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esktop\Financial models\FM deliverable\PDE\"/>
    </mc:Choice>
  </mc:AlternateContent>
  <xr:revisionPtr revIDLastSave="0" documentId="13_ncr:1_{BEC1FE49-AB36-417B-9632-455FDE6168F7}" xr6:coauthVersionLast="47" xr6:coauthVersionMax="47" xr10:uidLastSave="{00000000-0000-0000-0000-000000000000}"/>
  <bookViews>
    <workbookView xWindow="28680" yWindow="1050" windowWidth="29040" windowHeight="15720" activeTab="1" xr2:uid="{00000000-000D-0000-FFFF-FFFF00000000}"/>
  </bookViews>
  <sheets>
    <sheet name="Inputs" sheetId="1" r:id="rId1"/>
    <sheet name="Hourly_Model" sheetId="2" r:id="rId2"/>
    <sheet name="Summary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1" i="2" l="1"/>
  <c r="D8761" i="2"/>
  <c r="L8761" i="2" s="1"/>
  <c r="E8760" i="2"/>
  <c r="D8760" i="2"/>
  <c r="E8759" i="2"/>
  <c r="D8759" i="2"/>
  <c r="E8758" i="2"/>
  <c r="D8758" i="2"/>
  <c r="E8757" i="2"/>
  <c r="D8757" i="2"/>
  <c r="E8756" i="2"/>
  <c r="D8756" i="2"/>
  <c r="E8755" i="2"/>
  <c r="D8755" i="2"/>
  <c r="E8754" i="2"/>
  <c r="D8754" i="2"/>
  <c r="E8753" i="2"/>
  <c r="D8753" i="2"/>
  <c r="E8752" i="2"/>
  <c r="D8752" i="2"/>
  <c r="L8751" i="2"/>
  <c r="E8751" i="2"/>
  <c r="D8751" i="2"/>
  <c r="L8750" i="2"/>
  <c r="E8750" i="2"/>
  <c r="D8750" i="2"/>
  <c r="E8749" i="2"/>
  <c r="D8749" i="2"/>
  <c r="L8749" i="2" s="1"/>
  <c r="E8748" i="2"/>
  <c r="D8748" i="2"/>
  <c r="L8748" i="2" s="1"/>
  <c r="E8747" i="2"/>
  <c r="D8747" i="2"/>
  <c r="L8747" i="2" s="1"/>
  <c r="L8746" i="2"/>
  <c r="E8746" i="2"/>
  <c r="D8746" i="2"/>
  <c r="E8745" i="2"/>
  <c r="D8745" i="2"/>
  <c r="L8745" i="2" s="1"/>
  <c r="E8744" i="2"/>
  <c r="D8744" i="2"/>
  <c r="L8744" i="2" s="1"/>
  <c r="E8743" i="2"/>
  <c r="D8743" i="2"/>
  <c r="L8743" i="2" s="1"/>
  <c r="E8742" i="2"/>
  <c r="D8742" i="2"/>
  <c r="L8742" i="2" s="1"/>
  <c r="L8741" i="2"/>
  <c r="E8741" i="2"/>
  <c r="D8741" i="2"/>
  <c r="L8740" i="2"/>
  <c r="E8740" i="2"/>
  <c r="D8740" i="2"/>
  <c r="L8739" i="2"/>
  <c r="E8739" i="2"/>
  <c r="D8739" i="2"/>
  <c r="L8738" i="2"/>
  <c r="G8738" i="2"/>
  <c r="E8738" i="2"/>
  <c r="D8738" i="2"/>
  <c r="E8737" i="2"/>
  <c r="D8737" i="2"/>
  <c r="E8736" i="2"/>
  <c r="D8736" i="2"/>
  <c r="E8735" i="2"/>
  <c r="D8735" i="2"/>
  <c r="E8734" i="2"/>
  <c r="D8734" i="2"/>
  <c r="E8733" i="2"/>
  <c r="D8733" i="2"/>
  <c r="E8732" i="2"/>
  <c r="D8732" i="2"/>
  <c r="E8731" i="2"/>
  <c r="D8731" i="2"/>
  <c r="E8730" i="2"/>
  <c r="D8730" i="2"/>
  <c r="E8729" i="2"/>
  <c r="D8729" i="2"/>
  <c r="E8728" i="2"/>
  <c r="D8728" i="2"/>
  <c r="L8727" i="2"/>
  <c r="E8727" i="2"/>
  <c r="D8727" i="2"/>
  <c r="L8726" i="2"/>
  <c r="E8726" i="2"/>
  <c r="D8726" i="2"/>
  <c r="L8725" i="2"/>
  <c r="E8725" i="2"/>
  <c r="D8725" i="2"/>
  <c r="L8724" i="2"/>
  <c r="E8724" i="2"/>
  <c r="D8724" i="2"/>
  <c r="E8723" i="2"/>
  <c r="D8723" i="2"/>
  <c r="L8723" i="2" s="1"/>
  <c r="L8722" i="2"/>
  <c r="E8722" i="2"/>
  <c r="D8722" i="2"/>
  <c r="E8721" i="2"/>
  <c r="D8721" i="2"/>
  <c r="L8721" i="2" s="1"/>
  <c r="E8720" i="2"/>
  <c r="D8720" i="2"/>
  <c r="L8720" i="2" s="1"/>
  <c r="E8719" i="2"/>
  <c r="D8719" i="2"/>
  <c r="L8719" i="2" s="1"/>
  <c r="E8718" i="2"/>
  <c r="D8718" i="2"/>
  <c r="L8718" i="2" s="1"/>
  <c r="L8717" i="2"/>
  <c r="E8717" i="2"/>
  <c r="D8717" i="2"/>
  <c r="L8716" i="2"/>
  <c r="E8716" i="2"/>
  <c r="D8716" i="2"/>
  <c r="L8715" i="2"/>
  <c r="E8715" i="2"/>
  <c r="D8715" i="2"/>
  <c r="L8714" i="2"/>
  <c r="G8714" i="2"/>
  <c r="E8714" i="2"/>
  <c r="D8714" i="2"/>
  <c r="L8713" i="2"/>
  <c r="E8713" i="2"/>
  <c r="D8713" i="2"/>
  <c r="E8712" i="2"/>
  <c r="D8712" i="2"/>
  <c r="E8711" i="2"/>
  <c r="D8711" i="2"/>
  <c r="E8710" i="2"/>
  <c r="D8710" i="2"/>
  <c r="E8709" i="2"/>
  <c r="D8709" i="2"/>
  <c r="E8708" i="2"/>
  <c r="D8708" i="2"/>
  <c r="E8707" i="2"/>
  <c r="D8707" i="2"/>
  <c r="E8706" i="2"/>
  <c r="D8706" i="2"/>
  <c r="E8705" i="2"/>
  <c r="D8705" i="2"/>
  <c r="E8704" i="2"/>
  <c r="D8704" i="2"/>
  <c r="E8703" i="2"/>
  <c r="D8703" i="2"/>
  <c r="L8703" i="2" s="1"/>
  <c r="E8702" i="2"/>
  <c r="D8702" i="2"/>
  <c r="L8702" i="2" s="1"/>
  <c r="E8701" i="2"/>
  <c r="D8701" i="2"/>
  <c r="L8701" i="2" s="1"/>
  <c r="E8700" i="2"/>
  <c r="D8700" i="2"/>
  <c r="L8700" i="2" s="1"/>
  <c r="L8699" i="2"/>
  <c r="E8699" i="2"/>
  <c r="D8699" i="2"/>
  <c r="L8698" i="2"/>
  <c r="E8698" i="2"/>
  <c r="D8698" i="2"/>
  <c r="L8697" i="2"/>
  <c r="E8697" i="2"/>
  <c r="D8697" i="2"/>
  <c r="L8696" i="2"/>
  <c r="E8696" i="2"/>
  <c r="D8696" i="2"/>
  <c r="E8695" i="2"/>
  <c r="D8695" i="2"/>
  <c r="L8695" i="2" s="1"/>
  <c r="L8694" i="2"/>
  <c r="E8694" i="2"/>
  <c r="D8694" i="2"/>
  <c r="L8693" i="2"/>
  <c r="E8693" i="2"/>
  <c r="D8693" i="2"/>
  <c r="L8692" i="2"/>
  <c r="E8692" i="2"/>
  <c r="D8692" i="2"/>
  <c r="E8691" i="2"/>
  <c r="D8691" i="2"/>
  <c r="L8691" i="2" s="1"/>
  <c r="G8690" i="2"/>
  <c r="E8690" i="2"/>
  <c r="D8690" i="2"/>
  <c r="L8690" i="2" s="1"/>
  <c r="E8689" i="2"/>
  <c r="D8689" i="2"/>
  <c r="L8689" i="2" s="1"/>
  <c r="E8688" i="2"/>
  <c r="D8688" i="2"/>
  <c r="E8687" i="2"/>
  <c r="D8687" i="2"/>
  <c r="E8686" i="2"/>
  <c r="D8686" i="2"/>
  <c r="E8685" i="2"/>
  <c r="D8685" i="2"/>
  <c r="E8684" i="2"/>
  <c r="D8684" i="2"/>
  <c r="E8683" i="2"/>
  <c r="D8683" i="2"/>
  <c r="E8682" i="2"/>
  <c r="D8682" i="2"/>
  <c r="E8681" i="2"/>
  <c r="D8681" i="2"/>
  <c r="L8680" i="2"/>
  <c r="E8680" i="2"/>
  <c r="D8680" i="2"/>
  <c r="E8679" i="2"/>
  <c r="D8679" i="2"/>
  <c r="L8679" i="2" s="1"/>
  <c r="E8678" i="2"/>
  <c r="D8678" i="2"/>
  <c r="L8678" i="2" s="1"/>
  <c r="E8677" i="2"/>
  <c r="D8677" i="2"/>
  <c r="L8677" i="2" s="1"/>
  <c r="L8676" i="2"/>
  <c r="E8676" i="2"/>
  <c r="D8676" i="2"/>
  <c r="L8675" i="2"/>
  <c r="E8675" i="2"/>
  <c r="D8675" i="2"/>
  <c r="L8674" i="2"/>
  <c r="E8674" i="2"/>
  <c r="D8674" i="2"/>
  <c r="L8673" i="2"/>
  <c r="E8673" i="2"/>
  <c r="D8673" i="2"/>
  <c r="E8672" i="2"/>
  <c r="D8672" i="2"/>
  <c r="L8672" i="2" s="1"/>
  <c r="E8671" i="2"/>
  <c r="D8671" i="2"/>
  <c r="L8671" i="2" s="1"/>
  <c r="L8670" i="2"/>
  <c r="E8670" i="2"/>
  <c r="D8670" i="2"/>
  <c r="L8669" i="2"/>
  <c r="E8669" i="2"/>
  <c r="D8669" i="2"/>
  <c r="E8668" i="2"/>
  <c r="D8668" i="2"/>
  <c r="E8667" i="2"/>
  <c r="D8667" i="2"/>
  <c r="L8667" i="2" s="1"/>
  <c r="G8666" i="2"/>
  <c r="E8666" i="2"/>
  <c r="D8666" i="2"/>
  <c r="L8666" i="2" s="1"/>
  <c r="E8665" i="2"/>
  <c r="D8665" i="2"/>
  <c r="L8665" i="2" s="1"/>
  <c r="E8664" i="2"/>
  <c r="D8664" i="2"/>
  <c r="L8664" i="2" s="1"/>
  <c r="E8663" i="2"/>
  <c r="D8663" i="2"/>
  <c r="E8662" i="2"/>
  <c r="D8662" i="2"/>
  <c r="E8661" i="2"/>
  <c r="D8661" i="2"/>
  <c r="E8660" i="2"/>
  <c r="D8660" i="2"/>
  <c r="E8659" i="2"/>
  <c r="D8659" i="2"/>
  <c r="E8658" i="2"/>
  <c r="D8658" i="2"/>
  <c r="E8657" i="2"/>
  <c r="D8657" i="2"/>
  <c r="L8656" i="2"/>
  <c r="E8656" i="2"/>
  <c r="D8656" i="2"/>
  <c r="L8655" i="2"/>
  <c r="E8655" i="2"/>
  <c r="D8655" i="2"/>
  <c r="L8654" i="2"/>
  <c r="E8654" i="2"/>
  <c r="D8654" i="2"/>
  <c r="E8653" i="2"/>
  <c r="D8653" i="2"/>
  <c r="L8653" i="2" s="1"/>
  <c r="E8652" i="2"/>
  <c r="D8652" i="2"/>
  <c r="L8652" i="2" s="1"/>
  <c r="E8651" i="2"/>
  <c r="D8651" i="2"/>
  <c r="L8651" i="2" s="1"/>
  <c r="E8650" i="2"/>
  <c r="D8650" i="2"/>
  <c r="L8650" i="2" s="1"/>
  <c r="L8649" i="2"/>
  <c r="E8649" i="2"/>
  <c r="D8649" i="2"/>
  <c r="E8648" i="2"/>
  <c r="D8648" i="2"/>
  <c r="L8648" i="2" s="1"/>
  <c r="E8647" i="2"/>
  <c r="D8647" i="2"/>
  <c r="L8647" i="2" s="1"/>
  <c r="E8646" i="2"/>
  <c r="D8646" i="2"/>
  <c r="L8646" i="2" s="1"/>
  <c r="E8645" i="2"/>
  <c r="D8645" i="2"/>
  <c r="L8644" i="2"/>
  <c r="E8644" i="2"/>
  <c r="D8644" i="2"/>
  <c r="L8643" i="2"/>
  <c r="E8643" i="2"/>
  <c r="D8643" i="2"/>
  <c r="L8642" i="2"/>
  <c r="G8642" i="2"/>
  <c r="E8642" i="2"/>
  <c r="D8642" i="2"/>
  <c r="E8641" i="2"/>
  <c r="D8641" i="2"/>
  <c r="L8641" i="2" s="1"/>
  <c r="E8640" i="2"/>
  <c r="D8640" i="2"/>
  <c r="E8639" i="2"/>
  <c r="D8639" i="2"/>
  <c r="E8638" i="2"/>
  <c r="D8638" i="2"/>
  <c r="E8637" i="2"/>
  <c r="D8637" i="2"/>
  <c r="E8636" i="2"/>
  <c r="D8636" i="2"/>
  <c r="E8635" i="2"/>
  <c r="D8635" i="2"/>
  <c r="E8634" i="2"/>
  <c r="D8634" i="2"/>
  <c r="E8633" i="2"/>
  <c r="D8633" i="2"/>
  <c r="E8632" i="2"/>
  <c r="D8632" i="2"/>
  <c r="L8631" i="2"/>
  <c r="E8631" i="2"/>
  <c r="D8631" i="2"/>
  <c r="L8630" i="2"/>
  <c r="E8630" i="2"/>
  <c r="D8630" i="2"/>
  <c r="E8629" i="2"/>
  <c r="D8629" i="2"/>
  <c r="L8629" i="2" s="1"/>
  <c r="L8628" i="2"/>
  <c r="E8628" i="2"/>
  <c r="D8628" i="2"/>
  <c r="E8627" i="2"/>
  <c r="D8627" i="2"/>
  <c r="L8627" i="2" s="1"/>
  <c r="E8626" i="2"/>
  <c r="D8626" i="2"/>
  <c r="L8626" i="2" s="1"/>
  <c r="E8625" i="2"/>
  <c r="D8625" i="2"/>
  <c r="L8625" i="2" s="1"/>
  <c r="E8624" i="2"/>
  <c r="D8624" i="2"/>
  <c r="L8624" i="2" s="1"/>
  <c r="E8623" i="2"/>
  <c r="D8623" i="2"/>
  <c r="L8623" i="2" s="1"/>
  <c r="E8622" i="2"/>
  <c r="D8622" i="2"/>
  <c r="L8622" i="2" s="1"/>
  <c r="L8621" i="2"/>
  <c r="E8621" i="2"/>
  <c r="D8621" i="2"/>
  <c r="E8620" i="2"/>
  <c r="D8620" i="2"/>
  <c r="L8620" i="2" s="1"/>
  <c r="L8619" i="2"/>
  <c r="E8619" i="2"/>
  <c r="D8619" i="2"/>
  <c r="L8618" i="2"/>
  <c r="G8618" i="2"/>
  <c r="E8618" i="2"/>
  <c r="D8618" i="2"/>
  <c r="E8617" i="2"/>
  <c r="D8617" i="2"/>
  <c r="L8617" i="2" s="1"/>
  <c r="E8616" i="2"/>
  <c r="D8616" i="2"/>
  <c r="E8615" i="2"/>
  <c r="D8615" i="2"/>
  <c r="E8614" i="2"/>
  <c r="D8614" i="2"/>
  <c r="E8613" i="2"/>
  <c r="D8613" i="2"/>
  <c r="E8612" i="2"/>
  <c r="D8612" i="2"/>
  <c r="E8611" i="2"/>
  <c r="D8611" i="2"/>
  <c r="E8610" i="2"/>
  <c r="D8610" i="2"/>
  <c r="E8609" i="2"/>
  <c r="D8609" i="2"/>
  <c r="E8608" i="2"/>
  <c r="D8608" i="2"/>
  <c r="L8607" i="2"/>
  <c r="E8607" i="2"/>
  <c r="D8607" i="2"/>
  <c r="L8606" i="2"/>
  <c r="E8606" i="2"/>
  <c r="D8606" i="2"/>
  <c r="E8605" i="2"/>
  <c r="D8605" i="2"/>
  <c r="L8605" i="2" s="1"/>
  <c r="E8604" i="2"/>
  <c r="D8604" i="2"/>
  <c r="L8604" i="2" s="1"/>
  <c r="E8603" i="2"/>
  <c r="D8603" i="2"/>
  <c r="L8603" i="2" s="1"/>
  <c r="E8602" i="2"/>
  <c r="D8602" i="2"/>
  <c r="L8602" i="2" s="1"/>
  <c r="E8601" i="2"/>
  <c r="D8601" i="2"/>
  <c r="L8601" i="2" s="1"/>
  <c r="E8600" i="2"/>
  <c r="D8600" i="2"/>
  <c r="L8600" i="2" s="1"/>
  <c r="E8599" i="2"/>
  <c r="D8599" i="2"/>
  <c r="L8599" i="2" s="1"/>
  <c r="E8598" i="2"/>
  <c r="D8598" i="2"/>
  <c r="L8598" i="2" s="1"/>
  <c r="E8597" i="2"/>
  <c r="D8597" i="2"/>
  <c r="L8597" i="2" s="1"/>
  <c r="E8596" i="2"/>
  <c r="D8596" i="2"/>
  <c r="L8596" i="2" s="1"/>
  <c r="L8595" i="2"/>
  <c r="E8595" i="2"/>
  <c r="D8595" i="2"/>
  <c r="G8594" i="2"/>
  <c r="E8594" i="2"/>
  <c r="D8594" i="2"/>
  <c r="L8594" i="2" s="1"/>
  <c r="E8593" i="2"/>
  <c r="D8593" i="2"/>
  <c r="E8592" i="2"/>
  <c r="D8592" i="2"/>
  <c r="E8591" i="2"/>
  <c r="D8591" i="2"/>
  <c r="E8590" i="2"/>
  <c r="D8590" i="2"/>
  <c r="E8589" i="2"/>
  <c r="D8589" i="2"/>
  <c r="E8588" i="2"/>
  <c r="D8588" i="2"/>
  <c r="E8587" i="2"/>
  <c r="D8587" i="2"/>
  <c r="E8586" i="2"/>
  <c r="D8586" i="2"/>
  <c r="E8585" i="2"/>
  <c r="D8585" i="2"/>
  <c r="E8584" i="2"/>
  <c r="D8584" i="2"/>
  <c r="E8583" i="2"/>
  <c r="D8583" i="2"/>
  <c r="E8582" i="2"/>
  <c r="D8582" i="2"/>
  <c r="L8582" i="2" s="1"/>
  <c r="E8581" i="2"/>
  <c r="D8581" i="2"/>
  <c r="L8581" i="2" s="1"/>
  <c r="E8580" i="2"/>
  <c r="D8580" i="2"/>
  <c r="L8580" i="2" s="1"/>
  <c r="E8579" i="2"/>
  <c r="D8579" i="2"/>
  <c r="L8579" i="2" s="1"/>
  <c r="L8578" i="2"/>
  <c r="E8578" i="2"/>
  <c r="D8578" i="2"/>
  <c r="E8577" i="2"/>
  <c r="D8577" i="2"/>
  <c r="L8577" i="2" s="1"/>
  <c r="E8576" i="2"/>
  <c r="D8576" i="2"/>
  <c r="L8576" i="2" s="1"/>
  <c r="E8575" i="2"/>
  <c r="D8575" i="2"/>
  <c r="L8575" i="2" s="1"/>
  <c r="E8574" i="2"/>
  <c r="D8574" i="2"/>
  <c r="L8574" i="2" s="1"/>
  <c r="E8573" i="2"/>
  <c r="D8573" i="2"/>
  <c r="L8573" i="2" s="1"/>
  <c r="E8572" i="2"/>
  <c r="D8572" i="2"/>
  <c r="L8572" i="2" s="1"/>
  <c r="L8571" i="2"/>
  <c r="E8571" i="2"/>
  <c r="D8571" i="2"/>
  <c r="G8570" i="2"/>
  <c r="E8570" i="2"/>
  <c r="D8570" i="2"/>
  <c r="L8570" i="2" s="1"/>
  <c r="E8569" i="2"/>
  <c r="D8569" i="2"/>
  <c r="L8569" i="2" s="1"/>
  <c r="E8568" i="2"/>
  <c r="D8568" i="2"/>
  <c r="L8568" i="2" s="1"/>
  <c r="E8567" i="2"/>
  <c r="D8567" i="2"/>
  <c r="E8566" i="2"/>
  <c r="D8566" i="2"/>
  <c r="E8565" i="2"/>
  <c r="D8565" i="2"/>
  <c r="E8564" i="2"/>
  <c r="D8564" i="2"/>
  <c r="E8563" i="2"/>
  <c r="D8563" i="2"/>
  <c r="E8562" i="2"/>
  <c r="D8562" i="2"/>
  <c r="E8561" i="2"/>
  <c r="D8561" i="2"/>
  <c r="E8560" i="2"/>
  <c r="D8560" i="2"/>
  <c r="E8559" i="2"/>
  <c r="D8559" i="2"/>
  <c r="L8558" i="2"/>
  <c r="E8558" i="2"/>
  <c r="D8558" i="2"/>
  <c r="L8557" i="2"/>
  <c r="E8557" i="2"/>
  <c r="D8557" i="2"/>
  <c r="E8556" i="2"/>
  <c r="D8556" i="2"/>
  <c r="L8556" i="2" s="1"/>
  <c r="E8555" i="2"/>
  <c r="D8555" i="2"/>
  <c r="L8555" i="2" s="1"/>
  <c r="E8554" i="2"/>
  <c r="D8554" i="2"/>
  <c r="L8554" i="2" s="1"/>
  <c r="E8553" i="2"/>
  <c r="D8553" i="2"/>
  <c r="L8553" i="2" s="1"/>
  <c r="L8552" i="2"/>
  <c r="E8552" i="2"/>
  <c r="D8552" i="2"/>
  <c r="L8551" i="2"/>
  <c r="E8551" i="2"/>
  <c r="D8551" i="2"/>
  <c r="L8550" i="2"/>
  <c r="E8550" i="2"/>
  <c r="D8550" i="2"/>
  <c r="L8549" i="2"/>
  <c r="E8549" i="2"/>
  <c r="D8549" i="2"/>
  <c r="E8548" i="2"/>
  <c r="D8548" i="2"/>
  <c r="E8547" i="2"/>
  <c r="D8547" i="2"/>
  <c r="L8547" i="2" s="1"/>
  <c r="G8546" i="2"/>
  <c r="E8546" i="2"/>
  <c r="D8546" i="2"/>
  <c r="L8546" i="2" s="1"/>
  <c r="E8545" i="2"/>
  <c r="D8545" i="2"/>
  <c r="E8544" i="2"/>
  <c r="D8544" i="2"/>
  <c r="E8543" i="2"/>
  <c r="D8543" i="2"/>
  <c r="E8542" i="2"/>
  <c r="D8542" i="2"/>
  <c r="E8541" i="2"/>
  <c r="D8541" i="2"/>
  <c r="E8540" i="2"/>
  <c r="D8540" i="2"/>
  <c r="E8539" i="2"/>
  <c r="D8539" i="2"/>
  <c r="E8538" i="2"/>
  <c r="D8538" i="2"/>
  <c r="E8537" i="2"/>
  <c r="D8537" i="2"/>
  <c r="E8536" i="2"/>
  <c r="D8536" i="2"/>
  <c r="E8535" i="2"/>
  <c r="D8535" i="2"/>
  <c r="E8534" i="2"/>
  <c r="D8534" i="2"/>
  <c r="L8534" i="2" s="1"/>
  <c r="E8533" i="2"/>
  <c r="D8533" i="2"/>
  <c r="L8533" i="2" s="1"/>
  <c r="E8532" i="2"/>
  <c r="D8532" i="2"/>
  <c r="L8532" i="2" s="1"/>
  <c r="E8531" i="2"/>
  <c r="D8531" i="2"/>
  <c r="L8531" i="2" s="1"/>
  <c r="E8530" i="2"/>
  <c r="D8530" i="2"/>
  <c r="L8530" i="2" s="1"/>
  <c r="L8529" i="2"/>
  <c r="E8529" i="2"/>
  <c r="D8529" i="2"/>
  <c r="L8528" i="2"/>
  <c r="E8528" i="2"/>
  <c r="D8528" i="2"/>
  <c r="L8527" i="2"/>
  <c r="E8527" i="2"/>
  <c r="D8527" i="2"/>
  <c r="E8526" i="2"/>
  <c r="D8526" i="2"/>
  <c r="L8526" i="2" s="1"/>
  <c r="L8525" i="2"/>
  <c r="E8525" i="2"/>
  <c r="D8525" i="2"/>
  <c r="L8524" i="2"/>
  <c r="E8524" i="2"/>
  <c r="D8524" i="2"/>
  <c r="L8523" i="2"/>
  <c r="E8523" i="2"/>
  <c r="D8523" i="2"/>
  <c r="G8522" i="2"/>
  <c r="E8522" i="2"/>
  <c r="D8522" i="2"/>
  <c r="L8522" i="2" s="1"/>
  <c r="E8521" i="2"/>
  <c r="D8521" i="2"/>
  <c r="E8520" i="2"/>
  <c r="D8520" i="2"/>
  <c r="E8519" i="2"/>
  <c r="D8519" i="2"/>
  <c r="E8518" i="2"/>
  <c r="D8518" i="2"/>
  <c r="E8517" i="2"/>
  <c r="D8517" i="2"/>
  <c r="E8516" i="2"/>
  <c r="D8516" i="2"/>
  <c r="E8515" i="2"/>
  <c r="D8515" i="2"/>
  <c r="E8514" i="2"/>
  <c r="D8514" i="2"/>
  <c r="E8513" i="2"/>
  <c r="D8513" i="2"/>
  <c r="E8512" i="2"/>
  <c r="D8512" i="2"/>
  <c r="E8511" i="2"/>
  <c r="D8511" i="2"/>
  <c r="E8510" i="2"/>
  <c r="D8510" i="2"/>
  <c r="L8509" i="2"/>
  <c r="E8509" i="2"/>
  <c r="D8509" i="2"/>
  <c r="E8508" i="2"/>
  <c r="D8508" i="2"/>
  <c r="L8508" i="2" s="1"/>
  <c r="L8507" i="2"/>
  <c r="E8507" i="2"/>
  <c r="D8507" i="2"/>
  <c r="E8506" i="2"/>
  <c r="D8506" i="2"/>
  <c r="L8506" i="2" s="1"/>
  <c r="E8505" i="2"/>
  <c r="D8505" i="2"/>
  <c r="L8505" i="2" s="1"/>
  <c r="E8504" i="2"/>
  <c r="D8504" i="2"/>
  <c r="L8504" i="2" s="1"/>
  <c r="L8503" i="2"/>
  <c r="E8503" i="2"/>
  <c r="D8503" i="2"/>
  <c r="L8502" i="2"/>
  <c r="E8502" i="2"/>
  <c r="D8502" i="2"/>
  <c r="E8501" i="2"/>
  <c r="D8501" i="2"/>
  <c r="L8501" i="2" s="1"/>
  <c r="E8500" i="2"/>
  <c r="D8500" i="2"/>
  <c r="L8500" i="2" s="1"/>
  <c r="E8499" i="2"/>
  <c r="D8499" i="2"/>
  <c r="L8499" i="2" s="1"/>
  <c r="G8498" i="2"/>
  <c r="E8498" i="2"/>
  <c r="D8498" i="2"/>
  <c r="L8498" i="2" s="1"/>
  <c r="E8497" i="2"/>
  <c r="D8497" i="2"/>
  <c r="E8496" i="2"/>
  <c r="D8496" i="2"/>
  <c r="E8495" i="2"/>
  <c r="D8495" i="2"/>
  <c r="E8494" i="2"/>
  <c r="D8494" i="2"/>
  <c r="E8493" i="2"/>
  <c r="D8493" i="2"/>
  <c r="E8492" i="2"/>
  <c r="D8492" i="2"/>
  <c r="E8491" i="2"/>
  <c r="D8491" i="2"/>
  <c r="E8490" i="2"/>
  <c r="D8490" i="2"/>
  <c r="E8489" i="2"/>
  <c r="D8489" i="2"/>
  <c r="E8488" i="2"/>
  <c r="D8488" i="2"/>
  <c r="E8487" i="2"/>
  <c r="D8487" i="2"/>
  <c r="L8486" i="2"/>
  <c r="E8486" i="2"/>
  <c r="D8486" i="2"/>
  <c r="E8485" i="2"/>
  <c r="D8485" i="2"/>
  <c r="L8485" i="2" s="1"/>
  <c r="L8484" i="2"/>
  <c r="E8484" i="2"/>
  <c r="D8484" i="2"/>
  <c r="L8483" i="2"/>
  <c r="E8483" i="2"/>
  <c r="D8483" i="2"/>
  <c r="E8482" i="2"/>
  <c r="D8482" i="2"/>
  <c r="L8482" i="2" s="1"/>
  <c r="L8481" i="2"/>
  <c r="E8481" i="2"/>
  <c r="D8481" i="2"/>
  <c r="L8480" i="2"/>
  <c r="E8480" i="2"/>
  <c r="D8480" i="2"/>
  <c r="E8479" i="2"/>
  <c r="D8479" i="2"/>
  <c r="L8479" i="2" s="1"/>
  <c r="E8478" i="2"/>
  <c r="D8478" i="2"/>
  <c r="L8478" i="2" s="1"/>
  <c r="E8477" i="2"/>
  <c r="D8477" i="2"/>
  <c r="L8477" i="2" s="1"/>
  <c r="E8476" i="2"/>
  <c r="D8476" i="2"/>
  <c r="L8476" i="2" s="1"/>
  <c r="L8475" i="2"/>
  <c r="E8475" i="2"/>
  <c r="D8475" i="2"/>
  <c r="L8474" i="2"/>
  <c r="G8474" i="2"/>
  <c r="E8474" i="2"/>
  <c r="D8474" i="2"/>
  <c r="L8473" i="2"/>
  <c r="E8473" i="2"/>
  <c r="D8473" i="2"/>
  <c r="E8472" i="2"/>
  <c r="D8472" i="2"/>
  <c r="E8471" i="2"/>
  <c r="D8471" i="2"/>
  <c r="E8470" i="2"/>
  <c r="D8470" i="2"/>
  <c r="E8469" i="2"/>
  <c r="D8469" i="2"/>
  <c r="E8468" i="2"/>
  <c r="D8468" i="2"/>
  <c r="E8467" i="2"/>
  <c r="D8467" i="2"/>
  <c r="E8466" i="2"/>
  <c r="D8466" i="2"/>
  <c r="E8465" i="2"/>
  <c r="D8465" i="2"/>
  <c r="E8464" i="2"/>
  <c r="D8464" i="2"/>
  <c r="E8463" i="2"/>
  <c r="D8463" i="2"/>
  <c r="L8463" i="2" s="1"/>
  <c r="L8462" i="2"/>
  <c r="E8462" i="2"/>
  <c r="D8462" i="2"/>
  <c r="L8461" i="2"/>
  <c r="E8461" i="2"/>
  <c r="D8461" i="2"/>
  <c r="E8460" i="2"/>
  <c r="D8460" i="2"/>
  <c r="L8460" i="2" s="1"/>
  <c r="L8459" i="2"/>
  <c r="E8459" i="2"/>
  <c r="D8459" i="2"/>
  <c r="L8458" i="2"/>
  <c r="E8458" i="2"/>
  <c r="D8458" i="2"/>
  <c r="E8457" i="2"/>
  <c r="D8457" i="2"/>
  <c r="E8456" i="2"/>
  <c r="D8456" i="2"/>
  <c r="L8456" i="2" s="1"/>
  <c r="E8455" i="2"/>
  <c r="D8455" i="2"/>
  <c r="L8455" i="2" s="1"/>
  <c r="E8454" i="2"/>
  <c r="D8454" i="2"/>
  <c r="L8454" i="2" s="1"/>
  <c r="L8453" i="2"/>
  <c r="E8453" i="2"/>
  <c r="D8453" i="2"/>
  <c r="E8452" i="2"/>
  <c r="D8452" i="2"/>
  <c r="L8452" i="2" s="1"/>
  <c r="E8451" i="2"/>
  <c r="D8451" i="2"/>
  <c r="L8451" i="2" s="1"/>
  <c r="L8450" i="2"/>
  <c r="G8450" i="2"/>
  <c r="E8450" i="2"/>
  <c r="D8450" i="2"/>
  <c r="L8449" i="2"/>
  <c r="E8449" i="2"/>
  <c r="D8449" i="2"/>
  <c r="E8448" i="2"/>
  <c r="D8448" i="2"/>
  <c r="E8447" i="2"/>
  <c r="D8447" i="2"/>
  <c r="E8446" i="2"/>
  <c r="D8446" i="2"/>
  <c r="E8445" i="2"/>
  <c r="D8445" i="2"/>
  <c r="E8444" i="2"/>
  <c r="D8444" i="2"/>
  <c r="E8443" i="2"/>
  <c r="D8443" i="2"/>
  <c r="E8442" i="2"/>
  <c r="D8442" i="2"/>
  <c r="E8441" i="2"/>
  <c r="D8441" i="2"/>
  <c r="E8440" i="2"/>
  <c r="D8440" i="2"/>
  <c r="E8439" i="2"/>
  <c r="D8439" i="2"/>
  <c r="L8438" i="2"/>
  <c r="E8438" i="2"/>
  <c r="D8438" i="2"/>
  <c r="L8437" i="2"/>
  <c r="E8437" i="2"/>
  <c r="D8437" i="2"/>
  <c r="L8436" i="2"/>
  <c r="E8436" i="2"/>
  <c r="D8436" i="2"/>
  <c r="L8435" i="2"/>
  <c r="E8435" i="2"/>
  <c r="D8435" i="2"/>
  <c r="E8434" i="2"/>
  <c r="D8434" i="2"/>
  <c r="L8434" i="2" s="1"/>
  <c r="E8433" i="2"/>
  <c r="D8433" i="2"/>
  <c r="L8433" i="2" s="1"/>
  <c r="E8432" i="2"/>
  <c r="D8432" i="2"/>
  <c r="L8432" i="2" s="1"/>
  <c r="E8431" i="2"/>
  <c r="D8431" i="2"/>
  <c r="L8431" i="2" s="1"/>
  <c r="E8430" i="2"/>
  <c r="D8430" i="2"/>
  <c r="L8430" i="2" s="1"/>
  <c r="E8429" i="2"/>
  <c r="D8429" i="2"/>
  <c r="L8429" i="2" s="1"/>
  <c r="E8428" i="2"/>
  <c r="D8428" i="2"/>
  <c r="L8428" i="2" s="1"/>
  <c r="E8427" i="2"/>
  <c r="D8427" i="2"/>
  <c r="L8427" i="2" s="1"/>
  <c r="L8426" i="2"/>
  <c r="G8426" i="2"/>
  <c r="E8426" i="2"/>
  <c r="D8426" i="2"/>
  <c r="E8425" i="2"/>
  <c r="D8425" i="2"/>
  <c r="E8424" i="2"/>
  <c r="D8424" i="2"/>
  <c r="E8423" i="2"/>
  <c r="D8423" i="2"/>
  <c r="E8422" i="2"/>
  <c r="D8422" i="2"/>
  <c r="E8421" i="2"/>
  <c r="D8421" i="2"/>
  <c r="E8420" i="2"/>
  <c r="D8420" i="2"/>
  <c r="E8419" i="2"/>
  <c r="D8419" i="2"/>
  <c r="E8418" i="2"/>
  <c r="D8418" i="2"/>
  <c r="E8417" i="2"/>
  <c r="D8417" i="2"/>
  <c r="E8416" i="2"/>
  <c r="D8416" i="2"/>
  <c r="E8415" i="2"/>
  <c r="D8415" i="2"/>
  <c r="L8414" i="2"/>
  <c r="E8414" i="2"/>
  <c r="D8414" i="2"/>
  <c r="L8413" i="2"/>
  <c r="E8413" i="2"/>
  <c r="D8413" i="2"/>
  <c r="L8412" i="2"/>
  <c r="E8412" i="2"/>
  <c r="D8412" i="2"/>
  <c r="E8411" i="2"/>
  <c r="D8411" i="2"/>
  <c r="L8411" i="2" s="1"/>
  <c r="E8410" i="2"/>
  <c r="D8410" i="2"/>
  <c r="L8410" i="2" s="1"/>
  <c r="E8409" i="2"/>
  <c r="D8409" i="2"/>
  <c r="L8409" i="2" s="1"/>
  <c r="E8408" i="2"/>
  <c r="D8408" i="2"/>
  <c r="L8408" i="2" s="1"/>
  <c r="L8407" i="2"/>
  <c r="E8407" i="2"/>
  <c r="D8407" i="2"/>
  <c r="L8406" i="2"/>
  <c r="E8406" i="2"/>
  <c r="D8406" i="2"/>
  <c r="E8405" i="2"/>
  <c r="D8405" i="2"/>
  <c r="L8405" i="2" s="1"/>
  <c r="E8404" i="2"/>
  <c r="D8404" i="2"/>
  <c r="L8404" i="2" s="1"/>
  <c r="E8403" i="2"/>
  <c r="D8403" i="2"/>
  <c r="L8403" i="2" s="1"/>
  <c r="G8402" i="2"/>
  <c r="E8402" i="2"/>
  <c r="D8402" i="2"/>
  <c r="L8402" i="2" s="1"/>
  <c r="L8401" i="2"/>
  <c r="E8401" i="2"/>
  <c r="D8401" i="2"/>
  <c r="E8400" i="2"/>
  <c r="D8400" i="2"/>
  <c r="E8399" i="2"/>
  <c r="D8399" i="2"/>
  <c r="E8398" i="2"/>
  <c r="D8398" i="2"/>
  <c r="E8397" i="2"/>
  <c r="D8397" i="2"/>
  <c r="E8396" i="2"/>
  <c r="D8396" i="2"/>
  <c r="E8395" i="2"/>
  <c r="D8395" i="2"/>
  <c r="E8394" i="2"/>
  <c r="D8394" i="2"/>
  <c r="E8393" i="2"/>
  <c r="D8393" i="2"/>
  <c r="E8392" i="2"/>
  <c r="D8392" i="2"/>
  <c r="L8392" i="2" s="1"/>
  <c r="E8391" i="2"/>
  <c r="D8391" i="2"/>
  <c r="L8391" i="2" s="1"/>
  <c r="E8390" i="2"/>
  <c r="D8390" i="2"/>
  <c r="L8390" i="2" s="1"/>
  <c r="L8389" i="2"/>
  <c r="E8389" i="2"/>
  <c r="D8389" i="2"/>
  <c r="L8388" i="2"/>
  <c r="E8388" i="2"/>
  <c r="D8388" i="2"/>
  <c r="E8387" i="2"/>
  <c r="D8387" i="2"/>
  <c r="E8386" i="2"/>
  <c r="D8386" i="2"/>
  <c r="E8385" i="2"/>
  <c r="D8385" i="2"/>
  <c r="L8385" i="2" s="1"/>
  <c r="E8384" i="2"/>
  <c r="D8384" i="2"/>
  <c r="L8384" i="2" s="1"/>
  <c r="E8383" i="2"/>
  <c r="D8383" i="2"/>
  <c r="L8383" i="2" s="1"/>
  <c r="E8382" i="2"/>
  <c r="D8382" i="2"/>
  <c r="L8382" i="2" s="1"/>
  <c r="E8381" i="2"/>
  <c r="D8381" i="2"/>
  <c r="L8381" i="2" s="1"/>
  <c r="L8380" i="2"/>
  <c r="E8380" i="2"/>
  <c r="D8380" i="2"/>
  <c r="E8379" i="2"/>
  <c r="D8379" i="2"/>
  <c r="L8379" i="2" s="1"/>
  <c r="L8378" i="2"/>
  <c r="G8378" i="2"/>
  <c r="E8378" i="2"/>
  <c r="D8378" i="2"/>
  <c r="E8377" i="2"/>
  <c r="D8377" i="2"/>
  <c r="E8376" i="2"/>
  <c r="D8376" i="2"/>
  <c r="E8375" i="2"/>
  <c r="D8375" i="2"/>
  <c r="E8374" i="2"/>
  <c r="D8374" i="2"/>
  <c r="E8373" i="2"/>
  <c r="D8373" i="2"/>
  <c r="E8372" i="2"/>
  <c r="D8372" i="2"/>
  <c r="E8371" i="2"/>
  <c r="D8371" i="2"/>
  <c r="E8370" i="2"/>
  <c r="D8370" i="2"/>
  <c r="E8369" i="2"/>
  <c r="D8369" i="2"/>
  <c r="E8368" i="2"/>
  <c r="D8368" i="2"/>
  <c r="L8367" i="2"/>
  <c r="E8367" i="2"/>
  <c r="D8367" i="2"/>
  <c r="E8366" i="2"/>
  <c r="D8366" i="2"/>
  <c r="L8366" i="2" s="1"/>
  <c r="E8365" i="2"/>
  <c r="D8365" i="2"/>
  <c r="L8365" i="2" s="1"/>
  <c r="E8364" i="2"/>
  <c r="D8364" i="2"/>
  <c r="L8364" i="2" s="1"/>
  <c r="L8363" i="2"/>
  <c r="E8363" i="2"/>
  <c r="D8363" i="2"/>
  <c r="L8362" i="2"/>
  <c r="E8362" i="2"/>
  <c r="D8362" i="2"/>
  <c r="E8361" i="2"/>
  <c r="D8361" i="2"/>
  <c r="L8361" i="2" s="1"/>
  <c r="E8360" i="2"/>
  <c r="D8360" i="2"/>
  <c r="L8360" i="2" s="1"/>
  <c r="E8359" i="2"/>
  <c r="D8359" i="2"/>
  <c r="L8359" i="2" s="1"/>
  <c r="E8358" i="2"/>
  <c r="D8358" i="2"/>
  <c r="L8358" i="2" s="1"/>
  <c r="E8357" i="2"/>
  <c r="D8357" i="2"/>
  <c r="L8357" i="2" s="1"/>
  <c r="L8356" i="2"/>
  <c r="E8356" i="2"/>
  <c r="D8356" i="2"/>
  <c r="L8355" i="2"/>
  <c r="E8355" i="2"/>
  <c r="D8355" i="2"/>
  <c r="G8354" i="2"/>
  <c r="E8354" i="2"/>
  <c r="D8354" i="2"/>
  <c r="L8354" i="2" s="1"/>
  <c r="E8353" i="2"/>
  <c r="D8353" i="2"/>
  <c r="E8352" i="2"/>
  <c r="D8352" i="2"/>
  <c r="E8351" i="2"/>
  <c r="D8351" i="2"/>
  <c r="E8350" i="2"/>
  <c r="D8350" i="2"/>
  <c r="E8349" i="2"/>
  <c r="D8349" i="2"/>
  <c r="E8348" i="2"/>
  <c r="D8348" i="2"/>
  <c r="E8347" i="2"/>
  <c r="D8347" i="2"/>
  <c r="E8346" i="2"/>
  <c r="D8346" i="2"/>
  <c r="E8345" i="2"/>
  <c r="D8345" i="2"/>
  <c r="E8344" i="2"/>
  <c r="D8344" i="2"/>
  <c r="E8343" i="2"/>
  <c r="D8343" i="2"/>
  <c r="L8342" i="2"/>
  <c r="E8342" i="2"/>
  <c r="D8342" i="2"/>
  <c r="L8341" i="2"/>
  <c r="E8341" i="2"/>
  <c r="D8341" i="2"/>
  <c r="L8340" i="2"/>
  <c r="E8340" i="2"/>
  <c r="D8340" i="2"/>
  <c r="L8339" i="2"/>
  <c r="E8339" i="2"/>
  <c r="D8339" i="2"/>
  <c r="E8338" i="2"/>
  <c r="D8338" i="2"/>
  <c r="L8338" i="2" s="1"/>
  <c r="E8337" i="2"/>
  <c r="D8337" i="2"/>
  <c r="L8337" i="2" s="1"/>
  <c r="E8336" i="2"/>
  <c r="D8336" i="2"/>
  <c r="L8336" i="2" s="1"/>
  <c r="E8335" i="2"/>
  <c r="D8335" i="2"/>
  <c r="L8335" i="2" s="1"/>
  <c r="L8334" i="2"/>
  <c r="E8334" i="2"/>
  <c r="D8334" i="2"/>
  <c r="L8333" i="2"/>
  <c r="E8333" i="2"/>
  <c r="D8333" i="2"/>
  <c r="E8332" i="2"/>
  <c r="D8332" i="2"/>
  <c r="L8332" i="2" s="1"/>
  <c r="E8331" i="2"/>
  <c r="D8331" i="2"/>
  <c r="L8331" i="2" s="1"/>
  <c r="L8330" i="2"/>
  <c r="G8330" i="2"/>
  <c r="E8330" i="2"/>
  <c r="D8330" i="2"/>
  <c r="L8329" i="2"/>
  <c r="E8329" i="2"/>
  <c r="D8329" i="2"/>
  <c r="E8328" i="2"/>
  <c r="D8328" i="2"/>
  <c r="L8328" i="2" s="1"/>
  <c r="E8327" i="2"/>
  <c r="D8327" i="2"/>
  <c r="E8326" i="2"/>
  <c r="D8326" i="2"/>
  <c r="E8325" i="2"/>
  <c r="D8325" i="2"/>
  <c r="E8324" i="2"/>
  <c r="D8324" i="2"/>
  <c r="E8323" i="2"/>
  <c r="D8323" i="2"/>
  <c r="E8322" i="2"/>
  <c r="D8322" i="2"/>
  <c r="E8321" i="2"/>
  <c r="D8321" i="2"/>
  <c r="E8320" i="2"/>
  <c r="D8320" i="2"/>
  <c r="E8319" i="2"/>
  <c r="D8319" i="2"/>
  <c r="L8319" i="2" s="1"/>
  <c r="L8318" i="2"/>
  <c r="E8318" i="2"/>
  <c r="D8318" i="2"/>
  <c r="L8317" i="2"/>
  <c r="E8317" i="2"/>
  <c r="D8317" i="2"/>
  <c r="E8316" i="2"/>
  <c r="D8316" i="2"/>
  <c r="L8316" i="2" s="1"/>
  <c r="E8315" i="2"/>
  <c r="D8315" i="2"/>
  <c r="L8315" i="2" s="1"/>
  <c r="E8314" i="2"/>
  <c r="D8314" i="2"/>
  <c r="L8314" i="2" s="1"/>
  <c r="E8313" i="2"/>
  <c r="D8313" i="2"/>
  <c r="L8313" i="2" s="1"/>
  <c r="L8312" i="2"/>
  <c r="E8312" i="2"/>
  <c r="D8312" i="2"/>
  <c r="L8311" i="2"/>
  <c r="E8311" i="2"/>
  <c r="D8311" i="2"/>
  <c r="E8310" i="2"/>
  <c r="D8310" i="2"/>
  <c r="L8310" i="2" s="1"/>
  <c r="L8309" i="2"/>
  <c r="E8309" i="2"/>
  <c r="D8309" i="2"/>
  <c r="E8308" i="2"/>
  <c r="D8308" i="2"/>
  <c r="L8308" i="2" s="1"/>
  <c r="E8307" i="2"/>
  <c r="D8307" i="2"/>
  <c r="L8307" i="2" s="1"/>
  <c r="G8306" i="2"/>
  <c r="E8306" i="2"/>
  <c r="D8306" i="2"/>
  <c r="L8306" i="2" s="1"/>
  <c r="E8305" i="2"/>
  <c r="D8305" i="2"/>
  <c r="E8304" i="2"/>
  <c r="D8304" i="2"/>
  <c r="E8303" i="2"/>
  <c r="D8303" i="2"/>
  <c r="E8302" i="2"/>
  <c r="D8302" i="2"/>
  <c r="E8301" i="2"/>
  <c r="D8301" i="2"/>
  <c r="E8300" i="2"/>
  <c r="D8300" i="2"/>
  <c r="E8299" i="2"/>
  <c r="D8299" i="2"/>
  <c r="E8298" i="2"/>
  <c r="D8298" i="2"/>
  <c r="E8297" i="2"/>
  <c r="D8297" i="2"/>
  <c r="E8296" i="2"/>
  <c r="D8296" i="2"/>
  <c r="E8295" i="2"/>
  <c r="D8295" i="2"/>
  <c r="L8295" i="2" s="1"/>
  <c r="E8294" i="2"/>
  <c r="D8294" i="2"/>
  <c r="L8294" i="2" s="1"/>
  <c r="E8293" i="2"/>
  <c r="D8293" i="2"/>
  <c r="L8293" i="2" s="1"/>
  <c r="E8292" i="2"/>
  <c r="D8292" i="2"/>
  <c r="L8292" i="2" s="1"/>
  <c r="E8291" i="2"/>
  <c r="D8291" i="2"/>
  <c r="L8291" i="2" s="1"/>
  <c r="L8290" i="2"/>
  <c r="E8290" i="2"/>
  <c r="D8290" i="2"/>
  <c r="E8289" i="2"/>
  <c r="D8289" i="2"/>
  <c r="L8289" i="2" s="1"/>
  <c r="E8288" i="2"/>
  <c r="D8288" i="2"/>
  <c r="L8288" i="2" s="1"/>
  <c r="L8287" i="2"/>
  <c r="E8287" i="2"/>
  <c r="D8287" i="2"/>
  <c r="E8286" i="2"/>
  <c r="D8286" i="2"/>
  <c r="L8286" i="2" s="1"/>
  <c r="E8285" i="2"/>
  <c r="D8285" i="2"/>
  <c r="L8285" i="2" s="1"/>
  <c r="E8284" i="2"/>
  <c r="D8284" i="2"/>
  <c r="L8284" i="2" s="1"/>
  <c r="E8283" i="2"/>
  <c r="D8283" i="2"/>
  <c r="L8283" i="2" s="1"/>
  <c r="G8282" i="2"/>
  <c r="E8282" i="2"/>
  <c r="D8282" i="2"/>
  <c r="L8282" i="2" s="1"/>
  <c r="E8281" i="2"/>
  <c r="D8281" i="2"/>
  <c r="E8280" i="2"/>
  <c r="D8280" i="2"/>
  <c r="E8279" i="2"/>
  <c r="D8279" i="2"/>
  <c r="E8278" i="2"/>
  <c r="D8278" i="2"/>
  <c r="E8277" i="2"/>
  <c r="D8277" i="2"/>
  <c r="E8276" i="2"/>
  <c r="D8276" i="2"/>
  <c r="E8275" i="2"/>
  <c r="D8275" i="2"/>
  <c r="E8274" i="2"/>
  <c r="D8274" i="2"/>
  <c r="E8273" i="2"/>
  <c r="D8273" i="2"/>
  <c r="E8272" i="2"/>
  <c r="D8272" i="2"/>
  <c r="E8271" i="2"/>
  <c r="D8271" i="2"/>
  <c r="L8270" i="2"/>
  <c r="E8270" i="2"/>
  <c r="D8270" i="2"/>
  <c r="E8269" i="2"/>
  <c r="D8269" i="2"/>
  <c r="L8269" i="2" s="1"/>
  <c r="L8268" i="2"/>
  <c r="E8268" i="2"/>
  <c r="D8268" i="2"/>
  <c r="L8267" i="2"/>
  <c r="E8267" i="2"/>
  <c r="D8267" i="2"/>
  <c r="E8266" i="2"/>
  <c r="D8266" i="2"/>
  <c r="L8266" i="2" s="1"/>
  <c r="E8265" i="2"/>
  <c r="D8265" i="2"/>
  <c r="L8265" i="2" s="1"/>
  <c r="E8264" i="2"/>
  <c r="D8264" i="2"/>
  <c r="L8264" i="2" s="1"/>
  <c r="L8263" i="2"/>
  <c r="E8263" i="2"/>
  <c r="D8263" i="2"/>
  <c r="E8262" i="2"/>
  <c r="D8262" i="2"/>
  <c r="L8262" i="2" s="1"/>
  <c r="E8261" i="2"/>
  <c r="D8261" i="2"/>
  <c r="L8261" i="2" s="1"/>
  <c r="E8260" i="2"/>
  <c r="D8260" i="2"/>
  <c r="L8260" i="2" s="1"/>
  <c r="E8259" i="2"/>
  <c r="D8259" i="2"/>
  <c r="L8259" i="2" s="1"/>
  <c r="L8258" i="2"/>
  <c r="G8258" i="2"/>
  <c r="E8258" i="2"/>
  <c r="D8258" i="2"/>
  <c r="E8257" i="2"/>
  <c r="D8257" i="2"/>
  <c r="E8256" i="2"/>
  <c r="D8256" i="2"/>
  <c r="E8255" i="2"/>
  <c r="D8255" i="2"/>
  <c r="E8254" i="2"/>
  <c r="D8254" i="2"/>
  <c r="E8253" i="2"/>
  <c r="D8253" i="2"/>
  <c r="E8252" i="2"/>
  <c r="D8252" i="2"/>
  <c r="E8251" i="2"/>
  <c r="D8251" i="2"/>
  <c r="E8250" i="2"/>
  <c r="D8250" i="2"/>
  <c r="E8249" i="2"/>
  <c r="D8249" i="2"/>
  <c r="E8248" i="2"/>
  <c r="D8248" i="2"/>
  <c r="E8247" i="2"/>
  <c r="D8247" i="2"/>
  <c r="L8247" i="2" s="1"/>
  <c r="L8246" i="2"/>
  <c r="E8246" i="2"/>
  <c r="D8246" i="2"/>
  <c r="E8245" i="2"/>
  <c r="D8245" i="2"/>
  <c r="L8245" i="2" s="1"/>
  <c r="L8244" i="2"/>
  <c r="E8244" i="2"/>
  <c r="D8244" i="2"/>
  <c r="L8243" i="2"/>
  <c r="E8243" i="2"/>
  <c r="D8243" i="2"/>
  <c r="E8242" i="2"/>
  <c r="D8242" i="2"/>
  <c r="L8242" i="2" s="1"/>
  <c r="E8241" i="2"/>
  <c r="D8241" i="2"/>
  <c r="L8241" i="2" s="1"/>
  <c r="L8240" i="2"/>
  <c r="E8240" i="2"/>
  <c r="D8240" i="2"/>
  <c r="L8239" i="2"/>
  <c r="E8239" i="2"/>
  <c r="D8239" i="2"/>
  <c r="E8238" i="2"/>
  <c r="D8238" i="2"/>
  <c r="L8238" i="2" s="1"/>
  <c r="E8237" i="2"/>
  <c r="D8237" i="2"/>
  <c r="L8237" i="2" s="1"/>
  <c r="E8236" i="2"/>
  <c r="D8236" i="2"/>
  <c r="L8236" i="2" s="1"/>
  <c r="E8235" i="2"/>
  <c r="D8235" i="2"/>
  <c r="L8235" i="2" s="1"/>
  <c r="L8234" i="2"/>
  <c r="G8234" i="2"/>
  <c r="E8234" i="2"/>
  <c r="D8234" i="2"/>
  <c r="E8233" i="2"/>
  <c r="D8233" i="2"/>
  <c r="E8232" i="2"/>
  <c r="D8232" i="2"/>
  <c r="E8231" i="2"/>
  <c r="D8231" i="2"/>
  <c r="E8230" i="2"/>
  <c r="D8230" i="2"/>
  <c r="E8229" i="2"/>
  <c r="D8229" i="2"/>
  <c r="E8228" i="2"/>
  <c r="D8228" i="2"/>
  <c r="E8227" i="2"/>
  <c r="D8227" i="2"/>
  <c r="E8226" i="2"/>
  <c r="D8226" i="2"/>
  <c r="E8225" i="2"/>
  <c r="D8225" i="2"/>
  <c r="E8224" i="2"/>
  <c r="D8224" i="2"/>
  <c r="E8223" i="2"/>
  <c r="D8223" i="2"/>
  <c r="L8222" i="2"/>
  <c r="E8222" i="2"/>
  <c r="D8222" i="2"/>
  <c r="E8221" i="2"/>
  <c r="D8221" i="2"/>
  <c r="L8221" i="2" s="1"/>
  <c r="E8220" i="2"/>
  <c r="D8220" i="2"/>
  <c r="L8220" i="2" s="1"/>
  <c r="L8219" i="2"/>
  <c r="E8219" i="2"/>
  <c r="D8219" i="2"/>
  <c r="E8218" i="2"/>
  <c r="D8218" i="2"/>
  <c r="L8218" i="2" s="1"/>
  <c r="E8217" i="2"/>
  <c r="D8217" i="2"/>
  <c r="L8217" i="2" s="1"/>
  <c r="E8216" i="2"/>
  <c r="D8216" i="2"/>
  <c r="L8216" i="2" s="1"/>
  <c r="L8215" i="2"/>
  <c r="E8215" i="2"/>
  <c r="D8215" i="2"/>
  <c r="E8214" i="2"/>
  <c r="D8214" i="2"/>
  <c r="L8214" i="2" s="1"/>
  <c r="L8213" i="2"/>
  <c r="E8213" i="2"/>
  <c r="D8213" i="2"/>
  <c r="E8212" i="2"/>
  <c r="D8212" i="2"/>
  <c r="L8212" i="2" s="1"/>
  <c r="E8211" i="2"/>
  <c r="D8211" i="2"/>
  <c r="L8211" i="2" s="1"/>
  <c r="L8210" i="2"/>
  <c r="G8210" i="2"/>
  <c r="E8210" i="2"/>
  <c r="D8210" i="2"/>
  <c r="L8209" i="2"/>
  <c r="E8209" i="2"/>
  <c r="D8209" i="2"/>
  <c r="E8208" i="2"/>
  <c r="D8208" i="2"/>
  <c r="E8207" i="2"/>
  <c r="D8207" i="2"/>
  <c r="E8206" i="2"/>
  <c r="D8206" i="2"/>
  <c r="E8205" i="2"/>
  <c r="D8205" i="2"/>
  <c r="E8204" i="2"/>
  <c r="D8204" i="2"/>
  <c r="E8203" i="2"/>
  <c r="D8203" i="2"/>
  <c r="E8202" i="2"/>
  <c r="D8202" i="2"/>
  <c r="E8201" i="2"/>
  <c r="D8201" i="2"/>
  <c r="E8200" i="2"/>
  <c r="D8200" i="2"/>
  <c r="E8199" i="2"/>
  <c r="D8199" i="2"/>
  <c r="E8198" i="2"/>
  <c r="D8198" i="2"/>
  <c r="L8198" i="2" s="1"/>
  <c r="E8197" i="2"/>
  <c r="D8197" i="2"/>
  <c r="L8197" i="2" s="1"/>
  <c r="E8196" i="2"/>
  <c r="D8196" i="2"/>
  <c r="L8196" i="2" s="1"/>
  <c r="L8195" i="2"/>
  <c r="E8195" i="2"/>
  <c r="D8195" i="2"/>
  <c r="E8194" i="2"/>
  <c r="D8194" i="2"/>
  <c r="L8194" i="2" s="1"/>
  <c r="E8193" i="2"/>
  <c r="D8193" i="2"/>
  <c r="L8193" i="2" s="1"/>
  <c r="L8192" i="2"/>
  <c r="E8192" i="2"/>
  <c r="D8192" i="2"/>
  <c r="E8191" i="2"/>
  <c r="D8191" i="2"/>
  <c r="L8191" i="2" s="1"/>
  <c r="E8190" i="2"/>
  <c r="D8190" i="2"/>
  <c r="L8190" i="2" s="1"/>
  <c r="E8189" i="2"/>
  <c r="D8189" i="2"/>
  <c r="L8189" i="2" s="1"/>
  <c r="E8188" i="2"/>
  <c r="D8188" i="2"/>
  <c r="L8188" i="2" s="1"/>
  <c r="L8187" i="2"/>
  <c r="E8187" i="2"/>
  <c r="D8187" i="2"/>
  <c r="G8186" i="2"/>
  <c r="E8186" i="2"/>
  <c r="D8186" i="2"/>
  <c r="L8186" i="2" s="1"/>
  <c r="L8185" i="2"/>
  <c r="E8185" i="2"/>
  <c r="D8185" i="2"/>
  <c r="E8184" i="2"/>
  <c r="D8184" i="2"/>
  <c r="E8183" i="2"/>
  <c r="D8183" i="2"/>
  <c r="E8182" i="2"/>
  <c r="D8182" i="2"/>
  <c r="E8181" i="2"/>
  <c r="D8181" i="2"/>
  <c r="E8180" i="2"/>
  <c r="D8180" i="2"/>
  <c r="E8179" i="2"/>
  <c r="D8179" i="2"/>
  <c r="E8178" i="2"/>
  <c r="D8178" i="2"/>
  <c r="E8177" i="2"/>
  <c r="D8177" i="2"/>
  <c r="E8176" i="2"/>
  <c r="D8176" i="2"/>
  <c r="L8175" i="2"/>
  <c r="E8175" i="2"/>
  <c r="D8175" i="2"/>
  <c r="E8174" i="2"/>
  <c r="D8174" i="2"/>
  <c r="L8174" i="2" s="1"/>
  <c r="L8173" i="2"/>
  <c r="E8173" i="2"/>
  <c r="D8173" i="2"/>
  <c r="E8172" i="2"/>
  <c r="D8172" i="2"/>
  <c r="L8172" i="2" s="1"/>
  <c r="E8171" i="2"/>
  <c r="D8171" i="2"/>
  <c r="E8170" i="2"/>
  <c r="D8170" i="2"/>
  <c r="E8169" i="2"/>
  <c r="D8169" i="2"/>
  <c r="L8169" i="2" s="1"/>
  <c r="L8168" i="2"/>
  <c r="E8168" i="2"/>
  <c r="D8168" i="2"/>
  <c r="E8167" i="2"/>
  <c r="D8167" i="2"/>
  <c r="L8167" i="2" s="1"/>
  <c r="E8166" i="2"/>
  <c r="D8166" i="2"/>
  <c r="L8166" i="2" s="1"/>
  <c r="E8165" i="2"/>
  <c r="D8165" i="2"/>
  <c r="L8165" i="2" s="1"/>
  <c r="E8164" i="2"/>
  <c r="D8164" i="2"/>
  <c r="L8164" i="2" s="1"/>
  <c r="L8163" i="2"/>
  <c r="E8163" i="2"/>
  <c r="D8163" i="2"/>
  <c r="G8162" i="2"/>
  <c r="E8162" i="2"/>
  <c r="D8162" i="2"/>
  <c r="L8162" i="2" s="1"/>
  <c r="E8161" i="2"/>
  <c r="D8161" i="2"/>
  <c r="E8160" i="2"/>
  <c r="D8160" i="2"/>
  <c r="E8159" i="2"/>
  <c r="D8159" i="2"/>
  <c r="E8158" i="2"/>
  <c r="D8158" i="2"/>
  <c r="E8157" i="2"/>
  <c r="D8157" i="2"/>
  <c r="E8156" i="2"/>
  <c r="D8156" i="2"/>
  <c r="E8155" i="2"/>
  <c r="D8155" i="2"/>
  <c r="E8154" i="2"/>
  <c r="D8154" i="2"/>
  <c r="E8153" i="2"/>
  <c r="D8153" i="2"/>
  <c r="E8152" i="2"/>
  <c r="D8152" i="2"/>
  <c r="E8151" i="2"/>
  <c r="D8151" i="2"/>
  <c r="E8150" i="2"/>
  <c r="D8150" i="2"/>
  <c r="L8150" i="2" s="1"/>
  <c r="L8149" i="2"/>
  <c r="E8149" i="2"/>
  <c r="D8149" i="2"/>
  <c r="E8148" i="2"/>
  <c r="D8148" i="2"/>
  <c r="L8148" i="2" s="1"/>
  <c r="E8147" i="2"/>
  <c r="D8147" i="2"/>
  <c r="L8147" i="2" s="1"/>
  <c r="E8146" i="2"/>
  <c r="D8146" i="2"/>
  <c r="L8146" i="2" s="1"/>
  <c r="E8145" i="2"/>
  <c r="D8145" i="2"/>
  <c r="L8145" i="2" s="1"/>
  <c r="L8144" i="2"/>
  <c r="E8144" i="2"/>
  <c r="D8144" i="2"/>
  <c r="E8143" i="2"/>
  <c r="D8143" i="2"/>
  <c r="L8143" i="2" s="1"/>
  <c r="E8142" i="2"/>
  <c r="D8142" i="2"/>
  <c r="L8142" i="2" s="1"/>
  <c r="E8141" i="2"/>
  <c r="D8141" i="2"/>
  <c r="L8141" i="2" s="1"/>
  <c r="E8140" i="2"/>
  <c r="D8140" i="2"/>
  <c r="L8140" i="2" s="1"/>
  <c r="L8139" i="2"/>
  <c r="E8139" i="2"/>
  <c r="D8139" i="2"/>
  <c r="G8138" i="2"/>
  <c r="E8138" i="2"/>
  <c r="D8138" i="2"/>
  <c r="L8138" i="2" s="1"/>
  <c r="E8137" i="2"/>
  <c r="D8137" i="2"/>
  <c r="E8136" i="2"/>
  <c r="D8136" i="2"/>
  <c r="E8135" i="2"/>
  <c r="D8135" i="2"/>
  <c r="E8134" i="2"/>
  <c r="D8134" i="2"/>
  <c r="E8133" i="2"/>
  <c r="D8133" i="2"/>
  <c r="E8132" i="2"/>
  <c r="D8132" i="2"/>
  <c r="E8131" i="2"/>
  <c r="D8131" i="2"/>
  <c r="E8130" i="2"/>
  <c r="D8130" i="2"/>
  <c r="E8129" i="2"/>
  <c r="D8129" i="2"/>
  <c r="E8128" i="2"/>
  <c r="D8128" i="2"/>
  <c r="E8127" i="2"/>
  <c r="D8127" i="2"/>
  <c r="E8126" i="2"/>
  <c r="D8126" i="2"/>
  <c r="L8126" i="2" s="1"/>
  <c r="E8125" i="2"/>
  <c r="D8125" i="2"/>
  <c r="E8124" i="2"/>
  <c r="D8124" i="2"/>
  <c r="L8124" i="2" s="1"/>
  <c r="E8123" i="2"/>
  <c r="D8123" i="2"/>
  <c r="L8123" i="2" s="1"/>
  <c r="L8122" i="2"/>
  <c r="E8122" i="2"/>
  <c r="D8122" i="2"/>
  <c r="L8121" i="2"/>
  <c r="E8121" i="2"/>
  <c r="D8121" i="2"/>
  <c r="L8120" i="2"/>
  <c r="E8120" i="2"/>
  <c r="D8120" i="2"/>
  <c r="E8119" i="2"/>
  <c r="D8119" i="2"/>
  <c r="L8119" i="2" s="1"/>
  <c r="E8118" i="2"/>
  <c r="D8118" i="2"/>
  <c r="L8118" i="2" s="1"/>
  <c r="E8117" i="2"/>
  <c r="D8117" i="2"/>
  <c r="L8117" i="2" s="1"/>
  <c r="L8116" i="2"/>
  <c r="E8116" i="2"/>
  <c r="D8116" i="2"/>
  <c r="L8115" i="2"/>
  <c r="E8115" i="2"/>
  <c r="D8115" i="2"/>
  <c r="G8114" i="2"/>
  <c r="E8114" i="2"/>
  <c r="D8114" i="2"/>
  <c r="L8114" i="2" s="1"/>
  <c r="L8113" i="2"/>
  <c r="E8113" i="2"/>
  <c r="D8113" i="2"/>
  <c r="E8112" i="2"/>
  <c r="D8112" i="2"/>
  <c r="E8111" i="2"/>
  <c r="D8111" i="2"/>
  <c r="E8110" i="2"/>
  <c r="D8110" i="2"/>
  <c r="E8109" i="2"/>
  <c r="D8109" i="2"/>
  <c r="E8108" i="2"/>
  <c r="D8108" i="2"/>
  <c r="E8107" i="2"/>
  <c r="D8107" i="2"/>
  <c r="E8106" i="2"/>
  <c r="D8106" i="2"/>
  <c r="E8105" i="2"/>
  <c r="D8105" i="2"/>
  <c r="E8104" i="2"/>
  <c r="D8104" i="2"/>
  <c r="E8103" i="2"/>
  <c r="D8103" i="2"/>
  <c r="L8102" i="2"/>
  <c r="E8102" i="2"/>
  <c r="D8102" i="2"/>
  <c r="E8101" i="2"/>
  <c r="D8101" i="2"/>
  <c r="L8101" i="2" s="1"/>
  <c r="E8100" i="2"/>
  <c r="D8100" i="2"/>
  <c r="L8100" i="2" s="1"/>
  <c r="L8099" i="2"/>
  <c r="E8099" i="2"/>
  <c r="D8099" i="2"/>
  <c r="E8098" i="2"/>
  <c r="D8098" i="2"/>
  <c r="L8098" i="2" s="1"/>
  <c r="L8097" i="2"/>
  <c r="E8097" i="2"/>
  <c r="D8097" i="2"/>
  <c r="L8096" i="2"/>
  <c r="E8096" i="2"/>
  <c r="D8096" i="2"/>
  <c r="L8095" i="2"/>
  <c r="E8095" i="2"/>
  <c r="D8095" i="2"/>
  <c r="E8094" i="2"/>
  <c r="D8094" i="2"/>
  <c r="L8094" i="2" s="1"/>
  <c r="E8093" i="2"/>
  <c r="D8093" i="2"/>
  <c r="L8093" i="2" s="1"/>
  <c r="E8092" i="2"/>
  <c r="D8092" i="2"/>
  <c r="L8092" i="2" s="1"/>
  <c r="E8091" i="2"/>
  <c r="D8091" i="2"/>
  <c r="L8091" i="2" s="1"/>
  <c r="L8090" i="2"/>
  <c r="G8090" i="2"/>
  <c r="E8090" i="2"/>
  <c r="D8090" i="2"/>
  <c r="E8089" i="2"/>
  <c r="D8089" i="2"/>
  <c r="L8089" i="2" s="1"/>
  <c r="E8088" i="2"/>
  <c r="D8088" i="2"/>
  <c r="E8087" i="2"/>
  <c r="D8087" i="2"/>
  <c r="E8086" i="2"/>
  <c r="D8086" i="2"/>
  <c r="E8085" i="2"/>
  <c r="D8085" i="2"/>
  <c r="E8084" i="2"/>
  <c r="D8084" i="2"/>
  <c r="E8083" i="2"/>
  <c r="D8083" i="2"/>
  <c r="E8082" i="2"/>
  <c r="D8082" i="2"/>
  <c r="E8081" i="2"/>
  <c r="D8081" i="2"/>
  <c r="E8080" i="2"/>
  <c r="D8080" i="2"/>
  <c r="E8079" i="2"/>
  <c r="D8079" i="2"/>
  <c r="L8078" i="2"/>
  <c r="E8078" i="2"/>
  <c r="D8078" i="2"/>
  <c r="E8077" i="2"/>
  <c r="D8077" i="2"/>
  <c r="L8077" i="2" s="1"/>
  <c r="E8076" i="2"/>
  <c r="D8076" i="2"/>
  <c r="L8076" i="2" s="1"/>
  <c r="L8075" i="2"/>
  <c r="E8075" i="2"/>
  <c r="D8075" i="2"/>
  <c r="E8074" i="2"/>
  <c r="D8074" i="2"/>
  <c r="L8074" i="2" s="1"/>
  <c r="L8073" i="2"/>
  <c r="E8073" i="2"/>
  <c r="D8073" i="2"/>
  <c r="L8072" i="2"/>
  <c r="E8072" i="2"/>
  <c r="D8072" i="2"/>
  <c r="L8071" i="2"/>
  <c r="E8071" i="2"/>
  <c r="D8071" i="2"/>
  <c r="E8070" i="2"/>
  <c r="D8070" i="2"/>
  <c r="L8070" i="2" s="1"/>
  <c r="E8069" i="2"/>
  <c r="D8069" i="2"/>
  <c r="L8069" i="2" s="1"/>
  <c r="E8068" i="2"/>
  <c r="D8068" i="2"/>
  <c r="L8068" i="2" s="1"/>
  <c r="E8067" i="2"/>
  <c r="D8067" i="2"/>
  <c r="L8067" i="2" s="1"/>
  <c r="L8066" i="2"/>
  <c r="G8066" i="2"/>
  <c r="E8066" i="2"/>
  <c r="D8066" i="2"/>
  <c r="E8065" i="2"/>
  <c r="D8065" i="2"/>
  <c r="E8064" i="2"/>
  <c r="D8064" i="2"/>
  <c r="E8063" i="2"/>
  <c r="D8063" i="2"/>
  <c r="E8062" i="2"/>
  <c r="D8062" i="2"/>
  <c r="E8061" i="2"/>
  <c r="D8061" i="2"/>
  <c r="E8060" i="2"/>
  <c r="D8060" i="2"/>
  <c r="E8059" i="2"/>
  <c r="D8059" i="2"/>
  <c r="E8058" i="2"/>
  <c r="D8058" i="2"/>
  <c r="E8057" i="2"/>
  <c r="D8057" i="2"/>
  <c r="E8056" i="2"/>
  <c r="D8056" i="2"/>
  <c r="E8055" i="2"/>
  <c r="D8055" i="2"/>
  <c r="L8054" i="2"/>
  <c r="E8054" i="2"/>
  <c r="D8054" i="2"/>
  <c r="E8053" i="2"/>
  <c r="D8053" i="2"/>
  <c r="L8053" i="2" s="1"/>
  <c r="E8052" i="2"/>
  <c r="D8052" i="2"/>
  <c r="L8052" i="2" s="1"/>
  <c r="L8051" i="2"/>
  <c r="E8051" i="2"/>
  <c r="D8051" i="2"/>
  <c r="L8050" i="2"/>
  <c r="E8050" i="2"/>
  <c r="D8050" i="2"/>
  <c r="E8049" i="2"/>
  <c r="D8049" i="2"/>
  <c r="L8049" i="2" s="1"/>
  <c r="L8048" i="2"/>
  <c r="E8048" i="2"/>
  <c r="D8048" i="2"/>
  <c r="E8047" i="2"/>
  <c r="D8047" i="2"/>
  <c r="L8047" i="2" s="1"/>
  <c r="L8046" i="2"/>
  <c r="E8046" i="2"/>
  <c r="D8046" i="2"/>
  <c r="E8045" i="2"/>
  <c r="D8045" i="2"/>
  <c r="L8045" i="2" s="1"/>
  <c r="E8044" i="2"/>
  <c r="D8044" i="2"/>
  <c r="L8044" i="2" s="1"/>
  <c r="E8043" i="2"/>
  <c r="D8043" i="2"/>
  <c r="L8043" i="2" s="1"/>
  <c r="L8042" i="2"/>
  <c r="G8042" i="2"/>
  <c r="E8042" i="2"/>
  <c r="D8042" i="2"/>
  <c r="L8041" i="2"/>
  <c r="E8041" i="2"/>
  <c r="D8041" i="2"/>
  <c r="E8040" i="2"/>
  <c r="D8040" i="2"/>
  <c r="E8039" i="2"/>
  <c r="D8039" i="2"/>
  <c r="E8038" i="2"/>
  <c r="D8038" i="2"/>
  <c r="E8037" i="2"/>
  <c r="D8037" i="2"/>
  <c r="E8036" i="2"/>
  <c r="D8036" i="2"/>
  <c r="E8035" i="2"/>
  <c r="D8035" i="2"/>
  <c r="E8034" i="2"/>
  <c r="D8034" i="2"/>
  <c r="E8033" i="2"/>
  <c r="D8033" i="2"/>
  <c r="E8032" i="2"/>
  <c r="D8032" i="2"/>
  <c r="E8031" i="2"/>
  <c r="D8031" i="2"/>
  <c r="L8031" i="2" s="1"/>
  <c r="E8030" i="2"/>
  <c r="D8030" i="2"/>
  <c r="L8030" i="2" s="1"/>
  <c r="E8029" i="2"/>
  <c r="D8029" i="2"/>
  <c r="L8029" i="2" s="1"/>
  <c r="E8028" i="2"/>
  <c r="D8028" i="2"/>
  <c r="L8028" i="2" s="1"/>
  <c r="E8027" i="2"/>
  <c r="D8027" i="2"/>
  <c r="L8027" i="2" s="1"/>
  <c r="E8026" i="2"/>
  <c r="D8026" i="2"/>
  <c r="L8025" i="2"/>
  <c r="E8025" i="2"/>
  <c r="D8025" i="2"/>
  <c r="L8024" i="2"/>
  <c r="E8024" i="2"/>
  <c r="D8024" i="2"/>
  <c r="L8023" i="2"/>
  <c r="E8023" i="2"/>
  <c r="D8023" i="2"/>
  <c r="E8022" i="2"/>
  <c r="D8022" i="2"/>
  <c r="L8022" i="2" s="1"/>
  <c r="L8021" i="2"/>
  <c r="E8021" i="2"/>
  <c r="D8021" i="2"/>
  <c r="L8020" i="2"/>
  <c r="E8020" i="2"/>
  <c r="D8020" i="2"/>
  <c r="E8019" i="2"/>
  <c r="D8019" i="2"/>
  <c r="L8019" i="2" s="1"/>
  <c r="L8018" i="2"/>
  <c r="G8018" i="2"/>
  <c r="E8018" i="2"/>
  <c r="D8018" i="2"/>
  <c r="L8017" i="2"/>
  <c r="E8017" i="2"/>
  <c r="D8017" i="2"/>
  <c r="E8016" i="2"/>
  <c r="D8016" i="2"/>
  <c r="E8015" i="2"/>
  <c r="D8015" i="2"/>
  <c r="E8014" i="2"/>
  <c r="D8014" i="2"/>
  <c r="E8013" i="2"/>
  <c r="D8013" i="2"/>
  <c r="E8012" i="2"/>
  <c r="D8012" i="2"/>
  <c r="E8011" i="2"/>
  <c r="D8011" i="2"/>
  <c r="E8010" i="2"/>
  <c r="D8010" i="2"/>
  <c r="E8009" i="2"/>
  <c r="D8009" i="2"/>
  <c r="E8008" i="2"/>
  <c r="D8008" i="2"/>
  <c r="E8007" i="2"/>
  <c r="D8007" i="2"/>
  <c r="L8007" i="2" s="1"/>
  <c r="L8006" i="2"/>
  <c r="E8006" i="2"/>
  <c r="D8006" i="2"/>
  <c r="L8005" i="2"/>
  <c r="E8005" i="2"/>
  <c r="D8005" i="2"/>
  <c r="L8004" i="2"/>
  <c r="E8004" i="2"/>
  <c r="D8004" i="2"/>
  <c r="L8003" i="2"/>
  <c r="E8003" i="2"/>
  <c r="D8003" i="2"/>
  <c r="E8002" i="2"/>
  <c r="D8002" i="2"/>
  <c r="E8001" i="2"/>
  <c r="D8001" i="2"/>
  <c r="L8001" i="2" s="1"/>
  <c r="E8000" i="2"/>
  <c r="D8000" i="2"/>
  <c r="L8000" i="2" s="1"/>
  <c r="E7999" i="2"/>
  <c r="D7999" i="2"/>
  <c r="L7999" i="2" s="1"/>
  <c r="E7998" i="2"/>
  <c r="D7998" i="2"/>
  <c r="L7998" i="2" s="1"/>
  <c r="L7997" i="2"/>
  <c r="E7997" i="2"/>
  <c r="D7997" i="2"/>
  <c r="E7996" i="2"/>
  <c r="D7996" i="2"/>
  <c r="L7996" i="2" s="1"/>
  <c r="E7995" i="2"/>
  <c r="D7995" i="2"/>
  <c r="L7995" i="2" s="1"/>
  <c r="L7994" i="2"/>
  <c r="G7994" i="2"/>
  <c r="E7994" i="2"/>
  <c r="D7994" i="2"/>
  <c r="L7993" i="2"/>
  <c r="E7993" i="2"/>
  <c r="D7993" i="2"/>
  <c r="E7992" i="2"/>
  <c r="D7992" i="2"/>
  <c r="E7991" i="2"/>
  <c r="D7991" i="2"/>
  <c r="E7990" i="2"/>
  <c r="D7990" i="2"/>
  <c r="E7989" i="2"/>
  <c r="D7989" i="2"/>
  <c r="E7988" i="2"/>
  <c r="D7988" i="2"/>
  <c r="E7987" i="2"/>
  <c r="D7987" i="2"/>
  <c r="E7986" i="2"/>
  <c r="D7986" i="2"/>
  <c r="E7985" i="2"/>
  <c r="D7985" i="2"/>
  <c r="E7984" i="2"/>
  <c r="D7984" i="2"/>
  <c r="L7984" i="2" s="1"/>
  <c r="E7983" i="2"/>
  <c r="D7983" i="2"/>
  <c r="L7983" i="2" s="1"/>
  <c r="E7982" i="2"/>
  <c r="D7982" i="2"/>
  <c r="L7981" i="2"/>
  <c r="E7981" i="2"/>
  <c r="D7981" i="2"/>
  <c r="L7980" i="2"/>
  <c r="E7980" i="2"/>
  <c r="D7980" i="2"/>
  <c r="L7979" i="2"/>
  <c r="E7979" i="2"/>
  <c r="D7979" i="2"/>
  <c r="E7978" i="2"/>
  <c r="D7978" i="2"/>
  <c r="L7978" i="2" s="1"/>
  <c r="E7977" i="2"/>
  <c r="D7977" i="2"/>
  <c r="E7976" i="2"/>
  <c r="D7976" i="2"/>
  <c r="L7976" i="2" s="1"/>
  <c r="L7975" i="2"/>
  <c r="E7975" i="2"/>
  <c r="D7975" i="2"/>
  <c r="E7974" i="2"/>
  <c r="D7974" i="2"/>
  <c r="L7974" i="2" s="1"/>
  <c r="L7973" i="2"/>
  <c r="E7973" i="2"/>
  <c r="D7973" i="2"/>
  <c r="E7972" i="2"/>
  <c r="D7972" i="2"/>
  <c r="L7972" i="2" s="1"/>
  <c r="E7971" i="2"/>
  <c r="D7971" i="2"/>
  <c r="L7971" i="2" s="1"/>
  <c r="L7970" i="2"/>
  <c r="G7970" i="2"/>
  <c r="E7970" i="2"/>
  <c r="D7970" i="2"/>
  <c r="E7969" i="2"/>
  <c r="D7969" i="2"/>
  <c r="E7968" i="2"/>
  <c r="D7968" i="2"/>
  <c r="E7967" i="2"/>
  <c r="D7967" i="2"/>
  <c r="E7966" i="2"/>
  <c r="D7966" i="2"/>
  <c r="E7965" i="2"/>
  <c r="D7965" i="2"/>
  <c r="E7964" i="2"/>
  <c r="D7964" i="2"/>
  <c r="E7963" i="2"/>
  <c r="D7963" i="2"/>
  <c r="E7962" i="2"/>
  <c r="D7962" i="2"/>
  <c r="E7961" i="2"/>
  <c r="D7961" i="2"/>
  <c r="E7960" i="2"/>
  <c r="D7960" i="2"/>
  <c r="L7960" i="2" s="1"/>
  <c r="E7959" i="2"/>
  <c r="D7959" i="2"/>
  <c r="E7958" i="2"/>
  <c r="D7958" i="2"/>
  <c r="L7958" i="2" s="1"/>
  <c r="E7957" i="2"/>
  <c r="D7957" i="2"/>
  <c r="L7957" i="2" s="1"/>
  <c r="L7956" i="2"/>
  <c r="E7956" i="2"/>
  <c r="D7956" i="2"/>
  <c r="L7955" i="2"/>
  <c r="E7955" i="2"/>
  <c r="D7955" i="2"/>
  <c r="E7954" i="2"/>
  <c r="D7954" i="2"/>
  <c r="L7954" i="2" s="1"/>
  <c r="E7953" i="2"/>
  <c r="D7953" i="2"/>
  <c r="L7953" i="2" s="1"/>
  <c r="E7952" i="2"/>
  <c r="D7952" i="2"/>
  <c r="L7952" i="2" s="1"/>
  <c r="L7951" i="2"/>
  <c r="E7951" i="2"/>
  <c r="D7951" i="2"/>
  <c r="L7950" i="2"/>
  <c r="E7950" i="2"/>
  <c r="D7950" i="2"/>
  <c r="E7949" i="2"/>
  <c r="D7949" i="2"/>
  <c r="L7948" i="2"/>
  <c r="E7948" i="2"/>
  <c r="D7948" i="2"/>
  <c r="L7947" i="2"/>
  <c r="E7947" i="2"/>
  <c r="D7947" i="2"/>
  <c r="G7946" i="2"/>
  <c r="E7946" i="2"/>
  <c r="D7946" i="2"/>
  <c r="L7946" i="2" s="1"/>
  <c r="L7945" i="2"/>
  <c r="E7945" i="2"/>
  <c r="D7945" i="2"/>
  <c r="E7944" i="2"/>
  <c r="D7944" i="2"/>
  <c r="E7943" i="2"/>
  <c r="D7943" i="2"/>
  <c r="E7942" i="2"/>
  <c r="D7942" i="2"/>
  <c r="E7941" i="2"/>
  <c r="D7941" i="2"/>
  <c r="E7940" i="2"/>
  <c r="D7940" i="2"/>
  <c r="E7939" i="2"/>
  <c r="D7939" i="2"/>
  <c r="E7938" i="2"/>
  <c r="D7938" i="2"/>
  <c r="E7937" i="2"/>
  <c r="D7937" i="2"/>
  <c r="E7936" i="2"/>
  <c r="D7936" i="2"/>
  <c r="E7935" i="2"/>
  <c r="D7935" i="2"/>
  <c r="E7934" i="2"/>
  <c r="D7934" i="2"/>
  <c r="L7934" i="2" s="1"/>
  <c r="L7933" i="2"/>
  <c r="E7933" i="2"/>
  <c r="D7933" i="2"/>
  <c r="L7932" i="2"/>
  <c r="E7932" i="2"/>
  <c r="D7932" i="2"/>
  <c r="E7931" i="2"/>
  <c r="D7931" i="2"/>
  <c r="L7931" i="2" s="1"/>
  <c r="E7930" i="2"/>
  <c r="D7930" i="2"/>
  <c r="L7930" i="2" s="1"/>
  <c r="E7929" i="2"/>
  <c r="D7929" i="2"/>
  <c r="L7929" i="2" s="1"/>
  <c r="E7928" i="2"/>
  <c r="D7928" i="2"/>
  <c r="L7928" i="2" s="1"/>
  <c r="L7927" i="2"/>
  <c r="E7927" i="2"/>
  <c r="D7927" i="2"/>
  <c r="L7926" i="2"/>
  <c r="E7926" i="2"/>
  <c r="D7926" i="2"/>
  <c r="L7925" i="2"/>
  <c r="E7925" i="2"/>
  <c r="D7925" i="2"/>
  <c r="L7924" i="2"/>
  <c r="E7924" i="2"/>
  <c r="D7924" i="2"/>
  <c r="L7923" i="2"/>
  <c r="E7923" i="2"/>
  <c r="D7923" i="2"/>
  <c r="G7922" i="2"/>
  <c r="E7922" i="2"/>
  <c r="D7922" i="2"/>
  <c r="L7922" i="2" s="1"/>
  <c r="L7921" i="2"/>
  <c r="E7921" i="2"/>
  <c r="D7921" i="2"/>
  <c r="L7920" i="2"/>
  <c r="E7920" i="2"/>
  <c r="D7920" i="2"/>
  <c r="E7919" i="2"/>
  <c r="D7919" i="2"/>
  <c r="E7918" i="2"/>
  <c r="D7918" i="2"/>
  <c r="E7917" i="2"/>
  <c r="D7917" i="2"/>
  <c r="E7916" i="2"/>
  <c r="D7916" i="2"/>
  <c r="E7915" i="2"/>
  <c r="D7915" i="2"/>
  <c r="E7914" i="2"/>
  <c r="D7914" i="2"/>
  <c r="E7913" i="2"/>
  <c r="D7913" i="2"/>
  <c r="E7912" i="2"/>
  <c r="D7912" i="2"/>
  <c r="E7911" i="2"/>
  <c r="D7911" i="2"/>
  <c r="E7910" i="2"/>
  <c r="D7910" i="2"/>
  <c r="L7910" i="2" s="1"/>
  <c r="L7909" i="2"/>
  <c r="E7909" i="2"/>
  <c r="D7909" i="2"/>
  <c r="E7908" i="2"/>
  <c r="D7908" i="2"/>
  <c r="L7908" i="2" s="1"/>
  <c r="E7907" i="2"/>
  <c r="D7907" i="2"/>
  <c r="L7907" i="2" s="1"/>
  <c r="E7906" i="2"/>
  <c r="D7906" i="2"/>
  <c r="L7906" i="2" s="1"/>
  <c r="E7905" i="2"/>
  <c r="D7905" i="2"/>
  <c r="E7904" i="2"/>
  <c r="D7904" i="2"/>
  <c r="L7904" i="2" s="1"/>
  <c r="L7903" i="2"/>
  <c r="E7903" i="2"/>
  <c r="D7903" i="2"/>
  <c r="L7902" i="2"/>
  <c r="E7902" i="2"/>
  <c r="D7902" i="2"/>
  <c r="L7901" i="2"/>
  <c r="E7901" i="2"/>
  <c r="D7901" i="2"/>
  <c r="L7900" i="2"/>
  <c r="E7900" i="2"/>
  <c r="D7900" i="2"/>
  <c r="L7899" i="2"/>
  <c r="E7899" i="2"/>
  <c r="D7899" i="2"/>
  <c r="G7898" i="2"/>
  <c r="E7898" i="2"/>
  <c r="D7898" i="2"/>
  <c r="L7898" i="2" s="1"/>
  <c r="E7897" i="2"/>
  <c r="D7897" i="2"/>
  <c r="L7897" i="2" s="1"/>
  <c r="E7896" i="2"/>
  <c r="D7896" i="2"/>
  <c r="E7895" i="2"/>
  <c r="D7895" i="2"/>
  <c r="E7894" i="2"/>
  <c r="D7894" i="2"/>
  <c r="E7893" i="2"/>
  <c r="D7893" i="2"/>
  <c r="E7892" i="2"/>
  <c r="D7892" i="2"/>
  <c r="E7891" i="2"/>
  <c r="D7891" i="2"/>
  <c r="E7890" i="2"/>
  <c r="D7890" i="2"/>
  <c r="E7889" i="2"/>
  <c r="D7889" i="2"/>
  <c r="E7888" i="2"/>
  <c r="D7888" i="2"/>
  <c r="L7887" i="2"/>
  <c r="E7887" i="2"/>
  <c r="D7887" i="2"/>
  <c r="E7886" i="2"/>
  <c r="D7886" i="2"/>
  <c r="L7886" i="2" s="1"/>
  <c r="E7885" i="2"/>
  <c r="D7885" i="2"/>
  <c r="L7885" i="2" s="1"/>
  <c r="L7884" i="2"/>
  <c r="E7884" i="2"/>
  <c r="D7884" i="2"/>
  <c r="E7883" i="2"/>
  <c r="D7883" i="2"/>
  <c r="L7883" i="2" s="1"/>
  <c r="E7882" i="2"/>
  <c r="D7882" i="2"/>
  <c r="L7882" i="2" s="1"/>
  <c r="E7881" i="2"/>
  <c r="D7881" i="2"/>
  <c r="L7881" i="2" s="1"/>
  <c r="E7880" i="2"/>
  <c r="D7880" i="2"/>
  <c r="L7880" i="2" s="1"/>
  <c r="L7879" i="2"/>
  <c r="E7879" i="2"/>
  <c r="D7879" i="2"/>
  <c r="L7878" i="2"/>
  <c r="E7878" i="2"/>
  <c r="D7878" i="2"/>
  <c r="E7877" i="2"/>
  <c r="D7877" i="2"/>
  <c r="E7876" i="2"/>
  <c r="D7876" i="2"/>
  <c r="L7876" i="2" s="1"/>
  <c r="L7875" i="2"/>
  <c r="E7875" i="2"/>
  <c r="D7875" i="2"/>
  <c r="G7874" i="2"/>
  <c r="E7874" i="2"/>
  <c r="D7874" i="2"/>
  <c r="L7874" i="2" s="1"/>
  <c r="L7873" i="2"/>
  <c r="E7873" i="2"/>
  <c r="D7873" i="2"/>
  <c r="E7872" i="2"/>
  <c r="D7872" i="2"/>
  <c r="E7871" i="2"/>
  <c r="D7871" i="2"/>
  <c r="E7870" i="2"/>
  <c r="D7870" i="2"/>
  <c r="E7869" i="2"/>
  <c r="D7869" i="2"/>
  <c r="E7868" i="2"/>
  <c r="D7868" i="2"/>
  <c r="E7867" i="2"/>
  <c r="D7867" i="2"/>
  <c r="E7866" i="2"/>
  <c r="D7866" i="2"/>
  <c r="E7865" i="2"/>
  <c r="D7865" i="2"/>
  <c r="E7864" i="2"/>
  <c r="D7864" i="2"/>
  <c r="L7864" i="2" s="1"/>
  <c r="E7863" i="2"/>
  <c r="D7863" i="2"/>
  <c r="L7863" i="2" s="1"/>
  <c r="E7862" i="2"/>
  <c r="D7862" i="2"/>
  <c r="L7861" i="2"/>
  <c r="E7861" i="2"/>
  <c r="D7861" i="2"/>
  <c r="E7860" i="2"/>
  <c r="D7860" i="2"/>
  <c r="E7859" i="2"/>
  <c r="D7859" i="2"/>
  <c r="L7859" i="2" s="1"/>
  <c r="E7858" i="2"/>
  <c r="D7858" i="2"/>
  <c r="L7858" i="2" s="1"/>
  <c r="L7857" i="2"/>
  <c r="E7857" i="2"/>
  <c r="D7857" i="2"/>
  <c r="E7856" i="2"/>
  <c r="D7856" i="2"/>
  <c r="L7856" i="2" s="1"/>
  <c r="L7855" i="2"/>
  <c r="E7855" i="2"/>
  <c r="D7855" i="2"/>
  <c r="L7854" i="2"/>
  <c r="E7854" i="2"/>
  <c r="D7854" i="2"/>
  <c r="E7853" i="2"/>
  <c r="D7853" i="2"/>
  <c r="L7853" i="2" s="1"/>
  <c r="E7852" i="2"/>
  <c r="D7852" i="2"/>
  <c r="L7852" i="2" s="1"/>
  <c r="E7851" i="2"/>
  <c r="D7851" i="2"/>
  <c r="L7851" i="2" s="1"/>
  <c r="G7850" i="2"/>
  <c r="E7850" i="2"/>
  <c r="D7850" i="2"/>
  <c r="L7850" i="2" s="1"/>
  <c r="E7849" i="2"/>
  <c r="D7849" i="2"/>
  <c r="E7848" i="2"/>
  <c r="D7848" i="2"/>
  <c r="E7847" i="2"/>
  <c r="D7847" i="2"/>
  <c r="E7846" i="2"/>
  <c r="D7846" i="2"/>
  <c r="E7845" i="2"/>
  <c r="D7845" i="2"/>
  <c r="E7844" i="2"/>
  <c r="D7844" i="2"/>
  <c r="E7843" i="2"/>
  <c r="D7843" i="2"/>
  <c r="E7842" i="2"/>
  <c r="D7842" i="2"/>
  <c r="E7841" i="2"/>
  <c r="D7841" i="2"/>
  <c r="E7840" i="2"/>
  <c r="D7840" i="2"/>
  <c r="E7839" i="2"/>
  <c r="D7839" i="2"/>
  <c r="L7839" i="2" s="1"/>
  <c r="E7838" i="2"/>
  <c r="D7838" i="2"/>
  <c r="L7838" i="2" s="1"/>
  <c r="L7837" i="2"/>
  <c r="E7837" i="2"/>
  <c r="D7837" i="2"/>
  <c r="L7836" i="2"/>
  <c r="E7836" i="2"/>
  <c r="D7836" i="2"/>
  <c r="E7835" i="2"/>
  <c r="D7835" i="2"/>
  <c r="L7835" i="2" s="1"/>
  <c r="E7834" i="2"/>
  <c r="D7834" i="2"/>
  <c r="L7834" i="2" s="1"/>
  <c r="E7833" i="2"/>
  <c r="D7833" i="2"/>
  <c r="L7833" i="2" s="1"/>
  <c r="L7832" i="2"/>
  <c r="E7832" i="2"/>
  <c r="D7832" i="2"/>
  <c r="L7831" i="2"/>
  <c r="E7831" i="2"/>
  <c r="D7831" i="2"/>
  <c r="L7830" i="2"/>
  <c r="E7830" i="2"/>
  <c r="D7830" i="2"/>
  <c r="E7829" i="2"/>
  <c r="D7829" i="2"/>
  <c r="L7829" i="2" s="1"/>
  <c r="E7828" i="2"/>
  <c r="D7828" i="2"/>
  <c r="L7828" i="2" s="1"/>
  <c r="L7827" i="2"/>
  <c r="E7827" i="2"/>
  <c r="D7827" i="2"/>
  <c r="G7826" i="2"/>
  <c r="E7826" i="2"/>
  <c r="D7826" i="2"/>
  <c r="L7826" i="2" s="1"/>
  <c r="L7825" i="2"/>
  <c r="E7825" i="2"/>
  <c r="D7825" i="2"/>
  <c r="E7824" i="2"/>
  <c r="D7824" i="2"/>
  <c r="E7823" i="2"/>
  <c r="D7823" i="2"/>
  <c r="E7822" i="2"/>
  <c r="D7822" i="2"/>
  <c r="E7821" i="2"/>
  <c r="D7821" i="2"/>
  <c r="E7820" i="2"/>
  <c r="D7820" i="2"/>
  <c r="E7819" i="2"/>
  <c r="D7819" i="2"/>
  <c r="E7818" i="2"/>
  <c r="D7818" i="2"/>
  <c r="E7817" i="2"/>
  <c r="D7817" i="2"/>
  <c r="E7816" i="2"/>
  <c r="D7816" i="2"/>
  <c r="E7815" i="2"/>
  <c r="D7815" i="2"/>
  <c r="E7814" i="2"/>
  <c r="D7814" i="2"/>
  <c r="L7814" i="2" s="1"/>
  <c r="L7813" i="2"/>
  <c r="E7813" i="2"/>
  <c r="D7813" i="2"/>
  <c r="L7812" i="2"/>
  <c r="E7812" i="2"/>
  <c r="D7812" i="2"/>
  <c r="L7811" i="2"/>
  <c r="E7811" i="2"/>
  <c r="D7811" i="2"/>
  <c r="E7810" i="2"/>
  <c r="D7810" i="2"/>
  <c r="L7810" i="2" s="1"/>
  <c r="E7809" i="2"/>
  <c r="D7809" i="2"/>
  <c r="L7809" i="2" s="1"/>
  <c r="E7808" i="2"/>
  <c r="D7808" i="2"/>
  <c r="L7808" i="2" s="1"/>
  <c r="E7807" i="2"/>
  <c r="D7807" i="2"/>
  <c r="L7807" i="2" s="1"/>
  <c r="L7806" i="2"/>
  <c r="E7806" i="2"/>
  <c r="D7806" i="2"/>
  <c r="L7805" i="2"/>
  <c r="E7805" i="2"/>
  <c r="D7805" i="2"/>
  <c r="E7804" i="2"/>
  <c r="D7804" i="2"/>
  <c r="L7804" i="2" s="1"/>
  <c r="E7803" i="2"/>
  <c r="D7803" i="2"/>
  <c r="L7803" i="2" s="1"/>
  <c r="L7802" i="2"/>
  <c r="G7802" i="2"/>
  <c r="E7802" i="2"/>
  <c r="D7802" i="2"/>
  <c r="L7801" i="2"/>
  <c r="E7801" i="2"/>
  <c r="D7801" i="2"/>
  <c r="E7800" i="2"/>
  <c r="D7800" i="2"/>
  <c r="E7799" i="2"/>
  <c r="D7799" i="2"/>
  <c r="E7798" i="2"/>
  <c r="D7798" i="2"/>
  <c r="E7797" i="2"/>
  <c r="D7797" i="2"/>
  <c r="E7796" i="2"/>
  <c r="D7796" i="2"/>
  <c r="E7795" i="2"/>
  <c r="D7795" i="2"/>
  <c r="E7794" i="2"/>
  <c r="D7794" i="2"/>
  <c r="E7793" i="2"/>
  <c r="D7793" i="2"/>
  <c r="E7792" i="2"/>
  <c r="D7792" i="2"/>
  <c r="L7792" i="2" s="1"/>
  <c r="E7791" i="2"/>
  <c r="D7791" i="2"/>
  <c r="L7791" i="2" s="1"/>
  <c r="L7790" i="2"/>
  <c r="E7790" i="2"/>
  <c r="D7790" i="2"/>
  <c r="L7789" i="2"/>
  <c r="E7789" i="2"/>
  <c r="D7789" i="2"/>
  <c r="E7788" i="2"/>
  <c r="D7788" i="2"/>
  <c r="L7788" i="2" s="1"/>
  <c r="E7787" i="2"/>
  <c r="D7787" i="2"/>
  <c r="L7787" i="2" s="1"/>
  <c r="E7786" i="2"/>
  <c r="D7786" i="2"/>
  <c r="L7786" i="2" s="1"/>
  <c r="E7785" i="2"/>
  <c r="D7785" i="2"/>
  <c r="L7784" i="2"/>
  <c r="E7784" i="2"/>
  <c r="D7784" i="2"/>
  <c r="L7783" i="2"/>
  <c r="E7783" i="2"/>
  <c r="D7783" i="2"/>
  <c r="L7782" i="2"/>
  <c r="E7782" i="2"/>
  <c r="D7782" i="2"/>
  <c r="L7781" i="2"/>
  <c r="E7781" i="2"/>
  <c r="D7781" i="2"/>
  <c r="E7780" i="2"/>
  <c r="D7780" i="2"/>
  <c r="L7780" i="2" s="1"/>
  <c r="E7779" i="2"/>
  <c r="D7779" i="2"/>
  <c r="L7779" i="2" s="1"/>
  <c r="L7778" i="2"/>
  <c r="G7778" i="2"/>
  <c r="E7778" i="2"/>
  <c r="D7778" i="2"/>
  <c r="E7777" i="2"/>
  <c r="D7777" i="2"/>
  <c r="E7776" i="2"/>
  <c r="D7776" i="2"/>
  <c r="E7775" i="2"/>
  <c r="D7775" i="2"/>
  <c r="E7774" i="2"/>
  <c r="D7774" i="2"/>
  <c r="E7773" i="2"/>
  <c r="D7773" i="2"/>
  <c r="E7772" i="2"/>
  <c r="D7772" i="2"/>
  <c r="E7771" i="2"/>
  <c r="D7771" i="2"/>
  <c r="E7770" i="2"/>
  <c r="D7770" i="2"/>
  <c r="E7769" i="2"/>
  <c r="D7769" i="2"/>
  <c r="E7768" i="2"/>
  <c r="D7768" i="2"/>
  <c r="E7767" i="2"/>
  <c r="D7767" i="2"/>
  <c r="L7766" i="2"/>
  <c r="E7766" i="2"/>
  <c r="D7766" i="2"/>
  <c r="L7765" i="2"/>
  <c r="E7765" i="2"/>
  <c r="D7765" i="2"/>
  <c r="E7764" i="2"/>
  <c r="D7764" i="2"/>
  <c r="L7764" i="2" s="1"/>
  <c r="E7763" i="2"/>
  <c r="D7763" i="2"/>
  <c r="L7763" i="2" s="1"/>
  <c r="E7762" i="2"/>
  <c r="D7762" i="2"/>
  <c r="L7762" i="2" s="1"/>
  <c r="E7761" i="2"/>
  <c r="D7761" i="2"/>
  <c r="L7761" i="2" s="1"/>
  <c r="L7760" i="2"/>
  <c r="E7760" i="2"/>
  <c r="D7760" i="2"/>
  <c r="L7759" i="2"/>
  <c r="E7759" i="2"/>
  <c r="D7759" i="2"/>
  <c r="L7758" i="2"/>
  <c r="E7758" i="2"/>
  <c r="D7758" i="2"/>
  <c r="L7757" i="2"/>
  <c r="E7757" i="2"/>
  <c r="D7757" i="2"/>
  <c r="E7756" i="2"/>
  <c r="D7756" i="2"/>
  <c r="L7756" i="2" s="1"/>
  <c r="E7755" i="2"/>
  <c r="D7755" i="2"/>
  <c r="L7755" i="2" s="1"/>
  <c r="L7754" i="2"/>
  <c r="G7754" i="2"/>
  <c r="E7754" i="2"/>
  <c r="D7754" i="2"/>
  <c r="E7753" i="2"/>
  <c r="D7753" i="2"/>
  <c r="L7753" i="2" s="1"/>
  <c r="E7752" i="2"/>
  <c r="D7752" i="2"/>
  <c r="L7752" i="2" s="1"/>
  <c r="E7751" i="2"/>
  <c r="D7751" i="2"/>
  <c r="E7750" i="2"/>
  <c r="D7750" i="2"/>
  <c r="E7749" i="2"/>
  <c r="D7749" i="2"/>
  <c r="E7748" i="2"/>
  <c r="D7748" i="2"/>
  <c r="E7747" i="2"/>
  <c r="D7747" i="2"/>
  <c r="E7746" i="2"/>
  <c r="D7746" i="2"/>
  <c r="E7745" i="2"/>
  <c r="D7745" i="2"/>
  <c r="E7744" i="2"/>
  <c r="D7744" i="2"/>
  <c r="E7743" i="2"/>
  <c r="D7743" i="2"/>
  <c r="L7743" i="2" s="1"/>
  <c r="L7742" i="2"/>
  <c r="E7742" i="2"/>
  <c r="D7742" i="2"/>
  <c r="E7741" i="2"/>
  <c r="D7741" i="2"/>
  <c r="L7741" i="2" s="1"/>
  <c r="E7740" i="2"/>
  <c r="D7740" i="2"/>
  <c r="L7740" i="2" s="1"/>
  <c r="E7739" i="2"/>
  <c r="D7739" i="2"/>
  <c r="L7739" i="2" s="1"/>
  <c r="E7738" i="2"/>
  <c r="D7738" i="2"/>
  <c r="L7738" i="2" s="1"/>
  <c r="E7737" i="2"/>
  <c r="D7737" i="2"/>
  <c r="L7737" i="2" s="1"/>
  <c r="L7736" i="2"/>
  <c r="E7736" i="2"/>
  <c r="D7736" i="2"/>
  <c r="L7735" i="2"/>
  <c r="E7735" i="2"/>
  <c r="D7735" i="2"/>
  <c r="L7734" i="2"/>
  <c r="E7734" i="2"/>
  <c r="D7734" i="2"/>
  <c r="L7733" i="2"/>
  <c r="E7733" i="2"/>
  <c r="D7733" i="2"/>
  <c r="E7732" i="2"/>
  <c r="D7732" i="2"/>
  <c r="L7732" i="2" s="1"/>
  <c r="E7731" i="2"/>
  <c r="D7731" i="2"/>
  <c r="L7731" i="2" s="1"/>
  <c r="G7730" i="2"/>
  <c r="E7730" i="2"/>
  <c r="D7730" i="2"/>
  <c r="L7730" i="2" s="1"/>
  <c r="E7729" i="2"/>
  <c r="D7729" i="2"/>
  <c r="L7729" i="2" s="1"/>
  <c r="E7728" i="2"/>
  <c r="D7728" i="2"/>
  <c r="E7727" i="2"/>
  <c r="D7727" i="2"/>
  <c r="E7726" i="2"/>
  <c r="D7726" i="2"/>
  <c r="E7725" i="2"/>
  <c r="D7725" i="2"/>
  <c r="E7724" i="2"/>
  <c r="D7724" i="2"/>
  <c r="E7723" i="2"/>
  <c r="D7723" i="2"/>
  <c r="E7722" i="2"/>
  <c r="D7722" i="2"/>
  <c r="E7721" i="2"/>
  <c r="D7721" i="2"/>
  <c r="E7720" i="2"/>
  <c r="D7720" i="2"/>
  <c r="E7719" i="2"/>
  <c r="D7719" i="2"/>
  <c r="E7718" i="2"/>
  <c r="D7718" i="2"/>
  <c r="L7718" i="2" s="1"/>
  <c r="E7717" i="2"/>
  <c r="D7717" i="2"/>
  <c r="L7717" i="2" s="1"/>
  <c r="E7716" i="2"/>
  <c r="D7716" i="2"/>
  <c r="E7715" i="2"/>
  <c r="D7715" i="2"/>
  <c r="L7715" i="2" s="1"/>
  <c r="E7714" i="2"/>
  <c r="D7714" i="2"/>
  <c r="L7714" i="2" s="1"/>
  <c r="E7713" i="2"/>
  <c r="D7713" i="2"/>
  <c r="L7713" i="2" s="1"/>
  <c r="E7712" i="2"/>
  <c r="D7712" i="2"/>
  <c r="L7712" i="2" s="1"/>
  <c r="E7711" i="2"/>
  <c r="D7711" i="2"/>
  <c r="L7711" i="2" s="1"/>
  <c r="L7710" i="2"/>
  <c r="E7710" i="2"/>
  <c r="D7710" i="2"/>
  <c r="E7709" i="2"/>
  <c r="D7709" i="2"/>
  <c r="L7709" i="2" s="1"/>
  <c r="E7708" i="2"/>
  <c r="D7708" i="2"/>
  <c r="L7708" i="2" s="1"/>
  <c r="L7707" i="2"/>
  <c r="E7707" i="2"/>
  <c r="D7707" i="2"/>
  <c r="G7706" i="2"/>
  <c r="E7706" i="2"/>
  <c r="D7706" i="2"/>
  <c r="L7706" i="2" s="1"/>
  <c r="E7705" i="2"/>
  <c r="D7705" i="2"/>
  <c r="E7704" i="2"/>
  <c r="D7704" i="2"/>
  <c r="E7703" i="2"/>
  <c r="D7703" i="2"/>
  <c r="E7702" i="2"/>
  <c r="D7702" i="2"/>
  <c r="E7701" i="2"/>
  <c r="D7701" i="2"/>
  <c r="E7700" i="2"/>
  <c r="D7700" i="2"/>
  <c r="E7699" i="2"/>
  <c r="D7699" i="2"/>
  <c r="E7698" i="2"/>
  <c r="D7698" i="2"/>
  <c r="E7697" i="2"/>
  <c r="D7697" i="2"/>
  <c r="E7696" i="2"/>
  <c r="D7696" i="2"/>
  <c r="E7695" i="2"/>
  <c r="D7695" i="2"/>
  <c r="L7694" i="2"/>
  <c r="E7694" i="2"/>
  <c r="D7694" i="2"/>
  <c r="E7693" i="2"/>
  <c r="D7693" i="2"/>
  <c r="L7693" i="2" s="1"/>
  <c r="L7692" i="2"/>
  <c r="E7692" i="2"/>
  <c r="D7692" i="2"/>
  <c r="L7691" i="2"/>
  <c r="E7691" i="2"/>
  <c r="D7691" i="2"/>
  <c r="E7690" i="2"/>
  <c r="D7690" i="2"/>
  <c r="L7690" i="2" s="1"/>
  <c r="E7689" i="2"/>
  <c r="D7689" i="2"/>
  <c r="L7689" i="2" s="1"/>
  <c r="E7688" i="2"/>
  <c r="D7688" i="2"/>
  <c r="L7688" i="2" s="1"/>
  <c r="L7687" i="2"/>
  <c r="E7687" i="2"/>
  <c r="D7687" i="2"/>
  <c r="L7686" i="2"/>
  <c r="E7686" i="2"/>
  <c r="D7686" i="2"/>
  <c r="L7685" i="2"/>
  <c r="E7685" i="2"/>
  <c r="D7685" i="2"/>
  <c r="E7684" i="2"/>
  <c r="D7684" i="2"/>
  <c r="L7684" i="2" s="1"/>
  <c r="E7683" i="2"/>
  <c r="D7683" i="2"/>
  <c r="L7683" i="2" s="1"/>
  <c r="G7682" i="2"/>
  <c r="E7682" i="2"/>
  <c r="D7682" i="2"/>
  <c r="L7682" i="2" s="1"/>
  <c r="E7681" i="2"/>
  <c r="D7681" i="2"/>
  <c r="E7680" i="2"/>
  <c r="D7680" i="2"/>
  <c r="E7679" i="2"/>
  <c r="D7679" i="2"/>
  <c r="E7678" i="2"/>
  <c r="D7678" i="2"/>
  <c r="E7677" i="2"/>
  <c r="D7677" i="2"/>
  <c r="E7676" i="2"/>
  <c r="D7676" i="2"/>
  <c r="E7675" i="2"/>
  <c r="D7675" i="2"/>
  <c r="E7674" i="2"/>
  <c r="D7674" i="2"/>
  <c r="E7673" i="2"/>
  <c r="D7673" i="2"/>
  <c r="L7672" i="2"/>
  <c r="E7672" i="2"/>
  <c r="D7672" i="2"/>
  <c r="E7671" i="2"/>
  <c r="D7671" i="2"/>
  <c r="E7670" i="2"/>
  <c r="D7670" i="2"/>
  <c r="L7670" i="2" s="1"/>
  <c r="E7669" i="2"/>
  <c r="D7669" i="2"/>
  <c r="L7669" i="2" s="1"/>
  <c r="E7668" i="2"/>
  <c r="D7668" i="2"/>
  <c r="L7668" i="2" s="1"/>
  <c r="E7667" i="2"/>
  <c r="D7667" i="2"/>
  <c r="L7667" i="2" s="1"/>
  <c r="E7666" i="2"/>
  <c r="D7666" i="2"/>
  <c r="L7666" i="2" s="1"/>
  <c r="E7665" i="2"/>
  <c r="D7665" i="2"/>
  <c r="L7665" i="2" s="1"/>
  <c r="L7664" i="2"/>
  <c r="E7664" i="2"/>
  <c r="D7664" i="2"/>
  <c r="E7663" i="2"/>
  <c r="D7663" i="2"/>
  <c r="L7663" i="2" s="1"/>
  <c r="L7662" i="2"/>
  <c r="E7662" i="2"/>
  <c r="D7662" i="2"/>
  <c r="E7661" i="2"/>
  <c r="D7661" i="2"/>
  <c r="L7661" i="2" s="1"/>
  <c r="L7660" i="2"/>
  <c r="E7660" i="2"/>
  <c r="D7660" i="2"/>
  <c r="E7659" i="2"/>
  <c r="D7659" i="2"/>
  <c r="L7659" i="2" s="1"/>
  <c r="G7658" i="2"/>
  <c r="E7658" i="2"/>
  <c r="D7658" i="2"/>
  <c r="L7658" i="2" s="1"/>
  <c r="E7657" i="2"/>
  <c r="D7657" i="2"/>
  <c r="L7657" i="2" s="1"/>
  <c r="E7656" i="2"/>
  <c r="D7656" i="2"/>
  <c r="E7655" i="2"/>
  <c r="D7655" i="2"/>
  <c r="E7654" i="2"/>
  <c r="D7654" i="2"/>
  <c r="E7653" i="2"/>
  <c r="D7653" i="2"/>
  <c r="E7652" i="2"/>
  <c r="D7652" i="2"/>
  <c r="E7651" i="2"/>
  <c r="D7651" i="2"/>
  <c r="E7650" i="2"/>
  <c r="D7650" i="2"/>
  <c r="E7649" i="2"/>
  <c r="D7649" i="2"/>
  <c r="E7648" i="2"/>
  <c r="D7648" i="2"/>
  <c r="E7647" i="2"/>
  <c r="D7647" i="2"/>
  <c r="L7647" i="2" s="1"/>
  <c r="L7646" i="2"/>
  <c r="E7646" i="2"/>
  <c r="D7646" i="2"/>
  <c r="E7645" i="2"/>
  <c r="D7645" i="2"/>
  <c r="L7645" i="2" s="1"/>
  <c r="L7644" i="2"/>
  <c r="E7644" i="2"/>
  <c r="D7644" i="2"/>
  <c r="E7643" i="2"/>
  <c r="D7643" i="2"/>
  <c r="L7643" i="2" s="1"/>
  <c r="L7642" i="2"/>
  <c r="E7642" i="2"/>
  <c r="D7642" i="2"/>
  <c r="L7641" i="2"/>
  <c r="E7641" i="2"/>
  <c r="D7641" i="2"/>
  <c r="L7640" i="2"/>
  <c r="E7640" i="2"/>
  <c r="D7640" i="2"/>
  <c r="L7639" i="2"/>
  <c r="E7639" i="2"/>
  <c r="D7639" i="2"/>
  <c r="L7638" i="2"/>
  <c r="E7638" i="2"/>
  <c r="D7638" i="2"/>
  <c r="L7637" i="2"/>
  <c r="E7637" i="2"/>
  <c r="D7637" i="2"/>
  <c r="E7636" i="2"/>
  <c r="D7636" i="2"/>
  <c r="L7636" i="2" s="1"/>
  <c r="E7635" i="2"/>
  <c r="D7635" i="2"/>
  <c r="L7635" i="2" s="1"/>
  <c r="L7634" i="2"/>
  <c r="G7634" i="2"/>
  <c r="E7634" i="2"/>
  <c r="D7634" i="2"/>
  <c r="E7633" i="2"/>
  <c r="D7633" i="2"/>
  <c r="L7633" i="2" s="1"/>
  <c r="E7632" i="2"/>
  <c r="D7632" i="2"/>
  <c r="E7631" i="2"/>
  <c r="D7631" i="2"/>
  <c r="E7630" i="2"/>
  <c r="D7630" i="2"/>
  <c r="E7629" i="2"/>
  <c r="D7629" i="2"/>
  <c r="E7628" i="2"/>
  <c r="D7628" i="2"/>
  <c r="E7627" i="2"/>
  <c r="D7627" i="2"/>
  <c r="E7626" i="2"/>
  <c r="D7626" i="2"/>
  <c r="E7625" i="2"/>
  <c r="D7625" i="2"/>
  <c r="E7624" i="2"/>
  <c r="D7624" i="2"/>
  <c r="E7623" i="2"/>
  <c r="D7623" i="2"/>
  <c r="L7622" i="2"/>
  <c r="E7622" i="2"/>
  <c r="D7622" i="2"/>
  <c r="L7621" i="2"/>
  <c r="E7621" i="2"/>
  <c r="D7621" i="2"/>
  <c r="E7620" i="2"/>
  <c r="D7620" i="2"/>
  <c r="L7620" i="2" s="1"/>
  <c r="E7619" i="2"/>
  <c r="D7619" i="2"/>
  <c r="L7619" i="2" s="1"/>
  <c r="E7618" i="2"/>
  <c r="D7618" i="2"/>
  <c r="L7618" i="2" s="1"/>
  <c r="E7617" i="2"/>
  <c r="D7617" i="2"/>
  <c r="L7617" i="2" s="1"/>
  <c r="L7616" i="2"/>
  <c r="E7616" i="2"/>
  <c r="D7616" i="2"/>
  <c r="L7615" i="2"/>
  <c r="E7615" i="2"/>
  <c r="D7615" i="2"/>
  <c r="E7614" i="2"/>
  <c r="D7614" i="2"/>
  <c r="L7614" i="2" s="1"/>
  <c r="E7613" i="2"/>
  <c r="D7613" i="2"/>
  <c r="L7613" i="2" s="1"/>
  <c r="L7612" i="2"/>
  <c r="E7612" i="2"/>
  <c r="D7612" i="2"/>
  <c r="L7611" i="2"/>
  <c r="E7611" i="2"/>
  <c r="D7611" i="2"/>
  <c r="G7610" i="2"/>
  <c r="E7610" i="2"/>
  <c r="D7610" i="2"/>
  <c r="L7610" i="2" s="1"/>
  <c r="E7609" i="2"/>
  <c r="D7609" i="2"/>
  <c r="L7609" i="2" s="1"/>
  <c r="E7608" i="2"/>
  <c r="D7608" i="2"/>
  <c r="E7607" i="2"/>
  <c r="D7607" i="2"/>
  <c r="E7606" i="2"/>
  <c r="D7606" i="2"/>
  <c r="E7605" i="2"/>
  <c r="D7605" i="2"/>
  <c r="E7604" i="2"/>
  <c r="D7604" i="2"/>
  <c r="E7603" i="2"/>
  <c r="D7603" i="2"/>
  <c r="E7602" i="2"/>
  <c r="D7602" i="2"/>
  <c r="E7601" i="2"/>
  <c r="D7601" i="2"/>
  <c r="E7600" i="2"/>
  <c r="D7600" i="2"/>
  <c r="L7599" i="2"/>
  <c r="E7599" i="2"/>
  <c r="D7599" i="2"/>
  <c r="L7598" i="2"/>
  <c r="E7598" i="2"/>
  <c r="D7598" i="2"/>
  <c r="E7597" i="2"/>
  <c r="D7597" i="2"/>
  <c r="L7597" i="2" s="1"/>
  <c r="E7596" i="2"/>
  <c r="D7596" i="2"/>
  <c r="L7596" i="2" s="1"/>
  <c r="E7595" i="2"/>
  <c r="D7595" i="2"/>
  <c r="L7595" i="2" s="1"/>
  <c r="L7594" i="2"/>
  <c r="E7594" i="2"/>
  <c r="D7594" i="2"/>
  <c r="L7593" i="2"/>
  <c r="E7593" i="2"/>
  <c r="D7593" i="2"/>
  <c r="L7592" i="2"/>
  <c r="E7592" i="2"/>
  <c r="D7592" i="2"/>
  <c r="L7591" i="2"/>
  <c r="E7591" i="2"/>
  <c r="D7591" i="2"/>
  <c r="E7590" i="2"/>
  <c r="D7590" i="2"/>
  <c r="L7590" i="2" s="1"/>
  <c r="E7589" i="2"/>
  <c r="D7589" i="2"/>
  <c r="L7589" i="2" s="1"/>
  <c r="E7588" i="2"/>
  <c r="D7588" i="2"/>
  <c r="L7588" i="2" s="1"/>
  <c r="L7587" i="2"/>
  <c r="E7587" i="2"/>
  <c r="D7587" i="2"/>
  <c r="L7586" i="2"/>
  <c r="G7586" i="2"/>
  <c r="E7586" i="2"/>
  <c r="D7586" i="2"/>
  <c r="E7585" i="2"/>
  <c r="D7585" i="2"/>
  <c r="L7585" i="2" s="1"/>
  <c r="E7584" i="2"/>
  <c r="D7584" i="2"/>
  <c r="E7583" i="2"/>
  <c r="D7583" i="2"/>
  <c r="E7582" i="2"/>
  <c r="D7582" i="2"/>
  <c r="E7581" i="2"/>
  <c r="D7581" i="2"/>
  <c r="E7580" i="2"/>
  <c r="D7580" i="2"/>
  <c r="E7579" i="2"/>
  <c r="D7579" i="2"/>
  <c r="E7578" i="2"/>
  <c r="D7578" i="2"/>
  <c r="E7577" i="2"/>
  <c r="D7577" i="2"/>
  <c r="E7576" i="2"/>
  <c r="D7576" i="2"/>
  <c r="L7575" i="2"/>
  <c r="E7575" i="2"/>
  <c r="D7575" i="2"/>
  <c r="E7574" i="2"/>
  <c r="D7574" i="2"/>
  <c r="L7574" i="2" s="1"/>
  <c r="E7573" i="2"/>
  <c r="D7573" i="2"/>
  <c r="L7573" i="2" s="1"/>
  <c r="E7572" i="2"/>
  <c r="D7572" i="2"/>
  <c r="L7572" i="2" s="1"/>
  <c r="E7571" i="2"/>
  <c r="D7571" i="2"/>
  <c r="L7571" i="2" s="1"/>
  <c r="L7570" i="2"/>
  <c r="E7570" i="2"/>
  <c r="D7570" i="2"/>
  <c r="L7569" i="2"/>
  <c r="E7569" i="2"/>
  <c r="D7569" i="2"/>
  <c r="L7568" i="2"/>
  <c r="E7568" i="2"/>
  <c r="D7568" i="2"/>
  <c r="L7567" i="2"/>
  <c r="E7567" i="2"/>
  <c r="D7567" i="2"/>
  <c r="L7566" i="2"/>
  <c r="E7566" i="2"/>
  <c r="D7566" i="2"/>
  <c r="E7565" i="2"/>
  <c r="D7565" i="2"/>
  <c r="L7565" i="2" s="1"/>
  <c r="E7564" i="2"/>
  <c r="D7564" i="2"/>
  <c r="L7564" i="2" s="1"/>
  <c r="E7563" i="2"/>
  <c r="D7563" i="2"/>
  <c r="L7563" i="2" s="1"/>
  <c r="L7562" i="2"/>
  <c r="G7562" i="2"/>
  <c r="E7562" i="2"/>
  <c r="D7562" i="2"/>
  <c r="E7561" i="2"/>
  <c r="D7561" i="2"/>
  <c r="E7560" i="2"/>
  <c r="D7560" i="2"/>
  <c r="E7559" i="2"/>
  <c r="D7559" i="2"/>
  <c r="E7558" i="2"/>
  <c r="D7558" i="2"/>
  <c r="E7557" i="2"/>
  <c r="D7557" i="2"/>
  <c r="E7556" i="2"/>
  <c r="D7556" i="2"/>
  <c r="E7555" i="2"/>
  <c r="D7555" i="2"/>
  <c r="E7554" i="2"/>
  <c r="D7554" i="2"/>
  <c r="E7553" i="2"/>
  <c r="D7553" i="2"/>
  <c r="E7552" i="2"/>
  <c r="D7552" i="2"/>
  <c r="L7551" i="2"/>
  <c r="E7551" i="2"/>
  <c r="D7551" i="2"/>
  <c r="E7550" i="2"/>
  <c r="D7550" i="2"/>
  <c r="L7550" i="2" s="1"/>
  <c r="E7549" i="2"/>
  <c r="D7549" i="2"/>
  <c r="L7549" i="2" s="1"/>
  <c r="E7548" i="2"/>
  <c r="D7548" i="2"/>
  <c r="L7548" i="2" s="1"/>
  <c r="L7547" i="2"/>
  <c r="E7547" i="2"/>
  <c r="D7547" i="2"/>
  <c r="L7546" i="2"/>
  <c r="E7546" i="2"/>
  <c r="D7546" i="2"/>
  <c r="L7545" i="2"/>
  <c r="E7545" i="2"/>
  <c r="D7545" i="2"/>
  <c r="L7544" i="2"/>
  <c r="E7544" i="2"/>
  <c r="D7544" i="2"/>
  <c r="E7543" i="2"/>
  <c r="D7543" i="2"/>
  <c r="L7543" i="2" s="1"/>
  <c r="L7542" i="2"/>
  <c r="E7542" i="2"/>
  <c r="D7542" i="2"/>
  <c r="L7541" i="2"/>
  <c r="E7541" i="2"/>
  <c r="D7541" i="2"/>
  <c r="E7540" i="2"/>
  <c r="D7540" i="2"/>
  <c r="L7540" i="2" s="1"/>
  <c r="L7539" i="2"/>
  <c r="E7539" i="2"/>
  <c r="D7539" i="2"/>
  <c r="G7538" i="2"/>
  <c r="E7538" i="2"/>
  <c r="D7538" i="2"/>
  <c r="L7538" i="2" s="1"/>
  <c r="E7537" i="2"/>
  <c r="D7537" i="2"/>
  <c r="L7537" i="2" s="1"/>
  <c r="E7536" i="2"/>
  <c r="D7536" i="2"/>
  <c r="E7535" i="2"/>
  <c r="D7535" i="2"/>
  <c r="E7534" i="2"/>
  <c r="D7534" i="2"/>
  <c r="E7533" i="2"/>
  <c r="D7533" i="2"/>
  <c r="E7532" i="2"/>
  <c r="D7532" i="2"/>
  <c r="E7531" i="2"/>
  <c r="D7531" i="2"/>
  <c r="E7530" i="2"/>
  <c r="D7530" i="2"/>
  <c r="E7529" i="2"/>
  <c r="D7529" i="2"/>
  <c r="E7528" i="2"/>
  <c r="D7528" i="2"/>
  <c r="L7528" i="2" s="1"/>
  <c r="L7527" i="2"/>
  <c r="E7527" i="2"/>
  <c r="D7527" i="2"/>
  <c r="E7526" i="2"/>
  <c r="D7526" i="2"/>
  <c r="L7526" i="2" s="1"/>
  <c r="E7525" i="2"/>
  <c r="D7525" i="2"/>
  <c r="L7525" i="2" s="1"/>
  <c r="E7524" i="2"/>
  <c r="D7524" i="2"/>
  <c r="L7524" i="2" s="1"/>
  <c r="L7523" i="2"/>
  <c r="E7523" i="2"/>
  <c r="D7523" i="2"/>
  <c r="L7522" i="2"/>
  <c r="E7522" i="2"/>
  <c r="D7522" i="2"/>
  <c r="L7521" i="2"/>
  <c r="E7521" i="2"/>
  <c r="D7521" i="2"/>
  <c r="L7520" i="2"/>
  <c r="E7520" i="2"/>
  <c r="D7520" i="2"/>
  <c r="E7519" i="2"/>
  <c r="D7519" i="2"/>
  <c r="L7519" i="2" s="1"/>
  <c r="L7518" i="2"/>
  <c r="E7518" i="2"/>
  <c r="D7518" i="2"/>
  <c r="L7517" i="2"/>
  <c r="E7517" i="2"/>
  <c r="D7517" i="2"/>
  <c r="E7516" i="2"/>
  <c r="D7516" i="2"/>
  <c r="L7516" i="2" s="1"/>
  <c r="L7515" i="2"/>
  <c r="E7515" i="2"/>
  <c r="D7515" i="2"/>
  <c r="G7514" i="2"/>
  <c r="E7514" i="2"/>
  <c r="D7514" i="2"/>
  <c r="E7513" i="2"/>
  <c r="D7513" i="2"/>
  <c r="L7513" i="2" s="1"/>
  <c r="E7512" i="2"/>
  <c r="D7512" i="2"/>
  <c r="E7511" i="2"/>
  <c r="D7511" i="2"/>
  <c r="E7510" i="2"/>
  <c r="D7510" i="2"/>
  <c r="E7509" i="2"/>
  <c r="D7509" i="2"/>
  <c r="E7508" i="2"/>
  <c r="D7508" i="2"/>
  <c r="E7507" i="2"/>
  <c r="D7507" i="2"/>
  <c r="E7506" i="2"/>
  <c r="D7506" i="2"/>
  <c r="E7505" i="2"/>
  <c r="D7505" i="2"/>
  <c r="E7504" i="2"/>
  <c r="D7504" i="2"/>
  <c r="L7503" i="2"/>
  <c r="E7503" i="2"/>
  <c r="D7503" i="2"/>
  <c r="E7502" i="2"/>
  <c r="D7502" i="2"/>
  <c r="L7502" i="2" s="1"/>
  <c r="E7501" i="2"/>
  <c r="D7501" i="2"/>
  <c r="L7501" i="2" s="1"/>
  <c r="E7500" i="2"/>
  <c r="D7500" i="2"/>
  <c r="L7500" i="2" s="1"/>
  <c r="E7499" i="2"/>
  <c r="D7499" i="2"/>
  <c r="L7499" i="2" s="1"/>
  <c r="L7498" i="2"/>
  <c r="E7498" i="2"/>
  <c r="D7498" i="2"/>
  <c r="L7497" i="2"/>
  <c r="E7497" i="2"/>
  <c r="D7497" i="2"/>
  <c r="L7496" i="2"/>
  <c r="E7496" i="2"/>
  <c r="D7496" i="2"/>
  <c r="E7495" i="2"/>
  <c r="D7495" i="2"/>
  <c r="L7495" i="2" s="1"/>
  <c r="E7494" i="2"/>
  <c r="D7494" i="2"/>
  <c r="L7494" i="2" s="1"/>
  <c r="E7493" i="2"/>
  <c r="D7493" i="2"/>
  <c r="E7492" i="2"/>
  <c r="D7492" i="2"/>
  <c r="L7492" i="2" s="1"/>
  <c r="L7491" i="2"/>
  <c r="E7491" i="2"/>
  <c r="D7491" i="2"/>
  <c r="G7490" i="2"/>
  <c r="E7490" i="2"/>
  <c r="D7490" i="2"/>
  <c r="L7490" i="2" s="1"/>
  <c r="E7489" i="2"/>
  <c r="D7489" i="2"/>
  <c r="E7488" i="2"/>
  <c r="D7488" i="2"/>
  <c r="E7487" i="2"/>
  <c r="D7487" i="2"/>
  <c r="E7486" i="2"/>
  <c r="D7486" i="2"/>
  <c r="E7485" i="2"/>
  <c r="D7485" i="2"/>
  <c r="E7484" i="2"/>
  <c r="D7484" i="2"/>
  <c r="E7483" i="2"/>
  <c r="D7483" i="2"/>
  <c r="E7482" i="2"/>
  <c r="D7482" i="2"/>
  <c r="E7481" i="2"/>
  <c r="D7481" i="2"/>
  <c r="E7480" i="2"/>
  <c r="D7480" i="2"/>
  <c r="E7479" i="2"/>
  <c r="D7479" i="2"/>
  <c r="E7478" i="2"/>
  <c r="D7478" i="2"/>
  <c r="L7478" i="2" s="1"/>
  <c r="L7477" i="2"/>
  <c r="E7477" i="2"/>
  <c r="D7477" i="2"/>
  <c r="L7476" i="2"/>
  <c r="E7476" i="2"/>
  <c r="D7476" i="2"/>
  <c r="E7475" i="2"/>
  <c r="D7475" i="2"/>
  <c r="L7475" i="2" s="1"/>
  <c r="L7474" i="2"/>
  <c r="E7474" i="2"/>
  <c r="D7474" i="2"/>
  <c r="E7473" i="2"/>
  <c r="D7473" i="2"/>
  <c r="L7473" i="2" s="1"/>
  <c r="L7472" i="2"/>
  <c r="E7472" i="2"/>
  <c r="D7472" i="2"/>
  <c r="E7471" i="2"/>
  <c r="D7471" i="2"/>
  <c r="L7471" i="2" s="1"/>
  <c r="E7470" i="2"/>
  <c r="D7470" i="2"/>
  <c r="L7470" i="2" s="1"/>
  <c r="L7469" i="2"/>
  <c r="E7469" i="2"/>
  <c r="D7469" i="2"/>
  <c r="L7468" i="2"/>
  <c r="E7468" i="2"/>
  <c r="D7468" i="2"/>
  <c r="L7467" i="2"/>
  <c r="E7467" i="2"/>
  <c r="D7467" i="2"/>
  <c r="G7466" i="2"/>
  <c r="E7466" i="2"/>
  <c r="D7466" i="2"/>
  <c r="L7466" i="2" s="1"/>
  <c r="E7465" i="2"/>
  <c r="D7465" i="2"/>
  <c r="L7465" i="2" s="1"/>
  <c r="E7464" i="2"/>
  <c r="D7464" i="2"/>
  <c r="E7463" i="2"/>
  <c r="D7463" i="2"/>
  <c r="E7462" i="2"/>
  <c r="D7462" i="2"/>
  <c r="E7461" i="2"/>
  <c r="D7461" i="2"/>
  <c r="E7460" i="2"/>
  <c r="D7460" i="2"/>
  <c r="E7459" i="2"/>
  <c r="D7459" i="2"/>
  <c r="E7458" i="2"/>
  <c r="D7458" i="2"/>
  <c r="E7457" i="2"/>
  <c r="D7457" i="2"/>
  <c r="E7456" i="2"/>
  <c r="D7456" i="2"/>
  <c r="L7455" i="2"/>
  <c r="E7455" i="2"/>
  <c r="D7455" i="2"/>
  <c r="E7454" i="2"/>
  <c r="D7454" i="2"/>
  <c r="L7454" i="2" s="1"/>
  <c r="L7453" i="2"/>
  <c r="E7453" i="2"/>
  <c r="D7453" i="2"/>
  <c r="E7452" i="2"/>
  <c r="D7452" i="2"/>
  <c r="L7452" i="2" s="1"/>
  <c r="L7451" i="2"/>
  <c r="E7451" i="2"/>
  <c r="D7451" i="2"/>
  <c r="L7450" i="2"/>
  <c r="E7450" i="2"/>
  <c r="D7450" i="2"/>
  <c r="E7449" i="2"/>
  <c r="D7449" i="2"/>
  <c r="L7449" i="2" s="1"/>
  <c r="E7448" i="2"/>
  <c r="D7448" i="2"/>
  <c r="L7448" i="2" s="1"/>
  <c r="E7447" i="2"/>
  <c r="D7447" i="2"/>
  <c r="L7447" i="2" s="1"/>
  <c r="L7446" i="2"/>
  <c r="E7446" i="2"/>
  <c r="D7446" i="2"/>
  <c r="E7445" i="2"/>
  <c r="D7445" i="2"/>
  <c r="L7445" i="2" s="1"/>
  <c r="L7444" i="2"/>
  <c r="E7444" i="2"/>
  <c r="D7444" i="2"/>
  <c r="E7443" i="2"/>
  <c r="D7443" i="2"/>
  <c r="L7443" i="2" s="1"/>
  <c r="G7442" i="2"/>
  <c r="E7442" i="2"/>
  <c r="D7442" i="2"/>
  <c r="L7442" i="2" s="1"/>
  <c r="E7441" i="2"/>
  <c r="D7441" i="2"/>
  <c r="E7440" i="2"/>
  <c r="D7440" i="2"/>
  <c r="E7439" i="2"/>
  <c r="D7439" i="2"/>
  <c r="E7438" i="2"/>
  <c r="D7438" i="2"/>
  <c r="E7437" i="2"/>
  <c r="D7437" i="2"/>
  <c r="E7436" i="2"/>
  <c r="D7436" i="2"/>
  <c r="E7435" i="2"/>
  <c r="D7435" i="2"/>
  <c r="E7434" i="2"/>
  <c r="D7434" i="2"/>
  <c r="E7433" i="2"/>
  <c r="D7433" i="2"/>
  <c r="E7432" i="2"/>
  <c r="D7432" i="2"/>
  <c r="E7431" i="2"/>
  <c r="D7431" i="2"/>
  <c r="E7430" i="2"/>
  <c r="D7430" i="2"/>
  <c r="L7430" i="2" s="1"/>
  <c r="L7429" i="2"/>
  <c r="E7429" i="2"/>
  <c r="D7429" i="2"/>
  <c r="L7428" i="2"/>
  <c r="E7428" i="2"/>
  <c r="D7428" i="2"/>
  <c r="L7427" i="2"/>
  <c r="E7427" i="2"/>
  <c r="D7427" i="2"/>
  <c r="E7426" i="2"/>
  <c r="D7426" i="2"/>
  <c r="L7426" i="2" s="1"/>
  <c r="E7425" i="2"/>
  <c r="D7425" i="2"/>
  <c r="L7425" i="2" s="1"/>
  <c r="E7424" i="2"/>
  <c r="D7424" i="2"/>
  <c r="L7424" i="2" s="1"/>
  <c r="E7423" i="2"/>
  <c r="D7423" i="2"/>
  <c r="L7423" i="2" s="1"/>
  <c r="L7422" i="2"/>
  <c r="E7422" i="2"/>
  <c r="D7422" i="2"/>
  <c r="E7421" i="2"/>
  <c r="D7421" i="2"/>
  <c r="L7421" i="2" s="1"/>
  <c r="L7420" i="2"/>
  <c r="E7420" i="2"/>
  <c r="D7420" i="2"/>
  <c r="E7419" i="2"/>
  <c r="D7419" i="2"/>
  <c r="L7419" i="2" s="1"/>
  <c r="G7418" i="2"/>
  <c r="E7418" i="2"/>
  <c r="D7418" i="2"/>
  <c r="L7418" i="2" s="1"/>
  <c r="E7417" i="2"/>
  <c r="D7417" i="2"/>
  <c r="E7416" i="2"/>
  <c r="D7416" i="2"/>
  <c r="E7415" i="2"/>
  <c r="D7415" i="2"/>
  <c r="E7414" i="2"/>
  <c r="D7414" i="2"/>
  <c r="E7413" i="2"/>
  <c r="D7413" i="2"/>
  <c r="E7412" i="2"/>
  <c r="D7412" i="2"/>
  <c r="E7411" i="2"/>
  <c r="D7411" i="2"/>
  <c r="E7410" i="2"/>
  <c r="D7410" i="2"/>
  <c r="E7409" i="2"/>
  <c r="D7409" i="2"/>
  <c r="E7408" i="2"/>
  <c r="D7408" i="2"/>
  <c r="E7407" i="2"/>
  <c r="D7407" i="2"/>
  <c r="E7406" i="2"/>
  <c r="D7406" i="2"/>
  <c r="L7406" i="2" s="1"/>
  <c r="L7405" i="2"/>
  <c r="E7405" i="2"/>
  <c r="D7405" i="2"/>
  <c r="L7404" i="2"/>
  <c r="E7404" i="2"/>
  <c r="D7404" i="2"/>
  <c r="L7403" i="2"/>
  <c r="E7403" i="2"/>
  <c r="D7403" i="2"/>
  <c r="E7402" i="2"/>
  <c r="D7402" i="2"/>
  <c r="L7402" i="2" s="1"/>
  <c r="E7401" i="2"/>
  <c r="D7401" i="2"/>
  <c r="L7401" i="2" s="1"/>
  <c r="E7400" i="2"/>
  <c r="D7400" i="2"/>
  <c r="L7400" i="2" s="1"/>
  <c r="E7399" i="2"/>
  <c r="D7399" i="2"/>
  <c r="L7399" i="2" s="1"/>
  <c r="L7398" i="2"/>
  <c r="E7398" i="2"/>
  <c r="D7398" i="2"/>
  <c r="E7397" i="2"/>
  <c r="D7397" i="2"/>
  <c r="L7397" i="2" s="1"/>
  <c r="L7396" i="2"/>
  <c r="E7396" i="2"/>
  <c r="D7396" i="2"/>
  <c r="E7395" i="2"/>
  <c r="D7395" i="2"/>
  <c r="L7395" i="2" s="1"/>
  <c r="G7394" i="2"/>
  <c r="E7394" i="2"/>
  <c r="D7394" i="2"/>
  <c r="L7394" i="2" s="1"/>
  <c r="E7393" i="2"/>
  <c r="D7393" i="2"/>
  <c r="E7392" i="2"/>
  <c r="D7392" i="2"/>
  <c r="E7391" i="2"/>
  <c r="D7391" i="2"/>
  <c r="E7390" i="2"/>
  <c r="D7390" i="2"/>
  <c r="E7389" i="2"/>
  <c r="D7389" i="2"/>
  <c r="E7388" i="2"/>
  <c r="D7388" i="2"/>
  <c r="E7387" i="2"/>
  <c r="D7387" i="2"/>
  <c r="E7386" i="2"/>
  <c r="D7386" i="2"/>
  <c r="E7385" i="2"/>
  <c r="D7385" i="2"/>
  <c r="E7384" i="2"/>
  <c r="D7384" i="2"/>
  <c r="E7383" i="2"/>
  <c r="D7383" i="2"/>
  <c r="L7382" i="2"/>
  <c r="E7382" i="2"/>
  <c r="D7382" i="2"/>
  <c r="L7381" i="2"/>
  <c r="E7381" i="2"/>
  <c r="D7381" i="2"/>
  <c r="E7380" i="2"/>
  <c r="D7380" i="2"/>
  <c r="L7380" i="2" s="1"/>
  <c r="L7379" i="2"/>
  <c r="E7379" i="2"/>
  <c r="D7379" i="2"/>
  <c r="E7378" i="2"/>
  <c r="D7378" i="2"/>
  <c r="L7378" i="2" s="1"/>
  <c r="E7377" i="2"/>
  <c r="D7377" i="2"/>
  <c r="L7377" i="2" s="1"/>
  <c r="E7376" i="2"/>
  <c r="D7376" i="2"/>
  <c r="L7376" i="2" s="1"/>
  <c r="E7375" i="2"/>
  <c r="D7375" i="2"/>
  <c r="L7375" i="2" s="1"/>
  <c r="L7374" i="2"/>
  <c r="E7374" i="2"/>
  <c r="D7374" i="2"/>
  <c r="E7373" i="2"/>
  <c r="D7373" i="2"/>
  <c r="L7373" i="2" s="1"/>
  <c r="L7372" i="2"/>
  <c r="E7372" i="2"/>
  <c r="D7372" i="2"/>
  <c r="E7371" i="2"/>
  <c r="D7371" i="2"/>
  <c r="L7371" i="2" s="1"/>
  <c r="G7370" i="2"/>
  <c r="E7370" i="2"/>
  <c r="D7370" i="2"/>
  <c r="L7370" i="2" s="1"/>
  <c r="L7369" i="2"/>
  <c r="E7369" i="2"/>
  <c r="D7369" i="2"/>
  <c r="E7368" i="2"/>
  <c r="D7368" i="2"/>
  <c r="L7368" i="2" s="1"/>
  <c r="E7367" i="2"/>
  <c r="D7367" i="2"/>
  <c r="E7366" i="2"/>
  <c r="D7366" i="2"/>
  <c r="E7365" i="2"/>
  <c r="D7365" i="2"/>
  <c r="E7364" i="2"/>
  <c r="D7364" i="2"/>
  <c r="E7363" i="2"/>
  <c r="D7363" i="2"/>
  <c r="E7362" i="2"/>
  <c r="D7362" i="2"/>
  <c r="E7361" i="2"/>
  <c r="D7361" i="2"/>
  <c r="L7360" i="2"/>
  <c r="E7360" i="2"/>
  <c r="D7360" i="2"/>
  <c r="E7359" i="2"/>
  <c r="D7359" i="2"/>
  <c r="L7359" i="2" s="1"/>
  <c r="E7358" i="2"/>
  <c r="D7358" i="2"/>
  <c r="L7358" i="2" s="1"/>
  <c r="L7357" i="2"/>
  <c r="E7357" i="2"/>
  <c r="D7357" i="2"/>
  <c r="E7356" i="2"/>
  <c r="D7356" i="2"/>
  <c r="L7356" i="2" s="1"/>
  <c r="L7355" i="2"/>
  <c r="E7355" i="2"/>
  <c r="D7355" i="2"/>
  <c r="E7354" i="2"/>
  <c r="D7354" i="2"/>
  <c r="E7353" i="2"/>
  <c r="D7353" i="2"/>
  <c r="L7353" i="2" s="1"/>
  <c r="E7352" i="2"/>
  <c r="D7352" i="2"/>
  <c r="E7351" i="2"/>
  <c r="D7351" i="2"/>
  <c r="L7351" i="2" s="1"/>
  <c r="L7350" i="2"/>
  <c r="E7350" i="2"/>
  <c r="D7350" i="2"/>
  <c r="E7349" i="2"/>
  <c r="D7349" i="2"/>
  <c r="L7349" i="2" s="1"/>
  <c r="L7348" i="2"/>
  <c r="E7348" i="2"/>
  <c r="D7348" i="2"/>
  <c r="E7347" i="2"/>
  <c r="D7347" i="2"/>
  <c r="L7347" i="2" s="1"/>
  <c r="G7346" i="2"/>
  <c r="E7346" i="2"/>
  <c r="D7346" i="2"/>
  <c r="L7346" i="2" s="1"/>
  <c r="L7345" i="2"/>
  <c r="E7345" i="2"/>
  <c r="D7345" i="2"/>
  <c r="E7344" i="2"/>
  <c r="D7344" i="2"/>
  <c r="E7343" i="2"/>
  <c r="D7343" i="2"/>
  <c r="E7342" i="2"/>
  <c r="D7342" i="2"/>
  <c r="E7341" i="2"/>
  <c r="D7341" i="2"/>
  <c r="E7340" i="2"/>
  <c r="D7340" i="2"/>
  <c r="E7339" i="2"/>
  <c r="D7339" i="2"/>
  <c r="E7338" i="2"/>
  <c r="D7338" i="2"/>
  <c r="E7337" i="2"/>
  <c r="D7337" i="2"/>
  <c r="L7337" i="2" s="1"/>
  <c r="L7336" i="2"/>
  <c r="E7336" i="2"/>
  <c r="D7336" i="2"/>
  <c r="L7335" i="2"/>
  <c r="E7335" i="2"/>
  <c r="D7335" i="2"/>
  <c r="E7334" i="2"/>
  <c r="D7334" i="2"/>
  <c r="L7334" i="2" s="1"/>
  <c r="L7333" i="2"/>
  <c r="E7333" i="2"/>
  <c r="D7333" i="2"/>
  <c r="E7332" i="2"/>
  <c r="D7332" i="2"/>
  <c r="L7332" i="2" s="1"/>
  <c r="L7331" i="2"/>
  <c r="E7331" i="2"/>
  <c r="D7331" i="2"/>
  <c r="E7330" i="2"/>
  <c r="D7330" i="2"/>
  <c r="L7330" i="2" s="1"/>
  <c r="E7329" i="2"/>
  <c r="D7329" i="2"/>
  <c r="L7329" i="2" s="1"/>
  <c r="L7328" i="2"/>
  <c r="E7328" i="2"/>
  <c r="D7328" i="2"/>
  <c r="E7327" i="2"/>
  <c r="D7327" i="2"/>
  <c r="L7327" i="2" s="1"/>
  <c r="L7326" i="2"/>
  <c r="E7326" i="2"/>
  <c r="D7326" i="2"/>
  <c r="E7325" i="2"/>
  <c r="D7325" i="2"/>
  <c r="L7325" i="2" s="1"/>
  <c r="E7324" i="2"/>
  <c r="D7324" i="2"/>
  <c r="L7324" i="2" s="1"/>
  <c r="L7323" i="2"/>
  <c r="E7323" i="2"/>
  <c r="D7323" i="2"/>
  <c r="L7322" i="2"/>
  <c r="G7322" i="2"/>
  <c r="E7322" i="2"/>
  <c r="D7322" i="2"/>
  <c r="E7321" i="2"/>
  <c r="D7321" i="2"/>
  <c r="E7320" i="2"/>
  <c r="D7320" i="2"/>
  <c r="E7319" i="2"/>
  <c r="D7319" i="2"/>
  <c r="E7318" i="2"/>
  <c r="D7318" i="2"/>
  <c r="E7317" i="2"/>
  <c r="D7317" i="2"/>
  <c r="E7316" i="2"/>
  <c r="D7316" i="2"/>
  <c r="E7315" i="2"/>
  <c r="D7315" i="2"/>
  <c r="E7314" i="2"/>
  <c r="D7314" i="2"/>
  <c r="E7313" i="2"/>
  <c r="D7313" i="2"/>
  <c r="E7312" i="2"/>
  <c r="D7312" i="2"/>
  <c r="L7311" i="2"/>
  <c r="E7311" i="2"/>
  <c r="D7311" i="2"/>
  <c r="L7310" i="2"/>
  <c r="E7310" i="2"/>
  <c r="D7310" i="2"/>
  <c r="L7309" i="2"/>
  <c r="E7309" i="2"/>
  <c r="D7309" i="2"/>
  <c r="E7308" i="2"/>
  <c r="D7308" i="2"/>
  <c r="L7308" i="2" s="1"/>
  <c r="L7307" i="2"/>
  <c r="E7307" i="2"/>
  <c r="D7307" i="2"/>
  <c r="E7306" i="2"/>
  <c r="D7306" i="2"/>
  <c r="L7306" i="2" s="1"/>
  <c r="E7305" i="2"/>
  <c r="D7305" i="2"/>
  <c r="L7305" i="2" s="1"/>
  <c r="L7304" i="2"/>
  <c r="E7304" i="2"/>
  <c r="D7304" i="2"/>
  <c r="E7303" i="2"/>
  <c r="D7303" i="2"/>
  <c r="L7303" i="2" s="1"/>
  <c r="L7302" i="2"/>
  <c r="E7302" i="2"/>
  <c r="D7302" i="2"/>
  <c r="E7301" i="2"/>
  <c r="D7301" i="2"/>
  <c r="L7301" i="2" s="1"/>
  <c r="E7300" i="2"/>
  <c r="D7300" i="2"/>
  <c r="L7300" i="2" s="1"/>
  <c r="L7299" i="2"/>
  <c r="E7299" i="2"/>
  <c r="D7299" i="2"/>
  <c r="L7298" i="2"/>
  <c r="G7298" i="2"/>
  <c r="E7298" i="2"/>
  <c r="D7298" i="2"/>
  <c r="E7297" i="2"/>
  <c r="D7297" i="2"/>
  <c r="E7296" i="2"/>
  <c r="D7296" i="2"/>
  <c r="E7295" i="2"/>
  <c r="D7295" i="2"/>
  <c r="E7294" i="2"/>
  <c r="D7294" i="2"/>
  <c r="E7293" i="2"/>
  <c r="D7293" i="2"/>
  <c r="E7292" i="2"/>
  <c r="D7292" i="2"/>
  <c r="E7291" i="2"/>
  <c r="D7291" i="2"/>
  <c r="E7290" i="2"/>
  <c r="D7290" i="2"/>
  <c r="E7289" i="2"/>
  <c r="D7289" i="2"/>
  <c r="E7288" i="2"/>
  <c r="D7288" i="2"/>
  <c r="E7287" i="2"/>
  <c r="D7287" i="2"/>
  <c r="L7286" i="2"/>
  <c r="E7286" i="2"/>
  <c r="D7286" i="2"/>
  <c r="L7285" i="2"/>
  <c r="E7285" i="2"/>
  <c r="D7285" i="2"/>
  <c r="E7284" i="2"/>
  <c r="D7284" i="2"/>
  <c r="L7284" i="2" s="1"/>
  <c r="L7283" i="2"/>
  <c r="E7283" i="2"/>
  <c r="D7283" i="2"/>
  <c r="E7282" i="2"/>
  <c r="D7282" i="2"/>
  <c r="L7282" i="2" s="1"/>
  <c r="E7281" i="2"/>
  <c r="D7281" i="2"/>
  <c r="L7281" i="2" s="1"/>
  <c r="L7280" i="2"/>
  <c r="E7280" i="2"/>
  <c r="D7280" i="2"/>
  <c r="E7279" i="2"/>
  <c r="D7279" i="2"/>
  <c r="L7279" i="2" s="1"/>
  <c r="L7278" i="2"/>
  <c r="E7278" i="2"/>
  <c r="D7278" i="2"/>
  <c r="E7277" i="2"/>
  <c r="D7277" i="2"/>
  <c r="L7277" i="2" s="1"/>
  <c r="E7276" i="2"/>
  <c r="D7276" i="2"/>
  <c r="L7276" i="2" s="1"/>
  <c r="L7275" i="2"/>
  <c r="E7275" i="2"/>
  <c r="D7275" i="2"/>
  <c r="L7274" i="2"/>
  <c r="G7274" i="2"/>
  <c r="E7274" i="2"/>
  <c r="D7274" i="2"/>
  <c r="E7273" i="2"/>
  <c r="D7273" i="2"/>
  <c r="E7272" i="2"/>
  <c r="D7272" i="2"/>
  <c r="E7271" i="2"/>
  <c r="D7271" i="2"/>
  <c r="E7270" i="2"/>
  <c r="D7270" i="2"/>
  <c r="E7269" i="2"/>
  <c r="D7269" i="2"/>
  <c r="E7268" i="2"/>
  <c r="D7268" i="2"/>
  <c r="E7267" i="2"/>
  <c r="D7267" i="2"/>
  <c r="E7266" i="2"/>
  <c r="D7266" i="2"/>
  <c r="E7265" i="2"/>
  <c r="D7265" i="2"/>
  <c r="E7264" i="2"/>
  <c r="D7264" i="2"/>
  <c r="L7263" i="2"/>
  <c r="E7263" i="2"/>
  <c r="D7263" i="2"/>
  <c r="L7262" i="2"/>
  <c r="E7262" i="2"/>
  <c r="D7262" i="2"/>
  <c r="L7261" i="2"/>
  <c r="E7261" i="2"/>
  <c r="D7261" i="2"/>
  <c r="L7260" i="2"/>
  <c r="E7260" i="2"/>
  <c r="D7260" i="2"/>
  <c r="E7259" i="2"/>
  <c r="D7259" i="2"/>
  <c r="L7259" i="2" s="1"/>
  <c r="E7258" i="2"/>
  <c r="D7258" i="2"/>
  <c r="L7258" i="2" s="1"/>
  <c r="E7257" i="2"/>
  <c r="D7257" i="2"/>
  <c r="L7257" i="2" s="1"/>
  <c r="E7256" i="2"/>
  <c r="D7256" i="2"/>
  <c r="L7256" i="2" s="1"/>
  <c r="E7255" i="2"/>
  <c r="D7255" i="2"/>
  <c r="L7255" i="2" s="1"/>
  <c r="L7254" i="2"/>
  <c r="E7254" i="2"/>
  <c r="D7254" i="2"/>
  <c r="L7253" i="2"/>
  <c r="E7253" i="2"/>
  <c r="D7253" i="2"/>
  <c r="E7252" i="2"/>
  <c r="D7252" i="2"/>
  <c r="L7252" i="2" s="1"/>
  <c r="L7251" i="2"/>
  <c r="E7251" i="2"/>
  <c r="D7251" i="2"/>
  <c r="L7250" i="2"/>
  <c r="G7250" i="2"/>
  <c r="E7250" i="2"/>
  <c r="D7250" i="2"/>
  <c r="L7249" i="2"/>
  <c r="E7249" i="2"/>
  <c r="D7249" i="2"/>
  <c r="E7248" i="2"/>
  <c r="D7248" i="2"/>
  <c r="E7247" i="2"/>
  <c r="D7247" i="2"/>
  <c r="E7246" i="2"/>
  <c r="D7246" i="2"/>
  <c r="E7245" i="2"/>
  <c r="D7245" i="2"/>
  <c r="E7244" i="2"/>
  <c r="D7244" i="2"/>
  <c r="E7243" i="2"/>
  <c r="D7243" i="2"/>
  <c r="E7242" i="2"/>
  <c r="D7242" i="2"/>
  <c r="E7241" i="2"/>
  <c r="D7241" i="2"/>
  <c r="E7240" i="2"/>
  <c r="D7240" i="2"/>
  <c r="E7239" i="2"/>
  <c r="D7239" i="2"/>
  <c r="L7238" i="2"/>
  <c r="E7238" i="2"/>
  <c r="D7238" i="2"/>
  <c r="L7237" i="2"/>
  <c r="E7237" i="2"/>
  <c r="D7237" i="2"/>
  <c r="L7236" i="2"/>
  <c r="E7236" i="2"/>
  <c r="D7236" i="2"/>
  <c r="E7235" i="2"/>
  <c r="D7235" i="2"/>
  <c r="L7235" i="2" s="1"/>
  <c r="E7234" i="2"/>
  <c r="D7234" i="2"/>
  <c r="L7234" i="2" s="1"/>
  <c r="E7233" i="2"/>
  <c r="D7233" i="2"/>
  <c r="L7233" i="2" s="1"/>
  <c r="E7232" i="2"/>
  <c r="D7232" i="2"/>
  <c r="L7232" i="2" s="1"/>
  <c r="E7231" i="2"/>
  <c r="D7231" i="2"/>
  <c r="L7231" i="2" s="1"/>
  <c r="L7230" i="2"/>
  <c r="E7230" i="2"/>
  <c r="D7230" i="2"/>
  <c r="L7229" i="2"/>
  <c r="E7229" i="2"/>
  <c r="D7229" i="2"/>
  <c r="E7228" i="2"/>
  <c r="D7228" i="2"/>
  <c r="L7228" i="2" s="1"/>
  <c r="L7227" i="2"/>
  <c r="E7227" i="2"/>
  <c r="D7227" i="2"/>
  <c r="L7226" i="2"/>
  <c r="G7226" i="2"/>
  <c r="E7226" i="2"/>
  <c r="D7226" i="2"/>
  <c r="E7225" i="2"/>
  <c r="D7225" i="2"/>
  <c r="L7225" i="2" s="1"/>
  <c r="E7224" i="2"/>
  <c r="D7224" i="2"/>
  <c r="E7223" i="2"/>
  <c r="D7223" i="2"/>
  <c r="E7222" i="2"/>
  <c r="D7222" i="2"/>
  <c r="E7221" i="2"/>
  <c r="D7221" i="2"/>
  <c r="E7220" i="2"/>
  <c r="D7220" i="2"/>
  <c r="E7219" i="2"/>
  <c r="D7219" i="2"/>
  <c r="E7218" i="2"/>
  <c r="D7218" i="2"/>
  <c r="E7217" i="2"/>
  <c r="D7217" i="2"/>
  <c r="L7216" i="2"/>
  <c r="E7216" i="2"/>
  <c r="D7216" i="2"/>
  <c r="L7215" i="2"/>
  <c r="E7215" i="2"/>
  <c r="D7215" i="2"/>
  <c r="L7214" i="2"/>
  <c r="E7214" i="2"/>
  <c r="D7214" i="2"/>
  <c r="E7213" i="2"/>
  <c r="D7213" i="2"/>
  <c r="L7213" i="2" s="1"/>
  <c r="E7212" i="2"/>
  <c r="D7212" i="2"/>
  <c r="L7212" i="2" s="1"/>
  <c r="E7211" i="2"/>
  <c r="D7211" i="2"/>
  <c r="E7210" i="2"/>
  <c r="D7210" i="2"/>
  <c r="L7210" i="2" s="1"/>
  <c r="E7209" i="2"/>
  <c r="D7209" i="2"/>
  <c r="L7209" i="2" s="1"/>
  <c r="E7208" i="2"/>
  <c r="D7208" i="2"/>
  <c r="L7208" i="2" s="1"/>
  <c r="E7207" i="2"/>
  <c r="D7207" i="2"/>
  <c r="L7206" i="2"/>
  <c r="E7206" i="2"/>
  <c r="D7206" i="2"/>
  <c r="L7205" i="2"/>
  <c r="E7205" i="2"/>
  <c r="D7205" i="2"/>
  <c r="E7204" i="2"/>
  <c r="D7204" i="2"/>
  <c r="L7204" i="2" s="1"/>
  <c r="L7203" i="2"/>
  <c r="E7203" i="2"/>
  <c r="D7203" i="2"/>
  <c r="G7202" i="2"/>
  <c r="E7202" i="2"/>
  <c r="D7202" i="2"/>
  <c r="L7202" i="2" s="1"/>
  <c r="E7201" i="2"/>
  <c r="D7201" i="2"/>
  <c r="E7200" i="2"/>
  <c r="D7200" i="2"/>
  <c r="E7199" i="2"/>
  <c r="D7199" i="2"/>
  <c r="E7198" i="2"/>
  <c r="D7198" i="2"/>
  <c r="E7197" i="2"/>
  <c r="D7197" i="2"/>
  <c r="E7196" i="2"/>
  <c r="D7196" i="2"/>
  <c r="E7195" i="2"/>
  <c r="D7195" i="2"/>
  <c r="E7194" i="2"/>
  <c r="D7194" i="2"/>
  <c r="E7193" i="2"/>
  <c r="D7193" i="2"/>
  <c r="E7192" i="2"/>
  <c r="D7192" i="2"/>
  <c r="L7191" i="2"/>
  <c r="E7191" i="2"/>
  <c r="D7191" i="2"/>
  <c r="E7190" i="2"/>
  <c r="D7190" i="2"/>
  <c r="L7190" i="2" s="1"/>
  <c r="E7189" i="2"/>
  <c r="D7189" i="2"/>
  <c r="L7189" i="2" s="1"/>
  <c r="L7188" i="2"/>
  <c r="E7188" i="2"/>
  <c r="D7188" i="2"/>
  <c r="E7187" i="2"/>
  <c r="D7187" i="2"/>
  <c r="L7187" i="2" s="1"/>
  <c r="E7186" i="2"/>
  <c r="D7186" i="2"/>
  <c r="L7186" i="2" s="1"/>
  <c r="E7185" i="2"/>
  <c r="D7185" i="2"/>
  <c r="L7185" i="2" s="1"/>
  <c r="E7184" i="2"/>
  <c r="D7184" i="2"/>
  <c r="L7184" i="2" s="1"/>
  <c r="E7183" i="2"/>
  <c r="D7183" i="2"/>
  <c r="L7183" i="2" s="1"/>
  <c r="L7182" i="2"/>
  <c r="E7182" i="2"/>
  <c r="D7182" i="2"/>
  <c r="E7181" i="2"/>
  <c r="D7181" i="2"/>
  <c r="L7181" i="2" s="1"/>
  <c r="E7180" i="2"/>
  <c r="D7180" i="2"/>
  <c r="L7180" i="2" s="1"/>
  <c r="L7179" i="2"/>
  <c r="E7179" i="2"/>
  <c r="D7179" i="2"/>
  <c r="G7178" i="2"/>
  <c r="E7178" i="2"/>
  <c r="D7178" i="2"/>
  <c r="L7178" i="2" s="1"/>
  <c r="E7177" i="2"/>
  <c r="D7177" i="2"/>
  <c r="E7176" i="2"/>
  <c r="D7176" i="2"/>
  <c r="E7175" i="2"/>
  <c r="D7175" i="2"/>
  <c r="E7174" i="2"/>
  <c r="D7174" i="2"/>
  <c r="E7173" i="2"/>
  <c r="D7173" i="2"/>
  <c r="E7172" i="2"/>
  <c r="D7172" i="2"/>
  <c r="E7171" i="2"/>
  <c r="D7171" i="2"/>
  <c r="E7170" i="2"/>
  <c r="D7170" i="2"/>
  <c r="E7169" i="2"/>
  <c r="D7169" i="2"/>
  <c r="E7168" i="2"/>
  <c r="D7168" i="2"/>
  <c r="L7167" i="2"/>
  <c r="E7167" i="2"/>
  <c r="D7167" i="2"/>
  <c r="L7166" i="2"/>
  <c r="E7166" i="2"/>
  <c r="D7166" i="2"/>
  <c r="L7165" i="2"/>
  <c r="E7165" i="2"/>
  <c r="D7165" i="2"/>
  <c r="E7164" i="2"/>
  <c r="D7164" i="2"/>
  <c r="L7164" i="2" s="1"/>
  <c r="E7163" i="2"/>
  <c r="D7163" i="2"/>
  <c r="L7163" i="2" s="1"/>
  <c r="E7162" i="2"/>
  <c r="D7162" i="2"/>
  <c r="L7162" i="2" s="1"/>
  <c r="E7161" i="2"/>
  <c r="D7161" i="2"/>
  <c r="L7161" i="2" s="1"/>
  <c r="L7160" i="2"/>
  <c r="E7160" i="2"/>
  <c r="D7160" i="2"/>
  <c r="E7159" i="2"/>
  <c r="D7159" i="2"/>
  <c r="L7159" i="2" s="1"/>
  <c r="L7158" i="2"/>
  <c r="E7158" i="2"/>
  <c r="D7158" i="2"/>
  <c r="E7157" i="2"/>
  <c r="D7157" i="2"/>
  <c r="L7157" i="2" s="1"/>
  <c r="L7156" i="2"/>
  <c r="E7156" i="2"/>
  <c r="D7156" i="2"/>
  <c r="E7155" i="2"/>
  <c r="D7155" i="2"/>
  <c r="L7154" i="2"/>
  <c r="G7154" i="2"/>
  <c r="E7154" i="2"/>
  <c r="D7154" i="2"/>
  <c r="E7153" i="2"/>
  <c r="D7153" i="2"/>
  <c r="E7152" i="2"/>
  <c r="D7152" i="2"/>
  <c r="E7151" i="2"/>
  <c r="D7151" i="2"/>
  <c r="E7150" i="2"/>
  <c r="D7150" i="2"/>
  <c r="E7149" i="2"/>
  <c r="D7149" i="2"/>
  <c r="E7148" i="2"/>
  <c r="D7148" i="2"/>
  <c r="E7147" i="2"/>
  <c r="D7147" i="2"/>
  <c r="E7146" i="2"/>
  <c r="D7146" i="2"/>
  <c r="E7145" i="2"/>
  <c r="D7145" i="2"/>
  <c r="E7144" i="2"/>
  <c r="D7144" i="2"/>
  <c r="E7143" i="2"/>
  <c r="D7143" i="2"/>
  <c r="L7143" i="2" s="1"/>
  <c r="L7142" i="2"/>
  <c r="E7142" i="2"/>
  <c r="D7142" i="2"/>
  <c r="L7141" i="2"/>
  <c r="E7141" i="2"/>
  <c r="D7141" i="2"/>
  <c r="E7140" i="2"/>
  <c r="D7140" i="2"/>
  <c r="L7140" i="2" s="1"/>
  <c r="L7139" i="2"/>
  <c r="E7139" i="2"/>
  <c r="D7139" i="2"/>
  <c r="E7138" i="2"/>
  <c r="D7138" i="2"/>
  <c r="L7138" i="2" s="1"/>
  <c r="L7137" i="2"/>
  <c r="E7137" i="2"/>
  <c r="D7137" i="2"/>
  <c r="L7136" i="2"/>
  <c r="E7136" i="2"/>
  <c r="D7136" i="2"/>
  <c r="E7135" i="2"/>
  <c r="D7135" i="2"/>
  <c r="L7135" i="2" s="1"/>
  <c r="E7134" i="2"/>
  <c r="D7134" i="2"/>
  <c r="L7134" i="2" s="1"/>
  <c r="E7133" i="2"/>
  <c r="D7133" i="2"/>
  <c r="L7133" i="2" s="1"/>
  <c r="L7132" i="2"/>
  <c r="E7132" i="2"/>
  <c r="D7132" i="2"/>
  <c r="E7131" i="2"/>
  <c r="D7131" i="2"/>
  <c r="L7131" i="2" s="1"/>
  <c r="L7130" i="2"/>
  <c r="G7130" i="2"/>
  <c r="E7130" i="2"/>
  <c r="D7130" i="2"/>
  <c r="L7129" i="2"/>
  <c r="E7129" i="2"/>
  <c r="D7129" i="2"/>
  <c r="E7128" i="2"/>
  <c r="D7128" i="2"/>
  <c r="L7128" i="2" s="1"/>
  <c r="E7127" i="2"/>
  <c r="D7127" i="2"/>
  <c r="E7126" i="2"/>
  <c r="D7126" i="2"/>
  <c r="E7125" i="2"/>
  <c r="D7125" i="2"/>
  <c r="E7124" i="2"/>
  <c r="D7124" i="2"/>
  <c r="E7123" i="2"/>
  <c r="D7123" i="2"/>
  <c r="E7122" i="2"/>
  <c r="D7122" i="2"/>
  <c r="E7121" i="2"/>
  <c r="D7121" i="2"/>
  <c r="E7120" i="2"/>
  <c r="D7120" i="2"/>
  <c r="E7119" i="2"/>
  <c r="D7119" i="2"/>
  <c r="L7119" i="2" s="1"/>
  <c r="L7118" i="2"/>
  <c r="E7118" i="2"/>
  <c r="D7118" i="2"/>
  <c r="E7117" i="2"/>
  <c r="D7117" i="2"/>
  <c r="E7116" i="2"/>
  <c r="D7116" i="2"/>
  <c r="L7116" i="2" s="1"/>
  <c r="L7115" i="2"/>
  <c r="E7115" i="2"/>
  <c r="D7115" i="2"/>
  <c r="E7114" i="2"/>
  <c r="D7114" i="2"/>
  <c r="L7114" i="2" s="1"/>
  <c r="L7113" i="2"/>
  <c r="E7113" i="2"/>
  <c r="D7113" i="2"/>
  <c r="L7112" i="2"/>
  <c r="E7112" i="2"/>
  <c r="D7112" i="2"/>
  <c r="E7111" i="2"/>
  <c r="D7111" i="2"/>
  <c r="L7111" i="2" s="1"/>
  <c r="E7110" i="2"/>
  <c r="D7110" i="2"/>
  <c r="L7110" i="2" s="1"/>
  <c r="E7109" i="2"/>
  <c r="D7109" i="2"/>
  <c r="L7109" i="2" s="1"/>
  <c r="L7108" i="2"/>
  <c r="E7108" i="2"/>
  <c r="D7108" i="2"/>
  <c r="E7107" i="2"/>
  <c r="D7107" i="2"/>
  <c r="L7107" i="2" s="1"/>
  <c r="L7106" i="2"/>
  <c r="G7106" i="2"/>
  <c r="E7106" i="2"/>
  <c r="D7106" i="2"/>
  <c r="L7105" i="2"/>
  <c r="E7105" i="2"/>
  <c r="D7105" i="2"/>
  <c r="E7104" i="2"/>
  <c r="D7104" i="2"/>
  <c r="L7104" i="2" s="1"/>
  <c r="E7103" i="2"/>
  <c r="D7103" i="2"/>
  <c r="E7102" i="2"/>
  <c r="D7102" i="2"/>
  <c r="E7101" i="2"/>
  <c r="D7101" i="2"/>
  <c r="E7100" i="2"/>
  <c r="D7100" i="2"/>
  <c r="E7099" i="2"/>
  <c r="D7099" i="2"/>
  <c r="E7098" i="2"/>
  <c r="D7098" i="2"/>
  <c r="E7097" i="2"/>
  <c r="D7097" i="2"/>
  <c r="E7096" i="2"/>
  <c r="D7096" i="2"/>
  <c r="E7095" i="2"/>
  <c r="D7095" i="2"/>
  <c r="L7095" i="2" s="1"/>
  <c r="L7094" i="2"/>
  <c r="E7094" i="2"/>
  <c r="D7094" i="2"/>
  <c r="L7093" i="2"/>
  <c r="E7093" i="2"/>
  <c r="D7093" i="2"/>
  <c r="E7092" i="2"/>
  <c r="D7092" i="2"/>
  <c r="L7092" i="2" s="1"/>
  <c r="L7091" i="2"/>
  <c r="E7091" i="2"/>
  <c r="D7091" i="2"/>
  <c r="E7090" i="2"/>
  <c r="D7090" i="2"/>
  <c r="L7090" i="2" s="1"/>
  <c r="E7089" i="2"/>
  <c r="D7089" i="2"/>
  <c r="L7088" i="2"/>
  <c r="E7088" i="2"/>
  <c r="D7088" i="2"/>
  <c r="E7087" i="2"/>
  <c r="D7087" i="2"/>
  <c r="L7087" i="2" s="1"/>
  <c r="L7086" i="2"/>
  <c r="E7086" i="2"/>
  <c r="D7086" i="2"/>
  <c r="E7085" i="2"/>
  <c r="D7085" i="2"/>
  <c r="L7085" i="2" s="1"/>
  <c r="L7084" i="2"/>
  <c r="E7084" i="2"/>
  <c r="D7084" i="2"/>
  <c r="E7083" i="2"/>
  <c r="D7083" i="2"/>
  <c r="L7083" i="2" s="1"/>
  <c r="L7082" i="2"/>
  <c r="G7082" i="2"/>
  <c r="E7082" i="2"/>
  <c r="D7082" i="2"/>
  <c r="L7081" i="2"/>
  <c r="E7081" i="2"/>
  <c r="D7081" i="2"/>
  <c r="E7080" i="2"/>
  <c r="D7080" i="2"/>
  <c r="L7080" i="2" s="1"/>
  <c r="E7079" i="2"/>
  <c r="D7079" i="2"/>
  <c r="E7078" i="2"/>
  <c r="D7078" i="2"/>
  <c r="E7077" i="2"/>
  <c r="D7077" i="2"/>
  <c r="E7076" i="2"/>
  <c r="D7076" i="2"/>
  <c r="E7075" i="2"/>
  <c r="D7075" i="2"/>
  <c r="E7074" i="2"/>
  <c r="D7074" i="2"/>
  <c r="E7073" i="2"/>
  <c r="D7073" i="2"/>
  <c r="E7072" i="2"/>
  <c r="D7072" i="2"/>
  <c r="E7071" i="2"/>
  <c r="D7071" i="2"/>
  <c r="L7071" i="2" s="1"/>
  <c r="L7070" i="2"/>
  <c r="E7070" i="2"/>
  <c r="D7070" i="2"/>
  <c r="L7069" i="2"/>
  <c r="E7069" i="2"/>
  <c r="D7069" i="2"/>
  <c r="E7068" i="2"/>
  <c r="D7068" i="2"/>
  <c r="L7068" i="2" s="1"/>
  <c r="L7067" i="2"/>
  <c r="E7067" i="2"/>
  <c r="D7067" i="2"/>
  <c r="E7066" i="2"/>
  <c r="D7066" i="2"/>
  <c r="L7066" i="2" s="1"/>
  <c r="E7065" i="2"/>
  <c r="D7065" i="2"/>
  <c r="L7065" i="2" s="1"/>
  <c r="L7064" i="2"/>
  <c r="E7064" i="2"/>
  <c r="D7064" i="2"/>
  <c r="E7063" i="2"/>
  <c r="D7063" i="2"/>
  <c r="L7063" i="2" s="1"/>
  <c r="L7062" i="2"/>
  <c r="E7062" i="2"/>
  <c r="D7062" i="2"/>
  <c r="E7061" i="2"/>
  <c r="D7061" i="2"/>
  <c r="L7061" i="2" s="1"/>
  <c r="L7060" i="2"/>
  <c r="E7060" i="2"/>
  <c r="D7060" i="2"/>
  <c r="E7059" i="2"/>
  <c r="D7059" i="2"/>
  <c r="L7059" i="2" s="1"/>
  <c r="L7058" i="2"/>
  <c r="G7058" i="2"/>
  <c r="E7058" i="2"/>
  <c r="D7058" i="2"/>
  <c r="E7057" i="2"/>
  <c r="D7057" i="2"/>
  <c r="E7056" i="2"/>
  <c r="D7056" i="2"/>
  <c r="E7055" i="2"/>
  <c r="D7055" i="2"/>
  <c r="E7054" i="2"/>
  <c r="D7054" i="2"/>
  <c r="E7053" i="2"/>
  <c r="D7053" i="2"/>
  <c r="E7052" i="2"/>
  <c r="D7052" i="2"/>
  <c r="E7051" i="2"/>
  <c r="D7051" i="2"/>
  <c r="E7050" i="2"/>
  <c r="D7050" i="2"/>
  <c r="E7049" i="2"/>
  <c r="D7049" i="2"/>
  <c r="E7048" i="2"/>
  <c r="D7048" i="2"/>
  <c r="E7047" i="2"/>
  <c r="D7047" i="2"/>
  <c r="E7046" i="2"/>
  <c r="D7046" i="2"/>
  <c r="L7046" i="2" s="1"/>
  <c r="L7045" i="2"/>
  <c r="E7045" i="2"/>
  <c r="D7045" i="2"/>
  <c r="E7044" i="2"/>
  <c r="D7044" i="2"/>
  <c r="L7044" i="2" s="1"/>
  <c r="L7043" i="2"/>
  <c r="E7043" i="2"/>
  <c r="D7043" i="2"/>
  <c r="E7042" i="2"/>
  <c r="D7042" i="2"/>
  <c r="L7042" i="2" s="1"/>
  <c r="E7041" i="2"/>
  <c r="D7041" i="2"/>
  <c r="L7041" i="2" s="1"/>
  <c r="L7040" i="2"/>
  <c r="E7040" i="2"/>
  <c r="D7040" i="2"/>
  <c r="E7039" i="2"/>
  <c r="D7039" i="2"/>
  <c r="L7039" i="2" s="1"/>
  <c r="L7038" i="2"/>
  <c r="E7038" i="2"/>
  <c r="D7038" i="2"/>
  <c r="L7037" i="2"/>
  <c r="E7037" i="2"/>
  <c r="D7037" i="2"/>
  <c r="E7036" i="2"/>
  <c r="D7036" i="2"/>
  <c r="L7036" i="2" s="1"/>
  <c r="E7035" i="2"/>
  <c r="D7035" i="2"/>
  <c r="L7035" i="2" s="1"/>
  <c r="L7034" i="2"/>
  <c r="G7034" i="2"/>
  <c r="E7034" i="2"/>
  <c r="D7034" i="2"/>
  <c r="E7033" i="2"/>
  <c r="D7033" i="2"/>
  <c r="E7032" i="2"/>
  <c r="D7032" i="2"/>
  <c r="E7031" i="2"/>
  <c r="D7031" i="2"/>
  <c r="E7030" i="2"/>
  <c r="D7030" i="2"/>
  <c r="E7029" i="2"/>
  <c r="D7029" i="2"/>
  <c r="E7028" i="2"/>
  <c r="D7028" i="2"/>
  <c r="E7027" i="2"/>
  <c r="D7027" i="2"/>
  <c r="E7026" i="2"/>
  <c r="D7026" i="2"/>
  <c r="E7025" i="2"/>
  <c r="D7025" i="2"/>
  <c r="E7024" i="2"/>
  <c r="D7024" i="2"/>
  <c r="E7023" i="2"/>
  <c r="D7023" i="2"/>
  <c r="L7023" i="2" s="1"/>
  <c r="E7022" i="2"/>
  <c r="D7022" i="2"/>
  <c r="L7021" i="2"/>
  <c r="E7021" i="2"/>
  <c r="D7021" i="2"/>
  <c r="E7020" i="2"/>
  <c r="D7020" i="2"/>
  <c r="L7020" i="2" s="1"/>
  <c r="E7019" i="2"/>
  <c r="D7019" i="2"/>
  <c r="L7019" i="2" s="1"/>
  <c r="E7018" i="2"/>
  <c r="D7018" i="2"/>
  <c r="L7018" i="2" s="1"/>
  <c r="E7017" i="2"/>
  <c r="D7017" i="2"/>
  <c r="L7017" i="2" s="1"/>
  <c r="L7016" i="2"/>
  <c r="E7016" i="2"/>
  <c r="D7016" i="2"/>
  <c r="L7015" i="2"/>
  <c r="E7015" i="2"/>
  <c r="D7015" i="2"/>
  <c r="L7014" i="2"/>
  <c r="E7014" i="2"/>
  <c r="D7014" i="2"/>
  <c r="L7013" i="2"/>
  <c r="E7013" i="2"/>
  <c r="D7013" i="2"/>
  <c r="L7012" i="2"/>
  <c r="E7012" i="2"/>
  <c r="D7012" i="2"/>
  <c r="E7011" i="2"/>
  <c r="D7011" i="2"/>
  <c r="L7011" i="2" s="1"/>
  <c r="G7010" i="2"/>
  <c r="E7010" i="2"/>
  <c r="D7010" i="2"/>
  <c r="L7010" i="2" s="1"/>
  <c r="E7009" i="2"/>
  <c r="D7009" i="2"/>
  <c r="L7009" i="2" s="1"/>
  <c r="E7008" i="2"/>
  <c r="D7008" i="2"/>
  <c r="E7007" i="2"/>
  <c r="D7007" i="2"/>
  <c r="E7006" i="2"/>
  <c r="D7006" i="2"/>
  <c r="E7005" i="2"/>
  <c r="D7005" i="2"/>
  <c r="E7004" i="2"/>
  <c r="D7004" i="2"/>
  <c r="E7003" i="2"/>
  <c r="D7003" i="2"/>
  <c r="E7002" i="2"/>
  <c r="D7002" i="2"/>
  <c r="E7001" i="2"/>
  <c r="D7001" i="2"/>
  <c r="E7000" i="2"/>
  <c r="D7000" i="2"/>
  <c r="L6999" i="2"/>
  <c r="E6999" i="2"/>
  <c r="D6999" i="2"/>
  <c r="E6998" i="2"/>
  <c r="D6998" i="2"/>
  <c r="L6998" i="2" s="1"/>
  <c r="E6997" i="2"/>
  <c r="D6997" i="2"/>
  <c r="L6997" i="2" s="1"/>
  <c r="E6996" i="2"/>
  <c r="D6996" i="2"/>
  <c r="L6996" i="2" s="1"/>
  <c r="L6995" i="2"/>
  <c r="E6995" i="2"/>
  <c r="D6995" i="2"/>
  <c r="L6994" i="2"/>
  <c r="E6994" i="2"/>
  <c r="D6994" i="2"/>
  <c r="L6993" i="2"/>
  <c r="E6993" i="2"/>
  <c r="D6993" i="2"/>
  <c r="E6992" i="2"/>
  <c r="D6992" i="2"/>
  <c r="L6992" i="2" s="1"/>
  <c r="E6991" i="2"/>
  <c r="D6991" i="2"/>
  <c r="L6991" i="2" s="1"/>
  <c r="E6990" i="2"/>
  <c r="D6990" i="2"/>
  <c r="L6990" i="2" s="1"/>
  <c r="E6989" i="2"/>
  <c r="D6989" i="2"/>
  <c r="L6989" i="2" s="1"/>
  <c r="E6988" i="2"/>
  <c r="D6988" i="2"/>
  <c r="L6988" i="2" s="1"/>
  <c r="E6987" i="2"/>
  <c r="D6987" i="2"/>
  <c r="L6987" i="2" s="1"/>
  <c r="L6986" i="2"/>
  <c r="G6986" i="2"/>
  <c r="E6986" i="2"/>
  <c r="D6986" i="2"/>
  <c r="E6985" i="2"/>
  <c r="D6985" i="2"/>
  <c r="E6984" i="2"/>
  <c r="D6984" i="2"/>
  <c r="E6983" i="2"/>
  <c r="D6983" i="2"/>
  <c r="E6982" i="2"/>
  <c r="D6982" i="2"/>
  <c r="E6981" i="2"/>
  <c r="D6981" i="2"/>
  <c r="E6980" i="2"/>
  <c r="D6980" i="2"/>
  <c r="E6979" i="2"/>
  <c r="D6979" i="2"/>
  <c r="E6978" i="2"/>
  <c r="D6978" i="2"/>
  <c r="E6977" i="2"/>
  <c r="D6977" i="2"/>
  <c r="E6976" i="2"/>
  <c r="D6976" i="2"/>
  <c r="E6975" i="2"/>
  <c r="D6975" i="2"/>
  <c r="L6974" i="2"/>
  <c r="E6974" i="2"/>
  <c r="D6974" i="2"/>
  <c r="E6973" i="2"/>
  <c r="D6973" i="2"/>
  <c r="L6973" i="2" s="1"/>
  <c r="L6972" i="2"/>
  <c r="E6972" i="2"/>
  <c r="D6972" i="2"/>
  <c r="L6971" i="2"/>
  <c r="E6971" i="2"/>
  <c r="D6971" i="2"/>
  <c r="L6970" i="2"/>
  <c r="E6970" i="2"/>
  <c r="D6970" i="2"/>
  <c r="L6969" i="2"/>
  <c r="E6969" i="2"/>
  <c r="D6969" i="2"/>
  <c r="E6968" i="2"/>
  <c r="D6968" i="2"/>
  <c r="L6968" i="2" s="1"/>
  <c r="E6967" i="2"/>
  <c r="D6967" i="2"/>
  <c r="L6967" i="2" s="1"/>
  <c r="E6966" i="2"/>
  <c r="D6966" i="2"/>
  <c r="L6966" i="2" s="1"/>
  <c r="E6965" i="2"/>
  <c r="D6965" i="2"/>
  <c r="L6965" i="2" s="1"/>
  <c r="E6964" i="2"/>
  <c r="D6964" i="2"/>
  <c r="L6964" i="2" s="1"/>
  <c r="E6963" i="2"/>
  <c r="D6963" i="2"/>
  <c r="L6963" i="2" s="1"/>
  <c r="L6962" i="2"/>
  <c r="G6962" i="2"/>
  <c r="E6962" i="2"/>
  <c r="D6962" i="2"/>
  <c r="E6961" i="2"/>
  <c r="D6961" i="2"/>
  <c r="E6960" i="2"/>
  <c r="D6960" i="2"/>
  <c r="E6959" i="2"/>
  <c r="D6959" i="2"/>
  <c r="E6958" i="2"/>
  <c r="D6958" i="2"/>
  <c r="E6957" i="2"/>
  <c r="D6957" i="2"/>
  <c r="E6956" i="2"/>
  <c r="D6956" i="2"/>
  <c r="E6955" i="2"/>
  <c r="D6955" i="2"/>
  <c r="E6954" i="2"/>
  <c r="D6954" i="2"/>
  <c r="E6953" i="2"/>
  <c r="D6953" i="2"/>
  <c r="E6952" i="2"/>
  <c r="D6952" i="2"/>
  <c r="E6951" i="2"/>
  <c r="D6951" i="2"/>
  <c r="L6951" i="2" s="1"/>
  <c r="L6950" i="2"/>
  <c r="E6950" i="2"/>
  <c r="D6950" i="2"/>
  <c r="E6949" i="2"/>
  <c r="D6949" i="2"/>
  <c r="L6949" i="2" s="1"/>
  <c r="L6948" i="2"/>
  <c r="E6948" i="2"/>
  <c r="D6948" i="2"/>
  <c r="L6947" i="2"/>
  <c r="E6947" i="2"/>
  <c r="D6947" i="2"/>
  <c r="L6946" i="2"/>
  <c r="E6946" i="2"/>
  <c r="D6946" i="2"/>
  <c r="L6945" i="2"/>
  <c r="E6945" i="2"/>
  <c r="D6945" i="2"/>
  <c r="E6944" i="2"/>
  <c r="D6944" i="2"/>
  <c r="L6944" i="2" s="1"/>
  <c r="E6943" i="2"/>
  <c r="D6943" i="2"/>
  <c r="L6943" i="2" s="1"/>
  <c r="E6942" i="2"/>
  <c r="D6942" i="2"/>
  <c r="L6942" i="2" s="1"/>
  <c r="E6941" i="2"/>
  <c r="D6941" i="2"/>
  <c r="L6941" i="2" s="1"/>
  <c r="E6940" i="2"/>
  <c r="D6940" i="2"/>
  <c r="L6940" i="2" s="1"/>
  <c r="E6939" i="2"/>
  <c r="D6939" i="2"/>
  <c r="L6939" i="2" s="1"/>
  <c r="L6938" i="2"/>
  <c r="G6938" i="2"/>
  <c r="E6938" i="2"/>
  <c r="D6938" i="2"/>
  <c r="E6937" i="2"/>
  <c r="D6937" i="2"/>
  <c r="L6937" i="2" s="1"/>
  <c r="E6936" i="2"/>
  <c r="D6936" i="2"/>
  <c r="E6935" i="2"/>
  <c r="D6935" i="2"/>
  <c r="E6934" i="2"/>
  <c r="D6934" i="2"/>
  <c r="E6933" i="2"/>
  <c r="D6933" i="2"/>
  <c r="E6932" i="2"/>
  <c r="D6932" i="2"/>
  <c r="E6931" i="2"/>
  <c r="D6931" i="2"/>
  <c r="E6930" i="2"/>
  <c r="D6930" i="2"/>
  <c r="E6929" i="2"/>
  <c r="D6929" i="2"/>
  <c r="E6928" i="2"/>
  <c r="D6928" i="2"/>
  <c r="E6927" i="2"/>
  <c r="D6927" i="2"/>
  <c r="L6926" i="2"/>
  <c r="E6926" i="2"/>
  <c r="D6926" i="2"/>
  <c r="E6925" i="2"/>
  <c r="D6925" i="2"/>
  <c r="L6925" i="2" s="1"/>
  <c r="L6924" i="2"/>
  <c r="E6924" i="2"/>
  <c r="D6924" i="2"/>
  <c r="L6923" i="2"/>
  <c r="E6923" i="2"/>
  <c r="D6923" i="2"/>
  <c r="L6922" i="2"/>
  <c r="E6922" i="2"/>
  <c r="D6922" i="2"/>
  <c r="L6921" i="2"/>
  <c r="E6921" i="2"/>
  <c r="D6921" i="2"/>
  <c r="E6920" i="2"/>
  <c r="D6920" i="2"/>
  <c r="L6920" i="2" s="1"/>
  <c r="E6919" i="2"/>
  <c r="D6919" i="2"/>
  <c r="L6919" i="2" s="1"/>
  <c r="E6918" i="2"/>
  <c r="D6918" i="2"/>
  <c r="L6918" i="2" s="1"/>
  <c r="E6917" i="2"/>
  <c r="D6917" i="2"/>
  <c r="L6917" i="2" s="1"/>
  <c r="E6916" i="2"/>
  <c r="D6916" i="2"/>
  <c r="L6916" i="2" s="1"/>
  <c r="E6915" i="2"/>
  <c r="D6915" i="2"/>
  <c r="L6915" i="2" s="1"/>
  <c r="L6914" i="2"/>
  <c r="G6914" i="2"/>
  <c r="E6914" i="2"/>
  <c r="D6914" i="2"/>
  <c r="E6913" i="2"/>
  <c r="D6913" i="2"/>
  <c r="E6912" i="2"/>
  <c r="D6912" i="2"/>
  <c r="E6911" i="2"/>
  <c r="D6911" i="2"/>
  <c r="E6910" i="2"/>
  <c r="D6910" i="2"/>
  <c r="E6909" i="2"/>
  <c r="D6909" i="2"/>
  <c r="E6908" i="2"/>
  <c r="D6908" i="2"/>
  <c r="E6907" i="2"/>
  <c r="D6907" i="2"/>
  <c r="E6906" i="2"/>
  <c r="D6906" i="2"/>
  <c r="E6905" i="2"/>
  <c r="D6905" i="2"/>
  <c r="E6904" i="2"/>
  <c r="D6904" i="2"/>
  <c r="E6903" i="2"/>
  <c r="D6903" i="2"/>
  <c r="L6902" i="2"/>
  <c r="E6902" i="2"/>
  <c r="D6902" i="2"/>
  <c r="E6901" i="2"/>
  <c r="D6901" i="2"/>
  <c r="L6901" i="2" s="1"/>
  <c r="L6900" i="2"/>
  <c r="E6900" i="2"/>
  <c r="D6900" i="2"/>
  <c r="L6899" i="2"/>
  <c r="E6899" i="2"/>
  <c r="D6899" i="2"/>
  <c r="L6898" i="2"/>
  <c r="E6898" i="2"/>
  <c r="D6898" i="2"/>
  <c r="L6897" i="2"/>
  <c r="E6897" i="2"/>
  <c r="D6897" i="2"/>
  <c r="E6896" i="2"/>
  <c r="D6896" i="2"/>
  <c r="L6896" i="2" s="1"/>
  <c r="E6895" i="2"/>
  <c r="D6895" i="2"/>
  <c r="L6895" i="2" s="1"/>
  <c r="E6894" i="2"/>
  <c r="D6894" i="2"/>
  <c r="L6894" i="2" s="1"/>
  <c r="E6893" i="2"/>
  <c r="D6893" i="2"/>
  <c r="L6893" i="2" s="1"/>
  <c r="E6892" i="2"/>
  <c r="D6892" i="2"/>
  <c r="L6892" i="2" s="1"/>
  <c r="E6891" i="2"/>
  <c r="D6891" i="2"/>
  <c r="L6891" i="2" s="1"/>
  <c r="L6890" i="2"/>
  <c r="G6890" i="2"/>
  <c r="E6890" i="2"/>
  <c r="D6890" i="2"/>
  <c r="E6889" i="2"/>
  <c r="D6889" i="2"/>
  <c r="E6888" i="2"/>
  <c r="D6888" i="2"/>
  <c r="E6887" i="2"/>
  <c r="D6887" i="2"/>
  <c r="E6886" i="2"/>
  <c r="D6886" i="2"/>
  <c r="E6885" i="2"/>
  <c r="D6885" i="2"/>
  <c r="E6884" i="2"/>
  <c r="D6884" i="2"/>
  <c r="E6883" i="2"/>
  <c r="D6883" i="2"/>
  <c r="E6882" i="2"/>
  <c r="D6882" i="2"/>
  <c r="E6881" i="2"/>
  <c r="D6881" i="2"/>
  <c r="E6880" i="2"/>
  <c r="D6880" i="2"/>
  <c r="E6879" i="2"/>
  <c r="D6879" i="2"/>
  <c r="L6878" i="2"/>
  <c r="E6878" i="2"/>
  <c r="D6878" i="2"/>
  <c r="E6877" i="2"/>
  <c r="D6877" i="2"/>
  <c r="L6877" i="2" s="1"/>
  <c r="L6876" i="2"/>
  <c r="E6876" i="2"/>
  <c r="D6876" i="2"/>
  <c r="L6875" i="2"/>
  <c r="E6875" i="2"/>
  <c r="D6875" i="2"/>
  <c r="E6874" i="2"/>
  <c r="D6874" i="2"/>
  <c r="L6874" i="2" s="1"/>
  <c r="L6873" i="2"/>
  <c r="E6873" i="2"/>
  <c r="D6873" i="2"/>
  <c r="E6872" i="2"/>
  <c r="D6872" i="2"/>
  <c r="L6872" i="2" s="1"/>
  <c r="E6871" i="2"/>
  <c r="D6871" i="2"/>
  <c r="L6871" i="2" s="1"/>
  <c r="E6870" i="2"/>
  <c r="D6870" i="2"/>
  <c r="L6870" i="2" s="1"/>
  <c r="E6869" i="2"/>
  <c r="D6869" i="2"/>
  <c r="L6869" i="2" s="1"/>
  <c r="E6868" i="2"/>
  <c r="D6868" i="2"/>
  <c r="L6868" i="2" s="1"/>
  <c r="E6867" i="2"/>
  <c r="D6867" i="2"/>
  <c r="L6867" i="2" s="1"/>
  <c r="L6866" i="2"/>
  <c r="G6866" i="2"/>
  <c r="E6866" i="2"/>
  <c r="D6866" i="2"/>
  <c r="E6865" i="2"/>
  <c r="D6865" i="2"/>
  <c r="E6864" i="2"/>
  <c r="D6864" i="2"/>
  <c r="E6863" i="2"/>
  <c r="D6863" i="2"/>
  <c r="E6862" i="2"/>
  <c r="D6862" i="2"/>
  <c r="E6861" i="2"/>
  <c r="D6861" i="2"/>
  <c r="E6860" i="2"/>
  <c r="D6860" i="2"/>
  <c r="E6859" i="2"/>
  <c r="D6859" i="2"/>
  <c r="E6858" i="2"/>
  <c r="D6858" i="2"/>
  <c r="E6857" i="2"/>
  <c r="D6857" i="2"/>
  <c r="E6856" i="2"/>
  <c r="D6856" i="2"/>
  <c r="E6855" i="2"/>
  <c r="D6855" i="2"/>
  <c r="L6855" i="2" s="1"/>
  <c r="L6854" i="2"/>
  <c r="E6854" i="2"/>
  <c r="D6854" i="2"/>
  <c r="E6853" i="2"/>
  <c r="D6853" i="2"/>
  <c r="L6853" i="2" s="1"/>
  <c r="L6852" i="2"/>
  <c r="E6852" i="2"/>
  <c r="D6852" i="2"/>
  <c r="L6851" i="2"/>
  <c r="E6851" i="2"/>
  <c r="D6851" i="2"/>
  <c r="E6850" i="2"/>
  <c r="D6850" i="2"/>
  <c r="L6850" i="2" s="1"/>
  <c r="L6849" i="2"/>
  <c r="E6849" i="2"/>
  <c r="D6849" i="2"/>
  <c r="E6848" i="2"/>
  <c r="D6848" i="2"/>
  <c r="L6848" i="2" s="1"/>
  <c r="L6847" i="2"/>
  <c r="E6847" i="2"/>
  <c r="D6847" i="2"/>
  <c r="E6846" i="2"/>
  <c r="D6846" i="2"/>
  <c r="L6846" i="2" s="1"/>
  <c r="E6845" i="2"/>
  <c r="D6845" i="2"/>
  <c r="L6845" i="2" s="1"/>
  <c r="L6844" i="2"/>
  <c r="E6844" i="2"/>
  <c r="D6844" i="2"/>
  <c r="E6843" i="2"/>
  <c r="D6843" i="2"/>
  <c r="L6843" i="2" s="1"/>
  <c r="L6842" i="2"/>
  <c r="G6842" i="2"/>
  <c r="E6842" i="2"/>
  <c r="D6842" i="2"/>
  <c r="E6841" i="2"/>
  <c r="D6841" i="2"/>
  <c r="L6841" i="2" s="1"/>
  <c r="E6840" i="2"/>
  <c r="D6840" i="2"/>
  <c r="E6839" i="2"/>
  <c r="D6839" i="2"/>
  <c r="E6838" i="2"/>
  <c r="D6838" i="2"/>
  <c r="E6837" i="2"/>
  <c r="D6837" i="2"/>
  <c r="E6836" i="2"/>
  <c r="D6836" i="2"/>
  <c r="E6835" i="2"/>
  <c r="D6835" i="2"/>
  <c r="E6834" i="2"/>
  <c r="D6834" i="2"/>
  <c r="E6833" i="2"/>
  <c r="D6833" i="2"/>
  <c r="E6832" i="2"/>
  <c r="D6832" i="2"/>
  <c r="E6831" i="2"/>
  <c r="D6831" i="2"/>
  <c r="L6830" i="2"/>
  <c r="E6830" i="2"/>
  <c r="D6830" i="2"/>
  <c r="E6829" i="2"/>
  <c r="D6829" i="2"/>
  <c r="L6829" i="2" s="1"/>
  <c r="L6828" i="2"/>
  <c r="E6828" i="2"/>
  <c r="D6828" i="2"/>
  <c r="E6827" i="2"/>
  <c r="D6827" i="2"/>
  <c r="L6827" i="2" s="1"/>
  <c r="E6826" i="2"/>
  <c r="D6826" i="2"/>
  <c r="L6826" i="2" s="1"/>
  <c r="L6825" i="2"/>
  <c r="E6825" i="2"/>
  <c r="D6825" i="2"/>
  <c r="E6824" i="2"/>
  <c r="D6824" i="2"/>
  <c r="L6824" i="2" s="1"/>
  <c r="E6823" i="2"/>
  <c r="D6823" i="2"/>
  <c r="L6823" i="2" s="1"/>
  <c r="L6822" i="2"/>
  <c r="E6822" i="2"/>
  <c r="D6822" i="2"/>
  <c r="E6821" i="2"/>
  <c r="D6821" i="2"/>
  <c r="L6821" i="2" s="1"/>
  <c r="L6820" i="2"/>
  <c r="E6820" i="2"/>
  <c r="D6820" i="2"/>
  <c r="L6819" i="2"/>
  <c r="E6819" i="2"/>
  <c r="D6819" i="2"/>
  <c r="L6818" i="2"/>
  <c r="G6818" i="2"/>
  <c r="E6818" i="2"/>
  <c r="D6818" i="2"/>
  <c r="E6817" i="2"/>
  <c r="D6817" i="2"/>
  <c r="L6817" i="2" s="1"/>
  <c r="L6816" i="2"/>
  <c r="E6816" i="2"/>
  <c r="D6816" i="2"/>
  <c r="E6815" i="2"/>
  <c r="D6815" i="2"/>
  <c r="L6815" i="2" s="1"/>
  <c r="E6814" i="2"/>
  <c r="D6814" i="2"/>
  <c r="E6813" i="2"/>
  <c r="D6813" i="2"/>
  <c r="E6812" i="2"/>
  <c r="D6812" i="2"/>
  <c r="E6811" i="2"/>
  <c r="D6811" i="2"/>
  <c r="E6810" i="2"/>
  <c r="D6810" i="2"/>
  <c r="E6809" i="2"/>
  <c r="D6809" i="2"/>
  <c r="L6808" i="2"/>
  <c r="E6808" i="2"/>
  <c r="D6808" i="2"/>
  <c r="E6807" i="2"/>
  <c r="D6807" i="2"/>
  <c r="L6807" i="2" s="1"/>
  <c r="L6806" i="2"/>
  <c r="E6806" i="2"/>
  <c r="D6806" i="2"/>
  <c r="E6805" i="2"/>
  <c r="D6805" i="2"/>
  <c r="L6805" i="2" s="1"/>
  <c r="E6804" i="2"/>
  <c r="D6804" i="2"/>
  <c r="L6804" i="2" s="1"/>
  <c r="E6803" i="2"/>
  <c r="D6803" i="2"/>
  <c r="L6803" i="2" s="1"/>
  <c r="E6802" i="2"/>
  <c r="D6802" i="2"/>
  <c r="L6802" i="2" s="1"/>
  <c r="L6801" i="2"/>
  <c r="E6801" i="2"/>
  <c r="D6801" i="2"/>
  <c r="E6800" i="2"/>
  <c r="D6800" i="2"/>
  <c r="L6800" i="2" s="1"/>
  <c r="E6799" i="2"/>
  <c r="D6799" i="2"/>
  <c r="L6799" i="2" s="1"/>
  <c r="E6798" i="2"/>
  <c r="D6798" i="2"/>
  <c r="E6797" i="2"/>
  <c r="D6797" i="2"/>
  <c r="L6796" i="2"/>
  <c r="E6796" i="2"/>
  <c r="D6796" i="2"/>
  <c r="E6795" i="2"/>
  <c r="D6795" i="2"/>
  <c r="L6795" i="2" s="1"/>
  <c r="G6794" i="2"/>
  <c r="E6794" i="2"/>
  <c r="D6794" i="2"/>
  <c r="L6794" i="2" s="1"/>
  <c r="E6793" i="2"/>
  <c r="D6793" i="2"/>
  <c r="L6793" i="2" s="1"/>
  <c r="E6792" i="2"/>
  <c r="D6792" i="2"/>
  <c r="E6791" i="2"/>
  <c r="D6791" i="2"/>
  <c r="E6790" i="2"/>
  <c r="D6790" i="2"/>
  <c r="E6789" i="2"/>
  <c r="D6789" i="2"/>
  <c r="E6788" i="2"/>
  <c r="D6788" i="2"/>
  <c r="E6787" i="2"/>
  <c r="D6787" i="2"/>
  <c r="E6786" i="2"/>
  <c r="D6786" i="2"/>
  <c r="E6785" i="2"/>
  <c r="D6785" i="2"/>
  <c r="E6784" i="2"/>
  <c r="D6784" i="2"/>
  <c r="L6783" i="2"/>
  <c r="E6783" i="2"/>
  <c r="D6783" i="2"/>
  <c r="E6782" i="2"/>
  <c r="D6782" i="2"/>
  <c r="L6782" i="2" s="1"/>
  <c r="E6781" i="2"/>
  <c r="D6781" i="2"/>
  <c r="L6781" i="2" s="1"/>
  <c r="E6780" i="2"/>
  <c r="D6780" i="2"/>
  <c r="L6780" i="2" s="1"/>
  <c r="E6779" i="2"/>
  <c r="D6779" i="2"/>
  <c r="L6779" i="2" s="1"/>
  <c r="E6778" i="2"/>
  <c r="D6778" i="2"/>
  <c r="L6777" i="2"/>
  <c r="E6777" i="2"/>
  <c r="D6777" i="2"/>
  <c r="E6776" i="2"/>
  <c r="D6776" i="2"/>
  <c r="L6776" i="2" s="1"/>
  <c r="E6775" i="2"/>
  <c r="D6775" i="2"/>
  <c r="L6775" i="2" s="1"/>
  <c r="E6774" i="2"/>
  <c r="D6774" i="2"/>
  <c r="L6774" i="2" s="1"/>
  <c r="E6773" i="2"/>
  <c r="D6773" i="2"/>
  <c r="L6773" i="2" s="1"/>
  <c r="L6772" i="2"/>
  <c r="E6772" i="2"/>
  <c r="D6772" i="2"/>
  <c r="L6771" i="2"/>
  <c r="E6771" i="2"/>
  <c r="D6771" i="2"/>
  <c r="G6770" i="2"/>
  <c r="E6770" i="2"/>
  <c r="D6770" i="2"/>
  <c r="L6770" i="2" s="1"/>
  <c r="E6769" i="2"/>
  <c r="D6769" i="2"/>
  <c r="E6768" i="2"/>
  <c r="D6768" i="2"/>
  <c r="E6767" i="2"/>
  <c r="D6767" i="2"/>
  <c r="E6766" i="2"/>
  <c r="D6766" i="2"/>
  <c r="E6765" i="2"/>
  <c r="D6765" i="2"/>
  <c r="E6764" i="2"/>
  <c r="D6764" i="2"/>
  <c r="E6763" i="2"/>
  <c r="D6763" i="2"/>
  <c r="E6762" i="2"/>
  <c r="D6762" i="2"/>
  <c r="E6761" i="2"/>
  <c r="D6761" i="2"/>
  <c r="E6760" i="2"/>
  <c r="D6760" i="2"/>
  <c r="E6759" i="2"/>
  <c r="D6759" i="2"/>
  <c r="E6758" i="2"/>
  <c r="D6758" i="2"/>
  <c r="L6758" i="2" s="1"/>
  <c r="E6757" i="2"/>
  <c r="D6757" i="2"/>
  <c r="L6757" i="2" s="1"/>
  <c r="E6756" i="2"/>
  <c r="D6756" i="2"/>
  <c r="L6756" i="2" s="1"/>
  <c r="E6755" i="2"/>
  <c r="D6755" i="2"/>
  <c r="L6755" i="2" s="1"/>
  <c r="L6754" i="2"/>
  <c r="E6754" i="2"/>
  <c r="D6754" i="2"/>
  <c r="L6753" i="2"/>
  <c r="E6753" i="2"/>
  <c r="D6753" i="2"/>
  <c r="E6752" i="2"/>
  <c r="D6752" i="2"/>
  <c r="L6752" i="2" s="1"/>
  <c r="E6751" i="2"/>
  <c r="D6751" i="2"/>
  <c r="L6751" i="2" s="1"/>
  <c r="E6750" i="2"/>
  <c r="D6750" i="2"/>
  <c r="L6750" i="2" s="1"/>
  <c r="E6749" i="2"/>
  <c r="D6749" i="2"/>
  <c r="L6749" i="2" s="1"/>
  <c r="L6748" i="2"/>
  <c r="E6748" i="2"/>
  <c r="D6748" i="2"/>
  <c r="L6747" i="2"/>
  <c r="E6747" i="2"/>
  <c r="D6747" i="2"/>
  <c r="G6746" i="2"/>
  <c r="E6746" i="2"/>
  <c r="D6746" i="2"/>
  <c r="L6746" i="2" s="1"/>
  <c r="E6745" i="2"/>
  <c r="D6745" i="2"/>
  <c r="L6745" i="2" s="1"/>
  <c r="E6744" i="2"/>
  <c r="D6744" i="2"/>
  <c r="E6743" i="2"/>
  <c r="D6743" i="2"/>
  <c r="E6742" i="2"/>
  <c r="D6742" i="2"/>
  <c r="E6741" i="2"/>
  <c r="D6741" i="2"/>
  <c r="E6740" i="2"/>
  <c r="D6740" i="2"/>
  <c r="E6739" i="2"/>
  <c r="D6739" i="2"/>
  <c r="E6738" i="2"/>
  <c r="D6738" i="2"/>
  <c r="E6737" i="2"/>
  <c r="D6737" i="2"/>
  <c r="E6736" i="2"/>
  <c r="D6736" i="2"/>
  <c r="E6735" i="2"/>
  <c r="D6735" i="2"/>
  <c r="E6734" i="2"/>
  <c r="D6734" i="2"/>
  <c r="L6734" i="2" s="1"/>
  <c r="E6733" i="2"/>
  <c r="D6733" i="2"/>
  <c r="L6733" i="2" s="1"/>
  <c r="E6732" i="2"/>
  <c r="D6732" i="2"/>
  <c r="L6732" i="2" s="1"/>
  <c r="E6731" i="2"/>
  <c r="D6731" i="2"/>
  <c r="L6731" i="2" s="1"/>
  <c r="L6730" i="2"/>
  <c r="E6730" i="2"/>
  <c r="D6730" i="2"/>
  <c r="L6729" i="2"/>
  <c r="E6729" i="2"/>
  <c r="D6729" i="2"/>
  <c r="E6728" i="2"/>
  <c r="D6728" i="2"/>
  <c r="L6728" i="2" s="1"/>
  <c r="E6727" i="2"/>
  <c r="D6727" i="2"/>
  <c r="L6727" i="2" s="1"/>
  <c r="E6726" i="2"/>
  <c r="D6726" i="2"/>
  <c r="L6726" i="2" s="1"/>
  <c r="E6725" i="2"/>
  <c r="D6725" i="2"/>
  <c r="L6725" i="2" s="1"/>
  <c r="L6724" i="2"/>
  <c r="E6724" i="2"/>
  <c r="D6724" i="2"/>
  <c r="L6723" i="2"/>
  <c r="E6723" i="2"/>
  <c r="D6723" i="2"/>
  <c r="G6722" i="2"/>
  <c r="E6722" i="2"/>
  <c r="D6722" i="2"/>
  <c r="L6722" i="2" s="1"/>
  <c r="E6721" i="2"/>
  <c r="D6721" i="2"/>
  <c r="L6721" i="2" s="1"/>
  <c r="E6720" i="2"/>
  <c r="D6720" i="2"/>
  <c r="E6719" i="2"/>
  <c r="D6719" i="2"/>
  <c r="E6718" i="2"/>
  <c r="D6718" i="2"/>
  <c r="E6717" i="2"/>
  <c r="D6717" i="2"/>
  <c r="E6716" i="2"/>
  <c r="D6716" i="2"/>
  <c r="E6715" i="2"/>
  <c r="D6715" i="2"/>
  <c r="E6714" i="2"/>
  <c r="D6714" i="2"/>
  <c r="E6713" i="2"/>
  <c r="D6713" i="2"/>
  <c r="E6712" i="2"/>
  <c r="D6712" i="2"/>
  <c r="E6711" i="2"/>
  <c r="D6711" i="2"/>
  <c r="E6710" i="2"/>
  <c r="D6710" i="2"/>
  <c r="L6710" i="2" s="1"/>
  <c r="E6709" i="2"/>
  <c r="D6709" i="2"/>
  <c r="L6709" i="2" s="1"/>
  <c r="E6708" i="2"/>
  <c r="D6708" i="2"/>
  <c r="L6708" i="2" s="1"/>
  <c r="E6707" i="2"/>
  <c r="D6707" i="2"/>
  <c r="L6707" i="2" s="1"/>
  <c r="L6706" i="2"/>
  <c r="E6706" i="2"/>
  <c r="D6706" i="2"/>
  <c r="L6705" i="2"/>
  <c r="E6705" i="2"/>
  <c r="D6705" i="2"/>
  <c r="E6704" i="2"/>
  <c r="D6704" i="2"/>
  <c r="L6704" i="2" s="1"/>
  <c r="E6703" i="2"/>
  <c r="D6703" i="2"/>
  <c r="L6703" i="2" s="1"/>
  <c r="E6702" i="2"/>
  <c r="D6702" i="2"/>
  <c r="L6702" i="2" s="1"/>
  <c r="E6701" i="2"/>
  <c r="D6701" i="2"/>
  <c r="L6701" i="2" s="1"/>
  <c r="L6700" i="2"/>
  <c r="E6700" i="2"/>
  <c r="D6700" i="2"/>
  <c r="L6699" i="2"/>
  <c r="E6699" i="2"/>
  <c r="D6699" i="2"/>
  <c r="G6698" i="2"/>
  <c r="E6698" i="2"/>
  <c r="D6698" i="2"/>
  <c r="L6698" i="2" s="1"/>
  <c r="E6697" i="2"/>
  <c r="D6697" i="2"/>
  <c r="E6696" i="2"/>
  <c r="D6696" i="2"/>
  <c r="E6695" i="2"/>
  <c r="D6695" i="2"/>
  <c r="E6694" i="2"/>
  <c r="D6694" i="2"/>
  <c r="E6693" i="2"/>
  <c r="D6693" i="2"/>
  <c r="E6692" i="2"/>
  <c r="D6692" i="2"/>
  <c r="E6691" i="2"/>
  <c r="D6691" i="2"/>
  <c r="E6690" i="2"/>
  <c r="D6690" i="2"/>
  <c r="E6689" i="2"/>
  <c r="D6689" i="2"/>
  <c r="E6688" i="2"/>
  <c r="D6688" i="2"/>
  <c r="E6687" i="2"/>
  <c r="D6687" i="2"/>
  <c r="E6686" i="2"/>
  <c r="D6686" i="2"/>
  <c r="L6686" i="2" s="1"/>
  <c r="E6685" i="2"/>
  <c r="D6685" i="2"/>
  <c r="L6685" i="2" s="1"/>
  <c r="E6684" i="2"/>
  <c r="D6684" i="2"/>
  <c r="L6684" i="2" s="1"/>
  <c r="E6683" i="2"/>
  <c r="D6683" i="2"/>
  <c r="L6683" i="2" s="1"/>
  <c r="L6682" i="2"/>
  <c r="E6682" i="2"/>
  <c r="D6682" i="2"/>
  <c r="L6681" i="2"/>
  <c r="E6681" i="2"/>
  <c r="D6681" i="2"/>
  <c r="E6680" i="2"/>
  <c r="D6680" i="2"/>
  <c r="L6680" i="2" s="1"/>
  <c r="E6679" i="2"/>
  <c r="D6679" i="2"/>
  <c r="L6679" i="2" s="1"/>
  <c r="E6678" i="2"/>
  <c r="D6678" i="2"/>
  <c r="L6678" i="2" s="1"/>
  <c r="E6677" i="2"/>
  <c r="D6677" i="2"/>
  <c r="L6677" i="2" s="1"/>
  <c r="L6676" i="2"/>
  <c r="E6676" i="2"/>
  <c r="D6676" i="2"/>
  <c r="L6675" i="2"/>
  <c r="E6675" i="2"/>
  <c r="D6675" i="2"/>
  <c r="G6674" i="2"/>
  <c r="E6674" i="2"/>
  <c r="D6674" i="2"/>
  <c r="L6674" i="2" s="1"/>
  <c r="E6673" i="2"/>
  <c r="D6673" i="2"/>
  <c r="L6673" i="2" s="1"/>
  <c r="E6672" i="2"/>
  <c r="D6672" i="2"/>
  <c r="E6671" i="2"/>
  <c r="D6671" i="2"/>
  <c r="E6670" i="2"/>
  <c r="D6670" i="2"/>
  <c r="E6669" i="2"/>
  <c r="D6669" i="2"/>
  <c r="E6668" i="2"/>
  <c r="D6668" i="2"/>
  <c r="E6667" i="2"/>
  <c r="D6667" i="2"/>
  <c r="E6666" i="2"/>
  <c r="D6666" i="2"/>
  <c r="E6665" i="2"/>
  <c r="D6665" i="2"/>
  <c r="E6664" i="2"/>
  <c r="D6664" i="2"/>
  <c r="L6663" i="2"/>
  <c r="E6663" i="2"/>
  <c r="D6663" i="2"/>
  <c r="E6662" i="2"/>
  <c r="D6662" i="2"/>
  <c r="L6662" i="2" s="1"/>
  <c r="E6661" i="2"/>
  <c r="D6661" i="2"/>
  <c r="L6661" i="2" s="1"/>
  <c r="E6660" i="2"/>
  <c r="D6660" i="2"/>
  <c r="L6660" i="2" s="1"/>
  <c r="E6659" i="2"/>
  <c r="D6659" i="2"/>
  <c r="L6659" i="2" s="1"/>
  <c r="L6658" i="2"/>
  <c r="E6658" i="2"/>
  <c r="D6658" i="2"/>
  <c r="L6657" i="2"/>
  <c r="E6657" i="2"/>
  <c r="D6657" i="2"/>
  <c r="E6656" i="2"/>
  <c r="D6656" i="2"/>
  <c r="L6656" i="2" s="1"/>
  <c r="E6655" i="2"/>
  <c r="D6655" i="2"/>
  <c r="L6655" i="2" s="1"/>
  <c r="E6654" i="2"/>
  <c r="D6654" i="2"/>
  <c r="L6653" i="2"/>
  <c r="E6653" i="2"/>
  <c r="D6653" i="2"/>
  <c r="L6652" i="2"/>
  <c r="E6652" i="2"/>
  <c r="D6652" i="2"/>
  <c r="L6651" i="2"/>
  <c r="E6651" i="2"/>
  <c r="D6651" i="2"/>
  <c r="G6650" i="2"/>
  <c r="E6650" i="2"/>
  <c r="D6650" i="2"/>
  <c r="L6650" i="2" s="1"/>
  <c r="E6649" i="2"/>
  <c r="D6649" i="2"/>
  <c r="E6648" i="2"/>
  <c r="D6648" i="2"/>
  <c r="E6647" i="2"/>
  <c r="D6647" i="2"/>
  <c r="E6646" i="2"/>
  <c r="D6646" i="2"/>
  <c r="E6645" i="2"/>
  <c r="D6645" i="2"/>
  <c r="E6644" i="2"/>
  <c r="D6644" i="2"/>
  <c r="E6643" i="2"/>
  <c r="D6643" i="2"/>
  <c r="E6642" i="2"/>
  <c r="D6642" i="2"/>
  <c r="E6641" i="2"/>
  <c r="D6641" i="2"/>
  <c r="E6640" i="2"/>
  <c r="D6640" i="2"/>
  <c r="E6639" i="2"/>
  <c r="D6639" i="2"/>
  <c r="E6638" i="2"/>
  <c r="D6638" i="2"/>
  <c r="L6638" i="2" s="1"/>
  <c r="E6637" i="2"/>
  <c r="D6637" i="2"/>
  <c r="L6637" i="2" s="1"/>
  <c r="E6636" i="2"/>
  <c r="D6636" i="2"/>
  <c r="L6636" i="2" s="1"/>
  <c r="E6635" i="2"/>
  <c r="D6635" i="2"/>
  <c r="L6635" i="2" s="1"/>
  <c r="L6634" i="2"/>
  <c r="E6634" i="2"/>
  <c r="D6634" i="2"/>
  <c r="L6633" i="2"/>
  <c r="E6633" i="2"/>
  <c r="D6633" i="2"/>
  <c r="E6632" i="2"/>
  <c r="D6632" i="2"/>
  <c r="L6632" i="2" s="1"/>
  <c r="E6631" i="2"/>
  <c r="D6631" i="2"/>
  <c r="L6631" i="2" s="1"/>
  <c r="L6630" i="2"/>
  <c r="E6630" i="2"/>
  <c r="D6630" i="2"/>
  <c r="E6629" i="2"/>
  <c r="D6629" i="2"/>
  <c r="L6629" i="2" s="1"/>
  <c r="L6628" i="2"/>
  <c r="E6628" i="2"/>
  <c r="D6628" i="2"/>
  <c r="L6627" i="2"/>
  <c r="E6627" i="2"/>
  <c r="D6627" i="2"/>
  <c r="G6626" i="2"/>
  <c r="E6626" i="2"/>
  <c r="D6626" i="2"/>
  <c r="L6626" i="2" s="1"/>
  <c r="E6625" i="2"/>
  <c r="D6625" i="2"/>
  <c r="E6624" i="2"/>
  <c r="D6624" i="2"/>
  <c r="E6623" i="2"/>
  <c r="D6623" i="2"/>
  <c r="E6622" i="2"/>
  <c r="D6622" i="2"/>
  <c r="E6621" i="2"/>
  <c r="D6621" i="2"/>
  <c r="E6620" i="2"/>
  <c r="D6620" i="2"/>
  <c r="E6619" i="2"/>
  <c r="D6619" i="2"/>
  <c r="E6618" i="2"/>
  <c r="D6618" i="2"/>
  <c r="E6617" i="2"/>
  <c r="D6617" i="2"/>
  <c r="E6616" i="2"/>
  <c r="D6616" i="2"/>
  <c r="L6615" i="2"/>
  <c r="E6615" i="2"/>
  <c r="D6615" i="2"/>
  <c r="E6614" i="2"/>
  <c r="D6614" i="2"/>
  <c r="L6614" i="2" s="1"/>
  <c r="E6613" i="2"/>
  <c r="D6613" i="2"/>
  <c r="L6613" i="2" s="1"/>
  <c r="L6612" i="2"/>
  <c r="E6612" i="2"/>
  <c r="D6612" i="2"/>
  <c r="E6611" i="2"/>
  <c r="D6611" i="2"/>
  <c r="L6611" i="2" s="1"/>
  <c r="L6610" i="2"/>
  <c r="E6610" i="2"/>
  <c r="D6610" i="2"/>
  <c r="L6609" i="2"/>
  <c r="E6609" i="2"/>
  <c r="D6609" i="2"/>
  <c r="E6608" i="2"/>
  <c r="D6608" i="2"/>
  <c r="L6608" i="2" s="1"/>
  <c r="E6607" i="2"/>
  <c r="D6607" i="2"/>
  <c r="L6607" i="2" s="1"/>
  <c r="E6606" i="2"/>
  <c r="D6606" i="2"/>
  <c r="L6606" i="2" s="1"/>
  <c r="E6605" i="2"/>
  <c r="D6605" i="2"/>
  <c r="L6605" i="2" s="1"/>
  <c r="L6604" i="2"/>
  <c r="E6604" i="2"/>
  <c r="D6604" i="2"/>
  <c r="L6603" i="2"/>
  <c r="E6603" i="2"/>
  <c r="D6603" i="2"/>
  <c r="G6602" i="2"/>
  <c r="E6602" i="2"/>
  <c r="D6602" i="2"/>
  <c r="L6602" i="2" s="1"/>
  <c r="E6601" i="2"/>
  <c r="D6601" i="2"/>
  <c r="L6601" i="2" s="1"/>
  <c r="L6600" i="2"/>
  <c r="E6600" i="2"/>
  <c r="D6600" i="2"/>
  <c r="E6599" i="2"/>
  <c r="D6599" i="2"/>
  <c r="E6598" i="2"/>
  <c r="D6598" i="2"/>
  <c r="E6597" i="2"/>
  <c r="D6597" i="2"/>
  <c r="E6596" i="2"/>
  <c r="D6596" i="2"/>
  <c r="E6595" i="2"/>
  <c r="D6595" i="2"/>
  <c r="E6594" i="2"/>
  <c r="D6594" i="2"/>
  <c r="E6593" i="2"/>
  <c r="D6593" i="2"/>
  <c r="E6592" i="2"/>
  <c r="D6592" i="2"/>
  <c r="L6591" i="2"/>
  <c r="E6591" i="2"/>
  <c r="D6591" i="2"/>
  <c r="E6590" i="2"/>
  <c r="D6590" i="2"/>
  <c r="L6590" i="2" s="1"/>
  <c r="E6589" i="2"/>
  <c r="D6589" i="2"/>
  <c r="L6589" i="2" s="1"/>
  <c r="E6588" i="2"/>
  <c r="D6588" i="2"/>
  <c r="L6588" i="2" s="1"/>
  <c r="L6587" i="2"/>
  <c r="E6587" i="2"/>
  <c r="D6587" i="2"/>
  <c r="E6586" i="2"/>
  <c r="D6586" i="2"/>
  <c r="L6586" i="2" s="1"/>
  <c r="E6585" i="2"/>
  <c r="D6585" i="2"/>
  <c r="L6585" i="2" s="1"/>
  <c r="E6584" i="2"/>
  <c r="D6584" i="2"/>
  <c r="L6584" i="2" s="1"/>
  <c r="E6583" i="2"/>
  <c r="D6583" i="2"/>
  <c r="L6583" i="2" s="1"/>
  <c r="L6582" i="2"/>
  <c r="E6582" i="2"/>
  <c r="D6582" i="2"/>
  <c r="L6581" i="2"/>
  <c r="E6581" i="2"/>
  <c r="D6581" i="2"/>
  <c r="E6580" i="2"/>
  <c r="D6580" i="2"/>
  <c r="L6580" i="2" s="1"/>
  <c r="E6579" i="2"/>
  <c r="D6579" i="2"/>
  <c r="L6579" i="2" s="1"/>
  <c r="G6578" i="2"/>
  <c r="E6578" i="2"/>
  <c r="D6578" i="2"/>
  <c r="L6578" i="2" s="1"/>
  <c r="E6577" i="2"/>
  <c r="D6577" i="2"/>
  <c r="L6577" i="2" s="1"/>
  <c r="E6576" i="2"/>
  <c r="D6576" i="2"/>
  <c r="E6575" i="2"/>
  <c r="D6575" i="2"/>
  <c r="E6574" i="2"/>
  <c r="D6574" i="2"/>
  <c r="E6573" i="2"/>
  <c r="D6573" i="2"/>
  <c r="E6572" i="2"/>
  <c r="D6572" i="2"/>
  <c r="E6571" i="2"/>
  <c r="D6571" i="2"/>
  <c r="E6570" i="2"/>
  <c r="D6570" i="2"/>
  <c r="E6569" i="2"/>
  <c r="D6569" i="2"/>
  <c r="E6568" i="2"/>
  <c r="D6568" i="2"/>
  <c r="L6568" i="2" s="1"/>
  <c r="E6567" i="2"/>
  <c r="D6567" i="2"/>
  <c r="L6567" i="2" s="1"/>
  <c r="E6566" i="2"/>
  <c r="D6566" i="2"/>
  <c r="L6566" i="2" s="1"/>
  <c r="E6565" i="2"/>
  <c r="D6565" i="2"/>
  <c r="L6565" i="2" s="1"/>
  <c r="L6564" i="2"/>
  <c r="E6564" i="2"/>
  <c r="D6564" i="2"/>
  <c r="L6563" i="2"/>
  <c r="E6563" i="2"/>
  <c r="D6563" i="2"/>
  <c r="E6562" i="2"/>
  <c r="D6562" i="2"/>
  <c r="L6562" i="2" s="1"/>
  <c r="E6561" i="2"/>
  <c r="D6561" i="2"/>
  <c r="L6561" i="2" s="1"/>
  <c r="E6560" i="2"/>
  <c r="D6560" i="2"/>
  <c r="L6560" i="2" s="1"/>
  <c r="E6559" i="2"/>
  <c r="D6559" i="2"/>
  <c r="L6559" i="2" s="1"/>
  <c r="L6558" i="2"/>
  <c r="E6558" i="2"/>
  <c r="D6558" i="2"/>
  <c r="L6557" i="2"/>
  <c r="E6557" i="2"/>
  <c r="D6557" i="2"/>
  <c r="E6556" i="2"/>
  <c r="D6556" i="2"/>
  <c r="L6556" i="2" s="1"/>
  <c r="E6555" i="2"/>
  <c r="D6555" i="2"/>
  <c r="L6555" i="2" s="1"/>
  <c r="G6554" i="2"/>
  <c r="E6554" i="2"/>
  <c r="D6554" i="2"/>
  <c r="L6554" i="2" s="1"/>
  <c r="E6553" i="2"/>
  <c r="D6553" i="2"/>
  <c r="L6553" i="2" s="1"/>
  <c r="L6552" i="2"/>
  <c r="E6552" i="2"/>
  <c r="D6552" i="2"/>
  <c r="L6551" i="2"/>
  <c r="E6551" i="2"/>
  <c r="D6551" i="2"/>
  <c r="E6550" i="2"/>
  <c r="D6550" i="2"/>
  <c r="E6549" i="2"/>
  <c r="D6549" i="2"/>
  <c r="E6548" i="2"/>
  <c r="D6548" i="2"/>
  <c r="E6547" i="2"/>
  <c r="D6547" i="2"/>
  <c r="E6546" i="2"/>
  <c r="D6546" i="2"/>
  <c r="E6545" i="2"/>
  <c r="D6545" i="2"/>
  <c r="E6544" i="2"/>
  <c r="D6544" i="2"/>
  <c r="E6543" i="2"/>
  <c r="D6543" i="2"/>
  <c r="L6543" i="2" s="1"/>
  <c r="E6542" i="2"/>
  <c r="D6542" i="2"/>
  <c r="E6541" i="2"/>
  <c r="D6541" i="2"/>
  <c r="L6541" i="2" s="1"/>
  <c r="L6540" i="2"/>
  <c r="E6540" i="2"/>
  <c r="D6540" i="2"/>
  <c r="L6539" i="2"/>
  <c r="E6539" i="2"/>
  <c r="D6539" i="2"/>
  <c r="E6538" i="2"/>
  <c r="D6538" i="2"/>
  <c r="L6538" i="2" s="1"/>
  <c r="E6537" i="2"/>
  <c r="D6537" i="2"/>
  <c r="L6537" i="2" s="1"/>
  <c r="E6536" i="2"/>
  <c r="D6536" i="2"/>
  <c r="L6536" i="2" s="1"/>
  <c r="E6535" i="2"/>
  <c r="D6535" i="2"/>
  <c r="L6535" i="2" s="1"/>
  <c r="L6534" i="2"/>
  <c r="E6534" i="2"/>
  <c r="D6534" i="2"/>
  <c r="L6533" i="2"/>
  <c r="E6533" i="2"/>
  <c r="D6533" i="2"/>
  <c r="E6532" i="2"/>
  <c r="D6532" i="2"/>
  <c r="L6532" i="2" s="1"/>
  <c r="E6531" i="2"/>
  <c r="D6531" i="2"/>
  <c r="L6531" i="2" s="1"/>
  <c r="G6530" i="2"/>
  <c r="E6530" i="2"/>
  <c r="D6530" i="2"/>
  <c r="L6530" i="2" s="1"/>
  <c r="E6529" i="2"/>
  <c r="D6529" i="2"/>
  <c r="L6529" i="2" s="1"/>
  <c r="E6528" i="2"/>
  <c r="D6528" i="2"/>
  <c r="E6527" i="2"/>
  <c r="D6527" i="2"/>
  <c r="E6526" i="2"/>
  <c r="D6526" i="2"/>
  <c r="E6525" i="2"/>
  <c r="D6525" i="2"/>
  <c r="E6524" i="2"/>
  <c r="D6524" i="2"/>
  <c r="E6523" i="2"/>
  <c r="D6523" i="2"/>
  <c r="E6522" i="2"/>
  <c r="D6522" i="2"/>
  <c r="E6521" i="2"/>
  <c r="D6521" i="2"/>
  <c r="E6520" i="2"/>
  <c r="D6520" i="2"/>
  <c r="L6520" i="2" s="1"/>
  <c r="E6519" i="2"/>
  <c r="D6519" i="2"/>
  <c r="L6519" i="2" s="1"/>
  <c r="E6518" i="2"/>
  <c r="D6518" i="2"/>
  <c r="L6518" i="2" s="1"/>
  <c r="E6517" i="2"/>
  <c r="D6517" i="2"/>
  <c r="L6517" i="2" s="1"/>
  <c r="L6516" i="2"/>
  <c r="E6516" i="2"/>
  <c r="D6516" i="2"/>
  <c r="L6515" i="2"/>
  <c r="E6515" i="2"/>
  <c r="D6515" i="2"/>
  <c r="E6514" i="2"/>
  <c r="D6514" i="2"/>
  <c r="L6514" i="2" s="1"/>
  <c r="E6513" i="2"/>
  <c r="D6513" i="2"/>
  <c r="L6513" i="2" s="1"/>
  <c r="E6512" i="2"/>
  <c r="D6512" i="2"/>
  <c r="L6512" i="2" s="1"/>
  <c r="E6511" i="2"/>
  <c r="D6511" i="2"/>
  <c r="L6511" i="2" s="1"/>
  <c r="L6510" i="2"/>
  <c r="E6510" i="2"/>
  <c r="D6510" i="2"/>
  <c r="L6509" i="2"/>
  <c r="E6509" i="2"/>
  <c r="D6509" i="2"/>
  <c r="E6508" i="2"/>
  <c r="D6508" i="2"/>
  <c r="L6508" i="2" s="1"/>
  <c r="E6507" i="2"/>
  <c r="D6507" i="2"/>
  <c r="G6506" i="2"/>
  <c r="E6506" i="2"/>
  <c r="D6506" i="2"/>
  <c r="L6506" i="2" s="1"/>
  <c r="E6505" i="2"/>
  <c r="D6505" i="2"/>
  <c r="L6505" i="2" s="1"/>
  <c r="E6504" i="2"/>
  <c r="D6504" i="2"/>
  <c r="E6503" i="2"/>
  <c r="D6503" i="2"/>
  <c r="E6502" i="2"/>
  <c r="D6502" i="2"/>
  <c r="E6501" i="2"/>
  <c r="D6501" i="2"/>
  <c r="E6500" i="2"/>
  <c r="D6500" i="2"/>
  <c r="E6499" i="2"/>
  <c r="D6499" i="2"/>
  <c r="E6498" i="2"/>
  <c r="D6498" i="2"/>
  <c r="E6497" i="2"/>
  <c r="D6497" i="2"/>
  <c r="E6496" i="2"/>
  <c r="D6496" i="2"/>
  <c r="E6495" i="2"/>
  <c r="D6495" i="2"/>
  <c r="L6495" i="2" s="1"/>
  <c r="E6494" i="2"/>
  <c r="D6494" i="2"/>
  <c r="L6494" i="2" s="1"/>
  <c r="E6493" i="2"/>
  <c r="D6493" i="2"/>
  <c r="L6493" i="2" s="1"/>
  <c r="L6492" i="2"/>
  <c r="E6492" i="2"/>
  <c r="D6492" i="2"/>
  <c r="L6491" i="2"/>
  <c r="E6491" i="2"/>
  <c r="D6491" i="2"/>
  <c r="E6490" i="2"/>
  <c r="D6490" i="2"/>
  <c r="L6490" i="2" s="1"/>
  <c r="E6489" i="2"/>
  <c r="D6489" i="2"/>
  <c r="L6489" i="2" s="1"/>
  <c r="E6488" i="2"/>
  <c r="D6488" i="2"/>
  <c r="L6488" i="2" s="1"/>
  <c r="E6487" i="2"/>
  <c r="D6487" i="2"/>
  <c r="L6487" i="2" s="1"/>
  <c r="E6486" i="2"/>
  <c r="D6486" i="2"/>
  <c r="L6485" i="2"/>
  <c r="E6485" i="2"/>
  <c r="D6485" i="2"/>
  <c r="E6484" i="2"/>
  <c r="D6484" i="2"/>
  <c r="L6484" i="2" s="1"/>
  <c r="E6483" i="2"/>
  <c r="D6483" i="2"/>
  <c r="L6483" i="2" s="1"/>
  <c r="G6482" i="2"/>
  <c r="E6482" i="2"/>
  <c r="D6482" i="2"/>
  <c r="L6482" i="2" s="1"/>
  <c r="E6481" i="2"/>
  <c r="D6481" i="2"/>
  <c r="L6481" i="2" s="1"/>
  <c r="E6480" i="2"/>
  <c r="D6480" i="2"/>
  <c r="E6479" i="2"/>
  <c r="D6479" i="2"/>
  <c r="E6478" i="2"/>
  <c r="D6478" i="2"/>
  <c r="E6477" i="2"/>
  <c r="D6477" i="2"/>
  <c r="E6476" i="2"/>
  <c r="D6476" i="2"/>
  <c r="E6475" i="2"/>
  <c r="D6475" i="2"/>
  <c r="E6474" i="2"/>
  <c r="D6474" i="2"/>
  <c r="E6473" i="2"/>
  <c r="D6473" i="2"/>
  <c r="E6472" i="2"/>
  <c r="D6472" i="2"/>
  <c r="E6471" i="2"/>
  <c r="D6471" i="2"/>
  <c r="E6470" i="2"/>
  <c r="D6470" i="2"/>
  <c r="E6469" i="2"/>
  <c r="D6469" i="2"/>
  <c r="L6469" i="2" s="1"/>
  <c r="L6468" i="2"/>
  <c r="E6468" i="2"/>
  <c r="D6468" i="2"/>
  <c r="L6467" i="2"/>
  <c r="E6467" i="2"/>
  <c r="D6467" i="2"/>
  <c r="E6466" i="2"/>
  <c r="D6466" i="2"/>
  <c r="L6466" i="2" s="1"/>
  <c r="E6465" i="2"/>
  <c r="D6465" i="2"/>
  <c r="L6465" i="2" s="1"/>
  <c r="E6464" i="2"/>
  <c r="D6464" i="2"/>
  <c r="L6464" i="2" s="1"/>
  <c r="E6463" i="2"/>
  <c r="D6463" i="2"/>
  <c r="L6463" i="2" s="1"/>
  <c r="L6462" i="2"/>
  <c r="E6462" i="2"/>
  <c r="D6462" i="2"/>
  <c r="L6461" i="2"/>
  <c r="E6461" i="2"/>
  <c r="D6461" i="2"/>
  <c r="E6460" i="2"/>
  <c r="D6460" i="2"/>
  <c r="L6460" i="2" s="1"/>
  <c r="E6459" i="2"/>
  <c r="D6459" i="2"/>
  <c r="L6459" i="2" s="1"/>
  <c r="G6458" i="2"/>
  <c r="E6458" i="2"/>
  <c r="D6458" i="2"/>
  <c r="L6458" i="2" s="1"/>
  <c r="E6457" i="2"/>
  <c r="D6457" i="2"/>
  <c r="L6457" i="2" s="1"/>
  <c r="E6456" i="2"/>
  <c r="D6456" i="2"/>
  <c r="E6455" i="2"/>
  <c r="D6455" i="2"/>
  <c r="E6454" i="2"/>
  <c r="D6454" i="2"/>
  <c r="E6453" i="2"/>
  <c r="D6453" i="2"/>
  <c r="E6452" i="2"/>
  <c r="D6452" i="2"/>
  <c r="E6451" i="2"/>
  <c r="D6451" i="2"/>
  <c r="E6450" i="2"/>
  <c r="D6450" i="2"/>
  <c r="E6449" i="2"/>
  <c r="D6449" i="2"/>
  <c r="E6448" i="2"/>
  <c r="D6448" i="2"/>
  <c r="E6447" i="2"/>
  <c r="D6447" i="2"/>
  <c r="L6447" i="2" s="1"/>
  <c r="E6446" i="2"/>
  <c r="D6446" i="2"/>
  <c r="L6446" i="2" s="1"/>
  <c r="E6445" i="2"/>
  <c r="D6445" i="2"/>
  <c r="L6445" i="2" s="1"/>
  <c r="L6444" i="2"/>
  <c r="E6444" i="2"/>
  <c r="D6444" i="2"/>
  <c r="L6443" i="2"/>
  <c r="E6443" i="2"/>
  <c r="D6443" i="2"/>
  <c r="E6442" i="2"/>
  <c r="D6442" i="2"/>
  <c r="L6442" i="2" s="1"/>
  <c r="E6441" i="2"/>
  <c r="D6441" i="2"/>
  <c r="L6441" i="2" s="1"/>
  <c r="E6440" i="2"/>
  <c r="D6440" i="2"/>
  <c r="L6440" i="2" s="1"/>
  <c r="E6439" i="2"/>
  <c r="D6439" i="2"/>
  <c r="L6438" i="2"/>
  <c r="E6438" i="2"/>
  <c r="D6438" i="2"/>
  <c r="L6437" i="2"/>
  <c r="E6437" i="2"/>
  <c r="D6437" i="2"/>
  <c r="E6436" i="2"/>
  <c r="D6436" i="2"/>
  <c r="E6435" i="2"/>
  <c r="D6435" i="2"/>
  <c r="L6435" i="2" s="1"/>
  <c r="L6434" i="2"/>
  <c r="G6434" i="2"/>
  <c r="E6434" i="2"/>
  <c r="D6434" i="2"/>
  <c r="E6433" i="2"/>
  <c r="D6433" i="2"/>
  <c r="L6433" i="2" s="1"/>
  <c r="E6432" i="2"/>
  <c r="D6432" i="2"/>
  <c r="E6431" i="2"/>
  <c r="D6431" i="2"/>
  <c r="E6430" i="2"/>
  <c r="D6430" i="2"/>
  <c r="E6429" i="2"/>
  <c r="D6429" i="2"/>
  <c r="E6428" i="2"/>
  <c r="D6428" i="2"/>
  <c r="E6427" i="2"/>
  <c r="D6427" i="2"/>
  <c r="E6426" i="2"/>
  <c r="D6426" i="2"/>
  <c r="E6425" i="2"/>
  <c r="D6425" i="2"/>
  <c r="E6424" i="2"/>
  <c r="D6424" i="2"/>
  <c r="E6423" i="2"/>
  <c r="D6423" i="2"/>
  <c r="L6422" i="2"/>
  <c r="E6422" i="2"/>
  <c r="D6422" i="2"/>
  <c r="E6421" i="2"/>
  <c r="D6421" i="2"/>
  <c r="L6421" i="2" s="1"/>
  <c r="L6420" i="2"/>
  <c r="E6420" i="2"/>
  <c r="D6420" i="2"/>
  <c r="E6419" i="2"/>
  <c r="D6419" i="2"/>
  <c r="L6419" i="2" s="1"/>
  <c r="E6418" i="2"/>
  <c r="D6418" i="2"/>
  <c r="L6418" i="2" s="1"/>
  <c r="E6417" i="2"/>
  <c r="D6417" i="2"/>
  <c r="L6417" i="2" s="1"/>
  <c r="E6416" i="2"/>
  <c r="D6416" i="2"/>
  <c r="L6416" i="2" s="1"/>
  <c r="E6415" i="2"/>
  <c r="D6415" i="2"/>
  <c r="L6415" i="2" s="1"/>
  <c r="L6414" i="2"/>
  <c r="E6414" i="2"/>
  <c r="D6414" i="2"/>
  <c r="L6413" i="2"/>
  <c r="E6413" i="2"/>
  <c r="D6413" i="2"/>
  <c r="E6412" i="2"/>
  <c r="D6412" i="2"/>
  <c r="L6412" i="2" s="1"/>
  <c r="L6411" i="2"/>
  <c r="E6411" i="2"/>
  <c r="D6411" i="2"/>
  <c r="L6410" i="2"/>
  <c r="G6410" i="2"/>
  <c r="E6410" i="2"/>
  <c r="D6410" i="2"/>
  <c r="E6409" i="2"/>
  <c r="D6409" i="2"/>
  <c r="L6409" i="2" s="1"/>
  <c r="E6408" i="2"/>
  <c r="D6408" i="2"/>
  <c r="E6407" i="2"/>
  <c r="D6407" i="2"/>
  <c r="E6406" i="2"/>
  <c r="D6406" i="2"/>
  <c r="E6405" i="2"/>
  <c r="D6405" i="2"/>
  <c r="E6404" i="2"/>
  <c r="D6404" i="2"/>
  <c r="E6403" i="2"/>
  <c r="D6403" i="2"/>
  <c r="E6402" i="2"/>
  <c r="D6402" i="2"/>
  <c r="E6401" i="2"/>
  <c r="D6401" i="2"/>
  <c r="E6400" i="2"/>
  <c r="D6400" i="2"/>
  <c r="L6399" i="2"/>
  <c r="E6399" i="2"/>
  <c r="D6399" i="2"/>
  <c r="L6398" i="2"/>
  <c r="E6398" i="2"/>
  <c r="D6398" i="2"/>
  <c r="L6397" i="2"/>
  <c r="E6397" i="2"/>
  <c r="D6397" i="2"/>
  <c r="L6396" i="2"/>
  <c r="E6396" i="2"/>
  <c r="D6396" i="2"/>
  <c r="L6395" i="2"/>
  <c r="E6395" i="2"/>
  <c r="D6395" i="2"/>
  <c r="E6394" i="2"/>
  <c r="D6394" i="2"/>
  <c r="L6394" i="2" s="1"/>
  <c r="E6393" i="2"/>
  <c r="D6393" i="2"/>
  <c r="L6393" i="2" s="1"/>
  <c r="E6392" i="2"/>
  <c r="D6392" i="2"/>
  <c r="L6392" i="2" s="1"/>
  <c r="L6391" i="2"/>
  <c r="E6391" i="2"/>
  <c r="D6391" i="2"/>
  <c r="L6390" i="2"/>
  <c r="E6390" i="2"/>
  <c r="D6390" i="2"/>
  <c r="L6389" i="2"/>
  <c r="E6389" i="2"/>
  <c r="D6389" i="2"/>
  <c r="L6388" i="2"/>
  <c r="E6388" i="2"/>
  <c r="D6388" i="2"/>
  <c r="L6387" i="2"/>
  <c r="E6387" i="2"/>
  <c r="D6387" i="2"/>
  <c r="G6386" i="2"/>
  <c r="E6386" i="2"/>
  <c r="D6386" i="2"/>
  <c r="L6386" i="2" s="1"/>
  <c r="E6385" i="2"/>
  <c r="D6385" i="2"/>
  <c r="E6384" i="2"/>
  <c r="D6384" i="2"/>
  <c r="E6383" i="2"/>
  <c r="D6383" i="2"/>
  <c r="E6382" i="2"/>
  <c r="D6382" i="2"/>
  <c r="E6381" i="2"/>
  <c r="D6381" i="2"/>
  <c r="E6380" i="2"/>
  <c r="D6380" i="2"/>
  <c r="E6379" i="2"/>
  <c r="D6379" i="2"/>
  <c r="E6378" i="2"/>
  <c r="D6378" i="2"/>
  <c r="E6377" i="2"/>
  <c r="D6377" i="2"/>
  <c r="E6376" i="2"/>
  <c r="D6376" i="2"/>
  <c r="E6375" i="2"/>
  <c r="D6375" i="2"/>
  <c r="E6374" i="2"/>
  <c r="D6374" i="2"/>
  <c r="L6374" i="2" s="1"/>
  <c r="L6373" i="2"/>
  <c r="E6373" i="2"/>
  <c r="D6373" i="2"/>
  <c r="E6372" i="2"/>
  <c r="D6372" i="2"/>
  <c r="L6372" i="2" s="1"/>
  <c r="E6371" i="2"/>
  <c r="D6371" i="2"/>
  <c r="L6371" i="2" s="1"/>
  <c r="L6370" i="2"/>
  <c r="E6370" i="2"/>
  <c r="D6370" i="2"/>
  <c r="E6369" i="2"/>
  <c r="D6369" i="2"/>
  <c r="L6369" i="2" s="1"/>
  <c r="L6368" i="2"/>
  <c r="E6368" i="2"/>
  <c r="D6368" i="2"/>
  <c r="L6367" i="2"/>
  <c r="E6367" i="2"/>
  <c r="D6367" i="2"/>
  <c r="E6366" i="2"/>
  <c r="D6366" i="2"/>
  <c r="L6366" i="2" s="1"/>
  <c r="E6365" i="2"/>
  <c r="D6365" i="2"/>
  <c r="L6365" i="2" s="1"/>
  <c r="L6364" i="2"/>
  <c r="E6364" i="2"/>
  <c r="D6364" i="2"/>
  <c r="L6363" i="2"/>
  <c r="E6363" i="2"/>
  <c r="D6363" i="2"/>
  <c r="G6362" i="2"/>
  <c r="E6362" i="2"/>
  <c r="D6362" i="2"/>
  <c r="L6362" i="2" s="1"/>
  <c r="E6361" i="2"/>
  <c r="D6361" i="2"/>
  <c r="E6360" i="2"/>
  <c r="D6360" i="2"/>
  <c r="E6359" i="2"/>
  <c r="D6359" i="2"/>
  <c r="E6358" i="2"/>
  <c r="D6358" i="2"/>
  <c r="E6357" i="2"/>
  <c r="D6357" i="2"/>
  <c r="E6356" i="2"/>
  <c r="D6356" i="2"/>
  <c r="E6355" i="2"/>
  <c r="D6355" i="2"/>
  <c r="E6354" i="2"/>
  <c r="D6354" i="2"/>
  <c r="E6353" i="2"/>
  <c r="D6353" i="2"/>
  <c r="E6352" i="2"/>
  <c r="D6352" i="2"/>
  <c r="E6351" i="2"/>
  <c r="D6351" i="2"/>
  <c r="E6350" i="2"/>
  <c r="D6350" i="2"/>
  <c r="L6350" i="2" s="1"/>
  <c r="L6349" i="2"/>
  <c r="E6349" i="2"/>
  <c r="D6349" i="2"/>
  <c r="E6348" i="2"/>
  <c r="D6348" i="2"/>
  <c r="L6348" i="2" s="1"/>
  <c r="E6347" i="2"/>
  <c r="D6347" i="2"/>
  <c r="L6347" i="2" s="1"/>
  <c r="L6346" i="2"/>
  <c r="E6346" i="2"/>
  <c r="D6346" i="2"/>
  <c r="E6345" i="2"/>
  <c r="D6345" i="2"/>
  <c r="L6345" i="2" s="1"/>
  <c r="L6344" i="2"/>
  <c r="E6344" i="2"/>
  <c r="D6344" i="2"/>
  <c r="L6343" i="2"/>
  <c r="E6343" i="2"/>
  <c r="D6343" i="2"/>
  <c r="E6342" i="2"/>
  <c r="D6342" i="2"/>
  <c r="L6342" i="2" s="1"/>
  <c r="E6341" i="2"/>
  <c r="D6341" i="2"/>
  <c r="L6341" i="2" s="1"/>
  <c r="L6340" i="2"/>
  <c r="E6340" i="2"/>
  <c r="D6340" i="2"/>
  <c r="L6339" i="2"/>
  <c r="E6339" i="2"/>
  <c r="D6339" i="2"/>
  <c r="G6338" i="2"/>
  <c r="E6338" i="2"/>
  <c r="D6338" i="2"/>
  <c r="L6338" i="2" s="1"/>
  <c r="L6337" i="2"/>
  <c r="E6337" i="2"/>
  <c r="D6337" i="2"/>
  <c r="E6336" i="2"/>
  <c r="D6336" i="2"/>
  <c r="E6335" i="2"/>
  <c r="D6335" i="2"/>
  <c r="E6334" i="2"/>
  <c r="D6334" i="2"/>
  <c r="E6333" i="2"/>
  <c r="D6333" i="2"/>
  <c r="E6332" i="2"/>
  <c r="D6332" i="2"/>
  <c r="E6331" i="2"/>
  <c r="D6331" i="2"/>
  <c r="E6330" i="2"/>
  <c r="D6330" i="2"/>
  <c r="E6329" i="2"/>
  <c r="D6329" i="2"/>
  <c r="E6328" i="2"/>
  <c r="D6328" i="2"/>
  <c r="L6327" i="2"/>
  <c r="E6327" i="2"/>
  <c r="D6327" i="2"/>
  <c r="E6326" i="2"/>
  <c r="D6326" i="2"/>
  <c r="L6326" i="2" s="1"/>
  <c r="L6325" i="2"/>
  <c r="E6325" i="2"/>
  <c r="D6325" i="2"/>
  <c r="E6324" i="2"/>
  <c r="D6324" i="2"/>
  <c r="L6324" i="2" s="1"/>
  <c r="E6323" i="2"/>
  <c r="D6323" i="2"/>
  <c r="L6323" i="2" s="1"/>
  <c r="L6322" i="2"/>
  <c r="E6322" i="2"/>
  <c r="D6322" i="2"/>
  <c r="E6321" i="2"/>
  <c r="D6321" i="2"/>
  <c r="L6321" i="2" s="1"/>
  <c r="L6320" i="2"/>
  <c r="E6320" i="2"/>
  <c r="D6320" i="2"/>
  <c r="E6319" i="2"/>
  <c r="D6319" i="2"/>
  <c r="E6318" i="2"/>
  <c r="D6318" i="2"/>
  <c r="L6318" i="2" s="1"/>
  <c r="E6317" i="2"/>
  <c r="D6317" i="2"/>
  <c r="L6317" i="2" s="1"/>
  <c r="L6316" i="2"/>
  <c r="E6316" i="2"/>
  <c r="D6316" i="2"/>
  <c r="L6315" i="2"/>
  <c r="E6315" i="2"/>
  <c r="D6315" i="2"/>
  <c r="G6314" i="2"/>
  <c r="E6314" i="2"/>
  <c r="D6314" i="2"/>
  <c r="L6314" i="2" s="1"/>
  <c r="L6313" i="2"/>
  <c r="E6313" i="2"/>
  <c r="D6313" i="2"/>
  <c r="E6312" i="2"/>
  <c r="D6312" i="2"/>
  <c r="E6311" i="2"/>
  <c r="D6311" i="2"/>
  <c r="L6311" i="2" s="1"/>
  <c r="E6310" i="2"/>
  <c r="D6310" i="2"/>
  <c r="E6309" i="2"/>
  <c r="D6309" i="2"/>
  <c r="E6308" i="2"/>
  <c r="D6308" i="2"/>
  <c r="E6307" i="2"/>
  <c r="D6307" i="2"/>
  <c r="E6306" i="2"/>
  <c r="D6306" i="2"/>
  <c r="E6305" i="2"/>
  <c r="D6305" i="2"/>
  <c r="L6304" i="2"/>
  <c r="E6304" i="2"/>
  <c r="D6304" i="2"/>
  <c r="L6303" i="2"/>
  <c r="E6303" i="2"/>
  <c r="D6303" i="2"/>
  <c r="E6302" i="2"/>
  <c r="D6302" i="2"/>
  <c r="L6302" i="2" s="1"/>
  <c r="E6301" i="2"/>
  <c r="D6301" i="2"/>
  <c r="E6300" i="2"/>
  <c r="D6300" i="2"/>
  <c r="L6300" i="2" s="1"/>
  <c r="E6299" i="2"/>
  <c r="D6299" i="2"/>
  <c r="L6299" i="2" s="1"/>
  <c r="L6298" i="2"/>
  <c r="E6298" i="2"/>
  <c r="D6298" i="2"/>
  <c r="E6297" i="2"/>
  <c r="D6297" i="2"/>
  <c r="L6297" i="2" s="1"/>
  <c r="L6296" i="2"/>
  <c r="E6296" i="2"/>
  <c r="D6296" i="2"/>
  <c r="L6295" i="2"/>
  <c r="E6295" i="2"/>
  <c r="D6295" i="2"/>
  <c r="E6294" i="2"/>
  <c r="D6294" i="2"/>
  <c r="L6294" i="2" s="1"/>
  <c r="E6293" i="2"/>
  <c r="D6293" i="2"/>
  <c r="L6293" i="2" s="1"/>
  <c r="L6292" i="2"/>
  <c r="E6292" i="2"/>
  <c r="D6292" i="2"/>
  <c r="L6291" i="2"/>
  <c r="E6291" i="2"/>
  <c r="D6291" i="2"/>
  <c r="G6290" i="2"/>
  <c r="E6290" i="2"/>
  <c r="D6290" i="2"/>
  <c r="L6290" i="2" s="1"/>
  <c r="E6289" i="2"/>
  <c r="D6289" i="2"/>
  <c r="E6288" i="2"/>
  <c r="D6288" i="2"/>
  <c r="E6287" i="2"/>
  <c r="D6287" i="2"/>
  <c r="E6286" i="2"/>
  <c r="D6286" i="2"/>
  <c r="E6285" i="2"/>
  <c r="D6285" i="2"/>
  <c r="E6284" i="2"/>
  <c r="D6284" i="2"/>
  <c r="E6283" i="2"/>
  <c r="D6283" i="2"/>
  <c r="E6282" i="2"/>
  <c r="D6282" i="2"/>
  <c r="E6281" i="2"/>
  <c r="D6281" i="2"/>
  <c r="E6280" i="2"/>
  <c r="D6280" i="2"/>
  <c r="E6279" i="2"/>
  <c r="D6279" i="2"/>
  <c r="E6278" i="2"/>
  <c r="D6278" i="2"/>
  <c r="L6278" i="2" s="1"/>
  <c r="L6277" i="2"/>
  <c r="E6277" i="2"/>
  <c r="D6277" i="2"/>
  <c r="E6276" i="2"/>
  <c r="D6276" i="2"/>
  <c r="L6276" i="2" s="1"/>
  <c r="E6275" i="2"/>
  <c r="D6275" i="2"/>
  <c r="L6275" i="2" s="1"/>
  <c r="L6274" i="2"/>
  <c r="E6274" i="2"/>
  <c r="D6274" i="2"/>
  <c r="E6273" i="2"/>
  <c r="D6273" i="2"/>
  <c r="L6273" i="2" s="1"/>
  <c r="L6272" i="2"/>
  <c r="E6272" i="2"/>
  <c r="D6272" i="2"/>
  <c r="L6271" i="2"/>
  <c r="E6271" i="2"/>
  <c r="D6271" i="2"/>
  <c r="E6270" i="2"/>
  <c r="D6270" i="2"/>
  <c r="L6270" i="2" s="1"/>
  <c r="E6269" i="2"/>
  <c r="D6269" i="2"/>
  <c r="L6269" i="2" s="1"/>
  <c r="E6268" i="2"/>
  <c r="D6268" i="2"/>
  <c r="L6268" i="2" s="1"/>
  <c r="L6267" i="2"/>
  <c r="E6267" i="2"/>
  <c r="D6267" i="2"/>
  <c r="G6266" i="2"/>
  <c r="E6266" i="2"/>
  <c r="D6266" i="2"/>
  <c r="L6266" i="2" s="1"/>
  <c r="L6265" i="2"/>
  <c r="E6265" i="2"/>
  <c r="D6265" i="2"/>
  <c r="E6264" i="2"/>
  <c r="D6264" i="2"/>
  <c r="E6263" i="2"/>
  <c r="D6263" i="2"/>
  <c r="E6262" i="2"/>
  <c r="D6262" i="2"/>
  <c r="E6261" i="2"/>
  <c r="D6261" i="2"/>
  <c r="E6260" i="2"/>
  <c r="D6260" i="2"/>
  <c r="E6259" i="2"/>
  <c r="D6259" i="2"/>
  <c r="E6258" i="2"/>
  <c r="D6258" i="2"/>
  <c r="E6257" i="2"/>
  <c r="D6257" i="2"/>
  <c r="E6256" i="2"/>
  <c r="D6256" i="2"/>
  <c r="E6255" i="2"/>
  <c r="D6255" i="2"/>
  <c r="E6254" i="2"/>
  <c r="D6254" i="2"/>
  <c r="L6254" i="2" s="1"/>
  <c r="L6253" i="2"/>
  <c r="E6253" i="2"/>
  <c r="D6253" i="2"/>
  <c r="L6252" i="2"/>
  <c r="E6252" i="2"/>
  <c r="D6252" i="2"/>
  <c r="E6251" i="2"/>
  <c r="D6251" i="2"/>
  <c r="L6251" i="2" s="1"/>
  <c r="L6250" i="2"/>
  <c r="E6250" i="2"/>
  <c r="D6250" i="2"/>
  <c r="E6249" i="2"/>
  <c r="D6249" i="2"/>
  <c r="L6249" i="2" s="1"/>
  <c r="L6248" i="2"/>
  <c r="E6248" i="2"/>
  <c r="D6248" i="2"/>
  <c r="L6247" i="2"/>
  <c r="E6247" i="2"/>
  <c r="D6247" i="2"/>
  <c r="E6246" i="2"/>
  <c r="D6246" i="2"/>
  <c r="L6246" i="2" s="1"/>
  <c r="E6245" i="2"/>
  <c r="D6245" i="2"/>
  <c r="L6245" i="2" s="1"/>
  <c r="E6244" i="2"/>
  <c r="D6244" i="2"/>
  <c r="L6244" i="2" s="1"/>
  <c r="L6243" i="2"/>
  <c r="E6243" i="2"/>
  <c r="D6243" i="2"/>
  <c r="G6242" i="2"/>
  <c r="E6242" i="2"/>
  <c r="D6242" i="2"/>
  <c r="L6242" i="2" s="1"/>
  <c r="E6241" i="2"/>
  <c r="D6241" i="2"/>
  <c r="E6240" i="2"/>
  <c r="D6240" i="2"/>
  <c r="E6239" i="2"/>
  <c r="D6239" i="2"/>
  <c r="E6238" i="2"/>
  <c r="D6238" i="2"/>
  <c r="E6237" i="2"/>
  <c r="D6237" i="2"/>
  <c r="E6236" i="2"/>
  <c r="D6236" i="2"/>
  <c r="E6235" i="2"/>
  <c r="D6235" i="2"/>
  <c r="E6234" i="2"/>
  <c r="D6234" i="2"/>
  <c r="E6233" i="2"/>
  <c r="D6233" i="2"/>
  <c r="E6232" i="2"/>
  <c r="D6232" i="2"/>
  <c r="E6231" i="2"/>
  <c r="D6231" i="2"/>
  <c r="L6230" i="2"/>
  <c r="E6230" i="2"/>
  <c r="D6230" i="2"/>
  <c r="L6229" i="2"/>
  <c r="E6229" i="2"/>
  <c r="D6229" i="2"/>
  <c r="E6228" i="2"/>
  <c r="D6228" i="2"/>
  <c r="L6228" i="2" s="1"/>
  <c r="E6227" i="2"/>
  <c r="D6227" i="2"/>
  <c r="L6227" i="2" s="1"/>
  <c r="E6226" i="2"/>
  <c r="D6226" i="2"/>
  <c r="L6226" i="2" s="1"/>
  <c r="E6225" i="2"/>
  <c r="D6225" i="2"/>
  <c r="L6225" i="2" s="1"/>
  <c r="L6224" i="2"/>
  <c r="E6224" i="2"/>
  <c r="D6224" i="2"/>
  <c r="L6223" i="2"/>
  <c r="E6223" i="2"/>
  <c r="D6223" i="2"/>
  <c r="E6222" i="2"/>
  <c r="D6222" i="2"/>
  <c r="L6222" i="2" s="1"/>
  <c r="E6221" i="2"/>
  <c r="D6221" i="2"/>
  <c r="L6221" i="2" s="1"/>
  <c r="L6220" i="2"/>
  <c r="E6220" i="2"/>
  <c r="D6220" i="2"/>
  <c r="E6219" i="2"/>
  <c r="D6219" i="2"/>
  <c r="L6219" i="2" s="1"/>
  <c r="G6218" i="2"/>
  <c r="E6218" i="2"/>
  <c r="D6218" i="2"/>
  <c r="L6218" i="2" s="1"/>
  <c r="E6217" i="2"/>
  <c r="D6217" i="2"/>
  <c r="E6216" i="2"/>
  <c r="D6216" i="2"/>
  <c r="E6215" i="2"/>
  <c r="D6215" i="2"/>
  <c r="E6214" i="2"/>
  <c r="D6214" i="2"/>
  <c r="E6213" i="2"/>
  <c r="D6213" i="2"/>
  <c r="E6212" i="2"/>
  <c r="D6212" i="2"/>
  <c r="E6211" i="2"/>
  <c r="D6211" i="2"/>
  <c r="E6210" i="2"/>
  <c r="D6210" i="2"/>
  <c r="E6209" i="2"/>
  <c r="D6209" i="2"/>
  <c r="L6208" i="2"/>
  <c r="E6208" i="2"/>
  <c r="D6208" i="2"/>
  <c r="E6207" i="2"/>
  <c r="D6207" i="2"/>
  <c r="E6206" i="2"/>
  <c r="D6206" i="2"/>
  <c r="L6206" i="2" s="1"/>
  <c r="L6205" i="2"/>
  <c r="E6205" i="2"/>
  <c r="D6205" i="2"/>
  <c r="E6204" i="2"/>
  <c r="D6204" i="2"/>
  <c r="L6204" i="2" s="1"/>
  <c r="E6203" i="2"/>
  <c r="D6203" i="2"/>
  <c r="L6203" i="2" s="1"/>
  <c r="E6202" i="2"/>
  <c r="D6202" i="2"/>
  <c r="L6202" i="2" s="1"/>
  <c r="E6201" i="2"/>
  <c r="D6201" i="2"/>
  <c r="L6201" i="2" s="1"/>
  <c r="E6200" i="2"/>
  <c r="D6200" i="2"/>
  <c r="L6200" i="2" s="1"/>
  <c r="L6199" i="2"/>
  <c r="E6199" i="2"/>
  <c r="D6199" i="2"/>
  <c r="L6198" i="2"/>
  <c r="E6198" i="2"/>
  <c r="D6198" i="2"/>
  <c r="E6197" i="2"/>
  <c r="D6197" i="2"/>
  <c r="L6197" i="2" s="1"/>
  <c r="L6196" i="2"/>
  <c r="E6196" i="2"/>
  <c r="D6196" i="2"/>
  <c r="E6195" i="2"/>
  <c r="D6195" i="2"/>
  <c r="L6194" i="2"/>
  <c r="G6194" i="2"/>
  <c r="E6194" i="2"/>
  <c r="D6194" i="2"/>
  <c r="L6193" i="2"/>
  <c r="E6193" i="2"/>
  <c r="D6193" i="2"/>
  <c r="E6192" i="2"/>
  <c r="D6192" i="2"/>
  <c r="E6191" i="2"/>
  <c r="D6191" i="2"/>
  <c r="E6190" i="2"/>
  <c r="D6190" i="2"/>
  <c r="E6189" i="2"/>
  <c r="D6189" i="2"/>
  <c r="E6188" i="2"/>
  <c r="D6188" i="2"/>
  <c r="E6187" i="2"/>
  <c r="D6187" i="2"/>
  <c r="E6186" i="2"/>
  <c r="D6186" i="2"/>
  <c r="E6185" i="2"/>
  <c r="D6185" i="2"/>
  <c r="E6184" i="2"/>
  <c r="D6184" i="2"/>
  <c r="E6183" i="2"/>
  <c r="D6183" i="2"/>
  <c r="L6183" i="2" s="1"/>
  <c r="L6182" i="2"/>
  <c r="E6182" i="2"/>
  <c r="D6182" i="2"/>
  <c r="L6181" i="2"/>
  <c r="E6181" i="2"/>
  <c r="D6181" i="2"/>
  <c r="E6180" i="2"/>
  <c r="D6180" i="2"/>
  <c r="L6180" i="2" s="1"/>
  <c r="E6179" i="2"/>
  <c r="D6179" i="2"/>
  <c r="L6179" i="2" s="1"/>
  <c r="E6178" i="2"/>
  <c r="D6178" i="2"/>
  <c r="L6178" i="2" s="1"/>
  <c r="E6177" i="2"/>
  <c r="D6177" i="2"/>
  <c r="L6177" i="2" s="1"/>
  <c r="E6176" i="2"/>
  <c r="D6176" i="2"/>
  <c r="L6176" i="2" s="1"/>
  <c r="L6175" i="2"/>
  <c r="E6175" i="2"/>
  <c r="D6175" i="2"/>
  <c r="E6174" i="2"/>
  <c r="D6174" i="2"/>
  <c r="L6174" i="2" s="1"/>
  <c r="E6173" i="2"/>
  <c r="D6173" i="2"/>
  <c r="L6173" i="2" s="1"/>
  <c r="L6172" i="2"/>
  <c r="E6172" i="2"/>
  <c r="D6172" i="2"/>
  <c r="L6171" i="2"/>
  <c r="E6171" i="2"/>
  <c r="D6171" i="2"/>
  <c r="L6170" i="2"/>
  <c r="G6170" i="2"/>
  <c r="E6170" i="2"/>
  <c r="D6170" i="2"/>
  <c r="E6169" i="2"/>
  <c r="D6169" i="2"/>
  <c r="L6169" i="2" s="1"/>
  <c r="E6168" i="2"/>
  <c r="D6168" i="2"/>
  <c r="E6167" i="2"/>
  <c r="D6167" i="2"/>
  <c r="E6166" i="2"/>
  <c r="D6166" i="2"/>
  <c r="E6165" i="2"/>
  <c r="D6165" i="2"/>
  <c r="E6164" i="2"/>
  <c r="D6164" i="2"/>
  <c r="E6163" i="2"/>
  <c r="D6163" i="2"/>
  <c r="E6162" i="2"/>
  <c r="D6162" i="2"/>
  <c r="E6161" i="2"/>
  <c r="D6161" i="2"/>
  <c r="E6160" i="2"/>
  <c r="D6160" i="2"/>
  <c r="E6159" i="2"/>
  <c r="D6159" i="2"/>
  <c r="L6158" i="2"/>
  <c r="E6158" i="2"/>
  <c r="D6158" i="2"/>
  <c r="E6157" i="2"/>
  <c r="D6157" i="2"/>
  <c r="L6157" i="2" s="1"/>
  <c r="E6156" i="2"/>
  <c r="D6156" i="2"/>
  <c r="L6156" i="2" s="1"/>
  <c r="E6155" i="2"/>
  <c r="D6155" i="2"/>
  <c r="L6155" i="2" s="1"/>
  <c r="E6154" i="2"/>
  <c r="D6154" i="2"/>
  <c r="L6154" i="2" s="1"/>
  <c r="L6153" i="2"/>
  <c r="E6153" i="2"/>
  <c r="D6153" i="2"/>
  <c r="L6152" i="2"/>
  <c r="E6152" i="2"/>
  <c r="D6152" i="2"/>
  <c r="L6151" i="2"/>
  <c r="E6151" i="2"/>
  <c r="D6151" i="2"/>
  <c r="E6150" i="2"/>
  <c r="D6150" i="2"/>
  <c r="L6150" i="2" s="1"/>
  <c r="E6149" i="2"/>
  <c r="D6149" i="2"/>
  <c r="L6149" i="2" s="1"/>
  <c r="L6148" i="2"/>
  <c r="E6148" i="2"/>
  <c r="D6148" i="2"/>
  <c r="L6147" i="2"/>
  <c r="E6147" i="2"/>
  <c r="D6147" i="2"/>
  <c r="L6146" i="2"/>
  <c r="G6146" i="2"/>
  <c r="E6146" i="2"/>
  <c r="D6146" i="2"/>
  <c r="E6145" i="2"/>
  <c r="D6145" i="2"/>
  <c r="E6144" i="2"/>
  <c r="D6144" i="2"/>
  <c r="E6143" i="2"/>
  <c r="D6143" i="2"/>
  <c r="E6142" i="2"/>
  <c r="D6142" i="2"/>
  <c r="E6141" i="2"/>
  <c r="D6141" i="2"/>
  <c r="E6140" i="2"/>
  <c r="D6140" i="2"/>
  <c r="E6139" i="2"/>
  <c r="D6139" i="2"/>
  <c r="E6138" i="2"/>
  <c r="D6138" i="2"/>
  <c r="E6137" i="2"/>
  <c r="D6137" i="2"/>
  <c r="E6136" i="2"/>
  <c r="D6136" i="2"/>
  <c r="L6135" i="2"/>
  <c r="E6135" i="2"/>
  <c r="D6135" i="2"/>
  <c r="L6134" i="2"/>
  <c r="E6134" i="2"/>
  <c r="D6134" i="2"/>
  <c r="E6133" i="2"/>
  <c r="D6133" i="2"/>
  <c r="L6133" i="2" s="1"/>
  <c r="E6132" i="2"/>
  <c r="D6132" i="2"/>
  <c r="L6132" i="2" s="1"/>
  <c r="E6131" i="2"/>
  <c r="D6131" i="2"/>
  <c r="L6131" i="2" s="1"/>
  <c r="L6130" i="2"/>
  <c r="E6130" i="2"/>
  <c r="D6130" i="2"/>
  <c r="L6129" i="2"/>
  <c r="E6129" i="2"/>
  <c r="D6129" i="2"/>
  <c r="L6128" i="2"/>
  <c r="E6128" i="2"/>
  <c r="D6128" i="2"/>
  <c r="E6127" i="2"/>
  <c r="D6127" i="2"/>
  <c r="L6127" i="2" s="1"/>
  <c r="E6126" i="2"/>
  <c r="D6126" i="2"/>
  <c r="L6126" i="2" s="1"/>
  <c r="E6125" i="2"/>
  <c r="D6125" i="2"/>
  <c r="L6124" i="2"/>
  <c r="E6124" i="2"/>
  <c r="D6124" i="2"/>
  <c r="L6123" i="2"/>
  <c r="E6123" i="2"/>
  <c r="D6123" i="2"/>
  <c r="L6122" i="2"/>
  <c r="G6122" i="2"/>
  <c r="E6122" i="2"/>
  <c r="D6122" i="2"/>
  <c r="E6121" i="2"/>
  <c r="D6121" i="2"/>
  <c r="E6120" i="2"/>
  <c r="D6120" i="2"/>
  <c r="E6119" i="2"/>
  <c r="D6119" i="2"/>
  <c r="E6118" i="2"/>
  <c r="D6118" i="2"/>
  <c r="E6117" i="2"/>
  <c r="D6117" i="2"/>
  <c r="E6116" i="2"/>
  <c r="D6116" i="2"/>
  <c r="E6115" i="2"/>
  <c r="D6115" i="2"/>
  <c r="E6114" i="2"/>
  <c r="D6114" i="2"/>
  <c r="E6113" i="2"/>
  <c r="D6113" i="2"/>
  <c r="E6112" i="2"/>
  <c r="D6112" i="2"/>
  <c r="E6111" i="2"/>
  <c r="D6111" i="2"/>
  <c r="L6110" i="2"/>
  <c r="E6110" i="2"/>
  <c r="D6110" i="2"/>
  <c r="E6109" i="2"/>
  <c r="D6109" i="2"/>
  <c r="L6109" i="2" s="1"/>
  <c r="E6108" i="2"/>
  <c r="D6108" i="2"/>
  <c r="L6108" i="2" s="1"/>
  <c r="E6107" i="2"/>
  <c r="D6107" i="2"/>
  <c r="L6107" i="2" s="1"/>
  <c r="L6106" i="2"/>
  <c r="E6106" i="2"/>
  <c r="D6106" i="2"/>
  <c r="L6105" i="2"/>
  <c r="E6105" i="2"/>
  <c r="D6105" i="2"/>
  <c r="L6104" i="2"/>
  <c r="E6104" i="2"/>
  <c r="D6104" i="2"/>
  <c r="E6103" i="2"/>
  <c r="D6103" i="2"/>
  <c r="L6103" i="2" s="1"/>
  <c r="E6102" i="2"/>
  <c r="D6102" i="2"/>
  <c r="L6102" i="2" s="1"/>
  <c r="E6101" i="2"/>
  <c r="D6101" i="2"/>
  <c r="L6101" i="2" s="1"/>
  <c r="L6100" i="2"/>
  <c r="E6100" i="2"/>
  <c r="D6100" i="2"/>
  <c r="L6099" i="2"/>
  <c r="E6099" i="2"/>
  <c r="D6099" i="2"/>
  <c r="L6098" i="2"/>
  <c r="G6098" i="2"/>
  <c r="E6098" i="2"/>
  <c r="D6098" i="2"/>
  <c r="E6097" i="2"/>
  <c r="D6097" i="2"/>
  <c r="L6097" i="2" s="1"/>
  <c r="E6096" i="2"/>
  <c r="D6096" i="2"/>
  <c r="E6095" i="2"/>
  <c r="D6095" i="2"/>
  <c r="E6094" i="2"/>
  <c r="D6094" i="2"/>
  <c r="E6093" i="2"/>
  <c r="D6093" i="2"/>
  <c r="E6092" i="2"/>
  <c r="D6092" i="2"/>
  <c r="E6091" i="2"/>
  <c r="D6091" i="2"/>
  <c r="E6090" i="2"/>
  <c r="D6090" i="2"/>
  <c r="E6089" i="2"/>
  <c r="D6089" i="2"/>
  <c r="E6088" i="2"/>
  <c r="D6088" i="2"/>
  <c r="L6087" i="2"/>
  <c r="E6087" i="2"/>
  <c r="D6087" i="2"/>
  <c r="L6086" i="2"/>
  <c r="E6086" i="2"/>
  <c r="D6086" i="2"/>
  <c r="E6085" i="2"/>
  <c r="D6085" i="2"/>
  <c r="L6085" i="2" s="1"/>
  <c r="E6084" i="2"/>
  <c r="D6084" i="2"/>
  <c r="E6083" i="2"/>
  <c r="D6083" i="2"/>
  <c r="L6083" i="2" s="1"/>
  <c r="L6082" i="2"/>
  <c r="E6082" i="2"/>
  <c r="D6082" i="2"/>
  <c r="L6081" i="2"/>
  <c r="E6081" i="2"/>
  <c r="D6081" i="2"/>
  <c r="E6080" i="2"/>
  <c r="D6080" i="2"/>
  <c r="E6079" i="2"/>
  <c r="D6079" i="2"/>
  <c r="L6079" i="2" s="1"/>
  <c r="E6078" i="2"/>
  <c r="D6078" i="2"/>
  <c r="L6078" i="2" s="1"/>
  <c r="E6077" i="2"/>
  <c r="D6077" i="2"/>
  <c r="L6077" i="2" s="1"/>
  <c r="E6076" i="2"/>
  <c r="D6076" i="2"/>
  <c r="L6076" i="2" s="1"/>
  <c r="L6075" i="2"/>
  <c r="E6075" i="2"/>
  <c r="D6075" i="2"/>
  <c r="L6074" i="2"/>
  <c r="G6074" i="2"/>
  <c r="E6074" i="2"/>
  <c r="D6074" i="2"/>
  <c r="E6073" i="2"/>
  <c r="D6073" i="2"/>
  <c r="E6072" i="2"/>
  <c r="D6072" i="2"/>
  <c r="E6071" i="2"/>
  <c r="D6071" i="2"/>
  <c r="E6070" i="2"/>
  <c r="D6070" i="2"/>
  <c r="E6069" i="2"/>
  <c r="D6069" i="2"/>
  <c r="E6068" i="2"/>
  <c r="D6068" i="2"/>
  <c r="E6067" i="2"/>
  <c r="D6067" i="2"/>
  <c r="E6066" i="2"/>
  <c r="D6066" i="2"/>
  <c r="E6065" i="2"/>
  <c r="D6065" i="2"/>
  <c r="E6064" i="2"/>
  <c r="D6064" i="2"/>
  <c r="L6063" i="2"/>
  <c r="E6063" i="2"/>
  <c r="D6063" i="2"/>
  <c r="L6062" i="2"/>
  <c r="E6062" i="2"/>
  <c r="D6062" i="2"/>
  <c r="L6061" i="2"/>
  <c r="E6061" i="2"/>
  <c r="D6061" i="2"/>
  <c r="L6060" i="2"/>
  <c r="E6060" i="2"/>
  <c r="D6060" i="2"/>
  <c r="E6059" i="2"/>
  <c r="D6059" i="2"/>
  <c r="L6059" i="2" s="1"/>
  <c r="L6058" i="2"/>
  <c r="E6058" i="2"/>
  <c r="D6058" i="2"/>
  <c r="L6057" i="2"/>
  <c r="E6057" i="2"/>
  <c r="D6057" i="2"/>
  <c r="L6056" i="2"/>
  <c r="E6056" i="2"/>
  <c r="D6056" i="2"/>
  <c r="E6055" i="2"/>
  <c r="D6055" i="2"/>
  <c r="L6055" i="2" s="1"/>
  <c r="E6054" i="2"/>
  <c r="D6054" i="2"/>
  <c r="L6054" i="2" s="1"/>
  <c r="L6053" i="2"/>
  <c r="E6053" i="2"/>
  <c r="D6053" i="2"/>
  <c r="E6052" i="2"/>
  <c r="D6052" i="2"/>
  <c r="L6052" i="2" s="1"/>
  <c r="L6051" i="2"/>
  <c r="E6051" i="2"/>
  <c r="D6051" i="2"/>
  <c r="L6050" i="2"/>
  <c r="G6050" i="2"/>
  <c r="E6050" i="2"/>
  <c r="D6050" i="2"/>
  <c r="E6049" i="2"/>
  <c r="D6049" i="2"/>
  <c r="E6048" i="2"/>
  <c r="D6048" i="2"/>
  <c r="E6047" i="2"/>
  <c r="D6047" i="2"/>
  <c r="E6046" i="2"/>
  <c r="D6046" i="2"/>
  <c r="E6045" i="2"/>
  <c r="D6045" i="2"/>
  <c r="E6044" i="2"/>
  <c r="D6044" i="2"/>
  <c r="E6043" i="2"/>
  <c r="D6043" i="2"/>
  <c r="E6042" i="2"/>
  <c r="D6042" i="2"/>
  <c r="E6041" i="2"/>
  <c r="D6041" i="2"/>
  <c r="L6040" i="2"/>
  <c r="E6040" i="2"/>
  <c r="D6040" i="2"/>
  <c r="L6039" i="2"/>
  <c r="E6039" i="2"/>
  <c r="D6039" i="2"/>
  <c r="L6038" i="2"/>
  <c r="E6038" i="2"/>
  <c r="D6038" i="2"/>
  <c r="E6037" i="2"/>
  <c r="D6037" i="2"/>
  <c r="L6037" i="2" s="1"/>
  <c r="L6036" i="2"/>
  <c r="E6036" i="2"/>
  <c r="D6036" i="2"/>
  <c r="E6035" i="2"/>
  <c r="D6035" i="2"/>
  <c r="E6034" i="2"/>
  <c r="D6034" i="2"/>
  <c r="L6034" i="2" s="1"/>
  <c r="L6033" i="2"/>
  <c r="E6033" i="2"/>
  <c r="D6033" i="2"/>
  <c r="L6032" i="2"/>
  <c r="E6032" i="2"/>
  <c r="D6032" i="2"/>
  <c r="E6031" i="2"/>
  <c r="D6031" i="2"/>
  <c r="L6031" i="2" s="1"/>
  <c r="L6030" i="2"/>
  <c r="E6030" i="2"/>
  <c r="D6030" i="2"/>
  <c r="E6029" i="2"/>
  <c r="D6029" i="2"/>
  <c r="L6029" i="2" s="1"/>
  <c r="L6028" i="2"/>
  <c r="E6028" i="2"/>
  <c r="D6028" i="2"/>
  <c r="L6027" i="2"/>
  <c r="E6027" i="2"/>
  <c r="D6027" i="2"/>
  <c r="L6026" i="2"/>
  <c r="G6026" i="2"/>
  <c r="E6026" i="2"/>
  <c r="D6026" i="2"/>
  <c r="E6025" i="2"/>
  <c r="D6025" i="2"/>
  <c r="E6024" i="2"/>
  <c r="D6024" i="2"/>
  <c r="E6023" i="2"/>
  <c r="D6023" i="2"/>
  <c r="E6022" i="2"/>
  <c r="D6022" i="2"/>
  <c r="E6021" i="2"/>
  <c r="D6021" i="2"/>
  <c r="E6020" i="2"/>
  <c r="D6020" i="2"/>
  <c r="E6019" i="2"/>
  <c r="D6019" i="2"/>
  <c r="E6018" i="2"/>
  <c r="D6018" i="2"/>
  <c r="E6017" i="2"/>
  <c r="D6017" i="2"/>
  <c r="E6016" i="2"/>
  <c r="D6016" i="2"/>
  <c r="E6015" i="2"/>
  <c r="D6015" i="2"/>
  <c r="E6014" i="2"/>
  <c r="D6014" i="2"/>
  <c r="L6014" i="2" s="1"/>
  <c r="L6013" i="2"/>
  <c r="E6013" i="2"/>
  <c r="D6013" i="2"/>
  <c r="E6012" i="2"/>
  <c r="D6012" i="2"/>
  <c r="L6012" i="2" s="1"/>
  <c r="E6011" i="2"/>
  <c r="D6011" i="2"/>
  <c r="L6011" i="2" s="1"/>
  <c r="L6010" i="2"/>
  <c r="E6010" i="2"/>
  <c r="D6010" i="2"/>
  <c r="E6009" i="2"/>
  <c r="D6009" i="2"/>
  <c r="L6009" i="2" s="1"/>
  <c r="L6008" i="2"/>
  <c r="E6008" i="2"/>
  <c r="D6008" i="2"/>
  <c r="E6007" i="2"/>
  <c r="D6007" i="2"/>
  <c r="L6007" i="2" s="1"/>
  <c r="E6006" i="2"/>
  <c r="D6006" i="2"/>
  <c r="L6006" i="2" s="1"/>
  <c r="E6005" i="2"/>
  <c r="D6005" i="2"/>
  <c r="L6005" i="2" s="1"/>
  <c r="E6004" i="2"/>
  <c r="D6004" i="2"/>
  <c r="L6004" i="2" s="1"/>
  <c r="L6003" i="2"/>
  <c r="E6003" i="2"/>
  <c r="D6003" i="2"/>
  <c r="G6002" i="2"/>
  <c r="E6002" i="2"/>
  <c r="D6002" i="2"/>
  <c r="L6002" i="2" s="1"/>
  <c r="L6001" i="2"/>
  <c r="E6001" i="2"/>
  <c r="D6001" i="2"/>
  <c r="E6000" i="2"/>
  <c r="D6000" i="2"/>
  <c r="E5999" i="2"/>
  <c r="D5999" i="2"/>
  <c r="E5998" i="2"/>
  <c r="D5998" i="2"/>
  <c r="E5997" i="2"/>
  <c r="D5997" i="2"/>
  <c r="E5996" i="2"/>
  <c r="D5996" i="2"/>
  <c r="E5995" i="2"/>
  <c r="D5995" i="2"/>
  <c r="E5994" i="2"/>
  <c r="D5994" i="2"/>
  <c r="E5993" i="2"/>
  <c r="D5993" i="2"/>
  <c r="E5992" i="2"/>
  <c r="D5992" i="2"/>
  <c r="L5992" i="2" s="1"/>
  <c r="L5991" i="2"/>
  <c r="E5991" i="2"/>
  <c r="D5991" i="2"/>
  <c r="E5990" i="2"/>
  <c r="D5990" i="2"/>
  <c r="L5990" i="2" s="1"/>
  <c r="L5989" i="2"/>
  <c r="E5989" i="2"/>
  <c r="D5989" i="2"/>
  <c r="E5988" i="2"/>
  <c r="D5988" i="2"/>
  <c r="L5988" i="2" s="1"/>
  <c r="E5987" i="2"/>
  <c r="D5987" i="2"/>
  <c r="L5986" i="2"/>
  <c r="E5986" i="2"/>
  <c r="D5986" i="2"/>
  <c r="E5985" i="2"/>
  <c r="D5985" i="2"/>
  <c r="L5985" i="2" s="1"/>
  <c r="L5984" i="2"/>
  <c r="E5984" i="2"/>
  <c r="D5984" i="2"/>
  <c r="E5983" i="2"/>
  <c r="D5983" i="2"/>
  <c r="L5983" i="2" s="1"/>
  <c r="E5982" i="2"/>
  <c r="D5982" i="2"/>
  <c r="L5982" i="2" s="1"/>
  <c r="E5981" i="2"/>
  <c r="D5981" i="2"/>
  <c r="L5981" i="2" s="1"/>
  <c r="E5980" i="2"/>
  <c r="D5980" i="2"/>
  <c r="L5980" i="2" s="1"/>
  <c r="L5979" i="2"/>
  <c r="E5979" i="2"/>
  <c r="D5979" i="2"/>
  <c r="G5978" i="2"/>
  <c r="E5978" i="2"/>
  <c r="D5978" i="2"/>
  <c r="L5978" i="2" s="1"/>
  <c r="E5977" i="2"/>
  <c r="D5977" i="2"/>
  <c r="E5976" i="2"/>
  <c r="D5976" i="2"/>
  <c r="E5975" i="2"/>
  <c r="D5975" i="2"/>
  <c r="E5974" i="2"/>
  <c r="D5974" i="2"/>
  <c r="E5973" i="2"/>
  <c r="D5973" i="2"/>
  <c r="E5972" i="2"/>
  <c r="D5972" i="2"/>
  <c r="E5971" i="2"/>
  <c r="D5971" i="2"/>
  <c r="E5970" i="2"/>
  <c r="D5970" i="2"/>
  <c r="E5969" i="2"/>
  <c r="D5969" i="2"/>
  <c r="E5968" i="2"/>
  <c r="D5968" i="2"/>
  <c r="E5967" i="2"/>
  <c r="D5967" i="2"/>
  <c r="E5966" i="2"/>
  <c r="D5966" i="2"/>
  <c r="L5966" i="2" s="1"/>
  <c r="L5965" i="2"/>
  <c r="E5965" i="2"/>
  <c r="D5965" i="2"/>
  <c r="E5964" i="2"/>
  <c r="D5964" i="2"/>
  <c r="L5964" i="2" s="1"/>
  <c r="E5963" i="2"/>
  <c r="D5963" i="2"/>
  <c r="L5963" i="2" s="1"/>
  <c r="L5962" i="2"/>
  <c r="E5962" i="2"/>
  <c r="D5962" i="2"/>
  <c r="E5961" i="2"/>
  <c r="D5961" i="2"/>
  <c r="L5961" i="2" s="1"/>
  <c r="L5960" i="2"/>
  <c r="E5960" i="2"/>
  <c r="D5960" i="2"/>
  <c r="E5959" i="2"/>
  <c r="D5959" i="2"/>
  <c r="L5959" i="2" s="1"/>
  <c r="E5958" i="2"/>
  <c r="D5958" i="2"/>
  <c r="L5958" i="2" s="1"/>
  <c r="L5957" i="2"/>
  <c r="E5957" i="2"/>
  <c r="D5957" i="2"/>
  <c r="E5956" i="2"/>
  <c r="D5956" i="2"/>
  <c r="L5956" i="2" s="1"/>
  <c r="L5955" i="2"/>
  <c r="E5955" i="2"/>
  <c r="D5955" i="2"/>
  <c r="G5954" i="2"/>
  <c r="E5954" i="2"/>
  <c r="D5954" i="2"/>
  <c r="L5954" i="2" s="1"/>
  <c r="L5953" i="2"/>
  <c r="E5953" i="2"/>
  <c r="D5953" i="2"/>
  <c r="E5952" i="2"/>
  <c r="D5952" i="2"/>
  <c r="E5951" i="2"/>
  <c r="D5951" i="2"/>
  <c r="E5950" i="2"/>
  <c r="D5950" i="2"/>
  <c r="E5949" i="2"/>
  <c r="D5949" i="2"/>
  <c r="E5948" i="2"/>
  <c r="D5948" i="2"/>
  <c r="E5947" i="2"/>
  <c r="D5947" i="2"/>
  <c r="E5946" i="2"/>
  <c r="D5946" i="2"/>
  <c r="E5945" i="2"/>
  <c r="D5945" i="2"/>
  <c r="E5944" i="2"/>
  <c r="D5944" i="2"/>
  <c r="L5943" i="2"/>
  <c r="E5943" i="2"/>
  <c r="D5943" i="2"/>
  <c r="E5942" i="2"/>
  <c r="D5942" i="2"/>
  <c r="L5942" i="2" s="1"/>
  <c r="L5941" i="2"/>
  <c r="E5941" i="2"/>
  <c r="D5941" i="2"/>
  <c r="E5940" i="2"/>
  <c r="D5940" i="2"/>
  <c r="L5940" i="2" s="1"/>
  <c r="E5939" i="2"/>
  <c r="D5939" i="2"/>
  <c r="L5939" i="2" s="1"/>
  <c r="E5938" i="2"/>
  <c r="D5938" i="2"/>
  <c r="L5938" i="2" s="1"/>
  <c r="E5937" i="2"/>
  <c r="D5937" i="2"/>
  <c r="L5937" i="2" s="1"/>
  <c r="L5936" i="2"/>
  <c r="E5936" i="2"/>
  <c r="D5936" i="2"/>
  <c r="E5935" i="2"/>
  <c r="D5935" i="2"/>
  <c r="L5935" i="2" s="1"/>
  <c r="E5934" i="2"/>
  <c r="D5934" i="2"/>
  <c r="L5934" i="2" s="1"/>
  <c r="L5933" i="2"/>
  <c r="E5933" i="2"/>
  <c r="D5933" i="2"/>
  <c r="E5932" i="2"/>
  <c r="D5932" i="2"/>
  <c r="L5932" i="2" s="1"/>
  <c r="L5931" i="2"/>
  <c r="E5931" i="2"/>
  <c r="D5931" i="2"/>
  <c r="G5930" i="2"/>
  <c r="E5930" i="2"/>
  <c r="D5930" i="2"/>
  <c r="L5930" i="2" s="1"/>
  <c r="L5929" i="2"/>
  <c r="E5929" i="2"/>
  <c r="D5929" i="2"/>
  <c r="E5928" i="2"/>
  <c r="D5928" i="2"/>
  <c r="E5927" i="2"/>
  <c r="D5927" i="2"/>
  <c r="E5926" i="2"/>
  <c r="D5926" i="2"/>
  <c r="E5925" i="2"/>
  <c r="D5925" i="2"/>
  <c r="E5924" i="2"/>
  <c r="D5924" i="2"/>
  <c r="E5923" i="2"/>
  <c r="D5923" i="2"/>
  <c r="E5922" i="2"/>
  <c r="D5922" i="2"/>
  <c r="E5921" i="2"/>
  <c r="D5921" i="2"/>
  <c r="E5920" i="2"/>
  <c r="D5920" i="2"/>
  <c r="L5919" i="2"/>
  <c r="E5919" i="2"/>
  <c r="D5919" i="2"/>
  <c r="E5918" i="2"/>
  <c r="D5918" i="2"/>
  <c r="L5918" i="2" s="1"/>
  <c r="L5917" i="2"/>
  <c r="E5917" i="2"/>
  <c r="D5917" i="2"/>
  <c r="E5916" i="2"/>
  <c r="D5916" i="2"/>
  <c r="L5916" i="2" s="1"/>
  <c r="E5915" i="2"/>
  <c r="D5915" i="2"/>
  <c r="L5915" i="2" s="1"/>
  <c r="E5914" i="2"/>
  <c r="D5914" i="2"/>
  <c r="L5914" i="2" s="1"/>
  <c r="E5913" i="2"/>
  <c r="D5913" i="2"/>
  <c r="L5913" i="2" s="1"/>
  <c r="L5912" i="2"/>
  <c r="E5912" i="2"/>
  <c r="D5912" i="2"/>
  <c r="E5911" i="2"/>
  <c r="D5911" i="2"/>
  <c r="L5911" i="2" s="1"/>
  <c r="E5910" i="2"/>
  <c r="D5910" i="2"/>
  <c r="L5910" i="2" s="1"/>
  <c r="L5909" i="2"/>
  <c r="E5909" i="2"/>
  <c r="D5909" i="2"/>
  <c r="E5908" i="2"/>
  <c r="D5908" i="2"/>
  <c r="L5908" i="2" s="1"/>
  <c r="L5907" i="2"/>
  <c r="E5907" i="2"/>
  <c r="D5907" i="2"/>
  <c r="G5906" i="2"/>
  <c r="E5906" i="2"/>
  <c r="D5906" i="2"/>
  <c r="L5906" i="2" s="1"/>
  <c r="L5905" i="2"/>
  <c r="E5905" i="2"/>
  <c r="D5905" i="2"/>
  <c r="E5904" i="2"/>
  <c r="D5904" i="2"/>
  <c r="E5903" i="2"/>
  <c r="D5903" i="2"/>
  <c r="E5902" i="2"/>
  <c r="D5902" i="2"/>
  <c r="E5901" i="2"/>
  <c r="D5901" i="2"/>
  <c r="E5900" i="2"/>
  <c r="D5900" i="2"/>
  <c r="E5899" i="2"/>
  <c r="D5899" i="2"/>
  <c r="E5898" i="2"/>
  <c r="D5898" i="2"/>
  <c r="E5897" i="2"/>
  <c r="D5897" i="2"/>
  <c r="E5896" i="2"/>
  <c r="D5896" i="2"/>
  <c r="L5895" i="2"/>
  <c r="E5895" i="2"/>
  <c r="D5895" i="2"/>
  <c r="E5894" i="2"/>
  <c r="D5894" i="2"/>
  <c r="L5894" i="2" s="1"/>
  <c r="L5893" i="2"/>
  <c r="E5893" i="2"/>
  <c r="D5893" i="2"/>
  <c r="L5892" i="2"/>
  <c r="E5892" i="2"/>
  <c r="D5892" i="2"/>
  <c r="E5891" i="2"/>
  <c r="D5891" i="2"/>
  <c r="L5891" i="2" s="1"/>
  <c r="E5890" i="2"/>
  <c r="D5890" i="2"/>
  <c r="L5890" i="2" s="1"/>
  <c r="E5889" i="2"/>
  <c r="D5889" i="2"/>
  <c r="L5889" i="2" s="1"/>
  <c r="L5888" i="2"/>
  <c r="E5888" i="2"/>
  <c r="D5888" i="2"/>
  <c r="E5887" i="2"/>
  <c r="D5887" i="2"/>
  <c r="L5887" i="2" s="1"/>
  <c r="E5886" i="2"/>
  <c r="D5886" i="2"/>
  <c r="L5886" i="2" s="1"/>
  <c r="L5885" i="2"/>
  <c r="E5885" i="2"/>
  <c r="D5885" i="2"/>
  <c r="E5884" i="2"/>
  <c r="D5884" i="2"/>
  <c r="L5884" i="2" s="1"/>
  <c r="L5883" i="2"/>
  <c r="E5883" i="2"/>
  <c r="D5883" i="2"/>
  <c r="G5882" i="2"/>
  <c r="E5882" i="2"/>
  <c r="D5882" i="2"/>
  <c r="L5882" i="2" s="1"/>
  <c r="L5881" i="2"/>
  <c r="E5881" i="2"/>
  <c r="D5881" i="2"/>
  <c r="E5880" i="2"/>
  <c r="D5880" i="2"/>
  <c r="E5879" i="2"/>
  <c r="D5879" i="2"/>
  <c r="E5878" i="2"/>
  <c r="D5878" i="2"/>
  <c r="E5877" i="2"/>
  <c r="D5877" i="2"/>
  <c r="E5876" i="2"/>
  <c r="D5876" i="2"/>
  <c r="E5875" i="2"/>
  <c r="D5875" i="2"/>
  <c r="E5874" i="2"/>
  <c r="D5874" i="2"/>
  <c r="E5873" i="2"/>
  <c r="D5873" i="2"/>
  <c r="E5872" i="2"/>
  <c r="D5872" i="2"/>
  <c r="L5871" i="2"/>
  <c r="E5871" i="2"/>
  <c r="D5871" i="2"/>
  <c r="L5870" i="2"/>
  <c r="E5870" i="2"/>
  <c r="D5870" i="2"/>
  <c r="L5869" i="2"/>
  <c r="E5869" i="2"/>
  <c r="D5869" i="2"/>
  <c r="E5868" i="2"/>
  <c r="D5868" i="2"/>
  <c r="L5868" i="2" s="1"/>
  <c r="E5867" i="2"/>
  <c r="D5867" i="2"/>
  <c r="L5867" i="2" s="1"/>
  <c r="E5866" i="2"/>
  <c r="D5866" i="2"/>
  <c r="L5866" i="2" s="1"/>
  <c r="E5865" i="2"/>
  <c r="D5865" i="2"/>
  <c r="L5865" i="2" s="1"/>
  <c r="E5864" i="2"/>
  <c r="D5864" i="2"/>
  <c r="L5864" i="2" s="1"/>
  <c r="E5863" i="2"/>
  <c r="D5863" i="2"/>
  <c r="L5863" i="2" s="1"/>
  <c r="E5862" i="2"/>
  <c r="D5862" i="2"/>
  <c r="L5862" i="2" s="1"/>
  <c r="L5861" i="2"/>
  <c r="E5861" i="2"/>
  <c r="D5861" i="2"/>
  <c r="E5860" i="2"/>
  <c r="D5860" i="2"/>
  <c r="L5860" i="2" s="1"/>
  <c r="L5859" i="2"/>
  <c r="E5859" i="2"/>
  <c r="D5859" i="2"/>
  <c r="L5858" i="2"/>
  <c r="G5858" i="2"/>
  <c r="E5858" i="2"/>
  <c r="D5858" i="2"/>
  <c r="E5857" i="2"/>
  <c r="D5857" i="2"/>
  <c r="E5856" i="2"/>
  <c r="D5856" i="2"/>
  <c r="E5855" i="2"/>
  <c r="D5855" i="2"/>
  <c r="E5854" i="2"/>
  <c r="D5854" i="2"/>
  <c r="E5853" i="2"/>
  <c r="D5853" i="2"/>
  <c r="E5852" i="2"/>
  <c r="D5852" i="2"/>
  <c r="E5851" i="2"/>
  <c r="D5851" i="2"/>
  <c r="E5850" i="2"/>
  <c r="D5850" i="2"/>
  <c r="E5849" i="2"/>
  <c r="D5849" i="2"/>
  <c r="E5848" i="2"/>
  <c r="D5848" i="2"/>
  <c r="E5847" i="2"/>
  <c r="D5847" i="2"/>
  <c r="L5847" i="2" s="1"/>
  <c r="L5846" i="2"/>
  <c r="E5846" i="2"/>
  <c r="D5846" i="2"/>
  <c r="E5845" i="2"/>
  <c r="D5845" i="2"/>
  <c r="L5845" i="2" s="1"/>
  <c r="E5844" i="2"/>
  <c r="D5844" i="2"/>
  <c r="L5844" i="2" s="1"/>
  <c r="E5843" i="2"/>
  <c r="D5843" i="2"/>
  <c r="L5843" i="2" s="1"/>
  <c r="E5842" i="2"/>
  <c r="D5842" i="2"/>
  <c r="L5842" i="2" s="1"/>
  <c r="L5841" i="2"/>
  <c r="E5841" i="2"/>
  <c r="D5841" i="2"/>
  <c r="E5840" i="2"/>
  <c r="D5840" i="2"/>
  <c r="L5840" i="2" s="1"/>
  <c r="L5839" i="2"/>
  <c r="E5839" i="2"/>
  <c r="D5839" i="2"/>
  <c r="E5838" i="2"/>
  <c r="D5838" i="2"/>
  <c r="L5838" i="2" s="1"/>
  <c r="E5837" i="2"/>
  <c r="D5837" i="2"/>
  <c r="L5837" i="2" s="1"/>
  <c r="L5836" i="2"/>
  <c r="E5836" i="2"/>
  <c r="D5836" i="2"/>
  <c r="E5835" i="2"/>
  <c r="D5835" i="2"/>
  <c r="L5835" i="2" s="1"/>
  <c r="L5834" i="2"/>
  <c r="G5834" i="2"/>
  <c r="E5834" i="2"/>
  <c r="D5834" i="2"/>
  <c r="E5833" i="2"/>
  <c r="D5833" i="2"/>
  <c r="E5832" i="2"/>
  <c r="D5832" i="2"/>
  <c r="E5831" i="2"/>
  <c r="D5831" i="2"/>
  <c r="E5830" i="2"/>
  <c r="D5830" i="2"/>
  <c r="E5829" i="2"/>
  <c r="D5829" i="2"/>
  <c r="E5828" i="2"/>
  <c r="D5828" i="2"/>
  <c r="E5827" i="2"/>
  <c r="D5827" i="2"/>
  <c r="E5826" i="2"/>
  <c r="D5826" i="2"/>
  <c r="E5825" i="2"/>
  <c r="D5825" i="2"/>
  <c r="E5824" i="2"/>
  <c r="D5824" i="2"/>
  <c r="E5823" i="2"/>
  <c r="D5823" i="2"/>
  <c r="L5823" i="2" s="1"/>
  <c r="L5822" i="2"/>
  <c r="E5822" i="2"/>
  <c r="D5822" i="2"/>
  <c r="E5821" i="2"/>
  <c r="D5821" i="2"/>
  <c r="L5821" i="2" s="1"/>
  <c r="E5820" i="2"/>
  <c r="D5820" i="2"/>
  <c r="L5820" i="2" s="1"/>
  <c r="L5819" i="2"/>
  <c r="E5819" i="2"/>
  <c r="D5819" i="2"/>
  <c r="E5818" i="2"/>
  <c r="D5818" i="2"/>
  <c r="L5818" i="2" s="1"/>
  <c r="L5817" i="2"/>
  <c r="E5817" i="2"/>
  <c r="D5817" i="2"/>
  <c r="E5816" i="2"/>
  <c r="D5816" i="2"/>
  <c r="L5816" i="2" s="1"/>
  <c r="L5815" i="2"/>
  <c r="E5815" i="2"/>
  <c r="D5815" i="2"/>
  <c r="E5814" i="2"/>
  <c r="D5814" i="2"/>
  <c r="L5814" i="2" s="1"/>
  <c r="E5813" i="2"/>
  <c r="D5813" i="2"/>
  <c r="L5813" i="2" s="1"/>
  <c r="L5812" i="2"/>
  <c r="E5812" i="2"/>
  <c r="D5812" i="2"/>
  <c r="E5811" i="2"/>
  <c r="D5811" i="2"/>
  <c r="L5811" i="2" s="1"/>
  <c r="L5810" i="2"/>
  <c r="G5810" i="2"/>
  <c r="E5810" i="2"/>
  <c r="D5810" i="2"/>
  <c r="E5809" i="2"/>
  <c r="D5809" i="2"/>
  <c r="E5808" i="2"/>
  <c r="D5808" i="2"/>
  <c r="E5807" i="2"/>
  <c r="D5807" i="2"/>
  <c r="E5806" i="2"/>
  <c r="D5806" i="2"/>
  <c r="E5805" i="2"/>
  <c r="D5805" i="2"/>
  <c r="E5804" i="2"/>
  <c r="D5804" i="2"/>
  <c r="E5803" i="2"/>
  <c r="D5803" i="2"/>
  <c r="E5802" i="2"/>
  <c r="D5802" i="2"/>
  <c r="E5801" i="2"/>
  <c r="D5801" i="2"/>
  <c r="E5800" i="2"/>
  <c r="D5800" i="2"/>
  <c r="E5799" i="2"/>
  <c r="D5799" i="2"/>
  <c r="L5799" i="2" s="1"/>
  <c r="L5798" i="2"/>
  <c r="E5798" i="2"/>
  <c r="D5798" i="2"/>
  <c r="E5797" i="2"/>
  <c r="D5797" i="2"/>
  <c r="L5797" i="2" s="1"/>
  <c r="L5796" i="2"/>
  <c r="E5796" i="2"/>
  <c r="D5796" i="2"/>
  <c r="L5795" i="2"/>
  <c r="E5795" i="2"/>
  <c r="D5795" i="2"/>
  <c r="E5794" i="2"/>
  <c r="D5794" i="2"/>
  <c r="L5794" i="2" s="1"/>
  <c r="L5793" i="2"/>
  <c r="E5793" i="2"/>
  <c r="D5793" i="2"/>
  <c r="E5792" i="2"/>
  <c r="D5792" i="2"/>
  <c r="L5792" i="2" s="1"/>
  <c r="L5791" i="2"/>
  <c r="E5791" i="2"/>
  <c r="D5791" i="2"/>
  <c r="E5790" i="2"/>
  <c r="D5790" i="2"/>
  <c r="L5790" i="2" s="1"/>
  <c r="E5789" i="2"/>
  <c r="D5789" i="2"/>
  <c r="L5789" i="2" s="1"/>
  <c r="L5788" i="2"/>
  <c r="E5788" i="2"/>
  <c r="D5788" i="2"/>
  <c r="E5787" i="2"/>
  <c r="D5787" i="2"/>
  <c r="L5787" i="2" s="1"/>
  <c r="L5786" i="2"/>
  <c r="G5786" i="2"/>
  <c r="E5786" i="2"/>
  <c r="D5786" i="2"/>
  <c r="E5785" i="2"/>
  <c r="D5785" i="2"/>
  <c r="E5784" i="2"/>
  <c r="D5784" i="2"/>
  <c r="E5783" i="2"/>
  <c r="D5783" i="2"/>
  <c r="E5782" i="2"/>
  <c r="D5782" i="2"/>
  <c r="E5781" i="2"/>
  <c r="D5781" i="2"/>
  <c r="E5780" i="2"/>
  <c r="D5780" i="2"/>
  <c r="E5779" i="2"/>
  <c r="D5779" i="2"/>
  <c r="E5778" i="2"/>
  <c r="D5778" i="2"/>
  <c r="E5777" i="2"/>
  <c r="D5777" i="2"/>
  <c r="E5776" i="2"/>
  <c r="D5776" i="2"/>
  <c r="E5775" i="2"/>
  <c r="D5775" i="2"/>
  <c r="L5775" i="2" s="1"/>
  <c r="L5774" i="2"/>
  <c r="E5774" i="2"/>
  <c r="D5774" i="2"/>
  <c r="E5773" i="2"/>
  <c r="D5773" i="2"/>
  <c r="L5773" i="2" s="1"/>
  <c r="L5772" i="2"/>
  <c r="E5772" i="2"/>
  <c r="D5772" i="2"/>
  <c r="L5771" i="2"/>
  <c r="E5771" i="2"/>
  <c r="D5771" i="2"/>
  <c r="E5770" i="2"/>
  <c r="D5770" i="2"/>
  <c r="L5770" i="2" s="1"/>
  <c r="L5769" i="2"/>
  <c r="E5769" i="2"/>
  <c r="D5769" i="2"/>
  <c r="E5768" i="2"/>
  <c r="D5768" i="2"/>
  <c r="L5768" i="2" s="1"/>
  <c r="L5767" i="2"/>
  <c r="E5767" i="2"/>
  <c r="D5767" i="2"/>
  <c r="E5766" i="2"/>
  <c r="D5766" i="2"/>
  <c r="L5766" i="2" s="1"/>
  <c r="E5765" i="2"/>
  <c r="D5765" i="2"/>
  <c r="L5765" i="2" s="1"/>
  <c r="L5764" i="2"/>
  <c r="E5764" i="2"/>
  <c r="D5764" i="2"/>
  <c r="E5763" i="2"/>
  <c r="D5763" i="2"/>
  <c r="L5763" i="2" s="1"/>
  <c r="L5762" i="2"/>
  <c r="G5762" i="2"/>
  <c r="E5762" i="2"/>
  <c r="D5762" i="2"/>
  <c r="E5761" i="2"/>
  <c r="D5761" i="2"/>
  <c r="L5761" i="2" s="1"/>
  <c r="L5760" i="2"/>
  <c r="E5760" i="2"/>
  <c r="D5760" i="2"/>
  <c r="E5759" i="2"/>
  <c r="D5759" i="2"/>
  <c r="E5758" i="2"/>
  <c r="D5758" i="2"/>
  <c r="E5757" i="2"/>
  <c r="D5757" i="2"/>
  <c r="E5756" i="2"/>
  <c r="D5756" i="2"/>
  <c r="E5755" i="2"/>
  <c r="D5755" i="2"/>
  <c r="E5754" i="2"/>
  <c r="D5754" i="2"/>
  <c r="E5753" i="2"/>
  <c r="D5753" i="2"/>
  <c r="E5752" i="2"/>
  <c r="D5752" i="2"/>
  <c r="E5751" i="2"/>
  <c r="D5751" i="2"/>
  <c r="L5751" i="2" s="1"/>
  <c r="E5750" i="2"/>
  <c r="D5750" i="2"/>
  <c r="E5749" i="2"/>
  <c r="D5749" i="2"/>
  <c r="L5749" i="2" s="1"/>
  <c r="E5748" i="2"/>
  <c r="D5748" i="2"/>
  <c r="L5748" i="2" s="1"/>
  <c r="L5747" i="2"/>
  <c r="E5747" i="2"/>
  <c r="D5747" i="2"/>
  <c r="E5746" i="2"/>
  <c r="D5746" i="2"/>
  <c r="L5745" i="2"/>
  <c r="E5745" i="2"/>
  <c r="D5745" i="2"/>
  <c r="E5744" i="2"/>
  <c r="D5744" i="2"/>
  <c r="L5744" i="2" s="1"/>
  <c r="L5743" i="2"/>
  <c r="E5743" i="2"/>
  <c r="D5743" i="2"/>
  <c r="E5742" i="2"/>
  <c r="D5742" i="2"/>
  <c r="L5742" i="2" s="1"/>
  <c r="E5741" i="2"/>
  <c r="D5741" i="2"/>
  <c r="L5741" i="2" s="1"/>
  <c r="L5740" i="2"/>
  <c r="E5740" i="2"/>
  <c r="D5740" i="2"/>
  <c r="E5739" i="2"/>
  <c r="D5739" i="2"/>
  <c r="L5739" i="2" s="1"/>
  <c r="L5738" i="2"/>
  <c r="G5738" i="2"/>
  <c r="E5738" i="2"/>
  <c r="D5738" i="2"/>
  <c r="E5737" i="2"/>
  <c r="D5737" i="2"/>
  <c r="L5737" i="2" s="1"/>
  <c r="E5736" i="2"/>
  <c r="D5736" i="2"/>
  <c r="E5735" i="2"/>
  <c r="D5735" i="2"/>
  <c r="E5734" i="2"/>
  <c r="D5734" i="2"/>
  <c r="E5733" i="2"/>
  <c r="D5733" i="2"/>
  <c r="E5732" i="2"/>
  <c r="D5732" i="2"/>
  <c r="E5731" i="2"/>
  <c r="D5731" i="2"/>
  <c r="E5730" i="2"/>
  <c r="D5730" i="2"/>
  <c r="E5729" i="2"/>
  <c r="D5729" i="2"/>
  <c r="E5728" i="2"/>
  <c r="D5728" i="2"/>
  <c r="E5727" i="2"/>
  <c r="D5727" i="2"/>
  <c r="L5727" i="2" s="1"/>
  <c r="L5726" i="2"/>
  <c r="E5726" i="2"/>
  <c r="D5726" i="2"/>
  <c r="E5725" i="2"/>
  <c r="D5725" i="2"/>
  <c r="L5725" i="2" s="1"/>
  <c r="L5724" i="2"/>
  <c r="E5724" i="2"/>
  <c r="D5724" i="2"/>
  <c r="L5723" i="2"/>
  <c r="E5723" i="2"/>
  <c r="D5723" i="2"/>
  <c r="E5722" i="2"/>
  <c r="D5722" i="2"/>
  <c r="L5722" i="2" s="1"/>
  <c r="L5721" i="2"/>
  <c r="E5721" i="2"/>
  <c r="D5721" i="2"/>
  <c r="E5720" i="2"/>
  <c r="D5720" i="2"/>
  <c r="L5720" i="2" s="1"/>
  <c r="E5719" i="2"/>
  <c r="D5719" i="2"/>
  <c r="L5719" i="2" s="1"/>
  <c r="E5718" i="2"/>
  <c r="D5718" i="2"/>
  <c r="L5718" i="2" s="1"/>
  <c r="E5717" i="2"/>
  <c r="D5717" i="2"/>
  <c r="L5717" i="2" s="1"/>
  <c r="L5716" i="2"/>
  <c r="E5716" i="2"/>
  <c r="D5716" i="2"/>
  <c r="E5715" i="2"/>
  <c r="D5715" i="2"/>
  <c r="L5715" i="2" s="1"/>
  <c r="L5714" i="2"/>
  <c r="G5714" i="2"/>
  <c r="E5714" i="2"/>
  <c r="D5714" i="2"/>
  <c r="E5713" i="2"/>
  <c r="D5713" i="2"/>
  <c r="E5712" i="2"/>
  <c r="D5712" i="2"/>
  <c r="E5711" i="2"/>
  <c r="D5711" i="2"/>
  <c r="E5710" i="2"/>
  <c r="D5710" i="2"/>
  <c r="E5709" i="2"/>
  <c r="D5709" i="2"/>
  <c r="E5708" i="2"/>
  <c r="D5708" i="2"/>
  <c r="E5707" i="2"/>
  <c r="D5707" i="2"/>
  <c r="E5706" i="2"/>
  <c r="D5706" i="2"/>
  <c r="E5705" i="2"/>
  <c r="D5705" i="2"/>
  <c r="E5704" i="2"/>
  <c r="D5704" i="2"/>
  <c r="E5703" i="2"/>
  <c r="D5703" i="2"/>
  <c r="L5702" i="2"/>
  <c r="E5702" i="2"/>
  <c r="D5702" i="2"/>
  <c r="E5701" i="2"/>
  <c r="D5701" i="2"/>
  <c r="L5701" i="2" s="1"/>
  <c r="L5700" i="2"/>
  <c r="E5700" i="2"/>
  <c r="D5700" i="2"/>
  <c r="L5699" i="2"/>
  <c r="E5699" i="2"/>
  <c r="D5699" i="2"/>
  <c r="E5698" i="2"/>
  <c r="D5698" i="2"/>
  <c r="L5698" i="2" s="1"/>
  <c r="L5697" i="2"/>
  <c r="E5697" i="2"/>
  <c r="D5697" i="2"/>
  <c r="E5696" i="2"/>
  <c r="D5696" i="2"/>
  <c r="L5696" i="2" s="1"/>
  <c r="L5695" i="2"/>
  <c r="E5695" i="2"/>
  <c r="D5695" i="2"/>
  <c r="L5694" i="2"/>
  <c r="E5694" i="2"/>
  <c r="D5694" i="2"/>
  <c r="E5693" i="2"/>
  <c r="D5693" i="2"/>
  <c r="L5693" i="2" s="1"/>
  <c r="L5692" i="2"/>
  <c r="E5692" i="2"/>
  <c r="D5692" i="2"/>
  <c r="E5691" i="2"/>
  <c r="D5691" i="2"/>
  <c r="L5691" i="2" s="1"/>
  <c r="L5690" i="2"/>
  <c r="G5690" i="2"/>
  <c r="E5690" i="2"/>
  <c r="D5690" i="2"/>
  <c r="L5689" i="2"/>
  <c r="E5689" i="2"/>
  <c r="D5689" i="2"/>
  <c r="E5688" i="2"/>
  <c r="D5688" i="2"/>
  <c r="E5687" i="2"/>
  <c r="D5687" i="2"/>
  <c r="E5686" i="2"/>
  <c r="D5686" i="2"/>
  <c r="E5685" i="2"/>
  <c r="D5685" i="2"/>
  <c r="E5684" i="2"/>
  <c r="D5684" i="2"/>
  <c r="E5683" i="2"/>
  <c r="D5683" i="2"/>
  <c r="E5682" i="2"/>
  <c r="D5682" i="2"/>
  <c r="E5681" i="2"/>
  <c r="D5681" i="2"/>
  <c r="E5680" i="2"/>
  <c r="D5680" i="2"/>
  <c r="E5679" i="2"/>
  <c r="D5679" i="2"/>
  <c r="L5679" i="2" s="1"/>
  <c r="L5678" i="2"/>
  <c r="E5678" i="2"/>
  <c r="D5678" i="2"/>
  <c r="L5677" i="2"/>
  <c r="E5677" i="2"/>
  <c r="D5677" i="2"/>
  <c r="L5676" i="2"/>
  <c r="E5676" i="2"/>
  <c r="D5676" i="2"/>
  <c r="E5675" i="2"/>
  <c r="D5675" i="2"/>
  <c r="L5675" i="2" s="1"/>
  <c r="E5674" i="2"/>
  <c r="D5674" i="2"/>
  <c r="L5674" i="2" s="1"/>
  <c r="E5673" i="2"/>
  <c r="D5673" i="2"/>
  <c r="L5673" i="2" s="1"/>
  <c r="E5672" i="2"/>
  <c r="D5672" i="2"/>
  <c r="L5672" i="2" s="1"/>
  <c r="E5671" i="2"/>
  <c r="D5671" i="2"/>
  <c r="L5671" i="2" s="1"/>
  <c r="E5670" i="2"/>
  <c r="D5670" i="2"/>
  <c r="E5669" i="2"/>
  <c r="D5669" i="2"/>
  <c r="L5669" i="2" s="1"/>
  <c r="L5668" i="2"/>
  <c r="E5668" i="2"/>
  <c r="D5668" i="2"/>
  <c r="E5667" i="2"/>
  <c r="D5667" i="2"/>
  <c r="L5667" i="2" s="1"/>
  <c r="L5666" i="2"/>
  <c r="G5666" i="2"/>
  <c r="E5666" i="2"/>
  <c r="D5666" i="2"/>
  <c r="L5665" i="2"/>
  <c r="E5665" i="2"/>
  <c r="D5665" i="2"/>
  <c r="E5664" i="2"/>
  <c r="D5664" i="2"/>
  <c r="E5663" i="2"/>
  <c r="D5663" i="2"/>
  <c r="E5662" i="2"/>
  <c r="D5662" i="2"/>
  <c r="E5661" i="2"/>
  <c r="D5661" i="2"/>
  <c r="E5660" i="2"/>
  <c r="D5660" i="2"/>
  <c r="E5659" i="2"/>
  <c r="D5659" i="2"/>
  <c r="E5658" i="2"/>
  <c r="D5658" i="2"/>
  <c r="E5657" i="2"/>
  <c r="D5657" i="2"/>
  <c r="E5656" i="2"/>
  <c r="D5656" i="2"/>
  <c r="E5655" i="2"/>
  <c r="D5655" i="2"/>
  <c r="L5654" i="2"/>
  <c r="E5654" i="2"/>
  <c r="D5654" i="2"/>
  <c r="E5653" i="2"/>
  <c r="D5653" i="2"/>
  <c r="L5653" i="2" s="1"/>
  <c r="E5652" i="2"/>
  <c r="D5652" i="2"/>
  <c r="L5652" i="2" s="1"/>
  <c r="L5651" i="2"/>
  <c r="E5651" i="2"/>
  <c r="D5651" i="2"/>
  <c r="E5650" i="2"/>
  <c r="D5650" i="2"/>
  <c r="L5650" i="2" s="1"/>
  <c r="E5649" i="2"/>
  <c r="D5649" i="2"/>
  <c r="L5649" i="2" s="1"/>
  <c r="L5648" i="2"/>
  <c r="E5648" i="2"/>
  <c r="D5648" i="2"/>
  <c r="L5647" i="2"/>
  <c r="E5647" i="2"/>
  <c r="D5647" i="2"/>
  <c r="L5646" i="2"/>
  <c r="E5646" i="2"/>
  <c r="D5646" i="2"/>
  <c r="L5645" i="2"/>
  <c r="E5645" i="2"/>
  <c r="D5645" i="2"/>
  <c r="L5644" i="2"/>
  <c r="E5644" i="2"/>
  <c r="D5644" i="2"/>
  <c r="E5643" i="2"/>
  <c r="D5643" i="2"/>
  <c r="L5643" i="2" s="1"/>
  <c r="L5642" i="2"/>
  <c r="G5642" i="2"/>
  <c r="E5642" i="2"/>
  <c r="D5642" i="2"/>
  <c r="E5641" i="2"/>
  <c r="D5641" i="2"/>
  <c r="L5641" i="2" s="1"/>
  <c r="E5640" i="2"/>
  <c r="D5640" i="2"/>
  <c r="L5640" i="2" s="1"/>
  <c r="E5639" i="2"/>
  <c r="D5639" i="2"/>
  <c r="E5638" i="2"/>
  <c r="D5638" i="2"/>
  <c r="E5637" i="2"/>
  <c r="D5637" i="2"/>
  <c r="E5636" i="2"/>
  <c r="D5636" i="2"/>
  <c r="E5635" i="2"/>
  <c r="D5635" i="2"/>
  <c r="E5634" i="2"/>
  <c r="D5634" i="2"/>
  <c r="E5633" i="2"/>
  <c r="D5633" i="2"/>
  <c r="L5632" i="2"/>
  <c r="E5632" i="2"/>
  <c r="D5632" i="2"/>
  <c r="E5631" i="2"/>
  <c r="D5631" i="2"/>
  <c r="L5631" i="2" s="1"/>
  <c r="L5630" i="2"/>
  <c r="E5630" i="2"/>
  <c r="D5630" i="2"/>
  <c r="E5629" i="2"/>
  <c r="D5629" i="2"/>
  <c r="E5628" i="2"/>
  <c r="D5628" i="2"/>
  <c r="L5628" i="2" s="1"/>
  <c r="E5627" i="2"/>
  <c r="D5627" i="2"/>
  <c r="L5627" i="2" s="1"/>
  <c r="E5626" i="2"/>
  <c r="D5626" i="2"/>
  <c r="L5626" i="2" s="1"/>
  <c r="E5625" i="2"/>
  <c r="D5625" i="2"/>
  <c r="L5625" i="2" s="1"/>
  <c r="L5624" i="2"/>
  <c r="E5624" i="2"/>
  <c r="D5624" i="2"/>
  <c r="L5623" i="2"/>
  <c r="E5623" i="2"/>
  <c r="D5623" i="2"/>
  <c r="E5622" i="2"/>
  <c r="D5622" i="2"/>
  <c r="L5622" i="2" s="1"/>
  <c r="L5621" i="2"/>
  <c r="E5621" i="2"/>
  <c r="D5621" i="2"/>
  <c r="L5620" i="2"/>
  <c r="E5620" i="2"/>
  <c r="D5620" i="2"/>
  <c r="E5619" i="2"/>
  <c r="D5619" i="2"/>
  <c r="L5619" i="2" s="1"/>
  <c r="G5618" i="2"/>
  <c r="E5618" i="2"/>
  <c r="D5618" i="2"/>
  <c r="L5618" i="2" s="1"/>
  <c r="E5617" i="2"/>
  <c r="D5617" i="2"/>
  <c r="E5616" i="2"/>
  <c r="D5616" i="2"/>
  <c r="E5615" i="2"/>
  <c r="D5615" i="2"/>
  <c r="E5614" i="2"/>
  <c r="D5614" i="2"/>
  <c r="E5613" i="2"/>
  <c r="D5613" i="2"/>
  <c r="E5612" i="2"/>
  <c r="D5612" i="2"/>
  <c r="E5611" i="2"/>
  <c r="D5611" i="2"/>
  <c r="E5610" i="2"/>
  <c r="D5610" i="2"/>
  <c r="E5609" i="2"/>
  <c r="D5609" i="2"/>
  <c r="E5608" i="2"/>
  <c r="D5608" i="2"/>
  <c r="E5607" i="2"/>
  <c r="D5607" i="2"/>
  <c r="L5607" i="2" s="1"/>
  <c r="E5606" i="2"/>
  <c r="D5606" i="2"/>
  <c r="L5606" i="2" s="1"/>
  <c r="E5605" i="2"/>
  <c r="D5605" i="2"/>
  <c r="L5605" i="2" s="1"/>
  <c r="E5604" i="2"/>
  <c r="D5604" i="2"/>
  <c r="L5604" i="2" s="1"/>
  <c r="E5603" i="2"/>
  <c r="D5603" i="2"/>
  <c r="L5603" i="2" s="1"/>
  <c r="E5602" i="2"/>
  <c r="D5602" i="2"/>
  <c r="L5602" i="2" s="1"/>
  <c r="E5601" i="2"/>
  <c r="D5601" i="2"/>
  <c r="L5601" i="2" s="1"/>
  <c r="L5600" i="2"/>
  <c r="E5600" i="2"/>
  <c r="D5600" i="2"/>
  <c r="L5599" i="2"/>
  <c r="E5599" i="2"/>
  <c r="D5599" i="2"/>
  <c r="L5598" i="2"/>
  <c r="E5598" i="2"/>
  <c r="D5598" i="2"/>
  <c r="L5597" i="2"/>
  <c r="E5597" i="2"/>
  <c r="D5597" i="2"/>
  <c r="L5596" i="2"/>
  <c r="E5596" i="2"/>
  <c r="D5596" i="2"/>
  <c r="E5595" i="2"/>
  <c r="D5595" i="2"/>
  <c r="L5595" i="2" s="1"/>
  <c r="G5594" i="2"/>
  <c r="E5594" i="2"/>
  <c r="D5594" i="2"/>
  <c r="L5594" i="2" s="1"/>
  <c r="E5593" i="2"/>
  <c r="D5593" i="2"/>
  <c r="L5593" i="2" s="1"/>
  <c r="E5592" i="2"/>
  <c r="D5592" i="2"/>
  <c r="E5591" i="2"/>
  <c r="D5591" i="2"/>
  <c r="E5590" i="2"/>
  <c r="D5590" i="2"/>
  <c r="E5589" i="2"/>
  <c r="D5589" i="2"/>
  <c r="E5588" i="2"/>
  <c r="D5588" i="2"/>
  <c r="E5587" i="2"/>
  <c r="D5587" i="2"/>
  <c r="E5586" i="2"/>
  <c r="D5586" i="2"/>
  <c r="E5585" i="2"/>
  <c r="D5585" i="2"/>
  <c r="E5584" i="2"/>
  <c r="D5584" i="2"/>
  <c r="E5583" i="2"/>
  <c r="D5583" i="2"/>
  <c r="E5582" i="2"/>
  <c r="D5582" i="2"/>
  <c r="E5581" i="2"/>
  <c r="D5581" i="2"/>
  <c r="E5580" i="2"/>
  <c r="D5580" i="2"/>
  <c r="L5580" i="2" s="1"/>
  <c r="E5579" i="2"/>
  <c r="D5579" i="2"/>
  <c r="L5579" i="2" s="1"/>
  <c r="E5578" i="2"/>
  <c r="D5578" i="2"/>
  <c r="L5578" i="2" s="1"/>
  <c r="E5577" i="2"/>
  <c r="D5577" i="2"/>
  <c r="L5577" i="2" s="1"/>
  <c r="L5576" i="2"/>
  <c r="E5576" i="2"/>
  <c r="D5576" i="2"/>
  <c r="L5575" i="2"/>
  <c r="E5575" i="2"/>
  <c r="D5575" i="2"/>
  <c r="L5574" i="2"/>
  <c r="E5574" i="2"/>
  <c r="D5574" i="2"/>
  <c r="L5573" i="2"/>
  <c r="E5573" i="2"/>
  <c r="D5573" i="2"/>
  <c r="E5572" i="2"/>
  <c r="D5572" i="2"/>
  <c r="L5572" i="2" s="1"/>
  <c r="E5571" i="2"/>
  <c r="D5571" i="2"/>
  <c r="L5571" i="2" s="1"/>
  <c r="G5570" i="2"/>
  <c r="E5570" i="2"/>
  <c r="D5570" i="2"/>
  <c r="L5570" i="2" s="1"/>
  <c r="E5569" i="2"/>
  <c r="D5569" i="2"/>
  <c r="L5569" i="2" s="1"/>
  <c r="E5568" i="2"/>
  <c r="D5568" i="2"/>
  <c r="E5567" i="2"/>
  <c r="D5567" i="2"/>
  <c r="E5566" i="2"/>
  <c r="D5566" i="2"/>
  <c r="E5565" i="2"/>
  <c r="D5565" i="2"/>
  <c r="E5564" i="2"/>
  <c r="D5564" i="2"/>
  <c r="E5563" i="2"/>
  <c r="D5563" i="2"/>
  <c r="E5562" i="2"/>
  <c r="D5562" i="2"/>
  <c r="E5561" i="2"/>
  <c r="D5561" i="2"/>
  <c r="E5560" i="2"/>
  <c r="D5560" i="2"/>
  <c r="E5559" i="2"/>
  <c r="D5559" i="2"/>
  <c r="L5559" i="2" s="1"/>
  <c r="E5558" i="2"/>
  <c r="D5558" i="2"/>
  <c r="L5558" i="2" s="1"/>
  <c r="E5557" i="2"/>
  <c r="D5557" i="2"/>
  <c r="L5557" i="2" s="1"/>
  <c r="L5556" i="2"/>
  <c r="E5556" i="2"/>
  <c r="D5556" i="2"/>
  <c r="E5555" i="2"/>
  <c r="D5555" i="2"/>
  <c r="L5555" i="2" s="1"/>
  <c r="E5554" i="2"/>
  <c r="D5554" i="2"/>
  <c r="L5554" i="2" s="1"/>
  <c r="E5553" i="2"/>
  <c r="D5553" i="2"/>
  <c r="L5553" i="2" s="1"/>
  <c r="E5552" i="2"/>
  <c r="D5552" i="2"/>
  <c r="L5552" i="2" s="1"/>
  <c r="L5551" i="2"/>
  <c r="E5551" i="2"/>
  <c r="D5551" i="2"/>
  <c r="L5550" i="2"/>
  <c r="E5550" i="2"/>
  <c r="D5550" i="2"/>
  <c r="L5549" i="2"/>
  <c r="E5549" i="2"/>
  <c r="D5549" i="2"/>
  <c r="E5548" i="2"/>
  <c r="D5548" i="2"/>
  <c r="L5548" i="2" s="1"/>
  <c r="E5547" i="2"/>
  <c r="D5547" i="2"/>
  <c r="L5547" i="2" s="1"/>
  <c r="L5546" i="2"/>
  <c r="G5546" i="2"/>
  <c r="E5546" i="2"/>
  <c r="D5546" i="2"/>
  <c r="E5545" i="2"/>
  <c r="D5545" i="2"/>
  <c r="E5544" i="2"/>
  <c r="D5544" i="2"/>
  <c r="E5543" i="2"/>
  <c r="D5543" i="2"/>
  <c r="E5542" i="2"/>
  <c r="D5542" i="2"/>
  <c r="E5541" i="2"/>
  <c r="D5541" i="2"/>
  <c r="E5540" i="2"/>
  <c r="D5540" i="2"/>
  <c r="E5539" i="2"/>
  <c r="D5539" i="2"/>
  <c r="E5538" i="2"/>
  <c r="D5538" i="2"/>
  <c r="E5537" i="2"/>
  <c r="D5537" i="2"/>
  <c r="E5536" i="2"/>
  <c r="D5536" i="2"/>
  <c r="L5535" i="2"/>
  <c r="E5535" i="2"/>
  <c r="D5535" i="2"/>
  <c r="L5534" i="2"/>
  <c r="E5534" i="2"/>
  <c r="D5534" i="2"/>
  <c r="E5533" i="2"/>
  <c r="D5533" i="2"/>
  <c r="L5533" i="2" s="1"/>
  <c r="L5532" i="2"/>
  <c r="E5532" i="2"/>
  <c r="D5532" i="2"/>
  <c r="E5531" i="2"/>
  <c r="D5531" i="2"/>
  <c r="L5531" i="2" s="1"/>
  <c r="E5530" i="2"/>
  <c r="D5530" i="2"/>
  <c r="L5530" i="2" s="1"/>
  <c r="E5529" i="2"/>
  <c r="D5529" i="2"/>
  <c r="L5529" i="2" s="1"/>
  <c r="L5528" i="2"/>
  <c r="E5528" i="2"/>
  <c r="D5528" i="2"/>
  <c r="L5527" i="2"/>
  <c r="E5527" i="2"/>
  <c r="D5527" i="2"/>
  <c r="E5526" i="2"/>
  <c r="D5526" i="2"/>
  <c r="L5526" i="2" s="1"/>
  <c r="L5525" i="2"/>
  <c r="E5525" i="2"/>
  <c r="D5525" i="2"/>
  <c r="E5524" i="2"/>
  <c r="D5524" i="2"/>
  <c r="L5524" i="2" s="1"/>
  <c r="E5523" i="2"/>
  <c r="D5523" i="2"/>
  <c r="L5523" i="2" s="1"/>
  <c r="L5522" i="2"/>
  <c r="G5522" i="2"/>
  <c r="E5522" i="2"/>
  <c r="D5522" i="2"/>
  <c r="E5521" i="2"/>
  <c r="D5521" i="2"/>
  <c r="L5521" i="2" s="1"/>
  <c r="E5520" i="2"/>
  <c r="D5520" i="2"/>
  <c r="E5519" i="2"/>
  <c r="D5519" i="2"/>
  <c r="E5518" i="2"/>
  <c r="D5518" i="2"/>
  <c r="E5517" i="2"/>
  <c r="D5517" i="2"/>
  <c r="E5516" i="2"/>
  <c r="D5516" i="2"/>
  <c r="E5515" i="2"/>
  <c r="D5515" i="2"/>
  <c r="E5514" i="2"/>
  <c r="D5514" i="2"/>
  <c r="E5513" i="2"/>
  <c r="D5513" i="2"/>
  <c r="E5512" i="2"/>
  <c r="D5512" i="2"/>
  <c r="E5511" i="2"/>
  <c r="D5511" i="2"/>
  <c r="E5510" i="2"/>
  <c r="D5510" i="2"/>
  <c r="L5510" i="2" s="1"/>
  <c r="E5509" i="2"/>
  <c r="D5509" i="2"/>
  <c r="L5509" i="2" s="1"/>
  <c r="L5508" i="2"/>
  <c r="E5508" i="2"/>
  <c r="D5508" i="2"/>
  <c r="E5507" i="2"/>
  <c r="D5507" i="2"/>
  <c r="L5507" i="2" s="1"/>
  <c r="L5506" i="2"/>
  <c r="E5506" i="2"/>
  <c r="D5506" i="2"/>
  <c r="L5505" i="2"/>
  <c r="E5505" i="2"/>
  <c r="D5505" i="2"/>
  <c r="L5504" i="2"/>
  <c r="E5504" i="2"/>
  <c r="D5504" i="2"/>
  <c r="L5503" i="2"/>
  <c r="E5503" i="2"/>
  <c r="D5503" i="2"/>
  <c r="E5502" i="2"/>
  <c r="D5502" i="2"/>
  <c r="L5502" i="2" s="1"/>
  <c r="E5501" i="2"/>
  <c r="D5501" i="2"/>
  <c r="L5501" i="2" s="1"/>
  <c r="E5500" i="2"/>
  <c r="D5500" i="2"/>
  <c r="L5500" i="2" s="1"/>
  <c r="L5499" i="2"/>
  <c r="E5499" i="2"/>
  <c r="D5499" i="2"/>
  <c r="L5498" i="2"/>
  <c r="G5498" i="2"/>
  <c r="E5498" i="2"/>
  <c r="D5498" i="2"/>
  <c r="E5497" i="2"/>
  <c r="D5497" i="2"/>
  <c r="E5496" i="2"/>
  <c r="D5496" i="2"/>
  <c r="E5495" i="2"/>
  <c r="D5495" i="2"/>
  <c r="E5494" i="2"/>
  <c r="D5494" i="2"/>
  <c r="E5493" i="2"/>
  <c r="D5493" i="2"/>
  <c r="E5492" i="2"/>
  <c r="D5492" i="2"/>
  <c r="E5491" i="2"/>
  <c r="D5491" i="2"/>
  <c r="E5490" i="2"/>
  <c r="D5490" i="2"/>
  <c r="E5489" i="2"/>
  <c r="D5489" i="2"/>
  <c r="E5488" i="2"/>
  <c r="D5488" i="2"/>
  <c r="E5487" i="2"/>
  <c r="D5487" i="2"/>
  <c r="L5487" i="2" s="1"/>
  <c r="E5486" i="2"/>
  <c r="D5486" i="2"/>
  <c r="L5486" i="2" s="1"/>
  <c r="L5485" i="2"/>
  <c r="E5485" i="2"/>
  <c r="D5485" i="2"/>
  <c r="L5484" i="2"/>
  <c r="E5484" i="2"/>
  <c r="D5484" i="2"/>
  <c r="E5483" i="2"/>
  <c r="D5483" i="2"/>
  <c r="L5483" i="2" s="1"/>
  <c r="L5482" i="2"/>
  <c r="E5482" i="2"/>
  <c r="D5482" i="2"/>
  <c r="E5481" i="2"/>
  <c r="D5481" i="2"/>
  <c r="L5481" i="2" s="1"/>
  <c r="E5480" i="2"/>
  <c r="D5480" i="2"/>
  <c r="L5480" i="2" s="1"/>
  <c r="L5479" i="2"/>
  <c r="E5479" i="2"/>
  <c r="D5479" i="2"/>
  <c r="L5478" i="2"/>
  <c r="E5478" i="2"/>
  <c r="D5478" i="2"/>
  <c r="E5477" i="2"/>
  <c r="D5477" i="2"/>
  <c r="L5477" i="2" s="1"/>
  <c r="L5476" i="2"/>
  <c r="E5476" i="2"/>
  <c r="D5476" i="2"/>
  <c r="E5475" i="2"/>
  <c r="D5475" i="2"/>
  <c r="L5475" i="2" s="1"/>
  <c r="G5474" i="2"/>
  <c r="E5474" i="2"/>
  <c r="D5474" i="2"/>
  <c r="L5474" i="2" s="1"/>
  <c r="L5473" i="2"/>
  <c r="E5473" i="2"/>
  <c r="D5473" i="2"/>
  <c r="E5472" i="2"/>
  <c r="D5472" i="2"/>
  <c r="E5471" i="2"/>
  <c r="D5471" i="2"/>
  <c r="E5470" i="2"/>
  <c r="D5470" i="2"/>
  <c r="E5469" i="2"/>
  <c r="D5469" i="2"/>
  <c r="E5468" i="2"/>
  <c r="D5468" i="2"/>
  <c r="E5467" i="2"/>
  <c r="D5467" i="2"/>
  <c r="E5466" i="2"/>
  <c r="D5466" i="2"/>
  <c r="E5465" i="2"/>
  <c r="D5465" i="2"/>
  <c r="E5464" i="2"/>
  <c r="D5464" i="2"/>
  <c r="E5463" i="2"/>
  <c r="D5463" i="2"/>
  <c r="L5463" i="2" s="1"/>
  <c r="E5462" i="2"/>
  <c r="D5462" i="2"/>
  <c r="L5462" i="2" s="1"/>
  <c r="L5461" i="2"/>
  <c r="E5461" i="2"/>
  <c r="D5461" i="2"/>
  <c r="L5460" i="2"/>
  <c r="E5460" i="2"/>
  <c r="D5460" i="2"/>
  <c r="E5459" i="2"/>
  <c r="D5459" i="2"/>
  <c r="L5459" i="2" s="1"/>
  <c r="L5458" i="2"/>
  <c r="E5458" i="2"/>
  <c r="D5458" i="2"/>
  <c r="E5457" i="2"/>
  <c r="D5457" i="2"/>
  <c r="L5457" i="2" s="1"/>
  <c r="E5456" i="2"/>
  <c r="D5456" i="2"/>
  <c r="L5456" i="2" s="1"/>
  <c r="L5455" i="2"/>
  <c r="E5455" i="2"/>
  <c r="D5455" i="2"/>
  <c r="L5454" i="2"/>
  <c r="E5454" i="2"/>
  <c r="D5454" i="2"/>
  <c r="E5453" i="2"/>
  <c r="D5453" i="2"/>
  <c r="L5453" i="2" s="1"/>
  <c r="L5452" i="2"/>
  <c r="E5452" i="2"/>
  <c r="D5452" i="2"/>
  <c r="E5451" i="2"/>
  <c r="D5451" i="2"/>
  <c r="L5451" i="2" s="1"/>
  <c r="G5450" i="2"/>
  <c r="E5450" i="2"/>
  <c r="D5450" i="2"/>
  <c r="L5449" i="2"/>
  <c r="E5449" i="2"/>
  <c r="D5449" i="2"/>
  <c r="E5448" i="2"/>
  <c r="D5448" i="2"/>
  <c r="E5447" i="2"/>
  <c r="D5447" i="2"/>
  <c r="E5446" i="2"/>
  <c r="D5446" i="2"/>
  <c r="E5445" i="2"/>
  <c r="D5445" i="2"/>
  <c r="E5444" i="2"/>
  <c r="D5444" i="2"/>
  <c r="E5443" i="2"/>
  <c r="D5443" i="2"/>
  <c r="E5442" i="2"/>
  <c r="D5442" i="2"/>
  <c r="E5441" i="2"/>
  <c r="D5441" i="2"/>
  <c r="E5440" i="2"/>
  <c r="D5440" i="2"/>
  <c r="E5439" i="2"/>
  <c r="D5439" i="2"/>
  <c r="L5439" i="2" s="1"/>
  <c r="E5438" i="2"/>
  <c r="D5438" i="2"/>
  <c r="E5437" i="2"/>
  <c r="D5437" i="2"/>
  <c r="L5437" i="2" s="1"/>
  <c r="E5436" i="2"/>
  <c r="D5436" i="2"/>
  <c r="L5436" i="2" s="1"/>
  <c r="E5435" i="2"/>
  <c r="D5435" i="2"/>
  <c r="L5435" i="2" s="1"/>
  <c r="L5434" i="2"/>
  <c r="E5434" i="2"/>
  <c r="D5434" i="2"/>
  <c r="E5433" i="2"/>
  <c r="D5433" i="2"/>
  <c r="L5433" i="2" s="1"/>
  <c r="E5432" i="2"/>
  <c r="D5432" i="2"/>
  <c r="L5432" i="2" s="1"/>
  <c r="L5431" i="2"/>
  <c r="E5431" i="2"/>
  <c r="D5431" i="2"/>
  <c r="L5430" i="2"/>
  <c r="E5430" i="2"/>
  <c r="D5430" i="2"/>
  <c r="L5429" i="2"/>
  <c r="E5429" i="2"/>
  <c r="D5429" i="2"/>
  <c r="L5428" i="2"/>
  <c r="E5428" i="2"/>
  <c r="D5428" i="2"/>
  <c r="E5427" i="2"/>
  <c r="D5427" i="2"/>
  <c r="L5427" i="2" s="1"/>
  <c r="G5426" i="2"/>
  <c r="E5426" i="2"/>
  <c r="D5426" i="2"/>
  <c r="L5426" i="2" s="1"/>
  <c r="L5425" i="2"/>
  <c r="E5425" i="2"/>
  <c r="D5425" i="2"/>
  <c r="E5424" i="2"/>
  <c r="D5424" i="2"/>
  <c r="E5423" i="2"/>
  <c r="D5423" i="2"/>
  <c r="E5422" i="2"/>
  <c r="D5422" i="2"/>
  <c r="E5421" i="2"/>
  <c r="D5421" i="2"/>
  <c r="E5420" i="2"/>
  <c r="D5420" i="2"/>
  <c r="E5419" i="2"/>
  <c r="D5419" i="2"/>
  <c r="E5418" i="2"/>
  <c r="D5418" i="2"/>
  <c r="E5417" i="2"/>
  <c r="D5417" i="2"/>
  <c r="E5416" i="2"/>
  <c r="D5416" i="2"/>
  <c r="E5415" i="2"/>
  <c r="D5415" i="2"/>
  <c r="E5414" i="2"/>
  <c r="D5414" i="2"/>
  <c r="L5414" i="2" s="1"/>
  <c r="E5413" i="2"/>
  <c r="D5413" i="2"/>
  <c r="L5413" i="2" s="1"/>
  <c r="E5412" i="2"/>
  <c r="D5412" i="2"/>
  <c r="L5412" i="2" s="1"/>
  <c r="E5411" i="2"/>
  <c r="D5411" i="2"/>
  <c r="L5411" i="2" s="1"/>
  <c r="L5410" i="2"/>
  <c r="E5410" i="2"/>
  <c r="D5410" i="2"/>
  <c r="E5409" i="2"/>
  <c r="D5409" i="2"/>
  <c r="L5409" i="2" s="1"/>
  <c r="E5408" i="2"/>
  <c r="D5408" i="2"/>
  <c r="L5408" i="2" s="1"/>
  <c r="L5407" i="2"/>
  <c r="E5407" i="2"/>
  <c r="D5407" i="2"/>
  <c r="L5406" i="2"/>
  <c r="E5406" i="2"/>
  <c r="D5406" i="2"/>
  <c r="L5405" i="2"/>
  <c r="E5405" i="2"/>
  <c r="D5405" i="2"/>
  <c r="L5404" i="2"/>
  <c r="E5404" i="2"/>
  <c r="D5404" i="2"/>
  <c r="E5403" i="2"/>
  <c r="D5403" i="2"/>
  <c r="L5403" i="2" s="1"/>
  <c r="G5402" i="2"/>
  <c r="E5402" i="2"/>
  <c r="D5402" i="2"/>
  <c r="L5402" i="2" s="1"/>
  <c r="E5401" i="2"/>
  <c r="D5401" i="2"/>
  <c r="E5400" i="2"/>
  <c r="D5400" i="2"/>
  <c r="E5399" i="2"/>
  <c r="D5399" i="2"/>
  <c r="E5398" i="2"/>
  <c r="D5398" i="2"/>
  <c r="E5397" i="2"/>
  <c r="D5397" i="2"/>
  <c r="E5396" i="2"/>
  <c r="D5396" i="2"/>
  <c r="E5395" i="2"/>
  <c r="D5395" i="2"/>
  <c r="E5394" i="2"/>
  <c r="D5394" i="2"/>
  <c r="E5393" i="2"/>
  <c r="D5393" i="2"/>
  <c r="E5392" i="2"/>
  <c r="D5392" i="2"/>
  <c r="E5391" i="2"/>
  <c r="D5391" i="2"/>
  <c r="E5390" i="2"/>
  <c r="D5390" i="2"/>
  <c r="L5390" i="2" s="1"/>
  <c r="E5389" i="2"/>
  <c r="D5389" i="2"/>
  <c r="L5389" i="2" s="1"/>
  <c r="E5388" i="2"/>
  <c r="D5388" i="2"/>
  <c r="L5388" i="2" s="1"/>
  <c r="E5387" i="2"/>
  <c r="D5387" i="2"/>
  <c r="L5387" i="2" s="1"/>
  <c r="L5386" i="2"/>
  <c r="E5386" i="2"/>
  <c r="D5386" i="2"/>
  <c r="E5385" i="2"/>
  <c r="D5385" i="2"/>
  <c r="L5385" i="2" s="1"/>
  <c r="E5384" i="2"/>
  <c r="D5384" i="2"/>
  <c r="L5384" i="2" s="1"/>
  <c r="L5383" i="2"/>
  <c r="E5383" i="2"/>
  <c r="D5383" i="2"/>
  <c r="E5382" i="2"/>
  <c r="D5382" i="2"/>
  <c r="L5382" i="2" s="1"/>
  <c r="E5381" i="2"/>
  <c r="D5381" i="2"/>
  <c r="L5381" i="2" s="1"/>
  <c r="L5380" i="2"/>
  <c r="E5380" i="2"/>
  <c r="D5380" i="2"/>
  <c r="E5379" i="2"/>
  <c r="D5379" i="2"/>
  <c r="L5379" i="2" s="1"/>
  <c r="G5378" i="2"/>
  <c r="E5378" i="2"/>
  <c r="D5378" i="2"/>
  <c r="L5378" i="2" s="1"/>
  <c r="E5377" i="2"/>
  <c r="D5377" i="2"/>
  <c r="L5377" i="2" s="1"/>
  <c r="E5376" i="2"/>
  <c r="D5376" i="2"/>
  <c r="L5376" i="2" s="1"/>
  <c r="E5375" i="2"/>
  <c r="D5375" i="2"/>
  <c r="E5374" i="2"/>
  <c r="D5374" i="2"/>
  <c r="E5373" i="2"/>
  <c r="D5373" i="2"/>
  <c r="E5372" i="2"/>
  <c r="D5372" i="2"/>
  <c r="E5371" i="2"/>
  <c r="D5371" i="2"/>
  <c r="E5370" i="2"/>
  <c r="D5370" i="2"/>
  <c r="E5369" i="2"/>
  <c r="D5369" i="2"/>
  <c r="E5368" i="2"/>
  <c r="D5368" i="2"/>
  <c r="L5367" i="2"/>
  <c r="E5367" i="2"/>
  <c r="D5367" i="2"/>
  <c r="E5366" i="2"/>
  <c r="D5366" i="2"/>
  <c r="E5365" i="2"/>
  <c r="D5365" i="2"/>
  <c r="L5365" i="2" s="1"/>
  <c r="E5364" i="2"/>
  <c r="D5364" i="2"/>
  <c r="L5364" i="2" s="1"/>
  <c r="E5363" i="2"/>
  <c r="D5363" i="2"/>
  <c r="L5363" i="2" s="1"/>
  <c r="L5362" i="2"/>
  <c r="E5362" i="2"/>
  <c r="D5362" i="2"/>
  <c r="E5361" i="2"/>
  <c r="D5361" i="2"/>
  <c r="L5361" i="2" s="1"/>
  <c r="E5360" i="2"/>
  <c r="D5360" i="2"/>
  <c r="L5360" i="2" s="1"/>
  <c r="L5359" i="2"/>
  <c r="E5359" i="2"/>
  <c r="D5359" i="2"/>
  <c r="L5358" i="2"/>
  <c r="E5358" i="2"/>
  <c r="D5358" i="2"/>
  <c r="L5357" i="2"/>
  <c r="E5357" i="2"/>
  <c r="D5357" i="2"/>
  <c r="L5356" i="2"/>
  <c r="E5356" i="2"/>
  <c r="D5356" i="2"/>
  <c r="E5355" i="2"/>
  <c r="D5355" i="2"/>
  <c r="L5355" i="2" s="1"/>
  <c r="G5354" i="2"/>
  <c r="E5354" i="2"/>
  <c r="D5354" i="2"/>
  <c r="L5354" i="2" s="1"/>
  <c r="E5353" i="2"/>
  <c r="D5353" i="2"/>
  <c r="E5352" i="2"/>
  <c r="D5352" i="2"/>
  <c r="E5351" i="2"/>
  <c r="D5351" i="2"/>
  <c r="E5350" i="2"/>
  <c r="D5350" i="2"/>
  <c r="E5349" i="2"/>
  <c r="D5349" i="2"/>
  <c r="E5348" i="2"/>
  <c r="D5348" i="2"/>
  <c r="E5347" i="2"/>
  <c r="D5347" i="2"/>
  <c r="E5346" i="2"/>
  <c r="D5346" i="2"/>
  <c r="E5345" i="2"/>
  <c r="D5345" i="2"/>
  <c r="E5344" i="2"/>
  <c r="D5344" i="2"/>
  <c r="E5343" i="2"/>
  <c r="D5343" i="2"/>
  <c r="E5342" i="2"/>
  <c r="D5342" i="2"/>
  <c r="L5342" i="2" s="1"/>
  <c r="L5341" i="2"/>
  <c r="E5341" i="2"/>
  <c r="D5341" i="2"/>
  <c r="L5340" i="2"/>
  <c r="E5340" i="2"/>
  <c r="D5340" i="2"/>
  <c r="E5339" i="2"/>
  <c r="D5339" i="2"/>
  <c r="L5339" i="2" s="1"/>
  <c r="L5338" i="2"/>
  <c r="E5338" i="2"/>
  <c r="D5338" i="2"/>
  <c r="E5337" i="2"/>
  <c r="D5337" i="2"/>
  <c r="L5337" i="2" s="1"/>
  <c r="E5336" i="2"/>
  <c r="D5336" i="2"/>
  <c r="L5336" i="2" s="1"/>
  <c r="L5335" i="2"/>
  <c r="E5335" i="2"/>
  <c r="D5335" i="2"/>
  <c r="E5334" i="2"/>
  <c r="D5334" i="2"/>
  <c r="L5334" i="2" s="1"/>
  <c r="L5333" i="2"/>
  <c r="E5333" i="2"/>
  <c r="D5333" i="2"/>
  <c r="L5332" i="2"/>
  <c r="E5332" i="2"/>
  <c r="D5332" i="2"/>
  <c r="E5331" i="2"/>
  <c r="D5331" i="2"/>
  <c r="L5331" i="2" s="1"/>
  <c r="G5330" i="2"/>
  <c r="E5330" i="2"/>
  <c r="D5330" i="2"/>
  <c r="L5330" i="2" s="1"/>
  <c r="E5329" i="2"/>
  <c r="D5329" i="2"/>
  <c r="L5329" i="2" s="1"/>
  <c r="E5328" i="2"/>
  <c r="D5328" i="2"/>
  <c r="E5327" i="2"/>
  <c r="D5327" i="2"/>
  <c r="E5326" i="2"/>
  <c r="D5326" i="2"/>
  <c r="E5325" i="2"/>
  <c r="D5325" i="2"/>
  <c r="E5324" i="2"/>
  <c r="D5324" i="2"/>
  <c r="E5323" i="2"/>
  <c r="D5323" i="2"/>
  <c r="E5322" i="2"/>
  <c r="D5322" i="2"/>
  <c r="E5321" i="2"/>
  <c r="D5321" i="2"/>
  <c r="E5320" i="2"/>
  <c r="D5320" i="2"/>
  <c r="E5319" i="2"/>
  <c r="D5319" i="2"/>
  <c r="L5319" i="2" s="1"/>
  <c r="E5318" i="2"/>
  <c r="D5318" i="2"/>
  <c r="L5318" i="2" s="1"/>
  <c r="L5317" i="2"/>
  <c r="E5317" i="2"/>
  <c r="D5317" i="2"/>
  <c r="L5316" i="2"/>
  <c r="E5316" i="2"/>
  <c r="D5316" i="2"/>
  <c r="L5315" i="2"/>
  <c r="E5315" i="2"/>
  <c r="D5315" i="2"/>
  <c r="L5314" i="2"/>
  <c r="E5314" i="2"/>
  <c r="D5314" i="2"/>
  <c r="E5313" i="2"/>
  <c r="D5313" i="2"/>
  <c r="L5313" i="2" s="1"/>
  <c r="E5312" i="2"/>
  <c r="D5312" i="2"/>
  <c r="L5312" i="2" s="1"/>
  <c r="E5311" i="2"/>
  <c r="D5311" i="2"/>
  <c r="L5311" i="2" s="1"/>
  <c r="E5310" i="2"/>
  <c r="D5310" i="2"/>
  <c r="L5310" i="2" s="1"/>
  <c r="E5309" i="2"/>
  <c r="D5309" i="2"/>
  <c r="L5309" i="2" s="1"/>
  <c r="E5308" i="2"/>
  <c r="D5308" i="2"/>
  <c r="L5308" i="2" s="1"/>
  <c r="E5307" i="2"/>
  <c r="D5307" i="2"/>
  <c r="G5306" i="2"/>
  <c r="E5306" i="2"/>
  <c r="D5306" i="2"/>
  <c r="L5305" i="2"/>
  <c r="E5305" i="2"/>
  <c r="D5305" i="2"/>
  <c r="E5304" i="2"/>
  <c r="D5304" i="2"/>
  <c r="E5303" i="2"/>
  <c r="D5303" i="2"/>
  <c r="E5302" i="2"/>
  <c r="D5302" i="2"/>
  <c r="E5301" i="2"/>
  <c r="D5301" i="2"/>
  <c r="E5300" i="2"/>
  <c r="D5300" i="2"/>
  <c r="E5299" i="2"/>
  <c r="D5299" i="2"/>
  <c r="E5298" i="2"/>
  <c r="D5298" i="2"/>
  <c r="E5297" i="2"/>
  <c r="D5297" i="2"/>
  <c r="E5296" i="2"/>
  <c r="D5296" i="2"/>
  <c r="E5295" i="2"/>
  <c r="D5295" i="2"/>
  <c r="L5295" i="2" s="1"/>
  <c r="E5294" i="2"/>
  <c r="D5294" i="2"/>
  <c r="L5294" i="2" s="1"/>
  <c r="L5293" i="2"/>
  <c r="E5293" i="2"/>
  <c r="D5293" i="2"/>
  <c r="L5292" i="2"/>
  <c r="E5292" i="2"/>
  <c r="D5292" i="2"/>
  <c r="L5291" i="2"/>
  <c r="E5291" i="2"/>
  <c r="D5291" i="2"/>
  <c r="L5290" i="2"/>
  <c r="E5290" i="2"/>
  <c r="D5290" i="2"/>
  <c r="E5289" i="2"/>
  <c r="D5289" i="2"/>
  <c r="L5289" i="2" s="1"/>
  <c r="E5288" i="2"/>
  <c r="D5288" i="2"/>
  <c r="E5287" i="2"/>
  <c r="D5287" i="2"/>
  <c r="L5287" i="2" s="1"/>
  <c r="E5286" i="2"/>
  <c r="D5286" i="2"/>
  <c r="L5286" i="2" s="1"/>
  <c r="E5285" i="2"/>
  <c r="D5285" i="2"/>
  <c r="L5285" i="2" s="1"/>
  <c r="E5284" i="2"/>
  <c r="D5284" i="2"/>
  <c r="L5284" i="2" s="1"/>
  <c r="E5283" i="2"/>
  <c r="D5283" i="2"/>
  <c r="L5283" i="2" s="1"/>
  <c r="G5282" i="2"/>
  <c r="E5282" i="2"/>
  <c r="D5282" i="2"/>
  <c r="L5282" i="2" s="1"/>
  <c r="L5281" i="2"/>
  <c r="E5281" i="2"/>
  <c r="D5281" i="2"/>
  <c r="E5280" i="2"/>
  <c r="D5280" i="2"/>
  <c r="E5279" i="2"/>
  <c r="D5279" i="2"/>
  <c r="E5278" i="2"/>
  <c r="D5278" i="2"/>
  <c r="E5277" i="2"/>
  <c r="D5277" i="2"/>
  <c r="E5276" i="2"/>
  <c r="D5276" i="2"/>
  <c r="E5275" i="2"/>
  <c r="D5275" i="2"/>
  <c r="E5274" i="2"/>
  <c r="D5274" i="2"/>
  <c r="E5273" i="2"/>
  <c r="D5273" i="2"/>
  <c r="E5272" i="2"/>
  <c r="D5272" i="2"/>
  <c r="E5271" i="2"/>
  <c r="D5271" i="2"/>
  <c r="L5271" i="2" s="1"/>
  <c r="E5270" i="2"/>
  <c r="D5270" i="2"/>
  <c r="L5270" i="2" s="1"/>
  <c r="L5269" i="2"/>
  <c r="E5269" i="2"/>
  <c r="D5269" i="2"/>
  <c r="L5268" i="2"/>
  <c r="E5268" i="2"/>
  <c r="D5268" i="2"/>
  <c r="L5267" i="2"/>
  <c r="E5267" i="2"/>
  <c r="D5267" i="2"/>
  <c r="L5266" i="2"/>
  <c r="E5266" i="2"/>
  <c r="D5266" i="2"/>
  <c r="E5265" i="2"/>
  <c r="D5265" i="2"/>
  <c r="L5265" i="2" s="1"/>
  <c r="E5264" i="2"/>
  <c r="D5264" i="2"/>
  <c r="L5264" i="2" s="1"/>
  <c r="E5263" i="2"/>
  <c r="D5263" i="2"/>
  <c r="L5263" i="2" s="1"/>
  <c r="E5262" i="2"/>
  <c r="D5262" i="2"/>
  <c r="L5262" i="2" s="1"/>
  <c r="E5261" i="2"/>
  <c r="D5261" i="2"/>
  <c r="L5261" i="2" s="1"/>
  <c r="E5260" i="2"/>
  <c r="D5260" i="2"/>
  <c r="L5260" i="2" s="1"/>
  <c r="E5259" i="2"/>
  <c r="D5259" i="2"/>
  <c r="L5259" i="2" s="1"/>
  <c r="G5258" i="2"/>
  <c r="E5258" i="2"/>
  <c r="D5258" i="2"/>
  <c r="L5258" i="2" s="1"/>
  <c r="L5257" i="2"/>
  <c r="E5257" i="2"/>
  <c r="D5257" i="2"/>
  <c r="E5256" i="2"/>
  <c r="D5256" i="2"/>
  <c r="E5255" i="2"/>
  <c r="D5255" i="2"/>
  <c r="E5254" i="2"/>
  <c r="D5254" i="2"/>
  <c r="E5253" i="2"/>
  <c r="D5253" i="2"/>
  <c r="E5252" i="2"/>
  <c r="D5252" i="2"/>
  <c r="E5251" i="2"/>
  <c r="D5251" i="2"/>
  <c r="E5250" i="2"/>
  <c r="D5250" i="2"/>
  <c r="E5249" i="2"/>
  <c r="D5249" i="2"/>
  <c r="E5248" i="2"/>
  <c r="D5248" i="2"/>
  <c r="E5247" i="2"/>
  <c r="D5247" i="2"/>
  <c r="L5247" i="2" s="1"/>
  <c r="E5246" i="2"/>
  <c r="D5246" i="2"/>
  <c r="L5246" i="2" s="1"/>
  <c r="L5245" i="2"/>
  <c r="E5245" i="2"/>
  <c r="D5245" i="2"/>
  <c r="E5244" i="2"/>
  <c r="D5244" i="2"/>
  <c r="L5244" i="2" s="1"/>
  <c r="L5243" i="2"/>
  <c r="E5243" i="2"/>
  <c r="D5243" i="2"/>
  <c r="L5242" i="2"/>
  <c r="E5242" i="2"/>
  <c r="D5242" i="2"/>
  <c r="E5241" i="2"/>
  <c r="D5241" i="2"/>
  <c r="L5241" i="2" s="1"/>
  <c r="E5240" i="2"/>
  <c r="D5240" i="2"/>
  <c r="L5240" i="2" s="1"/>
  <c r="E5239" i="2"/>
  <c r="D5239" i="2"/>
  <c r="L5239" i="2" s="1"/>
  <c r="E5238" i="2"/>
  <c r="D5238" i="2"/>
  <c r="L5238" i="2" s="1"/>
  <c r="E5237" i="2"/>
  <c r="D5237" i="2"/>
  <c r="L5237" i="2" s="1"/>
  <c r="E5236" i="2"/>
  <c r="D5236" i="2"/>
  <c r="L5236" i="2" s="1"/>
  <c r="E5235" i="2"/>
  <c r="D5235" i="2"/>
  <c r="L5235" i="2" s="1"/>
  <c r="G5234" i="2"/>
  <c r="E5234" i="2"/>
  <c r="D5234" i="2"/>
  <c r="L5233" i="2"/>
  <c r="E5233" i="2"/>
  <c r="D5233" i="2"/>
  <c r="E5232" i="2"/>
  <c r="D5232" i="2"/>
  <c r="E5231" i="2"/>
  <c r="D5231" i="2"/>
  <c r="E5230" i="2"/>
  <c r="D5230" i="2"/>
  <c r="E5229" i="2"/>
  <c r="D5229" i="2"/>
  <c r="E5228" i="2"/>
  <c r="D5228" i="2"/>
  <c r="E5227" i="2"/>
  <c r="D5227" i="2"/>
  <c r="E5226" i="2"/>
  <c r="D5226" i="2"/>
  <c r="E5225" i="2"/>
  <c r="D5225" i="2"/>
  <c r="E5224" i="2"/>
  <c r="D5224" i="2"/>
  <c r="E5223" i="2"/>
  <c r="D5223" i="2"/>
  <c r="E5222" i="2"/>
  <c r="D5222" i="2"/>
  <c r="L5222" i="2" s="1"/>
  <c r="L5221" i="2"/>
  <c r="E5221" i="2"/>
  <c r="D5221" i="2"/>
  <c r="E5220" i="2"/>
  <c r="D5220" i="2"/>
  <c r="L5220" i="2" s="1"/>
  <c r="L5219" i="2"/>
  <c r="E5219" i="2"/>
  <c r="D5219" i="2"/>
  <c r="L5218" i="2"/>
  <c r="E5218" i="2"/>
  <c r="D5218" i="2"/>
  <c r="E5217" i="2"/>
  <c r="D5217" i="2"/>
  <c r="L5217" i="2" s="1"/>
  <c r="E5216" i="2"/>
  <c r="D5216" i="2"/>
  <c r="L5216" i="2" s="1"/>
  <c r="E5215" i="2"/>
  <c r="D5215" i="2"/>
  <c r="L5215" i="2" s="1"/>
  <c r="E5214" i="2"/>
  <c r="D5214" i="2"/>
  <c r="L5214" i="2" s="1"/>
  <c r="E5213" i="2"/>
  <c r="D5213" i="2"/>
  <c r="L5213" i="2" s="1"/>
  <c r="E5212" i="2"/>
  <c r="D5212" i="2"/>
  <c r="L5212" i="2" s="1"/>
  <c r="E5211" i="2"/>
  <c r="D5211" i="2"/>
  <c r="L5211" i="2" s="1"/>
  <c r="G5210" i="2"/>
  <c r="E5210" i="2"/>
  <c r="D5210" i="2"/>
  <c r="L5210" i="2" s="1"/>
  <c r="L5209" i="2"/>
  <c r="E5209" i="2"/>
  <c r="D5209" i="2"/>
  <c r="E5208" i="2"/>
  <c r="D5208" i="2"/>
  <c r="E5207" i="2"/>
  <c r="D5207" i="2"/>
  <c r="E5206" i="2"/>
  <c r="D5206" i="2"/>
  <c r="E5205" i="2"/>
  <c r="D5205" i="2"/>
  <c r="E5204" i="2"/>
  <c r="D5204" i="2"/>
  <c r="E5203" i="2"/>
  <c r="D5203" i="2"/>
  <c r="E5202" i="2"/>
  <c r="D5202" i="2"/>
  <c r="E5201" i="2"/>
  <c r="D5201" i="2"/>
  <c r="E5200" i="2"/>
  <c r="D5200" i="2"/>
  <c r="E5199" i="2"/>
  <c r="D5199" i="2"/>
  <c r="L5199" i="2" s="1"/>
  <c r="E5198" i="2"/>
  <c r="D5198" i="2"/>
  <c r="L5198" i="2" s="1"/>
  <c r="L5197" i="2"/>
  <c r="E5197" i="2"/>
  <c r="D5197" i="2"/>
  <c r="E5196" i="2"/>
  <c r="D5196" i="2"/>
  <c r="L5196" i="2" s="1"/>
  <c r="L5195" i="2"/>
  <c r="E5195" i="2"/>
  <c r="D5195" i="2"/>
  <c r="L5194" i="2"/>
  <c r="E5194" i="2"/>
  <c r="D5194" i="2"/>
  <c r="E5193" i="2"/>
  <c r="D5193" i="2"/>
  <c r="L5193" i="2" s="1"/>
  <c r="E5192" i="2"/>
  <c r="D5192" i="2"/>
  <c r="L5192" i="2" s="1"/>
  <c r="E5191" i="2"/>
  <c r="D5191" i="2"/>
  <c r="E5190" i="2"/>
  <c r="D5190" i="2"/>
  <c r="L5190" i="2" s="1"/>
  <c r="E5189" i="2"/>
  <c r="D5189" i="2"/>
  <c r="L5189" i="2" s="1"/>
  <c r="E5188" i="2"/>
  <c r="D5188" i="2"/>
  <c r="L5188" i="2" s="1"/>
  <c r="E5187" i="2"/>
  <c r="D5187" i="2"/>
  <c r="L5187" i="2" s="1"/>
  <c r="G5186" i="2"/>
  <c r="E5186" i="2"/>
  <c r="D5186" i="2"/>
  <c r="L5186" i="2" s="1"/>
  <c r="L5185" i="2"/>
  <c r="E5185" i="2"/>
  <c r="D5185" i="2"/>
  <c r="E5184" i="2"/>
  <c r="D5184" i="2"/>
  <c r="E5183" i="2"/>
  <c r="D5183" i="2"/>
  <c r="E5182" i="2"/>
  <c r="D5182" i="2"/>
  <c r="E5181" i="2"/>
  <c r="D5181" i="2"/>
  <c r="E5180" i="2"/>
  <c r="D5180" i="2"/>
  <c r="E5179" i="2"/>
  <c r="D5179" i="2"/>
  <c r="E5178" i="2"/>
  <c r="D5178" i="2"/>
  <c r="E5177" i="2"/>
  <c r="D5177" i="2"/>
  <c r="E5176" i="2"/>
  <c r="D5176" i="2"/>
  <c r="L5176" i="2" s="1"/>
  <c r="E5175" i="2"/>
  <c r="D5175" i="2"/>
  <c r="L5175" i="2" s="1"/>
  <c r="E5174" i="2"/>
  <c r="D5174" i="2"/>
  <c r="L5174" i="2" s="1"/>
  <c r="L5173" i="2"/>
  <c r="E5173" i="2"/>
  <c r="D5173" i="2"/>
  <c r="E5172" i="2"/>
  <c r="D5172" i="2"/>
  <c r="L5172" i="2" s="1"/>
  <c r="L5171" i="2"/>
  <c r="E5171" i="2"/>
  <c r="D5171" i="2"/>
  <c r="L5170" i="2"/>
  <c r="E5170" i="2"/>
  <c r="D5170" i="2"/>
  <c r="E5169" i="2"/>
  <c r="D5169" i="2"/>
  <c r="L5169" i="2" s="1"/>
  <c r="L5168" i="2"/>
  <c r="E5168" i="2"/>
  <c r="D5168" i="2"/>
  <c r="E5167" i="2"/>
  <c r="D5167" i="2"/>
  <c r="L5167" i="2" s="1"/>
  <c r="E5166" i="2"/>
  <c r="D5166" i="2"/>
  <c r="L5166" i="2" s="1"/>
  <c r="E5165" i="2"/>
  <c r="D5165" i="2"/>
  <c r="L5165" i="2" s="1"/>
  <c r="E5164" i="2"/>
  <c r="D5164" i="2"/>
  <c r="L5164" i="2" s="1"/>
  <c r="E5163" i="2"/>
  <c r="D5163" i="2"/>
  <c r="L5163" i="2" s="1"/>
  <c r="G5162" i="2"/>
  <c r="E5162" i="2"/>
  <c r="D5162" i="2"/>
  <c r="L5162" i="2" s="1"/>
  <c r="E5161" i="2"/>
  <c r="D5161" i="2"/>
  <c r="E5160" i="2"/>
  <c r="D5160" i="2"/>
  <c r="E5159" i="2"/>
  <c r="D5159" i="2"/>
  <c r="E5158" i="2"/>
  <c r="D5158" i="2"/>
  <c r="E5157" i="2"/>
  <c r="D5157" i="2"/>
  <c r="E5156" i="2"/>
  <c r="D5156" i="2"/>
  <c r="E5155" i="2"/>
  <c r="D5155" i="2"/>
  <c r="E5154" i="2"/>
  <c r="D5154" i="2"/>
  <c r="E5153" i="2"/>
  <c r="D5153" i="2"/>
  <c r="E5152" i="2"/>
  <c r="D5152" i="2"/>
  <c r="E5151" i="2"/>
  <c r="D5151" i="2"/>
  <c r="L5151" i="2" s="1"/>
  <c r="E5150" i="2"/>
  <c r="D5150" i="2"/>
  <c r="L5150" i="2" s="1"/>
  <c r="L5149" i="2"/>
  <c r="E5149" i="2"/>
  <c r="D5149" i="2"/>
  <c r="E5148" i="2"/>
  <c r="D5148" i="2"/>
  <c r="L5148" i="2" s="1"/>
  <c r="L5147" i="2"/>
  <c r="E5147" i="2"/>
  <c r="D5147" i="2"/>
  <c r="L5146" i="2"/>
  <c r="E5146" i="2"/>
  <c r="D5146" i="2"/>
  <c r="E5145" i="2"/>
  <c r="D5145" i="2"/>
  <c r="L5145" i="2" s="1"/>
  <c r="L5144" i="2"/>
  <c r="E5144" i="2"/>
  <c r="D5144" i="2"/>
  <c r="E5143" i="2"/>
  <c r="D5143" i="2"/>
  <c r="L5143" i="2" s="1"/>
  <c r="E5142" i="2"/>
  <c r="D5142" i="2"/>
  <c r="L5142" i="2" s="1"/>
  <c r="E5141" i="2"/>
  <c r="D5141" i="2"/>
  <c r="L5141" i="2" s="1"/>
  <c r="E5140" i="2"/>
  <c r="D5140" i="2"/>
  <c r="L5140" i="2" s="1"/>
  <c r="E5139" i="2"/>
  <c r="D5139" i="2"/>
  <c r="L5139" i="2" s="1"/>
  <c r="G5138" i="2"/>
  <c r="E5138" i="2"/>
  <c r="D5138" i="2"/>
  <c r="L5138" i="2" s="1"/>
  <c r="E5137" i="2"/>
  <c r="D5137" i="2"/>
  <c r="E5136" i="2"/>
  <c r="D5136" i="2"/>
  <c r="E5135" i="2"/>
  <c r="D5135" i="2"/>
  <c r="E5134" i="2"/>
  <c r="D5134" i="2"/>
  <c r="E5133" i="2"/>
  <c r="D5133" i="2"/>
  <c r="E5132" i="2"/>
  <c r="D5132" i="2"/>
  <c r="E5131" i="2"/>
  <c r="D5131" i="2"/>
  <c r="E5130" i="2"/>
  <c r="D5130" i="2"/>
  <c r="E5129" i="2"/>
  <c r="D5129" i="2"/>
  <c r="E5128" i="2"/>
  <c r="D5128" i="2"/>
  <c r="E5127" i="2"/>
  <c r="D5127" i="2"/>
  <c r="L5127" i="2" s="1"/>
  <c r="E5126" i="2"/>
  <c r="D5126" i="2"/>
  <c r="L5126" i="2" s="1"/>
  <c r="L5125" i="2"/>
  <c r="E5125" i="2"/>
  <c r="D5125" i="2"/>
  <c r="E5124" i="2"/>
  <c r="D5124" i="2"/>
  <c r="L5124" i="2" s="1"/>
  <c r="L5123" i="2"/>
  <c r="E5123" i="2"/>
  <c r="D5123" i="2"/>
  <c r="L5122" i="2"/>
  <c r="E5122" i="2"/>
  <c r="D5122" i="2"/>
  <c r="L5121" i="2"/>
  <c r="E5121" i="2"/>
  <c r="D5121" i="2"/>
  <c r="L5120" i="2"/>
  <c r="E5120" i="2"/>
  <c r="D5120" i="2"/>
  <c r="E5119" i="2"/>
  <c r="D5119" i="2"/>
  <c r="L5119" i="2" s="1"/>
  <c r="E5118" i="2"/>
  <c r="D5118" i="2"/>
  <c r="L5118" i="2" s="1"/>
  <c r="E5117" i="2"/>
  <c r="D5117" i="2"/>
  <c r="L5117" i="2" s="1"/>
  <c r="E5116" i="2"/>
  <c r="D5116" i="2"/>
  <c r="L5116" i="2" s="1"/>
  <c r="E5115" i="2"/>
  <c r="D5115" i="2"/>
  <c r="L5115" i="2" s="1"/>
  <c r="G5114" i="2"/>
  <c r="E5114" i="2"/>
  <c r="D5114" i="2"/>
  <c r="L5114" i="2" s="1"/>
  <c r="L5113" i="2"/>
  <c r="E5113" i="2"/>
  <c r="D5113" i="2"/>
  <c r="E5112" i="2"/>
  <c r="D5112" i="2"/>
  <c r="E5111" i="2"/>
  <c r="D5111" i="2"/>
  <c r="E5110" i="2"/>
  <c r="D5110" i="2"/>
  <c r="E5109" i="2"/>
  <c r="D5109" i="2"/>
  <c r="E5108" i="2"/>
  <c r="D5108" i="2"/>
  <c r="E5107" i="2"/>
  <c r="D5107" i="2"/>
  <c r="E5106" i="2"/>
  <c r="D5106" i="2"/>
  <c r="E5105" i="2"/>
  <c r="D5105" i="2"/>
  <c r="E5104" i="2"/>
  <c r="D5104" i="2"/>
  <c r="E5103" i="2"/>
  <c r="D5103" i="2"/>
  <c r="L5103" i="2" s="1"/>
  <c r="E5102" i="2"/>
  <c r="D5102" i="2"/>
  <c r="L5102" i="2" s="1"/>
  <c r="L5101" i="2"/>
  <c r="E5101" i="2"/>
  <c r="D5101" i="2"/>
  <c r="E5100" i="2"/>
  <c r="D5100" i="2"/>
  <c r="L5100" i="2" s="1"/>
  <c r="L5099" i="2"/>
  <c r="E5099" i="2"/>
  <c r="D5099" i="2"/>
  <c r="L5098" i="2"/>
  <c r="E5098" i="2"/>
  <c r="D5098" i="2"/>
  <c r="E5097" i="2"/>
  <c r="D5097" i="2"/>
  <c r="L5097" i="2" s="1"/>
  <c r="L5096" i="2"/>
  <c r="E5096" i="2"/>
  <c r="D5096" i="2"/>
  <c r="E5095" i="2"/>
  <c r="D5095" i="2"/>
  <c r="L5095" i="2" s="1"/>
  <c r="E5094" i="2"/>
  <c r="D5094" i="2"/>
  <c r="E5093" i="2"/>
  <c r="D5093" i="2"/>
  <c r="L5093" i="2" s="1"/>
  <c r="E5092" i="2"/>
  <c r="D5092" i="2"/>
  <c r="L5092" i="2" s="1"/>
  <c r="E5091" i="2"/>
  <c r="D5091" i="2"/>
  <c r="L5091" i="2" s="1"/>
  <c r="G5090" i="2"/>
  <c r="E5090" i="2"/>
  <c r="D5090" i="2"/>
  <c r="L5090" i="2" s="1"/>
  <c r="L5089" i="2"/>
  <c r="E5089" i="2"/>
  <c r="D5089" i="2"/>
  <c r="E5088" i="2"/>
  <c r="D5088" i="2"/>
  <c r="E5087" i="2"/>
  <c r="D5087" i="2"/>
  <c r="E5086" i="2"/>
  <c r="D5086" i="2"/>
  <c r="E5085" i="2"/>
  <c r="D5085" i="2"/>
  <c r="E5084" i="2"/>
  <c r="D5084" i="2"/>
  <c r="E5083" i="2"/>
  <c r="D5083" i="2"/>
  <c r="E5082" i="2"/>
  <c r="D5082" i="2"/>
  <c r="E5081" i="2"/>
  <c r="D5081" i="2"/>
  <c r="E5080" i="2"/>
  <c r="D5080" i="2"/>
  <c r="E5079" i="2"/>
  <c r="D5079" i="2"/>
  <c r="L5079" i="2" s="1"/>
  <c r="E5078" i="2"/>
  <c r="D5078" i="2"/>
  <c r="L5078" i="2" s="1"/>
  <c r="L5077" i="2"/>
  <c r="E5077" i="2"/>
  <c r="D5077" i="2"/>
  <c r="E5076" i="2"/>
  <c r="D5076" i="2"/>
  <c r="L5076" i="2" s="1"/>
  <c r="L5075" i="2"/>
  <c r="E5075" i="2"/>
  <c r="D5075" i="2"/>
  <c r="L5074" i="2"/>
  <c r="E5074" i="2"/>
  <c r="D5074" i="2"/>
  <c r="E5073" i="2"/>
  <c r="D5073" i="2"/>
  <c r="L5073" i="2" s="1"/>
  <c r="L5072" i="2"/>
  <c r="E5072" i="2"/>
  <c r="D5072" i="2"/>
  <c r="E5071" i="2"/>
  <c r="D5071" i="2"/>
  <c r="L5071" i="2" s="1"/>
  <c r="E5070" i="2"/>
  <c r="D5070" i="2"/>
  <c r="L5070" i="2" s="1"/>
  <c r="E5069" i="2"/>
  <c r="D5069" i="2"/>
  <c r="L5069" i="2" s="1"/>
  <c r="E5068" i="2"/>
  <c r="D5068" i="2"/>
  <c r="L5068" i="2" s="1"/>
  <c r="E5067" i="2"/>
  <c r="D5067" i="2"/>
  <c r="L5067" i="2" s="1"/>
  <c r="L5066" i="2"/>
  <c r="G5066" i="2"/>
  <c r="E5066" i="2"/>
  <c r="D5066" i="2"/>
  <c r="E5065" i="2"/>
  <c r="D5065" i="2"/>
  <c r="E5064" i="2"/>
  <c r="D5064" i="2"/>
  <c r="E5063" i="2"/>
  <c r="D5063" i="2"/>
  <c r="E5062" i="2"/>
  <c r="D5062" i="2"/>
  <c r="E5061" i="2"/>
  <c r="D5061" i="2"/>
  <c r="E5060" i="2"/>
  <c r="D5060" i="2"/>
  <c r="E5059" i="2"/>
  <c r="D5059" i="2"/>
  <c r="E5058" i="2"/>
  <c r="D5058" i="2"/>
  <c r="E5057" i="2"/>
  <c r="D5057" i="2"/>
  <c r="E5056" i="2"/>
  <c r="D5056" i="2"/>
  <c r="E5055" i="2"/>
  <c r="D5055" i="2"/>
  <c r="E5054" i="2"/>
  <c r="D5054" i="2"/>
  <c r="L5054" i="2" s="1"/>
  <c r="L5053" i="2"/>
  <c r="E5053" i="2"/>
  <c r="D5053" i="2"/>
  <c r="E5052" i="2"/>
  <c r="D5052" i="2"/>
  <c r="L5052" i="2" s="1"/>
  <c r="L5051" i="2"/>
  <c r="E5051" i="2"/>
  <c r="D5051" i="2"/>
  <c r="E5050" i="2"/>
  <c r="D5050" i="2"/>
  <c r="L5050" i="2" s="1"/>
  <c r="E5049" i="2"/>
  <c r="D5049" i="2"/>
  <c r="L5049" i="2" s="1"/>
  <c r="L5048" i="2"/>
  <c r="E5048" i="2"/>
  <c r="D5048" i="2"/>
  <c r="E5047" i="2"/>
  <c r="D5047" i="2"/>
  <c r="L5047" i="2" s="1"/>
  <c r="E5046" i="2"/>
  <c r="D5046" i="2"/>
  <c r="L5046" i="2" s="1"/>
  <c r="E5045" i="2"/>
  <c r="D5045" i="2"/>
  <c r="L5045" i="2" s="1"/>
  <c r="E5044" i="2"/>
  <c r="D5044" i="2"/>
  <c r="L5044" i="2" s="1"/>
  <c r="E5043" i="2"/>
  <c r="D5043" i="2"/>
  <c r="L5043" i="2" s="1"/>
  <c r="L5042" i="2"/>
  <c r="G5042" i="2"/>
  <c r="E5042" i="2"/>
  <c r="D5042" i="2"/>
  <c r="E5041" i="2"/>
  <c r="D5041" i="2"/>
  <c r="E5040" i="2"/>
  <c r="D5040" i="2"/>
  <c r="E5039" i="2"/>
  <c r="D5039" i="2"/>
  <c r="E5038" i="2"/>
  <c r="D5038" i="2"/>
  <c r="E5037" i="2"/>
  <c r="D5037" i="2"/>
  <c r="E5036" i="2"/>
  <c r="D5036" i="2"/>
  <c r="E5035" i="2"/>
  <c r="D5035" i="2"/>
  <c r="E5034" i="2"/>
  <c r="D5034" i="2"/>
  <c r="E5033" i="2"/>
  <c r="D5033" i="2"/>
  <c r="E5032" i="2"/>
  <c r="D5032" i="2"/>
  <c r="E5031" i="2"/>
  <c r="D5031" i="2"/>
  <c r="E5030" i="2"/>
  <c r="D5030" i="2"/>
  <c r="L5030" i="2" s="1"/>
  <c r="L5029" i="2"/>
  <c r="E5029" i="2"/>
  <c r="D5029" i="2"/>
  <c r="E5028" i="2"/>
  <c r="D5028" i="2"/>
  <c r="L5028" i="2" s="1"/>
  <c r="L5027" i="2"/>
  <c r="E5027" i="2"/>
  <c r="D5027" i="2"/>
  <c r="E5026" i="2"/>
  <c r="D5026" i="2"/>
  <c r="L5026" i="2" s="1"/>
  <c r="E5025" i="2"/>
  <c r="D5025" i="2"/>
  <c r="L5025" i="2" s="1"/>
  <c r="L5024" i="2"/>
  <c r="E5024" i="2"/>
  <c r="D5024" i="2"/>
  <c r="E5023" i="2"/>
  <c r="D5023" i="2"/>
  <c r="L5023" i="2" s="1"/>
  <c r="L5022" i="2"/>
  <c r="E5022" i="2"/>
  <c r="D5022" i="2"/>
  <c r="E5021" i="2"/>
  <c r="D5021" i="2"/>
  <c r="L5021" i="2" s="1"/>
  <c r="E5020" i="2"/>
  <c r="D5020" i="2"/>
  <c r="L5020" i="2" s="1"/>
  <c r="L5019" i="2"/>
  <c r="E5019" i="2"/>
  <c r="D5019" i="2"/>
  <c r="G5018" i="2"/>
  <c r="E5018" i="2"/>
  <c r="D5018" i="2"/>
  <c r="L5018" i="2" s="1"/>
  <c r="L5017" i="2"/>
  <c r="E5017" i="2"/>
  <c r="D5017" i="2"/>
  <c r="E5016" i="2"/>
  <c r="D5016" i="2"/>
  <c r="E5015" i="2"/>
  <c r="D5015" i="2"/>
  <c r="E5014" i="2"/>
  <c r="D5014" i="2"/>
  <c r="E5013" i="2"/>
  <c r="D5013" i="2"/>
  <c r="E5012" i="2"/>
  <c r="D5012" i="2"/>
  <c r="E5011" i="2"/>
  <c r="D5011" i="2"/>
  <c r="E5010" i="2"/>
  <c r="D5010" i="2"/>
  <c r="E5009" i="2"/>
  <c r="D5009" i="2"/>
  <c r="E5008" i="2"/>
  <c r="D5008" i="2"/>
  <c r="E5007" i="2"/>
  <c r="D5007" i="2"/>
  <c r="L5007" i="2" s="1"/>
  <c r="E5006" i="2"/>
  <c r="D5006" i="2"/>
  <c r="L5006" i="2" s="1"/>
  <c r="L5005" i="2"/>
  <c r="E5005" i="2"/>
  <c r="D5005" i="2"/>
  <c r="E5004" i="2"/>
  <c r="D5004" i="2"/>
  <c r="L5004" i="2" s="1"/>
  <c r="E5003" i="2"/>
  <c r="D5003" i="2"/>
  <c r="L5003" i="2" s="1"/>
  <c r="L5002" i="2"/>
  <c r="E5002" i="2"/>
  <c r="D5002" i="2"/>
  <c r="E5001" i="2"/>
  <c r="D5001" i="2"/>
  <c r="L5001" i="2" s="1"/>
  <c r="L5000" i="2"/>
  <c r="E5000" i="2"/>
  <c r="D5000" i="2"/>
  <c r="L4999" i="2"/>
  <c r="E4999" i="2"/>
  <c r="D4999" i="2"/>
  <c r="E4998" i="2"/>
  <c r="D4998" i="2"/>
  <c r="L4998" i="2" s="1"/>
  <c r="E4997" i="2"/>
  <c r="D4997" i="2"/>
  <c r="L4997" i="2" s="1"/>
  <c r="E4996" i="2"/>
  <c r="D4996" i="2"/>
  <c r="L4996" i="2" s="1"/>
  <c r="L4995" i="2"/>
  <c r="E4995" i="2"/>
  <c r="D4995" i="2"/>
  <c r="G4994" i="2"/>
  <c r="E4994" i="2"/>
  <c r="D4994" i="2"/>
  <c r="L4994" i="2" s="1"/>
  <c r="L4993" i="2"/>
  <c r="E4993" i="2"/>
  <c r="D4993" i="2"/>
  <c r="E4992" i="2"/>
  <c r="D4992" i="2"/>
  <c r="E4991" i="2"/>
  <c r="D4991" i="2"/>
  <c r="E4990" i="2"/>
  <c r="D4990" i="2"/>
  <c r="E4989" i="2"/>
  <c r="D4989" i="2"/>
  <c r="E4988" i="2"/>
  <c r="D4988" i="2"/>
  <c r="E4987" i="2"/>
  <c r="D4987" i="2"/>
  <c r="E4986" i="2"/>
  <c r="D4986" i="2"/>
  <c r="E4985" i="2"/>
  <c r="D4985" i="2"/>
  <c r="E4984" i="2"/>
  <c r="D4984" i="2"/>
  <c r="E4983" i="2"/>
  <c r="D4983" i="2"/>
  <c r="L4983" i="2" s="1"/>
  <c r="E4982" i="2"/>
  <c r="D4982" i="2"/>
  <c r="L4982" i="2" s="1"/>
  <c r="L4981" i="2"/>
  <c r="E4981" i="2"/>
  <c r="D4981" i="2"/>
  <c r="E4980" i="2"/>
  <c r="D4980" i="2"/>
  <c r="L4980" i="2" s="1"/>
  <c r="E4979" i="2"/>
  <c r="D4979" i="2"/>
  <c r="L4979" i="2" s="1"/>
  <c r="L4978" i="2"/>
  <c r="E4978" i="2"/>
  <c r="D4978" i="2"/>
  <c r="E4977" i="2"/>
  <c r="D4977" i="2"/>
  <c r="L4977" i="2" s="1"/>
  <c r="L4976" i="2"/>
  <c r="E4976" i="2"/>
  <c r="D4976" i="2"/>
  <c r="L4975" i="2"/>
  <c r="E4975" i="2"/>
  <c r="D4975" i="2"/>
  <c r="L4974" i="2"/>
  <c r="E4974" i="2"/>
  <c r="D4974" i="2"/>
  <c r="E4973" i="2"/>
  <c r="D4973" i="2"/>
  <c r="L4973" i="2" s="1"/>
  <c r="E4972" i="2"/>
  <c r="D4972" i="2"/>
  <c r="L4972" i="2" s="1"/>
  <c r="E4971" i="2"/>
  <c r="D4971" i="2"/>
  <c r="G4970" i="2"/>
  <c r="E4970" i="2"/>
  <c r="D4970" i="2"/>
  <c r="L4970" i="2" s="1"/>
  <c r="L4969" i="2"/>
  <c r="E4969" i="2"/>
  <c r="D4969" i="2"/>
  <c r="E4968" i="2"/>
  <c r="D4968" i="2"/>
  <c r="L4968" i="2" s="1"/>
  <c r="E4967" i="2"/>
  <c r="D4967" i="2"/>
  <c r="E4966" i="2"/>
  <c r="D4966" i="2"/>
  <c r="E4965" i="2"/>
  <c r="D4965" i="2"/>
  <c r="E4964" i="2"/>
  <c r="D4964" i="2"/>
  <c r="E4963" i="2"/>
  <c r="D4963" i="2"/>
  <c r="E4962" i="2"/>
  <c r="D4962" i="2"/>
  <c r="E4961" i="2"/>
  <c r="D4961" i="2"/>
  <c r="E4960" i="2"/>
  <c r="D4960" i="2"/>
  <c r="E4959" i="2"/>
  <c r="D4959" i="2"/>
  <c r="L4958" i="2"/>
  <c r="E4958" i="2"/>
  <c r="D4958" i="2"/>
  <c r="L4957" i="2"/>
  <c r="E4957" i="2"/>
  <c r="D4957" i="2"/>
  <c r="E4956" i="2"/>
  <c r="D4956" i="2"/>
  <c r="L4956" i="2" s="1"/>
  <c r="E4955" i="2"/>
  <c r="D4955" i="2"/>
  <c r="L4955" i="2" s="1"/>
  <c r="E4954" i="2"/>
  <c r="D4954" i="2"/>
  <c r="L4954" i="2" s="1"/>
  <c r="L4953" i="2"/>
  <c r="E4953" i="2"/>
  <c r="D4953" i="2"/>
  <c r="E4952" i="2"/>
  <c r="D4952" i="2"/>
  <c r="L4952" i="2" s="1"/>
  <c r="E4951" i="2"/>
  <c r="D4951" i="2"/>
  <c r="L4951" i="2" s="1"/>
  <c r="L4950" i="2"/>
  <c r="E4950" i="2"/>
  <c r="D4950" i="2"/>
  <c r="L4949" i="2"/>
  <c r="E4949" i="2"/>
  <c r="D4949" i="2"/>
  <c r="L4948" i="2"/>
  <c r="E4948" i="2"/>
  <c r="D4948" i="2"/>
  <c r="E4947" i="2"/>
  <c r="D4947" i="2"/>
  <c r="L4947" i="2" s="1"/>
  <c r="L4946" i="2"/>
  <c r="G4946" i="2"/>
  <c r="E4946" i="2"/>
  <c r="D4946" i="2"/>
  <c r="E4945" i="2"/>
  <c r="D4945" i="2"/>
  <c r="E4944" i="2"/>
  <c r="D4944" i="2"/>
  <c r="L4944" i="2" s="1"/>
  <c r="E4943" i="2"/>
  <c r="D4943" i="2"/>
  <c r="E4942" i="2"/>
  <c r="D4942" i="2"/>
  <c r="E4941" i="2"/>
  <c r="D4941" i="2"/>
  <c r="E4940" i="2"/>
  <c r="D4940" i="2"/>
  <c r="E4939" i="2"/>
  <c r="D4939" i="2"/>
  <c r="E4938" i="2"/>
  <c r="D4938" i="2"/>
  <c r="E4937" i="2"/>
  <c r="D4937" i="2"/>
  <c r="L4936" i="2"/>
  <c r="E4936" i="2"/>
  <c r="D4936" i="2"/>
  <c r="E4935" i="2"/>
  <c r="D4935" i="2"/>
  <c r="L4935" i="2" s="1"/>
  <c r="E4934" i="2"/>
  <c r="D4934" i="2"/>
  <c r="E4933" i="2"/>
  <c r="D4933" i="2"/>
  <c r="L4933" i="2" s="1"/>
  <c r="E4932" i="2"/>
  <c r="D4932" i="2"/>
  <c r="L4932" i="2" s="1"/>
  <c r="E4931" i="2"/>
  <c r="D4931" i="2"/>
  <c r="E4930" i="2"/>
  <c r="D4930" i="2"/>
  <c r="L4930" i="2" s="1"/>
  <c r="L4929" i="2"/>
  <c r="E4929" i="2"/>
  <c r="D4929" i="2"/>
  <c r="E4928" i="2"/>
  <c r="D4928" i="2"/>
  <c r="L4928" i="2" s="1"/>
  <c r="E4927" i="2"/>
  <c r="D4927" i="2"/>
  <c r="L4927" i="2" s="1"/>
  <c r="L4926" i="2"/>
  <c r="E4926" i="2"/>
  <c r="D4926" i="2"/>
  <c r="L4925" i="2"/>
  <c r="E4925" i="2"/>
  <c r="D4925" i="2"/>
  <c r="L4924" i="2"/>
  <c r="E4924" i="2"/>
  <c r="D4924" i="2"/>
  <c r="E4923" i="2"/>
  <c r="D4923" i="2"/>
  <c r="L4923" i="2" s="1"/>
  <c r="L4922" i="2"/>
  <c r="G4922" i="2"/>
  <c r="E4922" i="2"/>
  <c r="D4922" i="2"/>
  <c r="E4921" i="2"/>
  <c r="D4921" i="2"/>
  <c r="L4921" i="2" s="1"/>
  <c r="E4920" i="2"/>
  <c r="D4920" i="2"/>
  <c r="E4919" i="2"/>
  <c r="D4919" i="2"/>
  <c r="E4918" i="2"/>
  <c r="D4918" i="2"/>
  <c r="E4917" i="2"/>
  <c r="D4917" i="2"/>
  <c r="E4916" i="2"/>
  <c r="D4916" i="2"/>
  <c r="E4915" i="2"/>
  <c r="D4915" i="2"/>
  <c r="E4914" i="2"/>
  <c r="D4914" i="2"/>
  <c r="E4913" i="2"/>
  <c r="D4913" i="2"/>
  <c r="E4912" i="2"/>
  <c r="D4912" i="2"/>
  <c r="E4911" i="2"/>
  <c r="D4911" i="2"/>
  <c r="L4911" i="2" s="1"/>
  <c r="L4910" i="2"/>
  <c r="E4910" i="2"/>
  <c r="D4910" i="2"/>
  <c r="E4909" i="2"/>
  <c r="D4909" i="2"/>
  <c r="L4909" i="2" s="1"/>
  <c r="E4908" i="2"/>
  <c r="D4908" i="2"/>
  <c r="L4908" i="2" s="1"/>
  <c r="E4907" i="2"/>
  <c r="D4907" i="2"/>
  <c r="L4907" i="2" s="1"/>
  <c r="E4906" i="2"/>
  <c r="D4906" i="2"/>
  <c r="L4906" i="2" s="1"/>
  <c r="L4905" i="2"/>
  <c r="E4905" i="2"/>
  <c r="D4905" i="2"/>
  <c r="E4904" i="2"/>
  <c r="D4904" i="2"/>
  <c r="L4904" i="2" s="1"/>
  <c r="E4903" i="2"/>
  <c r="D4903" i="2"/>
  <c r="L4903" i="2" s="1"/>
  <c r="L4902" i="2"/>
  <c r="E4902" i="2"/>
  <c r="D4902" i="2"/>
  <c r="L4901" i="2"/>
  <c r="E4901" i="2"/>
  <c r="D4901" i="2"/>
  <c r="L4900" i="2"/>
  <c r="E4900" i="2"/>
  <c r="D4900" i="2"/>
  <c r="E4899" i="2"/>
  <c r="D4899" i="2"/>
  <c r="L4899" i="2" s="1"/>
  <c r="L4898" i="2"/>
  <c r="G4898" i="2"/>
  <c r="E4898" i="2"/>
  <c r="D4898" i="2"/>
  <c r="E4897" i="2"/>
  <c r="D4897" i="2"/>
  <c r="L4897" i="2" s="1"/>
  <c r="E4896" i="2"/>
  <c r="D4896" i="2"/>
  <c r="E4895" i="2"/>
  <c r="D4895" i="2"/>
  <c r="E4894" i="2"/>
  <c r="D4894" i="2"/>
  <c r="E4893" i="2"/>
  <c r="D4893" i="2"/>
  <c r="E4892" i="2"/>
  <c r="D4892" i="2"/>
  <c r="E4891" i="2"/>
  <c r="D4891" i="2"/>
  <c r="E4890" i="2"/>
  <c r="D4890" i="2"/>
  <c r="E4889" i="2"/>
  <c r="D4889" i="2"/>
  <c r="E4888" i="2"/>
  <c r="D4888" i="2"/>
  <c r="E4887" i="2"/>
  <c r="D4887" i="2"/>
  <c r="L4887" i="2" s="1"/>
  <c r="L4886" i="2"/>
  <c r="E4886" i="2"/>
  <c r="D4886" i="2"/>
  <c r="E4885" i="2"/>
  <c r="D4885" i="2"/>
  <c r="L4885" i="2" s="1"/>
  <c r="E4884" i="2"/>
  <c r="D4884" i="2"/>
  <c r="L4884" i="2" s="1"/>
  <c r="E4883" i="2"/>
  <c r="D4883" i="2"/>
  <c r="L4883" i="2" s="1"/>
  <c r="E4882" i="2"/>
  <c r="D4882" i="2"/>
  <c r="L4882" i="2" s="1"/>
  <c r="L4881" i="2"/>
  <c r="E4881" i="2"/>
  <c r="D4881" i="2"/>
  <c r="E4880" i="2"/>
  <c r="D4880" i="2"/>
  <c r="L4880" i="2" s="1"/>
  <c r="E4879" i="2"/>
  <c r="D4879" i="2"/>
  <c r="L4879" i="2" s="1"/>
  <c r="L4878" i="2"/>
  <c r="E4878" i="2"/>
  <c r="D4878" i="2"/>
  <c r="L4877" i="2"/>
  <c r="E4877" i="2"/>
  <c r="D4877" i="2"/>
  <c r="E4876" i="2"/>
  <c r="D4876" i="2"/>
  <c r="E4875" i="2"/>
  <c r="D4875" i="2"/>
  <c r="L4875" i="2" s="1"/>
  <c r="L4874" i="2"/>
  <c r="G4874" i="2"/>
  <c r="E4874" i="2"/>
  <c r="D4874" i="2"/>
  <c r="E4873" i="2"/>
  <c r="D4873" i="2"/>
  <c r="L4873" i="2" s="1"/>
  <c r="E4872" i="2"/>
  <c r="D4872" i="2"/>
  <c r="E4871" i="2"/>
  <c r="D4871" i="2"/>
  <c r="E4870" i="2"/>
  <c r="D4870" i="2"/>
  <c r="E4869" i="2"/>
  <c r="D4869" i="2"/>
  <c r="E4868" i="2"/>
  <c r="D4868" i="2"/>
  <c r="E4867" i="2"/>
  <c r="D4867" i="2"/>
  <c r="E4866" i="2"/>
  <c r="D4866" i="2"/>
  <c r="E4865" i="2"/>
  <c r="D4865" i="2"/>
  <c r="E4864" i="2"/>
  <c r="D4864" i="2"/>
  <c r="E4863" i="2"/>
  <c r="D4863" i="2"/>
  <c r="L4863" i="2" s="1"/>
  <c r="L4862" i="2"/>
  <c r="E4862" i="2"/>
  <c r="D4862" i="2"/>
  <c r="E4861" i="2"/>
  <c r="D4861" i="2"/>
  <c r="L4861" i="2" s="1"/>
  <c r="E4860" i="2"/>
  <c r="D4860" i="2"/>
  <c r="L4860" i="2" s="1"/>
  <c r="E4859" i="2"/>
  <c r="D4859" i="2"/>
  <c r="L4859" i="2" s="1"/>
  <c r="E4858" i="2"/>
  <c r="D4858" i="2"/>
  <c r="L4858" i="2" s="1"/>
  <c r="L4857" i="2"/>
  <c r="E4857" i="2"/>
  <c r="D4857" i="2"/>
  <c r="E4856" i="2"/>
  <c r="D4856" i="2"/>
  <c r="L4856" i="2" s="1"/>
  <c r="E4855" i="2"/>
  <c r="D4855" i="2"/>
  <c r="L4855" i="2" s="1"/>
  <c r="L4854" i="2"/>
  <c r="E4854" i="2"/>
  <c r="D4854" i="2"/>
  <c r="L4853" i="2"/>
  <c r="E4853" i="2"/>
  <c r="D4853" i="2"/>
  <c r="L4852" i="2"/>
  <c r="E4852" i="2"/>
  <c r="D4852" i="2"/>
  <c r="E4851" i="2"/>
  <c r="D4851" i="2"/>
  <c r="L4851" i="2" s="1"/>
  <c r="L4850" i="2"/>
  <c r="G4850" i="2"/>
  <c r="E4850" i="2"/>
  <c r="D4850" i="2"/>
  <c r="E4849" i="2"/>
  <c r="D4849" i="2"/>
  <c r="E4848" i="2"/>
  <c r="D4848" i="2"/>
  <c r="E4847" i="2"/>
  <c r="D4847" i="2"/>
  <c r="E4846" i="2"/>
  <c r="D4846" i="2"/>
  <c r="E4845" i="2"/>
  <c r="D4845" i="2"/>
  <c r="E4844" i="2"/>
  <c r="D4844" i="2"/>
  <c r="E4843" i="2"/>
  <c r="D4843" i="2"/>
  <c r="E4842" i="2"/>
  <c r="D4842" i="2"/>
  <c r="E4841" i="2"/>
  <c r="D4841" i="2"/>
  <c r="E4840" i="2"/>
  <c r="D4840" i="2"/>
  <c r="E4839" i="2"/>
  <c r="D4839" i="2"/>
  <c r="L4838" i="2"/>
  <c r="E4838" i="2"/>
  <c r="D4838" i="2"/>
  <c r="E4837" i="2"/>
  <c r="D4837" i="2"/>
  <c r="L4837" i="2" s="1"/>
  <c r="E4836" i="2"/>
  <c r="D4836" i="2"/>
  <c r="L4836" i="2" s="1"/>
  <c r="E4835" i="2"/>
  <c r="D4835" i="2"/>
  <c r="L4835" i="2" s="1"/>
  <c r="E4834" i="2"/>
  <c r="D4834" i="2"/>
  <c r="L4834" i="2" s="1"/>
  <c r="L4833" i="2"/>
  <c r="E4833" i="2"/>
  <c r="D4833" i="2"/>
  <c r="E4832" i="2"/>
  <c r="D4832" i="2"/>
  <c r="L4832" i="2" s="1"/>
  <c r="E4831" i="2"/>
  <c r="D4831" i="2"/>
  <c r="L4831" i="2" s="1"/>
  <c r="L4830" i="2"/>
  <c r="E4830" i="2"/>
  <c r="D4830" i="2"/>
  <c r="L4829" i="2"/>
  <c r="E4829" i="2"/>
  <c r="D4829" i="2"/>
  <c r="L4828" i="2"/>
  <c r="E4828" i="2"/>
  <c r="D4828" i="2"/>
  <c r="E4827" i="2"/>
  <c r="D4827" i="2"/>
  <c r="L4827" i="2" s="1"/>
  <c r="L4826" i="2"/>
  <c r="G4826" i="2"/>
  <c r="E4826" i="2"/>
  <c r="D4826" i="2"/>
  <c r="E4825" i="2"/>
  <c r="D4825" i="2"/>
  <c r="E4824" i="2"/>
  <c r="D4824" i="2"/>
  <c r="E4823" i="2"/>
  <c r="D4823" i="2"/>
  <c r="E4822" i="2"/>
  <c r="D4822" i="2"/>
  <c r="E4821" i="2"/>
  <c r="D4821" i="2"/>
  <c r="E4820" i="2"/>
  <c r="D4820" i="2"/>
  <c r="E4819" i="2"/>
  <c r="D4819" i="2"/>
  <c r="E4818" i="2"/>
  <c r="D4818" i="2"/>
  <c r="E4817" i="2"/>
  <c r="D4817" i="2"/>
  <c r="E4816" i="2"/>
  <c r="D4816" i="2"/>
  <c r="E4815" i="2"/>
  <c r="D4815" i="2"/>
  <c r="L4814" i="2"/>
  <c r="E4814" i="2"/>
  <c r="D4814" i="2"/>
  <c r="E4813" i="2"/>
  <c r="D4813" i="2"/>
  <c r="L4813" i="2" s="1"/>
  <c r="E4812" i="2"/>
  <c r="D4812" i="2"/>
  <c r="L4812" i="2" s="1"/>
  <c r="E4811" i="2"/>
  <c r="D4811" i="2"/>
  <c r="L4811" i="2" s="1"/>
  <c r="E4810" i="2"/>
  <c r="D4810" i="2"/>
  <c r="L4810" i="2" s="1"/>
  <c r="L4809" i="2"/>
  <c r="E4809" i="2"/>
  <c r="D4809" i="2"/>
  <c r="E4808" i="2"/>
  <c r="D4808" i="2"/>
  <c r="L4808" i="2" s="1"/>
  <c r="E4807" i="2"/>
  <c r="D4807" i="2"/>
  <c r="L4807" i="2" s="1"/>
  <c r="L4806" i="2"/>
  <c r="E4806" i="2"/>
  <c r="D4806" i="2"/>
  <c r="L4805" i="2"/>
  <c r="E4805" i="2"/>
  <c r="D4805" i="2"/>
  <c r="L4804" i="2"/>
  <c r="E4804" i="2"/>
  <c r="D4804" i="2"/>
  <c r="E4803" i="2"/>
  <c r="D4803" i="2"/>
  <c r="L4803" i="2" s="1"/>
  <c r="L4802" i="2"/>
  <c r="G4802" i="2"/>
  <c r="E4802" i="2"/>
  <c r="D4802" i="2"/>
  <c r="E4801" i="2"/>
  <c r="D4801" i="2"/>
  <c r="E4800" i="2"/>
  <c r="D4800" i="2"/>
  <c r="E4799" i="2"/>
  <c r="D4799" i="2"/>
  <c r="E4798" i="2"/>
  <c r="D4798" i="2"/>
  <c r="E4797" i="2"/>
  <c r="D4797" i="2"/>
  <c r="E4796" i="2"/>
  <c r="D4796" i="2"/>
  <c r="E4795" i="2"/>
  <c r="D4795" i="2"/>
  <c r="E4794" i="2"/>
  <c r="D4794" i="2"/>
  <c r="E4793" i="2"/>
  <c r="D4793" i="2"/>
  <c r="E4792" i="2"/>
  <c r="D4792" i="2"/>
  <c r="E4791" i="2"/>
  <c r="D4791" i="2"/>
  <c r="E4790" i="2"/>
  <c r="D4790" i="2"/>
  <c r="E4789" i="2"/>
  <c r="D4789" i="2"/>
  <c r="L4789" i="2" s="1"/>
  <c r="E4788" i="2"/>
  <c r="D4788" i="2"/>
  <c r="L4788" i="2" s="1"/>
  <c r="E4787" i="2"/>
  <c r="D4787" i="2"/>
  <c r="L4787" i="2" s="1"/>
  <c r="E4786" i="2"/>
  <c r="D4786" i="2"/>
  <c r="L4786" i="2" s="1"/>
  <c r="L4785" i="2"/>
  <c r="E4785" i="2"/>
  <c r="D4785" i="2"/>
  <c r="E4784" i="2"/>
  <c r="D4784" i="2"/>
  <c r="L4784" i="2" s="1"/>
  <c r="E4783" i="2"/>
  <c r="D4783" i="2"/>
  <c r="L4783" i="2" s="1"/>
  <c r="L4782" i="2"/>
  <c r="E4782" i="2"/>
  <c r="D4782" i="2"/>
  <c r="L4781" i="2"/>
  <c r="E4781" i="2"/>
  <c r="D4781" i="2"/>
  <c r="L4780" i="2"/>
  <c r="E4780" i="2"/>
  <c r="D4780" i="2"/>
  <c r="E4779" i="2"/>
  <c r="D4779" i="2"/>
  <c r="L4779" i="2" s="1"/>
  <c r="L4778" i="2"/>
  <c r="G4778" i="2"/>
  <c r="E4778" i="2"/>
  <c r="D4778" i="2"/>
  <c r="E4777" i="2"/>
  <c r="D4777" i="2"/>
  <c r="L4777" i="2" s="1"/>
  <c r="E4776" i="2"/>
  <c r="D4776" i="2"/>
  <c r="E4775" i="2"/>
  <c r="D4775" i="2"/>
  <c r="E4774" i="2"/>
  <c r="D4774" i="2"/>
  <c r="E4773" i="2"/>
  <c r="D4773" i="2"/>
  <c r="E4772" i="2"/>
  <c r="D4772" i="2"/>
  <c r="E4771" i="2"/>
  <c r="D4771" i="2"/>
  <c r="E4770" i="2"/>
  <c r="D4770" i="2"/>
  <c r="E4769" i="2"/>
  <c r="D4769" i="2"/>
  <c r="E4768" i="2"/>
  <c r="D4768" i="2"/>
  <c r="E4767" i="2"/>
  <c r="D4767" i="2"/>
  <c r="L4767" i="2" s="1"/>
  <c r="L4766" i="2"/>
  <c r="E4766" i="2"/>
  <c r="D4766" i="2"/>
  <c r="E4765" i="2"/>
  <c r="D4765" i="2"/>
  <c r="L4765" i="2" s="1"/>
  <c r="E4764" i="2"/>
  <c r="D4764" i="2"/>
  <c r="L4764" i="2" s="1"/>
  <c r="E4763" i="2"/>
  <c r="D4763" i="2"/>
  <c r="L4763" i="2" s="1"/>
  <c r="E4762" i="2"/>
  <c r="D4762" i="2"/>
  <c r="L4762" i="2" s="1"/>
  <c r="L4761" i="2"/>
  <c r="E4761" i="2"/>
  <c r="D4761" i="2"/>
  <c r="E4760" i="2"/>
  <c r="D4760" i="2"/>
  <c r="L4760" i="2" s="1"/>
  <c r="E4759" i="2"/>
  <c r="D4759" i="2"/>
  <c r="L4759" i="2" s="1"/>
  <c r="E4758" i="2"/>
  <c r="D4758" i="2"/>
  <c r="L4758" i="2" s="1"/>
  <c r="L4757" i="2"/>
  <c r="E4757" i="2"/>
  <c r="D4757" i="2"/>
  <c r="E4756" i="2"/>
  <c r="D4756" i="2"/>
  <c r="E4755" i="2"/>
  <c r="D4755" i="2"/>
  <c r="L4755" i="2" s="1"/>
  <c r="L4754" i="2"/>
  <c r="G4754" i="2"/>
  <c r="E4754" i="2"/>
  <c r="D4754" i="2"/>
  <c r="E4753" i="2"/>
  <c r="D4753" i="2"/>
  <c r="L4753" i="2" s="1"/>
  <c r="E4752" i="2"/>
  <c r="D4752" i="2"/>
  <c r="E4751" i="2"/>
  <c r="D4751" i="2"/>
  <c r="E4750" i="2"/>
  <c r="D4750" i="2"/>
  <c r="E4749" i="2"/>
  <c r="D4749" i="2"/>
  <c r="E4748" i="2"/>
  <c r="D4748" i="2"/>
  <c r="E4747" i="2"/>
  <c r="D4747" i="2"/>
  <c r="E4746" i="2"/>
  <c r="D4746" i="2"/>
  <c r="E4745" i="2"/>
  <c r="D4745" i="2"/>
  <c r="E4744" i="2"/>
  <c r="D4744" i="2"/>
  <c r="E4743" i="2"/>
  <c r="D4743" i="2"/>
  <c r="L4743" i="2" s="1"/>
  <c r="L4742" i="2"/>
  <c r="E4742" i="2"/>
  <c r="D4742" i="2"/>
  <c r="E4741" i="2"/>
  <c r="D4741" i="2"/>
  <c r="L4741" i="2" s="1"/>
  <c r="E4740" i="2"/>
  <c r="D4740" i="2"/>
  <c r="L4740" i="2" s="1"/>
  <c r="E4739" i="2"/>
  <c r="D4739" i="2"/>
  <c r="L4739" i="2" s="1"/>
  <c r="E4738" i="2"/>
  <c r="D4738" i="2"/>
  <c r="L4738" i="2" s="1"/>
  <c r="L4737" i="2"/>
  <c r="E4737" i="2"/>
  <c r="D4737" i="2"/>
  <c r="L4736" i="2"/>
  <c r="E4736" i="2"/>
  <c r="D4736" i="2"/>
  <c r="E4735" i="2"/>
  <c r="D4735" i="2"/>
  <c r="L4735" i="2" s="1"/>
  <c r="E4734" i="2"/>
  <c r="D4734" i="2"/>
  <c r="L4734" i="2" s="1"/>
  <c r="E4733" i="2"/>
  <c r="D4733" i="2"/>
  <c r="L4733" i="2" s="1"/>
  <c r="L4732" i="2"/>
  <c r="E4732" i="2"/>
  <c r="D4732" i="2"/>
  <c r="E4731" i="2"/>
  <c r="D4731" i="2"/>
  <c r="L4731" i="2" s="1"/>
  <c r="L4730" i="2"/>
  <c r="G4730" i="2"/>
  <c r="E4730" i="2"/>
  <c r="D4730" i="2"/>
  <c r="E4729" i="2"/>
  <c r="D4729" i="2"/>
  <c r="L4729" i="2" s="1"/>
  <c r="E4728" i="2"/>
  <c r="D4728" i="2"/>
  <c r="E4727" i="2"/>
  <c r="D4727" i="2"/>
  <c r="E4726" i="2"/>
  <c r="D4726" i="2"/>
  <c r="E4725" i="2"/>
  <c r="D4725" i="2"/>
  <c r="E4724" i="2"/>
  <c r="D4724" i="2"/>
  <c r="E4723" i="2"/>
  <c r="D4723" i="2"/>
  <c r="E4722" i="2"/>
  <c r="D4722" i="2"/>
  <c r="E4721" i="2"/>
  <c r="D4721" i="2"/>
  <c r="E4720" i="2"/>
  <c r="D4720" i="2"/>
  <c r="E4719" i="2"/>
  <c r="D4719" i="2"/>
  <c r="L4719" i="2" s="1"/>
  <c r="L4718" i="2"/>
  <c r="E4718" i="2"/>
  <c r="D4718" i="2"/>
  <c r="E4717" i="2"/>
  <c r="D4717" i="2"/>
  <c r="L4717" i="2" s="1"/>
  <c r="E4716" i="2"/>
  <c r="D4716" i="2"/>
  <c r="L4716" i="2" s="1"/>
  <c r="E4715" i="2"/>
  <c r="D4715" i="2"/>
  <c r="L4715" i="2" s="1"/>
  <c r="E4714" i="2"/>
  <c r="D4714" i="2"/>
  <c r="L4714" i="2" s="1"/>
  <c r="L4713" i="2"/>
  <c r="E4713" i="2"/>
  <c r="D4713" i="2"/>
  <c r="L4712" i="2"/>
  <c r="E4712" i="2"/>
  <c r="D4712" i="2"/>
  <c r="E4711" i="2"/>
  <c r="D4711" i="2"/>
  <c r="L4711" i="2" s="1"/>
  <c r="E4710" i="2"/>
  <c r="D4710" i="2"/>
  <c r="L4710" i="2" s="1"/>
  <c r="E4709" i="2"/>
  <c r="D4709" i="2"/>
  <c r="L4709" i="2" s="1"/>
  <c r="L4708" i="2"/>
  <c r="E4708" i="2"/>
  <c r="D4708" i="2"/>
  <c r="E4707" i="2"/>
  <c r="D4707" i="2"/>
  <c r="L4707" i="2" s="1"/>
  <c r="L4706" i="2"/>
  <c r="G4706" i="2"/>
  <c r="E4706" i="2"/>
  <c r="D4706" i="2"/>
  <c r="E4705" i="2"/>
  <c r="D4705" i="2"/>
  <c r="L4705" i="2" s="1"/>
  <c r="E4704" i="2"/>
  <c r="D4704" i="2"/>
  <c r="E4703" i="2"/>
  <c r="D4703" i="2"/>
  <c r="E4702" i="2"/>
  <c r="D4702" i="2"/>
  <c r="E4701" i="2"/>
  <c r="D4701" i="2"/>
  <c r="E4700" i="2"/>
  <c r="D4700" i="2"/>
  <c r="E4699" i="2"/>
  <c r="D4699" i="2"/>
  <c r="E4698" i="2"/>
  <c r="D4698" i="2"/>
  <c r="E4697" i="2"/>
  <c r="D4697" i="2"/>
  <c r="E4696" i="2"/>
  <c r="D4696" i="2"/>
  <c r="E4695" i="2"/>
  <c r="D4695" i="2"/>
  <c r="L4695" i="2" s="1"/>
  <c r="L4694" i="2"/>
  <c r="E4694" i="2"/>
  <c r="D4694" i="2"/>
  <c r="E4693" i="2"/>
  <c r="D4693" i="2"/>
  <c r="L4693" i="2" s="1"/>
  <c r="E4692" i="2"/>
  <c r="D4692" i="2"/>
  <c r="L4692" i="2" s="1"/>
  <c r="E4691" i="2"/>
  <c r="D4691" i="2"/>
  <c r="L4691" i="2" s="1"/>
  <c r="E4690" i="2"/>
  <c r="D4690" i="2"/>
  <c r="L4690" i="2" s="1"/>
  <c r="L4689" i="2"/>
  <c r="E4689" i="2"/>
  <c r="D4689" i="2"/>
  <c r="L4688" i="2"/>
  <c r="E4688" i="2"/>
  <c r="D4688" i="2"/>
  <c r="E4687" i="2"/>
  <c r="D4687" i="2"/>
  <c r="L4687" i="2" s="1"/>
  <c r="E4686" i="2"/>
  <c r="D4686" i="2"/>
  <c r="L4686" i="2" s="1"/>
  <c r="E4685" i="2"/>
  <c r="D4685" i="2"/>
  <c r="L4685" i="2" s="1"/>
  <c r="L4684" i="2"/>
  <c r="E4684" i="2"/>
  <c r="D4684" i="2"/>
  <c r="E4683" i="2"/>
  <c r="D4683" i="2"/>
  <c r="L4683" i="2" s="1"/>
  <c r="L4682" i="2"/>
  <c r="G4682" i="2"/>
  <c r="E4682" i="2"/>
  <c r="D4682" i="2"/>
  <c r="E4681" i="2"/>
  <c r="D4681" i="2"/>
  <c r="L4681" i="2" s="1"/>
  <c r="E4680" i="2"/>
  <c r="D4680" i="2"/>
  <c r="E4679" i="2"/>
  <c r="D4679" i="2"/>
  <c r="E4678" i="2"/>
  <c r="D4678" i="2"/>
  <c r="E4677" i="2"/>
  <c r="D4677" i="2"/>
  <c r="E4676" i="2"/>
  <c r="D4676" i="2"/>
  <c r="E4675" i="2"/>
  <c r="D4675" i="2"/>
  <c r="E4674" i="2"/>
  <c r="D4674" i="2"/>
  <c r="E4673" i="2"/>
  <c r="D4673" i="2"/>
  <c r="E4672" i="2"/>
  <c r="D4672" i="2"/>
  <c r="E4671" i="2"/>
  <c r="D4671" i="2"/>
  <c r="L4670" i="2"/>
  <c r="E4670" i="2"/>
  <c r="D4670" i="2"/>
  <c r="E4669" i="2"/>
  <c r="D4669" i="2"/>
  <c r="L4669" i="2" s="1"/>
  <c r="E4668" i="2"/>
  <c r="D4668" i="2"/>
  <c r="L4668" i="2" s="1"/>
  <c r="E4667" i="2"/>
  <c r="D4667" i="2"/>
  <c r="L4667" i="2" s="1"/>
  <c r="E4666" i="2"/>
  <c r="D4666" i="2"/>
  <c r="L4666" i="2" s="1"/>
  <c r="L4665" i="2"/>
  <c r="E4665" i="2"/>
  <c r="D4665" i="2"/>
  <c r="L4664" i="2"/>
  <c r="E4664" i="2"/>
  <c r="D4664" i="2"/>
  <c r="E4663" i="2"/>
  <c r="D4663" i="2"/>
  <c r="L4663" i="2" s="1"/>
  <c r="E4662" i="2"/>
  <c r="D4662" i="2"/>
  <c r="L4662" i="2" s="1"/>
  <c r="E4661" i="2"/>
  <c r="D4661" i="2"/>
  <c r="E4660" i="2"/>
  <c r="D4660" i="2"/>
  <c r="L4660" i="2" s="1"/>
  <c r="E4659" i="2"/>
  <c r="D4659" i="2"/>
  <c r="L4659" i="2" s="1"/>
  <c r="L4658" i="2"/>
  <c r="G4658" i="2"/>
  <c r="E4658" i="2"/>
  <c r="D4658" i="2"/>
  <c r="L4657" i="2"/>
  <c r="E4657" i="2"/>
  <c r="D4657" i="2"/>
  <c r="E4656" i="2"/>
  <c r="D4656" i="2"/>
  <c r="E4655" i="2"/>
  <c r="D4655" i="2"/>
  <c r="E4654" i="2"/>
  <c r="D4654" i="2"/>
  <c r="E4653" i="2"/>
  <c r="D4653" i="2"/>
  <c r="E4652" i="2"/>
  <c r="D4652" i="2"/>
  <c r="E4651" i="2"/>
  <c r="D4651" i="2"/>
  <c r="E4650" i="2"/>
  <c r="D4650" i="2"/>
  <c r="E4649" i="2"/>
  <c r="D4649" i="2"/>
  <c r="E4648" i="2"/>
  <c r="D4648" i="2"/>
  <c r="E4647" i="2"/>
  <c r="D4647" i="2"/>
  <c r="L4647" i="2" s="1"/>
  <c r="L4646" i="2"/>
  <c r="E4646" i="2"/>
  <c r="D4646" i="2"/>
  <c r="L4645" i="2"/>
  <c r="E4645" i="2"/>
  <c r="D4645" i="2"/>
  <c r="E4644" i="2"/>
  <c r="D4644" i="2"/>
  <c r="L4644" i="2" s="1"/>
  <c r="L4643" i="2"/>
  <c r="E4643" i="2"/>
  <c r="D4643" i="2"/>
  <c r="E4642" i="2"/>
  <c r="D4642" i="2"/>
  <c r="L4642" i="2" s="1"/>
  <c r="E4641" i="2"/>
  <c r="D4641" i="2"/>
  <c r="L4640" i="2"/>
  <c r="E4640" i="2"/>
  <c r="D4640" i="2"/>
  <c r="E4639" i="2"/>
  <c r="D4639" i="2"/>
  <c r="L4639" i="2" s="1"/>
  <c r="E4638" i="2"/>
  <c r="D4638" i="2"/>
  <c r="L4638" i="2" s="1"/>
  <c r="E4637" i="2"/>
  <c r="D4637" i="2"/>
  <c r="L4636" i="2"/>
  <c r="E4636" i="2"/>
  <c r="D4636" i="2"/>
  <c r="E4635" i="2"/>
  <c r="D4635" i="2"/>
  <c r="L4635" i="2" s="1"/>
  <c r="L4634" i="2"/>
  <c r="G4634" i="2"/>
  <c r="E4634" i="2"/>
  <c r="D4634" i="2"/>
  <c r="E4633" i="2"/>
  <c r="D4633" i="2"/>
  <c r="E4632" i="2"/>
  <c r="D4632" i="2"/>
  <c r="E4631" i="2"/>
  <c r="D4631" i="2"/>
  <c r="E4630" i="2"/>
  <c r="D4630" i="2"/>
  <c r="E4629" i="2"/>
  <c r="D4629" i="2"/>
  <c r="E4628" i="2"/>
  <c r="D4628" i="2"/>
  <c r="E4627" i="2"/>
  <c r="D4627" i="2"/>
  <c r="E4626" i="2"/>
  <c r="D4626" i="2"/>
  <c r="E4625" i="2"/>
  <c r="D4625" i="2"/>
  <c r="E4624" i="2"/>
  <c r="D4624" i="2"/>
  <c r="L4623" i="2"/>
  <c r="E4623" i="2"/>
  <c r="D4623" i="2"/>
  <c r="L4622" i="2"/>
  <c r="E4622" i="2"/>
  <c r="D4622" i="2"/>
  <c r="L4621" i="2"/>
  <c r="E4621" i="2"/>
  <c r="D4621" i="2"/>
  <c r="E4620" i="2"/>
  <c r="D4620" i="2"/>
  <c r="L4620" i="2" s="1"/>
  <c r="L4619" i="2"/>
  <c r="E4619" i="2"/>
  <c r="D4619" i="2"/>
  <c r="E4618" i="2"/>
  <c r="D4618" i="2"/>
  <c r="L4618" i="2" s="1"/>
  <c r="E4617" i="2"/>
  <c r="D4617" i="2"/>
  <c r="L4617" i="2" s="1"/>
  <c r="L4616" i="2"/>
  <c r="E4616" i="2"/>
  <c r="D4616" i="2"/>
  <c r="E4615" i="2"/>
  <c r="D4615" i="2"/>
  <c r="L4615" i="2" s="1"/>
  <c r="E4614" i="2"/>
  <c r="D4614" i="2"/>
  <c r="L4614" i="2" s="1"/>
  <c r="E4613" i="2"/>
  <c r="D4613" i="2"/>
  <c r="L4613" i="2" s="1"/>
  <c r="E4612" i="2"/>
  <c r="D4612" i="2"/>
  <c r="L4612" i="2" s="1"/>
  <c r="L4611" i="2"/>
  <c r="E4611" i="2"/>
  <c r="D4611" i="2"/>
  <c r="L4610" i="2"/>
  <c r="G4610" i="2"/>
  <c r="E4610" i="2"/>
  <c r="D4610" i="2"/>
  <c r="L4609" i="2"/>
  <c r="E4609" i="2"/>
  <c r="D4609" i="2"/>
  <c r="E4608" i="2"/>
  <c r="D4608" i="2"/>
  <c r="E4607" i="2"/>
  <c r="D4607" i="2"/>
  <c r="E4606" i="2"/>
  <c r="D4606" i="2"/>
  <c r="E4605" i="2"/>
  <c r="D4605" i="2"/>
  <c r="E4604" i="2"/>
  <c r="D4604" i="2"/>
  <c r="E4603" i="2"/>
  <c r="D4603" i="2"/>
  <c r="E4602" i="2"/>
  <c r="D4602" i="2"/>
  <c r="E4601" i="2"/>
  <c r="D4601" i="2"/>
  <c r="E4600" i="2"/>
  <c r="D4600" i="2"/>
  <c r="L4599" i="2"/>
  <c r="E4599" i="2"/>
  <c r="D4599" i="2"/>
  <c r="L4598" i="2"/>
  <c r="E4598" i="2"/>
  <c r="D4598" i="2"/>
  <c r="L4597" i="2"/>
  <c r="E4597" i="2"/>
  <c r="D4597" i="2"/>
  <c r="L4596" i="2"/>
  <c r="E4596" i="2"/>
  <c r="D4596" i="2"/>
  <c r="L4595" i="2"/>
  <c r="E4595" i="2"/>
  <c r="D4595" i="2"/>
  <c r="L4594" i="2"/>
  <c r="E4594" i="2"/>
  <c r="D4594" i="2"/>
  <c r="L4593" i="2"/>
  <c r="E4593" i="2"/>
  <c r="D4593" i="2"/>
  <c r="L4592" i="2"/>
  <c r="E4592" i="2"/>
  <c r="D4592" i="2"/>
  <c r="L4591" i="2"/>
  <c r="E4591" i="2"/>
  <c r="D4591" i="2"/>
  <c r="E4590" i="2"/>
  <c r="D4590" i="2"/>
  <c r="L4590" i="2" s="1"/>
  <c r="E4589" i="2"/>
  <c r="D4589" i="2"/>
  <c r="L4589" i="2" s="1"/>
  <c r="E4588" i="2"/>
  <c r="D4588" i="2"/>
  <c r="L4588" i="2" s="1"/>
  <c r="E4587" i="2"/>
  <c r="D4587" i="2"/>
  <c r="L4587" i="2" s="1"/>
  <c r="L4586" i="2"/>
  <c r="G4586" i="2"/>
  <c r="E4586" i="2"/>
  <c r="D4586" i="2"/>
  <c r="E4585" i="2"/>
  <c r="D4585" i="2"/>
  <c r="E4584" i="2"/>
  <c r="D4584" i="2"/>
  <c r="E4583" i="2"/>
  <c r="D4583" i="2"/>
  <c r="E4582" i="2"/>
  <c r="D4582" i="2"/>
  <c r="E4581" i="2"/>
  <c r="D4581" i="2"/>
  <c r="E4580" i="2"/>
  <c r="D4580" i="2"/>
  <c r="E4579" i="2"/>
  <c r="D4579" i="2"/>
  <c r="E4578" i="2"/>
  <c r="D4578" i="2"/>
  <c r="E4577" i="2"/>
  <c r="D4577" i="2"/>
  <c r="E4576" i="2"/>
  <c r="D4576" i="2"/>
  <c r="E4575" i="2"/>
  <c r="D4575" i="2"/>
  <c r="L4574" i="2"/>
  <c r="E4574" i="2"/>
  <c r="D4574" i="2"/>
  <c r="E4573" i="2"/>
  <c r="D4573" i="2"/>
  <c r="L4573" i="2" s="1"/>
  <c r="E4572" i="2"/>
  <c r="D4572" i="2"/>
  <c r="L4572" i="2" s="1"/>
  <c r="E4571" i="2"/>
  <c r="D4571" i="2"/>
  <c r="L4571" i="2" s="1"/>
  <c r="L4570" i="2"/>
  <c r="E4570" i="2"/>
  <c r="D4570" i="2"/>
  <c r="L4569" i="2"/>
  <c r="E4569" i="2"/>
  <c r="D4569" i="2"/>
  <c r="L4568" i="2"/>
  <c r="E4568" i="2"/>
  <c r="D4568" i="2"/>
  <c r="L4567" i="2"/>
  <c r="E4567" i="2"/>
  <c r="D4567" i="2"/>
  <c r="E4566" i="2"/>
  <c r="D4566" i="2"/>
  <c r="L4566" i="2" s="1"/>
  <c r="E4565" i="2"/>
  <c r="D4565" i="2"/>
  <c r="L4565" i="2" s="1"/>
  <c r="E4564" i="2"/>
  <c r="D4564" i="2"/>
  <c r="E4563" i="2"/>
  <c r="D4563" i="2"/>
  <c r="L4563" i="2" s="1"/>
  <c r="L4562" i="2"/>
  <c r="G4562" i="2"/>
  <c r="E4562" i="2"/>
  <c r="D4562" i="2"/>
  <c r="E4561" i="2"/>
  <c r="D4561" i="2"/>
  <c r="E4560" i="2"/>
  <c r="D4560" i="2"/>
  <c r="E4559" i="2"/>
  <c r="D4559" i="2"/>
  <c r="E4558" i="2"/>
  <c r="D4558" i="2"/>
  <c r="E4557" i="2"/>
  <c r="D4557" i="2"/>
  <c r="E4556" i="2"/>
  <c r="D4556" i="2"/>
  <c r="E4555" i="2"/>
  <c r="D4555" i="2"/>
  <c r="E4554" i="2"/>
  <c r="D4554" i="2"/>
  <c r="E4553" i="2"/>
  <c r="D4553" i="2"/>
  <c r="E4552" i="2"/>
  <c r="D4552" i="2"/>
  <c r="E4551" i="2"/>
  <c r="D4551" i="2"/>
  <c r="L4551" i="2" s="1"/>
  <c r="L4550" i="2"/>
  <c r="E4550" i="2"/>
  <c r="D4550" i="2"/>
  <c r="E4549" i="2"/>
  <c r="D4549" i="2"/>
  <c r="L4549" i="2" s="1"/>
  <c r="E4548" i="2"/>
  <c r="D4548" i="2"/>
  <c r="L4548" i="2" s="1"/>
  <c r="E4547" i="2"/>
  <c r="D4547" i="2"/>
  <c r="L4547" i="2" s="1"/>
  <c r="L4546" i="2"/>
  <c r="E4546" i="2"/>
  <c r="D4546" i="2"/>
  <c r="L4545" i="2"/>
  <c r="E4545" i="2"/>
  <c r="D4545" i="2"/>
  <c r="L4544" i="2"/>
  <c r="E4544" i="2"/>
  <c r="D4544" i="2"/>
  <c r="L4543" i="2"/>
  <c r="E4543" i="2"/>
  <c r="D4543" i="2"/>
  <c r="E4542" i="2"/>
  <c r="D4542" i="2"/>
  <c r="L4542" i="2" s="1"/>
  <c r="E4541" i="2"/>
  <c r="D4541" i="2"/>
  <c r="L4541" i="2" s="1"/>
  <c r="E4540" i="2"/>
  <c r="D4540" i="2"/>
  <c r="E4539" i="2"/>
  <c r="D4539" i="2"/>
  <c r="L4539" i="2" s="1"/>
  <c r="L4538" i="2"/>
  <c r="G4538" i="2"/>
  <c r="E4538" i="2"/>
  <c r="D4538" i="2"/>
  <c r="E4537" i="2"/>
  <c r="D4537" i="2"/>
  <c r="E4536" i="2"/>
  <c r="D4536" i="2"/>
  <c r="E4535" i="2"/>
  <c r="D4535" i="2"/>
  <c r="E4534" i="2"/>
  <c r="D4534" i="2"/>
  <c r="E4533" i="2"/>
  <c r="D4533" i="2"/>
  <c r="E4532" i="2"/>
  <c r="D4532" i="2"/>
  <c r="E4531" i="2"/>
  <c r="D4531" i="2"/>
  <c r="E4530" i="2"/>
  <c r="D4530" i="2"/>
  <c r="E4529" i="2"/>
  <c r="D4529" i="2"/>
  <c r="E4528" i="2"/>
  <c r="D4528" i="2"/>
  <c r="E4527" i="2"/>
  <c r="D4527" i="2"/>
  <c r="L4527" i="2" s="1"/>
  <c r="L4526" i="2"/>
  <c r="E4526" i="2"/>
  <c r="D4526" i="2"/>
  <c r="E4525" i="2"/>
  <c r="D4525" i="2"/>
  <c r="L4525" i="2" s="1"/>
  <c r="E4524" i="2"/>
  <c r="D4524" i="2"/>
  <c r="L4524" i="2" s="1"/>
  <c r="E4523" i="2"/>
  <c r="D4523" i="2"/>
  <c r="L4523" i="2" s="1"/>
  <c r="L4522" i="2"/>
  <c r="E4522" i="2"/>
  <c r="D4522" i="2"/>
  <c r="L4521" i="2"/>
  <c r="E4521" i="2"/>
  <c r="D4521" i="2"/>
  <c r="L4520" i="2"/>
  <c r="E4520" i="2"/>
  <c r="D4520" i="2"/>
  <c r="L4519" i="2"/>
  <c r="E4519" i="2"/>
  <c r="D4519" i="2"/>
  <c r="E4518" i="2"/>
  <c r="D4518" i="2"/>
  <c r="L4518" i="2" s="1"/>
  <c r="E4517" i="2"/>
  <c r="D4517" i="2"/>
  <c r="L4517" i="2" s="1"/>
  <c r="E4516" i="2"/>
  <c r="D4516" i="2"/>
  <c r="L4516" i="2" s="1"/>
  <c r="E4515" i="2"/>
  <c r="D4515" i="2"/>
  <c r="L4515" i="2" s="1"/>
  <c r="L4514" i="2"/>
  <c r="G4514" i="2"/>
  <c r="E4514" i="2"/>
  <c r="D4514" i="2"/>
  <c r="E4513" i="2"/>
  <c r="D4513" i="2"/>
  <c r="E4512" i="2"/>
  <c r="D4512" i="2"/>
  <c r="E4511" i="2"/>
  <c r="D4511" i="2"/>
  <c r="E4510" i="2"/>
  <c r="D4510" i="2"/>
  <c r="E4509" i="2"/>
  <c r="D4509" i="2"/>
  <c r="E4508" i="2"/>
  <c r="D4508" i="2"/>
  <c r="E4507" i="2"/>
  <c r="D4507" i="2"/>
  <c r="E4506" i="2"/>
  <c r="D4506" i="2"/>
  <c r="E4505" i="2"/>
  <c r="D4505" i="2"/>
  <c r="E4504" i="2"/>
  <c r="D4504" i="2"/>
  <c r="E4503" i="2"/>
  <c r="D4503" i="2"/>
  <c r="L4502" i="2"/>
  <c r="E4502" i="2"/>
  <c r="D4502" i="2"/>
  <c r="E4501" i="2"/>
  <c r="D4501" i="2"/>
  <c r="L4501" i="2" s="1"/>
  <c r="E4500" i="2"/>
  <c r="D4500" i="2"/>
  <c r="L4500" i="2" s="1"/>
  <c r="E4499" i="2"/>
  <c r="D4499" i="2"/>
  <c r="L4499" i="2" s="1"/>
  <c r="L4498" i="2"/>
  <c r="E4498" i="2"/>
  <c r="D4498" i="2"/>
  <c r="L4497" i="2"/>
  <c r="E4497" i="2"/>
  <c r="D4497" i="2"/>
  <c r="L4496" i="2"/>
  <c r="E4496" i="2"/>
  <c r="D4496" i="2"/>
  <c r="L4495" i="2"/>
  <c r="E4495" i="2"/>
  <c r="D4495" i="2"/>
  <c r="E4494" i="2"/>
  <c r="D4494" i="2"/>
  <c r="L4494" i="2" s="1"/>
  <c r="E4493" i="2"/>
  <c r="D4493" i="2"/>
  <c r="L4493" i="2" s="1"/>
  <c r="E4492" i="2"/>
  <c r="D4492" i="2"/>
  <c r="L4492" i="2" s="1"/>
  <c r="E4491" i="2"/>
  <c r="D4491" i="2"/>
  <c r="L4491" i="2" s="1"/>
  <c r="L4490" i="2"/>
  <c r="G4490" i="2"/>
  <c r="E4490" i="2"/>
  <c r="D4490" i="2"/>
  <c r="E4489" i="2"/>
  <c r="D4489" i="2"/>
  <c r="E4488" i="2"/>
  <c r="D4488" i="2"/>
  <c r="E4487" i="2"/>
  <c r="D4487" i="2"/>
  <c r="E4486" i="2"/>
  <c r="D4486" i="2"/>
  <c r="E4485" i="2"/>
  <c r="D4485" i="2"/>
  <c r="E4484" i="2"/>
  <c r="D4484" i="2"/>
  <c r="E4483" i="2"/>
  <c r="D4483" i="2"/>
  <c r="E4482" i="2"/>
  <c r="D4482" i="2"/>
  <c r="E4481" i="2"/>
  <c r="D4481" i="2"/>
  <c r="E4480" i="2"/>
  <c r="D4480" i="2"/>
  <c r="E4479" i="2"/>
  <c r="D4479" i="2"/>
  <c r="L4478" i="2"/>
  <c r="E4478" i="2"/>
  <c r="D4478" i="2"/>
  <c r="E4477" i="2"/>
  <c r="D4477" i="2"/>
  <c r="L4477" i="2" s="1"/>
  <c r="E4476" i="2"/>
  <c r="D4476" i="2"/>
  <c r="L4476" i="2" s="1"/>
  <c r="E4475" i="2"/>
  <c r="D4475" i="2"/>
  <c r="L4475" i="2" s="1"/>
  <c r="L4474" i="2"/>
  <c r="E4474" i="2"/>
  <c r="D4474" i="2"/>
  <c r="L4473" i="2"/>
  <c r="E4473" i="2"/>
  <c r="D4473" i="2"/>
  <c r="L4472" i="2"/>
  <c r="E4472" i="2"/>
  <c r="D4472" i="2"/>
  <c r="L4471" i="2"/>
  <c r="E4471" i="2"/>
  <c r="D4471" i="2"/>
  <c r="E4470" i="2"/>
  <c r="D4470" i="2"/>
  <c r="L4470" i="2" s="1"/>
  <c r="E4469" i="2"/>
  <c r="D4469" i="2"/>
  <c r="L4469" i="2" s="1"/>
  <c r="E4468" i="2"/>
  <c r="D4468" i="2"/>
  <c r="L4468" i="2" s="1"/>
  <c r="E4467" i="2"/>
  <c r="D4467" i="2"/>
  <c r="L4467" i="2" s="1"/>
  <c r="L4466" i="2"/>
  <c r="G4466" i="2"/>
  <c r="E4466" i="2"/>
  <c r="D4466" i="2"/>
  <c r="E4465" i="2"/>
  <c r="D4465" i="2"/>
  <c r="L4465" i="2" s="1"/>
  <c r="E4464" i="2"/>
  <c r="D4464" i="2"/>
  <c r="E4463" i="2"/>
  <c r="D4463" i="2"/>
  <c r="E4462" i="2"/>
  <c r="D4462" i="2"/>
  <c r="E4461" i="2"/>
  <c r="D4461" i="2"/>
  <c r="E4460" i="2"/>
  <c r="D4460" i="2"/>
  <c r="E4459" i="2"/>
  <c r="D4459" i="2"/>
  <c r="E4458" i="2"/>
  <c r="D4458" i="2"/>
  <c r="E4457" i="2"/>
  <c r="D4457" i="2"/>
  <c r="E4456" i="2"/>
  <c r="D4456" i="2"/>
  <c r="E4455" i="2"/>
  <c r="D4455" i="2"/>
  <c r="L4455" i="2" s="1"/>
  <c r="L4454" i="2"/>
  <c r="E4454" i="2"/>
  <c r="D4454" i="2"/>
  <c r="L4453" i="2"/>
  <c r="E4453" i="2"/>
  <c r="D4453" i="2"/>
  <c r="E4452" i="2"/>
  <c r="D4452" i="2"/>
  <c r="L4452" i="2" s="1"/>
  <c r="E4451" i="2"/>
  <c r="D4451" i="2"/>
  <c r="L4451" i="2" s="1"/>
  <c r="L4450" i="2"/>
  <c r="E4450" i="2"/>
  <c r="D4450" i="2"/>
  <c r="L4449" i="2"/>
  <c r="E4449" i="2"/>
  <c r="D4449" i="2"/>
  <c r="L4448" i="2"/>
  <c r="E4448" i="2"/>
  <c r="D4448" i="2"/>
  <c r="L4447" i="2"/>
  <c r="E4447" i="2"/>
  <c r="D4447" i="2"/>
  <c r="E4446" i="2"/>
  <c r="D4446" i="2"/>
  <c r="L4446" i="2" s="1"/>
  <c r="E4445" i="2"/>
  <c r="D4445" i="2"/>
  <c r="L4445" i="2" s="1"/>
  <c r="E4444" i="2"/>
  <c r="D4444" i="2"/>
  <c r="L4444" i="2" s="1"/>
  <c r="E4443" i="2"/>
  <c r="D4443" i="2"/>
  <c r="L4443" i="2" s="1"/>
  <c r="L4442" i="2"/>
  <c r="G4442" i="2"/>
  <c r="E4442" i="2"/>
  <c r="D4442" i="2"/>
  <c r="E4441" i="2"/>
  <c r="D4441" i="2"/>
  <c r="E4440" i="2"/>
  <c r="D4440" i="2"/>
  <c r="E4439" i="2"/>
  <c r="D4439" i="2"/>
  <c r="E4438" i="2"/>
  <c r="D4438" i="2"/>
  <c r="E4437" i="2"/>
  <c r="D4437" i="2"/>
  <c r="E4436" i="2"/>
  <c r="D4436" i="2"/>
  <c r="E4435" i="2"/>
  <c r="D4435" i="2"/>
  <c r="E4434" i="2"/>
  <c r="D4434" i="2"/>
  <c r="E4433" i="2"/>
  <c r="D4433" i="2"/>
  <c r="E4432" i="2"/>
  <c r="D4432" i="2"/>
  <c r="E4431" i="2"/>
  <c r="D4431" i="2"/>
  <c r="L4430" i="2"/>
  <c r="E4430" i="2"/>
  <c r="D4430" i="2"/>
  <c r="L4429" i="2"/>
  <c r="E4429" i="2"/>
  <c r="D4429" i="2"/>
  <c r="E4428" i="2"/>
  <c r="D4428" i="2"/>
  <c r="L4428" i="2" s="1"/>
  <c r="E4427" i="2"/>
  <c r="D4427" i="2"/>
  <c r="L4427" i="2" s="1"/>
  <c r="L4426" i="2"/>
  <c r="E4426" i="2"/>
  <c r="D4426" i="2"/>
  <c r="L4425" i="2"/>
  <c r="E4425" i="2"/>
  <c r="D4425" i="2"/>
  <c r="L4424" i="2"/>
  <c r="E4424" i="2"/>
  <c r="D4424" i="2"/>
  <c r="L4423" i="2"/>
  <c r="E4423" i="2"/>
  <c r="D4423" i="2"/>
  <c r="E4422" i="2"/>
  <c r="D4422" i="2"/>
  <c r="L4422" i="2" s="1"/>
  <c r="E4421" i="2"/>
  <c r="D4421" i="2"/>
  <c r="L4421" i="2" s="1"/>
  <c r="E4420" i="2"/>
  <c r="D4420" i="2"/>
  <c r="L4420" i="2" s="1"/>
  <c r="E4419" i="2"/>
  <c r="D4419" i="2"/>
  <c r="L4419" i="2" s="1"/>
  <c r="L4418" i="2"/>
  <c r="G4418" i="2"/>
  <c r="E4418" i="2"/>
  <c r="D4418" i="2"/>
  <c r="E4417" i="2"/>
  <c r="D4417" i="2"/>
  <c r="E4416" i="2"/>
  <c r="D4416" i="2"/>
  <c r="E4415" i="2"/>
  <c r="D4415" i="2"/>
  <c r="E4414" i="2"/>
  <c r="D4414" i="2"/>
  <c r="E4413" i="2"/>
  <c r="D4413" i="2"/>
  <c r="E4412" i="2"/>
  <c r="D4412" i="2"/>
  <c r="E4411" i="2"/>
  <c r="D4411" i="2"/>
  <c r="E4410" i="2"/>
  <c r="D4410" i="2"/>
  <c r="E4409" i="2"/>
  <c r="D4409" i="2"/>
  <c r="E4408" i="2"/>
  <c r="D4408" i="2"/>
  <c r="E4407" i="2"/>
  <c r="D4407" i="2"/>
  <c r="L4407" i="2" s="1"/>
  <c r="L4406" i="2"/>
  <c r="E4406" i="2"/>
  <c r="D4406" i="2"/>
  <c r="L4405" i="2"/>
  <c r="E4405" i="2"/>
  <c r="D4405" i="2"/>
  <c r="E4404" i="2"/>
  <c r="D4404" i="2"/>
  <c r="L4404" i="2" s="1"/>
  <c r="E4403" i="2"/>
  <c r="D4403" i="2"/>
  <c r="L4403" i="2" s="1"/>
  <c r="L4402" i="2"/>
  <c r="E4402" i="2"/>
  <c r="D4402" i="2"/>
  <c r="L4401" i="2"/>
  <c r="E4401" i="2"/>
  <c r="D4401" i="2"/>
  <c r="L4400" i="2"/>
  <c r="E4400" i="2"/>
  <c r="D4400" i="2"/>
  <c r="L4399" i="2"/>
  <c r="E4399" i="2"/>
  <c r="D4399" i="2"/>
  <c r="E4398" i="2"/>
  <c r="D4398" i="2"/>
  <c r="L4398" i="2" s="1"/>
  <c r="E4397" i="2"/>
  <c r="D4397" i="2"/>
  <c r="L4397" i="2" s="1"/>
  <c r="E4396" i="2"/>
  <c r="D4396" i="2"/>
  <c r="L4396" i="2" s="1"/>
  <c r="E4395" i="2"/>
  <c r="D4395" i="2"/>
  <c r="L4395" i="2" s="1"/>
  <c r="G4394" i="2"/>
  <c r="E4394" i="2"/>
  <c r="D4394" i="2"/>
  <c r="L4393" i="2"/>
  <c r="E4393" i="2"/>
  <c r="D4393" i="2"/>
  <c r="E4392" i="2"/>
  <c r="D4392" i="2"/>
  <c r="E4391" i="2"/>
  <c r="D4391" i="2"/>
  <c r="E4390" i="2"/>
  <c r="D4390" i="2"/>
  <c r="E4389" i="2"/>
  <c r="D4389" i="2"/>
  <c r="E4388" i="2"/>
  <c r="D4388" i="2"/>
  <c r="E4387" i="2"/>
  <c r="D4387" i="2"/>
  <c r="E4386" i="2"/>
  <c r="D4386" i="2"/>
  <c r="E4385" i="2"/>
  <c r="D4385" i="2"/>
  <c r="E4384" i="2"/>
  <c r="D4384" i="2"/>
  <c r="E4383" i="2"/>
  <c r="D4383" i="2"/>
  <c r="L4383" i="2" s="1"/>
  <c r="L4382" i="2"/>
  <c r="E4382" i="2"/>
  <c r="D4382" i="2"/>
  <c r="L4381" i="2"/>
  <c r="E4381" i="2"/>
  <c r="D4381" i="2"/>
  <c r="E4380" i="2"/>
  <c r="D4380" i="2"/>
  <c r="L4380" i="2" s="1"/>
  <c r="E4379" i="2"/>
  <c r="D4379" i="2"/>
  <c r="L4379" i="2" s="1"/>
  <c r="L4378" i="2"/>
  <c r="E4378" i="2"/>
  <c r="D4378" i="2"/>
  <c r="L4377" i="2"/>
  <c r="E4377" i="2"/>
  <c r="D4377" i="2"/>
  <c r="L4376" i="2"/>
  <c r="E4376" i="2"/>
  <c r="D4376" i="2"/>
  <c r="L4375" i="2"/>
  <c r="E4375" i="2"/>
  <c r="D4375" i="2"/>
  <c r="E4374" i="2"/>
  <c r="D4374" i="2"/>
  <c r="L4374" i="2" s="1"/>
  <c r="E4373" i="2"/>
  <c r="D4373" i="2"/>
  <c r="L4373" i="2" s="1"/>
  <c r="E4372" i="2"/>
  <c r="D4372" i="2"/>
  <c r="L4372" i="2" s="1"/>
  <c r="E4371" i="2"/>
  <c r="D4371" i="2"/>
  <c r="L4371" i="2" s="1"/>
  <c r="L4370" i="2"/>
  <c r="G4370" i="2"/>
  <c r="E4370" i="2"/>
  <c r="D4370" i="2"/>
  <c r="L4369" i="2"/>
  <c r="E4369" i="2"/>
  <c r="D4369" i="2"/>
  <c r="E4368" i="2"/>
  <c r="D4368" i="2"/>
  <c r="E4367" i="2"/>
  <c r="D4367" i="2"/>
  <c r="E4366" i="2"/>
  <c r="D4366" i="2"/>
  <c r="E4365" i="2"/>
  <c r="D4365" i="2"/>
  <c r="E4364" i="2"/>
  <c r="D4364" i="2"/>
  <c r="E4363" i="2"/>
  <c r="D4363" i="2"/>
  <c r="E4362" i="2"/>
  <c r="D4362" i="2"/>
  <c r="E4361" i="2"/>
  <c r="D4361" i="2"/>
  <c r="E4360" i="2"/>
  <c r="D4360" i="2"/>
  <c r="L4360" i="2" s="1"/>
  <c r="E4359" i="2"/>
  <c r="D4359" i="2"/>
  <c r="L4359" i="2" s="1"/>
  <c r="L4358" i="2"/>
  <c r="E4358" i="2"/>
  <c r="D4358" i="2"/>
  <c r="L4357" i="2"/>
  <c r="E4357" i="2"/>
  <c r="D4357" i="2"/>
  <c r="E4356" i="2"/>
  <c r="D4356" i="2"/>
  <c r="E4355" i="2"/>
  <c r="D4355" i="2"/>
  <c r="L4355" i="2" s="1"/>
  <c r="L4354" i="2"/>
  <c r="E4354" i="2"/>
  <c r="D4354" i="2"/>
  <c r="L4353" i="2"/>
  <c r="E4353" i="2"/>
  <c r="D4353" i="2"/>
  <c r="L4352" i="2"/>
  <c r="E4352" i="2"/>
  <c r="D4352" i="2"/>
  <c r="L4351" i="2"/>
  <c r="E4351" i="2"/>
  <c r="D4351" i="2"/>
  <c r="E4350" i="2"/>
  <c r="D4350" i="2"/>
  <c r="L4350" i="2" s="1"/>
  <c r="E4349" i="2"/>
  <c r="D4349" i="2"/>
  <c r="L4349" i="2" s="1"/>
  <c r="E4348" i="2"/>
  <c r="D4348" i="2"/>
  <c r="L4348" i="2" s="1"/>
  <c r="E4347" i="2"/>
  <c r="D4347" i="2"/>
  <c r="L4347" i="2" s="1"/>
  <c r="L4346" i="2"/>
  <c r="G4346" i="2"/>
  <c r="E4346" i="2"/>
  <c r="D4346" i="2"/>
  <c r="L4345" i="2"/>
  <c r="E4345" i="2"/>
  <c r="D4345" i="2"/>
  <c r="E4344" i="2"/>
  <c r="D4344" i="2"/>
  <c r="E4343" i="2"/>
  <c r="D4343" i="2"/>
  <c r="E4342" i="2"/>
  <c r="D4342" i="2"/>
  <c r="E4341" i="2"/>
  <c r="D4341" i="2"/>
  <c r="E4340" i="2"/>
  <c r="D4340" i="2"/>
  <c r="E4339" i="2"/>
  <c r="D4339" i="2"/>
  <c r="E4338" i="2"/>
  <c r="D4338" i="2"/>
  <c r="E4337" i="2"/>
  <c r="D4337" i="2"/>
  <c r="E4336" i="2"/>
  <c r="D4336" i="2"/>
  <c r="E4335" i="2"/>
  <c r="D4335" i="2"/>
  <c r="L4335" i="2" s="1"/>
  <c r="L4334" i="2"/>
  <c r="E4334" i="2"/>
  <c r="D4334" i="2"/>
  <c r="L4333" i="2"/>
  <c r="E4333" i="2"/>
  <c r="D4333" i="2"/>
  <c r="E4332" i="2"/>
  <c r="D4332" i="2"/>
  <c r="E4331" i="2"/>
  <c r="D4331" i="2"/>
  <c r="L4331" i="2" s="1"/>
  <c r="L4330" i="2"/>
  <c r="E4330" i="2"/>
  <c r="D4330" i="2"/>
  <c r="L4329" i="2"/>
  <c r="E4329" i="2"/>
  <c r="D4329" i="2"/>
  <c r="L4328" i="2"/>
  <c r="E4328" i="2"/>
  <c r="D4328" i="2"/>
  <c r="L4327" i="2"/>
  <c r="E4327" i="2"/>
  <c r="D4327" i="2"/>
  <c r="E4326" i="2"/>
  <c r="D4326" i="2"/>
  <c r="L4326" i="2" s="1"/>
  <c r="E4325" i="2"/>
  <c r="D4325" i="2"/>
  <c r="L4325" i="2" s="1"/>
  <c r="E4324" i="2"/>
  <c r="D4324" i="2"/>
  <c r="L4324" i="2" s="1"/>
  <c r="E4323" i="2"/>
  <c r="D4323" i="2"/>
  <c r="L4323" i="2" s="1"/>
  <c r="L4322" i="2"/>
  <c r="G4322" i="2"/>
  <c r="E4322" i="2"/>
  <c r="D4322" i="2"/>
  <c r="L4321" i="2"/>
  <c r="E4321" i="2"/>
  <c r="D4321" i="2"/>
  <c r="E4320" i="2"/>
  <c r="D4320" i="2"/>
  <c r="E4319" i="2"/>
  <c r="D4319" i="2"/>
  <c r="E4318" i="2"/>
  <c r="D4318" i="2"/>
  <c r="E4317" i="2"/>
  <c r="D4317" i="2"/>
  <c r="E4316" i="2"/>
  <c r="D4316" i="2"/>
  <c r="E4315" i="2"/>
  <c r="D4315" i="2"/>
  <c r="E4314" i="2"/>
  <c r="D4314" i="2"/>
  <c r="E4313" i="2"/>
  <c r="D4313" i="2"/>
  <c r="E4312" i="2"/>
  <c r="D4312" i="2"/>
  <c r="E4311" i="2"/>
  <c r="D4311" i="2"/>
  <c r="L4310" i="2"/>
  <c r="E4310" i="2"/>
  <c r="D4310" i="2"/>
  <c r="L4309" i="2"/>
  <c r="E4309" i="2"/>
  <c r="D4309" i="2"/>
  <c r="E4308" i="2"/>
  <c r="D4308" i="2"/>
  <c r="L4308" i="2" s="1"/>
  <c r="E4307" i="2"/>
  <c r="D4307" i="2"/>
  <c r="L4307" i="2" s="1"/>
  <c r="E4306" i="2"/>
  <c r="D4306" i="2"/>
  <c r="L4306" i="2" s="1"/>
  <c r="L4305" i="2"/>
  <c r="E4305" i="2"/>
  <c r="D4305" i="2"/>
  <c r="L4304" i="2"/>
  <c r="E4304" i="2"/>
  <c r="D4304" i="2"/>
  <c r="L4303" i="2"/>
  <c r="E4303" i="2"/>
  <c r="D4303" i="2"/>
  <c r="E4302" i="2"/>
  <c r="D4302" i="2"/>
  <c r="L4302" i="2" s="1"/>
  <c r="E4301" i="2"/>
  <c r="D4301" i="2"/>
  <c r="L4301" i="2" s="1"/>
  <c r="E4300" i="2"/>
  <c r="D4300" i="2"/>
  <c r="L4300" i="2" s="1"/>
  <c r="E4299" i="2"/>
  <c r="D4299" i="2"/>
  <c r="L4299" i="2" s="1"/>
  <c r="L4298" i="2"/>
  <c r="G4298" i="2"/>
  <c r="E4298" i="2"/>
  <c r="D4298" i="2"/>
  <c r="L4297" i="2"/>
  <c r="E4297" i="2"/>
  <c r="D4297" i="2"/>
  <c r="E4296" i="2"/>
  <c r="D4296" i="2"/>
  <c r="E4295" i="2"/>
  <c r="D4295" i="2"/>
  <c r="E4294" i="2"/>
  <c r="D4294" i="2"/>
  <c r="E4293" i="2"/>
  <c r="D4293" i="2"/>
  <c r="E4292" i="2"/>
  <c r="D4292" i="2"/>
  <c r="E4291" i="2"/>
  <c r="D4291" i="2"/>
  <c r="E4290" i="2"/>
  <c r="D4290" i="2"/>
  <c r="E4289" i="2"/>
  <c r="D4289" i="2"/>
  <c r="E4288" i="2"/>
  <c r="D4288" i="2"/>
  <c r="E4287" i="2"/>
  <c r="D4287" i="2"/>
  <c r="L4287" i="2" s="1"/>
  <c r="L4286" i="2"/>
  <c r="E4286" i="2"/>
  <c r="D4286" i="2"/>
  <c r="L4285" i="2"/>
  <c r="E4285" i="2"/>
  <c r="D4285" i="2"/>
  <c r="E4284" i="2"/>
  <c r="D4284" i="2"/>
  <c r="L4284" i="2" s="1"/>
  <c r="E4283" i="2"/>
  <c r="D4283" i="2"/>
  <c r="L4283" i="2" s="1"/>
  <c r="E4282" i="2"/>
  <c r="D4282" i="2"/>
  <c r="L4282" i="2" s="1"/>
  <c r="E4281" i="2"/>
  <c r="D4281" i="2"/>
  <c r="L4281" i="2" s="1"/>
  <c r="L4280" i="2"/>
  <c r="E4280" i="2"/>
  <c r="D4280" i="2"/>
  <c r="L4279" i="2"/>
  <c r="E4279" i="2"/>
  <c r="D4279" i="2"/>
  <c r="E4278" i="2"/>
  <c r="D4278" i="2"/>
  <c r="L4278" i="2" s="1"/>
  <c r="E4277" i="2"/>
  <c r="D4277" i="2"/>
  <c r="L4277" i="2" s="1"/>
  <c r="E4276" i="2"/>
  <c r="D4276" i="2"/>
  <c r="L4276" i="2" s="1"/>
  <c r="E4275" i="2"/>
  <c r="D4275" i="2"/>
  <c r="L4275" i="2" s="1"/>
  <c r="L4274" i="2"/>
  <c r="G4274" i="2"/>
  <c r="E4274" i="2"/>
  <c r="D4274" i="2"/>
  <c r="E4273" i="2"/>
  <c r="D4273" i="2"/>
  <c r="E4272" i="2"/>
  <c r="D4272" i="2"/>
  <c r="E4271" i="2"/>
  <c r="D4271" i="2"/>
  <c r="E4270" i="2"/>
  <c r="D4270" i="2"/>
  <c r="E4269" i="2"/>
  <c r="D4269" i="2"/>
  <c r="E4268" i="2"/>
  <c r="D4268" i="2"/>
  <c r="E4267" i="2"/>
  <c r="D4267" i="2"/>
  <c r="E4266" i="2"/>
  <c r="D4266" i="2"/>
  <c r="E4265" i="2"/>
  <c r="D4265" i="2"/>
  <c r="E4264" i="2"/>
  <c r="D4264" i="2"/>
  <c r="E4263" i="2"/>
  <c r="D4263" i="2"/>
  <c r="L4262" i="2"/>
  <c r="E4262" i="2"/>
  <c r="D4262" i="2"/>
  <c r="L4261" i="2"/>
  <c r="E4261" i="2"/>
  <c r="D4261" i="2"/>
  <c r="E4260" i="2"/>
  <c r="D4260" i="2"/>
  <c r="L4260" i="2" s="1"/>
  <c r="E4259" i="2"/>
  <c r="D4259" i="2"/>
  <c r="L4259" i="2" s="1"/>
  <c r="E4258" i="2"/>
  <c r="D4258" i="2"/>
  <c r="L4258" i="2" s="1"/>
  <c r="E4257" i="2"/>
  <c r="D4257" i="2"/>
  <c r="L4257" i="2" s="1"/>
  <c r="L4256" i="2"/>
  <c r="E4256" i="2"/>
  <c r="D4256" i="2"/>
  <c r="L4255" i="2"/>
  <c r="E4255" i="2"/>
  <c r="D4255" i="2"/>
  <c r="E4254" i="2"/>
  <c r="D4254" i="2"/>
  <c r="L4254" i="2" s="1"/>
  <c r="E4253" i="2"/>
  <c r="D4253" i="2"/>
  <c r="L4253" i="2" s="1"/>
  <c r="E4252" i="2"/>
  <c r="D4252" i="2"/>
  <c r="L4252" i="2" s="1"/>
  <c r="E4251" i="2"/>
  <c r="D4251" i="2"/>
  <c r="L4251" i="2" s="1"/>
  <c r="L4250" i="2"/>
  <c r="G4250" i="2"/>
  <c r="E4250" i="2"/>
  <c r="D4250" i="2"/>
  <c r="L4249" i="2"/>
  <c r="E4249" i="2"/>
  <c r="D4249" i="2"/>
  <c r="E4248" i="2"/>
  <c r="D4248" i="2"/>
  <c r="E4247" i="2"/>
  <c r="D4247" i="2"/>
  <c r="E4246" i="2"/>
  <c r="D4246" i="2"/>
  <c r="E4245" i="2"/>
  <c r="D4245" i="2"/>
  <c r="E4244" i="2"/>
  <c r="D4244" i="2"/>
  <c r="E4243" i="2"/>
  <c r="D4243" i="2"/>
  <c r="E4242" i="2"/>
  <c r="D4242" i="2"/>
  <c r="E4241" i="2"/>
  <c r="D4241" i="2"/>
  <c r="E4240" i="2"/>
  <c r="D4240" i="2"/>
  <c r="E4239" i="2"/>
  <c r="D4239" i="2"/>
  <c r="E4238" i="2"/>
  <c r="D4238" i="2"/>
  <c r="L4238" i="2" s="1"/>
  <c r="L4237" i="2"/>
  <c r="E4237" i="2"/>
  <c r="D4237" i="2"/>
  <c r="E4236" i="2"/>
  <c r="D4236" i="2"/>
  <c r="L4236" i="2" s="1"/>
  <c r="E4235" i="2"/>
  <c r="D4235" i="2"/>
  <c r="L4235" i="2" s="1"/>
  <c r="L4234" i="2"/>
  <c r="E4234" i="2"/>
  <c r="D4234" i="2"/>
  <c r="E4233" i="2"/>
  <c r="D4233" i="2"/>
  <c r="L4233" i="2" s="1"/>
  <c r="L4232" i="2"/>
  <c r="E4232" i="2"/>
  <c r="D4232" i="2"/>
  <c r="L4231" i="2"/>
  <c r="E4231" i="2"/>
  <c r="D4231" i="2"/>
  <c r="E4230" i="2"/>
  <c r="D4230" i="2"/>
  <c r="L4230" i="2" s="1"/>
  <c r="E4229" i="2"/>
  <c r="D4229" i="2"/>
  <c r="L4229" i="2" s="1"/>
  <c r="L4228" i="2"/>
  <c r="E4228" i="2"/>
  <c r="D4228" i="2"/>
  <c r="E4227" i="2"/>
  <c r="D4227" i="2"/>
  <c r="L4227" i="2" s="1"/>
  <c r="G4226" i="2"/>
  <c r="E4226" i="2"/>
  <c r="D4226" i="2"/>
  <c r="L4226" i="2" s="1"/>
  <c r="E4225" i="2"/>
  <c r="D4225" i="2"/>
  <c r="E4224" i="2"/>
  <c r="D4224" i="2"/>
  <c r="E4223" i="2"/>
  <c r="D4223" i="2"/>
  <c r="E4222" i="2"/>
  <c r="D4222" i="2"/>
  <c r="E4221" i="2"/>
  <c r="D4221" i="2"/>
  <c r="E4220" i="2"/>
  <c r="D4220" i="2"/>
  <c r="E4219" i="2"/>
  <c r="D4219" i="2"/>
  <c r="E4218" i="2"/>
  <c r="D4218" i="2"/>
  <c r="E4217" i="2"/>
  <c r="D4217" i="2"/>
  <c r="E4216" i="2"/>
  <c r="D4216" i="2"/>
  <c r="E4215" i="2"/>
  <c r="D4215" i="2"/>
  <c r="E4214" i="2"/>
  <c r="D4214" i="2"/>
  <c r="L4214" i="2" s="1"/>
  <c r="L4213" i="2"/>
  <c r="E4213" i="2"/>
  <c r="D4213" i="2"/>
  <c r="L4212" i="2"/>
  <c r="E4212" i="2"/>
  <c r="D4212" i="2"/>
  <c r="E4211" i="2"/>
  <c r="D4211" i="2"/>
  <c r="L4211" i="2" s="1"/>
  <c r="L4210" i="2"/>
  <c r="E4210" i="2"/>
  <c r="D4210" i="2"/>
  <c r="L4209" i="2"/>
  <c r="E4209" i="2"/>
  <c r="D4209" i="2"/>
  <c r="E4208" i="2"/>
  <c r="D4208" i="2"/>
  <c r="L4208" i="2" s="1"/>
  <c r="L4207" i="2"/>
  <c r="E4207" i="2"/>
  <c r="D4207" i="2"/>
  <c r="E4206" i="2"/>
  <c r="D4206" i="2"/>
  <c r="L4206" i="2" s="1"/>
  <c r="L4205" i="2"/>
  <c r="E4205" i="2"/>
  <c r="D4205" i="2"/>
  <c r="E4204" i="2"/>
  <c r="D4204" i="2"/>
  <c r="L4204" i="2" s="1"/>
  <c r="E4203" i="2"/>
  <c r="D4203" i="2"/>
  <c r="L4203" i="2" s="1"/>
  <c r="G4202" i="2"/>
  <c r="E4202" i="2"/>
  <c r="D4202" i="2"/>
  <c r="L4202" i="2" s="1"/>
  <c r="E4201" i="2"/>
  <c r="D4201" i="2"/>
  <c r="L4201" i="2" s="1"/>
  <c r="E4200" i="2"/>
  <c r="D4200" i="2"/>
  <c r="E4199" i="2"/>
  <c r="D4199" i="2"/>
  <c r="E4198" i="2"/>
  <c r="D4198" i="2"/>
  <c r="E4197" i="2"/>
  <c r="D4197" i="2"/>
  <c r="E4196" i="2"/>
  <c r="D4196" i="2"/>
  <c r="E4195" i="2"/>
  <c r="D4195" i="2"/>
  <c r="E4194" i="2"/>
  <c r="D4194" i="2"/>
  <c r="E4193" i="2"/>
  <c r="D4193" i="2"/>
  <c r="E4192" i="2"/>
  <c r="D4192" i="2"/>
  <c r="E4191" i="2"/>
  <c r="D4191" i="2"/>
  <c r="L4191" i="2" s="1"/>
  <c r="E4190" i="2"/>
  <c r="D4190" i="2"/>
  <c r="L4190" i="2" s="1"/>
  <c r="E4189" i="2"/>
  <c r="D4189" i="2"/>
  <c r="L4189" i="2" s="1"/>
  <c r="L4188" i="2"/>
  <c r="E4188" i="2"/>
  <c r="D4188" i="2"/>
  <c r="L4187" i="2"/>
  <c r="E4187" i="2"/>
  <c r="D4187" i="2"/>
  <c r="L4186" i="2"/>
  <c r="E4186" i="2"/>
  <c r="D4186" i="2"/>
  <c r="E4185" i="2"/>
  <c r="D4185" i="2"/>
  <c r="L4185" i="2" s="1"/>
  <c r="E4184" i="2"/>
  <c r="D4184" i="2"/>
  <c r="L4184" i="2" s="1"/>
  <c r="E4183" i="2"/>
  <c r="D4183" i="2"/>
  <c r="L4183" i="2" s="1"/>
  <c r="E4182" i="2"/>
  <c r="D4182" i="2"/>
  <c r="E4181" i="2"/>
  <c r="D4181" i="2"/>
  <c r="L4181" i="2" s="1"/>
  <c r="L4180" i="2"/>
  <c r="E4180" i="2"/>
  <c r="D4180" i="2"/>
  <c r="E4179" i="2"/>
  <c r="D4179" i="2"/>
  <c r="L4179" i="2" s="1"/>
  <c r="G4178" i="2"/>
  <c r="E4178" i="2"/>
  <c r="D4178" i="2"/>
  <c r="L4178" i="2" s="1"/>
  <c r="E4177" i="2"/>
  <c r="D4177" i="2"/>
  <c r="E4176" i="2"/>
  <c r="D4176" i="2"/>
  <c r="E4175" i="2"/>
  <c r="D4175" i="2"/>
  <c r="E4174" i="2"/>
  <c r="D4174" i="2"/>
  <c r="E4173" i="2"/>
  <c r="D4173" i="2"/>
  <c r="E4172" i="2"/>
  <c r="D4172" i="2"/>
  <c r="E4171" i="2"/>
  <c r="D4171" i="2"/>
  <c r="E4170" i="2"/>
  <c r="D4170" i="2"/>
  <c r="E4169" i="2"/>
  <c r="D4169" i="2"/>
  <c r="E4168" i="2"/>
  <c r="D4168" i="2"/>
  <c r="E4167" i="2"/>
  <c r="D4167" i="2"/>
  <c r="L4167" i="2" s="1"/>
  <c r="E4166" i="2"/>
  <c r="D4166" i="2"/>
  <c r="L4166" i="2" s="1"/>
  <c r="E4165" i="2"/>
  <c r="D4165" i="2"/>
  <c r="L4165" i="2" s="1"/>
  <c r="L4164" i="2"/>
  <c r="E4164" i="2"/>
  <c r="D4164" i="2"/>
  <c r="L4163" i="2"/>
  <c r="E4163" i="2"/>
  <c r="D4163" i="2"/>
  <c r="L4162" i="2"/>
  <c r="E4162" i="2"/>
  <c r="D4162" i="2"/>
  <c r="E4161" i="2"/>
  <c r="D4161" i="2"/>
  <c r="L4161" i="2" s="1"/>
  <c r="E4160" i="2"/>
  <c r="D4160" i="2"/>
  <c r="L4160" i="2" s="1"/>
  <c r="E4159" i="2"/>
  <c r="D4159" i="2"/>
  <c r="L4159" i="2" s="1"/>
  <c r="L4158" i="2"/>
  <c r="E4158" i="2"/>
  <c r="D4158" i="2"/>
  <c r="L4157" i="2"/>
  <c r="E4157" i="2"/>
  <c r="D4157" i="2"/>
  <c r="L4156" i="2"/>
  <c r="E4156" i="2"/>
  <c r="D4156" i="2"/>
  <c r="E4155" i="2"/>
  <c r="D4155" i="2"/>
  <c r="L4155" i="2" s="1"/>
  <c r="G4154" i="2"/>
  <c r="E4154" i="2"/>
  <c r="D4154" i="2"/>
  <c r="L4154" i="2" s="1"/>
  <c r="E4153" i="2"/>
  <c r="D4153" i="2"/>
  <c r="L4153" i="2" s="1"/>
  <c r="E4152" i="2"/>
  <c r="D4152" i="2"/>
  <c r="E4151" i="2"/>
  <c r="D4151" i="2"/>
  <c r="E4150" i="2"/>
  <c r="D4150" i="2"/>
  <c r="E4149" i="2"/>
  <c r="D4149" i="2"/>
  <c r="E4148" i="2"/>
  <c r="D4148" i="2"/>
  <c r="E4147" i="2"/>
  <c r="D4147" i="2"/>
  <c r="E4146" i="2"/>
  <c r="D4146" i="2"/>
  <c r="E4145" i="2"/>
  <c r="D4145" i="2"/>
  <c r="E4144" i="2"/>
  <c r="D4144" i="2"/>
  <c r="E4143" i="2"/>
  <c r="D4143" i="2"/>
  <c r="L4143" i="2" s="1"/>
  <c r="E4142" i="2"/>
  <c r="D4142" i="2"/>
  <c r="L4142" i="2" s="1"/>
  <c r="E4141" i="2"/>
  <c r="D4141" i="2"/>
  <c r="L4141" i="2" s="1"/>
  <c r="L4140" i="2"/>
  <c r="E4140" i="2"/>
  <c r="D4140" i="2"/>
  <c r="L4139" i="2"/>
  <c r="E4139" i="2"/>
  <c r="D4139" i="2"/>
  <c r="L4138" i="2"/>
  <c r="E4138" i="2"/>
  <c r="D4138" i="2"/>
  <c r="E4137" i="2"/>
  <c r="D4137" i="2"/>
  <c r="L4137" i="2" s="1"/>
  <c r="E4136" i="2"/>
  <c r="D4136" i="2"/>
  <c r="L4136" i="2" s="1"/>
  <c r="E4135" i="2"/>
  <c r="D4135" i="2"/>
  <c r="L4135" i="2" s="1"/>
  <c r="E4134" i="2"/>
  <c r="D4134" i="2"/>
  <c r="L4133" i="2"/>
  <c r="E4133" i="2"/>
  <c r="D4133" i="2"/>
  <c r="L4132" i="2"/>
  <c r="E4132" i="2"/>
  <c r="D4132" i="2"/>
  <c r="E4131" i="2"/>
  <c r="D4131" i="2"/>
  <c r="L4131" i="2" s="1"/>
  <c r="G4130" i="2"/>
  <c r="E4130" i="2"/>
  <c r="D4130" i="2"/>
  <c r="L4130" i="2" s="1"/>
  <c r="E4129" i="2"/>
  <c r="D4129" i="2"/>
  <c r="L4129" i="2" s="1"/>
  <c r="E4128" i="2"/>
  <c r="D4128" i="2"/>
  <c r="E4127" i="2"/>
  <c r="D4127" i="2"/>
  <c r="E4126" i="2"/>
  <c r="D4126" i="2"/>
  <c r="E4125" i="2"/>
  <c r="D4125" i="2"/>
  <c r="E4124" i="2"/>
  <c r="D4124" i="2"/>
  <c r="E4123" i="2"/>
  <c r="D4123" i="2"/>
  <c r="E4122" i="2"/>
  <c r="D4122" i="2"/>
  <c r="E4121" i="2"/>
  <c r="D4121" i="2"/>
  <c r="E4120" i="2"/>
  <c r="D4120" i="2"/>
  <c r="E4119" i="2"/>
  <c r="D4119" i="2"/>
  <c r="E4118" i="2"/>
  <c r="D4118" i="2"/>
  <c r="L4118" i="2" s="1"/>
  <c r="E4117" i="2"/>
  <c r="D4117" i="2"/>
  <c r="L4117" i="2" s="1"/>
  <c r="L4116" i="2"/>
  <c r="E4116" i="2"/>
  <c r="D4116" i="2"/>
  <c r="L4115" i="2"/>
  <c r="E4115" i="2"/>
  <c r="D4115" i="2"/>
  <c r="L4114" i="2"/>
  <c r="E4114" i="2"/>
  <c r="D4114" i="2"/>
  <c r="E4113" i="2"/>
  <c r="D4113" i="2"/>
  <c r="L4113" i="2" s="1"/>
  <c r="E4112" i="2"/>
  <c r="D4112" i="2"/>
  <c r="L4112" i="2" s="1"/>
  <c r="E4111" i="2"/>
  <c r="D4111" i="2"/>
  <c r="L4111" i="2" s="1"/>
  <c r="L4110" i="2"/>
  <c r="E4110" i="2"/>
  <c r="D4110" i="2"/>
  <c r="L4109" i="2"/>
  <c r="E4109" i="2"/>
  <c r="D4109" i="2"/>
  <c r="L4108" i="2"/>
  <c r="E4108" i="2"/>
  <c r="D4108" i="2"/>
  <c r="E4107" i="2"/>
  <c r="D4107" i="2"/>
  <c r="L4107" i="2" s="1"/>
  <c r="G4106" i="2"/>
  <c r="E4106" i="2"/>
  <c r="D4106" i="2"/>
  <c r="L4106" i="2" s="1"/>
  <c r="E4105" i="2"/>
  <c r="D4105" i="2"/>
  <c r="E4104" i="2"/>
  <c r="D4104" i="2"/>
  <c r="E4103" i="2"/>
  <c r="D4103" i="2"/>
  <c r="E4102" i="2"/>
  <c r="D4102" i="2"/>
  <c r="E4101" i="2"/>
  <c r="D4101" i="2"/>
  <c r="E4100" i="2"/>
  <c r="D4100" i="2"/>
  <c r="E4099" i="2"/>
  <c r="D4099" i="2"/>
  <c r="E4098" i="2"/>
  <c r="D4098" i="2"/>
  <c r="E4097" i="2"/>
  <c r="D4097" i="2"/>
  <c r="E4096" i="2"/>
  <c r="D4096" i="2"/>
  <c r="E4095" i="2"/>
  <c r="D4095" i="2"/>
  <c r="E4094" i="2"/>
  <c r="D4094" i="2"/>
  <c r="L4094" i="2" s="1"/>
  <c r="E4093" i="2"/>
  <c r="D4093" i="2"/>
  <c r="L4093" i="2" s="1"/>
  <c r="L4092" i="2"/>
  <c r="E4092" i="2"/>
  <c r="D4092" i="2"/>
  <c r="L4091" i="2"/>
  <c r="E4091" i="2"/>
  <c r="D4091" i="2"/>
  <c r="L4090" i="2"/>
  <c r="E4090" i="2"/>
  <c r="D4090" i="2"/>
  <c r="E4089" i="2"/>
  <c r="D4089" i="2"/>
  <c r="L4089" i="2" s="1"/>
  <c r="E4088" i="2"/>
  <c r="D4088" i="2"/>
  <c r="L4088" i="2" s="1"/>
  <c r="E4087" i="2"/>
  <c r="D4087" i="2"/>
  <c r="L4087" i="2" s="1"/>
  <c r="L4086" i="2"/>
  <c r="E4086" i="2"/>
  <c r="D4086" i="2"/>
  <c r="L4085" i="2"/>
  <c r="E4085" i="2"/>
  <c r="D4085" i="2"/>
  <c r="L4084" i="2"/>
  <c r="E4084" i="2"/>
  <c r="D4084" i="2"/>
  <c r="E4083" i="2"/>
  <c r="D4083" i="2"/>
  <c r="L4083" i="2" s="1"/>
  <c r="G4082" i="2"/>
  <c r="E4082" i="2"/>
  <c r="D4082" i="2"/>
  <c r="L4082" i="2" s="1"/>
  <c r="E4081" i="2"/>
  <c r="D4081" i="2"/>
  <c r="E4080" i="2"/>
  <c r="D4080" i="2"/>
  <c r="E4079" i="2"/>
  <c r="D4079" i="2"/>
  <c r="E4078" i="2"/>
  <c r="D4078" i="2"/>
  <c r="E4077" i="2"/>
  <c r="D4077" i="2"/>
  <c r="E4076" i="2"/>
  <c r="D4076" i="2"/>
  <c r="E4075" i="2"/>
  <c r="D4075" i="2"/>
  <c r="E4074" i="2"/>
  <c r="D4074" i="2"/>
  <c r="E4073" i="2"/>
  <c r="D4073" i="2"/>
  <c r="E4072" i="2"/>
  <c r="D4072" i="2"/>
  <c r="E4071" i="2"/>
  <c r="D4071" i="2"/>
  <c r="E4070" i="2"/>
  <c r="D4070" i="2"/>
  <c r="L4070" i="2" s="1"/>
  <c r="E4069" i="2"/>
  <c r="D4069" i="2"/>
  <c r="L4069" i="2" s="1"/>
  <c r="L4068" i="2"/>
  <c r="E4068" i="2"/>
  <c r="D4068" i="2"/>
  <c r="L4067" i="2"/>
  <c r="E4067" i="2"/>
  <c r="D4067" i="2"/>
  <c r="L4066" i="2"/>
  <c r="E4066" i="2"/>
  <c r="D4066" i="2"/>
  <c r="E4065" i="2"/>
  <c r="D4065" i="2"/>
  <c r="L4065" i="2" s="1"/>
  <c r="E4064" i="2"/>
  <c r="D4064" i="2"/>
  <c r="L4064" i="2" s="1"/>
  <c r="E4063" i="2"/>
  <c r="D4063" i="2"/>
  <c r="L4063" i="2" s="1"/>
  <c r="L4062" i="2"/>
  <c r="E4062" i="2"/>
  <c r="D4062" i="2"/>
  <c r="L4061" i="2"/>
  <c r="E4061" i="2"/>
  <c r="D4061" i="2"/>
  <c r="L4060" i="2"/>
  <c r="E4060" i="2"/>
  <c r="D4060" i="2"/>
  <c r="E4059" i="2"/>
  <c r="D4059" i="2"/>
  <c r="L4059" i="2" s="1"/>
  <c r="G4058" i="2"/>
  <c r="E4058" i="2"/>
  <c r="D4058" i="2"/>
  <c r="L4058" i="2" s="1"/>
  <c r="E4057" i="2"/>
  <c r="D4057" i="2"/>
  <c r="L4057" i="2" s="1"/>
  <c r="E4056" i="2"/>
  <c r="D4056" i="2"/>
  <c r="E4055" i="2"/>
  <c r="D4055" i="2"/>
  <c r="E4054" i="2"/>
  <c r="D4054" i="2"/>
  <c r="E4053" i="2"/>
  <c r="D4053" i="2"/>
  <c r="E4052" i="2"/>
  <c r="D4052" i="2"/>
  <c r="E4051" i="2"/>
  <c r="D4051" i="2"/>
  <c r="E4050" i="2"/>
  <c r="D4050" i="2"/>
  <c r="E4049" i="2"/>
  <c r="D4049" i="2"/>
  <c r="E4048" i="2"/>
  <c r="D4048" i="2"/>
  <c r="E4047" i="2"/>
  <c r="D4047" i="2"/>
  <c r="L4047" i="2" s="1"/>
  <c r="E4046" i="2"/>
  <c r="D4046" i="2"/>
  <c r="L4046" i="2" s="1"/>
  <c r="E4045" i="2"/>
  <c r="D4045" i="2"/>
  <c r="L4045" i="2" s="1"/>
  <c r="L4044" i="2"/>
  <c r="E4044" i="2"/>
  <c r="D4044" i="2"/>
  <c r="L4043" i="2"/>
  <c r="E4043" i="2"/>
  <c r="D4043" i="2"/>
  <c r="L4042" i="2"/>
  <c r="E4042" i="2"/>
  <c r="D4042" i="2"/>
  <c r="L4041" i="2"/>
  <c r="E4041" i="2"/>
  <c r="D4041" i="2"/>
  <c r="E4040" i="2"/>
  <c r="D4040" i="2"/>
  <c r="L4040" i="2" s="1"/>
  <c r="E4039" i="2"/>
  <c r="D4039" i="2"/>
  <c r="L4039" i="2" s="1"/>
  <c r="L4038" i="2"/>
  <c r="E4038" i="2"/>
  <c r="D4038" i="2"/>
  <c r="E4037" i="2"/>
  <c r="D4037" i="2"/>
  <c r="L4037" i="2" s="1"/>
  <c r="L4036" i="2"/>
  <c r="E4036" i="2"/>
  <c r="D4036" i="2"/>
  <c r="E4035" i="2"/>
  <c r="D4035" i="2"/>
  <c r="G4034" i="2"/>
  <c r="E4034" i="2"/>
  <c r="D4034" i="2"/>
  <c r="L4034" i="2" s="1"/>
  <c r="E4033" i="2"/>
  <c r="D4033" i="2"/>
  <c r="E4032" i="2"/>
  <c r="D4032" i="2"/>
  <c r="E4031" i="2"/>
  <c r="D4031" i="2"/>
  <c r="E4030" i="2"/>
  <c r="D4030" i="2"/>
  <c r="E4029" i="2"/>
  <c r="D4029" i="2"/>
  <c r="E4028" i="2"/>
  <c r="D4028" i="2"/>
  <c r="E4027" i="2"/>
  <c r="D4027" i="2"/>
  <c r="E4026" i="2"/>
  <c r="D4026" i="2"/>
  <c r="E4025" i="2"/>
  <c r="D4025" i="2"/>
  <c r="E4024" i="2"/>
  <c r="D4024" i="2"/>
  <c r="E4023" i="2"/>
  <c r="D4023" i="2"/>
  <c r="E4022" i="2"/>
  <c r="D4022" i="2"/>
  <c r="L4022" i="2" s="1"/>
  <c r="E4021" i="2"/>
  <c r="D4021" i="2"/>
  <c r="L4021" i="2" s="1"/>
  <c r="L4020" i="2"/>
  <c r="E4020" i="2"/>
  <c r="D4020" i="2"/>
  <c r="L4019" i="2"/>
  <c r="E4019" i="2"/>
  <c r="D4019" i="2"/>
  <c r="L4018" i="2"/>
  <c r="E4018" i="2"/>
  <c r="D4018" i="2"/>
  <c r="L4017" i="2"/>
  <c r="E4017" i="2"/>
  <c r="D4017" i="2"/>
  <c r="E4016" i="2"/>
  <c r="D4016" i="2"/>
  <c r="L4016" i="2" s="1"/>
  <c r="E4015" i="2"/>
  <c r="D4015" i="2"/>
  <c r="L4015" i="2" s="1"/>
  <c r="L4014" i="2"/>
  <c r="E4014" i="2"/>
  <c r="D4014" i="2"/>
  <c r="E4013" i="2"/>
  <c r="D4013" i="2"/>
  <c r="L4013" i="2" s="1"/>
  <c r="L4012" i="2"/>
  <c r="E4012" i="2"/>
  <c r="D4012" i="2"/>
  <c r="E4011" i="2"/>
  <c r="D4011" i="2"/>
  <c r="L4011" i="2" s="1"/>
  <c r="G4010" i="2"/>
  <c r="E4010" i="2"/>
  <c r="D4010" i="2"/>
  <c r="L4010" i="2" s="1"/>
  <c r="E4009" i="2"/>
  <c r="D4009" i="2"/>
  <c r="L4009" i="2" s="1"/>
  <c r="E4008" i="2"/>
  <c r="D4008" i="2"/>
  <c r="E4007" i="2"/>
  <c r="D4007" i="2"/>
  <c r="E4006" i="2"/>
  <c r="D4006" i="2"/>
  <c r="E4005" i="2"/>
  <c r="D4005" i="2"/>
  <c r="E4004" i="2"/>
  <c r="D4004" i="2"/>
  <c r="E4003" i="2"/>
  <c r="D4003" i="2"/>
  <c r="E4002" i="2"/>
  <c r="D4002" i="2"/>
  <c r="E4001" i="2"/>
  <c r="D4001" i="2"/>
  <c r="E4000" i="2"/>
  <c r="D4000" i="2"/>
  <c r="E3999" i="2"/>
  <c r="D3999" i="2"/>
  <c r="L3999" i="2" s="1"/>
  <c r="E3998" i="2"/>
  <c r="D3998" i="2"/>
  <c r="L3998" i="2" s="1"/>
  <c r="E3997" i="2"/>
  <c r="D3997" i="2"/>
  <c r="L3997" i="2" s="1"/>
  <c r="E3996" i="2"/>
  <c r="D3996" i="2"/>
  <c r="L3996" i="2" s="1"/>
  <c r="L3995" i="2"/>
  <c r="E3995" i="2"/>
  <c r="D3995" i="2"/>
  <c r="L3994" i="2"/>
  <c r="E3994" i="2"/>
  <c r="D3994" i="2"/>
  <c r="L3993" i="2"/>
  <c r="E3993" i="2"/>
  <c r="D3993" i="2"/>
  <c r="E3992" i="2"/>
  <c r="D3992" i="2"/>
  <c r="L3992" i="2" s="1"/>
  <c r="E3991" i="2"/>
  <c r="D3991" i="2"/>
  <c r="L3991" i="2" s="1"/>
  <c r="L3990" i="2"/>
  <c r="E3990" i="2"/>
  <c r="D3990" i="2"/>
  <c r="E3989" i="2"/>
  <c r="D3989" i="2"/>
  <c r="L3989" i="2" s="1"/>
  <c r="L3988" i="2"/>
  <c r="E3988" i="2"/>
  <c r="D3988" i="2"/>
  <c r="E3987" i="2"/>
  <c r="D3987" i="2"/>
  <c r="G3986" i="2"/>
  <c r="E3986" i="2"/>
  <c r="D3986" i="2"/>
  <c r="L3986" i="2" s="1"/>
  <c r="E3985" i="2"/>
  <c r="D3985" i="2"/>
  <c r="E3984" i="2"/>
  <c r="D3984" i="2"/>
  <c r="E3983" i="2"/>
  <c r="D3983" i="2"/>
  <c r="E3982" i="2"/>
  <c r="D3982" i="2"/>
  <c r="E3981" i="2"/>
  <c r="D3981" i="2"/>
  <c r="E3980" i="2"/>
  <c r="D3980" i="2"/>
  <c r="E3979" i="2"/>
  <c r="D3979" i="2"/>
  <c r="E3978" i="2"/>
  <c r="D3978" i="2"/>
  <c r="E3977" i="2"/>
  <c r="D3977" i="2"/>
  <c r="E3976" i="2"/>
  <c r="D3976" i="2"/>
  <c r="E3975" i="2"/>
  <c r="D3975" i="2"/>
  <c r="E3974" i="2"/>
  <c r="D3974" i="2"/>
  <c r="L3974" i="2" s="1"/>
  <c r="E3973" i="2"/>
  <c r="D3973" i="2"/>
  <c r="L3973" i="2" s="1"/>
  <c r="E3972" i="2"/>
  <c r="D3972" i="2"/>
  <c r="L3972" i="2" s="1"/>
  <c r="L3971" i="2"/>
  <c r="E3971" i="2"/>
  <c r="D3971" i="2"/>
  <c r="L3970" i="2"/>
  <c r="E3970" i="2"/>
  <c r="D3970" i="2"/>
  <c r="L3969" i="2"/>
  <c r="E3969" i="2"/>
  <c r="D3969" i="2"/>
  <c r="E3968" i="2"/>
  <c r="D3968" i="2"/>
  <c r="L3968" i="2" s="1"/>
  <c r="E3967" i="2"/>
  <c r="D3967" i="2"/>
  <c r="L3967" i="2" s="1"/>
  <c r="L3966" i="2"/>
  <c r="E3966" i="2"/>
  <c r="D3966" i="2"/>
  <c r="E3965" i="2"/>
  <c r="D3965" i="2"/>
  <c r="L3965" i="2" s="1"/>
  <c r="L3964" i="2"/>
  <c r="E3964" i="2"/>
  <c r="D3964" i="2"/>
  <c r="E3963" i="2"/>
  <c r="D3963" i="2"/>
  <c r="L3963" i="2" s="1"/>
  <c r="G3962" i="2"/>
  <c r="E3962" i="2"/>
  <c r="D3962" i="2"/>
  <c r="L3962" i="2" s="1"/>
  <c r="E3961" i="2"/>
  <c r="D3961" i="2"/>
  <c r="E3960" i="2"/>
  <c r="D3960" i="2"/>
  <c r="E3959" i="2"/>
  <c r="D3959" i="2"/>
  <c r="E3958" i="2"/>
  <c r="D3958" i="2"/>
  <c r="E3957" i="2"/>
  <c r="D3957" i="2"/>
  <c r="E3956" i="2"/>
  <c r="D3956" i="2"/>
  <c r="E3955" i="2"/>
  <c r="D3955" i="2"/>
  <c r="E3954" i="2"/>
  <c r="D3954" i="2"/>
  <c r="E3953" i="2"/>
  <c r="D3953" i="2"/>
  <c r="E3952" i="2"/>
  <c r="D3952" i="2"/>
  <c r="E3951" i="2"/>
  <c r="D3951" i="2"/>
  <c r="L3951" i="2" s="1"/>
  <c r="E3950" i="2"/>
  <c r="D3950" i="2"/>
  <c r="L3950" i="2" s="1"/>
  <c r="E3949" i="2"/>
  <c r="D3949" i="2"/>
  <c r="E3948" i="2"/>
  <c r="D3948" i="2"/>
  <c r="L3948" i="2" s="1"/>
  <c r="L3947" i="2"/>
  <c r="E3947" i="2"/>
  <c r="D3947" i="2"/>
  <c r="L3946" i="2"/>
  <c r="E3946" i="2"/>
  <c r="D3946" i="2"/>
  <c r="L3945" i="2"/>
  <c r="E3945" i="2"/>
  <c r="D3945" i="2"/>
  <c r="E3944" i="2"/>
  <c r="D3944" i="2"/>
  <c r="L3944" i="2" s="1"/>
  <c r="E3943" i="2"/>
  <c r="D3943" i="2"/>
  <c r="L3943" i="2" s="1"/>
  <c r="E3942" i="2"/>
  <c r="D3942" i="2"/>
  <c r="L3942" i="2" s="1"/>
  <c r="E3941" i="2"/>
  <c r="D3941" i="2"/>
  <c r="L3941" i="2" s="1"/>
  <c r="L3940" i="2"/>
  <c r="E3940" i="2"/>
  <c r="D3940" i="2"/>
  <c r="E3939" i="2"/>
  <c r="D3939" i="2"/>
  <c r="L3939" i="2" s="1"/>
  <c r="G3938" i="2"/>
  <c r="E3938" i="2"/>
  <c r="D3938" i="2"/>
  <c r="L3938" i="2" s="1"/>
  <c r="E3937" i="2"/>
  <c r="D3937" i="2"/>
  <c r="L3937" i="2" s="1"/>
  <c r="E3936" i="2"/>
  <c r="D3936" i="2"/>
  <c r="L3936" i="2" s="1"/>
  <c r="E3935" i="2"/>
  <c r="D3935" i="2"/>
  <c r="E3934" i="2"/>
  <c r="D3934" i="2"/>
  <c r="E3933" i="2"/>
  <c r="D3933" i="2"/>
  <c r="E3932" i="2"/>
  <c r="D3932" i="2"/>
  <c r="E3931" i="2"/>
  <c r="D3931" i="2"/>
  <c r="E3930" i="2"/>
  <c r="D3930" i="2"/>
  <c r="E3929" i="2"/>
  <c r="D3929" i="2"/>
  <c r="E3928" i="2"/>
  <c r="D3928" i="2"/>
  <c r="L3928" i="2" s="1"/>
  <c r="E3927" i="2"/>
  <c r="D3927" i="2"/>
  <c r="L3927" i="2" s="1"/>
  <c r="E3926" i="2"/>
  <c r="D3926" i="2"/>
  <c r="L3926" i="2" s="1"/>
  <c r="L3925" i="2"/>
  <c r="E3925" i="2"/>
  <c r="D3925" i="2"/>
  <c r="E3924" i="2"/>
  <c r="D3924" i="2"/>
  <c r="L3924" i="2" s="1"/>
  <c r="L3923" i="2"/>
  <c r="E3923" i="2"/>
  <c r="D3923" i="2"/>
  <c r="L3922" i="2"/>
  <c r="E3922" i="2"/>
  <c r="D3922" i="2"/>
  <c r="L3921" i="2"/>
  <c r="E3921" i="2"/>
  <c r="D3921" i="2"/>
  <c r="E3920" i="2"/>
  <c r="D3920" i="2"/>
  <c r="L3920" i="2" s="1"/>
  <c r="E3919" i="2"/>
  <c r="D3919" i="2"/>
  <c r="L3919" i="2" s="1"/>
  <c r="E3918" i="2"/>
  <c r="D3918" i="2"/>
  <c r="L3918" i="2" s="1"/>
  <c r="L3917" i="2"/>
  <c r="E3917" i="2"/>
  <c r="D3917" i="2"/>
  <c r="L3916" i="2"/>
  <c r="E3916" i="2"/>
  <c r="D3916" i="2"/>
  <c r="E3915" i="2"/>
  <c r="D3915" i="2"/>
  <c r="L3915" i="2" s="1"/>
  <c r="G3914" i="2"/>
  <c r="E3914" i="2"/>
  <c r="D3914" i="2"/>
  <c r="L3914" i="2" s="1"/>
  <c r="L3913" i="2"/>
  <c r="E3913" i="2"/>
  <c r="D3913" i="2"/>
  <c r="E3912" i="2"/>
  <c r="D3912" i="2"/>
  <c r="E3911" i="2"/>
  <c r="D3911" i="2"/>
  <c r="E3910" i="2"/>
  <c r="D3910" i="2"/>
  <c r="E3909" i="2"/>
  <c r="D3909" i="2"/>
  <c r="E3908" i="2"/>
  <c r="D3908" i="2"/>
  <c r="E3907" i="2"/>
  <c r="D3907" i="2"/>
  <c r="E3906" i="2"/>
  <c r="D3906" i="2"/>
  <c r="E3905" i="2"/>
  <c r="D3905" i="2"/>
  <c r="L3904" i="2"/>
  <c r="E3904" i="2"/>
  <c r="D3904" i="2"/>
  <c r="E3903" i="2"/>
  <c r="D3903" i="2"/>
  <c r="L3903" i="2" s="1"/>
  <c r="E3902" i="2"/>
  <c r="D3902" i="2"/>
  <c r="L3902" i="2" s="1"/>
  <c r="E3901" i="2"/>
  <c r="D3901" i="2"/>
  <c r="L3901" i="2" s="1"/>
  <c r="L3900" i="2"/>
  <c r="E3900" i="2"/>
  <c r="D3900" i="2"/>
  <c r="L3899" i="2"/>
  <c r="E3899" i="2"/>
  <c r="D3899" i="2"/>
  <c r="L3898" i="2"/>
  <c r="E3898" i="2"/>
  <c r="D3898" i="2"/>
  <c r="E3897" i="2"/>
  <c r="D3897" i="2"/>
  <c r="L3897" i="2" s="1"/>
  <c r="L3896" i="2"/>
  <c r="E3896" i="2"/>
  <c r="D3896" i="2"/>
  <c r="E3895" i="2"/>
  <c r="D3895" i="2"/>
  <c r="L3895" i="2" s="1"/>
  <c r="E3894" i="2"/>
  <c r="D3894" i="2"/>
  <c r="L3894" i="2" s="1"/>
  <c r="E3893" i="2"/>
  <c r="D3893" i="2"/>
  <c r="E3892" i="2"/>
  <c r="D3892" i="2"/>
  <c r="L3892" i="2" s="1"/>
  <c r="E3891" i="2"/>
  <c r="D3891" i="2"/>
  <c r="L3891" i="2" s="1"/>
  <c r="G3890" i="2"/>
  <c r="E3890" i="2"/>
  <c r="D3890" i="2"/>
  <c r="L3890" i="2" s="1"/>
  <c r="E3889" i="2"/>
  <c r="D3889" i="2"/>
  <c r="L3889" i="2" s="1"/>
  <c r="E3888" i="2"/>
  <c r="D3888" i="2"/>
  <c r="E3887" i="2"/>
  <c r="D3887" i="2"/>
  <c r="E3886" i="2"/>
  <c r="D3886" i="2"/>
  <c r="E3885" i="2"/>
  <c r="D3885" i="2"/>
  <c r="E3884" i="2"/>
  <c r="D3884" i="2"/>
  <c r="E3883" i="2"/>
  <c r="D3883" i="2"/>
  <c r="E3882" i="2"/>
  <c r="D3882" i="2"/>
  <c r="E3881" i="2"/>
  <c r="D3881" i="2"/>
  <c r="E3880" i="2"/>
  <c r="D3880" i="2"/>
  <c r="E3879" i="2"/>
  <c r="D3879" i="2"/>
  <c r="L3879" i="2" s="1"/>
  <c r="E3878" i="2"/>
  <c r="D3878" i="2"/>
  <c r="L3878" i="2" s="1"/>
  <c r="E3877" i="2"/>
  <c r="D3877" i="2"/>
  <c r="L3877" i="2" s="1"/>
  <c r="E3876" i="2"/>
  <c r="D3876" i="2"/>
  <c r="L3876" i="2" s="1"/>
  <c r="L3875" i="2"/>
  <c r="E3875" i="2"/>
  <c r="D3875" i="2"/>
  <c r="L3874" i="2"/>
  <c r="E3874" i="2"/>
  <c r="D3874" i="2"/>
  <c r="E3873" i="2"/>
  <c r="D3873" i="2"/>
  <c r="L3873" i="2" s="1"/>
  <c r="E3872" i="2"/>
  <c r="D3872" i="2"/>
  <c r="L3872" i="2" s="1"/>
  <c r="E3871" i="2"/>
  <c r="D3871" i="2"/>
  <c r="L3871" i="2" s="1"/>
  <c r="L3870" i="2"/>
  <c r="E3870" i="2"/>
  <c r="D3870" i="2"/>
  <c r="L3869" i="2"/>
  <c r="E3869" i="2"/>
  <c r="D3869" i="2"/>
  <c r="E3868" i="2"/>
  <c r="D3868" i="2"/>
  <c r="L3868" i="2" s="1"/>
  <c r="E3867" i="2"/>
  <c r="D3867" i="2"/>
  <c r="L3867" i="2" s="1"/>
  <c r="G3866" i="2"/>
  <c r="E3866" i="2"/>
  <c r="D3866" i="2"/>
  <c r="L3866" i="2" s="1"/>
  <c r="L3865" i="2"/>
  <c r="E3865" i="2"/>
  <c r="D3865" i="2"/>
  <c r="E3864" i="2"/>
  <c r="D3864" i="2"/>
  <c r="E3863" i="2"/>
  <c r="D3863" i="2"/>
  <c r="E3862" i="2"/>
  <c r="D3862" i="2"/>
  <c r="E3861" i="2"/>
  <c r="D3861" i="2"/>
  <c r="E3860" i="2"/>
  <c r="D3860" i="2"/>
  <c r="E3859" i="2"/>
  <c r="D3859" i="2"/>
  <c r="E3858" i="2"/>
  <c r="D3858" i="2"/>
  <c r="E3857" i="2"/>
  <c r="D3857" i="2"/>
  <c r="E3856" i="2"/>
  <c r="D3856" i="2"/>
  <c r="E3855" i="2"/>
  <c r="D3855" i="2"/>
  <c r="L3855" i="2" s="1"/>
  <c r="E3854" i="2"/>
  <c r="D3854" i="2"/>
  <c r="L3854" i="2" s="1"/>
  <c r="L3853" i="2"/>
  <c r="E3853" i="2"/>
  <c r="D3853" i="2"/>
  <c r="L3852" i="2"/>
  <c r="E3852" i="2"/>
  <c r="D3852" i="2"/>
  <c r="L3851" i="2"/>
  <c r="E3851" i="2"/>
  <c r="D3851" i="2"/>
  <c r="L3850" i="2"/>
  <c r="E3850" i="2"/>
  <c r="D3850" i="2"/>
  <c r="L3849" i="2"/>
  <c r="E3849" i="2"/>
  <c r="D3849" i="2"/>
  <c r="L3848" i="2"/>
  <c r="E3848" i="2"/>
  <c r="D3848" i="2"/>
  <c r="E3847" i="2"/>
  <c r="D3847" i="2"/>
  <c r="L3847" i="2" s="1"/>
  <c r="E3846" i="2"/>
  <c r="D3846" i="2"/>
  <c r="L3846" i="2" s="1"/>
  <c r="E3845" i="2"/>
  <c r="D3845" i="2"/>
  <c r="L3845" i="2" s="1"/>
  <c r="L3844" i="2"/>
  <c r="E3844" i="2"/>
  <c r="D3844" i="2"/>
  <c r="E3843" i="2"/>
  <c r="D3843" i="2"/>
  <c r="L3843" i="2" s="1"/>
  <c r="G3842" i="2"/>
  <c r="E3842" i="2"/>
  <c r="D3842" i="2"/>
  <c r="L3842" i="2" s="1"/>
  <c r="E3841" i="2"/>
  <c r="D3841" i="2"/>
  <c r="L3841" i="2" s="1"/>
  <c r="E3840" i="2"/>
  <c r="D3840" i="2"/>
  <c r="E3839" i="2"/>
  <c r="D3839" i="2"/>
  <c r="E3838" i="2"/>
  <c r="D3838" i="2"/>
  <c r="E3837" i="2"/>
  <c r="D3837" i="2"/>
  <c r="E3836" i="2"/>
  <c r="D3836" i="2"/>
  <c r="E3835" i="2"/>
  <c r="D3835" i="2"/>
  <c r="E3834" i="2"/>
  <c r="D3834" i="2"/>
  <c r="E3833" i="2"/>
  <c r="D3833" i="2"/>
  <c r="E3832" i="2"/>
  <c r="D3832" i="2"/>
  <c r="E3831" i="2"/>
  <c r="D3831" i="2"/>
  <c r="L3831" i="2" s="1"/>
  <c r="E3830" i="2"/>
  <c r="D3830" i="2"/>
  <c r="L3830" i="2" s="1"/>
  <c r="L3829" i="2"/>
  <c r="E3829" i="2"/>
  <c r="D3829" i="2"/>
  <c r="L3828" i="2"/>
  <c r="E3828" i="2"/>
  <c r="D3828" i="2"/>
  <c r="L3827" i="2"/>
  <c r="E3827" i="2"/>
  <c r="D3827" i="2"/>
  <c r="L3826" i="2"/>
  <c r="E3826" i="2"/>
  <c r="D3826" i="2"/>
  <c r="E3825" i="2"/>
  <c r="D3825" i="2"/>
  <c r="L3825" i="2" s="1"/>
  <c r="L3824" i="2"/>
  <c r="E3824" i="2"/>
  <c r="D3824" i="2"/>
  <c r="E3823" i="2"/>
  <c r="D3823" i="2"/>
  <c r="L3823" i="2" s="1"/>
  <c r="L3822" i="2"/>
  <c r="E3822" i="2"/>
  <c r="D3822" i="2"/>
  <c r="E3821" i="2"/>
  <c r="D3821" i="2"/>
  <c r="L3821" i="2" s="1"/>
  <c r="L3820" i="2"/>
  <c r="E3820" i="2"/>
  <c r="D3820" i="2"/>
  <c r="E3819" i="2"/>
  <c r="D3819" i="2"/>
  <c r="L3819" i="2" s="1"/>
  <c r="G3818" i="2"/>
  <c r="E3818" i="2"/>
  <c r="D3818" i="2"/>
  <c r="L3817" i="2"/>
  <c r="E3817" i="2"/>
  <c r="D3817" i="2"/>
  <c r="E3816" i="2"/>
  <c r="D3816" i="2"/>
  <c r="E3815" i="2"/>
  <c r="D3815" i="2"/>
  <c r="E3814" i="2"/>
  <c r="D3814" i="2"/>
  <c r="E3813" i="2"/>
  <c r="D3813" i="2"/>
  <c r="E3812" i="2"/>
  <c r="D3812" i="2"/>
  <c r="E3811" i="2"/>
  <c r="D3811" i="2"/>
  <c r="E3810" i="2"/>
  <c r="D3810" i="2"/>
  <c r="E3809" i="2"/>
  <c r="D3809" i="2"/>
  <c r="E3808" i="2"/>
  <c r="D3808" i="2"/>
  <c r="E3807" i="2"/>
  <c r="D3807" i="2"/>
  <c r="L3806" i="2"/>
  <c r="E3806" i="2"/>
  <c r="D3806" i="2"/>
  <c r="L3805" i="2"/>
  <c r="E3805" i="2"/>
  <c r="D3805" i="2"/>
  <c r="E3804" i="2"/>
  <c r="D3804" i="2"/>
  <c r="L3804" i="2" s="1"/>
  <c r="L3803" i="2"/>
  <c r="E3803" i="2"/>
  <c r="D3803" i="2"/>
  <c r="E3802" i="2"/>
  <c r="D3802" i="2"/>
  <c r="L3802" i="2" s="1"/>
  <c r="L3801" i="2"/>
  <c r="E3801" i="2"/>
  <c r="D3801" i="2"/>
  <c r="E3800" i="2"/>
  <c r="D3800" i="2"/>
  <c r="L3800" i="2" s="1"/>
  <c r="E3799" i="2"/>
  <c r="D3799" i="2"/>
  <c r="L3799" i="2" s="1"/>
  <c r="L3798" i="2"/>
  <c r="E3798" i="2"/>
  <c r="D3798" i="2"/>
  <c r="E3797" i="2"/>
  <c r="D3797" i="2"/>
  <c r="L3797" i="2" s="1"/>
  <c r="L3796" i="2"/>
  <c r="E3796" i="2"/>
  <c r="D3796" i="2"/>
  <c r="E3795" i="2"/>
  <c r="D3795" i="2"/>
  <c r="L3795" i="2" s="1"/>
  <c r="L3794" i="2"/>
  <c r="G3794" i="2"/>
  <c r="E3794" i="2"/>
  <c r="D3794" i="2"/>
  <c r="L3793" i="2"/>
  <c r="E3793" i="2"/>
  <c r="D3793" i="2"/>
  <c r="E3792" i="2"/>
  <c r="D3792" i="2"/>
  <c r="E3791" i="2"/>
  <c r="D3791" i="2"/>
  <c r="E3790" i="2"/>
  <c r="D3790" i="2"/>
  <c r="E3789" i="2"/>
  <c r="D3789" i="2"/>
  <c r="E3788" i="2"/>
  <c r="D3788" i="2"/>
  <c r="E3787" i="2"/>
  <c r="D3787" i="2"/>
  <c r="E3786" i="2"/>
  <c r="D3786" i="2"/>
  <c r="E3785" i="2"/>
  <c r="D3785" i="2"/>
  <c r="E3784" i="2"/>
  <c r="D3784" i="2"/>
  <c r="E3783" i="2"/>
  <c r="D3783" i="2"/>
  <c r="L3783" i="2" s="1"/>
  <c r="L3782" i="2"/>
  <c r="E3782" i="2"/>
  <c r="D3782" i="2"/>
  <c r="L3781" i="2"/>
  <c r="E3781" i="2"/>
  <c r="D3781" i="2"/>
  <c r="E3780" i="2"/>
  <c r="D3780" i="2"/>
  <c r="L3780" i="2" s="1"/>
  <c r="L3779" i="2"/>
  <c r="E3779" i="2"/>
  <c r="D3779" i="2"/>
  <c r="E3778" i="2"/>
  <c r="D3778" i="2"/>
  <c r="L3778" i="2" s="1"/>
  <c r="L3777" i="2"/>
  <c r="E3777" i="2"/>
  <c r="D3777" i="2"/>
  <c r="L3776" i="2"/>
  <c r="E3776" i="2"/>
  <c r="D3776" i="2"/>
  <c r="E3775" i="2"/>
  <c r="D3775" i="2"/>
  <c r="L3775" i="2" s="1"/>
  <c r="L3774" i="2"/>
  <c r="E3774" i="2"/>
  <c r="D3774" i="2"/>
  <c r="E3773" i="2"/>
  <c r="D3773" i="2"/>
  <c r="L3773" i="2" s="1"/>
  <c r="L3772" i="2"/>
  <c r="E3772" i="2"/>
  <c r="D3772" i="2"/>
  <c r="E3771" i="2"/>
  <c r="D3771" i="2"/>
  <c r="L3771" i="2" s="1"/>
  <c r="L3770" i="2"/>
  <c r="G3770" i="2"/>
  <c r="E3770" i="2"/>
  <c r="D3770" i="2"/>
  <c r="E3769" i="2"/>
  <c r="D3769" i="2"/>
  <c r="E3768" i="2"/>
  <c r="D3768" i="2"/>
  <c r="E3767" i="2"/>
  <c r="D3767" i="2"/>
  <c r="E3766" i="2"/>
  <c r="D3766" i="2"/>
  <c r="E3765" i="2"/>
  <c r="D3765" i="2"/>
  <c r="E3764" i="2"/>
  <c r="D3764" i="2"/>
  <c r="E3763" i="2"/>
  <c r="D3763" i="2"/>
  <c r="E3762" i="2"/>
  <c r="D3762" i="2"/>
  <c r="E3761" i="2"/>
  <c r="D3761" i="2"/>
  <c r="E3760" i="2"/>
  <c r="D3760" i="2"/>
  <c r="E3759" i="2"/>
  <c r="D3759" i="2"/>
  <c r="L3758" i="2"/>
  <c r="E3758" i="2"/>
  <c r="D3758" i="2"/>
  <c r="L3757" i="2"/>
  <c r="E3757" i="2"/>
  <c r="D3757" i="2"/>
  <c r="E3756" i="2"/>
  <c r="D3756" i="2"/>
  <c r="L3756" i="2" s="1"/>
  <c r="L3755" i="2"/>
  <c r="E3755" i="2"/>
  <c r="D3755" i="2"/>
  <c r="E3754" i="2"/>
  <c r="D3754" i="2"/>
  <c r="L3754" i="2" s="1"/>
  <c r="L3753" i="2"/>
  <c r="E3753" i="2"/>
  <c r="D3753" i="2"/>
  <c r="L3752" i="2"/>
  <c r="E3752" i="2"/>
  <c r="D3752" i="2"/>
  <c r="E3751" i="2"/>
  <c r="D3751" i="2"/>
  <c r="L3751" i="2" s="1"/>
  <c r="L3750" i="2"/>
  <c r="E3750" i="2"/>
  <c r="D3750" i="2"/>
  <c r="E3749" i="2"/>
  <c r="D3749" i="2"/>
  <c r="L3749" i="2" s="1"/>
  <c r="E3748" i="2"/>
  <c r="D3748" i="2"/>
  <c r="L3748" i="2" s="1"/>
  <c r="E3747" i="2"/>
  <c r="D3747" i="2"/>
  <c r="L3747" i="2" s="1"/>
  <c r="L3746" i="2"/>
  <c r="G3746" i="2"/>
  <c r="E3746" i="2"/>
  <c r="D3746" i="2"/>
  <c r="E3745" i="2"/>
  <c r="D3745" i="2"/>
  <c r="E3744" i="2"/>
  <c r="D3744" i="2"/>
  <c r="E3743" i="2"/>
  <c r="D3743" i="2"/>
  <c r="E3742" i="2"/>
  <c r="D3742" i="2"/>
  <c r="E3741" i="2"/>
  <c r="D3741" i="2"/>
  <c r="E3740" i="2"/>
  <c r="D3740" i="2"/>
  <c r="E3739" i="2"/>
  <c r="D3739" i="2"/>
  <c r="E3738" i="2"/>
  <c r="D3738" i="2"/>
  <c r="E3737" i="2"/>
  <c r="D3737" i="2"/>
  <c r="E3736" i="2"/>
  <c r="D3736" i="2"/>
  <c r="E3735" i="2"/>
  <c r="D3735" i="2"/>
  <c r="L3734" i="2"/>
  <c r="E3734" i="2"/>
  <c r="D3734" i="2"/>
  <c r="L3733" i="2"/>
  <c r="E3733" i="2"/>
  <c r="D3733" i="2"/>
  <c r="E3732" i="2"/>
  <c r="D3732" i="2"/>
  <c r="L3732" i="2" s="1"/>
  <c r="L3731" i="2"/>
  <c r="E3731" i="2"/>
  <c r="D3731" i="2"/>
  <c r="E3730" i="2"/>
  <c r="D3730" i="2"/>
  <c r="L3730" i="2" s="1"/>
  <c r="L3729" i="2"/>
  <c r="E3729" i="2"/>
  <c r="D3729" i="2"/>
  <c r="L3728" i="2"/>
  <c r="E3728" i="2"/>
  <c r="D3728" i="2"/>
  <c r="E3727" i="2"/>
  <c r="D3727" i="2"/>
  <c r="L3727" i="2" s="1"/>
  <c r="E3726" i="2"/>
  <c r="D3726" i="2"/>
  <c r="L3726" i="2" s="1"/>
  <c r="E3725" i="2"/>
  <c r="D3725" i="2"/>
  <c r="L3725" i="2" s="1"/>
  <c r="L3724" i="2"/>
  <c r="E3724" i="2"/>
  <c r="D3724" i="2"/>
  <c r="E3723" i="2"/>
  <c r="D3723" i="2"/>
  <c r="L3723" i="2" s="1"/>
  <c r="L3722" i="2"/>
  <c r="G3722" i="2"/>
  <c r="E3722" i="2"/>
  <c r="D3722" i="2"/>
  <c r="L3721" i="2"/>
  <c r="E3721" i="2"/>
  <c r="D3721" i="2"/>
  <c r="E3720" i="2"/>
  <c r="D3720" i="2"/>
  <c r="E3719" i="2"/>
  <c r="D3719" i="2"/>
  <c r="E3718" i="2"/>
  <c r="D3718" i="2"/>
  <c r="E3717" i="2"/>
  <c r="D3717" i="2"/>
  <c r="E3716" i="2"/>
  <c r="D3716" i="2"/>
  <c r="E3715" i="2"/>
  <c r="D3715" i="2"/>
  <c r="E3714" i="2"/>
  <c r="D3714" i="2"/>
  <c r="E3713" i="2"/>
  <c r="D3713" i="2"/>
  <c r="E3712" i="2"/>
  <c r="D3712" i="2"/>
  <c r="E3711" i="2"/>
  <c r="D3711" i="2"/>
  <c r="L3711" i="2" s="1"/>
  <c r="L3710" i="2"/>
  <c r="E3710" i="2"/>
  <c r="D3710" i="2"/>
  <c r="L3709" i="2"/>
  <c r="E3709" i="2"/>
  <c r="D3709" i="2"/>
  <c r="E3708" i="2"/>
  <c r="D3708" i="2"/>
  <c r="L3708" i="2" s="1"/>
  <c r="L3707" i="2"/>
  <c r="E3707" i="2"/>
  <c r="D3707" i="2"/>
  <c r="E3706" i="2"/>
  <c r="D3706" i="2"/>
  <c r="L3706" i="2" s="1"/>
  <c r="L3705" i="2"/>
  <c r="E3705" i="2"/>
  <c r="D3705" i="2"/>
  <c r="L3704" i="2"/>
  <c r="E3704" i="2"/>
  <c r="D3704" i="2"/>
  <c r="E3703" i="2"/>
  <c r="D3703" i="2"/>
  <c r="L3703" i="2" s="1"/>
  <c r="E3702" i="2"/>
  <c r="D3702" i="2"/>
  <c r="L3702" i="2" s="1"/>
  <c r="E3701" i="2"/>
  <c r="D3701" i="2"/>
  <c r="L3701" i="2" s="1"/>
  <c r="E3700" i="2"/>
  <c r="D3700" i="2"/>
  <c r="L3700" i="2" s="1"/>
  <c r="E3699" i="2"/>
  <c r="D3699" i="2"/>
  <c r="L3699" i="2" s="1"/>
  <c r="L3698" i="2"/>
  <c r="G3698" i="2"/>
  <c r="E3698" i="2"/>
  <c r="D3698" i="2"/>
  <c r="E3697" i="2"/>
  <c r="D3697" i="2"/>
  <c r="E3696" i="2"/>
  <c r="D3696" i="2"/>
  <c r="E3695" i="2"/>
  <c r="D3695" i="2"/>
  <c r="E3694" i="2"/>
  <c r="D3694" i="2"/>
  <c r="E3693" i="2"/>
  <c r="D3693" i="2"/>
  <c r="E3692" i="2"/>
  <c r="D3692" i="2"/>
  <c r="E3691" i="2"/>
  <c r="D3691" i="2"/>
  <c r="E3690" i="2"/>
  <c r="D3690" i="2"/>
  <c r="E3689" i="2"/>
  <c r="D3689" i="2"/>
  <c r="E3688" i="2"/>
  <c r="D3688" i="2"/>
  <c r="E3687" i="2"/>
  <c r="D3687" i="2"/>
  <c r="L3687" i="2" s="1"/>
  <c r="L3686" i="2"/>
  <c r="E3686" i="2"/>
  <c r="D3686" i="2"/>
  <c r="L3685" i="2"/>
  <c r="E3685" i="2"/>
  <c r="D3685" i="2"/>
  <c r="E3684" i="2"/>
  <c r="D3684" i="2"/>
  <c r="L3684" i="2" s="1"/>
  <c r="L3683" i="2"/>
  <c r="E3683" i="2"/>
  <c r="D3683" i="2"/>
  <c r="E3682" i="2"/>
  <c r="D3682" i="2"/>
  <c r="L3682" i="2" s="1"/>
  <c r="L3681" i="2"/>
  <c r="E3681" i="2"/>
  <c r="D3681" i="2"/>
  <c r="L3680" i="2"/>
  <c r="E3680" i="2"/>
  <c r="D3680" i="2"/>
  <c r="E3679" i="2"/>
  <c r="D3679" i="2"/>
  <c r="L3679" i="2" s="1"/>
  <c r="E3678" i="2"/>
  <c r="D3678" i="2"/>
  <c r="L3678" i="2" s="1"/>
  <c r="E3677" i="2"/>
  <c r="D3677" i="2"/>
  <c r="L3677" i="2" s="1"/>
  <c r="E3676" i="2"/>
  <c r="D3676" i="2"/>
  <c r="L3676" i="2" s="1"/>
  <c r="E3675" i="2"/>
  <c r="D3675" i="2"/>
  <c r="L3675" i="2" s="1"/>
  <c r="L3674" i="2"/>
  <c r="G3674" i="2"/>
  <c r="E3674" i="2"/>
  <c r="D3674" i="2"/>
  <c r="L3673" i="2"/>
  <c r="E3673" i="2"/>
  <c r="D3673" i="2"/>
  <c r="E3672" i="2"/>
  <c r="D3672" i="2"/>
  <c r="E3671" i="2"/>
  <c r="D3671" i="2"/>
  <c r="E3670" i="2"/>
  <c r="D3670" i="2"/>
  <c r="E3669" i="2"/>
  <c r="D3669" i="2"/>
  <c r="E3668" i="2"/>
  <c r="D3668" i="2"/>
  <c r="E3667" i="2"/>
  <c r="D3667" i="2"/>
  <c r="E3666" i="2"/>
  <c r="D3666" i="2"/>
  <c r="E3665" i="2"/>
  <c r="D3665" i="2"/>
  <c r="E3664" i="2"/>
  <c r="D3664" i="2"/>
  <c r="E3663" i="2"/>
  <c r="D3663" i="2"/>
  <c r="L3663" i="2" s="1"/>
  <c r="L3662" i="2"/>
  <c r="E3662" i="2"/>
  <c r="D3662" i="2"/>
  <c r="L3661" i="2"/>
  <c r="E3661" i="2"/>
  <c r="D3661" i="2"/>
  <c r="E3660" i="2"/>
  <c r="D3660" i="2"/>
  <c r="L3660" i="2" s="1"/>
  <c r="L3659" i="2"/>
  <c r="E3659" i="2"/>
  <c r="D3659" i="2"/>
  <c r="E3658" i="2"/>
  <c r="D3658" i="2"/>
  <c r="L3658" i="2" s="1"/>
  <c r="L3657" i="2"/>
  <c r="E3657" i="2"/>
  <c r="D3657" i="2"/>
  <c r="L3656" i="2"/>
  <c r="E3656" i="2"/>
  <c r="D3656" i="2"/>
  <c r="E3655" i="2"/>
  <c r="D3655" i="2"/>
  <c r="L3655" i="2" s="1"/>
  <c r="E3654" i="2"/>
  <c r="D3654" i="2"/>
  <c r="L3654" i="2" s="1"/>
  <c r="E3653" i="2"/>
  <c r="D3653" i="2"/>
  <c r="L3653" i="2" s="1"/>
  <c r="E3652" i="2"/>
  <c r="D3652" i="2"/>
  <c r="L3652" i="2" s="1"/>
  <c r="E3651" i="2"/>
  <c r="D3651" i="2"/>
  <c r="L3651" i="2" s="1"/>
  <c r="L3650" i="2"/>
  <c r="G3650" i="2"/>
  <c r="E3650" i="2"/>
  <c r="D3650" i="2"/>
  <c r="L3649" i="2"/>
  <c r="E3649" i="2"/>
  <c r="D3649" i="2"/>
  <c r="E3648" i="2"/>
  <c r="D3648" i="2"/>
  <c r="E3647" i="2"/>
  <c r="D3647" i="2"/>
  <c r="E3646" i="2"/>
  <c r="D3646" i="2"/>
  <c r="E3645" i="2"/>
  <c r="D3645" i="2"/>
  <c r="E3644" i="2"/>
  <c r="D3644" i="2"/>
  <c r="E3643" i="2"/>
  <c r="D3643" i="2"/>
  <c r="E3642" i="2"/>
  <c r="D3642" i="2"/>
  <c r="E3641" i="2"/>
  <c r="D3641" i="2"/>
  <c r="E3640" i="2"/>
  <c r="D3640" i="2"/>
  <c r="E3639" i="2"/>
  <c r="D3639" i="2"/>
  <c r="L3638" i="2"/>
  <c r="E3638" i="2"/>
  <c r="D3638" i="2"/>
  <c r="L3637" i="2"/>
  <c r="E3637" i="2"/>
  <c r="D3637" i="2"/>
  <c r="E3636" i="2"/>
  <c r="D3636" i="2"/>
  <c r="L3636" i="2" s="1"/>
  <c r="L3635" i="2"/>
  <c r="E3635" i="2"/>
  <c r="D3635" i="2"/>
  <c r="E3634" i="2"/>
  <c r="D3634" i="2"/>
  <c r="L3634" i="2" s="1"/>
  <c r="E3633" i="2"/>
  <c r="D3633" i="2"/>
  <c r="L3633" i="2" s="1"/>
  <c r="L3632" i="2"/>
  <c r="E3632" i="2"/>
  <c r="D3632" i="2"/>
  <c r="E3631" i="2"/>
  <c r="D3631" i="2"/>
  <c r="L3631" i="2" s="1"/>
  <c r="E3630" i="2"/>
  <c r="D3630" i="2"/>
  <c r="L3630" i="2" s="1"/>
  <c r="E3629" i="2"/>
  <c r="D3629" i="2"/>
  <c r="L3629" i="2" s="1"/>
  <c r="E3628" i="2"/>
  <c r="D3628" i="2"/>
  <c r="E3627" i="2"/>
  <c r="D3627" i="2"/>
  <c r="L3627" i="2" s="1"/>
  <c r="L3626" i="2"/>
  <c r="G3626" i="2"/>
  <c r="E3626" i="2"/>
  <c r="D3626" i="2"/>
  <c r="L3625" i="2"/>
  <c r="E3625" i="2"/>
  <c r="D3625" i="2"/>
  <c r="E3624" i="2"/>
  <c r="D3624" i="2"/>
  <c r="E3623" i="2"/>
  <c r="D3623" i="2"/>
  <c r="E3622" i="2"/>
  <c r="D3622" i="2"/>
  <c r="E3621" i="2"/>
  <c r="D3621" i="2"/>
  <c r="E3620" i="2"/>
  <c r="D3620" i="2"/>
  <c r="E3619" i="2"/>
  <c r="D3619" i="2"/>
  <c r="E3618" i="2"/>
  <c r="D3618" i="2"/>
  <c r="E3617" i="2"/>
  <c r="D3617" i="2"/>
  <c r="E3616" i="2"/>
  <c r="D3616" i="2"/>
  <c r="E3615" i="2"/>
  <c r="D3615" i="2"/>
  <c r="L3614" i="2"/>
  <c r="E3614" i="2"/>
  <c r="D3614" i="2"/>
  <c r="L3613" i="2"/>
  <c r="E3613" i="2"/>
  <c r="D3613" i="2"/>
  <c r="E3612" i="2"/>
  <c r="D3612" i="2"/>
  <c r="L3612" i="2" s="1"/>
  <c r="E3611" i="2"/>
  <c r="D3611" i="2"/>
  <c r="L3611" i="2" s="1"/>
  <c r="E3610" i="2"/>
  <c r="D3610" i="2"/>
  <c r="L3610" i="2" s="1"/>
  <c r="E3609" i="2"/>
  <c r="D3609" i="2"/>
  <c r="L3609" i="2" s="1"/>
  <c r="L3608" i="2"/>
  <c r="E3608" i="2"/>
  <c r="D3608" i="2"/>
  <c r="E3607" i="2"/>
  <c r="D3607" i="2"/>
  <c r="L3607" i="2" s="1"/>
  <c r="E3606" i="2"/>
  <c r="D3606" i="2"/>
  <c r="L3606" i="2" s="1"/>
  <c r="E3605" i="2"/>
  <c r="D3605" i="2"/>
  <c r="L3605" i="2" s="1"/>
  <c r="E3604" i="2"/>
  <c r="D3604" i="2"/>
  <c r="L3604" i="2" s="1"/>
  <c r="L3603" i="2"/>
  <c r="E3603" i="2"/>
  <c r="D3603" i="2"/>
  <c r="L3602" i="2"/>
  <c r="G3602" i="2"/>
  <c r="E3602" i="2"/>
  <c r="D3602" i="2"/>
  <c r="E3601" i="2"/>
  <c r="D3601" i="2"/>
  <c r="E3600" i="2"/>
  <c r="D3600" i="2"/>
  <c r="E3599" i="2"/>
  <c r="D3599" i="2"/>
  <c r="E3598" i="2"/>
  <c r="D3598" i="2"/>
  <c r="E3597" i="2"/>
  <c r="D3597" i="2"/>
  <c r="E3596" i="2"/>
  <c r="D3596" i="2"/>
  <c r="E3595" i="2"/>
  <c r="D3595" i="2"/>
  <c r="E3594" i="2"/>
  <c r="D3594" i="2"/>
  <c r="E3593" i="2"/>
  <c r="D3593" i="2"/>
  <c r="E3592" i="2"/>
  <c r="D3592" i="2"/>
  <c r="L3591" i="2"/>
  <c r="E3591" i="2"/>
  <c r="D3591" i="2"/>
  <c r="L3590" i="2"/>
  <c r="E3590" i="2"/>
  <c r="D3590" i="2"/>
  <c r="L3589" i="2"/>
  <c r="E3589" i="2"/>
  <c r="D3589" i="2"/>
  <c r="E3588" i="2"/>
  <c r="D3588" i="2"/>
  <c r="L3588" i="2" s="1"/>
  <c r="L3587" i="2"/>
  <c r="E3587" i="2"/>
  <c r="D3587" i="2"/>
  <c r="L3586" i="2"/>
  <c r="E3586" i="2"/>
  <c r="D3586" i="2"/>
  <c r="L3585" i="2"/>
  <c r="E3585" i="2"/>
  <c r="D3585" i="2"/>
  <c r="L3584" i="2"/>
  <c r="E3584" i="2"/>
  <c r="D3584" i="2"/>
  <c r="E3583" i="2"/>
  <c r="D3583" i="2"/>
  <c r="L3583" i="2" s="1"/>
  <c r="L3582" i="2"/>
  <c r="E3582" i="2"/>
  <c r="D3582" i="2"/>
  <c r="E3581" i="2"/>
  <c r="D3581" i="2"/>
  <c r="L3581" i="2" s="1"/>
  <c r="E3580" i="2"/>
  <c r="D3580" i="2"/>
  <c r="L3580" i="2" s="1"/>
  <c r="L3579" i="2"/>
  <c r="E3579" i="2"/>
  <c r="D3579" i="2"/>
  <c r="G3578" i="2"/>
  <c r="E3578" i="2"/>
  <c r="D3578" i="2"/>
  <c r="L3577" i="2"/>
  <c r="E3577" i="2"/>
  <c r="D3577" i="2"/>
  <c r="E3576" i="2"/>
  <c r="D3576" i="2"/>
  <c r="E3575" i="2"/>
  <c r="D3575" i="2"/>
  <c r="E3574" i="2"/>
  <c r="D3574" i="2"/>
  <c r="E3573" i="2"/>
  <c r="D3573" i="2"/>
  <c r="E3572" i="2"/>
  <c r="D3572" i="2"/>
  <c r="E3571" i="2"/>
  <c r="D3571" i="2"/>
  <c r="E3570" i="2"/>
  <c r="D3570" i="2"/>
  <c r="E3569" i="2"/>
  <c r="D3569" i="2"/>
  <c r="E3568" i="2"/>
  <c r="D3568" i="2"/>
  <c r="E3567" i="2"/>
  <c r="D3567" i="2"/>
  <c r="L3567" i="2" s="1"/>
  <c r="E3566" i="2"/>
  <c r="D3566" i="2"/>
  <c r="L3566" i="2" s="1"/>
  <c r="E3565" i="2"/>
  <c r="D3565" i="2"/>
  <c r="E3564" i="2"/>
  <c r="D3564" i="2"/>
  <c r="L3564" i="2" s="1"/>
  <c r="E3563" i="2"/>
  <c r="D3563" i="2"/>
  <c r="L3563" i="2" s="1"/>
  <c r="E3562" i="2"/>
  <c r="D3562" i="2"/>
  <c r="L3562" i="2" s="1"/>
  <c r="E3561" i="2"/>
  <c r="D3561" i="2"/>
  <c r="L3561" i="2" s="1"/>
  <c r="L3560" i="2"/>
  <c r="E3560" i="2"/>
  <c r="D3560" i="2"/>
  <c r="L3559" i="2"/>
  <c r="E3559" i="2"/>
  <c r="D3559" i="2"/>
  <c r="E3558" i="2"/>
  <c r="D3558" i="2"/>
  <c r="L3558" i="2" s="1"/>
  <c r="E3557" i="2"/>
  <c r="D3557" i="2"/>
  <c r="L3557" i="2" s="1"/>
  <c r="E3556" i="2"/>
  <c r="D3556" i="2"/>
  <c r="L3556" i="2" s="1"/>
  <c r="E3555" i="2"/>
  <c r="D3555" i="2"/>
  <c r="L3555" i="2" s="1"/>
  <c r="G3554" i="2"/>
  <c r="E3554" i="2"/>
  <c r="D3554" i="2"/>
  <c r="L3554" i="2" s="1"/>
  <c r="L3553" i="2"/>
  <c r="E3553" i="2"/>
  <c r="D3553" i="2"/>
  <c r="E3552" i="2"/>
  <c r="D3552" i="2"/>
  <c r="E3551" i="2"/>
  <c r="D3551" i="2"/>
  <c r="E3550" i="2"/>
  <c r="D3550" i="2"/>
  <c r="E3549" i="2"/>
  <c r="D3549" i="2"/>
  <c r="E3548" i="2"/>
  <c r="D3548" i="2"/>
  <c r="E3547" i="2"/>
  <c r="D3547" i="2"/>
  <c r="E3546" i="2"/>
  <c r="D3546" i="2"/>
  <c r="E3545" i="2"/>
  <c r="D3545" i="2"/>
  <c r="E3544" i="2"/>
  <c r="D3544" i="2"/>
  <c r="E3543" i="2"/>
  <c r="D3543" i="2"/>
  <c r="L3542" i="2"/>
  <c r="E3542" i="2"/>
  <c r="D3542" i="2"/>
  <c r="L3541" i="2"/>
  <c r="E3541" i="2"/>
  <c r="D3541" i="2"/>
  <c r="L3540" i="2"/>
  <c r="E3540" i="2"/>
  <c r="D3540" i="2"/>
  <c r="E3539" i="2"/>
  <c r="D3539" i="2"/>
  <c r="L3539" i="2" s="1"/>
  <c r="L3538" i="2"/>
  <c r="E3538" i="2"/>
  <c r="D3538" i="2"/>
  <c r="L3537" i="2"/>
  <c r="E3537" i="2"/>
  <c r="D3537" i="2"/>
  <c r="L3536" i="2"/>
  <c r="E3536" i="2"/>
  <c r="D3536" i="2"/>
  <c r="L3535" i="2"/>
  <c r="E3535" i="2"/>
  <c r="D3535" i="2"/>
  <c r="L3534" i="2"/>
  <c r="E3534" i="2"/>
  <c r="D3534" i="2"/>
  <c r="E3533" i="2"/>
  <c r="D3533" i="2"/>
  <c r="L3533" i="2" s="1"/>
  <c r="E3532" i="2"/>
  <c r="D3532" i="2"/>
  <c r="L3532" i="2" s="1"/>
  <c r="L3531" i="2"/>
  <c r="E3531" i="2"/>
  <c r="D3531" i="2"/>
  <c r="G3530" i="2"/>
  <c r="E3530" i="2"/>
  <c r="D3530" i="2"/>
  <c r="L3530" i="2" s="1"/>
  <c r="L3529" i="2"/>
  <c r="E3529" i="2"/>
  <c r="D3529" i="2"/>
  <c r="E3528" i="2"/>
  <c r="D3528" i="2"/>
  <c r="E3527" i="2"/>
  <c r="D3527" i="2"/>
  <c r="E3526" i="2"/>
  <c r="D3526" i="2"/>
  <c r="E3525" i="2"/>
  <c r="D3525" i="2"/>
  <c r="E3524" i="2"/>
  <c r="D3524" i="2"/>
  <c r="E3523" i="2"/>
  <c r="D3523" i="2"/>
  <c r="E3522" i="2"/>
  <c r="D3522" i="2"/>
  <c r="E3521" i="2"/>
  <c r="D3521" i="2"/>
  <c r="E3520" i="2"/>
  <c r="D3520" i="2"/>
  <c r="L3519" i="2"/>
  <c r="E3519" i="2"/>
  <c r="D3519" i="2"/>
  <c r="E3518" i="2"/>
  <c r="D3518" i="2"/>
  <c r="L3518" i="2" s="1"/>
  <c r="L3517" i="2"/>
  <c r="E3517" i="2"/>
  <c r="D3517" i="2"/>
  <c r="E3516" i="2"/>
  <c r="D3516" i="2"/>
  <c r="L3516" i="2" s="1"/>
  <c r="E3515" i="2"/>
  <c r="D3515" i="2"/>
  <c r="L3515" i="2" s="1"/>
  <c r="L3514" i="2"/>
  <c r="E3514" i="2"/>
  <c r="D3514" i="2"/>
  <c r="E3513" i="2"/>
  <c r="D3513" i="2"/>
  <c r="L3513" i="2" s="1"/>
  <c r="E3512" i="2"/>
  <c r="D3512" i="2"/>
  <c r="L3512" i="2" s="1"/>
  <c r="E3511" i="2"/>
  <c r="D3511" i="2"/>
  <c r="L3511" i="2" s="1"/>
  <c r="L3510" i="2"/>
  <c r="E3510" i="2"/>
  <c r="D3510" i="2"/>
  <c r="E3509" i="2"/>
  <c r="D3509" i="2"/>
  <c r="L3509" i="2" s="1"/>
  <c r="E3508" i="2"/>
  <c r="D3508" i="2"/>
  <c r="L3507" i="2"/>
  <c r="E3507" i="2"/>
  <c r="D3507" i="2"/>
  <c r="G3506" i="2"/>
  <c r="E3506" i="2"/>
  <c r="D3506" i="2"/>
  <c r="L3506" i="2" s="1"/>
  <c r="E3505" i="2"/>
  <c r="D3505" i="2"/>
  <c r="L3505" i="2" s="1"/>
  <c r="E3504" i="2"/>
  <c r="D3504" i="2"/>
  <c r="E3503" i="2"/>
  <c r="D3503" i="2"/>
  <c r="E3502" i="2"/>
  <c r="D3502" i="2"/>
  <c r="E3501" i="2"/>
  <c r="D3501" i="2"/>
  <c r="E3500" i="2"/>
  <c r="D3500" i="2"/>
  <c r="E3499" i="2"/>
  <c r="D3499" i="2"/>
  <c r="E3498" i="2"/>
  <c r="D3498" i="2"/>
  <c r="E3497" i="2"/>
  <c r="D3497" i="2"/>
  <c r="E3496" i="2"/>
  <c r="D3496" i="2"/>
  <c r="L3495" i="2"/>
  <c r="E3495" i="2"/>
  <c r="D3495" i="2"/>
  <c r="E3494" i="2"/>
  <c r="D3494" i="2"/>
  <c r="L3494" i="2" s="1"/>
  <c r="E3493" i="2"/>
  <c r="D3493" i="2"/>
  <c r="L3493" i="2" s="1"/>
  <c r="E3492" i="2"/>
  <c r="D3492" i="2"/>
  <c r="L3492" i="2" s="1"/>
  <c r="L3491" i="2"/>
  <c r="E3491" i="2"/>
  <c r="D3491" i="2"/>
  <c r="L3490" i="2"/>
  <c r="E3490" i="2"/>
  <c r="D3490" i="2"/>
  <c r="L3489" i="2"/>
  <c r="E3489" i="2"/>
  <c r="D3489" i="2"/>
  <c r="L3488" i="2"/>
  <c r="E3488" i="2"/>
  <c r="D3488" i="2"/>
  <c r="E3487" i="2"/>
  <c r="D3487" i="2"/>
  <c r="L3487" i="2" s="1"/>
  <c r="L3486" i="2"/>
  <c r="E3486" i="2"/>
  <c r="D3486" i="2"/>
  <c r="E3485" i="2"/>
  <c r="D3485" i="2"/>
  <c r="L3485" i="2" s="1"/>
  <c r="E3484" i="2"/>
  <c r="D3484" i="2"/>
  <c r="L3484" i="2" s="1"/>
  <c r="L3483" i="2"/>
  <c r="E3483" i="2"/>
  <c r="D3483" i="2"/>
  <c r="G3482" i="2"/>
  <c r="E3482" i="2"/>
  <c r="D3482" i="2"/>
  <c r="L3482" i="2" s="1"/>
  <c r="E3481" i="2"/>
  <c r="D3481" i="2"/>
  <c r="E3480" i="2"/>
  <c r="D3480" i="2"/>
  <c r="E3479" i="2"/>
  <c r="D3479" i="2"/>
  <c r="E3478" i="2"/>
  <c r="D3478" i="2"/>
  <c r="E3477" i="2"/>
  <c r="D3477" i="2"/>
  <c r="E3476" i="2"/>
  <c r="D3476" i="2"/>
  <c r="E3475" i="2"/>
  <c r="D3475" i="2"/>
  <c r="E3474" i="2"/>
  <c r="D3474" i="2"/>
  <c r="E3473" i="2"/>
  <c r="D3473" i="2"/>
  <c r="E3472" i="2"/>
  <c r="D3472" i="2"/>
  <c r="E3471" i="2"/>
  <c r="D3471" i="2"/>
  <c r="E3470" i="2"/>
  <c r="D3470" i="2"/>
  <c r="L3470" i="2" s="1"/>
  <c r="E3469" i="2"/>
  <c r="D3469" i="2"/>
  <c r="L3469" i="2" s="1"/>
  <c r="E3468" i="2"/>
  <c r="D3468" i="2"/>
  <c r="L3468" i="2" s="1"/>
  <c r="L3467" i="2"/>
  <c r="E3467" i="2"/>
  <c r="D3467" i="2"/>
  <c r="L3466" i="2"/>
  <c r="E3466" i="2"/>
  <c r="D3466" i="2"/>
  <c r="L3465" i="2"/>
  <c r="E3465" i="2"/>
  <c r="D3465" i="2"/>
  <c r="L3464" i="2"/>
  <c r="E3464" i="2"/>
  <c r="D3464" i="2"/>
  <c r="E3463" i="2"/>
  <c r="D3463" i="2"/>
  <c r="L3463" i="2" s="1"/>
  <c r="L3462" i="2"/>
  <c r="E3462" i="2"/>
  <c r="D3462" i="2"/>
  <c r="E3461" i="2"/>
  <c r="D3461" i="2"/>
  <c r="L3461" i="2" s="1"/>
  <c r="E3460" i="2"/>
  <c r="D3460" i="2"/>
  <c r="L3460" i="2" s="1"/>
  <c r="L3459" i="2"/>
  <c r="E3459" i="2"/>
  <c r="D3459" i="2"/>
  <c r="G3458" i="2"/>
  <c r="E3458" i="2"/>
  <c r="D3458" i="2"/>
  <c r="L3458" i="2" s="1"/>
  <c r="E3457" i="2"/>
  <c r="D3457" i="2"/>
  <c r="L3457" i="2" s="1"/>
  <c r="E3456" i="2"/>
  <c r="D3456" i="2"/>
  <c r="E3455" i="2"/>
  <c r="D3455" i="2"/>
  <c r="E3454" i="2"/>
  <c r="D3454" i="2"/>
  <c r="E3453" i="2"/>
  <c r="D3453" i="2"/>
  <c r="E3452" i="2"/>
  <c r="D3452" i="2"/>
  <c r="E3451" i="2"/>
  <c r="D3451" i="2"/>
  <c r="E3450" i="2"/>
  <c r="D3450" i="2"/>
  <c r="E3449" i="2"/>
  <c r="D3449" i="2"/>
  <c r="E3448" i="2"/>
  <c r="D3448" i="2"/>
  <c r="L3448" i="2" s="1"/>
  <c r="L3447" i="2"/>
  <c r="E3447" i="2"/>
  <c r="D3447" i="2"/>
  <c r="E3446" i="2"/>
  <c r="D3446" i="2"/>
  <c r="L3446" i="2" s="1"/>
  <c r="E3445" i="2"/>
  <c r="D3445" i="2"/>
  <c r="L3445" i="2" s="1"/>
  <c r="E3444" i="2"/>
  <c r="D3444" i="2"/>
  <c r="L3444" i="2" s="1"/>
  <c r="L3443" i="2"/>
  <c r="E3443" i="2"/>
  <c r="D3443" i="2"/>
  <c r="L3442" i="2"/>
  <c r="E3442" i="2"/>
  <c r="D3442" i="2"/>
  <c r="L3441" i="2"/>
  <c r="E3441" i="2"/>
  <c r="D3441" i="2"/>
  <c r="L3440" i="2"/>
  <c r="E3440" i="2"/>
  <c r="D3440" i="2"/>
  <c r="E3439" i="2"/>
  <c r="D3439" i="2"/>
  <c r="L3439" i="2" s="1"/>
  <c r="L3438" i="2"/>
  <c r="E3438" i="2"/>
  <c r="D3438" i="2"/>
  <c r="E3437" i="2"/>
  <c r="D3437" i="2"/>
  <c r="L3437" i="2" s="1"/>
  <c r="E3436" i="2"/>
  <c r="D3436" i="2"/>
  <c r="L3436" i="2" s="1"/>
  <c r="L3435" i="2"/>
  <c r="E3435" i="2"/>
  <c r="D3435" i="2"/>
  <c r="G3434" i="2"/>
  <c r="E3434" i="2"/>
  <c r="D3434" i="2"/>
  <c r="L3434" i="2" s="1"/>
  <c r="E3433" i="2"/>
  <c r="D3433" i="2"/>
  <c r="E3432" i="2"/>
  <c r="D3432" i="2"/>
  <c r="E3431" i="2"/>
  <c r="D3431" i="2"/>
  <c r="E3430" i="2"/>
  <c r="D3430" i="2"/>
  <c r="E3429" i="2"/>
  <c r="D3429" i="2"/>
  <c r="E3428" i="2"/>
  <c r="D3428" i="2"/>
  <c r="E3427" i="2"/>
  <c r="D3427" i="2"/>
  <c r="E3426" i="2"/>
  <c r="D3426" i="2"/>
  <c r="E3425" i="2"/>
  <c r="D3425" i="2"/>
  <c r="E3424" i="2"/>
  <c r="D3424" i="2"/>
  <c r="L3423" i="2"/>
  <c r="E3423" i="2"/>
  <c r="D3423" i="2"/>
  <c r="E3422" i="2"/>
  <c r="D3422" i="2"/>
  <c r="L3422" i="2" s="1"/>
  <c r="E3421" i="2"/>
  <c r="D3421" i="2"/>
  <c r="L3421" i="2" s="1"/>
  <c r="E3420" i="2"/>
  <c r="D3420" i="2"/>
  <c r="L3420" i="2" s="1"/>
  <c r="L3419" i="2"/>
  <c r="E3419" i="2"/>
  <c r="D3419" i="2"/>
  <c r="L3418" i="2"/>
  <c r="E3418" i="2"/>
  <c r="D3418" i="2"/>
  <c r="L3417" i="2"/>
  <c r="E3417" i="2"/>
  <c r="D3417" i="2"/>
  <c r="L3416" i="2"/>
  <c r="E3416" i="2"/>
  <c r="D3416" i="2"/>
  <c r="E3415" i="2"/>
  <c r="D3415" i="2"/>
  <c r="L3415" i="2" s="1"/>
  <c r="L3414" i="2"/>
  <c r="E3414" i="2"/>
  <c r="D3414" i="2"/>
  <c r="E3413" i="2"/>
  <c r="D3413" i="2"/>
  <c r="L3413" i="2" s="1"/>
  <c r="E3412" i="2"/>
  <c r="D3412" i="2"/>
  <c r="L3412" i="2" s="1"/>
  <c r="L3411" i="2"/>
  <c r="E3411" i="2"/>
  <c r="D3411" i="2"/>
  <c r="G3410" i="2"/>
  <c r="E3410" i="2"/>
  <c r="D3410" i="2"/>
  <c r="L3410" i="2" s="1"/>
  <c r="E3409" i="2"/>
  <c r="D3409" i="2"/>
  <c r="E3408" i="2"/>
  <c r="D3408" i="2"/>
  <c r="E3407" i="2"/>
  <c r="D3407" i="2"/>
  <c r="E3406" i="2"/>
  <c r="D3406" i="2"/>
  <c r="E3405" i="2"/>
  <c r="D3405" i="2"/>
  <c r="E3404" i="2"/>
  <c r="D3404" i="2"/>
  <c r="E3403" i="2"/>
  <c r="D3403" i="2"/>
  <c r="E3402" i="2"/>
  <c r="D3402" i="2"/>
  <c r="E3401" i="2"/>
  <c r="D3401" i="2"/>
  <c r="E3400" i="2"/>
  <c r="D3400" i="2"/>
  <c r="L3399" i="2"/>
  <c r="E3399" i="2"/>
  <c r="D3399" i="2"/>
  <c r="E3398" i="2"/>
  <c r="D3398" i="2"/>
  <c r="L3398" i="2" s="1"/>
  <c r="E3397" i="2"/>
  <c r="D3397" i="2"/>
  <c r="L3397" i="2" s="1"/>
  <c r="E3396" i="2"/>
  <c r="D3396" i="2"/>
  <c r="L3396" i="2" s="1"/>
  <c r="L3395" i="2"/>
  <c r="E3395" i="2"/>
  <c r="D3395" i="2"/>
  <c r="L3394" i="2"/>
  <c r="E3394" i="2"/>
  <c r="D3394" i="2"/>
  <c r="L3393" i="2"/>
  <c r="E3393" i="2"/>
  <c r="D3393" i="2"/>
  <c r="L3392" i="2"/>
  <c r="E3392" i="2"/>
  <c r="D3392" i="2"/>
  <c r="E3391" i="2"/>
  <c r="D3391" i="2"/>
  <c r="L3391" i="2" s="1"/>
  <c r="L3390" i="2"/>
  <c r="E3390" i="2"/>
  <c r="D3390" i="2"/>
  <c r="E3389" i="2"/>
  <c r="D3389" i="2"/>
  <c r="L3389" i="2" s="1"/>
  <c r="E3388" i="2"/>
  <c r="D3388" i="2"/>
  <c r="L3388" i="2" s="1"/>
  <c r="L3387" i="2"/>
  <c r="E3387" i="2"/>
  <c r="D3387" i="2"/>
  <c r="G3386" i="2"/>
  <c r="E3386" i="2"/>
  <c r="D3386" i="2"/>
  <c r="L3386" i="2" s="1"/>
  <c r="E3385" i="2"/>
  <c r="D3385" i="2"/>
  <c r="L3385" i="2" s="1"/>
  <c r="E3384" i="2"/>
  <c r="D3384" i="2"/>
  <c r="L3384" i="2" s="1"/>
  <c r="E3383" i="2"/>
  <c r="D3383" i="2"/>
  <c r="E3382" i="2"/>
  <c r="D3382" i="2"/>
  <c r="E3381" i="2"/>
  <c r="D3381" i="2"/>
  <c r="E3380" i="2"/>
  <c r="D3380" i="2"/>
  <c r="E3379" i="2"/>
  <c r="D3379" i="2"/>
  <c r="E3378" i="2"/>
  <c r="D3378" i="2"/>
  <c r="E3377" i="2"/>
  <c r="D3377" i="2"/>
  <c r="E3376" i="2"/>
  <c r="D3376" i="2"/>
  <c r="L3375" i="2"/>
  <c r="E3375" i="2"/>
  <c r="D3375" i="2"/>
  <c r="E3374" i="2"/>
  <c r="D3374" i="2"/>
  <c r="L3374" i="2" s="1"/>
  <c r="E3373" i="2"/>
  <c r="D3373" i="2"/>
  <c r="L3373" i="2" s="1"/>
  <c r="E3372" i="2"/>
  <c r="D3372" i="2"/>
  <c r="L3372" i="2" s="1"/>
  <c r="L3371" i="2"/>
  <c r="E3371" i="2"/>
  <c r="D3371" i="2"/>
  <c r="L3370" i="2"/>
  <c r="E3370" i="2"/>
  <c r="D3370" i="2"/>
  <c r="L3369" i="2"/>
  <c r="E3369" i="2"/>
  <c r="D3369" i="2"/>
  <c r="L3368" i="2"/>
  <c r="E3368" i="2"/>
  <c r="D3368" i="2"/>
  <c r="E3367" i="2"/>
  <c r="D3367" i="2"/>
  <c r="L3367" i="2" s="1"/>
  <c r="L3366" i="2"/>
  <c r="E3366" i="2"/>
  <c r="D3366" i="2"/>
  <c r="E3365" i="2"/>
  <c r="D3365" i="2"/>
  <c r="L3365" i="2" s="1"/>
  <c r="E3364" i="2"/>
  <c r="D3364" i="2"/>
  <c r="L3363" i="2"/>
  <c r="E3363" i="2"/>
  <c r="D3363" i="2"/>
  <c r="G3362" i="2"/>
  <c r="E3362" i="2"/>
  <c r="D3362" i="2"/>
  <c r="L3362" i="2" s="1"/>
  <c r="E3361" i="2"/>
  <c r="D3361" i="2"/>
  <c r="L3361" i="2" s="1"/>
  <c r="E3360" i="2"/>
  <c r="D3360" i="2"/>
  <c r="E3359" i="2"/>
  <c r="D3359" i="2"/>
  <c r="E3358" i="2"/>
  <c r="D3358" i="2"/>
  <c r="E3357" i="2"/>
  <c r="D3357" i="2"/>
  <c r="E3356" i="2"/>
  <c r="D3356" i="2"/>
  <c r="E3355" i="2"/>
  <c r="D3355" i="2"/>
  <c r="E3354" i="2"/>
  <c r="D3354" i="2"/>
  <c r="E3353" i="2"/>
  <c r="D3353" i="2"/>
  <c r="E3352" i="2"/>
  <c r="D3352" i="2"/>
  <c r="L3351" i="2"/>
  <c r="E3351" i="2"/>
  <c r="D3351" i="2"/>
  <c r="E3350" i="2"/>
  <c r="D3350" i="2"/>
  <c r="L3350" i="2" s="1"/>
  <c r="E3349" i="2"/>
  <c r="D3349" i="2"/>
  <c r="L3349" i="2" s="1"/>
  <c r="E3348" i="2"/>
  <c r="D3348" i="2"/>
  <c r="L3348" i="2" s="1"/>
  <c r="L3347" i="2"/>
  <c r="E3347" i="2"/>
  <c r="D3347" i="2"/>
  <c r="L3346" i="2"/>
  <c r="E3346" i="2"/>
  <c r="D3346" i="2"/>
  <c r="L3345" i="2"/>
  <c r="E3345" i="2"/>
  <c r="D3345" i="2"/>
  <c r="L3344" i="2"/>
  <c r="E3344" i="2"/>
  <c r="D3344" i="2"/>
  <c r="E3343" i="2"/>
  <c r="D3343" i="2"/>
  <c r="L3343" i="2" s="1"/>
  <c r="L3342" i="2"/>
  <c r="E3342" i="2"/>
  <c r="D3342" i="2"/>
  <c r="E3341" i="2"/>
  <c r="D3341" i="2"/>
  <c r="L3341" i="2" s="1"/>
  <c r="E3340" i="2"/>
  <c r="D3340" i="2"/>
  <c r="L3340" i="2" s="1"/>
  <c r="L3339" i="2"/>
  <c r="E3339" i="2"/>
  <c r="D3339" i="2"/>
  <c r="G3338" i="2"/>
  <c r="E3338" i="2"/>
  <c r="D3338" i="2"/>
  <c r="L3338" i="2" s="1"/>
  <c r="E3337" i="2"/>
  <c r="D3337" i="2"/>
  <c r="E3336" i="2"/>
  <c r="D3336" i="2"/>
  <c r="E3335" i="2"/>
  <c r="D3335" i="2"/>
  <c r="E3334" i="2"/>
  <c r="D3334" i="2"/>
  <c r="E3333" i="2"/>
  <c r="D3333" i="2"/>
  <c r="E3332" i="2"/>
  <c r="D3332" i="2"/>
  <c r="E3331" i="2"/>
  <c r="D3331" i="2"/>
  <c r="E3330" i="2"/>
  <c r="D3330" i="2"/>
  <c r="E3329" i="2"/>
  <c r="D3329" i="2"/>
  <c r="E3328" i="2"/>
  <c r="D3328" i="2"/>
  <c r="L3327" i="2"/>
  <c r="E3327" i="2"/>
  <c r="D3327" i="2"/>
  <c r="E3326" i="2"/>
  <c r="D3326" i="2"/>
  <c r="L3326" i="2" s="1"/>
  <c r="E3325" i="2"/>
  <c r="D3325" i="2"/>
  <c r="L3325" i="2" s="1"/>
  <c r="E3324" i="2"/>
  <c r="D3324" i="2"/>
  <c r="L3324" i="2" s="1"/>
  <c r="L3323" i="2"/>
  <c r="E3323" i="2"/>
  <c r="D3323" i="2"/>
  <c r="L3322" i="2"/>
  <c r="E3322" i="2"/>
  <c r="D3322" i="2"/>
  <c r="L3321" i="2"/>
  <c r="E3321" i="2"/>
  <c r="D3321" i="2"/>
  <c r="L3320" i="2"/>
  <c r="E3320" i="2"/>
  <c r="D3320" i="2"/>
  <c r="E3319" i="2"/>
  <c r="D3319" i="2"/>
  <c r="L3319" i="2" s="1"/>
  <c r="L3318" i="2"/>
  <c r="E3318" i="2"/>
  <c r="D3318" i="2"/>
  <c r="E3317" i="2"/>
  <c r="D3317" i="2"/>
  <c r="L3317" i="2" s="1"/>
  <c r="E3316" i="2"/>
  <c r="D3316" i="2"/>
  <c r="L3316" i="2" s="1"/>
  <c r="L3315" i="2"/>
  <c r="E3315" i="2"/>
  <c r="D3315" i="2"/>
  <c r="G3314" i="2"/>
  <c r="E3314" i="2"/>
  <c r="D3314" i="2"/>
  <c r="L3314" i="2" s="1"/>
  <c r="E3313" i="2"/>
  <c r="D3313" i="2"/>
  <c r="E3312" i="2"/>
  <c r="D3312" i="2"/>
  <c r="E3311" i="2"/>
  <c r="D3311" i="2"/>
  <c r="E3310" i="2"/>
  <c r="D3310" i="2"/>
  <c r="E3309" i="2"/>
  <c r="D3309" i="2"/>
  <c r="E3308" i="2"/>
  <c r="D3308" i="2"/>
  <c r="E3307" i="2"/>
  <c r="D3307" i="2"/>
  <c r="E3306" i="2"/>
  <c r="D3306" i="2"/>
  <c r="E3305" i="2"/>
  <c r="D3305" i="2"/>
  <c r="E3304" i="2"/>
  <c r="D3304" i="2"/>
  <c r="L3303" i="2"/>
  <c r="E3303" i="2"/>
  <c r="D3303" i="2"/>
  <c r="E3302" i="2"/>
  <c r="D3302" i="2"/>
  <c r="L3302" i="2" s="1"/>
  <c r="E3301" i="2"/>
  <c r="D3301" i="2"/>
  <c r="L3301" i="2" s="1"/>
  <c r="E3300" i="2"/>
  <c r="D3300" i="2"/>
  <c r="L3300" i="2" s="1"/>
  <c r="L3299" i="2"/>
  <c r="E3299" i="2"/>
  <c r="D3299" i="2"/>
  <c r="L3298" i="2"/>
  <c r="E3298" i="2"/>
  <c r="D3298" i="2"/>
  <c r="L3297" i="2"/>
  <c r="E3297" i="2"/>
  <c r="D3297" i="2"/>
  <c r="L3296" i="2"/>
  <c r="E3296" i="2"/>
  <c r="D3296" i="2"/>
  <c r="E3295" i="2"/>
  <c r="D3295" i="2"/>
  <c r="L3295" i="2" s="1"/>
  <c r="L3294" i="2"/>
  <c r="E3294" i="2"/>
  <c r="D3294" i="2"/>
  <c r="E3293" i="2"/>
  <c r="D3293" i="2"/>
  <c r="L3293" i="2" s="1"/>
  <c r="L3292" i="2"/>
  <c r="E3292" i="2"/>
  <c r="D3292" i="2"/>
  <c r="L3291" i="2"/>
  <c r="E3291" i="2"/>
  <c r="D3291" i="2"/>
  <c r="G3290" i="2"/>
  <c r="E3290" i="2"/>
  <c r="D3290" i="2"/>
  <c r="L3290" i="2" s="1"/>
  <c r="E3289" i="2"/>
  <c r="D3289" i="2"/>
  <c r="L3289" i="2" s="1"/>
  <c r="E3288" i="2"/>
  <c r="D3288" i="2"/>
  <c r="L3288" i="2" s="1"/>
  <c r="E3287" i="2"/>
  <c r="D3287" i="2"/>
  <c r="E3286" i="2"/>
  <c r="D3286" i="2"/>
  <c r="E3285" i="2"/>
  <c r="D3285" i="2"/>
  <c r="E3284" i="2"/>
  <c r="D3284" i="2"/>
  <c r="E3283" i="2"/>
  <c r="D3283" i="2"/>
  <c r="E3282" i="2"/>
  <c r="D3282" i="2"/>
  <c r="E3281" i="2"/>
  <c r="D3281" i="2"/>
  <c r="E3280" i="2"/>
  <c r="D3280" i="2"/>
  <c r="L3279" i="2"/>
  <c r="E3279" i="2"/>
  <c r="D3279" i="2"/>
  <c r="E3278" i="2"/>
  <c r="D3278" i="2"/>
  <c r="L3278" i="2" s="1"/>
  <c r="E3277" i="2"/>
  <c r="D3277" i="2"/>
  <c r="L3277" i="2" s="1"/>
  <c r="E3276" i="2"/>
  <c r="D3276" i="2"/>
  <c r="L3276" i="2" s="1"/>
  <c r="E3275" i="2"/>
  <c r="D3275" i="2"/>
  <c r="L3275" i="2" s="1"/>
  <c r="L3274" i="2"/>
  <c r="E3274" i="2"/>
  <c r="D3274" i="2"/>
  <c r="L3273" i="2"/>
  <c r="E3273" i="2"/>
  <c r="D3273" i="2"/>
  <c r="L3272" i="2"/>
  <c r="E3272" i="2"/>
  <c r="D3272" i="2"/>
  <c r="E3271" i="2"/>
  <c r="D3271" i="2"/>
  <c r="L3271" i="2" s="1"/>
  <c r="L3270" i="2"/>
  <c r="E3270" i="2"/>
  <c r="D3270" i="2"/>
  <c r="E3269" i="2"/>
  <c r="D3269" i="2"/>
  <c r="L3269" i="2" s="1"/>
  <c r="E3268" i="2"/>
  <c r="D3268" i="2"/>
  <c r="L3268" i="2" s="1"/>
  <c r="L3267" i="2"/>
  <c r="E3267" i="2"/>
  <c r="D3267" i="2"/>
  <c r="G3266" i="2"/>
  <c r="E3266" i="2"/>
  <c r="D3266" i="2"/>
  <c r="L3266" i="2" s="1"/>
  <c r="E3265" i="2"/>
  <c r="D3265" i="2"/>
  <c r="L3265" i="2" s="1"/>
  <c r="E3264" i="2"/>
  <c r="D3264" i="2"/>
  <c r="E3263" i="2"/>
  <c r="D3263" i="2"/>
  <c r="E3262" i="2"/>
  <c r="D3262" i="2"/>
  <c r="E3261" i="2"/>
  <c r="D3261" i="2"/>
  <c r="E3260" i="2"/>
  <c r="D3260" i="2"/>
  <c r="E3259" i="2"/>
  <c r="D3259" i="2"/>
  <c r="E3258" i="2"/>
  <c r="D3258" i="2"/>
  <c r="E3257" i="2"/>
  <c r="D3257" i="2"/>
  <c r="L3256" i="2"/>
  <c r="E3256" i="2"/>
  <c r="D3256" i="2"/>
  <c r="L3255" i="2"/>
  <c r="E3255" i="2"/>
  <c r="D3255" i="2"/>
  <c r="E3254" i="2"/>
  <c r="D3254" i="2"/>
  <c r="L3254" i="2" s="1"/>
  <c r="E3253" i="2"/>
  <c r="D3253" i="2"/>
  <c r="E3252" i="2"/>
  <c r="D3252" i="2"/>
  <c r="L3252" i="2" s="1"/>
  <c r="L3251" i="2"/>
  <c r="E3251" i="2"/>
  <c r="D3251" i="2"/>
  <c r="L3250" i="2"/>
  <c r="E3250" i="2"/>
  <c r="D3250" i="2"/>
  <c r="L3249" i="2"/>
  <c r="E3249" i="2"/>
  <c r="D3249" i="2"/>
  <c r="L3248" i="2"/>
  <c r="E3248" i="2"/>
  <c r="D3248" i="2"/>
  <c r="E3247" i="2"/>
  <c r="D3247" i="2"/>
  <c r="L3247" i="2" s="1"/>
  <c r="L3246" i="2"/>
  <c r="E3246" i="2"/>
  <c r="D3246" i="2"/>
  <c r="E3245" i="2"/>
  <c r="D3245" i="2"/>
  <c r="L3245" i="2" s="1"/>
  <c r="E3244" i="2"/>
  <c r="D3244" i="2"/>
  <c r="L3244" i="2" s="1"/>
  <c r="L3243" i="2"/>
  <c r="E3243" i="2"/>
  <c r="D3243" i="2"/>
  <c r="G3242" i="2"/>
  <c r="E3242" i="2"/>
  <c r="D3242" i="2"/>
  <c r="L3242" i="2" s="1"/>
  <c r="E3241" i="2"/>
  <c r="D3241" i="2"/>
  <c r="E3240" i="2"/>
  <c r="D3240" i="2"/>
  <c r="E3239" i="2"/>
  <c r="D3239" i="2"/>
  <c r="E3238" i="2"/>
  <c r="D3238" i="2"/>
  <c r="E3237" i="2"/>
  <c r="D3237" i="2"/>
  <c r="E3236" i="2"/>
  <c r="D3236" i="2"/>
  <c r="E3235" i="2"/>
  <c r="D3235" i="2"/>
  <c r="E3234" i="2"/>
  <c r="D3234" i="2"/>
  <c r="E3233" i="2"/>
  <c r="D3233" i="2"/>
  <c r="E3232" i="2"/>
  <c r="D3232" i="2"/>
  <c r="E3231" i="2"/>
  <c r="D3231" i="2"/>
  <c r="L3231" i="2" s="1"/>
  <c r="E3230" i="2"/>
  <c r="D3230" i="2"/>
  <c r="L3230" i="2" s="1"/>
  <c r="E3229" i="2"/>
  <c r="D3229" i="2"/>
  <c r="L3229" i="2" s="1"/>
  <c r="E3228" i="2"/>
  <c r="D3228" i="2"/>
  <c r="L3228" i="2" s="1"/>
  <c r="L3227" i="2"/>
  <c r="E3227" i="2"/>
  <c r="D3227" i="2"/>
  <c r="L3226" i="2"/>
  <c r="E3226" i="2"/>
  <c r="D3226" i="2"/>
  <c r="E3225" i="2"/>
  <c r="D3225" i="2"/>
  <c r="L3225" i="2" s="1"/>
  <c r="L3224" i="2"/>
  <c r="E3224" i="2"/>
  <c r="D3224" i="2"/>
  <c r="E3223" i="2"/>
  <c r="D3223" i="2"/>
  <c r="L3223" i="2" s="1"/>
  <c r="E3222" i="2"/>
  <c r="D3222" i="2"/>
  <c r="L3222" i="2" s="1"/>
  <c r="L3221" i="2"/>
  <c r="E3221" i="2"/>
  <c r="D3221" i="2"/>
  <c r="E3220" i="2"/>
  <c r="D3220" i="2"/>
  <c r="L3220" i="2" s="1"/>
  <c r="L3219" i="2"/>
  <c r="E3219" i="2"/>
  <c r="D3219" i="2"/>
  <c r="G3218" i="2"/>
  <c r="E3218" i="2"/>
  <c r="D3218" i="2"/>
  <c r="L3218" i="2" s="1"/>
  <c r="E3217" i="2"/>
  <c r="D3217" i="2"/>
  <c r="L3217" i="2" s="1"/>
  <c r="E3216" i="2"/>
  <c r="D3216" i="2"/>
  <c r="E3215" i="2"/>
  <c r="D3215" i="2"/>
  <c r="E3214" i="2"/>
  <c r="D3214" i="2"/>
  <c r="E3213" i="2"/>
  <c r="D3213" i="2"/>
  <c r="E3212" i="2"/>
  <c r="D3212" i="2"/>
  <c r="E3211" i="2"/>
  <c r="D3211" i="2"/>
  <c r="E3210" i="2"/>
  <c r="D3210" i="2"/>
  <c r="E3209" i="2"/>
  <c r="D3209" i="2"/>
  <c r="E3208" i="2"/>
  <c r="D3208" i="2"/>
  <c r="E3207" i="2"/>
  <c r="D3207" i="2"/>
  <c r="L3207" i="2" s="1"/>
  <c r="E3206" i="2"/>
  <c r="D3206" i="2"/>
  <c r="E3205" i="2"/>
  <c r="D3205" i="2"/>
  <c r="L3205" i="2" s="1"/>
  <c r="E3204" i="2"/>
  <c r="D3204" i="2"/>
  <c r="L3204" i="2" s="1"/>
  <c r="E3203" i="2"/>
  <c r="D3203" i="2"/>
  <c r="L3203" i="2" s="1"/>
  <c r="L3202" i="2"/>
  <c r="E3202" i="2"/>
  <c r="D3202" i="2"/>
  <c r="E3201" i="2"/>
  <c r="D3201" i="2"/>
  <c r="L3201" i="2" s="1"/>
  <c r="E3200" i="2"/>
  <c r="D3200" i="2"/>
  <c r="L3200" i="2" s="1"/>
  <c r="E3199" i="2"/>
  <c r="D3199" i="2"/>
  <c r="L3199" i="2" s="1"/>
  <c r="L3198" i="2"/>
  <c r="E3198" i="2"/>
  <c r="D3198" i="2"/>
  <c r="E3197" i="2"/>
  <c r="D3197" i="2"/>
  <c r="L3197" i="2" s="1"/>
  <c r="L3196" i="2"/>
  <c r="E3196" i="2"/>
  <c r="D3196" i="2"/>
  <c r="E3195" i="2"/>
  <c r="D3195" i="2"/>
  <c r="L3195" i="2" s="1"/>
  <c r="G3194" i="2"/>
  <c r="E3194" i="2"/>
  <c r="D3194" i="2"/>
  <c r="L3194" i="2" s="1"/>
  <c r="E3193" i="2"/>
  <c r="D3193" i="2"/>
  <c r="L3193" i="2" s="1"/>
  <c r="E3192" i="2"/>
  <c r="D3192" i="2"/>
  <c r="E3191" i="2"/>
  <c r="D3191" i="2"/>
  <c r="E3190" i="2"/>
  <c r="D3190" i="2"/>
  <c r="E3189" i="2"/>
  <c r="D3189" i="2"/>
  <c r="E3188" i="2"/>
  <c r="D3188" i="2"/>
  <c r="E3187" i="2"/>
  <c r="D3187" i="2"/>
  <c r="E3186" i="2"/>
  <c r="D3186" i="2"/>
  <c r="E3185" i="2"/>
  <c r="D3185" i="2"/>
  <c r="E3184" i="2"/>
  <c r="D3184" i="2"/>
  <c r="E3183" i="2"/>
  <c r="D3183" i="2"/>
  <c r="E3182" i="2"/>
  <c r="D3182" i="2"/>
  <c r="L3182" i="2" s="1"/>
  <c r="E3181" i="2"/>
  <c r="D3181" i="2"/>
  <c r="L3181" i="2" s="1"/>
  <c r="E3180" i="2"/>
  <c r="D3180" i="2"/>
  <c r="L3180" i="2" s="1"/>
  <c r="L3179" i="2"/>
  <c r="E3179" i="2"/>
  <c r="D3179" i="2"/>
  <c r="L3178" i="2"/>
  <c r="E3178" i="2"/>
  <c r="D3178" i="2"/>
  <c r="L3177" i="2"/>
  <c r="E3177" i="2"/>
  <c r="D3177" i="2"/>
  <c r="E3176" i="2"/>
  <c r="D3176" i="2"/>
  <c r="L3176" i="2" s="1"/>
  <c r="E3175" i="2"/>
  <c r="D3175" i="2"/>
  <c r="L3175" i="2" s="1"/>
  <c r="L3174" i="2"/>
  <c r="E3174" i="2"/>
  <c r="D3174" i="2"/>
  <c r="E3173" i="2"/>
  <c r="D3173" i="2"/>
  <c r="L3173" i="2" s="1"/>
  <c r="L3172" i="2"/>
  <c r="E3172" i="2"/>
  <c r="D3172" i="2"/>
  <c r="E3171" i="2"/>
  <c r="D3171" i="2"/>
  <c r="L3171" i="2" s="1"/>
  <c r="G3170" i="2"/>
  <c r="E3170" i="2"/>
  <c r="D3170" i="2"/>
  <c r="L3170" i="2" s="1"/>
  <c r="E3169" i="2"/>
  <c r="D3169" i="2"/>
  <c r="E3168" i="2"/>
  <c r="D3168" i="2"/>
  <c r="E3167" i="2"/>
  <c r="D3167" i="2"/>
  <c r="E3166" i="2"/>
  <c r="D3166" i="2"/>
  <c r="E3165" i="2"/>
  <c r="D3165" i="2"/>
  <c r="E3164" i="2"/>
  <c r="D3164" i="2"/>
  <c r="E3163" i="2"/>
  <c r="D3163" i="2"/>
  <c r="E3162" i="2"/>
  <c r="D3162" i="2"/>
  <c r="E3161" i="2"/>
  <c r="D3161" i="2"/>
  <c r="E3160" i="2"/>
  <c r="D3160" i="2"/>
  <c r="E3159" i="2"/>
  <c r="D3159" i="2"/>
  <c r="L3159" i="2" s="1"/>
  <c r="E3158" i="2"/>
  <c r="D3158" i="2"/>
  <c r="L3158" i="2" s="1"/>
  <c r="E3157" i="2"/>
  <c r="D3157" i="2"/>
  <c r="L3157" i="2" s="1"/>
  <c r="E3156" i="2"/>
  <c r="D3156" i="2"/>
  <c r="L3156" i="2" s="1"/>
  <c r="L3155" i="2"/>
  <c r="E3155" i="2"/>
  <c r="D3155" i="2"/>
  <c r="L3154" i="2"/>
  <c r="E3154" i="2"/>
  <c r="D3154" i="2"/>
  <c r="L3153" i="2"/>
  <c r="E3153" i="2"/>
  <c r="D3153" i="2"/>
  <c r="E3152" i="2"/>
  <c r="D3152" i="2"/>
  <c r="L3152" i="2" s="1"/>
  <c r="E3151" i="2"/>
  <c r="D3151" i="2"/>
  <c r="L3151" i="2" s="1"/>
  <c r="L3150" i="2"/>
  <c r="E3150" i="2"/>
  <c r="D3150" i="2"/>
  <c r="E3149" i="2"/>
  <c r="D3149" i="2"/>
  <c r="L3149" i="2" s="1"/>
  <c r="L3148" i="2"/>
  <c r="E3148" i="2"/>
  <c r="D3148" i="2"/>
  <c r="E3147" i="2"/>
  <c r="D3147" i="2"/>
  <c r="L3147" i="2" s="1"/>
  <c r="G3146" i="2"/>
  <c r="E3146" i="2"/>
  <c r="D3146" i="2"/>
  <c r="L3146" i="2" s="1"/>
  <c r="E3145" i="2"/>
  <c r="D3145" i="2"/>
  <c r="L3145" i="2" s="1"/>
  <c r="E3144" i="2"/>
  <c r="D3144" i="2"/>
  <c r="E3143" i="2"/>
  <c r="D3143" i="2"/>
  <c r="E3142" i="2"/>
  <c r="D3142" i="2"/>
  <c r="E3141" i="2"/>
  <c r="D3141" i="2"/>
  <c r="E3140" i="2"/>
  <c r="D3140" i="2"/>
  <c r="E3139" i="2"/>
  <c r="D3139" i="2"/>
  <c r="E3138" i="2"/>
  <c r="D3138" i="2"/>
  <c r="E3137" i="2"/>
  <c r="D3137" i="2"/>
  <c r="E3136" i="2"/>
  <c r="D3136" i="2"/>
  <c r="E3135" i="2"/>
  <c r="D3135" i="2"/>
  <c r="L3135" i="2" s="1"/>
  <c r="E3134" i="2"/>
  <c r="D3134" i="2"/>
  <c r="L3134" i="2" s="1"/>
  <c r="E3133" i="2"/>
  <c r="D3133" i="2"/>
  <c r="L3133" i="2" s="1"/>
  <c r="E3132" i="2"/>
  <c r="D3132" i="2"/>
  <c r="L3132" i="2" s="1"/>
  <c r="L3131" i="2"/>
  <c r="E3131" i="2"/>
  <c r="D3131" i="2"/>
  <c r="L3130" i="2"/>
  <c r="E3130" i="2"/>
  <c r="D3130" i="2"/>
  <c r="L3129" i="2"/>
  <c r="E3129" i="2"/>
  <c r="D3129" i="2"/>
  <c r="E3128" i="2"/>
  <c r="D3128" i="2"/>
  <c r="E3127" i="2"/>
  <c r="D3127" i="2"/>
  <c r="L3127" i="2" s="1"/>
  <c r="L3126" i="2"/>
  <c r="E3126" i="2"/>
  <c r="D3126" i="2"/>
  <c r="E3125" i="2"/>
  <c r="D3125" i="2"/>
  <c r="L3125" i="2" s="1"/>
  <c r="L3124" i="2"/>
  <c r="E3124" i="2"/>
  <c r="D3124" i="2"/>
  <c r="E3123" i="2"/>
  <c r="D3123" i="2"/>
  <c r="L3123" i="2" s="1"/>
  <c r="G3122" i="2"/>
  <c r="E3122" i="2"/>
  <c r="D3122" i="2"/>
  <c r="L3122" i="2" s="1"/>
  <c r="E3121" i="2"/>
  <c r="D3121" i="2"/>
  <c r="L3121" i="2" s="1"/>
  <c r="E3120" i="2"/>
  <c r="D3120" i="2"/>
  <c r="E3119" i="2"/>
  <c r="D3119" i="2"/>
  <c r="E3118" i="2"/>
  <c r="D3118" i="2"/>
  <c r="E3117" i="2"/>
  <c r="D3117" i="2"/>
  <c r="E3116" i="2"/>
  <c r="D3116" i="2"/>
  <c r="E3115" i="2"/>
  <c r="D3115" i="2"/>
  <c r="E3114" i="2"/>
  <c r="D3114" i="2"/>
  <c r="E3113" i="2"/>
  <c r="D3113" i="2"/>
  <c r="E3112" i="2"/>
  <c r="D3112" i="2"/>
  <c r="E3111" i="2"/>
  <c r="D3111" i="2"/>
  <c r="L3111" i="2" s="1"/>
  <c r="E3110" i="2"/>
  <c r="D3110" i="2"/>
  <c r="L3110" i="2" s="1"/>
  <c r="E3109" i="2"/>
  <c r="D3109" i="2"/>
  <c r="L3109" i="2" s="1"/>
  <c r="E3108" i="2"/>
  <c r="D3108" i="2"/>
  <c r="L3108" i="2" s="1"/>
  <c r="L3107" i="2"/>
  <c r="E3107" i="2"/>
  <c r="D3107" i="2"/>
  <c r="L3106" i="2"/>
  <c r="E3106" i="2"/>
  <c r="D3106" i="2"/>
  <c r="L3105" i="2"/>
  <c r="E3105" i="2"/>
  <c r="D3105" i="2"/>
  <c r="E3104" i="2"/>
  <c r="D3104" i="2"/>
  <c r="L3104" i="2" s="1"/>
  <c r="E3103" i="2"/>
  <c r="D3103" i="2"/>
  <c r="L3103" i="2" s="1"/>
  <c r="L3102" i="2"/>
  <c r="E3102" i="2"/>
  <c r="D3102" i="2"/>
  <c r="E3101" i="2"/>
  <c r="D3101" i="2"/>
  <c r="L3101" i="2" s="1"/>
  <c r="L3100" i="2"/>
  <c r="E3100" i="2"/>
  <c r="D3100" i="2"/>
  <c r="L3099" i="2"/>
  <c r="E3099" i="2"/>
  <c r="D3099" i="2"/>
  <c r="G3098" i="2"/>
  <c r="E3098" i="2"/>
  <c r="D3098" i="2"/>
  <c r="L3098" i="2" s="1"/>
  <c r="E3097" i="2"/>
  <c r="D3097" i="2"/>
  <c r="E3096" i="2"/>
  <c r="D3096" i="2"/>
  <c r="E3095" i="2"/>
  <c r="D3095" i="2"/>
  <c r="E3094" i="2"/>
  <c r="D3094" i="2"/>
  <c r="E3093" i="2"/>
  <c r="D3093" i="2"/>
  <c r="E3092" i="2"/>
  <c r="D3092" i="2"/>
  <c r="E3091" i="2"/>
  <c r="D3091" i="2"/>
  <c r="E3090" i="2"/>
  <c r="D3090" i="2"/>
  <c r="E3089" i="2"/>
  <c r="D3089" i="2"/>
  <c r="E3088" i="2"/>
  <c r="D3088" i="2"/>
  <c r="E3087" i="2"/>
  <c r="D3087" i="2"/>
  <c r="E3086" i="2"/>
  <c r="D3086" i="2"/>
  <c r="L3086" i="2" s="1"/>
  <c r="E3085" i="2"/>
  <c r="D3085" i="2"/>
  <c r="L3085" i="2" s="1"/>
  <c r="E3084" i="2"/>
  <c r="D3084" i="2"/>
  <c r="L3084" i="2" s="1"/>
  <c r="L3083" i="2"/>
  <c r="E3083" i="2"/>
  <c r="D3083" i="2"/>
  <c r="L3082" i="2"/>
  <c r="E3082" i="2"/>
  <c r="D3082" i="2"/>
  <c r="L3081" i="2"/>
  <c r="E3081" i="2"/>
  <c r="D3081" i="2"/>
  <c r="E3080" i="2"/>
  <c r="D3080" i="2"/>
  <c r="L3080" i="2" s="1"/>
  <c r="E3079" i="2"/>
  <c r="D3079" i="2"/>
  <c r="L3079" i="2" s="1"/>
  <c r="L3078" i="2"/>
  <c r="E3078" i="2"/>
  <c r="D3078" i="2"/>
  <c r="E3077" i="2"/>
  <c r="D3077" i="2"/>
  <c r="L3077" i="2" s="1"/>
  <c r="L3076" i="2"/>
  <c r="E3076" i="2"/>
  <c r="D3076" i="2"/>
  <c r="L3075" i="2"/>
  <c r="E3075" i="2"/>
  <c r="D3075" i="2"/>
  <c r="G3074" i="2"/>
  <c r="E3074" i="2"/>
  <c r="D3074" i="2"/>
  <c r="L3074" i="2" s="1"/>
  <c r="E3073" i="2"/>
  <c r="D3073" i="2"/>
  <c r="L3073" i="2" s="1"/>
  <c r="E3072" i="2"/>
  <c r="D3072" i="2"/>
  <c r="E3071" i="2"/>
  <c r="D3071" i="2"/>
  <c r="E3070" i="2"/>
  <c r="D3070" i="2"/>
  <c r="E3069" i="2"/>
  <c r="D3069" i="2"/>
  <c r="E3068" i="2"/>
  <c r="D3068" i="2"/>
  <c r="E3067" i="2"/>
  <c r="D3067" i="2"/>
  <c r="E3066" i="2"/>
  <c r="D3066" i="2"/>
  <c r="E3065" i="2"/>
  <c r="D3065" i="2"/>
  <c r="E3064" i="2"/>
  <c r="D3064" i="2"/>
  <c r="L3063" i="2"/>
  <c r="E3063" i="2"/>
  <c r="D3063" i="2"/>
  <c r="E3062" i="2"/>
  <c r="D3062" i="2"/>
  <c r="L3062" i="2" s="1"/>
  <c r="E3061" i="2"/>
  <c r="D3061" i="2"/>
  <c r="L3061" i="2" s="1"/>
  <c r="E3060" i="2"/>
  <c r="D3060" i="2"/>
  <c r="L3060" i="2" s="1"/>
  <c r="L3059" i="2"/>
  <c r="E3059" i="2"/>
  <c r="D3059" i="2"/>
  <c r="L3058" i="2"/>
  <c r="E3058" i="2"/>
  <c r="D3058" i="2"/>
  <c r="L3057" i="2"/>
  <c r="E3057" i="2"/>
  <c r="D3057" i="2"/>
  <c r="E3056" i="2"/>
  <c r="D3056" i="2"/>
  <c r="L3056" i="2" s="1"/>
  <c r="E3055" i="2"/>
  <c r="D3055" i="2"/>
  <c r="L3055" i="2" s="1"/>
  <c r="L3054" i="2"/>
  <c r="E3054" i="2"/>
  <c r="D3054" i="2"/>
  <c r="E3053" i="2"/>
  <c r="D3053" i="2"/>
  <c r="L3053" i="2" s="1"/>
  <c r="E3052" i="2"/>
  <c r="D3052" i="2"/>
  <c r="L3051" i="2"/>
  <c r="E3051" i="2"/>
  <c r="D3051" i="2"/>
  <c r="G3050" i="2"/>
  <c r="E3050" i="2"/>
  <c r="D3050" i="2"/>
  <c r="L3050" i="2" s="1"/>
  <c r="E3049" i="2"/>
  <c r="D3049" i="2"/>
  <c r="L3049" i="2" s="1"/>
  <c r="E3048" i="2"/>
  <c r="D3048" i="2"/>
  <c r="E3047" i="2"/>
  <c r="D3047" i="2"/>
  <c r="E3046" i="2"/>
  <c r="D3046" i="2"/>
  <c r="E3045" i="2"/>
  <c r="D3045" i="2"/>
  <c r="E3044" i="2"/>
  <c r="D3044" i="2"/>
  <c r="E3043" i="2"/>
  <c r="D3043" i="2"/>
  <c r="E3042" i="2"/>
  <c r="D3042" i="2"/>
  <c r="E3041" i="2"/>
  <c r="D3041" i="2"/>
  <c r="E3040" i="2"/>
  <c r="D3040" i="2"/>
  <c r="E3039" i="2"/>
  <c r="D3039" i="2"/>
  <c r="E3038" i="2"/>
  <c r="D3038" i="2"/>
  <c r="L3038" i="2" s="1"/>
  <c r="E3037" i="2"/>
  <c r="D3037" i="2"/>
  <c r="L3037" i="2" s="1"/>
  <c r="E3036" i="2"/>
  <c r="D3036" i="2"/>
  <c r="L3036" i="2" s="1"/>
  <c r="L3035" i="2"/>
  <c r="E3035" i="2"/>
  <c r="D3035" i="2"/>
  <c r="L3034" i="2"/>
  <c r="E3034" i="2"/>
  <c r="D3034" i="2"/>
  <c r="L3033" i="2"/>
  <c r="E3033" i="2"/>
  <c r="D3033" i="2"/>
  <c r="E3032" i="2"/>
  <c r="D3032" i="2"/>
  <c r="L3032" i="2" s="1"/>
  <c r="E3031" i="2"/>
  <c r="D3031" i="2"/>
  <c r="L3031" i="2" s="1"/>
  <c r="L3030" i="2"/>
  <c r="E3030" i="2"/>
  <c r="D3030" i="2"/>
  <c r="E3029" i="2"/>
  <c r="D3029" i="2"/>
  <c r="L3029" i="2" s="1"/>
  <c r="L3028" i="2"/>
  <c r="E3028" i="2"/>
  <c r="D3028" i="2"/>
  <c r="L3027" i="2"/>
  <c r="E3027" i="2"/>
  <c r="D3027" i="2"/>
  <c r="G3026" i="2"/>
  <c r="E3026" i="2"/>
  <c r="D3026" i="2"/>
  <c r="L3026" i="2" s="1"/>
  <c r="E3025" i="2"/>
  <c r="D3025" i="2"/>
  <c r="E3024" i="2"/>
  <c r="D3024" i="2"/>
  <c r="E3023" i="2"/>
  <c r="D3023" i="2"/>
  <c r="E3022" i="2"/>
  <c r="D3022" i="2"/>
  <c r="E3021" i="2"/>
  <c r="D3021" i="2"/>
  <c r="E3020" i="2"/>
  <c r="D3020" i="2"/>
  <c r="E3019" i="2"/>
  <c r="D3019" i="2"/>
  <c r="E3018" i="2"/>
  <c r="D3018" i="2"/>
  <c r="E3017" i="2"/>
  <c r="D3017" i="2"/>
  <c r="E3016" i="2"/>
  <c r="D3016" i="2"/>
  <c r="L3015" i="2"/>
  <c r="E3015" i="2"/>
  <c r="D3015" i="2"/>
  <c r="E3014" i="2"/>
  <c r="D3014" i="2"/>
  <c r="L3014" i="2" s="1"/>
  <c r="E3013" i="2"/>
  <c r="D3013" i="2"/>
  <c r="L3013" i="2" s="1"/>
  <c r="E3012" i="2"/>
  <c r="D3012" i="2"/>
  <c r="L3012" i="2" s="1"/>
  <c r="L3011" i="2"/>
  <c r="E3011" i="2"/>
  <c r="D3011" i="2"/>
  <c r="L3010" i="2"/>
  <c r="E3010" i="2"/>
  <c r="D3010" i="2"/>
  <c r="L3009" i="2"/>
  <c r="E3009" i="2"/>
  <c r="D3009" i="2"/>
  <c r="E3008" i="2"/>
  <c r="D3008" i="2"/>
  <c r="L3008" i="2" s="1"/>
  <c r="E3007" i="2"/>
  <c r="D3007" i="2"/>
  <c r="L3007" i="2" s="1"/>
  <c r="L3006" i="2"/>
  <c r="E3006" i="2"/>
  <c r="D3006" i="2"/>
  <c r="E3005" i="2"/>
  <c r="D3005" i="2"/>
  <c r="L3005" i="2" s="1"/>
  <c r="L3004" i="2"/>
  <c r="E3004" i="2"/>
  <c r="D3004" i="2"/>
  <c r="L3003" i="2"/>
  <c r="E3003" i="2"/>
  <c r="D3003" i="2"/>
  <c r="G3002" i="2"/>
  <c r="E3002" i="2"/>
  <c r="D3002" i="2"/>
  <c r="L3002" i="2" s="1"/>
  <c r="E3001" i="2"/>
  <c r="D3001" i="2"/>
  <c r="L3001" i="2" s="1"/>
  <c r="E3000" i="2"/>
  <c r="D3000" i="2"/>
  <c r="E2999" i="2"/>
  <c r="D2999" i="2"/>
  <c r="E2998" i="2"/>
  <c r="D2998" i="2"/>
  <c r="E2997" i="2"/>
  <c r="D2997" i="2"/>
  <c r="E2996" i="2"/>
  <c r="D2996" i="2"/>
  <c r="E2995" i="2"/>
  <c r="D2995" i="2"/>
  <c r="E2994" i="2"/>
  <c r="D2994" i="2"/>
  <c r="E2993" i="2"/>
  <c r="D2993" i="2"/>
  <c r="L2992" i="2"/>
  <c r="E2992" i="2"/>
  <c r="D2992" i="2"/>
  <c r="L2991" i="2"/>
  <c r="E2991" i="2"/>
  <c r="D2991" i="2"/>
  <c r="E2990" i="2"/>
  <c r="D2990" i="2"/>
  <c r="L2990" i="2" s="1"/>
  <c r="E2989" i="2"/>
  <c r="D2989" i="2"/>
  <c r="L2989" i="2" s="1"/>
  <c r="E2988" i="2"/>
  <c r="D2988" i="2"/>
  <c r="L2988" i="2" s="1"/>
  <c r="L2987" i="2"/>
  <c r="E2987" i="2"/>
  <c r="D2987" i="2"/>
  <c r="L2986" i="2"/>
  <c r="E2986" i="2"/>
  <c r="D2986" i="2"/>
  <c r="L2985" i="2"/>
  <c r="E2985" i="2"/>
  <c r="D2985" i="2"/>
  <c r="E2984" i="2"/>
  <c r="D2984" i="2"/>
  <c r="L2984" i="2" s="1"/>
  <c r="E2983" i="2"/>
  <c r="D2983" i="2"/>
  <c r="L2983" i="2" s="1"/>
  <c r="L2982" i="2"/>
  <c r="E2982" i="2"/>
  <c r="D2982" i="2"/>
  <c r="E2981" i="2"/>
  <c r="D2981" i="2"/>
  <c r="L2981" i="2" s="1"/>
  <c r="L2980" i="2"/>
  <c r="E2980" i="2"/>
  <c r="D2980" i="2"/>
  <c r="L2979" i="2"/>
  <c r="E2979" i="2"/>
  <c r="D2979" i="2"/>
  <c r="G2978" i="2"/>
  <c r="E2978" i="2"/>
  <c r="D2978" i="2"/>
  <c r="L2978" i="2" s="1"/>
  <c r="E2977" i="2"/>
  <c r="D2977" i="2"/>
  <c r="L2977" i="2" s="1"/>
  <c r="E2976" i="2"/>
  <c r="D2976" i="2"/>
  <c r="E2975" i="2"/>
  <c r="D2975" i="2"/>
  <c r="E2974" i="2"/>
  <c r="D2974" i="2"/>
  <c r="E2973" i="2"/>
  <c r="D2973" i="2"/>
  <c r="E2972" i="2"/>
  <c r="D2972" i="2"/>
  <c r="E2971" i="2"/>
  <c r="D2971" i="2"/>
  <c r="E2970" i="2"/>
  <c r="D2970" i="2"/>
  <c r="E2969" i="2"/>
  <c r="D2969" i="2"/>
  <c r="E2968" i="2"/>
  <c r="D2968" i="2"/>
  <c r="E2967" i="2"/>
  <c r="D2967" i="2"/>
  <c r="E2966" i="2"/>
  <c r="D2966" i="2"/>
  <c r="L2966" i="2" s="1"/>
  <c r="E2965" i="2"/>
  <c r="D2965" i="2"/>
  <c r="L2965" i="2" s="1"/>
  <c r="E2964" i="2"/>
  <c r="D2964" i="2"/>
  <c r="L2964" i="2" s="1"/>
  <c r="L2963" i="2"/>
  <c r="E2963" i="2"/>
  <c r="D2963" i="2"/>
  <c r="L2962" i="2"/>
  <c r="E2962" i="2"/>
  <c r="D2962" i="2"/>
  <c r="L2961" i="2"/>
  <c r="E2961" i="2"/>
  <c r="D2961" i="2"/>
  <c r="E2960" i="2"/>
  <c r="D2960" i="2"/>
  <c r="L2960" i="2" s="1"/>
  <c r="E2959" i="2"/>
  <c r="D2959" i="2"/>
  <c r="L2959" i="2" s="1"/>
  <c r="L2958" i="2"/>
  <c r="E2958" i="2"/>
  <c r="D2958" i="2"/>
  <c r="E2957" i="2"/>
  <c r="D2957" i="2"/>
  <c r="L2957" i="2" s="1"/>
  <c r="L2956" i="2"/>
  <c r="E2956" i="2"/>
  <c r="D2956" i="2"/>
  <c r="L2955" i="2"/>
  <c r="E2955" i="2"/>
  <c r="D2955" i="2"/>
  <c r="G2954" i="2"/>
  <c r="E2954" i="2"/>
  <c r="D2954" i="2"/>
  <c r="L2954" i="2" s="1"/>
  <c r="E2953" i="2"/>
  <c r="D2953" i="2"/>
  <c r="L2953" i="2" s="1"/>
  <c r="E2952" i="2"/>
  <c r="D2952" i="2"/>
  <c r="E2951" i="2"/>
  <c r="D2951" i="2"/>
  <c r="E2950" i="2"/>
  <c r="D2950" i="2"/>
  <c r="E2949" i="2"/>
  <c r="D2949" i="2"/>
  <c r="E2948" i="2"/>
  <c r="D2948" i="2"/>
  <c r="E2947" i="2"/>
  <c r="D2947" i="2"/>
  <c r="E2946" i="2"/>
  <c r="D2946" i="2"/>
  <c r="E2945" i="2"/>
  <c r="D2945" i="2"/>
  <c r="E2944" i="2"/>
  <c r="D2944" i="2"/>
  <c r="L2943" i="2"/>
  <c r="E2943" i="2"/>
  <c r="D2943" i="2"/>
  <c r="E2942" i="2"/>
  <c r="D2942" i="2"/>
  <c r="L2942" i="2" s="1"/>
  <c r="E2941" i="2"/>
  <c r="D2941" i="2"/>
  <c r="E2940" i="2"/>
  <c r="D2940" i="2"/>
  <c r="L2940" i="2" s="1"/>
  <c r="L2939" i="2"/>
  <c r="E2939" i="2"/>
  <c r="D2939" i="2"/>
  <c r="L2938" i="2"/>
  <c r="E2938" i="2"/>
  <c r="D2938" i="2"/>
  <c r="L2937" i="2"/>
  <c r="E2937" i="2"/>
  <c r="D2937" i="2"/>
  <c r="E2936" i="2"/>
  <c r="D2936" i="2"/>
  <c r="L2936" i="2" s="1"/>
  <c r="E2935" i="2"/>
  <c r="D2935" i="2"/>
  <c r="L2935" i="2" s="1"/>
  <c r="L2934" i="2"/>
  <c r="E2934" i="2"/>
  <c r="D2934" i="2"/>
  <c r="E2933" i="2"/>
  <c r="D2933" i="2"/>
  <c r="L2933" i="2" s="1"/>
  <c r="L2932" i="2"/>
  <c r="E2932" i="2"/>
  <c r="D2932" i="2"/>
  <c r="L2931" i="2"/>
  <c r="E2931" i="2"/>
  <c r="D2931" i="2"/>
  <c r="G2930" i="2"/>
  <c r="E2930" i="2"/>
  <c r="D2930" i="2"/>
  <c r="L2930" i="2" s="1"/>
  <c r="E2929" i="2"/>
  <c r="D2929" i="2"/>
  <c r="E2928" i="2"/>
  <c r="D2928" i="2"/>
  <c r="E2927" i="2"/>
  <c r="D2927" i="2"/>
  <c r="E2926" i="2"/>
  <c r="D2926" i="2"/>
  <c r="E2925" i="2"/>
  <c r="D2925" i="2"/>
  <c r="E2924" i="2"/>
  <c r="D2924" i="2"/>
  <c r="E2923" i="2"/>
  <c r="D2923" i="2"/>
  <c r="E2922" i="2"/>
  <c r="D2922" i="2"/>
  <c r="E2921" i="2"/>
  <c r="D2921" i="2"/>
  <c r="E2920" i="2"/>
  <c r="D2920" i="2"/>
  <c r="L2919" i="2"/>
  <c r="E2919" i="2"/>
  <c r="D2919" i="2"/>
  <c r="E2918" i="2"/>
  <c r="D2918" i="2"/>
  <c r="L2918" i="2" s="1"/>
  <c r="E2917" i="2"/>
  <c r="D2917" i="2"/>
  <c r="L2917" i="2" s="1"/>
  <c r="E2916" i="2"/>
  <c r="D2916" i="2"/>
  <c r="L2916" i="2" s="1"/>
  <c r="L2915" i="2"/>
  <c r="E2915" i="2"/>
  <c r="D2915" i="2"/>
  <c r="L2914" i="2"/>
  <c r="E2914" i="2"/>
  <c r="D2914" i="2"/>
  <c r="L2913" i="2"/>
  <c r="E2913" i="2"/>
  <c r="D2913" i="2"/>
  <c r="E2912" i="2"/>
  <c r="D2912" i="2"/>
  <c r="L2912" i="2" s="1"/>
  <c r="E2911" i="2"/>
  <c r="D2911" i="2"/>
  <c r="L2911" i="2" s="1"/>
  <c r="L2910" i="2"/>
  <c r="E2910" i="2"/>
  <c r="D2910" i="2"/>
  <c r="E2909" i="2"/>
  <c r="D2909" i="2"/>
  <c r="L2909" i="2" s="1"/>
  <c r="L2908" i="2"/>
  <c r="E2908" i="2"/>
  <c r="D2908" i="2"/>
  <c r="L2907" i="2"/>
  <c r="E2907" i="2"/>
  <c r="D2907" i="2"/>
  <c r="G2906" i="2"/>
  <c r="E2906" i="2"/>
  <c r="D2906" i="2"/>
  <c r="L2906" i="2" s="1"/>
  <c r="E2905" i="2"/>
  <c r="D2905" i="2"/>
  <c r="L2905" i="2" s="1"/>
  <c r="E2904" i="2"/>
  <c r="D2904" i="2"/>
  <c r="E2903" i="2"/>
  <c r="D2903" i="2"/>
  <c r="E2902" i="2"/>
  <c r="D2902" i="2"/>
  <c r="E2901" i="2"/>
  <c r="D2901" i="2"/>
  <c r="E2900" i="2"/>
  <c r="D2900" i="2"/>
  <c r="E2899" i="2"/>
  <c r="D2899" i="2"/>
  <c r="E2898" i="2"/>
  <c r="D2898" i="2"/>
  <c r="E2897" i="2"/>
  <c r="D2897" i="2"/>
  <c r="E2896" i="2"/>
  <c r="D2896" i="2"/>
  <c r="L2895" i="2"/>
  <c r="E2895" i="2"/>
  <c r="D2895" i="2"/>
  <c r="E2894" i="2"/>
  <c r="D2894" i="2"/>
  <c r="L2894" i="2" s="1"/>
  <c r="E2893" i="2"/>
  <c r="D2893" i="2"/>
  <c r="L2893" i="2" s="1"/>
  <c r="E2892" i="2"/>
  <c r="D2892" i="2"/>
  <c r="L2892" i="2" s="1"/>
  <c r="L2891" i="2"/>
  <c r="E2891" i="2"/>
  <c r="D2891" i="2"/>
  <c r="L2890" i="2"/>
  <c r="E2890" i="2"/>
  <c r="D2890" i="2"/>
  <c r="L2889" i="2"/>
  <c r="E2889" i="2"/>
  <c r="D2889" i="2"/>
  <c r="E2888" i="2"/>
  <c r="D2888" i="2"/>
  <c r="L2888" i="2" s="1"/>
  <c r="E2887" i="2"/>
  <c r="D2887" i="2"/>
  <c r="L2887" i="2" s="1"/>
  <c r="L2886" i="2"/>
  <c r="E2886" i="2"/>
  <c r="D2886" i="2"/>
  <c r="E2885" i="2"/>
  <c r="D2885" i="2"/>
  <c r="L2885" i="2" s="1"/>
  <c r="L2884" i="2"/>
  <c r="E2884" i="2"/>
  <c r="D2884" i="2"/>
  <c r="L2883" i="2"/>
  <c r="E2883" i="2"/>
  <c r="D2883" i="2"/>
  <c r="G2882" i="2"/>
  <c r="E2882" i="2"/>
  <c r="D2882" i="2"/>
  <c r="L2882" i="2" s="1"/>
  <c r="E2881" i="2"/>
  <c r="D2881" i="2"/>
  <c r="L2881" i="2" s="1"/>
  <c r="E2880" i="2"/>
  <c r="D2880" i="2"/>
  <c r="E2879" i="2"/>
  <c r="D2879" i="2"/>
  <c r="E2878" i="2"/>
  <c r="D2878" i="2"/>
  <c r="E2877" i="2"/>
  <c r="D2877" i="2"/>
  <c r="E2876" i="2"/>
  <c r="D2876" i="2"/>
  <c r="E2875" i="2"/>
  <c r="D2875" i="2"/>
  <c r="E2874" i="2"/>
  <c r="D2874" i="2"/>
  <c r="E2873" i="2"/>
  <c r="D2873" i="2"/>
  <c r="E2872" i="2"/>
  <c r="D2872" i="2"/>
  <c r="E2871" i="2"/>
  <c r="D2871" i="2"/>
  <c r="E2870" i="2"/>
  <c r="D2870" i="2"/>
  <c r="E2869" i="2"/>
  <c r="D2869" i="2"/>
  <c r="L2869" i="2" s="1"/>
  <c r="E2868" i="2"/>
  <c r="D2868" i="2"/>
  <c r="L2868" i="2" s="1"/>
  <c r="E2867" i="2"/>
  <c r="D2867" i="2"/>
  <c r="L2867" i="2" s="1"/>
  <c r="L2866" i="2"/>
  <c r="E2866" i="2"/>
  <c r="D2866" i="2"/>
  <c r="L2865" i="2"/>
  <c r="E2865" i="2"/>
  <c r="D2865" i="2"/>
  <c r="E2864" i="2"/>
  <c r="D2864" i="2"/>
  <c r="L2864" i="2" s="1"/>
  <c r="E2863" i="2"/>
  <c r="D2863" i="2"/>
  <c r="L2863" i="2" s="1"/>
  <c r="L2862" i="2"/>
  <c r="E2862" i="2"/>
  <c r="D2862" i="2"/>
  <c r="E2861" i="2"/>
  <c r="D2861" i="2"/>
  <c r="L2861" i="2" s="1"/>
  <c r="L2860" i="2"/>
  <c r="E2860" i="2"/>
  <c r="D2860" i="2"/>
  <c r="L2859" i="2"/>
  <c r="E2859" i="2"/>
  <c r="D2859" i="2"/>
  <c r="G2858" i="2"/>
  <c r="E2858" i="2"/>
  <c r="D2858" i="2"/>
  <c r="L2858" i="2" s="1"/>
  <c r="E2857" i="2"/>
  <c r="D2857" i="2"/>
  <c r="L2857" i="2" s="1"/>
  <c r="E2856" i="2"/>
  <c r="D2856" i="2"/>
  <c r="E2855" i="2"/>
  <c r="D2855" i="2"/>
  <c r="E2854" i="2"/>
  <c r="D2854" i="2"/>
  <c r="E2853" i="2"/>
  <c r="D2853" i="2"/>
  <c r="E2852" i="2"/>
  <c r="D2852" i="2"/>
  <c r="E2851" i="2"/>
  <c r="D2851" i="2"/>
  <c r="E2850" i="2"/>
  <c r="D2850" i="2"/>
  <c r="E2849" i="2"/>
  <c r="D2849" i="2"/>
  <c r="E2848" i="2"/>
  <c r="D2848" i="2"/>
  <c r="L2847" i="2"/>
  <c r="E2847" i="2"/>
  <c r="D2847" i="2"/>
  <c r="E2846" i="2"/>
  <c r="D2846" i="2"/>
  <c r="L2846" i="2" s="1"/>
  <c r="E2845" i="2"/>
  <c r="D2845" i="2"/>
  <c r="L2845" i="2" s="1"/>
  <c r="E2844" i="2"/>
  <c r="D2844" i="2"/>
  <c r="L2844" i="2" s="1"/>
  <c r="E2843" i="2"/>
  <c r="D2843" i="2"/>
  <c r="L2843" i="2" s="1"/>
  <c r="L2842" i="2"/>
  <c r="E2842" i="2"/>
  <c r="D2842" i="2"/>
  <c r="L2841" i="2"/>
  <c r="E2841" i="2"/>
  <c r="D2841" i="2"/>
  <c r="E2840" i="2"/>
  <c r="D2840" i="2"/>
  <c r="L2840" i="2" s="1"/>
  <c r="E2839" i="2"/>
  <c r="D2839" i="2"/>
  <c r="L2839" i="2" s="1"/>
  <c r="E2838" i="2"/>
  <c r="D2838" i="2"/>
  <c r="L2838" i="2" s="1"/>
  <c r="L2837" i="2"/>
  <c r="E2837" i="2"/>
  <c r="D2837" i="2"/>
  <c r="L2836" i="2"/>
  <c r="E2836" i="2"/>
  <c r="D2836" i="2"/>
  <c r="L2835" i="2"/>
  <c r="E2835" i="2"/>
  <c r="D2835" i="2"/>
  <c r="G2834" i="2"/>
  <c r="E2834" i="2"/>
  <c r="D2834" i="2"/>
  <c r="L2834" i="2" s="1"/>
  <c r="E2833" i="2"/>
  <c r="D2833" i="2"/>
  <c r="E2832" i="2"/>
  <c r="D2832" i="2"/>
  <c r="E2831" i="2"/>
  <c r="D2831" i="2"/>
  <c r="E2830" i="2"/>
  <c r="D2830" i="2"/>
  <c r="E2829" i="2"/>
  <c r="D2829" i="2"/>
  <c r="E2828" i="2"/>
  <c r="D2828" i="2"/>
  <c r="E2827" i="2"/>
  <c r="D2827" i="2"/>
  <c r="E2826" i="2"/>
  <c r="D2826" i="2"/>
  <c r="E2825" i="2"/>
  <c r="D2825" i="2"/>
  <c r="E2824" i="2"/>
  <c r="D2824" i="2"/>
  <c r="E2823" i="2"/>
  <c r="D2823" i="2"/>
  <c r="E2822" i="2"/>
  <c r="D2822" i="2"/>
  <c r="L2822" i="2" s="1"/>
  <c r="E2821" i="2"/>
  <c r="D2821" i="2"/>
  <c r="L2821" i="2" s="1"/>
  <c r="E2820" i="2"/>
  <c r="D2820" i="2"/>
  <c r="L2820" i="2" s="1"/>
  <c r="E2819" i="2"/>
  <c r="D2819" i="2"/>
  <c r="L2819" i="2" s="1"/>
  <c r="L2818" i="2"/>
  <c r="E2818" i="2"/>
  <c r="D2818" i="2"/>
  <c r="L2817" i="2"/>
  <c r="E2817" i="2"/>
  <c r="D2817" i="2"/>
  <c r="E2816" i="2"/>
  <c r="D2816" i="2"/>
  <c r="L2816" i="2" s="1"/>
  <c r="E2815" i="2"/>
  <c r="D2815" i="2"/>
  <c r="L2815" i="2" s="1"/>
  <c r="E2814" i="2"/>
  <c r="D2814" i="2"/>
  <c r="L2814" i="2" s="1"/>
  <c r="E2813" i="2"/>
  <c r="D2813" i="2"/>
  <c r="L2813" i="2" s="1"/>
  <c r="E2812" i="2"/>
  <c r="D2812" i="2"/>
  <c r="L2812" i="2" s="1"/>
  <c r="L2811" i="2"/>
  <c r="E2811" i="2"/>
  <c r="D2811" i="2"/>
  <c r="G2810" i="2"/>
  <c r="E2810" i="2"/>
  <c r="D2810" i="2"/>
  <c r="L2810" i="2" s="1"/>
  <c r="E2809" i="2"/>
  <c r="D2809" i="2"/>
  <c r="L2809" i="2" s="1"/>
  <c r="L2808" i="2"/>
  <c r="E2808" i="2"/>
  <c r="D2808" i="2"/>
  <c r="E2807" i="2"/>
  <c r="D2807" i="2"/>
  <c r="E2806" i="2"/>
  <c r="D2806" i="2"/>
  <c r="E2805" i="2"/>
  <c r="D2805" i="2"/>
  <c r="E2804" i="2"/>
  <c r="D2804" i="2"/>
  <c r="E2803" i="2"/>
  <c r="D2803" i="2"/>
  <c r="E2802" i="2"/>
  <c r="D2802" i="2"/>
  <c r="E2801" i="2"/>
  <c r="D2801" i="2"/>
  <c r="E2800" i="2"/>
  <c r="D2800" i="2"/>
  <c r="E2799" i="2"/>
  <c r="D2799" i="2"/>
  <c r="E2798" i="2"/>
  <c r="D2798" i="2"/>
  <c r="L2798" i="2" s="1"/>
  <c r="E2797" i="2"/>
  <c r="D2797" i="2"/>
  <c r="L2797" i="2" s="1"/>
  <c r="E2796" i="2"/>
  <c r="D2796" i="2"/>
  <c r="L2796" i="2" s="1"/>
  <c r="L2795" i="2"/>
  <c r="E2795" i="2"/>
  <c r="D2795" i="2"/>
  <c r="E2794" i="2"/>
  <c r="D2794" i="2"/>
  <c r="L2794" i="2" s="1"/>
  <c r="L2793" i="2"/>
  <c r="E2793" i="2"/>
  <c r="D2793" i="2"/>
  <c r="L2792" i="2"/>
  <c r="E2792" i="2"/>
  <c r="D2792" i="2"/>
  <c r="E2791" i="2"/>
  <c r="D2791" i="2"/>
  <c r="L2791" i="2" s="1"/>
  <c r="L2790" i="2"/>
  <c r="E2790" i="2"/>
  <c r="D2790" i="2"/>
  <c r="L2789" i="2"/>
  <c r="E2789" i="2"/>
  <c r="D2789" i="2"/>
  <c r="E2788" i="2"/>
  <c r="D2788" i="2"/>
  <c r="E2787" i="2"/>
  <c r="D2787" i="2"/>
  <c r="L2787" i="2" s="1"/>
  <c r="G2786" i="2"/>
  <c r="E2786" i="2"/>
  <c r="D2786" i="2"/>
  <c r="L2786" i="2" s="1"/>
  <c r="E2785" i="2"/>
  <c r="D2785" i="2"/>
  <c r="E2784" i="2"/>
  <c r="D2784" i="2"/>
  <c r="E2783" i="2"/>
  <c r="D2783" i="2"/>
  <c r="E2782" i="2"/>
  <c r="D2782" i="2"/>
  <c r="E2781" i="2"/>
  <c r="D2781" i="2"/>
  <c r="E2780" i="2"/>
  <c r="D2780" i="2"/>
  <c r="E2779" i="2"/>
  <c r="D2779" i="2"/>
  <c r="E2778" i="2"/>
  <c r="D2778" i="2"/>
  <c r="E2777" i="2"/>
  <c r="D2777" i="2"/>
  <c r="E2776" i="2"/>
  <c r="D2776" i="2"/>
  <c r="E2775" i="2"/>
  <c r="D2775" i="2"/>
  <c r="E2774" i="2"/>
  <c r="D2774" i="2"/>
  <c r="L2774" i="2" s="1"/>
  <c r="E2773" i="2"/>
  <c r="D2773" i="2"/>
  <c r="L2773" i="2" s="1"/>
  <c r="E2772" i="2"/>
  <c r="D2772" i="2"/>
  <c r="L2772" i="2" s="1"/>
  <c r="L2771" i="2"/>
  <c r="E2771" i="2"/>
  <c r="D2771" i="2"/>
  <c r="E2770" i="2"/>
  <c r="D2770" i="2"/>
  <c r="L2770" i="2" s="1"/>
  <c r="L2769" i="2"/>
  <c r="E2769" i="2"/>
  <c r="D2769" i="2"/>
  <c r="L2768" i="2"/>
  <c r="E2768" i="2"/>
  <c r="D2768" i="2"/>
  <c r="E2767" i="2"/>
  <c r="D2767" i="2"/>
  <c r="L2767" i="2" s="1"/>
  <c r="L2766" i="2"/>
  <c r="E2766" i="2"/>
  <c r="D2766" i="2"/>
  <c r="L2765" i="2"/>
  <c r="E2765" i="2"/>
  <c r="D2765" i="2"/>
  <c r="E2764" i="2"/>
  <c r="D2764" i="2"/>
  <c r="L2764" i="2" s="1"/>
  <c r="E2763" i="2"/>
  <c r="D2763" i="2"/>
  <c r="L2763" i="2" s="1"/>
  <c r="G2762" i="2"/>
  <c r="E2762" i="2"/>
  <c r="D2762" i="2"/>
  <c r="L2762" i="2" s="1"/>
  <c r="E2761" i="2"/>
  <c r="D2761" i="2"/>
  <c r="E2760" i="2"/>
  <c r="D2760" i="2"/>
  <c r="E2759" i="2"/>
  <c r="D2759" i="2"/>
  <c r="E2758" i="2"/>
  <c r="D2758" i="2"/>
  <c r="E2757" i="2"/>
  <c r="D2757" i="2"/>
  <c r="E2756" i="2"/>
  <c r="D2756" i="2"/>
  <c r="E2755" i="2"/>
  <c r="D2755" i="2"/>
  <c r="E2754" i="2"/>
  <c r="D2754" i="2"/>
  <c r="E2753" i="2"/>
  <c r="D2753" i="2"/>
  <c r="E2752" i="2"/>
  <c r="D2752" i="2"/>
  <c r="E2751" i="2"/>
  <c r="D2751" i="2"/>
  <c r="E2750" i="2"/>
  <c r="D2750" i="2"/>
  <c r="L2750" i="2" s="1"/>
  <c r="E2749" i="2"/>
  <c r="D2749" i="2"/>
  <c r="L2749" i="2" s="1"/>
  <c r="E2748" i="2"/>
  <c r="D2748" i="2"/>
  <c r="L2748" i="2" s="1"/>
  <c r="L2747" i="2"/>
  <c r="E2747" i="2"/>
  <c r="D2747" i="2"/>
  <c r="E2746" i="2"/>
  <c r="D2746" i="2"/>
  <c r="L2746" i="2" s="1"/>
  <c r="L2745" i="2"/>
  <c r="E2745" i="2"/>
  <c r="D2745" i="2"/>
  <c r="L2744" i="2"/>
  <c r="E2744" i="2"/>
  <c r="D2744" i="2"/>
  <c r="E2743" i="2"/>
  <c r="D2743" i="2"/>
  <c r="L2743" i="2" s="1"/>
  <c r="L2742" i="2"/>
  <c r="E2742" i="2"/>
  <c r="D2742" i="2"/>
  <c r="L2741" i="2"/>
  <c r="E2741" i="2"/>
  <c r="D2741" i="2"/>
  <c r="E2740" i="2"/>
  <c r="D2740" i="2"/>
  <c r="L2740" i="2" s="1"/>
  <c r="E2739" i="2"/>
  <c r="D2739" i="2"/>
  <c r="L2739" i="2" s="1"/>
  <c r="G2738" i="2"/>
  <c r="E2738" i="2"/>
  <c r="D2738" i="2"/>
  <c r="L2738" i="2" s="1"/>
  <c r="E2737" i="2"/>
  <c r="D2737" i="2"/>
  <c r="L2737" i="2" s="1"/>
  <c r="E2736" i="2"/>
  <c r="D2736" i="2"/>
  <c r="L2736" i="2" s="1"/>
  <c r="E2735" i="2"/>
  <c r="D2735" i="2"/>
  <c r="E2734" i="2"/>
  <c r="D2734" i="2"/>
  <c r="E2733" i="2"/>
  <c r="D2733" i="2"/>
  <c r="E2732" i="2"/>
  <c r="D2732" i="2"/>
  <c r="E2731" i="2"/>
  <c r="D2731" i="2"/>
  <c r="E2730" i="2"/>
  <c r="D2730" i="2"/>
  <c r="E2729" i="2"/>
  <c r="D2729" i="2"/>
  <c r="E2728" i="2"/>
  <c r="D2728" i="2"/>
  <c r="L2728" i="2" s="1"/>
  <c r="E2727" i="2"/>
  <c r="D2727" i="2"/>
  <c r="L2727" i="2" s="1"/>
  <c r="E2726" i="2"/>
  <c r="D2726" i="2"/>
  <c r="E2725" i="2"/>
  <c r="D2725" i="2"/>
  <c r="L2725" i="2" s="1"/>
  <c r="E2724" i="2"/>
  <c r="D2724" i="2"/>
  <c r="L2724" i="2" s="1"/>
  <c r="L2723" i="2"/>
  <c r="E2723" i="2"/>
  <c r="D2723" i="2"/>
  <c r="E2722" i="2"/>
  <c r="D2722" i="2"/>
  <c r="L2722" i="2" s="1"/>
  <c r="L2721" i="2"/>
  <c r="E2721" i="2"/>
  <c r="D2721" i="2"/>
  <c r="L2720" i="2"/>
  <c r="E2720" i="2"/>
  <c r="D2720" i="2"/>
  <c r="E2719" i="2"/>
  <c r="D2719" i="2"/>
  <c r="L2719" i="2" s="1"/>
  <c r="L2718" i="2"/>
  <c r="E2718" i="2"/>
  <c r="D2718" i="2"/>
  <c r="L2717" i="2"/>
  <c r="E2717" i="2"/>
  <c r="D2717" i="2"/>
  <c r="E2716" i="2"/>
  <c r="D2716" i="2"/>
  <c r="L2716" i="2" s="1"/>
  <c r="E2715" i="2"/>
  <c r="D2715" i="2"/>
  <c r="L2715" i="2" s="1"/>
  <c r="G2714" i="2"/>
  <c r="E2714" i="2"/>
  <c r="D2714" i="2"/>
  <c r="L2714" i="2" s="1"/>
  <c r="E2713" i="2"/>
  <c r="D2713" i="2"/>
  <c r="E2712" i="2"/>
  <c r="D2712" i="2"/>
  <c r="E2711" i="2"/>
  <c r="D2711" i="2"/>
  <c r="E2710" i="2"/>
  <c r="D2710" i="2"/>
  <c r="E2709" i="2"/>
  <c r="D2709" i="2"/>
  <c r="E2708" i="2"/>
  <c r="D2708" i="2"/>
  <c r="E2707" i="2"/>
  <c r="D2707" i="2"/>
  <c r="E2706" i="2"/>
  <c r="D2706" i="2"/>
  <c r="E2705" i="2"/>
  <c r="D2705" i="2"/>
  <c r="E2704" i="2"/>
  <c r="D2704" i="2"/>
  <c r="E2703" i="2"/>
  <c r="D2703" i="2"/>
  <c r="L2703" i="2" s="1"/>
  <c r="E2702" i="2"/>
  <c r="D2702" i="2"/>
  <c r="L2702" i="2" s="1"/>
  <c r="E2701" i="2"/>
  <c r="D2701" i="2"/>
  <c r="L2701" i="2" s="1"/>
  <c r="E2700" i="2"/>
  <c r="D2700" i="2"/>
  <c r="L2700" i="2" s="1"/>
  <c r="L2699" i="2"/>
  <c r="E2699" i="2"/>
  <c r="D2699" i="2"/>
  <c r="E2698" i="2"/>
  <c r="D2698" i="2"/>
  <c r="L2698" i="2" s="1"/>
  <c r="E2697" i="2"/>
  <c r="D2697" i="2"/>
  <c r="L2696" i="2"/>
  <c r="E2696" i="2"/>
  <c r="D2696" i="2"/>
  <c r="E2695" i="2"/>
  <c r="D2695" i="2"/>
  <c r="L2695" i="2" s="1"/>
  <c r="L2694" i="2"/>
  <c r="E2694" i="2"/>
  <c r="D2694" i="2"/>
  <c r="L2693" i="2"/>
  <c r="E2693" i="2"/>
  <c r="D2693" i="2"/>
  <c r="E2692" i="2"/>
  <c r="D2692" i="2"/>
  <c r="L2692" i="2" s="1"/>
  <c r="E2691" i="2"/>
  <c r="D2691" i="2"/>
  <c r="L2691" i="2" s="1"/>
  <c r="G2690" i="2"/>
  <c r="E2690" i="2"/>
  <c r="D2690" i="2"/>
  <c r="L2690" i="2" s="1"/>
  <c r="E2689" i="2"/>
  <c r="D2689" i="2"/>
  <c r="E2688" i="2"/>
  <c r="D2688" i="2"/>
  <c r="E2687" i="2"/>
  <c r="D2687" i="2"/>
  <c r="E2686" i="2"/>
  <c r="D2686" i="2"/>
  <c r="E2685" i="2"/>
  <c r="D2685" i="2"/>
  <c r="E2684" i="2"/>
  <c r="D2684" i="2"/>
  <c r="E2683" i="2"/>
  <c r="D2683" i="2"/>
  <c r="E2682" i="2"/>
  <c r="D2682" i="2"/>
  <c r="E2681" i="2"/>
  <c r="D2681" i="2"/>
  <c r="E2680" i="2"/>
  <c r="D2680" i="2"/>
  <c r="E2679" i="2"/>
  <c r="D2679" i="2"/>
  <c r="L2679" i="2" s="1"/>
  <c r="E2678" i="2"/>
  <c r="D2678" i="2"/>
  <c r="L2678" i="2" s="1"/>
  <c r="E2677" i="2"/>
  <c r="D2677" i="2"/>
  <c r="L2677" i="2" s="1"/>
  <c r="E2676" i="2"/>
  <c r="D2676" i="2"/>
  <c r="L2676" i="2" s="1"/>
  <c r="L2675" i="2"/>
  <c r="E2675" i="2"/>
  <c r="D2675" i="2"/>
  <c r="E2674" i="2"/>
  <c r="D2674" i="2"/>
  <c r="L2674" i="2" s="1"/>
  <c r="L2673" i="2"/>
  <c r="E2673" i="2"/>
  <c r="D2673" i="2"/>
  <c r="L2672" i="2"/>
  <c r="E2672" i="2"/>
  <c r="D2672" i="2"/>
  <c r="E2671" i="2"/>
  <c r="D2671" i="2"/>
  <c r="L2671" i="2" s="1"/>
  <c r="L2670" i="2"/>
  <c r="E2670" i="2"/>
  <c r="D2670" i="2"/>
  <c r="L2669" i="2"/>
  <c r="E2669" i="2"/>
  <c r="D2669" i="2"/>
  <c r="E2668" i="2"/>
  <c r="D2668" i="2"/>
  <c r="L2668" i="2" s="1"/>
  <c r="E2667" i="2"/>
  <c r="D2667" i="2"/>
  <c r="L2667" i="2" s="1"/>
  <c r="G2666" i="2"/>
  <c r="E2666" i="2"/>
  <c r="D2666" i="2"/>
  <c r="L2666" i="2" s="1"/>
  <c r="E2665" i="2"/>
  <c r="D2665" i="2"/>
  <c r="L2665" i="2" s="1"/>
  <c r="E2664" i="2"/>
  <c r="D2664" i="2"/>
  <c r="L2664" i="2" s="1"/>
  <c r="L2663" i="2"/>
  <c r="E2663" i="2"/>
  <c r="D2663" i="2"/>
  <c r="E2662" i="2"/>
  <c r="D2662" i="2"/>
  <c r="L2662" i="2" s="1"/>
  <c r="E2661" i="2"/>
  <c r="D2661" i="2"/>
  <c r="E2660" i="2"/>
  <c r="D2660" i="2"/>
  <c r="E2659" i="2"/>
  <c r="D2659" i="2"/>
  <c r="L2658" i="2"/>
  <c r="E2658" i="2"/>
  <c r="D2658" i="2"/>
  <c r="L2657" i="2"/>
  <c r="E2657" i="2"/>
  <c r="D2657" i="2"/>
  <c r="E2656" i="2"/>
  <c r="D2656" i="2"/>
  <c r="L2656" i="2" s="1"/>
  <c r="E2655" i="2"/>
  <c r="D2655" i="2"/>
  <c r="L2655" i="2" s="1"/>
  <c r="E2654" i="2"/>
  <c r="D2654" i="2"/>
  <c r="L2654" i="2" s="1"/>
  <c r="E2653" i="2"/>
  <c r="D2653" i="2"/>
  <c r="L2653" i="2" s="1"/>
  <c r="E2652" i="2"/>
  <c r="D2652" i="2"/>
  <c r="L2652" i="2" s="1"/>
  <c r="L2651" i="2"/>
  <c r="E2651" i="2"/>
  <c r="D2651" i="2"/>
  <c r="E2650" i="2"/>
  <c r="D2650" i="2"/>
  <c r="L2649" i="2"/>
  <c r="E2649" i="2"/>
  <c r="D2649" i="2"/>
  <c r="L2648" i="2"/>
  <c r="E2648" i="2"/>
  <c r="D2648" i="2"/>
  <c r="E2647" i="2"/>
  <c r="D2647" i="2"/>
  <c r="L2647" i="2" s="1"/>
  <c r="L2646" i="2"/>
  <c r="E2646" i="2"/>
  <c r="D2646" i="2"/>
  <c r="L2645" i="2"/>
  <c r="E2645" i="2"/>
  <c r="D2645" i="2"/>
  <c r="E2644" i="2"/>
  <c r="D2644" i="2"/>
  <c r="E2643" i="2"/>
  <c r="D2643" i="2"/>
  <c r="L2643" i="2" s="1"/>
  <c r="G2642" i="2"/>
  <c r="E2642" i="2"/>
  <c r="D2642" i="2"/>
  <c r="L2642" i="2" s="1"/>
  <c r="E2641" i="2"/>
  <c r="D2641" i="2"/>
  <c r="E2640" i="2"/>
  <c r="D2640" i="2"/>
  <c r="E2639" i="2"/>
  <c r="D2639" i="2"/>
  <c r="E2638" i="2"/>
  <c r="D2638" i="2"/>
  <c r="E2637" i="2"/>
  <c r="D2637" i="2"/>
  <c r="E2636" i="2"/>
  <c r="D2636" i="2"/>
  <c r="E2635" i="2"/>
  <c r="D2635" i="2"/>
  <c r="E2634" i="2"/>
  <c r="D2634" i="2"/>
  <c r="E2633" i="2"/>
  <c r="D2633" i="2"/>
  <c r="E2632" i="2"/>
  <c r="D2632" i="2"/>
  <c r="L2632" i="2" s="1"/>
  <c r="E2631" i="2"/>
  <c r="D2631" i="2"/>
  <c r="L2631" i="2" s="1"/>
  <c r="E2630" i="2"/>
  <c r="D2630" i="2"/>
  <c r="L2630" i="2" s="1"/>
  <c r="E2629" i="2"/>
  <c r="D2629" i="2"/>
  <c r="E2628" i="2"/>
  <c r="D2628" i="2"/>
  <c r="L2628" i="2" s="1"/>
  <c r="L2627" i="2"/>
  <c r="E2627" i="2"/>
  <c r="D2627" i="2"/>
  <c r="E2626" i="2"/>
  <c r="D2626" i="2"/>
  <c r="L2626" i="2" s="1"/>
  <c r="L2625" i="2"/>
  <c r="E2625" i="2"/>
  <c r="D2625" i="2"/>
  <c r="L2624" i="2"/>
  <c r="E2624" i="2"/>
  <c r="D2624" i="2"/>
  <c r="E2623" i="2"/>
  <c r="D2623" i="2"/>
  <c r="L2623" i="2" s="1"/>
  <c r="L2622" i="2"/>
  <c r="E2622" i="2"/>
  <c r="D2622" i="2"/>
  <c r="L2621" i="2"/>
  <c r="E2621" i="2"/>
  <c r="D2621" i="2"/>
  <c r="E2620" i="2"/>
  <c r="D2620" i="2"/>
  <c r="L2620" i="2" s="1"/>
  <c r="E2619" i="2"/>
  <c r="D2619" i="2"/>
  <c r="L2619" i="2" s="1"/>
  <c r="G2618" i="2"/>
  <c r="E2618" i="2"/>
  <c r="D2618" i="2"/>
  <c r="L2618" i="2" s="1"/>
  <c r="E2617" i="2"/>
  <c r="D2617" i="2"/>
  <c r="L2617" i="2" s="1"/>
  <c r="E2616" i="2"/>
  <c r="D2616" i="2"/>
  <c r="L2616" i="2" s="1"/>
  <c r="E2615" i="2"/>
  <c r="D2615" i="2"/>
  <c r="E2614" i="2"/>
  <c r="D2614" i="2"/>
  <c r="E2613" i="2"/>
  <c r="D2613" i="2"/>
  <c r="E2612" i="2"/>
  <c r="D2612" i="2"/>
  <c r="E2611" i="2"/>
  <c r="D2611" i="2"/>
  <c r="E2610" i="2"/>
  <c r="D2610" i="2"/>
  <c r="E2609" i="2"/>
  <c r="D2609" i="2"/>
  <c r="E2608" i="2"/>
  <c r="D2608" i="2"/>
  <c r="E2607" i="2"/>
  <c r="D2607" i="2"/>
  <c r="E2606" i="2"/>
  <c r="D2606" i="2"/>
  <c r="L2606" i="2" s="1"/>
  <c r="E2605" i="2"/>
  <c r="D2605" i="2"/>
  <c r="L2605" i="2" s="1"/>
  <c r="E2604" i="2"/>
  <c r="D2604" i="2"/>
  <c r="L2603" i="2"/>
  <c r="E2603" i="2"/>
  <c r="D2603" i="2"/>
  <c r="E2602" i="2"/>
  <c r="D2602" i="2"/>
  <c r="L2602" i="2" s="1"/>
  <c r="E2601" i="2"/>
  <c r="D2601" i="2"/>
  <c r="L2601" i="2" s="1"/>
  <c r="L2600" i="2"/>
  <c r="E2600" i="2"/>
  <c r="D2600" i="2"/>
  <c r="E2599" i="2"/>
  <c r="D2599" i="2"/>
  <c r="L2599" i="2" s="1"/>
  <c r="L2598" i="2"/>
  <c r="E2598" i="2"/>
  <c r="D2598" i="2"/>
  <c r="L2597" i="2"/>
  <c r="E2597" i="2"/>
  <c r="D2597" i="2"/>
  <c r="E2596" i="2"/>
  <c r="D2596" i="2"/>
  <c r="L2596" i="2" s="1"/>
  <c r="E2595" i="2"/>
  <c r="D2595" i="2"/>
  <c r="L2595" i="2" s="1"/>
  <c r="G2594" i="2"/>
  <c r="E2594" i="2"/>
  <c r="D2594" i="2"/>
  <c r="L2594" i="2" s="1"/>
  <c r="E2593" i="2"/>
  <c r="D2593" i="2"/>
  <c r="L2593" i="2" s="1"/>
  <c r="E2592" i="2"/>
  <c r="D2592" i="2"/>
  <c r="E2591" i="2"/>
  <c r="D2591" i="2"/>
  <c r="E2590" i="2"/>
  <c r="D2590" i="2"/>
  <c r="E2589" i="2"/>
  <c r="D2589" i="2"/>
  <c r="E2588" i="2"/>
  <c r="D2588" i="2"/>
  <c r="E2587" i="2"/>
  <c r="D2587" i="2"/>
  <c r="E2586" i="2"/>
  <c r="D2586" i="2"/>
  <c r="E2585" i="2"/>
  <c r="D2585" i="2"/>
  <c r="E2584" i="2"/>
  <c r="D2584" i="2"/>
  <c r="E2583" i="2"/>
  <c r="D2583" i="2"/>
  <c r="E2582" i="2"/>
  <c r="D2582" i="2"/>
  <c r="L2582" i="2" s="1"/>
  <c r="E2581" i="2"/>
  <c r="D2581" i="2"/>
  <c r="L2581" i="2" s="1"/>
  <c r="E2580" i="2"/>
  <c r="D2580" i="2"/>
  <c r="L2580" i="2" s="1"/>
  <c r="L2579" i="2"/>
  <c r="E2579" i="2"/>
  <c r="D2579" i="2"/>
  <c r="E2578" i="2"/>
  <c r="D2578" i="2"/>
  <c r="L2578" i="2" s="1"/>
  <c r="E2577" i="2"/>
  <c r="D2577" i="2"/>
  <c r="L2577" i="2" s="1"/>
  <c r="L2576" i="2"/>
  <c r="E2576" i="2"/>
  <c r="D2576" i="2"/>
  <c r="E2575" i="2"/>
  <c r="D2575" i="2"/>
  <c r="L2575" i="2" s="1"/>
  <c r="L2574" i="2"/>
  <c r="E2574" i="2"/>
  <c r="D2574" i="2"/>
  <c r="E2573" i="2"/>
  <c r="D2573" i="2"/>
  <c r="E2572" i="2"/>
  <c r="D2572" i="2"/>
  <c r="L2572" i="2" s="1"/>
  <c r="E2571" i="2"/>
  <c r="D2571" i="2"/>
  <c r="G2570" i="2"/>
  <c r="E2570" i="2"/>
  <c r="D2570" i="2"/>
  <c r="L2570" i="2" s="1"/>
  <c r="E2569" i="2"/>
  <c r="D2569" i="2"/>
  <c r="L2569" i="2" s="1"/>
  <c r="E2568" i="2"/>
  <c r="D2568" i="2"/>
  <c r="E2567" i="2"/>
  <c r="D2567" i="2"/>
  <c r="E2566" i="2"/>
  <c r="D2566" i="2"/>
  <c r="E2565" i="2"/>
  <c r="D2565" i="2"/>
  <c r="E2564" i="2"/>
  <c r="D2564" i="2"/>
  <c r="E2563" i="2"/>
  <c r="D2563" i="2"/>
  <c r="E2562" i="2"/>
  <c r="D2562" i="2"/>
  <c r="E2561" i="2"/>
  <c r="D2561" i="2"/>
  <c r="E2560" i="2"/>
  <c r="D2560" i="2"/>
  <c r="E2559" i="2"/>
  <c r="D2559" i="2"/>
  <c r="L2559" i="2" s="1"/>
  <c r="E2558" i="2"/>
  <c r="D2558" i="2"/>
  <c r="L2558" i="2" s="1"/>
  <c r="E2557" i="2"/>
  <c r="D2557" i="2"/>
  <c r="L2557" i="2" s="1"/>
  <c r="E2556" i="2"/>
  <c r="D2556" i="2"/>
  <c r="L2555" i="2"/>
  <c r="E2555" i="2"/>
  <c r="D2555" i="2"/>
  <c r="E2554" i="2"/>
  <c r="D2554" i="2"/>
  <c r="L2554" i="2" s="1"/>
  <c r="E2553" i="2"/>
  <c r="D2553" i="2"/>
  <c r="L2553" i="2" s="1"/>
  <c r="L2552" i="2"/>
  <c r="E2552" i="2"/>
  <c r="D2552" i="2"/>
  <c r="E2551" i="2"/>
  <c r="D2551" i="2"/>
  <c r="L2551" i="2" s="1"/>
  <c r="L2550" i="2"/>
  <c r="E2550" i="2"/>
  <c r="D2550" i="2"/>
  <c r="L2549" i="2"/>
  <c r="E2549" i="2"/>
  <c r="D2549" i="2"/>
  <c r="E2548" i="2"/>
  <c r="D2548" i="2"/>
  <c r="L2548" i="2" s="1"/>
  <c r="E2547" i="2"/>
  <c r="D2547" i="2"/>
  <c r="L2547" i="2" s="1"/>
  <c r="G2546" i="2"/>
  <c r="E2546" i="2"/>
  <c r="D2546" i="2"/>
  <c r="L2546" i="2" s="1"/>
  <c r="E2545" i="2"/>
  <c r="D2545" i="2"/>
  <c r="L2545" i="2" s="1"/>
  <c r="E2544" i="2"/>
  <c r="D2544" i="2"/>
  <c r="E2543" i="2"/>
  <c r="D2543" i="2"/>
  <c r="E2542" i="2"/>
  <c r="D2542" i="2"/>
  <c r="E2541" i="2"/>
  <c r="D2541" i="2"/>
  <c r="E2540" i="2"/>
  <c r="D2540" i="2"/>
  <c r="E2539" i="2"/>
  <c r="D2539" i="2"/>
  <c r="E2538" i="2"/>
  <c r="D2538" i="2"/>
  <c r="E2537" i="2"/>
  <c r="D2537" i="2"/>
  <c r="E2536" i="2"/>
  <c r="D2536" i="2"/>
  <c r="L2536" i="2" s="1"/>
  <c r="E2535" i="2"/>
  <c r="D2535" i="2"/>
  <c r="L2535" i="2" s="1"/>
  <c r="E2534" i="2"/>
  <c r="D2534" i="2"/>
  <c r="L2534" i="2" s="1"/>
  <c r="E2533" i="2"/>
  <c r="D2533" i="2"/>
  <c r="L2533" i="2" s="1"/>
  <c r="E2532" i="2"/>
  <c r="D2532" i="2"/>
  <c r="L2532" i="2" s="1"/>
  <c r="L2531" i="2"/>
  <c r="E2531" i="2"/>
  <c r="D2531" i="2"/>
  <c r="E2530" i="2"/>
  <c r="D2530" i="2"/>
  <c r="L2530" i="2" s="1"/>
  <c r="E2529" i="2"/>
  <c r="D2529" i="2"/>
  <c r="L2529" i="2" s="1"/>
  <c r="L2528" i="2"/>
  <c r="E2528" i="2"/>
  <c r="D2528" i="2"/>
  <c r="E2527" i="2"/>
  <c r="D2527" i="2"/>
  <c r="L2526" i="2"/>
  <c r="E2526" i="2"/>
  <c r="D2526" i="2"/>
  <c r="L2525" i="2"/>
  <c r="E2525" i="2"/>
  <c r="D2525" i="2"/>
  <c r="E2524" i="2"/>
  <c r="D2524" i="2"/>
  <c r="L2524" i="2" s="1"/>
  <c r="E2523" i="2"/>
  <c r="D2523" i="2"/>
  <c r="L2523" i="2" s="1"/>
  <c r="G2522" i="2"/>
  <c r="E2522" i="2"/>
  <c r="D2522" i="2"/>
  <c r="L2522" i="2" s="1"/>
  <c r="E2521" i="2"/>
  <c r="D2521" i="2"/>
  <c r="E2520" i="2"/>
  <c r="D2520" i="2"/>
  <c r="E2519" i="2"/>
  <c r="D2519" i="2"/>
  <c r="E2518" i="2"/>
  <c r="D2518" i="2"/>
  <c r="E2517" i="2"/>
  <c r="D2517" i="2"/>
  <c r="E2516" i="2"/>
  <c r="D2516" i="2"/>
  <c r="E2515" i="2"/>
  <c r="D2515" i="2"/>
  <c r="E2514" i="2"/>
  <c r="D2514" i="2"/>
  <c r="E2513" i="2"/>
  <c r="D2513" i="2"/>
  <c r="E2512" i="2"/>
  <c r="D2512" i="2"/>
  <c r="E2511" i="2"/>
  <c r="D2511" i="2"/>
  <c r="L2511" i="2" s="1"/>
  <c r="E2510" i="2"/>
  <c r="D2510" i="2"/>
  <c r="L2510" i="2" s="1"/>
  <c r="E2509" i="2"/>
  <c r="D2509" i="2"/>
  <c r="L2509" i="2" s="1"/>
  <c r="E2508" i="2"/>
  <c r="D2508" i="2"/>
  <c r="L2508" i="2" s="1"/>
  <c r="L2507" i="2"/>
  <c r="E2507" i="2"/>
  <c r="D2507" i="2"/>
  <c r="E2506" i="2"/>
  <c r="D2506" i="2"/>
  <c r="L2506" i="2" s="1"/>
  <c r="E2505" i="2"/>
  <c r="D2505" i="2"/>
  <c r="L2505" i="2" s="1"/>
  <c r="L2504" i="2"/>
  <c r="E2504" i="2"/>
  <c r="D2504" i="2"/>
  <c r="E2503" i="2"/>
  <c r="D2503" i="2"/>
  <c r="L2503" i="2" s="1"/>
  <c r="L2502" i="2"/>
  <c r="E2502" i="2"/>
  <c r="D2502" i="2"/>
  <c r="L2501" i="2"/>
  <c r="E2501" i="2"/>
  <c r="D2501" i="2"/>
  <c r="E2500" i="2"/>
  <c r="D2500" i="2"/>
  <c r="L2500" i="2" s="1"/>
  <c r="E2499" i="2"/>
  <c r="D2499" i="2"/>
  <c r="L2499" i="2" s="1"/>
  <c r="G2498" i="2"/>
  <c r="E2498" i="2"/>
  <c r="D2498" i="2"/>
  <c r="E2497" i="2"/>
  <c r="D2497" i="2"/>
  <c r="L2497" i="2" s="1"/>
  <c r="E2496" i="2"/>
  <c r="D2496" i="2"/>
  <c r="E2495" i="2"/>
  <c r="D2495" i="2"/>
  <c r="E2494" i="2"/>
  <c r="D2494" i="2"/>
  <c r="E2493" i="2"/>
  <c r="D2493" i="2"/>
  <c r="E2492" i="2"/>
  <c r="D2492" i="2"/>
  <c r="E2491" i="2"/>
  <c r="D2491" i="2"/>
  <c r="E2490" i="2"/>
  <c r="D2490" i="2"/>
  <c r="E2489" i="2"/>
  <c r="D2489" i="2"/>
  <c r="E2488" i="2"/>
  <c r="D2488" i="2"/>
  <c r="E2487" i="2"/>
  <c r="D2487" i="2"/>
  <c r="E2486" i="2"/>
  <c r="D2486" i="2"/>
  <c r="L2486" i="2" s="1"/>
  <c r="E2485" i="2"/>
  <c r="D2485" i="2"/>
  <c r="L2485" i="2" s="1"/>
  <c r="E2484" i="2"/>
  <c r="D2484" i="2"/>
  <c r="L2484" i="2" s="1"/>
  <c r="L2483" i="2"/>
  <c r="E2483" i="2"/>
  <c r="D2483" i="2"/>
  <c r="E2482" i="2"/>
  <c r="D2482" i="2"/>
  <c r="L2482" i="2" s="1"/>
  <c r="E2481" i="2"/>
  <c r="D2481" i="2"/>
  <c r="L2481" i="2" s="1"/>
  <c r="L2480" i="2"/>
  <c r="E2480" i="2"/>
  <c r="D2480" i="2"/>
  <c r="E2479" i="2"/>
  <c r="D2479" i="2"/>
  <c r="L2479" i="2" s="1"/>
  <c r="L2478" i="2"/>
  <c r="E2478" i="2"/>
  <c r="D2478" i="2"/>
  <c r="L2477" i="2"/>
  <c r="E2477" i="2"/>
  <c r="D2477" i="2"/>
  <c r="E2476" i="2"/>
  <c r="D2476" i="2"/>
  <c r="L2476" i="2" s="1"/>
  <c r="E2475" i="2"/>
  <c r="D2475" i="2"/>
  <c r="L2475" i="2" s="1"/>
  <c r="G2474" i="2"/>
  <c r="E2474" i="2"/>
  <c r="D2474" i="2"/>
  <c r="L2474" i="2" s="1"/>
  <c r="E2473" i="2"/>
  <c r="D2473" i="2"/>
  <c r="L2473" i="2" s="1"/>
  <c r="E2472" i="2"/>
  <c r="D2472" i="2"/>
  <c r="E2471" i="2"/>
  <c r="D2471" i="2"/>
  <c r="E2470" i="2"/>
  <c r="D2470" i="2"/>
  <c r="E2469" i="2"/>
  <c r="D2469" i="2"/>
  <c r="E2468" i="2"/>
  <c r="D2468" i="2"/>
  <c r="E2467" i="2"/>
  <c r="D2467" i="2"/>
  <c r="E2466" i="2"/>
  <c r="D2466" i="2"/>
  <c r="E2465" i="2"/>
  <c r="D2465" i="2"/>
  <c r="E2464" i="2"/>
  <c r="D2464" i="2"/>
  <c r="E2463" i="2"/>
  <c r="D2463" i="2"/>
  <c r="L2463" i="2" s="1"/>
  <c r="E2462" i="2"/>
  <c r="D2462" i="2"/>
  <c r="L2462" i="2" s="1"/>
  <c r="E2461" i="2"/>
  <c r="D2461" i="2"/>
  <c r="L2461" i="2" s="1"/>
  <c r="E2460" i="2"/>
  <c r="D2460" i="2"/>
  <c r="L2460" i="2" s="1"/>
  <c r="L2459" i="2"/>
  <c r="E2459" i="2"/>
  <c r="D2459" i="2"/>
  <c r="E2458" i="2"/>
  <c r="D2458" i="2"/>
  <c r="L2458" i="2" s="1"/>
  <c r="E2457" i="2"/>
  <c r="D2457" i="2"/>
  <c r="L2457" i="2" s="1"/>
  <c r="L2456" i="2"/>
  <c r="E2456" i="2"/>
  <c r="D2456" i="2"/>
  <c r="E2455" i="2"/>
  <c r="D2455" i="2"/>
  <c r="L2455" i="2" s="1"/>
  <c r="L2454" i="2"/>
  <c r="E2454" i="2"/>
  <c r="D2454" i="2"/>
  <c r="L2453" i="2"/>
  <c r="E2453" i="2"/>
  <c r="D2453" i="2"/>
  <c r="E2452" i="2"/>
  <c r="D2452" i="2"/>
  <c r="L2452" i="2" s="1"/>
  <c r="E2451" i="2"/>
  <c r="D2451" i="2"/>
  <c r="L2451" i="2" s="1"/>
  <c r="G2450" i="2"/>
  <c r="E2450" i="2"/>
  <c r="D2450" i="2"/>
  <c r="L2450" i="2" s="1"/>
  <c r="E2449" i="2"/>
  <c r="D2449" i="2"/>
  <c r="E2448" i="2"/>
  <c r="D2448" i="2"/>
  <c r="E2447" i="2"/>
  <c r="D2447" i="2"/>
  <c r="E2446" i="2"/>
  <c r="D2446" i="2"/>
  <c r="E2445" i="2"/>
  <c r="D2445" i="2"/>
  <c r="E2444" i="2"/>
  <c r="D2444" i="2"/>
  <c r="E2443" i="2"/>
  <c r="D2443" i="2"/>
  <c r="E2442" i="2"/>
  <c r="D2442" i="2"/>
  <c r="E2441" i="2"/>
  <c r="D2441" i="2"/>
  <c r="E2440" i="2"/>
  <c r="D2440" i="2"/>
  <c r="E2439" i="2"/>
  <c r="D2439" i="2"/>
  <c r="L2439" i="2" s="1"/>
  <c r="E2438" i="2"/>
  <c r="D2438" i="2"/>
  <c r="L2438" i="2" s="1"/>
  <c r="E2437" i="2"/>
  <c r="D2437" i="2"/>
  <c r="L2437" i="2" s="1"/>
  <c r="E2436" i="2"/>
  <c r="D2436" i="2"/>
  <c r="L2436" i="2" s="1"/>
  <c r="L2435" i="2"/>
  <c r="E2435" i="2"/>
  <c r="D2435" i="2"/>
  <c r="E2434" i="2"/>
  <c r="D2434" i="2"/>
  <c r="L2434" i="2" s="1"/>
  <c r="E2433" i="2"/>
  <c r="D2433" i="2"/>
  <c r="L2433" i="2" s="1"/>
  <c r="L2432" i="2"/>
  <c r="E2432" i="2"/>
  <c r="D2432" i="2"/>
  <c r="E2431" i="2"/>
  <c r="D2431" i="2"/>
  <c r="L2431" i="2" s="1"/>
  <c r="L2430" i="2"/>
  <c r="E2430" i="2"/>
  <c r="D2430" i="2"/>
  <c r="L2429" i="2"/>
  <c r="E2429" i="2"/>
  <c r="D2429" i="2"/>
  <c r="E2428" i="2"/>
  <c r="D2428" i="2"/>
  <c r="L2428" i="2" s="1"/>
  <c r="E2427" i="2"/>
  <c r="D2427" i="2"/>
  <c r="L2427" i="2" s="1"/>
  <c r="G2426" i="2"/>
  <c r="E2426" i="2"/>
  <c r="D2426" i="2"/>
  <c r="L2426" i="2" s="1"/>
  <c r="E2425" i="2"/>
  <c r="D2425" i="2"/>
  <c r="E2424" i="2"/>
  <c r="D2424" i="2"/>
  <c r="E2423" i="2"/>
  <c r="D2423" i="2"/>
  <c r="E2422" i="2"/>
  <c r="D2422" i="2"/>
  <c r="E2421" i="2"/>
  <c r="D2421" i="2"/>
  <c r="E2420" i="2"/>
  <c r="D2420" i="2"/>
  <c r="E2419" i="2"/>
  <c r="D2419" i="2"/>
  <c r="E2418" i="2"/>
  <c r="D2418" i="2"/>
  <c r="E2417" i="2"/>
  <c r="D2417" i="2"/>
  <c r="E2416" i="2"/>
  <c r="D2416" i="2"/>
  <c r="E2415" i="2"/>
  <c r="D2415" i="2"/>
  <c r="L2415" i="2" s="1"/>
  <c r="E2414" i="2"/>
  <c r="D2414" i="2"/>
  <c r="L2414" i="2" s="1"/>
  <c r="E2413" i="2"/>
  <c r="D2413" i="2"/>
  <c r="L2413" i="2" s="1"/>
  <c r="E2412" i="2"/>
  <c r="D2412" i="2"/>
  <c r="L2412" i="2" s="1"/>
  <c r="L2411" i="2"/>
  <c r="E2411" i="2"/>
  <c r="D2411" i="2"/>
  <c r="E2410" i="2"/>
  <c r="D2410" i="2"/>
  <c r="L2410" i="2" s="1"/>
  <c r="E2409" i="2"/>
  <c r="D2409" i="2"/>
  <c r="L2409" i="2" s="1"/>
  <c r="E2408" i="2"/>
  <c r="D2408" i="2"/>
  <c r="L2408" i="2" s="1"/>
  <c r="E2407" i="2"/>
  <c r="D2407" i="2"/>
  <c r="L2407" i="2" s="1"/>
  <c r="L2406" i="2"/>
  <c r="E2406" i="2"/>
  <c r="D2406" i="2"/>
  <c r="L2405" i="2"/>
  <c r="E2405" i="2"/>
  <c r="D2405" i="2"/>
  <c r="L2404" i="2"/>
  <c r="E2404" i="2"/>
  <c r="D2404" i="2"/>
  <c r="E2403" i="2"/>
  <c r="D2403" i="2"/>
  <c r="L2403" i="2" s="1"/>
  <c r="G2402" i="2"/>
  <c r="E2402" i="2"/>
  <c r="D2402" i="2"/>
  <c r="L2402" i="2" s="1"/>
  <c r="E2401" i="2"/>
  <c r="D2401" i="2"/>
  <c r="E2400" i="2"/>
  <c r="D2400" i="2"/>
  <c r="E2399" i="2"/>
  <c r="D2399" i="2"/>
  <c r="E2398" i="2"/>
  <c r="D2398" i="2"/>
  <c r="E2397" i="2"/>
  <c r="D2397" i="2"/>
  <c r="E2396" i="2"/>
  <c r="D2396" i="2"/>
  <c r="E2395" i="2"/>
  <c r="D2395" i="2"/>
  <c r="E2394" i="2"/>
  <c r="D2394" i="2"/>
  <c r="E2393" i="2"/>
  <c r="D2393" i="2"/>
  <c r="E2392" i="2"/>
  <c r="D2392" i="2"/>
  <c r="E2391" i="2"/>
  <c r="D2391" i="2"/>
  <c r="L2391" i="2" s="1"/>
  <c r="E2390" i="2"/>
  <c r="D2390" i="2"/>
  <c r="L2390" i="2" s="1"/>
  <c r="E2389" i="2"/>
  <c r="D2389" i="2"/>
  <c r="L2389" i="2" s="1"/>
  <c r="E2388" i="2"/>
  <c r="D2388" i="2"/>
  <c r="L2388" i="2" s="1"/>
  <c r="L2387" i="2"/>
  <c r="E2387" i="2"/>
  <c r="D2387" i="2"/>
  <c r="E2386" i="2"/>
  <c r="D2386" i="2"/>
  <c r="E2385" i="2"/>
  <c r="D2385" i="2"/>
  <c r="L2385" i="2" s="1"/>
  <c r="E2384" i="2"/>
  <c r="D2384" i="2"/>
  <c r="L2384" i="2" s="1"/>
  <c r="E2383" i="2"/>
  <c r="D2383" i="2"/>
  <c r="L2383" i="2" s="1"/>
  <c r="L2382" i="2"/>
  <c r="E2382" i="2"/>
  <c r="D2382" i="2"/>
  <c r="L2381" i="2"/>
  <c r="E2381" i="2"/>
  <c r="D2381" i="2"/>
  <c r="L2380" i="2"/>
  <c r="E2380" i="2"/>
  <c r="D2380" i="2"/>
  <c r="E2379" i="2"/>
  <c r="D2379" i="2"/>
  <c r="L2379" i="2" s="1"/>
  <c r="G2378" i="2"/>
  <c r="E2378" i="2"/>
  <c r="D2378" i="2"/>
  <c r="L2378" i="2" s="1"/>
  <c r="E2377" i="2"/>
  <c r="D2377" i="2"/>
  <c r="E2376" i="2"/>
  <c r="D2376" i="2"/>
  <c r="E2375" i="2"/>
  <c r="D2375" i="2"/>
  <c r="E2374" i="2"/>
  <c r="D2374" i="2"/>
  <c r="E2373" i="2"/>
  <c r="D2373" i="2"/>
  <c r="E2372" i="2"/>
  <c r="D2372" i="2"/>
  <c r="E2371" i="2"/>
  <c r="D2371" i="2"/>
  <c r="E2370" i="2"/>
  <c r="D2370" i="2"/>
  <c r="E2369" i="2"/>
  <c r="D2369" i="2"/>
  <c r="E2368" i="2"/>
  <c r="D2368" i="2"/>
  <c r="E2367" i="2"/>
  <c r="D2367" i="2"/>
  <c r="E2366" i="2"/>
  <c r="D2366" i="2"/>
  <c r="L2366" i="2" s="1"/>
  <c r="L2365" i="2"/>
  <c r="E2365" i="2"/>
  <c r="D2365" i="2"/>
  <c r="E2364" i="2"/>
  <c r="D2364" i="2"/>
  <c r="L2364" i="2" s="1"/>
  <c r="L2363" i="2"/>
  <c r="E2363" i="2"/>
  <c r="D2363" i="2"/>
  <c r="E2362" i="2"/>
  <c r="D2362" i="2"/>
  <c r="L2362" i="2" s="1"/>
  <c r="E2361" i="2"/>
  <c r="D2361" i="2"/>
  <c r="L2361" i="2" s="1"/>
  <c r="E2360" i="2"/>
  <c r="D2360" i="2"/>
  <c r="L2360" i="2" s="1"/>
  <c r="E2359" i="2"/>
  <c r="D2359" i="2"/>
  <c r="L2359" i="2" s="1"/>
  <c r="L2358" i="2"/>
  <c r="E2358" i="2"/>
  <c r="D2358" i="2"/>
  <c r="E2357" i="2"/>
  <c r="D2357" i="2"/>
  <c r="L2357" i="2" s="1"/>
  <c r="E2356" i="2"/>
  <c r="D2356" i="2"/>
  <c r="L2356" i="2" s="1"/>
  <c r="E2355" i="2"/>
  <c r="D2355" i="2"/>
  <c r="L2355" i="2" s="1"/>
  <c r="G2354" i="2"/>
  <c r="E2354" i="2"/>
  <c r="D2354" i="2"/>
  <c r="L2354" i="2" s="1"/>
  <c r="E2353" i="2"/>
  <c r="D2353" i="2"/>
  <c r="E2352" i="2"/>
  <c r="D2352" i="2"/>
  <c r="E2351" i="2"/>
  <c r="D2351" i="2"/>
  <c r="E2350" i="2"/>
  <c r="D2350" i="2"/>
  <c r="E2349" i="2"/>
  <c r="D2349" i="2"/>
  <c r="E2348" i="2"/>
  <c r="D2348" i="2"/>
  <c r="E2347" i="2"/>
  <c r="D2347" i="2"/>
  <c r="E2346" i="2"/>
  <c r="D2346" i="2"/>
  <c r="E2345" i="2"/>
  <c r="D2345" i="2"/>
  <c r="E2344" i="2"/>
  <c r="D2344" i="2"/>
  <c r="E2343" i="2"/>
  <c r="D2343" i="2"/>
  <c r="L2342" i="2"/>
  <c r="E2342" i="2"/>
  <c r="D2342" i="2"/>
  <c r="L2341" i="2"/>
  <c r="E2341" i="2"/>
  <c r="D2341" i="2"/>
  <c r="E2340" i="2"/>
  <c r="D2340" i="2"/>
  <c r="L2340" i="2" s="1"/>
  <c r="E2339" i="2"/>
  <c r="D2339" i="2"/>
  <c r="L2339" i="2" s="1"/>
  <c r="E2338" i="2"/>
  <c r="D2338" i="2"/>
  <c r="L2338" i="2" s="1"/>
  <c r="E2337" i="2"/>
  <c r="D2337" i="2"/>
  <c r="L2337" i="2" s="1"/>
  <c r="L2336" i="2"/>
  <c r="E2336" i="2"/>
  <c r="D2336" i="2"/>
  <c r="L2335" i="2"/>
  <c r="E2335" i="2"/>
  <c r="D2335" i="2"/>
  <c r="E2334" i="2"/>
  <c r="D2334" i="2"/>
  <c r="L2334" i="2" s="1"/>
  <c r="E2333" i="2"/>
  <c r="D2333" i="2"/>
  <c r="L2333" i="2" s="1"/>
  <c r="E2332" i="2"/>
  <c r="D2332" i="2"/>
  <c r="L2332" i="2" s="1"/>
  <c r="E2331" i="2"/>
  <c r="D2331" i="2"/>
  <c r="L2331" i="2" s="1"/>
  <c r="L2330" i="2"/>
  <c r="G2330" i="2"/>
  <c r="E2330" i="2"/>
  <c r="D2330" i="2"/>
  <c r="L2329" i="2"/>
  <c r="E2329" i="2"/>
  <c r="D2329" i="2"/>
  <c r="E2328" i="2"/>
  <c r="D2328" i="2"/>
  <c r="E2327" i="2"/>
  <c r="D2327" i="2"/>
  <c r="E2326" i="2"/>
  <c r="D2326" i="2"/>
  <c r="E2325" i="2"/>
  <c r="D2325" i="2"/>
  <c r="E2324" i="2"/>
  <c r="D2324" i="2"/>
  <c r="E2323" i="2"/>
  <c r="D2323" i="2"/>
  <c r="E2322" i="2"/>
  <c r="D2322" i="2"/>
  <c r="E2321" i="2"/>
  <c r="D2321" i="2"/>
  <c r="E2320" i="2"/>
  <c r="D2320" i="2"/>
  <c r="E2319" i="2"/>
  <c r="D2319" i="2"/>
  <c r="L2319" i="2" s="1"/>
  <c r="L2318" i="2"/>
  <c r="E2318" i="2"/>
  <c r="D2318" i="2"/>
  <c r="L2317" i="2"/>
  <c r="E2317" i="2"/>
  <c r="D2317" i="2"/>
  <c r="E2316" i="2"/>
  <c r="D2316" i="2"/>
  <c r="L2316" i="2" s="1"/>
  <c r="E2315" i="2"/>
  <c r="D2315" i="2"/>
  <c r="L2315" i="2" s="1"/>
  <c r="E2314" i="2"/>
  <c r="D2314" i="2"/>
  <c r="L2314" i="2" s="1"/>
  <c r="E2313" i="2"/>
  <c r="D2313" i="2"/>
  <c r="L2313" i="2" s="1"/>
  <c r="L2312" i="2"/>
  <c r="E2312" i="2"/>
  <c r="D2312" i="2"/>
  <c r="L2311" i="2"/>
  <c r="E2311" i="2"/>
  <c r="D2311" i="2"/>
  <c r="E2310" i="2"/>
  <c r="D2310" i="2"/>
  <c r="L2310" i="2" s="1"/>
  <c r="E2309" i="2"/>
  <c r="D2309" i="2"/>
  <c r="L2309" i="2" s="1"/>
  <c r="E2308" i="2"/>
  <c r="D2308" i="2"/>
  <c r="L2308" i="2" s="1"/>
  <c r="E2307" i="2"/>
  <c r="D2307" i="2"/>
  <c r="L2307" i="2" s="1"/>
  <c r="L2306" i="2"/>
  <c r="G2306" i="2"/>
  <c r="E2306" i="2"/>
  <c r="D2306" i="2"/>
  <c r="E2305" i="2"/>
  <c r="D2305" i="2"/>
  <c r="E2304" i="2"/>
  <c r="D2304" i="2"/>
  <c r="E2303" i="2"/>
  <c r="D2303" i="2"/>
  <c r="E2302" i="2"/>
  <c r="D2302" i="2"/>
  <c r="E2301" i="2"/>
  <c r="D2301" i="2"/>
  <c r="E2300" i="2"/>
  <c r="D2300" i="2"/>
  <c r="E2299" i="2"/>
  <c r="D2299" i="2"/>
  <c r="E2298" i="2"/>
  <c r="D2298" i="2"/>
  <c r="E2297" i="2"/>
  <c r="D2297" i="2"/>
  <c r="E2296" i="2"/>
  <c r="D2296" i="2"/>
  <c r="E2295" i="2"/>
  <c r="D2295" i="2"/>
  <c r="L2295" i="2" s="1"/>
  <c r="L2294" i="2"/>
  <c r="E2294" i="2"/>
  <c r="D2294" i="2"/>
  <c r="L2293" i="2"/>
  <c r="E2293" i="2"/>
  <c r="D2293" i="2"/>
  <c r="E2292" i="2"/>
  <c r="D2292" i="2"/>
  <c r="L2292" i="2" s="1"/>
  <c r="E2291" i="2"/>
  <c r="D2291" i="2"/>
  <c r="L2291" i="2" s="1"/>
  <c r="E2290" i="2"/>
  <c r="D2290" i="2"/>
  <c r="L2290" i="2" s="1"/>
  <c r="E2289" i="2"/>
  <c r="D2289" i="2"/>
  <c r="L2289" i="2" s="1"/>
  <c r="L2288" i="2"/>
  <c r="E2288" i="2"/>
  <c r="D2288" i="2"/>
  <c r="L2287" i="2"/>
  <c r="E2287" i="2"/>
  <c r="D2287" i="2"/>
  <c r="E2286" i="2"/>
  <c r="D2286" i="2"/>
  <c r="L2286" i="2" s="1"/>
  <c r="E2285" i="2"/>
  <c r="D2285" i="2"/>
  <c r="L2285" i="2" s="1"/>
  <c r="E2284" i="2"/>
  <c r="D2284" i="2"/>
  <c r="L2284" i="2" s="1"/>
  <c r="E2283" i="2"/>
  <c r="D2283" i="2"/>
  <c r="L2283" i="2" s="1"/>
  <c r="L2282" i="2"/>
  <c r="G2282" i="2"/>
  <c r="E2282" i="2"/>
  <c r="D2282" i="2"/>
  <c r="L2281" i="2"/>
  <c r="E2281" i="2"/>
  <c r="D2281" i="2"/>
  <c r="E2280" i="2"/>
  <c r="D2280" i="2"/>
  <c r="E2279" i="2"/>
  <c r="D2279" i="2"/>
  <c r="E2278" i="2"/>
  <c r="D2278" i="2"/>
  <c r="E2277" i="2"/>
  <c r="D2277" i="2"/>
  <c r="E2276" i="2"/>
  <c r="D2276" i="2"/>
  <c r="E2275" i="2"/>
  <c r="D2275" i="2"/>
  <c r="E2274" i="2"/>
  <c r="D2274" i="2"/>
  <c r="E2273" i="2"/>
  <c r="D2273" i="2"/>
  <c r="E2272" i="2"/>
  <c r="D2272" i="2"/>
  <c r="E2271" i="2"/>
  <c r="D2271" i="2"/>
  <c r="L2270" i="2"/>
  <c r="E2270" i="2"/>
  <c r="D2270" i="2"/>
  <c r="L2269" i="2"/>
  <c r="E2269" i="2"/>
  <c r="D2269" i="2"/>
  <c r="E2268" i="2"/>
  <c r="D2268" i="2"/>
  <c r="L2268" i="2" s="1"/>
  <c r="E2267" i="2"/>
  <c r="D2267" i="2"/>
  <c r="L2267" i="2" s="1"/>
  <c r="E2266" i="2"/>
  <c r="D2266" i="2"/>
  <c r="L2266" i="2" s="1"/>
  <c r="E2265" i="2"/>
  <c r="D2265" i="2"/>
  <c r="L2265" i="2" s="1"/>
  <c r="L2264" i="2"/>
  <c r="E2264" i="2"/>
  <c r="D2264" i="2"/>
  <c r="L2263" i="2"/>
  <c r="E2263" i="2"/>
  <c r="D2263" i="2"/>
  <c r="E2262" i="2"/>
  <c r="D2262" i="2"/>
  <c r="L2262" i="2" s="1"/>
  <c r="E2261" i="2"/>
  <c r="D2261" i="2"/>
  <c r="L2261" i="2" s="1"/>
  <c r="E2260" i="2"/>
  <c r="D2260" i="2"/>
  <c r="L2260" i="2" s="1"/>
  <c r="E2259" i="2"/>
  <c r="D2259" i="2"/>
  <c r="L2259" i="2" s="1"/>
  <c r="L2258" i="2"/>
  <c r="G2258" i="2"/>
  <c r="E2258" i="2"/>
  <c r="D2258" i="2"/>
  <c r="L2257" i="2"/>
  <c r="E2257" i="2"/>
  <c r="D2257" i="2"/>
  <c r="E2256" i="2"/>
  <c r="D2256" i="2"/>
  <c r="L2256" i="2" s="1"/>
  <c r="E2255" i="2"/>
  <c r="D2255" i="2"/>
  <c r="E2254" i="2"/>
  <c r="D2254" i="2"/>
  <c r="E2253" i="2"/>
  <c r="D2253" i="2"/>
  <c r="E2252" i="2"/>
  <c r="D2252" i="2"/>
  <c r="E2251" i="2"/>
  <c r="D2251" i="2"/>
  <c r="E2250" i="2"/>
  <c r="D2250" i="2"/>
  <c r="E2249" i="2"/>
  <c r="D2249" i="2"/>
  <c r="E2248" i="2"/>
  <c r="D2248" i="2"/>
  <c r="L2248" i="2" s="1"/>
  <c r="E2247" i="2"/>
  <c r="D2247" i="2"/>
  <c r="L2247" i="2" s="1"/>
  <c r="L2246" i="2"/>
  <c r="E2246" i="2"/>
  <c r="D2246" i="2"/>
  <c r="L2245" i="2"/>
  <c r="E2245" i="2"/>
  <c r="D2245" i="2"/>
  <c r="E2244" i="2"/>
  <c r="D2244" i="2"/>
  <c r="E2243" i="2"/>
  <c r="D2243" i="2"/>
  <c r="L2243" i="2" s="1"/>
  <c r="E2242" i="2"/>
  <c r="D2242" i="2"/>
  <c r="L2242" i="2" s="1"/>
  <c r="E2241" i="2"/>
  <c r="D2241" i="2"/>
  <c r="L2241" i="2" s="1"/>
  <c r="L2240" i="2"/>
  <c r="E2240" i="2"/>
  <c r="D2240" i="2"/>
  <c r="L2239" i="2"/>
  <c r="E2239" i="2"/>
  <c r="D2239" i="2"/>
  <c r="E2238" i="2"/>
  <c r="D2238" i="2"/>
  <c r="L2238" i="2" s="1"/>
  <c r="E2237" i="2"/>
  <c r="D2237" i="2"/>
  <c r="L2237" i="2" s="1"/>
  <c r="E2236" i="2"/>
  <c r="D2236" i="2"/>
  <c r="L2236" i="2" s="1"/>
  <c r="E2235" i="2"/>
  <c r="D2235" i="2"/>
  <c r="L2235" i="2" s="1"/>
  <c r="L2234" i="2"/>
  <c r="G2234" i="2"/>
  <c r="E2234" i="2"/>
  <c r="D2234" i="2"/>
  <c r="E2233" i="2"/>
  <c r="D2233" i="2"/>
  <c r="E2232" i="2"/>
  <c r="D2232" i="2"/>
  <c r="E2231" i="2"/>
  <c r="D2231" i="2"/>
  <c r="E2230" i="2"/>
  <c r="D2230" i="2"/>
  <c r="E2229" i="2"/>
  <c r="D2229" i="2"/>
  <c r="E2228" i="2"/>
  <c r="D2228" i="2"/>
  <c r="E2227" i="2"/>
  <c r="D2227" i="2"/>
  <c r="E2226" i="2"/>
  <c r="D2226" i="2"/>
  <c r="E2225" i="2"/>
  <c r="D2225" i="2"/>
  <c r="E2224" i="2"/>
  <c r="D2224" i="2"/>
  <c r="E2223" i="2"/>
  <c r="D2223" i="2"/>
  <c r="L2222" i="2"/>
  <c r="E2222" i="2"/>
  <c r="D2222" i="2"/>
  <c r="L2221" i="2"/>
  <c r="E2221" i="2"/>
  <c r="D2221" i="2"/>
  <c r="E2220" i="2"/>
  <c r="D2220" i="2"/>
  <c r="L2220" i="2" s="1"/>
  <c r="E2219" i="2"/>
  <c r="D2219" i="2"/>
  <c r="L2219" i="2" s="1"/>
  <c r="E2218" i="2"/>
  <c r="D2218" i="2"/>
  <c r="L2218" i="2" s="1"/>
  <c r="E2217" i="2"/>
  <c r="D2217" i="2"/>
  <c r="L2217" i="2" s="1"/>
  <c r="L2216" i="2"/>
  <c r="E2216" i="2"/>
  <c r="D2216" i="2"/>
  <c r="L2215" i="2"/>
  <c r="E2215" i="2"/>
  <c r="D2215" i="2"/>
  <c r="E2214" i="2"/>
  <c r="D2214" i="2"/>
  <c r="L2214" i="2" s="1"/>
  <c r="E2213" i="2"/>
  <c r="D2213" i="2"/>
  <c r="L2213" i="2" s="1"/>
  <c r="E2212" i="2"/>
  <c r="D2212" i="2"/>
  <c r="L2212" i="2" s="1"/>
  <c r="E2211" i="2"/>
  <c r="D2211" i="2"/>
  <c r="L2211" i="2" s="1"/>
  <c r="L2210" i="2"/>
  <c r="G2210" i="2"/>
  <c r="E2210" i="2"/>
  <c r="D2210" i="2"/>
  <c r="L2209" i="2"/>
  <c r="E2209" i="2"/>
  <c r="D2209" i="2"/>
  <c r="E2208" i="2"/>
  <c r="D2208" i="2"/>
  <c r="E2207" i="2"/>
  <c r="D2207" i="2"/>
  <c r="E2206" i="2"/>
  <c r="D2206" i="2"/>
  <c r="E2205" i="2"/>
  <c r="D2205" i="2"/>
  <c r="E2204" i="2"/>
  <c r="D2204" i="2"/>
  <c r="E2203" i="2"/>
  <c r="D2203" i="2"/>
  <c r="E2202" i="2"/>
  <c r="D2202" i="2"/>
  <c r="E2201" i="2"/>
  <c r="D2201" i="2"/>
  <c r="E2200" i="2"/>
  <c r="D2200" i="2"/>
  <c r="E2199" i="2"/>
  <c r="D2199" i="2"/>
  <c r="L2199" i="2" s="1"/>
  <c r="L2198" i="2"/>
  <c r="E2198" i="2"/>
  <c r="D2198" i="2"/>
  <c r="L2197" i="2"/>
  <c r="E2197" i="2"/>
  <c r="D2197" i="2"/>
  <c r="E2196" i="2"/>
  <c r="D2196" i="2"/>
  <c r="L2196" i="2" s="1"/>
  <c r="E2195" i="2"/>
  <c r="D2195" i="2"/>
  <c r="L2195" i="2" s="1"/>
  <c r="E2194" i="2"/>
  <c r="D2194" i="2"/>
  <c r="E2193" i="2"/>
  <c r="D2193" i="2"/>
  <c r="L2193" i="2" s="1"/>
  <c r="L2192" i="2"/>
  <c r="E2192" i="2"/>
  <c r="D2192" i="2"/>
  <c r="L2191" i="2"/>
  <c r="E2191" i="2"/>
  <c r="D2191" i="2"/>
  <c r="E2190" i="2"/>
  <c r="D2190" i="2"/>
  <c r="L2190" i="2" s="1"/>
  <c r="E2189" i="2"/>
  <c r="D2189" i="2"/>
  <c r="L2189" i="2" s="1"/>
  <c r="E2188" i="2"/>
  <c r="D2188" i="2"/>
  <c r="L2188" i="2" s="1"/>
  <c r="E2187" i="2"/>
  <c r="D2187" i="2"/>
  <c r="L2187" i="2" s="1"/>
  <c r="L2186" i="2"/>
  <c r="G2186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L2174" i="2"/>
  <c r="E2174" i="2"/>
  <c r="D2174" i="2"/>
  <c r="L2173" i="2"/>
  <c r="E2173" i="2"/>
  <c r="D2173" i="2"/>
  <c r="E2172" i="2"/>
  <c r="D2172" i="2"/>
  <c r="L2172" i="2" s="1"/>
  <c r="E2171" i="2"/>
  <c r="D2171" i="2"/>
  <c r="L2171" i="2" s="1"/>
  <c r="E2170" i="2"/>
  <c r="D2170" i="2"/>
  <c r="L2170" i="2" s="1"/>
  <c r="E2169" i="2"/>
  <c r="D2169" i="2"/>
  <c r="L2169" i="2" s="1"/>
  <c r="L2168" i="2"/>
  <c r="E2168" i="2"/>
  <c r="D2168" i="2"/>
  <c r="L2167" i="2"/>
  <c r="E2167" i="2"/>
  <c r="D2167" i="2"/>
  <c r="E2166" i="2"/>
  <c r="D2166" i="2"/>
  <c r="L2166" i="2" s="1"/>
  <c r="E2165" i="2"/>
  <c r="D2165" i="2"/>
  <c r="L2165" i="2" s="1"/>
  <c r="E2164" i="2"/>
  <c r="D2164" i="2"/>
  <c r="L2164" i="2" s="1"/>
  <c r="E2163" i="2"/>
  <c r="D2163" i="2"/>
  <c r="L2163" i="2" s="1"/>
  <c r="G2162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L2150" i="2" s="1"/>
  <c r="L2149" i="2"/>
  <c r="E2149" i="2"/>
  <c r="D2149" i="2"/>
  <c r="E2148" i="2"/>
  <c r="D2148" i="2"/>
  <c r="L2148" i="2" s="1"/>
  <c r="E2147" i="2"/>
  <c r="D2147" i="2"/>
  <c r="E2146" i="2"/>
  <c r="D2146" i="2"/>
  <c r="L2146" i="2" s="1"/>
  <c r="E2145" i="2"/>
  <c r="D2145" i="2"/>
  <c r="L2145" i="2" s="1"/>
  <c r="L2144" i="2"/>
  <c r="E2144" i="2"/>
  <c r="D2144" i="2"/>
  <c r="L2143" i="2"/>
  <c r="E2143" i="2"/>
  <c r="D2143" i="2"/>
  <c r="E2142" i="2"/>
  <c r="D2142" i="2"/>
  <c r="L2142" i="2" s="1"/>
  <c r="E2141" i="2"/>
  <c r="D2141" i="2"/>
  <c r="L2141" i="2" s="1"/>
  <c r="E2140" i="2"/>
  <c r="D2140" i="2"/>
  <c r="L2140" i="2" s="1"/>
  <c r="E2139" i="2"/>
  <c r="D2139" i="2"/>
  <c r="L2139" i="2" s="1"/>
  <c r="G2138" i="2"/>
  <c r="E2138" i="2"/>
  <c r="D2138" i="2"/>
  <c r="L2138" i="2" s="1"/>
  <c r="L2137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L2127" i="2" s="1"/>
  <c r="E2126" i="2"/>
  <c r="D2126" i="2"/>
  <c r="L2126" i="2" s="1"/>
  <c r="L2125" i="2"/>
  <c r="E2125" i="2"/>
  <c r="D2125" i="2"/>
  <c r="E2124" i="2"/>
  <c r="D2124" i="2"/>
  <c r="L2124" i="2" s="1"/>
  <c r="E2123" i="2"/>
  <c r="D2123" i="2"/>
  <c r="L2123" i="2" s="1"/>
  <c r="E2122" i="2"/>
  <c r="D2122" i="2"/>
  <c r="L2122" i="2" s="1"/>
  <c r="E2121" i="2"/>
  <c r="D2121" i="2"/>
  <c r="L2120" i="2"/>
  <c r="E2120" i="2"/>
  <c r="D2120" i="2"/>
  <c r="L2119" i="2"/>
  <c r="E2119" i="2"/>
  <c r="D2119" i="2"/>
  <c r="L2118" i="2"/>
  <c r="E2118" i="2"/>
  <c r="D2118" i="2"/>
  <c r="E2117" i="2"/>
  <c r="D2117" i="2"/>
  <c r="L2117" i="2" s="1"/>
  <c r="E2116" i="2"/>
  <c r="D2116" i="2"/>
  <c r="L2116" i="2" s="1"/>
  <c r="E2115" i="2"/>
  <c r="D2115" i="2"/>
  <c r="L2115" i="2" s="1"/>
  <c r="G2114" i="2"/>
  <c r="E2114" i="2"/>
  <c r="D2114" i="2"/>
  <c r="L2114" i="2" s="1"/>
  <c r="L2113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L2102" i="2" s="1"/>
  <c r="L2101" i="2"/>
  <c r="E2101" i="2"/>
  <c r="D2101" i="2"/>
  <c r="E2100" i="2"/>
  <c r="D2100" i="2"/>
  <c r="L2100" i="2" s="1"/>
  <c r="E2099" i="2"/>
  <c r="D2099" i="2"/>
  <c r="L2099" i="2" s="1"/>
  <c r="E2098" i="2"/>
  <c r="D2098" i="2"/>
  <c r="L2098" i="2" s="1"/>
  <c r="E2097" i="2"/>
  <c r="D2097" i="2"/>
  <c r="L2097" i="2" s="1"/>
  <c r="L2096" i="2"/>
  <c r="E2096" i="2"/>
  <c r="D2096" i="2"/>
  <c r="L2095" i="2"/>
  <c r="E2095" i="2"/>
  <c r="D2095" i="2"/>
  <c r="L2094" i="2"/>
  <c r="E2094" i="2"/>
  <c r="D2094" i="2"/>
  <c r="E2093" i="2"/>
  <c r="D2093" i="2"/>
  <c r="L2093" i="2" s="1"/>
  <c r="L2092" i="2"/>
  <c r="E2092" i="2"/>
  <c r="D2092" i="2"/>
  <c r="E2091" i="2"/>
  <c r="D2091" i="2"/>
  <c r="L2091" i="2" s="1"/>
  <c r="G2090" i="2"/>
  <c r="E2090" i="2"/>
  <c r="D2090" i="2"/>
  <c r="L2090" i="2" s="1"/>
  <c r="L2089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L2078" i="2" s="1"/>
  <c r="L2077" i="2"/>
  <c r="E2077" i="2"/>
  <c r="D2077" i="2"/>
  <c r="E2076" i="2"/>
  <c r="D2076" i="2"/>
  <c r="L2076" i="2" s="1"/>
  <c r="E2075" i="2"/>
  <c r="D2075" i="2"/>
  <c r="L2075" i="2" s="1"/>
  <c r="E2074" i="2"/>
  <c r="D2074" i="2"/>
  <c r="L2074" i="2" s="1"/>
  <c r="E2073" i="2"/>
  <c r="D2073" i="2"/>
  <c r="L2073" i="2" s="1"/>
  <c r="L2072" i="2"/>
  <c r="E2072" i="2"/>
  <c r="D2072" i="2"/>
  <c r="L2071" i="2"/>
  <c r="E2071" i="2"/>
  <c r="D2071" i="2"/>
  <c r="L2070" i="2"/>
  <c r="E2070" i="2"/>
  <c r="D2070" i="2"/>
  <c r="E2069" i="2"/>
  <c r="D2069" i="2"/>
  <c r="L2069" i="2" s="1"/>
  <c r="E2068" i="2"/>
  <c r="D2068" i="2"/>
  <c r="L2068" i="2" s="1"/>
  <c r="E2067" i="2"/>
  <c r="D2067" i="2"/>
  <c r="L2067" i="2" s="1"/>
  <c r="G2066" i="2"/>
  <c r="E2066" i="2"/>
  <c r="D2066" i="2"/>
  <c r="L2066" i="2" s="1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L2054" i="2" s="1"/>
  <c r="L2053" i="2"/>
  <c r="E2053" i="2"/>
  <c r="D2053" i="2"/>
  <c r="E2052" i="2"/>
  <c r="D2052" i="2"/>
  <c r="L2052" i="2" s="1"/>
  <c r="E2051" i="2"/>
  <c r="D2051" i="2"/>
  <c r="L2051" i="2" s="1"/>
  <c r="E2050" i="2"/>
  <c r="D2050" i="2"/>
  <c r="L2050" i="2" s="1"/>
  <c r="E2049" i="2"/>
  <c r="D2049" i="2"/>
  <c r="L2049" i="2" s="1"/>
  <c r="L2048" i="2"/>
  <c r="E2048" i="2"/>
  <c r="D2048" i="2"/>
  <c r="L2047" i="2"/>
  <c r="E2047" i="2"/>
  <c r="D2047" i="2"/>
  <c r="L2046" i="2"/>
  <c r="E2046" i="2"/>
  <c r="D2046" i="2"/>
  <c r="E2045" i="2"/>
  <c r="D2045" i="2"/>
  <c r="L2045" i="2" s="1"/>
  <c r="E2044" i="2"/>
  <c r="D2044" i="2"/>
  <c r="L2044" i="2" s="1"/>
  <c r="E2043" i="2"/>
  <c r="D2043" i="2"/>
  <c r="L2043" i="2" s="1"/>
  <c r="G2042" i="2"/>
  <c r="E2042" i="2"/>
  <c r="D2042" i="2"/>
  <c r="L2042" i="2" s="1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L2030" i="2"/>
  <c r="E2030" i="2"/>
  <c r="D2030" i="2"/>
  <c r="L2029" i="2"/>
  <c r="E2029" i="2"/>
  <c r="D2029" i="2"/>
  <c r="E2028" i="2"/>
  <c r="D2028" i="2"/>
  <c r="L2028" i="2" s="1"/>
  <c r="E2027" i="2"/>
  <c r="D2027" i="2"/>
  <c r="L2027" i="2" s="1"/>
  <c r="E2026" i="2"/>
  <c r="D2026" i="2"/>
  <c r="L2026" i="2" s="1"/>
  <c r="E2025" i="2"/>
  <c r="D2025" i="2"/>
  <c r="L2025" i="2" s="1"/>
  <c r="L2024" i="2"/>
  <c r="E2024" i="2"/>
  <c r="D2024" i="2"/>
  <c r="L2023" i="2"/>
  <c r="E2023" i="2"/>
  <c r="D2023" i="2"/>
  <c r="E2022" i="2"/>
  <c r="D2022" i="2"/>
  <c r="L2022" i="2" s="1"/>
  <c r="E2021" i="2"/>
  <c r="D2021" i="2"/>
  <c r="L2021" i="2" s="1"/>
  <c r="E2020" i="2"/>
  <c r="D2020" i="2"/>
  <c r="L2020" i="2" s="1"/>
  <c r="E2019" i="2"/>
  <c r="D2019" i="2"/>
  <c r="L2019" i="2" s="1"/>
  <c r="G2018" i="2"/>
  <c r="E2018" i="2"/>
  <c r="D2018" i="2"/>
  <c r="L2018" i="2" s="1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L2005" i="2"/>
  <c r="E2005" i="2"/>
  <c r="D2005" i="2"/>
  <c r="E2004" i="2"/>
  <c r="D2004" i="2"/>
  <c r="L2004" i="2" s="1"/>
  <c r="E2003" i="2"/>
  <c r="D2003" i="2"/>
  <c r="L2003" i="2" s="1"/>
  <c r="L2002" i="2"/>
  <c r="E2002" i="2"/>
  <c r="D2002" i="2"/>
  <c r="E2001" i="2"/>
  <c r="D2001" i="2"/>
  <c r="L2001" i="2" s="1"/>
  <c r="L2000" i="2"/>
  <c r="E2000" i="2"/>
  <c r="D2000" i="2"/>
  <c r="E1999" i="2"/>
  <c r="D1999" i="2"/>
  <c r="L1999" i="2" s="1"/>
  <c r="E1998" i="2"/>
  <c r="D1998" i="2"/>
  <c r="L1998" i="2" s="1"/>
  <c r="E1997" i="2"/>
  <c r="D1997" i="2"/>
  <c r="L1997" i="2" s="1"/>
  <c r="L1996" i="2"/>
  <c r="E1996" i="2"/>
  <c r="D1996" i="2"/>
  <c r="L1995" i="2"/>
  <c r="E1995" i="2"/>
  <c r="D1995" i="2"/>
  <c r="L1994" i="2"/>
  <c r="G1994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L1983" i="2" s="1"/>
  <c r="E1982" i="2"/>
  <c r="D1982" i="2"/>
  <c r="L1982" i="2" s="1"/>
  <c r="L1981" i="2"/>
  <c r="E1981" i="2"/>
  <c r="D1981" i="2"/>
  <c r="E1980" i="2"/>
  <c r="D1980" i="2"/>
  <c r="L1980" i="2" s="1"/>
  <c r="E1979" i="2"/>
  <c r="D1979" i="2"/>
  <c r="L1979" i="2" s="1"/>
  <c r="L1978" i="2"/>
  <c r="E1978" i="2"/>
  <c r="D1978" i="2"/>
  <c r="E1977" i="2"/>
  <c r="D1977" i="2"/>
  <c r="L1977" i="2" s="1"/>
  <c r="E1976" i="2"/>
  <c r="D1976" i="2"/>
  <c r="L1976" i="2" s="1"/>
  <c r="E1975" i="2"/>
  <c r="D1975" i="2"/>
  <c r="L1975" i="2" s="1"/>
  <c r="L1974" i="2"/>
  <c r="E1974" i="2"/>
  <c r="D1974" i="2"/>
  <c r="E1973" i="2"/>
  <c r="D1973" i="2"/>
  <c r="L1973" i="2" s="1"/>
  <c r="E1972" i="2"/>
  <c r="D1972" i="2"/>
  <c r="L1972" i="2" s="1"/>
  <c r="E1971" i="2"/>
  <c r="D1971" i="2"/>
  <c r="L1971" i="2" s="1"/>
  <c r="L1970" i="2"/>
  <c r="G1970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L1959" i="2"/>
  <c r="E1959" i="2"/>
  <c r="D1959" i="2"/>
  <c r="L1958" i="2"/>
  <c r="E1958" i="2"/>
  <c r="D1958" i="2"/>
  <c r="L1957" i="2"/>
  <c r="E1957" i="2"/>
  <c r="D1957" i="2"/>
  <c r="L1956" i="2"/>
  <c r="E1956" i="2"/>
  <c r="D1956" i="2"/>
  <c r="E1955" i="2"/>
  <c r="D1955" i="2"/>
  <c r="E1954" i="2"/>
  <c r="D1954" i="2"/>
  <c r="L1954" i="2" s="1"/>
  <c r="L1953" i="2"/>
  <c r="E1953" i="2"/>
  <c r="D1953" i="2"/>
  <c r="E1952" i="2"/>
  <c r="D1952" i="2"/>
  <c r="L1952" i="2" s="1"/>
  <c r="L1951" i="2"/>
  <c r="E1951" i="2"/>
  <c r="D1951" i="2"/>
  <c r="E1950" i="2"/>
  <c r="D1950" i="2"/>
  <c r="L1950" i="2" s="1"/>
  <c r="L1949" i="2"/>
  <c r="E1949" i="2"/>
  <c r="D1949" i="2"/>
  <c r="E1948" i="2"/>
  <c r="D1948" i="2"/>
  <c r="L1948" i="2" s="1"/>
  <c r="L1947" i="2"/>
  <c r="E1947" i="2"/>
  <c r="D1947" i="2"/>
  <c r="G1946" i="2"/>
  <c r="E1946" i="2"/>
  <c r="D1946" i="2"/>
  <c r="L1946" i="2" s="1"/>
  <c r="E1945" i="2"/>
  <c r="D1945" i="2"/>
  <c r="L1945" i="2" s="1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L1936" i="2" s="1"/>
  <c r="L1935" i="2"/>
  <c r="E1935" i="2"/>
  <c r="D1935" i="2"/>
  <c r="E1934" i="2"/>
  <c r="D1934" i="2"/>
  <c r="L1934" i="2" s="1"/>
  <c r="E1933" i="2"/>
  <c r="D1933" i="2"/>
  <c r="L1933" i="2" s="1"/>
  <c r="L1932" i="2"/>
  <c r="E1932" i="2"/>
  <c r="D1932" i="2"/>
  <c r="E1931" i="2"/>
  <c r="D1931" i="2"/>
  <c r="L1931" i="2" s="1"/>
  <c r="L1930" i="2"/>
  <c r="E1930" i="2"/>
  <c r="D1930" i="2"/>
  <c r="L1929" i="2"/>
  <c r="E1929" i="2"/>
  <c r="D1929" i="2"/>
  <c r="E1928" i="2"/>
  <c r="D1928" i="2"/>
  <c r="L1928" i="2" s="1"/>
  <c r="L1927" i="2"/>
  <c r="E1927" i="2"/>
  <c r="D1927" i="2"/>
  <c r="E1926" i="2"/>
  <c r="D1926" i="2"/>
  <c r="L1926" i="2" s="1"/>
  <c r="L1925" i="2"/>
  <c r="E1925" i="2"/>
  <c r="D1925" i="2"/>
  <c r="E1924" i="2"/>
  <c r="D1924" i="2"/>
  <c r="L1924" i="2" s="1"/>
  <c r="L1923" i="2"/>
  <c r="E1923" i="2"/>
  <c r="D1923" i="2"/>
  <c r="G1922" i="2"/>
  <c r="E1922" i="2"/>
  <c r="D1922" i="2"/>
  <c r="L1922" i="2" s="1"/>
  <c r="E1921" i="2"/>
  <c r="D1921" i="2"/>
  <c r="L1921" i="2" s="1"/>
  <c r="L1920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L1913" i="2"/>
  <c r="E1913" i="2"/>
  <c r="D1913" i="2"/>
  <c r="E1912" i="2"/>
  <c r="D1912" i="2"/>
  <c r="L1912" i="2" s="1"/>
  <c r="L1911" i="2"/>
  <c r="E1911" i="2"/>
  <c r="D1911" i="2"/>
  <c r="E1910" i="2"/>
  <c r="D1910" i="2"/>
  <c r="L1910" i="2" s="1"/>
  <c r="E1909" i="2"/>
  <c r="D1909" i="2"/>
  <c r="L1909" i="2" s="1"/>
  <c r="L1908" i="2"/>
  <c r="E1908" i="2"/>
  <c r="D1908" i="2"/>
  <c r="E1907" i="2"/>
  <c r="D1907" i="2"/>
  <c r="L1907" i="2" s="1"/>
  <c r="L1906" i="2"/>
  <c r="E1906" i="2"/>
  <c r="D1906" i="2"/>
  <c r="L1905" i="2"/>
  <c r="E1905" i="2"/>
  <c r="D1905" i="2"/>
  <c r="E1904" i="2"/>
  <c r="D1904" i="2"/>
  <c r="L1904" i="2" s="1"/>
  <c r="L1903" i="2"/>
  <c r="E1903" i="2"/>
  <c r="D1903" i="2"/>
  <c r="E1902" i="2"/>
  <c r="D1902" i="2"/>
  <c r="L1902" i="2" s="1"/>
  <c r="L1901" i="2"/>
  <c r="E1901" i="2"/>
  <c r="D1901" i="2"/>
  <c r="E1900" i="2"/>
  <c r="D1900" i="2"/>
  <c r="E1899" i="2"/>
  <c r="D1899" i="2"/>
  <c r="G1898" i="2"/>
  <c r="E1898" i="2"/>
  <c r="D1898" i="2"/>
  <c r="L1898" i="2" s="1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L1886" i="2" s="1"/>
  <c r="E1885" i="2"/>
  <c r="D1885" i="2"/>
  <c r="L1885" i="2" s="1"/>
  <c r="L1884" i="2"/>
  <c r="E1884" i="2"/>
  <c r="D1884" i="2"/>
  <c r="E1883" i="2"/>
  <c r="D1883" i="2"/>
  <c r="L1883" i="2" s="1"/>
  <c r="L1882" i="2"/>
  <c r="E1882" i="2"/>
  <c r="D1882" i="2"/>
  <c r="L1881" i="2"/>
  <c r="E1881" i="2"/>
  <c r="D1881" i="2"/>
  <c r="E1880" i="2"/>
  <c r="D1880" i="2"/>
  <c r="L1880" i="2" s="1"/>
  <c r="L1879" i="2"/>
  <c r="E1879" i="2"/>
  <c r="D1879" i="2"/>
  <c r="E1878" i="2"/>
  <c r="D1878" i="2"/>
  <c r="L1878" i="2" s="1"/>
  <c r="L1877" i="2"/>
  <c r="E1877" i="2"/>
  <c r="D1877" i="2"/>
  <c r="E1876" i="2"/>
  <c r="D1876" i="2"/>
  <c r="L1876" i="2" s="1"/>
  <c r="L1875" i="2"/>
  <c r="E1875" i="2"/>
  <c r="D1875" i="2"/>
  <c r="G1874" i="2"/>
  <c r="E1874" i="2"/>
  <c r="D1874" i="2"/>
  <c r="L1874" i="2" s="1"/>
  <c r="E1873" i="2"/>
  <c r="D1873" i="2"/>
  <c r="L1873" i="2" s="1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L1862" i="2" s="1"/>
  <c r="E1861" i="2"/>
  <c r="D1861" i="2"/>
  <c r="L1861" i="2" s="1"/>
  <c r="L1860" i="2"/>
  <c r="E1860" i="2"/>
  <c r="D1860" i="2"/>
  <c r="E1859" i="2"/>
  <c r="D1859" i="2"/>
  <c r="L1859" i="2" s="1"/>
  <c r="L1858" i="2"/>
  <c r="E1858" i="2"/>
  <c r="D1858" i="2"/>
  <c r="L1857" i="2"/>
  <c r="E1857" i="2"/>
  <c r="D1857" i="2"/>
  <c r="E1856" i="2"/>
  <c r="D1856" i="2"/>
  <c r="L1856" i="2" s="1"/>
  <c r="L1855" i="2"/>
  <c r="E1855" i="2"/>
  <c r="D1855" i="2"/>
  <c r="E1854" i="2"/>
  <c r="D1854" i="2"/>
  <c r="L1854" i="2" s="1"/>
  <c r="L1853" i="2"/>
  <c r="E1853" i="2"/>
  <c r="D1853" i="2"/>
  <c r="E1852" i="2"/>
  <c r="D1852" i="2"/>
  <c r="L1852" i="2" s="1"/>
  <c r="L1851" i="2"/>
  <c r="E1851" i="2"/>
  <c r="D1851" i="2"/>
  <c r="G1850" i="2"/>
  <c r="E1850" i="2"/>
  <c r="D1850" i="2"/>
  <c r="L1850" i="2" s="1"/>
  <c r="E1849" i="2"/>
  <c r="D1849" i="2"/>
  <c r="L1849" i="2" s="1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L1840" i="2" s="1"/>
  <c r="L1839" i="2"/>
  <c r="E1839" i="2"/>
  <c r="D1839" i="2"/>
  <c r="E1838" i="2"/>
  <c r="D1838" i="2"/>
  <c r="L1838" i="2" s="1"/>
  <c r="E1837" i="2"/>
  <c r="D1837" i="2"/>
  <c r="L1837" i="2" s="1"/>
  <c r="E1836" i="2"/>
  <c r="D1836" i="2"/>
  <c r="E1835" i="2"/>
  <c r="D1835" i="2"/>
  <c r="L1835" i="2" s="1"/>
  <c r="L1834" i="2"/>
  <c r="E1834" i="2"/>
  <c r="D1834" i="2"/>
  <c r="L1833" i="2"/>
  <c r="E1833" i="2"/>
  <c r="D1833" i="2"/>
  <c r="E1832" i="2"/>
  <c r="D1832" i="2"/>
  <c r="L1832" i="2" s="1"/>
  <c r="L1831" i="2"/>
  <c r="E1831" i="2"/>
  <c r="D1831" i="2"/>
  <c r="E1830" i="2"/>
  <c r="D1830" i="2"/>
  <c r="L1830" i="2" s="1"/>
  <c r="L1829" i="2"/>
  <c r="E1829" i="2"/>
  <c r="D1829" i="2"/>
  <c r="E1828" i="2"/>
  <c r="D1828" i="2"/>
  <c r="L1828" i="2" s="1"/>
  <c r="L1827" i="2"/>
  <c r="E1827" i="2"/>
  <c r="D1827" i="2"/>
  <c r="G1826" i="2"/>
  <c r="E1826" i="2"/>
  <c r="D1826" i="2"/>
  <c r="L1826" i="2" s="1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L1814" i="2" s="1"/>
  <c r="E1813" i="2"/>
  <c r="D1813" i="2"/>
  <c r="L1813" i="2" s="1"/>
  <c r="L1812" i="2"/>
  <c r="E1812" i="2"/>
  <c r="D1812" i="2"/>
  <c r="E1811" i="2"/>
  <c r="D1811" i="2"/>
  <c r="L1811" i="2" s="1"/>
  <c r="L1810" i="2"/>
  <c r="E1810" i="2"/>
  <c r="D1810" i="2"/>
  <c r="L1809" i="2"/>
  <c r="E1809" i="2"/>
  <c r="D1809" i="2"/>
  <c r="E1808" i="2"/>
  <c r="D1808" i="2"/>
  <c r="L1808" i="2" s="1"/>
  <c r="L1807" i="2"/>
  <c r="E1807" i="2"/>
  <c r="D1807" i="2"/>
  <c r="E1806" i="2"/>
  <c r="D1806" i="2"/>
  <c r="L1806" i="2" s="1"/>
  <c r="L1805" i="2"/>
  <c r="E1805" i="2"/>
  <c r="D1805" i="2"/>
  <c r="E1804" i="2"/>
  <c r="D1804" i="2"/>
  <c r="L1804" i="2" s="1"/>
  <c r="L1803" i="2"/>
  <c r="E1803" i="2"/>
  <c r="D1803" i="2"/>
  <c r="G1802" i="2"/>
  <c r="E1802" i="2"/>
  <c r="D1802" i="2"/>
  <c r="L1802" i="2" s="1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L1791" i="2"/>
  <c r="E1791" i="2"/>
  <c r="D1791" i="2"/>
  <c r="E1790" i="2"/>
  <c r="D1790" i="2"/>
  <c r="L1790" i="2" s="1"/>
  <c r="E1789" i="2"/>
  <c r="D1789" i="2"/>
  <c r="L1789" i="2" s="1"/>
  <c r="L1788" i="2"/>
  <c r="E1788" i="2"/>
  <c r="D1788" i="2"/>
  <c r="E1787" i="2"/>
  <c r="D1787" i="2"/>
  <c r="L1787" i="2" s="1"/>
  <c r="E1786" i="2"/>
  <c r="D1786" i="2"/>
  <c r="L1785" i="2"/>
  <c r="E1785" i="2"/>
  <c r="D1785" i="2"/>
  <c r="E1784" i="2"/>
  <c r="D1784" i="2"/>
  <c r="L1784" i="2" s="1"/>
  <c r="L1783" i="2"/>
  <c r="E1783" i="2"/>
  <c r="D1783" i="2"/>
  <c r="E1782" i="2"/>
  <c r="D1782" i="2"/>
  <c r="L1782" i="2" s="1"/>
  <c r="L1781" i="2"/>
  <c r="E1781" i="2"/>
  <c r="D1781" i="2"/>
  <c r="E1780" i="2"/>
  <c r="D1780" i="2"/>
  <c r="L1780" i="2" s="1"/>
  <c r="L1779" i="2"/>
  <c r="E1779" i="2"/>
  <c r="D1779" i="2"/>
  <c r="G1778" i="2"/>
  <c r="E1778" i="2"/>
  <c r="D1778" i="2"/>
  <c r="L1778" i="2" s="1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L1767" i="2"/>
  <c r="E1767" i="2"/>
  <c r="D1767" i="2"/>
  <c r="E1766" i="2"/>
  <c r="D1766" i="2"/>
  <c r="L1766" i="2" s="1"/>
  <c r="E1765" i="2"/>
  <c r="D1765" i="2"/>
  <c r="L1765" i="2" s="1"/>
  <c r="L1764" i="2"/>
  <c r="E1764" i="2"/>
  <c r="D1764" i="2"/>
  <c r="E1763" i="2"/>
  <c r="D1763" i="2"/>
  <c r="L1763" i="2" s="1"/>
  <c r="L1762" i="2"/>
  <c r="E1762" i="2"/>
  <c r="D1762" i="2"/>
  <c r="L1761" i="2"/>
  <c r="E1761" i="2"/>
  <c r="D1761" i="2"/>
  <c r="E1760" i="2"/>
  <c r="D1760" i="2"/>
  <c r="L1760" i="2" s="1"/>
  <c r="L1759" i="2"/>
  <c r="E1759" i="2"/>
  <c r="D1759" i="2"/>
  <c r="E1758" i="2"/>
  <c r="D1758" i="2"/>
  <c r="L1758" i="2" s="1"/>
  <c r="L1757" i="2"/>
  <c r="E1757" i="2"/>
  <c r="D1757" i="2"/>
  <c r="E1756" i="2"/>
  <c r="D1756" i="2"/>
  <c r="L1756" i="2" s="1"/>
  <c r="E1755" i="2"/>
  <c r="D1755" i="2"/>
  <c r="L1755" i="2" s="1"/>
  <c r="G1754" i="2"/>
  <c r="E1754" i="2"/>
  <c r="D1754" i="2"/>
  <c r="L1754" i="2" s="1"/>
  <c r="E1753" i="2"/>
  <c r="D1753" i="2"/>
  <c r="L1753" i="2" s="1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L1742" i="2" s="1"/>
  <c r="E1741" i="2"/>
  <c r="D1741" i="2"/>
  <c r="L1741" i="2" s="1"/>
  <c r="L1740" i="2"/>
  <c r="E1740" i="2"/>
  <c r="D1740" i="2"/>
  <c r="E1739" i="2"/>
  <c r="D1739" i="2"/>
  <c r="L1739" i="2" s="1"/>
  <c r="L1738" i="2"/>
  <c r="E1738" i="2"/>
  <c r="D1738" i="2"/>
  <c r="L1737" i="2"/>
  <c r="E1737" i="2"/>
  <c r="D1737" i="2"/>
  <c r="E1736" i="2"/>
  <c r="D1736" i="2"/>
  <c r="L1736" i="2" s="1"/>
  <c r="E1735" i="2"/>
  <c r="D1735" i="2"/>
  <c r="L1735" i="2" s="1"/>
  <c r="E1734" i="2"/>
  <c r="D1734" i="2"/>
  <c r="L1734" i="2" s="1"/>
  <c r="L1733" i="2"/>
  <c r="E1733" i="2"/>
  <c r="D1733" i="2"/>
  <c r="E1732" i="2"/>
  <c r="D1732" i="2"/>
  <c r="L1732" i="2" s="1"/>
  <c r="E1731" i="2"/>
  <c r="D1731" i="2"/>
  <c r="L1731" i="2" s="1"/>
  <c r="G1730" i="2"/>
  <c r="E1730" i="2"/>
  <c r="D1730" i="2"/>
  <c r="L1730" i="2" s="1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L1718" i="2" s="1"/>
  <c r="E1717" i="2"/>
  <c r="D1717" i="2"/>
  <c r="L1717" i="2" s="1"/>
  <c r="L1716" i="2"/>
  <c r="E1716" i="2"/>
  <c r="D1716" i="2"/>
  <c r="E1715" i="2"/>
  <c r="D1715" i="2"/>
  <c r="L1715" i="2" s="1"/>
  <c r="L1714" i="2"/>
  <c r="E1714" i="2"/>
  <c r="D1714" i="2"/>
  <c r="L1713" i="2"/>
  <c r="E1713" i="2"/>
  <c r="D1713" i="2"/>
  <c r="E1712" i="2"/>
  <c r="D1712" i="2"/>
  <c r="L1712" i="2" s="1"/>
  <c r="E1711" i="2"/>
  <c r="D1711" i="2"/>
  <c r="L1711" i="2" s="1"/>
  <c r="L1710" i="2"/>
  <c r="E1710" i="2"/>
  <c r="D1710" i="2"/>
  <c r="L1709" i="2"/>
  <c r="E1709" i="2"/>
  <c r="D1709" i="2"/>
  <c r="E1708" i="2"/>
  <c r="D1708" i="2"/>
  <c r="L1708" i="2" s="1"/>
  <c r="L1707" i="2"/>
  <c r="E1707" i="2"/>
  <c r="D1707" i="2"/>
  <c r="G1706" i="2"/>
  <c r="E1706" i="2"/>
  <c r="D1706" i="2"/>
  <c r="L1706" i="2" s="1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L1694" i="2" s="1"/>
  <c r="E1693" i="2"/>
  <c r="D1693" i="2"/>
  <c r="L1693" i="2" s="1"/>
  <c r="L1692" i="2"/>
  <c r="E1692" i="2"/>
  <c r="D1692" i="2"/>
  <c r="E1691" i="2"/>
  <c r="D1691" i="2"/>
  <c r="L1691" i="2" s="1"/>
  <c r="L1690" i="2"/>
  <c r="E1690" i="2"/>
  <c r="D1690" i="2"/>
  <c r="L1689" i="2"/>
  <c r="E1689" i="2"/>
  <c r="D1689" i="2"/>
  <c r="E1688" i="2"/>
  <c r="D1688" i="2"/>
  <c r="L1688" i="2" s="1"/>
  <c r="E1687" i="2"/>
  <c r="D1687" i="2"/>
  <c r="L1687" i="2" s="1"/>
  <c r="E1686" i="2"/>
  <c r="D1686" i="2"/>
  <c r="L1686" i="2" s="1"/>
  <c r="L1685" i="2"/>
  <c r="E1685" i="2"/>
  <c r="D1685" i="2"/>
  <c r="E1684" i="2"/>
  <c r="D1684" i="2"/>
  <c r="L1684" i="2" s="1"/>
  <c r="E1683" i="2"/>
  <c r="D1683" i="2"/>
  <c r="L1683" i="2" s="1"/>
  <c r="G1682" i="2"/>
  <c r="E1682" i="2"/>
  <c r="D1682" i="2"/>
  <c r="L1682" i="2" s="1"/>
  <c r="E1681" i="2"/>
  <c r="D1681" i="2"/>
  <c r="L1681" i="2" s="1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L1670" i="2"/>
  <c r="E1670" i="2"/>
  <c r="D1670" i="2"/>
  <c r="E1669" i="2"/>
  <c r="D1669" i="2"/>
  <c r="L1669" i="2" s="1"/>
  <c r="E1668" i="2"/>
  <c r="D1668" i="2"/>
  <c r="L1667" i="2"/>
  <c r="E1667" i="2"/>
  <c r="D1667" i="2"/>
  <c r="L1666" i="2"/>
  <c r="E1666" i="2"/>
  <c r="D1666" i="2"/>
  <c r="L1665" i="2"/>
  <c r="E1665" i="2"/>
  <c r="D1665" i="2"/>
  <c r="E1664" i="2"/>
  <c r="D1664" i="2"/>
  <c r="L1664" i="2" s="1"/>
  <c r="E1663" i="2"/>
  <c r="D1663" i="2"/>
  <c r="L1663" i="2" s="1"/>
  <c r="L1662" i="2"/>
  <c r="E1662" i="2"/>
  <c r="D1662" i="2"/>
  <c r="L1661" i="2"/>
  <c r="E1661" i="2"/>
  <c r="D1661" i="2"/>
  <c r="E1660" i="2"/>
  <c r="D1660" i="2"/>
  <c r="L1660" i="2" s="1"/>
  <c r="E1659" i="2"/>
  <c r="D1659" i="2"/>
  <c r="L1659" i="2" s="1"/>
  <c r="G1658" i="2"/>
  <c r="E1658" i="2"/>
  <c r="D1658" i="2"/>
  <c r="L1658" i="2" s="1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L1647" i="2"/>
  <c r="E1647" i="2"/>
  <c r="D1647" i="2"/>
  <c r="L1646" i="2"/>
  <c r="E1646" i="2"/>
  <c r="D1646" i="2"/>
  <c r="E1645" i="2"/>
  <c r="D1645" i="2"/>
  <c r="L1645" i="2" s="1"/>
  <c r="L1644" i="2"/>
  <c r="E1644" i="2"/>
  <c r="D1644" i="2"/>
  <c r="E1643" i="2"/>
  <c r="D1643" i="2"/>
  <c r="L1643" i="2" s="1"/>
  <c r="E1642" i="2"/>
  <c r="D1642" i="2"/>
  <c r="L1642" i="2" s="1"/>
  <c r="L1641" i="2"/>
  <c r="E1641" i="2"/>
  <c r="D1641" i="2"/>
  <c r="E1640" i="2"/>
  <c r="D1640" i="2"/>
  <c r="L1640" i="2" s="1"/>
  <c r="L1639" i="2"/>
  <c r="E1639" i="2"/>
  <c r="D1639" i="2"/>
  <c r="L1638" i="2"/>
  <c r="E1638" i="2"/>
  <c r="D1638" i="2"/>
  <c r="L1637" i="2"/>
  <c r="E1637" i="2"/>
  <c r="D1637" i="2"/>
  <c r="E1636" i="2"/>
  <c r="D1636" i="2"/>
  <c r="L1636" i="2" s="1"/>
  <c r="E1635" i="2"/>
  <c r="D1635" i="2"/>
  <c r="L1635" i="2" s="1"/>
  <c r="G1634" i="2"/>
  <c r="E1634" i="2"/>
  <c r="D1634" i="2"/>
  <c r="L1634" i="2" s="1"/>
  <c r="E1633" i="2"/>
  <c r="D1633" i="2"/>
  <c r="L1633" i="2" s="1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L1622" i="2"/>
  <c r="E1622" i="2"/>
  <c r="D1622" i="2"/>
  <c r="E1621" i="2"/>
  <c r="D1621" i="2"/>
  <c r="L1621" i="2" s="1"/>
  <c r="L1620" i="2"/>
  <c r="E1620" i="2"/>
  <c r="D1620" i="2"/>
  <c r="L1619" i="2"/>
  <c r="E1619" i="2"/>
  <c r="D1619" i="2"/>
  <c r="E1618" i="2"/>
  <c r="D1618" i="2"/>
  <c r="L1618" i="2" s="1"/>
  <c r="L1617" i="2"/>
  <c r="E1617" i="2"/>
  <c r="D1617" i="2"/>
  <c r="E1616" i="2"/>
  <c r="D1616" i="2"/>
  <c r="L1616" i="2" s="1"/>
  <c r="E1615" i="2"/>
  <c r="D1615" i="2"/>
  <c r="L1615" i="2" s="1"/>
  <c r="E1614" i="2"/>
  <c r="D1614" i="2"/>
  <c r="L1614" i="2" s="1"/>
  <c r="E1613" i="2"/>
  <c r="D1613" i="2"/>
  <c r="L1613" i="2" s="1"/>
  <c r="E1612" i="2"/>
  <c r="D1612" i="2"/>
  <c r="L1612" i="2" s="1"/>
  <c r="L1611" i="2"/>
  <c r="E1611" i="2"/>
  <c r="D1611" i="2"/>
  <c r="L1610" i="2"/>
  <c r="G1610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L1598" i="2"/>
  <c r="E1598" i="2"/>
  <c r="D1598" i="2"/>
  <c r="L1597" i="2"/>
  <c r="E1597" i="2"/>
  <c r="D1597" i="2"/>
  <c r="L1596" i="2"/>
  <c r="E1596" i="2"/>
  <c r="D1596" i="2"/>
  <c r="E1595" i="2"/>
  <c r="D1595" i="2"/>
  <c r="L1595" i="2" s="1"/>
  <c r="L1594" i="2"/>
  <c r="E1594" i="2"/>
  <c r="D1594" i="2"/>
  <c r="E1593" i="2"/>
  <c r="D1593" i="2"/>
  <c r="L1593" i="2" s="1"/>
  <c r="E1592" i="2"/>
  <c r="D1592" i="2"/>
  <c r="L1592" i="2" s="1"/>
  <c r="E1591" i="2"/>
  <c r="D1591" i="2"/>
  <c r="L1591" i="2" s="1"/>
  <c r="E1590" i="2"/>
  <c r="D1590" i="2"/>
  <c r="L1590" i="2" s="1"/>
  <c r="E1589" i="2"/>
  <c r="D1589" i="2"/>
  <c r="L1589" i="2" s="1"/>
  <c r="E1588" i="2"/>
  <c r="D1588" i="2"/>
  <c r="L1588" i="2" s="1"/>
  <c r="L1587" i="2"/>
  <c r="E1587" i="2"/>
  <c r="D1587" i="2"/>
  <c r="L1586" i="2"/>
  <c r="G1586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L1574" i="2"/>
  <c r="E1574" i="2"/>
  <c r="D1574" i="2"/>
  <c r="L1573" i="2"/>
  <c r="E1573" i="2"/>
  <c r="D1573" i="2"/>
  <c r="L1572" i="2"/>
  <c r="E1572" i="2"/>
  <c r="D1572" i="2"/>
  <c r="E1571" i="2"/>
  <c r="D1571" i="2"/>
  <c r="L1571" i="2" s="1"/>
  <c r="L1570" i="2"/>
  <c r="E1570" i="2"/>
  <c r="D1570" i="2"/>
  <c r="L1569" i="2"/>
  <c r="E1569" i="2"/>
  <c r="D1569" i="2"/>
  <c r="L1568" i="2"/>
  <c r="E1568" i="2"/>
  <c r="D1568" i="2"/>
  <c r="E1567" i="2"/>
  <c r="D1567" i="2"/>
  <c r="L1567" i="2" s="1"/>
  <c r="E1566" i="2"/>
  <c r="D1566" i="2"/>
  <c r="L1566" i="2" s="1"/>
  <c r="E1565" i="2"/>
  <c r="D1565" i="2"/>
  <c r="L1565" i="2" s="1"/>
  <c r="E1564" i="2"/>
  <c r="D1564" i="2"/>
  <c r="L1564" i="2" s="1"/>
  <c r="L1563" i="2"/>
  <c r="E1563" i="2"/>
  <c r="D1563" i="2"/>
  <c r="L1562" i="2"/>
  <c r="G1562" i="2"/>
  <c r="E1562" i="2"/>
  <c r="D1562" i="2"/>
  <c r="L1561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L1550" i="2"/>
  <c r="E1550" i="2"/>
  <c r="D1550" i="2"/>
  <c r="L1549" i="2"/>
  <c r="E1549" i="2"/>
  <c r="D1549" i="2"/>
  <c r="L1548" i="2"/>
  <c r="E1548" i="2"/>
  <c r="D1548" i="2"/>
  <c r="E1547" i="2"/>
  <c r="D1547" i="2"/>
  <c r="L1547" i="2" s="1"/>
  <c r="L1546" i="2"/>
  <c r="E1546" i="2"/>
  <c r="D1546" i="2"/>
  <c r="L1545" i="2"/>
  <c r="E1545" i="2"/>
  <c r="D1545" i="2"/>
  <c r="L1544" i="2"/>
  <c r="E1544" i="2"/>
  <c r="D1544" i="2"/>
  <c r="E1543" i="2"/>
  <c r="D1543" i="2"/>
  <c r="L1543" i="2" s="1"/>
  <c r="E1542" i="2"/>
  <c r="D1542" i="2"/>
  <c r="L1542" i="2" s="1"/>
  <c r="E1541" i="2"/>
  <c r="D1541" i="2"/>
  <c r="L1541" i="2" s="1"/>
  <c r="E1540" i="2"/>
  <c r="D1540" i="2"/>
  <c r="L1540" i="2" s="1"/>
  <c r="L1539" i="2"/>
  <c r="E1539" i="2"/>
  <c r="D1539" i="2"/>
  <c r="L1538" i="2"/>
  <c r="G1538" i="2"/>
  <c r="E1538" i="2"/>
  <c r="D1538" i="2"/>
  <c r="L1537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L1526" i="2"/>
  <c r="E1526" i="2"/>
  <c r="D1526" i="2"/>
  <c r="L1525" i="2"/>
  <c r="E1525" i="2"/>
  <c r="D1525" i="2"/>
  <c r="L1524" i="2"/>
  <c r="E1524" i="2"/>
  <c r="D1524" i="2"/>
  <c r="E1523" i="2"/>
  <c r="D1523" i="2"/>
  <c r="L1523" i="2" s="1"/>
  <c r="L1522" i="2"/>
  <c r="E1522" i="2"/>
  <c r="D1522" i="2"/>
  <c r="L1521" i="2"/>
  <c r="E1521" i="2"/>
  <c r="D1521" i="2"/>
  <c r="L1520" i="2"/>
  <c r="E1520" i="2"/>
  <c r="D1520" i="2"/>
  <c r="E1519" i="2"/>
  <c r="D1519" i="2"/>
  <c r="L1519" i="2" s="1"/>
  <c r="E1518" i="2"/>
  <c r="D1518" i="2"/>
  <c r="L1518" i="2" s="1"/>
  <c r="E1517" i="2"/>
  <c r="D1517" i="2"/>
  <c r="L1517" i="2" s="1"/>
  <c r="E1516" i="2"/>
  <c r="D1516" i="2"/>
  <c r="L1516" i="2" s="1"/>
  <c r="L1515" i="2"/>
  <c r="E1515" i="2"/>
  <c r="D1515" i="2"/>
  <c r="L1514" i="2"/>
  <c r="G1514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L1502" i="2"/>
  <c r="E1502" i="2"/>
  <c r="D1502" i="2"/>
  <c r="L1501" i="2"/>
  <c r="E1501" i="2"/>
  <c r="D1501" i="2"/>
  <c r="L1500" i="2"/>
  <c r="E1500" i="2"/>
  <c r="D1500" i="2"/>
  <c r="E1499" i="2"/>
  <c r="D1499" i="2"/>
  <c r="L1499" i="2" s="1"/>
  <c r="E1498" i="2"/>
  <c r="D1498" i="2"/>
  <c r="L1497" i="2"/>
  <c r="E1497" i="2"/>
  <c r="D1497" i="2"/>
  <c r="L1496" i="2"/>
  <c r="E1496" i="2"/>
  <c r="D1496" i="2"/>
  <c r="E1495" i="2"/>
  <c r="D1495" i="2"/>
  <c r="L1495" i="2" s="1"/>
  <c r="E1494" i="2"/>
  <c r="D1494" i="2"/>
  <c r="L1494" i="2" s="1"/>
  <c r="E1493" i="2"/>
  <c r="D1493" i="2"/>
  <c r="L1493" i="2" s="1"/>
  <c r="E1492" i="2"/>
  <c r="D1492" i="2"/>
  <c r="L1492" i="2" s="1"/>
  <c r="L1491" i="2"/>
  <c r="E1491" i="2"/>
  <c r="D1491" i="2"/>
  <c r="L1490" i="2"/>
  <c r="G1490" i="2"/>
  <c r="E1490" i="2"/>
  <c r="D1490" i="2"/>
  <c r="L1489" i="2"/>
  <c r="E1489" i="2"/>
  <c r="D1489" i="2"/>
  <c r="L1488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L1481" i="2" s="1"/>
  <c r="E1480" i="2"/>
  <c r="D1480" i="2"/>
  <c r="L1480" i="2" s="1"/>
  <c r="L1479" i="2"/>
  <c r="E1479" i="2"/>
  <c r="D1479" i="2"/>
  <c r="L1478" i="2"/>
  <c r="E1478" i="2"/>
  <c r="D1478" i="2"/>
  <c r="L1477" i="2"/>
  <c r="E1477" i="2"/>
  <c r="D1477" i="2"/>
  <c r="L1476" i="2"/>
  <c r="E1476" i="2"/>
  <c r="D1476" i="2"/>
  <c r="E1475" i="2"/>
  <c r="D1475" i="2"/>
  <c r="L1475" i="2" s="1"/>
  <c r="L1474" i="2"/>
  <c r="E1474" i="2"/>
  <c r="D1474" i="2"/>
  <c r="L1473" i="2"/>
  <c r="E1473" i="2"/>
  <c r="D1473" i="2"/>
  <c r="L1472" i="2"/>
  <c r="E1472" i="2"/>
  <c r="D1472" i="2"/>
  <c r="E1471" i="2"/>
  <c r="D1471" i="2"/>
  <c r="L1471" i="2" s="1"/>
  <c r="E1470" i="2"/>
  <c r="D1470" i="2"/>
  <c r="L1470" i="2" s="1"/>
  <c r="E1469" i="2"/>
  <c r="D1469" i="2"/>
  <c r="L1469" i="2" s="1"/>
  <c r="E1468" i="2"/>
  <c r="D1468" i="2"/>
  <c r="L1468" i="2" s="1"/>
  <c r="L1467" i="2"/>
  <c r="E1467" i="2"/>
  <c r="D1467" i="2"/>
  <c r="G1466" i="2"/>
  <c r="E1466" i="2"/>
  <c r="D1466" i="2"/>
  <c r="L1465" i="2"/>
  <c r="E1465" i="2"/>
  <c r="D1465" i="2"/>
  <c r="L1464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L1456" i="2" s="1"/>
  <c r="L1455" i="2"/>
  <c r="E1455" i="2"/>
  <c r="D1455" i="2"/>
  <c r="L1454" i="2"/>
  <c r="E1454" i="2"/>
  <c r="D1454" i="2"/>
  <c r="L1453" i="2"/>
  <c r="E1453" i="2"/>
  <c r="D1453" i="2"/>
  <c r="L1452" i="2"/>
  <c r="E1452" i="2"/>
  <c r="D1452" i="2"/>
  <c r="E1451" i="2"/>
  <c r="D1451" i="2"/>
  <c r="L1450" i="2"/>
  <c r="E1450" i="2"/>
  <c r="D1450" i="2"/>
  <c r="L1449" i="2"/>
  <c r="E1449" i="2"/>
  <c r="D1449" i="2"/>
  <c r="L1448" i="2"/>
  <c r="E1448" i="2"/>
  <c r="D1448" i="2"/>
  <c r="E1447" i="2"/>
  <c r="D1447" i="2"/>
  <c r="L1447" i="2" s="1"/>
  <c r="E1446" i="2"/>
  <c r="D1446" i="2"/>
  <c r="L1446" i="2" s="1"/>
  <c r="E1445" i="2"/>
  <c r="D1445" i="2"/>
  <c r="L1445" i="2" s="1"/>
  <c r="E1444" i="2"/>
  <c r="D1444" i="2"/>
  <c r="L1444" i="2" s="1"/>
  <c r="L1443" i="2"/>
  <c r="E1443" i="2"/>
  <c r="D1443" i="2"/>
  <c r="L1442" i="2"/>
  <c r="G1442" i="2"/>
  <c r="E1442" i="2"/>
  <c r="D1442" i="2"/>
  <c r="L1441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L1432" i="2" s="1"/>
  <c r="L1431" i="2"/>
  <c r="E1431" i="2"/>
  <c r="D1431" i="2"/>
  <c r="L1430" i="2"/>
  <c r="E1430" i="2"/>
  <c r="D1430" i="2"/>
  <c r="L1429" i="2"/>
  <c r="E1429" i="2"/>
  <c r="D1429" i="2"/>
  <c r="L1428" i="2"/>
  <c r="E1428" i="2"/>
  <c r="D1428" i="2"/>
  <c r="E1427" i="2"/>
  <c r="D1427" i="2"/>
  <c r="L1426" i="2"/>
  <c r="E1426" i="2"/>
  <c r="D1426" i="2"/>
  <c r="L1425" i="2"/>
  <c r="E1425" i="2"/>
  <c r="D1425" i="2"/>
  <c r="L1424" i="2"/>
  <c r="E1424" i="2"/>
  <c r="D1424" i="2"/>
  <c r="E1423" i="2"/>
  <c r="D1423" i="2"/>
  <c r="L1423" i="2" s="1"/>
  <c r="E1422" i="2"/>
  <c r="D1422" i="2"/>
  <c r="L1422" i="2" s="1"/>
  <c r="E1421" i="2"/>
  <c r="D1421" i="2"/>
  <c r="L1421" i="2" s="1"/>
  <c r="E1420" i="2"/>
  <c r="D1420" i="2"/>
  <c r="L1420" i="2" s="1"/>
  <c r="L1419" i="2"/>
  <c r="E1419" i="2"/>
  <c r="D1419" i="2"/>
  <c r="L1418" i="2"/>
  <c r="G1418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L1405" i="2"/>
  <c r="E1405" i="2"/>
  <c r="D1405" i="2"/>
  <c r="L1404" i="2"/>
  <c r="E1404" i="2"/>
  <c r="D1404" i="2"/>
  <c r="E1403" i="2"/>
  <c r="D1403" i="2"/>
  <c r="L1403" i="2" s="1"/>
  <c r="L1402" i="2"/>
  <c r="E1402" i="2"/>
  <c r="D1402" i="2"/>
  <c r="L1401" i="2"/>
  <c r="E1401" i="2"/>
  <c r="D1401" i="2"/>
  <c r="L1400" i="2"/>
  <c r="E1400" i="2"/>
  <c r="D1400" i="2"/>
  <c r="E1399" i="2"/>
  <c r="D1399" i="2"/>
  <c r="L1399" i="2" s="1"/>
  <c r="E1398" i="2"/>
  <c r="D1398" i="2"/>
  <c r="L1398" i="2" s="1"/>
  <c r="E1397" i="2"/>
  <c r="D1397" i="2"/>
  <c r="L1397" i="2" s="1"/>
  <c r="E1396" i="2"/>
  <c r="D1396" i="2"/>
  <c r="L1396" i="2" s="1"/>
  <c r="L1395" i="2"/>
  <c r="E1395" i="2"/>
  <c r="D1395" i="2"/>
  <c r="L1394" i="2"/>
  <c r="G1394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L1382" i="2"/>
  <c r="E1382" i="2"/>
  <c r="D1382" i="2"/>
  <c r="L1381" i="2"/>
  <c r="E1381" i="2"/>
  <c r="D1381" i="2"/>
  <c r="L1380" i="2"/>
  <c r="E1380" i="2"/>
  <c r="D1380" i="2"/>
  <c r="E1379" i="2"/>
  <c r="D1379" i="2"/>
  <c r="L1379" i="2" s="1"/>
  <c r="E1378" i="2"/>
  <c r="D1378" i="2"/>
  <c r="L1378" i="2" s="1"/>
  <c r="L1377" i="2"/>
  <c r="E1377" i="2"/>
  <c r="D1377" i="2"/>
  <c r="L1376" i="2"/>
  <c r="E1376" i="2"/>
  <c r="D1376" i="2"/>
  <c r="E1375" i="2"/>
  <c r="D1375" i="2"/>
  <c r="L1375" i="2" s="1"/>
  <c r="E1374" i="2"/>
  <c r="D1374" i="2"/>
  <c r="L1374" i="2" s="1"/>
  <c r="E1373" i="2"/>
  <c r="D1373" i="2"/>
  <c r="L1373" i="2" s="1"/>
  <c r="E1372" i="2"/>
  <c r="D1372" i="2"/>
  <c r="L1372" i="2" s="1"/>
  <c r="L1371" i="2"/>
  <c r="E1371" i="2"/>
  <c r="D1371" i="2"/>
  <c r="L1370" i="2"/>
  <c r="G1370" i="2"/>
  <c r="E1370" i="2"/>
  <c r="D1370" i="2"/>
  <c r="L1369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L1359" i="2"/>
  <c r="E1359" i="2"/>
  <c r="D1359" i="2"/>
  <c r="L1358" i="2"/>
  <c r="E1358" i="2"/>
  <c r="D1358" i="2"/>
  <c r="L1357" i="2"/>
  <c r="E1357" i="2"/>
  <c r="D1357" i="2"/>
  <c r="L1356" i="2"/>
  <c r="E1356" i="2"/>
  <c r="D1356" i="2"/>
  <c r="E1355" i="2"/>
  <c r="D1355" i="2"/>
  <c r="L1355" i="2" s="1"/>
  <c r="E1354" i="2"/>
  <c r="D1354" i="2"/>
  <c r="L1354" i="2" s="1"/>
  <c r="L1353" i="2"/>
  <c r="E1353" i="2"/>
  <c r="D1353" i="2"/>
  <c r="L1352" i="2"/>
  <c r="E1352" i="2"/>
  <c r="D1352" i="2"/>
  <c r="E1351" i="2"/>
  <c r="D1351" i="2"/>
  <c r="L1351" i="2" s="1"/>
  <c r="E1350" i="2"/>
  <c r="D1350" i="2"/>
  <c r="L1350" i="2" s="1"/>
  <c r="E1349" i="2"/>
  <c r="D1349" i="2"/>
  <c r="L1349" i="2" s="1"/>
  <c r="E1348" i="2"/>
  <c r="D1348" i="2"/>
  <c r="L1348" i="2" s="1"/>
  <c r="L1347" i="2"/>
  <c r="E1347" i="2"/>
  <c r="D1347" i="2"/>
  <c r="L1346" i="2"/>
  <c r="G1346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L1335" i="2"/>
  <c r="E1335" i="2"/>
  <c r="D1335" i="2"/>
  <c r="L1334" i="2"/>
  <c r="E1334" i="2"/>
  <c r="D1334" i="2"/>
  <c r="L1333" i="2"/>
  <c r="E1333" i="2"/>
  <c r="D1333" i="2"/>
  <c r="L1332" i="2"/>
  <c r="E1332" i="2"/>
  <c r="D1332" i="2"/>
  <c r="E1331" i="2"/>
  <c r="D1331" i="2"/>
  <c r="L1331" i="2" s="1"/>
  <c r="E1330" i="2"/>
  <c r="D1330" i="2"/>
  <c r="L1330" i="2" s="1"/>
  <c r="L1329" i="2"/>
  <c r="E1329" i="2"/>
  <c r="D1329" i="2"/>
  <c r="L1328" i="2"/>
  <c r="E1328" i="2"/>
  <c r="D1328" i="2"/>
  <c r="E1327" i="2"/>
  <c r="D1327" i="2"/>
  <c r="L1327" i="2" s="1"/>
  <c r="E1326" i="2"/>
  <c r="D1326" i="2"/>
  <c r="L1326" i="2" s="1"/>
  <c r="E1325" i="2"/>
  <c r="D1325" i="2"/>
  <c r="L1325" i="2" s="1"/>
  <c r="E1324" i="2"/>
  <c r="D1324" i="2"/>
  <c r="L1324" i="2" s="1"/>
  <c r="L1323" i="2"/>
  <c r="E1323" i="2"/>
  <c r="D1323" i="2"/>
  <c r="G1322" i="2"/>
  <c r="E1322" i="2"/>
  <c r="D1322" i="2"/>
  <c r="L1321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L1311" i="2"/>
  <c r="E1311" i="2"/>
  <c r="D1311" i="2"/>
  <c r="L1310" i="2"/>
  <c r="E1310" i="2"/>
  <c r="D1310" i="2"/>
  <c r="L1309" i="2"/>
  <c r="E1309" i="2"/>
  <c r="D1309" i="2"/>
  <c r="L1308" i="2"/>
  <c r="E1308" i="2"/>
  <c r="D1308" i="2"/>
  <c r="E1307" i="2"/>
  <c r="D1307" i="2"/>
  <c r="L1307" i="2" s="1"/>
  <c r="L1306" i="2"/>
  <c r="E1306" i="2"/>
  <c r="D1306" i="2"/>
  <c r="L1305" i="2"/>
  <c r="E1305" i="2"/>
  <c r="D1305" i="2"/>
  <c r="L1304" i="2"/>
  <c r="E1304" i="2"/>
  <c r="D1304" i="2"/>
  <c r="E1303" i="2"/>
  <c r="D1303" i="2"/>
  <c r="L1303" i="2" s="1"/>
  <c r="E1302" i="2"/>
  <c r="D1302" i="2"/>
  <c r="L1302" i="2" s="1"/>
  <c r="E1301" i="2"/>
  <c r="D1301" i="2"/>
  <c r="L1301" i="2" s="1"/>
  <c r="E1300" i="2"/>
  <c r="D1300" i="2"/>
  <c r="L1300" i="2" s="1"/>
  <c r="L1299" i="2"/>
  <c r="E1299" i="2"/>
  <c r="D1299" i="2"/>
  <c r="L1298" i="2"/>
  <c r="G1298" i="2"/>
  <c r="E1298" i="2"/>
  <c r="D1298" i="2"/>
  <c r="L1297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L1286" i="2"/>
  <c r="E1286" i="2"/>
  <c r="D1286" i="2"/>
  <c r="L1285" i="2"/>
  <c r="E1285" i="2"/>
  <c r="D1285" i="2"/>
  <c r="E1284" i="2"/>
  <c r="D1284" i="2"/>
  <c r="L1284" i="2" s="1"/>
  <c r="E1283" i="2"/>
  <c r="D1283" i="2"/>
  <c r="L1283" i="2" s="1"/>
  <c r="E1282" i="2"/>
  <c r="D1282" i="2"/>
  <c r="L1282" i="2" s="1"/>
  <c r="L1281" i="2"/>
  <c r="E1281" i="2"/>
  <c r="D1281" i="2"/>
  <c r="L1280" i="2"/>
  <c r="E1280" i="2"/>
  <c r="D1280" i="2"/>
  <c r="E1279" i="2"/>
  <c r="D1279" i="2"/>
  <c r="L1279" i="2" s="1"/>
  <c r="E1278" i="2"/>
  <c r="D1278" i="2"/>
  <c r="L1278" i="2" s="1"/>
  <c r="E1277" i="2"/>
  <c r="D1277" i="2"/>
  <c r="L1277" i="2" s="1"/>
  <c r="L1276" i="2"/>
  <c r="E1276" i="2"/>
  <c r="D1276" i="2"/>
  <c r="L1275" i="2"/>
  <c r="E1275" i="2"/>
  <c r="D1275" i="2"/>
  <c r="L1274" i="2"/>
  <c r="G1274" i="2"/>
  <c r="E1274" i="2"/>
  <c r="D1274" i="2"/>
  <c r="L1273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L1262" i="2"/>
  <c r="E1262" i="2"/>
  <c r="D1262" i="2"/>
  <c r="L1261" i="2"/>
  <c r="E1261" i="2"/>
  <c r="D1261" i="2"/>
  <c r="E1260" i="2"/>
  <c r="D1260" i="2"/>
  <c r="L1260" i="2" s="1"/>
  <c r="L1259" i="2"/>
  <c r="E1259" i="2"/>
  <c r="D1259" i="2"/>
  <c r="L1258" i="2"/>
  <c r="E1258" i="2"/>
  <c r="D1258" i="2"/>
  <c r="E1257" i="2"/>
  <c r="D1257" i="2"/>
  <c r="L1257" i="2" s="1"/>
  <c r="E1256" i="2"/>
  <c r="D1256" i="2"/>
  <c r="L1256" i="2" s="1"/>
  <c r="L1255" i="2"/>
  <c r="E1255" i="2"/>
  <c r="D1255" i="2"/>
  <c r="E1254" i="2"/>
  <c r="D1254" i="2"/>
  <c r="L1254" i="2" s="1"/>
  <c r="E1253" i="2"/>
  <c r="D1253" i="2"/>
  <c r="L1253" i="2" s="1"/>
  <c r="L1252" i="2"/>
  <c r="E1252" i="2"/>
  <c r="D1252" i="2"/>
  <c r="E1251" i="2"/>
  <c r="D1251" i="2"/>
  <c r="L1251" i="2" s="1"/>
  <c r="L1250" i="2"/>
  <c r="G1250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L1239" i="2"/>
  <c r="E1239" i="2"/>
  <c r="D1239" i="2"/>
  <c r="L1238" i="2"/>
  <c r="E1238" i="2"/>
  <c r="D1238" i="2"/>
  <c r="L1237" i="2"/>
  <c r="E1237" i="2"/>
  <c r="D1237" i="2"/>
  <c r="L1236" i="2"/>
  <c r="E1236" i="2"/>
  <c r="D1236" i="2"/>
  <c r="E1235" i="2"/>
  <c r="D1235" i="2"/>
  <c r="L1235" i="2" s="1"/>
  <c r="E1234" i="2"/>
  <c r="D1234" i="2"/>
  <c r="L1234" i="2" s="1"/>
  <c r="L1233" i="2"/>
  <c r="E1233" i="2"/>
  <c r="D1233" i="2"/>
  <c r="E1232" i="2"/>
  <c r="D1232" i="2"/>
  <c r="L1232" i="2" s="1"/>
  <c r="L1231" i="2"/>
  <c r="E1231" i="2"/>
  <c r="D1231" i="2"/>
  <c r="E1230" i="2"/>
  <c r="D1230" i="2"/>
  <c r="L1230" i="2" s="1"/>
  <c r="L1229" i="2"/>
  <c r="E1229" i="2"/>
  <c r="D1229" i="2"/>
  <c r="E1228" i="2"/>
  <c r="D1228" i="2"/>
  <c r="L1228" i="2" s="1"/>
  <c r="L1227" i="2"/>
  <c r="E1227" i="2"/>
  <c r="D1227" i="2"/>
  <c r="L1226" i="2"/>
  <c r="G1226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L1214" i="2"/>
  <c r="E1214" i="2"/>
  <c r="D1214" i="2"/>
  <c r="E1213" i="2"/>
  <c r="D1213" i="2"/>
  <c r="L1213" i="2" s="1"/>
  <c r="L1212" i="2"/>
  <c r="E1212" i="2"/>
  <c r="D1212" i="2"/>
  <c r="E1211" i="2"/>
  <c r="D1211" i="2"/>
  <c r="L1211" i="2" s="1"/>
  <c r="L1210" i="2"/>
  <c r="E1210" i="2"/>
  <c r="D1210" i="2"/>
  <c r="E1209" i="2"/>
  <c r="D1209" i="2"/>
  <c r="L1209" i="2" s="1"/>
  <c r="L1208" i="2"/>
  <c r="E1208" i="2"/>
  <c r="D1208" i="2"/>
  <c r="L1207" i="2"/>
  <c r="E1207" i="2"/>
  <c r="D1207" i="2"/>
  <c r="E1206" i="2"/>
  <c r="D1206" i="2"/>
  <c r="L1206" i="2" s="1"/>
  <c r="E1205" i="2"/>
  <c r="D1205" i="2"/>
  <c r="L1205" i="2" s="1"/>
  <c r="L1204" i="2"/>
  <c r="E1204" i="2"/>
  <c r="D1204" i="2"/>
  <c r="L1203" i="2"/>
  <c r="E1203" i="2"/>
  <c r="D1203" i="2"/>
  <c r="L1202" i="2"/>
  <c r="G1202" i="2"/>
  <c r="E1202" i="2"/>
  <c r="D1202" i="2"/>
  <c r="L1201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L1190" i="2"/>
  <c r="E1190" i="2"/>
  <c r="D1190" i="2"/>
  <c r="E1189" i="2"/>
  <c r="D1189" i="2"/>
  <c r="L1189" i="2" s="1"/>
  <c r="E1188" i="2"/>
  <c r="D1188" i="2"/>
  <c r="E1187" i="2"/>
  <c r="D1187" i="2"/>
  <c r="L1187" i="2" s="1"/>
  <c r="L1186" i="2"/>
  <c r="E1186" i="2"/>
  <c r="D1186" i="2"/>
  <c r="E1185" i="2"/>
  <c r="D1185" i="2"/>
  <c r="L1185" i="2" s="1"/>
  <c r="L1184" i="2"/>
  <c r="E1184" i="2"/>
  <c r="D1184" i="2"/>
  <c r="E1183" i="2"/>
  <c r="D1183" i="2"/>
  <c r="L1183" i="2" s="1"/>
  <c r="E1182" i="2"/>
  <c r="D1182" i="2"/>
  <c r="L1182" i="2" s="1"/>
  <c r="E1181" i="2"/>
  <c r="D1181" i="2"/>
  <c r="L1181" i="2" s="1"/>
  <c r="L1180" i="2"/>
  <c r="E1180" i="2"/>
  <c r="D1180" i="2"/>
  <c r="E1179" i="2"/>
  <c r="D1179" i="2"/>
  <c r="L1179" i="2" s="1"/>
  <c r="L1178" i="2"/>
  <c r="G1178" i="2"/>
  <c r="E1178" i="2"/>
  <c r="D1178" i="2"/>
  <c r="E1177" i="2"/>
  <c r="D1177" i="2"/>
  <c r="L1177" i="2" s="1"/>
  <c r="L1176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L1169" i="2"/>
  <c r="E1169" i="2"/>
  <c r="D1169" i="2"/>
  <c r="E1168" i="2"/>
  <c r="D1168" i="2"/>
  <c r="L1168" i="2" s="1"/>
  <c r="L1167" i="2"/>
  <c r="E1167" i="2"/>
  <c r="D1167" i="2"/>
  <c r="L1166" i="2"/>
  <c r="E1166" i="2"/>
  <c r="D1166" i="2"/>
  <c r="E1165" i="2"/>
  <c r="D1165" i="2"/>
  <c r="L1165" i="2" s="1"/>
  <c r="L1164" i="2"/>
  <c r="E1164" i="2"/>
  <c r="D1164" i="2"/>
  <c r="E1163" i="2"/>
  <c r="D1163" i="2"/>
  <c r="E1162" i="2"/>
  <c r="D1162" i="2"/>
  <c r="E1161" i="2"/>
  <c r="D1161" i="2"/>
  <c r="L1161" i="2" s="1"/>
  <c r="E1160" i="2"/>
  <c r="D1160" i="2"/>
  <c r="L1160" i="2" s="1"/>
  <c r="L1159" i="2"/>
  <c r="E1159" i="2"/>
  <c r="D1159" i="2"/>
  <c r="E1158" i="2"/>
  <c r="D1158" i="2"/>
  <c r="L1158" i="2" s="1"/>
  <c r="L1157" i="2"/>
  <c r="E1157" i="2"/>
  <c r="D1157" i="2"/>
  <c r="E1156" i="2"/>
  <c r="D1156" i="2"/>
  <c r="L1156" i="2" s="1"/>
  <c r="L1155" i="2"/>
  <c r="E1155" i="2"/>
  <c r="D1155" i="2"/>
  <c r="L1154" i="2"/>
  <c r="G1154" i="2"/>
  <c r="E1154" i="2"/>
  <c r="D1154" i="2"/>
  <c r="E1153" i="2"/>
  <c r="D1153" i="2"/>
  <c r="L1153" i="2" s="1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L1143" i="2"/>
  <c r="E1143" i="2"/>
  <c r="D1143" i="2"/>
  <c r="L1142" i="2"/>
  <c r="E1142" i="2"/>
  <c r="D1142" i="2"/>
  <c r="E1141" i="2"/>
  <c r="D1141" i="2"/>
  <c r="L1141" i="2" s="1"/>
  <c r="L1140" i="2"/>
  <c r="E1140" i="2"/>
  <c r="D1140" i="2"/>
  <c r="E1139" i="2"/>
  <c r="D1139" i="2"/>
  <c r="L1139" i="2" s="1"/>
  <c r="E1138" i="2"/>
  <c r="D1138" i="2"/>
  <c r="E1137" i="2"/>
  <c r="D1137" i="2"/>
  <c r="L1137" i="2" s="1"/>
  <c r="E1136" i="2"/>
  <c r="D1136" i="2"/>
  <c r="L1136" i="2" s="1"/>
  <c r="L1135" i="2"/>
  <c r="E1135" i="2"/>
  <c r="D1135" i="2"/>
  <c r="E1134" i="2"/>
  <c r="D1134" i="2"/>
  <c r="L1134" i="2" s="1"/>
  <c r="L1133" i="2"/>
  <c r="E1133" i="2"/>
  <c r="D1133" i="2"/>
  <c r="E1132" i="2"/>
  <c r="D1132" i="2"/>
  <c r="L1132" i="2" s="1"/>
  <c r="L1131" i="2"/>
  <c r="E1131" i="2"/>
  <c r="D1131" i="2"/>
  <c r="L1130" i="2"/>
  <c r="G1130" i="2"/>
  <c r="E1130" i="2"/>
  <c r="D1130" i="2"/>
  <c r="E1129" i="2"/>
  <c r="D1129" i="2"/>
  <c r="L1129" i="2" s="1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L1119" i="2"/>
  <c r="E1119" i="2"/>
  <c r="D1119" i="2"/>
  <c r="L1118" i="2"/>
  <c r="E1118" i="2"/>
  <c r="D1118" i="2"/>
  <c r="E1117" i="2"/>
  <c r="D1117" i="2"/>
  <c r="L1117" i="2" s="1"/>
  <c r="L1116" i="2"/>
  <c r="E1116" i="2"/>
  <c r="D1116" i="2"/>
  <c r="E1115" i="2"/>
  <c r="D1115" i="2"/>
  <c r="L1115" i="2" s="1"/>
  <c r="E1114" i="2"/>
  <c r="D1114" i="2"/>
  <c r="L1114" i="2" s="1"/>
  <c r="E1113" i="2"/>
  <c r="D1113" i="2"/>
  <c r="L1113" i="2" s="1"/>
  <c r="E1112" i="2"/>
  <c r="D1112" i="2"/>
  <c r="L1112" i="2" s="1"/>
  <c r="L1111" i="2"/>
  <c r="E1111" i="2"/>
  <c r="D1111" i="2"/>
  <c r="E1110" i="2"/>
  <c r="D1110" i="2"/>
  <c r="L1110" i="2" s="1"/>
  <c r="L1109" i="2"/>
  <c r="E1109" i="2"/>
  <c r="D1109" i="2"/>
  <c r="E1108" i="2"/>
  <c r="D1108" i="2"/>
  <c r="L1108" i="2" s="1"/>
  <c r="L1107" i="2"/>
  <c r="E1107" i="2"/>
  <c r="D1107" i="2"/>
  <c r="L1106" i="2"/>
  <c r="G1106" i="2"/>
  <c r="E1106" i="2"/>
  <c r="D1106" i="2"/>
  <c r="E1105" i="2"/>
  <c r="D1105" i="2"/>
  <c r="L1105" i="2" s="1"/>
  <c r="L1104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L1095" i="2"/>
  <c r="E1095" i="2"/>
  <c r="D1095" i="2"/>
  <c r="L1094" i="2"/>
  <c r="E1094" i="2"/>
  <c r="D1094" i="2"/>
  <c r="E1093" i="2"/>
  <c r="D1093" i="2"/>
  <c r="L1093" i="2" s="1"/>
  <c r="L1092" i="2"/>
  <c r="E1092" i="2"/>
  <c r="D1092" i="2"/>
  <c r="E1091" i="2"/>
  <c r="D1091" i="2"/>
  <c r="L1091" i="2" s="1"/>
  <c r="E1090" i="2"/>
  <c r="D1090" i="2"/>
  <c r="L1090" i="2" s="1"/>
  <c r="E1089" i="2"/>
  <c r="D1089" i="2"/>
  <c r="L1089" i="2" s="1"/>
  <c r="E1088" i="2"/>
  <c r="D1088" i="2"/>
  <c r="L1088" i="2" s="1"/>
  <c r="L1087" i="2"/>
  <c r="E1087" i="2"/>
  <c r="D1087" i="2"/>
  <c r="E1086" i="2"/>
  <c r="D1086" i="2"/>
  <c r="L1086" i="2" s="1"/>
  <c r="L1085" i="2"/>
  <c r="E1085" i="2"/>
  <c r="D1085" i="2"/>
  <c r="E1084" i="2"/>
  <c r="D1084" i="2"/>
  <c r="L1083" i="2"/>
  <c r="E1083" i="2"/>
  <c r="D1083" i="2"/>
  <c r="L1082" i="2"/>
  <c r="G1082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L1070" i="2"/>
  <c r="E1070" i="2"/>
  <c r="D1070" i="2"/>
  <c r="E1069" i="2"/>
  <c r="D1069" i="2"/>
  <c r="L1069" i="2" s="1"/>
  <c r="L1068" i="2"/>
  <c r="E1068" i="2"/>
  <c r="D1068" i="2"/>
  <c r="E1067" i="2"/>
  <c r="D1067" i="2"/>
  <c r="L1067" i="2" s="1"/>
  <c r="E1066" i="2"/>
  <c r="D1066" i="2"/>
  <c r="L1066" i="2" s="1"/>
  <c r="E1065" i="2"/>
  <c r="D1065" i="2"/>
  <c r="L1065" i="2" s="1"/>
  <c r="E1064" i="2"/>
  <c r="D1064" i="2"/>
  <c r="L1064" i="2" s="1"/>
  <c r="L1063" i="2"/>
  <c r="E1063" i="2"/>
  <c r="D1063" i="2"/>
  <c r="E1062" i="2"/>
  <c r="D1062" i="2"/>
  <c r="L1062" i="2" s="1"/>
  <c r="L1061" i="2"/>
  <c r="E1061" i="2"/>
  <c r="D1061" i="2"/>
  <c r="E1060" i="2"/>
  <c r="D1060" i="2"/>
  <c r="L1060" i="2" s="1"/>
  <c r="L1059" i="2"/>
  <c r="E1059" i="2"/>
  <c r="D1059" i="2"/>
  <c r="L1058" i="2"/>
  <c r="G1058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L1047" i="2"/>
  <c r="E1047" i="2"/>
  <c r="D1047" i="2"/>
  <c r="L1046" i="2"/>
  <c r="E1046" i="2"/>
  <c r="D1046" i="2"/>
  <c r="E1045" i="2"/>
  <c r="D1045" i="2"/>
  <c r="L1045" i="2" s="1"/>
  <c r="L1044" i="2"/>
  <c r="E1044" i="2"/>
  <c r="D1044" i="2"/>
  <c r="E1043" i="2"/>
  <c r="D1043" i="2"/>
  <c r="L1043" i="2" s="1"/>
  <c r="E1042" i="2"/>
  <c r="D1042" i="2"/>
  <c r="L1042" i="2" s="1"/>
  <c r="E1041" i="2"/>
  <c r="D1041" i="2"/>
  <c r="L1041" i="2" s="1"/>
  <c r="E1040" i="2"/>
  <c r="D1040" i="2"/>
  <c r="L1040" i="2" s="1"/>
  <c r="L1039" i="2"/>
  <c r="E1039" i="2"/>
  <c r="D1039" i="2"/>
  <c r="E1038" i="2"/>
  <c r="D1038" i="2"/>
  <c r="L1038" i="2" s="1"/>
  <c r="L1037" i="2"/>
  <c r="E1037" i="2"/>
  <c r="D1037" i="2"/>
  <c r="E1036" i="2"/>
  <c r="D1036" i="2"/>
  <c r="L1036" i="2" s="1"/>
  <c r="L1035" i="2"/>
  <c r="E1035" i="2"/>
  <c r="D1035" i="2"/>
  <c r="L1034" i="2"/>
  <c r="G1034" i="2"/>
  <c r="E1034" i="2"/>
  <c r="D1034" i="2"/>
  <c r="E1033" i="2"/>
  <c r="D1033" i="2"/>
  <c r="L1032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L1023" i="2"/>
  <c r="E1023" i="2"/>
  <c r="D1023" i="2"/>
  <c r="L1022" i="2"/>
  <c r="E1022" i="2"/>
  <c r="D1022" i="2"/>
  <c r="E1021" i="2"/>
  <c r="D1021" i="2"/>
  <c r="L1021" i="2" s="1"/>
  <c r="L1020" i="2"/>
  <c r="E1020" i="2"/>
  <c r="D1020" i="2"/>
  <c r="E1019" i="2"/>
  <c r="D1019" i="2"/>
  <c r="L1019" i="2" s="1"/>
  <c r="E1018" i="2"/>
  <c r="D1018" i="2"/>
  <c r="L1018" i="2" s="1"/>
  <c r="E1017" i="2"/>
  <c r="D1017" i="2"/>
  <c r="L1017" i="2" s="1"/>
  <c r="E1016" i="2"/>
  <c r="D1016" i="2"/>
  <c r="L1016" i="2" s="1"/>
  <c r="L1015" i="2"/>
  <c r="E1015" i="2"/>
  <c r="D1015" i="2"/>
  <c r="E1014" i="2"/>
  <c r="D1014" i="2"/>
  <c r="L1014" i="2" s="1"/>
  <c r="L1013" i="2"/>
  <c r="E1013" i="2"/>
  <c r="D1013" i="2"/>
  <c r="E1012" i="2"/>
  <c r="D1012" i="2"/>
  <c r="L1012" i="2" s="1"/>
  <c r="L1011" i="2"/>
  <c r="E1011" i="2"/>
  <c r="D1011" i="2"/>
  <c r="L1010" i="2"/>
  <c r="G1010" i="2"/>
  <c r="E1010" i="2"/>
  <c r="D1010" i="2"/>
  <c r="E1009" i="2"/>
  <c r="D1009" i="2"/>
  <c r="L1009" i="2" s="1"/>
  <c r="L1008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L1000" i="2" s="1"/>
  <c r="L999" i="2"/>
  <c r="E999" i="2"/>
  <c r="D999" i="2"/>
  <c r="L998" i="2"/>
  <c r="E998" i="2"/>
  <c r="D998" i="2"/>
  <c r="E997" i="2"/>
  <c r="D997" i="2"/>
  <c r="L996" i="2"/>
  <c r="E996" i="2"/>
  <c r="D996" i="2"/>
  <c r="E995" i="2"/>
  <c r="D995" i="2"/>
  <c r="L995" i="2" s="1"/>
  <c r="E994" i="2"/>
  <c r="D994" i="2"/>
  <c r="L994" i="2" s="1"/>
  <c r="E993" i="2"/>
  <c r="D993" i="2"/>
  <c r="L993" i="2" s="1"/>
  <c r="E992" i="2"/>
  <c r="D992" i="2"/>
  <c r="L992" i="2" s="1"/>
  <c r="L991" i="2"/>
  <c r="E991" i="2"/>
  <c r="D991" i="2"/>
  <c r="E990" i="2"/>
  <c r="D990" i="2"/>
  <c r="L990" i="2" s="1"/>
  <c r="L989" i="2"/>
  <c r="E989" i="2"/>
  <c r="D989" i="2"/>
  <c r="E988" i="2"/>
  <c r="D988" i="2"/>
  <c r="L988" i="2" s="1"/>
  <c r="L987" i="2"/>
  <c r="E987" i="2"/>
  <c r="D987" i="2"/>
  <c r="L986" i="2"/>
  <c r="G986" i="2"/>
  <c r="E986" i="2"/>
  <c r="D986" i="2"/>
  <c r="E985" i="2"/>
  <c r="D985" i="2"/>
  <c r="L985" i="2" s="1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L975" i="2"/>
  <c r="E975" i="2"/>
  <c r="D975" i="2"/>
  <c r="L974" i="2"/>
  <c r="E974" i="2"/>
  <c r="D974" i="2"/>
  <c r="E973" i="2"/>
  <c r="D973" i="2"/>
  <c r="L973" i="2" s="1"/>
  <c r="L972" i="2"/>
  <c r="E972" i="2"/>
  <c r="D972" i="2"/>
  <c r="E971" i="2"/>
  <c r="D971" i="2"/>
  <c r="L971" i="2" s="1"/>
  <c r="E970" i="2"/>
  <c r="D970" i="2"/>
  <c r="L970" i="2" s="1"/>
  <c r="E969" i="2"/>
  <c r="D969" i="2"/>
  <c r="L969" i="2" s="1"/>
  <c r="E968" i="2"/>
  <c r="D968" i="2"/>
  <c r="L968" i="2" s="1"/>
  <c r="L967" i="2"/>
  <c r="E967" i="2"/>
  <c r="D967" i="2"/>
  <c r="E966" i="2"/>
  <c r="D966" i="2"/>
  <c r="L966" i="2" s="1"/>
  <c r="L965" i="2"/>
  <c r="E965" i="2"/>
  <c r="D965" i="2"/>
  <c r="E964" i="2"/>
  <c r="D964" i="2"/>
  <c r="L964" i="2" s="1"/>
  <c r="L963" i="2"/>
  <c r="E963" i="2"/>
  <c r="D963" i="2"/>
  <c r="L962" i="2"/>
  <c r="G962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L952" i="2" s="1"/>
  <c r="L951" i="2"/>
  <c r="E951" i="2"/>
  <c r="D951" i="2"/>
  <c r="L950" i="2"/>
  <c r="E950" i="2"/>
  <c r="D950" i="2"/>
  <c r="E949" i="2"/>
  <c r="D949" i="2"/>
  <c r="L949" i="2" s="1"/>
  <c r="L948" i="2"/>
  <c r="E948" i="2"/>
  <c r="D948" i="2"/>
  <c r="E947" i="2"/>
  <c r="D947" i="2"/>
  <c r="L947" i="2" s="1"/>
  <c r="E946" i="2"/>
  <c r="D946" i="2"/>
  <c r="L946" i="2" s="1"/>
  <c r="E945" i="2"/>
  <c r="D945" i="2"/>
  <c r="L945" i="2" s="1"/>
  <c r="E944" i="2"/>
  <c r="D944" i="2"/>
  <c r="L944" i="2" s="1"/>
  <c r="L943" i="2"/>
  <c r="E943" i="2"/>
  <c r="D943" i="2"/>
  <c r="E942" i="2"/>
  <c r="D942" i="2"/>
  <c r="L942" i="2" s="1"/>
  <c r="L941" i="2"/>
  <c r="E941" i="2"/>
  <c r="D941" i="2"/>
  <c r="E940" i="2"/>
  <c r="D940" i="2"/>
  <c r="L940" i="2" s="1"/>
  <c r="L939" i="2"/>
  <c r="E939" i="2"/>
  <c r="D939" i="2"/>
  <c r="L938" i="2"/>
  <c r="G938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L926" i="2"/>
  <c r="E926" i="2"/>
  <c r="D926" i="2"/>
  <c r="E925" i="2"/>
  <c r="D925" i="2"/>
  <c r="L925" i="2" s="1"/>
  <c r="L924" i="2"/>
  <c r="E924" i="2"/>
  <c r="D924" i="2"/>
  <c r="E923" i="2"/>
  <c r="D923" i="2"/>
  <c r="L923" i="2" s="1"/>
  <c r="E922" i="2"/>
  <c r="D922" i="2"/>
  <c r="L922" i="2" s="1"/>
  <c r="E921" i="2"/>
  <c r="D921" i="2"/>
  <c r="L921" i="2" s="1"/>
  <c r="E920" i="2"/>
  <c r="D920" i="2"/>
  <c r="L920" i="2" s="1"/>
  <c r="L919" i="2"/>
  <c r="E919" i="2"/>
  <c r="D919" i="2"/>
  <c r="E918" i="2"/>
  <c r="D918" i="2"/>
  <c r="L918" i="2" s="1"/>
  <c r="L917" i="2"/>
  <c r="E917" i="2"/>
  <c r="D917" i="2"/>
  <c r="E916" i="2"/>
  <c r="D916" i="2"/>
  <c r="L916" i="2" s="1"/>
  <c r="L915" i="2"/>
  <c r="E915" i="2"/>
  <c r="D915" i="2"/>
  <c r="L914" i="2"/>
  <c r="G914" i="2"/>
  <c r="E914" i="2"/>
  <c r="D914" i="2"/>
  <c r="E913" i="2"/>
  <c r="D913" i="2"/>
  <c r="L913" i="2" s="1"/>
  <c r="E912" i="2"/>
  <c r="D912" i="2"/>
  <c r="E911" i="2"/>
  <c r="D911" i="2"/>
  <c r="L911" i="2" s="1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L903" i="2"/>
  <c r="E903" i="2"/>
  <c r="D903" i="2"/>
  <c r="L902" i="2"/>
  <c r="E902" i="2"/>
  <c r="D902" i="2"/>
  <c r="E901" i="2"/>
  <c r="D901" i="2"/>
  <c r="L901" i="2" s="1"/>
  <c r="L900" i="2"/>
  <c r="E900" i="2"/>
  <c r="D900" i="2"/>
  <c r="E899" i="2"/>
  <c r="D899" i="2"/>
  <c r="L899" i="2" s="1"/>
  <c r="E898" i="2"/>
  <c r="D898" i="2"/>
  <c r="L898" i="2" s="1"/>
  <c r="E897" i="2"/>
  <c r="D897" i="2"/>
  <c r="L897" i="2" s="1"/>
  <c r="E896" i="2"/>
  <c r="D896" i="2"/>
  <c r="L896" i="2" s="1"/>
  <c r="L895" i="2"/>
  <c r="E895" i="2"/>
  <c r="D895" i="2"/>
  <c r="E894" i="2"/>
  <c r="D894" i="2"/>
  <c r="L894" i="2" s="1"/>
  <c r="E893" i="2"/>
  <c r="D893" i="2"/>
  <c r="L893" i="2" s="1"/>
  <c r="E892" i="2"/>
  <c r="D892" i="2"/>
  <c r="L892" i="2" s="1"/>
  <c r="L891" i="2"/>
  <c r="E891" i="2"/>
  <c r="D891" i="2"/>
  <c r="L890" i="2"/>
  <c r="G890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L878" i="2"/>
  <c r="E878" i="2"/>
  <c r="D878" i="2"/>
  <c r="E877" i="2"/>
  <c r="D877" i="2"/>
  <c r="L877" i="2" s="1"/>
  <c r="L876" i="2"/>
  <c r="E876" i="2"/>
  <c r="D876" i="2"/>
  <c r="E875" i="2"/>
  <c r="D875" i="2"/>
  <c r="L875" i="2" s="1"/>
  <c r="E874" i="2"/>
  <c r="D874" i="2"/>
  <c r="L874" i="2" s="1"/>
  <c r="L873" i="2"/>
  <c r="E873" i="2"/>
  <c r="D873" i="2"/>
  <c r="E872" i="2"/>
  <c r="D872" i="2"/>
  <c r="L872" i="2" s="1"/>
  <c r="L871" i="2"/>
  <c r="E871" i="2"/>
  <c r="D871" i="2"/>
  <c r="E870" i="2"/>
  <c r="D870" i="2"/>
  <c r="L870" i="2" s="1"/>
  <c r="E869" i="2"/>
  <c r="D869" i="2"/>
  <c r="L869" i="2" s="1"/>
  <c r="E868" i="2"/>
  <c r="D868" i="2"/>
  <c r="L868" i="2" s="1"/>
  <c r="L867" i="2"/>
  <c r="E867" i="2"/>
  <c r="D867" i="2"/>
  <c r="L866" i="2"/>
  <c r="G866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L854" i="2"/>
  <c r="E854" i="2"/>
  <c r="D854" i="2"/>
  <c r="L853" i="2"/>
  <c r="E853" i="2"/>
  <c r="D853" i="2"/>
  <c r="L852" i="2"/>
  <c r="E852" i="2"/>
  <c r="D852" i="2"/>
  <c r="E851" i="2"/>
  <c r="D851" i="2"/>
  <c r="L851" i="2" s="1"/>
  <c r="E850" i="2"/>
  <c r="D850" i="2"/>
  <c r="L850" i="2" s="1"/>
  <c r="E849" i="2"/>
  <c r="D849" i="2"/>
  <c r="L849" i="2" s="1"/>
  <c r="E848" i="2"/>
  <c r="D848" i="2"/>
  <c r="L848" i="2" s="1"/>
  <c r="L847" i="2"/>
  <c r="E847" i="2"/>
  <c r="D847" i="2"/>
  <c r="E846" i="2"/>
  <c r="D846" i="2"/>
  <c r="L846" i="2" s="1"/>
  <c r="E845" i="2"/>
  <c r="D845" i="2"/>
  <c r="L845" i="2" s="1"/>
  <c r="E844" i="2"/>
  <c r="D844" i="2"/>
  <c r="L844" i="2" s="1"/>
  <c r="L843" i="2"/>
  <c r="E843" i="2"/>
  <c r="D843" i="2"/>
  <c r="L842" i="2"/>
  <c r="G842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L831" i="2"/>
  <c r="E831" i="2"/>
  <c r="D831" i="2"/>
  <c r="L830" i="2"/>
  <c r="E830" i="2"/>
  <c r="D830" i="2"/>
  <c r="E829" i="2"/>
  <c r="D829" i="2"/>
  <c r="L829" i="2" s="1"/>
  <c r="E828" i="2"/>
  <c r="D828" i="2"/>
  <c r="L828" i="2" s="1"/>
  <c r="E827" i="2"/>
  <c r="D827" i="2"/>
  <c r="L827" i="2" s="1"/>
  <c r="E826" i="2"/>
  <c r="D826" i="2"/>
  <c r="L826" i="2" s="1"/>
  <c r="L825" i="2"/>
  <c r="E825" i="2"/>
  <c r="D825" i="2"/>
  <c r="L824" i="2"/>
  <c r="E824" i="2"/>
  <c r="D824" i="2"/>
  <c r="L823" i="2"/>
  <c r="E823" i="2"/>
  <c r="D823" i="2"/>
  <c r="E822" i="2"/>
  <c r="D822" i="2"/>
  <c r="L822" i="2" s="1"/>
  <c r="E821" i="2"/>
  <c r="D821" i="2"/>
  <c r="L821" i="2" s="1"/>
  <c r="E820" i="2"/>
  <c r="D820" i="2"/>
  <c r="L820" i="2" s="1"/>
  <c r="E819" i="2"/>
  <c r="D819" i="2"/>
  <c r="L819" i="2" s="1"/>
  <c r="G818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L806" i="2"/>
  <c r="E806" i="2"/>
  <c r="D806" i="2"/>
  <c r="L805" i="2"/>
  <c r="E805" i="2"/>
  <c r="D805" i="2"/>
  <c r="L804" i="2"/>
  <c r="E804" i="2"/>
  <c r="D804" i="2"/>
  <c r="E803" i="2"/>
  <c r="D803" i="2"/>
  <c r="L803" i="2" s="1"/>
  <c r="L802" i="2"/>
  <c r="E802" i="2"/>
  <c r="D802" i="2"/>
  <c r="E801" i="2"/>
  <c r="D801" i="2"/>
  <c r="L801" i="2" s="1"/>
  <c r="E800" i="2"/>
  <c r="D800" i="2"/>
  <c r="L800" i="2" s="1"/>
  <c r="L799" i="2"/>
  <c r="E799" i="2"/>
  <c r="D799" i="2"/>
  <c r="E798" i="2"/>
  <c r="D798" i="2"/>
  <c r="L798" i="2" s="1"/>
  <c r="L797" i="2"/>
  <c r="E797" i="2"/>
  <c r="D797" i="2"/>
  <c r="L796" i="2"/>
  <c r="E796" i="2"/>
  <c r="D796" i="2"/>
  <c r="E795" i="2"/>
  <c r="D795" i="2"/>
  <c r="L795" i="2" s="1"/>
  <c r="L794" i="2"/>
  <c r="G794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L782" i="2"/>
  <c r="E782" i="2"/>
  <c r="D782" i="2"/>
  <c r="L781" i="2"/>
  <c r="E781" i="2"/>
  <c r="D781" i="2"/>
  <c r="E780" i="2"/>
  <c r="D780" i="2"/>
  <c r="L780" i="2" s="1"/>
  <c r="E779" i="2"/>
  <c r="D779" i="2"/>
  <c r="L779" i="2" s="1"/>
  <c r="L778" i="2"/>
  <c r="E778" i="2"/>
  <c r="D778" i="2"/>
  <c r="L777" i="2"/>
  <c r="E777" i="2"/>
  <c r="D777" i="2"/>
  <c r="L776" i="2"/>
  <c r="E776" i="2"/>
  <c r="D776" i="2"/>
  <c r="L775" i="2"/>
  <c r="E775" i="2"/>
  <c r="D775" i="2"/>
  <c r="E774" i="2"/>
  <c r="D774" i="2"/>
  <c r="L774" i="2" s="1"/>
  <c r="E773" i="2"/>
  <c r="D773" i="2"/>
  <c r="L773" i="2" s="1"/>
  <c r="E772" i="2"/>
  <c r="D772" i="2"/>
  <c r="L772" i="2" s="1"/>
  <c r="E771" i="2"/>
  <c r="D771" i="2"/>
  <c r="L771" i="2" s="1"/>
  <c r="L770" i="2"/>
  <c r="G770" i="2"/>
  <c r="E770" i="2"/>
  <c r="D770" i="2"/>
  <c r="E769" i="2"/>
  <c r="D769" i="2"/>
  <c r="L769" i="2" s="1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L760" i="2" s="1"/>
  <c r="L759" i="2"/>
  <c r="E759" i="2"/>
  <c r="D759" i="2"/>
  <c r="L758" i="2"/>
  <c r="E758" i="2"/>
  <c r="D758" i="2"/>
  <c r="E757" i="2"/>
  <c r="D757" i="2"/>
  <c r="L757" i="2" s="1"/>
  <c r="E756" i="2"/>
  <c r="D756" i="2"/>
  <c r="L756" i="2" s="1"/>
  <c r="E755" i="2"/>
  <c r="D755" i="2"/>
  <c r="L755" i="2" s="1"/>
  <c r="E754" i="2"/>
  <c r="D754" i="2"/>
  <c r="L754" i="2" s="1"/>
  <c r="E753" i="2"/>
  <c r="D753" i="2"/>
  <c r="L753" i="2" s="1"/>
  <c r="E752" i="2"/>
  <c r="D752" i="2"/>
  <c r="L752" i="2" s="1"/>
  <c r="E751" i="2"/>
  <c r="D751" i="2"/>
  <c r="L751" i="2" s="1"/>
  <c r="L750" i="2"/>
  <c r="E750" i="2"/>
  <c r="D750" i="2"/>
  <c r="L749" i="2"/>
  <c r="E749" i="2"/>
  <c r="D749" i="2"/>
  <c r="L748" i="2"/>
  <c r="E748" i="2"/>
  <c r="D748" i="2"/>
  <c r="L747" i="2"/>
  <c r="E747" i="2"/>
  <c r="D747" i="2"/>
  <c r="G746" i="2"/>
  <c r="E746" i="2"/>
  <c r="D746" i="2"/>
  <c r="L746" i="2" s="1"/>
  <c r="E745" i="2"/>
  <c r="D745" i="2"/>
  <c r="L745" i="2" s="1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L736" i="2"/>
  <c r="E736" i="2"/>
  <c r="D736" i="2"/>
  <c r="E735" i="2"/>
  <c r="D735" i="2"/>
  <c r="E734" i="2"/>
  <c r="D734" i="2"/>
  <c r="L734" i="2" s="1"/>
  <c r="E733" i="2"/>
  <c r="D733" i="2"/>
  <c r="E732" i="2"/>
  <c r="D732" i="2"/>
  <c r="L732" i="2" s="1"/>
  <c r="E731" i="2"/>
  <c r="D731" i="2"/>
  <c r="L731" i="2" s="1"/>
  <c r="E730" i="2"/>
  <c r="D730" i="2"/>
  <c r="L730" i="2" s="1"/>
  <c r="E729" i="2"/>
  <c r="D729" i="2"/>
  <c r="L729" i="2" s="1"/>
  <c r="E728" i="2"/>
  <c r="D728" i="2"/>
  <c r="L728" i="2" s="1"/>
  <c r="E727" i="2"/>
  <c r="D727" i="2"/>
  <c r="L727" i="2" s="1"/>
  <c r="L726" i="2"/>
  <c r="E726" i="2"/>
  <c r="D726" i="2"/>
  <c r="L725" i="2"/>
  <c r="E725" i="2"/>
  <c r="D725" i="2"/>
  <c r="L724" i="2"/>
  <c r="E724" i="2"/>
  <c r="D724" i="2"/>
  <c r="L723" i="2"/>
  <c r="E723" i="2"/>
  <c r="D723" i="2"/>
  <c r="G722" i="2"/>
  <c r="E722" i="2"/>
  <c r="D722" i="2"/>
  <c r="L722" i="2" s="1"/>
  <c r="E721" i="2"/>
  <c r="D721" i="2"/>
  <c r="L721" i="2" s="1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L711" i="2"/>
  <c r="E711" i="2"/>
  <c r="D711" i="2"/>
  <c r="E710" i="2"/>
  <c r="D710" i="2"/>
  <c r="L710" i="2" s="1"/>
  <c r="E709" i="2"/>
  <c r="D709" i="2"/>
  <c r="L709" i="2" s="1"/>
  <c r="E708" i="2"/>
  <c r="D708" i="2"/>
  <c r="L708" i="2" s="1"/>
  <c r="E707" i="2"/>
  <c r="D707" i="2"/>
  <c r="L707" i="2" s="1"/>
  <c r="E706" i="2"/>
  <c r="D706" i="2"/>
  <c r="L706" i="2" s="1"/>
  <c r="E705" i="2"/>
  <c r="D705" i="2"/>
  <c r="L705" i="2" s="1"/>
  <c r="E704" i="2"/>
  <c r="D704" i="2"/>
  <c r="L704" i="2" s="1"/>
  <c r="E703" i="2"/>
  <c r="D703" i="2"/>
  <c r="L702" i="2"/>
  <c r="E702" i="2"/>
  <c r="D702" i="2"/>
  <c r="L701" i="2"/>
  <c r="E701" i="2"/>
  <c r="D701" i="2"/>
  <c r="L700" i="2"/>
  <c r="E700" i="2"/>
  <c r="D700" i="2"/>
  <c r="L699" i="2"/>
  <c r="E699" i="2"/>
  <c r="D699" i="2"/>
  <c r="G698" i="2"/>
  <c r="E698" i="2"/>
  <c r="D698" i="2"/>
  <c r="L698" i="2" s="1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L687" i="2"/>
  <c r="E687" i="2"/>
  <c r="D687" i="2"/>
  <c r="E686" i="2"/>
  <c r="D686" i="2"/>
  <c r="L686" i="2" s="1"/>
  <c r="E685" i="2"/>
  <c r="D685" i="2"/>
  <c r="L685" i="2" s="1"/>
  <c r="E684" i="2"/>
  <c r="D684" i="2"/>
  <c r="L684" i="2" s="1"/>
  <c r="E683" i="2"/>
  <c r="D683" i="2"/>
  <c r="L683" i="2" s="1"/>
  <c r="E682" i="2"/>
  <c r="D682" i="2"/>
  <c r="L682" i="2" s="1"/>
  <c r="E681" i="2"/>
  <c r="D681" i="2"/>
  <c r="L681" i="2" s="1"/>
  <c r="E680" i="2"/>
  <c r="D680" i="2"/>
  <c r="L680" i="2" s="1"/>
  <c r="E679" i="2"/>
  <c r="D679" i="2"/>
  <c r="L679" i="2" s="1"/>
  <c r="L678" i="2"/>
  <c r="E678" i="2"/>
  <c r="D678" i="2"/>
  <c r="L677" i="2"/>
  <c r="E677" i="2"/>
  <c r="D677" i="2"/>
  <c r="L676" i="2"/>
  <c r="E676" i="2"/>
  <c r="D676" i="2"/>
  <c r="L675" i="2"/>
  <c r="E675" i="2"/>
  <c r="D675" i="2"/>
  <c r="G674" i="2"/>
  <c r="E674" i="2"/>
  <c r="D674" i="2"/>
  <c r="L674" i="2" s="1"/>
  <c r="E673" i="2"/>
  <c r="D673" i="2"/>
  <c r="L673" i="2" s="1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L662" i="2" s="1"/>
  <c r="E661" i="2"/>
  <c r="D661" i="2"/>
  <c r="L661" i="2" s="1"/>
  <c r="E660" i="2"/>
  <c r="D660" i="2"/>
  <c r="L660" i="2" s="1"/>
  <c r="E659" i="2"/>
  <c r="D659" i="2"/>
  <c r="L659" i="2" s="1"/>
  <c r="E658" i="2"/>
  <c r="D658" i="2"/>
  <c r="L658" i="2" s="1"/>
  <c r="E657" i="2"/>
  <c r="D657" i="2"/>
  <c r="L657" i="2" s="1"/>
  <c r="E656" i="2"/>
  <c r="D656" i="2"/>
  <c r="L656" i="2" s="1"/>
  <c r="E655" i="2"/>
  <c r="D655" i="2"/>
  <c r="L655" i="2" s="1"/>
  <c r="L654" i="2"/>
  <c r="E654" i="2"/>
  <c r="D654" i="2"/>
  <c r="L653" i="2"/>
  <c r="E653" i="2"/>
  <c r="D653" i="2"/>
  <c r="L652" i="2"/>
  <c r="E652" i="2"/>
  <c r="D652" i="2"/>
  <c r="L651" i="2"/>
  <c r="E651" i="2"/>
  <c r="D651" i="2"/>
  <c r="G650" i="2"/>
  <c r="E650" i="2"/>
  <c r="D650" i="2"/>
  <c r="L650" i="2" s="1"/>
  <c r="E649" i="2"/>
  <c r="D649" i="2"/>
  <c r="L649" i="2" s="1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L638" i="2" s="1"/>
  <c r="E637" i="2"/>
  <c r="D637" i="2"/>
  <c r="L637" i="2" s="1"/>
  <c r="E636" i="2"/>
  <c r="D636" i="2"/>
  <c r="L636" i="2" s="1"/>
  <c r="E635" i="2"/>
  <c r="D635" i="2"/>
  <c r="L635" i="2" s="1"/>
  <c r="E634" i="2"/>
  <c r="D634" i="2"/>
  <c r="L634" i="2" s="1"/>
  <c r="E633" i="2"/>
  <c r="D633" i="2"/>
  <c r="L633" i="2" s="1"/>
  <c r="E632" i="2"/>
  <c r="D632" i="2"/>
  <c r="L632" i="2" s="1"/>
  <c r="E631" i="2"/>
  <c r="D631" i="2"/>
  <c r="L631" i="2" s="1"/>
  <c r="L630" i="2"/>
  <c r="E630" i="2"/>
  <c r="D630" i="2"/>
  <c r="L629" i="2"/>
  <c r="E629" i="2"/>
  <c r="D629" i="2"/>
  <c r="L628" i="2"/>
  <c r="E628" i="2"/>
  <c r="D628" i="2"/>
  <c r="L627" i="2"/>
  <c r="E627" i="2"/>
  <c r="D627" i="2"/>
  <c r="G626" i="2"/>
  <c r="E626" i="2"/>
  <c r="D626" i="2"/>
  <c r="L626" i="2" s="1"/>
  <c r="E625" i="2"/>
  <c r="D625" i="2"/>
  <c r="L625" i="2" s="1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L616" i="2"/>
  <c r="E616" i="2"/>
  <c r="D616" i="2"/>
  <c r="L615" i="2"/>
  <c r="E615" i="2"/>
  <c r="D615" i="2"/>
  <c r="E614" i="2"/>
  <c r="D614" i="2"/>
  <c r="L614" i="2" s="1"/>
  <c r="E613" i="2"/>
  <c r="D613" i="2"/>
  <c r="L613" i="2" s="1"/>
  <c r="E612" i="2"/>
  <c r="D612" i="2"/>
  <c r="L612" i="2" s="1"/>
  <c r="E611" i="2"/>
  <c r="D611" i="2"/>
  <c r="L611" i="2" s="1"/>
  <c r="E610" i="2"/>
  <c r="D610" i="2"/>
  <c r="L610" i="2" s="1"/>
  <c r="E609" i="2"/>
  <c r="D609" i="2"/>
  <c r="E608" i="2"/>
  <c r="D608" i="2"/>
  <c r="L608" i="2" s="1"/>
  <c r="L607" i="2"/>
  <c r="E607" i="2"/>
  <c r="D607" i="2"/>
  <c r="L606" i="2"/>
  <c r="E606" i="2"/>
  <c r="D606" i="2"/>
  <c r="E605" i="2"/>
  <c r="D605" i="2"/>
  <c r="L604" i="2"/>
  <c r="E604" i="2"/>
  <c r="D604" i="2"/>
  <c r="L603" i="2"/>
  <c r="E603" i="2"/>
  <c r="D603" i="2"/>
  <c r="G602" i="2"/>
  <c r="E602" i="2"/>
  <c r="D602" i="2"/>
  <c r="L602" i="2" s="1"/>
  <c r="E601" i="2"/>
  <c r="D601" i="2"/>
  <c r="L601" i="2" s="1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L590" i="2" s="1"/>
  <c r="E589" i="2"/>
  <c r="D589" i="2"/>
  <c r="L589" i="2" s="1"/>
  <c r="E588" i="2"/>
  <c r="D588" i="2"/>
  <c r="L588" i="2" s="1"/>
  <c r="E587" i="2"/>
  <c r="D587" i="2"/>
  <c r="L587" i="2" s="1"/>
  <c r="E586" i="2"/>
  <c r="D586" i="2"/>
  <c r="L586" i="2" s="1"/>
  <c r="E585" i="2"/>
  <c r="D585" i="2"/>
  <c r="L585" i="2" s="1"/>
  <c r="E584" i="2"/>
  <c r="D584" i="2"/>
  <c r="L584" i="2" s="1"/>
  <c r="L583" i="2"/>
  <c r="E583" i="2"/>
  <c r="D583" i="2"/>
  <c r="L582" i="2"/>
  <c r="E582" i="2"/>
  <c r="D582" i="2"/>
  <c r="L581" i="2"/>
  <c r="E581" i="2"/>
  <c r="D581" i="2"/>
  <c r="L580" i="2"/>
  <c r="E580" i="2"/>
  <c r="D580" i="2"/>
  <c r="L579" i="2"/>
  <c r="E579" i="2"/>
  <c r="D579" i="2"/>
  <c r="G578" i="2"/>
  <c r="E578" i="2"/>
  <c r="D578" i="2"/>
  <c r="L578" i="2" s="1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L566" i="2" s="1"/>
  <c r="E565" i="2"/>
  <c r="D565" i="2"/>
  <c r="L565" i="2" s="1"/>
  <c r="E564" i="2"/>
  <c r="D564" i="2"/>
  <c r="L564" i="2" s="1"/>
  <c r="E563" i="2"/>
  <c r="D563" i="2"/>
  <c r="L563" i="2" s="1"/>
  <c r="E562" i="2"/>
  <c r="D562" i="2"/>
  <c r="L562" i="2" s="1"/>
  <c r="E561" i="2"/>
  <c r="D561" i="2"/>
  <c r="L561" i="2" s="1"/>
  <c r="E560" i="2"/>
  <c r="D560" i="2"/>
  <c r="L560" i="2" s="1"/>
  <c r="L559" i="2"/>
  <c r="E559" i="2"/>
  <c r="D559" i="2"/>
  <c r="L558" i="2"/>
  <c r="E558" i="2"/>
  <c r="D558" i="2"/>
  <c r="L557" i="2"/>
  <c r="E557" i="2"/>
  <c r="D557" i="2"/>
  <c r="L556" i="2"/>
  <c r="E556" i="2"/>
  <c r="D556" i="2"/>
  <c r="L555" i="2"/>
  <c r="E555" i="2"/>
  <c r="D555" i="2"/>
  <c r="G554" i="2"/>
  <c r="E554" i="2"/>
  <c r="D554" i="2"/>
  <c r="L554" i="2" s="1"/>
  <c r="E553" i="2"/>
  <c r="D553" i="2"/>
  <c r="L553" i="2" s="1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L543" i="2"/>
  <c r="E543" i="2"/>
  <c r="D543" i="2"/>
  <c r="E542" i="2"/>
  <c r="D542" i="2"/>
  <c r="L542" i="2" s="1"/>
  <c r="E541" i="2"/>
  <c r="D541" i="2"/>
  <c r="L541" i="2" s="1"/>
  <c r="E540" i="2"/>
  <c r="D540" i="2"/>
  <c r="L540" i="2" s="1"/>
  <c r="E539" i="2"/>
  <c r="D539" i="2"/>
  <c r="L539" i="2" s="1"/>
  <c r="E538" i="2"/>
  <c r="D538" i="2"/>
  <c r="L538" i="2" s="1"/>
  <c r="E537" i="2"/>
  <c r="D537" i="2"/>
  <c r="L537" i="2" s="1"/>
  <c r="E536" i="2"/>
  <c r="D536" i="2"/>
  <c r="L536" i="2" s="1"/>
  <c r="E535" i="2"/>
  <c r="D535" i="2"/>
  <c r="L534" i="2"/>
  <c r="E534" i="2"/>
  <c r="D534" i="2"/>
  <c r="L533" i="2"/>
  <c r="E533" i="2"/>
  <c r="D533" i="2"/>
  <c r="L532" i="2"/>
  <c r="E532" i="2"/>
  <c r="D532" i="2"/>
  <c r="L531" i="2"/>
  <c r="E531" i="2"/>
  <c r="D531" i="2"/>
  <c r="G530" i="2"/>
  <c r="E530" i="2"/>
  <c r="D530" i="2"/>
  <c r="L530" i="2" s="1"/>
  <c r="E529" i="2"/>
  <c r="D529" i="2"/>
  <c r="L529" i="2" s="1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L519" i="2"/>
  <c r="E519" i="2"/>
  <c r="D519" i="2"/>
  <c r="E518" i="2"/>
  <c r="D518" i="2"/>
  <c r="L518" i="2" s="1"/>
  <c r="L517" i="2"/>
  <c r="E517" i="2"/>
  <c r="D517" i="2"/>
  <c r="E516" i="2"/>
  <c r="D516" i="2"/>
  <c r="L516" i="2" s="1"/>
  <c r="E515" i="2"/>
  <c r="D515" i="2"/>
  <c r="L515" i="2" s="1"/>
  <c r="E514" i="2"/>
  <c r="D514" i="2"/>
  <c r="L514" i="2" s="1"/>
  <c r="E513" i="2"/>
  <c r="D513" i="2"/>
  <c r="L513" i="2" s="1"/>
  <c r="E512" i="2"/>
  <c r="D512" i="2"/>
  <c r="L512" i="2" s="1"/>
  <c r="L511" i="2"/>
  <c r="E511" i="2"/>
  <c r="D511" i="2"/>
  <c r="L510" i="2"/>
  <c r="E510" i="2"/>
  <c r="D510" i="2"/>
  <c r="L509" i="2"/>
  <c r="E509" i="2"/>
  <c r="D509" i="2"/>
  <c r="E508" i="2"/>
  <c r="D508" i="2"/>
  <c r="L507" i="2"/>
  <c r="E507" i="2"/>
  <c r="D507" i="2"/>
  <c r="G506" i="2"/>
  <c r="E506" i="2"/>
  <c r="D506" i="2"/>
  <c r="L506" i="2" s="1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L494" i="2" s="1"/>
  <c r="L493" i="2"/>
  <c r="E493" i="2"/>
  <c r="D493" i="2"/>
  <c r="E492" i="2"/>
  <c r="D492" i="2"/>
  <c r="L492" i="2" s="1"/>
  <c r="E491" i="2"/>
  <c r="D491" i="2"/>
  <c r="L491" i="2" s="1"/>
  <c r="E490" i="2"/>
  <c r="D490" i="2"/>
  <c r="L490" i="2" s="1"/>
  <c r="E489" i="2"/>
  <c r="D489" i="2"/>
  <c r="L489" i="2" s="1"/>
  <c r="E488" i="2"/>
  <c r="D488" i="2"/>
  <c r="L488" i="2" s="1"/>
  <c r="L487" i="2"/>
  <c r="E487" i="2"/>
  <c r="D487" i="2"/>
  <c r="L486" i="2"/>
  <c r="E486" i="2"/>
  <c r="D486" i="2"/>
  <c r="L485" i="2"/>
  <c r="E485" i="2"/>
  <c r="D485" i="2"/>
  <c r="L484" i="2"/>
  <c r="E484" i="2"/>
  <c r="D484" i="2"/>
  <c r="L483" i="2"/>
  <c r="E483" i="2"/>
  <c r="D483" i="2"/>
  <c r="G482" i="2"/>
  <c r="E482" i="2"/>
  <c r="D482" i="2"/>
  <c r="L482" i="2" s="1"/>
  <c r="E481" i="2"/>
  <c r="D481" i="2"/>
  <c r="L481" i="2" s="1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L470" i="2" s="1"/>
  <c r="L469" i="2"/>
  <c r="E469" i="2"/>
  <c r="D469" i="2"/>
  <c r="E468" i="2"/>
  <c r="D468" i="2"/>
  <c r="L468" i="2" s="1"/>
  <c r="E467" i="2"/>
  <c r="D467" i="2"/>
  <c r="L467" i="2" s="1"/>
  <c r="E466" i="2"/>
  <c r="D466" i="2"/>
  <c r="L466" i="2" s="1"/>
  <c r="E465" i="2"/>
  <c r="D465" i="2"/>
  <c r="L465" i="2" s="1"/>
  <c r="E464" i="2"/>
  <c r="D464" i="2"/>
  <c r="L464" i="2" s="1"/>
  <c r="L463" i="2"/>
  <c r="E463" i="2"/>
  <c r="D463" i="2"/>
  <c r="L462" i="2"/>
  <c r="E462" i="2"/>
  <c r="D462" i="2"/>
  <c r="L461" i="2"/>
  <c r="E461" i="2"/>
  <c r="D461" i="2"/>
  <c r="L460" i="2"/>
  <c r="E460" i="2"/>
  <c r="D460" i="2"/>
  <c r="L459" i="2"/>
  <c r="E459" i="2"/>
  <c r="D459" i="2"/>
  <c r="G458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L446" i="2" s="1"/>
  <c r="E445" i="2"/>
  <c r="D445" i="2"/>
  <c r="L445" i="2" s="1"/>
  <c r="E444" i="2"/>
  <c r="D444" i="2"/>
  <c r="L444" i="2" s="1"/>
  <c r="E443" i="2"/>
  <c r="D443" i="2"/>
  <c r="L443" i="2" s="1"/>
  <c r="E442" i="2"/>
  <c r="D442" i="2"/>
  <c r="L442" i="2" s="1"/>
  <c r="E441" i="2"/>
  <c r="D441" i="2"/>
  <c r="L441" i="2" s="1"/>
  <c r="E440" i="2"/>
  <c r="D440" i="2"/>
  <c r="L440" i="2" s="1"/>
  <c r="L439" i="2"/>
  <c r="E439" i="2"/>
  <c r="D439" i="2"/>
  <c r="L438" i="2"/>
  <c r="E438" i="2"/>
  <c r="D438" i="2"/>
  <c r="L437" i="2"/>
  <c r="E437" i="2"/>
  <c r="D437" i="2"/>
  <c r="E436" i="2"/>
  <c r="D436" i="2"/>
  <c r="L436" i="2" s="1"/>
  <c r="L435" i="2"/>
  <c r="E435" i="2"/>
  <c r="D435" i="2"/>
  <c r="G434" i="2"/>
  <c r="E434" i="2"/>
  <c r="D434" i="2"/>
  <c r="L434" i="2" s="1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L423" i="2"/>
  <c r="E423" i="2"/>
  <c r="D423" i="2"/>
  <c r="E422" i="2"/>
  <c r="D422" i="2"/>
  <c r="L422" i="2" s="1"/>
  <c r="E421" i="2"/>
  <c r="D421" i="2"/>
  <c r="L421" i="2" s="1"/>
  <c r="E420" i="2"/>
  <c r="D420" i="2"/>
  <c r="L420" i="2" s="1"/>
  <c r="E419" i="2"/>
  <c r="D419" i="2"/>
  <c r="L419" i="2" s="1"/>
  <c r="E418" i="2"/>
  <c r="D418" i="2"/>
  <c r="L418" i="2" s="1"/>
  <c r="L417" i="2"/>
  <c r="E417" i="2"/>
  <c r="D417" i="2"/>
  <c r="L416" i="2"/>
  <c r="E416" i="2"/>
  <c r="D416" i="2"/>
  <c r="L415" i="2"/>
  <c r="E415" i="2"/>
  <c r="D415" i="2"/>
  <c r="L414" i="2"/>
  <c r="E414" i="2"/>
  <c r="D414" i="2"/>
  <c r="E413" i="2"/>
  <c r="D413" i="2"/>
  <c r="L413" i="2" s="1"/>
  <c r="E412" i="2"/>
  <c r="D412" i="2"/>
  <c r="L412" i="2" s="1"/>
  <c r="E411" i="2"/>
  <c r="D411" i="2"/>
  <c r="L411" i="2" s="1"/>
  <c r="G410" i="2"/>
  <c r="E410" i="2"/>
  <c r="D410" i="2"/>
  <c r="L410" i="2" s="1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L398" i="2" s="1"/>
  <c r="E397" i="2"/>
  <c r="D397" i="2"/>
  <c r="L397" i="2" s="1"/>
  <c r="E396" i="2"/>
  <c r="D396" i="2"/>
  <c r="L396" i="2" s="1"/>
  <c r="E395" i="2"/>
  <c r="D395" i="2"/>
  <c r="L395" i="2" s="1"/>
  <c r="E394" i="2"/>
  <c r="D394" i="2"/>
  <c r="L394" i="2" s="1"/>
  <c r="E393" i="2"/>
  <c r="D393" i="2"/>
  <c r="L393" i="2" s="1"/>
  <c r="E392" i="2"/>
  <c r="D392" i="2"/>
  <c r="L392" i="2" s="1"/>
  <c r="L391" i="2"/>
  <c r="E391" i="2"/>
  <c r="D391" i="2"/>
  <c r="L390" i="2"/>
  <c r="E390" i="2"/>
  <c r="D390" i="2"/>
  <c r="E389" i="2"/>
  <c r="D389" i="2"/>
  <c r="L389" i="2" s="1"/>
  <c r="E388" i="2"/>
  <c r="D388" i="2"/>
  <c r="L388" i="2" s="1"/>
  <c r="E387" i="2"/>
  <c r="D387" i="2"/>
  <c r="L387" i="2" s="1"/>
  <c r="L386" i="2"/>
  <c r="G386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L375" i="2"/>
  <c r="E375" i="2"/>
  <c r="D375" i="2"/>
  <c r="E374" i="2"/>
  <c r="D374" i="2"/>
  <c r="L374" i="2" s="1"/>
  <c r="L373" i="2"/>
  <c r="E373" i="2"/>
  <c r="D373" i="2"/>
  <c r="L372" i="2"/>
  <c r="E372" i="2"/>
  <c r="D372" i="2"/>
  <c r="E371" i="2"/>
  <c r="D371" i="2"/>
  <c r="L371" i="2" s="1"/>
  <c r="E370" i="2"/>
  <c r="D370" i="2"/>
  <c r="L370" i="2" s="1"/>
  <c r="E369" i="2"/>
  <c r="D369" i="2"/>
  <c r="L369" i="2" s="1"/>
  <c r="E368" i="2"/>
  <c r="D368" i="2"/>
  <c r="L368" i="2" s="1"/>
  <c r="L367" i="2"/>
  <c r="E367" i="2"/>
  <c r="D367" i="2"/>
  <c r="L366" i="2"/>
  <c r="E366" i="2"/>
  <c r="D366" i="2"/>
  <c r="E365" i="2"/>
  <c r="D365" i="2"/>
  <c r="L365" i="2" s="1"/>
  <c r="E364" i="2"/>
  <c r="D364" i="2"/>
  <c r="L364" i="2" s="1"/>
  <c r="L363" i="2"/>
  <c r="E363" i="2"/>
  <c r="D363" i="2"/>
  <c r="G362" i="2"/>
  <c r="E362" i="2"/>
  <c r="D362" i="2"/>
  <c r="L362" i="2" s="1"/>
  <c r="E361" i="2"/>
  <c r="D361" i="2"/>
  <c r="L361" i="2" s="1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L350" i="2"/>
  <c r="E350" i="2"/>
  <c r="D350" i="2"/>
  <c r="E349" i="2"/>
  <c r="D349" i="2"/>
  <c r="L349" i="2" s="1"/>
  <c r="L348" i="2"/>
  <c r="E348" i="2"/>
  <c r="D348" i="2"/>
  <c r="L347" i="2"/>
  <c r="E347" i="2"/>
  <c r="D347" i="2"/>
  <c r="E346" i="2"/>
  <c r="D346" i="2"/>
  <c r="L346" i="2" s="1"/>
  <c r="L345" i="2"/>
  <c r="E345" i="2"/>
  <c r="D345" i="2"/>
  <c r="L344" i="2"/>
  <c r="E344" i="2"/>
  <c r="D344" i="2"/>
  <c r="E343" i="2"/>
  <c r="D343" i="2"/>
  <c r="L343" i="2" s="1"/>
  <c r="E342" i="2"/>
  <c r="D342" i="2"/>
  <c r="L341" i="2"/>
  <c r="E341" i="2"/>
  <c r="D341" i="2"/>
  <c r="E340" i="2"/>
  <c r="D340" i="2"/>
  <c r="L340" i="2" s="1"/>
  <c r="L339" i="2"/>
  <c r="E339" i="2"/>
  <c r="D339" i="2"/>
  <c r="L338" i="2"/>
  <c r="G338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L326" i="2"/>
  <c r="E326" i="2"/>
  <c r="D326" i="2"/>
  <c r="E325" i="2"/>
  <c r="D325" i="2"/>
  <c r="L325" i="2" s="1"/>
  <c r="L324" i="2"/>
  <c r="E324" i="2"/>
  <c r="D324" i="2"/>
  <c r="L323" i="2"/>
  <c r="E323" i="2"/>
  <c r="D323" i="2"/>
  <c r="E322" i="2"/>
  <c r="D322" i="2"/>
  <c r="L322" i="2" s="1"/>
  <c r="L321" i="2"/>
  <c r="E321" i="2"/>
  <c r="D321" i="2"/>
  <c r="L320" i="2"/>
  <c r="E320" i="2"/>
  <c r="D320" i="2"/>
  <c r="E319" i="2"/>
  <c r="D319" i="2"/>
  <c r="L319" i="2" s="1"/>
  <c r="E318" i="2"/>
  <c r="D318" i="2"/>
  <c r="L318" i="2" s="1"/>
  <c r="L317" i="2"/>
  <c r="E317" i="2"/>
  <c r="D317" i="2"/>
  <c r="E316" i="2"/>
  <c r="D316" i="2"/>
  <c r="L316" i="2" s="1"/>
  <c r="L315" i="2"/>
  <c r="E315" i="2"/>
  <c r="D315" i="2"/>
  <c r="L314" i="2"/>
  <c r="G314" i="2"/>
  <c r="E314" i="2"/>
  <c r="D314" i="2"/>
  <c r="E313" i="2"/>
  <c r="D313" i="2"/>
  <c r="L313" i="2" s="1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L304" i="2" s="1"/>
  <c r="L303" i="2"/>
  <c r="E303" i="2"/>
  <c r="D303" i="2"/>
  <c r="L302" i="2"/>
  <c r="E302" i="2"/>
  <c r="D302" i="2"/>
  <c r="E301" i="2"/>
  <c r="D301" i="2"/>
  <c r="L301" i="2" s="1"/>
  <c r="L300" i="2"/>
  <c r="E300" i="2"/>
  <c r="D300" i="2"/>
  <c r="L299" i="2"/>
  <c r="E299" i="2"/>
  <c r="D299" i="2"/>
  <c r="E298" i="2"/>
  <c r="D298" i="2"/>
  <c r="L297" i="2"/>
  <c r="E297" i="2"/>
  <c r="D297" i="2"/>
  <c r="L296" i="2"/>
  <c r="E296" i="2"/>
  <c r="D296" i="2"/>
  <c r="E295" i="2"/>
  <c r="D295" i="2"/>
  <c r="L295" i="2" s="1"/>
  <c r="E294" i="2"/>
  <c r="D294" i="2"/>
  <c r="L294" i="2" s="1"/>
  <c r="L293" i="2"/>
  <c r="E293" i="2"/>
  <c r="D293" i="2"/>
  <c r="E292" i="2"/>
  <c r="D292" i="2"/>
  <c r="L292" i="2" s="1"/>
  <c r="L291" i="2"/>
  <c r="E291" i="2"/>
  <c r="D291" i="2"/>
  <c r="L290" i="2"/>
  <c r="G290" i="2"/>
  <c r="E290" i="2"/>
  <c r="D290" i="2"/>
  <c r="E289" i="2"/>
  <c r="D289" i="2"/>
  <c r="L289" i="2" s="1"/>
  <c r="L288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L278" i="2"/>
  <c r="E278" i="2"/>
  <c r="D278" i="2"/>
  <c r="E277" i="2"/>
  <c r="D277" i="2"/>
  <c r="L277" i="2" s="1"/>
  <c r="L276" i="2"/>
  <c r="E276" i="2"/>
  <c r="D276" i="2"/>
  <c r="L275" i="2"/>
  <c r="E275" i="2"/>
  <c r="D275" i="2"/>
  <c r="E274" i="2"/>
  <c r="D274" i="2"/>
  <c r="L274" i="2" s="1"/>
  <c r="L273" i="2"/>
  <c r="E273" i="2"/>
  <c r="D273" i="2"/>
  <c r="L272" i="2"/>
  <c r="E272" i="2"/>
  <c r="D272" i="2"/>
  <c r="E271" i="2"/>
  <c r="D271" i="2"/>
  <c r="L271" i="2" s="1"/>
  <c r="E270" i="2"/>
  <c r="D270" i="2"/>
  <c r="L270" i="2" s="1"/>
  <c r="L269" i="2"/>
  <c r="E269" i="2"/>
  <c r="D269" i="2"/>
  <c r="E268" i="2"/>
  <c r="D268" i="2"/>
  <c r="L268" i="2" s="1"/>
  <c r="L267" i="2"/>
  <c r="E267" i="2"/>
  <c r="D267" i="2"/>
  <c r="L266" i="2"/>
  <c r="G266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L253" i="2" s="1"/>
  <c r="E252" i="2"/>
  <c r="D252" i="2"/>
  <c r="L252" i="2" s="1"/>
  <c r="L251" i="2"/>
  <c r="E251" i="2"/>
  <c r="D251" i="2"/>
  <c r="E250" i="2"/>
  <c r="D250" i="2"/>
  <c r="L250" i="2" s="1"/>
  <c r="L249" i="2"/>
  <c r="E249" i="2"/>
  <c r="D249" i="2"/>
  <c r="L248" i="2"/>
  <c r="E248" i="2"/>
  <c r="D248" i="2"/>
  <c r="E247" i="2"/>
  <c r="D247" i="2"/>
  <c r="L247" i="2" s="1"/>
  <c r="E246" i="2"/>
  <c r="D246" i="2"/>
  <c r="L246" i="2" s="1"/>
  <c r="L245" i="2"/>
  <c r="E245" i="2"/>
  <c r="D245" i="2"/>
  <c r="E244" i="2"/>
  <c r="D244" i="2"/>
  <c r="L244" i="2" s="1"/>
  <c r="L243" i="2"/>
  <c r="E243" i="2"/>
  <c r="D243" i="2"/>
  <c r="L242" i="2"/>
  <c r="G242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L231" i="2"/>
  <c r="E231" i="2"/>
  <c r="D231" i="2"/>
  <c r="L230" i="2"/>
  <c r="E230" i="2"/>
  <c r="D230" i="2"/>
  <c r="E229" i="2"/>
  <c r="D229" i="2"/>
  <c r="L229" i="2" s="1"/>
  <c r="E228" i="2"/>
  <c r="D228" i="2"/>
  <c r="L228" i="2" s="1"/>
  <c r="L227" i="2"/>
  <c r="E227" i="2"/>
  <c r="D227" i="2"/>
  <c r="E226" i="2"/>
  <c r="D226" i="2"/>
  <c r="L226" i="2" s="1"/>
  <c r="L225" i="2"/>
  <c r="E225" i="2"/>
  <c r="D225" i="2"/>
  <c r="L224" i="2"/>
  <c r="E224" i="2"/>
  <c r="D224" i="2"/>
  <c r="E223" i="2"/>
  <c r="D223" i="2"/>
  <c r="L223" i="2" s="1"/>
  <c r="E222" i="2"/>
  <c r="D222" i="2"/>
  <c r="L222" i="2" s="1"/>
  <c r="L221" i="2"/>
  <c r="E221" i="2"/>
  <c r="D221" i="2"/>
  <c r="E220" i="2"/>
  <c r="D220" i="2"/>
  <c r="L220" i="2" s="1"/>
  <c r="L219" i="2"/>
  <c r="E219" i="2"/>
  <c r="D219" i="2"/>
  <c r="G218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L206" i="2"/>
  <c r="E206" i="2"/>
  <c r="D206" i="2"/>
  <c r="E205" i="2"/>
  <c r="D205" i="2"/>
  <c r="L205" i="2" s="1"/>
  <c r="E204" i="2"/>
  <c r="D204" i="2"/>
  <c r="L204" i="2" s="1"/>
  <c r="L203" i="2"/>
  <c r="E203" i="2"/>
  <c r="D203" i="2"/>
  <c r="E202" i="2"/>
  <c r="D202" i="2"/>
  <c r="L202" i="2" s="1"/>
  <c r="L201" i="2"/>
  <c r="E201" i="2"/>
  <c r="D201" i="2"/>
  <c r="L200" i="2"/>
  <c r="E200" i="2"/>
  <c r="D200" i="2"/>
  <c r="E199" i="2"/>
  <c r="D199" i="2"/>
  <c r="L199" i="2" s="1"/>
  <c r="E198" i="2"/>
  <c r="D198" i="2"/>
  <c r="L198" i="2" s="1"/>
  <c r="L197" i="2"/>
  <c r="E197" i="2"/>
  <c r="D197" i="2"/>
  <c r="E196" i="2"/>
  <c r="D196" i="2"/>
  <c r="L196" i="2" s="1"/>
  <c r="L195" i="2"/>
  <c r="E195" i="2"/>
  <c r="D195" i="2"/>
  <c r="L194" i="2"/>
  <c r="G194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L182" i="2"/>
  <c r="E182" i="2"/>
  <c r="D182" i="2"/>
  <c r="E181" i="2"/>
  <c r="D181" i="2"/>
  <c r="L181" i="2" s="1"/>
  <c r="E180" i="2"/>
  <c r="D180" i="2"/>
  <c r="L180" i="2" s="1"/>
  <c r="L179" i="2"/>
  <c r="E179" i="2"/>
  <c r="D179" i="2"/>
  <c r="E178" i="2"/>
  <c r="D178" i="2"/>
  <c r="L178" i="2" s="1"/>
  <c r="L177" i="2"/>
  <c r="E177" i="2"/>
  <c r="D177" i="2"/>
  <c r="L176" i="2"/>
  <c r="E176" i="2"/>
  <c r="D176" i="2"/>
  <c r="E175" i="2"/>
  <c r="D175" i="2"/>
  <c r="L175" i="2" s="1"/>
  <c r="E174" i="2"/>
  <c r="D174" i="2"/>
  <c r="L174" i="2" s="1"/>
  <c r="L173" i="2"/>
  <c r="E173" i="2"/>
  <c r="D173" i="2"/>
  <c r="E172" i="2"/>
  <c r="D172" i="2"/>
  <c r="L172" i="2" s="1"/>
  <c r="L171" i="2"/>
  <c r="E171" i="2"/>
  <c r="D171" i="2"/>
  <c r="L170" i="2"/>
  <c r="G170" i="2"/>
  <c r="E170" i="2"/>
  <c r="D170" i="2"/>
  <c r="E169" i="2"/>
  <c r="D169" i="2"/>
  <c r="L169" i="2" s="1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L158" i="2"/>
  <c r="E158" i="2"/>
  <c r="D158" i="2"/>
  <c r="E157" i="2"/>
  <c r="D157" i="2"/>
  <c r="L157" i="2" s="1"/>
  <c r="E156" i="2"/>
  <c r="D156" i="2"/>
  <c r="L156" i="2" s="1"/>
  <c r="L155" i="2"/>
  <c r="E155" i="2"/>
  <c r="D155" i="2"/>
  <c r="E154" i="2"/>
  <c r="D154" i="2"/>
  <c r="L154" i="2" s="1"/>
  <c r="L153" i="2"/>
  <c r="E153" i="2"/>
  <c r="D153" i="2"/>
  <c r="L152" i="2"/>
  <c r="E152" i="2"/>
  <c r="D152" i="2"/>
  <c r="E151" i="2"/>
  <c r="D151" i="2"/>
  <c r="L151" i="2" s="1"/>
  <c r="E150" i="2"/>
  <c r="D150" i="2"/>
  <c r="L150" i="2" s="1"/>
  <c r="L149" i="2"/>
  <c r="E149" i="2"/>
  <c r="D149" i="2"/>
  <c r="E148" i="2"/>
  <c r="D148" i="2"/>
  <c r="L148" i="2" s="1"/>
  <c r="L147" i="2"/>
  <c r="E147" i="2"/>
  <c r="D147" i="2"/>
  <c r="L146" i="2"/>
  <c r="G146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L134" i="2"/>
  <c r="E134" i="2"/>
  <c r="D134" i="2"/>
  <c r="E133" i="2"/>
  <c r="D133" i="2"/>
  <c r="L133" i="2" s="1"/>
  <c r="E132" i="2"/>
  <c r="D132" i="2"/>
  <c r="L132" i="2" s="1"/>
  <c r="E131" i="2"/>
  <c r="D131" i="2"/>
  <c r="L131" i="2" s="1"/>
  <c r="E130" i="2"/>
  <c r="D130" i="2"/>
  <c r="L130" i="2" s="1"/>
  <c r="L129" i="2"/>
  <c r="E129" i="2"/>
  <c r="D129" i="2"/>
  <c r="L128" i="2"/>
  <c r="E128" i="2"/>
  <c r="D128" i="2"/>
  <c r="E127" i="2"/>
  <c r="D127" i="2"/>
  <c r="L127" i="2" s="1"/>
  <c r="E126" i="2"/>
  <c r="D126" i="2"/>
  <c r="L126" i="2" s="1"/>
  <c r="L125" i="2"/>
  <c r="E125" i="2"/>
  <c r="D125" i="2"/>
  <c r="E124" i="2"/>
  <c r="D124" i="2"/>
  <c r="L124" i="2" s="1"/>
  <c r="L123" i="2"/>
  <c r="E123" i="2"/>
  <c r="D123" i="2"/>
  <c r="L122" i="2"/>
  <c r="G122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L110" i="2"/>
  <c r="E110" i="2"/>
  <c r="D110" i="2"/>
  <c r="E109" i="2"/>
  <c r="D109" i="2"/>
  <c r="L109" i="2" s="1"/>
  <c r="E108" i="2"/>
  <c r="D108" i="2"/>
  <c r="L108" i="2" s="1"/>
  <c r="E107" i="2"/>
  <c r="D107" i="2"/>
  <c r="L107" i="2" s="1"/>
  <c r="E106" i="2"/>
  <c r="D106" i="2"/>
  <c r="L106" i="2" s="1"/>
  <c r="L105" i="2"/>
  <c r="E105" i="2"/>
  <c r="D105" i="2"/>
  <c r="L104" i="2"/>
  <c r="E104" i="2"/>
  <c r="D104" i="2"/>
  <c r="E103" i="2"/>
  <c r="D103" i="2"/>
  <c r="L103" i="2" s="1"/>
  <c r="E102" i="2"/>
  <c r="D102" i="2"/>
  <c r="L102" i="2" s="1"/>
  <c r="L101" i="2"/>
  <c r="E101" i="2"/>
  <c r="D101" i="2"/>
  <c r="E100" i="2"/>
  <c r="D100" i="2"/>
  <c r="L100" i="2" s="1"/>
  <c r="L99" i="2"/>
  <c r="E99" i="2"/>
  <c r="D99" i="2"/>
  <c r="L98" i="2"/>
  <c r="G98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L87" i="2"/>
  <c r="E87" i="2"/>
  <c r="D87" i="2"/>
  <c r="L86" i="2"/>
  <c r="E86" i="2"/>
  <c r="D86" i="2"/>
  <c r="E85" i="2"/>
  <c r="D85" i="2"/>
  <c r="L85" i="2" s="1"/>
  <c r="E84" i="2"/>
  <c r="D84" i="2"/>
  <c r="L84" i="2" s="1"/>
  <c r="E83" i="2"/>
  <c r="D83" i="2"/>
  <c r="L83" i="2" s="1"/>
  <c r="E82" i="2"/>
  <c r="D82" i="2"/>
  <c r="L82" i="2" s="1"/>
  <c r="L81" i="2"/>
  <c r="E81" i="2"/>
  <c r="D81" i="2"/>
  <c r="L80" i="2"/>
  <c r="E80" i="2"/>
  <c r="D80" i="2"/>
  <c r="E79" i="2"/>
  <c r="D79" i="2"/>
  <c r="L79" i="2" s="1"/>
  <c r="E78" i="2"/>
  <c r="D78" i="2"/>
  <c r="L78" i="2" s="1"/>
  <c r="L77" i="2"/>
  <c r="E77" i="2"/>
  <c r="D77" i="2"/>
  <c r="E76" i="2"/>
  <c r="D76" i="2"/>
  <c r="L76" i="2" s="1"/>
  <c r="L75" i="2"/>
  <c r="E75" i="2"/>
  <c r="D75" i="2"/>
  <c r="G74" i="2"/>
  <c r="E74" i="2"/>
  <c r="D74" i="2"/>
  <c r="E73" i="2"/>
  <c r="D73" i="2"/>
  <c r="L73" i="2" s="1"/>
  <c r="E72" i="2"/>
  <c r="D72" i="2"/>
  <c r="L72" i="2" s="1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L62" i="2"/>
  <c r="E62" i="2"/>
  <c r="D62" i="2"/>
  <c r="E61" i="2"/>
  <c r="D61" i="2"/>
  <c r="L61" i="2" s="1"/>
  <c r="E60" i="2"/>
  <c r="D60" i="2"/>
  <c r="L60" i="2" s="1"/>
  <c r="L59" i="2"/>
  <c r="E59" i="2"/>
  <c r="D59" i="2"/>
  <c r="E58" i="2"/>
  <c r="D58" i="2"/>
  <c r="L58" i="2" s="1"/>
  <c r="L57" i="2"/>
  <c r="E57" i="2"/>
  <c r="D57" i="2"/>
  <c r="L56" i="2"/>
  <c r="E56" i="2"/>
  <c r="D56" i="2"/>
  <c r="E55" i="2"/>
  <c r="D55" i="2"/>
  <c r="L55" i="2" s="1"/>
  <c r="E54" i="2"/>
  <c r="D54" i="2"/>
  <c r="L54" i="2" s="1"/>
  <c r="L53" i="2"/>
  <c r="E53" i="2"/>
  <c r="D53" i="2"/>
  <c r="E52" i="2"/>
  <c r="D52" i="2"/>
  <c r="L52" i="2" s="1"/>
  <c r="L51" i="2"/>
  <c r="E51" i="2"/>
  <c r="D51" i="2"/>
  <c r="L50" i="2"/>
  <c r="G50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L38" i="2"/>
  <c r="E38" i="2"/>
  <c r="D38" i="2"/>
  <c r="E37" i="2"/>
  <c r="D37" i="2"/>
  <c r="L37" i="2" s="1"/>
  <c r="E36" i="2"/>
  <c r="D36" i="2"/>
  <c r="L36" i="2" s="1"/>
  <c r="L35" i="2"/>
  <c r="E35" i="2"/>
  <c r="D35" i="2"/>
  <c r="E34" i="2"/>
  <c r="D34" i="2"/>
  <c r="L34" i="2" s="1"/>
  <c r="L33" i="2"/>
  <c r="E33" i="2"/>
  <c r="D33" i="2"/>
  <c r="L32" i="2"/>
  <c r="E32" i="2"/>
  <c r="D32" i="2"/>
  <c r="E31" i="2"/>
  <c r="D31" i="2"/>
  <c r="L31" i="2" s="1"/>
  <c r="E30" i="2"/>
  <c r="D30" i="2"/>
  <c r="L30" i="2" s="1"/>
  <c r="L29" i="2"/>
  <c r="E29" i="2"/>
  <c r="D29" i="2"/>
  <c r="E28" i="2"/>
  <c r="D28" i="2"/>
  <c r="L28" i="2" s="1"/>
  <c r="L27" i="2"/>
  <c r="E27" i="2"/>
  <c r="D27" i="2"/>
  <c r="L26" i="2"/>
  <c r="G26" i="2"/>
  <c r="E26" i="2"/>
  <c r="D26" i="2"/>
  <c r="E25" i="2"/>
  <c r="D25" i="2"/>
  <c r="L25" i="2" s="1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L14" i="2"/>
  <c r="E14" i="2"/>
  <c r="D14" i="2"/>
  <c r="E13" i="2"/>
  <c r="D13" i="2"/>
  <c r="L13" i="2" s="1"/>
  <c r="E12" i="2"/>
  <c r="D12" i="2"/>
  <c r="L12" i="2" s="1"/>
  <c r="L11" i="2"/>
  <c r="E11" i="2"/>
  <c r="D11" i="2"/>
  <c r="E10" i="2"/>
  <c r="D10" i="2"/>
  <c r="L10" i="2" s="1"/>
  <c r="E9" i="2"/>
  <c r="D9" i="2"/>
  <c r="L9" i="2" s="1"/>
  <c r="L8" i="2"/>
  <c r="E8" i="2"/>
  <c r="D8" i="2"/>
  <c r="E7" i="2"/>
  <c r="D7" i="2"/>
  <c r="L7" i="2" s="1"/>
  <c r="E6" i="2"/>
  <c r="D6" i="2"/>
  <c r="L6" i="2" s="1"/>
  <c r="L5" i="2"/>
  <c r="E5" i="2"/>
  <c r="D5" i="2"/>
  <c r="L4" i="2"/>
  <c r="E4" i="2"/>
  <c r="D4" i="2"/>
  <c r="L3" i="2"/>
  <c r="E3" i="2"/>
  <c r="D3" i="2"/>
  <c r="L2" i="2"/>
  <c r="G2" i="2"/>
  <c r="F2" i="2"/>
  <c r="E2" i="2"/>
  <c r="D2" i="2"/>
  <c r="B14" i="1"/>
  <c r="H2" i="2" l="1"/>
  <c r="K2" i="2" s="1"/>
  <c r="I2" i="2"/>
  <c r="J2" i="2"/>
  <c r="M2" i="2" s="1"/>
  <c r="N2" i="2" l="1"/>
  <c r="O2" i="2" s="1"/>
  <c r="R2" i="2" l="1"/>
  <c r="T2" i="2" s="1"/>
  <c r="Q2" i="2"/>
  <c r="P2" i="2"/>
  <c r="G3" i="2" l="1"/>
  <c r="S2" i="2"/>
  <c r="U2" i="2"/>
  <c r="V2" i="2" s="1"/>
  <c r="F3" i="2" s="1"/>
  <c r="H3" i="2" l="1"/>
  <c r="K3" i="2" s="1"/>
  <c r="J3" i="2"/>
  <c r="M3" i="2" s="1"/>
  <c r="I3" i="2"/>
  <c r="N3" i="2" l="1"/>
  <c r="O3" i="2" s="1"/>
  <c r="P3" i="2" l="1"/>
  <c r="Q3" i="2"/>
  <c r="R3" i="2"/>
  <c r="T3" i="2" s="1"/>
  <c r="U3" i="2" l="1"/>
  <c r="V3" i="2" s="1"/>
  <c r="F4" i="2" s="1"/>
  <c r="S3" i="2"/>
  <c r="G4" i="2"/>
  <c r="I4" i="2" l="1"/>
  <c r="J4" i="2"/>
  <c r="M4" i="2" s="1"/>
  <c r="H4" i="2"/>
  <c r="K4" i="2" s="1"/>
  <c r="N4" i="2" l="1"/>
  <c r="O4" i="2" s="1"/>
  <c r="R4" i="2" l="1"/>
  <c r="T4" i="2" s="1"/>
  <c r="Q4" i="2"/>
  <c r="P4" i="2"/>
  <c r="S4" i="2" l="1"/>
  <c r="G5" i="2"/>
  <c r="U4" i="2"/>
  <c r="V4" i="2" s="1"/>
  <c r="F5" i="2" s="1"/>
  <c r="J5" i="2" l="1"/>
  <c r="M5" i="2" s="1"/>
  <c r="I5" i="2"/>
  <c r="H5" i="2"/>
  <c r="K5" i="2" s="1"/>
  <c r="N5" i="2" l="1"/>
  <c r="O5" i="2" s="1"/>
  <c r="Q5" i="2" s="1"/>
  <c r="P5" i="2" l="1"/>
  <c r="S5" i="2" s="1"/>
  <c r="R5" i="2"/>
  <c r="T5" i="2" s="1"/>
  <c r="U5" i="2"/>
  <c r="G6" i="2"/>
  <c r="V5" i="2" l="1"/>
  <c r="F6" i="2" s="1"/>
  <c r="J6" i="2" s="1"/>
  <c r="M6" i="2" s="1"/>
  <c r="I6" i="2"/>
  <c r="H6" i="2" l="1"/>
  <c r="K6" i="2" s="1"/>
  <c r="N6" i="2" s="1"/>
  <c r="O6" i="2" s="1"/>
  <c r="P6" i="2" s="1"/>
  <c r="R6" i="2" l="1"/>
  <c r="T6" i="2" s="1"/>
  <c r="Q6" i="2"/>
  <c r="U6" i="2"/>
  <c r="G7" i="2"/>
  <c r="V6" i="2" l="1"/>
  <c r="F7" i="2" s="1"/>
  <c r="J7" i="2" s="1"/>
  <c r="M7" i="2" s="1"/>
  <c r="S6" i="2"/>
  <c r="H7" i="2" l="1"/>
  <c r="K7" i="2" s="1"/>
  <c r="N7" i="2" s="1"/>
  <c r="O7" i="2" s="1"/>
  <c r="R7" i="2" s="1"/>
  <c r="T7" i="2" s="1"/>
  <c r="I7" i="2"/>
  <c r="P7" i="2" l="1"/>
  <c r="Q7" i="2"/>
  <c r="G8" i="2"/>
  <c r="U7" i="2"/>
  <c r="S7" i="2" l="1"/>
  <c r="V7" i="2"/>
  <c r="F8" i="2" s="1"/>
  <c r="H8" i="2" s="1"/>
  <c r="K8" i="2" s="1"/>
  <c r="I8" i="2" l="1"/>
  <c r="J8" i="2"/>
  <c r="M8" i="2" s="1"/>
  <c r="N8" i="2" s="1"/>
  <c r="O8" i="2" s="1"/>
  <c r="Q8" i="2" s="1"/>
  <c r="R8" i="2" l="1"/>
  <c r="T8" i="2" s="1"/>
  <c r="P8" i="2"/>
  <c r="S8" i="2" s="1"/>
  <c r="U8" i="2"/>
  <c r="G9" i="2"/>
  <c r="V8" i="2" l="1"/>
  <c r="F9" i="2" s="1"/>
  <c r="J9" i="2"/>
  <c r="M9" i="2" s="1"/>
  <c r="I9" i="2"/>
  <c r="H9" i="2"/>
  <c r="K9" i="2" s="1"/>
  <c r="N9" i="2" l="1"/>
  <c r="O9" i="2" s="1"/>
  <c r="R9" i="2" s="1"/>
  <c r="T9" i="2" s="1"/>
  <c r="Q9" i="2" l="1"/>
  <c r="P9" i="2"/>
  <c r="U9" i="2"/>
  <c r="V9" i="2" s="1"/>
  <c r="F10" i="2" s="1"/>
  <c r="S9" i="2" l="1"/>
  <c r="G10" i="2"/>
  <c r="J10" i="2"/>
  <c r="M10" i="2" s="1"/>
  <c r="I10" i="2"/>
  <c r="H10" i="2"/>
  <c r="K10" i="2" s="1"/>
  <c r="N10" i="2" l="1"/>
  <c r="O10" i="2" s="1"/>
  <c r="R10" i="2" s="1"/>
  <c r="T10" i="2" s="1"/>
  <c r="Q10" i="2" l="1"/>
  <c r="U10" i="2"/>
  <c r="P10" i="2"/>
  <c r="G11" i="2"/>
  <c r="S10" i="2" l="1"/>
  <c r="V10" i="2"/>
  <c r="F11" i="2" s="1"/>
  <c r="I11" i="2" s="1"/>
  <c r="H11" i="2" l="1"/>
  <c r="K11" i="2" s="1"/>
  <c r="J11" i="2"/>
  <c r="M11" i="2" s="1"/>
  <c r="N11" i="2" l="1"/>
  <c r="O11" i="2" s="1"/>
  <c r="O12" i="2" l="1"/>
  <c r="R11" i="2"/>
  <c r="T11" i="2" s="1"/>
  <c r="Q11" i="2"/>
  <c r="P11" i="2"/>
  <c r="U11" i="2"/>
  <c r="V11" i="2" l="1"/>
  <c r="F12" i="2" s="1"/>
  <c r="S11" i="2"/>
  <c r="G12" i="2"/>
  <c r="U12" i="2"/>
  <c r="R12" i="2"/>
  <c r="T12" i="2" s="1"/>
  <c r="Q12" i="2"/>
  <c r="G13" i="2" l="1"/>
  <c r="I12" i="2"/>
  <c r="H12" i="2"/>
  <c r="J12" i="2"/>
  <c r="M12" i="2" s="1"/>
  <c r="K12" i="2" l="1"/>
  <c r="N12" i="2" s="1"/>
  <c r="P12" i="2"/>
  <c r="S12" i="2" l="1"/>
  <c r="V12" i="2"/>
  <c r="F13" i="2" s="1"/>
  <c r="J13" i="2" l="1"/>
  <c r="M13" i="2" s="1"/>
  <c r="I13" i="2"/>
  <c r="H13" i="2"/>
  <c r="K13" i="2" s="1"/>
  <c r="N13" i="2" s="1"/>
  <c r="O13" i="2" s="1"/>
  <c r="P13" i="2" s="1"/>
  <c r="O14" i="2" l="1"/>
  <c r="P14" i="2" s="1"/>
  <c r="R13" i="2"/>
  <c r="T13" i="2" s="1"/>
  <c r="Q13" i="2"/>
  <c r="U13" i="2"/>
  <c r="V13" i="2" s="1"/>
  <c r="F14" i="2" s="1"/>
  <c r="Q14" i="2" l="1"/>
  <c r="S14" i="2" s="1"/>
  <c r="S13" i="2"/>
  <c r="G14" i="2"/>
  <c r="G15" i="2" s="1"/>
  <c r="J14" i="2"/>
  <c r="H14" i="2"/>
  <c r="K14" i="2" s="1"/>
  <c r="I14" i="2"/>
  <c r="M14" i="2" l="1"/>
  <c r="N14" i="2" s="1"/>
  <c r="R14" i="2"/>
  <c r="T14" i="2" l="1"/>
  <c r="U14" i="2"/>
  <c r="V14" i="2" s="1"/>
  <c r="F15" i="2" s="1"/>
  <c r="J15" i="2" l="1"/>
  <c r="M15" i="2" s="1"/>
  <c r="H15" i="2"/>
  <c r="K15" i="2" s="1"/>
  <c r="I15" i="2"/>
  <c r="L15" i="2" s="1"/>
  <c r="N15" i="2" l="1"/>
  <c r="O15" i="2" s="1"/>
  <c r="P15" i="2" l="1"/>
  <c r="R15" i="2"/>
  <c r="Q15" i="2"/>
  <c r="S15" i="2" l="1"/>
  <c r="G16" i="2"/>
  <c r="T15" i="2"/>
  <c r="U15" i="2"/>
  <c r="V15" i="2"/>
  <c r="F16" i="2" s="1"/>
  <c r="I16" i="2" l="1"/>
  <c r="L16" i="2" s="1"/>
  <c r="J16" i="2"/>
  <c r="M16" i="2" s="1"/>
  <c r="H16" i="2"/>
  <c r="K16" i="2" s="1"/>
  <c r="N16" i="2" s="1"/>
  <c r="O16" i="2" s="1"/>
  <c r="R16" i="2" s="1"/>
  <c r="T16" i="2" s="1"/>
  <c r="U16" i="2" l="1"/>
  <c r="Q16" i="2"/>
  <c r="P16" i="2"/>
  <c r="S16" i="2" l="1"/>
  <c r="G17" i="2"/>
  <c r="V16" i="2"/>
  <c r="F17" i="2" s="1"/>
  <c r="H17" i="2" l="1"/>
  <c r="K17" i="2" s="1"/>
  <c r="I17" i="2"/>
  <c r="L17" i="2" s="1"/>
  <c r="J17" i="2"/>
  <c r="M17" i="2" s="1"/>
  <c r="N17" i="2" l="1"/>
  <c r="O17" i="2" s="1"/>
  <c r="U17" i="2" s="1"/>
  <c r="Q17" i="2" l="1"/>
  <c r="R17" i="2"/>
  <c r="T17" i="2" s="1"/>
  <c r="P17" i="2"/>
  <c r="V17" i="2" l="1"/>
  <c r="F18" i="2" s="1"/>
  <c r="S17" i="2"/>
  <c r="G18" i="2"/>
  <c r="J18" i="2" l="1"/>
  <c r="M18" i="2" s="1"/>
  <c r="H18" i="2"/>
  <c r="K18" i="2" s="1"/>
  <c r="I18" i="2"/>
  <c r="L18" i="2" s="1"/>
  <c r="N18" i="2" l="1"/>
  <c r="O18" i="2" s="1"/>
  <c r="R18" i="2" l="1"/>
  <c r="T18" i="2" s="1"/>
  <c r="Q18" i="2"/>
  <c r="P18" i="2"/>
  <c r="U18" i="2"/>
  <c r="V18" i="2" l="1"/>
  <c r="F19" i="2" s="1"/>
  <c r="S18" i="2"/>
  <c r="G19" i="2"/>
  <c r="J19" i="2" l="1"/>
  <c r="M19" i="2" s="1"/>
  <c r="I19" i="2"/>
  <c r="L19" i="2" s="1"/>
  <c r="H19" i="2"/>
  <c r="K19" i="2" s="1"/>
  <c r="N19" i="2" l="1"/>
  <c r="O19" i="2" s="1"/>
  <c r="Q19" i="2" l="1"/>
  <c r="R19" i="2"/>
  <c r="T19" i="2" s="1"/>
  <c r="P19" i="2"/>
  <c r="U19" i="2"/>
  <c r="V19" i="2" s="1"/>
  <c r="F20" i="2" s="1"/>
  <c r="J20" i="2" l="1"/>
  <c r="M20" i="2" s="1"/>
  <c r="H20" i="2"/>
  <c r="K20" i="2" s="1"/>
  <c r="S19" i="2"/>
  <c r="G20" i="2"/>
  <c r="I20" i="2" s="1"/>
  <c r="L20" i="2" s="1"/>
  <c r="N20" i="2" l="1"/>
  <c r="O20" i="2" s="1"/>
  <c r="Q20" i="2" l="1"/>
  <c r="P20" i="2"/>
  <c r="V20" i="2" s="1"/>
  <c r="F21" i="2" s="1"/>
  <c r="R20" i="2"/>
  <c r="T20" i="2" s="1"/>
  <c r="U20" i="2"/>
  <c r="J21" i="2" l="1"/>
  <c r="M21" i="2" s="1"/>
  <c r="H21" i="2"/>
  <c r="K21" i="2" s="1"/>
  <c r="S20" i="2"/>
  <c r="G21" i="2"/>
  <c r="I21" i="2" s="1"/>
  <c r="L21" i="2" s="1"/>
  <c r="N21" i="2" l="1"/>
  <c r="O21" i="2" s="1"/>
  <c r="Q21" i="2" l="1"/>
  <c r="R21" i="2"/>
  <c r="T21" i="2" s="1"/>
  <c r="P21" i="2"/>
  <c r="U21" i="2"/>
  <c r="V21" i="2" l="1"/>
  <c r="F22" i="2" s="1"/>
  <c r="S21" i="2"/>
  <c r="G22" i="2"/>
  <c r="J22" i="2" l="1"/>
  <c r="M22" i="2" s="1"/>
  <c r="I22" i="2"/>
  <c r="L22" i="2" s="1"/>
  <c r="H22" i="2"/>
  <c r="K22" i="2" s="1"/>
  <c r="N22" i="2" l="1"/>
  <c r="O22" i="2" s="1"/>
  <c r="R22" i="2" l="1"/>
  <c r="T22" i="2" s="1"/>
  <c r="P22" i="2"/>
  <c r="U22" i="2"/>
  <c r="Q22" i="2"/>
  <c r="S22" i="2" l="1"/>
  <c r="G23" i="2"/>
  <c r="V22" i="2"/>
  <c r="F23" i="2" s="1"/>
  <c r="I23" i="2" l="1"/>
  <c r="L23" i="2" s="1"/>
  <c r="J23" i="2"/>
  <c r="M23" i="2" s="1"/>
  <c r="H23" i="2"/>
  <c r="K23" i="2" s="1"/>
  <c r="N23" i="2" l="1"/>
  <c r="O23" i="2" s="1"/>
  <c r="R23" i="2" l="1"/>
  <c r="T23" i="2" s="1"/>
  <c r="Q23" i="2"/>
  <c r="U23" i="2"/>
  <c r="P23" i="2"/>
  <c r="V23" i="2" s="1"/>
  <c r="F24" i="2" s="1"/>
  <c r="H24" i="2" l="1"/>
  <c r="K24" i="2" s="1"/>
  <c r="J24" i="2"/>
  <c r="M24" i="2" s="1"/>
  <c r="S23" i="2"/>
  <c r="G24" i="2"/>
  <c r="I24" i="2" l="1"/>
  <c r="L24" i="2" s="1"/>
  <c r="N24" i="2" s="1"/>
  <c r="O24" i="2" s="1"/>
  <c r="R24" i="2" l="1"/>
  <c r="T24" i="2" s="1"/>
  <c r="P24" i="2"/>
  <c r="Q24" i="2"/>
  <c r="U24" i="2"/>
  <c r="S24" i="2" l="1"/>
  <c r="G25" i="2"/>
  <c r="V24" i="2"/>
  <c r="F25" i="2" s="1"/>
  <c r="J25" i="2" l="1"/>
  <c r="M25" i="2" s="1"/>
  <c r="H25" i="2"/>
  <c r="K25" i="2" s="1"/>
  <c r="I25" i="2"/>
  <c r="N25" i="2" l="1"/>
  <c r="O25" i="2" s="1"/>
  <c r="R25" i="2" l="1"/>
  <c r="T25" i="2" s="1"/>
  <c r="Q25" i="2"/>
  <c r="S25" i="2" s="1"/>
  <c r="P25" i="2"/>
  <c r="U25" i="2"/>
  <c r="V25" i="2" l="1"/>
  <c r="F26" i="2" s="1"/>
  <c r="I26" i="2" l="1"/>
  <c r="J26" i="2"/>
  <c r="M26" i="2" s="1"/>
  <c r="H26" i="2"/>
  <c r="K26" i="2" s="1"/>
  <c r="N26" i="2" l="1"/>
  <c r="O26" i="2" s="1"/>
  <c r="R26" i="2" l="1"/>
  <c r="T26" i="2" s="1"/>
  <c r="Q26" i="2"/>
  <c r="P26" i="2"/>
  <c r="U26" i="2"/>
  <c r="S26" i="2" l="1"/>
  <c r="G27" i="2"/>
  <c r="V26" i="2"/>
  <c r="F27" i="2" s="1"/>
  <c r="I27" i="2" l="1"/>
  <c r="H27" i="2"/>
  <c r="K27" i="2" s="1"/>
  <c r="J27" i="2"/>
  <c r="M27" i="2" s="1"/>
  <c r="N27" i="2" s="1"/>
  <c r="O27" i="2" s="1"/>
  <c r="R27" i="2" l="1"/>
  <c r="T27" i="2" s="1"/>
  <c r="U27" i="2"/>
  <c r="V27" i="2" s="1"/>
  <c r="F28" i="2" s="1"/>
  <c r="P27" i="2"/>
  <c r="Q27" i="2"/>
  <c r="H28" i="2" l="1"/>
  <c r="K28" i="2" s="1"/>
  <c r="J28" i="2"/>
  <c r="M28" i="2" s="1"/>
  <c r="S27" i="2"/>
  <c r="G28" i="2"/>
  <c r="I28" i="2" l="1"/>
  <c r="N28" i="2"/>
  <c r="O28" i="2" s="1"/>
  <c r="P28" i="2" l="1"/>
  <c r="R28" i="2"/>
  <c r="T28" i="2" s="1"/>
  <c r="Q28" i="2"/>
  <c r="U28" i="2"/>
  <c r="V28" i="2" s="1"/>
  <c r="F29" i="2" s="1"/>
  <c r="J29" i="2" l="1"/>
  <c r="M29" i="2" s="1"/>
  <c r="H29" i="2"/>
  <c r="K29" i="2" s="1"/>
  <c r="N29" i="2" s="1"/>
  <c r="O29" i="2" s="1"/>
  <c r="S28" i="2"/>
  <c r="G29" i="2"/>
  <c r="R29" i="2" l="1"/>
  <c r="T29" i="2" s="1"/>
  <c r="P29" i="2"/>
  <c r="Q29" i="2"/>
  <c r="U29" i="2"/>
  <c r="I29" i="2"/>
  <c r="V29" i="2" l="1"/>
  <c r="F30" i="2" s="1"/>
  <c r="S29" i="2"/>
  <c r="G30" i="2"/>
  <c r="J30" i="2" l="1"/>
  <c r="M30" i="2" s="1"/>
  <c r="H30" i="2"/>
  <c r="K30" i="2" s="1"/>
  <c r="N30" i="2" s="1"/>
  <c r="O30" i="2" s="1"/>
  <c r="I30" i="2"/>
  <c r="Q30" i="2" l="1"/>
  <c r="R30" i="2"/>
  <c r="T30" i="2" s="1"/>
  <c r="P30" i="2"/>
  <c r="V30" i="2" s="1"/>
  <c r="F31" i="2" s="1"/>
  <c r="U30" i="2"/>
  <c r="H31" i="2" l="1"/>
  <c r="K31" i="2" s="1"/>
  <c r="J31" i="2"/>
  <c r="M31" i="2" s="1"/>
  <c r="I31" i="2"/>
  <c r="S30" i="2"/>
  <c r="G31" i="2"/>
  <c r="N31" i="2" l="1"/>
  <c r="O31" i="2" s="1"/>
  <c r="R31" i="2" l="1"/>
  <c r="T31" i="2" s="1"/>
  <c r="Q31" i="2"/>
  <c r="P31" i="2"/>
  <c r="U31" i="2"/>
  <c r="V31" i="2" s="1"/>
  <c r="F32" i="2" s="1"/>
  <c r="H32" i="2" l="1"/>
  <c r="K32" i="2" s="1"/>
  <c r="N32" i="2" s="1"/>
  <c r="O32" i="2" s="1"/>
  <c r="J32" i="2"/>
  <c r="M32" i="2" s="1"/>
  <c r="S31" i="2"/>
  <c r="G32" i="2"/>
  <c r="Q32" i="2" l="1"/>
  <c r="R32" i="2"/>
  <c r="T32" i="2" s="1"/>
  <c r="P32" i="2"/>
  <c r="V32" i="2" s="1"/>
  <c r="F33" i="2" s="1"/>
  <c r="U32" i="2"/>
  <c r="I32" i="2"/>
  <c r="S32" i="2" l="1"/>
  <c r="J33" i="2"/>
  <c r="M33" i="2" s="1"/>
  <c r="H33" i="2"/>
  <c r="K33" i="2" s="1"/>
  <c r="N33" i="2" s="1"/>
  <c r="O33" i="2" s="1"/>
  <c r="G33" i="2"/>
  <c r="P33" i="2" l="1"/>
  <c r="Q33" i="2"/>
  <c r="R33" i="2"/>
  <c r="T33" i="2" s="1"/>
  <c r="U33" i="2"/>
  <c r="I33" i="2"/>
  <c r="V33" i="2" l="1"/>
  <c r="F34" i="2" s="1"/>
  <c r="S33" i="2"/>
  <c r="G34" i="2"/>
  <c r="J34" i="2" l="1"/>
  <c r="M34" i="2" s="1"/>
  <c r="I34" i="2"/>
  <c r="H34" i="2"/>
  <c r="K34" i="2" s="1"/>
  <c r="N34" i="2" s="1"/>
  <c r="O34" i="2" s="1"/>
  <c r="R34" i="2" l="1"/>
  <c r="T34" i="2" s="1"/>
  <c r="P34" i="2"/>
  <c r="Q34" i="2"/>
  <c r="U34" i="2"/>
  <c r="V34" i="2" l="1"/>
  <c r="F35" i="2" s="1"/>
  <c r="S34" i="2"/>
  <c r="G35" i="2"/>
  <c r="H35" i="2" l="1"/>
  <c r="K35" i="2" s="1"/>
  <c r="N35" i="2" s="1"/>
  <c r="O35" i="2" s="1"/>
  <c r="I35" i="2"/>
  <c r="J35" i="2"/>
  <c r="M35" i="2" s="1"/>
  <c r="R35" i="2" l="1"/>
  <c r="T35" i="2" s="1"/>
  <c r="Q35" i="2"/>
  <c r="P35" i="2"/>
  <c r="U35" i="2"/>
  <c r="V35" i="2" l="1"/>
  <c r="F36" i="2" s="1"/>
  <c r="S35" i="2"/>
  <c r="G36" i="2"/>
  <c r="I36" i="2" l="1"/>
  <c r="H36" i="2"/>
  <c r="K36" i="2" s="1"/>
  <c r="J36" i="2"/>
  <c r="M36" i="2" s="1"/>
  <c r="N36" i="2" l="1"/>
  <c r="O36" i="2" s="1"/>
  <c r="Q36" i="2" l="1"/>
  <c r="R36" i="2"/>
  <c r="T36" i="2" s="1"/>
  <c r="P36" i="2"/>
  <c r="U36" i="2"/>
  <c r="V36" i="2" s="1"/>
  <c r="F37" i="2" s="1"/>
  <c r="J37" i="2" l="1"/>
  <c r="M37" i="2" s="1"/>
  <c r="H37" i="2"/>
  <c r="K37" i="2" s="1"/>
  <c r="N37" i="2" s="1"/>
  <c r="O37" i="2" s="1"/>
  <c r="R37" i="2" s="1"/>
  <c r="T37" i="2" s="1"/>
  <c r="S36" i="2"/>
  <c r="G37" i="2"/>
  <c r="I37" i="2" s="1"/>
  <c r="Q37" i="2" l="1"/>
  <c r="P37" i="2"/>
  <c r="U37" i="2"/>
  <c r="V37" i="2" l="1"/>
  <c r="F38" i="2" s="1"/>
  <c r="S37" i="2"/>
  <c r="G38" i="2"/>
  <c r="J38" i="2" l="1"/>
  <c r="M38" i="2" s="1"/>
  <c r="I38" i="2"/>
  <c r="H38" i="2"/>
  <c r="K38" i="2" s="1"/>
  <c r="N38" i="2" s="1"/>
  <c r="O38" i="2" s="1"/>
  <c r="P38" i="2" s="1"/>
  <c r="R38" i="2"/>
  <c r="T38" i="2" s="1"/>
  <c r="U38" i="2"/>
  <c r="Q38" i="2"/>
  <c r="G39" i="2" s="1"/>
  <c r="V38" i="2" l="1"/>
  <c r="F39" i="2" s="1"/>
  <c r="H39" i="2" s="1"/>
  <c r="K39" i="2" s="1"/>
  <c r="S38" i="2"/>
  <c r="I39" i="2" l="1"/>
  <c r="L39" i="2" s="1"/>
  <c r="J39" i="2"/>
  <c r="M39" i="2" s="1"/>
  <c r="N39" i="2" l="1"/>
  <c r="O39" i="2" s="1"/>
  <c r="P39" i="2" s="1"/>
  <c r="Q39" i="2" l="1"/>
  <c r="R39" i="2"/>
  <c r="T39" i="2" s="1"/>
  <c r="U39" i="2"/>
  <c r="S39" i="2"/>
  <c r="G40" i="2"/>
  <c r="V39" i="2"/>
  <c r="F40" i="2" s="1"/>
  <c r="I40" i="2" l="1"/>
  <c r="L40" i="2" s="1"/>
  <c r="J40" i="2"/>
  <c r="H40" i="2"/>
  <c r="K40" i="2" s="1"/>
  <c r="M40" i="2" l="1"/>
  <c r="N40" i="2" s="1"/>
  <c r="O40" i="2" s="1"/>
  <c r="R40" i="2" s="1"/>
  <c r="P40" i="2" l="1"/>
  <c r="Q40" i="2"/>
  <c r="T40" i="2"/>
  <c r="U40" i="2"/>
  <c r="V40" i="2" l="1"/>
  <c r="F41" i="2" s="1"/>
  <c r="J41" i="2" s="1"/>
  <c r="M41" i="2" s="1"/>
  <c r="S40" i="2"/>
  <c r="G41" i="2"/>
  <c r="H41" i="2"/>
  <c r="K41" i="2" s="1"/>
  <c r="I41" i="2" l="1"/>
  <c r="L41" i="2" s="1"/>
  <c r="N41" i="2" s="1"/>
  <c r="O41" i="2" s="1"/>
  <c r="R41" i="2" l="1"/>
  <c r="T41" i="2" s="1"/>
  <c r="Q41" i="2"/>
  <c r="P41" i="2"/>
  <c r="S41" i="2" l="1"/>
  <c r="G42" i="2"/>
  <c r="U41" i="2"/>
  <c r="V41" i="2" s="1"/>
  <c r="F42" i="2" s="1"/>
  <c r="J42" i="2" l="1"/>
  <c r="M42" i="2" s="1"/>
  <c r="H42" i="2"/>
  <c r="K42" i="2" s="1"/>
  <c r="I42" i="2"/>
  <c r="L42" i="2" s="1"/>
  <c r="N42" i="2" l="1"/>
  <c r="O42" i="2" s="1"/>
  <c r="R42" i="2" l="1"/>
  <c r="T42" i="2" s="1"/>
  <c r="Q42" i="2"/>
  <c r="P42" i="2"/>
  <c r="U42" i="2"/>
  <c r="V42" i="2" l="1"/>
  <c r="F43" i="2" s="1"/>
  <c r="S42" i="2"/>
  <c r="G43" i="2"/>
  <c r="J43" i="2" l="1"/>
  <c r="M43" i="2" s="1"/>
  <c r="I43" i="2"/>
  <c r="L43" i="2" s="1"/>
  <c r="H43" i="2"/>
  <c r="K43" i="2" s="1"/>
  <c r="N43" i="2" l="1"/>
  <c r="O43" i="2" s="1"/>
  <c r="R43" i="2" s="1"/>
  <c r="T43" i="2" s="1"/>
  <c r="Q43" i="2" l="1"/>
  <c r="P43" i="2"/>
  <c r="S43" i="2"/>
  <c r="G44" i="2"/>
  <c r="U43" i="2"/>
  <c r="V43" i="2" s="1"/>
  <c r="F44" i="2" s="1"/>
  <c r="I44" i="2" l="1"/>
  <c r="L44" i="2" s="1"/>
  <c r="J44" i="2"/>
  <c r="M44" i="2" s="1"/>
  <c r="H44" i="2"/>
  <c r="K44" i="2" s="1"/>
  <c r="N44" i="2" s="1"/>
  <c r="O44" i="2" s="1"/>
  <c r="Q44" i="2" l="1"/>
  <c r="P44" i="2"/>
  <c r="R44" i="2"/>
  <c r="T44" i="2" s="1"/>
  <c r="U44" i="2" l="1"/>
  <c r="V44" i="2" s="1"/>
  <c r="F45" i="2" s="1"/>
  <c r="S44" i="2"/>
  <c r="G45" i="2"/>
  <c r="J45" i="2" l="1"/>
  <c r="M45" i="2" s="1"/>
  <c r="I45" i="2"/>
  <c r="L45" i="2" s="1"/>
  <c r="H45" i="2"/>
  <c r="K45" i="2" s="1"/>
  <c r="N45" i="2" l="1"/>
  <c r="O45" i="2" s="1"/>
  <c r="Q45" i="2" s="1"/>
  <c r="P45" i="2" l="1"/>
  <c r="S45" i="2" s="1"/>
  <c r="R45" i="2"/>
  <c r="T45" i="2" s="1"/>
  <c r="G46" i="2"/>
  <c r="U45" i="2" l="1"/>
  <c r="V45" i="2" s="1"/>
  <c r="F46" i="2" s="1"/>
  <c r="J46" i="2" s="1"/>
  <c r="M46" i="2" s="1"/>
  <c r="H46" i="2" l="1"/>
  <c r="K46" i="2" s="1"/>
  <c r="I46" i="2"/>
  <c r="L46" i="2" s="1"/>
  <c r="N46" i="2" l="1"/>
  <c r="O46" i="2" s="1"/>
  <c r="R46" i="2" l="1"/>
  <c r="T46" i="2" s="1"/>
  <c r="P46" i="2"/>
  <c r="Q46" i="2"/>
  <c r="S46" i="2" l="1"/>
  <c r="G47" i="2"/>
  <c r="U46" i="2"/>
  <c r="V46" i="2" s="1"/>
  <c r="F47" i="2" s="1"/>
  <c r="I47" i="2" l="1"/>
  <c r="L47" i="2" s="1"/>
  <c r="H47" i="2"/>
  <c r="K47" i="2" s="1"/>
  <c r="J47" i="2"/>
  <c r="M47" i="2" s="1"/>
  <c r="N47" i="2" l="1"/>
  <c r="O47" i="2" s="1"/>
  <c r="R47" i="2" l="1"/>
  <c r="T47" i="2" s="1"/>
  <c r="Q47" i="2"/>
  <c r="U47" i="2"/>
  <c r="P47" i="2"/>
  <c r="V47" i="2" s="1"/>
  <c r="F48" i="2" s="1"/>
  <c r="H48" i="2" l="1"/>
  <c r="K48" i="2" s="1"/>
  <c r="J48" i="2"/>
  <c r="M48" i="2" s="1"/>
  <c r="G48" i="2"/>
  <c r="I48" i="2" s="1"/>
  <c r="L48" i="2" s="1"/>
  <c r="S47" i="2"/>
  <c r="N48" i="2" l="1"/>
  <c r="O48" i="2" s="1"/>
  <c r="R48" i="2" l="1"/>
  <c r="T48" i="2" s="1"/>
  <c r="Q48" i="2"/>
  <c r="P48" i="2"/>
  <c r="U48" i="2"/>
  <c r="V48" i="2" l="1"/>
  <c r="F49" i="2" s="1"/>
  <c r="J49" i="2" s="1"/>
  <c r="M49" i="2" s="1"/>
  <c r="S48" i="2"/>
  <c r="G49" i="2"/>
  <c r="H49" i="2" l="1"/>
  <c r="K49" i="2" s="1"/>
  <c r="I49" i="2"/>
  <c r="L49" i="2" s="1"/>
  <c r="N49" i="2" l="1"/>
  <c r="O49" i="2" s="1"/>
  <c r="U49" i="2" s="1"/>
  <c r="O50" i="2" l="1"/>
  <c r="P49" i="2"/>
  <c r="V49" i="2" s="1"/>
  <c r="F50" i="2" s="1"/>
  <c r="J50" i="2" s="1"/>
  <c r="M50" i="2" s="1"/>
  <c r="Q49" i="2"/>
  <c r="R49" i="2"/>
  <c r="T49" i="2" s="1"/>
  <c r="S49" i="2"/>
  <c r="R50" i="2"/>
  <c r="T50" i="2" s="1"/>
  <c r="U50" i="2"/>
  <c r="P50" i="2"/>
  <c r="H50" i="2" l="1"/>
  <c r="K50" i="2" s="1"/>
  <c r="N50" i="2" s="1"/>
  <c r="I50" i="2"/>
  <c r="Q50" i="2" s="1"/>
  <c r="V50" i="2" s="1"/>
  <c r="F51" i="2" s="1"/>
  <c r="H51" i="2" l="1"/>
  <c r="K51" i="2" s="1"/>
  <c r="J51" i="2"/>
  <c r="M51" i="2" s="1"/>
  <c r="G51" i="2"/>
  <c r="I51" i="2" s="1"/>
  <c r="S50" i="2"/>
  <c r="N51" i="2" l="1"/>
  <c r="O51" i="2" s="1"/>
  <c r="R51" i="2" l="1"/>
  <c r="T51" i="2" s="1"/>
  <c r="Q51" i="2"/>
  <c r="P51" i="2"/>
  <c r="U51" i="2"/>
  <c r="V51" i="2" l="1"/>
  <c r="F52" i="2" s="1"/>
  <c r="H52" i="2"/>
  <c r="K52" i="2" s="1"/>
  <c r="J52" i="2"/>
  <c r="M52" i="2" s="1"/>
  <c r="S51" i="2"/>
  <c r="G52" i="2"/>
  <c r="I52" i="2" s="1"/>
  <c r="N52" i="2" l="1"/>
  <c r="O52" i="2" s="1"/>
  <c r="R52" i="2" s="1"/>
  <c r="T52" i="2" s="1"/>
  <c r="Q52" i="2"/>
  <c r="P52" i="2" l="1"/>
  <c r="S52" i="2" s="1"/>
  <c r="U52" i="2"/>
  <c r="V52" i="2" s="1"/>
  <c r="F53" i="2" s="1"/>
  <c r="J53" i="2" s="1"/>
  <c r="M53" i="2" s="1"/>
  <c r="G53" i="2"/>
  <c r="I53" i="2" s="1"/>
  <c r="H53" i="2" l="1"/>
  <c r="K53" i="2" s="1"/>
  <c r="N53" i="2" s="1"/>
  <c r="O53" i="2" s="1"/>
  <c r="Q53" i="2" s="1"/>
  <c r="G54" i="2" s="1"/>
  <c r="U53" i="2" l="1"/>
  <c r="P53" i="2"/>
  <c r="S53" i="2" s="1"/>
  <c r="R53" i="2"/>
  <c r="T53" i="2" s="1"/>
  <c r="V53" i="2"/>
  <c r="F54" i="2" s="1"/>
  <c r="I54" i="2" s="1"/>
  <c r="H54" i="2" l="1"/>
  <c r="K54" i="2" s="1"/>
  <c r="J54" i="2"/>
  <c r="M54" i="2" s="1"/>
  <c r="N54" i="2" s="1"/>
  <c r="O54" i="2" s="1"/>
  <c r="R54" i="2" s="1"/>
  <c r="T54" i="2" s="1"/>
  <c r="U54" i="2" l="1"/>
  <c r="P54" i="2"/>
  <c r="Q54" i="2"/>
  <c r="V54" i="2"/>
  <c r="F55" i="2" s="1"/>
  <c r="S54" i="2"/>
  <c r="G55" i="2"/>
  <c r="J55" i="2" l="1"/>
  <c r="M55" i="2" s="1"/>
  <c r="I55" i="2"/>
  <c r="H55" i="2"/>
  <c r="K55" i="2" s="1"/>
  <c r="N55" i="2" l="1"/>
  <c r="O55" i="2" s="1"/>
  <c r="R55" i="2" s="1"/>
  <c r="T55" i="2" s="1"/>
  <c r="Q55" i="2" l="1"/>
  <c r="P55" i="2"/>
  <c r="S55" i="2" s="1"/>
  <c r="G56" i="2"/>
  <c r="U55" i="2"/>
  <c r="V55" i="2" s="1"/>
  <c r="F56" i="2" s="1"/>
  <c r="I56" i="2" l="1"/>
  <c r="J56" i="2"/>
  <c r="M56" i="2" s="1"/>
  <c r="H56" i="2"/>
  <c r="K56" i="2" s="1"/>
  <c r="N56" i="2" l="1"/>
  <c r="O56" i="2" s="1"/>
  <c r="Q56" i="2" s="1"/>
  <c r="R56" i="2" l="1"/>
  <c r="T56" i="2" s="1"/>
  <c r="P56" i="2"/>
  <c r="V56" i="2" s="1"/>
  <c r="F57" i="2" s="1"/>
  <c r="U56" i="2"/>
  <c r="G57" i="2"/>
  <c r="S56" i="2" l="1"/>
  <c r="J57" i="2"/>
  <c r="M57" i="2" s="1"/>
  <c r="I57" i="2"/>
  <c r="H57" i="2"/>
  <c r="K57" i="2" s="1"/>
  <c r="N57" i="2" l="1"/>
  <c r="O57" i="2" s="1"/>
  <c r="Q57" i="2" s="1"/>
  <c r="P57" i="2" l="1"/>
  <c r="R57" i="2"/>
  <c r="T57" i="2" s="1"/>
  <c r="S57" i="2"/>
  <c r="G58" i="2"/>
  <c r="U57" i="2"/>
  <c r="V57" i="2" s="1"/>
  <c r="F58" i="2" s="1"/>
  <c r="J58" i="2" l="1"/>
  <c r="M58" i="2" s="1"/>
  <c r="I58" i="2"/>
  <c r="H58" i="2"/>
  <c r="K58" i="2" s="1"/>
  <c r="N58" i="2" s="1"/>
  <c r="O58" i="2" s="1"/>
  <c r="R58" i="2" l="1"/>
  <c r="T58" i="2" s="1"/>
  <c r="P58" i="2"/>
  <c r="Q58" i="2"/>
  <c r="S58" i="2" l="1"/>
  <c r="G59" i="2"/>
  <c r="U58" i="2"/>
  <c r="V58" i="2" s="1"/>
  <c r="F59" i="2" s="1"/>
  <c r="J59" i="2" l="1"/>
  <c r="M59" i="2" s="1"/>
  <c r="I59" i="2"/>
  <c r="H59" i="2"/>
  <c r="K59" i="2" s="1"/>
  <c r="N59" i="2" l="1"/>
  <c r="O59" i="2" s="1"/>
  <c r="R59" i="2" s="1"/>
  <c r="T59" i="2" s="1"/>
  <c r="P59" i="2" l="1"/>
  <c r="Q59" i="2"/>
  <c r="U59" i="2"/>
  <c r="V59" i="2"/>
  <c r="F60" i="2" s="1"/>
  <c r="S59" i="2"/>
  <c r="G60" i="2"/>
  <c r="H60" i="2" l="1"/>
  <c r="K60" i="2" s="1"/>
  <c r="J60" i="2"/>
  <c r="M60" i="2" s="1"/>
  <c r="I60" i="2"/>
  <c r="N60" i="2" l="1"/>
  <c r="O60" i="2" s="1"/>
  <c r="Q60" i="2" l="1"/>
  <c r="R60" i="2"/>
  <c r="T60" i="2" s="1"/>
  <c r="P60" i="2"/>
  <c r="S60" i="2" l="1"/>
  <c r="G61" i="2"/>
  <c r="U60" i="2"/>
  <c r="V60" i="2" s="1"/>
  <c r="F61" i="2" s="1"/>
  <c r="J61" i="2" l="1"/>
  <c r="M61" i="2" s="1"/>
  <c r="I61" i="2"/>
  <c r="H61" i="2"/>
  <c r="K61" i="2" s="1"/>
  <c r="N61" i="2" l="1"/>
  <c r="O61" i="2" s="1"/>
  <c r="R61" i="2" l="1"/>
  <c r="T61" i="2" s="1"/>
  <c r="Q61" i="2"/>
  <c r="P61" i="2"/>
  <c r="U61" i="2"/>
  <c r="V61" i="2" l="1"/>
  <c r="F62" i="2" s="1"/>
  <c r="S61" i="2"/>
  <c r="G62" i="2"/>
  <c r="J62" i="2" l="1"/>
  <c r="M62" i="2" s="1"/>
  <c r="I62" i="2"/>
  <c r="H62" i="2"/>
  <c r="K62" i="2" s="1"/>
  <c r="N62" i="2" s="1"/>
  <c r="O62" i="2" s="1"/>
  <c r="R62" i="2" l="1"/>
  <c r="T62" i="2" s="1"/>
  <c r="Q62" i="2"/>
  <c r="P62" i="2"/>
  <c r="S62" i="2" l="1"/>
  <c r="G63" i="2"/>
  <c r="U62" i="2"/>
  <c r="V62" i="2" s="1"/>
  <c r="F63" i="2" s="1"/>
  <c r="J63" i="2" l="1"/>
  <c r="M63" i="2" s="1"/>
  <c r="H63" i="2"/>
  <c r="K63" i="2" s="1"/>
  <c r="I63" i="2"/>
  <c r="L63" i="2" s="1"/>
  <c r="N63" i="2" l="1"/>
  <c r="O63" i="2" s="1"/>
  <c r="P63" i="2" l="1"/>
  <c r="R63" i="2"/>
  <c r="T63" i="2" s="1"/>
  <c r="Q63" i="2"/>
  <c r="S63" i="2" l="1"/>
  <c r="G64" i="2"/>
  <c r="U63" i="2"/>
  <c r="V63" i="2" s="1"/>
  <c r="F64" i="2" s="1"/>
  <c r="I64" i="2" l="1"/>
  <c r="L64" i="2" s="1"/>
  <c r="J64" i="2"/>
  <c r="M64" i="2" s="1"/>
  <c r="H64" i="2"/>
  <c r="K64" i="2" s="1"/>
  <c r="N64" i="2" s="1"/>
  <c r="O64" i="2" s="1"/>
  <c r="U64" i="2" l="1"/>
  <c r="R64" i="2"/>
  <c r="T64" i="2" s="1"/>
  <c r="Q64" i="2"/>
  <c r="P64" i="2"/>
  <c r="V64" i="2" s="1"/>
  <c r="F65" i="2" s="1"/>
  <c r="J65" i="2" l="1"/>
  <c r="M65" i="2" s="1"/>
  <c r="H65" i="2"/>
  <c r="K65" i="2" s="1"/>
  <c r="S64" i="2"/>
  <c r="G65" i="2"/>
  <c r="I65" i="2" l="1"/>
  <c r="L65" i="2" s="1"/>
  <c r="N65" i="2" s="1"/>
  <c r="O65" i="2" s="1"/>
  <c r="U65" i="2" l="1"/>
  <c r="R65" i="2"/>
  <c r="T65" i="2" s="1"/>
  <c r="Q65" i="2"/>
  <c r="P65" i="2"/>
  <c r="S65" i="2" l="1"/>
  <c r="G66" i="2"/>
  <c r="V65" i="2"/>
  <c r="F66" i="2" s="1"/>
  <c r="J66" i="2" l="1"/>
  <c r="M66" i="2" s="1"/>
  <c r="I66" i="2"/>
  <c r="L66" i="2" s="1"/>
  <c r="H66" i="2"/>
  <c r="K66" i="2" s="1"/>
  <c r="N66" i="2" l="1"/>
  <c r="O66" i="2" s="1"/>
  <c r="R66" i="2" l="1"/>
  <c r="T66" i="2" s="1"/>
  <c r="P66" i="2"/>
  <c r="U66" i="2"/>
  <c r="Q66" i="2"/>
  <c r="S66" i="2" l="1"/>
  <c r="G67" i="2"/>
  <c r="V66" i="2"/>
  <c r="F67" i="2" s="1"/>
  <c r="J67" i="2" l="1"/>
  <c r="M67" i="2" s="1"/>
  <c r="H67" i="2"/>
  <c r="K67" i="2" s="1"/>
  <c r="I67" i="2"/>
  <c r="L67" i="2" s="1"/>
  <c r="N67" i="2" l="1"/>
  <c r="O67" i="2" s="1"/>
  <c r="Q67" i="2" l="1"/>
  <c r="P67" i="2"/>
  <c r="R67" i="2"/>
  <c r="T67" i="2" s="1"/>
  <c r="U67" i="2"/>
  <c r="V67" i="2" l="1"/>
  <c r="F68" i="2" s="1"/>
  <c r="S67" i="2"/>
  <c r="G68" i="2"/>
  <c r="H68" i="2" l="1"/>
  <c r="K68" i="2" s="1"/>
  <c r="J68" i="2"/>
  <c r="M68" i="2" s="1"/>
  <c r="I68" i="2"/>
  <c r="L68" i="2" s="1"/>
  <c r="N68" i="2" l="1"/>
  <c r="O68" i="2" s="1"/>
  <c r="Q68" i="2" l="1"/>
  <c r="R68" i="2"/>
  <c r="T68" i="2" s="1"/>
  <c r="U68" i="2"/>
  <c r="O69" i="2"/>
  <c r="P68" i="2"/>
  <c r="V68" i="2" s="1"/>
  <c r="F69" i="2" s="1"/>
  <c r="H69" i="2" l="1"/>
  <c r="K69" i="2" s="1"/>
  <c r="J69" i="2"/>
  <c r="M69" i="2" s="1"/>
  <c r="U69" i="2"/>
  <c r="R69" i="2"/>
  <c r="T69" i="2" s="1"/>
  <c r="P69" i="2"/>
  <c r="S68" i="2"/>
  <c r="G69" i="2"/>
  <c r="I69" i="2" l="1"/>
  <c r="L69" i="2" l="1"/>
  <c r="N69" i="2" s="1"/>
  <c r="Q69" i="2"/>
  <c r="S69" i="2" l="1"/>
  <c r="V69" i="2"/>
  <c r="F70" i="2" s="1"/>
  <c r="G70" i="2"/>
  <c r="J70" i="2" l="1"/>
  <c r="M70" i="2" s="1"/>
  <c r="I70" i="2"/>
  <c r="L70" i="2" s="1"/>
  <c r="H70" i="2"/>
  <c r="K70" i="2" s="1"/>
  <c r="N70" i="2" s="1"/>
  <c r="O70" i="2" s="1"/>
  <c r="P70" i="2" l="1"/>
  <c r="R70" i="2"/>
  <c r="T70" i="2" s="1"/>
  <c r="Q70" i="2"/>
  <c r="O71" i="2"/>
  <c r="U70" i="2"/>
  <c r="P71" i="2" l="1"/>
  <c r="Q71" i="2"/>
  <c r="R71" i="2"/>
  <c r="T71" i="2" s="1"/>
  <c r="U71" i="2"/>
  <c r="S70" i="2"/>
  <c r="G71" i="2"/>
  <c r="G72" i="2" s="1"/>
  <c r="V70" i="2"/>
  <c r="F71" i="2" s="1"/>
  <c r="S71" i="2" l="1"/>
  <c r="V71" i="2"/>
  <c r="F72" i="2" s="1"/>
  <c r="I71" i="2"/>
  <c r="L71" i="2" s="1"/>
  <c r="J71" i="2"/>
  <c r="M71" i="2" s="1"/>
  <c r="H71" i="2"/>
  <c r="K71" i="2" s="1"/>
  <c r="N71" i="2" l="1"/>
  <c r="J72" i="2"/>
  <c r="M72" i="2" s="1"/>
  <c r="I72" i="2"/>
  <c r="H72" i="2"/>
  <c r="K72" i="2" s="1"/>
  <c r="N72" i="2" s="1"/>
  <c r="O72" i="2" s="1"/>
  <c r="R72" i="2" l="1"/>
  <c r="T72" i="2" s="1"/>
  <c r="Q72" i="2"/>
  <c r="P72" i="2"/>
  <c r="U72" i="2"/>
  <c r="V72" i="2" l="1"/>
  <c r="F73" i="2" s="1"/>
  <c r="G73" i="2"/>
  <c r="S72" i="2"/>
  <c r="I73" i="2" l="1"/>
  <c r="H73" i="2"/>
  <c r="K73" i="2" s="1"/>
  <c r="J73" i="2"/>
  <c r="M73" i="2" s="1"/>
  <c r="N73" i="2" l="1"/>
  <c r="O73" i="2" s="1"/>
  <c r="R73" i="2" l="1"/>
  <c r="T73" i="2" s="1"/>
  <c r="P73" i="2"/>
  <c r="U73" i="2"/>
  <c r="Q73" i="2"/>
  <c r="S73" i="2" s="1"/>
  <c r="V73" i="2" l="1"/>
  <c r="F74" i="2" s="1"/>
  <c r="J74" i="2" l="1"/>
  <c r="M74" i="2" s="1"/>
  <c r="I74" i="2"/>
  <c r="L74" i="2" s="1"/>
  <c r="H74" i="2"/>
  <c r="K74" i="2" s="1"/>
  <c r="N74" i="2" l="1"/>
  <c r="O74" i="2" s="1"/>
  <c r="R74" i="2" l="1"/>
  <c r="T74" i="2" s="1"/>
  <c r="Q74" i="2"/>
  <c r="P74" i="2"/>
  <c r="U74" i="2"/>
  <c r="V74" i="2" l="1"/>
  <c r="F75" i="2" s="1"/>
  <c r="H75" i="2"/>
  <c r="K75" i="2" s="1"/>
  <c r="J75" i="2"/>
  <c r="M75" i="2" s="1"/>
  <c r="S74" i="2"/>
  <c r="G75" i="2"/>
  <c r="I75" i="2" l="1"/>
  <c r="N75" i="2"/>
  <c r="O75" i="2" s="1"/>
  <c r="P75" i="2" l="1"/>
  <c r="Q75" i="2"/>
  <c r="U75" i="2"/>
  <c r="R75" i="2"/>
  <c r="T75" i="2" s="1"/>
  <c r="S75" i="2" l="1"/>
  <c r="G76" i="2"/>
  <c r="V75" i="2"/>
  <c r="F76" i="2" s="1"/>
  <c r="J76" i="2" l="1"/>
  <c r="M76" i="2" s="1"/>
  <c r="H76" i="2"/>
  <c r="K76" i="2" s="1"/>
  <c r="N76" i="2" s="1"/>
  <c r="O76" i="2" s="1"/>
  <c r="I76" i="2"/>
  <c r="U76" i="2" l="1"/>
  <c r="Q76" i="2"/>
  <c r="P76" i="2"/>
  <c r="V76" i="2" s="1"/>
  <c r="F77" i="2" s="1"/>
  <c r="R76" i="2"/>
  <c r="T76" i="2" s="1"/>
  <c r="J77" i="2" l="1"/>
  <c r="M77" i="2" s="1"/>
  <c r="H77" i="2"/>
  <c r="K77" i="2" s="1"/>
  <c r="N77" i="2" s="1"/>
  <c r="O77" i="2" s="1"/>
  <c r="G77" i="2"/>
  <c r="S76" i="2"/>
  <c r="I77" i="2" l="1"/>
  <c r="R77" i="2"/>
  <c r="T77" i="2" s="1"/>
  <c r="Q77" i="2"/>
  <c r="P77" i="2"/>
  <c r="U77" i="2"/>
  <c r="S77" i="2" l="1"/>
  <c r="V77" i="2"/>
  <c r="F78" i="2" s="1"/>
  <c r="G78" i="2"/>
  <c r="H78" i="2" l="1"/>
  <c r="K78" i="2" s="1"/>
  <c r="J78" i="2"/>
  <c r="M78" i="2" s="1"/>
  <c r="I78" i="2"/>
  <c r="N78" i="2" l="1"/>
  <c r="O78" i="2" s="1"/>
  <c r="R78" i="2" s="1"/>
  <c r="T78" i="2" s="1"/>
  <c r="Q78" i="2" l="1"/>
  <c r="U78" i="2"/>
  <c r="P78" i="2"/>
  <c r="S78" i="2"/>
  <c r="G79" i="2"/>
  <c r="V78" i="2" l="1"/>
  <c r="F79" i="2" s="1"/>
  <c r="J79" i="2" l="1"/>
  <c r="M79" i="2" s="1"/>
  <c r="H79" i="2"/>
  <c r="K79" i="2" s="1"/>
  <c r="N79" i="2" s="1"/>
  <c r="O79" i="2" s="1"/>
  <c r="U79" i="2" s="1"/>
  <c r="I79" i="2"/>
  <c r="P79" i="2" l="1"/>
  <c r="Q79" i="2"/>
  <c r="R79" i="2"/>
  <c r="T79" i="2" s="1"/>
  <c r="V79" i="2"/>
  <c r="F80" i="2" s="1"/>
  <c r="S79" i="2"/>
  <c r="G80" i="2"/>
  <c r="I80" i="2" l="1"/>
  <c r="J80" i="2"/>
  <c r="M80" i="2" s="1"/>
  <c r="H80" i="2"/>
  <c r="K80" i="2" s="1"/>
  <c r="N80" i="2" l="1"/>
  <c r="O80" i="2" s="1"/>
  <c r="Q80" i="2" s="1"/>
  <c r="U80" i="2" l="1"/>
  <c r="R80" i="2"/>
  <c r="T80" i="2" s="1"/>
  <c r="P80" i="2"/>
  <c r="V80" i="2" s="1"/>
  <c r="F81" i="2" s="1"/>
  <c r="J81" i="2" s="1"/>
  <c r="M81" i="2" s="1"/>
  <c r="H81" i="2"/>
  <c r="K81" i="2" s="1"/>
  <c r="S80" i="2"/>
  <c r="G81" i="2"/>
  <c r="N81" i="2" l="1"/>
  <c r="O81" i="2" s="1"/>
  <c r="U81" i="2" s="1"/>
  <c r="I81" i="2"/>
  <c r="R81" i="2" l="1"/>
  <c r="T81" i="2" s="1"/>
  <c r="P81" i="2"/>
  <c r="V81" i="2" s="1"/>
  <c r="F82" i="2" s="1"/>
  <c r="Q81" i="2"/>
  <c r="G82" i="2"/>
  <c r="S81" i="2" l="1"/>
  <c r="J82" i="2"/>
  <c r="M82" i="2" s="1"/>
  <c r="H82" i="2"/>
  <c r="K82" i="2" s="1"/>
  <c r="I82" i="2"/>
  <c r="N82" i="2" l="1"/>
  <c r="O82" i="2" s="1"/>
  <c r="P82" i="2" l="1"/>
  <c r="Q82" i="2"/>
  <c r="U82" i="2"/>
  <c r="R82" i="2"/>
  <c r="T82" i="2" s="1"/>
  <c r="S82" i="2" l="1"/>
  <c r="G83" i="2"/>
  <c r="V82" i="2"/>
  <c r="F83" i="2" s="1"/>
  <c r="I83" i="2" l="1"/>
  <c r="J83" i="2"/>
  <c r="M83" i="2" s="1"/>
  <c r="H83" i="2"/>
  <c r="K83" i="2" s="1"/>
  <c r="N83" i="2" l="1"/>
  <c r="O83" i="2" s="1"/>
  <c r="R83" i="2" l="1"/>
  <c r="T83" i="2" s="1"/>
  <c r="U83" i="2"/>
  <c r="P83" i="2"/>
  <c r="Q83" i="2"/>
  <c r="S83" i="2" l="1"/>
  <c r="G84" i="2"/>
  <c r="V83" i="2"/>
  <c r="F84" i="2" s="1"/>
  <c r="J84" i="2" l="1"/>
  <c r="M84" i="2" s="1"/>
  <c r="H84" i="2"/>
  <c r="K84" i="2" s="1"/>
  <c r="N84" i="2" s="1"/>
  <c r="O84" i="2" s="1"/>
  <c r="I84" i="2"/>
  <c r="U84" i="2" l="1"/>
  <c r="R84" i="2"/>
  <c r="T84" i="2" s="1"/>
  <c r="P84" i="2"/>
  <c r="Q84" i="2"/>
  <c r="G85" i="2" l="1"/>
  <c r="S84" i="2"/>
  <c r="V84" i="2"/>
  <c r="F85" i="2" s="1"/>
  <c r="J85" i="2" l="1"/>
  <c r="M85" i="2" s="1"/>
  <c r="I85" i="2"/>
  <c r="H85" i="2"/>
  <c r="K85" i="2" s="1"/>
  <c r="N85" i="2" s="1"/>
  <c r="O85" i="2" s="1"/>
  <c r="R85" i="2" l="1"/>
  <c r="T85" i="2" s="1"/>
  <c r="Q85" i="2"/>
  <c r="P85" i="2"/>
  <c r="U85" i="2"/>
  <c r="V85" i="2" l="1"/>
  <c r="F86" i="2" s="1"/>
  <c r="H86" i="2"/>
  <c r="K86" i="2" s="1"/>
  <c r="N86" i="2" s="1"/>
  <c r="O86" i="2" s="1"/>
  <c r="J86" i="2"/>
  <c r="M86" i="2" s="1"/>
  <c r="S85" i="2"/>
  <c r="G86" i="2"/>
  <c r="I86" i="2" l="1"/>
  <c r="R86" i="2"/>
  <c r="T86" i="2" s="1"/>
  <c r="Q86" i="2"/>
  <c r="P86" i="2"/>
  <c r="U86" i="2"/>
  <c r="V86" i="2" l="1"/>
  <c r="F87" i="2" s="1"/>
  <c r="S86" i="2"/>
  <c r="G87" i="2"/>
  <c r="I87" i="2" l="1"/>
  <c r="J87" i="2"/>
  <c r="M87" i="2" s="1"/>
  <c r="H87" i="2"/>
  <c r="K87" i="2" s="1"/>
  <c r="N87" i="2" s="1"/>
  <c r="O87" i="2" s="1"/>
  <c r="P87" i="2" l="1"/>
  <c r="U87" i="2"/>
  <c r="Q87" i="2"/>
  <c r="R87" i="2"/>
  <c r="T87" i="2" s="1"/>
  <c r="S87" i="2" l="1"/>
  <c r="G88" i="2"/>
  <c r="V87" i="2"/>
  <c r="F88" i="2" s="1"/>
  <c r="J88" i="2" l="1"/>
  <c r="M88" i="2" s="1"/>
  <c r="H88" i="2"/>
  <c r="K88" i="2" s="1"/>
  <c r="I88" i="2"/>
  <c r="L88" i="2" s="1"/>
  <c r="N88" i="2" l="1"/>
  <c r="O88" i="2" s="1"/>
  <c r="R88" i="2" s="1"/>
  <c r="T88" i="2" s="1"/>
  <c r="U88" i="2" l="1"/>
  <c r="P88" i="2"/>
  <c r="Q88" i="2"/>
  <c r="S88" i="2" s="1"/>
  <c r="G89" i="2"/>
  <c r="V88" i="2" l="1"/>
  <c r="F89" i="2" s="1"/>
  <c r="I89" i="2" s="1"/>
  <c r="L89" i="2" s="1"/>
  <c r="J89" i="2" l="1"/>
  <c r="M89" i="2" s="1"/>
  <c r="H89" i="2"/>
  <c r="K89" i="2" s="1"/>
  <c r="N89" i="2" s="1"/>
  <c r="O89" i="2" s="1"/>
  <c r="U89" i="2" l="1"/>
  <c r="R89" i="2"/>
  <c r="T89" i="2" s="1"/>
  <c r="Q89" i="2"/>
  <c r="S89" i="2" s="1"/>
  <c r="P89" i="2"/>
  <c r="V89" i="2" s="1"/>
  <c r="F90" i="2" s="1"/>
  <c r="J90" i="2" s="1"/>
  <c r="M90" i="2" s="1"/>
  <c r="G90" i="2"/>
  <c r="H90" i="2" l="1"/>
  <c r="K90" i="2" s="1"/>
  <c r="N90" i="2" s="1"/>
  <c r="O90" i="2" s="1"/>
  <c r="I90" i="2"/>
  <c r="L90" i="2" s="1"/>
  <c r="Q90" i="2" l="1"/>
  <c r="P90" i="2"/>
  <c r="R90" i="2"/>
  <c r="T90" i="2" s="1"/>
  <c r="U90" i="2"/>
  <c r="V90" i="2" l="1"/>
  <c r="F91" i="2" s="1"/>
  <c r="S90" i="2"/>
  <c r="G91" i="2"/>
  <c r="J91" i="2" l="1"/>
  <c r="M91" i="2" s="1"/>
  <c r="I91" i="2"/>
  <c r="L91" i="2" s="1"/>
  <c r="H91" i="2"/>
  <c r="K91" i="2" s="1"/>
  <c r="N91" i="2" l="1"/>
  <c r="O91" i="2" s="1"/>
  <c r="U91" i="2" l="1"/>
  <c r="Q91" i="2"/>
  <c r="P91" i="2"/>
  <c r="V91" i="2" s="1"/>
  <c r="F92" i="2" s="1"/>
  <c r="R91" i="2"/>
  <c r="T91" i="2" s="1"/>
  <c r="J92" i="2" l="1"/>
  <c r="M92" i="2" s="1"/>
  <c r="H92" i="2"/>
  <c r="K92" i="2" s="1"/>
  <c r="S91" i="2"/>
  <c r="G92" i="2"/>
  <c r="I92" i="2" l="1"/>
  <c r="L92" i="2" s="1"/>
  <c r="N92" i="2" s="1"/>
  <c r="O92" i="2" s="1"/>
  <c r="Q92" i="2" l="1"/>
  <c r="P92" i="2"/>
  <c r="R92" i="2"/>
  <c r="T92" i="2" s="1"/>
  <c r="U92" i="2"/>
  <c r="V92" i="2" l="1"/>
  <c r="F93" i="2" s="1"/>
  <c r="J93" i="2" s="1"/>
  <c r="M93" i="2" s="1"/>
  <c r="S92" i="2"/>
  <c r="G93" i="2"/>
  <c r="H93" i="2" l="1"/>
  <c r="K93" i="2" s="1"/>
  <c r="I93" i="2"/>
  <c r="L93" i="2" s="1"/>
  <c r="N93" i="2" s="1"/>
  <c r="O93" i="2" s="1"/>
  <c r="Q93" i="2" l="1"/>
  <c r="U93" i="2"/>
  <c r="R93" i="2"/>
  <c r="T93" i="2" s="1"/>
  <c r="P93" i="2"/>
  <c r="V93" i="2" s="1"/>
  <c r="F94" i="2" s="1"/>
  <c r="J94" i="2" l="1"/>
  <c r="M94" i="2" s="1"/>
  <c r="H94" i="2"/>
  <c r="K94" i="2" s="1"/>
  <c r="S93" i="2"/>
  <c r="G94" i="2"/>
  <c r="I94" i="2" l="1"/>
  <c r="L94" i="2" s="1"/>
  <c r="N94" i="2" s="1"/>
  <c r="O94" i="2" s="1"/>
  <c r="P94" i="2" l="1"/>
  <c r="U94" i="2"/>
  <c r="R94" i="2"/>
  <c r="T94" i="2" s="1"/>
  <c r="Q94" i="2"/>
  <c r="S94" i="2" l="1"/>
  <c r="G95" i="2"/>
  <c r="V94" i="2"/>
  <c r="F95" i="2" s="1"/>
  <c r="I95" i="2" l="1"/>
  <c r="L95" i="2" s="1"/>
  <c r="H95" i="2"/>
  <c r="K95" i="2" s="1"/>
  <c r="J95" i="2"/>
  <c r="M95" i="2" s="1"/>
  <c r="N95" i="2" l="1"/>
  <c r="O95" i="2" s="1"/>
  <c r="U95" i="2" l="1"/>
  <c r="P95" i="2"/>
  <c r="Q95" i="2"/>
  <c r="R95" i="2"/>
  <c r="T95" i="2" s="1"/>
  <c r="S95" i="2" l="1"/>
  <c r="G96" i="2"/>
  <c r="V95" i="2"/>
  <c r="F96" i="2" s="1"/>
  <c r="I96" i="2" l="1"/>
  <c r="L96" i="2" s="1"/>
  <c r="J96" i="2"/>
  <c r="M96" i="2" s="1"/>
  <c r="H96" i="2"/>
  <c r="K96" i="2" s="1"/>
  <c r="N96" i="2" s="1"/>
  <c r="O96" i="2" s="1"/>
  <c r="U96" i="2" l="1"/>
  <c r="R96" i="2"/>
  <c r="T96" i="2" s="1"/>
  <c r="Q96" i="2"/>
  <c r="P96" i="2"/>
  <c r="S96" i="2" l="1"/>
  <c r="G97" i="2"/>
  <c r="V96" i="2"/>
  <c r="F97" i="2" s="1"/>
  <c r="J97" i="2" l="1"/>
  <c r="M97" i="2" s="1"/>
  <c r="H97" i="2"/>
  <c r="K97" i="2" s="1"/>
  <c r="I97" i="2"/>
  <c r="L97" i="2" s="1"/>
  <c r="N97" i="2" l="1"/>
  <c r="O97" i="2" s="1"/>
  <c r="R97" i="2" l="1"/>
  <c r="T97" i="2" s="1"/>
  <c r="Q97" i="2"/>
  <c r="U97" i="2"/>
  <c r="P97" i="2"/>
  <c r="S97" i="2" l="1"/>
  <c r="V97" i="2"/>
  <c r="F98" i="2" s="1"/>
  <c r="H98" i="2" l="1"/>
  <c r="K98" i="2" s="1"/>
  <c r="J98" i="2"/>
  <c r="M98" i="2" s="1"/>
  <c r="I98" i="2"/>
  <c r="N98" i="2" l="1"/>
  <c r="O98" i="2" s="1"/>
  <c r="P98" i="2" l="1"/>
  <c r="R98" i="2"/>
  <c r="T98" i="2" s="1"/>
  <c r="U98" i="2"/>
  <c r="Q98" i="2"/>
  <c r="S98" i="2" l="1"/>
  <c r="G99" i="2"/>
  <c r="V98" i="2"/>
  <c r="F99" i="2" s="1"/>
  <c r="J99" i="2" l="1"/>
  <c r="M99" i="2" s="1"/>
  <c r="H99" i="2"/>
  <c r="K99" i="2" s="1"/>
  <c r="I99" i="2"/>
  <c r="N99" i="2" l="1"/>
  <c r="O99" i="2" s="1"/>
  <c r="P99" i="2"/>
  <c r="Q99" i="2"/>
  <c r="U99" i="2"/>
  <c r="R99" i="2"/>
  <c r="T99" i="2" s="1"/>
  <c r="S99" i="2" l="1"/>
  <c r="G100" i="2"/>
  <c r="V99" i="2"/>
  <c r="F100" i="2" s="1"/>
  <c r="I100" i="2" l="1"/>
  <c r="J100" i="2"/>
  <c r="M100" i="2" s="1"/>
  <c r="H100" i="2"/>
  <c r="K100" i="2" s="1"/>
  <c r="N100" i="2" s="1"/>
  <c r="O100" i="2" s="1"/>
  <c r="U100" i="2" l="1"/>
  <c r="R100" i="2"/>
  <c r="T100" i="2" s="1"/>
  <c r="P100" i="2"/>
  <c r="Q100" i="2"/>
  <c r="S100" i="2" l="1"/>
  <c r="G101" i="2"/>
  <c r="V100" i="2"/>
  <c r="F101" i="2" s="1"/>
  <c r="J101" i="2" l="1"/>
  <c r="M101" i="2" s="1"/>
  <c r="H101" i="2"/>
  <c r="K101" i="2" s="1"/>
  <c r="I101" i="2"/>
  <c r="N101" i="2" l="1"/>
  <c r="O101" i="2" s="1"/>
  <c r="U101" i="2" l="1"/>
  <c r="P101" i="2"/>
  <c r="R101" i="2"/>
  <c r="T101" i="2" s="1"/>
  <c r="Q101" i="2"/>
  <c r="S101" i="2" l="1"/>
  <c r="G102" i="2"/>
  <c r="V101" i="2"/>
  <c r="F102" i="2" s="1"/>
  <c r="H102" i="2" l="1"/>
  <c r="K102" i="2" s="1"/>
  <c r="J102" i="2"/>
  <c r="M102" i="2" s="1"/>
  <c r="I102" i="2"/>
  <c r="N102" i="2" l="1"/>
  <c r="O102" i="2" s="1"/>
  <c r="R102" i="2" l="1"/>
  <c r="T102" i="2" s="1"/>
  <c r="P102" i="2"/>
  <c r="U102" i="2"/>
  <c r="Q102" i="2"/>
  <c r="S102" i="2" l="1"/>
  <c r="G103" i="2"/>
  <c r="V102" i="2"/>
  <c r="F103" i="2" s="1"/>
  <c r="J103" i="2" l="1"/>
  <c r="M103" i="2" s="1"/>
  <c r="I103" i="2"/>
  <c r="H103" i="2"/>
  <c r="K103" i="2" s="1"/>
  <c r="N103" i="2" s="1"/>
  <c r="O103" i="2" s="1"/>
  <c r="U103" i="2" l="1"/>
  <c r="Q103" i="2"/>
  <c r="P103" i="2"/>
  <c r="R103" i="2"/>
  <c r="T103" i="2" s="1"/>
  <c r="V103" i="2" l="1"/>
  <c r="F104" i="2" s="1"/>
  <c r="S103" i="2"/>
  <c r="G104" i="2"/>
  <c r="J104" i="2" l="1"/>
  <c r="M104" i="2" s="1"/>
  <c r="H104" i="2"/>
  <c r="K104" i="2" s="1"/>
  <c r="N104" i="2" s="1"/>
  <c r="O104" i="2" s="1"/>
  <c r="I104" i="2"/>
  <c r="Q104" i="2" l="1"/>
  <c r="P104" i="2"/>
  <c r="R104" i="2"/>
  <c r="T104" i="2" s="1"/>
  <c r="U104" i="2"/>
  <c r="V104" i="2" l="1"/>
  <c r="F105" i="2" s="1"/>
  <c r="S104" i="2"/>
  <c r="G105" i="2"/>
  <c r="J105" i="2" l="1"/>
  <c r="M105" i="2" s="1"/>
  <c r="I105" i="2"/>
  <c r="H105" i="2"/>
  <c r="K105" i="2" s="1"/>
  <c r="N105" i="2" s="1"/>
  <c r="O105" i="2" s="1"/>
  <c r="U105" i="2" l="1"/>
  <c r="R105" i="2"/>
  <c r="T105" i="2" s="1"/>
  <c r="Q105" i="2"/>
  <c r="P105" i="2"/>
  <c r="V105" i="2" s="1"/>
  <c r="F106" i="2" s="1"/>
  <c r="J106" i="2" l="1"/>
  <c r="M106" i="2" s="1"/>
  <c r="H106" i="2"/>
  <c r="K106" i="2" s="1"/>
  <c r="N106" i="2" s="1"/>
  <c r="O106" i="2" s="1"/>
  <c r="S105" i="2"/>
  <c r="G106" i="2"/>
  <c r="I106" i="2" l="1"/>
  <c r="U106" i="2"/>
  <c r="Q106" i="2"/>
  <c r="R106" i="2"/>
  <c r="T106" i="2" s="1"/>
  <c r="P106" i="2"/>
  <c r="V106" i="2" s="1"/>
  <c r="F107" i="2" s="1"/>
  <c r="J107" i="2" l="1"/>
  <c r="M107" i="2" s="1"/>
  <c r="H107" i="2"/>
  <c r="K107" i="2" s="1"/>
  <c r="N107" i="2" s="1"/>
  <c r="O107" i="2" s="1"/>
  <c r="S106" i="2"/>
  <c r="G107" i="2"/>
  <c r="G108" i="2" l="1"/>
  <c r="U107" i="2"/>
  <c r="P107" i="2"/>
  <c r="V107" i="2" s="1"/>
  <c r="F108" i="2" s="1"/>
  <c r="Q107" i="2"/>
  <c r="R107" i="2"/>
  <c r="T107" i="2" s="1"/>
  <c r="I107" i="2"/>
  <c r="I108" i="2" l="1"/>
  <c r="J108" i="2"/>
  <c r="M108" i="2" s="1"/>
  <c r="H108" i="2"/>
  <c r="K108" i="2" s="1"/>
  <c r="S107" i="2"/>
  <c r="N108" i="2" l="1"/>
  <c r="O108" i="2" s="1"/>
  <c r="O109" i="2" s="1"/>
  <c r="U108" i="2"/>
  <c r="R108" i="2" l="1"/>
  <c r="T108" i="2" s="1"/>
  <c r="P108" i="2"/>
  <c r="Q108" i="2"/>
  <c r="S108" i="2" s="1"/>
  <c r="G109" i="2"/>
  <c r="V108" i="2"/>
  <c r="F109" i="2" s="1"/>
  <c r="U109" i="2"/>
  <c r="Q109" i="2"/>
  <c r="R109" i="2"/>
  <c r="T109" i="2" s="1"/>
  <c r="G110" i="2" l="1"/>
  <c r="I109" i="2"/>
  <c r="J109" i="2"/>
  <c r="M109" i="2" s="1"/>
  <c r="H109" i="2"/>
  <c r="K109" i="2" l="1"/>
  <c r="N109" i="2" s="1"/>
  <c r="P109" i="2"/>
  <c r="S109" i="2" l="1"/>
  <c r="V109" i="2"/>
  <c r="F110" i="2" s="1"/>
  <c r="J110" i="2" l="1"/>
  <c r="M110" i="2" s="1"/>
  <c r="H110" i="2"/>
  <c r="K110" i="2" s="1"/>
  <c r="I110" i="2"/>
  <c r="N110" i="2" l="1"/>
  <c r="O110" i="2" s="1"/>
  <c r="O111" i="2" s="1"/>
  <c r="Q110" i="2" l="1"/>
  <c r="S110" i="2" s="1"/>
  <c r="P110" i="2"/>
  <c r="V110" i="2" s="1"/>
  <c r="F111" i="2" s="1"/>
  <c r="J111" i="2" s="1"/>
  <c r="M111" i="2" s="1"/>
  <c r="R110" i="2"/>
  <c r="T110" i="2" s="1"/>
  <c r="U110" i="2"/>
  <c r="G111" i="2"/>
  <c r="H111" i="2"/>
  <c r="K111" i="2" s="1"/>
  <c r="P111" i="2"/>
  <c r="Q111" i="2"/>
  <c r="S111" i="2" s="1"/>
  <c r="R111" i="2"/>
  <c r="T111" i="2" s="1"/>
  <c r="U111" i="2"/>
  <c r="I111" i="2" l="1"/>
  <c r="L111" i="2" s="1"/>
  <c r="N111" i="2" s="1"/>
  <c r="V111" i="2"/>
  <c r="F112" i="2" s="1"/>
  <c r="G112" i="2"/>
  <c r="H112" i="2" l="1"/>
  <c r="K112" i="2" s="1"/>
  <c r="I112" i="2"/>
  <c r="L112" i="2" s="1"/>
  <c r="J112" i="2"/>
  <c r="M112" i="2" s="1"/>
  <c r="N112" i="2" l="1"/>
  <c r="O112" i="2" s="1"/>
  <c r="R112" i="2" l="1"/>
  <c r="T112" i="2" s="1"/>
  <c r="Q112" i="2"/>
  <c r="P112" i="2"/>
  <c r="U112" i="2"/>
  <c r="V112" i="2" l="1"/>
  <c r="F113" i="2" s="1"/>
  <c r="H113" i="2" s="1"/>
  <c r="K113" i="2" s="1"/>
  <c r="S112" i="2"/>
  <c r="G113" i="2"/>
  <c r="J113" i="2"/>
  <c r="M113" i="2" s="1"/>
  <c r="I113" i="2"/>
  <c r="L113" i="2" s="1"/>
  <c r="N113" i="2" l="1"/>
  <c r="O113" i="2" s="1"/>
  <c r="R113" i="2" s="1"/>
  <c r="T113" i="2" s="1"/>
  <c r="P113" i="2" l="1"/>
  <c r="U113" i="2"/>
  <c r="Q113" i="2"/>
  <c r="G114" i="2" s="1"/>
  <c r="S113" i="2" l="1"/>
  <c r="V113" i="2"/>
  <c r="F114" i="2" s="1"/>
  <c r="J114" i="2" l="1"/>
  <c r="M114" i="2" s="1"/>
  <c r="H114" i="2"/>
  <c r="K114" i="2" s="1"/>
  <c r="I114" i="2"/>
  <c r="L114" i="2" s="1"/>
  <c r="N114" i="2" l="1"/>
  <c r="O114" i="2" s="1"/>
  <c r="P114" i="2" l="1"/>
  <c r="V114" i="2" s="1"/>
  <c r="F115" i="2" s="1"/>
  <c r="J115" i="2" s="1"/>
  <c r="M115" i="2" s="1"/>
  <c r="R114" i="2"/>
  <c r="T114" i="2" s="1"/>
  <c r="Q114" i="2"/>
  <c r="U114" i="2"/>
  <c r="H115" i="2"/>
  <c r="K115" i="2" s="1"/>
  <c r="S114" i="2" l="1"/>
  <c r="G115" i="2"/>
  <c r="I115" i="2" s="1"/>
  <c r="L115" i="2" s="1"/>
  <c r="N115" i="2" s="1"/>
  <c r="O115" i="2" s="1"/>
  <c r="R115" i="2" l="1"/>
  <c r="T115" i="2" s="1"/>
  <c r="P115" i="2"/>
  <c r="S115" i="2" s="1"/>
  <c r="Q115" i="2"/>
  <c r="U115" i="2"/>
  <c r="G116" i="2"/>
  <c r="V115" i="2" l="1"/>
  <c r="F116" i="2" s="1"/>
  <c r="H116" i="2" l="1"/>
  <c r="K116" i="2" s="1"/>
  <c r="J116" i="2"/>
  <c r="M116" i="2" s="1"/>
  <c r="I116" i="2"/>
  <c r="L116" i="2" s="1"/>
  <c r="N116" i="2" s="1"/>
  <c r="O116" i="2" s="1"/>
  <c r="P116" i="2" l="1"/>
  <c r="U116" i="2"/>
  <c r="R116" i="2"/>
  <c r="T116" i="2" s="1"/>
  <c r="Q116" i="2"/>
  <c r="S116" i="2" l="1"/>
  <c r="G117" i="2"/>
  <c r="V116" i="2"/>
  <c r="F117" i="2" s="1"/>
  <c r="J117" i="2" l="1"/>
  <c r="M117" i="2" s="1"/>
  <c r="H117" i="2"/>
  <c r="K117" i="2" s="1"/>
  <c r="I117" i="2"/>
  <c r="L117" i="2" s="1"/>
  <c r="N117" i="2" l="1"/>
  <c r="O117" i="2" s="1"/>
  <c r="P117" i="2" l="1"/>
  <c r="R117" i="2"/>
  <c r="T117" i="2" s="1"/>
  <c r="Q117" i="2"/>
  <c r="U117" i="2"/>
  <c r="V117" i="2" s="1"/>
  <c r="F118" i="2" s="1"/>
  <c r="J118" i="2" l="1"/>
  <c r="M118" i="2" s="1"/>
  <c r="H118" i="2"/>
  <c r="K118" i="2" s="1"/>
  <c r="S117" i="2"/>
  <c r="G118" i="2"/>
  <c r="I118" i="2" s="1"/>
  <c r="L118" i="2" s="1"/>
  <c r="N118" i="2" s="1"/>
  <c r="O118" i="2" s="1"/>
  <c r="Q118" i="2" l="1"/>
  <c r="R118" i="2"/>
  <c r="T118" i="2" s="1"/>
  <c r="P118" i="2"/>
  <c r="V118" i="2" s="1"/>
  <c r="F119" i="2" s="1"/>
  <c r="I119" i="2" s="1"/>
  <c r="L119" i="2" s="1"/>
  <c r="U118" i="2"/>
  <c r="G119" i="2"/>
  <c r="J119" i="2"/>
  <c r="M119" i="2" s="1"/>
  <c r="H119" i="2" l="1"/>
  <c r="K119" i="2" s="1"/>
  <c r="N119" i="2" s="1"/>
  <c r="O119" i="2" s="1"/>
  <c r="P119" i="2" s="1"/>
  <c r="S118" i="2"/>
  <c r="R119" i="2" l="1"/>
  <c r="T119" i="2" s="1"/>
  <c r="O120" i="2"/>
  <c r="U120" i="2" s="1"/>
  <c r="U119" i="2"/>
  <c r="Q119" i="2"/>
  <c r="V119" i="2"/>
  <c r="F120" i="2" s="1"/>
  <c r="S119" i="2"/>
  <c r="G120" i="2"/>
  <c r="P120" i="2" l="1"/>
  <c r="R120" i="2"/>
  <c r="T120" i="2" s="1"/>
  <c r="I120" i="2"/>
  <c r="H120" i="2"/>
  <c r="K120" i="2" s="1"/>
  <c r="J120" i="2"/>
  <c r="M120" i="2" s="1"/>
  <c r="L120" i="2" l="1"/>
  <c r="N120" i="2" s="1"/>
  <c r="Q120" i="2"/>
  <c r="S120" i="2" l="1"/>
  <c r="G121" i="2"/>
  <c r="V120" i="2"/>
  <c r="F121" i="2" s="1"/>
  <c r="J121" i="2" l="1"/>
  <c r="M121" i="2" s="1"/>
  <c r="I121" i="2"/>
  <c r="L121" i="2" s="1"/>
  <c r="H121" i="2"/>
  <c r="K121" i="2" s="1"/>
  <c r="N121" i="2" l="1"/>
  <c r="O121" i="2" s="1"/>
  <c r="R121" i="2" l="1"/>
  <c r="T121" i="2" s="1"/>
  <c r="Q121" i="2"/>
  <c r="P121" i="2"/>
  <c r="O122" i="2"/>
  <c r="U121" i="2"/>
  <c r="S121" i="2" l="1"/>
  <c r="U122" i="2"/>
  <c r="R122" i="2"/>
  <c r="T122" i="2" s="1"/>
  <c r="Q122" i="2"/>
  <c r="P122" i="2"/>
  <c r="V121" i="2"/>
  <c r="F122" i="2" s="1"/>
  <c r="J122" i="2" l="1"/>
  <c r="M122" i="2" s="1"/>
  <c r="I122" i="2"/>
  <c r="H122" i="2"/>
  <c r="K122" i="2" s="1"/>
  <c r="N122" i="2" s="1"/>
  <c r="V122" i="2"/>
  <c r="F123" i="2" s="1"/>
  <c r="G123" i="2"/>
  <c r="S122" i="2"/>
  <c r="I123" i="2" l="1"/>
  <c r="J123" i="2"/>
  <c r="M123" i="2" s="1"/>
  <c r="H123" i="2"/>
  <c r="K123" i="2" s="1"/>
  <c r="N123" i="2" s="1"/>
  <c r="O123" i="2" s="1"/>
  <c r="R123" i="2" l="1"/>
  <c r="T123" i="2" s="1"/>
  <c r="P123" i="2"/>
  <c r="V123" i="2" s="1"/>
  <c r="F124" i="2" s="1"/>
  <c r="U123" i="2"/>
  <c r="Q123" i="2"/>
  <c r="H124" i="2" l="1"/>
  <c r="K124" i="2" s="1"/>
  <c r="J124" i="2"/>
  <c r="M124" i="2" s="1"/>
  <c r="S123" i="2"/>
  <c r="G124" i="2"/>
  <c r="N124" i="2" l="1"/>
  <c r="O124" i="2" s="1"/>
  <c r="R124" i="2" s="1"/>
  <c r="T124" i="2" s="1"/>
  <c r="I124" i="2"/>
  <c r="P124" i="2" l="1"/>
  <c r="Q124" i="2"/>
  <c r="U124" i="2"/>
  <c r="V124" i="2"/>
  <c r="F125" i="2" s="1"/>
  <c r="S124" i="2"/>
  <c r="G125" i="2"/>
  <c r="J125" i="2" l="1"/>
  <c r="M125" i="2" s="1"/>
  <c r="H125" i="2"/>
  <c r="K125" i="2" s="1"/>
  <c r="I125" i="2"/>
  <c r="N125" i="2" l="1"/>
  <c r="O125" i="2" s="1"/>
  <c r="Q125" i="2" l="1"/>
  <c r="U125" i="2"/>
  <c r="R125" i="2"/>
  <c r="T125" i="2" s="1"/>
  <c r="P125" i="2"/>
  <c r="V125" i="2" s="1"/>
  <c r="F126" i="2" s="1"/>
  <c r="H126" i="2" l="1"/>
  <c r="K126" i="2" s="1"/>
  <c r="J126" i="2"/>
  <c r="M126" i="2" s="1"/>
  <c r="S125" i="2"/>
  <c r="G126" i="2"/>
  <c r="I126" i="2" l="1"/>
  <c r="N126" i="2"/>
  <c r="O126" i="2" s="1"/>
  <c r="R126" i="2" l="1"/>
  <c r="T126" i="2" s="1"/>
  <c r="P126" i="2"/>
  <c r="U126" i="2"/>
  <c r="Q126" i="2"/>
  <c r="V126" i="2" l="1"/>
  <c r="F127" i="2" s="1"/>
  <c r="H127" i="2" s="1"/>
  <c r="K127" i="2" s="1"/>
  <c r="S126" i="2"/>
  <c r="G127" i="2"/>
  <c r="N127" i="2" l="1"/>
  <c r="O127" i="2" s="1"/>
  <c r="Q127" i="2" s="1"/>
  <c r="G128" i="2" s="1"/>
  <c r="J127" i="2"/>
  <c r="M127" i="2" s="1"/>
  <c r="I127" i="2"/>
  <c r="R127" i="2" l="1"/>
  <c r="T127" i="2" s="1"/>
  <c r="P127" i="2"/>
  <c r="V127" i="2" s="1"/>
  <c r="F128" i="2" s="1"/>
  <c r="J128" i="2" s="1"/>
  <c r="M128" i="2" s="1"/>
  <c r="U127" i="2"/>
  <c r="S127" i="2"/>
  <c r="I128" i="2" l="1"/>
  <c r="H128" i="2"/>
  <c r="K128" i="2" s="1"/>
  <c r="N128" i="2" s="1"/>
  <c r="O128" i="2" s="1"/>
  <c r="U128" i="2" s="1"/>
  <c r="Q128" i="2" l="1"/>
  <c r="P128" i="2"/>
  <c r="R128" i="2"/>
  <c r="T128" i="2" s="1"/>
  <c r="S128" i="2"/>
  <c r="G129" i="2"/>
  <c r="V128" i="2" l="1"/>
  <c r="F129" i="2" s="1"/>
  <c r="I129" i="2"/>
  <c r="J129" i="2" l="1"/>
  <c r="M129" i="2" s="1"/>
  <c r="H129" i="2"/>
  <c r="K129" i="2" s="1"/>
  <c r="N129" i="2" l="1"/>
  <c r="O129" i="2" s="1"/>
  <c r="R129" i="2" l="1"/>
  <c r="T129" i="2" s="1"/>
  <c r="P129" i="2"/>
  <c r="U129" i="2"/>
  <c r="Q129" i="2"/>
  <c r="S129" i="2" l="1"/>
  <c r="G130" i="2"/>
  <c r="V129" i="2"/>
  <c r="F130" i="2" s="1"/>
  <c r="H130" i="2" l="1"/>
  <c r="K130" i="2" s="1"/>
  <c r="N130" i="2" s="1"/>
  <c r="O130" i="2" s="1"/>
  <c r="I130" i="2"/>
  <c r="J130" i="2"/>
  <c r="M130" i="2" s="1"/>
  <c r="Q130" i="2" l="1"/>
  <c r="P130" i="2"/>
  <c r="V130" i="2" s="1"/>
  <c r="F131" i="2" s="1"/>
  <c r="U130" i="2"/>
  <c r="R130" i="2"/>
  <c r="T130" i="2" s="1"/>
  <c r="J131" i="2" l="1"/>
  <c r="M131" i="2" s="1"/>
  <c r="H131" i="2"/>
  <c r="K131" i="2" s="1"/>
  <c r="N131" i="2" s="1"/>
  <c r="O131" i="2" s="1"/>
  <c r="S130" i="2"/>
  <c r="G131" i="2"/>
  <c r="I131" i="2" s="1"/>
  <c r="R131" i="2" l="1"/>
  <c r="T131" i="2" s="1"/>
  <c r="Q131" i="2"/>
  <c r="U131" i="2"/>
  <c r="P131" i="2"/>
  <c r="V131" i="2" s="1"/>
  <c r="F132" i="2" s="1"/>
  <c r="J132" i="2" s="1"/>
  <c r="M132" i="2" s="1"/>
  <c r="H132" i="2" l="1"/>
  <c r="K132" i="2" s="1"/>
  <c r="N132" i="2" s="1"/>
  <c r="O132" i="2" s="1"/>
  <c r="R132" i="2" s="1"/>
  <c r="T132" i="2" s="1"/>
  <c r="G132" i="2"/>
  <c r="I132" i="2" s="1"/>
  <c r="S131" i="2"/>
  <c r="U132" i="2" l="1"/>
  <c r="P132" i="2"/>
  <c r="Q132" i="2"/>
  <c r="O133" i="2"/>
  <c r="Q133" i="2" s="1"/>
  <c r="S132" i="2"/>
  <c r="G133" i="2"/>
  <c r="U133" i="2" l="1"/>
  <c r="R133" i="2"/>
  <c r="T133" i="2" s="1"/>
  <c r="G134" i="2"/>
  <c r="V132" i="2"/>
  <c r="F133" i="2" s="1"/>
  <c r="I133" i="2"/>
  <c r="J133" i="2" l="1"/>
  <c r="M133" i="2" s="1"/>
  <c r="H133" i="2"/>
  <c r="K133" i="2" l="1"/>
  <c r="N133" i="2" s="1"/>
  <c r="P133" i="2"/>
  <c r="V133" i="2" l="1"/>
  <c r="F134" i="2" s="1"/>
  <c r="S133" i="2"/>
  <c r="I134" i="2" l="1"/>
  <c r="J134" i="2"/>
  <c r="M134" i="2" s="1"/>
  <c r="H134" i="2"/>
  <c r="K134" i="2" s="1"/>
  <c r="N134" i="2" s="1"/>
  <c r="O134" i="2" s="1"/>
  <c r="P134" i="2" l="1"/>
  <c r="U134" i="2"/>
  <c r="O135" i="2"/>
  <c r="R134" i="2"/>
  <c r="T134" i="2" s="1"/>
  <c r="Q134" i="2"/>
  <c r="S134" i="2" l="1"/>
  <c r="G135" i="2"/>
  <c r="V134" i="2"/>
  <c r="F135" i="2" s="1"/>
  <c r="Q135" i="2"/>
  <c r="S135" i="2" s="1"/>
  <c r="R135" i="2"/>
  <c r="T135" i="2" s="1"/>
  <c r="P135" i="2"/>
  <c r="U135" i="2"/>
  <c r="H135" i="2" l="1"/>
  <c r="K135" i="2" s="1"/>
  <c r="J135" i="2"/>
  <c r="M135" i="2" s="1"/>
  <c r="V135" i="2"/>
  <c r="F136" i="2" s="1"/>
  <c r="I135" i="2"/>
  <c r="L135" i="2" s="1"/>
  <c r="G136" i="2"/>
  <c r="N135" i="2" l="1"/>
  <c r="J136" i="2"/>
  <c r="M136" i="2" s="1"/>
  <c r="H136" i="2"/>
  <c r="K136" i="2" s="1"/>
  <c r="I136" i="2"/>
  <c r="L136" i="2" s="1"/>
  <c r="N136" i="2" l="1"/>
  <c r="O136" i="2" s="1"/>
  <c r="R136" i="2" l="1"/>
  <c r="T136" i="2" s="1"/>
  <c r="P136" i="2"/>
  <c r="Q136" i="2"/>
  <c r="U136" i="2"/>
  <c r="V136" i="2" s="1"/>
  <c r="F137" i="2" s="1"/>
  <c r="J137" i="2" l="1"/>
  <c r="M137" i="2" s="1"/>
  <c r="H137" i="2"/>
  <c r="K137" i="2" s="1"/>
  <c r="S136" i="2"/>
  <c r="G137" i="2"/>
  <c r="I137" i="2" l="1"/>
  <c r="L137" i="2" s="1"/>
  <c r="N137" i="2" s="1"/>
  <c r="O137" i="2" s="1"/>
  <c r="Q137" i="2" l="1"/>
  <c r="R137" i="2"/>
  <c r="T137" i="2" s="1"/>
  <c r="P137" i="2"/>
  <c r="V137" i="2" s="1"/>
  <c r="F138" i="2" s="1"/>
  <c r="U137" i="2"/>
  <c r="J138" i="2" l="1"/>
  <c r="M138" i="2" s="1"/>
  <c r="H138" i="2"/>
  <c r="K138" i="2" s="1"/>
  <c r="I138" i="2"/>
  <c r="L138" i="2" s="1"/>
  <c r="N138" i="2" s="1"/>
  <c r="O138" i="2" s="1"/>
  <c r="S137" i="2"/>
  <c r="G138" i="2"/>
  <c r="P138" i="2" l="1"/>
  <c r="V138" i="2" s="1"/>
  <c r="F139" i="2" s="1"/>
  <c r="Q138" i="2"/>
  <c r="R138" i="2"/>
  <c r="T138" i="2" s="1"/>
  <c r="U138" i="2"/>
  <c r="G139" i="2"/>
  <c r="S138" i="2" l="1"/>
  <c r="H139" i="2"/>
  <c r="K139" i="2" s="1"/>
  <c r="I139" i="2"/>
  <c r="L139" i="2" s="1"/>
  <c r="J139" i="2"/>
  <c r="M139" i="2" s="1"/>
  <c r="N139" i="2" l="1"/>
  <c r="O139" i="2" s="1"/>
  <c r="R139" i="2" l="1"/>
  <c r="T139" i="2" s="1"/>
  <c r="U139" i="2"/>
  <c r="Q139" i="2"/>
  <c r="P139" i="2"/>
  <c r="V139" i="2" s="1"/>
  <c r="F140" i="2" s="1"/>
  <c r="J140" i="2" l="1"/>
  <c r="M140" i="2" s="1"/>
  <c r="H140" i="2"/>
  <c r="K140" i="2" s="1"/>
  <c r="S139" i="2"/>
  <c r="G140" i="2"/>
  <c r="I140" i="2" s="1"/>
  <c r="L140" i="2" s="1"/>
  <c r="N140" i="2" l="1"/>
  <c r="O140" i="2" s="1"/>
  <c r="Q140" i="2" l="1"/>
  <c r="P140" i="2"/>
  <c r="V140" i="2" s="1"/>
  <c r="F141" i="2" s="1"/>
  <c r="R140" i="2"/>
  <c r="T140" i="2" s="1"/>
  <c r="U140" i="2"/>
  <c r="H141" i="2" l="1"/>
  <c r="K141" i="2" s="1"/>
  <c r="J141" i="2"/>
  <c r="M141" i="2" s="1"/>
  <c r="S140" i="2"/>
  <c r="G141" i="2"/>
  <c r="I141" i="2" l="1"/>
  <c r="L141" i="2" s="1"/>
  <c r="N141" i="2" s="1"/>
  <c r="O141" i="2" s="1"/>
  <c r="R141" i="2" l="1"/>
  <c r="T141" i="2" s="1"/>
  <c r="P141" i="2"/>
  <c r="U141" i="2"/>
  <c r="Q141" i="2"/>
  <c r="S141" i="2" l="1"/>
  <c r="G142" i="2"/>
  <c r="V141" i="2"/>
  <c r="F142" i="2" s="1"/>
  <c r="H142" i="2" l="1"/>
  <c r="K142" i="2" s="1"/>
  <c r="I142" i="2"/>
  <c r="L142" i="2" s="1"/>
  <c r="J142" i="2"/>
  <c r="M142" i="2" s="1"/>
  <c r="N142" i="2" l="1"/>
  <c r="O142" i="2" s="1"/>
  <c r="P142" i="2" l="1"/>
  <c r="R142" i="2"/>
  <c r="T142" i="2" s="1"/>
  <c r="U142" i="2"/>
  <c r="Q142" i="2"/>
  <c r="S142" i="2" l="1"/>
  <c r="G143" i="2"/>
  <c r="V142" i="2"/>
  <c r="F143" i="2" s="1"/>
  <c r="J143" i="2" l="1"/>
  <c r="M143" i="2" s="1"/>
  <c r="I143" i="2"/>
  <c r="L143" i="2" s="1"/>
  <c r="H143" i="2"/>
  <c r="K143" i="2" s="1"/>
  <c r="N143" i="2" s="1"/>
  <c r="O143" i="2" s="1"/>
  <c r="P143" i="2" l="1"/>
  <c r="R143" i="2"/>
  <c r="T143" i="2" s="1"/>
  <c r="Q143" i="2"/>
  <c r="U143" i="2"/>
  <c r="S143" i="2" l="1"/>
  <c r="G144" i="2"/>
  <c r="V143" i="2"/>
  <c r="F144" i="2" s="1"/>
  <c r="I144" i="2" l="1"/>
  <c r="L144" i="2" s="1"/>
  <c r="J144" i="2"/>
  <c r="M144" i="2" s="1"/>
  <c r="H144" i="2"/>
  <c r="K144" i="2" s="1"/>
  <c r="N144" i="2" l="1"/>
  <c r="O144" i="2" s="1"/>
  <c r="R144" i="2" l="1"/>
  <c r="T144" i="2" s="1"/>
  <c r="Q144" i="2"/>
  <c r="P144" i="2"/>
  <c r="U144" i="2"/>
  <c r="V144" i="2" s="1"/>
  <c r="F145" i="2" s="1"/>
  <c r="H145" i="2" l="1"/>
  <c r="K145" i="2" s="1"/>
  <c r="J145" i="2"/>
  <c r="M145" i="2" s="1"/>
  <c r="S144" i="2"/>
  <c r="G145" i="2"/>
  <c r="I145" i="2" s="1"/>
  <c r="L145" i="2" s="1"/>
  <c r="N145" i="2" l="1"/>
  <c r="O145" i="2" s="1"/>
  <c r="R145" i="2" l="1"/>
  <c r="T145" i="2" s="1"/>
  <c r="P145" i="2"/>
  <c r="O146" i="2"/>
  <c r="U145" i="2"/>
  <c r="Q145" i="2"/>
  <c r="S145" i="2" s="1"/>
  <c r="U146" i="2" l="1"/>
  <c r="R146" i="2"/>
  <c r="T146" i="2" s="1"/>
  <c r="P146" i="2"/>
  <c r="V145" i="2"/>
  <c r="F146" i="2" s="1"/>
  <c r="H146" i="2" l="1"/>
  <c r="K146" i="2" s="1"/>
  <c r="N146" i="2" s="1"/>
  <c r="J146" i="2"/>
  <c r="M146" i="2" s="1"/>
  <c r="I146" i="2"/>
  <c r="Q146" i="2" s="1"/>
  <c r="V146" i="2" s="1"/>
  <c r="F147" i="2" s="1"/>
  <c r="H147" i="2" l="1"/>
  <c r="K147" i="2" s="1"/>
  <c r="J147" i="2"/>
  <c r="M147" i="2" s="1"/>
  <c r="S146" i="2"/>
  <c r="G147" i="2"/>
  <c r="I147" i="2" l="1"/>
  <c r="N147" i="2"/>
  <c r="O147" i="2" s="1"/>
  <c r="Q147" i="2" l="1"/>
  <c r="O148" i="2"/>
  <c r="R147" i="2"/>
  <c r="T147" i="2" s="1"/>
  <c r="U147" i="2"/>
  <c r="P147" i="2"/>
  <c r="V147" i="2" s="1"/>
  <c r="F148" i="2" s="1"/>
  <c r="J148" i="2" l="1"/>
  <c r="M148" i="2" s="1"/>
  <c r="H148" i="2"/>
  <c r="K148" i="2" s="1"/>
  <c r="N148" i="2" s="1"/>
  <c r="P148" i="2"/>
  <c r="V148" i="2" s="1"/>
  <c r="F149" i="2" s="1"/>
  <c r="Q148" i="2"/>
  <c r="U148" i="2"/>
  <c r="R148" i="2"/>
  <c r="T148" i="2" s="1"/>
  <c r="S147" i="2"/>
  <c r="G148" i="2"/>
  <c r="G149" i="2" s="1"/>
  <c r="I149" i="2" l="1"/>
  <c r="H149" i="2"/>
  <c r="K149" i="2" s="1"/>
  <c r="J149" i="2"/>
  <c r="M149" i="2" s="1"/>
  <c r="S148" i="2"/>
  <c r="I148" i="2"/>
  <c r="N149" i="2" l="1"/>
  <c r="O149" i="2" s="1"/>
  <c r="U149" i="2" l="1"/>
  <c r="P149" i="2"/>
  <c r="V149" i="2" s="1"/>
  <c r="F150" i="2" s="1"/>
  <c r="R149" i="2"/>
  <c r="T149" i="2" s="1"/>
  <c r="Q149" i="2"/>
  <c r="H150" i="2" l="1"/>
  <c r="K150" i="2" s="1"/>
  <c r="N150" i="2" s="1"/>
  <c r="O150" i="2" s="1"/>
  <c r="J150" i="2"/>
  <c r="M150" i="2" s="1"/>
  <c r="S149" i="2"/>
  <c r="G150" i="2"/>
  <c r="P150" i="2" l="1"/>
  <c r="U150" i="2"/>
  <c r="Q150" i="2"/>
  <c r="S150" i="2" s="1"/>
  <c r="R150" i="2"/>
  <c r="T150" i="2" s="1"/>
  <c r="I150" i="2"/>
  <c r="V150" i="2" l="1"/>
  <c r="F151" i="2" s="1"/>
  <c r="G151" i="2"/>
  <c r="J151" i="2" l="1"/>
  <c r="M151" i="2" s="1"/>
  <c r="H151" i="2"/>
  <c r="K151" i="2" s="1"/>
  <c r="N151" i="2" s="1"/>
  <c r="O151" i="2" s="1"/>
  <c r="I151" i="2"/>
  <c r="U151" i="2" l="1"/>
  <c r="Q151" i="2"/>
  <c r="P151" i="2"/>
  <c r="V151" i="2" s="1"/>
  <c r="F152" i="2" s="1"/>
  <c r="R151" i="2"/>
  <c r="T151" i="2" s="1"/>
  <c r="J152" i="2" l="1"/>
  <c r="M152" i="2" s="1"/>
  <c r="H152" i="2"/>
  <c r="K152" i="2" s="1"/>
  <c r="N152" i="2" s="1"/>
  <c r="O152" i="2" s="1"/>
  <c r="S151" i="2"/>
  <c r="G152" i="2"/>
  <c r="I152" i="2" s="1"/>
  <c r="P152" i="2" l="1"/>
  <c r="Q152" i="2"/>
  <c r="S152" i="2" s="1"/>
  <c r="R152" i="2"/>
  <c r="T152" i="2" s="1"/>
  <c r="U152" i="2"/>
  <c r="V152" i="2" l="1"/>
  <c r="F153" i="2" s="1"/>
  <c r="G153" i="2"/>
  <c r="H153" i="2" l="1"/>
  <c r="K153" i="2" s="1"/>
  <c r="J153" i="2"/>
  <c r="M153" i="2" s="1"/>
  <c r="I153" i="2"/>
  <c r="N153" i="2" l="1"/>
  <c r="O153" i="2" s="1"/>
  <c r="P153" i="2" l="1"/>
  <c r="U153" i="2"/>
  <c r="Q153" i="2"/>
  <c r="R153" i="2"/>
  <c r="T153" i="2" s="1"/>
  <c r="S153" i="2" l="1"/>
  <c r="G154" i="2"/>
  <c r="V153" i="2"/>
  <c r="F154" i="2" s="1"/>
  <c r="J154" i="2" l="1"/>
  <c r="M154" i="2" s="1"/>
  <c r="I154" i="2"/>
  <c r="H154" i="2"/>
  <c r="K154" i="2" s="1"/>
  <c r="N154" i="2" s="1"/>
  <c r="O154" i="2" s="1"/>
  <c r="P154" i="2" l="1"/>
  <c r="V154" i="2" s="1"/>
  <c r="F155" i="2" s="1"/>
  <c r="Q154" i="2"/>
  <c r="U154" i="2"/>
  <c r="R154" i="2"/>
  <c r="T154" i="2" s="1"/>
  <c r="S154" i="2" l="1"/>
  <c r="G155" i="2"/>
  <c r="H155" i="2"/>
  <c r="K155" i="2" s="1"/>
  <c r="N155" i="2" s="1"/>
  <c r="O155" i="2" s="1"/>
  <c r="J155" i="2"/>
  <c r="M155" i="2" s="1"/>
  <c r="R155" i="2" l="1"/>
  <c r="T155" i="2" s="1"/>
  <c r="P155" i="2"/>
  <c r="V155" i="2" s="1"/>
  <c r="F156" i="2" s="1"/>
  <c r="U155" i="2"/>
  <c r="Q155" i="2"/>
  <c r="S155" i="2" s="1"/>
  <c r="G156" i="2"/>
  <c r="I155" i="2"/>
  <c r="J156" i="2" l="1"/>
  <c r="M156" i="2" s="1"/>
  <c r="I156" i="2"/>
  <c r="H156" i="2"/>
  <c r="K156" i="2" s="1"/>
  <c r="N156" i="2" s="1"/>
  <c r="O156" i="2" s="1"/>
  <c r="U156" i="2" l="1"/>
  <c r="R156" i="2"/>
  <c r="T156" i="2" s="1"/>
  <c r="Q156" i="2"/>
  <c r="P156" i="2"/>
  <c r="O157" i="2"/>
  <c r="R157" i="2" l="1"/>
  <c r="T157" i="2" s="1"/>
  <c r="U157" i="2"/>
  <c r="Q157" i="2"/>
  <c r="S156" i="2"/>
  <c r="G157" i="2"/>
  <c r="V156" i="2"/>
  <c r="F157" i="2" s="1"/>
  <c r="I157" i="2" l="1"/>
  <c r="G158" i="2"/>
  <c r="H157" i="2"/>
  <c r="J157" i="2"/>
  <c r="M157" i="2" s="1"/>
  <c r="K157" i="2" l="1"/>
  <c r="N157" i="2" s="1"/>
  <c r="P157" i="2"/>
  <c r="V157" i="2" l="1"/>
  <c r="F158" i="2" s="1"/>
  <c r="S157" i="2"/>
  <c r="J158" i="2" l="1"/>
  <c r="M158" i="2" s="1"/>
  <c r="H158" i="2"/>
  <c r="K158" i="2" s="1"/>
  <c r="N158" i="2" s="1"/>
  <c r="O158" i="2" s="1"/>
  <c r="I158" i="2"/>
  <c r="O159" i="2" l="1"/>
  <c r="Q158" i="2"/>
  <c r="P158" i="2"/>
  <c r="R158" i="2"/>
  <c r="T158" i="2" s="1"/>
  <c r="U158" i="2"/>
  <c r="V158" i="2" s="1"/>
  <c r="F159" i="2" s="1"/>
  <c r="J159" i="2" l="1"/>
  <c r="M159" i="2" s="1"/>
  <c r="H159" i="2"/>
  <c r="K159" i="2" s="1"/>
  <c r="I159" i="2"/>
  <c r="L159" i="2" s="1"/>
  <c r="S158" i="2"/>
  <c r="G159" i="2"/>
  <c r="U159" i="2"/>
  <c r="Q159" i="2"/>
  <c r="P159" i="2"/>
  <c r="R159" i="2"/>
  <c r="T159" i="2" s="1"/>
  <c r="V159" i="2" l="1"/>
  <c r="F160" i="2" s="1"/>
  <c r="G160" i="2"/>
  <c r="N159" i="2"/>
  <c r="S159" i="2"/>
  <c r="J160" i="2" l="1"/>
  <c r="M160" i="2" s="1"/>
  <c r="H160" i="2"/>
  <c r="K160" i="2" s="1"/>
  <c r="I160" i="2"/>
  <c r="L160" i="2" s="1"/>
  <c r="N160" i="2" s="1"/>
  <c r="O160" i="2" s="1"/>
  <c r="R160" i="2" l="1"/>
  <c r="T160" i="2" s="1"/>
  <c r="Q160" i="2"/>
  <c r="P160" i="2"/>
  <c r="U160" i="2"/>
  <c r="S160" i="2" l="1"/>
  <c r="G161" i="2"/>
  <c r="V160" i="2"/>
  <c r="F161" i="2" s="1"/>
  <c r="I161" i="2" l="1"/>
  <c r="L161" i="2" s="1"/>
  <c r="J161" i="2"/>
  <c r="M161" i="2" s="1"/>
  <c r="H161" i="2"/>
  <c r="K161" i="2" s="1"/>
  <c r="N161" i="2" l="1"/>
  <c r="O161" i="2" s="1"/>
  <c r="R161" i="2" l="1"/>
  <c r="T161" i="2" s="1"/>
  <c r="P161" i="2"/>
  <c r="Q161" i="2"/>
  <c r="U161" i="2"/>
  <c r="V161" i="2" s="1"/>
  <c r="F162" i="2" s="1"/>
  <c r="J162" i="2" l="1"/>
  <c r="M162" i="2" s="1"/>
  <c r="H162" i="2"/>
  <c r="K162" i="2" s="1"/>
  <c r="S161" i="2"/>
  <c r="G162" i="2"/>
  <c r="I162" i="2" l="1"/>
  <c r="L162" i="2" s="1"/>
  <c r="N162" i="2" s="1"/>
  <c r="O162" i="2" s="1"/>
  <c r="U162" i="2" l="1"/>
  <c r="P162" i="2"/>
  <c r="Q162" i="2"/>
  <c r="R162" i="2"/>
  <c r="T162" i="2" s="1"/>
  <c r="S162" i="2" l="1"/>
  <c r="G163" i="2"/>
  <c r="V162" i="2"/>
  <c r="F163" i="2" s="1"/>
  <c r="I163" i="2" l="1"/>
  <c r="L163" i="2" s="1"/>
  <c r="H163" i="2"/>
  <c r="K163" i="2" s="1"/>
  <c r="J163" i="2"/>
  <c r="M163" i="2" s="1"/>
  <c r="N163" i="2" l="1"/>
  <c r="O163" i="2" s="1"/>
  <c r="Q163" i="2" l="1"/>
  <c r="R163" i="2"/>
  <c r="T163" i="2" s="1"/>
  <c r="P163" i="2"/>
  <c r="U163" i="2"/>
  <c r="V163" i="2" s="1"/>
  <c r="F164" i="2" s="1"/>
  <c r="H164" i="2" l="1"/>
  <c r="K164" i="2" s="1"/>
  <c r="J164" i="2"/>
  <c r="M164" i="2" s="1"/>
  <c r="S163" i="2"/>
  <c r="G164" i="2"/>
  <c r="I164" i="2" l="1"/>
  <c r="L164" i="2" s="1"/>
  <c r="N164" i="2" s="1"/>
  <c r="O164" i="2" s="1"/>
  <c r="R164" i="2" l="1"/>
  <c r="T164" i="2" s="1"/>
  <c r="P164" i="2"/>
  <c r="Q164" i="2"/>
  <c r="U164" i="2"/>
  <c r="S164" i="2" l="1"/>
  <c r="G165" i="2"/>
  <c r="V164" i="2"/>
  <c r="F165" i="2" s="1"/>
  <c r="H165" i="2" l="1"/>
  <c r="K165" i="2" s="1"/>
  <c r="J165" i="2"/>
  <c r="M165" i="2" s="1"/>
  <c r="I165" i="2"/>
  <c r="L165" i="2" s="1"/>
  <c r="N165" i="2" s="1"/>
  <c r="O165" i="2" s="1"/>
  <c r="R165" i="2" l="1"/>
  <c r="T165" i="2" s="1"/>
  <c r="P165" i="2"/>
  <c r="Q165" i="2"/>
  <c r="U165" i="2"/>
  <c r="V165" i="2" s="1"/>
  <c r="F166" i="2" s="1"/>
  <c r="H166" i="2" l="1"/>
  <c r="K166" i="2" s="1"/>
  <c r="J166" i="2"/>
  <c r="M166" i="2" s="1"/>
  <c r="S165" i="2"/>
  <c r="G166" i="2"/>
  <c r="I166" i="2" s="1"/>
  <c r="L166" i="2" s="1"/>
  <c r="N166" i="2" s="1"/>
  <c r="O166" i="2" s="1"/>
  <c r="R166" i="2" l="1"/>
  <c r="T166" i="2" s="1"/>
  <c r="U166" i="2"/>
  <c r="Q166" i="2"/>
  <c r="P166" i="2"/>
  <c r="V166" i="2" s="1"/>
  <c r="F167" i="2" s="1"/>
  <c r="G167" i="2"/>
  <c r="J167" i="2" l="1"/>
  <c r="M167" i="2" s="1"/>
  <c r="H167" i="2"/>
  <c r="K167" i="2" s="1"/>
  <c r="I167" i="2"/>
  <c r="L167" i="2" s="1"/>
  <c r="S166" i="2"/>
  <c r="N167" i="2" l="1"/>
  <c r="O167" i="2" s="1"/>
  <c r="U167" i="2" l="1"/>
  <c r="Q167" i="2"/>
  <c r="P167" i="2"/>
  <c r="R167" i="2"/>
  <c r="T167" i="2" s="1"/>
  <c r="V167" i="2" l="1"/>
  <c r="F168" i="2" s="1"/>
  <c r="S167" i="2"/>
  <c r="G168" i="2"/>
  <c r="J168" i="2" l="1"/>
  <c r="M168" i="2" s="1"/>
  <c r="H168" i="2"/>
  <c r="K168" i="2" s="1"/>
  <c r="I168" i="2"/>
  <c r="L168" i="2" s="1"/>
  <c r="N168" i="2" s="1"/>
  <c r="O168" i="2" s="1"/>
  <c r="R168" i="2" l="1"/>
  <c r="T168" i="2" s="1"/>
  <c r="P168" i="2"/>
  <c r="Q168" i="2"/>
  <c r="U168" i="2"/>
  <c r="S168" i="2" l="1"/>
  <c r="G169" i="2"/>
  <c r="V168" i="2"/>
  <c r="F169" i="2" s="1"/>
  <c r="J169" i="2" l="1"/>
  <c r="M169" i="2" s="1"/>
  <c r="I169" i="2"/>
  <c r="H169" i="2"/>
  <c r="K169" i="2" s="1"/>
  <c r="N169" i="2" s="1"/>
  <c r="O169" i="2" s="1"/>
  <c r="R169" i="2" l="1"/>
  <c r="T169" i="2" s="1"/>
  <c r="P169" i="2"/>
  <c r="U169" i="2"/>
  <c r="Q169" i="2"/>
  <c r="S169" i="2" s="1"/>
  <c r="V169" i="2" l="1"/>
  <c r="F170" i="2" s="1"/>
  <c r="I170" i="2" l="1"/>
  <c r="H170" i="2"/>
  <c r="K170" i="2" s="1"/>
  <c r="N170" i="2" s="1"/>
  <c r="O170" i="2" s="1"/>
  <c r="J170" i="2"/>
  <c r="M170" i="2" s="1"/>
  <c r="R170" i="2" l="1"/>
  <c r="T170" i="2" s="1"/>
  <c r="Q170" i="2"/>
  <c r="P170" i="2"/>
  <c r="U170" i="2"/>
  <c r="S170" i="2" l="1"/>
  <c r="G171" i="2"/>
  <c r="V170" i="2"/>
  <c r="F171" i="2" s="1"/>
  <c r="J171" i="2" l="1"/>
  <c r="M171" i="2" s="1"/>
  <c r="H171" i="2"/>
  <c r="K171" i="2" s="1"/>
  <c r="N171" i="2" s="1"/>
  <c r="O171" i="2" s="1"/>
  <c r="I171" i="2"/>
  <c r="R171" i="2" l="1"/>
  <c r="T171" i="2" s="1"/>
  <c r="Q171" i="2"/>
  <c r="U171" i="2"/>
  <c r="P171" i="2"/>
  <c r="S171" i="2" l="1"/>
  <c r="G172" i="2"/>
  <c r="V171" i="2"/>
  <c r="F172" i="2" s="1"/>
  <c r="I172" i="2" l="1"/>
  <c r="J172" i="2"/>
  <c r="M172" i="2" s="1"/>
  <c r="H172" i="2"/>
  <c r="K172" i="2" s="1"/>
  <c r="N172" i="2" s="1"/>
  <c r="O172" i="2" s="1"/>
  <c r="R172" i="2" l="1"/>
  <c r="T172" i="2" s="1"/>
  <c r="Q172" i="2"/>
  <c r="U172" i="2"/>
  <c r="P172" i="2"/>
  <c r="V172" i="2" l="1"/>
  <c r="F173" i="2" s="1"/>
  <c r="S172" i="2"/>
  <c r="G173" i="2"/>
  <c r="J173" i="2" l="1"/>
  <c r="M173" i="2" s="1"/>
  <c r="I173" i="2"/>
  <c r="H173" i="2"/>
  <c r="K173" i="2" s="1"/>
  <c r="N173" i="2" s="1"/>
  <c r="O173" i="2" s="1"/>
  <c r="P173" i="2" l="1"/>
  <c r="Q173" i="2"/>
  <c r="R173" i="2"/>
  <c r="T173" i="2" s="1"/>
  <c r="U173" i="2"/>
  <c r="V173" i="2" l="1"/>
  <c r="F174" i="2" s="1"/>
  <c r="S173" i="2"/>
  <c r="G174" i="2"/>
  <c r="H174" i="2" l="1"/>
  <c r="K174" i="2" s="1"/>
  <c r="N174" i="2" s="1"/>
  <c r="O174" i="2" s="1"/>
  <c r="J174" i="2"/>
  <c r="M174" i="2" s="1"/>
  <c r="I174" i="2"/>
  <c r="R174" i="2" l="1"/>
  <c r="T174" i="2" s="1"/>
  <c r="Q174" i="2"/>
  <c r="P174" i="2"/>
  <c r="U174" i="2"/>
  <c r="S174" i="2" l="1"/>
  <c r="G175" i="2"/>
  <c r="V174" i="2"/>
  <c r="F175" i="2" s="1"/>
  <c r="I175" i="2" l="1"/>
  <c r="J175" i="2"/>
  <c r="M175" i="2" s="1"/>
  <c r="H175" i="2"/>
  <c r="K175" i="2" s="1"/>
  <c r="N175" i="2" s="1"/>
  <c r="O175" i="2" s="1"/>
  <c r="R175" i="2" l="1"/>
  <c r="T175" i="2" s="1"/>
  <c r="P175" i="2"/>
  <c r="Q175" i="2"/>
  <c r="U175" i="2" l="1"/>
  <c r="V175" i="2" s="1"/>
  <c r="F176" i="2" s="1"/>
  <c r="S175" i="2"/>
  <c r="G176" i="2"/>
  <c r="J176" i="2" l="1"/>
  <c r="M176" i="2" s="1"/>
  <c r="H176" i="2"/>
  <c r="K176" i="2" s="1"/>
  <c r="I176" i="2"/>
  <c r="N176" i="2" l="1"/>
  <c r="O176" i="2" s="1"/>
  <c r="P176" i="2" l="1"/>
  <c r="R176" i="2"/>
  <c r="T176" i="2" s="1"/>
  <c r="Q176" i="2"/>
  <c r="U176" i="2"/>
  <c r="S176" i="2" l="1"/>
  <c r="G177" i="2"/>
  <c r="V176" i="2"/>
  <c r="F177" i="2" s="1"/>
  <c r="I177" i="2" l="1"/>
  <c r="H177" i="2"/>
  <c r="K177" i="2" s="1"/>
  <c r="N177" i="2" s="1"/>
  <c r="O177" i="2" s="1"/>
  <c r="J177" i="2"/>
  <c r="M177" i="2" s="1"/>
  <c r="P177" i="2" l="1"/>
  <c r="R177" i="2"/>
  <c r="T177" i="2" s="1"/>
  <c r="Q177" i="2"/>
  <c r="S177" i="2" l="1"/>
  <c r="G178" i="2"/>
  <c r="U177" i="2"/>
  <c r="V177" i="2" s="1"/>
  <c r="F178" i="2" s="1"/>
  <c r="H178" i="2" l="1"/>
  <c r="K178" i="2" s="1"/>
  <c r="J178" i="2"/>
  <c r="M178" i="2" s="1"/>
  <c r="I178" i="2"/>
  <c r="N178" i="2" l="1"/>
  <c r="O178" i="2" s="1"/>
  <c r="P178" i="2" l="1"/>
  <c r="Q178" i="2"/>
  <c r="R178" i="2"/>
  <c r="T178" i="2" s="1"/>
  <c r="U178" i="2"/>
  <c r="S178" i="2" l="1"/>
  <c r="G179" i="2"/>
  <c r="V178" i="2"/>
  <c r="F179" i="2" s="1"/>
  <c r="J179" i="2" l="1"/>
  <c r="M179" i="2" s="1"/>
  <c r="H179" i="2"/>
  <c r="K179" i="2" s="1"/>
  <c r="N179" i="2" s="1"/>
  <c r="O179" i="2" s="1"/>
  <c r="I179" i="2"/>
  <c r="Q179" i="2" l="1"/>
  <c r="R179" i="2"/>
  <c r="T179" i="2" s="1"/>
  <c r="P179" i="2"/>
  <c r="U179" i="2"/>
  <c r="V179" i="2" s="1"/>
  <c r="F180" i="2" s="1"/>
  <c r="H180" i="2" l="1"/>
  <c r="K180" i="2" s="1"/>
  <c r="J180" i="2"/>
  <c r="M180" i="2" s="1"/>
  <c r="S179" i="2"/>
  <c r="G180" i="2"/>
  <c r="I180" i="2" s="1"/>
  <c r="N180" i="2" l="1"/>
  <c r="O180" i="2" s="1"/>
  <c r="P180" i="2" l="1"/>
  <c r="Q180" i="2"/>
  <c r="U180" i="2"/>
  <c r="R180" i="2"/>
  <c r="T180" i="2" s="1"/>
  <c r="O181" i="2"/>
  <c r="U181" i="2" l="1"/>
  <c r="Q181" i="2"/>
  <c r="R181" i="2"/>
  <c r="T181" i="2" s="1"/>
  <c r="S180" i="2"/>
  <c r="G181" i="2"/>
  <c r="G182" i="2" s="1"/>
  <c r="V180" i="2"/>
  <c r="F181" i="2" s="1"/>
  <c r="I181" i="2" l="1"/>
  <c r="J181" i="2"/>
  <c r="M181" i="2" s="1"/>
  <c r="H181" i="2"/>
  <c r="K181" i="2" l="1"/>
  <c r="N181" i="2" s="1"/>
  <c r="P181" i="2"/>
  <c r="S181" i="2" l="1"/>
  <c r="V181" i="2"/>
  <c r="F182" i="2" s="1"/>
  <c r="H182" i="2" l="1"/>
  <c r="K182" i="2" s="1"/>
  <c r="J182" i="2"/>
  <c r="M182" i="2" s="1"/>
  <c r="I182" i="2"/>
  <c r="N182" i="2" l="1"/>
  <c r="O182" i="2" s="1"/>
  <c r="O183" i="2" l="1"/>
  <c r="Q182" i="2"/>
  <c r="U182" i="2"/>
  <c r="R182" i="2"/>
  <c r="T182" i="2" s="1"/>
  <c r="P182" i="2"/>
  <c r="V182" i="2" s="1"/>
  <c r="F183" i="2" s="1"/>
  <c r="H183" i="2" l="1"/>
  <c r="K183" i="2" s="1"/>
  <c r="J183" i="2"/>
  <c r="M183" i="2" s="1"/>
  <c r="S182" i="2"/>
  <c r="G183" i="2"/>
  <c r="G184" i="2" s="1"/>
  <c r="Q183" i="2"/>
  <c r="P183" i="2"/>
  <c r="V183" i="2" s="1"/>
  <c r="F184" i="2" s="1"/>
  <c r="U183" i="2"/>
  <c r="R183" i="2"/>
  <c r="T183" i="2" s="1"/>
  <c r="J184" i="2" l="1"/>
  <c r="M184" i="2" s="1"/>
  <c r="I184" i="2"/>
  <c r="L184" i="2" s="1"/>
  <c r="H184" i="2"/>
  <c r="K184" i="2" s="1"/>
  <c r="S183" i="2"/>
  <c r="I183" i="2"/>
  <c r="L183" i="2" s="1"/>
  <c r="N183" i="2" s="1"/>
  <c r="N184" i="2" l="1"/>
  <c r="O184" i="2" s="1"/>
  <c r="R184" i="2" l="1"/>
  <c r="T184" i="2" s="1"/>
  <c r="Q184" i="2"/>
  <c r="U184" i="2"/>
  <c r="V184" i="2" s="1"/>
  <c r="F185" i="2" s="1"/>
  <c r="P184" i="2"/>
  <c r="J185" i="2" l="1"/>
  <c r="M185" i="2" s="1"/>
  <c r="H185" i="2"/>
  <c r="K185" i="2" s="1"/>
  <c r="S184" i="2"/>
  <c r="G185" i="2"/>
  <c r="I185" i="2" l="1"/>
  <c r="L185" i="2" s="1"/>
  <c r="N185" i="2" s="1"/>
  <c r="O185" i="2" s="1"/>
  <c r="P185" i="2" l="1"/>
  <c r="V185" i="2" s="1"/>
  <c r="F186" i="2" s="1"/>
  <c r="U185" i="2"/>
  <c r="Q185" i="2"/>
  <c r="R185" i="2"/>
  <c r="T185" i="2" s="1"/>
  <c r="S185" i="2" l="1"/>
  <c r="G186" i="2"/>
  <c r="I186" i="2" s="1"/>
  <c r="L186" i="2" s="1"/>
  <c r="N186" i="2" s="1"/>
  <c r="O186" i="2" s="1"/>
  <c r="H186" i="2"/>
  <c r="K186" i="2" s="1"/>
  <c r="J186" i="2"/>
  <c r="M186" i="2" s="1"/>
  <c r="R186" i="2" l="1"/>
  <c r="T186" i="2" s="1"/>
  <c r="U186" i="2"/>
  <c r="Q186" i="2"/>
  <c r="S186" i="2" s="1"/>
  <c r="P186" i="2"/>
  <c r="G187" i="2" l="1"/>
  <c r="V186" i="2"/>
  <c r="F187" i="2" s="1"/>
  <c r="J187" i="2" l="1"/>
  <c r="M187" i="2" s="1"/>
  <c r="I187" i="2"/>
  <c r="L187" i="2" s="1"/>
  <c r="H187" i="2"/>
  <c r="K187" i="2" s="1"/>
  <c r="N187" i="2" s="1"/>
  <c r="O187" i="2" s="1"/>
  <c r="R187" i="2" l="1"/>
  <c r="T187" i="2" s="1"/>
  <c r="P187" i="2"/>
  <c r="U187" i="2"/>
  <c r="Q187" i="2"/>
  <c r="S187" i="2" l="1"/>
  <c r="G188" i="2"/>
  <c r="V187" i="2"/>
  <c r="F188" i="2" s="1"/>
  <c r="J188" i="2" l="1"/>
  <c r="M188" i="2" s="1"/>
  <c r="H188" i="2"/>
  <c r="K188" i="2" s="1"/>
  <c r="I188" i="2"/>
  <c r="L188" i="2" s="1"/>
  <c r="N188" i="2" l="1"/>
  <c r="O188" i="2" s="1"/>
  <c r="R188" i="2" l="1"/>
  <c r="T188" i="2" s="1"/>
  <c r="Q188" i="2"/>
  <c r="U188" i="2"/>
  <c r="P188" i="2"/>
  <c r="V188" i="2" s="1"/>
  <c r="F189" i="2" s="1"/>
  <c r="J189" i="2" l="1"/>
  <c r="M189" i="2" s="1"/>
  <c r="H189" i="2"/>
  <c r="K189" i="2" s="1"/>
  <c r="S188" i="2"/>
  <c r="G189" i="2"/>
  <c r="I189" i="2" l="1"/>
  <c r="L189" i="2" s="1"/>
  <c r="N189" i="2" s="1"/>
  <c r="O189" i="2" s="1"/>
  <c r="R189" i="2" l="1"/>
  <c r="T189" i="2" s="1"/>
  <c r="P189" i="2"/>
  <c r="Q189" i="2"/>
  <c r="U189" i="2"/>
  <c r="S189" i="2" l="1"/>
  <c r="G190" i="2"/>
  <c r="V189" i="2"/>
  <c r="F190" i="2" s="1"/>
  <c r="J190" i="2" l="1"/>
  <c r="M190" i="2" s="1"/>
  <c r="H190" i="2"/>
  <c r="K190" i="2" s="1"/>
  <c r="I190" i="2"/>
  <c r="L190" i="2" s="1"/>
  <c r="N190" i="2" l="1"/>
  <c r="O190" i="2" s="1"/>
  <c r="P190" i="2" l="1"/>
  <c r="Q190" i="2"/>
  <c r="R190" i="2"/>
  <c r="T190" i="2" s="1"/>
  <c r="U190" i="2"/>
  <c r="V190" i="2" s="1"/>
  <c r="F191" i="2" s="1"/>
  <c r="S190" i="2" l="1"/>
  <c r="G191" i="2"/>
  <c r="J191" i="2"/>
  <c r="M191" i="2" s="1"/>
  <c r="H191" i="2"/>
  <c r="K191" i="2" s="1"/>
  <c r="I191" i="2"/>
  <c r="L191" i="2" s="1"/>
  <c r="N191" i="2" s="1"/>
  <c r="O191" i="2" s="1"/>
  <c r="Q191" i="2" l="1"/>
  <c r="U191" i="2"/>
  <c r="P191" i="2"/>
  <c r="V191" i="2" s="1"/>
  <c r="F192" i="2" s="1"/>
  <c r="R191" i="2"/>
  <c r="T191" i="2" s="1"/>
  <c r="G192" i="2"/>
  <c r="I192" i="2" l="1"/>
  <c r="L192" i="2" s="1"/>
  <c r="J192" i="2"/>
  <c r="M192" i="2" s="1"/>
  <c r="H192" i="2"/>
  <c r="K192" i="2" s="1"/>
  <c r="S191" i="2"/>
  <c r="N192" i="2" l="1"/>
  <c r="O192" i="2" s="1"/>
  <c r="P192" i="2" l="1"/>
  <c r="Q192" i="2"/>
  <c r="R192" i="2"/>
  <c r="T192" i="2" s="1"/>
  <c r="U192" i="2"/>
  <c r="S192" i="2" l="1"/>
  <c r="G193" i="2"/>
  <c r="V192" i="2"/>
  <c r="F193" i="2" s="1"/>
  <c r="J193" i="2" l="1"/>
  <c r="M193" i="2" s="1"/>
  <c r="H193" i="2"/>
  <c r="K193" i="2" s="1"/>
  <c r="I193" i="2"/>
  <c r="L193" i="2" s="1"/>
  <c r="N193" i="2" l="1"/>
  <c r="O193" i="2" s="1"/>
  <c r="R193" i="2" l="1"/>
  <c r="T193" i="2" s="1"/>
  <c r="P193" i="2"/>
  <c r="U193" i="2"/>
  <c r="Q193" i="2"/>
  <c r="S193" i="2" s="1"/>
  <c r="V193" i="2" l="1"/>
  <c r="F194" i="2" s="1"/>
  <c r="I194" i="2" l="1"/>
  <c r="H194" i="2"/>
  <c r="K194" i="2" s="1"/>
  <c r="J194" i="2"/>
  <c r="M194" i="2" s="1"/>
  <c r="N194" i="2" l="1"/>
  <c r="O194" i="2" s="1"/>
  <c r="Q194" i="2" l="1"/>
  <c r="U194" i="2"/>
  <c r="P194" i="2"/>
  <c r="R194" i="2"/>
  <c r="T194" i="2" s="1"/>
  <c r="V194" i="2" l="1"/>
  <c r="F195" i="2" s="1"/>
  <c r="S194" i="2"/>
  <c r="G195" i="2"/>
  <c r="J195" i="2" l="1"/>
  <c r="M195" i="2" s="1"/>
  <c r="H195" i="2"/>
  <c r="K195" i="2" s="1"/>
  <c r="I195" i="2"/>
  <c r="N195" i="2" l="1"/>
  <c r="O195" i="2" s="1"/>
  <c r="Q195" i="2" l="1"/>
  <c r="P195" i="2"/>
  <c r="R195" i="2"/>
  <c r="T195" i="2" s="1"/>
  <c r="U195" i="2"/>
  <c r="V195" i="2" l="1"/>
  <c r="F196" i="2" s="1"/>
  <c r="S195" i="2"/>
  <c r="G196" i="2"/>
  <c r="H196" i="2" l="1"/>
  <c r="K196" i="2" s="1"/>
  <c r="N196" i="2" s="1"/>
  <c r="O196" i="2" s="1"/>
  <c r="J196" i="2"/>
  <c r="M196" i="2" s="1"/>
  <c r="I196" i="2"/>
  <c r="R196" i="2" l="1"/>
  <c r="T196" i="2" s="1"/>
  <c r="P196" i="2"/>
  <c r="V196" i="2" s="1"/>
  <c r="F197" i="2" s="1"/>
  <c r="U196" i="2"/>
  <c r="Q196" i="2"/>
  <c r="S196" i="2" l="1"/>
  <c r="G197" i="2"/>
  <c r="I197" i="2"/>
  <c r="J197" i="2"/>
  <c r="M197" i="2" s="1"/>
  <c r="H197" i="2"/>
  <c r="K197" i="2" s="1"/>
  <c r="N197" i="2" l="1"/>
  <c r="O197" i="2" s="1"/>
  <c r="Q197" i="2" l="1"/>
  <c r="R197" i="2"/>
  <c r="T197" i="2" s="1"/>
  <c r="U197" i="2"/>
  <c r="P197" i="2"/>
  <c r="V197" i="2" s="1"/>
  <c r="F198" i="2" s="1"/>
  <c r="J198" i="2" l="1"/>
  <c r="M198" i="2" s="1"/>
  <c r="H198" i="2"/>
  <c r="K198" i="2" s="1"/>
  <c r="N198" i="2" s="1"/>
  <c r="O198" i="2" s="1"/>
  <c r="S197" i="2"/>
  <c r="G198" i="2"/>
  <c r="U198" i="2" l="1"/>
  <c r="Q198" i="2"/>
  <c r="P198" i="2"/>
  <c r="V198" i="2" s="1"/>
  <c r="F199" i="2" s="1"/>
  <c r="R198" i="2"/>
  <c r="T198" i="2" s="1"/>
  <c r="G199" i="2"/>
  <c r="I198" i="2"/>
  <c r="J199" i="2" l="1"/>
  <c r="M199" i="2" s="1"/>
  <c r="H199" i="2"/>
  <c r="K199" i="2" s="1"/>
  <c r="N199" i="2" s="1"/>
  <c r="O199" i="2" s="1"/>
  <c r="I199" i="2"/>
  <c r="S198" i="2"/>
  <c r="Q199" i="2" l="1"/>
  <c r="R199" i="2"/>
  <c r="T199" i="2" s="1"/>
  <c r="P199" i="2"/>
  <c r="V199" i="2" s="1"/>
  <c r="F200" i="2" s="1"/>
  <c r="U199" i="2"/>
  <c r="H200" i="2" l="1"/>
  <c r="K200" i="2" s="1"/>
  <c r="N200" i="2" s="1"/>
  <c r="O200" i="2" s="1"/>
  <c r="J200" i="2"/>
  <c r="M200" i="2" s="1"/>
  <c r="S199" i="2"/>
  <c r="G200" i="2"/>
  <c r="I200" i="2" l="1"/>
  <c r="P200" i="2"/>
  <c r="Q200" i="2"/>
  <c r="S200" i="2" s="1"/>
  <c r="U200" i="2"/>
  <c r="R200" i="2"/>
  <c r="T200" i="2" s="1"/>
  <c r="V200" i="2" l="1"/>
  <c r="F201" i="2" s="1"/>
  <c r="G201" i="2"/>
  <c r="J201" i="2" l="1"/>
  <c r="M201" i="2" s="1"/>
  <c r="H201" i="2"/>
  <c r="K201" i="2" s="1"/>
  <c r="I201" i="2"/>
  <c r="N201" i="2" l="1"/>
  <c r="O201" i="2" s="1"/>
  <c r="R201" i="2" l="1"/>
  <c r="T201" i="2" s="1"/>
  <c r="Q201" i="2"/>
  <c r="P201" i="2"/>
  <c r="U201" i="2"/>
  <c r="V201" i="2" l="1"/>
  <c r="F202" i="2" s="1"/>
  <c r="S201" i="2"/>
  <c r="G202" i="2"/>
  <c r="H202" i="2" l="1"/>
  <c r="K202" i="2" s="1"/>
  <c r="I202" i="2"/>
  <c r="J202" i="2"/>
  <c r="M202" i="2" s="1"/>
  <c r="N202" i="2" l="1"/>
  <c r="O202" i="2" s="1"/>
  <c r="P202" i="2" l="1"/>
  <c r="Q202" i="2"/>
  <c r="R202" i="2"/>
  <c r="T202" i="2" s="1"/>
  <c r="U202" i="2"/>
  <c r="V202" i="2" l="1"/>
  <c r="F203" i="2" s="1"/>
  <c r="S202" i="2"/>
  <c r="G203" i="2"/>
  <c r="H203" i="2" l="1"/>
  <c r="K203" i="2" s="1"/>
  <c r="J203" i="2"/>
  <c r="M203" i="2" s="1"/>
  <c r="N203" i="2" s="1"/>
  <c r="O203" i="2" s="1"/>
  <c r="I203" i="2"/>
  <c r="U203" i="2" l="1"/>
  <c r="O204" i="2"/>
  <c r="R203" i="2"/>
  <c r="T203" i="2" s="1"/>
  <c r="Q203" i="2"/>
  <c r="P203" i="2"/>
  <c r="V203" i="2" s="1"/>
  <c r="F204" i="2" s="1"/>
  <c r="S203" i="2" l="1"/>
  <c r="G204" i="2"/>
  <c r="J204" i="2"/>
  <c r="M204" i="2" s="1"/>
  <c r="H204" i="2"/>
  <c r="K204" i="2" s="1"/>
  <c r="N204" i="2" s="1"/>
  <c r="I204" i="2"/>
  <c r="U204" i="2"/>
  <c r="R204" i="2"/>
  <c r="T204" i="2" s="1"/>
  <c r="Q204" i="2"/>
  <c r="P204" i="2"/>
  <c r="V204" i="2" s="1"/>
  <c r="F205" i="2" s="1"/>
  <c r="S204" i="2" l="1"/>
  <c r="G205" i="2"/>
  <c r="H205" i="2"/>
  <c r="K205" i="2" s="1"/>
  <c r="I205" i="2"/>
  <c r="J205" i="2"/>
  <c r="M205" i="2" s="1"/>
  <c r="N205" i="2" l="1"/>
  <c r="O205" i="2" s="1"/>
  <c r="R205" i="2" l="1"/>
  <c r="T205" i="2" s="1"/>
  <c r="U205" i="2"/>
  <c r="O206" i="2"/>
  <c r="Q205" i="2"/>
  <c r="P205" i="2"/>
  <c r="V205" i="2" s="1"/>
  <c r="F206" i="2" s="1"/>
  <c r="Q206" i="2" l="1"/>
  <c r="U206" i="2"/>
  <c r="R206" i="2"/>
  <c r="T206" i="2" s="1"/>
  <c r="P206" i="2"/>
  <c r="J206" i="2"/>
  <c r="M206" i="2" s="1"/>
  <c r="H206" i="2"/>
  <c r="K206" i="2" s="1"/>
  <c r="V206" i="2"/>
  <c r="F207" i="2" s="1"/>
  <c r="I206" i="2"/>
  <c r="S205" i="2"/>
  <c r="G206" i="2"/>
  <c r="G207" i="2" s="1"/>
  <c r="N206" i="2" l="1"/>
  <c r="H207" i="2"/>
  <c r="K207" i="2" s="1"/>
  <c r="N207" i="2" s="1"/>
  <c r="O207" i="2" s="1"/>
  <c r="J207" i="2"/>
  <c r="M207" i="2" s="1"/>
  <c r="I207" i="2"/>
  <c r="L207" i="2" s="1"/>
  <c r="S206" i="2"/>
  <c r="Q207" i="2" l="1"/>
  <c r="R207" i="2"/>
  <c r="T207" i="2" s="1"/>
  <c r="P207" i="2"/>
  <c r="U207" i="2"/>
  <c r="V207" i="2" l="1"/>
  <c r="F208" i="2" s="1"/>
  <c r="S207" i="2"/>
  <c r="G208" i="2"/>
  <c r="I208" i="2" l="1"/>
  <c r="L208" i="2" s="1"/>
  <c r="J208" i="2"/>
  <c r="M208" i="2" s="1"/>
  <c r="H208" i="2"/>
  <c r="K208" i="2" s="1"/>
  <c r="N208" i="2" s="1"/>
  <c r="O208" i="2" s="1"/>
  <c r="Q208" i="2" l="1"/>
  <c r="P208" i="2"/>
  <c r="U208" i="2"/>
  <c r="R208" i="2"/>
  <c r="T208" i="2" s="1"/>
  <c r="S208" i="2" l="1"/>
  <c r="G209" i="2"/>
  <c r="V208" i="2"/>
  <c r="F209" i="2" s="1"/>
  <c r="J209" i="2" l="1"/>
  <c r="M209" i="2" s="1"/>
  <c r="I209" i="2"/>
  <c r="L209" i="2" s="1"/>
  <c r="H209" i="2"/>
  <c r="K209" i="2" s="1"/>
  <c r="N209" i="2" l="1"/>
  <c r="O209" i="2" s="1"/>
  <c r="Q209" i="2" l="1"/>
  <c r="R209" i="2"/>
  <c r="T209" i="2" s="1"/>
  <c r="P209" i="2"/>
  <c r="U209" i="2"/>
  <c r="V209" i="2" l="1"/>
  <c r="F210" i="2" s="1"/>
  <c r="S209" i="2"/>
  <c r="G210" i="2"/>
  <c r="J210" i="2" l="1"/>
  <c r="M210" i="2" s="1"/>
  <c r="H210" i="2"/>
  <c r="K210" i="2" s="1"/>
  <c r="I210" i="2"/>
  <c r="L210" i="2" s="1"/>
  <c r="N210" i="2" s="1"/>
  <c r="O210" i="2" s="1"/>
  <c r="Q210" i="2" l="1"/>
  <c r="U210" i="2"/>
  <c r="R210" i="2"/>
  <c r="T210" i="2" s="1"/>
  <c r="P210" i="2"/>
  <c r="V210" i="2" s="1"/>
  <c r="F211" i="2" s="1"/>
  <c r="J211" i="2" l="1"/>
  <c r="M211" i="2" s="1"/>
  <c r="H211" i="2"/>
  <c r="K211" i="2" s="1"/>
  <c r="S210" i="2"/>
  <c r="G211" i="2"/>
  <c r="I211" i="2" s="1"/>
  <c r="L211" i="2" s="1"/>
  <c r="N211" i="2" l="1"/>
  <c r="O211" i="2" s="1"/>
  <c r="Q211" i="2" l="1"/>
  <c r="U211" i="2"/>
  <c r="R211" i="2"/>
  <c r="T211" i="2" s="1"/>
  <c r="P211" i="2"/>
  <c r="V211" i="2" s="1"/>
  <c r="F212" i="2" s="1"/>
  <c r="H212" i="2" l="1"/>
  <c r="K212" i="2" s="1"/>
  <c r="J212" i="2"/>
  <c r="M212" i="2" s="1"/>
  <c r="S211" i="2"/>
  <c r="G212" i="2"/>
  <c r="I212" i="2" l="1"/>
  <c r="L212" i="2" s="1"/>
  <c r="N212" i="2" s="1"/>
  <c r="O212" i="2" s="1"/>
  <c r="R212" i="2" l="1"/>
  <c r="T212" i="2" s="1"/>
  <c r="P212" i="2"/>
  <c r="V212" i="2" s="1"/>
  <c r="F213" i="2" s="1"/>
  <c r="Q212" i="2"/>
  <c r="U212" i="2"/>
  <c r="J213" i="2" l="1"/>
  <c r="M213" i="2" s="1"/>
  <c r="H213" i="2"/>
  <c r="K213" i="2" s="1"/>
  <c r="S212" i="2"/>
  <c r="G213" i="2"/>
  <c r="I213" i="2" l="1"/>
  <c r="L213" i="2" s="1"/>
  <c r="N213" i="2" s="1"/>
  <c r="O213" i="2" s="1"/>
  <c r="R213" i="2" l="1"/>
  <c r="T213" i="2" s="1"/>
  <c r="U213" i="2"/>
  <c r="V213" i="2" s="1"/>
  <c r="F214" i="2" s="1"/>
  <c r="Q213" i="2"/>
  <c r="P213" i="2"/>
  <c r="H214" i="2" l="1"/>
  <c r="K214" i="2" s="1"/>
  <c r="J214" i="2"/>
  <c r="M214" i="2" s="1"/>
  <c r="S213" i="2"/>
  <c r="G214" i="2"/>
  <c r="I214" i="2" l="1"/>
  <c r="L214" i="2" s="1"/>
  <c r="N214" i="2" s="1"/>
  <c r="O214" i="2" s="1"/>
  <c r="P214" i="2" l="1"/>
  <c r="R214" i="2"/>
  <c r="T214" i="2" s="1"/>
  <c r="Q214" i="2"/>
  <c r="U214" i="2"/>
  <c r="S214" i="2" l="1"/>
  <c r="G215" i="2"/>
  <c r="V214" i="2"/>
  <c r="F215" i="2" s="1"/>
  <c r="J215" i="2" l="1"/>
  <c r="M215" i="2" s="1"/>
  <c r="H215" i="2"/>
  <c r="K215" i="2" s="1"/>
  <c r="I215" i="2"/>
  <c r="L215" i="2" s="1"/>
  <c r="N215" i="2" s="1"/>
  <c r="O215" i="2" s="1"/>
  <c r="R215" i="2" l="1"/>
  <c r="T215" i="2" s="1"/>
  <c r="U215" i="2"/>
  <c r="P215" i="2"/>
  <c r="V215" i="2" s="1"/>
  <c r="F216" i="2" s="1"/>
  <c r="Q215" i="2"/>
  <c r="J216" i="2" l="1"/>
  <c r="M216" i="2" s="1"/>
  <c r="H216" i="2"/>
  <c r="K216" i="2" s="1"/>
  <c r="S215" i="2"/>
  <c r="G216" i="2"/>
  <c r="I216" i="2" l="1"/>
  <c r="L216" i="2" s="1"/>
  <c r="N216" i="2" s="1"/>
  <c r="O216" i="2" s="1"/>
  <c r="R216" i="2" l="1"/>
  <c r="T216" i="2" s="1"/>
  <c r="Q216" i="2"/>
  <c r="P216" i="2"/>
  <c r="U216" i="2"/>
  <c r="V216" i="2" l="1"/>
  <c r="F217" i="2" s="1"/>
  <c r="S216" i="2"/>
  <c r="G217" i="2"/>
  <c r="I217" i="2" s="1"/>
  <c r="L217" i="2" s="1"/>
  <c r="J217" i="2" l="1"/>
  <c r="M217" i="2" s="1"/>
  <c r="H217" i="2"/>
  <c r="K217" i="2" s="1"/>
  <c r="N217" i="2" s="1"/>
  <c r="O217" i="2" s="1"/>
  <c r="R217" i="2" l="1"/>
  <c r="T217" i="2" s="1"/>
  <c r="Q217" i="2"/>
  <c r="P217" i="2"/>
  <c r="U217" i="2"/>
  <c r="V217" i="2" l="1"/>
  <c r="F218" i="2" s="1"/>
  <c r="S217" i="2"/>
  <c r="H218" i="2" l="1"/>
  <c r="K218" i="2" s="1"/>
  <c r="J218" i="2"/>
  <c r="M218" i="2" s="1"/>
  <c r="I218" i="2"/>
  <c r="L218" i="2" s="1"/>
  <c r="N218" i="2" l="1"/>
  <c r="O218" i="2" s="1"/>
  <c r="O219" i="2" l="1"/>
  <c r="U218" i="2"/>
  <c r="P218" i="2"/>
  <c r="V218" i="2" s="1"/>
  <c r="F219" i="2" s="1"/>
  <c r="R218" i="2"/>
  <c r="T218" i="2" s="1"/>
  <c r="Q218" i="2"/>
  <c r="J219" i="2" l="1"/>
  <c r="M219" i="2" s="1"/>
  <c r="H219" i="2"/>
  <c r="K219" i="2" s="1"/>
  <c r="N219" i="2" s="1"/>
  <c r="S218" i="2"/>
  <c r="G219" i="2"/>
  <c r="P219" i="2"/>
  <c r="R219" i="2"/>
  <c r="T219" i="2" s="1"/>
  <c r="U219" i="2"/>
  <c r="I219" i="2" l="1"/>
  <c r="Q219" i="2" s="1"/>
  <c r="S219" i="2" s="1"/>
  <c r="G220" i="2" l="1"/>
  <c r="V219" i="2"/>
  <c r="F220" i="2" s="1"/>
  <c r="I220" i="2" l="1"/>
  <c r="J220" i="2"/>
  <c r="M220" i="2" s="1"/>
  <c r="H220" i="2"/>
  <c r="K220" i="2" s="1"/>
  <c r="N220" i="2" s="1"/>
  <c r="O220" i="2" s="1"/>
  <c r="R220" i="2" l="1"/>
  <c r="T220" i="2" s="1"/>
  <c r="Q220" i="2"/>
  <c r="P220" i="2"/>
  <c r="O221" i="2"/>
  <c r="U220" i="2"/>
  <c r="V220" i="2" s="1"/>
  <c r="F221" i="2" s="1"/>
  <c r="P221" i="2" l="1"/>
  <c r="Q221" i="2"/>
  <c r="S221" i="2" s="1"/>
  <c r="R221" i="2"/>
  <c r="T221" i="2" s="1"/>
  <c r="U221" i="2"/>
  <c r="V221" i="2" s="1"/>
  <c r="F222" i="2" s="1"/>
  <c r="S220" i="2"/>
  <c r="G221" i="2"/>
  <c r="G222" i="2" s="1"/>
  <c r="J221" i="2"/>
  <c r="M221" i="2" s="1"/>
  <c r="H221" i="2"/>
  <c r="K221" i="2" s="1"/>
  <c r="N221" i="2" s="1"/>
  <c r="I221" i="2"/>
  <c r="H222" i="2" l="1"/>
  <c r="K222" i="2" s="1"/>
  <c r="J222" i="2"/>
  <c r="M222" i="2" s="1"/>
  <c r="I222" i="2"/>
  <c r="N222" i="2" l="1"/>
  <c r="O222" i="2" s="1"/>
  <c r="P222" i="2" l="1"/>
  <c r="U222" i="2"/>
  <c r="R222" i="2"/>
  <c r="T222" i="2" s="1"/>
  <c r="Q222" i="2"/>
  <c r="S222" i="2" l="1"/>
  <c r="G223" i="2"/>
  <c r="V222" i="2"/>
  <c r="F223" i="2" s="1"/>
  <c r="H223" i="2" l="1"/>
  <c r="K223" i="2" s="1"/>
  <c r="I223" i="2"/>
  <c r="J223" i="2"/>
  <c r="M223" i="2" s="1"/>
  <c r="N223" i="2" l="1"/>
  <c r="O223" i="2" s="1"/>
  <c r="R223" i="2" l="1"/>
  <c r="T223" i="2" s="1"/>
  <c r="Q223" i="2"/>
  <c r="P223" i="2"/>
  <c r="U223" i="2"/>
  <c r="S223" i="2" l="1"/>
  <c r="G224" i="2"/>
  <c r="V223" i="2"/>
  <c r="F224" i="2" s="1"/>
  <c r="J224" i="2" l="1"/>
  <c r="M224" i="2" s="1"/>
  <c r="H224" i="2"/>
  <c r="K224" i="2" s="1"/>
  <c r="N224" i="2" s="1"/>
  <c r="O224" i="2" s="1"/>
  <c r="I224" i="2"/>
  <c r="Q224" i="2" l="1"/>
  <c r="P224" i="2"/>
  <c r="V224" i="2" s="1"/>
  <c r="F225" i="2" s="1"/>
  <c r="U224" i="2"/>
  <c r="R224" i="2"/>
  <c r="T224" i="2" s="1"/>
  <c r="H225" i="2" l="1"/>
  <c r="K225" i="2" s="1"/>
  <c r="J225" i="2"/>
  <c r="M225" i="2" s="1"/>
  <c r="S224" i="2"/>
  <c r="G225" i="2"/>
  <c r="I225" i="2" l="1"/>
  <c r="N225" i="2"/>
  <c r="O225" i="2" s="1"/>
  <c r="R225" i="2" l="1"/>
  <c r="T225" i="2" s="1"/>
  <c r="U225" i="2"/>
  <c r="V225" i="2" s="1"/>
  <c r="F226" i="2" s="1"/>
  <c r="Q225" i="2"/>
  <c r="P225" i="2"/>
  <c r="S225" i="2" l="1"/>
  <c r="G226" i="2"/>
  <c r="H226" i="2"/>
  <c r="K226" i="2" s="1"/>
  <c r="J226" i="2"/>
  <c r="M226" i="2" s="1"/>
  <c r="I226" i="2"/>
  <c r="N226" i="2" l="1"/>
  <c r="O226" i="2" s="1"/>
  <c r="U226" i="2" l="1"/>
  <c r="R226" i="2"/>
  <c r="T226" i="2" s="1"/>
  <c r="Q226" i="2"/>
  <c r="P226" i="2"/>
  <c r="S226" i="2" l="1"/>
  <c r="G227" i="2"/>
  <c r="V226" i="2"/>
  <c r="F227" i="2" s="1"/>
  <c r="I227" i="2" l="1"/>
  <c r="H227" i="2"/>
  <c r="K227" i="2" s="1"/>
  <c r="J227" i="2"/>
  <c r="M227" i="2" s="1"/>
  <c r="N227" i="2" l="1"/>
  <c r="O227" i="2" s="1"/>
  <c r="R227" i="2" l="1"/>
  <c r="T227" i="2" s="1"/>
  <c r="Q227" i="2"/>
  <c r="U227" i="2"/>
  <c r="P227" i="2"/>
  <c r="V227" i="2" s="1"/>
  <c r="F228" i="2" s="1"/>
  <c r="S227" i="2" l="1"/>
  <c r="G228" i="2"/>
  <c r="J228" i="2"/>
  <c r="M228" i="2" s="1"/>
  <c r="H228" i="2"/>
  <c r="K228" i="2" s="1"/>
  <c r="N228" i="2" s="1"/>
  <c r="O228" i="2" s="1"/>
  <c r="I228" i="2"/>
  <c r="U228" i="2" l="1"/>
  <c r="P228" i="2"/>
  <c r="V228" i="2" s="1"/>
  <c r="F229" i="2" s="1"/>
  <c r="Q228" i="2"/>
  <c r="R228" i="2"/>
  <c r="T228" i="2" s="1"/>
  <c r="G229" i="2"/>
  <c r="S228" i="2" l="1"/>
  <c r="I229" i="2"/>
  <c r="J229" i="2"/>
  <c r="M229" i="2" s="1"/>
  <c r="H229" i="2"/>
  <c r="K229" i="2" s="1"/>
  <c r="N229" i="2" s="1"/>
  <c r="O229" i="2" s="1"/>
  <c r="R229" i="2" l="1"/>
  <c r="T229" i="2" s="1"/>
  <c r="U229" i="2"/>
  <c r="Q229" i="2"/>
  <c r="P229" i="2"/>
  <c r="V229" i="2" s="1"/>
  <c r="F230" i="2" s="1"/>
  <c r="J230" i="2" l="1"/>
  <c r="M230" i="2" s="1"/>
  <c r="H230" i="2"/>
  <c r="K230" i="2" s="1"/>
  <c r="N230" i="2" s="1"/>
  <c r="O230" i="2" s="1"/>
  <c r="S229" i="2"/>
  <c r="G230" i="2"/>
  <c r="I230" i="2" s="1"/>
  <c r="Q230" i="2" l="1"/>
  <c r="R230" i="2"/>
  <c r="T230" i="2" s="1"/>
  <c r="P230" i="2"/>
  <c r="U230" i="2"/>
  <c r="V230" i="2" l="1"/>
  <c r="F231" i="2" s="1"/>
  <c r="G231" i="2"/>
  <c r="S230" i="2"/>
  <c r="I231" i="2" l="1"/>
  <c r="J231" i="2"/>
  <c r="M231" i="2" s="1"/>
  <c r="H231" i="2"/>
  <c r="K231" i="2" s="1"/>
  <c r="N231" i="2" l="1"/>
  <c r="O231" i="2" s="1"/>
  <c r="P231" i="2" l="1"/>
  <c r="Q231" i="2"/>
  <c r="U231" i="2"/>
  <c r="V231" i="2" s="1"/>
  <c r="F232" i="2" s="1"/>
  <c r="R231" i="2"/>
  <c r="T231" i="2" s="1"/>
  <c r="H232" i="2" l="1"/>
  <c r="K232" i="2" s="1"/>
  <c r="J232" i="2"/>
  <c r="M232" i="2" s="1"/>
  <c r="S231" i="2"/>
  <c r="G232" i="2"/>
  <c r="I232" i="2" l="1"/>
  <c r="L232" i="2" s="1"/>
  <c r="N232" i="2" s="1"/>
  <c r="O232" i="2" s="1"/>
  <c r="R232" i="2" l="1"/>
  <c r="T232" i="2" s="1"/>
  <c r="Q232" i="2"/>
  <c r="U232" i="2"/>
  <c r="P232" i="2"/>
  <c r="V232" i="2" s="1"/>
  <c r="F233" i="2" s="1"/>
  <c r="H233" i="2" l="1"/>
  <c r="K233" i="2" s="1"/>
  <c r="J233" i="2"/>
  <c r="M233" i="2" s="1"/>
  <c r="S232" i="2"/>
  <c r="G233" i="2"/>
  <c r="I233" i="2" l="1"/>
  <c r="L233" i="2" s="1"/>
  <c r="N233" i="2" s="1"/>
  <c r="O233" i="2" s="1"/>
  <c r="Q233" i="2" l="1"/>
  <c r="R233" i="2"/>
  <c r="T233" i="2" s="1"/>
  <c r="U233" i="2"/>
  <c r="P233" i="2"/>
  <c r="V233" i="2" s="1"/>
  <c r="F234" i="2" s="1"/>
  <c r="H234" i="2" l="1"/>
  <c r="K234" i="2" s="1"/>
  <c r="J234" i="2"/>
  <c r="M234" i="2" s="1"/>
  <c r="S233" i="2"/>
  <c r="G234" i="2"/>
  <c r="I234" i="2" l="1"/>
  <c r="L234" i="2" s="1"/>
  <c r="N234" i="2" s="1"/>
  <c r="O234" i="2" s="1"/>
  <c r="U234" i="2" l="1"/>
  <c r="R234" i="2"/>
  <c r="T234" i="2" s="1"/>
  <c r="Q234" i="2"/>
  <c r="P234" i="2"/>
  <c r="V234" i="2" s="1"/>
  <c r="F235" i="2" s="1"/>
  <c r="J235" i="2" l="1"/>
  <c r="M235" i="2" s="1"/>
  <c r="H235" i="2"/>
  <c r="K235" i="2" s="1"/>
  <c r="I235" i="2"/>
  <c r="L235" i="2" s="1"/>
  <c r="N235" i="2" s="1"/>
  <c r="O235" i="2" s="1"/>
  <c r="S234" i="2"/>
  <c r="G235" i="2"/>
  <c r="Q235" i="2" l="1"/>
  <c r="R235" i="2"/>
  <c r="T235" i="2" s="1"/>
  <c r="P235" i="2"/>
  <c r="U235" i="2"/>
  <c r="V235" i="2" l="1"/>
  <c r="F236" i="2" s="1"/>
  <c r="S235" i="2"/>
  <c r="G236" i="2"/>
  <c r="I236" i="2" l="1"/>
  <c r="L236" i="2" s="1"/>
  <c r="J236" i="2"/>
  <c r="M236" i="2" s="1"/>
  <c r="H236" i="2"/>
  <c r="K236" i="2" s="1"/>
  <c r="N236" i="2" l="1"/>
  <c r="O236" i="2" s="1"/>
  <c r="R236" i="2" l="1"/>
  <c r="T236" i="2" s="1"/>
  <c r="Q236" i="2"/>
  <c r="P236" i="2"/>
  <c r="U236" i="2"/>
  <c r="V236" i="2" l="1"/>
  <c r="F237" i="2" s="1"/>
  <c r="S236" i="2"/>
  <c r="G237" i="2"/>
  <c r="J237" i="2" l="1"/>
  <c r="M237" i="2" s="1"/>
  <c r="H237" i="2"/>
  <c r="K237" i="2" s="1"/>
  <c r="I237" i="2"/>
  <c r="L237" i="2" s="1"/>
  <c r="N237" i="2" s="1"/>
  <c r="O237" i="2" s="1"/>
  <c r="Q237" i="2" l="1"/>
  <c r="P237" i="2"/>
  <c r="R237" i="2"/>
  <c r="T237" i="2" s="1"/>
  <c r="U237" i="2"/>
  <c r="V237" i="2" s="1"/>
  <c r="F238" i="2" s="1"/>
  <c r="H238" i="2" l="1"/>
  <c r="K238" i="2" s="1"/>
  <c r="J238" i="2"/>
  <c r="M238" i="2" s="1"/>
  <c r="S237" i="2"/>
  <c r="G238" i="2"/>
  <c r="I238" i="2" l="1"/>
  <c r="L238" i="2" s="1"/>
  <c r="N238" i="2" s="1"/>
  <c r="O238" i="2" s="1"/>
  <c r="R238" i="2" l="1"/>
  <c r="T238" i="2" s="1"/>
  <c r="U238" i="2"/>
  <c r="Q238" i="2"/>
  <c r="P238" i="2"/>
  <c r="S238" i="2" l="1"/>
  <c r="G239" i="2"/>
  <c r="V238" i="2"/>
  <c r="F239" i="2" s="1"/>
  <c r="H239" i="2" l="1"/>
  <c r="K239" i="2" s="1"/>
  <c r="J239" i="2"/>
  <c r="M239" i="2" s="1"/>
  <c r="I239" i="2"/>
  <c r="L239" i="2" s="1"/>
  <c r="N239" i="2" s="1"/>
  <c r="O239" i="2" s="1"/>
  <c r="R239" i="2" l="1"/>
  <c r="T239" i="2" s="1"/>
  <c r="P239" i="2"/>
  <c r="U239" i="2"/>
  <c r="V239" i="2" s="1"/>
  <c r="F240" i="2" s="1"/>
  <c r="Q239" i="2"/>
  <c r="S239" i="2" l="1"/>
  <c r="G240" i="2"/>
  <c r="J240" i="2"/>
  <c r="M240" i="2" s="1"/>
  <c r="H240" i="2"/>
  <c r="K240" i="2" s="1"/>
  <c r="I240" i="2"/>
  <c r="L240" i="2" s="1"/>
  <c r="N240" i="2" s="1"/>
  <c r="O240" i="2" s="1"/>
  <c r="R240" i="2" l="1"/>
  <c r="T240" i="2" s="1"/>
  <c r="U240" i="2"/>
  <c r="Q240" i="2"/>
  <c r="P240" i="2"/>
  <c r="V240" i="2" s="1"/>
  <c r="F241" i="2" s="1"/>
  <c r="G241" i="2"/>
  <c r="I241" i="2" s="1"/>
  <c r="L241" i="2" s="1"/>
  <c r="J241" i="2" l="1"/>
  <c r="M241" i="2" s="1"/>
  <c r="H241" i="2"/>
  <c r="K241" i="2" s="1"/>
  <c r="N241" i="2" s="1"/>
  <c r="O241" i="2" s="1"/>
  <c r="S240" i="2"/>
  <c r="R241" i="2" l="1"/>
  <c r="T241" i="2" s="1"/>
  <c r="P241" i="2"/>
  <c r="Q241" i="2"/>
  <c r="U241" i="2"/>
  <c r="V241" i="2" s="1"/>
  <c r="F242" i="2" s="1"/>
  <c r="H242" i="2" l="1"/>
  <c r="K242" i="2" s="1"/>
  <c r="J242" i="2"/>
  <c r="M242" i="2" s="1"/>
  <c r="I242" i="2"/>
  <c r="S241" i="2"/>
  <c r="N242" i="2" l="1"/>
  <c r="O242" i="2" s="1"/>
  <c r="R242" i="2" l="1"/>
  <c r="T242" i="2" s="1"/>
  <c r="P242" i="2"/>
  <c r="Q242" i="2"/>
  <c r="U242" i="2"/>
  <c r="V242" i="2" s="1"/>
  <c r="F243" i="2" s="1"/>
  <c r="H243" i="2" l="1"/>
  <c r="K243" i="2" s="1"/>
  <c r="J243" i="2"/>
  <c r="M243" i="2" s="1"/>
  <c r="G243" i="2"/>
  <c r="S242" i="2"/>
  <c r="I243" i="2" l="1"/>
  <c r="N243" i="2"/>
  <c r="O243" i="2" s="1"/>
  <c r="P243" i="2" l="1"/>
  <c r="Q243" i="2"/>
  <c r="R243" i="2"/>
  <c r="T243" i="2" s="1"/>
  <c r="U243" i="2"/>
  <c r="V243" i="2" s="1"/>
  <c r="F244" i="2" s="1"/>
  <c r="S243" i="2" l="1"/>
  <c r="G244" i="2"/>
  <c r="J244" i="2"/>
  <c r="M244" i="2" s="1"/>
  <c r="H244" i="2"/>
  <c r="K244" i="2" s="1"/>
  <c r="N244" i="2" s="1"/>
  <c r="O244" i="2" s="1"/>
  <c r="P244" i="2" l="1"/>
  <c r="U244" i="2"/>
  <c r="Q244" i="2"/>
  <c r="S244" i="2" s="1"/>
  <c r="R244" i="2"/>
  <c r="T244" i="2" s="1"/>
  <c r="G245" i="2"/>
  <c r="I244" i="2"/>
  <c r="V244" i="2" l="1"/>
  <c r="F245" i="2" s="1"/>
  <c r="J245" i="2" l="1"/>
  <c r="M245" i="2" s="1"/>
  <c r="H245" i="2"/>
  <c r="K245" i="2" s="1"/>
  <c r="N245" i="2" s="1"/>
  <c r="O245" i="2" s="1"/>
  <c r="I245" i="2"/>
  <c r="Q245" i="2" l="1"/>
  <c r="R245" i="2"/>
  <c r="T245" i="2" s="1"/>
  <c r="P245" i="2"/>
  <c r="U245" i="2"/>
  <c r="V245" i="2" l="1"/>
  <c r="F246" i="2" s="1"/>
  <c r="S245" i="2"/>
  <c r="G246" i="2"/>
  <c r="J246" i="2" l="1"/>
  <c r="M246" i="2" s="1"/>
  <c r="H246" i="2"/>
  <c r="K246" i="2" s="1"/>
  <c r="N246" i="2" s="1"/>
  <c r="O246" i="2" s="1"/>
  <c r="I246" i="2"/>
  <c r="Q246" i="2" l="1"/>
  <c r="R246" i="2"/>
  <c r="T246" i="2" s="1"/>
  <c r="P246" i="2"/>
  <c r="V246" i="2" s="1"/>
  <c r="F247" i="2" s="1"/>
  <c r="U246" i="2"/>
  <c r="S246" i="2" l="1"/>
  <c r="G247" i="2"/>
  <c r="J247" i="2"/>
  <c r="M247" i="2" s="1"/>
  <c r="H247" i="2"/>
  <c r="K247" i="2" s="1"/>
  <c r="N247" i="2" s="1"/>
  <c r="O247" i="2" s="1"/>
  <c r="I247" i="2"/>
  <c r="R247" i="2" l="1"/>
  <c r="T247" i="2" s="1"/>
  <c r="Q247" i="2"/>
  <c r="P247" i="2"/>
  <c r="U247" i="2"/>
  <c r="G248" i="2"/>
  <c r="V247" i="2" l="1"/>
  <c r="F248" i="2" s="1"/>
  <c r="S247" i="2"/>
  <c r="H248" i="2" l="1"/>
  <c r="K248" i="2" s="1"/>
  <c r="I248" i="2"/>
  <c r="J248" i="2"/>
  <c r="M248" i="2" s="1"/>
  <c r="N248" i="2" l="1"/>
  <c r="O248" i="2" s="1"/>
  <c r="Q248" i="2" l="1"/>
  <c r="U248" i="2"/>
  <c r="R248" i="2"/>
  <c r="T248" i="2" s="1"/>
  <c r="P248" i="2"/>
  <c r="V248" i="2" s="1"/>
  <c r="F249" i="2" s="1"/>
  <c r="H249" i="2" l="1"/>
  <c r="K249" i="2" s="1"/>
  <c r="J249" i="2"/>
  <c r="M249" i="2" s="1"/>
  <c r="S248" i="2"/>
  <c r="G249" i="2"/>
  <c r="I249" i="2" l="1"/>
  <c r="N249" i="2"/>
  <c r="O249" i="2" s="1"/>
  <c r="R249" i="2" l="1"/>
  <c r="T249" i="2" s="1"/>
  <c r="P249" i="2"/>
  <c r="U249" i="2"/>
  <c r="Q249" i="2"/>
  <c r="S249" i="2" l="1"/>
  <c r="G250" i="2"/>
  <c r="V249" i="2"/>
  <c r="F250" i="2" s="1"/>
  <c r="J250" i="2" l="1"/>
  <c r="M250" i="2" s="1"/>
  <c r="H250" i="2"/>
  <c r="K250" i="2" s="1"/>
  <c r="N250" i="2" s="1"/>
  <c r="O250" i="2" s="1"/>
  <c r="I250" i="2"/>
  <c r="P250" i="2" l="1"/>
  <c r="Q250" i="2"/>
  <c r="R250" i="2"/>
  <c r="T250" i="2" s="1"/>
  <c r="U250" i="2"/>
  <c r="V250" i="2" s="1"/>
  <c r="F251" i="2" s="1"/>
  <c r="J251" i="2" l="1"/>
  <c r="M251" i="2" s="1"/>
  <c r="H251" i="2"/>
  <c r="K251" i="2" s="1"/>
  <c r="N251" i="2" s="1"/>
  <c r="O251" i="2" s="1"/>
  <c r="S250" i="2"/>
  <c r="G251" i="2"/>
  <c r="I251" i="2" s="1"/>
  <c r="R251" i="2" l="1"/>
  <c r="T251" i="2" s="1"/>
  <c r="P251" i="2"/>
  <c r="V251" i="2" s="1"/>
  <c r="F252" i="2" s="1"/>
  <c r="Q251" i="2"/>
  <c r="U251" i="2"/>
  <c r="J252" i="2" l="1"/>
  <c r="M252" i="2" s="1"/>
  <c r="H252" i="2"/>
  <c r="K252" i="2" s="1"/>
  <c r="N252" i="2" s="1"/>
  <c r="O252" i="2" s="1"/>
  <c r="S251" i="2"/>
  <c r="G252" i="2"/>
  <c r="P252" i="2" l="1"/>
  <c r="Q252" i="2"/>
  <c r="S252" i="2" s="1"/>
  <c r="U252" i="2"/>
  <c r="V252" i="2" s="1"/>
  <c r="F253" i="2" s="1"/>
  <c r="R252" i="2"/>
  <c r="T252" i="2" s="1"/>
  <c r="G253" i="2"/>
  <c r="I252" i="2"/>
  <c r="J253" i="2" l="1"/>
  <c r="M253" i="2" s="1"/>
  <c r="H253" i="2"/>
  <c r="K253" i="2" s="1"/>
  <c r="N253" i="2" s="1"/>
  <c r="O253" i="2" s="1"/>
  <c r="I253" i="2"/>
  <c r="P253" i="2" l="1"/>
  <c r="U253" i="2"/>
  <c r="R253" i="2"/>
  <c r="T253" i="2" s="1"/>
  <c r="Q253" i="2"/>
  <c r="S253" i="2" l="1"/>
  <c r="G254" i="2"/>
  <c r="V253" i="2"/>
  <c r="F254" i="2" s="1"/>
  <c r="J254" i="2" l="1"/>
  <c r="M254" i="2" s="1"/>
  <c r="I254" i="2"/>
  <c r="L254" i="2" s="1"/>
  <c r="H254" i="2"/>
  <c r="K254" i="2" s="1"/>
  <c r="N254" i="2" l="1"/>
  <c r="O254" i="2" s="1"/>
  <c r="Q254" i="2" l="1"/>
  <c r="P254" i="2"/>
  <c r="R254" i="2"/>
  <c r="T254" i="2" s="1"/>
  <c r="U254" i="2"/>
  <c r="V254" i="2" s="1"/>
  <c r="F255" i="2" s="1"/>
  <c r="H255" i="2" l="1"/>
  <c r="K255" i="2" s="1"/>
  <c r="J255" i="2"/>
  <c r="M255" i="2" s="1"/>
  <c r="I255" i="2"/>
  <c r="L255" i="2" s="1"/>
  <c r="N255" i="2" s="1"/>
  <c r="O255" i="2" s="1"/>
  <c r="S254" i="2"/>
  <c r="G255" i="2"/>
  <c r="R255" i="2" l="1"/>
  <c r="T255" i="2" s="1"/>
  <c r="P255" i="2"/>
  <c r="Q255" i="2"/>
  <c r="U255" i="2"/>
  <c r="G256" i="2"/>
  <c r="V255" i="2" l="1"/>
  <c r="F256" i="2" s="1"/>
  <c r="S255" i="2"/>
  <c r="I256" i="2" l="1"/>
  <c r="L256" i="2" s="1"/>
  <c r="J256" i="2"/>
  <c r="M256" i="2" s="1"/>
  <c r="H256" i="2"/>
  <c r="K256" i="2" s="1"/>
  <c r="N256" i="2" s="1"/>
  <c r="O256" i="2" s="1"/>
  <c r="R256" i="2" l="1"/>
  <c r="T256" i="2" s="1"/>
  <c r="P256" i="2"/>
  <c r="Q256" i="2"/>
  <c r="U256" i="2"/>
  <c r="V256" i="2" s="1"/>
  <c r="F257" i="2" s="1"/>
  <c r="J257" i="2" l="1"/>
  <c r="M257" i="2" s="1"/>
  <c r="H257" i="2"/>
  <c r="K257" i="2" s="1"/>
  <c r="S256" i="2"/>
  <c r="G257" i="2"/>
  <c r="I257" i="2" l="1"/>
  <c r="L257" i="2" s="1"/>
  <c r="N257" i="2" s="1"/>
  <c r="O257" i="2" s="1"/>
  <c r="R257" i="2" l="1"/>
  <c r="T257" i="2" s="1"/>
  <c r="Q257" i="2"/>
  <c r="P257" i="2"/>
  <c r="U257" i="2"/>
  <c r="V257" i="2" l="1"/>
  <c r="F258" i="2" s="1"/>
  <c r="S257" i="2"/>
  <c r="G258" i="2"/>
  <c r="J258" i="2" l="1"/>
  <c r="M258" i="2" s="1"/>
  <c r="I258" i="2"/>
  <c r="L258" i="2" s="1"/>
  <c r="N258" i="2" s="1"/>
  <c r="O258" i="2" s="1"/>
  <c r="H258" i="2"/>
  <c r="K258" i="2" s="1"/>
  <c r="R258" i="2" l="1"/>
  <c r="T258" i="2" s="1"/>
  <c r="Q258" i="2"/>
  <c r="P258" i="2"/>
  <c r="U258" i="2"/>
  <c r="V258" i="2" s="1"/>
  <c r="F259" i="2" s="1"/>
  <c r="H259" i="2" l="1"/>
  <c r="K259" i="2" s="1"/>
  <c r="J259" i="2"/>
  <c r="M259" i="2" s="1"/>
  <c r="S258" i="2"/>
  <c r="G259" i="2"/>
  <c r="I259" i="2" l="1"/>
  <c r="L259" i="2" s="1"/>
  <c r="N259" i="2" s="1"/>
  <c r="O259" i="2" s="1"/>
  <c r="R259" i="2" l="1"/>
  <c r="T259" i="2" s="1"/>
  <c r="Q259" i="2"/>
  <c r="P259" i="2"/>
  <c r="U259" i="2"/>
  <c r="S259" i="2" l="1"/>
  <c r="G260" i="2"/>
  <c r="V259" i="2"/>
  <c r="F260" i="2" s="1"/>
  <c r="H260" i="2" l="1"/>
  <c r="K260" i="2" s="1"/>
  <c r="J260" i="2"/>
  <c r="M260" i="2" s="1"/>
  <c r="I260" i="2"/>
  <c r="L260" i="2" s="1"/>
  <c r="N260" i="2" s="1"/>
  <c r="O260" i="2" s="1"/>
  <c r="P260" i="2" l="1"/>
  <c r="Q260" i="2"/>
  <c r="U260" i="2"/>
  <c r="R260" i="2"/>
  <c r="T260" i="2" s="1"/>
  <c r="S260" i="2" l="1"/>
  <c r="G261" i="2"/>
  <c r="V260" i="2"/>
  <c r="F261" i="2" s="1"/>
  <c r="J261" i="2" l="1"/>
  <c r="M261" i="2" s="1"/>
  <c r="H261" i="2"/>
  <c r="K261" i="2" s="1"/>
  <c r="I261" i="2"/>
  <c r="L261" i="2" s="1"/>
  <c r="N261" i="2" s="1"/>
  <c r="O261" i="2" s="1"/>
  <c r="U261" i="2" l="1"/>
  <c r="R261" i="2"/>
  <c r="T261" i="2" s="1"/>
  <c r="Q261" i="2"/>
  <c r="P261" i="2"/>
  <c r="S261" i="2" l="1"/>
  <c r="G262" i="2"/>
  <c r="V261" i="2"/>
  <c r="F262" i="2" s="1"/>
  <c r="I262" i="2" l="1"/>
  <c r="L262" i="2" s="1"/>
  <c r="J262" i="2"/>
  <c r="M262" i="2" s="1"/>
  <c r="H262" i="2"/>
  <c r="K262" i="2" s="1"/>
  <c r="N262" i="2" l="1"/>
  <c r="O262" i="2" s="1"/>
  <c r="P262" i="2" l="1"/>
  <c r="Q262" i="2"/>
  <c r="U262" i="2"/>
  <c r="R262" i="2"/>
  <c r="T262" i="2" s="1"/>
  <c r="S262" i="2" l="1"/>
  <c r="G263" i="2"/>
  <c r="V262" i="2"/>
  <c r="F263" i="2" s="1"/>
  <c r="I263" i="2" l="1"/>
  <c r="L263" i="2" s="1"/>
  <c r="J263" i="2"/>
  <c r="M263" i="2" s="1"/>
  <c r="H263" i="2"/>
  <c r="K263" i="2" s="1"/>
  <c r="N263" i="2" s="1"/>
  <c r="O263" i="2" s="1"/>
  <c r="Q263" i="2" l="1"/>
  <c r="R263" i="2"/>
  <c r="T263" i="2" s="1"/>
  <c r="P263" i="2"/>
  <c r="U263" i="2"/>
  <c r="V263" i="2" l="1"/>
  <c r="F264" i="2" s="1"/>
  <c r="S263" i="2"/>
  <c r="G264" i="2"/>
  <c r="J264" i="2" l="1"/>
  <c r="M264" i="2" s="1"/>
  <c r="H264" i="2"/>
  <c r="K264" i="2" s="1"/>
  <c r="I264" i="2"/>
  <c r="L264" i="2" s="1"/>
  <c r="N264" i="2" l="1"/>
  <c r="O264" i="2" s="1"/>
  <c r="U264" i="2" l="1"/>
  <c r="Q264" i="2"/>
  <c r="P264" i="2"/>
  <c r="R264" i="2"/>
  <c r="T264" i="2" s="1"/>
  <c r="S264" i="2" l="1"/>
  <c r="G265" i="2"/>
  <c r="V264" i="2"/>
  <c r="F265" i="2" s="1"/>
  <c r="H265" i="2" l="1"/>
  <c r="K265" i="2" s="1"/>
  <c r="J265" i="2"/>
  <c r="M265" i="2" s="1"/>
  <c r="I265" i="2"/>
  <c r="L265" i="2" s="1"/>
  <c r="N265" i="2" l="1"/>
  <c r="O265" i="2" s="1"/>
  <c r="Q265" i="2" l="1"/>
  <c r="S265" i="2" s="1"/>
  <c r="R265" i="2"/>
  <c r="T265" i="2" s="1"/>
  <c r="U265" i="2"/>
  <c r="P265" i="2"/>
  <c r="V265" i="2" s="1"/>
  <c r="F266" i="2" s="1"/>
  <c r="I266" i="2" l="1"/>
  <c r="J266" i="2"/>
  <c r="M266" i="2" s="1"/>
  <c r="H266" i="2"/>
  <c r="K266" i="2" s="1"/>
  <c r="N266" i="2" l="1"/>
  <c r="O266" i="2" s="1"/>
  <c r="Q266" i="2" l="1"/>
  <c r="P266" i="2"/>
  <c r="R266" i="2"/>
  <c r="T266" i="2" s="1"/>
  <c r="U266" i="2"/>
  <c r="V266" i="2" s="1"/>
  <c r="F267" i="2" s="1"/>
  <c r="J267" i="2" l="1"/>
  <c r="M267" i="2" s="1"/>
  <c r="H267" i="2"/>
  <c r="K267" i="2" s="1"/>
  <c r="N267" i="2" s="1"/>
  <c r="O267" i="2" s="1"/>
  <c r="G267" i="2"/>
  <c r="S266" i="2"/>
  <c r="Q267" i="2" l="1"/>
  <c r="R267" i="2"/>
  <c r="T267" i="2" s="1"/>
  <c r="P267" i="2"/>
  <c r="U267" i="2"/>
  <c r="V267" i="2" s="1"/>
  <c r="F268" i="2" s="1"/>
  <c r="I267" i="2"/>
  <c r="G268" i="2"/>
  <c r="H268" i="2" l="1"/>
  <c r="K268" i="2" s="1"/>
  <c r="N268" i="2" s="1"/>
  <c r="O268" i="2" s="1"/>
  <c r="I268" i="2"/>
  <c r="J268" i="2"/>
  <c r="M268" i="2" s="1"/>
  <c r="S267" i="2"/>
  <c r="P268" i="2" l="1"/>
  <c r="R268" i="2"/>
  <c r="T268" i="2" s="1"/>
  <c r="Q268" i="2"/>
  <c r="U268" i="2"/>
  <c r="V268" i="2" s="1"/>
  <c r="F269" i="2" s="1"/>
  <c r="H269" i="2" l="1"/>
  <c r="K269" i="2" s="1"/>
  <c r="N269" i="2" s="1"/>
  <c r="O269" i="2" s="1"/>
  <c r="J269" i="2"/>
  <c r="M269" i="2" s="1"/>
  <c r="S268" i="2"/>
  <c r="G269" i="2"/>
  <c r="I269" i="2" s="1"/>
  <c r="R269" i="2" l="1"/>
  <c r="T269" i="2" s="1"/>
  <c r="Q269" i="2"/>
  <c r="S269" i="2" s="1"/>
  <c r="P269" i="2"/>
  <c r="U269" i="2"/>
  <c r="V269" i="2" s="1"/>
  <c r="F270" i="2" s="1"/>
  <c r="H270" i="2" l="1"/>
  <c r="K270" i="2" s="1"/>
  <c r="J270" i="2"/>
  <c r="M270" i="2" s="1"/>
  <c r="G270" i="2"/>
  <c r="I270" i="2" l="1"/>
  <c r="N270" i="2"/>
  <c r="O270" i="2" s="1"/>
  <c r="Q270" i="2" l="1"/>
  <c r="U270" i="2"/>
  <c r="P270" i="2"/>
  <c r="V270" i="2" s="1"/>
  <c r="F271" i="2" s="1"/>
  <c r="R270" i="2"/>
  <c r="T270" i="2" s="1"/>
  <c r="H271" i="2" l="1"/>
  <c r="K271" i="2" s="1"/>
  <c r="J271" i="2"/>
  <c r="M271" i="2" s="1"/>
  <c r="S270" i="2"/>
  <c r="G271" i="2"/>
  <c r="I271" i="2" l="1"/>
  <c r="N271" i="2"/>
  <c r="O271" i="2" s="1"/>
  <c r="R271" i="2" l="1"/>
  <c r="T271" i="2" s="1"/>
  <c r="Q271" i="2"/>
  <c r="U271" i="2"/>
  <c r="P271" i="2"/>
  <c r="V271" i="2" s="1"/>
  <c r="F272" i="2" s="1"/>
  <c r="H272" i="2" l="1"/>
  <c r="K272" i="2" s="1"/>
  <c r="J272" i="2"/>
  <c r="M272" i="2" s="1"/>
  <c r="S271" i="2"/>
  <c r="G272" i="2"/>
  <c r="N272" i="2" l="1"/>
  <c r="O272" i="2" s="1"/>
  <c r="I272" i="2"/>
  <c r="Q272" i="2" l="1"/>
  <c r="P272" i="2"/>
  <c r="V272" i="2" s="1"/>
  <c r="F273" i="2" s="1"/>
  <c r="R272" i="2"/>
  <c r="T272" i="2" s="1"/>
  <c r="U272" i="2"/>
  <c r="J273" i="2" l="1"/>
  <c r="M273" i="2" s="1"/>
  <c r="H273" i="2"/>
  <c r="K273" i="2" s="1"/>
  <c r="N273" i="2" s="1"/>
  <c r="O273" i="2" s="1"/>
  <c r="S272" i="2"/>
  <c r="G273" i="2"/>
  <c r="G274" i="2" l="1"/>
  <c r="I273" i="2"/>
  <c r="Q273" i="2"/>
  <c r="P273" i="2"/>
  <c r="R273" i="2"/>
  <c r="T273" i="2" s="1"/>
  <c r="U273" i="2"/>
  <c r="V273" i="2" s="1"/>
  <c r="F274" i="2" s="1"/>
  <c r="J274" i="2" l="1"/>
  <c r="M274" i="2" s="1"/>
  <c r="I274" i="2"/>
  <c r="H274" i="2"/>
  <c r="K274" i="2" s="1"/>
  <c r="N274" i="2" s="1"/>
  <c r="O274" i="2" s="1"/>
  <c r="S273" i="2"/>
  <c r="P274" i="2" l="1"/>
  <c r="R274" i="2"/>
  <c r="T274" i="2" s="1"/>
  <c r="Q274" i="2"/>
  <c r="U274" i="2"/>
  <c r="O275" i="2"/>
  <c r="S274" i="2" l="1"/>
  <c r="G275" i="2"/>
  <c r="G276" i="2" s="1"/>
  <c r="Q275" i="2"/>
  <c r="U275" i="2"/>
  <c r="R275" i="2"/>
  <c r="T275" i="2" s="1"/>
  <c r="V274" i="2"/>
  <c r="F275" i="2" s="1"/>
  <c r="I275" i="2" l="1"/>
  <c r="H275" i="2"/>
  <c r="J275" i="2"/>
  <c r="M275" i="2" s="1"/>
  <c r="K275" i="2" l="1"/>
  <c r="N275" i="2" s="1"/>
  <c r="P275" i="2"/>
  <c r="V275" i="2" l="1"/>
  <c r="F276" i="2" s="1"/>
  <c r="S275" i="2"/>
  <c r="J276" i="2" l="1"/>
  <c r="M276" i="2" s="1"/>
  <c r="H276" i="2"/>
  <c r="K276" i="2" s="1"/>
  <c r="N276" i="2" s="1"/>
  <c r="O276" i="2" s="1"/>
  <c r="I276" i="2"/>
  <c r="Q276" i="2" l="1"/>
  <c r="R276" i="2"/>
  <c r="T276" i="2" s="1"/>
  <c r="U276" i="2"/>
  <c r="P276" i="2"/>
  <c r="V276" i="2" s="1"/>
  <c r="F277" i="2" s="1"/>
  <c r="J277" i="2" l="1"/>
  <c r="M277" i="2" s="1"/>
  <c r="H277" i="2"/>
  <c r="K277" i="2" s="1"/>
  <c r="N277" i="2" s="1"/>
  <c r="O277" i="2" s="1"/>
  <c r="S276" i="2"/>
  <c r="G277" i="2"/>
  <c r="I277" i="2" l="1"/>
  <c r="P277" i="2"/>
  <c r="V277" i="2" s="1"/>
  <c r="F278" i="2" s="1"/>
  <c r="U277" i="2"/>
  <c r="Q277" i="2"/>
  <c r="S277" i="2" s="1"/>
  <c r="R277" i="2"/>
  <c r="T277" i="2" s="1"/>
  <c r="H278" i="2" l="1"/>
  <c r="K278" i="2" s="1"/>
  <c r="N278" i="2" s="1"/>
  <c r="O278" i="2" s="1"/>
  <c r="J278" i="2"/>
  <c r="M278" i="2" s="1"/>
  <c r="G278" i="2"/>
  <c r="I278" i="2" l="1"/>
  <c r="R278" i="2"/>
  <c r="T278" i="2" s="1"/>
  <c r="U278" i="2"/>
  <c r="Q278" i="2"/>
  <c r="S278" i="2" s="1"/>
  <c r="P278" i="2"/>
  <c r="V278" i="2" s="1"/>
  <c r="F279" i="2" s="1"/>
  <c r="H279" i="2" l="1"/>
  <c r="K279" i="2" s="1"/>
  <c r="J279" i="2"/>
  <c r="M279" i="2" s="1"/>
  <c r="G279" i="2"/>
  <c r="I279" i="2" l="1"/>
  <c r="L279" i="2" s="1"/>
  <c r="N279" i="2" s="1"/>
  <c r="O279" i="2" s="1"/>
  <c r="P279" i="2" l="1"/>
  <c r="V279" i="2" s="1"/>
  <c r="F280" i="2" s="1"/>
  <c r="R279" i="2"/>
  <c r="T279" i="2" s="1"/>
  <c r="O280" i="2"/>
  <c r="Q279" i="2"/>
  <c r="U279" i="2"/>
  <c r="S279" i="2" l="1"/>
  <c r="G280" i="2"/>
  <c r="U280" i="2"/>
  <c r="R280" i="2"/>
  <c r="T280" i="2" s="1"/>
  <c r="P280" i="2"/>
  <c r="J280" i="2"/>
  <c r="M280" i="2" s="1"/>
  <c r="I280" i="2"/>
  <c r="L280" i="2" s="1"/>
  <c r="N280" i="2" s="1"/>
  <c r="H280" i="2"/>
  <c r="K280" i="2" s="1"/>
  <c r="Q280" i="2" l="1"/>
  <c r="G281" i="2"/>
  <c r="S280" i="2" l="1"/>
  <c r="V280" i="2"/>
  <c r="F281" i="2" s="1"/>
  <c r="H281" i="2" l="1"/>
  <c r="K281" i="2" s="1"/>
  <c r="I281" i="2"/>
  <c r="L281" i="2" s="1"/>
  <c r="J281" i="2"/>
  <c r="M281" i="2" s="1"/>
  <c r="N281" i="2" l="1"/>
  <c r="O281" i="2" s="1"/>
  <c r="O282" i="2" l="1"/>
  <c r="P281" i="2"/>
  <c r="R281" i="2"/>
  <c r="T281" i="2" s="1"/>
  <c r="U281" i="2"/>
  <c r="Q281" i="2"/>
  <c r="V281" i="2" l="1"/>
  <c r="F282" i="2" s="1"/>
  <c r="S281" i="2"/>
  <c r="G282" i="2"/>
  <c r="Q282" i="2"/>
  <c r="S282" i="2" s="1"/>
  <c r="P282" i="2"/>
  <c r="G283" i="2" l="1"/>
  <c r="J282" i="2"/>
  <c r="I282" i="2"/>
  <c r="L282" i="2" s="1"/>
  <c r="H282" i="2"/>
  <c r="K282" i="2" s="1"/>
  <c r="M282" i="2" l="1"/>
  <c r="R282" i="2"/>
  <c r="N282" i="2"/>
  <c r="T282" i="2" l="1"/>
  <c r="U282" i="2"/>
  <c r="V282" i="2" s="1"/>
  <c r="F283" i="2" s="1"/>
  <c r="I283" i="2" l="1"/>
  <c r="L283" i="2" s="1"/>
  <c r="H283" i="2"/>
  <c r="K283" i="2" s="1"/>
  <c r="N283" i="2" s="1"/>
  <c r="O283" i="2" s="1"/>
  <c r="J283" i="2"/>
  <c r="M283" i="2" s="1"/>
  <c r="R283" i="2" l="1"/>
  <c r="T283" i="2" s="1"/>
  <c r="P283" i="2"/>
  <c r="U283" i="2"/>
  <c r="Q283" i="2"/>
  <c r="G284" i="2" s="1"/>
  <c r="V283" i="2" l="1"/>
  <c r="F284" i="2" s="1"/>
  <c r="S283" i="2"/>
  <c r="H284" i="2" l="1"/>
  <c r="K284" i="2" s="1"/>
  <c r="J284" i="2"/>
  <c r="M284" i="2" s="1"/>
  <c r="I284" i="2"/>
  <c r="L284" i="2" s="1"/>
  <c r="N284" i="2" s="1"/>
  <c r="O284" i="2" s="1"/>
  <c r="P284" i="2" l="1"/>
  <c r="R284" i="2"/>
  <c r="T284" i="2" s="1"/>
  <c r="Q284" i="2"/>
  <c r="U284" i="2"/>
  <c r="V284" i="2" s="1"/>
  <c r="F285" i="2" s="1"/>
  <c r="J285" i="2" l="1"/>
  <c r="M285" i="2" s="1"/>
  <c r="H285" i="2"/>
  <c r="K285" i="2" s="1"/>
  <c r="S284" i="2"/>
  <c r="G285" i="2"/>
  <c r="I285" i="2" l="1"/>
  <c r="L285" i="2" s="1"/>
  <c r="N285" i="2" s="1"/>
  <c r="O285" i="2" s="1"/>
  <c r="P285" i="2" l="1"/>
  <c r="Q285" i="2"/>
  <c r="R285" i="2"/>
  <c r="T285" i="2" s="1"/>
  <c r="U285" i="2"/>
  <c r="V285" i="2" s="1"/>
  <c r="F286" i="2" s="1"/>
  <c r="H286" i="2" l="1"/>
  <c r="K286" i="2" s="1"/>
  <c r="J286" i="2"/>
  <c r="M286" i="2" s="1"/>
  <c r="S285" i="2"/>
  <c r="G286" i="2"/>
  <c r="I286" i="2" l="1"/>
  <c r="L286" i="2" s="1"/>
  <c r="N286" i="2" s="1"/>
  <c r="O286" i="2" s="1"/>
  <c r="P286" i="2" l="1"/>
  <c r="R286" i="2"/>
  <c r="T286" i="2" s="1"/>
  <c r="Q286" i="2"/>
  <c r="U286" i="2"/>
  <c r="V286" i="2" s="1"/>
  <c r="F287" i="2" s="1"/>
  <c r="H287" i="2" l="1"/>
  <c r="K287" i="2" s="1"/>
  <c r="J287" i="2"/>
  <c r="M287" i="2" s="1"/>
  <c r="S286" i="2"/>
  <c r="G287" i="2"/>
  <c r="I287" i="2" l="1"/>
  <c r="L287" i="2" s="1"/>
  <c r="N287" i="2" s="1"/>
  <c r="O287" i="2" s="1"/>
  <c r="R287" i="2" l="1"/>
  <c r="T287" i="2" s="1"/>
  <c r="Q287" i="2"/>
  <c r="P287" i="2"/>
  <c r="U287" i="2"/>
  <c r="S287" i="2" l="1"/>
  <c r="G288" i="2"/>
  <c r="V287" i="2"/>
  <c r="F288" i="2" s="1"/>
  <c r="J288" i="2" l="1"/>
  <c r="M288" i="2" s="1"/>
  <c r="H288" i="2"/>
  <c r="K288" i="2" s="1"/>
  <c r="N288" i="2" s="1"/>
  <c r="O288" i="2" s="1"/>
  <c r="I288" i="2"/>
  <c r="Q288" i="2" l="1"/>
  <c r="G289" i="2" s="1"/>
  <c r="R288" i="2"/>
  <c r="T288" i="2" s="1"/>
  <c r="P288" i="2"/>
  <c r="S288" i="2" l="1"/>
  <c r="U288" i="2"/>
  <c r="V288" i="2" s="1"/>
  <c r="F289" i="2" s="1"/>
  <c r="J289" i="2" l="1"/>
  <c r="M289" i="2" s="1"/>
  <c r="H289" i="2"/>
  <c r="K289" i="2" s="1"/>
  <c r="N289" i="2" s="1"/>
  <c r="O289" i="2" s="1"/>
  <c r="I289" i="2"/>
  <c r="R289" i="2" l="1"/>
  <c r="T289" i="2" s="1"/>
  <c r="P289" i="2"/>
  <c r="Q289" i="2"/>
  <c r="S289" i="2" s="1"/>
  <c r="U289" i="2" l="1"/>
  <c r="V289" i="2"/>
  <c r="F290" i="2" s="1"/>
  <c r="J290" i="2" l="1"/>
  <c r="M290" i="2" s="1"/>
  <c r="I290" i="2"/>
  <c r="H290" i="2"/>
  <c r="K290" i="2" s="1"/>
  <c r="N290" i="2" s="1"/>
  <c r="O290" i="2" s="1"/>
  <c r="Q290" i="2" l="1"/>
  <c r="P290" i="2"/>
  <c r="R290" i="2"/>
  <c r="T290" i="2" s="1"/>
  <c r="U290" i="2" l="1"/>
  <c r="V290" i="2" s="1"/>
  <c r="F291" i="2" s="1"/>
  <c r="S290" i="2"/>
  <c r="G291" i="2"/>
  <c r="J291" i="2" l="1"/>
  <c r="M291" i="2" s="1"/>
  <c r="H291" i="2"/>
  <c r="K291" i="2" s="1"/>
  <c r="N291" i="2" s="1"/>
  <c r="O291" i="2" s="1"/>
  <c r="I291" i="2"/>
  <c r="P291" i="2" l="1"/>
  <c r="R291" i="2"/>
  <c r="T291" i="2" s="1"/>
  <c r="Q291" i="2"/>
  <c r="U291" i="2" l="1"/>
  <c r="V291" i="2" s="1"/>
  <c r="F292" i="2" s="1"/>
  <c r="S291" i="2"/>
  <c r="G292" i="2"/>
  <c r="I292" i="2" l="1"/>
  <c r="J292" i="2"/>
  <c r="M292" i="2" s="1"/>
  <c r="H292" i="2"/>
  <c r="K292" i="2" s="1"/>
  <c r="N292" i="2" s="1"/>
  <c r="O292" i="2" s="1"/>
  <c r="Q292" i="2" l="1"/>
  <c r="P292" i="2"/>
  <c r="R292" i="2"/>
  <c r="T292" i="2" s="1"/>
  <c r="U292" i="2" l="1"/>
  <c r="V292" i="2" s="1"/>
  <c r="F293" i="2" s="1"/>
  <c r="S292" i="2"/>
  <c r="G293" i="2"/>
  <c r="H293" i="2" l="1"/>
  <c r="K293" i="2" s="1"/>
  <c r="I293" i="2"/>
  <c r="J293" i="2"/>
  <c r="M293" i="2" s="1"/>
  <c r="N293" i="2" l="1"/>
  <c r="O293" i="2" s="1"/>
  <c r="P293" i="2" l="1"/>
  <c r="R293" i="2"/>
  <c r="T293" i="2" s="1"/>
  <c r="Q293" i="2"/>
  <c r="U293" i="2"/>
  <c r="V293" i="2" s="1"/>
  <c r="F294" i="2" s="1"/>
  <c r="J294" i="2" l="1"/>
  <c r="M294" i="2" s="1"/>
  <c r="H294" i="2"/>
  <c r="K294" i="2" s="1"/>
  <c r="N294" i="2" s="1"/>
  <c r="O294" i="2" s="1"/>
  <c r="S293" i="2"/>
  <c r="G294" i="2"/>
  <c r="G295" i="2" l="1"/>
  <c r="Q294" i="2"/>
  <c r="P294" i="2"/>
  <c r="V294" i="2" s="1"/>
  <c r="F295" i="2" s="1"/>
  <c r="R294" i="2"/>
  <c r="T294" i="2" s="1"/>
  <c r="U294" i="2"/>
  <c r="I294" i="2"/>
  <c r="S294" i="2" l="1"/>
  <c r="J295" i="2"/>
  <c r="M295" i="2" s="1"/>
  <c r="H295" i="2"/>
  <c r="K295" i="2" s="1"/>
  <c r="I295" i="2"/>
  <c r="N295" i="2" l="1"/>
  <c r="O295" i="2" s="1"/>
  <c r="R295" i="2" l="1"/>
  <c r="T295" i="2" s="1"/>
  <c r="Q295" i="2"/>
  <c r="P295" i="2"/>
  <c r="U295" i="2" l="1"/>
  <c r="V295" i="2" s="1"/>
  <c r="F296" i="2" s="1"/>
  <c r="S295" i="2"/>
  <c r="G296" i="2"/>
  <c r="J296" i="2" l="1"/>
  <c r="M296" i="2" s="1"/>
  <c r="H296" i="2"/>
  <c r="K296" i="2" s="1"/>
  <c r="N296" i="2" s="1"/>
  <c r="O296" i="2" s="1"/>
  <c r="I296" i="2"/>
  <c r="P296" i="2" l="1"/>
  <c r="R296" i="2"/>
  <c r="T296" i="2" s="1"/>
  <c r="Q296" i="2"/>
  <c r="U296" i="2"/>
  <c r="V296" i="2" s="1"/>
  <c r="F297" i="2" s="1"/>
  <c r="H297" i="2" l="1"/>
  <c r="K297" i="2" s="1"/>
  <c r="J297" i="2"/>
  <c r="M297" i="2" s="1"/>
  <c r="S296" i="2"/>
  <c r="G297" i="2"/>
  <c r="I297" i="2" l="1"/>
  <c r="N297" i="2"/>
  <c r="O297" i="2" s="1"/>
  <c r="R297" i="2" l="1"/>
  <c r="T297" i="2" s="1"/>
  <c r="Q297" i="2"/>
  <c r="U297" i="2"/>
  <c r="P297" i="2"/>
  <c r="V297" i="2" s="1"/>
  <c r="F298" i="2" s="1"/>
  <c r="J298" i="2" l="1"/>
  <c r="M298" i="2" s="1"/>
  <c r="H298" i="2"/>
  <c r="K298" i="2" s="1"/>
  <c r="S297" i="2"/>
  <c r="G298" i="2"/>
  <c r="I298" i="2" l="1"/>
  <c r="L298" i="2" s="1"/>
  <c r="N298" i="2" s="1"/>
  <c r="O298" i="2" s="1"/>
  <c r="U298" i="2" l="1"/>
  <c r="P298" i="2"/>
  <c r="R298" i="2"/>
  <c r="T298" i="2" s="1"/>
  <c r="Q298" i="2"/>
  <c r="V298" i="2" l="1"/>
  <c r="F299" i="2" s="1"/>
  <c r="S298" i="2"/>
  <c r="G299" i="2"/>
  <c r="I299" i="2" l="1"/>
  <c r="J299" i="2"/>
  <c r="M299" i="2" s="1"/>
  <c r="H299" i="2"/>
  <c r="K299" i="2" s="1"/>
  <c r="N299" i="2" l="1"/>
  <c r="O299" i="2" s="1"/>
  <c r="R299" i="2" l="1"/>
  <c r="T299" i="2" s="1"/>
  <c r="P299" i="2"/>
  <c r="U299" i="2"/>
  <c r="Q299" i="2"/>
  <c r="S299" i="2" l="1"/>
  <c r="G300" i="2"/>
  <c r="V299" i="2"/>
  <c r="F300" i="2" s="1"/>
  <c r="J300" i="2" l="1"/>
  <c r="M300" i="2" s="1"/>
  <c r="H300" i="2"/>
  <c r="K300" i="2" s="1"/>
  <c r="N300" i="2" s="1"/>
  <c r="O300" i="2" s="1"/>
  <c r="I300" i="2"/>
  <c r="Q300" i="2" l="1"/>
  <c r="P300" i="2"/>
  <c r="V300" i="2" s="1"/>
  <c r="F301" i="2" s="1"/>
  <c r="U300" i="2"/>
  <c r="R300" i="2"/>
  <c r="T300" i="2" s="1"/>
  <c r="J301" i="2" l="1"/>
  <c r="M301" i="2" s="1"/>
  <c r="H301" i="2"/>
  <c r="K301" i="2" s="1"/>
  <c r="S300" i="2"/>
  <c r="G301" i="2"/>
  <c r="I301" i="2" s="1"/>
  <c r="N301" i="2" l="1"/>
  <c r="O301" i="2" s="1"/>
  <c r="U301" i="2" l="1"/>
  <c r="P301" i="2"/>
  <c r="Q301" i="2"/>
  <c r="R301" i="2"/>
  <c r="T301" i="2" s="1"/>
  <c r="G302" i="2" l="1"/>
  <c r="S301" i="2"/>
  <c r="V301" i="2"/>
  <c r="F302" i="2" s="1"/>
  <c r="H302" i="2" l="1"/>
  <c r="K302" i="2" s="1"/>
  <c r="N302" i="2" s="1"/>
  <c r="O302" i="2" s="1"/>
  <c r="I302" i="2"/>
  <c r="J302" i="2"/>
  <c r="M302" i="2" s="1"/>
  <c r="R302" i="2" l="1"/>
  <c r="T302" i="2" s="1"/>
  <c r="P302" i="2"/>
  <c r="V302" i="2" s="1"/>
  <c r="F303" i="2" s="1"/>
  <c r="U302" i="2"/>
  <c r="Q302" i="2"/>
  <c r="H303" i="2" l="1"/>
  <c r="K303" i="2" s="1"/>
  <c r="J303" i="2"/>
  <c r="M303" i="2" s="1"/>
  <c r="S302" i="2"/>
  <c r="G303" i="2"/>
  <c r="I303" i="2" l="1"/>
  <c r="N303" i="2"/>
  <c r="O303" i="2" s="1"/>
  <c r="Q303" i="2" l="1"/>
  <c r="P303" i="2"/>
  <c r="R303" i="2"/>
  <c r="T303" i="2" s="1"/>
  <c r="U303" i="2"/>
  <c r="V303" i="2" s="1"/>
  <c r="F304" i="2" s="1"/>
  <c r="J304" i="2" l="1"/>
  <c r="M304" i="2" s="1"/>
  <c r="H304" i="2"/>
  <c r="K304" i="2" s="1"/>
  <c r="N304" i="2" s="1"/>
  <c r="O304" i="2" s="1"/>
  <c r="S303" i="2"/>
  <c r="G304" i="2"/>
  <c r="Q304" i="2" l="1"/>
  <c r="S304" i="2" s="1"/>
  <c r="P304" i="2"/>
  <c r="R304" i="2"/>
  <c r="T304" i="2" s="1"/>
  <c r="U304" i="2"/>
  <c r="I304" i="2"/>
  <c r="V304" i="2" l="1"/>
  <c r="F305" i="2" s="1"/>
  <c r="G305" i="2"/>
  <c r="H305" i="2" l="1"/>
  <c r="K305" i="2" s="1"/>
  <c r="J305" i="2"/>
  <c r="M305" i="2" s="1"/>
  <c r="I305" i="2"/>
  <c r="L305" i="2" s="1"/>
  <c r="N305" i="2" s="1"/>
  <c r="O305" i="2" s="1"/>
  <c r="R305" i="2" l="1"/>
  <c r="T305" i="2" s="1"/>
  <c r="P305" i="2"/>
  <c r="V305" i="2" s="1"/>
  <c r="F306" i="2" s="1"/>
  <c r="U305" i="2"/>
  <c r="Q305" i="2"/>
  <c r="H306" i="2" l="1"/>
  <c r="K306" i="2" s="1"/>
  <c r="J306" i="2"/>
  <c r="M306" i="2" s="1"/>
  <c r="S305" i="2"/>
  <c r="G306" i="2"/>
  <c r="I306" i="2" l="1"/>
  <c r="L306" i="2" s="1"/>
  <c r="N306" i="2" s="1"/>
  <c r="O306" i="2" s="1"/>
  <c r="Q306" i="2" l="1"/>
  <c r="P306" i="2"/>
  <c r="V306" i="2" s="1"/>
  <c r="F307" i="2" s="1"/>
  <c r="U306" i="2"/>
  <c r="R306" i="2"/>
  <c r="T306" i="2" s="1"/>
  <c r="J307" i="2" l="1"/>
  <c r="M307" i="2" s="1"/>
  <c r="H307" i="2"/>
  <c r="K307" i="2" s="1"/>
  <c r="S306" i="2"/>
  <c r="G307" i="2"/>
  <c r="I307" i="2" l="1"/>
  <c r="L307" i="2" s="1"/>
  <c r="N307" i="2" s="1"/>
  <c r="O307" i="2" s="1"/>
  <c r="P307" i="2" l="1"/>
  <c r="V307" i="2" s="1"/>
  <c r="F308" i="2" s="1"/>
  <c r="R307" i="2"/>
  <c r="T307" i="2" s="1"/>
  <c r="Q307" i="2"/>
  <c r="U307" i="2"/>
  <c r="S307" i="2" l="1"/>
  <c r="G308" i="2"/>
  <c r="J308" i="2"/>
  <c r="M308" i="2" s="1"/>
  <c r="I308" i="2"/>
  <c r="L308" i="2" s="1"/>
  <c r="H308" i="2"/>
  <c r="K308" i="2" s="1"/>
  <c r="N308" i="2" l="1"/>
  <c r="O308" i="2" s="1"/>
  <c r="Q308" i="2" l="1"/>
  <c r="G309" i="2" s="1"/>
  <c r="P308" i="2"/>
  <c r="S308" i="2" s="1"/>
  <c r="R308" i="2"/>
  <c r="T308" i="2" s="1"/>
  <c r="U308" i="2"/>
  <c r="V308" i="2" s="1"/>
  <c r="F309" i="2" s="1"/>
  <c r="J309" i="2" l="1"/>
  <c r="M309" i="2" s="1"/>
  <c r="I309" i="2"/>
  <c r="L309" i="2" s="1"/>
  <c r="H309" i="2"/>
  <c r="K309" i="2" s="1"/>
  <c r="N309" i="2" s="1"/>
  <c r="O309" i="2" s="1"/>
  <c r="P309" i="2" l="1"/>
  <c r="Q309" i="2"/>
  <c r="U309" i="2"/>
  <c r="R309" i="2"/>
  <c r="T309" i="2" s="1"/>
  <c r="S309" i="2" l="1"/>
  <c r="G310" i="2"/>
  <c r="V309" i="2"/>
  <c r="F310" i="2" s="1"/>
  <c r="H310" i="2" l="1"/>
  <c r="K310" i="2" s="1"/>
  <c r="I310" i="2"/>
  <c r="L310" i="2" s="1"/>
  <c r="J310" i="2"/>
  <c r="M310" i="2" s="1"/>
  <c r="N310" i="2" l="1"/>
  <c r="O310" i="2" s="1"/>
  <c r="P310" i="2" l="1"/>
  <c r="Q310" i="2"/>
  <c r="U310" i="2"/>
  <c r="V310" i="2" s="1"/>
  <c r="F311" i="2" s="1"/>
  <c r="R310" i="2"/>
  <c r="T310" i="2" s="1"/>
  <c r="H311" i="2" l="1"/>
  <c r="K311" i="2" s="1"/>
  <c r="J311" i="2"/>
  <c r="M311" i="2" s="1"/>
  <c r="S310" i="2"/>
  <c r="G311" i="2"/>
  <c r="I311" i="2" l="1"/>
  <c r="L311" i="2" s="1"/>
  <c r="N311" i="2" s="1"/>
  <c r="O311" i="2" s="1"/>
  <c r="Q311" i="2" l="1"/>
  <c r="R311" i="2"/>
  <c r="T311" i="2" s="1"/>
  <c r="U311" i="2"/>
  <c r="P311" i="2"/>
  <c r="V311" i="2" s="1"/>
  <c r="F312" i="2" s="1"/>
  <c r="H312" i="2" l="1"/>
  <c r="K312" i="2" s="1"/>
  <c r="J312" i="2"/>
  <c r="M312" i="2" s="1"/>
  <c r="S311" i="2"/>
  <c r="G312" i="2"/>
  <c r="I312" i="2" l="1"/>
  <c r="L312" i="2" s="1"/>
  <c r="N312" i="2" s="1"/>
  <c r="O312" i="2" s="1"/>
  <c r="Q312" i="2" l="1"/>
  <c r="O313" i="2"/>
  <c r="U312" i="2"/>
  <c r="P312" i="2"/>
  <c r="V312" i="2" s="1"/>
  <c r="F313" i="2" s="1"/>
  <c r="R312" i="2"/>
  <c r="T312" i="2" s="1"/>
  <c r="R313" i="2" l="1"/>
  <c r="T313" i="2" s="1"/>
  <c r="U313" i="2"/>
  <c r="P313" i="2"/>
  <c r="H313" i="2"/>
  <c r="K313" i="2" s="1"/>
  <c r="J313" i="2"/>
  <c r="M313" i="2" s="1"/>
  <c r="S312" i="2"/>
  <c r="G313" i="2"/>
  <c r="I313" i="2" s="1"/>
  <c r="Q313" i="2" s="1"/>
  <c r="S313" i="2" s="1"/>
  <c r="N313" i="2" l="1"/>
  <c r="V313" i="2"/>
  <c r="F314" i="2" s="1"/>
  <c r="I314" i="2" l="1"/>
  <c r="H314" i="2"/>
  <c r="K314" i="2" s="1"/>
  <c r="N314" i="2" s="1"/>
  <c r="O314" i="2" s="1"/>
  <c r="J314" i="2"/>
  <c r="M314" i="2" s="1"/>
  <c r="R314" i="2" l="1"/>
  <c r="T314" i="2" s="1"/>
  <c r="P314" i="2"/>
  <c r="V314" i="2" s="1"/>
  <c r="F315" i="2" s="1"/>
  <c r="U314" i="2"/>
  <c r="Q314" i="2"/>
  <c r="O315" i="2"/>
  <c r="Q315" i="2" l="1"/>
  <c r="P315" i="2"/>
  <c r="R315" i="2"/>
  <c r="T315" i="2" s="1"/>
  <c r="U315" i="2"/>
  <c r="J315" i="2"/>
  <c r="M315" i="2" s="1"/>
  <c r="H315" i="2"/>
  <c r="K315" i="2" s="1"/>
  <c r="G315" i="2"/>
  <c r="G316" i="2" s="1"/>
  <c r="S314" i="2"/>
  <c r="N315" i="2" l="1"/>
  <c r="I315" i="2"/>
  <c r="V315" i="2"/>
  <c r="F316" i="2" s="1"/>
  <c r="S315" i="2"/>
  <c r="J316" i="2" l="1"/>
  <c r="M316" i="2" s="1"/>
  <c r="I316" i="2"/>
  <c r="H316" i="2"/>
  <c r="K316" i="2" s="1"/>
  <c r="N316" i="2" s="1"/>
  <c r="O316" i="2" s="1"/>
  <c r="R316" i="2" l="1"/>
  <c r="T316" i="2" s="1"/>
  <c r="U316" i="2"/>
  <c r="Q316" i="2"/>
  <c r="P316" i="2"/>
  <c r="V316" i="2" s="1"/>
  <c r="F317" i="2" s="1"/>
  <c r="J317" i="2" l="1"/>
  <c r="M317" i="2" s="1"/>
  <c r="H317" i="2"/>
  <c r="K317" i="2" s="1"/>
  <c r="S316" i="2"/>
  <c r="G317" i="2"/>
  <c r="I317" i="2" l="1"/>
  <c r="N317" i="2"/>
  <c r="O317" i="2" s="1"/>
  <c r="Q317" i="2" l="1"/>
  <c r="R317" i="2"/>
  <c r="T317" i="2" s="1"/>
  <c r="U317" i="2"/>
  <c r="V317" i="2" s="1"/>
  <c r="F318" i="2" s="1"/>
  <c r="P317" i="2"/>
  <c r="J318" i="2" l="1"/>
  <c r="M318" i="2" s="1"/>
  <c r="H318" i="2"/>
  <c r="K318" i="2" s="1"/>
  <c r="S317" i="2"/>
  <c r="G318" i="2"/>
  <c r="N318" i="2" l="1"/>
  <c r="O318" i="2" s="1"/>
  <c r="I318" i="2"/>
  <c r="Q318" i="2" l="1"/>
  <c r="U318" i="2"/>
  <c r="R318" i="2"/>
  <c r="T318" i="2" s="1"/>
  <c r="P318" i="2"/>
  <c r="V318" i="2" s="1"/>
  <c r="F319" i="2" s="1"/>
  <c r="J319" i="2" l="1"/>
  <c r="M319" i="2" s="1"/>
  <c r="H319" i="2"/>
  <c r="K319" i="2" s="1"/>
  <c r="N319" i="2" s="1"/>
  <c r="O319" i="2" s="1"/>
  <c r="S318" i="2"/>
  <c r="G319" i="2"/>
  <c r="I319" i="2" l="1"/>
  <c r="G320" i="2"/>
  <c r="Q319" i="2"/>
  <c r="R319" i="2"/>
  <c r="T319" i="2" s="1"/>
  <c r="P319" i="2"/>
  <c r="U319" i="2"/>
  <c r="V319" i="2" l="1"/>
  <c r="F320" i="2" s="1"/>
  <c r="S319" i="2"/>
  <c r="J320" i="2" l="1"/>
  <c r="M320" i="2" s="1"/>
  <c r="H320" i="2"/>
  <c r="K320" i="2" s="1"/>
  <c r="N320" i="2" s="1"/>
  <c r="O320" i="2" s="1"/>
  <c r="I320" i="2"/>
  <c r="Q320" i="2" l="1"/>
  <c r="R320" i="2"/>
  <c r="T320" i="2" s="1"/>
  <c r="U320" i="2"/>
  <c r="P320" i="2"/>
  <c r="V320" i="2" s="1"/>
  <c r="F321" i="2" s="1"/>
  <c r="J321" i="2" l="1"/>
  <c r="M321" i="2" s="1"/>
  <c r="H321" i="2"/>
  <c r="K321" i="2" s="1"/>
  <c r="N321" i="2" s="1"/>
  <c r="O321" i="2" s="1"/>
  <c r="S320" i="2"/>
  <c r="G321" i="2"/>
  <c r="Q321" i="2" l="1"/>
  <c r="R321" i="2"/>
  <c r="T321" i="2" s="1"/>
  <c r="P321" i="2"/>
  <c r="U321" i="2"/>
  <c r="V321" i="2" s="1"/>
  <c r="F322" i="2" s="1"/>
  <c r="I321" i="2"/>
  <c r="S321" i="2" l="1"/>
  <c r="J322" i="2"/>
  <c r="M322" i="2" s="1"/>
  <c r="H322" i="2"/>
  <c r="K322" i="2" s="1"/>
  <c r="I322" i="2"/>
  <c r="G322" i="2"/>
  <c r="N322" i="2" l="1"/>
  <c r="O322" i="2" s="1"/>
  <c r="R322" i="2" l="1"/>
  <c r="T322" i="2" s="1"/>
  <c r="Q322" i="2"/>
  <c r="P322" i="2"/>
  <c r="U322" i="2"/>
  <c r="V322" i="2" s="1"/>
  <c r="F323" i="2" s="1"/>
  <c r="S322" i="2" l="1"/>
  <c r="G323" i="2"/>
  <c r="J323" i="2"/>
  <c r="M323" i="2" s="1"/>
  <c r="H323" i="2"/>
  <c r="K323" i="2" s="1"/>
  <c r="N323" i="2" s="1"/>
  <c r="O323" i="2" s="1"/>
  <c r="U323" i="2" l="1"/>
  <c r="Q323" i="2"/>
  <c r="R323" i="2"/>
  <c r="T323" i="2" s="1"/>
  <c r="P323" i="2"/>
  <c r="V323" i="2" s="1"/>
  <c r="F324" i="2" s="1"/>
  <c r="I323" i="2"/>
  <c r="G324" i="2"/>
  <c r="I324" i="2" l="1"/>
  <c r="J324" i="2"/>
  <c r="M324" i="2" s="1"/>
  <c r="H324" i="2"/>
  <c r="K324" i="2" s="1"/>
  <c r="N324" i="2" s="1"/>
  <c r="O324" i="2" s="1"/>
  <c r="S323" i="2"/>
  <c r="Q324" i="2" l="1"/>
  <c r="R324" i="2"/>
  <c r="T324" i="2" s="1"/>
  <c r="U324" i="2"/>
  <c r="P324" i="2"/>
  <c r="V324" i="2" l="1"/>
  <c r="F325" i="2" s="1"/>
  <c r="S324" i="2"/>
  <c r="G325" i="2"/>
  <c r="H325" i="2" l="1"/>
  <c r="K325" i="2" s="1"/>
  <c r="J325" i="2"/>
  <c r="M325" i="2" s="1"/>
  <c r="I325" i="2"/>
  <c r="N325" i="2" l="1"/>
  <c r="O325" i="2" s="1"/>
  <c r="R325" i="2" l="1"/>
  <c r="T325" i="2" s="1"/>
  <c r="P325" i="2"/>
  <c r="U325" i="2"/>
  <c r="Q325" i="2"/>
  <c r="S325" i="2" l="1"/>
  <c r="G326" i="2"/>
  <c r="V325" i="2"/>
  <c r="F326" i="2" s="1"/>
  <c r="I326" i="2" l="1"/>
  <c r="J326" i="2"/>
  <c r="M326" i="2" s="1"/>
  <c r="H326" i="2"/>
  <c r="K326" i="2" s="1"/>
  <c r="N326" i="2" s="1"/>
  <c r="O326" i="2" s="1"/>
  <c r="P326" i="2" l="1"/>
  <c r="U326" i="2"/>
  <c r="Q326" i="2"/>
  <c r="R326" i="2"/>
  <c r="T326" i="2" s="1"/>
  <c r="V326" i="2" l="1"/>
  <c r="F327" i="2" s="1"/>
  <c r="S326" i="2"/>
  <c r="G327" i="2"/>
  <c r="H327" i="2" l="1"/>
  <c r="K327" i="2" s="1"/>
  <c r="J327" i="2"/>
  <c r="M327" i="2" s="1"/>
  <c r="I327" i="2"/>
  <c r="L327" i="2" s="1"/>
  <c r="N327" i="2" l="1"/>
  <c r="O327" i="2" s="1"/>
  <c r="U327" i="2" l="1"/>
  <c r="Q327" i="2"/>
  <c r="P327" i="2"/>
  <c r="V327" i="2" s="1"/>
  <c r="F328" i="2" s="1"/>
  <c r="R327" i="2"/>
  <c r="T327" i="2" s="1"/>
  <c r="H328" i="2" l="1"/>
  <c r="K328" i="2" s="1"/>
  <c r="J328" i="2"/>
  <c r="M328" i="2" s="1"/>
  <c r="S327" i="2"/>
  <c r="G328" i="2"/>
  <c r="I328" i="2" l="1"/>
  <c r="L328" i="2" s="1"/>
  <c r="N328" i="2" s="1"/>
  <c r="O328" i="2" s="1"/>
  <c r="R328" i="2" l="1"/>
  <c r="T328" i="2" s="1"/>
  <c r="Q328" i="2"/>
  <c r="U328" i="2"/>
  <c r="P328" i="2"/>
  <c r="V328" i="2" l="1"/>
  <c r="F329" i="2" s="1"/>
  <c r="S328" i="2"/>
  <c r="G329" i="2"/>
  <c r="H329" i="2" l="1"/>
  <c r="K329" i="2" s="1"/>
  <c r="N329" i="2" s="1"/>
  <c r="O329" i="2" s="1"/>
  <c r="J329" i="2"/>
  <c r="M329" i="2" s="1"/>
  <c r="I329" i="2"/>
  <c r="L329" i="2" s="1"/>
  <c r="R329" i="2" l="1"/>
  <c r="T329" i="2" s="1"/>
  <c r="P329" i="2"/>
  <c r="Q329" i="2"/>
  <c r="U329" i="2"/>
  <c r="V329" i="2" s="1"/>
  <c r="F330" i="2" s="1"/>
  <c r="H330" i="2" l="1"/>
  <c r="K330" i="2" s="1"/>
  <c r="J330" i="2"/>
  <c r="M330" i="2" s="1"/>
  <c r="I330" i="2"/>
  <c r="L330" i="2" s="1"/>
  <c r="N330" i="2" s="1"/>
  <c r="O330" i="2" s="1"/>
  <c r="S329" i="2"/>
  <c r="G330" i="2"/>
  <c r="R330" i="2" l="1"/>
  <c r="T330" i="2" s="1"/>
  <c r="U330" i="2"/>
  <c r="Q330" i="2"/>
  <c r="S330" i="2" s="1"/>
  <c r="P330" i="2"/>
  <c r="V330" i="2" l="1"/>
  <c r="F331" i="2" s="1"/>
  <c r="G331" i="2"/>
  <c r="J331" i="2" l="1"/>
  <c r="M331" i="2" s="1"/>
  <c r="H331" i="2"/>
  <c r="K331" i="2" s="1"/>
  <c r="I331" i="2"/>
  <c r="L331" i="2" s="1"/>
  <c r="N331" i="2" l="1"/>
  <c r="O331" i="2" s="1"/>
  <c r="R331" i="2" l="1"/>
  <c r="T331" i="2" s="1"/>
  <c r="Q331" i="2"/>
  <c r="U331" i="2"/>
  <c r="P331" i="2"/>
  <c r="V331" i="2" s="1"/>
  <c r="F332" i="2" s="1"/>
  <c r="H332" i="2" l="1"/>
  <c r="K332" i="2" s="1"/>
  <c r="J332" i="2"/>
  <c r="M332" i="2" s="1"/>
  <c r="I332" i="2"/>
  <c r="L332" i="2" s="1"/>
  <c r="N332" i="2" s="1"/>
  <c r="O332" i="2" s="1"/>
  <c r="S331" i="2"/>
  <c r="G332" i="2"/>
  <c r="G333" i="2" l="1"/>
  <c r="P332" i="2"/>
  <c r="U332" i="2"/>
  <c r="Q332" i="2"/>
  <c r="S332" i="2" s="1"/>
  <c r="R332" i="2"/>
  <c r="T332" i="2" s="1"/>
  <c r="V332" i="2" l="1"/>
  <c r="F333" i="2" s="1"/>
  <c r="I333" i="2" l="1"/>
  <c r="L333" i="2" s="1"/>
  <c r="J333" i="2"/>
  <c r="M333" i="2" s="1"/>
  <c r="H333" i="2"/>
  <c r="K333" i="2" s="1"/>
  <c r="N333" i="2" l="1"/>
  <c r="O333" i="2" s="1"/>
  <c r="U333" i="2" l="1"/>
  <c r="R333" i="2"/>
  <c r="T333" i="2" s="1"/>
  <c r="Q333" i="2"/>
  <c r="P333" i="2"/>
  <c r="V333" i="2" l="1"/>
  <c r="F334" i="2" s="1"/>
  <c r="S333" i="2"/>
  <c r="G334" i="2"/>
  <c r="J334" i="2" l="1"/>
  <c r="M334" i="2" s="1"/>
  <c r="H334" i="2"/>
  <c r="K334" i="2" s="1"/>
  <c r="I334" i="2"/>
  <c r="L334" i="2" s="1"/>
  <c r="N334" i="2" s="1"/>
  <c r="O334" i="2" s="1"/>
  <c r="R334" i="2" l="1"/>
  <c r="T334" i="2" s="1"/>
  <c r="P334" i="2"/>
  <c r="Q334" i="2"/>
  <c r="U334" i="2"/>
  <c r="S334" i="2" l="1"/>
  <c r="G335" i="2"/>
  <c r="V334" i="2"/>
  <c r="F335" i="2" s="1"/>
  <c r="J335" i="2" l="1"/>
  <c r="M335" i="2" s="1"/>
  <c r="I335" i="2"/>
  <c r="L335" i="2" s="1"/>
  <c r="H335" i="2"/>
  <c r="K335" i="2" s="1"/>
  <c r="N335" i="2" s="1"/>
  <c r="O335" i="2" s="1"/>
  <c r="Q335" i="2" l="1"/>
  <c r="P335" i="2"/>
  <c r="V335" i="2" s="1"/>
  <c r="F336" i="2" s="1"/>
  <c r="R335" i="2"/>
  <c r="T335" i="2" s="1"/>
  <c r="U335" i="2"/>
  <c r="O336" i="2"/>
  <c r="R336" i="2" l="1"/>
  <c r="T336" i="2" s="1"/>
  <c r="P336" i="2"/>
  <c r="U336" i="2"/>
  <c r="H336" i="2"/>
  <c r="K336" i="2" s="1"/>
  <c r="J336" i="2"/>
  <c r="M336" i="2" s="1"/>
  <c r="S335" i="2"/>
  <c r="G336" i="2"/>
  <c r="I336" i="2" l="1"/>
  <c r="L336" i="2" l="1"/>
  <c r="N336" i="2" s="1"/>
  <c r="Q336" i="2"/>
  <c r="S336" i="2" l="1"/>
  <c r="V336" i="2"/>
  <c r="F337" i="2" s="1"/>
  <c r="G337" i="2"/>
  <c r="I337" i="2" l="1"/>
  <c r="L337" i="2" s="1"/>
  <c r="J337" i="2"/>
  <c r="M337" i="2" s="1"/>
  <c r="H337" i="2"/>
  <c r="K337" i="2" s="1"/>
  <c r="N337" i="2" l="1"/>
  <c r="O337" i="2" s="1"/>
  <c r="O338" i="2" l="1"/>
  <c r="R337" i="2"/>
  <c r="T337" i="2" s="1"/>
  <c r="Q337" i="2"/>
  <c r="S337" i="2" s="1"/>
  <c r="P337" i="2"/>
  <c r="U337" i="2"/>
  <c r="V337" i="2" l="1"/>
  <c r="F338" i="2" s="1"/>
  <c r="R338" i="2"/>
  <c r="T338" i="2" s="1"/>
  <c r="U338" i="2"/>
  <c r="P338" i="2"/>
  <c r="Q338" i="2"/>
  <c r="G339" i="2" l="1"/>
  <c r="S338" i="2"/>
  <c r="V338" i="2"/>
  <c r="F339" i="2" s="1"/>
  <c r="I338" i="2"/>
  <c r="J338" i="2"/>
  <c r="M338" i="2" s="1"/>
  <c r="H338" i="2"/>
  <c r="K338" i="2" s="1"/>
  <c r="N338" i="2" s="1"/>
  <c r="H339" i="2" l="1"/>
  <c r="K339" i="2" s="1"/>
  <c r="N339" i="2" s="1"/>
  <c r="O339" i="2" s="1"/>
  <c r="J339" i="2"/>
  <c r="M339" i="2" s="1"/>
  <c r="I339" i="2"/>
  <c r="Q339" i="2" l="1"/>
  <c r="P339" i="2"/>
  <c r="V339" i="2" s="1"/>
  <c r="F340" i="2" s="1"/>
  <c r="U339" i="2"/>
  <c r="R339" i="2"/>
  <c r="T339" i="2" s="1"/>
  <c r="J340" i="2" l="1"/>
  <c r="M340" i="2" s="1"/>
  <c r="H340" i="2"/>
  <c r="K340" i="2" s="1"/>
  <c r="N340" i="2" s="1"/>
  <c r="O340" i="2" s="1"/>
  <c r="I340" i="2"/>
  <c r="S339" i="2"/>
  <c r="G340" i="2"/>
  <c r="G341" i="2" l="1"/>
  <c r="R340" i="2"/>
  <c r="T340" i="2" s="1"/>
  <c r="P340" i="2"/>
  <c r="V340" i="2" s="1"/>
  <c r="F341" i="2" s="1"/>
  <c r="Q340" i="2"/>
  <c r="U340" i="2"/>
  <c r="S340" i="2" l="1"/>
  <c r="I341" i="2"/>
  <c r="H341" i="2"/>
  <c r="K341" i="2" s="1"/>
  <c r="N341" i="2" s="1"/>
  <c r="O341" i="2" s="1"/>
  <c r="J341" i="2"/>
  <c r="M341" i="2" s="1"/>
  <c r="R341" i="2" l="1"/>
  <c r="T341" i="2" s="1"/>
  <c r="P341" i="2"/>
  <c r="V341" i="2" s="1"/>
  <c r="F342" i="2" s="1"/>
  <c r="U341" i="2"/>
  <c r="Q341" i="2"/>
  <c r="S341" i="2" l="1"/>
  <c r="G342" i="2"/>
  <c r="I342" i="2" s="1"/>
  <c r="L342" i="2" s="1"/>
  <c r="J342" i="2"/>
  <c r="M342" i="2" s="1"/>
  <c r="H342" i="2"/>
  <c r="K342" i="2" s="1"/>
  <c r="N342" i="2" l="1"/>
  <c r="O342" i="2" s="1"/>
  <c r="R342" i="2" l="1"/>
  <c r="T342" i="2" s="1"/>
  <c r="Q342" i="2"/>
  <c r="P342" i="2"/>
  <c r="U342" i="2"/>
  <c r="V342" i="2" l="1"/>
  <c r="F343" i="2" s="1"/>
  <c r="S342" i="2"/>
  <c r="G343" i="2"/>
  <c r="H343" i="2" l="1"/>
  <c r="K343" i="2" s="1"/>
  <c r="J343" i="2"/>
  <c r="M343" i="2" s="1"/>
  <c r="I343" i="2"/>
  <c r="N343" i="2" l="1"/>
  <c r="O343" i="2" s="1"/>
  <c r="Q343" i="2" l="1"/>
  <c r="P343" i="2"/>
  <c r="V343" i="2" s="1"/>
  <c r="F344" i="2" s="1"/>
  <c r="R343" i="2"/>
  <c r="T343" i="2" s="1"/>
  <c r="U343" i="2"/>
  <c r="J344" i="2" l="1"/>
  <c r="M344" i="2" s="1"/>
  <c r="H344" i="2"/>
  <c r="K344" i="2" s="1"/>
  <c r="N344" i="2" s="1"/>
  <c r="O344" i="2" s="1"/>
  <c r="I344" i="2"/>
  <c r="S343" i="2"/>
  <c r="G344" i="2"/>
  <c r="Q344" i="2" l="1"/>
  <c r="P344" i="2"/>
  <c r="R344" i="2"/>
  <c r="T344" i="2" s="1"/>
  <c r="U344" i="2"/>
  <c r="V344" i="2" l="1"/>
  <c r="F345" i="2" s="1"/>
  <c r="S344" i="2"/>
  <c r="G345" i="2"/>
  <c r="I345" i="2" l="1"/>
  <c r="J345" i="2"/>
  <c r="M345" i="2" s="1"/>
  <c r="H345" i="2"/>
  <c r="K345" i="2" s="1"/>
  <c r="N345" i="2" l="1"/>
  <c r="O345" i="2" s="1"/>
  <c r="R345" i="2" l="1"/>
  <c r="T345" i="2" s="1"/>
  <c r="P345" i="2"/>
  <c r="V345" i="2" s="1"/>
  <c r="F346" i="2" s="1"/>
  <c r="U345" i="2"/>
  <c r="Q345" i="2"/>
  <c r="S345" i="2" l="1"/>
  <c r="G346" i="2"/>
  <c r="I346" i="2" s="1"/>
  <c r="H346" i="2"/>
  <c r="K346" i="2" s="1"/>
  <c r="N346" i="2" s="1"/>
  <c r="O346" i="2" s="1"/>
  <c r="J346" i="2"/>
  <c r="M346" i="2" s="1"/>
  <c r="U346" i="2" l="1"/>
  <c r="P346" i="2"/>
  <c r="R346" i="2"/>
  <c r="T346" i="2" s="1"/>
  <c r="Q346" i="2"/>
  <c r="S346" i="2" s="1"/>
  <c r="G347" i="2"/>
  <c r="V346" i="2" l="1"/>
  <c r="F347" i="2" s="1"/>
  <c r="J347" i="2" l="1"/>
  <c r="M347" i="2" s="1"/>
  <c r="H347" i="2"/>
  <c r="K347" i="2" s="1"/>
  <c r="N347" i="2" s="1"/>
  <c r="O347" i="2" s="1"/>
  <c r="I347" i="2"/>
  <c r="U347" i="2" l="1"/>
  <c r="R347" i="2"/>
  <c r="T347" i="2" s="1"/>
  <c r="Q347" i="2"/>
  <c r="P347" i="2"/>
  <c r="V347" i="2" s="1"/>
  <c r="F348" i="2" s="1"/>
  <c r="O348" i="2"/>
  <c r="U348" i="2" l="1"/>
  <c r="R348" i="2"/>
  <c r="T348" i="2" s="1"/>
  <c r="Q348" i="2"/>
  <c r="H348" i="2"/>
  <c r="K348" i="2" s="1"/>
  <c r="N348" i="2" s="1"/>
  <c r="J348" i="2"/>
  <c r="M348" i="2" s="1"/>
  <c r="S347" i="2"/>
  <c r="G348" i="2"/>
  <c r="G349" i="2" s="1"/>
  <c r="I348" i="2" l="1"/>
  <c r="P348" i="2"/>
  <c r="V348" i="2" s="1"/>
  <c r="F349" i="2" s="1"/>
  <c r="S348" i="2"/>
  <c r="J349" i="2" l="1"/>
  <c r="M349" i="2" s="1"/>
  <c r="I349" i="2"/>
  <c r="H349" i="2"/>
  <c r="K349" i="2" s="1"/>
  <c r="N349" i="2" l="1"/>
  <c r="O349" i="2" s="1"/>
  <c r="Q349" i="2" l="1"/>
  <c r="O350" i="2"/>
  <c r="U349" i="2"/>
  <c r="R349" i="2"/>
  <c r="T349" i="2" s="1"/>
  <c r="P349" i="2"/>
  <c r="V349" i="2" s="1"/>
  <c r="F350" i="2" s="1"/>
  <c r="H350" i="2" l="1"/>
  <c r="K350" i="2" s="1"/>
  <c r="J350" i="2"/>
  <c r="M350" i="2" s="1"/>
  <c r="N350" i="2" s="1"/>
  <c r="P350" i="2"/>
  <c r="R350" i="2"/>
  <c r="T350" i="2" s="1"/>
  <c r="Q350" i="2"/>
  <c r="S350" i="2" s="1"/>
  <c r="U350" i="2"/>
  <c r="V350" i="2" s="1"/>
  <c r="F351" i="2" s="1"/>
  <c r="S349" i="2"/>
  <c r="G350" i="2"/>
  <c r="G351" i="2" s="1"/>
  <c r="J351" i="2" l="1"/>
  <c r="M351" i="2" s="1"/>
  <c r="I351" i="2"/>
  <c r="L351" i="2" s="1"/>
  <c r="H351" i="2"/>
  <c r="K351" i="2" s="1"/>
  <c r="I350" i="2"/>
  <c r="N351" i="2" l="1"/>
  <c r="O351" i="2" s="1"/>
  <c r="P351" i="2" l="1"/>
  <c r="V351" i="2" s="1"/>
  <c r="F352" i="2" s="1"/>
  <c r="Q351" i="2"/>
  <c r="R351" i="2"/>
  <c r="T351" i="2" s="1"/>
  <c r="U351" i="2"/>
  <c r="S351" i="2" l="1"/>
  <c r="G352" i="2"/>
  <c r="H352" i="2"/>
  <c r="K352" i="2" s="1"/>
  <c r="J352" i="2"/>
  <c r="M352" i="2" s="1"/>
  <c r="I352" i="2"/>
  <c r="L352" i="2" s="1"/>
  <c r="N352" i="2" s="1"/>
  <c r="O352" i="2" s="1"/>
  <c r="R352" i="2" l="1"/>
  <c r="T352" i="2" s="1"/>
  <c r="Q352" i="2"/>
  <c r="P352" i="2"/>
  <c r="U352" i="2"/>
  <c r="V352" i="2" s="1"/>
  <c r="F353" i="2" s="1"/>
  <c r="G353" i="2"/>
  <c r="H353" i="2" l="1"/>
  <c r="K353" i="2" s="1"/>
  <c r="J353" i="2"/>
  <c r="M353" i="2" s="1"/>
  <c r="I353" i="2"/>
  <c r="L353" i="2" s="1"/>
  <c r="S352" i="2"/>
  <c r="N353" i="2" l="1"/>
  <c r="O353" i="2" s="1"/>
  <c r="U353" i="2" l="1"/>
  <c r="R353" i="2"/>
  <c r="T353" i="2" s="1"/>
  <c r="P353" i="2"/>
  <c r="Q353" i="2"/>
  <c r="V353" i="2" l="1"/>
  <c r="F354" i="2" s="1"/>
  <c r="S353" i="2"/>
  <c r="G354" i="2"/>
  <c r="J354" i="2" l="1"/>
  <c r="M354" i="2" s="1"/>
  <c r="H354" i="2"/>
  <c r="K354" i="2" s="1"/>
  <c r="N354" i="2" s="1"/>
  <c r="O354" i="2" s="1"/>
  <c r="I354" i="2"/>
  <c r="L354" i="2" s="1"/>
  <c r="P354" i="2" l="1"/>
  <c r="Q354" i="2"/>
  <c r="U354" i="2"/>
  <c r="V354" i="2" s="1"/>
  <c r="F355" i="2" s="1"/>
  <c r="R354" i="2"/>
  <c r="T354" i="2" s="1"/>
  <c r="H355" i="2" l="1"/>
  <c r="K355" i="2" s="1"/>
  <c r="J355" i="2"/>
  <c r="M355" i="2" s="1"/>
  <c r="S354" i="2"/>
  <c r="G355" i="2"/>
  <c r="I355" i="2" l="1"/>
  <c r="L355" i="2" s="1"/>
  <c r="N355" i="2" s="1"/>
  <c r="O355" i="2" s="1"/>
  <c r="P355" i="2" l="1"/>
  <c r="U355" i="2"/>
  <c r="Q355" i="2"/>
  <c r="R355" i="2"/>
  <c r="T355" i="2" s="1"/>
  <c r="S355" i="2" l="1"/>
  <c r="G356" i="2"/>
  <c r="V355" i="2"/>
  <c r="F356" i="2" s="1"/>
  <c r="H356" i="2" l="1"/>
  <c r="K356" i="2" s="1"/>
  <c r="J356" i="2"/>
  <c r="M356" i="2" s="1"/>
  <c r="I356" i="2"/>
  <c r="L356" i="2" s="1"/>
  <c r="N356" i="2" s="1"/>
  <c r="O356" i="2" s="1"/>
  <c r="R356" i="2" l="1"/>
  <c r="T356" i="2" s="1"/>
  <c r="Q356" i="2"/>
  <c r="U356" i="2"/>
  <c r="V356" i="2" s="1"/>
  <c r="F357" i="2" s="1"/>
  <c r="P356" i="2"/>
  <c r="H357" i="2" l="1"/>
  <c r="K357" i="2" s="1"/>
  <c r="J357" i="2"/>
  <c r="M357" i="2" s="1"/>
  <c r="S356" i="2"/>
  <c r="G357" i="2"/>
  <c r="I357" i="2" l="1"/>
  <c r="L357" i="2" s="1"/>
  <c r="N357" i="2" s="1"/>
  <c r="O357" i="2" s="1"/>
  <c r="P357" i="2" l="1"/>
  <c r="U357" i="2"/>
  <c r="Q357" i="2"/>
  <c r="R357" i="2"/>
  <c r="T357" i="2" s="1"/>
  <c r="S357" i="2" l="1"/>
  <c r="G358" i="2"/>
  <c r="V357" i="2"/>
  <c r="F358" i="2" s="1"/>
  <c r="I358" i="2" l="1"/>
  <c r="L358" i="2" s="1"/>
  <c r="N358" i="2" s="1"/>
  <c r="O358" i="2" s="1"/>
  <c r="H358" i="2"/>
  <c r="K358" i="2" s="1"/>
  <c r="J358" i="2"/>
  <c r="M358" i="2" s="1"/>
  <c r="R358" i="2" l="1"/>
  <c r="T358" i="2" s="1"/>
  <c r="U358" i="2"/>
  <c r="P358" i="2"/>
  <c r="V358" i="2" s="1"/>
  <c r="F359" i="2" s="1"/>
  <c r="Q358" i="2"/>
  <c r="J359" i="2" l="1"/>
  <c r="M359" i="2" s="1"/>
  <c r="H359" i="2"/>
  <c r="K359" i="2" s="1"/>
  <c r="S358" i="2"/>
  <c r="G359" i="2"/>
  <c r="I359" i="2" l="1"/>
  <c r="L359" i="2" s="1"/>
  <c r="N359" i="2" s="1"/>
  <c r="O359" i="2" s="1"/>
  <c r="R359" i="2" l="1"/>
  <c r="T359" i="2" s="1"/>
  <c r="P359" i="2"/>
  <c r="V359" i="2" s="1"/>
  <c r="F360" i="2" s="1"/>
  <c r="U359" i="2"/>
  <c r="Q359" i="2"/>
  <c r="J360" i="2" l="1"/>
  <c r="M360" i="2" s="1"/>
  <c r="H360" i="2"/>
  <c r="K360" i="2" s="1"/>
  <c r="I360" i="2"/>
  <c r="L360" i="2" s="1"/>
  <c r="S359" i="2"/>
  <c r="G360" i="2"/>
  <c r="N360" i="2" l="1"/>
  <c r="O360" i="2" s="1"/>
  <c r="Q360" i="2" l="1"/>
  <c r="U360" i="2"/>
  <c r="O361" i="2"/>
  <c r="R360" i="2"/>
  <c r="T360" i="2" s="1"/>
  <c r="P360" i="2"/>
  <c r="V360" i="2" s="1"/>
  <c r="F361" i="2" s="1"/>
  <c r="H361" i="2" l="1"/>
  <c r="K361" i="2" s="1"/>
  <c r="J361" i="2"/>
  <c r="M361" i="2" s="1"/>
  <c r="R361" i="2"/>
  <c r="T361" i="2" s="1"/>
  <c r="P361" i="2"/>
  <c r="V361" i="2" s="1"/>
  <c r="F362" i="2" s="1"/>
  <c r="U361" i="2"/>
  <c r="S360" i="2"/>
  <c r="G361" i="2"/>
  <c r="I361" i="2" s="1"/>
  <c r="Q361" i="2" s="1"/>
  <c r="S361" i="2" s="1"/>
  <c r="I362" i="2" l="1"/>
  <c r="H362" i="2"/>
  <c r="K362" i="2" s="1"/>
  <c r="N362" i="2" s="1"/>
  <c r="O362" i="2" s="1"/>
  <c r="J362" i="2"/>
  <c r="M362" i="2" s="1"/>
  <c r="N361" i="2"/>
  <c r="U362" i="2" l="1"/>
  <c r="Q362" i="2"/>
  <c r="R362" i="2"/>
  <c r="T362" i="2" s="1"/>
  <c r="P362" i="2"/>
  <c r="V362" i="2" s="1"/>
  <c r="F363" i="2" s="1"/>
  <c r="S362" i="2" l="1"/>
  <c r="G363" i="2"/>
  <c r="I363" i="2" s="1"/>
  <c r="H363" i="2"/>
  <c r="K363" i="2" s="1"/>
  <c r="N363" i="2" s="1"/>
  <c r="O363" i="2" s="1"/>
  <c r="J363" i="2"/>
  <c r="M363" i="2" s="1"/>
  <c r="R363" i="2" l="1"/>
  <c r="T363" i="2" s="1"/>
  <c r="P363" i="2"/>
  <c r="Q363" i="2"/>
  <c r="S363" i="2" s="1"/>
  <c r="U363" i="2"/>
  <c r="G364" i="2"/>
  <c r="V363" i="2" l="1"/>
  <c r="F364" i="2" s="1"/>
  <c r="H364" i="2" l="1"/>
  <c r="K364" i="2" s="1"/>
  <c r="J364" i="2"/>
  <c r="M364" i="2" s="1"/>
  <c r="I364" i="2"/>
  <c r="N364" i="2" l="1"/>
  <c r="O364" i="2" s="1"/>
  <c r="R364" i="2" l="1"/>
  <c r="T364" i="2" s="1"/>
  <c r="Q364" i="2"/>
  <c r="P364" i="2"/>
  <c r="V364" i="2" s="1"/>
  <c r="F365" i="2" s="1"/>
  <c r="U364" i="2"/>
  <c r="H365" i="2" l="1"/>
  <c r="K365" i="2" s="1"/>
  <c r="J365" i="2"/>
  <c r="M365" i="2" s="1"/>
  <c r="I365" i="2"/>
  <c r="S364" i="2"/>
  <c r="G365" i="2"/>
  <c r="N365" i="2" l="1"/>
  <c r="O365" i="2" s="1"/>
  <c r="Q365" i="2" l="1"/>
  <c r="R365" i="2"/>
  <c r="T365" i="2" s="1"/>
  <c r="P365" i="2"/>
  <c r="V365" i="2" s="1"/>
  <c r="F366" i="2" s="1"/>
  <c r="U365" i="2"/>
  <c r="H366" i="2" l="1"/>
  <c r="K366" i="2" s="1"/>
  <c r="J366" i="2"/>
  <c r="M366" i="2" s="1"/>
  <c r="S365" i="2"/>
  <c r="G366" i="2"/>
  <c r="I366" i="2" l="1"/>
  <c r="N366" i="2"/>
  <c r="O366" i="2" s="1"/>
  <c r="U366" i="2" l="1"/>
  <c r="P366" i="2"/>
  <c r="V366" i="2" s="1"/>
  <c r="F367" i="2" s="1"/>
  <c r="R366" i="2"/>
  <c r="T366" i="2" s="1"/>
  <c r="Q366" i="2"/>
  <c r="J367" i="2" l="1"/>
  <c r="M367" i="2" s="1"/>
  <c r="H367" i="2"/>
  <c r="K367" i="2" s="1"/>
  <c r="N367" i="2" s="1"/>
  <c r="O367" i="2" s="1"/>
  <c r="I367" i="2"/>
  <c r="S366" i="2"/>
  <c r="G367" i="2"/>
  <c r="P367" i="2" l="1"/>
  <c r="U367" i="2"/>
  <c r="R367" i="2"/>
  <c r="T367" i="2" s="1"/>
  <c r="Q367" i="2"/>
  <c r="S367" i="2" s="1"/>
  <c r="V367" i="2" l="1"/>
  <c r="F368" i="2" s="1"/>
  <c r="G368" i="2"/>
  <c r="J368" i="2" l="1"/>
  <c r="M368" i="2" s="1"/>
  <c r="I368" i="2"/>
  <c r="H368" i="2"/>
  <c r="K368" i="2" s="1"/>
  <c r="N368" i="2" s="1"/>
  <c r="O368" i="2" s="1"/>
  <c r="R368" i="2" l="1"/>
  <c r="T368" i="2" s="1"/>
  <c r="Q368" i="2"/>
  <c r="U368" i="2"/>
  <c r="P368" i="2"/>
  <c r="V368" i="2" l="1"/>
  <c r="F369" i="2" s="1"/>
  <c r="S368" i="2"/>
  <c r="G369" i="2"/>
  <c r="J369" i="2" l="1"/>
  <c r="M369" i="2" s="1"/>
  <c r="H369" i="2"/>
  <c r="K369" i="2" s="1"/>
  <c r="N369" i="2" s="1"/>
  <c r="O369" i="2" s="1"/>
  <c r="I369" i="2"/>
  <c r="U369" i="2" l="1"/>
  <c r="P369" i="2"/>
  <c r="V369" i="2" s="1"/>
  <c r="F370" i="2" s="1"/>
  <c r="Q369" i="2"/>
  <c r="R369" i="2"/>
  <c r="T369" i="2" s="1"/>
  <c r="S369" i="2" l="1"/>
  <c r="G370" i="2"/>
  <c r="J370" i="2"/>
  <c r="M370" i="2" s="1"/>
  <c r="I370" i="2"/>
  <c r="H370" i="2"/>
  <c r="K370" i="2" s="1"/>
  <c r="N370" i="2" l="1"/>
  <c r="O370" i="2" s="1"/>
  <c r="U370" i="2" l="1"/>
  <c r="R370" i="2"/>
  <c r="T370" i="2" s="1"/>
  <c r="Q370" i="2"/>
  <c r="P370" i="2"/>
  <c r="V370" i="2" s="1"/>
  <c r="F371" i="2" s="1"/>
  <c r="H371" i="2" l="1"/>
  <c r="K371" i="2" s="1"/>
  <c r="N371" i="2" s="1"/>
  <c r="O371" i="2" s="1"/>
  <c r="J371" i="2"/>
  <c r="M371" i="2" s="1"/>
  <c r="S370" i="2"/>
  <c r="G371" i="2"/>
  <c r="R371" i="2" l="1"/>
  <c r="T371" i="2" s="1"/>
  <c r="P371" i="2"/>
  <c r="Q371" i="2"/>
  <c r="S371" i="2" s="1"/>
  <c r="O372" i="2"/>
  <c r="U371" i="2"/>
  <c r="G372" i="2"/>
  <c r="I371" i="2"/>
  <c r="G373" i="2" l="1"/>
  <c r="V371" i="2"/>
  <c r="F372" i="2" s="1"/>
  <c r="R372" i="2"/>
  <c r="T372" i="2" s="1"/>
  <c r="U372" i="2"/>
  <c r="Q372" i="2"/>
  <c r="H372" i="2" l="1"/>
  <c r="I372" i="2"/>
  <c r="J372" i="2"/>
  <c r="M372" i="2" s="1"/>
  <c r="K372" i="2" l="1"/>
  <c r="N372" i="2" s="1"/>
  <c r="P372" i="2"/>
  <c r="S372" i="2" l="1"/>
  <c r="V372" i="2"/>
  <c r="F373" i="2" s="1"/>
  <c r="I373" i="2" l="1"/>
  <c r="J373" i="2"/>
  <c r="M373" i="2" s="1"/>
  <c r="H373" i="2"/>
  <c r="K373" i="2" s="1"/>
  <c r="N373" i="2" s="1"/>
  <c r="O373" i="2" s="1"/>
  <c r="Q373" i="2" l="1"/>
  <c r="P373" i="2"/>
  <c r="O374" i="2"/>
  <c r="R373" i="2"/>
  <c r="T373" i="2" s="1"/>
  <c r="U373" i="2"/>
  <c r="Q374" i="2" l="1"/>
  <c r="S374" i="2" s="1"/>
  <c r="R374" i="2"/>
  <c r="T374" i="2" s="1"/>
  <c r="P374" i="2"/>
  <c r="U374" i="2"/>
  <c r="V373" i="2"/>
  <c r="F374" i="2" s="1"/>
  <c r="S373" i="2"/>
  <c r="G374" i="2"/>
  <c r="G375" i="2" l="1"/>
  <c r="H374" i="2"/>
  <c r="K374" i="2" s="1"/>
  <c r="N374" i="2" s="1"/>
  <c r="V374" i="2"/>
  <c r="F375" i="2" s="1"/>
  <c r="I374" i="2"/>
  <c r="J374" i="2"/>
  <c r="M374" i="2" s="1"/>
  <c r="J375" i="2" l="1"/>
  <c r="M375" i="2" s="1"/>
  <c r="H375" i="2"/>
  <c r="K375" i="2" s="1"/>
  <c r="I375" i="2"/>
  <c r="N375" i="2" l="1"/>
  <c r="O375" i="2" s="1"/>
  <c r="P375" i="2" l="1"/>
  <c r="R375" i="2"/>
  <c r="T375" i="2" s="1"/>
  <c r="U375" i="2"/>
  <c r="Q375" i="2"/>
  <c r="V375" i="2" l="1"/>
  <c r="F376" i="2" s="1"/>
  <c r="S375" i="2"/>
  <c r="G376" i="2"/>
  <c r="I376" i="2" l="1"/>
  <c r="L376" i="2" s="1"/>
  <c r="J376" i="2"/>
  <c r="M376" i="2" s="1"/>
  <c r="H376" i="2"/>
  <c r="K376" i="2" s="1"/>
  <c r="N376" i="2" l="1"/>
  <c r="O376" i="2" s="1"/>
  <c r="P376" i="2" l="1"/>
  <c r="Q376" i="2"/>
  <c r="R376" i="2"/>
  <c r="T376" i="2" s="1"/>
  <c r="U376" i="2"/>
  <c r="V376" i="2" s="1"/>
  <c r="F377" i="2" s="1"/>
  <c r="H377" i="2" l="1"/>
  <c r="K377" i="2" s="1"/>
  <c r="J377" i="2"/>
  <c r="M377" i="2" s="1"/>
  <c r="I377" i="2"/>
  <c r="L377" i="2" s="1"/>
  <c r="S376" i="2"/>
  <c r="G377" i="2"/>
  <c r="N377" i="2" l="1"/>
  <c r="O377" i="2" s="1"/>
  <c r="R377" i="2" l="1"/>
  <c r="T377" i="2" s="1"/>
  <c r="Q377" i="2"/>
  <c r="P377" i="2"/>
  <c r="V377" i="2" s="1"/>
  <c r="F378" i="2" s="1"/>
  <c r="U377" i="2"/>
  <c r="J378" i="2" l="1"/>
  <c r="M378" i="2" s="1"/>
  <c r="H378" i="2"/>
  <c r="K378" i="2" s="1"/>
  <c r="I378" i="2"/>
  <c r="L378" i="2" s="1"/>
  <c r="N378" i="2" s="1"/>
  <c r="O378" i="2" s="1"/>
  <c r="S377" i="2"/>
  <c r="G378" i="2"/>
  <c r="G379" i="2" l="1"/>
  <c r="Q378" i="2"/>
  <c r="R378" i="2"/>
  <c r="T378" i="2" s="1"/>
  <c r="U378" i="2"/>
  <c r="V378" i="2" s="1"/>
  <c r="F379" i="2" s="1"/>
  <c r="P378" i="2"/>
  <c r="H379" i="2" l="1"/>
  <c r="K379" i="2" s="1"/>
  <c r="J379" i="2"/>
  <c r="M379" i="2" s="1"/>
  <c r="I379" i="2"/>
  <c r="L379" i="2" s="1"/>
  <c r="S378" i="2"/>
  <c r="N379" i="2" l="1"/>
  <c r="O379" i="2" s="1"/>
  <c r="R379" i="2" l="1"/>
  <c r="T379" i="2" s="1"/>
  <c r="Q379" i="2"/>
  <c r="P379" i="2"/>
  <c r="V379" i="2" s="1"/>
  <c r="F380" i="2" s="1"/>
  <c r="U379" i="2"/>
  <c r="S379" i="2" l="1"/>
  <c r="G380" i="2"/>
  <c r="I380" i="2" s="1"/>
  <c r="L380" i="2" s="1"/>
  <c r="J380" i="2"/>
  <c r="M380" i="2" s="1"/>
  <c r="H380" i="2"/>
  <c r="K380" i="2" s="1"/>
  <c r="N380" i="2" l="1"/>
  <c r="O380" i="2" s="1"/>
  <c r="R380" i="2" l="1"/>
  <c r="T380" i="2" s="1"/>
  <c r="Q380" i="2"/>
  <c r="P380" i="2"/>
  <c r="U380" i="2"/>
  <c r="V380" i="2" s="1"/>
  <c r="F381" i="2" s="1"/>
  <c r="S380" i="2" l="1"/>
  <c r="G381" i="2"/>
  <c r="H381" i="2"/>
  <c r="K381" i="2" s="1"/>
  <c r="I381" i="2"/>
  <c r="L381" i="2" s="1"/>
  <c r="N381" i="2" s="1"/>
  <c r="O381" i="2" s="1"/>
  <c r="J381" i="2"/>
  <c r="M381" i="2" s="1"/>
  <c r="U381" i="2" l="1"/>
  <c r="P381" i="2"/>
  <c r="Q381" i="2"/>
  <c r="S381" i="2" s="1"/>
  <c r="R381" i="2"/>
  <c r="T381" i="2" s="1"/>
  <c r="G382" i="2" l="1"/>
  <c r="V381" i="2"/>
  <c r="F382" i="2" s="1"/>
  <c r="I382" i="2" l="1"/>
  <c r="L382" i="2" s="1"/>
  <c r="H382" i="2"/>
  <c r="K382" i="2" s="1"/>
  <c r="N382" i="2" s="1"/>
  <c r="O382" i="2" s="1"/>
  <c r="J382" i="2"/>
  <c r="M382" i="2" s="1"/>
  <c r="R382" i="2" l="1"/>
  <c r="T382" i="2" s="1"/>
  <c r="U382" i="2"/>
  <c r="Q382" i="2"/>
  <c r="P382" i="2"/>
  <c r="V382" i="2" s="1"/>
  <c r="F383" i="2" s="1"/>
  <c r="S382" i="2" l="1"/>
  <c r="G383" i="2"/>
  <c r="H383" i="2"/>
  <c r="K383" i="2" s="1"/>
  <c r="J383" i="2"/>
  <c r="M383" i="2" s="1"/>
  <c r="I383" i="2"/>
  <c r="L383" i="2" s="1"/>
  <c r="N383" i="2" l="1"/>
  <c r="O383" i="2" s="1"/>
  <c r="R383" i="2" l="1"/>
  <c r="T383" i="2" s="1"/>
  <c r="P383" i="2"/>
  <c r="Q383" i="2"/>
  <c r="U383" i="2"/>
  <c r="V383" i="2" l="1"/>
  <c r="F384" i="2" s="1"/>
  <c r="S383" i="2"/>
  <c r="G384" i="2"/>
  <c r="H384" i="2" l="1"/>
  <c r="K384" i="2" s="1"/>
  <c r="I384" i="2"/>
  <c r="L384" i="2" s="1"/>
  <c r="J384" i="2"/>
  <c r="M384" i="2" s="1"/>
  <c r="N384" i="2" l="1"/>
  <c r="O384" i="2" s="1"/>
  <c r="Q384" i="2" l="1"/>
  <c r="R384" i="2"/>
  <c r="T384" i="2" s="1"/>
  <c r="P384" i="2"/>
  <c r="U384" i="2"/>
  <c r="V384" i="2" l="1"/>
  <c r="F385" i="2" s="1"/>
  <c r="S384" i="2"/>
  <c r="G385" i="2"/>
  <c r="I385" i="2" l="1"/>
  <c r="L385" i="2" s="1"/>
  <c r="J385" i="2"/>
  <c r="M385" i="2" s="1"/>
  <c r="H385" i="2"/>
  <c r="K385" i="2" s="1"/>
  <c r="N385" i="2" l="1"/>
  <c r="O385" i="2" s="1"/>
  <c r="U385" i="2" l="1"/>
  <c r="O386" i="2"/>
  <c r="R385" i="2"/>
  <c r="T385" i="2" s="1"/>
  <c r="Q385" i="2"/>
  <c r="S385" i="2" s="1"/>
  <c r="P385" i="2"/>
  <c r="V385" i="2" s="1"/>
  <c r="F386" i="2" s="1"/>
  <c r="J386" i="2" l="1"/>
  <c r="M386" i="2" s="1"/>
  <c r="I386" i="2"/>
  <c r="Q386" i="2" s="1"/>
  <c r="H386" i="2"/>
  <c r="K386" i="2" s="1"/>
  <c r="N386" i="2" s="1"/>
  <c r="P386" i="2"/>
  <c r="V386" i="2" s="1"/>
  <c r="F387" i="2" s="1"/>
  <c r="R386" i="2"/>
  <c r="T386" i="2" s="1"/>
  <c r="U386" i="2"/>
  <c r="H387" i="2" l="1"/>
  <c r="K387" i="2" s="1"/>
  <c r="J387" i="2"/>
  <c r="M387" i="2" s="1"/>
  <c r="S386" i="2"/>
  <c r="G387" i="2"/>
  <c r="I387" i="2" l="1"/>
  <c r="N387" i="2"/>
  <c r="O387" i="2" s="1"/>
  <c r="O388" i="2" l="1"/>
  <c r="U387" i="2"/>
  <c r="R387" i="2"/>
  <c r="T387" i="2" s="1"/>
  <c r="P387" i="2"/>
  <c r="V387" i="2" s="1"/>
  <c r="F388" i="2" s="1"/>
  <c r="Q387" i="2"/>
  <c r="S387" i="2" l="1"/>
  <c r="G388" i="2"/>
  <c r="H388" i="2"/>
  <c r="K388" i="2" s="1"/>
  <c r="N388" i="2" s="1"/>
  <c r="J388" i="2"/>
  <c r="M388" i="2" s="1"/>
  <c r="I388" i="2"/>
  <c r="U388" i="2"/>
  <c r="P388" i="2"/>
  <c r="R388" i="2"/>
  <c r="T388" i="2" s="1"/>
  <c r="Q388" i="2"/>
  <c r="S388" i="2" s="1"/>
  <c r="V388" i="2" l="1"/>
  <c r="F389" i="2" s="1"/>
  <c r="G389" i="2"/>
  <c r="J389" i="2" l="1"/>
  <c r="M389" i="2" s="1"/>
  <c r="H389" i="2"/>
  <c r="K389" i="2" s="1"/>
  <c r="N389" i="2" s="1"/>
  <c r="O389" i="2" s="1"/>
  <c r="I389" i="2"/>
  <c r="R389" i="2" l="1"/>
  <c r="T389" i="2" s="1"/>
  <c r="U389" i="2"/>
  <c r="Q389" i="2"/>
  <c r="P389" i="2"/>
  <c r="V389" i="2" s="1"/>
  <c r="F390" i="2" s="1"/>
  <c r="H390" i="2" l="1"/>
  <c r="K390" i="2" s="1"/>
  <c r="J390" i="2"/>
  <c r="M390" i="2" s="1"/>
  <c r="S389" i="2"/>
  <c r="G390" i="2"/>
  <c r="I390" i="2" l="1"/>
  <c r="N390" i="2"/>
  <c r="O390" i="2" s="1"/>
  <c r="U390" i="2" l="1"/>
  <c r="Q390" i="2"/>
  <c r="P390" i="2"/>
  <c r="V390" i="2" s="1"/>
  <c r="F391" i="2" s="1"/>
  <c r="R390" i="2"/>
  <c r="T390" i="2" s="1"/>
  <c r="H391" i="2" l="1"/>
  <c r="K391" i="2" s="1"/>
  <c r="N391" i="2" s="1"/>
  <c r="O391" i="2" s="1"/>
  <c r="J391" i="2"/>
  <c r="M391" i="2" s="1"/>
  <c r="I391" i="2"/>
  <c r="S390" i="2"/>
  <c r="G391" i="2"/>
  <c r="P391" i="2" l="1"/>
  <c r="R391" i="2"/>
  <c r="T391" i="2" s="1"/>
  <c r="Q391" i="2"/>
  <c r="S391" i="2" s="1"/>
  <c r="U391" i="2"/>
  <c r="V391" i="2" l="1"/>
  <c r="F392" i="2" s="1"/>
  <c r="G392" i="2"/>
  <c r="I392" i="2" l="1"/>
  <c r="H392" i="2"/>
  <c r="K392" i="2" s="1"/>
  <c r="N392" i="2" s="1"/>
  <c r="O392" i="2" s="1"/>
  <c r="J392" i="2"/>
  <c r="M392" i="2" s="1"/>
  <c r="R392" i="2" l="1"/>
  <c r="T392" i="2" s="1"/>
  <c r="U392" i="2"/>
  <c r="P392" i="2"/>
  <c r="Q392" i="2"/>
  <c r="S392" i="2" l="1"/>
  <c r="G393" i="2"/>
  <c r="V392" i="2"/>
  <c r="F393" i="2" s="1"/>
  <c r="J393" i="2" l="1"/>
  <c r="M393" i="2" s="1"/>
  <c r="H393" i="2"/>
  <c r="K393" i="2" s="1"/>
  <c r="N393" i="2" s="1"/>
  <c r="O393" i="2" s="1"/>
  <c r="I393" i="2"/>
  <c r="R393" i="2" l="1"/>
  <c r="T393" i="2" s="1"/>
  <c r="U393" i="2"/>
  <c r="Q393" i="2"/>
  <c r="P393" i="2"/>
  <c r="V393" i="2" s="1"/>
  <c r="F394" i="2" s="1"/>
  <c r="S393" i="2" l="1"/>
  <c r="G394" i="2"/>
  <c r="J394" i="2"/>
  <c r="M394" i="2" s="1"/>
  <c r="H394" i="2"/>
  <c r="K394" i="2" s="1"/>
  <c r="N394" i="2" s="1"/>
  <c r="O394" i="2" s="1"/>
  <c r="U394" i="2" l="1"/>
  <c r="R394" i="2"/>
  <c r="T394" i="2" s="1"/>
  <c r="Q394" i="2"/>
  <c r="P394" i="2"/>
  <c r="V394" i="2" s="1"/>
  <c r="F395" i="2" s="1"/>
  <c r="I394" i="2"/>
  <c r="G395" i="2"/>
  <c r="S394" i="2" l="1"/>
  <c r="J395" i="2"/>
  <c r="M395" i="2" s="1"/>
  <c r="I395" i="2"/>
  <c r="H395" i="2"/>
  <c r="K395" i="2" s="1"/>
  <c r="N395" i="2" l="1"/>
  <c r="O395" i="2" s="1"/>
  <c r="Q395" i="2" l="1"/>
  <c r="R395" i="2"/>
  <c r="T395" i="2" s="1"/>
  <c r="U395" i="2"/>
  <c r="P395" i="2"/>
  <c r="V395" i="2" l="1"/>
  <c r="F396" i="2" s="1"/>
  <c r="S395" i="2"/>
  <c r="G396" i="2"/>
  <c r="I396" i="2" l="1"/>
  <c r="H396" i="2"/>
  <c r="K396" i="2" s="1"/>
  <c r="N396" i="2" s="1"/>
  <c r="O396" i="2" s="1"/>
  <c r="J396" i="2"/>
  <c r="M396" i="2" s="1"/>
  <c r="Q396" i="2" l="1"/>
  <c r="R396" i="2"/>
  <c r="T396" i="2" s="1"/>
  <c r="U396" i="2"/>
  <c r="P396" i="2"/>
  <c r="V396" i="2" s="1"/>
  <c r="F397" i="2" s="1"/>
  <c r="J397" i="2" l="1"/>
  <c r="M397" i="2" s="1"/>
  <c r="H397" i="2"/>
  <c r="K397" i="2" s="1"/>
  <c r="N397" i="2" s="1"/>
  <c r="O397" i="2" s="1"/>
  <c r="S396" i="2"/>
  <c r="G397" i="2"/>
  <c r="U397" i="2" l="1"/>
  <c r="Q397" i="2"/>
  <c r="P397" i="2"/>
  <c r="V397" i="2" s="1"/>
  <c r="F398" i="2" s="1"/>
  <c r="R397" i="2"/>
  <c r="T397" i="2" s="1"/>
  <c r="G398" i="2"/>
  <c r="I397" i="2"/>
  <c r="S397" i="2" l="1"/>
  <c r="J398" i="2"/>
  <c r="M398" i="2" s="1"/>
  <c r="H398" i="2"/>
  <c r="K398" i="2" s="1"/>
  <c r="N398" i="2" s="1"/>
  <c r="O398" i="2" s="1"/>
  <c r="I398" i="2"/>
  <c r="P398" i="2" l="1"/>
  <c r="R398" i="2"/>
  <c r="T398" i="2" s="1"/>
  <c r="O399" i="2"/>
  <c r="U398" i="2"/>
  <c r="Q398" i="2"/>
  <c r="S398" i="2" l="1"/>
  <c r="G399" i="2"/>
  <c r="R399" i="2"/>
  <c r="T399" i="2" s="1"/>
  <c r="U399" i="2"/>
  <c r="Q399" i="2"/>
  <c r="V398" i="2"/>
  <c r="F399" i="2" s="1"/>
  <c r="J399" i="2" l="1"/>
  <c r="M399" i="2" s="1"/>
  <c r="H399" i="2"/>
  <c r="I399" i="2"/>
  <c r="L399" i="2" s="1"/>
  <c r="G400" i="2"/>
  <c r="K399" i="2" l="1"/>
  <c r="N399" i="2" s="1"/>
  <c r="P399" i="2"/>
  <c r="V399" i="2" l="1"/>
  <c r="F400" i="2" s="1"/>
  <c r="S399" i="2"/>
  <c r="H400" i="2" l="1"/>
  <c r="K400" i="2" s="1"/>
  <c r="I400" i="2"/>
  <c r="L400" i="2" s="1"/>
  <c r="J400" i="2"/>
  <c r="M400" i="2" s="1"/>
  <c r="N400" i="2" l="1"/>
  <c r="O400" i="2" s="1"/>
  <c r="R400" i="2" l="1"/>
  <c r="T400" i="2" s="1"/>
  <c r="U400" i="2"/>
  <c r="O401" i="2"/>
  <c r="P400" i="2"/>
  <c r="V400" i="2" s="1"/>
  <c r="F401" i="2" s="1"/>
  <c r="Q400" i="2"/>
  <c r="S400" i="2" l="1"/>
  <c r="G401" i="2"/>
  <c r="I401" i="2" s="1"/>
  <c r="L401" i="2" s="1"/>
  <c r="J401" i="2"/>
  <c r="M401" i="2" s="1"/>
  <c r="H401" i="2"/>
  <c r="K401" i="2" s="1"/>
  <c r="P401" i="2"/>
  <c r="Q401" i="2"/>
  <c r="S401" i="2" s="1"/>
  <c r="R401" i="2"/>
  <c r="T401" i="2" s="1"/>
  <c r="U401" i="2"/>
  <c r="V401" i="2" s="1"/>
  <c r="F402" i="2" s="1"/>
  <c r="H402" i="2" l="1"/>
  <c r="K402" i="2" s="1"/>
  <c r="J402" i="2"/>
  <c r="M402" i="2" s="1"/>
  <c r="G402" i="2"/>
  <c r="N401" i="2"/>
  <c r="I402" i="2" l="1"/>
  <c r="L402" i="2" s="1"/>
  <c r="N402" i="2" s="1"/>
  <c r="O402" i="2" s="1"/>
  <c r="Q402" i="2" l="1"/>
  <c r="P402" i="2"/>
  <c r="V402" i="2" s="1"/>
  <c r="F403" i="2" s="1"/>
  <c r="U402" i="2"/>
  <c r="R402" i="2"/>
  <c r="T402" i="2" s="1"/>
  <c r="J403" i="2" l="1"/>
  <c r="M403" i="2" s="1"/>
  <c r="H403" i="2"/>
  <c r="K403" i="2" s="1"/>
  <c r="I403" i="2"/>
  <c r="L403" i="2" s="1"/>
  <c r="N403" i="2" s="1"/>
  <c r="O403" i="2" s="1"/>
  <c r="S402" i="2"/>
  <c r="G403" i="2"/>
  <c r="U403" i="2" l="1"/>
  <c r="P403" i="2"/>
  <c r="V403" i="2" s="1"/>
  <c r="F404" i="2" s="1"/>
  <c r="R403" i="2"/>
  <c r="T403" i="2" s="1"/>
  <c r="Q403" i="2"/>
  <c r="S403" i="2" l="1"/>
  <c r="J404" i="2"/>
  <c r="M404" i="2" s="1"/>
  <c r="H404" i="2"/>
  <c r="K404" i="2" s="1"/>
  <c r="G404" i="2"/>
  <c r="I404" i="2" l="1"/>
  <c r="L404" i="2" s="1"/>
  <c r="N404" i="2"/>
  <c r="O404" i="2" s="1"/>
  <c r="U404" i="2" l="1"/>
  <c r="R404" i="2"/>
  <c r="T404" i="2" s="1"/>
  <c r="P404" i="2"/>
  <c r="Q404" i="2"/>
  <c r="S404" i="2" l="1"/>
  <c r="G405" i="2"/>
  <c r="V404" i="2"/>
  <c r="F405" i="2" s="1"/>
  <c r="H405" i="2" l="1"/>
  <c r="K405" i="2" s="1"/>
  <c r="I405" i="2"/>
  <c r="L405" i="2" s="1"/>
  <c r="J405" i="2"/>
  <c r="M405" i="2" s="1"/>
  <c r="N405" i="2" l="1"/>
  <c r="O405" i="2" s="1"/>
  <c r="R405" i="2" l="1"/>
  <c r="T405" i="2" s="1"/>
  <c r="P405" i="2"/>
  <c r="Q405" i="2"/>
  <c r="U405" i="2"/>
  <c r="S405" i="2" l="1"/>
  <c r="G406" i="2"/>
  <c r="V405" i="2"/>
  <c r="F406" i="2" s="1"/>
  <c r="J406" i="2" l="1"/>
  <c r="M406" i="2" s="1"/>
  <c r="I406" i="2"/>
  <c r="L406" i="2" s="1"/>
  <c r="H406" i="2"/>
  <c r="K406" i="2" s="1"/>
  <c r="N406" i="2" l="1"/>
  <c r="O406" i="2" s="1"/>
  <c r="P406" i="2" l="1"/>
  <c r="R406" i="2"/>
  <c r="T406" i="2" s="1"/>
  <c r="Q406" i="2"/>
  <c r="U406" i="2"/>
  <c r="S406" i="2" l="1"/>
  <c r="G407" i="2"/>
  <c r="V406" i="2"/>
  <c r="F407" i="2" s="1"/>
  <c r="I407" i="2" l="1"/>
  <c r="L407" i="2" s="1"/>
  <c r="J407" i="2"/>
  <c r="M407" i="2" s="1"/>
  <c r="H407" i="2"/>
  <c r="K407" i="2" s="1"/>
  <c r="N407" i="2" s="1"/>
  <c r="O407" i="2" s="1"/>
  <c r="R407" i="2" l="1"/>
  <c r="T407" i="2" s="1"/>
  <c r="P407" i="2"/>
  <c r="Q407" i="2"/>
  <c r="U407" i="2"/>
  <c r="V407" i="2" s="1"/>
  <c r="F408" i="2" s="1"/>
  <c r="H408" i="2" l="1"/>
  <c r="K408" i="2" s="1"/>
  <c r="J408" i="2"/>
  <c r="M408" i="2" s="1"/>
  <c r="S407" i="2"/>
  <c r="G408" i="2"/>
  <c r="I408" i="2" l="1"/>
  <c r="L408" i="2" s="1"/>
  <c r="N408" i="2" s="1"/>
  <c r="O408" i="2" s="1"/>
  <c r="Q408" i="2" l="1"/>
  <c r="R408" i="2"/>
  <c r="T408" i="2" s="1"/>
  <c r="P408" i="2"/>
  <c r="V408" i="2" s="1"/>
  <c r="F409" i="2" s="1"/>
  <c r="U408" i="2"/>
  <c r="J409" i="2" l="1"/>
  <c r="M409" i="2" s="1"/>
  <c r="H409" i="2"/>
  <c r="K409" i="2" s="1"/>
  <c r="S408" i="2"/>
  <c r="G409" i="2"/>
  <c r="I409" i="2" s="1"/>
  <c r="L409" i="2" s="1"/>
  <c r="N409" i="2" l="1"/>
  <c r="O409" i="2" s="1"/>
  <c r="P409" i="2" l="1"/>
  <c r="R409" i="2"/>
  <c r="T409" i="2" s="1"/>
  <c r="Q409" i="2"/>
  <c r="S409" i="2" s="1"/>
  <c r="U409" i="2"/>
  <c r="V409" i="2" l="1"/>
  <c r="F410" i="2" s="1"/>
  <c r="J410" i="2" l="1"/>
  <c r="M410" i="2" s="1"/>
  <c r="I410" i="2"/>
  <c r="H410" i="2"/>
  <c r="K410" i="2" s="1"/>
  <c r="N410" i="2" s="1"/>
  <c r="O410" i="2" s="1"/>
  <c r="P410" i="2" l="1"/>
  <c r="R410" i="2"/>
  <c r="T410" i="2" s="1"/>
  <c r="U410" i="2"/>
  <c r="Q410" i="2"/>
  <c r="S410" i="2" l="1"/>
  <c r="G411" i="2"/>
  <c r="V410" i="2"/>
  <c r="F411" i="2" s="1"/>
  <c r="J411" i="2" l="1"/>
  <c r="M411" i="2" s="1"/>
  <c r="H411" i="2"/>
  <c r="K411" i="2" s="1"/>
  <c r="I411" i="2"/>
  <c r="N411" i="2" l="1"/>
  <c r="O411" i="2" s="1"/>
  <c r="Q411" i="2" l="1"/>
  <c r="R411" i="2"/>
  <c r="T411" i="2" s="1"/>
  <c r="P411" i="2"/>
  <c r="U411" i="2"/>
  <c r="V411" i="2" s="1"/>
  <c r="F412" i="2" s="1"/>
  <c r="J412" i="2" l="1"/>
  <c r="M412" i="2" s="1"/>
  <c r="H412" i="2"/>
  <c r="K412" i="2" s="1"/>
  <c r="N412" i="2" s="1"/>
  <c r="O412" i="2" s="1"/>
  <c r="S411" i="2"/>
  <c r="G412" i="2"/>
  <c r="I412" i="2" l="1"/>
  <c r="R412" i="2"/>
  <c r="T412" i="2" s="1"/>
  <c r="Q412" i="2"/>
  <c r="S412" i="2" s="1"/>
  <c r="P412" i="2"/>
  <c r="V412" i="2" s="1"/>
  <c r="F413" i="2" s="1"/>
  <c r="U412" i="2"/>
  <c r="J413" i="2" l="1"/>
  <c r="M413" i="2" s="1"/>
  <c r="H413" i="2"/>
  <c r="K413" i="2" s="1"/>
  <c r="N413" i="2" s="1"/>
  <c r="O413" i="2" s="1"/>
  <c r="G413" i="2"/>
  <c r="I413" i="2" l="1"/>
  <c r="R413" i="2"/>
  <c r="T413" i="2" s="1"/>
  <c r="P413" i="2"/>
  <c r="Q413" i="2"/>
  <c r="S413" i="2" l="1"/>
  <c r="U413" i="2"/>
  <c r="V413" i="2" s="1"/>
  <c r="F414" i="2" s="1"/>
  <c r="G414" i="2"/>
  <c r="I414" i="2" l="1"/>
  <c r="J414" i="2"/>
  <c r="M414" i="2" s="1"/>
  <c r="H414" i="2"/>
  <c r="K414" i="2" s="1"/>
  <c r="N414" i="2" s="1"/>
  <c r="O414" i="2" s="1"/>
  <c r="P414" i="2" l="1"/>
  <c r="Q414" i="2"/>
  <c r="R414" i="2"/>
  <c r="T414" i="2" s="1"/>
  <c r="U414" i="2"/>
  <c r="V414" i="2" s="1"/>
  <c r="F415" i="2" s="1"/>
  <c r="H415" i="2" l="1"/>
  <c r="K415" i="2" s="1"/>
  <c r="J415" i="2"/>
  <c r="M415" i="2" s="1"/>
  <c r="N415" i="2" s="1"/>
  <c r="O415" i="2" s="1"/>
  <c r="S414" i="2"/>
  <c r="G415" i="2"/>
  <c r="I415" i="2" l="1"/>
  <c r="P415" i="2"/>
  <c r="R415" i="2"/>
  <c r="T415" i="2" s="1"/>
  <c r="Q415" i="2"/>
  <c r="S415" i="2" s="1"/>
  <c r="U415" i="2"/>
  <c r="V415" i="2" s="1"/>
  <c r="F416" i="2" s="1"/>
  <c r="H416" i="2" l="1"/>
  <c r="K416" i="2" s="1"/>
  <c r="J416" i="2"/>
  <c r="M416" i="2" s="1"/>
  <c r="G416" i="2"/>
  <c r="I416" i="2" l="1"/>
  <c r="N416" i="2"/>
  <c r="O416" i="2" s="1"/>
  <c r="R416" i="2" l="1"/>
  <c r="T416" i="2" s="1"/>
  <c r="P416" i="2"/>
  <c r="Q416" i="2"/>
  <c r="U416" i="2"/>
  <c r="V416" i="2" s="1"/>
  <c r="F417" i="2" s="1"/>
  <c r="J417" i="2" l="1"/>
  <c r="M417" i="2" s="1"/>
  <c r="H417" i="2"/>
  <c r="K417" i="2" s="1"/>
  <c r="N417" i="2" s="1"/>
  <c r="O417" i="2" s="1"/>
  <c r="S416" i="2"/>
  <c r="G417" i="2"/>
  <c r="R417" i="2" l="1"/>
  <c r="T417" i="2" s="1"/>
  <c r="Q417" i="2"/>
  <c r="S417" i="2" s="1"/>
  <c r="P417" i="2"/>
  <c r="I417" i="2"/>
  <c r="U417" i="2" l="1"/>
  <c r="V417" i="2" s="1"/>
  <c r="F418" i="2" s="1"/>
  <c r="G418" i="2"/>
  <c r="J418" i="2" l="1"/>
  <c r="M418" i="2" s="1"/>
  <c r="H418" i="2"/>
  <c r="K418" i="2" s="1"/>
  <c r="N418" i="2" s="1"/>
  <c r="O418" i="2" s="1"/>
  <c r="I418" i="2"/>
  <c r="R418" i="2" l="1"/>
  <c r="T418" i="2" s="1"/>
  <c r="Q418" i="2"/>
  <c r="P418" i="2"/>
  <c r="U418" i="2" l="1"/>
  <c r="V418" i="2" s="1"/>
  <c r="F419" i="2" s="1"/>
  <c r="S418" i="2"/>
  <c r="G419" i="2"/>
  <c r="H419" i="2" l="1"/>
  <c r="K419" i="2" s="1"/>
  <c r="N419" i="2" s="1"/>
  <c r="O419" i="2" s="1"/>
  <c r="J419" i="2"/>
  <c r="M419" i="2" s="1"/>
  <c r="I419" i="2"/>
  <c r="Q419" i="2" l="1"/>
  <c r="R419" i="2"/>
  <c r="T419" i="2" s="1"/>
  <c r="P419" i="2"/>
  <c r="U419" i="2" l="1"/>
  <c r="V419" i="2" s="1"/>
  <c r="F420" i="2" s="1"/>
  <c r="S419" i="2"/>
  <c r="G420" i="2"/>
  <c r="J420" i="2" l="1"/>
  <c r="M420" i="2" s="1"/>
  <c r="H420" i="2"/>
  <c r="K420" i="2" s="1"/>
  <c r="N420" i="2" s="1"/>
  <c r="O420" i="2" s="1"/>
  <c r="I420" i="2"/>
  <c r="R420" i="2" l="1"/>
  <c r="T420" i="2" s="1"/>
  <c r="Q420" i="2"/>
  <c r="P420" i="2"/>
  <c r="U420" i="2"/>
  <c r="V420" i="2" l="1"/>
  <c r="F421" i="2" s="1"/>
  <c r="S420" i="2"/>
  <c r="G421" i="2"/>
  <c r="H421" i="2" l="1"/>
  <c r="K421" i="2" s="1"/>
  <c r="N421" i="2" s="1"/>
  <c r="O421" i="2" s="1"/>
  <c r="J421" i="2"/>
  <c r="M421" i="2" s="1"/>
  <c r="I421" i="2"/>
  <c r="Q421" i="2" l="1"/>
  <c r="R421" i="2"/>
  <c r="T421" i="2" s="1"/>
  <c r="P421" i="2"/>
  <c r="S421" i="2" l="1"/>
  <c r="G422" i="2"/>
  <c r="U421" i="2"/>
  <c r="V421" i="2" s="1"/>
  <c r="F422" i="2" s="1"/>
  <c r="I422" i="2" l="1"/>
  <c r="H422" i="2"/>
  <c r="K422" i="2" s="1"/>
  <c r="N422" i="2" s="1"/>
  <c r="O422" i="2" s="1"/>
  <c r="J422" i="2"/>
  <c r="M422" i="2" s="1"/>
  <c r="Q422" i="2" l="1"/>
  <c r="R422" i="2"/>
  <c r="T422" i="2" s="1"/>
  <c r="P422" i="2"/>
  <c r="U422" i="2" l="1"/>
  <c r="V422" i="2" s="1"/>
  <c r="F423" i="2" s="1"/>
  <c r="S422" i="2"/>
  <c r="G423" i="2"/>
  <c r="H423" i="2" l="1"/>
  <c r="K423" i="2" s="1"/>
  <c r="J423" i="2"/>
  <c r="M423" i="2" s="1"/>
  <c r="I423" i="2"/>
  <c r="N423" i="2" l="1"/>
  <c r="O423" i="2" s="1"/>
  <c r="P423" i="2" l="1"/>
  <c r="R423" i="2"/>
  <c r="T423" i="2" s="1"/>
  <c r="Q423" i="2"/>
  <c r="U423" i="2"/>
  <c r="V423" i="2" s="1"/>
  <c r="F424" i="2" s="1"/>
  <c r="S423" i="2" l="1"/>
  <c r="G424" i="2"/>
  <c r="J424" i="2"/>
  <c r="M424" i="2" s="1"/>
  <c r="H424" i="2"/>
  <c r="K424" i="2" s="1"/>
  <c r="I424" i="2"/>
  <c r="L424" i="2" s="1"/>
  <c r="N424" i="2" s="1"/>
  <c r="O424" i="2" s="1"/>
  <c r="G425" i="2" l="1"/>
  <c r="R424" i="2"/>
  <c r="T424" i="2" s="1"/>
  <c r="U424" i="2"/>
  <c r="Q424" i="2"/>
  <c r="P424" i="2"/>
  <c r="S424" i="2" l="1"/>
  <c r="V424" i="2"/>
  <c r="F425" i="2" s="1"/>
  <c r="J425" i="2" l="1"/>
  <c r="M425" i="2" s="1"/>
  <c r="H425" i="2"/>
  <c r="K425" i="2" s="1"/>
  <c r="I425" i="2"/>
  <c r="L425" i="2" s="1"/>
  <c r="N425" i="2" l="1"/>
  <c r="O425" i="2" s="1"/>
  <c r="P425" i="2" l="1"/>
  <c r="Q425" i="2"/>
  <c r="R425" i="2"/>
  <c r="T425" i="2" s="1"/>
  <c r="S425" i="2" l="1"/>
  <c r="G426" i="2"/>
  <c r="U425" i="2"/>
  <c r="V425" i="2" s="1"/>
  <c r="F426" i="2" s="1"/>
  <c r="I426" i="2" l="1"/>
  <c r="L426" i="2" s="1"/>
  <c r="H426" i="2"/>
  <c r="K426" i="2" s="1"/>
  <c r="J426" i="2"/>
  <c r="M426" i="2" s="1"/>
  <c r="N426" i="2" l="1"/>
  <c r="O426" i="2" s="1"/>
  <c r="P426" i="2" l="1"/>
  <c r="R426" i="2"/>
  <c r="T426" i="2" s="1"/>
  <c r="Q426" i="2"/>
  <c r="U426" i="2"/>
  <c r="V426" i="2" s="1"/>
  <c r="F427" i="2" s="1"/>
  <c r="J427" i="2" l="1"/>
  <c r="M427" i="2" s="1"/>
  <c r="H427" i="2"/>
  <c r="K427" i="2" s="1"/>
  <c r="S426" i="2"/>
  <c r="G427" i="2"/>
  <c r="I427" i="2" s="1"/>
  <c r="L427" i="2" s="1"/>
  <c r="N427" i="2" s="1"/>
  <c r="O427" i="2" s="1"/>
  <c r="Q427" i="2" l="1"/>
  <c r="S427" i="2" s="1"/>
  <c r="P427" i="2"/>
  <c r="R427" i="2"/>
  <c r="T427" i="2" s="1"/>
  <c r="U427" i="2"/>
  <c r="G428" i="2"/>
  <c r="V427" i="2" l="1"/>
  <c r="F428" i="2" s="1"/>
  <c r="J428" i="2" l="1"/>
  <c r="M428" i="2" s="1"/>
  <c r="I428" i="2"/>
  <c r="L428" i="2" s="1"/>
  <c r="H428" i="2"/>
  <c r="K428" i="2" s="1"/>
  <c r="N428" i="2" s="1"/>
  <c r="O428" i="2" s="1"/>
  <c r="R428" i="2" l="1"/>
  <c r="T428" i="2" s="1"/>
  <c r="Q428" i="2"/>
  <c r="P428" i="2"/>
  <c r="U428" i="2"/>
  <c r="V428" i="2" s="1"/>
  <c r="F429" i="2" s="1"/>
  <c r="S428" i="2" l="1"/>
  <c r="G429" i="2"/>
  <c r="I429" i="2" s="1"/>
  <c r="L429" i="2" s="1"/>
  <c r="N429" i="2" s="1"/>
  <c r="O429" i="2" s="1"/>
  <c r="H429" i="2"/>
  <c r="K429" i="2" s="1"/>
  <c r="J429" i="2"/>
  <c r="M429" i="2" s="1"/>
  <c r="Q429" i="2" l="1"/>
  <c r="S429" i="2" s="1"/>
  <c r="R429" i="2"/>
  <c r="T429" i="2" s="1"/>
  <c r="P429" i="2"/>
  <c r="U429" i="2"/>
  <c r="G430" i="2"/>
  <c r="V429" i="2" l="1"/>
  <c r="F430" i="2" s="1"/>
  <c r="J430" i="2" l="1"/>
  <c r="M430" i="2" s="1"/>
  <c r="H430" i="2"/>
  <c r="K430" i="2" s="1"/>
  <c r="I430" i="2"/>
  <c r="L430" i="2" s="1"/>
  <c r="N430" i="2" l="1"/>
  <c r="O430" i="2" s="1"/>
  <c r="P430" i="2" l="1"/>
  <c r="Q430" i="2"/>
  <c r="R430" i="2"/>
  <c r="T430" i="2" s="1"/>
  <c r="S430" i="2" l="1"/>
  <c r="G431" i="2"/>
  <c r="U430" i="2"/>
  <c r="V430" i="2"/>
  <c r="F431" i="2" s="1"/>
  <c r="J431" i="2" l="1"/>
  <c r="M431" i="2" s="1"/>
  <c r="I431" i="2"/>
  <c r="L431" i="2" s="1"/>
  <c r="H431" i="2"/>
  <c r="K431" i="2" s="1"/>
  <c r="N431" i="2" s="1"/>
  <c r="O431" i="2" s="1"/>
  <c r="Q431" i="2" l="1"/>
  <c r="R431" i="2"/>
  <c r="T431" i="2" s="1"/>
  <c r="P431" i="2"/>
  <c r="U431" i="2"/>
  <c r="V431" i="2" l="1"/>
  <c r="F432" i="2" s="1"/>
  <c r="S431" i="2"/>
  <c r="G432" i="2"/>
  <c r="J432" i="2" l="1"/>
  <c r="M432" i="2" s="1"/>
  <c r="I432" i="2"/>
  <c r="L432" i="2" s="1"/>
  <c r="H432" i="2"/>
  <c r="K432" i="2" s="1"/>
  <c r="N432" i="2" l="1"/>
  <c r="O432" i="2" s="1"/>
  <c r="R432" i="2" l="1"/>
  <c r="T432" i="2" s="1"/>
  <c r="U432" i="2"/>
  <c r="P432" i="2"/>
  <c r="Q432" i="2"/>
  <c r="S432" i="2" l="1"/>
  <c r="G433" i="2"/>
  <c r="V432" i="2"/>
  <c r="F433" i="2" s="1"/>
  <c r="I433" i="2" l="1"/>
  <c r="L433" i="2" s="1"/>
  <c r="H433" i="2"/>
  <c r="K433" i="2" s="1"/>
  <c r="J433" i="2"/>
  <c r="M433" i="2" s="1"/>
  <c r="N433" i="2" l="1"/>
  <c r="O433" i="2" s="1"/>
  <c r="P433" i="2" l="1"/>
  <c r="R433" i="2"/>
  <c r="T433" i="2" s="1"/>
  <c r="Q433" i="2"/>
  <c r="S433" i="2" s="1"/>
  <c r="U433" i="2" l="1"/>
  <c r="V433" i="2" s="1"/>
  <c r="F434" i="2" s="1"/>
  <c r="J434" i="2" l="1"/>
  <c r="M434" i="2" s="1"/>
  <c r="H434" i="2"/>
  <c r="K434" i="2" s="1"/>
  <c r="N434" i="2" s="1"/>
  <c r="O434" i="2" s="1"/>
  <c r="I434" i="2"/>
  <c r="U434" i="2" l="1"/>
  <c r="Q434" i="2"/>
  <c r="R434" i="2"/>
  <c r="T434" i="2" s="1"/>
  <c r="P434" i="2"/>
  <c r="G435" i="2" l="1"/>
  <c r="S434" i="2"/>
  <c r="V434" i="2"/>
  <c r="F435" i="2" s="1"/>
  <c r="J435" i="2" l="1"/>
  <c r="M435" i="2" s="1"/>
  <c r="H435" i="2"/>
  <c r="K435" i="2" s="1"/>
  <c r="I435" i="2"/>
  <c r="N435" i="2" l="1"/>
  <c r="O435" i="2" s="1"/>
  <c r="R435" i="2" l="1"/>
  <c r="T435" i="2" s="1"/>
  <c r="P435" i="2"/>
  <c r="U435" i="2"/>
  <c r="V435" i="2" s="1"/>
  <c r="F436" i="2" s="1"/>
  <c r="Q435" i="2"/>
  <c r="S435" i="2" l="1"/>
  <c r="G436" i="2"/>
  <c r="I436" i="2" s="1"/>
  <c r="J436" i="2"/>
  <c r="M436" i="2" s="1"/>
  <c r="H436" i="2"/>
  <c r="K436" i="2" s="1"/>
  <c r="N436" i="2" s="1"/>
  <c r="O436" i="2" s="1"/>
  <c r="Q436" i="2" l="1"/>
  <c r="R436" i="2"/>
  <c r="T436" i="2" s="1"/>
  <c r="P436" i="2"/>
  <c r="G437" i="2"/>
  <c r="U436" i="2" l="1"/>
  <c r="V436" i="2" s="1"/>
  <c r="F437" i="2" s="1"/>
  <c r="S436" i="2"/>
  <c r="H437" i="2" l="1"/>
  <c r="K437" i="2" s="1"/>
  <c r="J437" i="2"/>
  <c r="M437" i="2" s="1"/>
  <c r="I437" i="2"/>
  <c r="N437" i="2" l="1"/>
  <c r="O437" i="2" s="1"/>
  <c r="P437" i="2" l="1"/>
  <c r="R437" i="2"/>
  <c r="T437" i="2" s="1"/>
  <c r="Q437" i="2"/>
  <c r="U437" i="2" l="1"/>
  <c r="S437" i="2"/>
  <c r="G438" i="2"/>
  <c r="V437" i="2"/>
  <c r="F438" i="2" s="1"/>
  <c r="I438" i="2" l="1"/>
  <c r="J438" i="2"/>
  <c r="M438" i="2" s="1"/>
  <c r="H438" i="2"/>
  <c r="K438" i="2" s="1"/>
  <c r="N438" i="2" s="1"/>
  <c r="O438" i="2" s="1"/>
  <c r="P438" i="2" l="1"/>
  <c r="R438" i="2"/>
  <c r="T438" i="2" s="1"/>
  <c r="U438" i="2"/>
  <c r="V438" i="2" s="1"/>
  <c r="F439" i="2" s="1"/>
  <c r="Q438" i="2"/>
  <c r="J439" i="2" l="1"/>
  <c r="M439" i="2" s="1"/>
  <c r="H439" i="2"/>
  <c r="K439" i="2" s="1"/>
  <c r="N439" i="2" s="1"/>
  <c r="O439" i="2" s="1"/>
  <c r="S438" i="2"/>
  <c r="G439" i="2"/>
  <c r="P439" i="2" l="1"/>
  <c r="Q439" i="2"/>
  <c r="S439" i="2" s="1"/>
  <c r="R439" i="2"/>
  <c r="T439" i="2" s="1"/>
  <c r="I439" i="2"/>
  <c r="U439" i="2" l="1"/>
  <c r="V439" i="2" s="1"/>
  <c r="F440" i="2" s="1"/>
  <c r="G440" i="2"/>
  <c r="J440" i="2" l="1"/>
  <c r="M440" i="2" s="1"/>
  <c r="H440" i="2"/>
  <c r="K440" i="2" s="1"/>
  <c r="N440" i="2" s="1"/>
  <c r="O440" i="2" s="1"/>
  <c r="I440" i="2"/>
  <c r="R440" i="2" l="1"/>
  <c r="T440" i="2" s="1"/>
  <c r="Q440" i="2"/>
  <c r="P440" i="2"/>
  <c r="U440" i="2"/>
  <c r="V440" i="2" s="1"/>
  <c r="F441" i="2" s="1"/>
  <c r="H441" i="2" l="1"/>
  <c r="K441" i="2" s="1"/>
  <c r="J441" i="2"/>
  <c r="M441" i="2" s="1"/>
  <c r="S440" i="2"/>
  <c r="G441" i="2"/>
  <c r="I441" i="2" l="1"/>
  <c r="N441" i="2"/>
  <c r="O441" i="2" s="1"/>
  <c r="R441" i="2" l="1"/>
  <c r="T441" i="2" s="1"/>
  <c r="Q441" i="2"/>
  <c r="P441" i="2"/>
  <c r="U441" i="2"/>
  <c r="V441" i="2" s="1"/>
  <c r="F442" i="2" s="1"/>
  <c r="J442" i="2" l="1"/>
  <c r="M442" i="2" s="1"/>
  <c r="H442" i="2"/>
  <c r="K442" i="2" s="1"/>
  <c r="N442" i="2" s="1"/>
  <c r="O442" i="2" s="1"/>
  <c r="S441" i="2"/>
  <c r="G442" i="2"/>
  <c r="I442" i="2" l="1"/>
  <c r="Q442" i="2"/>
  <c r="S442" i="2" s="1"/>
  <c r="P442" i="2"/>
  <c r="R442" i="2"/>
  <c r="T442" i="2" s="1"/>
  <c r="U442" i="2" l="1"/>
  <c r="V442" i="2" s="1"/>
  <c r="F443" i="2" s="1"/>
  <c r="G443" i="2"/>
  <c r="J443" i="2" l="1"/>
  <c r="M443" i="2" s="1"/>
  <c r="H443" i="2"/>
  <c r="K443" i="2" s="1"/>
  <c r="N443" i="2" s="1"/>
  <c r="O443" i="2" s="1"/>
  <c r="I443" i="2"/>
  <c r="Q443" i="2" l="1"/>
  <c r="R443" i="2"/>
  <c r="T443" i="2" s="1"/>
  <c r="P443" i="2"/>
  <c r="U443" i="2"/>
  <c r="V443" i="2" s="1"/>
  <c r="F444" i="2" s="1"/>
  <c r="J444" i="2" l="1"/>
  <c r="M444" i="2" s="1"/>
  <c r="H444" i="2"/>
  <c r="K444" i="2" s="1"/>
  <c r="N444" i="2" s="1"/>
  <c r="O444" i="2" s="1"/>
  <c r="I444" i="2"/>
  <c r="S443" i="2"/>
  <c r="G444" i="2"/>
  <c r="R444" i="2" l="1"/>
  <c r="T444" i="2" s="1"/>
  <c r="P444" i="2"/>
  <c r="Q444" i="2"/>
  <c r="S444" i="2" s="1"/>
  <c r="U444" i="2" l="1"/>
  <c r="V444" i="2" s="1"/>
  <c r="F445" i="2" s="1"/>
  <c r="G445" i="2"/>
  <c r="J445" i="2" l="1"/>
  <c r="M445" i="2" s="1"/>
  <c r="H445" i="2"/>
  <c r="K445" i="2" s="1"/>
  <c r="N445" i="2" s="1"/>
  <c r="O445" i="2" s="1"/>
  <c r="I445" i="2"/>
  <c r="R445" i="2" l="1"/>
  <c r="T445" i="2" s="1"/>
  <c r="Q445" i="2"/>
  <c r="U445" i="2"/>
  <c r="P445" i="2"/>
  <c r="V445" i="2" s="1"/>
  <c r="F446" i="2" s="1"/>
  <c r="J446" i="2" l="1"/>
  <c r="M446" i="2" s="1"/>
  <c r="H446" i="2"/>
  <c r="K446" i="2" s="1"/>
  <c r="N446" i="2" s="1"/>
  <c r="O446" i="2" s="1"/>
  <c r="S445" i="2"/>
  <c r="G446" i="2"/>
  <c r="I446" i="2" l="1"/>
  <c r="P446" i="2"/>
  <c r="Q446" i="2"/>
  <c r="G447" i="2" s="1"/>
  <c r="R446" i="2"/>
  <c r="T446" i="2" s="1"/>
  <c r="U446" i="2"/>
  <c r="V446" i="2" l="1"/>
  <c r="F447" i="2" s="1"/>
  <c r="S446" i="2"/>
  <c r="J447" i="2" l="1"/>
  <c r="M447" i="2" s="1"/>
  <c r="H447" i="2"/>
  <c r="K447" i="2" s="1"/>
  <c r="I447" i="2"/>
  <c r="L447" i="2" s="1"/>
  <c r="N447" i="2" l="1"/>
  <c r="O447" i="2" s="1"/>
  <c r="R447" i="2" l="1"/>
  <c r="T447" i="2" s="1"/>
  <c r="P447" i="2"/>
  <c r="Q447" i="2"/>
  <c r="U447" i="2"/>
  <c r="S447" i="2" l="1"/>
  <c r="G448" i="2"/>
  <c r="V447" i="2"/>
  <c r="F448" i="2" s="1"/>
  <c r="J448" i="2" l="1"/>
  <c r="M448" i="2" s="1"/>
  <c r="I448" i="2"/>
  <c r="L448" i="2" s="1"/>
  <c r="H448" i="2"/>
  <c r="K448" i="2" s="1"/>
  <c r="N448" i="2" l="1"/>
  <c r="O448" i="2" s="1"/>
  <c r="R448" i="2" l="1"/>
  <c r="T448" i="2" s="1"/>
  <c r="Q448" i="2"/>
  <c r="P448" i="2"/>
  <c r="U448" i="2"/>
  <c r="V448" i="2" s="1"/>
  <c r="F449" i="2" s="1"/>
  <c r="S448" i="2" l="1"/>
  <c r="G449" i="2"/>
  <c r="H449" i="2"/>
  <c r="K449" i="2" s="1"/>
  <c r="J449" i="2"/>
  <c r="M449" i="2" s="1"/>
  <c r="I449" i="2" l="1"/>
  <c r="L449" i="2" s="1"/>
  <c r="N449" i="2" s="1"/>
  <c r="O449" i="2" s="1"/>
  <c r="P449" i="2" l="1"/>
  <c r="Q449" i="2"/>
  <c r="R449" i="2"/>
  <c r="T449" i="2" s="1"/>
  <c r="U449" i="2" l="1"/>
  <c r="S449" i="2"/>
  <c r="G450" i="2"/>
  <c r="V449" i="2"/>
  <c r="F450" i="2" s="1"/>
  <c r="I450" i="2" l="1"/>
  <c r="L450" i="2" s="1"/>
  <c r="J450" i="2"/>
  <c r="M450" i="2" s="1"/>
  <c r="H450" i="2"/>
  <c r="K450" i="2" s="1"/>
  <c r="N450" i="2" s="1"/>
  <c r="O450" i="2" s="1"/>
  <c r="R450" i="2" l="1"/>
  <c r="T450" i="2" s="1"/>
  <c r="Q450" i="2"/>
  <c r="P450" i="2"/>
  <c r="U450" i="2"/>
  <c r="V450" i="2" s="1"/>
  <c r="F451" i="2" s="1"/>
  <c r="J451" i="2" l="1"/>
  <c r="M451" i="2" s="1"/>
  <c r="H451" i="2"/>
  <c r="K451" i="2" s="1"/>
  <c r="S450" i="2"/>
  <c r="G451" i="2"/>
  <c r="I451" i="2" l="1"/>
  <c r="L451" i="2" s="1"/>
  <c r="N451" i="2" s="1"/>
  <c r="O451" i="2" s="1"/>
  <c r="Q451" i="2" l="1"/>
  <c r="P451" i="2"/>
  <c r="R451" i="2"/>
  <c r="T451" i="2" s="1"/>
  <c r="U451" i="2"/>
  <c r="V451" i="2" l="1"/>
  <c r="F452" i="2" s="1"/>
  <c r="S451" i="2"/>
  <c r="G452" i="2"/>
  <c r="J452" i="2" l="1"/>
  <c r="M452" i="2" s="1"/>
  <c r="I452" i="2"/>
  <c r="L452" i="2" s="1"/>
  <c r="H452" i="2"/>
  <c r="K452" i="2" s="1"/>
  <c r="N452" i="2" l="1"/>
  <c r="O452" i="2" s="1"/>
  <c r="P452" i="2" l="1"/>
  <c r="Q452" i="2"/>
  <c r="R452" i="2"/>
  <c r="T452" i="2" s="1"/>
  <c r="U452" i="2"/>
  <c r="V452" i="2" s="1"/>
  <c r="F453" i="2" s="1"/>
  <c r="S452" i="2" l="1"/>
  <c r="G453" i="2"/>
  <c r="H453" i="2"/>
  <c r="K453" i="2" s="1"/>
  <c r="J453" i="2"/>
  <c r="M453" i="2" s="1"/>
  <c r="I453" i="2" l="1"/>
  <c r="L453" i="2" s="1"/>
  <c r="N453" i="2" s="1"/>
  <c r="O453" i="2" s="1"/>
  <c r="Q453" i="2" l="1"/>
  <c r="R453" i="2"/>
  <c r="T453" i="2" s="1"/>
  <c r="P453" i="2"/>
  <c r="U453" i="2" l="1"/>
  <c r="V453" i="2" s="1"/>
  <c r="F454" i="2" s="1"/>
  <c r="S453" i="2"/>
  <c r="G454" i="2"/>
  <c r="I454" i="2" l="1"/>
  <c r="L454" i="2" s="1"/>
  <c r="H454" i="2"/>
  <c r="K454" i="2" s="1"/>
  <c r="J454" i="2"/>
  <c r="M454" i="2" s="1"/>
  <c r="N454" i="2" l="1"/>
  <c r="O454" i="2" s="1"/>
  <c r="P454" i="2" l="1"/>
  <c r="Q454" i="2"/>
  <c r="R454" i="2"/>
  <c r="T454" i="2" s="1"/>
  <c r="U454" i="2"/>
  <c r="S454" i="2" l="1"/>
  <c r="G455" i="2"/>
  <c r="V454" i="2"/>
  <c r="F455" i="2" s="1"/>
  <c r="J455" i="2" l="1"/>
  <c r="M455" i="2" s="1"/>
  <c r="H455" i="2"/>
  <c r="K455" i="2" s="1"/>
  <c r="I455" i="2"/>
  <c r="L455" i="2" s="1"/>
  <c r="N455" i="2" l="1"/>
  <c r="O455" i="2" s="1"/>
  <c r="Q455" i="2" l="1"/>
  <c r="R455" i="2"/>
  <c r="T455" i="2" s="1"/>
  <c r="P455" i="2"/>
  <c r="U455" i="2" l="1"/>
  <c r="V455" i="2" s="1"/>
  <c r="F456" i="2" s="1"/>
  <c r="S455" i="2"/>
  <c r="G456" i="2"/>
  <c r="I456" i="2" l="1"/>
  <c r="L456" i="2" s="1"/>
  <c r="J456" i="2"/>
  <c r="M456" i="2" s="1"/>
  <c r="H456" i="2"/>
  <c r="K456" i="2" s="1"/>
  <c r="N456" i="2" s="1"/>
  <c r="O456" i="2" s="1"/>
  <c r="Q456" i="2" l="1"/>
  <c r="R456" i="2"/>
  <c r="T456" i="2" s="1"/>
  <c r="U456" i="2"/>
  <c r="P456" i="2"/>
  <c r="V456" i="2" l="1"/>
  <c r="F457" i="2" s="1"/>
  <c r="S456" i="2"/>
  <c r="G457" i="2"/>
  <c r="I457" i="2" l="1"/>
  <c r="L457" i="2" s="1"/>
  <c r="J457" i="2"/>
  <c r="M457" i="2" s="1"/>
  <c r="H457" i="2"/>
  <c r="K457" i="2" s="1"/>
  <c r="N457" i="2" s="1"/>
  <c r="O457" i="2" s="1"/>
  <c r="R457" i="2" l="1"/>
  <c r="T457" i="2" s="1"/>
  <c r="Q457" i="2"/>
  <c r="S457" i="2" s="1"/>
  <c r="P457" i="2"/>
  <c r="U457" i="2"/>
  <c r="V457" i="2" l="1"/>
  <c r="F458" i="2" s="1"/>
  <c r="H458" i="2" l="1"/>
  <c r="K458" i="2" s="1"/>
  <c r="J458" i="2"/>
  <c r="M458" i="2" s="1"/>
  <c r="I458" i="2"/>
  <c r="L458" i="2" s="1"/>
  <c r="N458" i="2" l="1"/>
  <c r="O458" i="2" s="1"/>
  <c r="R458" i="2" l="1"/>
  <c r="T458" i="2" s="1"/>
  <c r="Q458" i="2"/>
  <c r="U458" i="2"/>
  <c r="P458" i="2"/>
  <c r="V458" i="2" l="1"/>
  <c r="F459" i="2" s="1"/>
  <c r="S458" i="2"/>
  <c r="G459" i="2"/>
  <c r="I459" i="2" l="1"/>
  <c r="H459" i="2"/>
  <c r="K459" i="2" s="1"/>
  <c r="N459" i="2" s="1"/>
  <c r="O459" i="2" s="1"/>
  <c r="J459" i="2"/>
  <c r="M459" i="2" s="1"/>
  <c r="R459" i="2" l="1"/>
  <c r="T459" i="2" s="1"/>
  <c r="P459" i="2"/>
  <c r="V459" i="2" s="1"/>
  <c r="F460" i="2" s="1"/>
  <c r="Q459" i="2"/>
  <c r="U459" i="2"/>
  <c r="J460" i="2" l="1"/>
  <c r="M460" i="2" s="1"/>
  <c r="H460" i="2"/>
  <c r="K460" i="2" s="1"/>
  <c r="N460" i="2" s="1"/>
  <c r="O460" i="2" s="1"/>
  <c r="S459" i="2"/>
  <c r="G460" i="2"/>
  <c r="I460" i="2" s="1"/>
  <c r="P460" i="2" l="1"/>
  <c r="U460" i="2"/>
  <c r="R460" i="2"/>
  <c r="T460" i="2" s="1"/>
  <c r="Q460" i="2"/>
  <c r="S460" i="2" s="1"/>
  <c r="G461" i="2"/>
  <c r="V460" i="2" l="1"/>
  <c r="F461" i="2" s="1"/>
  <c r="I461" i="2" l="1"/>
  <c r="H461" i="2"/>
  <c r="K461" i="2" s="1"/>
  <c r="J461" i="2"/>
  <c r="M461" i="2" s="1"/>
  <c r="N461" i="2" l="1"/>
  <c r="O461" i="2" s="1"/>
  <c r="R461" i="2" l="1"/>
  <c r="T461" i="2" s="1"/>
  <c r="Q461" i="2"/>
  <c r="P461" i="2"/>
  <c r="U461" i="2"/>
  <c r="V461" i="2" l="1"/>
  <c r="F462" i="2" s="1"/>
  <c r="S461" i="2"/>
  <c r="G462" i="2"/>
  <c r="H462" i="2" l="1"/>
  <c r="K462" i="2" s="1"/>
  <c r="J462" i="2"/>
  <c r="M462" i="2" s="1"/>
  <c r="I462" i="2"/>
  <c r="N462" i="2" l="1"/>
  <c r="O462" i="2" s="1"/>
  <c r="U462" i="2" l="1"/>
  <c r="R462" i="2"/>
  <c r="T462" i="2" s="1"/>
  <c r="P462" i="2"/>
  <c r="V462" i="2" s="1"/>
  <c r="F463" i="2" s="1"/>
  <c r="Q462" i="2"/>
  <c r="J463" i="2" l="1"/>
  <c r="M463" i="2" s="1"/>
  <c r="H463" i="2"/>
  <c r="K463" i="2" s="1"/>
  <c r="N463" i="2" s="1"/>
  <c r="O463" i="2" s="1"/>
  <c r="S462" i="2"/>
  <c r="G463" i="2"/>
  <c r="Q463" i="2" l="1"/>
  <c r="P463" i="2"/>
  <c r="U463" i="2"/>
  <c r="R463" i="2"/>
  <c r="T463" i="2" s="1"/>
  <c r="G464" i="2"/>
  <c r="I463" i="2"/>
  <c r="V463" i="2" l="1"/>
  <c r="F464" i="2" s="1"/>
  <c r="S463" i="2"/>
  <c r="J464" i="2" l="1"/>
  <c r="M464" i="2" s="1"/>
  <c r="I464" i="2"/>
  <c r="H464" i="2"/>
  <c r="K464" i="2" s="1"/>
  <c r="N464" i="2" s="1"/>
  <c r="O464" i="2" s="1"/>
  <c r="U464" i="2" l="1"/>
  <c r="R464" i="2"/>
  <c r="T464" i="2" s="1"/>
  <c r="Q464" i="2"/>
  <c r="P464" i="2"/>
  <c r="V464" i="2" s="1"/>
  <c r="F465" i="2" s="1"/>
  <c r="H465" i="2" l="1"/>
  <c r="K465" i="2" s="1"/>
  <c r="J465" i="2"/>
  <c r="M465" i="2" s="1"/>
  <c r="S464" i="2"/>
  <c r="G465" i="2"/>
  <c r="I465" i="2" l="1"/>
  <c r="N465" i="2"/>
  <c r="O465" i="2" s="1"/>
  <c r="R465" i="2" l="1"/>
  <c r="T465" i="2" s="1"/>
  <c r="Q465" i="2"/>
  <c r="P465" i="2"/>
  <c r="U465" i="2"/>
  <c r="S465" i="2" l="1"/>
  <c r="G466" i="2"/>
  <c r="V465" i="2"/>
  <c r="F466" i="2" s="1"/>
  <c r="J466" i="2" l="1"/>
  <c r="M466" i="2" s="1"/>
  <c r="H466" i="2"/>
  <c r="K466" i="2" s="1"/>
  <c r="N466" i="2" s="1"/>
  <c r="O466" i="2" s="1"/>
  <c r="I466" i="2"/>
  <c r="P466" i="2" l="1"/>
  <c r="V466" i="2" s="1"/>
  <c r="F467" i="2" s="1"/>
  <c r="U466" i="2"/>
  <c r="R466" i="2"/>
  <c r="T466" i="2" s="1"/>
  <c r="Q466" i="2"/>
  <c r="S466" i="2" l="1"/>
  <c r="G467" i="2"/>
  <c r="I467" i="2" s="1"/>
  <c r="J467" i="2"/>
  <c r="M467" i="2" s="1"/>
  <c r="H467" i="2"/>
  <c r="K467" i="2" s="1"/>
  <c r="N467" i="2" l="1"/>
  <c r="O467" i="2" s="1"/>
  <c r="U467" i="2" l="1"/>
  <c r="P467" i="2"/>
  <c r="R467" i="2"/>
  <c r="T467" i="2" s="1"/>
  <c r="Q467" i="2"/>
  <c r="S467" i="2" l="1"/>
  <c r="G468" i="2"/>
  <c r="V467" i="2"/>
  <c r="F468" i="2" s="1"/>
  <c r="J468" i="2" l="1"/>
  <c r="M468" i="2" s="1"/>
  <c r="H468" i="2"/>
  <c r="K468" i="2" s="1"/>
  <c r="N468" i="2" s="1"/>
  <c r="O468" i="2" s="1"/>
  <c r="I468" i="2"/>
  <c r="R468" i="2" l="1"/>
  <c r="T468" i="2" s="1"/>
  <c r="Q468" i="2"/>
  <c r="P468" i="2"/>
  <c r="U468" i="2"/>
  <c r="O469" i="2"/>
  <c r="U469" i="2" l="1"/>
  <c r="Q469" i="2"/>
  <c r="R469" i="2"/>
  <c r="T469" i="2" s="1"/>
  <c r="V468" i="2"/>
  <c r="F469" i="2" s="1"/>
  <c r="S468" i="2"/>
  <c r="G469" i="2"/>
  <c r="G470" i="2" s="1"/>
  <c r="J469" i="2" l="1"/>
  <c r="M469" i="2" s="1"/>
  <c r="H469" i="2"/>
  <c r="I469" i="2"/>
  <c r="K469" i="2" l="1"/>
  <c r="N469" i="2" s="1"/>
  <c r="P469" i="2"/>
  <c r="V469" i="2" l="1"/>
  <c r="F470" i="2" s="1"/>
  <c r="S469" i="2"/>
  <c r="H470" i="2" l="1"/>
  <c r="K470" i="2" s="1"/>
  <c r="J470" i="2"/>
  <c r="M470" i="2" s="1"/>
  <c r="I470" i="2"/>
  <c r="N470" i="2" l="1"/>
  <c r="O470" i="2" s="1"/>
  <c r="P470" i="2" l="1"/>
  <c r="O471" i="2"/>
  <c r="U470" i="2"/>
  <c r="R470" i="2"/>
  <c r="T470" i="2" s="1"/>
  <c r="Q470" i="2"/>
  <c r="P471" i="2" l="1"/>
  <c r="Q471" i="2"/>
  <c r="S471" i="2" s="1"/>
  <c r="R471" i="2"/>
  <c r="T471" i="2" s="1"/>
  <c r="U471" i="2"/>
  <c r="S470" i="2"/>
  <c r="G471" i="2"/>
  <c r="G472" i="2" s="1"/>
  <c r="V470" i="2"/>
  <c r="F471" i="2" s="1"/>
  <c r="J471" i="2" l="1"/>
  <c r="M471" i="2" s="1"/>
  <c r="N471" i="2" s="1"/>
  <c r="H471" i="2"/>
  <c r="K471" i="2" s="1"/>
  <c r="I471" i="2"/>
  <c r="L471" i="2" s="1"/>
  <c r="V471" i="2"/>
  <c r="F472" i="2" s="1"/>
  <c r="I472" i="2" l="1"/>
  <c r="L472" i="2" s="1"/>
  <c r="J472" i="2"/>
  <c r="M472" i="2" s="1"/>
  <c r="H472" i="2"/>
  <c r="K472" i="2" s="1"/>
  <c r="N472" i="2" s="1"/>
  <c r="O472" i="2" s="1"/>
  <c r="P472" i="2" l="1"/>
  <c r="R472" i="2"/>
  <c r="T472" i="2" s="1"/>
  <c r="Q472" i="2"/>
  <c r="U472" i="2"/>
  <c r="V472" i="2" s="1"/>
  <c r="F473" i="2" s="1"/>
  <c r="J473" i="2" l="1"/>
  <c r="M473" i="2" s="1"/>
  <c r="H473" i="2"/>
  <c r="K473" i="2" s="1"/>
  <c r="S472" i="2"/>
  <c r="G473" i="2"/>
  <c r="I473" i="2" l="1"/>
  <c r="L473" i="2" s="1"/>
  <c r="N473" i="2" s="1"/>
  <c r="O473" i="2" s="1"/>
  <c r="R473" i="2" l="1"/>
  <c r="T473" i="2" s="1"/>
  <c r="Q473" i="2"/>
  <c r="P473" i="2"/>
  <c r="U473" i="2"/>
  <c r="S473" i="2" l="1"/>
  <c r="G474" i="2"/>
  <c r="V473" i="2"/>
  <c r="F474" i="2" s="1"/>
  <c r="J474" i="2" l="1"/>
  <c r="M474" i="2" s="1"/>
  <c r="H474" i="2"/>
  <c r="K474" i="2" s="1"/>
  <c r="I474" i="2"/>
  <c r="L474" i="2" s="1"/>
  <c r="N474" i="2" l="1"/>
  <c r="O474" i="2" s="1"/>
  <c r="P474" i="2" l="1"/>
  <c r="R474" i="2"/>
  <c r="T474" i="2" s="1"/>
  <c r="Q474" i="2"/>
  <c r="U474" i="2"/>
  <c r="V474" i="2" s="1"/>
  <c r="F475" i="2" s="1"/>
  <c r="J475" i="2" l="1"/>
  <c r="M475" i="2" s="1"/>
  <c r="H475" i="2"/>
  <c r="K475" i="2" s="1"/>
  <c r="S474" i="2"/>
  <c r="G475" i="2"/>
  <c r="I475" i="2" l="1"/>
  <c r="L475" i="2" s="1"/>
  <c r="N475" i="2" s="1"/>
  <c r="O475" i="2" s="1"/>
  <c r="Q475" i="2" l="1"/>
  <c r="U475" i="2"/>
  <c r="P475" i="2"/>
  <c r="R475" i="2"/>
  <c r="T475" i="2" s="1"/>
  <c r="V475" i="2" l="1"/>
  <c r="F476" i="2" s="1"/>
  <c r="S475" i="2"/>
  <c r="G476" i="2"/>
  <c r="J476" i="2" l="1"/>
  <c r="M476" i="2" s="1"/>
  <c r="H476" i="2"/>
  <c r="K476" i="2" s="1"/>
  <c r="N476" i="2" s="1"/>
  <c r="O476" i="2" s="1"/>
  <c r="I476" i="2"/>
  <c r="L476" i="2" s="1"/>
  <c r="P476" i="2" l="1"/>
  <c r="Q476" i="2"/>
  <c r="R476" i="2"/>
  <c r="T476" i="2" s="1"/>
  <c r="U476" i="2"/>
  <c r="V476" i="2" s="1"/>
  <c r="F477" i="2" s="1"/>
  <c r="J477" i="2" l="1"/>
  <c r="M477" i="2" s="1"/>
  <c r="H477" i="2"/>
  <c r="K477" i="2" s="1"/>
  <c r="S476" i="2"/>
  <c r="G477" i="2"/>
  <c r="I477" i="2" l="1"/>
  <c r="L477" i="2" s="1"/>
  <c r="N477" i="2" s="1"/>
  <c r="O477" i="2" s="1"/>
  <c r="R477" i="2" l="1"/>
  <c r="T477" i="2" s="1"/>
  <c r="P477" i="2"/>
  <c r="U477" i="2"/>
  <c r="V477" i="2" s="1"/>
  <c r="F478" i="2" s="1"/>
  <c r="Q477" i="2"/>
  <c r="H478" i="2" l="1"/>
  <c r="K478" i="2" s="1"/>
  <c r="J478" i="2"/>
  <c r="M478" i="2" s="1"/>
  <c r="S477" i="2"/>
  <c r="G478" i="2"/>
  <c r="I478" i="2" l="1"/>
  <c r="L478" i="2" s="1"/>
  <c r="N478" i="2" s="1"/>
  <c r="O478" i="2" s="1"/>
  <c r="O479" i="2" l="1"/>
  <c r="R478" i="2"/>
  <c r="T478" i="2" s="1"/>
  <c r="Q478" i="2"/>
  <c r="P478" i="2"/>
  <c r="U478" i="2"/>
  <c r="S478" i="2" l="1"/>
  <c r="G479" i="2"/>
  <c r="V478" i="2"/>
  <c r="F479" i="2" s="1"/>
  <c r="U479" i="2"/>
  <c r="R479" i="2"/>
  <c r="T479" i="2" s="1"/>
  <c r="P479" i="2"/>
  <c r="J479" i="2" l="1"/>
  <c r="M479" i="2" s="1"/>
  <c r="I479" i="2"/>
  <c r="H479" i="2"/>
  <c r="K479" i="2" s="1"/>
  <c r="L479" i="2" l="1"/>
  <c r="N479" i="2" s="1"/>
  <c r="Q479" i="2"/>
  <c r="S479" i="2" l="1"/>
  <c r="G480" i="2"/>
  <c r="V479" i="2"/>
  <c r="F480" i="2" s="1"/>
  <c r="I480" i="2" l="1"/>
  <c r="L480" i="2" s="1"/>
  <c r="J480" i="2"/>
  <c r="M480" i="2" s="1"/>
  <c r="H480" i="2"/>
  <c r="K480" i="2" s="1"/>
  <c r="N480" i="2" l="1"/>
  <c r="O480" i="2" s="1"/>
  <c r="R480" i="2" l="1"/>
  <c r="T480" i="2" s="1"/>
  <c r="Q480" i="2"/>
  <c r="U480" i="2"/>
  <c r="P480" i="2"/>
  <c r="V480" i="2" s="1"/>
  <c r="F481" i="2" s="1"/>
  <c r="O481" i="2"/>
  <c r="J481" i="2" l="1"/>
  <c r="M481" i="2" s="1"/>
  <c r="H481" i="2"/>
  <c r="K481" i="2" s="1"/>
  <c r="N481" i="2" s="1"/>
  <c r="Q481" i="2"/>
  <c r="S481" i="2" s="1"/>
  <c r="P481" i="2"/>
  <c r="R481" i="2"/>
  <c r="T481" i="2" s="1"/>
  <c r="S480" i="2"/>
  <c r="G481" i="2"/>
  <c r="I481" i="2" s="1"/>
  <c r="U481" i="2" l="1"/>
  <c r="V481" i="2" s="1"/>
  <c r="F482" i="2" s="1"/>
  <c r="J482" i="2" l="1"/>
  <c r="M482" i="2" s="1"/>
  <c r="I482" i="2"/>
  <c r="H482" i="2"/>
  <c r="K482" i="2" s="1"/>
  <c r="N482" i="2" s="1"/>
  <c r="O482" i="2" s="1"/>
  <c r="R482" i="2" l="1"/>
  <c r="T482" i="2" s="1"/>
  <c r="P482" i="2"/>
  <c r="Q482" i="2"/>
  <c r="U482" i="2"/>
  <c r="V482" i="2" l="1"/>
  <c r="F483" i="2" s="1"/>
  <c r="S482" i="2"/>
  <c r="G483" i="2"/>
  <c r="J483" i="2" l="1"/>
  <c r="M483" i="2" s="1"/>
  <c r="I483" i="2"/>
  <c r="H483" i="2"/>
  <c r="K483" i="2" s="1"/>
  <c r="N483" i="2" s="1"/>
  <c r="O483" i="2" s="1"/>
  <c r="U483" i="2" l="1"/>
  <c r="R483" i="2"/>
  <c r="T483" i="2" s="1"/>
  <c r="Q483" i="2"/>
  <c r="P483" i="2"/>
  <c r="V483" i="2" l="1"/>
  <c r="F484" i="2" s="1"/>
  <c r="S483" i="2"/>
  <c r="G484" i="2"/>
  <c r="I484" i="2" l="1"/>
  <c r="J484" i="2"/>
  <c r="M484" i="2" s="1"/>
  <c r="H484" i="2"/>
  <c r="K484" i="2" s="1"/>
  <c r="N484" i="2" s="1"/>
  <c r="O484" i="2" s="1"/>
  <c r="Q484" i="2" l="1"/>
  <c r="R484" i="2"/>
  <c r="T484" i="2" s="1"/>
  <c r="P484" i="2"/>
  <c r="U484" i="2"/>
  <c r="V484" i="2" l="1"/>
  <c r="F485" i="2" s="1"/>
  <c r="S484" i="2"/>
  <c r="G485" i="2"/>
  <c r="I485" i="2" l="1"/>
  <c r="J485" i="2"/>
  <c r="M485" i="2" s="1"/>
  <c r="H485" i="2"/>
  <c r="K485" i="2" s="1"/>
  <c r="N485" i="2" s="1"/>
  <c r="O485" i="2" s="1"/>
  <c r="Q485" i="2" l="1"/>
  <c r="P485" i="2"/>
  <c r="R485" i="2"/>
  <c r="T485" i="2" s="1"/>
  <c r="U485" i="2"/>
  <c r="V485" i="2" s="1"/>
  <c r="F486" i="2" s="1"/>
  <c r="H486" i="2" l="1"/>
  <c r="K486" i="2" s="1"/>
  <c r="J486" i="2"/>
  <c r="M486" i="2" s="1"/>
  <c r="S485" i="2"/>
  <c r="G486" i="2"/>
  <c r="I486" i="2" l="1"/>
  <c r="N486" i="2"/>
  <c r="O486" i="2" s="1"/>
  <c r="Q486" i="2" l="1"/>
  <c r="R486" i="2"/>
  <c r="T486" i="2" s="1"/>
  <c r="P486" i="2"/>
  <c r="U486" i="2"/>
  <c r="V486" i="2" l="1"/>
  <c r="F487" i="2" s="1"/>
  <c r="S486" i="2"/>
  <c r="G487" i="2"/>
  <c r="I487" i="2" l="1"/>
  <c r="H487" i="2"/>
  <c r="K487" i="2" s="1"/>
  <c r="J487" i="2"/>
  <c r="M487" i="2" s="1"/>
  <c r="N487" i="2" l="1"/>
  <c r="O487" i="2" s="1"/>
  <c r="Q487" i="2" l="1"/>
  <c r="P487" i="2"/>
  <c r="R487" i="2"/>
  <c r="T487" i="2" s="1"/>
  <c r="U487" i="2"/>
  <c r="V487" i="2" l="1"/>
  <c r="F488" i="2" s="1"/>
  <c r="S487" i="2"/>
  <c r="G488" i="2"/>
  <c r="J488" i="2" l="1"/>
  <c r="M488" i="2" s="1"/>
  <c r="H488" i="2"/>
  <c r="K488" i="2" s="1"/>
  <c r="N488" i="2" s="1"/>
  <c r="O488" i="2" s="1"/>
  <c r="I488" i="2"/>
  <c r="R488" i="2" l="1"/>
  <c r="T488" i="2" s="1"/>
  <c r="Q488" i="2"/>
  <c r="P488" i="2"/>
  <c r="U488" i="2" l="1"/>
  <c r="V488" i="2" s="1"/>
  <c r="F489" i="2" s="1"/>
  <c r="S488" i="2"/>
  <c r="G489" i="2"/>
  <c r="H489" i="2" l="1"/>
  <c r="K489" i="2" s="1"/>
  <c r="J489" i="2"/>
  <c r="M489" i="2" s="1"/>
  <c r="I489" i="2"/>
  <c r="N489" i="2" l="1"/>
  <c r="O489" i="2" s="1"/>
  <c r="Q489" i="2" l="1"/>
  <c r="R489" i="2"/>
  <c r="T489" i="2" s="1"/>
  <c r="P489" i="2"/>
  <c r="U489" i="2" l="1"/>
  <c r="V489" i="2" s="1"/>
  <c r="F490" i="2" s="1"/>
  <c r="S489" i="2"/>
  <c r="G490" i="2"/>
  <c r="H490" i="2" l="1"/>
  <c r="K490" i="2" s="1"/>
  <c r="J490" i="2"/>
  <c r="M490" i="2" s="1"/>
  <c r="I490" i="2"/>
  <c r="N490" i="2" l="1"/>
  <c r="O490" i="2" s="1"/>
  <c r="R490" i="2" l="1"/>
  <c r="T490" i="2" s="1"/>
  <c r="Q490" i="2"/>
  <c r="U490" i="2"/>
  <c r="P490" i="2"/>
  <c r="V490" i="2" s="1"/>
  <c r="F491" i="2" s="1"/>
  <c r="S490" i="2" l="1"/>
  <c r="G491" i="2"/>
  <c r="J491" i="2"/>
  <c r="M491" i="2" s="1"/>
  <c r="H491" i="2"/>
  <c r="K491" i="2" s="1"/>
  <c r="N491" i="2" s="1"/>
  <c r="O491" i="2" s="1"/>
  <c r="I491" i="2"/>
  <c r="P491" i="2" l="1"/>
  <c r="Q491" i="2"/>
  <c r="R491" i="2"/>
  <c r="T491" i="2" s="1"/>
  <c r="U491" i="2"/>
  <c r="G492" i="2"/>
  <c r="V491" i="2" l="1"/>
  <c r="F492" i="2" s="1"/>
  <c r="S491" i="2"/>
  <c r="H492" i="2" l="1"/>
  <c r="K492" i="2" s="1"/>
  <c r="N492" i="2" s="1"/>
  <c r="O492" i="2" s="1"/>
  <c r="J492" i="2"/>
  <c r="M492" i="2" s="1"/>
  <c r="I492" i="2"/>
  <c r="P492" i="2" l="1"/>
  <c r="V492" i="2" s="1"/>
  <c r="F493" i="2" s="1"/>
  <c r="U492" i="2"/>
  <c r="R492" i="2"/>
  <c r="T492" i="2" s="1"/>
  <c r="Q492" i="2"/>
  <c r="S492" i="2" l="1"/>
  <c r="G493" i="2"/>
  <c r="J493" i="2"/>
  <c r="M493" i="2" s="1"/>
  <c r="H493" i="2"/>
  <c r="K493" i="2" s="1"/>
  <c r="N493" i="2" s="1"/>
  <c r="O493" i="2" s="1"/>
  <c r="I493" i="2"/>
  <c r="R493" i="2" l="1"/>
  <c r="T493" i="2" s="1"/>
  <c r="U493" i="2"/>
  <c r="V493" i="2" s="1"/>
  <c r="F494" i="2" s="1"/>
  <c r="P493" i="2"/>
  <c r="Q493" i="2"/>
  <c r="S493" i="2" s="1"/>
  <c r="J494" i="2" l="1"/>
  <c r="M494" i="2" s="1"/>
  <c r="H494" i="2"/>
  <c r="K494" i="2" s="1"/>
  <c r="N494" i="2" s="1"/>
  <c r="O494" i="2" s="1"/>
  <c r="G494" i="2"/>
  <c r="I494" i="2" s="1"/>
  <c r="P494" i="2" l="1"/>
  <c r="Q494" i="2"/>
  <c r="S494" i="2" s="1"/>
  <c r="R494" i="2"/>
  <c r="T494" i="2" s="1"/>
  <c r="U494" i="2"/>
  <c r="V494" i="2" s="1"/>
  <c r="F495" i="2" s="1"/>
  <c r="G495" i="2"/>
  <c r="H495" i="2" l="1"/>
  <c r="K495" i="2" s="1"/>
  <c r="J495" i="2"/>
  <c r="M495" i="2" s="1"/>
  <c r="I495" i="2"/>
  <c r="L495" i="2" s="1"/>
  <c r="N495" i="2" l="1"/>
  <c r="O495" i="2" s="1"/>
  <c r="R495" i="2" l="1"/>
  <c r="T495" i="2" s="1"/>
  <c r="Q495" i="2"/>
  <c r="P495" i="2"/>
  <c r="U495" i="2"/>
  <c r="V495" i="2" s="1"/>
  <c r="F496" i="2" s="1"/>
  <c r="H496" i="2" l="1"/>
  <c r="K496" i="2" s="1"/>
  <c r="J496" i="2"/>
  <c r="M496" i="2" s="1"/>
  <c r="S495" i="2"/>
  <c r="G496" i="2"/>
  <c r="I496" i="2" l="1"/>
  <c r="L496" i="2" s="1"/>
  <c r="N496" i="2" s="1"/>
  <c r="O496" i="2" s="1"/>
  <c r="R496" i="2" l="1"/>
  <c r="T496" i="2" s="1"/>
  <c r="Q496" i="2"/>
  <c r="U496" i="2"/>
  <c r="V496" i="2" s="1"/>
  <c r="F497" i="2" s="1"/>
  <c r="P496" i="2"/>
  <c r="J497" i="2" l="1"/>
  <c r="M497" i="2" s="1"/>
  <c r="H497" i="2"/>
  <c r="K497" i="2" s="1"/>
  <c r="I497" i="2"/>
  <c r="L497" i="2" s="1"/>
  <c r="N497" i="2" s="1"/>
  <c r="O497" i="2" s="1"/>
  <c r="S496" i="2"/>
  <c r="G497" i="2"/>
  <c r="Q497" i="2" l="1"/>
  <c r="R497" i="2"/>
  <c r="T497" i="2" s="1"/>
  <c r="P497" i="2"/>
  <c r="U497" i="2"/>
  <c r="G498" i="2"/>
  <c r="V497" i="2" l="1"/>
  <c r="F498" i="2" s="1"/>
  <c r="S497" i="2"/>
  <c r="J498" i="2" l="1"/>
  <c r="M498" i="2" s="1"/>
  <c r="H498" i="2"/>
  <c r="K498" i="2" s="1"/>
  <c r="I498" i="2"/>
  <c r="L498" i="2" s="1"/>
  <c r="N498" i="2" l="1"/>
  <c r="O498" i="2" s="1"/>
  <c r="P498" i="2" l="1"/>
  <c r="Q498" i="2"/>
  <c r="U498" i="2"/>
  <c r="V498" i="2" s="1"/>
  <c r="F499" i="2" s="1"/>
  <c r="R498" i="2"/>
  <c r="T498" i="2" s="1"/>
  <c r="J499" i="2" l="1"/>
  <c r="M499" i="2" s="1"/>
  <c r="H499" i="2"/>
  <c r="K499" i="2" s="1"/>
  <c r="S498" i="2"/>
  <c r="G499" i="2"/>
  <c r="I499" i="2" l="1"/>
  <c r="L499" i="2" s="1"/>
  <c r="N499" i="2" s="1"/>
  <c r="O499" i="2" s="1"/>
  <c r="Q499" i="2" l="1"/>
  <c r="P499" i="2"/>
  <c r="V499" i="2" s="1"/>
  <c r="F500" i="2" s="1"/>
  <c r="R499" i="2"/>
  <c r="T499" i="2" s="1"/>
  <c r="U499" i="2"/>
  <c r="J500" i="2" l="1"/>
  <c r="M500" i="2" s="1"/>
  <c r="H500" i="2"/>
  <c r="K500" i="2" s="1"/>
  <c r="S499" i="2"/>
  <c r="G500" i="2"/>
  <c r="I500" i="2" l="1"/>
  <c r="L500" i="2" s="1"/>
  <c r="N500" i="2" s="1"/>
  <c r="O500" i="2" s="1"/>
  <c r="R500" i="2" l="1"/>
  <c r="T500" i="2" s="1"/>
  <c r="Q500" i="2"/>
  <c r="P500" i="2"/>
  <c r="U500" i="2"/>
  <c r="V500" i="2" l="1"/>
  <c r="F501" i="2" s="1"/>
  <c r="S500" i="2"/>
  <c r="G501" i="2"/>
  <c r="J501" i="2" l="1"/>
  <c r="M501" i="2" s="1"/>
  <c r="H501" i="2"/>
  <c r="K501" i="2" s="1"/>
  <c r="I501" i="2"/>
  <c r="L501" i="2" s="1"/>
  <c r="N501" i="2" s="1"/>
  <c r="O501" i="2" s="1"/>
  <c r="Q501" i="2" l="1"/>
  <c r="U501" i="2"/>
  <c r="R501" i="2"/>
  <c r="T501" i="2" s="1"/>
  <c r="P501" i="2"/>
  <c r="V501" i="2" l="1"/>
  <c r="F502" i="2" s="1"/>
  <c r="S501" i="2"/>
  <c r="G502" i="2"/>
  <c r="J502" i="2" l="1"/>
  <c r="M502" i="2" s="1"/>
  <c r="H502" i="2"/>
  <c r="K502" i="2" s="1"/>
  <c r="I502" i="2"/>
  <c r="L502" i="2" s="1"/>
  <c r="N502" i="2" s="1"/>
  <c r="O502" i="2" s="1"/>
  <c r="Q502" i="2" l="1"/>
  <c r="R502" i="2"/>
  <c r="T502" i="2" s="1"/>
  <c r="P502" i="2"/>
  <c r="U502" i="2"/>
  <c r="S502" i="2" l="1"/>
  <c r="G503" i="2"/>
  <c r="V502" i="2"/>
  <c r="F503" i="2" s="1"/>
  <c r="J503" i="2" l="1"/>
  <c r="M503" i="2" s="1"/>
  <c r="I503" i="2"/>
  <c r="L503" i="2" s="1"/>
  <c r="H503" i="2"/>
  <c r="K503" i="2" s="1"/>
  <c r="N503" i="2" s="1"/>
  <c r="O503" i="2" s="1"/>
  <c r="P503" i="2" l="1"/>
  <c r="U503" i="2"/>
  <c r="R503" i="2"/>
  <c r="T503" i="2" s="1"/>
  <c r="Q503" i="2"/>
  <c r="S503" i="2" l="1"/>
  <c r="G504" i="2"/>
  <c r="V503" i="2"/>
  <c r="F504" i="2" s="1"/>
  <c r="J504" i="2" l="1"/>
  <c r="M504" i="2" s="1"/>
  <c r="H504" i="2"/>
  <c r="K504" i="2" s="1"/>
  <c r="I504" i="2"/>
  <c r="L504" i="2" s="1"/>
  <c r="N504" i="2" s="1"/>
  <c r="O504" i="2" s="1"/>
  <c r="R504" i="2" l="1"/>
  <c r="T504" i="2" s="1"/>
  <c r="Q504" i="2"/>
  <c r="P504" i="2"/>
  <c r="V504" i="2" s="1"/>
  <c r="F505" i="2" s="1"/>
  <c r="U504" i="2"/>
  <c r="J505" i="2" l="1"/>
  <c r="M505" i="2" s="1"/>
  <c r="H505" i="2"/>
  <c r="K505" i="2" s="1"/>
  <c r="S504" i="2"/>
  <c r="G505" i="2"/>
  <c r="I505" i="2" s="1"/>
  <c r="L505" i="2" s="1"/>
  <c r="N505" i="2" l="1"/>
  <c r="O505" i="2" s="1"/>
  <c r="R505" i="2" l="1"/>
  <c r="T505" i="2" s="1"/>
  <c r="Q505" i="2"/>
  <c r="P505" i="2"/>
  <c r="U505" i="2"/>
  <c r="V505" i="2" s="1"/>
  <c r="F506" i="2" s="1"/>
  <c r="J506" i="2" l="1"/>
  <c r="M506" i="2" s="1"/>
  <c r="H506" i="2"/>
  <c r="K506" i="2" s="1"/>
  <c r="N506" i="2" s="1"/>
  <c r="O506" i="2" s="1"/>
  <c r="I506" i="2"/>
  <c r="S505" i="2"/>
  <c r="R506" i="2" l="1"/>
  <c r="T506" i="2" s="1"/>
  <c r="Q506" i="2"/>
  <c r="P506" i="2"/>
  <c r="V506" i="2" s="1"/>
  <c r="F507" i="2" s="1"/>
  <c r="U506" i="2"/>
  <c r="J507" i="2" l="1"/>
  <c r="M507" i="2" s="1"/>
  <c r="H507" i="2"/>
  <c r="K507" i="2" s="1"/>
  <c r="N507" i="2" s="1"/>
  <c r="O507" i="2" s="1"/>
  <c r="S506" i="2"/>
  <c r="G507" i="2"/>
  <c r="G508" i="2" l="1"/>
  <c r="Q507" i="2"/>
  <c r="S507" i="2" s="1"/>
  <c r="P507" i="2"/>
  <c r="R507" i="2"/>
  <c r="T507" i="2" s="1"/>
  <c r="U507" i="2"/>
  <c r="I507" i="2"/>
  <c r="V507" i="2" l="1"/>
  <c r="F508" i="2" s="1"/>
  <c r="J508" i="2" l="1"/>
  <c r="M508" i="2" s="1"/>
  <c r="H508" i="2"/>
  <c r="K508" i="2" s="1"/>
  <c r="I508" i="2"/>
  <c r="L508" i="2" s="1"/>
  <c r="N508" i="2" s="1"/>
  <c r="O508" i="2" s="1"/>
  <c r="P508" i="2" l="1"/>
  <c r="U508" i="2"/>
  <c r="R508" i="2"/>
  <c r="T508" i="2" s="1"/>
  <c r="Q508" i="2"/>
  <c r="O509" i="2"/>
  <c r="R509" i="2" l="1"/>
  <c r="T509" i="2" s="1"/>
  <c r="P509" i="2"/>
  <c r="U509" i="2"/>
  <c r="S508" i="2"/>
  <c r="G509" i="2"/>
  <c r="V508" i="2"/>
  <c r="F509" i="2" s="1"/>
  <c r="I509" i="2" l="1"/>
  <c r="Q509" i="2" s="1"/>
  <c r="S509" i="2" s="1"/>
  <c r="J509" i="2"/>
  <c r="M509" i="2" s="1"/>
  <c r="H509" i="2"/>
  <c r="K509" i="2" s="1"/>
  <c r="V509" i="2" l="1"/>
  <c r="F510" i="2" s="1"/>
  <c r="N509" i="2"/>
  <c r="G510" i="2"/>
  <c r="H510" i="2" l="1"/>
  <c r="K510" i="2" s="1"/>
  <c r="I510" i="2"/>
  <c r="J510" i="2"/>
  <c r="M510" i="2" s="1"/>
  <c r="N510" i="2" l="1"/>
  <c r="O510" i="2" s="1"/>
  <c r="P510" i="2" l="1"/>
  <c r="V510" i="2" s="1"/>
  <c r="F511" i="2" s="1"/>
  <c r="R510" i="2"/>
  <c r="T510" i="2" s="1"/>
  <c r="Q510" i="2"/>
  <c r="U510" i="2"/>
  <c r="O511" i="2"/>
  <c r="U511" i="2" l="1"/>
  <c r="V511" i="2" s="1"/>
  <c r="F512" i="2" s="1"/>
  <c r="P511" i="2"/>
  <c r="R511" i="2"/>
  <c r="T511" i="2" s="1"/>
  <c r="Q511" i="2"/>
  <c r="S510" i="2"/>
  <c r="G511" i="2"/>
  <c r="J511" i="2"/>
  <c r="M511" i="2" s="1"/>
  <c r="H511" i="2"/>
  <c r="K511" i="2" s="1"/>
  <c r="N511" i="2" s="1"/>
  <c r="I511" i="2"/>
  <c r="G512" i="2" l="1"/>
  <c r="S511" i="2"/>
  <c r="J512" i="2"/>
  <c r="M512" i="2" s="1"/>
  <c r="H512" i="2"/>
  <c r="K512" i="2" s="1"/>
  <c r="N512" i="2" s="1"/>
  <c r="O512" i="2" s="1"/>
  <c r="I512" i="2"/>
  <c r="P512" i="2" l="1"/>
  <c r="R512" i="2"/>
  <c r="T512" i="2" s="1"/>
  <c r="Q512" i="2"/>
  <c r="S512" i="2" s="1"/>
  <c r="U512" i="2"/>
  <c r="G513" i="2" l="1"/>
  <c r="V512" i="2"/>
  <c r="F513" i="2" s="1"/>
  <c r="J513" i="2" l="1"/>
  <c r="M513" i="2" s="1"/>
  <c r="H513" i="2"/>
  <c r="K513" i="2" s="1"/>
  <c r="N513" i="2" s="1"/>
  <c r="O513" i="2" s="1"/>
  <c r="I513" i="2"/>
  <c r="Q513" i="2" l="1"/>
  <c r="R513" i="2"/>
  <c r="T513" i="2" s="1"/>
  <c r="P513" i="2"/>
  <c r="U513" i="2"/>
  <c r="V513" i="2" l="1"/>
  <c r="F514" i="2" s="1"/>
  <c r="S513" i="2"/>
  <c r="G514" i="2"/>
  <c r="J514" i="2" l="1"/>
  <c r="M514" i="2" s="1"/>
  <c r="I514" i="2"/>
  <c r="H514" i="2"/>
  <c r="K514" i="2" s="1"/>
  <c r="N514" i="2" s="1"/>
  <c r="O514" i="2" s="1"/>
  <c r="R514" i="2" l="1"/>
  <c r="T514" i="2" s="1"/>
  <c r="Q514" i="2"/>
  <c r="P514" i="2"/>
  <c r="U514" i="2"/>
  <c r="V514" i="2" l="1"/>
  <c r="F515" i="2" s="1"/>
  <c r="S514" i="2"/>
  <c r="G515" i="2"/>
  <c r="H515" i="2" l="1"/>
  <c r="K515" i="2" s="1"/>
  <c r="I515" i="2"/>
  <c r="J515" i="2"/>
  <c r="M515" i="2" s="1"/>
  <c r="N515" i="2" l="1"/>
  <c r="O515" i="2" s="1"/>
  <c r="O516" i="2" l="1"/>
  <c r="U515" i="2"/>
  <c r="Q515" i="2"/>
  <c r="R515" i="2"/>
  <c r="T515" i="2" s="1"/>
  <c r="P515" i="2"/>
  <c r="V515" i="2" s="1"/>
  <c r="F516" i="2" s="1"/>
  <c r="J516" i="2" l="1"/>
  <c r="M516" i="2" s="1"/>
  <c r="H516" i="2"/>
  <c r="K516" i="2" s="1"/>
  <c r="N516" i="2" s="1"/>
  <c r="I516" i="2"/>
  <c r="S515" i="2"/>
  <c r="G516" i="2"/>
  <c r="U516" i="2"/>
  <c r="R516" i="2"/>
  <c r="T516" i="2" s="1"/>
  <c r="Q516" i="2"/>
  <c r="P516" i="2"/>
  <c r="V516" i="2" s="1"/>
  <c r="F517" i="2" s="1"/>
  <c r="S516" i="2" l="1"/>
  <c r="G517" i="2"/>
  <c r="I517" i="2" s="1"/>
  <c r="H517" i="2"/>
  <c r="K517" i="2" s="1"/>
  <c r="J517" i="2"/>
  <c r="M517" i="2" s="1"/>
  <c r="N517" i="2" l="1"/>
  <c r="O517" i="2" s="1"/>
  <c r="Q517" i="2" l="1"/>
  <c r="U517" i="2"/>
  <c r="P517" i="2"/>
  <c r="V517" i="2" s="1"/>
  <c r="F518" i="2" s="1"/>
  <c r="R517" i="2"/>
  <c r="T517" i="2" s="1"/>
  <c r="H518" i="2" l="1"/>
  <c r="K518" i="2" s="1"/>
  <c r="J518" i="2"/>
  <c r="M518" i="2" s="1"/>
  <c r="I518" i="2"/>
  <c r="S517" i="2"/>
  <c r="G518" i="2"/>
  <c r="N518" i="2" l="1"/>
  <c r="O518" i="2" s="1"/>
  <c r="Q518" i="2" l="1"/>
  <c r="R518" i="2"/>
  <c r="T518" i="2" s="1"/>
  <c r="P518" i="2"/>
  <c r="U518" i="2"/>
  <c r="V518" i="2" l="1"/>
  <c r="F519" i="2" s="1"/>
  <c r="S518" i="2"/>
  <c r="G519" i="2"/>
  <c r="H519" i="2" l="1"/>
  <c r="K519" i="2" s="1"/>
  <c r="N519" i="2" s="1"/>
  <c r="O519" i="2" s="1"/>
  <c r="I519" i="2"/>
  <c r="J519" i="2"/>
  <c r="M519" i="2" s="1"/>
  <c r="P519" i="2" l="1"/>
  <c r="R519" i="2"/>
  <c r="T519" i="2" s="1"/>
  <c r="Q519" i="2"/>
  <c r="U519" i="2"/>
  <c r="S519" i="2" l="1"/>
  <c r="G520" i="2"/>
  <c r="V519" i="2"/>
  <c r="F520" i="2" s="1"/>
  <c r="J520" i="2" l="1"/>
  <c r="M520" i="2" s="1"/>
  <c r="H520" i="2"/>
  <c r="K520" i="2" s="1"/>
  <c r="I520" i="2"/>
  <c r="L520" i="2" s="1"/>
  <c r="N520" i="2" s="1"/>
  <c r="O520" i="2" s="1"/>
  <c r="Q520" i="2" l="1"/>
  <c r="P520" i="2"/>
  <c r="V520" i="2" s="1"/>
  <c r="F521" i="2" s="1"/>
  <c r="R520" i="2"/>
  <c r="T520" i="2" s="1"/>
  <c r="U520" i="2"/>
  <c r="J521" i="2" l="1"/>
  <c r="M521" i="2" s="1"/>
  <c r="H521" i="2"/>
  <c r="K521" i="2" s="1"/>
  <c r="S520" i="2"/>
  <c r="G521" i="2"/>
  <c r="I521" i="2" l="1"/>
  <c r="L521" i="2" s="1"/>
  <c r="N521" i="2" s="1"/>
  <c r="O521" i="2" s="1"/>
  <c r="R521" i="2" l="1"/>
  <c r="T521" i="2" s="1"/>
  <c r="Q521" i="2"/>
  <c r="U521" i="2"/>
  <c r="P521" i="2"/>
  <c r="V521" i="2" l="1"/>
  <c r="F522" i="2" s="1"/>
  <c r="S521" i="2"/>
  <c r="G522" i="2"/>
  <c r="H522" i="2" l="1"/>
  <c r="K522" i="2" s="1"/>
  <c r="J522" i="2"/>
  <c r="M522" i="2" s="1"/>
  <c r="I522" i="2"/>
  <c r="L522" i="2" s="1"/>
  <c r="N522" i="2" l="1"/>
  <c r="O522" i="2" s="1"/>
  <c r="R522" i="2" l="1"/>
  <c r="T522" i="2" s="1"/>
  <c r="P522" i="2"/>
  <c r="Q522" i="2"/>
  <c r="U522" i="2"/>
  <c r="V522" i="2" s="1"/>
  <c r="F523" i="2" s="1"/>
  <c r="S522" i="2" l="1"/>
  <c r="G523" i="2"/>
  <c r="H523" i="2"/>
  <c r="K523" i="2" s="1"/>
  <c r="J523" i="2"/>
  <c r="M523" i="2" s="1"/>
  <c r="I523" i="2"/>
  <c r="L523" i="2" s="1"/>
  <c r="N523" i="2" l="1"/>
  <c r="O523" i="2" s="1"/>
  <c r="Q523" i="2" l="1"/>
  <c r="R523" i="2"/>
  <c r="T523" i="2" s="1"/>
  <c r="U523" i="2"/>
  <c r="P523" i="2"/>
  <c r="V523" i="2" s="1"/>
  <c r="F524" i="2" s="1"/>
  <c r="H524" i="2" l="1"/>
  <c r="K524" i="2" s="1"/>
  <c r="J524" i="2"/>
  <c r="M524" i="2" s="1"/>
  <c r="I524" i="2"/>
  <c r="L524" i="2" s="1"/>
  <c r="N524" i="2" s="1"/>
  <c r="O524" i="2" s="1"/>
  <c r="S523" i="2"/>
  <c r="G524" i="2"/>
  <c r="P524" i="2" l="1"/>
  <c r="R524" i="2"/>
  <c r="T524" i="2" s="1"/>
  <c r="U524" i="2"/>
  <c r="Q524" i="2"/>
  <c r="S524" i="2" l="1"/>
  <c r="V524" i="2"/>
  <c r="F525" i="2" s="1"/>
  <c r="G525" i="2"/>
  <c r="J525" i="2" l="1"/>
  <c r="M525" i="2" s="1"/>
  <c r="H525" i="2"/>
  <c r="K525" i="2" s="1"/>
  <c r="I525" i="2"/>
  <c r="L525" i="2" s="1"/>
  <c r="N525" i="2" s="1"/>
  <c r="O525" i="2" s="1"/>
  <c r="R525" i="2" l="1"/>
  <c r="T525" i="2" s="1"/>
  <c r="U525" i="2"/>
  <c r="Q525" i="2"/>
  <c r="P525" i="2"/>
  <c r="V525" i="2" s="1"/>
  <c r="F526" i="2" s="1"/>
  <c r="H526" i="2" l="1"/>
  <c r="K526" i="2" s="1"/>
  <c r="J526" i="2"/>
  <c r="M526" i="2" s="1"/>
  <c r="S525" i="2"/>
  <c r="G526" i="2"/>
  <c r="I526" i="2" l="1"/>
  <c r="L526" i="2" s="1"/>
  <c r="N526" i="2" s="1"/>
  <c r="O526" i="2" s="1"/>
  <c r="U526" i="2" l="1"/>
  <c r="Q526" i="2"/>
  <c r="P526" i="2"/>
  <c r="V526" i="2" s="1"/>
  <c r="F527" i="2" s="1"/>
  <c r="R526" i="2"/>
  <c r="T526" i="2" s="1"/>
  <c r="J527" i="2" l="1"/>
  <c r="M527" i="2" s="1"/>
  <c r="H527" i="2"/>
  <c r="K527" i="2" s="1"/>
  <c r="I527" i="2"/>
  <c r="L527" i="2" s="1"/>
  <c r="S526" i="2"/>
  <c r="G527" i="2"/>
  <c r="N527" i="2" l="1"/>
  <c r="O527" i="2" s="1"/>
  <c r="P527" i="2" l="1"/>
  <c r="V527" i="2" s="1"/>
  <c r="F528" i="2" s="1"/>
  <c r="U527" i="2"/>
  <c r="R527" i="2"/>
  <c r="T527" i="2" s="1"/>
  <c r="Q527" i="2"/>
  <c r="S527" i="2" l="1"/>
  <c r="G528" i="2"/>
  <c r="J528" i="2"/>
  <c r="M528" i="2" s="1"/>
  <c r="I528" i="2"/>
  <c r="L528" i="2" s="1"/>
  <c r="N528" i="2" s="1"/>
  <c r="O528" i="2" s="1"/>
  <c r="H528" i="2"/>
  <c r="K528" i="2" s="1"/>
  <c r="U528" i="2" l="1"/>
  <c r="R528" i="2"/>
  <c r="T528" i="2" s="1"/>
  <c r="P528" i="2"/>
  <c r="V528" i="2" s="1"/>
  <c r="F529" i="2" s="1"/>
  <c r="Q528" i="2"/>
  <c r="G529" i="2" s="1"/>
  <c r="J529" i="2" l="1"/>
  <c r="M529" i="2" s="1"/>
  <c r="I529" i="2"/>
  <c r="H529" i="2"/>
  <c r="K529" i="2" s="1"/>
  <c r="N529" i="2" s="1"/>
  <c r="O529" i="2" s="1"/>
  <c r="S528" i="2"/>
  <c r="R529" i="2" l="1"/>
  <c r="T529" i="2" s="1"/>
  <c r="Q529" i="2"/>
  <c r="S529" i="2" s="1"/>
  <c r="P529" i="2"/>
  <c r="U529" i="2"/>
  <c r="V529" i="2" l="1"/>
  <c r="F530" i="2" s="1"/>
  <c r="J530" i="2" l="1"/>
  <c r="M530" i="2" s="1"/>
  <c r="I530" i="2"/>
  <c r="H530" i="2"/>
  <c r="K530" i="2" s="1"/>
  <c r="N530" i="2" s="1"/>
  <c r="O530" i="2" s="1"/>
  <c r="Q530" i="2" l="1"/>
  <c r="P530" i="2"/>
  <c r="R530" i="2"/>
  <c r="T530" i="2" s="1"/>
  <c r="U530" i="2"/>
  <c r="V530" i="2" s="1"/>
  <c r="F531" i="2" s="1"/>
  <c r="J531" i="2" l="1"/>
  <c r="M531" i="2" s="1"/>
  <c r="H531" i="2"/>
  <c r="K531" i="2" s="1"/>
  <c r="N531" i="2" s="1"/>
  <c r="O531" i="2" s="1"/>
  <c r="I531" i="2"/>
  <c r="G531" i="2"/>
  <c r="S530" i="2"/>
  <c r="U531" i="2" l="1"/>
  <c r="R531" i="2"/>
  <c r="T531" i="2" s="1"/>
  <c r="P531" i="2"/>
  <c r="V531" i="2" s="1"/>
  <c r="F532" i="2" s="1"/>
  <c r="Q531" i="2"/>
  <c r="S531" i="2" s="1"/>
  <c r="J532" i="2" l="1"/>
  <c r="M532" i="2" s="1"/>
  <c r="H532" i="2"/>
  <c r="K532" i="2" s="1"/>
  <c r="N532" i="2" s="1"/>
  <c r="O532" i="2" s="1"/>
  <c r="I532" i="2"/>
  <c r="G532" i="2"/>
  <c r="P532" i="2" l="1"/>
  <c r="V532" i="2" s="1"/>
  <c r="F533" i="2" s="1"/>
  <c r="Q532" i="2"/>
  <c r="S532" i="2" s="1"/>
  <c r="R532" i="2"/>
  <c r="T532" i="2" s="1"/>
  <c r="U532" i="2"/>
  <c r="J533" i="2" l="1"/>
  <c r="M533" i="2" s="1"/>
  <c r="H533" i="2"/>
  <c r="K533" i="2" s="1"/>
  <c r="N533" i="2" s="1"/>
  <c r="O533" i="2" s="1"/>
  <c r="G533" i="2"/>
  <c r="R533" i="2" l="1"/>
  <c r="T533" i="2" s="1"/>
  <c r="P533" i="2"/>
  <c r="U533" i="2"/>
  <c r="Q533" i="2"/>
  <c r="S533" i="2" s="1"/>
  <c r="I533" i="2"/>
  <c r="G534" i="2" l="1"/>
  <c r="V533" i="2"/>
  <c r="F534" i="2" s="1"/>
  <c r="J534" i="2" l="1"/>
  <c r="M534" i="2" s="1"/>
  <c r="H534" i="2"/>
  <c r="K534" i="2" s="1"/>
  <c r="N534" i="2" s="1"/>
  <c r="O534" i="2" s="1"/>
  <c r="I534" i="2"/>
  <c r="R534" i="2" l="1"/>
  <c r="T534" i="2" s="1"/>
  <c r="P534" i="2"/>
  <c r="Q534" i="2"/>
  <c r="U534" i="2"/>
  <c r="V534" i="2" s="1"/>
  <c r="F535" i="2" s="1"/>
  <c r="J535" i="2" l="1"/>
  <c r="M535" i="2" s="1"/>
  <c r="H535" i="2"/>
  <c r="K535" i="2" s="1"/>
  <c r="S534" i="2"/>
  <c r="G535" i="2"/>
  <c r="I535" i="2" l="1"/>
  <c r="L535" i="2" s="1"/>
  <c r="N535" i="2" s="1"/>
  <c r="O535" i="2" s="1"/>
  <c r="R535" i="2" l="1"/>
  <c r="T535" i="2" s="1"/>
  <c r="Q535" i="2"/>
  <c r="P535" i="2"/>
  <c r="U535" i="2"/>
  <c r="O536" i="2"/>
  <c r="R536" i="2" l="1"/>
  <c r="T536" i="2" s="1"/>
  <c r="P536" i="2"/>
  <c r="U536" i="2"/>
  <c r="S535" i="2"/>
  <c r="G536" i="2"/>
  <c r="V535" i="2"/>
  <c r="F536" i="2" s="1"/>
  <c r="H536" i="2" l="1"/>
  <c r="K536" i="2" s="1"/>
  <c r="N536" i="2" s="1"/>
  <c r="J536" i="2"/>
  <c r="M536" i="2" s="1"/>
  <c r="I536" i="2"/>
  <c r="Q536" i="2" s="1"/>
  <c r="S536" i="2" s="1"/>
  <c r="V536" i="2" l="1"/>
  <c r="F537" i="2" s="1"/>
  <c r="G537" i="2"/>
  <c r="I537" i="2" l="1"/>
  <c r="J537" i="2"/>
  <c r="M537" i="2" s="1"/>
  <c r="H537" i="2"/>
  <c r="K537" i="2" s="1"/>
  <c r="N537" i="2" s="1"/>
  <c r="O537" i="2" s="1"/>
  <c r="R537" i="2" l="1"/>
  <c r="T537" i="2" s="1"/>
  <c r="Q537" i="2"/>
  <c r="P537" i="2"/>
  <c r="O538" i="2"/>
  <c r="U537" i="2"/>
  <c r="V537" i="2" l="1"/>
  <c r="F538" i="2" s="1"/>
  <c r="U538" i="2"/>
  <c r="Q538" i="2"/>
  <c r="P538" i="2"/>
  <c r="R538" i="2"/>
  <c r="T538" i="2" s="1"/>
  <c r="S537" i="2"/>
  <c r="G538" i="2"/>
  <c r="G539" i="2" l="1"/>
  <c r="S538" i="2"/>
  <c r="V538" i="2"/>
  <c r="F539" i="2" s="1"/>
  <c r="J538" i="2"/>
  <c r="M538" i="2" s="1"/>
  <c r="I538" i="2"/>
  <c r="H538" i="2"/>
  <c r="K538" i="2" s="1"/>
  <c r="N538" i="2" s="1"/>
  <c r="J539" i="2" l="1"/>
  <c r="M539" i="2" s="1"/>
  <c r="I539" i="2"/>
  <c r="H539" i="2"/>
  <c r="K539" i="2" s="1"/>
  <c r="N539" i="2" s="1"/>
  <c r="O539" i="2" s="1"/>
  <c r="P539" i="2" l="1"/>
  <c r="V539" i="2" s="1"/>
  <c r="F540" i="2" s="1"/>
  <c r="O540" i="2"/>
  <c r="U539" i="2"/>
  <c r="R539" i="2"/>
  <c r="T539" i="2" s="1"/>
  <c r="Q539" i="2"/>
  <c r="H540" i="2" l="1"/>
  <c r="K540" i="2" s="1"/>
  <c r="N540" i="2" s="1"/>
  <c r="J540" i="2"/>
  <c r="M540" i="2" s="1"/>
  <c r="R540" i="2"/>
  <c r="T540" i="2" s="1"/>
  <c r="Q540" i="2"/>
  <c r="U540" i="2"/>
  <c r="P540" i="2"/>
  <c r="V540" i="2" s="1"/>
  <c r="F541" i="2" s="1"/>
  <c r="S539" i="2"/>
  <c r="G540" i="2"/>
  <c r="G541" i="2" s="1"/>
  <c r="J541" i="2" l="1"/>
  <c r="M541" i="2" s="1"/>
  <c r="I541" i="2"/>
  <c r="H541" i="2"/>
  <c r="K541" i="2" s="1"/>
  <c r="N541" i="2" s="1"/>
  <c r="O541" i="2" s="1"/>
  <c r="S540" i="2"/>
  <c r="I540" i="2"/>
  <c r="O542" i="2" l="1"/>
  <c r="R541" i="2"/>
  <c r="T541" i="2" s="1"/>
  <c r="Q541" i="2"/>
  <c r="P541" i="2"/>
  <c r="U541" i="2"/>
  <c r="V541" i="2" s="1"/>
  <c r="F542" i="2" s="1"/>
  <c r="J542" i="2" l="1"/>
  <c r="M542" i="2" s="1"/>
  <c r="H542" i="2"/>
  <c r="K542" i="2" s="1"/>
  <c r="S541" i="2"/>
  <c r="G542" i="2"/>
  <c r="G543" i="2" s="1"/>
  <c r="Q542" i="2"/>
  <c r="P542" i="2"/>
  <c r="R542" i="2"/>
  <c r="T542" i="2" s="1"/>
  <c r="U542" i="2"/>
  <c r="V542" i="2" s="1"/>
  <c r="F543" i="2" s="1"/>
  <c r="J543" i="2" l="1"/>
  <c r="M543" i="2" s="1"/>
  <c r="H543" i="2"/>
  <c r="K543" i="2" s="1"/>
  <c r="N543" i="2" s="1"/>
  <c r="O543" i="2" s="1"/>
  <c r="I543" i="2"/>
  <c r="S542" i="2"/>
  <c r="I542" i="2"/>
  <c r="N542" i="2"/>
  <c r="R543" i="2" l="1"/>
  <c r="T543" i="2" s="1"/>
  <c r="Q543" i="2"/>
  <c r="P543" i="2"/>
  <c r="U543" i="2"/>
  <c r="S543" i="2" l="1"/>
  <c r="G544" i="2"/>
  <c r="V543" i="2"/>
  <c r="F544" i="2" s="1"/>
  <c r="J544" i="2" l="1"/>
  <c r="M544" i="2" s="1"/>
  <c r="I544" i="2"/>
  <c r="L544" i="2" s="1"/>
  <c r="H544" i="2"/>
  <c r="K544" i="2" s="1"/>
  <c r="N544" i="2" l="1"/>
  <c r="O544" i="2" s="1"/>
  <c r="P544" i="2" l="1"/>
  <c r="R544" i="2"/>
  <c r="T544" i="2" s="1"/>
  <c r="Q544" i="2"/>
  <c r="U544" i="2"/>
  <c r="V544" i="2" s="1"/>
  <c r="F545" i="2" s="1"/>
  <c r="J545" i="2" l="1"/>
  <c r="M545" i="2" s="1"/>
  <c r="H545" i="2"/>
  <c r="K545" i="2" s="1"/>
  <c r="S544" i="2"/>
  <c r="G545" i="2"/>
  <c r="I545" i="2" l="1"/>
  <c r="L545" i="2" s="1"/>
  <c r="N545" i="2" s="1"/>
  <c r="O545" i="2" s="1"/>
  <c r="Q545" i="2" l="1"/>
  <c r="U545" i="2"/>
  <c r="R545" i="2"/>
  <c r="T545" i="2" s="1"/>
  <c r="P545" i="2"/>
  <c r="V545" i="2" l="1"/>
  <c r="F546" i="2" s="1"/>
  <c r="S545" i="2"/>
  <c r="G546" i="2"/>
  <c r="I546" i="2" l="1"/>
  <c r="L546" i="2" s="1"/>
  <c r="H546" i="2"/>
  <c r="K546" i="2" s="1"/>
  <c r="J546" i="2"/>
  <c r="M546" i="2" s="1"/>
  <c r="N546" i="2" l="1"/>
  <c r="O546" i="2" s="1"/>
  <c r="R546" i="2" l="1"/>
  <c r="T546" i="2" s="1"/>
  <c r="P546" i="2"/>
  <c r="Q546" i="2"/>
  <c r="U546" i="2"/>
  <c r="V546" i="2" s="1"/>
  <c r="F547" i="2" s="1"/>
  <c r="J547" i="2" l="1"/>
  <c r="M547" i="2" s="1"/>
  <c r="H547" i="2"/>
  <c r="K547" i="2" s="1"/>
  <c r="S546" i="2"/>
  <c r="G547" i="2"/>
  <c r="I547" i="2" l="1"/>
  <c r="L547" i="2" s="1"/>
  <c r="N547" i="2" s="1"/>
  <c r="O547" i="2" s="1"/>
  <c r="R547" i="2" l="1"/>
  <c r="T547" i="2" s="1"/>
  <c r="Q547" i="2"/>
  <c r="P547" i="2"/>
  <c r="V547" i="2" s="1"/>
  <c r="F548" i="2" s="1"/>
  <c r="U547" i="2"/>
  <c r="J548" i="2" l="1"/>
  <c r="M548" i="2" s="1"/>
  <c r="H548" i="2"/>
  <c r="K548" i="2" s="1"/>
  <c r="S547" i="2"/>
  <c r="G548" i="2"/>
  <c r="I548" i="2" l="1"/>
  <c r="L548" i="2" s="1"/>
  <c r="N548" i="2" s="1"/>
  <c r="O548" i="2" s="1"/>
  <c r="R548" i="2" l="1"/>
  <c r="T548" i="2" s="1"/>
  <c r="P548" i="2"/>
  <c r="Q548" i="2"/>
  <c r="U548" i="2"/>
  <c r="S548" i="2" l="1"/>
  <c r="G549" i="2"/>
  <c r="V548" i="2"/>
  <c r="F549" i="2" s="1"/>
  <c r="J549" i="2" l="1"/>
  <c r="M549" i="2" s="1"/>
  <c r="H549" i="2"/>
  <c r="K549" i="2" s="1"/>
  <c r="I549" i="2"/>
  <c r="L549" i="2" s="1"/>
  <c r="N549" i="2" l="1"/>
  <c r="O549" i="2" s="1"/>
  <c r="Q549" i="2" l="1"/>
  <c r="U549" i="2"/>
  <c r="R549" i="2"/>
  <c r="T549" i="2" s="1"/>
  <c r="P549" i="2"/>
  <c r="V549" i="2" s="1"/>
  <c r="F550" i="2" s="1"/>
  <c r="J550" i="2" l="1"/>
  <c r="M550" i="2" s="1"/>
  <c r="H550" i="2"/>
  <c r="K550" i="2" s="1"/>
  <c r="S549" i="2"/>
  <c r="G550" i="2"/>
  <c r="I550" i="2" l="1"/>
  <c r="L550" i="2" s="1"/>
  <c r="N550" i="2" s="1"/>
  <c r="O550" i="2" s="1"/>
  <c r="P550" i="2" l="1"/>
  <c r="R550" i="2"/>
  <c r="T550" i="2" s="1"/>
  <c r="Q550" i="2"/>
  <c r="U550" i="2"/>
  <c r="V550" i="2" s="1"/>
  <c r="F551" i="2" s="1"/>
  <c r="H551" i="2" l="1"/>
  <c r="K551" i="2" s="1"/>
  <c r="J551" i="2"/>
  <c r="M551" i="2" s="1"/>
  <c r="S550" i="2"/>
  <c r="G551" i="2"/>
  <c r="I551" i="2" l="1"/>
  <c r="L551" i="2" s="1"/>
  <c r="N551" i="2" s="1"/>
  <c r="O551" i="2" s="1"/>
  <c r="P551" i="2" l="1"/>
  <c r="Q551" i="2"/>
  <c r="R551" i="2"/>
  <c r="T551" i="2" s="1"/>
  <c r="U551" i="2"/>
  <c r="S551" i="2" l="1"/>
  <c r="G552" i="2"/>
  <c r="V551" i="2"/>
  <c r="F552" i="2" s="1"/>
  <c r="I552" i="2" l="1"/>
  <c r="L552" i="2" s="1"/>
  <c r="J552" i="2"/>
  <c r="M552" i="2" s="1"/>
  <c r="H552" i="2"/>
  <c r="K552" i="2" s="1"/>
  <c r="N552" i="2" s="1"/>
  <c r="O552" i="2" s="1"/>
  <c r="U552" i="2" l="1"/>
  <c r="R552" i="2"/>
  <c r="T552" i="2" s="1"/>
  <c r="Q552" i="2"/>
  <c r="P552" i="2"/>
  <c r="V552" i="2" l="1"/>
  <c r="F553" i="2" s="1"/>
  <c r="S552" i="2"/>
  <c r="G553" i="2"/>
  <c r="I553" i="2" s="1"/>
  <c r="H553" i="2" l="1"/>
  <c r="K553" i="2" s="1"/>
  <c r="N553" i="2" s="1"/>
  <c r="O553" i="2" s="1"/>
  <c r="J553" i="2"/>
  <c r="M553" i="2" s="1"/>
  <c r="U553" i="2" l="1"/>
  <c r="R553" i="2"/>
  <c r="T553" i="2" s="1"/>
  <c r="P553" i="2"/>
  <c r="Q553" i="2"/>
  <c r="S553" i="2" s="1"/>
  <c r="V553" i="2" l="1"/>
  <c r="F554" i="2" s="1"/>
  <c r="H554" i="2" l="1"/>
  <c r="K554" i="2" s="1"/>
  <c r="J554" i="2"/>
  <c r="M554" i="2" s="1"/>
  <c r="I554" i="2"/>
  <c r="N554" i="2" l="1"/>
  <c r="O554" i="2" s="1"/>
  <c r="P554" i="2" l="1"/>
  <c r="Q554" i="2"/>
  <c r="R554" i="2"/>
  <c r="T554" i="2" s="1"/>
  <c r="U554" i="2"/>
  <c r="S554" i="2" l="1"/>
  <c r="G555" i="2"/>
  <c r="V554" i="2"/>
  <c r="F555" i="2" s="1"/>
  <c r="I555" i="2" l="1"/>
  <c r="J555" i="2"/>
  <c r="M555" i="2" s="1"/>
  <c r="H555" i="2"/>
  <c r="K555" i="2" s="1"/>
  <c r="N555" i="2" l="1"/>
  <c r="O555" i="2" s="1"/>
  <c r="Q555" i="2" l="1"/>
  <c r="P555" i="2"/>
  <c r="R555" i="2"/>
  <c r="T555" i="2" s="1"/>
  <c r="U555" i="2"/>
  <c r="V555" i="2" s="1"/>
  <c r="F556" i="2" s="1"/>
  <c r="J556" i="2" l="1"/>
  <c r="M556" i="2" s="1"/>
  <c r="H556" i="2"/>
  <c r="K556" i="2" s="1"/>
  <c r="S555" i="2"/>
  <c r="G556" i="2"/>
  <c r="N556" i="2" l="1"/>
  <c r="O556" i="2" s="1"/>
  <c r="I556" i="2"/>
  <c r="Q556" i="2" l="1"/>
  <c r="R556" i="2"/>
  <c r="T556" i="2" s="1"/>
  <c r="P556" i="2"/>
  <c r="U556" i="2"/>
  <c r="V556" i="2" s="1"/>
  <c r="F557" i="2" s="1"/>
  <c r="J557" i="2" l="1"/>
  <c r="M557" i="2" s="1"/>
  <c r="H557" i="2"/>
  <c r="K557" i="2" s="1"/>
  <c r="S556" i="2"/>
  <c r="G557" i="2"/>
  <c r="N557" i="2" l="1"/>
  <c r="O557" i="2" s="1"/>
  <c r="I557" i="2"/>
  <c r="Q557" i="2" l="1"/>
  <c r="P557" i="2"/>
  <c r="R557" i="2"/>
  <c r="T557" i="2" s="1"/>
  <c r="U557" i="2"/>
  <c r="V557" i="2" l="1"/>
  <c r="F558" i="2" s="1"/>
  <c r="S557" i="2"/>
  <c r="G558" i="2"/>
  <c r="J558" i="2" l="1"/>
  <c r="M558" i="2" s="1"/>
  <c r="I558" i="2"/>
  <c r="H558" i="2"/>
  <c r="K558" i="2" s="1"/>
  <c r="N558" i="2" s="1"/>
  <c r="O558" i="2" s="1"/>
  <c r="R558" i="2" l="1"/>
  <c r="T558" i="2" s="1"/>
  <c r="P558" i="2"/>
  <c r="Q558" i="2"/>
  <c r="U558" i="2"/>
  <c r="V558" i="2" s="1"/>
  <c r="F559" i="2" s="1"/>
  <c r="J559" i="2" l="1"/>
  <c r="M559" i="2" s="1"/>
  <c r="H559" i="2"/>
  <c r="K559" i="2" s="1"/>
  <c r="S558" i="2"/>
  <c r="G559" i="2"/>
  <c r="N559" i="2" l="1"/>
  <c r="O559" i="2" s="1"/>
  <c r="I559" i="2"/>
  <c r="Q559" i="2" l="1"/>
  <c r="R559" i="2"/>
  <c r="T559" i="2" s="1"/>
  <c r="U559" i="2"/>
  <c r="P559" i="2"/>
  <c r="V559" i="2" s="1"/>
  <c r="F560" i="2" s="1"/>
  <c r="J560" i="2" l="1"/>
  <c r="M560" i="2" s="1"/>
  <c r="H560" i="2"/>
  <c r="K560" i="2" s="1"/>
  <c r="N560" i="2" s="1"/>
  <c r="O560" i="2" s="1"/>
  <c r="S559" i="2"/>
  <c r="G560" i="2"/>
  <c r="R560" i="2" l="1"/>
  <c r="T560" i="2" s="1"/>
  <c r="P560" i="2"/>
  <c r="Q560" i="2"/>
  <c r="S560" i="2" s="1"/>
  <c r="U560" i="2"/>
  <c r="I560" i="2"/>
  <c r="V560" i="2" l="1"/>
  <c r="F561" i="2" s="1"/>
  <c r="G561" i="2"/>
  <c r="J561" i="2" l="1"/>
  <c r="M561" i="2" s="1"/>
  <c r="I561" i="2"/>
  <c r="H561" i="2"/>
  <c r="K561" i="2" s="1"/>
  <c r="N561" i="2" s="1"/>
  <c r="O561" i="2" s="1"/>
  <c r="Q561" i="2" l="1"/>
  <c r="R561" i="2"/>
  <c r="T561" i="2" s="1"/>
  <c r="P561" i="2"/>
  <c r="U561" i="2"/>
  <c r="V561" i="2" s="1"/>
  <c r="F562" i="2" s="1"/>
  <c r="J562" i="2" l="1"/>
  <c r="M562" i="2" s="1"/>
  <c r="H562" i="2"/>
  <c r="K562" i="2" s="1"/>
  <c r="N562" i="2" s="1"/>
  <c r="O562" i="2" s="1"/>
  <c r="S561" i="2"/>
  <c r="G562" i="2"/>
  <c r="G563" i="2" l="1"/>
  <c r="I562" i="2"/>
  <c r="R562" i="2"/>
  <c r="T562" i="2" s="1"/>
  <c r="P562" i="2"/>
  <c r="V562" i="2" s="1"/>
  <c r="F563" i="2" s="1"/>
  <c r="U562" i="2"/>
  <c r="Q562" i="2"/>
  <c r="S562" i="2" s="1"/>
  <c r="J563" i="2" l="1"/>
  <c r="M563" i="2" s="1"/>
  <c r="H563" i="2"/>
  <c r="K563" i="2" s="1"/>
  <c r="N563" i="2" s="1"/>
  <c r="O563" i="2" s="1"/>
  <c r="I563" i="2"/>
  <c r="Q563" i="2" l="1"/>
  <c r="R563" i="2"/>
  <c r="T563" i="2" s="1"/>
  <c r="P563" i="2"/>
  <c r="U563" i="2"/>
  <c r="V563" i="2" s="1"/>
  <c r="F564" i="2" s="1"/>
  <c r="H564" i="2" l="1"/>
  <c r="K564" i="2" s="1"/>
  <c r="J564" i="2"/>
  <c r="M564" i="2" s="1"/>
  <c r="S563" i="2"/>
  <c r="G564" i="2"/>
  <c r="N564" i="2" l="1"/>
  <c r="O564" i="2" s="1"/>
  <c r="I564" i="2"/>
  <c r="R564" i="2" l="1"/>
  <c r="T564" i="2" s="1"/>
  <c r="U564" i="2"/>
  <c r="P564" i="2"/>
  <c r="Q564" i="2"/>
  <c r="S564" i="2" l="1"/>
  <c r="G565" i="2"/>
  <c r="V564" i="2"/>
  <c r="F565" i="2" s="1"/>
  <c r="H565" i="2" l="1"/>
  <c r="K565" i="2" s="1"/>
  <c r="J565" i="2"/>
  <c r="M565" i="2" s="1"/>
  <c r="I565" i="2"/>
  <c r="N565" i="2" l="1"/>
  <c r="O565" i="2" s="1"/>
  <c r="R565" i="2" l="1"/>
  <c r="T565" i="2" s="1"/>
  <c r="Q565" i="2"/>
  <c r="P565" i="2"/>
  <c r="U565" i="2"/>
  <c r="V565" i="2" s="1"/>
  <c r="F566" i="2" s="1"/>
  <c r="S565" i="2" l="1"/>
  <c r="G566" i="2"/>
  <c r="J566" i="2"/>
  <c r="M566" i="2" s="1"/>
  <c r="I566" i="2"/>
  <c r="H566" i="2"/>
  <c r="K566" i="2" s="1"/>
  <c r="N566" i="2" l="1"/>
  <c r="O566" i="2" s="1"/>
  <c r="R566" i="2" l="1"/>
  <c r="T566" i="2" s="1"/>
  <c r="Q566" i="2"/>
  <c r="P566" i="2"/>
  <c r="V566" i="2" s="1"/>
  <c r="F567" i="2" s="1"/>
  <c r="U566" i="2"/>
  <c r="J567" i="2" l="1"/>
  <c r="M567" i="2" s="1"/>
  <c r="I567" i="2"/>
  <c r="L567" i="2" s="1"/>
  <c r="H567" i="2"/>
  <c r="K567" i="2" s="1"/>
  <c r="S566" i="2"/>
  <c r="G567" i="2"/>
  <c r="N567" i="2" l="1"/>
  <c r="O567" i="2" s="1"/>
  <c r="U567" i="2" l="1"/>
  <c r="R567" i="2"/>
  <c r="T567" i="2" s="1"/>
  <c r="Q567" i="2"/>
  <c r="P567" i="2"/>
  <c r="S567" i="2" l="1"/>
  <c r="G568" i="2"/>
  <c r="V567" i="2"/>
  <c r="F568" i="2" s="1"/>
  <c r="J568" i="2" l="1"/>
  <c r="M568" i="2" s="1"/>
  <c r="H568" i="2"/>
  <c r="K568" i="2" s="1"/>
  <c r="I568" i="2"/>
  <c r="L568" i="2" s="1"/>
  <c r="N568" i="2" s="1"/>
  <c r="O568" i="2" s="1"/>
  <c r="Q568" i="2" l="1"/>
  <c r="R568" i="2"/>
  <c r="T568" i="2" s="1"/>
  <c r="U568" i="2"/>
  <c r="P568" i="2"/>
  <c r="V568" i="2" s="1"/>
  <c r="F569" i="2" s="1"/>
  <c r="H569" i="2" l="1"/>
  <c r="K569" i="2" s="1"/>
  <c r="J569" i="2"/>
  <c r="M569" i="2" s="1"/>
  <c r="I569" i="2"/>
  <c r="L569" i="2" s="1"/>
  <c r="S568" i="2"/>
  <c r="G569" i="2"/>
  <c r="N569" i="2" l="1"/>
  <c r="O569" i="2" s="1"/>
  <c r="Q569" i="2" l="1"/>
  <c r="P569" i="2"/>
  <c r="R569" i="2"/>
  <c r="T569" i="2" s="1"/>
  <c r="U569" i="2"/>
  <c r="V569" i="2" s="1"/>
  <c r="F570" i="2" s="1"/>
  <c r="J570" i="2" l="1"/>
  <c r="M570" i="2" s="1"/>
  <c r="H570" i="2"/>
  <c r="K570" i="2" s="1"/>
  <c r="S569" i="2"/>
  <c r="G570" i="2"/>
  <c r="I570" i="2" l="1"/>
  <c r="L570" i="2" s="1"/>
  <c r="N570" i="2" s="1"/>
  <c r="O570" i="2" s="1"/>
  <c r="R570" i="2" l="1"/>
  <c r="T570" i="2" s="1"/>
  <c r="P570" i="2"/>
  <c r="Q570" i="2"/>
  <c r="U570" i="2"/>
  <c r="V570" i="2" l="1"/>
  <c r="F571" i="2" s="1"/>
  <c r="S570" i="2"/>
  <c r="G571" i="2"/>
  <c r="J571" i="2" l="1"/>
  <c r="M571" i="2" s="1"/>
  <c r="H571" i="2"/>
  <c r="K571" i="2" s="1"/>
  <c r="I571" i="2"/>
  <c r="L571" i="2" s="1"/>
  <c r="N571" i="2" s="1"/>
  <c r="O571" i="2" s="1"/>
  <c r="R571" i="2" l="1"/>
  <c r="T571" i="2" s="1"/>
  <c r="Q571" i="2"/>
  <c r="P571" i="2"/>
  <c r="V571" i="2" s="1"/>
  <c r="F572" i="2" s="1"/>
  <c r="U571" i="2"/>
  <c r="J572" i="2" l="1"/>
  <c r="M572" i="2" s="1"/>
  <c r="H572" i="2"/>
  <c r="K572" i="2" s="1"/>
  <c r="S571" i="2"/>
  <c r="G572" i="2"/>
  <c r="I572" i="2" l="1"/>
  <c r="L572" i="2" s="1"/>
  <c r="N572" i="2" s="1"/>
  <c r="O572" i="2" s="1"/>
  <c r="R572" i="2" l="1"/>
  <c r="T572" i="2" s="1"/>
  <c r="Q572" i="2"/>
  <c r="P572" i="2"/>
  <c r="U572" i="2"/>
  <c r="S572" i="2" l="1"/>
  <c r="G573" i="2"/>
  <c r="V572" i="2"/>
  <c r="F573" i="2" s="1"/>
  <c r="J573" i="2" l="1"/>
  <c r="M573" i="2" s="1"/>
  <c r="H573" i="2"/>
  <c r="K573" i="2" s="1"/>
  <c r="I573" i="2"/>
  <c r="L573" i="2" s="1"/>
  <c r="N573" i="2" s="1"/>
  <c r="O573" i="2" s="1"/>
  <c r="Q573" i="2" l="1"/>
  <c r="R573" i="2"/>
  <c r="T573" i="2" s="1"/>
  <c r="P573" i="2"/>
  <c r="V573" i="2" s="1"/>
  <c r="F574" i="2" s="1"/>
  <c r="U573" i="2"/>
  <c r="J574" i="2" l="1"/>
  <c r="M574" i="2" s="1"/>
  <c r="H574" i="2"/>
  <c r="K574" i="2" s="1"/>
  <c r="S573" i="2"/>
  <c r="G574" i="2"/>
  <c r="I574" i="2" l="1"/>
  <c r="L574" i="2" s="1"/>
  <c r="N574" i="2" s="1"/>
  <c r="O574" i="2" s="1"/>
  <c r="R574" i="2" l="1"/>
  <c r="T574" i="2" s="1"/>
  <c r="Q574" i="2"/>
  <c r="P574" i="2"/>
  <c r="U574" i="2"/>
  <c r="V574" i="2" s="1"/>
  <c r="F575" i="2" s="1"/>
  <c r="J575" i="2" l="1"/>
  <c r="M575" i="2" s="1"/>
  <c r="H575" i="2"/>
  <c r="K575" i="2" s="1"/>
  <c r="S574" i="2"/>
  <c r="G575" i="2"/>
  <c r="I575" i="2" l="1"/>
  <c r="L575" i="2" s="1"/>
  <c r="N575" i="2" s="1"/>
  <c r="O575" i="2" s="1"/>
  <c r="P575" i="2" l="1"/>
  <c r="Q575" i="2"/>
  <c r="R575" i="2"/>
  <c r="T575" i="2" s="1"/>
  <c r="U575" i="2"/>
  <c r="S575" i="2" l="1"/>
  <c r="G576" i="2"/>
  <c r="V575" i="2"/>
  <c r="F576" i="2" s="1"/>
  <c r="J576" i="2" l="1"/>
  <c r="M576" i="2" s="1"/>
  <c r="H576" i="2"/>
  <c r="K576" i="2" s="1"/>
  <c r="I576" i="2"/>
  <c r="L576" i="2" s="1"/>
  <c r="N576" i="2" l="1"/>
  <c r="O576" i="2" s="1"/>
  <c r="Q576" i="2" l="1"/>
  <c r="P576" i="2"/>
  <c r="U576" i="2"/>
  <c r="R576" i="2"/>
  <c r="T576" i="2" s="1"/>
  <c r="V576" i="2" l="1"/>
  <c r="F577" i="2" s="1"/>
  <c r="S576" i="2"/>
  <c r="G577" i="2"/>
  <c r="I577" i="2" l="1"/>
  <c r="L577" i="2" s="1"/>
  <c r="J577" i="2"/>
  <c r="M577" i="2" s="1"/>
  <c r="H577" i="2"/>
  <c r="K577" i="2" s="1"/>
  <c r="N577" i="2" s="1"/>
  <c r="O577" i="2" s="1"/>
  <c r="R577" i="2" l="1"/>
  <c r="T577" i="2" s="1"/>
  <c r="Q577" i="2"/>
  <c r="S577" i="2" s="1"/>
  <c r="P577" i="2"/>
  <c r="U577" i="2"/>
  <c r="V577" i="2" s="1"/>
  <c r="F578" i="2" s="1"/>
  <c r="I578" i="2" l="1"/>
  <c r="H578" i="2"/>
  <c r="K578" i="2" s="1"/>
  <c r="J578" i="2"/>
  <c r="M578" i="2" s="1"/>
  <c r="N578" i="2" l="1"/>
  <c r="O578" i="2" s="1"/>
  <c r="Q578" i="2" l="1"/>
  <c r="U578" i="2"/>
  <c r="P578" i="2"/>
  <c r="V578" i="2" s="1"/>
  <c r="F579" i="2" s="1"/>
  <c r="R578" i="2"/>
  <c r="T578" i="2" s="1"/>
  <c r="J579" i="2" l="1"/>
  <c r="M579" i="2" s="1"/>
  <c r="H579" i="2"/>
  <c r="K579" i="2" s="1"/>
  <c r="N579" i="2" s="1"/>
  <c r="O579" i="2" s="1"/>
  <c r="S578" i="2"/>
  <c r="G579" i="2"/>
  <c r="G580" i="2" l="1"/>
  <c r="I579" i="2"/>
  <c r="R579" i="2"/>
  <c r="T579" i="2" s="1"/>
  <c r="Q579" i="2"/>
  <c r="S579" i="2" s="1"/>
  <c r="P579" i="2"/>
  <c r="U579" i="2"/>
  <c r="V579" i="2" l="1"/>
  <c r="F580" i="2" s="1"/>
  <c r="J580" i="2" l="1"/>
  <c r="M580" i="2" s="1"/>
  <c r="H580" i="2"/>
  <c r="K580" i="2" s="1"/>
  <c r="N580" i="2" s="1"/>
  <c r="O580" i="2" s="1"/>
  <c r="I580" i="2"/>
  <c r="Q580" i="2" l="1"/>
  <c r="P580" i="2"/>
  <c r="V580" i="2" s="1"/>
  <c r="F581" i="2" s="1"/>
  <c r="R580" i="2"/>
  <c r="T580" i="2" s="1"/>
  <c r="U580" i="2"/>
  <c r="J581" i="2" l="1"/>
  <c r="M581" i="2" s="1"/>
  <c r="H581" i="2"/>
  <c r="K581" i="2" s="1"/>
  <c r="S580" i="2"/>
  <c r="G581" i="2"/>
  <c r="N581" i="2" l="1"/>
  <c r="O581" i="2" s="1"/>
  <c r="I581" i="2"/>
  <c r="R581" i="2" l="1"/>
  <c r="T581" i="2" s="1"/>
  <c r="Q581" i="2"/>
  <c r="P581" i="2"/>
  <c r="U581" i="2"/>
  <c r="V581" i="2" s="1"/>
  <c r="F582" i="2" s="1"/>
  <c r="J582" i="2" l="1"/>
  <c r="M582" i="2" s="1"/>
  <c r="H582" i="2"/>
  <c r="K582" i="2" s="1"/>
  <c r="N582" i="2" s="1"/>
  <c r="O582" i="2" s="1"/>
  <c r="I582" i="2"/>
  <c r="S581" i="2"/>
  <c r="G582" i="2"/>
  <c r="R582" i="2" l="1"/>
  <c r="T582" i="2" s="1"/>
  <c r="P582" i="2"/>
  <c r="Q582" i="2"/>
  <c r="S582" i="2" s="1"/>
  <c r="U582" i="2"/>
  <c r="V582" i="2" s="1"/>
  <c r="F583" i="2" s="1"/>
  <c r="J583" i="2" l="1"/>
  <c r="M583" i="2" s="1"/>
  <c r="H583" i="2"/>
  <c r="K583" i="2" s="1"/>
  <c r="N583" i="2" s="1"/>
  <c r="O583" i="2" s="1"/>
  <c r="I583" i="2"/>
  <c r="G583" i="2"/>
  <c r="R583" i="2" l="1"/>
  <c r="T583" i="2" s="1"/>
  <c r="Q583" i="2"/>
  <c r="S583" i="2" s="1"/>
  <c r="P583" i="2"/>
  <c r="U583" i="2"/>
  <c r="V583" i="2" l="1"/>
  <c r="F584" i="2" s="1"/>
  <c r="G584" i="2"/>
  <c r="J584" i="2" l="1"/>
  <c r="M584" i="2" s="1"/>
  <c r="I584" i="2"/>
  <c r="H584" i="2"/>
  <c r="K584" i="2" s="1"/>
  <c r="N584" i="2" s="1"/>
  <c r="O584" i="2" s="1"/>
  <c r="Q584" i="2" l="1"/>
  <c r="P584" i="2"/>
  <c r="U584" i="2"/>
  <c r="R584" i="2"/>
  <c r="T584" i="2" s="1"/>
  <c r="V584" i="2" l="1"/>
  <c r="F585" i="2" s="1"/>
  <c r="S584" i="2"/>
  <c r="G585" i="2"/>
  <c r="J585" i="2" l="1"/>
  <c r="M585" i="2" s="1"/>
  <c r="H585" i="2"/>
  <c r="K585" i="2" s="1"/>
  <c r="N585" i="2" s="1"/>
  <c r="O585" i="2" s="1"/>
  <c r="I585" i="2"/>
  <c r="R585" i="2" l="1"/>
  <c r="T585" i="2" s="1"/>
  <c r="Q585" i="2"/>
  <c r="P585" i="2"/>
  <c r="V585" i="2" s="1"/>
  <c r="F586" i="2" s="1"/>
  <c r="U585" i="2"/>
  <c r="J586" i="2" l="1"/>
  <c r="M586" i="2" s="1"/>
  <c r="H586" i="2"/>
  <c r="K586" i="2" s="1"/>
  <c r="N586" i="2" s="1"/>
  <c r="O586" i="2" s="1"/>
  <c r="S585" i="2"/>
  <c r="G586" i="2"/>
  <c r="Q586" i="2" l="1"/>
  <c r="P586" i="2"/>
  <c r="V586" i="2" s="1"/>
  <c r="F587" i="2" s="1"/>
  <c r="U586" i="2"/>
  <c r="R586" i="2"/>
  <c r="T586" i="2" s="1"/>
  <c r="I586" i="2"/>
  <c r="H587" i="2" l="1"/>
  <c r="K587" i="2" s="1"/>
  <c r="J587" i="2"/>
  <c r="M587" i="2" s="1"/>
  <c r="N587" i="2" s="1"/>
  <c r="O587" i="2" s="1"/>
  <c r="S586" i="2"/>
  <c r="G587" i="2"/>
  <c r="I587" i="2" l="1"/>
  <c r="U587" i="2"/>
  <c r="Q587" i="2"/>
  <c r="P587" i="2"/>
  <c r="V587" i="2" s="1"/>
  <c r="F588" i="2" s="1"/>
  <c r="R587" i="2"/>
  <c r="T587" i="2" s="1"/>
  <c r="S587" i="2" l="1"/>
  <c r="J588" i="2"/>
  <c r="M588" i="2" s="1"/>
  <c r="H588" i="2"/>
  <c r="K588" i="2" s="1"/>
  <c r="G588" i="2"/>
  <c r="N588" i="2" l="1"/>
  <c r="O588" i="2" s="1"/>
  <c r="I588" i="2"/>
  <c r="U588" i="2" l="1"/>
  <c r="P588" i="2"/>
  <c r="Q588" i="2"/>
  <c r="R588" i="2"/>
  <c r="T588" i="2" s="1"/>
  <c r="S588" i="2" l="1"/>
  <c r="G589" i="2"/>
  <c r="V588" i="2"/>
  <c r="F589" i="2" s="1"/>
  <c r="I589" i="2" l="1"/>
  <c r="H589" i="2"/>
  <c r="K589" i="2" s="1"/>
  <c r="J589" i="2"/>
  <c r="M589" i="2" s="1"/>
  <c r="N589" i="2" l="1"/>
  <c r="O589" i="2" s="1"/>
  <c r="P589" i="2" l="1"/>
  <c r="V589" i="2" s="1"/>
  <c r="F590" i="2" s="1"/>
  <c r="R589" i="2"/>
  <c r="T589" i="2" s="1"/>
  <c r="U589" i="2"/>
  <c r="Q589" i="2"/>
  <c r="S589" i="2" l="1"/>
  <c r="G590" i="2"/>
  <c r="I590" i="2" s="1"/>
  <c r="J590" i="2"/>
  <c r="M590" i="2" s="1"/>
  <c r="H590" i="2"/>
  <c r="K590" i="2" s="1"/>
  <c r="N590" i="2" s="1"/>
  <c r="O590" i="2" s="1"/>
  <c r="R590" i="2" l="1"/>
  <c r="T590" i="2" s="1"/>
  <c r="Q590" i="2"/>
  <c r="S590" i="2" s="1"/>
  <c r="P590" i="2"/>
  <c r="U590" i="2"/>
  <c r="G591" i="2"/>
  <c r="V590" i="2" l="1"/>
  <c r="F591" i="2" s="1"/>
  <c r="H591" i="2" l="1"/>
  <c r="K591" i="2" s="1"/>
  <c r="I591" i="2"/>
  <c r="L591" i="2" s="1"/>
  <c r="J591" i="2"/>
  <c r="M591" i="2" s="1"/>
  <c r="N591" i="2" l="1"/>
  <c r="O591" i="2" s="1"/>
  <c r="O592" i="2" l="1"/>
  <c r="U591" i="2"/>
  <c r="Q591" i="2"/>
  <c r="R591" i="2"/>
  <c r="T591" i="2" s="1"/>
  <c r="P591" i="2"/>
  <c r="V591" i="2" l="1"/>
  <c r="F592" i="2" s="1"/>
  <c r="S591" i="2"/>
  <c r="G592" i="2"/>
  <c r="P592" i="2"/>
  <c r="U592" i="2"/>
  <c r="R592" i="2"/>
  <c r="T592" i="2" s="1"/>
  <c r="H592" i="2" l="1"/>
  <c r="K592" i="2" s="1"/>
  <c r="J592" i="2"/>
  <c r="M592" i="2" s="1"/>
  <c r="I592" i="2"/>
  <c r="L592" i="2" l="1"/>
  <c r="N592" i="2" s="1"/>
  <c r="Q592" i="2"/>
  <c r="S592" i="2" l="1"/>
  <c r="G593" i="2"/>
  <c r="V592" i="2"/>
  <c r="F593" i="2" s="1"/>
  <c r="I593" i="2" l="1"/>
  <c r="L593" i="2" s="1"/>
  <c r="J593" i="2"/>
  <c r="M593" i="2" s="1"/>
  <c r="H593" i="2"/>
  <c r="K593" i="2" s="1"/>
  <c r="N593" i="2" s="1"/>
  <c r="O593" i="2" s="1"/>
  <c r="R593" i="2" l="1"/>
  <c r="T593" i="2" s="1"/>
  <c r="O594" i="2"/>
  <c r="P593" i="2"/>
  <c r="V593" i="2" s="1"/>
  <c r="F594" i="2" s="1"/>
  <c r="Q593" i="2"/>
  <c r="U593" i="2"/>
  <c r="H594" i="2" l="1"/>
  <c r="K594" i="2" s="1"/>
  <c r="J594" i="2"/>
  <c r="M594" i="2" s="1"/>
  <c r="R594" i="2"/>
  <c r="T594" i="2" s="1"/>
  <c r="P594" i="2"/>
  <c r="Q594" i="2"/>
  <c r="S594" i="2" s="1"/>
  <c r="U594" i="2"/>
  <c r="V594" i="2" s="1"/>
  <c r="F595" i="2" s="1"/>
  <c r="S593" i="2"/>
  <c r="G594" i="2"/>
  <c r="G595" i="2" s="1"/>
  <c r="H595" i="2" l="1"/>
  <c r="K595" i="2" s="1"/>
  <c r="N595" i="2" s="1"/>
  <c r="O595" i="2" s="1"/>
  <c r="J595" i="2"/>
  <c r="M595" i="2" s="1"/>
  <c r="I595" i="2"/>
  <c r="L595" i="2" s="1"/>
  <c r="I594" i="2"/>
  <c r="L594" i="2" s="1"/>
  <c r="N594" i="2" s="1"/>
  <c r="R595" i="2" l="1"/>
  <c r="T595" i="2" s="1"/>
  <c r="P595" i="2"/>
  <c r="V595" i="2" s="1"/>
  <c r="F596" i="2" s="1"/>
  <c r="U595" i="2"/>
  <c r="Q595" i="2"/>
  <c r="J596" i="2" l="1"/>
  <c r="M596" i="2" s="1"/>
  <c r="H596" i="2"/>
  <c r="K596" i="2" s="1"/>
  <c r="S595" i="2"/>
  <c r="G596" i="2"/>
  <c r="I596" i="2" l="1"/>
  <c r="L596" i="2" s="1"/>
  <c r="N596" i="2" s="1"/>
  <c r="O596" i="2" s="1"/>
  <c r="R596" i="2" l="1"/>
  <c r="T596" i="2" s="1"/>
  <c r="Q596" i="2"/>
  <c r="P596" i="2"/>
  <c r="U596" i="2"/>
  <c r="V596" i="2" s="1"/>
  <c r="F597" i="2" s="1"/>
  <c r="J597" i="2" l="1"/>
  <c r="M597" i="2" s="1"/>
  <c r="H597" i="2"/>
  <c r="K597" i="2" s="1"/>
  <c r="S596" i="2"/>
  <c r="G597" i="2"/>
  <c r="I597" i="2" l="1"/>
  <c r="L597" i="2" s="1"/>
  <c r="N597" i="2" s="1"/>
  <c r="O597" i="2" s="1"/>
  <c r="U597" i="2" l="1"/>
  <c r="P597" i="2"/>
  <c r="V597" i="2" s="1"/>
  <c r="F598" i="2" s="1"/>
  <c r="Q597" i="2"/>
  <c r="R597" i="2"/>
  <c r="T597" i="2" s="1"/>
  <c r="J598" i="2" l="1"/>
  <c r="M598" i="2" s="1"/>
  <c r="H598" i="2"/>
  <c r="K598" i="2" s="1"/>
  <c r="S597" i="2"/>
  <c r="G598" i="2"/>
  <c r="I598" i="2" l="1"/>
  <c r="L598" i="2" s="1"/>
  <c r="N598" i="2" s="1"/>
  <c r="O598" i="2" s="1"/>
  <c r="R598" i="2" l="1"/>
  <c r="T598" i="2" s="1"/>
  <c r="Q598" i="2"/>
  <c r="P598" i="2"/>
  <c r="U598" i="2"/>
  <c r="V598" i="2" s="1"/>
  <c r="F599" i="2" s="1"/>
  <c r="J599" i="2" l="1"/>
  <c r="M599" i="2" s="1"/>
  <c r="H599" i="2"/>
  <c r="K599" i="2" s="1"/>
  <c r="S598" i="2"/>
  <c r="G599" i="2"/>
  <c r="I599" i="2" l="1"/>
  <c r="L599" i="2" s="1"/>
  <c r="N599" i="2"/>
  <c r="O599" i="2" s="1"/>
  <c r="P599" i="2" l="1"/>
  <c r="Q599" i="2"/>
  <c r="R599" i="2"/>
  <c r="T599" i="2" s="1"/>
  <c r="U599" i="2"/>
  <c r="S599" i="2" l="1"/>
  <c r="G600" i="2"/>
  <c r="V599" i="2"/>
  <c r="F600" i="2" s="1"/>
  <c r="J600" i="2" l="1"/>
  <c r="M600" i="2" s="1"/>
  <c r="I600" i="2"/>
  <c r="L600" i="2" s="1"/>
  <c r="H600" i="2"/>
  <c r="K600" i="2" s="1"/>
  <c r="N600" i="2" l="1"/>
  <c r="O600" i="2" s="1"/>
  <c r="R600" i="2" l="1"/>
  <c r="T600" i="2" s="1"/>
  <c r="Q600" i="2"/>
  <c r="P600" i="2"/>
  <c r="U600" i="2"/>
  <c r="V600" i="2" s="1"/>
  <c r="F601" i="2" s="1"/>
  <c r="J601" i="2" l="1"/>
  <c r="M601" i="2" s="1"/>
  <c r="H601" i="2"/>
  <c r="K601" i="2" s="1"/>
  <c r="N601" i="2" s="1"/>
  <c r="O601" i="2" s="1"/>
  <c r="S600" i="2"/>
  <c r="G601" i="2"/>
  <c r="I601" i="2" s="1"/>
  <c r="Q601" i="2" l="1"/>
  <c r="R601" i="2"/>
  <c r="T601" i="2" s="1"/>
  <c r="P601" i="2"/>
  <c r="U601" i="2"/>
  <c r="V601" i="2" s="1"/>
  <c r="F602" i="2" s="1"/>
  <c r="I602" i="2" l="1"/>
  <c r="H602" i="2"/>
  <c r="K602" i="2" s="1"/>
  <c r="J602" i="2"/>
  <c r="M602" i="2" s="1"/>
  <c r="S601" i="2"/>
  <c r="N602" i="2" l="1"/>
  <c r="O602" i="2" s="1"/>
  <c r="U602" i="2" l="1"/>
  <c r="R602" i="2"/>
  <c r="T602" i="2" s="1"/>
  <c r="Q602" i="2"/>
  <c r="P602" i="2"/>
  <c r="V602" i="2" s="1"/>
  <c r="F603" i="2" s="1"/>
  <c r="H603" i="2" l="1"/>
  <c r="K603" i="2" s="1"/>
  <c r="J603" i="2"/>
  <c r="M603" i="2" s="1"/>
  <c r="G603" i="2"/>
  <c r="S602" i="2"/>
  <c r="I603" i="2" l="1"/>
  <c r="N603" i="2"/>
  <c r="O603" i="2" s="1"/>
  <c r="R603" i="2" l="1"/>
  <c r="T603" i="2" s="1"/>
  <c r="P603" i="2"/>
  <c r="Q603" i="2"/>
  <c r="U603" i="2"/>
  <c r="V603" i="2" s="1"/>
  <c r="F604" i="2" s="1"/>
  <c r="J604" i="2" l="1"/>
  <c r="M604" i="2" s="1"/>
  <c r="H604" i="2"/>
  <c r="K604" i="2" s="1"/>
  <c r="N604" i="2" s="1"/>
  <c r="O604" i="2" s="1"/>
  <c r="S603" i="2"/>
  <c r="G604" i="2"/>
  <c r="Q604" i="2" l="1"/>
  <c r="P604" i="2"/>
  <c r="V604" i="2" s="1"/>
  <c r="F605" i="2" s="1"/>
  <c r="R604" i="2"/>
  <c r="T604" i="2" s="1"/>
  <c r="U604" i="2"/>
  <c r="I604" i="2"/>
  <c r="H605" i="2" l="1"/>
  <c r="K605" i="2" s="1"/>
  <c r="J605" i="2"/>
  <c r="M605" i="2" s="1"/>
  <c r="S604" i="2"/>
  <c r="G605" i="2"/>
  <c r="I605" i="2" l="1"/>
  <c r="L605" i="2" s="1"/>
  <c r="N605" i="2" s="1"/>
  <c r="O605" i="2" s="1"/>
  <c r="P605" i="2" l="1"/>
  <c r="V605" i="2" s="1"/>
  <c r="F606" i="2" s="1"/>
  <c r="Q605" i="2"/>
  <c r="U605" i="2"/>
  <c r="R605" i="2"/>
  <c r="T605" i="2" s="1"/>
  <c r="J606" i="2" l="1"/>
  <c r="M606" i="2" s="1"/>
  <c r="H606" i="2"/>
  <c r="K606" i="2" s="1"/>
  <c r="N606" i="2" s="1"/>
  <c r="O606" i="2" s="1"/>
  <c r="S605" i="2"/>
  <c r="G606" i="2"/>
  <c r="R606" i="2" l="1"/>
  <c r="T606" i="2" s="1"/>
  <c r="U606" i="2"/>
  <c r="P606" i="2"/>
  <c r="V606" i="2" s="1"/>
  <c r="F607" i="2" s="1"/>
  <c r="Q606" i="2"/>
  <c r="I606" i="2"/>
  <c r="S606" i="2" l="1"/>
  <c r="J607" i="2"/>
  <c r="M607" i="2" s="1"/>
  <c r="H607" i="2"/>
  <c r="K607" i="2" s="1"/>
  <c r="N607" i="2" s="1"/>
  <c r="O607" i="2" s="1"/>
  <c r="G607" i="2"/>
  <c r="R607" i="2" l="1"/>
  <c r="T607" i="2" s="1"/>
  <c r="Q607" i="2"/>
  <c r="S607" i="2" s="1"/>
  <c r="P607" i="2"/>
  <c r="V607" i="2" s="1"/>
  <c r="F608" i="2" s="1"/>
  <c r="U607" i="2"/>
  <c r="I607" i="2"/>
  <c r="H608" i="2" l="1"/>
  <c r="K608" i="2" s="1"/>
  <c r="J608" i="2"/>
  <c r="M608" i="2" s="1"/>
  <c r="G608" i="2"/>
  <c r="N608" i="2" l="1"/>
  <c r="O608" i="2" s="1"/>
  <c r="I608" i="2"/>
  <c r="R608" i="2" l="1"/>
  <c r="T608" i="2" s="1"/>
  <c r="Q608" i="2"/>
  <c r="P608" i="2"/>
  <c r="U608" i="2"/>
  <c r="V608" i="2" s="1"/>
  <c r="F609" i="2" s="1"/>
  <c r="J609" i="2" l="1"/>
  <c r="M609" i="2" s="1"/>
  <c r="H609" i="2"/>
  <c r="K609" i="2" s="1"/>
  <c r="S608" i="2"/>
  <c r="G609" i="2"/>
  <c r="I609" i="2" l="1"/>
  <c r="L609" i="2" s="1"/>
  <c r="N609" i="2" s="1"/>
  <c r="O609" i="2" s="1"/>
  <c r="R609" i="2" l="1"/>
  <c r="T609" i="2" s="1"/>
  <c r="Q609" i="2"/>
  <c r="P609" i="2"/>
  <c r="V609" i="2" s="1"/>
  <c r="F610" i="2" s="1"/>
  <c r="U609" i="2"/>
  <c r="J610" i="2" l="1"/>
  <c r="M610" i="2" s="1"/>
  <c r="I610" i="2"/>
  <c r="H610" i="2"/>
  <c r="K610" i="2" s="1"/>
  <c r="N610" i="2" s="1"/>
  <c r="O610" i="2" s="1"/>
  <c r="S609" i="2"/>
  <c r="G610" i="2"/>
  <c r="G611" i="2" l="1"/>
  <c r="P610" i="2"/>
  <c r="R610" i="2"/>
  <c r="T610" i="2" s="1"/>
  <c r="Q610" i="2"/>
  <c r="U610" i="2"/>
  <c r="V610" i="2" l="1"/>
  <c r="F611" i="2" s="1"/>
  <c r="S610" i="2"/>
  <c r="J611" i="2" l="1"/>
  <c r="M611" i="2" s="1"/>
  <c r="H611" i="2"/>
  <c r="K611" i="2" s="1"/>
  <c r="N611" i="2" s="1"/>
  <c r="O611" i="2" s="1"/>
  <c r="I611" i="2"/>
  <c r="R611" i="2" l="1"/>
  <c r="T611" i="2" s="1"/>
  <c r="P611" i="2"/>
  <c r="Q611" i="2"/>
  <c r="U611" i="2"/>
  <c r="S611" i="2" l="1"/>
  <c r="G612" i="2"/>
  <c r="V611" i="2"/>
  <c r="F612" i="2" s="1"/>
  <c r="I612" i="2" l="1"/>
  <c r="J612" i="2"/>
  <c r="M612" i="2" s="1"/>
  <c r="H612" i="2"/>
  <c r="K612" i="2" s="1"/>
  <c r="N612" i="2" l="1"/>
  <c r="O612" i="2" s="1"/>
  <c r="P612" i="2" l="1"/>
  <c r="Q612" i="2"/>
  <c r="R612" i="2"/>
  <c r="T612" i="2" s="1"/>
  <c r="U612" i="2"/>
  <c r="V612" i="2" s="1"/>
  <c r="F613" i="2" s="1"/>
  <c r="J613" i="2" l="1"/>
  <c r="M613" i="2" s="1"/>
  <c r="H613" i="2"/>
  <c r="K613" i="2" s="1"/>
  <c r="N613" i="2" s="1"/>
  <c r="O613" i="2" s="1"/>
  <c r="G613" i="2"/>
  <c r="I613" i="2" s="1"/>
  <c r="S612" i="2"/>
  <c r="R613" i="2" l="1"/>
  <c r="T613" i="2" s="1"/>
  <c r="Q613" i="2"/>
  <c r="S613" i="2" s="1"/>
  <c r="U613" i="2"/>
  <c r="P613" i="2"/>
  <c r="V613" i="2" l="1"/>
  <c r="F614" i="2" s="1"/>
  <c r="G614" i="2"/>
  <c r="J614" i="2" l="1"/>
  <c r="M614" i="2" s="1"/>
  <c r="I614" i="2"/>
  <c r="H614" i="2"/>
  <c r="K614" i="2" s="1"/>
  <c r="N614" i="2" s="1"/>
  <c r="O614" i="2" s="1"/>
  <c r="Q614" i="2" l="1"/>
  <c r="P614" i="2"/>
  <c r="R614" i="2"/>
  <c r="T614" i="2" s="1"/>
  <c r="U614" i="2"/>
  <c r="V614" i="2" s="1"/>
  <c r="F615" i="2" s="1"/>
  <c r="J615" i="2" l="1"/>
  <c r="M615" i="2" s="1"/>
  <c r="H615" i="2"/>
  <c r="K615" i="2" s="1"/>
  <c r="S614" i="2"/>
  <c r="G615" i="2"/>
  <c r="I615" i="2" l="1"/>
  <c r="N615" i="2"/>
  <c r="O615" i="2" s="1"/>
  <c r="P615" i="2" l="1"/>
  <c r="R615" i="2"/>
  <c r="T615" i="2" s="1"/>
  <c r="Q615" i="2"/>
  <c r="U615" i="2"/>
  <c r="V615" i="2" l="1"/>
  <c r="F616" i="2" s="1"/>
  <c r="S615" i="2"/>
  <c r="G616" i="2"/>
  <c r="J616" i="2" l="1"/>
  <c r="M616" i="2" s="1"/>
  <c r="I616" i="2"/>
  <c r="H616" i="2"/>
  <c r="K616" i="2" s="1"/>
  <c r="N616" i="2" s="1"/>
  <c r="O616" i="2" s="1"/>
  <c r="Q616" i="2" l="1"/>
  <c r="P616" i="2"/>
  <c r="R616" i="2"/>
  <c r="T616" i="2" s="1"/>
  <c r="U616" i="2"/>
  <c r="V616" i="2" s="1"/>
  <c r="F617" i="2" s="1"/>
  <c r="H617" i="2" l="1"/>
  <c r="K617" i="2" s="1"/>
  <c r="J617" i="2"/>
  <c r="M617" i="2" s="1"/>
  <c r="S616" i="2"/>
  <c r="G617" i="2"/>
  <c r="I617" i="2" l="1"/>
  <c r="L617" i="2" s="1"/>
  <c r="N617" i="2" s="1"/>
  <c r="O617" i="2" s="1"/>
  <c r="R617" i="2" l="1"/>
  <c r="T617" i="2" s="1"/>
  <c r="P617" i="2"/>
  <c r="Q617" i="2"/>
  <c r="U617" i="2"/>
  <c r="V617" i="2" s="1"/>
  <c r="F618" i="2" s="1"/>
  <c r="S617" i="2" l="1"/>
  <c r="G618" i="2"/>
  <c r="J618" i="2"/>
  <c r="M618" i="2" s="1"/>
  <c r="I618" i="2"/>
  <c r="L618" i="2" s="1"/>
  <c r="H618" i="2"/>
  <c r="K618" i="2" s="1"/>
  <c r="N618" i="2" s="1"/>
  <c r="O618" i="2" s="1"/>
  <c r="R618" i="2" l="1"/>
  <c r="T618" i="2" s="1"/>
  <c r="Q618" i="2"/>
  <c r="P618" i="2"/>
  <c r="U618" i="2"/>
  <c r="V618" i="2" s="1"/>
  <c r="F619" i="2" s="1"/>
  <c r="G619" i="2"/>
  <c r="I619" i="2" l="1"/>
  <c r="L619" i="2" s="1"/>
  <c r="H619" i="2"/>
  <c r="K619" i="2" s="1"/>
  <c r="J619" i="2"/>
  <c r="M619" i="2" s="1"/>
  <c r="S618" i="2"/>
  <c r="N619" i="2" l="1"/>
  <c r="O619" i="2" s="1"/>
  <c r="Q619" i="2" l="1"/>
  <c r="R619" i="2"/>
  <c r="T619" i="2" s="1"/>
  <c r="P619" i="2"/>
  <c r="U619" i="2"/>
  <c r="V619" i="2" s="1"/>
  <c r="F620" i="2" s="1"/>
  <c r="J620" i="2" l="1"/>
  <c r="M620" i="2" s="1"/>
  <c r="H620" i="2"/>
  <c r="K620" i="2" s="1"/>
  <c r="S619" i="2"/>
  <c r="G620" i="2"/>
  <c r="I620" i="2" l="1"/>
  <c r="L620" i="2" s="1"/>
  <c r="N620" i="2" s="1"/>
  <c r="O620" i="2" s="1"/>
  <c r="Q620" i="2" l="1"/>
  <c r="R620" i="2"/>
  <c r="T620" i="2" s="1"/>
  <c r="P620" i="2"/>
  <c r="U620" i="2"/>
  <c r="V620" i="2" s="1"/>
  <c r="F621" i="2" s="1"/>
  <c r="J621" i="2" l="1"/>
  <c r="M621" i="2" s="1"/>
  <c r="H621" i="2"/>
  <c r="K621" i="2" s="1"/>
  <c r="S620" i="2"/>
  <c r="G621" i="2"/>
  <c r="I621" i="2" l="1"/>
  <c r="L621" i="2" s="1"/>
  <c r="N621" i="2" s="1"/>
  <c r="O621" i="2" s="1"/>
  <c r="P621" i="2" l="1"/>
  <c r="R621" i="2"/>
  <c r="T621" i="2" s="1"/>
  <c r="Q621" i="2"/>
  <c r="U621" i="2"/>
  <c r="S621" i="2" l="1"/>
  <c r="G622" i="2"/>
  <c r="V621" i="2"/>
  <c r="F622" i="2" s="1"/>
  <c r="J622" i="2" l="1"/>
  <c r="M622" i="2" s="1"/>
  <c r="H622" i="2"/>
  <c r="K622" i="2" s="1"/>
  <c r="I622" i="2"/>
  <c r="L622" i="2" s="1"/>
  <c r="N622" i="2" l="1"/>
  <c r="O622" i="2" s="1"/>
  <c r="R622" i="2" l="1"/>
  <c r="T622" i="2" s="1"/>
  <c r="Q622" i="2"/>
  <c r="P622" i="2"/>
  <c r="U622" i="2"/>
  <c r="S622" i="2" l="1"/>
  <c r="G623" i="2"/>
  <c r="V622" i="2"/>
  <c r="F623" i="2" s="1"/>
  <c r="J623" i="2" l="1"/>
  <c r="M623" i="2" s="1"/>
  <c r="I623" i="2"/>
  <c r="L623" i="2" s="1"/>
  <c r="H623" i="2"/>
  <c r="K623" i="2" s="1"/>
  <c r="N623" i="2" s="1"/>
  <c r="O623" i="2" s="1"/>
  <c r="R623" i="2" l="1"/>
  <c r="T623" i="2" s="1"/>
  <c r="P623" i="2"/>
  <c r="Q623" i="2"/>
  <c r="U623" i="2"/>
  <c r="S623" i="2" l="1"/>
  <c r="G624" i="2"/>
  <c r="V623" i="2"/>
  <c r="F624" i="2" s="1"/>
  <c r="I624" i="2" l="1"/>
  <c r="L624" i="2" s="1"/>
  <c r="J624" i="2"/>
  <c r="M624" i="2" s="1"/>
  <c r="H624" i="2"/>
  <c r="K624" i="2" s="1"/>
  <c r="N624" i="2" s="1"/>
  <c r="O624" i="2" s="1"/>
  <c r="U624" i="2" l="1"/>
  <c r="P624" i="2"/>
  <c r="Q624" i="2"/>
  <c r="R624" i="2"/>
  <c r="T624" i="2" s="1"/>
  <c r="S624" i="2" l="1"/>
  <c r="G625" i="2"/>
  <c r="V624" i="2"/>
  <c r="F625" i="2" s="1"/>
  <c r="J625" i="2" l="1"/>
  <c r="M625" i="2" s="1"/>
  <c r="H625" i="2"/>
  <c r="K625" i="2" s="1"/>
  <c r="N625" i="2" s="1"/>
  <c r="O625" i="2" s="1"/>
  <c r="I625" i="2"/>
  <c r="R625" i="2" l="1"/>
  <c r="T625" i="2" s="1"/>
  <c r="P625" i="2"/>
  <c r="Q625" i="2"/>
  <c r="S625" i="2" s="1"/>
  <c r="U625" i="2"/>
  <c r="V625" i="2" s="1"/>
  <c r="F626" i="2" s="1"/>
  <c r="J626" i="2" l="1"/>
  <c r="M626" i="2" s="1"/>
  <c r="I626" i="2"/>
  <c r="H626" i="2"/>
  <c r="K626" i="2" s="1"/>
  <c r="N626" i="2" s="1"/>
  <c r="O626" i="2" s="1"/>
  <c r="R626" i="2" l="1"/>
  <c r="T626" i="2" s="1"/>
  <c r="P626" i="2"/>
  <c r="U626" i="2"/>
  <c r="Q626" i="2"/>
  <c r="S626" i="2" l="1"/>
  <c r="G627" i="2"/>
  <c r="V626" i="2"/>
  <c r="F627" i="2" s="1"/>
  <c r="J627" i="2" l="1"/>
  <c r="M627" i="2" s="1"/>
  <c r="I627" i="2"/>
  <c r="H627" i="2"/>
  <c r="K627" i="2" s="1"/>
  <c r="N627" i="2" l="1"/>
  <c r="O627" i="2" s="1"/>
  <c r="R627" i="2" l="1"/>
  <c r="T627" i="2" s="1"/>
  <c r="P627" i="2"/>
  <c r="Q627" i="2"/>
  <c r="U627" i="2"/>
  <c r="S627" i="2" l="1"/>
  <c r="G628" i="2"/>
  <c r="V627" i="2"/>
  <c r="F628" i="2" s="1"/>
  <c r="H628" i="2" l="1"/>
  <c r="K628" i="2" s="1"/>
  <c r="N628" i="2" s="1"/>
  <c r="O628" i="2" s="1"/>
  <c r="I628" i="2"/>
  <c r="J628" i="2"/>
  <c r="M628" i="2" s="1"/>
  <c r="Q628" i="2" l="1"/>
  <c r="P628" i="2"/>
  <c r="R628" i="2"/>
  <c r="T628" i="2" s="1"/>
  <c r="U628" i="2"/>
  <c r="V628" i="2" l="1"/>
  <c r="F629" i="2" s="1"/>
  <c r="S628" i="2"/>
  <c r="G629" i="2"/>
  <c r="J629" i="2" l="1"/>
  <c r="M629" i="2" s="1"/>
  <c r="H629" i="2"/>
  <c r="K629" i="2" s="1"/>
  <c r="N629" i="2" s="1"/>
  <c r="O629" i="2" s="1"/>
  <c r="I629" i="2"/>
  <c r="R629" i="2" l="1"/>
  <c r="T629" i="2" s="1"/>
  <c r="P629" i="2"/>
  <c r="Q629" i="2"/>
  <c r="U629" i="2"/>
  <c r="V629" i="2" s="1"/>
  <c r="F630" i="2" s="1"/>
  <c r="S629" i="2" l="1"/>
  <c r="G630" i="2"/>
  <c r="J630" i="2"/>
  <c r="M630" i="2" s="1"/>
  <c r="I630" i="2"/>
  <c r="H630" i="2"/>
  <c r="K630" i="2" s="1"/>
  <c r="N630" i="2" l="1"/>
  <c r="O630" i="2" s="1"/>
  <c r="R630" i="2" l="1"/>
  <c r="T630" i="2" s="1"/>
  <c r="Q630" i="2"/>
  <c r="P630" i="2"/>
  <c r="U630" i="2"/>
  <c r="V630" i="2" s="1"/>
  <c r="F631" i="2" s="1"/>
  <c r="J631" i="2" l="1"/>
  <c r="M631" i="2" s="1"/>
  <c r="H631" i="2"/>
  <c r="K631" i="2" s="1"/>
  <c r="N631" i="2" s="1"/>
  <c r="O631" i="2" s="1"/>
  <c r="S630" i="2"/>
  <c r="G631" i="2"/>
  <c r="I631" i="2" l="1"/>
  <c r="P631" i="2"/>
  <c r="Q631" i="2"/>
  <c r="S631" i="2" s="1"/>
  <c r="R631" i="2"/>
  <c r="T631" i="2" s="1"/>
  <c r="U631" i="2"/>
  <c r="V631" i="2" l="1"/>
  <c r="F632" i="2" s="1"/>
  <c r="G632" i="2"/>
  <c r="I632" i="2" l="1"/>
  <c r="J632" i="2"/>
  <c r="M632" i="2" s="1"/>
  <c r="H632" i="2"/>
  <c r="K632" i="2" s="1"/>
  <c r="N632" i="2" s="1"/>
  <c r="O632" i="2" s="1"/>
  <c r="R632" i="2" l="1"/>
  <c r="T632" i="2" s="1"/>
  <c r="P632" i="2"/>
  <c r="V632" i="2" s="1"/>
  <c r="F633" i="2" s="1"/>
  <c r="Q632" i="2"/>
  <c r="U632" i="2"/>
  <c r="J633" i="2" l="1"/>
  <c r="M633" i="2" s="1"/>
  <c r="H633" i="2"/>
  <c r="K633" i="2" s="1"/>
  <c r="N633" i="2" s="1"/>
  <c r="O633" i="2" s="1"/>
  <c r="S632" i="2"/>
  <c r="G633" i="2"/>
  <c r="R633" i="2" l="1"/>
  <c r="T633" i="2" s="1"/>
  <c r="Q633" i="2"/>
  <c r="P633" i="2"/>
  <c r="U633" i="2"/>
  <c r="I633" i="2"/>
  <c r="V633" i="2" l="1"/>
  <c r="F634" i="2" s="1"/>
  <c r="S633" i="2"/>
  <c r="G634" i="2"/>
  <c r="H634" i="2" l="1"/>
  <c r="K634" i="2" s="1"/>
  <c r="I634" i="2"/>
  <c r="J634" i="2"/>
  <c r="M634" i="2" s="1"/>
  <c r="N634" i="2" l="1"/>
  <c r="O634" i="2" s="1"/>
  <c r="R634" i="2" l="1"/>
  <c r="T634" i="2" s="1"/>
  <c r="Q634" i="2"/>
  <c r="P634" i="2"/>
  <c r="U634" i="2"/>
  <c r="V634" i="2" l="1"/>
  <c r="F635" i="2" s="1"/>
  <c r="S634" i="2"/>
  <c r="G635" i="2"/>
  <c r="J635" i="2" l="1"/>
  <c r="M635" i="2" s="1"/>
  <c r="I635" i="2"/>
  <c r="H635" i="2"/>
  <c r="K635" i="2" s="1"/>
  <c r="N635" i="2" s="1"/>
  <c r="O635" i="2" s="1"/>
  <c r="P635" i="2" l="1"/>
  <c r="Q635" i="2"/>
  <c r="R635" i="2"/>
  <c r="T635" i="2" s="1"/>
  <c r="U635" i="2"/>
  <c r="S635" i="2" l="1"/>
  <c r="G636" i="2"/>
  <c r="V635" i="2"/>
  <c r="F636" i="2" s="1"/>
  <c r="J636" i="2" l="1"/>
  <c r="M636" i="2" s="1"/>
  <c r="I636" i="2"/>
  <c r="H636" i="2"/>
  <c r="K636" i="2" s="1"/>
  <c r="N636" i="2" s="1"/>
  <c r="O636" i="2" s="1"/>
  <c r="Q636" i="2" l="1"/>
  <c r="P636" i="2"/>
  <c r="R636" i="2"/>
  <c r="T636" i="2" s="1"/>
  <c r="U636" i="2"/>
  <c r="V636" i="2" l="1"/>
  <c r="F637" i="2" s="1"/>
  <c r="S636" i="2"/>
  <c r="G637" i="2"/>
  <c r="J637" i="2" l="1"/>
  <c r="M637" i="2" s="1"/>
  <c r="I637" i="2"/>
  <c r="H637" i="2"/>
  <c r="K637" i="2" s="1"/>
  <c r="N637" i="2" s="1"/>
  <c r="O637" i="2" s="1"/>
  <c r="P637" i="2" l="1"/>
  <c r="V637" i="2" s="1"/>
  <c r="F638" i="2" s="1"/>
  <c r="U637" i="2"/>
  <c r="R637" i="2"/>
  <c r="T637" i="2" s="1"/>
  <c r="Q637" i="2"/>
  <c r="S637" i="2" l="1"/>
  <c r="G638" i="2"/>
  <c r="J638" i="2"/>
  <c r="M638" i="2" s="1"/>
  <c r="I638" i="2"/>
  <c r="H638" i="2"/>
  <c r="K638" i="2" s="1"/>
  <c r="N638" i="2" l="1"/>
  <c r="O638" i="2" s="1"/>
  <c r="P638" i="2" l="1"/>
  <c r="R638" i="2"/>
  <c r="T638" i="2" s="1"/>
  <c r="Q638" i="2"/>
  <c r="U638" i="2"/>
  <c r="G639" i="2" l="1"/>
  <c r="S638" i="2"/>
  <c r="V638" i="2"/>
  <c r="F639" i="2" s="1"/>
  <c r="J639" i="2" l="1"/>
  <c r="M639" i="2" s="1"/>
  <c r="I639" i="2"/>
  <c r="L639" i="2" s="1"/>
  <c r="H639" i="2"/>
  <c r="K639" i="2" s="1"/>
  <c r="N639" i="2" s="1"/>
  <c r="O639" i="2" s="1"/>
  <c r="R639" i="2" l="1"/>
  <c r="T639" i="2" s="1"/>
  <c r="Q639" i="2"/>
  <c r="P639" i="2"/>
  <c r="U639" i="2"/>
  <c r="V639" i="2" s="1"/>
  <c r="F640" i="2" s="1"/>
  <c r="J640" i="2" l="1"/>
  <c r="M640" i="2" s="1"/>
  <c r="H640" i="2"/>
  <c r="K640" i="2" s="1"/>
  <c r="S639" i="2"/>
  <c r="G640" i="2"/>
  <c r="I640" i="2" l="1"/>
  <c r="L640" i="2" s="1"/>
  <c r="N640" i="2" s="1"/>
  <c r="O640" i="2" s="1"/>
  <c r="R640" i="2" l="1"/>
  <c r="T640" i="2" s="1"/>
  <c r="Q640" i="2"/>
  <c r="P640" i="2"/>
  <c r="V640" i="2" s="1"/>
  <c r="F641" i="2" s="1"/>
  <c r="U640" i="2"/>
  <c r="J641" i="2" l="1"/>
  <c r="M641" i="2" s="1"/>
  <c r="H641" i="2"/>
  <c r="K641" i="2" s="1"/>
  <c r="I641" i="2"/>
  <c r="L641" i="2" s="1"/>
  <c r="S640" i="2"/>
  <c r="G641" i="2"/>
  <c r="N641" i="2" l="1"/>
  <c r="O641" i="2" s="1"/>
  <c r="R641" i="2" l="1"/>
  <c r="T641" i="2" s="1"/>
  <c r="Q641" i="2"/>
  <c r="P641" i="2"/>
  <c r="U641" i="2"/>
  <c r="V641" i="2" s="1"/>
  <c r="F642" i="2" s="1"/>
  <c r="J642" i="2" l="1"/>
  <c r="M642" i="2" s="1"/>
  <c r="H642" i="2"/>
  <c r="K642" i="2" s="1"/>
  <c r="S641" i="2"/>
  <c r="G642" i="2"/>
  <c r="I642" i="2" l="1"/>
  <c r="L642" i="2" s="1"/>
  <c r="N642" i="2" s="1"/>
  <c r="O642" i="2" s="1"/>
  <c r="R642" i="2" l="1"/>
  <c r="T642" i="2" s="1"/>
  <c r="Q642" i="2"/>
  <c r="P642" i="2"/>
  <c r="U642" i="2"/>
  <c r="V642" i="2" l="1"/>
  <c r="F643" i="2" s="1"/>
  <c r="S642" i="2"/>
  <c r="G643" i="2"/>
  <c r="I643" i="2" l="1"/>
  <c r="L643" i="2" s="1"/>
  <c r="J643" i="2"/>
  <c r="M643" i="2" s="1"/>
  <c r="H643" i="2"/>
  <c r="K643" i="2" s="1"/>
  <c r="N643" i="2" l="1"/>
  <c r="O643" i="2" s="1"/>
  <c r="U643" i="2" l="1"/>
  <c r="R643" i="2"/>
  <c r="T643" i="2" s="1"/>
  <c r="Q643" i="2"/>
  <c r="P643" i="2"/>
  <c r="V643" i="2" s="1"/>
  <c r="F644" i="2" s="1"/>
  <c r="J644" i="2" l="1"/>
  <c r="M644" i="2" s="1"/>
  <c r="H644" i="2"/>
  <c r="K644" i="2" s="1"/>
  <c r="S643" i="2"/>
  <c r="G644" i="2"/>
  <c r="I644" i="2" l="1"/>
  <c r="L644" i="2" s="1"/>
  <c r="N644" i="2" s="1"/>
  <c r="O644" i="2" s="1"/>
  <c r="R644" i="2" l="1"/>
  <c r="T644" i="2" s="1"/>
  <c r="U644" i="2"/>
  <c r="Q644" i="2"/>
  <c r="P644" i="2"/>
  <c r="S644" i="2" l="1"/>
  <c r="G645" i="2"/>
  <c r="V644" i="2"/>
  <c r="F645" i="2" s="1"/>
  <c r="I645" i="2" l="1"/>
  <c r="L645" i="2" s="1"/>
  <c r="J645" i="2"/>
  <c r="M645" i="2" s="1"/>
  <c r="H645" i="2"/>
  <c r="K645" i="2" s="1"/>
  <c r="N645" i="2" l="1"/>
  <c r="O645" i="2" s="1"/>
  <c r="P645" i="2" l="1"/>
  <c r="Q645" i="2"/>
  <c r="R645" i="2"/>
  <c r="T645" i="2" s="1"/>
  <c r="U645" i="2"/>
  <c r="S645" i="2" l="1"/>
  <c r="G646" i="2"/>
  <c r="V645" i="2"/>
  <c r="F646" i="2" s="1"/>
  <c r="J646" i="2" l="1"/>
  <c r="M646" i="2" s="1"/>
  <c r="I646" i="2"/>
  <c r="L646" i="2" s="1"/>
  <c r="H646" i="2"/>
  <c r="K646" i="2" s="1"/>
  <c r="N646" i="2" l="1"/>
  <c r="O646" i="2" s="1"/>
  <c r="O647" i="2" l="1"/>
  <c r="R646" i="2"/>
  <c r="T646" i="2" s="1"/>
  <c r="P646" i="2"/>
  <c r="V646" i="2" s="1"/>
  <c r="F647" i="2" s="1"/>
  <c r="U646" i="2"/>
  <c r="Q646" i="2"/>
  <c r="S646" i="2" l="1"/>
  <c r="G647" i="2"/>
  <c r="J647" i="2"/>
  <c r="M647" i="2" s="1"/>
  <c r="I647" i="2"/>
  <c r="L647" i="2" s="1"/>
  <c r="N647" i="2" s="1"/>
  <c r="H647" i="2"/>
  <c r="K647" i="2" s="1"/>
  <c r="P647" i="2"/>
  <c r="R647" i="2"/>
  <c r="T647" i="2" s="1"/>
  <c r="U647" i="2"/>
  <c r="Q647" i="2" l="1"/>
  <c r="S647" i="2" s="1"/>
  <c r="G648" i="2"/>
  <c r="V647" i="2" l="1"/>
  <c r="F648" i="2" s="1"/>
  <c r="I648" i="2" l="1"/>
  <c r="L648" i="2" s="1"/>
  <c r="J648" i="2"/>
  <c r="M648" i="2" s="1"/>
  <c r="H648" i="2"/>
  <c r="K648" i="2" s="1"/>
  <c r="N648" i="2" s="1"/>
  <c r="O648" i="2" s="1"/>
  <c r="R648" i="2" l="1"/>
  <c r="T648" i="2" s="1"/>
  <c r="U648" i="2"/>
  <c r="Q648" i="2"/>
  <c r="G649" i="2" s="1"/>
  <c r="O649" i="2"/>
  <c r="P648" i="2"/>
  <c r="S648" i="2" s="1"/>
  <c r="P649" i="2" l="1"/>
  <c r="Q649" i="2"/>
  <c r="S649" i="2" s="1"/>
  <c r="R649" i="2"/>
  <c r="T649" i="2" s="1"/>
  <c r="U649" i="2"/>
  <c r="V648" i="2"/>
  <c r="F649" i="2" s="1"/>
  <c r="H649" i="2" l="1"/>
  <c r="K649" i="2" s="1"/>
  <c r="J649" i="2"/>
  <c r="M649" i="2" s="1"/>
  <c r="N649" i="2" s="1"/>
  <c r="I649" i="2"/>
  <c r="V649" i="2"/>
  <c r="F650" i="2" s="1"/>
  <c r="J650" i="2" l="1"/>
  <c r="M650" i="2" s="1"/>
  <c r="I650" i="2"/>
  <c r="H650" i="2"/>
  <c r="K650" i="2" s="1"/>
  <c r="N650" i="2" s="1"/>
  <c r="O650" i="2" s="1"/>
  <c r="P650" i="2" l="1"/>
  <c r="U650" i="2"/>
  <c r="R650" i="2"/>
  <c r="T650" i="2" s="1"/>
  <c r="Q650" i="2"/>
  <c r="G651" i="2" l="1"/>
  <c r="S650" i="2"/>
  <c r="V650" i="2"/>
  <c r="F651" i="2" s="1"/>
  <c r="I651" i="2" l="1"/>
  <c r="J651" i="2"/>
  <c r="M651" i="2" s="1"/>
  <c r="H651" i="2"/>
  <c r="K651" i="2" s="1"/>
  <c r="N651" i="2" s="1"/>
  <c r="O651" i="2" s="1"/>
  <c r="R651" i="2" l="1"/>
  <c r="T651" i="2" s="1"/>
  <c r="Q651" i="2"/>
  <c r="P651" i="2"/>
  <c r="U651" i="2"/>
  <c r="V651" i="2" s="1"/>
  <c r="F652" i="2" s="1"/>
  <c r="J652" i="2" l="1"/>
  <c r="M652" i="2" s="1"/>
  <c r="H652" i="2"/>
  <c r="K652" i="2" s="1"/>
  <c r="N652" i="2" s="1"/>
  <c r="O652" i="2" s="1"/>
  <c r="S651" i="2"/>
  <c r="G652" i="2"/>
  <c r="Q652" i="2" l="1"/>
  <c r="P652" i="2"/>
  <c r="R652" i="2"/>
  <c r="T652" i="2" s="1"/>
  <c r="U652" i="2"/>
  <c r="G653" i="2"/>
  <c r="I652" i="2"/>
  <c r="V652" i="2" l="1"/>
  <c r="F653" i="2" s="1"/>
  <c r="S652" i="2"/>
  <c r="J653" i="2" l="1"/>
  <c r="M653" i="2" s="1"/>
  <c r="I653" i="2"/>
  <c r="H653" i="2"/>
  <c r="K653" i="2" s="1"/>
  <c r="N653" i="2" s="1"/>
  <c r="O653" i="2" s="1"/>
  <c r="R653" i="2" l="1"/>
  <c r="T653" i="2" s="1"/>
  <c r="Q653" i="2"/>
  <c r="P653" i="2"/>
  <c r="U653" i="2"/>
  <c r="S653" i="2" l="1"/>
  <c r="G654" i="2"/>
  <c r="V653" i="2"/>
  <c r="F654" i="2" s="1"/>
  <c r="H654" i="2" l="1"/>
  <c r="K654" i="2" s="1"/>
  <c r="J654" i="2"/>
  <c r="M654" i="2" s="1"/>
  <c r="I654" i="2"/>
  <c r="N654" i="2" l="1"/>
  <c r="O654" i="2" s="1"/>
  <c r="R654" i="2" l="1"/>
  <c r="T654" i="2" s="1"/>
  <c r="Q654" i="2"/>
  <c r="P654" i="2"/>
  <c r="U654" i="2"/>
  <c r="V654" i="2" s="1"/>
  <c r="F655" i="2" s="1"/>
  <c r="S654" i="2" l="1"/>
  <c r="G655" i="2"/>
  <c r="J655" i="2"/>
  <c r="M655" i="2" s="1"/>
  <c r="I655" i="2"/>
  <c r="H655" i="2"/>
  <c r="K655" i="2" s="1"/>
  <c r="N655" i="2" s="1"/>
  <c r="O655" i="2" s="1"/>
  <c r="R655" i="2" l="1"/>
  <c r="T655" i="2" s="1"/>
  <c r="Q655" i="2"/>
  <c r="P655" i="2"/>
  <c r="U655" i="2"/>
  <c r="G656" i="2"/>
  <c r="V655" i="2" l="1"/>
  <c r="F656" i="2" s="1"/>
  <c r="S655" i="2"/>
  <c r="I656" i="2" l="1"/>
  <c r="J656" i="2"/>
  <c r="M656" i="2" s="1"/>
  <c r="H656" i="2"/>
  <c r="K656" i="2" s="1"/>
  <c r="N656" i="2" l="1"/>
  <c r="O656" i="2" s="1"/>
  <c r="R656" i="2" l="1"/>
  <c r="T656" i="2" s="1"/>
  <c r="Q656" i="2"/>
  <c r="P656" i="2"/>
  <c r="U656" i="2"/>
  <c r="V656" i="2" l="1"/>
  <c r="F657" i="2" s="1"/>
  <c r="S656" i="2"/>
  <c r="G657" i="2"/>
  <c r="J657" i="2" l="1"/>
  <c r="M657" i="2" s="1"/>
  <c r="I657" i="2"/>
  <c r="H657" i="2"/>
  <c r="K657" i="2" s="1"/>
  <c r="N657" i="2" l="1"/>
  <c r="O657" i="2" s="1"/>
  <c r="R657" i="2" l="1"/>
  <c r="T657" i="2" s="1"/>
  <c r="U657" i="2"/>
  <c r="Q657" i="2"/>
  <c r="P657" i="2"/>
  <c r="V657" i="2" l="1"/>
  <c r="F658" i="2" s="1"/>
  <c r="S657" i="2"/>
  <c r="G658" i="2"/>
  <c r="J658" i="2" l="1"/>
  <c r="M658" i="2" s="1"/>
  <c r="H658" i="2"/>
  <c r="K658" i="2" s="1"/>
  <c r="N658" i="2" s="1"/>
  <c r="O658" i="2" s="1"/>
  <c r="I658" i="2"/>
  <c r="P658" i="2" l="1"/>
  <c r="R658" i="2"/>
  <c r="T658" i="2" s="1"/>
  <c r="Q658" i="2"/>
  <c r="U658" i="2"/>
  <c r="V658" i="2" s="1"/>
  <c r="F659" i="2" s="1"/>
  <c r="H659" i="2" l="1"/>
  <c r="K659" i="2" s="1"/>
  <c r="N659" i="2" s="1"/>
  <c r="O659" i="2" s="1"/>
  <c r="J659" i="2"/>
  <c r="M659" i="2" s="1"/>
  <c r="S658" i="2"/>
  <c r="G659" i="2"/>
  <c r="I659" i="2" l="1"/>
  <c r="R659" i="2"/>
  <c r="T659" i="2" s="1"/>
  <c r="Q659" i="2"/>
  <c r="S659" i="2" s="1"/>
  <c r="P659" i="2"/>
  <c r="U659" i="2"/>
  <c r="V659" i="2" l="1"/>
  <c r="F660" i="2" s="1"/>
  <c r="G660" i="2"/>
  <c r="I660" i="2" l="1"/>
  <c r="H660" i="2"/>
  <c r="K660" i="2" s="1"/>
  <c r="N660" i="2" s="1"/>
  <c r="O660" i="2" s="1"/>
  <c r="J660" i="2"/>
  <c r="M660" i="2" s="1"/>
  <c r="Q660" i="2" l="1"/>
  <c r="U660" i="2"/>
  <c r="R660" i="2"/>
  <c r="T660" i="2" s="1"/>
  <c r="P660" i="2"/>
  <c r="V660" i="2" s="1"/>
  <c r="F661" i="2" s="1"/>
  <c r="O661" i="2"/>
  <c r="R661" i="2" l="1"/>
  <c r="T661" i="2" s="1"/>
  <c r="Q661" i="2"/>
  <c r="U661" i="2"/>
  <c r="P661" i="2"/>
  <c r="V661" i="2" s="1"/>
  <c r="F662" i="2" s="1"/>
  <c r="J661" i="2"/>
  <c r="M661" i="2" s="1"/>
  <c r="H661" i="2"/>
  <c r="K661" i="2" s="1"/>
  <c r="N661" i="2" s="1"/>
  <c r="S660" i="2"/>
  <c r="G661" i="2"/>
  <c r="G662" i="2" s="1"/>
  <c r="I661" i="2" l="1"/>
  <c r="J662" i="2"/>
  <c r="M662" i="2" s="1"/>
  <c r="H662" i="2"/>
  <c r="K662" i="2" s="1"/>
  <c r="N662" i="2" s="1"/>
  <c r="O662" i="2" s="1"/>
  <c r="I662" i="2"/>
  <c r="S661" i="2"/>
  <c r="P662" i="2" l="1"/>
  <c r="Q662" i="2"/>
  <c r="O663" i="2"/>
  <c r="U662" i="2"/>
  <c r="R662" i="2"/>
  <c r="T662" i="2" s="1"/>
  <c r="Q663" i="2" l="1"/>
  <c r="P663" i="2"/>
  <c r="R663" i="2"/>
  <c r="T663" i="2" s="1"/>
  <c r="U663" i="2"/>
  <c r="S662" i="2"/>
  <c r="G663" i="2"/>
  <c r="G664" i="2" s="1"/>
  <c r="V662" i="2"/>
  <c r="F663" i="2" s="1"/>
  <c r="I663" i="2" l="1"/>
  <c r="L663" i="2" s="1"/>
  <c r="H663" i="2"/>
  <c r="K663" i="2" s="1"/>
  <c r="J663" i="2"/>
  <c r="M663" i="2" s="1"/>
  <c r="N663" i="2" s="1"/>
  <c r="V663" i="2"/>
  <c r="F664" i="2" s="1"/>
  <c r="S663" i="2"/>
  <c r="J664" i="2" l="1"/>
  <c r="M664" i="2" s="1"/>
  <c r="I664" i="2"/>
  <c r="L664" i="2" s="1"/>
  <c r="H664" i="2"/>
  <c r="K664" i="2" s="1"/>
  <c r="N664" i="2" l="1"/>
  <c r="O664" i="2" s="1"/>
  <c r="Q664" i="2" l="1"/>
  <c r="P664" i="2"/>
  <c r="R664" i="2"/>
  <c r="T664" i="2" s="1"/>
  <c r="U664" i="2"/>
  <c r="V664" i="2" l="1"/>
  <c r="F665" i="2" s="1"/>
  <c r="S664" i="2"/>
  <c r="G665" i="2"/>
  <c r="H665" i="2" l="1"/>
  <c r="K665" i="2" s="1"/>
  <c r="J665" i="2"/>
  <c r="M665" i="2" s="1"/>
  <c r="I665" i="2"/>
  <c r="L665" i="2" s="1"/>
  <c r="N665" i="2" l="1"/>
  <c r="O665" i="2" s="1"/>
  <c r="R665" i="2" l="1"/>
  <c r="T665" i="2" s="1"/>
  <c r="Q665" i="2"/>
  <c r="P665" i="2"/>
  <c r="U665" i="2"/>
  <c r="V665" i="2" s="1"/>
  <c r="F666" i="2" s="1"/>
  <c r="J666" i="2" l="1"/>
  <c r="M666" i="2" s="1"/>
  <c r="I666" i="2"/>
  <c r="L666" i="2" s="1"/>
  <c r="H666" i="2"/>
  <c r="K666" i="2" s="1"/>
  <c r="S665" i="2"/>
  <c r="G666" i="2"/>
  <c r="N666" i="2" l="1"/>
  <c r="O666" i="2" s="1"/>
  <c r="R666" i="2" l="1"/>
  <c r="T666" i="2" s="1"/>
  <c r="Q666" i="2"/>
  <c r="P666" i="2"/>
  <c r="U666" i="2"/>
  <c r="V666" i="2" s="1"/>
  <c r="F667" i="2" s="1"/>
  <c r="J667" i="2" l="1"/>
  <c r="M667" i="2" s="1"/>
  <c r="H667" i="2"/>
  <c r="K667" i="2" s="1"/>
  <c r="S666" i="2"/>
  <c r="G667" i="2"/>
  <c r="I667" i="2" s="1"/>
  <c r="L667" i="2" s="1"/>
  <c r="N667" i="2" l="1"/>
  <c r="O667" i="2" s="1"/>
  <c r="Q667" i="2" l="1"/>
  <c r="R667" i="2"/>
  <c r="T667" i="2" s="1"/>
  <c r="P667" i="2"/>
  <c r="U667" i="2"/>
  <c r="V667" i="2" l="1"/>
  <c r="F668" i="2" s="1"/>
  <c r="S667" i="2"/>
  <c r="G668" i="2"/>
  <c r="I668" i="2" l="1"/>
  <c r="L668" i="2" s="1"/>
  <c r="J668" i="2"/>
  <c r="M668" i="2" s="1"/>
  <c r="H668" i="2"/>
  <c r="K668" i="2" s="1"/>
  <c r="N668" i="2" s="1"/>
  <c r="O668" i="2" s="1"/>
  <c r="R668" i="2" l="1"/>
  <c r="T668" i="2" s="1"/>
  <c r="Q668" i="2"/>
  <c r="P668" i="2"/>
  <c r="V668" i="2" s="1"/>
  <c r="F669" i="2" s="1"/>
  <c r="U668" i="2"/>
  <c r="J669" i="2" l="1"/>
  <c r="M669" i="2" s="1"/>
  <c r="H669" i="2"/>
  <c r="K669" i="2" s="1"/>
  <c r="S668" i="2"/>
  <c r="G669" i="2"/>
  <c r="I669" i="2" l="1"/>
  <c r="L669" i="2" s="1"/>
  <c r="N669" i="2" s="1"/>
  <c r="O669" i="2" s="1"/>
  <c r="R669" i="2" l="1"/>
  <c r="T669" i="2" s="1"/>
  <c r="P669" i="2"/>
  <c r="V669" i="2" s="1"/>
  <c r="F670" i="2" s="1"/>
  <c r="U669" i="2"/>
  <c r="Q669" i="2"/>
  <c r="J670" i="2" l="1"/>
  <c r="M670" i="2" s="1"/>
  <c r="H670" i="2"/>
  <c r="K670" i="2" s="1"/>
  <c r="S669" i="2"/>
  <c r="G670" i="2"/>
  <c r="I670" i="2" s="1"/>
  <c r="L670" i="2" s="1"/>
  <c r="N670" i="2" l="1"/>
  <c r="O670" i="2" s="1"/>
  <c r="R670" i="2" l="1"/>
  <c r="T670" i="2" s="1"/>
  <c r="Q670" i="2"/>
  <c r="P670" i="2"/>
  <c r="U670" i="2"/>
  <c r="S670" i="2" l="1"/>
  <c r="G671" i="2"/>
  <c r="V670" i="2"/>
  <c r="F671" i="2" s="1"/>
  <c r="I671" i="2" l="1"/>
  <c r="L671" i="2" s="1"/>
  <c r="H671" i="2"/>
  <c r="K671" i="2" s="1"/>
  <c r="N671" i="2" s="1"/>
  <c r="O671" i="2" s="1"/>
  <c r="J671" i="2"/>
  <c r="M671" i="2" s="1"/>
  <c r="R671" i="2" l="1"/>
  <c r="T671" i="2" s="1"/>
  <c r="Q671" i="2"/>
  <c r="P671" i="2"/>
  <c r="U671" i="2"/>
  <c r="V671" i="2" l="1"/>
  <c r="F672" i="2" s="1"/>
  <c r="S671" i="2"/>
  <c r="G672" i="2"/>
  <c r="I672" i="2" l="1"/>
  <c r="L672" i="2" s="1"/>
  <c r="J672" i="2"/>
  <c r="M672" i="2" s="1"/>
  <c r="H672" i="2"/>
  <c r="K672" i="2" s="1"/>
  <c r="N672" i="2" s="1"/>
  <c r="O672" i="2" s="1"/>
  <c r="Q672" i="2" l="1"/>
  <c r="R672" i="2"/>
  <c r="T672" i="2" s="1"/>
  <c r="P672" i="2"/>
  <c r="U672" i="2"/>
  <c r="V672" i="2" l="1"/>
  <c r="F673" i="2" s="1"/>
  <c r="S672" i="2"/>
  <c r="G673" i="2"/>
  <c r="J673" i="2" l="1"/>
  <c r="M673" i="2" s="1"/>
  <c r="H673" i="2"/>
  <c r="K673" i="2" s="1"/>
  <c r="N673" i="2" s="1"/>
  <c r="O673" i="2" s="1"/>
  <c r="I673" i="2"/>
  <c r="R673" i="2" l="1"/>
  <c r="T673" i="2" s="1"/>
  <c r="Q673" i="2"/>
  <c r="P673" i="2"/>
  <c r="U673" i="2"/>
  <c r="V673" i="2" s="1"/>
  <c r="F674" i="2" s="1"/>
  <c r="I674" i="2" l="1"/>
  <c r="J674" i="2"/>
  <c r="M674" i="2" s="1"/>
  <c r="H674" i="2"/>
  <c r="K674" i="2" s="1"/>
  <c r="N674" i="2" s="1"/>
  <c r="O674" i="2" s="1"/>
  <c r="S673" i="2"/>
  <c r="R674" i="2" l="1"/>
  <c r="T674" i="2" s="1"/>
  <c r="P674" i="2"/>
  <c r="Q674" i="2"/>
  <c r="U674" i="2"/>
  <c r="V674" i="2" l="1"/>
  <c r="F675" i="2" s="1"/>
  <c r="G675" i="2"/>
  <c r="S674" i="2"/>
  <c r="H675" i="2" l="1"/>
  <c r="K675" i="2" s="1"/>
  <c r="J675" i="2"/>
  <c r="M675" i="2" s="1"/>
  <c r="I675" i="2"/>
  <c r="N675" i="2" l="1"/>
  <c r="O675" i="2" s="1"/>
  <c r="Q675" i="2" l="1"/>
  <c r="R675" i="2"/>
  <c r="T675" i="2" s="1"/>
  <c r="P675" i="2"/>
  <c r="U675" i="2"/>
  <c r="V675" i="2" s="1"/>
  <c r="F676" i="2" s="1"/>
  <c r="J676" i="2" l="1"/>
  <c r="M676" i="2" s="1"/>
  <c r="H676" i="2"/>
  <c r="K676" i="2" s="1"/>
  <c r="N676" i="2" s="1"/>
  <c r="O676" i="2" s="1"/>
  <c r="S675" i="2"/>
  <c r="G676" i="2"/>
  <c r="I676" i="2" s="1"/>
  <c r="P676" i="2" l="1"/>
  <c r="R676" i="2"/>
  <c r="T676" i="2" s="1"/>
  <c r="Q676" i="2"/>
  <c r="S676" i="2" s="1"/>
  <c r="U676" i="2"/>
  <c r="V676" i="2" l="1"/>
  <c r="F677" i="2" s="1"/>
  <c r="G677" i="2"/>
  <c r="J677" i="2" l="1"/>
  <c r="M677" i="2" s="1"/>
  <c r="I677" i="2"/>
  <c r="H677" i="2"/>
  <c r="K677" i="2" s="1"/>
  <c r="N677" i="2" s="1"/>
  <c r="O677" i="2" s="1"/>
  <c r="R677" i="2" l="1"/>
  <c r="T677" i="2" s="1"/>
  <c r="Q677" i="2"/>
  <c r="P677" i="2"/>
  <c r="U677" i="2"/>
  <c r="V677" i="2" s="1"/>
  <c r="F678" i="2" s="1"/>
  <c r="S677" i="2" l="1"/>
  <c r="G678" i="2"/>
  <c r="J678" i="2"/>
  <c r="M678" i="2" s="1"/>
  <c r="H678" i="2"/>
  <c r="K678" i="2" s="1"/>
  <c r="N678" i="2" s="1"/>
  <c r="O678" i="2" s="1"/>
  <c r="R678" i="2" l="1"/>
  <c r="T678" i="2" s="1"/>
  <c r="Q678" i="2"/>
  <c r="P678" i="2"/>
  <c r="U678" i="2"/>
  <c r="V678" i="2" s="1"/>
  <c r="F679" i="2" s="1"/>
  <c r="G679" i="2"/>
  <c r="I678" i="2"/>
  <c r="I679" i="2" l="1"/>
  <c r="H679" i="2"/>
  <c r="K679" i="2" s="1"/>
  <c r="J679" i="2"/>
  <c r="M679" i="2" s="1"/>
  <c r="S678" i="2"/>
  <c r="N679" i="2" l="1"/>
  <c r="O679" i="2" s="1"/>
  <c r="Q679" i="2" l="1"/>
  <c r="U679" i="2"/>
  <c r="R679" i="2"/>
  <c r="T679" i="2" s="1"/>
  <c r="P679" i="2"/>
  <c r="V679" i="2" s="1"/>
  <c r="F680" i="2" s="1"/>
  <c r="J680" i="2" l="1"/>
  <c r="M680" i="2" s="1"/>
  <c r="H680" i="2"/>
  <c r="K680" i="2" s="1"/>
  <c r="N680" i="2" s="1"/>
  <c r="O680" i="2" s="1"/>
  <c r="S679" i="2"/>
  <c r="G680" i="2"/>
  <c r="R680" i="2" l="1"/>
  <c r="T680" i="2" s="1"/>
  <c r="Q680" i="2"/>
  <c r="P680" i="2"/>
  <c r="U680" i="2"/>
  <c r="I680" i="2"/>
  <c r="S680" i="2" l="1"/>
  <c r="V680" i="2"/>
  <c r="F681" i="2" s="1"/>
  <c r="G681" i="2"/>
  <c r="H681" i="2" l="1"/>
  <c r="K681" i="2" s="1"/>
  <c r="J681" i="2"/>
  <c r="M681" i="2" s="1"/>
  <c r="I681" i="2"/>
  <c r="N681" i="2" l="1"/>
  <c r="O681" i="2" s="1"/>
  <c r="Q681" i="2" l="1"/>
  <c r="R681" i="2"/>
  <c r="T681" i="2" s="1"/>
  <c r="U681" i="2"/>
  <c r="P681" i="2"/>
  <c r="V681" i="2" s="1"/>
  <c r="F682" i="2" s="1"/>
  <c r="J682" i="2" l="1"/>
  <c r="M682" i="2" s="1"/>
  <c r="H682" i="2"/>
  <c r="K682" i="2" s="1"/>
  <c r="N682" i="2" s="1"/>
  <c r="O682" i="2" s="1"/>
  <c r="S681" i="2"/>
  <c r="G682" i="2"/>
  <c r="R682" i="2" l="1"/>
  <c r="T682" i="2" s="1"/>
  <c r="Q682" i="2"/>
  <c r="P682" i="2"/>
  <c r="U682" i="2"/>
  <c r="I682" i="2"/>
  <c r="V682" i="2" l="1"/>
  <c r="F683" i="2" s="1"/>
  <c r="S682" i="2"/>
  <c r="G683" i="2"/>
  <c r="I683" i="2" l="1"/>
  <c r="J683" i="2"/>
  <c r="M683" i="2" s="1"/>
  <c r="H683" i="2"/>
  <c r="K683" i="2" s="1"/>
  <c r="N683" i="2" l="1"/>
  <c r="O683" i="2" s="1"/>
  <c r="P683" i="2" l="1"/>
  <c r="R683" i="2"/>
  <c r="T683" i="2" s="1"/>
  <c r="Q683" i="2"/>
  <c r="U683" i="2"/>
  <c r="S683" i="2" l="1"/>
  <c r="G684" i="2"/>
  <c r="V683" i="2"/>
  <c r="F684" i="2" s="1"/>
  <c r="H684" i="2" l="1"/>
  <c r="K684" i="2" s="1"/>
  <c r="I684" i="2"/>
  <c r="J684" i="2"/>
  <c r="M684" i="2" s="1"/>
  <c r="N684" i="2" l="1"/>
  <c r="O684" i="2" s="1"/>
  <c r="R684" i="2" l="1"/>
  <c r="T684" i="2" s="1"/>
  <c r="Q684" i="2"/>
  <c r="P684" i="2"/>
  <c r="U684" i="2"/>
  <c r="V684" i="2" s="1"/>
  <c r="F685" i="2" s="1"/>
  <c r="S684" i="2" l="1"/>
  <c r="G685" i="2"/>
  <c r="H685" i="2"/>
  <c r="K685" i="2" s="1"/>
  <c r="J685" i="2"/>
  <c r="M685" i="2" s="1"/>
  <c r="I685" i="2"/>
  <c r="N685" i="2" l="1"/>
  <c r="O685" i="2" s="1"/>
  <c r="R685" i="2" l="1"/>
  <c r="T685" i="2" s="1"/>
  <c r="Q685" i="2"/>
  <c r="P685" i="2"/>
  <c r="U685" i="2"/>
  <c r="V685" i="2" l="1"/>
  <c r="F686" i="2" s="1"/>
  <c r="S685" i="2"/>
  <c r="G686" i="2"/>
  <c r="H686" i="2" l="1"/>
  <c r="K686" i="2" s="1"/>
  <c r="N686" i="2" s="1"/>
  <c r="O686" i="2" s="1"/>
  <c r="J686" i="2"/>
  <c r="M686" i="2" s="1"/>
  <c r="I686" i="2"/>
  <c r="Q686" i="2" l="1"/>
  <c r="R686" i="2"/>
  <c r="T686" i="2" s="1"/>
  <c r="P686" i="2"/>
  <c r="U686" i="2"/>
  <c r="V686" i="2" l="1"/>
  <c r="F687" i="2" s="1"/>
  <c r="S686" i="2"/>
  <c r="G687" i="2"/>
  <c r="J687" i="2" l="1"/>
  <c r="M687" i="2" s="1"/>
  <c r="H687" i="2"/>
  <c r="K687" i="2" s="1"/>
  <c r="N687" i="2" s="1"/>
  <c r="O687" i="2" s="1"/>
  <c r="I687" i="2"/>
  <c r="R687" i="2" l="1"/>
  <c r="T687" i="2" s="1"/>
  <c r="P687" i="2"/>
  <c r="Q687" i="2"/>
  <c r="U687" i="2"/>
  <c r="V687" i="2" s="1"/>
  <c r="F688" i="2" s="1"/>
  <c r="S687" i="2" l="1"/>
  <c r="G688" i="2"/>
  <c r="J688" i="2"/>
  <c r="M688" i="2" s="1"/>
  <c r="I688" i="2"/>
  <c r="L688" i="2" s="1"/>
  <c r="H688" i="2"/>
  <c r="K688" i="2" s="1"/>
  <c r="N688" i="2" l="1"/>
  <c r="O688" i="2" s="1"/>
  <c r="Q688" i="2" l="1"/>
  <c r="P688" i="2"/>
  <c r="R688" i="2"/>
  <c r="T688" i="2" s="1"/>
  <c r="U688" i="2"/>
  <c r="V688" i="2" l="1"/>
  <c r="F689" i="2" s="1"/>
  <c r="S688" i="2"/>
  <c r="G689" i="2"/>
  <c r="J689" i="2" l="1"/>
  <c r="M689" i="2" s="1"/>
  <c r="H689" i="2"/>
  <c r="K689" i="2" s="1"/>
  <c r="I689" i="2"/>
  <c r="L689" i="2" s="1"/>
  <c r="N689" i="2" l="1"/>
  <c r="O689" i="2" s="1"/>
  <c r="R689" i="2" l="1"/>
  <c r="T689" i="2" s="1"/>
  <c r="P689" i="2"/>
  <c r="Q689" i="2"/>
  <c r="U689" i="2"/>
  <c r="V689" i="2" s="1"/>
  <c r="F690" i="2" s="1"/>
  <c r="J690" i="2" l="1"/>
  <c r="M690" i="2" s="1"/>
  <c r="H690" i="2"/>
  <c r="K690" i="2" s="1"/>
  <c r="S689" i="2"/>
  <c r="G690" i="2"/>
  <c r="I690" i="2" l="1"/>
  <c r="L690" i="2" s="1"/>
  <c r="N690" i="2" s="1"/>
  <c r="O690" i="2" s="1"/>
  <c r="R690" i="2" l="1"/>
  <c r="T690" i="2" s="1"/>
  <c r="Q690" i="2"/>
  <c r="P690" i="2"/>
  <c r="V690" i="2" s="1"/>
  <c r="F691" i="2" s="1"/>
  <c r="U690" i="2"/>
  <c r="S690" i="2" l="1"/>
  <c r="G691" i="2"/>
  <c r="J691" i="2"/>
  <c r="M691" i="2" s="1"/>
  <c r="I691" i="2"/>
  <c r="L691" i="2" s="1"/>
  <c r="H691" i="2"/>
  <c r="K691" i="2" s="1"/>
  <c r="N691" i="2" s="1"/>
  <c r="O691" i="2" s="1"/>
  <c r="Q691" i="2" l="1"/>
  <c r="P691" i="2"/>
  <c r="V691" i="2" s="1"/>
  <c r="F692" i="2" s="1"/>
  <c r="U691" i="2"/>
  <c r="R691" i="2"/>
  <c r="T691" i="2" s="1"/>
  <c r="G692" i="2"/>
  <c r="J692" i="2" l="1"/>
  <c r="M692" i="2" s="1"/>
  <c r="I692" i="2"/>
  <c r="L692" i="2" s="1"/>
  <c r="H692" i="2"/>
  <c r="K692" i="2" s="1"/>
  <c r="S691" i="2"/>
  <c r="N692" i="2" l="1"/>
  <c r="O692" i="2" s="1"/>
  <c r="R692" i="2" l="1"/>
  <c r="T692" i="2" s="1"/>
  <c r="P692" i="2"/>
  <c r="Q692" i="2"/>
  <c r="U692" i="2"/>
  <c r="V692" i="2" s="1"/>
  <c r="F693" i="2" s="1"/>
  <c r="H693" i="2" l="1"/>
  <c r="K693" i="2" s="1"/>
  <c r="J693" i="2"/>
  <c r="M693" i="2" s="1"/>
  <c r="I693" i="2"/>
  <c r="L693" i="2" s="1"/>
  <c r="S692" i="2"/>
  <c r="G693" i="2"/>
  <c r="N693" i="2" l="1"/>
  <c r="O693" i="2" s="1"/>
  <c r="U693" i="2" l="1"/>
  <c r="R693" i="2"/>
  <c r="T693" i="2" s="1"/>
  <c r="Q693" i="2"/>
  <c r="P693" i="2"/>
  <c r="S693" i="2" l="1"/>
  <c r="G694" i="2"/>
  <c r="V693" i="2"/>
  <c r="F694" i="2" s="1"/>
  <c r="H694" i="2" l="1"/>
  <c r="K694" i="2" s="1"/>
  <c r="J694" i="2"/>
  <c r="M694" i="2" s="1"/>
  <c r="I694" i="2"/>
  <c r="L694" i="2" s="1"/>
  <c r="N694" i="2" l="1"/>
  <c r="O694" i="2" s="1"/>
  <c r="R694" i="2" l="1"/>
  <c r="T694" i="2" s="1"/>
  <c r="Q694" i="2"/>
  <c r="P694" i="2"/>
  <c r="V694" i="2" s="1"/>
  <c r="F695" i="2" s="1"/>
  <c r="U694" i="2"/>
  <c r="J695" i="2" l="1"/>
  <c r="M695" i="2" s="1"/>
  <c r="H695" i="2"/>
  <c r="K695" i="2" s="1"/>
  <c r="S694" i="2"/>
  <c r="G695" i="2"/>
  <c r="I695" i="2" l="1"/>
  <c r="L695" i="2" s="1"/>
  <c r="N695" i="2" s="1"/>
  <c r="O695" i="2" s="1"/>
  <c r="P695" i="2" l="1"/>
  <c r="Q695" i="2"/>
  <c r="R695" i="2"/>
  <c r="T695" i="2" s="1"/>
  <c r="U695" i="2"/>
  <c r="S695" i="2" l="1"/>
  <c r="G696" i="2"/>
  <c r="V695" i="2"/>
  <c r="F696" i="2" s="1"/>
  <c r="J696" i="2" l="1"/>
  <c r="M696" i="2" s="1"/>
  <c r="H696" i="2"/>
  <c r="K696" i="2" s="1"/>
  <c r="I696" i="2"/>
  <c r="L696" i="2" s="1"/>
  <c r="N696" i="2" l="1"/>
  <c r="O696" i="2" s="1"/>
  <c r="R696" i="2" l="1"/>
  <c r="T696" i="2" s="1"/>
  <c r="P696" i="2"/>
  <c r="Q696" i="2"/>
  <c r="U696" i="2"/>
  <c r="V696" i="2" l="1"/>
  <c r="F697" i="2" s="1"/>
  <c r="S696" i="2"/>
  <c r="G697" i="2"/>
  <c r="J697" i="2" l="1"/>
  <c r="M697" i="2" s="1"/>
  <c r="H697" i="2"/>
  <c r="K697" i="2" s="1"/>
  <c r="N697" i="2" s="1"/>
  <c r="O697" i="2" s="1"/>
  <c r="I697" i="2"/>
  <c r="L697" i="2" s="1"/>
  <c r="U697" i="2" l="1"/>
  <c r="R697" i="2"/>
  <c r="T697" i="2" s="1"/>
  <c r="Q697" i="2"/>
  <c r="S697" i="2" s="1"/>
  <c r="P697" i="2"/>
  <c r="V697" i="2" s="1"/>
  <c r="F698" i="2" s="1"/>
  <c r="J698" i="2" l="1"/>
  <c r="M698" i="2" s="1"/>
  <c r="I698" i="2"/>
  <c r="H698" i="2"/>
  <c r="K698" i="2" s="1"/>
  <c r="N698" i="2" s="1"/>
  <c r="O698" i="2" s="1"/>
  <c r="R698" i="2" l="1"/>
  <c r="T698" i="2" s="1"/>
  <c r="Q698" i="2"/>
  <c r="P698" i="2"/>
  <c r="U698" i="2"/>
  <c r="V698" i="2" l="1"/>
  <c r="F699" i="2" s="1"/>
  <c r="S698" i="2"/>
  <c r="G699" i="2"/>
  <c r="H699" i="2" l="1"/>
  <c r="K699" i="2" s="1"/>
  <c r="N699" i="2" s="1"/>
  <c r="O699" i="2" s="1"/>
  <c r="J699" i="2"/>
  <c r="M699" i="2" s="1"/>
  <c r="I699" i="2"/>
  <c r="Q699" i="2" l="1"/>
  <c r="R699" i="2"/>
  <c r="T699" i="2" s="1"/>
  <c r="P699" i="2"/>
  <c r="U699" i="2"/>
  <c r="V699" i="2" l="1"/>
  <c r="F700" i="2" s="1"/>
  <c r="S699" i="2"/>
  <c r="G700" i="2"/>
  <c r="H700" i="2" l="1"/>
  <c r="K700" i="2" s="1"/>
  <c r="J700" i="2"/>
  <c r="M700" i="2" s="1"/>
  <c r="N700" i="2" s="1"/>
  <c r="O700" i="2" s="1"/>
  <c r="I700" i="2"/>
  <c r="R700" i="2" l="1"/>
  <c r="T700" i="2" s="1"/>
  <c r="P700" i="2"/>
  <c r="U700" i="2"/>
  <c r="Q700" i="2"/>
  <c r="S700" i="2" l="1"/>
  <c r="G701" i="2"/>
  <c r="V700" i="2"/>
  <c r="F701" i="2" s="1"/>
  <c r="I701" i="2" l="1"/>
  <c r="J701" i="2"/>
  <c r="M701" i="2" s="1"/>
  <c r="H701" i="2"/>
  <c r="K701" i="2" s="1"/>
  <c r="N701" i="2" s="1"/>
  <c r="O701" i="2" s="1"/>
  <c r="U701" i="2" l="1"/>
  <c r="R701" i="2"/>
  <c r="T701" i="2" s="1"/>
  <c r="Q701" i="2"/>
  <c r="P701" i="2"/>
  <c r="V701" i="2" s="1"/>
  <c r="F702" i="2" s="1"/>
  <c r="J702" i="2" l="1"/>
  <c r="M702" i="2" s="1"/>
  <c r="H702" i="2"/>
  <c r="K702" i="2" s="1"/>
  <c r="N702" i="2" s="1"/>
  <c r="O702" i="2" s="1"/>
  <c r="S701" i="2"/>
  <c r="G702" i="2"/>
  <c r="I702" i="2" l="1"/>
  <c r="Q702" i="2"/>
  <c r="R702" i="2"/>
  <c r="T702" i="2" s="1"/>
  <c r="P702" i="2"/>
  <c r="U702" i="2"/>
  <c r="V702" i="2" l="1"/>
  <c r="F703" i="2" s="1"/>
  <c r="S702" i="2"/>
  <c r="G703" i="2"/>
  <c r="J703" i="2" l="1"/>
  <c r="M703" i="2" s="1"/>
  <c r="I703" i="2"/>
  <c r="L703" i="2" s="1"/>
  <c r="N703" i="2" s="1"/>
  <c r="O703" i="2" s="1"/>
  <c r="H703" i="2"/>
  <c r="K703" i="2" s="1"/>
  <c r="R703" i="2" l="1"/>
  <c r="T703" i="2" s="1"/>
  <c r="Q703" i="2"/>
  <c r="P703" i="2"/>
  <c r="V703" i="2" s="1"/>
  <c r="F704" i="2" s="1"/>
  <c r="U703" i="2"/>
  <c r="S703" i="2" l="1"/>
  <c r="G704" i="2"/>
  <c r="J704" i="2"/>
  <c r="M704" i="2" s="1"/>
  <c r="I704" i="2"/>
  <c r="H704" i="2"/>
  <c r="K704" i="2" s="1"/>
  <c r="N704" i="2" s="1"/>
  <c r="O704" i="2" s="1"/>
  <c r="R704" i="2" l="1"/>
  <c r="T704" i="2" s="1"/>
  <c r="P704" i="2"/>
  <c r="Q704" i="2"/>
  <c r="S704" i="2" s="1"/>
  <c r="U704" i="2"/>
  <c r="V704" i="2" s="1"/>
  <c r="F705" i="2" s="1"/>
  <c r="G705" i="2"/>
  <c r="J705" i="2" l="1"/>
  <c r="M705" i="2" s="1"/>
  <c r="I705" i="2"/>
  <c r="H705" i="2"/>
  <c r="K705" i="2" s="1"/>
  <c r="N705" i="2" s="1"/>
  <c r="O705" i="2" s="1"/>
  <c r="U705" i="2" l="1"/>
  <c r="R705" i="2"/>
  <c r="T705" i="2" s="1"/>
  <c r="Q705" i="2"/>
  <c r="P705" i="2"/>
  <c r="V705" i="2" s="1"/>
  <c r="F706" i="2" s="1"/>
  <c r="J706" i="2" l="1"/>
  <c r="M706" i="2" s="1"/>
  <c r="H706" i="2"/>
  <c r="K706" i="2" s="1"/>
  <c r="S705" i="2"/>
  <c r="G706" i="2"/>
  <c r="I706" i="2" l="1"/>
  <c r="N706" i="2"/>
  <c r="O706" i="2" s="1"/>
  <c r="R706" i="2" l="1"/>
  <c r="T706" i="2" s="1"/>
  <c r="Q706" i="2"/>
  <c r="P706" i="2"/>
  <c r="U706" i="2"/>
  <c r="V706" i="2" s="1"/>
  <c r="F707" i="2" s="1"/>
  <c r="H707" i="2" l="1"/>
  <c r="K707" i="2" s="1"/>
  <c r="J707" i="2"/>
  <c r="M707" i="2" s="1"/>
  <c r="S706" i="2"/>
  <c r="G707" i="2"/>
  <c r="N707" i="2" l="1"/>
  <c r="O707" i="2" s="1"/>
  <c r="I707" i="2"/>
  <c r="R707" i="2" l="1"/>
  <c r="T707" i="2" s="1"/>
  <c r="Q707" i="2"/>
  <c r="P707" i="2"/>
  <c r="V707" i="2" s="1"/>
  <c r="F708" i="2" s="1"/>
  <c r="U707" i="2"/>
  <c r="J708" i="2" l="1"/>
  <c r="M708" i="2" s="1"/>
  <c r="H708" i="2"/>
  <c r="K708" i="2" s="1"/>
  <c r="N708" i="2" s="1"/>
  <c r="O708" i="2" s="1"/>
  <c r="S707" i="2"/>
  <c r="G708" i="2"/>
  <c r="I708" i="2" s="1"/>
  <c r="P708" i="2" l="1"/>
  <c r="R708" i="2"/>
  <c r="T708" i="2" s="1"/>
  <c r="Q708" i="2"/>
  <c r="U708" i="2"/>
  <c r="V708" i="2" s="1"/>
  <c r="F709" i="2" s="1"/>
  <c r="H709" i="2" l="1"/>
  <c r="K709" i="2" s="1"/>
  <c r="J709" i="2"/>
  <c r="M709" i="2" s="1"/>
  <c r="G709" i="2"/>
  <c r="S708" i="2"/>
  <c r="N709" i="2" l="1"/>
  <c r="O709" i="2" s="1"/>
  <c r="I709" i="2"/>
  <c r="R709" i="2" l="1"/>
  <c r="T709" i="2" s="1"/>
  <c r="P709" i="2"/>
  <c r="Q709" i="2"/>
  <c r="U709" i="2"/>
  <c r="V709" i="2" l="1"/>
  <c r="F710" i="2" s="1"/>
  <c r="S709" i="2"/>
  <c r="G710" i="2"/>
  <c r="J710" i="2" l="1"/>
  <c r="M710" i="2" s="1"/>
  <c r="I710" i="2"/>
  <c r="H710" i="2"/>
  <c r="K710" i="2" s="1"/>
  <c r="N710" i="2" l="1"/>
  <c r="O710" i="2" s="1"/>
  <c r="R710" i="2" l="1"/>
  <c r="T710" i="2" s="1"/>
  <c r="U710" i="2"/>
  <c r="Q710" i="2"/>
  <c r="P710" i="2"/>
  <c r="S710" i="2" l="1"/>
  <c r="G711" i="2"/>
  <c r="V710" i="2"/>
  <c r="F711" i="2" s="1"/>
  <c r="H711" i="2" l="1"/>
  <c r="K711" i="2" s="1"/>
  <c r="J711" i="2"/>
  <c r="M711" i="2" s="1"/>
  <c r="I711" i="2"/>
  <c r="N711" i="2" l="1"/>
  <c r="O711" i="2" s="1"/>
  <c r="R711" i="2" l="1"/>
  <c r="T711" i="2" s="1"/>
  <c r="Q711" i="2"/>
  <c r="P711" i="2"/>
  <c r="U711" i="2"/>
  <c r="V711" i="2" l="1"/>
  <c r="F712" i="2" s="1"/>
  <c r="S711" i="2"/>
  <c r="G712" i="2"/>
  <c r="J712" i="2" l="1"/>
  <c r="M712" i="2" s="1"/>
  <c r="I712" i="2"/>
  <c r="L712" i="2" s="1"/>
  <c r="H712" i="2"/>
  <c r="K712" i="2" s="1"/>
  <c r="N712" i="2" s="1"/>
  <c r="O712" i="2" s="1"/>
  <c r="Q712" i="2" l="1"/>
  <c r="P712" i="2"/>
  <c r="R712" i="2"/>
  <c r="T712" i="2" s="1"/>
  <c r="U712" i="2"/>
  <c r="V712" i="2" l="1"/>
  <c r="F713" i="2" s="1"/>
  <c r="S712" i="2"/>
  <c r="G713" i="2"/>
  <c r="J713" i="2" l="1"/>
  <c r="M713" i="2" s="1"/>
  <c r="I713" i="2"/>
  <c r="L713" i="2" s="1"/>
  <c r="H713" i="2"/>
  <c r="K713" i="2" s="1"/>
  <c r="N713" i="2" s="1"/>
  <c r="O713" i="2" s="1"/>
  <c r="Q713" i="2" l="1"/>
  <c r="R713" i="2"/>
  <c r="T713" i="2" s="1"/>
  <c r="P713" i="2"/>
  <c r="U713" i="2"/>
  <c r="V713" i="2" s="1"/>
  <c r="F714" i="2" s="1"/>
  <c r="J714" i="2" l="1"/>
  <c r="M714" i="2" s="1"/>
  <c r="H714" i="2"/>
  <c r="K714" i="2" s="1"/>
  <c r="S713" i="2"/>
  <c r="G714" i="2"/>
  <c r="I714" i="2" l="1"/>
  <c r="L714" i="2" s="1"/>
  <c r="N714" i="2" s="1"/>
  <c r="O714" i="2" s="1"/>
  <c r="Q714" i="2" l="1"/>
  <c r="R714" i="2"/>
  <c r="T714" i="2" s="1"/>
  <c r="P714" i="2"/>
  <c r="U714" i="2"/>
  <c r="V714" i="2" l="1"/>
  <c r="F715" i="2" s="1"/>
  <c r="S714" i="2"/>
  <c r="G715" i="2"/>
  <c r="I715" i="2" l="1"/>
  <c r="L715" i="2" s="1"/>
  <c r="J715" i="2"/>
  <c r="M715" i="2" s="1"/>
  <c r="H715" i="2"/>
  <c r="K715" i="2" s="1"/>
  <c r="N715" i="2" s="1"/>
  <c r="O715" i="2" s="1"/>
  <c r="Q715" i="2" l="1"/>
  <c r="U715" i="2"/>
  <c r="R715" i="2"/>
  <c r="T715" i="2" s="1"/>
  <c r="P715" i="2"/>
  <c r="V715" i="2" s="1"/>
  <c r="F716" i="2" s="1"/>
  <c r="J716" i="2" l="1"/>
  <c r="M716" i="2" s="1"/>
  <c r="H716" i="2"/>
  <c r="K716" i="2" s="1"/>
  <c r="S715" i="2"/>
  <c r="G716" i="2"/>
  <c r="I716" i="2" l="1"/>
  <c r="L716" i="2" s="1"/>
  <c r="N716" i="2" s="1"/>
  <c r="O716" i="2" s="1"/>
  <c r="R716" i="2" l="1"/>
  <c r="T716" i="2" s="1"/>
  <c r="P716" i="2"/>
  <c r="Q716" i="2"/>
  <c r="U716" i="2"/>
  <c r="V716" i="2" s="1"/>
  <c r="F717" i="2" s="1"/>
  <c r="S716" i="2" l="1"/>
  <c r="G717" i="2"/>
  <c r="I717" i="2" s="1"/>
  <c r="L717" i="2" s="1"/>
  <c r="J717" i="2"/>
  <c r="M717" i="2" s="1"/>
  <c r="H717" i="2"/>
  <c r="K717" i="2" s="1"/>
  <c r="N717" i="2" l="1"/>
  <c r="O717" i="2" s="1"/>
  <c r="R717" i="2" l="1"/>
  <c r="T717" i="2" s="1"/>
  <c r="Q717" i="2"/>
  <c r="P717" i="2"/>
  <c r="U717" i="2"/>
  <c r="S717" i="2" l="1"/>
  <c r="G718" i="2"/>
  <c r="V717" i="2"/>
  <c r="F718" i="2" s="1"/>
  <c r="I718" i="2" l="1"/>
  <c r="L718" i="2" s="1"/>
  <c r="H718" i="2"/>
  <c r="K718" i="2" s="1"/>
  <c r="J718" i="2"/>
  <c r="M718" i="2" s="1"/>
  <c r="N718" i="2" l="1"/>
  <c r="O718" i="2" s="1"/>
  <c r="R718" i="2" l="1"/>
  <c r="T718" i="2" s="1"/>
  <c r="P718" i="2"/>
  <c r="Q718" i="2"/>
  <c r="U718" i="2"/>
  <c r="V718" i="2" s="1"/>
  <c r="F719" i="2" s="1"/>
  <c r="J719" i="2" l="1"/>
  <c r="M719" i="2" s="1"/>
  <c r="H719" i="2"/>
  <c r="K719" i="2" s="1"/>
  <c r="S718" i="2"/>
  <c r="G719" i="2"/>
  <c r="I719" i="2" l="1"/>
  <c r="L719" i="2" s="1"/>
  <c r="N719" i="2"/>
  <c r="O719" i="2" s="1"/>
  <c r="O720" i="2" l="1"/>
  <c r="R719" i="2"/>
  <c r="T719" i="2" s="1"/>
  <c r="P719" i="2"/>
  <c r="V719" i="2" s="1"/>
  <c r="F720" i="2" s="1"/>
  <c r="U719" i="2"/>
  <c r="Q719" i="2"/>
  <c r="S719" i="2" l="1"/>
  <c r="G720" i="2"/>
  <c r="I720" i="2" s="1"/>
  <c r="J720" i="2"/>
  <c r="M720" i="2" s="1"/>
  <c r="H720" i="2"/>
  <c r="K720" i="2" s="1"/>
  <c r="U720" i="2"/>
  <c r="R720" i="2"/>
  <c r="T720" i="2" s="1"/>
  <c r="P720" i="2"/>
  <c r="L720" i="2" l="1"/>
  <c r="N720" i="2" s="1"/>
  <c r="Q720" i="2"/>
  <c r="S720" i="2" s="1"/>
  <c r="G721" i="2"/>
  <c r="V720" i="2" l="1"/>
  <c r="F721" i="2" s="1"/>
  <c r="I721" i="2" l="1"/>
  <c r="J721" i="2"/>
  <c r="M721" i="2" s="1"/>
  <c r="H721" i="2"/>
  <c r="K721" i="2" s="1"/>
  <c r="N721" i="2" s="1"/>
  <c r="O721" i="2" s="1"/>
  <c r="O722" i="2" l="1"/>
  <c r="R721" i="2"/>
  <c r="T721" i="2" s="1"/>
  <c r="P721" i="2"/>
  <c r="Q721" i="2"/>
  <c r="S721" i="2" s="1"/>
  <c r="U721" i="2"/>
  <c r="Q722" i="2" l="1"/>
  <c r="P722" i="2"/>
  <c r="R722" i="2"/>
  <c r="T722" i="2" s="1"/>
  <c r="U722" i="2"/>
  <c r="V721" i="2"/>
  <c r="F722" i="2" s="1"/>
  <c r="J722" i="2" l="1"/>
  <c r="M722" i="2" s="1"/>
  <c r="H722" i="2"/>
  <c r="K722" i="2" s="1"/>
  <c r="I722" i="2"/>
  <c r="V722" i="2"/>
  <c r="F723" i="2" s="1"/>
  <c r="G723" i="2"/>
  <c r="S722" i="2"/>
  <c r="J723" i="2" l="1"/>
  <c r="M723" i="2" s="1"/>
  <c r="I723" i="2"/>
  <c r="H723" i="2"/>
  <c r="K723" i="2" s="1"/>
  <c r="N723" i="2" s="1"/>
  <c r="O723" i="2" s="1"/>
  <c r="N722" i="2"/>
  <c r="R723" i="2" l="1"/>
  <c r="T723" i="2" s="1"/>
  <c r="Q723" i="2"/>
  <c r="P723" i="2"/>
  <c r="U723" i="2"/>
  <c r="V723" i="2" l="1"/>
  <c r="F724" i="2" s="1"/>
  <c r="S723" i="2"/>
  <c r="G724" i="2"/>
  <c r="J724" i="2" l="1"/>
  <c r="M724" i="2" s="1"/>
  <c r="I724" i="2"/>
  <c r="H724" i="2"/>
  <c r="K724" i="2" s="1"/>
  <c r="N724" i="2" s="1"/>
  <c r="O724" i="2" s="1"/>
  <c r="Q724" i="2" l="1"/>
  <c r="P724" i="2"/>
  <c r="V724" i="2" s="1"/>
  <c r="F725" i="2" s="1"/>
  <c r="R724" i="2"/>
  <c r="T724" i="2" s="1"/>
  <c r="U724" i="2"/>
  <c r="J725" i="2" l="1"/>
  <c r="M725" i="2" s="1"/>
  <c r="H725" i="2"/>
  <c r="K725" i="2" s="1"/>
  <c r="N725" i="2" s="1"/>
  <c r="O725" i="2" s="1"/>
  <c r="S724" i="2"/>
  <c r="G725" i="2"/>
  <c r="Q725" i="2" l="1"/>
  <c r="R725" i="2"/>
  <c r="T725" i="2" s="1"/>
  <c r="P725" i="2"/>
  <c r="U725" i="2"/>
  <c r="V725" i="2" s="1"/>
  <c r="F726" i="2" s="1"/>
  <c r="I725" i="2"/>
  <c r="H726" i="2" l="1"/>
  <c r="K726" i="2" s="1"/>
  <c r="N726" i="2" s="1"/>
  <c r="O726" i="2" s="1"/>
  <c r="J726" i="2"/>
  <c r="M726" i="2" s="1"/>
  <c r="S725" i="2"/>
  <c r="G726" i="2"/>
  <c r="G727" i="2" l="1"/>
  <c r="Q726" i="2"/>
  <c r="S726" i="2" s="1"/>
  <c r="R726" i="2"/>
  <c r="T726" i="2" s="1"/>
  <c r="P726" i="2"/>
  <c r="U726" i="2"/>
  <c r="I726" i="2"/>
  <c r="V726" i="2" l="1"/>
  <c r="F727" i="2" s="1"/>
  <c r="I727" i="2" l="1"/>
  <c r="J727" i="2"/>
  <c r="M727" i="2" s="1"/>
  <c r="H727" i="2"/>
  <c r="K727" i="2" s="1"/>
  <c r="N727" i="2" s="1"/>
  <c r="O727" i="2" s="1"/>
  <c r="R727" i="2" l="1"/>
  <c r="T727" i="2" s="1"/>
  <c r="Q727" i="2"/>
  <c r="P727" i="2"/>
  <c r="V727" i="2" s="1"/>
  <c r="F728" i="2" s="1"/>
  <c r="U727" i="2"/>
  <c r="J728" i="2" l="1"/>
  <c r="M728" i="2" s="1"/>
  <c r="H728" i="2"/>
  <c r="K728" i="2" s="1"/>
  <c r="N728" i="2" s="1"/>
  <c r="O728" i="2" s="1"/>
  <c r="S727" i="2"/>
  <c r="G728" i="2"/>
  <c r="I728" i="2" l="1"/>
  <c r="R728" i="2"/>
  <c r="T728" i="2" s="1"/>
  <c r="Q728" i="2"/>
  <c r="S728" i="2" s="1"/>
  <c r="P728" i="2"/>
  <c r="U728" i="2"/>
  <c r="V728" i="2" s="1"/>
  <c r="F729" i="2" s="1"/>
  <c r="J729" i="2" l="1"/>
  <c r="M729" i="2" s="1"/>
  <c r="H729" i="2"/>
  <c r="K729" i="2" s="1"/>
  <c r="N729" i="2" s="1"/>
  <c r="O729" i="2" s="1"/>
  <c r="G729" i="2"/>
  <c r="G730" i="2" l="1"/>
  <c r="Q729" i="2"/>
  <c r="P729" i="2"/>
  <c r="V729" i="2" s="1"/>
  <c r="F730" i="2" s="1"/>
  <c r="R729" i="2"/>
  <c r="T729" i="2" s="1"/>
  <c r="U729" i="2"/>
  <c r="I729" i="2"/>
  <c r="J730" i="2" l="1"/>
  <c r="M730" i="2" s="1"/>
  <c r="I730" i="2"/>
  <c r="H730" i="2"/>
  <c r="K730" i="2" s="1"/>
  <c r="S729" i="2"/>
  <c r="N730" i="2" l="1"/>
  <c r="O730" i="2" s="1"/>
  <c r="P730" i="2" l="1"/>
  <c r="V730" i="2" s="1"/>
  <c r="F731" i="2" s="1"/>
  <c r="U730" i="2"/>
  <c r="R730" i="2"/>
  <c r="T730" i="2" s="1"/>
  <c r="Q730" i="2"/>
  <c r="G731" i="2" l="1"/>
  <c r="S730" i="2"/>
  <c r="J731" i="2"/>
  <c r="M731" i="2" s="1"/>
  <c r="I731" i="2"/>
  <c r="H731" i="2"/>
  <c r="K731" i="2" s="1"/>
  <c r="N731" i="2" l="1"/>
  <c r="O731" i="2" s="1"/>
  <c r="Q731" i="2" l="1"/>
  <c r="R731" i="2"/>
  <c r="T731" i="2" s="1"/>
  <c r="P731" i="2"/>
  <c r="U731" i="2"/>
  <c r="V731" i="2" l="1"/>
  <c r="F732" i="2" s="1"/>
  <c r="S731" i="2"/>
  <c r="G732" i="2"/>
  <c r="I732" i="2" l="1"/>
  <c r="J732" i="2"/>
  <c r="M732" i="2" s="1"/>
  <c r="N732" i="2" s="1"/>
  <c r="O732" i="2" s="1"/>
  <c r="H732" i="2"/>
  <c r="K732" i="2" s="1"/>
  <c r="Q732" i="2" l="1"/>
  <c r="P732" i="2"/>
  <c r="R732" i="2"/>
  <c r="T732" i="2" s="1"/>
  <c r="U732" i="2"/>
  <c r="V732" i="2" s="1"/>
  <c r="F733" i="2" s="1"/>
  <c r="J733" i="2" l="1"/>
  <c r="M733" i="2" s="1"/>
  <c r="H733" i="2"/>
  <c r="K733" i="2" s="1"/>
  <c r="S732" i="2"/>
  <c r="G733" i="2"/>
  <c r="I733" i="2" l="1"/>
  <c r="L733" i="2" s="1"/>
  <c r="N733" i="2" s="1"/>
  <c r="O733" i="2" s="1"/>
  <c r="O734" i="2" l="1"/>
  <c r="R733" i="2"/>
  <c r="T733" i="2" s="1"/>
  <c r="P733" i="2"/>
  <c r="V733" i="2" s="1"/>
  <c r="F734" i="2" s="1"/>
  <c r="Q733" i="2"/>
  <c r="U733" i="2"/>
  <c r="H734" i="2" l="1"/>
  <c r="K734" i="2" s="1"/>
  <c r="N734" i="2" s="1"/>
  <c r="J734" i="2"/>
  <c r="M734" i="2" s="1"/>
  <c r="S733" i="2"/>
  <c r="G734" i="2"/>
  <c r="P734" i="2"/>
  <c r="U734" i="2"/>
  <c r="R734" i="2"/>
  <c r="T734" i="2" s="1"/>
  <c r="I734" i="2" l="1"/>
  <c r="Q734" i="2" s="1"/>
  <c r="S734" i="2" s="1"/>
  <c r="G735" i="2" l="1"/>
  <c r="V734" i="2"/>
  <c r="F735" i="2" s="1"/>
  <c r="J735" i="2" l="1"/>
  <c r="M735" i="2" s="1"/>
  <c r="I735" i="2"/>
  <c r="L735" i="2" s="1"/>
  <c r="H735" i="2"/>
  <c r="K735" i="2" s="1"/>
  <c r="N735" i="2" s="1"/>
  <c r="O735" i="2" s="1"/>
  <c r="O736" i="2" l="1"/>
  <c r="R735" i="2"/>
  <c r="T735" i="2" s="1"/>
  <c r="Q735" i="2"/>
  <c r="P735" i="2"/>
  <c r="U735" i="2"/>
  <c r="V735" i="2" l="1"/>
  <c r="F736" i="2" s="1"/>
  <c r="S735" i="2"/>
  <c r="G736" i="2"/>
  <c r="G737" i="2" s="1"/>
  <c r="Q736" i="2"/>
  <c r="P736" i="2"/>
  <c r="R736" i="2"/>
  <c r="T736" i="2" s="1"/>
  <c r="U736" i="2"/>
  <c r="V736" i="2" s="1"/>
  <c r="F737" i="2" s="1"/>
  <c r="J737" i="2" l="1"/>
  <c r="M737" i="2" s="1"/>
  <c r="I737" i="2"/>
  <c r="L737" i="2" s="1"/>
  <c r="H737" i="2"/>
  <c r="K737" i="2" s="1"/>
  <c r="N737" i="2" s="1"/>
  <c r="O737" i="2" s="1"/>
  <c r="S736" i="2"/>
  <c r="J736" i="2"/>
  <c r="M736" i="2" s="1"/>
  <c r="I736" i="2"/>
  <c r="H736" i="2"/>
  <c r="K736" i="2" s="1"/>
  <c r="N736" i="2" l="1"/>
  <c r="R737" i="2"/>
  <c r="T737" i="2" s="1"/>
  <c r="Q737" i="2"/>
  <c r="P737" i="2"/>
  <c r="U737" i="2"/>
  <c r="V737" i="2" l="1"/>
  <c r="F738" i="2" s="1"/>
  <c r="S737" i="2"/>
  <c r="G738" i="2"/>
  <c r="J738" i="2" l="1"/>
  <c r="M738" i="2" s="1"/>
  <c r="I738" i="2"/>
  <c r="L738" i="2" s="1"/>
  <c r="H738" i="2"/>
  <c r="K738" i="2" s="1"/>
  <c r="N738" i="2" s="1"/>
  <c r="O738" i="2" s="1"/>
  <c r="R738" i="2" l="1"/>
  <c r="T738" i="2" s="1"/>
  <c r="Q738" i="2"/>
  <c r="P738" i="2"/>
  <c r="U738" i="2"/>
  <c r="V738" i="2" s="1"/>
  <c r="F739" i="2" s="1"/>
  <c r="J739" i="2" l="1"/>
  <c r="M739" i="2" s="1"/>
  <c r="H739" i="2"/>
  <c r="K739" i="2" s="1"/>
  <c r="S738" i="2"/>
  <c r="G739" i="2"/>
  <c r="I739" i="2" l="1"/>
  <c r="L739" i="2" s="1"/>
  <c r="N739" i="2" s="1"/>
  <c r="O739" i="2" s="1"/>
  <c r="R739" i="2" l="1"/>
  <c r="T739" i="2" s="1"/>
  <c r="U739" i="2"/>
  <c r="P739" i="2"/>
  <c r="V739" i="2" s="1"/>
  <c r="F740" i="2" s="1"/>
  <c r="Q739" i="2"/>
  <c r="J740" i="2" l="1"/>
  <c r="M740" i="2" s="1"/>
  <c r="H740" i="2"/>
  <c r="K740" i="2" s="1"/>
  <c r="I740" i="2"/>
  <c r="L740" i="2" s="1"/>
  <c r="S739" i="2"/>
  <c r="G740" i="2"/>
  <c r="N740" i="2" l="1"/>
  <c r="O740" i="2" s="1"/>
  <c r="Q740" i="2" l="1"/>
  <c r="R740" i="2"/>
  <c r="T740" i="2" s="1"/>
  <c r="P740" i="2"/>
  <c r="U740" i="2"/>
  <c r="V740" i="2" s="1"/>
  <c r="F741" i="2" s="1"/>
  <c r="J741" i="2" l="1"/>
  <c r="M741" i="2" s="1"/>
  <c r="H741" i="2"/>
  <c r="K741" i="2" s="1"/>
  <c r="S740" i="2"/>
  <c r="G741" i="2"/>
  <c r="I741" i="2" l="1"/>
  <c r="L741" i="2" s="1"/>
  <c r="N741" i="2" s="1"/>
  <c r="O741" i="2" s="1"/>
  <c r="R741" i="2" l="1"/>
  <c r="T741" i="2" s="1"/>
  <c r="U741" i="2"/>
  <c r="P741" i="2"/>
  <c r="Q741" i="2"/>
  <c r="V741" i="2" l="1"/>
  <c r="F742" i="2" s="1"/>
  <c r="S741" i="2"/>
  <c r="G742" i="2"/>
  <c r="I742" i="2" l="1"/>
  <c r="L742" i="2" s="1"/>
  <c r="H742" i="2"/>
  <c r="K742" i="2" s="1"/>
  <c r="J742" i="2"/>
  <c r="M742" i="2" s="1"/>
  <c r="N742" i="2" l="1"/>
  <c r="O742" i="2" s="1"/>
  <c r="R742" i="2" l="1"/>
  <c r="T742" i="2" s="1"/>
  <c r="Q742" i="2"/>
  <c r="P742" i="2"/>
  <c r="U742" i="2"/>
  <c r="V742" i="2" s="1"/>
  <c r="F743" i="2" s="1"/>
  <c r="J743" i="2" l="1"/>
  <c r="M743" i="2" s="1"/>
  <c r="H743" i="2"/>
  <c r="K743" i="2" s="1"/>
  <c r="S742" i="2"/>
  <c r="G743" i="2"/>
  <c r="I743" i="2" l="1"/>
  <c r="L743" i="2" s="1"/>
  <c r="N743" i="2" s="1"/>
  <c r="O743" i="2" s="1"/>
  <c r="P743" i="2" l="1"/>
  <c r="V743" i="2" s="1"/>
  <c r="F744" i="2" s="1"/>
  <c r="R743" i="2"/>
  <c r="T743" i="2" s="1"/>
  <c r="Q743" i="2"/>
  <c r="U743" i="2"/>
  <c r="S743" i="2" l="1"/>
  <c r="G744" i="2"/>
  <c r="H744" i="2"/>
  <c r="K744" i="2" s="1"/>
  <c r="I744" i="2"/>
  <c r="L744" i="2" s="1"/>
  <c r="J744" i="2"/>
  <c r="M744" i="2" s="1"/>
  <c r="N744" i="2" l="1"/>
  <c r="O744" i="2" s="1"/>
  <c r="U744" i="2" l="1"/>
  <c r="P744" i="2"/>
  <c r="V744" i="2" s="1"/>
  <c r="F745" i="2" s="1"/>
  <c r="Q744" i="2"/>
  <c r="R744" i="2"/>
  <c r="T744" i="2" s="1"/>
  <c r="S744" i="2" l="1"/>
  <c r="G745" i="2"/>
  <c r="I745" i="2" s="1"/>
  <c r="H745" i="2"/>
  <c r="K745" i="2" s="1"/>
  <c r="J745" i="2"/>
  <c r="M745" i="2" s="1"/>
  <c r="N745" i="2" l="1"/>
  <c r="O745" i="2" s="1"/>
  <c r="P745" i="2" l="1"/>
  <c r="V745" i="2" s="1"/>
  <c r="F746" i="2" s="1"/>
  <c r="R745" i="2"/>
  <c r="T745" i="2" s="1"/>
  <c r="Q745" i="2"/>
  <c r="U745" i="2"/>
  <c r="S745" i="2" l="1"/>
  <c r="J746" i="2"/>
  <c r="M746" i="2" s="1"/>
  <c r="I746" i="2"/>
  <c r="H746" i="2"/>
  <c r="K746" i="2" s="1"/>
  <c r="N746" i="2" s="1"/>
  <c r="O746" i="2" s="1"/>
  <c r="R746" i="2" l="1"/>
  <c r="T746" i="2" s="1"/>
  <c r="Q746" i="2"/>
  <c r="P746" i="2"/>
  <c r="U746" i="2"/>
  <c r="V746" i="2" l="1"/>
  <c r="F747" i="2" s="1"/>
  <c r="S746" i="2"/>
  <c r="G747" i="2"/>
  <c r="H747" i="2" l="1"/>
  <c r="K747" i="2" s="1"/>
  <c r="I747" i="2"/>
  <c r="J747" i="2"/>
  <c r="M747" i="2" s="1"/>
  <c r="N747" i="2" l="1"/>
  <c r="O747" i="2" s="1"/>
  <c r="Q747" i="2" l="1"/>
  <c r="U747" i="2"/>
  <c r="R747" i="2"/>
  <c r="T747" i="2" s="1"/>
  <c r="P747" i="2"/>
  <c r="V747" i="2" l="1"/>
  <c r="F748" i="2" s="1"/>
  <c r="S747" i="2"/>
  <c r="G748" i="2"/>
  <c r="J748" i="2" l="1"/>
  <c r="M748" i="2" s="1"/>
  <c r="H748" i="2"/>
  <c r="K748" i="2" s="1"/>
  <c r="I748" i="2"/>
  <c r="N748" i="2" l="1"/>
  <c r="O748" i="2" s="1"/>
  <c r="Q748" i="2" l="1"/>
  <c r="P748" i="2"/>
  <c r="U748" i="2"/>
  <c r="R748" i="2"/>
  <c r="T748" i="2" s="1"/>
  <c r="V748" i="2" l="1"/>
  <c r="F749" i="2" s="1"/>
  <c r="S748" i="2"/>
  <c r="G749" i="2"/>
  <c r="J749" i="2" l="1"/>
  <c r="M749" i="2" s="1"/>
  <c r="I749" i="2"/>
  <c r="H749" i="2"/>
  <c r="K749" i="2" s="1"/>
  <c r="N749" i="2" s="1"/>
  <c r="O749" i="2" s="1"/>
  <c r="R749" i="2" l="1"/>
  <c r="T749" i="2" s="1"/>
  <c r="Q749" i="2"/>
  <c r="P749" i="2"/>
  <c r="U749" i="2"/>
  <c r="V749" i="2" l="1"/>
  <c r="F750" i="2" s="1"/>
  <c r="S749" i="2"/>
  <c r="G750" i="2"/>
  <c r="J750" i="2" l="1"/>
  <c r="M750" i="2" s="1"/>
  <c r="H750" i="2"/>
  <c r="K750" i="2" s="1"/>
  <c r="N750" i="2" s="1"/>
  <c r="O750" i="2" s="1"/>
  <c r="I750" i="2"/>
  <c r="U750" i="2" l="1"/>
  <c r="R750" i="2"/>
  <c r="T750" i="2" s="1"/>
  <c r="Q750" i="2"/>
  <c r="P750" i="2"/>
  <c r="V750" i="2" s="1"/>
  <c r="F751" i="2" s="1"/>
  <c r="S750" i="2" l="1"/>
  <c r="G751" i="2"/>
  <c r="H751" i="2"/>
  <c r="K751" i="2" s="1"/>
  <c r="N751" i="2" s="1"/>
  <c r="O751" i="2" s="1"/>
  <c r="J751" i="2"/>
  <c r="M751" i="2" s="1"/>
  <c r="R751" i="2" l="1"/>
  <c r="T751" i="2" s="1"/>
  <c r="P751" i="2"/>
  <c r="V751" i="2" s="1"/>
  <c r="F752" i="2" s="1"/>
  <c r="Q751" i="2"/>
  <c r="U751" i="2"/>
  <c r="I751" i="2"/>
  <c r="G752" i="2"/>
  <c r="S751" i="2" l="1"/>
  <c r="I752" i="2"/>
  <c r="H752" i="2"/>
  <c r="K752" i="2" s="1"/>
  <c r="J752" i="2"/>
  <c r="M752" i="2" s="1"/>
  <c r="N752" i="2" l="1"/>
  <c r="O752" i="2" s="1"/>
  <c r="R752" i="2" l="1"/>
  <c r="T752" i="2" s="1"/>
  <c r="U752" i="2"/>
  <c r="Q752" i="2"/>
  <c r="P752" i="2"/>
  <c r="V752" i="2" s="1"/>
  <c r="F753" i="2" s="1"/>
  <c r="H753" i="2" l="1"/>
  <c r="K753" i="2" s="1"/>
  <c r="J753" i="2"/>
  <c r="M753" i="2" s="1"/>
  <c r="S752" i="2"/>
  <c r="G753" i="2"/>
  <c r="I753" i="2" s="1"/>
  <c r="N753" i="2" l="1"/>
  <c r="O753" i="2" s="1"/>
  <c r="Q753" i="2" l="1"/>
  <c r="U753" i="2"/>
  <c r="P753" i="2"/>
  <c r="V753" i="2" s="1"/>
  <c r="F754" i="2" s="1"/>
  <c r="R753" i="2"/>
  <c r="T753" i="2" s="1"/>
  <c r="J754" i="2" l="1"/>
  <c r="M754" i="2" s="1"/>
  <c r="H754" i="2"/>
  <c r="K754" i="2" s="1"/>
  <c r="N754" i="2" s="1"/>
  <c r="O754" i="2" s="1"/>
  <c r="S753" i="2"/>
  <c r="G754" i="2"/>
  <c r="R754" i="2" l="1"/>
  <c r="T754" i="2" s="1"/>
  <c r="Q754" i="2"/>
  <c r="S754" i="2" s="1"/>
  <c r="P754" i="2"/>
  <c r="U754" i="2"/>
  <c r="I754" i="2"/>
  <c r="V754" i="2" l="1"/>
  <c r="F755" i="2" s="1"/>
  <c r="G755" i="2"/>
  <c r="H755" i="2" l="1"/>
  <c r="K755" i="2" s="1"/>
  <c r="J755" i="2"/>
  <c r="M755" i="2" s="1"/>
  <c r="I755" i="2"/>
  <c r="N755" i="2" l="1"/>
  <c r="O755" i="2" s="1"/>
  <c r="U755" i="2" l="1"/>
  <c r="R755" i="2"/>
  <c r="T755" i="2" s="1"/>
  <c r="P755" i="2"/>
  <c r="Q755" i="2"/>
  <c r="S755" i="2" l="1"/>
  <c r="G756" i="2"/>
  <c r="V755" i="2"/>
  <c r="F756" i="2" s="1"/>
  <c r="H756" i="2" l="1"/>
  <c r="K756" i="2" s="1"/>
  <c r="N756" i="2" s="1"/>
  <c r="O756" i="2" s="1"/>
  <c r="I756" i="2"/>
  <c r="J756" i="2"/>
  <c r="M756" i="2" s="1"/>
  <c r="U756" i="2" l="1"/>
  <c r="R756" i="2"/>
  <c r="T756" i="2" s="1"/>
  <c r="Q756" i="2"/>
  <c r="P756" i="2"/>
  <c r="V756" i="2" s="1"/>
  <c r="F757" i="2" s="1"/>
  <c r="O757" i="2"/>
  <c r="J757" i="2" l="1"/>
  <c r="M757" i="2" s="1"/>
  <c r="H757" i="2"/>
  <c r="K757" i="2" s="1"/>
  <c r="N757" i="2" s="1"/>
  <c r="U757" i="2"/>
  <c r="R757" i="2"/>
  <c r="T757" i="2" s="1"/>
  <c r="Q757" i="2"/>
  <c r="S756" i="2"/>
  <c r="G757" i="2"/>
  <c r="G758" i="2" s="1"/>
  <c r="P757" i="2" l="1"/>
  <c r="V757" i="2" s="1"/>
  <c r="F758" i="2" s="1"/>
  <c r="I757" i="2"/>
  <c r="J758" i="2" l="1"/>
  <c r="M758" i="2" s="1"/>
  <c r="I758" i="2"/>
  <c r="H758" i="2"/>
  <c r="K758" i="2" s="1"/>
  <c r="N758" i="2" s="1"/>
  <c r="O758" i="2" s="1"/>
  <c r="S757" i="2"/>
  <c r="R758" i="2" l="1"/>
  <c r="T758" i="2" s="1"/>
  <c r="P758" i="2"/>
  <c r="Q758" i="2"/>
  <c r="O759" i="2"/>
  <c r="U758" i="2"/>
  <c r="Q759" i="2" l="1"/>
  <c r="S759" i="2" s="1"/>
  <c r="P759" i="2"/>
  <c r="R759" i="2"/>
  <c r="T759" i="2" s="1"/>
  <c r="U759" i="2"/>
  <c r="S758" i="2"/>
  <c r="G759" i="2"/>
  <c r="G760" i="2" s="1"/>
  <c r="V758" i="2"/>
  <c r="F759" i="2" s="1"/>
  <c r="V759" i="2" l="1"/>
  <c r="F760" i="2" s="1"/>
  <c r="I759" i="2"/>
  <c r="J759" i="2"/>
  <c r="M759" i="2" s="1"/>
  <c r="H759" i="2"/>
  <c r="K759" i="2" s="1"/>
  <c r="N759" i="2" l="1"/>
  <c r="J760" i="2"/>
  <c r="M760" i="2" s="1"/>
  <c r="I760" i="2"/>
  <c r="H760" i="2"/>
  <c r="K760" i="2" s="1"/>
  <c r="N760" i="2" s="1"/>
  <c r="O760" i="2" s="1"/>
  <c r="U760" i="2" l="1"/>
  <c r="R760" i="2"/>
  <c r="T760" i="2" s="1"/>
  <c r="Q760" i="2"/>
  <c r="P760" i="2"/>
  <c r="V760" i="2" l="1"/>
  <c r="F761" i="2" s="1"/>
  <c r="S760" i="2"/>
  <c r="G761" i="2"/>
  <c r="J761" i="2" l="1"/>
  <c r="M761" i="2" s="1"/>
  <c r="H761" i="2"/>
  <c r="K761" i="2" s="1"/>
  <c r="I761" i="2"/>
  <c r="L761" i="2" s="1"/>
  <c r="N761" i="2" s="1"/>
  <c r="O761" i="2" s="1"/>
  <c r="R761" i="2" l="1"/>
  <c r="T761" i="2" s="1"/>
  <c r="Q761" i="2"/>
  <c r="P761" i="2"/>
  <c r="V761" i="2" s="1"/>
  <c r="F762" i="2" s="1"/>
  <c r="U761" i="2"/>
  <c r="J762" i="2" l="1"/>
  <c r="M762" i="2" s="1"/>
  <c r="H762" i="2"/>
  <c r="K762" i="2" s="1"/>
  <c r="I762" i="2"/>
  <c r="L762" i="2" s="1"/>
  <c r="N762" i="2" s="1"/>
  <c r="O762" i="2" s="1"/>
  <c r="S761" i="2"/>
  <c r="G762" i="2"/>
  <c r="P762" i="2" l="1"/>
  <c r="Q762" i="2"/>
  <c r="S762" i="2" s="1"/>
  <c r="R762" i="2"/>
  <c r="T762" i="2" s="1"/>
  <c r="U762" i="2"/>
  <c r="V762" i="2" s="1"/>
  <c r="F763" i="2" s="1"/>
  <c r="J763" i="2" l="1"/>
  <c r="M763" i="2" s="1"/>
  <c r="H763" i="2"/>
  <c r="K763" i="2" s="1"/>
  <c r="N763" i="2" s="1"/>
  <c r="O763" i="2" s="1"/>
  <c r="I763" i="2"/>
  <c r="L763" i="2" s="1"/>
  <c r="G763" i="2"/>
  <c r="P763" i="2" l="1"/>
  <c r="R763" i="2"/>
  <c r="T763" i="2" s="1"/>
  <c r="U763" i="2"/>
  <c r="Q763" i="2"/>
  <c r="S763" i="2" l="1"/>
  <c r="V763" i="2"/>
  <c r="F764" i="2" s="1"/>
  <c r="G764" i="2"/>
  <c r="J764" i="2" l="1"/>
  <c r="M764" i="2" s="1"/>
  <c r="H764" i="2"/>
  <c r="K764" i="2" s="1"/>
  <c r="I764" i="2"/>
  <c r="L764" i="2" s="1"/>
  <c r="N764" i="2" s="1"/>
  <c r="O764" i="2" s="1"/>
  <c r="Q764" i="2" l="1"/>
  <c r="P764" i="2"/>
  <c r="U764" i="2"/>
  <c r="R764" i="2"/>
  <c r="T764" i="2" s="1"/>
  <c r="V764" i="2" l="1"/>
  <c r="F765" i="2" s="1"/>
  <c r="S764" i="2"/>
  <c r="G765" i="2"/>
  <c r="H765" i="2" l="1"/>
  <c r="K765" i="2" s="1"/>
  <c r="J765" i="2"/>
  <c r="M765" i="2" s="1"/>
  <c r="I765" i="2"/>
  <c r="L765" i="2" s="1"/>
  <c r="N765" i="2" s="1"/>
  <c r="O765" i="2" s="1"/>
  <c r="U765" i="2" l="1"/>
  <c r="O766" i="2"/>
  <c r="R765" i="2"/>
  <c r="T765" i="2" s="1"/>
  <c r="Q765" i="2"/>
  <c r="P765" i="2"/>
  <c r="V765" i="2" l="1"/>
  <c r="F766" i="2" s="1"/>
  <c r="P766" i="2"/>
  <c r="U766" i="2"/>
  <c r="R766" i="2"/>
  <c r="T766" i="2" s="1"/>
  <c r="S765" i="2"/>
  <c r="G766" i="2"/>
  <c r="J766" i="2" l="1"/>
  <c r="M766" i="2" s="1"/>
  <c r="H766" i="2"/>
  <c r="K766" i="2" s="1"/>
  <c r="I766" i="2"/>
  <c r="L766" i="2" l="1"/>
  <c r="N766" i="2" s="1"/>
  <c r="Q766" i="2"/>
  <c r="S766" i="2" l="1"/>
  <c r="V766" i="2"/>
  <c r="F767" i="2" s="1"/>
  <c r="G767" i="2"/>
  <c r="H767" i="2" l="1"/>
  <c r="K767" i="2" s="1"/>
  <c r="J767" i="2"/>
  <c r="M767" i="2" s="1"/>
  <c r="I767" i="2"/>
  <c r="L767" i="2" s="1"/>
  <c r="N767" i="2" l="1"/>
  <c r="O767" i="2" s="1"/>
  <c r="O768" i="2" l="1"/>
  <c r="P767" i="2"/>
  <c r="U767" i="2"/>
  <c r="Q767" i="2"/>
  <c r="R767" i="2"/>
  <c r="T767" i="2" s="1"/>
  <c r="V767" i="2" l="1"/>
  <c r="F768" i="2" s="1"/>
  <c r="S767" i="2"/>
  <c r="G768" i="2"/>
  <c r="G769" i="2" s="1"/>
  <c r="R768" i="2"/>
  <c r="T768" i="2" s="1"/>
  <c r="U768" i="2"/>
  <c r="P768" i="2"/>
  <c r="Q768" i="2"/>
  <c r="S768" i="2" l="1"/>
  <c r="H768" i="2"/>
  <c r="K768" i="2" s="1"/>
  <c r="J768" i="2"/>
  <c r="M768" i="2" s="1"/>
  <c r="I768" i="2"/>
  <c r="L768" i="2" s="1"/>
  <c r="N768" i="2" s="1"/>
  <c r="V768" i="2"/>
  <c r="F769" i="2" s="1"/>
  <c r="J769" i="2" l="1"/>
  <c r="M769" i="2" s="1"/>
  <c r="I769" i="2"/>
  <c r="H769" i="2"/>
  <c r="K769" i="2" s="1"/>
  <c r="N769" i="2" l="1"/>
  <c r="O769" i="2" s="1"/>
  <c r="P769" i="2" l="1"/>
  <c r="Q769" i="2"/>
  <c r="S769" i="2" s="1"/>
  <c r="R769" i="2"/>
  <c r="T769" i="2" s="1"/>
  <c r="U769" i="2"/>
  <c r="V769" i="2" s="1"/>
  <c r="F770" i="2" s="1"/>
  <c r="H770" i="2" l="1"/>
  <c r="K770" i="2" s="1"/>
  <c r="I770" i="2"/>
  <c r="J770" i="2"/>
  <c r="M770" i="2" s="1"/>
  <c r="N770" i="2" l="1"/>
  <c r="O770" i="2" s="1"/>
  <c r="U770" i="2" l="1"/>
  <c r="P770" i="2"/>
  <c r="V770" i="2" s="1"/>
  <c r="F771" i="2" s="1"/>
  <c r="Q770" i="2"/>
  <c r="R770" i="2"/>
  <c r="T770" i="2" s="1"/>
  <c r="G771" i="2" l="1"/>
  <c r="S770" i="2"/>
  <c r="I771" i="2"/>
  <c r="J771" i="2"/>
  <c r="M771" i="2" s="1"/>
  <c r="H771" i="2"/>
  <c r="K771" i="2" s="1"/>
  <c r="N771" i="2" l="1"/>
  <c r="O771" i="2" s="1"/>
  <c r="R771" i="2" l="1"/>
  <c r="T771" i="2" s="1"/>
  <c r="P771" i="2"/>
  <c r="U771" i="2"/>
  <c r="Q771" i="2"/>
  <c r="S771" i="2" l="1"/>
  <c r="G772" i="2"/>
  <c r="V771" i="2"/>
  <c r="F772" i="2" s="1"/>
  <c r="J772" i="2" l="1"/>
  <c r="M772" i="2" s="1"/>
  <c r="H772" i="2"/>
  <c r="K772" i="2" s="1"/>
  <c r="N772" i="2" s="1"/>
  <c r="O772" i="2" s="1"/>
  <c r="I772" i="2"/>
  <c r="P772" i="2" l="1"/>
  <c r="R772" i="2"/>
  <c r="T772" i="2" s="1"/>
  <c r="U772" i="2"/>
  <c r="Q772" i="2"/>
  <c r="S772" i="2" l="1"/>
  <c r="G773" i="2"/>
  <c r="V772" i="2"/>
  <c r="F773" i="2" s="1"/>
  <c r="J773" i="2" l="1"/>
  <c r="M773" i="2" s="1"/>
  <c r="I773" i="2"/>
  <c r="H773" i="2"/>
  <c r="K773" i="2" s="1"/>
  <c r="N773" i="2" s="1"/>
  <c r="O773" i="2" s="1"/>
  <c r="Q773" i="2" l="1"/>
  <c r="R773" i="2"/>
  <c r="T773" i="2" s="1"/>
  <c r="U773" i="2"/>
  <c r="P773" i="2"/>
  <c r="V773" i="2" s="1"/>
  <c r="F774" i="2" s="1"/>
  <c r="J774" i="2" l="1"/>
  <c r="M774" i="2" s="1"/>
  <c r="H774" i="2"/>
  <c r="K774" i="2" s="1"/>
  <c r="N774" i="2" s="1"/>
  <c r="O774" i="2" s="1"/>
  <c r="S773" i="2"/>
  <c r="G774" i="2"/>
  <c r="I774" i="2" l="1"/>
  <c r="U774" i="2"/>
  <c r="R774" i="2"/>
  <c r="T774" i="2" s="1"/>
  <c r="Q774" i="2"/>
  <c r="P774" i="2"/>
  <c r="V774" i="2" s="1"/>
  <c r="F775" i="2" s="1"/>
  <c r="J775" i="2" l="1"/>
  <c r="M775" i="2" s="1"/>
  <c r="H775" i="2"/>
  <c r="K775" i="2" s="1"/>
  <c r="N775" i="2" s="1"/>
  <c r="O775" i="2" s="1"/>
  <c r="S774" i="2"/>
  <c r="G775" i="2"/>
  <c r="I775" i="2" l="1"/>
  <c r="Q775" i="2"/>
  <c r="R775" i="2"/>
  <c r="T775" i="2" s="1"/>
  <c r="U775" i="2"/>
  <c r="P775" i="2"/>
  <c r="V775" i="2" s="1"/>
  <c r="F776" i="2" s="1"/>
  <c r="J776" i="2" l="1"/>
  <c r="M776" i="2" s="1"/>
  <c r="H776" i="2"/>
  <c r="K776" i="2" s="1"/>
  <c r="N776" i="2" s="1"/>
  <c r="O776" i="2" s="1"/>
  <c r="S775" i="2"/>
  <c r="G776" i="2"/>
  <c r="G777" i="2" l="1"/>
  <c r="R776" i="2"/>
  <c r="T776" i="2" s="1"/>
  <c r="Q776" i="2"/>
  <c r="P776" i="2"/>
  <c r="U776" i="2"/>
  <c r="I776" i="2"/>
  <c r="V776" i="2" l="1"/>
  <c r="F777" i="2" s="1"/>
  <c r="S776" i="2"/>
  <c r="J777" i="2" l="1"/>
  <c r="M777" i="2" s="1"/>
  <c r="H777" i="2"/>
  <c r="K777" i="2" s="1"/>
  <c r="N777" i="2" s="1"/>
  <c r="O777" i="2" s="1"/>
  <c r="I777" i="2"/>
  <c r="P777" i="2" l="1"/>
  <c r="R777" i="2"/>
  <c r="T777" i="2" s="1"/>
  <c r="Q777" i="2"/>
  <c r="U777" i="2"/>
  <c r="S777" i="2" l="1"/>
  <c r="G778" i="2"/>
  <c r="V777" i="2"/>
  <c r="F778" i="2" s="1"/>
  <c r="J778" i="2" l="1"/>
  <c r="M778" i="2" s="1"/>
  <c r="I778" i="2"/>
  <c r="H778" i="2"/>
  <c r="K778" i="2" s="1"/>
  <c r="N778" i="2" s="1"/>
  <c r="O778" i="2" s="1"/>
  <c r="Q778" i="2" l="1"/>
  <c r="R778" i="2"/>
  <c r="T778" i="2" s="1"/>
  <c r="U778" i="2"/>
  <c r="P778" i="2"/>
  <c r="V778" i="2" l="1"/>
  <c r="F779" i="2" s="1"/>
  <c r="S778" i="2"/>
  <c r="G779" i="2"/>
  <c r="J779" i="2" l="1"/>
  <c r="M779" i="2" s="1"/>
  <c r="H779" i="2"/>
  <c r="K779" i="2" s="1"/>
  <c r="N779" i="2" s="1"/>
  <c r="O779" i="2" s="1"/>
  <c r="I779" i="2"/>
  <c r="R779" i="2" l="1"/>
  <c r="T779" i="2" s="1"/>
  <c r="Q779" i="2"/>
  <c r="P779" i="2"/>
  <c r="U779" i="2"/>
  <c r="V779" i="2" s="1"/>
  <c r="F780" i="2" s="1"/>
  <c r="H780" i="2" l="1"/>
  <c r="K780" i="2" s="1"/>
  <c r="J780" i="2"/>
  <c r="M780" i="2" s="1"/>
  <c r="S779" i="2"/>
  <c r="G780" i="2"/>
  <c r="I780" i="2" l="1"/>
  <c r="N780" i="2"/>
  <c r="O780" i="2" s="1"/>
  <c r="R780" i="2" l="1"/>
  <c r="T780" i="2" s="1"/>
  <c r="Q780" i="2"/>
  <c r="P780" i="2"/>
  <c r="V780" i="2" s="1"/>
  <c r="F781" i="2" s="1"/>
  <c r="U780" i="2"/>
  <c r="S780" i="2" l="1"/>
  <c r="G781" i="2"/>
  <c r="J781" i="2"/>
  <c r="M781" i="2" s="1"/>
  <c r="I781" i="2"/>
  <c r="H781" i="2"/>
  <c r="K781" i="2" s="1"/>
  <c r="N781" i="2" s="1"/>
  <c r="O781" i="2" s="1"/>
  <c r="R781" i="2" l="1"/>
  <c r="T781" i="2" s="1"/>
  <c r="Q781" i="2"/>
  <c r="P781" i="2"/>
  <c r="U781" i="2"/>
  <c r="V781" i="2" s="1"/>
  <c r="F782" i="2" s="1"/>
  <c r="J782" i="2" l="1"/>
  <c r="M782" i="2" s="1"/>
  <c r="H782" i="2"/>
  <c r="K782" i="2" s="1"/>
  <c r="N782" i="2" s="1"/>
  <c r="O782" i="2" s="1"/>
  <c r="S781" i="2"/>
  <c r="G782" i="2"/>
  <c r="I782" i="2" s="1"/>
  <c r="P782" i="2" l="1"/>
  <c r="Q782" i="2"/>
  <c r="S782" i="2" s="1"/>
  <c r="U782" i="2"/>
  <c r="R782" i="2"/>
  <c r="T782" i="2" s="1"/>
  <c r="G783" i="2"/>
  <c r="V782" i="2" l="1"/>
  <c r="F783" i="2" s="1"/>
  <c r="I783" i="2" l="1"/>
  <c r="L783" i="2" s="1"/>
  <c r="J783" i="2"/>
  <c r="M783" i="2" s="1"/>
  <c r="H783" i="2"/>
  <c r="K783" i="2" s="1"/>
  <c r="N783" i="2" l="1"/>
  <c r="O783" i="2" s="1"/>
  <c r="R783" i="2" l="1"/>
  <c r="T783" i="2" s="1"/>
  <c r="U783" i="2"/>
  <c r="Q783" i="2"/>
  <c r="P783" i="2"/>
  <c r="S783" i="2" l="1"/>
  <c r="G784" i="2"/>
  <c r="V783" i="2"/>
  <c r="F784" i="2" s="1"/>
  <c r="H784" i="2" l="1"/>
  <c r="K784" i="2" s="1"/>
  <c r="J784" i="2"/>
  <c r="M784" i="2" s="1"/>
  <c r="I784" i="2"/>
  <c r="L784" i="2" s="1"/>
  <c r="N784" i="2" s="1"/>
  <c r="O784" i="2" s="1"/>
  <c r="R784" i="2" l="1"/>
  <c r="T784" i="2" s="1"/>
  <c r="Q784" i="2"/>
  <c r="P784" i="2"/>
  <c r="U784" i="2"/>
  <c r="V784" i="2" s="1"/>
  <c r="F785" i="2" s="1"/>
  <c r="J785" i="2" l="1"/>
  <c r="M785" i="2" s="1"/>
  <c r="H785" i="2"/>
  <c r="K785" i="2" s="1"/>
  <c r="S784" i="2"/>
  <c r="G785" i="2"/>
  <c r="I785" i="2" l="1"/>
  <c r="L785" i="2" s="1"/>
  <c r="N785" i="2" s="1"/>
  <c r="O785" i="2" s="1"/>
  <c r="Q785" i="2" l="1"/>
  <c r="R785" i="2"/>
  <c r="T785" i="2" s="1"/>
  <c r="P785" i="2"/>
  <c r="V785" i="2" s="1"/>
  <c r="F786" i="2" s="1"/>
  <c r="U785" i="2"/>
  <c r="J786" i="2" l="1"/>
  <c r="M786" i="2" s="1"/>
  <c r="H786" i="2"/>
  <c r="K786" i="2" s="1"/>
  <c r="S785" i="2"/>
  <c r="G786" i="2"/>
  <c r="I786" i="2" l="1"/>
  <c r="L786" i="2" s="1"/>
  <c r="N786" i="2" s="1"/>
  <c r="O786" i="2" s="1"/>
  <c r="R786" i="2" l="1"/>
  <c r="T786" i="2" s="1"/>
  <c r="P786" i="2"/>
  <c r="V786" i="2" s="1"/>
  <c r="F787" i="2" s="1"/>
  <c r="U786" i="2"/>
  <c r="Q786" i="2"/>
  <c r="J787" i="2" l="1"/>
  <c r="M787" i="2" s="1"/>
  <c r="H787" i="2"/>
  <c r="K787" i="2" s="1"/>
  <c r="S786" i="2"/>
  <c r="G787" i="2"/>
  <c r="I787" i="2" l="1"/>
  <c r="L787" i="2" s="1"/>
  <c r="N787" i="2" s="1"/>
  <c r="O787" i="2" s="1"/>
  <c r="P787" i="2" l="1"/>
  <c r="V787" i="2" s="1"/>
  <c r="F788" i="2" s="1"/>
  <c r="R787" i="2"/>
  <c r="T787" i="2" s="1"/>
  <c r="Q787" i="2"/>
  <c r="U787" i="2"/>
  <c r="S787" i="2" l="1"/>
  <c r="G788" i="2"/>
  <c r="J788" i="2"/>
  <c r="M788" i="2" s="1"/>
  <c r="H788" i="2"/>
  <c r="K788" i="2" s="1"/>
  <c r="N788" i="2" s="1"/>
  <c r="O788" i="2" s="1"/>
  <c r="I788" i="2"/>
  <c r="L788" i="2" s="1"/>
  <c r="R788" i="2" l="1"/>
  <c r="T788" i="2" s="1"/>
  <c r="P788" i="2"/>
  <c r="Q788" i="2"/>
  <c r="S788" i="2" s="1"/>
  <c r="U788" i="2"/>
  <c r="G789" i="2"/>
  <c r="V788" i="2" l="1"/>
  <c r="F789" i="2" s="1"/>
  <c r="J789" i="2" l="1"/>
  <c r="M789" i="2" s="1"/>
  <c r="I789" i="2"/>
  <c r="L789" i="2" s="1"/>
  <c r="H789" i="2"/>
  <c r="K789" i="2" s="1"/>
  <c r="N789" i="2" s="1"/>
  <c r="O789" i="2" s="1"/>
  <c r="Q789" i="2" l="1"/>
  <c r="R789" i="2"/>
  <c r="T789" i="2" s="1"/>
  <c r="P789" i="2"/>
  <c r="V789" i="2" s="1"/>
  <c r="F790" i="2" s="1"/>
  <c r="U789" i="2"/>
  <c r="J790" i="2" l="1"/>
  <c r="M790" i="2" s="1"/>
  <c r="H790" i="2"/>
  <c r="K790" i="2" s="1"/>
  <c r="S789" i="2"/>
  <c r="G790" i="2"/>
  <c r="I790" i="2" l="1"/>
  <c r="L790" i="2" s="1"/>
  <c r="N790" i="2" s="1"/>
  <c r="O790" i="2" s="1"/>
  <c r="Q790" i="2" l="1"/>
  <c r="P790" i="2"/>
  <c r="R790" i="2"/>
  <c r="T790" i="2" s="1"/>
  <c r="U790" i="2"/>
  <c r="V790" i="2" l="1"/>
  <c r="F791" i="2" s="1"/>
  <c r="S790" i="2"/>
  <c r="G791" i="2"/>
  <c r="I791" i="2" l="1"/>
  <c r="L791" i="2" s="1"/>
  <c r="J791" i="2"/>
  <c r="M791" i="2" s="1"/>
  <c r="H791" i="2"/>
  <c r="K791" i="2" s="1"/>
  <c r="N791" i="2" s="1"/>
  <c r="O791" i="2" s="1"/>
  <c r="R791" i="2" l="1"/>
  <c r="T791" i="2" s="1"/>
  <c r="P791" i="2"/>
  <c r="Q791" i="2"/>
  <c r="U791" i="2"/>
  <c r="V791" i="2" s="1"/>
  <c r="F792" i="2" s="1"/>
  <c r="S791" i="2" l="1"/>
  <c r="G792" i="2"/>
  <c r="I792" i="2" s="1"/>
  <c r="L792" i="2" s="1"/>
  <c r="J792" i="2"/>
  <c r="M792" i="2" s="1"/>
  <c r="H792" i="2"/>
  <c r="K792" i="2" s="1"/>
  <c r="N792" i="2" l="1"/>
  <c r="O792" i="2" s="1"/>
  <c r="R792" i="2" l="1"/>
  <c r="T792" i="2" s="1"/>
  <c r="Q792" i="2"/>
  <c r="U792" i="2"/>
  <c r="P792" i="2"/>
  <c r="V792" i="2" s="1"/>
  <c r="F793" i="2" s="1"/>
  <c r="J793" i="2" l="1"/>
  <c r="M793" i="2" s="1"/>
  <c r="H793" i="2"/>
  <c r="K793" i="2" s="1"/>
  <c r="N793" i="2" s="1"/>
  <c r="O793" i="2" s="1"/>
  <c r="S792" i="2"/>
  <c r="G793" i="2"/>
  <c r="I793" i="2" s="1"/>
  <c r="L793" i="2" s="1"/>
  <c r="U793" i="2" l="1"/>
  <c r="R793" i="2"/>
  <c r="T793" i="2" s="1"/>
  <c r="Q793" i="2"/>
  <c r="P793" i="2"/>
  <c r="V793" i="2" l="1"/>
  <c r="F794" i="2" s="1"/>
  <c r="S793" i="2"/>
  <c r="J794" i="2" l="1"/>
  <c r="M794" i="2" s="1"/>
  <c r="I794" i="2"/>
  <c r="H794" i="2"/>
  <c r="K794" i="2" s="1"/>
  <c r="N794" i="2" s="1"/>
  <c r="O794" i="2" s="1"/>
  <c r="Q794" i="2" l="1"/>
  <c r="P794" i="2"/>
  <c r="R794" i="2"/>
  <c r="T794" i="2" s="1"/>
  <c r="U794" i="2"/>
  <c r="V794" i="2" l="1"/>
  <c r="F795" i="2" s="1"/>
  <c r="S794" i="2"/>
  <c r="G795" i="2"/>
  <c r="H795" i="2" l="1"/>
  <c r="K795" i="2" s="1"/>
  <c r="J795" i="2"/>
  <c r="M795" i="2" s="1"/>
  <c r="I795" i="2"/>
  <c r="N795" i="2" l="1"/>
  <c r="O795" i="2" s="1"/>
  <c r="R795" i="2" l="1"/>
  <c r="T795" i="2" s="1"/>
  <c r="Q795" i="2"/>
  <c r="U795" i="2"/>
  <c r="P795" i="2"/>
  <c r="S795" i="2" l="1"/>
  <c r="G796" i="2"/>
  <c r="V795" i="2"/>
  <c r="F796" i="2" s="1"/>
  <c r="J796" i="2" l="1"/>
  <c r="M796" i="2" s="1"/>
  <c r="H796" i="2"/>
  <c r="K796" i="2" s="1"/>
  <c r="N796" i="2" s="1"/>
  <c r="O796" i="2" s="1"/>
  <c r="I796" i="2"/>
  <c r="R796" i="2" l="1"/>
  <c r="T796" i="2" s="1"/>
  <c r="P796" i="2"/>
  <c r="U796" i="2"/>
  <c r="Q796" i="2"/>
  <c r="S796" i="2" l="1"/>
  <c r="G797" i="2"/>
  <c r="V796" i="2"/>
  <c r="F797" i="2" s="1"/>
  <c r="I797" i="2" l="1"/>
  <c r="H797" i="2"/>
  <c r="K797" i="2" s="1"/>
  <c r="J797" i="2"/>
  <c r="M797" i="2" s="1"/>
  <c r="N797" i="2" l="1"/>
  <c r="O797" i="2" s="1"/>
  <c r="Q797" i="2" l="1"/>
  <c r="R797" i="2"/>
  <c r="T797" i="2" s="1"/>
  <c r="P797" i="2"/>
  <c r="V797" i="2" s="1"/>
  <c r="F798" i="2" s="1"/>
  <c r="U797" i="2"/>
  <c r="J798" i="2" l="1"/>
  <c r="M798" i="2" s="1"/>
  <c r="H798" i="2"/>
  <c r="K798" i="2" s="1"/>
  <c r="N798" i="2" s="1"/>
  <c r="O798" i="2" s="1"/>
  <c r="I798" i="2"/>
  <c r="S797" i="2"/>
  <c r="G798" i="2"/>
  <c r="R798" i="2" l="1"/>
  <c r="T798" i="2" s="1"/>
  <c r="P798" i="2"/>
  <c r="Q798" i="2"/>
  <c r="S798" i="2" s="1"/>
  <c r="U798" i="2"/>
  <c r="V798" i="2" l="1"/>
  <c r="F799" i="2" s="1"/>
  <c r="G799" i="2"/>
  <c r="I799" i="2" l="1"/>
  <c r="H799" i="2"/>
  <c r="K799" i="2" s="1"/>
  <c r="J799" i="2"/>
  <c r="M799" i="2" s="1"/>
  <c r="N799" i="2" l="1"/>
  <c r="O799" i="2" s="1"/>
  <c r="P799" i="2" l="1"/>
  <c r="R799" i="2"/>
  <c r="T799" i="2" s="1"/>
  <c r="Q799" i="2"/>
  <c r="U799" i="2"/>
  <c r="S799" i="2" l="1"/>
  <c r="G800" i="2"/>
  <c r="V799" i="2"/>
  <c r="F800" i="2" s="1"/>
  <c r="J800" i="2" l="1"/>
  <c r="M800" i="2" s="1"/>
  <c r="I800" i="2"/>
  <c r="H800" i="2"/>
  <c r="K800" i="2" s="1"/>
  <c r="N800" i="2" s="1"/>
  <c r="O800" i="2" s="1"/>
  <c r="Q800" i="2" l="1"/>
  <c r="R800" i="2"/>
  <c r="T800" i="2" s="1"/>
  <c r="P800" i="2"/>
  <c r="U800" i="2"/>
  <c r="V800" i="2" l="1"/>
  <c r="F801" i="2" s="1"/>
  <c r="S800" i="2"/>
  <c r="G801" i="2"/>
  <c r="J801" i="2" l="1"/>
  <c r="M801" i="2" s="1"/>
  <c r="H801" i="2"/>
  <c r="K801" i="2" s="1"/>
  <c r="N801" i="2" s="1"/>
  <c r="O801" i="2" s="1"/>
  <c r="I801" i="2"/>
  <c r="R801" i="2" l="1"/>
  <c r="T801" i="2" s="1"/>
  <c r="P801" i="2"/>
  <c r="Q801" i="2"/>
  <c r="U801" i="2"/>
  <c r="V801" i="2" s="1"/>
  <c r="F802" i="2" s="1"/>
  <c r="H802" i="2" l="1"/>
  <c r="K802" i="2" s="1"/>
  <c r="N802" i="2" s="1"/>
  <c r="O802" i="2" s="1"/>
  <c r="J802" i="2"/>
  <c r="M802" i="2" s="1"/>
  <c r="S801" i="2"/>
  <c r="G802" i="2"/>
  <c r="G803" i="2" l="1"/>
  <c r="R802" i="2"/>
  <c r="T802" i="2" s="1"/>
  <c r="Q802" i="2"/>
  <c r="P802" i="2"/>
  <c r="U802" i="2"/>
  <c r="I802" i="2"/>
  <c r="V802" i="2" l="1"/>
  <c r="F803" i="2" s="1"/>
  <c r="S802" i="2"/>
  <c r="I803" i="2" l="1"/>
  <c r="H803" i="2"/>
  <c r="K803" i="2" s="1"/>
  <c r="J803" i="2"/>
  <c r="M803" i="2" s="1"/>
  <c r="N803" i="2" l="1"/>
  <c r="O803" i="2" s="1"/>
  <c r="R803" i="2" l="1"/>
  <c r="T803" i="2" s="1"/>
  <c r="Q803" i="2"/>
  <c r="U803" i="2"/>
  <c r="P803" i="2"/>
  <c r="V803" i="2" s="1"/>
  <c r="F804" i="2" s="1"/>
  <c r="J804" i="2" l="1"/>
  <c r="M804" i="2" s="1"/>
  <c r="H804" i="2"/>
  <c r="K804" i="2" s="1"/>
  <c r="N804" i="2" s="1"/>
  <c r="O804" i="2" s="1"/>
  <c r="S803" i="2"/>
  <c r="G804" i="2"/>
  <c r="I804" i="2" l="1"/>
  <c r="R804" i="2"/>
  <c r="T804" i="2" s="1"/>
  <c r="Q804" i="2"/>
  <c r="U804" i="2"/>
  <c r="P804" i="2"/>
  <c r="V804" i="2" s="1"/>
  <c r="F805" i="2" s="1"/>
  <c r="J805" i="2" l="1"/>
  <c r="M805" i="2" s="1"/>
  <c r="H805" i="2"/>
  <c r="K805" i="2" s="1"/>
  <c r="N805" i="2" s="1"/>
  <c r="O805" i="2" s="1"/>
  <c r="S804" i="2"/>
  <c r="G805" i="2"/>
  <c r="I805" i="2" l="1"/>
  <c r="Q805" i="2"/>
  <c r="S805" i="2" s="1"/>
  <c r="R805" i="2"/>
  <c r="T805" i="2" s="1"/>
  <c r="P805" i="2"/>
  <c r="U805" i="2"/>
  <c r="V805" i="2" s="1"/>
  <c r="F806" i="2" s="1"/>
  <c r="J806" i="2" l="1"/>
  <c r="M806" i="2" s="1"/>
  <c r="H806" i="2"/>
  <c r="K806" i="2" s="1"/>
  <c r="G806" i="2"/>
  <c r="N806" i="2" l="1"/>
  <c r="O806" i="2" s="1"/>
  <c r="I806" i="2"/>
  <c r="R806" i="2" l="1"/>
  <c r="T806" i="2" s="1"/>
  <c r="P806" i="2"/>
  <c r="Q806" i="2"/>
  <c r="U806" i="2"/>
  <c r="S806" i="2" l="1"/>
  <c r="G807" i="2"/>
  <c r="V806" i="2"/>
  <c r="F807" i="2" s="1"/>
  <c r="I807" i="2" l="1"/>
  <c r="L807" i="2" s="1"/>
  <c r="J807" i="2"/>
  <c r="M807" i="2" s="1"/>
  <c r="H807" i="2"/>
  <c r="K807" i="2" s="1"/>
  <c r="N807" i="2" s="1"/>
  <c r="O807" i="2" s="1"/>
  <c r="R807" i="2" l="1"/>
  <c r="T807" i="2" s="1"/>
  <c r="Q807" i="2"/>
  <c r="P807" i="2"/>
  <c r="U807" i="2"/>
  <c r="V807" i="2" s="1"/>
  <c r="F808" i="2" s="1"/>
  <c r="H808" i="2" l="1"/>
  <c r="K808" i="2" s="1"/>
  <c r="J808" i="2"/>
  <c r="M808" i="2" s="1"/>
  <c r="S807" i="2"/>
  <c r="G808" i="2"/>
  <c r="I808" i="2" l="1"/>
  <c r="L808" i="2" s="1"/>
  <c r="N808" i="2" s="1"/>
  <c r="O808" i="2" s="1"/>
  <c r="P808" i="2" l="1"/>
  <c r="R808" i="2"/>
  <c r="T808" i="2" s="1"/>
  <c r="Q808" i="2"/>
  <c r="U808" i="2"/>
  <c r="V808" i="2" s="1"/>
  <c r="F809" i="2" s="1"/>
  <c r="J809" i="2" l="1"/>
  <c r="M809" i="2" s="1"/>
  <c r="H809" i="2"/>
  <c r="K809" i="2" s="1"/>
  <c r="S808" i="2"/>
  <c r="G809" i="2"/>
  <c r="I809" i="2" l="1"/>
  <c r="L809" i="2" s="1"/>
  <c r="N809" i="2" s="1"/>
  <c r="O809" i="2" s="1"/>
  <c r="Q809" i="2" l="1"/>
  <c r="U809" i="2"/>
  <c r="R809" i="2"/>
  <c r="T809" i="2" s="1"/>
  <c r="P809" i="2"/>
  <c r="V809" i="2" s="1"/>
  <c r="F810" i="2" s="1"/>
  <c r="J810" i="2" l="1"/>
  <c r="M810" i="2" s="1"/>
  <c r="H810" i="2"/>
  <c r="K810" i="2" s="1"/>
  <c r="I810" i="2"/>
  <c r="L810" i="2" s="1"/>
  <c r="S809" i="2"/>
  <c r="G810" i="2"/>
  <c r="N810" i="2" l="1"/>
  <c r="O810" i="2" s="1"/>
  <c r="R810" i="2" l="1"/>
  <c r="T810" i="2" s="1"/>
  <c r="Q810" i="2"/>
  <c r="P810" i="2"/>
  <c r="U810" i="2"/>
  <c r="V810" i="2" l="1"/>
  <c r="F811" i="2" s="1"/>
  <c r="S810" i="2"/>
  <c r="G811" i="2"/>
  <c r="I811" i="2" l="1"/>
  <c r="L811" i="2" s="1"/>
  <c r="H811" i="2"/>
  <c r="K811" i="2" s="1"/>
  <c r="N811" i="2" s="1"/>
  <c r="O811" i="2" s="1"/>
  <c r="J811" i="2"/>
  <c r="M811" i="2" s="1"/>
  <c r="Q811" i="2" l="1"/>
  <c r="P811" i="2"/>
  <c r="V811" i="2" s="1"/>
  <c r="F812" i="2" s="1"/>
  <c r="R811" i="2"/>
  <c r="T811" i="2" s="1"/>
  <c r="U811" i="2"/>
  <c r="J812" i="2" l="1"/>
  <c r="M812" i="2" s="1"/>
  <c r="H812" i="2"/>
  <c r="K812" i="2" s="1"/>
  <c r="S811" i="2"/>
  <c r="G812" i="2"/>
  <c r="I812" i="2" l="1"/>
  <c r="L812" i="2" s="1"/>
  <c r="N812" i="2" s="1"/>
  <c r="O812" i="2" s="1"/>
  <c r="P812" i="2" l="1"/>
  <c r="R812" i="2"/>
  <c r="T812" i="2" s="1"/>
  <c r="Q812" i="2"/>
  <c r="U812" i="2"/>
  <c r="V812" i="2" s="1"/>
  <c r="F813" i="2" s="1"/>
  <c r="H813" i="2" l="1"/>
  <c r="K813" i="2" s="1"/>
  <c r="J813" i="2"/>
  <c r="M813" i="2" s="1"/>
  <c r="S812" i="2"/>
  <c r="G813" i="2"/>
  <c r="I813" i="2" l="1"/>
  <c r="L813" i="2" s="1"/>
  <c r="N813" i="2" s="1"/>
  <c r="O813" i="2" s="1"/>
  <c r="R813" i="2" l="1"/>
  <c r="T813" i="2" s="1"/>
  <c r="Q813" i="2"/>
  <c r="P813" i="2"/>
  <c r="U813" i="2"/>
  <c r="V813" i="2" s="1"/>
  <c r="F814" i="2" s="1"/>
  <c r="J814" i="2" l="1"/>
  <c r="M814" i="2" s="1"/>
  <c r="H814" i="2"/>
  <c r="K814" i="2" s="1"/>
  <c r="S813" i="2"/>
  <c r="G814" i="2"/>
  <c r="I814" i="2" l="1"/>
  <c r="L814" i="2" s="1"/>
  <c r="N814" i="2" s="1"/>
  <c r="O814" i="2" s="1"/>
  <c r="R814" i="2" l="1"/>
  <c r="T814" i="2" s="1"/>
  <c r="Q814" i="2"/>
  <c r="P814" i="2"/>
  <c r="U814" i="2"/>
  <c r="V814" i="2" l="1"/>
  <c r="F815" i="2" s="1"/>
  <c r="S814" i="2"/>
  <c r="G815" i="2"/>
  <c r="J815" i="2" l="1"/>
  <c r="M815" i="2" s="1"/>
  <c r="H815" i="2"/>
  <c r="K815" i="2" s="1"/>
  <c r="I815" i="2"/>
  <c r="L815" i="2" s="1"/>
  <c r="N815" i="2" s="1"/>
  <c r="O815" i="2" s="1"/>
  <c r="Q815" i="2" l="1"/>
  <c r="R815" i="2"/>
  <c r="T815" i="2" s="1"/>
  <c r="P815" i="2"/>
  <c r="V815" i="2" s="1"/>
  <c r="F816" i="2" s="1"/>
  <c r="U815" i="2"/>
  <c r="H816" i="2" l="1"/>
  <c r="K816" i="2" s="1"/>
  <c r="J816" i="2"/>
  <c r="M816" i="2" s="1"/>
  <c r="S815" i="2"/>
  <c r="G816" i="2"/>
  <c r="I816" i="2" l="1"/>
  <c r="L816" i="2" s="1"/>
  <c r="N816" i="2" s="1"/>
  <c r="O816" i="2" s="1"/>
  <c r="R816" i="2" l="1"/>
  <c r="T816" i="2" s="1"/>
  <c r="U816" i="2"/>
  <c r="Q816" i="2"/>
  <c r="P816" i="2"/>
  <c r="V816" i="2" l="1"/>
  <c r="F817" i="2" s="1"/>
  <c r="S816" i="2"/>
  <c r="G817" i="2"/>
  <c r="I817" i="2" s="1"/>
  <c r="L817" i="2" s="1"/>
  <c r="J817" i="2" l="1"/>
  <c r="M817" i="2" s="1"/>
  <c r="H817" i="2"/>
  <c r="K817" i="2" s="1"/>
  <c r="N817" i="2" s="1"/>
  <c r="O817" i="2" s="1"/>
  <c r="R817" i="2" l="1"/>
  <c r="T817" i="2" s="1"/>
  <c r="Q817" i="2"/>
  <c r="P817" i="2"/>
  <c r="V817" i="2" s="1"/>
  <c r="F818" i="2" s="1"/>
  <c r="U817" i="2"/>
  <c r="J818" i="2" l="1"/>
  <c r="M818" i="2" s="1"/>
  <c r="I818" i="2"/>
  <c r="L818" i="2" s="1"/>
  <c r="H818" i="2"/>
  <c r="K818" i="2" s="1"/>
  <c r="N818" i="2" s="1"/>
  <c r="O818" i="2" s="1"/>
  <c r="S817" i="2"/>
  <c r="P818" i="2" l="1"/>
  <c r="R818" i="2"/>
  <c r="T818" i="2" s="1"/>
  <c r="Q818" i="2"/>
  <c r="U818" i="2"/>
  <c r="G819" i="2" l="1"/>
  <c r="S818" i="2"/>
  <c r="V818" i="2"/>
  <c r="F819" i="2" s="1"/>
  <c r="I819" i="2" l="1"/>
  <c r="J819" i="2"/>
  <c r="M819" i="2" s="1"/>
  <c r="H819" i="2"/>
  <c r="K819" i="2" s="1"/>
  <c r="N819" i="2" s="1"/>
  <c r="O819" i="2" s="1"/>
  <c r="Q819" i="2" l="1"/>
  <c r="R819" i="2"/>
  <c r="T819" i="2" s="1"/>
  <c r="P819" i="2"/>
  <c r="V819" i="2" s="1"/>
  <c r="F820" i="2" s="1"/>
  <c r="U819" i="2"/>
  <c r="J820" i="2" l="1"/>
  <c r="M820" i="2" s="1"/>
  <c r="H820" i="2"/>
  <c r="K820" i="2" s="1"/>
  <c r="S819" i="2"/>
  <c r="G820" i="2"/>
  <c r="N820" i="2" l="1"/>
  <c r="O820" i="2" s="1"/>
  <c r="I820" i="2"/>
  <c r="U820" i="2" l="1"/>
  <c r="R820" i="2"/>
  <c r="T820" i="2" s="1"/>
  <c r="Q820" i="2"/>
  <c r="P820" i="2"/>
  <c r="V820" i="2" l="1"/>
  <c r="F821" i="2" s="1"/>
  <c r="S820" i="2"/>
  <c r="G821" i="2"/>
  <c r="J821" i="2" l="1"/>
  <c r="M821" i="2" s="1"/>
  <c r="I821" i="2"/>
  <c r="H821" i="2"/>
  <c r="K821" i="2" s="1"/>
  <c r="N821" i="2" s="1"/>
  <c r="O821" i="2" s="1"/>
  <c r="P821" i="2" l="1"/>
  <c r="U821" i="2"/>
  <c r="R821" i="2"/>
  <c r="T821" i="2" s="1"/>
  <c r="Q821" i="2"/>
  <c r="S821" i="2" l="1"/>
  <c r="G822" i="2"/>
  <c r="V821" i="2"/>
  <c r="F822" i="2" s="1"/>
  <c r="J822" i="2" l="1"/>
  <c r="M822" i="2" s="1"/>
  <c r="H822" i="2"/>
  <c r="K822" i="2" s="1"/>
  <c r="N822" i="2" s="1"/>
  <c r="O822" i="2" s="1"/>
  <c r="I822" i="2"/>
  <c r="P822" i="2" l="1"/>
  <c r="R822" i="2"/>
  <c r="T822" i="2" s="1"/>
  <c r="Q822" i="2"/>
  <c r="U822" i="2"/>
  <c r="S822" i="2" l="1"/>
  <c r="G823" i="2"/>
  <c r="V822" i="2"/>
  <c r="F823" i="2" s="1"/>
  <c r="I823" i="2" l="1"/>
  <c r="J823" i="2"/>
  <c r="M823" i="2" s="1"/>
  <c r="H823" i="2"/>
  <c r="K823" i="2" s="1"/>
  <c r="N823" i="2" s="1"/>
  <c r="O823" i="2" s="1"/>
  <c r="Q823" i="2" l="1"/>
  <c r="P823" i="2"/>
  <c r="R823" i="2"/>
  <c r="T823" i="2" s="1"/>
  <c r="U823" i="2"/>
  <c r="V823" i="2" s="1"/>
  <c r="F824" i="2" s="1"/>
  <c r="J824" i="2" l="1"/>
  <c r="M824" i="2" s="1"/>
  <c r="H824" i="2"/>
  <c r="K824" i="2" s="1"/>
  <c r="N824" i="2" s="1"/>
  <c r="O824" i="2" s="1"/>
  <c r="S823" i="2"/>
  <c r="G824" i="2"/>
  <c r="G825" i="2" l="1"/>
  <c r="P824" i="2"/>
  <c r="R824" i="2"/>
  <c r="T824" i="2" s="1"/>
  <c r="Q824" i="2"/>
  <c r="S824" i="2" s="1"/>
  <c r="U824" i="2"/>
  <c r="V824" i="2" s="1"/>
  <c r="F825" i="2" s="1"/>
  <c r="I824" i="2"/>
  <c r="J825" i="2" l="1"/>
  <c r="M825" i="2" s="1"/>
  <c r="I825" i="2"/>
  <c r="H825" i="2"/>
  <c r="K825" i="2" s="1"/>
  <c r="N825" i="2" s="1"/>
  <c r="O825" i="2" s="1"/>
  <c r="R825" i="2" l="1"/>
  <c r="T825" i="2" s="1"/>
  <c r="P825" i="2"/>
  <c r="Q825" i="2"/>
  <c r="U825" i="2"/>
  <c r="S825" i="2" l="1"/>
  <c r="G826" i="2"/>
  <c r="V825" i="2"/>
  <c r="F826" i="2" s="1"/>
  <c r="J826" i="2" l="1"/>
  <c r="M826" i="2" s="1"/>
  <c r="I826" i="2"/>
  <c r="H826" i="2"/>
  <c r="K826" i="2" s="1"/>
  <c r="N826" i="2" s="1"/>
  <c r="O826" i="2" s="1"/>
  <c r="R826" i="2" l="1"/>
  <c r="T826" i="2" s="1"/>
  <c r="Q826" i="2"/>
  <c r="P826" i="2"/>
  <c r="U826" i="2"/>
  <c r="V826" i="2" s="1"/>
  <c r="F827" i="2" s="1"/>
  <c r="S826" i="2" l="1"/>
  <c r="G827" i="2"/>
  <c r="H827" i="2"/>
  <c r="K827" i="2" s="1"/>
  <c r="I827" i="2"/>
  <c r="J827" i="2"/>
  <c r="M827" i="2" s="1"/>
  <c r="N827" i="2" l="1"/>
  <c r="O827" i="2" s="1"/>
  <c r="Q827" i="2" l="1"/>
  <c r="R827" i="2"/>
  <c r="T827" i="2" s="1"/>
  <c r="P827" i="2"/>
  <c r="U827" i="2"/>
  <c r="V827" i="2" s="1"/>
  <c r="F828" i="2" s="1"/>
  <c r="H828" i="2" l="1"/>
  <c r="K828" i="2" s="1"/>
  <c r="N828" i="2" s="1"/>
  <c r="O828" i="2" s="1"/>
  <c r="J828" i="2"/>
  <c r="M828" i="2" s="1"/>
  <c r="S827" i="2"/>
  <c r="G828" i="2"/>
  <c r="I828" i="2" l="1"/>
  <c r="R828" i="2"/>
  <c r="T828" i="2" s="1"/>
  <c r="Q828" i="2"/>
  <c r="S828" i="2" s="1"/>
  <c r="U828" i="2"/>
  <c r="P828" i="2"/>
  <c r="V828" i="2" s="1"/>
  <c r="F829" i="2" s="1"/>
  <c r="I829" i="2" l="1"/>
  <c r="J829" i="2"/>
  <c r="M829" i="2" s="1"/>
  <c r="H829" i="2"/>
  <c r="K829" i="2" s="1"/>
  <c r="N829" i="2" s="1"/>
  <c r="O829" i="2" s="1"/>
  <c r="G829" i="2"/>
  <c r="P829" i="2" l="1"/>
  <c r="R829" i="2"/>
  <c r="T829" i="2" s="1"/>
  <c r="Q829" i="2"/>
  <c r="S829" i="2" s="1"/>
  <c r="U829" i="2"/>
  <c r="G830" i="2" l="1"/>
  <c r="V829" i="2"/>
  <c r="F830" i="2" s="1"/>
  <c r="J830" i="2" l="1"/>
  <c r="M830" i="2" s="1"/>
  <c r="I830" i="2"/>
  <c r="H830" i="2"/>
  <c r="K830" i="2" s="1"/>
  <c r="N830" i="2" s="1"/>
  <c r="O830" i="2" s="1"/>
  <c r="Q830" i="2" l="1"/>
  <c r="P830" i="2"/>
  <c r="V830" i="2" s="1"/>
  <c r="F831" i="2" s="1"/>
  <c r="R830" i="2"/>
  <c r="T830" i="2" s="1"/>
  <c r="U830" i="2"/>
  <c r="S830" i="2" l="1"/>
  <c r="G831" i="2"/>
  <c r="H831" i="2"/>
  <c r="K831" i="2" s="1"/>
  <c r="J831" i="2"/>
  <c r="M831" i="2" s="1"/>
  <c r="I831" i="2"/>
  <c r="N831" i="2" l="1"/>
  <c r="O831" i="2" s="1"/>
  <c r="R831" i="2" l="1"/>
  <c r="T831" i="2" s="1"/>
  <c r="P831" i="2"/>
  <c r="Q831" i="2"/>
  <c r="U831" i="2"/>
  <c r="V831" i="2" s="1"/>
  <c r="F832" i="2" s="1"/>
  <c r="J832" i="2" l="1"/>
  <c r="M832" i="2" s="1"/>
  <c r="H832" i="2"/>
  <c r="K832" i="2" s="1"/>
  <c r="S831" i="2"/>
  <c r="G832" i="2"/>
  <c r="I832" i="2" l="1"/>
  <c r="L832" i="2" s="1"/>
  <c r="N832" i="2" s="1"/>
  <c r="O832" i="2" s="1"/>
  <c r="R832" i="2" l="1"/>
  <c r="T832" i="2" s="1"/>
  <c r="P832" i="2"/>
  <c r="Q832" i="2"/>
  <c r="U832" i="2"/>
  <c r="S832" i="2" l="1"/>
  <c r="G833" i="2"/>
  <c r="V832" i="2"/>
  <c r="F833" i="2" s="1"/>
  <c r="J833" i="2" l="1"/>
  <c r="M833" i="2" s="1"/>
  <c r="H833" i="2"/>
  <c r="K833" i="2" s="1"/>
  <c r="I833" i="2"/>
  <c r="L833" i="2" s="1"/>
  <c r="N833" i="2" s="1"/>
  <c r="O833" i="2" s="1"/>
  <c r="P833" i="2" l="1"/>
  <c r="Q833" i="2"/>
  <c r="U833" i="2"/>
  <c r="R833" i="2"/>
  <c r="T833" i="2" s="1"/>
  <c r="S833" i="2" l="1"/>
  <c r="G834" i="2"/>
  <c r="V833" i="2"/>
  <c r="F834" i="2" s="1"/>
  <c r="H834" i="2" l="1"/>
  <c r="K834" i="2" s="1"/>
  <c r="J834" i="2"/>
  <c r="M834" i="2" s="1"/>
  <c r="I834" i="2"/>
  <c r="L834" i="2" s="1"/>
  <c r="N834" i="2" l="1"/>
  <c r="O834" i="2" s="1"/>
  <c r="P834" i="2" l="1"/>
  <c r="Q834" i="2"/>
  <c r="R834" i="2"/>
  <c r="T834" i="2" s="1"/>
  <c r="U834" i="2"/>
  <c r="S834" i="2" l="1"/>
  <c r="G835" i="2"/>
  <c r="V834" i="2"/>
  <c r="F835" i="2" s="1"/>
  <c r="H835" i="2" l="1"/>
  <c r="K835" i="2" s="1"/>
  <c r="N835" i="2" s="1"/>
  <c r="O835" i="2" s="1"/>
  <c r="I835" i="2"/>
  <c r="L835" i="2" s="1"/>
  <c r="J835" i="2"/>
  <c r="M835" i="2" s="1"/>
  <c r="R835" i="2" l="1"/>
  <c r="T835" i="2" s="1"/>
  <c r="Q835" i="2"/>
  <c r="P835" i="2"/>
  <c r="U835" i="2"/>
  <c r="S835" i="2" l="1"/>
  <c r="G836" i="2"/>
  <c r="V835" i="2"/>
  <c r="F836" i="2" s="1"/>
  <c r="J836" i="2" l="1"/>
  <c r="M836" i="2" s="1"/>
  <c r="I836" i="2"/>
  <c r="L836" i="2" s="1"/>
  <c r="N836" i="2" s="1"/>
  <c r="O836" i="2" s="1"/>
  <c r="H836" i="2"/>
  <c r="K836" i="2" s="1"/>
  <c r="P836" i="2" l="1"/>
  <c r="R836" i="2"/>
  <c r="T836" i="2" s="1"/>
  <c r="Q836" i="2"/>
  <c r="U836" i="2"/>
  <c r="V836" i="2" s="1"/>
  <c r="F837" i="2" s="1"/>
  <c r="J837" i="2" l="1"/>
  <c r="M837" i="2" s="1"/>
  <c r="H837" i="2"/>
  <c r="K837" i="2" s="1"/>
  <c r="S836" i="2"/>
  <c r="G837" i="2"/>
  <c r="I837" i="2" l="1"/>
  <c r="L837" i="2" s="1"/>
  <c r="N837" i="2" s="1"/>
  <c r="O837" i="2" s="1"/>
  <c r="R837" i="2" l="1"/>
  <c r="T837" i="2" s="1"/>
  <c r="Q837" i="2"/>
  <c r="P837" i="2"/>
  <c r="U837" i="2"/>
  <c r="V837" i="2" l="1"/>
  <c r="F838" i="2" s="1"/>
  <c r="S837" i="2"/>
  <c r="G838" i="2"/>
  <c r="H838" i="2" l="1"/>
  <c r="K838" i="2" s="1"/>
  <c r="J838" i="2"/>
  <c r="M838" i="2" s="1"/>
  <c r="I838" i="2"/>
  <c r="L838" i="2" s="1"/>
  <c r="N838" i="2" l="1"/>
  <c r="O838" i="2" s="1"/>
  <c r="P838" i="2" l="1"/>
  <c r="R838" i="2"/>
  <c r="T838" i="2" s="1"/>
  <c r="Q838" i="2"/>
  <c r="U838" i="2"/>
  <c r="S838" i="2" l="1"/>
  <c r="G839" i="2"/>
  <c r="V838" i="2"/>
  <c r="F839" i="2" s="1"/>
  <c r="H839" i="2" l="1"/>
  <c r="K839" i="2" s="1"/>
  <c r="J839" i="2"/>
  <c r="M839" i="2" s="1"/>
  <c r="I839" i="2"/>
  <c r="L839" i="2" s="1"/>
  <c r="N839" i="2" l="1"/>
  <c r="O839" i="2" s="1"/>
  <c r="Q839" i="2" l="1"/>
  <c r="P839" i="2"/>
  <c r="R839" i="2"/>
  <c r="T839" i="2" s="1"/>
  <c r="U839" i="2"/>
  <c r="V839" i="2" s="1"/>
  <c r="F840" i="2" s="1"/>
  <c r="H840" i="2" l="1"/>
  <c r="K840" i="2" s="1"/>
  <c r="J840" i="2"/>
  <c r="M840" i="2" s="1"/>
  <c r="S839" i="2"/>
  <c r="G840" i="2"/>
  <c r="I840" i="2" l="1"/>
  <c r="L840" i="2" s="1"/>
  <c r="N840" i="2" s="1"/>
  <c r="O840" i="2" s="1"/>
  <c r="U840" i="2" l="1"/>
  <c r="R840" i="2"/>
  <c r="T840" i="2" s="1"/>
  <c r="P840" i="2"/>
  <c r="Q840" i="2"/>
  <c r="S840" i="2" l="1"/>
  <c r="G841" i="2"/>
  <c r="V840" i="2"/>
  <c r="F841" i="2" s="1"/>
  <c r="I841" i="2" l="1"/>
  <c r="L841" i="2" s="1"/>
  <c r="H841" i="2"/>
  <c r="K841" i="2" s="1"/>
  <c r="J841" i="2"/>
  <c r="M841" i="2" s="1"/>
  <c r="N841" i="2" l="1"/>
  <c r="O841" i="2" s="1"/>
  <c r="U841" i="2" l="1"/>
  <c r="R841" i="2"/>
  <c r="T841" i="2" s="1"/>
  <c r="Q841" i="2"/>
  <c r="P841" i="2"/>
  <c r="V841" i="2" s="1"/>
  <c r="F842" i="2" s="1"/>
  <c r="J842" i="2" l="1"/>
  <c r="M842" i="2" s="1"/>
  <c r="I842" i="2"/>
  <c r="H842" i="2"/>
  <c r="K842" i="2" s="1"/>
  <c r="N842" i="2" s="1"/>
  <c r="O842" i="2" s="1"/>
  <c r="S841" i="2"/>
  <c r="P842" i="2" l="1"/>
  <c r="U842" i="2"/>
  <c r="R842" i="2"/>
  <c r="T842" i="2" s="1"/>
  <c r="Q842" i="2"/>
  <c r="G843" i="2" l="1"/>
  <c r="S842" i="2"/>
  <c r="V842" i="2"/>
  <c r="F843" i="2" s="1"/>
  <c r="J843" i="2" l="1"/>
  <c r="M843" i="2" s="1"/>
  <c r="I843" i="2"/>
  <c r="H843" i="2"/>
  <c r="K843" i="2" s="1"/>
  <c r="N843" i="2" s="1"/>
  <c r="O843" i="2" s="1"/>
  <c r="P843" i="2" l="1"/>
  <c r="Q843" i="2"/>
  <c r="U843" i="2"/>
  <c r="R843" i="2"/>
  <c r="T843" i="2" s="1"/>
  <c r="S843" i="2" l="1"/>
  <c r="G844" i="2"/>
  <c r="V843" i="2"/>
  <c r="F844" i="2" s="1"/>
  <c r="I844" i="2" l="1"/>
  <c r="J844" i="2"/>
  <c r="M844" i="2" s="1"/>
  <c r="H844" i="2"/>
  <c r="K844" i="2" s="1"/>
  <c r="N844" i="2" s="1"/>
  <c r="O844" i="2" s="1"/>
  <c r="U844" i="2" l="1"/>
  <c r="P844" i="2"/>
  <c r="V844" i="2" s="1"/>
  <c r="F845" i="2" s="1"/>
  <c r="Q844" i="2"/>
  <c r="R844" i="2"/>
  <c r="T844" i="2" s="1"/>
  <c r="H845" i="2" l="1"/>
  <c r="K845" i="2" s="1"/>
  <c r="N845" i="2" s="1"/>
  <c r="O845" i="2" s="1"/>
  <c r="J845" i="2"/>
  <c r="M845" i="2" s="1"/>
  <c r="I845" i="2"/>
  <c r="S844" i="2"/>
  <c r="G845" i="2"/>
  <c r="G846" i="2" l="1"/>
  <c r="Q845" i="2"/>
  <c r="R845" i="2"/>
  <c r="T845" i="2" s="1"/>
  <c r="P845" i="2"/>
  <c r="V845" i="2" s="1"/>
  <c r="F846" i="2" s="1"/>
  <c r="U845" i="2"/>
  <c r="J846" i="2" l="1"/>
  <c r="M846" i="2" s="1"/>
  <c r="H846" i="2"/>
  <c r="K846" i="2" s="1"/>
  <c r="N846" i="2" s="1"/>
  <c r="O846" i="2" s="1"/>
  <c r="I846" i="2"/>
  <c r="S845" i="2"/>
  <c r="U846" i="2" l="1"/>
  <c r="R846" i="2"/>
  <c r="T846" i="2" s="1"/>
  <c r="P846" i="2"/>
  <c r="V846" i="2" s="1"/>
  <c r="F847" i="2" s="1"/>
  <c r="Q846" i="2"/>
  <c r="J847" i="2" l="1"/>
  <c r="M847" i="2" s="1"/>
  <c r="H847" i="2"/>
  <c r="K847" i="2" s="1"/>
  <c r="N847" i="2" s="1"/>
  <c r="O847" i="2" s="1"/>
  <c r="S846" i="2"/>
  <c r="G847" i="2"/>
  <c r="P847" i="2" l="1"/>
  <c r="Q847" i="2"/>
  <c r="S847" i="2" s="1"/>
  <c r="R847" i="2"/>
  <c r="T847" i="2" s="1"/>
  <c r="U847" i="2"/>
  <c r="I847" i="2"/>
  <c r="V847" i="2" l="1"/>
  <c r="F848" i="2" s="1"/>
  <c r="G848" i="2"/>
  <c r="J848" i="2" l="1"/>
  <c r="M848" i="2" s="1"/>
  <c r="I848" i="2"/>
  <c r="H848" i="2"/>
  <c r="K848" i="2" s="1"/>
  <c r="N848" i="2" s="1"/>
  <c r="O848" i="2" s="1"/>
  <c r="Q848" i="2" l="1"/>
  <c r="P848" i="2"/>
  <c r="U848" i="2"/>
  <c r="R848" i="2"/>
  <c r="T848" i="2" s="1"/>
  <c r="V848" i="2" l="1"/>
  <c r="F849" i="2" s="1"/>
  <c r="S848" i="2"/>
  <c r="G849" i="2"/>
  <c r="J849" i="2" l="1"/>
  <c r="M849" i="2" s="1"/>
  <c r="H849" i="2"/>
  <c r="K849" i="2" s="1"/>
  <c r="N849" i="2" s="1"/>
  <c r="O849" i="2" s="1"/>
  <c r="I849" i="2"/>
  <c r="Q849" i="2" l="1"/>
  <c r="R849" i="2"/>
  <c r="T849" i="2" s="1"/>
  <c r="U849" i="2"/>
  <c r="P849" i="2"/>
  <c r="V849" i="2" s="1"/>
  <c r="F850" i="2" s="1"/>
  <c r="H850" i="2" l="1"/>
  <c r="K850" i="2" s="1"/>
  <c r="J850" i="2"/>
  <c r="M850" i="2" s="1"/>
  <c r="S849" i="2"/>
  <c r="G850" i="2"/>
  <c r="I850" i="2" l="1"/>
  <c r="N850" i="2"/>
  <c r="O850" i="2" s="1"/>
  <c r="R850" i="2" l="1"/>
  <c r="T850" i="2" s="1"/>
  <c r="P850" i="2"/>
  <c r="U850" i="2"/>
  <c r="Q850" i="2"/>
  <c r="S850" i="2" l="1"/>
  <c r="G851" i="2"/>
  <c r="V850" i="2"/>
  <c r="F851" i="2" s="1"/>
  <c r="J851" i="2" l="1"/>
  <c r="M851" i="2" s="1"/>
  <c r="H851" i="2"/>
  <c r="K851" i="2" s="1"/>
  <c r="N851" i="2" s="1"/>
  <c r="O851" i="2" s="1"/>
  <c r="I851" i="2"/>
  <c r="Q851" i="2" l="1"/>
  <c r="U851" i="2"/>
  <c r="O852" i="2"/>
  <c r="R851" i="2"/>
  <c r="T851" i="2" s="1"/>
  <c r="P851" i="2"/>
  <c r="V851" i="2" s="1"/>
  <c r="F852" i="2" s="1"/>
  <c r="H852" i="2" l="1"/>
  <c r="K852" i="2" s="1"/>
  <c r="N852" i="2" s="1"/>
  <c r="J852" i="2"/>
  <c r="M852" i="2" s="1"/>
  <c r="R852" i="2"/>
  <c r="T852" i="2" s="1"/>
  <c r="U852" i="2"/>
  <c r="Q852" i="2"/>
  <c r="P852" i="2"/>
  <c r="V852" i="2" s="1"/>
  <c r="F853" i="2" s="1"/>
  <c r="S851" i="2"/>
  <c r="G852" i="2"/>
  <c r="G853" i="2" s="1"/>
  <c r="S852" i="2" l="1"/>
  <c r="J853" i="2"/>
  <c r="M853" i="2" s="1"/>
  <c r="H853" i="2"/>
  <c r="K853" i="2" s="1"/>
  <c r="N853" i="2" s="1"/>
  <c r="O853" i="2" s="1"/>
  <c r="I853" i="2"/>
  <c r="I852" i="2"/>
  <c r="U853" i="2" l="1"/>
  <c r="R853" i="2"/>
  <c r="T853" i="2" s="1"/>
  <c r="Q853" i="2"/>
  <c r="P853" i="2"/>
  <c r="V853" i="2" s="1"/>
  <c r="F854" i="2" s="1"/>
  <c r="J854" i="2" l="1"/>
  <c r="M854" i="2" s="1"/>
  <c r="H854" i="2"/>
  <c r="K854" i="2" s="1"/>
  <c r="N854" i="2" s="1"/>
  <c r="O854" i="2" s="1"/>
  <c r="S853" i="2"/>
  <c r="G854" i="2"/>
  <c r="I854" i="2" l="1"/>
  <c r="P854" i="2"/>
  <c r="V854" i="2" s="1"/>
  <c r="F855" i="2" s="1"/>
  <c r="U854" i="2"/>
  <c r="R854" i="2"/>
  <c r="T854" i="2" s="1"/>
  <c r="Q854" i="2"/>
  <c r="S854" i="2" l="1"/>
  <c r="J855" i="2"/>
  <c r="M855" i="2" s="1"/>
  <c r="H855" i="2"/>
  <c r="K855" i="2" s="1"/>
  <c r="I855" i="2"/>
  <c r="L855" i="2" s="1"/>
  <c r="G855" i="2"/>
  <c r="N855" i="2" l="1"/>
  <c r="O855" i="2" s="1"/>
  <c r="P855" i="2" l="1"/>
  <c r="Q855" i="2"/>
  <c r="R855" i="2"/>
  <c r="T855" i="2" s="1"/>
  <c r="U855" i="2"/>
  <c r="S855" i="2" l="1"/>
  <c r="G856" i="2"/>
  <c r="V855" i="2"/>
  <c r="F856" i="2" s="1"/>
  <c r="I856" i="2" l="1"/>
  <c r="L856" i="2" s="1"/>
  <c r="J856" i="2"/>
  <c r="M856" i="2" s="1"/>
  <c r="H856" i="2"/>
  <c r="K856" i="2" s="1"/>
  <c r="N856" i="2" s="1"/>
  <c r="O856" i="2" s="1"/>
  <c r="R856" i="2" l="1"/>
  <c r="T856" i="2" s="1"/>
  <c r="P856" i="2"/>
  <c r="Q856" i="2"/>
  <c r="U856" i="2"/>
  <c r="S856" i="2" l="1"/>
  <c r="G857" i="2"/>
  <c r="V856" i="2"/>
  <c r="F857" i="2" s="1"/>
  <c r="I857" i="2" l="1"/>
  <c r="L857" i="2" s="1"/>
  <c r="J857" i="2"/>
  <c r="M857" i="2" s="1"/>
  <c r="H857" i="2"/>
  <c r="K857" i="2" s="1"/>
  <c r="N857" i="2" s="1"/>
  <c r="O857" i="2" s="1"/>
  <c r="Q857" i="2" l="1"/>
  <c r="P857" i="2"/>
  <c r="R857" i="2"/>
  <c r="T857" i="2" s="1"/>
  <c r="U857" i="2"/>
  <c r="V857" i="2" s="1"/>
  <c r="F858" i="2" s="1"/>
  <c r="J858" i="2" l="1"/>
  <c r="M858" i="2" s="1"/>
  <c r="H858" i="2"/>
  <c r="K858" i="2" s="1"/>
  <c r="I858" i="2"/>
  <c r="L858" i="2" s="1"/>
  <c r="S857" i="2"/>
  <c r="G858" i="2"/>
  <c r="N858" i="2" l="1"/>
  <c r="O858" i="2" s="1"/>
  <c r="Q858" i="2" l="1"/>
  <c r="R858" i="2"/>
  <c r="T858" i="2" s="1"/>
  <c r="P858" i="2"/>
  <c r="V858" i="2" s="1"/>
  <c r="F859" i="2" s="1"/>
  <c r="U858" i="2"/>
  <c r="J859" i="2" l="1"/>
  <c r="M859" i="2" s="1"/>
  <c r="H859" i="2"/>
  <c r="K859" i="2" s="1"/>
  <c r="S858" i="2"/>
  <c r="G859" i="2"/>
  <c r="I859" i="2" l="1"/>
  <c r="L859" i="2" s="1"/>
  <c r="N859" i="2" s="1"/>
  <c r="O859" i="2" s="1"/>
  <c r="P859" i="2" l="1"/>
  <c r="Q859" i="2"/>
  <c r="R859" i="2"/>
  <c r="T859" i="2" s="1"/>
  <c r="U859" i="2"/>
  <c r="V859" i="2" s="1"/>
  <c r="F860" i="2" s="1"/>
  <c r="S859" i="2" l="1"/>
  <c r="G860" i="2"/>
  <c r="J860" i="2"/>
  <c r="M860" i="2" s="1"/>
  <c r="H860" i="2"/>
  <c r="K860" i="2" s="1"/>
  <c r="I860" i="2"/>
  <c r="L860" i="2" s="1"/>
  <c r="N860" i="2" s="1"/>
  <c r="O860" i="2" s="1"/>
  <c r="P860" i="2" l="1"/>
  <c r="Q860" i="2"/>
  <c r="S860" i="2" s="1"/>
  <c r="R860" i="2"/>
  <c r="T860" i="2" s="1"/>
  <c r="U860" i="2"/>
  <c r="V860" i="2" s="1"/>
  <c r="F861" i="2" s="1"/>
  <c r="H861" i="2" l="1"/>
  <c r="K861" i="2" s="1"/>
  <c r="J861" i="2"/>
  <c r="M861" i="2" s="1"/>
  <c r="G861" i="2"/>
  <c r="I861" i="2" l="1"/>
  <c r="L861" i="2" s="1"/>
  <c r="N861" i="2" s="1"/>
  <c r="O861" i="2" s="1"/>
  <c r="Q861" i="2" l="1"/>
  <c r="R861" i="2"/>
  <c r="T861" i="2" s="1"/>
  <c r="P861" i="2"/>
  <c r="U861" i="2"/>
  <c r="V861" i="2" l="1"/>
  <c r="F862" i="2" s="1"/>
  <c r="S861" i="2"/>
  <c r="G862" i="2"/>
  <c r="H862" i="2" l="1"/>
  <c r="K862" i="2" s="1"/>
  <c r="J862" i="2"/>
  <c r="M862" i="2" s="1"/>
  <c r="I862" i="2"/>
  <c r="L862" i="2" s="1"/>
  <c r="N862" i="2" s="1"/>
  <c r="O862" i="2" s="1"/>
  <c r="R862" i="2" l="1"/>
  <c r="T862" i="2" s="1"/>
  <c r="Q862" i="2"/>
  <c r="P862" i="2"/>
  <c r="V862" i="2" s="1"/>
  <c r="F863" i="2" s="1"/>
  <c r="U862" i="2"/>
  <c r="S862" i="2" l="1"/>
  <c r="G863" i="2"/>
  <c r="J863" i="2"/>
  <c r="M863" i="2" s="1"/>
  <c r="H863" i="2"/>
  <c r="K863" i="2" s="1"/>
  <c r="I863" i="2"/>
  <c r="L863" i="2" s="1"/>
  <c r="N863" i="2" s="1"/>
  <c r="O863" i="2" s="1"/>
  <c r="Q863" i="2" l="1"/>
  <c r="R863" i="2"/>
  <c r="T863" i="2" s="1"/>
  <c r="P863" i="2"/>
  <c r="U863" i="2"/>
  <c r="V863" i="2" s="1"/>
  <c r="F864" i="2" s="1"/>
  <c r="G864" i="2"/>
  <c r="H864" i="2" l="1"/>
  <c r="K864" i="2" s="1"/>
  <c r="J864" i="2"/>
  <c r="M864" i="2" s="1"/>
  <c r="I864" i="2"/>
  <c r="L864" i="2" s="1"/>
  <c r="N864" i="2" s="1"/>
  <c r="O864" i="2" s="1"/>
  <c r="S863" i="2"/>
  <c r="O865" i="2" l="1"/>
  <c r="Q864" i="2"/>
  <c r="P864" i="2"/>
  <c r="U864" i="2"/>
  <c r="R864" i="2"/>
  <c r="T864" i="2" s="1"/>
  <c r="V864" i="2" l="1"/>
  <c r="F865" i="2" s="1"/>
  <c r="S864" i="2"/>
  <c r="G865" i="2"/>
  <c r="R865" i="2"/>
  <c r="T865" i="2" s="1"/>
  <c r="U865" i="2"/>
  <c r="P865" i="2"/>
  <c r="H865" i="2" l="1"/>
  <c r="K865" i="2" s="1"/>
  <c r="J865" i="2"/>
  <c r="M865" i="2" s="1"/>
  <c r="I865" i="2"/>
  <c r="L865" i="2" l="1"/>
  <c r="N865" i="2" s="1"/>
  <c r="Q865" i="2"/>
  <c r="S865" i="2" l="1"/>
  <c r="V865" i="2"/>
  <c r="F866" i="2" s="1"/>
  <c r="H866" i="2" l="1"/>
  <c r="K866" i="2" s="1"/>
  <c r="J866" i="2"/>
  <c r="M866" i="2" s="1"/>
  <c r="I866" i="2"/>
  <c r="N866" i="2" l="1"/>
  <c r="O866" i="2" s="1"/>
  <c r="U866" i="2" l="1"/>
  <c r="R866" i="2"/>
  <c r="T866" i="2" s="1"/>
  <c r="P866" i="2"/>
  <c r="V866" i="2" s="1"/>
  <c r="F867" i="2" s="1"/>
  <c r="O867" i="2"/>
  <c r="Q866" i="2"/>
  <c r="J867" i="2" l="1"/>
  <c r="M867" i="2" s="1"/>
  <c r="H867" i="2"/>
  <c r="K867" i="2" s="1"/>
  <c r="N867" i="2" s="1"/>
  <c r="P867" i="2"/>
  <c r="V867" i="2" s="1"/>
  <c r="F868" i="2" s="1"/>
  <c r="Q867" i="2"/>
  <c r="U867" i="2"/>
  <c r="R867" i="2"/>
  <c r="T867" i="2" s="1"/>
  <c r="G867" i="2"/>
  <c r="G868" i="2" s="1"/>
  <c r="S866" i="2"/>
  <c r="J868" i="2" l="1"/>
  <c r="M868" i="2" s="1"/>
  <c r="I868" i="2"/>
  <c r="H868" i="2"/>
  <c r="K868" i="2" s="1"/>
  <c r="N868" i="2" s="1"/>
  <c r="O868" i="2" s="1"/>
  <c r="S867" i="2"/>
  <c r="I867" i="2"/>
  <c r="R868" i="2" l="1"/>
  <c r="T868" i="2" s="1"/>
  <c r="P868" i="2"/>
  <c r="U868" i="2"/>
  <c r="Q868" i="2"/>
  <c r="V868" i="2" l="1"/>
  <c r="F869" i="2" s="1"/>
  <c r="S868" i="2"/>
  <c r="G869" i="2"/>
  <c r="I869" i="2" l="1"/>
  <c r="J869" i="2"/>
  <c r="M869" i="2" s="1"/>
  <c r="H869" i="2"/>
  <c r="K869" i="2" s="1"/>
  <c r="N869" i="2" l="1"/>
  <c r="O869" i="2" s="1"/>
  <c r="R869" i="2" l="1"/>
  <c r="T869" i="2" s="1"/>
  <c r="Q869" i="2"/>
  <c r="P869" i="2"/>
  <c r="U869" i="2"/>
  <c r="V869" i="2" l="1"/>
  <c r="F870" i="2" s="1"/>
  <c r="S869" i="2"/>
  <c r="G870" i="2"/>
  <c r="H870" i="2" l="1"/>
  <c r="K870" i="2" s="1"/>
  <c r="J870" i="2"/>
  <c r="M870" i="2" s="1"/>
  <c r="I870" i="2"/>
  <c r="N870" i="2" l="1"/>
  <c r="O870" i="2" s="1"/>
  <c r="Q870" i="2" l="1"/>
  <c r="P870" i="2"/>
  <c r="V870" i="2" s="1"/>
  <c r="F871" i="2" s="1"/>
  <c r="R870" i="2"/>
  <c r="T870" i="2" s="1"/>
  <c r="U870" i="2"/>
  <c r="J871" i="2" l="1"/>
  <c r="M871" i="2" s="1"/>
  <c r="H871" i="2"/>
  <c r="K871" i="2" s="1"/>
  <c r="N871" i="2" s="1"/>
  <c r="O871" i="2" s="1"/>
  <c r="S870" i="2"/>
  <c r="G871" i="2"/>
  <c r="G872" i="2" l="1"/>
  <c r="I871" i="2"/>
  <c r="Q871" i="2"/>
  <c r="P871" i="2"/>
  <c r="R871" i="2"/>
  <c r="T871" i="2" s="1"/>
  <c r="U871" i="2"/>
  <c r="V871" i="2" s="1"/>
  <c r="F872" i="2" s="1"/>
  <c r="S871" i="2" l="1"/>
  <c r="J872" i="2"/>
  <c r="M872" i="2" s="1"/>
  <c r="H872" i="2"/>
  <c r="K872" i="2" s="1"/>
  <c r="I872" i="2"/>
  <c r="N872" i="2" l="1"/>
  <c r="O872" i="2" s="1"/>
  <c r="R872" i="2" l="1"/>
  <c r="T872" i="2" s="1"/>
  <c r="Q872" i="2"/>
  <c r="P872" i="2"/>
  <c r="U872" i="2"/>
  <c r="V872" i="2" l="1"/>
  <c r="F873" i="2" s="1"/>
  <c r="S872" i="2"/>
  <c r="G873" i="2"/>
  <c r="H873" i="2" l="1"/>
  <c r="K873" i="2" s="1"/>
  <c r="J873" i="2"/>
  <c r="M873" i="2" s="1"/>
  <c r="I873" i="2"/>
  <c r="N873" i="2" l="1"/>
  <c r="O873" i="2" s="1"/>
  <c r="Q873" i="2" l="1"/>
  <c r="P873" i="2"/>
  <c r="R873" i="2"/>
  <c r="T873" i="2" s="1"/>
  <c r="U873" i="2"/>
  <c r="V873" i="2" s="1"/>
  <c r="F874" i="2" s="1"/>
  <c r="H874" i="2" l="1"/>
  <c r="K874" i="2" s="1"/>
  <c r="N874" i="2" s="1"/>
  <c r="O874" i="2" s="1"/>
  <c r="J874" i="2"/>
  <c r="M874" i="2" s="1"/>
  <c r="I874" i="2"/>
  <c r="S873" i="2"/>
  <c r="G874" i="2"/>
  <c r="P874" i="2" l="1"/>
  <c r="R874" i="2"/>
  <c r="T874" i="2" s="1"/>
  <c r="U874" i="2"/>
  <c r="Q874" i="2"/>
  <c r="S874" i="2" s="1"/>
  <c r="V874" i="2" l="1"/>
  <c r="F875" i="2" s="1"/>
  <c r="G875" i="2"/>
  <c r="H875" i="2" l="1"/>
  <c r="K875" i="2" s="1"/>
  <c r="J875" i="2"/>
  <c r="M875" i="2" s="1"/>
  <c r="I875" i="2"/>
  <c r="N875" i="2" l="1"/>
  <c r="O875" i="2" s="1"/>
  <c r="Q875" i="2" l="1"/>
  <c r="R875" i="2"/>
  <c r="T875" i="2" s="1"/>
  <c r="P875" i="2"/>
  <c r="U875" i="2"/>
  <c r="V875" i="2" s="1"/>
  <c r="F876" i="2" s="1"/>
  <c r="J876" i="2" l="1"/>
  <c r="M876" i="2" s="1"/>
  <c r="H876" i="2"/>
  <c r="K876" i="2" s="1"/>
  <c r="N876" i="2" s="1"/>
  <c r="O876" i="2" s="1"/>
  <c r="S875" i="2"/>
  <c r="G876" i="2"/>
  <c r="I876" i="2" l="1"/>
  <c r="R876" i="2"/>
  <c r="T876" i="2" s="1"/>
  <c r="Q876" i="2"/>
  <c r="P876" i="2"/>
  <c r="U876" i="2"/>
  <c r="V876" i="2" l="1"/>
  <c r="F877" i="2" s="1"/>
  <c r="S876" i="2"/>
  <c r="G877" i="2"/>
  <c r="J877" i="2" l="1"/>
  <c r="M877" i="2" s="1"/>
  <c r="I877" i="2"/>
  <c r="H877" i="2"/>
  <c r="K877" i="2" s="1"/>
  <c r="N877" i="2" s="1"/>
  <c r="O877" i="2" s="1"/>
  <c r="R877" i="2" l="1"/>
  <c r="T877" i="2" s="1"/>
  <c r="Q877" i="2"/>
  <c r="P877" i="2"/>
  <c r="U877" i="2"/>
  <c r="V877" i="2" s="1"/>
  <c r="F878" i="2" s="1"/>
  <c r="H878" i="2" l="1"/>
  <c r="K878" i="2" s="1"/>
  <c r="J878" i="2"/>
  <c r="M878" i="2" s="1"/>
  <c r="S877" i="2"/>
  <c r="G878" i="2"/>
  <c r="N878" i="2" l="1"/>
  <c r="O878" i="2" s="1"/>
  <c r="I878" i="2"/>
  <c r="R878" i="2" l="1"/>
  <c r="T878" i="2" s="1"/>
  <c r="P878" i="2"/>
  <c r="U878" i="2"/>
  <c r="Q878" i="2"/>
  <c r="S878" i="2" l="1"/>
  <c r="G879" i="2"/>
  <c r="V878" i="2"/>
  <c r="F879" i="2" s="1"/>
  <c r="I879" i="2" l="1"/>
  <c r="L879" i="2" s="1"/>
  <c r="J879" i="2"/>
  <c r="M879" i="2" s="1"/>
  <c r="H879" i="2"/>
  <c r="K879" i="2" s="1"/>
  <c r="N879" i="2" s="1"/>
  <c r="O879" i="2" s="1"/>
  <c r="R879" i="2" l="1"/>
  <c r="T879" i="2" s="1"/>
  <c r="U879" i="2"/>
  <c r="Q879" i="2"/>
  <c r="P879" i="2"/>
  <c r="S879" i="2" l="1"/>
  <c r="G880" i="2"/>
  <c r="V879" i="2"/>
  <c r="F880" i="2" s="1"/>
  <c r="H880" i="2" l="1"/>
  <c r="K880" i="2" s="1"/>
  <c r="J880" i="2"/>
  <c r="M880" i="2" s="1"/>
  <c r="I880" i="2"/>
  <c r="L880" i="2" s="1"/>
  <c r="N880" i="2" s="1"/>
  <c r="O880" i="2" s="1"/>
  <c r="U880" i="2" l="1"/>
  <c r="R880" i="2"/>
  <c r="T880" i="2" s="1"/>
  <c r="P880" i="2"/>
  <c r="V880" i="2" s="1"/>
  <c r="F881" i="2" s="1"/>
  <c r="Q880" i="2"/>
  <c r="S880" i="2" l="1"/>
  <c r="G881" i="2"/>
  <c r="J881" i="2"/>
  <c r="M881" i="2" s="1"/>
  <c r="H881" i="2"/>
  <c r="K881" i="2" s="1"/>
  <c r="I881" i="2" l="1"/>
  <c r="L881" i="2" s="1"/>
  <c r="N881" i="2" s="1"/>
  <c r="O881" i="2" s="1"/>
  <c r="P881" i="2" l="1"/>
  <c r="R881" i="2"/>
  <c r="T881" i="2" s="1"/>
  <c r="Q881" i="2"/>
  <c r="U881" i="2"/>
  <c r="S881" i="2" l="1"/>
  <c r="G882" i="2"/>
  <c r="V881" i="2"/>
  <c r="F882" i="2" s="1"/>
  <c r="H882" i="2" l="1"/>
  <c r="K882" i="2" s="1"/>
  <c r="J882" i="2"/>
  <c r="M882" i="2" s="1"/>
  <c r="I882" i="2"/>
  <c r="L882" i="2" s="1"/>
  <c r="N882" i="2" s="1"/>
  <c r="O882" i="2" s="1"/>
  <c r="R882" i="2" l="1"/>
  <c r="T882" i="2" s="1"/>
  <c r="Q882" i="2"/>
  <c r="U882" i="2"/>
  <c r="P882" i="2"/>
  <c r="V882" i="2" s="1"/>
  <c r="F883" i="2" s="1"/>
  <c r="S882" i="2" l="1"/>
  <c r="G883" i="2"/>
  <c r="I883" i="2"/>
  <c r="L883" i="2" s="1"/>
  <c r="J883" i="2"/>
  <c r="M883" i="2" s="1"/>
  <c r="H883" i="2"/>
  <c r="K883" i="2" s="1"/>
  <c r="N883" i="2" s="1"/>
  <c r="O883" i="2" s="1"/>
  <c r="P883" i="2" l="1"/>
  <c r="R883" i="2"/>
  <c r="T883" i="2" s="1"/>
  <c r="U883" i="2"/>
  <c r="V883" i="2" s="1"/>
  <c r="F884" i="2" s="1"/>
  <c r="Q883" i="2"/>
  <c r="S883" i="2" s="1"/>
  <c r="G884" i="2"/>
  <c r="J884" i="2" l="1"/>
  <c r="M884" i="2" s="1"/>
  <c r="H884" i="2"/>
  <c r="K884" i="2" s="1"/>
  <c r="I884" i="2"/>
  <c r="L884" i="2" s="1"/>
  <c r="N884" i="2" s="1"/>
  <c r="O884" i="2" s="1"/>
  <c r="P884" i="2" l="1"/>
  <c r="Q884" i="2"/>
  <c r="R884" i="2"/>
  <c r="T884" i="2" s="1"/>
  <c r="U884" i="2"/>
  <c r="V884" i="2" s="1"/>
  <c r="F885" i="2" s="1"/>
  <c r="H885" i="2" l="1"/>
  <c r="K885" i="2" s="1"/>
  <c r="J885" i="2"/>
  <c r="M885" i="2" s="1"/>
  <c r="S884" i="2"/>
  <c r="G885" i="2"/>
  <c r="I885" i="2" s="1"/>
  <c r="L885" i="2" s="1"/>
  <c r="N885" i="2" s="1"/>
  <c r="O885" i="2" s="1"/>
  <c r="Q885" i="2" l="1"/>
  <c r="R885" i="2"/>
  <c r="T885" i="2" s="1"/>
  <c r="U885" i="2"/>
  <c r="V885" i="2" s="1"/>
  <c r="F886" i="2" s="1"/>
  <c r="P885" i="2"/>
  <c r="G886" i="2"/>
  <c r="J886" i="2" l="1"/>
  <c r="M886" i="2" s="1"/>
  <c r="H886" i="2"/>
  <c r="K886" i="2" s="1"/>
  <c r="I886" i="2"/>
  <c r="L886" i="2" s="1"/>
  <c r="N886" i="2" s="1"/>
  <c r="O886" i="2" s="1"/>
  <c r="S885" i="2"/>
  <c r="U886" i="2" l="1"/>
  <c r="Q886" i="2"/>
  <c r="P886" i="2"/>
  <c r="V886" i="2" s="1"/>
  <c r="F887" i="2" s="1"/>
  <c r="R886" i="2"/>
  <c r="T886" i="2" s="1"/>
  <c r="J887" i="2" l="1"/>
  <c r="M887" i="2" s="1"/>
  <c r="H887" i="2"/>
  <c r="K887" i="2" s="1"/>
  <c r="S886" i="2"/>
  <c r="G887" i="2"/>
  <c r="I887" i="2" s="1"/>
  <c r="L887" i="2" s="1"/>
  <c r="N887" i="2" s="1"/>
  <c r="O887" i="2" s="1"/>
  <c r="Q887" i="2" l="1"/>
  <c r="P887" i="2"/>
  <c r="U887" i="2"/>
  <c r="V887" i="2" s="1"/>
  <c r="F888" i="2" s="1"/>
  <c r="R887" i="2"/>
  <c r="T887" i="2" s="1"/>
  <c r="G888" i="2"/>
  <c r="J888" i="2" l="1"/>
  <c r="M888" i="2" s="1"/>
  <c r="H888" i="2"/>
  <c r="K888" i="2" s="1"/>
  <c r="I888" i="2"/>
  <c r="L888" i="2" s="1"/>
  <c r="N888" i="2" s="1"/>
  <c r="O888" i="2" s="1"/>
  <c r="S887" i="2"/>
  <c r="P888" i="2" l="1"/>
  <c r="U888" i="2"/>
  <c r="R888" i="2"/>
  <c r="T888" i="2" s="1"/>
  <c r="Q888" i="2"/>
  <c r="S888" i="2" l="1"/>
  <c r="G889" i="2"/>
  <c r="V888" i="2"/>
  <c r="F889" i="2" s="1"/>
  <c r="I889" i="2" l="1"/>
  <c r="L889" i="2" s="1"/>
  <c r="J889" i="2"/>
  <c r="M889" i="2" s="1"/>
  <c r="H889" i="2"/>
  <c r="K889" i="2" s="1"/>
  <c r="N889" i="2" s="1"/>
  <c r="O889" i="2" s="1"/>
  <c r="R889" i="2" l="1"/>
  <c r="T889" i="2" s="1"/>
  <c r="U889" i="2"/>
  <c r="P889" i="2"/>
  <c r="Q889" i="2"/>
  <c r="S889" i="2" s="1"/>
  <c r="V889" i="2" l="1"/>
  <c r="F890" i="2" s="1"/>
  <c r="J890" i="2" l="1"/>
  <c r="M890" i="2" s="1"/>
  <c r="I890" i="2"/>
  <c r="H890" i="2"/>
  <c r="K890" i="2" s="1"/>
  <c r="N890" i="2" s="1"/>
  <c r="O890" i="2" s="1"/>
  <c r="R890" i="2" l="1"/>
  <c r="T890" i="2" s="1"/>
  <c r="Q890" i="2"/>
  <c r="U890" i="2"/>
  <c r="P890" i="2"/>
  <c r="V890" i="2" s="1"/>
  <c r="F891" i="2" s="1"/>
  <c r="H891" i="2" l="1"/>
  <c r="K891" i="2" s="1"/>
  <c r="N891" i="2" s="1"/>
  <c r="O891" i="2" s="1"/>
  <c r="J891" i="2"/>
  <c r="M891" i="2" s="1"/>
  <c r="S890" i="2"/>
  <c r="G891" i="2"/>
  <c r="I891" i="2" s="1"/>
  <c r="P891" i="2" l="1"/>
  <c r="Q891" i="2"/>
  <c r="S891" i="2" s="1"/>
  <c r="R891" i="2"/>
  <c r="T891" i="2" s="1"/>
  <c r="U891" i="2"/>
  <c r="V891" i="2" s="1"/>
  <c r="F892" i="2" s="1"/>
  <c r="J892" i="2" l="1"/>
  <c r="M892" i="2" s="1"/>
  <c r="H892" i="2"/>
  <c r="K892" i="2" s="1"/>
  <c r="N892" i="2" s="1"/>
  <c r="O892" i="2" s="1"/>
  <c r="G892" i="2"/>
  <c r="R892" i="2" l="1"/>
  <c r="T892" i="2" s="1"/>
  <c r="P892" i="2"/>
  <c r="Q892" i="2"/>
  <c r="S892" i="2" s="1"/>
  <c r="U892" i="2"/>
  <c r="I892" i="2"/>
  <c r="G893" i="2"/>
  <c r="V892" i="2" l="1"/>
  <c r="F893" i="2" s="1"/>
  <c r="I893" i="2" l="1"/>
  <c r="H893" i="2"/>
  <c r="K893" i="2" s="1"/>
  <c r="J893" i="2"/>
  <c r="M893" i="2" s="1"/>
  <c r="N893" i="2" l="1"/>
  <c r="O893" i="2" s="1"/>
  <c r="R893" i="2" l="1"/>
  <c r="T893" i="2" s="1"/>
  <c r="Q893" i="2"/>
  <c r="P893" i="2"/>
  <c r="U893" i="2"/>
  <c r="V893" i="2" s="1"/>
  <c r="F894" i="2" s="1"/>
  <c r="H894" i="2" l="1"/>
  <c r="K894" i="2" s="1"/>
  <c r="J894" i="2"/>
  <c r="M894" i="2" s="1"/>
  <c r="S893" i="2"/>
  <c r="G894" i="2"/>
  <c r="I894" i="2" s="1"/>
  <c r="N894" i="2" l="1"/>
  <c r="O894" i="2" s="1"/>
  <c r="R894" i="2" l="1"/>
  <c r="T894" i="2" s="1"/>
  <c r="U894" i="2"/>
  <c r="V894" i="2" s="1"/>
  <c r="F895" i="2" s="1"/>
  <c r="Q894" i="2"/>
  <c r="P894" i="2"/>
  <c r="S894" i="2" l="1"/>
  <c r="G895" i="2"/>
  <c r="H895" i="2"/>
  <c r="K895" i="2" s="1"/>
  <c r="N895" i="2" s="1"/>
  <c r="O895" i="2" s="1"/>
  <c r="J895" i="2"/>
  <c r="M895" i="2" s="1"/>
  <c r="I895" i="2"/>
  <c r="Q895" i="2" l="1"/>
  <c r="P895" i="2"/>
  <c r="V895" i="2" s="1"/>
  <c r="F896" i="2" s="1"/>
  <c r="R895" i="2"/>
  <c r="T895" i="2" s="1"/>
  <c r="U895" i="2"/>
  <c r="J896" i="2" l="1"/>
  <c r="M896" i="2" s="1"/>
  <c r="H896" i="2"/>
  <c r="K896" i="2" s="1"/>
  <c r="I896" i="2"/>
  <c r="G896" i="2"/>
  <c r="S895" i="2"/>
  <c r="N896" i="2" l="1"/>
  <c r="O896" i="2" s="1"/>
  <c r="R896" i="2" l="1"/>
  <c r="T896" i="2" s="1"/>
  <c r="Q896" i="2"/>
  <c r="P896" i="2"/>
  <c r="U896" i="2"/>
  <c r="S896" i="2" l="1"/>
  <c r="G897" i="2"/>
  <c r="V896" i="2"/>
  <c r="F897" i="2" s="1"/>
  <c r="J897" i="2" l="1"/>
  <c r="M897" i="2" s="1"/>
  <c r="H897" i="2"/>
  <c r="K897" i="2" s="1"/>
  <c r="N897" i="2" s="1"/>
  <c r="O897" i="2" s="1"/>
  <c r="I897" i="2"/>
  <c r="P897" i="2" l="1"/>
  <c r="R897" i="2"/>
  <c r="T897" i="2" s="1"/>
  <c r="Q897" i="2"/>
  <c r="U897" i="2"/>
  <c r="V897" i="2" s="1"/>
  <c r="F898" i="2" s="1"/>
  <c r="H898" i="2" l="1"/>
  <c r="K898" i="2" s="1"/>
  <c r="J898" i="2"/>
  <c r="M898" i="2" s="1"/>
  <c r="S897" i="2"/>
  <c r="G898" i="2"/>
  <c r="I898" i="2" l="1"/>
  <c r="N898" i="2"/>
  <c r="O898" i="2" s="1"/>
  <c r="R898" i="2" l="1"/>
  <c r="T898" i="2" s="1"/>
  <c r="Q898" i="2"/>
  <c r="P898" i="2"/>
  <c r="V898" i="2" s="1"/>
  <c r="F899" i="2" s="1"/>
  <c r="U898" i="2"/>
  <c r="J899" i="2" l="1"/>
  <c r="M899" i="2" s="1"/>
  <c r="H899" i="2"/>
  <c r="K899" i="2" s="1"/>
  <c r="N899" i="2" s="1"/>
  <c r="O899" i="2" s="1"/>
  <c r="S898" i="2"/>
  <c r="G899" i="2"/>
  <c r="I899" i="2" l="1"/>
  <c r="Q899" i="2"/>
  <c r="R899" i="2"/>
  <c r="T899" i="2" s="1"/>
  <c r="P899" i="2"/>
  <c r="U899" i="2"/>
  <c r="V899" i="2" s="1"/>
  <c r="F900" i="2" s="1"/>
  <c r="J900" i="2" l="1"/>
  <c r="M900" i="2" s="1"/>
  <c r="H900" i="2"/>
  <c r="K900" i="2" s="1"/>
  <c r="N900" i="2" s="1"/>
  <c r="O900" i="2" s="1"/>
  <c r="S899" i="2"/>
  <c r="G900" i="2"/>
  <c r="Q900" i="2" l="1"/>
  <c r="P900" i="2"/>
  <c r="V900" i="2" s="1"/>
  <c r="F901" i="2" s="1"/>
  <c r="U900" i="2"/>
  <c r="R900" i="2"/>
  <c r="T900" i="2" s="1"/>
  <c r="I900" i="2"/>
  <c r="J901" i="2" l="1"/>
  <c r="M901" i="2" s="1"/>
  <c r="H901" i="2"/>
  <c r="K901" i="2" s="1"/>
  <c r="N901" i="2" s="1"/>
  <c r="O901" i="2" s="1"/>
  <c r="S900" i="2"/>
  <c r="G901" i="2"/>
  <c r="U901" i="2" l="1"/>
  <c r="Q901" i="2"/>
  <c r="R901" i="2"/>
  <c r="T901" i="2" s="1"/>
  <c r="P901" i="2"/>
  <c r="I901" i="2"/>
  <c r="V901" i="2" l="1"/>
  <c r="F902" i="2" s="1"/>
  <c r="S901" i="2"/>
  <c r="G902" i="2"/>
  <c r="I902" i="2" l="1"/>
  <c r="J902" i="2"/>
  <c r="M902" i="2" s="1"/>
  <c r="H902" i="2"/>
  <c r="K902" i="2" s="1"/>
  <c r="N902" i="2" l="1"/>
  <c r="O902" i="2" s="1"/>
  <c r="R902" i="2" l="1"/>
  <c r="T902" i="2" s="1"/>
  <c r="Q902" i="2"/>
  <c r="P902" i="2"/>
  <c r="V902" i="2" s="1"/>
  <c r="F903" i="2" s="1"/>
  <c r="U902" i="2"/>
  <c r="J903" i="2" l="1"/>
  <c r="M903" i="2" s="1"/>
  <c r="H903" i="2"/>
  <c r="K903" i="2" s="1"/>
  <c r="N903" i="2" s="1"/>
  <c r="O903" i="2" s="1"/>
  <c r="S902" i="2"/>
  <c r="G903" i="2"/>
  <c r="Q903" i="2" l="1"/>
  <c r="R903" i="2"/>
  <c r="T903" i="2" s="1"/>
  <c r="P903" i="2"/>
  <c r="U903" i="2"/>
  <c r="V903" i="2" s="1"/>
  <c r="F904" i="2" s="1"/>
  <c r="G904" i="2"/>
  <c r="I903" i="2"/>
  <c r="H904" i="2" l="1"/>
  <c r="K904" i="2" s="1"/>
  <c r="I904" i="2"/>
  <c r="L904" i="2" s="1"/>
  <c r="J904" i="2"/>
  <c r="M904" i="2" s="1"/>
  <c r="S903" i="2"/>
  <c r="N904" i="2" l="1"/>
  <c r="O904" i="2" s="1"/>
  <c r="Q904" i="2" l="1"/>
  <c r="R904" i="2"/>
  <c r="T904" i="2" s="1"/>
  <c r="P904" i="2"/>
  <c r="V904" i="2" s="1"/>
  <c r="F905" i="2" s="1"/>
  <c r="U904" i="2"/>
  <c r="J905" i="2" l="1"/>
  <c r="M905" i="2" s="1"/>
  <c r="H905" i="2"/>
  <c r="K905" i="2" s="1"/>
  <c r="S904" i="2"/>
  <c r="G905" i="2"/>
  <c r="I905" i="2" l="1"/>
  <c r="L905" i="2" s="1"/>
  <c r="N905" i="2" s="1"/>
  <c r="O905" i="2" s="1"/>
  <c r="R905" i="2" l="1"/>
  <c r="T905" i="2" s="1"/>
  <c r="Q905" i="2"/>
  <c r="P905" i="2"/>
  <c r="V905" i="2" s="1"/>
  <c r="F906" i="2" s="1"/>
  <c r="U905" i="2"/>
  <c r="S905" i="2" l="1"/>
  <c r="G906" i="2"/>
  <c r="I906" i="2" s="1"/>
  <c r="L906" i="2" s="1"/>
  <c r="J906" i="2"/>
  <c r="M906" i="2" s="1"/>
  <c r="H906" i="2"/>
  <c r="K906" i="2" s="1"/>
  <c r="N906" i="2" l="1"/>
  <c r="O906" i="2" s="1"/>
  <c r="P906" i="2" l="1"/>
  <c r="V906" i="2" s="1"/>
  <c r="F907" i="2" s="1"/>
  <c r="R906" i="2"/>
  <c r="T906" i="2" s="1"/>
  <c r="Q906" i="2"/>
  <c r="U906" i="2"/>
  <c r="S906" i="2" l="1"/>
  <c r="G907" i="2"/>
  <c r="I907" i="2"/>
  <c r="L907" i="2" s="1"/>
  <c r="J907" i="2"/>
  <c r="M907" i="2" s="1"/>
  <c r="H907" i="2"/>
  <c r="K907" i="2" s="1"/>
  <c r="N907" i="2" s="1"/>
  <c r="O907" i="2" s="1"/>
  <c r="Q907" i="2" l="1"/>
  <c r="S907" i="2" s="1"/>
  <c r="P907" i="2"/>
  <c r="R907" i="2"/>
  <c r="T907" i="2" s="1"/>
  <c r="U907" i="2"/>
  <c r="G908" i="2"/>
  <c r="V907" i="2" l="1"/>
  <c r="F908" i="2" s="1"/>
  <c r="H908" i="2" l="1"/>
  <c r="K908" i="2" s="1"/>
  <c r="J908" i="2"/>
  <c r="M908" i="2" s="1"/>
  <c r="I908" i="2"/>
  <c r="L908" i="2" s="1"/>
  <c r="N908" i="2" l="1"/>
  <c r="O908" i="2" s="1"/>
  <c r="R908" i="2" l="1"/>
  <c r="T908" i="2" s="1"/>
  <c r="P908" i="2"/>
  <c r="Q908" i="2"/>
  <c r="U908" i="2"/>
  <c r="V908" i="2" s="1"/>
  <c r="F909" i="2" s="1"/>
  <c r="J909" i="2" l="1"/>
  <c r="M909" i="2" s="1"/>
  <c r="H909" i="2"/>
  <c r="K909" i="2" s="1"/>
  <c r="S908" i="2"/>
  <c r="G909" i="2"/>
  <c r="I909" i="2" l="1"/>
  <c r="L909" i="2" s="1"/>
  <c r="N909" i="2" s="1"/>
  <c r="O909" i="2" s="1"/>
  <c r="Q909" i="2" l="1"/>
  <c r="P909" i="2"/>
  <c r="O910" i="2"/>
  <c r="U909" i="2"/>
  <c r="R909" i="2"/>
  <c r="T909" i="2" s="1"/>
  <c r="U910" i="2" l="1"/>
  <c r="R910" i="2"/>
  <c r="T910" i="2" s="1"/>
  <c r="P910" i="2"/>
  <c r="V909" i="2"/>
  <c r="F910" i="2" s="1"/>
  <c r="S909" i="2"/>
  <c r="G910" i="2"/>
  <c r="J910" i="2" l="1"/>
  <c r="M910" i="2" s="1"/>
  <c r="I910" i="2"/>
  <c r="H910" i="2"/>
  <c r="K910" i="2" s="1"/>
  <c r="L910" i="2" l="1"/>
  <c r="N910" i="2" s="1"/>
  <c r="Q910" i="2"/>
  <c r="S910" i="2" l="1"/>
  <c r="V910" i="2"/>
  <c r="F911" i="2" s="1"/>
  <c r="G911" i="2"/>
  <c r="I911" i="2" l="1"/>
  <c r="J911" i="2"/>
  <c r="M911" i="2" s="1"/>
  <c r="H911" i="2"/>
  <c r="K911" i="2" s="1"/>
  <c r="N911" i="2" s="1"/>
  <c r="O911" i="2" s="1"/>
  <c r="R911" i="2" l="1"/>
  <c r="T911" i="2" s="1"/>
  <c r="O912" i="2"/>
  <c r="Q911" i="2"/>
  <c r="U911" i="2"/>
  <c r="P911" i="2"/>
  <c r="V911" i="2" s="1"/>
  <c r="F912" i="2" s="1"/>
  <c r="J912" i="2" l="1"/>
  <c r="M912" i="2" s="1"/>
  <c r="H912" i="2"/>
  <c r="K912" i="2" s="1"/>
  <c r="S911" i="2"/>
  <c r="G912" i="2"/>
  <c r="R912" i="2"/>
  <c r="T912" i="2" s="1"/>
  <c r="Q912" i="2"/>
  <c r="P912" i="2"/>
  <c r="V912" i="2" s="1"/>
  <c r="F913" i="2" s="1"/>
  <c r="U912" i="2"/>
  <c r="J913" i="2" l="1"/>
  <c r="M913" i="2" s="1"/>
  <c r="H913" i="2"/>
  <c r="K913" i="2" s="1"/>
  <c r="N913" i="2" s="1"/>
  <c r="O913" i="2" s="1"/>
  <c r="G913" i="2"/>
  <c r="I913" i="2" s="1"/>
  <c r="S912" i="2"/>
  <c r="I912" i="2"/>
  <c r="L912" i="2" s="1"/>
  <c r="N912" i="2" s="1"/>
  <c r="U913" i="2" l="1"/>
  <c r="R913" i="2"/>
  <c r="T913" i="2" s="1"/>
  <c r="Q913" i="2"/>
  <c r="P913" i="2"/>
  <c r="V913" i="2" s="1"/>
  <c r="F914" i="2" s="1"/>
  <c r="S913" i="2" l="1"/>
  <c r="J914" i="2"/>
  <c r="M914" i="2" s="1"/>
  <c r="I914" i="2"/>
  <c r="H914" i="2"/>
  <c r="K914" i="2" s="1"/>
  <c r="N914" i="2" s="1"/>
  <c r="O914" i="2" s="1"/>
  <c r="P914" i="2" l="1"/>
  <c r="V914" i="2" s="1"/>
  <c r="F915" i="2" s="1"/>
  <c r="R914" i="2"/>
  <c r="T914" i="2" s="1"/>
  <c r="Q914" i="2"/>
  <c r="U914" i="2"/>
  <c r="H915" i="2" l="1"/>
  <c r="K915" i="2" s="1"/>
  <c r="J915" i="2"/>
  <c r="M915" i="2" s="1"/>
  <c r="S914" i="2"/>
  <c r="G915" i="2"/>
  <c r="N915" i="2" l="1"/>
  <c r="O915" i="2" s="1"/>
  <c r="I915" i="2"/>
  <c r="U915" i="2" l="1"/>
  <c r="R915" i="2"/>
  <c r="T915" i="2" s="1"/>
  <c r="Q915" i="2"/>
  <c r="P915" i="2"/>
  <c r="V915" i="2" s="1"/>
  <c r="F916" i="2" s="1"/>
  <c r="S915" i="2" l="1"/>
  <c r="G916" i="2"/>
  <c r="J916" i="2"/>
  <c r="M916" i="2" s="1"/>
  <c r="H916" i="2"/>
  <c r="K916" i="2" s="1"/>
  <c r="N916" i="2" s="1"/>
  <c r="O916" i="2" s="1"/>
  <c r="I916" i="2"/>
  <c r="U916" i="2" l="1"/>
  <c r="R916" i="2"/>
  <c r="T916" i="2" s="1"/>
  <c r="P916" i="2"/>
  <c r="V916" i="2" s="1"/>
  <c r="F917" i="2" s="1"/>
  <c r="Q916" i="2"/>
  <c r="G917" i="2"/>
  <c r="J917" i="2" l="1"/>
  <c r="M917" i="2" s="1"/>
  <c r="H917" i="2"/>
  <c r="K917" i="2" s="1"/>
  <c r="N917" i="2" s="1"/>
  <c r="O917" i="2" s="1"/>
  <c r="I917" i="2"/>
  <c r="S916" i="2"/>
  <c r="U917" i="2" l="1"/>
  <c r="P917" i="2"/>
  <c r="R917" i="2"/>
  <c r="T917" i="2" s="1"/>
  <c r="Q917" i="2"/>
  <c r="S917" i="2" l="1"/>
  <c r="G918" i="2"/>
  <c r="V917" i="2"/>
  <c r="F918" i="2" s="1"/>
  <c r="H918" i="2" l="1"/>
  <c r="K918" i="2" s="1"/>
  <c r="N918" i="2" s="1"/>
  <c r="O918" i="2" s="1"/>
  <c r="J918" i="2"/>
  <c r="M918" i="2" s="1"/>
  <c r="I918" i="2"/>
  <c r="R918" i="2" l="1"/>
  <c r="T918" i="2" s="1"/>
  <c r="P918" i="2"/>
  <c r="U918" i="2"/>
  <c r="Q918" i="2"/>
  <c r="S918" i="2" l="1"/>
  <c r="G919" i="2"/>
  <c r="V918" i="2"/>
  <c r="F919" i="2" s="1"/>
  <c r="I919" i="2" l="1"/>
  <c r="J919" i="2"/>
  <c r="M919" i="2" s="1"/>
  <c r="H919" i="2"/>
  <c r="K919" i="2" s="1"/>
  <c r="N919" i="2" s="1"/>
  <c r="O919" i="2" s="1"/>
  <c r="P919" i="2" l="1"/>
  <c r="Q919" i="2"/>
  <c r="R919" i="2"/>
  <c r="T919" i="2" s="1"/>
  <c r="U919" i="2"/>
  <c r="S919" i="2" l="1"/>
  <c r="G920" i="2"/>
  <c r="V919" i="2"/>
  <c r="F920" i="2" s="1"/>
  <c r="H920" i="2" l="1"/>
  <c r="K920" i="2" s="1"/>
  <c r="N920" i="2" s="1"/>
  <c r="O920" i="2" s="1"/>
  <c r="J920" i="2"/>
  <c r="M920" i="2" s="1"/>
  <c r="I920" i="2"/>
  <c r="U920" i="2" l="1"/>
  <c r="R920" i="2"/>
  <c r="T920" i="2" s="1"/>
  <c r="Q920" i="2"/>
  <c r="P920" i="2"/>
  <c r="V920" i="2" s="1"/>
  <c r="F921" i="2" s="1"/>
  <c r="S920" i="2" l="1"/>
  <c r="G921" i="2"/>
  <c r="J921" i="2"/>
  <c r="M921" i="2" s="1"/>
  <c r="H921" i="2"/>
  <c r="K921" i="2" s="1"/>
  <c r="N921" i="2" s="1"/>
  <c r="O921" i="2" s="1"/>
  <c r="I921" i="2"/>
  <c r="Q921" i="2" l="1"/>
  <c r="P921" i="2"/>
  <c r="V921" i="2" s="1"/>
  <c r="F922" i="2" s="1"/>
  <c r="U921" i="2"/>
  <c r="R921" i="2"/>
  <c r="T921" i="2" s="1"/>
  <c r="G922" i="2"/>
  <c r="J922" i="2" l="1"/>
  <c r="M922" i="2" s="1"/>
  <c r="I922" i="2"/>
  <c r="H922" i="2"/>
  <c r="K922" i="2" s="1"/>
  <c r="S921" i="2"/>
  <c r="N922" i="2" l="1"/>
  <c r="O922" i="2" s="1"/>
  <c r="U922" i="2" l="1"/>
  <c r="Q922" i="2"/>
  <c r="P922" i="2"/>
  <c r="V922" i="2" s="1"/>
  <c r="F923" i="2" s="1"/>
  <c r="R922" i="2"/>
  <c r="T922" i="2" s="1"/>
  <c r="S922" i="2" l="1"/>
  <c r="G923" i="2"/>
  <c r="J923" i="2"/>
  <c r="M923" i="2" s="1"/>
  <c r="H923" i="2"/>
  <c r="K923" i="2" s="1"/>
  <c r="N923" i="2" s="1"/>
  <c r="O923" i="2" s="1"/>
  <c r="I923" i="2"/>
  <c r="Q923" i="2" l="1"/>
  <c r="P923" i="2"/>
  <c r="V923" i="2" s="1"/>
  <c r="F924" i="2" s="1"/>
  <c r="U923" i="2"/>
  <c r="R923" i="2"/>
  <c r="T923" i="2" s="1"/>
  <c r="G924" i="2"/>
  <c r="H924" i="2" l="1"/>
  <c r="K924" i="2" s="1"/>
  <c r="J924" i="2"/>
  <c r="M924" i="2" s="1"/>
  <c r="I924" i="2"/>
  <c r="S923" i="2"/>
  <c r="N924" i="2" l="1"/>
  <c r="O924" i="2" s="1"/>
  <c r="P924" i="2" l="1"/>
  <c r="R924" i="2"/>
  <c r="T924" i="2" s="1"/>
  <c r="O925" i="2"/>
  <c r="Q924" i="2"/>
  <c r="U924" i="2"/>
  <c r="Q925" i="2" l="1"/>
  <c r="U925" i="2"/>
  <c r="R925" i="2"/>
  <c r="T925" i="2" s="1"/>
  <c r="S924" i="2"/>
  <c r="G925" i="2"/>
  <c r="G926" i="2" s="1"/>
  <c r="V924" i="2"/>
  <c r="F925" i="2" s="1"/>
  <c r="J925" i="2" l="1"/>
  <c r="M925" i="2" s="1"/>
  <c r="H925" i="2"/>
  <c r="I925" i="2"/>
  <c r="K925" i="2" l="1"/>
  <c r="N925" i="2" s="1"/>
  <c r="P925" i="2"/>
  <c r="V925" i="2" l="1"/>
  <c r="F926" i="2" s="1"/>
  <c r="S925" i="2"/>
  <c r="H926" i="2" l="1"/>
  <c r="K926" i="2" s="1"/>
  <c r="N926" i="2" s="1"/>
  <c r="O926" i="2" s="1"/>
  <c r="J926" i="2"/>
  <c r="M926" i="2" s="1"/>
  <c r="I926" i="2"/>
  <c r="P926" i="2" l="1"/>
  <c r="O927" i="2"/>
  <c r="R926" i="2"/>
  <c r="T926" i="2" s="1"/>
  <c r="U926" i="2"/>
  <c r="Q926" i="2"/>
  <c r="S926" i="2" l="1"/>
  <c r="G927" i="2"/>
  <c r="G928" i="2" s="1"/>
  <c r="Q927" i="2"/>
  <c r="S927" i="2" s="1"/>
  <c r="P927" i="2"/>
  <c r="R927" i="2"/>
  <c r="T927" i="2" s="1"/>
  <c r="U927" i="2"/>
  <c r="V926" i="2"/>
  <c r="F927" i="2" s="1"/>
  <c r="J927" i="2" l="1"/>
  <c r="M927" i="2" s="1"/>
  <c r="I927" i="2"/>
  <c r="L927" i="2" s="1"/>
  <c r="H927" i="2"/>
  <c r="K927" i="2" s="1"/>
  <c r="V927" i="2"/>
  <c r="F928" i="2" s="1"/>
  <c r="J928" i="2" l="1"/>
  <c r="M928" i="2" s="1"/>
  <c r="H928" i="2"/>
  <c r="K928" i="2" s="1"/>
  <c r="N928" i="2" s="1"/>
  <c r="O928" i="2" s="1"/>
  <c r="I928" i="2"/>
  <c r="L928" i="2" s="1"/>
  <c r="N927" i="2"/>
  <c r="R928" i="2" l="1"/>
  <c r="T928" i="2" s="1"/>
  <c r="P928" i="2"/>
  <c r="U928" i="2"/>
  <c r="Q928" i="2"/>
  <c r="V928" i="2" l="1"/>
  <c r="F929" i="2" s="1"/>
  <c r="S928" i="2"/>
  <c r="G929" i="2"/>
  <c r="H929" i="2" l="1"/>
  <c r="K929" i="2" s="1"/>
  <c r="J929" i="2"/>
  <c r="M929" i="2" s="1"/>
  <c r="I929" i="2"/>
  <c r="L929" i="2" s="1"/>
  <c r="N929" i="2" l="1"/>
  <c r="O929" i="2" s="1"/>
  <c r="P929" i="2" l="1"/>
  <c r="Q929" i="2"/>
  <c r="R929" i="2"/>
  <c r="T929" i="2" s="1"/>
  <c r="U929" i="2"/>
  <c r="S929" i="2" l="1"/>
  <c r="G930" i="2"/>
  <c r="V929" i="2"/>
  <c r="F930" i="2" s="1"/>
  <c r="J930" i="2" l="1"/>
  <c r="M930" i="2" s="1"/>
  <c r="I930" i="2"/>
  <c r="L930" i="2" s="1"/>
  <c r="H930" i="2"/>
  <c r="K930" i="2" s="1"/>
  <c r="N930" i="2" l="1"/>
  <c r="O930" i="2" s="1"/>
  <c r="Q930" i="2" l="1"/>
  <c r="R930" i="2"/>
  <c r="T930" i="2" s="1"/>
  <c r="P930" i="2"/>
  <c r="V930" i="2" s="1"/>
  <c r="F931" i="2" s="1"/>
  <c r="U930" i="2"/>
  <c r="H931" i="2" l="1"/>
  <c r="K931" i="2" s="1"/>
  <c r="J931" i="2"/>
  <c r="M931" i="2" s="1"/>
  <c r="S930" i="2"/>
  <c r="G931" i="2"/>
  <c r="I931" i="2" l="1"/>
  <c r="L931" i="2" s="1"/>
  <c r="N931" i="2" s="1"/>
  <c r="O931" i="2" s="1"/>
  <c r="R931" i="2" l="1"/>
  <c r="T931" i="2" s="1"/>
  <c r="Q931" i="2"/>
  <c r="P931" i="2"/>
  <c r="U931" i="2"/>
  <c r="V931" i="2" s="1"/>
  <c r="F932" i="2" s="1"/>
  <c r="J932" i="2" l="1"/>
  <c r="M932" i="2" s="1"/>
  <c r="H932" i="2"/>
  <c r="K932" i="2" s="1"/>
  <c r="S931" i="2"/>
  <c r="G932" i="2"/>
  <c r="I932" i="2" l="1"/>
  <c r="L932" i="2" s="1"/>
  <c r="N932" i="2" s="1"/>
  <c r="O932" i="2" s="1"/>
  <c r="Q932" i="2" l="1"/>
  <c r="R932" i="2"/>
  <c r="T932" i="2" s="1"/>
  <c r="P932" i="2"/>
  <c r="U932" i="2"/>
  <c r="V932" i="2" s="1"/>
  <c r="F933" i="2" s="1"/>
  <c r="J933" i="2" l="1"/>
  <c r="M933" i="2" s="1"/>
  <c r="H933" i="2"/>
  <c r="K933" i="2" s="1"/>
  <c r="S932" i="2"/>
  <c r="G933" i="2"/>
  <c r="I933" i="2" l="1"/>
  <c r="L933" i="2" s="1"/>
  <c r="N933" i="2" s="1"/>
  <c r="O933" i="2" s="1"/>
  <c r="P933" i="2" l="1"/>
  <c r="V933" i="2" s="1"/>
  <c r="F934" i="2" s="1"/>
  <c r="R933" i="2"/>
  <c r="T933" i="2" s="1"/>
  <c r="Q933" i="2"/>
  <c r="U933" i="2"/>
  <c r="J934" i="2" l="1"/>
  <c r="M934" i="2" s="1"/>
  <c r="H934" i="2"/>
  <c r="K934" i="2" s="1"/>
  <c r="I934" i="2"/>
  <c r="L934" i="2" s="1"/>
  <c r="S933" i="2"/>
  <c r="G934" i="2"/>
  <c r="N934" i="2" l="1"/>
  <c r="O934" i="2" s="1"/>
  <c r="R934" i="2" l="1"/>
  <c r="T934" i="2" s="1"/>
  <c r="Q934" i="2"/>
  <c r="P934" i="2"/>
  <c r="U934" i="2"/>
  <c r="V934" i="2" l="1"/>
  <c r="F935" i="2" s="1"/>
  <c r="S934" i="2"/>
  <c r="G935" i="2"/>
  <c r="I935" i="2" l="1"/>
  <c r="L935" i="2" s="1"/>
  <c r="J935" i="2"/>
  <c r="M935" i="2" s="1"/>
  <c r="H935" i="2"/>
  <c r="K935" i="2" s="1"/>
  <c r="N935" i="2" s="1"/>
  <c r="O935" i="2" s="1"/>
  <c r="Q935" i="2" l="1"/>
  <c r="P935" i="2"/>
  <c r="R935" i="2"/>
  <c r="T935" i="2" s="1"/>
  <c r="U935" i="2"/>
  <c r="V935" i="2" s="1"/>
  <c r="F936" i="2" s="1"/>
  <c r="J936" i="2" l="1"/>
  <c r="M936" i="2" s="1"/>
  <c r="H936" i="2"/>
  <c r="K936" i="2" s="1"/>
  <c r="S935" i="2"/>
  <c r="G936" i="2"/>
  <c r="I936" i="2" l="1"/>
  <c r="L936" i="2" s="1"/>
  <c r="N936" i="2" s="1"/>
  <c r="O936" i="2" s="1"/>
  <c r="R936" i="2" l="1"/>
  <c r="T936" i="2" s="1"/>
  <c r="Q936" i="2"/>
  <c r="U936" i="2"/>
  <c r="P936" i="2"/>
  <c r="V936" i="2" s="1"/>
  <c r="F937" i="2" s="1"/>
  <c r="J937" i="2" l="1"/>
  <c r="M937" i="2" s="1"/>
  <c r="H937" i="2"/>
  <c r="K937" i="2" s="1"/>
  <c r="S936" i="2"/>
  <c r="G937" i="2"/>
  <c r="I937" i="2" s="1"/>
  <c r="L937" i="2" s="1"/>
  <c r="N937" i="2" l="1"/>
  <c r="O937" i="2" s="1"/>
  <c r="Q937" i="2" l="1"/>
  <c r="R937" i="2"/>
  <c r="T937" i="2" s="1"/>
  <c r="P937" i="2"/>
  <c r="U937" i="2"/>
  <c r="V937" i="2" s="1"/>
  <c r="F938" i="2" s="1"/>
  <c r="J938" i="2" l="1"/>
  <c r="M938" i="2" s="1"/>
  <c r="I938" i="2"/>
  <c r="H938" i="2"/>
  <c r="K938" i="2" s="1"/>
  <c r="N938" i="2" s="1"/>
  <c r="O938" i="2" s="1"/>
  <c r="S937" i="2"/>
  <c r="R938" i="2" l="1"/>
  <c r="T938" i="2" s="1"/>
  <c r="Q938" i="2"/>
  <c r="P938" i="2"/>
  <c r="U938" i="2"/>
  <c r="V938" i="2" l="1"/>
  <c r="F939" i="2" s="1"/>
  <c r="S938" i="2"/>
  <c r="G939" i="2"/>
  <c r="J939" i="2" l="1"/>
  <c r="M939" i="2" s="1"/>
  <c r="H939" i="2"/>
  <c r="K939" i="2" s="1"/>
  <c r="N939" i="2" s="1"/>
  <c r="O939" i="2" s="1"/>
  <c r="I939" i="2"/>
  <c r="R939" i="2" l="1"/>
  <c r="T939" i="2" s="1"/>
  <c r="P939" i="2"/>
  <c r="Q939" i="2"/>
  <c r="U939" i="2"/>
  <c r="V939" i="2" s="1"/>
  <c r="F940" i="2" s="1"/>
  <c r="J940" i="2" l="1"/>
  <c r="M940" i="2" s="1"/>
  <c r="I940" i="2"/>
  <c r="H940" i="2"/>
  <c r="K940" i="2" s="1"/>
  <c r="N940" i="2" s="1"/>
  <c r="O940" i="2" s="1"/>
  <c r="S939" i="2"/>
  <c r="G940" i="2"/>
  <c r="P940" i="2" l="1"/>
  <c r="R940" i="2"/>
  <c r="T940" i="2" s="1"/>
  <c r="Q940" i="2"/>
  <c r="S940" i="2" s="1"/>
  <c r="U940" i="2"/>
  <c r="V940" i="2" l="1"/>
  <c r="F941" i="2" s="1"/>
  <c r="G941" i="2"/>
  <c r="J941" i="2" l="1"/>
  <c r="M941" i="2" s="1"/>
  <c r="I941" i="2"/>
  <c r="H941" i="2"/>
  <c r="K941" i="2" s="1"/>
  <c r="N941" i="2" s="1"/>
  <c r="O941" i="2" s="1"/>
  <c r="R941" i="2" l="1"/>
  <c r="T941" i="2" s="1"/>
  <c r="U941" i="2"/>
  <c r="Q941" i="2"/>
  <c r="P941" i="2"/>
  <c r="S941" i="2" l="1"/>
  <c r="G942" i="2"/>
  <c r="V941" i="2"/>
  <c r="F942" i="2" s="1"/>
  <c r="I942" i="2" l="1"/>
  <c r="H942" i="2"/>
  <c r="K942" i="2" s="1"/>
  <c r="J942" i="2"/>
  <c r="M942" i="2" s="1"/>
  <c r="N942" i="2" l="1"/>
  <c r="O942" i="2" s="1"/>
  <c r="P942" i="2" l="1"/>
  <c r="R942" i="2"/>
  <c r="T942" i="2" s="1"/>
  <c r="Q942" i="2"/>
  <c r="U942" i="2"/>
  <c r="S942" i="2" l="1"/>
  <c r="G943" i="2"/>
  <c r="V942" i="2"/>
  <c r="F943" i="2" s="1"/>
  <c r="I943" i="2" l="1"/>
  <c r="H943" i="2"/>
  <c r="K943" i="2" s="1"/>
  <c r="J943" i="2"/>
  <c r="M943" i="2" s="1"/>
  <c r="N943" i="2" l="1"/>
  <c r="O943" i="2" s="1"/>
  <c r="R943" i="2" l="1"/>
  <c r="T943" i="2" s="1"/>
  <c r="Q943" i="2"/>
  <c r="P943" i="2"/>
  <c r="U943" i="2"/>
  <c r="V943" i="2" l="1"/>
  <c r="F944" i="2" s="1"/>
  <c r="S943" i="2"/>
  <c r="G944" i="2"/>
  <c r="H944" i="2" l="1"/>
  <c r="K944" i="2" s="1"/>
  <c r="N944" i="2" s="1"/>
  <c r="O944" i="2" s="1"/>
  <c r="J944" i="2"/>
  <c r="M944" i="2" s="1"/>
  <c r="I944" i="2"/>
  <c r="R944" i="2" l="1"/>
  <c r="T944" i="2" s="1"/>
  <c r="P944" i="2"/>
  <c r="Q944" i="2"/>
  <c r="U944" i="2"/>
  <c r="V944" i="2" s="1"/>
  <c r="F945" i="2" s="1"/>
  <c r="H945" i="2" l="1"/>
  <c r="K945" i="2" s="1"/>
  <c r="J945" i="2"/>
  <c r="M945" i="2" s="1"/>
  <c r="S944" i="2"/>
  <c r="G945" i="2"/>
  <c r="N945" i="2" l="1"/>
  <c r="O945" i="2" s="1"/>
  <c r="I945" i="2"/>
  <c r="Q945" i="2" l="1"/>
  <c r="P945" i="2"/>
  <c r="R945" i="2"/>
  <c r="T945" i="2" s="1"/>
  <c r="U945" i="2"/>
  <c r="V945" i="2" l="1"/>
  <c r="F946" i="2" s="1"/>
  <c r="S945" i="2"/>
  <c r="G946" i="2"/>
  <c r="J946" i="2" l="1"/>
  <c r="M946" i="2" s="1"/>
  <c r="I946" i="2"/>
  <c r="H946" i="2"/>
  <c r="K946" i="2" s="1"/>
  <c r="N946" i="2" s="1"/>
  <c r="O946" i="2" s="1"/>
  <c r="R946" i="2" l="1"/>
  <c r="T946" i="2" s="1"/>
  <c r="Q946" i="2"/>
  <c r="P946" i="2"/>
  <c r="U946" i="2"/>
  <c r="V946" i="2" l="1"/>
  <c r="F947" i="2" s="1"/>
  <c r="S946" i="2"/>
  <c r="G947" i="2"/>
  <c r="J947" i="2" l="1"/>
  <c r="M947" i="2" s="1"/>
  <c r="I947" i="2"/>
  <c r="H947" i="2"/>
  <c r="K947" i="2" s="1"/>
  <c r="N947" i="2" s="1"/>
  <c r="O947" i="2" s="1"/>
  <c r="Q947" i="2" l="1"/>
  <c r="P947" i="2"/>
  <c r="V947" i="2" s="1"/>
  <c r="F948" i="2" s="1"/>
  <c r="R947" i="2"/>
  <c r="T947" i="2" s="1"/>
  <c r="U947" i="2"/>
  <c r="J948" i="2" l="1"/>
  <c r="M948" i="2" s="1"/>
  <c r="H948" i="2"/>
  <c r="K948" i="2" s="1"/>
  <c r="N948" i="2" s="1"/>
  <c r="O948" i="2" s="1"/>
  <c r="S947" i="2"/>
  <c r="G948" i="2"/>
  <c r="R948" i="2" l="1"/>
  <c r="T948" i="2" s="1"/>
  <c r="Q948" i="2"/>
  <c r="P948" i="2"/>
  <c r="U948" i="2"/>
  <c r="V948" i="2" s="1"/>
  <c r="F949" i="2" s="1"/>
  <c r="I948" i="2"/>
  <c r="J949" i="2" l="1"/>
  <c r="M949" i="2" s="1"/>
  <c r="I949" i="2"/>
  <c r="H949" i="2"/>
  <c r="K949" i="2" s="1"/>
  <c r="S948" i="2"/>
  <c r="G949" i="2"/>
  <c r="N949" i="2" l="1"/>
  <c r="O949" i="2" s="1"/>
  <c r="R949" i="2" l="1"/>
  <c r="T949" i="2" s="1"/>
  <c r="P949" i="2"/>
  <c r="Q949" i="2"/>
  <c r="U949" i="2"/>
  <c r="S949" i="2" l="1"/>
  <c r="G950" i="2"/>
  <c r="V949" i="2"/>
  <c r="F950" i="2" s="1"/>
  <c r="I950" i="2" l="1"/>
  <c r="J950" i="2"/>
  <c r="M950" i="2" s="1"/>
  <c r="H950" i="2"/>
  <c r="K950" i="2" s="1"/>
  <c r="N950" i="2" s="1"/>
  <c r="O950" i="2" s="1"/>
  <c r="R950" i="2" l="1"/>
  <c r="T950" i="2" s="1"/>
  <c r="P950" i="2"/>
  <c r="Q950" i="2"/>
  <c r="U950" i="2"/>
  <c r="V950" i="2" l="1"/>
  <c r="F951" i="2" s="1"/>
  <c r="S950" i="2"/>
  <c r="G951" i="2"/>
  <c r="J951" i="2" l="1"/>
  <c r="M951" i="2" s="1"/>
  <c r="I951" i="2"/>
  <c r="H951" i="2"/>
  <c r="K951" i="2" s="1"/>
  <c r="N951" i="2" s="1"/>
  <c r="O951" i="2" s="1"/>
  <c r="U951" i="2" l="1"/>
  <c r="R951" i="2"/>
  <c r="T951" i="2" s="1"/>
  <c r="Q951" i="2"/>
  <c r="P951" i="2"/>
  <c r="V951" i="2" s="1"/>
  <c r="F952" i="2" s="1"/>
  <c r="S951" i="2" l="1"/>
  <c r="G952" i="2"/>
  <c r="I952" i="2" s="1"/>
  <c r="J952" i="2"/>
  <c r="M952" i="2" s="1"/>
  <c r="H952" i="2"/>
  <c r="K952" i="2" s="1"/>
  <c r="N952" i="2" s="1"/>
  <c r="O952" i="2" s="1"/>
  <c r="R952" i="2" l="1"/>
  <c r="T952" i="2" s="1"/>
  <c r="Q952" i="2"/>
  <c r="S952" i="2" s="1"/>
  <c r="P952" i="2"/>
  <c r="U952" i="2"/>
  <c r="G953" i="2"/>
  <c r="V952" i="2" l="1"/>
  <c r="F953" i="2" s="1"/>
  <c r="I953" i="2" l="1"/>
  <c r="L953" i="2" s="1"/>
  <c r="H953" i="2"/>
  <c r="K953" i="2" s="1"/>
  <c r="J953" i="2"/>
  <c r="M953" i="2" s="1"/>
  <c r="N953" i="2" l="1"/>
  <c r="O953" i="2" s="1"/>
  <c r="Q953" i="2" l="1"/>
  <c r="P953" i="2"/>
  <c r="R953" i="2"/>
  <c r="T953" i="2" s="1"/>
  <c r="U953" i="2"/>
  <c r="V953" i="2" s="1"/>
  <c r="F954" i="2" s="1"/>
  <c r="J954" i="2" l="1"/>
  <c r="M954" i="2" s="1"/>
  <c r="H954" i="2"/>
  <c r="K954" i="2" s="1"/>
  <c r="S953" i="2"/>
  <c r="G954" i="2"/>
  <c r="I954" i="2" l="1"/>
  <c r="L954" i="2" s="1"/>
  <c r="N954" i="2" s="1"/>
  <c r="O954" i="2" s="1"/>
  <c r="P954" i="2" l="1"/>
  <c r="V954" i="2" s="1"/>
  <c r="F955" i="2" s="1"/>
  <c r="R954" i="2"/>
  <c r="T954" i="2" s="1"/>
  <c r="Q954" i="2"/>
  <c r="U954" i="2"/>
  <c r="J955" i="2" l="1"/>
  <c r="M955" i="2" s="1"/>
  <c r="I955" i="2"/>
  <c r="L955" i="2" s="1"/>
  <c r="H955" i="2"/>
  <c r="K955" i="2" s="1"/>
  <c r="N955" i="2" s="1"/>
  <c r="O955" i="2" s="1"/>
  <c r="S954" i="2"/>
  <c r="G955" i="2"/>
  <c r="G956" i="2" l="1"/>
  <c r="U955" i="2"/>
  <c r="R955" i="2"/>
  <c r="T955" i="2" s="1"/>
  <c r="Q955" i="2"/>
  <c r="S955" i="2" s="1"/>
  <c r="P955" i="2"/>
  <c r="O956" i="2"/>
  <c r="V955" i="2" l="1"/>
  <c r="F956" i="2" s="1"/>
  <c r="P956" i="2"/>
  <c r="R956" i="2"/>
  <c r="T956" i="2" s="1"/>
  <c r="U956" i="2"/>
  <c r="J956" i="2" l="1"/>
  <c r="M956" i="2" s="1"/>
  <c r="H956" i="2"/>
  <c r="K956" i="2" s="1"/>
  <c r="I956" i="2"/>
  <c r="L956" i="2" l="1"/>
  <c r="N956" i="2" s="1"/>
  <c r="Q956" i="2"/>
  <c r="S956" i="2" l="1"/>
  <c r="G957" i="2"/>
  <c r="V956" i="2"/>
  <c r="F957" i="2" s="1"/>
  <c r="I957" i="2" l="1"/>
  <c r="L957" i="2" s="1"/>
  <c r="H957" i="2"/>
  <c r="K957" i="2" s="1"/>
  <c r="J957" i="2"/>
  <c r="M957" i="2" s="1"/>
  <c r="N957" i="2" l="1"/>
  <c r="O957" i="2" s="1"/>
  <c r="R957" i="2" l="1"/>
  <c r="T957" i="2" s="1"/>
  <c r="Q957" i="2"/>
  <c r="P957" i="2"/>
  <c r="V957" i="2" s="1"/>
  <c r="F958" i="2" s="1"/>
  <c r="O958" i="2"/>
  <c r="U957" i="2"/>
  <c r="J958" i="2" l="1"/>
  <c r="M958" i="2" s="1"/>
  <c r="H958" i="2"/>
  <c r="K958" i="2" s="1"/>
  <c r="S957" i="2"/>
  <c r="G958" i="2"/>
  <c r="Q958" i="2"/>
  <c r="P958" i="2"/>
  <c r="R958" i="2"/>
  <c r="T958" i="2" s="1"/>
  <c r="U958" i="2"/>
  <c r="V958" i="2" s="1"/>
  <c r="F959" i="2" s="1"/>
  <c r="J959" i="2" l="1"/>
  <c r="M959" i="2" s="1"/>
  <c r="H959" i="2"/>
  <c r="K959" i="2" s="1"/>
  <c r="S958" i="2"/>
  <c r="G959" i="2"/>
  <c r="I958" i="2"/>
  <c r="L958" i="2" s="1"/>
  <c r="N958" i="2" s="1"/>
  <c r="I959" i="2" l="1"/>
  <c r="L959" i="2" s="1"/>
  <c r="N959" i="2" s="1"/>
  <c r="O959" i="2" s="1"/>
  <c r="Q959" i="2" l="1"/>
  <c r="P959" i="2"/>
  <c r="R959" i="2"/>
  <c r="T959" i="2" s="1"/>
  <c r="U959" i="2"/>
  <c r="V959" i="2" l="1"/>
  <c r="F960" i="2" s="1"/>
  <c r="S959" i="2"/>
  <c r="G960" i="2"/>
  <c r="J960" i="2" l="1"/>
  <c r="M960" i="2" s="1"/>
  <c r="I960" i="2"/>
  <c r="L960" i="2" s="1"/>
  <c r="H960" i="2"/>
  <c r="K960" i="2" s="1"/>
  <c r="N960" i="2" s="1"/>
  <c r="O960" i="2" s="1"/>
  <c r="R960" i="2" l="1"/>
  <c r="T960" i="2" s="1"/>
  <c r="Q960" i="2"/>
  <c r="P960" i="2"/>
  <c r="U960" i="2"/>
  <c r="S960" i="2" l="1"/>
  <c r="G961" i="2"/>
  <c r="V960" i="2"/>
  <c r="F961" i="2" s="1"/>
  <c r="H961" i="2" l="1"/>
  <c r="K961" i="2" s="1"/>
  <c r="J961" i="2"/>
  <c r="M961" i="2" s="1"/>
  <c r="I961" i="2"/>
  <c r="L961" i="2" s="1"/>
  <c r="N961" i="2" l="1"/>
  <c r="O961" i="2" s="1"/>
  <c r="R961" i="2" l="1"/>
  <c r="T961" i="2" s="1"/>
  <c r="Q961" i="2"/>
  <c r="P961" i="2"/>
  <c r="U961" i="2"/>
  <c r="V961" i="2" l="1"/>
  <c r="F962" i="2" s="1"/>
  <c r="S961" i="2"/>
  <c r="J962" i="2" l="1"/>
  <c r="M962" i="2" s="1"/>
  <c r="I962" i="2"/>
  <c r="H962" i="2"/>
  <c r="K962" i="2" s="1"/>
  <c r="N962" i="2" s="1"/>
  <c r="O962" i="2" s="1"/>
  <c r="Q962" i="2" l="1"/>
  <c r="P962" i="2"/>
  <c r="V962" i="2" s="1"/>
  <c r="F963" i="2" s="1"/>
  <c r="U962" i="2"/>
  <c r="R962" i="2"/>
  <c r="T962" i="2" s="1"/>
  <c r="J963" i="2" l="1"/>
  <c r="M963" i="2" s="1"/>
  <c r="H963" i="2"/>
  <c r="K963" i="2" s="1"/>
  <c r="N963" i="2" s="1"/>
  <c r="O963" i="2" s="1"/>
  <c r="S962" i="2"/>
  <c r="G963" i="2"/>
  <c r="I963" i="2" l="1"/>
  <c r="R963" i="2"/>
  <c r="T963" i="2" s="1"/>
  <c r="Q963" i="2"/>
  <c r="P963" i="2"/>
  <c r="U963" i="2"/>
  <c r="V963" i="2" s="1"/>
  <c r="F964" i="2" s="1"/>
  <c r="S963" i="2" l="1"/>
  <c r="J964" i="2"/>
  <c r="M964" i="2" s="1"/>
  <c r="H964" i="2"/>
  <c r="K964" i="2" s="1"/>
  <c r="N964" i="2" s="1"/>
  <c r="O964" i="2" s="1"/>
  <c r="G964" i="2"/>
  <c r="I964" i="2" l="1"/>
  <c r="Q964" i="2"/>
  <c r="S964" i="2" s="1"/>
  <c r="P964" i="2"/>
  <c r="U964" i="2"/>
  <c r="R964" i="2"/>
  <c r="T964" i="2" s="1"/>
  <c r="V964" i="2" l="1"/>
  <c r="F965" i="2" s="1"/>
  <c r="G965" i="2"/>
  <c r="H965" i="2" l="1"/>
  <c r="K965" i="2" s="1"/>
  <c r="N965" i="2" s="1"/>
  <c r="O965" i="2" s="1"/>
  <c r="J965" i="2"/>
  <c r="M965" i="2" s="1"/>
  <c r="I965" i="2"/>
  <c r="R965" i="2" l="1"/>
  <c r="T965" i="2" s="1"/>
  <c r="Q965" i="2"/>
  <c r="P965" i="2"/>
  <c r="U965" i="2"/>
  <c r="V965" i="2" s="1"/>
  <c r="F966" i="2" s="1"/>
  <c r="S965" i="2" l="1"/>
  <c r="G966" i="2"/>
  <c r="J966" i="2"/>
  <c r="M966" i="2" s="1"/>
  <c r="I966" i="2"/>
  <c r="H966" i="2"/>
  <c r="K966" i="2" s="1"/>
  <c r="N966" i="2" s="1"/>
  <c r="O966" i="2" s="1"/>
  <c r="P966" i="2" l="1"/>
  <c r="R966" i="2"/>
  <c r="T966" i="2" s="1"/>
  <c r="Q966" i="2"/>
  <c r="S966" i="2" s="1"/>
  <c r="U966" i="2"/>
  <c r="G967" i="2" l="1"/>
  <c r="V966" i="2"/>
  <c r="F967" i="2" s="1"/>
  <c r="H967" i="2" l="1"/>
  <c r="K967" i="2" s="1"/>
  <c r="I967" i="2"/>
  <c r="J967" i="2"/>
  <c r="M967" i="2" s="1"/>
  <c r="N967" i="2" l="1"/>
  <c r="O967" i="2" s="1"/>
  <c r="R967" i="2" l="1"/>
  <c r="T967" i="2" s="1"/>
  <c r="Q967" i="2"/>
  <c r="P967" i="2"/>
  <c r="U967" i="2"/>
  <c r="V967" i="2" s="1"/>
  <c r="F968" i="2" s="1"/>
  <c r="H968" i="2" l="1"/>
  <c r="K968" i="2" s="1"/>
  <c r="N968" i="2" s="1"/>
  <c r="O968" i="2" s="1"/>
  <c r="J968" i="2"/>
  <c r="M968" i="2" s="1"/>
  <c r="S967" i="2"/>
  <c r="G968" i="2"/>
  <c r="I968" i="2" l="1"/>
  <c r="R968" i="2"/>
  <c r="T968" i="2" s="1"/>
  <c r="Q968" i="2"/>
  <c r="P968" i="2"/>
  <c r="U968" i="2"/>
  <c r="V968" i="2" s="1"/>
  <c r="F969" i="2" s="1"/>
  <c r="J969" i="2" l="1"/>
  <c r="M969" i="2" s="1"/>
  <c r="H969" i="2"/>
  <c r="K969" i="2" s="1"/>
  <c r="N969" i="2" s="1"/>
  <c r="O969" i="2" s="1"/>
  <c r="S968" i="2"/>
  <c r="G969" i="2"/>
  <c r="G970" i="2" l="1"/>
  <c r="R969" i="2"/>
  <c r="T969" i="2" s="1"/>
  <c r="Q969" i="2"/>
  <c r="P969" i="2"/>
  <c r="V969" i="2" s="1"/>
  <c r="F970" i="2" s="1"/>
  <c r="U969" i="2"/>
  <c r="I969" i="2"/>
  <c r="S969" i="2" l="1"/>
  <c r="H970" i="2"/>
  <c r="K970" i="2" s="1"/>
  <c r="J970" i="2"/>
  <c r="M970" i="2" s="1"/>
  <c r="I970" i="2"/>
  <c r="N970" i="2" l="1"/>
  <c r="O970" i="2" s="1"/>
  <c r="R970" i="2" l="1"/>
  <c r="T970" i="2" s="1"/>
  <c r="Q970" i="2"/>
  <c r="P970" i="2"/>
  <c r="U970" i="2"/>
  <c r="V970" i="2" s="1"/>
  <c r="F971" i="2" s="1"/>
  <c r="H971" i="2" l="1"/>
  <c r="K971" i="2" s="1"/>
  <c r="N971" i="2" s="1"/>
  <c r="O971" i="2" s="1"/>
  <c r="J971" i="2"/>
  <c r="M971" i="2" s="1"/>
  <c r="S970" i="2"/>
  <c r="G971" i="2"/>
  <c r="I971" i="2" s="1"/>
  <c r="Q971" i="2" l="1"/>
  <c r="R971" i="2"/>
  <c r="T971" i="2" s="1"/>
  <c r="P971" i="2"/>
  <c r="U971" i="2"/>
  <c r="V971" i="2" s="1"/>
  <c r="F972" i="2" s="1"/>
  <c r="J972" i="2" l="1"/>
  <c r="M972" i="2" s="1"/>
  <c r="H972" i="2"/>
  <c r="K972" i="2" s="1"/>
  <c r="N972" i="2" s="1"/>
  <c r="O972" i="2" s="1"/>
  <c r="G972" i="2"/>
  <c r="S971" i="2"/>
  <c r="U972" i="2" l="1"/>
  <c r="R972" i="2"/>
  <c r="T972" i="2" s="1"/>
  <c r="Q972" i="2"/>
  <c r="G973" i="2" s="1"/>
  <c r="P972" i="2"/>
  <c r="V972" i="2" s="1"/>
  <c r="F973" i="2" s="1"/>
  <c r="I972" i="2"/>
  <c r="S972" i="2" l="1"/>
  <c r="J973" i="2"/>
  <c r="M973" i="2" s="1"/>
  <c r="H973" i="2"/>
  <c r="K973" i="2" s="1"/>
  <c r="I973" i="2"/>
  <c r="N973" i="2" l="1"/>
  <c r="O973" i="2" s="1"/>
  <c r="R973" i="2" l="1"/>
  <c r="T973" i="2" s="1"/>
  <c r="U973" i="2"/>
  <c r="Q973" i="2"/>
  <c r="P973" i="2"/>
  <c r="V973" i="2" s="1"/>
  <c r="F974" i="2" s="1"/>
  <c r="H974" i="2" l="1"/>
  <c r="K974" i="2" s="1"/>
  <c r="N974" i="2" s="1"/>
  <c r="O974" i="2" s="1"/>
  <c r="J974" i="2"/>
  <c r="M974" i="2" s="1"/>
  <c r="S973" i="2"/>
  <c r="G974" i="2"/>
  <c r="R974" i="2" l="1"/>
  <c r="T974" i="2" s="1"/>
  <c r="Q974" i="2"/>
  <c r="P974" i="2"/>
  <c r="U974" i="2"/>
  <c r="I974" i="2"/>
  <c r="V974" i="2" l="1"/>
  <c r="F975" i="2" s="1"/>
  <c r="S974" i="2"/>
  <c r="G975" i="2"/>
  <c r="H975" i="2" l="1"/>
  <c r="K975" i="2" s="1"/>
  <c r="J975" i="2"/>
  <c r="M975" i="2" s="1"/>
  <c r="I975" i="2"/>
  <c r="N975" i="2" l="1"/>
  <c r="O975" i="2" s="1"/>
  <c r="U975" i="2" l="1"/>
  <c r="R975" i="2"/>
  <c r="T975" i="2" s="1"/>
  <c r="Q975" i="2"/>
  <c r="P975" i="2"/>
  <c r="V975" i="2" s="1"/>
  <c r="F976" i="2" s="1"/>
  <c r="H976" i="2" l="1"/>
  <c r="K976" i="2" s="1"/>
  <c r="J976" i="2"/>
  <c r="M976" i="2" s="1"/>
  <c r="S975" i="2"/>
  <c r="G976" i="2"/>
  <c r="I976" i="2" l="1"/>
  <c r="L976" i="2" s="1"/>
  <c r="N976" i="2" s="1"/>
  <c r="O976" i="2" s="1"/>
  <c r="R976" i="2" l="1"/>
  <c r="T976" i="2" s="1"/>
  <c r="Q976" i="2"/>
  <c r="P976" i="2"/>
  <c r="V976" i="2" s="1"/>
  <c r="F977" i="2" s="1"/>
  <c r="U976" i="2"/>
  <c r="J977" i="2" l="1"/>
  <c r="M977" i="2" s="1"/>
  <c r="H977" i="2"/>
  <c r="K977" i="2" s="1"/>
  <c r="I977" i="2"/>
  <c r="L977" i="2" s="1"/>
  <c r="S976" i="2"/>
  <c r="G977" i="2"/>
  <c r="N977" i="2" l="1"/>
  <c r="O977" i="2" s="1"/>
  <c r="U977" i="2" l="1"/>
  <c r="R977" i="2"/>
  <c r="T977" i="2" s="1"/>
  <c r="Q977" i="2"/>
  <c r="P977" i="2"/>
  <c r="S977" i="2" l="1"/>
  <c r="G978" i="2"/>
  <c r="V977" i="2"/>
  <c r="F978" i="2" s="1"/>
  <c r="J978" i="2" l="1"/>
  <c r="M978" i="2" s="1"/>
  <c r="H978" i="2"/>
  <c r="K978" i="2" s="1"/>
  <c r="I978" i="2"/>
  <c r="L978" i="2" s="1"/>
  <c r="N978" i="2" s="1"/>
  <c r="O978" i="2" s="1"/>
  <c r="P978" i="2" l="1"/>
  <c r="U978" i="2"/>
  <c r="R978" i="2"/>
  <c r="T978" i="2" s="1"/>
  <c r="Q978" i="2"/>
  <c r="S978" i="2" l="1"/>
  <c r="G979" i="2"/>
  <c r="V978" i="2"/>
  <c r="F979" i="2" s="1"/>
  <c r="J979" i="2" l="1"/>
  <c r="M979" i="2" s="1"/>
  <c r="I979" i="2"/>
  <c r="L979" i="2" s="1"/>
  <c r="H979" i="2"/>
  <c r="K979" i="2" s="1"/>
  <c r="N979" i="2" s="1"/>
  <c r="O979" i="2" s="1"/>
  <c r="U979" i="2" l="1"/>
  <c r="Q979" i="2"/>
  <c r="P979" i="2"/>
  <c r="R979" i="2"/>
  <c r="T979" i="2" s="1"/>
  <c r="V979" i="2" l="1"/>
  <c r="F980" i="2" s="1"/>
  <c r="S979" i="2"/>
  <c r="G980" i="2"/>
  <c r="J980" i="2" l="1"/>
  <c r="M980" i="2" s="1"/>
  <c r="H980" i="2"/>
  <c r="K980" i="2" s="1"/>
  <c r="N980" i="2" s="1"/>
  <c r="O980" i="2" s="1"/>
  <c r="I980" i="2"/>
  <c r="L980" i="2" s="1"/>
  <c r="U980" i="2" l="1"/>
  <c r="R980" i="2"/>
  <c r="T980" i="2" s="1"/>
  <c r="Q980" i="2"/>
  <c r="P980" i="2"/>
  <c r="V980" i="2" s="1"/>
  <c r="F981" i="2" s="1"/>
  <c r="J981" i="2" l="1"/>
  <c r="M981" i="2" s="1"/>
  <c r="H981" i="2"/>
  <c r="K981" i="2" s="1"/>
  <c r="S980" i="2"/>
  <c r="G981" i="2"/>
  <c r="I981" i="2" l="1"/>
  <c r="L981" i="2" s="1"/>
  <c r="N981" i="2" s="1"/>
  <c r="O981" i="2" s="1"/>
  <c r="R981" i="2" l="1"/>
  <c r="T981" i="2" s="1"/>
  <c r="P981" i="2"/>
  <c r="Q981" i="2"/>
  <c r="U981" i="2"/>
  <c r="S981" i="2" l="1"/>
  <c r="G982" i="2"/>
  <c r="V981" i="2"/>
  <c r="F982" i="2" s="1"/>
  <c r="J982" i="2" l="1"/>
  <c r="M982" i="2" s="1"/>
  <c r="I982" i="2"/>
  <c r="L982" i="2" s="1"/>
  <c r="H982" i="2"/>
  <c r="K982" i="2" s="1"/>
  <c r="N982" i="2" l="1"/>
  <c r="O982" i="2" s="1"/>
  <c r="U982" i="2" l="1"/>
  <c r="R982" i="2"/>
  <c r="T982" i="2" s="1"/>
  <c r="P982" i="2"/>
  <c r="Q982" i="2"/>
  <c r="S982" i="2" l="1"/>
  <c r="G983" i="2"/>
  <c r="V982" i="2"/>
  <c r="F983" i="2" s="1"/>
  <c r="J983" i="2" l="1"/>
  <c r="M983" i="2" s="1"/>
  <c r="H983" i="2"/>
  <c r="K983" i="2" s="1"/>
  <c r="I983" i="2"/>
  <c r="L983" i="2" s="1"/>
  <c r="N983" i="2" s="1"/>
  <c r="O983" i="2" s="1"/>
  <c r="Q983" i="2" l="1"/>
  <c r="P983" i="2"/>
  <c r="U983" i="2"/>
  <c r="R983" i="2"/>
  <c r="T983" i="2" s="1"/>
  <c r="V983" i="2" l="1"/>
  <c r="F984" i="2" s="1"/>
  <c r="S983" i="2"/>
  <c r="G984" i="2"/>
  <c r="J984" i="2" l="1"/>
  <c r="M984" i="2" s="1"/>
  <c r="I984" i="2"/>
  <c r="L984" i="2" s="1"/>
  <c r="H984" i="2"/>
  <c r="K984" i="2" s="1"/>
  <c r="N984" i="2" l="1"/>
  <c r="O984" i="2" s="1"/>
  <c r="Q984" i="2" l="1"/>
  <c r="R984" i="2"/>
  <c r="T984" i="2" s="1"/>
  <c r="P984" i="2"/>
  <c r="U984" i="2"/>
  <c r="V984" i="2" s="1"/>
  <c r="F985" i="2" s="1"/>
  <c r="H985" i="2" l="1"/>
  <c r="K985" i="2" s="1"/>
  <c r="J985" i="2"/>
  <c r="M985" i="2" s="1"/>
  <c r="N985" i="2" s="1"/>
  <c r="O985" i="2" s="1"/>
  <c r="S984" i="2"/>
  <c r="G985" i="2"/>
  <c r="I985" i="2" s="1"/>
  <c r="R985" i="2" l="1"/>
  <c r="T985" i="2" s="1"/>
  <c r="Q985" i="2"/>
  <c r="P985" i="2"/>
  <c r="U985" i="2"/>
  <c r="V985" i="2" s="1"/>
  <c r="F986" i="2" s="1"/>
  <c r="J986" i="2" l="1"/>
  <c r="M986" i="2" s="1"/>
  <c r="I986" i="2"/>
  <c r="H986" i="2"/>
  <c r="K986" i="2" s="1"/>
  <c r="N986" i="2" s="1"/>
  <c r="O986" i="2" s="1"/>
  <c r="S985" i="2"/>
  <c r="R986" i="2" l="1"/>
  <c r="T986" i="2" s="1"/>
  <c r="P986" i="2"/>
  <c r="Q986" i="2"/>
  <c r="U986" i="2"/>
  <c r="S986" i="2" l="1"/>
  <c r="G987" i="2"/>
  <c r="V986" i="2"/>
  <c r="F987" i="2" s="1"/>
  <c r="I987" i="2" l="1"/>
  <c r="J987" i="2"/>
  <c r="M987" i="2" s="1"/>
  <c r="H987" i="2"/>
  <c r="K987" i="2" s="1"/>
  <c r="N987" i="2" s="1"/>
  <c r="O987" i="2" s="1"/>
  <c r="R987" i="2" l="1"/>
  <c r="T987" i="2" s="1"/>
  <c r="P987" i="2"/>
  <c r="Q987" i="2"/>
  <c r="U987" i="2"/>
  <c r="V987" i="2" s="1"/>
  <c r="F988" i="2" s="1"/>
  <c r="J988" i="2" l="1"/>
  <c r="M988" i="2" s="1"/>
  <c r="H988" i="2"/>
  <c r="K988" i="2" s="1"/>
  <c r="N988" i="2" s="1"/>
  <c r="O988" i="2" s="1"/>
  <c r="S987" i="2"/>
  <c r="G988" i="2"/>
  <c r="Q988" i="2" l="1"/>
  <c r="S988" i="2" s="1"/>
  <c r="R988" i="2"/>
  <c r="T988" i="2" s="1"/>
  <c r="P988" i="2"/>
  <c r="U988" i="2"/>
  <c r="I988" i="2"/>
  <c r="V988" i="2" l="1"/>
  <c r="F989" i="2" s="1"/>
  <c r="G989" i="2"/>
  <c r="J989" i="2" l="1"/>
  <c r="M989" i="2" s="1"/>
  <c r="I989" i="2"/>
  <c r="H989" i="2"/>
  <c r="K989" i="2" s="1"/>
  <c r="N989" i="2" s="1"/>
  <c r="O989" i="2" s="1"/>
  <c r="R989" i="2" l="1"/>
  <c r="T989" i="2" s="1"/>
  <c r="Q989" i="2"/>
  <c r="P989" i="2"/>
  <c r="U989" i="2"/>
  <c r="V989" i="2" s="1"/>
  <c r="F990" i="2" s="1"/>
  <c r="H990" i="2" l="1"/>
  <c r="K990" i="2" s="1"/>
  <c r="N990" i="2" s="1"/>
  <c r="O990" i="2" s="1"/>
  <c r="J990" i="2"/>
  <c r="M990" i="2" s="1"/>
  <c r="S989" i="2"/>
  <c r="G990" i="2"/>
  <c r="P990" i="2" l="1"/>
  <c r="R990" i="2"/>
  <c r="T990" i="2" s="1"/>
  <c r="Q990" i="2"/>
  <c r="S990" i="2" s="1"/>
  <c r="U990" i="2"/>
  <c r="I990" i="2"/>
  <c r="V990" i="2" l="1"/>
  <c r="F991" i="2" s="1"/>
  <c r="G991" i="2"/>
  <c r="I991" i="2" l="1"/>
  <c r="J991" i="2"/>
  <c r="M991" i="2" s="1"/>
  <c r="H991" i="2"/>
  <c r="K991" i="2" s="1"/>
  <c r="N991" i="2" l="1"/>
  <c r="O991" i="2" s="1"/>
  <c r="R991" i="2" l="1"/>
  <c r="T991" i="2" s="1"/>
  <c r="U991" i="2"/>
  <c r="P991" i="2"/>
  <c r="Q991" i="2"/>
  <c r="S991" i="2" l="1"/>
  <c r="G992" i="2"/>
  <c r="V991" i="2"/>
  <c r="F992" i="2" s="1"/>
  <c r="J992" i="2" l="1"/>
  <c r="M992" i="2" s="1"/>
  <c r="H992" i="2"/>
  <c r="K992" i="2" s="1"/>
  <c r="N992" i="2" s="1"/>
  <c r="O992" i="2" s="1"/>
  <c r="I992" i="2"/>
  <c r="O993" i="2" l="1"/>
  <c r="R992" i="2"/>
  <c r="T992" i="2" s="1"/>
  <c r="Q992" i="2"/>
  <c r="P992" i="2"/>
  <c r="U992" i="2"/>
  <c r="S992" i="2" l="1"/>
  <c r="G993" i="2"/>
  <c r="V992" i="2"/>
  <c r="F993" i="2" s="1"/>
  <c r="U993" i="2"/>
  <c r="Q993" i="2"/>
  <c r="R993" i="2"/>
  <c r="T993" i="2" s="1"/>
  <c r="J993" i="2" l="1"/>
  <c r="M993" i="2" s="1"/>
  <c r="H993" i="2"/>
  <c r="I993" i="2"/>
  <c r="G994" i="2"/>
  <c r="K993" i="2" l="1"/>
  <c r="N993" i="2" s="1"/>
  <c r="P993" i="2"/>
  <c r="S993" i="2" l="1"/>
  <c r="V993" i="2"/>
  <c r="F994" i="2" s="1"/>
  <c r="J994" i="2" l="1"/>
  <c r="M994" i="2" s="1"/>
  <c r="H994" i="2"/>
  <c r="K994" i="2" s="1"/>
  <c r="N994" i="2" s="1"/>
  <c r="O994" i="2" s="1"/>
  <c r="I994" i="2"/>
  <c r="U994" i="2" l="1"/>
  <c r="P994" i="2"/>
  <c r="V994" i="2" s="1"/>
  <c r="F995" i="2" s="1"/>
  <c r="Q994" i="2"/>
  <c r="R994" i="2"/>
  <c r="T994" i="2" s="1"/>
  <c r="J995" i="2" l="1"/>
  <c r="M995" i="2" s="1"/>
  <c r="H995" i="2"/>
  <c r="K995" i="2" s="1"/>
  <c r="N995" i="2" s="1"/>
  <c r="O995" i="2" s="1"/>
  <c r="S994" i="2"/>
  <c r="G995" i="2"/>
  <c r="P995" i="2" l="1"/>
  <c r="Q995" i="2"/>
  <c r="S995" i="2" s="1"/>
  <c r="U995" i="2"/>
  <c r="R995" i="2"/>
  <c r="T995" i="2" s="1"/>
  <c r="I995" i="2"/>
  <c r="V995" i="2" l="1"/>
  <c r="F996" i="2" s="1"/>
  <c r="G996" i="2"/>
  <c r="J996" i="2" l="1"/>
  <c r="M996" i="2" s="1"/>
  <c r="I996" i="2"/>
  <c r="H996" i="2"/>
  <c r="K996" i="2" s="1"/>
  <c r="N996" i="2" l="1"/>
  <c r="O996" i="2" s="1"/>
  <c r="R996" i="2" l="1"/>
  <c r="T996" i="2" s="1"/>
  <c r="Q996" i="2"/>
  <c r="P996" i="2"/>
  <c r="V996" i="2" s="1"/>
  <c r="F997" i="2" s="1"/>
  <c r="U996" i="2"/>
  <c r="J997" i="2" l="1"/>
  <c r="M997" i="2" s="1"/>
  <c r="I997" i="2"/>
  <c r="L997" i="2" s="1"/>
  <c r="H997" i="2"/>
  <c r="K997" i="2" s="1"/>
  <c r="S996" i="2"/>
  <c r="G997" i="2"/>
  <c r="N997" i="2" l="1"/>
  <c r="O997" i="2" s="1"/>
  <c r="O998" i="2" l="1"/>
  <c r="Q997" i="2"/>
  <c r="P997" i="2"/>
  <c r="V997" i="2" s="1"/>
  <c r="F998" i="2" s="1"/>
  <c r="R997" i="2"/>
  <c r="T997" i="2" s="1"/>
  <c r="U997" i="2"/>
  <c r="H998" i="2" l="1"/>
  <c r="K998" i="2" s="1"/>
  <c r="J998" i="2"/>
  <c r="M998" i="2" s="1"/>
  <c r="S997" i="2"/>
  <c r="G998" i="2"/>
  <c r="R998" i="2"/>
  <c r="T998" i="2" s="1"/>
  <c r="U998" i="2"/>
  <c r="P998" i="2"/>
  <c r="I998" i="2" l="1"/>
  <c r="Q998" i="2" s="1"/>
  <c r="S998" i="2" s="1"/>
  <c r="N998" i="2"/>
  <c r="G999" i="2" l="1"/>
  <c r="V998" i="2"/>
  <c r="F999" i="2" s="1"/>
  <c r="I999" i="2" l="1"/>
  <c r="J999" i="2"/>
  <c r="M999" i="2" s="1"/>
  <c r="H999" i="2"/>
  <c r="K999" i="2" s="1"/>
  <c r="N999" i="2" s="1"/>
  <c r="O999" i="2" s="1"/>
  <c r="U999" i="2" l="1"/>
  <c r="Q999" i="2"/>
  <c r="R999" i="2"/>
  <c r="T999" i="2" s="1"/>
  <c r="P999" i="2"/>
  <c r="V999" i="2" s="1"/>
  <c r="F1000" i="2" s="1"/>
  <c r="O1000" i="2"/>
  <c r="U1000" i="2" l="1"/>
  <c r="Q1000" i="2"/>
  <c r="R1000" i="2"/>
  <c r="T1000" i="2" s="1"/>
  <c r="J1000" i="2"/>
  <c r="M1000" i="2" s="1"/>
  <c r="H1000" i="2"/>
  <c r="K1000" i="2" s="1"/>
  <c r="N1000" i="2" s="1"/>
  <c r="S999" i="2"/>
  <c r="G1000" i="2"/>
  <c r="G1001" i="2" s="1"/>
  <c r="I1000" i="2" l="1"/>
  <c r="P1000" i="2"/>
  <c r="V1000" i="2" s="1"/>
  <c r="F1001" i="2" s="1"/>
  <c r="J1001" i="2" l="1"/>
  <c r="M1001" i="2" s="1"/>
  <c r="H1001" i="2"/>
  <c r="K1001" i="2" s="1"/>
  <c r="I1001" i="2"/>
  <c r="L1001" i="2" s="1"/>
  <c r="S1000" i="2"/>
  <c r="N1001" i="2" l="1"/>
  <c r="O1001" i="2" s="1"/>
  <c r="O1002" i="2" l="1"/>
  <c r="U1001" i="2"/>
  <c r="R1001" i="2"/>
  <c r="T1001" i="2" s="1"/>
  <c r="Q1001" i="2"/>
  <c r="P1001" i="2"/>
  <c r="V1001" i="2" l="1"/>
  <c r="F1002" i="2" s="1"/>
  <c r="S1001" i="2"/>
  <c r="G1002" i="2"/>
  <c r="G1003" i="2" s="1"/>
  <c r="P1002" i="2"/>
  <c r="U1002" i="2"/>
  <c r="R1002" i="2"/>
  <c r="T1002" i="2" s="1"/>
  <c r="Q1002" i="2"/>
  <c r="S1002" i="2" s="1"/>
  <c r="J1002" i="2" l="1"/>
  <c r="M1002" i="2" s="1"/>
  <c r="H1002" i="2"/>
  <c r="K1002" i="2" s="1"/>
  <c r="I1002" i="2"/>
  <c r="L1002" i="2" s="1"/>
  <c r="N1002" i="2" s="1"/>
  <c r="V1002" i="2"/>
  <c r="F1003" i="2" s="1"/>
  <c r="I1003" i="2" l="1"/>
  <c r="L1003" i="2" s="1"/>
  <c r="J1003" i="2"/>
  <c r="M1003" i="2" s="1"/>
  <c r="H1003" i="2"/>
  <c r="K1003" i="2" s="1"/>
  <c r="N1003" i="2" s="1"/>
  <c r="O1003" i="2" s="1"/>
  <c r="R1003" i="2" l="1"/>
  <c r="T1003" i="2" s="1"/>
  <c r="Q1003" i="2"/>
  <c r="P1003" i="2"/>
  <c r="U1003" i="2"/>
  <c r="V1003" i="2" s="1"/>
  <c r="F1004" i="2" s="1"/>
  <c r="J1004" i="2" l="1"/>
  <c r="M1004" i="2" s="1"/>
  <c r="H1004" i="2"/>
  <c r="K1004" i="2" s="1"/>
  <c r="S1003" i="2"/>
  <c r="G1004" i="2"/>
  <c r="I1004" i="2" l="1"/>
  <c r="L1004" i="2" s="1"/>
  <c r="N1004" i="2" s="1"/>
  <c r="O1004" i="2" s="1"/>
  <c r="Q1004" i="2" l="1"/>
  <c r="P1004" i="2"/>
  <c r="R1004" i="2"/>
  <c r="T1004" i="2" s="1"/>
  <c r="U1004" i="2"/>
  <c r="V1004" i="2" s="1"/>
  <c r="F1005" i="2" s="1"/>
  <c r="J1005" i="2" l="1"/>
  <c r="M1005" i="2" s="1"/>
  <c r="H1005" i="2"/>
  <c r="K1005" i="2" s="1"/>
  <c r="S1004" i="2"/>
  <c r="G1005" i="2"/>
  <c r="I1005" i="2" l="1"/>
  <c r="L1005" i="2" s="1"/>
  <c r="N1005" i="2" s="1"/>
  <c r="O1005" i="2" s="1"/>
  <c r="R1005" i="2" l="1"/>
  <c r="T1005" i="2" s="1"/>
  <c r="Q1005" i="2"/>
  <c r="P1005" i="2"/>
  <c r="V1005" i="2" s="1"/>
  <c r="F1006" i="2" s="1"/>
  <c r="U1005" i="2"/>
  <c r="J1006" i="2" l="1"/>
  <c r="M1006" i="2" s="1"/>
  <c r="H1006" i="2"/>
  <c r="K1006" i="2" s="1"/>
  <c r="S1005" i="2"/>
  <c r="G1006" i="2"/>
  <c r="I1006" i="2" l="1"/>
  <c r="L1006" i="2" s="1"/>
  <c r="N1006" i="2" s="1"/>
  <c r="O1006" i="2" s="1"/>
  <c r="R1006" i="2" l="1"/>
  <c r="T1006" i="2" s="1"/>
  <c r="Q1006" i="2"/>
  <c r="P1006" i="2"/>
  <c r="U1006" i="2"/>
  <c r="V1006" i="2" s="1"/>
  <c r="F1007" i="2" s="1"/>
  <c r="J1007" i="2" l="1"/>
  <c r="M1007" i="2" s="1"/>
  <c r="H1007" i="2"/>
  <c r="K1007" i="2" s="1"/>
  <c r="S1006" i="2"/>
  <c r="G1007" i="2"/>
  <c r="I1007" i="2" l="1"/>
  <c r="L1007" i="2" s="1"/>
  <c r="N1007" i="2" s="1"/>
  <c r="O1007" i="2" s="1"/>
  <c r="Q1007" i="2" l="1"/>
  <c r="P1007" i="2"/>
  <c r="R1007" i="2"/>
  <c r="T1007" i="2" s="1"/>
  <c r="U1007" i="2"/>
  <c r="V1007" i="2" l="1"/>
  <c r="F1008" i="2" s="1"/>
  <c r="S1007" i="2"/>
  <c r="G1008" i="2"/>
  <c r="J1008" i="2" l="1"/>
  <c r="M1008" i="2" s="1"/>
  <c r="I1008" i="2"/>
  <c r="H1008" i="2"/>
  <c r="K1008" i="2" s="1"/>
  <c r="N1008" i="2" s="1"/>
  <c r="O1008" i="2" s="1"/>
  <c r="Q1008" i="2" l="1"/>
  <c r="R1008" i="2"/>
  <c r="T1008" i="2" s="1"/>
  <c r="P1008" i="2"/>
  <c r="U1008" i="2"/>
  <c r="V1008" i="2" s="1"/>
  <c r="F1009" i="2" s="1"/>
  <c r="J1009" i="2" l="1"/>
  <c r="M1009" i="2" s="1"/>
  <c r="H1009" i="2"/>
  <c r="K1009" i="2" s="1"/>
  <c r="N1009" i="2" s="1"/>
  <c r="O1009" i="2" s="1"/>
  <c r="S1008" i="2"/>
  <c r="G1009" i="2"/>
  <c r="I1009" i="2" s="1"/>
  <c r="R1009" i="2" l="1"/>
  <c r="T1009" i="2" s="1"/>
  <c r="P1009" i="2"/>
  <c r="Q1009" i="2"/>
  <c r="S1009" i="2" s="1"/>
  <c r="U1009" i="2"/>
  <c r="V1009" i="2" l="1"/>
  <c r="F1010" i="2" s="1"/>
  <c r="J1010" i="2" l="1"/>
  <c r="M1010" i="2" s="1"/>
  <c r="I1010" i="2"/>
  <c r="H1010" i="2"/>
  <c r="K1010" i="2" s="1"/>
  <c r="N1010" i="2" s="1"/>
  <c r="O1010" i="2" s="1"/>
  <c r="U1010" i="2" l="1"/>
  <c r="R1010" i="2"/>
  <c r="T1010" i="2" s="1"/>
  <c r="Q1010" i="2"/>
  <c r="P1010" i="2"/>
  <c r="V1010" i="2" s="1"/>
  <c r="F1011" i="2" s="1"/>
  <c r="S1010" i="2" l="1"/>
  <c r="G1011" i="2"/>
  <c r="I1011" i="2" s="1"/>
  <c r="H1011" i="2"/>
  <c r="K1011" i="2" s="1"/>
  <c r="N1011" i="2" s="1"/>
  <c r="O1011" i="2" s="1"/>
  <c r="J1011" i="2"/>
  <c r="M1011" i="2" s="1"/>
  <c r="R1011" i="2" l="1"/>
  <c r="T1011" i="2" s="1"/>
  <c r="Q1011" i="2"/>
  <c r="S1011" i="2" s="1"/>
  <c r="P1011" i="2"/>
  <c r="U1011" i="2"/>
  <c r="V1011" i="2" s="1"/>
  <c r="F1012" i="2" s="1"/>
  <c r="G1012" i="2"/>
  <c r="J1012" i="2" l="1"/>
  <c r="M1012" i="2" s="1"/>
  <c r="I1012" i="2"/>
  <c r="H1012" i="2"/>
  <c r="K1012" i="2" s="1"/>
  <c r="N1012" i="2" l="1"/>
  <c r="O1012" i="2" s="1"/>
  <c r="P1012" i="2" l="1"/>
  <c r="V1012" i="2" s="1"/>
  <c r="F1013" i="2" s="1"/>
  <c r="U1012" i="2"/>
  <c r="R1012" i="2"/>
  <c r="T1012" i="2" s="1"/>
  <c r="Q1012" i="2"/>
  <c r="S1012" i="2" l="1"/>
  <c r="G1013" i="2"/>
  <c r="J1013" i="2"/>
  <c r="M1013" i="2" s="1"/>
  <c r="I1013" i="2"/>
  <c r="H1013" i="2"/>
  <c r="K1013" i="2" s="1"/>
  <c r="N1013" i="2" l="1"/>
  <c r="O1013" i="2" s="1"/>
  <c r="R1013" i="2" l="1"/>
  <c r="T1013" i="2" s="1"/>
  <c r="U1013" i="2"/>
  <c r="P1013" i="2"/>
  <c r="Q1013" i="2"/>
  <c r="S1013" i="2" l="1"/>
  <c r="G1014" i="2"/>
  <c r="V1013" i="2"/>
  <c r="F1014" i="2" s="1"/>
  <c r="J1014" i="2" l="1"/>
  <c r="M1014" i="2" s="1"/>
  <c r="I1014" i="2"/>
  <c r="H1014" i="2"/>
  <c r="K1014" i="2" s="1"/>
  <c r="N1014" i="2" s="1"/>
  <c r="O1014" i="2" s="1"/>
  <c r="P1014" i="2" l="1"/>
  <c r="Q1014" i="2"/>
  <c r="R1014" i="2"/>
  <c r="T1014" i="2" s="1"/>
  <c r="U1014" i="2"/>
  <c r="V1014" i="2" s="1"/>
  <c r="F1015" i="2" s="1"/>
  <c r="J1015" i="2" l="1"/>
  <c r="M1015" i="2" s="1"/>
  <c r="H1015" i="2"/>
  <c r="K1015" i="2" s="1"/>
  <c r="N1015" i="2" s="1"/>
  <c r="O1015" i="2" s="1"/>
  <c r="S1014" i="2"/>
  <c r="G1015" i="2"/>
  <c r="G1016" i="2" l="1"/>
  <c r="Q1015" i="2"/>
  <c r="R1015" i="2"/>
  <c r="T1015" i="2" s="1"/>
  <c r="P1015" i="2"/>
  <c r="U1015" i="2"/>
  <c r="I1015" i="2"/>
  <c r="V1015" i="2" l="1"/>
  <c r="F1016" i="2" s="1"/>
  <c r="S1015" i="2"/>
  <c r="J1016" i="2" l="1"/>
  <c r="M1016" i="2" s="1"/>
  <c r="I1016" i="2"/>
  <c r="H1016" i="2"/>
  <c r="K1016" i="2" s="1"/>
  <c r="N1016" i="2" s="1"/>
  <c r="O1016" i="2" s="1"/>
  <c r="R1016" i="2" l="1"/>
  <c r="T1016" i="2" s="1"/>
  <c r="Q1016" i="2"/>
  <c r="P1016" i="2"/>
  <c r="U1016" i="2"/>
  <c r="S1016" i="2" l="1"/>
  <c r="G1017" i="2"/>
  <c r="V1016" i="2"/>
  <c r="F1017" i="2" s="1"/>
  <c r="I1017" i="2" l="1"/>
  <c r="J1017" i="2"/>
  <c r="M1017" i="2" s="1"/>
  <c r="H1017" i="2"/>
  <c r="K1017" i="2" s="1"/>
  <c r="N1017" i="2" s="1"/>
  <c r="O1017" i="2" s="1"/>
  <c r="P1017" i="2" l="1"/>
  <c r="R1017" i="2"/>
  <c r="T1017" i="2" s="1"/>
  <c r="Q1017" i="2"/>
  <c r="U1017" i="2"/>
  <c r="S1017" i="2" l="1"/>
  <c r="G1018" i="2"/>
  <c r="V1017" i="2"/>
  <c r="F1018" i="2" s="1"/>
  <c r="H1018" i="2" l="1"/>
  <c r="K1018" i="2" s="1"/>
  <c r="J1018" i="2"/>
  <c r="M1018" i="2" s="1"/>
  <c r="I1018" i="2"/>
  <c r="N1018" i="2" l="1"/>
  <c r="O1018" i="2" s="1"/>
  <c r="R1018" i="2" l="1"/>
  <c r="T1018" i="2" s="1"/>
  <c r="Q1018" i="2"/>
  <c r="P1018" i="2"/>
  <c r="U1018" i="2"/>
  <c r="V1018" i="2" s="1"/>
  <c r="F1019" i="2" s="1"/>
  <c r="S1018" i="2" l="1"/>
  <c r="G1019" i="2"/>
  <c r="J1019" i="2"/>
  <c r="M1019" i="2" s="1"/>
  <c r="I1019" i="2"/>
  <c r="H1019" i="2"/>
  <c r="K1019" i="2" s="1"/>
  <c r="N1019" i="2" l="1"/>
  <c r="O1019" i="2" s="1"/>
  <c r="Q1019" i="2" l="1"/>
  <c r="P1019" i="2"/>
  <c r="V1019" i="2" s="1"/>
  <c r="F1020" i="2" s="1"/>
  <c r="R1019" i="2"/>
  <c r="T1019" i="2" s="1"/>
  <c r="U1019" i="2"/>
  <c r="J1020" i="2" l="1"/>
  <c r="M1020" i="2" s="1"/>
  <c r="H1020" i="2"/>
  <c r="K1020" i="2" s="1"/>
  <c r="N1020" i="2" s="1"/>
  <c r="O1020" i="2" s="1"/>
  <c r="S1019" i="2"/>
  <c r="G1020" i="2"/>
  <c r="R1020" i="2" l="1"/>
  <c r="T1020" i="2" s="1"/>
  <c r="Q1020" i="2"/>
  <c r="P1020" i="2"/>
  <c r="U1020" i="2"/>
  <c r="V1020" i="2" s="1"/>
  <c r="F1021" i="2" s="1"/>
  <c r="I1020" i="2"/>
  <c r="S1020" i="2" l="1"/>
  <c r="J1021" i="2"/>
  <c r="M1021" i="2" s="1"/>
  <c r="H1021" i="2"/>
  <c r="K1021" i="2" s="1"/>
  <c r="N1021" i="2" s="1"/>
  <c r="O1021" i="2" s="1"/>
  <c r="G1021" i="2"/>
  <c r="I1021" i="2" l="1"/>
  <c r="R1021" i="2"/>
  <c r="T1021" i="2" s="1"/>
  <c r="Q1021" i="2"/>
  <c r="S1021" i="2" s="1"/>
  <c r="P1021" i="2"/>
  <c r="U1021" i="2"/>
  <c r="V1021" i="2" s="1"/>
  <c r="F1022" i="2" s="1"/>
  <c r="J1022" i="2" l="1"/>
  <c r="M1022" i="2" s="1"/>
  <c r="H1022" i="2"/>
  <c r="K1022" i="2" s="1"/>
  <c r="N1022" i="2" s="1"/>
  <c r="O1022" i="2" s="1"/>
  <c r="G1022" i="2"/>
  <c r="I1022" i="2" l="1"/>
  <c r="R1022" i="2"/>
  <c r="T1022" i="2" s="1"/>
  <c r="Q1022" i="2"/>
  <c r="S1022" i="2" s="1"/>
  <c r="P1022" i="2"/>
  <c r="U1022" i="2"/>
  <c r="V1022" i="2" l="1"/>
  <c r="F1023" i="2" s="1"/>
  <c r="G1023" i="2"/>
  <c r="J1023" i="2" l="1"/>
  <c r="M1023" i="2" s="1"/>
  <c r="I1023" i="2"/>
  <c r="H1023" i="2"/>
  <c r="K1023" i="2" s="1"/>
  <c r="N1023" i="2" s="1"/>
  <c r="O1023" i="2" s="1"/>
  <c r="R1023" i="2" l="1"/>
  <c r="T1023" i="2" s="1"/>
  <c r="U1023" i="2"/>
  <c r="Q1023" i="2"/>
  <c r="P1023" i="2"/>
  <c r="V1023" i="2" s="1"/>
  <c r="F1024" i="2" s="1"/>
  <c r="H1024" i="2" l="1"/>
  <c r="K1024" i="2" s="1"/>
  <c r="J1024" i="2"/>
  <c r="M1024" i="2" s="1"/>
  <c r="S1023" i="2"/>
  <c r="G1024" i="2"/>
  <c r="I1024" i="2" l="1"/>
  <c r="L1024" i="2" s="1"/>
  <c r="N1024" i="2" s="1"/>
  <c r="O1024" i="2" s="1"/>
  <c r="R1024" i="2" l="1"/>
  <c r="T1024" i="2" s="1"/>
  <c r="Q1024" i="2"/>
  <c r="P1024" i="2"/>
  <c r="V1024" i="2" s="1"/>
  <c r="F1025" i="2" s="1"/>
  <c r="U1024" i="2"/>
  <c r="J1025" i="2" l="1"/>
  <c r="M1025" i="2" s="1"/>
  <c r="H1025" i="2"/>
  <c r="K1025" i="2" s="1"/>
  <c r="S1024" i="2"/>
  <c r="G1025" i="2"/>
  <c r="I1025" i="2" l="1"/>
  <c r="L1025" i="2" s="1"/>
  <c r="N1025" i="2" s="1"/>
  <c r="O1025" i="2" s="1"/>
  <c r="U1025" i="2" l="1"/>
  <c r="R1025" i="2"/>
  <c r="T1025" i="2" s="1"/>
  <c r="Q1025" i="2"/>
  <c r="P1025" i="2"/>
  <c r="V1025" i="2" s="1"/>
  <c r="F1026" i="2" s="1"/>
  <c r="S1025" i="2" l="1"/>
  <c r="G1026" i="2"/>
  <c r="J1026" i="2"/>
  <c r="M1026" i="2" s="1"/>
  <c r="H1026" i="2"/>
  <c r="K1026" i="2" s="1"/>
  <c r="I1026" i="2"/>
  <c r="L1026" i="2" s="1"/>
  <c r="N1026" i="2" s="1"/>
  <c r="O1026" i="2" s="1"/>
  <c r="P1026" i="2" l="1"/>
  <c r="V1026" i="2" s="1"/>
  <c r="F1027" i="2" s="1"/>
  <c r="U1026" i="2"/>
  <c r="R1026" i="2"/>
  <c r="T1026" i="2" s="1"/>
  <c r="Q1026" i="2"/>
  <c r="S1026" i="2" s="1"/>
  <c r="G1027" i="2" l="1"/>
  <c r="I1027" i="2" s="1"/>
  <c r="L1027" i="2" s="1"/>
  <c r="N1027" i="2" s="1"/>
  <c r="O1027" i="2" s="1"/>
  <c r="J1027" i="2"/>
  <c r="M1027" i="2" s="1"/>
  <c r="H1027" i="2"/>
  <c r="K1027" i="2" s="1"/>
  <c r="U1027" i="2" l="1"/>
  <c r="R1027" i="2"/>
  <c r="T1027" i="2" s="1"/>
  <c r="Q1027" i="2"/>
  <c r="P1027" i="2"/>
  <c r="V1027" i="2" s="1"/>
  <c r="F1028" i="2" s="1"/>
  <c r="O1028" i="2"/>
  <c r="G1028" i="2"/>
  <c r="I1028" i="2" l="1"/>
  <c r="U1028" i="2"/>
  <c r="R1028" i="2"/>
  <c r="T1028" i="2" s="1"/>
  <c r="P1028" i="2"/>
  <c r="J1028" i="2"/>
  <c r="M1028" i="2" s="1"/>
  <c r="H1028" i="2"/>
  <c r="K1028" i="2" s="1"/>
  <c r="S1027" i="2"/>
  <c r="Q1028" i="2" l="1"/>
  <c r="L1028" i="2"/>
  <c r="N1028" i="2" s="1"/>
  <c r="S1028" i="2" l="1"/>
  <c r="G1029" i="2"/>
  <c r="V1028" i="2"/>
  <c r="F1029" i="2" s="1"/>
  <c r="J1029" i="2" l="1"/>
  <c r="M1029" i="2" s="1"/>
  <c r="I1029" i="2"/>
  <c r="L1029" i="2" s="1"/>
  <c r="H1029" i="2"/>
  <c r="K1029" i="2" s="1"/>
  <c r="N1029" i="2" l="1"/>
  <c r="O1029" i="2" s="1"/>
  <c r="R1029" i="2" l="1"/>
  <c r="T1029" i="2" s="1"/>
  <c r="Q1029" i="2"/>
  <c r="P1029" i="2"/>
  <c r="V1029" i="2" s="1"/>
  <c r="F1030" i="2" s="1"/>
  <c r="O1030" i="2"/>
  <c r="U1029" i="2"/>
  <c r="P1030" i="2" l="1"/>
  <c r="Q1030" i="2"/>
  <c r="S1030" i="2" s="1"/>
  <c r="R1030" i="2"/>
  <c r="T1030" i="2" s="1"/>
  <c r="U1030" i="2"/>
  <c r="V1030" i="2" s="1"/>
  <c r="F1031" i="2" s="1"/>
  <c r="J1030" i="2"/>
  <c r="M1030" i="2" s="1"/>
  <c r="H1030" i="2"/>
  <c r="K1030" i="2" s="1"/>
  <c r="S1029" i="2"/>
  <c r="G1030" i="2"/>
  <c r="G1031" i="2" s="1"/>
  <c r="I1030" i="2" l="1"/>
  <c r="L1030" i="2" s="1"/>
  <c r="N1030" i="2" s="1"/>
  <c r="J1031" i="2"/>
  <c r="M1031" i="2" s="1"/>
  <c r="I1031" i="2"/>
  <c r="L1031" i="2" s="1"/>
  <c r="H1031" i="2"/>
  <c r="K1031" i="2" s="1"/>
  <c r="N1031" i="2" s="1"/>
  <c r="O1031" i="2" s="1"/>
  <c r="Q1031" i="2" l="1"/>
  <c r="P1031" i="2"/>
  <c r="R1031" i="2"/>
  <c r="T1031" i="2" s="1"/>
  <c r="U1031" i="2"/>
  <c r="V1031" i="2" s="1"/>
  <c r="F1032" i="2" s="1"/>
  <c r="I1032" i="2" l="1"/>
  <c r="J1032" i="2"/>
  <c r="M1032" i="2" s="1"/>
  <c r="H1032" i="2"/>
  <c r="K1032" i="2" s="1"/>
  <c r="N1032" i="2" s="1"/>
  <c r="O1032" i="2" s="1"/>
  <c r="S1031" i="2"/>
  <c r="G1032" i="2"/>
  <c r="R1032" i="2" l="1"/>
  <c r="T1032" i="2" s="1"/>
  <c r="Q1032" i="2"/>
  <c r="P1032" i="2"/>
  <c r="U1032" i="2"/>
  <c r="V1032" i="2" s="1"/>
  <c r="F1033" i="2" s="1"/>
  <c r="J1033" i="2" l="1"/>
  <c r="M1033" i="2" s="1"/>
  <c r="H1033" i="2"/>
  <c r="K1033" i="2" s="1"/>
  <c r="S1032" i="2"/>
  <c r="G1033" i="2"/>
  <c r="I1033" i="2" s="1"/>
  <c r="L1033" i="2" s="1"/>
  <c r="N1033" i="2" l="1"/>
  <c r="O1033" i="2" s="1"/>
  <c r="U1033" i="2" l="1"/>
  <c r="R1033" i="2"/>
  <c r="T1033" i="2" s="1"/>
  <c r="Q1033" i="2"/>
  <c r="P1033" i="2"/>
  <c r="S1033" i="2" l="1"/>
  <c r="V1033" i="2"/>
  <c r="F1034" i="2" s="1"/>
  <c r="H1034" i="2" l="1"/>
  <c r="K1034" i="2" s="1"/>
  <c r="J1034" i="2"/>
  <c r="M1034" i="2" s="1"/>
  <c r="I1034" i="2"/>
  <c r="N1034" i="2" l="1"/>
  <c r="O1034" i="2" s="1"/>
  <c r="U1034" i="2" l="1"/>
  <c r="R1034" i="2"/>
  <c r="T1034" i="2" s="1"/>
  <c r="P1034" i="2"/>
  <c r="V1034" i="2" s="1"/>
  <c r="F1035" i="2" s="1"/>
  <c r="Q1034" i="2"/>
  <c r="G1035" i="2" l="1"/>
  <c r="S1034" i="2"/>
  <c r="J1035" i="2"/>
  <c r="M1035" i="2" s="1"/>
  <c r="I1035" i="2"/>
  <c r="H1035" i="2"/>
  <c r="K1035" i="2" s="1"/>
  <c r="N1035" i="2" l="1"/>
  <c r="O1035" i="2" s="1"/>
  <c r="U1035" i="2" l="1"/>
  <c r="Q1035" i="2"/>
  <c r="R1035" i="2"/>
  <c r="T1035" i="2" s="1"/>
  <c r="P1035" i="2"/>
  <c r="V1035" i="2" s="1"/>
  <c r="F1036" i="2" s="1"/>
  <c r="J1036" i="2" l="1"/>
  <c r="M1036" i="2" s="1"/>
  <c r="H1036" i="2"/>
  <c r="K1036" i="2" s="1"/>
  <c r="N1036" i="2" s="1"/>
  <c r="O1036" i="2" s="1"/>
  <c r="I1036" i="2"/>
  <c r="S1035" i="2"/>
  <c r="G1036" i="2"/>
  <c r="P1036" i="2" l="1"/>
  <c r="U1036" i="2"/>
  <c r="R1036" i="2"/>
  <c r="T1036" i="2" s="1"/>
  <c r="Q1036" i="2"/>
  <c r="S1036" i="2" s="1"/>
  <c r="V1036" i="2" l="1"/>
  <c r="F1037" i="2" s="1"/>
  <c r="G1037" i="2"/>
  <c r="J1037" i="2" l="1"/>
  <c r="M1037" i="2" s="1"/>
  <c r="I1037" i="2"/>
  <c r="H1037" i="2"/>
  <c r="K1037" i="2" s="1"/>
  <c r="N1037" i="2" s="1"/>
  <c r="O1037" i="2" s="1"/>
  <c r="U1037" i="2" l="1"/>
  <c r="R1037" i="2"/>
  <c r="T1037" i="2" s="1"/>
  <c r="Q1037" i="2"/>
  <c r="P1037" i="2"/>
  <c r="V1037" i="2" l="1"/>
  <c r="F1038" i="2" s="1"/>
  <c r="S1037" i="2"/>
  <c r="G1038" i="2"/>
  <c r="I1038" i="2" l="1"/>
  <c r="J1038" i="2"/>
  <c r="M1038" i="2" s="1"/>
  <c r="H1038" i="2"/>
  <c r="K1038" i="2" s="1"/>
  <c r="N1038" i="2" s="1"/>
  <c r="O1038" i="2" s="1"/>
  <c r="U1038" i="2" l="1"/>
  <c r="P1038" i="2"/>
  <c r="R1038" i="2"/>
  <c r="T1038" i="2" s="1"/>
  <c r="Q1038" i="2"/>
  <c r="S1038" i="2" l="1"/>
  <c r="G1039" i="2"/>
  <c r="V1038" i="2"/>
  <c r="F1039" i="2" s="1"/>
  <c r="I1039" i="2" l="1"/>
  <c r="J1039" i="2"/>
  <c r="M1039" i="2" s="1"/>
  <c r="H1039" i="2"/>
  <c r="K1039" i="2" s="1"/>
  <c r="N1039" i="2" s="1"/>
  <c r="O1039" i="2" s="1"/>
  <c r="U1039" i="2" l="1"/>
  <c r="R1039" i="2"/>
  <c r="T1039" i="2" s="1"/>
  <c r="P1039" i="2"/>
  <c r="Q1039" i="2"/>
  <c r="S1039" i="2" l="1"/>
  <c r="G1040" i="2"/>
  <c r="V1039" i="2"/>
  <c r="F1040" i="2" s="1"/>
  <c r="I1040" i="2" l="1"/>
  <c r="J1040" i="2"/>
  <c r="M1040" i="2" s="1"/>
  <c r="H1040" i="2"/>
  <c r="K1040" i="2" s="1"/>
  <c r="N1040" i="2" s="1"/>
  <c r="O1040" i="2" s="1"/>
  <c r="Q1040" i="2" l="1"/>
  <c r="U1040" i="2"/>
  <c r="P1040" i="2"/>
  <c r="R1040" i="2"/>
  <c r="T1040" i="2" s="1"/>
  <c r="V1040" i="2" l="1"/>
  <c r="F1041" i="2" s="1"/>
  <c r="S1040" i="2"/>
  <c r="G1041" i="2"/>
  <c r="I1041" i="2" l="1"/>
  <c r="J1041" i="2"/>
  <c r="M1041" i="2" s="1"/>
  <c r="H1041" i="2"/>
  <c r="K1041" i="2" s="1"/>
  <c r="N1041" i="2" l="1"/>
  <c r="O1041" i="2" s="1"/>
  <c r="R1041" i="2" l="1"/>
  <c r="T1041" i="2" s="1"/>
  <c r="Q1041" i="2"/>
  <c r="P1041" i="2"/>
  <c r="U1041" i="2"/>
  <c r="V1041" i="2" l="1"/>
  <c r="F1042" i="2" s="1"/>
  <c r="S1041" i="2"/>
  <c r="G1042" i="2"/>
  <c r="J1042" i="2" l="1"/>
  <c r="M1042" i="2" s="1"/>
  <c r="I1042" i="2"/>
  <c r="H1042" i="2"/>
  <c r="K1042" i="2" s="1"/>
  <c r="N1042" i="2" s="1"/>
  <c r="O1042" i="2" s="1"/>
  <c r="U1042" i="2" l="1"/>
  <c r="R1042" i="2"/>
  <c r="T1042" i="2" s="1"/>
  <c r="P1042" i="2"/>
  <c r="V1042" i="2" s="1"/>
  <c r="F1043" i="2" s="1"/>
  <c r="Q1042" i="2"/>
  <c r="S1042" i="2" l="1"/>
  <c r="G1043" i="2"/>
  <c r="J1043" i="2"/>
  <c r="M1043" i="2" s="1"/>
  <c r="H1043" i="2"/>
  <c r="K1043" i="2" s="1"/>
  <c r="N1043" i="2" s="1"/>
  <c r="O1043" i="2" s="1"/>
  <c r="P1043" i="2" l="1"/>
  <c r="R1043" i="2"/>
  <c r="T1043" i="2" s="1"/>
  <c r="Q1043" i="2"/>
  <c r="U1043" i="2"/>
  <c r="I1043" i="2"/>
  <c r="G1044" i="2"/>
  <c r="S1043" i="2" l="1"/>
  <c r="V1043" i="2"/>
  <c r="F1044" i="2" s="1"/>
  <c r="I1044" i="2" l="1"/>
  <c r="J1044" i="2"/>
  <c r="M1044" i="2" s="1"/>
  <c r="H1044" i="2"/>
  <c r="K1044" i="2" s="1"/>
  <c r="N1044" i="2" s="1"/>
  <c r="O1044" i="2" s="1"/>
  <c r="U1044" i="2" l="1"/>
  <c r="Q1044" i="2"/>
  <c r="R1044" i="2"/>
  <c r="T1044" i="2" s="1"/>
  <c r="P1044" i="2"/>
  <c r="V1044" i="2" s="1"/>
  <c r="F1045" i="2" s="1"/>
  <c r="S1044" i="2" l="1"/>
  <c r="G1045" i="2"/>
  <c r="J1045" i="2"/>
  <c r="M1045" i="2" s="1"/>
  <c r="H1045" i="2"/>
  <c r="K1045" i="2" s="1"/>
  <c r="N1045" i="2" s="1"/>
  <c r="O1045" i="2" s="1"/>
  <c r="U1045" i="2" l="1"/>
  <c r="R1045" i="2"/>
  <c r="T1045" i="2" s="1"/>
  <c r="Q1045" i="2"/>
  <c r="S1045" i="2" s="1"/>
  <c r="P1045" i="2"/>
  <c r="I1045" i="2"/>
  <c r="G1046" i="2"/>
  <c r="V1045" i="2" l="1"/>
  <c r="F1046" i="2" s="1"/>
  <c r="H1046" i="2" l="1"/>
  <c r="K1046" i="2" s="1"/>
  <c r="J1046" i="2"/>
  <c r="M1046" i="2" s="1"/>
  <c r="I1046" i="2"/>
  <c r="N1046" i="2" l="1"/>
  <c r="O1046" i="2" s="1"/>
  <c r="U1046" i="2" l="1"/>
  <c r="Q1046" i="2"/>
  <c r="P1046" i="2"/>
  <c r="V1046" i="2" s="1"/>
  <c r="F1047" i="2" s="1"/>
  <c r="R1046" i="2"/>
  <c r="T1046" i="2" s="1"/>
  <c r="S1046" i="2" l="1"/>
  <c r="G1047" i="2"/>
  <c r="J1047" i="2"/>
  <c r="M1047" i="2" s="1"/>
  <c r="H1047" i="2"/>
  <c r="K1047" i="2" s="1"/>
  <c r="N1047" i="2" s="1"/>
  <c r="O1047" i="2" s="1"/>
  <c r="P1047" i="2" l="1"/>
  <c r="V1047" i="2" s="1"/>
  <c r="F1048" i="2" s="1"/>
  <c r="U1047" i="2"/>
  <c r="Q1047" i="2"/>
  <c r="S1047" i="2" s="1"/>
  <c r="R1047" i="2"/>
  <c r="T1047" i="2" s="1"/>
  <c r="I1047" i="2"/>
  <c r="G1048" i="2"/>
  <c r="I1048" i="2" l="1"/>
  <c r="L1048" i="2" s="1"/>
  <c r="J1048" i="2"/>
  <c r="M1048" i="2" s="1"/>
  <c r="H1048" i="2"/>
  <c r="K1048" i="2" s="1"/>
  <c r="N1048" i="2" l="1"/>
  <c r="O1048" i="2" s="1"/>
  <c r="R1048" i="2" l="1"/>
  <c r="T1048" i="2" s="1"/>
  <c r="Q1048" i="2"/>
  <c r="U1048" i="2"/>
  <c r="P1048" i="2"/>
  <c r="V1048" i="2" s="1"/>
  <c r="F1049" i="2" s="1"/>
  <c r="S1048" i="2" l="1"/>
  <c r="G1049" i="2"/>
  <c r="J1049" i="2"/>
  <c r="M1049" i="2" s="1"/>
  <c r="I1049" i="2"/>
  <c r="L1049" i="2" s="1"/>
  <c r="H1049" i="2"/>
  <c r="K1049" i="2" s="1"/>
  <c r="N1049" i="2" l="1"/>
  <c r="O1049" i="2" s="1"/>
  <c r="R1049" i="2" l="1"/>
  <c r="T1049" i="2" s="1"/>
  <c r="U1049" i="2"/>
  <c r="P1049" i="2"/>
  <c r="V1049" i="2" s="1"/>
  <c r="F1050" i="2" s="1"/>
  <c r="Q1049" i="2"/>
  <c r="J1050" i="2" l="1"/>
  <c r="M1050" i="2" s="1"/>
  <c r="H1050" i="2"/>
  <c r="K1050" i="2" s="1"/>
  <c r="S1049" i="2"/>
  <c r="G1050" i="2"/>
  <c r="I1050" i="2" l="1"/>
  <c r="L1050" i="2" s="1"/>
  <c r="N1050" i="2" s="1"/>
  <c r="O1050" i="2" s="1"/>
  <c r="Q1050" i="2" l="1"/>
  <c r="U1050" i="2"/>
  <c r="P1050" i="2"/>
  <c r="R1050" i="2"/>
  <c r="T1050" i="2" s="1"/>
  <c r="V1050" i="2" l="1"/>
  <c r="F1051" i="2" s="1"/>
  <c r="S1050" i="2"/>
  <c r="G1051" i="2"/>
  <c r="H1051" i="2" l="1"/>
  <c r="K1051" i="2" s="1"/>
  <c r="I1051" i="2"/>
  <c r="L1051" i="2" s="1"/>
  <c r="J1051" i="2"/>
  <c r="M1051" i="2" s="1"/>
  <c r="N1051" i="2" l="1"/>
  <c r="O1051" i="2" s="1"/>
  <c r="Q1051" i="2" l="1"/>
  <c r="R1051" i="2"/>
  <c r="T1051" i="2" s="1"/>
  <c r="P1051" i="2"/>
  <c r="U1051" i="2"/>
  <c r="V1051" i="2" s="1"/>
  <c r="F1052" i="2" s="1"/>
  <c r="J1052" i="2" l="1"/>
  <c r="M1052" i="2" s="1"/>
  <c r="H1052" i="2"/>
  <c r="K1052" i="2" s="1"/>
  <c r="S1051" i="2"/>
  <c r="G1052" i="2"/>
  <c r="I1052" i="2" s="1"/>
  <c r="L1052" i="2" s="1"/>
  <c r="N1052" i="2" s="1"/>
  <c r="O1052" i="2" s="1"/>
  <c r="R1052" i="2" l="1"/>
  <c r="T1052" i="2" s="1"/>
  <c r="Q1052" i="2"/>
  <c r="P1052" i="2"/>
  <c r="U1052" i="2"/>
  <c r="V1052" i="2" s="1"/>
  <c r="F1053" i="2" s="1"/>
  <c r="G1053" i="2"/>
  <c r="H1053" i="2" l="1"/>
  <c r="K1053" i="2" s="1"/>
  <c r="J1053" i="2"/>
  <c r="M1053" i="2" s="1"/>
  <c r="I1053" i="2"/>
  <c r="L1053" i="2" s="1"/>
  <c r="S1052" i="2"/>
  <c r="N1053" i="2" l="1"/>
  <c r="O1053" i="2" s="1"/>
  <c r="R1053" i="2" l="1"/>
  <c r="T1053" i="2" s="1"/>
  <c r="Q1053" i="2"/>
  <c r="P1053" i="2"/>
  <c r="V1053" i="2" s="1"/>
  <c r="F1054" i="2" s="1"/>
  <c r="U1053" i="2"/>
  <c r="H1054" i="2" l="1"/>
  <c r="K1054" i="2" s="1"/>
  <c r="J1054" i="2"/>
  <c r="M1054" i="2" s="1"/>
  <c r="S1053" i="2"/>
  <c r="G1054" i="2"/>
  <c r="I1054" i="2" l="1"/>
  <c r="L1054" i="2" s="1"/>
  <c r="N1054" i="2" s="1"/>
  <c r="O1054" i="2" s="1"/>
  <c r="P1054" i="2" l="1"/>
  <c r="U1054" i="2"/>
  <c r="R1054" i="2"/>
  <c r="T1054" i="2" s="1"/>
  <c r="Q1054" i="2"/>
  <c r="V1054" i="2" l="1"/>
  <c r="F1055" i="2" s="1"/>
  <c r="S1054" i="2"/>
  <c r="G1055" i="2"/>
  <c r="J1055" i="2" l="1"/>
  <c r="M1055" i="2" s="1"/>
  <c r="H1055" i="2"/>
  <c r="K1055" i="2" s="1"/>
  <c r="I1055" i="2"/>
  <c r="L1055" i="2" s="1"/>
  <c r="N1055" i="2" s="1"/>
  <c r="O1055" i="2" s="1"/>
  <c r="Q1055" i="2" l="1"/>
  <c r="R1055" i="2"/>
  <c r="T1055" i="2" s="1"/>
  <c r="P1055" i="2"/>
  <c r="U1055" i="2"/>
  <c r="V1055" i="2" l="1"/>
  <c r="F1056" i="2" s="1"/>
  <c r="S1055" i="2"/>
  <c r="G1056" i="2"/>
  <c r="J1056" i="2" l="1"/>
  <c r="M1056" i="2" s="1"/>
  <c r="H1056" i="2"/>
  <c r="K1056" i="2" s="1"/>
  <c r="I1056" i="2"/>
  <c r="L1056" i="2" s="1"/>
  <c r="N1056" i="2" l="1"/>
  <c r="O1056" i="2" s="1"/>
  <c r="Q1056" i="2" l="1"/>
  <c r="P1056" i="2"/>
  <c r="R1056" i="2"/>
  <c r="T1056" i="2" s="1"/>
  <c r="U1056" i="2"/>
  <c r="V1056" i="2" s="1"/>
  <c r="F1057" i="2" s="1"/>
  <c r="J1057" i="2" l="1"/>
  <c r="M1057" i="2" s="1"/>
  <c r="H1057" i="2"/>
  <c r="K1057" i="2" s="1"/>
  <c r="S1056" i="2"/>
  <c r="G1057" i="2"/>
  <c r="I1057" i="2" s="1"/>
  <c r="L1057" i="2" s="1"/>
  <c r="N1057" i="2" l="1"/>
  <c r="O1057" i="2" s="1"/>
  <c r="R1057" i="2" l="1"/>
  <c r="T1057" i="2" s="1"/>
  <c r="U1057" i="2"/>
  <c r="Q1057" i="2"/>
  <c r="P1057" i="2"/>
  <c r="S1057" i="2" l="1"/>
  <c r="V1057" i="2"/>
  <c r="F1058" i="2" s="1"/>
  <c r="J1058" i="2" l="1"/>
  <c r="M1058" i="2" s="1"/>
  <c r="I1058" i="2"/>
  <c r="H1058" i="2"/>
  <c r="K1058" i="2" s="1"/>
  <c r="N1058" i="2" s="1"/>
  <c r="O1058" i="2" s="1"/>
  <c r="R1058" i="2" l="1"/>
  <c r="T1058" i="2" s="1"/>
  <c r="Q1058" i="2"/>
  <c r="U1058" i="2"/>
  <c r="P1058" i="2"/>
  <c r="V1058" i="2" s="1"/>
  <c r="F1059" i="2" s="1"/>
  <c r="S1058" i="2" l="1"/>
  <c r="G1059" i="2"/>
  <c r="J1059" i="2"/>
  <c r="M1059" i="2" s="1"/>
  <c r="I1059" i="2"/>
  <c r="H1059" i="2"/>
  <c r="K1059" i="2" s="1"/>
  <c r="N1059" i="2" s="1"/>
  <c r="O1059" i="2" s="1"/>
  <c r="P1059" i="2" l="1"/>
  <c r="Q1059" i="2"/>
  <c r="S1059" i="2" s="1"/>
  <c r="R1059" i="2"/>
  <c r="T1059" i="2" s="1"/>
  <c r="U1059" i="2"/>
  <c r="V1059" i="2" s="1"/>
  <c r="F1060" i="2" s="1"/>
  <c r="G1060" i="2"/>
  <c r="I1060" i="2" l="1"/>
  <c r="J1060" i="2"/>
  <c r="M1060" i="2" s="1"/>
  <c r="H1060" i="2"/>
  <c r="K1060" i="2" s="1"/>
  <c r="N1060" i="2" s="1"/>
  <c r="O1060" i="2" s="1"/>
  <c r="R1060" i="2" l="1"/>
  <c r="T1060" i="2" s="1"/>
  <c r="Q1060" i="2"/>
  <c r="P1060" i="2"/>
  <c r="U1060" i="2"/>
  <c r="V1060" i="2" l="1"/>
  <c r="F1061" i="2" s="1"/>
  <c r="S1060" i="2"/>
  <c r="G1061" i="2"/>
  <c r="H1061" i="2" l="1"/>
  <c r="K1061" i="2" s="1"/>
  <c r="N1061" i="2" s="1"/>
  <c r="O1061" i="2" s="1"/>
  <c r="J1061" i="2"/>
  <c r="M1061" i="2" s="1"/>
  <c r="I1061" i="2"/>
  <c r="Q1061" i="2" l="1"/>
  <c r="P1061" i="2"/>
  <c r="R1061" i="2"/>
  <c r="T1061" i="2" s="1"/>
  <c r="U1061" i="2"/>
  <c r="V1061" i="2" s="1"/>
  <c r="F1062" i="2" s="1"/>
  <c r="H1062" i="2" l="1"/>
  <c r="K1062" i="2" s="1"/>
  <c r="J1062" i="2"/>
  <c r="M1062" i="2" s="1"/>
  <c r="S1061" i="2"/>
  <c r="G1062" i="2"/>
  <c r="N1062" i="2" l="1"/>
  <c r="O1062" i="2" s="1"/>
  <c r="I1062" i="2"/>
  <c r="R1062" i="2" l="1"/>
  <c r="T1062" i="2" s="1"/>
  <c r="P1062" i="2"/>
  <c r="Q1062" i="2"/>
  <c r="U1062" i="2"/>
  <c r="S1062" i="2" l="1"/>
  <c r="G1063" i="2"/>
  <c r="V1062" i="2"/>
  <c r="F1063" i="2" s="1"/>
  <c r="J1063" i="2" l="1"/>
  <c r="M1063" i="2" s="1"/>
  <c r="I1063" i="2"/>
  <c r="H1063" i="2"/>
  <c r="K1063" i="2" s="1"/>
  <c r="N1063" i="2" s="1"/>
  <c r="O1063" i="2" s="1"/>
  <c r="R1063" i="2" l="1"/>
  <c r="T1063" i="2" s="1"/>
  <c r="Q1063" i="2"/>
  <c r="P1063" i="2"/>
  <c r="U1063" i="2"/>
  <c r="V1063" i="2" l="1"/>
  <c r="F1064" i="2" s="1"/>
  <c r="S1063" i="2"/>
  <c r="G1064" i="2"/>
  <c r="J1064" i="2" l="1"/>
  <c r="M1064" i="2" s="1"/>
  <c r="H1064" i="2"/>
  <c r="K1064" i="2" s="1"/>
  <c r="N1064" i="2" s="1"/>
  <c r="O1064" i="2" s="1"/>
  <c r="I1064" i="2"/>
  <c r="Q1064" i="2" l="1"/>
  <c r="R1064" i="2"/>
  <c r="T1064" i="2" s="1"/>
  <c r="P1064" i="2"/>
  <c r="U1064" i="2"/>
  <c r="V1064" i="2" s="1"/>
  <c r="F1065" i="2" s="1"/>
  <c r="J1065" i="2" l="1"/>
  <c r="M1065" i="2" s="1"/>
  <c r="H1065" i="2"/>
  <c r="K1065" i="2" s="1"/>
  <c r="N1065" i="2" s="1"/>
  <c r="O1065" i="2" s="1"/>
  <c r="S1064" i="2"/>
  <c r="G1065" i="2"/>
  <c r="R1065" i="2" l="1"/>
  <c r="T1065" i="2" s="1"/>
  <c r="Q1065" i="2"/>
  <c r="P1065" i="2"/>
  <c r="U1065" i="2"/>
  <c r="I1065" i="2"/>
  <c r="V1065" i="2" l="1"/>
  <c r="F1066" i="2" s="1"/>
  <c r="S1065" i="2"/>
  <c r="G1066" i="2"/>
  <c r="J1066" i="2" l="1"/>
  <c r="M1066" i="2" s="1"/>
  <c r="I1066" i="2"/>
  <c r="H1066" i="2"/>
  <c r="K1066" i="2" s="1"/>
  <c r="N1066" i="2" l="1"/>
  <c r="O1066" i="2" s="1"/>
  <c r="R1066" i="2" l="1"/>
  <c r="T1066" i="2" s="1"/>
  <c r="Q1066" i="2"/>
  <c r="P1066" i="2"/>
  <c r="U1066" i="2"/>
  <c r="V1066" i="2" s="1"/>
  <c r="F1067" i="2" s="1"/>
  <c r="J1067" i="2" l="1"/>
  <c r="M1067" i="2" s="1"/>
  <c r="H1067" i="2"/>
  <c r="K1067" i="2" s="1"/>
  <c r="N1067" i="2" s="1"/>
  <c r="O1067" i="2" s="1"/>
  <c r="S1066" i="2"/>
  <c r="G1067" i="2"/>
  <c r="I1067" i="2" l="1"/>
  <c r="P1067" i="2"/>
  <c r="R1067" i="2"/>
  <c r="T1067" i="2" s="1"/>
  <c r="Q1067" i="2"/>
  <c r="S1067" i="2" s="1"/>
  <c r="U1067" i="2"/>
  <c r="V1067" i="2" l="1"/>
  <c r="F1068" i="2" s="1"/>
  <c r="G1068" i="2"/>
  <c r="I1068" i="2" l="1"/>
  <c r="J1068" i="2"/>
  <c r="M1068" i="2" s="1"/>
  <c r="H1068" i="2"/>
  <c r="K1068" i="2" s="1"/>
  <c r="N1068" i="2" l="1"/>
  <c r="O1068" i="2" s="1"/>
  <c r="R1068" i="2" l="1"/>
  <c r="T1068" i="2" s="1"/>
  <c r="Q1068" i="2"/>
  <c r="P1068" i="2"/>
  <c r="U1068" i="2"/>
  <c r="V1068" i="2" s="1"/>
  <c r="F1069" i="2" s="1"/>
  <c r="J1069" i="2" l="1"/>
  <c r="M1069" i="2" s="1"/>
  <c r="H1069" i="2"/>
  <c r="K1069" i="2" s="1"/>
  <c r="N1069" i="2" s="1"/>
  <c r="O1069" i="2" s="1"/>
  <c r="S1068" i="2"/>
  <c r="G1069" i="2"/>
  <c r="P1069" i="2" l="1"/>
  <c r="R1069" i="2"/>
  <c r="T1069" i="2" s="1"/>
  <c r="Q1069" i="2"/>
  <c r="S1069" i="2" s="1"/>
  <c r="U1069" i="2"/>
  <c r="V1069" i="2" s="1"/>
  <c r="F1070" i="2" s="1"/>
  <c r="I1069" i="2"/>
  <c r="J1070" i="2" l="1"/>
  <c r="M1070" i="2" s="1"/>
  <c r="H1070" i="2"/>
  <c r="K1070" i="2" s="1"/>
  <c r="N1070" i="2" s="1"/>
  <c r="O1070" i="2" s="1"/>
  <c r="G1070" i="2"/>
  <c r="R1070" i="2" l="1"/>
  <c r="T1070" i="2" s="1"/>
  <c r="Q1070" i="2"/>
  <c r="P1070" i="2"/>
  <c r="U1070" i="2"/>
  <c r="I1070" i="2"/>
  <c r="V1070" i="2" l="1"/>
  <c r="F1071" i="2" s="1"/>
  <c r="S1070" i="2"/>
  <c r="G1071" i="2"/>
  <c r="J1071" i="2" l="1"/>
  <c r="M1071" i="2" s="1"/>
  <c r="H1071" i="2"/>
  <c r="K1071" i="2" s="1"/>
  <c r="I1071" i="2"/>
  <c r="L1071" i="2" s="1"/>
  <c r="N1071" i="2" l="1"/>
  <c r="O1071" i="2" s="1"/>
  <c r="Q1071" i="2" l="1"/>
  <c r="P1071" i="2"/>
  <c r="R1071" i="2"/>
  <c r="T1071" i="2" s="1"/>
  <c r="U1071" i="2"/>
  <c r="V1071" i="2" s="1"/>
  <c r="F1072" i="2" s="1"/>
  <c r="J1072" i="2" l="1"/>
  <c r="M1072" i="2" s="1"/>
  <c r="H1072" i="2"/>
  <c r="K1072" i="2" s="1"/>
  <c r="S1071" i="2"/>
  <c r="G1072" i="2"/>
  <c r="I1072" i="2" l="1"/>
  <c r="L1072" i="2" s="1"/>
  <c r="N1072" i="2" s="1"/>
  <c r="O1072" i="2" s="1"/>
  <c r="R1072" i="2" l="1"/>
  <c r="T1072" i="2" s="1"/>
  <c r="Q1072" i="2"/>
  <c r="P1072" i="2"/>
  <c r="V1072" i="2" s="1"/>
  <c r="F1073" i="2" s="1"/>
  <c r="U1072" i="2"/>
  <c r="J1073" i="2" l="1"/>
  <c r="M1073" i="2" s="1"/>
  <c r="H1073" i="2"/>
  <c r="K1073" i="2" s="1"/>
  <c r="S1072" i="2"/>
  <c r="G1073" i="2"/>
  <c r="I1073" i="2" l="1"/>
  <c r="L1073" i="2" s="1"/>
  <c r="N1073" i="2" s="1"/>
  <c r="O1073" i="2" s="1"/>
  <c r="R1073" i="2" l="1"/>
  <c r="T1073" i="2" s="1"/>
  <c r="Q1073" i="2"/>
  <c r="P1073" i="2"/>
  <c r="U1073" i="2"/>
  <c r="V1073" i="2" s="1"/>
  <c r="F1074" i="2" s="1"/>
  <c r="S1073" i="2" l="1"/>
  <c r="G1074" i="2"/>
  <c r="J1074" i="2"/>
  <c r="M1074" i="2" s="1"/>
  <c r="I1074" i="2"/>
  <c r="L1074" i="2" s="1"/>
  <c r="H1074" i="2"/>
  <c r="K1074" i="2" s="1"/>
  <c r="N1074" i="2" l="1"/>
  <c r="O1074" i="2" s="1"/>
  <c r="P1074" i="2" l="1"/>
  <c r="U1074" i="2"/>
  <c r="R1074" i="2"/>
  <c r="T1074" i="2" s="1"/>
  <c r="Q1074" i="2"/>
  <c r="S1074" i="2" l="1"/>
  <c r="G1075" i="2"/>
  <c r="V1074" i="2"/>
  <c r="F1075" i="2" s="1"/>
  <c r="I1075" i="2" l="1"/>
  <c r="L1075" i="2" s="1"/>
  <c r="H1075" i="2"/>
  <c r="K1075" i="2" s="1"/>
  <c r="N1075" i="2" s="1"/>
  <c r="O1075" i="2" s="1"/>
  <c r="J1075" i="2"/>
  <c r="M1075" i="2" s="1"/>
  <c r="R1075" i="2" l="1"/>
  <c r="T1075" i="2" s="1"/>
  <c r="P1075" i="2"/>
  <c r="Q1075" i="2"/>
  <c r="U1075" i="2"/>
  <c r="V1075" i="2" s="1"/>
  <c r="F1076" i="2" s="1"/>
  <c r="J1076" i="2" l="1"/>
  <c r="M1076" i="2" s="1"/>
  <c r="H1076" i="2"/>
  <c r="K1076" i="2" s="1"/>
  <c r="S1075" i="2"/>
  <c r="G1076" i="2"/>
  <c r="I1076" i="2" l="1"/>
  <c r="L1076" i="2" s="1"/>
  <c r="N1076" i="2"/>
  <c r="O1076" i="2" s="1"/>
  <c r="Q1076" i="2" l="1"/>
  <c r="P1076" i="2"/>
  <c r="R1076" i="2"/>
  <c r="T1076" i="2" s="1"/>
  <c r="U1076" i="2"/>
  <c r="V1076" i="2" s="1"/>
  <c r="F1077" i="2" s="1"/>
  <c r="J1077" i="2" l="1"/>
  <c r="M1077" i="2" s="1"/>
  <c r="H1077" i="2"/>
  <c r="K1077" i="2" s="1"/>
  <c r="S1076" i="2"/>
  <c r="G1077" i="2"/>
  <c r="I1077" i="2" l="1"/>
  <c r="L1077" i="2" s="1"/>
  <c r="N1077" i="2" s="1"/>
  <c r="O1077" i="2" s="1"/>
  <c r="R1077" i="2" l="1"/>
  <c r="T1077" i="2" s="1"/>
  <c r="Q1077" i="2"/>
  <c r="P1077" i="2"/>
  <c r="U1077" i="2"/>
  <c r="V1077" i="2" l="1"/>
  <c r="F1078" i="2" s="1"/>
  <c r="S1077" i="2"/>
  <c r="G1078" i="2"/>
  <c r="J1078" i="2" l="1"/>
  <c r="M1078" i="2" s="1"/>
  <c r="I1078" i="2"/>
  <c r="L1078" i="2" s="1"/>
  <c r="H1078" i="2"/>
  <c r="K1078" i="2" s="1"/>
  <c r="N1078" i="2" s="1"/>
  <c r="O1078" i="2" s="1"/>
  <c r="R1078" i="2" l="1"/>
  <c r="T1078" i="2" s="1"/>
  <c r="P1078" i="2"/>
  <c r="U1078" i="2"/>
  <c r="V1078" i="2" s="1"/>
  <c r="F1079" i="2" s="1"/>
  <c r="Q1078" i="2"/>
  <c r="S1078" i="2" l="1"/>
  <c r="G1079" i="2"/>
  <c r="J1079" i="2"/>
  <c r="M1079" i="2" s="1"/>
  <c r="H1079" i="2"/>
  <c r="K1079" i="2" s="1"/>
  <c r="I1079" i="2"/>
  <c r="L1079" i="2" s="1"/>
  <c r="N1079" i="2" l="1"/>
  <c r="O1079" i="2" s="1"/>
  <c r="P1079" i="2" l="1"/>
  <c r="R1079" i="2"/>
  <c r="T1079" i="2" s="1"/>
  <c r="Q1079" i="2"/>
  <c r="U1079" i="2"/>
  <c r="S1079" i="2" l="1"/>
  <c r="G1080" i="2"/>
  <c r="V1079" i="2"/>
  <c r="F1080" i="2" s="1"/>
  <c r="J1080" i="2" l="1"/>
  <c r="M1080" i="2" s="1"/>
  <c r="I1080" i="2"/>
  <c r="L1080" i="2" s="1"/>
  <c r="H1080" i="2"/>
  <c r="K1080" i="2" s="1"/>
  <c r="N1080" i="2" s="1"/>
  <c r="O1080" i="2" s="1"/>
  <c r="R1080" i="2" l="1"/>
  <c r="T1080" i="2" s="1"/>
  <c r="Q1080" i="2"/>
  <c r="P1080" i="2"/>
  <c r="U1080" i="2"/>
  <c r="V1080" i="2" s="1"/>
  <c r="F1081" i="2" s="1"/>
  <c r="J1081" i="2" l="1"/>
  <c r="M1081" i="2" s="1"/>
  <c r="H1081" i="2"/>
  <c r="K1081" i="2" s="1"/>
  <c r="S1080" i="2"/>
  <c r="G1081" i="2"/>
  <c r="I1081" i="2" s="1"/>
  <c r="L1081" i="2" s="1"/>
  <c r="N1081" i="2" l="1"/>
  <c r="O1081" i="2" s="1"/>
  <c r="R1081" i="2" l="1"/>
  <c r="T1081" i="2" s="1"/>
  <c r="P1081" i="2"/>
  <c r="Q1081" i="2"/>
  <c r="S1081" i="2" s="1"/>
  <c r="U1081" i="2"/>
  <c r="V1081" i="2" l="1"/>
  <c r="F1082" i="2" s="1"/>
  <c r="J1082" i="2" l="1"/>
  <c r="M1082" i="2" s="1"/>
  <c r="H1082" i="2"/>
  <c r="K1082" i="2" s="1"/>
  <c r="N1082" i="2" s="1"/>
  <c r="O1082" i="2" s="1"/>
  <c r="I1082" i="2"/>
  <c r="R1082" i="2" l="1"/>
  <c r="T1082" i="2" s="1"/>
  <c r="Q1082" i="2"/>
  <c r="P1082" i="2"/>
  <c r="U1082" i="2"/>
  <c r="V1082" i="2" l="1"/>
  <c r="F1083" i="2" s="1"/>
  <c r="S1082" i="2"/>
  <c r="G1083" i="2"/>
  <c r="J1083" i="2" l="1"/>
  <c r="M1083" i="2" s="1"/>
  <c r="H1083" i="2"/>
  <c r="K1083" i="2" s="1"/>
  <c r="N1083" i="2" s="1"/>
  <c r="O1083" i="2" s="1"/>
  <c r="I1083" i="2"/>
  <c r="Q1083" i="2" l="1"/>
  <c r="P1083" i="2"/>
  <c r="R1083" i="2"/>
  <c r="T1083" i="2" s="1"/>
  <c r="U1083" i="2"/>
  <c r="V1083" i="2" s="1"/>
  <c r="F1084" i="2" s="1"/>
  <c r="H1084" i="2" l="1"/>
  <c r="K1084" i="2" s="1"/>
  <c r="J1084" i="2"/>
  <c r="M1084" i="2" s="1"/>
  <c r="S1083" i="2"/>
  <c r="G1084" i="2"/>
  <c r="I1084" i="2" l="1"/>
  <c r="L1084" i="2" s="1"/>
  <c r="N1084" i="2"/>
  <c r="O1084" i="2" s="1"/>
  <c r="Q1084" i="2" l="1"/>
  <c r="U1084" i="2"/>
  <c r="R1084" i="2"/>
  <c r="T1084" i="2" s="1"/>
  <c r="O1085" i="2"/>
  <c r="P1084" i="2"/>
  <c r="V1084" i="2" s="1"/>
  <c r="F1085" i="2" s="1"/>
  <c r="J1085" i="2" l="1"/>
  <c r="M1085" i="2" s="1"/>
  <c r="H1085" i="2"/>
  <c r="K1085" i="2" s="1"/>
  <c r="N1085" i="2" s="1"/>
  <c r="U1085" i="2"/>
  <c r="P1085" i="2"/>
  <c r="R1085" i="2"/>
  <c r="T1085" i="2" s="1"/>
  <c r="S1084" i="2"/>
  <c r="G1085" i="2"/>
  <c r="I1085" i="2" l="1"/>
  <c r="Q1085" i="2" s="1"/>
  <c r="S1085" i="2" s="1"/>
  <c r="G1086" i="2" l="1"/>
  <c r="V1085" i="2"/>
  <c r="F1086" i="2" s="1"/>
  <c r="H1086" i="2" l="1"/>
  <c r="K1086" i="2" s="1"/>
  <c r="N1086" i="2" s="1"/>
  <c r="O1086" i="2" s="1"/>
  <c r="J1086" i="2"/>
  <c r="M1086" i="2" s="1"/>
  <c r="I1086" i="2"/>
  <c r="P1086" i="2" l="1"/>
  <c r="O1087" i="2"/>
  <c r="U1086" i="2"/>
  <c r="Q1086" i="2"/>
  <c r="R1086" i="2"/>
  <c r="T1086" i="2" s="1"/>
  <c r="Q1087" i="2" l="1"/>
  <c r="S1087" i="2" s="1"/>
  <c r="U1087" i="2"/>
  <c r="R1087" i="2"/>
  <c r="T1087" i="2" s="1"/>
  <c r="P1087" i="2"/>
  <c r="S1086" i="2"/>
  <c r="G1087" i="2"/>
  <c r="V1086" i="2"/>
  <c r="F1087" i="2" s="1"/>
  <c r="V1087" i="2" l="1"/>
  <c r="F1088" i="2" s="1"/>
  <c r="J1087" i="2"/>
  <c r="M1087" i="2" s="1"/>
  <c r="H1087" i="2"/>
  <c r="K1087" i="2" s="1"/>
  <c r="N1087" i="2" s="1"/>
  <c r="I1087" i="2"/>
  <c r="G1088" i="2"/>
  <c r="I1088" i="2" l="1"/>
  <c r="H1088" i="2"/>
  <c r="K1088" i="2" s="1"/>
  <c r="J1088" i="2"/>
  <c r="M1088" i="2" s="1"/>
  <c r="N1088" i="2" l="1"/>
  <c r="O1088" i="2" s="1"/>
  <c r="R1088" i="2" l="1"/>
  <c r="T1088" i="2" s="1"/>
  <c r="P1088" i="2"/>
  <c r="V1088" i="2" s="1"/>
  <c r="F1089" i="2" s="1"/>
  <c r="U1088" i="2"/>
  <c r="Q1088" i="2"/>
  <c r="J1089" i="2" l="1"/>
  <c r="M1089" i="2" s="1"/>
  <c r="H1089" i="2"/>
  <c r="K1089" i="2" s="1"/>
  <c r="N1089" i="2" s="1"/>
  <c r="O1089" i="2" s="1"/>
  <c r="S1088" i="2"/>
  <c r="G1089" i="2"/>
  <c r="I1089" i="2" l="1"/>
  <c r="Q1089" i="2"/>
  <c r="S1089" i="2" s="1"/>
  <c r="P1089" i="2"/>
  <c r="U1089" i="2"/>
  <c r="R1089" i="2"/>
  <c r="T1089" i="2" s="1"/>
  <c r="V1089" i="2" l="1"/>
  <c r="F1090" i="2" s="1"/>
  <c r="G1090" i="2"/>
  <c r="J1090" i="2" l="1"/>
  <c r="M1090" i="2" s="1"/>
  <c r="I1090" i="2"/>
  <c r="H1090" i="2"/>
  <c r="K1090" i="2" s="1"/>
  <c r="N1090" i="2" s="1"/>
  <c r="O1090" i="2" s="1"/>
  <c r="U1090" i="2" l="1"/>
  <c r="R1090" i="2"/>
  <c r="T1090" i="2" s="1"/>
  <c r="Q1090" i="2"/>
  <c r="P1090" i="2"/>
  <c r="V1090" i="2" s="1"/>
  <c r="F1091" i="2" s="1"/>
  <c r="J1091" i="2" l="1"/>
  <c r="M1091" i="2" s="1"/>
  <c r="H1091" i="2"/>
  <c r="K1091" i="2" s="1"/>
  <c r="N1091" i="2" s="1"/>
  <c r="O1091" i="2" s="1"/>
  <c r="S1090" i="2"/>
  <c r="G1091" i="2"/>
  <c r="I1091" i="2" l="1"/>
  <c r="Q1091" i="2"/>
  <c r="P1091" i="2"/>
  <c r="V1091" i="2" s="1"/>
  <c r="F1092" i="2" s="1"/>
  <c r="U1091" i="2"/>
  <c r="R1091" i="2"/>
  <c r="T1091" i="2" s="1"/>
  <c r="O1092" i="2"/>
  <c r="U1092" i="2" l="1"/>
  <c r="Q1092" i="2"/>
  <c r="R1092" i="2"/>
  <c r="T1092" i="2" s="1"/>
  <c r="S1091" i="2"/>
  <c r="J1092" i="2"/>
  <c r="M1092" i="2" s="1"/>
  <c r="H1092" i="2"/>
  <c r="K1092" i="2" s="1"/>
  <c r="N1092" i="2" s="1"/>
  <c r="G1092" i="2"/>
  <c r="G1093" i="2" s="1"/>
  <c r="P1092" i="2" l="1"/>
  <c r="V1092" i="2" s="1"/>
  <c r="F1093" i="2" s="1"/>
  <c r="I1092" i="2"/>
  <c r="S1092" i="2"/>
  <c r="J1093" i="2" l="1"/>
  <c r="M1093" i="2" s="1"/>
  <c r="I1093" i="2"/>
  <c r="H1093" i="2"/>
  <c r="K1093" i="2" s="1"/>
  <c r="N1093" i="2" s="1"/>
  <c r="O1093" i="2" s="1"/>
  <c r="Q1093" i="2" l="1"/>
  <c r="U1093" i="2"/>
  <c r="R1093" i="2"/>
  <c r="T1093" i="2" s="1"/>
  <c r="P1093" i="2"/>
  <c r="V1093" i="2" s="1"/>
  <c r="F1094" i="2" s="1"/>
  <c r="J1094" i="2" l="1"/>
  <c r="M1094" i="2" s="1"/>
  <c r="H1094" i="2"/>
  <c r="K1094" i="2" s="1"/>
  <c r="N1094" i="2" s="1"/>
  <c r="O1094" i="2" s="1"/>
  <c r="S1093" i="2"/>
  <c r="G1094" i="2"/>
  <c r="I1094" i="2" l="1"/>
  <c r="R1094" i="2"/>
  <c r="T1094" i="2" s="1"/>
  <c r="P1094" i="2"/>
  <c r="U1094" i="2"/>
  <c r="Q1094" i="2"/>
  <c r="S1094" i="2" s="1"/>
  <c r="V1094" i="2" l="1"/>
  <c r="F1095" i="2" s="1"/>
  <c r="G1095" i="2"/>
  <c r="I1095" i="2" l="1"/>
  <c r="H1095" i="2"/>
  <c r="K1095" i="2" s="1"/>
  <c r="J1095" i="2"/>
  <c r="M1095" i="2" s="1"/>
  <c r="N1095" i="2" l="1"/>
  <c r="O1095" i="2" s="1"/>
  <c r="R1095" i="2" l="1"/>
  <c r="T1095" i="2" s="1"/>
  <c r="P1095" i="2"/>
  <c r="V1095" i="2" s="1"/>
  <c r="F1096" i="2" s="1"/>
  <c r="U1095" i="2"/>
  <c r="Q1095" i="2"/>
  <c r="H1096" i="2" l="1"/>
  <c r="K1096" i="2" s="1"/>
  <c r="J1096" i="2"/>
  <c r="M1096" i="2" s="1"/>
  <c r="S1095" i="2"/>
  <c r="G1096" i="2"/>
  <c r="I1096" i="2" l="1"/>
  <c r="L1096" i="2" s="1"/>
  <c r="N1096" i="2" s="1"/>
  <c r="O1096" i="2" s="1"/>
  <c r="R1096" i="2" l="1"/>
  <c r="T1096" i="2" s="1"/>
  <c r="P1096" i="2"/>
  <c r="Q1096" i="2"/>
  <c r="U1096" i="2"/>
  <c r="S1096" i="2" l="1"/>
  <c r="G1097" i="2"/>
  <c r="V1096" i="2"/>
  <c r="F1097" i="2" s="1"/>
  <c r="H1097" i="2" l="1"/>
  <c r="K1097" i="2" s="1"/>
  <c r="J1097" i="2"/>
  <c r="M1097" i="2" s="1"/>
  <c r="I1097" i="2"/>
  <c r="L1097" i="2" s="1"/>
  <c r="N1097" i="2" s="1"/>
  <c r="O1097" i="2" s="1"/>
  <c r="U1097" i="2" l="1"/>
  <c r="P1097" i="2"/>
  <c r="R1097" i="2"/>
  <c r="T1097" i="2" s="1"/>
  <c r="Q1097" i="2"/>
  <c r="S1097" i="2" l="1"/>
  <c r="G1098" i="2"/>
  <c r="V1097" i="2"/>
  <c r="F1098" i="2" s="1"/>
  <c r="H1098" i="2" l="1"/>
  <c r="K1098" i="2" s="1"/>
  <c r="I1098" i="2"/>
  <c r="L1098" i="2" s="1"/>
  <c r="J1098" i="2"/>
  <c r="M1098" i="2" s="1"/>
  <c r="N1098" i="2" l="1"/>
  <c r="O1098" i="2" s="1"/>
  <c r="Q1098" i="2" l="1"/>
  <c r="R1098" i="2"/>
  <c r="T1098" i="2" s="1"/>
  <c r="U1098" i="2"/>
  <c r="P1098" i="2"/>
  <c r="V1098" i="2" l="1"/>
  <c r="F1099" i="2" s="1"/>
  <c r="S1098" i="2"/>
  <c r="G1099" i="2"/>
  <c r="H1099" i="2" l="1"/>
  <c r="K1099" i="2" s="1"/>
  <c r="J1099" i="2"/>
  <c r="M1099" i="2" s="1"/>
  <c r="I1099" i="2"/>
  <c r="L1099" i="2" s="1"/>
  <c r="N1099" i="2" l="1"/>
  <c r="O1099" i="2" s="1"/>
  <c r="Q1099" i="2" l="1"/>
  <c r="P1099" i="2"/>
  <c r="R1099" i="2"/>
  <c r="T1099" i="2" s="1"/>
  <c r="U1099" i="2"/>
  <c r="V1099" i="2" s="1"/>
  <c r="F1100" i="2" s="1"/>
  <c r="H1100" i="2" l="1"/>
  <c r="K1100" i="2" s="1"/>
  <c r="J1100" i="2"/>
  <c r="M1100" i="2" s="1"/>
  <c r="S1099" i="2"/>
  <c r="G1100" i="2"/>
  <c r="I1100" i="2" l="1"/>
  <c r="L1100" i="2" s="1"/>
  <c r="N1100" i="2"/>
  <c r="O1100" i="2" s="1"/>
  <c r="R1100" i="2" l="1"/>
  <c r="T1100" i="2" s="1"/>
  <c r="P1100" i="2"/>
  <c r="Q1100" i="2"/>
  <c r="U1100" i="2"/>
  <c r="V1100" i="2" s="1"/>
  <c r="F1101" i="2" s="1"/>
  <c r="S1100" i="2" l="1"/>
  <c r="G1101" i="2"/>
  <c r="J1101" i="2"/>
  <c r="M1101" i="2" s="1"/>
  <c r="I1101" i="2"/>
  <c r="L1101" i="2" s="1"/>
  <c r="H1101" i="2"/>
  <c r="K1101" i="2" s="1"/>
  <c r="N1101" i="2" l="1"/>
  <c r="O1101" i="2" s="1"/>
  <c r="P1101" i="2" l="1"/>
  <c r="R1101" i="2"/>
  <c r="T1101" i="2" s="1"/>
  <c r="Q1101" i="2"/>
  <c r="U1101" i="2"/>
  <c r="S1101" i="2" l="1"/>
  <c r="G1102" i="2"/>
  <c r="V1101" i="2"/>
  <c r="F1102" i="2" s="1"/>
  <c r="I1102" i="2" l="1"/>
  <c r="L1102" i="2" s="1"/>
  <c r="J1102" i="2"/>
  <c r="M1102" i="2" s="1"/>
  <c r="H1102" i="2"/>
  <c r="K1102" i="2" s="1"/>
  <c r="N1102" i="2" s="1"/>
  <c r="O1102" i="2" s="1"/>
  <c r="P1102" i="2" l="1"/>
  <c r="U1102" i="2"/>
  <c r="R1102" i="2"/>
  <c r="T1102" i="2" s="1"/>
  <c r="Q1102" i="2"/>
  <c r="S1102" i="2" l="1"/>
  <c r="G1103" i="2"/>
  <c r="V1102" i="2"/>
  <c r="F1103" i="2" s="1"/>
  <c r="J1103" i="2" l="1"/>
  <c r="M1103" i="2" s="1"/>
  <c r="I1103" i="2"/>
  <c r="L1103" i="2" s="1"/>
  <c r="H1103" i="2"/>
  <c r="K1103" i="2" s="1"/>
  <c r="N1103" i="2" s="1"/>
  <c r="O1103" i="2" s="1"/>
  <c r="P1103" i="2" l="1"/>
  <c r="R1103" i="2"/>
  <c r="T1103" i="2" s="1"/>
  <c r="Q1103" i="2"/>
  <c r="U1103" i="2"/>
  <c r="V1103" i="2" s="1"/>
  <c r="F1104" i="2" s="1"/>
  <c r="H1104" i="2" l="1"/>
  <c r="K1104" i="2" s="1"/>
  <c r="J1104" i="2"/>
  <c r="M1104" i="2" s="1"/>
  <c r="S1103" i="2"/>
  <c r="G1104" i="2"/>
  <c r="I1104" i="2" l="1"/>
  <c r="N1104" i="2"/>
  <c r="O1104" i="2" s="1"/>
  <c r="Q1104" i="2" l="1"/>
  <c r="P1104" i="2"/>
  <c r="U1104" i="2"/>
  <c r="R1104" i="2"/>
  <c r="T1104" i="2" s="1"/>
  <c r="V1104" i="2" l="1"/>
  <c r="F1105" i="2" s="1"/>
  <c r="S1104" i="2"/>
  <c r="G1105" i="2"/>
  <c r="I1105" i="2" l="1"/>
  <c r="H1105" i="2"/>
  <c r="K1105" i="2" s="1"/>
  <c r="J1105" i="2"/>
  <c r="M1105" i="2" s="1"/>
  <c r="N1105" i="2" l="1"/>
  <c r="O1105" i="2" s="1"/>
  <c r="R1105" i="2" l="1"/>
  <c r="T1105" i="2" s="1"/>
  <c r="Q1105" i="2"/>
  <c r="P1105" i="2"/>
  <c r="U1105" i="2"/>
  <c r="V1105" i="2" l="1"/>
  <c r="F1106" i="2" s="1"/>
  <c r="S1105" i="2"/>
  <c r="J1106" i="2" l="1"/>
  <c r="M1106" i="2" s="1"/>
  <c r="H1106" i="2"/>
  <c r="K1106" i="2" s="1"/>
  <c r="N1106" i="2" s="1"/>
  <c r="O1106" i="2" s="1"/>
  <c r="I1106" i="2"/>
  <c r="Q1106" i="2" l="1"/>
  <c r="R1106" i="2"/>
  <c r="T1106" i="2" s="1"/>
  <c r="P1106" i="2"/>
  <c r="U1106" i="2"/>
  <c r="V1106" i="2" l="1"/>
  <c r="F1107" i="2" s="1"/>
  <c r="S1106" i="2"/>
  <c r="G1107" i="2"/>
  <c r="J1107" i="2" l="1"/>
  <c r="M1107" i="2" s="1"/>
  <c r="I1107" i="2"/>
  <c r="H1107" i="2"/>
  <c r="K1107" i="2" s="1"/>
  <c r="N1107" i="2" s="1"/>
  <c r="O1107" i="2" s="1"/>
  <c r="Q1107" i="2" l="1"/>
  <c r="R1107" i="2"/>
  <c r="T1107" i="2" s="1"/>
  <c r="U1107" i="2"/>
  <c r="P1107" i="2"/>
  <c r="V1107" i="2" s="1"/>
  <c r="F1108" i="2" s="1"/>
  <c r="J1108" i="2" l="1"/>
  <c r="M1108" i="2" s="1"/>
  <c r="H1108" i="2"/>
  <c r="K1108" i="2" s="1"/>
  <c r="N1108" i="2" s="1"/>
  <c r="O1108" i="2" s="1"/>
  <c r="S1107" i="2"/>
  <c r="G1108" i="2"/>
  <c r="I1108" i="2" l="1"/>
  <c r="R1108" i="2"/>
  <c r="T1108" i="2" s="1"/>
  <c r="P1108" i="2"/>
  <c r="Q1108" i="2"/>
  <c r="S1108" i="2" s="1"/>
  <c r="U1108" i="2"/>
  <c r="V1108" i="2" l="1"/>
  <c r="F1109" i="2" s="1"/>
  <c r="G1109" i="2"/>
  <c r="I1109" i="2" l="1"/>
  <c r="H1109" i="2"/>
  <c r="K1109" i="2" s="1"/>
  <c r="J1109" i="2"/>
  <c r="M1109" i="2" s="1"/>
  <c r="N1109" i="2" l="1"/>
  <c r="O1109" i="2" s="1"/>
  <c r="R1109" i="2" l="1"/>
  <c r="T1109" i="2" s="1"/>
  <c r="Q1109" i="2"/>
  <c r="P1109" i="2"/>
  <c r="U1109" i="2"/>
  <c r="V1109" i="2" s="1"/>
  <c r="F1110" i="2" s="1"/>
  <c r="H1110" i="2" l="1"/>
  <c r="K1110" i="2" s="1"/>
  <c r="J1110" i="2"/>
  <c r="M1110" i="2" s="1"/>
  <c r="S1109" i="2"/>
  <c r="G1110" i="2"/>
  <c r="I1110" i="2" l="1"/>
  <c r="N1110" i="2"/>
  <c r="O1110" i="2" s="1"/>
  <c r="Q1110" i="2" l="1"/>
  <c r="P1110" i="2"/>
  <c r="R1110" i="2"/>
  <c r="T1110" i="2" s="1"/>
  <c r="U1110" i="2"/>
  <c r="V1110" i="2" s="1"/>
  <c r="F1111" i="2" s="1"/>
  <c r="H1111" i="2" l="1"/>
  <c r="K1111" i="2" s="1"/>
  <c r="N1111" i="2" s="1"/>
  <c r="O1111" i="2" s="1"/>
  <c r="J1111" i="2"/>
  <c r="M1111" i="2" s="1"/>
  <c r="S1110" i="2"/>
  <c r="G1111" i="2"/>
  <c r="I1111" i="2" l="1"/>
  <c r="R1111" i="2"/>
  <c r="T1111" i="2" s="1"/>
  <c r="U1111" i="2"/>
  <c r="P1111" i="2"/>
  <c r="Q1111" i="2"/>
  <c r="S1111" i="2" s="1"/>
  <c r="V1111" i="2" l="1"/>
  <c r="F1112" i="2" s="1"/>
  <c r="G1112" i="2"/>
  <c r="I1112" i="2" l="1"/>
  <c r="H1112" i="2"/>
  <c r="K1112" i="2" s="1"/>
  <c r="J1112" i="2"/>
  <c r="M1112" i="2" s="1"/>
  <c r="N1112" i="2" l="1"/>
  <c r="O1112" i="2" s="1"/>
  <c r="R1112" i="2" l="1"/>
  <c r="T1112" i="2" s="1"/>
  <c r="Q1112" i="2"/>
  <c r="P1112" i="2"/>
  <c r="U1112" i="2"/>
  <c r="V1112" i="2" l="1"/>
  <c r="F1113" i="2" s="1"/>
  <c r="S1112" i="2"/>
  <c r="G1113" i="2"/>
  <c r="I1113" i="2" l="1"/>
  <c r="H1113" i="2"/>
  <c r="K1113" i="2" s="1"/>
  <c r="N1113" i="2" s="1"/>
  <c r="O1113" i="2" s="1"/>
  <c r="J1113" i="2"/>
  <c r="M1113" i="2" s="1"/>
  <c r="Q1113" i="2" l="1"/>
  <c r="R1113" i="2"/>
  <c r="T1113" i="2" s="1"/>
  <c r="P1113" i="2"/>
  <c r="U1113" i="2"/>
  <c r="V1113" i="2" s="1"/>
  <c r="F1114" i="2" s="1"/>
  <c r="H1114" i="2" l="1"/>
  <c r="K1114" i="2" s="1"/>
  <c r="J1114" i="2"/>
  <c r="M1114" i="2" s="1"/>
  <c r="S1113" i="2"/>
  <c r="G1114" i="2"/>
  <c r="I1114" i="2" l="1"/>
  <c r="N1114" i="2"/>
  <c r="O1114" i="2" s="1"/>
  <c r="R1114" i="2" l="1"/>
  <c r="T1114" i="2" s="1"/>
  <c r="Q1114" i="2"/>
  <c r="P1114" i="2"/>
  <c r="U1114" i="2"/>
  <c r="V1114" i="2" s="1"/>
  <c r="F1115" i="2" s="1"/>
  <c r="J1115" i="2" l="1"/>
  <c r="M1115" i="2" s="1"/>
  <c r="H1115" i="2"/>
  <c r="K1115" i="2" s="1"/>
  <c r="N1115" i="2" s="1"/>
  <c r="O1115" i="2" s="1"/>
  <c r="S1114" i="2"/>
  <c r="G1115" i="2"/>
  <c r="I1115" i="2" l="1"/>
  <c r="Q1115" i="2"/>
  <c r="R1115" i="2"/>
  <c r="T1115" i="2" s="1"/>
  <c r="P1115" i="2"/>
  <c r="U1115" i="2"/>
  <c r="V1115" i="2" s="1"/>
  <c r="F1116" i="2" s="1"/>
  <c r="J1116" i="2" l="1"/>
  <c r="M1116" i="2" s="1"/>
  <c r="H1116" i="2"/>
  <c r="K1116" i="2" s="1"/>
  <c r="N1116" i="2" s="1"/>
  <c r="O1116" i="2" s="1"/>
  <c r="S1115" i="2"/>
  <c r="G1116" i="2"/>
  <c r="I1116" i="2" l="1"/>
  <c r="Q1116" i="2"/>
  <c r="R1116" i="2"/>
  <c r="T1116" i="2" s="1"/>
  <c r="P1116" i="2"/>
  <c r="U1116" i="2"/>
  <c r="V1116" i="2" l="1"/>
  <c r="F1117" i="2" s="1"/>
  <c r="S1116" i="2"/>
  <c r="G1117" i="2"/>
  <c r="I1117" i="2" l="1"/>
  <c r="H1117" i="2"/>
  <c r="K1117" i="2" s="1"/>
  <c r="J1117" i="2"/>
  <c r="M1117" i="2" s="1"/>
  <c r="N1117" i="2" l="1"/>
  <c r="O1117" i="2" s="1"/>
  <c r="R1117" i="2" l="1"/>
  <c r="T1117" i="2" s="1"/>
  <c r="Q1117" i="2"/>
  <c r="U1117" i="2"/>
  <c r="P1117" i="2"/>
  <c r="V1117" i="2" s="1"/>
  <c r="F1118" i="2" s="1"/>
  <c r="J1118" i="2" l="1"/>
  <c r="M1118" i="2" s="1"/>
  <c r="H1118" i="2"/>
  <c r="K1118" i="2" s="1"/>
  <c r="N1118" i="2" s="1"/>
  <c r="O1118" i="2" s="1"/>
  <c r="S1117" i="2"/>
  <c r="G1118" i="2"/>
  <c r="I1118" i="2" l="1"/>
  <c r="P1118" i="2"/>
  <c r="R1118" i="2"/>
  <c r="T1118" i="2" s="1"/>
  <c r="Q1118" i="2"/>
  <c r="S1118" i="2" s="1"/>
  <c r="U1118" i="2"/>
  <c r="V1118" i="2" l="1"/>
  <c r="F1119" i="2" s="1"/>
  <c r="G1119" i="2"/>
  <c r="H1119" i="2" l="1"/>
  <c r="K1119" i="2" s="1"/>
  <c r="I1119" i="2"/>
  <c r="J1119" i="2"/>
  <c r="M1119" i="2" s="1"/>
  <c r="N1119" i="2" l="1"/>
  <c r="O1119" i="2" s="1"/>
  <c r="Q1119" i="2" l="1"/>
  <c r="P1119" i="2"/>
  <c r="R1119" i="2"/>
  <c r="T1119" i="2" s="1"/>
  <c r="U1119" i="2"/>
  <c r="V1119" i="2" l="1"/>
  <c r="F1120" i="2" s="1"/>
  <c r="S1119" i="2"/>
  <c r="G1120" i="2"/>
  <c r="I1120" i="2" l="1"/>
  <c r="L1120" i="2" s="1"/>
  <c r="H1120" i="2"/>
  <c r="K1120" i="2" s="1"/>
  <c r="J1120" i="2"/>
  <c r="M1120" i="2" s="1"/>
  <c r="N1120" i="2" l="1"/>
  <c r="O1120" i="2" s="1"/>
  <c r="R1120" i="2" l="1"/>
  <c r="T1120" i="2" s="1"/>
  <c r="P1120" i="2"/>
  <c r="Q1120" i="2"/>
  <c r="U1120" i="2"/>
  <c r="S1120" i="2" l="1"/>
  <c r="G1121" i="2"/>
  <c r="V1120" i="2"/>
  <c r="F1121" i="2" s="1"/>
  <c r="I1121" i="2" l="1"/>
  <c r="L1121" i="2" s="1"/>
  <c r="H1121" i="2"/>
  <c r="K1121" i="2" s="1"/>
  <c r="J1121" i="2"/>
  <c r="M1121" i="2" s="1"/>
  <c r="N1121" i="2" l="1"/>
  <c r="O1121" i="2" s="1"/>
  <c r="R1121" i="2" l="1"/>
  <c r="T1121" i="2" s="1"/>
  <c r="Q1121" i="2"/>
  <c r="U1121" i="2"/>
  <c r="P1121" i="2"/>
  <c r="S1121" i="2" l="1"/>
  <c r="G1122" i="2"/>
  <c r="V1121" i="2"/>
  <c r="F1122" i="2" s="1"/>
  <c r="J1122" i="2" l="1"/>
  <c r="M1122" i="2" s="1"/>
  <c r="H1122" i="2"/>
  <c r="K1122" i="2" s="1"/>
  <c r="I1122" i="2"/>
  <c r="L1122" i="2" s="1"/>
  <c r="N1122" i="2" s="1"/>
  <c r="O1122" i="2" s="1"/>
  <c r="R1122" i="2" l="1"/>
  <c r="T1122" i="2" s="1"/>
  <c r="Q1122" i="2"/>
  <c r="U1122" i="2"/>
  <c r="P1122" i="2"/>
  <c r="V1122" i="2" s="1"/>
  <c r="F1123" i="2" s="1"/>
  <c r="J1123" i="2" l="1"/>
  <c r="M1123" i="2" s="1"/>
  <c r="H1123" i="2"/>
  <c r="K1123" i="2" s="1"/>
  <c r="S1122" i="2"/>
  <c r="G1123" i="2"/>
  <c r="I1123" i="2" l="1"/>
  <c r="L1123" i="2" s="1"/>
  <c r="N1123" i="2" s="1"/>
  <c r="O1123" i="2" s="1"/>
  <c r="R1123" i="2" l="1"/>
  <c r="T1123" i="2" s="1"/>
  <c r="U1123" i="2"/>
  <c r="Q1123" i="2"/>
  <c r="P1123" i="2"/>
  <c r="S1123" i="2" l="1"/>
  <c r="G1124" i="2"/>
  <c r="V1123" i="2"/>
  <c r="F1124" i="2" s="1"/>
  <c r="H1124" i="2" l="1"/>
  <c r="K1124" i="2" s="1"/>
  <c r="J1124" i="2"/>
  <c r="M1124" i="2" s="1"/>
  <c r="I1124" i="2"/>
  <c r="L1124" i="2" s="1"/>
  <c r="N1124" i="2" s="1"/>
  <c r="O1124" i="2" s="1"/>
  <c r="R1124" i="2" l="1"/>
  <c r="T1124" i="2" s="1"/>
  <c r="Q1124" i="2"/>
  <c r="U1124" i="2"/>
  <c r="P1124" i="2"/>
  <c r="V1124" i="2" l="1"/>
  <c r="F1125" i="2" s="1"/>
  <c r="S1124" i="2"/>
  <c r="G1125" i="2"/>
  <c r="J1125" i="2" l="1"/>
  <c r="M1125" i="2" s="1"/>
  <c r="H1125" i="2"/>
  <c r="K1125" i="2" s="1"/>
  <c r="I1125" i="2"/>
  <c r="L1125" i="2" s="1"/>
  <c r="N1125" i="2" s="1"/>
  <c r="O1125" i="2" s="1"/>
  <c r="P1125" i="2" l="1"/>
  <c r="O1126" i="2"/>
  <c r="U1125" i="2"/>
  <c r="R1125" i="2"/>
  <c r="T1125" i="2" s="1"/>
  <c r="Q1125" i="2"/>
  <c r="S1125" i="2" l="1"/>
  <c r="G1126" i="2"/>
  <c r="U1126" i="2"/>
  <c r="R1126" i="2"/>
  <c r="T1126" i="2" s="1"/>
  <c r="P1126" i="2"/>
  <c r="V1125" i="2"/>
  <c r="F1126" i="2" s="1"/>
  <c r="J1126" i="2" l="1"/>
  <c r="M1126" i="2" s="1"/>
  <c r="H1126" i="2"/>
  <c r="K1126" i="2" s="1"/>
  <c r="I1126" i="2"/>
  <c r="L1126" i="2" l="1"/>
  <c r="N1126" i="2" s="1"/>
  <c r="Q1126" i="2"/>
  <c r="S1126" i="2" l="1"/>
  <c r="V1126" i="2"/>
  <c r="F1127" i="2" s="1"/>
  <c r="G1127" i="2"/>
  <c r="J1127" i="2" l="1"/>
  <c r="M1127" i="2" s="1"/>
  <c r="I1127" i="2"/>
  <c r="L1127" i="2" s="1"/>
  <c r="H1127" i="2"/>
  <c r="K1127" i="2" s="1"/>
  <c r="N1127" i="2" s="1"/>
  <c r="O1127" i="2" s="1"/>
  <c r="Q1127" i="2" l="1"/>
  <c r="P1127" i="2"/>
  <c r="O1128" i="2"/>
  <c r="R1127" i="2"/>
  <c r="T1127" i="2" s="1"/>
  <c r="U1127" i="2"/>
  <c r="Q1128" i="2" l="1"/>
  <c r="P1128" i="2"/>
  <c r="R1128" i="2"/>
  <c r="T1128" i="2" s="1"/>
  <c r="U1128" i="2"/>
  <c r="V1127" i="2"/>
  <c r="F1128" i="2" s="1"/>
  <c r="S1127" i="2"/>
  <c r="G1128" i="2"/>
  <c r="G1129" i="2" s="1"/>
  <c r="J1128" i="2" l="1"/>
  <c r="M1128" i="2" s="1"/>
  <c r="I1128" i="2"/>
  <c r="L1128" i="2" s="1"/>
  <c r="H1128" i="2"/>
  <c r="K1128" i="2" s="1"/>
  <c r="N1128" i="2" s="1"/>
  <c r="V1128" i="2"/>
  <c r="F1129" i="2" s="1"/>
  <c r="S1128" i="2"/>
  <c r="J1129" i="2" l="1"/>
  <c r="M1129" i="2" s="1"/>
  <c r="I1129" i="2"/>
  <c r="H1129" i="2"/>
  <c r="K1129" i="2" s="1"/>
  <c r="N1129" i="2" s="1"/>
  <c r="O1129" i="2" s="1"/>
  <c r="Q1129" i="2" l="1"/>
  <c r="U1129" i="2"/>
  <c r="R1129" i="2"/>
  <c r="T1129" i="2" s="1"/>
  <c r="P1129" i="2"/>
  <c r="V1129" i="2" l="1"/>
  <c r="F1130" i="2" s="1"/>
  <c r="S1129" i="2"/>
  <c r="J1130" i="2" l="1"/>
  <c r="M1130" i="2" s="1"/>
  <c r="I1130" i="2"/>
  <c r="H1130" i="2"/>
  <c r="K1130" i="2" s="1"/>
  <c r="N1130" i="2" s="1"/>
  <c r="O1130" i="2" s="1"/>
  <c r="R1130" i="2" l="1"/>
  <c r="T1130" i="2" s="1"/>
  <c r="Q1130" i="2"/>
  <c r="P1130" i="2"/>
  <c r="U1130" i="2"/>
  <c r="V1130" i="2" l="1"/>
  <c r="F1131" i="2" s="1"/>
  <c r="S1130" i="2"/>
  <c r="G1131" i="2"/>
  <c r="J1131" i="2" l="1"/>
  <c r="M1131" i="2" s="1"/>
  <c r="I1131" i="2"/>
  <c r="H1131" i="2"/>
  <c r="K1131" i="2" s="1"/>
  <c r="N1131" i="2" s="1"/>
  <c r="O1131" i="2" s="1"/>
  <c r="R1131" i="2" l="1"/>
  <c r="T1131" i="2" s="1"/>
  <c r="Q1131" i="2"/>
  <c r="P1131" i="2"/>
  <c r="U1131" i="2"/>
  <c r="V1131" i="2" l="1"/>
  <c r="F1132" i="2" s="1"/>
  <c r="S1131" i="2"/>
  <c r="G1132" i="2"/>
  <c r="J1132" i="2" l="1"/>
  <c r="M1132" i="2" s="1"/>
  <c r="H1132" i="2"/>
  <c r="K1132" i="2" s="1"/>
  <c r="N1132" i="2" s="1"/>
  <c r="O1132" i="2" s="1"/>
  <c r="I1132" i="2"/>
  <c r="Q1132" i="2" l="1"/>
  <c r="P1132" i="2"/>
  <c r="U1132" i="2"/>
  <c r="R1132" i="2"/>
  <c r="T1132" i="2" s="1"/>
  <c r="V1132" i="2" l="1"/>
  <c r="F1133" i="2" s="1"/>
  <c r="S1132" i="2"/>
  <c r="G1133" i="2"/>
  <c r="H1133" i="2" l="1"/>
  <c r="K1133" i="2" s="1"/>
  <c r="J1133" i="2"/>
  <c r="M1133" i="2" s="1"/>
  <c r="I1133" i="2"/>
  <c r="N1133" i="2" l="1"/>
  <c r="O1133" i="2" s="1"/>
  <c r="P1133" i="2" l="1"/>
  <c r="R1133" i="2"/>
  <c r="T1133" i="2" s="1"/>
  <c r="Q1133" i="2"/>
  <c r="U1133" i="2"/>
  <c r="V1133" i="2" s="1"/>
  <c r="F1134" i="2" s="1"/>
  <c r="J1134" i="2" l="1"/>
  <c r="M1134" i="2" s="1"/>
  <c r="H1134" i="2"/>
  <c r="K1134" i="2" s="1"/>
  <c r="N1134" i="2" s="1"/>
  <c r="O1134" i="2" s="1"/>
  <c r="S1133" i="2"/>
  <c r="G1134" i="2"/>
  <c r="G1135" i="2" l="1"/>
  <c r="I1134" i="2"/>
  <c r="P1134" i="2"/>
  <c r="R1134" i="2"/>
  <c r="T1134" i="2" s="1"/>
  <c r="Q1134" i="2"/>
  <c r="S1134" i="2" s="1"/>
  <c r="U1134" i="2"/>
  <c r="V1134" i="2" l="1"/>
  <c r="F1135" i="2" s="1"/>
  <c r="H1135" i="2" l="1"/>
  <c r="K1135" i="2" s="1"/>
  <c r="N1135" i="2" s="1"/>
  <c r="O1135" i="2" s="1"/>
  <c r="I1135" i="2"/>
  <c r="J1135" i="2"/>
  <c r="M1135" i="2" s="1"/>
  <c r="R1135" i="2" l="1"/>
  <c r="T1135" i="2" s="1"/>
  <c r="Q1135" i="2"/>
  <c r="P1135" i="2"/>
  <c r="U1135" i="2"/>
  <c r="V1135" i="2" l="1"/>
  <c r="F1136" i="2" s="1"/>
  <c r="S1135" i="2"/>
  <c r="G1136" i="2"/>
  <c r="J1136" i="2" l="1"/>
  <c r="M1136" i="2" s="1"/>
  <c r="H1136" i="2"/>
  <c r="K1136" i="2" s="1"/>
  <c r="N1136" i="2" s="1"/>
  <c r="O1136" i="2" s="1"/>
  <c r="I1136" i="2"/>
  <c r="R1136" i="2" l="1"/>
  <c r="T1136" i="2" s="1"/>
  <c r="Q1136" i="2"/>
  <c r="P1136" i="2"/>
  <c r="U1136" i="2"/>
  <c r="V1136" i="2" s="1"/>
  <c r="F1137" i="2" s="1"/>
  <c r="J1137" i="2" l="1"/>
  <c r="M1137" i="2" s="1"/>
  <c r="H1137" i="2"/>
  <c r="K1137" i="2" s="1"/>
  <c r="N1137" i="2" s="1"/>
  <c r="O1137" i="2" s="1"/>
  <c r="S1136" i="2"/>
  <c r="G1137" i="2"/>
  <c r="I1137" i="2" l="1"/>
  <c r="Q1137" i="2"/>
  <c r="S1137" i="2" s="1"/>
  <c r="P1137" i="2"/>
  <c r="U1137" i="2"/>
  <c r="R1137" i="2"/>
  <c r="T1137" i="2" s="1"/>
  <c r="V1137" i="2" l="1"/>
  <c r="F1138" i="2" s="1"/>
  <c r="G1138" i="2"/>
  <c r="J1138" i="2" l="1"/>
  <c r="M1138" i="2" s="1"/>
  <c r="H1138" i="2"/>
  <c r="K1138" i="2" s="1"/>
  <c r="I1138" i="2"/>
  <c r="L1138" i="2" s="1"/>
  <c r="N1138" i="2" s="1"/>
  <c r="O1138" i="2" s="1"/>
  <c r="Q1138" i="2" l="1"/>
  <c r="R1138" i="2"/>
  <c r="T1138" i="2" s="1"/>
  <c r="U1138" i="2"/>
  <c r="P1138" i="2"/>
  <c r="V1138" i="2" s="1"/>
  <c r="F1139" i="2" s="1"/>
  <c r="J1139" i="2" l="1"/>
  <c r="M1139" i="2" s="1"/>
  <c r="H1139" i="2"/>
  <c r="K1139" i="2" s="1"/>
  <c r="N1139" i="2" s="1"/>
  <c r="O1139" i="2" s="1"/>
  <c r="S1138" i="2"/>
  <c r="G1139" i="2"/>
  <c r="I1139" i="2" s="1"/>
  <c r="Q1139" i="2" s="1"/>
  <c r="G1140" i="2" l="1"/>
  <c r="P1139" i="2"/>
  <c r="U1139" i="2"/>
  <c r="R1139" i="2"/>
  <c r="T1139" i="2" s="1"/>
  <c r="V1139" i="2" l="1"/>
  <c r="F1140" i="2" s="1"/>
  <c r="S1139" i="2"/>
  <c r="I1140" i="2" l="1"/>
  <c r="J1140" i="2"/>
  <c r="M1140" i="2" s="1"/>
  <c r="H1140" i="2"/>
  <c r="K1140" i="2" s="1"/>
  <c r="N1140" i="2" s="1"/>
  <c r="O1140" i="2" s="1"/>
  <c r="R1140" i="2" l="1"/>
  <c r="T1140" i="2" s="1"/>
  <c r="Q1140" i="2"/>
  <c r="P1140" i="2"/>
  <c r="U1140" i="2"/>
  <c r="V1140" i="2" l="1"/>
  <c r="F1141" i="2" s="1"/>
  <c r="S1140" i="2"/>
  <c r="G1141" i="2"/>
  <c r="I1141" i="2" l="1"/>
  <c r="J1141" i="2"/>
  <c r="M1141" i="2" s="1"/>
  <c r="H1141" i="2"/>
  <c r="K1141" i="2" s="1"/>
  <c r="N1141" i="2" s="1"/>
  <c r="O1141" i="2" s="1"/>
  <c r="U1141" i="2" l="1"/>
  <c r="Q1141" i="2"/>
  <c r="P1141" i="2"/>
  <c r="R1141" i="2"/>
  <c r="T1141" i="2" s="1"/>
  <c r="V1141" i="2" l="1"/>
  <c r="F1142" i="2" s="1"/>
  <c r="S1141" i="2"/>
  <c r="G1142" i="2"/>
  <c r="I1142" i="2" l="1"/>
  <c r="H1142" i="2"/>
  <c r="K1142" i="2" s="1"/>
  <c r="N1142" i="2" s="1"/>
  <c r="O1142" i="2" s="1"/>
  <c r="J1142" i="2"/>
  <c r="M1142" i="2" s="1"/>
  <c r="R1142" i="2" l="1"/>
  <c r="T1142" i="2" s="1"/>
  <c r="Q1142" i="2"/>
  <c r="P1142" i="2"/>
  <c r="U1142" i="2"/>
  <c r="V1142" i="2" s="1"/>
  <c r="F1143" i="2" s="1"/>
  <c r="H1143" i="2" l="1"/>
  <c r="K1143" i="2" s="1"/>
  <c r="N1143" i="2" s="1"/>
  <c r="O1143" i="2" s="1"/>
  <c r="J1143" i="2"/>
  <c r="M1143" i="2" s="1"/>
  <c r="S1142" i="2"/>
  <c r="G1143" i="2"/>
  <c r="I1143" i="2" l="1"/>
  <c r="Q1143" i="2"/>
  <c r="S1143" i="2" s="1"/>
  <c r="P1143" i="2"/>
  <c r="R1143" i="2"/>
  <c r="T1143" i="2" s="1"/>
  <c r="U1143" i="2"/>
  <c r="V1143" i="2" s="1"/>
  <c r="F1144" i="2" s="1"/>
  <c r="J1144" i="2" l="1"/>
  <c r="M1144" i="2" s="1"/>
  <c r="H1144" i="2"/>
  <c r="K1144" i="2" s="1"/>
  <c r="G1144" i="2"/>
  <c r="I1144" i="2" l="1"/>
  <c r="L1144" i="2" s="1"/>
  <c r="N1144" i="2" s="1"/>
  <c r="O1144" i="2" s="1"/>
  <c r="R1144" i="2" l="1"/>
  <c r="T1144" i="2" s="1"/>
  <c r="Q1144" i="2"/>
  <c r="P1144" i="2"/>
  <c r="U1144" i="2"/>
  <c r="V1144" i="2" l="1"/>
  <c r="F1145" i="2" s="1"/>
  <c r="S1144" i="2"/>
  <c r="G1145" i="2"/>
  <c r="J1145" i="2" l="1"/>
  <c r="M1145" i="2" s="1"/>
  <c r="I1145" i="2"/>
  <c r="L1145" i="2" s="1"/>
  <c r="H1145" i="2"/>
  <c r="K1145" i="2" s="1"/>
  <c r="N1145" i="2" s="1"/>
  <c r="O1145" i="2" s="1"/>
  <c r="P1145" i="2" l="1"/>
  <c r="R1145" i="2"/>
  <c r="T1145" i="2" s="1"/>
  <c r="U1145" i="2"/>
  <c r="Q1145" i="2"/>
  <c r="V1145" i="2" l="1"/>
  <c r="F1146" i="2" s="1"/>
  <c r="S1145" i="2"/>
  <c r="G1146" i="2"/>
  <c r="J1146" i="2" l="1"/>
  <c r="M1146" i="2" s="1"/>
  <c r="H1146" i="2"/>
  <c r="K1146" i="2" s="1"/>
  <c r="I1146" i="2"/>
  <c r="L1146" i="2" s="1"/>
  <c r="N1146" i="2" s="1"/>
  <c r="O1146" i="2" s="1"/>
  <c r="P1146" i="2" l="1"/>
  <c r="R1146" i="2"/>
  <c r="T1146" i="2" s="1"/>
  <c r="Q1146" i="2"/>
  <c r="U1146" i="2"/>
  <c r="S1146" i="2" l="1"/>
  <c r="G1147" i="2"/>
  <c r="V1146" i="2"/>
  <c r="F1147" i="2" s="1"/>
  <c r="I1147" i="2" l="1"/>
  <c r="L1147" i="2" s="1"/>
  <c r="J1147" i="2"/>
  <c r="M1147" i="2" s="1"/>
  <c r="H1147" i="2"/>
  <c r="K1147" i="2" s="1"/>
  <c r="N1147" i="2" s="1"/>
  <c r="O1147" i="2" s="1"/>
  <c r="R1147" i="2" l="1"/>
  <c r="T1147" i="2" s="1"/>
  <c r="Q1147" i="2"/>
  <c r="P1147" i="2"/>
  <c r="U1147" i="2"/>
  <c r="V1147" i="2" s="1"/>
  <c r="F1148" i="2" s="1"/>
  <c r="J1148" i="2" l="1"/>
  <c r="M1148" i="2" s="1"/>
  <c r="H1148" i="2"/>
  <c r="K1148" i="2" s="1"/>
  <c r="S1147" i="2"/>
  <c r="G1148" i="2"/>
  <c r="I1148" i="2" l="1"/>
  <c r="L1148" i="2" s="1"/>
  <c r="N1148" i="2" s="1"/>
  <c r="O1148" i="2" s="1"/>
  <c r="Q1148" i="2" l="1"/>
  <c r="R1148" i="2"/>
  <c r="T1148" i="2" s="1"/>
  <c r="P1148" i="2"/>
  <c r="U1148" i="2"/>
  <c r="V1148" i="2" s="1"/>
  <c r="F1149" i="2" s="1"/>
  <c r="H1149" i="2" l="1"/>
  <c r="K1149" i="2" s="1"/>
  <c r="J1149" i="2"/>
  <c r="M1149" i="2" s="1"/>
  <c r="S1148" i="2"/>
  <c r="G1149" i="2"/>
  <c r="I1149" i="2" l="1"/>
  <c r="L1149" i="2" s="1"/>
  <c r="N1149" i="2" s="1"/>
  <c r="O1149" i="2" s="1"/>
  <c r="R1149" i="2" l="1"/>
  <c r="T1149" i="2" s="1"/>
  <c r="Q1149" i="2"/>
  <c r="P1149" i="2"/>
  <c r="V1149" i="2" s="1"/>
  <c r="F1150" i="2" s="1"/>
  <c r="U1149" i="2"/>
  <c r="J1150" i="2" l="1"/>
  <c r="M1150" i="2" s="1"/>
  <c r="H1150" i="2"/>
  <c r="K1150" i="2" s="1"/>
  <c r="S1149" i="2"/>
  <c r="G1150" i="2"/>
  <c r="I1150" i="2" l="1"/>
  <c r="L1150" i="2" s="1"/>
  <c r="N1150" i="2" s="1"/>
  <c r="O1150" i="2" s="1"/>
  <c r="R1150" i="2" l="1"/>
  <c r="T1150" i="2" s="1"/>
  <c r="Q1150" i="2"/>
  <c r="P1150" i="2"/>
  <c r="U1150" i="2"/>
  <c r="V1150" i="2" s="1"/>
  <c r="F1151" i="2" s="1"/>
  <c r="J1151" i="2" l="1"/>
  <c r="M1151" i="2" s="1"/>
  <c r="H1151" i="2"/>
  <c r="K1151" i="2" s="1"/>
  <c r="S1150" i="2"/>
  <c r="G1151" i="2"/>
  <c r="I1151" i="2" l="1"/>
  <c r="L1151" i="2" s="1"/>
  <c r="N1151" i="2" s="1"/>
  <c r="O1151" i="2" s="1"/>
  <c r="R1151" i="2" l="1"/>
  <c r="T1151" i="2" s="1"/>
  <c r="Q1151" i="2"/>
  <c r="P1151" i="2"/>
  <c r="U1151" i="2"/>
  <c r="V1151" i="2" l="1"/>
  <c r="F1152" i="2" s="1"/>
  <c r="S1151" i="2"/>
  <c r="G1152" i="2"/>
  <c r="J1152" i="2" l="1"/>
  <c r="M1152" i="2" s="1"/>
  <c r="I1152" i="2"/>
  <c r="L1152" i="2" s="1"/>
  <c r="H1152" i="2"/>
  <c r="K1152" i="2" s="1"/>
  <c r="N1152" i="2" s="1"/>
  <c r="O1152" i="2" s="1"/>
  <c r="U1152" i="2" l="1"/>
  <c r="R1152" i="2"/>
  <c r="T1152" i="2" s="1"/>
  <c r="Q1152" i="2"/>
  <c r="P1152" i="2"/>
  <c r="V1152" i="2" s="1"/>
  <c r="F1153" i="2" s="1"/>
  <c r="H1153" i="2" l="1"/>
  <c r="K1153" i="2" s="1"/>
  <c r="J1153" i="2"/>
  <c r="M1153" i="2" s="1"/>
  <c r="S1152" i="2"/>
  <c r="G1153" i="2"/>
  <c r="I1153" i="2" s="1"/>
  <c r="N1153" i="2" l="1"/>
  <c r="O1153" i="2" s="1"/>
  <c r="R1153" i="2" l="1"/>
  <c r="T1153" i="2" s="1"/>
  <c r="U1153" i="2"/>
  <c r="P1153" i="2"/>
  <c r="V1153" i="2" s="1"/>
  <c r="F1154" i="2" s="1"/>
  <c r="Q1153" i="2"/>
  <c r="I1154" i="2" l="1"/>
  <c r="J1154" i="2"/>
  <c r="M1154" i="2" s="1"/>
  <c r="H1154" i="2"/>
  <c r="K1154" i="2" s="1"/>
  <c r="N1154" i="2" s="1"/>
  <c r="O1154" i="2" s="1"/>
  <c r="S1153" i="2"/>
  <c r="U1154" i="2" l="1"/>
  <c r="R1154" i="2"/>
  <c r="T1154" i="2" s="1"/>
  <c r="Q1154" i="2"/>
  <c r="P1154" i="2"/>
  <c r="V1154" i="2" s="1"/>
  <c r="F1155" i="2" s="1"/>
  <c r="G1155" i="2" l="1"/>
  <c r="S1154" i="2"/>
  <c r="J1155" i="2"/>
  <c r="M1155" i="2" s="1"/>
  <c r="H1155" i="2"/>
  <c r="K1155" i="2" s="1"/>
  <c r="N1155" i="2" s="1"/>
  <c r="O1155" i="2" s="1"/>
  <c r="I1155" i="2"/>
  <c r="Q1155" i="2" l="1"/>
  <c r="U1155" i="2"/>
  <c r="R1155" i="2"/>
  <c r="T1155" i="2" s="1"/>
  <c r="P1155" i="2"/>
  <c r="G1156" i="2"/>
  <c r="V1155" i="2" l="1"/>
  <c r="F1156" i="2" s="1"/>
  <c r="S1155" i="2"/>
  <c r="J1156" i="2" l="1"/>
  <c r="M1156" i="2" s="1"/>
  <c r="H1156" i="2"/>
  <c r="K1156" i="2" s="1"/>
  <c r="N1156" i="2" s="1"/>
  <c r="O1156" i="2" s="1"/>
  <c r="I1156" i="2"/>
  <c r="R1156" i="2" l="1"/>
  <c r="T1156" i="2" s="1"/>
  <c r="P1156" i="2"/>
  <c r="U1156" i="2"/>
  <c r="Q1156" i="2"/>
  <c r="S1156" i="2" l="1"/>
  <c r="G1157" i="2"/>
  <c r="V1156" i="2"/>
  <c r="F1157" i="2" s="1"/>
  <c r="J1157" i="2" l="1"/>
  <c r="M1157" i="2" s="1"/>
  <c r="I1157" i="2"/>
  <c r="H1157" i="2"/>
  <c r="K1157" i="2" s="1"/>
  <c r="N1157" i="2" s="1"/>
  <c r="O1157" i="2" s="1"/>
  <c r="Q1157" i="2" l="1"/>
  <c r="P1157" i="2"/>
  <c r="R1157" i="2"/>
  <c r="T1157" i="2" s="1"/>
  <c r="U1157" i="2"/>
  <c r="V1157" i="2" s="1"/>
  <c r="F1158" i="2" s="1"/>
  <c r="H1158" i="2" l="1"/>
  <c r="K1158" i="2" s="1"/>
  <c r="J1158" i="2"/>
  <c r="M1158" i="2" s="1"/>
  <c r="S1157" i="2"/>
  <c r="G1158" i="2"/>
  <c r="I1158" i="2" l="1"/>
  <c r="N1158" i="2"/>
  <c r="O1158" i="2" s="1"/>
  <c r="U1158" i="2" l="1"/>
  <c r="P1158" i="2"/>
  <c r="V1158" i="2" s="1"/>
  <c r="F1159" i="2" s="1"/>
  <c r="R1158" i="2"/>
  <c r="T1158" i="2" s="1"/>
  <c r="Q1158" i="2"/>
  <c r="S1158" i="2" l="1"/>
  <c r="G1159" i="2"/>
  <c r="J1159" i="2"/>
  <c r="M1159" i="2" s="1"/>
  <c r="H1159" i="2"/>
  <c r="K1159" i="2" s="1"/>
  <c r="N1159" i="2" s="1"/>
  <c r="O1159" i="2" s="1"/>
  <c r="I1159" i="2"/>
  <c r="R1159" i="2" l="1"/>
  <c r="T1159" i="2" s="1"/>
  <c r="Q1159" i="2"/>
  <c r="S1159" i="2" s="1"/>
  <c r="U1159" i="2"/>
  <c r="P1159" i="2"/>
  <c r="G1160" i="2"/>
  <c r="V1159" i="2" l="1"/>
  <c r="F1160" i="2" s="1"/>
  <c r="J1160" i="2" l="1"/>
  <c r="M1160" i="2" s="1"/>
  <c r="H1160" i="2"/>
  <c r="K1160" i="2" s="1"/>
  <c r="N1160" i="2" s="1"/>
  <c r="O1160" i="2" s="1"/>
  <c r="I1160" i="2"/>
  <c r="R1160" i="2" l="1"/>
  <c r="T1160" i="2" s="1"/>
  <c r="U1160" i="2"/>
  <c r="P1160" i="2"/>
  <c r="Q1160" i="2"/>
  <c r="S1160" i="2" l="1"/>
  <c r="G1161" i="2"/>
  <c r="V1160" i="2"/>
  <c r="F1161" i="2" s="1"/>
  <c r="J1161" i="2" l="1"/>
  <c r="M1161" i="2" s="1"/>
  <c r="H1161" i="2"/>
  <c r="K1161" i="2" s="1"/>
  <c r="N1161" i="2" s="1"/>
  <c r="O1161" i="2" s="1"/>
  <c r="I1161" i="2"/>
  <c r="P1161" i="2" l="1"/>
  <c r="R1161" i="2"/>
  <c r="T1161" i="2" s="1"/>
  <c r="Q1161" i="2"/>
  <c r="U1161" i="2"/>
  <c r="S1161" i="2" l="1"/>
  <c r="G1162" i="2"/>
  <c r="V1161" i="2"/>
  <c r="F1162" i="2" s="1"/>
  <c r="I1162" i="2" l="1"/>
  <c r="L1162" i="2" s="1"/>
  <c r="J1162" i="2"/>
  <c r="M1162" i="2" s="1"/>
  <c r="H1162" i="2"/>
  <c r="K1162" i="2" s="1"/>
  <c r="N1162" i="2" s="1"/>
  <c r="O1162" i="2" s="1"/>
  <c r="O1163" i="2" l="1"/>
  <c r="R1162" i="2"/>
  <c r="T1162" i="2" s="1"/>
  <c r="P1162" i="2"/>
  <c r="Q1162" i="2"/>
  <c r="U1162" i="2"/>
  <c r="S1162" i="2" l="1"/>
  <c r="G1163" i="2"/>
  <c r="V1162" i="2"/>
  <c r="F1163" i="2" s="1"/>
  <c r="R1163" i="2"/>
  <c r="T1163" i="2" s="1"/>
  <c r="P1163" i="2"/>
  <c r="U1163" i="2"/>
  <c r="I1163" i="2" l="1"/>
  <c r="J1163" i="2"/>
  <c r="M1163" i="2" s="1"/>
  <c r="H1163" i="2"/>
  <c r="K1163" i="2" s="1"/>
  <c r="L1163" i="2" l="1"/>
  <c r="N1163" i="2" s="1"/>
  <c r="Q1163" i="2"/>
  <c r="S1163" i="2" l="1"/>
  <c r="G1164" i="2"/>
  <c r="V1163" i="2"/>
  <c r="F1164" i="2" s="1"/>
  <c r="J1164" i="2" l="1"/>
  <c r="M1164" i="2" s="1"/>
  <c r="I1164" i="2"/>
  <c r="H1164" i="2"/>
  <c r="K1164" i="2" s="1"/>
  <c r="N1164" i="2" s="1"/>
  <c r="O1164" i="2" s="1"/>
  <c r="O1165" i="2" l="1"/>
  <c r="R1164" i="2"/>
  <c r="T1164" i="2" s="1"/>
  <c r="Q1164" i="2"/>
  <c r="P1164" i="2"/>
  <c r="U1164" i="2"/>
  <c r="V1164" i="2" s="1"/>
  <c r="F1165" i="2" s="1"/>
  <c r="J1165" i="2" l="1"/>
  <c r="M1165" i="2" s="1"/>
  <c r="H1165" i="2"/>
  <c r="K1165" i="2" s="1"/>
  <c r="N1165" i="2" s="1"/>
  <c r="S1164" i="2"/>
  <c r="G1165" i="2"/>
  <c r="P1165" i="2"/>
  <c r="R1165" i="2"/>
  <c r="T1165" i="2" s="1"/>
  <c r="Q1165" i="2"/>
  <c r="S1165" i="2" s="1"/>
  <c r="U1165" i="2"/>
  <c r="V1165" i="2" s="1"/>
  <c r="F1166" i="2" s="1"/>
  <c r="J1166" i="2" l="1"/>
  <c r="M1166" i="2" s="1"/>
  <c r="H1166" i="2"/>
  <c r="K1166" i="2" s="1"/>
  <c r="N1166" i="2" s="1"/>
  <c r="O1166" i="2" s="1"/>
  <c r="I1166" i="2"/>
  <c r="G1166" i="2"/>
  <c r="I1165" i="2"/>
  <c r="Q1166" i="2" l="1"/>
  <c r="R1166" i="2"/>
  <c r="T1166" i="2" s="1"/>
  <c r="U1166" i="2"/>
  <c r="P1166" i="2"/>
  <c r="V1166" i="2" l="1"/>
  <c r="F1167" i="2" s="1"/>
  <c r="S1166" i="2"/>
  <c r="G1167" i="2"/>
  <c r="J1167" i="2" l="1"/>
  <c r="M1167" i="2" s="1"/>
  <c r="I1167" i="2"/>
  <c r="H1167" i="2"/>
  <c r="K1167" i="2" s="1"/>
  <c r="N1167" i="2" s="1"/>
  <c r="O1167" i="2" s="1"/>
  <c r="R1167" i="2" l="1"/>
  <c r="T1167" i="2" s="1"/>
  <c r="Q1167" i="2"/>
  <c r="P1167" i="2"/>
  <c r="U1167" i="2"/>
  <c r="V1167" i="2" s="1"/>
  <c r="F1168" i="2" s="1"/>
  <c r="J1168" i="2" l="1"/>
  <c r="M1168" i="2" s="1"/>
  <c r="H1168" i="2"/>
  <c r="K1168" i="2" s="1"/>
  <c r="S1167" i="2"/>
  <c r="G1168" i="2"/>
  <c r="I1168" i="2" l="1"/>
  <c r="N1168" i="2"/>
  <c r="O1168" i="2" s="1"/>
  <c r="Q1168" i="2" l="1"/>
  <c r="R1168" i="2"/>
  <c r="T1168" i="2" s="1"/>
  <c r="P1168" i="2"/>
  <c r="V1168" i="2" s="1"/>
  <c r="F1169" i="2" s="1"/>
  <c r="U1168" i="2"/>
  <c r="J1169" i="2" l="1"/>
  <c r="M1169" i="2" s="1"/>
  <c r="H1169" i="2"/>
  <c r="K1169" i="2" s="1"/>
  <c r="N1169" i="2" s="1"/>
  <c r="O1169" i="2" s="1"/>
  <c r="S1168" i="2"/>
  <c r="G1169" i="2"/>
  <c r="Q1169" i="2" l="1"/>
  <c r="R1169" i="2"/>
  <c r="T1169" i="2" s="1"/>
  <c r="P1169" i="2"/>
  <c r="U1169" i="2"/>
  <c r="V1169" i="2" s="1"/>
  <c r="F1170" i="2" s="1"/>
  <c r="I1169" i="2"/>
  <c r="J1170" i="2" l="1"/>
  <c r="M1170" i="2" s="1"/>
  <c r="H1170" i="2"/>
  <c r="K1170" i="2" s="1"/>
  <c r="S1169" i="2"/>
  <c r="G1170" i="2"/>
  <c r="I1170" i="2" l="1"/>
  <c r="L1170" i="2" s="1"/>
  <c r="N1170" i="2" s="1"/>
  <c r="O1170" i="2" s="1"/>
  <c r="P1170" i="2" l="1"/>
  <c r="Q1170" i="2"/>
  <c r="R1170" i="2"/>
  <c r="T1170" i="2" s="1"/>
  <c r="U1170" i="2"/>
  <c r="S1170" i="2" l="1"/>
  <c r="G1171" i="2"/>
  <c r="V1170" i="2"/>
  <c r="F1171" i="2" s="1"/>
  <c r="I1171" i="2" l="1"/>
  <c r="L1171" i="2" s="1"/>
  <c r="J1171" i="2"/>
  <c r="M1171" i="2" s="1"/>
  <c r="H1171" i="2"/>
  <c r="K1171" i="2" s="1"/>
  <c r="N1171" i="2" s="1"/>
  <c r="O1171" i="2" s="1"/>
  <c r="R1171" i="2" l="1"/>
  <c r="T1171" i="2" s="1"/>
  <c r="Q1171" i="2"/>
  <c r="P1171" i="2"/>
  <c r="U1171" i="2"/>
  <c r="V1171" i="2" s="1"/>
  <c r="F1172" i="2" s="1"/>
  <c r="J1172" i="2" l="1"/>
  <c r="M1172" i="2" s="1"/>
  <c r="H1172" i="2"/>
  <c r="K1172" i="2" s="1"/>
  <c r="I1172" i="2"/>
  <c r="L1172" i="2" s="1"/>
  <c r="S1171" i="2"/>
  <c r="G1172" i="2"/>
  <c r="N1172" i="2" l="1"/>
  <c r="O1172" i="2" s="1"/>
  <c r="R1172" i="2" l="1"/>
  <c r="T1172" i="2" s="1"/>
  <c r="P1172" i="2"/>
  <c r="Q1172" i="2"/>
  <c r="U1172" i="2"/>
  <c r="V1172" i="2" s="1"/>
  <c r="F1173" i="2" s="1"/>
  <c r="H1173" i="2" l="1"/>
  <c r="K1173" i="2" s="1"/>
  <c r="J1173" i="2"/>
  <c r="M1173" i="2" s="1"/>
  <c r="S1172" i="2"/>
  <c r="G1173" i="2"/>
  <c r="I1173" i="2" l="1"/>
  <c r="L1173" i="2" s="1"/>
  <c r="N1173" i="2" s="1"/>
  <c r="O1173" i="2" s="1"/>
  <c r="R1173" i="2" l="1"/>
  <c r="T1173" i="2" s="1"/>
  <c r="P1173" i="2"/>
  <c r="Q1173" i="2"/>
  <c r="U1173" i="2"/>
  <c r="V1173" i="2" l="1"/>
  <c r="F1174" i="2" s="1"/>
  <c r="S1173" i="2"/>
  <c r="G1174" i="2"/>
  <c r="H1174" i="2" l="1"/>
  <c r="K1174" i="2" s="1"/>
  <c r="J1174" i="2"/>
  <c r="M1174" i="2" s="1"/>
  <c r="I1174" i="2"/>
  <c r="L1174" i="2" s="1"/>
  <c r="N1174" i="2" l="1"/>
  <c r="O1174" i="2" s="1"/>
  <c r="Q1174" i="2" l="1"/>
  <c r="P1174" i="2"/>
  <c r="R1174" i="2"/>
  <c r="T1174" i="2" s="1"/>
  <c r="U1174" i="2"/>
  <c r="V1174" i="2" l="1"/>
  <c r="F1175" i="2" s="1"/>
  <c r="S1174" i="2"/>
  <c r="G1175" i="2"/>
  <c r="J1175" i="2" l="1"/>
  <c r="M1175" i="2" s="1"/>
  <c r="I1175" i="2"/>
  <c r="L1175" i="2" s="1"/>
  <c r="H1175" i="2"/>
  <c r="K1175" i="2" s="1"/>
  <c r="N1175" i="2" s="1"/>
  <c r="O1175" i="2" s="1"/>
  <c r="Q1175" i="2" l="1"/>
  <c r="P1175" i="2"/>
  <c r="R1175" i="2"/>
  <c r="T1175" i="2" s="1"/>
  <c r="U1175" i="2"/>
  <c r="V1175" i="2" l="1"/>
  <c r="F1176" i="2" s="1"/>
  <c r="S1175" i="2"/>
  <c r="G1176" i="2"/>
  <c r="J1176" i="2" l="1"/>
  <c r="M1176" i="2" s="1"/>
  <c r="I1176" i="2"/>
  <c r="H1176" i="2"/>
  <c r="K1176" i="2" s="1"/>
  <c r="N1176" i="2" s="1"/>
  <c r="O1176" i="2" s="1"/>
  <c r="R1176" i="2" l="1"/>
  <c r="T1176" i="2" s="1"/>
  <c r="Q1176" i="2"/>
  <c r="P1176" i="2"/>
  <c r="U1176" i="2"/>
  <c r="V1176" i="2" l="1"/>
  <c r="F1177" i="2" s="1"/>
  <c r="S1176" i="2"/>
  <c r="G1177" i="2"/>
  <c r="H1177" i="2" l="1"/>
  <c r="K1177" i="2" s="1"/>
  <c r="I1177" i="2"/>
  <c r="J1177" i="2"/>
  <c r="M1177" i="2" s="1"/>
  <c r="N1177" i="2" l="1"/>
  <c r="O1177" i="2" s="1"/>
  <c r="R1177" i="2" l="1"/>
  <c r="T1177" i="2" s="1"/>
  <c r="Q1177" i="2"/>
  <c r="P1177" i="2"/>
  <c r="U1177" i="2"/>
  <c r="V1177" i="2" s="1"/>
  <c r="F1178" i="2" s="1"/>
  <c r="I1178" i="2" l="1"/>
  <c r="J1178" i="2"/>
  <c r="M1178" i="2" s="1"/>
  <c r="H1178" i="2"/>
  <c r="K1178" i="2" s="1"/>
  <c r="N1178" i="2" s="1"/>
  <c r="O1178" i="2" s="1"/>
  <c r="S1177" i="2"/>
  <c r="R1178" i="2" l="1"/>
  <c r="T1178" i="2" s="1"/>
  <c r="P1178" i="2"/>
  <c r="Q1178" i="2"/>
  <c r="U1178" i="2"/>
  <c r="S1178" i="2" l="1"/>
  <c r="G1179" i="2"/>
  <c r="V1178" i="2"/>
  <c r="F1179" i="2" s="1"/>
  <c r="H1179" i="2" l="1"/>
  <c r="K1179" i="2" s="1"/>
  <c r="J1179" i="2"/>
  <c r="M1179" i="2" s="1"/>
  <c r="I1179" i="2"/>
  <c r="N1179" i="2" l="1"/>
  <c r="O1179" i="2" s="1"/>
  <c r="Q1179" i="2" l="1"/>
  <c r="R1179" i="2"/>
  <c r="T1179" i="2" s="1"/>
  <c r="P1179" i="2"/>
  <c r="U1179" i="2"/>
  <c r="V1179" i="2" s="1"/>
  <c r="F1180" i="2" s="1"/>
  <c r="J1180" i="2" l="1"/>
  <c r="M1180" i="2" s="1"/>
  <c r="H1180" i="2"/>
  <c r="K1180" i="2" s="1"/>
  <c r="N1180" i="2" s="1"/>
  <c r="O1180" i="2" s="1"/>
  <c r="S1179" i="2"/>
  <c r="G1180" i="2"/>
  <c r="P1180" i="2" l="1"/>
  <c r="Q1180" i="2"/>
  <c r="S1180" i="2" s="1"/>
  <c r="R1180" i="2"/>
  <c r="T1180" i="2" s="1"/>
  <c r="U1180" i="2"/>
  <c r="V1180" i="2" s="1"/>
  <c r="F1181" i="2" s="1"/>
  <c r="I1180" i="2"/>
  <c r="H1181" i="2" l="1"/>
  <c r="K1181" i="2" s="1"/>
  <c r="J1181" i="2"/>
  <c r="M1181" i="2" s="1"/>
  <c r="G1181" i="2"/>
  <c r="I1181" i="2" l="1"/>
  <c r="N1181" i="2"/>
  <c r="O1181" i="2" s="1"/>
  <c r="P1181" i="2" l="1"/>
  <c r="V1181" i="2" s="1"/>
  <c r="F1182" i="2" s="1"/>
  <c r="Q1181" i="2"/>
  <c r="R1181" i="2"/>
  <c r="T1181" i="2" s="1"/>
  <c r="U1181" i="2"/>
  <c r="J1182" i="2" l="1"/>
  <c r="M1182" i="2" s="1"/>
  <c r="H1182" i="2"/>
  <c r="K1182" i="2" s="1"/>
  <c r="N1182" i="2" s="1"/>
  <c r="O1182" i="2" s="1"/>
  <c r="S1181" i="2"/>
  <c r="G1182" i="2"/>
  <c r="R1182" i="2" l="1"/>
  <c r="T1182" i="2" s="1"/>
  <c r="Q1182" i="2"/>
  <c r="P1182" i="2"/>
  <c r="U1182" i="2"/>
  <c r="V1182" i="2" s="1"/>
  <c r="F1183" i="2" s="1"/>
  <c r="I1182" i="2"/>
  <c r="H1183" i="2" l="1"/>
  <c r="K1183" i="2" s="1"/>
  <c r="J1183" i="2"/>
  <c r="M1183" i="2" s="1"/>
  <c r="S1182" i="2"/>
  <c r="G1183" i="2"/>
  <c r="N1183" i="2" l="1"/>
  <c r="O1183" i="2" s="1"/>
  <c r="I1183" i="2"/>
  <c r="Q1183" i="2" l="1"/>
  <c r="P1183" i="2"/>
  <c r="R1183" i="2"/>
  <c r="T1183" i="2" s="1"/>
  <c r="U1183" i="2"/>
  <c r="V1183" i="2" s="1"/>
  <c r="F1184" i="2" s="1"/>
  <c r="J1184" i="2" l="1"/>
  <c r="M1184" i="2" s="1"/>
  <c r="H1184" i="2"/>
  <c r="K1184" i="2" s="1"/>
  <c r="S1183" i="2"/>
  <c r="G1184" i="2"/>
  <c r="N1184" i="2" l="1"/>
  <c r="O1184" i="2" s="1"/>
  <c r="I1184" i="2"/>
  <c r="R1184" i="2" l="1"/>
  <c r="T1184" i="2" s="1"/>
  <c r="Q1184" i="2"/>
  <c r="P1184" i="2"/>
  <c r="U1184" i="2"/>
  <c r="S1184" i="2" l="1"/>
  <c r="G1185" i="2"/>
  <c r="V1184" i="2"/>
  <c r="F1185" i="2" s="1"/>
  <c r="J1185" i="2" l="1"/>
  <c r="M1185" i="2" s="1"/>
  <c r="H1185" i="2"/>
  <c r="K1185" i="2" s="1"/>
  <c r="N1185" i="2" s="1"/>
  <c r="O1185" i="2" s="1"/>
  <c r="I1185" i="2"/>
  <c r="R1185" i="2" l="1"/>
  <c r="T1185" i="2" s="1"/>
  <c r="Q1185" i="2"/>
  <c r="P1185" i="2"/>
  <c r="U1185" i="2"/>
  <c r="V1185" i="2" l="1"/>
  <c r="F1186" i="2" s="1"/>
  <c r="S1185" i="2"/>
  <c r="G1186" i="2"/>
  <c r="J1186" i="2" l="1"/>
  <c r="M1186" i="2" s="1"/>
  <c r="H1186" i="2"/>
  <c r="K1186" i="2" s="1"/>
  <c r="N1186" i="2" s="1"/>
  <c r="O1186" i="2" s="1"/>
  <c r="I1186" i="2"/>
  <c r="U1186" i="2" l="1"/>
  <c r="R1186" i="2"/>
  <c r="T1186" i="2" s="1"/>
  <c r="Q1186" i="2"/>
  <c r="P1186" i="2"/>
  <c r="V1186" i="2" s="1"/>
  <c r="F1187" i="2" s="1"/>
  <c r="H1187" i="2" l="1"/>
  <c r="K1187" i="2" s="1"/>
  <c r="J1187" i="2"/>
  <c r="M1187" i="2" s="1"/>
  <c r="S1186" i="2"/>
  <c r="G1187" i="2"/>
  <c r="N1187" i="2" l="1"/>
  <c r="O1187" i="2" s="1"/>
  <c r="I1187" i="2"/>
  <c r="R1187" i="2" l="1"/>
  <c r="T1187" i="2" s="1"/>
  <c r="Q1187" i="2"/>
  <c r="P1187" i="2"/>
  <c r="V1187" i="2" s="1"/>
  <c r="F1188" i="2" s="1"/>
  <c r="U1187" i="2"/>
  <c r="S1187" i="2" l="1"/>
  <c r="G1188" i="2"/>
  <c r="J1188" i="2"/>
  <c r="M1188" i="2" s="1"/>
  <c r="I1188" i="2"/>
  <c r="L1188" i="2" s="1"/>
  <c r="H1188" i="2"/>
  <c r="K1188" i="2" s="1"/>
  <c r="N1188" i="2" l="1"/>
  <c r="O1188" i="2" s="1"/>
  <c r="R1188" i="2" l="1"/>
  <c r="T1188" i="2" s="1"/>
  <c r="U1188" i="2"/>
  <c r="Q1188" i="2"/>
  <c r="P1188" i="2"/>
  <c r="V1188" i="2" s="1"/>
  <c r="F1189" i="2" s="1"/>
  <c r="S1188" i="2" l="1"/>
  <c r="G1189" i="2"/>
  <c r="J1189" i="2"/>
  <c r="M1189" i="2" s="1"/>
  <c r="H1189" i="2"/>
  <c r="K1189" i="2" s="1"/>
  <c r="N1189" i="2" s="1"/>
  <c r="O1189" i="2" s="1"/>
  <c r="U1189" i="2" l="1"/>
  <c r="R1189" i="2"/>
  <c r="T1189" i="2" s="1"/>
  <c r="P1189" i="2"/>
  <c r="I1189" i="2"/>
  <c r="Q1189" i="2" s="1"/>
  <c r="S1189" i="2" s="1"/>
  <c r="G1190" i="2" l="1"/>
  <c r="V1189" i="2"/>
  <c r="F1190" i="2" s="1"/>
  <c r="J1190" i="2" l="1"/>
  <c r="M1190" i="2" s="1"/>
  <c r="I1190" i="2"/>
  <c r="H1190" i="2"/>
  <c r="K1190" i="2" s="1"/>
  <c r="N1190" i="2" s="1"/>
  <c r="O1190" i="2" s="1"/>
  <c r="Q1190" i="2" l="1"/>
  <c r="P1190" i="2"/>
  <c r="R1190" i="2"/>
  <c r="T1190" i="2" s="1"/>
  <c r="U1190" i="2"/>
  <c r="V1190" i="2" l="1"/>
  <c r="F1191" i="2" s="1"/>
  <c r="S1190" i="2"/>
  <c r="G1191" i="2"/>
  <c r="I1191" i="2" l="1"/>
  <c r="L1191" i="2" s="1"/>
  <c r="J1191" i="2"/>
  <c r="M1191" i="2" s="1"/>
  <c r="H1191" i="2"/>
  <c r="K1191" i="2" s="1"/>
  <c r="N1191" i="2" l="1"/>
  <c r="O1191" i="2" s="1"/>
  <c r="R1191" i="2" l="1"/>
  <c r="T1191" i="2" s="1"/>
  <c r="Q1191" i="2"/>
  <c r="P1191" i="2"/>
  <c r="U1191" i="2"/>
  <c r="S1191" i="2" l="1"/>
  <c r="G1192" i="2"/>
  <c r="V1191" i="2"/>
  <c r="F1192" i="2" s="1"/>
  <c r="J1192" i="2" l="1"/>
  <c r="M1192" i="2" s="1"/>
  <c r="I1192" i="2"/>
  <c r="L1192" i="2" s="1"/>
  <c r="H1192" i="2"/>
  <c r="K1192" i="2" s="1"/>
  <c r="N1192" i="2" s="1"/>
  <c r="O1192" i="2" s="1"/>
  <c r="R1192" i="2" l="1"/>
  <c r="T1192" i="2" s="1"/>
  <c r="Q1192" i="2"/>
  <c r="P1192" i="2"/>
  <c r="U1192" i="2"/>
  <c r="V1192" i="2" l="1"/>
  <c r="F1193" i="2" s="1"/>
  <c r="S1192" i="2"/>
  <c r="G1193" i="2"/>
  <c r="I1193" i="2" l="1"/>
  <c r="L1193" i="2" s="1"/>
  <c r="J1193" i="2"/>
  <c r="M1193" i="2" s="1"/>
  <c r="H1193" i="2"/>
  <c r="K1193" i="2" s="1"/>
  <c r="N1193" i="2" s="1"/>
  <c r="O1193" i="2" s="1"/>
  <c r="R1193" i="2" l="1"/>
  <c r="T1193" i="2" s="1"/>
  <c r="Q1193" i="2"/>
  <c r="P1193" i="2"/>
  <c r="U1193" i="2"/>
  <c r="V1193" i="2" s="1"/>
  <c r="F1194" i="2" s="1"/>
  <c r="J1194" i="2" l="1"/>
  <c r="M1194" i="2" s="1"/>
  <c r="H1194" i="2"/>
  <c r="K1194" i="2" s="1"/>
  <c r="S1193" i="2"/>
  <c r="G1194" i="2"/>
  <c r="I1194" i="2" l="1"/>
  <c r="L1194" i="2" s="1"/>
  <c r="N1194" i="2" s="1"/>
  <c r="O1194" i="2" s="1"/>
  <c r="P1194" i="2" l="1"/>
  <c r="R1194" i="2"/>
  <c r="T1194" i="2" s="1"/>
  <c r="Q1194" i="2"/>
  <c r="U1194" i="2"/>
  <c r="S1194" i="2" l="1"/>
  <c r="G1195" i="2"/>
  <c r="V1194" i="2"/>
  <c r="F1195" i="2" s="1"/>
  <c r="J1195" i="2" l="1"/>
  <c r="M1195" i="2" s="1"/>
  <c r="I1195" i="2"/>
  <c r="L1195" i="2" s="1"/>
  <c r="H1195" i="2"/>
  <c r="K1195" i="2" s="1"/>
  <c r="N1195" i="2" s="1"/>
  <c r="O1195" i="2" s="1"/>
  <c r="Q1195" i="2" l="1"/>
  <c r="R1195" i="2"/>
  <c r="T1195" i="2" s="1"/>
  <c r="P1195" i="2"/>
  <c r="U1195" i="2"/>
  <c r="V1195" i="2" s="1"/>
  <c r="F1196" i="2" s="1"/>
  <c r="J1196" i="2" l="1"/>
  <c r="M1196" i="2" s="1"/>
  <c r="H1196" i="2"/>
  <c r="K1196" i="2" s="1"/>
  <c r="S1195" i="2"/>
  <c r="G1196" i="2"/>
  <c r="I1196" i="2" l="1"/>
  <c r="L1196" i="2" s="1"/>
  <c r="N1196" i="2" s="1"/>
  <c r="O1196" i="2" s="1"/>
  <c r="P1196" i="2" l="1"/>
  <c r="U1196" i="2"/>
  <c r="R1196" i="2"/>
  <c r="T1196" i="2" s="1"/>
  <c r="Q1196" i="2"/>
  <c r="S1196" i="2" l="1"/>
  <c r="G1197" i="2"/>
  <c r="V1196" i="2"/>
  <c r="F1197" i="2" s="1"/>
  <c r="J1197" i="2" l="1"/>
  <c r="M1197" i="2" s="1"/>
  <c r="I1197" i="2"/>
  <c r="L1197" i="2" s="1"/>
  <c r="H1197" i="2"/>
  <c r="K1197" i="2" s="1"/>
  <c r="N1197" i="2" s="1"/>
  <c r="O1197" i="2" s="1"/>
  <c r="Q1197" i="2" l="1"/>
  <c r="R1197" i="2"/>
  <c r="T1197" i="2" s="1"/>
  <c r="P1197" i="2"/>
  <c r="U1197" i="2"/>
  <c r="V1197" i="2" s="1"/>
  <c r="F1198" i="2" s="1"/>
  <c r="J1198" i="2" l="1"/>
  <c r="M1198" i="2" s="1"/>
  <c r="H1198" i="2"/>
  <c r="K1198" i="2" s="1"/>
  <c r="S1197" i="2"/>
  <c r="G1198" i="2"/>
  <c r="I1198" i="2" l="1"/>
  <c r="L1198" i="2" s="1"/>
  <c r="N1198" i="2" s="1"/>
  <c r="O1198" i="2" s="1"/>
  <c r="Q1198" i="2" l="1"/>
  <c r="P1198" i="2"/>
  <c r="R1198" i="2"/>
  <c r="T1198" i="2" s="1"/>
  <c r="U1198" i="2"/>
  <c r="V1198" i="2" l="1"/>
  <c r="F1199" i="2" s="1"/>
  <c r="S1198" i="2"/>
  <c r="G1199" i="2"/>
  <c r="J1199" i="2" l="1"/>
  <c r="M1199" i="2" s="1"/>
  <c r="I1199" i="2"/>
  <c r="L1199" i="2" s="1"/>
  <c r="H1199" i="2"/>
  <c r="K1199" i="2" s="1"/>
  <c r="N1199" i="2" s="1"/>
  <c r="O1199" i="2" s="1"/>
  <c r="Q1199" i="2" l="1"/>
  <c r="P1199" i="2"/>
  <c r="R1199" i="2"/>
  <c r="T1199" i="2" s="1"/>
  <c r="U1199" i="2"/>
  <c r="V1199" i="2" s="1"/>
  <c r="F1200" i="2" s="1"/>
  <c r="J1200" i="2" l="1"/>
  <c r="M1200" i="2" s="1"/>
  <c r="H1200" i="2"/>
  <c r="K1200" i="2" s="1"/>
  <c r="S1199" i="2"/>
  <c r="G1200" i="2"/>
  <c r="I1200" i="2" l="1"/>
  <c r="L1200" i="2" s="1"/>
  <c r="N1200" i="2" s="1"/>
  <c r="O1200" i="2" s="1"/>
  <c r="R1200" i="2" l="1"/>
  <c r="T1200" i="2" s="1"/>
  <c r="P1200" i="2"/>
  <c r="U1200" i="2"/>
  <c r="Q1200" i="2"/>
  <c r="S1200" i="2" l="1"/>
  <c r="G1201" i="2"/>
  <c r="V1200" i="2"/>
  <c r="F1201" i="2" s="1"/>
  <c r="J1201" i="2" l="1"/>
  <c r="M1201" i="2" s="1"/>
  <c r="I1201" i="2"/>
  <c r="H1201" i="2"/>
  <c r="K1201" i="2" s="1"/>
  <c r="N1201" i="2" s="1"/>
  <c r="O1201" i="2" s="1"/>
  <c r="U1201" i="2" l="1"/>
  <c r="R1201" i="2"/>
  <c r="T1201" i="2" s="1"/>
  <c r="P1201" i="2"/>
  <c r="Q1201" i="2"/>
  <c r="S1201" i="2" s="1"/>
  <c r="V1201" i="2" l="1"/>
  <c r="F1202" i="2" s="1"/>
  <c r="I1202" i="2" l="1"/>
  <c r="H1202" i="2"/>
  <c r="K1202" i="2" s="1"/>
  <c r="J1202" i="2"/>
  <c r="M1202" i="2" s="1"/>
  <c r="N1202" i="2" l="1"/>
  <c r="O1202" i="2" s="1"/>
  <c r="R1202" i="2" l="1"/>
  <c r="T1202" i="2" s="1"/>
  <c r="U1202" i="2"/>
  <c r="P1202" i="2"/>
  <c r="Q1202" i="2"/>
  <c r="G1203" i="2" l="1"/>
  <c r="S1202" i="2"/>
  <c r="V1202" i="2"/>
  <c r="F1203" i="2" s="1"/>
  <c r="I1203" i="2" l="1"/>
  <c r="J1203" i="2"/>
  <c r="M1203" i="2" s="1"/>
  <c r="H1203" i="2"/>
  <c r="K1203" i="2" s="1"/>
  <c r="N1203" i="2" l="1"/>
  <c r="O1203" i="2" s="1"/>
  <c r="P1203" i="2" l="1"/>
  <c r="Q1203" i="2"/>
  <c r="R1203" i="2"/>
  <c r="T1203" i="2" s="1"/>
  <c r="U1203" i="2"/>
  <c r="V1203" i="2" s="1"/>
  <c r="F1204" i="2" s="1"/>
  <c r="J1204" i="2" l="1"/>
  <c r="M1204" i="2" s="1"/>
  <c r="H1204" i="2"/>
  <c r="K1204" i="2" s="1"/>
  <c r="N1204" i="2" s="1"/>
  <c r="O1204" i="2" s="1"/>
  <c r="S1203" i="2"/>
  <c r="G1204" i="2"/>
  <c r="I1204" i="2" l="1"/>
  <c r="Q1204" i="2"/>
  <c r="R1204" i="2"/>
  <c r="T1204" i="2" s="1"/>
  <c r="P1204" i="2"/>
  <c r="U1204" i="2"/>
  <c r="V1204" i="2" l="1"/>
  <c r="F1205" i="2" s="1"/>
  <c r="S1204" i="2"/>
  <c r="G1205" i="2"/>
  <c r="J1205" i="2" l="1"/>
  <c r="M1205" i="2" s="1"/>
  <c r="I1205" i="2"/>
  <c r="H1205" i="2"/>
  <c r="K1205" i="2" s="1"/>
  <c r="N1205" i="2" s="1"/>
  <c r="O1205" i="2" s="1"/>
  <c r="R1205" i="2" l="1"/>
  <c r="T1205" i="2" s="1"/>
  <c r="Q1205" i="2"/>
  <c r="P1205" i="2"/>
  <c r="U1205" i="2"/>
  <c r="V1205" i="2" s="1"/>
  <c r="F1206" i="2" s="1"/>
  <c r="J1206" i="2" l="1"/>
  <c r="M1206" i="2" s="1"/>
  <c r="H1206" i="2"/>
  <c r="K1206" i="2" s="1"/>
  <c r="N1206" i="2" s="1"/>
  <c r="O1206" i="2" s="1"/>
  <c r="S1205" i="2"/>
  <c r="G1206" i="2"/>
  <c r="I1206" i="2" l="1"/>
  <c r="R1206" i="2"/>
  <c r="T1206" i="2" s="1"/>
  <c r="Q1206" i="2"/>
  <c r="P1206" i="2"/>
  <c r="U1206" i="2"/>
  <c r="V1206" i="2" s="1"/>
  <c r="F1207" i="2" s="1"/>
  <c r="H1207" i="2" l="1"/>
  <c r="K1207" i="2" s="1"/>
  <c r="J1207" i="2"/>
  <c r="M1207" i="2" s="1"/>
  <c r="S1206" i="2"/>
  <c r="G1207" i="2"/>
  <c r="N1207" i="2" l="1"/>
  <c r="O1207" i="2" s="1"/>
  <c r="I1207" i="2"/>
  <c r="Q1207" i="2" l="1"/>
  <c r="R1207" i="2"/>
  <c r="T1207" i="2" s="1"/>
  <c r="P1207" i="2"/>
  <c r="U1207" i="2"/>
  <c r="V1207" i="2" s="1"/>
  <c r="F1208" i="2" s="1"/>
  <c r="J1208" i="2" l="1"/>
  <c r="M1208" i="2" s="1"/>
  <c r="H1208" i="2"/>
  <c r="K1208" i="2" s="1"/>
  <c r="N1208" i="2" s="1"/>
  <c r="O1208" i="2" s="1"/>
  <c r="S1207" i="2"/>
  <c r="G1208" i="2"/>
  <c r="R1208" i="2" l="1"/>
  <c r="T1208" i="2" s="1"/>
  <c r="Q1208" i="2"/>
  <c r="S1208" i="2" s="1"/>
  <c r="P1208" i="2"/>
  <c r="U1208" i="2"/>
  <c r="I1208" i="2"/>
  <c r="V1208" i="2" l="1"/>
  <c r="F1209" i="2" s="1"/>
  <c r="G1209" i="2"/>
  <c r="I1209" i="2" l="1"/>
  <c r="H1209" i="2"/>
  <c r="K1209" i="2" s="1"/>
  <c r="J1209" i="2"/>
  <c r="M1209" i="2" s="1"/>
  <c r="N1209" i="2" l="1"/>
  <c r="O1209" i="2" s="1"/>
  <c r="P1209" i="2" l="1"/>
  <c r="Q1209" i="2"/>
  <c r="R1209" i="2"/>
  <c r="T1209" i="2" s="1"/>
  <c r="U1209" i="2"/>
  <c r="S1209" i="2" l="1"/>
  <c r="G1210" i="2"/>
  <c r="V1209" i="2"/>
  <c r="F1210" i="2" s="1"/>
  <c r="J1210" i="2" l="1"/>
  <c r="M1210" i="2" s="1"/>
  <c r="I1210" i="2"/>
  <c r="H1210" i="2"/>
  <c r="K1210" i="2" s="1"/>
  <c r="N1210" i="2" l="1"/>
  <c r="O1210" i="2" s="1"/>
  <c r="R1210" i="2" l="1"/>
  <c r="T1210" i="2" s="1"/>
  <c r="Q1210" i="2"/>
  <c r="P1210" i="2"/>
  <c r="U1210" i="2"/>
  <c r="S1210" i="2" l="1"/>
  <c r="G1211" i="2"/>
  <c r="V1210" i="2"/>
  <c r="F1211" i="2" s="1"/>
  <c r="J1211" i="2" l="1"/>
  <c r="M1211" i="2" s="1"/>
  <c r="I1211" i="2"/>
  <c r="H1211" i="2"/>
  <c r="K1211" i="2" s="1"/>
  <c r="N1211" i="2" s="1"/>
  <c r="O1211" i="2" s="1"/>
  <c r="Q1211" i="2" l="1"/>
  <c r="P1211" i="2"/>
  <c r="V1211" i="2" s="1"/>
  <c r="F1212" i="2" s="1"/>
  <c r="O1212" i="2"/>
  <c r="U1211" i="2"/>
  <c r="R1211" i="2"/>
  <c r="T1211" i="2" s="1"/>
  <c r="R1212" i="2" l="1"/>
  <c r="T1212" i="2" s="1"/>
  <c r="U1212" i="2"/>
  <c r="Q1212" i="2"/>
  <c r="H1212" i="2"/>
  <c r="K1212" i="2" s="1"/>
  <c r="N1212" i="2" s="1"/>
  <c r="J1212" i="2"/>
  <c r="M1212" i="2" s="1"/>
  <c r="S1211" i="2"/>
  <c r="G1212" i="2"/>
  <c r="G1213" i="2" s="1"/>
  <c r="I1212" i="2" l="1"/>
  <c r="P1212" i="2"/>
  <c r="V1212" i="2" s="1"/>
  <c r="F1213" i="2" s="1"/>
  <c r="S1212" i="2" l="1"/>
  <c r="J1213" i="2"/>
  <c r="M1213" i="2" s="1"/>
  <c r="I1213" i="2"/>
  <c r="H1213" i="2"/>
  <c r="K1213" i="2" s="1"/>
  <c r="N1213" i="2" s="1"/>
  <c r="O1213" i="2" s="1"/>
  <c r="R1213" i="2" l="1"/>
  <c r="T1213" i="2" s="1"/>
  <c r="Q1213" i="2"/>
  <c r="P1213" i="2"/>
  <c r="O1214" i="2"/>
  <c r="U1213" i="2"/>
  <c r="V1213" i="2" l="1"/>
  <c r="F1214" i="2" s="1"/>
  <c r="S1213" i="2"/>
  <c r="G1214" i="2"/>
  <c r="G1215" i="2" s="1"/>
  <c r="P1214" i="2"/>
  <c r="Q1214" i="2"/>
  <c r="R1214" i="2"/>
  <c r="T1214" i="2" s="1"/>
  <c r="U1214" i="2"/>
  <c r="V1214" i="2" s="1"/>
  <c r="F1215" i="2" s="1"/>
  <c r="S1214" i="2" l="1"/>
  <c r="I1215" i="2"/>
  <c r="L1215" i="2" s="1"/>
  <c r="J1215" i="2"/>
  <c r="M1215" i="2" s="1"/>
  <c r="H1215" i="2"/>
  <c r="K1215" i="2" s="1"/>
  <c r="N1215" i="2" s="1"/>
  <c r="O1215" i="2" s="1"/>
  <c r="I1214" i="2"/>
  <c r="H1214" i="2"/>
  <c r="K1214" i="2" s="1"/>
  <c r="J1214" i="2"/>
  <c r="M1214" i="2" s="1"/>
  <c r="N1214" i="2" s="1"/>
  <c r="R1215" i="2" l="1"/>
  <c r="T1215" i="2" s="1"/>
  <c r="Q1215" i="2"/>
  <c r="P1215" i="2"/>
  <c r="U1215" i="2"/>
  <c r="V1215" i="2" s="1"/>
  <c r="F1216" i="2" s="1"/>
  <c r="J1216" i="2" l="1"/>
  <c r="M1216" i="2" s="1"/>
  <c r="H1216" i="2"/>
  <c r="K1216" i="2" s="1"/>
  <c r="S1215" i="2"/>
  <c r="G1216" i="2"/>
  <c r="I1216" i="2" l="1"/>
  <c r="L1216" i="2" s="1"/>
  <c r="N1216" i="2" s="1"/>
  <c r="O1216" i="2" s="1"/>
  <c r="R1216" i="2" l="1"/>
  <c r="T1216" i="2" s="1"/>
  <c r="Q1216" i="2"/>
  <c r="P1216" i="2"/>
  <c r="U1216" i="2"/>
  <c r="V1216" i="2" s="1"/>
  <c r="F1217" i="2" s="1"/>
  <c r="J1217" i="2" l="1"/>
  <c r="M1217" i="2" s="1"/>
  <c r="H1217" i="2"/>
  <c r="K1217" i="2" s="1"/>
  <c r="S1216" i="2"/>
  <c r="G1217" i="2"/>
  <c r="I1217" i="2" l="1"/>
  <c r="L1217" i="2" s="1"/>
  <c r="N1217" i="2" s="1"/>
  <c r="O1217" i="2" s="1"/>
  <c r="R1217" i="2" l="1"/>
  <c r="T1217" i="2" s="1"/>
  <c r="U1217" i="2"/>
  <c r="P1217" i="2"/>
  <c r="Q1217" i="2"/>
  <c r="V1217" i="2" l="1"/>
  <c r="F1218" i="2" s="1"/>
  <c r="S1217" i="2"/>
  <c r="G1218" i="2"/>
  <c r="J1218" i="2" l="1"/>
  <c r="M1218" i="2" s="1"/>
  <c r="I1218" i="2"/>
  <c r="L1218" i="2" s="1"/>
  <c r="H1218" i="2"/>
  <c r="K1218" i="2" s="1"/>
  <c r="N1218" i="2" l="1"/>
  <c r="O1218" i="2" s="1"/>
  <c r="Q1218" i="2" l="1"/>
  <c r="P1218" i="2"/>
  <c r="R1218" i="2"/>
  <c r="T1218" i="2" s="1"/>
  <c r="U1218" i="2"/>
  <c r="V1218" i="2" s="1"/>
  <c r="F1219" i="2" s="1"/>
  <c r="J1219" i="2" l="1"/>
  <c r="M1219" i="2" s="1"/>
  <c r="H1219" i="2"/>
  <c r="K1219" i="2" s="1"/>
  <c r="S1218" i="2"/>
  <c r="G1219" i="2"/>
  <c r="I1219" i="2" l="1"/>
  <c r="L1219" i="2" s="1"/>
  <c r="N1219" i="2" s="1"/>
  <c r="O1219" i="2" s="1"/>
  <c r="P1219" i="2" l="1"/>
  <c r="R1219" i="2"/>
  <c r="T1219" i="2" s="1"/>
  <c r="U1219" i="2"/>
  <c r="Q1219" i="2"/>
  <c r="S1219" i="2" l="1"/>
  <c r="G1220" i="2"/>
  <c r="V1219" i="2"/>
  <c r="F1220" i="2" s="1"/>
  <c r="J1220" i="2" l="1"/>
  <c r="M1220" i="2" s="1"/>
  <c r="I1220" i="2"/>
  <c r="L1220" i="2" s="1"/>
  <c r="H1220" i="2"/>
  <c r="K1220" i="2" s="1"/>
  <c r="N1220" i="2" s="1"/>
  <c r="O1220" i="2" s="1"/>
  <c r="P1220" i="2" l="1"/>
  <c r="R1220" i="2"/>
  <c r="T1220" i="2" s="1"/>
  <c r="Q1220" i="2"/>
  <c r="U1220" i="2"/>
  <c r="V1220" i="2" s="1"/>
  <c r="F1221" i="2" s="1"/>
  <c r="J1221" i="2" l="1"/>
  <c r="M1221" i="2" s="1"/>
  <c r="H1221" i="2"/>
  <c r="K1221" i="2" s="1"/>
  <c r="S1220" i="2"/>
  <c r="G1221" i="2"/>
  <c r="I1221" i="2" l="1"/>
  <c r="L1221" i="2" s="1"/>
  <c r="N1221" i="2"/>
  <c r="O1221" i="2" s="1"/>
  <c r="Q1221" i="2" l="1"/>
  <c r="P1221" i="2"/>
  <c r="R1221" i="2"/>
  <c r="T1221" i="2" s="1"/>
  <c r="U1221" i="2"/>
  <c r="V1221" i="2" s="1"/>
  <c r="F1222" i="2" s="1"/>
  <c r="J1222" i="2" l="1"/>
  <c r="M1222" i="2" s="1"/>
  <c r="H1222" i="2"/>
  <c r="K1222" i="2" s="1"/>
  <c r="S1221" i="2"/>
  <c r="G1222" i="2"/>
  <c r="I1222" i="2" l="1"/>
  <c r="L1222" i="2" s="1"/>
  <c r="N1222" i="2" s="1"/>
  <c r="O1222" i="2" s="1"/>
  <c r="R1222" i="2" l="1"/>
  <c r="T1222" i="2" s="1"/>
  <c r="Q1222" i="2"/>
  <c r="P1222" i="2"/>
  <c r="U1222" i="2"/>
  <c r="V1222" i="2" s="1"/>
  <c r="F1223" i="2" s="1"/>
  <c r="J1223" i="2" l="1"/>
  <c r="M1223" i="2" s="1"/>
  <c r="H1223" i="2"/>
  <c r="K1223" i="2" s="1"/>
  <c r="S1222" i="2"/>
  <c r="G1223" i="2"/>
  <c r="I1223" i="2" l="1"/>
  <c r="L1223" i="2" s="1"/>
  <c r="N1223" i="2" s="1"/>
  <c r="O1223" i="2" s="1"/>
  <c r="R1223" i="2" l="1"/>
  <c r="T1223" i="2" s="1"/>
  <c r="Q1223" i="2"/>
  <c r="P1223" i="2"/>
  <c r="U1223" i="2"/>
  <c r="S1223" i="2" l="1"/>
  <c r="G1224" i="2"/>
  <c r="V1223" i="2"/>
  <c r="F1224" i="2" s="1"/>
  <c r="J1224" i="2" l="1"/>
  <c r="M1224" i="2" s="1"/>
  <c r="I1224" i="2"/>
  <c r="L1224" i="2" s="1"/>
  <c r="H1224" i="2"/>
  <c r="K1224" i="2" s="1"/>
  <c r="N1224" i="2" s="1"/>
  <c r="O1224" i="2" s="1"/>
  <c r="R1224" i="2" l="1"/>
  <c r="T1224" i="2" s="1"/>
  <c r="U1224" i="2"/>
  <c r="P1224" i="2"/>
  <c r="V1224" i="2" s="1"/>
  <c r="F1225" i="2" s="1"/>
  <c r="Q1224" i="2"/>
  <c r="S1224" i="2" l="1"/>
  <c r="G1225" i="2"/>
  <c r="J1225" i="2"/>
  <c r="M1225" i="2" s="1"/>
  <c r="H1225" i="2"/>
  <c r="K1225" i="2" s="1"/>
  <c r="I1225" i="2"/>
  <c r="L1225" i="2" s="1"/>
  <c r="N1225" i="2" l="1"/>
  <c r="O1225" i="2" s="1"/>
  <c r="R1225" i="2" l="1"/>
  <c r="T1225" i="2" s="1"/>
  <c r="P1225" i="2"/>
  <c r="Q1225" i="2"/>
  <c r="U1225" i="2"/>
  <c r="V1225" i="2" l="1"/>
  <c r="F1226" i="2" s="1"/>
  <c r="S1225" i="2"/>
  <c r="I1226" i="2" l="1"/>
  <c r="H1226" i="2"/>
  <c r="K1226" i="2" s="1"/>
  <c r="N1226" i="2" s="1"/>
  <c r="O1226" i="2" s="1"/>
  <c r="J1226" i="2"/>
  <c r="M1226" i="2" s="1"/>
  <c r="R1226" i="2" l="1"/>
  <c r="T1226" i="2" s="1"/>
  <c r="P1226" i="2"/>
  <c r="Q1226" i="2"/>
  <c r="U1226" i="2"/>
  <c r="V1226" i="2" s="1"/>
  <c r="F1227" i="2" s="1"/>
  <c r="J1227" i="2" l="1"/>
  <c r="M1227" i="2" s="1"/>
  <c r="H1227" i="2"/>
  <c r="K1227" i="2" s="1"/>
  <c r="N1227" i="2" s="1"/>
  <c r="O1227" i="2" s="1"/>
  <c r="S1226" i="2"/>
  <c r="G1227" i="2"/>
  <c r="R1227" i="2" l="1"/>
  <c r="T1227" i="2" s="1"/>
  <c r="P1227" i="2"/>
  <c r="U1227" i="2"/>
  <c r="Q1227" i="2"/>
  <c r="S1227" i="2" s="1"/>
  <c r="I1227" i="2"/>
  <c r="V1227" i="2" l="1"/>
  <c r="F1228" i="2" s="1"/>
  <c r="G1228" i="2"/>
  <c r="J1228" i="2" l="1"/>
  <c r="M1228" i="2" s="1"/>
  <c r="I1228" i="2"/>
  <c r="H1228" i="2"/>
  <c r="K1228" i="2" s="1"/>
  <c r="N1228" i="2" s="1"/>
  <c r="O1228" i="2" s="1"/>
  <c r="R1228" i="2" l="1"/>
  <c r="T1228" i="2" s="1"/>
  <c r="P1228" i="2"/>
  <c r="V1228" i="2" s="1"/>
  <c r="F1229" i="2" s="1"/>
  <c r="Q1228" i="2"/>
  <c r="U1228" i="2"/>
  <c r="S1228" i="2" l="1"/>
  <c r="G1229" i="2"/>
  <c r="I1229" i="2" s="1"/>
  <c r="J1229" i="2"/>
  <c r="M1229" i="2" s="1"/>
  <c r="H1229" i="2"/>
  <c r="K1229" i="2" s="1"/>
  <c r="N1229" i="2" s="1"/>
  <c r="O1229" i="2" s="1"/>
  <c r="R1229" i="2" l="1"/>
  <c r="T1229" i="2" s="1"/>
  <c r="Q1229" i="2"/>
  <c r="U1229" i="2"/>
  <c r="V1229" i="2" s="1"/>
  <c r="F1230" i="2" s="1"/>
  <c r="P1229" i="2"/>
  <c r="G1230" i="2"/>
  <c r="J1230" i="2" l="1"/>
  <c r="M1230" i="2" s="1"/>
  <c r="I1230" i="2"/>
  <c r="H1230" i="2"/>
  <c r="K1230" i="2" s="1"/>
  <c r="N1230" i="2" s="1"/>
  <c r="O1230" i="2" s="1"/>
  <c r="S1229" i="2"/>
  <c r="R1230" i="2" l="1"/>
  <c r="T1230" i="2" s="1"/>
  <c r="Q1230" i="2"/>
  <c r="P1230" i="2"/>
  <c r="U1230" i="2"/>
  <c r="V1230" i="2" l="1"/>
  <c r="F1231" i="2" s="1"/>
  <c r="S1230" i="2"/>
  <c r="G1231" i="2"/>
  <c r="J1231" i="2" l="1"/>
  <c r="M1231" i="2" s="1"/>
  <c r="H1231" i="2"/>
  <c r="K1231" i="2" s="1"/>
  <c r="I1231" i="2"/>
  <c r="N1231" i="2" l="1"/>
  <c r="O1231" i="2" s="1"/>
  <c r="Q1231" i="2" l="1"/>
  <c r="R1231" i="2"/>
  <c r="T1231" i="2" s="1"/>
  <c r="P1231" i="2"/>
  <c r="V1231" i="2" s="1"/>
  <c r="F1232" i="2" s="1"/>
  <c r="U1231" i="2"/>
  <c r="H1232" i="2" l="1"/>
  <c r="K1232" i="2" s="1"/>
  <c r="J1232" i="2"/>
  <c r="M1232" i="2" s="1"/>
  <c r="S1231" i="2"/>
  <c r="G1232" i="2"/>
  <c r="N1232" i="2" l="1"/>
  <c r="O1232" i="2" s="1"/>
  <c r="I1232" i="2"/>
  <c r="R1232" i="2" l="1"/>
  <c r="T1232" i="2" s="1"/>
  <c r="Q1232" i="2"/>
  <c r="P1232" i="2"/>
  <c r="U1232" i="2"/>
  <c r="V1232" i="2" l="1"/>
  <c r="F1233" i="2" s="1"/>
  <c r="S1232" i="2"/>
  <c r="G1233" i="2"/>
  <c r="J1233" i="2" l="1"/>
  <c r="M1233" i="2" s="1"/>
  <c r="I1233" i="2"/>
  <c r="H1233" i="2"/>
  <c r="K1233" i="2" s="1"/>
  <c r="N1233" i="2" s="1"/>
  <c r="O1233" i="2" s="1"/>
  <c r="R1233" i="2" l="1"/>
  <c r="T1233" i="2" s="1"/>
  <c r="Q1233" i="2"/>
  <c r="P1233" i="2"/>
  <c r="U1233" i="2"/>
  <c r="V1233" i="2" s="1"/>
  <c r="F1234" i="2" s="1"/>
  <c r="J1234" i="2" l="1"/>
  <c r="M1234" i="2" s="1"/>
  <c r="I1234" i="2"/>
  <c r="H1234" i="2"/>
  <c r="K1234" i="2" s="1"/>
  <c r="N1234" i="2" s="1"/>
  <c r="O1234" i="2" s="1"/>
  <c r="S1233" i="2"/>
  <c r="G1234" i="2"/>
  <c r="R1234" i="2" l="1"/>
  <c r="T1234" i="2" s="1"/>
  <c r="P1234" i="2"/>
  <c r="Q1234" i="2"/>
  <c r="S1234" i="2" s="1"/>
  <c r="U1234" i="2"/>
  <c r="V1234" i="2" s="1"/>
  <c r="F1235" i="2" s="1"/>
  <c r="J1235" i="2" l="1"/>
  <c r="M1235" i="2" s="1"/>
  <c r="H1235" i="2"/>
  <c r="K1235" i="2" s="1"/>
  <c r="N1235" i="2" s="1"/>
  <c r="O1235" i="2" s="1"/>
  <c r="G1235" i="2"/>
  <c r="R1235" i="2" l="1"/>
  <c r="T1235" i="2" s="1"/>
  <c r="Q1235" i="2"/>
  <c r="P1235" i="2"/>
  <c r="U1235" i="2"/>
  <c r="V1235" i="2" s="1"/>
  <c r="F1236" i="2" s="1"/>
  <c r="I1235" i="2"/>
  <c r="J1236" i="2" l="1"/>
  <c r="M1236" i="2" s="1"/>
  <c r="H1236" i="2"/>
  <c r="K1236" i="2" s="1"/>
  <c r="N1236" i="2" s="1"/>
  <c r="O1236" i="2" s="1"/>
  <c r="S1235" i="2"/>
  <c r="G1236" i="2"/>
  <c r="R1236" i="2" l="1"/>
  <c r="T1236" i="2" s="1"/>
  <c r="U1236" i="2"/>
  <c r="Q1236" i="2"/>
  <c r="P1236" i="2"/>
  <c r="V1236" i="2" s="1"/>
  <c r="F1237" i="2" s="1"/>
  <c r="I1236" i="2"/>
  <c r="H1237" i="2" l="1"/>
  <c r="K1237" i="2" s="1"/>
  <c r="N1237" i="2" s="1"/>
  <c r="O1237" i="2" s="1"/>
  <c r="J1237" i="2"/>
  <c r="M1237" i="2" s="1"/>
  <c r="I1237" i="2"/>
  <c r="S1236" i="2"/>
  <c r="G1237" i="2"/>
  <c r="P1237" i="2" l="1"/>
  <c r="Q1237" i="2"/>
  <c r="S1237" i="2" s="1"/>
  <c r="R1237" i="2"/>
  <c r="T1237" i="2" s="1"/>
  <c r="U1237" i="2"/>
  <c r="V1237" i="2" s="1"/>
  <c r="F1238" i="2" s="1"/>
  <c r="J1238" i="2" l="1"/>
  <c r="M1238" i="2" s="1"/>
  <c r="H1238" i="2"/>
  <c r="K1238" i="2" s="1"/>
  <c r="I1238" i="2"/>
  <c r="G1238" i="2"/>
  <c r="N1238" i="2" l="1"/>
  <c r="O1238" i="2" s="1"/>
  <c r="P1238" i="2" l="1"/>
  <c r="R1238" i="2"/>
  <c r="T1238" i="2" s="1"/>
  <c r="Q1238" i="2"/>
  <c r="U1238" i="2"/>
  <c r="S1238" i="2" l="1"/>
  <c r="G1239" i="2"/>
  <c r="V1238" i="2"/>
  <c r="F1239" i="2" s="1"/>
  <c r="I1239" i="2" l="1"/>
  <c r="J1239" i="2"/>
  <c r="M1239" i="2" s="1"/>
  <c r="H1239" i="2"/>
  <c r="K1239" i="2" s="1"/>
  <c r="N1239" i="2" s="1"/>
  <c r="O1239" i="2" s="1"/>
  <c r="Q1239" i="2" l="1"/>
  <c r="P1239" i="2"/>
  <c r="R1239" i="2"/>
  <c r="T1239" i="2" s="1"/>
  <c r="U1239" i="2"/>
  <c r="V1239" i="2" s="1"/>
  <c r="F1240" i="2" s="1"/>
  <c r="H1240" i="2" l="1"/>
  <c r="K1240" i="2" s="1"/>
  <c r="I1240" i="2"/>
  <c r="L1240" i="2" s="1"/>
  <c r="J1240" i="2"/>
  <c r="M1240" i="2" s="1"/>
  <c r="S1239" i="2"/>
  <c r="G1240" i="2"/>
  <c r="N1240" i="2" l="1"/>
  <c r="O1240" i="2" s="1"/>
  <c r="R1240" i="2" l="1"/>
  <c r="T1240" i="2" s="1"/>
  <c r="P1240" i="2"/>
  <c r="Q1240" i="2"/>
  <c r="U1240" i="2"/>
  <c r="S1240" i="2" l="1"/>
  <c r="G1241" i="2"/>
  <c r="V1240" i="2"/>
  <c r="F1241" i="2" s="1"/>
  <c r="J1241" i="2" l="1"/>
  <c r="M1241" i="2" s="1"/>
  <c r="I1241" i="2"/>
  <c r="L1241" i="2" s="1"/>
  <c r="H1241" i="2"/>
  <c r="K1241" i="2" s="1"/>
  <c r="N1241" i="2" l="1"/>
  <c r="O1241" i="2" s="1"/>
  <c r="R1241" i="2" l="1"/>
  <c r="T1241" i="2" s="1"/>
  <c r="Q1241" i="2"/>
  <c r="P1241" i="2"/>
  <c r="U1241" i="2"/>
  <c r="V1241" i="2" s="1"/>
  <c r="F1242" i="2" s="1"/>
  <c r="J1242" i="2" l="1"/>
  <c r="M1242" i="2" s="1"/>
  <c r="H1242" i="2"/>
  <c r="K1242" i="2" s="1"/>
  <c r="S1241" i="2"/>
  <c r="G1242" i="2"/>
  <c r="I1242" i="2" l="1"/>
  <c r="L1242" i="2" s="1"/>
  <c r="N1242" i="2" s="1"/>
  <c r="O1242" i="2" s="1"/>
  <c r="Q1242" i="2" l="1"/>
  <c r="R1242" i="2"/>
  <c r="T1242" i="2" s="1"/>
  <c r="P1242" i="2"/>
  <c r="U1242" i="2"/>
  <c r="V1242" i="2" l="1"/>
  <c r="F1243" i="2" s="1"/>
  <c r="S1242" i="2"/>
  <c r="G1243" i="2"/>
  <c r="J1243" i="2" l="1"/>
  <c r="M1243" i="2" s="1"/>
  <c r="H1243" i="2"/>
  <c r="K1243" i="2" s="1"/>
  <c r="I1243" i="2"/>
  <c r="L1243" i="2" s="1"/>
  <c r="N1243" i="2" l="1"/>
  <c r="O1243" i="2" s="1"/>
  <c r="R1243" i="2" l="1"/>
  <c r="T1243" i="2" s="1"/>
  <c r="Q1243" i="2"/>
  <c r="P1243" i="2"/>
  <c r="U1243" i="2"/>
  <c r="V1243" i="2" s="1"/>
  <c r="F1244" i="2" s="1"/>
  <c r="J1244" i="2" l="1"/>
  <c r="M1244" i="2" s="1"/>
  <c r="H1244" i="2"/>
  <c r="K1244" i="2" s="1"/>
  <c r="S1243" i="2"/>
  <c r="G1244" i="2"/>
  <c r="I1244" i="2" l="1"/>
  <c r="L1244" i="2" s="1"/>
  <c r="N1244" i="2" s="1"/>
  <c r="O1244" i="2" s="1"/>
  <c r="R1244" i="2" l="1"/>
  <c r="T1244" i="2" s="1"/>
  <c r="Q1244" i="2"/>
  <c r="P1244" i="2"/>
  <c r="U1244" i="2"/>
  <c r="V1244" i="2" l="1"/>
  <c r="F1245" i="2" s="1"/>
  <c r="S1244" i="2"/>
  <c r="G1245" i="2"/>
  <c r="J1245" i="2" l="1"/>
  <c r="M1245" i="2" s="1"/>
  <c r="I1245" i="2"/>
  <c r="L1245" i="2" s="1"/>
  <c r="H1245" i="2"/>
  <c r="K1245" i="2" s="1"/>
  <c r="N1245" i="2" l="1"/>
  <c r="O1245" i="2" s="1"/>
  <c r="Q1245" i="2" l="1"/>
  <c r="P1245" i="2"/>
  <c r="R1245" i="2"/>
  <c r="T1245" i="2" s="1"/>
  <c r="U1245" i="2"/>
  <c r="V1245" i="2" l="1"/>
  <c r="F1246" i="2" s="1"/>
  <c r="S1245" i="2"/>
  <c r="G1246" i="2"/>
  <c r="J1246" i="2" l="1"/>
  <c r="M1246" i="2" s="1"/>
  <c r="H1246" i="2"/>
  <c r="K1246" i="2" s="1"/>
  <c r="N1246" i="2" s="1"/>
  <c r="O1246" i="2" s="1"/>
  <c r="I1246" i="2"/>
  <c r="L1246" i="2" s="1"/>
  <c r="R1246" i="2" l="1"/>
  <c r="T1246" i="2" s="1"/>
  <c r="P1246" i="2"/>
  <c r="Q1246" i="2"/>
  <c r="U1246" i="2"/>
  <c r="V1246" i="2" l="1"/>
  <c r="F1247" i="2" s="1"/>
  <c r="S1246" i="2"/>
  <c r="G1247" i="2"/>
  <c r="J1247" i="2" l="1"/>
  <c r="M1247" i="2" s="1"/>
  <c r="I1247" i="2"/>
  <c r="L1247" i="2" s="1"/>
  <c r="H1247" i="2"/>
  <c r="K1247" i="2" s="1"/>
  <c r="N1247" i="2" s="1"/>
  <c r="O1247" i="2" s="1"/>
  <c r="R1247" i="2" l="1"/>
  <c r="T1247" i="2" s="1"/>
  <c r="U1247" i="2"/>
  <c r="Q1247" i="2"/>
  <c r="P1247" i="2"/>
  <c r="V1247" i="2" s="1"/>
  <c r="F1248" i="2" s="1"/>
  <c r="J1248" i="2" l="1"/>
  <c r="M1248" i="2" s="1"/>
  <c r="H1248" i="2"/>
  <c r="K1248" i="2" s="1"/>
  <c r="S1247" i="2"/>
  <c r="G1248" i="2"/>
  <c r="I1248" i="2" l="1"/>
  <c r="L1248" i="2" s="1"/>
  <c r="N1248" i="2" s="1"/>
  <c r="O1248" i="2" s="1"/>
  <c r="P1248" i="2" l="1"/>
  <c r="Q1248" i="2"/>
  <c r="U1248" i="2"/>
  <c r="R1248" i="2"/>
  <c r="T1248" i="2" s="1"/>
  <c r="S1248" i="2" l="1"/>
  <c r="G1249" i="2"/>
  <c r="V1248" i="2"/>
  <c r="F1249" i="2" s="1"/>
  <c r="J1249" i="2" l="1"/>
  <c r="M1249" i="2" s="1"/>
  <c r="I1249" i="2"/>
  <c r="L1249" i="2" s="1"/>
  <c r="H1249" i="2"/>
  <c r="K1249" i="2" s="1"/>
  <c r="N1249" i="2" s="1"/>
  <c r="O1249" i="2" s="1"/>
  <c r="R1249" i="2" l="1"/>
  <c r="T1249" i="2" s="1"/>
  <c r="P1249" i="2"/>
  <c r="Q1249" i="2"/>
  <c r="S1249" i="2" s="1"/>
  <c r="U1249" i="2"/>
  <c r="V1249" i="2" s="1"/>
  <c r="F1250" i="2" s="1"/>
  <c r="I1250" i="2" l="1"/>
  <c r="J1250" i="2"/>
  <c r="M1250" i="2" s="1"/>
  <c r="H1250" i="2"/>
  <c r="K1250" i="2" s="1"/>
  <c r="N1250" i="2" s="1"/>
  <c r="O1250" i="2" s="1"/>
  <c r="R1250" i="2" l="1"/>
  <c r="T1250" i="2" s="1"/>
  <c r="P1250" i="2"/>
  <c r="Q1250" i="2"/>
  <c r="U1250" i="2"/>
  <c r="S1250" i="2" l="1"/>
  <c r="G1251" i="2"/>
  <c r="V1250" i="2"/>
  <c r="F1251" i="2" s="1"/>
  <c r="J1251" i="2" l="1"/>
  <c r="M1251" i="2" s="1"/>
  <c r="H1251" i="2"/>
  <c r="K1251" i="2" s="1"/>
  <c r="N1251" i="2" s="1"/>
  <c r="O1251" i="2" s="1"/>
  <c r="I1251" i="2"/>
  <c r="R1251" i="2" l="1"/>
  <c r="T1251" i="2" s="1"/>
  <c r="Q1251" i="2"/>
  <c r="P1251" i="2"/>
  <c r="U1251" i="2"/>
  <c r="V1251" i="2" s="1"/>
  <c r="F1252" i="2" s="1"/>
  <c r="J1252" i="2" l="1"/>
  <c r="M1252" i="2" s="1"/>
  <c r="H1252" i="2"/>
  <c r="K1252" i="2" s="1"/>
  <c r="N1252" i="2" s="1"/>
  <c r="O1252" i="2" s="1"/>
  <c r="S1251" i="2"/>
  <c r="G1252" i="2"/>
  <c r="R1252" i="2" l="1"/>
  <c r="T1252" i="2" s="1"/>
  <c r="Q1252" i="2"/>
  <c r="P1252" i="2"/>
  <c r="U1252" i="2"/>
  <c r="V1252" i="2" s="1"/>
  <c r="F1253" i="2" s="1"/>
  <c r="I1252" i="2"/>
  <c r="J1253" i="2" l="1"/>
  <c r="M1253" i="2" s="1"/>
  <c r="H1253" i="2"/>
  <c r="K1253" i="2" s="1"/>
  <c r="N1253" i="2" s="1"/>
  <c r="O1253" i="2" s="1"/>
  <c r="S1252" i="2"/>
  <c r="G1253" i="2"/>
  <c r="R1253" i="2" l="1"/>
  <c r="T1253" i="2" s="1"/>
  <c r="Q1253" i="2"/>
  <c r="P1253" i="2"/>
  <c r="U1253" i="2"/>
  <c r="V1253" i="2" s="1"/>
  <c r="F1254" i="2" s="1"/>
  <c r="I1253" i="2"/>
  <c r="J1254" i="2" l="1"/>
  <c r="M1254" i="2" s="1"/>
  <c r="H1254" i="2"/>
  <c r="K1254" i="2" s="1"/>
  <c r="N1254" i="2" s="1"/>
  <c r="O1254" i="2" s="1"/>
  <c r="S1253" i="2"/>
  <c r="G1254" i="2"/>
  <c r="Q1254" i="2" l="1"/>
  <c r="S1254" i="2" s="1"/>
  <c r="R1254" i="2"/>
  <c r="T1254" i="2" s="1"/>
  <c r="P1254" i="2"/>
  <c r="U1254" i="2"/>
  <c r="I1254" i="2"/>
  <c r="V1254" i="2" l="1"/>
  <c r="F1255" i="2" s="1"/>
  <c r="G1255" i="2"/>
  <c r="J1255" i="2" l="1"/>
  <c r="M1255" i="2" s="1"/>
  <c r="I1255" i="2"/>
  <c r="H1255" i="2"/>
  <c r="K1255" i="2" s="1"/>
  <c r="N1255" i="2" s="1"/>
  <c r="O1255" i="2" s="1"/>
  <c r="R1255" i="2" l="1"/>
  <c r="T1255" i="2" s="1"/>
  <c r="P1255" i="2"/>
  <c r="Q1255" i="2"/>
  <c r="U1255" i="2"/>
  <c r="V1255" i="2" s="1"/>
  <c r="F1256" i="2" s="1"/>
  <c r="J1256" i="2" l="1"/>
  <c r="M1256" i="2" s="1"/>
  <c r="H1256" i="2"/>
  <c r="K1256" i="2" s="1"/>
  <c r="N1256" i="2" s="1"/>
  <c r="O1256" i="2" s="1"/>
  <c r="S1255" i="2"/>
  <c r="G1256" i="2"/>
  <c r="Q1256" i="2" l="1"/>
  <c r="R1256" i="2"/>
  <c r="T1256" i="2" s="1"/>
  <c r="P1256" i="2"/>
  <c r="U1256" i="2"/>
  <c r="V1256" i="2" s="1"/>
  <c r="F1257" i="2" s="1"/>
  <c r="I1256" i="2"/>
  <c r="J1257" i="2" l="1"/>
  <c r="M1257" i="2" s="1"/>
  <c r="H1257" i="2"/>
  <c r="K1257" i="2" s="1"/>
  <c r="N1257" i="2" s="1"/>
  <c r="O1257" i="2" s="1"/>
  <c r="S1256" i="2"/>
  <c r="G1257" i="2"/>
  <c r="Q1257" i="2" l="1"/>
  <c r="P1257" i="2"/>
  <c r="R1257" i="2"/>
  <c r="T1257" i="2" s="1"/>
  <c r="U1257" i="2"/>
  <c r="I1257" i="2"/>
  <c r="V1257" i="2" l="1"/>
  <c r="F1258" i="2" s="1"/>
  <c r="S1257" i="2"/>
  <c r="G1258" i="2"/>
  <c r="I1258" i="2" l="1"/>
  <c r="H1258" i="2"/>
  <c r="K1258" i="2" s="1"/>
  <c r="J1258" i="2"/>
  <c r="M1258" i="2" s="1"/>
  <c r="N1258" i="2" l="1"/>
  <c r="O1258" i="2" s="1"/>
  <c r="R1258" i="2" l="1"/>
  <c r="T1258" i="2" s="1"/>
  <c r="P1258" i="2"/>
  <c r="Q1258" i="2"/>
  <c r="U1258" i="2"/>
  <c r="V1258" i="2" s="1"/>
  <c r="F1259" i="2" s="1"/>
  <c r="H1259" i="2" l="1"/>
  <c r="K1259" i="2" s="1"/>
  <c r="J1259" i="2"/>
  <c r="M1259" i="2" s="1"/>
  <c r="S1258" i="2"/>
  <c r="G1259" i="2"/>
  <c r="N1259" i="2" l="1"/>
  <c r="O1259" i="2" s="1"/>
  <c r="I1259" i="2"/>
  <c r="R1259" i="2" l="1"/>
  <c r="T1259" i="2" s="1"/>
  <c r="U1259" i="2"/>
  <c r="Q1259" i="2"/>
  <c r="P1259" i="2"/>
  <c r="V1259" i="2" s="1"/>
  <c r="F1260" i="2" s="1"/>
  <c r="J1260" i="2" l="1"/>
  <c r="M1260" i="2" s="1"/>
  <c r="H1260" i="2"/>
  <c r="K1260" i="2" s="1"/>
  <c r="N1260" i="2" s="1"/>
  <c r="O1260" i="2" s="1"/>
  <c r="S1259" i="2"/>
  <c r="G1260" i="2"/>
  <c r="I1260" i="2" l="1"/>
  <c r="U1260" i="2"/>
  <c r="Q1260" i="2"/>
  <c r="P1260" i="2"/>
  <c r="V1260" i="2" s="1"/>
  <c r="F1261" i="2" s="1"/>
  <c r="R1260" i="2"/>
  <c r="T1260" i="2" s="1"/>
  <c r="O1261" i="2"/>
  <c r="R1261" i="2" l="1"/>
  <c r="T1261" i="2" s="1"/>
  <c r="Q1261" i="2"/>
  <c r="U1261" i="2"/>
  <c r="J1261" i="2"/>
  <c r="M1261" i="2" s="1"/>
  <c r="H1261" i="2"/>
  <c r="K1261" i="2" s="1"/>
  <c r="N1261" i="2" s="1"/>
  <c r="S1260" i="2"/>
  <c r="G1261" i="2"/>
  <c r="G1262" i="2" s="1"/>
  <c r="I1261" i="2" l="1"/>
  <c r="P1261" i="2"/>
  <c r="V1261" i="2" s="1"/>
  <c r="F1262" i="2" s="1"/>
  <c r="I1262" i="2" l="1"/>
  <c r="H1262" i="2"/>
  <c r="K1262" i="2" s="1"/>
  <c r="J1262" i="2"/>
  <c r="M1262" i="2" s="1"/>
  <c r="S1261" i="2"/>
  <c r="N1262" i="2" l="1"/>
  <c r="O1262" i="2" s="1"/>
  <c r="P1262" i="2" l="1"/>
  <c r="R1262" i="2"/>
  <c r="T1262" i="2" s="1"/>
  <c r="U1262" i="2"/>
  <c r="O1263" i="2"/>
  <c r="Q1262" i="2"/>
  <c r="S1262" i="2" l="1"/>
  <c r="G1263" i="2"/>
  <c r="P1263" i="2"/>
  <c r="Q1263" i="2"/>
  <c r="S1263" i="2" s="1"/>
  <c r="R1263" i="2"/>
  <c r="T1263" i="2" s="1"/>
  <c r="U1263" i="2"/>
  <c r="V1262" i="2"/>
  <c r="F1263" i="2" s="1"/>
  <c r="J1263" i="2" l="1"/>
  <c r="M1263" i="2" s="1"/>
  <c r="H1263" i="2"/>
  <c r="K1263" i="2" s="1"/>
  <c r="I1263" i="2"/>
  <c r="L1263" i="2" s="1"/>
  <c r="V1263" i="2"/>
  <c r="F1264" i="2" s="1"/>
  <c r="G1264" i="2"/>
  <c r="I1264" i="2" l="1"/>
  <c r="L1264" i="2" s="1"/>
  <c r="J1264" i="2"/>
  <c r="M1264" i="2" s="1"/>
  <c r="H1264" i="2"/>
  <c r="K1264" i="2" s="1"/>
  <c r="N1264" i="2" s="1"/>
  <c r="O1264" i="2" s="1"/>
  <c r="N1263" i="2"/>
  <c r="R1264" i="2" l="1"/>
  <c r="T1264" i="2" s="1"/>
  <c r="Q1264" i="2"/>
  <c r="P1264" i="2"/>
  <c r="U1264" i="2"/>
  <c r="V1264" i="2" s="1"/>
  <c r="F1265" i="2" s="1"/>
  <c r="J1265" i="2" l="1"/>
  <c r="M1265" i="2" s="1"/>
  <c r="H1265" i="2"/>
  <c r="K1265" i="2" s="1"/>
  <c r="S1264" i="2"/>
  <c r="G1265" i="2"/>
  <c r="I1265" i="2" l="1"/>
  <c r="L1265" i="2" s="1"/>
  <c r="N1265" i="2" s="1"/>
  <c r="O1265" i="2" s="1"/>
  <c r="R1265" i="2" l="1"/>
  <c r="T1265" i="2" s="1"/>
  <c r="Q1265" i="2"/>
  <c r="P1265" i="2"/>
  <c r="U1265" i="2"/>
  <c r="V1265" i="2" l="1"/>
  <c r="F1266" i="2" s="1"/>
  <c r="S1265" i="2"/>
  <c r="G1266" i="2"/>
  <c r="J1266" i="2" l="1"/>
  <c r="M1266" i="2" s="1"/>
  <c r="H1266" i="2"/>
  <c r="K1266" i="2" s="1"/>
  <c r="I1266" i="2"/>
  <c r="L1266" i="2" s="1"/>
  <c r="N1266" i="2" l="1"/>
  <c r="O1266" i="2" s="1"/>
  <c r="R1266" i="2" l="1"/>
  <c r="T1266" i="2" s="1"/>
  <c r="P1266" i="2"/>
  <c r="Q1266" i="2"/>
  <c r="U1266" i="2"/>
  <c r="V1266" i="2" s="1"/>
  <c r="F1267" i="2" s="1"/>
  <c r="J1267" i="2" l="1"/>
  <c r="M1267" i="2" s="1"/>
  <c r="H1267" i="2"/>
  <c r="K1267" i="2" s="1"/>
  <c r="S1266" i="2"/>
  <c r="G1267" i="2"/>
  <c r="I1267" i="2" l="1"/>
  <c r="L1267" i="2" s="1"/>
  <c r="N1267" i="2" s="1"/>
  <c r="O1267" i="2" s="1"/>
  <c r="Q1267" i="2" l="1"/>
  <c r="R1267" i="2"/>
  <c r="T1267" i="2" s="1"/>
  <c r="P1267" i="2"/>
  <c r="U1267" i="2"/>
  <c r="V1267" i="2" s="1"/>
  <c r="F1268" i="2" s="1"/>
  <c r="J1268" i="2" l="1"/>
  <c r="M1268" i="2" s="1"/>
  <c r="H1268" i="2"/>
  <c r="K1268" i="2" s="1"/>
  <c r="S1267" i="2"/>
  <c r="G1268" i="2"/>
  <c r="I1268" i="2" l="1"/>
  <c r="L1268" i="2" s="1"/>
  <c r="N1268" i="2" s="1"/>
  <c r="O1268" i="2" s="1"/>
  <c r="Q1268" i="2" l="1"/>
  <c r="P1268" i="2"/>
  <c r="R1268" i="2"/>
  <c r="T1268" i="2" s="1"/>
  <c r="U1268" i="2"/>
  <c r="V1268" i="2" s="1"/>
  <c r="F1269" i="2" s="1"/>
  <c r="J1269" i="2" l="1"/>
  <c r="M1269" i="2" s="1"/>
  <c r="H1269" i="2"/>
  <c r="K1269" i="2" s="1"/>
  <c r="S1268" i="2"/>
  <c r="G1269" i="2"/>
  <c r="I1269" i="2" l="1"/>
  <c r="L1269" i="2" s="1"/>
  <c r="N1269" i="2" s="1"/>
  <c r="O1269" i="2" s="1"/>
  <c r="R1269" i="2" l="1"/>
  <c r="T1269" i="2" s="1"/>
  <c r="Q1269" i="2"/>
  <c r="P1269" i="2"/>
  <c r="U1269" i="2"/>
  <c r="S1269" i="2" l="1"/>
  <c r="G1270" i="2"/>
  <c r="V1269" i="2"/>
  <c r="F1270" i="2" s="1"/>
  <c r="J1270" i="2" l="1"/>
  <c r="M1270" i="2" s="1"/>
  <c r="I1270" i="2"/>
  <c r="L1270" i="2" s="1"/>
  <c r="H1270" i="2"/>
  <c r="K1270" i="2" s="1"/>
  <c r="N1270" i="2" s="1"/>
  <c r="O1270" i="2" s="1"/>
  <c r="P1270" i="2" l="1"/>
  <c r="R1270" i="2"/>
  <c r="T1270" i="2" s="1"/>
  <c r="Q1270" i="2"/>
  <c r="U1270" i="2"/>
  <c r="S1270" i="2" l="1"/>
  <c r="G1271" i="2"/>
  <c r="V1270" i="2"/>
  <c r="F1271" i="2" s="1"/>
  <c r="J1271" i="2" l="1"/>
  <c r="M1271" i="2" s="1"/>
  <c r="I1271" i="2"/>
  <c r="L1271" i="2" s="1"/>
  <c r="H1271" i="2"/>
  <c r="K1271" i="2" s="1"/>
  <c r="N1271" i="2" s="1"/>
  <c r="O1271" i="2" s="1"/>
  <c r="R1271" i="2" l="1"/>
  <c r="T1271" i="2" s="1"/>
  <c r="P1271" i="2"/>
  <c r="O1272" i="2"/>
  <c r="Q1271" i="2"/>
  <c r="U1271" i="2"/>
  <c r="S1271" i="2" l="1"/>
  <c r="G1272" i="2"/>
  <c r="R1272" i="2"/>
  <c r="T1272" i="2" s="1"/>
  <c r="U1272" i="2"/>
  <c r="P1272" i="2"/>
  <c r="V1271" i="2"/>
  <c r="F1272" i="2" s="1"/>
  <c r="I1272" i="2" l="1"/>
  <c r="J1272" i="2"/>
  <c r="M1272" i="2" s="1"/>
  <c r="H1272" i="2"/>
  <c r="K1272" i="2" s="1"/>
  <c r="L1272" i="2" l="1"/>
  <c r="N1272" i="2" s="1"/>
  <c r="Q1272" i="2"/>
  <c r="S1272" i="2" l="1"/>
  <c r="G1273" i="2"/>
  <c r="V1272" i="2"/>
  <c r="F1273" i="2" s="1"/>
  <c r="J1273" i="2" l="1"/>
  <c r="M1273" i="2" s="1"/>
  <c r="I1273" i="2"/>
  <c r="H1273" i="2"/>
  <c r="K1273" i="2" s="1"/>
  <c r="N1273" i="2" s="1"/>
  <c r="O1273" i="2" s="1"/>
  <c r="R1273" i="2" l="1"/>
  <c r="T1273" i="2" s="1"/>
  <c r="P1273" i="2"/>
  <c r="U1273" i="2"/>
  <c r="O1274" i="2"/>
  <c r="Q1273" i="2"/>
  <c r="S1273" i="2" s="1"/>
  <c r="P1274" i="2" l="1"/>
  <c r="Q1274" i="2"/>
  <c r="V1273" i="2"/>
  <c r="F1274" i="2" s="1"/>
  <c r="G1275" i="2" l="1"/>
  <c r="S1274" i="2"/>
  <c r="I1274" i="2"/>
  <c r="J1274" i="2"/>
  <c r="H1274" i="2"/>
  <c r="K1274" i="2" s="1"/>
  <c r="M1274" i="2" l="1"/>
  <c r="N1274" i="2" s="1"/>
  <c r="R1274" i="2"/>
  <c r="T1274" i="2" l="1"/>
  <c r="U1274" i="2"/>
  <c r="V1274" i="2" s="1"/>
  <c r="F1275" i="2" s="1"/>
  <c r="I1275" i="2" l="1"/>
  <c r="H1275" i="2"/>
  <c r="K1275" i="2" s="1"/>
  <c r="J1275" i="2"/>
  <c r="M1275" i="2" s="1"/>
  <c r="N1275" i="2" l="1"/>
  <c r="O1275" i="2" s="1"/>
  <c r="P1275" i="2" l="1"/>
  <c r="R1275" i="2"/>
  <c r="T1275" i="2" s="1"/>
  <c r="Q1275" i="2"/>
  <c r="U1275" i="2"/>
  <c r="V1275" i="2" s="1"/>
  <c r="F1276" i="2" s="1"/>
  <c r="J1276" i="2" l="1"/>
  <c r="M1276" i="2" s="1"/>
  <c r="H1276" i="2"/>
  <c r="K1276" i="2" s="1"/>
  <c r="N1276" i="2" s="1"/>
  <c r="O1276" i="2" s="1"/>
  <c r="S1275" i="2"/>
  <c r="G1276" i="2"/>
  <c r="I1276" i="2" s="1"/>
  <c r="R1276" i="2" l="1"/>
  <c r="T1276" i="2" s="1"/>
  <c r="P1276" i="2"/>
  <c r="Q1276" i="2"/>
  <c r="S1276" i="2" s="1"/>
  <c r="U1276" i="2"/>
  <c r="V1276" i="2" s="1"/>
  <c r="F1277" i="2" s="1"/>
  <c r="J1277" i="2" l="1"/>
  <c r="M1277" i="2" s="1"/>
  <c r="H1277" i="2"/>
  <c r="K1277" i="2" s="1"/>
  <c r="N1277" i="2" s="1"/>
  <c r="O1277" i="2" s="1"/>
  <c r="G1277" i="2"/>
  <c r="R1277" i="2" l="1"/>
  <c r="T1277" i="2" s="1"/>
  <c r="Q1277" i="2"/>
  <c r="P1277" i="2"/>
  <c r="U1277" i="2"/>
  <c r="V1277" i="2" s="1"/>
  <c r="F1278" i="2" s="1"/>
  <c r="I1277" i="2"/>
  <c r="J1278" i="2" l="1"/>
  <c r="M1278" i="2" s="1"/>
  <c r="H1278" i="2"/>
  <c r="K1278" i="2" s="1"/>
  <c r="N1278" i="2" s="1"/>
  <c r="O1278" i="2" s="1"/>
  <c r="S1277" i="2"/>
  <c r="G1278" i="2"/>
  <c r="Q1278" i="2" l="1"/>
  <c r="R1278" i="2"/>
  <c r="T1278" i="2" s="1"/>
  <c r="P1278" i="2"/>
  <c r="I1278" i="2"/>
  <c r="U1278" i="2" l="1"/>
  <c r="S1278" i="2"/>
  <c r="V1278" i="2"/>
  <c r="F1279" i="2" s="1"/>
  <c r="G1279" i="2"/>
  <c r="J1279" i="2" l="1"/>
  <c r="M1279" i="2" s="1"/>
  <c r="H1279" i="2"/>
  <c r="K1279" i="2" s="1"/>
  <c r="N1279" i="2" s="1"/>
  <c r="O1279" i="2" s="1"/>
  <c r="I1279" i="2"/>
  <c r="Q1279" i="2" l="1"/>
  <c r="R1279" i="2"/>
  <c r="T1279" i="2" s="1"/>
  <c r="P1279" i="2"/>
  <c r="U1279" i="2"/>
  <c r="V1279" i="2" l="1"/>
  <c r="F1280" i="2" s="1"/>
  <c r="S1279" i="2"/>
  <c r="G1280" i="2"/>
  <c r="J1280" i="2" l="1"/>
  <c r="M1280" i="2" s="1"/>
  <c r="I1280" i="2"/>
  <c r="H1280" i="2"/>
  <c r="K1280" i="2" s="1"/>
  <c r="N1280" i="2" s="1"/>
  <c r="O1280" i="2" s="1"/>
  <c r="Q1280" i="2" l="1"/>
  <c r="R1280" i="2"/>
  <c r="T1280" i="2" s="1"/>
  <c r="P1280" i="2"/>
  <c r="U1280" i="2"/>
  <c r="V1280" i="2" l="1"/>
  <c r="F1281" i="2" s="1"/>
  <c r="S1280" i="2"/>
  <c r="G1281" i="2"/>
  <c r="J1281" i="2" l="1"/>
  <c r="M1281" i="2" s="1"/>
  <c r="I1281" i="2"/>
  <c r="H1281" i="2"/>
  <c r="K1281" i="2" s="1"/>
  <c r="N1281" i="2" s="1"/>
  <c r="O1281" i="2" s="1"/>
  <c r="P1281" i="2" l="1"/>
  <c r="R1281" i="2"/>
  <c r="T1281" i="2" s="1"/>
  <c r="Q1281" i="2"/>
  <c r="U1281" i="2"/>
  <c r="S1281" i="2" l="1"/>
  <c r="G1282" i="2"/>
  <c r="V1281" i="2"/>
  <c r="F1282" i="2" s="1"/>
  <c r="J1282" i="2" l="1"/>
  <c r="M1282" i="2" s="1"/>
  <c r="H1282" i="2"/>
  <c r="K1282" i="2" s="1"/>
  <c r="I1282" i="2"/>
  <c r="N1282" i="2" l="1"/>
  <c r="O1282" i="2" s="1"/>
  <c r="R1282" i="2" l="1"/>
  <c r="T1282" i="2" s="1"/>
  <c r="Q1282" i="2"/>
  <c r="P1282" i="2"/>
  <c r="U1282" i="2"/>
  <c r="V1282" i="2" s="1"/>
  <c r="F1283" i="2" s="1"/>
  <c r="S1282" i="2" l="1"/>
  <c r="G1283" i="2"/>
  <c r="I1283" i="2" s="1"/>
  <c r="J1283" i="2"/>
  <c r="M1283" i="2" s="1"/>
  <c r="H1283" i="2"/>
  <c r="K1283" i="2" s="1"/>
  <c r="N1283" i="2" s="1"/>
  <c r="O1283" i="2" s="1"/>
  <c r="Q1283" i="2" l="1"/>
  <c r="P1283" i="2"/>
  <c r="R1283" i="2"/>
  <c r="T1283" i="2" s="1"/>
  <c r="U1283" i="2"/>
  <c r="G1284" i="2"/>
  <c r="V1283" i="2" l="1"/>
  <c r="F1284" i="2" s="1"/>
  <c r="S1283" i="2"/>
  <c r="J1284" i="2" l="1"/>
  <c r="M1284" i="2" s="1"/>
  <c r="H1284" i="2"/>
  <c r="K1284" i="2" s="1"/>
  <c r="N1284" i="2" s="1"/>
  <c r="O1284" i="2" s="1"/>
  <c r="I1284" i="2"/>
  <c r="R1284" i="2" l="1"/>
  <c r="T1284" i="2" s="1"/>
  <c r="P1284" i="2"/>
  <c r="Q1284" i="2"/>
  <c r="U1284" i="2"/>
  <c r="V1284" i="2" s="1"/>
  <c r="F1285" i="2" s="1"/>
  <c r="J1285" i="2" l="1"/>
  <c r="M1285" i="2" s="1"/>
  <c r="H1285" i="2"/>
  <c r="K1285" i="2" s="1"/>
  <c r="N1285" i="2" s="1"/>
  <c r="O1285" i="2" s="1"/>
  <c r="S1284" i="2"/>
  <c r="G1285" i="2"/>
  <c r="P1285" i="2" l="1"/>
  <c r="R1285" i="2"/>
  <c r="T1285" i="2" s="1"/>
  <c r="Q1285" i="2"/>
  <c r="S1285" i="2" s="1"/>
  <c r="U1285" i="2"/>
  <c r="I1285" i="2"/>
  <c r="V1285" i="2" l="1"/>
  <c r="F1286" i="2" s="1"/>
  <c r="G1286" i="2"/>
  <c r="I1286" i="2" l="1"/>
  <c r="J1286" i="2"/>
  <c r="M1286" i="2" s="1"/>
  <c r="H1286" i="2"/>
  <c r="K1286" i="2" s="1"/>
  <c r="N1286" i="2" s="1"/>
  <c r="O1286" i="2" s="1"/>
  <c r="U1286" i="2" l="1"/>
  <c r="O1287" i="2"/>
  <c r="Q1286" i="2"/>
  <c r="P1286" i="2"/>
  <c r="V1286" i="2" s="1"/>
  <c r="F1287" i="2" s="1"/>
  <c r="R1286" i="2"/>
  <c r="T1286" i="2" s="1"/>
  <c r="J1287" i="2" l="1"/>
  <c r="M1287" i="2" s="1"/>
  <c r="H1287" i="2"/>
  <c r="K1287" i="2" s="1"/>
  <c r="S1286" i="2"/>
  <c r="G1287" i="2"/>
  <c r="R1287" i="2"/>
  <c r="T1287" i="2" s="1"/>
  <c r="Q1287" i="2"/>
  <c r="S1287" i="2" s="1"/>
  <c r="U1287" i="2"/>
  <c r="P1287" i="2"/>
  <c r="V1287" i="2" s="1"/>
  <c r="F1288" i="2" s="1"/>
  <c r="J1288" i="2" l="1"/>
  <c r="M1288" i="2" s="1"/>
  <c r="H1288" i="2"/>
  <c r="K1288" i="2" s="1"/>
  <c r="G1288" i="2"/>
  <c r="I1287" i="2"/>
  <c r="L1287" i="2" s="1"/>
  <c r="N1287" i="2" s="1"/>
  <c r="I1288" i="2" l="1"/>
  <c r="L1288" i="2" s="1"/>
  <c r="N1288" i="2" s="1"/>
  <c r="O1288" i="2" s="1"/>
  <c r="R1288" i="2" l="1"/>
  <c r="T1288" i="2" s="1"/>
  <c r="Q1288" i="2"/>
  <c r="O1289" i="2"/>
  <c r="P1288" i="2"/>
  <c r="U1288" i="2"/>
  <c r="V1288" i="2" l="1"/>
  <c r="F1289" i="2" s="1"/>
  <c r="Q1289" i="2"/>
  <c r="P1289" i="2"/>
  <c r="R1289" i="2"/>
  <c r="T1289" i="2" s="1"/>
  <c r="U1289" i="2"/>
  <c r="V1289" i="2" s="1"/>
  <c r="F1290" i="2" s="1"/>
  <c r="S1288" i="2"/>
  <c r="G1289" i="2"/>
  <c r="G1290" i="2" s="1"/>
  <c r="J1290" i="2" l="1"/>
  <c r="M1290" i="2" s="1"/>
  <c r="I1290" i="2"/>
  <c r="L1290" i="2" s="1"/>
  <c r="H1290" i="2"/>
  <c r="K1290" i="2" s="1"/>
  <c r="N1290" i="2" s="1"/>
  <c r="O1290" i="2" s="1"/>
  <c r="S1289" i="2"/>
  <c r="I1289" i="2"/>
  <c r="L1289" i="2" s="1"/>
  <c r="J1289" i="2"/>
  <c r="M1289" i="2" s="1"/>
  <c r="H1289" i="2"/>
  <c r="K1289" i="2" s="1"/>
  <c r="N1289" i="2" l="1"/>
  <c r="R1290" i="2"/>
  <c r="T1290" i="2" s="1"/>
  <c r="P1290" i="2"/>
  <c r="Q1290" i="2"/>
  <c r="U1290" i="2"/>
  <c r="V1290" i="2" s="1"/>
  <c r="F1291" i="2" s="1"/>
  <c r="J1291" i="2" l="1"/>
  <c r="M1291" i="2" s="1"/>
  <c r="H1291" i="2"/>
  <c r="K1291" i="2" s="1"/>
  <c r="S1290" i="2"/>
  <c r="G1291" i="2"/>
  <c r="I1291" i="2" s="1"/>
  <c r="L1291" i="2" s="1"/>
  <c r="N1291" i="2" l="1"/>
  <c r="O1291" i="2" s="1"/>
  <c r="Q1291" i="2" l="1"/>
  <c r="R1291" i="2"/>
  <c r="T1291" i="2" s="1"/>
  <c r="U1291" i="2"/>
  <c r="P1291" i="2"/>
  <c r="V1291" i="2" l="1"/>
  <c r="F1292" i="2" s="1"/>
  <c r="S1291" i="2"/>
  <c r="G1292" i="2"/>
  <c r="J1292" i="2" l="1"/>
  <c r="M1292" i="2" s="1"/>
  <c r="H1292" i="2"/>
  <c r="K1292" i="2" s="1"/>
  <c r="I1292" i="2"/>
  <c r="L1292" i="2" s="1"/>
  <c r="N1292" i="2" s="1"/>
  <c r="O1292" i="2" s="1"/>
  <c r="R1292" i="2" l="1"/>
  <c r="T1292" i="2" s="1"/>
  <c r="U1292" i="2"/>
  <c r="Q1292" i="2"/>
  <c r="P1292" i="2"/>
  <c r="V1292" i="2" s="1"/>
  <c r="F1293" i="2" s="1"/>
  <c r="J1293" i="2" l="1"/>
  <c r="M1293" i="2" s="1"/>
  <c r="H1293" i="2"/>
  <c r="K1293" i="2" s="1"/>
  <c r="S1292" i="2"/>
  <c r="G1293" i="2"/>
  <c r="I1293" i="2" l="1"/>
  <c r="L1293" i="2" s="1"/>
  <c r="N1293" i="2" s="1"/>
  <c r="O1293" i="2" s="1"/>
  <c r="P1293" i="2" l="1"/>
  <c r="Q1293" i="2"/>
  <c r="R1293" i="2"/>
  <c r="T1293" i="2" s="1"/>
  <c r="U1293" i="2"/>
  <c r="S1293" i="2" l="1"/>
  <c r="G1294" i="2"/>
  <c r="V1293" i="2"/>
  <c r="F1294" i="2" s="1"/>
  <c r="I1294" i="2" l="1"/>
  <c r="L1294" i="2" s="1"/>
  <c r="H1294" i="2"/>
  <c r="K1294" i="2" s="1"/>
  <c r="N1294" i="2" s="1"/>
  <c r="O1294" i="2" s="1"/>
  <c r="J1294" i="2"/>
  <c r="M1294" i="2" s="1"/>
  <c r="P1294" i="2" l="1"/>
  <c r="Q1294" i="2"/>
  <c r="R1294" i="2"/>
  <c r="T1294" i="2" s="1"/>
  <c r="U1294" i="2"/>
  <c r="V1294" i="2" s="1"/>
  <c r="F1295" i="2" s="1"/>
  <c r="J1295" i="2" l="1"/>
  <c r="M1295" i="2" s="1"/>
  <c r="H1295" i="2"/>
  <c r="K1295" i="2" s="1"/>
  <c r="S1294" i="2"/>
  <c r="G1295" i="2"/>
  <c r="I1295" i="2" l="1"/>
  <c r="L1295" i="2" s="1"/>
  <c r="N1295" i="2" s="1"/>
  <c r="O1295" i="2" s="1"/>
  <c r="P1295" i="2" l="1"/>
  <c r="Q1295" i="2"/>
  <c r="R1295" i="2"/>
  <c r="T1295" i="2" s="1"/>
  <c r="U1295" i="2"/>
  <c r="V1295" i="2" s="1"/>
  <c r="F1296" i="2" s="1"/>
  <c r="J1296" i="2" l="1"/>
  <c r="M1296" i="2" s="1"/>
  <c r="H1296" i="2"/>
  <c r="K1296" i="2" s="1"/>
  <c r="S1295" i="2"/>
  <c r="G1296" i="2"/>
  <c r="I1296" i="2" l="1"/>
  <c r="L1296" i="2" s="1"/>
  <c r="N1296" i="2" s="1"/>
  <c r="O1296" i="2" s="1"/>
  <c r="R1296" i="2" l="1"/>
  <c r="T1296" i="2" s="1"/>
  <c r="U1296" i="2"/>
  <c r="O1297" i="2"/>
  <c r="Q1296" i="2"/>
  <c r="P1296" i="2"/>
  <c r="V1296" i="2" s="1"/>
  <c r="F1297" i="2" s="1"/>
  <c r="S1296" i="2" l="1"/>
  <c r="G1297" i="2"/>
  <c r="I1297" i="2" s="1"/>
  <c r="Q1297" i="2" s="1"/>
  <c r="S1297" i="2" s="1"/>
  <c r="H1297" i="2"/>
  <c r="K1297" i="2" s="1"/>
  <c r="J1297" i="2"/>
  <c r="M1297" i="2" s="1"/>
  <c r="U1297" i="2"/>
  <c r="R1297" i="2"/>
  <c r="T1297" i="2" s="1"/>
  <c r="P1297" i="2"/>
  <c r="V1297" i="2" s="1"/>
  <c r="F1298" i="2" s="1"/>
  <c r="J1298" i="2" l="1"/>
  <c r="M1298" i="2" s="1"/>
  <c r="H1298" i="2"/>
  <c r="K1298" i="2" s="1"/>
  <c r="N1298" i="2" s="1"/>
  <c r="O1298" i="2" s="1"/>
  <c r="I1298" i="2"/>
  <c r="N1297" i="2"/>
  <c r="P1298" i="2" l="1"/>
  <c r="V1298" i="2" s="1"/>
  <c r="F1299" i="2" s="1"/>
  <c r="Q1298" i="2"/>
  <c r="O1299" i="2"/>
  <c r="R1298" i="2"/>
  <c r="T1298" i="2" s="1"/>
  <c r="U1298" i="2"/>
  <c r="J1299" i="2" l="1"/>
  <c r="M1299" i="2" s="1"/>
  <c r="H1299" i="2"/>
  <c r="K1299" i="2" s="1"/>
  <c r="P1299" i="2"/>
  <c r="Q1299" i="2"/>
  <c r="S1299" i="2" s="1"/>
  <c r="R1299" i="2"/>
  <c r="T1299" i="2" s="1"/>
  <c r="U1299" i="2"/>
  <c r="S1298" i="2"/>
  <c r="G1299" i="2"/>
  <c r="G1300" i="2" s="1"/>
  <c r="V1299" i="2" l="1"/>
  <c r="F1300" i="2" s="1"/>
  <c r="N1299" i="2"/>
  <c r="I1299" i="2"/>
  <c r="I1300" i="2" l="1"/>
  <c r="H1300" i="2"/>
  <c r="K1300" i="2" s="1"/>
  <c r="N1300" i="2" s="1"/>
  <c r="O1300" i="2" s="1"/>
  <c r="J1300" i="2"/>
  <c r="M1300" i="2" s="1"/>
  <c r="R1300" i="2" l="1"/>
  <c r="T1300" i="2" s="1"/>
  <c r="Q1300" i="2"/>
  <c r="P1300" i="2"/>
  <c r="U1300" i="2"/>
  <c r="S1300" i="2" l="1"/>
  <c r="G1301" i="2"/>
  <c r="V1300" i="2"/>
  <c r="F1301" i="2" s="1"/>
  <c r="J1301" i="2" l="1"/>
  <c r="M1301" i="2" s="1"/>
  <c r="H1301" i="2"/>
  <c r="K1301" i="2" s="1"/>
  <c r="N1301" i="2" s="1"/>
  <c r="O1301" i="2" s="1"/>
  <c r="I1301" i="2"/>
  <c r="Q1301" i="2" l="1"/>
  <c r="P1301" i="2"/>
  <c r="U1301" i="2"/>
  <c r="R1301" i="2"/>
  <c r="T1301" i="2" s="1"/>
  <c r="V1301" i="2" l="1"/>
  <c r="F1302" i="2" s="1"/>
  <c r="S1301" i="2"/>
  <c r="G1302" i="2"/>
  <c r="J1302" i="2" l="1"/>
  <c r="M1302" i="2" s="1"/>
  <c r="I1302" i="2"/>
  <c r="H1302" i="2"/>
  <c r="K1302" i="2" s="1"/>
  <c r="N1302" i="2" s="1"/>
  <c r="O1302" i="2" s="1"/>
  <c r="Q1302" i="2" l="1"/>
  <c r="P1302" i="2"/>
  <c r="R1302" i="2"/>
  <c r="T1302" i="2" s="1"/>
  <c r="U1302" i="2"/>
  <c r="V1302" i="2" l="1"/>
  <c r="F1303" i="2" s="1"/>
  <c r="S1302" i="2"/>
  <c r="G1303" i="2"/>
  <c r="J1303" i="2" l="1"/>
  <c r="M1303" i="2" s="1"/>
  <c r="I1303" i="2"/>
  <c r="H1303" i="2"/>
  <c r="K1303" i="2" s="1"/>
  <c r="N1303" i="2" s="1"/>
  <c r="O1303" i="2" s="1"/>
  <c r="Q1303" i="2" l="1"/>
  <c r="R1303" i="2"/>
  <c r="T1303" i="2" s="1"/>
  <c r="U1303" i="2"/>
  <c r="P1303" i="2"/>
  <c r="V1303" i="2" s="1"/>
  <c r="F1304" i="2" s="1"/>
  <c r="J1304" i="2" l="1"/>
  <c r="M1304" i="2" s="1"/>
  <c r="H1304" i="2"/>
  <c r="K1304" i="2" s="1"/>
  <c r="N1304" i="2" s="1"/>
  <c r="O1304" i="2" s="1"/>
  <c r="S1303" i="2"/>
  <c r="G1304" i="2"/>
  <c r="I1304" i="2" l="1"/>
  <c r="P1304" i="2"/>
  <c r="R1304" i="2"/>
  <c r="T1304" i="2" s="1"/>
  <c r="Q1304" i="2"/>
  <c r="S1304" i="2" s="1"/>
  <c r="U1304" i="2"/>
  <c r="V1304" i="2" l="1"/>
  <c r="F1305" i="2" s="1"/>
  <c r="G1305" i="2"/>
  <c r="J1305" i="2" l="1"/>
  <c r="M1305" i="2" s="1"/>
  <c r="H1305" i="2"/>
  <c r="K1305" i="2" s="1"/>
  <c r="I1305" i="2"/>
  <c r="N1305" i="2" l="1"/>
  <c r="O1305" i="2" s="1"/>
  <c r="P1305" i="2" l="1"/>
  <c r="Q1305" i="2"/>
  <c r="R1305" i="2"/>
  <c r="T1305" i="2" s="1"/>
  <c r="U1305" i="2"/>
  <c r="S1305" i="2" l="1"/>
  <c r="G1306" i="2"/>
  <c r="V1305" i="2"/>
  <c r="F1306" i="2" s="1"/>
  <c r="I1306" i="2" l="1"/>
  <c r="H1306" i="2"/>
  <c r="K1306" i="2" s="1"/>
  <c r="J1306" i="2"/>
  <c r="M1306" i="2" s="1"/>
  <c r="N1306" i="2" l="1"/>
  <c r="O1306" i="2" s="1"/>
  <c r="R1306" i="2" l="1"/>
  <c r="T1306" i="2" s="1"/>
  <c r="Q1306" i="2"/>
  <c r="P1306" i="2"/>
  <c r="U1306" i="2"/>
  <c r="S1306" i="2" l="1"/>
  <c r="G1307" i="2"/>
  <c r="V1306" i="2"/>
  <c r="F1307" i="2" s="1"/>
  <c r="J1307" i="2" l="1"/>
  <c r="M1307" i="2" s="1"/>
  <c r="I1307" i="2"/>
  <c r="H1307" i="2"/>
  <c r="K1307" i="2" s="1"/>
  <c r="N1307" i="2" s="1"/>
  <c r="O1307" i="2" s="1"/>
  <c r="R1307" i="2" l="1"/>
  <c r="T1307" i="2" s="1"/>
  <c r="Q1307" i="2"/>
  <c r="P1307" i="2"/>
  <c r="U1307" i="2"/>
  <c r="V1307" i="2" s="1"/>
  <c r="F1308" i="2" s="1"/>
  <c r="J1308" i="2" l="1"/>
  <c r="M1308" i="2" s="1"/>
  <c r="H1308" i="2"/>
  <c r="K1308" i="2" s="1"/>
  <c r="N1308" i="2" s="1"/>
  <c r="O1308" i="2" s="1"/>
  <c r="S1307" i="2"/>
  <c r="G1308" i="2"/>
  <c r="R1308" i="2" l="1"/>
  <c r="T1308" i="2" s="1"/>
  <c r="P1308" i="2"/>
  <c r="V1308" i="2" s="1"/>
  <c r="F1309" i="2" s="1"/>
  <c r="U1308" i="2"/>
  <c r="Q1308" i="2"/>
  <c r="S1308" i="2" s="1"/>
  <c r="I1308" i="2"/>
  <c r="J1309" i="2" l="1"/>
  <c r="M1309" i="2" s="1"/>
  <c r="H1309" i="2"/>
  <c r="K1309" i="2" s="1"/>
  <c r="N1309" i="2" s="1"/>
  <c r="O1309" i="2" s="1"/>
  <c r="G1309" i="2"/>
  <c r="R1309" i="2" l="1"/>
  <c r="T1309" i="2" s="1"/>
  <c r="P1309" i="2"/>
  <c r="Q1309" i="2"/>
  <c r="S1309" i="2" s="1"/>
  <c r="U1309" i="2"/>
  <c r="I1309" i="2"/>
  <c r="V1309" i="2" l="1"/>
  <c r="F1310" i="2" s="1"/>
  <c r="G1310" i="2"/>
  <c r="I1310" i="2" l="1"/>
  <c r="J1310" i="2"/>
  <c r="M1310" i="2" s="1"/>
  <c r="H1310" i="2"/>
  <c r="K1310" i="2" s="1"/>
  <c r="N1310" i="2" l="1"/>
  <c r="O1310" i="2" s="1"/>
  <c r="P1310" i="2" l="1"/>
  <c r="Q1310" i="2"/>
  <c r="R1310" i="2"/>
  <c r="T1310" i="2" s="1"/>
  <c r="U1310" i="2"/>
  <c r="V1310" i="2" s="1"/>
  <c r="F1311" i="2" s="1"/>
  <c r="J1311" i="2" l="1"/>
  <c r="M1311" i="2" s="1"/>
  <c r="H1311" i="2"/>
  <c r="K1311" i="2" s="1"/>
  <c r="G1311" i="2"/>
  <c r="S1310" i="2"/>
  <c r="N1311" i="2" l="1"/>
  <c r="O1311" i="2" s="1"/>
  <c r="I1311" i="2"/>
  <c r="P1311" i="2" l="1"/>
  <c r="R1311" i="2"/>
  <c r="T1311" i="2" s="1"/>
  <c r="Q1311" i="2"/>
  <c r="U1311" i="2"/>
  <c r="V1311" i="2" s="1"/>
  <c r="F1312" i="2" s="1"/>
  <c r="J1312" i="2" l="1"/>
  <c r="M1312" i="2" s="1"/>
  <c r="H1312" i="2"/>
  <c r="K1312" i="2" s="1"/>
  <c r="S1311" i="2"/>
  <c r="G1312" i="2"/>
  <c r="I1312" i="2" l="1"/>
  <c r="L1312" i="2" s="1"/>
  <c r="N1312" i="2" s="1"/>
  <c r="O1312" i="2" s="1"/>
  <c r="R1312" i="2" l="1"/>
  <c r="T1312" i="2" s="1"/>
  <c r="Q1312" i="2"/>
  <c r="P1312" i="2"/>
  <c r="U1312" i="2"/>
  <c r="V1312" i="2" s="1"/>
  <c r="F1313" i="2" s="1"/>
  <c r="J1313" i="2" l="1"/>
  <c r="M1313" i="2" s="1"/>
  <c r="H1313" i="2"/>
  <c r="K1313" i="2" s="1"/>
  <c r="S1312" i="2"/>
  <c r="G1313" i="2"/>
  <c r="I1313" i="2" l="1"/>
  <c r="L1313" i="2" s="1"/>
  <c r="N1313" i="2" s="1"/>
  <c r="O1313" i="2" s="1"/>
  <c r="R1313" i="2" l="1"/>
  <c r="T1313" i="2" s="1"/>
  <c r="Q1313" i="2"/>
  <c r="P1313" i="2"/>
  <c r="U1313" i="2"/>
  <c r="V1313" i="2" s="1"/>
  <c r="F1314" i="2" s="1"/>
  <c r="H1314" i="2" l="1"/>
  <c r="K1314" i="2" s="1"/>
  <c r="J1314" i="2"/>
  <c r="M1314" i="2" s="1"/>
  <c r="I1314" i="2"/>
  <c r="L1314" i="2" s="1"/>
  <c r="S1313" i="2"/>
  <c r="G1314" i="2"/>
  <c r="N1314" i="2" l="1"/>
  <c r="O1314" i="2" s="1"/>
  <c r="P1314" i="2" l="1"/>
  <c r="R1314" i="2"/>
  <c r="T1314" i="2" s="1"/>
  <c r="Q1314" i="2"/>
  <c r="U1314" i="2"/>
  <c r="S1314" i="2" l="1"/>
  <c r="G1315" i="2"/>
  <c r="V1314" i="2"/>
  <c r="F1315" i="2" s="1"/>
  <c r="J1315" i="2" l="1"/>
  <c r="M1315" i="2" s="1"/>
  <c r="H1315" i="2"/>
  <c r="K1315" i="2" s="1"/>
  <c r="I1315" i="2"/>
  <c r="L1315" i="2" s="1"/>
  <c r="N1315" i="2" l="1"/>
  <c r="O1315" i="2" s="1"/>
  <c r="Q1315" i="2" l="1"/>
  <c r="R1315" i="2"/>
  <c r="T1315" i="2" s="1"/>
  <c r="U1315" i="2"/>
  <c r="P1315" i="2"/>
  <c r="V1315" i="2" s="1"/>
  <c r="F1316" i="2" s="1"/>
  <c r="J1316" i="2" l="1"/>
  <c r="M1316" i="2" s="1"/>
  <c r="H1316" i="2"/>
  <c r="K1316" i="2" s="1"/>
  <c r="S1315" i="2"/>
  <c r="G1316" i="2"/>
  <c r="I1316" i="2" l="1"/>
  <c r="L1316" i="2" s="1"/>
  <c r="N1316" i="2" s="1"/>
  <c r="O1316" i="2" s="1"/>
  <c r="Q1316" i="2" l="1"/>
  <c r="R1316" i="2"/>
  <c r="T1316" i="2" s="1"/>
  <c r="P1316" i="2"/>
  <c r="U1316" i="2"/>
  <c r="V1316" i="2" s="1"/>
  <c r="F1317" i="2" s="1"/>
  <c r="J1317" i="2" l="1"/>
  <c r="M1317" i="2" s="1"/>
  <c r="H1317" i="2"/>
  <c r="K1317" i="2" s="1"/>
  <c r="S1316" i="2"/>
  <c r="G1317" i="2"/>
  <c r="I1317" i="2" l="1"/>
  <c r="L1317" i="2" s="1"/>
  <c r="N1317" i="2" s="1"/>
  <c r="O1317" i="2" s="1"/>
  <c r="P1317" i="2" l="1"/>
  <c r="R1317" i="2"/>
  <c r="T1317" i="2" s="1"/>
  <c r="Q1317" i="2"/>
  <c r="U1317" i="2"/>
  <c r="V1317" i="2" s="1"/>
  <c r="F1318" i="2" s="1"/>
  <c r="H1318" i="2" l="1"/>
  <c r="K1318" i="2" s="1"/>
  <c r="J1318" i="2"/>
  <c r="M1318" i="2" s="1"/>
  <c r="S1317" i="2"/>
  <c r="G1318" i="2"/>
  <c r="I1318" i="2" l="1"/>
  <c r="L1318" i="2" s="1"/>
  <c r="N1318" i="2" s="1"/>
  <c r="O1318" i="2" s="1"/>
  <c r="R1318" i="2" l="1"/>
  <c r="T1318" i="2" s="1"/>
  <c r="U1318" i="2"/>
  <c r="Q1318" i="2"/>
  <c r="P1318" i="2"/>
  <c r="V1318" i="2" s="1"/>
  <c r="F1319" i="2" s="1"/>
  <c r="J1319" i="2" l="1"/>
  <c r="M1319" i="2" s="1"/>
  <c r="H1319" i="2"/>
  <c r="K1319" i="2" s="1"/>
  <c r="S1318" i="2"/>
  <c r="G1319" i="2"/>
  <c r="I1319" i="2" l="1"/>
  <c r="L1319" i="2" s="1"/>
  <c r="N1319" i="2"/>
  <c r="O1319" i="2" s="1"/>
  <c r="R1319" i="2" l="1"/>
  <c r="T1319" i="2" s="1"/>
  <c r="U1319" i="2"/>
  <c r="Q1319" i="2"/>
  <c r="P1319" i="2"/>
  <c r="V1319" i="2" s="1"/>
  <c r="F1320" i="2" s="1"/>
  <c r="J1320" i="2" l="1"/>
  <c r="M1320" i="2" s="1"/>
  <c r="H1320" i="2"/>
  <c r="K1320" i="2" s="1"/>
  <c r="S1319" i="2"/>
  <c r="G1320" i="2"/>
  <c r="I1320" i="2" l="1"/>
  <c r="L1320" i="2" s="1"/>
  <c r="N1320" i="2" s="1"/>
  <c r="O1320" i="2" s="1"/>
  <c r="R1320" i="2" l="1"/>
  <c r="T1320" i="2" s="1"/>
  <c r="P1320" i="2"/>
  <c r="U1320" i="2"/>
  <c r="Q1320" i="2"/>
  <c r="S1320" i="2" l="1"/>
  <c r="G1321" i="2"/>
  <c r="V1320" i="2"/>
  <c r="F1321" i="2" s="1"/>
  <c r="J1321" i="2" l="1"/>
  <c r="M1321" i="2" s="1"/>
  <c r="H1321" i="2"/>
  <c r="K1321" i="2" s="1"/>
  <c r="N1321" i="2" s="1"/>
  <c r="O1321" i="2" s="1"/>
  <c r="I1321" i="2"/>
  <c r="R1321" i="2" l="1"/>
  <c r="T1321" i="2" s="1"/>
  <c r="P1321" i="2"/>
  <c r="Q1321" i="2"/>
  <c r="S1321" i="2" s="1"/>
  <c r="U1321" i="2"/>
  <c r="V1321" i="2" s="1"/>
  <c r="F1322" i="2" s="1"/>
  <c r="J1322" i="2" l="1"/>
  <c r="M1322" i="2" s="1"/>
  <c r="H1322" i="2"/>
  <c r="K1322" i="2" s="1"/>
  <c r="I1322" i="2"/>
  <c r="L1322" i="2" s="1"/>
  <c r="N1322" i="2" l="1"/>
  <c r="O1322" i="2" s="1"/>
  <c r="Q1322" i="2" l="1"/>
  <c r="R1322" i="2"/>
  <c r="T1322" i="2" s="1"/>
  <c r="P1322" i="2"/>
  <c r="U1322" i="2"/>
  <c r="V1322" i="2" l="1"/>
  <c r="F1323" i="2" s="1"/>
  <c r="S1322" i="2"/>
  <c r="G1323" i="2"/>
  <c r="I1323" i="2" l="1"/>
  <c r="J1323" i="2"/>
  <c r="M1323" i="2" s="1"/>
  <c r="H1323" i="2"/>
  <c r="K1323" i="2" s="1"/>
  <c r="N1323" i="2" s="1"/>
  <c r="O1323" i="2" s="1"/>
  <c r="Q1323" i="2" l="1"/>
  <c r="P1323" i="2"/>
  <c r="R1323" i="2"/>
  <c r="T1323" i="2" s="1"/>
  <c r="U1323" i="2"/>
  <c r="V1323" i="2" s="1"/>
  <c r="F1324" i="2" s="1"/>
  <c r="J1324" i="2" l="1"/>
  <c r="M1324" i="2" s="1"/>
  <c r="H1324" i="2"/>
  <c r="K1324" i="2" s="1"/>
  <c r="N1324" i="2" s="1"/>
  <c r="O1324" i="2" s="1"/>
  <c r="S1323" i="2"/>
  <c r="G1324" i="2"/>
  <c r="R1324" i="2" l="1"/>
  <c r="T1324" i="2" s="1"/>
  <c r="Q1324" i="2"/>
  <c r="P1324" i="2"/>
  <c r="U1324" i="2"/>
  <c r="V1324" i="2" s="1"/>
  <c r="F1325" i="2" s="1"/>
  <c r="I1324" i="2"/>
  <c r="J1325" i="2" l="1"/>
  <c r="M1325" i="2" s="1"/>
  <c r="H1325" i="2"/>
  <c r="K1325" i="2" s="1"/>
  <c r="N1325" i="2" s="1"/>
  <c r="O1325" i="2" s="1"/>
  <c r="S1324" i="2"/>
  <c r="G1325" i="2"/>
  <c r="P1325" i="2" l="1"/>
  <c r="Q1325" i="2"/>
  <c r="S1325" i="2" s="1"/>
  <c r="R1325" i="2"/>
  <c r="T1325" i="2" s="1"/>
  <c r="U1325" i="2"/>
  <c r="V1325" i="2" s="1"/>
  <c r="F1326" i="2" s="1"/>
  <c r="I1325" i="2"/>
  <c r="H1326" i="2" l="1"/>
  <c r="K1326" i="2" s="1"/>
  <c r="J1326" i="2"/>
  <c r="M1326" i="2" s="1"/>
  <c r="G1326" i="2"/>
  <c r="N1326" i="2" l="1"/>
  <c r="O1326" i="2" s="1"/>
  <c r="I1326" i="2"/>
  <c r="R1326" i="2" l="1"/>
  <c r="T1326" i="2" s="1"/>
  <c r="Q1326" i="2"/>
  <c r="P1326" i="2"/>
  <c r="U1326" i="2"/>
  <c r="V1326" i="2" s="1"/>
  <c r="F1327" i="2" s="1"/>
  <c r="J1327" i="2" l="1"/>
  <c r="M1327" i="2" s="1"/>
  <c r="H1327" i="2"/>
  <c r="K1327" i="2" s="1"/>
  <c r="N1327" i="2" s="1"/>
  <c r="O1327" i="2" s="1"/>
  <c r="S1326" i="2"/>
  <c r="G1327" i="2"/>
  <c r="Q1327" i="2" l="1"/>
  <c r="P1327" i="2"/>
  <c r="R1327" i="2"/>
  <c r="T1327" i="2" s="1"/>
  <c r="U1327" i="2"/>
  <c r="I1327" i="2"/>
  <c r="V1327" i="2" l="1"/>
  <c r="F1328" i="2" s="1"/>
  <c r="S1327" i="2"/>
  <c r="G1328" i="2"/>
  <c r="J1328" i="2" l="1"/>
  <c r="M1328" i="2" s="1"/>
  <c r="I1328" i="2"/>
  <c r="H1328" i="2"/>
  <c r="K1328" i="2" s="1"/>
  <c r="N1328" i="2" s="1"/>
  <c r="O1328" i="2" s="1"/>
  <c r="R1328" i="2" l="1"/>
  <c r="T1328" i="2" s="1"/>
  <c r="Q1328" i="2"/>
  <c r="P1328" i="2"/>
  <c r="U1328" i="2"/>
  <c r="V1328" i="2" s="1"/>
  <c r="F1329" i="2" s="1"/>
  <c r="J1329" i="2" l="1"/>
  <c r="M1329" i="2" s="1"/>
  <c r="H1329" i="2"/>
  <c r="K1329" i="2" s="1"/>
  <c r="N1329" i="2" s="1"/>
  <c r="O1329" i="2" s="1"/>
  <c r="S1328" i="2"/>
  <c r="G1329" i="2"/>
  <c r="P1329" i="2" l="1"/>
  <c r="R1329" i="2"/>
  <c r="T1329" i="2" s="1"/>
  <c r="Q1329" i="2"/>
  <c r="S1329" i="2" s="1"/>
  <c r="U1329" i="2"/>
  <c r="V1329" i="2" s="1"/>
  <c r="F1330" i="2" s="1"/>
  <c r="I1329" i="2"/>
  <c r="H1330" i="2" l="1"/>
  <c r="K1330" i="2" s="1"/>
  <c r="J1330" i="2"/>
  <c r="M1330" i="2" s="1"/>
  <c r="G1330" i="2"/>
  <c r="N1330" i="2" l="1"/>
  <c r="O1330" i="2" s="1"/>
  <c r="I1330" i="2"/>
  <c r="R1330" i="2" l="1"/>
  <c r="T1330" i="2" s="1"/>
  <c r="Q1330" i="2"/>
  <c r="U1330" i="2"/>
  <c r="P1330" i="2"/>
  <c r="V1330" i="2" s="1"/>
  <c r="F1331" i="2" s="1"/>
  <c r="J1331" i="2" l="1"/>
  <c r="M1331" i="2" s="1"/>
  <c r="H1331" i="2"/>
  <c r="K1331" i="2" s="1"/>
  <c r="N1331" i="2" s="1"/>
  <c r="O1331" i="2" s="1"/>
  <c r="S1330" i="2"/>
  <c r="G1331" i="2"/>
  <c r="R1331" i="2" l="1"/>
  <c r="T1331" i="2" s="1"/>
  <c r="Q1331" i="2"/>
  <c r="P1331" i="2"/>
  <c r="U1331" i="2"/>
  <c r="V1331" i="2" s="1"/>
  <c r="F1332" i="2" s="1"/>
  <c r="I1331" i="2"/>
  <c r="J1332" i="2" l="1"/>
  <c r="M1332" i="2" s="1"/>
  <c r="H1332" i="2"/>
  <c r="K1332" i="2" s="1"/>
  <c r="N1332" i="2" s="1"/>
  <c r="O1332" i="2" s="1"/>
  <c r="S1331" i="2"/>
  <c r="G1332" i="2"/>
  <c r="R1332" i="2" l="1"/>
  <c r="T1332" i="2" s="1"/>
  <c r="Q1332" i="2"/>
  <c r="U1332" i="2"/>
  <c r="P1332" i="2"/>
  <c r="V1332" i="2" s="1"/>
  <c r="F1333" i="2" s="1"/>
  <c r="I1332" i="2"/>
  <c r="H1333" i="2" l="1"/>
  <c r="K1333" i="2" s="1"/>
  <c r="N1333" i="2" s="1"/>
  <c r="O1333" i="2" s="1"/>
  <c r="J1333" i="2"/>
  <c r="M1333" i="2" s="1"/>
  <c r="S1332" i="2"/>
  <c r="G1333" i="2"/>
  <c r="I1333" i="2" l="1"/>
  <c r="R1333" i="2"/>
  <c r="T1333" i="2" s="1"/>
  <c r="Q1333" i="2"/>
  <c r="P1333" i="2"/>
  <c r="U1333" i="2"/>
  <c r="V1333" i="2" l="1"/>
  <c r="F1334" i="2" s="1"/>
  <c r="S1333" i="2"/>
  <c r="G1334" i="2"/>
  <c r="J1334" i="2" l="1"/>
  <c r="M1334" i="2" s="1"/>
  <c r="H1334" i="2"/>
  <c r="K1334" i="2" s="1"/>
  <c r="N1334" i="2" s="1"/>
  <c r="O1334" i="2" s="1"/>
  <c r="I1334" i="2"/>
  <c r="P1334" i="2" l="1"/>
  <c r="R1334" i="2"/>
  <c r="T1334" i="2" s="1"/>
  <c r="Q1334" i="2"/>
  <c r="U1334" i="2"/>
  <c r="V1334" i="2" s="1"/>
  <c r="F1335" i="2" s="1"/>
  <c r="J1335" i="2" l="1"/>
  <c r="M1335" i="2" s="1"/>
  <c r="H1335" i="2"/>
  <c r="K1335" i="2" s="1"/>
  <c r="N1335" i="2" s="1"/>
  <c r="O1335" i="2" s="1"/>
  <c r="S1334" i="2"/>
  <c r="G1335" i="2"/>
  <c r="Q1335" i="2" l="1"/>
  <c r="P1335" i="2"/>
  <c r="R1335" i="2"/>
  <c r="T1335" i="2" s="1"/>
  <c r="U1335" i="2"/>
  <c r="G1336" i="2"/>
  <c r="I1335" i="2"/>
  <c r="V1335" i="2" l="1"/>
  <c r="F1336" i="2" s="1"/>
  <c r="S1335" i="2"/>
  <c r="I1336" i="2" l="1"/>
  <c r="L1336" i="2" s="1"/>
  <c r="H1336" i="2"/>
  <c r="K1336" i="2" s="1"/>
  <c r="J1336" i="2"/>
  <c r="M1336" i="2" s="1"/>
  <c r="N1336" i="2" l="1"/>
  <c r="O1336" i="2" s="1"/>
  <c r="R1336" i="2" l="1"/>
  <c r="T1336" i="2" s="1"/>
  <c r="Q1336" i="2"/>
  <c r="P1336" i="2"/>
  <c r="V1336" i="2" s="1"/>
  <c r="F1337" i="2" s="1"/>
  <c r="U1336" i="2"/>
  <c r="S1336" i="2" l="1"/>
  <c r="G1337" i="2"/>
  <c r="I1337" i="2" s="1"/>
  <c r="L1337" i="2" s="1"/>
  <c r="J1337" i="2"/>
  <c r="M1337" i="2" s="1"/>
  <c r="H1337" i="2"/>
  <c r="K1337" i="2" s="1"/>
  <c r="N1337" i="2" l="1"/>
  <c r="O1337" i="2" s="1"/>
  <c r="R1337" i="2" l="1"/>
  <c r="T1337" i="2" s="1"/>
  <c r="Q1337" i="2"/>
  <c r="P1337" i="2"/>
  <c r="U1337" i="2"/>
  <c r="V1337" i="2" s="1"/>
  <c r="F1338" i="2" s="1"/>
  <c r="J1338" i="2" l="1"/>
  <c r="M1338" i="2" s="1"/>
  <c r="H1338" i="2"/>
  <c r="K1338" i="2" s="1"/>
  <c r="S1337" i="2"/>
  <c r="G1338" i="2"/>
  <c r="I1338" i="2" l="1"/>
  <c r="L1338" i="2" s="1"/>
  <c r="N1338" i="2" s="1"/>
  <c r="O1338" i="2" s="1"/>
  <c r="Q1338" i="2" l="1"/>
  <c r="R1338" i="2"/>
  <c r="T1338" i="2" s="1"/>
  <c r="P1338" i="2"/>
  <c r="U1338" i="2"/>
  <c r="V1338" i="2" s="1"/>
  <c r="F1339" i="2" s="1"/>
  <c r="J1339" i="2" l="1"/>
  <c r="M1339" i="2" s="1"/>
  <c r="H1339" i="2"/>
  <c r="K1339" i="2" s="1"/>
  <c r="S1338" i="2"/>
  <c r="G1339" i="2"/>
  <c r="I1339" i="2" l="1"/>
  <c r="L1339" i="2" s="1"/>
  <c r="N1339" i="2" s="1"/>
  <c r="O1339" i="2" s="1"/>
  <c r="Q1339" i="2" l="1"/>
  <c r="R1339" i="2"/>
  <c r="T1339" i="2" s="1"/>
  <c r="P1339" i="2"/>
  <c r="U1339" i="2"/>
  <c r="V1339" i="2" l="1"/>
  <c r="F1340" i="2" s="1"/>
  <c r="S1339" i="2"/>
  <c r="G1340" i="2"/>
  <c r="J1340" i="2" l="1"/>
  <c r="M1340" i="2" s="1"/>
  <c r="I1340" i="2"/>
  <c r="L1340" i="2" s="1"/>
  <c r="H1340" i="2"/>
  <c r="K1340" i="2" s="1"/>
  <c r="N1340" i="2" s="1"/>
  <c r="O1340" i="2" s="1"/>
  <c r="R1340" i="2" l="1"/>
  <c r="T1340" i="2" s="1"/>
  <c r="Q1340" i="2"/>
  <c r="P1340" i="2"/>
  <c r="U1340" i="2"/>
  <c r="V1340" i="2" s="1"/>
  <c r="F1341" i="2" s="1"/>
  <c r="J1341" i="2" l="1"/>
  <c r="M1341" i="2" s="1"/>
  <c r="H1341" i="2"/>
  <c r="K1341" i="2" s="1"/>
  <c r="S1340" i="2"/>
  <c r="G1341" i="2"/>
  <c r="I1341" i="2" l="1"/>
  <c r="L1341" i="2" s="1"/>
  <c r="N1341" i="2" s="1"/>
  <c r="O1341" i="2" s="1"/>
  <c r="P1341" i="2" l="1"/>
  <c r="R1341" i="2"/>
  <c r="T1341" i="2" s="1"/>
  <c r="Q1341" i="2"/>
  <c r="U1341" i="2"/>
  <c r="S1341" i="2" l="1"/>
  <c r="G1342" i="2"/>
  <c r="V1341" i="2"/>
  <c r="F1342" i="2" s="1"/>
  <c r="J1342" i="2" l="1"/>
  <c r="M1342" i="2" s="1"/>
  <c r="I1342" i="2"/>
  <c r="L1342" i="2" s="1"/>
  <c r="H1342" i="2"/>
  <c r="K1342" i="2" s="1"/>
  <c r="N1342" i="2" s="1"/>
  <c r="O1342" i="2" s="1"/>
  <c r="R1342" i="2" l="1"/>
  <c r="T1342" i="2" s="1"/>
  <c r="Q1342" i="2"/>
  <c r="P1342" i="2"/>
  <c r="V1342" i="2" s="1"/>
  <c r="F1343" i="2" s="1"/>
  <c r="U1342" i="2"/>
  <c r="H1343" i="2" l="1"/>
  <c r="K1343" i="2" s="1"/>
  <c r="J1343" i="2"/>
  <c r="M1343" i="2" s="1"/>
  <c r="S1342" i="2"/>
  <c r="G1343" i="2"/>
  <c r="I1343" i="2" l="1"/>
  <c r="L1343" i="2" s="1"/>
  <c r="N1343" i="2"/>
  <c r="O1343" i="2" s="1"/>
  <c r="R1343" i="2" l="1"/>
  <c r="T1343" i="2" s="1"/>
  <c r="Q1343" i="2"/>
  <c r="P1343" i="2"/>
  <c r="U1343" i="2"/>
  <c r="V1343" i="2" s="1"/>
  <c r="F1344" i="2" s="1"/>
  <c r="J1344" i="2" l="1"/>
  <c r="M1344" i="2" s="1"/>
  <c r="H1344" i="2"/>
  <c r="K1344" i="2" s="1"/>
  <c r="S1343" i="2"/>
  <c r="G1344" i="2"/>
  <c r="I1344" i="2" l="1"/>
  <c r="L1344" i="2" s="1"/>
  <c r="N1344" i="2" s="1"/>
  <c r="O1344" i="2" s="1"/>
  <c r="R1344" i="2" l="1"/>
  <c r="T1344" i="2" s="1"/>
  <c r="Q1344" i="2"/>
  <c r="P1344" i="2"/>
  <c r="U1344" i="2"/>
  <c r="S1344" i="2" l="1"/>
  <c r="G1345" i="2"/>
  <c r="V1344" i="2"/>
  <c r="F1345" i="2" s="1"/>
  <c r="J1345" i="2" l="1"/>
  <c r="M1345" i="2" s="1"/>
  <c r="I1345" i="2"/>
  <c r="L1345" i="2" s="1"/>
  <c r="H1345" i="2"/>
  <c r="K1345" i="2" s="1"/>
  <c r="N1345" i="2" l="1"/>
  <c r="O1345" i="2" s="1"/>
  <c r="R1345" i="2" l="1"/>
  <c r="T1345" i="2" s="1"/>
  <c r="P1345" i="2"/>
  <c r="Q1345" i="2"/>
  <c r="S1345" i="2" s="1"/>
  <c r="U1345" i="2"/>
  <c r="V1345" i="2" s="1"/>
  <c r="F1346" i="2" s="1"/>
  <c r="J1346" i="2" l="1"/>
  <c r="M1346" i="2" s="1"/>
  <c r="H1346" i="2"/>
  <c r="K1346" i="2" s="1"/>
  <c r="N1346" i="2" s="1"/>
  <c r="O1346" i="2" s="1"/>
  <c r="I1346" i="2"/>
  <c r="P1346" i="2" l="1"/>
  <c r="R1346" i="2"/>
  <c r="T1346" i="2" s="1"/>
  <c r="Q1346" i="2"/>
  <c r="U1346" i="2"/>
  <c r="V1346" i="2" s="1"/>
  <c r="F1347" i="2" s="1"/>
  <c r="J1347" i="2" l="1"/>
  <c r="M1347" i="2" s="1"/>
  <c r="H1347" i="2"/>
  <c r="K1347" i="2" s="1"/>
  <c r="N1347" i="2" s="1"/>
  <c r="O1347" i="2" s="1"/>
  <c r="G1347" i="2"/>
  <c r="S1346" i="2"/>
  <c r="Q1347" i="2" l="1"/>
  <c r="S1347" i="2" s="1"/>
  <c r="R1347" i="2"/>
  <c r="T1347" i="2" s="1"/>
  <c r="P1347" i="2"/>
  <c r="U1347" i="2"/>
  <c r="V1347" i="2" s="1"/>
  <c r="F1348" i="2" s="1"/>
  <c r="I1347" i="2"/>
  <c r="J1348" i="2" l="1"/>
  <c r="M1348" i="2" s="1"/>
  <c r="H1348" i="2"/>
  <c r="K1348" i="2" s="1"/>
  <c r="N1348" i="2" s="1"/>
  <c r="O1348" i="2" s="1"/>
  <c r="G1348" i="2"/>
  <c r="G1349" i="2" l="1"/>
  <c r="I1348" i="2"/>
  <c r="P1348" i="2"/>
  <c r="R1348" i="2"/>
  <c r="T1348" i="2" s="1"/>
  <c r="Q1348" i="2"/>
  <c r="S1348" i="2" s="1"/>
  <c r="U1348" i="2"/>
  <c r="V1348" i="2" l="1"/>
  <c r="F1349" i="2" s="1"/>
  <c r="J1349" i="2" l="1"/>
  <c r="M1349" i="2" s="1"/>
  <c r="I1349" i="2"/>
  <c r="H1349" i="2"/>
  <c r="K1349" i="2" s="1"/>
  <c r="N1349" i="2" s="1"/>
  <c r="O1349" i="2" s="1"/>
  <c r="P1349" i="2" l="1"/>
  <c r="R1349" i="2"/>
  <c r="T1349" i="2" s="1"/>
  <c r="Q1349" i="2"/>
  <c r="U1349" i="2"/>
  <c r="S1349" i="2" l="1"/>
  <c r="G1350" i="2"/>
  <c r="V1349" i="2"/>
  <c r="F1350" i="2" s="1"/>
  <c r="J1350" i="2" l="1"/>
  <c r="M1350" i="2" s="1"/>
  <c r="I1350" i="2"/>
  <c r="H1350" i="2"/>
  <c r="K1350" i="2" s="1"/>
  <c r="N1350" i="2" s="1"/>
  <c r="O1350" i="2" s="1"/>
  <c r="R1350" i="2" l="1"/>
  <c r="T1350" i="2" s="1"/>
  <c r="Q1350" i="2"/>
  <c r="P1350" i="2"/>
  <c r="U1350" i="2"/>
  <c r="V1350" i="2" s="1"/>
  <c r="F1351" i="2" s="1"/>
  <c r="J1351" i="2" l="1"/>
  <c r="M1351" i="2" s="1"/>
  <c r="H1351" i="2"/>
  <c r="K1351" i="2" s="1"/>
  <c r="N1351" i="2" s="1"/>
  <c r="O1351" i="2" s="1"/>
  <c r="S1350" i="2"/>
  <c r="G1351" i="2"/>
  <c r="Q1351" i="2" l="1"/>
  <c r="R1351" i="2"/>
  <c r="T1351" i="2" s="1"/>
  <c r="P1351" i="2"/>
  <c r="U1351" i="2"/>
  <c r="I1351" i="2"/>
  <c r="V1351" i="2" l="1"/>
  <c r="F1352" i="2" s="1"/>
  <c r="S1351" i="2"/>
  <c r="G1352" i="2"/>
  <c r="J1352" i="2" l="1"/>
  <c r="M1352" i="2" s="1"/>
  <c r="I1352" i="2"/>
  <c r="H1352" i="2"/>
  <c r="K1352" i="2" s="1"/>
  <c r="N1352" i="2" s="1"/>
  <c r="O1352" i="2" s="1"/>
  <c r="R1352" i="2" l="1"/>
  <c r="T1352" i="2" s="1"/>
  <c r="Q1352" i="2"/>
  <c r="P1352" i="2"/>
  <c r="U1352" i="2"/>
  <c r="V1352" i="2" s="1"/>
  <c r="F1353" i="2" s="1"/>
  <c r="J1353" i="2" l="1"/>
  <c r="M1353" i="2" s="1"/>
  <c r="I1353" i="2"/>
  <c r="H1353" i="2"/>
  <c r="K1353" i="2" s="1"/>
  <c r="S1352" i="2"/>
  <c r="G1353" i="2"/>
  <c r="N1353" i="2" l="1"/>
  <c r="O1353" i="2" s="1"/>
  <c r="P1353" i="2" l="1"/>
  <c r="R1353" i="2"/>
  <c r="T1353" i="2" s="1"/>
  <c r="Q1353" i="2"/>
  <c r="U1353" i="2"/>
  <c r="V1353" i="2" s="1"/>
  <c r="F1354" i="2" s="1"/>
  <c r="S1353" i="2" l="1"/>
  <c r="G1354" i="2"/>
  <c r="I1354" i="2" s="1"/>
  <c r="J1354" i="2"/>
  <c r="M1354" i="2" s="1"/>
  <c r="H1354" i="2"/>
  <c r="K1354" i="2" s="1"/>
  <c r="N1354" i="2" s="1"/>
  <c r="O1354" i="2" s="1"/>
  <c r="R1354" i="2" l="1"/>
  <c r="T1354" i="2" s="1"/>
  <c r="Q1354" i="2"/>
  <c r="P1354" i="2"/>
  <c r="V1354" i="2" s="1"/>
  <c r="F1355" i="2" s="1"/>
  <c r="U1354" i="2"/>
  <c r="G1355" i="2"/>
  <c r="J1355" i="2" l="1"/>
  <c r="M1355" i="2" s="1"/>
  <c r="H1355" i="2"/>
  <c r="K1355" i="2" s="1"/>
  <c r="I1355" i="2"/>
  <c r="S1354" i="2"/>
  <c r="N1355" i="2" l="1"/>
  <c r="O1355" i="2" s="1"/>
  <c r="Q1355" i="2" l="1"/>
  <c r="R1355" i="2"/>
  <c r="T1355" i="2" s="1"/>
  <c r="P1355" i="2"/>
  <c r="U1355" i="2"/>
  <c r="V1355" i="2" s="1"/>
  <c r="F1356" i="2" s="1"/>
  <c r="J1356" i="2" l="1"/>
  <c r="M1356" i="2" s="1"/>
  <c r="H1356" i="2"/>
  <c r="K1356" i="2" s="1"/>
  <c r="N1356" i="2" s="1"/>
  <c r="O1356" i="2" s="1"/>
  <c r="S1355" i="2"/>
  <c r="G1356" i="2"/>
  <c r="R1356" i="2" l="1"/>
  <c r="T1356" i="2" s="1"/>
  <c r="P1356" i="2"/>
  <c r="V1356" i="2" s="1"/>
  <c r="F1357" i="2" s="1"/>
  <c r="Q1356" i="2"/>
  <c r="U1356" i="2"/>
  <c r="I1356" i="2"/>
  <c r="S1356" i="2" l="1"/>
  <c r="J1357" i="2"/>
  <c r="M1357" i="2" s="1"/>
  <c r="H1357" i="2"/>
  <c r="K1357" i="2" s="1"/>
  <c r="N1357" i="2" s="1"/>
  <c r="O1357" i="2" s="1"/>
  <c r="G1357" i="2"/>
  <c r="I1357" i="2" s="1"/>
  <c r="R1357" i="2" l="1"/>
  <c r="T1357" i="2" s="1"/>
  <c r="U1357" i="2"/>
  <c r="Q1357" i="2"/>
  <c r="P1357" i="2"/>
  <c r="V1357" i="2" s="1"/>
  <c r="F1358" i="2" s="1"/>
  <c r="J1358" i="2" l="1"/>
  <c r="M1358" i="2" s="1"/>
  <c r="H1358" i="2"/>
  <c r="K1358" i="2" s="1"/>
  <c r="N1358" i="2" s="1"/>
  <c r="O1358" i="2" s="1"/>
  <c r="S1357" i="2"/>
  <c r="G1358" i="2"/>
  <c r="I1358" i="2" l="1"/>
  <c r="U1358" i="2"/>
  <c r="Q1358" i="2"/>
  <c r="R1358" i="2"/>
  <c r="T1358" i="2" s="1"/>
  <c r="P1358" i="2"/>
  <c r="V1358" i="2" s="1"/>
  <c r="F1359" i="2" s="1"/>
  <c r="J1359" i="2" l="1"/>
  <c r="M1359" i="2" s="1"/>
  <c r="H1359" i="2"/>
  <c r="K1359" i="2" s="1"/>
  <c r="N1359" i="2" s="1"/>
  <c r="O1359" i="2" s="1"/>
  <c r="S1358" i="2"/>
  <c r="G1359" i="2"/>
  <c r="I1359" i="2" s="1"/>
  <c r="R1359" i="2" l="1"/>
  <c r="T1359" i="2" s="1"/>
  <c r="Q1359" i="2"/>
  <c r="P1359" i="2"/>
  <c r="V1359" i="2" s="1"/>
  <c r="F1360" i="2" s="1"/>
  <c r="U1359" i="2"/>
  <c r="J1360" i="2" l="1"/>
  <c r="M1360" i="2" s="1"/>
  <c r="H1360" i="2"/>
  <c r="K1360" i="2" s="1"/>
  <c r="G1360" i="2"/>
  <c r="I1360" i="2" s="1"/>
  <c r="L1360" i="2" s="1"/>
  <c r="S1359" i="2"/>
  <c r="N1360" i="2" l="1"/>
  <c r="O1360" i="2" s="1"/>
  <c r="R1360" i="2" l="1"/>
  <c r="T1360" i="2" s="1"/>
  <c r="Q1360" i="2"/>
  <c r="P1360" i="2"/>
  <c r="U1360" i="2"/>
  <c r="V1360" i="2" s="1"/>
  <c r="F1361" i="2" s="1"/>
  <c r="J1361" i="2" l="1"/>
  <c r="M1361" i="2" s="1"/>
  <c r="H1361" i="2"/>
  <c r="K1361" i="2" s="1"/>
  <c r="G1361" i="2"/>
  <c r="I1361" i="2" s="1"/>
  <c r="L1361" i="2" s="1"/>
  <c r="S1360" i="2"/>
  <c r="N1361" i="2" l="1"/>
  <c r="O1361" i="2" s="1"/>
  <c r="Q1361" i="2" l="1"/>
  <c r="R1361" i="2"/>
  <c r="T1361" i="2" s="1"/>
  <c r="P1361" i="2"/>
  <c r="U1361" i="2"/>
  <c r="V1361" i="2" l="1"/>
  <c r="F1362" i="2" s="1"/>
  <c r="S1361" i="2"/>
  <c r="G1362" i="2"/>
  <c r="J1362" i="2" l="1"/>
  <c r="M1362" i="2" s="1"/>
  <c r="I1362" i="2"/>
  <c r="L1362" i="2" s="1"/>
  <c r="H1362" i="2"/>
  <c r="K1362" i="2" s="1"/>
  <c r="N1362" i="2" s="1"/>
  <c r="O1362" i="2" s="1"/>
  <c r="P1362" i="2" l="1"/>
  <c r="Q1362" i="2"/>
  <c r="R1362" i="2"/>
  <c r="T1362" i="2" s="1"/>
  <c r="U1362" i="2"/>
  <c r="V1362" i="2" s="1"/>
  <c r="F1363" i="2" s="1"/>
  <c r="J1363" i="2" l="1"/>
  <c r="M1363" i="2" s="1"/>
  <c r="H1363" i="2"/>
  <c r="K1363" i="2" s="1"/>
  <c r="S1362" i="2"/>
  <c r="G1363" i="2"/>
  <c r="I1363" i="2" s="1"/>
  <c r="L1363" i="2" s="1"/>
  <c r="N1363" i="2" l="1"/>
  <c r="O1363" i="2" s="1"/>
  <c r="P1363" i="2" l="1"/>
  <c r="V1363" i="2" s="1"/>
  <c r="F1364" i="2" s="1"/>
  <c r="Q1363" i="2"/>
  <c r="U1363" i="2"/>
  <c r="R1363" i="2"/>
  <c r="T1363" i="2" s="1"/>
  <c r="S1363" i="2" l="1"/>
  <c r="G1364" i="2"/>
  <c r="J1364" i="2"/>
  <c r="M1364" i="2" s="1"/>
  <c r="I1364" i="2"/>
  <c r="L1364" i="2" s="1"/>
  <c r="H1364" i="2"/>
  <c r="K1364" i="2" s="1"/>
  <c r="N1364" i="2" s="1"/>
  <c r="O1364" i="2" s="1"/>
  <c r="R1364" i="2" s="1"/>
  <c r="T1364" i="2" s="1"/>
  <c r="U1364" i="2" l="1"/>
  <c r="V1364" i="2" s="1"/>
  <c r="F1365" i="2" s="1"/>
  <c r="J1365" i="2" s="1"/>
  <c r="M1365" i="2" s="1"/>
  <c r="Q1364" i="2"/>
  <c r="P1364" i="2"/>
  <c r="H1365" i="2" l="1"/>
  <c r="K1365" i="2" s="1"/>
  <c r="S1364" i="2"/>
  <c r="G1365" i="2"/>
  <c r="I1365" i="2" s="1"/>
  <c r="L1365" i="2" s="1"/>
  <c r="N1365" i="2" l="1"/>
  <c r="O1365" i="2" s="1"/>
  <c r="U1365" i="2" s="1"/>
  <c r="P1365" i="2" l="1"/>
  <c r="R1365" i="2"/>
  <c r="T1365" i="2" s="1"/>
  <c r="Q1365" i="2"/>
  <c r="S1365" i="2" l="1"/>
  <c r="G1366" i="2"/>
  <c r="V1365" i="2"/>
  <c r="F1366" i="2" s="1"/>
  <c r="J1366" i="2" l="1"/>
  <c r="M1366" i="2" s="1"/>
  <c r="I1366" i="2"/>
  <c r="L1366" i="2" s="1"/>
  <c r="H1366" i="2"/>
  <c r="K1366" i="2" s="1"/>
  <c r="N1366" i="2" l="1"/>
  <c r="O1366" i="2" s="1"/>
  <c r="R1366" i="2" l="1"/>
  <c r="T1366" i="2" s="1"/>
  <c r="Q1366" i="2"/>
  <c r="P1366" i="2"/>
  <c r="U1366" i="2"/>
  <c r="V1366" i="2" l="1"/>
  <c r="F1367" i="2" s="1"/>
  <c r="S1366" i="2"/>
  <c r="G1367" i="2"/>
  <c r="J1367" i="2" l="1"/>
  <c r="M1367" i="2" s="1"/>
  <c r="I1367" i="2"/>
  <c r="L1367" i="2" s="1"/>
  <c r="H1367" i="2"/>
  <c r="K1367" i="2" s="1"/>
  <c r="N1367" i="2" s="1"/>
  <c r="O1367" i="2" s="1"/>
  <c r="U1367" i="2" s="1"/>
  <c r="R1367" i="2" l="1"/>
  <c r="T1367" i="2" s="1"/>
  <c r="Q1367" i="2"/>
  <c r="P1367" i="2"/>
  <c r="V1367" i="2" s="1"/>
  <c r="F1368" i="2" s="1"/>
  <c r="J1368" i="2" l="1"/>
  <c r="M1368" i="2" s="1"/>
  <c r="H1368" i="2"/>
  <c r="K1368" i="2" s="1"/>
  <c r="S1367" i="2"/>
  <c r="G1368" i="2"/>
  <c r="I1368" i="2" s="1"/>
  <c r="L1368" i="2" s="1"/>
  <c r="N1368" i="2" l="1"/>
  <c r="O1368" i="2" s="1"/>
  <c r="P1368" i="2" l="1"/>
  <c r="O1369" i="2"/>
  <c r="U1368" i="2"/>
  <c r="Q1368" i="2"/>
  <c r="R1368" i="2"/>
  <c r="T1368" i="2" s="1"/>
  <c r="S1368" i="2" l="1"/>
  <c r="G1369" i="2"/>
  <c r="U1369" i="2"/>
  <c r="R1369" i="2"/>
  <c r="T1369" i="2" s="1"/>
  <c r="P1369" i="2"/>
  <c r="V1368" i="2"/>
  <c r="F1369" i="2" s="1"/>
  <c r="J1369" i="2" l="1"/>
  <c r="M1369" i="2" s="1"/>
  <c r="H1369" i="2"/>
  <c r="K1369" i="2" s="1"/>
  <c r="N1369" i="2" s="1"/>
  <c r="I1369" i="2"/>
  <c r="Q1369" i="2" s="1"/>
  <c r="S1369" i="2" s="1"/>
  <c r="V1369" i="2" l="1"/>
  <c r="F1370" i="2" s="1"/>
  <c r="J1370" i="2" l="1"/>
  <c r="M1370" i="2" s="1"/>
  <c r="I1370" i="2"/>
  <c r="H1370" i="2"/>
  <c r="K1370" i="2" s="1"/>
  <c r="N1370" i="2" s="1"/>
  <c r="O1370" i="2" s="1"/>
  <c r="P1370" i="2" l="1"/>
  <c r="Q1370" i="2"/>
  <c r="R1370" i="2"/>
  <c r="T1370" i="2" s="1"/>
  <c r="U1370" i="2"/>
  <c r="G1371" i="2" l="1"/>
  <c r="S1370" i="2"/>
  <c r="V1370" i="2"/>
  <c r="F1371" i="2" s="1"/>
  <c r="I1371" i="2" l="1"/>
  <c r="J1371" i="2"/>
  <c r="M1371" i="2" s="1"/>
  <c r="N1371" i="2" s="1"/>
  <c r="O1371" i="2" s="1"/>
  <c r="H1371" i="2"/>
  <c r="K1371" i="2" s="1"/>
  <c r="R1371" i="2" l="1"/>
  <c r="T1371" i="2" s="1"/>
  <c r="U1371" i="2"/>
  <c r="Q1371" i="2"/>
  <c r="P1371" i="2"/>
  <c r="G1372" i="2" l="1"/>
  <c r="S1371" i="2"/>
  <c r="V1371" i="2"/>
  <c r="F1372" i="2" s="1"/>
  <c r="I1372" i="2" l="1"/>
  <c r="H1372" i="2"/>
  <c r="K1372" i="2" s="1"/>
  <c r="J1372" i="2"/>
  <c r="M1372" i="2" s="1"/>
  <c r="N1372" i="2" l="1"/>
  <c r="O1372" i="2" s="1"/>
  <c r="P1372" i="2" l="1"/>
  <c r="Q1372" i="2"/>
  <c r="R1372" i="2"/>
  <c r="T1372" i="2" s="1"/>
  <c r="U1372" i="2"/>
  <c r="V1372" i="2" s="1"/>
  <c r="F1373" i="2" s="1"/>
  <c r="H1373" i="2" l="1"/>
  <c r="K1373" i="2" s="1"/>
  <c r="N1373" i="2" s="1"/>
  <c r="O1373" i="2" s="1"/>
  <c r="J1373" i="2"/>
  <c r="M1373" i="2" s="1"/>
  <c r="S1372" i="2"/>
  <c r="G1373" i="2"/>
  <c r="G1374" i="2" l="1"/>
  <c r="I1373" i="2"/>
  <c r="R1373" i="2"/>
  <c r="T1373" i="2" s="1"/>
  <c r="Q1373" i="2"/>
  <c r="P1373" i="2"/>
  <c r="U1373" i="2"/>
  <c r="V1373" i="2" s="1"/>
  <c r="F1374" i="2" s="1"/>
  <c r="H1374" i="2" l="1"/>
  <c r="K1374" i="2" s="1"/>
  <c r="N1374" i="2" s="1"/>
  <c r="O1374" i="2" s="1"/>
  <c r="U1374" i="2" s="1"/>
  <c r="J1374" i="2"/>
  <c r="M1374" i="2" s="1"/>
  <c r="I1374" i="2"/>
  <c r="S1373" i="2"/>
  <c r="R1374" i="2" l="1"/>
  <c r="T1374" i="2" s="1"/>
  <c r="P1374" i="2"/>
  <c r="V1374" i="2" s="1"/>
  <c r="F1375" i="2" s="1"/>
  <c r="Q1374" i="2"/>
  <c r="J1375" i="2" l="1"/>
  <c r="M1375" i="2" s="1"/>
  <c r="H1375" i="2"/>
  <c r="K1375" i="2" s="1"/>
  <c r="N1375" i="2" s="1"/>
  <c r="O1375" i="2" s="1"/>
  <c r="S1374" i="2"/>
  <c r="G1375" i="2"/>
  <c r="I1375" i="2" s="1"/>
  <c r="Q1375" i="2" l="1"/>
  <c r="P1375" i="2"/>
  <c r="R1375" i="2"/>
  <c r="T1375" i="2" s="1"/>
  <c r="U1375" i="2"/>
  <c r="V1375" i="2" l="1"/>
  <c r="F1376" i="2" s="1"/>
  <c r="S1375" i="2"/>
  <c r="G1376" i="2"/>
  <c r="J1376" i="2" l="1"/>
  <c r="M1376" i="2" s="1"/>
  <c r="H1376" i="2"/>
  <c r="K1376" i="2" s="1"/>
  <c r="N1376" i="2" s="1"/>
  <c r="O1376" i="2" s="1"/>
  <c r="I1376" i="2"/>
  <c r="R1376" i="2" l="1"/>
  <c r="T1376" i="2" s="1"/>
  <c r="Q1376" i="2"/>
  <c r="P1376" i="2"/>
  <c r="U1376" i="2"/>
  <c r="V1376" i="2" s="1"/>
  <c r="F1377" i="2" s="1"/>
  <c r="J1377" i="2"/>
  <c r="M1377" i="2" s="1"/>
  <c r="H1377" i="2"/>
  <c r="K1377" i="2" s="1"/>
  <c r="N1377" i="2" s="1"/>
  <c r="O1377" i="2" s="1"/>
  <c r="P1377" i="2" s="1"/>
  <c r="Q1377" i="2" l="1"/>
  <c r="S1377" i="2" s="1"/>
  <c r="R1377" i="2"/>
  <c r="T1377" i="2" s="1"/>
  <c r="S1376" i="2"/>
  <c r="G1377" i="2"/>
  <c r="I1377" i="2" s="1"/>
  <c r="U1377" i="2"/>
  <c r="V1377" i="2" s="1"/>
  <c r="F1378" i="2" s="1"/>
  <c r="G1378" i="2"/>
  <c r="I1378" i="2" l="1"/>
  <c r="J1378" i="2"/>
  <c r="M1378" i="2" s="1"/>
  <c r="H1378" i="2"/>
  <c r="K1378" i="2" s="1"/>
  <c r="N1378" i="2" l="1"/>
  <c r="O1378" i="2" s="1"/>
  <c r="R1378" i="2" s="1"/>
  <c r="T1378" i="2" s="1"/>
  <c r="Q1378" i="2" l="1"/>
  <c r="P1378" i="2"/>
  <c r="U1378" i="2"/>
  <c r="V1378" i="2"/>
  <c r="F1379" i="2" s="1"/>
  <c r="S1378" i="2"/>
  <c r="G1379" i="2"/>
  <c r="J1379" i="2" l="1"/>
  <c r="M1379" i="2" s="1"/>
  <c r="I1379" i="2"/>
  <c r="H1379" i="2"/>
  <c r="K1379" i="2" s="1"/>
  <c r="N1379" i="2" s="1"/>
  <c r="O1379" i="2" s="1"/>
  <c r="R1379" i="2" l="1"/>
  <c r="T1379" i="2" s="1"/>
  <c r="Q1379" i="2"/>
  <c r="P1379" i="2"/>
  <c r="S1379" i="2" l="1"/>
  <c r="G1380" i="2"/>
  <c r="U1379" i="2"/>
  <c r="V1379" i="2" s="1"/>
  <c r="F1380" i="2" s="1"/>
  <c r="J1380" i="2" l="1"/>
  <c r="M1380" i="2" s="1"/>
  <c r="I1380" i="2"/>
  <c r="H1380" i="2"/>
  <c r="K1380" i="2" s="1"/>
  <c r="N1380" i="2" s="1"/>
  <c r="O1380" i="2" s="1"/>
  <c r="R1380" i="2" l="1"/>
  <c r="T1380" i="2" s="1"/>
  <c r="Q1380" i="2"/>
  <c r="P1380" i="2"/>
  <c r="U1380" i="2"/>
  <c r="S1380" i="2" l="1"/>
  <c r="G1381" i="2"/>
  <c r="V1380" i="2"/>
  <c r="F1381" i="2" s="1"/>
  <c r="J1381" i="2" l="1"/>
  <c r="M1381" i="2" s="1"/>
  <c r="I1381" i="2"/>
  <c r="H1381" i="2"/>
  <c r="K1381" i="2" l="1"/>
  <c r="N1381" i="2" s="1"/>
  <c r="O1381" i="2" s="1"/>
  <c r="P1381" i="2" s="1"/>
  <c r="R1381" i="2" l="1"/>
  <c r="T1381" i="2" s="1"/>
  <c r="Q1381" i="2"/>
  <c r="G1382" i="2" s="1"/>
  <c r="S1381" i="2"/>
  <c r="U1381" i="2" l="1"/>
  <c r="V1381" i="2" s="1"/>
  <c r="F1382" i="2" s="1"/>
  <c r="J1382" i="2" s="1"/>
  <c r="M1382" i="2" s="1"/>
  <c r="H1382" i="2" l="1"/>
  <c r="K1382" i="2" s="1"/>
  <c r="N1382" i="2" s="1"/>
  <c r="O1382" i="2" s="1"/>
  <c r="Q1382" i="2" s="1"/>
  <c r="I1382" i="2"/>
  <c r="P1382" i="2" l="1"/>
  <c r="R1382" i="2"/>
  <c r="T1382" i="2" s="1"/>
  <c r="S1382" i="2"/>
  <c r="G1383" i="2"/>
  <c r="U1382" i="2"/>
  <c r="V1382" i="2" s="1"/>
  <c r="F1383" i="2" s="1"/>
  <c r="I1383" i="2" l="1"/>
  <c r="L1383" i="2" s="1"/>
  <c r="J1383" i="2"/>
  <c r="H1383" i="2"/>
  <c r="K1383" i="2" s="1"/>
  <c r="M1383" i="2" l="1"/>
  <c r="N1383" i="2"/>
  <c r="O1383" i="2" s="1"/>
  <c r="Q1383" i="2" l="1"/>
  <c r="P1383" i="2"/>
  <c r="R1383" i="2"/>
  <c r="T1383" i="2"/>
  <c r="U1383" i="2"/>
  <c r="V1383" i="2" s="1"/>
  <c r="F1384" i="2" s="1"/>
  <c r="S1383" i="2" l="1"/>
  <c r="G1384" i="2"/>
  <c r="J1384" i="2"/>
  <c r="M1384" i="2" s="1"/>
  <c r="I1384" i="2"/>
  <c r="L1384" i="2" s="1"/>
  <c r="H1384" i="2"/>
  <c r="K1384" i="2" s="1"/>
  <c r="N1384" i="2" l="1"/>
  <c r="O1384" i="2" s="1"/>
  <c r="P1384" i="2" s="1"/>
  <c r="R1384" i="2" l="1"/>
  <c r="T1384" i="2" s="1"/>
  <c r="Q1384" i="2"/>
  <c r="S1384" i="2"/>
  <c r="G1385" i="2"/>
  <c r="U1384" i="2"/>
  <c r="V1384" i="2" s="1"/>
  <c r="F1385" i="2" s="1"/>
  <c r="J1385" i="2" l="1"/>
  <c r="M1385" i="2" s="1"/>
  <c r="I1385" i="2"/>
  <c r="L1385" i="2" s="1"/>
  <c r="H1385" i="2"/>
  <c r="K1385" i="2" s="1"/>
  <c r="N1385" i="2" s="1"/>
  <c r="O1385" i="2" s="1"/>
  <c r="R1385" i="2" l="1"/>
  <c r="T1385" i="2" s="1"/>
  <c r="Q1385" i="2"/>
  <c r="P1385" i="2"/>
  <c r="U1385" i="2"/>
  <c r="V1385" i="2" l="1"/>
  <c r="F1386" i="2" s="1"/>
  <c r="S1385" i="2"/>
  <c r="G1386" i="2"/>
  <c r="J1386" i="2" l="1"/>
  <c r="M1386" i="2" s="1"/>
  <c r="I1386" i="2"/>
  <c r="L1386" i="2" s="1"/>
  <c r="H1386" i="2"/>
  <c r="K1386" i="2" s="1"/>
  <c r="N1386" i="2" s="1"/>
  <c r="O1386" i="2" s="1"/>
  <c r="R1386" i="2" l="1"/>
  <c r="T1386" i="2" s="1"/>
  <c r="Q1386" i="2"/>
  <c r="P1386" i="2"/>
  <c r="S1386" i="2" l="1"/>
  <c r="G1387" i="2"/>
  <c r="U1386" i="2"/>
  <c r="V1386" i="2" s="1"/>
  <c r="F1387" i="2" s="1"/>
  <c r="J1387" i="2" l="1"/>
  <c r="M1387" i="2" s="1"/>
  <c r="I1387" i="2"/>
  <c r="L1387" i="2" s="1"/>
  <c r="H1387" i="2"/>
  <c r="K1387" i="2" s="1"/>
  <c r="N1387" i="2" l="1"/>
  <c r="O1387" i="2" s="1"/>
  <c r="P1387" i="2" s="1"/>
  <c r="R1387" i="2" l="1"/>
  <c r="T1387" i="2" s="1"/>
  <c r="Q1387" i="2"/>
  <c r="U1387" i="2"/>
  <c r="V1387" i="2" s="1"/>
  <c r="F1388" i="2" s="1"/>
  <c r="S1387" i="2"/>
  <c r="G1388" i="2"/>
  <c r="J1388" i="2" l="1"/>
  <c r="M1388" i="2" s="1"/>
  <c r="I1388" i="2"/>
  <c r="L1388" i="2" s="1"/>
  <c r="H1388" i="2"/>
  <c r="K1388" i="2" s="1"/>
  <c r="N1388" i="2" l="1"/>
  <c r="O1388" i="2" s="1"/>
  <c r="R1388" i="2" l="1"/>
  <c r="T1388" i="2" s="1"/>
  <c r="Q1388" i="2"/>
  <c r="P1388" i="2"/>
  <c r="S1388" i="2" l="1"/>
  <c r="G1389" i="2"/>
  <c r="U1388" i="2"/>
  <c r="V1388" i="2" s="1"/>
  <c r="F1389" i="2" s="1"/>
  <c r="J1389" i="2" l="1"/>
  <c r="M1389" i="2" s="1"/>
  <c r="I1389" i="2"/>
  <c r="L1389" i="2" s="1"/>
  <c r="H1389" i="2"/>
  <c r="K1389" i="2" s="1"/>
  <c r="N1389" i="2" l="1"/>
  <c r="O1389" i="2" s="1"/>
  <c r="P1389" i="2" l="1"/>
  <c r="R1389" i="2"/>
  <c r="T1389" i="2" s="1"/>
  <c r="Q1389" i="2"/>
  <c r="S1389" i="2" l="1"/>
  <c r="G1390" i="2"/>
  <c r="U1389" i="2"/>
  <c r="V1389" i="2" s="1"/>
  <c r="F1390" i="2" s="1"/>
  <c r="I1390" i="2" l="1"/>
  <c r="L1390" i="2" s="1"/>
  <c r="J1390" i="2"/>
  <c r="M1390" i="2" s="1"/>
  <c r="H1390" i="2"/>
  <c r="K1390" i="2" s="1"/>
  <c r="N1390" i="2" s="1"/>
  <c r="O1390" i="2" s="1"/>
  <c r="R1390" i="2" l="1"/>
  <c r="T1390" i="2" s="1"/>
  <c r="Q1390" i="2"/>
  <c r="P1390" i="2"/>
  <c r="U1390" i="2"/>
  <c r="V1390" i="2" l="1"/>
  <c r="F1391" i="2" s="1"/>
  <c r="S1390" i="2"/>
  <c r="G1391" i="2"/>
  <c r="J1391" i="2" l="1"/>
  <c r="M1391" i="2" s="1"/>
  <c r="I1391" i="2"/>
  <c r="L1391" i="2" s="1"/>
  <c r="H1391" i="2"/>
  <c r="K1391" i="2" s="1"/>
  <c r="N1391" i="2" s="1"/>
  <c r="O1391" i="2" s="1"/>
  <c r="R1391" i="2" l="1"/>
  <c r="T1391" i="2" s="1"/>
  <c r="Q1391" i="2"/>
  <c r="P1391" i="2"/>
  <c r="S1391" i="2" l="1"/>
  <c r="G1392" i="2"/>
  <c r="U1391" i="2"/>
  <c r="V1391" i="2" s="1"/>
  <c r="F1392" i="2" s="1"/>
  <c r="J1392" i="2" l="1"/>
  <c r="M1392" i="2" s="1"/>
  <c r="I1392" i="2"/>
  <c r="L1392" i="2" s="1"/>
  <c r="H1392" i="2"/>
  <c r="K1392" i="2" s="1"/>
  <c r="N1392" i="2" s="1"/>
  <c r="O1392" i="2" s="1"/>
  <c r="R1392" i="2" l="1"/>
  <c r="T1392" i="2" s="1"/>
  <c r="Q1392" i="2"/>
  <c r="P1392" i="2"/>
  <c r="U1392" i="2"/>
  <c r="S1392" i="2" l="1"/>
  <c r="G1393" i="2"/>
  <c r="V1392" i="2"/>
  <c r="F1393" i="2" s="1"/>
  <c r="J1393" i="2" l="1"/>
  <c r="M1393" i="2" s="1"/>
  <c r="I1393" i="2"/>
  <c r="L1393" i="2" s="1"/>
  <c r="H1393" i="2"/>
  <c r="K1393" i="2" s="1"/>
  <c r="N1393" i="2" l="1"/>
  <c r="O1393" i="2" s="1"/>
  <c r="O1394" i="2" l="1"/>
  <c r="U1393" i="2"/>
  <c r="R1393" i="2"/>
  <c r="T1393" i="2" s="1"/>
  <c r="Q1393" i="2"/>
  <c r="P1393" i="2"/>
  <c r="V1393" i="2" l="1"/>
  <c r="F1394" i="2" s="1"/>
  <c r="J1394" i="2" s="1"/>
  <c r="M1394" i="2" s="1"/>
  <c r="S1393" i="2"/>
  <c r="P1394" i="2"/>
  <c r="U1394" i="2"/>
  <c r="R1394" i="2"/>
  <c r="T1394" i="2" s="1"/>
  <c r="H1394" i="2" l="1"/>
  <c r="K1394" i="2" s="1"/>
  <c r="N1394" i="2" s="1"/>
  <c r="I1394" i="2"/>
  <c r="Q1394" i="2" s="1"/>
  <c r="V1394" i="2" s="1"/>
  <c r="F1395" i="2" s="1"/>
  <c r="J1395" i="2" l="1"/>
  <c r="M1395" i="2" s="1"/>
  <c r="H1395" i="2"/>
  <c r="K1395" i="2" s="1"/>
  <c r="N1395" i="2" s="1"/>
  <c r="O1395" i="2" s="1"/>
  <c r="R1395" i="2" s="1"/>
  <c r="T1395" i="2" s="1"/>
  <c r="G1395" i="2"/>
  <c r="I1395" i="2" s="1"/>
  <c r="S1394" i="2"/>
  <c r="O1396" i="2" l="1"/>
  <c r="Q1396" i="2" s="1"/>
  <c r="S1396" i="2" s="1"/>
  <c r="P1395" i="2"/>
  <c r="Q1395" i="2"/>
  <c r="P1396" i="2"/>
  <c r="U1395" i="2"/>
  <c r="V1395" i="2" s="1"/>
  <c r="F1396" i="2" s="1"/>
  <c r="S1395" i="2"/>
  <c r="G1396" i="2"/>
  <c r="G1397" i="2" l="1"/>
  <c r="J1396" i="2"/>
  <c r="I1396" i="2"/>
  <c r="H1396" i="2"/>
  <c r="K1396" i="2" s="1"/>
  <c r="M1396" i="2" l="1"/>
  <c r="N1396" i="2" s="1"/>
  <c r="R1396" i="2"/>
  <c r="T1396" i="2" l="1"/>
  <c r="U1396" i="2"/>
  <c r="V1396" i="2" s="1"/>
  <c r="F1397" i="2" s="1"/>
  <c r="I1397" i="2" l="1"/>
  <c r="J1397" i="2"/>
  <c r="M1397" i="2" s="1"/>
  <c r="H1397" i="2"/>
  <c r="K1397" i="2" s="1"/>
  <c r="N1397" i="2" l="1"/>
  <c r="O1397" i="2" s="1"/>
  <c r="R1397" i="2"/>
  <c r="T1397" i="2" s="1"/>
  <c r="Q1397" i="2"/>
  <c r="P1397" i="2"/>
  <c r="U1397" i="2"/>
  <c r="V1397" i="2" l="1"/>
  <c r="F1398" i="2" s="1"/>
  <c r="S1397" i="2"/>
  <c r="G1398" i="2"/>
  <c r="J1398" i="2" l="1"/>
  <c r="M1398" i="2" s="1"/>
  <c r="I1398" i="2"/>
  <c r="H1398" i="2"/>
  <c r="K1398" i="2" s="1"/>
  <c r="N1398" i="2" s="1"/>
  <c r="O1398" i="2" s="1"/>
  <c r="R1398" i="2" l="1"/>
  <c r="T1398" i="2" s="1"/>
  <c r="Q1398" i="2"/>
  <c r="P1398" i="2"/>
  <c r="U1398" i="2" l="1"/>
  <c r="V1398" i="2" s="1"/>
  <c r="F1399" i="2" s="1"/>
  <c r="S1398" i="2"/>
  <c r="G1399" i="2"/>
  <c r="J1399" i="2" l="1"/>
  <c r="M1399" i="2" s="1"/>
  <c r="H1399" i="2"/>
  <c r="K1399" i="2" s="1"/>
  <c r="N1399" i="2" s="1"/>
  <c r="O1399" i="2" s="1"/>
  <c r="Q1399" i="2" s="1"/>
  <c r="P1399" i="2"/>
  <c r="R1399" i="2"/>
  <c r="T1399" i="2" s="1"/>
  <c r="I1399" i="2"/>
  <c r="S1399" i="2" l="1"/>
  <c r="U1399" i="2"/>
  <c r="V1399" i="2"/>
  <c r="F1400" i="2" s="1"/>
  <c r="G1400" i="2"/>
  <c r="J1400" i="2" l="1"/>
  <c r="M1400" i="2" s="1"/>
  <c r="I1400" i="2"/>
  <c r="H1400" i="2"/>
  <c r="K1400" i="2" s="1"/>
  <c r="N1400" i="2" s="1"/>
  <c r="O1400" i="2" s="1"/>
  <c r="R1400" i="2" l="1"/>
  <c r="T1400" i="2" s="1"/>
  <c r="Q1400" i="2"/>
  <c r="P1400" i="2"/>
  <c r="U1400" i="2" l="1"/>
  <c r="V1400" i="2" s="1"/>
  <c r="F1401" i="2" s="1"/>
  <c r="J1401" i="2" s="1"/>
  <c r="M1401" i="2" s="1"/>
  <c r="S1400" i="2"/>
  <c r="G1401" i="2"/>
  <c r="H1401" i="2" l="1"/>
  <c r="K1401" i="2" s="1"/>
  <c r="N1401" i="2" s="1"/>
  <c r="O1401" i="2" s="1"/>
  <c r="P1401" i="2" s="1"/>
  <c r="I1401" i="2"/>
  <c r="R1401" i="2" l="1"/>
  <c r="T1401" i="2" s="1"/>
  <c r="Q1401" i="2"/>
  <c r="S1401" i="2" s="1"/>
  <c r="U1401" i="2"/>
  <c r="V1401" i="2" s="1"/>
  <c r="F1402" i="2" s="1"/>
  <c r="G1402" i="2"/>
  <c r="J1402" i="2" l="1"/>
  <c r="M1402" i="2" s="1"/>
  <c r="I1402" i="2"/>
  <c r="H1402" i="2"/>
  <c r="K1402" i="2" s="1"/>
  <c r="N1402" i="2" l="1"/>
  <c r="O1402" i="2" s="1"/>
  <c r="R1402" i="2"/>
  <c r="T1402" i="2" s="1"/>
  <c r="Q1402" i="2"/>
  <c r="P1402" i="2"/>
  <c r="U1402" i="2"/>
  <c r="S1402" i="2" l="1"/>
  <c r="G1403" i="2"/>
  <c r="V1402" i="2"/>
  <c r="F1403" i="2" s="1"/>
  <c r="J1403" i="2" l="1"/>
  <c r="M1403" i="2" s="1"/>
  <c r="I1403" i="2"/>
  <c r="H1403" i="2"/>
  <c r="K1403" i="2" s="1"/>
  <c r="N1403" i="2" s="1"/>
  <c r="O1403" i="2" s="1"/>
  <c r="R1403" i="2" l="1"/>
  <c r="T1403" i="2" s="1"/>
  <c r="Q1403" i="2"/>
  <c r="P1403" i="2"/>
  <c r="S1403" i="2" l="1"/>
  <c r="G1404" i="2"/>
  <c r="U1403" i="2"/>
  <c r="V1403" i="2" s="1"/>
  <c r="F1404" i="2" s="1"/>
  <c r="J1404" i="2" l="1"/>
  <c r="M1404" i="2" s="1"/>
  <c r="I1404" i="2"/>
  <c r="H1404" i="2"/>
  <c r="K1404" i="2" s="1"/>
  <c r="N1404" i="2" s="1"/>
  <c r="O1404" i="2" s="1"/>
  <c r="R1404" i="2" l="1"/>
  <c r="T1404" i="2" s="1"/>
  <c r="Q1404" i="2"/>
  <c r="P1404" i="2"/>
  <c r="U1404" i="2"/>
  <c r="V1404" i="2" l="1"/>
  <c r="F1405" i="2" s="1"/>
  <c r="S1404" i="2"/>
  <c r="G1405" i="2"/>
  <c r="J1405" i="2" l="1"/>
  <c r="M1405" i="2" s="1"/>
  <c r="I1405" i="2"/>
  <c r="H1405" i="2"/>
  <c r="K1405" i="2" l="1"/>
  <c r="N1405" i="2" s="1"/>
  <c r="O1405" i="2" s="1"/>
  <c r="P1405" i="2" s="1"/>
  <c r="R1405" i="2" l="1"/>
  <c r="T1405" i="2" s="1"/>
  <c r="Q1405" i="2"/>
  <c r="G1406" i="2" s="1"/>
  <c r="S1405" i="2" l="1"/>
  <c r="U1405" i="2"/>
  <c r="V1405" i="2" s="1"/>
  <c r="F1406" i="2" s="1"/>
  <c r="J1406" i="2" s="1"/>
  <c r="M1406" i="2" s="1"/>
  <c r="H1406" i="2" l="1"/>
  <c r="K1406" i="2" s="1"/>
  <c r="I1406" i="2"/>
  <c r="L1406" i="2" s="1"/>
  <c r="N1406" i="2"/>
  <c r="O1406" i="2" s="1"/>
  <c r="P1406" i="2" l="1"/>
  <c r="R1406" i="2"/>
  <c r="T1406" i="2" s="1"/>
  <c r="Q1406" i="2"/>
  <c r="S1406" i="2" l="1"/>
  <c r="G1407" i="2"/>
  <c r="U1406" i="2"/>
  <c r="V1406" i="2"/>
  <c r="F1407" i="2" s="1"/>
  <c r="I1407" i="2" l="1"/>
  <c r="L1407" i="2" s="1"/>
  <c r="J1407" i="2"/>
  <c r="H1407" i="2"/>
  <c r="K1407" i="2" s="1"/>
  <c r="M1407" i="2" l="1"/>
  <c r="N1407" i="2" s="1"/>
  <c r="O1407" i="2" s="1"/>
  <c r="R1407" i="2" s="1"/>
  <c r="Q1407" i="2" l="1"/>
  <c r="P1407" i="2"/>
  <c r="T1407" i="2"/>
  <c r="U1407" i="2"/>
  <c r="V1407" i="2" s="1"/>
  <c r="F1408" i="2" s="1"/>
  <c r="S1407" i="2" l="1"/>
  <c r="G1408" i="2"/>
  <c r="J1408" i="2"/>
  <c r="M1408" i="2" s="1"/>
  <c r="I1408" i="2"/>
  <c r="L1408" i="2" s="1"/>
  <c r="H1408" i="2"/>
  <c r="K1408" i="2" s="1"/>
  <c r="N1408" i="2" l="1"/>
  <c r="O1408" i="2" s="1"/>
  <c r="R1408" i="2" s="1"/>
  <c r="T1408" i="2" s="1"/>
  <c r="Q1408" i="2" l="1"/>
  <c r="P1408" i="2"/>
  <c r="S1408" i="2"/>
  <c r="G1409" i="2"/>
  <c r="U1408" i="2"/>
  <c r="V1408" i="2" s="1"/>
  <c r="F1409" i="2" s="1"/>
  <c r="I1409" i="2" l="1"/>
  <c r="L1409" i="2" s="1"/>
  <c r="J1409" i="2"/>
  <c r="M1409" i="2" s="1"/>
  <c r="H1409" i="2"/>
  <c r="K1409" i="2" s="1"/>
  <c r="N1409" i="2" l="1"/>
  <c r="O1409" i="2" s="1"/>
  <c r="R1409" i="2"/>
  <c r="T1409" i="2" s="1"/>
  <c r="Q1409" i="2"/>
  <c r="P1409" i="2"/>
  <c r="U1409" i="2"/>
  <c r="S1409" i="2" l="1"/>
  <c r="G1410" i="2"/>
  <c r="V1409" i="2"/>
  <c r="F1410" i="2" s="1"/>
  <c r="J1410" i="2" l="1"/>
  <c r="M1410" i="2" s="1"/>
  <c r="I1410" i="2"/>
  <c r="L1410" i="2" s="1"/>
  <c r="H1410" i="2"/>
  <c r="K1410" i="2" s="1"/>
  <c r="N1410" i="2" l="1"/>
  <c r="O1410" i="2" s="1"/>
  <c r="R1410" i="2" l="1"/>
  <c r="T1410" i="2" s="1"/>
  <c r="Q1410" i="2"/>
  <c r="P1410" i="2"/>
  <c r="S1410" i="2" l="1"/>
  <c r="G1411" i="2"/>
  <c r="U1410" i="2"/>
  <c r="V1410" i="2" s="1"/>
  <c r="F1411" i="2" s="1"/>
  <c r="J1411" i="2" l="1"/>
  <c r="M1411" i="2" s="1"/>
  <c r="I1411" i="2"/>
  <c r="L1411" i="2" s="1"/>
  <c r="H1411" i="2"/>
  <c r="K1411" i="2" s="1"/>
  <c r="N1411" i="2" s="1"/>
  <c r="O1411" i="2" s="1"/>
  <c r="Q1411" i="2" l="1"/>
  <c r="P1411" i="2"/>
  <c r="R1411" i="2"/>
  <c r="T1411" i="2" s="1"/>
  <c r="U1411" i="2" l="1"/>
  <c r="V1411" i="2" s="1"/>
  <c r="F1412" i="2" s="1"/>
  <c r="S1411" i="2"/>
  <c r="G1412" i="2"/>
  <c r="J1412" i="2" l="1"/>
  <c r="M1412" i="2" s="1"/>
  <c r="I1412" i="2"/>
  <c r="L1412" i="2" s="1"/>
  <c r="H1412" i="2"/>
  <c r="K1412" i="2" s="1"/>
  <c r="N1412" i="2" l="1"/>
  <c r="O1412" i="2" s="1"/>
  <c r="R1412" i="2" l="1"/>
  <c r="T1412" i="2" s="1"/>
  <c r="Q1412" i="2"/>
  <c r="P1412" i="2"/>
  <c r="S1412" i="2" l="1"/>
  <c r="G1413" i="2"/>
  <c r="U1412" i="2"/>
  <c r="V1412" i="2" s="1"/>
  <c r="F1413" i="2" s="1"/>
  <c r="J1413" i="2" l="1"/>
  <c r="M1413" i="2" s="1"/>
  <c r="I1413" i="2"/>
  <c r="L1413" i="2" s="1"/>
  <c r="H1413" i="2"/>
  <c r="K1413" i="2" s="1"/>
  <c r="N1413" i="2" s="1"/>
  <c r="O1413" i="2" s="1"/>
  <c r="Q1413" i="2" l="1"/>
  <c r="P1413" i="2"/>
  <c r="R1413" i="2"/>
  <c r="T1413" i="2" s="1"/>
  <c r="U1413" i="2" l="1"/>
  <c r="V1413" i="2"/>
  <c r="F1414" i="2" s="1"/>
  <c r="S1413" i="2"/>
  <c r="G1414" i="2"/>
  <c r="J1414" i="2" l="1"/>
  <c r="M1414" i="2" s="1"/>
  <c r="I1414" i="2"/>
  <c r="L1414" i="2" s="1"/>
  <c r="H1414" i="2"/>
  <c r="K1414" i="2" s="1"/>
  <c r="N1414" i="2" l="1"/>
  <c r="O1414" i="2" s="1"/>
  <c r="R1414" i="2" l="1"/>
  <c r="T1414" i="2" s="1"/>
  <c r="Q1414" i="2"/>
  <c r="P1414" i="2"/>
  <c r="U1414" i="2"/>
  <c r="V1414" i="2" l="1"/>
  <c r="F1415" i="2" s="1"/>
  <c r="S1414" i="2"/>
  <c r="G1415" i="2"/>
  <c r="J1415" i="2" l="1"/>
  <c r="M1415" i="2" s="1"/>
  <c r="I1415" i="2"/>
  <c r="L1415" i="2" s="1"/>
  <c r="H1415" i="2"/>
  <c r="K1415" i="2" s="1"/>
  <c r="N1415" i="2" l="1"/>
  <c r="O1415" i="2" s="1"/>
  <c r="Q1415" i="2" s="1"/>
  <c r="P1415" i="2" l="1"/>
  <c r="R1415" i="2"/>
  <c r="T1415" i="2" s="1"/>
  <c r="S1415" i="2"/>
  <c r="G1416" i="2"/>
  <c r="U1415" i="2"/>
  <c r="V1415" i="2" s="1"/>
  <c r="F1416" i="2" s="1"/>
  <c r="J1416" i="2" l="1"/>
  <c r="M1416" i="2" s="1"/>
  <c r="I1416" i="2"/>
  <c r="L1416" i="2" s="1"/>
  <c r="H1416" i="2"/>
  <c r="K1416" i="2" s="1"/>
  <c r="N1416" i="2" s="1"/>
  <c r="O1416" i="2" s="1"/>
  <c r="R1416" i="2" l="1"/>
  <c r="T1416" i="2" s="1"/>
  <c r="Q1416" i="2"/>
  <c r="P1416" i="2"/>
  <c r="U1416" i="2"/>
  <c r="V1416" i="2" l="1"/>
  <c r="F1417" i="2" s="1"/>
  <c r="S1416" i="2"/>
  <c r="G1417" i="2"/>
  <c r="J1417" i="2" l="1"/>
  <c r="M1417" i="2" s="1"/>
  <c r="I1417" i="2"/>
  <c r="L1417" i="2" s="1"/>
  <c r="H1417" i="2"/>
  <c r="K1417" i="2" s="1"/>
  <c r="N1417" i="2" l="1"/>
  <c r="O1417" i="2" s="1"/>
  <c r="R1417" i="2"/>
  <c r="T1417" i="2" s="1"/>
  <c r="Q1417" i="2"/>
  <c r="P1417" i="2"/>
  <c r="S1417" i="2" l="1"/>
  <c r="U1417" i="2"/>
  <c r="V1417" i="2" s="1"/>
  <c r="F1418" i="2" s="1"/>
  <c r="J1418" i="2" l="1"/>
  <c r="M1418" i="2" s="1"/>
  <c r="I1418" i="2"/>
  <c r="H1418" i="2"/>
  <c r="K1418" i="2" s="1"/>
  <c r="N1418" i="2" s="1"/>
  <c r="O1418" i="2" s="1"/>
  <c r="P1418" i="2" l="1"/>
  <c r="R1418" i="2"/>
  <c r="T1418" i="2" s="1"/>
  <c r="Q1418" i="2"/>
  <c r="S1418" i="2" l="1"/>
  <c r="G1419" i="2"/>
  <c r="U1418" i="2"/>
  <c r="V1418" i="2" s="1"/>
  <c r="F1419" i="2" s="1"/>
  <c r="I1419" i="2" l="1"/>
  <c r="J1419" i="2"/>
  <c r="M1419" i="2" s="1"/>
  <c r="H1419" i="2"/>
  <c r="K1419" i="2" s="1"/>
  <c r="N1419" i="2" s="1"/>
  <c r="O1419" i="2" s="1"/>
  <c r="R1419" i="2" l="1"/>
  <c r="T1419" i="2" s="1"/>
  <c r="Q1419" i="2"/>
  <c r="P1419" i="2"/>
  <c r="S1419" i="2" l="1"/>
  <c r="G1420" i="2"/>
  <c r="U1419" i="2"/>
  <c r="V1419" i="2" s="1"/>
  <c r="F1420" i="2" s="1"/>
  <c r="J1420" i="2" l="1"/>
  <c r="M1420" i="2" s="1"/>
  <c r="I1420" i="2"/>
  <c r="H1420" i="2"/>
  <c r="K1420" i="2" s="1"/>
  <c r="N1420" i="2" l="1"/>
  <c r="O1420" i="2" s="1"/>
  <c r="R1420" i="2"/>
  <c r="T1420" i="2" s="1"/>
  <c r="P1420" i="2"/>
  <c r="Q1420" i="2"/>
  <c r="U1420" i="2" l="1"/>
  <c r="V1420" i="2" s="1"/>
  <c r="F1421" i="2" s="1"/>
  <c r="S1420" i="2"/>
  <c r="G1421" i="2"/>
  <c r="I1421" i="2" l="1"/>
  <c r="J1421" i="2"/>
  <c r="M1421" i="2" s="1"/>
  <c r="H1421" i="2"/>
  <c r="K1421" i="2" s="1"/>
  <c r="N1421" i="2" s="1"/>
  <c r="O1421" i="2" s="1"/>
  <c r="R1421" i="2" l="1"/>
  <c r="T1421" i="2" s="1"/>
  <c r="Q1421" i="2"/>
  <c r="P1421" i="2"/>
  <c r="U1421" i="2"/>
  <c r="S1421" i="2" l="1"/>
  <c r="G1422" i="2"/>
  <c r="V1421" i="2"/>
  <c r="F1422" i="2" s="1"/>
  <c r="J1422" i="2" l="1"/>
  <c r="M1422" i="2" s="1"/>
  <c r="I1422" i="2"/>
  <c r="H1422" i="2"/>
  <c r="K1422" i="2" s="1"/>
  <c r="N1422" i="2" s="1"/>
  <c r="O1422" i="2" s="1"/>
  <c r="R1422" i="2" l="1"/>
  <c r="T1422" i="2" s="1"/>
  <c r="Q1422" i="2"/>
  <c r="P1422" i="2"/>
  <c r="U1422" i="2" l="1"/>
  <c r="V1422" i="2" s="1"/>
  <c r="F1423" i="2" s="1"/>
  <c r="S1422" i="2"/>
  <c r="G1423" i="2"/>
  <c r="J1423" i="2" l="1"/>
  <c r="M1423" i="2" s="1"/>
  <c r="I1423" i="2"/>
  <c r="H1423" i="2"/>
  <c r="K1423" i="2" s="1"/>
  <c r="N1423" i="2" s="1"/>
  <c r="O1423" i="2" s="1"/>
  <c r="Q1423" i="2" l="1"/>
  <c r="P1423" i="2"/>
  <c r="R1423" i="2"/>
  <c r="T1423" i="2" s="1"/>
  <c r="U1423" i="2" l="1"/>
  <c r="V1423" i="2" s="1"/>
  <c r="F1424" i="2" s="1"/>
  <c r="S1423" i="2"/>
  <c r="G1424" i="2"/>
  <c r="J1424" i="2" l="1"/>
  <c r="M1424" i="2" s="1"/>
  <c r="I1424" i="2"/>
  <c r="H1424" i="2"/>
  <c r="K1424" i="2" s="1"/>
  <c r="N1424" i="2" s="1"/>
  <c r="O1424" i="2" s="1"/>
  <c r="R1424" i="2" l="1"/>
  <c r="T1424" i="2" s="1"/>
  <c r="Q1424" i="2"/>
  <c r="P1424" i="2"/>
  <c r="S1424" i="2" l="1"/>
  <c r="G1425" i="2"/>
  <c r="U1424" i="2"/>
  <c r="V1424" i="2" s="1"/>
  <c r="F1425" i="2" s="1"/>
  <c r="J1425" i="2" l="1"/>
  <c r="M1425" i="2" s="1"/>
  <c r="I1425" i="2"/>
  <c r="H1425" i="2"/>
  <c r="K1425" i="2" s="1"/>
  <c r="N1425" i="2" s="1"/>
  <c r="O1425" i="2" s="1"/>
  <c r="Q1425" i="2" l="1"/>
  <c r="P1425" i="2"/>
  <c r="R1425" i="2"/>
  <c r="T1425" i="2" s="1"/>
  <c r="U1425" i="2" l="1"/>
  <c r="V1425" i="2"/>
  <c r="F1426" i="2" s="1"/>
  <c r="S1425" i="2"/>
  <c r="G1426" i="2"/>
  <c r="J1426" i="2" l="1"/>
  <c r="M1426" i="2" s="1"/>
  <c r="I1426" i="2"/>
  <c r="H1426" i="2"/>
  <c r="K1426" i="2" s="1"/>
  <c r="N1426" i="2" s="1"/>
  <c r="O1426" i="2" s="1"/>
  <c r="R1426" i="2" l="1"/>
  <c r="T1426" i="2" s="1"/>
  <c r="Q1426" i="2"/>
  <c r="P1426" i="2"/>
  <c r="U1426" i="2"/>
  <c r="V1426" i="2" l="1"/>
  <c r="F1427" i="2" s="1"/>
  <c r="S1426" i="2"/>
  <c r="G1427" i="2"/>
  <c r="J1427" i="2" l="1"/>
  <c r="M1427" i="2" s="1"/>
  <c r="I1427" i="2"/>
  <c r="L1427" i="2" s="1"/>
  <c r="H1427" i="2"/>
  <c r="K1427" i="2" s="1"/>
  <c r="N1427" i="2" l="1"/>
  <c r="O1427" i="2" s="1"/>
  <c r="R1427" i="2"/>
  <c r="T1427" i="2" s="1"/>
  <c r="Q1427" i="2"/>
  <c r="P1427" i="2"/>
  <c r="S1427" i="2" l="1"/>
  <c r="G1428" i="2"/>
  <c r="U1427" i="2"/>
  <c r="V1427" i="2" s="1"/>
  <c r="F1428" i="2" s="1"/>
  <c r="J1428" i="2" l="1"/>
  <c r="M1428" i="2" s="1"/>
  <c r="I1428" i="2"/>
  <c r="H1428" i="2"/>
  <c r="K1428" i="2" s="1"/>
  <c r="N1428" i="2" s="1"/>
  <c r="O1428" i="2" s="1"/>
  <c r="R1428" i="2" l="1"/>
  <c r="T1428" i="2" s="1"/>
  <c r="Q1428" i="2"/>
  <c r="P1428" i="2"/>
  <c r="U1428" i="2" l="1"/>
  <c r="S1428" i="2"/>
  <c r="G1429" i="2"/>
  <c r="V1428" i="2"/>
  <c r="F1429" i="2" s="1"/>
  <c r="J1429" i="2" l="1"/>
  <c r="M1429" i="2" s="1"/>
  <c r="I1429" i="2"/>
  <c r="H1429" i="2"/>
  <c r="K1429" i="2" s="1"/>
  <c r="N1429" i="2" l="1"/>
  <c r="O1429" i="2" s="1"/>
  <c r="R1429" i="2" s="1"/>
  <c r="T1429" i="2" s="1"/>
  <c r="Q1429" i="2" l="1"/>
  <c r="P1429" i="2"/>
  <c r="U1429" i="2"/>
  <c r="V1429" i="2" s="1"/>
  <c r="F1430" i="2" s="1"/>
  <c r="S1429" i="2"/>
  <c r="G1430" i="2"/>
  <c r="J1430" i="2" l="1"/>
  <c r="M1430" i="2" s="1"/>
  <c r="I1430" i="2"/>
  <c r="H1430" i="2"/>
  <c r="K1430" i="2" s="1"/>
  <c r="N1430" i="2" s="1"/>
  <c r="O1430" i="2" s="1"/>
  <c r="P1430" i="2" l="1"/>
  <c r="R1430" i="2"/>
  <c r="T1430" i="2" s="1"/>
  <c r="Q1430" i="2"/>
  <c r="S1430" i="2" l="1"/>
  <c r="G1431" i="2"/>
  <c r="U1430" i="2"/>
  <c r="V1430" i="2"/>
  <c r="F1431" i="2" s="1"/>
  <c r="I1431" i="2" l="1"/>
  <c r="J1431" i="2"/>
  <c r="M1431" i="2" s="1"/>
  <c r="H1431" i="2"/>
  <c r="K1431" i="2" s="1"/>
  <c r="N1431" i="2" s="1"/>
  <c r="O1431" i="2" s="1"/>
  <c r="R1431" i="2" l="1"/>
  <c r="T1431" i="2" s="1"/>
  <c r="Q1431" i="2"/>
  <c r="P1431" i="2"/>
  <c r="S1431" i="2" l="1"/>
  <c r="G1432" i="2"/>
  <c r="U1431" i="2"/>
  <c r="V1431" i="2" s="1"/>
  <c r="F1432" i="2" s="1"/>
  <c r="J1432" i="2" l="1"/>
  <c r="M1432" i="2" s="1"/>
  <c r="I1432" i="2"/>
  <c r="H1432" i="2"/>
  <c r="K1432" i="2" s="1"/>
  <c r="N1432" i="2" s="1"/>
  <c r="O1432" i="2" s="1"/>
  <c r="R1432" i="2" l="1"/>
  <c r="T1432" i="2" s="1"/>
  <c r="P1432" i="2"/>
  <c r="Q1432" i="2"/>
  <c r="S1432" i="2" l="1"/>
  <c r="G1433" i="2"/>
  <c r="U1432" i="2"/>
  <c r="V1432" i="2" s="1"/>
  <c r="F1433" i="2" s="1"/>
  <c r="I1433" i="2" l="1"/>
  <c r="L1433" i="2" s="1"/>
  <c r="J1433" i="2"/>
  <c r="M1433" i="2" s="1"/>
  <c r="H1433" i="2"/>
  <c r="K1433" i="2" s="1"/>
  <c r="N1433" i="2" s="1"/>
  <c r="O1433" i="2" s="1"/>
  <c r="R1433" i="2" l="1"/>
  <c r="T1433" i="2" s="1"/>
  <c r="Q1433" i="2"/>
  <c r="P1433" i="2"/>
  <c r="U1433" i="2"/>
  <c r="V1433" i="2" l="1"/>
  <c r="F1434" i="2" s="1"/>
  <c r="J1434" i="2" s="1"/>
  <c r="M1434" i="2" s="1"/>
  <c r="S1433" i="2"/>
  <c r="G1434" i="2"/>
  <c r="H1434" i="2" l="1"/>
  <c r="K1434" i="2" s="1"/>
  <c r="I1434" i="2"/>
  <c r="L1434" i="2" s="1"/>
  <c r="N1434" i="2" s="1"/>
  <c r="O1434" i="2" s="1"/>
  <c r="R1434" i="2" l="1"/>
  <c r="T1434" i="2" s="1"/>
  <c r="Q1434" i="2"/>
  <c r="P1434" i="2"/>
  <c r="U1434" i="2" l="1"/>
  <c r="V1434" i="2" s="1"/>
  <c r="F1435" i="2" s="1"/>
  <c r="S1434" i="2"/>
  <c r="G1435" i="2"/>
  <c r="H1435" i="2" l="1"/>
  <c r="K1435" i="2" s="1"/>
  <c r="J1435" i="2"/>
  <c r="M1435" i="2" s="1"/>
  <c r="I1435" i="2"/>
  <c r="L1435" i="2" s="1"/>
  <c r="N1435" i="2" s="1"/>
  <c r="O1435" i="2" s="1"/>
  <c r="Q1435" i="2" l="1"/>
  <c r="P1435" i="2"/>
  <c r="R1435" i="2"/>
  <c r="T1435" i="2" s="1"/>
  <c r="U1435" i="2" l="1"/>
  <c r="V1435" i="2" s="1"/>
  <c r="F1436" i="2" s="1"/>
  <c r="S1435" i="2"/>
  <c r="G1436" i="2"/>
  <c r="J1436" i="2" l="1"/>
  <c r="M1436" i="2" s="1"/>
  <c r="I1436" i="2"/>
  <c r="L1436" i="2" s="1"/>
  <c r="H1436" i="2"/>
  <c r="K1436" i="2" s="1"/>
  <c r="N1436" i="2" l="1"/>
  <c r="O1436" i="2" s="1"/>
  <c r="R1436" i="2" l="1"/>
  <c r="T1436" i="2" s="1"/>
  <c r="Q1436" i="2"/>
  <c r="P1436" i="2"/>
  <c r="U1436" i="2" l="1"/>
  <c r="V1436" i="2" s="1"/>
  <c r="F1437" i="2" s="1"/>
  <c r="S1436" i="2"/>
  <c r="G1437" i="2"/>
  <c r="J1437" i="2" l="1"/>
  <c r="M1437" i="2" s="1"/>
  <c r="I1437" i="2"/>
  <c r="L1437" i="2" s="1"/>
  <c r="H1437" i="2"/>
  <c r="K1437" i="2" s="1"/>
  <c r="N1437" i="2" s="1"/>
  <c r="O1437" i="2" s="1"/>
  <c r="Q1437" i="2" l="1"/>
  <c r="P1437" i="2"/>
  <c r="R1437" i="2"/>
  <c r="T1437" i="2" s="1"/>
  <c r="S1437" i="2" l="1"/>
  <c r="G1438" i="2"/>
  <c r="U1437" i="2"/>
  <c r="V1437" i="2" s="1"/>
  <c r="F1438" i="2" s="1"/>
  <c r="J1438" i="2" l="1"/>
  <c r="M1438" i="2" s="1"/>
  <c r="I1438" i="2"/>
  <c r="L1438" i="2" s="1"/>
  <c r="H1438" i="2"/>
  <c r="K1438" i="2" s="1"/>
  <c r="N1438" i="2" l="1"/>
  <c r="O1438" i="2" s="1"/>
  <c r="R1438" i="2" l="1"/>
  <c r="T1438" i="2" s="1"/>
  <c r="Q1438" i="2"/>
  <c r="P1438" i="2"/>
  <c r="O1439" i="2"/>
  <c r="U1438" i="2"/>
  <c r="V1438" i="2" l="1"/>
  <c r="F1439" i="2" s="1"/>
  <c r="U1439" i="2"/>
  <c r="R1439" i="2"/>
  <c r="T1439" i="2" s="1"/>
  <c r="P1439" i="2"/>
  <c r="S1438" i="2"/>
  <c r="G1439" i="2"/>
  <c r="J1439" i="2" l="1"/>
  <c r="M1439" i="2" s="1"/>
  <c r="I1439" i="2"/>
  <c r="H1439" i="2"/>
  <c r="K1439" i="2" s="1"/>
  <c r="L1439" i="2" l="1"/>
  <c r="N1439" i="2" s="1"/>
  <c r="Q1439" i="2"/>
  <c r="S1439" i="2" l="1"/>
  <c r="G1440" i="2"/>
  <c r="V1439" i="2"/>
  <c r="F1440" i="2" s="1"/>
  <c r="J1440" i="2" l="1"/>
  <c r="M1440" i="2" s="1"/>
  <c r="I1440" i="2"/>
  <c r="L1440" i="2" s="1"/>
  <c r="H1440" i="2"/>
  <c r="K1440" i="2" s="1"/>
  <c r="N1440" i="2" s="1"/>
  <c r="O1440" i="2" s="1"/>
  <c r="R1440" i="2" l="1"/>
  <c r="T1440" i="2" s="1"/>
  <c r="Q1440" i="2"/>
  <c r="P1440" i="2"/>
  <c r="O1441" i="2"/>
  <c r="U1440" i="2"/>
  <c r="U1441" i="2" l="1"/>
  <c r="R1441" i="2"/>
  <c r="T1441" i="2" s="1"/>
  <c r="Q1441" i="2"/>
  <c r="P1441" i="2"/>
  <c r="S1440" i="2"/>
  <c r="G1441" i="2"/>
  <c r="V1440" i="2"/>
  <c r="F1441" i="2" s="1"/>
  <c r="V1441" i="2" l="1"/>
  <c r="F1442" i="2" s="1"/>
  <c r="J1441" i="2"/>
  <c r="M1441" i="2" s="1"/>
  <c r="I1441" i="2"/>
  <c r="H1441" i="2"/>
  <c r="K1441" i="2" s="1"/>
  <c r="N1441" i="2" s="1"/>
  <c r="S1441" i="2"/>
  <c r="J1442" i="2" l="1"/>
  <c r="M1442" i="2" s="1"/>
  <c r="I1442" i="2"/>
  <c r="H1442" i="2"/>
  <c r="K1442" i="2" s="1"/>
  <c r="N1442" i="2" l="1"/>
  <c r="O1442" i="2" s="1"/>
  <c r="P1442" i="2"/>
  <c r="U1442" i="2"/>
  <c r="R1442" i="2"/>
  <c r="T1442" i="2" s="1"/>
  <c r="Q1442" i="2"/>
  <c r="S1442" i="2" l="1"/>
  <c r="G1443" i="2"/>
  <c r="V1442" i="2"/>
  <c r="F1443" i="2" s="1"/>
  <c r="I1443" i="2" l="1"/>
  <c r="J1443" i="2"/>
  <c r="M1443" i="2" s="1"/>
  <c r="H1443" i="2"/>
  <c r="K1443" i="2" s="1"/>
  <c r="N1443" i="2" s="1"/>
  <c r="O1443" i="2" s="1"/>
  <c r="U1443" i="2" l="1"/>
  <c r="R1443" i="2"/>
  <c r="T1443" i="2" s="1"/>
  <c r="Q1443" i="2"/>
  <c r="P1443" i="2"/>
  <c r="V1443" i="2" s="1"/>
  <c r="F1444" i="2" s="1"/>
  <c r="J1444" i="2" l="1"/>
  <c r="M1444" i="2" s="1"/>
  <c r="H1444" i="2"/>
  <c r="K1444" i="2" s="1"/>
  <c r="N1444" i="2" s="1"/>
  <c r="O1444" i="2" s="1"/>
  <c r="S1443" i="2"/>
  <c r="G1444" i="2"/>
  <c r="I1444" i="2" l="1"/>
  <c r="U1444" i="2"/>
  <c r="R1444" i="2"/>
  <c r="T1444" i="2" s="1"/>
  <c r="P1444" i="2"/>
  <c r="Q1444" i="2"/>
  <c r="S1444" i="2" s="1"/>
  <c r="V1444" i="2" l="1"/>
  <c r="F1445" i="2" s="1"/>
  <c r="G1445" i="2"/>
  <c r="I1445" i="2" l="1"/>
  <c r="J1445" i="2"/>
  <c r="M1445" i="2" s="1"/>
  <c r="H1445" i="2"/>
  <c r="K1445" i="2" s="1"/>
  <c r="N1445" i="2" s="1"/>
  <c r="O1445" i="2" s="1"/>
  <c r="R1445" i="2" l="1"/>
  <c r="T1445" i="2" s="1"/>
  <c r="Q1445" i="2"/>
  <c r="P1445" i="2"/>
  <c r="U1445" i="2"/>
  <c r="V1445" i="2" l="1"/>
  <c r="F1446" i="2" s="1"/>
  <c r="S1445" i="2"/>
  <c r="G1446" i="2"/>
  <c r="J1446" i="2" l="1"/>
  <c r="M1446" i="2" s="1"/>
  <c r="I1446" i="2"/>
  <c r="H1446" i="2"/>
  <c r="K1446" i="2" s="1"/>
  <c r="N1446" i="2" s="1"/>
  <c r="O1446" i="2" s="1"/>
  <c r="U1446" i="2" l="1"/>
  <c r="R1446" i="2"/>
  <c r="T1446" i="2" s="1"/>
  <c r="Q1446" i="2"/>
  <c r="P1446" i="2"/>
  <c r="V1446" i="2" s="1"/>
  <c r="F1447" i="2" s="1"/>
  <c r="J1447" i="2" l="1"/>
  <c r="M1447" i="2" s="1"/>
  <c r="H1447" i="2"/>
  <c r="K1447" i="2" s="1"/>
  <c r="N1447" i="2" s="1"/>
  <c r="O1447" i="2" s="1"/>
  <c r="S1446" i="2"/>
  <c r="G1447" i="2"/>
  <c r="I1447" i="2" l="1"/>
  <c r="Q1447" i="2"/>
  <c r="P1447" i="2"/>
  <c r="U1447" i="2"/>
  <c r="R1447" i="2"/>
  <c r="T1447" i="2" s="1"/>
  <c r="S1447" i="2" l="1"/>
  <c r="V1447" i="2"/>
  <c r="F1448" i="2" s="1"/>
  <c r="G1448" i="2"/>
  <c r="J1448" i="2" l="1"/>
  <c r="M1448" i="2" s="1"/>
  <c r="I1448" i="2"/>
  <c r="H1448" i="2"/>
  <c r="K1448" i="2" s="1"/>
  <c r="N1448" i="2" s="1"/>
  <c r="O1448" i="2" s="1"/>
  <c r="O1449" i="2" l="1"/>
  <c r="U1448" i="2"/>
  <c r="R1448" i="2"/>
  <c r="T1448" i="2" s="1"/>
  <c r="Q1448" i="2"/>
  <c r="P1448" i="2"/>
  <c r="V1448" i="2" s="1"/>
  <c r="F1449" i="2" s="1"/>
  <c r="J1449" i="2" l="1"/>
  <c r="M1449" i="2" s="1"/>
  <c r="H1449" i="2"/>
  <c r="K1449" i="2" s="1"/>
  <c r="N1449" i="2" s="1"/>
  <c r="S1448" i="2"/>
  <c r="G1449" i="2"/>
  <c r="U1449" i="2"/>
  <c r="Q1449" i="2"/>
  <c r="P1449" i="2"/>
  <c r="V1449" i="2" s="1"/>
  <c r="F1450" i="2" s="1"/>
  <c r="R1449" i="2"/>
  <c r="T1449" i="2" s="1"/>
  <c r="S1449" i="2" l="1"/>
  <c r="J1450" i="2"/>
  <c r="M1450" i="2" s="1"/>
  <c r="H1450" i="2"/>
  <c r="K1450" i="2" s="1"/>
  <c r="N1450" i="2" s="1"/>
  <c r="O1450" i="2" s="1"/>
  <c r="G1450" i="2"/>
  <c r="I1449" i="2"/>
  <c r="I1450" i="2" l="1"/>
  <c r="R1450" i="2"/>
  <c r="T1450" i="2" s="1"/>
  <c r="Q1450" i="2"/>
  <c r="P1450" i="2"/>
  <c r="U1450" i="2"/>
  <c r="S1450" i="2" l="1"/>
  <c r="V1450" i="2"/>
  <c r="F1451" i="2" s="1"/>
  <c r="G1451" i="2"/>
  <c r="J1451" i="2" l="1"/>
  <c r="M1451" i="2" s="1"/>
  <c r="I1451" i="2"/>
  <c r="L1451" i="2" s="1"/>
  <c r="H1451" i="2"/>
  <c r="K1451" i="2" s="1"/>
  <c r="N1451" i="2" l="1"/>
  <c r="O1451" i="2" s="1"/>
  <c r="P1451" i="2" l="1"/>
  <c r="V1451" i="2" s="1"/>
  <c r="F1452" i="2" s="1"/>
  <c r="J1452" i="2" s="1"/>
  <c r="M1452" i="2" s="1"/>
  <c r="Q1451" i="2"/>
  <c r="R1451" i="2"/>
  <c r="T1451" i="2" s="1"/>
  <c r="U1451" i="2"/>
  <c r="S1451" i="2"/>
  <c r="G1452" i="2"/>
  <c r="H1452" i="2" l="1"/>
  <c r="K1452" i="2" s="1"/>
  <c r="N1452" i="2" s="1"/>
  <c r="O1452" i="2" s="1"/>
  <c r="I1452" i="2"/>
  <c r="Q1452" i="2" s="1"/>
  <c r="P1452" i="2" l="1"/>
  <c r="U1452" i="2"/>
  <c r="R1452" i="2"/>
  <c r="T1452" i="2" s="1"/>
  <c r="S1452" i="2"/>
  <c r="V1452" i="2"/>
  <c r="F1453" i="2" s="1"/>
  <c r="G1453" i="2"/>
  <c r="J1453" i="2" l="1"/>
  <c r="M1453" i="2" s="1"/>
  <c r="I1453" i="2"/>
  <c r="H1453" i="2"/>
  <c r="K1453" i="2" s="1"/>
  <c r="N1453" i="2" s="1"/>
  <c r="O1453" i="2" s="1"/>
  <c r="U1453" i="2" l="1"/>
  <c r="R1453" i="2"/>
  <c r="T1453" i="2" s="1"/>
  <c r="Q1453" i="2"/>
  <c r="P1453" i="2"/>
  <c r="V1453" i="2" s="1"/>
  <c r="F1454" i="2" s="1"/>
  <c r="S1453" i="2" l="1"/>
  <c r="G1454" i="2"/>
  <c r="I1454" i="2" s="1"/>
  <c r="J1454" i="2"/>
  <c r="M1454" i="2" s="1"/>
  <c r="H1454" i="2"/>
  <c r="K1454" i="2" s="1"/>
  <c r="N1454" i="2" l="1"/>
  <c r="O1454" i="2" s="1"/>
  <c r="P1454" i="2" s="1"/>
  <c r="U1454" i="2" l="1"/>
  <c r="Q1454" i="2"/>
  <c r="G1455" i="2" s="1"/>
  <c r="R1454" i="2"/>
  <c r="T1454" i="2" s="1"/>
  <c r="S1454" i="2"/>
  <c r="V1454" i="2" l="1"/>
  <c r="F1455" i="2" s="1"/>
  <c r="H1455" i="2" l="1"/>
  <c r="K1455" i="2" s="1"/>
  <c r="I1455" i="2"/>
  <c r="J1455" i="2"/>
  <c r="M1455" i="2" s="1"/>
  <c r="N1455" i="2" l="1"/>
  <c r="O1455" i="2" s="1"/>
  <c r="U1455" i="2" l="1"/>
  <c r="Q1455" i="2"/>
  <c r="R1455" i="2"/>
  <c r="T1455" i="2" s="1"/>
  <c r="P1455" i="2"/>
  <c r="V1455" i="2" s="1"/>
  <c r="F1456" i="2" s="1"/>
  <c r="J1456" i="2" l="1"/>
  <c r="M1456" i="2" s="1"/>
  <c r="H1456" i="2"/>
  <c r="K1456" i="2" s="1"/>
  <c r="N1456" i="2" s="1"/>
  <c r="O1456" i="2" s="1"/>
  <c r="S1455" i="2"/>
  <c r="G1456" i="2"/>
  <c r="I1456" i="2" s="1"/>
  <c r="U1456" i="2" l="1"/>
  <c r="R1456" i="2"/>
  <c r="T1456" i="2" s="1"/>
  <c r="P1456" i="2"/>
  <c r="Q1456" i="2"/>
  <c r="S1456" i="2" l="1"/>
  <c r="G1457" i="2"/>
  <c r="V1456" i="2"/>
  <c r="F1457" i="2" s="1"/>
  <c r="I1457" i="2" l="1"/>
  <c r="L1457" i="2" s="1"/>
  <c r="J1457" i="2"/>
  <c r="M1457" i="2" s="1"/>
  <c r="H1457" i="2"/>
  <c r="K1457" i="2" s="1"/>
  <c r="N1457" i="2" l="1"/>
  <c r="O1457" i="2" s="1"/>
  <c r="R1457" i="2" s="1"/>
  <c r="T1457" i="2" s="1"/>
  <c r="U1457" i="2" l="1"/>
  <c r="P1457" i="2"/>
  <c r="V1457" i="2" s="1"/>
  <c r="F1458" i="2" s="1"/>
  <c r="Q1457" i="2"/>
  <c r="S1457" i="2" s="1"/>
  <c r="G1458" i="2" l="1"/>
  <c r="J1458" i="2"/>
  <c r="M1458" i="2" s="1"/>
  <c r="I1458" i="2"/>
  <c r="H1458" i="2"/>
  <c r="K1458" i="2" s="1"/>
  <c r="L1458" i="2" l="1"/>
  <c r="N1458" i="2" s="1"/>
  <c r="O1458" i="2" s="1"/>
  <c r="Q1458" i="2"/>
  <c r="U1458" i="2" l="1"/>
  <c r="R1458" i="2"/>
  <c r="T1458" i="2" s="1"/>
  <c r="P1458" i="2"/>
  <c r="S1458" i="2"/>
  <c r="G1459" i="2"/>
  <c r="V1458" i="2"/>
  <c r="F1459" i="2" s="1"/>
  <c r="J1459" i="2" l="1"/>
  <c r="M1459" i="2" s="1"/>
  <c r="I1459" i="2"/>
  <c r="L1459" i="2" s="1"/>
  <c r="H1459" i="2"/>
  <c r="K1459" i="2" s="1"/>
  <c r="N1459" i="2" s="1"/>
  <c r="O1459" i="2" s="1"/>
  <c r="Q1459" i="2" l="1"/>
  <c r="P1459" i="2"/>
  <c r="R1459" i="2"/>
  <c r="T1459" i="2" s="1"/>
  <c r="U1459" i="2" l="1"/>
  <c r="V1459" i="2" s="1"/>
  <c r="F1460" i="2" s="1"/>
  <c r="S1459" i="2"/>
  <c r="G1460" i="2"/>
  <c r="J1460" i="2" l="1"/>
  <c r="I1460" i="2"/>
  <c r="L1460" i="2" s="1"/>
  <c r="H1460" i="2"/>
  <c r="K1460" i="2" s="1"/>
  <c r="M1460" i="2" l="1"/>
  <c r="N1460" i="2" s="1"/>
  <c r="O1460" i="2" s="1"/>
  <c r="R1460" i="2" s="1"/>
  <c r="Q1460" i="2" l="1"/>
  <c r="P1460" i="2"/>
  <c r="T1460" i="2"/>
  <c r="U1460" i="2"/>
  <c r="V1460" i="2" s="1"/>
  <c r="F1461" i="2" s="1"/>
  <c r="G1461" i="2" l="1"/>
  <c r="I1461" i="2" s="1"/>
  <c r="L1461" i="2" s="1"/>
  <c r="S1460" i="2"/>
  <c r="J1461" i="2"/>
  <c r="M1461" i="2" s="1"/>
  <c r="H1461" i="2"/>
  <c r="K1461" i="2" s="1"/>
  <c r="N1461" i="2" l="1"/>
  <c r="O1461" i="2" s="1"/>
  <c r="Q1461" i="2" s="1"/>
  <c r="R1461" i="2" l="1"/>
  <c r="T1461" i="2" s="1"/>
  <c r="P1461" i="2"/>
  <c r="S1461" i="2"/>
  <c r="G1462" i="2"/>
  <c r="U1461" i="2"/>
  <c r="V1461" i="2" s="1"/>
  <c r="F1462" i="2" s="1"/>
  <c r="J1462" i="2" l="1"/>
  <c r="M1462" i="2" s="1"/>
  <c r="I1462" i="2"/>
  <c r="L1462" i="2" s="1"/>
  <c r="H1462" i="2"/>
  <c r="K1462" i="2" s="1"/>
  <c r="N1462" i="2" l="1"/>
  <c r="O1462" i="2" s="1"/>
  <c r="R1462" i="2" s="1"/>
  <c r="T1462" i="2" s="1"/>
  <c r="U1462" i="2" l="1"/>
  <c r="P1462" i="2"/>
  <c r="Q1462" i="2"/>
  <c r="V1462" i="2"/>
  <c r="F1463" i="2" s="1"/>
  <c r="S1462" i="2"/>
  <c r="G1463" i="2"/>
  <c r="J1463" i="2" l="1"/>
  <c r="M1463" i="2" s="1"/>
  <c r="I1463" i="2"/>
  <c r="L1463" i="2" s="1"/>
  <c r="H1463" i="2"/>
  <c r="K1463" i="2" s="1"/>
  <c r="N1463" i="2" l="1"/>
  <c r="O1463" i="2" s="1"/>
  <c r="R1463" i="2"/>
  <c r="T1463" i="2" s="1"/>
  <c r="Q1463" i="2"/>
  <c r="P1463" i="2"/>
  <c r="S1463" i="2" l="1"/>
  <c r="G1464" i="2"/>
  <c r="U1463" i="2"/>
  <c r="V1463" i="2" s="1"/>
  <c r="F1464" i="2" s="1"/>
  <c r="J1464" i="2" l="1"/>
  <c r="M1464" i="2" s="1"/>
  <c r="I1464" i="2"/>
  <c r="H1464" i="2"/>
  <c r="K1464" i="2" s="1"/>
  <c r="N1464" i="2" s="1"/>
  <c r="O1464" i="2" s="1"/>
  <c r="R1464" i="2" l="1"/>
  <c r="T1464" i="2" s="1"/>
  <c r="Q1464" i="2"/>
  <c r="P1464" i="2"/>
  <c r="U1464" i="2"/>
  <c r="V1464" i="2" l="1"/>
  <c r="F1465" i="2" s="1"/>
  <c r="S1464" i="2"/>
  <c r="G1465" i="2"/>
  <c r="J1465" i="2" l="1"/>
  <c r="M1465" i="2" s="1"/>
  <c r="I1465" i="2"/>
  <c r="H1465" i="2"/>
  <c r="K1465" i="2" s="1"/>
  <c r="N1465" i="2" s="1"/>
  <c r="O1465" i="2" s="1"/>
  <c r="R1465" i="2" l="1"/>
  <c r="T1465" i="2" s="1"/>
  <c r="Q1465" i="2"/>
  <c r="P1465" i="2"/>
  <c r="S1465" i="2" l="1"/>
  <c r="U1465" i="2"/>
  <c r="V1465" i="2" s="1"/>
  <c r="F1466" i="2" s="1"/>
  <c r="J1466" i="2" l="1"/>
  <c r="M1466" i="2" s="1"/>
  <c r="I1466" i="2"/>
  <c r="L1466" i="2" s="1"/>
  <c r="H1466" i="2"/>
  <c r="K1466" i="2" s="1"/>
  <c r="N1466" i="2" l="1"/>
  <c r="O1466" i="2" s="1"/>
  <c r="P1466" i="2" s="1"/>
  <c r="Q1466" i="2" l="1"/>
  <c r="R1466" i="2"/>
  <c r="T1466" i="2" s="1"/>
  <c r="U1466" i="2"/>
  <c r="V1466" i="2"/>
  <c r="F1467" i="2" s="1"/>
  <c r="J1467" i="2"/>
  <c r="M1467" i="2" s="1"/>
  <c r="H1467" i="2"/>
  <c r="K1467" i="2" s="1"/>
  <c r="S1466" i="2"/>
  <c r="G1467" i="2"/>
  <c r="N1467" i="2" l="1"/>
  <c r="O1467" i="2" s="1"/>
  <c r="I1467" i="2"/>
  <c r="Q1467" i="2" s="1"/>
  <c r="U1467" i="2" l="1"/>
  <c r="R1467" i="2"/>
  <c r="T1467" i="2" s="1"/>
  <c r="P1467" i="2"/>
  <c r="S1467" i="2" s="1"/>
  <c r="G1468" i="2"/>
  <c r="V1467" i="2"/>
  <c r="F1468" i="2" s="1"/>
  <c r="J1468" i="2" l="1"/>
  <c r="M1468" i="2" s="1"/>
  <c r="I1468" i="2"/>
  <c r="H1468" i="2"/>
  <c r="K1468" i="2" s="1"/>
  <c r="N1468" i="2" s="1"/>
  <c r="O1468" i="2" s="1"/>
  <c r="U1468" i="2" l="1"/>
  <c r="R1468" i="2"/>
  <c r="T1468" i="2" s="1"/>
  <c r="P1468" i="2"/>
  <c r="Q1468" i="2"/>
  <c r="S1468" i="2" l="1"/>
  <c r="G1469" i="2"/>
  <c r="V1468" i="2"/>
  <c r="F1469" i="2" s="1"/>
  <c r="I1469" i="2" l="1"/>
  <c r="J1469" i="2"/>
  <c r="M1469" i="2" s="1"/>
  <c r="H1469" i="2"/>
  <c r="K1469" i="2" s="1"/>
  <c r="N1469" i="2" l="1"/>
  <c r="O1469" i="2" s="1"/>
  <c r="R1469" i="2" l="1"/>
  <c r="T1469" i="2" s="1"/>
  <c r="Q1469" i="2"/>
  <c r="P1469" i="2"/>
  <c r="U1469" i="2"/>
  <c r="V1469" i="2" l="1"/>
  <c r="F1470" i="2" s="1"/>
  <c r="G1470" i="2"/>
  <c r="S1469" i="2"/>
  <c r="J1470" i="2" l="1"/>
  <c r="M1470" i="2" s="1"/>
  <c r="I1470" i="2"/>
  <c r="H1470" i="2"/>
  <c r="K1470" i="2" s="1"/>
  <c r="N1470" i="2" s="1"/>
  <c r="O1470" i="2" s="1"/>
  <c r="U1470" i="2" l="1"/>
  <c r="R1470" i="2"/>
  <c r="T1470" i="2" s="1"/>
  <c r="Q1470" i="2"/>
  <c r="P1470" i="2"/>
  <c r="V1470" i="2" s="1"/>
  <c r="F1471" i="2" s="1"/>
  <c r="H1471" i="2" l="1"/>
  <c r="K1471" i="2" s="1"/>
  <c r="J1471" i="2"/>
  <c r="M1471" i="2" s="1"/>
  <c r="S1470" i="2"/>
  <c r="G1471" i="2"/>
  <c r="I1471" i="2" l="1"/>
  <c r="N1471" i="2"/>
  <c r="O1471" i="2" s="1"/>
  <c r="P1471" i="2" l="1"/>
  <c r="R1471" i="2"/>
  <c r="T1471" i="2" s="1"/>
  <c r="Q1471" i="2"/>
  <c r="U1471" i="2"/>
  <c r="S1471" i="2" l="1"/>
  <c r="G1472" i="2"/>
  <c r="V1471" i="2"/>
  <c r="F1472" i="2" s="1"/>
  <c r="J1472" i="2" l="1"/>
  <c r="M1472" i="2" s="1"/>
  <c r="I1472" i="2"/>
  <c r="H1472" i="2"/>
  <c r="K1472" i="2" s="1"/>
  <c r="N1472" i="2" s="1"/>
  <c r="O1472" i="2" s="1"/>
  <c r="U1472" i="2" l="1"/>
  <c r="R1472" i="2"/>
  <c r="T1472" i="2" s="1"/>
  <c r="Q1472" i="2"/>
  <c r="P1472" i="2"/>
  <c r="V1472" i="2" s="1"/>
  <c r="F1473" i="2" s="1"/>
  <c r="J1473" i="2" l="1"/>
  <c r="M1473" i="2" s="1"/>
  <c r="H1473" i="2"/>
  <c r="K1473" i="2" s="1"/>
  <c r="N1473" i="2" s="1"/>
  <c r="O1473" i="2" s="1"/>
  <c r="I1473" i="2"/>
  <c r="S1472" i="2"/>
  <c r="G1473" i="2"/>
  <c r="U1473" i="2" l="1"/>
  <c r="Q1473" i="2"/>
  <c r="R1473" i="2"/>
  <c r="T1473" i="2" s="1"/>
  <c r="P1473" i="2"/>
  <c r="V1473" i="2" s="1"/>
  <c r="F1474" i="2" s="1"/>
  <c r="J1474" i="2" l="1"/>
  <c r="M1474" i="2" s="1"/>
  <c r="H1474" i="2"/>
  <c r="K1474" i="2" s="1"/>
  <c r="N1474" i="2" s="1"/>
  <c r="O1474" i="2" s="1"/>
  <c r="S1473" i="2"/>
  <c r="G1474" i="2"/>
  <c r="I1474" i="2" l="1"/>
  <c r="R1474" i="2"/>
  <c r="T1474" i="2" s="1"/>
  <c r="U1474" i="2"/>
  <c r="P1474" i="2"/>
  <c r="V1474" i="2" s="1"/>
  <c r="F1475" i="2" s="1"/>
  <c r="Q1474" i="2"/>
  <c r="S1474" i="2" s="1"/>
  <c r="J1475" i="2" l="1"/>
  <c r="M1475" i="2" s="1"/>
  <c r="H1475" i="2"/>
  <c r="K1475" i="2" s="1"/>
  <c r="N1475" i="2" s="1"/>
  <c r="O1475" i="2" s="1"/>
  <c r="G1475" i="2"/>
  <c r="R1475" i="2" l="1"/>
  <c r="T1475" i="2" s="1"/>
  <c r="P1475" i="2"/>
  <c r="U1475" i="2"/>
  <c r="Q1475" i="2"/>
  <c r="S1475" i="2" s="1"/>
  <c r="G1476" i="2"/>
  <c r="I1475" i="2"/>
  <c r="V1475" i="2" l="1"/>
  <c r="F1476" i="2" s="1"/>
  <c r="J1476" i="2" l="1"/>
  <c r="M1476" i="2" s="1"/>
  <c r="H1476" i="2"/>
  <c r="K1476" i="2" s="1"/>
  <c r="N1476" i="2" s="1"/>
  <c r="O1476" i="2" s="1"/>
  <c r="I1476" i="2"/>
  <c r="R1476" i="2" l="1"/>
  <c r="T1476" i="2" s="1"/>
  <c r="Q1476" i="2"/>
  <c r="P1476" i="2"/>
  <c r="O1477" i="2"/>
  <c r="U1476" i="2"/>
  <c r="V1476" i="2" l="1"/>
  <c r="F1477" i="2" s="1"/>
  <c r="Q1477" i="2"/>
  <c r="U1477" i="2"/>
  <c r="R1477" i="2"/>
  <c r="T1477" i="2" s="1"/>
  <c r="G1477" i="2"/>
  <c r="G1478" i="2" s="1"/>
  <c r="S1476" i="2"/>
  <c r="J1477" i="2" l="1"/>
  <c r="M1477" i="2" s="1"/>
  <c r="I1477" i="2"/>
  <c r="H1477" i="2"/>
  <c r="K1477" i="2" l="1"/>
  <c r="N1477" i="2" s="1"/>
  <c r="P1477" i="2"/>
  <c r="V1477" i="2" l="1"/>
  <c r="F1478" i="2" s="1"/>
  <c r="S1477" i="2"/>
  <c r="J1478" i="2" l="1"/>
  <c r="M1478" i="2" s="1"/>
  <c r="H1478" i="2"/>
  <c r="K1478" i="2" s="1"/>
  <c r="N1478" i="2" s="1"/>
  <c r="O1478" i="2" s="1"/>
  <c r="I1478" i="2"/>
  <c r="O1479" i="2" l="1"/>
  <c r="U1479" i="2" s="1"/>
  <c r="R1478" i="2"/>
  <c r="T1478" i="2" s="1"/>
  <c r="P1478" i="2"/>
  <c r="V1478" i="2" s="1"/>
  <c r="F1479" i="2" s="1"/>
  <c r="Q1478" i="2"/>
  <c r="U1478" i="2"/>
  <c r="J1479" i="2" l="1"/>
  <c r="M1479" i="2" s="1"/>
  <c r="H1479" i="2"/>
  <c r="K1479" i="2" s="1"/>
  <c r="S1478" i="2"/>
  <c r="G1479" i="2"/>
  <c r="G1480" i="2" s="1"/>
  <c r="P1479" i="2"/>
  <c r="V1479" i="2" s="1"/>
  <c r="F1480" i="2" s="1"/>
  <c r="Q1479" i="2"/>
  <c r="S1479" i="2" s="1"/>
  <c r="R1479" i="2"/>
  <c r="T1479" i="2" s="1"/>
  <c r="J1480" i="2" l="1"/>
  <c r="M1480" i="2" s="1"/>
  <c r="I1480" i="2"/>
  <c r="H1480" i="2"/>
  <c r="K1480" i="2" s="1"/>
  <c r="N1480" i="2" s="1"/>
  <c r="O1480" i="2" s="1"/>
  <c r="N1479" i="2"/>
  <c r="I1479" i="2"/>
  <c r="R1480" i="2"/>
  <c r="T1480" i="2" s="1"/>
  <c r="P1480" i="2"/>
  <c r="Q1480" i="2"/>
  <c r="U1480" i="2"/>
  <c r="V1480" i="2" l="1"/>
  <c r="F1481" i="2" s="1"/>
  <c r="J1481" i="2" s="1"/>
  <c r="M1481" i="2" s="1"/>
  <c r="S1480" i="2"/>
  <c r="G1481" i="2"/>
  <c r="I1481" i="2" l="1"/>
  <c r="H1481" i="2"/>
  <c r="K1481" i="2" s="1"/>
  <c r="N1481" i="2" s="1"/>
  <c r="O1481" i="2" s="1"/>
  <c r="R1481" i="2" s="1"/>
  <c r="T1481" i="2" s="1"/>
  <c r="U1481" i="2" l="1"/>
  <c r="P1481" i="2"/>
  <c r="V1481" i="2" s="1"/>
  <c r="F1482" i="2" s="1"/>
  <c r="Q1481" i="2"/>
  <c r="S1481" i="2" s="1"/>
  <c r="G1482" i="2"/>
  <c r="J1482" i="2" l="1"/>
  <c r="M1482" i="2" s="1"/>
  <c r="I1482" i="2"/>
  <c r="L1482" i="2" s="1"/>
  <c r="H1482" i="2"/>
  <c r="K1482" i="2" l="1"/>
  <c r="N1482" i="2" s="1"/>
  <c r="O1482" i="2" s="1"/>
  <c r="P1482" i="2" s="1"/>
  <c r="U1482" i="2" l="1"/>
  <c r="Q1482" i="2"/>
  <c r="G1483" i="2" s="1"/>
  <c r="R1482" i="2"/>
  <c r="T1482" i="2" s="1"/>
  <c r="V1482" i="2"/>
  <c r="F1483" i="2" s="1"/>
  <c r="S1482" i="2"/>
  <c r="H1483" i="2" l="1"/>
  <c r="K1483" i="2" s="1"/>
  <c r="J1483" i="2"/>
  <c r="M1483" i="2" s="1"/>
  <c r="I1483" i="2"/>
  <c r="L1483" i="2" s="1"/>
  <c r="N1483" i="2" l="1"/>
  <c r="O1483" i="2" s="1"/>
  <c r="P1483" i="2" l="1"/>
  <c r="Q1483" i="2"/>
  <c r="R1483" i="2"/>
  <c r="T1483" i="2" s="1"/>
  <c r="U1483" i="2"/>
  <c r="G1484" i="2" l="1"/>
  <c r="S1483" i="2"/>
  <c r="V1483" i="2"/>
  <c r="F1484" i="2" s="1"/>
  <c r="J1484" i="2" l="1"/>
  <c r="M1484" i="2" s="1"/>
  <c r="H1484" i="2"/>
  <c r="K1484" i="2" s="1"/>
  <c r="I1484" i="2"/>
  <c r="L1484" i="2" s="1"/>
  <c r="N1484" i="2" l="1"/>
  <c r="O1484" i="2" s="1"/>
  <c r="Q1484" i="2" l="1"/>
  <c r="P1484" i="2"/>
  <c r="R1484" i="2"/>
  <c r="T1484" i="2" s="1"/>
  <c r="U1484" i="2"/>
  <c r="V1484" i="2" s="1"/>
  <c r="F1485" i="2" s="1"/>
  <c r="J1485" i="2" l="1"/>
  <c r="M1485" i="2" s="1"/>
  <c r="H1485" i="2"/>
  <c r="K1485" i="2" s="1"/>
  <c r="G1485" i="2"/>
  <c r="S1484" i="2"/>
  <c r="I1485" i="2" l="1"/>
  <c r="L1485" i="2" s="1"/>
  <c r="N1485" i="2" s="1"/>
  <c r="O1485" i="2" s="1"/>
  <c r="Q1485" i="2" l="1"/>
  <c r="P1485" i="2"/>
  <c r="R1485" i="2"/>
  <c r="T1485" i="2" s="1"/>
  <c r="U1485" i="2"/>
  <c r="S1485" i="2" l="1"/>
  <c r="G1486" i="2"/>
  <c r="V1485" i="2"/>
  <c r="F1486" i="2" s="1"/>
  <c r="J1486" i="2" l="1"/>
  <c r="M1486" i="2" s="1"/>
  <c r="I1486" i="2"/>
  <c r="L1486" i="2" s="1"/>
  <c r="H1486" i="2"/>
  <c r="K1486" i="2" s="1"/>
  <c r="N1486" i="2" s="1"/>
  <c r="O1486" i="2" s="1"/>
  <c r="Q1486" i="2" l="1"/>
  <c r="O1487" i="2"/>
  <c r="P1486" i="2"/>
  <c r="R1486" i="2"/>
  <c r="T1486" i="2" s="1"/>
  <c r="U1486" i="2"/>
  <c r="V1486" i="2" l="1"/>
  <c r="F1487" i="2" s="1"/>
  <c r="R1487" i="2"/>
  <c r="T1487" i="2" s="1"/>
  <c r="U1487" i="2"/>
  <c r="P1487" i="2"/>
  <c r="S1486" i="2"/>
  <c r="G1487" i="2"/>
  <c r="I1487" i="2" l="1"/>
  <c r="H1487" i="2"/>
  <c r="K1487" i="2" s="1"/>
  <c r="J1487" i="2"/>
  <c r="M1487" i="2" s="1"/>
  <c r="Q1487" i="2" l="1"/>
  <c r="L1487" i="2"/>
  <c r="N1487" i="2" s="1"/>
  <c r="G1488" i="2" l="1"/>
  <c r="S1487" i="2"/>
  <c r="V1487" i="2"/>
  <c r="F1488" i="2" s="1"/>
  <c r="I1488" i="2" l="1"/>
  <c r="H1488" i="2"/>
  <c r="K1488" i="2" s="1"/>
  <c r="J1488" i="2"/>
  <c r="M1488" i="2" s="1"/>
  <c r="N1488" i="2" l="1"/>
  <c r="O1488" i="2" s="1"/>
  <c r="Q1488" i="2" l="1"/>
  <c r="R1488" i="2"/>
  <c r="T1488" i="2" s="1"/>
  <c r="P1488" i="2"/>
  <c r="O1489" i="2"/>
  <c r="U1488" i="2"/>
  <c r="R1489" i="2"/>
  <c r="Q1489" i="2" l="1"/>
  <c r="P1489" i="2"/>
  <c r="V1488" i="2"/>
  <c r="F1489" i="2" s="1"/>
  <c r="S1488" i="2"/>
  <c r="G1489" i="2"/>
  <c r="T1489" i="2"/>
  <c r="U1489" i="2"/>
  <c r="V1489" i="2" l="1"/>
  <c r="F1490" i="2" s="1"/>
  <c r="J1489" i="2"/>
  <c r="M1489" i="2" s="1"/>
  <c r="N1489" i="2" s="1"/>
  <c r="I1489" i="2"/>
  <c r="H1489" i="2"/>
  <c r="K1489" i="2" s="1"/>
  <c r="S1489" i="2"/>
  <c r="J1490" i="2"/>
  <c r="M1490" i="2" s="1"/>
  <c r="I1490" i="2"/>
  <c r="H1490" i="2"/>
  <c r="K1490" i="2" s="1"/>
  <c r="N1490" i="2" s="1"/>
  <c r="O1490" i="2" s="1"/>
  <c r="P1490" i="2" l="1"/>
  <c r="R1490" i="2"/>
  <c r="T1490" i="2" s="1"/>
  <c r="Q1490" i="2"/>
  <c r="S1490" i="2" l="1"/>
  <c r="G1491" i="2"/>
  <c r="U1490" i="2"/>
  <c r="V1490" i="2" s="1"/>
  <c r="F1491" i="2" s="1"/>
  <c r="I1491" i="2" l="1"/>
  <c r="J1491" i="2"/>
  <c r="M1491" i="2" s="1"/>
  <c r="H1491" i="2"/>
  <c r="K1491" i="2" s="1"/>
  <c r="N1491" i="2" s="1"/>
  <c r="O1491" i="2" s="1"/>
  <c r="R1491" i="2" l="1"/>
  <c r="T1491" i="2" s="1"/>
  <c r="Q1491" i="2"/>
  <c r="P1491" i="2"/>
  <c r="U1491" i="2" l="1"/>
  <c r="V1491" i="2" s="1"/>
  <c r="F1492" i="2" s="1"/>
  <c r="S1491" i="2"/>
  <c r="G1492" i="2"/>
  <c r="J1492" i="2" l="1"/>
  <c r="M1492" i="2" s="1"/>
  <c r="H1492" i="2"/>
  <c r="K1492" i="2" s="1"/>
  <c r="N1492" i="2" s="1"/>
  <c r="O1492" i="2" s="1"/>
  <c r="R1492" i="2" s="1"/>
  <c r="T1492" i="2" s="1"/>
  <c r="I1492" i="2"/>
  <c r="P1492" i="2" l="1"/>
  <c r="Q1492" i="2"/>
  <c r="U1492" i="2"/>
  <c r="V1492" i="2" s="1"/>
  <c r="F1493" i="2" s="1"/>
  <c r="S1492" i="2"/>
  <c r="G1493" i="2"/>
  <c r="J1493" i="2" l="1"/>
  <c r="M1493" i="2" s="1"/>
  <c r="H1493" i="2"/>
  <c r="K1493" i="2" s="1"/>
  <c r="N1493" i="2" s="1"/>
  <c r="O1493" i="2" s="1"/>
  <c r="R1493" i="2" s="1"/>
  <c r="T1493" i="2" s="1"/>
  <c r="I1493" i="2"/>
  <c r="U1493" i="2" l="1"/>
  <c r="P1493" i="2"/>
  <c r="V1493" i="2" s="1"/>
  <c r="F1494" i="2" s="1"/>
  <c r="Q1493" i="2"/>
  <c r="G1494" i="2" s="1"/>
  <c r="S1493" i="2" l="1"/>
  <c r="J1494" i="2"/>
  <c r="M1494" i="2" s="1"/>
  <c r="I1494" i="2"/>
  <c r="H1494" i="2"/>
  <c r="K1494" i="2" s="1"/>
  <c r="N1494" i="2" s="1"/>
  <c r="O1494" i="2" s="1"/>
  <c r="R1494" i="2" l="1"/>
  <c r="T1494" i="2" s="1"/>
  <c r="Q1494" i="2"/>
  <c r="P1494" i="2"/>
  <c r="S1494" i="2" l="1"/>
  <c r="G1495" i="2"/>
  <c r="U1494" i="2"/>
  <c r="V1494" i="2" s="1"/>
  <c r="F1495" i="2" s="1"/>
  <c r="J1495" i="2" l="1"/>
  <c r="M1495" i="2" s="1"/>
  <c r="I1495" i="2"/>
  <c r="H1495" i="2"/>
  <c r="K1495" i="2" s="1"/>
  <c r="N1495" i="2" s="1"/>
  <c r="O1495" i="2" s="1"/>
  <c r="Q1495" i="2" l="1"/>
  <c r="P1495" i="2"/>
  <c r="R1495" i="2"/>
  <c r="T1495" i="2" s="1"/>
  <c r="U1495" i="2" l="1"/>
  <c r="V1495" i="2"/>
  <c r="F1496" i="2" s="1"/>
  <c r="S1495" i="2"/>
  <c r="G1496" i="2"/>
  <c r="J1496" i="2" l="1"/>
  <c r="M1496" i="2" s="1"/>
  <c r="I1496" i="2"/>
  <c r="H1496" i="2"/>
  <c r="K1496" i="2" s="1"/>
  <c r="N1496" i="2" s="1"/>
  <c r="O1496" i="2" s="1"/>
  <c r="R1496" i="2" l="1"/>
  <c r="T1496" i="2" s="1"/>
  <c r="Q1496" i="2"/>
  <c r="P1496" i="2"/>
  <c r="S1496" i="2" l="1"/>
  <c r="G1497" i="2"/>
  <c r="U1496" i="2"/>
  <c r="V1496" i="2" s="1"/>
  <c r="F1497" i="2" s="1"/>
  <c r="J1497" i="2" l="1"/>
  <c r="M1497" i="2" s="1"/>
  <c r="I1497" i="2"/>
  <c r="H1497" i="2"/>
  <c r="K1497" i="2" s="1"/>
  <c r="N1497" i="2" l="1"/>
  <c r="O1497" i="2" s="1"/>
  <c r="R1497" i="2" s="1"/>
  <c r="T1497" i="2" s="1"/>
  <c r="Q1497" i="2" l="1"/>
  <c r="P1497" i="2"/>
  <c r="U1497" i="2"/>
  <c r="V1497" i="2" s="1"/>
  <c r="F1498" i="2" s="1"/>
  <c r="S1497" i="2"/>
  <c r="G1498" i="2"/>
  <c r="J1498" i="2" l="1"/>
  <c r="M1498" i="2" s="1"/>
  <c r="I1498" i="2"/>
  <c r="L1498" i="2" s="1"/>
  <c r="H1498" i="2"/>
  <c r="K1498" i="2" s="1"/>
  <c r="N1498" i="2" l="1"/>
  <c r="O1498" i="2" s="1"/>
  <c r="R1498" i="2" l="1"/>
  <c r="T1498" i="2" s="1"/>
  <c r="Q1498" i="2"/>
  <c r="P1498" i="2"/>
  <c r="U1498" i="2"/>
  <c r="S1498" i="2" l="1"/>
  <c r="G1499" i="2"/>
  <c r="V1498" i="2"/>
  <c r="F1499" i="2" s="1"/>
  <c r="J1499" i="2" l="1"/>
  <c r="M1499" i="2" s="1"/>
  <c r="I1499" i="2"/>
  <c r="H1499" i="2"/>
  <c r="K1499" i="2" s="1"/>
  <c r="N1499" i="2" s="1"/>
  <c r="O1499" i="2" s="1"/>
  <c r="U1499" i="2" l="1"/>
  <c r="R1499" i="2"/>
  <c r="T1499" i="2" s="1"/>
  <c r="P1499" i="2"/>
  <c r="Q1499" i="2"/>
  <c r="S1499" i="2" s="1"/>
  <c r="V1499" i="2"/>
  <c r="F1500" i="2" s="1"/>
  <c r="G1500" i="2"/>
  <c r="J1500" i="2" l="1"/>
  <c r="M1500" i="2" s="1"/>
  <c r="I1500" i="2"/>
  <c r="H1500" i="2"/>
  <c r="K1500" i="2" s="1"/>
  <c r="N1500" i="2" s="1"/>
  <c r="O1500" i="2" s="1"/>
  <c r="R1500" i="2" l="1"/>
  <c r="T1500" i="2" s="1"/>
  <c r="Q1500" i="2"/>
  <c r="P1500" i="2"/>
  <c r="O1501" i="2"/>
  <c r="U1500" i="2"/>
  <c r="U1501" i="2" l="1"/>
  <c r="R1501" i="2"/>
  <c r="T1501" i="2" s="1"/>
  <c r="Q1501" i="2"/>
  <c r="V1500" i="2"/>
  <c r="F1501" i="2" s="1"/>
  <c r="S1500" i="2"/>
  <c r="G1501" i="2"/>
  <c r="G1502" i="2" s="1"/>
  <c r="J1501" i="2" l="1"/>
  <c r="M1501" i="2" s="1"/>
  <c r="I1501" i="2"/>
  <c r="H1501" i="2"/>
  <c r="K1501" i="2" l="1"/>
  <c r="N1501" i="2" s="1"/>
  <c r="P1501" i="2"/>
  <c r="V1501" i="2" l="1"/>
  <c r="F1502" i="2" s="1"/>
  <c r="S1501" i="2"/>
  <c r="J1502" i="2" l="1"/>
  <c r="M1502" i="2" s="1"/>
  <c r="I1502" i="2"/>
  <c r="H1502" i="2"/>
  <c r="K1502" i="2" s="1"/>
  <c r="N1502" i="2" s="1"/>
  <c r="O1502" i="2" s="1"/>
  <c r="P1502" i="2" l="1"/>
  <c r="O1503" i="2"/>
  <c r="R1502" i="2"/>
  <c r="T1502" i="2" s="1"/>
  <c r="Q1502" i="2"/>
  <c r="S1502" i="2" l="1"/>
  <c r="G1503" i="2"/>
  <c r="Q1503" i="2"/>
  <c r="P1503" i="2"/>
  <c r="U1502" i="2"/>
  <c r="V1502" i="2"/>
  <c r="F1503" i="2" s="1"/>
  <c r="I1503" i="2" l="1"/>
  <c r="L1503" i="2" s="1"/>
  <c r="J1503" i="2"/>
  <c r="H1503" i="2"/>
  <c r="K1503" i="2" s="1"/>
  <c r="S1503" i="2"/>
  <c r="G1504" i="2"/>
  <c r="M1503" i="2" l="1"/>
  <c r="N1503" i="2" s="1"/>
  <c r="R1503" i="2"/>
  <c r="T1503" i="2" l="1"/>
  <c r="U1503" i="2"/>
  <c r="V1503" i="2" s="1"/>
  <c r="F1504" i="2" s="1"/>
  <c r="J1504" i="2" l="1"/>
  <c r="M1504" i="2" s="1"/>
  <c r="I1504" i="2"/>
  <c r="L1504" i="2" s="1"/>
  <c r="H1504" i="2"/>
  <c r="K1504" i="2" s="1"/>
  <c r="N1504" i="2" s="1"/>
  <c r="O1504" i="2" s="1"/>
  <c r="R1504" i="2" l="1"/>
  <c r="T1504" i="2" s="1"/>
  <c r="Q1504" i="2"/>
  <c r="P1504" i="2"/>
  <c r="S1504" i="2" l="1"/>
  <c r="G1505" i="2"/>
  <c r="U1504" i="2"/>
  <c r="V1504" i="2" s="1"/>
  <c r="F1505" i="2" s="1"/>
  <c r="J1505" i="2" l="1"/>
  <c r="M1505" i="2" s="1"/>
  <c r="I1505" i="2"/>
  <c r="L1505" i="2" s="1"/>
  <c r="H1505" i="2"/>
  <c r="K1505" i="2" s="1"/>
  <c r="N1505" i="2" s="1"/>
  <c r="O1505" i="2" s="1"/>
  <c r="R1505" i="2" l="1"/>
  <c r="T1505" i="2" s="1"/>
  <c r="Q1505" i="2"/>
  <c r="P1505" i="2"/>
  <c r="U1505" i="2"/>
  <c r="V1505" i="2" l="1"/>
  <c r="F1506" i="2" s="1"/>
  <c r="S1505" i="2"/>
  <c r="G1506" i="2"/>
  <c r="J1506" i="2" l="1"/>
  <c r="M1506" i="2" s="1"/>
  <c r="I1506" i="2"/>
  <c r="L1506" i="2" s="1"/>
  <c r="H1506" i="2"/>
  <c r="K1506" i="2" s="1"/>
  <c r="N1506" i="2" s="1"/>
  <c r="O1506" i="2" s="1"/>
  <c r="R1506" i="2" l="1"/>
  <c r="T1506" i="2" s="1"/>
  <c r="Q1506" i="2"/>
  <c r="P1506" i="2"/>
  <c r="U1506" i="2" l="1"/>
  <c r="V1506" i="2" s="1"/>
  <c r="F1507" i="2" s="1"/>
  <c r="S1506" i="2"/>
  <c r="G1507" i="2"/>
  <c r="J1507" i="2" l="1"/>
  <c r="M1507" i="2" s="1"/>
  <c r="I1507" i="2"/>
  <c r="L1507" i="2" s="1"/>
  <c r="N1507" i="2" s="1"/>
  <c r="O1507" i="2" s="1"/>
  <c r="H1507" i="2"/>
  <c r="K1507" i="2" s="1"/>
  <c r="Q1507" i="2" l="1"/>
  <c r="P1507" i="2"/>
  <c r="R1507" i="2"/>
  <c r="T1507" i="2" s="1"/>
  <c r="U1507" i="2" l="1"/>
  <c r="V1507" i="2" s="1"/>
  <c r="F1508" i="2" s="1"/>
  <c r="S1507" i="2"/>
  <c r="G1508" i="2"/>
  <c r="J1508" i="2" l="1"/>
  <c r="M1508" i="2" s="1"/>
  <c r="I1508" i="2"/>
  <c r="L1508" i="2" s="1"/>
  <c r="H1508" i="2"/>
  <c r="K1508" i="2" s="1"/>
  <c r="N1508" i="2" s="1"/>
  <c r="O1508" i="2" s="1"/>
  <c r="R1508" i="2" l="1"/>
  <c r="T1508" i="2" s="1"/>
  <c r="Q1508" i="2"/>
  <c r="P1508" i="2"/>
  <c r="S1508" i="2" l="1"/>
  <c r="G1509" i="2"/>
  <c r="U1508" i="2"/>
  <c r="V1508" i="2" s="1"/>
  <c r="F1509" i="2" s="1"/>
  <c r="J1509" i="2" l="1"/>
  <c r="M1509" i="2" s="1"/>
  <c r="I1509" i="2"/>
  <c r="L1509" i="2" s="1"/>
  <c r="H1509" i="2"/>
  <c r="K1509" i="2" s="1"/>
  <c r="N1509" i="2" s="1"/>
  <c r="O1509" i="2" s="1"/>
  <c r="R1509" i="2" l="1"/>
  <c r="T1509" i="2" s="1"/>
  <c r="Q1509" i="2"/>
  <c r="P1509" i="2"/>
  <c r="U1509" i="2" l="1"/>
  <c r="V1509" i="2" s="1"/>
  <c r="F1510" i="2" s="1"/>
  <c r="S1509" i="2"/>
  <c r="G1510" i="2"/>
  <c r="H1510" i="2" l="1"/>
  <c r="K1510" i="2" s="1"/>
  <c r="J1510" i="2"/>
  <c r="M1510" i="2" s="1"/>
  <c r="I1510" i="2"/>
  <c r="L1510" i="2" s="1"/>
  <c r="N1510" i="2" l="1"/>
  <c r="O1510" i="2" s="1"/>
  <c r="R1510" i="2"/>
  <c r="T1510" i="2" s="1"/>
  <c r="Q1510" i="2"/>
  <c r="P1510" i="2"/>
  <c r="U1510" i="2"/>
  <c r="V1510" i="2" l="1"/>
  <c r="F1511" i="2" s="1"/>
  <c r="J1511" i="2"/>
  <c r="M1511" i="2" s="1"/>
  <c r="H1511" i="2"/>
  <c r="K1511" i="2" s="1"/>
  <c r="S1510" i="2"/>
  <c r="G1511" i="2"/>
  <c r="I1511" i="2" l="1"/>
  <c r="L1511" i="2" s="1"/>
  <c r="N1511" i="2" s="1"/>
  <c r="O1511" i="2" s="1"/>
  <c r="R1511" i="2" l="1"/>
  <c r="T1511" i="2" s="1"/>
  <c r="Q1511" i="2"/>
  <c r="P1511" i="2"/>
  <c r="S1511" i="2" l="1"/>
  <c r="G1512" i="2"/>
  <c r="U1511" i="2"/>
  <c r="V1511" i="2" s="1"/>
  <c r="F1512" i="2" s="1"/>
  <c r="J1512" i="2" l="1"/>
  <c r="M1512" i="2" s="1"/>
  <c r="I1512" i="2"/>
  <c r="L1512" i="2" s="1"/>
  <c r="H1512" i="2"/>
  <c r="K1512" i="2" s="1"/>
  <c r="N1512" i="2" l="1"/>
  <c r="O1512" i="2" s="1"/>
  <c r="R1512" i="2" s="1"/>
  <c r="T1512" i="2" s="1"/>
  <c r="P1512" i="2" l="1"/>
  <c r="U1512" i="2"/>
  <c r="Q1512" i="2"/>
  <c r="G1513" i="2"/>
  <c r="V1512" i="2"/>
  <c r="F1513" i="2" s="1"/>
  <c r="S1512" i="2" l="1"/>
  <c r="J1513" i="2"/>
  <c r="M1513" i="2" s="1"/>
  <c r="I1513" i="2"/>
  <c r="L1513" i="2" s="1"/>
  <c r="H1513" i="2"/>
  <c r="K1513" i="2" s="1"/>
  <c r="N1513" i="2" l="1"/>
  <c r="O1513" i="2" s="1"/>
  <c r="Q1513" i="2" s="1"/>
  <c r="R1513" i="2" l="1"/>
  <c r="T1513" i="2" s="1"/>
  <c r="P1513" i="2"/>
  <c r="U1513" i="2"/>
  <c r="V1513" i="2" s="1"/>
  <c r="F1514" i="2" s="1"/>
  <c r="S1513" i="2"/>
  <c r="I1514" i="2" l="1"/>
  <c r="H1514" i="2"/>
  <c r="K1514" i="2" s="1"/>
  <c r="J1514" i="2"/>
  <c r="M1514" i="2" s="1"/>
  <c r="N1514" i="2" l="1"/>
  <c r="O1514" i="2" s="1"/>
  <c r="P1514" i="2" s="1"/>
  <c r="U1514" i="2" l="1"/>
  <c r="R1514" i="2"/>
  <c r="T1514" i="2" s="1"/>
  <c r="Q1514" i="2"/>
  <c r="G1515" i="2" l="1"/>
  <c r="S1514" i="2"/>
  <c r="V1514" i="2"/>
  <c r="F1515" i="2" s="1"/>
  <c r="I1515" i="2" l="1"/>
  <c r="J1515" i="2"/>
  <c r="M1515" i="2" s="1"/>
  <c r="H1515" i="2"/>
  <c r="K1515" i="2" s="1"/>
  <c r="N1515" i="2" s="1"/>
  <c r="O1515" i="2" s="1"/>
  <c r="R1515" i="2" l="1"/>
  <c r="T1515" i="2" s="1"/>
  <c r="Q1515" i="2"/>
  <c r="P1515" i="2"/>
  <c r="U1515" i="2"/>
  <c r="V1515" i="2" s="1"/>
  <c r="F1516" i="2" s="1"/>
  <c r="H1516" i="2" l="1"/>
  <c r="K1516" i="2" s="1"/>
  <c r="J1516" i="2"/>
  <c r="M1516" i="2" s="1"/>
  <c r="S1515" i="2"/>
  <c r="G1516" i="2"/>
  <c r="I1516" i="2" s="1"/>
  <c r="N1516" i="2" l="1"/>
  <c r="O1516" i="2" s="1"/>
  <c r="U1516" i="2"/>
  <c r="R1516" i="2" l="1"/>
  <c r="T1516" i="2" s="1"/>
  <c r="Q1516" i="2"/>
  <c r="P1516" i="2"/>
  <c r="V1516" i="2" s="1"/>
  <c r="F1517" i="2" s="1"/>
  <c r="J1517" i="2" l="1"/>
  <c r="M1517" i="2" s="1"/>
  <c r="H1517" i="2"/>
  <c r="K1517" i="2" s="1"/>
  <c r="N1517" i="2" s="1"/>
  <c r="O1517" i="2" s="1"/>
  <c r="S1516" i="2"/>
  <c r="G1517" i="2"/>
  <c r="I1517" i="2" s="1"/>
  <c r="R1517" i="2"/>
  <c r="T1517" i="2" s="1"/>
  <c r="Q1517" i="2"/>
  <c r="P1517" i="2"/>
  <c r="U1517" i="2"/>
  <c r="V1517" i="2" l="1"/>
  <c r="F1518" i="2" s="1"/>
  <c r="S1517" i="2"/>
  <c r="G1518" i="2"/>
  <c r="J1518" i="2" l="1"/>
  <c r="M1518" i="2" s="1"/>
  <c r="I1518" i="2"/>
  <c r="H1518" i="2"/>
  <c r="K1518" i="2" s="1"/>
  <c r="N1518" i="2" s="1"/>
  <c r="O1518" i="2" s="1"/>
  <c r="R1518" i="2" l="1"/>
  <c r="T1518" i="2" s="1"/>
  <c r="Q1518" i="2"/>
  <c r="P1518" i="2"/>
  <c r="S1518" i="2" l="1"/>
  <c r="G1519" i="2"/>
  <c r="U1518" i="2"/>
  <c r="V1518" i="2" s="1"/>
  <c r="F1519" i="2" s="1"/>
  <c r="J1519" i="2" l="1"/>
  <c r="M1519" i="2" s="1"/>
  <c r="I1519" i="2"/>
  <c r="H1519" i="2"/>
  <c r="K1519" i="2" s="1"/>
  <c r="N1519" i="2" s="1"/>
  <c r="O1519" i="2" s="1"/>
  <c r="Q1519" i="2" l="1"/>
  <c r="P1519" i="2"/>
  <c r="R1519" i="2"/>
  <c r="T1519" i="2" s="1"/>
  <c r="U1519" i="2" l="1"/>
  <c r="V1519" i="2" s="1"/>
  <c r="F1520" i="2" s="1"/>
  <c r="S1519" i="2"/>
  <c r="G1520" i="2"/>
  <c r="J1520" i="2" l="1"/>
  <c r="M1520" i="2" s="1"/>
  <c r="I1520" i="2"/>
  <c r="H1520" i="2"/>
  <c r="K1520" i="2" s="1"/>
  <c r="N1520" i="2" s="1"/>
  <c r="O1520" i="2" s="1"/>
  <c r="R1520" i="2" l="1"/>
  <c r="T1520" i="2" s="1"/>
  <c r="Q1520" i="2"/>
  <c r="P1520" i="2"/>
  <c r="U1520" i="2" l="1"/>
  <c r="V1520" i="2" s="1"/>
  <c r="F1521" i="2" s="1"/>
  <c r="S1520" i="2"/>
  <c r="G1521" i="2"/>
  <c r="J1521" i="2" l="1"/>
  <c r="M1521" i="2" s="1"/>
  <c r="H1521" i="2"/>
  <c r="K1521" i="2" s="1"/>
  <c r="N1521" i="2" s="1"/>
  <c r="O1521" i="2" s="1"/>
  <c r="R1521" i="2" s="1"/>
  <c r="T1521" i="2" s="1"/>
  <c r="I1521" i="2"/>
  <c r="P1521" i="2" l="1"/>
  <c r="Q1521" i="2"/>
  <c r="S1521" i="2"/>
  <c r="U1521" i="2"/>
  <c r="V1521" i="2" s="1"/>
  <c r="F1522" i="2" s="1"/>
  <c r="G1522" i="2"/>
  <c r="J1522" i="2" l="1"/>
  <c r="M1522" i="2" s="1"/>
  <c r="I1522" i="2"/>
  <c r="H1522" i="2"/>
  <c r="K1522" i="2" s="1"/>
  <c r="N1522" i="2" s="1"/>
  <c r="O1522" i="2" s="1"/>
  <c r="R1522" i="2" l="1"/>
  <c r="T1522" i="2" s="1"/>
  <c r="Q1522" i="2"/>
  <c r="P1522" i="2"/>
  <c r="U1522" i="2"/>
  <c r="V1522" i="2" l="1"/>
  <c r="F1523" i="2" s="1"/>
  <c r="S1522" i="2"/>
  <c r="G1523" i="2"/>
  <c r="J1523" i="2" l="1"/>
  <c r="M1523" i="2" s="1"/>
  <c r="I1523" i="2"/>
  <c r="H1523" i="2"/>
  <c r="K1523" i="2" s="1"/>
  <c r="N1523" i="2" s="1"/>
  <c r="O1523" i="2" s="1"/>
  <c r="R1523" i="2" l="1"/>
  <c r="T1523" i="2" s="1"/>
  <c r="Q1523" i="2"/>
  <c r="P1523" i="2"/>
  <c r="S1523" i="2" l="1"/>
  <c r="G1524" i="2"/>
  <c r="U1523" i="2"/>
  <c r="V1523" i="2" s="1"/>
  <c r="F1524" i="2" s="1"/>
  <c r="J1524" i="2" l="1"/>
  <c r="M1524" i="2" s="1"/>
  <c r="I1524" i="2"/>
  <c r="H1524" i="2"/>
  <c r="K1524" i="2" s="1"/>
  <c r="N1524" i="2" s="1"/>
  <c r="O1524" i="2" s="1"/>
  <c r="R1524" i="2" l="1"/>
  <c r="T1524" i="2" s="1"/>
  <c r="Q1524" i="2"/>
  <c r="P1524" i="2"/>
  <c r="U1524" i="2"/>
  <c r="V1524" i="2" l="1"/>
  <c r="F1525" i="2" s="1"/>
  <c r="J1525" i="2"/>
  <c r="M1525" i="2" s="1"/>
  <c r="H1525" i="2"/>
  <c r="K1525" i="2" s="1"/>
  <c r="N1525" i="2" s="1"/>
  <c r="O1525" i="2" s="1"/>
  <c r="S1524" i="2"/>
  <c r="G1525" i="2"/>
  <c r="R1525" i="2" l="1"/>
  <c r="T1525" i="2" s="1"/>
  <c r="Q1525" i="2"/>
  <c r="P1525" i="2"/>
  <c r="G1526" i="2"/>
  <c r="I1525" i="2"/>
  <c r="S1525" i="2" l="1"/>
  <c r="U1525" i="2"/>
  <c r="V1525" i="2" s="1"/>
  <c r="F1526" i="2" s="1"/>
  <c r="J1526" i="2" l="1"/>
  <c r="M1526" i="2" s="1"/>
  <c r="I1526" i="2"/>
  <c r="H1526" i="2"/>
  <c r="K1526" i="2" s="1"/>
  <c r="N1526" i="2" s="1"/>
  <c r="O1526" i="2" s="1"/>
  <c r="P1526" i="2" l="1"/>
  <c r="R1526" i="2"/>
  <c r="T1526" i="2" s="1"/>
  <c r="Q1526" i="2"/>
  <c r="U1526" i="2" l="1"/>
  <c r="S1526" i="2"/>
  <c r="G1527" i="2"/>
  <c r="V1526" i="2"/>
  <c r="F1527" i="2" s="1"/>
  <c r="I1527" i="2" l="1"/>
  <c r="L1527" i="2" s="1"/>
  <c r="J1527" i="2"/>
  <c r="M1527" i="2" s="1"/>
  <c r="H1527" i="2"/>
  <c r="K1527" i="2" s="1"/>
  <c r="N1527" i="2" l="1"/>
  <c r="O1527" i="2" s="1"/>
  <c r="R1527" i="2" l="1"/>
  <c r="T1527" i="2" s="1"/>
  <c r="Q1527" i="2"/>
  <c r="P1527" i="2"/>
  <c r="S1527" i="2" l="1"/>
  <c r="G1528" i="2"/>
  <c r="U1527" i="2"/>
  <c r="V1527" i="2" s="1"/>
  <c r="F1528" i="2" s="1"/>
  <c r="J1528" i="2" l="1"/>
  <c r="M1528" i="2" s="1"/>
  <c r="I1528" i="2"/>
  <c r="L1528" i="2" s="1"/>
  <c r="H1528" i="2"/>
  <c r="K1528" i="2" s="1"/>
  <c r="N1528" i="2" s="1"/>
  <c r="O1528" i="2" s="1"/>
  <c r="R1528" i="2" l="1"/>
  <c r="T1528" i="2" s="1"/>
  <c r="Q1528" i="2"/>
  <c r="P1528" i="2"/>
  <c r="S1528" i="2" l="1"/>
  <c r="G1529" i="2"/>
  <c r="U1528" i="2"/>
  <c r="V1528" i="2" s="1"/>
  <c r="F1529" i="2" s="1"/>
  <c r="J1529" i="2" l="1"/>
  <c r="M1529" i="2" s="1"/>
  <c r="I1529" i="2"/>
  <c r="L1529" i="2" s="1"/>
  <c r="H1529" i="2"/>
  <c r="K1529" i="2" s="1"/>
  <c r="N1529" i="2" s="1"/>
  <c r="O1529" i="2" s="1"/>
  <c r="R1529" i="2" l="1"/>
  <c r="T1529" i="2" s="1"/>
  <c r="Q1529" i="2"/>
  <c r="P1529" i="2"/>
  <c r="U1529" i="2"/>
  <c r="V1529" i="2" l="1"/>
  <c r="F1530" i="2" s="1"/>
  <c r="S1529" i="2"/>
  <c r="G1530" i="2"/>
  <c r="J1530" i="2" l="1"/>
  <c r="M1530" i="2" s="1"/>
  <c r="I1530" i="2"/>
  <c r="L1530" i="2" s="1"/>
  <c r="H1530" i="2"/>
  <c r="K1530" i="2" s="1"/>
  <c r="N1530" i="2" l="1"/>
  <c r="O1530" i="2" s="1"/>
  <c r="R1530" i="2" l="1"/>
  <c r="T1530" i="2" s="1"/>
  <c r="Q1530" i="2"/>
  <c r="P1530" i="2"/>
  <c r="S1530" i="2" l="1"/>
  <c r="G1531" i="2"/>
  <c r="U1530" i="2"/>
  <c r="V1530" i="2" s="1"/>
  <c r="F1531" i="2" s="1"/>
  <c r="J1531" i="2" l="1"/>
  <c r="M1531" i="2" s="1"/>
  <c r="I1531" i="2"/>
  <c r="L1531" i="2" s="1"/>
  <c r="H1531" i="2"/>
  <c r="K1531" i="2" s="1"/>
  <c r="N1531" i="2" s="1"/>
  <c r="O1531" i="2" s="1"/>
  <c r="Q1531" i="2" l="1"/>
  <c r="P1531" i="2"/>
  <c r="R1531" i="2"/>
  <c r="T1531" i="2" s="1"/>
  <c r="U1531" i="2" l="1"/>
  <c r="V1531" i="2"/>
  <c r="F1532" i="2" s="1"/>
  <c r="S1531" i="2"/>
  <c r="G1532" i="2"/>
  <c r="J1532" i="2" l="1"/>
  <c r="M1532" i="2" s="1"/>
  <c r="I1532" i="2"/>
  <c r="L1532" i="2" s="1"/>
  <c r="H1532" i="2"/>
  <c r="K1532" i="2" s="1"/>
  <c r="N1532" i="2" l="1"/>
  <c r="O1532" i="2" s="1"/>
  <c r="R1532" i="2" l="1"/>
  <c r="T1532" i="2" s="1"/>
  <c r="Q1532" i="2"/>
  <c r="P1532" i="2"/>
  <c r="S1532" i="2" l="1"/>
  <c r="G1533" i="2"/>
  <c r="U1532" i="2"/>
  <c r="V1532" i="2" s="1"/>
  <c r="F1533" i="2" s="1"/>
  <c r="J1533" i="2" l="1"/>
  <c r="M1533" i="2" s="1"/>
  <c r="I1533" i="2"/>
  <c r="L1533" i="2" s="1"/>
  <c r="H1533" i="2"/>
  <c r="K1533" i="2" s="1"/>
  <c r="N1533" i="2" s="1"/>
  <c r="O1533" i="2" s="1"/>
  <c r="R1533" i="2" l="1"/>
  <c r="T1533" i="2" s="1"/>
  <c r="Q1533" i="2"/>
  <c r="P1533" i="2"/>
  <c r="S1533" i="2" l="1"/>
  <c r="G1534" i="2"/>
  <c r="U1533" i="2"/>
  <c r="V1533" i="2" s="1"/>
  <c r="F1534" i="2" s="1"/>
  <c r="J1534" i="2" l="1"/>
  <c r="M1534" i="2" s="1"/>
  <c r="I1534" i="2"/>
  <c r="L1534" i="2" s="1"/>
  <c r="H1534" i="2"/>
  <c r="K1534" i="2" s="1"/>
  <c r="N1534" i="2" l="1"/>
  <c r="O1534" i="2" s="1"/>
  <c r="R1534" i="2" l="1"/>
  <c r="T1534" i="2" s="1"/>
  <c r="Q1534" i="2"/>
  <c r="P1534" i="2"/>
  <c r="U1534" i="2"/>
  <c r="S1534" i="2" l="1"/>
  <c r="G1535" i="2"/>
  <c r="V1534" i="2"/>
  <c r="F1535" i="2" s="1"/>
  <c r="J1535" i="2" l="1"/>
  <c r="M1535" i="2" s="1"/>
  <c r="I1535" i="2"/>
  <c r="L1535" i="2" s="1"/>
  <c r="H1535" i="2"/>
  <c r="K1535" i="2" s="1"/>
  <c r="N1535" i="2" s="1"/>
  <c r="O1535" i="2" s="1"/>
  <c r="R1535" i="2" l="1"/>
  <c r="T1535" i="2" s="1"/>
  <c r="Q1535" i="2"/>
  <c r="P1535" i="2"/>
  <c r="S1535" i="2" l="1"/>
  <c r="G1536" i="2"/>
  <c r="U1535" i="2"/>
  <c r="V1535" i="2" s="1"/>
  <c r="F1536" i="2" s="1"/>
  <c r="J1536" i="2" l="1"/>
  <c r="M1536" i="2" s="1"/>
  <c r="I1536" i="2"/>
  <c r="L1536" i="2" s="1"/>
  <c r="H1536" i="2"/>
  <c r="K1536" i="2" s="1"/>
  <c r="N1536" i="2" l="1"/>
  <c r="O1536" i="2" s="1"/>
  <c r="R1536" i="2" l="1"/>
  <c r="T1536" i="2" s="1"/>
  <c r="Q1536" i="2"/>
  <c r="P1536" i="2"/>
  <c r="O1537" i="2"/>
  <c r="U1536" i="2"/>
  <c r="U1537" i="2" l="1"/>
  <c r="R1537" i="2"/>
  <c r="T1537" i="2" s="1"/>
  <c r="P1537" i="2"/>
  <c r="S1536" i="2"/>
  <c r="G1537" i="2"/>
  <c r="V1536" i="2"/>
  <c r="F1537" i="2" s="1"/>
  <c r="J1537" i="2" l="1"/>
  <c r="M1537" i="2" s="1"/>
  <c r="I1537" i="2"/>
  <c r="Q1537" i="2" s="1"/>
  <c r="S1537" i="2" s="1"/>
  <c r="H1537" i="2"/>
  <c r="K1537" i="2" s="1"/>
  <c r="N1537" i="2" s="1"/>
  <c r="V1537" i="2" l="1"/>
  <c r="F1538" i="2" s="1"/>
  <c r="J1538" i="2" l="1"/>
  <c r="M1538" i="2" s="1"/>
  <c r="I1538" i="2"/>
  <c r="H1538" i="2"/>
  <c r="K1538" i="2" s="1"/>
  <c r="N1538" i="2" s="1"/>
  <c r="O1538" i="2" s="1"/>
  <c r="P1538" i="2" l="1"/>
  <c r="O1539" i="2"/>
  <c r="R1538" i="2"/>
  <c r="T1538" i="2" s="1"/>
  <c r="Q1538" i="2"/>
  <c r="U1538" i="2" l="1"/>
  <c r="S1538" i="2"/>
  <c r="G1539" i="2"/>
  <c r="Q1539" i="2"/>
  <c r="P1539" i="2"/>
  <c r="V1538" i="2"/>
  <c r="F1539" i="2" s="1"/>
  <c r="S1539" i="2" l="1"/>
  <c r="G1540" i="2"/>
  <c r="I1539" i="2"/>
  <c r="J1539" i="2"/>
  <c r="H1539" i="2"/>
  <c r="K1539" i="2" s="1"/>
  <c r="M1539" i="2" l="1"/>
  <c r="N1539" i="2" s="1"/>
  <c r="R1539" i="2"/>
  <c r="T1539" i="2" l="1"/>
  <c r="U1539" i="2"/>
  <c r="V1539" i="2" s="1"/>
  <c r="F1540" i="2" s="1"/>
  <c r="J1540" i="2" l="1"/>
  <c r="M1540" i="2" s="1"/>
  <c r="I1540" i="2"/>
  <c r="H1540" i="2"/>
  <c r="K1540" i="2" s="1"/>
  <c r="N1540" i="2" s="1"/>
  <c r="O1540" i="2" s="1"/>
  <c r="R1540" i="2" l="1"/>
  <c r="T1540" i="2" s="1"/>
  <c r="Q1540" i="2"/>
  <c r="P1540" i="2"/>
  <c r="S1540" i="2" l="1"/>
  <c r="G1541" i="2"/>
  <c r="U1540" i="2"/>
  <c r="V1540" i="2" s="1"/>
  <c r="F1541" i="2" s="1"/>
  <c r="J1541" i="2" l="1"/>
  <c r="M1541" i="2" s="1"/>
  <c r="H1541" i="2"/>
  <c r="K1541" i="2" s="1"/>
  <c r="N1541" i="2" s="1"/>
  <c r="O1541" i="2" s="1"/>
  <c r="I1541" i="2"/>
  <c r="R1541" i="2" l="1"/>
  <c r="T1541" i="2" s="1"/>
  <c r="Q1541" i="2"/>
  <c r="P1541" i="2"/>
  <c r="U1541" i="2" l="1"/>
  <c r="V1541" i="2"/>
  <c r="F1542" i="2" s="1"/>
  <c r="S1541" i="2"/>
  <c r="G1542" i="2"/>
  <c r="J1542" i="2" l="1"/>
  <c r="M1542" i="2" s="1"/>
  <c r="I1542" i="2"/>
  <c r="H1542" i="2"/>
  <c r="K1542" i="2" s="1"/>
  <c r="N1542" i="2" s="1"/>
  <c r="O1542" i="2" s="1"/>
  <c r="R1542" i="2" l="1"/>
  <c r="T1542" i="2" s="1"/>
  <c r="Q1542" i="2"/>
  <c r="P1542" i="2"/>
  <c r="S1542" i="2" l="1"/>
  <c r="G1543" i="2"/>
  <c r="U1542" i="2"/>
  <c r="V1542" i="2" s="1"/>
  <c r="F1543" i="2" s="1"/>
  <c r="J1543" i="2" l="1"/>
  <c r="M1543" i="2" s="1"/>
  <c r="H1543" i="2"/>
  <c r="K1543" i="2" s="1"/>
  <c r="N1543" i="2" s="1"/>
  <c r="O1543" i="2" s="1"/>
  <c r="I1543" i="2"/>
  <c r="Q1543" i="2" l="1"/>
  <c r="P1543" i="2"/>
  <c r="R1543" i="2"/>
  <c r="T1543" i="2" s="1"/>
  <c r="U1543" i="2" l="1"/>
  <c r="V1543" i="2"/>
  <c r="F1544" i="2" s="1"/>
  <c r="S1543" i="2"/>
  <c r="G1544" i="2"/>
  <c r="J1544" i="2" l="1"/>
  <c r="M1544" i="2" s="1"/>
  <c r="H1544" i="2"/>
  <c r="K1544" i="2" s="1"/>
  <c r="N1544" i="2" s="1"/>
  <c r="O1544" i="2" s="1"/>
  <c r="I1544" i="2"/>
  <c r="R1544" i="2" l="1"/>
  <c r="T1544" i="2" s="1"/>
  <c r="Q1544" i="2"/>
  <c r="P1544" i="2"/>
  <c r="S1544" i="2" l="1"/>
  <c r="G1545" i="2"/>
  <c r="U1544" i="2"/>
  <c r="V1544" i="2" s="1"/>
  <c r="F1545" i="2" s="1"/>
  <c r="J1545" i="2" l="1"/>
  <c r="M1545" i="2" s="1"/>
  <c r="I1545" i="2"/>
  <c r="H1545" i="2"/>
  <c r="K1545" i="2" s="1"/>
  <c r="N1545" i="2" s="1"/>
  <c r="O1545" i="2" s="1"/>
  <c r="R1545" i="2" l="1"/>
  <c r="T1545" i="2" s="1"/>
  <c r="Q1545" i="2"/>
  <c r="P1545" i="2"/>
  <c r="S1545" i="2" l="1"/>
  <c r="G1546" i="2"/>
  <c r="U1545" i="2"/>
  <c r="V1545" i="2" s="1"/>
  <c r="F1546" i="2" s="1"/>
  <c r="J1546" i="2" l="1"/>
  <c r="M1546" i="2" s="1"/>
  <c r="I1546" i="2"/>
  <c r="H1546" i="2"/>
  <c r="K1546" i="2" s="1"/>
  <c r="N1546" i="2" s="1"/>
  <c r="O1546" i="2" s="1"/>
  <c r="R1546" i="2" l="1"/>
  <c r="T1546" i="2" s="1"/>
  <c r="Q1546" i="2"/>
  <c r="P1546" i="2"/>
  <c r="U1546" i="2"/>
  <c r="V1546" i="2" l="1"/>
  <c r="F1547" i="2" s="1"/>
  <c r="S1546" i="2"/>
  <c r="G1547" i="2"/>
  <c r="J1547" i="2" l="1"/>
  <c r="M1547" i="2" s="1"/>
  <c r="I1547" i="2"/>
  <c r="H1547" i="2"/>
  <c r="K1547" i="2" s="1"/>
  <c r="N1547" i="2" s="1"/>
  <c r="O1547" i="2" s="1"/>
  <c r="R1547" i="2" l="1"/>
  <c r="T1547" i="2" s="1"/>
  <c r="Q1547" i="2"/>
  <c r="P1547" i="2"/>
  <c r="U1547" i="2" l="1"/>
  <c r="V1547" i="2" s="1"/>
  <c r="F1548" i="2" s="1"/>
  <c r="S1547" i="2"/>
  <c r="G1548" i="2"/>
  <c r="J1548" i="2" l="1"/>
  <c r="M1548" i="2" s="1"/>
  <c r="H1548" i="2"/>
  <c r="K1548" i="2" s="1"/>
  <c r="N1548" i="2" s="1"/>
  <c r="O1548" i="2" s="1"/>
  <c r="I1548" i="2"/>
  <c r="R1548" i="2" l="1"/>
  <c r="T1548" i="2" s="1"/>
  <c r="Q1548" i="2"/>
  <c r="P1548" i="2"/>
  <c r="S1548" i="2" l="1"/>
  <c r="G1549" i="2"/>
  <c r="U1548" i="2"/>
  <c r="V1548" i="2" s="1"/>
  <c r="F1549" i="2" s="1"/>
  <c r="J1549" i="2" l="1"/>
  <c r="M1549" i="2" s="1"/>
  <c r="H1549" i="2"/>
  <c r="K1549" i="2" s="1"/>
  <c r="N1549" i="2" s="1"/>
  <c r="O1549" i="2" s="1"/>
  <c r="I1549" i="2"/>
  <c r="R1549" i="2" l="1"/>
  <c r="T1549" i="2" s="1"/>
  <c r="P1549" i="2"/>
  <c r="U1549" i="2"/>
  <c r="Q1549" i="2"/>
  <c r="S1549" i="2" l="1"/>
  <c r="G1550" i="2"/>
  <c r="V1549" i="2"/>
  <c r="F1550" i="2" s="1"/>
  <c r="H1550" i="2" l="1"/>
  <c r="K1550" i="2" s="1"/>
  <c r="N1550" i="2" s="1"/>
  <c r="O1550" i="2" s="1"/>
  <c r="J1550" i="2"/>
  <c r="M1550" i="2" s="1"/>
  <c r="I1550" i="2"/>
  <c r="Q1550" i="2" l="1"/>
  <c r="U1550" i="2"/>
  <c r="V1550" i="2" s="1"/>
  <c r="F1551" i="2" s="1"/>
  <c r="P1550" i="2"/>
  <c r="R1550" i="2"/>
  <c r="T1550" i="2" s="1"/>
  <c r="J1551" i="2" l="1"/>
  <c r="M1551" i="2" s="1"/>
  <c r="H1551" i="2"/>
  <c r="K1551" i="2" s="1"/>
  <c r="I1551" i="2"/>
  <c r="L1551" i="2" s="1"/>
  <c r="N1551" i="2" s="1"/>
  <c r="O1551" i="2" s="1"/>
  <c r="S1550" i="2"/>
  <c r="G1551" i="2"/>
  <c r="R1551" i="2" l="1"/>
  <c r="T1551" i="2" s="1"/>
  <c r="Q1551" i="2"/>
  <c r="P1551" i="2"/>
  <c r="U1551" i="2"/>
  <c r="V1551" i="2" s="1"/>
  <c r="F1552" i="2" s="1"/>
  <c r="J1552" i="2" l="1"/>
  <c r="M1552" i="2" s="1"/>
  <c r="H1552" i="2"/>
  <c r="K1552" i="2" s="1"/>
  <c r="I1552" i="2"/>
  <c r="L1552" i="2" s="1"/>
  <c r="N1552" i="2" s="1"/>
  <c r="O1552" i="2" s="1"/>
  <c r="S1551" i="2"/>
  <c r="G1552" i="2"/>
  <c r="R1552" i="2" l="1"/>
  <c r="T1552" i="2" s="1"/>
  <c r="Q1552" i="2"/>
  <c r="P1552" i="2"/>
  <c r="U1552" i="2"/>
  <c r="V1552" i="2" s="1"/>
  <c r="F1553" i="2" s="1"/>
  <c r="J1553" i="2" l="1"/>
  <c r="M1553" i="2" s="1"/>
  <c r="H1553" i="2"/>
  <c r="K1553" i="2" s="1"/>
  <c r="G1553" i="2"/>
  <c r="I1553" i="2" s="1"/>
  <c r="L1553" i="2" s="1"/>
  <c r="S1552" i="2"/>
  <c r="N1553" i="2" l="1"/>
  <c r="O1553" i="2" s="1"/>
  <c r="R1553" i="2" l="1"/>
  <c r="T1553" i="2" s="1"/>
  <c r="Q1553" i="2"/>
  <c r="P1553" i="2"/>
  <c r="U1553" i="2"/>
  <c r="V1553" i="2" l="1"/>
  <c r="F1554" i="2" s="1"/>
  <c r="S1553" i="2"/>
  <c r="G1554" i="2"/>
  <c r="J1554" i="2" l="1"/>
  <c r="M1554" i="2" s="1"/>
  <c r="I1554" i="2"/>
  <c r="L1554" i="2" s="1"/>
  <c r="H1554" i="2"/>
  <c r="K1554" i="2" s="1"/>
  <c r="N1554" i="2" s="1"/>
  <c r="O1554" i="2" s="1"/>
  <c r="R1554" i="2" l="1"/>
  <c r="T1554" i="2" s="1"/>
  <c r="Q1554" i="2"/>
  <c r="P1554" i="2"/>
  <c r="U1554" i="2" l="1"/>
  <c r="V1554" i="2"/>
  <c r="F1555" i="2" s="1"/>
  <c r="S1554" i="2"/>
  <c r="G1555" i="2"/>
  <c r="J1555" i="2" l="1"/>
  <c r="M1555" i="2" s="1"/>
  <c r="I1555" i="2"/>
  <c r="L1555" i="2" s="1"/>
  <c r="H1555" i="2"/>
  <c r="K1555" i="2" s="1"/>
  <c r="N1555" i="2" s="1"/>
  <c r="O1555" i="2" s="1"/>
  <c r="Q1555" i="2" l="1"/>
  <c r="P1555" i="2"/>
  <c r="R1555" i="2"/>
  <c r="T1555" i="2" s="1"/>
  <c r="U1555" i="2" l="1"/>
  <c r="V1555" i="2"/>
  <c r="F1556" i="2" s="1"/>
  <c r="S1555" i="2"/>
  <c r="G1556" i="2"/>
  <c r="I1556" i="2" l="1"/>
  <c r="L1556" i="2" s="1"/>
  <c r="H1556" i="2"/>
  <c r="K1556" i="2" s="1"/>
  <c r="J1556" i="2"/>
  <c r="M1556" i="2" s="1"/>
  <c r="N1556" i="2" l="1"/>
  <c r="O1556" i="2" s="1"/>
  <c r="R1556" i="2" l="1"/>
  <c r="T1556" i="2" s="1"/>
  <c r="U1556" i="2"/>
  <c r="P1556" i="2"/>
  <c r="Q1556" i="2"/>
  <c r="S1556" i="2" l="1"/>
  <c r="G1557" i="2"/>
  <c r="V1556" i="2"/>
  <c r="F1557" i="2" s="1"/>
  <c r="J1557" i="2" l="1"/>
  <c r="M1557" i="2" s="1"/>
  <c r="H1557" i="2"/>
  <c r="K1557" i="2" s="1"/>
  <c r="I1557" i="2"/>
  <c r="L1557" i="2" s="1"/>
  <c r="N1557" i="2" l="1"/>
  <c r="O1557" i="2" s="1"/>
  <c r="R1557" i="2" l="1"/>
  <c r="T1557" i="2" s="1"/>
  <c r="Q1557" i="2"/>
  <c r="P1557" i="2"/>
  <c r="U1557" i="2"/>
  <c r="V1557" i="2" s="1"/>
  <c r="F1558" i="2" s="1"/>
  <c r="J1558" i="2" l="1"/>
  <c r="M1558" i="2" s="1"/>
  <c r="H1558" i="2"/>
  <c r="K1558" i="2" s="1"/>
  <c r="S1557" i="2"/>
  <c r="G1558" i="2"/>
  <c r="I1558" i="2" l="1"/>
  <c r="L1558" i="2" s="1"/>
  <c r="N1558" i="2"/>
  <c r="O1558" i="2" s="1"/>
  <c r="R1558" i="2" l="1"/>
  <c r="T1558" i="2" s="1"/>
  <c r="Q1558" i="2"/>
  <c r="P1558" i="2"/>
  <c r="V1558" i="2" s="1"/>
  <c r="F1559" i="2" s="1"/>
  <c r="O1559" i="2"/>
  <c r="U1558" i="2"/>
  <c r="J1559" i="2" l="1"/>
  <c r="M1559" i="2" s="1"/>
  <c r="H1559" i="2"/>
  <c r="K1559" i="2" s="1"/>
  <c r="U1559" i="2"/>
  <c r="R1559" i="2"/>
  <c r="T1559" i="2" s="1"/>
  <c r="P1559" i="2"/>
  <c r="S1558" i="2"/>
  <c r="G1559" i="2"/>
  <c r="I1559" i="2" l="1"/>
  <c r="L1559" i="2" l="1"/>
  <c r="N1559" i="2" s="1"/>
  <c r="Q1559" i="2"/>
  <c r="S1559" i="2" l="1"/>
  <c r="V1559" i="2"/>
  <c r="F1560" i="2" s="1"/>
  <c r="G1560" i="2"/>
  <c r="H1560" i="2" l="1"/>
  <c r="K1560" i="2" s="1"/>
  <c r="J1560" i="2"/>
  <c r="M1560" i="2" s="1"/>
  <c r="I1560" i="2"/>
  <c r="L1560" i="2" s="1"/>
  <c r="N1560" i="2" l="1"/>
  <c r="O1560" i="2" s="1"/>
  <c r="R1560" i="2" l="1"/>
  <c r="T1560" i="2" s="1"/>
  <c r="Q1560" i="2"/>
  <c r="P1560" i="2"/>
  <c r="O1561" i="2"/>
  <c r="U1560" i="2"/>
  <c r="U1561" i="2" l="1"/>
  <c r="R1561" i="2"/>
  <c r="T1561" i="2" s="1"/>
  <c r="Q1561" i="2"/>
  <c r="P1561" i="2"/>
  <c r="V1560" i="2"/>
  <c r="F1561" i="2" s="1"/>
  <c r="S1560" i="2"/>
  <c r="G1561" i="2"/>
  <c r="J1561" i="2" l="1"/>
  <c r="M1561" i="2" s="1"/>
  <c r="H1561" i="2"/>
  <c r="K1561" i="2" s="1"/>
  <c r="N1561" i="2" s="1"/>
  <c r="V1561" i="2"/>
  <c r="F1562" i="2" s="1"/>
  <c r="I1561" i="2"/>
  <c r="S1561" i="2"/>
  <c r="J1562" i="2" l="1"/>
  <c r="M1562" i="2" s="1"/>
  <c r="I1562" i="2"/>
  <c r="H1562" i="2"/>
  <c r="K1562" i="2" s="1"/>
  <c r="N1562" i="2" s="1"/>
  <c r="O1562" i="2" s="1"/>
  <c r="U1562" i="2" l="1"/>
  <c r="R1562" i="2"/>
  <c r="T1562" i="2" s="1"/>
  <c r="Q1562" i="2"/>
  <c r="P1562" i="2"/>
  <c r="V1562" i="2" s="1"/>
  <c r="F1563" i="2" s="1"/>
  <c r="J1563" i="2" l="1"/>
  <c r="M1563" i="2" s="1"/>
  <c r="H1563" i="2"/>
  <c r="K1563" i="2" s="1"/>
  <c r="N1563" i="2" s="1"/>
  <c r="O1563" i="2" s="1"/>
  <c r="S1562" i="2"/>
  <c r="G1563" i="2"/>
  <c r="R1563" i="2" l="1"/>
  <c r="T1563" i="2" s="1"/>
  <c r="Q1563" i="2"/>
  <c r="U1563" i="2"/>
  <c r="P1563" i="2"/>
  <c r="V1563" i="2" s="1"/>
  <c r="F1564" i="2" s="1"/>
  <c r="G1564" i="2"/>
  <c r="I1563" i="2"/>
  <c r="I1564" i="2" l="1"/>
  <c r="J1564" i="2"/>
  <c r="M1564" i="2" s="1"/>
  <c r="H1564" i="2"/>
  <c r="K1564" i="2" s="1"/>
  <c r="N1564" i="2" s="1"/>
  <c r="O1564" i="2" s="1"/>
  <c r="S1563" i="2"/>
  <c r="Q1564" i="2" l="1"/>
  <c r="U1564" i="2"/>
  <c r="R1564" i="2"/>
  <c r="T1564" i="2" s="1"/>
  <c r="P1564" i="2"/>
  <c r="V1564" i="2" s="1"/>
  <c r="F1565" i="2" s="1"/>
  <c r="J1565" i="2" l="1"/>
  <c r="M1565" i="2" s="1"/>
  <c r="H1565" i="2"/>
  <c r="K1565" i="2" s="1"/>
  <c r="N1565" i="2" s="1"/>
  <c r="O1565" i="2" s="1"/>
  <c r="S1564" i="2"/>
  <c r="G1565" i="2"/>
  <c r="I1565" i="2" l="1"/>
  <c r="Q1565" i="2"/>
  <c r="P1565" i="2"/>
  <c r="R1565" i="2"/>
  <c r="T1565" i="2" s="1"/>
  <c r="U1565" i="2"/>
  <c r="V1565" i="2" l="1"/>
  <c r="F1566" i="2" s="1"/>
  <c r="S1565" i="2"/>
  <c r="G1566" i="2"/>
  <c r="J1566" i="2" l="1"/>
  <c r="M1566" i="2" s="1"/>
  <c r="H1566" i="2"/>
  <c r="K1566" i="2" s="1"/>
  <c r="N1566" i="2" s="1"/>
  <c r="O1566" i="2" s="1"/>
  <c r="I1566" i="2"/>
  <c r="U1566" i="2" l="1"/>
  <c r="R1566" i="2"/>
  <c r="T1566" i="2" s="1"/>
  <c r="Q1566" i="2"/>
  <c r="P1566" i="2"/>
  <c r="V1566" i="2" s="1"/>
  <c r="F1567" i="2" s="1"/>
  <c r="S1566" i="2" l="1"/>
  <c r="G1567" i="2"/>
  <c r="J1567" i="2"/>
  <c r="M1567" i="2" s="1"/>
  <c r="H1567" i="2"/>
  <c r="K1567" i="2" s="1"/>
  <c r="N1567" i="2" s="1"/>
  <c r="O1567" i="2" s="1"/>
  <c r="I1567" i="2" l="1"/>
  <c r="Q1567" i="2"/>
  <c r="U1567" i="2"/>
  <c r="R1567" i="2"/>
  <c r="T1567" i="2" s="1"/>
  <c r="P1567" i="2"/>
  <c r="V1567" i="2" l="1"/>
  <c r="F1568" i="2" s="1"/>
  <c r="S1567" i="2"/>
  <c r="G1568" i="2"/>
  <c r="J1568" i="2" l="1"/>
  <c r="M1568" i="2" s="1"/>
  <c r="I1568" i="2"/>
  <c r="H1568" i="2"/>
  <c r="K1568" i="2" s="1"/>
  <c r="N1568" i="2" s="1"/>
  <c r="O1568" i="2" s="1"/>
  <c r="U1568" i="2" l="1"/>
  <c r="R1568" i="2"/>
  <c r="T1568" i="2" s="1"/>
  <c r="Q1568" i="2"/>
  <c r="P1568" i="2"/>
  <c r="V1568" i="2" s="1"/>
  <c r="F1569" i="2" s="1"/>
  <c r="J1569" i="2" l="1"/>
  <c r="M1569" i="2" s="1"/>
  <c r="H1569" i="2"/>
  <c r="K1569" i="2" s="1"/>
  <c r="N1569" i="2" s="1"/>
  <c r="O1569" i="2" s="1"/>
  <c r="S1568" i="2"/>
  <c r="G1569" i="2"/>
  <c r="U1569" i="2" l="1"/>
  <c r="R1569" i="2"/>
  <c r="T1569" i="2" s="1"/>
  <c r="Q1569" i="2"/>
  <c r="S1569" i="2" s="1"/>
  <c r="P1569" i="2"/>
  <c r="I1569" i="2"/>
  <c r="V1569" i="2" l="1"/>
  <c r="F1570" i="2" s="1"/>
  <c r="G1570" i="2"/>
  <c r="H1570" i="2" l="1"/>
  <c r="K1570" i="2" s="1"/>
  <c r="N1570" i="2" s="1"/>
  <c r="O1570" i="2" s="1"/>
  <c r="J1570" i="2"/>
  <c r="M1570" i="2" s="1"/>
  <c r="I1570" i="2"/>
  <c r="R1570" i="2" l="1"/>
  <c r="T1570" i="2" s="1"/>
  <c r="Q1570" i="2"/>
  <c r="P1570" i="2"/>
  <c r="V1570" i="2" s="1"/>
  <c r="F1571" i="2" s="1"/>
  <c r="U1570" i="2"/>
  <c r="J1571" i="2" l="1"/>
  <c r="M1571" i="2" s="1"/>
  <c r="H1571" i="2"/>
  <c r="K1571" i="2" s="1"/>
  <c r="S1570" i="2"/>
  <c r="G1571" i="2"/>
  <c r="N1571" i="2" l="1"/>
  <c r="O1571" i="2" s="1"/>
  <c r="I1571" i="2"/>
  <c r="Q1571" i="2" l="1"/>
  <c r="O1572" i="2"/>
  <c r="U1571" i="2"/>
  <c r="R1571" i="2"/>
  <c r="T1571" i="2" s="1"/>
  <c r="P1571" i="2"/>
  <c r="V1571" i="2" s="1"/>
  <c r="F1572" i="2" s="1"/>
  <c r="J1572" i="2" l="1"/>
  <c r="M1572" i="2" s="1"/>
  <c r="H1572" i="2"/>
  <c r="K1572" i="2" s="1"/>
  <c r="N1572" i="2" s="1"/>
  <c r="U1572" i="2"/>
  <c r="Q1572" i="2"/>
  <c r="P1572" i="2"/>
  <c r="V1572" i="2" s="1"/>
  <c r="F1573" i="2" s="1"/>
  <c r="R1572" i="2"/>
  <c r="T1572" i="2" s="1"/>
  <c r="S1571" i="2"/>
  <c r="G1572" i="2"/>
  <c r="H1573" i="2" l="1"/>
  <c r="K1573" i="2" s="1"/>
  <c r="J1573" i="2"/>
  <c r="M1573" i="2" s="1"/>
  <c r="I1572" i="2"/>
  <c r="G1573" i="2"/>
  <c r="S1572" i="2"/>
  <c r="I1573" i="2" l="1"/>
  <c r="N1573" i="2"/>
  <c r="O1573" i="2" s="1"/>
  <c r="R1573" i="2" l="1"/>
  <c r="T1573" i="2" s="1"/>
  <c r="O1574" i="2"/>
  <c r="Q1573" i="2"/>
  <c r="P1573" i="2"/>
  <c r="V1573" i="2" s="1"/>
  <c r="F1574" i="2" s="1"/>
  <c r="U1573" i="2"/>
  <c r="H1574" i="2" l="1"/>
  <c r="K1574" i="2" s="1"/>
  <c r="J1574" i="2"/>
  <c r="M1574" i="2" s="1"/>
  <c r="N1574" i="2" s="1"/>
  <c r="P1574" i="2"/>
  <c r="Q1574" i="2"/>
  <c r="R1574" i="2"/>
  <c r="T1574" i="2" s="1"/>
  <c r="U1574" i="2"/>
  <c r="S1573" i="2"/>
  <c r="G1574" i="2"/>
  <c r="G1575" i="2" s="1"/>
  <c r="S1574" i="2" l="1"/>
  <c r="V1574" i="2"/>
  <c r="F1575" i="2" s="1"/>
  <c r="I1574" i="2"/>
  <c r="J1575" i="2" l="1"/>
  <c r="M1575" i="2" s="1"/>
  <c r="I1575" i="2"/>
  <c r="L1575" i="2" s="1"/>
  <c r="H1575" i="2"/>
  <c r="K1575" i="2" s="1"/>
  <c r="N1575" i="2" s="1"/>
  <c r="O1575" i="2" s="1"/>
  <c r="R1575" i="2" l="1"/>
  <c r="T1575" i="2" s="1"/>
  <c r="Q1575" i="2"/>
  <c r="P1575" i="2"/>
  <c r="U1575" i="2"/>
  <c r="V1575" i="2" s="1"/>
  <c r="F1576" i="2" s="1"/>
  <c r="J1576" i="2" l="1"/>
  <c r="M1576" i="2" s="1"/>
  <c r="H1576" i="2"/>
  <c r="K1576" i="2" s="1"/>
  <c r="S1575" i="2"/>
  <c r="G1576" i="2"/>
  <c r="I1576" i="2" l="1"/>
  <c r="L1576" i="2" s="1"/>
  <c r="N1576" i="2" s="1"/>
  <c r="O1576" i="2" s="1"/>
  <c r="R1576" i="2" l="1"/>
  <c r="T1576" i="2" s="1"/>
  <c r="Q1576" i="2"/>
  <c r="P1576" i="2"/>
  <c r="U1576" i="2"/>
  <c r="V1576" i="2" l="1"/>
  <c r="F1577" i="2" s="1"/>
  <c r="S1576" i="2"/>
  <c r="G1577" i="2"/>
  <c r="J1577" i="2" l="1"/>
  <c r="M1577" i="2" s="1"/>
  <c r="I1577" i="2"/>
  <c r="L1577" i="2" s="1"/>
  <c r="H1577" i="2"/>
  <c r="K1577" i="2" s="1"/>
  <c r="N1577" i="2" l="1"/>
  <c r="O1577" i="2" s="1"/>
  <c r="Q1577" i="2" l="1"/>
  <c r="U1577" i="2"/>
  <c r="R1577" i="2"/>
  <c r="T1577" i="2" s="1"/>
  <c r="P1577" i="2"/>
  <c r="V1577" i="2" l="1"/>
  <c r="F1578" i="2" s="1"/>
  <c r="S1577" i="2"/>
  <c r="G1578" i="2"/>
  <c r="H1578" i="2" l="1"/>
  <c r="K1578" i="2" s="1"/>
  <c r="I1578" i="2"/>
  <c r="L1578" i="2" s="1"/>
  <c r="J1578" i="2"/>
  <c r="M1578" i="2" s="1"/>
  <c r="N1578" i="2" l="1"/>
  <c r="O1578" i="2" s="1"/>
  <c r="Q1578" i="2" l="1"/>
  <c r="R1578" i="2"/>
  <c r="T1578" i="2" s="1"/>
  <c r="P1578" i="2"/>
  <c r="U1578" i="2"/>
  <c r="V1578" i="2" l="1"/>
  <c r="F1579" i="2" s="1"/>
  <c r="S1578" i="2"/>
  <c r="G1579" i="2"/>
  <c r="J1579" i="2" l="1"/>
  <c r="M1579" i="2" s="1"/>
  <c r="I1579" i="2"/>
  <c r="L1579" i="2" s="1"/>
  <c r="H1579" i="2"/>
  <c r="K1579" i="2" s="1"/>
  <c r="N1579" i="2" s="1"/>
  <c r="O1579" i="2" s="1"/>
  <c r="Q1579" i="2" l="1"/>
  <c r="P1579" i="2"/>
  <c r="R1579" i="2"/>
  <c r="T1579" i="2" s="1"/>
  <c r="U1579" i="2"/>
  <c r="V1579" i="2" s="1"/>
  <c r="F1580" i="2" s="1"/>
  <c r="J1580" i="2" l="1"/>
  <c r="M1580" i="2" s="1"/>
  <c r="H1580" i="2"/>
  <c r="K1580" i="2" s="1"/>
  <c r="I1580" i="2"/>
  <c r="L1580" i="2" s="1"/>
  <c r="S1579" i="2"/>
  <c r="G1580" i="2"/>
  <c r="N1580" i="2" l="1"/>
  <c r="O1580" i="2" s="1"/>
  <c r="R1580" i="2" l="1"/>
  <c r="T1580" i="2" s="1"/>
  <c r="Q1580" i="2"/>
  <c r="P1580" i="2"/>
  <c r="U1580" i="2"/>
  <c r="V1580" i="2" s="1"/>
  <c r="F1581" i="2" s="1"/>
  <c r="J1581" i="2" l="1"/>
  <c r="M1581" i="2" s="1"/>
  <c r="H1581" i="2"/>
  <c r="K1581" i="2" s="1"/>
  <c r="S1580" i="2"/>
  <c r="G1581" i="2"/>
  <c r="I1581" i="2" l="1"/>
  <c r="L1581" i="2" s="1"/>
  <c r="N1581" i="2" s="1"/>
  <c r="O1581" i="2" s="1"/>
  <c r="P1581" i="2" l="1"/>
  <c r="R1581" i="2"/>
  <c r="T1581" i="2" s="1"/>
  <c r="Q1581" i="2"/>
  <c r="U1581" i="2"/>
  <c r="V1581" i="2" s="1"/>
  <c r="F1582" i="2" s="1"/>
  <c r="J1582" i="2" l="1"/>
  <c r="M1582" i="2" s="1"/>
  <c r="H1582" i="2"/>
  <c r="K1582" i="2" s="1"/>
  <c r="S1581" i="2"/>
  <c r="G1582" i="2"/>
  <c r="I1582" i="2" l="1"/>
  <c r="L1582" i="2" s="1"/>
  <c r="N1582" i="2" s="1"/>
  <c r="O1582" i="2" s="1"/>
  <c r="R1582" i="2" l="1"/>
  <c r="T1582" i="2" s="1"/>
  <c r="Q1582" i="2"/>
  <c r="P1582" i="2"/>
  <c r="V1582" i="2" s="1"/>
  <c r="F1583" i="2" s="1"/>
  <c r="U1582" i="2"/>
  <c r="J1583" i="2" l="1"/>
  <c r="M1583" i="2" s="1"/>
  <c r="H1583" i="2"/>
  <c r="K1583" i="2" s="1"/>
  <c r="I1583" i="2"/>
  <c r="L1583" i="2" s="1"/>
  <c r="N1583" i="2" s="1"/>
  <c r="O1583" i="2" s="1"/>
  <c r="S1582" i="2"/>
  <c r="G1583" i="2"/>
  <c r="R1583" i="2" l="1"/>
  <c r="T1583" i="2" s="1"/>
  <c r="Q1583" i="2"/>
  <c r="P1583" i="2"/>
  <c r="U1583" i="2"/>
  <c r="G1584" i="2"/>
  <c r="S1583" i="2" l="1"/>
  <c r="V1583" i="2"/>
  <c r="F1584" i="2" s="1"/>
  <c r="J1584" i="2" l="1"/>
  <c r="M1584" i="2" s="1"/>
  <c r="H1584" i="2"/>
  <c r="K1584" i="2" s="1"/>
  <c r="N1584" i="2" s="1"/>
  <c r="O1584" i="2" s="1"/>
  <c r="I1584" i="2"/>
  <c r="L1584" i="2" s="1"/>
  <c r="R1584" i="2" l="1"/>
  <c r="T1584" i="2" s="1"/>
  <c r="Q1584" i="2"/>
  <c r="P1584" i="2"/>
  <c r="U1584" i="2"/>
  <c r="V1584" i="2" l="1"/>
  <c r="F1585" i="2" s="1"/>
  <c r="G1585" i="2"/>
  <c r="I1585" i="2" s="1"/>
  <c r="L1585" i="2" s="1"/>
  <c r="S1584" i="2"/>
  <c r="H1585" i="2" l="1"/>
  <c r="K1585" i="2" s="1"/>
  <c r="J1585" i="2"/>
  <c r="M1585" i="2" s="1"/>
  <c r="N1585" i="2" l="1"/>
  <c r="O1585" i="2" s="1"/>
  <c r="R1585" i="2" l="1"/>
  <c r="T1585" i="2" s="1"/>
  <c r="P1585" i="2"/>
  <c r="Q1585" i="2"/>
  <c r="U1585" i="2"/>
  <c r="V1585" i="2" s="1"/>
  <c r="F1586" i="2" s="1"/>
  <c r="I1586" i="2" l="1"/>
  <c r="J1586" i="2"/>
  <c r="M1586" i="2" s="1"/>
  <c r="H1586" i="2"/>
  <c r="K1586" i="2" s="1"/>
  <c r="N1586" i="2" s="1"/>
  <c r="O1586" i="2" s="1"/>
  <c r="S1585" i="2"/>
  <c r="R1586" i="2" l="1"/>
  <c r="T1586" i="2" s="1"/>
  <c r="Q1586" i="2"/>
  <c r="P1586" i="2"/>
  <c r="V1586" i="2" s="1"/>
  <c r="F1587" i="2" s="1"/>
  <c r="U1586" i="2"/>
  <c r="J1587" i="2" l="1"/>
  <c r="M1587" i="2" s="1"/>
  <c r="H1587" i="2"/>
  <c r="K1587" i="2" s="1"/>
  <c r="N1587" i="2" s="1"/>
  <c r="O1587" i="2" s="1"/>
  <c r="G1587" i="2"/>
  <c r="S1586" i="2"/>
  <c r="R1587" i="2" l="1"/>
  <c r="T1587" i="2" s="1"/>
  <c r="P1587" i="2"/>
  <c r="Q1587" i="2"/>
  <c r="S1587" i="2" s="1"/>
  <c r="U1587" i="2"/>
  <c r="V1587" i="2" s="1"/>
  <c r="F1588" i="2" s="1"/>
  <c r="I1587" i="2"/>
  <c r="H1588" i="2" l="1"/>
  <c r="K1588" i="2" s="1"/>
  <c r="N1588" i="2" s="1"/>
  <c r="O1588" i="2" s="1"/>
  <c r="U1588" i="2" s="1"/>
  <c r="J1588" i="2"/>
  <c r="M1588" i="2" s="1"/>
  <c r="G1588" i="2"/>
  <c r="I1588" i="2" s="1"/>
  <c r="P1588" i="2" l="1"/>
  <c r="R1588" i="2"/>
  <c r="T1588" i="2" s="1"/>
  <c r="Q1588" i="2"/>
  <c r="S1588" i="2" l="1"/>
  <c r="G1589" i="2"/>
  <c r="V1588" i="2"/>
  <c r="F1589" i="2" s="1"/>
  <c r="J1589" i="2" l="1"/>
  <c r="M1589" i="2" s="1"/>
  <c r="I1589" i="2"/>
  <c r="H1589" i="2"/>
  <c r="K1589" i="2" s="1"/>
  <c r="N1589" i="2" s="1"/>
  <c r="O1589" i="2" s="1"/>
  <c r="R1589" i="2" l="1"/>
  <c r="T1589" i="2" s="1"/>
  <c r="U1589" i="2"/>
  <c r="Q1589" i="2"/>
  <c r="P1589" i="2"/>
  <c r="V1589" i="2" s="1"/>
  <c r="F1590" i="2" s="1"/>
  <c r="S1589" i="2" l="1"/>
  <c r="G1590" i="2"/>
  <c r="J1590" i="2"/>
  <c r="M1590" i="2" s="1"/>
  <c r="H1590" i="2"/>
  <c r="K1590" i="2" s="1"/>
  <c r="N1590" i="2" s="1"/>
  <c r="O1590" i="2" s="1"/>
  <c r="U1590" i="2" s="1"/>
  <c r="P1590" i="2" l="1"/>
  <c r="V1590" i="2" s="1"/>
  <c r="F1591" i="2" s="1"/>
  <c r="R1590" i="2"/>
  <c r="T1590" i="2" s="1"/>
  <c r="Q1590" i="2"/>
  <c r="S1590" i="2" s="1"/>
  <c r="I1590" i="2"/>
  <c r="G1591" i="2"/>
  <c r="I1591" i="2" l="1"/>
  <c r="J1591" i="2"/>
  <c r="M1591" i="2" s="1"/>
  <c r="H1591" i="2"/>
  <c r="K1591" i="2" s="1"/>
  <c r="N1591" i="2" s="1"/>
  <c r="O1591" i="2" s="1"/>
  <c r="Q1591" i="2" s="1"/>
  <c r="R1591" i="2" l="1"/>
  <c r="T1591" i="2" s="1"/>
  <c r="P1591" i="2"/>
  <c r="S1591" i="2"/>
  <c r="G1592" i="2"/>
  <c r="U1591" i="2"/>
  <c r="V1591" i="2"/>
  <c r="F1592" i="2" s="1"/>
  <c r="J1592" i="2" l="1"/>
  <c r="M1592" i="2" s="1"/>
  <c r="I1592" i="2"/>
  <c r="H1592" i="2"/>
  <c r="K1592" i="2" s="1"/>
  <c r="N1592" i="2" s="1"/>
  <c r="O1592" i="2" s="1"/>
  <c r="R1592" i="2" l="1"/>
  <c r="T1592" i="2" s="1"/>
  <c r="Q1592" i="2"/>
  <c r="P1592" i="2"/>
  <c r="U1592" i="2" l="1"/>
  <c r="V1592" i="2"/>
  <c r="F1593" i="2" s="1"/>
  <c r="S1592" i="2"/>
  <c r="G1593" i="2"/>
  <c r="J1593" i="2" l="1"/>
  <c r="M1593" i="2" s="1"/>
  <c r="I1593" i="2"/>
  <c r="H1593" i="2"/>
  <c r="K1593" i="2" s="1"/>
  <c r="N1593" i="2" s="1"/>
  <c r="O1593" i="2" s="1"/>
  <c r="R1593" i="2" l="1"/>
  <c r="T1593" i="2" s="1"/>
  <c r="Q1593" i="2"/>
  <c r="P1593" i="2"/>
  <c r="S1593" i="2" l="1"/>
  <c r="G1594" i="2"/>
  <c r="U1593" i="2"/>
  <c r="V1593" i="2"/>
  <c r="F1594" i="2" s="1"/>
  <c r="J1594" i="2" l="1"/>
  <c r="M1594" i="2" s="1"/>
  <c r="I1594" i="2"/>
  <c r="H1594" i="2"/>
  <c r="K1594" i="2" s="1"/>
  <c r="N1594" i="2" s="1"/>
  <c r="O1594" i="2" s="1"/>
  <c r="R1594" i="2" l="1"/>
  <c r="T1594" i="2" s="1"/>
  <c r="Q1594" i="2"/>
  <c r="P1594" i="2"/>
  <c r="U1594" i="2"/>
  <c r="S1594" i="2" l="1"/>
  <c r="G1595" i="2"/>
  <c r="V1594" i="2"/>
  <c r="F1595" i="2" s="1"/>
  <c r="J1595" i="2" l="1"/>
  <c r="M1595" i="2" s="1"/>
  <c r="I1595" i="2"/>
  <c r="H1595" i="2"/>
  <c r="K1595" i="2" s="1"/>
  <c r="N1595" i="2" s="1"/>
  <c r="O1595" i="2" s="1"/>
  <c r="O1596" i="2" l="1"/>
  <c r="U1595" i="2"/>
  <c r="R1595" i="2"/>
  <c r="T1595" i="2" s="1"/>
  <c r="Q1595" i="2"/>
  <c r="P1595" i="2"/>
  <c r="V1595" i="2" s="1"/>
  <c r="F1596" i="2" s="1"/>
  <c r="J1596" i="2" l="1"/>
  <c r="M1596" i="2" s="1"/>
  <c r="H1596" i="2"/>
  <c r="K1596" i="2" s="1"/>
  <c r="N1596" i="2" s="1"/>
  <c r="S1595" i="2"/>
  <c r="G1596" i="2"/>
  <c r="I1596" i="2" s="1"/>
  <c r="R1596" i="2"/>
  <c r="T1596" i="2" s="1"/>
  <c r="Q1596" i="2"/>
  <c r="U1596" i="2"/>
  <c r="P1596" i="2" l="1"/>
  <c r="V1596" i="2" s="1"/>
  <c r="F1597" i="2" s="1"/>
  <c r="G1597" i="2"/>
  <c r="J1597" i="2" l="1"/>
  <c r="M1597" i="2" s="1"/>
  <c r="I1597" i="2"/>
  <c r="H1597" i="2"/>
  <c r="K1597" i="2" s="1"/>
  <c r="N1597" i="2" s="1"/>
  <c r="O1597" i="2" s="1"/>
  <c r="S1596" i="2"/>
  <c r="U1597" i="2" l="1"/>
  <c r="R1597" i="2"/>
  <c r="T1597" i="2" s="1"/>
  <c r="Q1597" i="2"/>
  <c r="P1597" i="2"/>
  <c r="V1597" i="2" s="1"/>
  <c r="F1598" i="2" s="1"/>
  <c r="J1598" i="2" l="1"/>
  <c r="M1598" i="2" s="1"/>
  <c r="H1598" i="2"/>
  <c r="K1598" i="2" s="1"/>
  <c r="N1598" i="2" s="1"/>
  <c r="O1598" i="2" s="1"/>
  <c r="S1597" i="2"/>
  <c r="G1598" i="2"/>
  <c r="I1598" i="2" s="1"/>
  <c r="P1598" i="2" l="1"/>
  <c r="U1598" i="2"/>
  <c r="R1598" i="2"/>
  <c r="T1598" i="2" s="1"/>
  <c r="Q1598" i="2"/>
  <c r="S1598" i="2" s="1"/>
  <c r="G1599" i="2"/>
  <c r="V1598" i="2" l="1"/>
  <c r="F1599" i="2" s="1"/>
  <c r="I1599" i="2" l="1"/>
  <c r="L1599" i="2" s="1"/>
  <c r="J1599" i="2"/>
  <c r="M1599" i="2" s="1"/>
  <c r="H1599" i="2"/>
  <c r="K1599" i="2" s="1"/>
  <c r="N1599" i="2" s="1"/>
  <c r="O1599" i="2" s="1"/>
  <c r="U1599" i="2" l="1"/>
  <c r="R1599" i="2"/>
  <c r="T1599" i="2" s="1"/>
  <c r="Q1599" i="2"/>
  <c r="P1599" i="2"/>
  <c r="V1599" i="2" s="1"/>
  <c r="F1600" i="2" s="1"/>
  <c r="J1600" i="2"/>
  <c r="M1600" i="2" s="1"/>
  <c r="H1600" i="2"/>
  <c r="K1600" i="2" s="1"/>
  <c r="S1599" i="2" l="1"/>
  <c r="G1600" i="2"/>
  <c r="I1600" i="2" s="1"/>
  <c r="L1600" i="2" s="1"/>
  <c r="N1600" i="2" s="1"/>
  <c r="O1600" i="2" s="1"/>
  <c r="R1600" i="2" l="1"/>
  <c r="T1600" i="2" s="1"/>
  <c r="Q1600" i="2"/>
  <c r="P1600" i="2"/>
  <c r="U1600" i="2"/>
  <c r="S1600" i="2"/>
  <c r="G1601" i="2"/>
  <c r="V1600" i="2" l="1"/>
  <c r="F1601" i="2" s="1"/>
  <c r="I1601" i="2" s="1"/>
  <c r="L1601" i="2" s="1"/>
  <c r="J1601" i="2" l="1"/>
  <c r="M1601" i="2" s="1"/>
  <c r="H1601" i="2"/>
  <c r="K1601" i="2" s="1"/>
  <c r="N1601" i="2" s="1"/>
  <c r="O1601" i="2" s="1"/>
  <c r="R1601" i="2" l="1"/>
  <c r="T1601" i="2" s="1"/>
  <c r="P1601" i="2"/>
  <c r="O1602" i="2"/>
  <c r="U1602" i="2" s="1"/>
  <c r="U1601" i="2"/>
  <c r="Q1601" i="2"/>
  <c r="S1601" i="2"/>
  <c r="G1602" i="2"/>
  <c r="V1601" i="2"/>
  <c r="F1602" i="2" s="1"/>
  <c r="P1602" i="2" l="1"/>
  <c r="R1602" i="2"/>
  <c r="T1602" i="2" s="1"/>
  <c r="J1602" i="2"/>
  <c r="M1602" i="2" s="1"/>
  <c r="I1602" i="2"/>
  <c r="H1602" i="2"/>
  <c r="K1602" i="2" s="1"/>
  <c r="L1602" i="2" l="1"/>
  <c r="N1602" i="2" s="1"/>
  <c r="Q1602" i="2"/>
  <c r="S1602" i="2" l="1"/>
  <c r="V1602" i="2"/>
  <c r="F1603" i="2" s="1"/>
  <c r="G1603" i="2"/>
  <c r="J1603" i="2" l="1"/>
  <c r="M1603" i="2" s="1"/>
  <c r="I1603" i="2"/>
  <c r="L1603" i="2" s="1"/>
  <c r="H1603" i="2"/>
  <c r="K1603" i="2" s="1"/>
  <c r="N1603" i="2" s="1"/>
  <c r="O1603" i="2" s="1"/>
  <c r="Q1603" i="2" l="1"/>
  <c r="P1603" i="2"/>
  <c r="O1604" i="2"/>
  <c r="R1603" i="2"/>
  <c r="T1603" i="2" s="1"/>
  <c r="U1603" i="2" l="1"/>
  <c r="Q1604" i="2"/>
  <c r="P1604" i="2"/>
  <c r="V1603" i="2"/>
  <c r="F1604" i="2" s="1"/>
  <c r="S1603" i="2"/>
  <c r="G1604" i="2"/>
  <c r="G1605" i="2" s="1"/>
  <c r="J1604" i="2" l="1"/>
  <c r="I1604" i="2"/>
  <c r="L1604" i="2" s="1"/>
  <c r="H1604" i="2"/>
  <c r="K1604" i="2" s="1"/>
  <c r="S1604" i="2"/>
  <c r="M1604" i="2" l="1"/>
  <c r="N1604" i="2" s="1"/>
  <c r="R1604" i="2"/>
  <c r="T1604" i="2" l="1"/>
  <c r="U1604" i="2"/>
  <c r="V1604" i="2" s="1"/>
  <c r="F1605" i="2" s="1"/>
  <c r="J1605" i="2" l="1"/>
  <c r="M1605" i="2" s="1"/>
  <c r="I1605" i="2"/>
  <c r="L1605" i="2" s="1"/>
  <c r="H1605" i="2"/>
  <c r="K1605" i="2" s="1"/>
  <c r="N1605" i="2" l="1"/>
  <c r="O1605" i="2" s="1"/>
  <c r="R1605" i="2" l="1"/>
  <c r="T1605" i="2" s="1"/>
  <c r="Q1605" i="2"/>
  <c r="P1605" i="2"/>
  <c r="U1605" i="2" l="1"/>
  <c r="S1605" i="2"/>
  <c r="G1606" i="2"/>
  <c r="V1605" i="2"/>
  <c r="F1606" i="2" s="1"/>
  <c r="J1606" i="2" l="1"/>
  <c r="M1606" i="2" s="1"/>
  <c r="I1606" i="2"/>
  <c r="L1606" i="2" s="1"/>
  <c r="H1606" i="2"/>
  <c r="K1606" i="2" s="1"/>
  <c r="N1606" i="2" s="1"/>
  <c r="O1606" i="2" s="1"/>
  <c r="R1606" i="2" l="1"/>
  <c r="T1606" i="2" s="1"/>
  <c r="Q1606" i="2"/>
  <c r="P1606" i="2"/>
  <c r="U1606" i="2"/>
  <c r="S1606" i="2" l="1"/>
  <c r="G1607" i="2"/>
  <c r="V1606" i="2"/>
  <c r="F1607" i="2" s="1"/>
  <c r="J1607" i="2" l="1"/>
  <c r="M1607" i="2" s="1"/>
  <c r="I1607" i="2"/>
  <c r="L1607" i="2" s="1"/>
  <c r="H1607" i="2"/>
  <c r="K1607" i="2" s="1"/>
  <c r="N1607" i="2" s="1"/>
  <c r="O1607" i="2" s="1"/>
  <c r="R1607" i="2" l="1"/>
  <c r="T1607" i="2" s="1"/>
  <c r="Q1607" i="2"/>
  <c r="P1607" i="2"/>
  <c r="U1607" i="2" l="1"/>
  <c r="V1607" i="2" s="1"/>
  <c r="F1608" i="2" s="1"/>
  <c r="S1607" i="2"/>
  <c r="G1608" i="2"/>
  <c r="J1608" i="2" l="1"/>
  <c r="M1608" i="2" s="1"/>
  <c r="I1608" i="2"/>
  <c r="L1608" i="2" s="1"/>
  <c r="H1608" i="2"/>
  <c r="K1608" i="2" s="1"/>
  <c r="N1608" i="2" s="1"/>
  <c r="O1608" i="2" s="1"/>
  <c r="R1608" i="2" l="1"/>
  <c r="T1608" i="2" s="1"/>
  <c r="Q1608" i="2"/>
  <c r="P1608" i="2"/>
  <c r="U1608" i="2"/>
  <c r="V1608" i="2" l="1"/>
  <c r="F1609" i="2" s="1"/>
  <c r="S1608" i="2"/>
  <c r="G1609" i="2"/>
  <c r="J1609" i="2" l="1"/>
  <c r="M1609" i="2" s="1"/>
  <c r="I1609" i="2"/>
  <c r="L1609" i="2" s="1"/>
  <c r="H1609" i="2"/>
  <c r="K1609" i="2" s="1"/>
  <c r="N1609" i="2" l="1"/>
  <c r="O1609" i="2" s="1"/>
  <c r="U1609" i="2" s="1"/>
  <c r="P1609" i="2" l="1"/>
  <c r="Q1609" i="2"/>
  <c r="R1609" i="2"/>
  <c r="T1609" i="2" s="1"/>
  <c r="S1609" i="2"/>
  <c r="V1609" i="2" l="1"/>
  <c r="F1610" i="2" s="1"/>
  <c r="I1610" i="2" l="1"/>
  <c r="H1610" i="2"/>
  <c r="K1610" i="2" s="1"/>
  <c r="N1610" i="2" s="1"/>
  <c r="O1610" i="2" s="1"/>
  <c r="J1610" i="2"/>
  <c r="M1610" i="2" s="1"/>
  <c r="U1610" i="2" l="1"/>
  <c r="R1610" i="2"/>
  <c r="T1610" i="2" s="1"/>
  <c r="P1610" i="2"/>
  <c r="V1610" i="2" s="1"/>
  <c r="F1611" i="2" s="1"/>
  <c r="Q1610" i="2"/>
  <c r="G1611" i="2" l="1"/>
  <c r="I1611" i="2" s="1"/>
  <c r="S1610" i="2"/>
  <c r="J1611" i="2"/>
  <c r="M1611" i="2" s="1"/>
  <c r="H1611" i="2"/>
  <c r="K1611" i="2" s="1"/>
  <c r="N1611" i="2" s="1"/>
  <c r="O1611" i="2" s="1"/>
  <c r="R1611" i="2" l="1"/>
  <c r="T1611" i="2" s="1"/>
  <c r="P1611" i="2"/>
  <c r="V1611" i="2" s="1"/>
  <c r="F1612" i="2" s="1"/>
  <c r="U1611" i="2"/>
  <c r="Q1611" i="2"/>
  <c r="G1612" i="2"/>
  <c r="S1611" i="2" l="1"/>
  <c r="J1612" i="2"/>
  <c r="M1612" i="2" s="1"/>
  <c r="I1612" i="2"/>
  <c r="H1612" i="2"/>
  <c r="K1612" i="2" s="1"/>
  <c r="N1612" i="2" s="1"/>
  <c r="O1612" i="2" s="1"/>
  <c r="U1612" i="2" l="1"/>
  <c r="R1612" i="2"/>
  <c r="T1612" i="2" s="1"/>
  <c r="P1612" i="2"/>
  <c r="Q1612" i="2"/>
  <c r="S1612" i="2" l="1"/>
  <c r="G1613" i="2"/>
  <c r="V1612" i="2"/>
  <c r="F1613" i="2" s="1"/>
  <c r="I1613" i="2" l="1"/>
  <c r="J1613" i="2"/>
  <c r="M1613" i="2" s="1"/>
  <c r="H1613" i="2"/>
  <c r="K1613" i="2" s="1"/>
  <c r="N1613" i="2" s="1"/>
  <c r="O1613" i="2" s="1"/>
  <c r="R1613" i="2" l="1"/>
  <c r="T1613" i="2" s="1"/>
  <c r="Q1613" i="2"/>
  <c r="P1613" i="2"/>
  <c r="U1613" i="2"/>
  <c r="V1613" i="2" l="1"/>
  <c r="F1614" i="2" s="1"/>
  <c r="S1613" i="2"/>
  <c r="G1614" i="2"/>
  <c r="I1614" i="2" l="1"/>
  <c r="J1614" i="2"/>
  <c r="M1614" i="2" s="1"/>
  <c r="H1614" i="2"/>
  <c r="K1614" i="2" s="1"/>
  <c r="N1614" i="2" s="1"/>
  <c r="O1614" i="2" s="1"/>
  <c r="U1614" i="2" l="1"/>
  <c r="R1614" i="2"/>
  <c r="T1614" i="2" s="1"/>
  <c r="Q1614" i="2"/>
  <c r="P1614" i="2"/>
  <c r="V1614" i="2" s="1"/>
  <c r="F1615" i="2" s="1"/>
  <c r="J1615" i="2" l="1"/>
  <c r="M1615" i="2" s="1"/>
  <c r="H1615" i="2"/>
  <c r="K1615" i="2" s="1"/>
  <c r="N1615" i="2" s="1"/>
  <c r="O1615" i="2" s="1"/>
  <c r="S1614" i="2"/>
  <c r="G1615" i="2"/>
  <c r="I1615" i="2" l="1"/>
  <c r="Q1615" i="2"/>
  <c r="R1615" i="2"/>
  <c r="T1615" i="2" s="1"/>
  <c r="P1615" i="2"/>
  <c r="U1615" i="2"/>
  <c r="V1615" i="2" l="1"/>
  <c r="F1616" i="2" s="1"/>
  <c r="S1615" i="2"/>
  <c r="G1616" i="2"/>
  <c r="J1616" i="2" l="1"/>
  <c r="M1616" i="2" s="1"/>
  <c r="I1616" i="2"/>
  <c r="H1616" i="2"/>
  <c r="K1616" i="2" s="1"/>
  <c r="N1616" i="2" s="1"/>
  <c r="O1616" i="2" s="1"/>
  <c r="U1616" i="2" l="1"/>
  <c r="R1616" i="2"/>
  <c r="T1616" i="2" s="1"/>
  <c r="Q1616" i="2"/>
  <c r="P1616" i="2"/>
  <c r="V1616" i="2" s="1"/>
  <c r="F1617" i="2" s="1"/>
  <c r="J1617" i="2" l="1"/>
  <c r="M1617" i="2" s="1"/>
  <c r="H1617" i="2"/>
  <c r="K1617" i="2" s="1"/>
  <c r="N1617" i="2" s="1"/>
  <c r="O1617" i="2" s="1"/>
  <c r="I1617" i="2"/>
  <c r="S1616" i="2"/>
  <c r="G1617" i="2"/>
  <c r="R1617" i="2" l="1"/>
  <c r="T1617" i="2" s="1"/>
  <c r="P1617" i="2"/>
  <c r="Q1617" i="2"/>
  <c r="S1617" i="2" s="1"/>
  <c r="U1617" i="2"/>
  <c r="V1617" i="2" l="1"/>
  <c r="F1618" i="2" s="1"/>
  <c r="G1618" i="2"/>
  <c r="I1618" i="2" l="1"/>
  <c r="J1618" i="2"/>
  <c r="M1618" i="2" s="1"/>
  <c r="H1618" i="2"/>
  <c r="K1618" i="2" s="1"/>
  <c r="N1618" i="2" s="1"/>
  <c r="O1618" i="2" s="1"/>
  <c r="U1618" i="2" l="1"/>
  <c r="R1618" i="2"/>
  <c r="T1618" i="2" s="1"/>
  <c r="Q1618" i="2"/>
  <c r="P1618" i="2"/>
  <c r="V1618" i="2" s="1"/>
  <c r="F1619" i="2" s="1"/>
  <c r="J1619" i="2" l="1"/>
  <c r="M1619" i="2" s="1"/>
  <c r="H1619" i="2"/>
  <c r="K1619" i="2" s="1"/>
  <c r="N1619" i="2" s="1"/>
  <c r="O1619" i="2" s="1"/>
  <c r="I1619" i="2"/>
  <c r="S1618" i="2"/>
  <c r="G1619" i="2"/>
  <c r="U1619" i="2" l="1"/>
  <c r="R1619" i="2"/>
  <c r="T1619" i="2" s="1"/>
  <c r="Q1619" i="2"/>
  <c r="P1619" i="2"/>
  <c r="V1619" i="2" s="1"/>
  <c r="F1620" i="2" s="1"/>
  <c r="J1620" i="2" l="1"/>
  <c r="M1620" i="2" s="1"/>
  <c r="H1620" i="2"/>
  <c r="K1620" i="2" s="1"/>
  <c r="N1620" i="2" s="1"/>
  <c r="O1620" i="2" s="1"/>
  <c r="S1619" i="2"/>
  <c r="G1620" i="2"/>
  <c r="I1620" i="2" l="1"/>
  <c r="U1620" i="2"/>
  <c r="R1620" i="2"/>
  <c r="T1620" i="2" s="1"/>
  <c r="P1620" i="2"/>
  <c r="O1621" i="2"/>
  <c r="Q1620" i="2"/>
  <c r="S1620" i="2" s="1"/>
  <c r="R1621" i="2" l="1"/>
  <c r="T1621" i="2" s="1"/>
  <c r="Q1621" i="2"/>
  <c r="U1621" i="2"/>
  <c r="V1620" i="2"/>
  <c r="F1621" i="2" s="1"/>
  <c r="G1621" i="2"/>
  <c r="G1622" i="2" s="1"/>
  <c r="I1621" i="2" l="1"/>
  <c r="J1621" i="2"/>
  <c r="M1621" i="2" s="1"/>
  <c r="H1621" i="2"/>
  <c r="K1621" i="2" l="1"/>
  <c r="N1621" i="2" s="1"/>
  <c r="P1621" i="2"/>
  <c r="S1621" i="2" l="1"/>
  <c r="V1621" i="2"/>
  <c r="F1622" i="2" s="1"/>
  <c r="I1622" i="2" l="1"/>
  <c r="H1622" i="2"/>
  <c r="K1622" i="2" s="1"/>
  <c r="J1622" i="2"/>
  <c r="M1622" i="2" s="1"/>
  <c r="N1622" i="2" l="1"/>
  <c r="O1622" i="2" s="1"/>
  <c r="Q1622" i="2" l="1"/>
  <c r="O1623" i="2"/>
  <c r="U1623" i="2" s="1"/>
  <c r="R1622" i="2"/>
  <c r="T1622" i="2" s="1"/>
  <c r="P1622" i="2"/>
  <c r="U1622" i="2"/>
  <c r="V1622" i="2" l="1"/>
  <c r="F1623" i="2" s="1"/>
  <c r="Q1623" i="2"/>
  <c r="P1623" i="2"/>
  <c r="R1623" i="2"/>
  <c r="T1623" i="2" s="1"/>
  <c r="S1622" i="2"/>
  <c r="G1623" i="2"/>
  <c r="G1624" i="2" s="1"/>
  <c r="S1623" i="2" l="1"/>
  <c r="J1623" i="2"/>
  <c r="M1623" i="2" s="1"/>
  <c r="I1623" i="2"/>
  <c r="L1623" i="2" s="1"/>
  <c r="H1623" i="2"/>
  <c r="K1623" i="2" s="1"/>
  <c r="V1623" i="2"/>
  <c r="F1624" i="2" s="1"/>
  <c r="N1623" i="2" l="1"/>
  <c r="J1624" i="2"/>
  <c r="M1624" i="2" s="1"/>
  <c r="I1624" i="2"/>
  <c r="L1624" i="2" s="1"/>
  <c r="H1624" i="2"/>
  <c r="K1624" i="2" s="1"/>
  <c r="N1624" i="2" s="1"/>
  <c r="O1624" i="2" s="1"/>
  <c r="R1624" i="2" s="1"/>
  <c r="T1624" i="2" s="1"/>
  <c r="U1624" i="2" l="1"/>
  <c r="Q1624" i="2"/>
  <c r="P1624" i="2"/>
  <c r="S1624" i="2" l="1"/>
  <c r="G1625" i="2"/>
  <c r="V1624" i="2"/>
  <c r="F1625" i="2" s="1"/>
  <c r="J1625" i="2" l="1"/>
  <c r="M1625" i="2" s="1"/>
  <c r="I1625" i="2"/>
  <c r="L1625" i="2" s="1"/>
  <c r="H1625" i="2"/>
  <c r="K1625" i="2" s="1"/>
  <c r="N1625" i="2" l="1"/>
  <c r="O1625" i="2" s="1"/>
  <c r="P1625" i="2" l="1"/>
  <c r="R1625" i="2"/>
  <c r="T1625" i="2" s="1"/>
  <c r="Q1625" i="2"/>
  <c r="U1625" i="2"/>
  <c r="S1625" i="2" l="1"/>
  <c r="G1626" i="2"/>
  <c r="V1625" i="2"/>
  <c r="F1626" i="2" s="1"/>
  <c r="J1626" i="2" l="1"/>
  <c r="M1626" i="2" s="1"/>
  <c r="I1626" i="2"/>
  <c r="L1626" i="2" s="1"/>
  <c r="H1626" i="2"/>
  <c r="K1626" i="2" s="1"/>
  <c r="N1626" i="2" s="1"/>
  <c r="O1626" i="2" s="1"/>
  <c r="Q1626" i="2" l="1"/>
  <c r="P1626" i="2"/>
  <c r="U1626" i="2"/>
  <c r="R1626" i="2"/>
  <c r="T1626" i="2" s="1"/>
  <c r="V1626" i="2" l="1"/>
  <c r="F1627" i="2" s="1"/>
  <c r="S1626" i="2"/>
  <c r="G1627" i="2"/>
  <c r="J1627" i="2" l="1"/>
  <c r="M1627" i="2" s="1"/>
  <c r="I1627" i="2"/>
  <c r="L1627" i="2" s="1"/>
  <c r="H1627" i="2"/>
  <c r="K1627" i="2" s="1"/>
  <c r="N1627" i="2" s="1"/>
  <c r="O1627" i="2" s="1"/>
  <c r="R1627" i="2" l="1"/>
  <c r="T1627" i="2" s="1"/>
  <c r="P1627" i="2"/>
  <c r="V1627" i="2" s="1"/>
  <c r="F1628" i="2" s="1"/>
  <c r="Q1627" i="2"/>
  <c r="U1627" i="2"/>
  <c r="G1628" i="2" l="1"/>
  <c r="S1627" i="2"/>
  <c r="J1628" i="2"/>
  <c r="M1628" i="2" s="1"/>
  <c r="I1628" i="2"/>
  <c r="L1628" i="2" s="1"/>
  <c r="H1628" i="2"/>
  <c r="K1628" i="2" s="1"/>
  <c r="N1628" i="2" l="1"/>
  <c r="O1628" i="2" s="1"/>
  <c r="Q1628" i="2" l="1"/>
  <c r="P1628" i="2"/>
  <c r="R1628" i="2"/>
  <c r="T1628" i="2" s="1"/>
  <c r="U1628" i="2"/>
  <c r="V1628" i="2" l="1"/>
  <c r="F1629" i="2" s="1"/>
  <c r="S1628" i="2"/>
  <c r="G1629" i="2"/>
  <c r="J1629" i="2" l="1"/>
  <c r="M1629" i="2" s="1"/>
  <c r="I1629" i="2"/>
  <c r="L1629" i="2" s="1"/>
  <c r="H1629" i="2"/>
  <c r="K1629" i="2" s="1"/>
  <c r="N1629" i="2" l="1"/>
  <c r="O1629" i="2" s="1"/>
  <c r="P1629" i="2" l="1"/>
  <c r="R1629" i="2"/>
  <c r="T1629" i="2" s="1"/>
  <c r="Q1629" i="2"/>
  <c r="U1629" i="2"/>
  <c r="V1629" i="2" l="1"/>
  <c r="F1630" i="2" s="1"/>
  <c r="S1629" i="2"/>
  <c r="G1630" i="2"/>
  <c r="I1630" i="2" l="1"/>
  <c r="L1630" i="2" s="1"/>
  <c r="J1630" i="2"/>
  <c r="M1630" i="2" s="1"/>
  <c r="H1630" i="2"/>
  <c r="K1630" i="2" s="1"/>
  <c r="N1630" i="2" s="1"/>
  <c r="O1630" i="2" s="1"/>
  <c r="R1630" i="2" l="1"/>
  <c r="T1630" i="2" s="1"/>
  <c r="P1630" i="2"/>
  <c r="Q1630" i="2"/>
  <c r="U1630" i="2"/>
  <c r="V1630" i="2" l="1"/>
  <c r="F1631" i="2" s="1"/>
  <c r="S1630" i="2"/>
  <c r="G1631" i="2"/>
  <c r="J1631" i="2" l="1"/>
  <c r="M1631" i="2" s="1"/>
  <c r="I1631" i="2"/>
  <c r="L1631" i="2" s="1"/>
  <c r="H1631" i="2"/>
  <c r="K1631" i="2" s="1"/>
  <c r="N1631" i="2" l="1"/>
  <c r="O1631" i="2" s="1"/>
  <c r="P1631" i="2" l="1"/>
  <c r="R1631" i="2"/>
  <c r="T1631" i="2" s="1"/>
  <c r="Q1631" i="2"/>
  <c r="U1631" i="2"/>
  <c r="S1631" i="2" l="1"/>
  <c r="G1632" i="2"/>
  <c r="V1631" i="2"/>
  <c r="F1632" i="2" s="1"/>
  <c r="J1632" i="2" l="1"/>
  <c r="M1632" i="2" s="1"/>
  <c r="I1632" i="2"/>
  <c r="L1632" i="2" s="1"/>
  <c r="H1632" i="2"/>
  <c r="K1632" i="2" s="1"/>
  <c r="N1632" i="2" s="1"/>
  <c r="O1632" i="2" s="1"/>
  <c r="P1632" i="2" l="1"/>
  <c r="Q1632" i="2"/>
  <c r="R1632" i="2"/>
  <c r="T1632" i="2" s="1"/>
  <c r="U1632" i="2"/>
  <c r="S1632" i="2" l="1"/>
  <c r="G1633" i="2"/>
  <c r="V1632" i="2"/>
  <c r="F1633" i="2" s="1"/>
  <c r="I1633" i="2" l="1"/>
  <c r="J1633" i="2"/>
  <c r="M1633" i="2" s="1"/>
  <c r="H1633" i="2"/>
  <c r="K1633" i="2" s="1"/>
  <c r="N1633" i="2" s="1"/>
  <c r="O1633" i="2" s="1"/>
  <c r="P1633" i="2" l="1"/>
  <c r="R1633" i="2"/>
  <c r="T1633" i="2" s="1"/>
  <c r="Q1633" i="2"/>
  <c r="S1633" i="2" s="1"/>
  <c r="U1633" i="2"/>
  <c r="V1633" i="2" s="1"/>
  <c r="F1634" i="2" s="1"/>
  <c r="J1634" i="2" l="1"/>
  <c r="M1634" i="2" s="1"/>
  <c r="I1634" i="2"/>
  <c r="H1634" i="2"/>
  <c r="K1634" i="2" s="1"/>
  <c r="N1634" i="2" s="1"/>
  <c r="O1634" i="2" s="1"/>
  <c r="Q1634" i="2" l="1"/>
  <c r="R1634" i="2"/>
  <c r="T1634" i="2" s="1"/>
  <c r="P1634" i="2"/>
  <c r="U1634" i="2"/>
  <c r="V1634" i="2" l="1"/>
  <c r="F1635" i="2" s="1"/>
  <c r="S1634" i="2"/>
  <c r="G1635" i="2"/>
  <c r="J1635" i="2" l="1"/>
  <c r="M1635" i="2" s="1"/>
  <c r="H1635" i="2"/>
  <c r="K1635" i="2" s="1"/>
  <c r="I1635" i="2"/>
  <c r="N1635" i="2" l="1"/>
  <c r="O1635" i="2" s="1"/>
  <c r="R1635" i="2" l="1"/>
  <c r="T1635" i="2" s="1"/>
  <c r="P1635" i="2"/>
  <c r="U1635" i="2"/>
  <c r="Q1635" i="2"/>
  <c r="S1635" i="2" l="1"/>
  <c r="G1636" i="2"/>
  <c r="V1635" i="2"/>
  <c r="F1636" i="2" s="1"/>
  <c r="J1636" i="2" l="1"/>
  <c r="M1636" i="2" s="1"/>
  <c r="I1636" i="2"/>
  <c r="H1636" i="2"/>
  <c r="K1636" i="2" s="1"/>
  <c r="N1636" i="2" s="1"/>
  <c r="O1636" i="2" s="1"/>
  <c r="P1636" i="2" l="1"/>
  <c r="R1636" i="2"/>
  <c r="T1636" i="2" s="1"/>
  <c r="Q1636" i="2"/>
  <c r="U1636" i="2"/>
  <c r="V1636" i="2" s="1"/>
  <c r="F1637" i="2" s="1"/>
  <c r="I1637" i="2" l="1"/>
  <c r="J1637" i="2"/>
  <c r="M1637" i="2" s="1"/>
  <c r="H1637" i="2"/>
  <c r="K1637" i="2" s="1"/>
  <c r="S1636" i="2"/>
  <c r="G1637" i="2"/>
  <c r="N1637" i="2" l="1"/>
  <c r="O1637" i="2" s="1"/>
  <c r="Q1637" i="2" l="1"/>
  <c r="R1637" i="2"/>
  <c r="T1637" i="2" s="1"/>
  <c r="P1637" i="2"/>
  <c r="U1637" i="2"/>
  <c r="V1637" i="2" l="1"/>
  <c r="F1638" i="2" s="1"/>
  <c r="S1637" i="2"/>
  <c r="G1638" i="2"/>
  <c r="I1638" i="2" l="1"/>
  <c r="H1638" i="2"/>
  <c r="K1638" i="2" s="1"/>
  <c r="N1638" i="2" s="1"/>
  <c r="O1638" i="2" s="1"/>
  <c r="J1638" i="2"/>
  <c r="M1638" i="2" s="1"/>
  <c r="R1638" i="2" l="1"/>
  <c r="T1638" i="2" s="1"/>
  <c r="Q1638" i="2"/>
  <c r="P1638" i="2"/>
  <c r="U1638" i="2"/>
  <c r="V1638" i="2" s="1"/>
  <c r="F1639" i="2" s="1"/>
  <c r="J1639" i="2" l="1"/>
  <c r="M1639" i="2" s="1"/>
  <c r="H1639" i="2"/>
  <c r="K1639" i="2" s="1"/>
  <c r="N1639" i="2" s="1"/>
  <c r="O1639" i="2" s="1"/>
  <c r="S1638" i="2"/>
  <c r="G1639" i="2"/>
  <c r="U1639" i="2" l="1"/>
  <c r="R1639" i="2"/>
  <c r="T1639" i="2" s="1"/>
  <c r="Q1639" i="2"/>
  <c r="P1639" i="2"/>
  <c r="V1639" i="2" s="1"/>
  <c r="F1640" i="2" s="1"/>
  <c r="I1639" i="2"/>
  <c r="J1640" i="2" l="1"/>
  <c r="M1640" i="2" s="1"/>
  <c r="H1640" i="2"/>
  <c r="K1640" i="2" s="1"/>
  <c r="N1640" i="2" s="1"/>
  <c r="O1640" i="2" s="1"/>
  <c r="S1639" i="2"/>
  <c r="G1640" i="2"/>
  <c r="I1640" i="2" l="1"/>
  <c r="Q1640" i="2"/>
  <c r="P1640" i="2"/>
  <c r="R1640" i="2"/>
  <c r="T1640" i="2" s="1"/>
  <c r="U1640" i="2"/>
  <c r="V1640" i="2" s="1"/>
  <c r="F1641" i="2" s="1"/>
  <c r="J1641" i="2" l="1"/>
  <c r="M1641" i="2" s="1"/>
  <c r="H1641" i="2"/>
  <c r="K1641" i="2" s="1"/>
  <c r="N1641" i="2" s="1"/>
  <c r="O1641" i="2" s="1"/>
  <c r="S1640" i="2"/>
  <c r="G1641" i="2"/>
  <c r="I1641" i="2" s="1"/>
  <c r="Q1641" i="2" l="1"/>
  <c r="P1641" i="2"/>
  <c r="V1641" i="2" s="1"/>
  <c r="F1642" i="2" s="1"/>
  <c r="J1642" i="2" s="1"/>
  <c r="M1642" i="2" s="1"/>
  <c r="R1641" i="2"/>
  <c r="T1641" i="2" s="1"/>
  <c r="U1641" i="2"/>
  <c r="H1642" i="2" l="1"/>
  <c r="K1642" i="2" s="1"/>
  <c r="N1642" i="2" s="1"/>
  <c r="O1642" i="2" s="1"/>
  <c r="S1641" i="2"/>
  <c r="G1642" i="2"/>
  <c r="I1642" i="2" s="1"/>
  <c r="P1642" i="2" l="1"/>
  <c r="Q1642" i="2"/>
  <c r="R1642" i="2"/>
  <c r="T1642" i="2" s="1"/>
  <c r="S1642" i="2"/>
  <c r="G1643" i="2"/>
  <c r="U1642" i="2"/>
  <c r="V1642" i="2" s="1"/>
  <c r="F1643" i="2" s="1"/>
  <c r="J1643" i="2" l="1"/>
  <c r="M1643" i="2" s="1"/>
  <c r="I1643" i="2"/>
  <c r="H1643" i="2"/>
  <c r="K1643" i="2" s="1"/>
  <c r="N1643" i="2" s="1"/>
  <c r="O1643" i="2" s="1"/>
  <c r="Q1643" i="2" l="1"/>
  <c r="P1643" i="2"/>
  <c r="R1643" i="2"/>
  <c r="T1643" i="2" s="1"/>
  <c r="U1643" i="2" l="1"/>
  <c r="V1643" i="2"/>
  <c r="F1644" i="2" s="1"/>
  <c r="S1643" i="2"/>
  <c r="G1644" i="2"/>
  <c r="J1644" i="2" l="1"/>
  <c r="M1644" i="2" s="1"/>
  <c r="I1644" i="2"/>
  <c r="H1644" i="2"/>
  <c r="K1644" i="2" s="1"/>
  <c r="N1644" i="2" s="1"/>
  <c r="O1644" i="2" s="1"/>
  <c r="P1644" i="2" l="1"/>
  <c r="R1644" i="2"/>
  <c r="T1644" i="2" s="1"/>
  <c r="Q1644" i="2"/>
  <c r="S1644" i="2" l="1"/>
  <c r="G1645" i="2"/>
  <c r="U1644" i="2"/>
  <c r="V1644" i="2"/>
  <c r="F1645" i="2" s="1"/>
  <c r="I1645" i="2" l="1"/>
  <c r="J1645" i="2"/>
  <c r="M1645" i="2" s="1"/>
  <c r="H1645" i="2"/>
  <c r="K1645" i="2" s="1"/>
  <c r="N1645" i="2" s="1"/>
  <c r="O1645" i="2" s="1"/>
  <c r="R1645" i="2" l="1"/>
  <c r="T1645" i="2" s="1"/>
  <c r="Q1645" i="2"/>
  <c r="P1645" i="2"/>
  <c r="S1645" i="2" l="1"/>
  <c r="G1646" i="2"/>
  <c r="U1645" i="2"/>
  <c r="V1645" i="2" s="1"/>
  <c r="F1646" i="2" s="1"/>
  <c r="J1646" i="2" l="1"/>
  <c r="M1646" i="2" s="1"/>
  <c r="I1646" i="2"/>
  <c r="H1646" i="2"/>
  <c r="K1646" i="2" s="1"/>
  <c r="N1646" i="2" l="1"/>
  <c r="O1646" i="2" s="1"/>
  <c r="R1646" i="2" s="1"/>
  <c r="T1646" i="2" s="1"/>
  <c r="P1646" i="2" l="1"/>
  <c r="U1646" i="2"/>
  <c r="Q1646" i="2"/>
  <c r="S1646" i="2"/>
  <c r="G1647" i="2"/>
  <c r="V1646" i="2" l="1"/>
  <c r="F1647" i="2" s="1"/>
  <c r="I1647" i="2"/>
  <c r="J1647" i="2" l="1"/>
  <c r="M1647" i="2" s="1"/>
  <c r="H1647" i="2"/>
  <c r="K1647" i="2" s="1"/>
  <c r="N1647" i="2" l="1"/>
  <c r="O1647" i="2" s="1"/>
  <c r="Q1647" i="2" l="1"/>
  <c r="R1647" i="2"/>
  <c r="T1647" i="2" s="1"/>
  <c r="P1647" i="2"/>
  <c r="U1647" i="2" l="1"/>
  <c r="V1647" i="2" s="1"/>
  <c r="F1648" i="2" s="1"/>
  <c r="G1648" i="2"/>
  <c r="S1647" i="2"/>
  <c r="J1648" i="2" l="1"/>
  <c r="M1648" i="2" s="1"/>
  <c r="H1648" i="2"/>
  <c r="K1648" i="2" s="1"/>
  <c r="I1648" i="2"/>
  <c r="L1648" i="2" s="1"/>
  <c r="N1648" i="2" s="1"/>
  <c r="O1648" i="2" s="1"/>
  <c r="R1648" i="2" l="1"/>
  <c r="T1648" i="2" s="1"/>
  <c r="Q1648" i="2"/>
  <c r="P1648" i="2"/>
  <c r="U1648" i="2"/>
  <c r="V1648" i="2" l="1"/>
  <c r="F1649" i="2" s="1"/>
  <c r="S1648" i="2"/>
  <c r="G1649" i="2"/>
  <c r="I1649" i="2" l="1"/>
  <c r="L1649" i="2" s="1"/>
  <c r="J1649" i="2"/>
  <c r="M1649" i="2" s="1"/>
  <c r="H1649" i="2"/>
  <c r="K1649" i="2" s="1"/>
  <c r="N1649" i="2" s="1"/>
  <c r="O1649" i="2" s="1"/>
  <c r="Q1649" i="2" l="1"/>
  <c r="P1649" i="2"/>
  <c r="R1649" i="2"/>
  <c r="T1649" i="2" s="1"/>
  <c r="U1649" i="2"/>
  <c r="V1649" i="2" l="1"/>
  <c r="F1650" i="2" s="1"/>
  <c r="H1650" i="2"/>
  <c r="K1650" i="2" s="1"/>
  <c r="J1650" i="2"/>
  <c r="M1650" i="2" s="1"/>
  <c r="S1649" i="2"/>
  <c r="G1650" i="2"/>
  <c r="I1650" i="2" s="1"/>
  <c r="L1650" i="2" s="1"/>
  <c r="N1650" i="2" l="1"/>
  <c r="O1650" i="2" s="1"/>
  <c r="R1650" i="2" l="1"/>
  <c r="T1650" i="2" s="1"/>
  <c r="Q1650" i="2"/>
  <c r="P1650" i="2"/>
  <c r="U1650" i="2"/>
  <c r="V1650" i="2" s="1"/>
  <c r="F1651" i="2" s="1"/>
  <c r="J1651" i="2" l="1"/>
  <c r="M1651" i="2" s="1"/>
  <c r="H1651" i="2"/>
  <c r="K1651" i="2" s="1"/>
  <c r="S1650" i="2"/>
  <c r="G1651" i="2"/>
  <c r="I1651" i="2" s="1"/>
  <c r="L1651" i="2" s="1"/>
  <c r="N1651" i="2" l="1"/>
  <c r="O1651" i="2" s="1"/>
  <c r="R1651" i="2" l="1"/>
  <c r="T1651" i="2" s="1"/>
  <c r="Q1651" i="2"/>
  <c r="P1651" i="2"/>
  <c r="U1651" i="2"/>
  <c r="V1651" i="2" l="1"/>
  <c r="F1652" i="2" s="1"/>
  <c r="S1651" i="2"/>
  <c r="G1652" i="2"/>
  <c r="J1652" i="2" l="1"/>
  <c r="M1652" i="2" s="1"/>
  <c r="I1652" i="2"/>
  <c r="L1652" i="2" s="1"/>
  <c r="H1652" i="2"/>
  <c r="K1652" i="2" s="1"/>
  <c r="N1652" i="2" l="1"/>
  <c r="O1652" i="2" s="1"/>
  <c r="Q1652" i="2" s="1"/>
  <c r="R1652" i="2" l="1"/>
  <c r="T1652" i="2" s="1"/>
  <c r="P1652" i="2"/>
  <c r="S1652" i="2" s="1"/>
  <c r="G1653" i="2"/>
  <c r="U1652" i="2" l="1"/>
  <c r="V1652" i="2" s="1"/>
  <c r="F1653" i="2" s="1"/>
  <c r="J1653" i="2"/>
  <c r="M1653" i="2" s="1"/>
  <c r="I1653" i="2"/>
  <c r="L1653" i="2" s="1"/>
  <c r="H1653" i="2"/>
  <c r="K1653" i="2" s="1"/>
  <c r="N1653" i="2" s="1"/>
  <c r="O1653" i="2" s="1"/>
  <c r="Q1653" i="2" l="1"/>
  <c r="P1653" i="2"/>
  <c r="R1653" i="2"/>
  <c r="T1653" i="2" s="1"/>
  <c r="U1653" i="2"/>
  <c r="V1653" i="2" l="1"/>
  <c r="F1654" i="2" s="1"/>
  <c r="S1653" i="2"/>
  <c r="G1654" i="2"/>
  <c r="J1654" i="2" l="1"/>
  <c r="M1654" i="2" s="1"/>
  <c r="I1654" i="2"/>
  <c r="L1654" i="2" s="1"/>
  <c r="H1654" i="2"/>
  <c r="K1654" i="2" s="1"/>
  <c r="N1654" i="2" s="1"/>
  <c r="O1654" i="2" s="1"/>
  <c r="R1654" i="2" l="1"/>
  <c r="T1654" i="2" s="1"/>
  <c r="Q1654" i="2"/>
  <c r="P1654" i="2"/>
  <c r="U1654" i="2"/>
  <c r="V1654" i="2" s="1"/>
  <c r="F1655" i="2" s="1"/>
  <c r="J1655" i="2" l="1"/>
  <c r="M1655" i="2" s="1"/>
  <c r="H1655" i="2"/>
  <c r="K1655" i="2" s="1"/>
  <c r="S1654" i="2"/>
  <c r="G1655" i="2"/>
  <c r="I1655" i="2" s="1"/>
  <c r="L1655" i="2" s="1"/>
  <c r="N1655" i="2" l="1"/>
  <c r="O1655" i="2" s="1"/>
  <c r="R1655" i="2" l="1"/>
  <c r="T1655" i="2" s="1"/>
  <c r="Q1655" i="2"/>
  <c r="P1655" i="2"/>
  <c r="U1655" i="2"/>
  <c r="V1655" i="2" s="1"/>
  <c r="F1656" i="2" s="1"/>
  <c r="J1656" i="2" l="1"/>
  <c r="M1656" i="2" s="1"/>
  <c r="H1656" i="2"/>
  <c r="K1656" i="2" s="1"/>
  <c r="S1655" i="2"/>
  <c r="G1656" i="2"/>
  <c r="I1656" i="2" s="1"/>
  <c r="L1656" i="2" s="1"/>
  <c r="N1656" i="2" l="1"/>
  <c r="O1656" i="2" s="1"/>
  <c r="P1656" i="2" l="1"/>
  <c r="R1656" i="2"/>
  <c r="T1656" i="2" s="1"/>
  <c r="Q1656" i="2"/>
  <c r="U1656" i="2"/>
  <c r="S1656" i="2" l="1"/>
  <c r="G1657" i="2"/>
  <c r="V1656" i="2"/>
  <c r="F1657" i="2" s="1"/>
  <c r="I1657" i="2" l="1"/>
  <c r="L1657" i="2" s="1"/>
  <c r="J1657" i="2"/>
  <c r="M1657" i="2" s="1"/>
  <c r="H1657" i="2"/>
  <c r="K1657" i="2" s="1"/>
  <c r="N1657" i="2" s="1"/>
  <c r="O1657" i="2" s="1"/>
  <c r="U1657" i="2" l="1"/>
  <c r="Q1657" i="2"/>
  <c r="P1657" i="2"/>
  <c r="V1657" i="2" s="1"/>
  <c r="F1658" i="2" s="1"/>
  <c r="R1657" i="2"/>
  <c r="T1657" i="2" s="1"/>
  <c r="J1658" i="2" l="1"/>
  <c r="M1658" i="2" s="1"/>
  <c r="I1658" i="2"/>
  <c r="H1658" i="2"/>
  <c r="K1658" i="2" s="1"/>
  <c r="N1658" i="2" s="1"/>
  <c r="O1658" i="2" s="1"/>
  <c r="S1657" i="2"/>
  <c r="R1658" i="2"/>
  <c r="T1658" i="2" s="1"/>
  <c r="Q1658" i="2"/>
  <c r="U1658" i="2"/>
  <c r="P1658" i="2"/>
  <c r="V1658" i="2" s="1"/>
  <c r="F1659" i="2" s="1"/>
  <c r="H1659" i="2" l="1"/>
  <c r="K1659" i="2" s="1"/>
  <c r="J1659" i="2"/>
  <c r="M1659" i="2" s="1"/>
  <c r="S1658" i="2"/>
  <c r="G1659" i="2"/>
  <c r="I1659" i="2" l="1"/>
  <c r="N1659" i="2"/>
  <c r="O1659" i="2" s="1"/>
  <c r="R1659" i="2" l="1"/>
  <c r="T1659" i="2" s="1"/>
  <c r="U1659" i="2"/>
  <c r="Q1659" i="2"/>
  <c r="P1659" i="2"/>
  <c r="V1659" i="2" s="1"/>
  <c r="F1660" i="2" s="1"/>
  <c r="J1660" i="2" l="1"/>
  <c r="M1660" i="2" s="1"/>
  <c r="H1660" i="2"/>
  <c r="K1660" i="2" s="1"/>
  <c r="N1660" i="2" s="1"/>
  <c r="O1660" i="2" s="1"/>
  <c r="S1659" i="2"/>
  <c r="G1660" i="2"/>
  <c r="R1660" i="2"/>
  <c r="T1660" i="2" s="1"/>
  <c r="Q1660" i="2"/>
  <c r="U1660" i="2"/>
  <c r="P1660" i="2"/>
  <c r="V1660" i="2" s="1"/>
  <c r="F1661" i="2" s="1"/>
  <c r="J1661" i="2" l="1"/>
  <c r="M1661" i="2" s="1"/>
  <c r="H1661" i="2"/>
  <c r="K1661" i="2" s="1"/>
  <c r="N1661" i="2" s="1"/>
  <c r="O1661" i="2" s="1"/>
  <c r="S1660" i="2"/>
  <c r="G1661" i="2"/>
  <c r="I1660" i="2"/>
  <c r="U1661" i="2" l="1"/>
  <c r="Q1661" i="2"/>
  <c r="P1661" i="2"/>
  <c r="V1661" i="2" s="1"/>
  <c r="F1662" i="2" s="1"/>
  <c r="R1661" i="2"/>
  <c r="T1661" i="2" s="1"/>
  <c r="I1661" i="2"/>
  <c r="J1662" i="2" l="1"/>
  <c r="M1662" i="2" s="1"/>
  <c r="H1662" i="2"/>
  <c r="K1662" i="2" s="1"/>
  <c r="N1662" i="2" s="1"/>
  <c r="O1662" i="2" s="1"/>
  <c r="S1661" i="2"/>
  <c r="G1662" i="2"/>
  <c r="I1662" i="2" l="1"/>
  <c r="P1662" i="2"/>
  <c r="R1662" i="2"/>
  <c r="T1662" i="2" s="1"/>
  <c r="Q1662" i="2"/>
  <c r="S1662" i="2" s="1"/>
  <c r="U1662" i="2"/>
  <c r="V1662" i="2" l="1"/>
  <c r="F1663" i="2" s="1"/>
  <c r="G1663" i="2"/>
  <c r="H1663" i="2" l="1"/>
  <c r="K1663" i="2" s="1"/>
  <c r="J1663" i="2"/>
  <c r="M1663" i="2" s="1"/>
  <c r="I1663" i="2"/>
  <c r="N1663" i="2" l="1"/>
  <c r="O1663" i="2" s="1"/>
  <c r="R1663" i="2" l="1"/>
  <c r="T1663" i="2" s="1"/>
  <c r="U1663" i="2"/>
  <c r="Q1663" i="2"/>
  <c r="P1663" i="2"/>
  <c r="V1663" i="2" s="1"/>
  <c r="F1664" i="2" s="1"/>
  <c r="J1664" i="2" l="1"/>
  <c r="M1664" i="2" s="1"/>
  <c r="H1664" i="2"/>
  <c r="K1664" i="2" s="1"/>
  <c r="N1664" i="2" s="1"/>
  <c r="O1664" i="2" s="1"/>
  <c r="S1663" i="2"/>
  <c r="G1664" i="2"/>
  <c r="I1664" i="2" l="1"/>
  <c r="U1664" i="2"/>
  <c r="R1664" i="2"/>
  <c r="T1664" i="2" s="1"/>
  <c r="Q1664" i="2"/>
  <c r="P1664" i="2"/>
  <c r="V1664" i="2" s="1"/>
  <c r="F1665" i="2" s="1"/>
  <c r="J1665" i="2" l="1"/>
  <c r="M1665" i="2" s="1"/>
  <c r="H1665" i="2"/>
  <c r="K1665" i="2" s="1"/>
  <c r="N1665" i="2" s="1"/>
  <c r="O1665" i="2" s="1"/>
  <c r="S1664" i="2"/>
  <c r="Q1665" i="2"/>
  <c r="P1665" i="2"/>
  <c r="U1665" i="2"/>
  <c r="R1665" i="2"/>
  <c r="T1665" i="2" s="1"/>
  <c r="G1665" i="2"/>
  <c r="G1666" i="2" s="1"/>
  <c r="V1665" i="2" l="1"/>
  <c r="F1666" i="2" s="1"/>
  <c r="S1665" i="2"/>
  <c r="I1665" i="2"/>
  <c r="J1666" i="2" l="1"/>
  <c r="M1666" i="2" s="1"/>
  <c r="I1666" i="2"/>
  <c r="H1666" i="2"/>
  <c r="K1666" i="2" s="1"/>
  <c r="N1666" i="2" s="1"/>
  <c r="O1666" i="2" s="1"/>
  <c r="R1666" i="2" l="1"/>
  <c r="T1666" i="2" s="1"/>
  <c r="Q1666" i="2"/>
  <c r="P1666" i="2"/>
  <c r="U1666" i="2"/>
  <c r="V1666" i="2" s="1"/>
  <c r="F1667" i="2" s="1"/>
  <c r="J1667" i="2" l="1"/>
  <c r="M1667" i="2" s="1"/>
  <c r="H1667" i="2"/>
  <c r="K1667" i="2" s="1"/>
  <c r="S1666" i="2"/>
  <c r="G1667" i="2"/>
  <c r="I1667" i="2" l="1"/>
  <c r="N1667" i="2"/>
  <c r="O1667" i="2" s="1"/>
  <c r="Q1667" i="2" l="1"/>
  <c r="P1667" i="2"/>
  <c r="R1667" i="2"/>
  <c r="T1667" i="2" s="1"/>
  <c r="U1667" i="2"/>
  <c r="V1667" i="2" s="1"/>
  <c r="F1668" i="2" s="1"/>
  <c r="J1668" i="2" l="1"/>
  <c r="M1668" i="2" s="1"/>
  <c r="H1668" i="2"/>
  <c r="K1668" i="2" s="1"/>
  <c r="S1667" i="2"/>
  <c r="G1668" i="2"/>
  <c r="I1668" i="2" s="1"/>
  <c r="L1668" i="2" s="1"/>
  <c r="N1668" i="2" s="1"/>
  <c r="O1668" i="2" s="1"/>
  <c r="P1668" i="2" s="1"/>
  <c r="Q1668" i="2"/>
  <c r="U1668" i="2"/>
  <c r="R1668" i="2" l="1"/>
  <c r="T1668" i="2" s="1"/>
  <c r="S1668" i="2"/>
  <c r="G1669" i="2"/>
  <c r="V1668" i="2"/>
  <c r="F1669" i="2" s="1"/>
  <c r="H1669" i="2" l="1"/>
  <c r="K1669" i="2" s="1"/>
  <c r="I1669" i="2"/>
  <c r="J1669" i="2"/>
  <c r="M1669" i="2" s="1"/>
  <c r="N1669" i="2" l="1"/>
  <c r="O1669" i="2" s="1"/>
  <c r="U1669" i="2" l="1"/>
  <c r="P1669" i="2"/>
  <c r="R1669" i="2"/>
  <c r="T1669" i="2" s="1"/>
  <c r="Q1669" i="2"/>
  <c r="S1669" i="2" l="1"/>
  <c r="G1670" i="2"/>
  <c r="V1669" i="2"/>
  <c r="F1670" i="2" s="1"/>
  <c r="J1670" i="2" l="1"/>
  <c r="M1670" i="2" s="1"/>
  <c r="I1670" i="2"/>
  <c r="H1670" i="2"/>
  <c r="K1670" i="2" s="1"/>
  <c r="N1670" i="2" s="1"/>
  <c r="O1670" i="2" s="1"/>
  <c r="R1670" i="2" l="1"/>
  <c r="T1670" i="2" s="1"/>
  <c r="Q1670" i="2"/>
  <c r="U1670" i="2"/>
  <c r="P1670" i="2"/>
  <c r="V1670" i="2" s="1"/>
  <c r="F1671" i="2" s="1"/>
  <c r="J1671" i="2" l="1"/>
  <c r="M1671" i="2" s="1"/>
  <c r="H1671" i="2"/>
  <c r="K1671" i="2" s="1"/>
  <c r="S1670" i="2"/>
  <c r="G1671" i="2"/>
  <c r="I1671" i="2" l="1"/>
  <c r="L1671" i="2" s="1"/>
  <c r="N1671" i="2" s="1"/>
  <c r="O1671" i="2" s="1"/>
  <c r="R1671" i="2" l="1"/>
  <c r="T1671" i="2" s="1"/>
  <c r="U1671" i="2"/>
  <c r="Q1671" i="2"/>
  <c r="P1671" i="2"/>
  <c r="V1671" i="2" s="1"/>
  <c r="F1672" i="2" s="1"/>
  <c r="J1672" i="2" l="1"/>
  <c r="M1672" i="2" s="1"/>
  <c r="H1672" i="2"/>
  <c r="K1672" i="2" s="1"/>
  <c r="S1671" i="2"/>
  <c r="G1672" i="2"/>
  <c r="I1672" i="2" l="1"/>
  <c r="L1672" i="2" s="1"/>
  <c r="N1672" i="2" s="1"/>
  <c r="O1672" i="2" s="1"/>
  <c r="P1672" i="2" l="1"/>
  <c r="R1672" i="2"/>
  <c r="T1672" i="2" s="1"/>
  <c r="Q1672" i="2"/>
  <c r="U1672" i="2"/>
  <c r="S1672" i="2" l="1"/>
  <c r="G1673" i="2"/>
  <c r="V1672" i="2"/>
  <c r="F1673" i="2" s="1"/>
  <c r="I1673" i="2" l="1"/>
  <c r="L1673" i="2" s="1"/>
  <c r="J1673" i="2"/>
  <c r="M1673" i="2" s="1"/>
  <c r="H1673" i="2"/>
  <c r="K1673" i="2" s="1"/>
  <c r="N1673" i="2" s="1"/>
  <c r="O1673" i="2" s="1"/>
  <c r="Q1673" i="2" l="1"/>
  <c r="P1673" i="2"/>
  <c r="R1673" i="2"/>
  <c r="T1673" i="2" s="1"/>
  <c r="U1673" i="2"/>
  <c r="V1673" i="2" s="1"/>
  <c r="F1674" i="2" s="1"/>
  <c r="J1674" i="2" l="1"/>
  <c r="M1674" i="2" s="1"/>
  <c r="H1674" i="2"/>
  <c r="K1674" i="2" s="1"/>
  <c r="S1673" i="2"/>
  <c r="G1674" i="2"/>
  <c r="I1674" i="2" l="1"/>
  <c r="L1674" i="2" s="1"/>
  <c r="N1674" i="2" s="1"/>
  <c r="O1674" i="2" s="1"/>
  <c r="P1674" i="2" l="1"/>
  <c r="R1674" i="2"/>
  <c r="T1674" i="2" s="1"/>
  <c r="Q1674" i="2"/>
  <c r="U1674" i="2"/>
  <c r="S1674" i="2" l="1"/>
  <c r="G1675" i="2"/>
  <c r="V1674" i="2"/>
  <c r="F1675" i="2" s="1"/>
  <c r="H1675" i="2" l="1"/>
  <c r="K1675" i="2" s="1"/>
  <c r="I1675" i="2"/>
  <c r="L1675" i="2" s="1"/>
  <c r="J1675" i="2"/>
  <c r="M1675" i="2" s="1"/>
  <c r="N1675" i="2" l="1"/>
  <c r="O1675" i="2" s="1"/>
  <c r="R1675" i="2" l="1"/>
  <c r="T1675" i="2" s="1"/>
  <c r="U1675" i="2"/>
  <c r="Q1675" i="2"/>
  <c r="P1675" i="2"/>
  <c r="V1675" i="2" s="1"/>
  <c r="F1676" i="2" s="1"/>
  <c r="J1676" i="2" l="1"/>
  <c r="M1676" i="2" s="1"/>
  <c r="H1676" i="2"/>
  <c r="K1676" i="2" s="1"/>
  <c r="S1675" i="2"/>
  <c r="G1676" i="2"/>
  <c r="I1676" i="2" l="1"/>
  <c r="L1676" i="2" s="1"/>
  <c r="N1676" i="2" s="1"/>
  <c r="O1676" i="2" s="1"/>
  <c r="R1676" i="2" l="1"/>
  <c r="T1676" i="2" s="1"/>
  <c r="Q1676" i="2"/>
  <c r="P1676" i="2"/>
  <c r="U1676" i="2"/>
  <c r="V1676" i="2" s="1"/>
  <c r="F1677" i="2" s="1"/>
  <c r="H1677" i="2" l="1"/>
  <c r="K1677" i="2" s="1"/>
  <c r="J1677" i="2"/>
  <c r="M1677" i="2" s="1"/>
  <c r="S1676" i="2"/>
  <c r="G1677" i="2"/>
  <c r="I1677" i="2" l="1"/>
  <c r="L1677" i="2" s="1"/>
  <c r="N1677" i="2" s="1"/>
  <c r="O1677" i="2" s="1"/>
  <c r="Q1677" i="2" l="1"/>
  <c r="P1677" i="2"/>
  <c r="R1677" i="2"/>
  <c r="T1677" i="2" s="1"/>
  <c r="U1677" i="2"/>
  <c r="V1677" i="2" l="1"/>
  <c r="F1678" i="2" s="1"/>
  <c r="S1677" i="2"/>
  <c r="G1678" i="2"/>
  <c r="J1678" i="2" l="1"/>
  <c r="M1678" i="2" s="1"/>
  <c r="I1678" i="2"/>
  <c r="L1678" i="2" s="1"/>
  <c r="H1678" i="2"/>
  <c r="K1678" i="2" s="1"/>
  <c r="N1678" i="2" l="1"/>
  <c r="O1678" i="2" s="1"/>
  <c r="R1678" i="2" l="1"/>
  <c r="T1678" i="2" s="1"/>
  <c r="Q1678" i="2"/>
  <c r="P1678" i="2"/>
  <c r="U1678" i="2"/>
  <c r="V1678" i="2" s="1"/>
  <c r="F1679" i="2" s="1"/>
  <c r="J1679" i="2" l="1"/>
  <c r="M1679" i="2" s="1"/>
  <c r="H1679" i="2"/>
  <c r="K1679" i="2" s="1"/>
  <c r="S1678" i="2"/>
  <c r="G1679" i="2"/>
  <c r="I1679" i="2" l="1"/>
  <c r="L1679" i="2" s="1"/>
  <c r="N1679" i="2" s="1"/>
  <c r="O1679" i="2" s="1"/>
  <c r="R1679" i="2" l="1"/>
  <c r="T1679" i="2" s="1"/>
  <c r="Q1679" i="2"/>
  <c r="P1679" i="2"/>
  <c r="U1679" i="2"/>
  <c r="V1679" i="2" s="1"/>
  <c r="F1680" i="2" s="1"/>
  <c r="J1680" i="2" l="1"/>
  <c r="M1680" i="2" s="1"/>
  <c r="H1680" i="2"/>
  <c r="K1680" i="2" s="1"/>
  <c r="S1679" i="2"/>
  <c r="G1680" i="2"/>
  <c r="I1680" i="2" l="1"/>
  <c r="L1680" i="2" s="1"/>
  <c r="N1680" i="2" s="1"/>
  <c r="O1680" i="2" s="1"/>
  <c r="P1680" i="2" l="1"/>
  <c r="R1680" i="2"/>
  <c r="T1680" i="2" s="1"/>
  <c r="Q1680" i="2"/>
  <c r="U1680" i="2"/>
  <c r="S1680" i="2" l="1"/>
  <c r="G1681" i="2"/>
  <c r="V1680" i="2"/>
  <c r="F1681" i="2" s="1"/>
  <c r="I1681" i="2" l="1"/>
  <c r="J1681" i="2"/>
  <c r="M1681" i="2" s="1"/>
  <c r="H1681" i="2"/>
  <c r="K1681" i="2" s="1"/>
  <c r="N1681" i="2" s="1"/>
  <c r="O1681" i="2" s="1"/>
  <c r="R1681" i="2" l="1"/>
  <c r="T1681" i="2" s="1"/>
  <c r="Q1681" i="2"/>
  <c r="U1681" i="2"/>
  <c r="P1681" i="2"/>
  <c r="V1681" i="2" s="1"/>
  <c r="F1682" i="2" s="1"/>
  <c r="J1682" i="2" l="1"/>
  <c r="M1682" i="2" s="1"/>
  <c r="I1682" i="2"/>
  <c r="H1682" i="2"/>
  <c r="K1682" i="2" s="1"/>
  <c r="N1682" i="2" s="1"/>
  <c r="O1682" i="2" s="1"/>
  <c r="S1681" i="2"/>
  <c r="R1682" i="2" l="1"/>
  <c r="T1682" i="2" s="1"/>
  <c r="Q1682" i="2"/>
  <c r="P1682" i="2"/>
  <c r="U1682" i="2"/>
  <c r="V1682" i="2" l="1"/>
  <c r="F1683" i="2" s="1"/>
  <c r="S1682" i="2"/>
  <c r="G1683" i="2"/>
  <c r="J1683" i="2" l="1"/>
  <c r="M1683" i="2" s="1"/>
  <c r="H1683" i="2"/>
  <c r="K1683" i="2" s="1"/>
  <c r="N1683" i="2" s="1"/>
  <c r="O1683" i="2" s="1"/>
  <c r="I1683" i="2"/>
  <c r="R1683" i="2" l="1"/>
  <c r="T1683" i="2" s="1"/>
  <c r="Q1683" i="2"/>
  <c r="P1683" i="2"/>
  <c r="U1683" i="2"/>
  <c r="V1683" i="2" l="1"/>
  <c r="F1684" i="2" s="1"/>
  <c r="S1683" i="2"/>
  <c r="G1684" i="2"/>
  <c r="J1684" i="2" l="1"/>
  <c r="M1684" i="2" s="1"/>
  <c r="I1684" i="2"/>
  <c r="H1684" i="2"/>
  <c r="K1684" i="2" s="1"/>
  <c r="N1684" i="2" s="1"/>
  <c r="O1684" i="2" s="1"/>
  <c r="P1684" i="2" l="1"/>
  <c r="R1684" i="2"/>
  <c r="T1684" i="2" s="1"/>
  <c r="Q1684" i="2"/>
  <c r="U1684" i="2"/>
  <c r="S1684" i="2" l="1"/>
  <c r="G1685" i="2"/>
  <c r="V1684" i="2"/>
  <c r="F1685" i="2" s="1"/>
  <c r="J1685" i="2" l="1"/>
  <c r="M1685" i="2" s="1"/>
  <c r="H1685" i="2"/>
  <c r="K1685" i="2" s="1"/>
  <c r="N1685" i="2" s="1"/>
  <c r="O1685" i="2" s="1"/>
  <c r="I1685" i="2"/>
  <c r="Q1685" i="2" l="1"/>
  <c r="P1685" i="2"/>
  <c r="R1685" i="2"/>
  <c r="T1685" i="2" s="1"/>
  <c r="U1685" i="2"/>
  <c r="V1685" i="2" s="1"/>
  <c r="F1686" i="2" s="1"/>
  <c r="J1686" i="2" l="1"/>
  <c r="M1686" i="2" s="1"/>
  <c r="H1686" i="2"/>
  <c r="K1686" i="2" s="1"/>
  <c r="N1686" i="2" s="1"/>
  <c r="O1686" i="2" s="1"/>
  <c r="S1685" i="2"/>
  <c r="G1686" i="2"/>
  <c r="I1686" i="2" l="1"/>
  <c r="R1686" i="2"/>
  <c r="T1686" i="2" s="1"/>
  <c r="Q1686" i="2"/>
  <c r="P1686" i="2"/>
  <c r="U1686" i="2"/>
  <c r="V1686" i="2" s="1"/>
  <c r="F1687" i="2" s="1"/>
  <c r="J1687" i="2" l="1"/>
  <c r="M1687" i="2" s="1"/>
  <c r="H1687" i="2"/>
  <c r="K1687" i="2" s="1"/>
  <c r="N1687" i="2" s="1"/>
  <c r="O1687" i="2" s="1"/>
  <c r="I1687" i="2"/>
  <c r="S1686" i="2"/>
  <c r="G1687" i="2"/>
  <c r="G1688" i="2" l="1"/>
  <c r="R1687" i="2"/>
  <c r="T1687" i="2" s="1"/>
  <c r="U1687" i="2"/>
  <c r="Q1687" i="2"/>
  <c r="P1687" i="2"/>
  <c r="V1687" i="2" l="1"/>
  <c r="F1688" i="2" s="1"/>
  <c r="S1687" i="2"/>
  <c r="J1688" i="2" l="1"/>
  <c r="M1688" i="2" s="1"/>
  <c r="H1688" i="2"/>
  <c r="K1688" i="2" s="1"/>
  <c r="N1688" i="2" s="1"/>
  <c r="O1688" i="2" s="1"/>
  <c r="I1688" i="2"/>
  <c r="R1688" i="2" l="1"/>
  <c r="T1688" i="2" s="1"/>
  <c r="Q1688" i="2"/>
  <c r="P1688" i="2"/>
  <c r="U1688" i="2"/>
  <c r="V1688" i="2" l="1"/>
  <c r="F1689" i="2" s="1"/>
  <c r="S1688" i="2"/>
  <c r="G1689" i="2"/>
  <c r="J1689" i="2" l="1"/>
  <c r="M1689" i="2" s="1"/>
  <c r="H1689" i="2"/>
  <c r="K1689" i="2" s="1"/>
  <c r="N1689" i="2" s="1"/>
  <c r="O1689" i="2" s="1"/>
  <c r="I1689" i="2"/>
  <c r="P1689" i="2" l="1"/>
  <c r="R1689" i="2"/>
  <c r="T1689" i="2" s="1"/>
  <c r="U1689" i="2"/>
  <c r="Q1689" i="2"/>
  <c r="S1689" i="2" l="1"/>
  <c r="G1690" i="2"/>
  <c r="V1689" i="2"/>
  <c r="F1690" i="2" s="1"/>
  <c r="J1690" i="2" l="1"/>
  <c r="M1690" i="2" s="1"/>
  <c r="I1690" i="2"/>
  <c r="H1690" i="2"/>
  <c r="K1690" i="2" s="1"/>
  <c r="N1690" i="2" s="1"/>
  <c r="O1690" i="2" s="1"/>
  <c r="R1690" i="2" l="1"/>
  <c r="T1690" i="2" s="1"/>
  <c r="Q1690" i="2"/>
  <c r="P1690" i="2"/>
  <c r="U1690" i="2"/>
  <c r="V1690" i="2" s="1"/>
  <c r="F1691" i="2" s="1"/>
  <c r="J1691" i="2" l="1"/>
  <c r="M1691" i="2" s="1"/>
  <c r="H1691" i="2"/>
  <c r="K1691" i="2" s="1"/>
  <c r="N1691" i="2" s="1"/>
  <c r="O1691" i="2" s="1"/>
  <c r="S1690" i="2"/>
  <c r="G1691" i="2"/>
  <c r="R1691" i="2" l="1"/>
  <c r="T1691" i="2" s="1"/>
  <c r="Q1691" i="2"/>
  <c r="P1691" i="2"/>
  <c r="U1691" i="2"/>
  <c r="V1691" i="2" s="1"/>
  <c r="F1692" i="2" s="1"/>
  <c r="I1691" i="2"/>
  <c r="J1692" i="2" l="1"/>
  <c r="M1692" i="2" s="1"/>
  <c r="H1692" i="2"/>
  <c r="K1692" i="2" s="1"/>
  <c r="N1692" i="2" s="1"/>
  <c r="O1692" i="2" s="1"/>
  <c r="S1691" i="2"/>
  <c r="G1692" i="2"/>
  <c r="I1692" i="2" l="1"/>
  <c r="P1692" i="2"/>
  <c r="R1692" i="2"/>
  <c r="T1692" i="2" s="1"/>
  <c r="Q1692" i="2"/>
  <c r="S1692" i="2" s="1"/>
  <c r="U1692" i="2"/>
  <c r="V1692" i="2" l="1"/>
  <c r="F1693" i="2" s="1"/>
  <c r="G1693" i="2"/>
  <c r="I1693" i="2" l="1"/>
  <c r="J1693" i="2"/>
  <c r="M1693" i="2" s="1"/>
  <c r="H1693" i="2"/>
  <c r="K1693" i="2" s="1"/>
  <c r="N1693" i="2" s="1"/>
  <c r="O1693" i="2" s="1"/>
  <c r="R1693" i="2" l="1"/>
  <c r="T1693" i="2" s="1"/>
  <c r="Q1693" i="2"/>
  <c r="P1693" i="2"/>
  <c r="S1693" i="2" l="1"/>
  <c r="G1694" i="2"/>
  <c r="U1693" i="2"/>
  <c r="V1693" i="2" s="1"/>
  <c r="F1694" i="2" s="1"/>
  <c r="J1694" i="2" l="1"/>
  <c r="M1694" i="2" s="1"/>
  <c r="H1694" i="2"/>
  <c r="K1694" i="2" s="1"/>
  <c r="N1694" i="2" s="1"/>
  <c r="O1694" i="2" s="1"/>
  <c r="I1694" i="2"/>
  <c r="R1694" i="2" l="1"/>
  <c r="T1694" i="2" s="1"/>
  <c r="Q1694" i="2"/>
  <c r="P1694" i="2"/>
  <c r="S1694" i="2" l="1"/>
  <c r="G1695" i="2"/>
  <c r="U1694" i="2"/>
  <c r="V1694" i="2" s="1"/>
  <c r="F1695" i="2" s="1"/>
  <c r="J1695" i="2" l="1"/>
  <c r="M1695" i="2" s="1"/>
  <c r="I1695" i="2"/>
  <c r="L1695" i="2" s="1"/>
  <c r="H1695" i="2"/>
  <c r="K1695" i="2" s="1"/>
  <c r="N1695" i="2" s="1"/>
  <c r="O1695" i="2" s="1"/>
  <c r="R1695" i="2" l="1"/>
  <c r="T1695" i="2" s="1"/>
  <c r="Q1695" i="2"/>
  <c r="P1695" i="2"/>
  <c r="U1695" i="2"/>
  <c r="V1695" i="2" l="1"/>
  <c r="F1696" i="2" s="1"/>
  <c r="S1695" i="2"/>
  <c r="G1696" i="2"/>
  <c r="J1696" i="2" l="1"/>
  <c r="M1696" i="2" s="1"/>
  <c r="I1696" i="2"/>
  <c r="L1696" i="2" s="1"/>
  <c r="H1696" i="2"/>
  <c r="K1696" i="2" s="1"/>
  <c r="N1696" i="2" s="1"/>
  <c r="O1696" i="2" s="1"/>
  <c r="P1696" i="2" l="1"/>
  <c r="Q1696" i="2"/>
  <c r="R1696" i="2"/>
  <c r="T1696" i="2" s="1"/>
  <c r="U1696" i="2" l="1"/>
  <c r="V1696" i="2" s="1"/>
  <c r="F1697" i="2" s="1"/>
  <c r="S1696" i="2"/>
  <c r="G1697" i="2"/>
  <c r="J1697" i="2" l="1"/>
  <c r="M1697" i="2" s="1"/>
  <c r="H1697" i="2"/>
  <c r="K1697" i="2" s="1"/>
  <c r="I1697" i="2"/>
  <c r="L1697" i="2" s="1"/>
  <c r="N1697" i="2" l="1"/>
  <c r="O1697" i="2" s="1"/>
  <c r="Q1697" i="2" l="1"/>
  <c r="P1697" i="2"/>
  <c r="R1697" i="2"/>
  <c r="T1697" i="2" s="1"/>
  <c r="U1697" i="2"/>
  <c r="V1697" i="2" s="1"/>
  <c r="F1698" i="2" s="1"/>
  <c r="J1698" i="2" l="1"/>
  <c r="M1698" i="2" s="1"/>
  <c r="H1698" i="2"/>
  <c r="K1698" i="2" s="1"/>
  <c r="I1698" i="2"/>
  <c r="L1698" i="2" s="1"/>
  <c r="N1698" i="2" s="1"/>
  <c r="O1698" i="2" s="1"/>
  <c r="S1697" i="2"/>
  <c r="G1698" i="2"/>
  <c r="R1698" i="2" l="1"/>
  <c r="T1698" i="2" s="1"/>
  <c r="Q1698" i="2"/>
  <c r="P1698" i="2"/>
  <c r="U1698" i="2"/>
  <c r="V1698" i="2" s="1"/>
  <c r="F1699" i="2" s="1"/>
  <c r="S1698" i="2" l="1"/>
  <c r="J1699" i="2"/>
  <c r="M1699" i="2" s="1"/>
  <c r="H1699" i="2"/>
  <c r="K1699" i="2" s="1"/>
  <c r="I1699" i="2"/>
  <c r="L1699" i="2" s="1"/>
  <c r="N1699" i="2" s="1"/>
  <c r="O1699" i="2" s="1"/>
  <c r="G1699" i="2"/>
  <c r="R1699" i="2" l="1"/>
  <c r="T1699" i="2" s="1"/>
  <c r="Q1699" i="2"/>
  <c r="S1699" i="2" s="1"/>
  <c r="P1699" i="2"/>
  <c r="G1700" i="2"/>
  <c r="U1699" i="2" l="1"/>
  <c r="V1699" i="2"/>
  <c r="F1700" i="2" s="1"/>
  <c r="J1700" i="2" l="1"/>
  <c r="M1700" i="2" s="1"/>
  <c r="H1700" i="2"/>
  <c r="K1700" i="2" s="1"/>
  <c r="I1700" i="2"/>
  <c r="L1700" i="2" s="1"/>
  <c r="N1700" i="2" s="1"/>
  <c r="O1700" i="2" s="1"/>
  <c r="R1700" i="2" l="1"/>
  <c r="T1700" i="2" s="1"/>
  <c r="Q1700" i="2"/>
  <c r="P1700" i="2"/>
  <c r="S1700" i="2" l="1"/>
  <c r="G1701" i="2"/>
  <c r="U1700" i="2"/>
  <c r="V1700" i="2" s="1"/>
  <c r="F1701" i="2" s="1"/>
  <c r="H1701" i="2" l="1"/>
  <c r="K1701" i="2" s="1"/>
  <c r="J1701" i="2"/>
  <c r="M1701" i="2" s="1"/>
  <c r="I1701" i="2"/>
  <c r="L1701" i="2" s="1"/>
  <c r="N1701" i="2" s="1"/>
  <c r="O1701" i="2" s="1"/>
  <c r="Q1701" i="2" l="1"/>
  <c r="P1701" i="2"/>
  <c r="R1701" i="2"/>
  <c r="T1701" i="2" s="1"/>
  <c r="U1701" i="2"/>
  <c r="V1701" i="2" l="1"/>
  <c r="F1702" i="2" s="1"/>
  <c r="S1701" i="2"/>
  <c r="G1702" i="2"/>
  <c r="J1702" i="2" l="1"/>
  <c r="M1702" i="2" s="1"/>
  <c r="H1702" i="2"/>
  <c r="K1702" i="2" s="1"/>
  <c r="I1702" i="2"/>
  <c r="L1702" i="2" s="1"/>
  <c r="N1702" i="2" l="1"/>
  <c r="O1702" i="2" s="1"/>
  <c r="R1702" i="2" l="1"/>
  <c r="T1702" i="2" s="1"/>
  <c r="Q1702" i="2"/>
  <c r="P1702" i="2"/>
  <c r="U1702" i="2"/>
  <c r="V1702" i="2" s="1"/>
  <c r="F1703" i="2" s="1"/>
  <c r="S1702" i="2" l="1"/>
  <c r="G1703" i="2"/>
  <c r="J1703" i="2"/>
  <c r="M1703" i="2" s="1"/>
  <c r="H1703" i="2"/>
  <c r="K1703" i="2" s="1"/>
  <c r="I1703" i="2"/>
  <c r="L1703" i="2" s="1"/>
  <c r="N1703" i="2" s="1"/>
  <c r="O1703" i="2" s="1"/>
  <c r="R1703" i="2" l="1"/>
  <c r="T1703" i="2" s="1"/>
  <c r="P1703" i="2"/>
  <c r="Q1703" i="2"/>
  <c r="G1704" i="2"/>
  <c r="S1703" i="2" l="1"/>
  <c r="U1703" i="2"/>
  <c r="V1703" i="2" s="1"/>
  <c r="F1704" i="2" s="1"/>
  <c r="J1704" i="2" l="1"/>
  <c r="M1704" i="2" s="1"/>
  <c r="H1704" i="2"/>
  <c r="K1704" i="2" s="1"/>
  <c r="I1704" i="2"/>
  <c r="L1704" i="2" s="1"/>
  <c r="N1704" i="2" s="1"/>
  <c r="O1704" i="2" s="1"/>
  <c r="P1704" i="2" l="1"/>
  <c r="Q1704" i="2"/>
  <c r="R1704" i="2"/>
  <c r="T1704" i="2" s="1"/>
  <c r="S1704" i="2" l="1"/>
  <c r="G1705" i="2"/>
  <c r="U1704" i="2"/>
  <c r="V1704" i="2" s="1"/>
  <c r="F1705" i="2" s="1"/>
  <c r="J1705" i="2" l="1"/>
  <c r="M1705" i="2" s="1"/>
  <c r="H1705" i="2"/>
  <c r="K1705" i="2" s="1"/>
  <c r="I1705" i="2"/>
  <c r="L1705" i="2" s="1"/>
  <c r="N1705" i="2" l="1"/>
  <c r="O1705" i="2" s="1"/>
  <c r="R1705" i="2" l="1"/>
  <c r="T1705" i="2" s="1"/>
  <c r="Q1705" i="2"/>
  <c r="S1705" i="2" s="1"/>
  <c r="P1705" i="2"/>
  <c r="U1705" i="2" l="1"/>
  <c r="V1705" i="2" s="1"/>
  <c r="F1706" i="2" s="1"/>
  <c r="J1706" i="2" l="1"/>
  <c r="M1706" i="2" s="1"/>
  <c r="I1706" i="2"/>
  <c r="H1706" i="2"/>
  <c r="K1706" i="2" s="1"/>
  <c r="N1706" i="2" s="1"/>
  <c r="O1706" i="2" s="1"/>
  <c r="Q1706" i="2" l="1"/>
  <c r="R1706" i="2"/>
  <c r="T1706" i="2" s="1"/>
  <c r="U1706" i="2"/>
  <c r="P1706" i="2"/>
  <c r="V1706" i="2" l="1"/>
  <c r="F1707" i="2" s="1"/>
  <c r="S1706" i="2"/>
  <c r="G1707" i="2"/>
  <c r="J1707" i="2" l="1"/>
  <c r="M1707" i="2" s="1"/>
  <c r="H1707" i="2"/>
  <c r="K1707" i="2" s="1"/>
  <c r="N1707" i="2" s="1"/>
  <c r="O1707" i="2" s="1"/>
  <c r="I1707" i="2"/>
  <c r="R1707" i="2" l="1"/>
  <c r="T1707" i="2" s="1"/>
  <c r="Q1707" i="2"/>
  <c r="P1707" i="2"/>
  <c r="U1707" i="2" l="1"/>
  <c r="V1707" i="2" s="1"/>
  <c r="F1708" i="2" s="1"/>
  <c r="S1707" i="2"/>
  <c r="G1708" i="2"/>
  <c r="H1708" i="2" l="1"/>
  <c r="K1708" i="2" s="1"/>
  <c r="J1708" i="2"/>
  <c r="M1708" i="2" s="1"/>
  <c r="I1708" i="2"/>
  <c r="N1708" i="2" l="1"/>
  <c r="O1708" i="2" s="1"/>
  <c r="P1708" i="2" l="1"/>
  <c r="R1708" i="2"/>
  <c r="T1708" i="2" s="1"/>
  <c r="Q1708" i="2"/>
  <c r="U1708" i="2"/>
  <c r="S1708" i="2" l="1"/>
  <c r="G1709" i="2"/>
  <c r="V1708" i="2"/>
  <c r="F1709" i="2" s="1"/>
  <c r="I1709" i="2" l="1"/>
  <c r="J1709" i="2"/>
  <c r="M1709" i="2" s="1"/>
  <c r="H1709" i="2"/>
  <c r="K1709" i="2" s="1"/>
  <c r="N1709" i="2" s="1"/>
  <c r="O1709" i="2" s="1"/>
  <c r="Q1709" i="2" l="1"/>
  <c r="R1709" i="2"/>
  <c r="T1709" i="2" s="1"/>
  <c r="U1709" i="2"/>
  <c r="P1709" i="2"/>
  <c r="V1709" i="2" l="1"/>
  <c r="F1710" i="2" s="1"/>
  <c r="S1709" i="2"/>
  <c r="G1710" i="2"/>
  <c r="J1710" i="2" l="1"/>
  <c r="M1710" i="2" s="1"/>
  <c r="H1710" i="2"/>
  <c r="K1710" i="2" s="1"/>
  <c r="N1710" i="2" s="1"/>
  <c r="O1710" i="2" s="1"/>
  <c r="I1710" i="2"/>
  <c r="R1710" i="2" l="1"/>
  <c r="T1710" i="2" s="1"/>
  <c r="Q1710" i="2"/>
  <c r="P1710" i="2"/>
  <c r="U1710" i="2"/>
  <c r="V1710" i="2" l="1"/>
  <c r="F1711" i="2" s="1"/>
  <c r="S1710" i="2"/>
  <c r="G1711" i="2"/>
  <c r="J1711" i="2" l="1"/>
  <c r="M1711" i="2" s="1"/>
  <c r="I1711" i="2"/>
  <c r="H1711" i="2"/>
  <c r="K1711" i="2" s="1"/>
  <c r="N1711" i="2" s="1"/>
  <c r="O1711" i="2" s="1"/>
  <c r="R1711" i="2" l="1"/>
  <c r="T1711" i="2" s="1"/>
  <c r="Q1711" i="2"/>
  <c r="P1711" i="2"/>
  <c r="S1711" i="2" l="1"/>
  <c r="G1712" i="2"/>
  <c r="U1711" i="2"/>
  <c r="V1711" i="2" s="1"/>
  <c r="F1712" i="2" s="1"/>
  <c r="J1712" i="2" l="1"/>
  <c r="M1712" i="2" s="1"/>
  <c r="H1712" i="2"/>
  <c r="K1712" i="2" s="1"/>
  <c r="N1712" i="2" s="1"/>
  <c r="O1712" i="2" s="1"/>
  <c r="I1712" i="2"/>
  <c r="R1712" i="2" l="1"/>
  <c r="T1712" i="2" s="1"/>
  <c r="U1712" i="2"/>
  <c r="P1712" i="2"/>
  <c r="Q1712" i="2"/>
  <c r="S1712" i="2" l="1"/>
  <c r="G1713" i="2"/>
  <c r="V1712" i="2"/>
  <c r="F1713" i="2" s="1"/>
  <c r="J1713" i="2" l="1"/>
  <c r="M1713" i="2" s="1"/>
  <c r="H1713" i="2"/>
  <c r="K1713" i="2" s="1"/>
  <c r="N1713" i="2" s="1"/>
  <c r="O1713" i="2" s="1"/>
  <c r="I1713" i="2"/>
  <c r="Q1713" i="2" l="1"/>
  <c r="P1713" i="2"/>
  <c r="R1713" i="2"/>
  <c r="T1713" i="2" s="1"/>
  <c r="U1713" i="2"/>
  <c r="V1713" i="2" s="1"/>
  <c r="F1714" i="2" s="1"/>
  <c r="H1714" i="2" l="1"/>
  <c r="K1714" i="2" s="1"/>
  <c r="J1714" i="2"/>
  <c r="M1714" i="2" s="1"/>
  <c r="S1713" i="2"/>
  <c r="G1714" i="2"/>
  <c r="I1714" i="2" l="1"/>
  <c r="N1714" i="2"/>
  <c r="O1714" i="2" s="1"/>
  <c r="P1714" i="2" l="1"/>
  <c r="R1714" i="2"/>
  <c r="T1714" i="2" s="1"/>
  <c r="Q1714" i="2"/>
  <c r="U1714" i="2" l="1"/>
  <c r="S1714" i="2"/>
  <c r="G1715" i="2"/>
  <c r="V1714" i="2"/>
  <c r="F1715" i="2" s="1"/>
  <c r="J1715" i="2" l="1"/>
  <c r="M1715" i="2" s="1"/>
  <c r="H1715" i="2"/>
  <c r="K1715" i="2" s="1"/>
  <c r="N1715" i="2" s="1"/>
  <c r="O1715" i="2" s="1"/>
  <c r="I1715" i="2"/>
  <c r="R1715" i="2" l="1"/>
  <c r="T1715" i="2" s="1"/>
  <c r="Q1715" i="2"/>
  <c r="P1715" i="2"/>
  <c r="U1715" i="2"/>
  <c r="V1715" i="2" s="1"/>
  <c r="F1716" i="2" s="1"/>
  <c r="J1716" i="2" l="1"/>
  <c r="M1716" i="2" s="1"/>
  <c r="H1716" i="2"/>
  <c r="K1716" i="2" s="1"/>
  <c r="N1716" i="2" s="1"/>
  <c r="O1716" i="2" s="1"/>
  <c r="S1715" i="2"/>
  <c r="G1716" i="2"/>
  <c r="P1716" i="2" l="1"/>
  <c r="R1716" i="2"/>
  <c r="T1716" i="2" s="1"/>
  <c r="Q1716" i="2"/>
  <c r="S1716" i="2" s="1"/>
  <c r="U1716" i="2"/>
  <c r="I1716" i="2"/>
  <c r="V1716" i="2" l="1"/>
  <c r="F1717" i="2" s="1"/>
  <c r="G1717" i="2"/>
  <c r="I1717" i="2" l="1"/>
  <c r="J1717" i="2"/>
  <c r="M1717" i="2" s="1"/>
  <c r="H1717" i="2"/>
  <c r="K1717" i="2" s="1"/>
  <c r="N1717" i="2" s="1"/>
  <c r="O1717" i="2" s="1"/>
  <c r="U1717" i="2" l="1"/>
  <c r="Q1717" i="2"/>
  <c r="R1717" i="2"/>
  <c r="T1717" i="2" s="1"/>
  <c r="P1717" i="2"/>
  <c r="V1717" i="2" s="1"/>
  <c r="F1718" i="2" s="1"/>
  <c r="S1717" i="2" l="1"/>
  <c r="G1718" i="2"/>
  <c r="J1718" i="2"/>
  <c r="M1718" i="2" s="1"/>
  <c r="H1718" i="2"/>
  <c r="K1718" i="2" s="1"/>
  <c r="N1718" i="2" s="1"/>
  <c r="O1718" i="2" s="1"/>
  <c r="I1718" i="2"/>
  <c r="R1718" i="2" l="1"/>
  <c r="T1718" i="2" s="1"/>
  <c r="Q1718" i="2"/>
  <c r="S1718" i="2" s="1"/>
  <c r="U1718" i="2"/>
  <c r="P1718" i="2"/>
  <c r="G1719" i="2" l="1"/>
  <c r="V1718" i="2"/>
  <c r="F1719" i="2" s="1"/>
  <c r="J1719" i="2" l="1"/>
  <c r="M1719" i="2" s="1"/>
  <c r="I1719" i="2"/>
  <c r="L1719" i="2" s="1"/>
  <c r="H1719" i="2"/>
  <c r="K1719" i="2" s="1"/>
  <c r="N1719" i="2" l="1"/>
  <c r="O1719" i="2" s="1"/>
  <c r="R1719" i="2" l="1"/>
  <c r="T1719" i="2" s="1"/>
  <c r="Q1719" i="2"/>
  <c r="P1719" i="2"/>
  <c r="U1719" i="2"/>
  <c r="V1719" i="2" l="1"/>
  <c r="F1720" i="2" s="1"/>
  <c r="S1719" i="2"/>
  <c r="G1720" i="2"/>
  <c r="I1720" i="2" l="1"/>
  <c r="L1720" i="2" s="1"/>
  <c r="H1720" i="2"/>
  <c r="K1720" i="2" s="1"/>
  <c r="J1720" i="2"/>
  <c r="M1720" i="2" s="1"/>
  <c r="N1720" i="2" s="1"/>
  <c r="O1720" i="2" s="1"/>
  <c r="R1720" i="2" l="1"/>
  <c r="T1720" i="2" s="1"/>
  <c r="P1720" i="2"/>
  <c r="Q1720" i="2"/>
  <c r="U1720" i="2"/>
  <c r="S1720" i="2" l="1"/>
  <c r="G1721" i="2"/>
  <c r="V1720" i="2"/>
  <c r="F1721" i="2" s="1"/>
  <c r="I1721" i="2" l="1"/>
  <c r="L1721" i="2" s="1"/>
  <c r="J1721" i="2"/>
  <c r="M1721" i="2" s="1"/>
  <c r="H1721" i="2"/>
  <c r="K1721" i="2" s="1"/>
  <c r="N1721" i="2" l="1"/>
  <c r="O1721" i="2" s="1"/>
  <c r="Q1721" i="2" l="1"/>
  <c r="R1721" i="2"/>
  <c r="T1721" i="2" s="1"/>
  <c r="P1721" i="2"/>
  <c r="U1721" i="2"/>
  <c r="V1721" i="2" s="1"/>
  <c r="F1722" i="2" s="1"/>
  <c r="H1722" i="2" l="1"/>
  <c r="K1722" i="2" s="1"/>
  <c r="J1722" i="2"/>
  <c r="M1722" i="2" s="1"/>
  <c r="S1721" i="2"/>
  <c r="G1722" i="2"/>
  <c r="I1722" i="2" l="1"/>
  <c r="L1722" i="2" s="1"/>
  <c r="N1722" i="2" s="1"/>
  <c r="O1722" i="2" s="1"/>
  <c r="R1722" i="2" l="1"/>
  <c r="T1722" i="2" s="1"/>
  <c r="Q1722" i="2"/>
  <c r="P1722" i="2"/>
  <c r="U1722" i="2"/>
  <c r="V1722" i="2" l="1"/>
  <c r="F1723" i="2" s="1"/>
  <c r="S1722" i="2"/>
  <c r="G1723" i="2"/>
  <c r="J1723" i="2" l="1"/>
  <c r="M1723" i="2" s="1"/>
  <c r="I1723" i="2"/>
  <c r="L1723" i="2" s="1"/>
  <c r="H1723" i="2"/>
  <c r="K1723" i="2" s="1"/>
  <c r="N1723" i="2" l="1"/>
  <c r="O1723" i="2" s="1"/>
  <c r="R1723" i="2" l="1"/>
  <c r="T1723" i="2" s="1"/>
  <c r="P1723" i="2"/>
  <c r="Q1723" i="2"/>
  <c r="U1723" i="2"/>
  <c r="S1723" i="2" l="1"/>
  <c r="G1724" i="2"/>
  <c r="V1723" i="2"/>
  <c r="F1724" i="2" s="1"/>
  <c r="I1724" i="2" l="1"/>
  <c r="L1724" i="2" s="1"/>
  <c r="J1724" i="2"/>
  <c r="M1724" i="2" s="1"/>
  <c r="H1724" i="2"/>
  <c r="K1724" i="2" s="1"/>
  <c r="N1724" i="2" l="1"/>
  <c r="O1724" i="2" s="1"/>
  <c r="Q1724" i="2" l="1"/>
  <c r="P1724" i="2"/>
  <c r="R1724" i="2"/>
  <c r="T1724" i="2" s="1"/>
  <c r="U1724" i="2"/>
  <c r="V1724" i="2" s="1"/>
  <c r="F1725" i="2" s="1"/>
  <c r="J1725" i="2" l="1"/>
  <c r="M1725" i="2" s="1"/>
  <c r="H1725" i="2"/>
  <c r="K1725" i="2" s="1"/>
  <c r="S1724" i="2"/>
  <c r="G1725" i="2"/>
  <c r="I1725" i="2" l="1"/>
  <c r="L1725" i="2" s="1"/>
  <c r="N1725" i="2" s="1"/>
  <c r="O1725" i="2" s="1"/>
  <c r="Q1725" i="2" l="1"/>
  <c r="R1725" i="2"/>
  <c r="T1725" i="2" s="1"/>
  <c r="U1725" i="2"/>
  <c r="P1725" i="2"/>
  <c r="V1725" i="2" l="1"/>
  <c r="F1726" i="2" s="1"/>
  <c r="S1725" i="2"/>
  <c r="G1726" i="2"/>
  <c r="J1726" i="2" l="1"/>
  <c r="M1726" i="2" s="1"/>
  <c r="I1726" i="2"/>
  <c r="L1726" i="2" s="1"/>
  <c r="H1726" i="2"/>
  <c r="K1726" i="2" s="1"/>
  <c r="N1726" i="2" s="1"/>
  <c r="O1726" i="2" s="1"/>
  <c r="R1726" i="2" l="1"/>
  <c r="T1726" i="2" s="1"/>
  <c r="P1726" i="2"/>
  <c r="U1726" i="2"/>
  <c r="Q1726" i="2"/>
  <c r="G1727" i="2" s="1"/>
  <c r="V1726" i="2" l="1"/>
  <c r="F1727" i="2" s="1"/>
  <c r="S1726" i="2"/>
  <c r="J1727" i="2" l="1"/>
  <c r="M1727" i="2" s="1"/>
  <c r="I1727" i="2"/>
  <c r="L1727" i="2" s="1"/>
  <c r="H1727" i="2"/>
  <c r="K1727" i="2" s="1"/>
  <c r="N1727" i="2" s="1"/>
  <c r="O1727" i="2" s="1"/>
  <c r="Q1727" i="2" l="1"/>
  <c r="R1727" i="2"/>
  <c r="T1727" i="2" s="1"/>
  <c r="P1727" i="2"/>
  <c r="U1727" i="2"/>
  <c r="V1727" i="2" s="1"/>
  <c r="F1728" i="2" s="1"/>
  <c r="J1728" i="2" l="1"/>
  <c r="M1728" i="2" s="1"/>
  <c r="H1728" i="2"/>
  <c r="K1728" i="2" s="1"/>
  <c r="S1727" i="2"/>
  <c r="G1728" i="2"/>
  <c r="I1728" i="2" l="1"/>
  <c r="L1728" i="2" s="1"/>
  <c r="N1728" i="2" s="1"/>
  <c r="O1728" i="2" s="1"/>
  <c r="P1728" i="2" l="1"/>
  <c r="Q1728" i="2"/>
  <c r="R1728" i="2"/>
  <c r="T1728" i="2" s="1"/>
  <c r="U1728" i="2"/>
  <c r="S1728" i="2" l="1"/>
  <c r="G1729" i="2"/>
  <c r="V1728" i="2"/>
  <c r="F1729" i="2" s="1"/>
  <c r="J1729" i="2" l="1"/>
  <c r="M1729" i="2" s="1"/>
  <c r="I1729" i="2"/>
  <c r="L1729" i="2" s="1"/>
  <c r="H1729" i="2"/>
  <c r="K1729" i="2" s="1"/>
  <c r="N1729" i="2" s="1"/>
  <c r="O1729" i="2" s="1"/>
  <c r="Q1729" i="2" l="1"/>
  <c r="P1729" i="2"/>
  <c r="S1729" i="2" s="1"/>
  <c r="R1729" i="2"/>
  <c r="T1729" i="2" s="1"/>
  <c r="U1729" i="2"/>
  <c r="V1729" i="2" s="1"/>
  <c r="F1730" i="2" s="1"/>
  <c r="J1730" i="2" l="1"/>
  <c r="M1730" i="2" s="1"/>
  <c r="I1730" i="2"/>
  <c r="H1730" i="2"/>
  <c r="K1730" i="2" s="1"/>
  <c r="N1730" i="2" s="1"/>
  <c r="O1730" i="2" s="1"/>
  <c r="R1730" i="2" l="1"/>
  <c r="T1730" i="2" s="1"/>
  <c r="U1730" i="2"/>
  <c r="P1730" i="2"/>
  <c r="Q1730" i="2"/>
  <c r="G1731" i="2" l="1"/>
  <c r="S1730" i="2"/>
  <c r="V1730" i="2"/>
  <c r="F1731" i="2" s="1"/>
  <c r="J1731" i="2" l="1"/>
  <c r="M1731" i="2" s="1"/>
  <c r="H1731" i="2"/>
  <c r="K1731" i="2" s="1"/>
  <c r="N1731" i="2" s="1"/>
  <c r="O1731" i="2" s="1"/>
  <c r="I1731" i="2"/>
  <c r="R1731" i="2" l="1"/>
  <c r="T1731" i="2" s="1"/>
  <c r="P1731" i="2"/>
  <c r="U1731" i="2"/>
  <c r="Q1731" i="2"/>
  <c r="S1731" i="2" l="1"/>
  <c r="G1732" i="2"/>
  <c r="V1731" i="2"/>
  <c r="F1732" i="2" s="1"/>
  <c r="I1732" i="2" l="1"/>
  <c r="H1732" i="2"/>
  <c r="K1732" i="2" s="1"/>
  <c r="J1732" i="2"/>
  <c r="M1732" i="2" s="1"/>
  <c r="N1732" i="2" l="1"/>
  <c r="O1732" i="2" s="1"/>
  <c r="R1732" i="2" l="1"/>
  <c r="T1732" i="2" s="1"/>
  <c r="P1732" i="2"/>
  <c r="Q1732" i="2"/>
  <c r="U1732" i="2"/>
  <c r="S1732" i="2" l="1"/>
  <c r="G1733" i="2"/>
  <c r="V1732" i="2"/>
  <c r="F1733" i="2" s="1"/>
  <c r="I1733" i="2" l="1"/>
  <c r="H1733" i="2"/>
  <c r="K1733" i="2" s="1"/>
  <c r="J1733" i="2"/>
  <c r="M1733" i="2" s="1"/>
  <c r="N1733" i="2" l="1"/>
  <c r="O1733" i="2" s="1"/>
  <c r="Q1733" i="2" l="1"/>
  <c r="R1733" i="2"/>
  <c r="T1733" i="2" s="1"/>
  <c r="P1733" i="2"/>
  <c r="U1733" i="2"/>
  <c r="V1733" i="2" l="1"/>
  <c r="F1734" i="2" s="1"/>
  <c r="S1733" i="2"/>
  <c r="G1734" i="2"/>
  <c r="I1734" i="2" l="1"/>
  <c r="J1734" i="2"/>
  <c r="M1734" i="2" s="1"/>
  <c r="H1734" i="2"/>
  <c r="K1734" i="2" s="1"/>
  <c r="N1734" i="2" l="1"/>
  <c r="O1734" i="2" s="1"/>
  <c r="P1734" i="2" l="1"/>
  <c r="U1734" i="2"/>
  <c r="R1734" i="2"/>
  <c r="T1734" i="2" s="1"/>
  <c r="Q1734" i="2"/>
  <c r="S1734" i="2" l="1"/>
  <c r="G1735" i="2"/>
  <c r="V1734" i="2"/>
  <c r="F1735" i="2" s="1"/>
  <c r="H1735" i="2" l="1"/>
  <c r="K1735" i="2" s="1"/>
  <c r="I1735" i="2"/>
  <c r="J1735" i="2"/>
  <c r="M1735" i="2" s="1"/>
  <c r="N1735" i="2" l="1"/>
  <c r="O1735" i="2" s="1"/>
  <c r="R1735" i="2" l="1"/>
  <c r="T1735" i="2" s="1"/>
  <c r="U1735" i="2"/>
  <c r="Q1735" i="2"/>
  <c r="P1735" i="2"/>
  <c r="V1735" i="2" s="1"/>
  <c r="F1736" i="2" s="1"/>
  <c r="H1736" i="2" l="1"/>
  <c r="K1736" i="2" s="1"/>
  <c r="J1736" i="2"/>
  <c r="M1736" i="2" s="1"/>
  <c r="S1735" i="2"/>
  <c r="G1736" i="2"/>
  <c r="I1736" i="2" l="1"/>
  <c r="N1736" i="2"/>
  <c r="O1736" i="2" s="1"/>
  <c r="Q1736" i="2" l="1"/>
  <c r="P1736" i="2"/>
  <c r="V1736" i="2" s="1"/>
  <c r="F1737" i="2" s="1"/>
  <c r="U1736" i="2"/>
  <c r="R1736" i="2"/>
  <c r="T1736" i="2" s="1"/>
  <c r="I1737" i="2" l="1"/>
  <c r="H1737" i="2"/>
  <c r="K1737" i="2" s="1"/>
  <c r="N1737" i="2" s="1"/>
  <c r="O1737" i="2" s="1"/>
  <c r="J1737" i="2"/>
  <c r="M1737" i="2" s="1"/>
  <c r="S1736" i="2"/>
  <c r="G1737" i="2"/>
  <c r="P1737" i="2" l="1"/>
  <c r="R1737" i="2"/>
  <c r="T1737" i="2" s="1"/>
  <c r="U1737" i="2"/>
  <c r="Q1737" i="2"/>
  <c r="S1737" i="2" s="1"/>
  <c r="V1737" i="2" l="1"/>
  <c r="F1738" i="2" s="1"/>
  <c r="G1738" i="2"/>
  <c r="I1738" i="2" l="1"/>
  <c r="H1738" i="2"/>
  <c r="K1738" i="2" s="1"/>
  <c r="J1738" i="2"/>
  <c r="M1738" i="2" s="1"/>
  <c r="N1738" i="2" l="1"/>
  <c r="O1738" i="2" s="1"/>
  <c r="R1738" i="2" l="1"/>
  <c r="T1738" i="2" s="1"/>
  <c r="P1738" i="2"/>
  <c r="Q1738" i="2"/>
  <c r="U1738" i="2"/>
  <c r="S1738" i="2" l="1"/>
  <c r="G1739" i="2"/>
  <c r="V1738" i="2"/>
  <c r="F1739" i="2" s="1"/>
  <c r="J1739" i="2" l="1"/>
  <c r="M1739" i="2" s="1"/>
  <c r="H1739" i="2"/>
  <c r="K1739" i="2" s="1"/>
  <c r="N1739" i="2" s="1"/>
  <c r="O1739" i="2" s="1"/>
  <c r="I1739" i="2"/>
  <c r="R1739" i="2" l="1"/>
  <c r="T1739" i="2" s="1"/>
  <c r="Q1739" i="2"/>
  <c r="P1739" i="2"/>
  <c r="U1739" i="2"/>
  <c r="V1739" i="2" l="1"/>
  <c r="F1740" i="2" s="1"/>
  <c r="S1739" i="2"/>
  <c r="G1740" i="2"/>
  <c r="J1740" i="2" l="1"/>
  <c r="M1740" i="2" s="1"/>
  <c r="I1740" i="2"/>
  <c r="H1740" i="2"/>
  <c r="K1740" i="2" s="1"/>
  <c r="N1740" i="2" s="1"/>
  <c r="O1740" i="2" s="1"/>
  <c r="P1740" i="2" l="1"/>
  <c r="R1740" i="2"/>
  <c r="T1740" i="2" s="1"/>
  <c r="Q1740" i="2"/>
  <c r="U1740" i="2"/>
  <c r="S1740" i="2" l="1"/>
  <c r="G1741" i="2"/>
  <c r="V1740" i="2"/>
  <c r="F1741" i="2" s="1"/>
  <c r="J1741" i="2" l="1"/>
  <c r="M1741" i="2" s="1"/>
  <c r="I1741" i="2"/>
  <c r="H1741" i="2"/>
  <c r="K1741" i="2" s="1"/>
  <c r="N1741" i="2" s="1"/>
  <c r="O1741" i="2" s="1"/>
  <c r="Q1741" i="2" l="1"/>
  <c r="P1741" i="2"/>
  <c r="R1741" i="2"/>
  <c r="T1741" i="2" s="1"/>
  <c r="U1741" i="2"/>
  <c r="V1741" i="2" s="1"/>
  <c r="F1742" i="2" s="1"/>
  <c r="J1742" i="2" l="1"/>
  <c r="M1742" i="2" s="1"/>
  <c r="H1742" i="2"/>
  <c r="K1742" i="2" s="1"/>
  <c r="N1742" i="2" s="1"/>
  <c r="O1742" i="2" s="1"/>
  <c r="S1741" i="2"/>
  <c r="G1742" i="2"/>
  <c r="I1742" i="2" l="1"/>
  <c r="P1742" i="2"/>
  <c r="R1742" i="2"/>
  <c r="T1742" i="2" s="1"/>
  <c r="Q1742" i="2"/>
  <c r="S1742" i="2" s="1"/>
  <c r="U1742" i="2"/>
  <c r="V1742" i="2" l="1"/>
  <c r="F1743" i="2" s="1"/>
  <c r="G1743" i="2"/>
  <c r="J1743" i="2" l="1"/>
  <c r="M1743" i="2" s="1"/>
  <c r="H1743" i="2"/>
  <c r="K1743" i="2" s="1"/>
  <c r="I1743" i="2"/>
  <c r="L1743" i="2" s="1"/>
  <c r="N1743" i="2" l="1"/>
  <c r="O1743" i="2" s="1"/>
  <c r="Q1743" i="2" l="1"/>
  <c r="P1743" i="2"/>
  <c r="R1743" i="2"/>
  <c r="T1743" i="2" s="1"/>
  <c r="U1743" i="2"/>
  <c r="V1743" i="2" s="1"/>
  <c r="F1744" i="2" s="1"/>
  <c r="J1744" i="2" l="1"/>
  <c r="M1744" i="2" s="1"/>
  <c r="H1744" i="2"/>
  <c r="K1744" i="2" s="1"/>
  <c r="S1743" i="2"/>
  <c r="G1744" i="2"/>
  <c r="I1744" i="2" l="1"/>
  <c r="L1744" i="2" s="1"/>
  <c r="N1744" i="2" s="1"/>
  <c r="O1744" i="2" s="1"/>
  <c r="R1744" i="2" l="1"/>
  <c r="T1744" i="2" s="1"/>
  <c r="P1744" i="2"/>
  <c r="Q1744" i="2"/>
  <c r="U1744" i="2"/>
  <c r="S1744" i="2" l="1"/>
  <c r="G1745" i="2"/>
  <c r="V1744" i="2"/>
  <c r="F1745" i="2" s="1"/>
  <c r="H1745" i="2" l="1"/>
  <c r="K1745" i="2" s="1"/>
  <c r="J1745" i="2"/>
  <c r="M1745" i="2" s="1"/>
  <c r="I1745" i="2"/>
  <c r="L1745" i="2" s="1"/>
  <c r="N1745" i="2" l="1"/>
  <c r="O1745" i="2" s="1"/>
  <c r="Q1745" i="2" l="1"/>
  <c r="P1745" i="2"/>
  <c r="R1745" i="2"/>
  <c r="T1745" i="2" s="1"/>
  <c r="U1745" i="2"/>
  <c r="V1745" i="2" s="1"/>
  <c r="F1746" i="2" s="1"/>
  <c r="J1746" i="2" l="1"/>
  <c r="M1746" i="2" s="1"/>
  <c r="H1746" i="2"/>
  <c r="K1746" i="2" s="1"/>
  <c r="S1745" i="2"/>
  <c r="G1746" i="2"/>
  <c r="I1746" i="2" l="1"/>
  <c r="L1746" i="2" s="1"/>
  <c r="N1746" i="2" s="1"/>
  <c r="O1746" i="2" s="1"/>
  <c r="Q1746" i="2" l="1"/>
  <c r="P1746" i="2"/>
  <c r="R1746" i="2"/>
  <c r="T1746" i="2" s="1"/>
  <c r="U1746" i="2"/>
  <c r="V1746" i="2" s="1"/>
  <c r="F1747" i="2" s="1"/>
  <c r="H1747" i="2" l="1"/>
  <c r="K1747" i="2" s="1"/>
  <c r="J1747" i="2"/>
  <c r="M1747" i="2" s="1"/>
  <c r="S1746" i="2"/>
  <c r="G1747" i="2"/>
  <c r="I1747" i="2" l="1"/>
  <c r="L1747" i="2" s="1"/>
  <c r="N1747" i="2" s="1"/>
  <c r="O1747" i="2" s="1"/>
  <c r="R1747" i="2" l="1"/>
  <c r="T1747" i="2" s="1"/>
  <c r="Q1747" i="2"/>
  <c r="P1747" i="2"/>
  <c r="U1747" i="2"/>
  <c r="V1747" i="2" l="1"/>
  <c r="F1748" i="2" s="1"/>
  <c r="S1747" i="2"/>
  <c r="G1748" i="2"/>
  <c r="J1748" i="2" l="1"/>
  <c r="M1748" i="2" s="1"/>
  <c r="H1748" i="2"/>
  <c r="K1748" i="2" s="1"/>
  <c r="N1748" i="2" s="1"/>
  <c r="O1748" i="2" s="1"/>
  <c r="I1748" i="2"/>
  <c r="L1748" i="2" s="1"/>
  <c r="R1748" i="2" l="1"/>
  <c r="T1748" i="2" s="1"/>
  <c r="Q1748" i="2"/>
  <c r="P1748" i="2"/>
  <c r="U1748" i="2"/>
  <c r="V1748" i="2" s="1"/>
  <c r="F1749" i="2" s="1"/>
  <c r="J1749" i="2" l="1"/>
  <c r="M1749" i="2" s="1"/>
  <c r="H1749" i="2"/>
  <c r="K1749" i="2" s="1"/>
  <c r="S1748" i="2"/>
  <c r="G1749" i="2"/>
  <c r="I1749" i="2" l="1"/>
  <c r="L1749" i="2" s="1"/>
  <c r="N1749" i="2" s="1"/>
  <c r="O1749" i="2" s="1"/>
  <c r="P1749" i="2" l="1"/>
  <c r="R1749" i="2"/>
  <c r="T1749" i="2" s="1"/>
  <c r="Q1749" i="2"/>
  <c r="U1749" i="2"/>
  <c r="S1749" i="2" l="1"/>
  <c r="G1750" i="2"/>
  <c r="V1749" i="2"/>
  <c r="F1750" i="2" s="1"/>
  <c r="J1750" i="2" l="1"/>
  <c r="M1750" i="2" s="1"/>
  <c r="H1750" i="2"/>
  <c r="K1750" i="2" s="1"/>
  <c r="I1750" i="2"/>
  <c r="L1750" i="2" s="1"/>
  <c r="N1750" i="2" l="1"/>
  <c r="O1750" i="2" s="1"/>
  <c r="R1750" i="2" l="1"/>
  <c r="T1750" i="2" s="1"/>
  <c r="P1750" i="2"/>
  <c r="Q1750" i="2"/>
  <c r="U1750" i="2"/>
  <c r="S1750" i="2" l="1"/>
  <c r="G1751" i="2"/>
  <c r="V1750" i="2"/>
  <c r="F1751" i="2" s="1"/>
  <c r="H1751" i="2" l="1"/>
  <c r="K1751" i="2" s="1"/>
  <c r="N1751" i="2" s="1"/>
  <c r="O1751" i="2" s="1"/>
  <c r="J1751" i="2"/>
  <c r="M1751" i="2" s="1"/>
  <c r="I1751" i="2"/>
  <c r="L1751" i="2" s="1"/>
  <c r="P1751" i="2" l="1"/>
  <c r="U1751" i="2"/>
  <c r="R1751" i="2"/>
  <c r="T1751" i="2" s="1"/>
  <c r="Q1751" i="2"/>
  <c r="S1751" i="2" l="1"/>
  <c r="G1752" i="2"/>
  <c r="V1751" i="2"/>
  <c r="F1752" i="2" s="1"/>
  <c r="J1752" i="2" l="1"/>
  <c r="M1752" i="2" s="1"/>
  <c r="I1752" i="2"/>
  <c r="L1752" i="2" s="1"/>
  <c r="H1752" i="2"/>
  <c r="K1752" i="2" s="1"/>
  <c r="N1752" i="2" l="1"/>
  <c r="O1752" i="2" s="1"/>
  <c r="Q1752" i="2" l="1"/>
  <c r="O1753" i="2"/>
  <c r="R1752" i="2"/>
  <c r="T1752" i="2" s="1"/>
  <c r="P1752" i="2"/>
  <c r="U1752" i="2"/>
  <c r="V1752" i="2" l="1"/>
  <c r="F1753" i="2" s="1"/>
  <c r="U1753" i="2"/>
  <c r="P1753" i="2"/>
  <c r="R1753" i="2"/>
  <c r="T1753" i="2" s="1"/>
  <c r="S1752" i="2"/>
  <c r="G1753" i="2"/>
  <c r="J1753" i="2" l="1"/>
  <c r="M1753" i="2" s="1"/>
  <c r="I1753" i="2"/>
  <c r="Q1753" i="2" s="1"/>
  <c r="S1753" i="2" s="1"/>
  <c r="H1753" i="2"/>
  <c r="K1753" i="2" s="1"/>
  <c r="V1753" i="2" l="1"/>
  <c r="F1754" i="2" s="1"/>
  <c r="N1753" i="2"/>
  <c r="I1754" i="2" l="1"/>
  <c r="H1754" i="2"/>
  <c r="K1754" i="2" s="1"/>
  <c r="N1754" i="2" s="1"/>
  <c r="O1754" i="2" s="1"/>
  <c r="J1754" i="2"/>
  <c r="M1754" i="2" s="1"/>
  <c r="R1754" i="2" l="1"/>
  <c r="T1754" i="2" s="1"/>
  <c r="P1754" i="2"/>
  <c r="V1754" i="2" s="1"/>
  <c r="F1755" i="2" s="1"/>
  <c r="O1755" i="2"/>
  <c r="U1754" i="2"/>
  <c r="Q1754" i="2"/>
  <c r="G1755" i="2" l="1"/>
  <c r="G1756" i="2" s="1"/>
  <c r="S1754" i="2"/>
  <c r="P1755" i="2"/>
  <c r="U1755" i="2"/>
  <c r="Q1755" i="2"/>
  <c r="S1755" i="2" s="1"/>
  <c r="R1755" i="2"/>
  <c r="T1755" i="2" s="1"/>
  <c r="J1755" i="2"/>
  <c r="M1755" i="2" s="1"/>
  <c r="H1755" i="2"/>
  <c r="K1755" i="2" s="1"/>
  <c r="N1755" i="2" s="1"/>
  <c r="I1755" i="2" l="1"/>
  <c r="V1755" i="2"/>
  <c r="F1756" i="2" s="1"/>
  <c r="I1756" i="2"/>
  <c r="J1756" i="2" l="1"/>
  <c r="M1756" i="2" s="1"/>
  <c r="H1756" i="2"/>
  <c r="K1756" i="2" s="1"/>
  <c r="N1756" i="2" s="1"/>
  <c r="O1756" i="2" s="1"/>
  <c r="P1756" i="2" l="1"/>
  <c r="R1756" i="2"/>
  <c r="T1756" i="2" s="1"/>
  <c r="Q1756" i="2"/>
  <c r="U1756" i="2"/>
  <c r="S1756" i="2" l="1"/>
  <c r="G1757" i="2"/>
  <c r="V1756" i="2"/>
  <c r="F1757" i="2" s="1"/>
  <c r="J1757" i="2" l="1"/>
  <c r="M1757" i="2" s="1"/>
  <c r="H1757" i="2"/>
  <c r="K1757" i="2" s="1"/>
  <c r="N1757" i="2" s="1"/>
  <c r="O1757" i="2" s="1"/>
  <c r="I1757" i="2"/>
  <c r="R1757" i="2" l="1"/>
  <c r="T1757" i="2" s="1"/>
  <c r="P1757" i="2"/>
  <c r="Q1757" i="2"/>
  <c r="U1757" i="2"/>
  <c r="V1757" i="2" l="1"/>
  <c r="F1758" i="2" s="1"/>
  <c r="S1757" i="2"/>
  <c r="G1758" i="2"/>
  <c r="J1758" i="2" l="1"/>
  <c r="M1758" i="2" s="1"/>
  <c r="H1758" i="2"/>
  <c r="K1758" i="2" s="1"/>
  <c r="N1758" i="2" s="1"/>
  <c r="O1758" i="2" s="1"/>
  <c r="I1758" i="2"/>
  <c r="P1758" i="2" l="1"/>
  <c r="R1758" i="2"/>
  <c r="T1758" i="2" s="1"/>
  <c r="U1758" i="2"/>
  <c r="V1758" i="2" s="1"/>
  <c r="F1759" i="2" s="1"/>
  <c r="Q1758" i="2"/>
  <c r="S1758" i="2" l="1"/>
  <c r="G1759" i="2"/>
  <c r="J1759" i="2"/>
  <c r="M1759" i="2" s="1"/>
  <c r="H1759" i="2"/>
  <c r="K1759" i="2" s="1"/>
  <c r="N1759" i="2" s="1"/>
  <c r="O1759" i="2" s="1"/>
  <c r="I1759" i="2"/>
  <c r="R1759" i="2" l="1"/>
  <c r="T1759" i="2" s="1"/>
  <c r="Q1759" i="2"/>
  <c r="S1759" i="2" s="1"/>
  <c r="P1759" i="2"/>
  <c r="U1759" i="2"/>
  <c r="G1760" i="2" l="1"/>
  <c r="V1759" i="2"/>
  <c r="F1760" i="2" s="1"/>
  <c r="I1760" i="2" l="1"/>
  <c r="J1760" i="2"/>
  <c r="M1760" i="2" s="1"/>
  <c r="H1760" i="2"/>
  <c r="K1760" i="2" s="1"/>
  <c r="N1760" i="2" s="1"/>
  <c r="O1760" i="2" s="1"/>
  <c r="R1760" i="2" l="1"/>
  <c r="T1760" i="2" s="1"/>
  <c r="U1760" i="2"/>
  <c r="V1760" i="2" s="1"/>
  <c r="F1761" i="2" s="1"/>
  <c r="P1760" i="2"/>
  <c r="Q1760" i="2"/>
  <c r="S1760" i="2" l="1"/>
  <c r="G1761" i="2"/>
  <c r="H1761" i="2"/>
  <c r="K1761" i="2" s="1"/>
  <c r="J1761" i="2"/>
  <c r="M1761" i="2" s="1"/>
  <c r="I1761" i="2"/>
  <c r="N1761" i="2" l="1"/>
  <c r="O1761" i="2" s="1"/>
  <c r="P1761" i="2" l="1"/>
  <c r="V1761" i="2" s="1"/>
  <c r="F1762" i="2" s="1"/>
  <c r="Q1761" i="2"/>
  <c r="R1761" i="2"/>
  <c r="T1761" i="2" s="1"/>
  <c r="U1761" i="2"/>
  <c r="H1762" i="2" l="1"/>
  <c r="K1762" i="2" s="1"/>
  <c r="N1762" i="2" s="1"/>
  <c r="O1762" i="2" s="1"/>
  <c r="J1762" i="2"/>
  <c r="M1762" i="2" s="1"/>
  <c r="S1761" i="2"/>
  <c r="G1762" i="2"/>
  <c r="R1762" i="2" l="1"/>
  <c r="T1762" i="2" s="1"/>
  <c r="P1762" i="2"/>
  <c r="Q1762" i="2"/>
  <c r="S1762" i="2" s="1"/>
  <c r="U1762" i="2"/>
  <c r="V1762" i="2" s="1"/>
  <c r="F1763" i="2" s="1"/>
  <c r="I1762" i="2"/>
  <c r="J1763" i="2" l="1"/>
  <c r="M1763" i="2" s="1"/>
  <c r="H1763" i="2"/>
  <c r="K1763" i="2" s="1"/>
  <c r="N1763" i="2" s="1"/>
  <c r="O1763" i="2" s="1"/>
  <c r="G1763" i="2"/>
  <c r="I1763" i="2" l="1"/>
  <c r="R1763" i="2"/>
  <c r="T1763" i="2" s="1"/>
  <c r="Q1763" i="2"/>
  <c r="P1763" i="2"/>
  <c r="U1763" i="2"/>
  <c r="V1763" i="2" s="1"/>
  <c r="F1764" i="2" s="1"/>
  <c r="J1764" i="2" l="1"/>
  <c r="M1764" i="2" s="1"/>
  <c r="H1764" i="2"/>
  <c r="K1764" i="2" s="1"/>
  <c r="N1764" i="2" s="1"/>
  <c r="O1764" i="2" s="1"/>
  <c r="I1764" i="2"/>
  <c r="S1763" i="2"/>
  <c r="G1764" i="2"/>
  <c r="R1764" i="2" l="1"/>
  <c r="T1764" i="2" s="1"/>
  <c r="Q1764" i="2"/>
  <c r="U1764" i="2"/>
  <c r="P1764" i="2"/>
  <c r="V1764" i="2" s="1"/>
  <c r="F1765" i="2" s="1"/>
  <c r="H1765" i="2" l="1"/>
  <c r="K1765" i="2" s="1"/>
  <c r="J1765" i="2"/>
  <c r="M1765" i="2" s="1"/>
  <c r="S1764" i="2"/>
  <c r="G1765" i="2"/>
  <c r="N1765" i="2" l="1"/>
  <c r="O1765" i="2" s="1"/>
  <c r="I1765" i="2"/>
  <c r="Q1765" i="2" l="1"/>
  <c r="R1765" i="2"/>
  <c r="T1765" i="2" s="1"/>
  <c r="U1765" i="2"/>
  <c r="P1765" i="2"/>
  <c r="V1765" i="2" l="1"/>
  <c r="F1766" i="2" s="1"/>
  <c r="S1765" i="2"/>
  <c r="G1766" i="2"/>
  <c r="I1766" i="2" l="1"/>
  <c r="J1766" i="2"/>
  <c r="M1766" i="2" s="1"/>
  <c r="H1766" i="2"/>
  <c r="K1766" i="2" s="1"/>
  <c r="N1766" i="2" s="1"/>
  <c r="O1766" i="2" s="1"/>
  <c r="R1766" i="2" l="1"/>
  <c r="T1766" i="2" s="1"/>
  <c r="Q1766" i="2"/>
  <c r="P1766" i="2"/>
  <c r="U1766" i="2"/>
  <c r="V1766" i="2" l="1"/>
  <c r="F1767" i="2" s="1"/>
  <c r="S1766" i="2"/>
  <c r="G1767" i="2"/>
  <c r="J1767" i="2" l="1"/>
  <c r="M1767" i="2" s="1"/>
  <c r="H1767" i="2"/>
  <c r="K1767" i="2" s="1"/>
  <c r="N1767" i="2" s="1"/>
  <c r="O1767" i="2" s="1"/>
  <c r="I1767" i="2"/>
  <c r="R1767" i="2" l="1"/>
  <c r="T1767" i="2" s="1"/>
  <c r="Q1767" i="2"/>
  <c r="P1767" i="2"/>
  <c r="U1767" i="2"/>
  <c r="V1767" i="2" s="1"/>
  <c r="F1768" i="2" s="1"/>
  <c r="H1768" i="2" l="1"/>
  <c r="K1768" i="2" s="1"/>
  <c r="J1768" i="2"/>
  <c r="M1768" i="2" s="1"/>
  <c r="S1767" i="2"/>
  <c r="G1768" i="2"/>
  <c r="I1768" i="2" l="1"/>
  <c r="L1768" i="2" s="1"/>
  <c r="N1768" i="2"/>
  <c r="O1768" i="2" s="1"/>
  <c r="P1768" i="2" l="1"/>
  <c r="U1768" i="2"/>
  <c r="R1768" i="2"/>
  <c r="T1768" i="2" s="1"/>
  <c r="Q1768" i="2"/>
  <c r="S1768" i="2" l="1"/>
  <c r="G1769" i="2"/>
  <c r="V1768" i="2"/>
  <c r="F1769" i="2" s="1"/>
  <c r="I1769" i="2" l="1"/>
  <c r="L1769" i="2" s="1"/>
  <c r="J1769" i="2"/>
  <c r="M1769" i="2" s="1"/>
  <c r="H1769" i="2"/>
  <c r="K1769" i="2" s="1"/>
  <c r="N1769" i="2" s="1"/>
  <c r="O1769" i="2" s="1"/>
  <c r="Q1769" i="2" l="1"/>
  <c r="P1769" i="2"/>
  <c r="R1769" i="2"/>
  <c r="T1769" i="2" s="1"/>
  <c r="U1769" i="2"/>
  <c r="V1769" i="2" s="1"/>
  <c r="F1770" i="2" s="1"/>
  <c r="J1770" i="2" l="1"/>
  <c r="M1770" i="2" s="1"/>
  <c r="H1770" i="2"/>
  <c r="K1770" i="2" s="1"/>
  <c r="S1769" i="2"/>
  <c r="G1770" i="2"/>
  <c r="I1770" i="2" l="1"/>
  <c r="L1770" i="2" s="1"/>
  <c r="N1770" i="2" s="1"/>
  <c r="O1770" i="2" s="1"/>
  <c r="Q1770" i="2" l="1"/>
  <c r="P1770" i="2"/>
  <c r="R1770" i="2"/>
  <c r="T1770" i="2" s="1"/>
  <c r="U1770" i="2"/>
  <c r="V1770" i="2" s="1"/>
  <c r="F1771" i="2" s="1"/>
  <c r="H1771" i="2" l="1"/>
  <c r="K1771" i="2" s="1"/>
  <c r="J1771" i="2"/>
  <c r="M1771" i="2" s="1"/>
  <c r="S1770" i="2"/>
  <c r="G1771" i="2"/>
  <c r="I1771" i="2" l="1"/>
  <c r="L1771" i="2" s="1"/>
  <c r="N1771" i="2" s="1"/>
  <c r="O1771" i="2" s="1"/>
  <c r="R1771" i="2" l="1"/>
  <c r="T1771" i="2" s="1"/>
  <c r="U1771" i="2"/>
  <c r="Q1771" i="2"/>
  <c r="P1771" i="2"/>
  <c r="V1771" i="2" s="1"/>
  <c r="F1772" i="2" s="1"/>
  <c r="S1771" i="2" l="1"/>
  <c r="G1772" i="2"/>
  <c r="J1772" i="2"/>
  <c r="M1772" i="2" s="1"/>
  <c r="I1772" i="2"/>
  <c r="L1772" i="2" s="1"/>
  <c r="H1772" i="2"/>
  <c r="K1772" i="2" s="1"/>
  <c r="N1772" i="2" l="1"/>
  <c r="O1772" i="2" s="1"/>
  <c r="R1772" i="2" l="1"/>
  <c r="T1772" i="2" s="1"/>
  <c r="Q1772" i="2"/>
  <c r="P1772" i="2"/>
  <c r="U1772" i="2"/>
  <c r="V1772" i="2" s="1"/>
  <c r="F1773" i="2" s="1"/>
  <c r="S1772" i="2" l="1"/>
  <c r="G1773" i="2"/>
  <c r="I1773" i="2"/>
  <c r="L1773" i="2" s="1"/>
  <c r="J1773" i="2"/>
  <c r="M1773" i="2" s="1"/>
  <c r="H1773" i="2"/>
  <c r="K1773" i="2" s="1"/>
  <c r="N1773" i="2" s="1"/>
  <c r="O1773" i="2" s="1"/>
  <c r="P1773" i="2" l="1"/>
  <c r="Q1773" i="2"/>
  <c r="R1773" i="2"/>
  <c r="T1773" i="2" s="1"/>
  <c r="U1773" i="2"/>
  <c r="V1773" i="2" s="1"/>
  <c r="F1774" i="2" s="1"/>
  <c r="G1774" i="2"/>
  <c r="J1774" i="2" l="1"/>
  <c r="M1774" i="2" s="1"/>
  <c r="I1774" i="2"/>
  <c r="L1774" i="2" s="1"/>
  <c r="H1774" i="2"/>
  <c r="K1774" i="2" s="1"/>
  <c r="N1774" i="2" s="1"/>
  <c r="O1774" i="2" s="1"/>
  <c r="S1773" i="2"/>
  <c r="R1774" i="2" l="1"/>
  <c r="T1774" i="2" s="1"/>
  <c r="Q1774" i="2"/>
  <c r="P1774" i="2"/>
  <c r="U1774" i="2"/>
  <c r="V1774" i="2" s="1"/>
  <c r="F1775" i="2" s="1"/>
  <c r="H1775" i="2" l="1"/>
  <c r="K1775" i="2" s="1"/>
  <c r="J1775" i="2"/>
  <c r="M1775" i="2" s="1"/>
  <c r="S1774" i="2"/>
  <c r="G1775" i="2"/>
  <c r="I1775" i="2" l="1"/>
  <c r="L1775" i="2" s="1"/>
  <c r="N1775" i="2" s="1"/>
  <c r="O1775" i="2" s="1"/>
  <c r="R1775" i="2" l="1"/>
  <c r="T1775" i="2" s="1"/>
  <c r="P1775" i="2"/>
  <c r="Q1775" i="2"/>
  <c r="U1775" i="2"/>
  <c r="S1775" i="2" l="1"/>
  <c r="G1776" i="2"/>
  <c r="V1775" i="2"/>
  <c r="F1776" i="2" s="1"/>
  <c r="I1776" i="2" l="1"/>
  <c r="L1776" i="2" s="1"/>
  <c r="H1776" i="2"/>
  <c r="K1776" i="2" s="1"/>
  <c r="J1776" i="2"/>
  <c r="M1776" i="2" s="1"/>
  <c r="N1776" i="2" l="1"/>
  <c r="O1776" i="2" s="1"/>
  <c r="R1776" i="2" l="1"/>
  <c r="T1776" i="2" s="1"/>
  <c r="Q1776" i="2"/>
  <c r="P1776" i="2"/>
  <c r="V1776" i="2" s="1"/>
  <c r="F1777" i="2" s="1"/>
  <c r="U1776" i="2"/>
  <c r="J1777" i="2" l="1"/>
  <c r="M1777" i="2" s="1"/>
  <c r="H1777" i="2"/>
  <c r="K1777" i="2" s="1"/>
  <c r="S1776" i="2"/>
  <c r="G1777" i="2"/>
  <c r="I1777" i="2" s="1"/>
  <c r="L1777" i="2" s="1"/>
  <c r="N1777" i="2" l="1"/>
  <c r="O1777" i="2" s="1"/>
  <c r="R1777" i="2" l="1"/>
  <c r="T1777" i="2" s="1"/>
  <c r="Q1777" i="2"/>
  <c r="P1777" i="2"/>
  <c r="U1777" i="2"/>
  <c r="V1777" i="2" s="1"/>
  <c r="F1778" i="2" s="1"/>
  <c r="J1778" i="2" l="1"/>
  <c r="M1778" i="2" s="1"/>
  <c r="H1778" i="2"/>
  <c r="K1778" i="2" s="1"/>
  <c r="N1778" i="2" s="1"/>
  <c r="O1778" i="2" s="1"/>
  <c r="I1778" i="2"/>
  <c r="S1777" i="2"/>
  <c r="Q1778" i="2" l="1"/>
  <c r="P1778" i="2"/>
  <c r="R1778" i="2"/>
  <c r="T1778" i="2" s="1"/>
  <c r="U1778" i="2"/>
  <c r="V1778" i="2" l="1"/>
  <c r="F1779" i="2" s="1"/>
  <c r="S1778" i="2"/>
  <c r="G1779" i="2"/>
  <c r="J1779" i="2" l="1"/>
  <c r="M1779" i="2" s="1"/>
  <c r="I1779" i="2"/>
  <c r="H1779" i="2"/>
  <c r="K1779" i="2" s="1"/>
  <c r="N1779" i="2" l="1"/>
  <c r="O1779" i="2" s="1"/>
  <c r="P1779" i="2" l="1"/>
  <c r="R1779" i="2"/>
  <c r="T1779" i="2" s="1"/>
  <c r="Q1779" i="2"/>
  <c r="U1779" i="2"/>
  <c r="V1779" i="2" l="1"/>
  <c r="F1780" i="2" s="1"/>
  <c r="S1779" i="2"/>
  <c r="G1780" i="2"/>
  <c r="J1780" i="2" l="1"/>
  <c r="M1780" i="2" s="1"/>
  <c r="H1780" i="2"/>
  <c r="K1780" i="2" s="1"/>
  <c r="N1780" i="2" s="1"/>
  <c r="O1780" i="2" s="1"/>
  <c r="I1780" i="2"/>
  <c r="P1780" i="2" l="1"/>
  <c r="R1780" i="2"/>
  <c r="T1780" i="2" s="1"/>
  <c r="Q1780" i="2"/>
  <c r="U1780" i="2"/>
  <c r="V1780" i="2" s="1"/>
  <c r="F1781" i="2" s="1"/>
  <c r="J1781" i="2" l="1"/>
  <c r="M1781" i="2" s="1"/>
  <c r="H1781" i="2"/>
  <c r="K1781" i="2" s="1"/>
  <c r="N1781" i="2" s="1"/>
  <c r="O1781" i="2" s="1"/>
  <c r="S1780" i="2"/>
  <c r="G1781" i="2"/>
  <c r="P1781" i="2" l="1"/>
  <c r="Q1781" i="2"/>
  <c r="S1781" i="2" s="1"/>
  <c r="R1781" i="2"/>
  <c r="T1781" i="2" s="1"/>
  <c r="U1781" i="2"/>
  <c r="V1781" i="2" s="1"/>
  <c r="F1782" i="2" s="1"/>
  <c r="I1781" i="2"/>
  <c r="J1782" i="2" l="1"/>
  <c r="M1782" i="2" s="1"/>
  <c r="H1782" i="2"/>
  <c r="K1782" i="2" s="1"/>
  <c r="N1782" i="2" s="1"/>
  <c r="O1782" i="2" s="1"/>
  <c r="G1782" i="2"/>
  <c r="R1782" i="2" l="1"/>
  <c r="T1782" i="2" s="1"/>
  <c r="P1782" i="2"/>
  <c r="Q1782" i="2"/>
  <c r="S1782" i="2" s="1"/>
  <c r="U1782" i="2"/>
  <c r="V1782" i="2" s="1"/>
  <c r="F1783" i="2" s="1"/>
  <c r="I1782" i="2"/>
  <c r="J1783" i="2" l="1"/>
  <c r="M1783" i="2" s="1"/>
  <c r="H1783" i="2"/>
  <c r="K1783" i="2" s="1"/>
  <c r="N1783" i="2" s="1"/>
  <c r="O1783" i="2" s="1"/>
  <c r="G1783" i="2"/>
  <c r="R1783" i="2" l="1"/>
  <c r="T1783" i="2" s="1"/>
  <c r="Q1783" i="2"/>
  <c r="P1783" i="2"/>
  <c r="U1783" i="2"/>
  <c r="I1783" i="2"/>
  <c r="V1783" i="2" l="1"/>
  <c r="F1784" i="2" s="1"/>
  <c r="S1783" i="2"/>
  <c r="G1784" i="2"/>
  <c r="J1784" i="2" l="1"/>
  <c r="M1784" i="2" s="1"/>
  <c r="I1784" i="2"/>
  <c r="H1784" i="2"/>
  <c r="K1784" i="2" s="1"/>
  <c r="N1784" i="2" s="1"/>
  <c r="O1784" i="2" s="1"/>
  <c r="O1785" i="2" l="1"/>
  <c r="U1784" i="2"/>
  <c r="Q1784" i="2"/>
  <c r="R1784" i="2"/>
  <c r="T1784" i="2" s="1"/>
  <c r="P1784" i="2"/>
  <c r="V1784" i="2" s="1"/>
  <c r="F1785" i="2" s="1"/>
  <c r="J1785" i="2" l="1"/>
  <c r="M1785" i="2" s="1"/>
  <c r="H1785" i="2"/>
  <c r="K1785" i="2" s="1"/>
  <c r="N1785" i="2" s="1"/>
  <c r="S1784" i="2"/>
  <c r="G1785" i="2"/>
  <c r="R1785" i="2"/>
  <c r="T1785" i="2" s="1"/>
  <c r="P1785" i="2"/>
  <c r="V1785" i="2" s="1"/>
  <c r="F1786" i="2" s="1"/>
  <c r="U1785" i="2"/>
  <c r="Q1785" i="2"/>
  <c r="S1785" i="2" s="1"/>
  <c r="H1786" i="2" l="1"/>
  <c r="K1786" i="2" s="1"/>
  <c r="J1786" i="2"/>
  <c r="M1786" i="2" s="1"/>
  <c r="G1786" i="2"/>
  <c r="I1785" i="2"/>
  <c r="I1786" i="2" l="1"/>
  <c r="L1786" i="2" s="1"/>
  <c r="N1786" i="2" s="1"/>
  <c r="O1786" i="2" s="1"/>
  <c r="Q1786" i="2" l="1"/>
  <c r="O1787" i="2"/>
  <c r="U1786" i="2"/>
  <c r="R1786" i="2"/>
  <c r="T1786" i="2" s="1"/>
  <c r="P1786" i="2"/>
  <c r="V1786" i="2" s="1"/>
  <c r="F1787" i="2" s="1"/>
  <c r="J1787" i="2" l="1"/>
  <c r="M1787" i="2" s="1"/>
  <c r="H1787" i="2"/>
  <c r="K1787" i="2" s="1"/>
  <c r="N1787" i="2" s="1"/>
  <c r="U1787" i="2"/>
  <c r="R1787" i="2"/>
  <c r="T1787" i="2" s="1"/>
  <c r="P1787" i="2"/>
  <c r="S1786" i="2"/>
  <c r="G1787" i="2"/>
  <c r="I1787" i="2" s="1"/>
  <c r="Q1787" i="2" s="1"/>
  <c r="S1787" i="2" s="1"/>
  <c r="V1787" i="2" l="1"/>
  <c r="F1788" i="2" s="1"/>
  <c r="G1788" i="2"/>
  <c r="J1788" i="2" l="1"/>
  <c r="M1788" i="2" s="1"/>
  <c r="I1788" i="2"/>
  <c r="H1788" i="2"/>
  <c r="K1788" i="2" s="1"/>
  <c r="N1788" i="2" s="1"/>
  <c r="O1788" i="2" s="1"/>
  <c r="R1788" i="2" l="1"/>
  <c r="T1788" i="2" s="1"/>
  <c r="Q1788" i="2"/>
  <c r="P1788" i="2"/>
  <c r="O1789" i="2"/>
  <c r="U1788" i="2"/>
  <c r="Q1789" i="2" l="1"/>
  <c r="R1789" i="2"/>
  <c r="T1789" i="2" s="1"/>
  <c r="U1789" i="2"/>
  <c r="V1788" i="2"/>
  <c r="F1789" i="2" s="1"/>
  <c r="S1788" i="2"/>
  <c r="G1789" i="2"/>
  <c r="G1790" i="2" s="1"/>
  <c r="H1789" i="2" l="1"/>
  <c r="J1789" i="2"/>
  <c r="M1789" i="2" s="1"/>
  <c r="I1789" i="2"/>
  <c r="K1789" i="2" l="1"/>
  <c r="N1789" i="2" s="1"/>
  <c r="P1789" i="2"/>
  <c r="S1789" i="2" l="1"/>
  <c r="V1789" i="2"/>
  <c r="F1790" i="2" s="1"/>
  <c r="J1790" i="2" l="1"/>
  <c r="M1790" i="2" s="1"/>
  <c r="I1790" i="2"/>
  <c r="H1790" i="2"/>
  <c r="K1790" i="2" s="1"/>
  <c r="N1790" i="2" l="1"/>
  <c r="O1790" i="2" s="1"/>
  <c r="R1790" i="2" l="1"/>
  <c r="T1790" i="2" s="1"/>
  <c r="Q1790" i="2"/>
  <c r="P1790" i="2"/>
  <c r="U1790" i="2"/>
  <c r="V1790" i="2" l="1"/>
  <c r="F1791" i="2" s="1"/>
  <c r="S1790" i="2"/>
  <c r="G1791" i="2"/>
  <c r="I1791" i="2" l="1"/>
  <c r="H1791" i="2"/>
  <c r="K1791" i="2" s="1"/>
  <c r="J1791" i="2"/>
  <c r="M1791" i="2" s="1"/>
  <c r="N1791" i="2" l="1"/>
  <c r="O1791" i="2" s="1"/>
  <c r="R1791" i="2" l="1"/>
  <c r="T1791" i="2" s="1"/>
  <c r="Q1791" i="2"/>
  <c r="P1791" i="2"/>
  <c r="U1791" i="2"/>
  <c r="V1791" i="2" s="1"/>
  <c r="F1792" i="2" s="1"/>
  <c r="J1792" i="2" l="1"/>
  <c r="M1792" i="2" s="1"/>
  <c r="H1792" i="2"/>
  <c r="K1792" i="2" s="1"/>
  <c r="S1791" i="2"/>
  <c r="G1792" i="2"/>
  <c r="N1792" i="2" l="1"/>
  <c r="O1792" i="2" s="1"/>
  <c r="I1792" i="2"/>
  <c r="L1792" i="2" s="1"/>
  <c r="P1792" i="2" l="1"/>
  <c r="Q1792" i="2"/>
  <c r="R1792" i="2"/>
  <c r="T1792" i="2" s="1"/>
  <c r="U1792" i="2"/>
  <c r="S1792" i="2" l="1"/>
  <c r="G1793" i="2"/>
  <c r="V1792" i="2"/>
  <c r="F1793" i="2" s="1"/>
  <c r="I1793" i="2" l="1"/>
  <c r="L1793" i="2" s="1"/>
  <c r="H1793" i="2"/>
  <c r="K1793" i="2" s="1"/>
  <c r="N1793" i="2" s="1"/>
  <c r="O1793" i="2" s="1"/>
  <c r="J1793" i="2"/>
  <c r="M1793" i="2" s="1"/>
  <c r="R1793" i="2" l="1"/>
  <c r="T1793" i="2" s="1"/>
  <c r="Q1793" i="2"/>
  <c r="P1793" i="2"/>
  <c r="U1793" i="2"/>
  <c r="V1793" i="2" s="1"/>
  <c r="F1794" i="2" s="1"/>
  <c r="J1794" i="2" l="1"/>
  <c r="M1794" i="2" s="1"/>
  <c r="H1794" i="2"/>
  <c r="K1794" i="2" s="1"/>
  <c r="S1793" i="2"/>
  <c r="G1794" i="2"/>
  <c r="I1794" i="2" l="1"/>
  <c r="L1794" i="2" s="1"/>
  <c r="N1794" i="2" s="1"/>
  <c r="O1794" i="2" s="1"/>
  <c r="Q1794" i="2" l="1"/>
  <c r="P1794" i="2"/>
  <c r="R1794" i="2"/>
  <c r="T1794" i="2" s="1"/>
  <c r="U1794" i="2"/>
  <c r="V1794" i="2" s="1"/>
  <c r="F1795" i="2" s="1"/>
  <c r="J1795" i="2" l="1"/>
  <c r="M1795" i="2" s="1"/>
  <c r="H1795" i="2"/>
  <c r="K1795" i="2" s="1"/>
  <c r="S1794" i="2"/>
  <c r="G1795" i="2"/>
  <c r="I1795" i="2" l="1"/>
  <c r="L1795" i="2" s="1"/>
  <c r="N1795" i="2" s="1"/>
  <c r="O1795" i="2" s="1"/>
  <c r="R1795" i="2" l="1"/>
  <c r="T1795" i="2" s="1"/>
  <c r="Q1795" i="2"/>
  <c r="P1795" i="2"/>
  <c r="U1795" i="2"/>
  <c r="S1795" i="2" l="1"/>
  <c r="G1796" i="2"/>
  <c r="V1795" i="2"/>
  <c r="F1796" i="2" s="1"/>
  <c r="J1796" i="2" l="1"/>
  <c r="M1796" i="2" s="1"/>
  <c r="I1796" i="2"/>
  <c r="L1796" i="2" s="1"/>
  <c r="H1796" i="2"/>
  <c r="K1796" i="2" s="1"/>
  <c r="N1796" i="2" s="1"/>
  <c r="O1796" i="2" s="1"/>
  <c r="R1796" i="2" l="1"/>
  <c r="T1796" i="2" s="1"/>
  <c r="P1796" i="2"/>
  <c r="Q1796" i="2"/>
  <c r="U1796" i="2"/>
  <c r="V1796" i="2" l="1"/>
  <c r="F1797" i="2" s="1"/>
  <c r="S1796" i="2"/>
  <c r="G1797" i="2"/>
  <c r="H1797" i="2" l="1"/>
  <c r="K1797" i="2" s="1"/>
  <c r="J1797" i="2"/>
  <c r="M1797" i="2" s="1"/>
  <c r="I1797" i="2"/>
  <c r="L1797" i="2" s="1"/>
  <c r="N1797" i="2" l="1"/>
  <c r="O1797" i="2" s="1"/>
  <c r="Q1797" i="2" l="1"/>
  <c r="R1797" i="2"/>
  <c r="T1797" i="2" s="1"/>
  <c r="P1797" i="2"/>
  <c r="U1797" i="2"/>
  <c r="V1797" i="2" l="1"/>
  <c r="F1798" i="2" s="1"/>
  <c r="S1797" i="2"/>
  <c r="G1798" i="2"/>
  <c r="J1798" i="2" l="1"/>
  <c r="M1798" i="2" s="1"/>
  <c r="I1798" i="2"/>
  <c r="L1798" i="2" s="1"/>
  <c r="H1798" i="2"/>
  <c r="K1798" i="2" s="1"/>
  <c r="N1798" i="2" s="1"/>
  <c r="O1798" i="2" s="1"/>
  <c r="R1798" i="2" l="1"/>
  <c r="T1798" i="2" s="1"/>
  <c r="P1798" i="2"/>
  <c r="Q1798" i="2"/>
  <c r="U1798" i="2"/>
  <c r="V1798" i="2" s="1"/>
  <c r="F1799" i="2" s="1"/>
  <c r="J1799" i="2" l="1"/>
  <c r="M1799" i="2" s="1"/>
  <c r="H1799" i="2"/>
  <c r="K1799" i="2" s="1"/>
  <c r="S1798" i="2"/>
  <c r="G1799" i="2"/>
  <c r="I1799" i="2" l="1"/>
  <c r="L1799" i="2" s="1"/>
  <c r="N1799" i="2" s="1"/>
  <c r="O1799" i="2" s="1"/>
  <c r="R1799" i="2" l="1"/>
  <c r="T1799" i="2" s="1"/>
  <c r="Q1799" i="2"/>
  <c r="P1799" i="2"/>
  <c r="U1799" i="2"/>
  <c r="V1799" i="2" s="1"/>
  <c r="F1800" i="2" s="1"/>
  <c r="S1799" i="2" l="1"/>
  <c r="G1800" i="2"/>
  <c r="J1800" i="2"/>
  <c r="M1800" i="2" s="1"/>
  <c r="I1800" i="2"/>
  <c r="L1800" i="2" s="1"/>
  <c r="H1800" i="2"/>
  <c r="K1800" i="2" s="1"/>
  <c r="N1800" i="2" l="1"/>
  <c r="O1800" i="2" s="1"/>
  <c r="R1800" i="2" l="1"/>
  <c r="T1800" i="2" s="1"/>
  <c r="P1800" i="2"/>
  <c r="U1800" i="2"/>
  <c r="Q1800" i="2"/>
  <c r="S1800" i="2" l="1"/>
  <c r="G1801" i="2"/>
  <c r="V1800" i="2"/>
  <c r="F1801" i="2" s="1"/>
  <c r="I1801" i="2" l="1"/>
  <c r="L1801" i="2" s="1"/>
  <c r="H1801" i="2"/>
  <c r="K1801" i="2" s="1"/>
  <c r="J1801" i="2"/>
  <c r="M1801" i="2" s="1"/>
  <c r="N1801" i="2" l="1"/>
  <c r="O1801" i="2" s="1"/>
  <c r="Q1801" i="2" l="1"/>
  <c r="R1801" i="2"/>
  <c r="T1801" i="2" s="1"/>
  <c r="P1801" i="2"/>
  <c r="U1801" i="2"/>
  <c r="V1801" i="2" s="1"/>
  <c r="F1802" i="2" s="1"/>
  <c r="I1802" i="2" l="1"/>
  <c r="J1802" i="2"/>
  <c r="M1802" i="2" s="1"/>
  <c r="H1802" i="2"/>
  <c r="K1802" i="2" s="1"/>
  <c r="N1802" i="2" s="1"/>
  <c r="O1802" i="2" s="1"/>
  <c r="S1801" i="2"/>
  <c r="P1802" i="2" l="1"/>
  <c r="R1802" i="2"/>
  <c r="T1802" i="2" s="1"/>
  <c r="Q1802" i="2"/>
  <c r="U1802" i="2"/>
  <c r="G1803" i="2" l="1"/>
  <c r="S1802" i="2"/>
  <c r="V1802" i="2"/>
  <c r="F1803" i="2" s="1"/>
  <c r="I1803" i="2" l="1"/>
  <c r="J1803" i="2"/>
  <c r="M1803" i="2" s="1"/>
  <c r="H1803" i="2"/>
  <c r="K1803" i="2" s="1"/>
  <c r="N1803" i="2" s="1"/>
  <c r="O1803" i="2" s="1"/>
  <c r="Q1803" i="2" l="1"/>
  <c r="P1803" i="2"/>
  <c r="V1803" i="2" s="1"/>
  <c r="F1804" i="2" s="1"/>
  <c r="R1803" i="2"/>
  <c r="T1803" i="2" s="1"/>
  <c r="U1803" i="2"/>
  <c r="H1804" i="2" l="1"/>
  <c r="K1804" i="2" s="1"/>
  <c r="J1804" i="2"/>
  <c r="M1804" i="2" s="1"/>
  <c r="S1803" i="2"/>
  <c r="G1804" i="2"/>
  <c r="I1804" i="2" s="1"/>
  <c r="N1804" i="2" l="1"/>
  <c r="O1804" i="2" s="1"/>
  <c r="P1804" i="2" l="1"/>
  <c r="R1804" i="2"/>
  <c r="T1804" i="2" s="1"/>
  <c r="Q1804" i="2"/>
  <c r="U1804" i="2"/>
  <c r="S1804" i="2" l="1"/>
  <c r="G1805" i="2"/>
  <c r="V1804" i="2"/>
  <c r="F1805" i="2" s="1"/>
  <c r="I1805" i="2" l="1"/>
  <c r="H1805" i="2"/>
  <c r="K1805" i="2" s="1"/>
  <c r="J1805" i="2"/>
  <c r="M1805" i="2" s="1"/>
  <c r="N1805" i="2" l="1"/>
  <c r="O1805" i="2" s="1"/>
  <c r="Q1805" i="2" l="1"/>
  <c r="R1805" i="2"/>
  <c r="T1805" i="2" s="1"/>
  <c r="P1805" i="2"/>
  <c r="U1805" i="2"/>
  <c r="V1805" i="2" s="1"/>
  <c r="F1806" i="2" s="1"/>
  <c r="J1806" i="2" l="1"/>
  <c r="M1806" i="2" s="1"/>
  <c r="H1806" i="2"/>
  <c r="K1806" i="2" s="1"/>
  <c r="N1806" i="2" s="1"/>
  <c r="O1806" i="2" s="1"/>
  <c r="S1805" i="2"/>
  <c r="G1806" i="2"/>
  <c r="I1806" i="2" s="1"/>
  <c r="R1806" i="2" l="1"/>
  <c r="T1806" i="2" s="1"/>
  <c r="P1806" i="2"/>
  <c r="Q1806" i="2"/>
  <c r="S1806" i="2" s="1"/>
  <c r="U1806" i="2"/>
  <c r="V1806" i="2" s="1"/>
  <c r="F1807" i="2" s="1"/>
  <c r="J1807" i="2" l="1"/>
  <c r="M1807" i="2" s="1"/>
  <c r="H1807" i="2"/>
  <c r="K1807" i="2" s="1"/>
  <c r="N1807" i="2" s="1"/>
  <c r="O1807" i="2" s="1"/>
  <c r="G1807" i="2"/>
  <c r="P1807" i="2" l="1"/>
  <c r="U1807" i="2"/>
  <c r="R1807" i="2"/>
  <c r="T1807" i="2" s="1"/>
  <c r="Q1807" i="2"/>
  <c r="S1807" i="2" s="1"/>
  <c r="I1807" i="2"/>
  <c r="V1807" i="2" l="1"/>
  <c r="F1808" i="2" s="1"/>
  <c r="G1808" i="2"/>
  <c r="J1808" i="2" l="1"/>
  <c r="M1808" i="2" s="1"/>
  <c r="H1808" i="2"/>
  <c r="K1808" i="2" s="1"/>
  <c r="N1808" i="2" s="1"/>
  <c r="O1808" i="2" s="1"/>
  <c r="I1808" i="2"/>
  <c r="R1808" i="2" l="1"/>
  <c r="T1808" i="2" s="1"/>
  <c r="Q1808" i="2"/>
  <c r="P1808" i="2"/>
  <c r="U1808" i="2"/>
  <c r="V1808" i="2" s="1"/>
  <c r="F1809" i="2" s="1"/>
  <c r="H1809" i="2" l="1"/>
  <c r="K1809" i="2" s="1"/>
  <c r="J1809" i="2"/>
  <c r="M1809" i="2" s="1"/>
  <c r="S1808" i="2"/>
  <c r="G1809" i="2"/>
  <c r="I1809" i="2" l="1"/>
  <c r="N1809" i="2"/>
  <c r="O1809" i="2" s="1"/>
  <c r="P1809" i="2" l="1"/>
  <c r="R1809" i="2"/>
  <c r="T1809" i="2" s="1"/>
  <c r="Q1809" i="2"/>
  <c r="U1809" i="2"/>
  <c r="V1809" i="2" s="1"/>
  <c r="F1810" i="2" s="1"/>
  <c r="H1810" i="2" l="1"/>
  <c r="K1810" i="2" s="1"/>
  <c r="N1810" i="2" s="1"/>
  <c r="O1810" i="2" s="1"/>
  <c r="J1810" i="2"/>
  <c r="M1810" i="2" s="1"/>
  <c r="S1809" i="2"/>
  <c r="G1810" i="2"/>
  <c r="G1811" i="2" l="1"/>
  <c r="Q1810" i="2"/>
  <c r="P1810" i="2"/>
  <c r="R1810" i="2"/>
  <c r="T1810" i="2" s="1"/>
  <c r="U1810" i="2"/>
  <c r="V1810" i="2" s="1"/>
  <c r="F1811" i="2" s="1"/>
  <c r="I1810" i="2"/>
  <c r="J1811" i="2" l="1"/>
  <c r="M1811" i="2" s="1"/>
  <c r="I1811" i="2"/>
  <c r="H1811" i="2"/>
  <c r="K1811" i="2" s="1"/>
  <c r="N1811" i="2" s="1"/>
  <c r="O1811" i="2" s="1"/>
  <c r="S1810" i="2"/>
  <c r="U1811" i="2" l="1"/>
  <c r="R1811" i="2"/>
  <c r="T1811" i="2" s="1"/>
  <c r="Q1811" i="2"/>
  <c r="P1811" i="2"/>
  <c r="V1811" i="2" s="1"/>
  <c r="F1812" i="2" s="1"/>
  <c r="J1812" i="2" l="1"/>
  <c r="M1812" i="2" s="1"/>
  <c r="H1812" i="2"/>
  <c r="K1812" i="2" s="1"/>
  <c r="N1812" i="2" s="1"/>
  <c r="O1812" i="2" s="1"/>
  <c r="S1811" i="2"/>
  <c r="G1812" i="2"/>
  <c r="I1812" i="2" l="1"/>
  <c r="R1812" i="2"/>
  <c r="T1812" i="2" s="1"/>
  <c r="Q1812" i="2"/>
  <c r="S1812" i="2" s="1"/>
  <c r="P1812" i="2"/>
  <c r="U1812" i="2"/>
  <c r="V1812" i="2" l="1"/>
  <c r="F1813" i="2" s="1"/>
  <c r="G1813" i="2"/>
  <c r="J1813" i="2" l="1"/>
  <c r="M1813" i="2" s="1"/>
  <c r="H1813" i="2"/>
  <c r="K1813" i="2" s="1"/>
  <c r="N1813" i="2" s="1"/>
  <c r="O1813" i="2" s="1"/>
  <c r="I1813" i="2"/>
  <c r="R1813" i="2" l="1"/>
  <c r="T1813" i="2" s="1"/>
  <c r="Q1813" i="2"/>
  <c r="P1813" i="2"/>
  <c r="U1813" i="2"/>
  <c r="V1813" i="2" s="1"/>
  <c r="F1814" i="2" s="1"/>
  <c r="S1813" i="2" l="1"/>
  <c r="G1814" i="2"/>
  <c r="I1814" i="2" s="1"/>
  <c r="H1814" i="2"/>
  <c r="K1814" i="2" s="1"/>
  <c r="J1814" i="2"/>
  <c r="M1814" i="2" s="1"/>
  <c r="N1814" i="2" l="1"/>
  <c r="O1814" i="2" s="1"/>
  <c r="Q1814" i="2" l="1"/>
  <c r="P1814" i="2"/>
  <c r="R1814" i="2"/>
  <c r="T1814" i="2" s="1"/>
  <c r="U1814" i="2"/>
  <c r="V1814" i="2" s="1"/>
  <c r="F1815" i="2" s="1"/>
  <c r="J1815" i="2" l="1"/>
  <c r="M1815" i="2" s="1"/>
  <c r="H1815" i="2"/>
  <c r="K1815" i="2" s="1"/>
  <c r="S1814" i="2"/>
  <c r="G1815" i="2"/>
  <c r="I1815" i="2" l="1"/>
  <c r="L1815" i="2" s="1"/>
  <c r="N1815" i="2" s="1"/>
  <c r="O1815" i="2" s="1"/>
  <c r="R1815" i="2" l="1"/>
  <c r="T1815" i="2" s="1"/>
  <c r="Q1815" i="2"/>
  <c r="P1815" i="2"/>
  <c r="U1815" i="2"/>
  <c r="V1815" i="2" s="1"/>
  <c r="F1816" i="2" s="1"/>
  <c r="J1816" i="2" l="1"/>
  <c r="M1816" i="2" s="1"/>
  <c r="H1816" i="2"/>
  <c r="K1816" i="2" s="1"/>
  <c r="S1815" i="2"/>
  <c r="G1816" i="2"/>
  <c r="I1816" i="2" l="1"/>
  <c r="L1816" i="2" s="1"/>
  <c r="N1816" i="2" s="1"/>
  <c r="O1816" i="2" s="1"/>
  <c r="P1816" i="2" l="1"/>
  <c r="Q1816" i="2"/>
  <c r="R1816" i="2"/>
  <c r="T1816" i="2" s="1"/>
  <c r="U1816" i="2"/>
  <c r="S1816" i="2" l="1"/>
  <c r="G1817" i="2"/>
  <c r="V1816" i="2"/>
  <c r="F1817" i="2" s="1"/>
  <c r="I1817" i="2" l="1"/>
  <c r="L1817" i="2" s="1"/>
  <c r="H1817" i="2"/>
  <c r="K1817" i="2" s="1"/>
  <c r="N1817" i="2" s="1"/>
  <c r="O1817" i="2" s="1"/>
  <c r="J1817" i="2"/>
  <c r="M1817" i="2" s="1"/>
  <c r="Q1817" i="2" l="1"/>
  <c r="P1817" i="2"/>
  <c r="R1817" i="2"/>
  <c r="T1817" i="2" s="1"/>
  <c r="U1817" i="2"/>
  <c r="V1817" i="2" s="1"/>
  <c r="F1818" i="2" s="1"/>
  <c r="S1817" i="2" l="1"/>
  <c r="G1818" i="2"/>
  <c r="I1818" i="2"/>
  <c r="L1818" i="2" s="1"/>
  <c r="H1818" i="2"/>
  <c r="K1818" i="2" s="1"/>
  <c r="J1818" i="2"/>
  <c r="M1818" i="2" s="1"/>
  <c r="N1818" i="2" l="1"/>
  <c r="O1818" i="2" s="1"/>
  <c r="P1818" i="2" l="1"/>
  <c r="R1818" i="2"/>
  <c r="T1818" i="2" s="1"/>
  <c r="Q1818" i="2"/>
  <c r="U1818" i="2"/>
  <c r="V1818" i="2" s="1"/>
  <c r="F1819" i="2" s="1"/>
  <c r="J1819" i="2" l="1"/>
  <c r="M1819" i="2" s="1"/>
  <c r="H1819" i="2"/>
  <c r="K1819" i="2" s="1"/>
  <c r="S1818" i="2"/>
  <c r="G1819" i="2"/>
  <c r="I1819" i="2" s="1"/>
  <c r="L1819" i="2" s="1"/>
  <c r="N1819" i="2" l="1"/>
  <c r="O1819" i="2" s="1"/>
  <c r="R1819" i="2" l="1"/>
  <c r="T1819" i="2" s="1"/>
  <c r="Q1819" i="2"/>
  <c r="P1819" i="2"/>
  <c r="U1819" i="2"/>
  <c r="V1819" i="2" s="1"/>
  <c r="F1820" i="2" s="1"/>
  <c r="S1819" i="2" l="1"/>
  <c r="G1820" i="2"/>
  <c r="J1820" i="2"/>
  <c r="M1820" i="2" s="1"/>
  <c r="I1820" i="2"/>
  <c r="L1820" i="2" s="1"/>
  <c r="H1820" i="2"/>
  <c r="K1820" i="2" s="1"/>
  <c r="N1820" i="2" l="1"/>
  <c r="O1820" i="2" s="1"/>
  <c r="R1820" i="2" l="1"/>
  <c r="T1820" i="2" s="1"/>
  <c r="Q1820" i="2"/>
  <c r="P1820" i="2"/>
  <c r="U1820" i="2"/>
  <c r="V1820" i="2" s="1"/>
  <c r="F1821" i="2" s="1"/>
  <c r="H1821" i="2" l="1"/>
  <c r="K1821" i="2" s="1"/>
  <c r="J1821" i="2"/>
  <c r="M1821" i="2" s="1"/>
  <c r="S1820" i="2"/>
  <c r="G1821" i="2"/>
  <c r="I1821" i="2" l="1"/>
  <c r="L1821" i="2" s="1"/>
  <c r="N1821" i="2"/>
  <c r="O1821" i="2" s="1"/>
  <c r="Q1821" i="2" l="1"/>
  <c r="R1821" i="2"/>
  <c r="T1821" i="2" s="1"/>
  <c r="P1821" i="2"/>
  <c r="U1821" i="2"/>
  <c r="V1821" i="2" l="1"/>
  <c r="F1822" i="2" s="1"/>
  <c r="S1821" i="2"/>
  <c r="G1822" i="2"/>
  <c r="J1822" i="2" l="1"/>
  <c r="M1822" i="2" s="1"/>
  <c r="I1822" i="2"/>
  <c r="L1822" i="2" s="1"/>
  <c r="H1822" i="2"/>
  <c r="K1822" i="2" s="1"/>
  <c r="N1822" i="2" s="1"/>
  <c r="O1822" i="2" s="1"/>
  <c r="R1822" i="2" l="1"/>
  <c r="T1822" i="2" s="1"/>
  <c r="P1822" i="2"/>
  <c r="Q1822" i="2"/>
  <c r="U1822" i="2"/>
  <c r="V1822" i="2" s="1"/>
  <c r="F1823" i="2" s="1"/>
  <c r="H1823" i="2" l="1"/>
  <c r="K1823" i="2" s="1"/>
  <c r="J1823" i="2"/>
  <c r="M1823" i="2" s="1"/>
  <c r="S1822" i="2"/>
  <c r="G1823" i="2"/>
  <c r="I1823" i="2" l="1"/>
  <c r="L1823" i="2" s="1"/>
  <c r="N1823" i="2" s="1"/>
  <c r="O1823" i="2" s="1"/>
  <c r="U1823" i="2" l="1"/>
  <c r="O1824" i="2"/>
  <c r="R1823" i="2"/>
  <c r="T1823" i="2" s="1"/>
  <c r="Q1823" i="2"/>
  <c r="P1823" i="2"/>
  <c r="V1823" i="2" s="1"/>
  <c r="F1824" i="2" s="1"/>
  <c r="H1824" i="2" l="1"/>
  <c r="K1824" i="2" s="1"/>
  <c r="J1824" i="2"/>
  <c r="M1824" i="2" s="1"/>
  <c r="S1823" i="2"/>
  <c r="G1824" i="2"/>
  <c r="U1824" i="2"/>
  <c r="R1824" i="2"/>
  <c r="T1824" i="2" s="1"/>
  <c r="P1824" i="2"/>
  <c r="I1824" i="2" l="1"/>
  <c r="L1824" i="2" l="1"/>
  <c r="N1824" i="2" s="1"/>
  <c r="Q1824" i="2"/>
  <c r="S1824" i="2" l="1"/>
  <c r="V1824" i="2"/>
  <c r="F1825" i="2" s="1"/>
  <c r="G1825" i="2"/>
  <c r="J1825" i="2" l="1"/>
  <c r="M1825" i="2" s="1"/>
  <c r="I1825" i="2"/>
  <c r="L1825" i="2" s="1"/>
  <c r="H1825" i="2"/>
  <c r="K1825" i="2" s="1"/>
  <c r="N1825" i="2" l="1"/>
  <c r="O1825" i="2" s="1"/>
  <c r="O1826" i="2" l="1"/>
  <c r="R1825" i="2"/>
  <c r="T1825" i="2" s="1"/>
  <c r="Q1825" i="2"/>
  <c r="P1825" i="2"/>
  <c r="V1825" i="2" s="1"/>
  <c r="F1826" i="2" s="1"/>
  <c r="U1825" i="2"/>
  <c r="H1826" i="2" l="1"/>
  <c r="K1826" i="2" s="1"/>
  <c r="N1826" i="2" s="1"/>
  <c r="J1826" i="2"/>
  <c r="M1826" i="2" s="1"/>
  <c r="I1826" i="2"/>
  <c r="S1825" i="2"/>
  <c r="U1826" i="2"/>
  <c r="Q1826" i="2"/>
  <c r="R1826" i="2"/>
  <c r="T1826" i="2" s="1"/>
  <c r="P1826" i="2"/>
  <c r="V1826" i="2" s="1"/>
  <c r="F1827" i="2" s="1"/>
  <c r="J1827" i="2" l="1"/>
  <c r="M1827" i="2" s="1"/>
  <c r="H1827" i="2"/>
  <c r="K1827" i="2" s="1"/>
  <c r="N1827" i="2" s="1"/>
  <c r="O1827" i="2" s="1"/>
  <c r="S1826" i="2"/>
  <c r="G1827" i="2"/>
  <c r="I1827" i="2" s="1"/>
  <c r="U1827" i="2" l="1"/>
  <c r="Q1827" i="2"/>
  <c r="P1827" i="2"/>
  <c r="R1827" i="2"/>
  <c r="T1827" i="2" s="1"/>
  <c r="G1828" i="2"/>
  <c r="S1827" i="2" l="1"/>
  <c r="V1827" i="2"/>
  <c r="F1828" i="2" s="1"/>
  <c r="I1828" i="2" l="1"/>
  <c r="J1828" i="2"/>
  <c r="M1828" i="2" s="1"/>
  <c r="H1828" i="2"/>
  <c r="K1828" i="2" s="1"/>
  <c r="N1828" i="2" s="1"/>
  <c r="O1828" i="2" s="1"/>
  <c r="P1828" i="2" l="1"/>
  <c r="Q1828" i="2"/>
  <c r="U1828" i="2"/>
  <c r="R1828" i="2"/>
  <c r="T1828" i="2" s="1"/>
  <c r="S1828" i="2" l="1"/>
  <c r="G1829" i="2"/>
  <c r="V1828" i="2"/>
  <c r="F1829" i="2" s="1"/>
  <c r="H1829" i="2" l="1"/>
  <c r="K1829" i="2" s="1"/>
  <c r="J1829" i="2"/>
  <c r="M1829" i="2" s="1"/>
  <c r="I1829" i="2"/>
  <c r="N1829" i="2" l="1"/>
  <c r="O1829" i="2" s="1"/>
  <c r="Q1829" i="2" l="1"/>
  <c r="P1829" i="2"/>
  <c r="R1829" i="2"/>
  <c r="T1829" i="2" s="1"/>
  <c r="U1829" i="2"/>
  <c r="V1829" i="2" l="1"/>
  <c r="F1830" i="2" s="1"/>
  <c r="S1829" i="2"/>
  <c r="G1830" i="2"/>
  <c r="H1830" i="2" l="1"/>
  <c r="K1830" i="2" s="1"/>
  <c r="J1830" i="2"/>
  <c r="M1830" i="2" s="1"/>
  <c r="I1830" i="2"/>
  <c r="N1830" i="2" l="1"/>
  <c r="O1830" i="2" s="1"/>
  <c r="U1830" i="2" l="1"/>
  <c r="R1830" i="2"/>
  <c r="T1830" i="2" s="1"/>
  <c r="Q1830" i="2"/>
  <c r="P1830" i="2"/>
  <c r="S1830" i="2" l="1"/>
  <c r="G1831" i="2"/>
  <c r="V1830" i="2"/>
  <c r="F1831" i="2" s="1"/>
  <c r="J1831" i="2" l="1"/>
  <c r="M1831" i="2" s="1"/>
  <c r="H1831" i="2"/>
  <c r="K1831" i="2" s="1"/>
  <c r="N1831" i="2" s="1"/>
  <c r="O1831" i="2" s="1"/>
  <c r="I1831" i="2"/>
  <c r="Q1831" i="2" l="1"/>
  <c r="U1831" i="2"/>
  <c r="R1831" i="2"/>
  <c r="T1831" i="2" s="1"/>
  <c r="O1832" i="2"/>
  <c r="P1831" i="2"/>
  <c r="V1831" i="2" s="1"/>
  <c r="F1832" i="2" s="1"/>
  <c r="U1832" i="2" l="1"/>
  <c r="R1832" i="2"/>
  <c r="T1832" i="2" s="1"/>
  <c r="Q1832" i="2"/>
  <c r="J1832" i="2"/>
  <c r="M1832" i="2" s="1"/>
  <c r="H1832" i="2"/>
  <c r="K1832" i="2" s="1"/>
  <c r="N1832" i="2" s="1"/>
  <c r="S1831" i="2"/>
  <c r="G1832" i="2"/>
  <c r="G1833" i="2" s="1"/>
  <c r="I1832" i="2" l="1"/>
  <c r="P1832" i="2"/>
  <c r="V1832" i="2" s="1"/>
  <c r="F1833" i="2" s="1"/>
  <c r="S1832" i="2" l="1"/>
  <c r="J1833" i="2"/>
  <c r="M1833" i="2" s="1"/>
  <c r="H1833" i="2"/>
  <c r="K1833" i="2" s="1"/>
  <c r="N1833" i="2" s="1"/>
  <c r="O1833" i="2" s="1"/>
  <c r="I1833" i="2"/>
  <c r="Q1833" i="2" l="1"/>
  <c r="R1833" i="2"/>
  <c r="T1833" i="2" s="1"/>
  <c r="P1833" i="2"/>
  <c r="V1833" i="2" s="1"/>
  <c r="F1834" i="2" s="1"/>
  <c r="U1833" i="2"/>
  <c r="H1834" i="2" l="1"/>
  <c r="K1834" i="2" s="1"/>
  <c r="N1834" i="2" s="1"/>
  <c r="O1834" i="2" s="1"/>
  <c r="J1834" i="2"/>
  <c r="M1834" i="2" s="1"/>
  <c r="S1833" i="2"/>
  <c r="G1834" i="2"/>
  <c r="U1834" i="2" l="1"/>
  <c r="P1834" i="2"/>
  <c r="V1834" i="2" s="1"/>
  <c r="F1835" i="2" s="1"/>
  <c r="R1834" i="2"/>
  <c r="T1834" i="2" s="1"/>
  <c r="Q1834" i="2"/>
  <c r="S1834" i="2" s="1"/>
  <c r="I1834" i="2"/>
  <c r="G1835" i="2" l="1"/>
  <c r="H1835" i="2"/>
  <c r="K1835" i="2" s="1"/>
  <c r="N1835" i="2" s="1"/>
  <c r="O1835" i="2" s="1"/>
  <c r="J1835" i="2"/>
  <c r="M1835" i="2" s="1"/>
  <c r="I1835" i="2"/>
  <c r="U1835" i="2" l="1"/>
  <c r="R1835" i="2"/>
  <c r="T1835" i="2" s="1"/>
  <c r="Q1835" i="2"/>
  <c r="P1835" i="2"/>
  <c r="V1835" i="2" s="1"/>
  <c r="F1836" i="2" s="1"/>
  <c r="G1836" i="2"/>
  <c r="J1836" i="2" l="1"/>
  <c r="M1836" i="2" s="1"/>
  <c r="H1836" i="2"/>
  <c r="K1836" i="2" s="1"/>
  <c r="I1836" i="2"/>
  <c r="L1836" i="2" s="1"/>
  <c r="N1836" i="2" s="1"/>
  <c r="O1836" i="2" s="1"/>
  <c r="S1835" i="2"/>
  <c r="Q1836" i="2" l="1"/>
  <c r="O1837" i="2"/>
  <c r="R1836" i="2"/>
  <c r="T1836" i="2" s="1"/>
  <c r="P1836" i="2"/>
  <c r="U1836" i="2"/>
  <c r="V1836" i="2" l="1"/>
  <c r="F1837" i="2" s="1"/>
  <c r="R1837" i="2"/>
  <c r="T1837" i="2" s="1"/>
  <c r="U1837" i="2"/>
  <c r="P1837" i="2"/>
  <c r="S1836" i="2"/>
  <c r="G1837" i="2"/>
  <c r="I1837" i="2" l="1"/>
  <c r="Q1837" i="2" s="1"/>
  <c r="S1837" i="2" s="1"/>
  <c r="H1837" i="2"/>
  <c r="K1837" i="2" s="1"/>
  <c r="J1837" i="2"/>
  <c r="M1837" i="2" s="1"/>
  <c r="V1837" i="2"/>
  <c r="F1838" i="2" s="1"/>
  <c r="J1838" i="2" l="1"/>
  <c r="M1838" i="2" s="1"/>
  <c r="H1838" i="2"/>
  <c r="K1838" i="2" s="1"/>
  <c r="N1838" i="2" s="1"/>
  <c r="O1838" i="2" s="1"/>
  <c r="N1837" i="2"/>
  <c r="G1838" i="2"/>
  <c r="I1838" i="2" l="1"/>
  <c r="O1839" i="2"/>
  <c r="Q1838" i="2"/>
  <c r="R1838" i="2"/>
  <c r="T1838" i="2" s="1"/>
  <c r="U1838" i="2"/>
  <c r="P1838" i="2"/>
  <c r="U1839" i="2" l="1"/>
  <c r="R1839" i="2"/>
  <c r="T1839" i="2" s="1"/>
  <c r="P1839" i="2"/>
  <c r="Q1839" i="2"/>
  <c r="S1839" i="2" s="1"/>
  <c r="V1838" i="2"/>
  <c r="F1839" i="2" s="1"/>
  <c r="S1838" i="2"/>
  <c r="G1839" i="2"/>
  <c r="G1840" i="2" s="1"/>
  <c r="H1839" i="2" l="1"/>
  <c r="K1839" i="2" s="1"/>
  <c r="N1839" i="2" s="1"/>
  <c r="V1839" i="2"/>
  <c r="F1840" i="2" s="1"/>
  <c r="I1839" i="2"/>
  <c r="J1839" i="2"/>
  <c r="M1839" i="2" s="1"/>
  <c r="J1840" i="2" l="1"/>
  <c r="M1840" i="2" s="1"/>
  <c r="I1840" i="2"/>
  <c r="H1840" i="2"/>
  <c r="K1840" i="2" s="1"/>
  <c r="N1840" i="2" s="1"/>
  <c r="O1840" i="2" s="1"/>
  <c r="U1840" i="2" l="1"/>
  <c r="P1840" i="2"/>
  <c r="V1840" i="2" s="1"/>
  <c r="F1841" i="2" s="1"/>
  <c r="R1840" i="2"/>
  <c r="T1840" i="2" s="1"/>
  <c r="Q1840" i="2"/>
  <c r="H1841" i="2" l="1"/>
  <c r="K1841" i="2" s="1"/>
  <c r="J1841" i="2"/>
  <c r="M1841" i="2" s="1"/>
  <c r="S1840" i="2"/>
  <c r="G1841" i="2"/>
  <c r="I1841" i="2" l="1"/>
  <c r="L1841" i="2" s="1"/>
  <c r="N1841" i="2"/>
  <c r="O1841" i="2" s="1"/>
  <c r="U1841" i="2" l="1"/>
  <c r="Q1841" i="2"/>
  <c r="R1841" i="2"/>
  <c r="T1841" i="2" s="1"/>
  <c r="P1841" i="2"/>
  <c r="V1841" i="2" s="1"/>
  <c r="F1842" i="2" s="1"/>
  <c r="S1841" i="2" l="1"/>
  <c r="G1842" i="2"/>
  <c r="J1842" i="2"/>
  <c r="M1842" i="2" s="1"/>
  <c r="H1842" i="2"/>
  <c r="K1842" i="2" s="1"/>
  <c r="I1842" i="2" l="1"/>
  <c r="L1842" i="2" s="1"/>
  <c r="N1842" i="2" s="1"/>
  <c r="O1842" i="2" s="1"/>
  <c r="Q1842" i="2" l="1"/>
  <c r="P1842" i="2"/>
  <c r="R1842" i="2"/>
  <c r="T1842" i="2" s="1"/>
  <c r="U1842" i="2"/>
  <c r="V1842" i="2" l="1"/>
  <c r="F1843" i="2" s="1"/>
  <c r="S1842" i="2"/>
  <c r="G1843" i="2"/>
  <c r="J1843" i="2" l="1"/>
  <c r="M1843" i="2" s="1"/>
  <c r="I1843" i="2"/>
  <c r="L1843" i="2" s="1"/>
  <c r="H1843" i="2"/>
  <c r="K1843" i="2" s="1"/>
  <c r="N1843" i="2" s="1"/>
  <c r="O1843" i="2" s="1"/>
  <c r="Q1843" i="2" l="1"/>
  <c r="P1843" i="2"/>
  <c r="R1843" i="2"/>
  <c r="T1843" i="2" s="1"/>
  <c r="U1843" i="2"/>
  <c r="V1843" i="2" s="1"/>
  <c r="F1844" i="2" s="1"/>
  <c r="J1844" i="2" l="1"/>
  <c r="M1844" i="2" s="1"/>
  <c r="H1844" i="2"/>
  <c r="K1844" i="2" s="1"/>
  <c r="S1843" i="2"/>
  <c r="G1844" i="2"/>
  <c r="I1844" i="2" l="1"/>
  <c r="L1844" i="2" s="1"/>
  <c r="N1844" i="2" s="1"/>
  <c r="O1844" i="2" s="1"/>
  <c r="P1844" i="2" l="1"/>
  <c r="R1844" i="2"/>
  <c r="T1844" i="2" s="1"/>
  <c r="Q1844" i="2"/>
  <c r="U1844" i="2"/>
  <c r="V1844" i="2" s="1"/>
  <c r="F1845" i="2" s="1"/>
  <c r="J1845" i="2" l="1"/>
  <c r="M1845" i="2" s="1"/>
  <c r="H1845" i="2"/>
  <c r="K1845" i="2" s="1"/>
  <c r="S1844" i="2"/>
  <c r="G1845" i="2"/>
  <c r="I1845" i="2" l="1"/>
  <c r="L1845" i="2" s="1"/>
  <c r="N1845" i="2" s="1"/>
  <c r="O1845" i="2" s="1"/>
  <c r="Q1845" i="2" l="1"/>
  <c r="P1845" i="2"/>
  <c r="U1845" i="2"/>
  <c r="R1845" i="2"/>
  <c r="T1845" i="2" s="1"/>
  <c r="V1845" i="2" l="1"/>
  <c r="F1846" i="2" s="1"/>
  <c r="S1845" i="2"/>
  <c r="G1846" i="2"/>
  <c r="J1846" i="2" l="1"/>
  <c r="M1846" i="2" s="1"/>
  <c r="I1846" i="2"/>
  <c r="L1846" i="2" s="1"/>
  <c r="N1846" i="2" s="1"/>
  <c r="O1846" i="2" s="1"/>
  <c r="H1846" i="2"/>
  <c r="K1846" i="2" s="1"/>
  <c r="U1846" i="2" l="1"/>
  <c r="R1846" i="2"/>
  <c r="T1846" i="2" s="1"/>
  <c r="P1846" i="2"/>
  <c r="Q1846" i="2"/>
  <c r="S1846" i="2" l="1"/>
  <c r="G1847" i="2"/>
  <c r="V1846" i="2"/>
  <c r="F1847" i="2" s="1"/>
  <c r="J1847" i="2" l="1"/>
  <c r="M1847" i="2" s="1"/>
  <c r="H1847" i="2"/>
  <c r="K1847" i="2" s="1"/>
  <c r="N1847" i="2" s="1"/>
  <c r="O1847" i="2" s="1"/>
  <c r="I1847" i="2"/>
  <c r="L1847" i="2" s="1"/>
  <c r="Q1847" i="2" l="1"/>
  <c r="P1847" i="2"/>
  <c r="R1847" i="2"/>
  <c r="T1847" i="2" s="1"/>
  <c r="U1847" i="2"/>
  <c r="V1847" i="2" l="1"/>
  <c r="F1848" i="2" s="1"/>
  <c r="S1847" i="2"/>
  <c r="G1848" i="2"/>
  <c r="I1848" i="2" l="1"/>
  <c r="L1848" i="2" s="1"/>
  <c r="J1848" i="2"/>
  <c r="M1848" i="2" s="1"/>
  <c r="H1848" i="2"/>
  <c r="K1848" i="2" s="1"/>
  <c r="N1848" i="2" l="1"/>
  <c r="O1848" i="2" s="1"/>
  <c r="Q1848" i="2" l="1"/>
  <c r="P1848" i="2"/>
  <c r="R1848" i="2"/>
  <c r="T1848" i="2" s="1"/>
  <c r="U1848" i="2"/>
  <c r="V1848" i="2" s="1"/>
  <c r="F1849" i="2" s="1"/>
  <c r="H1849" i="2" l="1"/>
  <c r="K1849" i="2" s="1"/>
  <c r="J1849" i="2"/>
  <c r="M1849" i="2" s="1"/>
  <c r="S1848" i="2"/>
  <c r="G1849" i="2"/>
  <c r="I1849" i="2" s="1"/>
  <c r="N1849" i="2" l="1"/>
  <c r="O1849" i="2" s="1"/>
  <c r="R1849" i="2" l="1"/>
  <c r="T1849" i="2" s="1"/>
  <c r="Q1849" i="2"/>
  <c r="P1849" i="2"/>
  <c r="U1849" i="2"/>
  <c r="V1849" i="2" s="1"/>
  <c r="F1850" i="2" s="1"/>
  <c r="J1850" i="2" l="1"/>
  <c r="M1850" i="2" s="1"/>
  <c r="I1850" i="2"/>
  <c r="H1850" i="2"/>
  <c r="K1850" i="2" s="1"/>
  <c r="N1850" i="2" s="1"/>
  <c r="O1850" i="2" s="1"/>
  <c r="S1849" i="2"/>
  <c r="R1850" i="2" l="1"/>
  <c r="T1850" i="2" s="1"/>
  <c r="Q1850" i="2"/>
  <c r="P1850" i="2"/>
  <c r="U1850" i="2"/>
  <c r="V1850" i="2" l="1"/>
  <c r="F1851" i="2" s="1"/>
  <c r="S1850" i="2"/>
  <c r="G1851" i="2"/>
  <c r="J1851" i="2" l="1"/>
  <c r="M1851" i="2" s="1"/>
  <c r="I1851" i="2"/>
  <c r="H1851" i="2"/>
  <c r="K1851" i="2" s="1"/>
  <c r="N1851" i="2" s="1"/>
  <c r="O1851" i="2" s="1"/>
  <c r="R1851" i="2" l="1"/>
  <c r="T1851" i="2" s="1"/>
  <c r="Q1851" i="2"/>
  <c r="P1851" i="2"/>
  <c r="U1851" i="2"/>
  <c r="V1851" i="2" s="1"/>
  <c r="F1852" i="2" s="1"/>
  <c r="J1852" i="2" l="1"/>
  <c r="M1852" i="2" s="1"/>
  <c r="H1852" i="2"/>
  <c r="K1852" i="2" s="1"/>
  <c r="N1852" i="2" s="1"/>
  <c r="O1852" i="2" s="1"/>
  <c r="S1851" i="2"/>
  <c r="G1852" i="2"/>
  <c r="Q1852" i="2" l="1"/>
  <c r="P1852" i="2"/>
  <c r="R1852" i="2"/>
  <c r="T1852" i="2" s="1"/>
  <c r="U1852" i="2"/>
  <c r="G1853" i="2"/>
  <c r="I1852" i="2"/>
  <c r="V1852" i="2" l="1"/>
  <c r="F1853" i="2" s="1"/>
  <c r="S1852" i="2"/>
  <c r="I1853" i="2" l="1"/>
  <c r="J1853" i="2"/>
  <c r="M1853" i="2" s="1"/>
  <c r="H1853" i="2"/>
  <c r="K1853" i="2" s="1"/>
  <c r="N1853" i="2" s="1"/>
  <c r="O1853" i="2" s="1"/>
  <c r="R1853" i="2" l="1"/>
  <c r="T1853" i="2" s="1"/>
  <c r="Q1853" i="2"/>
  <c r="P1853" i="2"/>
  <c r="U1853" i="2"/>
  <c r="V1853" i="2" s="1"/>
  <c r="F1854" i="2" s="1"/>
  <c r="J1854" i="2" l="1"/>
  <c r="M1854" i="2" s="1"/>
  <c r="H1854" i="2"/>
  <c r="K1854" i="2" s="1"/>
  <c r="N1854" i="2" s="1"/>
  <c r="O1854" i="2" s="1"/>
  <c r="S1853" i="2"/>
  <c r="G1854" i="2"/>
  <c r="R1854" i="2" l="1"/>
  <c r="T1854" i="2" s="1"/>
  <c r="Q1854" i="2"/>
  <c r="S1854" i="2" s="1"/>
  <c r="P1854" i="2"/>
  <c r="U1854" i="2"/>
  <c r="V1854" i="2" s="1"/>
  <c r="F1855" i="2" s="1"/>
  <c r="G1855" i="2"/>
  <c r="I1854" i="2"/>
  <c r="J1855" i="2" l="1"/>
  <c r="M1855" i="2" s="1"/>
  <c r="H1855" i="2"/>
  <c r="K1855" i="2" s="1"/>
  <c r="N1855" i="2" s="1"/>
  <c r="O1855" i="2" s="1"/>
  <c r="I1855" i="2"/>
  <c r="Q1855" i="2" l="1"/>
  <c r="P1855" i="2"/>
  <c r="U1855" i="2"/>
  <c r="R1855" i="2"/>
  <c r="T1855" i="2" s="1"/>
  <c r="V1855" i="2" l="1"/>
  <c r="F1856" i="2" s="1"/>
  <c r="S1855" i="2"/>
  <c r="G1856" i="2"/>
  <c r="J1856" i="2" l="1"/>
  <c r="M1856" i="2" s="1"/>
  <c r="H1856" i="2"/>
  <c r="K1856" i="2" s="1"/>
  <c r="N1856" i="2" s="1"/>
  <c r="O1856" i="2" s="1"/>
  <c r="I1856" i="2"/>
  <c r="R1856" i="2" l="1"/>
  <c r="T1856" i="2" s="1"/>
  <c r="Q1856" i="2"/>
  <c r="P1856" i="2"/>
  <c r="U1856" i="2"/>
  <c r="V1856" i="2" s="1"/>
  <c r="F1857" i="2" s="1"/>
  <c r="H1857" i="2" l="1"/>
  <c r="K1857" i="2" s="1"/>
  <c r="J1857" i="2"/>
  <c r="M1857" i="2" s="1"/>
  <c r="S1856" i="2"/>
  <c r="G1857" i="2"/>
  <c r="I1857" i="2" l="1"/>
  <c r="N1857" i="2"/>
  <c r="O1857" i="2" s="1"/>
  <c r="Q1857" i="2" l="1"/>
  <c r="P1857" i="2"/>
  <c r="R1857" i="2"/>
  <c r="T1857" i="2" s="1"/>
  <c r="U1857" i="2"/>
  <c r="V1857" i="2" l="1"/>
  <c r="F1858" i="2" s="1"/>
  <c r="S1857" i="2"/>
  <c r="G1858" i="2"/>
  <c r="J1858" i="2" l="1"/>
  <c r="M1858" i="2" s="1"/>
  <c r="I1858" i="2"/>
  <c r="H1858" i="2"/>
  <c r="K1858" i="2" s="1"/>
  <c r="N1858" i="2" s="1"/>
  <c r="O1858" i="2" s="1"/>
  <c r="R1858" i="2" l="1"/>
  <c r="T1858" i="2" s="1"/>
  <c r="Q1858" i="2"/>
  <c r="P1858" i="2"/>
  <c r="U1858" i="2"/>
  <c r="V1858" i="2" s="1"/>
  <c r="F1859" i="2" s="1"/>
  <c r="H1859" i="2" l="1"/>
  <c r="K1859" i="2" s="1"/>
  <c r="J1859" i="2"/>
  <c r="M1859" i="2" s="1"/>
  <c r="S1858" i="2"/>
  <c r="G1859" i="2"/>
  <c r="N1859" i="2" l="1"/>
  <c r="O1859" i="2" s="1"/>
  <c r="I1859" i="2"/>
  <c r="Q1859" i="2" l="1"/>
  <c r="P1859" i="2"/>
  <c r="R1859" i="2"/>
  <c r="T1859" i="2" s="1"/>
  <c r="U1859" i="2"/>
  <c r="V1859" i="2" s="1"/>
  <c r="F1860" i="2" s="1"/>
  <c r="H1860" i="2" l="1"/>
  <c r="K1860" i="2" s="1"/>
  <c r="N1860" i="2" s="1"/>
  <c r="O1860" i="2" s="1"/>
  <c r="J1860" i="2"/>
  <c r="M1860" i="2" s="1"/>
  <c r="S1859" i="2"/>
  <c r="G1860" i="2"/>
  <c r="I1860" i="2" s="1"/>
  <c r="P1860" i="2" l="1"/>
  <c r="V1860" i="2" s="1"/>
  <c r="F1861" i="2" s="1"/>
  <c r="R1860" i="2"/>
  <c r="T1860" i="2" s="1"/>
  <c r="Q1860" i="2"/>
  <c r="U1860" i="2"/>
  <c r="J1861" i="2" l="1"/>
  <c r="M1861" i="2" s="1"/>
  <c r="H1861" i="2"/>
  <c r="K1861" i="2" s="1"/>
  <c r="N1861" i="2" s="1"/>
  <c r="O1861" i="2" s="1"/>
  <c r="G1861" i="2"/>
  <c r="S1860" i="2"/>
  <c r="Q1861" i="2" l="1"/>
  <c r="P1861" i="2"/>
  <c r="R1861" i="2"/>
  <c r="T1861" i="2" s="1"/>
  <c r="U1861" i="2"/>
  <c r="V1861" i="2" s="1"/>
  <c r="F1862" i="2" s="1"/>
  <c r="G1862" i="2"/>
  <c r="I1861" i="2"/>
  <c r="J1862" i="2" l="1"/>
  <c r="M1862" i="2" s="1"/>
  <c r="N1862" i="2" s="1"/>
  <c r="O1862" i="2" s="1"/>
  <c r="I1862" i="2"/>
  <c r="H1862" i="2"/>
  <c r="K1862" i="2" s="1"/>
  <c r="S1861" i="2"/>
  <c r="R1862" i="2" l="1"/>
  <c r="T1862" i="2" s="1"/>
  <c r="P1862" i="2"/>
  <c r="Q1862" i="2"/>
  <c r="U1862" i="2"/>
  <c r="V1862" i="2" s="1"/>
  <c r="F1863" i="2" s="1"/>
  <c r="H1863" i="2" l="1"/>
  <c r="K1863" i="2" s="1"/>
  <c r="J1863" i="2"/>
  <c r="M1863" i="2" s="1"/>
  <c r="S1862" i="2"/>
  <c r="G1863" i="2"/>
  <c r="I1863" i="2" l="1"/>
  <c r="L1863" i="2" s="1"/>
  <c r="N1863" i="2" s="1"/>
  <c r="O1863" i="2" s="1"/>
  <c r="Q1863" i="2" l="1"/>
  <c r="P1863" i="2"/>
  <c r="R1863" i="2"/>
  <c r="T1863" i="2" s="1"/>
  <c r="U1863" i="2"/>
  <c r="V1863" i="2" l="1"/>
  <c r="F1864" i="2" s="1"/>
  <c r="S1863" i="2"/>
  <c r="G1864" i="2"/>
  <c r="J1864" i="2" l="1"/>
  <c r="M1864" i="2" s="1"/>
  <c r="I1864" i="2"/>
  <c r="L1864" i="2" s="1"/>
  <c r="H1864" i="2"/>
  <c r="K1864" i="2" s="1"/>
  <c r="N1864" i="2" l="1"/>
  <c r="O1864" i="2" s="1"/>
  <c r="R1864" i="2" l="1"/>
  <c r="T1864" i="2" s="1"/>
  <c r="Q1864" i="2"/>
  <c r="P1864" i="2"/>
  <c r="U1864" i="2"/>
  <c r="V1864" i="2" l="1"/>
  <c r="F1865" i="2" s="1"/>
  <c r="S1864" i="2"/>
  <c r="G1865" i="2"/>
  <c r="I1865" i="2" l="1"/>
  <c r="L1865" i="2" s="1"/>
  <c r="J1865" i="2"/>
  <c r="M1865" i="2" s="1"/>
  <c r="H1865" i="2"/>
  <c r="K1865" i="2" s="1"/>
  <c r="N1865" i="2" s="1"/>
  <c r="O1865" i="2" s="1"/>
  <c r="R1865" i="2" l="1"/>
  <c r="T1865" i="2" s="1"/>
  <c r="P1865" i="2"/>
  <c r="Q1865" i="2"/>
  <c r="U1865" i="2"/>
  <c r="V1865" i="2" s="1"/>
  <c r="F1866" i="2" s="1"/>
  <c r="J1866" i="2" l="1"/>
  <c r="M1866" i="2" s="1"/>
  <c r="H1866" i="2"/>
  <c r="K1866" i="2" s="1"/>
  <c r="S1865" i="2"/>
  <c r="G1866" i="2"/>
  <c r="I1866" i="2" l="1"/>
  <c r="L1866" i="2" s="1"/>
  <c r="N1866" i="2"/>
  <c r="O1866" i="2" s="1"/>
  <c r="R1866" i="2" l="1"/>
  <c r="T1866" i="2" s="1"/>
  <c r="Q1866" i="2"/>
  <c r="P1866" i="2"/>
  <c r="U1866" i="2"/>
  <c r="V1866" i="2" s="1"/>
  <c r="F1867" i="2" s="1"/>
  <c r="J1867" i="2" l="1"/>
  <c r="M1867" i="2" s="1"/>
  <c r="H1867" i="2"/>
  <c r="K1867" i="2" s="1"/>
  <c r="S1866" i="2"/>
  <c r="G1867" i="2"/>
  <c r="I1867" i="2" l="1"/>
  <c r="L1867" i="2" s="1"/>
  <c r="N1867" i="2" s="1"/>
  <c r="O1867" i="2" s="1"/>
  <c r="R1867" i="2" l="1"/>
  <c r="T1867" i="2" s="1"/>
  <c r="Q1867" i="2"/>
  <c r="P1867" i="2"/>
  <c r="V1867" i="2" s="1"/>
  <c r="F1868" i="2" s="1"/>
  <c r="U1867" i="2"/>
  <c r="H1868" i="2" l="1"/>
  <c r="K1868" i="2" s="1"/>
  <c r="J1868" i="2"/>
  <c r="M1868" i="2" s="1"/>
  <c r="S1867" i="2"/>
  <c r="G1868" i="2"/>
  <c r="I1868" i="2" l="1"/>
  <c r="L1868" i="2" s="1"/>
  <c r="N1868" i="2" s="1"/>
  <c r="O1868" i="2" s="1"/>
  <c r="R1868" i="2" l="1"/>
  <c r="T1868" i="2" s="1"/>
  <c r="Q1868" i="2"/>
  <c r="P1868" i="2"/>
  <c r="U1868" i="2"/>
  <c r="V1868" i="2" s="1"/>
  <c r="F1869" i="2" s="1"/>
  <c r="J1869" i="2" l="1"/>
  <c r="M1869" i="2" s="1"/>
  <c r="H1869" i="2"/>
  <c r="K1869" i="2" s="1"/>
  <c r="S1868" i="2"/>
  <c r="G1869" i="2"/>
  <c r="I1869" i="2" l="1"/>
  <c r="L1869" i="2" s="1"/>
  <c r="N1869" i="2"/>
  <c r="O1869" i="2" s="1"/>
  <c r="R1869" i="2" l="1"/>
  <c r="T1869" i="2" s="1"/>
  <c r="Q1869" i="2"/>
  <c r="P1869" i="2"/>
  <c r="U1869" i="2"/>
  <c r="V1869" i="2" s="1"/>
  <c r="F1870" i="2" s="1"/>
  <c r="J1870" i="2" l="1"/>
  <c r="M1870" i="2" s="1"/>
  <c r="H1870" i="2"/>
  <c r="K1870" i="2" s="1"/>
  <c r="S1869" i="2"/>
  <c r="G1870" i="2"/>
  <c r="I1870" i="2" l="1"/>
  <c r="L1870" i="2" s="1"/>
  <c r="N1870" i="2" s="1"/>
  <c r="O1870" i="2" s="1"/>
  <c r="O1871" i="2" l="1"/>
  <c r="P1870" i="2"/>
  <c r="Q1870" i="2"/>
  <c r="R1870" i="2"/>
  <c r="T1870" i="2" s="1"/>
  <c r="U1870" i="2"/>
  <c r="S1870" i="2" l="1"/>
  <c r="G1871" i="2"/>
  <c r="V1870" i="2"/>
  <c r="F1871" i="2" s="1"/>
  <c r="R1871" i="2"/>
  <c r="T1871" i="2" s="1"/>
  <c r="P1871" i="2"/>
  <c r="U1871" i="2"/>
  <c r="J1871" i="2" l="1"/>
  <c r="M1871" i="2" s="1"/>
  <c r="I1871" i="2"/>
  <c r="H1871" i="2"/>
  <c r="K1871" i="2" s="1"/>
  <c r="L1871" i="2" l="1"/>
  <c r="N1871" i="2" s="1"/>
  <c r="Q1871" i="2"/>
  <c r="S1871" i="2" l="1"/>
  <c r="V1871" i="2"/>
  <c r="F1872" i="2" s="1"/>
  <c r="G1872" i="2"/>
  <c r="J1872" i="2" l="1"/>
  <c r="M1872" i="2" s="1"/>
  <c r="I1872" i="2"/>
  <c r="L1872" i="2" s="1"/>
  <c r="H1872" i="2"/>
  <c r="K1872" i="2" s="1"/>
  <c r="N1872" i="2" l="1"/>
  <c r="O1872" i="2" s="1"/>
  <c r="R1872" i="2" l="1"/>
  <c r="T1872" i="2" s="1"/>
  <c r="Q1872" i="2"/>
  <c r="P1872" i="2"/>
  <c r="V1872" i="2" s="1"/>
  <c r="F1873" i="2" s="1"/>
  <c r="O1873" i="2"/>
  <c r="U1872" i="2"/>
  <c r="J1873" i="2" l="1"/>
  <c r="M1873" i="2" s="1"/>
  <c r="H1873" i="2"/>
  <c r="K1873" i="2" s="1"/>
  <c r="N1873" i="2" s="1"/>
  <c r="S1872" i="2"/>
  <c r="G1873" i="2"/>
  <c r="I1873" i="2" s="1"/>
  <c r="R1873" i="2"/>
  <c r="T1873" i="2" s="1"/>
  <c r="U1873" i="2"/>
  <c r="Q1873" i="2"/>
  <c r="S1873" i="2" s="1"/>
  <c r="P1873" i="2"/>
  <c r="V1873" i="2" s="1"/>
  <c r="F1874" i="2" s="1"/>
  <c r="J1874" i="2" l="1"/>
  <c r="M1874" i="2" s="1"/>
  <c r="I1874" i="2"/>
  <c r="H1874" i="2"/>
  <c r="K1874" i="2" s="1"/>
  <c r="N1874" i="2" s="1"/>
  <c r="O1874" i="2" s="1"/>
  <c r="R1874" i="2" l="1"/>
  <c r="T1874" i="2" s="1"/>
  <c r="Q1874" i="2"/>
  <c r="P1874" i="2"/>
  <c r="V1874" i="2" s="1"/>
  <c r="F1875" i="2" s="1"/>
  <c r="U1874" i="2"/>
  <c r="J1875" i="2" l="1"/>
  <c r="M1875" i="2" s="1"/>
  <c r="H1875" i="2"/>
  <c r="K1875" i="2" s="1"/>
  <c r="N1875" i="2" s="1"/>
  <c r="O1875" i="2" s="1"/>
  <c r="S1874" i="2"/>
  <c r="G1875" i="2"/>
  <c r="U1875" i="2" l="1"/>
  <c r="R1875" i="2"/>
  <c r="T1875" i="2" s="1"/>
  <c r="Q1875" i="2"/>
  <c r="P1875" i="2"/>
  <c r="V1875" i="2" s="1"/>
  <c r="F1876" i="2" s="1"/>
  <c r="G1876" i="2"/>
  <c r="I1875" i="2"/>
  <c r="J1876" i="2" l="1"/>
  <c r="M1876" i="2" s="1"/>
  <c r="I1876" i="2"/>
  <c r="H1876" i="2"/>
  <c r="K1876" i="2" s="1"/>
  <c r="N1876" i="2" s="1"/>
  <c r="O1876" i="2" s="1"/>
  <c r="S1875" i="2"/>
  <c r="P1876" i="2" l="1"/>
  <c r="U1876" i="2"/>
  <c r="R1876" i="2"/>
  <c r="T1876" i="2" s="1"/>
  <c r="Q1876" i="2"/>
  <c r="S1876" i="2" l="1"/>
  <c r="G1877" i="2"/>
  <c r="V1876" i="2"/>
  <c r="F1877" i="2" s="1"/>
  <c r="I1877" i="2" l="1"/>
  <c r="J1877" i="2"/>
  <c r="M1877" i="2" s="1"/>
  <c r="H1877" i="2"/>
  <c r="K1877" i="2" s="1"/>
  <c r="N1877" i="2" s="1"/>
  <c r="O1877" i="2" s="1"/>
  <c r="U1877" i="2" l="1"/>
  <c r="R1877" i="2"/>
  <c r="T1877" i="2" s="1"/>
  <c r="Q1877" i="2"/>
  <c r="P1877" i="2"/>
  <c r="V1877" i="2" s="1"/>
  <c r="F1878" i="2" s="1"/>
  <c r="J1878" i="2" l="1"/>
  <c r="M1878" i="2" s="1"/>
  <c r="H1878" i="2"/>
  <c r="K1878" i="2" s="1"/>
  <c r="N1878" i="2" s="1"/>
  <c r="O1878" i="2" s="1"/>
  <c r="S1877" i="2"/>
  <c r="G1878" i="2"/>
  <c r="U1878" i="2" l="1"/>
  <c r="Q1878" i="2"/>
  <c r="R1878" i="2"/>
  <c r="T1878" i="2" s="1"/>
  <c r="P1878" i="2"/>
  <c r="V1878" i="2" s="1"/>
  <c r="F1879" i="2" s="1"/>
  <c r="I1878" i="2"/>
  <c r="J1879" i="2" l="1"/>
  <c r="M1879" i="2" s="1"/>
  <c r="H1879" i="2"/>
  <c r="K1879" i="2" s="1"/>
  <c r="N1879" i="2" s="1"/>
  <c r="O1879" i="2" s="1"/>
  <c r="S1878" i="2"/>
  <c r="G1879" i="2"/>
  <c r="I1879" i="2" l="1"/>
  <c r="Q1879" i="2"/>
  <c r="P1879" i="2"/>
  <c r="U1879" i="2"/>
  <c r="R1879" i="2"/>
  <c r="T1879" i="2" s="1"/>
  <c r="V1879" i="2" l="1"/>
  <c r="F1880" i="2" s="1"/>
  <c r="S1879" i="2"/>
  <c r="G1880" i="2"/>
  <c r="I1880" i="2" l="1"/>
  <c r="H1880" i="2"/>
  <c r="K1880" i="2" s="1"/>
  <c r="J1880" i="2"/>
  <c r="M1880" i="2" s="1"/>
  <c r="N1880" i="2" l="1"/>
  <c r="O1880" i="2" s="1"/>
  <c r="U1880" i="2" l="1"/>
  <c r="P1880" i="2"/>
  <c r="R1880" i="2"/>
  <c r="T1880" i="2" s="1"/>
  <c r="Q1880" i="2"/>
  <c r="S1880" i="2" l="1"/>
  <c r="G1881" i="2"/>
  <c r="V1880" i="2"/>
  <c r="F1881" i="2" s="1"/>
  <c r="H1881" i="2" l="1"/>
  <c r="K1881" i="2" s="1"/>
  <c r="J1881" i="2"/>
  <c r="M1881" i="2" s="1"/>
  <c r="I1881" i="2"/>
  <c r="N1881" i="2" l="1"/>
  <c r="O1881" i="2" s="1"/>
  <c r="Q1881" i="2" l="1"/>
  <c r="P1881" i="2"/>
  <c r="U1881" i="2"/>
  <c r="R1881" i="2"/>
  <c r="T1881" i="2" s="1"/>
  <c r="V1881" i="2" l="1"/>
  <c r="F1882" i="2" s="1"/>
  <c r="S1881" i="2"/>
  <c r="G1882" i="2"/>
  <c r="H1882" i="2" l="1"/>
  <c r="K1882" i="2" s="1"/>
  <c r="J1882" i="2"/>
  <c r="M1882" i="2" s="1"/>
  <c r="I1882" i="2"/>
  <c r="N1882" i="2" l="1"/>
  <c r="O1882" i="2" s="1"/>
  <c r="U1882" i="2" l="1"/>
  <c r="R1882" i="2"/>
  <c r="T1882" i="2" s="1"/>
  <c r="Q1882" i="2"/>
  <c r="P1882" i="2"/>
  <c r="V1882" i="2" s="1"/>
  <c r="F1883" i="2" s="1"/>
  <c r="J1883" i="2" l="1"/>
  <c r="M1883" i="2" s="1"/>
  <c r="H1883" i="2"/>
  <c r="K1883" i="2" s="1"/>
  <c r="N1883" i="2" s="1"/>
  <c r="O1883" i="2" s="1"/>
  <c r="S1882" i="2"/>
  <c r="G1883" i="2"/>
  <c r="U1883" i="2" l="1"/>
  <c r="R1883" i="2"/>
  <c r="T1883" i="2" s="1"/>
  <c r="Q1883" i="2"/>
  <c r="P1883" i="2"/>
  <c r="V1883" i="2" s="1"/>
  <c r="F1884" i="2" s="1"/>
  <c r="O1884" i="2"/>
  <c r="I1883" i="2"/>
  <c r="R1884" i="2" l="1"/>
  <c r="T1884" i="2" s="1"/>
  <c r="Q1884" i="2"/>
  <c r="U1884" i="2"/>
  <c r="H1884" i="2"/>
  <c r="K1884" i="2" s="1"/>
  <c r="J1884" i="2"/>
  <c r="M1884" i="2" s="1"/>
  <c r="S1883" i="2"/>
  <c r="G1884" i="2"/>
  <c r="G1885" i="2" s="1"/>
  <c r="N1884" i="2" l="1"/>
  <c r="I1884" i="2"/>
  <c r="P1884" i="2"/>
  <c r="V1884" i="2" s="1"/>
  <c r="F1885" i="2" s="1"/>
  <c r="J1885" i="2" l="1"/>
  <c r="M1885" i="2" s="1"/>
  <c r="I1885" i="2"/>
  <c r="H1885" i="2"/>
  <c r="K1885" i="2" s="1"/>
  <c r="N1885" i="2" s="1"/>
  <c r="O1885" i="2" s="1"/>
  <c r="S1884" i="2"/>
  <c r="O1886" i="2" l="1"/>
  <c r="R1885" i="2"/>
  <c r="T1885" i="2" s="1"/>
  <c r="Q1885" i="2"/>
  <c r="P1885" i="2"/>
  <c r="U1885" i="2"/>
  <c r="V1885" i="2" l="1"/>
  <c r="F1886" i="2" s="1"/>
  <c r="S1885" i="2"/>
  <c r="G1886" i="2"/>
  <c r="Q1886" i="2"/>
  <c r="P1886" i="2"/>
  <c r="R1886" i="2"/>
  <c r="T1886" i="2" s="1"/>
  <c r="U1886" i="2"/>
  <c r="V1886" i="2" s="1"/>
  <c r="F1887" i="2" s="1"/>
  <c r="J1887" i="2" l="1"/>
  <c r="M1887" i="2" s="1"/>
  <c r="H1887" i="2"/>
  <c r="K1887" i="2" s="1"/>
  <c r="S1886" i="2"/>
  <c r="G1887" i="2"/>
  <c r="J1886" i="2"/>
  <c r="M1886" i="2" s="1"/>
  <c r="I1886" i="2"/>
  <c r="H1886" i="2"/>
  <c r="K1886" i="2" s="1"/>
  <c r="N1886" i="2" l="1"/>
  <c r="I1887" i="2"/>
  <c r="L1887" i="2" s="1"/>
  <c r="N1887" i="2" s="1"/>
  <c r="O1887" i="2" s="1"/>
  <c r="R1887" i="2" l="1"/>
  <c r="T1887" i="2" s="1"/>
  <c r="P1887" i="2"/>
  <c r="Q1887" i="2"/>
  <c r="U1887" i="2"/>
  <c r="V1887" i="2" s="1"/>
  <c r="F1888" i="2" s="1"/>
  <c r="J1888" i="2" l="1"/>
  <c r="M1888" i="2" s="1"/>
  <c r="H1888" i="2"/>
  <c r="K1888" i="2" s="1"/>
  <c r="S1887" i="2"/>
  <c r="G1888" i="2"/>
  <c r="I1888" i="2" l="1"/>
  <c r="L1888" i="2" s="1"/>
  <c r="N1888" i="2" s="1"/>
  <c r="O1888" i="2" s="1"/>
  <c r="P1888" i="2" l="1"/>
  <c r="R1888" i="2"/>
  <c r="T1888" i="2" s="1"/>
  <c r="Q1888" i="2"/>
  <c r="U1888" i="2"/>
  <c r="S1888" i="2" l="1"/>
  <c r="G1889" i="2"/>
  <c r="V1888" i="2"/>
  <c r="F1889" i="2" s="1"/>
  <c r="J1889" i="2" l="1"/>
  <c r="M1889" i="2" s="1"/>
  <c r="H1889" i="2"/>
  <c r="K1889" i="2" s="1"/>
  <c r="I1889" i="2"/>
  <c r="L1889" i="2" s="1"/>
  <c r="N1889" i="2" l="1"/>
  <c r="O1889" i="2" s="1"/>
  <c r="Q1889" i="2" l="1"/>
  <c r="P1889" i="2"/>
  <c r="R1889" i="2"/>
  <c r="T1889" i="2" s="1"/>
  <c r="U1889" i="2"/>
  <c r="V1889" i="2" s="1"/>
  <c r="F1890" i="2" s="1"/>
  <c r="J1890" i="2" l="1"/>
  <c r="M1890" i="2" s="1"/>
  <c r="H1890" i="2"/>
  <c r="K1890" i="2" s="1"/>
  <c r="S1889" i="2"/>
  <c r="G1890" i="2"/>
  <c r="I1890" i="2" l="1"/>
  <c r="L1890" i="2" s="1"/>
  <c r="N1890" i="2" s="1"/>
  <c r="O1890" i="2" s="1"/>
  <c r="R1890" i="2" l="1"/>
  <c r="T1890" i="2" s="1"/>
  <c r="Q1890" i="2"/>
  <c r="P1890" i="2"/>
  <c r="U1890" i="2"/>
  <c r="V1890" i="2" s="1"/>
  <c r="F1891" i="2" s="1"/>
  <c r="J1891" i="2" l="1"/>
  <c r="M1891" i="2" s="1"/>
  <c r="H1891" i="2"/>
  <c r="K1891" i="2" s="1"/>
  <c r="S1890" i="2"/>
  <c r="G1891" i="2"/>
  <c r="I1891" i="2" l="1"/>
  <c r="L1891" i="2" s="1"/>
  <c r="N1891" i="2" s="1"/>
  <c r="O1891" i="2" s="1"/>
  <c r="R1891" i="2" l="1"/>
  <c r="T1891" i="2" s="1"/>
  <c r="Q1891" i="2"/>
  <c r="P1891" i="2"/>
  <c r="U1891" i="2"/>
  <c r="V1891" i="2" l="1"/>
  <c r="F1892" i="2" s="1"/>
  <c r="S1891" i="2"/>
  <c r="G1892" i="2"/>
  <c r="J1892" i="2" l="1"/>
  <c r="M1892" i="2" s="1"/>
  <c r="I1892" i="2"/>
  <c r="L1892" i="2" s="1"/>
  <c r="H1892" i="2"/>
  <c r="K1892" i="2" s="1"/>
  <c r="N1892" i="2" s="1"/>
  <c r="O1892" i="2" s="1"/>
  <c r="R1892" i="2" l="1"/>
  <c r="T1892" i="2" s="1"/>
  <c r="Q1892" i="2"/>
  <c r="U1892" i="2"/>
  <c r="P1892" i="2"/>
  <c r="V1892" i="2" l="1"/>
  <c r="F1893" i="2" s="1"/>
  <c r="S1892" i="2"/>
  <c r="G1893" i="2"/>
  <c r="J1893" i="2" l="1"/>
  <c r="M1893" i="2" s="1"/>
  <c r="I1893" i="2"/>
  <c r="L1893" i="2" s="1"/>
  <c r="H1893" i="2"/>
  <c r="K1893" i="2" s="1"/>
  <c r="N1893" i="2" l="1"/>
  <c r="O1893" i="2" s="1"/>
  <c r="Q1893" i="2" l="1"/>
  <c r="R1893" i="2"/>
  <c r="T1893" i="2" s="1"/>
  <c r="P1893" i="2"/>
  <c r="U1893" i="2"/>
  <c r="V1893" i="2" l="1"/>
  <c r="F1894" i="2" s="1"/>
  <c r="S1893" i="2"/>
  <c r="G1894" i="2"/>
  <c r="J1894" i="2" l="1"/>
  <c r="M1894" i="2" s="1"/>
  <c r="I1894" i="2"/>
  <c r="L1894" i="2" s="1"/>
  <c r="H1894" i="2"/>
  <c r="K1894" i="2" s="1"/>
  <c r="N1894" i="2" s="1"/>
  <c r="O1894" i="2" s="1"/>
  <c r="R1894" i="2" l="1"/>
  <c r="T1894" i="2" s="1"/>
  <c r="Q1894" i="2"/>
  <c r="P1894" i="2"/>
  <c r="U1894" i="2"/>
  <c r="V1894" i="2" s="1"/>
  <c r="F1895" i="2" s="1"/>
  <c r="J1895" i="2" l="1"/>
  <c r="M1895" i="2" s="1"/>
  <c r="H1895" i="2"/>
  <c r="K1895" i="2" s="1"/>
  <c r="S1894" i="2"/>
  <c r="G1895" i="2"/>
  <c r="I1895" i="2" l="1"/>
  <c r="L1895" i="2" s="1"/>
  <c r="N1895" i="2" s="1"/>
  <c r="O1895" i="2" s="1"/>
  <c r="U1895" i="2" l="1"/>
  <c r="P1895" i="2"/>
  <c r="R1895" i="2"/>
  <c r="T1895" i="2" s="1"/>
  <c r="Q1895" i="2"/>
  <c r="S1895" i="2" l="1"/>
  <c r="G1896" i="2"/>
  <c r="V1895" i="2"/>
  <c r="F1896" i="2" s="1"/>
  <c r="H1896" i="2" l="1"/>
  <c r="K1896" i="2" s="1"/>
  <c r="J1896" i="2"/>
  <c r="M1896" i="2" s="1"/>
  <c r="I1896" i="2"/>
  <c r="L1896" i="2" s="1"/>
  <c r="N1896" i="2" s="1"/>
  <c r="O1896" i="2" s="1"/>
  <c r="P1896" i="2" l="1"/>
  <c r="U1896" i="2"/>
  <c r="Q1896" i="2"/>
  <c r="R1896" i="2"/>
  <c r="T1896" i="2" s="1"/>
  <c r="S1896" i="2" l="1"/>
  <c r="G1897" i="2"/>
  <c r="V1896" i="2"/>
  <c r="F1897" i="2" s="1"/>
  <c r="J1897" i="2" l="1"/>
  <c r="M1897" i="2" s="1"/>
  <c r="H1897" i="2"/>
  <c r="K1897" i="2" s="1"/>
  <c r="N1897" i="2" s="1"/>
  <c r="O1897" i="2" s="1"/>
  <c r="I1897" i="2"/>
  <c r="L1897" i="2" s="1"/>
  <c r="R1897" i="2" l="1"/>
  <c r="T1897" i="2" s="1"/>
  <c r="Q1897" i="2"/>
  <c r="P1897" i="2"/>
  <c r="U1897" i="2"/>
  <c r="V1897" i="2" s="1"/>
  <c r="F1898" i="2" s="1"/>
  <c r="J1898" i="2" l="1"/>
  <c r="M1898" i="2" s="1"/>
  <c r="I1898" i="2"/>
  <c r="H1898" i="2"/>
  <c r="K1898" i="2" s="1"/>
  <c r="S1897" i="2"/>
  <c r="N1898" i="2" l="1"/>
  <c r="O1898" i="2" s="1"/>
  <c r="Q1898" i="2" l="1"/>
  <c r="P1898" i="2"/>
  <c r="R1898" i="2"/>
  <c r="T1898" i="2" s="1"/>
  <c r="U1898" i="2"/>
  <c r="V1898" i="2" s="1"/>
  <c r="F1899" i="2" s="1"/>
  <c r="J1899" i="2" l="1"/>
  <c r="M1899" i="2" s="1"/>
  <c r="H1899" i="2"/>
  <c r="K1899" i="2" s="1"/>
  <c r="S1898" i="2"/>
  <c r="G1899" i="2"/>
  <c r="I1899" i="2" l="1"/>
  <c r="L1899" i="2" s="1"/>
  <c r="N1899" i="2" s="1"/>
  <c r="O1899" i="2" s="1"/>
  <c r="O1900" i="2" l="1"/>
  <c r="R1899" i="2"/>
  <c r="T1899" i="2" s="1"/>
  <c r="P1899" i="2"/>
  <c r="Q1899" i="2"/>
  <c r="U1899" i="2"/>
  <c r="S1899" i="2" l="1"/>
  <c r="G1900" i="2"/>
  <c r="V1899" i="2"/>
  <c r="F1900" i="2" s="1"/>
  <c r="R1900" i="2"/>
  <c r="T1900" i="2" s="1"/>
  <c r="P1900" i="2"/>
  <c r="U1900" i="2"/>
  <c r="I1900" i="2" l="1"/>
  <c r="J1900" i="2"/>
  <c r="M1900" i="2" s="1"/>
  <c r="H1900" i="2"/>
  <c r="K1900" i="2" s="1"/>
  <c r="L1900" i="2" l="1"/>
  <c r="N1900" i="2" s="1"/>
  <c r="Q1900" i="2"/>
  <c r="S1900" i="2" l="1"/>
  <c r="V1900" i="2"/>
  <c r="F1901" i="2" s="1"/>
  <c r="G1901" i="2"/>
  <c r="I1901" i="2" l="1"/>
  <c r="J1901" i="2"/>
  <c r="M1901" i="2" s="1"/>
  <c r="H1901" i="2"/>
  <c r="K1901" i="2" s="1"/>
  <c r="N1901" i="2" s="1"/>
  <c r="O1901" i="2" s="1"/>
  <c r="R1901" i="2" l="1"/>
  <c r="T1901" i="2" s="1"/>
  <c r="Q1901" i="2"/>
  <c r="P1901" i="2"/>
  <c r="O1902" i="2"/>
  <c r="U1901" i="2"/>
  <c r="V1901" i="2" s="1"/>
  <c r="F1902" i="2" s="1"/>
  <c r="J1902" i="2" l="1"/>
  <c r="M1902" i="2" s="1"/>
  <c r="H1902" i="2"/>
  <c r="K1902" i="2" s="1"/>
  <c r="Q1902" i="2"/>
  <c r="P1902" i="2"/>
  <c r="R1902" i="2"/>
  <c r="T1902" i="2" s="1"/>
  <c r="U1902" i="2"/>
  <c r="V1902" i="2" s="1"/>
  <c r="F1903" i="2" s="1"/>
  <c r="S1901" i="2"/>
  <c r="G1902" i="2"/>
  <c r="G1903" i="2" s="1"/>
  <c r="J1903" i="2" l="1"/>
  <c r="M1903" i="2" s="1"/>
  <c r="I1903" i="2"/>
  <c r="H1903" i="2"/>
  <c r="K1903" i="2" s="1"/>
  <c r="N1903" i="2" s="1"/>
  <c r="O1903" i="2" s="1"/>
  <c r="S1902" i="2"/>
  <c r="I1902" i="2"/>
  <c r="N1902" i="2"/>
  <c r="Q1903" i="2" l="1"/>
  <c r="P1903" i="2"/>
  <c r="U1903" i="2"/>
  <c r="R1903" i="2"/>
  <c r="T1903" i="2" s="1"/>
  <c r="V1903" i="2" l="1"/>
  <c r="F1904" i="2" s="1"/>
  <c r="S1903" i="2"/>
  <c r="G1904" i="2"/>
  <c r="J1904" i="2" l="1"/>
  <c r="M1904" i="2" s="1"/>
  <c r="I1904" i="2"/>
  <c r="H1904" i="2"/>
  <c r="K1904" i="2" s="1"/>
  <c r="N1904" i="2" s="1"/>
  <c r="O1904" i="2" s="1"/>
  <c r="R1904" i="2" l="1"/>
  <c r="T1904" i="2" s="1"/>
  <c r="Q1904" i="2"/>
  <c r="P1904" i="2"/>
  <c r="U1904" i="2"/>
  <c r="V1904" i="2" s="1"/>
  <c r="F1905" i="2" s="1"/>
  <c r="J1905" i="2" l="1"/>
  <c r="M1905" i="2" s="1"/>
  <c r="H1905" i="2"/>
  <c r="K1905" i="2" s="1"/>
  <c r="N1905" i="2" s="1"/>
  <c r="O1905" i="2" s="1"/>
  <c r="S1904" i="2"/>
  <c r="G1905" i="2"/>
  <c r="Q1905" i="2" l="1"/>
  <c r="P1905" i="2"/>
  <c r="R1905" i="2"/>
  <c r="T1905" i="2" s="1"/>
  <c r="U1905" i="2"/>
  <c r="I1905" i="2"/>
  <c r="V1905" i="2" l="1"/>
  <c r="F1906" i="2" s="1"/>
  <c r="S1905" i="2"/>
  <c r="G1906" i="2"/>
  <c r="I1906" i="2" l="1"/>
  <c r="H1906" i="2"/>
  <c r="K1906" i="2" s="1"/>
  <c r="J1906" i="2"/>
  <c r="M1906" i="2" s="1"/>
  <c r="N1906" i="2" l="1"/>
  <c r="O1906" i="2" s="1"/>
  <c r="R1906" i="2" l="1"/>
  <c r="T1906" i="2" s="1"/>
  <c r="Q1906" i="2"/>
  <c r="P1906" i="2"/>
  <c r="U1906" i="2"/>
  <c r="V1906" i="2" s="1"/>
  <c r="F1907" i="2" s="1"/>
  <c r="H1907" i="2" l="1"/>
  <c r="K1907" i="2" s="1"/>
  <c r="J1907" i="2"/>
  <c r="M1907" i="2" s="1"/>
  <c r="S1906" i="2"/>
  <c r="G1907" i="2"/>
  <c r="I1907" i="2" l="1"/>
  <c r="N1907" i="2"/>
  <c r="O1907" i="2" s="1"/>
  <c r="R1907" i="2" l="1"/>
  <c r="T1907" i="2" s="1"/>
  <c r="Q1907" i="2"/>
  <c r="P1907" i="2"/>
  <c r="U1907" i="2"/>
  <c r="V1907" i="2" s="1"/>
  <c r="F1908" i="2" s="1"/>
  <c r="J1908" i="2" l="1"/>
  <c r="M1908" i="2" s="1"/>
  <c r="H1908" i="2"/>
  <c r="K1908" i="2" s="1"/>
  <c r="N1908" i="2" s="1"/>
  <c r="O1908" i="2" s="1"/>
  <c r="S1907" i="2"/>
  <c r="G1908" i="2"/>
  <c r="R1908" i="2" l="1"/>
  <c r="T1908" i="2" s="1"/>
  <c r="Q1908" i="2"/>
  <c r="P1908" i="2"/>
  <c r="U1908" i="2"/>
  <c r="I1908" i="2"/>
  <c r="V1908" i="2" l="1"/>
  <c r="F1909" i="2" s="1"/>
  <c r="S1908" i="2"/>
  <c r="G1909" i="2"/>
  <c r="J1909" i="2" l="1"/>
  <c r="M1909" i="2" s="1"/>
  <c r="H1909" i="2"/>
  <c r="K1909" i="2" s="1"/>
  <c r="N1909" i="2" s="1"/>
  <c r="O1909" i="2" s="1"/>
  <c r="I1909" i="2"/>
  <c r="R1909" i="2" l="1"/>
  <c r="T1909" i="2" s="1"/>
  <c r="Q1909" i="2"/>
  <c r="P1909" i="2"/>
  <c r="U1909" i="2"/>
  <c r="V1909" i="2" s="1"/>
  <c r="F1910" i="2" s="1"/>
  <c r="J1910" i="2" l="1"/>
  <c r="M1910" i="2" s="1"/>
  <c r="H1910" i="2"/>
  <c r="K1910" i="2" s="1"/>
  <c r="N1910" i="2" s="1"/>
  <c r="O1910" i="2" s="1"/>
  <c r="S1909" i="2"/>
  <c r="G1910" i="2"/>
  <c r="R1910" i="2" l="1"/>
  <c r="T1910" i="2" s="1"/>
  <c r="U1910" i="2"/>
  <c r="P1910" i="2"/>
  <c r="Q1910" i="2"/>
  <c r="S1910" i="2" s="1"/>
  <c r="I1910" i="2"/>
  <c r="V1910" i="2" l="1"/>
  <c r="F1911" i="2" s="1"/>
  <c r="G1911" i="2"/>
  <c r="J1911" i="2" l="1"/>
  <c r="M1911" i="2" s="1"/>
  <c r="I1911" i="2"/>
  <c r="H1911" i="2"/>
  <c r="K1911" i="2" s="1"/>
  <c r="N1911" i="2" s="1"/>
  <c r="O1911" i="2" s="1"/>
  <c r="R1911" i="2" l="1"/>
  <c r="T1911" i="2" s="1"/>
  <c r="Q1911" i="2"/>
  <c r="P1911" i="2"/>
  <c r="U1911" i="2"/>
  <c r="V1911" i="2" s="1"/>
  <c r="F1912" i="2" s="1"/>
  <c r="J1912" i="2" l="1"/>
  <c r="M1912" i="2" s="1"/>
  <c r="H1912" i="2"/>
  <c r="K1912" i="2" s="1"/>
  <c r="N1912" i="2" s="1"/>
  <c r="O1912" i="2" s="1"/>
  <c r="S1911" i="2"/>
  <c r="G1912" i="2"/>
  <c r="P1912" i="2" l="1"/>
  <c r="R1912" i="2"/>
  <c r="T1912" i="2" s="1"/>
  <c r="Q1912" i="2"/>
  <c r="S1912" i="2" s="1"/>
  <c r="U1912" i="2"/>
  <c r="V1912" i="2" s="1"/>
  <c r="F1913" i="2" s="1"/>
  <c r="I1912" i="2"/>
  <c r="J1913" i="2" l="1"/>
  <c r="M1913" i="2" s="1"/>
  <c r="H1913" i="2"/>
  <c r="K1913" i="2" s="1"/>
  <c r="N1913" i="2" s="1"/>
  <c r="O1913" i="2" s="1"/>
  <c r="G1913" i="2"/>
  <c r="R1913" i="2" l="1"/>
  <c r="T1913" i="2" s="1"/>
  <c r="Q1913" i="2"/>
  <c r="P1913" i="2"/>
  <c r="U1913" i="2"/>
  <c r="V1913" i="2" s="1"/>
  <c r="F1914" i="2" s="1"/>
  <c r="I1913" i="2"/>
  <c r="J1914" i="2" l="1"/>
  <c r="M1914" i="2" s="1"/>
  <c r="H1914" i="2"/>
  <c r="K1914" i="2" s="1"/>
  <c r="S1913" i="2"/>
  <c r="G1914" i="2"/>
  <c r="I1914" i="2" l="1"/>
  <c r="L1914" i="2" s="1"/>
  <c r="N1914" i="2" s="1"/>
  <c r="O1914" i="2" s="1"/>
  <c r="R1914" i="2" l="1"/>
  <c r="T1914" i="2" s="1"/>
  <c r="Q1914" i="2"/>
  <c r="P1914" i="2"/>
  <c r="U1914" i="2"/>
  <c r="V1914" i="2" s="1"/>
  <c r="F1915" i="2" s="1"/>
  <c r="J1915" i="2" l="1"/>
  <c r="M1915" i="2" s="1"/>
  <c r="H1915" i="2"/>
  <c r="K1915" i="2" s="1"/>
  <c r="S1914" i="2"/>
  <c r="G1915" i="2"/>
  <c r="I1915" i="2" l="1"/>
  <c r="L1915" i="2" s="1"/>
  <c r="N1915" i="2" s="1"/>
  <c r="O1915" i="2" s="1"/>
  <c r="Q1915" i="2" l="1"/>
  <c r="P1915" i="2"/>
  <c r="U1915" i="2"/>
  <c r="R1915" i="2"/>
  <c r="T1915" i="2" s="1"/>
  <c r="V1915" i="2" l="1"/>
  <c r="F1916" i="2" s="1"/>
  <c r="S1915" i="2"/>
  <c r="G1916" i="2"/>
  <c r="I1916" i="2" l="1"/>
  <c r="L1916" i="2" s="1"/>
  <c r="H1916" i="2"/>
  <c r="K1916" i="2" s="1"/>
  <c r="N1916" i="2" s="1"/>
  <c r="O1916" i="2" s="1"/>
  <c r="J1916" i="2"/>
  <c r="M1916" i="2" s="1"/>
  <c r="R1916" i="2" l="1"/>
  <c r="T1916" i="2" s="1"/>
  <c r="Q1916" i="2"/>
  <c r="P1916" i="2"/>
  <c r="U1916" i="2"/>
  <c r="V1916" i="2" s="1"/>
  <c r="F1917" i="2" s="1"/>
  <c r="J1917" i="2" l="1"/>
  <c r="M1917" i="2" s="1"/>
  <c r="H1917" i="2"/>
  <c r="K1917" i="2" s="1"/>
  <c r="S1916" i="2"/>
  <c r="G1917" i="2"/>
  <c r="I1917" i="2" l="1"/>
  <c r="L1917" i="2" s="1"/>
  <c r="N1917" i="2" s="1"/>
  <c r="O1917" i="2" s="1"/>
  <c r="Q1917" i="2" l="1"/>
  <c r="P1917" i="2"/>
  <c r="R1917" i="2"/>
  <c r="T1917" i="2" s="1"/>
  <c r="U1917" i="2"/>
  <c r="V1917" i="2" l="1"/>
  <c r="F1918" i="2" s="1"/>
  <c r="S1917" i="2"/>
  <c r="G1918" i="2"/>
  <c r="I1918" i="2" l="1"/>
  <c r="L1918" i="2" s="1"/>
  <c r="J1918" i="2"/>
  <c r="M1918" i="2" s="1"/>
  <c r="H1918" i="2"/>
  <c r="K1918" i="2" s="1"/>
  <c r="N1918" i="2" s="1"/>
  <c r="O1918" i="2" s="1"/>
  <c r="R1918" i="2" l="1"/>
  <c r="T1918" i="2" s="1"/>
  <c r="Q1918" i="2"/>
  <c r="P1918" i="2"/>
  <c r="U1918" i="2"/>
  <c r="V1918" i="2" s="1"/>
  <c r="F1919" i="2" s="1"/>
  <c r="S1918" i="2" l="1"/>
  <c r="G1919" i="2"/>
  <c r="J1919" i="2"/>
  <c r="M1919" i="2" s="1"/>
  <c r="H1919" i="2"/>
  <c r="K1919" i="2" s="1"/>
  <c r="I1919" i="2"/>
  <c r="L1919" i="2" s="1"/>
  <c r="N1919" i="2" l="1"/>
  <c r="O1919" i="2" s="1"/>
  <c r="Q1919" i="2" l="1"/>
  <c r="P1919" i="2"/>
  <c r="R1919" i="2"/>
  <c r="T1919" i="2" s="1"/>
  <c r="U1919" i="2"/>
  <c r="V1919" i="2" l="1"/>
  <c r="F1920" i="2" s="1"/>
  <c r="S1919" i="2"/>
  <c r="G1920" i="2"/>
  <c r="J1920" i="2" l="1"/>
  <c r="M1920" i="2" s="1"/>
  <c r="H1920" i="2"/>
  <c r="K1920" i="2" s="1"/>
  <c r="N1920" i="2" s="1"/>
  <c r="O1920" i="2" s="1"/>
  <c r="I1920" i="2"/>
  <c r="R1920" i="2" l="1"/>
  <c r="T1920" i="2" s="1"/>
  <c r="Q1920" i="2"/>
  <c r="U1920" i="2"/>
  <c r="P1920" i="2"/>
  <c r="V1920" i="2" s="1"/>
  <c r="F1921" i="2" s="1"/>
  <c r="J1921" i="2" l="1"/>
  <c r="M1921" i="2" s="1"/>
  <c r="H1921" i="2"/>
  <c r="K1921" i="2" s="1"/>
  <c r="N1921" i="2" s="1"/>
  <c r="O1921" i="2" s="1"/>
  <c r="S1920" i="2"/>
  <c r="G1921" i="2"/>
  <c r="I1921" i="2" s="1"/>
  <c r="R1921" i="2" l="1"/>
  <c r="T1921" i="2" s="1"/>
  <c r="Q1921" i="2"/>
  <c r="P1921" i="2"/>
  <c r="U1921" i="2"/>
  <c r="V1921" i="2" s="1"/>
  <c r="F1922" i="2" s="1"/>
  <c r="J1922" i="2" l="1"/>
  <c r="M1922" i="2" s="1"/>
  <c r="I1922" i="2"/>
  <c r="H1922" i="2"/>
  <c r="K1922" i="2" s="1"/>
  <c r="N1922" i="2" s="1"/>
  <c r="O1922" i="2" s="1"/>
  <c r="S1921" i="2"/>
  <c r="R1922" i="2" l="1"/>
  <c r="T1922" i="2" s="1"/>
  <c r="U1922" i="2"/>
  <c r="Q1922" i="2"/>
  <c r="P1922" i="2"/>
  <c r="V1922" i="2" s="1"/>
  <c r="F1923" i="2" s="1"/>
  <c r="J1923" i="2" l="1"/>
  <c r="M1923" i="2" s="1"/>
  <c r="H1923" i="2"/>
  <c r="K1923" i="2" s="1"/>
  <c r="N1923" i="2" s="1"/>
  <c r="O1923" i="2" s="1"/>
  <c r="S1922" i="2"/>
  <c r="G1923" i="2"/>
  <c r="R1923" i="2" l="1"/>
  <c r="T1923" i="2" s="1"/>
  <c r="Q1923" i="2"/>
  <c r="P1923" i="2"/>
  <c r="U1923" i="2"/>
  <c r="V1923" i="2" s="1"/>
  <c r="F1924" i="2" s="1"/>
  <c r="I1923" i="2"/>
  <c r="J1924" i="2" l="1"/>
  <c r="M1924" i="2" s="1"/>
  <c r="H1924" i="2"/>
  <c r="K1924" i="2" s="1"/>
  <c r="N1924" i="2" s="1"/>
  <c r="O1924" i="2" s="1"/>
  <c r="S1923" i="2"/>
  <c r="G1924" i="2"/>
  <c r="R1924" i="2" l="1"/>
  <c r="T1924" i="2" s="1"/>
  <c r="Q1924" i="2"/>
  <c r="P1924" i="2"/>
  <c r="U1924" i="2"/>
  <c r="I1924" i="2"/>
  <c r="V1924" i="2" l="1"/>
  <c r="F1925" i="2" s="1"/>
  <c r="S1924" i="2"/>
  <c r="G1925" i="2"/>
  <c r="I1925" i="2" l="1"/>
  <c r="J1925" i="2"/>
  <c r="M1925" i="2" s="1"/>
  <c r="H1925" i="2"/>
  <c r="K1925" i="2" s="1"/>
  <c r="N1925" i="2" s="1"/>
  <c r="O1925" i="2" s="1"/>
  <c r="R1925" i="2" l="1"/>
  <c r="T1925" i="2" s="1"/>
  <c r="Q1925" i="2"/>
  <c r="P1925" i="2"/>
  <c r="U1925" i="2"/>
  <c r="V1925" i="2" s="1"/>
  <c r="F1926" i="2" s="1"/>
  <c r="J1926" i="2" l="1"/>
  <c r="M1926" i="2" s="1"/>
  <c r="H1926" i="2"/>
  <c r="K1926" i="2" s="1"/>
  <c r="N1926" i="2" s="1"/>
  <c r="O1926" i="2" s="1"/>
  <c r="S1925" i="2"/>
  <c r="G1926" i="2"/>
  <c r="R1926" i="2" l="1"/>
  <c r="T1926" i="2" s="1"/>
  <c r="Q1926" i="2"/>
  <c r="P1926" i="2"/>
  <c r="U1926" i="2"/>
  <c r="V1926" i="2" s="1"/>
  <c r="F1927" i="2" s="1"/>
  <c r="I1926" i="2"/>
  <c r="J1927" i="2" l="1"/>
  <c r="M1927" i="2" s="1"/>
  <c r="H1927" i="2"/>
  <c r="K1927" i="2" s="1"/>
  <c r="N1927" i="2" s="1"/>
  <c r="O1927" i="2" s="1"/>
  <c r="S1926" i="2"/>
  <c r="G1927" i="2"/>
  <c r="P1927" i="2" l="1"/>
  <c r="U1927" i="2"/>
  <c r="R1927" i="2"/>
  <c r="T1927" i="2" s="1"/>
  <c r="Q1927" i="2"/>
  <c r="S1927" i="2" s="1"/>
  <c r="I1927" i="2"/>
  <c r="V1927" i="2" l="1"/>
  <c r="F1928" i="2" s="1"/>
  <c r="G1928" i="2"/>
  <c r="J1928" i="2" l="1"/>
  <c r="M1928" i="2" s="1"/>
  <c r="I1928" i="2"/>
  <c r="H1928" i="2"/>
  <c r="K1928" i="2" s="1"/>
  <c r="N1928" i="2" s="1"/>
  <c r="O1928" i="2" s="1"/>
  <c r="R1928" i="2" l="1"/>
  <c r="T1928" i="2" s="1"/>
  <c r="Q1928" i="2"/>
  <c r="P1928" i="2"/>
  <c r="U1928" i="2"/>
  <c r="V1928" i="2" s="1"/>
  <c r="F1929" i="2" s="1"/>
  <c r="J1929" i="2" l="1"/>
  <c r="M1929" i="2" s="1"/>
  <c r="H1929" i="2"/>
  <c r="K1929" i="2" s="1"/>
  <c r="N1929" i="2" s="1"/>
  <c r="O1929" i="2" s="1"/>
  <c r="S1928" i="2"/>
  <c r="G1929" i="2"/>
  <c r="Q1929" i="2" l="1"/>
  <c r="P1929" i="2"/>
  <c r="R1929" i="2"/>
  <c r="T1929" i="2" s="1"/>
  <c r="U1929" i="2"/>
  <c r="I1929" i="2"/>
  <c r="V1929" i="2" l="1"/>
  <c r="F1930" i="2" s="1"/>
  <c r="S1929" i="2"/>
  <c r="G1930" i="2"/>
  <c r="J1930" i="2" l="1"/>
  <c r="M1930" i="2" s="1"/>
  <c r="I1930" i="2"/>
  <c r="H1930" i="2"/>
  <c r="K1930" i="2" s="1"/>
  <c r="N1930" i="2" s="1"/>
  <c r="O1930" i="2" s="1"/>
  <c r="R1930" i="2" l="1"/>
  <c r="T1930" i="2" s="1"/>
  <c r="Q1930" i="2"/>
  <c r="P1930" i="2"/>
  <c r="U1930" i="2"/>
  <c r="V1930" i="2" s="1"/>
  <c r="F1931" i="2" s="1"/>
  <c r="J1931" i="2" l="1"/>
  <c r="M1931" i="2" s="1"/>
  <c r="H1931" i="2"/>
  <c r="K1931" i="2" s="1"/>
  <c r="N1931" i="2" s="1"/>
  <c r="O1931" i="2" s="1"/>
  <c r="S1930" i="2"/>
  <c r="G1931" i="2"/>
  <c r="I1931" i="2" s="1"/>
  <c r="R1931" i="2" l="1"/>
  <c r="T1931" i="2" s="1"/>
  <c r="Q1931" i="2"/>
  <c r="P1931" i="2"/>
  <c r="U1931" i="2"/>
  <c r="G1932" i="2"/>
  <c r="V1931" i="2" l="1"/>
  <c r="F1932" i="2" s="1"/>
  <c r="S1931" i="2"/>
  <c r="J1932" i="2" l="1"/>
  <c r="M1932" i="2" s="1"/>
  <c r="I1932" i="2"/>
  <c r="H1932" i="2"/>
  <c r="K1932" i="2" s="1"/>
  <c r="N1932" i="2" s="1"/>
  <c r="O1932" i="2" s="1"/>
  <c r="O1933" i="2" l="1"/>
  <c r="R1932" i="2"/>
  <c r="T1932" i="2" s="1"/>
  <c r="P1932" i="2"/>
  <c r="U1932" i="2"/>
  <c r="Q1932" i="2"/>
  <c r="G1933" i="2" l="1"/>
  <c r="S1932" i="2"/>
  <c r="V1932" i="2"/>
  <c r="F1933" i="2" s="1"/>
  <c r="Q1933" i="2"/>
  <c r="R1933" i="2"/>
  <c r="T1933" i="2" s="1"/>
  <c r="U1933" i="2"/>
  <c r="I1933" i="2" l="1"/>
  <c r="J1933" i="2"/>
  <c r="M1933" i="2" s="1"/>
  <c r="H1933" i="2"/>
  <c r="G1934" i="2"/>
  <c r="K1933" i="2" l="1"/>
  <c r="N1933" i="2" s="1"/>
  <c r="P1933" i="2"/>
  <c r="V1933" i="2" l="1"/>
  <c r="F1934" i="2" s="1"/>
  <c r="S1933" i="2"/>
  <c r="J1934" i="2" l="1"/>
  <c r="M1934" i="2" s="1"/>
  <c r="I1934" i="2"/>
  <c r="H1934" i="2"/>
  <c r="K1934" i="2" s="1"/>
  <c r="N1934" i="2" s="1"/>
  <c r="O1934" i="2" s="1"/>
  <c r="P1934" i="2" l="1"/>
  <c r="R1934" i="2"/>
  <c r="T1934" i="2" s="1"/>
  <c r="U1934" i="2"/>
  <c r="Q1934" i="2"/>
  <c r="G1935" i="2" l="1"/>
  <c r="S1934" i="2"/>
  <c r="V1934" i="2"/>
  <c r="F1935" i="2" s="1"/>
  <c r="I1935" i="2" l="1"/>
  <c r="J1935" i="2"/>
  <c r="M1935" i="2" s="1"/>
  <c r="H1935" i="2"/>
  <c r="K1935" i="2" s="1"/>
  <c r="N1935" i="2" s="1"/>
  <c r="O1935" i="2" s="1"/>
  <c r="U1935" i="2" l="1"/>
  <c r="Q1935" i="2"/>
  <c r="P1935" i="2"/>
  <c r="V1935" i="2" s="1"/>
  <c r="F1936" i="2" s="1"/>
  <c r="R1935" i="2"/>
  <c r="T1935" i="2" s="1"/>
  <c r="J1936" i="2" l="1"/>
  <c r="M1936" i="2" s="1"/>
  <c r="H1936" i="2"/>
  <c r="K1936" i="2" s="1"/>
  <c r="N1936" i="2" s="1"/>
  <c r="O1936" i="2" s="1"/>
  <c r="S1935" i="2"/>
  <c r="G1936" i="2"/>
  <c r="U1936" i="2" l="1"/>
  <c r="R1936" i="2"/>
  <c r="T1936" i="2" s="1"/>
  <c r="P1936" i="2"/>
  <c r="Q1936" i="2"/>
  <c r="S1936" i="2" s="1"/>
  <c r="I1936" i="2"/>
  <c r="V1936" i="2" l="1"/>
  <c r="F1937" i="2" s="1"/>
  <c r="G1937" i="2"/>
  <c r="J1937" i="2" l="1"/>
  <c r="M1937" i="2" s="1"/>
  <c r="I1937" i="2"/>
  <c r="L1937" i="2" s="1"/>
  <c r="H1937" i="2"/>
  <c r="K1937" i="2" s="1"/>
  <c r="N1937" i="2" l="1"/>
  <c r="O1937" i="2" s="1"/>
  <c r="U1937" i="2" l="1"/>
  <c r="Q1937" i="2"/>
  <c r="R1937" i="2"/>
  <c r="T1937" i="2" s="1"/>
  <c r="P1937" i="2"/>
  <c r="V1937" i="2" l="1"/>
  <c r="F1938" i="2" s="1"/>
  <c r="G1938" i="2"/>
  <c r="S1937" i="2"/>
  <c r="I1938" i="2" l="1"/>
  <c r="L1938" i="2" s="1"/>
  <c r="J1938" i="2"/>
  <c r="M1938" i="2" s="1"/>
  <c r="H1938" i="2"/>
  <c r="K1938" i="2" s="1"/>
  <c r="N1938" i="2" s="1"/>
  <c r="O1938" i="2" s="1"/>
  <c r="U1938" i="2" l="1"/>
  <c r="R1938" i="2"/>
  <c r="T1938" i="2" s="1"/>
  <c r="Q1938" i="2"/>
  <c r="P1938" i="2"/>
  <c r="V1938" i="2" s="1"/>
  <c r="F1939" i="2" s="1"/>
  <c r="S1938" i="2" l="1"/>
  <c r="G1939" i="2"/>
  <c r="J1939" i="2"/>
  <c r="M1939" i="2" s="1"/>
  <c r="H1939" i="2"/>
  <c r="K1939" i="2" s="1"/>
  <c r="I1939" i="2"/>
  <c r="L1939" i="2" s="1"/>
  <c r="N1939" i="2" s="1"/>
  <c r="O1939" i="2" s="1"/>
  <c r="R1939" i="2" l="1"/>
  <c r="T1939" i="2" s="1"/>
  <c r="P1939" i="2"/>
  <c r="U1939" i="2"/>
  <c r="Q1939" i="2"/>
  <c r="S1939" i="2" s="1"/>
  <c r="G1940" i="2"/>
  <c r="V1939" i="2" l="1"/>
  <c r="F1940" i="2" s="1"/>
  <c r="J1940" i="2" l="1"/>
  <c r="M1940" i="2" s="1"/>
  <c r="I1940" i="2"/>
  <c r="L1940" i="2" s="1"/>
  <c r="H1940" i="2"/>
  <c r="K1940" i="2" s="1"/>
  <c r="N1940" i="2" s="1"/>
  <c r="O1940" i="2" s="1"/>
  <c r="U1940" i="2" l="1"/>
  <c r="R1940" i="2"/>
  <c r="T1940" i="2" s="1"/>
  <c r="P1940" i="2"/>
  <c r="Q1940" i="2"/>
  <c r="G1941" i="2" l="1"/>
  <c r="S1940" i="2"/>
  <c r="V1940" i="2"/>
  <c r="F1941" i="2" s="1"/>
  <c r="I1941" i="2" l="1"/>
  <c r="L1941" i="2" s="1"/>
  <c r="J1941" i="2"/>
  <c r="M1941" i="2" s="1"/>
  <c r="H1941" i="2"/>
  <c r="K1941" i="2" s="1"/>
  <c r="N1941" i="2" s="1"/>
  <c r="O1941" i="2" s="1"/>
  <c r="Q1941" i="2" l="1"/>
  <c r="P1941" i="2"/>
  <c r="U1941" i="2"/>
  <c r="R1941" i="2"/>
  <c r="T1941" i="2" s="1"/>
  <c r="V1941" i="2" l="1"/>
  <c r="F1942" i="2" s="1"/>
  <c r="S1941" i="2"/>
  <c r="G1942" i="2"/>
  <c r="J1942" i="2" l="1"/>
  <c r="M1942" i="2" s="1"/>
  <c r="I1942" i="2"/>
  <c r="L1942" i="2" s="1"/>
  <c r="H1942" i="2"/>
  <c r="K1942" i="2" s="1"/>
  <c r="N1942" i="2" s="1"/>
  <c r="O1942" i="2" s="1"/>
  <c r="U1942" i="2" l="1"/>
  <c r="R1942" i="2"/>
  <c r="T1942" i="2" s="1"/>
  <c r="Q1942" i="2"/>
  <c r="P1942" i="2"/>
  <c r="V1942" i="2" s="1"/>
  <c r="F1943" i="2" s="1"/>
  <c r="J1943" i="2" l="1"/>
  <c r="M1943" i="2" s="1"/>
  <c r="H1943" i="2"/>
  <c r="K1943" i="2" s="1"/>
  <c r="S1942" i="2"/>
  <c r="G1943" i="2"/>
  <c r="I1943" i="2" l="1"/>
  <c r="L1943" i="2" s="1"/>
  <c r="N1943" i="2" s="1"/>
  <c r="O1943" i="2" s="1"/>
  <c r="P1943" i="2" l="1"/>
  <c r="R1943" i="2"/>
  <c r="T1943" i="2" s="1"/>
  <c r="Q1943" i="2"/>
  <c r="U1943" i="2"/>
  <c r="S1943" i="2" l="1"/>
  <c r="G1944" i="2"/>
  <c r="V1943" i="2"/>
  <c r="F1944" i="2" s="1"/>
  <c r="J1944" i="2" l="1"/>
  <c r="M1944" i="2" s="1"/>
  <c r="H1944" i="2"/>
  <c r="K1944" i="2" s="1"/>
  <c r="I1944" i="2"/>
  <c r="L1944" i="2" s="1"/>
  <c r="N1944" i="2" s="1"/>
  <c r="O1944" i="2" s="1"/>
  <c r="R1944" i="2" l="1"/>
  <c r="T1944" i="2" s="1"/>
  <c r="Q1944" i="2"/>
  <c r="P1944" i="2"/>
  <c r="U1944" i="2"/>
  <c r="V1944" i="2" l="1"/>
  <c r="F1945" i="2" s="1"/>
  <c r="S1944" i="2"/>
  <c r="G1945" i="2"/>
  <c r="J1945" i="2" l="1"/>
  <c r="M1945" i="2" s="1"/>
  <c r="I1945" i="2"/>
  <c r="H1945" i="2"/>
  <c r="K1945" i="2" s="1"/>
  <c r="N1945" i="2" s="1"/>
  <c r="O1945" i="2" s="1"/>
  <c r="U1945" i="2" l="1"/>
  <c r="Q1945" i="2"/>
  <c r="P1945" i="2"/>
  <c r="V1945" i="2" s="1"/>
  <c r="F1946" i="2" s="1"/>
  <c r="R1945" i="2"/>
  <c r="T1945" i="2" s="1"/>
  <c r="J1946" i="2" l="1"/>
  <c r="M1946" i="2" s="1"/>
  <c r="I1946" i="2"/>
  <c r="H1946" i="2"/>
  <c r="K1946" i="2" s="1"/>
  <c r="N1946" i="2" s="1"/>
  <c r="O1946" i="2" s="1"/>
  <c r="S1945" i="2"/>
  <c r="R1946" i="2" l="1"/>
  <c r="T1946" i="2" s="1"/>
  <c r="P1946" i="2"/>
  <c r="U1946" i="2"/>
  <c r="Q1946" i="2"/>
  <c r="S1946" i="2" l="1"/>
  <c r="G1947" i="2"/>
  <c r="V1946" i="2"/>
  <c r="F1947" i="2" s="1"/>
  <c r="J1947" i="2" l="1"/>
  <c r="M1947" i="2" s="1"/>
  <c r="H1947" i="2"/>
  <c r="K1947" i="2" s="1"/>
  <c r="N1947" i="2" s="1"/>
  <c r="O1947" i="2" s="1"/>
  <c r="I1947" i="2"/>
  <c r="U1947" i="2" l="1"/>
  <c r="R1947" i="2"/>
  <c r="T1947" i="2" s="1"/>
  <c r="Q1947" i="2"/>
  <c r="P1947" i="2"/>
  <c r="V1947" i="2" s="1"/>
  <c r="F1948" i="2" s="1"/>
  <c r="J1948" i="2" l="1"/>
  <c r="M1948" i="2" s="1"/>
  <c r="H1948" i="2"/>
  <c r="K1948" i="2" s="1"/>
  <c r="N1948" i="2" s="1"/>
  <c r="O1948" i="2" s="1"/>
  <c r="S1947" i="2"/>
  <c r="G1948" i="2"/>
  <c r="I1948" i="2" l="1"/>
  <c r="P1948" i="2"/>
  <c r="R1948" i="2"/>
  <c r="T1948" i="2" s="1"/>
  <c r="Q1948" i="2"/>
  <c r="S1948" i="2" s="1"/>
  <c r="U1948" i="2"/>
  <c r="V1948" i="2" l="1"/>
  <c r="F1949" i="2" s="1"/>
  <c r="G1949" i="2"/>
  <c r="I1949" i="2" l="1"/>
  <c r="J1949" i="2"/>
  <c r="M1949" i="2" s="1"/>
  <c r="H1949" i="2"/>
  <c r="K1949" i="2" s="1"/>
  <c r="N1949" i="2" s="1"/>
  <c r="O1949" i="2" s="1"/>
  <c r="R1949" i="2" l="1"/>
  <c r="T1949" i="2" s="1"/>
  <c r="Q1949" i="2"/>
  <c r="P1949" i="2"/>
  <c r="U1949" i="2"/>
  <c r="V1949" i="2" l="1"/>
  <c r="F1950" i="2" s="1"/>
  <c r="S1949" i="2"/>
  <c r="G1950" i="2"/>
  <c r="J1950" i="2" l="1"/>
  <c r="M1950" i="2" s="1"/>
  <c r="I1950" i="2"/>
  <c r="H1950" i="2"/>
  <c r="K1950" i="2" s="1"/>
  <c r="N1950" i="2" s="1"/>
  <c r="O1950" i="2" s="1"/>
  <c r="Q1950" i="2" l="1"/>
  <c r="R1950" i="2"/>
  <c r="T1950" i="2" s="1"/>
  <c r="P1950" i="2"/>
  <c r="U1950" i="2"/>
  <c r="V1950" i="2" l="1"/>
  <c r="F1951" i="2" s="1"/>
  <c r="S1950" i="2"/>
  <c r="G1951" i="2"/>
  <c r="J1951" i="2" l="1"/>
  <c r="M1951" i="2" s="1"/>
  <c r="I1951" i="2"/>
  <c r="H1951" i="2"/>
  <c r="K1951" i="2" s="1"/>
  <c r="N1951" i="2" s="1"/>
  <c r="O1951" i="2" s="1"/>
  <c r="Q1951" i="2" l="1"/>
  <c r="P1951" i="2"/>
  <c r="U1951" i="2"/>
  <c r="R1951" i="2"/>
  <c r="T1951" i="2" s="1"/>
  <c r="V1951" i="2" l="1"/>
  <c r="F1952" i="2" s="1"/>
  <c r="S1951" i="2"/>
  <c r="G1952" i="2"/>
  <c r="J1952" i="2" l="1"/>
  <c r="M1952" i="2" s="1"/>
  <c r="I1952" i="2"/>
  <c r="H1952" i="2"/>
  <c r="K1952" i="2" s="1"/>
  <c r="N1952" i="2" s="1"/>
  <c r="O1952" i="2" s="1"/>
  <c r="R1952" i="2" l="1"/>
  <c r="T1952" i="2" s="1"/>
  <c r="Q1952" i="2"/>
  <c r="P1952" i="2"/>
  <c r="U1952" i="2"/>
  <c r="V1952" i="2" s="1"/>
  <c r="F1953" i="2" s="1"/>
  <c r="J1953" i="2" l="1"/>
  <c r="M1953" i="2" s="1"/>
  <c r="H1953" i="2"/>
  <c r="K1953" i="2" s="1"/>
  <c r="N1953" i="2" s="1"/>
  <c r="O1953" i="2" s="1"/>
  <c r="S1952" i="2"/>
  <c r="G1953" i="2"/>
  <c r="R1953" i="2" l="1"/>
  <c r="T1953" i="2" s="1"/>
  <c r="Q1953" i="2"/>
  <c r="P1953" i="2"/>
  <c r="U1953" i="2"/>
  <c r="I1953" i="2"/>
  <c r="V1953" i="2" l="1"/>
  <c r="F1954" i="2" s="1"/>
  <c r="S1953" i="2"/>
  <c r="G1954" i="2"/>
  <c r="H1954" i="2" l="1"/>
  <c r="K1954" i="2" s="1"/>
  <c r="J1954" i="2"/>
  <c r="M1954" i="2" s="1"/>
  <c r="I1954" i="2"/>
  <c r="N1954" i="2" l="1"/>
  <c r="O1954" i="2" s="1"/>
  <c r="U1954" i="2" l="1"/>
  <c r="R1954" i="2"/>
  <c r="T1954" i="2" s="1"/>
  <c r="Q1954" i="2"/>
  <c r="P1954" i="2"/>
  <c r="V1954" i="2" s="1"/>
  <c r="F1955" i="2" s="1"/>
  <c r="J1955" i="2" l="1"/>
  <c r="M1955" i="2" s="1"/>
  <c r="H1955" i="2"/>
  <c r="K1955" i="2" s="1"/>
  <c r="S1954" i="2"/>
  <c r="G1955" i="2"/>
  <c r="I1955" i="2" l="1"/>
  <c r="L1955" i="2" s="1"/>
  <c r="N1955" i="2" s="1"/>
  <c r="O1955" i="2" s="1"/>
  <c r="R1955" i="2" l="1"/>
  <c r="T1955" i="2" s="1"/>
  <c r="Q1955" i="2"/>
  <c r="P1955" i="2"/>
  <c r="U1955" i="2"/>
  <c r="V1955" i="2" l="1"/>
  <c r="F1956" i="2" s="1"/>
  <c r="S1955" i="2"/>
  <c r="G1956" i="2"/>
  <c r="J1956" i="2" l="1"/>
  <c r="M1956" i="2" s="1"/>
  <c r="H1956" i="2"/>
  <c r="K1956" i="2" s="1"/>
  <c r="N1956" i="2" s="1"/>
  <c r="O1956" i="2" s="1"/>
  <c r="I1956" i="2"/>
  <c r="R1956" i="2" l="1"/>
  <c r="T1956" i="2" s="1"/>
  <c r="U1956" i="2"/>
  <c r="P1956" i="2"/>
  <c r="Q1956" i="2"/>
  <c r="S1956" i="2" l="1"/>
  <c r="G1957" i="2"/>
  <c r="V1956" i="2"/>
  <c r="F1957" i="2" s="1"/>
  <c r="H1957" i="2" l="1"/>
  <c r="K1957" i="2" s="1"/>
  <c r="J1957" i="2"/>
  <c r="M1957" i="2" s="1"/>
  <c r="I1957" i="2"/>
  <c r="N1957" i="2" l="1"/>
  <c r="O1957" i="2" s="1"/>
  <c r="P1957" i="2" l="1"/>
  <c r="Q1957" i="2"/>
  <c r="R1957" i="2"/>
  <c r="T1957" i="2" s="1"/>
  <c r="U1957" i="2"/>
  <c r="S1957" i="2" l="1"/>
  <c r="G1958" i="2"/>
  <c r="V1957" i="2"/>
  <c r="F1958" i="2" s="1"/>
  <c r="I1958" i="2" l="1"/>
  <c r="J1958" i="2"/>
  <c r="M1958" i="2" s="1"/>
  <c r="H1958" i="2"/>
  <c r="K1958" i="2" s="1"/>
  <c r="N1958" i="2" s="1"/>
  <c r="O1958" i="2" s="1"/>
  <c r="U1958" i="2" l="1"/>
  <c r="R1958" i="2"/>
  <c r="T1958" i="2" s="1"/>
  <c r="Q1958" i="2"/>
  <c r="P1958" i="2"/>
  <c r="V1958" i="2" s="1"/>
  <c r="F1959" i="2" s="1"/>
  <c r="J1959" i="2" l="1"/>
  <c r="M1959" i="2" s="1"/>
  <c r="H1959" i="2"/>
  <c r="K1959" i="2" s="1"/>
  <c r="S1958" i="2"/>
  <c r="G1959" i="2"/>
  <c r="I1959" i="2" l="1"/>
  <c r="N1959" i="2"/>
  <c r="O1959" i="2" s="1"/>
  <c r="U1959" i="2" l="1"/>
  <c r="P1959" i="2"/>
  <c r="Q1959" i="2"/>
  <c r="R1959" i="2"/>
  <c r="T1959" i="2" s="1"/>
  <c r="S1959" i="2" l="1"/>
  <c r="G1960" i="2"/>
  <c r="V1959" i="2"/>
  <c r="F1960" i="2" s="1"/>
  <c r="I1960" i="2" l="1"/>
  <c r="L1960" i="2" s="1"/>
  <c r="H1960" i="2"/>
  <c r="K1960" i="2" s="1"/>
  <c r="J1960" i="2"/>
  <c r="M1960" i="2" s="1"/>
  <c r="N1960" i="2" l="1"/>
  <c r="O1960" i="2" s="1"/>
  <c r="U1960" i="2" l="1"/>
  <c r="R1960" i="2"/>
  <c r="T1960" i="2" s="1"/>
  <c r="Q1960" i="2"/>
  <c r="P1960" i="2"/>
  <c r="V1960" i="2" s="1"/>
  <c r="F1961" i="2" s="1"/>
  <c r="H1961" i="2" l="1"/>
  <c r="K1961" i="2" s="1"/>
  <c r="J1961" i="2"/>
  <c r="M1961" i="2" s="1"/>
  <c r="S1960" i="2"/>
  <c r="G1961" i="2"/>
  <c r="I1961" i="2" l="1"/>
  <c r="L1961" i="2" s="1"/>
  <c r="N1961" i="2" s="1"/>
  <c r="O1961" i="2" s="1"/>
  <c r="U1961" i="2" l="1"/>
  <c r="R1961" i="2"/>
  <c r="T1961" i="2" s="1"/>
  <c r="Q1961" i="2"/>
  <c r="P1961" i="2"/>
  <c r="V1961" i="2" s="1"/>
  <c r="F1962" i="2" s="1"/>
  <c r="H1962" i="2" l="1"/>
  <c r="K1962" i="2" s="1"/>
  <c r="J1962" i="2"/>
  <c r="M1962" i="2" s="1"/>
  <c r="S1961" i="2"/>
  <c r="G1962" i="2"/>
  <c r="I1962" i="2" l="1"/>
  <c r="L1962" i="2" s="1"/>
  <c r="N1962" i="2" s="1"/>
  <c r="O1962" i="2" s="1"/>
  <c r="Q1962" i="2" l="1"/>
  <c r="U1962" i="2"/>
  <c r="R1962" i="2"/>
  <c r="T1962" i="2" s="1"/>
  <c r="P1962" i="2"/>
  <c r="V1962" i="2" s="1"/>
  <c r="F1963" i="2" s="1"/>
  <c r="J1963" i="2" l="1"/>
  <c r="M1963" i="2" s="1"/>
  <c r="H1963" i="2"/>
  <c r="K1963" i="2" s="1"/>
  <c r="S1962" i="2"/>
  <c r="G1963" i="2"/>
  <c r="I1963" i="2" l="1"/>
  <c r="L1963" i="2" s="1"/>
  <c r="N1963" i="2" s="1"/>
  <c r="O1963" i="2" s="1"/>
  <c r="U1963" i="2" l="1"/>
  <c r="R1963" i="2"/>
  <c r="T1963" i="2" s="1"/>
  <c r="P1963" i="2"/>
  <c r="Q1963" i="2"/>
  <c r="S1963" i="2" l="1"/>
  <c r="G1964" i="2"/>
  <c r="V1963" i="2"/>
  <c r="F1964" i="2" s="1"/>
  <c r="J1964" i="2" l="1"/>
  <c r="M1964" i="2" s="1"/>
  <c r="H1964" i="2"/>
  <c r="K1964" i="2" s="1"/>
  <c r="I1964" i="2"/>
  <c r="L1964" i="2" s="1"/>
  <c r="N1964" i="2" s="1"/>
  <c r="O1964" i="2" s="1"/>
  <c r="Q1964" i="2" l="1"/>
  <c r="P1964" i="2"/>
  <c r="U1964" i="2"/>
  <c r="R1964" i="2"/>
  <c r="T1964" i="2" s="1"/>
  <c r="V1964" i="2" l="1"/>
  <c r="F1965" i="2" s="1"/>
  <c r="S1964" i="2"/>
  <c r="G1965" i="2"/>
  <c r="I1965" i="2" l="1"/>
  <c r="L1965" i="2" s="1"/>
  <c r="H1965" i="2"/>
  <c r="K1965" i="2" s="1"/>
  <c r="J1965" i="2"/>
  <c r="M1965" i="2" s="1"/>
  <c r="N1965" i="2" l="1"/>
  <c r="O1965" i="2" s="1"/>
  <c r="U1965" i="2" l="1"/>
  <c r="R1965" i="2"/>
  <c r="T1965" i="2" s="1"/>
  <c r="P1965" i="2"/>
  <c r="Q1965" i="2"/>
  <c r="S1965" i="2" l="1"/>
  <c r="G1966" i="2"/>
  <c r="V1965" i="2"/>
  <c r="F1966" i="2" s="1"/>
  <c r="I1966" i="2" l="1"/>
  <c r="L1966" i="2" s="1"/>
  <c r="H1966" i="2"/>
  <c r="K1966" i="2" s="1"/>
  <c r="J1966" i="2"/>
  <c r="M1966" i="2" s="1"/>
  <c r="N1966" i="2" l="1"/>
  <c r="O1966" i="2" s="1"/>
  <c r="Q1966" i="2" l="1"/>
  <c r="P1966" i="2"/>
  <c r="U1966" i="2"/>
  <c r="R1966" i="2"/>
  <c r="T1966" i="2" s="1"/>
  <c r="V1966" i="2" l="1"/>
  <c r="F1967" i="2" s="1"/>
  <c r="S1966" i="2"/>
  <c r="G1967" i="2"/>
  <c r="J1967" i="2" l="1"/>
  <c r="M1967" i="2" s="1"/>
  <c r="I1967" i="2"/>
  <c r="L1967" i="2" s="1"/>
  <c r="H1967" i="2"/>
  <c r="K1967" i="2" s="1"/>
  <c r="N1967" i="2" l="1"/>
  <c r="O1967" i="2" s="1"/>
  <c r="Q1967" i="2" l="1"/>
  <c r="P1967" i="2"/>
  <c r="R1967" i="2"/>
  <c r="T1967" i="2" s="1"/>
  <c r="U1967" i="2"/>
  <c r="V1967" i="2" s="1"/>
  <c r="F1968" i="2" s="1"/>
  <c r="J1968" i="2" l="1"/>
  <c r="M1968" i="2" s="1"/>
  <c r="H1968" i="2"/>
  <c r="K1968" i="2" s="1"/>
  <c r="S1967" i="2"/>
  <c r="G1968" i="2"/>
  <c r="I1968" i="2" l="1"/>
  <c r="L1968" i="2" s="1"/>
  <c r="N1968" i="2" s="1"/>
  <c r="O1968" i="2" s="1"/>
  <c r="R1968" i="2" l="1"/>
  <c r="T1968" i="2" s="1"/>
  <c r="Q1968" i="2"/>
  <c r="P1968" i="2"/>
  <c r="U1968" i="2"/>
  <c r="V1968" i="2" l="1"/>
  <c r="F1969" i="2" s="1"/>
  <c r="S1968" i="2"/>
  <c r="G1969" i="2"/>
  <c r="J1969" i="2" l="1"/>
  <c r="M1969" i="2" s="1"/>
  <c r="I1969" i="2"/>
  <c r="L1969" i="2" s="1"/>
  <c r="H1969" i="2"/>
  <c r="K1969" i="2" s="1"/>
  <c r="N1969" i="2" s="1"/>
  <c r="O1969" i="2" s="1"/>
  <c r="P1969" i="2" l="1"/>
  <c r="R1969" i="2"/>
  <c r="T1969" i="2" s="1"/>
  <c r="Q1969" i="2"/>
  <c r="S1969" i="2" s="1"/>
  <c r="U1969" i="2"/>
  <c r="V1969" i="2" l="1"/>
  <c r="F1970" i="2" s="1"/>
  <c r="I1970" i="2" l="1"/>
  <c r="J1970" i="2"/>
  <c r="M1970" i="2" s="1"/>
  <c r="H1970" i="2"/>
  <c r="K1970" i="2" s="1"/>
  <c r="N1970" i="2" l="1"/>
  <c r="O1970" i="2" s="1"/>
  <c r="R1970" i="2" l="1"/>
  <c r="T1970" i="2" s="1"/>
  <c r="Q1970" i="2"/>
  <c r="P1970" i="2"/>
  <c r="U1970" i="2"/>
  <c r="V1970" i="2" s="1"/>
  <c r="F1971" i="2" s="1"/>
  <c r="J1971" i="2" l="1"/>
  <c r="M1971" i="2" s="1"/>
  <c r="H1971" i="2"/>
  <c r="K1971" i="2" s="1"/>
  <c r="N1971" i="2" s="1"/>
  <c r="O1971" i="2" s="1"/>
  <c r="S1970" i="2"/>
  <c r="G1971" i="2"/>
  <c r="R1971" i="2" l="1"/>
  <c r="T1971" i="2" s="1"/>
  <c r="Q1971" i="2"/>
  <c r="P1971" i="2"/>
  <c r="U1971" i="2"/>
  <c r="V1971" i="2" s="1"/>
  <c r="F1972" i="2" s="1"/>
  <c r="I1971" i="2"/>
  <c r="J1972" i="2" l="1"/>
  <c r="M1972" i="2" s="1"/>
  <c r="H1972" i="2"/>
  <c r="K1972" i="2" s="1"/>
  <c r="N1972" i="2" s="1"/>
  <c r="O1972" i="2" s="1"/>
  <c r="S1971" i="2"/>
  <c r="G1972" i="2"/>
  <c r="R1972" i="2" l="1"/>
  <c r="T1972" i="2" s="1"/>
  <c r="P1972" i="2"/>
  <c r="Q1972" i="2"/>
  <c r="S1972" i="2" s="1"/>
  <c r="U1972" i="2"/>
  <c r="V1972" i="2" s="1"/>
  <c r="F1973" i="2" s="1"/>
  <c r="I1972" i="2"/>
  <c r="J1973" i="2" l="1"/>
  <c r="M1973" i="2" s="1"/>
  <c r="H1973" i="2"/>
  <c r="K1973" i="2" s="1"/>
  <c r="N1973" i="2" s="1"/>
  <c r="O1973" i="2" s="1"/>
  <c r="G1973" i="2"/>
  <c r="R1973" i="2" l="1"/>
  <c r="T1973" i="2" s="1"/>
  <c r="Q1973" i="2"/>
  <c r="P1973" i="2"/>
  <c r="U1973" i="2"/>
  <c r="V1973" i="2" s="1"/>
  <c r="F1974" i="2" s="1"/>
  <c r="I1973" i="2"/>
  <c r="J1974" i="2" l="1"/>
  <c r="M1974" i="2" s="1"/>
  <c r="H1974" i="2"/>
  <c r="K1974" i="2" s="1"/>
  <c r="N1974" i="2" s="1"/>
  <c r="O1974" i="2" s="1"/>
  <c r="S1973" i="2"/>
  <c r="G1974" i="2"/>
  <c r="I1974" i="2" l="1"/>
  <c r="Q1974" i="2"/>
  <c r="R1974" i="2"/>
  <c r="T1974" i="2" s="1"/>
  <c r="P1974" i="2"/>
  <c r="U1974" i="2"/>
  <c r="V1974" i="2" s="1"/>
  <c r="F1975" i="2" s="1"/>
  <c r="H1975" i="2" l="1"/>
  <c r="K1975" i="2" s="1"/>
  <c r="J1975" i="2"/>
  <c r="M1975" i="2" s="1"/>
  <c r="S1974" i="2"/>
  <c r="G1975" i="2"/>
  <c r="N1975" i="2" l="1"/>
  <c r="O1975" i="2" s="1"/>
  <c r="I1975" i="2"/>
  <c r="R1975" i="2" l="1"/>
  <c r="T1975" i="2" s="1"/>
  <c r="Q1975" i="2"/>
  <c r="P1975" i="2"/>
  <c r="U1975" i="2"/>
  <c r="V1975" i="2" s="1"/>
  <c r="F1976" i="2" s="1"/>
  <c r="J1976" i="2" l="1"/>
  <c r="M1976" i="2" s="1"/>
  <c r="H1976" i="2"/>
  <c r="K1976" i="2" s="1"/>
  <c r="N1976" i="2" s="1"/>
  <c r="O1976" i="2" s="1"/>
  <c r="S1975" i="2"/>
  <c r="G1976" i="2"/>
  <c r="I1976" i="2" l="1"/>
  <c r="Q1976" i="2"/>
  <c r="P1976" i="2"/>
  <c r="R1976" i="2"/>
  <c r="T1976" i="2" s="1"/>
  <c r="U1976" i="2"/>
  <c r="V1976" i="2" s="1"/>
  <c r="F1977" i="2" s="1"/>
  <c r="J1977" i="2" l="1"/>
  <c r="M1977" i="2" s="1"/>
  <c r="H1977" i="2"/>
  <c r="K1977" i="2" s="1"/>
  <c r="N1977" i="2" s="1"/>
  <c r="O1977" i="2" s="1"/>
  <c r="S1976" i="2"/>
  <c r="G1977" i="2"/>
  <c r="P1977" i="2" l="1"/>
  <c r="R1977" i="2"/>
  <c r="T1977" i="2" s="1"/>
  <c r="Q1977" i="2"/>
  <c r="S1977" i="2" s="1"/>
  <c r="U1977" i="2"/>
  <c r="V1977" i="2" s="1"/>
  <c r="F1978" i="2" s="1"/>
  <c r="I1977" i="2"/>
  <c r="J1978" i="2" l="1"/>
  <c r="M1978" i="2" s="1"/>
  <c r="H1978" i="2"/>
  <c r="K1978" i="2" s="1"/>
  <c r="N1978" i="2" s="1"/>
  <c r="O1978" i="2" s="1"/>
  <c r="G1978" i="2"/>
  <c r="I1978" i="2" l="1"/>
  <c r="R1978" i="2"/>
  <c r="T1978" i="2" s="1"/>
  <c r="P1978" i="2"/>
  <c r="Q1978" i="2"/>
  <c r="S1978" i="2" s="1"/>
  <c r="U1978" i="2"/>
  <c r="V1978" i="2" s="1"/>
  <c r="F1979" i="2" s="1"/>
  <c r="J1979" i="2" l="1"/>
  <c r="M1979" i="2" s="1"/>
  <c r="H1979" i="2"/>
  <c r="K1979" i="2" s="1"/>
  <c r="N1979" i="2" s="1"/>
  <c r="O1979" i="2" s="1"/>
  <c r="G1979" i="2"/>
  <c r="R1979" i="2" l="1"/>
  <c r="T1979" i="2" s="1"/>
  <c r="Q1979" i="2"/>
  <c r="P1979" i="2"/>
  <c r="U1979" i="2"/>
  <c r="I1979" i="2"/>
  <c r="V1979" i="2" l="1"/>
  <c r="F1980" i="2" s="1"/>
  <c r="S1979" i="2"/>
  <c r="G1980" i="2"/>
  <c r="J1980" i="2" l="1"/>
  <c r="M1980" i="2" s="1"/>
  <c r="I1980" i="2"/>
  <c r="H1980" i="2"/>
  <c r="K1980" i="2" s="1"/>
  <c r="N1980" i="2" s="1"/>
  <c r="O1980" i="2" s="1"/>
  <c r="R1980" i="2" l="1"/>
  <c r="T1980" i="2" s="1"/>
  <c r="Q1980" i="2"/>
  <c r="P1980" i="2"/>
  <c r="U1980" i="2"/>
  <c r="V1980" i="2" s="1"/>
  <c r="F1981" i="2" s="1"/>
  <c r="H1981" i="2" l="1"/>
  <c r="K1981" i="2" s="1"/>
  <c r="N1981" i="2" s="1"/>
  <c r="O1981" i="2" s="1"/>
  <c r="J1981" i="2"/>
  <c r="M1981" i="2" s="1"/>
  <c r="S1980" i="2"/>
  <c r="G1981" i="2"/>
  <c r="P1981" i="2" l="1"/>
  <c r="R1981" i="2"/>
  <c r="T1981" i="2" s="1"/>
  <c r="Q1981" i="2"/>
  <c r="S1981" i="2" s="1"/>
  <c r="U1981" i="2"/>
  <c r="I1981" i="2"/>
  <c r="V1981" i="2" l="1"/>
  <c r="F1982" i="2" s="1"/>
  <c r="G1982" i="2"/>
  <c r="I1982" i="2" l="1"/>
  <c r="J1982" i="2"/>
  <c r="M1982" i="2" s="1"/>
  <c r="H1982" i="2"/>
  <c r="K1982" i="2" s="1"/>
  <c r="N1982" i="2" s="1"/>
  <c r="O1982" i="2" s="1"/>
  <c r="U1982" i="2" l="1"/>
  <c r="R1982" i="2"/>
  <c r="T1982" i="2" s="1"/>
  <c r="Q1982" i="2"/>
  <c r="P1982" i="2"/>
  <c r="V1982" i="2" s="1"/>
  <c r="F1983" i="2" s="1"/>
  <c r="S1982" i="2" l="1"/>
  <c r="G1983" i="2"/>
  <c r="J1983" i="2"/>
  <c r="M1983" i="2" s="1"/>
  <c r="H1983" i="2"/>
  <c r="K1983" i="2" s="1"/>
  <c r="N1983" i="2" s="1"/>
  <c r="O1983" i="2" s="1"/>
  <c r="I1983" i="2"/>
  <c r="Q1983" i="2" l="1"/>
  <c r="U1983" i="2"/>
  <c r="P1983" i="2"/>
  <c r="V1983" i="2" s="1"/>
  <c r="F1984" i="2" s="1"/>
  <c r="R1983" i="2"/>
  <c r="T1983" i="2" s="1"/>
  <c r="G1984" i="2"/>
  <c r="J1984" i="2" l="1"/>
  <c r="M1984" i="2" s="1"/>
  <c r="H1984" i="2"/>
  <c r="K1984" i="2" s="1"/>
  <c r="I1984" i="2"/>
  <c r="L1984" i="2" s="1"/>
  <c r="N1984" i="2" s="1"/>
  <c r="O1984" i="2" s="1"/>
  <c r="S1983" i="2"/>
  <c r="U1984" i="2" l="1"/>
  <c r="Q1984" i="2"/>
  <c r="P1984" i="2"/>
  <c r="V1984" i="2" s="1"/>
  <c r="F1985" i="2" s="1"/>
  <c r="R1984" i="2"/>
  <c r="T1984" i="2" s="1"/>
  <c r="J1985" i="2" l="1"/>
  <c r="M1985" i="2" s="1"/>
  <c r="H1985" i="2"/>
  <c r="K1985" i="2" s="1"/>
  <c r="S1984" i="2"/>
  <c r="G1985" i="2"/>
  <c r="I1985" i="2" s="1"/>
  <c r="L1985" i="2" s="1"/>
  <c r="N1985" i="2" s="1"/>
  <c r="O1985" i="2" s="1"/>
  <c r="P1985" i="2" l="1"/>
  <c r="Q1985" i="2"/>
  <c r="S1985" i="2" s="1"/>
  <c r="U1985" i="2"/>
  <c r="R1985" i="2"/>
  <c r="T1985" i="2" s="1"/>
  <c r="G1986" i="2"/>
  <c r="V1985" i="2" l="1"/>
  <c r="F1986" i="2" s="1"/>
  <c r="J1986" i="2" l="1"/>
  <c r="M1986" i="2" s="1"/>
  <c r="H1986" i="2"/>
  <c r="K1986" i="2" s="1"/>
  <c r="I1986" i="2"/>
  <c r="L1986" i="2" s="1"/>
  <c r="N1986" i="2" l="1"/>
  <c r="O1986" i="2" s="1"/>
  <c r="U1986" i="2" l="1"/>
  <c r="Q1986" i="2"/>
  <c r="R1986" i="2"/>
  <c r="T1986" i="2" s="1"/>
  <c r="P1986" i="2"/>
  <c r="V1986" i="2" s="1"/>
  <c r="F1987" i="2" s="1"/>
  <c r="H1987" i="2" l="1"/>
  <c r="K1987" i="2" s="1"/>
  <c r="J1987" i="2"/>
  <c r="M1987" i="2" s="1"/>
  <c r="S1986" i="2"/>
  <c r="G1987" i="2"/>
  <c r="I1987" i="2" l="1"/>
  <c r="L1987" i="2" s="1"/>
  <c r="N1987" i="2" s="1"/>
  <c r="O1987" i="2" s="1"/>
  <c r="P1987" i="2" l="1"/>
  <c r="U1987" i="2"/>
  <c r="Q1987" i="2"/>
  <c r="R1987" i="2"/>
  <c r="T1987" i="2" s="1"/>
  <c r="S1987" i="2" l="1"/>
  <c r="G1988" i="2"/>
  <c r="V1987" i="2"/>
  <c r="F1988" i="2" s="1"/>
  <c r="J1988" i="2" l="1"/>
  <c r="M1988" i="2" s="1"/>
  <c r="H1988" i="2"/>
  <c r="K1988" i="2" s="1"/>
  <c r="I1988" i="2"/>
  <c r="L1988" i="2" s="1"/>
  <c r="N1988" i="2" l="1"/>
  <c r="O1988" i="2" s="1"/>
  <c r="R1988" i="2" l="1"/>
  <c r="T1988" i="2" s="1"/>
  <c r="Q1988" i="2"/>
  <c r="P1988" i="2"/>
  <c r="U1988" i="2"/>
  <c r="O1989" i="2"/>
  <c r="U1989" i="2" l="1"/>
  <c r="P1989" i="2"/>
  <c r="R1989" i="2"/>
  <c r="T1989" i="2" s="1"/>
  <c r="V1988" i="2"/>
  <c r="F1989" i="2" s="1"/>
  <c r="S1988" i="2"/>
  <c r="G1989" i="2"/>
  <c r="I1989" i="2" l="1"/>
  <c r="H1989" i="2"/>
  <c r="K1989" i="2" s="1"/>
  <c r="J1989" i="2"/>
  <c r="M1989" i="2" s="1"/>
  <c r="L1989" i="2" l="1"/>
  <c r="N1989" i="2" s="1"/>
  <c r="Q1989" i="2"/>
  <c r="S1989" i="2" l="1"/>
  <c r="V1989" i="2"/>
  <c r="F1990" i="2" s="1"/>
  <c r="G1990" i="2"/>
  <c r="J1990" i="2" l="1"/>
  <c r="M1990" i="2" s="1"/>
  <c r="I1990" i="2"/>
  <c r="L1990" i="2" s="1"/>
  <c r="H1990" i="2"/>
  <c r="K1990" i="2" s="1"/>
  <c r="N1990" i="2" s="1"/>
  <c r="O1990" i="2" s="1"/>
  <c r="O1991" i="2" l="1"/>
  <c r="Q1990" i="2"/>
  <c r="P1990" i="2"/>
  <c r="R1990" i="2"/>
  <c r="T1990" i="2" s="1"/>
  <c r="U1990" i="2"/>
  <c r="V1990" i="2" s="1"/>
  <c r="F1991" i="2" s="1"/>
  <c r="J1991" i="2" l="1"/>
  <c r="M1991" i="2" s="1"/>
  <c r="H1991" i="2"/>
  <c r="K1991" i="2" s="1"/>
  <c r="S1990" i="2"/>
  <c r="G1991" i="2"/>
  <c r="R1991" i="2"/>
  <c r="T1991" i="2" s="1"/>
  <c r="U1991" i="2"/>
  <c r="Q1991" i="2"/>
  <c r="P1991" i="2"/>
  <c r="V1991" i="2" l="1"/>
  <c r="F1992" i="2" s="1"/>
  <c r="G1992" i="2"/>
  <c r="I1991" i="2"/>
  <c r="L1991" i="2" s="1"/>
  <c r="N1991" i="2" s="1"/>
  <c r="S1991" i="2"/>
  <c r="J1992" i="2" l="1"/>
  <c r="M1992" i="2" s="1"/>
  <c r="I1992" i="2"/>
  <c r="L1992" i="2" s="1"/>
  <c r="H1992" i="2"/>
  <c r="K1992" i="2" s="1"/>
  <c r="N1992" i="2" l="1"/>
  <c r="O1992" i="2" s="1"/>
  <c r="P1992" i="2" l="1"/>
  <c r="Q1992" i="2"/>
  <c r="R1992" i="2"/>
  <c r="T1992" i="2" s="1"/>
  <c r="U1992" i="2"/>
  <c r="S1992" i="2" l="1"/>
  <c r="G1993" i="2"/>
  <c r="V1992" i="2"/>
  <c r="F1993" i="2" s="1"/>
  <c r="J1993" i="2" l="1"/>
  <c r="M1993" i="2" s="1"/>
  <c r="I1993" i="2"/>
  <c r="L1993" i="2" s="1"/>
  <c r="H1993" i="2"/>
  <c r="K1993" i="2" s="1"/>
  <c r="N1993" i="2" l="1"/>
  <c r="O1993" i="2" s="1"/>
  <c r="P1993" i="2" l="1"/>
  <c r="R1993" i="2"/>
  <c r="T1993" i="2" s="1"/>
  <c r="Q1993" i="2"/>
  <c r="S1993" i="2" s="1"/>
  <c r="U1993" i="2"/>
  <c r="V1993" i="2" l="1"/>
  <c r="F1994" i="2" s="1"/>
  <c r="I1994" i="2" l="1"/>
  <c r="H1994" i="2"/>
  <c r="K1994" i="2" s="1"/>
  <c r="N1994" i="2" s="1"/>
  <c r="O1994" i="2" s="1"/>
  <c r="J1994" i="2"/>
  <c r="M1994" i="2" s="1"/>
  <c r="U1994" i="2" l="1"/>
  <c r="P1994" i="2"/>
  <c r="R1994" i="2"/>
  <c r="T1994" i="2" s="1"/>
  <c r="Q1994" i="2"/>
  <c r="G1995" i="2" l="1"/>
  <c r="S1994" i="2"/>
  <c r="V1994" i="2"/>
  <c r="F1995" i="2" s="1"/>
  <c r="I1995" i="2" l="1"/>
  <c r="J1995" i="2"/>
  <c r="M1995" i="2" s="1"/>
  <c r="H1995" i="2"/>
  <c r="K1995" i="2" s="1"/>
  <c r="N1995" i="2" s="1"/>
  <c r="O1995" i="2" s="1"/>
  <c r="U1995" i="2" l="1"/>
  <c r="Q1995" i="2"/>
  <c r="P1995" i="2"/>
  <c r="V1995" i="2" s="1"/>
  <c r="F1996" i="2" s="1"/>
  <c r="R1995" i="2"/>
  <c r="T1995" i="2" s="1"/>
  <c r="H1996" i="2" l="1"/>
  <c r="K1996" i="2" s="1"/>
  <c r="J1996" i="2"/>
  <c r="M1996" i="2" s="1"/>
  <c r="S1995" i="2"/>
  <c r="G1996" i="2"/>
  <c r="I1996" i="2" s="1"/>
  <c r="N1996" i="2" l="1"/>
  <c r="O1996" i="2" s="1"/>
  <c r="Q1996" i="2" l="1"/>
  <c r="U1996" i="2"/>
  <c r="R1996" i="2"/>
  <c r="T1996" i="2" s="1"/>
  <c r="P1996" i="2"/>
  <c r="V1996" i="2" s="1"/>
  <c r="F1997" i="2" s="1"/>
  <c r="J1997" i="2" l="1"/>
  <c r="M1997" i="2" s="1"/>
  <c r="H1997" i="2"/>
  <c r="K1997" i="2" s="1"/>
  <c r="S1996" i="2"/>
  <c r="G1997" i="2"/>
  <c r="I1997" i="2" l="1"/>
  <c r="N1997" i="2"/>
  <c r="O1997" i="2" s="1"/>
  <c r="P1997" i="2" l="1"/>
  <c r="R1997" i="2"/>
  <c r="T1997" i="2" s="1"/>
  <c r="U1997" i="2"/>
  <c r="Q1997" i="2"/>
  <c r="S1997" i="2" l="1"/>
  <c r="G1998" i="2"/>
  <c r="V1997" i="2"/>
  <c r="F1998" i="2" s="1"/>
  <c r="I1998" i="2" l="1"/>
  <c r="H1998" i="2"/>
  <c r="K1998" i="2" s="1"/>
  <c r="N1998" i="2" s="1"/>
  <c r="O1998" i="2" s="1"/>
  <c r="J1998" i="2"/>
  <c r="M1998" i="2" s="1"/>
  <c r="U1998" i="2" l="1"/>
  <c r="Q1998" i="2"/>
  <c r="P1998" i="2"/>
  <c r="V1998" i="2" s="1"/>
  <c r="F1999" i="2" s="1"/>
  <c r="R1998" i="2"/>
  <c r="T1998" i="2" s="1"/>
  <c r="H1999" i="2" l="1"/>
  <c r="K1999" i="2" s="1"/>
  <c r="N1999" i="2" s="1"/>
  <c r="O1999" i="2" s="1"/>
  <c r="J1999" i="2"/>
  <c r="M1999" i="2" s="1"/>
  <c r="S1998" i="2"/>
  <c r="G1999" i="2"/>
  <c r="I1999" i="2" l="1"/>
  <c r="U1999" i="2"/>
  <c r="R1999" i="2"/>
  <c r="T1999" i="2" s="1"/>
  <c r="Q1999" i="2"/>
  <c r="P1999" i="2"/>
  <c r="V1999" i="2" s="1"/>
  <c r="F2000" i="2" s="1"/>
  <c r="J2000" i="2" l="1"/>
  <c r="M2000" i="2" s="1"/>
  <c r="H2000" i="2"/>
  <c r="K2000" i="2" s="1"/>
  <c r="N2000" i="2" s="1"/>
  <c r="O2000" i="2" s="1"/>
  <c r="S1999" i="2"/>
  <c r="G2000" i="2"/>
  <c r="R2000" i="2" l="1"/>
  <c r="T2000" i="2" s="1"/>
  <c r="P2000" i="2"/>
  <c r="Q2000" i="2"/>
  <c r="S2000" i="2" s="1"/>
  <c r="U2000" i="2"/>
  <c r="I2000" i="2"/>
  <c r="V2000" i="2" l="1"/>
  <c r="F2001" i="2" s="1"/>
  <c r="G2001" i="2"/>
  <c r="I2001" i="2" l="1"/>
  <c r="H2001" i="2"/>
  <c r="K2001" i="2" s="1"/>
  <c r="N2001" i="2" s="1"/>
  <c r="O2001" i="2" s="1"/>
  <c r="J2001" i="2"/>
  <c r="M2001" i="2" s="1"/>
  <c r="Q2001" i="2" l="1"/>
  <c r="U2001" i="2"/>
  <c r="P2001" i="2"/>
  <c r="V2001" i="2" s="1"/>
  <c r="F2002" i="2" s="1"/>
  <c r="R2001" i="2"/>
  <c r="T2001" i="2" s="1"/>
  <c r="J2002" i="2" l="1"/>
  <c r="M2002" i="2" s="1"/>
  <c r="H2002" i="2"/>
  <c r="K2002" i="2" s="1"/>
  <c r="N2002" i="2" s="1"/>
  <c r="O2002" i="2" s="1"/>
  <c r="S2001" i="2"/>
  <c r="G2002" i="2"/>
  <c r="I2002" i="2" l="1"/>
  <c r="Q2002" i="2"/>
  <c r="G2003" i="2" s="1"/>
  <c r="U2002" i="2"/>
  <c r="R2002" i="2"/>
  <c r="T2002" i="2" s="1"/>
  <c r="P2002" i="2"/>
  <c r="V2002" i="2" s="1"/>
  <c r="F2003" i="2" s="1"/>
  <c r="J2003" i="2" l="1"/>
  <c r="M2003" i="2" s="1"/>
  <c r="H2003" i="2"/>
  <c r="K2003" i="2" s="1"/>
  <c r="I2003" i="2"/>
  <c r="S2002" i="2"/>
  <c r="N2003" i="2" l="1"/>
  <c r="O2003" i="2" s="1"/>
  <c r="R2003" i="2" l="1"/>
  <c r="T2003" i="2" s="1"/>
  <c r="U2003" i="2"/>
  <c r="P2003" i="2"/>
  <c r="V2003" i="2" s="1"/>
  <c r="F2004" i="2" s="1"/>
  <c r="Q2003" i="2"/>
  <c r="J2004" i="2" l="1"/>
  <c r="M2004" i="2" s="1"/>
  <c r="H2004" i="2"/>
  <c r="K2004" i="2" s="1"/>
  <c r="N2004" i="2" s="1"/>
  <c r="O2004" i="2" s="1"/>
  <c r="S2003" i="2"/>
  <c r="G2004" i="2"/>
  <c r="P2004" i="2" l="1"/>
  <c r="Q2004" i="2"/>
  <c r="S2004" i="2" s="1"/>
  <c r="R2004" i="2"/>
  <c r="T2004" i="2" s="1"/>
  <c r="U2004" i="2"/>
  <c r="O2005" i="2"/>
  <c r="G2005" i="2"/>
  <c r="I2004" i="2"/>
  <c r="Q2005" i="2" l="1"/>
  <c r="U2005" i="2"/>
  <c r="R2005" i="2"/>
  <c r="T2005" i="2" s="1"/>
  <c r="V2004" i="2"/>
  <c r="F2005" i="2" s="1"/>
  <c r="H2005" i="2" l="1"/>
  <c r="J2005" i="2"/>
  <c r="M2005" i="2" s="1"/>
  <c r="I2005" i="2"/>
  <c r="G2006" i="2"/>
  <c r="K2005" i="2" l="1"/>
  <c r="N2005" i="2" s="1"/>
  <c r="P2005" i="2"/>
  <c r="S2005" i="2" l="1"/>
  <c r="V2005" i="2"/>
  <c r="F2006" i="2" s="1"/>
  <c r="J2006" i="2" l="1"/>
  <c r="M2006" i="2" s="1"/>
  <c r="I2006" i="2"/>
  <c r="L2006" i="2" s="1"/>
  <c r="H2006" i="2"/>
  <c r="K2006" i="2" s="1"/>
  <c r="N2006" i="2" l="1"/>
  <c r="O2006" i="2" s="1"/>
  <c r="P2006" i="2" l="1"/>
  <c r="O2007" i="2"/>
  <c r="U2006" i="2"/>
  <c r="R2006" i="2"/>
  <c r="T2006" i="2" s="1"/>
  <c r="Q2006" i="2"/>
  <c r="P2007" i="2" l="1"/>
  <c r="Q2007" i="2"/>
  <c r="R2007" i="2"/>
  <c r="T2007" i="2" s="1"/>
  <c r="U2007" i="2"/>
  <c r="S2006" i="2"/>
  <c r="G2007" i="2"/>
  <c r="V2006" i="2"/>
  <c r="F2007" i="2" s="1"/>
  <c r="J2007" i="2" l="1"/>
  <c r="M2007" i="2" s="1"/>
  <c r="H2007" i="2"/>
  <c r="K2007" i="2" s="1"/>
  <c r="N2007" i="2" s="1"/>
  <c r="I2007" i="2"/>
  <c r="L2007" i="2" s="1"/>
  <c r="G2008" i="2"/>
  <c r="V2007" i="2"/>
  <c r="F2008" i="2" s="1"/>
  <c r="S2007" i="2"/>
  <c r="I2008" i="2" l="1"/>
  <c r="L2008" i="2" s="1"/>
  <c r="J2008" i="2"/>
  <c r="M2008" i="2" s="1"/>
  <c r="H2008" i="2"/>
  <c r="K2008" i="2" s="1"/>
  <c r="N2008" i="2" s="1"/>
  <c r="O2008" i="2" s="1"/>
  <c r="Q2008" i="2" l="1"/>
  <c r="P2008" i="2"/>
  <c r="R2008" i="2"/>
  <c r="T2008" i="2" s="1"/>
  <c r="U2008" i="2"/>
  <c r="V2008" i="2" s="1"/>
  <c r="F2009" i="2" s="1"/>
  <c r="H2009" i="2" l="1"/>
  <c r="K2009" i="2" s="1"/>
  <c r="J2009" i="2"/>
  <c r="M2009" i="2" s="1"/>
  <c r="S2008" i="2"/>
  <c r="G2009" i="2"/>
  <c r="I2009" i="2" l="1"/>
  <c r="L2009" i="2" s="1"/>
  <c r="N2009" i="2" s="1"/>
  <c r="O2009" i="2" s="1"/>
  <c r="P2009" i="2" l="1"/>
  <c r="Q2009" i="2"/>
  <c r="R2009" i="2"/>
  <c r="T2009" i="2" s="1"/>
  <c r="U2009" i="2"/>
  <c r="V2009" i="2" s="1"/>
  <c r="F2010" i="2" s="1"/>
  <c r="S2009" i="2" l="1"/>
  <c r="G2010" i="2"/>
  <c r="J2010" i="2"/>
  <c r="M2010" i="2" s="1"/>
  <c r="I2010" i="2"/>
  <c r="L2010" i="2" s="1"/>
  <c r="H2010" i="2"/>
  <c r="K2010" i="2" s="1"/>
  <c r="N2010" i="2" l="1"/>
  <c r="O2010" i="2" s="1"/>
  <c r="R2010" i="2" l="1"/>
  <c r="T2010" i="2" s="1"/>
  <c r="P2010" i="2"/>
  <c r="U2010" i="2"/>
  <c r="V2010" i="2" s="1"/>
  <c r="F2011" i="2" s="1"/>
  <c r="Q2010" i="2"/>
  <c r="J2011" i="2" l="1"/>
  <c r="M2011" i="2" s="1"/>
  <c r="H2011" i="2"/>
  <c r="K2011" i="2" s="1"/>
  <c r="S2010" i="2"/>
  <c r="G2011" i="2"/>
  <c r="I2011" i="2" l="1"/>
  <c r="L2011" i="2" s="1"/>
  <c r="N2011" i="2" s="1"/>
  <c r="O2011" i="2" s="1"/>
  <c r="U2011" i="2" l="1"/>
  <c r="P2011" i="2"/>
  <c r="V2011" i="2" s="1"/>
  <c r="F2012" i="2" s="1"/>
  <c r="R2011" i="2"/>
  <c r="T2011" i="2" s="1"/>
  <c r="Q2011" i="2"/>
  <c r="S2011" i="2" l="1"/>
  <c r="G2012" i="2"/>
  <c r="J2012" i="2"/>
  <c r="M2012" i="2" s="1"/>
  <c r="H2012" i="2"/>
  <c r="K2012" i="2" s="1"/>
  <c r="I2012" i="2"/>
  <c r="L2012" i="2" s="1"/>
  <c r="N2012" i="2" l="1"/>
  <c r="O2012" i="2" s="1"/>
  <c r="R2012" i="2" l="1"/>
  <c r="T2012" i="2" s="1"/>
  <c r="P2012" i="2"/>
  <c r="U2012" i="2"/>
  <c r="Q2012" i="2"/>
  <c r="V2012" i="2" l="1"/>
  <c r="F2013" i="2" s="1"/>
  <c r="S2012" i="2"/>
  <c r="G2013" i="2"/>
  <c r="J2013" i="2" l="1"/>
  <c r="M2013" i="2" s="1"/>
  <c r="H2013" i="2"/>
  <c r="K2013" i="2" s="1"/>
  <c r="I2013" i="2"/>
  <c r="L2013" i="2" s="1"/>
  <c r="N2013" i="2" l="1"/>
  <c r="O2013" i="2" s="1"/>
  <c r="P2013" i="2" l="1"/>
  <c r="R2013" i="2"/>
  <c r="T2013" i="2" s="1"/>
  <c r="U2013" i="2"/>
  <c r="Q2013" i="2"/>
  <c r="V2013" i="2" l="1"/>
  <c r="F2014" i="2" s="1"/>
  <c r="S2013" i="2"/>
  <c r="G2014" i="2"/>
  <c r="J2014" i="2" l="1"/>
  <c r="M2014" i="2" s="1"/>
  <c r="H2014" i="2"/>
  <c r="K2014" i="2" s="1"/>
  <c r="I2014" i="2"/>
  <c r="L2014" i="2" s="1"/>
  <c r="N2014" i="2" l="1"/>
  <c r="O2014" i="2" s="1"/>
  <c r="Q2014" i="2" l="1"/>
  <c r="R2014" i="2"/>
  <c r="T2014" i="2" s="1"/>
  <c r="P2014" i="2"/>
  <c r="V2014" i="2" s="1"/>
  <c r="F2015" i="2" s="1"/>
  <c r="U2014" i="2"/>
  <c r="J2015" i="2" l="1"/>
  <c r="M2015" i="2" s="1"/>
  <c r="H2015" i="2"/>
  <c r="K2015" i="2" s="1"/>
  <c r="S2014" i="2"/>
  <c r="G2015" i="2"/>
  <c r="I2015" i="2" l="1"/>
  <c r="L2015" i="2" s="1"/>
  <c r="N2015" i="2" s="1"/>
  <c r="O2015" i="2" s="1"/>
  <c r="R2015" i="2" l="1"/>
  <c r="T2015" i="2" s="1"/>
  <c r="U2015" i="2"/>
  <c r="Q2015" i="2"/>
  <c r="P2015" i="2"/>
  <c r="V2015" i="2" s="1"/>
  <c r="F2016" i="2" s="1"/>
  <c r="H2016" i="2" l="1"/>
  <c r="K2016" i="2" s="1"/>
  <c r="J2016" i="2"/>
  <c r="M2016" i="2" s="1"/>
  <c r="S2015" i="2"/>
  <c r="G2016" i="2"/>
  <c r="I2016" i="2" l="1"/>
  <c r="L2016" i="2" s="1"/>
  <c r="N2016" i="2" s="1"/>
  <c r="O2016" i="2" s="1"/>
  <c r="Q2016" i="2" l="1"/>
  <c r="P2016" i="2"/>
  <c r="U2016" i="2"/>
  <c r="R2016" i="2"/>
  <c r="T2016" i="2" s="1"/>
  <c r="V2016" i="2" l="1"/>
  <c r="F2017" i="2" s="1"/>
  <c r="S2016" i="2"/>
  <c r="G2017" i="2"/>
  <c r="H2017" i="2" l="1"/>
  <c r="K2017" i="2" s="1"/>
  <c r="J2017" i="2"/>
  <c r="M2017" i="2" s="1"/>
  <c r="I2017" i="2"/>
  <c r="L2017" i="2" s="1"/>
  <c r="N2017" i="2" l="1"/>
  <c r="O2017" i="2" s="1"/>
  <c r="U2017" i="2" l="1"/>
  <c r="Q2017" i="2"/>
  <c r="R2017" i="2"/>
  <c r="T2017" i="2" s="1"/>
  <c r="P2017" i="2"/>
  <c r="V2017" i="2" s="1"/>
  <c r="F2018" i="2" s="1"/>
  <c r="I2018" i="2" l="1"/>
  <c r="H2018" i="2"/>
  <c r="K2018" i="2" s="1"/>
  <c r="J2018" i="2"/>
  <c r="M2018" i="2" s="1"/>
  <c r="S2017" i="2"/>
  <c r="N2018" i="2" l="1"/>
  <c r="O2018" i="2" s="1"/>
  <c r="P2018" i="2" l="1"/>
  <c r="Q2018" i="2"/>
  <c r="R2018" i="2"/>
  <c r="T2018" i="2" s="1"/>
  <c r="U2018" i="2"/>
  <c r="S2018" i="2" l="1"/>
  <c r="G2019" i="2"/>
  <c r="V2018" i="2"/>
  <c r="F2019" i="2" s="1"/>
  <c r="J2019" i="2" l="1"/>
  <c r="M2019" i="2" s="1"/>
  <c r="H2019" i="2"/>
  <c r="K2019" i="2" s="1"/>
  <c r="N2019" i="2" s="1"/>
  <c r="O2019" i="2" s="1"/>
  <c r="I2019" i="2"/>
  <c r="R2019" i="2" l="1"/>
  <c r="T2019" i="2" s="1"/>
  <c r="Q2019" i="2"/>
  <c r="U2019" i="2"/>
  <c r="P2019" i="2"/>
  <c r="V2019" i="2" s="1"/>
  <c r="F2020" i="2" s="1"/>
  <c r="S2019" i="2" l="1"/>
  <c r="G2020" i="2"/>
  <c r="J2020" i="2"/>
  <c r="M2020" i="2" s="1"/>
  <c r="H2020" i="2"/>
  <c r="K2020" i="2" s="1"/>
  <c r="N2020" i="2" s="1"/>
  <c r="O2020" i="2" s="1"/>
  <c r="I2020" i="2"/>
  <c r="U2020" i="2" l="1"/>
  <c r="R2020" i="2"/>
  <c r="T2020" i="2" s="1"/>
  <c r="Q2020" i="2"/>
  <c r="P2020" i="2"/>
  <c r="V2020" i="2" s="1"/>
  <c r="F2021" i="2" s="1"/>
  <c r="G2021" i="2"/>
  <c r="I2021" i="2" l="1"/>
  <c r="H2021" i="2"/>
  <c r="K2021" i="2" s="1"/>
  <c r="J2021" i="2"/>
  <c r="M2021" i="2" s="1"/>
  <c r="N2021" i="2" s="1"/>
  <c r="O2021" i="2" s="1"/>
  <c r="S2020" i="2"/>
  <c r="P2021" i="2" l="1"/>
  <c r="R2021" i="2"/>
  <c r="T2021" i="2" s="1"/>
  <c r="Q2021" i="2"/>
  <c r="U2021" i="2"/>
  <c r="S2021" i="2" l="1"/>
  <c r="G2022" i="2"/>
  <c r="V2021" i="2"/>
  <c r="F2022" i="2" s="1"/>
  <c r="I2022" i="2" l="1"/>
  <c r="H2022" i="2"/>
  <c r="K2022" i="2" s="1"/>
  <c r="J2022" i="2"/>
  <c r="M2022" i="2" s="1"/>
  <c r="N2022" i="2" l="1"/>
  <c r="O2022" i="2" s="1"/>
  <c r="Q2022" i="2" l="1"/>
  <c r="U2022" i="2"/>
  <c r="P2022" i="2"/>
  <c r="V2022" i="2" s="1"/>
  <c r="F2023" i="2" s="1"/>
  <c r="R2022" i="2"/>
  <c r="T2022" i="2" s="1"/>
  <c r="J2023" i="2" l="1"/>
  <c r="M2023" i="2" s="1"/>
  <c r="H2023" i="2"/>
  <c r="K2023" i="2" s="1"/>
  <c r="N2023" i="2" s="1"/>
  <c r="O2023" i="2" s="1"/>
  <c r="S2022" i="2"/>
  <c r="G2023" i="2"/>
  <c r="U2023" i="2" l="1"/>
  <c r="Q2023" i="2"/>
  <c r="R2023" i="2"/>
  <c r="T2023" i="2" s="1"/>
  <c r="P2023" i="2"/>
  <c r="V2023" i="2" s="1"/>
  <c r="F2024" i="2" s="1"/>
  <c r="G2024" i="2"/>
  <c r="I2023" i="2"/>
  <c r="H2024" i="2" l="1"/>
  <c r="K2024" i="2" s="1"/>
  <c r="I2024" i="2"/>
  <c r="J2024" i="2"/>
  <c r="M2024" i="2" s="1"/>
  <c r="S2023" i="2"/>
  <c r="N2024" i="2" l="1"/>
  <c r="O2024" i="2" s="1"/>
  <c r="R2024" i="2" l="1"/>
  <c r="T2024" i="2" s="1"/>
  <c r="U2024" i="2"/>
  <c r="P2024" i="2"/>
  <c r="Q2024" i="2"/>
  <c r="S2024" i="2" l="1"/>
  <c r="G2025" i="2"/>
  <c r="V2024" i="2"/>
  <c r="F2025" i="2" s="1"/>
  <c r="I2025" i="2" l="1"/>
  <c r="H2025" i="2"/>
  <c r="K2025" i="2" s="1"/>
  <c r="J2025" i="2"/>
  <c r="M2025" i="2" s="1"/>
  <c r="N2025" i="2" l="1"/>
  <c r="O2025" i="2" s="1"/>
  <c r="R2025" i="2" l="1"/>
  <c r="T2025" i="2" s="1"/>
  <c r="Q2025" i="2"/>
  <c r="P2025" i="2"/>
  <c r="U2025" i="2"/>
  <c r="V2025" i="2" l="1"/>
  <c r="F2026" i="2" s="1"/>
  <c r="S2025" i="2"/>
  <c r="G2026" i="2"/>
  <c r="J2026" i="2" l="1"/>
  <c r="M2026" i="2" s="1"/>
  <c r="I2026" i="2"/>
  <c r="H2026" i="2"/>
  <c r="K2026" i="2" s="1"/>
  <c r="N2026" i="2" s="1"/>
  <c r="O2026" i="2" s="1"/>
  <c r="Q2026" i="2" l="1"/>
  <c r="R2026" i="2"/>
  <c r="T2026" i="2" s="1"/>
  <c r="P2026" i="2"/>
  <c r="U2026" i="2"/>
  <c r="V2026" i="2" l="1"/>
  <c r="F2027" i="2" s="1"/>
  <c r="S2026" i="2"/>
  <c r="G2027" i="2"/>
  <c r="J2027" i="2" l="1"/>
  <c r="M2027" i="2" s="1"/>
  <c r="I2027" i="2"/>
  <c r="H2027" i="2"/>
  <c r="K2027" i="2" s="1"/>
  <c r="N2027" i="2" s="1"/>
  <c r="O2027" i="2" s="1"/>
  <c r="R2027" i="2" l="1"/>
  <c r="T2027" i="2" s="1"/>
  <c r="P2027" i="2"/>
  <c r="U2027" i="2"/>
  <c r="Q2027" i="2"/>
  <c r="S2027" i="2" l="1"/>
  <c r="G2028" i="2"/>
  <c r="V2027" i="2"/>
  <c r="F2028" i="2" s="1"/>
  <c r="J2028" i="2" l="1"/>
  <c r="M2028" i="2" s="1"/>
  <c r="I2028" i="2"/>
  <c r="H2028" i="2"/>
  <c r="K2028" i="2" s="1"/>
  <c r="N2028" i="2" s="1"/>
  <c r="O2028" i="2" s="1"/>
  <c r="Q2028" i="2" l="1"/>
  <c r="U2028" i="2"/>
  <c r="R2028" i="2"/>
  <c r="T2028" i="2" s="1"/>
  <c r="P2028" i="2"/>
  <c r="V2028" i="2" s="1"/>
  <c r="F2029" i="2" s="1"/>
  <c r="O2029" i="2"/>
  <c r="Q2029" i="2" l="1"/>
  <c r="U2029" i="2"/>
  <c r="R2029" i="2"/>
  <c r="T2029" i="2" s="1"/>
  <c r="J2029" i="2"/>
  <c r="M2029" i="2" s="1"/>
  <c r="H2029" i="2"/>
  <c r="K2029" i="2" s="1"/>
  <c r="N2029" i="2" s="1"/>
  <c r="S2028" i="2"/>
  <c r="G2029" i="2"/>
  <c r="G2030" i="2" s="1"/>
  <c r="I2029" i="2" l="1"/>
  <c r="P2029" i="2"/>
  <c r="V2029" i="2" s="1"/>
  <c r="F2030" i="2" s="1"/>
  <c r="S2029" i="2"/>
  <c r="J2030" i="2" l="1"/>
  <c r="M2030" i="2" s="1"/>
  <c r="I2030" i="2"/>
  <c r="H2030" i="2"/>
  <c r="K2030" i="2" s="1"/>
  <c r="N2030" i="2" s="1"/>
  <c r="O2030" i="2" s="1"/>
  <c r="O2031" i="2" l="1"/>
  <c r="R2030" i="2"/>
  <c r="T2030" i="2" s="1"/>
  <c r="P2030" i="2"/>
  <c r="Q2030" i="2"/>
  <c r="U2030" i="2"/>
  <c r="V2030" i="2" s="1"/>
  <c r="F2031" i="2" s="1"/>
  <c r="J2031" i="2" l="1"/>
  <c r="M2031" i="2" s="1"/>
  <c r="H2031" i="2"/>
  <c r="K2031" i="2" s="1"/>
  <c r="U2031" i="2"/>
  <c r="V2031" i="2" s="1"/>
  <c r="F2032" i="2" s="1"/>
  <c r="Q2031" i="2"/>
  <c r="S2031" i="2" s="1"/>
  <c r="P2031" i="2"/>
  <c r="R2031" i="2"/>
  <c r="T2031" i="2" s="1"/>
  <c r="S2030" i="2"/>
  <c r="G2031" i="2"/>
  <c r="G2032" i="2" s="1"/>
  <c r="J2032" i="2" l="1"/>
  <c r="M2032" i="2" s="1"/>
  <c r="H2032" i="2"/>
  <c r="K2032" i="2" s="1"/>
  <c r="I2032" i="2"/>
  <c r="L2032" i="2" s="1"/>
  <c r="N2032" i="2" s="1"/>
  <c r="O2032" i="2" s="1"/>
  <c r="I2031" i="2"/>
  <c r="L2031" i="2" s="1"/>
  <c r="N2031" i="2" s="1"/>
  <c r="R2032" i="2" l="1"/>
  <c r="T2032" i="2" s="1"/>
  <c r="Q2032" i="2"/>
  <c r="U2032" i="2"/>
  <c r="P2032" i="2"/>
  <c r="V2032" i="2" l="1"/>
  <c r="F2033" i="2" s="1"/>
  <c r="S2032" i="2"/>
  <c r="G2033" i="2"/>
  <c r="H2033" i="2" l="1"/>
  <c r="K2033" i="2" s="1"/>
  <c r="J2033" i="2"/>
  <c r="M2033" i="2" s="1"/>
  <c r="I2033" i="2"/>
  <c r="L2033" i="2" s="1"/>
  <c r="N2033" i="2" s="1"/>
  <c r="O2033" i="2" s="1"/>
  <c r="R2033" i="2" l="1"/>
  <c r="T2033" i="2" s="1"/>
  <c r="P2033" i="2"/>
  <c r="U2033" i="2"/>
  <c r="Q2033" i="2"/>
  <c r="S2033" i="2" l="1"/>
  <c r="G2034" i="2"/>
  <c r="V2033" i="2"/>
  <c r="F2034" i="2" s="1"/>
  <c r="I2034" i="2" l="1"/>
  <c r="L2034" i="2" s="1"/>
  <c r="J2034" i="2"/>
  <c r="M2034" i="2" s="1"/>
  <c r="H2034" i="2"/>
  <c r="K2034" i="2" s="1"/>
  <c r="N2034" i="2" s="1"/>
  <c r="O2034" i="2" s="1"/>
  <c r="P2034" i="2" l="1"/>
  <c r="Q2034" i="2"/>
  <c r="R2034" i="2"/>
  <c r="T2034" i="2" s="1"/>
  <c r="U2034" i="2"/>
  <c r="V2034" i="2" s="1"/>
  <c r="F2035" i="2" s="1"/>
  <c r="J2035" i="2" l="1"/>
  <c r="M2035" i="2" s="1"/>
  <c r="H2035" i="2"/>
  <c r="K2035" i="2" s="1"/>
  <c r="S2034" i="2"/>
  <c r="G2035" i="2"/>
  <c r="I2035" i="2" l="1"/>
  <c r="L2035" i="2" s="1"/>
  <c r="N2035" i="2" s="1"/>
  <c r="O2035" i="2" s="1"/>
  <c r="P2035" i="2" l="1"/>
  <c r="R2035" i="2"/>
  <c r="T2035" i="2" s="1"/>
  <c r="Q2035" i="2"/>
  <c r="U2035" i="2"/>
  <c r="S2035" i="2" l="1"/>
  <c r="G2036" i="2"/>
  <c r="V2035" i="2"/>
  <c r="F2036" i="2" s="1"/>
  <c r="I2036" i="2" l="1"/>
  <c r="L2036" i="2" s="1"/>
  <c r="J2036" i="2"/>
  <c r="M2036" i="2" s="1"/>
  <c r="H2036" i="2"/>
  <c r="K2036" i="2" s="1"/>
  <c r="N2036" i="2" s="1"/>
  <c r="O2036" i="2" s="1"/>
  <c r="R2036" i="2" l="1"/>
  <c r="T2036" i="2" s="1"/>
  <c r="U2036" i="2"/>
  <c r="Q2036" i="2"/>
  <c r="P2036" i="2"/>
  <c r="S2036" i="2" l="1"/>
  <c r="G2037" i="2"/>
  <c r="V2036" i="2"/>
  <c r="F2037" i="2" s="1"/>
  <c r="J2037" i="2" l="1"/>
  <c r="M2037" i="2" s="1"/>
  <c r="H2037" i="2"/>
  <c r="K2037" i="2" s="1"/>
  <c r="I2037" i="2"/>
  <c r="L2037" i="2" s="1"/>
  <c r="N2037" i="2" s="1"/>
  <c r="O2037" i="2" s="1"/>
  <c r="R2037" i="2" l="1"/>
  <c r="T2037" i="2" s="1"/>
  <c r="Q2037" i="2"/>
  <c r="P2037" i="2"/>
  <c r="U2037" i="2"/>
  <c r="V2037" i="2" s="1"/>
  <c r="F2038" i="2" s="1"/>
  <c r="J2038" i="2" l="1"/>
  <c r="M2038" i="2" s="1"/>
  <c r="H2038" i="2"/>
  <c r="K2038" i="2" s="1"/>
  <c r="S2037" i="2"/>
  <c r="G2038" i="2"/>
  <c r="I2038" i="2" l="1"/>
  <c r="L2038" i="2" s="1"/>
  <c r="N2038" i="2" s="1"/>
  <c r="O2038" i="2" s="1"/>
  <c r="Q2038" i="2" l="1"/>
  <c r="P2038" i="2"/>
  <c r="R2038" i="2"/>
  <c r="T2038" i="2" s="1"/>
  <c r="U2038" i="2"/>
  <c r="V2038" i="2" l="1"/>
  <c r="F2039" i="2" s="1"/>
  <c r="S2038" i="2"/>
  <c r="G2039" i="2"/>
  <c r="J2039" i="2" l="1"/>
  <c r="M2039" i="2" s="1"/>
  <c r="I2039" i="2"/>
  <c r="L2039" i="2" s="1"/>
  <c r="H2039" i="2"/>
  <c r="K2039" i="2" s="1"/>
  <c r="N2039" i="2" s="1"/>
  <c r="O2039" i="2" s="1"/>
  <c r="R2039" i="2" l="1"/>
  <c r="T2039" i="2" s="1"/>
  <c r="Q2039" i="2"/>
  <c r="P2039" i="2"/>
  <c r="U2039" i="2"/>
  <c r="V2039" i="2" s="1"/>
  <c r="F2040" i="2" s="1"/>
  <c r="J2040" i="2" l="1"/>
  <c r="M2040" i="2" s="1"/>
  <c r="H2040" i="2"/>
  <c r="K2040" i="2" s="1"/>
  <c r="S2039" i="2"/>
  <c r="G2040" i="2"/>
  <c r="I2040" i="2" l="1"/>
  <c r="L2040" i="2" s="1"/>
  <c r="N2040" i="2" s="1"/>
  <c r="O2040" i="2" s="1"/>
  <c r="Q2040" i="2" l="1"/>
  <c r="R2040" i="2"/>
  <c r="T2040" i="2" s="1"/>
  <c r="P2040" i="2"/>
  <c r="U2040" i="2"/>
  <c r="V2040" i="2" s="1"/>
  <c r="F2041" i="2" s="1"/>
  <c r="H2041" i="2" l="1"/>
  <c r="K2041" i="2" s="1"/>
  <c r="J2041" i="2"/>
  <c r="M2041" i="2" s="1"/>
  <c r="S2040" i="2"/>
  <c r="G2041" i="2"/>
  <c r="I2041" i="2" s="1"/>
  <c r="L2041" i="2" s="1"/>
  <c r="N2041" i="2" l="1"/>
  <c r="O2041" i="2" s="1"/>
  <c r="Q2041" i="2" l="1"/>
  <c r="P2041" i="2"/>
  <c r="R2041" i="2"/>
  <c r="T2041" i="2" s="1"/>
  <c r="U2041" i="2"/>
  <c r="V2041" i="2" l="1"/>
  <c r="F2042" i="2" s="1"/>
  <c r="S2041" i="2"/>
  <c r="H2042" i="2" l="1"/>
  <c r="K2042" i="2" s="1"/>
  <c r="J2042" i="2"/>
  <c r="M2042" i="2" s="1"/>
  <c r="I2042" i="2"/>
  <c r="N2042" i="2" l="1"/>
  <c r="O2042" i="2" s="1"/>
  <c r="Q2042" i="2" l="1"/>
  <c r="P2042" i="2"/>
  <c r="R2042" i="2"/>
  <c r="T2042" i="2" s="1"/>
  <c r="U2042" i="2"/>
  <c r="V2042" i="2" s="1"/>
  <c r="F2043" i="2" s="1"/>
  <c r="H2043" i="2" l="1"/>
  <c r="K2043" i="2" s="1"/>
  <c r="J2043" i="2"/>
  <c r="M2043" i="2" s="1"/>
  <c r="S2042" i="2"/>
  <c r="G2043" i="2"/>
  <c r="I2043" i="2" l="1"/>
  <c r="N2043" i="2"/>
  <c r="O2043" i="2" s="1"/>
  <c r="R2043" i="2" l="1"/>
  <c r="T2043" i="2" s="1"/>
  <c r="P2043" i="2"/>
  <c r="U2043" i="2"/>
  <c r="Q2043" i="2"/>
  <c r="S2043" i="2" l="1"/>
  <c r="G2044" i="2"/>
  <c r="V2043" i="2"/>
  <c r="F2044" i="2" s="1"/>
  <c r="J2044" i="2" l="1"/>
  <c r="M2044" i="2" s="1"/>
  <c r="I2044" i="2"/>
  <c r="H2044" i="2"/>
  <c r="K2044" i="2" s="1"/>
  <c r="N2044" i="2" s="1"/>
  <c r="O2044" i="2" s="1"/>
  <c r="R2044" i="2" l="1"/>
  <c r="T2044" i="2" s="1"/>
  <c r="U2044" i="2"/>
  <c r="Q2044" i="2"/>
  <c r="P2044" i="2"/>
  <c r="V2044" i="2" s="1"/>
  <c r="F2045" i="2" s="1"/>
  <c r="J2045" i="2" l="1"/>
  <c r="M2045" i="2" s="1"/>
  <c r="H2045" i="2"/>
  <c r="K2045" i="2" s="1"/>
  <c r="N2045" i="2" s="1"/>
  <c r="O2045" i="2" s="1"/>
  <c r="S2044" i="2"/>
  <c r="G2045" i="2"/>
  <c r="I2045" i="2" l="1"/>
  <c r="R2045" i="2"/>
  <c r="T2045" i="2" s="1"/>
  <c r="P2045" i="2"/>
  <c r="U2045" i="2"/>
  <c r="Q2045" i="2"/>
  <c r="S2045" i="2" s="1"/>
  <c r="V2045" i="2" l="1"/>
  <c r="F2046" i="2" s="1"/>
  <c r="G2046" i="2"/>
  <c r="I2046" i="2" l="1"/>
  <c r="J2046" i="2"/>
  <c r="M2046" i="2" s="1"/>
  <c r="H2046" i="2"/>
  <c r="K2046" i="2" s="1"/>
  <c r="N2046" i="2" s="1"/>
  <c r="O2046" i="2" s="1"/>
  <c r="R2046" i="2" l="1"/>
  <c r="T2046" i="2" s="1"/>
  <c r="Q2046" i="2"/>
  <c r="P2046" i="2"/>
  <c r="U2046" i="2"/>
  <c r="V2046" i="2" s="1"/>
  <c r="F2047" i="2" s="1"/>
  <c r="J2047" i="2" l="1"/>
  <c r="M2047" i="2" s="1"/>
  <c r="H2047" i="2"/>
  <c r="K2047" i="2" s="1"/>
  <c r="N2047" i="2" s="1"/>
  <c r="O2047" i="2" s="1"/>
  <c r="S2046" i="2"/>
  <c r="G2047" i="2"/>
  <c r="I2047" i="2" l="1"/>
  <c r="P2047" i="2"/>
  <c r="R2047" i="2"/>
  <c r="T2047" i="2" s="1"/>
  <c r="Q2047" i="2"/>
  <c r="S2047" i="2" s="1"/>
  <c r="U2047" i="2"/>
  <c r="V2047" i="2" l="1"/>
  <c r="F2048" i="2" s="1"/>
  <c r="G2048" i="2"/>
  <c r="I2048" i="2" l="1"/>
  <c r="J2048" i="2"/>
  <c r="M2048" i="2" s="1"/>
  <c r="H2048" i="2"/>
  <c r="K2048" i="2" s="1"/>
  <c r="N2048" i="2" s="1"/>
  <c r="O2048" i="2" s="1"/>
  <c r="P2048" i="2" l="1"/>
  <c r="Q2048" i="2"/>
  <c r="U2048" i="2"/>
  <c r="V2048" i="2" s="1"/>
  <c r="F2049" i="2" s="1"/>
  <c r="R2048" i="2"/>
  <c r="T2048" i="2" s="1"/>
  <c r="J2049" i="2" l="1"/>
  <c r="M2049" i="2" s="1"/>
  <c r="H2049" i="2"/>
  <c r="K2049" i="2" s="1"/>
  <c r="N2049" i="2" s="1"/>
  <c r="O2049" i="2" s="1"/>
  <c r="S2048" i="2"/>
  <c r="G2049" i="2"/>
  <c r="I2049" i="2" l="1"/>
  <c r="R2049" i="2"/>
  <c r="T2049" i="2" s="1"/>
  <c r="Q2049" i="2"/>
  <c r="P2049" i="2"/>
  <c r="U2049" i="2"/>
  <c r="V2049" i="2" s="1"/>
  <c r="F2050" i="2" s="1"/>
  <c r="J2050" i="2" l="1"/>
  <c r="M2050" i="2" s="1"/>
  <c r="H2050" i="2"/>
  <c r="K2050" i="2" s="1"/>
  <c r="N2050" i="2" s="1"/>
  <c r="O2050" i="2" s="1"/>
  <c r="S2049" i="2"/>
  <c r="G2050" i="2"/>
  <c r="I2050" i="2" l="1"/>
  <c r="Q2050" i="2"/>
  <c r="P2050" i="2"/>
  <c r="R2050" i="2"/>
  <c r="T2050" i="2" s="1"/>
  <c r="U2050" i="2"/>
  <c r="V2050" i="2" l="1"/>
  <c r="F2051" i="2" s="1"/>
  <c r="S2050" i="2"/>
  <c r="G2051" i="2"/>
  <c r="J2051" i="2" l="1"/>
  <c r="M2051" i="2" s="1"/>
  <c r="I2051" i="2"/>
  <c r="H2051" i="2"/>
  <c r="K2051" i="2" s="1"/>
  <c r="N2051" i="2" s="1"/>
  <c r="O2051" i="2" s="1"/>
  <c r="R2051" i="2" l="1"/>
  <c r="T2051" i="2" s="1"/>
  <c r="Q2051" i="2"/>
  <c r="P2051" i="2"/>
  <c r="U2051" i="2"/>
  <c r="V2051" i="2" l="1"/>
  <c r="F2052" i="2" s="1"/>
  <c r="S2051" i="2"/>
  <c r="G2052" i="2"/>
  <c r="J2052" i="2" l="1"/>
  <c r="M2052" i="2" s="1"/>
  <c r="H2052" i="2"/>
  <c r="K2052" i="2" s="1"/>
  <c r="N2052" i="2" s="1"/>
  <c r="O2052" i="2" s="1"/>
  <c r="I2052" i="2"/>
  <c r="Q2052" i="2" l="1"/>
  <c r="R2052" i="2"/>
  <c r="T2052" i="2" s="1"/>
  <c r="P2052" i="2"/>
  <c r="U2052" i="2"/>
  <c r="V2052" i="2" l="1"/>
  <c r="F2053" i="2" s="1"/>
  <c r="S2052" i="2"/>
  <c r="G2053" i="2"/>
  <c r="J2053" i="2" l="1"/>
  <c r="M2053" i="2" s="1"/>
  <c r="I2053" i="2"/>
  <c r="H2053" i="2"/>
  <c r="K2053" i="2" s="1"/>
  <c r="N2053" i="2" s="1"/>
  <c r="O2053" i="2" s="1"/>
  <c r="Q2053" i="2" l="1"/>
  <c r="P2053" i="2"/>
  <c r="R2053" i="2"/>
  <c r="T2053" i="2" s="1"/>
  <c r="U2053" i="2"/>
  <c r="V2053" i="2" l="1"/>
  <c r="F2054" i="2" s="1"/>
  <c r="S2053" i="2"/>
  <c r="G2054" i="2"/>
  <c r="J2054" i="2" l="1"/>
  <c r="M2054" i="2" s="1"/>
  <c r="H2054" i="2"/>
  <c r="K2054" i="2" s="1"/>
  <c r="N2054" i="2" s="1"/>
  <c r="O2054" i="2" s="1"/>
  <c r="I2054" i="2"/>
  <c r="R2054" i="2" l="1"/>
  <c r="T2054" i="2" s="1"/>
  <c r="P2054" i="2"/>
  <c r="U2054" i="2"/>
  <c r="Q2054" i="2"/>
  <c r="S2054" i="2" l="1"/>
  <c r="G2055" i="2"/>
  <c r="V2054" i="2"/>
  <c r="F2055" i="2" s="1"/>
  <c r="J2055" i="2" l="1"/>
  <c r="M2055" i="2" s="1"/>
  <c r="H2055" i="2"/>
  <c r="K2055" i="2" s="1"/>
  <c r="I2055" i="2"/>
  <c r="L2055" i="2" s="1"/>
  <c r="N2055" i="2" l="1"/>
  <c r="O2055" i="2" s="1"/>
  <c r="R2055" i="2" l="1"/>
  <c r="T2055" i="2" s="1"/>
  <c r="Q2055" i="2"/>
  <c r="P2055" i="2"/>
  <c r="U2055" i="2"/>
  <c r="S2055" i="2" l="1"/>
  <c r="G2056" i="2"/>
  <c r="V2055" i="2"/>
  <c r="F2056" i="2" s="1"/>
  <c r="J2056" i="2" l="1"/>
  <c r="M2056" i="2" s="1"/>
  <c r="H2056" i="2"/>
  <c r="K2056" i="2" s="1"/>
  <c r="I2056" i="2"/>
  <c r="L2056" i="2" s="1"/>
  <c r="N2056" i="2" s="1"/>
  <c r="O2056" i="2" s="1"/>
  <c r="R2056" i="2" l="1"/>
  <c r="T2056" i="2" s="1"/>
  <c r="U2056" i="2"/>
  <c r="Q2056" i="2"/>
  <c r="P2056" i="2"/>
  <c r="V2056" i="2" s="1"/>
  <c r="F2057" i="2" s="1"/>
  <c r="J2057" i="2" l="1"/>
  <c r="M2057" i="2" s="1"/>
  <c r="H2057" i="2"/>
  <c r="K2057" i="2" s="1"/>
  <c r="S2056" i="2"/>
  <c r="G2057" i="2"/>
  <c r="I2057" i="2" s="1"/>
  <c r="L2057" i="2" s="1"/>
  <c r="N2057" i="2" s="1"/>
  <c r="O2057" i="2" s="1"/>
  <c r="U2057" i="2" l="1"/>
  <c r="Q2057" i="2"/>
  <c r="S2057" i="2" s="1"/>
  <c r="R2057" i="2"/>
  <c r="T2057" i="2" s="1"/>
  <c r="P2057" i="2"/>
  <c r="G2058" i="2"/>
  <c r="V2057" i="2" l="1"/>
  <c r="F2058" i="2" s="1"/>
  <c r="I2058" i="2" l="1"/>
  <c r="L2058" i="2" s="1"/>
  <c r="J2058" i="2"/>
  <c r="M2058" i="2" s="1"/>
  <c r="H2058" i="2"/>
  <c r="K2058" i="2" s="1"/>
  <c r="N2058" i="2" l="1"/>
  <c r="O2058" i="2" s="1"/>
  <c r="R2058" i="2" l="1"/>
  <c r="T2058" i="2" s="1"/>
  <c r="U2058" i="2"/>
  <c r="V2058" i="2" s="1"/>
  <c r="F2059" i="2" s="1"/>
  <c r="Q2058" i="2"/>
  <c r="P2058" i="2"/>
  <c r="J2059" i="2" l="1"/>
  <c r="M2059" i="2" s="1"/>
  <c r="H2059" i="2"/>
  <c r="K2059" i="2" s="1"/>
  <c r="S2058" i="2"/>
  <c r="G2059" i="2"/>
  <c r="I2059" i="2" s="1"/>
  <c r="L2059" i="2" s="1"/>
  <c r="N2059" i="2" s="1"/>
  <c r="O2059" i="2" s="1"/>
  <c r="P2059" i="2" l="1"/>
  <c r="Q2059" i="2"/>
  <c r="S2059" i="2" s="1"/>
  <c r="U2059" i="2"/>
  <c r="R2059" i="2"/>
  <c r="T2059" i="2" s="1"/>
  <c r="G2060" i="2"/>
  <c r="V2059" i="2" l="1"/>
  <c r="F2060" i="2" s="1"/>
  <c r="H2060" i="2" l="1"/>
  <c r="K2060" i="2" s="1"/>
  <c r="I2060" i="2"/>
  <c r="L2060" i="2" s="1"/>
  <c r="J2060" i="2"/>
  <c r="M2060" i="2" s="1"/>
  <c r="N2060" i="2" l="1"/>
  <c r="O2060" i="2" s="1"/>
  <c r="R2060" i="2" l="1"/>
  <c r="T2060" i="2" s="1"/>
  <c r="Q2060" i="2"/>
  <c r="P2060" i="2"/>
  <c r="U2060" i="2"/>
  <c r="V2060" i="2" s="1"/>
  <c r="F2061" i="2" s="1"/>
  <c r="J2061" i="2" l="1"/>
  <c r="M2061" i="2" s="1"/>
  <c r="H2061" i="2"/>
  <c r="K2061" i="2" s="1"/>
  <c r="S2060" i="2"/>
  <c r="G2061" i="2"/>
  <c r="I2061" i="2" l="1"/>
  <c r="L2061" i="2" s="1"/>
  <c r="N2061" i="2" s="1"/>
  <c r="O2061" i="2" s="1"/>
  <c r="R2061" i="2" l="1"/>
  <c r="T2061" i="2" s="1"/>
  <c r="Q2061" i="2"/>
  <c r="P2061" i="2"/>
  <c r="U2061" i="2"/>
  <c r="V2061" i="2" s="1"/>
  <c r="F2062" i="2" s="1"/>
  <c r="J2062" i="2" l="1"/>
  <c r="M2062" i="2" s="1"/>
  <c r="H2062" i="2"/>
  <c r="K2062" i="2" s="1"/>
  <c r="S2061" i="2"/>
  <c r="G2062" i="2"/>
  <c r="I2062" i="2" s="1"/>
  <c r="L2062" i="2" s="1"/>
  <c r="N2062" i="2" s="1"/>
  <c r="O2062" i="2" s="1"/>
  <c r="R2062" i="2" l="1"/>
  <c r="T2062" i="2" s="1"/>
  <c r="P2062" i="2"/>
  <c r="V2062" i="2" s="1"/>
  <c r="F2063" i="2" s="1"/>
  <c r="U2062" i="2"/>
  <c r="Q2062" i="2"/>
  <c r="G2063" i="2"/>
  <c r="J2063" i="2" l="1"/>
  <c r="M2063" i="2" s="1"/>
  <c r="I2063" i="2"/>
  <c r="L2063" i="2" s="1"/>
  <c r="H2063" i="2"/>
  <c r="K2063" i="2" s="1"/>
  <c r="S2062" i="2"/>
  <c r="N2063" i="2" l="1"/>
  <c r="O2063" i="2" s="1"/>
  <c r="R2063" i="2" l="1"/>
  <c r="T2063" i="2" s="1"/>
  <c r="U2063" i="2"/>
  <c r="Q2063" i="2"/>
  <c r="P2063" i="2"/>
  <c r="S2063" i="2" l="1"/>
  <c r="G2064" i="2"/>
  <c r="V2063" i="2"/>
  <c r="F2064" i="2" s="1"/>
  <c r="J2064" i="2" l="1"/>
  <c r="M2064" i="2" s="1"/>
  <c r="H2064" i="2"/>
  <c r="K2064" i="2" s="1"/>
  <c r="I2064" i="2"/>
  <c r="L2064" i="2" s="1"/>
  <c r="N2064" i="2" l="1"/>
  <c r="O2064" i="2" s="1"/>
  <c r="R2064" i="2" l="1"/>
  <c r="T2064" i="2" s="1"/>
  <c r="P2064" i="2"/>
  <c r="Q2064" i="2"/>
  <c r="U2064" i="2"/>
  <c r="V2064" i="2" s="1"/>
  <c r="F2065" i="2" s="1"/>
  <c r="J2065" i="2" l="1"/>
  <c r="M2065" i="2" s="1"/>
  <c r="H2065" i="2"/>
  <c r="K2065" i="2" s="1"/>
  <c r="S2064" i="2"/>
  <c r="G2065" i="2"/>
  <c r="I2065" i="2" s="1"/>
  <c r="L2065" i="2" s="1"/>
  <c r="N2065" i="2" l="1"/>
  <c r="O2065" i="2" s="1"/>
  <c r="R2065" i="2" l="1"/>
  <c r="T2065" i="2" s="1"/>
  <c r="U2065" i="2"/>
  <c r="Q2065" i="2"/>
  <c r="P2065" i="2"/>
  <c r="V2065" i="2" s="1"/>
  <c r="F2066" i="2" s="1"/>
  <c r="J2066" i="2" l="1"/>
  <c r="M2066" i="2" s="1"/>
  <c r="H2066" i="2"/>
  <c r="K2066" i="2" s="1"/>
  <c r="N2066" i="2" s="1"/>
  <c r="O2066" i="2" s="1"/>
  <c r="I2066" i="2"/>
  <c r="S2065" i="2"/>
  <c r="R2066" i="2" l="1"/>
  <c r="T2066" i="2" s="1"/>
  <c r="Q2066" i="2"/>
  <c r="P2066" i="2"/>
  <c r="U2066" i="2"/>
  <c r="V2066" i="2" s="1"/>
  <c r="F2067" i="2" s="1"/>
  <c r="J2067" i="2" l="1"/>
  <c r="M2067" i="2" s="1"/>
  <c r="H2067" i="2"/>
  <c r="K2067" i="2" s="1"/>
  <c r="N2067" i="2" s="1"/>
  <c r="O2067" i="2" s="1"/>
  <c r="S2066" i="2"/>
  <c r="G2067" i="2"/>
  <c r="I2067" i="2" l="1"/>
  <c r="R2067" i="2"/>
  <c r="T2067" i="2" s="1"/>
  <c r="Q2067" i="2"/>
  <c r="P2067" i="2"/>
  <c r="U2067" i="2"/>
  <c r="V2067" i="2" l="1"/>
  <c r="F2068" i="2" s="1"/>
  <c r="S2067" i="2"/>
  <c r="G2068" i="2"/>
  <c r="J2068" i="2" l="1"/>
  <c r="M2068" i="2" s="1"/>
  <c r="I2068" i="2"/>
  <c r="H2068" i="2"/>
  <c r="K2068" i="2" s="1"/>
  <c r="N2068" i="2" s="1"/>
  <c r="O2068" i="2" s="1"/>
  <c r="R2068" i="2" l="1"/>
  <c r="T2068" i="2" s="1"/>
  <c r="U2068" i="2"/>
  <c r="Q2068" i="2"/>
  <c r="P2068" i="2"/>
  <c r="V2068" i="2" s="1"/>
  <c r="F2069" i="2" s="1"/>
  <c r="H2069" i="2" l="1"/>
  <c r="K2069" i="2" s="1"/>
  <c r="J2069" i="2"/>
  <c r="M2069" i="2" s="1"/>
  <c r="S2068" i="2"/>
  <c r="G2069" i="2"/>
  <c r="I2069" i="2" l="1"/>
  <c r="N2069" i="2"/>
  <c r="O2069" i="2" s="1"/>
  <c r="R2069" i="2" l="1"/>
  <c r="T2069" i="2" s="1"/>
  <c r="U2069" i="2"/>
  <c r="Q2069" i="2"/>
  <c r="P2069" i="2"/>
  <c r="V2069" i="2" s="1"/>
  <c r="F2070" i="2" s="1"/>
  <c r="J2070" i="2" l="1"/>
  <c r="M2070" i="2" s="1"/>
  <c r="H2070" i="2"/>
  <c r="K2070" i="2" s="1"/>
  <c r="N2070" i="2" s="1"/>
  <c r="O2070" i="2" s="1"/>
  <c r="S2069" i="2"/>
  <c r="G2070" i="2"/>
  <c r="U2070" i="2" l="1"/>
  <c r="R2070" i="2"/>
  <c r="T2070" i="2" s="1"/>
  <c r="Q2070" i="2"/>
  <c r="P2070" i="2"/>
  <c r="V2070" i="2" s="1"/>
  <c r="F2071" i="2" s="1"/>
  <c r="I2070" i="2"/>
  <c r="J2071" i="2" l="1"/>
  <c r="M2071" i="2" s="1"/>
  <c r="H2071" i="2"/>
  <c r="K2071" i="2" s="1"/>
  <c r="S2070" i="2"/>
  <c r="G2071" i="2"/>
  <c r="I2071" i="2" l="1"/>
  <c r="N2071" i="2"/>
  <c r="O2071" i="2" s="1"/>
  <c r="P2071" i="2" l="1"/>
  <c r="R2071" i="2"/>
  <c r="T2071" i="2" s="1"/>
  <c r="Q2071" i="2"/>
  <c r="U2071" i="2"/>
  <c r="S2071" i="2" l="1"/>
  <c r="G2072" i="2"/>
  <c r="V2071" i="2"/>
  <c r="F2072" i="2" s="1"/>
  <c r="I2072" i="2" l="1"/>
  <c r="J2072" i="2"/>
  <c r="M2072" i="2" s="1"/>
  <c r="H2072" i="2"/>
  <c r="K2072" i="2" s="1"/>
  <c r="N2072" i="2" s="1"/>
  <c r="O2072" i="2" s="1"/>
  <c r="P2072" i="2" l="1"/>
  <c r="U2072" i="2"/>
  <c r="Q2072" i="2"/>
  <c r="R2072" i="2"/>
  <c r="T2072" i="2" s="1"/>
  <c r="S2072" i="2" l="1"/>
  <c r="G2073" i="2"/>
  <c r="V2072" i="2"/>
  <c r="F2073" i="2" s="1"/>
  <c r="J2073" i="2" l="1"/>
  <c r="M2073" i="2" s="1"/>
  <c r="H2073" i="2"/>
  <c r="K2073" i="2" s="1"/>
  <c r="N2073" i="2" s="1"/>
  <c r="O2073" i="2" s="1"/>
  <c r="I2073" i="2"/>
  <c r="Q2073" i="2" l="1"/>
  <c r="P2073" i="2"/>
  <c r="R2073" i="2"/>
  <c r="T2073" i="2" s="1"/>
  <c r="U2073" i="2"/>
  <c r="V2073" i="2" s="1"/>
  <c r="F2074" i="2" s="1"/>
  <c r="H2074" i="2" l="1"/>
  <c r="K2074" i="2" s="1"/>
  <c r="J2074" i="2"/>
  <c r="M2074" i="2" s="1"/>
  <c r="S2073" i="2"/>
  <c r="G2074" i="2"/>
  <c r="N2074" i="2" l="1"/>
  <c r="O2074" i="2" s="1"/>
  <c r="I2074" i="2"/>
  <c r="Q2074" i="2" l="1"/>
  <c r="P2074" i="2"/>
  <c r="R2074" i="2"/>
  <c r="T2074" i="2" s="1"/>
  <c r="U2074" i="2"/>
  <c r="V2074" i="2" l="1"/>
  <c r="F2075" i="2" s="1"/>
  <c r="S2074" i="2"/>
  <c r="G2075" i="2"/>
  <c r="J2075" i="2" l="1"/>
  <c r="M2075" i="2" s="1"/>
  <c r="I2075" i="2"/>
  <c r="H2075" i="2"/>
  <c r="K2075" i="2" s="1"/>
  <c r="N2075" i="2" s="1"/>
  <c r="O2075" i="2" s="1"/>
  <c r="U2075" i="2" l="1"/>
  <c r="P2075" i="2"/>
  <c r="O2076" i="2"/>
  <c r="R2075" i="2"/>
  <c r="T2075" i="2" s="1"/>
  <c r="Q2075" i="2"/>
  <c r="S2075" i="2" l="1"/>
  <c r="G2076" i="2"/>
  <c r="U2076" i="2"/>
  <c r="Q2076" i="2"/>
  <c r="R2076" i="2"/>
  <c r="T2076" i="2" s="1"/>
  <c r="V2075" i="2"/>
  <c r="F2076" i="2" s="1"/>
  <c r="I2076" i="2" l="1"/>
  <c r="J2076" i="2"/>
  <c r="M2076" i="2" s="1"/>
  <c r="H2076" i="2"/>
  <c r="G2077" i="2"/>
  <c r="K2076" i="2" l="1"/>
  <c r="N2076" i="2" s="1"/>
  <c r="P2076" i="2"/>
  <c r="V2076" i="2" l="1"/>
  <c r="F2077" i="2" s="1"/>
  <c r="S2076" i="2"/>
  <c r="J2077" i="2" l="1"/>
  <c r="M2077" i="2" s="1"/>
  <c r="I2077" i="2"/>
  <c r="H2077" i="2"/>
  <c r="K2077" i="2" s="1"/>
  <c r="N2077" i="2" s="1"/>
  <c r="O2077" i="2" s="1"/>
  <c r="O2078" i="2" l="1"/>
  <c r="Q2077" i="2"/>
  <c r="P2077" i="2"/>
  <c r="R2077" i="2"/>
  <c r="T2077" i="2" s="1"/>
  <c r="U2077" i="2"/>
  <c r="V2077" i="2" l="1"/>
  <c r="F2078" i="2" s="1"/>
  <c r="S2077" i="2"/>
  <c r="G2078" i="2"/>
  <c r="Q2078" i="2"/>
  <c r="P2078" i="2"/>
  <c r="R2078" i="2"/>
  <c r="T2078" i="2" s="1"/>
  <c r="U2078" i="2"/>
  <c r="V2078" i="2" s="1"/>
  <c r="F2079" i="2" s="1"/>
  <c r="H2079" i="2" l="1"/>
  <c r="K2079" i="2" s="1"/>
  <c r="J2079" i="2"/>
  <c r="M2079" i="2" s="1"/>
  <c r="S2078" i="2"/>
  <c r="G2079" i="2"/>
  <c r="J2078" i="2"/>
  <c r="M2078" i="2" s="1"/>
  <c r="I2078" i="2"/>
  <c r="H2078" i="2"/>
  <c r="K2078" i="2" s="1"/>
  <c r="N2078" i="2" l="1"/>
  <c r="I2079" i="2"/>
  <c r="L2079" i="2" s="1"/>
  <c r="N2079" i="2" s="1"/>
  <c r="O2079" i="2" s="1"/>
  <c r="U2079" i="2" l="1"/>
  <c r="Q2079" i="2"/>
  <c r="P2079" i="2"/>
  <c r="V2079" i="2" s="1"/>
  <c r="F2080" i="2" s="1"/>
  <c r="R2079" i="2"/>
  <c r="T2079" i="2" s="1"/>
  <c r="J2080" i="2" l="1"/>
  <c r="M2080" i="2" s="1"/>
  <c r="H2080" i="2"/>
  <c r="K2080" i="2" s="1"/>
  <c r="S2079" i="2"/>
  <c r="G2080" i="2"/>
  <c r="I2080" i="2" l="1"/>
  <c r="L2080" i="2" s="1"/>
  <c r="N2080" i="2" s="1"/>
  <c r="O2080" i="2" s="1"/>
  <c r="Q2080" i="2" l="1"/>
  <c r="R2080" i="2"/>
  <c r="T2080" i="2" s="1"/>
  <c r="U2080" i="2"/>
  <c r="P2080" i="2"/>
  <c r="V2080" i="2" s="1"/>
  <c r="F2081" i="2" s="1"/>
  <c r="J2081" i="2" l="1"/>
  <c r="M2081" i="2" s="1"/>
  <c r="H2081" i="2"/>
  <c r="K2081" i="2" s="1"/>
  <c r="S2080" i="2"/>
  <c r="G2081" i="2"/>
  <c r="I2081" i="2" l="1"/>
  <c r="L2081" i="2" s="1"/>
  <c r="N2081" i="2" s="1"/>
  <c r="O2081" i="2" s="1"/>
  <c r="O2082" i="2" l="1"/>
  <c r="R2081" i="2"/>
  <c r="T2081" i="2" s="1"/>
  <c r="Q2081" i="2"/>
  <c r="P2081" i="2"/>
  <c r="U2081" i="2"/>
  <c r="S2081" i="2" l="1"/>
  <c r="G2082" i="2"/>
  <c r="V2081" i="2"/>
  <c r="F2082" i="2" s="1"/>
  <c r="U2082" i="2"/>
  <c r="R2082" i="2"/>
  <c r="T2082" i="2" s="1"/>
  <c r="P2082" i="2"/>
  <c r="I2082" i="2" l="1"/>
  <c r="J2082" i="2"/>
  <c r="M2082" i="2" s="1"/>
  <c r="H2082" i="2"/>
  <c r="K2082" i="2" s="1"/>
  <c r="L2082" i="2" l="1"/>
  <c r="N2082" i="2" s="1"/>
  <c r="Q2082" i="2"/>
  <c r="S2082" i="2" l="1"/>
  <c r="V2082" i="2"/>
  <c r="F2083" i="2" s="1"/>
  <c r="G2083" i="2"/>
  <c r="J2083" i="2" l="1"/>
  <c r="M2083" i="2" s="1"/>
  <c r="I2083" i="2"/>
  <c r="L2083" i="2" s="1"/>
  <c r="H2083" i="2"/>
  <c r="K2083" i="2" s="1"/>
  <c r="N2083" i="2" s="1"/>
  <c r="O2083" i="2" s="1"/>
  <c r="Q2083" i="2" l="1"/>
  <c r="O2084" i="2"/>
  <c r="R2083" i="2"/>
  <c r="T2083" i="2" s="1"/>
  <c r="P2083" i="2"/>
  <c r="U2083" i="2"/>
  <c r="V2083" i="2" l="1"/>
  <c r="F2084" i="2" s="1"/>
  <c r="P2084" i="2"/>
  <c r="Q2084" i="2"/>
  <c r="S2084" i="2" s="1"/>
  <c r="R2084" i="2"/>
  <c r="T2084" i="2" s="1"/>
  <c r="U2084" i="2"/>
  <c r="V2084" i="2" s="1"/>
  <c r="F2085" i="2" s="1"/>
  <c r="S2083" i="2"/>
  <c r="G2084" i="2"/>
  <c r="G2085" i="2" s="1"/>
  <c r="I2085" i="2" l="1"/>
  <c r="L2085" i="2" s="1"/>
  <c r="J2085" i="2"/>
  <c r="M2085" i="2" s="1"/>
  <c r="H2085" i="2"/>
  <c r="K2085" i="2" s="1"/>
  <c r="N2085" i="2" s="1"/>
  <c r="O2085" i="2" s="1"/>
  <c r="J2084" i="2"/>
  <c r="M2084" i="2" s="1"/>
  <c r="I2084" i="2"/>
  <c r="L2084" i="2" s="1"/>
  <c r="H2084" i="2"/>
  <c r="K2084" i="2" s="1"/>
  <c r="N2084" i="2" l="1"/>
  <c r="Q2085" i="2"/>
  <c r="U2085" i="2"/>
  <c r="R2085" i="2"/>
  <c r="T2085" i="2" s="1"/>
  <c r="P2085" i="2"/>
  <c r="V2085" i="2" s="1"/>
  <c r="F2086" i="2" s="1"/>
  <c r="J2086" i="2" l="1"/>
  <c r="M2086" i="2" s="1"/>
  <c r="H2086" i="2"/>
  <c r="K2086" i="2" s="1"/>
  <c r="S2085" i="2"/>
  <c r="G2086" i="2"/>
  <c r="I2086" i="2" l="1"/>
  <c r="L2086" i="2" s="1"/>
  <c r="N2086" i="2" s="1"/>
  <c r="O2086" i="2" s="1"/>
  <c r="P2086" i="2" l="1"/>
  <c r="Q2086" i="2"/>
  <c r="R2086" i="2"/>
  <c r="T2086" i="2" s="1"/>
  <c r="U2086" i="2"/>
  <c r="S2086" i="2" l="1"/>
  <c r="G2087" i="2"/>
  <c r="V2086" i="2"/>
  <c r="F2087" i="2" s="1"/>
  <c r="J2087" i="2" l="1"/>
  <c r="M2087" i="2" s="1"/>
  <c r="H2087" i="2"/>
  <c r="K2087" i="2" s="1"/>
  <c r="I2087" i="2"/>
  <c r="L2087" i="2" s="1"/>
  <c r="N2087" i="2" l="1"/>
  <c r="O2087" i="2" s="1"/>
  <c r="R2087" i="2" l="1"/>
  <c r="T2087" i="2" s="1"/>
  <c r="Q2087" i="2"/>
  <c r="P2087" i="2"/>
  <c r="U2087" i="2"/>
  <c r="V2087" i="2" l="1"/>
  <c r="F2088" i="2" s="1"/>
  <c r="S2087" i="2"/>
  <c r="G2088" i="2"/>
  <c r="I2088" i="2" l="1"/>
  <c r="L2088" i="2" s="1"/>
  <c r="J2088" i="2"/>
  <c r="M2088" i="2" s="1"/>
  <c r="H2088" i="2"/>
  <c r="K2088" i="2" s="1"/>
  <c r="N2088" i="2" s="1"/>
  <c r="O2088" i="2" s="1"/>
  <c r="R2088" i="2" l="1"/>
  <c r="T2088" i="2" s="1"/>
  <c r="Q2088" i="2"/>
  <c r="P2088" i="2"/>
  <c r="U2088" i="2"/>
  <c r="V2088" i="2" s="1"/>
  <c r="F2089" i="2" s="1"/>
  <c r="H2089" i="2" l="1"/>
  <c r="K2089" i="2" s="1"/>
  <c r="J2089" i="2"/>
  <c r="M2089" i="2" s="1"/>
  <c r="S2088" i="2"/>
  <c r="G2089" i="2"/>
  <c r="I2089" i="2" s="1"/>
  <c r="N2089" i="2" l="1"/>
  <c r="O2089" i="2" s="1"/>
  <c r="Q2089" i="2" l="1"/>
  <c r="P2089" i="2"/>
  <c r="R2089" i="2"/>
  <c r="T2089" i="2" s="1"/>
  <c r="U2089" i="2"/>
  <c r="V2089" i="2" s="1"/>
  <c r="F2090" i="2" s="1"/>
  <c r="I2090" i="2" l="1"/>
  <c r="H2090" i="2"/>
  <c r="K2090" i="2" s="1"/>
  <c r="J2090" i="2"/>
  <c r="M2090" i="2" s="1"/>
  <c r="S2089" i="2"/>
  <c r="N2090" i="2" l="1"/>
  <c r="O2090" i="2" s="1"/>
  <c r="P2090" i="2" l="1"/>
  <c r="R2090" i="2"/>
  <c r="T2090" i="2" s="1"/>
  <c r="Q2090" i="2"/>
  <c r="U2090" i="2"/>
  <c r="S2090" i="2" l="1"/>
  <c r="G2091" i="2"/>
  <c r="V2090" i="2"/>
  <c r="F2091" i="2" s="1"/>
  <c r="I2091" i="2" l="1"/>
  <c r="J2091" i="2"/>
  <c r="M2091" i="2" s="1"/>
  <c r="H2091" i="2"/>
  <c r="K2091" i="2" s="1"/>
  <c r="N2091" i="2" s="1"/>
  <c r="O2091" i="2" s="1"/>
  <c r="R2091" i="2" l="1"/>
  <c r="T2091" i="2" s="1"/>
  <c r="P2091" i="2"/>
  <c r="Q2091" i="2"/>
  <c r="U2091" i="2"/>
  <c r="S2091" i="2" l="1"/>
  <c r="G2092" i="2"/>
  <c r="V2091" i="2"/>
  <c r="F2092" i="2" s="1"/>
  <c r="J2092" i="2" l="1"/>
  <c r="M2092" i="2" s="1"/>
  <c r="I2092" i="2"/>
  <c r="H2092" i="2"/>
  <c r="K2092" i="2" s="1"/>
  <c r="N2092" i="2" s="1"/>
  <c r="O2092" i="2" s="1"/>
  <c r="Q2092" i="2" l="1"/>
  <c r="R2092" i="2"/>
  <c r="T2092" i="2" s="1"/>
  <c r="P2092" i="2"/>
  <c r="U2092" i="2"/>
  <c r="V2092" i="2" l="1"/>
  <c r="F2093" i="2" s="1"/>
  <c r="S2092" i="2"/>
  <c r="G2093" i="2"/>
  <c r="J2093" i="2" l="1"/>
  <c r="M2093" i="2" s="1"/>
  <c r="I2093" i="2"/>
  <c r="H2093" i="2"/>
  <c r="K2093" i="2" s="1"/>
  <c r="N2093" i="2" s="1"/>
  <c r="O2093" i="2" s="1"/>
  <c r="R2093" i="2" l="1"/>
  <c r="T2093" i="2" s="1"/>
  <c r="P2093" i="2"/>
  <c r="U2093" i="2"/>
  <c r="Q2093" i="2"/>
  <c r="S2093" i="2" l="1"/>
  <c r="G2094" i="2"/>
  <c r="V2093" i="2"/>
  <c r="F2094" i="2" s="1"/>
  <c r="I2094" i="2" l="1"/>
  <c r="J2094" i="2"/>
  <c r="M2094" i="2" s="1"/>
  <c r="H2094" i="2"/>
  <c r="K2094" i="2" s="1"/>
  <c r="N2094" i="2" l="1"/>
  <c r="O2094" i="2" s="1"/>
  <c r="R2094" i="2" l="1"/>
  <c r="T2094" i="2" s="1"/>
  <c r="Q2094" i="2"/>
  <c r="P2094" i="2"/>
  <c r="U2094" i="2"/>
  <c r="V2094" i="2" s="1"/>
  <c r="F2095" i="2" s="1"/>
  <c r="J2095" i="2" l="1"/>
  <c r="M2095" i="2" s="1"/>
  <c r="H2095" i="2"/>
  <c r="K2095" i="2" s="1"/>
  <c r="N2095" i="2" s="1"/>
  <c r="O2095" i="2" s="1"/>
  <c r="S2094" i="2"/>
  <c r="G2095" i="2"/>
  <c r="R2095" i="2" l="1"/>
  <c r="T2095" i="2" s="1"/>
  <c r="Q2095" i="2"/>
  <c r="P2095" i="2"/>
  <c r="U2095" i="2"/>
  <c r="G2096" i="2"/>
  <c r="I2095" i="2"/>
  <c r="V2095" i="2" l="1"/>
  <c r="F2096" i="2" s="1"/>
  <c r="S2095" i="2"/>
  <c r="J2096" i="2" l="1"/>
  <c r="M2096" i="2" s="1"/>
  <c r="I2096" i="2"/>
  <c r="H2096" i="2"/>
  <c r="K2096" i="2" s="1"/>
  <c r="N2096" i="2" s="1"/>
  <c r="O2096" i="2" s="1"/>
  <c r="R2096" i="2" l="1"/>
  <c r="T2096" i="2" s="1"/>
  <c r="P2096" i="2"/>
  <c r="Q2096" i="2"/>
  <c r="U2096" i="2"/>
  <c r="V2096" i="2" s="1"/>
  <c r="F2097" i="2" s="1"/>
  <c r="J2097" i="2" l="1"/>
  <c r="M2097" i="2" s="1"/>
  <c r="H2097" i="2"/>
  <c r="K2097" i="2" s="1"/>
  <c r="N2097" i="2" s="1"/>
  <c r="O2097" i="2" s="1"/>
  <c r="S2096" i="2"/>
  <c r="G2097" i="2"/>
  <c r="R2097" i="2" l="1"/>
  <c r="T2097" i="2" s="1"/>
  <c r="Q2097" i="2"/>
  <c r="U2097" i="2"/>
  <c r="P2097" i="2"/>
  <c r="I2097" i="2"/>
  <c r="V2097" i="2" l="1"/>
  <c r="F2098" i="2" s="1"/>
  <c r="S2097" i="2"/>
  <c r="G2098" i="2"/>
  <c r="I2098" i="2" s="1"/>
  <c r="J2098" i="2" l="1"/>
  <c r="M2098" i="2" s="1"/>
  <c r="H2098" i="2"/>
  <c r="K2098" i="2" s="1"/>
  <c r="N2098" i="2" s="1"/>
  <c r="O2098" i="2" s="1"/>
  <c r="R2098" i="2" l="1"/>
  <c r="T2098" i="2" s="1"/>
  <c r="U2098" i="2"/>
  <c r="Q2098" i="2"/>
  <c r="P2098" i="2"/>
  <c r="G2099" i="2" l="1"/>
  <c r="S2098" i="2"/>
  <c r="V2098" i="2"/>
  <c r="F2099" i="2" s="1"/>
  <c r="J2099" i="2" l="1"/>
  <c r="M2099" i="2" s="1"/>
  <c r="I2099" i="2"/>
  <c r="H2099" i="2"/>
  <c r="K2099" i="2" s="1"/>
  <c r="N2099" i="2" s="1"/>
  <c r="O2099" i="2" s="1"/>
  <c r="P2099" i="2" l="1"/>
  <c r="R2099" i="2"/>
  <c r="T2099" i="2" s="1"/>
  <c r="Q2099" i="2"/>
  <c r="U2099" i="2"/>
  <c r="V2099" i="2" s="1"/>
  <c r="F2100" i="2" s="1"/>
  <c r="S2099" i="2" l="1"/>
  <c r="G2100" i="2"/>
  <c r="J2100" i="2"/>
  <c r="M2100" i="2" s="1"/>
  <c r="H2100" i="2"/>
  <c r="K2100" i="2" s="1"/>
  <c r="N2100" i="2" s="1"/>
  <c r="O2100" i="2" s="1"/>
  <c r="I2100" i="2"/>
  <c r="R2100" i="2" l="1"/>
  <c r="T2100" i="2" s="1"/>
  <c r="Q2100" i="2"/>
  <c r="P2100" i="2"/>
  <c r="U2100" i="2"/>
  <c r="V2100" i="2" s="1"/>
  <c r="F2101" i="2" s="1"/>
  <c r="H2101" i="2" l="1"/>
  <c r="K2101" i="2" s="1"/>
  <c r="N2101" i="2" s="1"/>
  <c r="O2101" i="2" s="1"/>
  <c r="J2101" i="2"/>
  <c r="M2101" i="2" s="1"/>
  <c r="S2100" i="2"/>
  <c r="G2101" i="2"/>
  <c r="Q2101" i="2" l="1"/>
  <c r="P2101" i="2"/>
  <c r="R2101" i="2"/>
  <c r="T2101" i="2" s="1"/>
  <c r="U2101" i="2"/>
  <c r="V2101" i="2" s="1"/>
  <c r="F2102" i="2" s="1"/>
  <c r="I2101" i="2"/>
  <c r="S2101" i="2" l="1"/>
  <c r="H2102" i="2"/>
  <c r="K2102" i="2" s="1"/>
  <c r="J2102" i="2"/>
  <c r="M2102" i="2" s="1"/>
  <c r="G2102" i="2"/>
  <c r="I2102" i="2" l="1"/>
  <c r="N2102" i="2"/>
  <c r="O2102" i="2" s="1"/>
  <c r="R2102" i="2" l="1"/>
  <c r="T2102" i="2" s="1"/>
  <c r="Q2102" i="2"/>
  <c r="P2102" i="2"/>
  <c r="V2102" i="2" s="1"/>
  <c r="F2103" i="2" s="1"/>
  <c r="U2102" i="2"/>
  <c r="J2103" i="2" l="1"/>
  <c r="M2103" i="2" s="1"/>
  <c r="H2103" i="2"/>
  <c r="K2103" i="2" s="1"/>
  <c r="S2102" i="2"/>
  <c r="G2103" i="2"/>
  <c r="I2103" i="2" l="1"/>
  <c r="L2103" i="2" s="1"/>
  <c r="N2103" i="2" s="1"/>
  <c r="O2103" i="2" s="1"/>
  <c r="R2103" i="2" l="1"/>
  <c r="T2103" i="2" s="1"/>
  <c r="Q2103" i="2"/>
  <c r="P2103" i="2"/>
  <c r="U2103" i="2"/>
  <c r="S2103" i="2" l="1"/>
  <c r="G2104" i="2"/>
  <c r="V2103" i="2"/>
  <c r="F2104" i="2" s="1"/>
  <c r="J2104" i="2" l="1"/>
  <c r="M2104" i="2" s="1"/>
  <c r="H2104" i="2"/>
  <c r="K2104" i="2" s="1"/>
  <c r="N2104" i="2" s="1"/>
  <c r="O2104" i="2" s="1"/>
  <c r="I2104" i="2"/>
  <c r="L2104" i="2" s="1"/>
  <c r="R2104" i="2" l="1"/>
  <c r="T2104" i="2" s="1"/>
  <c r="P2104" i="2"/>
  <c r="V2104" i="2" s="1"/>
  <c r="F2105" i="2" s="1"/>
  <c r="Q2104" i="2"/>
  <c r="U2104" i="2"/>
  <c r="S2104" i="2" l="1"/>
  <c r="G2105" i="2"/>
  <c r="J2105" i="2"/>
  <c r="M2105" i="2" s="1"/>
  <c r="H2105" i="2"/>
  <c r="K2105" i="2" s="1"/>
  <c r="I2105" i="2"/>
  <c r="L2105" i="2" s="1"/>
  <c r="N2105" i="2" s="1"/>
  <c r="O2105" i="2" s="1"/>
  <c r="P2105" i="2" l="1"/>
  <c r="Q2105" i="2"/>
  <c r="S2105" i="2" s="1"/>
  <c r="U2105" i="2"/>
  <c r="R2105" i="2"/>
  <c r="T2105" i="2" s="1"/>
  <c r="G2106" i="2"/>
  <c r="V2105" i="2" l="1"/>
  <c r="F2106" i="2" s="1"/>
  <c r="J2106" i="2" l="1"/>
  <c r="M2106" i="2" s="1"/>
  <c r="I2106" i="2"/>
  <c r="L2106" i="2" s="1"/>
  <c r="H2106" i="2"/>
  <c r="K2106" i="2" s="1"/>
  <c r="N2106" i="2" s="1"/>
  <c r="O2106" i="2" s="1"/>
  <c r="R2106" i="2" l="1"/>
  <c r="T2106" i="2" s="1"/>
  <c r="Q2106" i="2"/>
  <c r="P2106" i="2"/>
  <c r="U2106" i="2"/>
  <c r="V2106" i="2" s="1"/>
  <c r="F2107" i="2" s="1"/>
  <c r="H2107" i="2" l="1"/>
  <c r="K2107" i="2" s="1"/>
  <c r="J2107" i="2"/>
  <c r="M2107" i="2" s="1"/>
  <c r="S2106" i="2"/>
  <c r="G2107" i="2"/>
  <c r="I2107" i="2" l="1"/>
  <c r="L2107" i="2" s="1"/>
  <c r="N2107" i="2" s="1"/>
  <c r="O2107" i="2" s="1"/>
  <c r="Q2107" i="2" l="1"/>
  <c r="P2107" i="2"/>
  <c r="R2107" i="2"/>
  <c r="T2107" i="2" s="1"/>
  <c r="U2107" i="2"/>
  <c r="V2107" i="2" s="1"/>
  <c r="F2108" i="2" s="1"/>
  <c r="H2108" i="2" l="1"/>
  <c r="K2108" i="2" s="1"/>
  <c r="J2108" i="2"/>
  <c r="M2108" i="2" s="1"/>
  <c r="S2107" i="2"/>
  <c r="G2108" i="2"/>
  <c r="I2108" i="2" l="1"/>
  <c r="L2108" i="2" s="1"/>
  <c r="N2108" i="2" s="1"/>
  <c r="O2108" i="2" s="1"/>
  <c r="O2109" i="2" l="1"/>
  <c r="U2108" i="2"/>
  <c r="R2108" i="2"/>
  <c r="T2108" i="2" s="1"/>
  <c r="P2108" i="2"/>
  <c r="V2108" i="2" s="1"/>
  <c r="F2109" i="2" s="1"/>
  <c r="Q2108" i="2"/>
  <c r="H2109" i="2" l="1"/>
  <c r="K2109" i="2" s="1"/>
  <c r="J2109" i="2"/>
  <c r="M2109" i="2" s="1"/>
  <c r="S2108" i="2"/>
  <c r="G2109" i="2"/>
  <c r="R2109" i="2"/>
  <c r="T2109" i="2" s="1"/>
  <c r="U2109" i="2"/>
  <c r="P2109" i="2"/>
  <c r="I2109" i="2" l="1"/>
  <c r="L2109" i="2" l="1"/>
  <c r="N2109" i="2" s="1"/>
  <c r="Q2109" i="2"/>
  <c r="S2109" i="2" l="1"/>
  <c r="V2109" i="2"/>
  <c r="F2110" i="2" s="1"/>
  <c r="G2110" i="2"/>
  <c r="I2110" i="2" l="1"/>
  <c r="L2110" i="2" s="1"/>
  <c r="J2110" i="2"/>
  <c r="M2110" i="2" s="1"/>
  <c r="H2110" i="2"/>
  <c r="K2110" i="2" s="1"/>
  <c r="N2110" i="2" s="1"/>
  <c r="O2110" i="2" s="1"/>
  <c r="R2110" i="2" l="1"/>
  <c r="T2110" i="2" s="1"/>
  <c r="Q2110" i="2"/>
  <c r="O2111" i="2"/>
  <c r="P2110" i="2"/>
  <c r="U2110" i="2"/>
  <c r="P2111" i="2" l="1"/>
  <c r="Q2111" i="2"/>
  <c r="S2111" i="2" s="1"/>
  <c r="R2111" i="2"/>
  <c r="T2111" i="2" s="1"/>
  <c r="U2111" i="2"/>
  <c r="S2110" i="2"/>
  <c r="G2111" i="2"/>
  <c r="G2112" i="2" s="1"/>
  <c r="V2110" i="2"/>
  <c r="F2111" i="2" s="1"/>
  <c r="V2111" i="2" l="1"/>
  <c r="F2112" i="2" s="1"/>
  <c r="J2111" i="2"/>
  <c r="M2111" i="2" s="1"/>
  <c r="I2111" i="2"/>
  <c r="L2111" i="2" s="1"/>
  <c r="H2111" i="2"/>
  <c r="K2111" i="2" s="1"/>
  <c r="N2111" i="2" l="1"/>
  <c r="H2112" i="2"/>
  <c r="K2112" i="2" s="1"/>
  <c r="N2112" i="2" s="1"/>
  <c r="O2112" i="2" s="1"/>
  <c r="I2112" i="2"/>
  <c r="L2112" i="2" s="1"/>
  <c r="J2112" i="2"/>
  <c r="M2112" i="2" s="1"/>
  <c r="U2112" i="2" l="1"/>
  <c r="R2112" i="2"/>
  <c r="T2112" i="2" s="1"/>
  <c r="Q2112" i="2"/>
  <c r="P2112" i="2"/>
  <c r="V2112" i="2" s="1"/>
  <c r="F2113" i="2" s="1"/>
  <c r="J2113" i="2" l="1"/>
  <c r="M2113" i="2" s="1"/>
  <c r="H2113" i="2"/>
  <c r="K2113" i="2" s="1"/>
  <c r="N2113" i="2" s="1"/>
  <c r="O2113" i="2" s="1"/>
  <c r="S2112" i="2"/>
  <c r="G2113" i="2"/>
  <c r="I2113" i="2" s="1"/>
  <c r="U2113" i="2" l="1"/>
  <c r="P2113" i="2"/>
  <c r="V2113" i="2" s="1"/>
  <c r="F2114" i="2" s="1"/>
  <c r="R2113" i="2"/>
  <c r="T2113" i="2" s="1"/>
  <c r="Q2113" i="2"/>
  <c r="S2113" i="2" s="1"/>
  <c r="J2114" i="2" l="1"/>
  <c r="M2114" i="2" s="1"/>
  <c r="H2114" i="2"/>
  <c r="K2114" i="2" s="1"/>
  <c r="N2114" i="2" s="1"/>
  <c r="O2114" i="2" s="1"/>
  <c r="I2114" i="2"/>
  <c r="U2114" i="2" l="1"/>
  <c r="P2114" i="2"/>
  <c r="R2114" i="2"/>
  <c r="T2114" i="2" s="1"/>
  <c r="Q2114" i="2"/>
  <c r="S2114" i="2" l="1"/>
  <c r="G2115" i="2"/>
  <c r="V2114" i="2"/>
  <c r="F2115" i="2" s="1"/>
  <c r="H2115" i="2" l="1"/>
  <c r="K2115" i="2" s="1"/>
  <c r="I2115" i="2"/>
  <c r="J2115" i="2"/>
  <c r="M2115" i="2" s="1"/>
  <c r="N2115" i="2" l="1"/>
  <c r="O2115" i="2" s="1"/>
  <c r="U2115" i="2" l="1"/>
  <c r="Q2115" i="2"/>
  <c r="P2115" i="2"/>
  <c r="V2115" i="2" s="1"/>
  <c r="F2116" i="2" s="1"/>
  <c r="R2115" i="2"/>
  <c r="T2115" i="2" s="1"/>
  <c r="J2116" i="2" l="1"/>
  <c r="M2116" i="2" s="1"/>
  <c r="H2116" i="2"/>
  <c r="K2116" i="2" s="1"/>
  <c r="N2116" i="2" s="1"/>
  <c r="O2116" i="2" s="1"/>
  <c r="S2115" i="2"/>
  <c r="G2116" i="2"/>
  <c r="I2116" i="2" l="1"/>
  <c r="P2116" i="2"/>
  <c r="R2116" i="2"/>
  <c r="T2116" i="2" s="1"/>
  <c r="U2116" i="2"/>
  <c r="Q2116" i="2"/>
  <c r="S2116" i="2" s="1"/>
  <c r="V2116" i="2" l="1"/>
  <c r="F2117" i="2" s="1"/>
  <c r="G2117" i="2"/>
  <c r="J2117" i="2" l="1"/>
  <c r="M2117" i="2" s="1"/>
  <c r="H2117" i="2"/>
  <c r="K2117" i="2" s="1"/>
  <c r="N2117" i="2" s="1"/>
  <c r="O2117" i="2" s="1"/>
  <c r="I2117" i="2"/>
  <c r="R2117" i="2" l="1"/>
  <c r="T2117" i="2" s="1"/>
  <c r="P2117" i="2"/>
  <c r="Q2117" i="2"/>
  <c r="U2117" i="2"/>
  <c r="S2117" i="2" l="1"/>
  <c r="G2118" i="2"/>
  <c r="V2117" i="2"/>
  <c r="F2118" i="2" s="1"/>
  <c r="J2118" i="2" l="1"/>
  <c r="M2118" i="2" s="1"/>
  <c r="I2118" i="2"/>
  <c r="H2118" i="2"/>
  <c r="K2118" i="2" s="1"/>
  <c r="N2118" i="2" s="1"/>
  <c r="O2118" i="2" s="1"/>
  <c r="U2118" i="2" l="1"/>
  <c r="R2118" i="2"/>
  <c r="T2118" i="2" s="1"/>
  <c r="P2118" i="2"/>
  <c r="Q2118" i="2"/>
  <c r="V2118" i="2" l="1"/>
  <c r="F2119" i="2" s="1"/>
  <c r="S2118" i="2"/>
  <c r="G2119" i="2"/>
  <c r="J2119" i="2" l="1"/>
  <c r="M2119" i="2" s="1"/>
  <c r="H2119" i="2"/>
  <c r="K2119" i="2" s="1"/>
  <c r="N2119" i="2" s="1"/>
  <c r="O2119" i="2" s="1"/>
  <c r="I2119" i="2"/>
  <c r="U2119" i="2" l="1"/>
  <c r="Q2119" i="2"/>
  <c r="R2119" i="2"/>
  <c r="T2119" i="2" s="1"/>
  <c r="P2119" i="2"/>
  <c r="V2119" i="2" l="1"/>
  <c r="F2120" i="2" s="1"/>
  <c r="S2119" i="2"/>
  <c r="G2120" i="2"/>
  <c r="J2120" i="2" l="1"/>
  <c r="M2120" i="2" s="1"/>
  <c r="I2120" i="2"/>
  <c r="H2120" i="2"/>
  <c r="K2120" i="2" s="1"/>
  <c r="N2120" i="2" s="1"/>
  <c r="O2120" i="2" s="1"/>
  <c r="U2120" i="2" l="1"/>
  <c r="R2120" i="2"/>
  <c r="T2120" i="2" s="1"/>
  <c r="Q2120" i="2"/>
  <c r="P2120" i="2"/>
  <c r="V2120" i="2" s="1"/>
  <c r="F2121" i="2" s="1"/>
  <c r="S2120" i="2" l="1"/>
  <c r="G2121" i="2"/>
  <c r="J2121" i="2"/>
  <c r="M2121" i="2" s="1"/>
  <c r="H2121" i="2"/>
  <c r="K2121" i="2" s="1"/>
  <c r="I2121" i="2"/>
  <c r="L2121" i="2" s="1"/>
  <c r="N2121" i="2" s="1"/>
  <c r="O2121" i="2" s="1"/>
  <c r="R2121" i="2" l="1"/>
  <c r="T2121" i="2" s="1"/>
  <c r="P2121" i="2"/>
  <c r="U2121" i="2"/>
  <c r="Q2121" i="2"/>
  <c r="S2121" i="2" s="1"/>
  <c r="G2122" i="2"/>
  <c r="V2121" i="2" l="1"/>
  <c r="F2122" i="2" s="1"/>
  <c r="I2122" i="2" l="1"/>
  <c r="J2122" i="2"/>
  <c r="M2122" i="2" s="1"/>
  <c r="H2122" i="2"/>
  <c r="K2122" i="2" s="1"/>
  <c r="N2122" i="2" s="1"/>
  <c r="O2122" i="2" s="1"/>
  <c r="U2122" i="2" l="1"/>
  <c r="P2122" i="2"/>
  <c r="Q2122" i="2"/>
  <c r="R2122" i="2"/>
  <c r="T2122" i="2" s="1"/>
  <c r="S2122" i="2" l="1"/>
  <c r="G2123" i="2"/>
  <c r="V2122" i="2"/>
  <c r="F2123" i="2" s="1"/>
  <c r="H2123" i="2" l="1"/>
  <c r="K2123" i="2" s="1"/>
  <c r="N2123" i="2" s="1"/>
  <c r="O2123" i="2" s="1"/>
  <c r="J2123" i="2"/>
  <c r="M2123" i="2" s="1"/>
  <c r="I2123" i="2"/>
  <c r="P2123" i="2" l="1"/>
  <c r="V2123" i="2" s="1"/>
  <c r="F2124" i="2" s="1"/>
  <c r="U2123" i="2"/>
  <c r="O2124" i="2"/>
  <c r="R2123" i="2"/>
  <c r="T2123" i="2" s="1"/>
  <c r="Q2123" i="2"/>
  <c r="S2123" i="2" l="1"/>
  <c r="G2124" i="2"/>
  <c r="R2124" i="2"/>
  <c r="T2124" i="2" s="1"/>
  <c r="U2124" i="2"/>
  <c r="Q2124" i="2"/>
  <c r="I2124" i="2"/>
  <c r="J2124" i="2"/>
  <c r="M2124" i="2" s="1"/>
  <c r="H2124" i="2"/>
  <c r="K2124" i="2" s="1"/>
  <c r="N2124" i="2" l="1"/>
  <c r="P2124" i="2"/>
  <c r="V2124" i="2" s="1"/>
  <c r="F2125" i="2" s="1"/>
  <c r="S2124" i="2"/>
  <c r="G2125" i="2"/>
  <c r="J2125" i="2" l="1"/>
  <c r="M2125" i="2" s="1"/>
  <c r="I2125" i="2"/>
  <c r="H2125" i="2"/>
  <c r="K2125" i="2" s="1"/>
  <c r="N2125" i="2" s="1"/>
  <c r="O2125" i="2" s="1"/>
  <c r="U2125" i="2" l="1"/>
  <c r="P2125" i="2"/>
  <c r="R2125" i="2"/>
  <c r="T2125" i="2" s="1"/>
  <c r="Q2125" i="2"/>
  <c r="S2125" i="2" l="1"/>
  <c r="G2126" i="2"/>
  <c r="V2125" i="2"/>
  <c r="F2126" i="2" s="1"/>
  <c r="J2126" i="2" l="1"/>
  <c r="M2126" i="2" s="1"/>
  <c r="H2126" i="2"/>
  <c r="K2126" i="2" s="1"/>
  <c r="N2126" i="2" s="1"/>
  <c r="O2126" i="2" s="1"/>
  <c r="I2126" i="2"/>
  <c r="Q2126" i="2" l="1"/>
  <c r="P2126" i="2"/>
  <c r="R2126" i="2"/>
  <c r="T2126" i="2" s="1"/>
  <c r="U2126" i="2"/>
  <c r="V2126" i="2" l="1"/>
  <c r="F2127" i="2" s="1"/>
  <c r="S2126" i="2"/>
  <c r="G2127" i="2"/>
  <c r="J2127" i="2" l="1"/>
  <c r="M2127" i="2" s="1"/>
  <c r="I2127" i="2"/>
  <c r="H2127" i="2"/>
  <c r="K2127" i="2" s="1"/>
  <c r="N2127" i="2" s="1"/>
  <c r="O2127" i="2" s="1"/>
  <c r="P2127" i="2" l="1"/>
  <c r="U2127" i="2"/>
  <c r="R2127" i="2"/>
  <c r="T2127" i="2" s="1"/>
  <c r="Q2127" i="2"/>
  <c r="S2127" i="2" l="1"/>
  <c r="G2128" i="2"/>
  <c r="V2127" i="2"/>
  <c r="F2128" i="2" s="1"/>
  <c r="H2128" i="2" l="1"/>
  <c r="K2128" i="2" s="1"/>
  <c r="J2128" i="2"/>
  <c r="M2128" i="2" s="1"/>
  <c r="I2128" i="2"/>
  <c r="L2128" i="2" s="1"/>
  <c r="N2128" i="2" s="1"/>
  <c r="O2128" i="2" s="1"/>
  <c r="U2128" i="2" l="1"/>
  <c r="P2128" i="2"/>
  <c r="R2128" i="2"/>
  <c r="T2128" i="2" s="1"/>
  <c r="Q2128" i="2"/>
  <c r="S2128" i="2" l="1"/>
  <c r="G2129" i="2"/>
  <c r="V2128" i="2"/>
  <c r="F2129" i="2" s="1"/>
  <c r="H2129" i="2" l="1"/>
  <c r="K2129" i="2" s="1"/>
  <c r="J2129" i="2"/>
  <c r="M2129" i="2" s="1"/>
  <c r="I2129" i="2"/>
  <c r="L2129" i="2" s="1"/>
  <c r="N2129" i="2" s="1"/>
  <c r="O2129" i="2" s="1"/>
  <c r="R2129" i="2" l="1"/>
  <c r="T2129" i="2" s="1"/>
  <c r="P2129" i="2"/>
  <c r="U2129" i="2"/>
  <c r="Q2129" i="2"/>
  <c r="S2129" i="2" l="1"/>
  <c r="G2130" i="2"/>
  <c r="V2129" i="2"/>
  <c r="F2130" i="2" s="1"/>
  <c r="J2130" i="2" l="1"/>
  <c r="M2130" i="2" s="1"/>
  <c r="H2130" i="2"/>
  <c r="K2130" i="2" s="1"/>
  <c r="I2130" i="2"/>
  <c r="L2130" i="2" s="1"/>
  <c r="N2130" i="2" s="1"/>
  <c r="O2130" i="2" s="1"/>
  <c r="U2130" i="2" l="1"/>
  <c r="R2130" i="2"/>
  <c r="T2130" i="2" s="1"/>
  <c r="Q2130" i="2"/>
  <c r="P2130" i="2"/>
  <c r="V2130" i="2" s="1"/>
  <c r="F2131" i="2" s="1"/>
  <c r="J2131" i="2" l="1"/>
  <c r="M2131" i="2" s="1"/>
  <c r="H2131" i="2"/>
  <c r="K2131" i="2" s="1"/>
  <c r="S2130" i="2"/>
  <c r="G2131" i="2"/>
  <c r="I2131" i="2" l="1"/>
  <c r="L2131" i="2" s="1"/>
  <c r="N2131" i="2"/>
  <c r="O2131" i="2" s="1"/>
  <c r="R2131" i="2" l="1"/>
  <c r="T2131" i="2" s="1"/>
  <c r="U2131" i="2"/>
  <c r="Q2131" i="2"/>
  <c r="P2131" i="2"/>
  <c r="V2131" i="2" s="1"/>
  <c r="F2132" i="2" s="1"/>
  <c r="J2132" i="2" l="1"/>
  <c r="M2132" i="2" s="1"/>
  <c r="H2132" i="2"/>
  <c r="K2132" i="2" s="1"/>
  <c r="S2131" i="2"/>
  <c r="G2132" i="2"/>
  <c r="I2132" i="2" l="1"/>
  <c r="L2132" i="2" s="1"/>
  <c r="N2132" i="2" s="1"/>
  <c r="O2132" i="2" s="1"/>
  <c r="U2132" i="2" l="1"/>
  <c r="R2132" i="2"/>
  <c r="T2132" i="2" s="1"/>
  <c r="Q2132" i="2"/>
  <c r="P2132" i="2"/>
  <c r="V2132" i="2" s="1"/>
  <c r="F2133" i="2" s="1"/>
  <c r="J2133" i="2" l="1"/>
  <c r="M2133" i="2" s="1"/>
  <c r="H2133" i="2"/>
  <c r="K2133" i="2" s="1"/>
  <c r="S2132" i="2"/>
  <c r="G2133" i="2"/>
  <c r="I2133" i="2" l="1"/>
  <c r="L2133" i="2" s="1"/>
  <c r="N2133" i="2" s="1"/>
  <c r="O2133" i="2" s="1"/>
  <c r="R2133" i="2" l="1"/>
  <c r="T2133" i="2" s="1"/>
  <c r="P2133" i="2"/>
  <c r="U2133" i="2"/>
  <c r="Q2133" i="2"/>
  <c r="S2133" i="2" l="1"/>
  <c r="G2134" i="2"/>
  <c r="V2133" i="2"/>
  <c r="F2134" i="2" s="1"/>
  <c r="I2134" i="2" l="1"/>
  <c r="L2134" i="2" s="1"/>
  <c r="J2134" i="2"/>
  <c r="M2134" i="2" s="1"/>
  <c r="H2134" i="2"/>
  <c r="K2134" i="2" s="1"/>
  <c r="N2134" i="2" s="1"/>
  <c r="O2134" i="2" s="1"/>
  <c r="U2134" i="2" l="1"/>
  <c r="R2134" i="2"/>
  <c r="T2134" i="2" s="1"/>
  <c r="Q2134" i="2"/>
  <c r="P2134" i="2"/>
  <c r="V2134" i="2" s="1"/>
  <c r="F2135" i="2" s="1"/>
  <c r="J2135" i="2" l="1"/>
  <c r="M2135" i="2" s="1"/>
  <c r="H2135" i="2"/>
  <c r="K2135" i="2" s="1"/>
  <c r="S2134" i="2"/>
  <c r="G2135" i="2"/>
  <c r="I2135" i="2" l="1"/>
  <c r="L2135" i="2" s="1"/>
  <c r="N2135" i="2" s="1"/>
  <c r="O2135" i="2" s="1"/>
  <c r="P2135" i="2" l="1"/>
  <c r="U2135" i="2"/>
  <c r="R2135" i="2"/>
  <c r="T2135" i="2" s="1"/>
  <c r="Q2135" i="2"/>
  <c r="S2135" i="2" l="1"/>
  <c r="G2136" i="2"/>
  <c r="V2135" i="2"/>
  <c r="F2136" i="2" s="1"/>
  <c r="I2136" i="2" l="1"/>
  <c r="L2136" i="2" s="1"/>
  <c r="J2136" i="2"/>
  <c r="M2136" i="2" s="1"/>
  <c r="H2136" i="2"/>
  <c r="K2136" i="2" s="1"/>
  <c r="N2136" i="2" s="1"/>
  <c r="O2136" i="2" s="1"/>
  <c r="U2136" i="2" l="1"/>
  <c r="R2136" i="2"/>
  <c r="T2136" i="2" s="1"/>
  <c r="Q2136" i="2"/>
  <c r="P2136" i="2"/>
  <c r="V2136" i="2" s="1"/>
  <c r="F2137" i="2" s="1"/>
  <c r="J2137" i="2" l="1"/>
  <c r="M2137" i="2" s="1"/>
  <c r="H2137" i="2"/>
  <c r="K2137" i="2" s="1"/>
  <c r="N2137" i="2" s="1"/>
  <c r="O2137" i="2" s="1"/>
  <c r="S2136" i="2"/>
  <c r="G2137" i="2"/>
  <c r="I2137" i="2" s="1"/>
  <c r="Q2137" i="2" s="1"/>
  <c r="U2137" i="2" l="1"/>
  <c r="R2137" i="2"/>
  <c r="T2137" i="2" s="1"/>
  <c r="P2137" i="2"/>
  <c r="V2137" i="2" s="1"/>
  <c r="F2138" i="2" s="1"/>
  <c r="J2138" i="2" l="1"/>
  <c r="M2138" i="2" s="1"/>
  <c r="I2138" i="2"/>
  <c r="H2138" i="2"/>
  <c r="K2138" i="2" s="1"/>
  <c r="N2138" i="2" s="1"/>
  <c r="O2138" i="2" s="1"/>
  <c r="S2137" i="2"/>
  <c r="P2138" i="2" l="1"/>
  <c r="R2138" i="2"/>
  <c r="T2138" i="2" s="1"/>
  <c r="U2138" i="2"/>
  <c r="Q2138" i="2"/>
  <c r="S2138" i="2" l="1"/>
  <c r="G2139" i="2"/>
  <c r="V2138" i="2"/>
  <c r="F2139" i="2" s="1"/>
  <c r="J2139" i="2" l="1"/>
  <c r="M2139" i="2" s="1"/>
  <c r="I2139" i="2"/>
  <c r="H2139" i="2"/>
  <c r="K2139" i="2" s="1"/>
  <c r="N2139" i="2" s="1"/>
  <c r="O2139" i="2" s="1"/>
  <c r="Q2139" i="2" l="1"/>
  <c r="P2139" i="2"/>
  <c r="R2139" i="2"/>
  <c r="T2139" i="2" s="1"/>
  <c r="U2139" i="2"/>
  <c r="V2139" i="2" s="1"/>
  <c r="F2140" i="2" s="1"/>
  <c r="J2140" i="2" l="1"/>
  <c r="M2140" i="2" s="1"/>
  <c r="H2140" i="2"/>
  <c r="K2140" i="2" s="1"/>
  <c r="N2140" i="2" s="1"/>
  <c r="O2140" i="2" s="1"/>
  <c r="S2139" i="2"/>
  <c r="G2140" i="2"/>
  <c r="I2140" i="2" l="1"/>
  <c r="Q2140" i="2"/>
  <c r="P2140" i="2"/>
  <c r="U2140" i="2"/>
  <c r="V2140" i="2" s="1"/>
  <c r="F2141" i="2" s="1"/>
  <c r="R2140" i="2"/>
  <c r="T2140" i="2" s="1"/>
  <c r="J2141" i="2" l="1"/>
  <c r="M2141" i="2" s="1"/>
  <c r="H2141" i="2"/>
  <c r="K2141" i="2" s="1"/>
  <c r="N2141" i="2" s="1"/>
  <c r="O2141" i="2" s="1"/>
  <c r="S2140" i="2"/>
  <c r="G2141" i="2"/>
  <c r="I2141" i="2" l="1"/>
  <c r="R2141" i="2"/>
  <c r="T2141" i="2" s="1"/>
  <c r="Q2141" i="2"/>
  <c r="P2141" i="2"/>
  <c r="U2141" i="2"/>
  <c r="V2141" i="2" l="1"/>
  <c r="F2142" i="2" s="1"/>
  <c r="S2141" i="2"/>
  <c r="G2142" i="2"/>
  <c r="J2142" i="2" l="1"/>
  <c r="M2142" i="2" s="1"/>
  <c r="I2142" i="2"/>
  <c r="H2142" i="2"/>
  <c r="K2142" i="2" s="1"/>
  <c r="N2142" i="2" s="1"/>
  <c r="O2142" i="2" s="1"/>
  <c r="U2142" i="2" l="1"/>
  <c r="R2142" i="2"/>
  <c r="T2142" i="2" s="1"/>
  <c r="Q2142" i="2"/>
  <c r="P2142" i="2"/>
  <c r="V2142" i="2" s="1"/>
  <c r="F2143" i="2" s="1"/>
  <c r="J2143" i="2" l="1"/>
  <c r="M2143" i="2" s="1"/>
  <c r="H2143" i="2"/>
  <c r="K2143" i="2" s="1"/>
  <c r="N2143" i="2" s="1"/>
  <c r="O2143" i="2" s="1"/>
  <c r="S2142" i="2"/>
  <c r="G2143" i="2"/>
  <c r="I2143" i="2" l="1"/>
  <c r="R2143" i="2"/>
  <c r="T2143" i="2" s="1"/>
  <c r="Q2143" i="2"/>
  <c r="P2143" i="2"/>
  <c r="U2143" i="2"/>
  <c r="V2143" i="2" s="1"/>
  <c r="F2144" i="2" s="1"/>
  <c r="J2144" i="2" l="1"/>
  <c r="M2144" i="2" s="1"/>
  <c r="H2144" i="2"/>
  <c r="K2144" i="2" s="1"/>
  <c r="N2144" i="2" s="1"/>
  <c r="O2144" i="2" s="1"/>
  <c r="S2143" i="2"/>
  <c r="G2144" i="2"/>
  <c r="R2144" i="2" l="1"/>
  <c r="T2144" i="2" s="1"/>
  <c r="Q2144" i="2"/>
  <c r="P2144" i="2"/>
  <c r="U2144" i="2"/>
  <c r="V2144" i="2" s="1"/>
  <c r="F2145" i="2" s="1"/>
  <c r="I2144" i="2"/>
  <c r="J2145" i="2" l="1"/>
  <c r="M2145" i="2" s="1"/>
  <c r="H2145" i="2"/>
  <c r="K2145" i="2" s="1"/>
  <c r="S2144" i="2"/>
  <c r="G2145" i="2"/>
  <c r="N2145" i="2" l="1"/>
  <c r="O2145" i="2" s="1"/>
  <c r="I2145" i="2"/>
  <c r="R2145" i="2" l="1"/>
  <c r="T2145" i="2" s="1"/>
  <c r="P2145" i="2"/>
  <c r="U2145" i="2"/>
  <c r="Q2145" i="2"/>
  <c r="S2145" i="2" l="1"/>
  <c r="G2146" i="2"/>
  <c r="V2145" i="2"/>
  <c r="F2146" i="2" s="1"/>
  <c r="J2146" i="2" l="1"/>
  <c r="M2146" i="2" s="1"/>
  <c r="H2146" i="2"/>
  <c r="K2146" i="2" s="1"/>
  <c r="N2146" i="2" s="1"/>
  <c r="O2146" i="2" s="1"/>
  <c r="I2146" i="2"/>
  <c r="U2146" i="2" l="1"/>
  <c r="R2146" i="2"/>
  <c r="T2146" i="2" s="1"/>
  <c r="Q2146" i="2"/>
  <c r="P2146" i="2"/>
  <c r="V2146" i="2" s="1"/>
  <c r="F2147" i="2" s="1"/>
  <c r="S2146" i="2" l="1"/>
  <c r="G2147" i="2"/>
  <c r="J2147" i="2"/>
  <c r="M2147" i="2" s="1"/>
  <c r="H2147" i="2"/>
  <c r="K2147" i="2" s="1"/>
  <c r="I2147" i="2"/>
  <c r="L2147" i="2" s="1"/>
  <c r="N2147" i="2" s="1"/>
  <c r="O2147" i="2" s="1"/>
  <c r="U2147" i="2" l="1"/>
  <c r="R2147" i="2"/>
  <c r="T2147" i="2" s="1"/>
  <c r="Q2147" i="2"/>
  <c r="P2147" i="2"/>
  <c r="V2147" i="2" s="1"/>
  <c r="F2148" i="2" s="1"/>
  <c r="G2148" i="2"/>
  <c r="I2148" i="2" l="1"/>
  <c r="J2148" i="2"/>
  <c r="M2148" i="2" s="1"/>
  <c r="H2148" i="2"/>
  <c r="K2148" i="2" s="1"/>
  <c r="N2148" i="2" s="1"/>
  <c r="O2148" i="2" s="1"/>
  <c r="S2147" i="2"/>
  <c r="U2148" i="2" l="1"/>
  <c r="R2148" i="2"/>
  <c r="T2148" i="2" s="1"/>
  <c r="Q2148" i="2"/>
  <c r="P2148" i="2"/>
  <c r="V2148" i="2" s="1"/>
  <c r="F2149" i="2" s="1"/>
  <c r="J2149" i="2" l="1"/>
  <c r="M2149" i="2" s="1"/>
  <c r="H2149" i="2"/>
  <c r="K2149" i="2" s="1"/>
  <c r="S2148" i="2"/>
  <c r="G2149" i="2"/>
  <c r="I2149" i="2" l="1"/>
  <c r="N2149" i="2"/>
  <c r="O2149" i="2" s="1"/>
  <c r="R2149" i="2" l="1"/>
  <c r="T2149" i="2" s="1"/>
  <c r="Q2149" i="2"/>
  <c r="P2149" i="2"/>
  <c r="U2149" i="2"/>
  <c r="V2149" i="2" s="1"/>
  <c r="F2150" i="2" s="1"/>
  <c r="J2150" i="2" l="1"/>
  <c r="M2150" i="2" s="1"/>
  <c r="H2150" i="2"/>
  <c r="K2150" i="2" s="1"/>
  <c r="N2150" i="2" s="1"/>
  <c r="O2150" i="2" s="1"/>
  <c r="S2149" i="2"/>
  <c r="G2150" i="2"/>
  <c r="Q2150" i="2" l="1"/>
  <c r="P2150" i="2"/>
  <c r="R2150" i="2"/>
  <c r="T2150" i="2" s="1"/>
  <c r="U2150" i="2"/>
  <c r="I2150" i="2"/>
  <c r="V2150" i="2" l="1"/>
  <c r="F2151" i="2" s="1"/>
  <c r="S2150" i="2"/>
  <c r="G2151" i="2"/>
  <c r="J2151" i="2" l="1"/>
  <c r="M2151" i="2" s="1"/>
  <c r="I2151" i="2"/>
  <c r="L2151" i="2" s="1"/>
  <c r="H2151" i="2"/>
  <c r="K2151" i="2" s="1"/>
  <c r="N2151" i="2" s="1"/>
  <c r="O2151" i="2" s="1"/>
  <c r="R2151" i="2" l="1"/>
  <c r="T2151" i="2" s="1"/>
  <c r="Q2151" i="2"/>
  <c r="P2151" i="2"/>
  <c r="U2151" i="2"/>
  <c r="V2151" i="2" s="1"/>
  <c r="F2152" i="2" s="1"/>
  <c r="J2152" i="2" l="1"/>
  <c r="M2152" i="2" s="1"/>
  <c r="H2152" i="2"/>
  <c r="K2152" i="2" s="1"/>
  <c r="S2151" i="2"/>
  <c r="G2152" i="2"/>
  <c r="I2152" i="2" l="1"/>
  <c r="L2152" i="2" s="1"/>
  <c r="N2152" i="2" s="1"/>
  <c r="O2152" i="2" s="1"/>
  <c r="Q2152" i="2" l="1"/>
  <c r="R2152" i="2"/>
  <c r="T2152" i="2" s="1"/>
  <c r="P2152" i="2"/>
  <c r="U2152" i="2"/>
  <c r="V2152" i="2" s="1"/>
  <c r="F2153" i="2" s="1"/>
  <c r="J2153" i="2" l="1"/>
  <c r="M2153" i="2" s="1"/>
  <c r="H2153" i="2"/>
  <c r="K2153" i="2" s="1"/>
  <c r="S2152" i="2"/>
  <c r="G2153" i="2"/>
  <c r="I2153" i="2" l="1"/>
  <c r="L2153" i="2" s="1"/>
  <c r="N2153" i="2" s="1"/>
  <c r="O2153" i="2" s="1"/>
  <c r="R2153" i="2" l="1"/>
  <c r="T2153" i="2" s="1"/>
  <c r="Q2153" i="2"/>
  <c r="P2153" i="2"/>
  <c r="U2153" i="2"/>
  <c r="V2153" i="2" l="1"/>
  <c r="F2154" i="2" s="1"/>
  <c r="S2153" i="2"/>
  <c r="G2154" i="2"/>
  <c r="J2154" i="2" l="1"/>
  <c r="M2154" i="2" s="1"/>
  <c r="I2154" i="2"/>
  <c r="L2154" i="2" s="1"/>
  <c r="H2154" i="2"/>
  <c r="K2154" i="2" s="1"/>
  <c r="N2154" i="2" s="1"/>
  <c r="O2154" i="2" s="1"/>
  <c r="Q2154" i="2" l="1"/>
  <c r="P2154" i="2"/>
  <c r="R2154" i="2"/>
  <c r="T2154" i="2" s="1"/>
  <c r="U2154" i="2"/>
  <c r="V2154" i="2" s="1"/>
  <c r="F2155" i="2" s="1"/>
  <c r="J2155" i="2" l="1"/>
  <c r="M2155" i="2" s="1"/>
  <c r="H2155" i="2"/>
  <c r="K2155" i="2" s="1"/>
  <c r="S2154" i="2"/>
  <c r="G2155" i="2"/>
  <c r="I2155" i="2" l="1"/>
  <c r="L2155" i="2" s="1"/>
  <c r="N2155" i="2" s="1"/>
  <c r="O2155" i="2" s="1"/>
  <c r="R2155" i="2" l="1"/>
  <c r="T2155" i="2" s="1"/>
  <c r="P2155" i="2"/>
  <c r="Q2155" i="2"/>
  <c r="U2155" i="2"/>
  <c r="S2155" i="2" l="1"/>
  <c r="G2156" i="2"/>
  <c r="V2155" i="2"/>
  <c r="F2156" i="2" s="1"/>
  <c r="J2156" i="2" l="1"/>
  <c r="M2156" i="2" s="1"/>
  <c r="I2156" i="2"/>
  <c r="L2156" i="2" s="1"/>
  <c r="H2156" i="2"/>
  <c r="K2156" i="2" s="1"/>
  <c r="N2156" i="2" s="1"/>
  <c r="O2156" i="2" s="1"/>
  <c r="R2156" i="2" l="1"/>
  <c r="T2156" i="2" s="1"/>
  <c r="Q2156" i="2"/>
  <c r="P2156" i="2"/>
  <c r="U2156" i="2"/>
  <c r="V2156" i="2" s="1"/>
  <c r="F2157" i="2" s="1"/>
  <c r="J2157" i="2" l="1"/>
  <c r="M2157" i="2" s="1"/>
  <c r="H2157" i="2"/>
  <c r="K2157" i="2" s="1"/>
  <c r="S2156" i="2"/>
  <c r="G2157" i="2"/>
  <c r="I2157" i="2" l="1"/>
  <c r="L2157" i="2" s="1"/>
  <c r="N2157" i="2" s="1"/>
  <c r="O2157" i="2" s="1"/>
  <c r="R2157" i="2" l="1"/>
  <c r="T2157" i="2" s="1"/>
  <c r="P2157" i="2"/>
  <c r="U2157" i="2"/>
  <c r="Q2157" i="2"/>
  <c r="S2157" i="2" l="1"/>
  <c r="G2158" i="2"/>
  <c r="V2157" i="2"/>
  <c r="F2158" i="2" s="1"/>
  <c r="I2158" i="2" l="1"/>
  <c r="L2158" i="2" s="1"/>
  <c r="J2158" i="2"/>
  <c r="M2158" i="2" s="1"/>
  <c r="H2158" i="2"/>
  <c r="K2158" i="2" s="1"/>
  <c r="N2158" i="2" s="1"/>
  <c r="O2158" i="2" s="1"/>
  <c r="R2158" i="2" l="1"/>
  <c r="T2158" i="2" s="1"/>
  <c r="P2158" i="2"/>
  <c r="U2158" i="2"/>
  <c r="Q2158" i="2"/>
  <c r="S2158" i="2" l="1"/>
  <c r="G2159" i="2"/>
  <c r="V2158" i="2"/>
  <c r="F2159" i="2" s="1"/>
  <c r="I2159" i="2" l="1"/>
  <c r="L2159" i="2" s="1"/>
  <c r="H2159" i="2"/>
  <c r="K2159" i="2" s="1"/>
  <c r="N2159" i="2" s="1"/>
  <c r="O2159" i="2" s="1"/>
  <c r="J2159" i="2"/>
  <c r="M2159" i="2" s="1"/>
  <c r="P2159" i="2" l="1"/>
  <c r="R2159" i="2"/>
  <c r="T2159" i="2" s="1"/>
  <c r="Q2159" i="2"/>
  <c r="U2159" i="2"/>
  <c r="S2159" i="2" l="1"/>
  <c r="G2160" i="2"/>
  <c r="V2159" i="2"/>
  <c r="F2160" i="2" s="1"/>
  <c r="I2160" i="2" l="1"/>
  <c r="L2160" i="2" s="1"/>
  <c r="J2160" i="2"/>
  <c r="M2160" i="2" s="1"/>
  <c r="H2160" i="2"/>
  <c r="K2160" i="2" s="1"/>
  <c r="N2160" i="2" l="1"/>
  <c r="O2160" i="2" s="1"/>
  <c r="R2160" i="2" l="1"/>
  <c r="T2160" i="2" s="1"/>
  <c r="Q2160" i="2"/>
  <c r="P2160" i="2"/>
  <c r="U2160" i="2"/>
  <c r="V2160" i="2" s="1"/>
  <c r="F2161" i="2" s="1"/>
  <c r="J2161" i="2" l="1"/>
  <c r="M2161" i="2" s="1"/>
  <c r="H2161" i="2"/>
  <c r="K2161" i="2" s="1"/>
  <c r="S2160" i="2"/>
  <c r="G2161" i="2"/>
  <c r="I2161" i="2" s="1"/>
  <c r="L2161" i="2" s="1"/>
  <c r="N2161" i="2" l="1"/>
  <c r="O2161" i="2" s="1"/>
  <c r="R2161" i="2" l="1"/>
  <c r="T2161" i="2" s="1"/>
  <c r="Q2161" i="2"/>
  <c r="P2161" i="2"/>
  <c r="U2161" i="2"/>
  <c r="V2161" i="2" s="1"/>
  <c r="F2162" i="2" s="1"/>
  <c r="J2162" i="2" l="1"/>
  <c r="M2162" i="2" s="1"/>
  <c r="I2162" i="2"/>
  <c r="L2162" i="2" s="1"/>
  <c r="H2162" i="2"/>
  <c r="K2162" i="2" s="1"/>
  <c r="N2162" i="2" s="1"/>
  <c r="O2162" i="2" s="1"/>
  <c r="S2161" i="2"/>
  <c r="P2162" i="2" l="1"/>
  <c r="O2163" i="2"/>
  <c r="U2162" i="2"/>
  <c r="R2162" i="2"/>
  <c r="T2162" i="2" s="1"/>
  <c r="Q2162" i="2"/>
  <c r="S2162" i="2" l="1"/>
  <c r="G2163" i="2"/>
  <c r="U2163" i="2"/>
  <c r="R2163" i="2"/>
  <c r="T2163" i="2" s="1"/>
  <c r="P2163" i="2"/>
  <c r="V2162" i="2"/>
  <c r="F2163" i="2" s="1"/>
  <c r="J2163" i="2" l="1"/>
  <c r="M2163" i="2" s="1"/>
  <c r="I2163" i="2"/>
  <c r="Q2163" i="2" s="1"/>
  <c r="S2163" i="2" s="1"/>
  <c r="H2163" i="2"/>
  <c r="K2163" i="2" s="1"/>
  <c r="N2163" i="2" s="1"/>
  <c r="V2163" i="2"/>
  <c r="F2164" i="2" s="1"/>
  <c r="G2164" i="2"/>
  <c r="J2164" i="2" l="1"/>
  <c r="M2164" i="2" s="1"/>
  <c r="I2164" i="2"/>
  <c r="H2164" i="2"/>
  <c r="K2164" i="2" s="1"/>
  <c r="N2164" i="2" s="1"/>
  <c r="O2164" i="2" s="1"/>
  <c r="O2165" i="2" l="1"/>
  <c r="Q2164" i="2"/>
  <c r="R2164" i="2"/>
  <c r="T2164" i="2" s="1"/>
  <c r="P2164" i="2"/>
  <c r="U2164" i="2"/>
  <c r="V2164" i="2" s="1"/>
  <c r="F2165" i="2" s="1"/>
  <c r="J2165" i="2" l="1"/>
  <c r="M2165" i="2" s="1"/>
  <c r="H2165" i="2"/>
  <c r="K2165" i="2" s="1"/>
  <c r="S2164" i="2"/>
  <c r="G2165" i="2"/>
  <c r="P2165" i="2"/>
  <c r="Q2165" i="2"/>
  <c r="S2165" i="2" s="1"/>
  <c r="R2165" i="2"/>
  <c r="T2165" i="2" s="1"/>
  <c r="U2165" i="2"/>
  <c r="V2165" i="2" s="1"/>
  <c r="F2166" i="2" s="1"/>
  <c r="J2166" i="2" l="1"/>
  <c r="M2166" i="2" s="1"/>
  <c r="H2166" i="2"/>
  <c r="K2166" i="2" s="1"/>
  <c r="N2166" i="2" s="1"/>
  <c r="O2166" i="2" s="1"/>
  <c r="G2166" i="2"/>
  <c r="I2165" i="2"/>
  <c r="N2165" i="2"/>
  <c r="R2166" i="2" l="1"/>
  <c r="T2166" i="2" s="1"/>
  <c r="Q2166" i="2"/>
  <c r="P2166" i="2"/>
  <c r="U2166" i="2"/>
  <c r="V2166" i="2" s="1"/>
  <c r="F2167" i="2" s="1"/>
  <c r="I2166" i="2"/>
  <c r="S2166" i="2" l="1"/>
  <c r="J2167" i="2"/>
  <c r="M2167" i="2" s="1"/>
  <c r="H2167" i="2"/>
  <c r="K2167" i="2" s="1"/>
  <c r="N2167" i="2" s="1"/>
  <c r="O2167" i="2" s="1"/>
  <c r="G2167" i="2"/>
  <c r="I2167" i="2" l="1"/>
  <c r="R2167" i="2"/>
  <c r="T2167" i="2" s="1"/>
  <c r="Q2167" i="2"/>
  <c r="S2167" i="2" s="1"/>
  <c r="P2167" i="2"/>
  <c r="V2167" i="2" s="1"/>
  <c r="F2168" i="2" s="1"/>
  <c r="U2167" i="2"/>
  <c r="J2168" i="2" l="1"/>
  <c r="M2168" i="2" s="1"/>
  <c r="I2168" i="2"/>
  <c r="H2168" i="2"/>
  <c r="K2168" i="2" s="1"/>
  <c r="N2168" i="2" s="1"/>
  <c r="O2168" i="2" s="1"/>
  <c r="G2168" i="2"/>
  <c r="R2168" i="2" l="1"/>
  <c r="T2168" i="2" s="1"/>
  <c r="Q2168" i="2"/>
  <c r="P2168" i="2"/>
  <c r="U2168" i="2"/>
  <c r="V2168" i="2" l="1"/>
  <c r="F2169" i="2" s="1"/>
  <c r="S2168" i="2"/>
  <c r="G2169" i="2"/>
  <c r="J2169" i="2" l="1"/>
  <c r="M2169" i="2" s="1"/>
  <c r="I2169" i="2"/>
  <c r="H2169" i="2"/>
  <c r="K2169" i="2" s="1"/>
  <c r="N2169" i="2" s="1"/>
  <c r="O2169" i="2" s="1"/>
  <c r="R2169" i="2" l="1"/>
  <c r="T2169" i="2" s="1"/>
  <c r="U2169" i="2"/>
  <c r="Q2169" i="2"/>
  <c r="P2169" i="2"/>
  <c r="V2169" i="2" s="1"/>
  <c r="F2170" i="2" s="1"/>
  <c r="I2170" i="2" l="1"/>
  <c r="H2170" i="2"/>
  <c r="K2170" i="2" s="1"/>
  <c r="J2170" i="2"/>
  <c r="M2170" i="2" s="1"/>
  <c r="S2169" i="2"/>
  <c r="G2170" i="2"/>
  <c r="N2170" i="2" l="1"/>
  <c r="O2170" i="2" s="1"/>
  <c r="Q2170" i="2" l="1"/>
  <c r="R2170" i="2"/>
  <c r="T2170" i="2" s="1"/>
  <c r="P2170" i="2"/>
  <c r="U2170" i="2"/>
  <c r="V2170" i="2" l="1"/>
  <c r="F2171" i="2" s="1"/>
  <c r="S2170" i="2"/>
  <c r="G2171" i="2"/>
  <c r="J2171" i="2" l="1"/>
  <c r="M2171" i="2" s="1"/>
  <c r="I2171" i="2"/>
  <c r="H2171" i="2"/>
  <c r="K2171" i="2" s="1"/>
  <c r="N2171" i="2" s="1"/>
  <c r="O2171" i="2" s="1"/>
  <c r="R2171" i="2" l="1"/>
  <c r="T2171" i="2" s="1"/>
  <c r="Q2171" i="2"/>
  <c r="P2171" i="2"/>
  <c r="U2171" i="2"/>
  <c r="V2171" i="2" l="1"/>
  <c r="F2172" i="2" s="1"/>
  <c r="S2171" i="2"/>
  <c r="G2172" i="2"/>
  <c r="I2172" i="2" l="1"/>
  <c r="J2172" i="2"/>
  <c r="M2172" i="2" s="1"/>
  <c r="H2172" i="2"/>
  <c r="K2172" i="2" s="1"/>
  <c r="N2172" i="2" l="1"/>
  <c r="O2172" i="2" s="1"/>
  <c r="R2172" i="2" l="1"/>
  <c r="T2172" i="2" s="1"/>
  <c r="Q2172" i="2"/>
  <c r="P2172" i="2"/>
  <c r="U2172" i="2"/>
  <c r="V2172" i="2" s="1"/>
  <c r="F2173" i="2" s="1"/>
  <c r="J2173" i="2" l="1"/>
  <c r="M2173" i="2" s="1"/>
  <c r="H2173" i="2"/>
  <c r="K2173" i="2" s="1"/>
  <c r="N2173" i="2" s="1"/>
  <c r="O2173" i="2" s="1"/>
  <c r="S2172" i="2"/>
  <c r="G2173" i="2"/>
  <c r="I2173" i="2" l="1"/>
  <c r="R2173" i="2"/>
  <c r="T2173" i="2" s="1"/>
  <c r="Q2173" i="2"/>
  <c r="P2173" i="2"/>
  <c r="U2173" i="2"/>
  <c r="V2173" i="2" s="1"/>
  <c r="F2174" i="2" s="1"/>
  <c r="J2174" i="2" l="1"/>
  <c r="M2174" i="2" s="1"/>
  <c r="H2174" i="2"/>
  <c r="K2174" i="2" s="1"/>
  <c r="N2174" i="2" s="1"/>
  <c r="O2174" i="2" s="1"/>
  <c r="S2173" i="2"/>
  <c r="G2174" i="2"/>
  <c r="I2174" i="2" l="1"/>
  <c r="Q2174" i="2"/>
  <c r="P2174" i="2"/>
  <c r="R2174" i="2"/>
  <c r="T2174" i="2" s="1"/>
  <c r="U2174" i="2"/>
  <c r="V2174" i="2" l="1"/>
  <c r="F2175" i="2" s="1"/>
  <c r="S2174" i="2"/>
  <c r="G2175" i="2"/>
  <c r="I2175" i="2" l="1"/>
  <c r="L2175" i="2" s="1"/>
  <c r="H2175" i="2"/>
  <c r="K2175" i="2" s="1"/>
  <c r="J2175" i="2"/>
  <c r="M2175" i="2" s="1"/>
  <c r="N2175" i="2" l="1"/>
  <c r="O2175" i="2" s="1"/>
  <c r="R2175" i="2" l="1"/>
  <c r="T2175" i="2" s="1"/>
  <c r="Q2175" i="2"/>
  <c r="P2175" i="2"/>
  <c r="U2175" i="2"/>
  <c r="V2175" i="2" s="1"/>
  <c r="F2176" i="2" s="1"/>
  <c r="H2176" i="2" l="1"/>
  <c r="K2176" i="2" s="1"/>
  <c r="J2176" i="2"/>
  <c r="M2176" i="2" s="1"/>
  <c r="S2175" i="2"/>
  <c r="G2176" i="2"/>
  <c r="I2176" i="2" l="1"/>
  <c r="L2176" i="2" s="1"/>
  <c r="N2176" i="2" s="1"/>
  <c r="O2176" i="2" s="1"/>
  <c r="Q2176" i="2" l="1"/>
  <c r="R2176" i="2"/>
  <c r="T2176" i="2" s="1"/>
  <c r="P2176" i="2"/>
  <c r="U2176" i="2"/>
  <c r="V2176" i="2" l="1"/>
  <c r="F2177" i="2" s="1"/>
  <c r="S2176" i="2"/>
  <c r="G2177" i="2"/>
  <c r="H2177" i="2" l="1"/>
  <c r="K2177" i="2" s="1"/>
  <c r="I2177" i="2"/>
  <c r="L2177" i="2" s="1"/>
  <c r="J2177" i="2"/>
  <c r="M2177" i="2" s="1"/>
  <c r="N2177" i="2" l="1"/>
  <c r="O2177" i="2" s="1"/>
  <c r="R2177" i="2" l="1"/>
  <c r="T2177" i="2" s="1"/>
  <c r="Q2177" i="2"/>
  <c r="U2177" i="2"/>
  <c r="P2177" i="2"/>
  <c r="V2177" i="2" s="1"/>
  <c r="F2178" i="2" s="1"/>
  <c r="J2178" i="2" l="1"/>
  <c r="M2178" i="2" s="1"/>
  <c r="H2178" i="2"/>
  <c r="K2178" i="2" s="1"/>
  <c r="S2177" i="2"/>
  <c r="G2178" i="2"/>
  <c r="I2178" i="2" l="1"/>
  <c r="L2178" i="2" s="1"/>
  <c r="N2178" i="2" s="1"/>
  <c r="O2178" i="2" s="1"/>
  <c r="R2178" i="2" l="1"/>
  <c r="T2178" i="2" s="1"/>
  <c r="P2178" i="2"/>
  <c r="U2178" i="2"/>
  <c r="Q2178" i="2"/>
  <c r="S2178" i="2" l="1"/>
  <c r="G2179" i="2"/>
  <c r="V2178" i="2"/>
  <c r="F2179" i="2" s="1"/>
  <c r="J2179" i="2" l="1"/>
  <c r="M2179" i="2" s="1"/>
  <c r="I2179" i="2"/>
  <c r="L2179" i="2" s="1"/>
  <c r="H2179" i="2"/>
  <c r="K2179" i="2" s="1"/>
  <c r="N2179" i="2" l="1"/>
  <c r="O2179" i="2" s="1"/>
  <c r="R2179" i="2" l="1"/>
  <c r="T2179" i="2" s="1"/>
  <c r="P2179" i="2"/>
  <c r="U2179" i="2"/>
  <c r="Q2179" i="2"/>
  <c r="S2179" i="2" l="1"/>
  <c r="G2180" i="2"/>
  <c r="V2179" i="2"/>
  <c r="F2180" i="2" s="1"/>
  <c r="J2180" i="2" l="1"/>
  <c r="M2180" i="2" s="1"/>
  <c r="I2180" i="2"/>
  <c r="L2180" i="2" s="1"/>
  <c r="H2180" i="2"/>
  <c r="K2180" i="2" s="1"/>
  <c r="N2180" i="2" s="1"/>
  <c r="O2180" i="2" s="1"/>
  <c r="R2180" i="2" l="1"/>
  <c r="T2180" i="2" s="1"/>
  <c r="P2180" i="2"/>
  <c r="Q2180" i="2"/>
  <c r="U2180" i="2"/>
  <c r="V2180" i="2" s="1"/>
  <c r="F2181" i="2" s="1"/>
  <c r="J2181" i="2" l="1"/>
  <c r="M2181" i="2" s="1"/>
  <c r="H2181" i="2"/>
  <c r="K2181" i="2" s="1"/>
  <c r="S2180" i="2"/>
  <c r="G2181" i="2"/>
  <c r="I2181" i="2" l="1"/>
  <c r="L2181" i="2" s="1"/>
  <c r="N2181" i="2" s="1"/>
  <c r="O2181" i="2" s="1"/>
  <c r="R2181" i="2" l="1"/>
  <c r="T2181" i="2" s="1"/>
  <c r="P2181" i="2"/>
  <c r="Q2181" i="2"/>
  <c r="U2181" i="2"/>
  <c r="S2181" i="2" l="1"/>
  <c r="G2182" i="2"/>
  <c r="V2181" i="2"/>
  <c r="F2182" i="2" s="1"/>
  <c r="I2182" i="2" l="1"/>
  <c r="L2182" i="2" s="1"/>
  <c r="J2182" i="2"/>
  <c r="M2182" i="2" s="1"/>
  <c r="H2182" i="2"/>
  <c r="K2182" i="2" s="1"/>
  <c r="N2182" i="2" l="1"/>
  <c r="O2182" i="2" s="1"/>
  <c r="R2182" i="2" l="1"/>
  <c r="T2182" i="2" s="1"/>
  <c r="Q2182" i="2"/>
  <c r="P2182" i="2"/>
  <c r="U2182" i="2"/>
  <c r="V2182" i="2" s="1"/>
  <c r="F2183" i="2" s="1"/>
  <c r="J2183" i="2" l="1"/>
  <c r="M2183" i="2" s="1"/>
  <c r="H2183" i="2"/>
  <c r="K2183" i="2" s="1"/>
  <c r="S2182" i="2"/>
  <c r="G2183" i="2"/>
  <c r="I2183" i="2" l="1"/>
  <c r="L2183" i="2" s="1"/>
  <c r="N2183" i="2" s="1"/>
  <c r="O2183" i="2" s="1"/>
  <c r="P2183" i="2" l="1"/>
  <c r="R2183" i="2"/>
  <c r="T2183" i="2" s="1"/>
  <c r="Q2183" i="2"/>
  <c r="U2183" i="2"/>
  <c r="S2183" i="2" l="1"/>
  <c r="G2184" i="2"/>
  <c r="V2183" i="2"/>
  <c r="F2184" i="2" s="1"/>
  <c r="I2184" i="2" l="1"/>
  <c r="L2184" i="2" s="1"/>
  <c r="J2184" i="2"/>
  <c r="M2184" i="2" s="1"/>
  <c r="H2184" i="2"/>
  <c r="K2184" i="2" s="1"/>
  <c r="N2184" i="2" s="1"/>
  <c r="O2184" i="2" s="1"/>
  <c r="R2184" i="2" l="1"/>
  <c r="T2184" i="2" s="1"/>
  <c r="Q2184" i="2"/>
  <c r="P2184" i="2"/>
  <c r="U2184" i="2"/>
  <c r="V2184" i="2" s="1"/>
  <c r="F2185" i="2" s="1"/>
  <c r="J2185" i="2" l="1"/>
  <c r="M2185" i="2" s="1"/>
  <c r="H2185" i="2"/>
  <c r="K2185" i="2" s="1"/>
  <c r="S2184" i="2"/>
  <c r="G2185" i="2"/>
  <c r="I2185" i="2" s="1"/>
  <c r="L2185" i="2" s="1"/>
  <c r="N2185" i="2" l="1"/>
  <c r="O2185" i="2" s="1"/>
  <c r="P2185" i="2" l="1"/>
  <c r="R2185" i="2"/>
  <c r="T2185" i="2" s="1"/>
  <c r="Q2185" i="2"/>
  <c r="S2185" i="2" s="1"/>
  <c r="U2185" i="2"/>
  <c r="V2185" i="2" s="1"/>
  <c r="F2186" i="2" s="1"/>
  <c r="J2186" i="2" l="1"/>
  <c r="M2186" i="2" s="1"/>
  <c r="I2186" i="2"/>
  <c r="H2186" i="2"/>
  <c r="K2186" i="2" s="1"/>
  <c r="N2186" i="2" s="1"/>
  <c r="O2186" i="2" s="1"/>
  <c r="Q2186" i="2" l="1"/>
  <c r="P2186" i="2"/>
  <c r="R2186" i="2"/>
  <c r="T2186" i="2" s="1"/>
  <c r="U2186" i="2"/>
  <c r="V2186" i="2" l="1"/>
  <c r="F2187" i="2" s="1"/>
  <c r="S2186" i="2"/>
  <c r="G2187" i="2"/>
  <c r="J2187" i="2" l="1"/>
  <c r="M2187" i="2" s="1"/>
  <c r="I2187" i="2"/>
  <c r="H2187" i="2"/>
  <c r="K2187" i="2" s="1"/>
  <c r="N2187" i="2" s="1"/>
  <c r="O2187" i="2" s="1"/>
  <c r="Q2187" i="2" l="1"/>
  <c r="P2187" i="2"/>
  <c r="R2187" i="2"/>
  <c r="T2187" i="2" s="1"/>
  <c r="U2187" i="2"/>
  <c r="V2187" i="2" s="1"/>
  <c r="F2188" i="2" s="1"/>
  <c r="J2188" i="2" l="1"/>
  <c r="M2188" i="2" s="1"/>
  <c r="H2188" i="2"/>
  <c r="K2188" i="2" s="1"/>
  <c r="N2188" i="2" s="1"/>
  <c r="O2188" i="2" s="1"/>
  <c r="S2187" i="2"/>
  <c r="G2188" i="2"/>
  <c r="Q2188" i="2" l="1"/>
  <c r="S2188" i="2" s="1"/>
  <c r="R2188" i="2"/>
  <c r="T2188" i="2" s="1"/>
  <c r="P2188" i="2"/>
  <c r="U2188" i="2"/>
  <c r="G2189" i="2"/>
  <c r="I2188" i="2"/>
  <c r="V2188" i="2" l="1"/>
  <c r="F2189" i="2" s="1"/>
  <c r="J2189" i="2" l="1"/>
  <c r="M2189" i="2" s="1"/>
  <c r="I2189" i="2"/>
  <c r="H2189" i="2"/>
  <c r="K2189" i="2" s="1"/>
  <c r="N2189" i="2" s="1"/>
  <c r="O2189" i="2" s="1"/>
  <c r="R2189" i="2" l="1"/>
  <c r="T2189" i="2" s="1"/>
  <c r="Q2189" i="2"/>
  <c r="P2189" i="2"/>
  <c r="U2189" i="2"/>
  <c r="V2189" i="2" l="1"/>
  <c r="F2190" i="2" s="1"/>
  <c r="S2189" i="2"/>
  <c r="G2190" i="2"/>
  <c r="J2190" i="2" l="1"/>
  <c r="M2190" i="2" s="1"/>
  <c r="I2190" i="2"/>
  <c r="H2190" i="2"/>
  <c r="K2190" i="2" s="1"/>
  <c r="N2190" i="2" s="1"/>
  <c r="O2190" i="2" s="1"/>
  <c r="Q2190" i="2" l="1"/>
  <c r="R2190" i="2"/>
  <c r="T2190" i="2" s="1"/>
  <c r="P2190" i="2"/>
  <c r="U2190" i="2"/>
  <c r="V2190" i="2" s="1"/>
  <c r="F2191" i="2" s="1"/>
  <c r="J2191" i="2" l="1"/>
  <c r="M2191" i="2" s="1"/>
  <c r="H2191" i="2"/>
  <c r="K2191" i="2" s="1"/>
  <c r="N2191" i="2" s="1"/>
  <c r="O2191" i="2" s="1"/>
  <c r="S2190" i="2"/>
  <c r="G2191" i="2"/>
  <c r="G2192" i="2" l="1"/>
  <c r="I2191" i="2"/>
  <c r="R2191" i="2"/>
  <c r="T2191" i="2" s="1"/>
  <c r="P2191" i="2"/>
  <c r="U2191" i="2"/>
  <c r="V2191" i="2" s="1"/>
  <c r="F2192" i="2" s="1"/>
  <c r="Q2191" i="2"/>
  <c r="S2191" i="2" l="1"/>
  <c r="J2192" i="2"/>
  <c r="M2192" i="2" s="1"/>
  <c r="I2192" i="2"/>
  <c r="H2192" i="2"/>
  <c r="K2192" i="2" s="1"/>
  <c r="N2192" i="2" s="1"/>
  <c r="O2192" i="2" s="1"/>
  <c r="Q2192" i="2" l="1"/>
  <c r="R2192" i="2"/>
  <c r="T2192" i="2" s="1"/>
  <c r="P2192" i="2"/>
  <c r="U2192" i="2"/>
  <c r="V2192" i="2" l="1"/>
  <c r="F2193" i="2" s="1"/>
  <c r="S2192" i="2"/>
  <c r="G2193" i="2"/>
  <c r="J2193" i="2" l="1"/>
  <c r="M2193" i="2" s="1"/>
  <c r="I2193" i="2"/>
  <c r="H2193" i="2"/>
  <c r="K2193" i="2" s="1"/>
  <c r="N2193" i="2" s="1"/>
  <c r="O2193" i="2" s="1"/>
  <c r="R2193" i="2" l="1"/>
  <c r="T2193" i="2" s="1"/>
  <c r="P2193" i="2"/>
  <c r="U2193" i="2"/>
  <c r="Q2193" i="2"/>
  <c r="S2193" i="2" l="1"/>
  <c r="G2194" i="2"/>
  <c r="V2193" i="2"/>
  <c r="F2194" i="2" s="1"/>
  <c r="I2194" i="2" l="1"/>
  <c r="L2194" i="2" s="1"/>
  <c r="J2194" i="2"/>
  <c r="M2194" i="2" s="1"/>
  <c r="H2194" i="2"/>
  <c r="K2194" i="2" s="1"/>
  <c r="N2194" i="2" s="1"/>
  <c r="O2194" i="2" s="1"/>
  <c r="U2194" i="2" l="1"/>
  <c r="Q2194" i="2"/>
  <c r="O2195" i="2"/>
  <c r="P2194" i="2"/>
  <c r="V2194" i="2" s="1"/>
  <c r="F2195" i="2" s="1"/>
  <c r="R2194" i="2"/>
  <c r="T2194" i="2" s="1"/>
  <c r="J2195" i="2" l="1"/>
  <c r="M2195" i="2" s="1"/>
  <c r="H2195" i="2"/>
  <c r="K2195" i="2" s="1"/>
  <c r="N2195" i="2" s="1"/>
  <c r="U2195" i="2"/>
  <c r="P2195" i="2"/>
  <c r="R2195" i="2"/>
  <c r="T2195" i="2" s="1"/>
  <c r="S2194" i="2"/>
  <c r="G2195" i="2"/>
  <c r="I2195" i="2" l="1"/>
  <c r="Q2195" i="2" s="1"/>
  <c r="S2195" i="2" s="1"/>
  <c r="G2196" i="2" l="1"/>
  <c r="V2195" i="2"/>
  <c r="F2196" i="2" s="1"/>
  <c r="I2196" i="2" l="1"/>
  <c r="J2196" i="2"/>
  <c r="M2196" i="2" s="1"/>
  <c r="H2196" i="2"/>
  <c r="K2196" i="2" s="1"/>
  <c r="N2196" i="2" s="1"/>
  <c r="O2196" i="2" s="1"/>
  <c r="U2196" i="2" l="1"/>
  <c r="R2196" i="2"/>
  <c r="T2196" i="2" s="1"/>
  <c r="Q2196" i="2"/>
  <c r="P2196" i="2"/>
  <c r="V2196" i="2" s="1"/>
  <c r="F2197" i="2" s="1"/>
  <c r="O2197" i="2"/>
  <c r="U2197" i="2" l="1"/>
  <c r="R2197" i="2"/>
  <c r="T2197" i="2" s="1"/>
  <c r="Q2197" i="2"/>
  <c r="P2197" i="2"/>
  <c r="H2197" i="2"/>
  <c r="K2197" i="2" s="1"/>
  <c r="V2197" i="2"/>
  <c r="F2198" i="2" s="1"/>
  <c r="J2197" i="2"/>
  <c r="M2197" i="2" s="1"/>
  <c r="S2196" i="2"/>
  <c r="G2197" i="2"/>
  <c r="G2198" i="2" s="1"/>
  <c r="I2197" i="2" l="1"/>
  <c r="H2198" i="2"/>
  <c r="K2198" i="2" s="1"/>
  <c r="I2198" i="2"/>
  <c r="J2198" i="2"/>
  <c r="M2198" i="2" s="1"/>
  <c r="N2197" i="2"/>
  <c r="S2197" i="2"/>
  <c r="N2198" i="2" l="1"/>
  <c r="O2198" i="2" s="1"/>
  <c r="Q2198" i="2" l="1"/>
  <c r="P2198" i="2"/>
  <c r="U2198" i="2"/>
  <c r="R2198" i="2"/>
  <c r="T2198" i="2" s="1"/>
  <c r="V2198" i="2" l="1"/>
  <c r="F2199" i="2" s="1"/>
  <c r="S2198" i="2"/>
  <c r="G2199" i="2"/>
  <c r="J2199" i="2" l="1"/>
  <c r="M2199" i="2" s="1"/>
  <c r="H2199" i="2"/>
  <c r="K2199" i="2" s="1"/>
  <c r="N2199" i="2" s="1"/>
  <c r="O2199" i="2" s="1"/>
  <c r="I2199" i="2"/>
  <c r="U2199" i="2" l="1"/>
  <c r="R2199" i="2"/>
  <c r="T2199" i="2" s="1"/>
  <c r="Q2199" i="2"/>
  <c r="P2199" i="2"/>
  <c r="V2199" i="2" s="1"/>
  <c r="F2200" i="2" s="1"/>
  <c r="J2200" i="2" l="1"/>
  <c r="M2200" i="2" s="1"/>
  <c r="H2200" i="2"/>
  <c r="K2200" i="2" s="1"/>
  <c r="S2199" i="2"/>
  <c r="G2200" i="2"/>
  <c r="I2200" i="2" l="1"/>
  <c r="L2200" i="2" s="1"/>
  <c r="N2200" i="2" s="1"/>
  <c r="O2200" i="2" s="1"/>
  <c r="Q2200" i="2" l="1"/>
  <c r="U2200" i="2"/>
  <c r="R2200" i="2"/>
  <c r="T2200" i="2" s="1"/>
  <c r="P2200" i="2"/>
  <c r="V2200" i="2" s="1"/>
  <c r="F2201" i="2" s="1"/>
  <c r="J2201" i="2" l="1"/>
  <c r="M2201" i="2" s="1"/>
  <c r="H2201" i="2"/>
  <c r="K2201" i="2" s="1"/>
  <c r="S2200" i="2"/>
  <c r="G2201" i="2"/>
  <c r="I2201" i="2" l="1"/>
  <c r="L2201" i="2" s="1"/>
  <c r="N2201" i="2" s="1"/>
  <c r="O2201" i="2" s="1"/>
  <c r="R2201" i="2" l="1"/>
  <c r="T2201" i="2" s="1"/>
  <c r="Q2201" i="2"/>
  <c r="P2201" i="2"/>
  <c r="U2201" i="2"/>
  <c r="V2201" i="2" l="1"/>
  <c r="F2202" i="2" s="1"/>
  <c r="S2201" i="2"/>
  <c r="G2202" i="2"/>
  <c r="J2202" i="2" l="1"/>
  <c r="M2202" i="2" s="1"/>
  <c r="H2202" i="2"/>
  <c r="K2202" i="2" s="1"/>
  <c r="N2202" i="2" s="1"/>
  <c r="O2202" i="2" s="1"/>
  <c r="I2202" i="2"/>
  <c r="L2202" i="2" s="1"/>
  <c r="U2202" i="2" l="1"/>
  <c r="R2202" i="2"/>
  <c r="T2202" i="2" s="1"/>
  <c r="P2202" i="2"/>
  <c r="Q2202" i="2"/>
  <c r="S2202" i="2" l="1"/>
  <c r="G2203" i="2"/>
  <c r="V2202" i="2"/>
  <c r="F2203" i="2" s="1"/>
  <c r="J2203" i="2" l="1"/>
  <c r="M2203" i="2" s="1"/>
  <c r="H2203" i="2"/>
  <c r="K2203" i="2" s="1"/>
  <c r="I2203" i="2"/>
  <c r="L2203" i="2" s="1"/>
  <c r="N2203" i="2" s="1"/>
  <c r="O2203" i="2" s="1"/>
  <c r="R2203" i="2" l="1"/>
  <c r="T2203" i="2" s="1"/>
  <c r="P2203" i="2"/>
  <c r="U2203" i="2"/>
  <c r="Q2203" i="2"/>
  <c r="S2203" i="2" l="1"/>
  <c r="G2204" i="2"/>
  <c r="V2203" i="2"/>
  <c r="F2204" i="2" s="1"/>
  <c r="J2204" i="2" l="1"/>
  <c r="M2204" i="2" s="1"/>
  <c r="I2204" i="2"/>
  <c r="L2204" i="2" s="1"/>
  <c r="H2204" i="2"/>
  <c r="K2204" i="2" s="1"/>
  <c r="N2204" i="2" l="1"/>
  <c r="O2204" i="2" s="1"/>
  <c r="U2204" i="2" l="1"/>
  <c r="R2204" i="2"/>
  <c r="T2204" i="2" s="1"/>
  <c r="P2204" i="2"/>
  <c r="Q2204" i="2"/>
  <c r="S2204" i="2" l="1"/>
  <c r="G2205" i="2"/>
  <c r="V2204" i="2"/>
  <c r="F2205" i="2" s="1"/>
  <c r="J2205" i="2" l="1"/>
  <c r="M2205" i="2" s="1"/>
  <c r="I2205" i="2"/>
  <c r="L2205" i="2" s="1"/>
  <c r="H2205" i="2"/>
  <c r="K2205" i="2" s="1"/>
  <c r="N2205" i="2" s="1"/>
  <c r="O2205" i="2" s="1"/>
  <c r="R2205" i="2" l="1"/>
  <c r="T2205" i="2" s="1"/>
  <c r="U2205" i="2"/>
  <c r="Q2205" i="2"/>
  <c r="P2205" i="2"/>
  <c r="V2205" i="2" s="1"/>
  <c r="F2206" i="2" s="1"/>
  <c r="J2206" i="2" l="1"/>
  <c r="M2206" i="2" s="1"/>
  <c r="H2206" i="2"/>
  <c r="K2206" i="2" s="1"/>
  <c r="S2205" i="2"/>
  <c r="G2206" i="2"/>
  <c r="I2206" i="2" l="1"/>
  <c r="L2206" i="2" s="1"/>
  <c r="N2206" i="2" s="1"/>
  <c r="O2206" i="2" s="1"/>
  <c r="R2206" i="2" l="1"/>
  <c r="T2206" i="2" s="1"/>
  <c r="U2206" i="2"/>
  <c r="P2206" i="2"/>
  <c r="Q2206" i="2"/>
  <c r="V2206" i="2" l="1"/>
  <c r="F2207" i="2" s="1"/>
  <c r="S2206" i="2"/>
  <c r="G2207" i="2"/>
  <c r="J2207" i="2" l="1"/>
  <c r="M2207" i="2" s="1"/>
  <c r="H2207" i="2"/>
  <c r="K2207" i="2" s="1"/>
  <c r="I2207" i="2"/>
  <c r="L2207" i="2" s="1"/>
  <c r="N2207" i="2" s="1"/>
  <c r="O2207" i="2" s="1"/>
  <c r="P2207" i="2" l="1"/>
  <c r="U2207" i="2"/>
  <c r="R2207" i="2"/>
  <c r="T2207" i="2" s="1"/>
  <c r="Q2207" i="2"/>
  <c r="S2207" i="2" l="1"/>
  <c r="G2208" i="2"/>
  <c r="V2207" i="2"/>
  <c r="F2208" i="2" s="1"/>
  <c r="I2208" i="2" l="1"/>
  <c r="L2208" i="2" s="1"/>
  <c r="J2208" i="2"/>
  <c r="M2208" i="2" s="1"/>
  <c r="H2208" i="2"/>
  <c r="K2208" i="2" s="1"/>
  <c r="N2208" i="2" s="1"/>
  <c r="O2208" i="2" s="1"/>
  <c r="U2208" i="2" l="1"/>
  <c r="P2208" i="2"/>
  <c r="Q2208" i="2"/>
  <c r="R2208" i="2"/>
  <c r="T2208" i="2" s="1"/>
  <c r="S2208" i="2" l="1"/>
  <c r="G2209" i="2"/>
  <c r="V2208" i="2"/>
  <c r="F2209" i="2" s="1"/>
  <c r="J2209" i="2" l="1"/>
  <c r="M2209" i="2" s="1"/>
  <c r="I2209" i="2"/>
  <c r="H2209" i="2"/>
  <c r="K2209" i="2" s="1"/>
  <c r="N2209" i="2" l="1"/>
  <c r="O2209" i="2" s="1"/>
  <c r="U2209" i="2" l="1"/>
  <c r="R2209" i="2"/>
  <c r="T2209" i="2" s="1"/>
  <c r="Q2209" i="2"/>
  <c r="P2209" i="2"/>
  <c r="V2209" i="2" s="1"/>
  <c r="F2210" i="2" s="1"/>
  <c r="J2210" i="2" l="1"/>
  <c r="M2210" i="2" s="1"/>
  <c r="I2210" i="2"/>
  <c r="H2210" i="2"/>
  <c r="K2210" i="2" s="1"/>
  <c r="N2210" i="2" s="1"/>
  <c r="O2210" i="2" s="1"/>
  <c r="S2209" i="2"/>
  <c r="Q2210" i="2" l="1"/>
  <c r="P2210" i="2"/>
  <c r="U2210" i="2"/>
  <c r="R2210" i="2"/>
  <c r="T2210" i="2" s="1"/>
  <c r="V2210" i="2" l="1"/>
  <c r="F2211" i="2" s="1"/>
  <c r="S2210" i="2"/>
  <c r="G2211" i="2"/>
  <c r="J2211" i="2" l="1"/>
  <c r="M2211" i="2" s="1"/>
  <c r="H2211" i="2"/>
  <c r="K2211" i="2" s="1"/>
  <c r="N2211" i="2" s="1"/>
  <c r="O2211" i="2" s="1"/>
  <c r="I2211" i="2"/>
  <c r="U2211" i="2" l="1"/>
  <c r="R2211" i="2"/>
  <c r="T2211" i="2" s="1"/>
  <c r="Q2211" i="2"/>
  <c r="P2211" i="2"/>
  <c r="V2211" i="2" s="1"/>
  <c r="F2212" i="2" s="1"/>
  <c r="J2212" i="2" l="1"/>
  <c r="M2212" i="2" s="1"/>
  <c r="H2212" i="2"/>
  <c r="K2212" i="2" s="1"/>
  <c r="N2212" i="2" s="1"/>
  <c r="O2212" i="2" s="1"/>
  <c r="S2211" i="2"/>
  <c r="G2212" i="2"/>
  <c r="Q2212" i="2" l="1"/>
  <c r="U2212" i="2"/>
  <c r="R2212" i="2"/>
  <c r="T2212" i="2" s="1"/>
  <c r="P2212" i="2"/>
  <c r="V2212" i="2" s="1"/>
  <c r="F2213" i="2" s="1"/>
  <c r="I2212" i="2"/>
  <c r="H2213" i="2" l="1"/>
  <c r="K2213" i="2" s="1"/>
  <c r="J2213" i="2"/>
  <c r="M2213" i="2" s="1"/>
  <c r="S2212" i="2"/>
  <c r="G2213" i="2"/>
  <c r="I2213" i="2" l="1"/>
  <c r="N2213" i="2"/>
  <c r="O2213" i="2" s="1"/>
  <c r="R2213" i="2" l="1"/>
  <c r="T2213" i="2" s="1"/>
  <c r="Q2213" i="2"/>
  <c r="P2213" i="2"/>
  <c r="U2213" i="2"/>
  <c r="V2213" i="2" l="1"/>
  <c r="F2214" i="2" s="1"/>
  <c r="S2213" i="2"/>
  <c r="G2214" i="2"/>
  <c r="I2214" i="2" l="1"/>
  <c r="H2214" i="2"/>
  <c r="K2214" i="2" s="1"/>
  <c r="J2214" i="2"/>
  <c r="M2214" i="2" s="1"/>
  <c r="N2214" i="2" l="1"/>
  <c r="O2214" i="2" s="1"/>
  <c r="U2214" i="2" l="1"/>
  <c r="R2214" i="2"/>
  <c r="T2214" i="2" s="1"/>
  <c r="Q2214" i="2"/>
  <c r="P2214" i="2"/>
  <c r="V2214" i="2" s="1"/>
  <c r="F2215" i="2" s="1"/>
  <c r="J2215" i="2" l="1"/>
  <c r="M2215" i="2" s="1"/>
  <c r="H2215" i="2"/>
  <c r="K2215" i="2" s="1"/>
  <c r="N2215" i="2" s="1"/>
  <c r="O2215" i="2" s="1"/>
  <c r="S2214" i="2"/>
  <c r="G2215" i="2"/>
  <c r="I2215" i="2" l="1"/>
  <c r="R2215" i="2"/>
  <c r="T2215" i="2" s="1"/>
  <c r="Q2215" i="2"/>
  <c r="P2215" i="2"/>
  <c r="U2215" i="2"/>
  <c r="V2215" i="2" l="1"/>
  <c r="F2216" i="2" s="1"/>
  <c r="S2215" i="2"/>
  <c r="G2216" i="2"/>
  <c r="J2216" i="2" l="1"/>
  <c r="M2216" i="2" s="1"/>
  <c r="I2216" i="2"/>
  <c r="H2216" i="2"/>
  <c r="K2216" i="2" s="1"/>
  <c r="N2216" i="2" s="1"/>
  <c r="O2216" i="2" s="1"/>
  <c r="U2216" i="2" l="1"/>
  <c r="R2216" i="2"/>
  <c r="T2216" i="2" s="1"/>
  <c r="Q2216" i="2"/>
  <c r="P2216" i="2"/>
  <c r="V2216" i="2" s="1"/>
  <c r="F2217" i="2" s="1"/>
  <c r="J2217" i="2" l="1"/>
  <c r="M2217" i="2" s="1"/>
  <c r="H2217" i="2"/>
  <c r="K2217" i="2" s="1"/>
  <c r="N2217" i="2" s="1"/>
  <c r="O2217" i="2" s="1"/>
  <c r="S2216" i="2"/>
  <c r="G2217" i="2"/>
  <c r="I2217" i="2" l="1"/>
  <c r="R2217" i="2"/>
  <c r="T2217" i="2" s="1"/>
  <c r="P2217" i="2"/>
  <c r="U2217" i="2"/>
  <c r="Q2217" i="2"/>
  <c r="S2217" i="2" s="1"/>
  <c r="V2217" i="2" l="1"/>
  <c r="F2218" i="2" s="1"/>
  <c r="G2218" i="2"/>
  <c r="I2218" i="2" l="1"/>
  <c r="J2218" i="2"/>
  <c r="M2218" i="2" s="1"/>
  <c r="H2218" i="2"/>
  <c r="K2218" i="2" s="1"/>
  <c r="N2218" i="2" s="1"/>
  <c r="O2218" i="2" s="1"/>
  <c r="U2218" i="2" l="1"/>
  <c r="R2218" i="2"/>
  <c r="T2218" i="2" s="1"/>
  <c r="Q2218" i="2"/>
  <c r="P2218" i="2"/>
  <c r="V2218" i="2" l="1"/>
  <c r="F2219" i="2" s="1"/>
  <c r="S2218" i="2"/>
  <c r="G2219" i="2"/>
  <c r="J2219" i="2" l="1"/>
  <c r="M2219" i="2" s="1"/>
  <c r="H2219" i="2"/>
  <c r="K2219" i="2" s="1"/>
  <c r="N2219" i="2" s="1"/>
  <c r="O2219" i="2" s="1"/>
  <c r="I2219" i="2"/>
  <c r="P2219" i="2" l="1"/>
  <c r="O2220" i="2"/>
  <c r="U2219" i="2"/>
  <c r="R2219" i="2"/>
  <c r="T2219" i="2" s="1"/>
  <c r="Q2219" i="2"/>
  <c r="S2219" i="2" l="1"/>
  <c r="G2220" i="2"/>
  <c r="U2220" i="2"/>
  <c r="R2220" i="2"/>
  <c r="T2220" i="2" s="1"/>
  <c r="Q2220" i="2"/>
  <c r="V2219" i="2"/>
  <c r="F2220" i="2" s="1"/>
  <c r="I2220" i="2" l="1"/>
  <c r="J2220" i="2"/>
  <c r="M2220" i="2" s="1"/>
  <c r="H2220" i="2"/>
  <c r="G2221" i="2"/>
  <c r="K2220" i="2" l="1"/>
  <c r="N2220" i="2" s="1"/>
  <c r="P2220" i="2"/>
  <c r="V2220" i="2" l="1"/>
  <c r="F2221" i="2" s="1"/>
  <c r="S2220" i="2"/>
  <c r="J2221" i="2" l="1"/>
  <c r="M2221" i="2" s="1"/>
  <c r="I2221" i="2"/>
  <c r="H2221" i="2"/>
  <c r="K2221" i="2" s="1"/>
  <c r="N2221" i="2" s="1"/>
  <c r="O2221" i="2" s="1"/>
  <c r="O2222" i="2" l="1"/>
  <c r="R2221" i="2"/>
  <c r="T2221" i="2" s="1"/>
  <c r="Q2221" i="2"/>
  <c r="P2221" i="2"/>
  <c r="U2221" i="2"/>
  <c r="V2221" i="2" s="1"/>
  <c r="F2222" i="2" s="1"/>
  <c r="J2222" i="2" l="1"/>
  <c r="M2222" i="2" s="1"/>
  <c r="H2222" i="2"/>
  <c r="K2222" i="2" s="1"/>
  <c r="S2221" i="2"/>
  <c r="G2222" i="2"/>
  <c r="Q2222" i="2"/>
  <c r="P2222" i="2"/>
  <c r="R2222" i="2"/>
  <c r="T2222" i="2" s="1"/>
  <c r="U2222" i="2"/>
  <c r="V2222" i="2" l="1"/>
  <c r="F2223" i="2" s="1"/>
  <c r="S2222" i="2"/>
  <c r="G2223" i="2"/>
  <c r="I2222" i="2"/>
  <c r="N2222" i="2"/>
  <c r="J2223" i="2" l="1"/>
  <c r="M2223" i="2" s="1"/>
  <c r="I2223" i="2"/>
  <c r="L2223" i="2" s="1"/>
  <c r="H2223" i="2"/>
  <c r="K2223" i="2" s="1"/>
  <c r="N2223" i="2" s="1"/>
  <c r="O2223" i="2" s="1"/>
  <c r="Q2223" i="2" l="1"/>
  <c r="P2223" i="2"/>
  <c r="R2223" i="2"/>
  <c r="T2223" i="2" s="1"/>
  <c r="U2223" i="2"/>
  <c r="V2223" i="2" s="1"/>
  <c r="F2224" i="2" s="1"/>
  <c r="H2224" i="2" l="1"/>
  <c r="K2224" i="2" s="1"/>
  <c r="J2224" i="2"/>
  <c r="M2224" i="2" s="1"/>
  <c r="S2223" i="2"/>
  <c r="G2224" i="2"/>
  <c r="I2224" i="2" l="1"/>
  <c r="L2224" i="2" s="1"/>
  <c r="N2224" i="2" s="1"/>
  <c r="O2224" i="2" s="1"/>
  <c r="Q2224" i="2" l="1"/>
  <c r="R2224" i="2"/>
  <c r="T2224" i="2" s="1"/>
  <c r="P2224" i="2"/>
  <c r="U2224" i="2"/>
  <c r="V2224" i="2" s="1"/>
  <c r="F2225" i="2" s="1"/>
  <c r="J2225" i="2" l="1"/>
  <c r="M2225" i="2" s="1"/>
  <c r="H2225" i="2"/>
  <c r="K2225" i="2" s="1"/>
  <c r="S2224" i="2"/>
  <c r="G2225" i="2"/>
  <c r="I2225" i="2" s="1"/>
  <c r="L2225" i="2" s="1"/>
  <c r="N2225" i="2" l="1"/>
  <c r="O2225" i="2" s="1"/>
  <c r="U2225" i="2" l="1"/>
  <c r="R2225" i="2"/>
  <c r="T2225" i="2" s="1"/>
  <c r="Q2225" i="2"/>
  <c r="P2225" i="2"/>
  <c r="S2225" i="2" l="1"/>
  <c r="G2226" i="2"/>
  <c r="V2225" i="2"/>
  <c r="F2226" i="2" s="1"/>
  <c r="J2226" i="2" l="1"/>
  <c r="M2226" i="2" s="1"/>
  <c r="I2226" i="2"/>
  <c r="L2226" i="2" s="1"/>
  <c r="H2226" i="2"/>
  <c r="K2226" i="2" s="1"/>
  <c r="N2226" i="2" s="1"/>
  <c r="O2226" i="2" s="1"/>
  <c r="R2226" i="2" l="1"/>
  <c r="T2226" i="2" s="1"/>
  <c r="Q2226" i="2"/>
  <c r="P2226" i="2"/>
  <c r="U2226" i="2"/>
  <c r="V2226" i="2" s="1"/>
  <c r="F2227" i="2" s="1"/>
  <c r="J2227" i="2" l="1"/>
  <c r="M2227" i="2" s="1"/>
  <c r="H2227" i="2"/>
  <c r="K2227" i="2" s="1"/>
  <c r="S2226" i="2"/>
  <c r="G2227" i="2"/>
  <c r="I2227" i="2" l="1"/>
  <c r="L2227" i="2" s="1"/>
  <c r="N2227" i="2" s="1"/>
  <c r="O2227" i="2" s="1"/>
  <c r="R2227" i="2" l="1"/>
  <c r="T2227" i="2" s="1"/>
  <c r="Q2227" i="2"/>
  <c r="P2227" i="2"/>
  <c r="U2227" i="2"/>
  <c r="V2227" i="2" l="1"/>
  <c r="F2228" i="2" s="1"/>
  <c r="S2227" i="2"/>
  <c r="G2228" i="2"/>
  <c r="J2228" i="2" l="1"/>
  <c r="M2228" i="2" s="1"/>
  <c r="I2228" i="2"/>
  <c r="L2228" i="2" s="1"/>
  <c r="H2228" i="2"/>
  <c r="K2228" i="2" s="1"/>
  <c r="N2228" i="2" s="1"/>
  <c r="O2228" i="2" s="1"/>
  <c r="R2228" i="2" l="1"/>
  <c r="T2228" i="2" s="1"/>
  <c r="Q2228" i="2"/>
  <c r="P2228" i="2"/>
  <c r="U2228" i="2"/>
  <c r="V2228" i="2" s="1"/>
  <c r="F2229" i="2" s="1"/>
  <c r="J2229" i="2" l="1"/>
  <c r="M2229" i="2" s="1"/>
  <c r="H2229" i="2"/>
  <c r="K2229" i="2" s="1"/>
  <c r="S2228" i="2"/>
  <c r="G2229" i="2"/>
  <c r="I2229" i="2" l="1"/>
  <c r="L2229" i="2" s="1"/>
  <c r="N2229" i="2" s="1"/>
  <c r="O2229" i="2" s="1"/>
  <c r="R2229" i="2" l="1"/>
  <c r="T2229" i="2" s="1"/>
  <c r="P2229" i="2"/>
  <c r="U2229" i="2"/>
  <c r="Q2229" i="2"/>
  <c r="S2229" i="2" l="1"/>
  <c r="G2230" i="2"/>
  <c r="V2229" i="2"/>
  <c r="F2230" i="2" s="1"/>
  <c r="I2230" i="2" l="1"/>
  <c r="L2230" i="2" s="1"/>
  <c r="J2230" i="2"/>
  <c r="M2230" i="2" s="1"/>
  <c r="H2230" i="2"/>
  <c r="K2230" i="2" s="1"/>
  <c r="N2230" i="2" l="1"/>
  <c r="O2230" i="2" s="1"/>
  <c r="R2230" i="2" l="1"/>
  <c r="T2230" i="2" s="1"/>
  <c r="Q2230" i="2"/>
  <c r="P2230" i="2"/>
  <c r="U2230" i="2"/>
  <c r="V2230" i="2" s="1"/>
  <c r="F2231" i="2" s="1"/>
  <c r="H2231" i="2" l="1"/>
  <c r="K2231" i="2" s="1"/>
  <c r="J2231" i="2"/>
  <c r="M2231" i="2" s="1"/>
  <c r="S2230" i="2"/>
  <c r="G2231" i="2"/>
  <c r="I2231" i="2" l="1"/>
  <c r="L2231" i="2" s="1"/>
  <c r="N2231" i="2" s="1"/>
  <c r="O2231" i="2" s="1"/>
  <c r="P2231" i="2" l="1"/>
  <c r="R2231" i="2"/>
  <c r="T2231" i="2" s="1"/>
  <c r="Q2231" i="2"/>
  <c r="U2231" i="2"/>
  <c r="S2231" i="2" l="1"/>
  <c r="G2232" i="2"/>
  <c r="V2231" i="2"/>
  <c r="F2232" i="2" s="1"/>
  <c r="I2232" i="2" l="1"/>
  <c r="L2232" i="2" s="1"/>
  <c r="J2232" i="2"/>
  <c r="M2232" i="2" s="1"/>
  <c r="H2232" i="2"/>
  <c r="K2232" i="2" s="1"/>
  <c r="N2232" i="2" s="1"/>
  <c r="O2232" i="2" s="1"/>
  <c r="R2232" i="2" l="1"/>
  <c r="T2232" i="2" s="1"/>
  <c r="Q2232" i="2"/>
  <c r="P2232" i="2"/>
  <c r="U2232" i="2"/>
  <c r="V2232" i="2" s="1"/>
  <c r="F2233" i="2" s="1"/>
  <c r="J2233" i="2" l="1"/>
  <c r="M2233" i="2" s="1"/>
  <c r="H2233" i="2"/>
  <c r="K2233" i="2" s="1"/>
  <c r="S2232" i="2"/>
  <c r="G2233" i="2"/>
  <c r="I2233" i="2" s="1"/>
  <c r="L2233" i="2" s="1"/>
  <c r="N2233" i="2" l="1"/>
  <c r="O2233" i="2" s="1"/>
  <c r="R2233" i="2" l="1"/>
  <c r="T2233" i="2" s="1"/>
  <c r="P2233" i="2"/>
  <c r="Q2233" i="2"/>
  <c r="S2233" i="2" s="1"/>
  <c r="U2233" i="2"/>
  <c r="V2233" i="2" s="1"/>
  <c r="F2234" i="2" s="1"/>
  <c r="I2234" i="2" l="1"/>
  <c r="J2234" i="2"/>
  <c r="M2234" i="2" s="1"/>
  <c r="H2234" i="2"/>
  <c r="K2234" i="2" s="1"/>
  <c r="N2234" i="2" s="1"/>
  <c r="O2234" i="2" s="1"/>
  <c r="Q2234" i="2" l="1"/>
  <c r="R2234" i="2"/>
  <c r="T2234" i="2" s="1"/>
  <c r="P2234" i="2"/>
  <c r="U2234" i="2"/>
  <c r="V2234" i="2" l="1"/>
  <c r="F2235" i="2" s="1"/>
  <c r="G2235" i="2"/>
  <c r="S2234" i="2"/>
  <c r="J2235" i="2" l="1"/>
  <c r="M2235" i="2" s="1"/>
  <c r="I2235" i="2"/>
  <c r="H2235" i="2"/>
  <c r="K2235" i="2" s="1"/>
  <c r="N2235" i="2" s="1"/>
  <c r="O2235" i="2" s="1"/>
  <c r="R2235" i="2" l="1"/>
  <c r="T2235" i="2" s="1"/>
  <c r="Q2235" i="2"/>
  <c r="P2235" i="2"/>
  <c r="U2235" i="2"/>
  <c r="V2235" i="2" s="1"/>
  <c r="F2236" i="2" s="1"/>
  <c r="J2236" i="2" l="1"/>
  <c r="M2236" i="2" s="1"/>
  <c r="H2236" i="2"/>
  <c r="K2236" i="2" s="1"/>
  <c r="N2236" i="2" s="1"/>
  <c r="O2236" i="2" s="1"/>
  <c r="S2235" i="2"/>
  <c r="G2236" i="2"/>
  <c r="Q2236" i="2" l="1"/>
  <c r="P2236" i="2"/>
  <c r="R2236" i="2"/>
  <c r="T2236" i="2" s="1"/>
  <c r="U2236" i="2"/>
  <c r="V2236" i="2" s="1"/>
  <c r="F2237" i="2" s="1"/>
  <c r="I2236" i="2"/>
  <c r="J2237" i="2" l="1"/>
  <c r="M2237" i="2" s="1"/>
  <c r="H2237" i="2"/>
  <c r="K2237" i="2" s="1"/>
  <c r="N2237" i="2" s="1"/>
  <c r="O2237" i="2" s="1"/>
  <c r="S2236" i="2"/>
  <c r="G2237" i="2"/>
  <c r="I2237" i="2" l="1"/>
  <c r="R2237" i="2"/>
  <c r="T2237" i="2" s="1"/>
  <c r="Q2237" i="2"/>
  <c r="P2237" i="2"/>
  <c r="U2237" i="2"/>
  <c r="V2237" i="2" l="1"/>
  <c r="F2238" i="2" s="1"/>
  <c r="S2237" i="2"/>
  <c r="G2238" i="2"/>
  <c r="J2238" i="2" l="1"/>
  <c r="M2238" i="2" s="1"/>
  <c r="I2238" i="2"/>
  <c r="H2238" i="2"/>
  <c r="K2238" i="2" s="1"/>
  <c r="N2238" i="2" s="1"/>
  <c r="O2238" i="2" s="1"/>
  <c r="R2238" i="2" l="1"/>
  <c r="T2238" i="2" s="1"/>
  <c r="Q2238" i="2"/>
  <c r="P2238" i="2"/>
  <c r="U2238" i="2"/>
  <c r="V2238" i="2" s="1"/>
  <c r="F2239" i="2" s="1"/>
  <c r="J2239" i="2" l="1"/>
  <c r="M2239" i="2" s="1"/>
  <c r="H2239" i="2"/>
  <c r="K2239" i="2" s="1"/>
  <c r="N2239" i="2" s="1"/>
  <c r="O2239" i="2" s="1"/>
  <c r="S2238" i="2"/>
  <c r="G2239" i="2"/>
  <c r="R2239" i="2" l="1"/>
  <c r="T2239" i="2" s="1"/>
  <c r="Q2239" i="2"/>
  <c r="P2239" i="2"/>
  <c r="O2240" i="2"/>
  <c r="U2239" i="2"/>
  <c r="I2239" i="2"/>
  <c r="U2240" i="2" l="1"/>
  <c r="R2240" i="2"/>
  <c r="T2240" i="2" s="1"/>
  <c r="Q2240" i="2"/>
  <c r="V2239" i="2"/>
  <c r="F2240" i="2" s="1"/>
  <c r="S2239" i="2"/>
  <c r="G2240" i="2"/>
  <c r="G2241" i="2" s="1"/>
  <c r="J2240" i="2" l="1"/>
  <c r="M2240" i="2" s="1"/>
  <c r="I2240" i="2"/>
  <c r="H2240" i="2"/>
  <c r="K2240" i="2" l="1"/>
  <c r="N2240" i="2" s="1"/>
  <c r="P2240" i="2"/>
  <c r="V2240" i="2" l="1"/>
  <c r="F2241" i="2" s="1"/>
  <c r="S2240" i="2"/>
  <c r="J2241" i="2" l="1"/>
  <c r="M2241" i="2" s="1"/>
  <c r="I2241" i="2"/>
  <c r="H2241" i="2"/>
  <c r="K2241" i="2" s="1"/>
  <c r="N2241" i="2" s="1"/>
  <c r="O2241" i="2" s="1"/>
  <c r="R2241" i="2" l="1"/>
  <c r="T2241" i="2" s="1"/>
  <c r="P2241" i="2"/>
  <c r="O2242" i="2"/>
  <c r="U2241" i="2"/>
  <c r="Q2241" i="2"/>
  <c r="S2241" i="2" l="1"/>
  <c r="G2242" i="2"/>
  <c r="Q2242" i="2"/>
  <c r="P2242" i="2"/>
  <c r="R2242" i="2"/>
  <c r="T2242" i="2" s="1"/>
  <c r="U2242" i="2"/>
  <c r="V2241" i="2"/>
  <c r="F2242" i="2" s="1"/>
  <c r="I2242" i="2" l="1"/>
  <c r="J2242" i="2"/>
  <c r="M2242" i="2" s="1"/>
  <c r="H2242" i="2"/>
  <c r="K2242" i="2" s="1"/>
  <c r="V2242" i="2"/>
  <c r="F2243" i="2" s="1"/>
  <c r="S2242" i="2"/>
  <c r="G2243" i="2"/>
  <c r="J2243" i="2" l="1"/>
  <c r="M2243" i="2" s="1"/>
  <c r="I2243" i="2"/>
  <c r="H2243" i="2"/>
  <c r="K2243" i="2" s="1"/>
  <c r="N2243" i="2" s="1"/>
  <c r="O2243" i="2" s="1"/>
  <c r="N2242" i="2"/>
  <c r="P2243" i="2" l="1"/>
  <c r="U2243" i="2"/>
  <c r="R2243" i="2"/>
  <c r="T2243" i="2" s="1"/>
  <c r="Q2243" i="2"/>
  <c r="S2243" i="2" l="1"/>
  <c r="G2244" i="2"/>
  <c r="V2243" i="2"/>
  <c r="F2244" i="2" s="1"/>
  <c r="I2244" i="2" l="1"/>
  <c r="L2244" i="2" s="1"/>
  <c r="J2244" i="2"/>
  <c r="M2244" i="2" s="1"/>
  <c r="H2244" i="2"/>
  <c r="K2244" i="2" s="1"/>
  <c r="N2244" i="2" s="1"/>
  <c r="O2244" i="2" s="1"/>
  <c r="U2244" i="2" l="1"/>
  <c r="R2244" i="2"/>
  <c r="T2244" i="2" s="1"/>
  <c r="Q2244" i="2"/>
  <c r="P2244" i="2"/>
  <c r="V2244" i="2" s="1"/>
  <c r="F2245" i="2" s="1"/>
  <c r="J2245" i="2" l="1"/>
  <c r="M2245" i="2" s="1"/>
  <c r="H2245" i="2"/>
  <c r="K2245" i="2" s="1"/>
  <c r="N2245" i="2" s="1"/>
  <c r="O2245" i="2" s="1"/>
  <c r="S2244" i="2"/>
  <c r="G2245" i="2"/>
  <c r="U2245" i="2" l="1"/>
  <c r="R2245" i="2"/>
  <c r="T2245" i="2" s="1"/>
  <c r="P2245" i="2"/>
  <c r="I2245" i="2"/>
  <c r="Q2245" i="2" s="1"/>
  <c r="S2245" i="2" l="1"/>
  <c r="G2246" i="2"/>
  <c r="V2245" i="2"/>
  <c r="F2246" i="2" s="1"/>
  <c r="J2246" i="2" l="1"/>
  <c r="M2246" i="2" s="1"/>
  <c r="H2246" i="2"/>
  <c r="K2246" i="2" s="1"/>
  <c r="N2246" i="2" s="1"/>
  <c r="O2246" i="2" s="1"/>
  <c r="I2246" i="2"/>
  <c r="Q2246" i="2" l="1"/>
  <c r="P2246" i="2"/>
  <c r="U2246" i="2"/>
  <c r="R2246" i="2"/>
  <c r="T2246" i="2" s="1"/>
  <c r="V2246" i="2" l="1"/>
  <c r="F2247" i="2" s="1"/>
  <c r="S2246" i="2"/>
  <c r="G2247" i="2"/>
  <c r="H2247" i="2" l="1"/>
  <c r="K2247" i="2" s="1"/>
  <c r="J2247" i="2"/>
  <c r="M2247" i="2" s="1"/>
  <c r="I2247" i="2"/>
  <c r="N2247" i="2" l="1"/>
  <c r="O2247" i="2" s="1"/>
  <c r="U2247" i="2" l="1"/>
  <c r="R2247" i="2"/>
  <c r="T2247" i="2" s="1"/>
  <c r="Q2247" i="2"/>
  <c r="P2247" i="2"/>
  <c r="V2247" i="2" s="1"/>
  <c r="F2248" i="2" s="1"/>
  <c r="J2248" i="2" l="1"/>
  <c r="M2248" i="2" s="1"/>
  <c r="H2248" i="2"/>
  <c r="K2248" i="2" s="1"/>
  <c r="N2248" i="2" s="1"/>
  <c r="O2248" i="2" s="1"/>
  <c r="I2248" i="2"/>
  <c r="S2247" i="2"/>
  <c r="G2248" i="2"/>
  <c r="Q2248" i="2" l="1"/>
  <c r="U2248" i="2"/>
  <c r="R2248" i="2"/>
  <c r="T2248" i="2" s="1"/>
  <c r="P2248" i="2"/>
  <c r="V2248" i="2" s="1"/>
  <c r="F2249" i="2" s="1"/>
  <c r="J2249" i="2" l="1"/>
  <c r="M2249" i="2" s="1"/>
  <c r="H2249" i="2"/>
  <c r="K2249" i="2" s="1"/>
  <c r="S2248" i="2"/>
  <c r="G2249" i="2"/>
  <c r="I2249" i="2" l="1"/>
  <c r="L2249" i="2" s="1"/>
  <c r="N2249" i="2" s="1"/>
  <c r="O2249" i="2" s="1"/>
  <c r="R2249" i="2" l="1"/>
  <c r="T2249" i="2" s="1"/>
  <c r="Q2249" i="2"/>
  <c r="P2249" i="2"/>
  <c r="V2249" i="2" s="1"/>
  <c r="F2250" i="2" s="1"/>
  <c r="U2249" i="2"/>
  <c r="J2250" i="2" l="1"/>
  <c r="M2250" i="2" s="1"/>
  <c r="H2250" i="2"/>
  <c r="K2250" i="2" s="1"/>
  <c r="S2249" i="2"/>
  <c r="G2250" i="2"/>
  <c r="I2250" i="2" l="1"/>
  <c r="L2250" i="2" s="1"/>
  <c r="N2250" i="2" s="1"/>
  <c r="O2250" i="2" s="1"/>
  <c r="U2250" i="2" l="1"/>
  <c r="R2250" i="2"/>
  <c r="T2250" i="2" s="1"/>
  <c r="Q2250" i="2"/>
  <c r="P2250" i="2"/>
  <c r="S2250" i="2" l="1"/>
  <c r="G2251" i="2"/>
  <c r="V2250" i="2"/>
  <c r="F2251" i="2" s="1"/>
  <c r="I2251" i="2" l="1"/>
  <c r="L2251" i="2" s="1"/>
  <c r="J2251" i="2"/>
  <c r="M2251" i="2" s="1"/>
  <c r="H2251" i="2"/>
  <c r="K2251" i="2" s="1"/>
  <c r="N2251" i="2" l="1"/>
  <c r="O2251" i="2" s="1"/>
  <c r="Q2251" i="2" l="1"/>
  <c r="U2251" i="2"/>
  <c r="R2251" i="2"/>
  <c r="T2251" i="2" s="1"/>
  <c r="P2251" i="2"/>
  <c r="V2251" i="2" s="1"/>
  <c r="F2252" i="2" s="1"/>
  <c r="J2252" i="2" l="1"/>
  <c r="M2252" i="2" s="1"/>
  <c r="H2252" i="2"/>
  <c r="K2252" i="2" s="1"/>
  <c r="S2251" i="2"/>
  <c r="G2252" i="2"/>
  <c r="I2252" i="2" l="1"/>
  <c r="L2252" i="2" s="1"/>
  <c r="N2252" i="2" s="1"/>
  <c r="O2252" i="2" s="1"/>
  <c r="U2252" i="2" l="1"/>
  <c r="R2252" i="2"/>
  <c r="T2252" i="2" s="1"/>
  <c r="P2252" i="2"/>
  <c r="V2252" i="2" s="1"/>
  <c r="F2253" i="2" s="1"/>
  <c r="Q2252" i="2"/>
  <c r="J2253" i="2" l="1"/>
  <c r="M2253" i="2" s="1"/>
  <c r="H2253" i="2"/>
  <c r="K2253" i="2" s="1"/>
  <c r="S2252" i="2"/>
  <c r="G2253" i="2"/>
  <c r="I2253" i="2" s="1"/>
  <c r="L2253" i="2" s="1"/>
  <c r="N2253" i="2" l="1"/>
  <c r="O2253" i="2" s="1"/>
  <c r="R2253" i="2" l="1"/>
  <c r="T2253" i="2" s="1"/>
  <c r="Q2253" i="2"/>
  <c r="P2253" i="2"/>
  <c r="U2253" i="2"/>
  <c r="S2253" i="2" l="1"/>
  <c r="G2254" i="2"/>
  <c r="V2253" i="2"/>
  <c r="F2254" i="2" s="1"/>
  <c r="I2254" i="2" l="1"/>
  <c r="L2254" i="2" s="1"/>
  <c r="J2254" i="2"/>
  <c r="M2254" i="2" s="1"/>
  <c r="N2254" i="2" s="1"/>
  <c r="O2254" i="2" s="1"/>
  <c r="H2254" i="2"/>
  <c r="K2254" i="2" s="1"/>
  <c r="Q2254" i="2" l="1"/>
  <c r="P2254" i="2"/>
  <c r="R2254" i="2"/>
  <c r="T2254" i="2" s="1"/>
  <c r="U2254" i="2"/>
  <c r="V2254" i="2" l="1"/>
  <c r="F2255" i="2" s="1"/>
  <c r="S2254" i="2"/>
  <c r="G2255" i="2"/>
  <c r="I2255" i="2" l="1"/>
  <c r="L2255" i="2" s="1"/>
  <c r="H2255" i="2"/>
  <c r="K2255" i="2" s="1"/>
  <c r="J2255" i="2"/>
  <c r="M2255" i="2" s="1"/>
  <c r="N2255" i="2" l="1"/>
  <c r="O2255" i="2" s="1"/>
  <c r="P2255" i="2" l="1"/>
  <c r="R2255" i="2"/>
  <c r="T2255" i="2" s="1"/>
  <c r="U2255" i="2"/>
  <c r="Q2255" i="2"/>
  <c r="S2255" i="2" l="1"/>
  <c r="G2256" i="2"/>
  <c r="V2255" i="2"/>
  <c r="F2256" i="2" s="1"/>
  <c r="I2256" i="2" l="1"/>
  <c r="J2256" i="2"/>
  <c r="M2256" i="2" s="1"/>
  <c r="H2256" i="2"/>
  <c r="K2256" i="2" s="1"/>
  <c r="N2256" i="2" s="1"/>
  <c r="O2256" i="2" s="1"/>
  <c r="U2256" i="2" l="1"/>
  <c r="Q2256" i="2"/>
  <c r="R2256" i="2"/>
  <c r="T2256" i="2" s="1"/>
  <c r="P2256" i="2"/>
  <c r="V2256" i="2" s="1"/>
  <c r="F2257" i="2" s="1"/>
  <c r="H2257" i="2" l="1"/>
  <c r="K2257" i="2" s="1"/>
  <c r="J2257" i="2"/>
  <c r="M2257" i="2" s="1"/>
  <c r="S2256" i="2"/>
  <c r="G2257" i="2"/>
  <c r="I2257" i="2" s="1"/>
  <c r="N2257" i="2" l="1"/>
  <c r="O2257" i="2" s="1"/>
  <c r="U2257" i="2" l="1"/>
  <c r="R2257" i="2"/>
  <c r="T2257" i="2" s="1"/>
  <c r="Q2257" i="2"/>
  <c r="P2257" i="2"/>
  <c r="V2257" i="2" s="1"/>
  <c r="F2258" i="2" s="1"/>
  <c r="J2258" i="2" l="1"/>
  <c r="M2258" i="2" s="1"/>
  <c r="I2258" i="2"/>
  <c r="H2258" i="2"/>
  <c r="K2258" i="2" s="1"/>
  <c r="N2258" i="2" s="1"/>
  <c r="O2258" i="2" s="1"/>
  <c r="S2257" i="2"/>
  <c r="Q2258" i="2" l="1"/>
  <c r="P2258" i="2"/>
  <c r="U2258" i="2"/>
  <c r="R2258" i="2"/>
  <c r="T2258" i="2" s="1"/>
  <c r="V2258" i="2" l="1"/>
  <c r="F2259" i="2" s="1"/>
  <c r="S2258" i="2"/>
  <c r="G2259" i="2"/>
  <c r="H2259" i="2" l="1"/>
  <c r="K2259" i="2" s="1"/>
  <c r="I2259" i="2"/>
  <c r="J2259" i="2"/>
  <c r="M2259" i="2" s="1"/>
  <c r="N2259" i="2" l="1"/>
  <c r="O2259" i="2" s="1"/>
  <c r="U2259" i="2" l="1"/>
  <c r="R2259" i="2"/>
  <c r="T2259" i="2" s="1"/>
  <c r="Q2259" i="2"/>
  <c r="P2259" i="2"/>
  <c r="V2259" i="2" s="1"/>
  <c r="F2260" i="2" s="1"/>
  <c r="J2260" i="2" l="1"/>
  <c r="M2260" i="2" s="1"/>
  <c r="H2260" i="2"/>
  <c r="K2260" i="2" s="1"/>
  <c r="N2260" i="2" s="1"/>
  <c r="O2260" i="2" s="1"/>
  <c r="S2259" i="2"/>
  <c r="G2260" i="2"/>
  <c r="I2260" i="2" l="1"/>
  <c r="Q2260" i="2"/>
  <c r="U2260" i="2"/>
  <c r="R2260" i="2"/>
  <c r="T2260" i="2" s="1"/>
  <c r="P2260" i="2"/>
  <c r="V2260" i="2" s="1"/>
  <c r="F2261" i="2" s="1"/>
  <c r="J2261" i="2" l="1"/>
  <c r="M2261" i="2" s="1"/>
  <c r="H2261" i="2"/>
  <c r="K2261" i="2" s="1"/>
  <c r="N2261" i="2" s="1"/>
  <c r="O2261" i="2" s="1"/>
  <c r="I2261" i="2"/>
  <c r="S2260" i="2"/>
  <c r="G2261" i="2"/>
  <c r="R2261" i="2" l="1"/>
  <c r="T2261" i="2" s="1"/>
  <c r="Q2261" i="2"/>
  <c r="P2261" i="2"/>
  <c r="U2261" i="2"/>
  <c r="V2261" i="2" l="1"/>
  <c r="F2262" i="2" s="1"/>
  <c r="S2261" i="2"/>
  <c r="G2262" i="2"/>
  <c r="J2262" i="2" l="1"/>
  <c r="M2262" i="2" s="1"/>
  <c r="I2262" i="2"/>
  <c r="H2262" i="2"/>
  <c r="K2262" i="2" s="1"/>
  <c r="N2262" i="2" s="1"/>
  <c r="O2262" i="2" s="1"/>
  <c r="U2262" i="2" l="1"/>
  <c r="R2262" i="2"/>
  <c r="T2262" i="2" s="1"/>
  <c r="Q2262" i="2"/>
  <c r="P2262" i="2"/>
  <c r="V2262" i="2" s="1"/>
  <c r="F2263" i="2" s="1"/>
  <c r="J2263" i="2" l="1"/>
  <c r="M2263" i="2" s="1"/>
  <c r="H2263" i="2"/>
  <c r="K2263" i="2" s="1"/>
  <c r="N2263" i="2" s="1"/>
  <c r="O2263" i="2" s="1"/>
  <c r="I2263" i="2"/>
  <c r="S2262" i="2"/>
  <c r="G2263" i="2"/>
  <c r="R2263" i="2" l="1"/>
  <c r="T2263" i="2" s="1"/>
  <c r="Q2263" i="2"/>
  <c r="P2263" i="2"/>
  <c r="U2263" i="2"/>
  <c r="V2263" i="2" l="1"/>
  <c r="F2264" i="2" s="1"/>
  <c r="S2263" i="2"/>
  <c r="G2264" i="2"/>
  <c r="J2264" i="2" l="1"/>
  <c r="M2264" i="2" s="1"/>
  <c r="I2264" i="2"/>
  <c r="H2264" i="2"/>
  <c r="K2264" i="2" s="1"/>
  <c r="N2264" i="2" s="1"/>
  <c r="O2264" i="2" s="1"/>
  <c r="U2264" i="2" l="1"/>
  <c r="R2264" i="2"/>
  <c r="T2264" i="2" s="1"/>
  <c r="Q2264" i="2"/>
  <c r="P2264" i="2"/>
  <c r="V2264" i="2" s="1"/>
  <c r="F2265" i="2" s="1"/>
  <c r="J2265" i="2" l="1"/>
  <c r="M2265" i="2" s="1"/>
  <c r="H2265" i="2"/>
  <c r="K2265" i="2" s="1"/>
  <c r="N2265" i="2" s="1"/>
  <c r="O2265" i="2" s="1"/>
  <c r="S2264" i="2"/>
  <c r="G2265" i="2"/>
  <c r="I2265" i="2" l="1"/>
  <c r="R2265" i="2"/>
  <c r="T2265" i="2" s="1"/>
  <c r="P2265" i="2"/>
  <c r="V2265" i="2" s="1"/>
  <c r="F2266" i="2" s="1"/>
  <c r="U2265" i="2"/>
  <c r="Q2265" i="2"/>
  <c r="S2265" i="2" s="1"/>
  <c r="I2266" i="2" l="1"/>
  <c r="J2266" i="2"/>
  <c r="M2266" i="2" s="1"/>
  <c r="H2266" i="2"/>
  <c r="K2266" i="2" s="1"/>
  <c r="N2266" i="2" s="1"/>
  <c r="O2266" i="2" s="1"/>
  <c r="G2266" i="2"/>
  <c r="U2266" i="2" l="1"/>
  <c r="R2266" i="2"/>
  <c r="T2266" i="2" s="1"/>
  <c r="Q2266" i="2"/>
  <c r="P2266" i="2"/>
  <c r="V2266" i="2" s="1"/>
  <c r="F2267" i="2" s="1"/>
  <c r="J2267" i="2" l="1"/>
  <c r="M2267" i="2" s="1"/>
  <c r="H2267" i="2"/>
  <c r="K2267" i="2" s="1"/>
  <c r="N2267" i="2" s="1"/>
  <c r="O2267" i="2" s="1"/>
  <c r="S2266" i="2"/>
  <c r="G2267" i="2"/>
  <c r="I2267" i="2" l="1"/>
  <c r="P2267" i="2"/>
  <c r="R2267" i="2"/>
  <c r="T2267" i="2" s="1"/>
  <c r="Q2267" i="2"/>
  <c r="S2267" i="2" s="1"/>
  <c r="U2267" i="2"/>
  <c r="V2267" i="2" l="1"/>
  <c r="F2268" i="2" s="1"/>
  <c r="G2268" i="2"/>
  <c r="J2268" i="2" l="1"/>
  <c r="M2268" i="2" s="1"/>
  <c r="H2268" i="2"/>
  <c r="K2268" i="2" s="1"/>
  <c r="N2268" i="2" s="1"/>
  <c r="O2268" i="2" s="1"/>
  <c r="I2268" i="2"/>
  <c r="R2268" i="2" l="1"/>
  <c r="T2268" i="2" s="1"/>
  <c r="Q2268" i="2"/>
  <c r="U2268" i="2"/>
  <c r="P2268" i="2"/>
  <c r="V2268" i="2" s="1"/>
  <c r="F2269" i="2" s="1"/>
  <c r="H2269" i="2" l="1"/>
  <c r="K2269" i="2" s="1"/>
  <c r="J2269" i="2"/>
  <c r="M2269" i="2" s="1"/>
  <c r="S2268" i="2"/>
  <c r="G2269" i="2"/>
  <c r="N2269" i="2" l="1"/>
  <c r="O2269" i="2" s="1"/>
  <c r="I2269" i="2"/>
  <c r="U2269" i="2" l="1"/>
  <c r="R2269" i="2"/>
  <c r="T2269" i="2" s="1"/>
  <c r="Q2269" i="2"/>
  <c r="P2269" i="2"/>
  <c r="V2269" i="2" s="1"/>
  <c r="F2270" i="2" s="1"/>
  <c r="H2270" i="2" l="1"/>
  <c r="K2270" i="2" s="1"/>
  <c r="J2270" i="2"/>
  <c r="M2270" i="2" s="1"/>
  <c r="S2269" i="2"/>
  <c r="G2270" i="2"/>
  <c r="N2270" i="2" l="1"/>
  <c r="O2270" i="2" s="1"/>
  <c r="I2270" i="2"/>
  <c r="Q2270" i="2" l="1"/>
  <c r="P2270" i="2"/>
  <c r="V2270" i="2" s="1"/>
  <c r="F2271" i="2" s="1"/>
  <c r="U2270" i="2"/>
  <c r="R2270" i="2"/>
  <c r="T2270" i="2" s="1"/>
  <c r="J2271" i="2" l="1"/>
  <c r="M2271" i="2" s="1"/>
  <c r="H2271" i="2"/>
  <c r="K2271" i="2" s="1"/>
  <c r="S2270" i="2"/>
  <c r="G2271" i="2"/>
  <c r="I2271" i="2" l="1"/>
  <c r="L2271" i="2" s="1"/>
  <c r="N2271" i="2" s="1"/>
  <c r="O2271" i="2" s="1"/>
  <c r="R2271" i="2" l="1"/>
  <c r="T2271" i="2" s="1"/>
  <c r="Q2271" i="2"/>
  <c r="P2271" i="2"/>
  <c r="U2271" i="2"/>
  <c r="V2271" i="2" s="1"/>
  <c r="F2272" i="2" s="1"/>
  <c r="J2272" i="2" l="1"/>
  <c r="M2272" i="2" s="1"/>
  <c r="H2272" i="2"/>
  <c r="K2272" i="2" s="1"/>
  <c r="S2271" i="2"/>
  <c r="G2272" i="2"/>
  <c r="I2272" i="2" l="1"/>
  <c r="L2272" i="2" s="1"/>
  <c r="N2272" i="2"/>
  <c r="O2272" i="2" s="1"/>
  <c r="Q2272" i="2" l="1"/>
  <c r="P2272" i="2"/>
  <c r="R2272" i="2"/>
  <c r="T2272" i="2" s="1"/>
  <c r="U2272" i="2"/>
  <c r="V2272" i="2" l="1"/>
  <c r="F2273" i="2" s="1"/>
  <c r="S2272" i="2"/>
  <c r="G2273" i="2"/>
  <c r="I2273" i="2" l="1"/>
  <c r="L2273" i="2" s="1"/>
  <c r="H2273" i="2"/>
  <c r="K2273" i="2" s="1"/>
  <c r="J2273" i="2"/>
  <c r="M2273" i="2" s="1"/>
  <c r="N2273" i="2" l="1"/>
  <c r="O2273" i="2" s="1"/>
  <c r="Q2273" i="2" l="1"/>
  <c r="U2273" i="2"/>
  <c r="P2273" i="2"/>
  <c r="V2273" i="2" s="1"/>
  <c r="F2274" i="2" s="1"/>
  <c r="R2273" i="2"/>
  <c r="T2273" i="2" s="1"/>
  <c r="J2274" i="2" l="1"/>
  <c r="M2274" i="2" s="1"/>
  <c r="H2274" i="2"/>
  <c r="K2274" i="2" s="1"/>
  <c r="S2273" i="2"/>
  <c r="G2274" i="2"/>
  <c r="I2274" i="2" l="1"/>
  <c r="L2274" i="2" s="1"/>
  <c r="N2274" i="2" s="1"/>
  <c r="O2274" i="2" s="1"/>
  <c r="R2274" i="2" l="1"/>
  <c r="T2274" i="2" s="1"/>
  <c r="Q2274" i="2"/>
  <c r="P2274" i="2"/>
  <c r="U2274" i="2"/>
  <c r="V2274" i="2" s="1"/>
  <c r="F2275" i="2" s="1"/>
  <c r="J2275" i="2" l="1"/>
  <c r="M2275" i="2" s="1"/>
  <c r="H2275" i="2"/>
  <c r="K2275" i="2" s="1"/>
  <c r="S2274" i="2"/>
  <c r="G2275" i="2"/>
  <c r="I2275" i="2" l="1"/>
  <c r="L2275" i="2" s="1"/>
  <c r="N2275" i="2"/>
  <c r="O2275" i="2" s="1"/>
  <c r="R2275" i="2" l="1"/>
  <c r="T2275" i="2" s="1"/>
  <c r="Q2275" i="2"/>
  <c r="P2275" i="2"/>
  <c r="U2275" i="2"/>
  <c r="V2275" i="2" l="1"/>
  <c r="F2276" i="2" s="1"/>
  <c r="S2275" i="2"/>
  <c r="G2276" i="2"/>
  <c r="J2276" i="2" l="1"/>
  <c r="M2276" i="2" s="1"/>
  <c r="I2276" i="2"/>
  <c r="L2276" i="2" s="1"/>
  <c r="H2276" i="2"/>
  <c r="K2276" i="2" s="1"/>
  <c r="N2276" i="2" s="1"/>
  <c r="O2276" i="2" s="1"/>
  <c r="R2276" i="2" l="1"/>
  <c r="T2276" i="2" s="1"/>
  <c r="P2276" i="2"/>
  <c r="Q2276" i="2"/>
  <c r="U2276" i="2"/>
  <c r="V2276" i="2" s="1"/>
  <c r="F2277" i="2" s="1"/>
  <c r="J2277" i="2" l="1"/>
  <c r="M2277" i="2" s="1"/>
  <c r="H2277" i="2"/>
  <c r="K2277" i="2" s="1"/>
  <c r="G2277" i="2"/>
  <c r="S2276" i="2"/>
  <c r="I2277" i="2" l="1"/>
  <c r="L2277" i="2" s="1"/>
  <c r="N2277" i="2" s="1"/>
  <c r="O2277" i="2" s="1"/>
  <c r="U2277" i="2" l="1"/>
  <c r="P2277" i="2"/>
  <c r="R2277" i="2"/>
  <c r="T2277" i="2" s="1"/>
  <c r="Q2277" i="2"/>
  <c r="S2277" i="2" l="1"/>
  <c r="G2278" i="2"/>
  <c r="V2277" i="2"/>
  <c r="F2278" i="2" s="1"/>
  <c r="H2278" i="2" l="1"/>
  <c r="K2278" i="2" s="1"/>
  <c r="J2278" i="2"/>
  <c r="M2278" i="2" s="1"/>
  <c r="I2278" i="2"/>
  <c r="L2278" i="2" s="1"/>
  <c r="N2278" i="2" l="1"/>
  <c r="O2278" i="2" s="1"/>
  <c r="Q2278" i="2" l="1"/>
  <c r="R2278" i="2"/>
  <c r="T2278" i="2" s="1"/>
  <c r="P2278" i="2"/>
  <c r="U2278" i="2"/>
  <c r="V2278" i="2" s="1"/>
  <c r="F2279" i="2" s="1"/>
  <c r="J2279" i="2" l="1"/>
  <c r="M2279" i="2" s="1"/>
  <c r="H2279" i="2"/>
  <c r="K2279" i="2" s="1"/>
  <c r="S2278" i="2"/>
  <c r="G2279" i="2"/>
  <c r="I2279" i="2" l="1"/>
  <c r="L2279" i="2" s="1"/>
  <c r="N2279" i="2"/>
  <c r="O2279" i="2" s="1"/>
  <c r="P2279" i="2" l="1"/>
  <c r="U2279" i="2"/>
  <c r="R2279" i="2"/>
  <c r="T2279" i="2" s="1"/>
  <c r="Q2279" i="2"/>
  <c r="S2279" i="2" l="1"/>
  <c r="G2280" i="2"/>
  <c r="V2279" i="2"/>
  <c r="F2280" i="2" s="1"/>
  <c r="I2280" i="2" l="1"/>
  <c r="L2280" i="2" s="1"/>
  <c r="J2280" i="2"/>
  <c r="M2280" i="2" s="1"/>
  <c r="H2280" i="2"/>
  <c r="K2280" i="2" s="1"/>
  <c r="N2280" i="2" s="1"/>
  <c r="O2280" i="2" s="1"/>
  <c r="Q2280" i="2" l="1"/>
  <c r="U2280" i="2"/>
  <c r="R2280" i="2"/>
  <c r="T2280" i="2" s="1"/>
  <c r="P2280" i="2"/>
  <c r="V2280" i="2" s="1"/>
  <c r="F2281" i="2" s="1"/>
  <c r="J2281" i="2" l="1"/>
  <c r="M2281" i="2" s="1"/>
  <c r="H2281" i="2"/>
  <c r="K2281" i="2" s="1"/>
  <c r="N2281" i="2" s="1"/>
  <c r="O2281" i="2" s="1"/>
  <c r="S2280" i="2"/>
  <c r="G2281" i="2"/>
  <c r="I2281" i="2" s="1"/>
  <c r="R2281" i="2" l="1"/>
  <c r="T2281" i="2" s="1"/>
  <c r="Q2281" i="2"/>
  <c r="P2281" i="2"/>
  <c r="U2281" i="2"/>
  <c r="V2281" i="2" s="1"/>
  <c r="F2282" i="2" s="1"/>
  <c r="J2282" i="2" l="1"/>
  <c r="M2282" i="2" s="1"/>
  <c r="I2282" i="2"/>
  <c r="H2282" i="2"/>
  <c r="K2282" i="2" s="1"/>
  <c r="N2282" i="2" s="1"/>
  <c r="O2282" i="2" s="1"/>
  <c r="S2281" i="2"/>
  <c r="U2282" i="2" l="1"/>
  <c r="Q2282" i="2"/>
  <c r="P2282" i="2"/>
  <c r="R2282" i="2"/>
  <c r="T2282" i="2" s="1"/>
  <c r="S2282" i="2" l="1"/>
  <c r="G2283" i="2"/>
  <c r="V2282" i="2"/>
  <c r="F2283" i="2" s="1"/>
  <c r="J2283" i="2" l="1"/>
  <c r="M2283" i="2" s="1"/>
  <c r="I2283" i="2"/>
  <c r="H2283" i="2"/>
  <c r="K2283" i="2" s="1"/>
  <c r="N2283" i="2" s="1"/>
  <c r="O2283" i="2" s="1"/>
  <c r="R2283" i="2" l="1"/>
  <c r="T2283" i="2" s="1"/>
  <c r="Q2283" i="2"/>
  <c r="P2283" i="2"/>
  <c r="U2283" i="2"/>
  <c r="V2283" i="2" s="1"/>
  <c r="F2284" i="2" s="1"/>
  <c r="H2284" i="2" l="1"/>
  <c r="K2284" i="2" s="1"/>
  <c r="J2284" i="2"/>
  <c r="M2284" i="2" s="1"/>
  <c r="S2283" i="2"/>
  <c r="G2284" i="2"/>
  <c r="I2284" i="2" l="1"/>
  <c r="N2284" i="2"/>
  <c r="O2284" i="2" s="1"/>
  <c r="Q2284" i="2" l="1"/>
  <c r="P2284" i="2"/>
  <c r="R2284" i="2"/>
  <c r="T2284" i="2" s="1"/>
  <c r="U2284" i="2"/>
  <c r="V2284" i="2" s="1"/>
  <c r="F2285" i="2" s="1"/>
  <c r="J2285" i="2" l="1"/>
  <c r="M2285" i="2" s="1"/>
  <c r="H2285" i="2"/>
  <c r="K2285" i="2" s="1"/>
  <c r="N2285" i="2" s="1"/>
  <c r="O2285" i="2" s="1"/>
  <c r="S2284" i="2"/>
  <c r="G2285" i="2"/>
  <c r="R2285" i="2" l="1"/>
  <c r="T2285" i="2" s="1"/>
  <c r="Q2285" i="2"/>
  <c r="P2285" i="2"/>
  <c r="U2285" i="2"/>
  <c r="I2285" i="2"/>
  <c r="V2285" i="2" l="1"/>
  <c r="F2286" i="2" s="1"/>
  <c r="S2285" i="2"/>
  <c r="G2286" i="2"/>
  <c r="J2286" i="2" l="1"/>
  <c r="M2286" i="2" s="1"/>
  <c r="I2286" i="2"/>
  <c r="H2286" i="2"/>
  <c r="K2286" i="2" s="1"/>
  <c r="N2286" i="2" s="1"/>
  <c r="O2286" i="2" s="1"/>
  <c r="R2286" i="2" l="1"/>
  <c r="T2286" i="2" s="1"/>
  <c r="Q2286" i="2"/>
  <c r="P2286" i="2"/>
  <c r="U2286" i="2"/>
  <c r="V2286" i="2" s="1"/>
  <c r="F2287" i="2" s="1"/>
  <c r="J2287" i="2" l="1"/>
  <c r="M2287" i="2" s="1"/>
  <c r="H2287" i="2"/>
  <c r="K2287" i="2" s="1"/>
  <c r="N2287" i="2" s="1"/>
  <c r="O2287" i="2" s="1"/>
  <c r="S2286" i="2"/>
  <c r="G2287" i="2"/>
  <c r="Q2287" i="2" l="1"/>
  <c r="R2287" i="2"/>
  <c r="T2287" i="2" s="1"/>
  <c r="P2287" i="2"/>
  <c r="U2287" i="2"/>
  <c r="G2288" i="2"/>
  <c r="I2287" i="2"/>
  <c r="V2287" i="2" l="1"/>
  <c r="F2288" i="2" s="1"/>
  <c r="S2287" i="2"/>
  <c r="J2288" i="2" l="1"/>
  <c r="M2288" i="2" s="1"/>
  <c r="I2288" i="2"/>
  <c r="H2288" i="2"/>
  <c r="K2288" i="2" s="1"/>
  <c r="N2288" i="2" s="1"/>
  <c r="O2288" i="2" s="1"/>
  <c r="R2288" i="2" l="1"/>
  <c r="T2288" i="2" s="1"/>
  <c r="Q2288" i="2"/>
  <c r="P2288" i="2"/>
  <c r="U2288" i="2"/>
  <c r="V2288" i="2" s="1"/>
  <c r="F2289" i="2" s="1"/>
  <c r="J2289" i="2" l="1"/>
  <c r="M2289" i="2" s="1"/>
  <c r="H2289" i="2"/>
  <c r="K2289" i="2" s="1"/>
  <c r="N2289" i="2" s="1"/>
  <c r="O2289" i="2" s="1"/>
  <c r="S2288" i="2"/>
  <c r="G2289" i="2"/>
  <c r="P2289" i="2" l="1"/>
  <c r="R2289" i="2"/>
  <c r="T2289" i="2" s="1"/>
  <c r="Q2289" i="2"/>
  <c r="S2289" i="2" s="1"/>
  <c r="U2289" i="2"/>
  <c r="V2289" i="2" s="1"/>
  <c r="F2290" i="2" s="1"/>
  <c r="I2289" i="2"/>
  <c r="J2290" i="2" l="1"/>
  <c r="M2290" i="2" s="1"/>
  <c r="H2290" i="2"/>
  <c r="K2290" i="2" s="1"/>
  <c r="N2290" i="2" s="1"/>
  <c r="O2290" i="2" s="1"/>
  <c r="G2290" i="2"/>
  <c r="R2290" i="2" l="1"/>
  <c r="T2290" i="2" s="1"/>
  <c r="Q2290" i="2"/>
  <c r="P2290" i="2"/>
  <c r="U2290" i="2"/>
  <c r="V2290" i="2" s="1"/>
  <c r="F2291" i="2" s="1"/>
  <c r="I2290" i="2"/>
  <c r="S2290" i="2" l="1"/>
  <c r="J2291" i="2"/>
  <c r="M2291" i="2" s="1"/>
  <c r="H2291" i="2"/>
  <c r="K2291" i="2" s="1"/>
  <c r="N2291" i="2" s="1"/>
  <c r="O2291" i="2" s="1"/>
  <c r="G2291" i="2"/>
  <c r="P2291" i="2" l="1"/>
  <c r="Q2291" i="2"/>
  <c r="S2291" i="2" s="1"/>
  <c r="R2291" i="2"/>
  <c r="T2291" i="2" s="1"/>
  <c r="U2291" i="2"/>
  <c r="V2291" i="2" s="1"/>
  <c r="F2292" i="2" s="1"/>
  <c r="I2291" i="2"/>
  <c r="J2292" i="2" l="1"/>
  <c r="M2292" i="2" s="1"/>
  <c r="H2292" i="2"/>
  <c r="K2292" i="2" s="1"/>
  <c r="N2292" i="2" s="1"/>
  <c r="O2292" i="2" s="1"/>
  <c r="G2292" i="2"/>
  <c r="U2292" i="2" l="1"/>
  <c r="Q2292" i="2"/>
  <c r="O2293" i="2"/>
  <c r="P2292" i="2"/>
  <c r="V2292" i="2" s="1"/>
  <c r="F2293" i="2" s="1"/>
  <c r="R2292" i="2"/>
  <c r="T2292" i="2" s="1"/>
  <c r="I2292" i="2"/>
  <c r="H2293" i="2" l="1"/>
  <c r="K2293" i="2" s="1"/>
  <c r="J2293" i="2"/>
  <c r="M2293" i="2" s="1"/>
  <c r="N2293" i="2" s="1"/>
  <c r="R2293" i="2"/>
  <c r="T2293" i="2" s="1"/>
  <c r="U2293" i="2"/>
  <c r="Q2293" i="2"/>
  <c r="P2293" i="2"/>
  <c r="V2293" i="2" s="1"/>
  <c r="F2294" i="2" s="1"/>
  <c r="S2292" i="2"/>
  <c r="G2293" i="2"/>
  <c r="G2294" i="2" s="1"/>
  <c r="H2294" i="2" l="1"/>
  <c r="K2294" i="2" s="1"/>
  <c r="J2294" i="2"/>
  <c r="M2294" i="2" s="1"/>
  <c r="I2294" i="2"/>
  <c r="S2293" i="2"/>
  <c r="I2293" i="2"/>
  <c r="N2294" i="2" l="1"/>
  <c r="O2294" i="2" s="1"/>
  <c r="O2295" i="2" l="1"/>
  <c r="R2294" i="2"/>
  <c r="T2294" i="2" s="1"/>
  <c r="Q2294" i="2"/>
  <c r="P2294" i="2"/>
  <c r="U2294" i="2"/>
  <c r="V2294" i="2" s="1"/>
  <c r="F2295" i="2" s="1"/>
  <c r="U2295" i="2"/>
  <c r="J2295" i="2" l="1"/>
  <c r="M2295" i="2" s="1"/>
  <c r="H2295" i="2"/>
  <c r="K2295" i="2" s="1"/>
  <c r="S2294" i="2"/>
  <c r="G2295" i="2"/>
  <c r="P2295" i="2"/>
  <c r="V2295" i="2" s="1"/>
  <c r="F2296" i="2" s="1"/>
  <c r="Q2295" i="2"/>
  <c r="S2295" i="2" s="1"/>
  <c r="R2295" i="2"/>
  <c r="T2295" i="2" s="1"/>
  <c r="J2296" i="2" l="1"/>
  <c r="M2296" i="2" s="1"/>
  <c r="H2296" i="2"/>
  <c r="K2296" i="2" s="1"/>
  <c r="G2296" i="2"/>
  <c r="I2296" i="2" s="1"/>
  <c r="L2296" i="2" s="1"/>
  <c r="N2296" i="2" s="1"/>
  <c r="O2296" i="2" s="1"/>
  <c r="I2295" i="2"/>
  <c r="N2295" i="2"/>
  <c r="R2296" i="2" l="1"/>
  <c r="T2296" i="2" s="1"/>
  <c r="Q2296" i="2"/>
  <c r="P2296" i="2"/>
  <c r="U2296" i="2" l="1"/>
  <c r="V2296" i="2" s="1"/>
  <c r="F2297" i="2" s="1"/>
  <c r="S2296" i="2"/>
  <c r="G2297" i="2"/>
  <c r="J2297" i="2" l="1"/>
  <c r="M2297" i="2" s="1"/>
  <c r="I2297" i="2"/>
  <c r="L2297" i="2" s="1"/>
  <c r="H2297" i="2"/>
  <c r="K2297" i="2" s="1"/>
  <c r="N2297" i="2" s="1"/>
  <c r="O2297" i="2" s="1"/>
  <c r="Q2297" i="2" l="1"/>
  <c r="R2297" i="2"/>
  <c r="T2297" i="2" s="1"/>
  <c r="P2297" i="2"/>
  <c r="U2297" i="2" l="1"/>
  <c r="V2297" i="2" s="1"/>
  <c r="F2298" i="2" s="1"/>
  <c r="S2297" i="2"/>
  <c r="G2298" i="2"/>
  <c r="J2298" i="2" l="1"/>
  <c r="M2298" i="2" s="1"/>
  <c r="I2298" i="2"/>
  <c r="L2298" i="2" s="1"/>
  <c r="H2298" i="2"/>
  <c r="K2298" i="2" s="1"/>
  <c r="N2298" i="2" l="1"/>
  <c r="O2298" i="2" s="1"/>
  <c r="R2298" i="2" l="1"/>
  <c r="T2298" i="2" s="1"/>
  <c r="Q2298" i="2"/>
  <c r="P2298" i="2"/>
  <c r="U2298" i="2"/>
  <c r="V2298" i="2" l="1"/>
  <c r="F2299" i="2" s="1"/>
  <c r="J2299" i="2"/>
  <c r="M2299" i="2" s="1"/>
  <c r="H2299" i="2"/>
  <c r="K2299" i="2" s="1"/>
  <c r="G2299" i="2"/>
  <c r="S2298" i="2"/>
  <c r="I2299" i="2" l="1"/>
  <c r="L2299" i="2" s="1"/>
  <c r="N2299" i="2" s="1"/>
  <c r="O2299" i="2" s="1"/>
  <c r="R2299" i="2" l="1"/>
  <c r="T2299" i="2" s="1"/>
  <c r="Q2299" i="2"/>
  <c r="U2299" i="2"/>
  <c r="P2299" i="2"/>
  <c r="V2299" i="2" l="1"/>
  <c r="F2300" i="2" s="1"/>
  <c r="S2299" i="2"/>
  <c r="G2300" i="2"/>
  <c r="I2300" i="2" l="1"/>
  <c r="L2300" i="2" s="1"/>
  <c r="H2300" i="2"/>
  <c r="K2300" i="2" s="1"/>
  <c r="J2300" i="2"/>
  <c r="M2300" i="2" s="1"/>
  <c r="N2300" i="2" l="1"/>
  <c r="O2300" i="2" s="1"/>
  <c r="R2300" i="2"/>
  <c r="T2300" i="2" s="1"/>
  <c r="U2300" i="2"/>
  <c r="P2300" i="2"/>
  <c r="Q2300" i="2"/>
  <c r="V2300" i="2" l="1"/>
  <c r="F2301" i="2" s="1"/>
  <c r="S2300" i="2"/>
  <c r="G2301" i="2"/>
  <c r="J2301" i="2"/>
  <c r="M2301" i="2" s="1"/>
  <c r="I2301" i="2"/>
  <c r="L2301" i="2" s="1"/>
  <c r="H2301" i="2"/>
  <c r="K2301" i="2" s="1"/>
  <c r="N2301" i="2" s="1"/>
  <c r="O2301" i="2" s="1"/>
  <c r="R2301" i="2" l="1"/>
  <c r="T2301" i="2" s="1"/>
  <c r="P2301" i="2"/>
  <c r="Q2301" i="2"/>
  <c r="S2301" i="2" s="1"/>
  <c r="G2302" i="2"/>
  <c r="U2301" i="2" l="1"/>
  <c r="V2301" i="2" s="1"/>
  <c r="F2302" i="2" s="1"/>
  <c r="J2302" i="2" l="1"/>
  <c r="M2302" i="2" s="1"/>
  <c r="I2302" i="2"/>
  <c r="L2302" i="2" s="1"/>
  <c r="H2302" i="2"/>
  <c r="K2302" i="2" s="1"/>
  <c r="N2302" i="2" s="1"/>
  <c r="O2302" i="2" s="1"/>
  <c r="R2302" i="2" l="1"/>
  <c r="T2302" i="2" s="1"/>
  <c r="P2302" i="2"/>
  <c r="Q2302" i="2"/>
  <c r="U2302" i="2"/>
  <c r="V2302" i="2" s="1"/>
  <c r="F2303" i="2" s="1"/>
  <c r="J2303" i="2" l="1"/>
  <c r="M2303" i="2" s="1"/>
  <c r="H2303" i="2"/>
  <c r="K2303" i="2" s="1"/>
  <c r="S2302" i="2"/>
  <c r="G2303" i="2"/>
  <c r="I2303" i="2" s="1"/>
  <c r="L2303" i="2" s="1"/>
  <c r="N2303" i="2" l="1"/>
  <c r="O2303" i="2" s="1"/>
  <c r="P2303" i="2" l="1"/>
  <c r="O2304" i="2"/>
  <c r="U2303" i="2"/>
  <c r="R2303" i="2"/>
  <c r="T2303" i="2" s="1"/>
  <c r="Q2303" i="2"/>
  <c r="S2303" i="2" l="1"/>
  <c r="G2304" i="2"/>
  <c r="U2304" i="2"/>
  <c r="R2304" i="2"/>
  <c r="T2304" i="2" s="1"/>
  <c r="P2304" i="2"/>
  <c r="V2303" i="2"/>
  <c r="F2304" i="2" s="1"/>
  <c r="I2304" i="2" l="1"/>
  <c r="J2304" i="2"/>
  <c r="M2304" i="2" s="1"/>
  <c r="H2304" i="2"/>
  <c r="K2304" i="2" s="1"/>
  <c r="L2304" i="2" l="1"/>
  <c r="N2304" i="2" s="1"/>
  <c r="Q2304" i="2"/>
  <c r="S2304" i="2" l="1"/>
  <c r="V2304" i="2"/>
  <c r="F2305" i="2" s="1"/>
  <c r="G2305" i="2"/>
  <c r="J2305" i="2" l="1"/>
  <c r="M2305" i="2" s="1"/>
  <c r="I2305" i="2"/>
  <c r="L2305" i="2" s="1"/>
  <c r="H2305" i="2"/>
  <c r="K2305" i="2" s="1"/>
  <c r="N2305" i="2" s="1"/>
  <c r="O2305" i="2" s="1"/>
  <c r="O2306" i="2" l="1"/>
  <c r="R2305" i="2"/>
  <c r="Q2305" i="2"/>
  <c r="P2305" i="2"/>
  <c r="S2305" i="2" l="1"/>
  <c r="T2305" i="2"/>
  <c r="U2305" i="2"/>
  <c r="V2305" i="2" s="1"/>
  <c r="F2306" i="2" s="1"/>
  <c r="Q2306" i="2"/>
  <c r="P2306" i="2"/>
  <c r="S2306" i="2" l="1"/>
  <c r="G2307" i="2"/>
  <c r="J2306" i="2"/>
  <c r="I2306" i="2"/>
  <c r="H2306" i="2"/>
  <c r="K2306" i="2" s="1"/>
  <c r="M2306" i="2" l="1"/>
  <c r="N2306" i="2" s="1"/>
  <c r="R2306" i="2"/>
  <c r="T2306" i="2" l="1"/>
  <c r="U2306" i="2"/>
  <c r="V2306" i="2" s="1"/>
  <c r="F2307" i="2" s="1"/>
  <c r="J2307" i="2" l="1"/>
  <c r="M2307" i="2" s="1"/>
  <c r="I2307" i="2"/>
  <c r="H2307" i="2"/>
  <c r="K2307" i="2" s="1"/>
  <c r="N2307" i="2" s="1"/>
  <c r="O2307" i="2" s="1"/>
  <c r="R2307" i="2" l="1"/>
  <c r="Q2307" i="2"/>
  <c r="P2307" i="2"/>
  <c r="S2307" i="2" l="1"/>
  <c r="G2308" i="2"/>
  <c r="T2307" i="2"/>
  <c r="U2307" i="2"/>
  <c r="V2307" i="2" s="1"/>
  <c r="F2308" i="2" s="1"/>
  <c r="J2308" i="2" l="1"/>
  <c r="M2308" i="2" s="1"/>
  <c r="I2308" i="2"/>
  <c r="H2308" i="2"/>
  <c r="K2308" i="2" s="1"/>
  <c r="N2308" i="2" s="1"/>
  <c r="O2308" i="2" s="1"/>
  <c r="Q2308" i="2" l="1"/>
  <c r="R2308" i="2"/>
  <c r="P2308" i="2"/>
  <c r="T2308" i="2" l="1"/>
  <c r="U2308" i="2"/>
  <c r="V2308" i="2" s="1"/>
  <c r="F2309" i="2" s="1"/>
  <c r="S2308" i="2"/>
  <c r="G2309" i="2"/>
  <c r="J2309" i="2" l="1"/>
  <c r="M2309" i="2" s="1"/>
  <c r="I2309" i="2"/>
  <c r="H2309" i="2"/>
  <c r="K2309" i="2" s="1"/>
  <c r="N2309" i="2" s="1"/>
  <c r="O2309" i="2" s="1"/>
  <c r="R2309" i="2" l="1"/>
  <c r="T2309" i="2" s="1"/>
  <c r="Q2309" i="2"/>
  <c r="P2309" i="2"/>
  <c r="U2309" i="2"/>
  <c r="V2309" i="2" l="1"/>
  <c r="F2310" i="2" s="1"/>
  <c r="S2309" i="2"/>
  <c r="G2310" i="2"/>
  <c r="J2310" i="2" l="1"/>
  <c r="M2310" i="2" s="1"/>
  <c r="I2310" i="2"/>
  <c r="H2310" i="2"/>
  <c r="K2310" i="2" s="1"/>
  <c r="N2310" i="2" s="1"/>
  <c r="O2310" i="2" s="1"/>
  <c r="R2310" i="2" l="1"/>
  <c r="Q2310" i="2"/>
  <c r="P2310" i="2"/>
  <c r="S2310" i="2" l="1"/>
  <c r="G2311" i="2"/>
  <c r="T2310" i="2"/>
  <c r="U2310" i="2"/>
  <c r="V2310" i="2" s="1"/>
  <c r="F2311" i="2" s="1"/>
  <c r="J2311" i="2" l="1"/>
  <c r="M2311" i="2" s="1"/>
  <c r="I2311" i="2"/>
  <c r="H2311" i="2"/>
  <c r="K2311" i="2" s="1"/>
  <c r="N2311" i="2" l="1"/>
  <c r="O2311" i="2" s="1"/>
  <c r="R2311" i="2" s="1"/>
  <c r="T2311" i="2" s="1"/>
  <c r="P2311" i="2" l="1"/>
  <c r="Q2311" i="2"/>
  <c r="U2311" i="2"/>
  <c r="V2311" i="2"/>
  <c r="F2312" i="2" s="1"/>
  <c r="S2311" i="2"/>
  <c r="G2312" i="2"/>
  <c r="J2312" i="2" l="1"/>
  <c r="M2312" i="2" s="1"/>
  <c r="I2312" i="2"/>
  <c r="H2312" i="2"/>
  <c r="K2312" i="2" s="1"/>
  <c r="N2312" i="2" s="1"/>
  <c r="O2312" i="2" s="1"/>
  <c r="R2312" i="2" l="1"/>
  <c r="Q2312" i="2"/>
  <c r="P2312" i="2"/>
  <c r="S2312" i="2" l="1"/>
  <c r="G2313" i="2"/>
  <c r="T2312" i="2"/>
  <c r="U2312" i="2"/>
  <c r="V2312" i="2" s="1"/>
  <c r="F2313" i="2" s="1"/>
  <c r="J2313" i="2" l="1"/>
  <c r="M2313" i="2" s="1"/>
  <c r="I2313" i="2"/>
  <c r="H2313" i="2"/>
  <c r="K2313" i="2" s="1"/>
  <c r="N2313" i="2" s="1"/>
  <c r="O2313" i="2" s="1"/>
  <c r="R2313" i="2" l="1"/>
  <c r="T2313" i="2" s="1"/>
  <c r="P2313" i="2"/>
  <c r="U2313" i="2"/>
  <c r="Q2313" i="2"/>
  <c r="S2313" i="2" l="1"/>
  <c r="G2314" i="2"/>
  <c r="V2313" i="2"/>
  <c r="F2314" i="2" s="1"/>
  <c r="I2314" i="2" l="1"/>
  <c r="J2314" i="2"/>
  <c r="M2314" i="2" s="1"/>
  <c r="H2314" i="2"/>
  <c r="K2314" i="2" s="1"/>
  <c r="N2314" i="2" s="1"/>
  <c r="O2314" i="2" s="1"/>
  <c r="R2314" i="2" l="1"/>
  <c r="Q2314" i="2"/>
  <c r="P2314" i="2"/>
  <c r="S2314" i="2" l="1"/>
  <c r="G2315" i="2"/>
  <c r="T2314" i="2"/>
  <c r="U2314" i="2"/>
  <c r="V2314" i="2" s="1"/>
  <c r="F2315" i="2" s="1"/>
  <c r="J2315" i="2" l="1"/>
  <c r="M2315" i="2" s="1"/>
  <c r="I2315" i="2"/>
  <c r="H2315" i="2"/>
  <c r="K2315" i="2" s="1"/>
  <c r="N2315" i="2" s="1"/>
  <c r="O2315" i="2" s="1"/>
  <c r="P2315" i="2" l="1"/>
  <c r="R2315" i="2"/>
  <c r="Q2315" i="2"/>
  <c r="S2315" i="2" l="1"/>
  <c r="G2316" i="2"/>
  <c r="T2315" i="2"/>
  <c r="U2315" i="2"/>
  <c r="V2315" i="2" s="1"/>
  <c r="F2316" i="2" s="1"/>
  <c r="I2316" i="2" l="1"/>
  <c r="H2316" i="2"/>
  <c r="K2316" i="2" s="1"/>
  <c r="J2316" i="2"/>
  <c r="M2316" i="2" s="1"/>
  <c r="N2316" i="2" l="1"/>
  <c r="O2316" i="2" s="1"/>
  <c r="R2316" i="2" l="1"/>
  <c r="T2316" i="2" s="1"/>
  <c r="P2316" i="2"/>
  <c r="Q2316" i="2"/>
  <c r="U2316" i="2"/>
  <c r="V2316" i="2" s="1"/>
  <c r="F2317" i="2" s="1"/>
  <c r="J2317" i="2" l="1"/>
  <c r="M2317" i="2" s="1"/>
  <c r="H2317" i="2"/>
  <c r="K2317" i="2" s="1"/>
  <c r="N2317" i="2" s="1"/>
  <c r="O2317" i="2" s="1"/>
  <c r="G2317" i="2"/>
  <c r="I2317" i="2" s="1"/>
  <c r="S2316" i="2"/>
  <c r="R2317" i="2" l="1"/>
  <c r="T2317" i="2" s="1"/>
  <c r="Q2317" i="2"/>
  <c r="P2317" i="2"/>
  <c r="U2317" i="2"/>
  <c r="V2317" i="2" s="1"/>
  <c r="F2318" i="2" s="1"/>
  <c r="J2318" i="2" s="1"/>
  <c r="M2318" i="2" s="1"/>
  <c r="H2318" i="2"/>
  <c r="K2318" i="2" s="1"/>
  <c r="N2318" i="2" l="1"/>
  <c r="O2318" i="2" s="1"/>
  <c r="R2318" i="2" s="1"/>
  <c r="T2318" i="2" s="1"/>
  <c r="S2317" i="2"/>
  <c r="G2318" i="2"/>
  <c r="I2318" i="2" s="1"/>
  <c r="P2318" i="2" l="1"/>
  <c r="Q2318" i="2"/>
  <c r="U2318" i="2"/>
  <c r="V2318" i="2" s="1"/>
  <c r="F2319" i="2" s="1"/>
  <c r="S2318" i="2"/>
  <c r="G2319" i="2"/>
  <c r="J2319" i="2" l="1"/>
  <c r="M2319" i="2" s="1"/>
  <c r="I2319" i="2"/>
  <c r="H2319" i="2"/>
  <c r="K2319" i="2" s="1"/>
  <c r="N2319" i="2" l="1"/>
  <c r="O2319" i="2" s="1"/>
  <c r="R2319" i="2" s="1"/>
  <c r="T2319" i="2" s="1"/>
  <c r="P2319" i="2" l="1"/>
  <c r="Q2319" i="2"/>
  <c r="S2319" i="2"/>
  <c r="G2320" i="2"/>
  <c r="U2319" i="2"/>
  <c r="V2319" i="2" s="1"/>
  <c r="F2320" i="2" s="1"/>
  <c r="J2320" i="2" l="1"/>
  <c r="M2320" i="2" s="1"/>
  <c r="I2320" i="2"/>
  <c r="L2320" i="2" s="1"/>
  <c r="H2320" i="2"/>
  <c r="K2320" i="2" s="1"/>
  <c r="N2320" i="2" l="1"/>
  <c r="O2320" i="2" s="1"/>
  <c r="Q2320" i="2" s="1"/>
  <c r="P2320" i="2" l="1"/>
  <c r="S2320" i="2" s="1"/>
  <c r="R2320" i="2"/>
  <c r="T2320" i="2" s="1"/>
  <c r="U2320" i="2"/>
  <c r="G2321" i="2"/>
  <c r="V2320" i="2" l="1"/>
  <c r="F2321" i="2" s="1"/>
  <c r="J2321" i="2" s="1"/>
  <c r="M2321" i="2" s="1"/>
  <c r="H2321" i="2" l="1"/>
  <c r="K2321" i="2" s="1"/>
  <c r="N2321" i="2" s="1"/>
  <c r="O2321" i="2" s="1"/>
  <c r="R2321" i="2" s="1"/>
  <c r="T2321" i="2" s="1"/>
  <c r="I2321" i="2"/>
  <c r="L2321" i="2" s="1"/>
  <c r="U2321" i="2" l="1"/>
  <c r="V2321" i="2" s="1"/>
  <c r="F2322" i="2" s="1"/>
  <c r="P2321" i="2"/>
  <c r="Q2321" i="2"/>
  <c r="S2321" i="2"/>
  <c r="G2322" i="2"/>
  <c r="J2322" i="2" l="1"/>
  <c r="M2322" i="2" s="1"/>
  <c r="I2322" i="2"/>
  <c r="L2322" i="2" s="1"/>
  <c r="H2322" i="2"/>
  <c r="K2322" i="2" s="1"/>
  <c r="N2322" i="2" l="1"/>
  <c r="O2322" i="2" s="1"/>
  <c r="R2322" i="2" s="1"/>
  <c r="T2322" i="2" s="1"/>
  <c r="P2322" i="2" l="1"/>
  <c r="Q2322" i="2"/>
  <c r="S2322" i="2"/>
  <c r="G2323" i="2"/>
  <c r="U2322" i="2"/>
  <c r="V2322" i="2" s="1"/>
  <c r="F2323" i="2" s="1"/>
  <c r="J2323" i="2" l="1"/>
  <c r="M2323" i="2" s="1"/>
  <c r="I2323" i="2"/>
  <c r="L2323" i="2" s="1"/>
  <c r="H2323" i="2"/>
  <c r="K2323" i="2" s="1"/>
  <c r="N2323" i="2" s="1"/>
  <c r="O2323" i="2" s="1"/>
  <c r="R2323" i="2" l="1"/>
  <c r="T2323" i="2" s="1"/>
  <c r="Q2323" i="2"/>
  <c r="P2323" i="2"/>
  <c r="U2323" i="2"/>
  <c r="V2323" i="2" l="1"/>
  <c r="F2324" i="2" s="1"/>
  <c r="S2323" i="2"/>
  <c r="G2324" i="2"/>
  <c r="J2324" i="2" l="1"/>
  <c r="M2324" i="2" s="1"/>
  <c r="I2324" i="2"/>
  <c r="L2324" i="2" s="1"/>
  <c r="H2324" i="2"/>
  <c r="K2324" i="2" s="1"/>
  <c r="N2324" i="2" l="1"/>
  <c r="O2324" i="2" s="1"/>
  <c r="R2324" i="2" l="1"/>
  <c r="T2324" i="2" s="1"/>
  <c r="Q2324" i="2"/>
  <c r="P2324" i="2"/>
  <c r="S2324" i="2" l="1"/>
  <c r="G2325" i="2"/>
  <c r="U2324" i="2"/>
  <c r="V2324" i="2" s="1"/>
  <c r="F2325" i="2" s="1"/>
  <c r="J2325" i="2" l="1"/>
  <c r="M2325" i="2" s="1"/>
  <c r="I2325" i="2"/>
  <c r="L2325" i="2" s="1"/>
  <c r="H2325" i="2"/>
  <c r="K2325" i="2" s="1"/>
  <c r="N2325" i="2" l="1"/>
  <c r="O2325" i="2" s="1"/>
  <c r="R2325" i="2" s="1"/>
  <c r="T2325" i="2" s="1"/>
  <c r="Q2325" i="2" l="1"/>
  <c r="U2325" i="2"/>
  <c r="P2325" i="2"/>
  <c r="S2325" i="2"/>
  <c r="G2326" i="2"/>
  <c r="V2325" i="2"/>
  <c r="F2326" i="2" s="1"/>
  <c r="I2326" i="2" l="1"/>
  <c r="L2326" i="2" s="1"/>
  <c r="J2326" i="2"/>
  <c r="M2326" i="2" s="1"/>
  <c r="H2326" i="2"/>
  <c r="K2326" i="2" s="1"/>
  <c r="N2326" i="2" s="1"/>
  <c r="O2326" i="2" s="1"/>
  <c r="R2326" i="2" l="1"/>
  <c r="T2326" i="2" s="1"/>
  <c r="Q2326" i="2"/>
  <c r="P2326" i="2"/>
  <c r="S2326" i="2" l="1"/>
  <c r="G2327" i="2"/>
  <c r="U2326" i="2"/>
  <c r="V2326" i="2" s="1"/>
  <c r="F2327" i="2" s="1"/>
  <c r="J2327" i="2" l="1"/>
  <c r="M2327" i="2" s="1"/>
  <c r="I2327" i="2"/>
  <c r="L2327" i="2" s="1"/>
  <c r="H2327" i="2"/>
  <c r="K2327" i="2" s="1"/>
  <c r="N2327" i="2" l="1"/>
  <c r="O2327" i="2" s="1"/>
  <c r="R2327" i="2" s="1"/>
  <c r="T2327" i="2" s="1"/>
  <c r="P2327" i="2"/>
  <c r="Q2327" i="2" l="1"/>
  <c r="S2327" i="2" s="1"/>
  <c r="G2328" i="2"/>
  <c r="U2327" i="2"/>
  <c r="V2327" i="2" s="1"/>
  <c r="F2328" i="2" s="1"/>
  <c r="I2328" i="2" l="1"/>
  <c r="L2328" i="2" s="1"/>
  <c r="J2328" i="2"/>
  <c r="M2328" i="2" s="1"/>
  <c r="H2328" i="2"/>
  <c r="K2328" i="2" s="1"/>
  <c r="N2328" i="2" l="1"/>
  <c r="O2328" i="2" s="1"/>
  <c r="R2328" i="2" l="1"/>
  <c r="T2328" i="2" s="1"/>
  <c r="Q2328" i="2"/>
  <c r="P2328" i="2"/>
  <c r="S2328" i="2" l="1"/>
  <c r="G2329" i="2"/>
  <c r="U2328" i="2"/>
  <c r="V2328" i="2" s="1"/>
  <c r="F2329" i="2" s="1"/>
  <c r="J2329" i="2" l="1"/>
  <c r="M2329" i="2" s="1"/>
  <c r="I2329" i="2"/>
  <c r="H2329" i="2"/>
  <c r="K2329" i="2" s="1"/>
  <c r="N2329" i="2" s="1"/>
  <c r="O2329" i="2" s="1"/>
  <c r="R2329" i="2" l="1"/>
  <c r="T2329" i="2" s="1"/>
  <c r="Q2329" i="2"/>
  <c r="P2329" i="2"/>
  <c r="S2329" i="2" l="1"/>
  <c r="U2329" i="2"/>
  <c r="V2329" i="2" s="1"/>
  <c r="F2330" i="2" s="1"/>
  <c r="J2330" i="2" l="1"/>
  <c r="M2330" i="2" s="1"/>
  <c r="I2330" i="2"/>
  <c r="H2330" i="2"/>
  <c r="K2330" i="2" s="1"/>
  <c r="N2330" i="2" s="1"/>
  <c r="O2330" i="2" s="1"/>
  <c r="Q2330" i="2" l="1"/>
  <c r="P2330" i="2"/>
  <c r="R2330" i="2"/>
  <c r="T2330" i="2" s="1"/>
  <c r="U2330" i="2" l="1"/>
  <c r="V2330" i="2"/>
  <c r="F2331" i="2" s="1"/>
  <c r="S2330" i="2"/>
  <c r="G2331" i="2"/>
  <c r="J2331" i="2" l="1"/>
  <c r="M2331" i="2" s="1"/>
  <c r="I2331" i="2"/>
  <c r="H2331" i="2"/>
  <c r="K2331" i="2" s="1"/>
  <c r="N2331" i="2" s="1"/>
  <c r="O2331" i="2" s="1"/>
  <c r="R2331" i="2" l="1"/>
  <c r="T2331" i="2" s="1"/>
  <c r="Q2331" i="2"/>
  <c r="P2331" i="2"/>
  <c r="S2331" i="2" l="1"/>
  <c r="G2332" i="2"/>
  <c r="U2331" i="2"/>
  <c r="V2331" i="2" s="1"/>
  <c r="F2332" i="2" s="1"/>
  <c r="J2332" i="2" l="1"/>
  <c r="M2332" i="2" s="1"/>
  <c r="I2332" i="2"/>
  <c r="H2332" i="2"/>
  <c r="K2332" i="2" s="1"/>
  <c r="N2332" i="2" s="1"/>
  <c r="O2332" i="2" s="1"/>
  <c r="Q2332" i="2" l="1"/>
  <c r="R2332" i="2"/>
  <c r="T2332" i="2" s="1"/>
  <c r="P2332" i="2"/>
  <c r="U2332" i="2" l="1"/>
  <c r="V2332" i="2" s="1"/>
  <c r="F2333" i="2" s="1"/>
  <c r="S2332" i="2"/>
  <c r="G2333" i="2"/>
  <c r="J2333" i="2" l="1"/>
  <c r="M2333" i="2" s="1"/>
  <c r="I2333" i="2"/>
  <c r="H2333" i="2"/>
  <c r="K2333" i="2" s="1"/>
  <c r="N2333" i="2" s="1"/>
  <c r="O2333" i="2" s="1"/>
  <c r="R2333" i="2" l="1"/>
  <c r="T2333" i="2" s="1"/>
  <c r="Q2333" i="2"/>
  <c r="P2333" i="2"/>
  <c r="U2333" i="2"/>
  <c r="V2333" i="2" l="1"/>
  <c r="F2334" i="2" s="1"/>
  <c r="S2333" i="2"/>
  <c r="G2334" i="2"/>
  <c r="J2334" i="2" l="1"/>
  <c r="M2334" i="2" s="1"/>
  <c r="I2334" i="2"/>
  <c r="H2334" i="2"/>
  <c r="K2334" i="2" s="1"/>
  <c r="N2334" i="2" s="1"/>
  <c r="O2334" i="2" s="1"/>
  <c r="R2334" i="2" l="1"/>
  <c r="T2334" i="2" s="1"/>
  <c r="Q2334" i="2"/>
  <c r="P2334" i="2"/>
  <c r="S2334" i="2" l="1"/>
  <c r="G2335" i="2"/>
  <c r="U2334" i="2"/>
  <c r="V2334" i="2" s="1"/>
  <c r="F2335" i="2" s="1"/>
  <c r="J2335" i="2" l="1"/>
  <c r="M2335" i="2" s="1"/>
  <c r="I2335" i="2"/>
  <c r="H2335" i="2"/>
  <c r="K2335" i="2" s="1"/>
  <c r="N2335" i="2" s="1"/>
  <c r="O2335" i="2" s="1"/>
  <c r="R2335" i="2" l="1"/>
  <c r="T2335" i="2" s="1"/>
  <c r="Q2335" i="2"/>
  <c r="P2335" i="2"/>
  <c r="U2335" i="2"/>
  <c r="V2335" i="2" l="1"/>
  <c r="F2336" i="2" s="1"/>
  <c r="J2336" i="2"/>
  <c r="M2336" i="2" s="1"/>
  <c r="H2336" i="2"/>
  <c r="K2336" i="2" s="1"/>
  <c r="N2336" i="2" s="1"/>
  <c r="O2336" i="2" s="1"/>
  <c r="S2335" i="2"/>
  <c r="G2336" i="2"/>
  <c r="R2336" i="2" l="1"/>
  <c r="T2336" i="2" s="1"/>
  <c r="Q2336" i="2"/>
  <c r="P2336" i="2"/>
  <c r="I2336" i="2"/>
  <c r="U2336" i="2" l="1"/>
  <c r="V2336" i="2" s="1"/>
  <c r="F2337" i="2" s="1"/>
  <c r="S2336" i="2"/>
  <c r="G2337" i="2"/>
  <c r="J2337" i="2" l="1"/>
  <c r="M2337" i="2" s="1"/>
  <c r="H2337" i="2"/>
  <c r="K2337" i="2" s="1"/>
  <c r="I2337" i="2"/>
  <c r="N2337" i="2" l="1"/>
  <c r="O2337" i="2" s="1"/>
  <c r="R2337" i="2" l="1"/>
  <c r="T2337" i="2" s="1"/>
  <c r="P2337" i="2"/>
  <c r="U2337" i="2"/>
  <c r="Q2337" i="2"/>
  <c r="S2337" i="2" l="1"/>
  <c r="G2338" i="2"/>
  <c r="V2337" i="2"/>
  <c r="F2338" i="2" s="1"/>
  <c r="J2338" i="2" l="1"/>
  <c r="M2338" i="2" s="1"/>
  <c r="H2338" i="2"/>
  <c r="K2338" i="2" s="1"/>
  <c r="N2338" i="2" s="1"/>
  <c r="O2338" i="2" s="1"/>
  <c r="I2338" i="2"/>
  <c r="R2338" i="2" l="1"/>
  <c r="T2338" i="2" s="1"/>
  <c r="Q2338" i="2"/>
  <c r="P2338" i="2"/>
  <c r="U2338" i="2"/>
  <c r="V2338" i="2" s="1"/>
  <c r="F2339" i="2" s="1"/>
  <c r="J2339" i="2" l="1"/>
  <c r="M2339" i="2" s="1"/>
  <c r="H2339" i="2"/>
  <c r="K2339" i="2" s="1"/>
  <c r="N2339" i="2" s="1"/>
  <c r="O2339" i="2" s="1"/>
  <c r="U2339" i="2" s="1"/>
  <c r="S2338" i="2"/>
  <c r="G2339" i="2"/>
  <c r="I2339" i="2" s="1"/>
  <c r="P2339" i="2" l="1"/>
  <c r="R2339" i="2"/>
  <c r="T2339" i="2" s="1"/>
  <c r="Q2339" i="2"/>
  <c r="V2339" i="2" l="1"/>
  <c r="F2340" i="2" s="1"/>
  <c r="J2340" i="2" s="1"/>
  <c r="M2340" i="2" s="1"/>
  <c r="S2339" i="2"/>
  <c r="G2340" i="2"/>
  <c r="I2340" i="2" s="1"/>
  <c r="H2340" i="2" l="1"/>
  <c r="K2340" i="2" s="1"/>
  <c r="N2340" i="2" s="1"/>
  <c r="O2340" i="2" s="1"/>
  <c r="R2340" i="2" s="1"/>
  <c r="T2340" i="2" s="1"/>
  <c r="P2340" i="2" l="1"/>
  <c r="S2340" i="2" s="1"/>
  <c r="Q2340" i="2"/>
  <c r="G2341" i="2"/>
  <c r="U2340" i="2"/>
  <c r="V2340" i="2" s="1"/>
  <c r="F2341" i="2" s="1"/>
  <c r="J2341" i="2" l="1"/>
  <c r="M2341" i="2" s="1"/>
  <c r="I2341" i="2"/>
  <c r="H2341" i="2"/>
  <c r="K2341" i="2" s="1"/>
  <c r="N2341" i="2" s="1"/>
  <c r="O2341" i="2" s="1"/>
  <c r="R2341" i="2" l="1"/>
  <c r="T2341" i="2" s="1"/>
  <c r="Q2341" i="2"/>
  <c r="P2341" i="2"/>
  <c r="U2341" i="2" l="1"/>
  <c r="V2341" i="2"/>
  <c r="F2342" i="2" s="1"/>
  <c r="S2341" i="2"/>
  <c r="G2342" i="2"/>
  <c r="J2342" i="2" l="1"/>
  <c r="M2342" i="2" s="1"/>
  <c r="I2342" i="2"/>
  <c r="H2342" i="2"/>
  <c r="K2342" i="2" s="1"/>
  <c r="N2342" i="2" s="1"/>
  <c r="O2342" i="2" s="1"/>
  <c r="Q2342" i="2" l="1"/>
  <c r="P2342" i="2"/>
  <c r="R2342" i="2"/>
  <c r="T2342" i="2" s="1"/>
  <c r="U2342" i="2" l="1"/>
  <c r="V2342" i="2" s="1"/>
  <c r="F2343" i="2" s="1"/>
  <c r="S2342" i="2"/>
  <c r="G2343" i="2"/>
  <c r="H2343" i="2" l="1"/>
  <c r="K2343" i="2" s="1"/>
  <c r="J2343" i="2"/>
  <c r="M2343" i="2" s="1"/>
  <c r="I2343" i="2"/>
  <c r="L2343" i="2" s="1"/>
  <c r="N2343" i="2" s="1"/>
  <c r="O2343" i="2" s="1"/>
  <c r="R2343" i="2" l="1"/>
  <c r="T2343" i="2" s="1"/>
  <c r="Q2343" i="2"/>
  <c r="P2343" i="2"/>
  <c r="S2343" i="2" l="1"/>
  <c r="G2344" i="2"/>
  <c r="U2343" i="2"/>
  <c r="V2343" i="2" s="1"/>
  <c r="F2344" i="2" s="1"/>
  <c r="J2344" i="2" l="1"/>
  <c r="M2344" i="2" s="1"/>
  <c r="I2344" i="2"/>
  <c r="L2344" i="2" s="1"/>
  <c r="H2344" i="2"/>
  <c r="K2344" i="2" s="1"/>
  <c r="N2344" i="2" s="1"/>
  <c r="O2344" i="2" s="1"/>
  <c r="Q2344" i="2" l="1"/>
  <c r="R2344" i="2"/>
  <c r="T2344" i="2" s="1"/>
  <c r="P2344" i="2"/>
  <c r="U2344" i="2" l="1"/>
  <c r="V2344" i="2" s="1"/>
  <c r="F2345" i="2" s="1"/>
  <c r="S2344" i="2"/>
  <c r="G2345" i="2"/>
  <c r="J2345" i="2" l="1"/>
  <c r="M2345" i="2" s="1"/>
  <c r="H2345" i="2"/>
  <c r="K2345" i="2" s="1"/>
  <c r="N2345" i="2" s="1"/>
  <c r="O2345" i="2" s="1"/>
  <c r="I2345" i="2"/>
  <c r="L2345" i="2" s="1"/>
  <c r="R2345" i="2" l="1"/>
  <c r="T2345" i="2" s="1"/>
  <c r="Q2345" i="2"/>
  <c r="P2345" i="2"/>
  <c r="U2345" i="2"/>
  <c r="S2345" i="2" l="1"/>
  <c r="G2346" i="2"/>
  <c r="V2345" i="2"/>
  <c r="F2346" i="2" s="1"/>
  <c r="J2346" i="2" l="1"/>
  <c r="M2346" i="2" s="1"/>
  <c r="I2346" i="2"/>
  <c r="L2346" i="2" s="1"/>
  <c r="H2346" i="2"/>
  <c r="K2346" i="2" s="1"/>
  <c r="N2346" i="2" s="1"/>
  <c r="O2346" i="2" s="1"/>
  <c r="R2346" i="2" l="1"/>
  <c r="T2346" i="2" s="1"/>
  <c r="Q2346" i="2"/>
  <c r="P2346" i="2"/>
  <c r="S2346" i="2" l="1"/>
  <c r="G2347" i="2"/>
  <c r="U2346" i="2"/>
  <c r="V2346" i="2" s="1"/>
  <c r="F2347" i="2" s="1"/>
  <c r="J2347" i="2" l="1"/>
  <c r="M2347" i="2" s="1"/>
  <c r="I2347" i="2"/>
  <c r="L2347" i="2" s="1"/>
  <c r="H2347" i="2"/>
  <c r="K2347" i="2" s="1"/>
  <c r="N2347" i="2" l="1"/>
  <c r="O2347" i="2" s="1"/>
  <c r="R2347" i="2" l="1"/>
  <c r="T2347" i="2" s="1"/>
  <c r="Q2347" i="2"/>
  <c r="P2347" i="2"/>
  <c r="U2347" i="2"/>
  <c r="V2347" i="2" l="1"/>
  <c r="F2348" i="2" s="1"/>
  <c r="S2347" i="2"/>
  <c r="G2348" i="2"/>
  <c r="J2348" i="2" l="1"/>
  <c r="M2348" i="2" s="1"/>
  <c r="I2348" i="2"/>
  <c r="L2348" i="2" s="1"/>
  <c r="H2348" i="2"/>
  <c r="K2348" i="2" s="1"/>
  <c r="N2348" i="2" l="1"/>
  <c r="O2348" i="2" s="1"/>
  <c r="R2348" i="2" l="1"/>
  <c r="T2348" i="2" s="1"/>
  <c r="Q2348" i="2"/>
  <c r="P2348" i="2"/>
  <c r="S2348" i="2" l="1"/>
  <c r="G2349" i="2"/>
  <c r="U2348" i="2"/>
  <c r="V2348" i="2" s="1"/>
  <c r="F2349" i="2" s="1"/>
  <c r="J2349" i="2" l="1"/>
  <c r="M2349" i="2" s="1"/>
  <c r="I2349" i="2"/>
  <c r="L2349" i="2" s="1"/>
  <c r="H2349" i="2"/>
  <c r="K2349" i="2" s="1"/>
  <c r="N2349" i="2" s="1"/>
  <c r="O2349" i="2" s="1"/>
  <c r="R2349" i="2" l="1"/>
  <c r="T2349" i="2" s="1"/>
  <c r="P2349" i="2"/>
  <c r="U2349" i="2"/>
  <c r="Q2349" i="2"/>
  <c r="S2349" i="2" l="1"/>
  <c r="G2350" i="2"/>
  <c r="V2349" i="2"/>
  <c r="F2350" i="2" s="1"/>
  <c r="I2350" i="2" l="1"/>
  <c r="L2350" i="2" s="1"/>
  <c r="J2350" i="2"/>
  <c r="M2350" i="2" s="1"/>
  <c r="H2350" i="2"/>
  <c r="K2350" i="2" s="1"/>
  <c r="N2350" i="2" l="1"/>
  <c r="O2350" i="2" s="1"/>
  <c r="R2350" i="2" l="1"/>
  <c r="T2350" i="2" s="1"/>
  <c r="Q2350" i="2"/>
  <c r="P2350" i="2"/>
  <c r="S2350" i="2" l="1"/>
  <c r="G2351" i="2"/>
  <c r="U2350" i="2"/>
  <c r="V2350" i="2" s="1"/>
  <c r="F2351" i="2" s="1"/>
  <c r="J2351" i="2" l="1"/>
  <c r="M2351" i="2" s="1"/>
  <c r="I2351" i="2"/>
  <c r="L2351" i="2" s="1"/>
  <c r="H2351" i="2"/>
  <c r="K2351" i="2" s="1"/>
  <c r="N2351" i="2" l="1"/>
  <c r="O2351" i="2" s="1"/>
  <c r="P2351" i="2" l="1"/>
  <c r="R2351" i="2"/>
  <c r="T2351" i="2" s="1"/>
  <c r="Q2351" i="2"/>
  <c r="S2351" i="2" l="1"/>
  <c r="G2352" i="2"/>
  <c r="U2351" i="2"/>
  <c r="V2351" i="2"/>
  <c r="F2352" i="2" s="1"/>
  <c r="I2352" i="2" l="1"/>
  <c r="L2352" i="2" s="1"/>
  <c r="J2352" i="2"/>
  <c r="M2352" i="2" s="1"/>
  <c r="H2352" i="2"/>
  <c r="K2352" i="2" s="1"/>
  <c r="N2352" i="2" l="1"/>
  <c r="O2352" i="2" s="1"/>
  <c r="U2352" i="2" s="1"/>
  <c r="O2353" i="2"/>
  <c r="P2352" i="2" l="1"/>
  <c r="Q2352" i="2"/>
  <c r="R2352" i="2"/>
  <c r="T2352" i="2" s="1"/>
  <c r="U2353" i="2"/>
  <c r="R2353" i="2"/>
  <c r="T2353" i="2" s="1"/>
  <c r="P2353" i="2"/>
  <c r="S2352" i="2"/>
  <c r="G2353" i="2"/>
  <c r="V2352" i="2" l="1"/>
  <c r="F2353" i="2" s="1"/>
  <c r="J2353" i="2" l="1"/>
  <c r="M2353" i="2" s="1"/>
  <c r="H2353" i="2"/>
  <c r="K2353" i="2" s="1"/>
  <c r="I2353" i="2"/>
  <c r="L2353" i="2" l="1"/>
  <c r="Q2353" i="2"/>
  <c r="N2353" i="2"/>
  <c r="V2353" i="2" l="1"/>
  <c r="F2354" i="2" s="1"/>
  <c r="S2353" i="2"/>
  <c r="J2354" i="2" l="1"/>
  <c r="M2354" i="2" s="1"/>
  <c r="H2354" i="2"/>
  <c r="K2354" i="2" s="1"/>
  <c r="N2354" i="2" s="1"/>
  <c r="O2354" i="2" s="1"/>
  <c r="I2354" i="2"/>
  <c r="Q2354" i="2" l="1"/>
  <c r="P2354" i="2"/>
  <c r="O2355" i="2"/>
  <c r="U2354" i="2"/>
  <c r="R2354" i="2"/>
  <c r="T2354" i="2" s="1"/>
  <c r="U2355" i="2" l="1"/>
  <c r="R2355" i="2"/>
  <c r="T2355" i="2" s="1"/>
  <c r="Q2355" i="2"/>
  <c r="P2355" i="2"/>
  <c r="V2354" i="2"/>
  <c r="F2355" i="2" s="1"/>
  <c r="S2354" i="2"/>
  <c r="G2355" i="2"/>
  <c r="G2356" i="2" s="1"/>
  <c r="V2355" i="2" l="1"/>
  <c r="F2356" i="2" s="1"/>
  <c r="J2355" i="2"/>
  <c r="M2355" i="2" s="1"/>
  <c r="I2355" i="2"/>
  <c r="H2355" i="2"/>
  <c r="K2355" i="2" s="1"/>
  <c r="N2355" i="2" s="1"/>
  <c r="S2355" i="2"/>
  <c r="I2356" i="2" l="1"/>
  <c r="H2356" i="2"/>
  <c r="K2356" i="2" s="1"/>
  <c r="N2356" i="2" s="1"/>
  <c r="O2356" i="2" s="1"/>
  <c r="J2356" i="2"/>
  <c r="M2356" i="2" s="1"/>
  <c r="U2356" i="2" l="1"/>
  <c r="R2356" i="2"/>
  <c r="T2356" i="2" s="1"/>
  <c r="Q2356" i="2"/>
  <c r="P2356" i="2"/>
  <c r="V2356" i="2" s="1"/>
  <c r="F2357" i="2" s="1"/>
  <c r="H2357" i="2" l="1"/>
  <c r="K2357" i="2" s="1"/>
  <c r="J2357" i="2"/>
  <c r="M2357" i="2" s="1"/>
  <c r="G2357" i="2"/>
  <c r="I2357" i="2" s="1"/>
  <c r="S2356" i="2"/>
  <c r="N2357" i="2" l="1"/>
  <c r="O2357" i="2" s="1"/>
  <c r="R2357" i="2" l="1"/>
  <c r="T2357" i="2" s="1"/>
  <c r="Q2357" i="2"/>
  <c r="P2357" i="2"/>
  <c r="U2357" i="2"/>
  <c r="V2357" i="2" l="1"/>
  <c r="F2358" i="2" s="1"/>
  <c r="S2357" i="2"/>
  <c r="G2358" i="2"/>
  <c r="J2358" i="2" l="1"/>
  <c r="M2358" i="2" s="1"/>
  <c r="I2358" i="2"/>
  <c r="H2358" i="2"/>
  <c r="K2358" i="2" s="1"/>
  <c r="N2358" i="2" s="1"/>
  <c r="O2358" i="2" s="1"/>
  <c r="P2358" i="2" l="1"/>
  <c r="U2358" i="2"/>
  <c r="R2358" i="2"/>
  <c r="T2358" i="2" s="1"/>
  <c r="Q2358" i="2"/>
  <c r="S2358" i="2" l="1"/>
  <c r="G2359" i="2"/>
  <c r="V2358" i="2"/>
  <c r="F2359" i="2" s="1"/>
  <c r="I2359" i="2" l="1"/>
  <c r="J2359" i="2"/>
  <c r="M2359" i="2" s="1"/>
  <c r="H2359" i="2"/>
  <c r="K2359" i="2" s="1"/>
  <c r="N2359" i="2" s="1"/>
  <c r="O2359" i="2" s="1"/>
  <c r="U2359" i="2" l="1"/>
  <c r="R2359" i="2"/>
  <c r="T2359" i="2" s="1"/>
  <c r="Q2359" i="2"/>
  <c r="P2359" i="2"/>
  <c r="V2359" i="2" s="1"/>
  <c r="F2360" i="2" s="1"/>
  <c r="J2360" i="2" l="1"/>
  <c r="M2360" i="2" s="1"/>
  <c r="H2360" i="2"/>
  <c r="K2360" i="2" s="1"/>
  <c r="N2360" i="2" s="1"/>
  <c r="O2360" i="2" s="1"/>
  <c r="S2359" i="2"/>
  <c r="G2360" i="2"/>
  <c r="I2360" i="2" l="1"/>
  <c r="Q2360" i="2"/>
  <c r="U2360" i="2"/>
  <c r="R2360" i="2"/>
  <c r="T2360" i="2" s="1"/>
  <c r="P2360" i="2"/>
  <c r="V2360" i="2" s="1"/>
  <c r="F2361" i="2" s="1"/>
  <c r="J2361" i="2" l="1"/>
  <c r="M2361" i="2" s="1"/>
  <c r="H2361" i="2"/>
  <c r="K2361" i="2" s="1"/>
  <c r="N2361" i="2" s="1"/>
  <c r="O2361" i="2" s="1"/>
  <c r="I2361" i="2"/>
  <c r="S2360" i="2"/>
  <c r="G2361" i="2"/>
  <c r="U2361" i="2" l="1"/>
  <c r="R2361" i="2"/>
  <c r="T2361" i="2" s="1"/>
  <c r="Q2361" i="2"/>
  <c r="P2361" i="2"/>
  <c r="V2361" i="2" s="1"/>
  <c r="F2362" i="2" s="1"/>
  <c r="J2362" i="2" l="1"/>
  <c r="M2362" i="2" s="1"/>
  <c r="H2362" i="2"/>
  <c r="K2362" i="2" s="1"/>
  <c r="N2362" i="2" s="1"/>
  <c r="O2362" i="2" s="1"/>
  <c r="S2361" i="2"/>
  <c r="G2362" i="2"/>
  <c r="I2362" i="2" l="1"/>
  <c r="P2362" i="2"/>
  <c r="Q2362" i="2"/>
  <c r="S2362" i="2" s="1"/>
  <c r="U2362" i="2"/>
  <c r="R2362" i="2"/>
  <c r="T2362" i="2" s="1"/>
  <c r="V2362" i="2" l="1"/>
  <c r="F2363" i="2" s="1"/>
  <c r="G2363" i="2"/>
  <c r="I2363" i="2" l="1"/>
  <c r="J2363" i="2"/>
  <c r="M2363" i="2" s="1"/>
  <c r="H2363" i="2"/>
  <c r="K2363" i="2" s="1"/>
  <c r="N2363" i="2" s="1"/>
  <c r="O2363" i="2" s="1"/>
  <c r="P2363" i="2" l="1"/>
  <c r="U2363" i="2"/>
  <c r="Q2363" i="2"/>
  <c r="O2364" i="2"/>
  <c r="R2363" i="2"/>
  <c r="T2363" i="2" s="1"/>
  <c r="U2364" i="2" l="1"/>
  <c r="R2364" i="2"/>
  <c r="T2364" i="2" s="1"/>
  <c r="Q2364" i="2"/>
  <c r="S2363" i="2"/>
  <c r="G2364" i="2"/>
  <c r="G2365" i="2" s="1"/>
  <c r="V2363" i="2"/>
  <c r="F2364" i="2" s="1"/>
  <c r="I2364" i="2" l="1"/>
  <c r="H2364" i="2"/>
  <c r="J2364" i="2"/>
  <c r="M2364" i="2" s="1"/>
  <c r="K2364" i="2" l="1"/>
  <c r="N2364" i="2" s="1"/>
  <c r="P2364" i="2"/>
  <c r="V2364" i="2" l="1"/>
  <c r="F2365" i="2" s="1"/>
  <c r="S2364" i="2"/>
  <c r="J2365" i="2" l="1"/>
  <c r="M2365" i="2" s="1"/>
  <c r="I2365" i="2"/>
  <c r="H2365" i="2"/>
  <c r="K2365" i="2" s="1"/>
  <c r="N2365" i="2" s="1"/>
  <c r="O2365" i="2" s="1"/>
  <c r="U2365" i="2" l="1"/>
  <c r="R2365" i="2"/>
  <c r="T2365" i="2" s="1"/>
  <c r="Q2365" i="2"/>
  <c r="P2365" i="2"/>
  <c r="V2365" i="2" s="1"/>
  <c r="F2366" i="2" s="1"/>
  <c r="J2366" i="2" l="1"/>
  <c r="M2366" i="2" s="1"/>
  <c r="H2366" i="2"/>
  <c r="K2366" i="2" s="1"/>
  <c r="N2366" i="2" s="1"/>
  <c r="O2366" i="2" s="1"/>
  <c r="I2366" i="2"/>
  <c r="S2365" i="2"/>
  <c r="G2366" i="2"/>
  <c r="R2366" i="2" l="1"/>
  <c r="T2366" i="2" s="1"/>
  <c r="P2366" i="2"/>
  <c r="Q2366" i="2"/>
  <c r="S2366" i="2" s="1"/>
  <c r="U2366" i="2"/>
  <c r="V2366" i="2" s="1"/>
  <c r="F2367" i="2" s="1"/>
  <c r="J2367" i="2" l="1"/>
  <c r="M2367" i="2" s="1"/>
  <c r="H2367" i="2"/>
  <c r="K2367" i="2" s="1"/>
  <c r="G2367" i="2"/>
  <c r="I2367" i="2" l="1"/>
  <c r="L2367" i="2" s="1"/>
  <c r="N2367" i="2"/>
  <c r="O2367" i="2" s="1"/>
  <c r="Q2367" i="2" l="1"/>
  <c r="P2367" i="2"/>
  <c r="R2367" i="2"/>
  <c r="T2367" i="2" s="1"/>
  <c r="U2367" i="2"/>
  <c r="V2367" i="2" s="1"/>
  <c r="F2368" i="2" s="1"/>
  <c r="J2368" i="2" l="1"/>
  <c r="M2368" i="2" s="1"/>
  <c r="H2368" i="2"/>
  <c r="K2368" i="2" s="1"/>
  <c r="S2367" i="2"/>
  <c r="G2368" i="2"/>
  <c r="I2368" i="2" s="1"/>
  <c r="L2368" i="2" s="1"/>
  <c r="N2368" i="2" l="1"/>
  <c r="O2368" i="2" s="1"/>
  <c r="R2368" i="2" l="1"/>
  <c r="T2368" i="2" s="1"/>
  <c r="P2368" i="2"/>
  <c r="Q2368" i="2"/>
  <c r="U2368" i="2"/>
  <c r="S2368" i="2" l="1"/>
  <c r="G2369" i="2"/>
  <c r="V2368" i="2"/>
  <c r="F2369" i="2" s="1"/>
  <c r="I2369" i="2" l="1"/>
  <c r="L2369" i="2" s="1"/>
  <c r="J2369" i="2"/>
  <c r="M2369" i="2" s="1"/>
  <c r="H2369" i="2"/>
  <c r="K2369" i="2" s="1"/>
  <c r="N2369" i="2" s="1"/>
  <c r="O2369" i="2" s="1"/>
  <c r="Q2369" i="2" l="1"/>
  <c r="R2369" i="2"/>
  <c r="T2369" i="2" s="1"/>
  <c r="P2369" i="2"/>
  <c r="U2369" i="2"/>
  <c r="V2369" i="2" s="1"/>
  <c r="F2370" i="2" s="1"/>
  <c r="H2370" i="2" l="1"/>
  <c r="K2370" i="2" s="1"/>
  <c r="J2370" i="2"/>
  <c r="M2370" i="2" s="1"/>
  <c r="G2370" i="2"/>
  <c r="I2370" i="2" s="1"/>
  <c r="L2370" i="2" s="1"/>
  <c r="S2369" i="2"/>
  <c r="N2370" i="2" l="1"/>
  <c r="O2370" i="2" s="1"/>
  <c r="P2370" i="2" l="1"/>
  <c r="Q2370" i="2"/>
  <c r="R2370" i="2"/>
  <c r="T2370" i="2" s="1"/>
  <c r="U2370" i="2"/>
  <c r="V2370" i="2" s="1"/>
  <c r="F2371" i="2" s="1"/>
  <c r="J2371" i="2" l="1"/>
  <c r="M2371" i="2" s="1"/>
  <c r="H2371" i="2"/>
  <c r="K2371" i="2" s="1"/>
  <c r="S2370" i="2"/>
  <c r="G2371" i="2"/>
  <c r="I2371" i="2" s="1"/>
  <c r="L2371" i="2" s="1"/>
  <c r="N2371" i="2" l="1"/>
  <c r="O2371" i="2" s="1"/>
  <c r="Q2371" i="2" l="1"/>
  <c r="R2371" i="2"/>
  <c r="T2371" i="2" s="1"/>
  <c r="P2371" i="2"/>
  <c r="U2371" i="2"/>
  <c r="V2371" i="2" s="1"/>
  <c r="F2372" i="2" s="1"/>
  <c r="J2372" i="2" l="1"/>
  <c r="M2372" i="2" s="1"/>
  <c r="H2372" i="2"/>
  <c r="K2372" i="2" s="1"/>
  <c r="S2371" i="2"/>
  <c r="G2372" i="2"/>
  <c r="I2372" i="2" s="1"/>
  <c r="L2372" i="2" s="1"/>
  <c r="N2372" i="2" l="1"/>
  <c r="O2372" i="2" s="1"/>
  <c r="R2372" i="2" l="1"/>
  <c r="T2372" i="2" s="1"/>
  <c r="U2372" i="2"/>
  <c r="Q2372" i="2"/>
  <c r="P2372" i="2"/>
  <c r="S2372" i="2" l="1"/>
  <c r="G2373" i="2"/>
  <c r="V2372" i="2"/>
  <c r="F2373" i="2" s="1"/>
  <c r="J2373" i="2" l="1"/>
  <c r="M2373" i="2" s="1"/>
  <c r="H2373" i="2"/>
  <c r="K2373" i="2" s="1"/>
  <c r="I2373" i="2"/>
  <c r="L2373" i="2" s="1"/>
  <c r="N2373" i="2" l="1"/>
  <c r="O2373" i="2" s="1"/>
  <c r="R2373" i="2" l="1"/>
  <c r="T2373" i="2" s="1"/>
  <c r="U2373" i="2"/>
  <c r="Q2373" i="2"/>
  <c r="P2373" i="2"/>
  <c r="V2373" i="2" l="1"/>
  <c r="F2374" i="2" s="1"/>
  <c r="S2373" i="2"/>
  <c r="G2374" i="2"/>
  <c r="H2374" i="2" l="1"/>
  <c r="K2374" i="2" s="1"/>
  <c r="J2374" i="2"/>
  <c r="M2374" i="2" s="1"/>
  <c r="I2374" i="2"/>
  <c r="L2374" i="2" s="1"/>
  <c r="N2374" i="2" s="1"/>
  <c r="O2374" i="2" s="1"/>
  <c r="P2374" i="2" l="1"/>
  <c r="R2374" i="2"/>
  <c r="T2374" i="2" s="1"/>
  <c r="Q2374" i="2"/>
  <c r="U2374" i="2"/>
  <c r="S2374" i="2" l="1"/>
  <c r="G2375" i="2"/>
  <c r="V2374" i="2"/>
  <c r="F2375" i="2" s="1"/>
  <c r="J2375" i="2" l="1"/>
  <c r="M2375" i="2" s="1"/>
  <c r="I2375" i="2"/>
  <c r="L2375" i="2" s="1"/>
  <c r="H2375" i="2"/>
  <c r="K2375" i="2" s="1"/>
  <c r="N2375" i="2" s="1"/>
  <c r="O2375" i="2" s="1"/>
  <c r="P2375" i="2" l="1"/>
  <c r="V2375" i="2" s="1"/>
  <c r="F2376" i="2" s="1"/>
  <c r="Q2375" i="2"/>
  <c r="R2375" i="2"/>
  <c r="T2375" i="2" s="1"/>
  <c r="U2375" i="2"/>
  <c r="J2376" i="2" l="1"/>
  <c r="M2376" i="2" s="1"/>
  <c r="H2376" i="2"/>
  <c r="K2376" i="2" s="1"/>
  <c r="S2375" i="2"/>
  <c r="G2376" i="2"/>
  <c r="I2376" i="2" l="1"/>
  <c r="L2376" i="2" s="1"/>
  <c r="N2376" i="2" s="1"/>
  <c r="O2376" i="2" s="1"/>
  <c r="R2376" i="2" l="1"/>
  <c r="T2376" i="2" s="1"/>
  <c r="P2376" i="2"/>
  <c r="U2376" i="2"/>
  <c r="V2376" i="2" s="1"/>
  <c r="F2377" i="2" s="1"/>
  <c r="Q2376" i="2"/>
  <c r="S2376" i="2" l="1"/>
  <c r="G2377" i="2"/>
  <c r="I2377" i="2" s="1"/>
  <c r="L2377" i="2" s="1"/>
  <c r="J2377" i="2"/>
  <c r="M2377" i="2" s="1"/>
  <c r="H2377" i="2"/>
  <c r="K2377" i="2" s="1"/>
  <c r="N2377" i="2" l="1"/>
  <c r="O2377" i="2" s="1"/>
  <c r="R2377" i="2" l="1"/>
  <c r="T2377" i="2" s="1"/>
  <c r="P2377" i="2"/>
  <c r="Q2377" i="2"/>
  <c r="S2377" i="2" s="1"/>
  <c r="U2377" i="2"/>
  <c r="V2377" i="2" s="1"/>
  <c r="F2378" i="2" s="1"/>
  <c r="I2378" i="2" l="1"/>
  <c r="J2378" i="2"/>
  <c r="M2378" i="2" s="1"/>
  <c r="H2378" i="2"/>
  <c r="K2378" i="2" s="1"/>
  <c r="N2378" i="2" s="1"/>
  <c r="O2378" i="2" s="1"/>
  <c r="P2378" i="2" l="1"/>
  <c r="Q2378" i="2"/>
  <c r="R2378" i="2"/>
  <c r="T2378" i="2" s="1"/>
  <c r="U2378" i="2"/>
  <c r="V2378" i="2" s="1"/>
  <c r="F2379" i="2" s="1"/>
  <c r="G2379" i="2" l="1"/>
  <c r="I2379" i="2" s="1"/>
  <c r="S2378" i="2"/>
  <c r="J2379" i="2"/>
  <c r="M2379" i="2" s="1"/>
  <c r="H2379" i="2"/>
  <c r="K2379" i="2" s="1"/>
  <c r="N2379" i="2" s="1"/>
  <c r="O2379" i="2" s="1"/>
  <c r="U2379" i="2" s="1"/>
  <c r="P2379" i="2" l="1"/>
  <c r="V2379" i="2" s="1"/>
  <c r="F2380" i="2" s="1"/>
  <c r="Q2379" i="2"/>
  <c r="S2379" i="2" s="1"/>
  <c r="R2379" i="2"/>
  <c r="T2379" i="2" s="1"/>
  <c r="J2380" i="2" l="1"/>
  <c r="M2380" i="2" s="1"/>
  <c r="H2380" i="2"/>
  <c r="K2380" i="2" s="1"/>
  <c r="N2380" i="2" s="1"/>
  <c r="O2380" i="2" s="1"/>
  <c r="R2380" i="2" s="1"/>
  <c r="T2380" i="2" s="1"/>
  <c r="G2380" i="2"/>
  <c r="I2380" i="2" s="1"/>
  <c r="P2380" i="2" l="1"/>
  <c r="V2380" i="2" s="1"/>
  <c r="F2381" i="2" s="1"/>
  <c r="J2381" i="2" s="1"/>
  <c r="M2381" i="2" s="1"/>
  <c r="Q2380" i="2"/>
  <c r="U2380" i="2"/>
  <c r="G2381" i="2"/>
  <c r="H2381" i="2" l="1"/>
  <c r="K2381" i="2" s="1"/>
  <c r="N2381" i="2" s="1"/>
  <c r="O2381" i="2" s="1"/>
  <c r="P2381" i="2" s="1"/>
  <c r="S2380" i="2"/>
  <c r="Q2381" i="2"/>
  <c r="I2381" i="2"/>
  <c r="R2381" i="2" l="1"/>
  <c r="T2381" i="2" s="1"/>
  <c r="S2381" i="2"/>
  <c r="U2381" i="2"/>
  <c r="V2381" i="2" s="1"/>
  <c r="F2382" i="2" s="1"/>
  <c r="G2382" i="2"/>
  <c r="I2382" i="2" l="1"/>
  <c r="J2382" i="2"/>
  <c r="M2382" i="2" s="1"/>
  <c r="H2382" i="2"/>
  <c r="K2382" i="2" s="1"/>
  <c r="N2382" i="2" l="1"/>
  <c r="O2382" i="2" s="1"/>
  <c r="P2382" i="2" l="1"/>
  <c r="R2382" i="2"/>
  <c r="T2382" i="2" s="1"/>
  <c r="Q2382" i="2"/>
  <c r="S2382" i="2" l="1"/>
  <c r="G2383" i="2"/>
  <c r="U2382" i="2"/>
  <c r="V2382" i="2" s="1"/>
  <c r="F2383" i="2" s="1"/>
  <c r="I2383" i="2" l="1"/>
  <c r="J2383" i="2"/>
  <c r="M2383" i="2" s="1"/>
  <c r="H2383" i="2"/>
  <c r="K2383" i="2" s="1"/>
  <c r="N2383" i="2" s="1"/>
  <c r="O2383" i="2" s="1"/>
  <c r="R2383" i="2" l="1"/>
  <c r="T2383" i="2" s="1"/>
  <c r="Q2383" i="2"/>
  <c r="P2383" i="2"/>
  <c r="S2383" i="2" l="1"/>
  <c r="G2384" i="2"/>
  <c r="U2383" i="2"/>
  <c r="V2383" i="2" s="1"/>
  <c r="F2384" i="2" s="1"/>
  <c r="J2384" i="2" l="1"/>
  <c r="M2384" i="2" s="1"/>
  <c r="I2384" i="2"/>
  <c r="H2384" i="2"/>
  <c r="K2384" i="2" s="1"/>
  <c r="N2384" i="2" s="1"/>
  <c r="O2384" i="2" s="1"/>
  <c r="R2384" i="2" l="1"/>
  <c r="T2384" i="2" s="1"/>
  <c r="U2384" i="2"/>
  <c r="Q2384" i="2"/>
  <c r="P2384" i="2"/>
  <c r="V2384" i="2" s="1"/>
  <c r="F2385" i="2" s="1"/>
  <c r="J2385" i="2" l="1"/>
  <c r="M2385" i="2" s="1"/>
  <c r="H2385" i="2"/>
  <c r="K2385" i="2" s="1"/>
  <c r="N2385" i="2" s="1"/>
  <c r="O2385" i="2" s="1"/>
  <c r="S2384" i="2"/>
  <c r="G2385" i="2"/>
  <c r="R2385" i="2" l="1"/>
  <c r="T2385" i="2" s="1"/>
  <c r="P2385" i="2"/>
  <c r="U2385" i="2"/>
  <c r="Q2385" i="2"/>
  <c r="S2385" i="2" s="1"/>
  <c r="I2385" i="2"/>
  <c r="V2385" i="2" l="1"/>
  <c r="F2386" i="2" s="1"/>
  <c r="G2386" i="2"/>
  <c r="I2386" i="2" l="1"/>
  <c r="L2386" i="2" s="1"/>
  <c r="J2386" i="2"/>
  <c r="M2386" i="2" s="1"/>
  <c r="H2386" i="2"/>
  <c r="K2386" i="2" s="1"/>
  <c r="N2386" i="2" s="1"/>
  <c r="O2386" i="2" s="1"/>
  <c r="U2386" i="2" l="1"/>
  <c r="Q2386" i="2"/>
  <c r="P2386" i="2"/>
  <c r="V2386" i="2" s="1"/>
  <c r="F2387" i="2" s="1"/>
  <c r="R2386" i="2"/>
  <c r="T2386" i="2" s="1"/>
  <c r="J2387" i="2" l="1"/>
  <c r="M2387" i="2" s="1"/>
  <c r="H2387" i="2"/>
  <c r="K2387" i="2" s="1"/>
  <c r="S2386" i="2"/>
  <c r="G2387" i="2"/>
  <c r="N2387" i="2" l="1"/>
  <c r="O2387" i="2" s="1"/>
  <c r="I2387" i="2"/>
  <c r="Q2387" i="2" l="1"/>
  <c r="P2387" i="2"/>
  <c r="R2387" i="2"/>
  <c r="T2387" i="2" s="1"/>
  <c r="U2387" i="2"/>
  <c r="S2387" i="2"/>
  <c r="V2387" i="2"/>
  <c r="F2388" i="2" s="1"/>
  <c r="G2388" i="2"/>
  <c r="I2388" i="2" l="1"/>
  <c r="J2388" i="2"/>
  <c r="M2388" i="2" s="1"/>
  <c r="H2388" i="2"/>
  <c r="K2388" i="2" s="1"/>
  <c r="N2388" i="2" l="1"/>
  <c r="O2388" i="2" s="1"/>
  <c r="R2388" i="2" s="1"/>
  <c r="T2388" i="2" s="1"/>
  <c r="Q2388" i="2"/>
  <c r="P2388" i="2"/>
  <c r="S2388" i="2" l="1"/>
  <c r="G2389" i="2"/>
  <c r="U2388" i="2"/>
  <c r="V2388" i="2" s="1"/>
  <c r="F2389" i="2" s="1"/>
  <c r="J2389" i="2" l="1"/>
  <c r="I2389" i="2"/>
  <c r="H2389" i="2"/>
  <c r="K2389" i="2" s="1"/>
  <c r="M2389" i="2" l="1"/>
  <c r="N2389" i="2" s="1"/>
  <c r="O2389" i="2" s="1"/>
  <c r="R2389" i="2"/>
  <c r="Q2389" i="2" l="1"/>
  <c r="P2389" i="2"/>
  <c r="T2389" i="2"/>
  <c r="U2389" i="2"/>
  <c r="V2389" i="2" s="1"/>
  <c r="F2390" i="2" s="1"/>
  <c r="S2389" i="2" l="1"/>
  <c r="G2390" i="2"/>
  <c r="J2390" i="2"/>
  <c r="M2390" i="2" s="1"/>
  <c r="I2390" i="2"/>
  <c r="H2390" i="2"/>
  <c r="K2390" i="2" s="1"/>
  <c r="N2390" i="2" s="1"/>
  <c r="O2390" i="2" s="1"/>
  <c r="Q2390" i="2" l="1"/>
  <c r="R2390" i="2"/>
  <c r="T2390" i="2" s="1"/>
  <c r="P2390" i="2"/>
  <c r="U2390" i="2" l="1"/>
  <c r="V2390" i="2" s="1"/>
  <c r="F2391" i="2" s="1"/>
  <c r="S2390" i="2"/>
  <c r="G2391" i="2"/>
  <c r="J2391" i="2" l="1"/>
  <c r="M2391" i="2" s="1"/>
  <c r="I2391" i="2"/>
  <c r="H2391" i="2"/>
  <c r="K2391" i="2" s="1"/>
  <c r="N2391" i="2" s="1"/>
  <c r="O2391" i="2" s="1"/>
  <c r="R2391" i="2" l="1"/>
  <c r="T2391" i="2" s="1"/>
  <c r="Q2391" i="2"/>
  <c r="U2391" i="2"/>
  <c r="P2391" i="2"/>
  <c r="V2391" i="2" s="1"/>
  <c r="F2392" i="2" s="1"/>
  <c r="J2392" i="2" l="1"/>
  <c r="M2392" i="2" s="1"/>
  <c r="H2392" i="2"/>
  <c r="K2392" i="2" s="1"/>
  <c r="S2391" i="2"/>
  <c r="G2392" i="2"/>
  <c r="I2392" i="2" l="1"/>
  <c r="L2392" i="2" s="1"/>
  <c r="N2392" i="2" s="1"/>
  <c r="O2392" i="2" s="1"/>
  <c r="Q2392" i="2" l="1"/>
  <c r="R2392" i="2"/>
  <c r="T2392" i="2" s="1"/>
  <c r="U2392" i="2"/>
  <c r="P2392" i="2"/>
  <c r="V2392" i="2" s="1"/>
  <c r="F2393" i="2" s="1"/>
  <c r="J2393" i="2" l="1"/>
  <c r="M2393" i="2" s="1"/>
  <c r="H2393" i="2"/>
  <c r="K2393" i="2" s="1"/>
  <c r="S2392" i="2"/>
  <c r="G2393" i="2"/>
  <c r="I2393" i="2" l="1"/>
  <c r="L2393" i="2" s="1"/>
  <c r="N2393" i="2" s="1"/>
  <c r="O2393" i="2" s="1"/>
  <c r="P2393" i="2" l="1"/>
  <c r="R2393" i="2"/>
  <c r="T2393" i="2" s="1"/>
  <c r="Q2393" i="2"/>
  <c r="S2393" i="2" l="1"/>
  <c r="G2394" i="2"/>
  <c r="U2393" i="2"/>
  <c r="V2393" i="2"/>
  <c r="F2394" i="2" s="1"/>
  <c r="I2394" i="2" l="1"/>
  <c r="L2394" i="2" s="1"/>
  <c r="J2394" i="2"/>
  <c r="M2394" i="2" s="1"/>
  <c r="H2394" i="2"/>
  <c r="K2394" i="2" s="1"/>
  <c r="N2394" i="2" s="1"/>
  <c r="O2394" i="2" s="1"/>
  <c r="P2394" i="2" l="1"/>
  <c r="R2394" i="2"/>
  <c r="T2394" i="2" s="1"/>
  <c r="Q2394" i="2"/>
  <c r="S2394" i="2" l="1"/>
  <c r="G2395" i="2"/>
  <c r="U2394" i="2"/>
  <c r="V2394" i="2" s="1"/>
  <c r="F2395" i="2" s="1"/>
  <c r="I2395" i="2" l="1"/>
  <c r="L2395" i="2" s="1"/>
  <c r="J2395" i="2"/>
  <c r="M2395" i="2" s="1"/>
  <c r="H2395" i="2"/>
  <c r="K2395" i="2" s="1"/>
  <c r="N2395" i="2" s="1"/>
  <c r="O2395" i="2" s="1"/>
  <c r="R2395" i="2" l="1"/>
  <c r="T2395" i="2" s="1"/>
  <c r="U2395" i="2"/>
  <c r="Q2395" i="2"/>
  <c r="P2395" i="2"/>
  <c r="V2395" i="2" s="1"/>
  <c r="F2396" i="2" s="1"/>
  <c r="J2396" i="2" l="1"/>
  <c r="M2396" i="2" s="1"/>
  <c r="H2396" i="2"/>
  <c r="K2396" i="2" s="1"/>
  <c r="S2395" i="2"/>
  <c r="G2396" i="2"/>
  <c r="I2396" i="2" l="1"/>
  <c r="L2396" i="2" s="1"/>
  <c r="N2396" i="2" s="1"/>
  <c r="O2396" i="2" s="1"/>
  <c r="R2396" i="2" l="1"/>
  <c r="T2396" i="2" s="1"/>
  <c r="U2396" i="2"/>
  <c r="Q2396" i="2"/>
  <c r="P2396" i="2"/>
  <c r="V2396" i="2" s="1"/>
  <c r="F2397" i="2" s="1"/>
  <c r="J2397" i="2" l="1"/>
  <c r="M2397" i="2" s="1"/>
  <c r="H2397" i="2"/>
  <c r="K2397" i="2" s="1"/>
  <c r="S2396" i="2"/>
  <c r="G2397" i="2"/>
  <c r="I2397" i="2" l="1"/>
  <c r="L2397" i="2" s="1"/>
  <c r="N2397" i="2" s="1"/>
  <c r="O2397" i="2" s="1"/>
  <c r="R2397" i="2" l="1"/>
  <c r="T2397" i="2" s="1"/>
  <c r="P2397" i="2"/>
  <c r="U2397" i="2"/>
  <c r="Q2397" i="2"/>
  <c r="S2397" i="2" l="1"/>
  <c r="G2398" i="2"/>
  <c r="V2397" i="2"/>
  <c r="F2398" i="2" s="1"/>
  <c r="I2398" i="2" l="1"/>
  <c r="L2398" i="2" s="1"/>
  <c r="J2398" i="2"/>
  <c r="M2398" i="2" s="1"/>
  <c r="H2398" i="2"/>
  <c r="K2398" i="2" s="1"/>
  <c r="N2398" i="2" l="1"/>
  <c r="O2398" i="2" s="1"/>
  <c r="Q2398" i="2"/>
  <c r="P2398" i="2"/>
  <c r="R2398" i="2"/>
  <c r="T2398" i="2" s="1"/>
  <c r="S2398" i="2" l="1"/>
  <c r="G2399" i="2"/>
  <c r="U2398" i="2"/>
  <c r="V2398" i="2" s="1"/>
  <c r="F2399" i="2" s="1"/>
  <c r="J2399" i="2" l="1"/>
  <c r="M2399" i="2" s="1"/>
  <c r="I2399" i="2"/>
  <c r="L2399" i="2" s="1"/>
  <c r="H2399" i="2"/>
  <c r="K2399" i="2" s="1"/>
  <c r="N2399" i="2" s="1"/>
  <c r="O2399" i="2" s="1"/>
  <c r="P2399" i="2" l="1"/>
  <c r="Q2399" i="2"/>
  <c r="R2399" i="2"/>
  <c r="T2399" i="2" s="1"/>
  <c r="S2399" i="2" l="1"/>
  <c r="G2400" i="2"/>
  <c r="U2399" i="2"/>
  <c r="V2399" i="2" s="1"/>
  <c r="F2400" i="2" s="1"/>
  <c r="I2400" i="2" l="1"/>
  <c r="L2400" i="2" s="1"/>
  <c r="J2400" i="2"/>
  <c r="M2400" i="2" s="1"/>
  <c r="H2400" i="2"/>
  <c r="K2400" i="2" s="1"/>
  <c r="N2400" i="2" s="1"/>
  <c r="O2400" i="2" s="1"/>
  <c r="R2400" i="2" l="1"/>
  <c r="T2400" i="2" s="1"/>
  <c r="Q2400" i="2"/>
  <c r="P2400" i="2"/>
  <c r="S2400" i="2" l="1"/>
  <c r="G2401" i="2"/>
  <c r="U2400" i="2"/>
  <c r="V2400" i="2" s="1"/>
  <c r="F2401" i="2" s="1"/>
  <c r="J2401" i="2" l="1"/>
  <c r="M2401" i="2" s="1"/>
  <c r="I2401" i="2"/>
  <c r="L2401" i="2" s="1"/>
  <c r="H2401" i="2"/>
  <c r="K2401" i="2" s="1"/>
  <c r="N2401" i="2" s="1"/>
  <c r="O2401" i="2" s="1"/>
  <c r="R2401" i="2" l="1"/>
  <c r="T2401" i="2" s="1"/>
  <c r="O2402" i="2"/>
  <c r="Q2401" i="2"/>
  <c r="P2401" i="2"/>
  <c r="U2401" i="2" l="1"/>
  <c r="V2401" i="2" s="1"/>
  <c r="F2402" i="2" s="1"/>
  <c r="S2401" i="2"/>
  <c r="Q2402" i="2"/>
  <c r="P2402" i="2"/>
  <c r="J2402" i="2" l="1"/>
  <c r="I2402" i="2"/>
  <c r="H2402" i="2"/>
  <c r="K2402" i="2" s="1"/>
  <c r="M2402" i="2"/>
  <c r="R2402" i="2"/>
  <c r="N2402" i="2"/>
  <c r="S2402" i="2"/>
  <c r="G2403" i="2"/>
  <c r="T2402" i="2" l="1"/>
  <c r="U2402" i="2"/>
  <c r="V2402" i="2" s="1"/>
  <c r="F2403" i="2" s="1"/>
  <c r="I2403" i="2"/>
  <c r="J2403" i="2" l="1"/>
  <c r="M2403" i="2" s="1"/>
  <c r="H2403" i="2"/>
  <c r="K2403" i="2" s="1"/>
  <c r="N2403" i="2" l="1"/>
  <c r="O2403" i="2" s="1"/>
  <c r="R2403" i="2" l="1"/>
  <c r="T2403" i="2" s="1"/>
  <c r="Q2403" i="2"/>
  <c r="U2403" i="2"/>
  <c r="P2403" i="2"/>
  <c r="V2403" i="2" s="1"/>
  <c r="F2404" i="2" s="1"/>
  <c r="S2403" i="2" l="1"/>
  <c r="G2404" i="2"/>
  <c r="H2404" i="2"/>
  <c r="K2404" i="2" s="1"/>
  <c r="J2404" i="2"/>
  <c r="M2404" i="2" s="1"/>
  <c r="I2404" i="2"/>
  <c r="N2404" i="2" l="1"/>
  <c r="O2404" i="2" s="1"/>
  <c r="Q2404" i="2"/>
  <c r="R2404" i="2"/>
  <c r="T2404" i="2" s="1"/>
  <c r="U2404" i="2"/>
  <c r="P2404" i="2"/>
  <c r="V2404" i="2" s="1"/>
  <c r="F2405" i="2" s="1"/>
  <c r="J2405" i="2" l="1"/>
  <c r="M2405" i="2" s="1"/>
  <c r="H2405" i="2"/>
  <c r="K2405" i="2" s="1"/>
  <c r="N2405" i="2" s="1"/>
  <c r="O2405" i="2" s="1"/>
  <c r="S2404" i="2"/>
  <c r="G2405" i="2"/>
  <c r="P2405" i="2" l="1"/>
  <c r="R2405" i="2"/>
  <c r="T2405" i="2" s="1"/>
  <c r="Q2405" i="2"/>
  <c r="S2405" i="2" s="1"/>
  <c r="I2405" i="2"/>
  <c r="U2405" i="2" l="1"/>
  <c r="V2405" i="2"/>
  <c r="F2406" i="2" s="1"/>
  <c r="G2406" i="2"/>
  <c r="I2406" i="2" l="1"/>
  <c r="J2406" i="2"/>
  <c r="M2406" i="2" s="1"/>
  <c r="H2406" i="2"/>
  <c r="K2406" i="2" s="1"/>
  <c r="N2406" i="2" s="1"/>
  <c r="O2406" i="2" s="1"/>
  <c r="P2406" i="2" l="1"/>
  <c r="R2406" i="2"/>
  <c r="T2406" i="2" s="1"/>
  <c r="Q2406" i="2"/>
  <c r="S2406" i="2" l="1"/>
  <c r="G2407" i="2"/>
  <c r="U2406" i="2"/>
  <c r="V2406" i="2" s="1"/>
  <c r="F2407" i="2" s="1"/>
  <c r="I2407" i="2" l="1"/>
  <c r="J2407" i="2"/>
  <c r="M2407" i="2" s="1"/>
  <c r="H2407" i="2"/>
  <c r="K2407" i="2" s="1"/>
  <c r="N2407" i="2" s="1"/>
  <c r="O2407" i="2" s="1"/>
  <c r="R2407" i="2" l="1"/>
  <c r="T2407" i="2" s="1"/>
  <c r="Q2407" i="2"/>
  <c r="P2407" i="2"/>
  <c r="U2407" i="2" l="1"/>
  <c r="V2407" i="2" s="1"/>
  <c r="F2408" i="2" s="1"/>
  <c r="S2407" i="2"/>
  <c r="G2408" i="2"/>
  <c r="I2408" i="2" l="1"/>
  <c r="J2408" i="2"/>
  <c r="M2408" i="2" s="1"/>
  <c r="H2408" i="2"/>
  <c r="K2408" i="2" s="1"/>
  <c r="N2408" i="2" s="1"/>
  <c r="O2408" i="2" s="1"/>
  <c r="R2408" i="2" l="1"/>
  <c r="T2408" i="2" s="1"/>
  <c r="Q2408" i="2"/>
  <c r="U2408" i="2"/>
  <c r="P2408" i="2"/>
  <c r="V2408" i="2" s="1"/>
  <c r="F2409" i="2" s="1"/>
  <c r="J2409" i="2" l="1"/>
  <c r="M2409" i="2" s="1"/>
  <c r="H2409" i="2"/>
  <c r="K2409" i="2" s="1"/>
  <c r="N2409" i="2" s="1"/>
  <c r="O2409" i="2" s="1"/>
  <c r="S2408" i="2"/>
  <c r="G2409" i="2"/>
  <c r="I2409" i="2" s="1"/>
  <c r="R2409" i="2" l="1"/>
  <c r="T2409" i="2" s="1"/>
  <c r="P2409" i="2"/>
  <c r="Q2409" i="2"/>
  <c r="U2409" i="2"/>
  <c r="S2409" i="2" l="1"/>
  <c r="G2410" i="2"/>
  <c r="V2409" i="2"/>
  <c r="F2410" i="2" s="1"/>
  <c r="I2410" i="2" l="1"/>
  <c r="J2410" i="2"/>
  <c r="M2410" i="2" s="1"/>
  <c r="H2410" i="2"/>
  <c r="K2410" i="2" s="1"/>
  <c r="N2410" i="2" l="1"/>
  <c r="O2410" i="2" s="1"/>
  <c r="Q2410" i="2"/>
  <c r="P2410" i="2"/>
  <c r="R2410" i="2"/>
  <c r="T2410" i="2" s="1"/>
  <c r="S2410" i="2" l="1"/>
  <c r="G2411" i="2"/>
  <c r="U2410" i="2"/>
  <c r="V2410" i="2" s="1"/>
  <c r="F2411" i="2" s="1"/>
  <c r="J2411" i="2" l="1"/>
  <c r="M2411" i="2" s="1"/>
  <c r="I2411" i="2"/>
  <c r="H2411" i="2"/>
  <c r="K2411" i="2" s="1"/>
  <c r="N2411" i="2" s="1"/>
  <c r="O2411" i="2" s="1"/>
  <c r="P2411" i="2" l="1"/>
  <c r="Q2411" i="2"/>
  <c r="R2411" i="2"/>
  <c r="T2411" i="2" s="1"/>
  <c r="S2411" i="2" l="1"/>
  <c r="G2412" i="2"/>
  <c r="U2411" i="2"/>
  <c r="V2411" i="2" s="1"/>
  <c r="F2412" i="2" s="1"/>
  <c r="I2412" i="2" l="1"/>
  <c r="J2412" i="2"/>
  <c r="M2412" i="2" s="1"/>
  <c r="H2412" i="2"/>
  <c r="K2412" i="2" s="1"/>
  <c r="N2412" i="2" s="1"/>
  <c r="O2412" i="2" s="1"/>
  <c r="U2412" i="2" l="1"/>
  <c r="R2412" i="2"/>
  <c r="T2412" i="2" s="1"/>
  <c r="Q2412" i="2"/>
  <c r="P2412" i="2"/>
  <c r="V2412" i="2" s="1"/>
  <c r="F2413" i="2" s="1"/>
  <c r="J2413" i="2" l="1"/>
  <c r="M2413" i="2" s="1"/>
  <c r="H2413" i="2"/>
  <c r="K2413" i="2" s="1"/>
  <c r="N2413" i="2" s="1"/>
  <c r="O2413" i="2" s="1"/>
  <c r="S2412" i="2"/>
  <c r="G2413" i="2"/>
  <c r="I2413" i="2" s="1"/>
  <c r="U2413" i="2"/>
  <c r="R2413" i="2" l="1"/>
  <c r="T2413" i="2" s="1"/>
  <c r="P2413" i="2"/>
  <c r="Q2413" i="2"/>
  <c r="S2413" i="2" l="1"/>
  <c r="G2414" i="2"/>
  <c r="V2413" i="2"/>
  <c r="F2414" i="2" s="1"/>
  <c r="I2414" i="2" l="1"/>
  <c r="J2414" i="2"/>
  <c r="M2414" i="2" s="1"/>
  <c r="H2414" i="2"/>
  <c r="K2414" i="2" s="1"/>
  <c r="N2414" i="2" s="1"/>
  <c r="O2414" i="2" s="1"/>
  <c r="U2414" i="2"/>
  <c r="Q2414" i="2" l="1"/>
  <c r="P2414" i="2"/>
  <c r="V2414" i="2" s="1"/>
  <c r="F2415" i="2" s="1"/>
  <c r="R2414" i="2"/>
  <c r="T2414" i="2" s="1"/>
  <c r="J2415" i="2" l="1"/>
  <c r="M2415" i="2" s="1"/>
  <c r="H2415" i="2"/>
  <c r="K2415" i="2" s="1"/>
  <c r="N2415" i="2" s="1"/>
  <c r="O2415" i="2" s="1"/>
  <c r="S2414" i="2"/>
  <c r="G2415" i="2"/>
  <c r="I2415" i="2" s="1"/>
  <c r="R2415" i="2"/>
  <c r="T2415" i="2" s="1"/>
  <c r="Q2415" i="2"/>
  <c r="P2415" i="2"/>
  <c r="U2415" i="2"/>
  <c r="V2415" i="2" l="1"/>
  <c r="F2416" i="2" s="1"/>
  <c r="S2415" i="2"/>
  <c r="G2416" i="2"/>
  <c r="J2416" i="2" l="1"/>
  <c r="M2416" i="2" s="1"/>
  <c r="I2416" i="2"/>
  <c r="L2416" i="2" s="1"/>
  <c r="H2416" i="2"/>
  <c r="K2416" i="2" s="1"/>
  <c r="N2416" i="2" l="1"/>
  <c r="O2416" i="2" s="1"/>
  <c r="Q2416" i="2" l="1"/>
  <c r="R2416" i="2"/>
  <c r="T2416" i="2" s="1"/>
  <c r="P2416" i="2"/>
  <c r="U2416" i="2" l="1"/>
  <c r="V2416" i="2"/>
  <c r="F2417" i="2" s="1"/>
  <c r="S2416" i="2"/>
  <c r="G2417" i="2"/>
  <c r="J2417" i="2" l="1"/>
  <c r="M2417" i="2" s="1"/>
  <c r="I2417" i="2"/>
  <c r="L2417" i="2" s="1"/>
  <c r="H2417" i="2"/>
  <c r="K2417" i="2" s="1"/>
  <c r="N2417" i="2" s="1"/>
  <c r="O2417" i="2" s="1"/>
  <c r="P2417" i="2" l="1"/>
  <c r="R2417" i="2"/>
  <c r="T2417" i="2" s="1"/>
  <c r="Q2417" i="2"/>
  <c r="U2417" i="2" l="1"/>
  <c r="S2417" i="2"/>
  <c r="G2418" i="2"/>
  <c r="V2417" i="2"/>
  <c r="F2418" i="2" s="1"/>
  <c r="I2418" i="2" l="1"/>
  <c r="L2418" i="2" s="1"/>
  <c r="J2418" i="2"/>
  <c r="M2418" i="2" s="1"/>
  <c r="H2418" i="2"/>
  <c r="K2418" i="2" s="1"/>
  <c r="N2418" i="2" s="1"/>
  <c r="O2418" i="2" s="1"/>
  <c r="Q2418" i="2" l="1"/>
  <c r="P2418" i="2"/>
  <c r="R2418" i="2"/>
  <c r="T2418" i="2" s="1"/>
  <c r="S2418" i="2" l="1"/>
  <c r="G2419" i="2"/>
  <c r="U2418" i="2"/>
  <c r="V2418" i="2" s="1"/>
  <c r="F2419" i="2" s="1"/>
  <c r="J2419" i="2" l="1"/>
  <c r="M2419" i="2" s="1"/>
  <c r="I2419" i="2"/>
  <c r="L2419" i="2" s="1"/>
  <c r="H2419" i="2"/>
  <c r="K2419" i="2" s="1"/>
  <c r="N2419" i="2" s="1"/>
  <c r="O2419" i="2" s="1"/>
  <c r="R2419" i="2" l="1"/>
  <c r="T2419" i="2" s="1"/>
  <c r="U2419" i="2"/>
  <c r="Q2419" i="2"/>
  <c r="P2419" i="2"/>
  <c r="S2419" i="2" l="1"/>
  <c r="G2420" i="2"/>
  <c r="V2419" i="2"/>
  <c r="F2420" i="2" s="1"/>
  <c r="J2420" i="2" l="1"/>
  <c r="M2420" i="2" s="1"/>
  <c r="I2420" i="2"/>
  <c r="L2420" i="2" s="1"/>
  <c r="H2420" i="2"/>
  <c r="K2420" i="2" s="1"/>
  <c r="N2420" i="2" s="1"/>
  <c r="O2420" i="2" s="1"/>
  <c r="R2420" i="2" l="1"/>
  <c r="T2420" i="2" s="1"/>
  <c r="Q2420" i="2"/>
  <c r="P2420" i="2"/>
  <c r="U2420" i="2"/>
  <c r="V2420" i="2" l="1"/>
  <c r="F2421" i="2" s="1"/>
  <c r="S2420" i="2"/>
  <c r="G2421" i="2"/>
  <c r="J2421" i="2" l="1"/>
  <c r="M2421" i="2" s="1"/>
  <c r="I2421" i="2"/>
  <c r="L2421" i="2" s="1"/>
  <c r="H2421" i="2"/>
  <c r="K2421" i="2" s="1"/>
  <c r="N2421" i="2" s="1"/>
  <c r="O2421" i="2" s="1"/>
  <c r="R2421" i="2" l="1"/>
  <c r="T2421" i="2" s="1"/>
  <c r="P2421" i="2"/>
  <c r="U2421" i="2"/>
  <c r="Q2421" i="2"/>
  <c r="S2421" i="2" l="1"/>
  <c r="G2422" i="2"/>
  <c r="V2421" i="2"/>
  <c r="F2422" i="2" s="1"/>
  <c r="I2422" i="2" l="1"/>
  <c r="L2422" i="2" s="1"/>
  <c r="J2422" i="2"/>
  <c r="M2422" i="2" s="1"/>
  <c r="H2422" i="2"/>
  <c r="K2422" i="2" s="1"/>
  <c r="N2422" i="2" s="1"/>
  <c r="O2422" i="2" s="1"/>
  <c r="Q2422" i="2" l="1"/>
  <c r="P2422" i="2"/>
  <c r="R2422" i="2"/>
  <c r="T2422" i="2" s="1"/>
  <c r="S2422" i="2" l="1"/>
  <c r="G2423" i="2"/>
  <c r="U2422" i="2"/>
  <c r="V2422" i="2" s="1"/>
  <c r="F2423" i="2" s="1"/>
  <c r="J2423" i="2" l="1"/>
  <c r="M2423" i="2" s="1"/>
  <c r="I2423" i="2"/>
  <c r="L2423" i="2" s="1"/>
  <c r="H2423" i="2"/>
  <c r="K2423" i="2" s="1"/>
  <c r="N2423" i="2" s="1"/>
  <c r="O2423" i="2" s="1"/>
  <c r="P2423" i="2" l="1"/>
  <c r="R2423" i="2"/>
  <c r="T2423" i="2" s="1"/>
  <c r="Q2423" i="2"/>
  <c r="S2423" i="2" l="1"/>
  <c r="G2424" i="2"/>
  <c r="U2423" i="2"/>
  <c r="V2423" i="2"/>
  <c r="F2424" i="2" s="1"/>
  <c r="I2424" i="2" l="1"/>
  <c r="L2424" i="2" s="1"/>
  <c r="J2424" i="2"/>
  <c r="M2424" i="2" s="1"/>
  <c r="H2424" i="2"/>
  <c r="K2424" i="2" s="1"/>
  <c r="N2424" i="2" s="1"/>
  <c r="O2424" i="2" s="1"/>
  <c r="R2424" i="2" l="1"/>
  <c r="T2424" i="2" s="1"/>
  <c r="Q2424" i="2"/>
  <c r="P2424" i="2"/>
  <c r="S2424" i="2" l="1"/>
  <c r="G2425" i="2"/>
  <c r="U2424" i="2"/>
  <c r="V2424" i="2" s="1"/>
  <c r="F2425" i="2" s="1"/>
  <c r="J2425" i="2" l="1"/>
  <c r="M2425" i="2" s="1"/>
  <c r="I2425" i="2"/>
  <c r="L2425" i="2" s="1"/>
  <c r="H2425" i="2"/>
  <c r="K2425" i="2" s="1"/>
  <c r="N2425" i="2" s="1"/>
  <c r="O2425" i="2" s="1"/>
  <c r="R2425" i="2" l="1"/>
  <c r="T2425" i="2" s="1"/>
  <c r="Q2425" i="2"/>
  <c r="P2425" i="2"/>
  <c r="U2425" i="2"/>
  <c r="V2425" i="2" l="1"/>
  <c r="F2426" i="2" s="1"/>
  <c r="S2425" i="2"/>
  <c r="J2426" i="2" l="1"/>
  <c r="M2426" i="2" s="1"/>
  <c r="I2426" i="2"/>
  <c r="H2426" i="2"/>
  <c r="K2426" i="2" s="1"/>
  <c r="N2426" i="2" s="1"/>
  <c r="O2426" i="2" s="1"/>
  <c r="U2426" i="2" l="1"/>
  <c r="R2426" i="2"/>
  <c r="T2426" i="2" s="1"/>
  <c r="P2426" i="2"/>
  <c r="Q2426" i="2"/>
  <c r="S2426" i="2"/>
  <c r="G2427" i="2"/>
  <c r="V2426" i="2"/>
  <c r="F2427" i="2" s="1"/>
  <c r="J2427" i="2" l="1"/>
  <c r="M2427" i="2" s="1"/>
  <c r="I2427" i="2"/>
  <c r="H2427" i="2"/>
  <c r="K2427" i="2" s="1"/>
  <c r="N2427" i="2" s="1"/>
  <c r="O2427" i="2" s="1"/>
  <c r="R2427" i="2" l="1"/>
  <c r="T2427" i="2" s="1"/>
  <c r="Q2427" i="2"/>
  <c r="P2427" i="2"/>
  <c r="U2427" i="2"/>
  <c r="V2427" i="2" l="1"/>
  <c r="F2428" i="2" s="1"/>
  <c r="S2427" i="2"/>
  <c r="G2428" i="2"/>
  <c r="J2428" i="2" l="1"/>
  <c r="M2428" i="2" s="1"/>
  <c r="I2428" i="2"/>
  <c r="H2428" i="2"/>
  <c r="K2428" i="2" s="1"/>
  <c r="N2428" i="2" l="1"/>
  <c r="O2428" i="2" s="1"/>
  <c r="Q2428" i="2" l="1"/>
  <c r="U2428" i="2"/>
  <c r="R2428" i="2"/>
  <c r="T2428" i="2" s="1"/>
  <c r="P2428" i="2"/>
  <c r="V2428" i="2" s="1"/>
  <c r="F2429" i="2" s="1"/>
  <c r="J2429" i="2" l="1"/>
  <c r="M2429" i="2" s="1"/>
  <c r="H2429" i="2"/>
  <c r="K2429" i="2" s="1"/>
  <c r="N2429" i="2" s="1"/>
  <c r="O2429" i="2" s="1"/>
  <c r="S2428" i="2"/>
  <c r="G2429" i="2"/>
  <c r="I2429" i="2" s="1"/>
  <c r="P2429" i="2" l="1"/>
  <c r="U2429" i="2"/>
  <c r="R2429" i="2"/>
  <c r="T2429" i="2" s="1"/>
  <c r="Q2429" i="2"/>
  <c r="S2429" i="2" l="1"/>
  <c r="G2430" i="2"/>
  <c r="V2429" i="2"/>
  <c r="F2430" i="2" s="1"/>
  <c r="I2430" i="2" l="1"/>
  <c r="J2430" i="2"/>
  <c r="M2430" i="2" s="1"/>
  <c r="H2430" i="2"/>
  <c r="K2430" i="2" s="1"/>
  <c r="N2430" i="2" s="1"/>
  <c r="O2430" i="2" s="1"/>
  <c r="U2430" i="2" l="1"/>
  <c r="R2430" i="2"/>
  <c r="T2430" i="2" s="1"/>
  <c r="Q2430" i="2"/>
  <c r="P2430" i="2"/>
  <c r="V2430" i="2" s="1"/>
  <c r="F2431" i="2" s="1"/>
  <c r="J2431" i="2" l="1"/>
  <c r="M2431" i="2" s="1"/>
  <c r="H2431" i="2"/>
  <c r="K2431" i="2" s="1"/>
  <c r="N2431" i="2" s="1"/>
  <c r="O2431" i="2" s="1"/>
  <c r="S2430" i="2"/>
  <c r="G2431" i="2"/>
  <c r="I2431" i="2" s="1"/>
  <c r="R2431" i="2" l="1"/>
  <c r="T2431" i="2" s="1"/>
  <c r="U2431" i="2"/>
  <c r="P2431" i="2"/>
  <c r="Q2431" i="2"/>
  <c r="S2431" i="2" l="1"/>
  <c r="G2432" i="2"/>
  <c r="V2431" i="2"/>
  <c r="F2432" i="2" s="1"/>
  <c r="J2432" i="2" l="1"/>
  <c r="M2432" i="2" s="1"/>
  <c r="I2432" i="2"/>
  <c r="H2432" i="2"/>
  <c r="K2432" i="2" s="1"/>
  <c r="N2432" i="2" s="1"/>
  <c r="O2432" i="2" s="1"/>
  <c r="R2432" i="2" l="1"/>
  <c r="T2432" i="2" s="1"/>
  <c r="Q2432" i="2"/>
  <c r="P2432" i="2"/>
  <c r="U2432" i="2"/>
  <c r="S2432" i="2" l="1"/>
  <c r="G2433" i="2"/>
  <c r="V2432" i="2"/>
  <c r="F2433" i="2" s="1"/>
  <c r="J2433" i="2" l="1"/>
  <c r="M2433" i="2" s="1"/>
  <c r="H2433" i="2"/>
  <c r="K2433" i="2" s="1"/>
  <c r="I2433" i="2"/>
  <c r="N2433" i="2" l="1"/>
  <c r="O2433" i="2" s="1"/>
  <c r="P2433" i="2" s="1"/>
  <c r="R2433" i="2" l="1"/>
  <c r="T2433" i="2" s="1"/>
  <c r="Q2433" i="2"/>
  <c r="U2433" i="2"/>
  <c r="S2433" i="2"/>
  <c r="G2434" i="2"/>
  <c r="V2433" i="2"/>
  <c r="F2434" i="2" s="1"/>
  <c r="J2434" i="2" l="1"/>
  <c r="M2434" i="2" s="1"/>
  <c r="H2434" i="2"/>
  <c r="K2434" i="2" s="1"/>
  <c r="I2434" i="2"/>
  <c r="N2434" i="2" l="1"/>
  <c r="O2434" i="2" s="1"/>
  <c r="Q2434" i="2"/>
  <c r="P2434" i="2"/>
  <c r="U2434" i="2"/>
  <c r="R2434" i="2"/>
  <c r="T2434" i="2" s="1"/>
  <c r="V2434" i="2" l="1"/>
  <c r="F2435" i="2" s="1"/>
  <c r="J2435" i="2" s="1"/>
  <c r="M2435" i="2" s="1"/>
  <c r="G2435" i="2"/>
  <c r="I2435" i="2" s="1"/>
  <c r="S2434" i="2"/>
  <c r="H2435" i="2" l="1"/>
  <c r="K2435" i="2" s="1"/>
  <c r="N2435" i="2" s="1"/>
  <c r="O2435" i="2" s="1"/>
  <c r="U2435" i="2" s="1"/>
  <c r="Q2435" i="2" l="1"/>
  <c r="R2435" i="2"/>
  <c r="T2435" i="2" s="1"/>
  <c r="P2435" i="2"/>
  <c r="V2435" i="2" s="1"/>
  <c r="F2436" i="2" s="1"/>
  <c r="G2436" i="2"/>
  <c r="S2435" i="2" l="1"/>
  <c r="I2436" i="2"/>
  <c r="J2436" i="2"/>
  <c r="M2436" i="2" s="1"/>
  <c r="H2436" i="2"/>
  <c r="K2436" i="2" s="1"/>
  <c r="N2436" i="2" l="1"/>
  <c r="O2436" i="2" s="1"/>
  <c r="U2436" i="2" s="1"/>
  <c r="Q2436" i="2" l="1"/>
  <c r="O2437" i="2"/>
  <c r="P2436" i="2"/>
  <c r="V2436" i="2" s="1"/>
  <c r="F2437" i="2" s="1"/>
  <c r="J2437" i="2" s="1"/>
  <c r="M2437" i="2" s="1"/>
  <c r="R2436" i="2"/>
  <c r="T2436" i="2" s="1"/>
  <c r="G2437" i="2"/>
  <c r="S2436" i="2"/>
  <c r="U2437" i="2"/>
  <c r="R2437" i="2"/>
  <c r="T2437" i="2" s="1"/>
  <c r="Q2437" i="2"/>
  <c r="H2437" i="2" l="1"/>
  <c r="K2437" i="2" s="1"/>
  <c r="N2437" i="2" s="1"/>
  <c r="P2437" i="2"/>
  <c r="S2437" i="2" s="1"/>
  <c r="G2438" i="2"/>
  <c r="I2437" i="2"/>
  <c r="V2437" i="2"/>
  <c r="F2438" i="2" s="1"/>
  <c r="J2438" i="2" l="1"/>
  <c r="M2438" i="2" s="1"/>
  <c r="I2438" i="2"/>
  <c r="H2438" i="2"/>
  <c r="K2438" i="2" s="1"/>
  <c r="N2438" i="2" s="1"/>
  <c r="O2438" i="2" s="1"/>
  <c r="Q2438" i="2" l="1"/>
  <c r="P2438" i="2"/>
  <c r="O2439" i="2"/>
  <c r="R2438" i="2"/>
  <c r="T2438" i="2" s="1"/>
  <c r="Q2439" i="2" l="1"/>
  <c r="P2439" i="2"/>
  <c r="U2438" i="2"/>
  <c r="V2438" i="2" s="1"/>
  <c r="F2439" i="2" s="1"/>
  <c r="S2438" i="2"/>
  <c r="G2439" i="2"/>
  <c r="G2440" i="2" s="1"/>
  <c r="J2439" i="2" l="1"/>
  <c r="I2439" i="2"/>
  <c r="H2439" i="2"/>
  <c r="K2439" i="2" s="1"/>
  <c r="S2439" i="2"/>
  <c r="M2439" i="2" l="1"/>
  <c r="N2439" i="2" s="1"/>
  <c r="R2439" i="2"/>
  <c r="T2439" i="2" l="1"/>
  <c r="U2439" i="2"/>
  <c r="V2439" i="2" s="1"/>
  <c r="F2440" i="2" s="1"/>
  <c r="J2440" i="2" l="1"/>
  <c r="M2440" i="2" s="1"/>
  <c r="I2440" i="2"/>
  <c r="L2440" i="2" s="1"/>
  <c r="H2440" i="2"/>
  <c r="K2440" i="2" s="1"/>
  <c r="N2440" i="2" l="1"/>
  <c r="O2440" i="2" s="1"/>
  <c r="Q2440" i="2" l="1"/>
  <c r="R2440" i="2"/>
  <c r="T2440" i="2" s="1"/>
  <c r="P2440" i="2"/>
  <c r="U2440" i="2" l="1"/>
  <c r="V2440" i="2" s="1"/>
  <c r="F2441" i="2" s="1"/>
  <c r="S2440" i="2"/>
  <c r="G2441" i="2"/>
  <c r="J2441" i="2" l="1"/>
  <c r="M2441" i="2" s="1"/>
  <c r="I2441" i="2"/>
  <c r="L2441" i="2" s="1"/>
  <c r="H2441" i="2"/>
  <c r="K2441" i="2" s="1"/>
  <c r="N2441" i="2" l="1"/>
  <c r="O2441" i="2" s="1"/>
  <c r="P2441" i="2" l="1"/>
  <c r="Q2441" i="2"/>
  <c r="R2441" i="2"/>
  <c r="T2441" i="2" s="1"/>
  <c r="U2441" i="2" l="1"/>
  <c r="S2441" i="2"/>
  <c r="G2442" i="2"/>
  <c r="V2441" i="2"/>
  <c r="F2442" i="2" s="1"/>
  <c r="I2442" i="2" l="1"/>
  <c r="L2442" i="2" s="1"/>
  <c r="J2442" i="2"/>
  <c r="M2442" i="2" s="1"/>
  <c r="H2442" i="2"/>
  <c r="K2442" i="2" s="1"/>
  <c r="N2442" i="2" l="1"/>
  <c r="O2442" i="2" s="1"/>
  <c r="R2442" i="2"/>
  <c r="T2442" i="2" s="1"/>
  <c r="Q2442" i="2"/>
  <c r="P2442" i="2"/>
  <c r="S2442" i="2" l="1"/>
  <c r="G2443" i="2"/>
  <c r="U2442" i="2"/>
  <c r="V2442" i="2" s="1"/>
  <c r="F2443" i="2" s="1"/>
  <c r="J2443" i="2" l="1"/>
  <c r="M2443" i="2" s="1"/>
  <c r="I2443" i="2"/>
  <c r="L2443" i="2" s="1"/>
  <c r="H2443" i="2"/>
  <c r="K2443" i="2" s="1"/>
  <c r="N2443" i="2" l="1"/>
  <c r="O2443" i="2" s="1"/>
  <c r="R2443" i="2" s="1"/>
  <c r="T2443" i="2" s="1"/>
  <c r="P2443" i="2" l="1"/>
  <c r="U2443" i="2"/>
  <c r="Q2443" i="2"/>
  <c r="S2443" i="2"/>
  <c r="G2444" i="2"/>
  <c r="V2443" i="2" l="1"/>
  <c r="F2444" i="2" s="1"/>
  <c r="I2444" i="2"/>
  <c r="L2444" i="2" s="1"/>
  <c r="J2444" i="2" l="1"/>
  <c r="M2444" i="2" s="1"/>
  <c r="H2444" i="2"/>
  <c r="K2444" i="2" s="1"/>
  <c r="N2444" i="2" s="1"/>
  <c r="O2444" i="2" s="1"/>
  <c r="R2444" i="2" l="1"/>
  <c r="T2444" i="2" s="1"/>
  <c r="Q2444" i="2"/>
  <c r="P2444" i="2"/>
  <c r="S2444" i="2"/>
  <c r="G2445" i="2"/>
  <c r="U2444" i="2"/>
  <c r="V2444" i="2" s="1"/>
  <c r="F2445" i="2" s="1"/>
  <c r="J2445" i="2" l="1"/>
  <c r="M2445" i="2" s="1"/>
  <c r="I2445" i="2"/>
  <c r="L2445" i="2" s="1"/>
  <c r="H2445" i="2"/>
  <c r="K2445" i="2" s="1"/>
  <c r="N2445" i="2" s="1"/>
  <c r="O2445" i="2" s="1"/>
  <c r="R2445" i="2" l="1"/>
  <c r="T2445" i="2" s="1"/>
  <c r="P2445" i="2"/>
  <c r="U2445" i="2"/>
  <c r="Q2445" i="2"/>
  <c r="S2445" i="2" l="1"/>
  <c r="G2446" i="2"/>
  <c r="V2445" i="2"/>
  <c r="F2446" i="2" s="1"/>
  <c r="I2446" i="2" l="1"/>
  <c r="L2446" i="2" s="1"/>
  <c r="J2446" i="2"/>
  <c r="M2446" i="2" s="1"/>
  <c r="H2446" i="2"/>
  <c r="K2446" i="2" s="1"/>
  <c r="N2446" i="2" s="1"/>
  <c r="O2446" i="2" s="1"/>
  <c r="Q2446" i="2" l="1"/>
  <c r="P2446" i="2"/>
  <c r="R2446" i="2"/>
  <c r="T2446" i="2" s="1"/>
  <c r="S2446" i="2" l="1"/>
  <c r="G2447" i="2"/>
  <c r="U2446" i="2"/>
  <c r="V2446" i="2" s="1"/>
  <c r="F2447" i="2" s="1"/>
  <c r="J2447" i="2" l="1"/>
  <c r="M2447" i="2" s="1"/>
  <c r="I2447" i="2"/>
  <c r="L2447" i="2" s="1"/>
  <c r="H2447" i="2"/>
  <c r="K2447" i="2" s="1"/>
  <c r="N2447" i="2" l="1"/>
  <c r="O2447" i="2" s="1"/>
  <c r="P2447" i="2"/>
  <c r="R2447" i="2"/>
  <c r="T2447" i="2" s="1"/>
  <c r="Q2447" i="2"/>
  <c r="S2447" i="2" l="1"/>
  <c r="G2448" i="2"/>
  <c r="U2447" i="2"/>
  <c r="V2447" i="2"/>
  <c r="F2448" i="2" s="1"/>
  <c r="I2448" i="2" l="1"/>
  <c r="L2448" i="2" s="1"/>
  <c r="J2448" i="2"/>
  <c r="M2448" i="2" s="1"/>
  <c r="H2448" i="2"/>
  <c r="K2448" i="2" s="1"/>
  <c r="N2448" i="2" l="1"/>
  <c r="O2448" i="2" s="1"/>
  <c r="R2448" i="2" l="1"/>
  <c r="T2448" i="2" s="1"/>
  <c r="Q2448" i="2"/>
  <c r="P2448" i="2"/>
  <c r="S2448" i="2" l="1"/>
  <c r="G2449" i="2"/>
  <c r="U2448" i="2"/>
  <c r="V2448" i="2" s="1"/>
  <c r="F2449" i="2" s="1"/>
  <c r="J2449" i="2" l="1"/>
  <c r="M2449" i="2" s="1"/>
  <c r="I2449" i="2"/>
  <c r="L2449" i="2" s="1"/>
  <c r="H2449" i="2"/>
  <c r="K2449" i="2" s="1"/>
  <c r="N2449" i="2" l="1"/>
  <c r="O2449" i="2" s="1"/>
  <c r="R2449" i="2" s="1"/>
  <c r="T2449" i="2" s="1"/>
  <c r="P2449" i="2" l="1"/>
  <c r="Q2449" i="2"/>
  <c r="S2449" i="2"/>
  <c r="U2449" i="2"/>
  <c r="V2449" i="2"/>
  <c r="F2450" i="2" s="1"/>
  <c r="J2450" i="2" l="1"/>
  <c r="M2450" i="2" s="1"/>
  <c r="I2450" i="2"/>
  <c r="H2450" i="2"/>
  <c r="K2450" i="2" s="1"/>
  <c r="N2450" i="2" l="1"/>
  <c r="O2450" i="2" s="1"/>
  <c r="Q2450" i="2" s="1"/>
  <c r="R2450" i="2" l="1"/>
  <c r="T2450" i="2" s="1"/>
  <c r="P2450" i="2"/>
  <c r="U2450" i="2"/>
  <c r="V2450" i="2"/>
  <c r="F2451" i="2" s="1"/>
  <c r="S2450" i="2"/>
  <c r="G2451" i="2"/>
  <c r="J2451" i="2" l="1"/>
  <c r="M2451" i="2" s="1"/>
  <c r="I2451" i="2"/>
  <c r="H2451" i="2"/>
  <c r="K2451" i="2" s="1"/>
  <c r="N2451" i="2" s="1"/>
  <c r="O2451" i="2" s="1"/>
  <c r="R2451" i="2" l="1"/>
  <c r="T2451" i="2" s="1"/>
  <c r="Q2451" i="2"/>
  <c r="P2451" i="2"/>
  <c r="U2451" i="2" l="1"/>
  <c r="V2451" i="2" s="1"/>
  <c r="F2452" i="2" s="1"/>
  <c r="S2451" i="2"/>
  <c r="G2452" i="2"/>
  <c r="J2452" i="2" l="1"/>
  <c r="M2452" i="2" s="1"/>
  <c r="I2452" i="2"/>
  <c r="H2452" i="2"/>
  <c r="K2452" i="2" s="1"/>
  <c r="N2452" i="2" l="1"/>
  <c r="O2452" i="2" s="1"/>
  <c r="Q2452" i="2" s="1"/>
  <c r="R2452" i="2" l="1"/>
  <c r="T2452" i="2" s="1"/>
  <c r="P2452" i="2"/>
  <c r="U2452" i="2"/>
  <c r="V2452" i="2" s="1"/>
  <c r="F2453" i="2" s="1"/>
  <c r="S2452" i="2"/>
  <c r="G2453" i="2"/>
  <c r="J2453" i="2" l="1"/>
  <c r="M2453" i="2" s="1"/>
  <c r="I2453" i="2"/>
  <c r="H2453" i="2"/>
  <c r="K2453" i="2" s="1"/>
  <c r="N2453" i="2" s="1"/>
  <c r="O2453" i="2" s="1"/>
  <c r="R2453" i="2" l="1"/>
  <c r="T2453" i="2" s="1"/>
  <c r="Q2453" i="2"/>
  <c r="P2453" i="2"/>
  <c r="U2453" i="2" l="1"/>
  <c r="V2453" i="2" s="1"/>
  <c r="F2454" i="2" s="1"/>
  <c r="S2453" i="2"/>
  <c r="G2454" i="2"/>
  <c r="J2454" i="2" l="1"/>
  <c r="M2454" i="2" s="1"/>
  <c r="I2454" i="2"/>
  <c r="H2454" i="2"/>
  <c r="K2454" i="2" s="1"/>
  <c r="N2454" i="2" l="1"/>
  <c r="O2454" i="2" s="1"/>
  <c r="R2454" i="2" s="1"/>
  <c r="T2454" i="2" s="1"/>
  <c r="P2454" i="2" l="1"/>
  <c r="Q2454" i="2"/>
  <c r="U2454" i="2"/>
  <c r="V2454" i="2" s="1"/>
  <c r="F2455" i="2" s="1"/>
  <c r="S2454" i="2"/>
  <c r="G2455" i="2"/>
  <c r="J2455" i="2" l="1"/>
  <c r="M2455" i="2" s="1"/>
  <c r="I2455" i="2"/>
  <c r="H2455" i="2"/>
  <c r="K2455" i="2" s="1"/>
  <c r="N2455" i="2" s="1"/>
  <c r="O2455" i="2" s="1"/>
  <c r="R2455" i="2"/>
  <c r="T2455" i="2" s="1"/>
  <c r="Q2455" i="2"/>
  <c r="P2455" i="2"/>
  <c r="U2455" i="2"/>
  <c r="G2456" i="2"/>
  <c r="S2455" i="2" l="1"/>
  <c r="V2455" i="2"/>
  <c r="F2456" i="2" s="1"/>
  <c r="J2456" i="2" l="1"/>
  <c r="M2456" i="2" s="1"/>
  <c r="I2456" i="2"/>
  <c r="H2456" i="2"/>
  <c r="K2456" i="2" s="1"/>
  <c r="N2456" i="2" s="1"/>
  <c r="O2456" i="2" s="1"/>
  <c r="R2456" i="2" l="1"/>
  <c r="T2456" i="2" s="1"/>
  <c r="Q2456" i="2"/>
  <c r="P2456" i="2"/>
  <c r="S2456" i="2" l="1"/>
  <c r="G2457" i="2"/>
  <c r="U2456" i="2"/>
  <c r="V2456" i="2" s="1"/>
  <c r="F2457" i="2" s="1"/>
  <c r="J2457" i="2" l="1"/>
  <c r="M2457" i="2" s="1"/>
  <c r="I2457" i="2"/>
  <c r="H2457" i="2"/>
  <c r="K2457" i="2" s="1"/>
  <c r="N2457" i="2" s="1"/>
  <c r="O2457" i="2" s="1"/>
  <c r="R2457" i="2" l="1"/>
  <c r="T2457" i="2" s="1"/>
  <c r="P2457" i="2"/>
  <c r="Q2457" i="2"/>
  <c r="U2457" i="2" l="1"/>
  <c r="V2457" i="2" s="1"/>
  <c r="F2458" i="2" s="1"/>
  <c r="S2457" i="2"/>
  <c r="G2458" i="2"/>
  <c r="I2458" i="2" l="1"/>
  <c r="J2458" i="2"/>
  <c r="M2458" i="2" s="1"/>
  <c r="H2458" i="2"/>
  <c r="K2458" i="2" s="1"/>
  <c r="N2458" i="2" s="1"/>
  <c r="O2458" i="2" s="1"/>
  <c r="R2458" i="2" l="1"/>
  <c r="T2458" i="2" s="1"/>
  <c r="Q2458" i="2"/>
  <c r="P2458" i="2"/>
  <c r="U2458" i="2" l="1"/>
  <c r="V2458" i="2"/>
  <c r="F2459" i="2" s="1"/>
  <c r="S2458" i="2"/>
  <c r="G2459" i="2"/>
  <c r="J2459" i="2" l="1"/>
  <c r="M2459" i="2" s="1"/>
  <c r="I2459" i="2"/>
  <c r="H2459" i="2"/>
  <c r="K2459" i="2" s="1"/>
  <c r="N2459" i="2" s="1"/>
  <c r="O2459" i="2" s="1"/>
  <c r="P2459" i="2" l="1"/>
  <c r="R2459" i="2"/>
  <c r="T2459" i="2" s="1"/>
  <c r="Q2459" i="2"/>
  <c r="U2459" i="2" l="1"/>
  <c r="S2459" i="2"/>
  <c r="G2460" i="2"/>
  <c r="V2459" i="2"/>
  <c r="F2460" i="2" s="1"/>
  <c r="I2460" i="2" l="1"/>
  <c r="J2460" i="2"/>
  <c r="M2460" i="2" s="1"/>
  <c r="H2460" i="2"/>
  <c r="K2460" i="2" s="1"/>
  <c r="N2460" i="2" s="1"/>
  <c r="O2460" i="2" s="1"/>
  <c r="R2460" i="2" l="1"/>
  <c r="T2460" i="2" s="1"/>
  <c r="Q2460" i="2"/>
  <c r="P2460" i="2"/>
  <c r="S2460" i="2" l="1"/>
  <c r="G2461" i="2"/>
  <c r="U2460" i="2"/>
  <c r="V2460" i="2" s="1"/>
  <c r="F2461" i="2" s="1"/>
  <c r="J2461" i="2" l="1"/>
  <c r="M2461" i="2" s="1"/>
  <c r="I2461" i="2"/>
  <c r="H2461" i="2"/>
  <c r="K2461" i="2" s="1"/>
  <c r="N2461" i="2" s="1"/>
  <c r="O2461" i="2" s="1"/>
  <c r="R2461" i="2" l="1"/>
  <c r="T2461" i="2" s="1"/>
  <c r="Q2461" i="2"/>
  <c r="P2461" i="2"/>
  <c r="S2461" i="2" l="1"/>
  <c r="G2462" i="2"/>
  <c r="U2461" i="2"/>
  <c r="V2461" i="2" s="1"/>
  <c r="F2462" i="2" s="1"/>
  <c r="J2462" i="2" l="1"/>
  <c r="M2462" i="2" s="1"/>
  <c r="I2462" i="2"/>
  <c r="H2462" i="2"/>
  <c r="K2462" i="2" s="1"/>
  <c r="N2462" i="2" s="1"/>
  <c r="O2462" i="2" s="1"/>
  <c r="Q2462" i="2" l="1"/>
  <c r="P2462" i="2"/>
  <c r="R2462" i="2"/>
  <c r="T2462" i="2" s="1"/>
  <c r="U2462" i="2" l="1"/>
  <c r="V2462" i="2"/>
  <c r="F2463" i="2" s="1"/>
  <c r="S2462" i="2"/>
  <c r="G2463" i="2"/>
  <c r="J2463" i="2" l="1"/>
  <c r="M2463" i="2" s="1"/>
  <c r="I2463" i="2"/>
  <c r="H2463" i="2"/>
  <c r="K2463" i="2" s="1"/>
  <c r="N2463" i="2" s="1"/>
  <c r="O2463" i="2" s="1"/>
  <c r="R2463" i="2" l="1"/>
  <c r="T2463" i="2" s="1"/>
  <c r="Q2463" i="2"/>
  <c r="P2463" i="2"/>
  <c r="S2463" i="2" l="1"/>
  <c r="G2464" i="2"/>
  <c r="U2463" i="2"/>
  <c r="V2463" i="2" s="1"/>
  <c r="F2464" i="2" s="1"/>
  <c r="J2464" i="2" l="1"/>
  <c r="M2464" i="2" s="1"/>
  <c r="I2464" i="2"/>
  <c r="L2464" i="2" s="1"/>
  <c r="H2464" i="2"/>
  <c r="K2464" i="2" s="1"/>
  <c r="N2464" i="2" l="1"/>
  <c r="O2464" i="2" s="1"/>
  <c r="Q2464" i="2" s="1"/>
  <c r="P2464" i="2" l="1"/>
  <c r="R2464" i="2"/>
  <c r="T2464" i="2" s="1"/>
  <c r="U2464" i="2"/>
  <c r="V2464" i="2" s="1"/>
  <c r="F2465" i="2" s="1"/>
  <c r="S2464" i="2"/>
  <c r="G2465" i="2"/>
  <c r="J2465" i="2" l="1"/>
  <c r="M2465" i="2" s="1"/>
  <c r="I2465" i="2"/>
  <c r="L2465" i="2" s="1"/>
  <c r="H2465" i="2"/>
  <c r="K2465" i="2" s="1"/>
  <c r="N2465" i="2" l="1"/>
  <c r="O2465" i="2" s="1"/>
  <c r="R2465" i="2" s="1"/>
  <c r="T2465" i="2" s="1"/>
  <c r="Q2465" i="2" l="1"/>
  <c r="U2465" i="2"/>
  <c r="P2465" i="2"/>
  <c r="V2465" i="2" s="1"/>
  <c r="F2466" i="2" s="1"/>
  <c r="G2466" i="2"/>
  <c r="S2465" i="2" l="1"/>
  <c r="J2466" i="2"/>
  <c r="M2466" i="2" s="1"/>
  <c r="I2466" i="2"/>
  <c r="L2466" i="2" s="1"/>
  <c r="H2466" i="2"/>
  <c r="K2466" i="2" s="1"/>
  <c r="N2466" i="2" s="1"/>
  <c r="O2466" i="2" s="1"/>
  <c r="R2466" i="2" l="1"/>
  <c r="T2466" i="2" s="1"/>
  <c r="Q2466" i="2"/>
  <c r="P2466" i="2"/>
  <c r="S2466" i="2" l="1"/>
  <c r="G2467" i="2"/>
  <c r="U2466" i="2"/>
  <c r="V2466" i="2" s="1"/>
  <c r="F2467" i="2" s="1"/>
  <c r="J2467" i="2" l="1"/>
  <c r="M2467" i="2" s="1"/>
  <c r="I2467" i="2"/>
  <c r="L2467" i="2" s="1"/>
  <c r="H2467" i="2"/>
  <c r="K2467" i="2" s="1"/>
  <c r="N2467" i="2" l="1"/>
  <c r="O2467" i="2" s="1"/>
  <c r="R2467" i="2" s="1"/>
  <c r="T2467" i="2" s="1"/>
  <c r="U2467" i="2" l="1"/>
  <c r="P2467" i="2"/>
  <c r="Q2467" i="2"/>
  <c r="V2467" i="2"/>
  <c r="F2468" i="2" s="1"/>
  <c r="S2467" i="2"/>
  <c r="G2468" i="2"/>
  <c r="J2468" i="2" l="1"/>
  <c r="M2468" i="2" s="1"/>
  <c r="I2468" i="2"/>
  <c r="L2468" i="2" s="1"/>
  <c r="H2468" i="2"/>
  <c r="K2468" i="2" s="1"/>
  <c r="N2468" i="2" s="1"/>
  <c r="O2468" i="2" s="1"/>
  <c r="R2468" i="2" l="1"/>
  <c r="T2468" i="2" s="1"/>
  <c r="Q2468" i="2"/>
  <c r="P2468" i="2"/>
  <c r="S2468" i="2" l="1"/>
  <c r="G2469" i="2"/>
  <c r="U2468" i="2"/>
  <c r="V2468" i="2" s="1"/>
  <c r="F2469" i="2" s="1"/>
  <c r="J2469" i="2" l="1"/>
  <c r="M2469" i="2" s="1"/>
  <c r="I2469" i="2"/>
  <c r="L2469" i="2" s="1"/>
  <c r="H2469" i="2"/>
  <c r="K2469" i="2" s="1"/>
  <c r="N2469" i="2" l="1"/>
  <c r="O2469" i="2" s="1"/>
  <c r="R2469" i="2" s="1"/>
  <c r="T2469" i="2" s="1"/>
  <c r="P2469" i="2" l="1"/>
  <c r="Q2469" i="2"/>
  <c r="U2469" i="2"/>
  <c r="S2469" i="2"/>
  <c r="G2470" i="2"/>
  <c r="V2469" i="2"/>
  <c r="F2470" i="2" s="1"/>
  <c r="I2470" i="2" l="1"/>
  <c r="L2470" i="2" s="1"/>
  <c r="J2470" i="2"/>
  <c r="M2470" i="2" s="1"/>
  <c r="H2470" i="2"/>
  <c r="K2470" i="2" s="1"/>
  <c r="N2470" i="2" s="1"/>
  <c r="O2470" i="2" s="1"/>
  <c r="R2470" i="2" l="1"/>
  <c r="T2470" i="2" s="1"/>
  <c r="Q2470" i="2"/>
  <c r="P2470" i="2"/>
  <c r="S2470" i="2" l="1"/>
  <c r="G2471" i="2"/>
  <c r="U2470" i="2"/>
  <c r="V2470" i="2" s="1"/>
  <c r="F2471" i="2" s="1"/>
  <c r="J2471" i="2" l="1"/>
  <c r="M2471" i="2" s="1"/>
  <c r="I2471" i="2"/>
  <c r="L2471" i="2" s="1"/>
  <c r="H2471" i="2"/>
  <c r="K2471" i="2" s="1"/>
  <c r="N2471" i="2" s="1"/>
  <c r="O2471" i="2" s="1"/>
  <c r="P2471" i="2" l="1"/>
  <c r="R2471" i="2"/>
  <c r="T2471" i="2" s="1"/>
  <c r="Q2471" i="2"/>
  <c r="S2471" i="2" l="1"/>
  <c r="G2472" i="2"/>
  <c r="U2471" i="2"/>
  <c r="V2471" i="2"/>
  <c r="F2472" i="2" s="1"/>
  <c r="I2472" i="2" l="1"/>
  <c r="L2472" i="2" s="1"/>
  <c r="J2472" i="2"/>
  <c r="M2472" i="2" s="1"/>
  <c r="H2472" i="2"/>
  <c r="K2472" i="2" s="1"/>
  <c r="N2472" i="2" s="1"/>
  <c r="O2472" i="2" s="1"/>
  <c r="U2472" i="2" l="1"/>
  <c r="R2472" i="2"/>
  <c r="T2472" i="2" s="1"/>
  <c r="Q2472" i="2"/>
  <c r="P2472" i="2"/>
  <c r="O2473" i="2"/>
  <c r="V2472" i="2" l="1"/>
  <c r="F2473" i="2" s="1"/>
  <c r="U2473" i="2"/>
  <c r="R2473" i="2"/>
  <c r="T2473" i="2" s="1"/>
  <c r="P2473" i="2"/>
  <c r="J2473" i="2"/>
  <c r="M2473" i="2" s="1"/>
  <c r="H2473" i="2"/>
  <c r="K2473" i="2" s="1"/>
  <c r="S2472" i="2"/>
  <c r="G2473" i="2"/>
  <c r="I2473" i="2" s="1"/>
  <c r="Q2473" i="2" s="1"/>
  <c r="N2473" i="2" l="1"/>
  <c r="S2473" i="2"/>
  <c r="V2473" i="2"/>
  <c r="F2474" i="2" s="1"/>
  <c r="J2474" i="2" l="1"/>
  <c r="M2474" i="2" s="1"/>
  <c r="I2474" i="2"/>
  <c r="H2474" i="2"/>
  <c r="K2474" i="2" s="1"/>
  <c r="N2474" i="2" s="1"/>
  <c r="O2474" i="2" s="1"/>
  <c r="Q2474" i="2" l="1"/>
  <c r="P2474" i="2"/>
  <c r="O2475" i="2"/>
  <c r="U2474" i="2"/>
  <c r="R2474" i="2"/>
  <c r="T2474" i="2" s="1"/>
  <c r="U2475" i="2" l="1"/>
  <c r="R2475" i="2"/>
  <c r="T2475" i="2" s="1"/>
  <c r="Q2475" i="2"/>
  <c r="P2475" i="2"/>
  <c r="V2474" i="2"/>
  <c r="F2475" i="2" s="1"/>
  <c r="S2474" i="2"/>
  <c r="G2475" i="2"/>
  <c r="G2476" i="2" s="1"/>
  <c r="V2475" i="2" l="1"/>
  <c r="F2476" i="2" s="1"/>
  <c r="J2475" i="2"/>
  <c r="M2475" i="2" s="1"/>
  <c r="I2475" i="2"/>
  <c r="H2475" i="2"/>
  <c r="K2475" i="2" s="1"/>
  <c r="N2475" i="2" s="1"/>
  <c r="S2475" i="2"/>
  <c r="J2476" i="2" l="1"/>
  <c r="M2476" i="2" s="1"/>
  <c r="I2476" i="2"/>
  <c r="H2476" i="2"/>
  <c r="K2476" i="2" s="1"/>
  <c r="N2476" i="2" s="1"/>
  <c r="O2476" i="2" s="1"/>
  <c r="Q2476" i="2" l="1"/>
  <c r="U2476" i="2"/>
  <c r="R2476" i="2"/>
  <c r="T2476" i="2" s="1"/>
  <c r="P2476" i="2"/>
  <c r="V2476" i="2" s="1"/>
  <c r="F2477" i="2" s="1"/>
  <c r="J2477" i="2" l="1"/>
  <c r="M2477" i="2" s="1"/>
  <c r="H2477" i="2"/>
  <c r="K2477" i="2" s="1"/>
  <c r="N2477" i="2" s="1"/>
  <c r="O2477" i="2" s="1"/>
  <c r="S2476" i="2"/>
  <c r="G2477" i="2"/>
  <c r="R2477" i="2" l="1"/>
  <c r="T2477" i="2" s="1"/>
  <c r="Q2477" i="2"/>
  <c r="P2477" i="2"/>
  <c r="U2477" i="2"/>
  <c r="I2477" i="2"/>
  <c r="V2477" i="2" l="1"/>
  <c r="F2478" i="2" s="1"/>
  <c r="S2477" i="2"/>
  <c r="G2478" i="2"/>
  <c r="J2478" i="2" l="1"/>
  <c r="M2478" i="2" s="1"/>
  <c r="I2478" i="2"/>
  <c r="H2478" i="2"/>
  <c r="K2478" i="2" s="1"/>
  <c r="N2478" i="2" s="1"/>
  <c r="O2478" i="2" s="1"/>
  <c r="U2478" i="2" l="1"/>
  <c r="R2478" i="2"/>
  <c r="T2478" i="2" s="1"/>
  <c r="Q2478" i="2"/>
  <c r="P2478" i="2"/>
  <c r="V2478" i="2" s="1"/>
  <c r="F2479" i="2" s="1"/>
  <c r="J2479" i="2" l="1"/>
  <c r="M2479" i="2" s="1"/>
  <c r="H2479" i="2"/>
  <c r="K2479" i="2" s="1"/>
  <c r="S2478" i="2"/>
  <c r="G2479" i="2"/>
  <c r="N2479" i="2" l="1"/>
  <c r="O2479" i="2" s="1"/>
  <c r="R2479" i="2" s="1"/>
  <c r="T2479" i="2" s="1"/>
  <c r="U2479" i="2"/>
  <c r="I2479" i="2"/>
  <c r="Q2479" i="2" l="1"/>
  <c r="S2479" i="2" s="1"/>
  <c r="P2479" i="2"/>
  <c r="V2479" i="2"/>
  <c r="F2480" i="2" s="1"/>
  <c r="G2480" i="2"/>
  <c r="J2480" i="2" l="1"/>
  <c r="M2480" i="2" s="1"/>
  <c r="I2480" i="2"/>
  <c r="H2480" i="2"/>
  <c r="K2480" i="2" s="1"/>
  <c r="N2480" i="2" s="1"/>
  <c r="O2480" i="2" s="1"/>
  <c r="U2480" i="2" l="1"/>
  <c r="R2480" i="2"/>
  <c r="T2480" i="2" s="1"/>
  <c r="Q2480" i="2"/>
  <c r="P2480" i="2"/>
  <c r="V2480" i="2" l="1"/>
  <c r="F2481" i="2" s="1"/>
  <c r="J2481" i="2" s="1"/>
  <c r="M2481" i="2" s="1"/>
  <c r="S2480" i="2"/>
  <c r="G2481" i="2"/>
  <c r="H2481" i="2" l="1"/>
  <c r="K2481" i="2" s="1"/>
  <c r="N2481" i="2" s="1"/>
  <c r="O2481" i="2" s="1"/>
  <c r="R2481" i="2" s="1"/>
  <c r="T2481" i="2" s="1"/>
  <c r="I2481" i="2"/>
  <c r="Q2481" i="2" l="1"/>
  <c r="U2481" i="2"/>
  <c r="P2481" i="2"/>
  <c r="V2481" i="2"/>
  <c r="F2482" i="2" s="1"/>
  <c r="G2482" i="2"/>
  <c r="S2481" i="2" l="1"/>
  <c r="I2482" i="2"/>
  <c r="J2482" i="2"/>
  <c r="M2482" i="2" s="1"/>
  <c r="H2482" i="2"/>
  <c r="K2482" i="2" s="1"/>
  <c r="N2482" i="2" s="1"/>
  <c r="O2482" i="2" s="1"/>
  <c r="U2482" i="2" l="1"/>
  <c r="R2482" i="2"/>
  <c r="T2482" i="2" s="1"/>
  <c r="Q2482" i="2"/>
  <c r="P2482" i="2"/>
  <c r="V2482" i="2" s="1"/>
  <c r="F2483" i="2" s="1"/>
  <c r="J2483" i="2" l="1"/>
  <c r="M2483" i="2" s="1"/>
  <c r="H2483" i="2"/>
  <c r="K2483" i="2" s="1"/>
  <c r="N2483" i="2" s="1"/>
  <c r="O2483" i="2" s="1"/>
  <c r="S2482" i="2"/>
  <c r="G2483" i="2"/>
  <c r="P2483" i="2" l="1"/>
  <c r="O2484" i="2"/>
  <c r="U2483" i="2"/>
  <c r="R2483" i="2"/>
  <c r="T2483" i="2" s="1"/>
  <c r="Q2483" i="2"/>
  <c r="S2483" i="2" s="1"/>
  <c r="I2483" i="2"/>
  <c r="U2484" i="2" l="1"/>
  <c r="R2484" i="2"/>
  <c r="T2484" i="2" s="1"/>
  <c r="Q2484" i="2"/>
  <c r="V2483" i="2"/>
  <c r="F2484" i="2" s="1"/>
  <c r="G2484" i="2"/>
  <c r="G2485" i="2" s="1"/>
  <c r="I2484" i="2" l="1"/>
  <c r="J2484" i="2"/>
  <c r="M2484" i="2" s="1"/>
  <c r="H2484" i="2"/>
  <c r="K2484" i="2" l="1"/>
  <c r="N2484" i="2" s="1"/>
  <c r="P2484" i="2"/>
  <c r="V2484" i="2" l="1"/>
  <c r="F2485" i="2" s="1"/>
  <c r="S2484" i="2"/>
  <c r="J2485" i="2" l="1"/>
  <c r="M2485" i="2" s="1"/>
  <c r="I2485" i="2"/>
  <c r="H2485" i="2"/>
  <c r="K2485" i="2" s="1"/>
  <c r="N2485" i="2" l="1"/>
  <c r="O2485" i="2" s="1"/>
  <c r="O2486" i="2" s="1"/>
  <c r="P2485" i="2" l="1"/>
  <c r="S2485" i="2" s="1"/>
  <c r="R2485" i="2"/>
  <c r="T2485" i="2" s="1"/>
  <c r="Q2485" i="2"/>
  <c r="G2486" i="2"/>
  <c r="U2485" i="2"/>
  <c r="V2485" i="2" s="1"/>
  <c r="F2486" i="2" s="1"/>
  <c r="Q2486" i="2"/>
  <c r="P2486" i="2"/>
  <c r="J2486" i="2" l="1"/>
  <c r="I2486" i="2"/>
  <c r="H2486" i="2"/>
  <c r="K2486" i="2" s="1"/>
  <c r="S2486" i="2"/>
  <c r="G2487" i="2"/>
  <c r="M2486" i="2" l="1"/>
  <c r="N2486" i="2" s="1"/>
  <c r="R2486" i="2"/>
  <c r="T2486" i="2" l="1"/>
  <c r="U2486" i="2"/>
  <c r="V2486" i="2" s="1"/>
  <c r="F2487" i="2" s="1"/>
  <c r="J2487" i="2" l="1"/>
  <c r="M2487" i="2" s="1"/>
  <c r="I2487" i="2"/>
  <c r="L2487" i="2" s="1"/>
  <c r="H2487" i="2"/>
  <c r="K2487" i="2" s="1"/>
  <c r="N2487" i="2" s="1"/>
  <c r="O2487" i="2" s="1"/>
  <c r="R2487" i="2" l="1"/>
  <c r="T2487" i="2" s="1"/>
  <c r="Q2487" i="2"/>
  <c r="P2487" i="2"/>
  <c r="S2487" i="2" l="1"/>
  <c r="G2488" i="2"/>
  <c r="U2487" i="2"/>
  <c r="V2487" i="2" s="1"/>
  <c r="F2488" i="2" s="1"/>
  <c r="J2488" i="2" l="1"/>
  <c r="M2488" i="2" s="1"/>
  <c r="I2488" i="2"/>
  <c r="L2488" i="2" s="1"/>
  <c r="H2488" i="2"/>
  <c r="K2488" i="2" s="1"/>
  <c r="N2488" i="2" s="1"/>
  <c r="O2488" i="2" s="1"/>
  <c r="Q2488" i="2" l="1"/>
  <c r="R2488" i="2"/>
  <c r="T2488" i="2" s="1"/>
  <c r="P2488" i="2"/>
  <c r="U2488" i="2" l="1"/>
  <c r="V2488" i="2" s="1"/>
  <c r="F2489" i="2" s="1"/>
  <c r="S2488" i="2"/>
  <c r="G2489" i="2"/>
  <c r="J2489" i="2" l="1"/>
  <c r="M2489" i="2" s="1"/>
  <c r="I2489" i="2"/>
  <c r="L2489" i="2" s="1"/>
  <c r="H2489" i="2"/>
  <c r="K2489" i="2" s="1"/>
  <c r="N2489" i="2" s="1"/>
  <c r="O2489" i="2" s="1"/>
  <c r="R2489" i="2" l="1"/>
  <c r="T2489" i="2" s="1"/>
  <c r="Q2489" i="2"/>
  <c r="P2489" i="2"/>
  <c r="U2489" i="2"/>
  <c r="V2489" i="2" l="1"/>
  <c r="F2490" i="2" s="1"/>
  <c r="S2489" i="2"/>
  <c r="G2490" i="2"/>
  <c r="J2490" i="2" l="1"/>
  <c r="M2490" i="2" s="1"/>
  <c r="I2490" i="2"/>
  <c r="L2490" i="2" s="1"/>
  <c r="H2490" i="2"/>
  <c r="K2490" i="2" s="1"/>
  <c r="N2490" i="2" l="1"/>
  <c r="O2490" i="2" s="1"/>
  <c r="R2490" i="2" s="1"/>
  <c r="T2490" i="2" s="1"/>
  <c r="P2490" i="2" l="1"/>
  <c r="Q2490" i="2"/>
  <c r="S2490" i="2" s="1"/>
  <c r="G2491" i="2"/>
  <c r="U2490" i="2"/>
  <c r="V2490" i="2" s="1"/>
  <c r="F2491" i="2" s="1"/>
  <c r="J2491" i="2" l="1"/>
  <c r="M2491" i="2" s="1"/>
  <c r="I2491" i="2"/>
  <c r="L2491" i="2" s="1"/>
  <c r="H2491" i="2"/>
  <c r="K2491" i="2" s="1"/>
  <c r="N2491" i="2" s="1"/>
  <c r="O2491" i="2" s="1"/>
  <c r="R2491" i="2" l="1"/>
  <c r="T2491" i="2" s="1"/>
  <c r="Q2491" i="2"/>
  <c r="P2491" i="2"/>
  <c r="U2491" i="2"/>
  <c r="V2491" i="2" l="1"/>
  <c r="F2492" i="2" s="1"/>
  <c r="S2491" i="2"/>
  <c r="G2492" i="2"/>
  <c r="J2492" i="2" l="1"/>
  <c r="M2492" i="2" s="1"/>
  <c r="I2492" i="2"/>
  <c r="L2492" i="2" s="1"/>
  <c r="H2492" i="2"/>
  <c r="K2492" i="2" s="1"/>
  <c r="N2492" i="2" l="1"/>
  <c r="O2492" i="2" s="1"/>
  <c r="R2492" i="2" s="1"/>
  <c r="T2492" i="2" s="1"/>
  <c r="P2492" i="2" l="1"/>
  <c r="Q2492" i="2"/>
  <c r="S2492" i="2"/>
  <c r="G2493" i="2"/>
  <c r="U2492" i="2"/>
  <c r="V2492" i="2" s="1"/>
  <c r="F2493" i="2" s="1"/>
  <c r="J2493" i="2" l="1"/>
  <c r="M2493" i="2" s="1"/>
  <c r="I2493" i="2"/>
  <c r="L2493" i="2" s="1"/>
  <c r="H2493" i="2"/>
  <c r="K2493" i="2" s="1"/>
  <c r="N2493" i="2" s="1"/>
  <c r="O2493" i="2" s="1"/>
  <c r="R2493" i="2" l="1"/>
  <c r="T2493" i="2" s="1"/>
  <c r="P2493" i="2"/>
  <c r="O2494" i="2"/>
  <c r="U2493" i="2"/>
  <c r="Q2493" i="2"/>
  <c r="S2493" i="2" l="1"/>
  <c r="G2494" i="2"/>
  <c r="U2494" i="2"/>
  <c r="R2494" i="2"/>
  <c r="T2494" i="2" s="1"/>
  <c r="P2494" i="2"/>
  <c r="V2493" i="2"/>
  <c r="F2494" i="2" s="1"/>
  <c r="I2494" i="2" l="1"/>
  <c r="J2494" i="2"/>
  <c r="M2494" i="2" s="1"/>
  <c r="H2494" i="2"/>
  <c r="K2494" i="2" s="1"/>
  <c r="L2494" i="2" l="1"/>
  <c r="N2494" i="2" s="1"/>
  <c r="Q2494" i="2"/>
  <c r="S2494" i="2" l="1"/>
  <c r="V2494" i="2"/>
  <c r="F2495" i="2" s="1"/>
  <c r="G2495" i="2"/>
  <c r="J2495" i="2" l="1"/>
  <c r="M2495" i="2" s="1"/>
  <c r="I2495" i="2"/>
  <c r="L2495" i="2" s="1"/>
  <c r="H2495" i="2"/>
  <c r="K2495" i="2" s="1"/>
  <c r="N2495" i="2" s="1"/>
  <c r="O2495" i="2" s="1"/>
  <c r="P2495" i="2" l="1"/>
  <c r="O2496" i="2"/>
  <c r="U2495" i="2"/>
  <c r="R2495" i="2"/>
  <c r="T2495" i="2" s="1"/>
  <c r="Q2495" i="2"/>
  <c r="S2495" i="2" l="1"/>
  <c r="G2496" i="2"/>
  <c r="U2496" i="2"/>
  <c r="R2496" i="2"/>
  <c r="T2496" i="2" s="1"/>
  <c r="Q2496" i="2"/>
  <c r="P2496" i="2"/>
  <c r="V2495" i="2"/>
  <c r="F2496" i="2" s="1"/>
  <c r="I2496" i="2" l="1"/>
  <c r="L2496" i="2" s="1"/>
  <c r="V2496" i="2"/>
  <c r="F2497" i="2" s="1"/>
  <c r="J2496" i="2"/>
  <c r="M2496" i="2" s="1"/>
  <c r="H2496" i="2"/>
  <c r="K2496" i="2" s="1"/>
  <c r="S2496" i="2"/>
  <c r="G2497" i="2"/>
  <c r="N2496" i="2" l="1"/>
  <c r="J2497" i="2"/>
  <c r="M2497" i="2" s="1"/>
  <c r="I2497" i="2"/>
  <c r="H2497" i="2"/>
  <c r="K2497" i="2" s="1"/>
  <c r="N2497" i="2" s="1"/>
  <c r="O2497" i="2" s="1"/>
  <c r="U2497" i="2" l="1"/>
  <c r="R2497" i="2"/>
  <c r="T2497" i="2" s="1"/>
  <c r="Q2497" i="2"/>
  <c r="P2497" i="2"/>
  <c r="V2497" i="2" s="1"/>
  <c r="F2498" i="2" s="1"/>
  <c r="J2498" i="2" l="1"/>
  <c r="M2498" i="2" s="1"/>
  <c r="I2498" i="2"/>
  <c r="L2498" i="2" s="1"/>
  <c r="H2498" i="2"/>
  <c r="K2498" i="2" s="1"/>
  <c r="S2497" i="2"/>
  <c r="N2498" i="2" l="1"/>
  <c r="O2498" i="2" s="1"/>
  <c r="Q2498" i="2" s="1"/>
  <c r="R2498" i="2" l="1"/>
  <c r="T2498" i="2" s="1"/>
  <c r="U2498" i="2"/>
  <c r="P2498" i="2"/>
  <c r="V2498" i="2"/>
  <c r="F2499" i="2" s="1"/>
  <c r="S2498" i="2"/>
  <c r="G2499" i="2"/>
  <c r="J2499" i="2" l="1"/>
  <c r="M2499" i="2" s="1"/>
  <c r="I2499" i="2"/>
  <c r="H2499" i="2"/>
  <c r="K2499" i="2" s="1"/>
  <c r="N2499" i="2" s="1"/>
  <c r="O2499" i="2" s="1"/>
  <c r="U2499" i="2" l="1"/>
  <c r="R2499" i="2"/>
  <c r="T2499" i="2" s="1"/>
  <c r="Q2499" i="2"/>
  <c r="P2499" i="2"/>
  <c r="V2499" i="2" s="1"/>
  <c r="F2500" i="2" s="1"/>
  <c r="J2500" i="2" l="1"/>
  <c r="M2500" i="2" s="1"/>
  <c r="H2500" i="2"/>
  <c r="K2500" i="2" s="1"/>
  <c r="N2500" i="2" s="1"/>
  <c r="O2500" i="2" s="1"/>
  <c r="S2499" i="2"/>
  <c r="G2500" i="2"/>
  <c r="Q2500" i="2" l="1"/>
  <c r="U2500" i="2"/>
  <c r="R2500" i="2"/>
  <c r="T2500" i="2" s="1"/>
  <c r="P2500" i="2"/>
  <c r="V2500" i="2" s="1"/>
  <c r="F2501" i="2" s="1"/>
  <c r="I2500" i="2"/>
  <c r="J2501" i="2" l="1"/>
  <c r="M2501" i="2" s="1"/>
  <c r="H2501" i="2"/>
  <c r="K2501" i="2" s="1"/>
  <c r="N2501" i="2" s="1"/>
  <c r="O2501" i="2" s="1"/>
  <c r="S2500" i="2"/>
  <c r="G2501" i="2"/>
  <c r="R2501" i="2" l="1"/>
  <c r="T2501" i="2" s="1"/>
  <c r="Q2501" i="2"/>
  <c r="P2501" i="2"/>
  <c r="U2501" i="2"/>
  <c r="I2501" i="2"/>
  <c r="V2501" i="2" l="1"/>
  <c r="F2502" i="2" s="1"/>
  <c r="S2501" i="2"/>
  <c r="G2502" i="2"/>
  <c r="J2502" i="2" l="1"/>
  <c r="M2502" i="2" s="1"/>
  <c r="I2502" i="2"/>
  <c r="H2502" i="2"/>
  <c r="K2502" i="2" s="1"/>
  <c r="N2502" i="2" s="1"/>
  <c r="O2502" i="2" s="1"/>
  <c r="U2502" i="2" l="1"/>
  <c r="R2502" i="2"/>
  <c r="T2502" i="2" s="1"/>
  <c r="Q2502" i="2"/>
  <c r="P2502" i="2"/>
  <c r="V2502" i="2" s="1"/>
  <c r="F2503" i="2" s="1"/>
  <c r="J2503" i="2" l="1"/>
  <c r="M2503" i="2" s="1"/>
  <c r="H2503" i="2"/>
  <c r="K2503" i="2" s="1"/>
  <c r="N2503" i="2" s="1"/>
  <c r="O2503" i="2" s="1"/>
  <c r="S2502" i="2"/>
  <c r="G2503" i="2"/>
  <c r="R2503" i="2" l="1"/>
  <c r="T2503" i="2" s="1"/>
  <c r="Q2503" i="2"/>
  <c r="P2503" i="2"/>
  <c r="U2503" i="2"/>
  <c r="I2503" i="2"/>
  <c r="V2503" i="2" l="1"/>
  <c r="F2504" i="2" s="1"/>
  <c r="S2503" i="2"/>
  <c r="G2504" i="2"/>
  <c r="J2504" i="2" l="1"/>
  <c r="M2504" i="2" s="1"/>
  <c r="I2504" i="2"/>
  <c r="H2504" i="2"/>
  <c r="K2504" i="2" s="1"/>
  <c r="N2504" i="2" s="1"/>
  <c r="O2504" i="2" s="1"/>
  <c r="U2504" i="2" l="1"/>
  <c r="R2504" i="2"/>
  <c r="T2504" i="2" s="1"/>
  <c r="Q2504" i="2"/>
  <c r="P2504" i="2"/>
  <c r="V2504" i="2" l="1"/>
  <c r="F2505" i="2" s="1"/>
  <c r="J2505" i="2" s="1"/>
  <c r="M2505" i="2" s="1"/>
  <c r="S2504" i="2"/>
  <c r="G2505" i="2"/>
  <c r="H2505" i="2" l="1"/>
  <c r="K2505" i="2" s="1"/>
  <c r="N2505" i="2" s="1"/>
  <c r="O2505" i="2" s="1"/>
  <c r="R2505" i="2" s="1"/>
  <c r="T2505" i="2" s="1"/>
  <c r="I2505" i="2"/>
  <c r="U2505" i="2" l="1"/>
  <c r="P2505" i="2"/>
  <c r="Q2505" i="2"/>
  <c r="S2505" i="2"/>
  <c r="V2505" i="2"/>
  <c r="F2506" i="2" s="1"/>
  <c r="G2506" i="2"/>
  <c r="I2506" i="2" l="1"/>
  <c r="J2506" i="2"/>
  <c r="M2506" i="2" s="1"/>
  <c r="H2506" i="2"/>
  <c r="K2506" i="2" s="1"/>
  <c r="N2506" i="2" l="1"/>
  <c r="O2506" i="2" s="1"/>
  <c r="U2506" i="2" s="1"/>
  <c r="P2506" i="2" l="1"/>
  <c r="Q2506" i="2"/>
  <c r="R2506" i="2"/>
  <c r="T2506" i="2" s="1"/>
  <c r="S2506" i="2"/>
  <c r="G2507" i="2"/>
  <c r="V2506" i="2" l="1"/>
  <c r="F2507" i="2" s="1"/>
  <c r="I2507" i="2"/>
  <c r="H2507" i="2" l="1"/>
  <c r="K2507" i="2" s="1"/>
  <c r="J2507" i="2"/>
  <c r="M2507" i="2" s="1"/>
  <c r="N2507" i="2" l="1"/>
  <c r="O2507" i="2" s="1"/>
  <c r="P2507" i="2" l="1"/>
  <c r="U2507" i="2"/>
  <c r="R2507" i="2"/>
  <c r="T2507" i="2" s="1"/>
  <c r="Q2507" i="2"/>
  <c r="S2507" i="2" l="1"/>
  <c r="G2508" i="2"/>
  <c r="V2507" i="2"/>
  <c r="F2508" i="2" s="1"/>
  <c r="I2508" i="2" l="1"/>
  <c r="J2508" i="2"/>
  <c r="M2508" i="2" s="1"/>
  <c r="H2508" i="2"/>
  <c r="K2508" i="2" s="1"/>
  <c r="N2508" i="2" s="1"/>
  <c r="O2508" i="2" s="1"/>
  <c r="U2508" i="2" l="1"/>
  <c r="R2508" i="2"/>
  <c r="T2508" i="2" s="1"/>
  <c r="Q2508" i="2"/>
  <c r="P2508" i="2"/>
  <c r="S2508" i="2" l="1"/>
  <c r="G2509" i="2"/>
  <c r="V2508" i="2"/>
  <c r="F2509" i="2" s="1"/>
  <c r="J2509" i="2" l="1"/>
  <c r="M2509" i="2" s="1"/>
  <c r="H2509" i="2"/>
  <c r="K2509" i="2" s="1"/>
  <c r="N2509" i="2" s="1"/>
  <c r="O2509" i="2" s="1"/>
  <c r="P2509" i="2" s="1"/>
  <c r="I2509" i="2"/>
  <c r="Q2509" i="2" l="1"/>
  <c r="R2509" i="2"/>
  <c r="T2509" i="2" s="1"/>
  <c r="U2509" i="2"/>
  <c r="G2510" i="2" l="1"/>
  <c r="S2509" i="2"/>
  <c r="V2509" i="2"/>
  <c r="F2510" i="2" s="1"/>
  <c r="J2510" i="2" l="1"/>
  <c r="M2510" i="2" s="1"/>
  <c r="H2510" i="2"/>
  <c r="K2510" i="2" s="1"/>
  <c r="I2510" i="2"/>
  <c r="N2510" i="2" l="1"/>
  <c r="O2510" i="2" s="1"/>
  <c r="R2510" i="2" l="1"/>
  <c r="T2510" i="2" s="1"/>
  <c r="P2510" i="2"/>
  <c r="V2510" i="2" s="1"/>
  <c r="F2511" i="2" s="1"/>
  <c r="Q2510" i="2"/>
  <c r="U2510" i="2"/>
  <c r="J2511" i="2" l="1"/>
  <c r="M2511" i="2" s="1"/>
  <c r="H2511" i="2"/>
  <c r="K2511" i="2" s="1"/>
  <c r="N2511" i="2" s="1"/>
  <c r="O2511" i="2" s="1"/>
  <c r="G2511" i="2"/>
  <c r="I2511" i="2" s="1"/>
  <c r="S2510" i="2"/>
  <c r="R2511" i="2" l="1"/>
  <c r="T2511" i="2" s="1"/>
  <c r="Q2511" i="2"/>
  <c r="P2511" i="2"/>
  <c r="U2511" i="2"/>
  <c r="V2511" i="2" s="1"/>
  <c r="F2512" i="2" s="1"/>
  <c r="J2512" i="2" l="1"/>
  <c r="M2512" i="2" s="1"/>
  <c r="H2512" i="2"/>
  <c r="K2512" i="2" s="1"/>
  <c r="S2511" i="2"/>
  <c r="G2512" i="2"/>
  <c r="I2512" i="2" s="1"/>
  <c r="L2512" i="2" s="1"/>
  <c r="N2512" i="2" l="1"/>
  <c r="O2512" i="2" s="1"/>
  <c r="Q2512" i="2" l="1"/>
  <c r="P2512" i="2"/>
  <c r="V2512" i="2" s="1"/>
  <c r="F2513" i="2" s="1"/>
  <c r="R2512" i="2"/>
  <c r="T2512" i="2" s="1"/>
  <c r="U2512" i="2"/>
  <c r="J2513" i="2" l="1"/>
  <c r="M2513" i="2" s="1"/>
  <c r="H2513" i="2"/>
  <c r="K2513" i="2" s="1"/>
  <c r="S2512" i="2"/>
  <c r="G2513" i="2"/>
  <c r="I2513" i="2" s="1"/>
  <c r="L2513" i="2" s="1"/>
  <c r="N2513" i="2" l="1"/>
  <c r="O2513" i="2" s="1"/>
  <c r="R2513" i="2" l="1"/>
  <c r="T2513" i="2" s="1"/>
  <c r="Q2513" i="2"/>
  <c r="P2513" i="2"/>
  <c r="U2513" i="2"/>
  <c r="V2513" i="2" s="1"/>
  <c r="F2514" i="2" s="1"/>
  <c r="J2514" i="2" l="1"/>
  <c r="M2514" i="2" s="1"/>
  <c r="H2514" i="2"/>
  <c r="K2514" i="2" s="1"/>
  <c r="G2514" i="2"/>
  <c r="I2514" i="2" s="1"/>
  <c r="L2514" i="2" s="1"/>
  <c r="S2513" i="2"/>
  <c r="N2514" i="2" l="1"/>
  <c r="O2514" i="2" s="1"/>
  <c r="R2514" i="2" l="1"/>
  <c r="T2514" i="2" s="1"/>
  <c r="Q2514" i="2"/>
  <c r="P2514" i="2"/>
  <c r="U2514" i="2"/>
  <c r="V2514" i="2" s="1"/>
  <c r="F2515" i="2" s="1"/>
  <c r="S2514" i="2" l="1"/>
  <c r="G2515" i="2"/>
  <c r="J2515" i="2"/>
  <c r="M2515" i="2" s="1"/>
  <c r="I2515" i="2"/>
  <c r="L2515" i="2" s="1"/>
  <c r="H2515" i="2"/>
  <c r="K2515" i="2" s="1"/>
  <c r="N2515" i="2" l="1"/>
  <c r="O2515" i="2" s="1"/>
  <c r="Q2515" i="2" l="1"/>
  <c r="R2515" i="2"/>
  <c r="T2515" i="2" s="1"/>
  <c r="P2515" i="2"/>
  <c r="U2515" i="2"/>
  <c r="V2515" i="2" l="1"/>
  <c r="F2516" i="2" s="1"/>
  <c r="S2515" i="2"/>
  <c r="G2516" i="2"/>
  <c r="J2516" i="2" l="1"/>
  <c r="M2516" i="2" s="1"/>
  <c r="I2516" i="2"/>
  <c r="L2516" i="2" s="1"/>
  <c r="H2516" i="2"/>
  <c r="K2516" i="2" s="1"/>
  <c r="N2516" i="2" s="1"/>
  <c r="O2516" i="2" s="1"/>
  <c r="P2516" i="2" l="1"/>
  <c r="R2516" i="2"/>
  <c r="T2516" i="2" s="1"/>
  <c r="Q2516" i="2"/>
  <c r="U2516" i="2"/>
  <c r="V2516" i="2" s="1"/>
  <c r="F2517" i="2" s="1"/>
  <c r="J2517" i="2" l="1"/>
  <c r="M2517" i="2" s="1"/>
  <c r="H2517" i="2"/>
  <c r="K2517" i="2" s="1"/>
  <c r="S2516" i="2"/>
  <c r="G2517" i="2"/>
  <c r="I2517" i="2" s="1"/>
  <c r="L2517" i="2" s="1"/>
  <c r="N2517" i="2" l="1"/>
  <c r="O2517" i="2" s="1"/>
  <c r="R2517" i="2" l="1"/>
  <c r="T2517" i="2" s="1"/>
  <c r="P2517" i="2"/>
  <c r="Q2517" i="2"/>
  <c r="U2517" i="2"/>
  <c r="V2517" i="2" s="1"/>
  <c r="F2518" i="2" s="1"/>
  <c r="J2518" i="2" l="1"/>
  <c r="M2518" i="2" s="1"/>
  <c r="H2518" i="2"/>
  <c r="K2518" i="2" s="1"/>
  <c r="G2518" i="2"/>
  <c r="I2518" i="2" s="1"/>
  <c r="L2518" i="2" s="1"/>
  <c r="S2517" i="2"/>
  <c r="N2518" i="2" l="1"/>
  <c r="O2518" i="2" s="1"/>
  <c r="R2518" i="2" l="1"/>
  <c r="T2518" i="2" s="1"/>
  <c r="P2518" i="2"/>
  <c r="Q2518" i="2"/>
  <c r="U2518" i="2"/>
  <c r="V2518" i="2" s="1"/>
  <c r="F2519" i="2" s="1"/>
  <c r="J2519" i="2" l="1"/>
  <c r="M2519" i="2" s="1"/>
  <c r="H2519" i="2"/>
  <c r="K2519" i="2" s="1"/>
  <c r="S2518" i="2"/>
  <c r="G2519" i="2"/>
  <c r="I2519" i="2" s="1"/>
  <c r="L2519" i="2" s="1"/>
  <c r="N2519" i="2" l="1"/>
  <c r="O2519" i="2" s="1"/>
  <c r="P2519" i="2" l="1"/>
  <c r="V2519" i="2" s="1"/>
  <c r="F2520" i="2" s="1"/>
  <c r="R2519" i="2"/>
  <c r="T2519" i="2" s="1"/>
  <c r="Q2519" i="2"/>
  <c r="U2519" i="2"/>
  <c r="S2519" i="2" l="1"/>
  <c r="G2520" i="2"/>
  <c r="I2520" i="2"/>
  <c r="L2520" i="2" s="1"/>
  <c r="H2520" i="2"/>
  <c r="K2520" i="2" s="1"/>
  <c r="J2520" i="2"/>
  <c r="M2520" i="2" s="1"/>
  <c r="N2520" i="2" l="1"/>
  <c r="O2520" i="2" s="1"/>
  <c r="U2520" i="2" l="1"/>
  <c r="R2520" i="2"/>
  <c r="T2520" i="2" s="1"/>
  <c r="P2520" i="2"/>
  <c r="Q2520" i="2"/>
  <c r="S2520" i="2" l="1"/>
  <c r="G2521" i="2"/>
  <c r="V2520" i="2"/>
  <c r="F2521" i="2" s="1"/>
  <c r="J2521" i="2" l="1"/>
  <c r="M2521" i="2" s="1"/>
  <c r="H2521" i="2"/>
  <c r="K2521" i="2" s="1"/>
  <c r="I2521" i="2"/>
  <c r="L2521" i="2" s="1"/>
  <c r="N2521" i="2" l="1"/>
  <c r="O2521" i="2" s="1"/>
  <c r="U2521" i="2" l="1"/>
  <c r="R2521" i="2"/>
  <c r="T2521" i="2" s="1"/>
  <c r="Q2521" i="2"/>
  <c r="P2521" i="2"/>
  <c r="V2521" i="2" s="1"/>
  <c r="F2522" i="2" s="1"/>
  <c r="J2522" i="2" l="1"/>
  <c r="M2522" i="2" s="1"/>
  <c r="I2522" i="2"/>
  <c r="H2522" i="2"/>
  <c r="K2522" i="2" s="1"/>
  <c r="N2522" i="2" s="1"/>
  <c r="O2522" i="2" s="1"/>
  <c r="S2521" i="2"/>
  <c r="R2522" i="2" l="1"/>
  <c r="T2522" i="2" s="1"/>
  <c r="Q2522" i="2"/>
  <c r="P2522" i="2"/>
  <c r="U2522" i="2"/>
  <c r="V2522" i="2" s="1"/>
  <c r="F2523" i="2" s="1"/>
  <c r="J2523" i="2" l="1"/>
  <c r="M2523" i="2" s="1"/>
  <c r="H2523" i="2"/>
  <c r="K2523" i="2" s="1"/>
  <c r="N2523" i="2" s="1"/>
  <c r="O2523" i="2" s="1"/>
  <c r="S2522" i="2"/>
  <c r="G2523" i="2"/>
  <c r="R2523" i="2" l="1"/>
  <c r="T2523" i="2" s="1"/>
  <c r="Q2523" i="2"/>
  <c r="P2523" i="2"/>
  <c r="U2523" i="2"/>
  <c r="I2523" i="2"/>
  <c r="V2523" i="2" l="1"/>
  <c r="F2524" i="2" s="1"/>
  <c r="S2523" i="2"/>
  <c r="G2524" i="2"/>
  <c r="J2524" i="2" l="1"/>
  <c r="M2524" i="2" s="1"/>
  <c r="I2524" i="2"/>
  <c r="H2524" i="2"/>
  <c r="K2524" i="2" s="1"/>
  <c r="N2524" i="2" s="1"/>
  <c r="O2524" i="2" s="1"/>
  <c r="Q2524" i="2" l="1"/>
  <c r="R2524" i="2"/>
  <c r="T2524" i="2" s="1"/>
  <c r="P2524" i="2"/>
  <c r="U2524" i="2"/>
  <c r="V2524" i="2" s="1"/>
  <c r="F2525" i="2" s="1"/>
  <c r="J2525" i="2" l="1"/>
  <c r="M2525" i="2" s="1"/>
  <c r="H2525" i="2"/>
  <c r="K2525" i="2" s="1"/>
  <c r="N2525" i="2" s="1"/>
  <c r="O2525" i="2" s="1"/>
  <c r="S2524" i="2"/>
  <c r="G2525" i="2"/>
  <c r="R2525" i="2" l="1"/>
  <c r="T2525" i="2" s="1"/>
  <c r="Q2525" i="2"/>
  <c r="P2525" i="2"/>
  <c r="U2525" i="2"/>
  <c r="V2525" i="2" s="1"/>
  <c r="F2526" i="2" s="1"/>
  <c r="I2525" i="2"/>
  <c r="J2526" i="2" l="1"/>
  <c r="M2526" i="2" s="1"/>
  <c r="H2526" i="2"/>
  <c r="K2526" i="2" s="1"/>
  <c r="N2526" i="2" s="1"/>
  <c r="O2526" i="2" s="1"/>
  <c r="S2525" i="2"/>
  <c r="G2526" i="2"/>
  <c r="I2526" i="2" s="1"/>
  <c r="U2526" i="2"/>
  <c r="Q2526" i="2" l="1"/>
  <c r="P2526" i="2"/>
  <c r="V2526" i="2" s="1"/>
  <c r="F2527" i="2" s="1"/>
  <c r="R2526" i="2"/>
  <c r="T2526" i="2" s="1"/>
  <c r="J2527" i="2" l="1"/>
  <c r="M2527" i="2" s="1"/>
  <c r="H2527" i="2"/>
  <c r="K2527" i="2" s="1"/>
  <c r="S2526" i="2"/>
  <c r="G2527" i="2"/>
  <c r="I2527" i="2" s="1"/>
  <c r="L2527" i="2" s="1"/>
  <c r="N2527" i="2" l="1"/>
  <c r="O2527" i="2" s="1"/>
  <c r="R2527" i="2" l="1"/>
  <c r="T2527" i="2" s="1"/>
  <c r="Q2527" i="2"/>
  <c r="P2527" i="2"/>
  <c r="U2527" i="2"/>
  <c r="V2527" i="2" l="1"/>
  <c r="F2528" i="2" s="1"/>
  <c r="S2527" i="2"/>
  <c r="G2528" i="2"/>
  <c r="I2528" i="2" s="1"/>
  <c r="J2528" i="2" l="1"/>
  <c r="M2528" i="2" s="1"/>
  <c r="H2528" i="2"/>
  <c r="K2528" i="2" s="1"/>
  <c r="N2528" i="2" s="1"/>
  <c r="O2528" i="2" s="1"/>
  <c r="U2528" i="2" l="1"/>
  <c r="R2528" i="2"/>
  <c r="T2528" i="2" s="1"/>
  <c r="P2528" i="2"/>
  <c r="Q2528" i="2"/>
  <c r="S2528" i="2" l="1"/>
  <c r="G2529" i="2"/>
  <c r="V2528" i="2"/>
  <c r="F2529" i="2" s="1"/>
  <c r="J2529" i="2" l="1"/>
  <c r="M2529" i="2" s="1"/>
  <c r="I2529" i="2"/>
  <c r="H2529" i="2"/>
  <c r="K2529" i="2" s="1"/>
  <c r="N2529" i="2" s="1"/>
  <c r="O2529" i="2" s="1"/>
  <c r="R2529" i="2" l="1"/>
  <c r="T2529" i="2" s="1"/>
  <c r="Q2529" i="2"/>
  <c r="P2529" i="2"/>
  <c r="U2529" i="2"/>
  <c r="V2529" i="2" l="1"/>
  <c r="F2530" i="2" s="1"/>
  <c r="S2529" i="2"/>
  <c r="G2530" i="2"/>
  <c r="J2530" i="2" l="1"/>
  <c r="M2530" i="2" s="1"/>
  <c r="I2530" i="2"/>
  <c r="H2530" i="2"/>
  <c r="K2530" i="2" s="1"/>
  <c r="N2530" i="2" s="1"/>
  <c r="O2530" i="2" s="1"/>
  <c r="R2530" i="2" l="1"/>
  <c r="T2530" i="2" s="1"/>
  <c r="Q2530" i="2"/>
  <c r="P2530" i="2"/>
  <c r="V2530" i="2" s="1"/>
  <c r="F2531" i="2" s="1"/>
  <c r="J2531" i="2" s="1"/>
  <c r="M2531" i="2" s="1"/>
  <c r="U2530" i="2"/>
  <c r="H2531" i="2" l="1"/>
  <c r="K2531" i="2" s="1"/>
  <c r="N2531" i="2" s="1"/>
  <c r="O2531" i="2" s="1"/>
  <c r="U2531" i="2" s="1"/>
  <c r="S2530" i="2"/>
  <c r="G2531" i="2"/>
  <c r="I2531" i="2" s="1"/>
  <c r="P2531" i="2" l="1"/>
  <c r="Q2531" i="2"/>
  <c r="R2531" i="2"/>
  <c r="T2531" i="2" s="1"/>
  <c r="S2531" i="2"/>
  <c r="G2532" i="2"/>
  <c r="V2531" i="2"/>
  <c r="F2532" i="2" s="1"/>
  <c r="I2532" i="2" l="1"/>
  <c r="J2532" i="2"/>
  <c r="M2532" i="2" s="1"/>
  <c r="H2532" i="2"/>
  <c r="K2532" i="2" s="1"/>
  <c r="N2532" i="2" s="1"/>
  <c r="O2532" i="2" s="1"/>
  <c r="U2532" i="2" l="1"/>
  <c r="R2532" i="2"/>
  <c r="T2532" i="2" s="1"/>
  <c r="Q2532" i="2"/>
  <c r="P2532" i="2"/>
  <c r="V2532" i="2" s="1"/>
  <c r="F2533" i="2" s="1"/>
  <c r="O2533" i="2"/>
  <c r="U2533" i="2" l="1"/>
  <c r="R2533" i="2"/>
  <c r="T2533" i="2" s="1"/>
  <c r="Q2533" i="2"/>
  <c r="J2533" i="2"/>
  <c r="M2533" i="2" s="1"/>
  <c r="H2533" i="2"/>
  <c r="K2533" i="2" s="1"/>
  <c r="N2533" i="2" s="1"/>
  <c r="S2532" i="2"/>
  <c r="G2533" i="2"/>
  <c r="G2534" i="2" s="1"/>
  <c r="I2533" i="2" l="1"/>
  <c r="P2533" i="2"/>
  <c r="V2533" i="2" s="1"/>
  <c r="F2534" i="2" s="1"/>
  <c r="S2533" i="2"/>
  <c r="J2534" i="2" l="1"/>
  <c r="M2534" i="2" s="1"/>
  <c r="I2534" i="2"/>
  <c r="H2534" i="2"/>
  <c r="K2534" i="2" s="1"/>
  <c r="N2534" i="2" s="1"/>
  <c r="O2534" i="2" s="1"/>
  <c r="R2534" i="2" l="1"/>
  <c r="T2534" i="2" s="1"/>
  <c r="Q2534" i="2"/>
  <c r="P2534" i="2"/>
  <c r="U2534" i="2"/>
  <c r="V2534" i="2" l="1"/>
  <c r="F2535" i="2" s="1"/>
  <c r="G2535" i="2"/>
  <c r="S2534" i="2"/>
  <c r="J2535" i="2" l="1"/>
  <c r="M2535" i="2" s="1"/>
  <c r="I2535" i="2"/>
  <c r="H2535" i="2"/>
  <c r="K2535" i="2" s="1"/>
  <c r="N2535" i="2" s="1"/>
  <c r="O2535" i="2" s="1"/>
  <c r="U2535" i="2" l="1"/>
  <c r="R2535" i="2"/>
  <c r="T2535" i="2" s="1"/>
  <c r="Q2535" i="2"/>
  <c r="P2535" i="2"/>
  <c r="V2535" i="2" s="1"/>
  <c r="F2536" i="2" s="1"/>
  <c r="J2536" i="2" l="1"/>
  <c r="M2536" i="2" s="1"/>
  <c r="H2536" i="2"/>
  <c r="K2536" i="2" s="1"/>
  <c r="N2536" i="2" s="1"/>
  <c r="O2536" i="2" s="1"/>
  <c r="S2535" i="2"/>
  <c r="G2536" i="2"/>
  <c r="Q2536" i="2" l="1"/>
  <c r="P2536" i="2"/>
  <c r="U2536" i="2"/>
  <c r="R2536" i="2"/>
  <c r="T2536" i="2" s="1"/>
  <c r="I2536" i="2"/>
  <c r="V2536" i="2" l="1"/>
  <c r="F2537" i="2" s="1"/>
  <c r="S2536" i="2"/>
  <c r="G2537" i="2"/>
  <c r="J2537" i="2" l="1"/>
  <c r="M2537" i="2" s="1"/>
  <c r="I2537" i="2"/>
  <c r="L2537" i="2" s="1"/>
  <c r="H2537" i="2"/>
  <c r="K2537" i="2" s="1"/>
  <c r="N2537" i="2" l="1"/>
  <c r="O2537" i="2" s="1"/>
  <c r="U2537" i="2" s="1"/>
  <c r="P2537" i="2" l="1"/>
  <c r="Q2537" i="2"/>
  <c r="R2537" i="2"/>
  <c r="T2537" i="2" s="1"/>
  <c r="S2537" i="2"/>
  <c r="G2538" i="2"/>
  <c r="V2537" i="2" l="1"/>
  <c r="F2538" i="2" s="1"/>
  <c r="H2538" i="2" l="1"/>
  <c r="K2538" i="2" s="1"/>
  <c r="J2538" i="2"/>
  <c r="M2538" i="2" s="1"/>
  <c r="I2538" i="2"/>
  <c r="L2538" i="2" s="1"/>
  <c r="N2538" i="2" s="1"/>
  <c r="O2538" i="2" s="1"/>
  <c r="U2538" i="2"/>
  <c r="R2538" i="2"/>
  <c r="T2538" i="2" s="1"/>
  <c r="Q2538" i="2"/>
  <c r="P2538" i="2"/>
  <c r="V2538" i="2" s="1"/>
  <c r="F2539" i="2" s="1"/>
  <c r="J2539" i="2" l="1"/>
  <c r="M2539" i="2" s="1"/>
  <c r="H2539" i="2"/>
  <c r="K2539" i="2" s="1"/>
  <c r="S2538" i="2"/>
  <c r="G2539" i="2"/>
  <c r="I2539" i="2" l="1"/>
  <c r="L2539" i="2" s="1"/>
  <c r="N2539" i="2" s="1"/>
  <c r="O2539" i="2" s="1"/>
  <c r="R2539" i="2" l="1"/>
  <c r="T2539" i="2" s="1"/>
  <c r="Q2539" i="2"/>
  <c r="P2539" i="2"/>
  <c r="U2539" i="2"/>
  <c r="V2539" i="2" l="1"/>
  <c r="F2540" i="2" s="1"/>
  <c r="S2539" i="2"/>
  <c r="G2540" i="2"/>
  <c r="J2540" i="2" l="1"/>
  <c r="M2540" i="2" s="1"/>
  <c r="I2540" i="2"/>
  <c r="L2540" i="2" s="1"/>
  <c r="H2540" i="2"/>
  <c r="K2540" i="2" s="1"/>
  <c r="N2540" i="2" s="1"/>
  <c r="O2540" i="2" s="1"/>
  <c r="U2540" i="2" l="1"/>
  <c r="R2540" i="2"/>
  <c r="T2540" i="2" s="1"/>
  <c r="Q2540" i="2"/>
  <c r="P2540" i="2"/>
  <c r="V2540" i="2" s="1"/>
  <c r="F2541" i="2" s="1"/>
  <c r="J2541" i="2" l="1"/>
  <c r="M2541" i="2" s="1"/>
  <c r="H2541" i="2"/>
  <c r="K2541" i="2" s="1"/>
  <c r="S2540" i="2"/>
  <c r="G2541" i="2"/>
  <c r="I2541" i="2" l="1"/>
  <c r="L2541" i="2" s="1"/>
  <c r="N2541" i="2" s="1"/>
  <c r="O2541" i="2" s="1"/>
  <c r="R2541" i="2" l="1"/>
  <c r="T2541" i="2" s="1"/>
  <c r="Q2541" i="2"/>
  <c r="P2541" i="2"/>
  <c r="U2541" i="2"/>
  <c r="V2541" i="2" l="1"/>
  <c r="F2542" i="2" s="1"/>
  <c r="S2541" i="2"/>
  <c r="G2542" i="2"/>
  <c r="J2542" i="2" l="1"/>
  <c r="M2542" i="2" s="1"/>
  <c r="I2542" i="2"/>
  <c r="L2542" i="2" s="1"/>
  <c r="H2542" i="2"/>
  <c r="K2542" i="2" s="1"/>
  <c r="N2542" i="2" s="1"/>
  <c r="O2542" i="2" s="1"/>
  <c r="U2542" i="2" l="1"/>
  <c r="R2542" i="2"/>
  <c r="T2542" i="2" s="1"/>
  <c r="Q2542" i="2"/>
  <c r="P2542" i="2"/>
  <c r="V2542" i="2" s="1"/>
  <c r="F2543" i="2" s="1"/>
  <c r="J2543" i="2" l="1"/>
  <c r="M2543" i="2" s="1"/>
  <c r="H2543" i="2"/>
  <c r="K2543" i="2" s="1"/>
  <c r="S2542" i="2"/>
  <c r="G2543" i="2"/>
  <c r="I2543" i="2" s="1"/>
  <c r="L2543" i="2" s="1"/>
  <c r="N2543" i="2" s="1"/>
  <c r="O2543" i="2" s="1"/>
  <c r="P2543" i="2" l="1"/>
  <c r="U2543" i="2"/>
  <c r="R2543" i="2"/>
  <c r="T2543" i="2" s="1"/>
  <c r="Q2543" i="2"/>
  <c r="S2543" i="2" l="1"/>
  <c r="G2544" i="2"/>
  <c r="V2543" i="2"/>
  <c r="F2544" i="2" s="1"/>
  <c r="I2544" i="2" l="1"/>
  <c r="L2544" i="2" s="1"/>
  <c r="J2544" i="2"/>
  <c r="M2544" i="2" s="1"/>
  <c r="H2544" i="2"/>
  <c r="K2544" i="2" s="1"/>
  <c r="N2544" i="2" l="1"/>
  <c r="O2544" i="2" s="1"/>
  <c r="U2544" i="2" l="1"/>
  <c r="R2544" i="2"/>
  <c r="T2544" i="2" s="1"/>
  <c r="Q2544" i="2"/>
  <c r="P2544" i="2"/>
  <c r="V2544" i="2" s="1"/>
  <c r="F2545" i="2" s="1"/>
  <c r="J2545" i="2" l="1"/>
  <c r="M2545" i="2" s="1"/>
  <c r="H2545" i="2"/>
  <c r="K2545" i="2" s="1"/>
  <c r="N2545" i="2" s="1"/>
  <c r="O2545" i="2" s="1"/>
  <c r="S2544" i="2"/>
  <c r="G2545" i="2"/>
  <c r="I2545" i="2" s="1"/>
  <c r="Q2545" i="2" l="1"/>
  <c r="U2545" i="2"/>
  <c r="R2545" i="2"/>
  <c r="T2545" i="2" s="1"/>
  <c r="P2545" i="2"/>
  <c r="V2545" i="2" s="1"/>
  <c r="F2546" i="2" s="1"/>
  <c r="J2546" i="2" l="1"/>
  <c r="M2546" i="2" s="1"/>
  <c r="I2546" i="2"/>
  <c r="H2546" i="2"/>
  <c r="K2546" i="2" s="1"/>
  <c r="N2546" i="2" s="1"/>
  <c r="O2546" i="2" s="1"/>
  <c r="S2545" i="2"/>
  <c r="R2546" i="2" l="1"/>
  <c r="T2546" i="2" s="1"/>
  <c r="Q2546" i="2"/>
  <c r="U2546" i="2"/>
  <c r="P2546" i="2"/>
  <c r="V2546" i="2" l="1"/>
  <c r="F2547" i="2" s="1"/>
  <c r="J2547" i="2" s="1"/>
  <c r="M2547" i="2" s="1"/>
  <c r="S2546" i="2"/>
  <c r="G2547" i="2"/>
  <c r="H2547" i="2" l="1"/>
  <c r="K2547" i="2" s="1"/>
  <c r="I2547" i="2"/>
  <c r="N2547" i="2"/>
  <c r="O2547" i="2" s="1"/>
  <c r="Q2547" i="2" l="1"/>
  <c r="P2547" i="2"/>
  <c r="R2547" i="2"/>
  <c r="T2547" i="2" s="1"/>
  <c r="U2547" i="2"/>
  <c r="V2547" i="2" l="1"/>
  <c r="F2548" i="2" s="1"/>
  <c r="J2548" i="2"/>
  <c r="M2548" i="2" s="1"/>
  <c r="H2548" i="2"/>
  <c r="K2548" i="2" s="1"/>
  <c r="N2548" i="2" s="1"/>
  <c r="O2548" i="2" s="1"/>
  <c r="U2548" i="2" s="1"/>
  <c r="S2547" i="2"/>
  <c r="G2548" i="2"/>
  <c r="I2548" i="2" s="1"/>
  <c r="Q2548" i="2" l="1"/>
  <c r="P2548" i="2"/>
  <c r="V2548" i="2" s="1"/>
  <c r="F2549" i="2" s="1"/>
  <c r="R2548" i="2"/>
  <c r="T2548" i="2" s="1"/>
  <c r="J2549" i="2" l="1"/>
  <c r="M2549" i="2" s="1"/>
  <c r="H2549" i="2"/>
  <c r="K2549" i="2" s="1"/>
  <c r="N2549" i="2" s="1"/>
  <c r="O2549" i="2" s="1"/>
  <c r="R2549" i="2" s="1"/>
  <c r="T2549" i="2" s="1"/>
  <c r="S2548" i="2"/>
  <c r="G2549" i="2"/>
  <c r="I2549" i="2" s="1"/>
  <c r="P2549" i="2" l="1"/>
  <c r="Q2549" i="2"/>
  <c r="V2549" i="2" s="1"/>
  <c r="F2550" i="2" s="1"/>
  <c r="U2549" i="2"/>
  <c r="S2549" i="2"/>
  <c r="G2550" i="2"/>
  <c r="J2550" i="2" l="1"/>
  <c r="M2550" i="2" s="1"/>
  <c r="I2550" i="2"/>
  <c r="H2550" i="2"/>
  <c r="K2550" i="2" s="1"/>
  <c r="N2550" i="2" s="1"/>
  <c r="O2550" i="2" s="1"/>
  <c r="R2550" i="2" l="1"/>
  <c r="T2550" i="2" s="1"/>
  <c r="Q2550" i="2"/>
  <c r="P2550" i="2"/>
  <c r="S2550" i="2" l="1"/>
  <c r="G2551" i="2"/>
  <c r="U2550" i="2"/>
  <c r="V2550" i="2" s="1"/>
  <c r="F2551" i="2" s="1"/>
  <c r="J2551" i="2" l="1"/>
  <c r="M2551" i="2" s="1"/>
  <c r="I2551" i="2"/>
  <c r="H2551" i="2"/>
  <c r="K2551" i="2" s="1"/>
  <c r="N2551" i="2" l="1"/>
  <c r="O2551" i="2" s="1"/>
  <c r="R2551" i="2"/>
  <c r="T2551" i="2" s="1"/>
  <c r="Q2551" i="2"/>
  <c r="P2551" i="2"/>
  <c r="U2551" i="2"/>
  <c r="V2551" i="2" l="1"/>
  <c r="F2552" i="2" s="1"/>
  <c r="S2551" i="2"/>
  <c r="G2552" i="2"/>
  <c r="J2552" i="2" l="1"/>
  <c r="M2552" i="2" s="1"/>
  <c r="I2552" i="2"/>
  <c r="H2552" i="2"/>
  <c r="K2552" i="2" s="1"/>
  <c r="N2552" i="2" s="1"/>
  <c r="O2552" i="2" s="1"/>
  <c r="R2552" i="2" l="1"/>
  <c r="T2552" i="2" s="1"/>
  <c r="Q2552" i="2"/>
  <c r="P2552" i="2"/>
  <c r="S2552" i="2" l="1"/>
  <c r="G2553" i="2"/>
  <c r="U2552" i="2"/>
  <c r="V2552" i="2" s="1"/>
  <c r="F2553" i="2" s="1"/>
  <c r="J2553" i="2" l="1"/>
  <c r="M2553" i="2" s="1"/>
  <c r="I2553" i="2"/>
  <c r="H2553" i="2"/>
  <c r="K2553" i="2" s="1"/>
  <c r="N2553" i="2" s="1"/>
  <c r="O2553" i="2" s="1"/>
  <c r="R2553" i="2" l="1"/>
  <c r="T2553" i="2" s="1"/>
  <c r="Q2553" i="2"/>
  <c r="P2553" i="2"/>
  <c r="U2553" i="2"/>
  <c r="S2553" i="2" l="1"/>
  <c r="G2554" i="2"/>
  <c r="V2553" i="2"/>
  <c r="F2554" i="2" s="1"/>
  <c r="J2554" i="2" l="1"/>
  <c r="M2554" i="2" s="1"/>
  <c r="I2554" i="2"/>
  <c r="H2554" i="2"/>
  <c r="K2554" i="2" s="1"/>
  <c r="N2554" i="2" s="1"/>
  <c r="O2554" i="2" s="1"/>
  <c r="R2554" i="2" l="1"/>
  <c r="T2554" i="2" s="1"/>
  <c r="Q2554" i="2"/>
  <c r="P2554" i="2"/>
  <c r="S2554" i="2" l="1"/>
  <c r="G2555" i="2"/>
  <c r="U2554" i="2"/>
  <c r="V2554" i="2" s="1"/>
  <c r="F2555" i="2" s="1"/>
  <c r="J2555" i="2" l="1"/>
  <c r="M2555" i="2" s="1"/>
  <c r="I2555" i="2"/>
  <c r="H2555" i="2"/>
  <c r="K2555" i="2" s="1"/>
  <c r="N2555" i="2" s="1"/>
  <c r="O2555" i="2" s="1"/>
  <c r="P2555" i="2" l="1"/>
  <c r="U2555" i="2"/>
  <c r="R2555" i="2"/>
  <c r="T2555" i="2" s="1"/>
  <c r="Q2555" i="2"/>
  <c r="S2555" i="2" l="1"/>
  <c r="G2556" i="2"/>
  <c r="V2555" i="2"/>
  <c r="F2556" i="2" s="1"/>
  <c r="I2556" i="2" l="1"/>
  <c r="L2556" i="2" s="1"/>
  <c r="J2556" i="2"/>
  <c r="M2556" i="2" s="1"/>
  <c r="H2556" i="2"/>
  <c r="K2556" i="2" l="1"/>
  <c r="N2556" i="2" s="1"/>
  <c r="O2556" i="2" s="1"/>
  <c r="P2556" i="2"/>
  <c r="U2556" i="2" l="1"/>
  <c r="R2556" i="2"/>
  <c r="T2556" i="2" s="1"/>
  <c r="Q2556" i="2"/>
  <c r="G2557" i="2" s="1"/>
  <c r="S2556" i="2" l="1"/>
  <c r="V2556" i="2"/>
  <c r="F2557" i="2" s="1"/>
  <c r="J2557" i="2" s="1"/>
  <c r="M2557" i="2" s="1"/>
  <c r="H2557" i="2" l="1"/>
  <c r="K2557" i="2" s="1"/>
  <c r="N2557" i="2" s="1"/>
  <c r="O2557" i="2" s="1"/>
  <c r="I2557" i="2"/>
  <c r="P2557" i="2" l="1"/>
  <c r="Q2557" i="2"/>
  <c r="R2557" i="2"/>
  <c r="T2557" i="2" s="1"/>
  <c r="U2557" i="2"/>
  <c r="V2557" i="2" s="1"/>
  <c r="F2558" i="2" s="1"/>
  <c r="S2557" i="2"/>
  <c r="G2558" i="2"/>
  <c r="J2558" i="2" l="1"/>
  <c r="I2558" i="2"/>
  <c r="H2558" i="2"/>
  <c r="K2558" i="2" s="1"/>
  <c r="M2558" i="2" l="1"/>
  <c r="N2558" i="2" s="1"/>
  <c r="O2558" i="2" s="1"/>
  <c r="R2558" i="2" s="1"/>
  <c r="Q2558" i="2" l="1"/>
  <c r="P2558" i="2"/>
  <c r="T2558" i="2"/>
  <c r="U2558" i="2"/>
  <c r="V2558" i="2" l="1"/>
  <c r="F2559" i="2" s="1"/>
  <c r="G2559" i="2"/>
  <c r="S2558" i="2"/>
  <c r="J2559" i="2"/>
  <c r="M2559" i="2" s="1"/>
  <c r="I2559" i="2"/>
  <c r="H2559" i="2"/>
  <c r="K2559" i="2" s="1"/>
  <c r="N2559" i="2" s="1"/>
  <c r="O2559" i="2" s="1"/>
  <c r="R2559" i="2" l="1"/>
  <c r="T2559" i="2" s="1"/>
  <c r="Q2559" i="2"/>
  <c r="P2559" i="2"/>
  <c r="S2559" i="2" l="1"/>
  <c r="G2560" i="2"/>
  <c r="U2559" i="2"/>
  <c r="V2559" i="2" s="1"/>
  <c r="F2560" i="2" s="1"/>
  <c r="J2560" i="2" l="1"/>
  <c r="M2560" i="2" s="1"/>
  <c r="I2560" i="2"/>
  <c r="L2560" i="2" s="1"/>
  <c r="H2560" i="2"/>
  <c r="K2560" i="2" s="1"/>
  <c r="N2560" i="2" s="1"/>
  <c r="O2560" i="2" s="1"/>
  <c r="Q2560" i="2" l="1"/>
  <c r="P2560" i="2"/>
  <c r="R2560" i="2"/>
  <c r="T2560" i="2" s="1"/>
  <c r="U2560" i="2" l="1"/>
  <c r="V2560" i="2" s="1"/>
  <c r="F2561" i="2" s="1"/>
  <c r="S2560" i="2"/>
  <c r="G2561" i="2"/>
  <c r="J2561" i="2" l="1"/>
  <c r="M2561" i="2" s="1"/>
  <c r="I2561" i="2"/>
  <c r="L2561" i="2" s="1"/>
  <c r="H2561" i="2"/>
  <c r="K2561" i="2" s="1"/>
  <c r="N2561" i="2" l="1"/>
  <c r="O2561" i="2" s="1"/>
  <c r="R2561" i="2" s="1"/>
  <c r="T2561" i="2" s="1"/>
  <c r="P2561" i="2" l="1"/>
  <c r="Q2561" i="2"/>
  <c r="U2561" i="2"/>
  <c r="G2562" i="2"/>
  <c r="V2561" i="2" l="1"/>
  <c r="F2562" i="2" s="1"/>
  <c r="S2561" i="2"/>
  <c r="J2562" i="2"/>
  <c r="M2562" i="2" s="1"/>
  <c r="I2562" i="2"/>
  <c r="L2562" i="2" s="1"/>
  <c r="H2562" i="2"/>
  <c r="K2562" i="2" s="1"/>
  <c r="N2562" i="2" l="1"/>
  <c r="O2562" i="2" s="1"/>
  <c r="Q2562" i="2" s="1"/>
  <c r="R2562" i="2"/>
  <c r="T2562" i="2" s="1"/>
  <c r="P2562" i="2"/>
  <c r="S2562" i="2" l="1"/>
  <c r="G2563" i="2"/>
  <c r="U2562" i="2"/>
  <c r="V2562" i="2" s="1"/>
  <c r="F2563" i="2" s="1"/>
  <c r="J2563" i="2" l="1"/>
  <c r="M2563" i="2" s="1"/>
  <c r="I2563" i="2"/>
  <c r="L2563" i="2" s="1"/>
  <c r="H2563" i="2"/>
  <c r="K2563" i="2" s="1"/>
  <c r="N2563" i="2" l="1"/>
  <c r="O2563" i="2" s="1"/>
  <c r="R2563" i="2" s="1"/>
  <c r="T2563" i="2" s="1"/>
  <c r="U2563" i="2"/>
  <c r="Q2563" i="2" l="1"/>
  <c r="P2563" i="2"/>
  <c r="V2563" i="2"/>
  <c r="F2564" i="2" s="1"/>
  <c r="S2563" i="2"/>
  <c r="G2564" i="2"/>
  <c r="J2564" i="2" l="1"/>
  <c r="M2564" i="2" s="1"/>
  <c r="I2564" i="2"/>
  <c r="L2564" i="2" s="1"/>
  <c r="H2564" i="2"/>
  <c r="K2564" i="2" s="1"/>
  <c r="N2564" i="2" l="1"/>
  <c r="O2564" i="2" s="1"/>
  <c r="R2564" i="2" l="1"/>
  <c r="T2564" i="2" s="1"/>
  <c r="Q2564" i="2"/>
  <c r="P2564" i="2"/>
  <c r="S2564" i="2" l="1"/>
  <c r="G2565" i="2"/>
  <c r="U2564" i="2"/>
  <c r="V2564" i="2" s="1"/>
  <c r="F2565" i="2" s="1"/>
  <c r="J2565" i="2" l="1"/>
  <c r="M2565" i="2" s="1"/>
  <c r="I2565" i="2"/>
  <c r="L2565" i="2" s="1"/>
  <c r="H2565" i="2"/>
  <c r="K2565" i="2" s="1"/>
  <c r="N2565" i="2" s="1"/>
  <c r="O2565" i="2" s="1"/>
  <c r="R2565" i="2" l="1"/>
  <c r="T2565" i="2" s="1"/>
  <c r="Q2565" i="2"/>
  <c r="P2565" i="2"/>
  <c r="U2565" i="2"/>
  <c r="V2565" i="2" l="1"/>
  <c r="F2566" i="2" s="1"/>
  <c r="S2565" i="2"/>
  <c r="G2566" i="2"/>
  <c r="J2566" i="2" l="1"/>
  <c r="M2566" i="2" s="1"/>
  <c r="I2566" i="2"/>
  <c r="L2566" i="2" s="1"/>
  <c r="H2566" i="2"/>
  <c r="K2566" i="2" s="1"/>
  <c r="N2566" i="2" s="1"/>
  <c r="O2566" i="2" s="1"/>
  <c r="R2566" i="2" l="1"/>
  <c r="T2566" i="2" s="1"/>
  <c r="Q2566" i="2"/>
  <c r="P2566" i="2"/>
  <c r="U2566" i="2" l="1"/>
  <c r="V2566" i="2"/>
  <c r="F2567" i="2" s="1"/>
  <c r="S2566" i="2"/>
  <c r="G2567" i="2"/>
  <c r="J2567" i="2" l="1"/>
  <c r="M2567" i="2" s="1"/>
  <c r="I2567" i="2"/>
  <c r="L2567" i="2" s="1"/>
  <c r="H2567" i="2"/>
  <c r="K2567" i="2" s="1"/>
  <c r="N2567" i="2" s="1"/>
  <c r="O2567" i="2" s="1"/>
  <c r="P2567" i="2" l="1"/>
  <c r="R2567" i="2"/>
  <c r="T2567" i="2" s="1"/>
  <c r="Q2567" i="2"/>
  <c r="S2567" i="2" l="1"/>
  <c r="G2568" i="2"/>
  <c r="U2567" i="2"/>
  <c r="V2567" i="2"/>
  <c r="F2568" i="2" s="1"/>
  <c r="I2568" i="2" l="1"/>
  <c r="L2568" i="2" s="1"/>
  <c r="J2568" i="2"/>
  <c r="M2568" i="2" s="1"/>
  <c r="H2568" i="2"/>
  <c r="K2568" i="2" s="1"/>
  <c r="N2568" i="2" s="1"/>
  <c r="O2568" i="2" s="1"/>
  <c r="R2568" i="2" l="1"/>
  <c r="T2568" i="2" s="1"/>
  <c r="Q2568" i="2"/>
  <c r="P2568" i="2"/>
  <c r="S2568" i="2" l="1"/>
  <c r="G2569" i="2"/>
  <c r="U2568" i="2"/>
  <c r="V2568" i="2" s="1"/>
  <c r="F2569" i="2" s="1"/>
  <c r="J2569" i="2" l="1"/>
  <c r="M2569" i="2" s="1"/>
  <c r="I2569" i="2"/>
  <c r="H2569" i="2"/>
  <c r="K2569" i="2" s="1"/>
  <c r="N2569" i="2" s="1"/>
  <c r="O2569" i="2" s="1"/>
  <c r="R2569" i="2" l="1"/>
  <c r="T2569" i="2" s="1"/>
  <c r="Q2569" i="2"/>
  <c r="P2569" i="2"/>
  <c r="U2569" i="2" l="1"/>
  <c r="V2569" i="2" s="1"/>
  <c r="F2570" i="2" s="1"/>
  <c r="S2569" i="2"/>
  <c r="J2570" i="2" l="1"/>
  <c r="M2570" i="2" s="1"/>
  <c r="I2570" i="2"/>
  <c r="H2570" i="2"/>
  <c r="K2570" i="2" s="1"/>
  <c r="N2570" i="2" s="1"/>
  <c r="O2570" i="2" s="1"/>
  <c r="R2570" i="2" l="1"/>
  <c r="T2570" i="2" s="1"/>
  <c r="Q2570" i="2"/>
  <c r="P2570" i="2"/>
  <c r="U2570" i="2"/>
  <c r="V2570" i="2" l="1"/>
  <c r="F2571" i="2" s="1"/>
  <c r="S2570" i="2"/>
  <c r="G2571" i="2"/>
  <c r="J2571" i="2" l="1"/>
  <c r="M2571" i="2" s="1"/>
  <c r="I2571" i="2"/>
  <c r="L2571" i="2" s="1"/>
  <c r="H2571" i="2"/>
  <c r="K2571" i="2" s="1"/>
  <c r="N2571" i="2" s="1"/>
  <c r="O2571" i="2" s="1"/>
  <c r="U2571" i="2" l="1"/>
  <c r="R2571" i="2"/>
  <c r="T2571" i="2" s="1"/>
  <c r="Q2571" i="2"/>
  <c r="P2571" i="2"/>
  <c r="V2571" i="2" s="1"/>
  <c r="F2572" i="2" s="1"/>
  <c r="J2572" i="2" l="1"/>
  <c r="M2572" i="2" s="1"/>
  <c r="H2572" i="2"/>
  <c r="K2572" i="2" s="1"/>
  <c r="N2572" i="2" s="1"/>
  <c r="O2572" i="2" s="1"/>
  <c r="S2571" i="2"/>
  <c r="G2572" i="2"/>
  <c r="P2572" i="2"/>
  <c r="U2572" i="2"/>
  <c r="R2572" i="2"/>
  <c r="T2572" i="2" s="1"/>
  <c r="I2572" i="2" l="1"/>
  <c r="Q2572" i="2" s="1"/>
  <c r="S2572" i="2" s="1"/>
  <c r="G2573" i="2" l="1"/>
  <c r="V2572" i="2"/>
  <c r="F2573" i="2" s="1"/>
  <c r="J2573" i="2" l="1"/>
  <c r="M2573" i="2" s="1"/>
  <c r="I2573" i="2"/>
  <c r="L2573" i="2" s="1"/>
  <c r="H2573" i="2"/>
  <c r="K2573" i="2" s="1"/>
  <c r="N2573" i="2" s="1"/>
  <c r="O2573" i="2" s="1"/>
  <c r="U2573" i="2" l="1"/>
  <c r="R2573" i="2"/>
  <c r="T2573" i="2" s="1"/>
  <c r="Q2573" i="2"/>
  <c r="P2573" i="2"/>
  <c r="V2573" i="2" s="1"/>
  <c r="F2574" i="2" s="1"/>
  <c r="J2574" i="2" l="1"/>
  <c r="M2574" i="2" s="1"/>
  <c r="H2574" i="2"/>
  <c r="K2574" i="2" s="1"/>
  <c r="N2574" i="2" s="1"/>
  <c r="O2574" i="2" s="1"/>
  <c r="S2573" i="2"/>
  <c r="G2574" i="2"/>
  <c r="R2574" i="2" l="1"/>
  <c r="T2574" i="2" s="1"/>
  <c r="Q2574" i="2"/>
  <c r="P2574" i="2"/>
  <c r="G2575" i="2"/>
  <c r="I2574" i="2"/>
  <c r="S2574" i="2" l="1"/>
  <c r="U2574" i="2"/>
  <c r="V2574" i="2" s="1"/>
  <c r="F2575" i="2" s="1"/>
  <c r="J2575" i="2" l="1"/>
  <c r="I2575" i="2"/>
  <c r="H2575" i="2"/>
  <c r="K2575" i="2" s="1"/>
  <c r="M2575" i="2" l="1"/>
  <c r="N2575" i="2" s="1"/>
  <c r="O2575" i="2" s="1"/>
  <c r="R2575" i="2"/>
  <c r="Q2575" i="2" l="1"/>
  <c r="P2575" i="2"/>
  <c r="T2575" i="2"/>
  <c r="U2575" i="2"/>
  <c r="V2575" i="2" s="1"/>
  <c r="F2576" i="2" s="1"/>
  <c r="S2575" i="2" l="1"/>
  <c r="G2576" i="2"/>
  <c r="J2576" i="2"/>
  <c r="M2576" i="2" s="1"/>
  <c r="I2576" i="2"/>
  <c r="H2576" i="2"/>
  <c r="K2576" i="2" s="1"/>
  <c r="N2576" i="2" s="1"/>
  <c r="O2576" i="2" s="1"/>
  <c r="R2576" i="2" l="1"/>
  <c r="T2576" i="2" s="1"/>
  <c r="Q2576" i="2"/>
  <c r="P2576" i="2"/>
  <c r="S2576" i="2" l="1"/>
  <c r="G2577" i="2"/>
  <c r="U2576" i="2"/>
  <c r="V2576" i="2" s="1"/>
  <c r="F2577" i="2" s="1"/>
  <c r="J2577" i="2" l="1"/>
  <c r="M2577" i="2" s="1"/>
  <c r="I2577" i="2"/>
  <c r="H2577" i="2"/>
  <c r="K2577" i="2" s="1"/>
  <c r="N2577" i="2" s="1"/>
  <c r="O2577" i="2" s="1"/>
  <c r="R2577" i="2" l="1"/>
  <c r="T2577" i="2" s="1"/>
  <c r="Q2577" i="2"/>
  <c r="P2577" i="2"/>
  <c r="U2577" i="2"/>
  <c r="V2577" i="2" l="1"/>
  <c r="F2578" i="2" s="1"/>
  <c r="S2577" i="2"/>
  <c r="G2578" i="2"/>
  <c r="J2578" i="2" l="1"/>
  <c r="M2578" i="2" s="1"/>
  <c r="I2578" i="2"/>
  <c r="H2578" i="2"/>
  <c r="K2578" i="2" s="1"/>
  <c r="N2578" i="2" s="1"/>
  <c r="O2578" i="2" s="1"/>
  <c r="R2578" i="2" l="1"/>
  <c r="T2578" i="2" s="1"/>
  <c r="Q2578" i="2"/>
  <c r="P2578" i="2"/>
  <c r="S2578" i="2" l="1"/>
  <c r="G2579" i="2"/>
  <c r="U2578" i="2"/>
  <c r="V2578" i="2" s="1"/>
  <c r="F2579" i="2" s="1"/>
  <c r="J2579" i="2" l="1"/>
  <c r="M2579" i="2" s="1"/>
  <c r="I2579" i="2"/>
  <c r="H2579" i="2"/>
  <c r="K2579" i="2" s="1"/>
  <c r="N2579" i="2" s="1"/>
  <c r="O2579" i="2" s="1"/>
  <c r="P2579" i="2" l="1"/>
  <c r="O2580" i="2"/>
  <c r="U2579" i="2"/>
  <c r="R2579" i="2"/>
  <c r="T2579" i="2" s="1"/>
  <c r="Q2579" i="2"/>
  <c r="S2579" i="2" l="1"/>
  <c r="G2580" i="2"/>
  <c r="U2580" i="2"/>
  <c r="R2580" i="2"/>
  <c r="T2580" i="2" s="1"/>
  <c r="Q2580" i="2"/>
  <c r="V2579" i="2"/>
  <c r="F2580" i="2" s="1"/>
  <c r="I2580" i="2" l="1"/>
  <c r="J2580" i="2"/>
  <c r="M2580" i="2" s="1"/>
  <c r="H2580" i="2"/>
  <c r="G2581" i="2"/>
  <c r="K2580" i="2" l="1"/>
  <c r="N2580" i="2" s="1"/>
  <c r="P2580" i="2"/>
  <c r="V2580" i="2" l="1"/>
  <c r="F2581" i="2" s="1"/>
  <c r="S2580" i="2"/>
  <c r="J2581" i="2" l="1"/>
  <c r="M2581" i="2" s="1"/>
  <c r="I2581" i="2"/>
  <c r="H2581" i="2"/>
  <c r="K2581" i="2" s="1"/>
  <c r="N2581" i="2" s="1"/>
  <c r="O2581" i="2" s="1"/>
  <c r="O2582" i="2" l="1"/>
  <c r="R2581" i="2"/>
  <c r="T2581" i="2" s="1"/>
  <c r="Q2581" i="2"/>
  <c r="P2581" i="2"/>
  <c r="S2581" i="2" l="1"/>
  <c r="G2582" i="2"/>
  <c r="U2581" i="2"/>
  <c r="V2581" i="2" s="1"/>
  <c r="F2582" i="2" s="1"/>
  <c r="Q2582" i="2"/>
  <c r="P2582" i="2"/>
  <c r="S2582" i="2" l="1"/>
  <c r="J2582" i="2"/>
  <c r="I2582" i="2"/>
  <c r="H2582" i="2"/>
  <c r="K2582" i="2" s="1"/>
  <c r="G2583" i="2"/>
  <c r="M2582" i="2" l="1"/>
  <c r="N2582" i="2" s="1"/>
  <c r="R2582" i="2"/>
  <c r="T2582" i="2" l="1"/>
  <c r="U2582" i="2"/>
  <c r="V2582" i="2" s="1"/>
  <c r="F2583" i="2" s="1"/>
  <c r="J2583" i="2" l="1"/>
  <c r="M2583" i="2" s="1"/>
  <c r="I2583" i="2"/>
  <c r="L2583" i="2" s="1"/>
  <c r="H2583" i="2"/>
  <c r="K2583" i="2" s="1"/>
  <c r="N2583" i="2" l="1"/>
  <c r="O2583" i="2" s="1"/>
  <c r="R2583" i="2" l="1"/>
  <c r="T2583" i="2" s="1"/>
  <c r="Q2583" i="2"/>
  <c r="P2583" i="2"/>
  <c r="U2583" i="2" l="1"/>
  <c r="V2583" i="2" s="1"/>
  <c r="F2584" i="2" s="1"/>
  <c r="S2583" i="2"/>
  <c r="G2584" i="2"/>
  <c r="J2584" i="2" l="1"/>
  <c r="M2584" i="2" s="1"/>
  <c r="I2584" i="2"/>
  <c r="L2584" i="2" s="1"/>
  <c r="H2584" i="2"/>
  <c r="K2584" i="2" s="1"/>
  <c r="N2584" i="2" s="1"/>
  <c r="O2584" i="2" s="1"/>
  <c r="Q2584" i="2" l="1"/>
  <c r="P2584" i="2"/>
  <c r="R2584" i="2"/>
  <c r="T2584" i="2" s="1"/>
  <c r="U2584" i="2" l="1"/>
  <c r="V2584" i="2" s="1"/>
  <c r="F2585" i="2" s="1"/>
  <c r="S2584" i="2"/>
  <c r="G2585" i="2"/>
  <c r="J2585" i="2" l="1"/>
  <c r="M2585" i="2" s="1"/>
  <c r="I2585" i="2"/>
  <c r="L2585" i="2" s="1"/>
  <c r="H2585" i="2"/>
  <c r="K2585" i="2" s="1"/>
  <c r="N2585" i="2" l="1"/>
  <c r="O2585" i="2" s="1"/>
  <c r="R2585" i="2"/>
  <c r="T2585" i="2" s="1"/>
  <c r="Q2585" i="2"/>
  <c r="P2585" i="2"/>
  <c r="U2585" i="2" l="1"/>
  <c r="S2585" i="2"/>
  <c r="G2586" i="2"/>
  <c r="V2585" i="2"/>
  <c r="F2586" i="2" s="1"/>
  <c r="J2586" i="2" l="1"/>
  <c r="M2586" i="2" s="1"/>
  <c r="I2586" i="2"/>
  <c r="L2586" i="2" s="1"/>
  <c r="H2586" i="2"/>
  <c r="K2586" i="2" s="1"/>
  <c r="N2586" i="2" s="1"/>
  <c r="O2586" i="2" s="1"/>
  <c r="R2586" i="2" l="1"/>
  <c r="T2586" i="2" s="1"/>
  <c r="Q2586" i="2"/>
  <c r="P2586" i="2"/>
  <c r="U2586" i="2" l="1"/>
  <c r="V2586" i="2" s="1"/>
  <c r="F2587" i="2" s="1"/>
  <c r="S2586" i="2"/>
  <c r="G2587" i="2"/>
  <c r="J2587" i="2" l="1"/>
  <c r="M2587" i="2" s="1"/>
  <c r="I2587" i="2"/>
  <c r="L2587" i="2" s="1"/>
  <c r="H2587" i="2"/>
  <c r="K2587" i="2" s="1"/>
  <c r="N2587" i="2" s="1"/>
  <c r="O2587" i="2" s="1"/>
  <c r="R2587" i="2" l="1"/>
  <c r="T2587" i="2" s="1"/>
  <c r="Q2587" i="2"/>
  <c r="P2587" i="2"/>
  <c r="U2587" i="2"/>
  <c r="V2587" i="2" l="1"/>
  <c r="F2588" i="2" s="1"/>
  <c r="J2588" i="2"/>
  <c r="M2588" i="2" s="1"/>
  <c r="H2588" i="2"/>
  <c r="K2588" i="2" s="1"/>
  <c r="S2587" i="2"/>
  <c r="G2588" i="2"/>
  <c r="I2588" i="2" s="1"/>
  <c r="L2588" i="2" s="1"/>
  <c r="N2588" i="2" l="1"/>
  <c r="O2588" i="2" s="1"/>
  <c r="R2588" i="2" l="1"/>
  <c r="T2588" i="2" s="1"/>
  <c r="Q2588" i="2"/>
  <c r="P2588" i="2"/>
  <c r="S2588" i="2" l="1"/>
  <c r="G2589" i="2"/>
  <c r="U2588" i="2"/>
  <c r="V2588" i="2" s="1"/>
  <c r="F2589" i="2" s="1"/>
  <c r="J2589" i="2" l="1"/>
  <c r="M2589" i="2" s="1"/>
  <c r="I2589" i="2"/>
  <c r="L2589" i="2" s="1"/>
  <c r="H2589" i="2"/>
  <c r="K2589" i="2" s="1"/>
  <c r="N2589" i="2" s="1"/>
  <c r="O2589" i="2" s="1"/>
  <c r="R2589" i="2" l="1"/>
  <c r="T2589" i="2" s="1"/>
  <c r="Q2589" i="2"/>
  <c r="P2589" i="2"/>
  <c r="U2589" i="2"/>
  <c r="S2589" i="2" l="1"/>
  <c r="G2590" i="2"/>
  <c r="V2589" i="2"/>
  <c r="F2590" i="2" s="1"/>
  <c r="J2590" i="2" l="1"/>
  <c r="M2590" i="2" s="1"/>
  <c r="I2590" i="2"/>
  <c r="L2590" i="2" s="1"/>
  <c r="H2590" i="2"/>
  <c r="K2590" i="2" s="1"/>
  <c r="N2590" i="2" s="1"/>
  <c r="O2590" i="2" s="1"/>
  <c r="R2590" i="2" l="1"/>
  <c r="T2590" i="2" s="1"/>
  <c r="Q2590" i="2"/>
  <c r="P2590" i="2"/>
  <c r="S2590" i="2" l="1"/>
  <c r="G2591" i="2"/>
  <c r="U2590" i="2"/>
  <c r="V2590" i="2" s="1"/>
  <c r="F2591" i="2" s="1"/>
  <c r="J2591" i="2" l="1"/>
  <c r="M2591" i="2" s="1"/>
  <c r="I2591" i="2"/>
  <c r="L2591" i="2" s="1"/>
  <c r="H2591" i="2"/>
  <c r="K2591" i="2" s="1"/>
  <c r="N2591" i="2" l="1"/>
  <c r="O2591" i="2" s="1"/>
  <c r="P2591" i="2" l="1"/>
  <c r="R2591" i="2"/>
  <c r="T2591" i="2" s="1"/>
  <c r="Q2591" i="2"/>
  <c r="U2591" i="2" l="1"/>
  <c r="S2591" i="2"/>
  <c r="G2592" i="2"/>
  <c r="V2591" i="2"/>
  <c r="F2592" i="2" s="1"/>
  <c r="I2592" i="2" l="1"/>
  <c r="L2592" i="2" s="1"/>
  <c r="J2592" i="2"/>
  <c r="M2592" i="2" s="1"/>
  <c r="H2592" i="2"/>
  <c r="K2592" i="2" s="1"/>
  <c r="N2592" i="2" s="1"/>
  <c r="O2592" i="2" s="1"/>
  <c r="R2592" i="2" l="1"/>
  <c r="T2592" i="2" s="1"/>
  <c r="Q2592" i="2"/>
  <c r="P2592" i="2"/>
  <c r="S2592" i="2" l="1"/>
  <c r="G2593" i="2"/>
  <c r="U2592" i="2"/>
  <c r="V2592" i="2" s="1"/>
  <c r="F2593" i="2" s="1"/>
  <c r="J2593" i="2" l="1"/>
  <c r="M2593" i="2" s="1"/>
  <c r="I2593" i="2"/>
  <c r="H2593" i="2"/>
  <c r="K2593" i="2" s="1"/>
  <c r="N2593" i="2" s="1"/>
  <c r="O2593" i="2" s="1"/>
  <c r="R2593" i="2" l="1"/>
  <c r="T2593" i="2" s="1"/>
  <c r="Q2593" i="2"/>
  <c r="P2593" i="2"/>
  <c r="U2593" i="2" l="1"/>
  <c r="V2593" i="2"/>
  <c r="F2594" i="2" s="1"/>
  <c r="S2593" i="2"/>
  <c r="J2594" i="2" l="1"/>
  <c r="M2594" i="2" s="1"/>
  <c r="I2594" i="2"/>
  <c r="H2594" i="2"/>
  <c r="K2594" i="2" s="1"/>
  <c r="N2594" i="2" s="1"/>
  <c r="O2594" i="2" s="1"/>
  <c r="R2594" i="2" l="1"/>
  <c r="T2594" i="2" s="1"/>
  <c r="Q2594" i="2"/>
  <c r="P2594" i="2"/>
  <c r="U2594" i="2"/>
  <c r="V2594" i="2" l="1"/>
  <c r="F2595" i="2" s="1"/>
  <c r="S2594" i="2"/>
  <c r="G2595" i="2"/>
  <c r="J2595" i="2" l="1"/>
  <c r="M2595" i="2" s="1"/>
  <c r="I2595" i="2"/>
  <c r="H2595" i="2"/>
  <c r="K2595" i="2" s="1"/>
  <c r="N2595" i="2" s="1"/>
  <c r="O2595" i="2" s="1"/>
  <c r="R2595" i="2" l="1"/>
  <c r="T2595" i="2" s="1"/>
  <c r="Q2595" i="2"/>
  <c r="P2595" i="2"/>
  <c r="S2595" i="2" l="1"/>
  <c r="G2596" i="2"/>
  <c r="U2595" i="2"/>
  <c r="V2595" i="2" s="1"/>
  <c r="F2596" i="2" s="1"/>
  <c r="J2596" i="2" l="1"/>
  <c r="M2596" i="2" s="1"/>
  <c r="I2596" i="2"/>
  <c r="H2596" i="2"/>
  <c r="K2596" i="2" s="1"/>
  <c r="N2596" i="2" s="1"/>
  <c r="O2596" i="2" s="1"/>
  <c r="Q2596" i="2" l="1"/>
  <c r="P2596" i="2"/>
  <c r="R2596" i="2"/>
  <c r="T2596" i="2" s="1"/>
  <c r="U2596" i="2" l="1"/>
  <c r="V2596" i="2"/>
  <c r="F2597" i="2" s="1"/>
  <c r="S2596" i="2"/>
  <c r="G2597" i="2"/>
  <c r="J2597" i="2" l="1"/>
  <c r="M2597" i="2" s="1"/>
  <c r="I2597" i="2"/>
  <c r="H2597" i="2"/>
  <c r="K2597" i="2" s="1"/>
  <c r="N2597" i="2" s="1"/>
  <c r="O2597" i="2" s="1"/>
  <c r="R2597" i="2" l="1"/>
  <c r="T2597" i="2" s="1"/>
  <c r="Q2597" i="2"/>
  <c r="P2597" i="2"/>
  <c r="U2597" i="2" l="1"/>
  <c r="V2597" i="2" s="1"/>
  <c r="F2598" i="2" s="1"/>
  <c r="S2597" i="2"/>
  <c r="G2598" i="2"/>
  <c r="J2598" i="2" l="1"/>
  <c r="M2598" i="2" s="1"/>
  <c r="I2598" i="2"/>
  <c r="H2598" i="2"/>
  <c r="K2598" i="2" s="1"/>
  <c r="N2598" i="2" s="1"/>
  <c r="O2598" i="2" s="1"/>
  <c r="R2598" i="2" l="1"/>
  <c r="T2598" i="2" s="1"/>
  <c r="Q2598" i="2"/>
  <c r="P2598" i="2"/>
  <c r="S2598" i="2" l="1"/>
  <c r="G2599" i="2"/>
  <c r="U2598" i="2"/>
  <c r="V2598" i="2" s="1"/>
  <c r="F2599" i="2" s="1"/>
  <c r="J2599" i="2" l="1"/>
  <c r="M2599" i="2" s="1"/>
  <c r="I2599" i="2"/>
  <c r="H2599" i="2"/>
  <c r="K2599" i="2" s="1"/>
  <c r="N2599" i="2" l="1"/>
  <c r="O2599" i="2" s="1"/>
  <c r="R2599" i="2" s="1"/>
  <c r="T2599" i="2" s="1"/>
  <c r="U2599" i="2" l="1"/>
  <c r="Q2599" i="2"/>
  <c r="P2599" i="2"/>
  <c r="V2599" i="2" s="1"/>
  <c r="F2600" i="2" s="1"/>
  <c r="S2599" i="2"/>
  <c r="G2600" i="2"/>
  <c r="J2600" i="2" l="1"/>
  <c r="M2600" i="2" s="1"/>
  <c r="I2600" i="2"/>
  <c r="H2600" i="2"/>
  <c r="K2600" i="2" s="1"/>
  <c r="N2600" i="2" s="1"/>
  <c r="O2600" i="2" s="1"/>
  <c r="R2600" i="2" l="1"/>
  <c r="T2600" i="2" s="1"/>
  <c r="Q2600" i="2"/>
  <c r="P2600" i="2"/>
  <c r="S2600" i="2" l="1"/>
  <c r="G2601" i="2"/>
  <c r="U2600" i="2"/>
  <c r="V2600" i="2" s="1"/>
  <c r="F2601" i="2" s="1"/>
  <c r="J2601" i="2" l="1"/>
  <c r="M2601" i="2" s="1"/>
  <c r="I2601" i="2"/>
  <c r="H2601" i="2"/>
  <c r="K2601" i="2" s="1"/>
  <c r="N2601" i="2" s="1"/>
  <c r="O2601" i="2" s="1"/>
  <c r="R2601" i="2" l="1"/>
  <c r="T2601" i="2" s="1"/>
  <c r="Q2601" i="2"/>
  <c r="P2601" i="2"/>
  <c r="U2601" i="2"/>
  <c r="V2601" i="2" l="1"/>
  <c r="F2602" i="2" s="1"/>
  <c r="S2601" i="2"/>
  <c r="G2602" i="2"/>
  <c r="J2602" i="2" l="1"/>
  <c r="M2602" i="2" s="1"/>
  <c r="I2602" i="2"/>
  <c r="H2602" i="2"/>
  <c r="K2602" i="2" s="1"/>
  <c r="N2602" i="2" s="1"/>
  <c r="O2602" i="2" s="1"/>
  <c r="R2602" i="2" l="1"/>
  <c r="T2602" i="2" s="1"/>
  <c r="Q2602" i="2"/>
  <c r="P2602" i="2"/>
  <c r="S2602" i="2" l="1"/>
  <c r="G2603" i="2"/>
  <c r="U2602" i="2"/>
  <c r="V2602" i="2" s="1"/>
  <c r="F2603" i="2" s="1"/>
  <c r="J2603" i="2" l="1"/>
  <c r="M2603" i="2" s="1"/>
  <c r="I2603" i="2"/>
  <c r="H2603" i="2"/>
  <c r="K2603" i="2" s="1"/>
  <c r="N2603" i="2" s="1"/>
  <c r="O2603" i="2" s="1"/>
  <c r="P2603" i="2" l="1"/>
  <c r="R2603" i="2"/>
  <c r="T2603" i="2" s="1"/>
  <c r="Q2603" i="2"/>
  <c r="U2603" i="2" l="1"/>
  <c r="S2603" i="2"/>
  <c r="G2604" i="2"/>
  <c r="V2603" i="2"/>
  <c r="F2604" i="2" s="1"/>
  <c r="I2604" i="2" l="1"/>
  <c r="L2604" i="2" s="1"/>
  <c r="J2604" i="2"/>
  <c r="M2604" i="2" s="1"/>
  <c r="H2604" i="2"/>
  <c r="K2604" i="2" l="1"/>
  <c r="N2604" i="2" s="1"/>
  <c r="O2604" i="2" s="1"/>
  <c r="P2604" i="2" s="1"/>
  <c r="U2604" i="2" l="1"/>
  <c r="Q2604" i="2"/>
  <c r="G2605" i="2" s="1"/>
  <c r="R2604" i="2"/>
  <c r="T2604" i="2" s="1"/>
  <c r="S2604" i="2" l="1"/>
  <c r="V2604" i="2"/>
  <c r="F2605" i="2" s="1"/>
  <c r="J2605" i="2" s="1"/>
  <c r="M2605" i="2" s="1"/>
  <c r="I2605" i="2" l="1"/>
  <c r="H2605" i="2"/>
  <c r="K2605" i="2" s="1"/>
  <c r="N2605" i="2" s="1"/>
  <c r="O2605" i="2" s="1"/>
  <c r="U2605" i="2" s="1"/>
  <c r="R2605" i="2"/>
  <c r="T2605" i="2" s="1"/>
  <c r="Q2605" i="2"/>
  <c r="P2605" i="2"/>
  <c r="V2605" i="2" l="1"/>
  <c r="F2606" i="2" s="1"/>
  <c r="J2606" i="2"/>
  <c r="M2606" i="2" s="1"/>
  <c r="H2606" i="2"/>
  <c r="K2606" i="2" s="1"/>
  <c r="N2606" i="2" s="1"/>
  <c r="O2606" i="2" s="1"/>
  <c r="S2605" i="2"/>
  <c r="G2606" i="2"/>
  <c r="R2606" i="2" l="1"/>
  <c r="T2606" i="2" s="1"/>
  <c r="Q2606" i="2"/>
  <c r="P2606" i="2"/>
  <c r="U2606" i="2"/>
  <c r="I2606" i="2"/>
  <c r="V2606" i="2" l="1"/>
  <c r="F2607" i="2" s="1"/>
  <c r="J2607" i="2"/>
  <c r="M2607" i="2" s="1"/>
  <c r="H2607" i="2"/>
  <c r="K2607" i="2" s="1"/>
  <c r="S2606" i="2"/>
  <c r="G2607" i="2"/>
  <c r="I2607" i="2" l="1"/>
  <c r="L2607" i="2" s="1"/>
  <c r="N2607" i="2" s="1"/>
  <c r="O2607" i="2" s="1"/>
  <c r="U2607" i="2" l="1"/>
  <c r="R2607" i="2"/>
  <c r="T2607" i="2" s="1"/>
  <c r="Q2607" i="2"/>
  <c r="P2607" i="2"/>
  <c r="V2607" i="2" s="1"/>
  <c r="F2608" i="2" s="1"/>
  <c r="J2608" i="2" l="1"/>
  <c r="M2608" i="2" s="1"/>
  <c r="H2608" i="2"/>
  <c r="K2608" i="2" s="1"/>
  <c r="G2608" i="2"/>
  <c r="I2608" i="2" s="1"/>
  <c r="L2608" i="2" s="1"/>
  <c r="S2607" i="2"/>
  <c r="N2608" i="2" l="1"/>
  <c r="O2608" i="2" s="1"/>
  <c r="Q2608" i="2" l="1"/>
  <c r="P2608" i="2"/>
  <c r="U2608" i="2"/>
  <c r="R2608" i="2"/>
  <c r="T2608" i="2" s="1"/>
  <c r="V2608" i="2" l="1"/>
  <c r="F2609" i="2" s="1"/>
  <c r="S2608" i="2"/>
  <c r="G2609" i="2"/>
  <c r="J2609" i="2" l="1"/>
  <c r="M2609" i="2" s="1"/>
  <c r="I2609" i="2"/>
  <c r="L2609" i="2" s="1"/>
  <c r="H2609" i="2"/>
  <c r="K2609" i="2" s="1"/>
  <c r="N2609" i="2" s="1"/>
  <c r="O2609" i="2" s="1"/>
  <c r="U2609" i="2" s="1"/>
  <c r="P2609" i="2"/>
  <c r="Q2609" i="2"/>
  <c r="R2609" i="2"/>
  <c r="T2609" i="2" s="1"/>
  <c r="S2609" i="2"/>
  <c r="G2610" i="2"/>
  <c r="V2609" i="2" l="1"/>
  <c r="F2610" i="2" s="1"/>
  <c r="J2610" i="2" l="1"/>
  <c r="M2610" i="2" s="1"/>
  <c r="H2610" i="2"/>
  <c r="K2610" i="2" s="1"/>
  <c r="I2610" i="2"/>
  <c r="L2610" i="2" s="1"/>
  <c r="N2610" i="2" l="1"/>
  <c r="O2610" i="2" s="1"/>
  <c r="U2610" i="2" l="1"/>
  <c r="R2610" i="2"/>
  <c r="T2610" i="2" s="1"/>
  <c r="Q2610" i="2"/>
  <c r="P2610" i="2"/>
  <c r="V2610" i="2" s="1"/>
  <c r="F2611" i="2" s="1"/>
  <c r="J2611" i="2" l="1"/>
  <c r="M2611" i="2" s="1"/>
  <c r="H2611" i="2"/>
  <c r="K2611" i="2" s="1"/>
  <c r="S2610" i="2"/>
  <c r="G2611" i="2"/>
  <c r="I2611" i="2" s="1"/>
  <c r="L2611" i="2" s="1"/>
  <c r="N2611" i="2" l="1"/>
  <c r="O2611" i="2" s="1"/>
  <c r="U2611" i="2" s="1"/>
  <c r="Q2611" i="2" l="1"/>
  <c r="P2611" i="2"/>
  <c r="R2611" i="2"/>
  <c r="T2611" i="2" s="1"/>
  <c r="V2611" i="2" l="1"/>
  <c r="F2612" i="2" s="1"/>
  <c r="G2612" i="2"/>
  <c r="S2611" i="2"/>
  <c r="H2612" i="2" l="1"/>
  <c r="K2612" i="2" s="1"/>
  <c r="J2612" i="2"/>
  <c r="M2612" i="2" s="1"/>
  <c r="I2612" i="2"/>
  <c r="L2612" i="2" s="1"/>
  <c r="N2612" i="2" l="1"/>
  <c r="O2612" i="2" s="1"/>
  <c r="U2612" i="2" l="1"/>
  <c r="R2612" i="2"/>
  <c r="T2612" i="2" s="1"/>
  <c r="Q2612" i="2"/>
  <c r="P2612" i="2"/>
  <c r="S2612" i="2" l="1"/>
  <c r="G2613" i="2"/>
  <c r="V2612" i="2"/>
  <c r="F2613" i="2" s="1"/>
  <c r="J2613" i="2" l="1"/>
  <c r="M2613" i="2" s="1"/>
  <c r="H2613" i="2"/>
  <c r="K2613" i="2" s="1"/>
  <c r="I2613" i="2"/>
  <c r="L2613" i="2" s="1"/>
  <c r="N2613" i="2" s="1"/>
  <c r="O2613" i="2" s="1"/>
  <c r="U2613" i="2" l="1"/>
  <c r="P2613" i="2"/>
  <c r="Q2613" i="2"/>
  <c r="R2613" i="2"/>
  <c r="T2613" i="2" s="1"/>
  <c r="V2613" i="2" l="1"/>
  <c r="F2614" i="2" s="1"/>
  <c r="H2614" i="2"/>
  <c r="K2614" i="2" s="1"/>
  <c r="J2614" i="2"/>
  <c r="M2614" i="2" s="1"/>
  <c r="S2613" i="2"/>
  <c r="G2614" i="2"/>
  <c r="I2614" i="2" s="1"/>
  <c r="L2614" i="2" s="1"/>
  <c r="N2614" i="2" l="1"/>
  <c r="O2614" i="2" s="1"/>
  <c r="R2614" i="2" l="1"/>
  <c r="T2614" i="2" s="1"/>
  <c r="Q2614" i="2"/>
  <c r="P2614" i="2"/>
  <c r="U2614" i="2"/>
  <c r="V2614" i="2" l="1"/>
  <c r="F2615" i="2" s="1"/>
  <c r="G2615" i="2"/>
  <c r="S2614" i="2"/>
  <c r="H2615" i="2" l="1"/>
  <c r="K2615" i="2" s="1"/>
  <c r="J2615" i="2"/>
  <c r="M2615" i="2" s="1"/>
  <c r="I2615" i="2"/>
  <c r="L2615" i="2" s="1"/>
  <c r="N2615" i="2" s="1"/>
  <c r="O2615" i="2" s="1"/>
  <c r="Q2615" i="2" l="1"/>
  <c r="U2615" i="2"/>
  <c r="P2615" i="2"/>
  <c r="V2615" i="2" s="1"/>
  <c r="F2616" i="2" s="1"/>
  <c r="R2615" i="2"/>
  <c r="T2615" i="2" s="1"/>
  <c r="J2616" i="2" l="1"/>
  <c r="M2616" i="2" s="1"/>
  <c r="H2616" i="2"/>
  <c r="K2616" i="2" s="1"/>
  <c r="N2616" i="2" s="1"/>
  <c r="O2616" i="2" s="1"/>
  <c r="R2616" i="2" s="1"/>
  <c r="T2616" i="2" s="1"/>
  <c r="S2615" i="2"/>
  <c r="G2616" i="2"/>
  <c r="I2616" i="2" s="1"/>
  <c r="P2616" i="2"/>
  <c r="Q2616" i="2"/>
  <c r="S2616" i="2" s="1"/>
  <c r="G2617" i="2"/>
  <c r="U2616" i="2"/>
  <c r="V2616" i="2" s="1"/>
  <c r="F2617" i="2" s="1"/>
  <c r="J2617" i="2" l="1"/>
  <c r="I2617" i="2"/>
  <c r="H2617" i="2"/>
  <c r="K2617" i="2" s="1"/>
  <c r="M2617" i="2" l="1"/>
  <c r="N2617" i="2" s="1"/>
  <c r="O2617" i="2" s="1"/>
  <c r="R2617" i="2" s="1"/>
  <c r="Q2617" i="2" l="1"/>
  <c r="P2617" i="2"/>
  <c r="T2617" i="2"/>
  <c r="U2617" i="2"/>
  <c r="V2617" i="2" s="1"/>
  <c r="F2618" i="2" s="1"/>
  <c r="S2617" i="2" l="1"/>
  <c r="J2618" i="2"/>
  <c r="M2618" i="2" s="1"/>
  <c r="I2618" i="2"/>
  <c r="H2618" i="2"/>
  <c r="K2618" i="2" s="1"/>
  <c r="N2618" i="2" s="1"/>
  <c r="O2618" i="2" s="1"/>
  <c r="R2618" i="2" l="1"/>
  <c r="T2618" i="2" s="1"/>
  <c r="Q2618" i="2"/>
  <c r="P2618" i="2"/>
  <c r="U2618" i="2"/>
  <c r="V2618" i="2" l="1"/>
  <c r="F2619" i="2" s="1"/>
  <c r="S2618" i="2"/>
  <c r="G2619" i="2"/>
  <c r="J2619" i="2" l="1"/>
  <c r="M2619" i="2" s="1"/>
  <c r="I2619" i="2"/>
  <c r="H2619" i="2"/>
  <c r="K2619" i="2" s="1"/>
  <c r="N2619" i="2" s="1"/>
  <c r="O2619" i="2" s="1"/>
  <c r="R2619" i="2" l="1"/>
  <c r="T2619" i="2" s="1"/>
  <c r="Q2619" i="2"/>
  <c r="P2619" i="2"/>
  <c r="S2619" i="2" l="1"/>
  <c r="G2620" i="2"/>
  <c r="U2619" i="2"/>
  <c r="V2619" i="2" s="1"/>
  <c r="F2620" i="2" s="1"/>
  <c r="J2620" i="2" l="1"/>
  <c r="M2620" i="2" s="1"/>
  <c r="I2620" i="2"/>
  <c r="H2620" i="2"/>
  <c r="K2620" i="2" s="1"/>
  <c r="N2620" i="2" s="1"/>
  <c r="O2620" i="2" s="1"/>
  <c r="Q2620" i="2" l="1"/>
  <c r="P2620" i="2"/>
  <c r="R2620" i="2"/>
  <c r="T2620" i="2" s="1"/>
  <c r="U2620" i="2" l="1"/>
  <c r="V2620" i="2" s="1"/>
  <c r="F2621" i="2" s="1"/>
  <c r="S2620" i="2"/>
  <c r="G2621" i="2"/>
  <c r="J2621" i="2" l="1"/>
  <c r="M2621" i="2" s="1"/>
  <c r="I2621" i="2"/>
  <c r="H2621" i="2"/>
  <c r="K2621" i="2" s="1"/>
  <c r="N2621" i="2" s="1"/>
  <c r="O2621" i="2" s="1"/>
  <c r="R2621" i="2" l="1"/>
  <c r="T2621" i="2" s="1"/>
  <c r="Q2621" i="2"/>
  <c r="P2621" i="2"/>
  <c r="S2621" i="2" l="1"/>
  <c r="G2622" i="2"/>
  <c r="U2621" i="2"/>
  <c r="V2621" i="2" s="1"/>
  <c r="F2622" i="2" s="1"/>
  <c r="J2622" i="2" l="1"/>
  <c r="M2622" i="2" s="1"/>
  <c r="I2622" i="2"/>
  <c r="H2622" i="2"/>
  <c r="K2622" i="2" s="1"/>
  <c r="N2622" i="2" s="1"/>
  <c r="O2622" i="2" s="1"/>
  <c r="R2622" i="2" l="1"/>
  <c r="T2622" i="2" s="1"/>
  <c r="Q2622" i="2"/>
  <c r="P2622" i="2"/>
  <c r="U2622" i="2" l="1"/>
  <c r="V2622" i="2" s="1"/>
  <c r="F2623" i="2" s="1"/>
  <c r="S2622" i="2"/>
  <c r="G2623" i="2"/>
  <c r="J2623" i="2" l="1"/>
  <c r="M2623" i="2" s="1"/>
  <c r="I2623" i="2"/>
  <c r="H2623" i="2"/>
  <c r="K2623" i="2" s="1"/>
  <c r="N2623" i="2" l="1"/>
  <c r="O2623" i="2" s="1"/>
  <c r="R2623" i="2" s="1"/>
  <c r="T2623" i="2" s="1"/>
  <c r="U2623" i="2" l="1"/>
  <c r="P2623" i="2"/>
  <c r="Q2623" i="2"/>
  <c r="S2623" i="2" s="1"/>
  <c r="G2624" i="2"/>
  <c r="V2623" i="2"/>
  <c r="F2624" i="2" s="1"/>
  <c r="J2624" i="2" l="1"/>
  <c r="M2624" i="2" s="1"/>
  <c r="I2624" i="2"/>
  <c r="H2624" i="2"/>
  <c r="K2624" i="2" s="1"/>
  <c r="N2624" i="2" l="1"/>
  <c r="O2624" i="2" s="1"/>
  <c r="O2625" i="2" s="1"/>
  <c r="U2624" i="2" l="1"/>
  <c r="P2624" i="2"/>
  <c r="Q2624" i="2"/>
  <c r="R2624" i="2"/>
  <c r="T2624" i="2" s="1"/>
  <c r="G2625" i="2"/>
  <c r="R2625" i="2"/>
  <c r="T2625" i="2" s="1"/>
  <c r="Q2625" i="2"/>
  <c r="U2625" i="2"/>
  <c r="V2624" i="2" l="1"/>
  <c r="F2625" i="2" s="1"/>
  <c r="J2625" i="2" s="1"/>
  <c r="M2625" i="2" s="1"/>
  <c r="H2625" i="2"/>
  <c r="S2624" i="2"/>
  <c r="G2626" i="2"/>
  <c r="I2625" i="2"/>
  <c r="K2625" i="2" l="1"/>
  <c r="N2625" i="2" s="1"/>
  <c r="P2625" i="2"/>
  <c r="V2625" i="2" l="1"/>
  <c r="F2626" i="2" s="1"/>
  <c r="S2625" i="2"/>
  <c r="J2626" i="2" l="1"/>
  <c r="M2626" i="2" s="1"/>
  <c r="H2626" i="2"/>
  <c r="K2626" i="2" s="1"/>
  <c r="N2626" i="2" s="1"/>
  <c r="O2626" i="2" s="1"/>
  <c r="I2626" i="2"/>
  <c r="U2626" i="2" l="1"/>
  <c r="R2626" i="2"/>
  <c r="T2626" i="2" s="1"/>
  <c r="P2626" i="2"/>
  <c r="Q2626" i="2"/>
  <c r="S2626" i="2" l="1"/>
  <c r="G2627" i="2"/>
  <c r="V2626" i="2"/>
  <c r="F2627" i="2" s="1"/>
  <c r="I2627" i="2" l="1"/>
  <c r="H2627" i="2"/>
  <c r="K2627" i="2" s="1"/>
  <c r="J2627" i="2"/>
  <c r="M2627" i="2" s="1"/>
  <c r="N2627" i="2" l="1"/>
  <c r="O2627" i="2" s="1"/>
  <c r="R2627" i="2" l="1"/>
  <c r="T2627" i="2" s="1"/>
  <c r="Q2627" i="2"/>
  <c r="P2627" i="2"/>
  <c r="U2627" i="2"/>
  <c r="V2627" i="2" l="1"/>
  <c r="F2628" i="2" s="1"/>
  <c r="S2627" i="2"/>
  <c r="G2628" i="2"/>
  <c r="I2628" i="2" l="1"/>
  <c r="J2628" i="2"/>
  <c r="M2628" i="2" s="1"/>
  <c r="H2628" i="2"/>
  <c r="K2628" i="2" s="1"/>
  <c r="N2628" i="2" s="1"/>
  <c r="O2628" i="2" s="1"/>
  <c r="U2628" i="2" l="1"/>
  <c r="R2628" i="2"/>
  <c r="T2628" i="2" s="1"/>
  <c r="Q2628" i="2"/>
  <c r="P2628" i="2"/>
  <c r="V2628" i="2" s="1"/>
  <c r="F2629" i="2" s="1"/>
  <c r="J2629" i="2"/>
  <c r="M2629" i="2" s="1"/>
  <c r="H2629" i="2"/>
  <c r="K2629" i="2" s="1"/>
  <c r="S2628" i="2" l="1"/>
  <c r="G2629" i="2"/>
  <c r="I2629" i="2" s="1"/>
  <c r="L2629" i="2" s="1"/>
  <c r="N2629" i="2" s="1"/>
  <c r="O2629" i="2" s="1"/>
  <c r="O2630" i="2" l="1"/>
  <c r="R2629" i="2"/>
  <c r="T2629" i="2" s="1"/>
  <c r="P2629" i="2"/>
  <c r="U2629" i="2"/>
  <c r="Q2629" i="2"/>
  <c r="G2630" i="2"/>
  <c r="S2629" i="2"/>
  <c r="V2629" i="2"/>
  <c r="F2630" i="2" s="1"/>
  <c r="R2630" i="2"/>
  <c r="T2630" i="2" s="1"/>
  <c r="U2630" i="2"/>
  <c r="P2630" i="2"/>
  <c r="J2630" i="2" l="1"/>
  <c r="M2630" i="2" s="1"/>
  <c r="H2630" i="2"/>
  <c r="K2630" i="2" s="1"/>
  <c r="N2630" i="2" s="1"/>
  <c r="I2630" i="2"/>
  <c r="Q2630" i="2" s="1"/>
  <c r="S2630" i="2" s="1"/>
  <c r="G2631" i="2" l="1"/>
  <c r="V2630" i="2"/>
  <c r="F2631" i="2" s="1"/>
  <c r="H2631" i="2" l="1"/>
  <c r="K2631" i="2" s="1"/>
  <c r="I2631" i="2"/>
  <c r="J2631" i="2"/>
  <c r="M2631" i="2" s="1"/>
  <c r="N2631" i="2" l="1"/>
  <c r="O2631" i="2" s="1"/>
  <c r="O2632" i="2" l="1"/>
  <c r="R2631" i="2"/>
  <c r="T2631" i="2" s="1"/>
  <c r="Q2631" i="2"/>
  <c r="P2631" i="2"/>
  <c r="U2631" i="2"/>
  <c r="V2631" i="2" s="1"/>
  <c r="F2632" i="2" s="1"/>
  <c r="U2632" i="2"/>
  <c r="S2631" i="2" l="1"/>
  <c r="G2632" i="2"/>
  <c r="H2632" i="2"/>
  <c r="K2632" i="2" s="1"/>
  <c r="I2632" i="2"/>
  <c r="J2632" i="2"/>
  <c r="M2632" i="2" s="1"/>
  <c r="Q2632" i="2"/>
  <c r="P2632" i="2"/>
  <c r="V2632" i="2" s="1"/>
  <c r="F2633" i="2" s="1"/>
  <c r="R2632" i="2"/>
  <c r="T2632" i="2" s="1"/>
  <c r="N2632" i="2" l="1"/>
  <c r="H2633" i="2"/>
  <c r="K2633" i="2" s="1"/>
  <c r="J2633" i="2"/>
  <c r="M2633" i="2" s="1"/>
  <c r="S2632" i="2"/>
  <c r="G2633" i="2"/>
  <c r="I2633" i="2" s="1"/>
  <c r="L2633" i="2" s="1"/>
  <c r="N2633" i="2" l="1"/>
  <c r="O2633" i="2" s="1"/>
  <c r="U2633" i="2"/>
  <c r="R2633" i="2" l="1"/>
  <c r="T2633" i="2" s="1"/>
  <c r="Q2633" i="2"/>
  <c r="P2633" i="2"/>
  <c r="V2633" i="2" s="1"/>
  <c r="F2634" i="2" s="1"/>
  <c r="J2634" i="2" l="1"/>
  <c r="M2634" i="2" s="1"/>
  <c r="H2634" i="2"/>
  <c r="K2634" i="2" s="1"/>
  <c r="S2633" i="2"/>
  <c r="G2634" i="2"/>
  <c r="I2634" i="2" s="1"/>
  <c r="L2634" i="2" s="1"/>
  <c r="N2634" i="2" l="1"/>
  <c r="O2634" i="2" s="1"/>
  <c r="Q2634" i="2" s="1"/>
  <c r="P2634" i="2" l="1"/>
  <c r="S2634" i="2" s="1"/>
  <c r="R2634" i="2"/>
  <c r="T2634" i="2" s="1"/>
  <c r="G2635" i="2"/>
  <c r="U2634" i="2"/>
  <c r="V2634" i="2" s="1"/>
  <c r="F2635" i="2" s="1"/>
  <c r="J2635" i="2" l="1"/>
  <c r="M2635" i="2" s="1"/>
  <c r="I2635" i="2"/>
  <c r="L2635" i="2" s="1"/>
  <c r="H2635" i="2"/>
  <c r="K2635" i="2" s="1"/>
  <c r="N2635" i="2" l="1"/>
  <c r="O2635" i="2" s="1"/>
  <c r="R2635" i="2" s="1"/>
  <c r="T2635" i="2" s="1"/>
  <c r="U2635" i="2" l="1"/>
  <c r="P2635" i="2"/>
  <c r="Q2635" i="2"/>
  <c r="G2636" i="2"/>
  <c r="V2635" i="2" l="1"/>
  <c r="F2636" i="2" s="1"/>
  <c r="I2636" i="2" s="1"/>
  <c r="L2636" i="2" s="1"/>
  <c r="S2635" i="2"/>
  <c r="H2636" i="2" l="1"/>
  <c r="K2636" i="2" s="1"/>
  <c r="J2636" i="2"/>
  <c r="M2636" i="2" s="1"/>
  <c r="N2636" i="2" l="1"/>
  <c r="O2636" i="2" s="1"/>
  <c r="U2636" i="2"/>
  <c r="R2636" i="2" l="1"/>
  <c r="T2636" i="2" s="1"/>
  <c r="Q2636" i="2"/>
  <c r="P2636" i="2"/>
  <c r="V2636" i="2" s="1"/>
  <c r="F2637" i="2" s="1"/>
  <c r="J2637" i="2" l="1"/>
  <c r="M2637" i="2" s="1"/>
  <c r="H2637" i="2"/>
  <c r="K2637" i="2" s="1"/>
  <c r="S2636" i="2"/>
  <c r="G2637" i="2"/>
  <c r="I2637" i="2" s="1"/>
  <c r="L2637" i="2" s="1"/>
  <c r="N2637" i="2" s="1"/>
  <c r="O2637" i="2" s="1"/>
  <c r="R2637" i="2" s="1"/>
  <c r="T2637" i="2" s="1"/>
  <c r="Q2637" i="2" l="1"/>
  <c r="U2637" i="2"/>
  <c r="P2637" i="2"/>
  <c r="S2637" i="2" s="1"/>
  <c r="V2637" i="2"/>
  <c r="F2638" i="2" s="1"/>
  <c r="G2638" i="2"/>
  <c r="J2638" i="2" l="1"/>
  <c r="M2638" i="2" s="1"/>
  <c r="I2638" i="2"/>
  <c r="L2638" i="2" s="1"/>
  <c r="H2638" i="2"/>
  <c r="K2638" i="2" s="1"/>
  <c r="N2638" i="2" l="1"/>
  <c r="O2638" i="2" s="1"/>
  <c r="Q2638" i="2" s="1"/>
  <c r="P2638" i="2" l="1"/>
  <c r="R2638" i="2"/>
  <c r="T2638" i="2" s="1"/>
  <c r="S2638" i="2"/>
  <c r="G2639" i="2"/>
  <c r="U2638" i="2"/>
  <c r="V2638" i="2" s="1"/>
  <c r="F2639" i="2" s="1"/>
  <c r="J2639" i="2" l="1"/>
  <c r="M2639" i="2" s="1"/>
  <c r="I2639" i="2"/>
  <c r="L2639" i="2" s="1"/>
  <c r="H2639" i="2"/>
  <c r="K2639" i="2" s="1"/>
  <c r="N2639" i="2" l="1"/>
  <c r="O2639" i="2" s="1"/>
  <c r="P2639" i="2" s="1"/>
  <c r="Q2639" i="2" l="1"/>
  <c r="S2639" i="2" s="1"/>
  <c r="R2639" i="2"/>
  <c r="T2639" i="2" s="1"/>
  <c r="U2639" i="2"/>
  <c r="G2640" i="2"/>
  <c r="V2639" i="2"/>
  <c r="F2640" i="2" s="1"/>
  <c r="I2640" i="2" l="1"/>
  <c r="L2640" i="2" s="1"/>
  <c r="J2640" i="2"/>
  <c r="M2640" i="2" s="1"/>
  <c r="H2640" i="2"/>
  <c r="K2640" i="2" s="1"/>
  <c r="N2640" i="2" l="1"/>
  <c r="O2640" i="2" s="1"/>
  <c r="R2640" i="2" s="1"/>
  <c r="T2640" i="2" s="1"/>
  <c r="P2640" i="2" l="1"/>
  <c r="Q2640" i="2"/>
  <c r="S2640" i="2"/>
  <c r="G2641" i="2"/>
  <c r="U2640" i="2"/>
  <c r="V2640" i="2" s="1"/>
  <c r="F2641" i="2" s="1"/>
  <c r="J2641" i="2" l="1"/>
  <c r="M2641" i="2" s="1"/>
  <c r="I2641" i="2"/>
  <c r="L2641" i="2" s="1"/>
  <c r="H2641" i="2"/>
  <c r="K2641" i="2" s="1"/>
  <c r="N2641" i="2" l="1"/>
  <c r="O2641" i="2" s="1"/>
  <c r="R2641" i="2" l="1"/>
  <c r="T2641" i="2" s="1"/>
  <c r="Q2641" i="2"/>
  <c r="P2641" i="2"/>
  <c r="S2641" i="2" l="1"/>
  <c r="U2641" i="2"/>
  <c r="V2641" i="2" s="1"/>
  <c r="F2642" i="2" s="1"/>
  <c r="J2642" i="2" l="1"/>
  <c r="M2642" i="2" s="1"/>
  <c r="I2642" i="2"/>
  <c r="H2642" i="2"/>
  <c r="K2642" i="2" s="1"/>
  <c r="N2642" i="2" s="1"/>
  <c r="O2642" i="2" s="1"/>
  <c r="R2642" i="2" l="1"/>
  <c r="T2642" i="2" s="1"/>
  <c r="Q2642" i="2"/>
  <c r="P2642" i="2"/>
  <c r="U2642" i="2"/>
  <c r="V2642" i="2" l="1"/>
  <c r="F2643" i="2" s="1"/>
  <c r="S2642" i="2"/>
  <c r="G2643" i="2"/>
  <c r="J2643" i="2" l="1"/>
  <c r="M2643" i="2" s="1"/>
  <c r="I2643" i="2"/>
  <c r="H2643" i="2"/>
  <c r="K2643" i="2" s="1"/>
  <c r="N2643" i="2" s="1"/>
  <c r="O2643" i="2" s="1"/>
  <c r="R2643" i="2" l="1"/>
  <c r="T2643" i="2" s="1"/>
  <c r="Q2643" i="2"/>
  <c r="P2643" i="2"/>
  <c r="S2643" i="2" l="1"/>
  <c r="G2644" i="2"/>
  <c r="U2643" i="2"/>
  <c r="V2643" i="2" s="1"/>
  <c r="F2644" i="2" s="1"/>
  <c r="J2644" i="2" l="1"/>
  <c r="M2644" i="2" s="1"/>
  <c r="I2644" i="2"/>
  <c r="L2644" i="2" s="1"/>
  <c r="H2644" i="2"/>
  <c r="K2644" i="2" s="1"/>
  <c r="N2644" i="2" s="1"/>
  <c r="O2644" i="2" s="1"/>
  <c r="Q2644" i="2" l="1"/>
  <c r="P2644" i="2"/>
  <c r="U2644" i="2"/>
  <c r="R2644" i="2"/>
  <c r="T2644" i="2" s="1"/>
  <c r="V2644" i="2" l="1"/>
  <c r="F2645" i="2" s="1"/>
  <c r="S2644" i="2"/>
  <c r="G2645" i="2"/>
  <c r="J2645" i="2" l="1"/>
  <c r="M2645" i="2" s="1"/>
  <c r="I2645" i="2"/>
  <c r="H2645" i="2"/>
  <c r="K2645" i="2" s="1"/>
  <c r="N2645" i="2" s="1"/>
  <c r="O2645" i="2" s="1"/>
  <c r="U2645" i="2" l="1"/>
  <c r="R2645" i="2"/>
  <c r="T2645" i="2" s="1"/>
  <c r="P2645" i="2"/>
  <c r="Q2645" i="2"/>
  <c r="S2645" i="2" s="1"/>
  <c r="V2645" i="2"/>
  <c r="F2646" i="2" s="1"/>
  <c r="G2646" i="2"/>
  <c r="J2646" i="2" l="1"/>
  <c r="M2646" i="2" s="1"/>
  <c r="I2646" i="2"/>
  <c r="H2646" i="2"/>
  <c r="K2646" i="2" s="1"/>
  <c r="N2646" i="2" l="1"/>
  <c r="O2646" i="2" s="1"/>
  <c r="P2646" i="2" l="1"/>
  <c r="Q2646" i="2"/>
  <c r="S2646" i="2" s="1"/>
  <c r="R2646" i="2"/>
  <c r="T2646" i="2" s="1"/>
  <c r="U2646" i="2"/>
  <c r="G2647" i="2"/>
  <c r="V2646" i="2" l="1"/>
  <c r="F2647" i="2" s="1"/>
  <c r="I2647" i="2" s="1"/>
  <c r="J2647" i="2" l="1"/>
  <c r="M2647" i="2" s="1"/>
  <c r="H2647" i="2"/>
  <c r="K2647" i="2" l="1"/>
  <c r="N2647" i="2" s="1"/>
  <c r="O2647" i="2" s="1"/>
  <c r="R2647" i="2" l="1"/>
  <c r="T2647" i="2" s="1"/>
  <c r="Q2647" i="2"/>
  <c r="G2648" i="2" s="1"/>
  <c r="U2647" i="2"/>
  <c r="P2647" i="2"/>
  <c r="V2647" i="2"/>
  <c r="F2648" i="2" s="1"/>
  <c r="S2647" i="2"/>
  <c r="J2648" i="2" l="1"/>
  <c r="M2648" i="2" s="1"/>
  <c r="H2648" i="2"/>
  <c r="K2648" i="2" s="1"/>
  <c r="N2648" i="2" s="1"/>
  <c r="O2648" i="2" s="1"/>
  <c r="I2648" i="2"/>
  <c r="U2648" i="2" l="1"/>
  <c r="R2648" i="2"/>
  <c r="T2648" i="2" s="1"/>
  <c r="Q2648" i="2"/>
  <c r="P2648" i="2"/>
  <c r="V2648" i="2" l="1"/>
  <c r="F2649" i="2" s="1"/>
  <c r="J2649" i="2"/>
  <c r="M2649" i="2" s="1"/>
  <c r="H2649" i="2"/>
  <c r="K2649" i="2" s="1"/>
  <c r="N2649" i="2" s="1"/>
  <c r="O2649" i="2" s="1"/>
  <c r="S2648" i="2"/>
  <c r="G2649" i="2"/>
  <c r="I2649" i="2" l="1"/>
  <c r="R2649" i="2"/>
  <c r="T2649" i="2" s="1"/>
  <c r="Q2649" i="2"/>
  <c r="P2649" i="2"/>
  <c r="U2649" i="2"/>
  <c r="V2649" i="2" l="1"/>
  <c r="F2650" i="2" s="1"/>
  <c r="S2649" i="2"/>
  <c r="G2650" i="2"/>
  <c r="J2650" i="2" l="1"/>
  <c r="M2650" i="2" s="1"/>
  <c r="I2650" i="2"/>
  <c r="L2650" i="2" s="1"/>
  <c r="H2650" i="2"/>
  <c r="K2650" i="2" s="1"/>
  <c r="N2650" i="2" l="1"/>
  <c r="O2650" i="2" s="1"/>
  <c r="O2651" i="2" s="1"/>
  <c r="P2650" i="2" l="1"/>
  <c r="R2650" i="2"/>
  <c r="T2650" i="2" s="1"/>
  <c r="Q2650" i="2"/>
  <c r="U2650" i="2"/>
  <c r="S2650" i="2"/>
  <c r="G2651" i="2"/>
  <c r="R2651" i="2"/>
  <c r="T2651" i="2" s="1"/>
  <c r="P2651" i="2"/>
  <c r="U2651" i="2"/>
  <c r="V2650" i="2" l="1"/>
  <c r="F2651" i="2" s="1"/>
  <c r="I2651" i="2"/>
  <c r="Q2651" i="2" s="1"/>
  <c r="S2651" i="2" s="1"/>
  <c r="J2651" i="2" l="1"/>
  <c r="M2651" i="2" s="1"/>
  <c r="H2651" i="2"/>
  <c r="K2651" i="2" s="1"/>
  <c r="N2651" i="2" s="1"/>
  <c r="G2652" i="2"/>
  <c r="V2651" i="2"/>
  <c r="F2652" i="2" s="1"/>
  <c r="I2652" i="2" l="1"/>
  <c r="J2652" i="2"/>
  <c r="M2652" i="2" s="1"/>
  <c r="H2652" i="2"/>
  <c r="K2652" i="2" s="1"/>
  <c r="N2652" i="2" l="1"/>
  <c r="O2652" i="2" s="1"/>
  <c r="O2653" i="2"/>
  <c r="R2652" i="2"/>
  <c r="T2652" i="2" s="1"/>
  <c r="Q2652" i="2"/>
  <c r="P2652" i="2"/>
  <c r="U2652" i="2"/>
  <c r="V2652" i="2" s="1"/>
  <c r="F2653" i="2" s="1"/>
  <c r="J2653" i="2" l="1"/>
  <c r="M2653" i="2" s="1"/>
  <c r="H2653" i="2"/>
  <c r="K2653" i="2" s="1"/>
  <c r="S2652" i="2"/>
  <c r="G2653" i="2"/>
  <c r="Q2653" i="2"/>
  <c r="P2653" i="2"/>
  <c r="R2653" i="2"/>
  <c r="T2653" i="2" l="1"/>
  <c r="U2653" i="2"/>
  <c r="V2653" i="2" s="1"/>
  <c r="F2654" i="2" s="1"/>
  <c r="S2653" i="2"/>
  <c r="G2654" i="2"/>
  <c r="I2653" i="2"/>
  <c r="N2653" i="2"/>
  <c r="J2654" i="2" l="1"/>
  <c r="M2654" i="2" s="1"/>
  <c r="I2654" i="2"/>
  <c r="H2654" i="2"/>
  <c r="K2654" i="2" s="1"/>
  <c r="N2654" i="2" s="1"/>
  <c r="O2654" i="2" s="1"/>
  <c r="R2654" i="2" l="1"/>
  <c r="T2654" i="2" s="1"/>
  <c r="Q2654" i="2"/>
  <c r="P2654" i="2"/>
  <c r="U2654" i="2"/>
  <c r="V2654" i="2" l="1"/>
  <c r="F2655" i="2" s="1"/>
  <c r="S2654" i="2"/>
  <c r="G2655" i="2"/>
  <c r="I2655" i="2" l="1"/>
  <c r="J2655" i="2"/>
  <c r="M2655" i="2" s="1"/>
  <c r="H2655" i="2"/>
  <c r="K2655" i="2" l="1"/>
  <c r="N2655" i="2" s="1"/>
  <c r="O2655" i="2" s="1"/>
  <c r="P2655" i="2"/>
  <c r="U2655" i="2" l="1"/>
  <c r="R2655" i="2"/>
  <c r="T2655" i="2" s="1"/>
  <c r="Q2655" i="2"/>
  <c r="G2656" i="2" s="1"/>
  <c r="S2655" i="2"/>
  <c r="V2655" i="2" l="1"/>
  <c r="F2656" i="2" s="1"/>
  <c r="J2656" i="2"/>
  <c r="M2656" i="2" s="1"/>
  <c r="I2656" i="2"/>
  <c r="H2656" i="2"/>
  <c r="K2656" i="2" s="1"/>
  <c r="N2656" i="2" s="1"/>
  <c r="O2656" i="2" s="1"/>
  <c r="Q2656" i="2" l="1"/>
  <c r="P2656" i="2"/>
  <c r="R2656" i="2"/>
  <c r="T2656" i="2" s="1"/>
  <c r="U2656" i="2" l="1"/>
  <c r="V2656" i="2" s="1"/>
  <c r="F2657" i="2" s="1"/>
  <c r="S2656" i="2"/>
  <c r="G2657" i="2"/>
  <c r="J2657" i="2" l="1"/>
  <c r="I2657" i="2"/>
  <c r="H2657" i="2"/>
  <c r="K2657" i="2" s="1"/>
  <c r="M2657" i="2" l="1"/>
  <c r="N2657" i="2" s="1"/>
  <c r="O2657" i="2" s="1"/>
  <c r="P2657" i="2" l="1"/>
  <c r="Q2657" i="2"/>
  <c r="R2657" i="2"/>
  <c r="T2657" i="2"/>
  <c r="U2657" i="2"/>
  <c r="V2657" i="2" s="1"/>
  <c r="F2658" i="2" s="1"/>
  <c r="G2658" i="2" l="1"/>
  <c r="S2657" i="2"/>
  <c r="J2658" i="2"/>
  <c r="M2658" i="2" s="1"/>
  <c r="I2658" i="2"/>
  <c r="H2658" i="2"/>
  <c r="K2658" i="2" s="1"/>
  <c r="N2658" i="2" s="1"/>
  <c r="O2658" i="2" s="1"/>
  <c r="R2658" i="2" l="1"/>
  <c r="Q2658" i="2"/>
  <c r="P2658" i="2"/>
  <c r="S2658" i="2" l="1"/>
  <c r="G2659" i="2"/>
  <c r="T2658" i="2"/>
  <c r="U2658" i="2"/>
  <c r="V2658" i="2" s="1"/>
  <c r="F2659" i="2" s="1"/>
  <c r="J2659" i="2" l="1"/>
  <c r="M2659" i="2" s="1"/>
  <c r="I2659" i="2"/>
  <c r="L2659" i="2" s="1"/>
  <c r="H2659" i="2"/>
  <c r="K2659" i="2" s="1"/>
  <c r="N2659" i="2" s="1"/>
  <c r="O2659" i="2" s="1"/>
  <c r="R2659" i="2" s="1"/>
  <c r="T2659" i="2" s="1"/>
  <c r="U2659" i="2" l="1"/>
  <c r="P2659" i="2"/>
  <c r="Q2659" i="2"/>
  <c r="V2659" i="2"/>
  <c r="F2660" i="2" s="1"/>
  <c r="S2659" i="2"/>
  <c r="G2660" i="2"/>
  <c r="J2660" i="2" l="1"/>
  <c r="M2660" i="2" s="1"/>
  <c r="I2660" i="2"/>
  <c r="L2660" i="2" s="1"/>
  <c r="H2660" i="2"/>
  <c r="K2660" i="2" s="1"/>
  <c r="N2660" i="2" l="1"/>
  <c r="O2660" i="2" s="1"/>
  <c r="Q2660" i="2" l="1"/>
  <c r="U2660" i="2"/>
  <c r="P2660" i="2"/>
  <c r="R2660" i="2"/>
  <c r="T2660" i="2" s="1"/>
  <c r="V2660" i="2" l="1"/>
  <c r="F2661" i="2" s="1"/>
  <c r="H2661" i="2"/>
  <c r="K2661" i="2" s="1"/>
  <c r="J2661" i="2"/>
  <c r="M2661" i="2" s="1"/>
  <c r="G2661" i="2"/>
  <c r="S2660" i="2"/>
  <c r="I2661" i="2"/>
  <c r="L2661" i="2" l="1"/>
  <c r="N2661" i="2" s="1"/>
  <c r="O2661" i="2" s="1"/>
  <c r="Q2661" i="2"/>
  <c r="R2661" i="2" l="1"/>
  <c r="T2661" i="2" s="1"/>
  <c r="P2661" i="2"/>
  <c r="U2661" i="2"/>
  <c r="S2661" i="2"/>
  <c r="V2661" i="2"/>
  <c r="F2662" i="2" s="1"/>
  <c r="G2662" i="2"/>
  <c r="J2662" i="2" l="1"/>
  <c r="M2662" i="2" s="1"/>
  <c r="I2662" i="2"/>
  <c r="H2662" i="2"/>
  <c r="K2662" i="2" s="1"/>
  <c r="N2662" i="2" s="1"/>
  <c r="O2662" i="2" s="1"/>
  <c r="R2662" i="2" l="1"/>
  <c r="T2662" i="2" s="1"/>
  <c r="Q2662" i="2"/>
  <c r="P2662" i="2"/>
  <c r="S2662" i="2" l="1"/>
  <c r="G2663" i="2"/>
  <c r="U2662" i="2"/>
  <c r="V2662" i="2" s="1"/>
  <c r="F2663" i="2" s="1"/>
  <c r="J2663" i="2" l="1"/>
  <c r="I2663" i="2"/>
  <c r="H2663" i="2"/>
  <c r="K2663" i="2" s="1"/>
  <c r="M2663" i="2" l="1"/>
  <c r="N2663" i="2" s="1"/>
  <c r="O2663" i="2" s="1"/>
  <c r="R2663" i="2" s="1"/>
  <c r="P2663" i="2" l="1"/>
  <c r="Q2663" i="2"/>
  <c r="T2663" i="2"/>
  <c r="U2663" i="2"/>
  <c r="S2663" i="2" l="1"/>
  <c r="G2664" i="2"/>
  <c r="V2663" i="2"/>
  <c r="F2664" i="2" s="1"/>
  <c r="H2664" i="2" s="1"/>
  <c r="K2664" i="2" s="1"/>
  <c r="J2664" i="2" l="1"/>
  <c r="M2664" i="2" s="1"/>
  <c r="N2664" i="2" s="1"/>
  <c r="O2664" i="2" s="1"/>
  <c r="I2664" i="2"/>
  <c r="R2664" i="2" l="1"/>
  <c r="T2664" i="2" s="1"/>
  <c r="Q2664" i="2"/>
  <c r="P2664" i="2"/>
  <c r="U2664" i="2" l="1"/>
  <c r="V2664" i="2"/>
  <c r="F2665" i="2" s="1"/>
  <c r="S2664" i="2"/>
  <c r="G2665" i="2"/>
  <c r="J2665" i="2" l="1"/>
  <c r="M2665" i="2" s="1"/>
  <c r="I2665" i="2"/>
  <c r="H2665" i="2"/>
  <c r="K2665" i="2" s="1"/>
  <c r="N2665" i="2" l="1"/>
  <c r="O2665" i="2" s="1"/>
  <c r="R2665" i="2" l="1"/>
  <c r="T2665" i="2" s="1"/>
  <c r="Q2665" i="2"/>
  <c r="P2665" i="2"/>
  <c r="U2665" i="2" l="1"/>
  <c r="V2665" i="2"/>
  <c r="F2666" i="2" s="1"/>
  <c r="S2665" i="2"/>
  <c r="J2666" i="2" l="1"/>
  <c r="M2666" i="2" s="1"/>
  <c r="I2666" i="2"/>
  <c r="H2666" i="2"/>
  <c r="K2666" i="2" s="1"/>
  <c r="N2666" i="2" s="1"/>
  <c r="O2666" i="2" s="1"/>
  <c r="R2666" i="2" l="1"/>
  <c r="T2666" i="2" s="1"/>
  <c r="Q2666" i="2"/>
  <c r="P2666" i="2"/>
  <c r="U2666" i="2"/>
  <c r="V2666" i="2" l="1"/>
  <c r="F2667" i="2" s="1"/>
  <c r="S2666" i="2"/>
  <c r="G2667" i="2"/>
  <c r="J2667" i="2" l="1"/>
  <c r="M2667" i="2" s="1"/>
  <c r="I2667" i="2"/>
  <c r="H2667" i="2"/>
  <c r="K2667" i="2" s="1"/>
  <c r="N2667" i="2" s="1"/>
  <c r="O2667" i="2" s="1"/>
  <c r="R2667" i="2" l="1"/>
  <c r="T2667" i="2" s="1"/>
  <c r="Q2667" i="2"/>
  <c r="P2667" i="2"/>
  <c r="S2667" i="2" l="1"/>
  <c r="G2668" i="2"/>
  <c r="U2667" i="2"/>
  <c r="V2667" i="2" s="1"/>
  <c r="F2668" i="2" s="1"/>
  <c r="J2668" i="2" l="1"/>
  <c r="M2668" i="2" s="1"/>
  <c r="I2668" i="2"/>
  <c r="H2668" i="2"/>
  <c r="K2668" i="2" s="1"/>
  <c r="N2668" i="2" l="1"/>
  <c r="O2668" i="2" s="1"/>
  <c r="Q2668" i="2" l="1"/>
  <c r="P2668" i="2"/>
  <c r="R2668" i="2"/>
  <c r="T2668" i="2" s="1"/>
  <c r="U2668" i="2" l="1"/>
  <c r="V2668" i="2"/>
  <c r="F2669" i="2" s="1"/>
  <c r="S2668" i="2"/>
  <c r="G2669" i="2"/>
  <c r="J2669" i="2" l="1"/>
  <c r="M2669" i="2" s="1"/>
  <c r="I2669" i="2"/>
  <c r="H2669" i="2"/>
  <c r="K2669" i="2" s="1"/>
  <c r="N2669" i="2" l="1"/>
  <c r="O2669" i="2" s="1"/>
  <c r="R2669" i="2" l="1"/>
  <c r="T2669" i="2" s="1"/>
  <c r="Q2669" i="2"/>
  <c r="P2669" i="2"/>
  <c r="S2669" i="2" l="1"/>
  <c r="G2670" i="2"/>
  <c r="U2669" i="2"/>
  <c r="V2669" i="2" s="1"/>
  <c r="F2670" i="2" s="1"/>
  <c r="J2670" i="2" l="1"/>
  <c r="M2670" i="2" s="1"/>
  <c r="I2670" i="2"/>
  <c r="H2670" i="2"/>
  <c r="K2670" i="2" s="1"/>
  <c r="N2670" i="2" l="1"/>
  <c r="O2670" i="2" s="1"/>
  <c r="R2670" i="2"/>
  <c r="T2670" i="2" s="1"/>
  <c r="Q2670" i="2"/>
  <c r="P2670" i="2"/>
  <c r="U2670" i="2" l="1"/>
  <c r="V2670" i="2" s="1"/>
  <c r="F2671" i="2" s="1"/>
  <c r="S2670" i="2"/>
  <c r="G2671" i="2"/>
  <c r="J2671" i="2" l="1"/>
  <c r="M2671" i="2" s="1"/>
  <c r="I2671" i="2"/>
  <c r="H2671" i="2"/>
  <c r="K2671" i="2" s="1"/>
  <c r="N2671" i="2" s="1"/>
  <c r="O2671" i="2" s="1"/>
  <c r="P2671" i="2" s="1"/>
  <c r="R2671" i="2" l="1"/>
  <c r="T2671" i="2" s="1"/>
  <c r="Q2671" i="2"/>
  <c r="G2672" i="2" s="1"/>
  <c r="U2671" i="2"/>
  <c r="V2671" i="2"/>
  <c r="F2672" i="2" s="1"/>
  <c r="S2671" i="2"/>
  <c r="J2672" i="2" l="1"/>
  <c r="M2672" i="2" s="1"/>
  <c r="I2672" i="2"/>
  <c r="H2672" i="2"/>
  <c r="K2672" i="2" s="1"/>
  <c r="N2672" i="2" s="1"/>
  <c r="O2672" i="2" s="1"/>
  <c r="R2672" i="2" l="1"/>
  <c r="T2672" i="2" s="1"/>
  <c r="Q2672" i="2"/>
  <c r="P2672" i="2"/>
  <c r="S2672" i="2" l="1"/>
  <c r="G2673" i="2"/>
  <c r="U2672" i="2"/>
  <c r="V2672" i="2" s="1"/>
  <c r="F2673" i="2" s="1"/>
  <c r="J2673" i="2" l="1"/>
  <c r="M2673" i="2" s="1"/>
  <c r="I2673" i="2"/>
  <c r="H2673" i="2"/>
  <c r="K2673" i="2" s="1"/>
  <c r="N2673" i="2" s="1"/>
  <c r="O2673" i="2" s="1"/>
  <c r="R2673" i="2" l="1"/>
  <c r="T2673" i="2" s="1"/>
  <c r="Q2673" i="2"/>
  <c r="P2673" i="2"/>
  <c r="U2673" i="2"/>
  <c r="V2673" i="2" l="1"/>
  <c r="F2674" i="2" s="1"/>
  <c r="S2673" i="2"/>
  <c r="G2674" i="2"/>
  <c r="J2674" i="2" l="1"/>
  <c r="M2674" i="2" s="1"/>
  <c r="I2674" i="2"/>
  <c r="H2674" i="2"/>
  <c r="K2674" i="2" s="1"/>
  <c r="N2674" i="2" s="1"/>
  <c r="O2674" i="2" s="1"/>
  <c r="R2674" i="2" l="1"/>
  <c r="T2674" i="2" s="1"/>
  <c r="Q2674" i="2"/>
  <c r="P2674" i="2"/>
  <c r="S2674" i="2" l="1"/>
  <c r="G2675" i="2"/>
  <c r="U2674" i="2"/>
  <c r="V2674" i="2" s="1"/>
  <c r="F2675" i="2" s="1"/>
  <c r="J2675" i="2" l="1"/>
  <c r="M2675" i="2" s="1"/>
  <c r="I2675" i="2"/>
  <c r="H2675" i="2"/>
  <c r="K2675" i="2" s="1"/>
  <c r="N2675" i="2" s="1"/>
  <c r="O2675" i="2" s="1"/>
  <c r="P2675" i="2" l="1"/>
  <c r="R2675" i="2"/>
  <c r="T2675" i="2" s="1"/>
  <c r="Q2675" i="2"/>
  <c r="S2675" i="2" l="1"/>
  <c r="G2676" i="2"/>
  <c r="U2675" i="2"/>
  <c r="V2675" i="2" s="1"/>
  <c r="F2676" i="2" s="1"/>
  <c r="I2676" i="2" l="1"/>
  <c r="J2676" i="2"/>
  <c r="M2676" i="2" s="1"/>
  <c r="H2676" i="2"/>
  <c r="K2676" i="2" s="1"/>
  <c r="N2676" i="2" l="1"/>
  <c r="O2676" i="2" s="1"/>
  <c r="R2676" i="2" l="1"/>
  <c r="T2676" i="2" s="1"/>
  <c r="Q2676" i="2"/>
  <c r="P2676" i="2"/>
  <c r="S2676" i="2" l="1"/>
  <c r="G2677" i="2"/>
  <c r="U2676" i="2"/>
  <c r="V2676" i="2" s="1"/>
  <c r="F2677" i="2" s="1"/>
  <c r="J2677" i="2" l="1"/>
  <c r="M2677" i="2" s="1"/>
  <c r="I2677" i="2"/>
  <c r="H2677" i="2"/>
  <c r="K2677" i="2" s="1"/>
  <c r="N2677" i="2" s="1"/>
  <c r="O2677" i="2" s="1"/>
  <c r="R2677" i="2" l="1"/>
  <c r="T2677" i="2" s="1"/>
  <c r="Q2677" i="2"/>
  <c r="P2677" i="2"/>
  <c r="S2677" i="2" l="1"/>
  <c r="G2678" i="2"/>
  <c r="U2677" i="2"/>
  <c r="V2677" i="2" s="1"/>
  <c r="F2678" i="2" s="1"/>
  <c r="J2678" i="2" l="1"/>
  <c r="M2678" i="2" s="1"/>
  <c r="I2678" i="2"/>
  <c r="H2678" i="2"/>
  <c r="K2678" i="2" s="1"/>
  <c r="N2678" i="2" s="1"/>
  <c r="O2678" i="2" s="1"/>
  <c r="R2678" i="2" l="1"/>
  <c r="T2678" i="2" s="1"/>
  <c r="Q2678" i="2"/>
  <c r="P2678" i="2"/>
  <c r="U2678" i="2"/>
  <c r="V2678" i="2" l="1"/>
  <c r="F2679" i="2" s="1"/>
  <c r="S2678" i="2"/>
  <c r="G2679" i="2"/>
  <c r="J2679" i="2" l="1"/>
  <c r="M2679" i="2" s="1"/>
  <c r="I2679" i="2"/>
  <c r="H2679" i="2"/>
  <c r="K2679" i="2" s="1"/>
  <c r="N2679" i="2" l="1"/>
  <c r="O2679" i="2" s="1"/>
  <c r="Q2679" i="2" s="1"/>
  <c r="R2679" i="2" l="1"/>
  <c r="T2679" i="2" s="1"/>
  <c r="P2679" i="2"/>
  <c r="S2679" i="2"/>
  <c r="G2680" i="2"/>
  <c r="U2679" i="2"/>
  <c r="V2679" i="2" s="1"/>
  <c r="F2680" i="2" s="1"/>
  <c r="J2680" i="2" l="1"/>
  <c r="M2680" i="2" s="1"/>
  <c r="I2680" i="2"/>
  <c r="L2680" i="2" s="1"/>
  <c r="H2680" i="2"/>
  <c r="K2680" i="2" s="1"/>
  <c r="N2680" i="2" l="1"/>
  <c r="O2680" i="2" s="1"/>
  <c r="Q2680" i="2"/>
  <c r="P2680" i="2"/>
  <c r="R2680" i="2"/>
  <c r="T2680" i="2" s="1"/>
  <c r="U2680" i="2" l="1"/>
  <c r="V2680" i="2" s="1"/>
  <c r="F2681" i="2" s="1"/>
  <c r="S2680" i="2"/>
  <c r="G2681" i="2"/>
  <c r="J2681" i="2" l="1"/>
  <c r="M2681" i="2" s="1"/>
  <c r="I2681" i="2"/>
  <c r="L2681" i="2" s="1"/>
  <c r="H2681" i="2"/>
  <c r="K2681" i="2" s="1"/>
  <c r="N2681" i="2" s="1"/>
  <c r="O2681" i="2" s="1"/>
  <c r="R2681" i="2" l="1"/>
  <c r="T2681" i="2" s="1"/>
  <c r="Q2681" i="2"/>
  <c r="P2681" i="2"/>
  <c r="S2681" i="2" l="1"/>
  <c r="G2682" i="2"/>
  <c r="U2681" i="2"/>
  <c r="V2681" i="2" s="1"/>
  <c r="F2682" i="2" s="1"/>
  <c r="J2682" i="2" l="1"/>
  <c r="M2682" i="2" s="1"/>
  <c r="I2682" i="2"/>
  <c r="L2682" i="2" s="1"/>
  <c r="H2682" i="2"/>
  <c r="K2682" i="2" s="1"/>
  <c r="N2682" i="2" s="1"/>
  <c r="O2682" i="2" s="1"/>
  <c r="R2682" i="2" l="1"/>
  <c r="T2682" i="2" s="1"/>
  <c r="Q2682" i="2"/>
  <c r="P2682" i="2"/>
  <c r="S2682" i="2" l="1"/>
  <c r="G2683" i="2"/>
  <c r="U2682" i="2"/>
  <c r="V2682" i="2" s="1"/>
  <c r="F2683" i="2" s="1"/>
  <c r="J2683" i="2" l="1"/>
  <c r="M2683" i="2" s="1"/>
  <c r="I2683" i="2"/>
  <c r="L2683" i="2" s="1"/>
  <c r="H2683" i="2"/>
  <c r="K2683" i="2" s="1"/>
  <c r="N2683" i="2" s="1"/>
  <c r="O2683" i="2" s="1"/>
  <c r="R2683" i="2" l="1"/>
  <c r="T2683" i="2" s="1"/>
  <c r="Q2683" i="2"/>
  <c r="P2683" i="2"/>
  <c r="U2683" i="2" l="1"/>
  <c r="V2683" i="2"/>
  <c r="F2684" i="2" s="1"/>
  <c r="S2683" i="2"/>
  <c r="G2684" i="2"/>
  <c r="J2684" i="2" l="1"/>
  <c r="M2684" i="2" s="1"/>
  <c r="I2684" i="2"/>
  <c r="L2684" i="2" s="1"/>
  <c r="H2684" i="2"/>
  <c r="K2684" i="2" s="1"/>
  <c r="N2684" i="2" l="1"/>
  <c r="O2684" i="2" s="1"/>
  <c r="R2684" i="2" l="1"/>
  <c r="T2684" i="2" s="1"/>
  <c r="Q2684" i="2"/>
  <c r="P2684" i="2"/>
  <c r="S2684" i="2" l="1"/>
  <c r="G2685" i="2"/>
  <c r="U2684" i="2"/>
  <c r="V2684" i="2" s="1"/>
  <c r="F2685" i="2" s="1"/>
  <c r="J2685" i="2" l="1"/>
  <c r="M2685" i="2" s="1"/>
  <c r="I2685" i="2"/>
  <c r="L2685" i="2" s="1"/>
  <c r="H2685" i="2"/>
  <c r="K2685" i="2" s="1"/>
  <c r="N2685" i="2" s="1"/>
  <c r="O2685" i="2" s="1"/>
  <c r="R2685" i="2" l="1"/>
  <c r="T2685" i="2" s="1"/>
  <c r="Q2685" i="2"/>
  <c r="P2685" i="2"/>
  <c r="U2685" i="2"/>
  <c r="V2685" i="2" l="1"/>
  <c r="F2686" i="2" s="1"/>
  <c r="S2685" i="2"/>
  <c r="G2686" i="2"/>
  <c r="J2686" i="2" l="1"/>
  <c r="M2686" i="2" s="1"/>
  <c r="I2686" i="2"/>
  <c r="L2686" i="2" s="1"/>
  <c r="H2686" i="2"/>
  <c r="K2686" i="2" s="1"/>
  <c r="N2686" i="2" l="1"/>
  <c r="O2686" i="2" s="1"/>
  <c r="R2686" i="2" l="1"/>
  <c r="T2686" i="2" s="1"/>
  <c r="Q2686" i="2"/>
  <c r="P2686" i="2"/>
  <c r="S2686" i="2" l="1"/>
  <c r="G2687" i="2"/>
  <c r="U2686" i="2"/>
  <c r="V2686" i="2" s="1"/>
  <c r="F2687" i="2" s="1"/>
  <c r="J2687" i="2" l="1"/>
  <c r="M2687" i="2" s="1"/>
  <c r="I2687" i="2"/>
  <c r="L2687" i="2" s="1"/>
  <c r="H2687" i="2"/>
  <c r="K2687" i="2" s="1"/>
  <c r="N2687" i="2" s="1"/>
  <c r="O2687" i="2" s="1"/>
  <c r="P2687" i="2" l="1"/>
  <c r="R2687" i="2"/>
  <c r="T2687" i="2" s="1"/>
  <c r="Q2687" i="2"/>
  <c r="S2687" i="2" l="1"/>
  <c r="G2688" i="2"/>
  <c r="U2687" i="2"/>
  <c r="V2687" i="2" s="1"/>
  <c r="F2688" i="2" s="1"/>
  <c r="I2688" i="2" l="1"/>
  <c r="L2688" i="2" s="1"/>
  <c r="J2688" i="2"/>
  <c r="M2688" i="2" s="1"/>
  <c r="H2688" i="2"/>
  <c r="K2688" i="2" s="1"/>
  <c r="N2688" i="2" s="1"/>
  <c r="O2688" i="2" s="1"/>
  <c r="R2688" i="2" l="1"/>
  <c r="T2688" i="2" s="1"/>
  <c r="Q2688" i="2"/>
  <c r="P2688" i="2"/>
  <c r="S2688" i="2" l="1"/>
  <c r="G2689" i="2"/>
  <c r="U2688" i="2"/>
  <c r="V2688" i="2" s="1"/>
  <c r="F2689" i="2" s="1"/>
  <c r="J2689" i="2" l="1"/>
  <c r="M2689" i="2" s="1"/>
  <c r="I2689" i="2"/>
  <c r="L2689" i="2" s="1"/>
  <c r="H2689" i="2"/>
  <c r="K2689" i="2" s="1"/>
  <c r="N2689" i="2" s="1"/>
  <c r="O2689" i="2" s="1"/>
  <c r="R2689" i="2" l="1"/>
  <c r="T2689" i="2" s="1"/>
  <c r="Q2689" i="2"/>
  <c r="P2689" i="2"/>
  <c r="S2689" i="2" l="1"/>
  <c r="U2689" i="2"/>
  <c r="V2689" i="2" s="1"/>
  <c r="F2690" i="2" s="1"/>
  <c r="J2690" i="2" l="1"/>
  <c r="M2690" i="2" s="1"/>
  <c r="I2690" i="2"/>
  <c r="H2690" i="2"/>
  <c r="K2690" i="2" s="1"/>
  <c r="N2690" i="2" s="1"/>
  <c r="O2690" i="2" s="1"/>
  <c r="R2690" i="2" l="1"/>
  <c r="T2690" i="2" s="1"/>
  <c r="Q2690" i="2"/>
  <c r="P2690" i="2"/>
  <c r="U2690" i="2"/>
  <c r="V2690" i="2" l="1"/>
  <c r="F2691" i="2" s="1"/>
  <c r="S2690" i="2"/>
  <c r="G2691" i="2"/>
  <c r="J2691" i="2" l="1"/>
  <c r="M2691" i="2" s="1"/>
  <c r="I2691" i="2"/>
  <c r="H2691" i="2"/>
  <c r="K2691" i="2" s="1"/>
  <c r="N2691" i="2" s="1"/>
  <c r="O2691" i="2" s="1"/>
  <c r="R2691" i="2" l="1"/>
  <c r="T2691" i="2" s="1"/>
  <c r="Q2691" i="2"/>
  <c r="P2691" i="2"/>
  <c r="S2691" i="2" l="1"/>
  <c r="G2692" i="2"/>
  <c r="U2691" i="2"/>
  <c r="V2691" i="2" s="1"/>
  <c r="F2692" i="2" s="1"/>
  <c r="J2692" i="2" l="1"/>
  <c r="M2692" i="2" s="1"/>
  <c r="I2692" i="2"/>
  <c r="H2692" i="2"/>
  <c r="K2692" i="2" s="1"/>
  <c r="N2692" i="2" s="1"/>
  <c r="O2692" i="2" s="1"/>
  <c r="Q2692" i="2" l="1"/>
  <c r="P2692" i="2"/>
  <c r="R2692" i="2"/>
  <c r="T2692" i="2" s="1"/>
  <c r="U2692" i="2" l="1"/>
  <c r="V2692" i="2"/>
  <c r="F2693" i="2" s="1"/>
  <c r="S2692" i="2"/>
  <c r="G2693" i="2"/>
  <c r="J2693" i="2" l="1"/>
  <c r="M2693" i="2" s="1"/>
  <c r="I2693" i="2"/>
  <c r="H2693" i="2"/>
  <c r="K2693" i="2" s="1"/>
  <c r="N2693" i="2" s="1"/>
  <c r="O2693" i="2" s="1"/>
  <c r="R2693" i="2" l="1"/>
  <c r="T2693" i="2" s="1"/>
  <c r="Q2693" i="2"/>
  <c r="P2693" i="2"/>
  <c r="S2693" i="2" l="1"/>
  <c r="G2694" i="2"/>
  <c r="U2693" i="2"/>
  <c r="V2693" i="2" s="1"/>
  <c r="F2694" i="2" s="1"/>
  <c r="J2694" i="2" l="1"/>
  <c r="M2694" i="2" s="1"/>
  <c r="I2694" i="2"/>
  <c r="H2694" i="2"/>
  <c r="K2694" i="2" s="1"/>
  <c r="N2694" i="2" s="1"/>
  <c r="O2694" i="2" s="1"/>
  <c r="R2694" i="2" l="1"/>
  <c r="T2694" i="2" s="1"/>
  <c r="Q2694" i="2"/>
  <c r="P2694" i="2"/>
  <c r="S2694" i="2" l="1"/>
  <c r="G2695" i="2"/>
  <c r="U2694" i="2"/>
  <c r="V2694" i="2" s="1"/>
  <c r="F2695" i="2" s="1"/>
  <c r="J2695" i="2" l="1"/>
  <c r="M2695" i="2" s="1"/>
  <c r="I2695" i="2"/>
  <c r="H2695" i="2"/>
  <c r="K2695" i="2" s="1"/>
  <c r="N2695" i="2" s="1"/>
  <c r="O2695" i="2" s="1"/>
  <c r="R2695" i="2" l="1"/>
  <c r="T2695" i="2" s="1"/>
  <c r="Q2695" i="2"/>
  <c r="P2695" i="2"/>
  <c r="U2695" i="2"/>
  <c r="V2695" i="2" l="1"/>
  <c r="F2696" i="2" s="1"/>
  <c r="S2695" i="2"/>
  <c r="G2696" i="2"/>
  <c r="J2696" i="2" l="1"/>
  <c r="M2696" i="2" s="1"/>
  <c r="I2696" i="2"/>
  <c r="H2696" i="2"/>
  <c r="K2696" i="2" s="1"/>
  <c r="N2696" i="2" s="1"/>
  <c r="O2696" i="2" s="1"/>
  <c r="R2696" i="2" l="1"/>
  <c r="T2696" i="2" s="1"/>
  <c r="Q2696" i="2"/>
  <c r="P2696" i="2"/>
  <c r="S2696" i="2" l="1"/>
  <c r="G2697" i="2"/>
  <c r="U2696" i="2"/>
  <c r="V2696" i="2" s="1"/>
  <c r="F2697" i="2" s="1"/>
  <c r="J2697" i="2" l="1"/>
  <c r="M2697" i="2" s="1"/>
  <c r="I2697" i="2"/>
  <c r="L2697" i="2" s="1"/>
  <c r="H2697" i="2"/>
  <c r="K2697" i="2" s="1"/>
  <c r="N2697" i="2" s="1"/>
  <c r="O2697" i="2" s="1"/>
  <c r="R2697" i="2" l="1"/>
  <c r="T2697" i="2" s="1"/>
  <c r="Q2697" i="2"/>
  <c r="P2697" i="2"/>
  <c r="U2697" i="2"/>
  <c r="V2697" i="2" l="1"/>
  <c r="F2698" i="2" s="1"/>
  <c r="S2697" i="2"/>
  <c r="G2698" i="2"/>
  <c r="J2698" i="2" l="1"/>
  <c r="M2698" i="2" s="1"/>
  <c r="I2698" i="2"/>
  <c r="H2698" i="2"/>
  <c r="K2698" i="2" s="1"/>
  <c r="N2698" i="2" s="1"/>
  <c r="O2698" i="2" s="1"/>
  <c r="U2698" i="2" l="1"/>
  <c r="R2698" i="2"/>
  <c r="T2698" i="2" s="1"/>
  <c r="P2698" i="2"/>
  <c r="Q2698" i="2"/>
  <c r="S2698" i="2" s="1"/>
  <c r="V2698" i="2"/>
  <c r="F2699" i="2" s="1"/>
  <c r="G2699" i="2"/>
  <c r="J2699" i="2" l="1"/>
  <c r="M2699" i="2" s="1"/>
  <c r="I2699" i="2"/>
  <c r="H2699" i="2"/>
  <c r="K2699" i="2" s="1"/>
  <c r="N2699" i="2" s="1"/>
  <c r="O2699" i="2" s="1"/>
  <c r="P2699" i="2" l="1"/>
  <c r="R2699" i="2"/>
  <c r="T2699" i="2" s="1"/>
  <c r="Q2699" i="2"/>
  <c r="S2699" i="2" l="1"/>
  <c r="G2700" i="2"/>
  <c r="U2699" i="2"/>
  <c r="V2699" i="2"/>
  <c r="F2700" i="2" s="1"/>
  <c r="I2700" i="2" l="1"/>
  <c r="J2700" i="2"/>
  <c r="H2700" i="2"/>
  <c r="K2700" i="2" s="1"/>
  <c r="M2700" i="2" l="1"/>
  <c r="N2700" i="2" s="1"/>
  <c r="O2700" i="2" s="1"/>
  <c r="R2700" i="2"/>
  <c r="Q2700" i="2" l="1"/>
  <c r="P2700" i="2"/>
  <c r="T2700" i="2"/>
  <c r="U2700" i="2"/>
  <c r="V2700" i="2" s="1"/>
  <c r="F2701" i="2" s="1"/>
  <c r="S2700" i="2" l="1"/>
  <c r="G2701" i="2"/>
  <c r="J2701" i="2"/>
  <c r="M2701" i="2" s="1"/>
  <c r="I2701" i="2"/>
  <c r="H2701" i="2"/>
  <c r="K2701" i="2" s="1"/>
  <c r="N2701" i="2" s="1"/>
  <c r="O2701" i="2" s="1"/>
  <c r="R2701" i="2" l="1"/>
  <c r="T2701" i="2" s="1"/>
  <c r="Q2701" i="2"/>
  <c r="P2701" i="2"/>
  <c r="S2701" i="2" l="1"/>
  <c r="G2702" i="2"/>
  <c r="U2701" i="2"/>
  <c r="V2701" i="2" s="1"/>
  <c r="F2702" i="2" s="1"/>
  <c r="J2702" i="2" l="1"/>
  <c r="M2702" i="2" s="1"/>
  <c r="I2702" i="2"/>
  <c r="H2702" i="2"/>
  <c r="K2702" i="2" s="1"/>
  <c r="N2702" i="2" s="1"/>
  <c r="O2702" i="2" s="1"/>
  <c r="R2702" i="2" l="1"/>
  <c r="T2702" i="2" s="1"/>
  <c r="Q2702" i="2"/>
  <c r="P2702" i="2"/>
  <c r="U2702" i="2"/>
  <c r="V2702" i="2" l="1"/>
  <c r="F2703" i="2" s="1"/>
  <c r="S2702" i="2"/>
  <c r="G2703" i="2"/>
  <c r="J2703" i="2" l="1"/>
  <c r="M2703" i="2" s="1"/>
  <c r="I2703" i="2"/>
  <c r="H2703" i="2"/>
  <c r="K2703" i="2" s="1"/>
  <c r="N2703" i="2" s="1"/>
  <c r="O2703" i="2" s="1"/>
  <c r="R2703" i="2" l="1"/>
  <c r="T2703" i="2" s="1"/>
  <c r="Q2703" i="2"/>
  <c r="P2703" i="2"/>
  <c r="S2703" i="2" l="1"/>
  <c r="G2704" i="2"/>
  <c r="U2703" i="2"/>
  <c r="V2703" i="2" s="1"/>
  <c r="F2704" i="2" s="1"/>
  <c r="J2704" i="2" l="1"/>
  <c r="M2704" i="2" s="1"/>
  <c r="I2704" i="2"/>
  <c r="L2704" i="2" s="1"/>
  <c r="H2704" i="2"/>
  <c r="K2704" i="2" s="1"/>
  <c r="N2704" i="2" s="1"/>
  <c r="O2704" i="2" s="1"/>
  <c r="Q2704" i="2" l="1"/>
  <c r="P2704" i="2"/>
  <c r="R2704" i="2"/>
  <c r="T2704" i="2" s="1"/>
  <c r="U2704" i="2" l="1"/>
  <c r="V2704" i="2"/>
  <c r="F2705" i="2" s="1"/>
  <c r="S2704" i="2"/>
  <c r="G2705" i="2"/>
  <c r="J2705" i="2" l="1"/>
  <c r="M2705" i="2" s="1"/>
  <c r="I2705" i="2"/>
  <c r="L2705" i="2" s="1"/>
  <c r="H2705" i="2"/>
  <c r="K2705" i="2" s="1"/>
  <c r="N2705" i="2" s="1"/>
  <c r="O2705" i="2" s="1"/>
  <c r="R2705" i="2" l="1"/>
  <c r="T2705" i="2" s="1"/>
  <c r="Q2705" i="2"/>
  <c r="P2705" i="2"/>
  <c r="S2705" i="2" l="1"/>
  <c r="G2706" i="2"/>
  <c r="U2705" i="2"/>
  <c r="V2705" i="2" s="1"/>
  <c r="F2706" i="2" s="1"/>
  <c r="J2706" i="2" l="1"/>
  <c r="M2706" i="2" s="1"/>
  <c r="I2706" i="2"/>
  <c r="L2706" i="2" s="1"/>
  <c r="H2706" i="2"/>
  <c r="K2706" i="2" s="1"/>
  <c r="N2706" i="2" s="1"/>
  <c r="O2706" i="2" s="1"/>
  <c r="R2706" i="2" l="1"/>
  <c r="T2706" i="2" s="1"/>
  <c r="Q2706" i="2"/>
  <c r="P2706" i="2"/>
  <c r="S2706" i="2" l="1"/>
  <c r="G2707" i="2"/>
  <c r="U2706" i="2"/>
  <c r="V2706" i="2" s="1"/>
  <c r="F2707" i="2" s="1"/>
  <c r="J2707" i="2" l="1"/>
  <c r="M2707" i="2" s="1"/>
  <c r="I2707" i="2"/>
  <c r="L2707" i="2" s="1"/>
  <c r="H2707" i="2"/>
  <c r="K2707" i="2" s="1"/>
  <c r="N2707" i="2" s="1"/>
  <c r="O2707" i="2" s="1"/>
  <c r="R2707" i="2" l="1"/>
  <c r="T2707" i="2" s="1"/>
  <c r="Q2707" i="2"/>
  <c r="P2707" i="2"/>
  <c r="U2707" i="2"/>
  <c r="V2707" i="2" l="1"/>
  <c r="F2708" i="2" s="1"/>
  <c r="S2707" i="2"/>
  <c r="G2708" i="2"/>
  <c r="J2708" i="2" l="1"/>
  <c r="M2708" i="2" s="1"/>
  <c r="I2708" i="2"/>
  <c r="L2708" i="2" s="1"/>
  <c r="H2708" i="2"/>
  <c r="K2708" i="2" s="1"/>
  <c r="N2708" i="2" l="1"/>
  <c r="O2708" i="2" s="1"/>
  <c r="R2708" i="2" l="1"/>
  <c r="T2708" i="2" s="1"/>
  <c r="Q2708" i="2"/>
  <c r="P2708" i="2"/>
  <c r="S2708" i="2" l="1"/>
  <c r="G2709" i="2"/>
  <c r="U2708" i="2"/>
  <c r="V2708" i="2" s="1"/>
  <c r="F2709" i="2" s="1"/>
  <c r="J2709" i="2" l="1"/>
  <c r="M2709" i="2" s="1"/>
  <c r="I2709" i="2"/>
  <c r="L2709" i="2" s="1"/>
  <c r="H2709" i="2"/>
  <c r="K2709" i="2" s="1"/>
  <c r="N2709" i="2" s="1"/>
  <c r="O2709" i="2" s="1"/>
  <c r="R2709" i="2" l="1"/>
  <c r="T2709" i="2" s="1"/>
  <c r="Q2709" i="2"/>
  <c r="P2709" i="2"/>
  <c r="U2709" i="2"/>
  <c r="V2709" i="2" l="1"/>
  <c r="F2710" i="2" s="1"/>
  <c r="S2709" i="2"/>
  <c r="G2710" i="2"/>
  <c r="J2710" i="2" l="1"/>
  <c r="M2710" i="2" s="1"/>
  <c r="I2710" i="2"/>
  <c r="L2710" i="2" s="1"/>
  <c r="H2710" i="2"/>
  <c r="K2710" i="2" s="1"/>
  <c r="N2710" i="2" s="1"/>
  <c r="O2710" i="2" s="1"/>
  <c r="R2710" i="2" l="1"/>
  <c r="T2710" i="2" s="1"/>
  <c r="Q2710" i="2"/>
  <c r="P2710" i="2"/>
  <c r="S2710" i="2" l="1"/>
  <c r="G2711" i="2"/>
  <c r="U2710" i="2"/>
  <c r="V2710" i="2" s="1"/>
  <c r="F2711" i="2" s="1"/>
  <c r="J2711" i="2" l="1"/>
  <c r="M2711" i="2" s="1"/>
  <c r="I2711" i="2"/>
  <c r="L2711" i="2" s="1"/>
  <c r="H2711" i="2"/>
  <c r="K2711" i="2" s="1"/>
  <c r="N2711" i="2" l="1"/>
  <c r="O2711" i="2" s="1"/>
  <c r="P2711" i="2" s="1"/>
  <c r="Q2711" i="2" l="1"/>
  <c r="R2711" i="2"/>
  <c r="T2711" i="2" s="1"/>
  <c r="S2711" i="2"/>
  <c r="G2712" i="2"/>
  <c r="U2711" i="2"/>
  <c r="V2711" i="2"/>
  <c r="F2712" i="2" s="1"/>
  <c r="I2712" i="2" l="1"/>
  <c r="L2712" i="2" s="1"/>
  <c r="J2712" i="2"/>
  <c r="M2712" i="2" s="1"/>
  <c r="H2712" i="2"/>
  <c r="K2712" i="2" s="1"/>
  <c r="N2712" i="2" s="1"/>
  <c r="O2712" i="2" s="1"/>
  <c r="R2712" i="2" l="1"/>
  <c r="T2712" i="2" s="1"/>
  <c r="Q2712" i="2"/>
  <c r="P2712" i="2"/>
  <c r="S2712" i="2" l="1"/>
  <c r="G2713" i="2"/>
  <c r="U2712" i="2"/>
  <c r="V2712" i="2" s="1"/>
  <c r="F2713" i="2" s="1"/>
  <c r="J2713" i="2" l="1"/>
  <c r="M2713" i="2" s="1"/>
  <c r="I2713" i="2"/>
  <c r="L2713" i="2" s="1"/>
  <c r="H2713" i="2"/>
  <c r="K2713" i="2" s="1"/>
  <c r="N2713" i="2" s="1"/>
  <c r="O2713" i="2" s="1"/>
  <c r="U2713" i="2" l="1"/>
  <c r="R2713" i="2"/>
  <c r="T2713" i="2" s="1"/>
  <c r="Q2713" i="2"/>
  <c r="P2713" i="2"/>
  <c r="V2713" i="2" s="1"/>
  <c r="F2714" i="2" s="1"/>
  <c r="J2714" i="2" l="1"/>
  <c r="M2714" i="2" s="1"/>
  <c r="I2714" i="2"/>
  <c r="H2714" i="2"/>
  <c r="K2714" i="2" s="1"/>
  <c r="N2714" i="2" s="1"/>
  <c r="O2714" i="2" s="1"/>
  <c r="S2713" i="2"/>
  <c r="R2714" i="2"/>
  <c r="T2714" i="2" s="1"/>
  <c r="Q2714" i="2"/>
  <c r="P2714" i="2"/>
  <c r="U2714" i="2"/>
  <c r="V2714" i="2" l="1"/>
  <c r="F2715" i="2" s="1"/>
  <c r="J2715" i="2"/>
  <c r="M2715" i="2" s="1"/>
  <c r="H2715" i="2"/>
  <c r="K2715" i="2" s="1"/>
  <c r="N2715" i="2" s="1"/>
  <c r="O2715" i="2" s="1"/>
  <c r="S2714" i="2"/>
  <c r="G2715" i="2"/>
  <c r="U2715" i="2" l="1"/>
  <c r="R2715" i="2"/>
  <c r="T2715" i="2" s="1"/>
  <c r="Q2715" i="2"/>
  <c r="P2715" i="2"/>
  <c r="V2715" i="2" s="1"/>
  <c r="F2716" i="2" s="1"/>
  <c r="I2715" i="2"/>
  <c r="J2716" i="2" l="1"/>
  <c r="M2716" i="2" s="1"/>
  <c r="H2716" i="2"/>
  <c r="K2716" i="2" s="1"/>
  <c r="N2716" i="2" s="1"/>
  <c r="O2716" i="2" s="1"/>
  <c r="S2715" i="2"/>
  <c r="Q2716" i="2"/>
  <c r="P2716" i="2"/>
  <c r="U2716" i="2"/>
  <c r="R2716" i="2"/>
  <c r="T2716" i="2" s="1"/>
  <c r="G2716" i="2"/>
  <c r="G2717" i="2" l="1"/>
  <c r="V2716" i="2"/>
  <c r="F2717" i="2" s="1"/>
  <c r="J2717" i="2"/>
  <c r="M2717" i="2" s="1"/>
  <c r="I2717" i="2"/>
  <c r="H2717" i="2"/>
  <c r="K2717" i="2" s="1"/>
  <c r="N2717" i="2" s="1"/>
  <c r="O2717" i="2" s="1"/>
  <c r="S2716" i="2"/>
  <c r="I2716" i="2"/>
  <c r="U2717" i="2" l="1"/>
  <c r="R2717" i="2"/>
  <c r="T2717" i="2" s="1"/>
  <c r="Q2717" i="2"/>
  <c r="P2717" i="2"/>
  <c r="V2717" i="2" s="1"/>
  <c r="F2718" i="2" s="1"/>
  <c r="J2718" i="2" l="1"/>
  <c r="M2718" i="2" s="1"/>
  <c r="H2718" i="2"/>
  <c r="K2718" i="2" s="1"/>
  <c r="N2718" i="2" s="1"/>
  <c r="O2718" i="2" s="1"/>
  <c r="S2717" i="2"/>
  <c r="G2718" i="2"/>
  <c r="U2718" i="2" l="1"/>
  <c r="R2718" i="2"/>
  <c r="T2718" i="2" s="1"/>
  <c r="Q2718" i="2"/>
  <c r="P2718" i="2"/>
  <c r="V2718" i="2" s="1"/>
  <c r="F2719" i="2" s="1"/>
  <c r="I2718" i="2"/>
  <c r="J2719" i="2" l="1"/>
  <c r="M2719" i="2" s="1"/>
  <c r="H2719" i="2"/>
  <c r="K2719" i="2" s="1"/>
  <c r="N2719" i="2" s="1"/>
  <c r="O2719" i="2" s="1"/>
  <c r="S2718" i="2"/>
  <c r="G2719" i="2"/>
  <c r="R2719" i="2" l="1"/>
  <c r="T2719" i="2" s="1"/>
  <c r="Q2719" i="2"/>
  <c r="P2719" i="2"/>
  <c r="U2719" i="2"/>
  <c r="I2719" i="2"/>
  <c r="V2719" i="2" l="1"/>
  <c r="F2720" i="2" s="1"/>
  <c r="S2719" i="2"/>
  <c r="G2720" i="2"/>
  <c r="J2720" i="2" l="1"/>
  <c r="M2720" i="2" s="1"/>
  <c r="I2720" i="2"/>
  <c r="H2720" i="2"/>
  <c r="K2720" i="2" s="1"/>
  <c r="N2720" i="2" s="1"/>
  <c r="O2720" i="2" s="1"/>
  <c r="U2720" i="2" l="1"/>
  <c r="R2720" i="2"/>
  <c r="T2720" i="2" s="1"/>
  <c r="Q2720" i="2"/>
  <c r="P2720" i="2"/>
  <c r="V2720" i="2" s="1"/>
  <c r="F2721" i="2" s="1"/>
  <c r="J2721" i="2" l="1"/>
  <c r="M2721" i="2" s="1"/>
  <c r="H2721" i="2"/>
  <c r="K2721" i="2" s="1"/>
  <c r="N2721" i="2" s="1"/>
  <c r="O2721" i="2" s="1"/>
  <c r="S2720" i="2"/>
  <c r="G2721" i="2"/>
  <c r="R2721" i="2" l="1"/>
  <c r="T2721" i="2" s="1"/>
  <c r="Q2721" i="2"/>
  <c r="P2721" i="2"/>
  <c r="O2722" i="2"/>
  <c r="U2721" i="2"/>
  <c r="I2721" i="2"/>
  <c r="U2722" i="2" l="1"/>
  <c r="R2722" i="2"/>
  <c r="T2722" i="2" s="1"/>
  <c r="Q2722" i="2"/>
  <c r="V2721" i="2"/>
  <c r="F2722" i="2" s="1"/>
  <c r="S2721" i="2"/>
  <c r="G2722" i="2"/>
  <c r="G2723" i="2" s="1"/>
  <c r="J2722" i="2" l="1"/>
  <c r="M2722" i="2" s="1"/>
  <c r="I2722" i="2"/>
  <c r="H2722" i="2"/>
  <c r="K2722" i="2" l="1"/>
  <c r="N2722" i="2" s="1"/>
  <c r="P2722" i="2"/>
  <c r="V2722" i="2" l="1"/>
  <c r="F2723" i="2" s="1"/>
  <c r="S2722" i="2"/>
  <c r="J2723" i="2" l="1"/>
  <c r="M2723" i="2" s="1"/>
  <c r="I2723" i="2"/>
  <c r="H2723" i="2"/>
  <c r="K2723" i="2" s="1"/>
  <c r="N2723" i="2" s="1"/>
  <c r="O2723" i="2" s="1"/>
  <c r="P2723" i="2" l="1"/>
  <c r="U2723" i="2"/>
  <c r="R2723" i="2"/>
  <c r="T2723" i="2" s="1"/>
  <c r="Q2723" i="2"/>
  <c r="S2723" i="2" l="1"/>
  <c r="G2724" i="2"/>
  <c r="V2723" i="2"/>
  <c r="F2724" i="2" s="1"/>
  <c r="I2724" i="2" l="1"/>
  <c r="J2724" i="2"/>
  <c r="M2724" i="2" s="1"/>
  <c r="H2724" i="2"/>
  <c r="K2724" i="2" s="1"/>
  <c r="N2724" i="2" s="1"/>
  <c r="O2724" i="2" s="1"/>
  <c r="U2724" i="2" l="1"/>
  <c r="R2724" i="2"/>
  <c r="T2724" i="2" s="1"/>
  <c r="Q2724" i="2"/>
  <c r="P2724" i="2"/>
  <c r="V2724" i="2" s="1"/>
  <c r="F2725" i="2" s="1"/>
  <c r="J2725" i="2" l="1"/>
  <c r="M2725" i="2" s="1"/>
  <c r="H2725" i="2"/>
  <c r="K2725" i="2" s="1"/>
  <c r="N2725" i="2" s="1"/>
  <c r="O2725" i="2" s="1"/>
  <c r="S2724" i="2"/>
  <c r="G2725" i="2"/>
  <c r="U2725" i="2" l="1"/>
  <c r="R2725" i="2"/>
  <c r="T2725" i="2" s="1"/>
  <c r="Q2725" i="2"/>
  <c r="P2725" i="2"/>
  <c r="V2725" i="2" s="1"/>
  <c r="F2726" i="2" s="1"/>
  <c r="I2725" i="2"/>
  <c r="J2726" i="2" l="1"/>
  <c r="M2726" i="2" s="1"/>
  <c r="H2726" i="2"/>
  <c r="K2726" i="2" s="1"/>
  <c r="S2725" i="2"/>
  <c r="G2726" i="2"/>
  <c r="I2726" i="2" l="1"/>
  <c r="L2726" i="2" s="1"/>
  <c r="N2726" i="2" s="1"/>
  <c r="O2726" i="2" s="1"/>
  <c r="R2726" i="2" l="1"/>
  <c r="T2726" i="2" s="1"/>
  <c r="Q2726" i="2"/>
  <c r="P2726" i="2"/>
  <c r="O2727" i="2"/>
  <c r="U2726" i="2"/>
  <c r="U2727" i="2" l="1"/>
  <c r="R2727" i="2"/>
  <c r="T2727" i="2" s="1"/>
  <c r="P2727" i="2"/>
  <c r="V2726" i="2"/>
  <c r="F2727" i="2" s="1"/>
  <c r="S2726" i="2"/>
  <c r="G2727" i="2"/>
  <c r="J2727" i="2" l="1"/>
  <c r="M2727" i="2" s="1"/>
  <c r="I2727" i="2"/>
  <c r="Q2727" i="2" s="1"/>
  <c r="S2727" i="2" s="1"/>
  <c r="H2727" i="2"/>
  <c r="K2727" i="2" s="1"/>
  <c r="N2727" i="2" s="1"/>
  <c r="V2727" i="2" l="1"/>
  <c r="F2728" i="2" s="1"/>
  <c r="G2728" i="2"/>
  <c r="J2728" i="2" l="1"/>
  <c r="M2728" i="2" s="1"/>
  <c r="I2728" i="2"/>
  <c r="H2728" i="2"/>
  <c r="K2728" i="2" s="1"/>
  <c r="N2728" i="2" s="1"/>
  <c r="O2728" i="2" s="1"/>
  <c r="Q2728" i="2" l="1"/>
  <c r="P2728" i="2"/>
  <c r="O2729" i="2"/>
  <c r="R2728" i="2"/>
  <c r="T2728" i="2" s="1"/>
  <c r="U2728" i="2" l="1"/>
  <c r="V2728" i="2" s="1"/>
  <c r="F2729" i="2" s="1"/>
  <c r="Q2729" i="2"/>
  <c r="P2729" i="2"/>
  <c r="S2728" i="2"/>
  <c r="G2729" i="2"/>
  <c r="G2730" i="2" s="1"/>
  <c r="J2729" i="2" l="1"/>
  <c r="I2729" i="2"/>
  <c r="L2729" i="2" s="1"/>
  <c r="H2729" i="2"/>
  <c r="K2729" i="2" s="1"/>
  <c r="S2729" i="2"/>
  <c r="M2729" i="2" l="1"/>
  <c r="N2729" i="2" s="1"/>
  <c r="R2729" i="2"/>
  <c r="T2729" i="2" l="1"/>
  <c r="U2729" i="2"/>
  <c r="V2729" i="2" s="1"/>
  <c r="F2730" i="2" s="1"/>
  <c r="J2730" i="2" l="1"/>
  <c r="M2730" i="2" s="1"/>
  <c r="I2730" i="2"/>
  <c r="L2730" i="2" s="1"/>
  <c r="H2730" i="2"/>
  <c r="K2730" i="2" s="1"/>
  <c r="N2730" i="2" s="1"/>
  <c r="O2730" i="2" s="1"/>
  <c r="R2730" i="2" l="1"/>
  <c r="T2730" i="2" s="1"/>
  <c r="Q2730" i="2"/>
  <c r="P2730" i="2"/>
  <c r="S2730" i="2" l="1"/>
  <c r="G2731" i="2"/>
  <c r="U2730" i="2"/>
  <c r="V2730" i="2" s="1"/>
  <c r="F2731" i="2" s="1"/>
  <c r="J2731" i="2" l="1"/>
  <c r="M2731" i="2" s="1"/>
  <c r="I2731" i="2"/>
  <c r="L2731" i="2" s="1"/>
  <c r="H2731" i="2"/>
  <c r="K2731" i="2" s="1"/>
  <c r="N2731" i="2" s="1"/>
  <c r="O2731" i="2" s="1"/>
  <c r="R2731" i="2" l="1"/>
  <c r="T2731" i="2" s="1"/>
  <c r="Q2731" i="2"/>
  <c r="P2731" i="2"/>
  <c r="U2731" i="2"/>
  <c r="V2731" i="2" l="1"/>
  <c r="F2732" i="2" s="1"/>
  <c r="S2731" i="2"/>
  <c r="G2732" i="2"/>
  <c r="J2732" i="2" l="1"/>
  <c r="M2732" i="2" s="1"/>
  <c r="I2732" i="2"/>
  <c r="L2732" i="2" s="1"/>
  <c r="H2732" i="2"/>
  <c r="K2732" i="2" s="1"/>
  <c r="N2732" i="2" l="1"/>
  <c r="O2732" i="2" s="1"/>
  <c r="R2732" i="2" s="1"/>
  <c r="T2732" i="2" s="1"/>
  <c r="Q2732" i="2" l="1"/>
  <c r="P2732" i="2"/>
  <c r="S2732" i="2"/>
  <c r="G2733" i="2"/>
  <c r="U2732" i="2"/>
  <c r="V2732" i="2" s="1"/>
  <c r="F2733" i="2" s="1"/>
  <c r="J2733" i="2" l="1"/>
  <c r="M2733" i="2" s="1"/>
  <c r="I2733" i="2"/>
  <c r="L2733" i="2" s="1"/>
  <c r="H2733" i="2"/>
  <c r="K2733" i="2" s="1"/>
  <c r="N2733" i="2" s="1"/>
  <c r="O2733" i="2" s="1"/>
  <c r="R2733" i="2" l="1"/>
  <c r="T2733" i="2" s="1"/>
  <c r="Q2733" i="2"/>
  <c r="P2733" i="2"/>
  <c r="U2733" i="2" l="1"/>
  <c r="V2733" i="2" s="1"/>
  <c r="F2734" i="2" s="1"/>
  <c r="S2733" i="2"/>
  <c r="G2734" i="2"/>
  <c r="J2734" i="2" l="1"/>
  <c r="M2734" i="2" s="1"/>
  <c r="I2734" i="2"/>
  <c r="L2734" i="2" s="1"/>
  <c r="H2734" i="2"/>
  <c r="K2734" i="2" s="1"/>
  <c r="N2734" i="2" l="1"/>
  <c r="O2734" i="2" s="1"/>
  <c r="U2734" i="2" l="1"/>
  <c r="R2734" i="2"/>
  <c r="T2734" i="2" s="1"/>
  <c r="Q2734" i="2"/>
  <c r="P2734" i="2"/>
  <c r="V2734" i="2" s="1"/>
  <c r="F2735" i="2" s="1"/>
  <c r="J2735" i="2" l="1"/>
  <c r="M2735" i="2" s="1"/>
  <c r="H2735" i="2"/>
  <c r="K2735" i="2" s="1"/>
  <c r="S2734" i="2"/>
  <c r="G2735" i="2"/>
  <c r="I2735" i="2" l="1"/>
  <c r="L2735" i="2" l="1"/>
  <c r="N2735" i="2" s="1"/>
  <c r="O2735" i="2" s="1"/>
  <c r="Q2735" i="2" s="1"/>
  <c r="P2735" i="2" l="1"/>
  <c r="U2735" i="2"/>
  <c r="R2735" i="2"/>
  <c r="T2735" i="2" s="1"/>
  <c r="S2735" i="2"/>
  <c r="V2735" i="2"/>
  <c r="F2736" i="2" s="1"/>
  <c r="G2736" i="2"/>
  <c r="I2736" i="2" l="1"/>
  <c r="J2736" i="2"/>
  <c r="M2736" i="2" s="1"/>
  <c r="H2736" i="2"/>
  <c r="K2736" i="2" s="1"/>
  <c r="N2736" i="2" s="1"/>
  <c r="O2736" i="2" s="1"/>
  <c r="U2736" i="2" l="1"/>
  <c r="R2736" i="2"/>
  <c r="T2736" i="2" s="1"/>
  <c r="Q2736" i="2"/>
  <c r="P2736" i="2"/>
  <c r="S2736" i="2" l="1"/>
  <c r="G2737" i="2"/>
  <c r="V2736" i="2"/>
  <c r="F2737" i="2" s="1"/>
  <c r="J2737" i="2" l="1"/>
  <c r="M2737" i="2" s="1"/>
  <c r="I2737" i="2"/>
  <c r="H2737" i="2"/>
  <c r="K2737" i="2" s="1"/>
  <c r="N2737" i="2" s="1"/>
  <c r="O2737" i="2" s="1"/>
  <c r="U2737" i="2" l="1"/>
  <c r="R2737" i="2"/>
  <c r="T2737" i="2" s="1"/>
  <c r="Q2737" i="2"/>
  <c r="P2737" i="2"/>
  <c r="V2737" i="2" s="1"/>
  <c r="F2738" i="2" s="1"/>
  <c r="J2738" i="2"/>
  <c r="M2738" i="2" s="1"/>
  <c r="I2738" i="2"/>
  <c r="H2738" i="2"/>
  <c r="K2738" i="2" s="1"/>
  <c r="N2738" i="2" s="1"/>
  <c r="O2738" i="2" s="1"/>
  <c r="S2737" i="2" l="1"/>
  <c r="R2738" i="2"/>
  <c r="T2738" i="2" s="1"/>
  <c r="Q2738" i="2"/>
  <c r="P2738" i="2"/>
  <c r="U2738" i="2"/>
  <c r="V2738" i="2" l="1"/>
  <c r="F2739" i="2" s="1"/>
  <c r="S2738" i="2"/>
  <c r="G2739" i="2"/>
  <c r="J2739" i="2" l="1"/>
  <c r="M2739" i="2" s="1"/>
  <c r="I2739" i="2"/>
  <c r="H2739" i="2"/>
  <c r="K2739" i="2" s="1"/>
  <c r="N2739" i="2" s="1"/>
  <c r="O2739" i="2" s="1"/>
  <c r="U2739" i="2" l="1"/>
  <c r="R2739" i="2"/>
  <c r="T2739" i="2" s="1"/>
  <c r="Q2739" i="2"/>
  <c r="P2739" i="2"/>
  <c r="S2739" i="2" l="1"/>
  <c r="G2740" i="2"/>
  <c r="V2739" i="2"/>
  <c r="F2740" i="2" s="1"/>
  <c r="J2740" i="2" l="1"/>
  <c r="M2740" i="2" s="1"/>
  <c r="I2740" i="2"/>
  <c r="H2740" i="2"/>
  <c r="K2740" i="2" s="1"/>
  <c r="N2740" i="2" s="1"/>
  <c r="O2740" i="2" s="1"/>
  <c r="Q2740" i="2" l="1"/>
  <c r="P2740" i="2"/>
  <c r="U2740" i="2"/>
  <c r="R2740" i="2"/>
  <c r="T2740" i="2" s="1"/>
  <c r="V2740" i="2" l="1"/>
  <c r="F2741" i="2" s="1"/>
  <c r="S2740" i="2"/>
  <c r="G2741" i="2"/>
  <c r="J2741" i="2" l="1"/>
  <c r="M2741" i="2" s="1"/>
  <c r="I2741" i="2"/>
  <c r="H2741" i="2"/>
  <c r="K2741" i="2" s="1"/>
  <c r="N2741" i="2" s="1"/>
  <c r="O2741" i="2" s="1"/>
  <c r="U2741" i="2" l="1"/>
  <c r="R2741" i="2"/>
  <c r="T2741" i="2" s="1"/>
  <c r="Q2741" i="2"/>
  <c r="P2741" i="2"/>
  <c r="S2741" i="2" l="1"/>
  <c r="G2742" i="2"/>
  <c r="V2741" i="2"/>
  <c r="F2742" i="2" s="1"/>
  <c r="J2742" i="2" l="1"/>
  <c r="M2742" i="2" s="1"/>
  <c r="I2742" i="2"/>
  <c r="H2742" i="2"/>
  <c r="K2742" i="2" s="1"/>
  <c r="N2742" i="2" s="1"/>
  <c r="O2742" i="2" s="1"/>
  <c r="U2742" i="2" l="1"/>
  <c r="R2742" i="2"/>
  <c r="T2742" i="2" s="1"/>
  <c r="Q2742" i="2"/>
  <c r="P2742" i="2"/>
  <c r="V2742" i="2" s="1"/>
  <c r="F2743" i="2" s="1"/>
  <c r="J2743" i="2" l="1"/>
  <c r="M2743" i="2" s="1"/>
  <c r="H2743" i="2"/>
  <c r="K2743" i="2" s="1"/>
  <c r="N2743" i="2" s="1"/>
  <c r="O2743" i="2" s="1"/>
  <c r="S2742" i="2"/>
  <c r="G2743" i="2"/>
  <c r="I2743" i="2" l="1"/>
  <c r="R2743" i="2"/>
  <c r="T2743" i="2" s="1"/>
  <c r="Q2743" i="2"/>
  <c r="P2743" i="2"/>
  <c r="U2743" i="2"/>
  <c r="V2743" i="2" l="1"/>
  <c r="F2744" i="2" s="1"/>
  <c r="S2743" i="2"/>
  <c r="J2744" i="2"/>
  <c r="M2744" i="2" s="1"/>
  <c r="H2744" i="2"/>
  <c r="K2744" i="2" s="1"/>
  <c r="N2744" i="2" s="1"/>
  <c r="O2744" i="2" s="1"/>
  <c r="G2744" i="2"/>
  <c r="I2744" i="2" l="1"/>
  <c r="U2744" i="2"/>
  <c r="R2744" i="2"/>
  <c r="T2744" i="2" s="1"/>
  <c r="Q2744" i="2"/>
  <c r="P2744" i="2"/>
  <c r="V2744" i="2" s="1"/>
  <c r="F2745" i="2" s="1"/>
  <c r="S2744" i="2" l="1"/>
  <c r="J2745" i="2"/>
  <c r="M2745" i="2" s="1"/>
  <c r="H2745" i="2"/>
  <c r="K2745" i="2" s="1"/>
  <c r="N2745" i="2" s="1"/>
  <c r="O2745" i="2" s="1"/>
  <c r="G2745" i="2"/>
  <c r="R2745" i="2" l="1"/>
  <c r="T2745" i="2" s="1"/>
  <c r="Q2745" i="2"/>
  <c r="P2745" i="2"/>
  <c r="U2745" i="2"/>
  <c r="G2746" i="2"/>
  <c r="I2745" i="2"/>
  <c r="S2745" i="2" l="1"/>
  <c r="V2745" i="2"/>
  <c r="F2746" i="2" s="1"/>
  <c r="J2746" i="2" l="1"/>
  <c r="M2746" i="2" s="1"/>
  <c r="I2746" i="2"/>
  <c r="H2746" i="2"/>
  <c r="K2746" i="2" s="1"/>
  <c r="N2746" i="2" s="1"/>
  <c r="O2746" i="2" s="1"/>
  <c r="U2746" i="2" l="1"/>
  <c r="R2746" i="2"/>
  <c r="T2746" i="2" s="1"/>
  <c r="Q2746" i="2"/>
  <c r="P2746" i="2"/>
  <c r="V2746" i="2" s="1"/>
  <c r="F2747" i="2" s="1"/>
  <c r="J2747" i="2" l="1"/>
  <c r="M2747" i="2" s="1"/>
  <c r="H2747" i="2"/>
  <c r="K2747" i="2" s="1"/>
  <c r="S2746" i="2"/>
  <c r="G2747" i="2"/>
  <c r="I2747" i="2" s="1"/>
  <c r="N2747" i="2" l="1"/>
  <c r="O2747" i="2" s="1"/>
  <c r="P2747" i="2" l="1"/>
  <c r="O2748" i="2"/>
  <c r="U2747" i="2"/>
  <c r="R2747" i="2"/>
  <c r="T2747" i="2" s="1"/>
  <c r="Q2747" i="2"/>
  <c r="V2747" i="2" l="1"/>
  <c r="F2748" i="2" s="1"/>
  <c r="S2747" i="2"/>
  <c r="G2748" i="2"/>
  <c r="I2748" i="2"/>
  <c r="J2748" i="2"/>
  <c r="M2748" i="2" s="1"/>
  <c r="H2748" i="2"/>
  <c r="K2748" i="2" s="1"/>
  <c r="N2748" i="2" s="1"/>
  <c r="U2748" i="2"/>
  <c r="R2748" i="2"/>
  <c r="T2748" i="2" s="1"/>
  <c r="Q2748" i="2"/>
  <c r="P2748" i="2"/>
  <c r="V2748" i="2" s="1"/>
  <c r="F2749" i="2" s="1"/>
  <c r="J2749" i="2" l="1"/>
  <c r="M2749" i="2" s="1"/>
  <c r="H2749" i="2"/>
  <c r="K2749" i="2" s="1"/>
  <c r="N2749" i="2" s="1"/>
  <c r="O2749" i="2" s="1"/>
  <c r="S2748" i="2"/>
  <c r="G2749" i="2"/>
  <c r="O2750" i="2" l="1"/>
  <c r="R2749" i="2"/>
  <c r="T2749" i="2" s="1"/>
  <c r="Q2749" i="2"/>
  <c r="P2749" i="2"/>
  <c r="G2750" i="2"/>
  <c r="I2749" i="2"/>
  <c r="S2749" i="2" l="1"/>
  <c r="U2749" i="2"/>
  <c r="V2749" i="2" s="1"/>
  <c r="F2750" i="2" s="1"/>
  <c r="Q2750" i="2"/>
  <c r="P2750" i="2"/>
  <c r="J2750" i="2" l="1"/>
  <c r="I2750" i="2"/>
  <c r="H2750" i="2"/>
  <c r="K2750" i="2" s="1"/>
  <c r="S2750" i="2"/>
  <c r="G2751" i="2"/>
  <c r="M2750" i="2" l="1"/>
  <c r="N2750" i="2" s="1"/>
  <c r="R2750" i="2"/>
  <c r="T2750" i="2" l="1"/>
  <c r="U2750" i="2"/>
  <c r="V2750" i="2" s="1"/>
  <c r="F2751" i="2" s="1"/>
  <c r="J2751" i="2" l="1"/>
  <c r="M2751" i="2" s="1"/>
  <c r="I2751" i="2"/>
  <c r="L2751" i="2" s="1"/>
  <c r="H2751" i="2"/>
  <c r="K2751" i="2" s="1"/>
  <c r="N2751" i="2" l="1"/>
  <c r="O2751" i="2" s="1"/>
  <c r="R2751" i="2" s="1"/>
  <c r="T2751" i="2" s="1"/>
  <c r="P2751" i="2" l="1"/>
  <c r="Q2751" i="2"/>
  <c r="S2751" i="2"/>
  <c r="G2752" i="2"/>
  <c r="U2751" i="2"/>
  <c r="V2751" i="2" s="1"/>
  <c r="F2752" i="2" s="1"/>
  <c r="J2752" i="2" l="1"/>
  <c r="M2752" i="2" s="1"/>
  <c r="I2752" i="2"/>
  <c r="L2752" i="2" s="1"/>
  <c r="H2752" i="2"/>
  <c r="K2752" i="2" s="1"/>
  <c r="N2752" i="2" l="1"/>
  <c r="O2752" i="2" s="1"/>
  <c r="Q2752" i="2" s="1"/>
  <c r="R2752" i="2" l="1"/>
  <c r="T2752" i="2" s="1"/>
  <c r="P2752" i="2"/>
  <c r="U2752" i="2"/>
  <c r="V2752" i="2"/>
  <c r="F2753" i="2" s="1"/>
  <c r="S2752" i="2"/>
  <c r="G2753" i="2"/>
  <c r="J2753" i="2" l="1"/>
  <c r="M2753" i="2" s="1"/>
  <c r="I2753" i="2"/>
  <c r="L2753" i="2" s="1"/>
  <c r="H2753" i="2"/>
  <c r="K2753" i="2" s="1"/>
  <c r="N2753" i="2" s="1"/>
  <c r="O2753" i="2" s="1"/>
  <c r="R2753" i="2" l="1"/>
  <c r="T2753" i="2" s="1"/>
  <c r="Q2753" i="2"/>
  <c r="P2753" i="2"/>
  <c r="S2753" i="2" l="1"/>
  <c r="G2754" i="2"/>
  <c r="U2753" i="2"/>
  <c r="V2753" i="2" s="1"/>
  <c r="F2754" i="2" s="1"/>
  <c r="J2754" i="2" l="1"/>
  <c r="M2754" i="2" s="1"/>
  <c r="I2754" i="2"/>
  <c r="L2754" i="2" s="1"/>
  <c r="H2754" i="2"/>
  <c r="K2754" i="2" s="1"/>
  <c r="N2754" i="2" s="1"/>
  <c r="O2754" i="2" s="1"/>
  <c r="R2754" i="2" l="1"/>
  <c r="T2754" i="2" s="1"/>
  <c r="Q2754" i="2"/>
  <c r="P2754" i="2"/>
  <c r="S2754" i="2" l="1"/>
  <c r="G2755" i="2"/>
  <c r="U2754" i="2"/>
  <c r="V2754" i="2" s="1"/>
  <c r="F2755" i="2" s="1"/>
  <c r="J2755" i="2" l="1"/>
  <c r="M2755" i="2" s="1"/>
  <c r="I2755" i="2"/>
  <c r="L2755" i="2" s="1"/>
  <c r="H2755" i="2"/>
  <c r="K2755" i="2" s="1"/>
  <c r="N2755" i="2" l="1"/>
  <c r="O2755" i="2" s="1"/>
  <c r="R2755" i="2" s="1"/>
  <c r="T2755" i="2" s="1"/>
  <c r="U2755" i="2" l="1"/>
  <c r="V2755" i="2" s="1"/>
  <c r="F2756" i="2" s="1"/>
  <c r="P2755" i="2"/>
  <c r="Q2755" i="2"/>
  <c r="S2755" i="2"/>
  <c r="G2756" i="2"/>
  <c r="J2756" i="2" l="1"/>
  <c r="M2756" i="2" s="1"/>
  <c r="I2756" i="2"/>
  <c r="L2756" i="2" s="1"/>
  <c r="H2756" i="2"/>
  <c r="K2756" i="2" s="1"/>
  <c r="N2756" i="2" l="1"/>
  <c r="O2756" i="2" s="1"/>
  <c r="R2756" i="2" s="1"/>
  <c r="T2756" i="2" s="1"/>
  <c r="P2756" i="2" l="1"/>
  <c r="Q2756" i="2"/>
  <c r="S2756" i="2"/>
  <c r="G2757" i="2"/>
  <c r="U2756" i="2"/>
  <c r="V2756" i="2" s="1"/>
  <c r="F2757" i="2" s="1"/>
  <c r="J2757" i="2" l="1"/>
  <c r="M2757" i="2" s="1"/>
  <c r="I2757" i="2"/>
  <c r="L2757" i="2" s="1"/>
  <c r="H2757" i="2"/>
  <c r="K2757" i="2" s="1"/>
  <c r="N2757" i="2" s="1"/>
  <c r="O2757" i="2" s="1"/>
  <c r="R2757" i="2" l="1"/>
  <c r="T2757" i="2" s="1"/>
  <c r="Q2757" i="2"/>
  <c r="P2757" i="2"/>
  <c r="U2757" i="2"/>
  <c r="V2757" i="2" l="1"/>
  <c r="F2758" i="2" s="1"/>
  <c r="S2757" i="2"/>
  <c r="G2758" i="2"/>
  <c r="J2758" i="2" l="1"/>
  <c r="M2758" i="2" s="1"/>
  <c r="I2758" i="2"/>
  <c r="L2758" i="2" s="1"/>
  <c r="H2758" i="2"/>
  <c r="K2758" i="2" s="1"/>
  <c r="N2758" i="2" l="1"/>
  <c r="O2758" i="2" s="1"/>
  <c r="R2758" i="2" s="1"/>
  <c r="T2758" i="2" s="1"/>
  <c r="Q2758" i="2" l="1"/>
  <c r="P2758" i="2"/>
  <c r="S2758" i="2"/>
  <c r="G2759" i="2"/>
  <c r="U2758" i="2"/>
  <c r="V2758" i="2" s="1"/>
  <c r="F2759" i="2" s="1"/>
  <c r="J2759" i="2" l="1"/>
  <c r="M2759" i="2" s="1"/>
  <c r="I2759" i="2"/>
  <c r="L2759" i="2" s="1"/>
  <c r="H2759" i="2"/>
  <c r="K2759" i="2" s="1"/>
  <c r="N2759" i="2" s="1"/>
  <c r="O2759" i="2" s="1"/>
  <c r="P2759" i="2" l="1"/>
  <c r="R2759" i="2"/>
  <c r="T2759" i="2" s="1"/>
  <c r="Q2759" i="2"/>
  <c r="S2759" i="2" l="1"/>
  <c r="G2760" i="2"/>
  <c r="U2759" i="2"/>
  <c r="V2759" i="2" s="1"/>
  <c r="F2760" i="2" s="1"/>
  <c r="I2760" i="2" l="1"/>
  <c r="L2760" i="2" s="1"/>
  <c r="J2760" i="2"/>
  <c r="M2760" i="2" s="1"/>
  <c r="H2760" i="2"/>
  <c r="K2760" i="2" s="1"/>
  <c r="N2760" i="2" l="1"/>
  <c r="O2760" i="2" s="1"/>
  <c r="R2760" i="2" s="1"/>
  <c r="T2760" i="2" s="1"/>
  <c r="Q2760" i="2" l="1"/>
  <c r="P2760" i="2"/>
  <c r="S2760" i="2"/>
  <c r="G2761" i="2"/>
  <c r="U2760" i="2"/>
  <c r="V2760" i="2" s="1"/>
  <c r="F2761" i="2" s="1"/>
  <c r="J2761" i="2" l="1"/>
  <c r="M2761" i="2" s="1"/>
  <c r="I2761" i="2"/>
  <c r="L2761" i="2" s="1"/>
  <c r="H2761" i="2"/>
  <c r="K2761" i="2" s="1"/>
  <c r="N2761" i="2" s="1"/>
  <c r="O2761" i="2" s="1"/>
  <c r="R2761" i="2" l="1"/>
  <c r="T2761" i="2" s="1"/>
  <c r="Q2761" i="2"/>
  <c r="P2761" i="2"/>
  <c r="S2761" i="2" l="1"/>
  <c r="U2761" i="2"/>
  <c r="V2761" i="2" s="1"/>
  <c r="F2762" i="2" s="1"/>
  <c r="J2762" i="2" l="1"/>
  <c r="M2762" i="2" s="1"/>
  <c r="I2762" i="2"/>
  <c r="H2762" i="2"/>
  <c r="K2762" i="2" s="1"/>
  <c r="N2762" i="2" s="1"/>
  <c r="O2762" i="2" s="1"/>
  <c r="R2762" i="2" l="1"/>
  <c r="T2762" i="2" s="1"/>
  <c r="Q2762" i="2"/>
  <c r="P2762" i="2"/>
  <c r="U2762" i="2"/>
  <c r="V2762" i="2" l="1"/>
  <c r="F2763" i="2" s="1"/>
  <c r="S2762" i="2"/>
  <c r="G2763" i="2"/>
  <c r="J2763" i="2" l="1"/>
  <c r="M2763" i="2" s="1"/>
  <c r="I2763" i="2"/>
  <c r="H2763" i="2"/>
  <c r="K2763" i="2" s="1"/>
  <c r="N2763" i="2" s="1"/>
  <c r="O2763" i="2" s="1"/>
  <c r="R2763" i="2" l="1"/>
  <c r="T2763" i="2" s="1"/>
  <c r="Q2763" i="2"/>
  <c r="P2763" i="2"/>
  <c r="S2763" i="2" l="1"/>
  <c r="G2764" i="2"/>
  <c r="U2763" i="2"/>
  <c r="V2763" i="2" s="1"/>
  <c r="F2764" i="2" s="1"/>
  <c r="J2764" i="2" l="1"/>
  <c r="M2764" i="2" s="1"/>
  <c r="I2764" i="2"/>
  <c r="H2764" i="2"/>
  <c r="K2764" i="2" s="1"/>
  <c r="N2764" i="2" s="1"/>
  <c r="O2764" i="2" s="1"/>
  <c r="Q2764" i="2" l="1"/>
  <c r="P2764" i="2"/>
  <c r="R2764" i="2"/>
  <c r="T2764" i="2" s="1"/>
  <c r="U2764" i="2" l="1"/>
  <c r="V2764" i="2"/>
  <c r="F2765" i="2" s="1"/>
  <c r="S2764" i="2"/>
  <c r="G2765" i="2"/>
  <c r="J2765" i="2" l="1"/>
  <c r="M2765" i="2" s="1"/>
  <c r="I2765" i="2"/>
  <c r="H2765" i="2"/>
  <c r="K2765" i="2" s="1"/>
  <c r="N2765" i="2" s="1"/>
  <c r="O2765" i="2" s="1"/>
  <c r="R2765" i="2" l="1"/>
  <c r="T2765" i="2" s="1"/>
  <c r="Q2765" i="2"/>
  <c r="P2765" i="2"/>
  <c r="S2765" i="2" l="1"/>
  <c r="G2766" i="2"/>
  <c r="U2765" i="2"/>
  <c r="V2765" i="2" s="1"/>
  <c r="F2766" i="2" s="1"/>
  <c r="J2766" i="2" l="1"/>
  <c r="M2766" i="2" s="1"/>
  <c r="I2766" i="2"/>
  <c r="H2766" i="2"/>
  <c r="K2766" i="2" s="1"/>
  <c r="N2766" i="2" s="1"/>
  <c r="O2766" i="2" s="1"/>
  <c r="R2766" i="2" l="1"/>
  <c r="T2766" i="2" s="1"/>
  <c r="Q2766" i="2"/>
  <c r="P2766" i="2"/>
  <c r="S2766" i="2" l="1"/>
  <c r="G2767" i="2"/>
  <c r="U2766" i="2"/>
  <c r="V2766" i="2" s="1"/>
  <c r="F2767" i="2" s="1"/>
  <c r="J2767" i="2" l="1"/>
  <c r="M2767" i="2" s="1"/>
  <c r="I2767" i="2"/>
  <c r="H2767" i="2"/>
  <c r="K2767" i="2" s="1"/>
  <c r="N2767" i="2" s="1"/>
  <c r="O2767" i="2" s="1"/>
  <c r="R2767" i="2" l="1"/>
  <c r="T2767" i="2" s="1"/>
  <c r="Q2767" i="2"/>
  <c r="P2767" i="2"/>
  <c r="U2767" i="2"/>
  <c r="V2767" i="2" l="1"/>
  <c r="F2768" i="2" s="1"/>
  <c r="S2767" i="2"/>
  <c r="G2768" i="2"/>
  <c r="J2768" i="2" l="1"/>
  <c r="M2768" i="2" s="1"/>
  <c r="I2768" i="2"/>
  <c r="H2768" i="2"/>
  <c r="K2768" i="2" s="1"/>
  <c r="N2768" i="2" s="1"/>
  <c r="O2768" i="2" s="1"/>
  <c r="R2768" i="2" l="1"/>
  <c r="T2768" i="2" s="1"/>
  <c r="Q2768" i="2"/>
  <c r="P2768" i="2"/>
  <c r="S2768" i="2" l="1"/>
  <c r="G2769" i="2"/>
  <c r="U2768" i="2"/>
  <c r="V2768" i="2" s="1"/>
  <c r="F2769" i="2" s="1"/>
  <c r="J2769" i="2" l="1"/>
  <c r="M2769" i="2" s="1"/>
  <c r="I2769" i="2"/>
  <c r="H2769" i="2"/>
  <c r="K2769" i="2" s="1"/>
  <c r="N2769" i="2" s="1"/>
  <c r="O2769" i="2" s="1"/>
  <c r="R2769" i="2" l="1"/>
  <c r="T2769" i="2" s="1"/>
  <c r="Q2769" i="2"/>
  <c r="P2769" i="2"/>
  <c r="U2769" i="2"/>
  <c r="V2769" i="2" l="1"/>
  <c r="F2770" i="2" s="1"/>
  <c r="S2769" i="2"/>
  <c r="G2770" i="2"/>
  <c r="J2770" i="2" l="1"/>
  <c r="M2770" i="2" s="1"/>
  <c r="I2770" i="2"/>
  <c r="H2770" i="2"/>
  <c r="K2770" i="2" s="1"/>
  <c r="N2770" i="2" s="1"/>
  <c r="O2770" i="2" s="1"/>
  <c r="R2770" i="2" l="1"/>
  <c r="T2770" i="2" s="1"/>
  <c r="Q2770" i="2"/>
  <c r="P2770" i="2"/>
  <c r="S2770" i="2" l="1"/>
  <c r="G2771" i="2"/>
  <c r="U2770" i="2"/>
  <c r="V2770" i="2" s="1"/>
  <c r="F2771" i="2" s="1"/>
  <c r="J2771" i="2" l="1"/>
  <c r="M2771" i="2" s="1"/>
  <c r="I2771" i="2"/>
  <c r="H2771" i="2"/>
  <c r="K2771" i="2" s="1"/>
  <c r="N2771" i="2" s="1"/>
  <c r="O2771" i="2" s="1"/>
  <c r="P2771" i="2" l="1"/>
  <c r="R2771" i="2"/>
  <c r="T2771" i="2" s="1"/>
  <c r="Q2771" i="2"/>
  <c r="S2771" i="2" l="1"/>
  <c r="G2772" i="2"/>
  <c r="U2771" i="2"/>
  <c r="V2771" i="2"/>
  <c r="F2772" i="2" s="1"/>
  <c r="I2772" i="2" l="1"/>
  <c r="J2772" i="2"/>
  <c r="M2772" i="2" s="1"/>
  <c r="H2772" i="2"/>
  <c r="K2772" i="2" s="1"/>
  <c r="N2772" i="2" s="1"/>
  <c r="O2772" i="2" s="1"/>
  <c r="R2772" i="2" l="1"/>
  <c r="T2772" i="2" s="1"/>
  <c r="Q2772" i="2"/>
  <c r="P2772" i="2"/>
  <c r="S2772" i="2" l="1"/>
  <c r="G2773" i="2"/>
  <c r="U2772" i="2"/>
  <c r="V2772" i="2" s="1"/>
  <c r="F2773" i="2" s="1"/>
  <c r="J2773" i="2" l="1"/>
  <c r="M2773" i="2" s="1"/>
  <c r="I2773" i="2"/>
  <c r="H2773" i="2"/>
  <c r="K2773" i="2" s="1"/>
  <c r="N2773" i="2" s="1"/>
  <c r="O2773" i="2" s="1"/>
  <c r="R2773" i="2" l="1"/>
  <c r="T2773" i="2" s="1"/>
  <c r="Q2773" i="2"/>
  <c r="P2773" i="2"/>
  <c r="S2773" i="2" l="1"/>
  <c r="G2774" i="2"/>
  <c r="U2773" i="2"/>
  <c r="V2773" i="2" s="1"/>
  <c r="F2774" i="2" s="1"/>
  <c r="J2774" i="2" l="1"/>
  <c r="M2774" i="2" s="1"/>
  <c r="I2774" i="2"/>
  <c r="H2774" i="2"/>
  <c r="K2774" i="2" s="1"/>
  <c r="N2774" i="2" s="1"/>
  <c r="O2774" i="2" s="1"/>
  <c r="R2774" i="2" l="1"/>
  <c r="T2774" i="2" s="1"/>
  <c r="Q2774" i="2"/>
  <c r="P2774" i="2"/>
  <c r="U2774" i="2"/>
  <c r="V2774" i="2" l="1"/>
  <c r="F2775" i="2" s="1"/>
  <c r="S2774" i="2"/>
  <c r="G2775" i="2"/>
  <c r="J2775" i="2" l="1"/>
  <c r="M2775" i="2" s="1"/>
  <c r="I2775" i="2"/>
  <c r="L2775" i="2" s="1"/>
  <c r="H2775" i="2"/>
  <c r="K2775" i="2" s="1"/>
  <c r="N2775" i="2" s="1"/>
  <c r="O2775" i="2" s="1"/>
  <c r="R2775" i="2" l="1"/>
  <c r="T2775" i="2" s="1"/>
  <c r="Q2775" i="2"/>
  <c r="P2775" i="2"/>
  <c r="S2775" i="2" l="1"/>
  <c r="G2776" i="2"/>
  <c r="U2775" i="2"/>
  <c r="V2775" i="2" s="1"/>
  <c r="F2776" i="2" s="1"/>
  <c r="J2776" i="2" l="1"/>
  <c r="M2776" i="2" s="1"/>
  <c r="I2776" i="2"/>
  <c r="L2776" i="2" s="1"/>
  <c r="H2776" i="2"/>
  <c r="K2776" i="2" s="1"/>
  <c r="N2776" i="2" l="1"/>
  <c r="O2776" i="2" s="1"/>
  <c r="Q2776" i="2" s="1"/>
  <c r="P2776" i="2" l="1"/>
  <c r="R2776" i="2"/>
  <c r="T2776" i="2" s="1"/>
  <c r="U2776" i="2"/>
  <c r="V2776" i="2"/>
  <c r="F2777" i="2" s="1"/>
  <c r="S2776" i="2"/>
  <c r="G2777" i="2"/>
  <c r="J2777" i="2" l="1"/>
  <c r="M2777" i="2" s="1"/>
  <c r="I2777" i="2"/>
  <c r="L2777" i="2" s="1"/>
  <c r="H2777" i="2"/>
  <c r="K2777" i="2" s="1"/>
  <c r="N2777" i="2" s="1"/>
  <c r="O2777" i="2" s="1"/>
  <c r="R2777" i="2" l="1"/>
  <c r="T2777" i="2" s="1"/>
  <c r="Q2777" i="2"/>
  <c r="P2777" i="2"/>
  <c r="S2777" i="2" l="1"/>
  <c r="G2778" i="2"/>
  <c r="U2777" i="2"/>
  <c r="V2777" i="2" s="1"/>
  <c r="F2778" i="2" s="1"/>
  <c r="J2778" i="2" l="1"/>
  <c r="M2778" i="2" s="1"/>
  <c r="I2778" i="2"/>
  <c r="L2778" i="2" s="1"/>
  <c r="H2778" i="2"/>
  <c r="K2778" i="2" s="1"/>
  <c r="N2778" i="2" s="1"/>
  <c r="O2778" i="2" s="1"/>
  <c r="R2778" i="2" l="1"/>
  <c r="T2778" i="2" s="1"/>
  <c r="Q2778" i="2"/>
  <c r="P2778" i="2"/>
  <c r="S2778" i="2" l="1"/>
  <c r="G2779" i="2"/>
  <c r="U2778" i="2"/>
  <c r="V2778" i="2" s="1"/>
  <c r="F2779" i="2" s="1"/>
  <c r="J2779" i="2" l="1"/>
  <c r="M2779" i="2" s="1"/>
  <c r="I2779" i="2"/>
  <c r="L2779" i="2" s="1"/>
  <c r="H2779" i="2"/>
  <c r="K2779" i="2" s="1"/>
  <c r="N2779" i="2" s="1"/>
  <c r="O2779" i="2" s="1"/>
  <c r="R2779" i="2" l="1"/>
  <c r="T2779" i="2" s="1"/>
  <c r="Q2779" i="2"/>
  <c r="P2779" i="2"/>
  <c r="U2779" i="2"/>
  <c r="V2779" i="2" l="1"/>
  <c r="F2780" i="2" s="1"/>
  <c r="S2779" i="2"/>
  <c r="G2780" i="2"/>
  <c r="J2780" i="2" l="1"/>
  <c r="M2780" i="2" s="1"/>
  <c r="I2780" i="2"/>
  <c r="L2780" i="2" s="1"/>
  <c r="H2780" i="2"/>
  <c r="K2780" i="2" s="1"/>
  <c r="N2780" i="2" s="1"/>
  <c r="O2780" i="2" s="1"/>
  <c r="R2780" i="2" l="1"/>
  <c r="T2780" i="2" s="1"/>
  <c r="Q2780" i="2"/>
  <c r="P2780" i="2"/>
  <c r="S2780" i="2" l="1"/>
  <c r="G2781" i="2"/>
  <c r="U2780" i="2"/>
  <c r="V2780" i="2" s="1"/>
  <c r="F2781" i="2" s="1"/>
  <c r="J2781" i="2" l="1"/>
  <c r="M2781" i="2" s="1"/>
  <c r="I2781" i="2"/>
  <c r="L2781" i="2" s="1"/>
  <c r="H2781" i="2"/>
  <c r="K2781" i="2" s="1"/>
  <c r="N2781" i="2" s="1"/>
  <c r="O2781" i="2" s="1"/>
  <c r="R2781" i="2" l="1"/>
  <c r="T2781" i="2" s="1"/>
  <c r="Q2781" i="2"/>
  <c r="P2781" i="2"/>
  <c r="U2781" i="2"/>
  <c r="V2781" i="2" l="1"/>
  <c r="F2782" i="2" s="1"/>
  <c r="S2781" i="2"/>
  <c r="G2782" i="2"/>
  <c r="J2782" i="2" l="1"/>
  <c r="M2782" i="2" s="1"/>
  <c r="I2782" i="2"/>
  <c r="L2782" i="2" s="1"/>
  <c r="H2782" i="2"/>
  <c r="K2782" i="2" s="1"/>
  <c r="N2782" i="2" l="1"/>
  <c r="O2782" i="2" s="1"/>
  <c r="R2782" i="2" s="1"/>
  <c r="T2782" i="2" s="1"/>
  <c r="Q2782" i="2" l="1"/>
  <c r="P2782" i="2"/>
  <c r="S2782" i="2"/>
  <c r="G2783" i="2"/>
  <c r="U2782" i="2"/>
  <c r="V2782" i="2" s="1"/>
  <c r="F2783" i="2" s="1"/>
  <c r="J2783" i="2" l="1"/>
  <c r="M2783" i="2" s="1"/>
  <c r="I2783" i="2"/>
  <c r="L2783" i="2" s="1"/>
  <c r="H2783" i="2"/>
  <c r="K2783" i="2" s="1"/>
  <c r="N2783" i="2" s="1"/>
  <c r="O2783" i="2" s="1"/>
  <c r="P2783" i="2" l="1"/>
  <c r="R2783" i="2"/>
  <c r="T2783" i="2" s="1"/>
  <c r="Q2783" i="2"/>
  <c r="S2783" i="2" l="1"/>
  <c r="G2784" i="2"/>
  <c r="U2783" i="2"/>
  <c r="V2783" i="2"/>
  <c r="F2784" i="2" s="1"/>
  <c r="I2784" i="2" l="1"/>
  <c r="L2784" i="2" s="1"/>
  <c r="J2784" i="2"/>
  <c r="M2784" i="2" s="1"/>
  <c r="H2784" i="2"/>
  <c r="K2784" i="2" s="1"/>
  <c r="N2784" i="2" s="1"/>
  <c r="O2784" i="2" s="1"/>
  <c r="R2784" i="2" l="1"/>
  <c r="T2784" i="2" s="1"/>
  <c r="Q2784" i="2"/>
  <c r="P2784" i="2"/>
  <c r="S2784" i="2" l="1"/>
  <c r="G2785" i="2"/>
  <c r="U2784" i="2"/>
  <c r="V2784" i="2" s="1"/>
  <c r="F2785" i="2" s="1"/>
  <c r="J2785" i="2" l="1"/>
  <c r="M2785" i="2" s="1"/>
  <c r="I2785" i="2"/>
  <c r="L2785" i="2" s="1"/>
  <c r="H2785" i="2"/>
  <c r="K2785" i="2" s="1"/>
  <c r="N2785" i="2" s="1"/>
  <c r="O2785" i="2" s="1"/>
  <c r="R2785" i="2" l="1"/>
  <c r="T2785" i="2" s="1"/>
  <c r="Q2785" i="2"/>
  <c r="P2785" i="2"/>
  <c r="S2785" i="2" l="1"/>
  <c r="U2785" i="2"/>
  <c r="V2785" i="2" s="1"/>
  <c r="F2786" i="2" s="1"/>
  <c r="J2786" i="2" l="1"/>
  <c r="M2786" i="2" s="1"/>
  <c r="I2786" i="2"/>
  <c r="H2786" i="2"/>
  <c r="K2786" i="2" s="1"/>
  <c r="N2786" i="2" s="1"/>
  <c r="O2786" i="2" s="1"/>
  <c r="R2786" i="2" l="1"/>
  <c r="T2786" i="2" s="1"/>
  <c r="Q2786" i="2"/>
  <c r="P2786" i="2"/>
  <c r="U2786" i="2"/>
  <c r="V2786" i="2" l="1"/>
  <c r="F2787" i="2" s="1"/>
  <c r="S2786" i="2"/>
  <c r="G2787" i="2"/>
  <c r="J2787" i="2" l="1"/>
  <c r="M2787" i="2" s="1"/>
  <c r="I2787" i="2"/>
  <c r="H2787" i="2"/>
  <c r="K2787" i="2" s="1"/>
  <c r="N2787" i="2" s="1"/>
  <c r="O2787" i="2" s="1"/>
  <c r="R2787" i="2" l="1"/>
  <c r="T2787" i="2" s="1"/>
  <c r="Q2787" i="2"/>
  <c r="P2787" i="2"/>
  <c r="S2787" i="2" l="1"/>
  <c r="G2788" i="2"/>
  <c r="U2787" i="2"/>
  <c r="V2787" i="2" s="1"/>
  <c r="F2788" i="2" s="1"/>
  <c r="J2788" i="2" l="1"/>
  <c r="M2788" i="2" s="1"/>
  <c r="I2788" i="2"/>
  <c r="L2788" i="2" s="1"/>
  <c r="H2788" i="2"/>
  <c r="K2788" i="2" s="1"/>
  <c r="N2788" i="2" s="1"/>
  <c r="O2788" i="2" s="1"/>
  <c r="Q2788" i="2" l="1"/>
  <c r="P2788" i="2"/>
  <c r="O2789" i="2"/>
  <c r="U2788" i="2"/>
  <c r="R2788" i="2"/>
  <c r="T2788" i="2" s="1"/>
  <c r="U2789" i="2" l="1"/>
  <c r="R2789" i="2"/>
  <c r="T2789" i="2" s="1"/>
  <c r="P2789" i="2"/>
  <c r="V2788" i="2"/>
  <c r="F2789" i="2" s="1"/>
  <c r="S2788" i="2"/>
  <c r="G2789" i="2"/>
  <c r="J2789" i="2" l="1"/>
  <c r="M2789" i="2" s="1"/>
  <c r="I2789" i="2"/>
  <c r="Q2789" i="2" s="1"/>
  <c r="S2789" i="2" s="1"/>
  <c r="H2789" i="2"/>
  <c r="K2789" i="2" s="1"/>
  <c r="N2789" i="2" s="1"/>
  <c r="V2789" i="2" l="1"/>
  <c r="F2790" i="2" s="1"/>
  <c r="G2790" i="2"/>
  <c r="J2790" i="2" l="1"/>
  <c r="M2790" i="2" s="1"/>
  <c r="I2790" i="2"/>
  <c r="H2790" i="2"/>
  <c r="K2790" i="2" s="1"/>
  <c r="N2790" i="2" s="1"/>
  <c r="O2790" i="2" s="1"/>
  <c r="O2791" i="2" l="1"/>
  <c r="U2790" i="2"/>
  <c r="R2790" i="2"/>
  <c r="T2790" i="2" s="1"/>
  <c r="Q2790" i="2"/>
  <c r="P2790" i="2"/>
  <c r="V2790" i="2" l="1"/>
  <c r="F2791" i="2" s="1"/>
  <c r="J2791" i="2" s="1"/>
  <c r="M2791" i="2" s="1"/>
  <c r="S2790" i="2"/>
  <c r="G2791" i="2"/>
  <c r="R2791" i="2"/>
  <c r="T2791" i="2" s="1"/>
  <c r="Q2791" i="2"/>
  <c r="P2791" i="2"/>
  <c r="U2791" i="2"/>
  <c r="H2791" i="2" l="1"/>
  <c r="K2791" i="2" s="1"/>
  <c r="N2791" i="2" s="1"/>
  <c r="V2791" i="2"/>
  <c r="F2792" i="2" s="1"/>
  <c r="J2792" i="2" s="1"/>
  <c r="M2792" i="2" s="1"/>
  <c r="S2791" i="2"/>
  <c r="G2792" i="2"/>
  <c r="I2791" i="2"/>
  <c r="H2792" i="2" l="1"/>
  <c r="K2792" i="2" s="1"/>
  <c r="N2792" i="2" s="1"/>
  <c r="O2792" i="2" s="1"/>
  <c r="U2792" i="2" s="1"/>
  <c r="I2792" i="2"/>
  <c r="P2792" i="2" l="1"/>
  <c r="V2792" i="2" s="1"/>
  <c r="F2793" i="2" s="1"/>
  <c r="H2793" i="2" s="1"/>
  <c r="K2793" i="2" s="1"/>
  <c r="Q2792" i="2"/>
  <c r="R2792" i="2"/>
  <c r="T2792" i="2" s="1"/>
  <c r="S2792" i="2"/>
  <c r="G2793" i="2"/>
  <c r="J2793" i="2" l="1"/>
  <c r="M2793" i="2" s="1"/>
  <c r="N2793" i="2" s="1"/>
  <c r="O2793" i="2" s="1"/>
  <c r="I2793" i="2"/>
  <c r="R2793" i="2" l="1"/>
  <c r="T2793" i="2" s="1"/>
  <c r="Q2793" i="2"/>
  <c r="G2794" i="2" s="1"/>
  <c r="U2793" i="2"/>
  <c r="P2793" i="2"/>
  <c r="V2793" i="2" s="1"/>
  <c r="F2794" i="2" s="1"/>
  <c r="S2793" i="2" l="1"/>
  <c r="J2794" i="2"/>
  <c r="M2794" i="2" s="1"/>
  <c r="I2794" i="2"/>
  <c r="H2794" i="2"/>
  <c r="K2794" i="2" s="1"/>
  <c r="N2794" i="2" s="1"/>
  <c r="O2794" i="2" s="1"/>
  <c r="U2794" i="2" l="1"/>
  <c r="R2794" i="2"/>
  <c r="T2794" i="2" s="1"/>
  <c r="Q2794" i="2"/>
  <c r="P2794" i="2"/>
  <c r="V2794" i="2" s="1"/>
  <c r="F2795" i="2" s="1"/>
  <c r="J2795" i="2" l="1"/>
  <c r="M2795" i="2" s="1"/>
  <c r="H2795" i="2"/>
  <c r="K2795" i="2" s="1"/>
  <c r="N2795" i="2" s="1"/>
  <c r="O2795" i="2" s="1"/>
  <c r="S2794" i="2"/>
  <c r="G2795" i="2"/>
  <c r="P2795" i="2" l="1"/>
  <c r="U2795" i="2"/>
  <c r="R2795" i="2"/>
  <c r="T2795" i="2" s="1"/>
  <c r="Q2795" i="2"/>
  <c r="G2796" i="2"/>
  <c r="I2795" i="2"/>
  <c r="S2795" i="2" l="1"/>
  <c r="V2795" i="2"/>
  <c r="F2796" i="2" s="1"/>
  <c r="I2796" i="2" l="1"/>
  <c r="J2796" i="2"/>
  <c r="M2796" i="2" s="1"/>
  <c r="H2796" i="2"/>
  <c r="K2796" i="2" s="1"/>
  <c r="N2796" i="2" s="1"/>
  <c r="O2796" i="2" s="1"/>
  <c r="U2796" i="2" l="1"/>
  <c r="R2796" i="2"/>
  <c r="T2796" i="2" s="1"/>
  <c r="Q2796" i="2"/>
  <c r="P2796" i="2"/>
  <c r="V2796" i="2" s="1"/>
  <c r="F2797" i="2" s="1"/>
  <c r="O2797" i="2"/>
  <c r="U2797" i="2" l="1"/>
  <c r="R2797" i="2"/>
  <c r="T2797" i="2" s="1"/>
  <c r="Q2797" i="2"/>
  <c r="J2797" i="2"/>
  <c r="M2797" i="2" s="1"/>
  <c r="H2797" i="2"/>
  <c r="K2797" i="2" s="1"/>
  <c r="N2797" i="2" s="1"/>
  <c r="S2796" i="2"/>
  <c r="G2797" i="2"/>
  <c r="G2798" i="2" s="1"/>
  <c r="I2797" i="2" l="1"/>
  <c r="P2797" i="2"/>
  <c r="V2797" i="2" s="1"/>
  <c r="F2798" i="2" s="1"/>
  <c r="S2797" i="2" l="1"/>
  <c r="J2798" i="2"/>
  <c r="M2798" i="2" s="1"/>
  <c r="I2798" i="2"/>
  <c r="H2798" i="2"/>
  <c r="K2798" i="2" s="1"/>
  <c r="N2798" i="2" l="1"/>
  <c r="O2798" i="2" s="1"/>
  <c r="R2798" i="2" s="1"/>
  <c r="T2798" i="2" s="1"/>
  <c r="U2798" i="2" l="1"/>
  <c r="P2798" i="2"/>
  <c r="Q2798" i="2"/>
  <c r="G2799" i="2"/>
  <c r="V2798" i="2" l="1"/>
  <c r="F2799" i="2" s="1"/>
  <c r="S2798" i="2"/>
  <c r="J2799" i="2"/>
  <c r="M2799" i="2" s="1"/>
  <c r="I2799" i="2"/>
  <c r="L2799" i="2" s="1"/>
  <c r="H2799" i="2"/>
  <c r="K2799" i="2" s="1"/>
  <c r="N2799" i="2" l="1"/>
  <c r="O2799" i="2" s="1"/>
  <c r="Q2799" i="2" l="1"/>
  <c r="G2800" i="2" s="1"/>
  <c r="P2799" i="2"/>
  <c r="R2799" i="2"/>
  <c r="T2799" i="2" s="1"/>
  <c r="U2799" i="2"/>
  <c r="V2799" i="2" s="1"/>
  <c r="F2800" i="2" s="1"/>
  <c r="S2799" i="2" l="1"/>
  <c r="J2800" i="2"/>
  <c r="I2800" i="2"/>
  <c r="L2800" i="2" s="1"/>
  <c r="H2800" i="2"/>
  <c r="K2800" i="2" s="1"/>
  <c r="M2800" i="2" l="1"/>
  <c r="N2800" i="2" s="1"/>
  <c r="O2800" i="2" s="1"/>
  <c r="R2800" i="2"/>
  <c r="P2800" i="2" l="1"/>
  <c r="Q2800" i="2"/>
  <c r="T2800" i="2"/>
  <c r="U2800" i="2"/>
  <c r="V2800" i="2" s="1"/>
  <c r="F2801" i="2" s="1"/>
  <c r="S2800" i="2" l="1"/>
  <c r="G2801" i="2"/>
  <c r="J2801" i="2"/>
  <c r="M2801" i="2" s="1"/>
  <c r="I2801" i="2"/>
  <c r="L2801" i="2" s="1"/>
  <c r="H2801" i="2"/>
  <c r="K2801" i="2" s="1"/>
  <c r="N2801" i="2" l="1"/>
  <c r="O2801" i="2" s="1"/>
  <c r="R2801" i="2" s="1"/>
  <c r="T2801" i="2" s="1"/>
  <c r="P2801" i="2" l="1"/>
  <c r="Q2801" i="2"/>
  <c r="S2801" i="2"/>
  <c r="G2802" i="2"/>
  <c r="U2801" i="2"/>
  <c r="V2801" i="2" s="1"/>
  <c r="F2802" i="2" s="1"/>
  <c r="J2802" i="2" l="1"/>
  <c r="M2802" i="2" s="1"/>
  <c r="I2802" i="2"/>
  <c r="L2802" i="2" s="1"/>
  <c r="H2802" i="2"/>
  <c r="K2802" i="2" s="1"/>
  <c r="N2802" i="2" s="1"/>
  <c r="O2802" i="2" s="1"/>
  <c r="R2802" i="2" l="1"/>
  <c r="T2802" i="2" s="1"/>
  <c r="Q2802" i="2"/>
  <c r="P2802" i="2"/>
  <c r="S2802" i="2" l="1"/>
  <c r="G2803" i="2"/>
  <c r="U2802" i="2"/>
  <c r="V2802" i="2" s="1"/>
  <c r="F2803" i="2" s="1"/>
  <c r="J2803" i="2" l="1"/>
  <c r="M2803" i="2" s="1"/>
  <c r="I2803" i="2"/>
  <c r="L2803" i="2" s="1"/>
  <c r="H2803" i="2"/>
  <c r="K2803" i="2" s="1"/>
  <c r="N2803" i="2" s="1"/>
  <c r="O2803" i="2" s="1"/>
  <c r="R2803" i="2" l="1"/>
  <c r="T2803" i="2" s="1"/>
  <c r="Q2803" i="2"/>
  <c r="P2803" i="2"/>
  <c r="U2803" i="2"/>
  <c r="V2803" i="2" l="1"/>
  <c r="F2804" i="2" s="1"/>
  <c r="S2803" i="2"/>
  <c r="G2804" i="2"/>
  <c r="J2804" i="2" l="1"/>
  <c r="M2804" i="2" s="1"/>
  <c r="I2804" i="2"/>
  <c r="L2804" i="2" s="1"/>
  <c r="H2804" i="2"/>
  <c r="K2804" i="2" s="1"/>
  <c r="N2804" i="2" l="1"/>
  <c r="O2804" i="2" s="1"/>
  <c r="R2804" i="2" s="1"/>
  <c r="T2804" i="2" s="1"/>
  <c r="Q2804" i="2" l="1"/>
  <c r="P2804" i="2"/>
  <c r="G2805" i="2"/>
  <c r="U2804" i="2"/>
  <c r="V2804" i="2"/>
  <c r="F2805" i="2" s="1"/>
  <c r="S2804" i="2" l="1"/>
  <c r="J2805" i="2"/>
  <c r="M2805" i="2" s="1"/>
  <c r="I2805" i="2"/>
  <c r="L2805" i="2" s="1"/>
  <c r="H2805" i="2"/>
  <c r="K2805" i="2" s="1"/>
  <c r="N2805" i="2" l="1"/>
  <c r="O2805" i="2" s="1"/>
  <c r="P2805" i="2" l="1"/>
  <c r="R2805" i="2"/>
  <c r="T2805" i="2" s="1"/>
  <c r="Q2805" i="2"/>
  <c r="U2805" i="2"/>
  <c r="V2805" i="2" l="1"/>
  <c r="F2806" i="2" s="1"/>
  <c r="J2806" i="2" s="1"/>
  <c r="M2806" i="2" s="1"/>
  <c r="S2805" i="2"/>
  <c r="G2806" i="2"/>
  <c r="H2806" i="2" l="1"/>
  <c r="K2806" i="2" s="1"/>
  <c r="I2806" i="2"/>
  <c r="L2806" i="2" s="1"/>
  <c r="N2806" i="2" s="1"/>
  <c r="O2806" i="2" s="1"/>
  <c r="P2806" i="2" l="1"/>
  <c r="R2806" i="2"/>
  <c r="T2806" i="2" s="1"/>
  <c r="Q2806" i="2"/>
  <c r="S2806" i="2" l="1"/>
  <c r="G2807" i="2"/>
  <c r="U2806" i="2"/>
  <c r="V2806" i="2" s="1"/>
  <c r="F2807" i="2" s="1"/>
  <c r="J2807" i="2" l="1"/>
  <c r="M2807" i="2" s="1"/>
  <c r="I2807" i="2"/>
  <c r="L2807" i="2" s="1"/>
  <c r="H2807" i="2"/>
  <c r="K2807" i="2" s="1"/>
  <c r="N2807" i="2" l="1"/>
  <c r="O2807" i="2" s="1"/>
  <c r="U2807" i="2" l="1"/>
  <c r="R2807" i="2"/>
  <c r="T2807" i="2" s="1"/>
  <c r="Q2807" i="2"/>
  <c r="P2807" i="2"/>
  <c r="V2807" i="2" s="1"/>
  <c r="F2808" i="2" s="1"/>
  <c r="J2808" i="2" l="1"/>
  <c r="M2808" i="2" s="1"/>
  <c r="H2808" i="2"/>
  <c r="K2808" i="2" s="1"/>
  <c r="N2808" i="2" s="1"/>
  <c r="O2808" i="2" s="1"/>
  <c r="S2807" i="2"/>
  <c r="G2808" i="2"/>
  <c r="I2808" i="2" s="1"/>
  <c r="Q2808" i="2" s="1"/>
  <c r="U2808" i="2"/>
  <c r="R2808" i="2"/>
  <c r="T2808" i="2" s="1"/>
  <c r="P2808" i="2"/>
  <c r="S2808" i="2" l="1"/>
  <c r="V2808" i="2"/>
  <c r="F2809" i="2" s="1"/>
  <c r="G2809" i="2"/>
  <c r="J2809" i="2" l="1"/>
  <c r="M2809" i="2" s="1"/>
  <c r="I2809" i="2"/>
  <c r="H2809" i="2"/>
  <c r="K2809" i="2" s="1"/>
  <c r="N2809" i="2" s="1"/>
  <c r="O2809" i="2" s="1"/>
  <c r="R2809" i="2" l="1"/>
  <c r="T2809" i="2" s="1"/>
  <c r="P2809" i="2"/>
  <c r="U2809" i="2"/>
  <c r="Q2809" i="2"/>
  <c r="S2809" i="2" s="1"/>
  <c r="V2809" i="2" l="1"/>
  <c r="F2810" i="2" s="1"/>
  <c r="J2810" i="2" l="1"/>
  <c r="I2810" i="2"/>
  <c r="H2810" i="2"/>
  <c r="K2810" i="2" s="1"/>
  <c r="M2810" i="2" l="1"/>
  <c r="N2810" i="2" s="1"/>
  <c r="O2810" i="2" s="1"/>
  <c r="R2810" i="2"/>
  <c r="Q2810" i="2" l="1"/>
  <c r="P2810" i="2"/>
  <c r="T2810" i="2"/>
  <c r="U2810" i="2"/>
  <c r="V2810" i="2" s="1"/>
  <c r="F2811" i="2" s="1"/>
  <c r="S2810" i="2" l="1"/>
  <c r="G2811" i="2"/>
  <c r="J2811" i="2"/>
  <c r="M2811" i="2" s="1"/>
  <c r="I2811" i="2"/>
  <c r="H2811" i="2"/>
  <c r="K2811" i="2" s="1"/>
  <c r="N2811" i="2" s="1"/>
  <c r="O2811" i="2" s="1"/>
  <c r="P2811" i="2" l="1"/>
  <c r="R2811" i="2"/>
  <c r="T2811" i="2" s="1"/>
  <c r="Q2811" i="2"/>
  <c r="U2811" i="2" l="1"/>
  <c r="V2811" i="2" s="1"/>
  <c r="F2812" i="2" s="1"/>
  <c r="S2811" i="2"/>
  <c r="G2812" i="2"/>
  <c r="I2812" i="2" l="1"/>
  <c r="J2812" i="2"/>
  <c r="M2812" i="2" s="1"/>
  <c r="H2812" i="2"/>
  <c r="K2812" i="2" s="1"/>
  <c r="N2812" i="2" s="1"/>
  <c r="O2812" i="2" s="1"/>
  <c r="R2812" i="2" l="1"/>
  <c r="T2812" i="2" s="1"/>
  <c r="Q2812" i="2"/>
  <c r="P2812" i="2"/>
  <c r="S2812" i="2" l="1"/>
  <c r="G2813" i="2"/>
  <c r="U2812" i="2"/>
  <c r="V2812" i="2" s="1"/>
  <c r="F2813" i="2" s="1"/>
  <c r="J2813" i="2" l="1"/>
  <c r="M2813" i="2" s="1"/>
  <c r="I2813" i="2"/>
  <c r="H2813" i="2"/>
  <c r="K2813" i="2" s="1"/>
  <c r="N2813" i="2" s="1"/>
  <c r="O2813" i="2" s="1"/>
  <c r="R2813" i="2" l="1"/>
  <c r="T2813" i="2" s="1"/>
  <c r="Q2813" i="2"/>
  <c r="P2813" i="2"/>
  <c r="S2813" i="2" l="1"/>
  <c r="G2814" i="2"/>
  <c r="U2813" i="2"/>
  <c r="V2813" i="2" s="1"/>
  <c r="F2814" i="2" s="1"/>
  <c r="J2814" i="2" l="1"/>
  <c r="M2814" i="2" s="1"/>
  <c r="I2814" i="2"/>
  <c r="H2814" i="2"/>
  <c r="K2814" i="2" s="1"/>
  <c r="N2814" i="2" s="1"/>
  <c r="O2814" i="2" s="1"/>
  <c r="R2814" i="2" l="1"/>
  <c r="T2814" i="2" s="1"/>
  <c r="Q2814" i="2"/>
  <c r="P2814" i="2"/>
  <c r="U2814" i="2"/>
  <c r="V2814" i="2" l="1"/>
  <c r="F2815" i="2" s="1"/>
  <c r="S2814" i="2"/>
  <c r="G2815" i="2"/>
  <c r="J2815" i="2" l="1"/>
  <c r="M2815" i="2" s="1"/>
  <c r="I2815" i="2"/>
  <c r="H2815" i="2"/>
  <c r="K2815" i="2" s="1"/>
  <c r="N2815" i="2" s="1"/>
  <c r="O2815" i="2" s="1"/>
  <c r="R2815" i="2" l="1"/>
  <c r="T2815" i="2" s="1"/>
  <c r="U2815" i="2"/>
  <c r="Q2815" i="2"/>
  <c r="P2815" i="2"/>
  <c r="S2815" i="2" l="1"/>
  <c r="G2816" i="2"/>
  <c r="V2815" i="2"/>
  <c r="F2816" i="2" s="1"/>
  <c r="I2816" i="2" l="1"/>
  <c r="J2816" i="2"/>
  <c r="M2816" i="2" s="1"/>
  <c r="H2816" i="2"/>
  <c r="K2816" i="2" s="1"/>
  <c r="N2816" i="2" s="1"/>
  <c r="O2816" i="2" s="1"/>
  <c r="Q2816" i="2" l="1"/>
  <c r="R2816" i="2"/>
  <c r="T2816" i="2" s="1"/>
  <c r="P2816" i="2"/>
  <c r="U2816" i="2" l="1"/>
  <c r="V2816" i="2" s="1"/>
  <c r="F2817" i="2" s="1"/>
  <c r="S2816" i="2"/>
  <c r="G2817" i="2"/>
  <c r="J2817" i="2" l="1"/>
  <c r="M2817" i="2" s="1"/>
  <c r="I2817" i="2"/>
  <c r="H2817" i="2"/>
  <c r="K2817" i="2" s="1"/>
  <c r="N2817" i="2" s="1"/>
  <c r="O2817" i="2" s="1"/>
  <c r="P2817" i="2" l="1"/>
  <c r="R2817" i="2"/>
  <c r="T2817" i="2" s="1"/>
  <c r="Q2817" i="2"/>
  <c r="U2817" i="2"/>
  <c r="S2817" i="2" l="1"/>
  <c r="G2818" i="2"/>
  <c r="V2817" i="2"/>
  <c r="F2818" i="2" s="1"/>
  <c r="I2818" i="2" l="1"/>
  <c r="J2818" i="2"/>
  <c r="M2818" i="2" s="1"/>
  <c r="H2818" i="2"/>
  <c r="K2818" i="2" s="1"/>
  <c r="N2818" i="2" l="1"/>
  <c r="O2818" i="2" s="1"/>
  <c r="P2818" i="2" s="1"/>
  <c r="Q2818" i="2" l="1"/>
  <c r="S2818" i="2" s="1"/>
  <c r="R2818" i="2"/>
  <c r="T2818" i="2" s="1"/>
  <c r="U2818" i="2"/>
  <c r="V2818" i="2" s="1"/>
  <c r="F2819" i="2" s="1"/>
  <c r="G2819" i="2" l="1"/>
  <c r="I2819" i="2"/>
  <c r="J2819" i="2"/>
  <c r="M2819" i="2" s="1"/>
  <c r="H2819" i="2"/>
  <c r="K2819" i="2" s="1"/>
  <c r="N2819" i="2" s="1"/>
  <c r="O2819" i="2" s="1"/>
  <c r="R2819" i="2" l="1"/>
  <c r="T2819" i="2" s="1"/>
  <c r="Q2819" i="2"/>
  <c r="P2819" i="2"/>
  <c r="S2819" i="2" l="1"/>
  <c r="G2820" i="2"/>
  <c r="U2819" i="2"/>
  <c r="V2819" i="2" s="1"/>
  <c r="F2820" i="2" s="1"/>
  <c r="J2820" i="2" l="1"/>
  <c r="M2820" i="2" s="1"/>
  <c r="I2820" i="2"/>
  <c r="H2820" i="2"/>
  <c r="K2820" i="2" s="1"/>
  <c r="N2820" i="2" l="1"/>
  <c r="O2820" i="2" s="1"/>
  <c r="R2820" i="2"/>
  <c r="T2820" i="2" s="1"/>
  <c r="Q2820" i="2"/>
  <c r="P2820" i="2"/>
  <c r="S2820" i="2" l="1"/>
  <c r="G2821" i="2"/>
  <c r="U2820" i="2"/>
  <c r="V2820" i="2" s="1"/>
  <c r="F2821" i="2" s="1"/>
  <c r="J2821" i="2" l="1"/>
  <c r="M2821" i="2" s="1"/>
  <c r="I2821" i="2"/>
  <c r="H2821" i="2"/>
  <c r="K2821" i="2" s="1"/>
  <c r="N2821" i="2" l="1"/>
  <c r="O2821" i="2" s="1"/>
  <c r="R2821" i="2" l="1"/>
  <c r="T2821" i="2" s="1"/>
  <c r="P2821" i="2"/>
  <c r="Q2821" i="2"/>
  <c r="S2821" i="2"/>
  <c r="G2822" i="2"/>
  <c r="U2821" i="2" l="1"/>
  <c r="V2821" i="2" s="1"/>
  <c r="F2822" i="2" s="1"/>
  <c r="J2822" i="2" l="1"/>
  <c r="M2822" i="2" s="1"/>
  <c r="I2822" i="2"/>
  <c r="H2822" i="2"/>
  <c r="K2822" i="2" s="1"/>
  <c r="N2822" i="2" s="1"/>
  <c r="O2822" i="2" s="1"/>
  <c r="P2822" i="2" l="1"/>
  <c r="R2822" i="2"/>
  <c r="Q2822" i="2"/>
  <c r="G2823" i="2" l="1"/>
  <c r="S2822" i="2"/>
  <c r="T2822" i="2"/>
  <c r="U2822" i="2"/>
  <c r="V2822" i="2" s="1"/>
  <c r="F2823" i="2" s="1"/>
  <c r="J2823" i="2" l="1"/>
  <c r="M2823" i="2" s="1"/>
  <c r="I2823" i="2"/>
  <c r="L2823" i="2" s="1"/>
  <c r="H2823" i="2"/>
  <c r="K2823" i="2" s="1"/>
  <c r="N2823" i="2" s="1"/>
  <c r="O2823" i="2" s="1"/>
  <c r="Q2823" i="2" l="1"/>
  <c r="P2823" i="2"/>
  <c r="R2823" i="2"/>
  <c r="T2823" i="2" l="1"/>
  <c r="U2823" i="2"/>
  <c r="V2823" i="2"/>
  <c r="F2824" i="2" s="1"/>
  <c r="S2823" i="2"/>
  <c r="G2824" i="2"/>
  <c r="J2824" i="2" l="1"/>
  <c r="M2824" i="2" s="1"/>
  <c r="I2824" i="2"/>
  <c r="L2824" i="2" s="1"/>
  <c r="H2824" i="2"/>
  <c r="K2824" i="2" s="1"/>
  <c r="N2824" i="2" s="1"/>
  <c r="O2824" i="2" s="1"/>
  <c r="R2824" i="2" l="1"/>
  <c r="Q2824" i="2"/>
  <c r="P2824" i="2"/>
  <c r="S2824" i="2" l="1"/>
  <c r="G2825" i="2"/>
  <c r="T2824" i="2"/>
  <c r="U2824" i="2"/>
  <c r="V2824" i="2" s="1"/>
  <c r="F2825" i="2" s="1"/>
  <c r="J2825" i="2" l="1"/>
  <c r="M2825" i="2" s="1"/>
  <c r="I2825" i="2"/>
  <c r="L2825" i="2" s="1"/>
  <c r="H2825" i="2"/>
  <c r="K2825" i="2" s="1"/>
  <c r="N2825" i="2" s="1"/>
  <c r="O2825" i="2" s="1"/>
  <c r="R2825" i="2" l="1"/>
  <c r="Q2825" i="2"/>
  <c r="P2825" i="2"/>
  <c r="S2825" i="2" l="1"/>
  <c r="G2826" i="2"/>
  <c r="T2825" i="2"/>
  <c r="U2825" i="2"/>
  <c r="V2825" i="2" s="1"/>
  <c r="F2826" i="2" s="1"/>
  <c r="J2826" i="2" l="1"/>
  <c r="M2826" i="2" s="1"/>
  <c r="I2826" i="2"/>
  <c r="L2826" i="2" s="1"/>
  <c r="H2826" i="2"/>
  <c r="K2826" i="2" s="1"/>
  <c r="N2826" i="2" s="1"/>
  <c r="O2826" i="2" s="1"/>
  <c r="R2826" i="2" l="1"/>
  <c r="T2826" i="2" s="1"/>
  <c r="Q2826" i="2"/>
  <c r="P2826" i="2"/>
  <c r="U2826" i="2"/>
  <c r="V2826" i="2" l="1"/>
  <c r="F2827" i="2" s="1"/>
  <c r="S2826" i="2"/>
  <c r="G2827" i="2"/>
  <c r="J2827" i="2" l="1"/>
  <c r="M2827" i="2" s="1"/>
  <c r="I2827" i="2"/>
  <c r="L2827" i="2" s="1"/>
  <c r="H2827" i="2"/>
  <c r="K2827" i="2" s="1"/>
  <c r="N2827" i="2" s="1"/>
  <c r="O2827" i="2" s="1"/>
  <c r="R2827" i="2" l="1"/>
  <c r="T2827" i="2" s="1"/>
  <c r="Q2827" i="2"/>
  <c r="P2827" i="2"/>
  <c r="U2827" i="2"/>
  <c r="V2827" i="2" l="1"/>
  <c r="F2828" i="2" s="1"/>
  <c r="S2827" i="2"/>
  <c r="G2828" i="2"/>
  <c r="J2828" i="2" l="1"/>
  <c r="M2828" i="2" s="1"/>
  <c r="I2828" i="2"/>
  <c r="L2828" i="2" s="1"/>
  <c r="H2828" i="2"/>
  <c r="K2828" i="2" s="1"/>
  <c r="N2828" i="2" s="1"/>
  <c r="O2828" i="2" s="1"/>
  <c r="R2828" i="2" l="1"/>
  <c r="T2828" i="2" s="1"/>
  <c r="Q2828" i="2"/>
  <c r="U2828" i="2"/>
  <c r="P2828" i="2"/>
  <c r="V2828" i="2" s="1"/>
  <c r="F2829" i="2" s="1"/>
  <c r="J2829" i="2" l="1"/>
  <c r="M2829" i="2" s="1"/>
  <c r="H2829" i="2"/>
  <c r="K2829" i="2" s="1"/>
  <c r="S2828" i="2"/>
  <c r="G2829" i="2"/>
  <c r="I2829" i="2" s="1"/>
  <c r="L2829" i="2" s="1"/>
  <c r="N2829" i="2" s="1"/>
  <c r="O2829" i="2" s="1"/>
  <c r="P2829" i="2" s="1"/>
  <c r="Q2829" i="2"/>
  <c r="R2829" i="2"/>
  <c r="T2829" i="2" s="1"/>
  <c r="U2829" i="2" l="1"/>
  <c r="S2829" i="2"/>
  <c r="G2830" i="2"/>
  <c r="V2829" i="2"/>
  <c r="F2830" i="2" s="1"/>
  <c r="I2830" i="2" l="1"/>
  <c r="L2830" i="2" s="1"/>
  <c r="J2830" i="2"/>
  <c r="M2830" i="2" s="1"/>
  <c r="H2830" i="2"/>
  <c r="K2830" i="2" s="1"/>
  <c r="N2830" i="2" s="1"/>
  <c r="O2830" i="2" s="1"/>
  <c r="P2830" i="2" l="1"/>
  <c r="R2830" i="2"/>
  <c r="T2830" i="2" s="1"/>
  <c r="Q2830" i="2"/>
  <c r="S2830" i="2" l="1"/>
  <c r="G2831" i="2"/>
  <c r="U2830" i="2"/>
  <c r="V2830" i="2" s="1"/>
  <c r="F2831" i="2" s="1"/>
  <c r="I2831" i="2" l="1"/>
  <c r="L2831" i="2" s="1"/>
  <c r="J2831" i="2"/>
  <c r="M2831" i="2" s="1"/>
  <c r="H2831" i="2"/>
  <c r="K2831" i="2" s="1"/>
  <c r="N2831" i="2" s="1"/>
  <c r="O2831" i="2" s="1"/>
  <c r="R2831" i="2" l="1"/>
  <c r="T2831" i="2" s="1"/>
  <c r="Q2831" i="2"/>
  <c r="P2831" i="2"/>
  <c r="S2831" i="2" l="1"/>
  <c r="G2832" i="2"/>
  <c r="U2831" i="2"/>
  <c r="V2831" i="2" s="1"/>
  <c r="F2832" i="2" s="1"/>
  <c r="J2832" i="2" l="1"/>
  <c r="M2832" i="2" s="1"/>
  <c r="I2832" i="2"/>
  <c r="L2832" i="2" s="1"/>
  <c r="H2832" i="2"/>
  <c r="K2832" i="2" s="1"/>
  <c r="N2832" i="2" s="1"/>
  <c r="O2832" i="2" s="1"/>
  <c r="R2832" i="2" l="1"/>
  <c r="T2832" i="2" s="1"/>
  <c r="Q2832" i="2"/>
  <c r="P2832" i="2"/>
  <c r="S2832" i="2" l="1"/>
  <c r="G2833" i="2"/>
  <c r="U2832" i="2"/>
  <c r="V2832" i="2" s="1"/>
  <c r="F2833" i="2" s="1"/>
  <c r="J2833" i="2" l="1"/>
  <c r="M2833" i="2" s="1"/>
  <c r="I2833" i="2"/>
  <c r="L2833" i="2" s="1"/>
  <c r="H2833" i="2"/>
  <c r="K2833" i="2" s="1"/>
  <c r="N2833" i="2" l="1"/>
  <c r="O2833" i="2" s="1"/>
  <c r="R2833" i="2"/>
  <c r="T2833" i="2" s="1"/>
  <c r="U2833" i="2"/>
  <c r="O2834" i="2"/>
  <c r="Q2833" i="2"/>
  <c r="P2833" i="2"/>
  <c r="V2833" i="2" s="1"/>
  <c r="F2834" i="2" s="1"/>
  <c r="J2834" i="2" l="1"/>
  <c r="M2834" i="2" s="1"/>
  <c r="I2834" i="2"/>
  <c r="H2834" i="2"/>
  <c r="K2834" i="2" s="1"/>
  <c r="N2834" i="2" s="1"/>
  <c r="S2833" i="2"/>
  <c r="Q2834" i="2"/>
  <c r="R2834" i="2"/>
  <c r="T2834" i="2" s="1"/>
  <c r="U2834" i="2"/>
  <c r="P2834" i="2"/>
  <c r="V2834" i="2" s="1"/>
  <c r="F2835" i="2" s="1"/>
  <c r="J2835" i="2" l="1"/>
  <c r="M2835" i="2" s="1"/>
  <c r="H2835" i="2"/>
  <c r="K2835" i="2" s="1"/>
  <c r="N2835" i="2" s="1"/>
  <c r="O2835" i="2" s="1"/>
  <c r="S2834" i="2"/>
  <c r="G2835" i="2"/>
  <c r="Q2835" i="2" l="1"/>
  <c r="P2835" i="2"/>
  <c r="R2835" i="2"/>
  <c r="T2835" i="2" s="1"/>
  <c r="U2835" i="2"/>
  <c r="I2835" i="2"/>
  <c r="V2835" i="2" l="1"/>
  <c r="F2836" i="2" s="1"/>
  <c r="S2835" i="2"/>
  <c r="G2836" i="2"/>
  <c r="J2836" i="2" l="1"/>
  <c r="M2836" i="2" s="1"/>
  <c r="I2836" i="2"/>
  <c r="H2836" i="2"/>
  <c r="K2836" i="2" s="1"/>
  <c r="N2836" i="2" s="1"/>
  <c r="O2836" i="2" s="1"/>
  <c r="U2836" i="2" l="1"/>
  <c r="P2836" i="2"/>
  <c r="R2836" i="2"/>
  <c r="T2836" i="2" s="1"/>
  <c r="Q2836" i="2"/>
  <c r="S2836" i="2" l="1"/>
  <c r="G2837" i="2"/>
  <c r="V2836" i="2"/>
  <c r="F2837" i="2" s="1"/>
  <c r="I2837" i="2" l="1"/>
  <c r="J2837" i="2"/>
  <c r="M2837" i="2" s="1"/>
  <c r="H2837" i="2"/>
  <c r="K2837" i="2" s="1"/>
  <c r="N2837" i="2" s="1"/>
  <c r="O2837" i="2" s="1"/>
  <c r="U2837" i="2" l="1"/>
  <c r="R2837" i="2"/>
  <c r="T2837" i="2" s="1"/>
  <c r="Q2837" i="2"/>
  <c r="P2837" i="2"/>
  <c r="V2837" i="2" s="1"/>
  <c r="F2838" i="2" s="1"/>
  <c r="J2838" i="2" l="1"/>
  <c r="M2838" i="2" s="1"/>
  <c r="H2838" i="2"/>
  <c r="K2838" i="2" s="1"/>
  <c r="N2838" i="2" s="1"/>
  <c r="O2838" i="2" s="1"/>
  <c r="S2837" i="2"/>
  <c r="G2838" i="2"/>
  <c r="I2838" i="2" s="1"/>
  <c r="U2838" i="2" l="1"/>
  <c r="R2838" i="2"/>
  <c r="T2838" i="2" s="1"/>
  <c r="Q2838" i="2"/>
  <c r="P2838" i="2"/>
  <c r="V2838" i="2" s="1"/>
  <c r="F2839" i="2" s="1"/>
  <c r="J2839" i="2" l="1"/>
  <c r="M2839" i="2" s="1"/>
  <c r="H2839" i="2"/>
  <c r="K2839" i="2" s="1"/>
  <c r="N2839" i="2" s="1"/>
  <c r="O2839" i="2" s="1"/>
  <c r="G2839" i="2"/>
  <c r="I2839" i="2" s="1"/>
  <c r="S2838" i="2"/>
  <c r="R2839" i="2" l="1"/>
  <c r="T2839" i="2" s="1"/>
  <c r="U2839" i="2"/>
  <c r="Q2839" i="2"/>
  <c r="P2839" i="2"/>
  <c r="V2839" i="2" s="1"/>
  <c r="F2840" i="2" s="1"/>
  <c r="J2840" i="2" l="1"/>
  <c r="M2840" i="2" s="1"/>
  <c r="H2840" i="2"/>
  <c r="K2840" i="2" s="1"/>
  <c r="N2840" i="2" s="1"/>
  <c r="O2840" i="2" s="1"/>
  <c r="S2839" i="2"/>
  <c r="G2840" i="2"/>
  <c r="I2840" i="2" s="1"/>
  <c r="R2840" i="2" l="1"/>
  <c r="T2840" i="2" s="1"/>
  <c r="Q2840" i="2"/>
  <c r="P2840" i="2"/>
  <c r="U2840" i="2"/>
  <c r="V2840" i="2" l="1"/>
  <c r="F2841" i="2" s="1"/>
  <c r="G2841" i="2"/>
  <c r="S2840" i="2"/>
  <c r="J2841" i="2" l="1"/>
  <c r="M2841" i="2" s="1"/>
  <c r="I2841" i="2"/>
  <c r="H2841" i="2"/>
  <c r="K2841" i="2" s="1"/>
  <c r="N2841" i="2" s="1"/>
  <c r="O2841" i="2" s="1"/>
  <c r="P2841" i="2" l="1"/>
  <c r="V2841" i="2" s="1"/>
  <c r="F2842" i="2" s="1"/>
  <c r="U2841" i="2"/>
  <c r="Q2841" i="2"/>
  <c r="R2841" i="2"/>
  <c r="T2841" i="2" s="1"/>
  <c r="J2842" i="2" l="1"/>
  <c r="M2842" i="2" s="1"/>
  <c r="H2842" i="2"/>
  <c r="K2842" i="2" s="1"/>
  <c r="N2842" i="2" s="1"/>
  <c r="O2842" i="2" s="1"/>
  <c r="U2842" i="2" s="1"/>
  <c r="G2842" i="2"/>
  <c r="I2842" i="2" s="1"/>
  <c r="S2841" i="2"/>
  <c r="P2842" i="2" l="1"/>
  <c r="V2842" i="2" s="1"/>
  <c r="F2843" i="2" s="1"/>
  <c r="Q2842" i="2"/>
  <c r="S2842" i="2" s="1"/>
  <c r="R2842" i="2"/>
  <c r="T2842" i="2" s="1"/>
  <c r="G2843" i="2"/>
  <c r="I2843" i="2" l="1"/>
  <c r="J2843" i="2"/>
  <c r="M2843" i="2" s="1"/>
  <c r="H2843" i="2"/>
  <c r="K2843" i="2" s="1"/>
  <c r="N2843" i="2" s="1"/>
  <c r="O2843" i="2" s="1"/>
  <c r="U2843" i="2" l="1"/>
  <c r="R2843" i="2"/>
  <c r="T2843" i="2" s="1"/>
  <c r="Q2843" i="2"/>
  <c r="P2843" i="2"/>
  <c r="V2843" i="2" s="1"/>
  <c r="F2844" i="2" s="1"/>
  <c r="O2844" i="2"/>
  <c r="U2844" i="2" l="1"/>
  <c r="R2844" i="2"/>
  <c r="T2844" i="2" s="1"/>
  <c r="Q2844" i="2"/>
  <c r="J2844" i="2"/>
  <c r="M2844" i="2" s="1"/>
  <c r="H2844" i="2"/>
  <c r="K2844" i="2" s="1"/>
  <c r="S2843" i="2"/>
  <c r="G2844" i="2"/>
  <c r="G2845" i="2" s="1"/>
  <c r="N2844" i="2" l="1"/>
  <c r="I2844" i="2"/>
  <c r="P2844" i="2"/>
  <c r="V2844" i="2" s="1"/>
  <c r="F2845" i="2" s="1"/>
  <c r="S2844" i="2" l="1"/>
  <c r="J2845" i="2"/>
  <c r="M2845" i="2" s="1"/>
  <c r="I2845" i="2"/>
  <c r="H2845" i="2"/>
  <c r="K2845" i="2" s="1"/>
  <c r="N2845" i="2" s="1"/>
  <c r="O2845" i="2" s="1"/>
  <c r="R2845" i="2" l="1"/>
  <c r="T2845" i="2" s="1"/>
  <c r="Q2845" i="2"/>
  <c r="U2845" i="2"/>
  <c r="P2845" i="2"/>
  <c r="O2846" i="2"/>
  <c r="V2845" i="2" l="1"/>
  <c r="F2846" i="2" s="1"/>
  <c r="J2846" i="2" s="1"/>
  <c r="M2846" i="2" s="1"/>
  <c r="Q2846" i="2"/>
  <c r="P2846" i="2"/>
  <c r="H2846" i="2"/>
  <c r="K2846" i="2" s="1"/>
  <c r="S2845" i="2"/>
  <c r="G2846" i="2"/>
  <c r="G2847" i="2" s="1"/>
  <c r="N2846" i="2" l="1"/>
  <c r="I2846" i="2"/>
  <c r="R2846" i="2"/>
  <c r="S2846" i="2"/>
  <c r="T2846" i="2" l="1"/>
  <c r="U2846" i="2"/>
  <c r="V2846" i="2" s="1"/>
  <c r="F2847" i="2" s="1"/>
  <c r="J2847" i="2" l="1"/>
  <c r="M2847" i="2" s="1"/>
  <c r="I2847" i="2"/>
  <c r="H2847" i="2"/>
  <c r="K2847" i="2" s="1"/>
  <c r="N2847" i="2" s="1"/>
  <c r="O2847" i="2" s="1"/>
  <c r="Q2847" i="2" l="1"/>
  <c r="P2847" i="2"/>
  <c r="R2847" i="2"/>
  <c r="T2847" i="2" s="1"/>
  <c r="U2847" i="2" l="1"/>
  <c r="V2847" i="2" s="1"/>
  <c r="F2848" i="2" s="1"/>
  <c r="S2847" i="2"/>
  <c r="G2848" i="2"/>
  <c r="J2848" i="2" l="1"/>
  <c r="M2848" i="2" s="1"/>
  <c r="I2848" i="2"/>
  <c r="L2848" i="2" s="1"/>
  <c r="H2848" i="2"/>
  <c r="K2848" i="2" s="1"/>
  <c r="N2848" i="2" l="1"/>
  <c r="O2848" i="2" s="1"/>
  <c r="R2848" i="2" s="1"/>
  <c r="T2848" i="2" s="1"/>
  <c r="Q2848" i="2" l="1"/>
  <c r="S2848" i="2" s="1"/>
  <c r="P2848" i="2"/>
  <c r="G2849" i="2"/>
  <c r="U2848" i="2"/>
  <c r="V2848" i="2" s="1"/>
  <c r="F2849" i="2" s="1"/>
  <c r="I2849" i="2" l="1"/>
  <c r="L2849" i="2" s="1"/>
  <c r="J2849" i="2"/>
  <c r="M2849" i="2" s="1"/>
  <c r="H2849" i="2"/>
  <c r="K2849" i="2" s="1"/>
  <c r="N2849" i="2" s="1"/>
  <c r="O2849" i="2" s="1"/>
  <c r="R2849" i="2" l="1"/>
  <c r="T2849" i="2" s="1"/>
  <c r="Q2849" i="2"/>
  <c r="P2849" i="2"/>
  <c r="S2849" i="2" l="1"/>
  <c r="G2850" i="2"/>
  <c r="U2849" i="2"/>
  <c r="V2849" i="2" s="1"/>
  <c r="F2850" i="2" s="1"/>
  <c r="J2850" i="2" l="1"/>
  <c r="M2850" i="2" s="1"/>
  <c r="I2850" i="2"/>
  <c r="L2850" i="2" s="1"/>
  <c r="H2850" i="2"/>
  <c r="K2850" i="2" s="1"/>
  <c r="N2850" i="2" s="1"/>
  <c r="O2850" i="2" s="1"/>
  <c r="R2850" i="2" l="1"/>
  <c r="T2850" i="2" s="1"/>
  <c r="U2850" i="2"/>
  <c r="Q2850" i="2"/>
  <c r="P2850" i="2"/>
  <c r="V2850" i="2" s="1"/>
  <c r="F2851" i="2" s="1"/>
  <c r="J2851" i="2" l="1"/>
  <c r="M2851" i="2" s="1"/>
  <c r="H2851" i="2"/>
  <c r="K2851" i="2" s="1"/>
  <c r="S2850" i="2"/>
  <c r="G2851" i="2"/>
  <c r="I2851" i="2" l="1"/>
  <c r="L2851" i="2" s="1"/>
  <c r="N2851" i="2" s="1"/>
  <c r="O2851" i="2" s="1"/>
  <c r="R2851" i="2" l="1"/>
  <c r="T2851" i="2" s="1"/>
  <c r="U2851" i="2"/>
  <c r="Q2851" i="2"/>
  <c r="P2851" i="2"/>
  <c r="V2851" i="2" s="1"/>
  <c r="F2852" i="2" s="1"/>
  <c r="J2852" i="2" l="1"/>
  <c r="M2852" i="2" s="1"/>
  <c r="H2852" i="2"/>
  <c r="K2852" i="2" s="1"/>
  <c r="S2851" i="2"/>
  <c r="G2852" i="2"/>
  <c r="I2852" i="2" l="1"/>
  <c r="L2852" i="2" s="1"/>
  <c r="N2852" i="2" s="1"/>
  <c r="O2852" i="2" s="1"/>
  <c r="R2852" i="2" l="1"/>
  <c r="T2852" i="2" s="1"/>
  <c r="Q2852" i="2"/>
  <c r="P2852" i="2"/>
  <c r="V2852" i="2" s="1"/>
  <c r="F2853" i="2" s="1"/>
  <c r="U2852" i="2"/>
  <c r="J2853" i="2" l="1"/>
  <c r="M2853" i="2" s="1"/>
  <c r="H2853" i="2"/>
  <c r="K2853" i="2" s="1"/>
  <c r="S2852" i="2"/>
  <c r="G2853" i="2"/>
  <c r="I2853" i="2" s="1"/>
  <c r="L2853" i="2" s="1"/>
  <c r="N2853" i="2" s="1"/>
  <c r="O2853" i="2" s="1"/>
  <c r="P2853" i="2" l="1"/>
  <c r="Q2853" i="2"/>
  <c r="G2854" i="2" s="1"/>
  <c r="R2853" i="2"/>
  <c r="T2853" i="2" s="1"/>
  <c r="U2853" i="2"/>
  <c r="V2853" i="2" l="1"/>
  <c r="F2854" i="2" s="1"/>
  <c r="I2854" i="2" s="1"/>
  <c r="L2854" i="2" s="1"/>
  <c r="S2853" i="2"/>
  <c r="H2854" i="2"/>
  <c r="K2854" i="2" s="1"/>
  <c r="J2854" i="2" l="1"/>
  <c r="M2854" i="2" s="1"/>
  <c r="N2854" i="2" s="1"/>
  <c r="O2854" i="2" s="1"/>
  <c r="P2854" i="2" l="1"/>
  <c r="Q2854" i="2"/>
  <c r="R2854" i="2"/>
  <c r="T2854" i="2"/>
  <c r="U2854" i="2"/>
  <c r="V2854" i="2" s="1"/>
  <c r="F2855" i="2" s="1"/>
  <c r="S2854" i="2" l="1"/>
  <c r="G2855" i="2"/>
  <c r="I2855" i="2" s="1"/>
  <c r="L2855" i="2" s="1"/>
  <c r="J2855" i="2"/>
  <c r="M2855" i="2" s="1"/>
  <c r="H2855" i="2"/>
  <c r="K2855" i="2" s="1"/>
  <c r="N2855" i="2" l="1"/>
  <c r="O2855" i="2" s="1"/>
  <c r="U2855" i="2" s="1"/>
  <c r="Q2855" i="2" l="1"/>
  <c r="R2855" i="2"/>
  <c r="T2855" i="2" s="1"/>
  <c r="O2856" i="2"/>
  <c r="U2856" i="2" s="1"/>
  <c r="P2855" i="2"/>
  <c r="V2855" i="2" s="1"/>
  <c r="F2856" i="2" s="1"/>
  <c r="J2856" i="2" s="1"/>
  <c r="M2856" i="2" s="1"/>
  <c r="P2856" i="2"/>
  <c r="S2855" i="2"/>
  <c r="G2856" i="2"/>
  <c r="I2856" i="2" s="1"/>
  <c r="R2856" i="2" l="1"/>
  <c r="T2856" i="2" s="1"/>
  <c r="H2856" i="2"/>
  <c r="K2856" i="2" s="1"/>
  <c r="L2856" i="2"/>
  <c r="N2856" i="2" s="1"/>
  <c r="Q2856" i="2"/>
  <c r="G2857" i="2"/>
  <c r="S2856" i="2" l="1"/>
  <c r="V2856" i="2"/>
  <c r="F2857" i="2" s="1"/>
  <c r="J2857" i="2" l="1"/>
  <c r="M2857" i="2" s="1"/>
  <c r="I2857" i="2"/>
  <c r="H2857" i="2"/>
  <c r="K2857" i="2" s="1"/>
  <c r="N2857" i="2" s="1"/>
  <c r="O2857" i="2" s="1"/>
  <c r="R2857" i="2" l="1"/>
  <c r="T2857" i="2" s="1"/>
  <c r="Q2857" i="2"/>
  <c r="P2857" i="2"/>
  <c r="O2858" i="2"/>
  <c r="U2857" i="2"/>
  <c r="Q2858" i="2" l="1"/>
  <c r="P2858" i="2"/>
  <c r="V2857" i="2"/>
  <c r="F2858" i="2" s="1"/>
  <c r="S2857" i="2"/>
  <c r="J2858" i="2" l="1"/>
  <c r="I2858" i="2"/>
  <c r="H2858" i="2"/>
  <c r="K2858" i="2" s="1"/>
  <c r="G2859" i="2"/>
  <c r="S2858" i="2"/>
  <c r="M2858" i="2" l="1"/>
  <c r="N2858" i="2" s="1"/>
  <c r="R2858" i="2"/>
  <c r="T2858" i="2" l="1"/>
  <c r="U2858" i="2"/>
  <c r="V2858" i="2" s="1"/>
  <c r="F2859" i="2" s="1"/>
  <c r="J2859" i="2" l="1"/>
  <c r="M2859" i="2" s="1"/>
  <c r="I2859" i="2"/>
  <c r="H2859" i="2"/>
  <c r="K2859" i="2" s="1"/>
  <c r="N2859" i="2" s="1"/>
  <c r="O2859" i="2" s="1"/>
  <c r="Q2859" i="2" l="1"/>
  <c r="P2859" i="2"/>
  <c r="R2859" i="2"/>
  <c r="T2859" i="2" s="1"/>
  <c r="U2859" i="2"/>
  <c r="V2859" i="2" l="1"/>
  <c r="F2860" i="2" s="1"/>
  <c r="S2859" i="2"/>
  <c r="G2860" i="2"/>
  <c r="J2860" i="2" l="1"/>
  <c r="M2860" i="2" s="1"/>
  <c r="I2860" i="2"/>
  <c r="H2860" i="2"/>
  <c r="K2860" i="2" s="1"/>
  <c r="N2860" i="2" s="1"/>
  <c r="O2860" i="2" s="1"/>
  <c r="P2860" i="2" l="1"/>
  <c r="R2860" i="2"/>
  <c r="T2860" i="2" s="1"/>
  <c r="Q2860" i="2"/>
  <c r="S2860" i="2" l="1"/>
  <c r="G2861" i="2"/>
  <c r="U2860" i="2"/>
  <c r="V2860" i="2" s="1"/>
  <c r="F2861" i="2" s="1"/>
  <c r="I2861" i="2" l="1"/>
  <c r="J2861" i="2"/>
  <c r="M2861" i="2" s="1"/>
  <c r="H2861" i="2"/>
  <c r="K2861" i="2" s="1"/>
  <c r="N2861" i="2" s="1"/>
  <c r="O2861" i="2" s="1"/>
  <c r="R2861" i="2" l="1"/>
  <c r="T2861" i="2" s="1"/>
  <c r="Q2861" i="2"/>
  <c r="P2861" i="2"/>
  <c r="S2861" i="2" l="1"/>
  <c r="G2862" i="2"/>
  <c r="U2861" i="2"/>
  <c r="V2861" i="2" s="1"/>
  <c r="F2862" i="2" s="1"/>
  <c r="J2862" i="2" l="1"/>
  <c r="M2862" i="2" s="1"/>
  <c r="I2862" i="2"/>
  <c r="H2862" i="2"/>
  <c r="K2862" i="2" s="1"/>
  <c r="N2862" i="2" s="1"/>
  <c r="O2862" i="2" s="1"/>
  <c r="R2862" i="2" l="1"/>
  <c r="T2862" i="2" s="1"/>
  <c r="Q2862" i="2"/>
  <c r="P2862" i="2"/>
  <c r="U2862" i="2"/>
  <c r="V2862" i="2" l="1"/>
  <c r="F2863" i="2" s="1"/>
  <c r="S2862" i="2"/>
  <c r="G2863" i="2"/>
  <c r="J2863" i="2" l="1"/>
  <c r="M2863" i="2" s="1"/>
  <c r="I2863" i="2"/>
  <c r="H2863" i="2"/>
  <c r="K2863" i="2" s="1"/>
  <c r="N2863" i="2" s="1"/>
  <c r="O2863" i="2" s="1"/>
  <c r="R2863" i="2" l="1"/>
  <c r="T2863" i="2" s="1"/>
  <c r="U2863" i="2"/>
  <c r="Q2863" i="2"/>
  <c r="P2863" i="2"/>
  <c r="V2863" i="2" l="1"/>
  <c r="F2864" i="2" s="1"/>
  <c r="H2864" i="2" s="1"/>
  <c r="K2864" i="2" s="1"/>
  <c r="N2864" i="2" s="1"/>
  <c r="O2864" i="2" s="1"/>
  <c r="J2864" i="2"/>
  <c r="M2864" i="2" s="1"/>
  <c r="S2863" i="2"/>
  <c r="G2864" i="2"/>
  <c r="R2864" i="2" l="1"/>
  <c r="T2864" i="2" s="1"/>
  <c r="Q2864" i="2"/>
  <c r="P2864" i="2"/>
  <c r="U2864" i="2"/>
  <c r="I2864" i="2"/>
  <c r="V2864" i="2" l="1"/>
  <c r="F2865" i="2" s="1"/>
  <c r="S2864" i="2"/>
  <c r="G2865" i="2"/>
  <c r="J2865" i="2" l="1"/>
  <c r="M2865" i="2" s="1"/>
  <c r="I2865" i="2"/>
  <c r="H2865" i="2"/>
  <c r="K2865" i="2" s="1"/>
  <c r="N2865" i="2" s="1"/>
  <c r="O2865" i="2" s="1"/>
  <c r="P2865" i="2" l="1"/>
  <c r="Q2865" i="2"/>
  <c r="R2865" i="2"/>
  <c r="T2865" i="2" s="1"/>
  <c r="S2865" i="2" l="1"/>
  <c r="G2866" i="2"/>
  <c r="U2865" i="2"/>
  <c r="V2865" i="2" s="1"/>
  <c r="F2866" i="2" s="1"/>
  <c r="I2866" i="2" l="1"/>
  <c r="J2866" i="2"/>
  <c r="M2866" i="2" s="1"/>
  <c r="H2866" i="2"/>
  <c r="K2866" i="2" s="1"/>
  <c r="N2866" i="2" s="1"/>
  <c r="O2866" i="2" s="1"/>
  <c r="P2866" i="2" l="1"/>
  <c r="R2866" i="2"/>
  <c r="T2866" i="2" s="1"/>
  <c r="Q2866" i="2"/>
  <c r="S2866" i="2" l="1"/>
  <c r="G2867" i="2"/>
  <c r="U2866" i="2"/>
  <c r="V2866" i="2" s="1"/>
  <c r="F2867" i="2" s="1"/>
  <c r="I2867" i="2" l="1"/>
  <c r="J2867" i="2"/>
  <c r="M2867" i="2" s="1"/>
  <c r="H2867" i="2"/>
  <c r="K2867" i="2" s="1"/>
  <c r="N2867" i="2" s="1"/>
  <c r="O2867" i="2" s="1"/>
  <c r="R2867" i="2" l="1"/>
  <c r="T2867" i="2" s="1"/>
  <c r="Q2867" i="2"/>
  <c r="P2867" i="2"/>
  <c r="S2867" i="2" l="1"/>
  <c r="G2868" i="2"/>
  <c r="U2867" i="2"/>
  <c r="V2867" i="2" s="1"/>
  <c r="F2868" i="2" s="1"/>
  <c r="J2868" i="2" l="1"/>
  <c r="M2868" i="2" s="1"/>
  <c r="I2868" i="2"/>
  <c r="H2868" i="2"/>
  <c r="K2868" i="2" s="1"/>
  <c r="N2868" i="2" s="1"/>
  <c r="O2868" i="2" s="1"/>
  <c r="P2868" i="2" l="1"/>
  <c r="R2868" i="2"/>
  <c r="T2868" i="2" s="1"/>
  <c r="Q2868" i="2"/>
  <c r="S2868" i="2" l="1"/>
  <c r="G2869" i="2"/>
  <c r="U2868" i="2"/>
  <c r="V2868" i="2" s="1"/>
  <c r="F2869" i="2" s="1"/>
  <c r="J2869" i="2" l="1"/>
  <c r="M2869" i="2" s="1"/>
  <c r="I2869" i="2"/>
  <c r="H2869" i="2"/>
  <c r="K2869" i="2" s="1"/>
  <c r="N2869" i="2" s="1"/>
  <c r="O2869" i="2" s="1"/>
  <c r="R2869" i="2" l="1"/>
  <c r="T2869" i="2" s="1"/>
  <c r="Q2869" i="2"/>
  <c r="P2869" i="2"/>
  <c r="U2869" i="2"/>
  <c r="V2869" i="2" l="1"/>
  <c r="F2870" i="2" s="1"/>
  <c r="S2869" i="2"/>
  <c r="G2870" i="2"/>
  <c r="J2870" i="2" l="1"/>
  <c r="M2870" i="2" s="1"/>
  <c r="I2870" i="2"/>
  <c r="L2870" i="2" s="1"/>
  <c r="H2870" i="2"/>
  <c r="K2870" i="2" s="1"/>
  <c r="N2870" i="2" s="1"/>
  <c r="O2870" i="2" s="1"/>
  <c r="Q2870" i="2" l="1"/>
  <c r="R2870" i="2"/>
  <c r="T2870" i="2" s="1"/>
  <c r="P2870" i="2"/>
  <c r="U2870" i="2" l="1"/>
  <c r="V2870" i="2" s="1"/>
  <c r="F2871" i="2" s="1"/>
  <c r="S2870" i="2"/>
  <c r="G2871" i="2"/>
  <c r="J2871" i="2" l="1"/>
  <c r="M2871" i="2" s="1"/>
  <c r="I2871" i="2"/>
  <c r="L2871" i="2" s="1"/>
  <c r="H2871" i="2"/>
  <c r="K2871" i="2" s="1"/>
  <c r="N2871" i="2" s="1"/>
  <c r="O2871" i="2" s="1"/>
  <c r="Q2871" i="2" l="1"/>
  <c r="P2871" i="2"/>
  <c r="R2871" i="2"/>
  <c r="T2871" i="2" s="1"/>
  <c r="U2871" i="2" l="1"/>
  <c r="V2871" i="2" s="1"/>
  <c r="F2872" i="2" s="1"/>
  <c r="S2871" i="2"/>
  <c r="G2872" i="2"/>
  <c r="J2872" i="2" l="1"/>
  <c r="M2872" i="2" s="1"/>
  <c r="I2872" i="2"/>
  <c r="L2872" i="2" s="1"/>
  <c r="H2872" i="2"/>
  <c r="K2872" i="2" s="1"/>
  <c r="N2872" i="2" s="1"/>
  <c r="O2872" i="2" s="1"/>
  <c r="R2872" i="2" l="1"/>
  <c r="T2872" i="2" s="1"/>
  <c r="P2872" i="2"/>
  <c r="Q2872" i="2"/>
  <c r="S2872" i="2" l="1"/>
  <c r="G2873" i="2"/>
  <c r="U2872" i="2"/>
  <c r="V2872" i="2" s="1"/>
  <c r="F2873" i="2" s="1"/>
  <c r="I2873" i="2" l="1"/>
  <c r="L2873" i="2" s="1"/>
  <c r="J2873" i="2"/>
  <c r="M2873" i="2" s="1"/>
  <c r="H2873" i="2"/>
  <c r="K2873" i="2" s="1"/>
  <c r="N2873" i="2" l="1"/>
  <c r="O2873" i="2" s="1"/>
  <c r="R2873" i="2" s="1"/>
  <c r="T2873" i="2" s="1"/>
  <c r="Q2873" i="2"/>
  <c r="P2873" i="2"/>
  <c r="S2873" i="2" l="1"/>
  <c r="G2874" i="2"/>
  <c r="U2873" i="2"/>
  <c r="V2873" i="2" s="1"/>
  <c r="F2874" i="2" s="1"/>
  <c r="J2874" i="2" l="1"/>
  <c r="M2874" i="2" s="1"/>
  <c r="I2874" i="2"/>
  <c r="L2874" i="2" s="1"/>
  <c r="H2874" i="2"/>
  <c r="K2874" i="2" s="1"/>
  <c r="N2874" i="2" s="1"/>
  <c r="O2874" i="2" s="1"/>
  <c r="R2874" i="2" l="1"/>
  <c r="T2874" i="2" s="1"/>
  <c r="Q2874" i="2"/>
  <c r="P2874" i="2"/>
  <c r="U2874" i="2"/>
  <c r="V2874" i="2" l="1"/>
  <c r="F2875" i="2" s="1"/>
  <c r="S2874" i="2"/>
  <c r="G2875" i="2"/>
  <c r="J2875" i="2" l="1"/>
  <c r="M2875" i="2" s="1"/>
  <c r="I2875" i="2"/>
  <c r="L2875" i="2" s="1"/>
  <c r="H2875" i="2"/>
  <c r="K2875" i="2" s="1"/>
  <c r="N2875" i="2" s="1"/>
  <c r="O2875" i="2" s="1"/>
  <c r="R2875" i="2" l="1"/>
  <c r="T2875" i="2" s="1"/>
  <c r="U2875" i="2"/>
  <c r="Q2875" i="2"/>
  <c r="P2875" i="2"/>
  <c r="V2875" i="2" s="1"/>
  <c r="F2876" i="2" s="1"/>
  <c r="J2876" i="2" l="1"/>
  <c r="M2876" i="2" s="1"/>
  <c r="H2876" i="2"/>
  <c r="K2876" i="2" s="1"/>
  <c r="S2875" i="2"/>
  <c r="G2876" i="2"/>
  <c r="I2876" i="2" l="1"/>
  <c r="L2876" i="2" s="1"/>
  <c r="N2876" i="2" s="1"/>
  <c r="O2876" i="2" s="1"/>
  <c r="R2876" i="2" l="1"/>
  <c r="T2876" i="2" s="1"/>
  <c r="Q2876" i="2"/>
  <c r="P2876" i="2"/>
  <c r="U2876" i="2"/>
  <c r="V2876" i="2" l="1"/>
  <c r="F2877" i="2" s="1"/>
  <c r="S2876" i="2"/>
  <c r="G2877" i="2"/>
  <c r="J2877" i="2" l="1"/>
  <c r="M2877" i="2" s="1"/>
  <c r="I2877" i="2"/>
  <c r="L2877" i="2" s="1"/>
  <c r="H2877" i="2"/>
  <c r="K2877" i="2" s="1"/>
  <c r="N2877" i="2" s="1"/>
  <c r="O2877" i="2" s="1"/>
  <c r="P2877" i="2" l="1"/>
  <c r="Q2877" i="2"/>
  <c r="R2877" i="2"/>
  <c r="T2877" i="2" s="1"/>
  <c r="S2877" i="2" l="1"/>
  <c r="G2878" i="2"/>
  <c r="U2877" i="2"/>
  <c r="V2877" i="2"/>
  <c r="F2878" i="2" s="1"/>
  <c r="I2878" i="2" l="1"/>
  <c r="L2878" i="2" s="1"/>
  <c r="J2878" i="2"/>
  <c r="M2878" i="2" s="1"/>
  <c r="H2878" i="2"/>
  <c r="K2878" i="2" s="1"/>
  <c r="N2878" i="2" l="1"/>
  <c r="O2878" i="2" s="1"/>
  <c r="P2878" i="2" s="1"/>
  <c r="Q2878" i="2" l="1"/>
  <c r="R2878" i="2"/>
  <c r="T2878" i="2" s="1"/>
  <c r="S2878" i="2"/>
  <c r="G2879" i="2"/>
  <c r="U2878" i="2"/>
  <c r="V2878" i="2" s="1"/>
  <c r="F2879" i="2" s="1"/>
  <c r="I2879" i="2" l="1"/>
  <c r="L2879" i="2" s="1"/>
  <c r="J2879" i="2"/>
  <c r="M2879" i="2" s="1"/>
  <c r="H2879" i="2"/>
  <c r="K2879" i="2" s="1"/>
  <c r="N2879" i="2" l="1"/>
  <c r="O2879" i="2" s="1"/>
  <c r="R2879" i="2" s="1"/>
  <c r="T2879" i="2" s="1"/>
  <c r="P2879" i="2" l="1"/>
  <c r="Q2879" i="2"/>
  <c r="S2879" i="2" s="1"/>
  <c r="G2880" i="2"/>
  <c r="U2879" i="2"/>
  <c r="V2879" i="2" s="1"/>
  <c r="F2880" i="2" s="1"/>
  <c r="J2880" i="2" l="1"/>
  <c r="M2880" i="2" s="1"/>
  <c r="I2880" i="2"/>
  <c r="L2880" i="2" s="1"/>
  <c r="H2880" i="2"/>
  <c r="K2880" i="2" s="1"/>
  <c r="N2880" i="2" l="1"/>
  <c r="O2880" i="2" s="1"/>
  <c r="O2881" i="2" s="1"/>
  <c r="U2880" i="2" l="1"/>
  <c r="R2880" i="2"/>
  <c r="T2880" i="2" s="1"/>
  <c r="P2880" i="2"/>
  <c r="V2880" i="2" s="1"/>
  <c r="F2881" i="2" s="1"/>
  <c r="H2881" i="2" s="1"/>
  <c r="K2881" i="2" s="1"/>
  <c r="Q2880" i="2"/>
  <c r="S2880" i="2"/>
  <c r="G2881" i="2"/>
  <c r="I2881" i="2" s="1"/>
  <c r="Q2881" i="2" s="1"/>
  <c r="R2881" i="2"/>
  <c r="T2881" i="2" s="1"/>
  <c r="P2881" i="2"/>
  <c r="U2881" i="2"/>
  <c r="J2881" i="2" l="1"/>
  <c r="M2881" i="2" s="1"/>
  <c r="N2881" i="2" s="1"/>
  <c r="S2881" i="2"/>
  <c r="V2881" i="2"/>
  <c r="F2882" i="2" s="1"/>
  <c r="J2882" i="2" s="1"/>
  <c r="M2882" i="2" s="1"/>
  <c r="I2882" i="2" l="1"/>
  <c r="H2882" i="2"/>
  <c r="K2882" i="2" s="1"/>
  <c r="N2882" i="2" s="1"/>
  <c r="O2882" i="2" s="1"/>
  <c r="Q2882" i="2" s="1"/>
  <c r="P2882" i="2" l="1"/>
  <c r="S2882" i="2" s="1"/>
  <c r="U2882" i="2"/>
  <c r="R2882" i="2"/>
  <c r="T2882" i="2" s="1"/>
  <c r="G2883" i="2"/>
  <c r="V2882" i="2" l="1"/>
  <c r="F2883" i="2" s="1"/>
  <c r="J2883" i="2" l="1"/>
  <c r="M2883" i="2" s="1"/>
  <c r="H2883" i="2"/>
  <c r="K2883" i="2" s="1"/>
  <c r="N2883" i="2" s="1"/>
  <c r="O2883" i="2" s="1"/>
  <c r="I2883" i="2"/>
  <c r="Q2883" i="2" l="1"/>
  <c r="U2883" i="2"/>
  <c r="R2883" i="2"/>
  <c r="T2883" i="2" s="1"/>
  <c r="P2883" i="2"/>
  <c r="V2883" i="2" l="1"/>
  <c r="F2884" i="2" s="1"/>
  <c r="G2884" i="2"/>
  <c r="I2884" i="2" s="1"/>
  <c r="S2883" i="2"/>
  <c r="H2884" i="2" l="1"/>
  <c r="K2884" i="2" s="1"/>
  <c r="N2884" i="2" s="1"/>
  <c r="O2884" i="2" s="1"/>
  <c r="R2884" i="2" s="1"/>
  <c r="T2884" i="2" s="1"/>
  <c r="J2884" i="2"/>
  <c r="M2884" i="2" s="1"/>
  <c r="Q2884" i="2" l="1"/>
  <c r="U2884" i="2"/>
  <c r="P2884" i="2"/>
  <c r="V2884" i="2"/>
  <c r="F2885" i="2" s="1"/>
  <c r="S2884" i="2"/>
  <c r="G2885" i="2"/>
  <c r="J2885" i="2"/>
  <c r="M2885" i="2" s="1"/>
  <c r="H2885" i="2"/>
  <c r="K2885" i="2" s="1"/>
  <c r="N2885" i="2" s="1"/>
  <c r="O2885" i="2" s="1"/>
  <c r="I2885" i="2"/>
  <c r="U2885" i="2" l="1"/>
  <c r="R2885" i="2"/>
  <c r="T2885" i="2" s="1"/>
  <c r="Q2885" i="2"/>
  <c r="P2885" i="2"/>
  <c r="G2886" i="2"/>
  <c r="V2885" i="2" l="1"/>
  <c r="F2886" i="2" s="1"/>
  <c r="S2885" i="2"/>
  <c r="H2886" i="2" l="1"/>
  <c r="K2886" i="2" s="1"/>
  <c r="J2886" i="2"/>
  <c r="M2886" i="2" s="1"/>
  <c r="I2886" i="2"/>
  <c r="N2886" i="2" l="1"/>
  <c r="O2886" i="2" s="1"/>
  <c r="Q2886" i="2" l="1"/>
  <c r="U2886" i="2"/>
  <c r="R2886" i="2"/>
  <c r="T2886" i="2" s="1"/>
  <c r="P2886" i="2"/>
  <c r="V2886" i="2" s="1"/>
  <c r="F2887" i="2" s="1"/>
  <c r="J2887" i="2" l="1"/>
  <c r="M2887" i="2" s="1"/>
  <c r="H2887" i="2"/>
  <c r="K2887" i="2" s="1"/>
  <c r="N2887" i="2" s="1"/>
  <c r="O2887" i="2" s="1"/>
  <c r="G2887" i="2"/>
  <c r="S2886" i="2"/>
  <c r="R2887" i="2" l="1"/>
  <c r="T2887" i="2" s="1"/>
  <c r="U2887" i="2"/>
  <c r="Q2887" i="2"/>
  <c r="P2887" i="2"/>
  <c r="V2887" i="2" s="1"/>
  <c r="F2888" i="2" s="1"/>
  <c r="I2887" i="2"/>
  <c r="J2888" i="2" l="1"/>
  <c r="M2888" i="2" s="1"/>
  <c r="H2888" i="2"/>
  <c r="K2888" i="2" s="1"/>
  <c r="S2887" i="2"/>
  <c r="G2888" i="2"/>
  <c r="N2888" i="2" l="1"/>
  <c r="O2888" i="2" s="1"/>
  <c r="R2888" i="2" s="1"/>
  <c r="T2888" i="2" s="1"/>
  <c r="I2888" i="2"/>
  <c r="Q2888" i="2" l="1"/>
  <c r="U2888" i="2"/>
  <c r="P2888" i="2"/>
  <c r="V2888" i="2"/>
  <c r="F2889" i="2" s="1"/>
  <c r="S2888" i="2"/>
  <c r="G2889" i="2"/>
  <c r="J2889" i="2" l="1"/>
  <c r="M2889" i="2" s="1"/>
  <c r="I2889" i="2"/>
  <c r="H2889" i="2"/>
  <c r="K2889" i="2" s="1"/>
  <c r="N2889" i="2" s="1"/>
  <c r="O2889" i="2" s="1"/>
  <c r="P2889" i="2" l="1"/>
  <c r="R2889" i="2"/>
  <c r="T2889" i="2" s="1"/>
  <c r="Q2889" i="2"/>
  <c r="U2889" i="2"/>
  <c r="S2889" i="2" l="1"/>
  <c r="G2890" i="2"/>
  <c r="V2889" i="2"/>
  <c r="F2890" i="2" s="1"/>
  <c r="I2890" i="2" l="1"/>
  <c r="J2890" i="2"/>
  <c r="M2890" i="2" s="1"/>
  <c r="H2890" i="2"/>
  <c r="K2890" i="2" s="1"/>
  <c r="N2890" i="2" s="1"/>
  <c r="O2890" i="2" s="1"/>
  <c r="U2890" i="2" l="1"/>
  <c r="P2890" i="2"/>
  <c r="R2890" i="2"/>
  <c r="T2890" i="2" s="1"/>
  <c r="Q2890" i="2"/>
  <c r="S2890" i="2" l="1"/>
  <c r="G2891" i="2"/>
  <c r="V2890" i="2"/>
  <c r="F2891" i="2" s="1"/>
  <c r="I2891" i="2" l="1"/>
  <c r="J2891" i="2"/>
  <c r="M2891" i="2" s="1"/>
  <c r="H2891" i="2"/>
  <c r="K2891" i="2" s="1"/>
  <c r="N2891" i="2" l="1"/>
  <c r="O2891" i="2" s="1"/>
  <c r="U2891" i="2" s="1"/>
  <c r="R2891" i="2" l="1"/>
  <c r="T2891" i="2" s="1"/>
  <c r="P2891" i="2"/>
  <c r="Q2891" i="2"/>
  <c r="S2891" i="2"/>
  <c r="G2892" i="2"/>
  <c r="V2891" i="2" l="1"/>
  <c r="F2892" i="2" s="1"/>
  <c r="I2892" i="2"/>
  <c r="J2892" i="2" l="1"/>
  <c r="M2892" i="2" s="1"/>
  <c r="H2892" i="2"/>
  <c r="K2892" i="2" s="1"/>
  <c r="N2892" i="2" s="1"/>
  <c r="O2892" i="2" s="1"/>
  <c r="R2892" i="2" l="1"/>
  <c r="T2892" i="2" s="1"/>
  <c r="O2893" i="2"/>
  <c r="U2892" i="2"/>
  <c r="Q2892" i="2"/>
  <c r="P2892" i="2"/>
  <c r="V2892" i="2" s="1"/>
  <c r="F2893" i="2" s="1"/>
  <c r="R2893" i="2" l="1"/>
  <c r="T2893" i="2" s="1"/>
  <c r="Q2893" i="2"/>
  <c r="U2893" i="2"/>
  <c r="J2893" i="2"/>
  <c r="M2893" i="2" s="1"/>
  <c r="H2893" i="2"/>
  <c r="K2893" i="2" s="1"/>
  <c r="S2892" i="2"/>
  <c r="G2893" i="2"/>
  <c r="G2894" i="2" s="1"/>
  <c r="N2893" i="2" l="1"/>
  <c r="P2893" i="2"/>
  <c r="V2893" i="2" s="1"/>
  <c r="F2894" i="2" s="1"/>
  <c r="I2893" i="2"/>
  <c r="I2894" i="2" l="1"/>
  <c r="J2894" i="2"/>
  <c r="M2894" i="2" s="1"/>
  <c r="H2894" i="2"/>
  <c r="K2894" i="2" s="1"/>
  <c r="N2894" i="2" s="1"/>
  <c r="O2894" i="2" s="1"/>
  <c r="S2893" i="2"/>
  <c r="P2894" i="2" l="1"/>
  <c r="Q2894" i="2"/>
  <c r="R2894" i="2"/>
  <c r="T2894" i="2" s="1"/>
  <c r="O2895" i="2"/>
  <c r="R2895" i="2" s="1"/>
  <c r="U2894" i="2"/>
  <c r="V2894" i="2" s="1"/>
  <c r="F2895" i="2" s="1"/>
  <c r="Q2895" i="2" l="1"/>
  <c r="S2895" i="2" s="1"/>
  <c r="P2895" i="2"/>
  <c r="H2895" i="2"/>
  <c r="K2895" i="2" s="1"/>
  <c r="J2895" i="2"/>
  <c r="M2895" i="2" s="1"/>
  <c r="N2895" i="2" s="1"/>
  <c r="G2895" i="2"/>
  <c r="G2896" i="2" s="1"/>
  <c r="S2894" i="2"/>
  <c r="T2895" i="2"/>
  <c r="U2895" i="2"/>
  <c r="V2895" i="2" s="1"/>
  <c r="F2896" i="2" s="1"/>
  <c r="I2895" i="2" l="1"/>
  <c r="J2896" i="2"/>
  <c r="M2896" i="2" s="1"/>
  <c r="I2896" i="2"/>
  <c r="L2896" i="2" s="1"/>
  <c r="H2896" i="2"/>
  <c r="K2896" i="2" s="1"/>
  <c r="N2896" i="2" s="1"/>
  <c r="O2896" i="2" s="1"/>
  <c r="R2896" i="2" l="1"/>
  <c r="Q2896" i="2"/>
  <c r="P2896" i="2"/>
  <c r="S2896" i="2" l="1"/>
  <c r="G2897" i="2"/>
  <c r="T2896" i="2"/>
  <c r="U2896" i="2"/>
  <c r="V2896" i="2" s="1"/>
  <c r="F2897" i="2" s="1"/>
  <c r="J2897" i="2" l="1"/>
  <c r="M2897" i="2" s="1"/>
  <c r="I2897" i="2"/>
  <c r="L2897" i="2" s="1"/>
  <c r="H2897" i="2"/>
  <c r="K2897" i="2" s="1"/>
  <c r="N2897" i="2" l="1"/>
  <c r="O2897" i="2" s="1"/>
  <c r="R2897" i="2" s="1"/>
  <c r="P2897" i="2" l="1"/>
  <c r="Q2897" i="2"/>
  <c r="G2898" i="2"/>
  <c r="S2897" i="2"/>
  <c r="T2897" i="2"/>
  <c r="U2897" i="2"/>
  <c r="V2897" i="2" s="1"/>
  <c r="F2898" i="2" s="1"/>
  <c r="J2898" i="2" l="1"/>
  <c r="M2898" i="2" s="1"/>
  <c r="I2898" i="2"/>
  <c r="L2898" i="2" s="1"/>
  <c r="H2898" i="2"/>
  <c r="K2898" i="2" s="1"/>
  <c r="N2898" i="2" s="1"/>
  <c r="O2898" i="2" s="1"/>
  <c r="R2898" i="2" l="1"/>
  <c r="T2898" i="2" s="1"/>
  <c r="Q2898" i="2"/>
  <c r="P2898" i="2"/>
  <c r="U2898" i="2"/>
  <c r="V2898" i="2" l="1"/>
  <c r="F2899" i="2" s="1"/>
  <c r="S2898" i="2"/>
  <c r="G2899" i="2"/>
  <c r="J2899" i="2" l="1"/>
  <c r="M2899" i="2" s="1"/>
  <c r="H2899" i="2"/>
  <c r="K2899" i="2" s="1"/>
  <c r="I2899" i="2"/>
  <c r="L2899" i="2" s="1"/>
  <c r="N2899" i="2" s="1"/>
  <c r="O2899" i="2" s="1"/>
  <c r="R2899" i="2" l="1"/>
  <c r="T2899" i="2" s="1"/>
  <c r="P2899" i="2"/>
  <c r="U2899" i="2"/>
  <c r="Q2899" i="2"/>
  <c r="S2899" i="2" l="1"/>
  <c r="G2900" i="2"/>
  <c r="V2899" i="2"/>
  <c r="F2900" i="2" s="1"/>
  <c r="I2900" i="2" l="1"/>
  <c r="L2900" i="2" s="1"/>
  <c r="J2900" i="2"/>
  <c r="M2900" i="2" s="1"/>
  <c r="H2900" i="2"/>
  <c r="K2900" i="2" s="1"/>
  <c r="N2900" i="2" s="1"/>
  <c r="O2900" i="2" s="1"/>
  <c r="R2900" i="2" l="1"/>
  <c r="Q2900" i="2"/>
  <c r="P2900" i="2"/>
  <c r="S2900" i="2" l="1"/>
  <c r="G2901" i="2"/>
  <c r="T2900" i="2"/>
  <c r="U2900" i="2"/>
  <c r="V2900" i="2" s="1"/>
  <c r="F2901" i="2" s="1"/>
  <c r="J2901" i="2" l="1"/>
  <c r="M2901" i="2" s="1"/>
  <c r="I2901" i="2"/>
  <c r="L2901" i="2" s="1"/>
  <c r="H2901" i="2"/>
  <c r="K2901" i="2" s="1"/>
  <c r="N2901" i="2" s="1"/>
  <c r="O2901" i="2" s="1"/>
  <c r="P2901" i="2" l="1"/>
  <c r="O2902" i="2"/>
  <c r="U2901" i="2"/>
  <c r="R2901" i="2"/>
  <c r="T2901" i="2" s="1"/>
  <c r="Q2901" i="2"/>
  <c r="S2901" i="2" l="1"/>
  <c r="G2902" i="2"/>
  <c r="U2902" i="2"/>
  <c r="P2902" i="2"/>
  <c r="R2902" i="2"/>
  <c r="T2902" i="2" s="1"/>
  <c r="V2901" i="2"/>
  <c r="F2902" i="2" s="1"/>
  <c r="I2902" i="2" l="1"/>
  <c r="J2902" i="2"/>
  <c r="M2902" i="2" s="1"/>
  <c r="H2902" i="2"/>
  <c r="K2902" i="2" s="1"/>
  <c r="L2902" i="2" l="1"/>
  <c r="N2902" i="2" s="1"/>
  <c r="Q2902" i="2"/>
  <c r="S2902" i="2" l="1"/>
  <c r="V2902" i="2"/>
  <c r="F2903" i="2" s="1"/>
  <c r="G2903" i="2"/>
  <c r="I2903" i="2" l="1"/>
  <c r="L2903" i="2" s="1"/>
  <c r="J2903" i="2"/>
  <c r="M2903" i="2" s="1"/>
  <c r="H2903" i="2"/>
  <c r="K2903" i="2" s="1"/>
  <c r="N2903" i="2" s="1"/>
  <c r="O2903" i="2" s="1"/>
  <c r="U2903" i="2" l="1"/>
  <c r="R2903" i="2"/>
  <c r="T2903" i="2" s="1"/>
  <c r="Q2903" i="2"/>
  <c r="P2903" i="2"/>
  <c r="V2903" i="2" s="1"/>
  <c r="F2904" i="2" s="1"/>
  <c r="O2904" i="2"/>
  <c r="J2904" i="2"/>
  <c r="M2904" i="2" s="1"/>
  <c r="H2904" i="2"/>
  <c r="K2904" i="2" s="1"/>
  <c r="Q2904" i="2" l="1"/>
  <c r="U2904" i="2"/>
  <c r="P2904" i="2"/>
  <c r="V2904" i="2" s="1"/>
  <c r="F2905" i="2" s="1"/>
  <c r="R2904" i="2"/>
  <c r="T2904" i="2" s="1"/>
  <c r="S2903" i="2"/>
  <c r="G2904" i="2"/>
  <c r="J2905" i="2"/>
  <c r="M2905" i="2" s="1"/>
  <c r="H2905" i="2"/>
  <c r="K2905" i="2" s="1"/>
  <c r="N2905" i="2" s="1"/>
  <c r="O2905" i="2" s="1"/>
  <c r="S2904" i="2" l="1"/>
  <c r="G2905" i="2"/>
  <c r="I2905" i="2" s="1"/>
  <c r="I2904" i="2"/>
  <c r="L2904" i="2" s="1"/>
  <c r="N2904" i="2" s="1"/>
  <c r="R2905" i="2"/>
  <c r="T2905" i="2" s="1"/>
  <c r="Q2905" i="2"/>
  <c r="P2905" i="2"/>
  <c r="U2905" i="2"/>
  <c r="V2905" i="2" l="1"/>
  <c r="F2906" i="2" s="1"/>
  <c r="S2905" i="2"/>
  <c r="J2906" i="2"/>
  <c r="M2906" i="2" s="1"/>
  <c r="I2906" i="2"/>
  <c r="H2906" i="2"/>
  <c r="K2906" i="2" s="1"/>
  <c r="N2906" i="2" s="1"/>
  <c r="O2906" i="2" s="1"/>
  <c r="Q2906" i="2" l="1"/>
  <c r="U2906" i="2"/>
  <c r="R2906" i="2"/>
  <c r="T2906" i="2" s="1"/>
  <c r="P2906" i="2"/>
  <c r="V2906" i="2" s="1"/>
  <c r="F2907" i="2" s="1"/>
  <c r="J2907" i="2" l="1"/>
  <c r="M2907" i="2" s="1"/>
  <c r="H2907" i="2"/>
  <c r="K2907" i="2" s="1"/>
  <c r="N2907" i="2" s="1"/>
  <c r="O2907" i="2" s="1"/>
  <c r="S2906" i="2"/>
  <c r="G2907" i="2"/>
  <c r="Q2907" i="2" l="1"/>
  <c r="P2907" i="2"/>
  <c r="U2907" i="2"/>
  <c r="R2907" i="2"/>
  <c r="T2907" i="2" s="1"/>
  <c r="I2907" i="2"/>
  <c r="V2907" i="2" l="1"/>
  <c r="F2908" i="2" s="1"/>
  <c r="S2907" i="2"/>
  <c r="G2908" i="2"/>
  <c r="J2908" i="2" l="1"/>
  <c r="M2908" i="2" s="1"/>
  <c r="I2908" i="2"/>
  <c r="H2908" i="2"/>
  <c r="K2908" i="2" s="1"/>
  <c r="N2908" i="2" s="1"/>
  <c r="O2908" i="2" s="1"/>
  <c r="U2908" i="2" l="1"/>
  <c r="R2908" i="2"/>
  <c r="T2908" i="2" s="1"/>
  <c r="Q2908" i="2"/>
  <c r="P2908" i="2"/>
  <c r="V2908" i="2" s="1"/>
  <c r="F2909" i="2" s="1"/>
  <c r="J2909" i="2" l="1"/>
  <c r="M2909" i="2" s="1"/>
  <c r="H2909" i="2"/>
  <c r="K2909" i="2" s="1"/>
  <c r="N2909" i="2" s="1"/>
  <c r="O2909" i="2" s="1"/>
  <c r="S2908" i="2"/>
  <c r="G2909" i="2"/>
  <c r="R2909" i="2" l="1"/>
  <c r="T2909" i="2" s="1"/>
  <c r="U2909" i="2"/>
  <c r="Q2909" i="2"/>
  <c r="P2909" i="2"/>
  <c r="V2909" i="2" s="1"/>
  <c r="F2910" i="2" s="1"/>
  <c r="I2909" i="2"/>
  <c r="J2910" i="2" l="1"/>
  <c r="M2910" i="2" s="1"/>
  <c r="H2910" i="2"/>
  <c r="K2910" i="2" s="1"/>
  <c r="N2910" i="2" s="1"/>
  <c r="O2910" i="2" s="1"/>
  <c r="S2909" i="2"/>
  <c r="G2910" i="2"/>
  <c r="R2910" i="2" l="1"/>
  <c r="T2910" i="2" s="1"/>
  <c r="Q2910" i="2"/>
  <c r="P2910" i="2"/>
  <c r="U2910" i="2"/>
  <c r="I2910" i="2"/>
  <c r="V2910" i="2" l="1"/>
  <c r="F2911" i="2" s="1"/>
  <c r="S2910" i="2"/>
  <c r="G2911" i="2"/>
  <c r="J2911" i="2" l="1"/>
  <c r="M2911" i="2" s="1"/>
  <c r="I2911" i="2"/>
  <c r="H2911" i="2"/>
  <c r="K2911" i="2" s="1"/>
  <c r="N2911" i="2" s="1"/>
  <c r="O2911" i="2" s="1"/>
  <c r="R2911" i="2" l="1"/>
  <c r="T2911" i="2" s="1"/>
  <c r="P2911" i="2"/>
  <c r="U2911" i="2"/>
  <c r="Q2911" i="2"/>
  <c r="S2911" i="2" l="1"/>
  <c r="G2912" i="2"/>
  <c r="V2911" i="2"/>
  <c r="F2912" i="2" s="1"/>
  <c r="I2912" i="2" l="1"/>
  <c r="J2912" i="2"/>
  <c r="M2912" i="2" s="1"/>
  <c r="H2912" i="2"/>
  <c r="K2912" i="2" s="1"/>
  <c r="N2912" i="2" s="1"/>
  <c r="O2912" i="2" s="1"/>
  <c r="U2912" i="2" l="1"/>
  <c r="R2912" i="2"/>
  <c r="T2912" i="2" s="1"/>
  <c r="Q2912" i="2"/>
  <c r="P2912" i="2"/>
  <c r="S2912" i="2" l="1"/>
  <c r="G2913" i="2"/>
  <c r="V2912" i="2"/>
  <c r="F2913" i="2" s="1"/>
  <c r="J2913" i="2" l="1"/>
  <c r="M2913" i="2" s="1"/>
  <c r="I2913" i="2"/>
  <c r="H2913" i="2"/>
  <c r="K2913" i="2" s="1"/>
  <c r="N2913" i="2" s="1"/>
  <c r="O2913" i="2" s="1"/>
  <c r="P2913" i="2" l="1"/>
  <c r="U2913" i="2"/>
  <c r="R2913" i="2"/>
  <c r="T2913" i="2" s="1"/>
  <c r="Q2913" i="2"/>
  <c r="S2913" i="2" l="1"/>
  <c r="G2914" i="2"/>
  <c r="V2913" i="2"/>
  <c r="F2914" i="2" s="1"/>
  <c r="I2914" i="2" l="1"/>
  <c r="J2914" i="2"/>
  <c r="M2914" i="2" s="1"/>
  <c r="H2914" i="2"/>
  <c r="K2914" i="2" s="1"/>
  <c r="N2914" i="2" l="1"/>
  <c r="O2914" i="2" s="1"/>
  <c r="U2914" i="2" l="1"/>
  <c r="P2914" i="2"/>
  <c r="R2914" i="2"/>
  <c r="T2914" i="2" s="1"/>
  <c r="Q2914" i="2"/>
  <c r="S2914" i="2" l="1"/>
  <c r="G2915" i="2"/>
  <c r="V2914" i="2"/>
  <c r="F2915" i="2" s="1"/>
  <c r="I2915" i="2" l="1"/>
  <c r="J2915" i="2"/>
  <c r="M2915" i="2" s="1"/>
  <c r="H2915" i="2"/>
  <c r="K2915" i="2" s="1"/>
  <c r="N2915" i="2" l="1"/>
  <c r="O2915" i="2" s="1"/>
  <c r="U2915" i="2" l="1"/>
  <c r="R2915" i="2"/>
  <c r="T2915" i="2" s="1"/>
  <c r="Q2915" i="2"/>
  <c r="P2915" i="2"/>
  <c r="V2915" i="2" s="1"/>
  <c r="F2916" i="2" s="1"/>
  <c r="J2916" i="2" l="1"/>
  <c r="M2916" i="2" s="1"/>
  <c r="H2916" i="2"/>
  <c r="K2916" i="2" s="1"/>
  <c r="N2916" i="2" s="1"/>
  <c r="O2916" i="2" s="1"/>
  <c r="S2915" i="2"/>
  <c r="G2916" i="2"/>
  <c r="I2916" i="2" l="1"/>
  <c r="Q2916" i="2"/>
  <c r="P2916" i="2"/>
  <c r="U2916" i="2"/>
  <c r="R2916" i="2"/>
  <c r="T2916" i="2" s="1"/>
  <c r="V2916" i="2" l="1"/>
  <c r="F2917" i="2" s="1"/>
  <c r="J2917" i="2"/>
  <c r="M2917" i="2" s="1"/>
  <c r="H2917" i="2"/>
  <c r="K2917" i="2" s="1"/>
  <c r="N2917" i="2" s="1"/>
  <c r="O2917" i="2" s="1"/>
  <c r="S2916" i="2"/>
  <c r="G2917" i="2"/>
  <c r="O2918" i="2" l="1"/>
  <c r="U2917" i="2"/>
  <c r="R2917" i="2"/>
  <c r="T2917" i="2" s="1"/>
  <c r="Q2917" i="2"/>
  <c r="P2917" i="2"/>
  <c r="V2917" i="2" s="1"/>
  <c r="F2918" i="2" s="1"/>
  <c r="I2917" i="2"/>
  <c r="J2918" i="2" l="1"/>
  <c r="M2918" i="2" s="1"/>
  <c r="H2918" i="2"/>
  <c r="K2918" i="2" s="1"/>
  <c r="N2918" i="2" s="1"/>
  <c r="S2917" i="2"/>
  <c r="Q2918" i="2"/>
  <c r="U2918" i="2"/>
  <c r="R2918" i="2"/>
  <c r="T2918" i="2" s="1"/>
  <c r="P2918" i="2"/>
  <c r="V2918" i="2" s="1"/>
  <c r="F2919" i="2" s="1"/>
  <c r="G2918" i="2"/>
  <c r="G2919" i="2" s="1"/>
  <c r="J2919" i="2" l="1"/>
  <c r="M2919" i="2" s="1"/>
  <c r="I2919" i="2"/>
  <c r="H2919" i="2"/>
  <c r="K2919" i="2" s="1"/>
  <c r="N2919" i="2" s="1"/>
  <c r="O2919" i="2" s="1"/>
  <c r="S2918" i="2"/>
  <c r="I2918" i="2"/>
  <c r="O2920" i="2" l="1"/>
  <c r="Q2919" i="2"/>
  <c r="P2919" i="2"/>
  <c r="R2919" i="2"/>
  <c r="T2919" i="2" s="1"/>
  <c r="U2919" i="2" l="1"/>
  <c r="V2919" i="2"/>
  <c r="F2920" i="2" s="1"/>
  <c r="S2919" i="2"/>
  <c r="G2920" i="2"/>
  <c r="Q2920" i="2"/>
  <c r="P2920" i="2"/>
  <c r="S2920" i="2" l="1"/>
  <c r="G2921" i="2"/>
  <c r="J2920" i="2"/>
  <c r="I2920" i="2"/>
  <c r="L2920" i="2" s="1"/>
  <c r="H2920" i="2"/>
  <c r="K2920" i="2" s="1"/>
  <c r="M2920" i="2" l="1"/>
  <c r="N2920" i="2" s="1"/>
  <c r="R2920" i="2"/>
  <c r="T2920" i="2" l="1"/>
  <c r="U2920" i="2"/>
  <c r="V2920" i="2" s="1"/>
  <c r="F2921" i="2" s="1"/>
  <c r="J2921" i="2" l="1"/>
  <c r="M2921" i="2" s="1"/>
  <c r="I2921" i="2"/>
  <c r="L2921" i="2" s="1"/>
  <c r="H2921" i="2"/>
  <c r="K2921" i="2" s="1"/>
  <c r="N2921" i="2" l="1"/>
  <c r="O2921" i="2" s="1"/>
  <c r="Q2921" i="2" s="1"/>
  <c r="R2921" i="2"/>
  <c r="T2921" i="2" s="1"/>
  <c r="U2921" i="2"/>
  <c r="P2921" i="2"/>
  <c r="V2921" i="2" l="1"/>
  <c r="F2922" i="2" s="1"/>
  <c r="J2922" i="2"/>
  <c r="M2922" i="2" s="1"/>
  <c r="H2922" i="2"/>
  <c r="K2922" i="2" s="1"/>
  <c r="S2921" i="2"/>
  <c r="G2922" i="2"/>
  <c r="I2922" i="2" l="1"/>
  <c r="L2922" i="2" s="1"/>
  <c r="N2922" i="2" s="1"/>
  <c r="O2922" i="2" s="1"/>
  <c r="R2922" i="2" l="1"/>
  <c r="T2922" i="2" s="1"/>
  <c r="Q2922" i="2"/>
  <c r="P2922" i="2"/>
  <c r="U2922" i="2"/>
  <c r="V2922" i="2" l="1"/>
  <c r="F2923" i="2" s="1"/>
  <c r="S2922" i="2"/>
  <c r="G2923" i="2"/>
  <c r="J2923" i="2" l="1"/>
  <c r="M2923" i="2" s="1"/>
  <c r="I2923" i="2"/>
  <c r="L2923" i="2" s="1"/>
  <c r="H2923" i="2"/>
  <c r="K2923" i="2" s="1"/>
  <c r="N2923" i="2" s="1"/>
  <c r="O2923" i="2" s="1"/>
  <c r="R2923" i="2" l="1"/>
  <c r="T2923" i="2" s="1"/>
  <c r="P2923" i="2"/>
  <c r="U2923" i="2"/>
  <c r="Q2923" i="2"/>
  <c r="S2923" i="2" l="1"/>
  <c r="G2924" i="2"/>
  <c r="V2923" i="2"/>
  <c r="F2924" i="2" s="1"/>
  <c r="I2924" i="2" l="1"/>
  <c r="L2924" i="2" s="1"/>
  <c r="J2924" i="2"/>
  <c r="M2924" i="2" s="1"/>
  <c r="H2924" i="2"/>
  <c r="K2924" i="2" s="1"/>
  <c r="N2924" i="2" l="1"/>
  <c r="O2924" i="2" s="1"/>
  <c r="R2924" i="2"/>
  <c r="T2924" i="2" s="1"/>
  <c r="Q2924" i="2"/>
  <c r="P2924" i="2"/>
  <c r="S2924" i="2" l="1"/>
  <c r="G2925" i="2"/>
  <c r="U2924" i="2"/>
  <c r="V2924" i="2" s="1"/>
  <c r="F2925" i="2" s="1"/>
  <c r="J2925" i="2" l="1"/>
  <c r="M2925" i="2" s="1"/>
  <c r="I2925" i="2"/>
  <c r="L2925" i="2" s="1"/>
  <c r="H2925" i="2"/>
  <c r="K2925" i="2" s="1"/>
  <c r="N2925" i="2" s="1"/>
  <c r="O2925" i="2" s="1"/>
  <c r="P2925" i="2" l="1"/>
  <c r="R2925" i="2"/>
  <c r="T2925" i="2" s="1"/>
  <c r="Q2925" i="2"/>
  <c r="S2925" i="2" l="1"/>
  <c r="G2926" i="2"/>
  <c r="U2925" i="2"/>
  <c r="V2925" i="2" s="1"/>
  <c r="F2926" i="2" s="1"/>
  <c r="I2926" i="2" l="1"/>
  <c r="L2926" i="2" s="1"/>
  <c r="J2926" i="2"/>
  <c r="M2926" i="2" s="1"/>
  <c r="H2926" i="2"/>
  <c r="K2926" i="2" s="1"/>
  <c r="N2926" i="2" s="1"/>
  <c r="O2926" i="2" s="1"/>
  <c r="R2926" i="2" l="1"/>
  <c r="T2926" i="2" s="1"/>
  <c r="P2926" i="2"/>
  <c r="Q2926" i="2"/>
  <c r="S2926" i="2" l="1"/>
  <c r="G2927" i="2"/>
  <c r="U2926" i="2"/>
  <c r="V2926" i="2" s="1"/>
  <c r="F2927" i="2" s="1"/>
  <c r="I2927" i="2" l="1"/>
  <c r="L2927" i="2" s="1"/>
  <c r="J2927" i="2"/>
  <c r="M2927" i="2" s="1"/>
  <c r="H2927" i="2"/>
  <c r="K2927" i="2" s="1"/>
  <c r="N2927" i="2" s="1"/>
  <c r="O2927" i="2" s="1"/>
  <c r="R2927" i="2" l="1"/>
  <c r="T2927" i="2" s="1"/>
  <c r="Q2927" i="2"/>
  <c r="P2927" i="2"/>
  <c r="S2927" i="2" l="1"/>
  <c r="G2928" i="2"/>
  <c r="U2927" i="2"/>
  <c r="V2927" i="2" s="1"/>
  <c r="F2928" i="2" s="1"/>
  <c r="J2928" i="2" l="1"/>
  <c r="M2928" i="2" s="1"/>
  <c r="I2928" i="2"/>
  <c r="L2928" i="2" s="1"/>
  <c r="H2928" i="2"/>
  <c r="K2928" i="2" s="1"/>
  <c r="N2928" i="2" l="1"/>
  <c r="O2928" i="2" s="1"/>
  <c r="R2928" i="2" s="1"/>
  <c r="T2928" i="2" s="1"/>
  <c r="Q2928" i="2" l="1"/>
  <c r="P2928" i="2"/>
  <c r="U2928" i="2"/>
  <c r="V2928" i="2"/>
  <c r="F2929" i="2" s="1"/>
  <c r="S2928" i="2"/>
  <c r="G2929" i="2"/>
  <c r="J2929" i="2" l="1"/>
  <c r="M2929" i="2" s="1"/>
  <c r="I2929" i="2"/>
  <c r="L2929" i="2" s="1"/>
  <c r="H2929" i="2"/>
  <c r="K2929" i="2" s="1"/>
  <c r="N2929" i="2" l="1"/>
  <c r="O2929" i="2" s="1"/>
  <c r="R2929" i="2" s="1"/>
  <c r="T2929" i="2" s="1"/>
  <c r="P2929" i="2" l="1"/>
  <c r="Q2929" i="2"/>
  <c r="S2929" i="2" s="1"/>
  <c r="U2929" i="2"/>
  <c r="V2929" i="2" s="1"/>
  <c r="F2930" i="2" s="1"/>
  <c r="J2930" i="2" l="1"/>
  <c r="M2930" i="2" s="1"/>
  <c r="I2930" i="2"/>
  <c r="H2930" i="2"/>
  <c r="K2930" i="2" s="1"/>
  <c r="N2930" i="2" l="1"/>
  <c r="O2930" i="2" s="1"/>
  <c r="Q2930" i="2" s="1"/>
  <c r="P2930" i="2" l="1"/>
  <c r="R2930" i="2"/>
  <c r="T2930" i="2" s="1"/>
  <c r="G2931" i="2"/>
  <c r="S2930" i="2"/>
  <c r="U2930" i="2" l="1"/>
  <c r="V2930" i="2" s="1"/>
  <c r="F2931" i="2" s="1"/>
  <c r="J2931" i="2" s="1"/>
  <c r="M2931" i="2" s="1"/>
  <c r="I2931" i="2"/>
  <c r="H2931" i="2"/>
  <c r="K2931" i="2" s="1"/>
  <c r="N2931" i="2" l="1"/>
  <c r="O2931" i="2" s="1"/>
  <c r="Q2931" i="2" s="1"/>
  <c r="R2931" i="2" l="1"/>
  <c r="T2931" i="2" s="1"/>
  <c r="P2931" i="2"/>
  <c r="S2931" i="2" s="1"/>
  <c r="G2932" i="2"/>
  <c r="U2931" i="2" l="1"/>
  <c r="V2931" i="2" s="1"/>
  <c r="F2932" i="2" s="1"/>
  <c r="J2932" i="2" s="1"/>
  <c r="M2932" i="2" s="1"/>
  <c r="H2932" i="2" l="1"/>
  <c r="K2932" i="2" s="1"/>
  <c r="N2932" i="2" s="1"/>
  <c r="O2932" i="2" s="1"/>
  <c r="Q2932" i="2" s="1"/>
  <c r="I2932" i="2"/>
  <c r="P2932" i="2" l="1"/>
  <c r="R2932" i="2"/>
  <c r="T2932" i="2" s="1"/>
  <c r="S2932" i="2"/>
  <c r="G2933" i="2"/>
  <c r="U2932" i="2"/>
  <c r="V2932" i="2" s="1"/>
  <c r="F2933" i="2" s="1"/>
  <c r="J2933" i="2" l="1"/>
  <c r="M2933" i="2" s="1"/>
  <c r="I2933" i="2"/>
  <c r="H2933" i="2"/>
  <c r="K2933" i="2" s="1"/>
  <c r="N2933" i="2" s="1"/>
  <c r="O2933" i="2" s="1"/>
  <c r="R2933" i="2" l="1"/>
  <c r="T2933" i="2" s="1"/>
  <c r="Q2933" i="2"/>
  <c r="U2933" i="2"/>
  <c r="P2933" i="2"/>
  <c r="V2933" i="2" s="1"/>
  <c r="F2934" i="2" s="1"/>
  <c r="J2934" i="2" l="1"/>
  <c r="M2934" i="2" s="1"/>
  <c r="H2934" i="2"/>
  <c r="K2934" i="2" s="1"/>
  <c r="N2934" i="2" s="1"/>
  <c r="O2934" i="2" s="1"/>
  <c r="S2933" i="2"/>
  <c r="G2934" i="2"/>
  <c r="R2934" i="2" l="1"/>
  <c r="T2934" i="2" s="1"/>
  <c r="Q2934" i="2"/>
  <c r="P2934" i="2"/>
  <c r="U2934" i="2"/>
  <c r="I2934" i="2"/>
  <c r="V2934" i="2" l="1"/>
  <c r="F2935" i="2" s="1"/>
  <c r="S2934" i="2"/>
  <c r="G2935" i="2"/>
  <c r="J2935" i="2" l="1"/>
  <c r="M2935" i="2" s="1"/>
  <c r="I2935" i="2"/>
  <c r="H2935" i="2"/>
  <c r="K2935" i="2" s="1"/>
  <c r="N2935" i="2" s="1"/>
  <c r="O2935" i="2" s="1"/>
  <c r="R2935" i="2" l="1"/>
  <c r="T2935" i="2" s="1"/>
  <c r="P2935" i="2"/>
  <c r="Q2935" i="2"/>
  <c r="U2935" i="2" l="1"/>
  <c r="V2935" i="2" s="1"/>
  <c r="F2936" i="2" s="1"/>
  <c r="S2935" i="2"/>
  <c r="G2936" i="2"/>
  <c r="I2936" i="2" l="1"/>
  <c r="J2936" i="2"/>
  <c r="M2936" i="2" s="1"/>
  <c r="H2936" i="2"/>
  <c r="K2936" i="2" s="1"/>
  <c r="N2936" i="2" s="1"/>
  <c r="O2936" i="2" s="1"/>
  <c r="R2936" i="2" l="1"/>
  <c r="T2936" i="2" s="1"/>
  <c r="Q2936" i="2"/>
  <c r="P2936" i="2"/>
  <c r="S2936" i="2" l="1"/>
  <c r="G2937" i="2"/>
  <c r="U2936" i="2"/>
  <c r="V2936" i="2" s="1"/>
  <c r="F2937" i="2" s="1"/>
  <c r="J2937" i="2" l="1"/>
  <c r="M2937" i="2" s="1"/>
  <c r="I2937" i="2"/>
  <c r="H2937" i="2"/>
  <c r="K2937" i="2" s="1"/>
  <c r="N2937" i="2" s="1"/>
  <c r="O2937" i="2" s="1"/>
  <c r="P2937" i="2" l="1"/>
  <c r="R2937" i="2"/>
  <c r="T2937" i="2" s="1"/>
  <c r="Q2937" i="2"/>
  <c r="S2937" i="2" l="1"/>
  <c r="G2938" i="2"/>
  <c r="U2937" i="2"/>
  <c r="V2937" i="2" s="1"/>
  <c r="F2938" i="2" s="1"/>
  <c r="I2938" i="2" l="1"/>
  <c r="J2938" i="2"/>
  <c r="M2938" i="2" s="1"/>
  <c r="H2938" i="2"/>
  <c r="K2938" i="2" s="1"/>
  <c r="N2938" i="2" s="1"/>
  <c r="O2938" i="2" s="1"/>
  <c r="R2938" i="2" l="1"/>
  <c r="T2938" i="2" s="1"/>
  <c r="P2938" i="2"/>
  <c r="Q2938" i="2"/>
  <c r="S2938" i="2" l="1"/>
  <c r="G2939" i="2"/>
  <c r="U2938" i="2"/>
  <c r="V2938" i="2" s="1"/>
  <c r="F2939" i="2" s="1"/>
  <c r="I2939" i="2" l="1"/>
  <c r="J2939" i="2"/>
  <c r="M2939" i="2" s="1"/>
  <c r="H2939" i="2"/>
  <c r="K2939" i="2" s="1"/>
  <c r="N2939" i="2" s="1"/>
  <c r="O2939" i="2" s="1"/>
  <c r="U2939" i="2" l="1"/>
  <c r="R2939" i="2"/>
  <c r="T2939" i="2" s="1"/>
  <c r="Q2939" i="2"/>
  <c r="P2939" i="2"/>
  <c r="V2939" i="2" s="1"/>
  <c r="F2940" i="2" s="1"/>
  <c r="J2940" i="2" l="1"/>
  <c r="M2940" i="2" s="1"/>
  <c r="H2940" i="2"/>
  <c r="K2940" i="2" s="1"/>
  <c r="N2940" i="2" s="1"/>
  <c r="O2940" i="2" s="1"/>
  <c r="Q2940" i="2" s="1"/>
  <c r="S2939" i="2"/>
  <c r="G2940" i="2"/>
  <c r="G2941" i="2" l="1"/>
  <c r="R2940" i="2"/>
  <c r="T2940" i="2" s="1"/>
  <c r="U2940" i="2"/>
  <c r="I2940" i="2"/>
  <c r="P2940" i="2"/>
  <c r="V2940" i="2" s="1"/>
  <c r="F2941" i="2" s="1"/>
  <c r="S2940" i="2"/>
  <c r="J2941" i="2" l="1"/>
  <c r="M2941" i="2" s="1"/>
  <c r="I2941" i="2"/>
  <c r="L2941" i="2" s="1"/>
  <c r="H2941" i="2"/>
  <c r="K2941" i="2" s="1"/>
  <c r="N2941" i="2" s="1"/>
  <c r="O2941" i="2" s="1"/>
  <c r="U2941" i="2" l="1"/>
  <c r="R2941" i="2"/>
  <c r="T2941" i="2" s="1"/>
  <c r="Q2941" i="2"/>
  <c r="P2941" i="2"/>
  <c r="V2941" i="2" s="1"/>
  <c r="F2942" i="2" s="1"/>
  <c r="J2942" i="2" l="1"/>
  <c r="M2942" i="2" s="1"/>
  <c r="H2942" i="2"/>
  <c r="K2942" i="2" s="1"/>
  <c r="N2942" i="2" s="1"/>
  <c r="O2942" i="2" s="1"/>
  <c r="S2941" i="2"/>
  <c r="G2942" i="2"/>
  <c r="U2942" i="2"/>
  <c r="R2942" i="2"/>
  <c r="T2942" i="2" s="1"/>
  <c r="P2942" i="2"/>
  <c r="I2942" i="2" l="1"/>
  <c r="Q2942" i="2" s="1"/>
  <c r="S2942" i="2" s="1"/>
  <c r="G2943" i="2" l="1"/>
  <c r="V2942" i="2"/>
  <c r="F2943" i="2" s="1"/>
  <c r="J2943" i="2" l="1"/>
  <c r="M2943" i="2" s="1"/>
  <c r="I2943" i="2"/>
  <c r="H2943" i="2"/>
  <c r="K2943" i="2" s="1"/>
  <c r="N2943" i="2" s="1"/>
  <c r="O2943" i="2" s="1"/>
  <c r="Q2943" i="2" l="1"/>
  <c r="P2943" i="2"/>
  <c r="R2943" i="2"/>
  <c r="T2943" i="2" s="1"/>
  <c r="U2943" i="2"/>
  <c r="V2943" i="2" l="1"/>
  <c r="F2944" i="2" s="1"/>
  <c r="S2943" i="2"/>
  <c r="G2944" i="2"/>
  <c r="J2944" i="2" l="1"/>
  <c r="I2944" i="2"/>
  <c r="L2944" i="2" s="1"/>
  <c r="H2944" i="2"/>
  <c r="K2944" i="2" s="1"/>
  <c r="M2944" i="2" l="1"/>
  <c r="N2944" i="2" s="1"/>
  <c r="O2944" i="2" s="1"/>
  <c r="R2944" i="2"/>
  <c r="Q2944" i="2" l="1"/>
  <c r="P2944" i="2"/>
  <c r="T2944" i="2"/>
  <c r="U2944" i="2"/>
  <c r="V2944" i="2" s="1"/>
  <c r="F2945" i="2" s="1"/>
  <c r="S2944" i="2" l="1"/>
  <c r="G2945" i="2"/>
  <c r="J2945" i="2"/>
  <c r="M2945" i="2" s="1"/>
  <c r="I2945" i="2"/>
  <c r="L2945" i="2" s="1"/>
  <c r="H2945" i="2"/>
  <c r="K2945" i="2" s="1"/>
  <c r="N2945" i="2" s="1"/>
  <c r="O2945" i="2" s="1"/>
  <c r="R2945" i="2" l="1"/>
  <c r="T2945" i="2" s="1"/>
  <c r="Q2945" i="2"/>
  <c r="P2945" i="2"/>
  <c r="U2945" i="2"/>
  <c r="V2945" i="2" l="1"/>
  <c r="F2946" i="2" s="1"/>
  <c r="S2945" i="2"/>
  <c r="G2946" i="2"/>
  <c r="J2946" i="2" l="1"/>
  <c r="M2946" i="2" s="1"/>
  <c r="I2946" i="2"/>
  <c r="L2946" i="2" s="1"/>
  <c r="H2946" i="2"/>
  <c r="K2946" i="2" s="1"/>
  <c r="N2946" i="2" s="1"/>
  <c r="O2946" i="2" s="1"/>
  <c r="R2946" i="2" l="1"/>
  <c r="T2946" i="2" s="1"/>
  <c r="Q2946" i="2"/>
  <c r="P2946" i="2"/>
  <c r="S2946" i="2" l="1"/>
  <c r="G2947" i="2"/>
  <c r="U2946" i="2"/>
  <c r="V2946" i="2" s="1"/>
  <c r="F2947" i="2" s="1"/>
  <c r="J2947" i="2" l="1"/>
  <c r="M2947" i="2" s="1"/>
  <c r="I2947" i="2"/>
  <c r="L2947" i="2" s="1"/>
  <c r="H2947" i="2"/>
  <c r="K2947" i="2" s="1"/>
  <c r="N2947" i="2" l="1"/>
  <c r="O2947" i="2" s="1"/>
  <c r="R2947" i="2" s="1"/>
  <c r="T2947" i="2" s="1"/>
  <c r="U2947" i="2" l="1"/>
  <c r="P2947" i="2"/>
  <c r="Q2947" i="2"/>
  <c r="S2947" i="2"/>
  <c r="G2948" i="2"/>
  <c r="V2947" i="2"/>
  <c r="F2948" i="2" s="1"/>
  <c r="I2948" i="2" l="1"/>
  <c r="L2948" i="2" s="1"/>
  <c r="J2948" i="2"/>
  <c r="M2948" i="2" s="1"/>
  <c r="H2948" i="2"/>
  <c r="K2948" i="2" l="1"/>
  <c r="N2948" i="2" s="1"/>
  <c r="O2948" i="2" s="1"/>
  <c r="P2948" i="2"/>
  <c r="R2948" i="2" l="1"/>
  <c r="T2948" i="2" s="1"/>
  <c r="Q2948" i="2"/>
  <c r="G2949" i="2" s="1"/>
  <c r="U2948" i="2"/>
  <c r="V2948" i="2"/>
  <c r="F2949" i="2" s="1"/>
  <c r="S2948" i="2"/>
  <c r="J2949" i="2" l="1"/>
  <c r="M2949" i="2" s="1"/>
  <c r="I2949" i="2"/>
  <c r="L2949" i="2" s="1"/>
  <c r="H2949" i="2"/>
  <c r="K2949" i="2" s="1"/>
  <c r="N2949" i="2" s="1"/>
  <c r="O2949" i="2" s="1"/>
  <c r="P2949" i="2" l="1"/>
  <c r="R2949" i="2"/>
  <c r="T2949" i="2" s="1"/>
  <c r="Q2949" i="2"/>
  <c r="S2949" i="2" l="1"/>
  <c r="G2950" i="2"/>
  <c r="U2949" i="2"/>
  <c r="V2949" i="2" s="1"/>
  <c r="F2950" i="2" s="1"/>
  <c r="I2950" i="2" l="1"/>
  <c r="L2950" i="2" s="1"/>
  <c r="J2950" i="2"/>
  <c r="H2950" i="2"/>
  <c r="K2950" i="2" s="1"/>
  <c r="M2950" i="2" l="1"/>
  <c r="N2950" i="2" s="1"/>
  <c r="O2950" i="2" s="1"/>
  <c r="R2950" i="2"/>
  <c r="P2950" i="2" l="1"/>
  <c r="Q2950" i="2"/>
  <c r="T2950" i="2"/>
  <c r="U2950" i="2"/>
  <c r="V2950" i="2" s="1"/>
  <c r="F2951" i="2" s="1"/>
  <c r="S2950" i="2" l="1"/>
  <c r="G2951" i="2"/>
  <c r="J2951" i="2"/>
  <c r="M2951" i="2" s="1"/>
  <c r="I2951" i="2"/>
  <c r="L2951" i="2" s="1"/>
  <c r="H2951" i="2"/>
  <c r="K2951" i="2" s="1"/>
  <c r="N2951" i="2" l="1"/>
  <c r="O2951" i="2" s="1"/>
  <c r="R2951" i="2" s="1"/>
  <c r="T2951" i="2" s="1"/>
  <c r="P2951" i="2" l="1"/>
  <c r="Q2951" i="2"/>
  <c r="S2951" i="2"/>
  <c r="G2952" i="2"/>
  <c r="U2951" i="2"/>
  <c r="V2951" i="2" s="1"/>
  <c r="F2952" i="2" s="1"/>
  <c r="J2952" i="2" l="1"/>
  <c r="M2952" i="2" s="1"/>
  <c r="I2952" i="2"/>
  <c r="L2952" i="2" s="1"/>
  <c r="H2952" i="2"/>
  <c r="K2952" i="2" s="1"/>
  <c r="N2952" i="2" s="1"/>
  <c r="O2952" i="2" s="1"/>
  <c r="Q2952" i="2" l="1"/>
  <c r="P2952" i="2"/>
  <c r="O2953" i="2"/>
  <c r="U2952" i="2"/>
  <c r="R2952" i="2"/>
  <c r="T2952" i="2" s="1"/>
  <c r="U2953" i="2" l="1"/>
  <c r="R2953" i="2"/>
  <c r="T2953" i="2" s="1"/>
  <c r="P2953" i="2"/>
  <c r="V2952" i="2"/>
  <c r="F2953" i="2" s="1"/>
  <c r="S2952" i="2"/>
  <c r="G2953" i="2"/>
  <c r="J2953" i="2" l="1"/>
  <c r="M2953" i="2" s="1"/>
  <c r="I2953" i="2"/>
  <c r="Q2953" i="2" s="1"/>
  <c r="S2953" i="2" s="1"/>
  <c r="H2953" i="2"/>
  <c r="K2953" i="2" s="1"/>
  <c r="N2953" i="2" s="1"/>
  <c r="V2953" i="2" l="1"/>
  <c r="F2954" i="2" s="1"/>
  <c r="J2954" i="2" l="1"/>
  <c r="M2954" i="2" s="1"/>
  <c r="I2954" i="2"/>
  <c r="H2954" i="2"/>
  <c r="K2954" i="2" s="1"/>
  <c r="N2954" i="2" s="1"/>
  <c r="O2954" i="2" s="1"/>
  <c r="Q2954" i="2" l="1"/>
  <c r="O2955" i="2"/>
  <c r="R2954" i="2"/>
  <c r="T2954" i="2" s="1"/>
  <c r="P2954" i="2"/>
  <c r="U2954" i="2" l="1"/>
  <c r="Q2955" i="2"/>
  <c r="P2955" i="2"/>
  <c r="V2954" i="2"/>
  <c r="F2955" i="2" s="1"/>
  <c r="G2955" i="2"/>
  <c r="G2956" i="2" s="1"/>
  <c r="S2954" i="2"/>
  <c r="J2955" i="2" l="1"/>
  <c r="I2955" i="2"/>
  <c r="H2955" i="2"/>
  <c r="K2955" i="2" s="1"/>
  <c r="S2955" i="2"/>
  <c r="M2955" i="2" l="1"/>
  <c r="N2955" i="2" s="1"/>
  <c r="R2955" i="2"/>
  <c r="T2955" i="2" l="1"/>
  <c r="U2955" i="2"/>
  <c r="V2955" i="2" s="1"/>
  <c r="F2956" i="2" s="1"/>
  <c r="J2956" i="2" l="1"/>
  <c r="M2956" i="2" s="1"/>
  <c r="I2956" i="2"/>
  <c r="H2956" i="2"/>
  <c r="K2956" i="2" s="1"/>
  <c r="N2956" i="2" s="1"/>
  <c r="O2956" i="2" s="1"/>
  <c r="R2956" i="2" l="1"/>
  <c r="T2956" i="2" s="1"/>
  <c r="Q2956" i="2"/>
  <c r="P2956" i="2"/>
  <c r="U2956" i="2" l="1"/>
  <c r="V2956" i="2" s="1"/>
  <c r="F2957" i="2" s="1"/>
  <c r="S2956" i="2"/>
  <c r="G2957" i="2"/>
  <c r="J2957" i="2" l="1"/>
  <c r="M2957" i="2" s="1"/>
  <c r="H2957" i="2"/>
  <c r="K2957" i="2" s="1"/>
  <c r="N2957" i="2" s="1"/>
  <c r="O2957" i="2" s="1"/>
  <c r="R2957" i="2"/>
  <c r="T2957" i="2" s="1"/>
  <c r="Q2957" i="2"/>
  <c r="P2957" i="2"/>
  <c r="U2957" i="2"/>
  <c r="I2957" i="2"/>
  <c r="S2957" i="2" l="1"/>
  <c r="V2957" i="2"/>
  <c r="F2958" i="2" s="1"/>
  <c r="G2958" i="2"/>
  <c r="J2958" i="2" l="1"/>
  <c r="M2958" i="2" s="1"/>
  <c r="I2958" i="2"/>
  <c r="H2958" i="2"/>
  <c r="K2958" i="2" s="1"/>
  <c r="N2958" i="2" s="1"/>
  <c r="O2958" i="2" s="1"/>
  <c r="R2958" i="2" l="1"/>
  <c r="T2958" i="2" s="1"/>
  <c r="Q2958" i="2"/>
  <c r="P2958" i="2"/>
  <c r="S2958" i="2" l="1"/>
  <c r="G2959" i="2"/>
  <c r="U2958" i="2"/>
  <c r="V2958" i="2" s="1"/>
  <c r="F2959" i="2" s="1"/>
  <c r="J2959" i="2" l="1"/>
  <c r="M2959" i="2" s="1"/>
  <c r="I2959" i="2"/>
  <c r="H2959" i="2"/>
  <c r="K2959" i="2" s="1"/>
  <c r="N2959" i="2" s="1"/>
  <c r="O2959" i="2" s="1"/>
  <c r="R2959" i="2" l="1"/>
  <c r="T2959" i="2" s="1"/>
  <c r="P2959" i="2"/>
  <c r="U2959" i="2"/>
  <c r="Q2959" i="2"/>
  <c r="S2959" i="2" l="1"/>
  <c r="G2960" i="2"/>
  <c r="V2959" i="2"/>
  <c r="F2960" i="2" s="1"/>
  <c r="I2960" i="2" l="1"/>
  <c r="J2960" i="2"/>
  <c r="M2960" i="2" s="1"/>
  <c r="H2960" i="2"/>
  <c r="K2960" i="2" s="1"/>
  <c r="N2960" i="2" s="1"/>
  <c r="O2960" i="2" s="1"/>
  <c r="R2960" i="2" l="1"/>
  <c r="T2960" i="2" s="1"/>
  <c r="Q2960" i="2"/>
  <c r="P2960" i="2"/>
  <c r="S2960" i="2" l="1"/>
  <c r="G2961" i="2"/>
  <c r="U2960" i="2"/>
  <c r="V2960" i="2" s="1"/>
  <c r="F2961" i="2" s="1"/>
  <c r="J2961" i="2" l="1"/>
  <c r="M2961" i="2" s="1"/>
  <c r="I2961" i="2"/>
  <c r="H2961" i="2"/>
  <c r="K2961" i="2" s="1"/>
  <c r="N2961" i="2" s="1"/>
  <c r="O2961" i="2" s="1"/>
  <c r="P2961" i="2" l="1"/>
  <c r="R2961" i="2"/>
  <c r="T2961" i="2" s="1"/>
  <c r="Q2961" i="2"/>
  <c r="S2961" i="2" l="1"/>
  <c r="G2962" i="2"/>
  <c r="U2961" i="2"/>
  <c r="V2961" i="2"/>
  <c r="F2962" i="2" s="1"/>
  <c r="I2962" i="2" l="1"/>
  <c r="J2962" i="2"/>
  <c r="M2962" i="2" s="1"/>
  <c r="H2962" i="2"/>
  <c r="K2962" i="2" s="1"/>
  <c r="N2962" i="2" l="1"/>
  <c r="O2962" i="2" s="1"/>
  <c r="R2962" i="2" s="1"/>
  <c r="T2962" i="2" s="1"/>
  <c r="Q2962" i="2"/>
  <c r="P2962" i="2"/>
  <c r="S2962" i="2" l="1"/>
  <c r="G2963" i="2"/>
  <c r="U2962" i="2"/>
  <c r="V2962" i="2" s="1"/>
  <c r="F2963" i="2" s="1"/>
  <c r="J2963" i="2" l="1"/>
  <c r="M2963" i="2" s="1"/>
  <c r="I2963" i="2"/>
  <c r="H2963" i="2"/>
  <c r="K2963" i="2" s="1"/>
  <c r="N2963" i="2" s="1"/>
  <c r="O2963" i="2" s="1"/>
  <c r="R2963" i="2" l="1"/>
  <c r="T2963" i="2" s="1"/>
  <c r="Q2963" i="2"/>
  <c r="P2963" i="2"/>
  <c r="S2963" i="2" l="1"/>
  <c r="G2964" i="2"/>
  <c r="U2963" i="2"/>
  <c r="V2963" i="2" s="1"/>
  <c r="F2964" i="2" s="1"/>
  <c r="J2964" i="2" l="1"/>
  <c r="M2964" i="2" s="1"/>
  <c r="I2964" i="2"/>
  <c r="H2964" i="2"/>
  <c r="K2964" i="2" s="1"/>
  <c r="N2964" i="2" s="1"/>
  <c r="O2964" i="2" s="1"/>
  <c r="Q2964" i="2" l="1"/>
  <c r="P2964" i="2"/>
  <c r="R2964" i="2"/>
  <c r="T2964" i="2" s="1"/>
  <c r="U2964" i="2" l="1"/>
  <c r="V2964" i="2" s="1"/>
  <c r="F2965" i="2" s="1"/>
  <c r="S2964" i="2"/>
  <c r="G2965" i="2"/>
  <c r="J2965" i="2" l="1"/>
  <c r="M2965" i="2" s="1"/>
  <c r="I2965" i="2"/>
  <c r="H2965" i="2"/>
  <c r="K2965" i="2" s="1"/>
  <c r="N2965" i="2" s="1"/>
  <c r="O2965" i="2" s="1"/>
  <c r="R2965" i="2" l="1"/>
  <c r="T2965" i="2" s="1"/>
  <c r="Q2965" i="2"/>
  <c r="P2965" i="2"/>
  <c r="U2965" i="2" l="1"/>
  <c r="V2965" i="2" s="1"/>
  <c r="F2966" i="2" s="1"/>
  <c r="S2965" i="2"/>
  <c r="G2966" i="2"/>
  <c r="J2966" i="2" l="1"/>
  <c r="M2966" i="2" s="1"/>
  <c r="I2966" i="2"/>
  <c r="H2966" i="2"/>
  <c r="K2966" i="2" s="1"/>
  <c r="N2966" i="2" s="1"/>
  <c r="O2966" i="2" s="1"/>
  <c r="Q2966" i="2" l="1"/>
  <c r="R2966" i="2"/>
  <c r="T2966" i="2" s="1"/>
  <c r="P2966" i="2"/>
  <c r="U2966" i="2" l="1"/>
  <c r="V2966" i="2" s="1"/>
  <c r="F2967" i="2" s="1"/>
  <c r="S2966" i="2"/>
  <c r="G2967" i="2"/>
  <c r="J2967" i="2" l="1"/>
  <c r="M2967" i="2" s="1"/>
  <c r="I2967" i="2"/>
  <c r="L2967" i="2" s="1"/>
  <c r="H2967" i="2"/>
  <c r="K2967" i="2" s="1"/>
  <c r="N2967" i="2" l="1"/>
  <c r="O2967" i="2" s="1"/>
  <c r="R2967" i="2" l="1"/>
  <c r="T2967" i="2" s="1"/>
  <c r="Q2967" i="2"/>
  <c r="P2967" i="2"/>
  <c r="U2967" i="2"/>
  <c r="V2967" i="2" l="1"/>
  <c r="F2968" i="2" s="1"/>
  <c r="S2967" i="2"/>
  <c r="G2968" i="2"/>
  <c r="J2968" i="2" l="1"/>
  <c r="M2968" i="2" s="1"/>
  <c r="I2968" i="2"/>
  <c r="L2968" i="2" s="1"/>
  <c r="H2968" i="2"/>
  <c r="K2968" i="2" s="1"/>
  <c r="N2968" i="2" s="1"/>
  <c r="O2968" i="2" s="1"/>
  <c r="R2968" i="2" l="1"/>
  <c r="T2968" i="2" s="1"/>
  <c r="Q2968" i="2"/>
  <c r="P2968" i="2"/>
  <c r="S2968" i="2" l="1"/>
  <c r="G2969" i="2"/>
  <c r="U2968" i="2"/>
  <c r="V2968" i="2"/>
  <c r="F2969" i="2" s="1"/>
  <c r="J2969" i="2" l="1"/>
  <c r="M2969" i="2" s="1"/>
  <c r="I2969" i="2"/>
  <c r="L2969" i="2" s="1"/>
  <c r="H2969" i="2"/>
  <c r="K2969" i="2" s="1"/>
  <c r="N2969" i="2" l="1"/>
  <c r="O2969" i="2" s="1"/>
  <c r="R2969" i="2" l="1"/>
  <c r="T2969" i="2" s="1"/>
  <c r="Q2969" i="2"/>
  <c r="P2969" i="2"/>
  <c r="U2969" i="2"/>
  <c r="V2969" i="2" l="1"/>
  <c r="F2970" i="2" s="1"/>
  <c r="S2969" i="2"/>
  <c r="G2970" i="2"/>
  <c r="J2970" i="2" l="1"/>
  <c r="M2970" i="2" s="1"/>
  <c r="I2970" i="2"/>
  <c r="L2970" i="2" s="1"/>
  <c r="H2970" i="2"/>
  <c r="K2970" i="2" s="1"/>
  <c r="N2970" i="2" s="1"/>
  <c r="O2970" i="2" s="1"/>
  <c r="R2970" i="2" l="1"/>
  <c r="T2970" i="2" s="1"/>
  <c r="Q2970" i="2"/>
  <c r="P2970" i="2"/>
  <c r="S2970" i="2" l="1"/>
  <c r="G2971" i="2"/>
  <c r="U2970" i="2"/>
  <c r="V2970" i="2" s="1"/>
  <c r="F2971" i="2" s="1"/>
  <c r="J2971" i="2" l="1"/>
  <c r="M2971" i="2" s="1"/>
  <c r="I2971" i="2"/>
  <c r="L2971" i="2" s="1"/>
  <c r="H2971" i="2"/>
  <c r="K2971" i="2" s="1"/>
  <c r="N2971" i="2" s="1"/>
  <c r="O2971" i="2" s="1"/>
  <c r="R2971" i="2" l="1"/>
  <c r="T2971" i="2" s="1"/>
  <c r="P2971" i="2"/>
  <c r="U2971" i="2"/>
  <c r="Q2971" i="2"/>
  <c r="V2971" i="2" l="1"/>
  <c r="F2972" i="2" s="1"/>
  <c r="J2972" i="2" s="1"/>
  <c r="M2972" i="2" s="1"/>
  <c r="H2972" i="2"/>
  <c r="K2972" i="2" s="1"/>
  <c r="S2971" i="2"/>
  <c r="G2972" i="2"/>
  <c r="I2972" i="2" l="1"/>
  <c r="L2972" i="2" s="1"/>
  <c r="N2972" i="2" s="1"/>
  <c r="O2972" i="2" s="1"/>
  <c r="R2972" i="2" l="1"/>
  <c r="T2972" i="2" s="1"/>
  <c r="Q2972" i="2"/>
  <c r="P2972" i="2"/>
  <c r="S2972" i="2" l="1"/>
  <c r="G2973" i="2"/>
  <c r="U2972" i="2"/>
  <c r="V2972" i="2" s="1"/>
  <c r="F2973" i="2" s="1"/>
  <c r="J2973" i="2" l="1"/>
  <c r="M2973" i="2" s="1"/>
  <c r="I2973" i="2"/>
  <c r="L2973" i="2" s="1"/>
  <c r="H2973" i="2"/>
  <c r="K2973" i="2" s="1"/>
  <c r="N2973" i="2" l="1"/>
  <c r="O2973" i="2" s="1"/>
  <c r="P2973" i="2" l="1"/>
  <c r="R2973" i="2"/>
  <c r="T2973" i="2" s="1"/>
  <c r="Q2973" i="2"/>
  <c r="U2973" i="2" l="1"/>
  <c r="S2973" i="2"/>
  <c r="G2974" i="2"/>
  <c r="V2973" i="2"/>
  <c r="F2974" i="2" s="1"/>
  <c r="I2974" i="2" l="1"/>
  <c r="L2974" i="2" s="1"/>
  <c r="J2974" i="2"/>
  <c r="M2974" i="2" s="1"/>
  <c r="H2974" i="2"/>
  <c r="K2974" i="2" s="1"/>
  <c r="N2974" i="2" s="1"/>
  <c r="O2974" i="2" s="1"/>
  <c r="R2974" i="2" l="1"/>
  <c r="T2974" i="2" s="1"/>
  <c r="Q2974" i="2"/>
  <c r="P2974" i="2"/>
  <c r="S2974" i="2" l="1"/>
  <c r="G2975" i="2"/>
  <c r="U2974" i="2"/>
  <c r="V2974" i="2" s="1"/>
  <c r="F2975" i="2" s="1"/>
  <c r="J2975" i="2" l="1"/>
  <c r="M2975" i="2" s="1"/>
  <c r="I2975" i="2"/>
  <c r="L2975" i="2" s="1"/>
  <c r="H2975" i="2"/>
  <c r="K2975" i="2" s="1"/>
  <c r="N2975" i="2" l="1"/>
  <c r="O2975" i="2" s="1"/>
  <c r="R2975" i="2" l="1"/>
  <c r="T2975" i="2" s="1"/>
  <c r="Q2975" i="2"/>
  <c r="P2975" i="2"/>
  <c r="U2975" i="2" l="1"/>
  <c r="S2975" i="2"/>
  <c r="G2976" i="2"/>
  <c r="V2975" i="2"/>
  <c r="F2976" i="2" s="1"/>
  <c r="J2976" i="2" l="1"/>
  <c r="M2976" i="2" s="1"/>
  <c r="I2976" i="2"/>
  <c r="L2976" i="2" s="1"/>
  <c r="H2976" i="2"/>
  <c r="K2976" i="2" s="1"/>
  <c r="N2976" i="2" s="1"/>
  <c r="O2976" i="2" s="1"/>
  <c r="Q2976" i="2" l="1"/>
  <c r="P2976" i="2"/>
  <c r="R2976" i="2"/>
  <c r="T2976" i="2" s="1"/>
  <c r="U2976" i="2" l="1"/>
  <c r="V2976" i="2"/>
  <c r="F2977" i="2" s="1"/>
  <c r="S2976" i="2"/>
  <c r="G2977" i="2"/>
  <c r="J2977" i="2" l="1"/>
  <c r="M2977" i="2" s="1"/>
  <c r="I2977" i="2"/>
  <c r="H2977" i="2"/>
  <c r="K2977" i="2" s="1"/>
  <c r="N2977" i="2" s="1"/>
  <c r="O2977" i="2" s="1"/>
  <c r="R2977" i="2" l="1"/>
  <c r="T2977" i="2" s="1"/>
  <c r="Q2977" i="2"/>
  <c r="P2977" i="2"/>
  <c r="S2977" i="2" l="1"/>
  <c r="U2977" i="2"/>
  <c r="V2977" i="2" s="1"/>
  <c r="F2978" i="2" s="1"/>
  <c r="J2978" i="2" l="1"/>
  <c r="M2978" i="2" s="1"/>
  <c r="I2978" i="2"/>
  <c r="H2978" i="2"/>
  <c r="K2978" i="2" s="1"/>
  <c r="N2978" i="2" s="1"/>
  <c r="O2978" i="2" s="1"/>
  <c r="Q2978" i="2" l="1"/>
  <c r="R2978" i="2"/>
  <c r="T2978" i="2" s="1"/>
  <c r="P2978" i="2"/>
  <c r="U2978" i="2" l="1"/>
  <c r="V2978" i="2" s="1"/>
  <c r="F2979" i="2" s="1"/>
  <c r="G2979" i="2"/>
  <c r="S2978" i="2"/>
  <c r="J2979" i="2" l="1"/>
  <c r="M2979" i="2" s="1"/>
  <c r="I2979" i="2"/>
  <c r="H2979" i="2"/>
  <c r="K2979" i="2" s="1"/>
  <c r="N2979" i="2" s="1"/>
  <c r="O2979" i="2" s="1"/>
  <c r="R2979" i="2" l="1"/>
  <c r="T2979" i="2" s="1"/>
  <c r="Q2979" i="2"/>
  <c r="P2979" i="2"/>
  <c r="U2979" i="2"/>
  <c r="V2979" i="2" l="1"/>
  <c r="F2980" i="2" s="1"/>
  <c r="J2980" i="2"/>
  <c r="M2980" i="2" s="1"/>
  <c r="H2980" i="2"/>
  <c r="K2980" i="2" s="1"/>
  <c r="N2980" i="2" s="1"/>
  <c r="O2980" i="2" s="1"/>
  <c r="S2979" i="2"/>
  <c r="G2980" i="2"/>
  <c r="I2980" i="2" l="1"/>
  <c r="R2980" i="2"/>
  <c r="T2980" i="2" s="1"/>
  <c r="Q2980" i="2"/>
  <c r="P2980" i="2"/>
  <c r="S2980" i="2" l="1"/>
  <c r="U2980" i="2"/>
  <c r="V2980" i="2" s="1"/>
  <c r="F2981" i="2" s="1"/>
  <c r="G2981" i="2"/>
  <c r="J2981" i="2" l="1"/>
  <c r="M2981" i="2" s="1"/>
  <c r="I2981" i="2"/>
  <c r="H2981" i="2"/>
  <c r="K2981" i="2" s="1"/>
  <c r="N2981" i="2" s="1"/>
  <c r="O2981" i="2" s="1"/>
  <c r="R2981" i="2" l="1"/>
  <c r="T2981" i="2" s="1"/>
  <c r="Q2981" i="2"/>
  <c r="P2981" i="2"/>
  <c r="U2981" i="2"/>
  <c r="S2981" i="2" l="1"/>
  <c r="G2982" i="2"/>
  <c r="V2981" i="2"/>
  <c r="F2982" i="2" s="1"/>
  <c r="J2982" i="2" l="1"/>
  <c r="M2982" i="2" s="1"/>
  <c r="I2982" i="2"/>
  <c r="H2982" i="2"/>
  <c r="K2982" i="2" s="1"/>
  <c r="N2982" i="2" s="1"/>
  <c r="O2982" i="2" s="1"/>
  <c r="R2982" i="2" l="1"/>
  <c r="T2982" i="2" s="1"/>
  <c r="Q2982" i="2"/>
  <c r="P2982" i="2"/>
  <c r="S2982" i="2" l="1"/>
  <c r="G2983" i="2"/>
  <c r="U2982" i="2"/>
  <c r="V2982" i="2" s="1"/>
  <c r="F2983" i="2" s="1"/>
  <c r="J2983" i="2" l="1"/>
  <c r="M2983" i="2" s="1"/>
  <c r="I2983" i="2"/>
  <c r="H2983" i="2"/>
  <c r="K2983" i="2" s="1"/>
  <c r="N2983" i="2" l="1"/>
  <c r="O2983" i="2" s="1"/>
  <c r="R2983" i="2" s="1"/>
  <c r="T2983" i="2" s="1"/>
  <c r="Q2983" i="2" l="1"/>
  <c r="U2983" i="2"/>
  <c r="P2983" i="2"/>
  <c r="S2983" i="2"/>
  <c r="G2984" i="2"/>
  <c r="V2983" i="2"/>
  <c r="F2984" i="2" s="1"/>
  <c r="I2984" i="2" l="1"/>
  <c r="J2984" i="2"/>
  <c r="M2984" i="2" s="1"/>
  <c r="H2984" i="2"/>
  <c r="K2984" i="2" s="1"/>
  <c r="N2984" i="2" s="1"/>
  <c r="O2984" i="2" s="1"/>
  <c r="R2984" i="2" l="1"/>
  <c r="T2984" i="2" s="1"/>
  <c r="Q2984" i="2"/>
  <c r="P2984" i="2"/>
  <c r="S2984" i="2" l="1"/>
  <c r="G2985" i="2"/>
  <c r="U2984" i="2"/>
  <c r="V2984" i="2" s="1"/>
  <c r="F2985" i="2" s="1"/>
  <c r="J2985" i="2" l="1"/>
  <c r="M2985" i="2" s="1"/>
  <c r="I2985" i="2"/>
  <c r="H2985" i="2"/>
  <c r="K2985" i="2" s="1"/>
  <c r="N2985" i="2" s="1"/>
  <c r="O2985" i="2" s="1"/>
  <c r="P2985" i="2" l="1"/>
  <c r="R2985" i="2"/>
  <c r="T2985" i="2" s="1"/>
  <c r="Q2985" i="2"/>
  <c r="U2985" i="2" l="1"/>
  <c r="S2985" i="2"/>
  <c r="G2986" i="2"/>
  <c r="V2985" i="2"/>
  <c r="F2986" i="2" s="1"/>
  <c r="I2986" i="2" l="1"/>
  <c r="J2986" i="2"/>
  <c r="M2986" i="2" s="1"/>
  <c r="H2986" i="2"/>
  <c r="K2986" i="2" s="1"/>
  <c r="N2986" i="2" s="1"/>
  <c r="O2986" i="2" s="1"/>
  <c r="R2986" i="2" l="1"/>
  <c r="T2986" i="2" s="1"/>
  <c r="Q2986" i="2"/>
  <c r="P2986" i="2"/>
  <c r="S2986" i="2" l="1"/>
  <c r="G2987" i="2"/>
  <c r="U2986" i="2"/>
  <c r="V2986" i="2" s="1"/>
  <c r="F2987" i="2" s="1"/>
  <c r="J2987" i="2" l="1"/>
  <c r="M2987" i="2" s="1"/>
  <c r="I2987" i="2"/>
  <c r="H2987" i="2"/>
  <c r="K2987" i="2" s="1"/>
  <c r="N2987" i="2" s="1"/>
  <c r="O2987" i="2" s="1"/>
  <c r="R2987" i="2" l="1"/>
  <c r="T2987" i="2" s="1"/>
  <c r="Q2987" i="2"/>
  <c r="P2987" i="2"/>
  <c r="S2987" i="2" l="1"/>
  <c r="G2988" i="2"/>
  <c r="U2987" i="2"/>
  <c r="V2987" i="2" s="1"/>
  <c r="F2988" i="2" s="1"/>
  <c r="J2988" i="2" l="1"/>
  <c r="M2988" i="2" s="1"/>
  <c r="I2988" i="2"/>
  <c r="H2988" i="2"/>
  <c r="K2988" i="2" s="1"/>
  <c r="N2988" i="2" s="1"/>
  <c r="O2988" i="2" s="1"/>
  <c r="Q2988" i="2" l="1"/>
  <c r="P2988" i="2"/>
  <c r="R2988" i="2"/>
  <c r="T2988" i="2" s="1"/>
  <c r="U2988" i="2" l="1"/>
  <c r="V2988" i="2"/>
  <c r="F2989" i="2" s="1"/>
  <c r="S2988" i="2"/>
  <c r="G2989" i="2"/>
  <c r="J2989" i="2" l="1"/>
  <c r="M2989" i="2" s="1"/>
  <c r="I2989" i="2"/>
  <c r="H2989" i="2"/>
  <c r="K2989" i="2" l="1"/>
  <c r="N2989" i="2" s="1"/>
  <c r="O2989" i="2" s="1"/>
  <c r="P2989" i="2"/>
  <c r="U2989" i="2" l="1"/>
  <c r="R2989" i="2"/>
  <c r="T2989" i="2" s="1"/>
  <c r="Q2989" i="2"/>
  <c r="G2990" i="2" s="1"/>
  <c r="S2989" i="2"/>
  <c r="V2989" i="2"/>
  <c r="F2990" i="2" s="1"/>
  <c r="J2990" i="2" l="1"/>
  <c r="M2990" i="2" s="1"/>
  <c r="I2990" i="2"/>
  <c r="H2990" i="2"/>
  <c r="K2990" i="2" s="1"/>
  <c r="N2990" i="2" l="1"/>
  <c r="O2990" i="2" s="1"/>
  <c r="Q2990" i="2"/>
  <c r="U2990" i="2"/>
  <c r="R2990" i="2"/>
  <c r="T2990" i="2" s="1"/>
  <c r="P2990" i="2"/>
  <c r="V2990" i="2" s="1"/>
  <c r="F2991" i="2" s="1"/>
  <c r="J2991" i="2" l="1"/>
  <c r="M2991" i="2" s="1"/>
  <c r="H2991" i="2"/>
  <c r="K2991" i="2" s="1"/>
  <c r="N2991" i="2" s="1"/>
  <c r="O2991" i="2" s="1"/>
  <c r="S2990" i="2"/>
  <c r="G2991" i="2"/>
  <c r="I2991" i="2" l="1"/>
  <c r="R2991" i="2"/>
  <c r="T2991" i="2" s="1"/>
  <c r="Q2991" i="2"/>
  <c r="P2991" i="2"/>
  <c r="U2991" i="2"/>
  <c r="V2991" i="2" l="1"/>
  <c r="F2992" i="2" s="1"/>
  <c r="J2992" i="2"/>
  <c r="M2992" i="2" s="1"/>
  <c r="H2992" i="2"/>
  <c r="K2992" i="2" s="1"/>
  <c r="N2992" i="2" s="1"/>
  <c r="O2992" i="2" s="1"/>
  <c r="S2991" i="2"/>
  <c r="G2992" i="2"/>
  <c r="I2992" i="2" l="1"/>
  <c r="U2992" i="2"/>
  <c r="R2992" i="2"/>
  <c r="T2992" i="2" s="1"/>
  <c r="Q2992" i="2"/>
  <c r="P2992" i="2"/>
  <c r="V2992" i="2" s="1"/>
  <c r="F2993" i="2" s="1"/>
  <c r="J2993" i="2" l="1"/>
  <c r="M2993" i="2" s="1"/>
  <c r="H2993" i="2"/>
  <c r="K2993" i="2" s="1"/>
  <c r="S2992" i="2"/>
  <c r="G2993" i="2"/>
  <c r="I2993" i="2" l="1"/>
  <c r="L2993" i="2" s="1"/>
  <c r="N2993" i="2" s="1"/>
  <c r="O2993" i="2" s="1"/>
  <c r="R2993" i="2" l="1"/>
  <c r="T2993" i="2" s="1"/>
  <c r="Q2993" i="2"/>
  <c r="P2993" i="2"/>
  <c r="U2993" i="2"/>
  <c r="V2993" i="2" l="1"/>
  <c r="F2994" i="2" s="1"/>
  <c r="G2994" i="2"/>
  <c r="S2993" i="2"/>
  <c r="J2994" i="2" l="1"/>
  <c r="M2994" i="2" s="1"/>
  <c r="I2994" i="2"/>
  <c r="L2994" i="2" s="1"/>
  <c r="H2994" i="2"/>
  <c r="K2994" i="2" s="1"/>
  <c r="N2994" i="2" l="1"/>
  <c r="O2994" i="2" s="1"/>
  <c r="Q2994" i="2" l="1"/>
  <c r="O2995" i="2"/>
  <c r="R2994" i="2"/>
  <c r="T2994" i="2" s="1"/>
  <c r="P2994" i="2"/>
  <c r="U2994" i="2"/>
  <c r="V2994" i="2" l="1"/>
  <c r="F2995" i="2" s="1"/>
  <c r="J2995" i="2"/>
  <c r="M2995" i="2" s="1"/>
  <c r="H2995" i="2"/>
  <c r="K2995" i="2" s="1"/>
  <c r="U2995" i="2"/>
  <c r="P2995" i="2"/>
  <c r="R2995" i="2"/>
  <c r="T2995" i="2" s="1"/>
  <c r="G2995" i="2"/>
  <c r="S2994" i="2"/>
  <c r="I2995" i="2" l="1"/>
  <c r="L2995" i="2" l="1"/>
  <c r="N2995" i="2" s="1"/>
  <c r="Q2995" i="2"/>
  <c r="S2995" i="2" l="1"/>
  <c r="V2995" i="2"/>
  <c r="F2996" i="2" s="1"/>
  <c r="G2996" i="2"/>
  <c r="H2996" i="2" l="1"/>
  <c r="K2996" i="2" s="1"/>
  <c r="J2996" i="2"/>
  <c r="M2996" i="2" s="1"/>
  <c r="I2996" i="2"/>
  <c r="L2996" i="2" s="1"/>
  <c r="N2996" i="2" l="1"/>
  <c r="O2996" i="2" s="1"/>
  <c r="R2996" i="2" l="1"/>
  <c r="T2996" i="2" s="1"/>
  <c r="Q2996" i="2"/>
  <c r="P2996" i="2"/>
  <c r="O2997" i="2"/>
  <c r="U2996" i="2"/>
  <c r="V2996" i="2" s="1"/>
  <c r="F2997" i="2" s="1"/>
  <c r="J2997" i="2" l="1"/>
  <c r="M2997" i="2" s="1"/>
  <c r="H2997" i="2"/>
  <c r="K2997" i="2" s="1"/>
  <c r="P2997" i="2"/>
  <c r="Q2997" i="2"/>
  <c r="S2997" i="2" s="1"/>
  <c r="R2997" i="2"/>
  <c r="T2997" i="2" s="1"/>
  <c r="U2997" i="2"/>
  <c r="S2996" i="2"/>
  <c r="G2997" i="2"/>
  <c r="G2998" i="2" s="1"/>
  <c r="V2997" i="2" l="1"/>
  <c r="F2998" i="2" s="1"/>
  <c r="I2998" i="2" s="1"/>
  <c r="L2998" i="2" s="1"/>
  <c r="H2998" i="2"/>
  <c r="K2998" i="2" s="1"/>
  <c r="I2997" i="2"/>
  <c r="L2997" i="2" s="1"/>
  <c r="N2997" i="2" s="1"/>
  <c r="J2998" i="2" l="1"/>
  <c r="M2998" i="2" s="1"/>
  <c r="N2998" i="2" s="1"/>
  <c r="O2998" i="2" s="1"/>
  <c r="R2998" i="2" l="1"/>
  <c r="T2998" i="2" s="1"/>
  <c r="Q2998" i="2"/>
  <c r="P2998" i="2"/>
  <c r="U2998" i="2"/>
  <c r="V2998" i="2" s="1"/>
  <c r="F2999" i="2" s="1"/>
  <c r="J2999" i="2"/>
  <c r="M2999" i="2" s="1"/>
  <c r="H2999" i="2"/>
  <c r="K2999" i="2" s="1"/>
  <c r="S2998" i="2" l="1"/>
  <c r="G2999" i="2"/>
  <c r="I2999" i="2" s="1"/>
  <c r="L2999" i="2" s="1"/>
  <c r="N2999" i="2" s="1"/>
  <c r="O2999" i="2" s="1"/>
  <c r="R2999" i="2" l="1"/>
  <c r="T2999" i="2" s="1"/>
  <c r="Q2999" i="2"/>
  <c r="P2999" i="2"/>
  <c r="S2999" i="2"/>
  <c r="G3000" i="2"/>
  <c r="U2999" i="2"/>
  <c r="V2999" i="2" s="1"/>
  <c r="F3000" i="2" s="1"/>
  <c r="J3000" i="2" l="1"/>
  <c r="M3000" i="2" s="1"/>
  <c r="I3000" i="2"/>
  <c r="L3000" i="2" s="1"/>
  <c r="H3000" i="2"/>
  <c r="K3000" i="2" s="1"/>
  <c r="N3000" i="2" s="1"/>
  <c r="O3000" i="2" s="1"/>
  <c r="Q3000" i="2" l="1"/>
  <c r="P3000" i="2"/>
  <c r="U3000" i="2"/>
  <c r="R3000" i="2"/>
  <c r="T3000" i="2" s="1"/>
  <c r="V3000" i="2" l="1"/>
  <c r="F3001" i="2" s="1"/>
  <c r="J3001" i="2"/>
  <c r="M3001" i="2" s="1"/>
  <c r="H3001" i="2"/>
  <c r="K3001" i="2" s="1"/>
  <c r="N3001" i="2" s="1"/>
  <c r="O3001" i="2" s="1"/>
  <c r="U3001" i="2" s="1"/>
  <c r="S3000" i="2"/>
  <c r="G3001" i="2"/>
  <c r="I3001" i="2" s="1"/>
  <c r="Q3001" i="2" s="1"/>
  <c r="P3001" i="2" l="1"/>
  <c r="S3001" i="2" s="1"/>
  <c r="R3001" i="2"/>
  <c r="T3001" i="2" s="1"/>
  <c r="V3001" i="2"/>
  <c r="F3002" i="2" s="1"/>
  <c r="J3002" i="2" l="1"/>
  <c r="M3002" i="2" s="1"/>
  <c r="I3002" i="2"/>
  <c r="H3002" i="2"/>
  <c r="K3002" i="2" s="1"/>
  <c r="N3002" i="2" s="1"/>
  <c r="O3002" i="2" s="1"/>
  <c r="Q3002" i="2" l="1"/>
  <c r="U3002" i="2"/>
  <c r="R3002" i="2"/>
  <c r="T3002" i="2" s="1"/>
  <c r="P3002" i="2"/>
  <c r="V3002" i="2" s="1"/>
  <c r="F3003" i="2" s="1"/>
  <c r="J3003" i="2" l="1"/>
  <c r="M3003" i="2" s="1"/>
  <c r="H3003" i="2"/>
  <c r="K3003" i="2" s="1"/>
  <c r="N3003" i="2" s="1"/>
  <c r="O3003" i="2" s="1"/>
  <c r="R3003" i="2" s="1"/>
  <c r="T3003" i="2" s="1"/>
  <c r="G3003" i="2"/>
  <c r="S3002" i="2"/>
  <c r="U3003" i="2" l="1"/>
  <c r="P3003" i="2"/>
  <c r="Q3003" i="2"/>
  <c r="G3004" i="2" s="1"/>
  <c r="I3003" i="2"/>
  <c r="S3003" i="2"/>
  <c r="V3003" i="2" l="1"/>
  <c r="F3004" i="2" s="1"/>
  <c r="J3004" i="2" l="1"/>
  <c r="M3004" i="2" s="1"/>
  <c r="I3004" i="2"/>
  <c r="H3004" i="2"/>
  <c r="K3004" i="2" s="1"/>
  <c r="N3004" i="2" s="1"/>
  <c r="O3004" i="2" s="1"/>
  <c r="U3004" i="2" l="1"/>
  <c r="R3004" i="2"/>
  <c r="T3004" i="2" s="1"/>
  <c r="Q3004" i="2"/>
  <c r="P3004" i="2"/>
  <c r="V3004" i="2" s="1"/>
  <c r="F3005" i="2" s="1"/>
  <c r="J3005" i="2" l="1"/>
  <c r="M3005" i="2" s="1"/>
  <c r="H3005" i="2"/>
  <c r="K3005" i="2" s="1"/>
  <c r="N3005" i="2" s="1"/>
  <c r="O3005" i="2" s="1"/>
  <c r="S3004" i="2"/>
  <c r="G3005" i="2"/>
  <c r="I3005" i="2" s="1"/>
  <c r="R3005" i="2"/>
  <c r="T3005" i="2" s="1"/>
  <c r="Q3005" i="2"/>
  <c r="P3005" i="2"/>
  <c r="U3005" i="2"/>
  <c r="V3005" i="2" l="1"/>
  <c r="F3006" i="2" s="1"/>
  <c r="J3006" i="2"/>
  <c r="M3006" i="2" s="1"/>
  <c r="H3006" i="2"/>
  <c r="K3006" i="2" s="1"/>
  <c r="N3006" i="2" s="1"/>
  <c r="O3006" i="2" s="1"/>
  <c r="S3005" i="2"/>
  <c r="G3006" i="2"/>
  <c r="U3006" i="2" l="1"/>
  <c r="R3006" i="2"/>
  <c r="T3006" i="2" s="1"/>
  <c r="Q3006" i="2"/>
  <c r="P3006" i="2"/>
  <c r="V3006" i="2" s="1"/>
  <c r="F3007" i="2" s="1"/>
  <c r="I3006" i="2"/>
  <c r="J3007" i="2" l="1"/>
  <c r="M3007" i="2" s="1"/>
  <c r="H3007" i="2"/>
  <c r="K3007" i="2" s="1"/>
  <c r="S3006" i="2"/>
  <c r="G3007" i="2"/>
  <c r="N3007" i="2" l="1"/>
  <c r="O3007" i="2" s="1"/>
  <c r="R3007" i="2" s="1"/>
  <c r="T3007" i="2" s="1"/>
  <c r="I3007" i="2"/>
  <c r="Q3007" i="2" l="1"/>
  <c r="U3007" i="2"/>
  <c r="V3007" i="2" s="1"/>
  <c r="F3008" i="2" s="1"/>
  <c r="P3007" i="2"/>
  <c r="G3008" i="2"/>
  <c r="S3007" i="2" l="1"/>
  <c r="I3008" i="2"/>
  <c r="J3008" i="2"/>
  <c r="M3008" i="2" s="1"/>
  <c r="H3008" i="2"/>
  <c r="K3008" i="2" s="1"/>
  <c r="N3008" i="2" s="1"/>
  <c r="O3008" i="2" s="1"/>
  <c r="U3008" i="2" l="1"/>
  <c r="R3008" i="2"/>
  <c r="T3008" i="2" s="1"/>
  <c r="Q3008" i="2"/>
  <c r="P3008" i="2"/>
  <c r="V3008" i="2" s="1"/>
  <c r="F3009" i="2" s="1"/>
  <c r="J3009" i="2" l="1"/>
  <c r="M3009" i="2" s="1"/>
  <c r="H3009" i="2"/>
  <c r="K3009" i="2" s="1"/>
  <c r="S3008" i="2"/>
  <c r="G3009" i="2"/>
  <c r="N3009" i="2" l="1"/>
  <c r="O3009" i="2" s="1"/>
  <c r="P3009" i="2" s="1"/>
  <c r="I3009" i="2"/>
  <c r="U3009" i="2" l="1"/>
  <c r="Q3009" i="2"/>
  <c r="R3009" i="2"/>
  <c r="T3009" i="2" s="1"/>
  <c r="V3009" i="2"/>
  <c r="F3010" i="2" s="1"/>
  <c r="S3009" i="2" l="1"/>
  <c r="G3010" i="2"/>
  <c r="I3010" i="2" s="1"/>
  <c r="J3010" i="2"/>
  <c r="M3010" i="2" s="1"/>
  <c r="H3010" i="2"/>
  <c r="K3010" i="2" s="1"/>
  <c r="N3010" i="2" s="1"/>
  <c r="O3010" i="2" s="1"/>
  <c r="U3010" i="2" l="1"/>
  <c r="R3010" i="2"/>
  <c r="T3010" i="2" s="1"/>
  <c r="Q3010" i="2"/>
  <c r="P3010" i="2"/>
  <c r="V3010" i="2" s="1"/>
  <c r="F3011" i="2" s="1"/>
  <c r="J3011" i="2" l="1"/>
  <c r="M3011" i="2" s="1"/>
  <c r="H3011" i="2"/>
  <c r="K3011" i="2" s="1"/>
  <c r="N3011" i="2" s="1"/>
  <c r="O3011" i="2" s="1"/>
  <c r="S3010" i="2"/>
  <c r="G3011" i="2"/>
  <c r="U3011" i="2" l="1"/>
  <c r="R3011" i="2"/>
  <c r="T3011" i="2" s="1"/>
  <c r="Q3011" i="2"/>
  <c r="P3011" i="2"/>
  <c r="V3011" i="2" s="1"/>
  <c r="F3012" i="2" s="1"/>
  <c r="G3012" i="2"/>
  <c r="I3011" i="2"/>
  <c r="J3012" i="2" l="1"/>
  <c r="M3012" i="2" s="1"/>
  <c r="I3012" i="2"/>
  <c r="H3012" i="2"/>
  <c r="K3012" i="2" s="1"/>
  <c r="N3012" i="2" s="1"/>
  <c r="O3012" i="2" s="1"/>
  <c r="S3011" i="2"/>
  <c r="Q3012" i="2" l="1"/>
  <c r="P3012" i="2"/>
  <c r="O3013" i="2"/>
  <c r="U3012" i="2"/>
  <c r="R3012" i="2"/>
  <c r="T3012" i="2" s="1"/>
  <c r="S3012" i="2" l="1"/>
  <c r="G3013" i="2"/>
  <c r="U3013" i="2"/>
  <c r="R3013" i="2"/>
  <c r="T3013" i="2" s="1"/>
  <c r="Q3013" i="2"/>
  <c r="V3012" i="2"/>
  <c r="F3013" i="2" s="1"/>
  <c r="J3013" i="2" l="1"/>
  <c r="M3013" i="2" s="1"/>
  <c r="I3013" i="2"/>
  <c r="H3013" i="2"/>
  <c r="G3014" i="2"/>
  <c r="K3013" i="2" l="1"/>
  <c r="N3013" i="2" s="1"/>
  <c r="P3013" i="2"/>
  <c r="V3013" i="2" l="1"/>
  <c r="F3014" i="2" s="1"/>
  <c r="S3013" i="2"/>
  <c r="J3014" i="2" l="1"/>
  <c r="M3014" i="2" s="1"/>
  <c r="I3014" i="2"/>
  <c r="H3014" i="2"/>
  <c r="K3014" i="2" s="1"/>
  <c r="N3014" i="2" s="1"/>
  <c r="O3014" i="2" s="1"/>
  <c r="Q3014" i="2" l="1"/>
  <c r="P3014" i="2"/>
  <c r="O3015" i="2"/>
  <c r="R3014" i="2"/>
  <c r="T3014" i="2" s="1"/>
  <c r="U3014" i="2" l="1"/>
  <c r="V3014" i="2" s="1"/>
  <c r="F3015" i="2" s="1"/>
  <c r="Q3015" i="2"/>
  <c r="P3015" i="2"/>
  <c r="S3014" i="2"/>
  <c r="G3015" i="2"/>
  <c r="G3016" i="2" s="1"/>
  <c r="S3015" i="2" l="1"/>
  <c r="J3015" i="2"/>
  <c r="I3015" i="2"/>
  <c r="H3015" i="2"/>
  <c r="K3015" i="2" s="1"/>
  <c r="M3015" i="2" l="1"/>
  <c r="R3015" i="2"/>
  <c r="N3015" i="2"/>
  <c r="T3015" i="2" l="1"/>
  <c r="U3015" i="2"/>
  <c r="V3015" i="2" s="1"/>
  <c r="F3016" i="2" s="1"/>
  <c r="J3016" i="2" l="1"/>
  <c r="M3016" i="2" s="1"/>
  <c r="I3016" i="2"/>
  <c r="L3016" i="2" s="1"/>
  <c r="H3016" i="2"/>
  <c r="K3016" i="2" s="1"/>
  <c r="N3016" i="2" l="1"/>
  <c r="O3016" i="2" s="1"/>
  <c r="R3016" i="2" s="1"/>
  <c r="T3016" i="2" s="1"/>
  <c r="P3016" i="2" l="1"/>
  <c r="Q3016" i="2"/>
  <c r="G3017" i="2" s="1"/>
  <c r="U3016" i="2"/>
  <c r="S3016" i="2" l="1"/>
  <c r="V3016" i="2"/>
  <c r="F3017" i="2" s="1"/>
  <c r="J3017" i="2" s="1"/>
  <c r="M3017" i="2" s="1"/>
  <c r="I3017" i="2"/>
  <c r="L3017" i="2" s="1"/>
  <c r="H3017" i="2"/>
  <c r="K3017" i="2" s="1"/>
  <c r="N3017" i="2" l="1"/>
  <c r="O3017" i="2" s="1"/>
  <c r="R3017" i="2" s="1"/>
  <c r="T3017" i="2" s="1"/>
  <c r="U3017" i="2" l="1"/>
  <c r="P3017" i="2"/>
  <c r="Q3017" i="2"/>
  <c r="G3018" i="2"/>
  <c r="V3017" i="2" l="1"/>
  <c r="F3018" i="2" s="1"/>
  <c r="S3017" i="2"/>
  <c r="J3018" i="2"/>
  <c r="M3018" i="2" s="1"/>
  <c r="I3018" i="2"/>
  <c r="L3018" i="2" s="1"/>
  <c r="H3018" i="2"/>
  <c r="K3018" i="2" s="1"/>
  <c r="N3018" i="2" s="1"/>
  <c r="O3018" i="2" s="1"/>
  <c r="R3018" i="2" l="1"/>
  <c r="T3018" i="2" s="1"/>
  <c r="Q3018" i="2"/>
  <c r="P3018" i="2"/>
  <c r="U3018" i="2" l="1"/>
  <c r="V3018" i="2" s="1"/>
  <c r="F3019" i="2" s="1"/>
  <c r="S3018" i="2"/>
  <c r="G3019" i="2"/>
  <c r="J3019" i="2" l="1"/>
  <c r="M3019" i="2" s="1"/>
  <c r="I3019" i="2"/>
  <c r="L3019" i="2" s="1"/>
  <c r="H3019" i="2"/>
  <c r="K3019" i="2" s="1"/>
  <c r="N3019" i="2" s="1"/>
  <c r="O3019" i="2" s="1"/>
  <c r="R3019" i="2" l="1"/>
  <c r="T3019" i="2" s="1"/>
  <c r="Q3019" i="2"/>
  <c r="P3019" i="2"/>
  <c r="U3019" i="2" l="1"/>
  <c r="V3019" i="2"/>
  <c r="F3020" i="2" s="1"/>
  <c r="S3019" i="2"/>
  <c r="G3020" i="2"/>
  <c r="J3020" i="2" l="1"/>
  <c r="M3020" i="2" s="1"/>
  <c r="I3020" i="2"/>
  <c r="L3020" i="2" s="1"/>
  <c r="H3020" i="2"/>
  <c r="K3020" i="2" s="1"/>
  <c r="N3020" i="2" s="1"/>
  <c r="O3020" i="2" s="1"/>
  <c r="R3020" i="2" l="1"/>
  <c r="T3020" i="2" s="1"/>
  <c r="Q3020" i="2"/>
  <c r="P3020" i="2"/>
  <c r="U3020" i="2" l="1"/>
  <c r="V3020" i="2" s="1"/>
  <c r="F3021" i="2" s="1"/>
  <c r="S3020" i="2"/>
  <c r="G3021" i="2"/>
  <c r="J3021" i="2" l="1"/>
  <c r="M3021" i="2" s="1"/>
  <c r="H3021" i="2"/>
  <c r="K3021" i="2" s="1"/>
  <c r="I3021" i="2"/>
  <c r="L3021" i="2" s="1"/>
  <c r="N3021" i="2" s="1"/>
  <c r="O3021" i="2" s="1"/>
  <c r="P3021" i="2" l="1"/>
  <c r="R3021" i="2"/>
  <c r="T3021" i="2" s="1"/>
  <c r="Q3021" i="2"/>
  <c r="U3021" i="2" l="1"/>
  <c r="S3021" i="2"/>
  <c r="G3022" i="2"/>
  <c r="V3021" i="2"/>
  <c r="F3022" i="2" s="1"/>
  <c r="I3022" i="2" l="1"/>
  <c r="L3022" i="2" s="1"/>
  <c r="J3022" i="2"/>
  <c r="M3022" i="2" s="1"/>
  <c r="H3022" i="2"/>
  <c r="K3022" i="2" s="1"/>
  <c r="N3022" i="2" s="1"/>
  <c r="O3022" i="2" s="1"/>
  <c r="R3022" i="2" l="1"/>
  <c r="T3022" i="2" s="1"/>
  <c r="Q3022" i="2"/>
  <c r="P3022" i="2"/>
  <c r="S3022" i="2" l="1"/>
  <c r="G3023" i="2"/>
  <c r="U3022" i="2"/>
  <c r="V3022" i="2" s="1"/>
  <c r="F3023" i="2" s="1"/>
  <c r="J3023" i="2" l="1"/>
  <c r="M3023" i="2" s="1"/>
  <c r="I3023" i="2"/>
  <c r="L3023" i="2" s="1"/>
  <c r="H3023" i="2"/>
  <c r="K3023" i="2" s="1"/>
  <c r="N3023" i="2" l="1"/>
  <c r="O3023" i="2" s="1"/>
  <c r="R3023" i="2" s="1"/>
  <c r="T3023" i="2" s="1"/>
  <c r="Q3023" i="2" l="1"/>
  <c r="P3023" i="2"/>
  <c r="S3023" i="2"/>
  <c r="G3024" i="2"/>
  <c r="U3023" i="2"/>
  <c r="V3023" i="2" s="1"/>
  <c r="F3024" i="2" s="1"/>
  <c r="J3024" i="2" l="1"/>
  <c r="M3024" i="2" s="1"/>
  <c r="I3024" i="2"/>
  <c r="L3024" i="2" s="1"/>
  <c r="H3024" i="2"/>
  <c r="K3024" i="2" s="1"/>
  <c r="N3024" i="2" s="1"/>
  <c r="O3024" i="2" s="1"/>
  <c r="R3024" i="2" l="1"/>
  <c r="T3024" i="2" s="1"/>
  <c r="Q3024" i="2"/>
  <c r="P3024" i="2"/>
  <c r="U3024" i="2"/>
  <c r="V3024" i="2" l="1"/>
  <c r="F3025" i="2" s="1"/>
  <c r="S3024" i="2"/>
  <c r="G3025" i="2"/>
  <c r="J3025" i="2" l="1"/>
  <c r="M3025" i="2" s="1"/>
  <c r="I3025" i="2"/>
  <c r="L3025" i="2" s="1"/>
  <c r="H3025" i="2"/>
  <c r="K3025" i="2" s="1"/>
  <c r="N3025" i="2" l="1"/>
  <c r="O3025" i="2" s="1"/>
  <c r="O3026" i="2" l="1"/>
  <c r="U3025" i="2"/>
  <c r="R3025" i="2"/>
  <c r="T3025" i="2" s="1"/>
  <c r="Q3025" i="2"/>
  <c r="P3025" i="2"/>
  <c r="V3025" i="2" s="1"/>
  <c r="F3026" i="2" s="1"/>
  <c r="J3026" i="2" l="1"/>
  <c r="M3026" i="2" s="1"/>
  <c r="I3026" i="2"/>
  <c r="H3026" i="2"/>
  <c r="K3026" i="2" s="1"/>
  <c r="N3026" i="2" s="1"/>
  <c r="S3025" i="2"/>
  <c r="Q3026" i="2"/>
  <c r="P3026" i="2"/>
  <c r="U3026" i="2"/>
  <c r="R3026" i="2"/>
  <c r="T3026" i="2" s="1"/>
  <c r="V3026" i="2" l="1"/>
  <c r="F3027" i="2" s="1"/>
  <c r="J3027" i="2" s="1"/>
  <c r="M3027" i="2" s="1"/>
  <c r="G3027" i="2"/>
  <c r="S3026" i="2"/>
  <c r="H3027" i="2" l="1"/>
  <c r="K3027" i="2" s="1"/>
  <c r="N3027" i="2" s="1"/>
  <c r="O3027" i="2" s="1"/>
  <c r="U3027" i="2" s="1"/>
  <c r="I3027" i="2"/>
  <c r="P3027" i="2" l="1"/>
  <c r="V3027" i="2" s="1"/>
  <c r="F3028" i="2" s="1"/>
  <c r="R3027" i="2"/>
  <c r="T3027" i="2" s="1"/>
  <c r="Q3027" i="2"/>
  <c r="G3028" i="2"/>
  <c r="J3028" i="2" l="1"/>
  <c r="M3028" i="2" s="1"/>
  <c r="H3028" i="2"/>
  <c r="K3028" i="2" s="1"/>
  <c r="N3028" i="2" s="1"/>
  <c r="O3028" i="2" s="1"/>
  <c r="S3027" i="2"/>
  <c r="I3028" i="2"/>
  <c r="U3028" i="2" l="1"/>
  <c r="R3028" i="2"/>
  <c r="T3028" i="2" s="1"/>
  <c r="Q3028" i="2"/>
  <c r="P3028" i="2"/>
  <c r="V3028" i="2" s="1"/>
  <c r="F3029" i="2" s="1"/>
  <c r="G3029" i="2" l="1"/>
  <c r="S3028" i="2"/>
  <c r="H3029" i="2"/>
  <c r="K3029" i="2" s="1"/>
  <c r="J3029" i="2"/>
  <c r="M3029" i="2" s="1"/>
  <c r="I3029" i="2"/>
  <c r="N3029" i="2" l="1"/>
  <c r="O3029" i="2" s="1"/>
  <c r="R3029" i="2" l="1"/>
  <c r="T3029" i="2" s="1"/>
  <c r="Q3029" i="2"/>
  <c r="P3029" i="2"/>
  <c r="V3029" i="2" s="1"/>
  <c r="F3030" i="2" s="1"/>
  <c r="U3029" i="2"/>
  <c r="J3030" i="2" l="1"/>
  <c r="M3030" i="2" s="1"/>
  <c r="H3030" i="2"/>
  <c r="K3030" i="2" s="1"/>
  <c r="N3030" i="2" s="1"/>
  <c r="O3030" i="2" s="1"/>
  <c r="S3029" i="2"/>
  <c r="G3030" i="2"/>
  <c r="I3030" i="2" s="1"/>
  <c r="R3030" i="2" l="1"/>
  <c r="T3030" i="2" s="1"/>
  <c r="U3030" i="2"/>
  <c r="Q3030" i="2"/>
  <c r="P3030" i="2"/>
  <c r="V3030" i="2" s="1"/>
  <c r="F3031" i="2" s="1"/>
  <c r="S3030" i="2" l="1"/>
  <c r="J3031" i="2"/>
  <c r="M3031" i="2" s="1"/>
  <c r="H3031" i="2"/>
  <c r="K3031" i="2" s="1"/>
  <c r="N3031" i="2" s="1"/>
  <c r="O3031" i="2" s="1"/>
  <c r="G3031" i="2"/>
  <c r="I3031" i="2" s="1"/>
  <c r="R3031" i="2" l="1"/>
  <c r="T3031" i="2" s="1"/>
  <c r="Q3031" i="2"/>
  <c r="U3031" i="2"/>
  <c r="P3031" i="2"/>
  <c r="V3031" i="2" s="1"/>
  <c r="F3032" i="2" s="1"/>
  <c r="J3032" i="2"/>
  <c r="M3032" i="2" s="1"/>
  <c r="H3032" i="2"/>
  <c r="K3032" i="2" s="1"/>
  <c r="N3032" i="2" l="1"/>
  <c r="O3032" i="2" s="1"/>
  <c r="S3031" i="2"/>
  <c r="G3032" i="2"/>
  <c r="I3032" i="2" s="1"/>
  <c r="U3032" i="2"/>
  <c r="R3032" i="2"/>
  <c r="T3032" i="2" s="1"/>
  <c r="Q3032" i="2"/>
  <c r="P3032" i="2"/>
  <c r="V3032" i="2" s="1"/>
  <c r="F3033" i="2" s="1"/>
  <c r="S3032" i="2" l="1"/>
  <c r="G3033" i="2"/>
  <c r="J3033" i="2"/>
  <c r="M3033" i="2" s="1"/>
  <c r="I3033" i="2"/>
  <c r="H3033" i="2"/>
  <c r="K3033" i="2" s="1"/>
  <c r="N3033" i="2" s="1"/>
  <c r="O3033" i="2" s="1"/>
  <c r="P3033" i="2" l="1"/>
  <c r="U3033" i="2"/>
  <c r="R3033" i="2"/>
  <c r="T3033" i="2" s="1"/>
  <c r="Q3033" i="2"/>
  <c r="S3033" i="2" s="1"/>
  <c r="G3034" i="2"/>
  <c r="V3033" i="2" l="1"/>
  <c r="F3034" i="2" s="1"/>
  <c r="I3034" i="2" l="1"/>
  <c r="J3034" i="2"/>
  <c r="M3034" i="2" s="1"/>
  <c r="H3034" i="2"/>
  <c r="K3034" i="2" s="1"/>
  <c r="N3034" i="2" s="1"/>
  <c r="O3034" i="2" s="1"/>
  <c r="U3034" i="2" l="1"/>
  <c r="R3034" i="2"/>
  <c r="T3034" i="2" s="1"/>
  <c r="Q3034" i="2"/>
  <c r="P3034" i="2"/>
  <c r="S3034" i="2" l="1"/>
  <c r="G3035" i="2"/>
  <c r="V3034" i="2"/>
  <c r="F3035" i="2" s="1"/>
  <c r="J3035" i="2" l="1"/>
  <c r="M3035" i="2" s="1"/>
  <c r="I3035" i="2"/>
  <c r="H3035" i="2"/>
  <c r="K3035" i="2" s="1"/>
  <c r="N3035" i="2" s="1"/>
  <c r="O3035" i="2" s="1"/>
  <c r="U3035" i="2" l="1"/>
  <c r="R3035" i="2"/>
  <c r="T3035" i="2" s="1"/>
  <c r="Q3035" i="2"/>
  <c r="P3035" i="2"/>
  <c r="V3035" i="2" s="1"/>
  <c r="F3036" i="2" s="1"/>
  <c r="J3036" i="2" l="1"/>
  <c r="M3036" i="2" s="1"/>
  <c r="H3036" i="2"/>
  <c r="K3036" i="2" s="1"/>
  <c r="N3036" i="2" s="1"/>
  <c r="O3036" i="2" s="1"/>
  <c r="S3035" i="2"/>
  <c r="G3036" i="2"/>
  <c r="I3036" i="2" s="1"/>
  <c r="R3036" i="2" l="1"/>
  <c r="T3036" i="2" s="1"/>
  <c r="Q3036" i="2"/>
  <c r="P3036" i="2"/>
  <c r="O3037" i="2"/>
  <c r="U3036" i="2"/>
  <c r="V3036" i="2" l="1"/>
  <c r="F3037" i="2" s="1"/>
  <c r="J3037" i="2"/>
  <c r="M3037" i="2" s="1"/>
  <c r="H3037" i="2"/>
  <c r="K3037" i="2" s="1"/>
  <c r="N3037" i="2" s="1"/>
  <c r="U3037" i="2"/>
  <c r="R3037" i="2"/>
  <c r="T3037" i="2" s="1"/>
  <c r="Q3037" i="2"/>
  <c r="S3036" i="2"/>
  <c r="G3037" i="2"/>
  <c r="G3038" i="2" s="1"/>
  <c r="P3037" i="2" l="1"/>
  <c r="V3037" i="2" s="1"/>
  <c r="F3038" i="2" s="1"/>
  <c r="I3037" i="2"/>
  <c r="S3037" i="2"/>
  <c r="J3038" i="2" l="1"/>
  <c r="M3038" i="2" s="1"/>
  <c r="I3038" i="2"/>
  <c r="H3038" i="2"/>
  <c r="K3038" i="2" s="1"/>
  <c r="N3038" i="2" s="1"/>
  <c r="O3038" i="2" s="1"/>
  <c r="Q3038" i="2" l="1"/>
  <c r="P3038" i="2"/>
  <c r="O3039" i="2"/>
  <c r="R3038" i="2"/>
  <c r="T3038" i="2" s="1"/>
  <c r="S3038" i="2" l="1"/>
  <c r="G3039" i="2"/>
  <c r="U3038" i="2"/>
  <c r="Q3039" i="2"/>
  <c r="P3039" i="2"/>
  <c r="V3038" i="2"/>
  <c r="F3039" i="2" s="1"/>
  <c r="J3039" i="2" l="1"/>
  <c r="I3039" i="2"/>
  <c r="L3039" i="2" s="1"/>
  <c r="H3039" i="2"/>
  <c r="K3039" i="2" s="1"/>
  <c r="G3040" i="2"/>
  <c r="S3039" i="2"/>
  <c r="M3039" i="2" l="1"/>
  <c r="N3039" i="2" s="1"/>
  <c r="R3039" i="2"/>
  <c r="T3039" i="2" l="1"/>
  <c r="U3039" i="2"/>
  <c r="V3039" i="2" s="1"/>
  <c r="F3040" i="2" s="1"/>
  <c r="J3040" i="2" l="1"/>
  <c r="M3040" i="2" s="1"/>
  <c r="I3040" i="2"/>
  <c r="L3040" i="2" s="1"/>
  <c r="H3040" i="2"/>
  <c r="K3040" i="2" s="1"/>
  <c r="N3040" i="2" s="1"/>
  <c r="O3040" i="2" s="1"/>
  <c r="R3040" i="2" l="1"/>
  <c r="T3040" i="2" s="1"/>
  <c r="Q3040" i="2"/>
  <c r="P3040" i="2"/>
  <c r="U3040" i="2" l="1"/>
  <c r="V3040" i="2" s="1"/>
  <c r="F3041" i="2" s="1"/>
  <c r="S3040" i="2"/>
  <c r="G3041" i="2"/>
  <c r="J3041" i="2" l="1"/>
  <c r="M3041" i="2" s="1"/>
  <c r="I3041" i="2"/>
  <c r="L3041" i="2" s="1"/>
  <c r="H3041" i="2"/>
  <c r="K3041" i="2" s="1"/>
  <c r="N3041" i="2" l="1"/>
  <c r="O3041" i="2" s="1"/>
  <c r="R3041" i="2" s="1"/>
  <c r="T3041" i="2" s="1"/>
  <c r="U3041" i="2" l="1"/>
  <c r="P3041" i="2"/>
  <c r="Q3041" i="2"/>
  <c r="V3041" i="2"/>
  <c r="F3042" i="2" s="1"/>
  <c r="S3041" i="2"/>
  <c r="G3042" i="2"/>
  <c r="J3042" i="2" l="1"/>
  <c r="M3042" i="2" s="1"/>
  <c r="I3042" i="2"/>
  <c r="L3042" i="2" s="1"/>
  <c r="H3042" i="2"/>
  <c r="K3042" i="2" s="1"/>
  <c r="N3042" i="2" s="1"/>
  <c r="O3042" i="2" s="1"/>
  <c r="R3042" i="2" l="1"/>
  <c r="T3042" i="2" s="1"/>
  <c r="Q3042" i="2"/>
  <c r="P3042" i="2"/>
  <c r="U3042" i="2" l="1"/>
  <c r="V3042" i="2" s="1"/>
  <c r="F3043" i="2" s="1"/>
  <c r="S3042" i="2"/>
  <c r="G3043" i="2"/>
  <c r="J3043" i="2" l="1"/>
  <c r="M3043" i="2" s="1"/>
  <c r="H3043" i="2"/>
  <c r="K3043" i="2" s="1"/>
  <c r="I3043" i="2"/>
  <c r="L3043" i="2" s="1"/>
  <c r="N3043" i="2" s="1"/>
  <c r="O3043" i="2" s="1"/>
  <c r="R3043" i="2" l="1"/>
  <c r="T3043" i="2" s="1"/>
  <c r="Q3043" i="2"/>
  <c r="P3043" i="2"/>
  <c r="U3043" i="2"/>
  <c r="V3043" i="2" l="1"/>
  <c r="F3044" i="2" s="1"/>
  <c r="J3044" i="2" s="1"/>
  <c r="M3044" i="2" s="1"/>
  <c r="S3043" i="2"/>
  <c r="G3044" i="2"/>
  <c r="I3044" i="2" s="1"/>
  <c r="L3044" i="2" s="1"/>
  <c r="H3044" i="2" l="1"/>
  <c r="K3044" i="2" s="1"/>
  <c r="N3044" i="2"/>
  <c r="O3044" i="2" s="1"/>
  <c r="R3044" i="2" l="1"/>
  <c r="T3044" i="2" s="1"/>
  <c r="Q3044" i="2"/>
  <c r="P3044" i="2"/>
  <c r="U3044" i="2" l="1"/>
  <c r="V3044" i="2" s="1"/>
  <c r="F3045" i="2" s="1"/>
  <c r="S3044" i="2"/>
  <c r="G3045" i="2"/>
  <c r="J3045" i="2" l="1"/>
  <c r="M3045" i="2" s="1"/>
  <c r="H3045" i="2"/>
  <c r="K3045" i="2" s="1"/>
  <c r="N3045" i="2" s="1"/>
  <c r="O3045" i="2" s="1"/>
  <c r="I3045" i="2"/>
  <c r="L3045" i="2" s="1"/>
  <c r="P3045" i="2" l="1"/>
  <c r="R3045" i="2"/>
  <c r="T3045" i="2" s="1"/>
  <c r="Q3045" i="2"/>
  <c r="U3045" i="2" l="1"/>
  <c r="S3045" i="2"/>
  <c r="G3046" i="2"/>
  <c r="V3045" i="2"/>
  <c r="F3046" i="2" s="1"/>
  <c r="I3046" i="2" l="1"/>
  <c r="L3046" i="2" s="1"/>
  <c r="J3046" i="2"/>
  <c r="M3046" i="2" s="1"/>
  <c r="H3046" i="2"/>
  <c r="K3046" i="2" s="1"/>
  <c r="N3046" i="2" l="1"/>
  <c r="O3046" i="2" s="1"/>
  <c r="R3046" i="2" l="1"/>
  <c r="T3046" i="2" s="1"/>
  <c r="Q3046" i="2"/>
  <c r="P3046" i="2"/>
  <c r="S3046" i="2" l="1"/>
  <c r="G3047" i="2"/>
  <c r="U3046" i="2"/>
  <c r="V3046" i="2" s="1"/>
  <c r="F3047" i="2" s="1"/>
  <c r="J3047" i="2" l="1"/>
  <c r="M3047" i="2" s="1"/>
  <c r="I3047" i="2"/>
  <c r="L3047" i="2" s="1"/>
  <c r="H3047" i="2"/>
  <c r="K3047" i="2" s="1"/>
  <c r="N3047" i="2" l="1"/>
  <c r="O3047" i="2" s="1"/>
  <c r="R3047" i="2" l="1"/>
  <c r="T3047" i="2" s="1"/>
  <c r="Q3047" i="2"/>
  <c r="P3047" i="2"/>
  <c r="U3047" i="2" l="1"/>
  <c r="S3047" i="2"/>
  <c r="G3048" i="2"/>
  <c r="V3047" i="2"/>
  <c r="F3048" i="2" s="1"/>
  <c r="J3048" i="2" l="1"/>
  <c r="M3048" i="2" s="1"/>
  <c r="I3048" i="2"/>
  <c r="L3048" i="2" s="1"/>
  <c r="H3048" i="2"/>
  <c r="K3048" i="2" s="1"/>
  <c r="N3048" i="2" l="1"/>
  <c r="O3048" i="2" s="1"/>
  <c r="P3048" i="2" s="1"/>
  <c r="Q3048" i="2" l="1"/>
  <c r="R3048" i="2"/>
  <c r="T3048" i="2" s="1"/>
  <c r="U3048" i="2"/>
  <c r="V3048" i="2"/>
  <c r="F3049" i="2" s="1"/>
  <c r="S3048" i="2"/>
  <c r="G3049" i="2"/>
  <c r="J3049" i="2" l="1"/>
  <c r="M3049" i="2" s="1"/>
  <c r="I3049" i="2"/>
  <c r="H3049" i="2"/>
  <c r="K3049" i="2" s="1"/>
  <c r="N3049" i="2" s="1"/>
  <c r="O3049" i="2" s="1"/>
  <c r="R3049" i="2" l="1"/>
  <c r="T3049" i="2" s="1"/>
  <c r="Q3049" i="2"/>
  <c r="P3049" i="2"/>
  <c r="U3049" i="2" l="1"/>
  <c r="V3049" i="2" s="1"/>
  <c r="F3050" i="2" s="1"/>
  <c r="S3049" i="2"/>
  <c r="J3050" i="2" l="1"/>
  <c r="M3050" i="2" s="1"/>
  <c r="I3050" i="2"/>
  <c r="H3050" i="2"/>
  <c r="K3050" i="2" s="1"/>
  <c r="N3050" i="2" s="1"/>
  <c r="O3050" i="2" s="1"/>
  <c r="Q3050" i="2" l="1"/>
  <c r="P3050" i="2"/>
  <c r="R3050" i="2"/>
  <c r="T3050" i="2" s="1"/>
  <c r="U3050" i="2" l="1"/>
  <c r="V3050" i="2"/>
  <c r="F3051" i="2" s="1"/>
  <c r="G3051" i="2"/>
  <c r="S3050" i="2"/>
  <c r="J3051" i="2" l="1"/>
  <c r="M3051" i="2" s="1"/>
  <c r="I3051" i="2"/>
  <c r="H3051" i="2"/>
  <c r="K3051" i="2" s="1"/>
  <c r="N3051" i="2" s="1"/>
  <c r="O3051" i="2" s="1"/>
  <c r="R3051" i="2" l="1"/>
  <c r="T3051" i="2" s="1"/>
  <c r="Q3051" i="2"/>
  <c r="P3051" i="2"/>
  <c r="S3051" i="2" l="1"/>
  <c r="G3052" i="2"/>
  <c r="U3051" i="2"/>
  <c r="V3051" i="2" s="1"/>
  <c r="F3052" i="2" s="1"/>
  <c r="J3052" i="2" l="1"/>
  <c r="M3052" i="2" s="1"/>
  <c r="I3052" i="2"/>
  <c r="L3052" i="2" s="1"/>
  <c r="H3052" i="2"/>
  <c r="K3052" i="2" s="1"/>
  <c r="N3052" i="2" l="1"/>
  <c r="O3052" i="2" s="1"/>
  <c r="O3053" i="2" s="1"/>
  <c r="Q3052" i="2"/>
  <c r="P3052" i="2"/>
  <c r="R3052" i="2" l="1"/>
  <c r="T3052" i="2" s="1"/>
  <c r="U3052" i="2"/>
  <c r="V3052" i="2" s="1"/>
  <c r="F3053" i="2" s="1"/>
  <c r="S3052" i="2"/>
  <c r="G3053" i="2"/>
  <c r="R3053" i="2"/>
  <c r="T3053" i="2" s="1"/>
  <c r="P3053" i="2"/>
  <c r="U3053" i="2"/>
  <c r="J3053" i="2" l="1"/>
  <c r="M3053" i="2" s="1"/>
  <c r="H3053" i="2"/>
  <c r="K3053" i="2" s="1"/>
  <c r="I3053" i="2"/>
  <c r="Q3053" i="2" s="1"/>
  <c r="S3053" i="2" s="1"/>
  <c r="N3053" i="2" l="1"/>
  <c r="G3054" i="2"/>
  <c r="V3053" i="2"/>
  <c r="F3054" i="2" s="1"/>
  <c r="J3054" i="2" l="1"/>
  <c r="M3054" i="2" s="1"/>
  <c r="I3054" i="2"/>
  <c r="H3054" i="2"/>
  <c r="K3054" i="2" s="1"/>
  <c r="N3054" i="2" s="1"/>
  <c r="O3054" i="2" s="1"/>
  <c r="O3055" i="2" l="1"/>
  <c r="U3054" i="2"/>
  <c r="R3054" i="2"/>
  <c r="T3054" i="2" s="1"/>
  <c r="Q3054" i="2"/>
  <c r="P3054" i="2"/>
  <c r="V3054" i="2" s="1"/>
  <c r="F3055" i="2" s="1"/>
  <c r="S3054" i="2" l="1"/>
  <c r="G3055" i="2"/>
  <c r="J3055" i="2"/>
  <c r="M3055" i="2" s="1"/>
  <c r="I3055" i="2"/>
  <c r="H3055" i="2"/>
  <c r="K3055" i="2" s="1"/>
  <c r="R3055" i="2"/>
  <c r="T3055" i="2" s="1"/>
  <c r="Q3055" i="2"/>
  <c r="P3055" i="2"/>
  <c r="U3055" i="2"/>
  <c r="V3055" i="2" l="1"/>
  <c r="F3056" i="2" s="1"/>
  <c r="J3056" i="2"/>
  <c r="M3056" i="2" s="1"/>
  <c r="H3056" i="2"/>
  <c r="K3056" i="2" s="1"/>
  <c r="N3056" i="2" s="1"/>
  <c r="O3056" i="2" s="1"/>
  <c r="S3055" i="2"/>
  <c r="N3055" i="2"/>
  <c r="G3056" i="2"/>
  <c r="I3056" i="2" l="1"/>
  <c r="U3056" i="2"/>
  <c r="R3056" i="2"/>
  <c r="T3056" i="2" s="1"/>
  <c r="Q3056" i="2"/>
  <c r="P3056" i="2"/>
  <c r="V3056" i="2" s="1"/>
  <c r="F3057" i="2" s="1"/>
  <c r="J3057" i="2" l="1"/>
  <c r="M3057" i="2" s="1"/>
  <c r="H3057" i="2"/>
  <c r="K3057" i="2" s="1"/>
  <c r="N3057" i="2" s="1"/>
  <c r="O3057" i="2" s="1"/>
  <c r="S3056" i="2"/>
  <c r="G3057" i="2"/>
  <c r="I3057" i="2" s="1"/>
  <c r="P3057" i="2" l="1"/>
  <c r="U3057" i="2"/>
  <c r="R3057" i="2"/>
  <c r="T3057" i="2" s="1"/>
  <c r="Q3057" i="2"/>
  <c r="S3057" i="2" s="1"/>
  <c r="G3058" i="2"/>
  <c r="V3057" i="2" l="1"/>
  <c r="F3058" i="2" s="1"/>
  <c r="I3058" i="2" l="1"/>
  <c r="J3058" i="2"/>
  <c r="M3058" i="2" s="1"/>
  <c r="H3058" i="2"/>
  <c r="K3058" i="2" s="1"/>
  <c r="N3058" i="2" l="1"/>
  <c r="O3058" i="2" s="1"/>
  <c r="U3058" i="2" l="1"/>
  <c r="R3058" i="2"/>
  <c r="T3058" i="2" s="1"/>
  <c r="Q3058" i="2"/>
  <c r="P3058" i="2"/>
  <c r="S3058" i="2" l="1"/>
  <c r="G3059" i="2"/>
  <c r="V3058" i="2"/>
  <c r="F3059" i="2" s="1"/>
  <c r="J3059" i="2" l="1"/>
  <c r="M3059" i="2" s="1"/>
  <c r="I3059" i="2"/>
  <c r="H3059" i="2"/>
  <c r="K3059" i="2" s="1"/>
  <c r="N3059" i="2" s="1"/>
  <c r="O3059" i="2" s="1"/>
  <c r="U3059" i="2" l="1"/>
  <c r="R3059" i="2"/>
  <c r="T3059" i="2" s="1"/>
  <c r="Q3059" i="2"/>
  <c r="P3059" i="2"/>
  <c r="V3059" i="2" s="1"/>
  <c r="F3060" i="2" s="1"/>
  <c r="J3060" i="2" l="1"/>
  <c r="M3060" i="2" s="1"/>
  <c r="H3060" i="2"/>
  <c r="K3060" i="2" s="1"/>
  <c r="N3060" i="2" s="1"/>
  <c r="O3060" i="2" s="1"/>
  <c r="S3059" i="2"/>
  <c r="G3060" i="2"/>
  <c r="I3060" i="2" l="1"/>
  <c r="R3060" i="2"/>
  <c r="T3060" i="2" s="1"/>
  <c r="Q3060" i="2"/>
  <c r="P3060" i="2"/>
  <c r="O3061" i="2"/>
  <c r="U3060" i="2"/>
  <c r="S3060" i="2" l="1"/>
  <c r="U3061" i="2"/>
  <c r="R3061" i="2"/>
  <c r="T3061" i="2" s="1"/>
  <c r="Q3061" i="2"/>
  <c r="V3060" i="2"/>
  <c r="F3061" i="2" s="1"/>
  <c r="G3061" i="2"/>
  <c r="G3062" i="2" s="1"/>
  <c r="J3061" i="2" l="1"/>
  <c r="M3061" i="2" s="1"/>
  <c r="I3061" i="2"/>
  <c r="H3061" i="2"/>
  <c r="K3061" i="2" l="1"/>
  <c r="N3061" i="2" s="1"/>
  <c r="P3061" i="2"/>
  <c r="V3061" i="2" l="1"/>
  <c r="F3062" i="2" s="1"/>
  <c r="S3061" i="2"/>
  <c r="J3062" i="2" l="1"/>
  <c r="M3062" i="2" s="1"/>
  <c r="I3062" i="2"/>
  <c r="H3062" i="2"/>
  <c r="K3062" i="2" s="1"/>
  <c r="N3062" i="2" s="1"/>
  <c r="O3062" i="2" s="1"/>
  <c r="Q3062" i="2" l="1"/>
  <c r="P3062" i="2"/>
  <c r="O3063" i="2"/>
  <c r="R3062" i="2"/>
  <c r="T3062" i="2" s="1"/>
  <c r="U3062" i="2" l="1"/>
  <c r="Q3063" i="2"/>
  <c r="P3063" i="2"/>
  <c r="V3062" i="2"/>
  <c r="F3063" i="2" s="1"/>
  <c r="S3062" i="2"/>
  <c r="G3063" i="2"/>
  <c r="G3064" i="2" s="1"/>
  <c r="J3063" i="2" l="1"/>
  <c r="I3063" i="2"/>
  <c r="H3063" i="2"/>
  <c r="K3063" i="2" s="1"/>
  <c r="S3063" i="2"/>
  <c r="M3063" i="2" l="1"/>
  <c r="N3063" i="2" s="1"/>
  <c r="R3063" i="2"/>
  <c r="T3063" i="2" l="1"/>
  <c r="U3063" i="2"/>
  <c r="V3063" i="2" s="1"/>
  <c r="F3064" i="2" s="1"/>
  <c r="J3064" i="2" l="1"/>
  <c r="M3064" i="2" s="1"/>
  <c r="I3064" i="2"/>
  <c r="L3064" i="2" s="1"/>
  <c r="H3064" i="2"/>
  <c r="K3064" i="2" s="1"/>
  <c r="N3064" i="2" s="1"/>
  <c r="O3064" i="2" s="1"/>
  <c r="R3064" i="2" l="1"/>
  <c r="T3064" i="2" s="1"/>
  <c r="Q3064" i="2"/>
  <c r="P3064" i="2"/>
  <c r="U3064" i="2" l="1"/>
  <c r="S3064" i="2"/>
  <c r="G3065" i="2"/>
  <c r="V3064" i="2"/>
  <c r="F3065" i="2" s="1"/>
  <c r="J3065" i="2" l="1"/>
  <c r="M3065" i="2" s="1"/>
  <c r="I3065" i="2"/>
  <c r="L3065" i="2" s="1"/>
  <c r="H3065" i="2"/>
  <c r="K3065" i="2" s="1"/>
  <c r="N3065" i="2" l="1"/>
  <c r="O3065" i="2" s="1"/>
  <c r="R3065" i="2" l="1"/>
  <c r="T3065" i="2" s="1"/>
  <c r="Q3065" i="2"/>
  <c r="P3065" i="2"/>
  <c r="U3065" i="2"/>
  <c r="V3065" i="2" l="1"/>
  <c r="F3066" i="2" s="1"/>
  <c r="S3065" i="2"/>
  <c r="G3066" i="2"/>
  <c r="J3066" i="2" l="1"/>
  <c r="M3066" i="2" s="1"/>
  <c r="I3066" i="2"/>
  <c r="L3066" i="2" s="1"/>
  <c r="H3066" i="2"/>
  <c r="K3066" i="2" s="1"/>
  <c r="N3066" i="2" l="1"/>
  <c r="O3066" i="2" s="1"/>
  <c r="R3066" i="2"/>
  <c r="T3066" i="2" s="1"/>
  <c r="Q3066" i="2"/>
  <c r="P3066" i="2"/>
  <c r="S3066" i="2" l="1"/>
  <c r="G3067" i="2"/>
  <c r="U3066" i="2"/>
  <c r="V3066" i="2" s="1"/>
  <c r="F3067" i="2" s="1"/>
  <c r="J3067" i="2" l="1"/>
  <c r="M3067" i="2" s="1"/>
  <c r="I3067" i="2"/>
  <c r="L3067" i="2" s="1"/>
  <c r="H3067" i="2"/>
  <c r="K3067" i="2" s="1"/>
  <c r="N3067" i="2" s="1"/>
  <c r="O3067" i="2" s="1"/>
  <c r="R3067" i="2" l="1"/>
  <c r="T3067" i="2" s="1"/>
  <c r="Q3067" i="2"/>
  <c r="P3067" i="2"/>
  <c r="U3067" i="2"/>
  <c r="V3067" i="2" l="1"/>
  <c r="F3068" i="2" s="1"/>
  <c r="S3067" i="2"/>
  <c r="G3068" i="2"/>
  <c r="J3068" i="2" l="1"/>
  <c r="M3068" i="2" s="1"/>
  <c r="I3068" i="2"/>
  <c r="L3068" i="2" s="1"/>
  <c r="H3068" i="2"/>
  <c r="K3068" i="2" s="1"/>
  <c r="N3068" i="2" s="1"/>
  <c r="O3068" i="2" s="1"/>
  <c r="R3068" i="2" l="1"/>
  <c r="T3068" i="2" s="1"/>
  <c r="Q3068" i="2"/>
  <c r="P3068" i="2"/>
  <c r="S3068" i="2" l="1"/>
  <c r="G3069" i="2"/>
  <c r="U3068" i="2"/>
  <c r="V3068" i="2" s="1"/>
  <c r="F3069" i="2" s="1"/>
  <c r="J3069" i="2" l="1"/>
  <c r="M3069" i="2" s="1"/>
  <c r="I3069" i="2"/>
  <c r="L3069" i="2" s="1"/>
  <c r="H3069" i="2"/>
  <c r="K3069" i="2" s="1"/>
  <c r="N3069" i="2" l="1"/>
  <c r="O3069" i="2" s="1"/>
  <c r="P3069" i="2" s="1"/>
  <c r="Q3069" i="2" l="1"/>
  <c r="S3069" i="2" s="1"/>
  <c r="R3069" i="2"/>
  <c r="T3069" i="2" s="1"/>
  <c r="G3070" i="2"/>
  <c r="U3069" i="2"/>
  <c r="V3069" i="2" s="1"/>
  <c r="F3070" i="2" s="1"/>
  <c r="I3070" i="2" l="1"/>
  <c r="L3070" i="2" s="1"/>
  <c r="J3070" i="2"/>
  <c r="M3070" i="2" s="1"/>
  <c r="H3070" i="2"/>
  <c r="K3070" i="2" s="1"/>
  <c r="N3070" i="2" s="1"/>
  <c r="O3070" i="2" s="1"/>
  <c r="R3070" i="2" l="1"/>
  <c r="T3070" i="2" s="1"/>
  <c r="Q3070" i="2"/>
  <c r="P3070" i="2"/>
  <c r="S3070" i="2" l="1"/>
  <c r="G3071" i="2"/>
  <c r="U3070" i="2"/>
  <c r="V3070" i="2" s="1"/>
  <c r="F3071" i="2" s="1"/>
  <c r="J3071" i="2" l="1"/>
  <c r="M3071" i="2" s="1"/>
  <c r="I3071" i="2"/>
  <c r="L3071" i="2" s="1"/>
  <c r="H3071" i="2"/>
  <c r="K3071" i="2" s="1"/>
  <c r="N3071" i="2" l="1"/>
  <c r="O3071" i="2" s="1"/>
  <c r="U3071" i="2" l="1"/>
  <c r="P3071" i="2"/>
  <c r="Q3071" i="2"/>
  <c r="R3071" i="2"/>
  <c r="T3071" i="2" s="1"/>
  <c r="S3071" i="2"/>
  <c r="G3072" i="2"/>
  <c r="V3071" i="2" l="1"/>
  <c r="F3072" i="2" s="1"/>
  <c r="J3072" i="2" s="1"/>
  <c r="M3072" i="2" s="1"/>
  <c r="H3072" i="2"/>
  <c r="K3072" i="2" s="1"/>
  <c r="I3072" i="2"/>
  <c r="L3072" i="2" l="1"/>
  <c r="N3072" i="2" s="1"/>
  <c r="O3072" i="2" s="1"/>
  <c r="Q3072" i="2"/>
  <c r="R3072" i="2" l="1"/>
  <c r="T3072" i="2" s="1"/>
  <c r="U3072" i="2"/>
  <c r="P3072" i="2"/>
  <c r="S3072" i="2"/>
  <c r="V3072" i="2"/>
  <c r="F3073" i="2" s="1"/>
  <c r="G3073" i="2"/>
  <c r="J3073" i="2" l="1"/>
  <c r="M3073" i="2" s="1"/>
  <c r="I3073" i="2"/>
  <c r="H3073" i="2"/>
  <c r="K3073" i="2" s="1"/>
  <c r="N3073" i="2" s="1"/>
  <c r="O3073" i="2" s="1"/>
  <c r="R3073" i="2" l="1"/>
  <c r="T3073" i="2" s="1"/>
  <c r="Q3073" i="2"/>
  <c r="P3073" i="2"/>
  <c r="U3073" i="2" l="1"/>
  <c r="V3073" i="2" s="1"/>
  <c r="F3074" i="2" s="1"/>
  <c r="S3073" i="2"/>
  <c r="J3074" i="2" l="1"/>
  <c r="I3074" i="2"/>
  <c r="H3074" i="2"/>
  <c r="K3074" i="2" s="1"/>
  <c r="M3074" i="2" l="1"/>
  <c r="N3074" i="2" s="1"/>
  <c r="O3074" i="2" s="1"/>
  <c r="R3074" i="2"/>
  <c r="Q3074" i="2" l="1"/>
  <c r="P3074" i="2"/>
  <c r="T3074" i="2"/>
  <c r="U3074" i="2"/>
  <c r="V3074" i="2" s="1"/>
  <c r="F3075" i="2" s="1"/>
  <c r="G3075" i="2" l="1"/>
  <c r="S3074" i="2"/>
  <c r="J3075" i="2"/>
  <c r="M3075" i="2" s="1"/>
  <c r="H3075" i="2"/>
  <c r="K3075" i="2" s="1"/>
  <c r="N3075" i="2" s="1"/>
  <c r="O3075" i="2" s="1"/>
  <c r="I3075" i="2"/>
  <c r="R3075" i="2" l="1"/>
  <c r="T3075" i="2" s="1"/>
  <c r="Q3075" i="2"/>
  <c r="P3075" i="2"/>
  <c r="S3075" i="2" l="1"/>
  <c r="G3076" i="2"/>
  <c r="U3075" i="2"/>
  <c r="V3075" i="2" s="1"/>
  <c r="F3076" i="2" s="1"/>
  <c r="J3076" i="2" l="1"/>
  <c r="M3076" i="2" s="1"/>
  <c r="H3076" i="2"/>
  <c r="K3076" i="2" s="1"/>
  <c r="N3076" i="2" s="1"/>
  <c r="O3076" i="2" s="1"/>
  <c r="I3076" i="2"/>
  <c r="R3076" i="2" l="1"/>
  <c r="T3076" i="2" s="1"/>
  <c r="Q3076" i="2"/>
  <c r="P3076" i="2"/>
  <c r="S3076" i="2" l="1"/>
  <c r="G3077" i="2"/>
  <c r="U3076" i="2"/>
  <c r="V3076" i="2" s="1"/>
  <c r="F3077" i="2" s="1"/>
  <c r="J3077" i="2" l="1"/>
  <c r="M3077" i="2" s="1"/>
  <c r="I3077" i="2"/>
  <c r="H3077" i="2"/>
  <c r="K3077" i="2" s="1"/>
  <c r="N3077" i="2" s="1"/>
  <c r="O3077" i="2" s="1"/>
  <c r="R3077" i="2" l="1"/>
  <c r="T3077" i="2" s="1"/>
  <c r="Q3077" i="2"/>
  <c r="P3077" i="2"/>
  <c r="U3077" i="2" l="1"/>
  <c r="V3077" i="2"/>
  <c r="F3078" i="2" s="1"/>
  <c r="S3077" i="2"/>
  <c r="G3078" i="2"/>
  <c r="J3078" i="2" l="1"/>
  <c r="M3078" i="2" s="1"/>
  <c r="H3078" i="2"/>
  <c r="K3078" i="2" s="1"/>
  <c r="N3078" i="2" s="1"/>
  <c r="O3078" i="2" s="1"/>
  <c r="I3078" i="2"/>
  <c r="R3078" i="2" l="1"/>
  <c r="T3078" i="2" s="1"/>
  <c r="Q3078" i="2"/>
  <c r="P3078" i="2"/>
  <c r="U3078" i="2" l="1"/>
  <c r="V3078" i="2"/>
  <c r="F3079" i="2" s="1"/>
  <c r="S3078" i="2"/>
  <c r="G3079" i="2"/>
  <c r="J3079" i="2" l="1"/>
  <c r="M3079" i="2" s="1"/>
  <c r="H3079" i="2"/>
  <c r="K3079" i="2" s="1"/>
  <c r="N3079" i="2" s="1"/>
  <c r="O3079" i="2" s="1"/>
  <c r="I3079" i="2"/>
  <c r="Q3079" i="2" l="1"/>
  <c r="R3079" i="2"/>
  <c r="T3079" i="2" s="1"/>
  <c r="P3079" i="2"/>
  <c r="U3079" i="2" l="1"/>
  <c r="V3079" i="2" s="1"/>
  <c r="F3080" i="2" s="1"/>
  <c r="S3079" i="2"/>
  <c r="G3080" i="2"/>
  <c r="I3080" i="2" l="1"/>
  <c r="J3080" i="2"/>
  <c r="M3080" i="2" s="1"/>
  <c r="H3080" i="2"/>
  <c r="K3080" i="2" s="1"/>
  <c r="N3080" i="2" s="1"/>
  <c r="O3080" i="2" s="1"/>
  <c r="R3080" i="2" l="1"/>
  <c r="T3080" i="2" s="1"/>
  <c r="Q3080" i="2"/>
  <c r="P3080" i="2"/>
  <c r="S3080" i="2" l="1"/>
  <c r="G3081" i="2"/>
  <c r="U3080" i="2"/>
  <c r="V3080" i="2" s="1"/>
  <c r="F3081" i="2" s="1"/>
  <c r="I3081" i="2" l="1"/>
  <c r="H3081" i="2"/>
  <c r="K3081" i="2" s="1"/>
  <c r="J3081" i="2"/>
  <c r="M3081" i="2" s="1"/>
  <c r="N3081" i="2" l="1"/>
  <c r="O3081" i="2" s="1"/>
  <c r="Q3081" i="2"/>
  <c r="P3081" i="2"/>
  <c r="R3081" i="2"/>
  <c r="T3081" i="2" s="1"/>
  <c r="S3081" i="2" l="1"/>
  <c r="G3082" i="2"/>
  <c r="U3081" i="2"/>
  <c r="V3081" i="2" s="1"/>
  <c r="F3082" i="2" s="1"/>
  <c r="I3082" i="2" l="1"/>
  <c r="J3082" i="2"/>
  <c r="M3082" i="2" s="1"/>
  <c r="H3082" i="2"/>
  <c r="K3082" i="2" s="1"/>
  <c r="N3082" i="2" s="1"/>
  <c r="O3082" i="2" s="1"/>
  <c r="Q3082" i="2" l="1"/>
  <c r="R3082" i="2"/>
  <c r="T3082" i="2" s="1"/>
  <c r="P3082" i="2"/>
  <c r="U3082" i="2" l="1"/>
  <c r="V3082" i="2" s="1"/>
  <c r="F3083" i="2" s="1"/>
  <c r="S3082" i="2"/>
  <c r="G3083" i="2"/>
  <c r="J3083" i="2" l="1"/>
  <c r="M3083" i="2" s="1"/>
  <c r="H3083" i="2"/>
  <c r="K3083" i="2" s="1"/>
  <c r="N3083" i="2" s="1"/>
  <c r="O3083" i="2" s="1"/>
  <c r="I3083" i="2"/>
  <c r="R3083" i="2" l="1"/>
  <c r="T3083" i="2" s="1"/>
  <c r="Q3083" i="2"/>
  <c r="P3083" i="2"/>
  <c r="S3083" i="2" l="1"/>
  <c r="G3084" i="2"/>
  <c r="U3083" i="2"/>
  <c r="V3083" i="2" s="1"/>
  <c r="F3084" i="2" s="1"/>
  <c r="J3084" i="2" l="1"/>
  <c r="M3084" i="2" s="1"/>
  <c r="H3084" i="2"/>
  <c r="K3084" i="2" s="1"/>
  <c r="N3084" i="2" s="1"/>
  <c r="O3084" i="2" s="1"/>
  <c r="I3084" i="2"/>
  <c r="Q3084" i="2" l="1"/>
  <c r="P3084" i="2"/>
  <c r="R3084" i="2"/>
  <c r="T3084" i="2" s="1"/>
  <c r="U3084" i="2" l="1"/>
  <c r="V3084" i="2"/>
  <c r="F3085" i="2" s="1"/>
  <c r="S3084" i="2"/>
  <c r="G3085" i="2"/>
  <c r="J3085" i="2" l="1"/>
  <c r="M3085" i="2" s="1"/>
  <c r="I3085" i="2"/>
  <c r="H3085" i="2"/>
  <c r="K3085" i="2" s="1"/>
  <c r="N3085" i="2" s="1"/>
  <c r="O3085" i="2" s="1"/>
  <c r="R3085" i="2" l="1"/>
  <c r="T3085" i="2" s="1"/>
  <c r="Q3085" i="2"/>
  <c r="P3085" i="2"/>
  <c r="S3085" i="2" l="1"/>
  <c r="G3086" i="2"/>
  <c r="U3085" i="2"/>
  <c r="V3085" i="2" s="1"/>
  <c r="F3086" i="2" s="1"/>
  <c r="J3086" i="2" l="1"/>
  <c r="M3086" i="2" s="1"/>
  <c r="H3086" i="2"/>
  <c r="K3086" i="2" s="1"/>
  <c r="N3086" i="2" s="1"/>
  <c r="O3086" i="2" s="1"/>
  <c r="I3086" i="2"/>
  <c r="Q3086" i="2" l="1"/>
  <c r="P3086" i="2"/>
  <c r="R3086" i="2"/>
  <c r="T3086" i="2" s="1"/>
  <c r="U3086" i="2" l="1"/>
  <c r="V3086" i="2" s="1"/>
  <c r="F3087" i="2" s="1"/>
  <c r="S3086" i="2"/>
  <c r="G3087" i="2"/>
  <c r="J3087" i="2" l="1"/>
  <c r="M3087" i="2" s="1"/>
  <c r="I3087" i="2"/>
  <c r="L3087" i="2" s="1"/>
  <c r="H3087" i="2"/>
  <c r="K3087" i="2" s="1"/>
  <c r="N3087" i="2" l="1"/>
  <c r="O3087" i="2" s="1"/>
  <c r="R3087" i="2" s="1"/>
  <c r="T3087" i="2" s="1"/>
  <c r="P3087" i="2" l="1"/>
  <c r="Q3087" i="2"/>
  <c r="S3087" i="2"/>
  <c r="G3088" i="2"/>
  <c r="U3087" i="2"/>
  <c r="V3087" i="2" s="1"/>
  <c r="F3088" i="2" s="1"/>
  <c r="J3088" i="2" l="1"/>
  <c r="M3088" i="2" s="1"/>
  <c r="H3088" i="2"/>
  <c r="K3088" i="2" s="1"/>
  <c r="I3088" i="2"/>
  <c r="L3088" i="2" s="1"/>
  <c r="N3088" i="2" s="1"/>
  <c r="O3088" i="2" s="1"/>
  <c r="R3088" i="2" l="1"/>
  <c r="T3088" i="2" s="1"/>
  <c r="Q3088" i="2"/>
  <c r="P3088" i="2"/>
  <c r="S3088" i="2" l="1"/>
  <c r="G3089" i="2"/>
  <c r="U3088" i="2"/>
  <c r="V3088" i="2" s="1"/>
  <c r="F3089" i="2" s="1"/>
  <c r="J3089" i="2" l="1"/>
  <c r="M3089" i="2" s="1"/>
  <c r="H3089" i="2"/>
  <c r="K3089" i="2" s="1"/>
  <c r="I3089" i="2"/>
  <c r="L3089" i="2" s="1"/>
  <c r="N3089" i="2" s="1"/>
  <c r="O3089" i="2" s="1"/>
  <c r="R3089" i="2" l="1"/>
  <c r="T3089" i="2" s="1"/>
  <c r="Q3089" i="2"/>
  <c r="P3089" i="2"/>
  <c r="U3089" i="2"/>
  <c r="V3089" i="2" l="1"/>
  <c r="F3090" i="2" s="1"/>
  <c r="S3089" i="2"/>
  <c r="G3090" i="2"/>
  <c r="J3090" i="2" l="1"/>
  <c r="M3090" i="2" s="1"/>
  <c r="I3090" i="2"/>
  <c r="L3090" i="2" s="1"/>
  <c r="H3090" i="2"/>
  <c r="K3090" i="2" s="1"/>
  <c r="N3090" i="2" s="1"/>
  <c r="O3090" i="2" s="1"/>
  <c r="R3090" i="2" l="1"/>
  <c r="T3090" i="2" s="1"/>
  <c r="Q3090" i="2"/>
  <c r="P3090" i="2"/>
  <c r="S3090" i="2" l="1"/>
  <c r="G3091" i="2"/>
  <c r="U3090" i="2"/>
  <c r="V3090" i="2" s="1"/>
  <c r="F3091" i="2" s="1"/>
  <c r="J3091" i="2" l="1"/>
  <c r="M3091" i="2" s="1"/>
  <c r="H3091" i="2"/>
  <c r="K3091" i="2" s="1"/>
  <c r="I3091" i="2"/>
  <c r="L3091" i="2" s="1"/>
  <c r="N3091" i="2" s="1"/>
  <c r="O3091" i="2" s="1"/>
  <c r="R3091" i="2" l="1"/>
  <c r="T3091" i="2" s="1"/>
  <c r="Q3091" i="2"/>
  <c r="P3091" i="2"/>
  <c r="U3091" i="2"/>
  <c r="V3091" i="2" l="1"/>
  <c r="F3092" i="2" s="1"/>
  <c r="S3091" i="2"/>
  <c r="G3092" i="2"/>
  <c r="J3092" i="2" l="1"/>
  <c r="M3092" i="2" s="1"/>
  <c r="I3092" i="2"/>
  <c r="L3092" i="2" s="1"/>
  <c r="H3092" i="2"/>
  <c r="K3092" i="2" s="1"/>
  <c r="N3092" i="2" l="1"/>
  <c r="O3092" i="2" s="1"/>
  <c r="R3092" i="2" s="1"/>
  <c r="T3092" i="2" s="1"/>
  <c r="Q3092" i="2" l="1"/>
  <c r="P3092" i="2"/>
  <c r="S3092" i="2" s="1"/>
  <c r="G3093" i="2"/>
  <c r="U3092" i="2"/>
  <c r="V3092" i="2" s="1"/>
  <c r="F3093" i="2" s="1"/>
  <c r="J3093" i="2" l="1"/>
  <c r="M3093" i="2" s="1"/>
  <c r="H3093" i="2"/>
  <c r="K3093" i="2" s="1"/>
  <c r="I3093" i="2"/>
  <c r="L3093" i="2" s="1"/>
  <c r="N3093" i="2" l="1"/>
  <c r="O3093" i="2" s="1"/>
  <c r="P3093" i="2" s="1"/>
  <c r="Q3093" i="2" l="1"/>
  <c r="R3093" i="2"/>
  <c r="T3093" i="2" s="1"/>
  <c r="S3093" i="2"/>
  <c r="G3094" i="2"/>
  <c r="U3093" i="2"/>
  <c r="V3093" i="2"/>
  <c r="F3094" i="2" s="1"/>
  <c r="I3094" i="2" l="1"/>
  <c r="L3094" i="2" s="1"/>
  <c r="J3094" i="2"/>
  <c r="M3094" i="2" s="1"/>
  <c r="H3094" i="2"/>
  <c r="K3094" i="2" s="1"/>
  <c r="N3094" i="2" s="1"/>
  <c r="O3094" i="2" s="1"/>
  <c r="R3094" i="2" l="1"/>
  <c r="T3094" i="2" s="1"/>
  <c r="Q3094" i="2"/>
  <c r="P3094" i="2"/>
  <c r="S3094" i="2" l="1"/>
  <c r="G3095" i="2"/>
  <c r="U3094" i="2"/>
  <c r="V3094" i="2" s="1"/>
  <c r="F3095" i="2" s="1"/>
  <c r="J3095" i="2" l="1"/>
  <c r="M3095" i="2" s="1"/>
  <c r="H3095" i="2"/>
  <c r="K3095" i="2" s="1"/>
  <c r="I3095" i="2"/>
  <c r="L3095" i="2" s="1"/>
  <c r="N3095" i="2" s="1"/>
  <c r="O3095" i="2" s="1"/>
  <c r="R3095" i="2" l="1"/>
  <c r="T3095" i="2" s="1"/>
  <c r="Q3095" i="2"/>
  <c r="P3095" i="2"/>
  <c r="S3095" i="2" l="1"/>
  <c r="G3096" i="2"/>
  <c r="U3095" i="2"/>
  <c r="V3095" i="2" s="1"/>
  <c r="F3096" i="2" s="1"/>
  <c r="J3096" i="2" l="1"/>
  <c r="M3096" i="2" s="1"/>
  <c r="I3096" i="2"/>
  <c r="L3096" i="2" s="1"/>
  <c r="H3096" i="2"/>
  <c r="K3096" i="2" s="1"/>
  <c r="N3096" i="2" l="1"/>
  <c r="O3096" i="2" s="1"/>
  <c r="R3096" i="2"/>
  <c r="T3096" i="2" s="1"/>
  <c r="Q3096" i="2"/>
  <c r="P3096" i="2"/>
  <c r="U3096" i="2"/>
  <c r="V3096" i="2" l="1"/>
  <c r="F3097" i="2" s="1"/>
  <c r="S3096" i="2"/>
  <c r="G3097" i="2"/>
  <c r="J3097" i="2" l="1"/>
  <c r="M3097" i="2" s="1"/>
  <c r="I3097" i="2"/>
  <c r="L3097" i="2" s="1"/>
  <c r="H3097" i="2"/>
  <c r="K3097" i="2" s="1"/>
  <c r="N3097" i="2" s="1"/>
  <c r="O3097" i="2" s="1"/>
  <c r="U3097" i="2" l="1"/>
  <c r="R3097" i="2"/>
  <c r="T3097" i="2" s="1"/>
  <c r="Q3097" i="2"/>
  <c r="P3097" i="2"/>
  <c r="V3097" i="2" s="1"/>
  <c r="F3098" i="2" s="1"/>
  <c r="J3098" i="2" l="1"/>
  <c r="M3098" i="2" s="1"/>
  <c r="I3098" i="2"/>
  <c r="H3098" i="2"/>
  <c r="K3098" i="2" s="1"/>
  <c r="N3098" i="2" s="1"/>
  <c r="O3098" i="2" s="1"/>
  <c r="S3097" i="2"/>
  <c r="P3098" i="2" l="1"/>
  <c r="U3098" i="2"/>
  <c r="R3098" i="2"/>
  <c r="T3098" i="2" s="1"/>
  <c r="Q3098" i="2"/>
  <c r="G3099" i="2" l="1"/>
  <c r="S3098" i="2"/>
  <c r="V3098" i="2"/>
  <c r="F3099" i="2" s="1"/>
  <c r="J3099" i="2" l="1"/>
  <c r="M3099" i="2" s="1"/>
  <c r="H3099" i="2"/>
  <c r="K3099" i="2" s="1"/>
  <c r="N3099" i="2" s="1"/>
  <c r="O3099" i="2" s="1"/>
  <c r="I3099" i="2"/>
  <c r="U3099" i="2" l="1"/>
  <c r="R3099" i="2"/>
  <c r="T3099" i="2" s="1"/>
  <c r="Q3099" i="2"/>
  <c r="P3099" i="2"/>
  <c r="V3099" i="2" s="1"/>
  <c r="F3100" i="2" s="1"/>
  <c r="J3100" i="2" l="1"/>
  <c r="M3100" i="2" s="1"/>
  <c r="H3100" i="2"/>
  <c r="K3100" i="2" s="1"/>
  <c r="N3100" i="2" s="1"/>
  <c r="O3100" i="2" s="1"/>
  <c r="S3099" i="2"/>
  <c r="G3100" i="2"/>
  <c r="I3100" i="2" l="1"/>
  <c r="U3100" i="2"/>
  <c r="R3100" i="2"/>
  <c r="T3100" i="2" s="1"/>
  <c r="Q3100" i="2"/>
  <c r="P3100" i="2"/>
  <c r="V3100" i="2" s="1"/>
  <c r="F3101" i="2" s="1"/>
  <c r="J3101" i="2" l="1"/>
  <c r="M3101" i="2" s="1"/>
  <c r="H3101" i="2"/>
  <c r="K3101" i="2" s="1"/>
  <c r="N3101" i="2" s="1"/>
  <c r="O3101" i="2" s="1"/>
  <c r="S3100" i="2"/>
  <c r="G3101" i="2"/>
  <c r="I3101" i="2" l="1"/>
  <c r="R3101" i="2"/>
  <c r="T3101" i="2" s="1"/>
  <c r="Q3101" i="2"/>
  <c r="P3101" i="2"/>
  <c r="U3101" i="2"/>
  <c r="V3101" i="2" l="1"/>
  <c r="F3102" i="2" s="1"/>
  <c r="S3101" i="2"/>
  <c r="G3102" i="2"/>
  <c r="J3102" i="2" l="1"/>
  <c r="M3102" i="2" s="1"/>
  <c r="I3102" i="2"/>
  <c r="H3102" i="2"/>
  <c r="K3102" i="2" s="1"/>
  <c r="N3102" i="2" s="1"/>
  <c r="O3102" i="2" s="1"/>
  <c r="U3102" i="2" l="1"/>
  <c r="R3102" i="2"/>
  <c r="T3102" i="2" s="1"/>
  <c r="Q3102" i="2"/>
  <c r="P3102" i="2"/>
  <c r="V3102" i="2" s="1"/>
  <c r="F3103" i="2" s="1"/>
  <c r="J3103" i="2" l="1"/>
  <c r="M3103" i="2" s="1"/>
  <c r="H3103" i="2"/>
  <c r="K3103" i="2" s="1"/>
  <c r="N3103" i="2" s="1"/>
  <c r="O3103" i="2" s="1"/>
  <c r="S3102" i="2"/>
  <c r="G3103" i="2"/>
  <c r="R3103" i="2" l="1"/>
  <c r="T3103" i="2" s="1"/>
  <c r="Q3103" i="2"/>
  <c r="P3103" i="2"/>
  <c r="U3103" i="2"/>
  <c r="I3103" i="2"/>
  <c r="V3103" i="2" l="1"/>
  <c r="F3104" i="2" s="1"/>
  <c r="S3103" i="2"/>
  <c r="G3104" i="2"/>
  <c r="J3104" i="2" l="1"/>
  <c r="M3104" i="2" s="1"/>
  <c r="I3104" i="2"/>
  <c r="H3104" i="2"/>
  <c r="K3104" i="2" s="1"/>
  <c r="N3104" i="2" s="1"/>
  <c r="O3104" i="2" s="1"/>
  <c r="U3104" i="2" l="1"/>
  <c r="R3104" i="2"/>
  <c r="T3104" i="2" s="1"/>
  <c r="Q3104" i="2"/>
  <c r="P3104" i="2"/>
  <c r="V3104" i="2" s="1"/>
  <c r="F3105" i="2" s="1"/>
  <c r="J3105" i="2" l="1"/>
  <c r="M3105" i="2" s="1"/>
  <c r="H3105" i="2"/>
  <c r="K3105" i="2" s="1"/>
  <c r="N3105" i="2" s="1"/>
  <c r="O3105" i="2" s="1"/>
  <c r="S3104" i="2"/>
  <c r="G3105" i="2"/>
  <c r="I3105" i="2" l="1"/>
  <c r="P3105" i="2"/>
  <c r="U3105" i="2"/>
  <c r="R3105" i="2"/>
  <c r="T3105" i="2" s="1"/>
  <c r="Q3105" i="2"/>
  <c r="S3105" i="2" s="1"/>
  <c r="V3105" i="2" l="1"/>
  <c r="F3106" i="2" s="1"/>
  <c r="G3106" i="2"/>
  <c r="I3106" i="2" l="1"/>
  <c r="J3106" i="2"/>
  <c r="M3106" i="2" s="1"/>
  <c r="H3106" i="2"/>
  <c r="K3106" i="2" s="1"/>
  <c r="N3106" i="2" s="1"/>
  <c r="O3106" i="2" s="1"/>
  <c r="U3106" i="2" l="1"/>
  <c r="R3106" i="2"/>
  <c r="T3106" i="2" s="1"/>
  <c r="Q3106" i="2"/>
  <c r="P3106" i="2"/>
  <c r="V3106" i="2" s="1"/>
  <c r="F3107" i="2" s="1"/>
  <c r="J3107" i="2" l="1"/>
  <c r="M3107" i="2" s="1"/>
  <c r="H3107" i="2"/>
  <c r="K3107" i="2" s="1"/>
  <c r="N3107" i="2" s="1"/>
  <c r="O3107" i="2" s="1"/>
  <c r="S3106" i="2"/>
  <c r="G3107" i="2"/>
  <c r="U3107" i="2" l="1"/>
  <c r="R3107" i="2"/>
  <c r="T3107" i="2" s="1"/>
  <c r="Q3107" i="2"/>
  <c r="P3107" i="2"/>
  <c r="V3107" i="2" s="1"/>
  <c r="F3108" i="2" s="1"/>
  <c r="I3107" i="2"/>
  <c r="J3108" i="2" l="1"/>
  <c r="M3108" i="2" s="1"/>
  <c r="H3108" i="2"/>
  <c r="K3108" i="2" s="1"/>
  <c r="N3108" i="2" s="1"/>
  <c r="O3108" i="2" s="1"/>
  <c r="S3107" i="2"/>
  <c r="G3108" i="2"/>
  <c r="R3108" i="2" l="1"/>
  <c r="T3108" i="2" s="1"/>
  <c r="Q3108" i="2"/>
  <c r="P3108" i="2"/>
  <c r="O3109" i="2"/>
  <c r="U3108" i="2"/>
  <c r="I3108" i="2"/>
  <c r="U3109" i="2" l="1"/>
  <c r="R3109" i="2"/>
  <c r="T3109" i="2" s="1"/>
  <c r="Q3109" i="2"/>
  <c r="V3108" i="2"/>
  <c r="F3109" i="2" s="1"/>
  <c r="S3108" i="2"/>
  <c r="G3109" i="2"/>
  <c r="G3110" i="2" s="1"/>
  <c r="J3109" i="2" l="1"/>
  <c r="M3109" i="2" s="1"/>
  <c r="I3109" i="2"/>
  <c r="H3109" i="2"/>
  <c r="K3109" i="2" l="1"/>
  <c r="N3109" i="2" s="1"/>
  <c r="P3109" i="2"/>
  <c r="V3109" i="2" l="1"/>
  <c r="F3110" i="2" s="1"/>
  <c r="S3109" i="2"/>
  <c r="J3110" i="2" l="1"/>
  <c r="M3110" i="2" s="1"/>
  <c r="I3110" i="2"/>
  <c r="H3110" i="2"/>
  <c r="K3110" i="2" s="1"/>
  <c r="N3110" i="2" s="1"/>
  <c r="O3110" i="2" s="1"/>
  <c r="P3110" i="2" l="1"/>
  <c r="O3111" i="2"/>
  <c r="R3110" i="2"/>
  <c r="T3110" i="2" s="1"/>
  <c r="Q3110" i="2"/>
  <c r="U3110" i="2"/>
  <c r="V3110" i="2" s="1"/>
  <c r="F3111" i="2" s="1"/>
  <c r="J3111" i="2" l="1"/>
  <c r="M3111" i="2" s="1"/>
  <c r="H3111" i="2"/>
  <c r="K3111" i="2" s="1"/>
  <c r="N3111" i="2" s="1"/>
  <c r="S3110" i="2"/>
  <c r="G3111" i="2"/>
  <c r="Q3111" i="2"/>
  <c r="P3111" i="2"/>
  <c r="R3111" i="2"/>
  <c r="T3111" i="2" s="1"/>
  <c r="U3111" i="2"/>
  <c r="V3111" i="2" s="1"/>
  <c r="F3112" i="2" s="1"/>
  <c r="J3112" i="2" l="1"/>
  <c r="M3112" i="2" s="1"/>
  <c r="H3112" i="2"/>
  <c r="K3112" i="2" s="1"/>
  <c r="S3111" i="2"/>
  <c r="G3112" i="2"/>
  <c r="I3112" i="2" s="1"/>
  <c r="L3112" i="2" s="1"/>
  <c r="I3111" i="2"/>
  <c r="N3112" i="2" l="1"/>
  <c r="O3112" i="2" s="1"/>
  <c r="R3112" i="2" l="1"/>
  <c r="Q3112" i="2"/>
  <c r="P3112" i="2"/>
  <c r="S3112" i="2" l="1"/>
  <c r="G3113" i="2"/>
  <c r="T3112" i="2"/>
  <c r="U3112" i="2"/>
  <c r="V3112" i="2" s="1"/>
  <c r="F3113" i="2" s="1"/>
  <c r="J3113" i="2" l="1"/>
  <c r="M3113" i="2" s="1"/>
  <c r="I3113" i="2"/>
  <c r="L3113" i="2" s="1"/>
  <c r="H3113" i="2"/>
  <c r="K3113" i="2" s="1"/>
  <c r="N3113" i="2" s="1"/>
  <c r="O3113" i="2" s="1"/>
  <c r="R3113" i="2" s="1"/>
  <c r="T3113" i="2" s="1"/>
  <c r="U3113" i="2" l="1"/>
  <c r="Q3113" i="2"/>
  <c r="P3113" i="2"/>
  <c r="V3113" i="2"/>
  <c r="F3114" i="2" s="1"/>
  <c r="S3113" i="2"/>
  <c r="G3114" i="2"/>
  <c r="J3114" i="2" l="1"/>
  <c r="M3114" i="2" s="1"/>
  <c r="I3114" i="2"/>
  <c r="L3114" i="2" s="1"/>
  <c r="H3114" i="2"/>
  <c r="K3114" i="2" s="1"/>
  <c r="N3114" i="2" s="1"/>
  <c r="O3114" i="2" s="1"/>
  <c r="R3114" i="2" l="1"/>
  <c r="T3114" i="2" s="1"/>
  <c r="Q3114" i="2"/>
  <c r="P3114" i="2"/>
  <c r="S3114" i="2" l="1"/>
  <c r="G3115" i="2"/>
  <c r="U3114" i="2"/>
  <c r="V3114" i="2" s="1"/>
  <c r="F3115" i="2" s="1"/>
  <c r="J3115" i="2" l="1"/>
  <c r="M3115" i="2" s="1"/>
  <c r="I3115" i="2"/>
  <c r="L3115" i="2" s="1"/>
  <c r="H3115" i="2"/>
  <c r="K3115" i="2" s="1"/>
  <c r="N3115" i="2" s="1"/>
  <c r="O3115" i="2" s="1"/>
  <c r="R3115" i="2" l="1"/>
  <c r="T3115" i="2" s="1"/>
  <c r="Q3115" i="2"/>
  <c r="P3115" i="2"/>
  <c r="U3115" i="2"/>
  <c r="S3115" i="2" l="1"/>
  <c r="G3116" i="2"/>
  <c r="V3115" i="2"/>
  <c r="F3116" i="2" s="1"/>
  <c r="J3116" i="2" l="1"/>
  <c r="M3116" i="2" s="1"/>
  <c r="I3116" i="2"/>
  <c r="L3116" i="2" s="1"/>
  <c r="H3116" i="2"/>
  <c r="K3116" i="2" s="1"/>
  <c r="N3116" i="2" l="1"/>
  <c r="O3116" i="2" s="1"/>
  <c r="R3116" i="2" l="1"/>
  <c r="T3116" i="2" s="1"/>
  <c r="Q3116" i="2"/>
  <c r="P3116" i="2"/>
  <c r="U3116" i="2" l="1"/>
  <c r="V3116" i="2"/>
  <c r="F3117" i="2" s="1"/>
  <c r="S3116" i="2"/>
  <c r="G3117" i="2"/>
  <c r="J3117" i="2" l="1"/>
  <c r="M3117" i="2" s="1"/>
  <c r="I3117" i="2"/>
  <c r="L3117" i="2" s="1"/>
  <c r="H3117" i="2"/>
  <c r="K3117" i="2" s="1"/>
  <c r="N3117" i="2" s="1"/>
  <c r="O3117" i="2" s="1"/>
  <c r="P3117" i="2" l="1"/>
  <c r="R3117" i="2"/>
  <c r="T3117" i="2" s="1"/>
  <c r="Q3117" i="2"/>
  <c r="S3117" i="2" l="1"/>
  <c r="G3118" i="2"/>
  <c r="U3117" i="2"/>
  <c r="V3117" i="2"/>
  <c r="F3118" i="2" s="1"/>
  <c r="I3118" i="2" l="1"/>
  <c r="L3118" i="2" s="1"/>
  <c r="J3118" i="2"/>
  <c r="M3118" i="2" s="1"/>
  <c r="H3118" i="2"/>
  <c r="K3118" i="2" s="1"/>
  <c r="N3118" i="2" l="1"/>
  <c r="O3118" i="2" s="1"/>
  <c r="U3118" i="2" l="1"/>
  <c r="R3118" i="2"/>
  <c r="T3118" i="2" s="1"/>
  <c r="Q3118" i="2"/>
  <c r="P3118" i="2"/>
  <c r="V3118" i="2" s="1"/>
  <c r="F3119" i="2" s="1"/>
  <c r="O3119" i="2"/>
  <c r="U3119" i="2" l="1"/>
  <c r="R3119" i="2"/>
  <c r="T3119" i="2" s="1"/>
  <c r="P3119" i="2"/>
  <c r="J3119" i="2"/>
  <c r="M3119" i="2" s="1"/>
  <c r="H3119" i="2"/>
  <c r="K3119" i="2" s="1"/>
  <c r="S3118" i="2"/>
  <c r="G3119" i="2"/>
  <c r="I3119" i="2" s="1"/>
  <c r="L3119" i="2" l="1"/>
  <c r="Q3119" i="2"/>
  <c r="G3120" i="2"/>
  <c r="N3119" i="2"/>
  <c r="S3119" i="2" l="1"/>
  <c r="V3119" i="2"/>
  <c r="F3120" i="2" s="1"/>
  <c r="J3120" i="2" l="1"/>
  <c r="M3120" i="2" s="1"/>
  <c r="I3120" i="2"/>
  <c r="L3120" i="2" s="1"/>
  <c r="H3120" i="2"/>
  <c r="K3120" i="2" s="1"/>
  <c r="N3120" i="2" s="1"/>
  <c r="O3120" i="2" s="1"/>
  <c r="R3120" i="2" l="1"/>
  <c r="T3120" i="2" s="1"/>
  <c r="Q3120" i="2"/>
  <c r="P3120" i="2"/>
  <c r="O3121" i="2"/>
  <c r="U3120" i="2"/>
  <c r="U3121" i="2" l="1"/>
  <c r="R3121" i="2"/>
  <c r="T3121" i="2" s="1"/>
  <c r="Q3121" i="2"/>
  <c r="P3121" i="2"/>
  <c r="S3120" i="2"/>
  <c r="G3121" i="2"/>
  <c r="V3120" i="2"/>
  <c r="F3121" i="2" s="1"/>
  <c r="S3121" i="2" l="1"/>
  <c r="V3121" i="2"/>
  <c r="F3122" i="2" s="1"/>
  <c r="J3121" i="2"/>
  <c r="M3121" i="2" s="1"/>
  <c r="I3121" i="2"/>
  <c r="H3121" i="2"/>
  <c r="K3121" i="2" s="1"/>
  <c r="N3121" i="2" s="1"/>
  <c r="J3122" i="2" l="1"/>
  <c r="M3122" i="2" s="1"/>
  <c r="I3122" i="2"/>
  <c r="H3122" i="2"/>
  <c r="K3122" i="2" s="1"/>
  <c r="N3122" i="2" s="1"/>
  <c r="O3122" i="2" s="1"/>
  <c r="Q3122" i="2" l="1"/>
  <c r="P3122" i="2"/>
  <c r="U3122" i="2"/>
  <c r="R3122" i="2"/>
  <c r="T3122" i="2" s="1"/>
  <c r="V3122" i="2" l="1"/>
  <c r="F3123" i="2" s="1"/>
  <c r="G3123" i="2"/>
  <c r="S3122" i="2"/>
  <c r="J3123" i="2" l="1"/>
  <c r="M3123" i="2" s="1"/>
  <c r="I3123" i="2"/>
  <c r="H3123" i="2"/>
  <c r="K3123" i="2" s="1"/>
  <c r="N3123" i="2" l="1"/>
  <c r="O3123" i="2" s="1"/>
  <c r="U3123" i="2"/>
  <c r="R3123" i="2"/>
  <c r="T3123" i="2" s="1"/>
  <c r="Q3123" i="2"/>
  <c r="P3123" i="2"/>
  <c r="V3123" i="2" s="1"/>
  <c r="F3124" i="2" s="1"/>
  <c r="J3124" i="2" l="1"/>
  <c r="M3124" i="2" s="1"/>
  <c r="H3124" i="2"/>
  <c r="K3124" i="2" s="1"/>
  <c r="N3124" i="2" s="1"/>
  <c r="O3124" i="2" s="1"/>
  <c r="S3123" i="2"/>
  <c r="G3124" i="2"/>
  <c r="I3124" i="2" l="1"/>
  <c r="U3124" i="2"/>
  <c r="R3124" i="2"/>
  <c r="T3124" i="2" s="1"/>
  <c r="Q3124" i="2"/>
  <c r="P3124" i="2"/>
  <c r="V3124" i="2" s="1"/>
  <c r="F3125" i="2" s="1"/>
  <c r="S3124" i="2" l="1"/>
  <c r="J3125" i="2"/>
  <c r="M3125" i="2" s="1"/>
  <c r="H3125" i="2"/>
  <c r="K3125" i="2" s="1"/>
  <c r="N3125" i="2" s="1"/>
  <c r="O3125" i="2" s="1"/>
  <c r="G3125" i="2"/>
  <c r="I3125" i="2" s="1"/>
  <c r="R3125" i="2" l="1"/>
  <c r="T3125" i="2" s="1"/>
  <c r="Q3125" i="2"/>
  <c r="P3125" i="2"/>
  <c r="U3125" i="2"/>
  <c r="G3126" i="2"/>
  <c r="V3125" i="2" l="1"/>
  <c r="F3126" i="2" s="1"/>
  <c r="J3126" i="2"/>
  <c r="M3126" i="2" s="1"/>
  <c r="I3126" i="2"/>
  <c r="H3126" i="2"/>
  <c r="K3126" i="2" s="1"/>
  <c r="N3126" i="2" s="1"/>
  <c r="O3126" i="2" s="1"/>
  <c r="S3125" i="2"/>
  <c r="U3126" i="2" l="1"/>
  <c r="R3126" i="2"/>
  <c r="T3126" i="2" s="1"/>
  <c r="Q3126" i="2"/>
  <c r="P3126" i="2"/>
  <c r="V3126" i="2" s="1"/>
  <c r="F3127" i="2" s="1"/>
  <c r="J3127" i="2" l="1"/>
  <c r="M3127" i="2" s="1"/>
  <c r="H3127" i="2"/>
  <c r="K3127" i="2" s="1"/>
  <c r="N3127" i="2" s="1"/>
  <c r="O3127" i="2" s="1"/>
  <c r="S3126" i="2"/>
  <c r="G3127" i="2"/>
  <c r="I3127" i="2" l="1"/>
  <c r="R3127" i="2"/>
  <c r="T3127" i="2" s="1"/>
  <c r="Q3127" i="2"/>
  <c r="P3127" i="2"/>
  <c r="U3127" i="2"/>
  <c r="V3127" i="2" l="1"/>
  <c r="F3128" i="2" s="1"/>
  <c r="S3127" i="2"/>
  <c r="G3128" i="2"/>
  <c r="J3128" i="2" l="1"/>
  <c r="M3128" i="2" s="1"/>
  <c r="I3128" i="2"/>
  <c r="L3128" i="2" s="1"/>
  <c r="H3128" i="2"/>
  <c r="K3128" i="2" s="1"/>
  <c r="N3128" i="2" s="1"/>
  <c r="O3128" i="2" s="1"/>
  <c r="U3128" i="2" l="1"/>
  <c r="R3128" i="2"/>
  <c r="T3128" i="2" s="1"/>
  <c r="Q3128" i="2"/>
  <c r="P3128" i="2"/>
  <c r="V3128" i="2" s="1"/>
  <c r="F3129" i="2" s="1"/>
  <c r="J3129" i="2" l="1"/>
  <c r="M3129" i="2" s="1"/>
  <c r="H3129" i="2"/>
  <c r="K3129" i="2" s="1"/>
  <c r="N3129" i="2" s="1"/>
  <c r="O3129" i="2" s="1"/>
  <c r="S3128" i="2"/>
  <c r="G3129" i="2"/>
  <c r="P3129" i="2" l="1"/>
  <c r="U3129" i="2"/>
  <c r="R3129" i="2"/>
  <c r="T3129" i="2" s="1"/>
  <c r="Q3129" i="2"/>
  <c r="S3129" i="2" s="1"/>
  <c r="G3130" i="2"/>
  <c r="I3129" i="2"/>
  <c r="V3129" i="2" l="1"/>
  <c r="F3130" i="2" s="1"/>
  <c r="I3130" i="2" l="1"/>
  <c r="J3130" i="2"/>
  <c r="M3130" i="2" s="1"/>
  <c r="H3130" i="2"/>
  <c r="K3130" i="2" s="1"/>
  <c r="N3130" i="2" s="1"/>
  <c r="O3130" i="2" s="1"/>
  <c r="U3130" i="2" l="1"/>
  <c r="R3130" i="2"/>
  <c r="T3130" i="2" s="1"/>
  <c r="Q3130" i="2"/>
  <c r="P3130" i="2"/>
  <c r="V3130" i="2" s="1"/>
  <c r="F3131" i="2" s="1"/>
  <c r="J3131" i="2" l="1"/>
  <c r="M3131" i="2" s="1"/>
  <c r="H3131" i="2"/>
  <c r="K3131" i="2" s="1"/>
  <c r="N3131" i="2" s="1"/>
  <c r="O3131" i="2" s="1"/>
  <c r="S3130" i="2"/>
  <c r="G3131" i="2"/>
  <c r="O3132" i="2" l="1"/>
  <c r="U3131" i="2"/>
  <c r="R3131" i="2"/>
  <c r="T3131" i="2" s="1"/>
  <c r="Q3131" i="2"/>
  <c r="P3131" i="2"/>
  <c r="V3131" i="2" s="1"/>
  <c r="F3132" i="2" s="1"/>
  <c r="I3131" i="2"/>
  <c r="S3131" i="2" l="1"/>
  <c r="J3132" i="2"/>
  <c r="M3132" i="2" s="1"/>
  <c r="H3132" i="2"/>
  <c r="K3132" i="2" s="1"/>
  <c r="R3132" i="2"/>
  <c r="T3132" i="2" s="1"/>
  <c r="Q3132" i="2"/>
  <c r="P3132" i="2"/>
  <c r="U3132" i="2"/>
  <c r="G3132" i="2"/>
  <c r="G3133" i="2" s="1"/>
  <c r="V3132" i="2" l="1"/>
  <c r="F3133" i="2" s="1"/>
  <c r="S3132" i="2"/>
  <c r="J3133" i="2"/>
  <c r="M3133" i="2" s="1"/>
  <c r="I3133" i="2"/>
  <c r="H3133" i="2"/>
  <c r="K3133" i="2" s="1"/>
  <c r="N3132" i="2"/>
  <c r="I3132" i="2"/>
  <c r="N3133" i="2" l="1"/>
  <c r="O3133" i="2" s="1"/>
  <c r="O3134" i="2" s="1"/>
  <c r="Q3133" i="2"/>
  <c r="P3133" i="2"/>
  <c r="R3133" i="2" l="1"/>
  <c r="T3133" i="2" s="1"/>
  <c r="S3133" i="2"/>
  <c r="G3134" i="2"/>
  <c r="U3133" i="2"/>
  <c r="V3133" i="2"/>
  <c r="F3134" i="2" s="1"/>
  <c r="Q3134" i="2"/>
  <c r="P3134" i="2"/>
  <c r="S3134" i="2" l="1"/>
  <c r="J3134" i="2"/>
  <c r="I3134" i="2"/>
  <c r="H3134" i="2"/>
  <c r="K3134" i="2" s="1"/>
  <c r="G3135" i="2"/>
  <c r="M3134" i="2" l="1"/>
  <c r="R3134" i="2"/>
  <c r="N3134" i="2"/>
  <c r="T3134" i="2" l="1"/>
  <c r="U3134" i="2"/>
  <c r="V3134" i="2" s="1"/>
  <c r="F3135" i="2" s="1"/>
  <c r="J3135" i="2" l="1"/>
  <c r="M3135" i="2" s="1"/>
  <c r="I3135" i="2"/>
  <c r="H3135" i="2"/>
  <c r="K3135" i="2" s="1"/>
  <c r="N3135" i="2" s="1"/>
  <c r="O3135" i="2" s="1"/>
  <c r="R3135" i="2" l="1"/>
  <c r="T3135" i="2" s="1"/>
  <c r="Q3135" i="2"/>
  <c r="P3135" i="2"/>
  <c r="S3135" i="2" l="1"/>
  <c r="G3136" i="2"/>
  <c r="U3135" i="2"/>
  <c r="V3135" i="2" s="1"/>
  <c r="F3136" i="2" s="1"/>
  <c r="J3136" i="2" l="1"/>
  <c r="M3136" i="2" s="1"/>
  <c r="I3136" i="2"/>
  <c r="L3136" i="2" s="1"/>
  <c r="H3136" i="2"/>
  <c r="K3136" i="2" s="1"/>
  <c r="N3136" i="2" l="1"/>
  <c r="O3136" i="2" s="1"/>
  <c r="R3136" i="2" l="1"/>
  <c r="T3136" i="2" s="1"/>
  <c r="Q3136" i="2"/>
  <c r="P3136" i="2"/>
  <c r="S3136" i="2" l="1"/>
  <c r="G3137" i="2"/>
  <c r="U3136" i="2"/>
  <c r="V3136" i="2" s="1"/>
  <c r="F3137" i="2" s="1"/>
  <c r="J3137" i="2" l="1"/>
  <c r="M3137" i="2" s="1"/>
  <c r="I3137" i="2"/>
  <c r="L3137" i="2" s="1"/>
  <c r="H3137" i="2"/>
  <c r="K3137" i="2" s="1"/>
  <c r="N3137" i="2" l="1"/>
  <c r="O3137" i="2" s="1"/>
  <c r="R3137" i="2" l="1"/>
  <c r="T3137" i="2" s="1"/>
  <c r="Q3137" i="2"/>
  <c r="P3137" i="2"/>
  <c r="U3137" i="2"/>
  <c r="V3137" i="2" l="1"/>
  <c r="F3138" i="2" s="1"/>
  <c r="J3138" i="2"/>
  <c r="M3138" i="2" s="1"/>
  <c r="H3138" i="2"/>
  <c r="K3138" i="2" s="1"/>
  <c r="S3137" i="2"/>
  <c r="G3138" i="2"/>
  <c r="I3138" i="2" l="1"/>
  <c r="L3138" i="2" s="1"/>
  <c r="N3138" i="2"/>
  <c r="O3138" i="2" s="1"/>
  <c r="R3138" i="2" l="1"/>
  <c r="T3138" i="2" s="1"/>
  <c r="Q3138" i="2"/>
  <c r="P3138" i="2"/>
  <c r="U3138" i="2" l="1"/>
  <c r="V3138" i="2" s="1"/>
  <c r="F3139" i="2" s="1"/>
  <c r="S3138" i="2"/>
  <c r="G3139" i="2"/>
  <c r="J3139" i="2" l="1"/>
  <c r="M3139" i="2" s="1"/>
  <c r="I3139" i="2"/>
  <c r="L3139" i="2" s="1"/>
  <c r="H3139" i="2"/>
  <c r="K3139" i="2" s="1"/>
  <c r="N3139" i="2" s="1"/>
  <c r="O3139" i="2" s="1"/>
  <c r="P3139" i="2" s="1"/>
  <c r="U3139" i="2" l="1"/>
  <c r="Q3139" i="2"/>
  <c r="G3140" i="2" s="1"/>
  <c r="R3139" i="2"/>
  <c r="T3139" i="2" s="1"/>
  <c r="V3139" i="2"/>
  <c r="F3140" i="2" s="1"/>
  <c r="J3140" i="2"/>
  <c r="M3140" i="2" s="1"/>
  <c r="I3140" i="2"/>
  <c r="L3140" i="2" s="1"/>
  <c r="H3140" i="2"/>
  <c r="K3140" i="2" s="1"/>
  <c r="S3139" i="2"/>
  <c r="N3140" i="2" l="1"/>
  <c r="O3140" i="2" s="1"/>
  <c r="R3140" i="2"/>
  <c r="T3140" i="2" s="1"/>
  <c r="Q3140" i="2"/>
  <c r="P3140" i="2"/>
  <c r="S3140" i="2" l="1"/>
  <c r="G3141" i="2"/>
  <c r="U3140" i="2"/>
  <c r="V3140" i="2" s="1"/>
  <c r="F3141" i="2" s="1"/>
  <c r="J3141" i="2" l="1"/>
  <c r="M3141" i="2" s="1"/>
  <c r="I3141" i="2"/>
  <c r="L3141" i="2" s="1"/>
  <c r="H3141" i="2"/>
  <c r="K3141" i="2" s="1"/>
  <c r="N3141" i="2" s="1"/>
  <c r="O3141" i="2" s="1"/>
  <c r="P3141" i="2" l="1"/>
  <c r="R3141" i="2"/>
  <c r="T3141" i="2" s="1"/>
  <c r="Q3141" i="2"/>
  <c r="U3141" i="2" l="1"/>
  <c r="S3141" i="2"/>
  <c r="G3142" i="2"/>
  <c r="V3141" i="2"/>
  <c r="F3142" i="2" s="1"/>
  <c r="I3142" i="2" l="1"/>
  <c r="L3142" i="2" s="1"/>
  <c r="J3142" i="2"/>
  <c r="M3142" i="2" s="1"/>
  <c r="H3142" i="2"/>
  <c r="K3142" i="2" s="1"/>
  <c r="N3142" i="2" s="1"/>
  <c r="O3142" i="2" s="1"/>
  <c r="R3142" i="2" l="1"/>
  <c r="T3142" i="2" s="1"/>
  <c r="Q3142" i="2"/>
  <c r="P3142" i="2"/>
  <c r="S3142" i="2" l="1"/>
  <c r="G3143" i="2"/>
  <c r="U3142" i="2"/>
  <c r="V3142" i="2" s="1"/>
  <c r="F3143" i="2" s="1"/>
  <c r="J3143" i="2" l="1"/>
  <c r="M3143" i="2" s="1"/>
  <c r="I3143" i="2"/>
  <c r="L3143" i="2" s="1"/>
  <c r="H3143" i="2"/>
  <c r="K3143" i="2" s="1"/>
  <c r="N3143" i="2" s="1"/>
  <c r="O3143" i="2" s="1"/>
  <c r="R3143" i="2" l="1"/>
  <c r="T3143" i="2" s="1"/>
  <c r="Q3143" i="2"/>
  <c r="P3143" i="2"/>
  <c r="U3143" i="2" l="1"/>
  <c r="V3143" i="2" s="1"/>
  <c r="F3144" i="2" s="1"/>
  <c r="S3143" i="2"/>
  <c r="G3144" i="2"/>
  <c r="J3144" i="2" l="1"/>
  <c r="M3144" i="2" s="1"/>
  <c r="I3144" i="2"/>
  <c r="L3144" i="2" s="1"/>
  <c r="H3144" i="2"/>
  <c r="K3144" i="2" s="1"/>
  <c r="N3144" i="2" s="1"/>
  <c r="O3144" i="2" s="1"/>
  <c r="R3144" i="2" l="1"/>
  <c r="T3144" i="2" s="1"/>
  <c r="Q3144" i="2"/>
  <c r="P3144" i="2"/>
  <c r="U3144" i="2" l="1"/>
  <c r="V3144" i="2"/>
  <c r="F3145" i="2" s="1"/>
  <c r="S3144" i="2"/>
  <c r="G3145" i="2"/>
  <c r="J3145" i="2" l="1"/>
  <c r="M3145" i="2" s="1"/>
  <c r="I3145" i="2"/>
  <c r="H3145" i="2"/>
  <c r="K3145" i="2" s="1"/>
  <c r="N3145" i="2" s="1"/>
  <c r="O3145" i="2" s="1"/>
  <c r="R3145" i="2" l="1"/>
  <c r="T3145" i="2" s="1"/>
  <c r="Q3145" i="2"/>
  <c r="P3145" i="2"/>
  <c r="S3145" i="2" l="1"/>
  <c r="U3145" i="2"/>
  <c r="V3145" i="2" s="1"/>
  <c r="F3146" i="2" s="1"/>
  <c r="J3146" i="2" l="1"/>
  <c r="M3146" i="2" s="1"/>
  <c r="I3146" i="2"/>
  <c r="H3146" i="2"/>
  <c r="K3146" i="2" s="1"/>
  <c r="N3146" i="2" s="1"/>
  <c r="O3146" i="2" s="1"/>
  <c r="Q3146" i="2" l="1"/>
  <c r="P3146" i="2"/>
  <c r="R3146" i="2"/>
  <c r="T3146" i="2" s="1"/>
  <c r="U3146" i="2" l="1"/>
  <c r="V3146" i="2" s="1"/>
  <c r="F3147" i="2" s="1"/>
  <c r="G3147" i="2"/>
  <c r="S3146" i="2"/>
  <c r="J3147" i="2" l="1"/>
  <c r="M3147" i="2" s="1"/>
  <c r="I3147" i="2"/>
  <c r="H3147" i="2"/>
  <c r="K3147" i="2" s="1"/>
  <c r="N3147" i="2" s="1"/>
  <c r="O3147" i="2" s="1"/>
  <c r="R3147" i="2" l="1"/>
  <c r="T3147" i="2" s="1"/>
  <c r="Q3147" i="2"/>
  <c r="P3147" i="2"/>
  <c r="S3147" i="2" l="1"/>
  <c r="G3148" i="2"/>
  <c r="U3147" i="2"/>
  <c r="V3147" i="2" s="1"/>
  <c r="F3148" i="2" s="1"/>
  <c r="J3148" i="2" l="1"/>
  <c r="M3148" i="2" s="1"/>
  <c r="I3148" i="2"/>
  <c r="H3148" i="2"/>
  <c r="K3148" i="2" s="1"/>
  <c r="N3148" i="2" s="1"/>
  <c r="O3148" i="2" s="1"/>
  <c r="R3148" i="2" l="1"/>
  <c r="T3148" i="2" s="1"/>
  <c r="Q3148" i="2"/>
  <c r="P3148" i="2"/>
  <c r="U3148" i="2" l="1"/>
  <c r="V3148" i="2" s="1"/>
  <c r="F3149" i="2" s="1"/>
  <c r="S3148" i="2"/>
  <c r="G3149" i="2"/>
  <c r="J3149" i="2" l="1"/>
  <c r="M3149" i="2" s="1"/>
  <c r="I3149" i="2"/>
  <c r="H3149" i="2"/>
  <c r="K3149" i="2" s="1"/>
  <c r="N3149" i="2" s="1"/>
  <c r="O3149" i="2" s="1"/>
  <c r="R3149" i="2" l="1"/>
  <c r="T3149" i="2" s="1"/>
  <c r="Q3149" i="2"/>
  <c r="P3149" i="2"/>
  <c r="U3149" i="2"/>
  <c r="V3149" i="2" l="1"/>
  <c r="F3150" i="2" s="1"/>
  <c r="S3149" i="2"/>
  <c r="G3150" i="2"/>
  <c r="J3150" i="2" l="1"/>
  <c r="M3150" i="2" s="1"/>
  <c r="I3150" i="2"/>
  <c r="H3150" i="2"/>
  <c r="K3150" i="2" s="1"/>
  <c r="N3150" i="2" l="1"/>
  <c r="O3150" i="2" s="1"/>
  <c r="R3150" i="2" l="1"/>
  <c r="T3150" i="2" s="1"/>
  <c r="Q3150" i="2"/>
  <c r="P3150" i="2"/>
  <c r="S3150" i="2" l="1"/>
  <c r="G3151" i="2"/>
  <c r="U3150" i="2"/>
  <c r="V3150" i="2" s="1"/>
  <c r="F3151" i="2" s="1"/>
  <c r="J3151" i="2" l="1"/>
  <c r="M3151" i="2" s="1"/>
  <c r="I3151" i="2"/>
  <c r="H3151" i="2"/>
  <c r="K3151" i="2" s="1"/>
  <c r="N3151" i="2" s="1"/>
  <c r="O3151" i="2" s="1"/>
  <c r="R3151" i="2" l="1"/>
  <c r="T3151" i="2" s="1"/>
  <c r="Q3151" i="2"/>
  <c r="P3151" i="2"/>
  <c r="U3151" i="2" l="1"/>
  <c r="V3151" i="2"/>
  <c r="F3152" i="2" s="1"/>
  <c r="S3151" i="2"/>
  <c r="G3152" i="2"/>
  <c r="J3152" i="2" l="1"/>
  <c r="M3152" i="2" s="1"/>
  <c r="I3152" i="2"/>
  <c r="H3152" i="2"/>
  <c r="K3152" i="2" s="1"/>
  <c r="N3152" i="2" l="1"/>
  <c r="O3152" i="2" s="1"/>
  <c r="R3152" i="2" l="1"/>
  <c r="T3152" i="2" s="1"/>
  <c r="Q3152" i="2"/>
  <c r="P3152" i="2"/>
  <c r="S3152" i="2" l="1"/>
  <c r="G3153" i="2"/>
  <c r="U3152" i="2"/>
  <c r="V3152" i="2" s="1"/>
  <c r="F3153" i="2" s="1"/>
  <c r="J3153" i="2" l="1"/>
  <c r="M3153" i="2" s="1"/>
  <c r="I3153" i="2"/>
  <c r="H3153" i="2"/>
  <c r="K3153" i="2" s="1"/>
  <c r="N3153" i="2" s="1"/>
  <c r="O3153" i="2" s="1"/>
  <c r="P3153" i="2" l="1"/>
  <c r="R3153" i="2"/>
  <c r="T3153" i="2" s="1"/>
  <c r="Q3153" i="2"/>
  <c r="S3153" i="2" l="1"/>
  <c r="G3154" i="2"/>
  <c r="U3153" i="2"/>
  <c r="V3153" i="2"/>
  <c r="F3154" i="2" s="1"/>
  <c r="I3154" i="2" l="1"/>
  <c r="J3154" i="2"/>
  <c r="M3154" i="2" s="1"/>
  <c r="H3154" i="2"/>
  <c r="K3154" i="2" s="1"/>
  <c r="N3154" i="2" l="1"/>
  <c r="O3154" i="2" s="1"/>
  <c r="R3154" i="2" s="1"/>
  <c r="T3154" i="2" s="1"/>
  <c r="Q3154" i="2" l="1"/>
  <c r="P3154" i="2"/>
  <c r="S3154" i="2" s="1"/>
  <c r="G3155" i="2"/>
  <c r="U3154" i="2"/>
  <c r="V3154" i="2" s="1"/>
  <c r="F3155" i="2" s="1"/>
  <c r="J3155" i="2" l="1"/>
  <c r="M3155" i="2" s="1"/>
  <c r="I3155" i="2"/>
  <c r="H3155" i="2"/>
  <c r="K3155" i="2" s="1"/>
  <c r="N3155" i="2" s="1"/>
  <c r="O3155" i="2" s="1"/>
  <c r="R3155" i="2" l="1"/>
  <c r="T3155" i="2" s="1"/>
  <c r="Q3155" i="2"/>
  <c r="P3155" i="2"/>
  <c r="U3155" i="2" l="1"/>
  <c r="V3155" i="2" s="1"/>
  <c r="F3156" i="2" s="1"/>
  <c r="S3155" i="2"/>
  <c r="G3156" i="2"/>
  <c r="J3156" i="2" l="1"/>
  <c r="M3156" i="2" s="1"/>
  <c r="I3156" i="2"/>
  <c r="H3156" i="2"/>
  <c r="K3156" i="2" s="1"/>
  <c r="N3156" i="2" s="1"/>
  <c r="O3156" i="2" s="1"/>
  <c r="R3156" i="2" l="1"/>
  <c r="T3156" i="2" s="1"/>
  <c r="Q3156" i="2"/>
  <c r="P3156" i="2"/>
  <c r="U3156" i="2"/>
  <c r="S3156" i="2" l="1"/>
  <c r="G3157" i="2"/>
  <c r="V3156" i="2"/>
  <c r="F3157" i="2" s="1"/>
  <c r="J3157" i="2" l="1"/>
  <c r="M3157" i="2" s="1"/>
  <c r="I3157" i="2"/>
  <c r="H3157" i="2"/>
  <c r="K3157" i="2" s="1"/>
  <c r="N3157" i="2" s="1"/>
  <c r="O3157" i="2" s="1"/>
  <c r="R3157" i="2" l="1"/>
  <c r="T3157" i="2" s="1"/>
  <c r="Q3157" i="2"/>
  <c r="P3157" i="2"/>
  <c r="S3157" i="2" l="1"/>
  <c r="G3158" i="2"/>
  <c r="U3157" i="2"/>
  <c r="V3157" i="2" s="1"/>
  <c r="F3158" i="2" s="1"/>
  <c r="J3158" i="2" l="1"/>
  <c r="M3158" i="2" s="1"/>
  <c r="I3158" i="2"/>
  <c r="H3158" i="2"/>
  <c r="K3158" i="2" s="1"/>
  <c r="N3158" i="2" s="1"/>
  <c r="O3158" i="2" s="1"/>
  <c r="Q3158" i="2" l="1"/>
  <c r="P3158" i="2"/>
  <c r="R3158" i="2"/>
  <c r="T3158" i="2" s="1"/>
  <c r="U3158" i="2" l="1"/>
  <c r="V3158" i="2" s="1"/>
  <c r="F3159" i="2" s="1"/>
  <c r="S3158" i="2"/>
  <c r="G3159" i="2"/>
  <c r="J3159" i="2" l="1"/>
  <c r="M3159" i="2" s="1"/>
  <c r="I3159" i="2"/>
  <c r="H3159" i="2"/>
  <c r="K3159" i="2" s="1"/>
  <c r="N3159" i="2" s="1"/>
  <c r="O3159" i="2" s="1"/>
  <c r="R3159" i="2" l="1"/>
  <c r="T3159" i="2" s="1"/>
  <c r="Q3159" i="2"/>
  <c r="P3159" i="2"/>
  <c r="S3159" i="2" l="1"/>
  <c r="G3160" i="2"/>
  <c r="U3159" i="2"/>
  <c r="V3159" i="2" s="1"/>
  <c r="F3160" i="2" s="1"/>
  <c r="J3160" i="2" l="1"/>
  <c r="M3160" i="2" s="1"/>
  <c r="I3160" i="2"/>
  <c r="L3160" i="2" s="1"/>
  <c r="H3160" i="2"/>
  <c r="K3160" i="2" s="1"/>
  <c r="N3160" i="2" s="1"/>
  <c r="O3160" i="2" s="1"/>
  <c r="R3160" i="2" l="1"/>
  <c r="T3160" i="2" s="1"/>
  <c r="Q3160" i="2"/>
  <c r="P3160" i="2"/>
  <c r="S3160" i="2" l="1"/>
  <c r="G3161" i="2"/>
  <c r="U3160" i="2"/>
  <c r="V3160" i="2"/>
  <c r="F3161" i="2" s="1"/>
  <c r="J3161" i="2" l="1"/>
  <c r="M3161" i="2" s="1"/>
  <c r="I3161" i="2"/>
  <c r="L3161" i="2" s="1"/>
  <c r="H3161" i="2"/>
  <c r="K3161" i="2" s="1"/>
  <c r="N3161" i="2" l="1"/>
  <c r="O3161" i="2" s="1"/>
  <c r="R3161" i="2" s="1"/>
  <c r="T3161" i="2" s="1"/>
  <c r="U3161" i="2" l="1"/>
  <c r="V3161" i="2" s="1"/>
  <c r="F3162" i="2" s="1"/>
  <c r="P3161" i="2"/>
  <c r="Q3161" i="2"/>
  <c r="S3161" i="2"/>
  <c r="G3162" i="2"/>
  <c r="J3162" i="2" l="1"/>
  <c r="M3162" i="2" s="1"/>
  <c r="I3162" i="2"/>
  <c r="L3162" i="2" s="1"/>
  <c r="H3162" i="2"/>
  <c r="K3162" i="2" s="1"/>
  <c r="N3162" i="2" l="1"/>
  <c r="O3162" i="2" s="1"/>
  <c r="R3162" i="2" s="1"/>
  <c r="T3162" i="2" s="1"/>
  <c r="P3162" i="2" l="1"/>
  <c r="Q3162" i="2"/>
  <c r="U3162" i="2"/>
  <c r="V3162" i="2" s="1"/>
  <c r="F3163" i="2" s="1"/>
  <c r="S3162" i="2"/>
  <c r="G3163" i="2"/>
  <c r="J3163" i="2" l="1"/>
  <c r="M3163" i="2" s="1"/>
  <c r="I3163" i="2"/>
  <c r="L3163" i="2" s="1"/>
  <c r="H3163" i="2"/>
  <c r="K3163" i="2" s="1"/>
  <c r="N3163" i="2" l="1"/>
  <c r="O3163" i="2" s="1"/>
  <c r="R3163" i="2" l="1"/>
  <c r="T3163" i="2" s="1"/>
  <c r="Q3163" i="2"/>
  <c r="P3163" i="2"/>
  <c r="U3163" i="2"/>
  <c r="S3163" i="2" l="1"/>
  <c r="G3164" i="2"/>
  <c r="V3163" i="2"/>
  <c r="F3164" i="2" s="1"/>
  <c r="J3164" i="2" l="1"/>
  <c r="M3164" i="2" s="1"/>
  <c r="I3164" i="2"/>
  <c r="L3164" i="2" s="1"/>
  <c r="H3164" i="2"/>
  <c r="K3164" i="2" s="1"/>
  <c r="N3164" i="2" s="1"/>
  <c r="O3164" i="2" s="1"/>
  <c r="R3164" i="2" l="1"/>
  <c r="T3164" i="2" s="1"/>
  <c r="Q3164" i="2"/>
  <c r="P3164" i="2"/>
  <c r="U3164" i="2" l="1"/>
  <c r="V3164" i="2" s="1"/>
  <c r="F3165" i="2" s="1"/>
  <c r="H3165" i="2" s="1"/>
  <c r="K3165" i="2" s="1"/>
  <c r="S3164" i="2"/>
  <c r="G3165" i="2"/>
  <c r="J3165" i="2" l="1"/>
  <c r="M3165" i="2" s="1"/>
  <c r="I3165" i="2"/>
  <c r="L3165" i="2" s="1"/>
  <c r="N3165" i="2" s="1"/>
  <c r="O3165" i="2" s="1"/>
  <c r="P3165" i="2" l="1"/>
  <c r="R3165" i="2"/>
  <c r="T3165" i="2" s="1"/>
  <c r="Q3165" i="2"/>
  <c r="U3165" i="2" l="1"/>
  <c r="S3165" i="2"/>
  <c r="G3166" i="2"/>
  <c r="V3165" i="2"/>
  <c r="F3166" i="2" s="1"/>
  <c r="I3166" i="2" l="1"/>
  <c r="L3166" i="2" s="1"/>
  <c r="J3166" i="2"/>
  <c r="M3166" i="2" s="1"/>
  <c r="H3166" i="2"/>
  <c r="K3166" i="2" s="1"/>
  <c r="N3166" i="2" s="1"/>
  <c r="O3166" i="2" s="1"/>
  <c r="R3166" i="2" l="1"/>
  <c r="T3166" i="2" s="1"/>
  <c r="Q3166" i="2"/>
  <c r="P3166" i="2"/>
  <c r="U3166" i="2" l="1"/>
  <c r="V3166" i="2"/>
  <c r="F3167" i="2" s="1"/>
  <c r="S3166" i="2"/>
  <c r="G3167" i="2"/>
  <c r="J3167" i="2" l="1"/>
  <c r="M3167" i="2" s="1"/>
  <c r="I3167" i="2"/>
  <c r="L3167" i="2" s="1"/>
  <c r="H3167" i="2"/>
  <c r="K3167" i="2" s="1"/>
  <c r="N3167" i="2" l="1"/>
  <c r="O3167" i="2" s="1"/>
  <c r="R3167" i="2" l="1"/>
  <c r="T3167" i="2" s="1"/>
  <c r="Q3167" i="2"/>
  <c r="P3167" i="2"/>
  <c r="S3167" i="2" l="1"/>
  <c r="G3168" i="2"/>
  <c r="U3167" i="2"/>
  <c r="V3167" i="2" s="1"/>
  <c r="F3168" i="2" s="1"/>
  <c r="J3168" i="2" l="1"/>
  <c r="M3168" i="2" s="1"/>
  <c r="I3168" i="2"/>
  <c r="L3168" i="2" s="1"/>
  <c r="H3168" i="2"/>
  <c r="K3168" i="2" s="1"/>
  <c r="N3168" i="2" s="1"/>
  <c r="O3168" i="2" s="1"/>
  <c r="R3168" i="2" l="1"/>
  <c r="T3168" i="2" s="1"/>
  <c r="Q3168" i="2"/>
  <c r="P3168" i="2"/>
  <c r="U3168" i="2"/>
  <c r="V3168" i="2" l="1"/>
  <c r="F3169" i="2" s="1"/>
  <c r="J3169" i="2" s="1"/>
  <c r="M3169" i="2" s="1"/>
  <c r="H3169" i="2"/>
  <c r="K3169" i="2" s="1"/>
  <c r="S3168" i="2"/>
  <c r="G3169" i="2"/>
  <c r="I3169" i="2" s="1"/>
  <c r="L3169" i="2" s="1"/>
  <c r="N3169" i="2" l="1"/>
  <c r="O3169" i="2" s="1"/>
  <c r="R3169" i="2" l="1"/>
  <c r="T3169" i="2" s="1"/>
  <c r="Q3169" i="2"/>
  <c r="P3169" i="2"/>
  <c r="S3169" i="2" l="1"/>
  <c r="U3169" i="2"/>
  <c r="V3169" i="2" s="1"/>
  <c r="F3170" i="2" s="1"/>
  <c r="J3170" i="2" l="1"/>
  <c r="M3170" i="2" s="1"/>
  <c r="I3170" i="2"/>
  <c r="H3170" i="2"/>
  <c r="K3170" i="2" s="1"/>
  <c r="N3170" i="2" s="1"/>
  <c r="O3170" i="2" s="1"/>
  <c r="Q3170" i="2" l="1"/>
  <c r="P3170" i="2"/>
  <c r="R3170" i="2"/>
  <c r="T3170" i="2" s="1"/>
  <c r="U3170" i="2" l="1"/>
  <c r="V3170" i="2"/>
  <c r="F3171" i="2" s="1"/>
  <c r="G3171" i="2"/>
  <c r="S3170" i="2"/>
  <c r="J3171" i="2" l="1"/>
  <c r="M3171" i="2" s="1"/>
  <c r="I3171" i="2"/>
  <c r="H3171" i="2"/>
  <c r="K3171" i="2" s="1"/>
  <c r="N3171" i="2" s="1"/>
  <c r="O3171" i="2" s="1"/>
  <c r="R3171" i="2" l="1"/>
  <c r="T3171" i="2" s="1"/>
  <c r="Q3171" i="2"/>
  <c r="P3171" i="2"/>
  <c r="U3171" i="2" l="1"/>
  <c r="V3171" i="2"/>
  <c r="F3172" i="2" s="1"/>
  <c r="S3171" i="2"/>
  <c r="G3172" i="2"/>
  <c r="J3172" i="2" l="1"/>
  <c r="M3172" i="2" s="1"/>
  <c r="I3172" i="2"/>
  <c r="H3172" i="2"/>
  <c r="K3172" i="2" s="1"/>
  <c r="N3172" i="2" s="1"/>
  <c r="O3172" i="2" s="1"/>
  <c r="R3172" i="2" l="1"/>
  <c r="T3172" i="2" s="1"/>
  <c r="Q3172" i="2"/>
  <c r="P3172" i="2"/>
  <c r="S3172" i="2" l="1"/>
  <c r="G3173" i="2"/>
  <c r="U3172" i="2"/>
  <c r="V3172" i="2" s="1"/>
  <c r="F3173" i="2" s="1"/>
  <c r="J3173" i="2" l="1"/>
  <c r="M3173" i="2" s="1"/>
  <c r="I3173" i="2"/>
  <c r="H3173" i="2"/>
  <c r="K3173" i="2" s="1"/>
  <c r="N3173" i="2" s="1"/>
  <c r="O3173" i="2" s="1"/>
  <c r="R3173" i="2" l="1"/>
  <c r="T3173" i="2" s="1"/>
  <c r="Q3173" i="2"/>
  <c r="P3173" i="2"/>
  <c r="U3173" i="2"/>
  <c r="V3173" i="2" l="1"/>
  <c r="F3174" i="2" s="1"/>
  <c r="S3173" i="2"/>
  <c r="G3174" i="2"/>
  <c r="J3174" i="2" l="1"/>
  <c r="M3174" i="2" s="1"/>
  <c r="I3174" i="2"/>
  <c r="H3174" i="2"/>
  <c r="K3174" i="2" s="1"/>
  <c r="N3174" i="2" s="1"/>
  <c r="O3174" i="2" s="1"/>
  <c r="R3174" i="2" l="1"/>
  <c r="T3174" i="2" s="1"/>
  <c r="Q3174" i="2"/>
  <c r="P3174" i="2"/>
  <c r="U3174" i="2" l="1"/>
  <c r="V3174" i="2" s="1"/>
  <c r="F3175" i="2" s="1"/>
  <c r="S3174" i="2"/>
  <c r="G3175" i="2"/>
  <c r="J3175" i="2" l="1"/>
  <c r="M3175" i="2" s="1"/>
  <c r="I3175" i="2"/>
  <c r="H3175" i="2"/>
  <c r="K3175" i="2" s="1"/>
  <c r="N3175" i="2" s="1"/>
  <c r="O3175" i="2" s="1"/>
  <c r="R3175" i="2" l="1"/>
  <c r="T3175" i="2" s="1"/>
  <c r="Q3175" i="2"/>
  <c r="P3175" i="2"/>
  <c r="U3175" i="2"/>
  <c r="V3175" i="2" l="1"/>
  <c r="F3176" i="2" s="1"/>
  <c r="S3175" i="2"/>
  <c r="G3176" i="2"/>
  <c r="J3176" i="2" l="1"/>
  <c r="M3176" i="2" s="1"/>
  <c r="I3176" i="2"/>
  <c r="H3176" i="2"/>
  <c r="K3176" i="2" s="1"/>
  <c r="N3176" i="2" s="1"/>
  <c r="O3176" i="2" s="1"/>
  <c r="R3176" i="2" l="1"/>
  <c r="T3176" i="2" s="1"/>
  <c r="Q3176" i="2"/>
  <c r="P3176" i="2"/>
  <c r="S3176" i="2" l="1"/>
  <c r="G3177" i="2"/>
  <c r="U3176" i="2"/>
  <c r="V3176" i="2" s="1"/>
  <c r="F3177" i="2" s="1"/>
  <c r="J3177" i="2" l="1"/>
  <c r="M3177" i="2" s="1"/>
  <c r="I3177" i="2"/>
  <c r="H3177" i="2"/>
  <c r="K3177" i="2" s="1"/>
  <c r="N3177" i="2" s="1"/>
  <c r="O3177" i="2" s="1"/>
  <c r="P3177" i="2" l="1"/>
  <c r="R3177" i="2"/>
  <c r="T3177" i="2" s="1"/>
  <c r="Q3177" i="2"/>
  <c r="S3177" i="2" l="1"/>
  <c r="G3178" i="2"/>
  <c r="U3177" i="2"/>
  <c r="V3177" i="2"/>
  <c r="F3178" i="2" s="1"/>
  <c r="I3178" i="2" l="1"/>
  <c r="J3178" i="2"/>
  <c r="M3178" i="2" s="1"/>
  <c r="H3178" i="2"/>
  <c r="K3178" i="2" s="1"/>
  <c r="N3178" i="2" s="1"/>
  <c r="O3178" i="2" s="1"/>
  <c r="R3178" i="2" l="1"/>
  <c r="T3178" i="2" s="1"/>
  <c r="Q3178" i="2"/>
  <c r="P3178" i="2"/>
  <c r="S3178" i="2" l="1"/>
  <c r="G3179" i="2"/>
  <c r="U3178" i="2"/>
  <c r="V3178" i="2" s="1"/>
  <c r="F3179" i="2" s="1"/>
  <c r="J3179" i="2" l="1"/>
  <c r="M3179" i="2" s="1"/>
  <c r="I3179" i="2"/>
  <c r="H3179" i="2"/>
  <c r="K3179" i="2" s="1"/>
  <c r="N3179" i="2" s="1"/>
  <c r="O3179" i="2" s="1"/>
  <c r="R3179" i="2" l="1"/>
  <c r="T3179" i="2" s="1"/>
  <c r="Q3179" i="2"/>
  <c r="P3179" i="2"/>
  <c r="S3179" i="2" l="1"/>
  <c r="G3180" i="2"/>
  <c r="U3179" i="2"/>
  <c r="V3179" i="2" s="1"/>
  <c r="F3180" i="2" s="1"/>
  <c r="J3180" i="2" l="1"/>
  <c r="M3180" i="2" s="1"/>
  <c r="I3180" i="2"/>
  <c r="H3180" i="2"/>
  <c r="K3180" i="2" s="1"/>
  <c r="N3180" i="2" s="1"/>
  <c r="O3180" i="2" s="1"/>
  <c r="R3180" i="2" l="1"/>
  <c r="T3180" i="2" s="1"/>
  <c r="Q3180" i="2"/>
  <c r="P3180" i="2"/>
  <c r="U3180" i="2"/>
  <c r="V3180" i="2" l="1"/>
  <c r="F3181" i="2" s="1"/>
  <c r="S3180" i="2"/>
  <c r="G3181" i="2"/>
  <c r="J3181" i="2" l="1"/>
  <c r="M3181" i="2" s="1"/>
  <c r="I3181" i="2"/>
  <c r="H3181" i="2"/>
  <c r="K3181" i="2" s="1"/>
  <c r="N3181" i="2" l="1"/>
  <c r="O3181" i="2" s="1"/>
  <c r="R3181" i="2" l="1"/>
  <c r="T3181" i="2" s="1"/>
  <c r="Q3181" i="2"/>
  <c r="P3181" i="2"/>
  <c r="U3181" i="2" l="1"/>
  <c r="V3181" i="2" s="1"/>
  <c r="F3182" i="2" s="1"/>
  <c r="S3181" i="2"/>
  <c r="G3182" i="2"/>
  <c r="J3182" i="2" l="1"/>
  <c r="M3182" i="2" s="1"/>
  <c r="I3182" i="2"/>
  <c r="H3182" i="2"/>
  <c r="K3182" i="2" s="1"/>
  <c r="N3182" i="2" s="1"/>
  <c r="O3182" i="2" s="1"/>
  <c r="Q3182" i="2" l="1"/>
  <c r="P3182" i="2"/>
  <c r="R3182" i="2"/>
  <c r="T3182" i="2" s="1"/>
  <c r="U3182" i="2" l="1"/>
  <c r="V3182" i="2"/>
  <c r="F3183" i="2" s="1"/>
  <c r="S3182" i="2"/>
  <c r="G3183" i="2"/>
  <c r="J3183" i="2" l="1"/>
  <c r="M3183" i="2" s="1"/>
  <c r="I3183" i="2"/>
  <c r="L3183" i="2" s="1"/>
  <c r="H3183" i="2"/>
  <c r="K3183" i="2" s="1"/>
  <c r="N3183" i="2" l="1"/>
  <c r="O3183" i="2" s="1"/>
  <c r="R3183" i="2" l="1"/>
  <c r="T3183" i="2" s="1"/>
  <c r="Q3183" i="2"/>
  <c r="P3183" i="2"/>
  <c r="S3183" i="2" l="1"/>
  <c r="G3184" i="2"/>
  <c r="U3183" i="2"/>
  <c r="V3183" i="2" s="1"/>
  <c r="F3184" i="2" s="1"/>
  <c r="J3184" i="2" l="1"/>
  <c r="M3184" i="2" s="1"/>
  <c r="I3184" i="2"/>
  <c r="L3184" i="2" s="1"/>
  <c r="H3184" i="2"/>
  <c r="K3184" i="2" s="1"/>
  <c r="N3184" i="2" s="1"/>
  <c r="O3184" i="2" s="1"/>
  <c r="R3184" i="2" l="1"/>
  <c r="T3184" i="2" s="1"/>
  <c r="Q3184" i="2"/>
  <c r="P3184" i="2"/>
  <c r="U3184" i="2" l="1"/>
  <c r="V3184" i="2" s="1"/>
  <c r="F3185" i="2" s="1"/>
  <c r="S3184" i="2"/>
  <c r="G3185" i="2"/>
  <c r="J3185" i="2" l="1"/>
  <c r="M3185" i="2" s="1"/>
  <c r="I3185" i="2"/>
  <c r="L3185" i="2" s="1"/>
  <c r="H3185" i="2"/>
  <c r="K3185" i="2" s="1"/>
  <c r="N3185" i="2" s="1"/>
  <c r="O3185" i="2" s="1"/>
  <c r="R3185" i="2" l="1"/>
  <c r="T3185" i="2" s="1"/>
  <c r="Q3185" i="2"/>
  <c r="P3185" i="2"/>
  <c r="U3185" i="2"/>
  <c r="V3185" i="2" l="1"/>
  <c r="F3186" i="2" s="1"/>
  <c r="S3185" i="2"/>
  <c r="G3186" i="2"/>
  <c r="J3186" i="2" l="1"/>
  <c r="M3186" i="2" s="1"/>
  <c r="I3186" i="2"/>
  <c r="L3186" i="2" s="1"/>
  <c r="H3186" i="2"/>
  <c r="K3186" i="2" s="1"/>
  <c r="N3186" i="2" s="1"/>
  <c r="O3186" i="2" s="1"/>
  <c r="R3186" i="2" l="1"/>
  <c r="T3186" i="2" s="1"/>
  <c r="Q3186" i="2"/>
  <c r="P3186" i="2"/>
  <c r="S3186" i="2" l="1"/>
  <c r="G3187" i="2"/>
  <c r="U3186" i="2"/>
  <c r="V3186" i="2"/>
  <c r="F3187" i="2" s="1"/>
  <c r="J3187" i="2" l="1"/>
  <c r="M3187" i="2" s="1"/>
  <c r="I3187" i="2"/>
  <c r="L3187" i="2" s="1"/>
  <c r="H3187" i="2"/>
  <c r="K3187" i="2" s="1"/>
  <c r="N3187" i="2" s="1"/>
  <c r="O3187" i="2" s="1"/>
  <c r="R3187" i="2" l="1"/>
  <c r="T3187" i="2" s="1"/>
  <c r="Q3187" i="2"/>
  <c r="P3187" i="2"/>
  <c r="U3187" i="2"/>
  <c r="V3187" i="2" l="1"/>
  <c r="F3188" i="2" s="1"/>
  <c r="S3187" i="2"/>
  <c r="G3188" i="2"/>
  <c r="J3188" i="2" l="1"/>
  <c r="M3188" i="2" s="1"/>
  <c r="I3188" i="2"/>
  <c r="L3188" i="2" s="1"/>
  <c r="H3188" i="2"/>
  <c r="K3188" i="2" s="1"/>
  <c r="N3188" i="2" s="1"/>
  <c r="O3188" i="2" s="1"/>
  <c r="R3188" i="2" l="1"/>
  <c r="T3188" i="2" s="1"/>
  <c r="Q3188" i="2"/>
  <c r="P3188" i="2"/>
  <c r="S3188" i="2" l="1"/>
  <c r="G3189" i="2"/>
  <c r="U3188" i="2"/>
  <c r="V3188" i="2" s="1"/>
  <c r="F3189" i="2" s="1"/>
  <c r="J3189" i="2" l="1"/>
  <c r="M3189" i="2" s="1"/>
  <c r="I3189" i="2"/>
  <c r="L3189" i="2" s="1"/>
  <c r="H3189" i="2"/>
  <c r="K3189" i="2" s="1"/>
  <c r="N3189" i="2" s="1"/>
  <c r="O3189" i="2" s="1"/>
  <c r="P3189" i="2" l="1"/>
  <c r="R3189" i="2"/>
  <c r="T3189" i="2" s="1"/>
  <c r="Q3189" i="2"/>
  <c r="U3189" i="2" l="1"/>
  <c r="S3189" i="2"/>
  <c r="G3190" i="2"/>
  <c r="V3189" i="2"/>
  <c r="F3190" i="2" s="1"/>
  <c r="I3190" i="2" l="1"/>
  <c r="L3190" i="2" s="1"/>
  <c r="J3190" i="2"/>
  <c r="M3190" i="2" s="1"/>
  <c r="H3190" i="2"/>
  <c r="K3190" i="2" s="1"/>
  <c r="N3190" i="2" l="1"/>
  <c r="O3190" i="2" s="1"/>
  <c r="U3190" i="2" s="1"/>
  <c r="P3190" i="2" l="1"/>
  <c r="V3190" i="2" s="1"/>
  <c r="F3191" i="2" s="1"/>
  <c r="H3191" i="2" s="1"/>
  <c r="K3191" i="2" s="1"/>
  <c r="Q3190" i="2"/>
  <c r="R3190" i="2"/>
  <c r="T3190" i="2" s="1"/>
  <c r="O3191" i="2"/>
  <c r="U3191" i="2"/>
  <c r="R3191" i="2"/>
  <c r="T3191" i="2" s="1"/>
  <c r="P3191" i="2"/>
  <c r="S3190" i="2"/>
  <c r="G3191" i="2"/>
  <c r="J3191" i="2" l="1"/>
  <c r="M3191" i="2" s="1"/>
  <c r="I3191" i="2"/>
  <c r="L3191" i="2" l="1"/>
  <c r="N3191" i="2" s="1"/>
  <c r="Q3191" i="2"/>
  <c r="S3191" i="2" l="1"/>
  <c r="V3191" i="2"/>
  <c r="F3192" i="2" s="1"/>
  <c r="G3192" i="2"/>
  <c r="J3192" i="2" l="1"/>
  <c r="M3192" i="2" s="1"/>
  <c r="I3192" i="2"/>
  <c r="L3192" i="2" s="1"/>
  <c r="H3192" i="2"/>
  <c r="K3192" i="2" s="1"/>
  <c r="N3192" i="2" s="1"/>
  <c r="O3192" i="2" s="1"/>
  <c r="R3192" i="2" l="1"/>
  <c r="T3192" i="2" s="1"/>
  <c r="Q3192" i="2"/>
  <c r="P3192" i="2"/>
  <c r="O3193" i="2"/>
  <c r="U3192" i="2" l="1"/>
  <c r="Q3193" i="2"/>
  <c r="P3193" i="2"/>
  <c r="V3192" i="2"/>
  <c r="F3193" i="2" s="1"/>
  <c r="S3192" i="2"/>
  <c r="G3193" i="2"/>
  <c r="S3193" i="2" l="1"/>
  <c r="J3193" i="2"/>
  <c r="I3193" i="2"/>
  <c r="H3193" i="2"/>
  <c r="K3193" i="2" s="1"/>
  <c r="M3193" i="2" l="1"/>
  <c r="N3193" i="2" s="1"/>
  <c r="R3193" i="2"/>
  <c r="T3193" i="2" l="1"/>
  <c r="U3193" i="2"/>
  <c r="V3193" i="2" s="1"/>
  <c r="F3194" i="2" s="1"/>
  <c r="J3194" i="2" l="1"/>
  <c r="M3194" i="2" s="1"/>
  <c r="I3194" i="2"/>
  <c r="H3194" i="2"/>
  <c r="K3194" i="2" s="1"/>
  <c r="N3194" i="2" s="1"/>
  <c r="O3194" i="2" s="1"/>
  <c r="Q3194" i="2" l="1"/>
  <c r="P3194" i="2"/>
  <c r="R3194" i="2"/>
  <c r="T3194" i="2" s="1"/>
  <c r="U3194" i="2" l="1"/>
  <c r="V3194" i="2" s="1"/>
  <c r="F3195" i="2" s="1"/>
  <c r="G3195" i="2"/>
  <c r="S3194" i="2"/>
  <c r="J3195" i="2" l="1"/>
  <c r="M3195" i="2" s="1"/>
  <c r="H3195" i="2"/>
  <c r="K3195" i="2" s="1"/>
  <c r="N3195" i="2" s="1"/>
  <c r="O3195" i="2" s="1"/>
  <c r="I3195" i="2"/>
  <c r="R3195" i="2" l="1"/>
  <c r="T3195" i="2" s="1"/>
  <c r="Q3195" i="2"/>
  <c r="P3195" i="2"/>
  <c r="U3195" i="2"/>
  <c r="V3195" i="2" l="1"/>
  <c r="F3196" i="2" s="1"/>
  <c r="S3195" i="2"/>
  <c r="G3196" i="2"/>
  <c r="J3196" i="2" l="1"/>
  <c r="M3196" i="2" s="1"/>
  <c r="H3196" i="2"/>
  <c r="K3196" i="2" s="1"/>
  <c r="I3196" i="2"/>
  <c r="N3196" i="2" l="1"/>
  <c r="O3196" i="2" s="1"/>
  <c r="Q3196" i="2" s="1"/>
  <c r="P3196" i="2" l="1"/>
  <c r="R3196" i="2"/>
  <c r="T3196" i="2" s="1"/>
  <c r="U3196" i="2"/>
  <c r="V3196" i="2" s="1"/>
  <c r="F3197" i="2" s="1"/>
  <c r="S3196" i="2"/>
  <c r="G3197" i="2"/>
  <c r="I3197" i="2" l="1"/>
  <c r="J3197" i="2"/>
  <c r="M3197" i="2" s="1"/>
  <c r="H3197" i="2"/>
  <c r="K3197" i="2" s="1"/>
  <c r="N3197" i="2" s="1"/>
  <c r="O3197" i="2" s="1"/>
  <c r="R3197" i="2" l="1"/>
  <c r="T3197" i="2" s="1"/>
  <c r="Q3197" i="2"/>
  <c r="P3197" i="2"/>
  <c r="U3197" i="2"/>
  <c r="V3197" i="2" l="1"/>
  <c r="F3198" i="2" s="1"/>
  <c r="S3197" i="2"/>
  <c r="G3198" i="2"/>
  <c r="H3198" i="2" l="1"/>
  <c r="K3198" i="2" s="1"/>
  <c r="J3198" i="2"/>
  <c r="M3198" i="2" s="1"/>
  <c r="I3198" i="2"/>
  <c r="N3198" i="2" l="1"/>
  <c r="O3198" i="2" s="1"/>
  <c r="R3198" i="2" l="1"/>
  <c r="T3198" i="2" s="1"/>
  <c r="Q3198" i="2"/>
  <c r="P3198" i="2"/>
  <c r="S3198" i="2" l="1"/>
  <c r="G3199" i="2"/>
  <c r="U3198" i="2"/>
  <c r="V3198" i="2" s="1"/>
  <c r="F3199" i="2" s="1"/>
  <c r="J3199" i="2" l="1"/>
  <c r="M3199" i="2" s="1"/>
  <c r="H3199" i="2"/>
  <c r="K3199" i="2" s="1"/>
  <c r="N3199" i="2" s="1"/>
  <c r="O3199" i="2" s="1"/>
  <c r="I3199" i="2"/>
  <c r="R3199" i="2" l="1"/>
  <c r="T3199" i="2" s="1"/>
  <c r="Q3199" i="2"/>
  <c r="P3199" i="2"/>
  <c r="U3199" i="2"/>
  <c r="V3199" i="2" l="1"/>
  <c r="F3200" i="2" s="1"/>
  <c r="S3199" i="2"/>
  <c r="G3200" i="2"/>
  <c r="J3200" i="2" l="1"/>
  <c r="M3200" i="2" s="1"/>
  <c r="I3200" i="2"/>
  <c r="H3200" i="2"/>
  <c r="K3200" i="2" s="1"/>
  <c r="N3200" i="2" s="1"/>
  <c r="O3200" i="2" s="1"/>
  <c r="R3200" i="2" l="1"/>
  <c r="T3200" i="2" s="1"/>
  <c r="Q3200" i="2"/>
  <c r="P3200" i="2"/>
  <c r="S3200" i="2" l="1"/>
  <c r="G3201" i="2"/>
  <c r="U3200" i="2"/>
  <c r="V3200" i="2" s="1"/>
  <c r="F3201" i="2" s="1"/>
  <c r="J3201" i="2" l="1"/>
  <c r="M3201" i="2" s="1"/>
  <c r="H3201" i="2"/>
  <c r="K3201" i="2" s="1"/>
  <c r="N3201" i="2" s="1"/>
  <c r="O3201" i="2" s="1"/>
  <c r="I3201" i="2"/>
  <c r="Q3201" i="2" l="1"/>
  <c r="P3201" i="2"/>
  <c r="O3202" i="2"/>
  <c r="U3201" i="2"/>
  <c r="R3201" i="2"/>
  <c r="T3201" i="2" s="1"/>
  <c r="U3202" i="2" l="1"/>
  <c r="R3202" i="2"/>
  <c r="T3202" i="2" s="1"/>
  <c r="Q3202" i="2"/>
  <c r="V3201" i="2"/>
  <c r="F3202" i="2" s="1"/>
  <c r="S3201" i="2"/>
  <c r="G3202" i="2"/>
  <c r="G3203" i="2" s="1"/>
  <c r="J3202" i="2" l="1"/>
  <c r="M3202" i="2" s="1"/>
  <c r="I3202" i="2"/>
  <c r="H3202" i="2"/>
  <c r="K3202" i="2" l="1"/>
  <c r="N3202" i="2" s="1"/>
  <c r="P3202" i="2"/>
  <c r="V3202" i="2" l="1"/>
  <c r="F3203" i="2" s="1"/>
  <c r="S3202" i="2"/>
  <c r="I3203" i="2" l="1"/>
  <c r="J3203" i="2"/>
  <c r="M3203" i="2" s="1"/>
  <c r="H3203" i="2"/>
  <c r="K3203" i="2" s="1"/>
  <c r="N3203" i="2" s="1"/>
  <c r="O3203" i="2" s="1"/>
  <c r="U3203" i="2" l="1"/>
  <c r="Q3203" i="2"/>
  <c r="P3203" i="2"/>
  <c r="R3203" i="2"/>
  <c r="T3203" i="2" s="1"/>
  <c r="V3203" i="2" l="1"/>
  <c r="F3204" i="2" s="1"/>
  <c r="J3204" i="2" s="1"/>
  <c r="M3204" i="2" s="1"/>
  <c r="S3203" i="2"/>
  <c r="G3204" i="2"/>
  <c r="H3204" i="2" l="1"/>
  <c r="K3204" i="2" s="1"/>
  <c r="N3204" i="2" s="1"/>
  <c r="O3204" i="2" s="1"/>
  <c r="U3204" i="2" s="1"/>
  <c r="I3204" i="2"/>
  <c r="P3204" i="2" l="1"/>
  <c r="Q3204" i="2"/>
  <c r="R3204" i="2"/>
  <c r="T3204" i="2" s="1"/>
  <c r="S3204" i="2"/>
  <c r="G3205" i="2"/>
  <c r="V3204" i="2" l="1"/>
  <c r="F3205" i="2" s="1"/>
  <c r="I3205" i="2"/>
  <c r="J3205" i="2" l="1"/>
  <c r="M3205" i="2" s="1"/>
  <c r="H3205" i="2"/>
  <c r="K3205" i="2" s="1"/>
  <c r="N3205" i="2" s="1"/>
  <c r="O3205" i="2" s="1"/>
  <c r="R3205" i="2" l="1"/>
  <c r="T3205" i="2" s="1"/>
  <c r="Q3205" i="2"/>
  <c r="P3205" i="2"/>
  <c r="U3205" i="2"/>
  <c r="V3205" i="2" l="1"/>
  <c r="F3206" i="2" s="1"/>
  <c r="S3205" i="2"/>
  <c r="G3206" i="2"/>
  <c r="J3206" i="2" l="1"/>
  <c r="M3206" i="2" s="1"/>
  <c r="H3206" i="2"/>
  <c r="K3206" i="2" s="1"/>
  <c r="I3206" i="2"/>
  <c r="L3206" i="2" s="1"/>
  <c r="N3206" i="2" s="1"/>
  <c r="O3206" i="2" s="1"/>
  <c r="O3207" i="2" l="1"/>
  <c r="U3206" i="2"/>
  <c r="R3206" i="2"/>
  <c r="T3206" i="2" s="1"/>
  <c r="Q3206" i="2"/>
  <c r="P3206" i="2"/>
  <c r="V3206" i="2" s="1"/>
  <c r="F3207" i="2" s="1"/>
  <c r="J3207" i="2" l="1"/>
  <c r="M3207" i="2" s="1"/>
  <c r="H3207" i="2"/>
  <c r="K3207" i="2" s="1"/>
  <c r="N3207" i="2" s="1"/>
  <c r="S3206" i="2"/>
  <c r="G3207" i="2"/>
  <c r="I3207" i="2" s="1"/>
  <c r="Q3207" i="2" s="1"/>
  <c r="R3207" i="2"/>
  <c r="T3207" i="2" s="1"/>
  <c r="P3207" i="2"/>
  <c r="U3207" i="2"/>
  <c r="G3208" i="2"/>
  <c r="V3207" i="2"/>
  <c r="F3208" i="2" s="1"/>
  <c r="S3207" i="2" l="1"/>
  <c r="J3208" i="2"/>
  <c r="M3208" i="2" s="1"/>
  <c r="H3208" i="2"/>
  <c r="K3208" i="2" s="1"/>
  <c r="I3208" i="2"/>
  <c r="L3208" i="2" s="1"/>
  <c r="N3208" i="2" s="1"/>
  <c r="O3208" i="2" s="1"/>
  <c r="O3209" i="2" l="1"/>
  <c r="R3208" i="2"/>
  <c r="T3208" i="2" s="1"/>
  <c r="Q3208" i="2"/>
  <c r="P3208" i="2"/>
  <c r="U3208" i="2"/>
  <c r="V3208" i="2" l="1"/>
  <c r="F3209" i="2" s="1"/>
  <c r="J3209" i="2"/>
  <c r="M3209" i="2" s="1"/>
  <c r="H3209" i="2"/>
  <c r="K3209" i="2" s="1"/>
  <c r="S3208" i="2"/>
  <c r="G3209" i="2"/>
  <c r="Q3209" i="2"/>
  <c r="P3209" i="2"/>
  <c r="R3209" i="2"/>
  <c r="T3209" i="2" s="1"/>
  <c r="U3209" i="2"/>
  <c r="V3209" i="2" s="1"/>
  <c r="F3210" i="2" s="1"/>
  <c r="J3210" i="2" l="1"/>
  <c r="M3210" i="2" s="1"/>
  <c r="H3210" i="2"/>
  <c r="K3210" i="2" s="1"/>
  <c r="S3209" i="2"/>
  <c r="G3210" i="2"/>
  <c r="I3209" i="2"/>
  <c r="L3209" i="2" s="1"/>
  <c r="N3209" i="2" s="1"/>
  <c r="I3210" i="2" l="1"/>
  <c r="L3210" i="2" s="1"/>
  <c r="N3210" i="2" s="1"/>
  <c r="O3210" i="2" s="1"/>
  <c r="R3210" i="2" l="1"/>
  <c r="T3210" i="2" s="1"/>
  <c r="Q3210" i="2"/>
  <c r="P3210" i="2"/>
  <c r="U3210" i="2"/>
  <c r="V3210" i="2" s="1"/>
  <c r="F3211" i="2" s="1"/>
  <c r="J3211" i="2" l="1"/>
  <c r="M3211" i="2" s="1"/>
  <c r="H3211" i="2"/>
  <c r="K3211" i="2" s="1"/>
  <c r="S3210" i="2"/>
  <c r="G3211" i="2"/>
  <c r="I3211" i="2" l="1"/>
  <c r="L3211" i="2" s="1"/>
  <c r="N3211" i="2" s="1"/>
  <c r="O3211" i="2" s="1"/>
  <c r="R3211" i="2" l="1"/>
  <c r="T3211" i="2" s="1"/>
  <c r="Q3211" i="2"/>
  <c r="P3211" i="2"/>
  <c r="U3211" i="2"/>
  <c r="V3211" i="2" s="1"/>
  <c r="F3212" i="2" s="1"/>
  <c r="J3212" i="2" l="1"/>
  <c r="M3212" i="2" s="1"/>
  <c r="H3212" i="2"/>
  <c r="K3212" i="2" s="1"/>
  <c r="S3211" i="2"/>
  <c r="G3212" i="2"/>
  <c r="I3212" i="2" l="1"/>
  <c r="L3212" i="2" s="1"/>
  <c r="N3212" i="2" s="1"/>
  <c r="O3212" i="2" s="1"/>
  <c r="R3212" i="2" l="1"/>
  <c r="T3212" i="2" s="1"/>
  <c r="P3212" i="2"/>
  <c r="U3212" i="2"/>
  <c r="Q3212" i="2"/>
  <c r="S3212" i="2" l="1"/>
  <c r="G3213" i="2"/>
  <c r="V3212" i="2"/>
  <c r="F3213" i="2" s="1"/>
  <c r="I3213" i="2" l="1"/>
  <c r="L3213" i="2" s="1"/>
  <c r="J3213" i="2"/>
  <c r="M3213" i="2" s="1"/>
  <c r="H3213" i="2"/>
  <c r="K3213" i="2" s="1"/>
  <c r="N3213" i="2" s="1"/>
  <c r="O3213" i="2" s="1"/>
  <c r="R3213" i="2" l="1"/>
  <c r="T3213" i="2" s="1"/>
  <c r="Q3213" i="2"/>
  <c r="P3213" i="2"/>
  <c r="U3213" i="2"/>
  <c r="V3213" i="2" s="1"/>
  <c r="F3214" i="2" s="1"/>
  <c r="J3214" i="2" l="1"/>
  <c r="M3214" i="2" s="1"/>
  <c r="H3214" i="2"/>
  <c r="K3214" i="2" s="1"/>
  <c r="S3213" i="2"/>
  <c r="G3214" i="2"/>
  <c r="I3214" i="2" l="1"/>
  <c r="L3214" i="2" s="1"/>
  <c r="N3214" i="2" s="1"/>
  <c r="O3214" i="2" s="1"/>
  <c r="P3214" i="2" l="1"/>
  <c r="R3214" i="2"/>
  <c r="T3214" i="2" s="1"/>
  <c r="Q3214" i="2"/>
  <c r="U3214" i="2"/>
  <c r="S3214" i="2" l="1"/>
  <c r="G3215" i="2"/>
  <c r="V3214" i="2"/>
  <c r="F3215" i="2" s="1"/>
  <c r="I3215" i="2" l="1"/>
  <c r="L3215" i="2" s="1"/>
  <c r="J3215" i="2"/>
  <c r="M3215" i="2" s="1"/>
  <c r="H3215" i="2"/>
  <c r="K3215" i="2" s="1"/>
  <c r="N3215" i="2" s="1"/>
  <c r="O3215" i="2" s="1"/>
  <c r="R3215" i="2" l="1"/>
  <c r="T3215" i="2" s="1"/>
  <c r="Q3215" i="2"/>
  <c r="P3215" i="2"/>
  <c r="U3215" i="2"/>
  <c r="V3215" i="2" l="1"/>
  <c r="F3216" i="2" s="1"/>
  <c r="J3216" i="2" s="1"/>
  <c r="M3216" i="2" s="1"/>
  <c r="S3215" i="2"/>
  <c r="G3216" i="2"/>
  <c r="H3216" i="2" l="1"/>
  <c r="K3216" i="2" s="1"/>
  <c r="I3216" i="2"/>
  <c r="L3216" i="2" s="1"/>
  <c r="N3216" i="2" s="1"/>
  <c r="O3216" i="2" s="1"/>
  <c r="U3216" i="2" l="1"/>
  <c r="R3216" i="2"/>
  <c r="T3216" i="2" s="1"/>
  <c r="Q3216" i="2"/>
  <c r="P3216" i="2"/>
  <c r="V3216" i="2" s="1"/>
  <c r="F3217" i="2" s="1"/>
  <c r="J3217" i="2" l="1"/>
  <c r="M3217" i="2" s="1"/>
  <c r="H3217" i="2"/>
  <c r="K3217" i="2" s="1"/>
  <c r="N3217" i="2" s="1"/>
  <c r="O3217" i="2" s="1"/>
  <c r="S3216" i="2"/>
  <c r="G3217" i="2"/>
  <c r="I3217" i="2" s="1"/>
  <c r="Q3217" i="2" l="1"/>
  <c r="R3217" i="2"/>
  <c r="T3217" i="2" s="1"/>
  <c r="P3217" i="2"/>
  <c r="U3217" i="2"/>
  <c r="V3217" i="2" l="1"/>
  <c r="F3218" i="2" s="1"/>
  <c r="S3217" i="2"/>
  <c r="J3218" i="2" l="1"/>
  <c r="M3218" i="2" s="1"/>
  <c r="I3218" i="2"/>
  <c r="H3218" i="2"/>
  <c r="K3218" i="2" s="1"/>
  <c r="N3218" i="2" s="1"/>
  <c r="O3218" i="2" s="1"/>
  <c r="U3218" i="2" l="1"/>
  <c r="R3218" i="2"/>
  <c r="T3218" i="2" s="1"/>
  <c r="Q3218" i="2"/>
  <c r="P3218" i="2"/>
  <c r="V3218" i="2" l="1"/>
  <c r="F3219" i="2" s="1"/>
  <c r="J3219" i="2" s="1"/>
  <c r="M3219" i="2" s="1"/>
  <c r="G3219" i="2"/>
  <c r="S3218" i="2"/>
  <c r="H3219" i="2" l="1"/>
  <c r="K3219" i="2" s="1"/>
  <c r="N3219" i="2" s="1"/>
  <c r="O3219" i="2" s="1"/>
  <c r="P3219" i="2" s="1"/>
  <c r="I3219" i="2"/>
  <c r="R3219" i="2" l="1"/>
  <c r="T3219" i="2" s="1"/>
  <c r="U3219" i="2"/>
  <c r="Q3219" i="2"/>
  <c r="S3219" i="2" s="1"/>
  <c r="V3219" i="2"/>
  <c r="F3220" i="2" s="1"/>
  <c r="G3220" i="2"/>
  <c r="I3220" i="2" l="1"/>
  <c r="J3220" i="2"/>
  <c r="M3220" i="2" s="1"/>
  <c r="H3220" i="2"/>
  <c r="K3220" i="2" s="1"/>
  <c r="N3220" i="2" l="1"/>
  <c r="O3220" i="2" s="1"/>
  <c r="R3220" i="2" s="1"/>
  <c r="T3220" i="2" s="1"/>
  <c r="U3220" i="2" l="1"/>
  <c r="Q3220" i="2"/>
  <c r="P3220" i="2"/>
  <c r="G3221" i="2"/>
  <c r="V3220" i="2" l="1"/>
  <c r="F3221" i="2" s="1"/>
  <c r="S3220" i="2"/>
  <c r="J3221" i="2"/>
  <c r="M3221" i="2" s="1"/>
  <c r="I3221" i="2"/>
  <c r="H3221" i="2"/>
  <c r="K3221" i="2" s="1"/>
  <c r="N3221" i="2" s="1"/>
  <c r="O3221" i="2" s="1"/>
  <c r="U3221" i="2" l="1"/>
  <c r="R3221" i="2"/>
  <c r="T3221" i="2" s="1"/>
  <c r="Q3221" i="2"/>
  <c r="P3221" i="2"/>
  <c r="V3221" i="2" s="1"/>
  <c r="F3222" i="2" s="1"/>
  <c r="J3222" i="2" l="1"/>
  <c r="M3222" i="2" s="1"/>
  <c r="H3222" i="2"/>
  <c r="K3222" i="2" s="1"/>
  <c r="N3222" i="2" s="1"/>
  <c r="O3222" i="2" s="1"/>
  <c r="S3221" i="2"/>
  <c r="G3222" i="2"/>
  <c r="I3222" i="2" l="1"/>
  <c r="R3222" i="2"/>
  <c r="T3222" i="2" s="1"/>
  <c r="U3222" i="2"/>
  <c r="Q3222" i="2"/>
  <c r="P3222" i="2"/>
  <c r="V3222" i="2" l="1"/>
  <c r="F3223" i="2" s="1"/>
  <c r="J3223" i="2" s="1"/>
  <c r="M3223" i="2" s="1"/>
  <c r="S3222" i="2"/>
  <c r="G3223" i="2"/>
  <c r="H3223" i="2" l="1"/>
  <c r="K3223" i="2" s="1"/>
  <c r="N3223" i="2" s="1"/>
  <c r="O3223" i="2" s="1"/>
  <c r="R3223" i="2" s="1"/>
  <c r="T3223" i="2" s="1"/>
  <c r="I3223" i="2"/>
  <c r="U3223" i="2" l="1"/>
  <c r="P3223" i="2"/>
  <c r="Q3223" i="2"/>
  <c r="V3223" i="2" s="1"/>
  <c r="F3224" i="2" s="1"/>
  <c r="S3223" i="2"/>
  <c r="G3224" i="2"/>
  <c r="J3224" i="2" l="1"/>
  <c r="M3224" i="2" s="1"/>
  <c r="H3224" i="2"/>
  <c r="K3224" i="2" s="1"/>
  <c r="N3224" i="2" s="1"/>
  <c r="O3224" i="2" s="1"/>
  <c r="I3224" i="2"/>
  <c r="R3224" i="2" l="1"/>
  <c r="T3224" i="2" s="1"/>
  <c r="P3224" i="2"/>
  <c r="U3224" i="2"/>
  <c r="Q3224" i="2"/>
  <c r="S3224" i="2" l="1"/>
  <c r="G3225" i="2"/>
  <c r="V3224" i="2"/>
  <c r="F3225" i="2" s="1"/>
  <c r="I3225" i="2" l="1"/>
  <c r="J3225" i="2"/>
  <c r="M3225" i="2" s="1"/>
  <c r="H3225" i="2"/>
  <c r="K3225" i="2" s="1"/>
  <c r="N3225" i="2" s="1"/>
  <c r="O3225" i="2" s="1"/>
  <c r="U3225" i="2" l="1"/>
  <c r="R3225" i="2"/>
  <c r="T3225" i="2" s="1"/>
  <c r="Q3225" i="2"/>
  <c r="P3225" i="2"/>
  <c r="V3225" i="2" s="1"/>
  <c r="F3226" i="2" s="1"/>
  <c r="J3226" i="2" l="1"/>
  <c r="M3226" i="2" s="1"/>
  <c r="H3226" i="2"/>
  <c r="K3226" i="2" s="1"/>
  <c r="S3225" i="2"/>
  <c r="G3226" i="2"/>
  <c r="N3226" i="2" l="1"/>
  <c r="O3226" i="2" s="1"/>
  <c r="P3226" i="2" s="1"/>
  <c r="I3226" i="2"/>
  <c r="U3226" i="2" l="1"/>
  <c r="Q3226" i="2"/>
  <c r="S3226" i="2" s="1"/>
  <c r="R3226" i="2"/>
  <c r="T3226" i="2" s="1"/>
  <c r="V3226" i="2"/>
  <c r="F3227" i="2" s="1"/>
  <c r="G3227" i="2"/>
  <c r="I3227" i="2" l="1"/>
  <c r="J3227" i="2"/>
  <c r="M3227" i="2" s="1"/>
  <c r="H3227" i="2"/>
  <c r="K3227" i="2" s="1"/>
  <c r="N3227" i="2" s="1"/>
  <c r="O3227" i="2" s="1"/>
  <c r="U3227" i="2" l="1"/>
  <c r="R3227" i="2"/>
  <c r="T3227" i="2" s="1"/>
  <c r="Q3227" i="2"/>
  <c r="P3227" i="2"/>
  <c r="V3227" i="2" s="1"/>
  <c r="F3228" i="2" s="1"/>
  <c r="J3228" i="2" l="1"/>
  <c r="M3228" i="2" s="1"/>
  <c r="H3228" i="2"/>
  <c r="K3228" i="2" s="1"/>
  <c r="S3227" i="2"/>
  <c r="G3228" i="2"/>
  <c r="N3228" i="2" l="1"/>
  <c r="O3228" i="2" s="1"/>
  <c r="U3228" i="2" s="1"/>
  <c r="I3228" i="2"/>
  <c r="Q3228" i="2" l="1"/>
  <c r="P3228" i="2"/>
  <c r="V3228" i="2" s="1"/>
  <c r="F3229" i="2" s="1"/>
  <c r="H3229" i="2" s="1"/>
  <c r="K3229" i="2" s="1"/>
  <c r="R3228" i="2"/>
  <c r="T3228" i="2" s="1"/>
  <c r="S3228" i="2"/>
  <c r="G3229" i="2"/>
  <c r="J3229" i="2" l="1"/>
  <c r="M3229" i="2" s="1"/>
  <c r="N3229" i="2" s="1"/>
  <c r="O3229" i="2" s="1"/>
  <c r="I3229" i="2"/>
  <c r="Q3229" i="2" l="1"/>
  <c r="S3229" i="2" s="1"/>
  <c r="P3229" i="2"/>
  <c r="V3229" i="2" s="1"/>
  <c r="F3230" i="2" s="1"/>
  <c r="U3229" i="2"/>
  <c r="R3229" i="2"/>
  <c r="T3229" i="2" s="1"/>
  <c r="G3230" i="2" l="1"/>
  <c r="J3230" i="2"/>
  <c r="M3230" i="2" s="1"/>
  <c r="I3230" i="2"/>
  <c r="H3230" i="2"/>
  <c r="K3230" i="2" s="1"/>
  <c r="N3230" i="2" s="1"/>
  <c r="O3230" i="2" s="1"/>
  <c r="U3230" i="2" l="1"/>
  <c r="R3230" i="2"/>
  <c r="T3230" i="2" s="1"/>
  <c r="Q3230" i="2"/>
  <c r="P3230" i="2"/>
  <c r="V3230" i="2" s="1"/>
  <c r="F3231" i="2" s="1"/>
  <c r="J3231" i="2" l="1"/>
  <c r="M3231" i="2" s="1"/>
  <c r="H3231" i="2"/>
  <c r="K3231" i="2" s="1"/>
  <c r="N3231" i="2" s="1"/>
  <c r="O3231" i="2" s="1"/>
  <c r="S3230" i="2"/>
  <c r="G3231" i="2"/>
  <c r="I3231" i="2" l="1"/>
  <c r="Q3231" i="2"/>
  <c r="U3231" i="2"/>
  <c r="R3231" i="2"/>
  <c r="T3231" i="2" s="1"/>
  <c r="P3231" i="2"/>
  <c r="V3231" i="2" s="1"/>
  <c r="F3232" i="2" s="1"/>
  <c r="J3232" i="2" l="1"/>
  <c r="M3232" i="2" s="1"/>
  <c r="H3232" i="2"/>
  <c r="K3232" i="2" s="1"/>
  <c r="S3231" i="2"/>
  <c r="G3232" i="2"/>
  <c r="I3232" i="2" l="1"/>
  <c r="L3232" i="2" s="1"/>
  <c r="N3232" i="2"/>
  <c r="O3232" i="2" s="1"/>
  <c r="P3232" i="2" l="1"/>
  <c r="U3232" i="2"/>
  <c r="R3232" i="2"/>
  <c r="T3232" i="2" s="1"/>
  <c r="Q3232" i="2"/>
  <c r="S3232" i="2" l="1"/>
  <c r="G3233" i="2"/>
  <c r="V3232" i="2"/>
  <c r="F3233" i="2" s="1"/>
  <c r="J3233" i="2" l="1"/>
  <c r="M3233" i="2" s="1"/>
  <c r="I3233" i="2"/>
  <c r="L3233" i="2" s="1"/>
  <c r="H3233" i="2"/>
  <c r="K3233" i="2" s="1"/>
  <c r="N3233" i="2" s="1"/>
  <c r="O3233" i="2" s="1"/>
  <c r="U3233" i="2" l="1"/>
  <c r="R3233" i="2"/>
  <c r="T3233" i="2" s="1"/>
  <c r="Q3233" i="2"/>
  <c r="P3233" i="2"/>
  <c r="V3233" i="2" s="1"/>
  <c r="F3234" i="2" s="1"/>
  <c r="J3234" i="2" l="1"/>
  <c r="M3234" i="2" s="1"/>
  <c r="H3234" i="2"/>
  <c r="K3234" i="2" s="1"/>
  <c r="S3233" i="2"/>
  <c r="G3234" i="2"/>
  <c r="I3234" i="2" l="1"/>
  <c r="L3234" i="2" s="1"/>
  <c r="N3234" i="2" s="1"/>
  <c r="O3234" i="2" s="1"/>
  <c r="R3234" i="2" l="1"/>
  <c r="T3234" i="2" s="1"/>
  <c r="U3234" i="2"/>
  <c r="Q3234" i="2"/>
  <c r="P3234" i="2"/>
  <c r="V3234" i="2" s="1"/>
  <c r="F3235" i="2" s="1"/>
  <c r="J3235" i="2" l="1"/>
  <c r="M3235" i="2" s="1"/>
  <c r="H3235" i="2"/>
  <c r="K3235" i="2" s="1"/>
  <c r="S3234" i="2"/>
  <c r="G3235" i="2"/>
  <c r="I3235" i="2" l="1"/>
  <c r="L3235" i="2" s="1"/>
  <c r="N3235" i="2" s="1"/>
  <c r="O3235" i="2" s="1"/>
  <c r="Q3235" i="2" l="1"/>
  <c r="P3235" i="2"/>
  <c r="U3235" i="2"/>
  <c r="R3235" i="2"/>
  <c r="T3235" i="2" s="1"/>
  <c r="V3235" i="2" l="1"/>
  <c r="F3236" i="2" s="1"/>
  <c r="S3235" i="2"/>
  <c r="G3236" i="2"/>
  <c r="J3236" i="2" l="1"/>
  <c r="M3236" i="2" s="1"/>
  <c r="I3236" i="2"/>
  <c r="L3236" i="2" s="1"/>
  <c r="H3236" i="2"/>
  <c r="K3236" i="2" s="1"/>
  <c r="N3236" i="2" s="1"/>
  <c r="O3236" i="2" s="1"/>
  <c r="R3236" i="2" l="1"/>
  <c r="T3236" i="2" s="1"/>
  <c r="P3236" i="2"/>
  <c r="U3236" i="2"/>
  <c r="Q3236" i="2"/>
  <c r="S3236" i="2" l="1"/>
  <c r="G3237" i="2"/>
  <c r="V3236" i="2"/>
  <c r="F3237" i="2" s="1"/>
  <c r="I3237" i="2" l="1"/>
  <c r="L3237" i="2" s="1"/>
  <c r="J3237" i="2"/>
  <c r="M3237" i="2" s="1"/>
  <c r="H3237" i="2"/>
  <c r="K3237" i="2" s="1"/>
  <c r="N3237" i="2" s="1"/>
  <c r="O3237" i="2" s="1"/>
  <c r="U3237" i="2" l="1"/>
  <c r="P3237" i="2"/>
  <c r="R3237" i="2"/>
  <c r="T3237" i="2" s="1"/>
  <c r="Q3237" i="2"/>
  <c r="S3237" i="2" l="1"/>
  <c r="G3238" i="2"/>
  <c r="V3237" i="2"/>
  <c r="F3238" i="2" s="1"/>
  <c r="I3238" i="2" l="1"/>
  <c r="L3238" i="2" s="1"/>
  <c r="J3238" i="2"/>
  <c r="M3238" i="2" s="1"/>
  <c r="H3238" i="2"/>
  <c r="K3238" i="2" s="1"/>
  <c r="N3238" i="2" s="1"/>
  <c r="O3238" i="2" s="1"/>
  <c r="P3238" i="2" l="1"/>
  <c r="U3238" i="2"/>
  <c r="R3238" i="2"/>
  <c r="T3238" i="2" s="1"/>
  <c r="Q3238" i="2"/>
  <c r="S3238" i="2" l="1"/>
  <c r="G3239" i="2"/>
  <c r="V3238" i="2"/>
  <c r="F3239" i="2" s="1"/>
  <c r="I3239" i="2" l="1"/>
  <c r="L3239" i="2" s="1"/>
  <c r="J3239" i="2"/>
  <c r="M3239" i="2" s="1"/>
  <c r="H3239" i="2"/>
  <c r="K3239" i="2" s="1"/>
  <c r="N3239" i="2" s="1"/>
  <c r="O3239" i="2" s="1"/>
  <c r="U3239" i="2" l="1"/>
  <c r="R3239" i="2"/>
  <c r="T3239" i="2" s="1"/>
  <c r="Q3239" i="2"/>
  <c r="P3239" i="2"/>
  <c r="V3239" i="2" s="1"/>
  <c r="F3240" i="2" s="1"/>
  <c r="J3240" i="2" l="1"/>
  <c r="M3240" i="2" s="1"/>
  <c r="H3240" i="2"/>
  <c r="K3240" i="2" s="1"/>
  <c r="S3239" i="2"/>
  <c r="G3240" i="2"/>
  <c r="I3240" i="2" l="1"/>
  <c r="L3240" i="2" s="1"/>
  <c r="N3240" i="2" s="1"/>
  <c r="O3240" i="2" s="1"/>
  <c r="U3240" i="2" l="1"/>
  <c r="R3240" i="2"/>
  <c r="T3240" i="2" s="1"/>
  <c r="Q3240" i="2"/>
  <c r="P3240" i="2"/>
  <c r="V3240" i="2" s="1"/>
  <c r="F3241" i="2" s="1"/>
  <c r="J3241" i="2" l="1"/>
  <c r="M3241" i="2" s="1"/>
  <c r="H3241" i="2"/>
  <c r="K3241" i="2" s="1"/>
  <c r="S3240" i="2"/>
  <c r="G3241" i="2"/>
  <c r="I3241" i="2" s="1"/>
  <c r="L3241" i="2" s="1"/>
  <c r="N3241" i="2" l="1"/>
  <c r="O3241" i="2" s="1"/>
  <c r="Q3241" i="2" l="1"/>
  <c r="P3241" i="2"/>
  <c r="U3241" i="2"/>
  <c r="R3241" i="2"/>
  <c r="T3241" i="2" s="1"/>
  <c r="S3241" i="2" l="1"/>
  <c r="V3241" i="2"/>
  <c r="F3242" i="2" s="1"/>
  <c r="J3242" i="2" l="1"/>
  <c r="M3242" i="2" s="1"/>
  <c r="I3242" i="2"/>
  <c r="H3242" i="2"/>
  <c r="K3242" i="2" s="1"/>
  <c r="N3242" i="2" s="1"/>
  <c r="O3242" i="2" s="1"/>
  <c r="U3242" i="2" l="1"/>
  <c r="Q3242" i="2"/>
  <c r="R3242" i="2"/>
  <c r="T3242" i="2" s="1"/>
  <c r="P3242" i="2"/>
  <c r="S3242" i="2" l="1"/>
  <c r="G3243" i="2"/>
  <c r="V3242" i="2"/>
  <c r="F3243" i="2" s="1"/>
  <c r="J3243" i="2" l="1"/>
  <c r="M3243" i="2" s="1"/>
  <c r="H3243" i="2"/>
  <c r="K3243" i="2" s="1"/>
  <c r="N3243" i="2" s="1"/>
  <c r="O3243" i="2" s="1"/>
  <c r="I3243" i="2"/>
  <c r="Q3243" i="2" l="1"/>
  <c r="U3243" i="2"/>
  <c r="R3243" i="2"/>
  <c r="T3243" i="2" s="1"/>
  <c r="P3243" i="2"/>
  <c r="V3243" i="2" s="1"/>
  <c r="F3244" i="2" s="1"/>
  <c r="H3244" i="2" l="1"/>
  <c r="K3244" i="2" s="1"/>
  <c r="J3244" i="2"/>
  <c r="M3244" i="2" s="1"/>
  <c r="S3243" i="2"/>
  <c r="G3244" i="2"/>
  <c r="I3244" i="2" l="1"/>
  <c r="N3244" i="2"/>
  <c r="O3244" i="2" s="1"/>
  <c r="U3244" i="2" l="1"/>
  <c r="Q3244" i="2"/>
  <c r="P3244" i="2"/>
  <c r="V3244" i="2" s="1"/>
  <c r="F3245" i="2" s="1"/>
  <c r="R3244" i="2"/>
  <c r="T3244" i="2" s="1"/>
  <c r="H3245" i="2" l="1"/>
  <c r="K3245" i="2" s="1"/>
  <c r="J3245" i="2"/>
  <c r="M3245" i="2" s="1"/>
  <c r="S3244" i="2"/>
  <c r="G3245" i="2"/>
  <c r="I3245" i="2" l="1"/>
  <c r="N3245" i="2"/>
  <c r="O3245" i="2" s="1"/>
  <c r="U3245" i="2" l="1"/>
  <c r="Q3245" i="2"/>
  <c r="P3245" i="2"/>
  <c r="V3245" i="2" s="1"/>
  <c r="F3246" i="2" s="1"/>
  <c r="R3245" i="2"/>
  <c r="T3245" i="2" s="1"/>
  <c r="J3246" i="2" l="1"/>
  <c r="M3246" i="2" s="1"/>
  <c r="H3246" i="2"/>
  <c r="K3246" i="2" s="1"/>
  <c r="N3246" i="2" s="1"/>
  <c r="O3246" i="2" s="1"/>
  <c r="S3245" i="2"/>
  <c r="G3246" i="2"/>
  <c r="I3246" i="2" l="1"/>
  <c r="U3246" i="2"/>
  <c r="R3246" i="2"/>
  <c r="T3246" i="2" s="1"/>
  <c r="P3246" i="2"/>
  <c r="Q3246" i="2"/>
  <c r="S3246" i="2" l="1"/>
  <c r="V3246" i="2"/>
  <c r="F3247" i="2" s="1"/>
  <c r="G3247" i="2"/>
  <c r="J3247" i="2" l="1"/>
  <c r="M3247" i="2" s="1"/>
  <c r="H3247" i="2"/>
  <c r="K3247" i="2" s="1"/>
  <c r="N3247" i="2" s="1"/>
  <c r="O3247" i="2" s="1"/>
  <c r="I3247" i="2"/>
  <c r="R3247" i="2" l="1"/>
  <c r="T3247" i="2" s="1"/>
  <c r="U3247" i="2"/>
  <c r="Q3247" i="2"/>
  <c r="P3247" i="2"/>
  <c r="V3247" i="2" s="1"/>
  <c r="F3248" i="2" s="1"/>
  <c r="J3248" i="2" l="1"/>
  <c r="M3248" i="2" s="1"/>
  <c r="H3248" i="2"/>
  <c r="K3248" i="2" s="1"/>
  <c r="N3248" i="2" s="1"/>
  <c r="O3248" i="2" s="1"/>
  <c r="S3247" i="2"/>
  <c r="G3248" i="2"/>
  <c r="I3248" i="2" l="1"/>
  <c r="R3248" i="2"/>
  <c r="T3248" i="2" s="1"/>
  <c r="Q3248" i="2"/>
  <c r="P3248" i="2"/>
  <c r="U3248" i="2"/>
  <c r="O3249" i="2"/>
  <c r="U3249" i="2" l="1"/>
  <c r="R3249" i="2"/>
  <c r="T3249" i="2" s="1"/>
  <c r="Q3249" i="2"/>
  <c r="V3248" i="2"/>
  <c r="F3249" i="2" s="1"/>
  <c r="S3248" i="2"/>
  <c r="G3249" i="2"/>
  <c r="G3250" i="2" s="1"/>
  <c r="J3249" i="2" l="1"/>
  <c r="M3249" i="2" s="1"/>
  <c r="I3249" i="2"/>
  <c r="H3249" i="2"/>
  <c r="K3249" i="2" l="1"/>
  <c r="N3249" i="2" s="1"/>
  <c r="P3249" i="2"/>
  <c r="V3249" i="2" l="1"/>
  <c r="F3250" i="2" s="1"/>
  <c r="S3249" i="2"/>
  <c r="I3250" i="2" l="1"/>
  <c r="J3250" i="2"/>
  <c r="M3250" i="2" s="1"/>
  <c r="H3250" i="2"/>
  <c r="K3250" i="2" s="1"/>
  <c r="N3250" i="2" s="1"/>
  <c r="O3250" i="2" s="1"/>
  <c r="P3250" i="2" l="1"/>
  <c r="U3250" i="2"/>
  <c r="R3250" i="2"/>
  <c r="T3250" i="2" s="1"/>
  <c r="Q3250" i="2"/>
  <c r="S3250" i="2" l="1"/>
  <c r="G3251" i="2"/>
  <c r="V3250" i="2"/>
  <c r="F3251" i="2" s="1"/>
  <c r="I3251" i="2" l="1"/>
  <c r="J3251" i="2"/>
  <c r="M3251" i="2" s="1"/>
  <c r="H3251" i="2"/>
  <c r="K3251" i="2" s="1"/>
  <c r="N3251" i="2" l="1"/>
  <c r="O3251" i="2" s="1"/>
  <c r="U3251" i="2" s="1"/>
  <c r="P3251" i="2" l="1"/>
  <c r="Q3251" i="2"/>
  <c r="R3251" i="2"/>
  <c r="T3251" i="2" s="1"/>
  <c r="S3251" i="2"/>
  <c r="G3252" i="2"/>
  <c r="V3251" i="2" l="1"/>
  <c r="F3252" i="2" s="1"/>
  <c r="I3252" i="2" s="1"/>
  <c r="H3252" i="2" l="1"/>
  <c r="K3252" i="2" s="1"/>
  <c r="J3252" i="2"/>
  <c r="M3252" i="2" s="1"/>
  <c r="N3252" i="2" l="1"/>
  <c r="O3252" i="2" s="1"/>
  <c r="U3252" i="2" l="1"/>
  <c r="R3252" i="2"/>
  <c r="T3252" i="2" s="1"/>
  <c r="Q3252" i="2"/>
  <c r="P3252" i="2"/>
  <c r="V3252" i="2" s="1"/>
  <c r="F3253" i="2" s="1"/>
  <c r="J3253" i="2" l="1"/>
  <c r="M3253" i="2" s="1"/>
  <c r="H3253" i="2"/>
  <c r="K3253" i="2" s="1"/>
  <c r="S3252" i="2"/>
  <c r="G3253" i="2"/>
  <c r="I3253" i="2" s="1"/>
  <c r="L3253" i="2" s="1"/>
  <c r="N3253" i="2" s="1"/>
  <c r="O3253" i="2" s="1"/>
  <c r="R3253" i="2"/>
  <c r="T3253" i="2" s="1"/>
  <c r="Q3253" i="2"/>
  <c r="P3253" i="2"/>
  <c r="U3253" i="2"/>
  <c r="O3254" i="2"/>
  <c r="U3254" i="2" l="1"/>
  <c r="R3254" i="2"/>
  <c r="T3254" i="2" s="1"/>
  <c r="P3254" i="2"/>
  <c r="V3253" i="2"/>
  <c r="F3254" i="2" s="1"/>
  <c r="S3253" i="2"/>
  <c r="G3254" i="2"/>
  <c r="J3254" i="2" l="1"/>
  <c r="M3254" i="2" s="1"/>
  <c r="I3254" i="2"/>
  <c r="Q3254" i="2" s="1"/>
  <c r="S3254" i="2" s="1"/>
  <c r="H3254" i="2"/>
  <c r="K3254" i="2" s="1"/>
  <c r="N3254" i="2" s="1"/>
  <c r="V3254" i="2"/>
  <c r="F3255" i="2" s="1"/>
  <c r="J3255" i="2" l="1"/>
  <c r="M3255" i="2" s="1"/>
  <c r="H3255" i="2"/>
  <c r="K3255" i="2" s="1"/>
  <c r="N3255" i="2" s="1"/>
  <c r="O3255" i="2" s="1"/>
  <c r="G3255" i="2"/>
  <c r="Q3255" i="2" l="1"/>
  <c r="P3255" i="2"/>
  <c r="O3256" i="2"/>
  <c r="R3255" i="2"/>
  <c r="T3255" i="2" s="1"/>
  <c r="U3255" i="2"/>
  <c r="I3255" i="2"/>
  <c r="Q3256" i="2" l="1"/>
  <c r="P3256" i="2"/>
  <c r="R3256" i="2"/>
  <c r="T3256" i="2" s="1"/>
  <c r="U3256" i="2"/>
  <c r="V3255" i="2"/>
  <c r="F3256" i="2" s="1"/>
  <c r="S3255" i="2"/>
  <c r="G3256" i="2"/>
  <c r="G3257" i="2" s="1"/>
  <c r="J3256" i="2" l="1"/>
  <c r="M3256" i="2" s="1"/>
  <c r="I3256" i="2"/>
  <c r="H3256" i="2"/>
  <c r="K3256" i="2" s="1"/>
  <c r="V3256" i="2"/>
  <c r="F3257" i="2" s="1"/>
  <c r="S3256" i="2"/>
  <c r="J3257" i="2" l="1"/>
  <c r="M3257" i="2" s="1"/>
  <c r="I3257" i="2"/>
  <c r="L3257" i="2" s="1"/>
  <c r="H3257" i="2"/>
  <c r="K3257" i="2" s="1"/>
  <c r="N3257" i="2" s="1"/>
  <c r="O3257" i="2" s="1"/>
  <c r="N3256" i="2"/>
  <c r="R3257" i="2" l="1"/>
  <c r="T3257" i="2" s="1"/>
  <c r="Q3257" i="2"/>
  <c r="P3257" i="2"/>
  <c r="U3257" i="2"/>
  <c r="V3257" i="2" s="1"/>
  <c r="F3258" i="2" s="1"/>
  <c r="J3258" i="2" l="1"/>
  <c r="M3258" i="2" s="1"/>
  <c r="H3258" i="2"/>
  <c r="K3258" i="2" s="1"/>
  <c r="S3257" i="2"/>
  <c r="G3258" i="2"/>
  <c r="I3258" i="2" l="1"/>
  <c r="L3258" i="2" s="1"/>
  <c r="N3258" i="2" s="1"/>
  <c r="O3258" i="2" s="1"/>
  <c r="R3258" i="2" l="1"/>
  <c r="T3258" i="2" s="1"/>
  <c r="Q3258" i="2"/>
  <c r="U3258" i="2"/>
  <c r="P3258" i="2"/>
  <c r="V3258" i="2" s="1"/>
  <c r="F3259" i="2" s="1"/>
  <c r="J3259" i="2" l="1"/>
  <c r="M3259" i="2" s="1"/>
  <c r="H3259" i="2"/>
  <c r="K3259" i="2" s="1"/>
  <c r="S3258" i="2"/>
  <c r="G3259" i="2"/>
  <c r="I3259" i="2" l="1"/>
  <c r="L3259" i="2" s="1"/>
  <c r="N3259" i="2" s="1"/>
  <c r="O3259" i="2" s="1"/>
  <c r="R3259" i="2" l="1"/>
  <c r="T3259" i="2" s="1"/>
  <c r="U3259" i="2"/>
  <c r="Q3259" i="2"/>
  <c r="P3259" i="2"/>
  <c r="V3259" i="2" s="1"/>
  <c r="F3260" i="2" s="1"/>
  <c r="J3260" i="2" l="1"/>
  <c r="M3260" i="2" s="1"/>
  <c r="H3260" i="2"/>
  <c r="K3260" i="2" s="1"/>
  <c r="S3259" i="2"/>
  <c r="G3260" i="2"/>
  <c r="I3260" i="2" l="1"/>
  <c r="L3260" i="2" s="1"/>
  <c r="N3260" i="2" s="1"/>
  <c r="O3260" i="2" s="1"/>
  <c r="R3260" i="2" l="1"/>
  <c r="T3260" i="2" s="1"/>
  <c r="Q3260" i="2"/>
  <c r="P3260" i="2"/>
  <c r="U3260" i="2"/>
  <c r="V3260" i="2" l="1"/>
  <c r="F3261" i="2" s="1"/>
  <c r="S3260" i="2"/>
  <c r="G3261" i="2"/>
  <c r="J3261" i="2" l="1"/>
  <c r="M3261" i="2" s="1"/>
  <c r="I3261" i="2"/>
  <c r="L3261" i="2" s="1"/>
  <c r="H3261" i="2"/>
  <c r="K3261" i="2" s="1"/>
  <c r="N3261" i="2" s="1"/>
  <c r="O3261" i="2" s="1"/>
  <c r="P3261" i="2" l="1"/>
  <c r="R3261" i="2"/>
  <c r="T3261" i="2" s="1"/>
  <c r="Q3261" i="2"/>
  <c r="U3261" i="2"/>
  <c r="V3261" i="2" s="1"/>
  <c r="F3262" i="2" s="1"/>
  <c r="J3262" i="2" l="1"/>
  <c r="M3262" i="2" s="1"/>
  <c r="H3262" i="2"/>
  <c r="K3262" i="2" s="1"/>
  <c r="S3261" i="2"/>
  <c r="G3262" i="2"/>
  <c r="I3262" i="2" l="1"/>
  <c r="L3262" i="2" s="1"/>
  <c r="N3262" i="2" s="1"/>
  <c r="O3262" i="2" s="1"/>
  <c r="P3262" i="2" l="1"/>
  <c r="R3262" i="2"/>
  <c r="T3262" i="2" s="1"/>
  <c r="Q3262" i="2"/>
  <c r="U3262" i="2"/>
  <c r="S3262" i="2" l="1"/>
  <c r="G3263" i="2"/>
  <c r="V3262" i="2"/>
  <c r="F3263" i="2" s="1"/>
  <c r="I3263" i="2" l="1"/>
  <c r="L3263" i="2" s="1"/>
  <c r="J3263" i="2"/>
  <c r="M3263" i="2" s="1"/>
  <c r="H3263" i="2"/>
  <c r="K3263" i="2" s="1"/>
  <c r="N3263" i="2" l="1"/>
  <c r="O3263" i="2" s="1"/>
  <c r="R3263" i="2" s="1"/>
  <c r="T3263" i="2" s="1"/>
  <c r="Q3263" i="2" l="1"/>
  <c r="S3263" i="2" s="1"/>
  <c r="U3263" i="2"/>
  <c r="P3263" i="2"/>
  <c r="G3264" i="2" l="1"/>
  <c r="V3263" i="2"/>
  <c r="F3264" i="2" s="1"/>
  <c r="I3264" i="2"/>
  <c r="L3264" i="2" s="1"/>
  <c r="H3264" i="2" l="1"/>
  <c r="K3264" i="2" s="1"/>
  <c r="N3264" i="2" s="1"/>
  <c r="O3264" i="2" s="1"/>
  <c r="J3264" i="2"/>
  <c r="M3264" i="2" s="1"/>
  <c r="R3264" i="2" l="1"/>
  <c r="T3264" i="2" s="1"/>
  <c r="Q3264" i="2"/>
  <c r="P3264" i="2"/>
  <c r="U3264" i="2"/>
  <c r="V3264" i="2" s="1"/>
  <c r="F3265" i="2" s="1"/>
  <c r="J3265" i="2" s="1"/>
  <c r="M3265" i="2" s="1"/>
  <c r="S3264" i="2"/>
  <c r="G3265" i="2"/>
  <c r="I3265" i="2" s="1"/>
  <c r="H3265" i="2" l="1"/>
  <c r="K3265" i="2" s="1"/>
  <c r="N3265" i="2" s="1"/>
  <c r="O3265" i="2" s="1"/>
  <c r="R3265" i="2" s="1"/>
  <c r="T3265" i="2" s="1"/>
  <c r="U3265" i="2" l="1"/>
  <c r="P3265" i="2"/>
  <c r="Q3265" i="2"/>
  <c r="V3265" i="2"/>
  <c r="F3266" i="2" s="1"/>
  <c r="J3266" i="2"/>
  <c r="M3266" i="2" s="1"/>
  <c r="I3266" i="2"/>
  <c r="H3266" i="2"/>
  <c r="K3266" i="2" s="1"/>
  <c r="N3266" i="2" s="1"/>
  <c r="O3266" i="2" s="1"/>
  <c r="S3265" i="2"/>
  <c r="Q3266" i="2" l="1"/>
  <c r="R3266" i="2"/>
  <c r="T3266" i="2" s="1"/>
  <c r="P3266" i="2"/>
  <c r="U3266" i="2"/>
  <c r="V3266" i="2" s="1"/>
  <c r="F3267" i="2" s="1"/>
  <c r="J3267" i="2" l="1"/>
  <c r="M3267" i="2" s="1"/>
  <c r="H3267" i="2"/>
  <c r="K3267" i="2" s="1"/>
  <c r="N3267" i="2" s="1"/>
  <c r="O3267" i="2" s="1"/>
  <c r="S3266" i="2"/>
  <c r="G3267" i="2"/>
  <c r="Q3267" i="2" l="1"/>
  <c r="G3268" i="2" s="1"/>
  <c r="P3267" i="2"/>
  <c r="R3267" i="2"/>
  <c r="T3267" i="2" s="1"/>
  <c r="U3267" i="2"/>
  <c r="I3267" i="2"/>
  <c r="V3267" i="2" l="1"/>
  <c r="F3268" i="2" s="1"/>
  <c r="S3267" i="2"/>
  <c r="J3268" i="2" l="1"/>
  <c r="M3268" i="2" s="1"/>
  <c r="I3268" i="2"/>
  <c r="H3268" i="2"/>
  <c r="K3268" i="2" s="1"/>
  <c r="N3268" i="2" s="1"/>
  <c r="O3268" i="2" s="1"/>
  <c r="R3268" i="2" l="1"/>
  <c r="T3268" i="2" s="1"/>
  <c r="Q3268" i="2"/>
  <c r="P3268" i="2"/>
  <c r="U3268" i="2"/>
  <c r="V3268" i="2" s="1"/>
  <c r="F3269" i="2" s="1"/>
  <c r="J3269" i="2" l="1"/>
  <c r="M3269" i="2" s="1"/>
  <c r="H3269" i="2"/>
  <c r="K3269" i="2" s="1"/>
  <c r="N3269" i="2" s="1"/>
  <c r="O3269" i="2" s="1"/>
  <c r="S3268" i="2"/>
  <c r="G3269" i="2"/>
  <c r="Q3269" i="2" l="1"/>
  <c r="R3269" i="2"/>
  <c r="T3269" i="2" s="1"/>
  <c r="P3269" i="2"/>
  <c r="U3269" i="2"/>
  <c r="I3269" i="2"/>
  <c r="V3269" i="2" l="1"/>
  <c r="F3270" i="2" s="1"/>
  <c r="J3270" i="2"/>
  <c r="M3270" i="2" s="1"/>
  <c r="H3270" i="2"/>
  <c r="K3270" i="2" s="1"/>
  <c r="N3270" i="2" s="1"/>
  <c r="O3270" i="2" s="1"/>
  <c r="S3269" i="2"/>
  <c r="G3270" i="2"/>
  <c r="R3270" i="2" l="1"/>
  <c r="T3270" i="2" s="1"/>
  <c r="Q3270" i="2"/>
  <c r="P3270" i="2"/>
  <c r="U3270" i="2"/>
  <c r="I3270" i="2"/>
  <c r="V3270" i="2" l="1"/>
  <c r="F3271" i="2" s="1"/>
  <c r="S3270" i="2"/>
  <c r="G3271" i="2"/>
  <c r="J3271" i="2" l="1"/>
  <c r="M3271" i="2" s="1"/>
  <c r="I3271" i="2"/>
  <c r="H3271" i="2"/>
  <c r="K3271" i="2" s="1"/>
  <c r="N3271" i="2" s="1"/>
  <c r="O3271" i="2" s="1"/>
  <c r="R3271" i="2" l="1"/>
  <c r="T3271" i="2" s="1"/>
  <c r="Q3271" i="2"/>
  <c r="P3271" i="2"/>
  <c r="U3271" i="2"/>
  <c r="V3271" i="2" s="1"/>
  <c r="F3272" i="2" s="1"/>
  <c r="J3272" i="2" l="1"/>
  <c r="M3272" i="2" s="1"/>
  <c r="H3272" i="2"/>
  <c r="K3272" i="2" s="1"/>
  <c r="N3272" i="2" s="1"/>
  <c r="O3272" i="2" s="1"/>
  <c r="S3271" i="2"/>
  <c r="G3272" i="2"/>
  <c r="R3272" i="2" l="1"/>
  <c r="T3272" i="2" s="1"/>
  <c r="Q3272" i="2"/>
  <c r="P3272" i="2"/>
  <c r="U3272" i="2"/>
  <c r="I3272" i="2"/>
  <c r="V3272" i="2" l="1"/>
  <c r="F3273" i="2" s="1"/>
  <c r="S3272" i="2"/>
  <c r="G3273" i="2"/>
  <c r="J3273" i="2" l="1"/>
  <c r="M3273" i="2" s="1"/>
  <c r="I3273" i="2"/>
  <c r="H3273" i="2"/>
  <c r="K3273" i="2" s="1"/>
  <c r="N3273" i="2" l="1"/>
  <c r="O3273" i="2" s="1"/>
  <c r="P3273" i="2" l="1"/>
  <c r="R3273" i="2"/>
  <c r="T3273" i="2" s="1"/>
  <c r="Q3273" i="2"/>
  <c r="U3273" i="2"/>
  <c r="S3273" i="2" l="1"/>
  <c r="G3274" i="2"/>
  <c r="V3273" i="2"/>
  <c r="F3274" i="2" s="1"/>
  <c r="I3274" i="2" l="1"/>
  <c r="J3274" i="2"/>
  <c r="M3274" i="2" s="1"/>
  <c r="H3274" i="2"/>
  <c r="K3274" i="2" s="1"/>
  <c r="N3274" i="2" s="1"/>
  <c r="O3274" i="2" s="1"/>
  <c r="P3274" i="2" l="1"/>
  <c r="Q3274" i="2"/>
  <c r="R3274" i="2"/>
  <c r="T3274" i="2" s="1"/>
  <c r="U3274" i="2"/>
  <c r="S3274" i="2" l="1"/>
  <c r="G3275" i="2"/>
  <c r="V3274" i="2"/>
  <c r="F3275" i="2" s="1"/>
  <c r="I3275" i="2" l="1"/>
  <c r="H3275" i="2"/>
  <c r="K3275" i="2" s="1"/>
  <c r="J3275" i="2"/>
  <c r="M3275" i="2" s="1"/>
  <c r="N3275" i="2" l="1"/>
  <c r="O3275" i="2" s="1"/>
  <c r="U3275" i="2"/>
  <c r="R3275" i="2"/>
  <c r="T3275" i="2" s="1"/>
  <c r="Q3275" i="2"/>
  <c r="P3275" i="2"/>
  <c r="V3275" i="2" s="1"/>
  <c r="F3276" i="2" s="1"/>
  <c r="O3276" i="2"/>
  <c r="Q3276" i="2" l="1"/>
  <c r="R3276" i="2"/>
  <c r="T3276" i="2" s="1"/>
  <c r="U3276" i="2"/>
  <c r="H3276" i="2"/>
  <c r="K3276" i="2" s="1"/>
  <c r="J3276" i="2"/>
  <c r="M3276" i="2" s="1"/>
  <c r="S3275" i="2"/>
  <c r="G3276" i="2"/>
  <c r="G3277" i="2" s="1"/>
  <c r="N3276" i="2" l="1"/>
  <c r="I3276" i="2"/>
  <c r="P3276" i="2"/>
  <c r="V3276" i="2" s="1"/>
  <c r="F3277" i="2" s="1"/>
  <c r="S3276" i="2"/>
  <c r="I3277" i="2" l="1"/>
  <c r="J3277" i="2"/>
  <c r="M3277" i="2" s="1"/>
  <c r="H3277" i="2"/>
  <c r="K3277" i="2" s="1"/>
  <c r="N3277" i="2" s="1"/>
  <c r="O3277" i="2" s="1"/>
  <c r="R3277" i="2" l="1"/>
  <c r="T3277" i="2" s="1"/>
  <c r="Q3277" i="2"/>
  <c r="P3277" i="2"/>
  <c r="O3278" i="2"/>
  <c r="Q3278" i="2" l="1"/>
  <c r="P3278" i="2"/>
  <c r="S3277" i="2"/>
  <c r="G3278" i="2"/>
  <c r="G3279" i="2" s="1"/>
  <c r="U3277" i="2"/>
  <c r="V3277" i="2" s="1"/>
  <c r="F3278" i="2" s="1"/>
  <c r="J3278" i="2" l="1"/>
  <c r="I3278" i="2"/>
  <c r="H3278" i="2"/>
  <c r="K3278" i="2" s="1"/>
  <c r="S3278" i="2"/>
  <c r="M3278" i="2" l="1"/>
  <c r="N3278" i="2" s="1"/>
  <c r="R3278" i="2"/>
  <c r="T3278" i="2" l="1"/>
  <c r="U3278" i="2"/>
  <c r="V3278" i="2" s="1"/>
  <c r="F3279" i="2" s="1"/>
  <c r="J3279" i="2" l="1"/>
  <c r="M3279" i="2" s="1"/>
  <c r="I3279" i="2"/>
  <c r="H3279" i="2"/>
  <c r="K3279" i="2" s="1"/>
  <c r="N3279" i="2" s="1"/>
  <c r="O3279" i="2" s="1"/>
  <c r="Q3279" i="2" l="1"/>
  <c r="P3279" i="2"/>
  <c r="U3279" i="2"/>
  <c r="R3279" i="2"/>
  <c r="T3279" i="2" s="1"/>
  <c r="V3279" i="2" l="1"/>
  <c r="F3280" i="2" s="1"/>
  <c r="S3279" i="2"/>
  <c r="G3280" i="2"/>
  <c r="J3280" i="2" l="1"/>
  <c r="M3280" i="2" s="1"/>
  <c r="I3280" i="2"/>
  <c r="L3280" i="2" s="1"/>
  <c r="H3280" i="2"/>
  <c r="K3280" i="2" l="1"/>
  <c r="N3280" i="2" s="1"/>
  <c r="O3280" i="2" s="1"/>
  <c r="P3280" i="2"/>
  <c r="U3280" i="2" l="1"/>
  <c r="R3280" i="2"/>
  <c r="T3280" i="2" s="1"/>
  <c r="Q3280" i="2"/>
  <c r="G3281" i="2" s="1"/>
  <c r="V3280" i="2" l="1"/>
  <c r="F3281" i="2" s="1"/>
  <c r="J3281" i="2" s="1"/>
  <c r="M3281" i="2" s="1"/>
  <c r="S3280" i="2"/>
  <c r="H3281" i="2" l="1"/>
  <c r="K3281" i="2" s="1"/>
  <c r="I3281" i="2"/>
  <c r="L3281" i="2" s="1"/>
  <c r="N3281" i="2" l="1"/>
  <c r="O3281" i="2" s="1"/>
  <c r="Q3281" i="2" l="1"/>
  <c r="U3281" i="2"/>
  <c r="R3281" i="2"/>
  <c r="T3281" i="2" s="1"/>
  <c r="P3281" i="2"/>
  <c r="V3281" i="2" s="1"/>
  <c r="F3282" i="2" s="1"/>
  <c r="H3282" i="2" l="1"/>
  <c r="K3282" i="2" s="1"/>
  <c r="J3282" i="2"/>
  <c r="M3282" i="2" s="1"/>
  <c r="S3281" i="2"/>
  <c r="G3282" i="2"/>
  <c r="I3282" i="2" l="1"/>
  <c r="L3282" i="2" s="1"/>
  <c r="N3282" i="2" s="1"/>
  <c r="O3282" i="2" s="1"/>
  <c r="R3282" i="2" l="1"/>
  <c r="T3282" i="2" s="1"/>
  <c r="P3282" i="2"/>
  <c r="U3282" i="2"/>
  <c r="Q3282" i="2"/>
  <c r="S3282" i="2" l="1"/>
  <c r="G3283" i="2"/>
  <c r="V3282" i="2"/>
  <c r="F3283" i="2" s="1"/>
  <c r="J3283" i="2" l="1"/>
  <c r="M3283" i="2" s="1"/>
  <c r="I3283" i="2"/>
  <c r="L3283" i="2" s="1"/>
  <c r="H3283" i="2"/>
  <c r="K3283" i="2" s="1"/>
  <c r="N3283" i="2" s="1"/>
  <c r="O3283" i="2" s="1"/>
  <c r="U3283" i="2" l="1"/>
  <c r="R3283" i="2"/>
  <c r="T3283" i="2" s="1"/>
  <c r="Q3283" i="2"/>
  <c r="P3283" i="2"/>
  <c r="V3283" i="2" s="1"/>
  <c r="F3284" i="2" s="1"/>
  <c r="J3284" i="2" l="1"/>
  <c r="M3284" i="2" s="1"/>
  <c r="H3284" i="2"/>
  <c r="K3284" i="2" s="1"/>
  <c r="I3284" i="2"/>
  <c r="L3284" i="2" s="1"/>
  <c r="N3284" i="2" s="1"/>
  <c r="O3284" i="2" s="1"/>
  <c r="S3283" i="2"/>
  <c r="G3284" i="2"/>
  <c r="G3285" i="2" l="1"/>
  <c r="P3284" i="2"/>
  <c r="R3284" i="2"/>
  <c r="T3284" i="2" s="1"/>
  <c r="U3284" i="2"/>
  <c r="Q3284" i="2"/>
  <c r="S3284" i="2" s="1"/>
  <c r="V3284" i="2" l="1"/>
  <c r="F3285" i="2" s="1"/>
  <c r="J3285" i="2" l="1"/>
  <c r="M3285" i="2" s="1"/>
  <c r="I3285" i="2"/>
  <c r="L3285" i="2" s="1"/>
  <c r="H3285" i="2"/>
  <c r="K3285" i="2" s="1"/>
  <c r="N3285" i="2" s="1"/>
  <c r="O3285" i="2" s="1"/>
  <c r="U3285" i="2" l="1"/>
  <c r="P3285" i="2"/>
  <c r="R3285" i="2"/>
  <c r="T3285" i="2" s="1"/>
  <c r="Q3285" i="2"/>
  <c r="S3285" i="2" l="1"/>
  <c r="G3286" i="2"/>
  <c r="V3285" i="2"/>
  <c r="F3286" i="2" s="1"/>
  <c r="J3286" i="2" l="1"/>
  <c r="M3286" i="2" s="1"/>
  <c r="H3286" i="2"/>
  <c r="K3286" i="2" s="1"/>
  <c r="I3286" i="2"/>
  <c r="L3286" i="2" s="1"/>
  <c r="N3286" i="2" s="1"/>
  <c r="O3286" i="2" s="1"/>
  <c r="R3286" i="2" l="1"/>
  <c r="T3286" i="2" s="1"/>
  <c r="P3286" i="2"/>
  <c r="Q3286" i="2"/>
  <c r="U3286" i="2"/>
  <c r="V3286" i="2" s="1"/>
  <c r="F3287" i="2" s="1"/>
  <c r="J3287" i="2" l="1"/>
  <c r="M3287" i="2" s="1"/>
  <c r="H3287" i="2"/>
  <c r="K3287" i="2" s="1"/>
  <c r="S3286" i="2"/>
  <c r="G3287" i="2"/>
  <c r="I3287" i="2" l="1"/>
  <c r="L3287" i="2" s="1"/>
  <c r="N3287" i="2" s="1"/>
  <c r="O3287" i="2" s="1"/>
  <c r="R3287" i="2" l="1"/>
  <c r="T3287" i="2" s="1"/>
  <c r="Q3287" i="2"/>
  <c r="P3287" i="2"/>
  <c r="U3287" i="2"/>
  <c r="V3287" i="2" s="1"/>
  <c r="F3288" i="2" s="1"/>
  <c r="J3288" i="2" l="1"/>
  <c r="M3288" i="2" s="1"/>
  <c r="H3288" i="2"/>
  <c r="K3288" i="2" s="1"/>
  <c r="N3288" i="2" s="1"/>
  <c r="O3288" i="2" s="1"/>
  <c r="S3287" i="2"/>
  <c r="G3288" i="2"/>
  <c r="R3288" i="2" l="1"/>
  <c r="T3288" i="2" s="1"/>
  <c r="Q3288" i="2"/>
  <c r="P3288" i="2"/>
  <c r="U3288" i="2"/>
  <c r="V3288" i="2" s="1"/>
  <c r="F3289" i="2" s="1"/>
  <c r="I3288" i="2"/>
  <c r="J3289" i="2" l="1"/>
  <c r="M3289" i="2" s="1"/>
  <c r="H3289" i="2"/>
  <c r="K3289" i="2" s="1"/>
  <c r="N3289" i="2" s="1"/>
  <c r="O3289" i="2" s="1"/>
  <c r="S3288" i="2"/>
  <c r="G3289" i="2"/>
  <c r="I3289" i="2" s="1"/>
  <c r="R3289" i="2" l="1"/>
  <c r="T3289" i="2" s="1"/>
  <c r="Q3289" i="2"/>
  <c r="P3289" i="2"/>
  <c r="U3289" i="2"/>
  <c r="V3289" i="2" l="1"/>
  <c r="F3290" i="2" s="1"/>
  <c r="S3289" i="2"/>
  <c r="J3290" i="2" l="1"/>
  <c r="M3290" i="2" s="1"/>
  <c r="I3290" i="2"/>
  <c r="H3290" i="2"/>
  <c r="K3290" i="2" s="1"/>
  <c r="N3290" i="2" s="1"/>
  <c r="O3290" i="2" s="1"/>
  <c r="Q3290" i="2" l="1"/>
  <c r="P3290" i="2"/>
  <c r="R3290" i="2"/>
  <c r="T3290" i="2" s="1"/>
  <c r="U3290" i="2"/>
  <c r="V3290" i="2" s="1"/>
  <c r="F3291" i="2" s="1"/>
  <c r="J3291" i="2" l="1"/>
  <c r="M3291" i="2" s="1"/>
  <c r="H3291" i="2"/>
  <c r="K3291" i="2" s="1"/>
  <c r="N3291" i="2" s="1"/>
  <c r="O3291" i="2" s="1"/>
  <c r="G3291" i="2"/>
  <c r="I3291" i="2" s="1"/>
  <c r="S3290" i="2"/>
  <c r="Q3291" i="2" l="1"/>
  <c r="P3291" i="2"/>
  <c r="V3291" i="2" s="1"/>
  <c r="F3292" i="2" s="1"/>
  <c r="J3292" i="2" s="1"/>
  <c r="M3292" i="2" s="1"/>
  <c r="R3291" i="2"/>
  <c r="T3291" i="2" s="1"/>
  <c r="U3291" i="2"/>
  <c r="H3292" i="2" l="1"/>
  <c r="K3292" i="2" s="1"/>
  <c r="N3292" i="2" s="1"/>
  <c r="O3292" i="2" s="1"/>
  <c r="R3292" i="2" s="1"/>
  <c r="T3292" i="2" s="1"/>
  <c r="S3291" i="2"/>
  <c r="G3292" i="2"/>
  <c r="I3292" i="2" s="1"/>
  <c r="P3292" i="2" l="1"/>
  <c r="Q3292" i="2"/>
  <c r="S3292" i="2"/>
  <c r="G3293" i="2"/>
  <c r="U3292" i="2"/>
  <c r="V3292" i="2" s="1"/>
  <c r="F3293" i="2" s="1"/>
  <c r="J3293" i="2" l="1"/>
  <c r="M3293" i="2" s="1"/>
  <c r="I3293" i="2"/>
  <c r="H3293" i="2"/>
  <c r="K3293" i="2" s="1"/>
  <c r="N3293" i="2" s="1"/>
  <c r="O3293" i="2" s="1"/>
  <c r="R3293" i="2" l="1"/>
  <c r="T3293" i="2" s="1"/>
  <c r="Q3293" i="2"/>
  <c r="P3293" i="2"/>
  <c r="S3293" i="2" l="1"/>
  <c r="G3294" i="2"/>
  <c r="U3293" i="2"/>
  <c r="V3293" i="2" s="1"/>
  <c r="F3294" i="2" s="1"/>
  <c r="J3294" i="2" l="1"/>
  <c r="M3294" i="2" s="1"/>
  <c r="I3294" i="2"/>
  <c r="H3294" i="2"/>
  <c r="K3294" i="2" s="1"/>
  <c r="N3294" i="2" s="1"/>
  <c r="O3294" i="2" s="1"/>
  <c r="R3294" i="2" l="1"/>
  <c r="T3294" i="2" s="1"/>
  <c r="Q3294" i="2"/>
  <c r="P3294" i="2"/>
  <c r="U3294" i="2"/>
  <c r="V3294" i="2" l="1"/>
  <c r="F3295" i="2" s="1"/>
  <c r="S3294" i="2"/>
  <c r="G3295" i="2"/>
  <c r="J3295" i="2" l="1"/>
  <c r="M3295" i="2" s="1"/>
  <c r="I3295" i="2"/>
  <c r="H3295" i="2"/>
  <c r="K3295" i="2" s="1"/>
  <c r="N3295" i="2" s="1"/>
  <c r="O3295" i="2" s="1"/>
  <c r="R3295" i="2" l="1"/>
  <c r="T3295" i="2" s="1"/>
  <c r="Q3295" i="2"/>
  <c r="P3295" i="2"/>
  <c r="S3295" i="2" l="1"/>
  <c r="G3296" i="2"/>
  <c r="U3295" i="2"/>
  <c r="V3295" i="2" s="1"/>
  <c r="F3296" i="2" s="1"/>
  <c r="J3296" i="2" l="1"/>
  <c r="M3296" i="2" s="1"/>
  <c r="I3296" i="2"/>
  <c r="H3296" i="2"/>
  <c r="K3296" i="2" s="1"/>
  <c r="N3296" i="2" s="1"/>
  <c r="O3296" i="2" s="1"/>
  <c r="R3296" i="2" l="1"/>
  <c r="T3296" i="2" s="1"/>
  <c r="Q3296" i="2"/>
  <c r="P3296" i="2"/>
  <c r="U3296" i="2"/>
  <c r="V3296" i="2" l="1"/>
  <c r="F3297" i="2" s="1"/>
  <c r="S3296" i="2"/>
  <c r="G3297" i="2"/>
  <c r="J3297" i="2" l="1"/>
  <c r="M3297" i="2" s="1"/>
  <c r="I3297" i="2"/>
  <c r="H3297" i="2"/>
  <c r="K3297" i="2" s="1"/>
  <c r="N3297" i="2" l="1"/>
  <c r="O3297" i="2" s="1"/>
  <c r="P3297" i="2"/>
  <c r="R3297" i="2"/>
  <c r="T3297" i="2" s="1"/>
  <c r="Q3297" i="2"/>
  <c r="S3297" i="2" l="1"/>
  <c r="G3298" i="2"/>
  <c r="U3297" i="2"/>
  <c r="V3297" i="2" s="1"/>
  <c r="F3298" i="2" s="1"/>
  <c r="I3298" i="2" l="1"/>
  <c r="J3298" i="2"/>
  <c r="M3298" i="2" s="1"/>
  <c r="H3298" i="2"/>
  <c r="K3298" i="2" s="1"/>
  <c r="N3298" i="2" s="1"/>
  <c r="O3298" i="2" s="1"/>
  <c r="P3298" i="2" l="1"/>
  <c r="Q3298" i="2"/>
  <c r="R3298" i="2"/>
  <c r="T3298" i="2" s="1"/>
  <c r="S3298" i="2" l="1"/>
  <c r="G3299" i="2"/>
  <c r="U3298" i="2"/>
  <c r="V3298" i="2"/>
  <c r="F3299" i="2" s="1"/>
  <c r="I3299" i="2" l="1"/>
  <c r="J3299" i="2"/>
  <c r="M3299" i="2" s="1"/>
  <c r="H3299" i="2"/>
  <c r="K3299" i="2" s="1"/>
  <c r="N3299" i="2" s="1"/>
  <c r="O3299" i="2" s="1"/>
  <c r="U3299" i="2" l="1"/>
  <c r="R3299" i="2"/>
  <c r="T3299" i="2" s="1"/>
  <c r="Q3299" i="2"/>
  <c r="P3299" i="2"/>
  <c r="V3299" i="2" s="1"/>
  <c r="F3300" i="2" s="1"/>
  <c r="O3300" i="2"/>
  <c r="U3300" i="2" l="1"/>
  <c r="R3300" i="2"/>
  <c r="T3300" i="2" s="1"/>
  <c r="Q3300" i="2"/>
  <c r="J3300" i="2"/>
  <c r="M3300" i="2" s="1"/>
  <c r="H3300" i="2"/>
  <c r="K3300" i="2" s="1"/>
  <c r="N3300" i="2" s="1"/>
  <c r="S3299" i="2"/>
  <c r="G3300" i="2"/>
  <c r="G3301" i="2" s="1"/>
  <c r="I3300" i="2" l="1"/>
  <c r="P3300" i="2"/>
  <c r="V3300" i="2" s="1"/>
  <c r="F3301" i="2" s="1"/>
  <c r="I3301" i="2" l="1"/>
  <c r="J3301" i="2"/>
  <c r="M3301" i="2" s="1"/>
  <c r="H3301" i="2"/>
  <c r="K3301" i="2" s="1"/>
  <c r="N3301" i="2" s="1"/>
  <c r="O3301" i="2" s="1"/>
  <c r="S3300" i="2"/>
  <c r="R3301" i="2" l="1"/>
  <c r="T3301" i="2" s="1"/>
  <c r="Q3301" i="2"/>
  <c r="P3301" i="2"/>
  <c r="U3301" i="2"/>
  <c r="V3301" i="2" l="1"/>
  <c r="F3302" i="2" s="1"/>
  <c r="S3301" i="2"/>
  <c r="G3302" i="2"/>
  <c r="J3302" i="2" l="1"/>
  <c r="M3302" i="2" s="1"/>
  <c r="I3302" i="2"/>
  <c r="H3302" i="2"/>
  <c r="K3302" i="2" s="1"/>
  <c r="N3302" i="2" s="1"/>
  <c r="O3302" i="2" s="1"/>
  <c r="U3302" i="2" l="1"/>
  <c r="Q3302" i="2"/>
  <c r="R3302" i="2"/>
  <c r="T3302" i="2" s="1"/>
  <c r="P3302" i="2"/>
  <c r="V3302" i="2" s="1"/>
  <c r="F3303" i="2" s="1"/>
  <c r="J3303" i="2" l="1"/>
  <c r="M3303" i="2" s="1"/>
  <c r="H3303" i="2"/>
  <c r="K3303" i="2" s="1"/>
  <c r="N3303" i="2" s="1"/>
  <c r="O3303" i="2" s="1"/>
  <c r="S3302" i="2"/>
  <c r="G3303" i="2"/>
  <c r="Q3303" i="2"/>
  <c r="P3303" i="2"/>
  <c r="U3303" i="2"/>
  <c r="R3303" i="2"/>
  <c r="T3303" i="2" s="1"/>
  <c r="V3303" i="2" l="1"/>
  <c r="F3304" i="2" s="1"/>
  <c r="J3304" i="2"/>
  <c r="M3304" i="2" s="1"/>
  <c r="H3304" i="2"/>
  <c r="K3304" i="2" s="1"/>
  <c r="S3303" i="2"/>
  <c r="G3304" i="2"/>
  <c r="I3303" i="2"/>
  <c r="I3304" i="2" l="1"/>
  <c r="L3304" i="2" s="1"/>
  <c r="N3304" i="2" s="1"/>
  <c r="O3304" i="2" s="1"/>
  <c r="O3305" i="2" l="1"/>
  <c r="U3304" i="2"/>
  <c r="R3304" i="2"/>
  <c r="T3304" i="2" s="1"/>
  <c r="Q3304" i="2"/>
  <c r="P3304" i="2"/>
  <c r="V3304" i="2" s="1"/>
  <c r="F3305" i="2" s="1"/>
  <c r="J3305" i="2" l="1"/>
  <c r="M3305" i="2" s="1"/>
  <c r="H3305" i="2"/>
  <c r="K3305" i="2" s="1"/>
  <c r="S3304" i="2"/>
  <c r="G3305" i="2"/>
  <c r="P3305" i="2"/>
  <c r="U3305" i="2"/>
  <c r="R3305" i="2"/>
  <c r="T3305" i="2" s="1"/>
  <c r="I3305" i="2" l="1"/>
  <c r="L3305" i="2" l="1"/>
  <c r="N3305" i="2" s="1"/>
  <c r="Q3305" i="2"/>
  <c r="S3305" i="2" l="1"/>
  <c r="V3305" i="2"/>
  <c r="F3306" i="2" s="1"/>
  <c r="G3306" i="2"/>
  <c r="J3306" i="2" l="1"/>
  <c r="M3306" i="2" s="1"/>
  <c r="I3306" i="2"/>
  <c r="L3306" i="2" s="1"/>
  <c r="H3306" i="2"/>
  <c r="K3306" i="2" s="1"/>
  <c r="N3306" i="2" s="1"/>
  <c r="O3306" i="2" s="1"/>
  <c r="R3306" i="2" l="1"/>
  <c r="T3306" i="2" s="1"/>
  <c r="Q3306" i="2"/>
  <c r="P3306" i="2"/>
  <c r="O3307" i="2"/>
  <c r="U3306" i="2"/>
  <c r="Q3307" i="2" l="1"/>
  <c r="P3307" i="2"/>
  <c r="V3306" i="2"/>
  <c r="F3307" i="2" s="1"/>
  <c r="S3306" i="2"/>
  <c r="G3307" i="2"/>
  <c r="G3308" i="2" s="1"/>
  <c r="J3307" i="2" l="1"/>
  <c r="I3307" i="2"/>
  <c r="L3307" i="2" s="1"/>
  <c r="H3307" i="2"/>
  <c r="K3307" i="2" s="1"/>
  <c r="S3307" i="2"/>
  <c r="M3307" i="2" l="1"/>
  <c r="N3307" i="2" s="1"/>
  <c r="R3307" i="2"/>
  <c r="T3307" i="2" l="1"/>
  <c r="U3307" i="2"/>
  <c r="V3307" i="2" s="1"/>
  <c r="F3308" i="2" s="1"/>
  <c r="J3308" i="2" l="1"/>
  <c r="M3308" i="2" s="1"/>
  <c r="I3308" i="2"/>
  <c r="L3308" i="2" s="1"/>
  <c r="H3308" i="2"/>
  <c r="K3308" i="2" s="1"/>
  <c r="N3308" i="2" s="1"/>
  <c r="O3308" i="2" s="1"/>
  <c r="R3308" i="2" l="1"/>
  <c r="T3308" i="2" s="1"/>
  <c r="Q3308" i="2"/>
  <c r="P3308" i="2"/>
  <c r="U3308" i="2"/>
  <c r="V3308" i="2" l="1"/>
  <c r="F3309" i="2" s="1"/>
  <c r="S3308" i="2"/>
  <c r="G3309" i="2"/>
  <c r="J3309" i="2" l="1"/>
  <c r="M3309" i="2" s="1"/>
  <c r="I3309" i="2"/>
  <c r="L3309" i="2" s="1"/>
  <c r="H3309" i="2"/>
  <c r="K3309" i="2" s="1"/>
  <c r="N3309" i="2" s="1"/>
  <c r="O3309" i="2" s="1"/>
  <c r="R3309" i="2" l="1"/>
  <c r="T3309" i="2" s="1"/>
  <c r="P3309" i="2"/>
  <c r="Q3309" i="2"/>
  <c r="S3309" i="2" l="1"/>
  <c r="G3310" i="2"/>
  <c r="U3309" i="2"/>
  <c r="V3309" i="2" s="1"/>
  <c r="F3310" i="2" s="1"/>
  <c r="I3310" i="2" l="1"/>
  <c r="L3310" i="2" s="1"/>
  <c r="J3310" i="2"/>
  <c r="M3310" i="2" s="1"/>
  <c r="H3310" i="2"/>
  <c r="K3310" i="2" s="1"/>
  <c r="N3310" i="2" s="1"/>
  <c r="O3310" i="2" s="1"/>
  <c r="P3310" i="2" l="1"/>
  <c r="R3310" i="2"/>
  <c r="T3310" i="2" s="1"/>
  <c r="Q3310" i="2"/>
  <c r="S3310" i="2" l="1"/>
  <c r="G3311" i="2"/>
  <c r="U3310" i="2"/>
  <c r="V3310" i="2"/>
  <c r="F3311" i="2" s="1"/>
  <c r="I3311" i="2" l="1"/>
  <c r="L3311" i="2" s="1"/>
  <c r="J3311" i="2"/>
  <c r="M3311" i="2" s="1"/>
  <c r="H3311" i="2"/>
  <c r="K3311" i="2" s="1"/>
  <c r="N3311" i="2" s="1"/>
  <c r="O3311" i="2" s="1"/>
  <c r="R3311" i="2" l="1"/>
  <c r="T3311" i="2" s="1"/>
  <c r="Q3311" i="2"/>
  <c r="P3311" i="2"/>
  <c r="S3311" i="2" l="1"/>
  <c r="G3312" i="2"/>
  <c r="U3311" i="2"/>
  <c r="V3311" i="2" s="1"/>
  <c r="F3312" i="2" s="1"/>
  <c r="J3312" i="2" l="1"/>
  <c r="M3312" i="2" s="1"/>
  <c r="I3312" i="2"/>
  <c r="L3312" i="2" s="1"/>
  <c r="H3312" i="2"/>
  <c r="K3312" i="2" s="1"/>
  <c r="N3312" i="2" l="1"/>
  <c r="O3312" i="2" s="1"/>
  <c r="P3312" i="2" s="1"/>
  <c r="R3312" i="2" l="1"/>
  <c r="T3312" i="2" s="1"/>
  <c r="Q3312" i="2"/>
  <c r="S3312" i="2"/>
  <c r="G3313" i="2"/>
  <c r="U3312" i="2"/>
  <c r="V3312" i="2" s="1"/>
  <c r="F3313" i="2" s="1"/>
  <c r="I3313" i="2" l="1"/>
  <c r="L3313" i="2" s="1"/>
  <c r="J3313" i="2"/>
  <c r="M3313" i="2" s="1"/>
  <c r="H3313" i="2"/>
  <c r="K3313" i="2" s="1"/>
  <c r="N3313" i="2" l="1"/>
  <c r="O3313" i="2" s="1"/>
  <c r="R3313" i="2" s="1"/>
  <c r="T3313" i="2" s="1"/>
  <c r="Q3313" i="2" l="1"/>
  <c r="U3313" i="2"/>
  <c r="P3313" i="2"/>
  <c r="V3313" i="2" s="1"/>
  <c r="F3314" i="2" s="1"/>
  <c r="S3313" i="2" l="1"/>
  <c r="J3314" i="2"/>
  <c r="M3314" i="2" s="1"/>
  <c r="I3314" i="2"/>
  <c r="H3314" i="2"/>
  <c r="K3314" i="2" s="1"/>
  <c r="N3314" i="2" s="1"/>
  <c r="O3314" i="2" s="1"/>
  <c r="Q3314" i="2" l="1"/>
  <c r="R3314" i="2"/>
  <c r="T3314" i="2" s="1"/>
  <c r="P3314" i="2"/>
  <c r="U3314" i="2" l="1"/>
  <c r="V3314" i="2" s="1"/>
  <c r="F3315" i="2" s="1"/>
  <c r="S3314" i="2"/>
  <c r="G3315" i="2"/>
  <c r="J3315" i="2" l="1"/>
  <c r="M3315" i="2" s="1"/>
  <c r="I3315" i="2"/>
  <c r="H3315" i="2"/>
  <c r="K3315" i="2" s="1"/>
  <c r="N3315" i="2" s="1"/>
  <c r="O3315" i="2" s="1"/>
  <c r="Q3315" i="2" l="1"/>
  <c r="P3315" i="2"/>
  <c r="R3315" i="2"/>
  <c r="T3315" i="2" s="1"/>
  <c r="U3315" i="2" l="1"/>
  <c r="V3315" i="2" s="1"/>
  <c r="F3316" i="2" s="1"/>
  <c r="S3315" i="2"/>
  <c r="G3316" i="2"/>
  <c r="J3316" i="2" l="1"/>
  <c r="M3316" i="2" s="1"/>
  <c r="I3316" i="2"/>
  <c r="H3316" i="2"/>
  <c r="K3316" i="2" s="1"/>
  <c r="N3316" i="2" s="1"/>
  <c r="O3316" i="2" s="1"/>
  <c r="R3316" i="2" l="1"/>
  <c r="T3316" i="2" s="1"/>
  <c r="Q3316" i="2"/>
  <c r="P3316" i="2"/>
  <c r="S3316" i="2" l="1"/>
  <c r="G3317" i="2"/>
  <c r="U3316" i="2"/>
  <c r="V3316" i="2"/>
  <c r="F3317" i="2" s="1"/>
  <c r="J3317" i="2" l="1"/>
  <c r="M3317" i="2" s="1"/>
  <c r="I3317" i="2"/>
  <c r="H3317" i="2"/>
  <c r="K3317" i="2" s="1"/>
  <c r="N3317" i="2" s="1"/>
  <c r="O3317" i="2" s="1"/>
  <c r="Q3317" i="2" l="1"/>
  <c r="P3317" i="2"/>
  <c r="R3317" i="2"/>
  <c r="T3317" i="2" s="1"/>
  <c r="U3317" i="2" l="1"/>
  <c r="V3317" i="2" s="1"/>
  <c r="F3318" i="2" s="1"/>
  <c r="S3317" i="2"/>
  <c r="G3318" i="2"/>
  <c r="J3318" i="2" l="1"/>
  <c r="M3318" i="2" s="1"/>
  <c r="I3318" i="2"/>
  <c r="H3318" i="2"/>
  <c r="K3318" i="2" s="1"/>
  <c r="N3318" i="2" s="1"/>
  <c r="O3318" i="2" s="1"/>
  <c r="R3318" i="2" l="1"/>
  <c r="T3318" i="2" s="1"/>
  <c r="Q3318" i="2"/>
  <c r="P3318" i="2"/>
  <c r="U3318" i="2"/>
  <c r="V3318" i="2" l="1"/>
  <c r="F3319" i="2" s="1"/>
  <c r="S3318" i="2"/>
  <c r="G3319" i="2"/>
  <c r="J3319" i="2" l="1"/>
  <c r="M3319" i="2" s="1"/>
  <c r="I3319" i="2"/>
  <c r="H3319" i="2"/>
  <c r="K3319" i="2" s="1"/>
  <c r="N3319" i="2" s="1"/>
  <c r="O3319" i="2" s="1"/>
  <c r="R3319" i="2" l="1"/>
  <c r="T3319" i="2" s="1"/>
  <c r="Q3319" i="2"/>
  <c r="P3319" i="2"/>
  <c r="S3319" i="2" l="1"/>
  <c r="G3320" i="2"/>
  <c r="U3319" i="2"/>
  <c r="V3319" i="2" s="1"/>
  <c r="F3320" i="2" s="1"/>
  <c r="J3320" i="2" l="1"/>
  <c r="M3320" i="2" s="1"/>
  <c r="I3320" i="2"/>
  <c r="H3320" i="2"/>
  <c r="K3320" i="2" s="1"/>
  <c r="N3320" i="2" s="1"/>
  <c r="O3320" i="2" s="1"/>
  <c r="R3320" i="2" l="1"/>
  <c r="T3320" i="2" s="1"/>
  <c r="Q3320" i="2"/>
  <c r="P3320" i="2"/>
  <c r="U3320" i="2"/>
  <c r="V3320" i="2" l="1"/>
  <c r="F3321" i="2" s="1"/>
  <c r="S3320" i="2"/>
  <c r="G3321" i="2"/>
  <c r="J3321" i="2" l="1"/>
  <c r="M3321" i="2" s="1"/>
  <c r="I3321" i="2"/>
  <c r="H3321" i="2"/>
  <c r="K3321" i="2" s="1"/>
  <c r="N3321" i="2" s="1"/>
  <c r="O3321" i="2" s="1"/>
  <c r="R3321" i="2" l="1"/>
  <c r="T3321" i="2" s="1"/>
  <c r="P3321" i="2"/>
  <c r="Q3321" i="2"/>
  <c r="U3321" i="2" l="1"/>
  <c r="S3321" i="2"/>
  <c r="G3322" i="2"/>
  <c r="V3321" i="2"/>
  <c r="F3322" i="2" s="1"/>
  <c r="I3322" i="2" l="1"/>
  <c r="J3322" i="2"/>
  <c r="M3322" i="2" s="1"/>
  <c r="H3322" i="2"/>
  <c r="K3322" i="2" s="1"/>
  <c r="N3322" i="2" s="1"/>
  <c r="O3322" i="2" s="1"/>
  <c r="P3322" i="2" l="1"/>
  <c r="R3322" i="2"/>
  <c r="T3322" i="2" s="1"/>
  <c r="Q3322" i="2"/>
  <c r="S3322" i="2" l="1"/>
  <c r="G3323" i="2"/>
  <c r="U3322" i="2"/>
  <c r="V3322" i="2" s="1"/>
  <c r="F3323" i="2" s="1"/>
  <c r="I3323" i="2" l="1"/>
  <c r="J3323" i="2"/>
  <c r="M3323" i="2" s="1"/>
  <c r="H3323" i="2"/>
  <c r="K3323" i="2" s="1"/>
  <c r="N3323" i="2" l="1"/>
  <c r="O3323" i="2" s="1"/>
  <c r="R3323" i="2" l="1"/>
  <c r="T3323" i="2" s="1"/>
  <c r="Q3323" i="2"/>
  <c r="P3323" i="2"/>
  <c r="U3323" i="2" l="1"/>
  <c r="V3323" i="2"/>
  <c r="F3324" i="2" s="1"/>
  <c r="S3323" i="2"/>
  <c r="G3324" i="2"/>
  <c r="J3324" i="2" l="1"/>
  <c r="M3324" i="2" s="1"/>
  <c r="I3324" i="2"/>
  <c r="H3324" i="2"/>
  <c r="K3324" i="2" s="1"/>
  <c r="N3324" i="2" s="1"/>
  <c r="O3324" i="2" s="1"/>
  <c r="P3324" i="2" l="1"/>
  <c r="R3324" i="2"/>
  <c r="T3324" i="2" s="1"/>
  <c r="Q3324" i="2"/>
  <c r="U3324" i="2" l="1"/>
  <c r="V3324" i="2" s="1"/>
  <c r="F3325" i="2" s="1"/>
  <c r="S3324" i="2"/>
  <c r="G3325" i="2"/>
  <c r="I3325" i="2" l="1"/>
  <c r="J3325" i="2"/>
  <c r="M3325" i="2" s="1"/>
  <c r="H3325" i="2"/>
  <c r="K3325" i="2" s="1"/>
  <c r="N3325" i="2" l="1"/>
  <c r="O3325" i="2" s="1"/>
  <c r="R3325" i="2" l="1"/>
  <c r="T3325" i="2" s="1"/>
  <c r="Q3325" i="2"/>
  <c r="P3325" i="2"/>
  <c r="U3325" i="2"/>
  <c r="V3325" i="2" l="1"/>
  <c r="F3326" i="2" s="1"/>
  <c r="S3325" i="2"/>
  <c r="G3326" i="2"/>
  <c r="J3326" i="2" l="1"/>
  <c r="M3326" i="2" s="1"/>
  <c r="I3326" i="2"/>
  <c r="H3326" i="2"/>
  <c r="K3326" i="2" s="1"/>
  <c r="N3326" i="2" s="1"/>
  <c r="O3326" i="2" s="1"/>
  <c r="R3326" i="2" l="1"/>
  <c r="T3326" i="2" s="1"/>
  <c r="Q3326" i="2"/>
  <c r="P3326" i="2"/>
  <c r="S3326" i="2" l="1"/>
  <c r="G3327" i="2"/>
  <c r="U3326" i="2"/>
  <c r="V3326" i="2" s="1"/>
  <c r="F3327" i="2" s="1"/>
  <c r="J3327" i="2" l="1"/>
  <c r="M3327" i="2" s="1"/>
  <c r="I3327" i="2"/>
  <c r="H3327" i="2"/>
  <c r="K3327" i="2" s="1"/>
  <c r="N3327" i="2" l="1"/>
  <c r="O3327" i="2" s="1"/>
  <c r="Q3327" i="2" s="1"/>
  <c r="R3327" i="2" l="1"/>
  <c r="T3327" i="2" s="1"/>
  <c r="P3327" i="2"/>
  <c r="U3327" i="2"/>
  <c r="S3327" i="2"/>
  <c r="G3328" i="2"/>
  <c r="V3327" i="2" l="1"/>
  <c r="F3328" i="2" s="1"/>
  <c r="J3328" i="2" s="1"/>
  <c r="M3328" i="2" s="1"/>
  <c r="H3328" i="2" l="1"/>
  <c r="K3328" i="2" s="1"/>
  <c r="N3328" i="2" s="1"/>
  <c r="O3328" i="2" s="1"/>
  <c r="I3328" i="2"/>
  <c r="L3328" i="2" s="1"/>
  <c r="R3328" i="2" l="1"/>
  <c r="T3328" i="2" s="1"/>
  <c r="Q3328" i="2"/>
  <c r="P3328" i="2"/>
  <c r="S3328" i="2" l="1"/>
  <c r="G3329" i="2"/>
  <c r="U3328" i="2"/>
  <c r="V3328" i="2" s="1"/>
  <c r="F3329" i="2" s="1"/>
  <c r="J3329" i="2" l="1"/>
  <c r="M3329" i="2" s="1"/>
  <c r="I3329" i="2"/>
  <c r="L3329" i="2" s="1"/>
  <c r="H3329" i="2"/>
  <c r="K3329" i="2" s="1"/>
  <c r="N3329" i="2" l="1"/>
  <c r="O3329" i="2" s="1"/>
  <c r="Q3329" i="2"/>
  <c r="P3329" i="2"/>
  <c r="R3329" i="2"/>
  <c r="T3329" i="2" s="1"/>
  <c r="S3329" i="2" l="1"/>
  <c r="G3330" i="2"/>
  <c r="U3329" i="2"/>
  <c r="V3329" i="2" s="1"/>
  <c r="F3330" i="2" s="1"/>
  <c r="J3330" i="2" l="1"/>
  <c r="M3330" i="2" s="1"/>
  <c r="I3330" i="2"/>
  <c r="L3330" i="2" s="1"/>
  <c r="H3330" i="2"/>
  <c r="K3330" i="2" s="1"/>
  <c r="N3330" i="2" s="1"/>
  <c r="O3330" i="2" s="1"/>
  <c r="R3330" i="2" l="1"/>
  <c r="T3330" i="2" s="1"/>
  <c r="Q3330" i="2"/>
  <c r="P3330" i="2"/>
  <c r="U3330" i="2"/>
  <c r="V3330" i="2" l="1"/>
  <c r="F3331" i="2" s="1"/>
  <c r="S3330" i="2"/>
  <c r="G3331" i="2"/>
  <c r="J3331" i="2" l="1"/>
  <c r="M3331" i="2" s="1"/>
  <c r="I3331" i="2"/>
  <c r="L3331" i="2" s="1"/>
  <c r="H3331" i="2"/>
  <c r="K3331" i="2" s="1"/>
  <c r="N3331" i="2" s="1"/>
  <c r="O3331" i="2" s="1"/>
  <c r="R3331" i="2" l="1"/>
  <c r="T3331" i="2" s="1"/>
  <c r="Q3331" i="2"/>
  <c r="P3331" i="2"/>
  <c r="S3331" i="2" l="1"/>
  <c r="G3332" i="2"/>
  <c r="U3331" i="2"/>
  <c r="V3331" i="2" s="1"/>
  <c r="F3332" i="2" s="1"/>
  <c r="J3332" i="2" l="1"/>
  <c r="M3332" i="2" s="1"/>
  <c r="I3332" i="2"/>
  <c r="L3332" i="2" s="1"/>
  <c r="H3332" i="2"/>
  <c r="K3332" i="2" s="1"/>
  <c r="N3332" i="2" l="1"/>
  <c r="O3332" i="2" s="1"/>
  <c r="R3332" i="2" s="1"/>
  <c r="Q3332" i="2"/>
  <c r="P3332" i="2"/>
  <c r="T3332" i="2" l="1"/>
  <c r="U3332" i="2"/>
  <c r="V3332" i="2"/>
  <c r="F3333" i="2" s="1"/>
  <c r="S3332" i="2"/>
  <c r="G3333" i="2"/>
  <c r="J3333" i="2" l="1"/>
  <c r="M3333" i="2" s="1"/>
  <c r="I3333" i="2"/>
  <c r="L3333" i="2" s="1"/>
  <c r="H3333" i="2"/>
  <c r="K3333" i="2" s="1"/>
  <c r="N3333" i="2" l="1"/>
  <c r="O3333" i="2" s="1"/>
  <c r="R3333" i="2" s="1"/>
  <c r="T3333" i="2" s="1"/>
  <c r="P3333" i="2" l="1"/>
  <c r="Q3333" i="2"/>
  <c r="S3333" i="2"/>
  <c r="G3334" i="2"/>
  <c r="U3333" i="2"/>
  <c r="V3333" i="2" s="1"/>
  <c r="F3334" i="2" s="1"/>
  <c r="J3334" i="2" l="1"/>
  <c r="M3334" i="2" s="1"/>
  <c r="I3334" i="2"/>
  <c r="L3334" i="2" s="1"/>
  <c r="H3334" i="2"/>
  <c r="K3334" i="2" s="1"/>
  <c r="N3334" i="2" s="1"/>
  <c r="O3334" i="2" s="1"/>
  <c r="P3334" i="2" l="1"/>
  <c r="R3334" i="2"/>
  <c r="T3334" i="2" s="1"/>
  <c r="Q3334" i="2"/>
  <c r="S3334" i="2" l="1"/>
  <c r="G3335" i="2"/>
  <c r="U3334" i="2"/>
  <c r="V3334" i="2"/>
  <c r="F3335" i="2" s="1"/>
  <c r="I3335" i="2" l="1"/>
  <c r="L3335" i="2" s="1"/>
  <c r="J3335" i="2"/>
  <c r="M3335" i="2" s="1"/>
  <c r="H3335" i="2"/>
  <c r="K3335" i="2" s="1"/>
  <c r="N3335" i="2" s="1"/>
  <c r="O3335" i="2" s="1"/>
  <c r="R3335" i="2" l="1"/>
  <c r="T3335" i="2" s="1"/>
  <c r="Q3335" i="2"/>
  <c r="P3335" i="2"/>
  <c r="S3335" i="2" l="1"/>
  <c r="G3336" i="2"/>
  <c r="U3335" i="2"/>
  <c r="V3335" i="2" s="1"/>
  <c r="F3336" i="2" s="1"/>
  <c r="J3336" i="2" l="1"/>
  <c r="M3336" i="2" s="1"/>
  <c r="I3336" i="2"/>
  <c r="L3336" i="2" s="1"/>
  <c r="H3336" i="2"/>
  <c r="K3336" i="2" s="1"/>
  <c r="N3336" i="2" s="1"/>
  <c r="O3336" i="2" s="1"/>
  <c r="U3336" i="2" l="1"/>
  <c r="R3336" i="2"/>
  <c r="T3336" i="2" s="1"/>
  <c r="Q3336" i="2"/>
  <c r="P3336" i="2"/>
  <c r="V3336" i="2" l="1"/>
  <c r="F3337" i="2" s="1"/>
  <c r="J3337" i="2" s="1"/>
  <c r="M3337" i="2" s="1"/>
  <c r="S3336" i="2"/>
  <c r="G3337" i="2"/>
  <c r="I3337" i="2" l="1"/>
  <c r="H3337" i="2"/>
  <c r="K3337" i="2" s="1"/>
  <c r="L3337" i="2"/>
  <c r="N3337" i="2" s="1"/>
  <c r="O3337" i="2" s="1"/>
  <c r="R3337" i="2" l="1"/>
  <c r="T3337" i="2" s="1"/>
  <c r="P3337" i="2"/>
  <c r="U3337" i="2"/>
  <c r="Q3337" i="2"/>
  <c r="S3337" i="2" l="1"/>
  <c r="V3337" i="2"/>
  <c r="F3338" i="2" s="1"/>
  <c r="J3338" i="2" s="1"/>
  <c r="M3338" i="2" s="1"/>
  <c r="H3338" i="2"/>
  <c r="K3338" i="2" s="1"/>
  <c r="I3338" i="2" l="1"/>
  <c r="N3338" i="2"/>
  <c r="O3338" i="2" s="1"/>
  <c r="U3338" i="2" s="1"/>
  <c r="P3338" i="2" l="1"/>
  <c r="R3338" i="2"/>
  <c r="T3338" i="2" s="1"/>
  <c r="Q3338" i="2"/>
  <c r="S3338" i="2"/>
  <c r="G3339" i="2"/>
  <c r="V3338" i="2" l="1"/>
  <c r="F3339" i="2" s="1"/>
  <c r="J3339" i="2" s="1"/>
  <c r="M3339" i="2" s="1"/>
  <c r="H3339" i="2"/>
  <c r="K3339" i="2" s="1"/>
  <c r="N3339" i="2" s="1"/>
  <c r="O3339" i="2" s="1"/>
  <c r="Q3339" i="2" s="1"/>
  <c r="G3340" i="2" s="1"/>
  <c r="I3339" i="2"/>
  <c r="U3339" i="2" l="1"/>
  <c r="P3339" i="2"/>
  <c r="V3339" i="2" s="1"/>
  <c r="F3340" i="2" s="1"/>
  <c r="I3340" i="2" s="1"/>
  <c r="R3339" i="2"/>
  <c r="T3339" i="2" s="1"/>
  <c r="J3340" i="2" l="1"/>
  <c r="M3340" i="2" s="1"/>
  <c r="H3340" i="2"/>
  <c r="K3340" i="2" s="1"/>
  <c r="N3340" i="2" s="1"/>
  <c r="O3340" i="2" s="1"/>
  <c r="S3339" i="2"/>
  <c r="U3340" i="2" l="1"/>
  <c r="R3340" i="2"/>
  <c r="T3340" i="2" s="1"/>
  <c r="Q3340" i="2"/>
  <c r="P3340" i="2"/>
  <c r="V3340" i="2" s="1"/>
  <c r="F3341" i="2" s="1"/>
  <c r="H3341" i="2" l="1"/>
  <c r="K3341" i="2" s="1"/>
  <c r="J3341" i="2"/>
  <c r="M3341" i="2" s="1"/>
  <c r="S3340" i="2"/>
  <c r="G3341" i="2"/>
  <c r="I3341" i="2" s="1"/>
  <c r="N3341" i="2" l="1"/>
  <c r="O3341" i="2" s="1"/>
  <c r="U3341" i="2" l="1"/>
  <c r="R3341" i="2"/>
  <c r="T3341" i="2" s="1"/>
  <c r="Q3341" i="2"/>
  <c r="P3341" i="2"/>
  <c r="V3341" i="2" s="1"/>
  <c r="F3342" i="2" s="1"/>
  <c r="J3342" i="2" l="1"/>
  <c r="M3342" i="2" s="1"/>
  <c r="H3342" i="2"/>
  <c r="K3342" i="2" s="1"/>
  <c r="N3342" i="2" s="1"/>
  <c r="O3342" i="2" s="1"/>
  <c r="S3341" i="2"/>
  <c r="G3342" i="2"/>
  <c r="I3342" i="2" l="1"/>
  <c r="R3342" i="2"/>
  <c r="T3342" i="2" s="1"/>
  <c r="U3342" i="2"/>
  <c r="P3342" i="2"/>
  <c r="Q3342" i="2"/>
  <c r="S3342" i="2" s="1"/>
  <c r="V3342" i="2" l="1"/>
  <c r="F3343" i="2" s="1"/>
  <c r="G3343" i="2"/>
  <c r="J3343" i="2" l="1"/>
  <c r="M3343" i="2" s="1"/>
  <c r="I3343" i="2"/>
  <c r="H3343" i="2"/>
  <c r="K3343" i="2" s="1"/>
  <c r="N3343" i="2" s="1"/>
  <c r="O3343" i="2" s="1"/>
  <c r="U3343" i="2" l="1"/>
  <c r="R3343" i="2"/>
  <c r="T3343" i="2" s="1"/>
  <c r="Q3343" i="2"/>
  <c r="P3343" i="2"/>
  <c r="V3343" i="2" s="1"/>
  <c r="F3344" i="2" s="1"/>
  <c r="J3344" i="2" l="1"/>
  <c r="M3344" i="2" s="1"/>
  <c r="H3344" i="2"/>
  <c r="K3344" i="2" s="1"/>
  <c r="N3344" i="2" s="1"/>
  <c r="O3344" i="2" s="1"/>
  <c r="S3343" i="2"/>
  <c r="G3344" i="2"/>
  <c r="I3344" i="2" l="1"/>
  <c r="R3344" i="2"/>
  <c r="T3344" i="2" s="1"/>
  <c r="Q3344" i="2"/>
  <c r="P3344" i="2"/>
  <c r="U3344" i="2"/>
  <c r="V3344" i="2" l="1"/>
  <c r="F3345" i="2" s="1"/>
  <c r="S3344" i="2"/>
  <c r="G3345" i="2"/>
  <c r="J3345" i="2" l="1"/>
  <c r="M3345" i="2" s="1"/>
  <c r="I3345" i="2"/>
  <c r="H3345" i="2"/>
  <c r="K3345" i="2" s="1"/>
  <c r="N3345" i="2" s="1"/>
  <c r="O3345" i="2" s="1"/>
  <c r="U3345" i="2" l="1"/>
  <c r="R3345" i="2"/>
  <c r="T3345" i="2" s="1"/>
  <c r="Q3345" i="2"/>
  <c r="P3345" i="2"/>
  <c r="V3345" i="2" s="1"/>
  <c r="F3346" i="2" s="1"/>
  <c r="J3346" i="2" l="1"/>
  <c r="M3346" i="2" s="1"/>
  <c r="H3346" i="2"/>
  <c r="K3346" i="2" s="1"/>
  <c r="N3346" i="2" s="1"/>
  <c r="O3346" i="2" s="1"/>
  <c r="S3345" i="2"/>
  <c r="G3346" i="2"/>
  <c r="I3346" i="2" s="1"/>
  <c r="P3346" i="2" l="1"/>
  <c r="U3346" i="2"/>
  <c r="R3346" i="2"/>
  <c r="T3346" i="2" s="1"/>
  <c r="Q3346" i="2"/>
  <c r="S3346" i="2" l="1"/>
  <c r="G3347" i="2"/>
  <c r="V3346" i="2"/>
  <c r="F3347" i="2" s="1"/>
  <c r="I3347" i="2" l="1"/>
  <c r="J3347" i="2"/>
  <c r="M3347" i="2" s="1"/>
  <c r="H3347" i="2"/>
  <c r="K3347" i="2" s="1"/>
  <c r="N3347" i="2" s="1"/>
  <c r="O3347" i="2" s="1"/>
  <c r="U3347" i="2" s="1"/>
  <c r="Q3347" i="2"/>
  <c r="P3347" i="2"/>
  <c r="O3348" i="2"/>
  <c r="R3347" i="2" l="1"/>
  <c r="T3347" i="2" s="1"/>
  <c r="V3347" i="2"/>
  <c r="F3348" i="2" s="1"/>
  <c r="U3348" i="2"/>
  <c r="R3348" i="2"/>
  <c r="T3348" i="2" s="1"/>
  <c r="Q3348" i="2"/>
  <c r="J3348" i="2"/>
  <c r="M3348" i="2" s="1"/>
  <c r="H3348" i="2"/>
  <c r="K3348" i="2" s="1"/>
  <c r="S3347" i="2"/>
  <c r="G3348" i="2"/>
  <c r="G3349" i="2" s="1"/>
  <c r="N3348" i="2" l="1"/>
  <c r="I3348" i="2"/>
  <c r="P3348" i="2"/>
  <c r="V3348" i="2" s="1"/>
  <c r="F3349" i="2" s="1"/>
  <c r="J3349" i="2" l="1"/>
  <c r="M3349" i="2" s="1"/>
  <c r="I3349" i="2"/>
  <c r="H3349" i="2"/>
  <c r="K3349" i="2" s="1"/>
  <c r="N3349" i="2" s="1"/>
  <c r="O3349" i="2" s="1"/>
  <c r="S3348" i="2"/>
  <c r="R3349" i="2" l="1"/>
  <c r="T3349" i="2" s="1"/>
  <c r="Q3349" i="2"/>
  <c r="P3349" i="2"/>
  <c r="O3350" i="2"/>
  <c r="U3349" i="2" l="1"/>
  <c r="Q3350" i="2"/>
  <c r="P3350" i="2"/>
  <c r="V3349" i="2"/>
  <c r="F3350" i="2" s="1"/>
  <c r="S3349" i="2"/>
  <c r="G3350" i="2"/>
  <c r="G3351" i="2" s="1"/>
  <c r="J3350" i="2" l="1"/>
  <c r="I3350" i="2"/>
  <c r="H3350" i="2"/>
  <c r="K3350" i="2" s="1"/>
  <c r="S3350" i="2"/>
  <c r="M3350" i="2" l="1"/>
  <c r="N3350" i="2" s="1"/>
  <c r="R3350" i="2"/>
  <c r="T3350" i="2" l="1"/>
  <c r="U3350" i="2"/>
  <c r="V3350" i="2" s="1"/>
  <c r="F3351" i="2" s="1"/>
  <c r="J3351" i="2" l="1"/>
  <c r="M3351" i="2" s="1"/>
  <c r="I3351" i="2"/>
  <c r="H3351" i="2"/>
  <c r="K3351" i="2" s="1"/>
  <c r="N3351" i="2" s="1"/>
  <c r="O3351" i="2" s="1"/>
  <c r="Q3351" i="2" l="1"/>
  <c r="P3351" i="2"/>
  <c r="R3351" i="2"/>
  <c r="T3351" i="2" s="1"/>
  <c r="U3351" i="2" l="1"/>
  <c r="V3351" i="2"/>
  <c r="F3352" i="2" s="1"/>
  <c r="S3351" i="2"/>
  <c r="G3352" i="2"/>
  <c r="J3352" i="2" l="1"/>
  <c r="M3352" i="2" s="1"/>
  <c r="I3352" i="2"/>
  <c r="L3352" i="2" s="1"/>
  <c r="H3352" i="2"/>
  <c r="K3352" i="2" s="1"/>
  <c r="N3352" i="2" s="1"/>
  <c r="O3352" i="2" s="1"/>
  <c r="R3352" i="2" l="1"/>
  <c r="T3352" i="2" s="1"/>
  <c r="Q3352" i="2"/>
  <c r="P3352" i="2"/>
  <c r="S3352" i="2" l="1"/>
  <c r="G3353" i="2"/>
  <c r="U3352" i="2"/>
  <c r="V3352" i="2" s="1"/>
  <c r="F3353" i="2" s="1"/>
  <c r="J3353" i="2" l="1"/>
  <c r="M3353" i="2" s="1"/>
  <c r="I3353" i="2"/>
  <c r="L3353" i="2" s="1"/>
  <c r="H3353" i="2"/>
  <c r="K3353" i="2" s="1"/>
  <c r="N3353" i="2" s="1"/>
  <c r="O3353" i="2" s="1"/>
  <c r="R3353" i="2" l="1"/>
  <c r="T3353" i="2" s="1"/>
  <c r="Q3353" i="2"/>
  <c r="P3353" i="2"/>
  <c r="S3353" i="2" l="1"/>
  <c r="G3354" i="2"/>
  <c r="U3353" i="2"/>
  <c r="V3353" i="2" s="1"/>
  <c r="F3354" i="2" s="1"/>
  <c r="J3354" i="2" l="1"/>
  <c r="M3354" i="2" s="1"/>
  <c r="I3354" i="2"/>
  <c r="L3354" i="2" s="1"/>
  <c r="H3354" i="2"/>
  <c r="K3354" i="2" s="1"/>
  <c r="N3354" i="2" l="1"/>
  <c r="O3354" i="2" s="1"/>
  <c r="R3354" i="2" s="1"/>
  <c r="T3354" i="2" s="1"/>
  <c r="P3354" i="2" l="1"/>
  <c r="Q3354" i="2"/>
  <c r="U3354" i="2"/>
  <c r="S3354" i="2"/>
  <c r="G3355" i="2"/>
  <c r="V3354" i="2" l="1"/>
  <c r="F3355" i="2" s="1"/>
  <c r="J3355" i="2"/>
  <c r="M3355" i="2" s="1"/>
  <c r="I3355" i="2"/>
  <c r="L3355" i="2" s="1"/>
  <c r="H3355" i="2"/>
  <c r="K3355" i="2" s="1"/>
  <c r="N3355" i="2" s="1"/>
  <c r="O3355" i="2" s="1"/>
  <c r="R3355" i="2" l="1"/>
  <c r="T3355" i="2" s="1"/>
  <c r="Q3355" i="2"/>
  <c r="P3355" i="2"/>
  <c r="S3355" i="2" l="1"/>
  <c r="G3356" i="2"/>
  <c r="U3355" i="2"/>
  <c r="V3355" i="2" s="1"/>
  <c r="F3356" i="2" s="1"/>
  <c r="J3356" i="2" l="1"/>
  <c r="M3356" i="2" s="1"/>
  <c r="I3356" i="2"/>
  <c r="L3356" i="2" s="1"/>
  <c r="H3356" i="2"/>
  <c r="K3356" i="2" s="1"/>
  <c r="N3356" i="2" s="1"/>
  <c r="O3356" i="2" s="1"/>
  <c r="R3356" i="2" l="1"/>
  <c r="T3356" i="2" s="1"/>
  <c r="Q3356" i="2"/>
  <c r="P3356" i="2"/>
  <c r="U3356" i="2"/>
  <c r="V3356" i="2" l="1"/>
  <c r="F3357" i="2" s="1"/>
  <c r="S3356" i="2"/>
  <c r="G3357" i="2"/>
  <c r="J3357" i="2" l="1"/>
  <c r="M3357" i="2" s="1"/>
  <c r="I3357" i="2"/>
  <c r="L3357" i="2" s="1"/>
  <c r="H3357" i="2"/>
  <c r="K3357" i="2" s="1"/>
  <c r="N3357" i="2" l="1"/>
  <c r="O3357" i="2" s="1"/>
  <c r="Q3357" i="2" s="1"/>
  <c r="R3357" i="2" l="1"/>
  <c r="T3357" i="2" s="1"/>
  <c r="P3357" i="2"/>
  <c r="S3357" i="2" s="1"/>
  <c r="G3358" i="2"/>
  <c r="U3357" i="2"/>
  <c r="V3357" i="2" s="1"/>
  <c r="F3358" i="2" s="1"/>
  <c r="J3358" i="2" l="1"/>
  <c r="M3358" i="2" s="1"/>
  <c r="I3358" i="2"/>
  <c r="L3358" i="2" s="1"/>
  <c r="H3358" i="2"/>
  <c r="K3358" i="2" s="1"/>
  <c r="N3358" i="2" l="1"/>
  <c r="O3358" i="2" s="1"/>
  <c r="P3358" i="2" s="1"/>
  <c r="Q3358" i="2" l="1"/>
  <c r="R3358" i="2"/>
  <c r="T3358" i="2" s="1"/>
  <c r="S3358" i="2"/>
  <c r="G3359" i="2"/>
  <c r="U3358" i="2"/>
  <c r="V3358" i="2"/>
  <c r="F3359" i="2" s="1"/>
  <c r="I3359" i="2" l="1"/>
  <c r="L3359" i="2" s="1"/>
  <c r="J3359" i="2"/>
  <c r="M3359" i="2" s="1"/>
  <c r="H3359" i="2"/>
  <c r="K3359" i="2" s="1"/>
  <c r="N3359" i="2" s="1"/>
  <c r="O3359" i="2" s="1"/>
  <c r="R3359" i="2" l="1"/>
  <c r="T3359" i="2" s="1"/>
  <c r="Q3359" i="2"/>
  <c r="P3359" i="2"/>
  <c r="S3359" i="2" l="1"/>
  <c r="G3360" i="2"/>
  <c r="U3359" i="2"/>
  <c r="V3359" i="2" s="1"/>
  <c r="F3360" i="2" s="1"/>
  <c r="J3360" i="2" l="1"/>
  <c r="M3360" i="2" s="1"/>
  <c r="I3360" i="2"/>
  <c r="L3360" i="2" s="1"/>
  <c r="H3360" i="2"/>
  <c r="K3360" i="2" s="1"/>
  <c r="N3360" i="2" s="1"/>
  <c r="O3360" i="2" s="1"/>
  <c r="R3360" i="2" l="1"/>
  <c r="T3360" i="2" s="1"/>
  <c r="Q3360" i="2"/>
  <c r="P3360" i="2"/>
  <c r="S3360" i="2" l="1"/>
  <c r="G3361" i="2"/>
  <c r="U3360" i="2"/>
  <c r="V3360" i="2" s="1"/>
  <c r="F3361" i="2" s="1"/>
  <c r="J3361" i="2" l="1"/>
  <c r="M3361" i="2" s="1"/>
  <c r="I3361" i="2"/>
  <c r="H3361" i="2"/>
  <c r="K3361" i="2" s="1"/>
  <c r="N3361" i="2" s="1"/>
  <c r="O3361" i="2" s="1"/>
  <c r="R3361" i="2" l="1"/>
  <c r="T3361" i="2" s="1"/>
  <c r="Q3361" i="2"/>
  <c r="P3361" i="2"/>
  <c r="U3361" i="2" l="1"/>
  <c r="V3361" i="2"/>
  <c r="F3362" i="2" s="1"/>
  <c r="S3361" i="2"/>
  <c r="J3362" i="2" l="1"/>
  <c r="M3362" i="2" s="1"/>
  <c r="I3362" i="2"/>
  <c r="H3362" i="2"/>
  <c r="K3362" i="2" s="1"/>
  <c r="N3362" i="2" s="1"/>
  <c r="O3362" i="2" s="1"/>
  <c r="R3362" i="2" l="1"/>
  <c r="T3362" i="2" s="1"/>
  <c r="Q3362" i="2"/>
  <c r="P3362" i="2"/>
  <c r="S3362" i="2" l="1"/>
  <c r="G3363" i="2"/>
  <c r="U3362" i="2"/>
  <c r="V3362" i="2" s="1"/>
  <c r="F3363" i="2" s="1"/>
  <c r="J3363" i="2" l="1"/>
  <c r="M3363" i="2" s="1"/>
  <c r="I3363" i="2"/>
  <c r="H3363" i="2"/>
  <c r="K3363" i="2" s="1"/>
  <c r="N3363" i="2" s="1"/>
  <c r="O3363" i="2" s="1"/>
  <c r="Q3363" i="2" l="1"/>
  <c r="P3363" i="2"/>
  <c r="R3363" i="2"/>
  <c r="T3363" i="2" s="1"/>
  <c r="U3363" i="2" l="1"/>
  <c r="V3363" i="2"/>
  <c r="F3364" i="2" s="1"/>
  <c r="S3363" i="2"/>
  <c r="G3364" i="2"/>
  <c r="J3364" i="2" l="1"/>
  <c r="M3364" i="2" s="1"/>
  <c r="I3364" i="2"/>
  <c r="L3364" i="2" s="1"/>
  <c r="H3364" i="2"/>
  <c r="K3364" i="2" s="1"/>
  <c r="N3364" i="2" s="1"/>
  <c r="O3364" i="2" s="1"/>
  <c r="O3365" i="2" l="1"/>
  <c r="U3364" i="2"/>
  <c r="R3364" i="2"/>
  <c r="T3364" i="2" s="1"/>
  <c r="Q3364" i="2"/>
  <c r="P3364" i="2"/>
  <c r="V3364" i="2" l="1"/>
  <c r="F3365" i="2" s="1"/>
  <c r="J3365" i="2"/>
  <c r="M3365" i="2" s="1"/>
  <c r="H3365" i="2"/>
  <c r="K3365" i="2" s="1"/>
  <c r="N3365" i="2" s="1"/>
  <c r="S3364" i="2"/>
  <c r="G3365" i="2"/>
  <c r="U3365" i="2"/>
  <c r="R3365" i="2"/>
  <c r="T3365" i="2" s="1"/>
  <c r="P3365" i="2"/>
  <c r="I3365" i="2" l="1"/>
  <c r="Q3365" i="2" s="1"/>
  <c r="S3365" i="2" s="1"/>
  <c r="G3366" i="2" l="1"/>
  <c r="V3365" i="2"/>
  <c r="F3366" i="2" s="1"/>
  <c r="J3366" i="2" l="1"/>
  <c r="M3366" i="2" s="1"/>
  <c r="I3366" i="2"/>
  <c r="H3366" i="2"/>
  <c r="K3366" i="2" s="1"/>
  <c r="N3366" i="2" l="1"/>
  <c r="O3366" i="2" s="1"/>
  <c r="R3366" i="2" s="1"/>
  <c r="T3366" i="2" s="1"/>
  <c r="O3367" i="2" l="1"/>
  <c r="U3366" i="2"/>
  <c r="P3366" i="2"/>
  <c r="Q3366" i="2"/>
  <c r="Q3367" i="2"/>
  <c r="P3367" i="2"/>
  <c r="V3366" i="2"/>
  <c r="F3367" i="2" s="1"/>
  <c r="S3366" i="2"/>
  <c r="G3367" i="2"/>
  <c r="G3368" i="2" s="1"/>
  <c r="J3367" i="2" l="1"/>
  <c r="I3367" i="2"/>
  <c r="H3367" i="2"/>
  <c r="K3367" i="2" s="1"/>
  <c r="S3367" i="2"/>
  <c r="M3367" i="2" l="1"/>
  <c r="N3367" i="2" s="1"/>
  <c r="R3367" i="2"/>
  <c r="T3367" i="2" l="1"/>
  <c r="U3367" i="2"/>
  <c r="V3367" i="2" s="1"/>
  <c r="F3368" i="2" s="1"/>
  <c r="J3368" i="2" l="1"/>
  <c r="M3368" i="2" s="1"/>
  <c r="I3368" i="2"/>
  <c r="H3368" i="2"/>
  <c r="K3368" i="2" s="1"/>
  <c r="N3368" i="2" l="1"/>
  <c r="O3368" i="2" s="1"/>
  <c r="R3368" i="2" s="1"/>
  <c r="T3368" i="2" s="1"/>
  <c r="P3368" i="2" l="1"/>
  <c r="U3368" i="2"/>
  <c r="Q3368" i="2"/>
  <c r="V3368" i="2"/>
  <c r="F3369" i="2" s="1"/>
  <c r="S3368" i="2"/>
  <c r="G3369" i="2"/>
  <c r="J3369" i="2" l="1"/>
  <c r="M3369" i="2" s="1"/>
  <c r="I3369" i="2"/>
  <c r="H3369" i="2"/>
  <c r="K3369" i="2" s="1"/>
  <c r="N3369" i="2" s="1"/>
  <c r="O3369" i="2" s="1"/>
  <c r="R3369" i="2" l="1"/>
  <c r="T3369" i="2" s="1"/>
  <c r="Q3369" i="2"/>
  <c r="P3369" i="2"/>
  <c r="S3369" i="2" l="1"/>
  <c r="G3370" i="2"/>
  <c r="U3369" i="2"/>
  <c r="V3369" i="2" s="1"/>
  <c r="F3370" i="2" s="1"/>
  <c r="J3370" i="2" l="1"/>
  <c r="M3370" i="2" s="1"/>
  <c r="I3370" i="2"/>
  <c r="H3370" i="2"/>
  <c r="K3370" i="2" s="1"/>
  <c r="N3370" i="2" s="1"/>
  <c r="O3370" i="2" s="1"/>
  <c r="P3370" i="2" l="1"/>
  <c r="R3370" i="2"/>
  <c r="T3370" i="2" s="1"/>
  <c r="Q3370" i="2"/>
  <c r="S3370" i="2" l="1"/>
  <c r="G3371" i="2"/>
  <c r="U3370" i="2"/>
  <c r="V3370" i="2"/>
  <c r="F3371" i="2" s="1"/>
  <c r="I3371" i="2" l="1"/>
  <c r="J3371" i="2"/>
  <c r="M3371" i="2" s="1"/>
  <c r="H3371" i="2"/>
  <c r="K3371" i="2" s="1"/>
  <c r="N3371" i="2" l="1"/>
  <c r="O3371" i="2" s="1"/>
  <c r="U3371" i="2" l="1"/>
  <c r="R3371" i="2"/>
  <c r="T3371" i="2" s="1"/>
  <c r="Q3371" i="2"/>
  <c r="P3371" i="2"/>
  <c r="V3371" i="2" s="1"/>
  <c r="F3372" i="2" s="1"/>
  <c r="O3372" i="2"/>
  <c r="J3372" i="2" l="1"/>
  <c r="M3372" i="2" s="1"/>
  <c r="H3372" i="2"/>
  <c r="K3372" i="2" s="1"/>
  <c r="N3372" i="2" s="1"/>
  <c r="U3372" i="2"/>
  <c r="R3372" i="2"/>
  <c r="T3372" i="2" s="1"/>
  <c r="Q3372" i="2"/>
  <c r="P3372" i="2"/>
  <c r="S3371" i="2"/>
  <c r="G3372" i="2"/>
  <c r="G3373" i="2" s="1"/>
  <c r="V3372" i="2" l="1"/>
  <c r="F3373" i="2" s="1"/>
  <c r="J3373" i="2"/>
  <c r="M3373" i="2" s="1"/>
  <c r="I3373" i="2"/>
  <c r="H3373" i="2"/>
  <c r="K3373" i="2" s="1"/>
  <c r="N3373" i="2" s="1"/>
  <c r="O3373" i="2" s="1"/>
  <c r="S3372" i="2"/>
  <c r="I3372" i="2"/>
  <c r="R3373" i="2" l="1"/>
  <c r="T3373" i="2" s="1"/>
  <c r="O3374" i="2"/>
  <c r="Q3373" i="2"/>
  <c r="U3373" i="2"/>
  <c r="P3373" i="2"/>
  <c r="V3373" i="2" s="1"/>
  <c r="F3374" i="2" s="1"/>
  <c r="J3374" i="2" l="1"/>
  <c r="H3374" i="2"/>
  <c r="K3374" i="2" s="1"/>
  <c r="S3373" i="2"/>
  <c r="G3374" i="2"/>
  <c r="Q3374" i="2"/>
  <c r="P3374" i="2"/>
  <c r="S3374" i="2" l="1"/>
  <c r="G3375" i="2"/>
  <c r="I3374" i="2"/>
  <c r="M3374" i="2"/>
  <c r="N3374" i="2" s="1"/>
  <c r="R3374" i="2"/>
  <c r="T3374" i="2" l="1"/>
  <c r="U3374" i="2"/>
  <c r="V3374" i="2" s="1"/>
  <c r="F3375" i="2" s="1"/>
  <c r="J3375" i="2" l="1"/>
  <c r="M3375" i="2" s="1"/>
  <c r="I3375" i="2"/>
  <c r="H3375" i="2"/>
  <c r="K3375" i="2" s="1"/>
  <c r="N3375" i="2" s="1"/>
  <c r="O3375" i="2" s="1"/>
  <c r="Q3375" i="2" l="1"/>
  <c r="P3375" i="2"/>
  <c r="R3375" i="2"/>
  <c r="T3375" i="2" l="1"/>
  <c r="U3375" i="2"/>
  <c r="V3375" i="2"/>
  <c r="F3376" i="2" s="1"/>
  <c r="S3375" i="2"/>
  <c r="G3376" i="2"/>
  <c r="J3376" i="2" l="1"/>
  <c r="M3376" i="2" s="1"/>
  <c r="I3376" i="2"/>
  <c r="L3376" i="2" s="1"/>
  <c r="H3376" i="2"/>
  <c r="K3376" i="2" s="1"/>
  <c r="N3376" i="2" s="1"/>
  <c r="O3376" i="2" s="1"/>
  <c r="R3376" i="2" l="1"/>
  <c r="Q3376" i="2"/>
  <c r="P3376" i="2"/>
  <c r="T3376" i="2" l="1"/>
  <c r="U3376" i="2"/>
  <c r="V3376" i="2" s="1"/>
  <c r="F3377" i="2" s="1"/>
  <c r="S3376" i="2"/>
  <c r="G3377" i="2"/>
  <c r="J3377" i="2" l="1"/>
  <c r="M3377" i="2" s="1"/>
  <c r="I3377" i="2"/>
  <c r="L3377" i="2" s="1"/>
  <c r="H3377" i="2"/>
  <c r="K3377" i="2" s="1"/>
  <c r="N3377" i="2" s="1"/>
  <c r="O3377" i="2" s="1"/>
  <c r="R3377" i="2" l="1"/>
  <c r="Q3377" i="2"/>
  <c r="P3377" i="2"/>
  <c r="S3377" i="2" l="1"/>
  <c r="G3378" i="2"/>
  <c r="T3377" i="2"/>
  <c r="U3377" i="2"/>
  <c r="V3377" i="2" s="1"/>
  <c r="F3378" i="2" s="1"/>
  <c r="J3378" i="2" l="1"/>
  <c r="M3378" i="2" s="1"/>
  <c r="I3378" i="2"/>
  <c r="L3378" i="2" s="1"/>
  <c r="H3378" i="2"/>
  <c r="K3378" i="2" s="1"/>
  <c r="N3378" i="2" s="1"/>
  <c r="O3378" i="2" s="1"/>
  <c r="R3378" i="2" l="1"/>
  <c r="T3378" i="2" s="1"/>
  <c r="Q3378" i="2"/>
  <c r="P3378" i="2"/>
  <c r="U3378" i="2"/>
  <c r="V3378" i="2" l="1"/>
  <c r="F3379" i="2" s="1"/>
  <c r="S3378" i="2"/>
  <c r="G3379" i="2"/>
  <c r="J3379" i="2" l="1"/>
  <c r="M3379" i="2" s="1"/>
  <c r="I3379" i="2"/>
  <c r="L3379" i="2" s="1"/>
  <c r="H3379" i="2"/>
  <c r="K3379" i="2" s="1"/>
  <c r="N3379" i="2" s="1"/>
  <c r="O3379" i="2" s="1"/>
  <c r="R3379" i="2" l="1"/>
  <c r="Q3379" i="2"/>
  <c r="P3379" i="2"/>
  <c r="S3379" i="2" l="1"/>
  <c r="G3380" i="2"/>
  <c r="T3379" i="2"/>
  <c r="U3379" i="2"/>
  <c r="V3379" i="2" s="1"/>
  <c r="F3380" i="2" s="1"/>
  <c r="J3380" i="2" l="1"/>
  <c r="M3380" i="2" s="1"/>
  <c r="I3380" i="2"/>
  <c r="L3380" i="2" s="1"/>
  <c r="H3380" i="2"/>
  <c r="K3380" i="2" s="1"/>
  <c r="N3380" i="2" s="1"/>
  <c r="O3380" i="2" s="1"/>
  <c r="R3380" i="2" l="1"/>
  <c r="T3380" i="2" s="1"/>
  <c r="Q3380" i="2"/>
  <c r="P3380" i="2"/>
  <c r="U3380" i="2"/>
  <c r="V3380" i="2" l="1"/>
  <c r="F3381" i="2" s="1"/>
  <c r="S3380" i="2"/>
  <c r="G3381" i="2"/>
  <c r="J3381" i="2" l="1"/>
  <c r="M3381" i="2" s="1"/>
  <c r="I3381" i="2"/>
  <c r="L3381" i="2" s="1"/>
  <c r="H3381" i="2"/>
  <c r="K3381" i="2" s="1"/>
  <c r="N3381" i="2" s="1"/>
  <c r="O3381" i="2" s="1"/>
  <c r="R3381" i="2" l="1"/>
  <c r="Q3381" i="2"/>
  <c r="P3381" i="2"/>
  <c r="S3381" i="2" l="1"/>
  <c r="G3382" i="2"/>
  <c r="T3381" i="2"/>
  <c r="U3381" i="2"/>
  <c r="V3381" i="2" s="1"/>
  <c r="F3382" i="2" s="1"/>
  <c r="J3382" i="2" l="1"/>
  <c r="M3382" i="2" s="1"/>
  <c r="I3382" i="2"/>
  <c r="L3382" i="2" s="1"/>
  <c r="H3382" i="2"/>
  <c r="K3382" i="2" s="1"/>
  <c r="N3382" i="2" s="1"/>
  <c r="O3382" i="2" s="1"/>
  <c r="P3382" i="2" l="1"/>
  <c r="R3382" i="2"/>
  <c r="Q3382" i="2"/>
  <c r="S3382" i="2" l="1"/>
  <c r="G3383" i="2"/>
  <c r="T3382" i="2"/>
  <c r="U3382" i="2"/>
  <c r="V3382" i="2"/>
  <c r="F3383" i="2" s="1"/>
  <c r="I3383" i="2" l="1"/>
  <c r="L3383" i="2" s="1"/>
  <c r="J3383" i="2"/>
  <c r="M3383" i="2" s="1"/>
  <c r="H3383" i="2"/>
  <c r="K3383" i="2" s="1"/>
  <c r="N3383" i="2" s="1"/>
  <c r="O3383" i="2" s="1"/>
  <c r="U3383" i="2" l="1"/>
  <c r="R3383" i="2"/>
  <c r="T3383" i="2" s="1"/>
  <c r="Q3383" i="2"/>
  <c r="P3383" i="2"/>
  <c r="V3383" i="2" s="1"/>
  <c r="F3384" i="2" s="1"/>
  <c r="J3384" i="2" l="1"/>
  <c r="M3384" i="2" s="1"/>
  <c r="H3384" i="2"/>
  <c r="K3384" i="2" s="1"/>
  <c r="N3384" i="2" s="1"/>
  <c r="O3384" i="2" s="1"/>
  <c r="U3384" i="2" s="1"/>
  <c r="S3383" i="2"/>
  <c r="G3384" i="2"/>
  <c r="I3384" i="2" s="1"/>
  <c r="Q3384" i="2" s="1"/>
  <c r="G3385" i="2"/>
  <c r="P3384" i="2" l="1"/>
  <c r="R3384" i="2"/>
  <c r="T3384" i="2" s="1"/>
  <c r="S3384" i="2" l="1"/>
  <c r="V3384" i="2"/>
  <c r="F3385" i="2" s="1"/>
  <c r="J3385" i="2" l="1"/>
  <c r="M3385" i="2" s="1"/>
  <c r="I3385" i="2"/>
  <c r="H3385" i="2"/>
  <c r="K3385" i="2" s="1"/>
  <c r="N3385" i="2" s="1"/>
  <c r="O3385" i="2" s="1"/>
  <c r="R3385" i="2" l="1"/>
  <c r="T3385" i="2" s="1"/>
  <c r="Q3385" i="2"/>
  <c r="P3385" i="2"/>
  <c r="U3385" i="2"/>
  <c r="V3385" i="2" l="1"/>
  <c r="F3386" i="2" s="1"/>
  <c r="S3385" i="2"/>
  <c r="J3386" i="2" l="1"/>
  <c r="M3386" i="2" s="1"/>
  <c r="I3386" i="2"/>
  <c r="H3386" i="2"/>
  <c r="K3386" i="2" s="1"/>
  <c r="N3386" i="2" l="1"/>
  <c r="O3386" i="2" s="1"/>
  <c r="Q3386" i="2" l="1"/>
  <c r="P3386" i="2"/>
  <c r="R3386" i="2"/>
  <c r="T3386" i="2" s="1"/>
  <c r="U3386" i="2"/>
  <c r="V3386" i="2" s="1"/>
  <c r="F3387" i="2" s="1"/>
  <c r="J3387" i="2" l="1"/>
  <c r="M3387" i="2" s="1"/>
  <c r="H3387" i="2"/>
  <c r="K3387" i="2" s="1"/>
  <c r="N3387" i="2" s="1"/>
  <c r="O3387" i="2" s="1"/>
  <c r="S3386" i="2"/>
  <c r="G3387" i="2"/>
  <c r="I3387" i="2" s="1"/>
  <c r="U3387" i="2"/>
  <c r="Q3387" i="2" l="1"/>
  <c r="P3387" i="2"/>
  <c r="V3387" i="2" s="1"/>
  <c r="F3388" i="2" s="1"/>
  <c r="R3387" i="2"/>
  <c r="T3387" i="2" s="1"/>
  <c r="J3388" i="2"/>
  <c r="M3388" i="2" s="1"/>
  <c r="H3388" i="2"/>
  <c r="K3388" i="2" s="1"/>
  <c r="N3388" i="2" s="1"/>
  <c r="O3388" i="2" s="1"/>
  <c r="S3387" i="2" l="1"/>
  <c r="G3388" i="2"/>
  <c r="I3388" i="2" s="1"/>
  <c r="R3388" i="2"/>
  <c r="T3388" i="2" s="1"/>
  <c r="Q3388" i="2"/>
  <c r="P3388" i="2"/>
  <c r="S3388" i="2" l="1"/>
  <c r="G3389" i="2"/>
  <c r="U3388" i="2"/>
  <c r="V3388" i="2" s="1"/>
  <c r="F3389" i="2" s="1"/>
  <c r="J3389" i="2" l="1"/>
  <c r="M3389" i="2" s="1"/>
  <c r="H3389" i="2"/>
  <c r="K3389" i="2" s="1"/>
  <c r="N3389" i="2" s="1"/>
  <c r="O3389" i="2" s="1"/>
  <c r="I3389" i="2"/>
  <c r="R3389" i="2" l="1"/>
  <c r="T3389" i="2" s="1"/>
  <c r="Q3389" i="2"/>
  <c r="P3389" i="2"/>
  <c r="S3389" i="2" l="1"/>
  <c r="G3390" i="2"/>
  <c r="U3389" i="2"/>
  <c r="V3389" i="2" s="1"/>
  <c r="F3390" i="2" s="1"/>
  <c r="J3390" i="2" l="1"/>
  <c r="M3390" i="2" s="1"/>
  <c r="H3390" i="2"/>
  <c r="K3390" i="2" s="1"/>
  <c r="N3390" i="2" s="1"/>
  <c r="O3390" i="2" s="1"/>
  <c r="I3390" i="2"/>
  <c r="R3390" i="2" l="1"/>
  <c r="T3390" i="2" s="1"/>
  <c r="Q3390" i="2"/>
  <c r="P3390" i="2"/>
  <c r="U3390" i="2"/>
  <c r="V3390" i="2" l="1"/>
  <c r="F3391" i="2" s="1"/>
  <c r="S3390" i="2"/>
  <c r="G3391" i="2"/>
  <c r="J3391" i="2" l="1"/>
  <c r="M3391" i="2" s="1"/>
  <c r="I3391" i="2"/>
  <c r="H3391" i="2"/>
  <c r="K3391" i="2" s="1"/>
  <c r="N3391" i="2" s="1"/>
  <c r="O3391" i="2" s="1"/>
  <c r="R3391" i="2" l="1"/>
  <c r="T3391" i="2" s="1"/>
  <c r="P3391" i="2"/>
  <c r="U3391" i="2"/>
  <c r="Q3391" i="2"/>
  <c r="S3391" i="2" l="1"/>
  <c r="G3392" i="2"/>
  <c r="V3391" i="2"/>
  <c r="F3392" i="2" s="1"/>
  <c r="J3392" i="2" l="1"/>
  <c r="M3392" i="2" s="1"/>
  <c r="I3392" i="2"/>
  <c r="H3392" i="2"/>
  <c r="K3392" i="2" s="1"/>
  <c r="N3392" i="2" s="1"/>
  <c r="O3392" i="2" s="1"/>
  <c r="R3392" i="2" l="1"/>
  <c r="T3392" i="2" s="1"/>
  <c r="Q3392" i="2"/>
  <c r="P3392" i="2"/>
  <c r="U3392" i="2"/>
  <c r="V3392" i="2" l="1"/>
  <c r="F3393" i="2" s="1"/>
  <c r="S3392" i="2"/>
  <c r="G3393" i="2"/>
  <c r="J3393" i="2" l="1"/>
  <c r="M3393" i="2" s="1"/>
  <c r="I3393" i="2"/>
  <c r="H3393" i="2"/>
  <c r="K3393" i="2" s="1"/>
  <c r="N3393" i="2" s="1"/>
  <c r="O3393" i="2" s="1"/>
  <c r="R3393" i="2" l="1"/>
  <c r="T3393" i="2" s="1"/>
  <c r="Q3393" i="2"/>
  <c r="P3393" i="2"/>
  <c r="S3393" i="2" l="1"/>
  <c r="G3394" i="2"/>
  <c r="U3393" i="2"/>
  <c r="V3393" i="2" s="1"/>
  <c r="F3394" i="2" s="1"/>
  <c r="J3394" i="2" l="1"/>
  <c r="M3394" i="2" s="1"/>
  <c r="H3394" i="2"/>
  <c r="K3394" i="2" s="1"/>
  <c r="N3394" i="2" s="1"/>
  <c r="O3394" i="2" s="1"/>
  <c r="I3394" i="2"/>
  <c r="P3394" i="2" l="1"/>
  <c r="R3394" i="2"/>
  <c r="T3394" i="2" s="1"/>
  <c r="Q3394" i="2"/>
  <c r="S3394" i="2" l="1"/>
  <c r="G3395" i="2"/>
  <c r="U3394" i="2"/>
  <c r="V3394" i="2"/>
  <c r="F3395" i="2" s="1"/>
  <c r="I3395" i="2" l="1"/>
  <c r="J3395" i="2"/>
  <c r="M3395" i="2" s="1"/>
  <c r="H3395" i="2"/>
  <c r="K3395" i="2" s="1"/>
  <c r="N3395" i="2" s="1"/>
  <c r="O3395" i="2" s="1"/>
  <c r="U3395" i="2" l="1"/>
  <c r="R3395" i="2"/>
  <c r="T3395" i="2" s="1"/>
  <c r="Q3395" i="2"/>
  <c r="P3395" i="2"/>
  <c r="V3395" i="2" s="1"/>
  <c r="F3396" i="2" s="1"/>
  <c r="J3396" i="2" l="1"/>
  <c r="M3396" i="2" s="1"/>
  <c r="H3396" i="2"/>
  <c r="K3396" i="2" s="1"/>
  <c r="N3396" i="2" s="1"/>
  <c r="O3396" i="2" s="1"/>
  <c r="U3396" i="2" s="1"/>
  <c r="S3395" i="2"/>
  <c r="G3396" i="2"/>
  <c r="Q3396" i="2" l="1"/>
  <c r="G3397" i="2" s="1"/>
  <c r="R3396" i="2"/>
  <c r="T3396" i="2" s="1"/>
  <c r="I3396" i="2"/>
  <c r="P3396" i="2"/>
  <c r="V3396" i="2" s="1"/>
  <c r="F3397" i="2" s="1"/>
  <c r="S3396" i="2"/>
  <c r="J3397" i="2" l="1"/>
  <c r="M3397" i="2" s="1"/>
  <c r="I3397" i="2"/>
  <c r="H3397" i="2"/>
  <c r="K3397" i="2" s="1"/>
  <c r="N3397" i="2" s="1"/>
  <c r="O3397" i="2" s="1"/>
  <c r="R3397" i="2" l="1"/>
  <c r="T3397" i="2" s="1"/>
  <c r="Q3397" i="2"/>
  <c r="P3397" i="2"/>
  <c r="U3397" i="2"/>
  <c r="V3397" i="2" l="1"/>
  <c r="F3398" i="2" s="1"/>
  <c r="S3397" i="2"/>
  <c r="G3398" i="2"/>
  <c r="I3398" i="2" l="1"/>
  <c r="H3398" i="2"/>
  <c r="K3398" i="2" s="1"/>
  <c r="J3398" i="2"/>
  <c r="M3398" i="2" s="1"/>
  <c r="N3398" i="2" l="1"/>
  <c r="O3398" i="2" s="1"/>
  <c r="Q3398" i="2" l="1"/>
  <c r="P3398" i="2"/>
  <c r="R3398" i="2"/>
  <c r="T3398" i="2" s="1"/>
  <c r="U3398" i="2"/>
  <c r="V3398" i="2" l="1"/>
  <c r="F3399" i="2" s="1"/>
  <c r="G3399" i="2"/>
  <c r="S3398" i="2"/>
  <c r="J3399" i="2" l="1"/>
  <c r="M3399" i="2" s="1"/>
  <c r="I3399" i="2"/>
  <c r="H3399" i="2"/>
  <c r="K3399" i="2" s="1"/>
  <c r="N3399" i="2" s="1"/>
  <c r="O3399" i="2" s="1"/>
  <c r="Q3399" i="2" l="1"/>
  <c r="P3399" i="2"/>
  <c r="R3399" i="2"/>
  <c r="T3399" i="2" s="1"/>
  <c r="U3399" i="2"/>
  <c r="S3399" i="2" l="1"/>
  <c r="G3400" i="2"/>
  <c r="V3399" i="2"/>
  <c r="F3400" i="2" s="1"/>
  <c r="H3400" i="2" l="1"/>
  <c r="K3400" i="2" s="1"/>
  <c r="J3400" i="2"/>
  <c r="M3400" i="2" s="1"/>
  <c r="I3400" i="2"/>
  <c r="L3400" i="2" s="1"/>
  <c r="N3400" i="2" l="1"/>
  <c r="O3400" i="2" s="1"/>
  <c r="P3400" i="2" l="1"/>
  <c r="Q3400" i="2"/>
  <c r="U3400" i="2"/>
  <c r="R3400" i="2"/>
  <c r="T3400" i="2" s="1"/>
  <c r="S3400" i="2" l="1"/>
  <c r="G3401" i="2"/>
  <c r="V3400" i="2"/>
  <c r="F3401" i="2" s="1"/>
  <c r="J3401" i="2" l="1"/>
  <c r="M3401" i="2" s="1"/>
  <c r="H3401" i="2"/>
  <c r="K3401" i="2" s="1"/>
  <c r="I3401" i="2"/>
  <c r="L3401" i="2" s="1"/>
  <c r="N3401" i="2" l="1"/>
  <c r="O3401" i="2" s="1"/>
  <c r="Q3401" i="2" l="1"/>
  <c r="U3401" i="2"/>
  <c r="P3401" i="2"/>
  <c r="R3401" i="2"/>
  <c r="T3401" i="2" s="1"/>
  <c r="V3401" i="2" l="1"/>
  <c r="F3402" i="2" s="1"/>
  <c r="G3402" i="2"/>
  <c r="S3401" i="2"/>
  <c r="I3402" i="2" l="1"/>
  <c r="L3402" i="2" s="1"/>
  <c r="H3402" i="2"/>
  <c r="K3402" i="2" s="1"/>
  <c r="J3402" i="2"/>
  <c r="M3402" i="2" s="1"/>
  <c r="N3402" i="2" l="1"/>
  <c r="O3402" i="2" s="1"/>
  <c r="R3402" i="2" l="1"/>
  <c r="T3402" i="2" s="1"/>
  <c r="U3402" i="2"/>
  <c r="Q3402" i="2"/>
  <c r="P3402" i="2"/>
  <c r="V3402" i="2" s="1"/>
  <c r="F3403" i="2" s="1"/>
  <c r="S3402" i="2" l="1"/>
  <c r="G3403" i="2"/>
  <c r="I3403" i="2" s="1"/>
  <c r="L3403" i="2" s="1"/>
  <c r="J3403" i="2"/>
  <c r="M3403" i="2" s="1"/>
  <c r="H3403" i="2"/>
  <c r="K3403" i="2" s="1"/>
  <c r="N3403" i="2" l="1"/>
  <c r="O3403" i="2" s="1"/>
  <c r="R3403" i="2" l="1"/>
  <c r="T3403" i="2" s="1"/>
  <c r="P3403" i="2"/>
  <c r="Q3403" i="2"/>
  <c r="U3403" i="2"/>
  <c r="V3403" i="2" s="1"/>
  <c r="F3404" i="2" s="1"/>
  <c r="J3404" i="2" l="1"/>
  <c r="M3404" i="2" s="1"/>
  <c r="H3404" i="2"/>
  <c r="K3404" i="2" s="1"/>
  <c r="S3403" i="2"/>
  <c r="G3404" i="2"/>
  <c r="I3404" i="2" l="1"/>
  <c r="L3404" i="2" s="1"/>
  <c r="N3404" i="2"/>
  <c r="O3404" i="2" s="1"/>
  <c r="R3404" i="2" l="1"/>
  <c r="T3404" i="2" s="1"/>
  <c r="Q3404" i="2"/>
  <c r="P3404" i="2"/>
  <c r="U3404" i="2"/>
  <c r="V3404" i="2" l="1"/>
  <c r="F3405" i="2" s="1"/>
  <c r="S3404" i="2"/>
  <c r="G3405" i="2"/>
  <c r="I3405" i="2" l="1"/>
  <c r="L3405" i="2" s="1"/>
  <c r="H3405" i="2"/>
  <c r="K3405" i="2" s="1"/>
  <c r="J3405" i="2"/>
  <c r="M3405" i="2" s="1"/>
  <c r="N3405" i="2" l="1"/>
  <c r="O3405" i="2" s="1"/>
  <c r="R3405" i="2" l="1"/>
  <c r="T3405" i="2" s="1"/>
  <c r="Q3405" i="2"/>
  <c r="P3405" i="2"/>
  <c r="U3405" i="2"/>
  <c r="V3405" i="2" s="1"/>
  <c r="F3406" i="2" s="1"/>
  <c r="J3406" i="2" l="1"/>
  <c r="M3406" i="2" s="1"/>
  <c r="H3406" i="2"/>
  <c r="K3406" i="2" s="1"/>
  <c r="S3405" i="2"/>
  <c r="G3406" i="2"/>
  <c r="I3406" i="2" l="1"/>
  <c r="L3406" i="2" s="1"/>
  <c r="N3406" i="2"/>
  <c r="O3406" i="2" s="1"/>
  <c r="P3406" i="2" l="1"/>
  <c r="R3406" i="2"/>
  <c r="T3406" i="2" s="1"/>
  <c r="Q3406" i="2"/>
  <c r="U3406" i="2"/>
  <c r="S3406" i="2" l="1"/>
  <c r="G3407" i="2"/>
  <c r="V3406" i="2"/>
  <c r="F3407" i="2" s="1"/>
  <c r="I3407" i="2" l="1"/>
  <c r="L3407" i="2" s="1"/>
  <c r="J3407" i="2"/>
  <c r="M3407" i="2" s="1"/>
  <c r="H3407" i="2"/>
  <c r="K3407" i="2" s="1"/>
  <c r="N3407" i="2" s="1"/>
  <c r="O3407" i="2" s="1"/>
  <c r="R3407" i="2" l="1"/>
  <c r="T3407" i="2" s="1"/>
  <c r="Q3407" i="2"/>
  <c r="P3407" i="2"/>
  <c r="U3407" i="2"/>
  <c r="V3407" i="2" s="1"/>
  <c r="F3408" i="2" s="1"/>
  <c r="H3408" i="2" l="1"/>
  <c r="K3408" i="2" s="1"/>
  <c r="J3408" i="2"/>
  <c r="M3408" i="2" s="1"/>
  <c r="S3407" i="2"/>
  <c r="G3408" i="2"/>
  <c r="I3408" i="2" l="1"/>
  <c r="L3408" i="2" s="1"/>
  <c r="N3408" i="2"/>
  <c r="O3408" i="2" s="1"/>
  <c r="R3408" i="2" l="1"/>
  <c r="T3408" i="2" s="1"/>
  <c r="Q3408" i="2"/>
  <c r="P3408" i="2"/>
  <c r="U3408" i="2"/>
  <c r="V3408" i="2" s="1"/>
  <c r="F3409" i="2" s="1"/>
  <c r="H3409" i="2" l="1"/>
  <c r="K3409" i="2" s="1"/>
  <c r="J3409" i="2"/>
  <c r="M3409" i="2" s="1"/>
  <c r="S3408" i="2"/>
  <c r="G3409" i="2"/>
  <c r="I3409" i="2" s="1"/>
  <c r="L3409" i="2" s="1"/>
  <c r="N3409" i="2" l="1"/>
  <c r="O3409" i="2" s="1"/>
  <c r="R3409" i="2" l="1"/>
  <c r="T3409" i="2" s="1"/>
  <c r="U3409" i="2"/>
  <c r="Q3409" i="2"/>
  <c r="P3409" i="2"/>
  <c r="V3409" i="2" s="1"/>
  <c r="F3410" i="2" s="1"/>
  <c r="J3410" i="2" l="1"/>
  <c r="M3410" i="2" s="1"/>
  <c r="I3410" i="2"/>
  <c r="H3410" i="2"/>
  <c r="K3410" i="2" s="1"/>
  <c r="N3410" i="2" s="1"/>
  <c r="O3410" i="2" s="1"/>
  <c r="S3409" i="2"/>
  <c r="Q3410" i="2" l="1"/>
  <c r="P3410" i="2"/>
  <c r="U3410" i="2"/>
  <c r="V3410" i="2" s="1"/>
  <c r="F3411" i="2" s="1"/>
  <c r="R3410" i="2"/>
  <c r="T3410" i="2" s="1"/>
  <c r="H3411" i="2" l="1"/>
  <c r="K3411" i="2" s="1"/>
  <c r="J3411" i="2"/>
  <c r="M3411" i="2" s="1"/>
  <c r="G3411" i="2"/>
  <c r="I3411" i="2" s="1"/>
  <c r="S3410" i="2"/>
  <c r="N3411" i="2" l="1"/>
  <c r="O3411" i="2" s="1"/>
  <c r="Q3411" i="2" l="1"/>
  <c r="P3411" i="2"/>
  <c r="R3411" i="2"/>
  <c r="T3411" i="2" s="1"/>
  <c r="U3411" i="2"/>
  <c r="V3411" i="2" l="1"/>
  <c r="F3412" i="2" s="1"/>
  <c r="S3411" i="2"/>
  <c r="G3412" i="2"/>
  <c r="I3412" i="2" l="1"/>
  <c r="H3412" i="2"/>
  <c r="K3412" i="2" s="1"/>
  <c r="J3412" i="2"/>
  <c r="M3412" i="2" s="1"/>
  <c r="N3412" i="2" l="1"/>
  <c r="O3412" i="2" s="1"/>
  <c r="R3412" i="2" l="1"/>
  <c r="T3412" i="2" s="1"/>
  <c r="Q3412" i="2"/>
  <c r="P3412" i="2"/>
  <c r="U3412" i="2"/>
  <c r="V3412" i="2" s="1"/>
  <c r="F3413" i="2" s="1"/>
  <c r="J3413" i="2" l="1"/>
  <c r="M3413" i="2" s="1"/>
  <c r="H3413" i="2"/>
  <c r="K3413" i="2" s="1"/>
  <c r="N3413" i="2" s="1"/>
  <c r="O3413" i="2" s="1"/>
  <c r="I3413" i="2"/>
  <c r="S3412" i="2"/>
  <c r="G3413" i="2"/>
  <c r="R3413" i="2" l="1"/>
  <c r="T3413" i="2" s="1"/>
  <c r="Q3413" i="2"/>
  <c r="P3413" i="2"/>
  <c r="U3413" i="2"/>
  <c r="V3413" i="2" s="1"/>
  <c r="F3414" i="2" s="1"/>
  <c r="J3414" i="2" l="1"/>
  <c r="M3414" i="2" s="1"/>
  <c r="H3414" i="2"/>
  <c r="K3414" i="2" s="1"/>
  <c r="N3414" i="2" s="1"/>
  <c r="O3414" i="2" s="1"/>
  <c r="I3414" i="2"/>
  <c r="S3413" i="2"/>
  <c r="G3414" i="2"/>
  <c r="G3415" i="2" l="1"/>
  <c r="R3414" i="2"/>
  <c r="T3414" i="2" s="1"/>
  <c r="Q3414" i="2"/>
  <c r="P3414" i="2"/>
  <c r="U3414" i="2"/>
  <c r="V3414" i="2" l="1"/>
  <c r="F3415" i="2" s="1"/>
  <c r="S3414" i="2"/>
  <c r="I3415" i="2" l="1"/>
  <c r="J3415" i="2"/>
  <c r="M3415" i="2" s="1"/>
  <c r="H3415" i="2"/>
  <c r="K3415" i="2" s="1"/>
  <c r="N3415" i="2" s="1"/>
  <c r="O3415" i="2" s="1"/>
  <c r="R3415" i="2" l="1"/>
  <c r="T3415" i="2" s="1"/>
  <c r="Q3415" i="2"/>
  <c r="P3415" i="2"/>
  <c r="U3415" i="2"/>
  <c r="V3415" i="2" l="1"/>
  <c r="F3416" i="2" s="1"/>
  <c r="G3416" i="2"/>
  <c r="S3415" i="2"/>
  <c r="I3416" i="2" l="1"/>
  <c r="H3416" i="2"/>
  <c r="K3416" i="2" s="1"/>
  <c r="N3416" i="2" s="1"/>
  <c r="O3416" i="2" s="1"/>
  <c r="J3416" i="2"/>
  <c r="M3416" i="2" s="1"/>
  <c r="R3416" i="2" l="1"/>
  <c r="T3416" i="2" s="1"/>
  <c r="Q3416" i="2"/>
  <c r="P3416" i="2"/>
  <c r="V3416" i="2" s="1"/>
  <c r="F3417" i="2" s="1"/>
  <c r="U3416" i="2"/>
  <c r="H3417" i="2" l="1"/>
  <c r="K3417" i="2" s="1"/>
  <c r="J3417" i="2"/>
  <c r="M3417" i="2" s="1"/>
  <c r="S3416" i="2"/>
  <c r="G3417" i="2"/>
  <c r="I3417" i="2" l="1"/>
  <c r="N3417" i="2"/>
  <c r="O3417" i="2" s="1"/>
  <c r="U3417" i="2" l="1"/>
  <c r="Q3417" i="2"/>
  <c r="R3417" i="2"/>
  <c r="T3417" i="2" s="1"/>
  <c r="P3417" i="2"/>
  <c r="V3417" i="2" s="1"/>
  <c r="F3418" i="2" s="1"/>
  <c r="S3417" i="2" l="1"/>
  <c r="G3418" i="2"/>
  <c r="H3418" i="2"/>
  <c r="K3418" i="2" s="1"/>
  <c r="J3418" i="2"/>
  <c r="M3418" i="2" s="1"/>
  <c r="N3418" i="2" l="1"/>
  <c r="O3418" i="2" s="1"/>
  <c r="I3418" i="2"/>
  <c r="P3418" i="2" l="1"/>
  <c r="Q3418" i="2"/>
  <c r="R3418" i="2"/>
  <c r="T3418" i="2" s="1"/>
  <c r="U3418" i="2"/>
  <c r="S3418" i="2" l="1"/>
  <c r="G3419" i="2"/>
  <c r="V3418" i="2"/>
  <c r="F3419" i="2" s="1"/>
  <c r="I3419" i="2" l="1"/>
  <c r="J3419" i="2"/>
  <c r="M3419" i="2" s="1"/>
  <c r="H3419" i="2"/>
  <c r="K3419" i="2" s="1"/>
  <c r="N3419" i="2" s="1"/>
  <c r="O3419" i="2" s="1"/>
  <c r="Q3419" i="2" l="1"/>
  <c r="P3419" i="2"/>
  <c r="R3419" i="2"/>
  <c r="T3419" i="2" s="1"/>
  <c r="U3419" i="2"/>
  <c r="V3419" i="2" s="1"/>
  <c r="F3420" i="2" s="1"/>
  <c r="J3420" i="2" l="1"/>
  <c r="M3420" i="2" s="1"/>
  <c r="H3420" i="2"/>
  <c r="K3420" i="2" s="1"/>
  <c r="N3420" i="2" s="1"/>
  <c r="O3420" i="2" s="1"/>
  <c r="S3419" i="2"/>
  <c r="G3420" i="2"/>
  <c r="I3420" i="2" l="1"/>
  <c r="R3420" i="2"/>
  <c r="T3420" i="2" s="1"/>
  <c r="Q3420" i="2"/>
  <c r="P3420" i="2"/>
  <c r="U3420" i="2"/>
  <c r="V3420" i="2" s="1"/>
  <c r="F3421" i="2" s="1"/>
  <c r="J3421" i="2" l="1"/>
  <c r="M3421" i="2" s="1"/>
  <c r="H3421" i="2"/>
  <c r="K3421" i="2" s="1"/>
  <c r="N3421" i="2" s="1"/>
  <c r="O3421" i="2" s="1"/>
  <c r="S3420" i="2"/>
  <c r="G3421" i="2"/>
  <c r="I3421" i="2" l="1"/>
  <c r="R3421" i="2"/>
  <c r="T3421" i="2" s="1"/>
  <c r="Q3421" i="2"/>
  <c r="P3421" i="2"/>
  <c r="O3422" i="2"/>
  <c r="U3421" i="2"/>
  <c r="R3422" i="2" l="1"/>
  <c r="T3422" i="2" s="1"/>
  <c r="Q3422" i="2"/>
  <c r="U3422" i="2"/>
  <c r="V3421" i="2"/>
  <c r="F3422" i="2" s="1"/>
  <c r="S3421" i="2"/>
  <c r="G3422" i="2"/>
  <c r="G3423" i="2" s="1"/>
  <c r="I3422" i="2" l="1"/>
  <c r="H3422" i="2"/>
  <c r="J3422" i="2"/>
  <c r="M3422" i="2" s="1"/>
  <c r="K3422" i="2" l="1"/>
  <c r="N3422" i="2" s="1"/>
  <c r="P3422" i="2"/>
  <c r="V3422" i="2" l="1"/>
  <c r="F3423" i="2" s="1"/>
  <c r="S3422" i="2"/>
  <c r="J3423" i="2" l="1"/>
  <c r="M3423" i="2" s="1"/>
  <c r="I3423" i="2"/>
  <c r="H3423" i="2"/>
  <c r="K3423" i="2" s="1"/>
  <c r="N3423" i="2" s="1"/>
  <c r="O3423" i="2" s="1"/>
  <c r="Q3423" i="2" l="1"/>
  <c r="P3423" i="2"/>
  <c r="O3424" i="2"/>
  <c r="R3423" i="2"/>
  <c r="T3423" i="2" s="1"/>
  <c r="U3423" i="2"/>
  <c r="Q3424" i="2" l="1"/>
  <c r="P3424" i="2"/>
  <c r="R3424" i="2"/>
  <c r="T3424" i="2" s="1"/>
  <c r="U3424" i="2"/>
  <c r="V3423" i="2"/>
  <c r="F3424" i="2" s="1"/>
  <c r="S3423" i="2"/>
  <c r="G3424" i="2"/>
  <c r="G3425" i="2" s="1"/>
  <c r="J3424" i="2" l="1"/>
  <c r="M3424" i="2" s="1"/>
  <c r="I3424" i="2"/>
  <c r="L3424" i="2" s="1"/>
  <c r="H3424" i="2"/>
  <c r="K3424" i="2" s="1"/>
  <c r="V3424" i="2"/>
  <c r="F3425" i="2" s="1"/>
  <c r="S3424" i="2"/>
  <c r="J3425" i="2" l="1"/>
  <c r="M3425" i="2" s="1"/>
  <c r="H3425" i="2"/>
  <c r="K3425" i="2" s="1"/>
  <c r="I3425" i="2"/>
  <c r="L3425" i="2" s="1"/>
  <c r="N3424" i="2"/>
  <c r="N3425" i="2" l="1"/>
  <c r="O3425" i="2" s="1"/>
  <c r="R3425" i="2" l="1"/>
  <c r="T3425" i="2" s="1"/>
  <c r="Q3425" i="2"/>
  <c r="P3425" i="2"/>
  <c r="U3425" i="2"/>
  <c r="V3425" i="2" s="1"/>
  <c r="F3426" i="2" s="1"/>
  <c r="J3426" i="2" l="1"/>
  <c r="M3426" i="2" s="1"/>
  <c r="H3426" i="2"/>
  <c r="K3426" i="2" s="1"/>
  <c r="S3425" i="2"/>
  <c r="G3426" i="2"/>
  <c r="I3426" i="2" l="1"/>
  <c r="L3426" i="2" s="1"/>
  <c r="N3426" i="2" s="1"/>
  <c r="O3426" i="2" s="1"/>
  <c r="R3426" i="2" l="1"/>
  <c r="T3426" i="2" s="1"/>
  <c r="Q3426" i="2"/>
  <c r="P3426" i="2"/>
  <c r="U3426" i="2"/>
  <c r="V3426" i="2" l="1"/>
  <c r="F3427" i="2" s="1"/>
  <c r="S3426" i="2"/>
  <c r="G3427" i="2"/>
  <c r="J3427" i="2" l="1"/>
  <c r="M3427" i="2" s="1"/>
  <c r="I3427" i="2"/>
  <c r="L3427" i="2" s="1"/>
  <c r="H3427" i="2"/>
  <c r="K3427" i="2" s="1"/>
  <c r="N3427" i="2" s="1"/>
  <c r="O3427" i="2" s="1"/>
  <c r="R3427" i="2" l="1"/>
  <c r="T3427" i="2" s="1"/>
  <c r="Q3427" i="2"/>
  <c r="P3427" i="2"/>
  <c r="U3427" i="2"/>
  <c r="V3427" i="2" l="1"/>
  <c r="F3428" i="2" s="1"/>
  <c r="S3427" i="2"/>
  <c r="G3428" i="2"/>
  <c r="J3428" i="2" l="1"/>
  <c r="M3428" i="2" s="1"/>
  <c r="I3428" i="2"/>
  <c r="L3428" i="2" s="1"/>
  <c r="H3428" i="2"/>
  <c r="K3428" i="2" s="1"/>
  <c r="N3428" i="2" l="1"/>
  <c r="O3428" i="2" s="1"/>
  <c r="R3428" i="2" l="1"/>
  <c r="T3428" i="2" s="1"/>
  <c r="Q3428" i="2"/>
  <c r="P3428" i="2"/>
  <c r="U3428" i="2"/>
  <c r="V3428" i="2" l="1"/>
  <c r="F3429" i="2" s="1"/>
  <c r="S3428" i="2"/>
  <c r="G3429" i="2"/>
  <c r="H3429" i="2" l="1"/>
  <c r="K3429" i="2" s="1"/>
  <c r="J3429" i="2"/>
  <c r="M3429" i="2" s="1"/>
  <c r="I3429" i="2"/>
  <c r="L3429" i="2" s="1"/>
  <c r="N3429" i="2" l="1"/>
  <c r="O3429" i="2" s="1"/>
  <c r="R3429" i="2" l="1"/>
  <c r="T3429" i="2" s="1"/>
  <c r="Q3429" i="2"/>
  <c r="P3429" i="2"/>
  <c r="U3429" i="2"/>
  <c r="V3429" i="2" s="1"/>
  <c r="F3430" i="2" s="1"/>
  <c r="J3430" i="2" l="1"/>
  <c r="M3430" i="2" s="1"/>
  <c r="H3430" i="2"/>
  <c r="K3430" i="2" s="1"/>
  <c r="S3429" i="2"/>
  <c r="G3430" i="2"/>
  <c r="I3430" i="2" l="1"/>
  <c r="L3430" i="2" s="1"/>
  <c r="N3430" i="2" s="1"/>
  <c r="O3430" i="2" s="1"/>
  <c r="P3430" i="2" l="1"/>
  <c r="Q3430" i="2"/>
  <c r="R3430" i="2"/>
  <c r="T3430" i="2" s="1"/>
  <c r="U3430" i="2"/>
  <c r="S3430" i="2" l="1"/>
  <c r="G3431" i="2"/>
  <c r="V3430" i="2"/>
  <c r="F3431" i="2" s="1"/>
  <c r="I3431" i="2" l="1"/>
  <c r="L3431" i="2" s="1"/>
  <c r="H3431" i="2"/>
  <c r="K3431" i="2" s="1"/>
  <c r="J3431" i="2"/>
  <c r="M3431" i="2" s="1"/>
  <c r="N3431" i="2" l="1"/>
  <c r="O3431" i="2" s="1"/>
  <c r="R3431" i="2" l="1"/>
  <c r="T3431" i="2" s="1"/>
  <c r="P3431" i="2"/>
  <c r="Q3431" i="2"/>
  <c r="U3431" i="2"/>
  <c r="V3431" i="2" s="1"/>
  <c r="F3432" i="2" s="1"/>
  <c r="H3432" i="2" l="1"/>
  <c r="K3432" i="2" s="1"/>
  <c r="J3432" i="2"/>
  <c r="M3432" i="2" s="1"/>
  <c r="S3431" i="2"/>
  <c r="G3432" i="2"/>
  <c r="I3432" i="2" l="1"/>
  <c r="L3432" i="2" s="1"/>
  <c r="N3432" i="2" s="1"/>
  <c r="O3432" i="2" s="1"/>
  <c r="R3432" i="2" l="1"/>
  <c r="T3432" i="2" s="1"/>
  <c r="Q3432" i="2"/>
  <c r="P3432" i="2"/>
  <c r="U3432" i="2"/>
  <c r="V3432" i="2" s="1"/>
  <c r="F3433" i="2" s="1"/>
  <c r="J3433" i="2" l="1"/>
  <c r="M3433" i="2" s="1"/>
  <c r="H3433" i="2"/>
  <c r="K3433" i="2" s="1"/>
  <c r="S3432" i="2"/>
  <c r="G3433" i="2"/>
  <c r="I3433" i="2" s="1"/>
  <c r="L3433" i="2" s="1"/>
  <c r="N3433" i="2" l="1"/>
  <c r="O3433" i="2" s="1"/>
  <c r="R3433" i="2" l="1"/>
  <c r="T3433" i="2" s="1"/>
  <c r="Q3433" i="2"/>
  <c r="P3433" i="2"/>
  <c r="U3433" i="2"/>
  <c r="V3433" i="2" l="1"/>
  <c r="F3434" i="2" s="1"/>
  <c r="S3433" i="2"/>
  <c r="J3434" i="2" l="1"/>
  <c r="M3434" i="2" s="1"/>
  <c r="I3434" i="2"/>
  <c r="H3434" i="2"/>
  <c r="K3434" i="2" s="1"/>
  <c r="N3434" i="2" s="1"/>
  <c r="O3434" i="2" s="1"/>
  <c r="R3434" i="2" l="1"/>
  <c r="T3434" i="2" s="1"/>
  <c r="P3434" i="2"/>
  <c r="Q3434" i="2"/>
  <c r="U3434" i="2"/>
  <c r="S3434" i="2" l="1"/>
  <c r="G3435" i="2"/>
  <c r="V3434" i="2"/>
  <c r="F3435" i="2" s="1"/>
  <c r="J3435" i="2" l="1"/>
  <c r="M3435" i="2" s="1"/>
  <c r="I3435" i="2"/>
  <c r="H3435" i="2"/>
  <c r="K3435" i="2" s="1"/>
  <c r="N3435" i="2" s="1"/>
  <c r="O3435" i="2" s="1"/>
  <c r="Q3435" i="2" l="1"/>
  <c r="P3435" i="2"/>
  <c r="R3435" i="2"/>
  <c r="T3435" i="2" s="1"/>
  <c r="U3435" i="2"/>
  <c r="V3435" i="2" l="1"/>
  <c r="F3436" i="2" s="1"/>
  <c r="S3435" i="2"/>
  <c r="G3436" i="2"/>
  <c r="J3436" i="2" l="1"/>
  <c r="M3436" i="2" s="1"/>
  <c r="I3436" i="2"/>
  <c r="H3436" i="2"/>
  <c r="K3436" i="2" s="1"/>
  <c r="N3436" i="2" l="1"/>
  <c r="O3436" i="2" s="1"/>
  <c r="R3436" i="2" l="1"/>
  <c r="T3436" i="2" s="1"/>
  <c r="Q3436" i="2"/>
  <c r="P3436" i="2"/>
  <c r="U3436" i="2"/>
  <c r="V3436" i="2" s="1"/>
  <c r="F3437" i="2" s="1"/>
  <c r="S3436" i="2" l="1"/>
  <c r="G3437" i="2"/>
  <c r="J3437" i="2"/>
  <c r="M3437" i="2" s="1"/>
  <c r="I3437" i="2"/>
  <c r="H3437" i="2"/>
  <c r="K3437" i="2" s="1"/>
  <c r="N3437" i="2" s="1"/>
  <c r="O3437" i="2" s="1"/>
  <c r="R3437" i="2" l="1"/>
  <c r="T3437" i="2" s="1"/>
  <c r="Q3437" i="2"/>
  <c r="P3437" i="2"/>
  <c r="U3437" i="2"/>
  <c r="V3437" i="2" s="1"/>
  <c r="F3438" i="2" s="1"/>
  <c r="G3438" i="2"/>
  <c r="J3438" i="2" l="1"/>
  <c r="M3438" i="2" s="1"/>
  <c r="I3438" i="2"/>
  <c r="H3438" i="2"/>
  <c r="K3438" i="2" s="1"/>
  <c r="N3438" i="2" s="1"/>
  <c r="O3438" i="2" s="1"/>
  <c r="S3437" i="2"/>
  <c r="R3438" i="2" l="1"/>
  <c r="T3438" i="2" s="1"/>
  <c r="Q3438" i="2"/>
  <c r="P3438" i="2"/>
  <c r="U3438" i="2"/>
  <c r="V3438" i="2" l="1"/>
  <c r="F3439" i="2" s="1"/>
  <c r="S3438" i="2"/>
  <c r="G3439" i="2"/>
  <c r="J3439" i="2" l="1"/>
  <c r="M3439" i="2" s="1"/>
  <c r="I3439" i="2"/>
  <c r="H3439" i="2"/>
  <c r="K3439" i="2" s="1"/>
  <c r="N3439" i="2" s="1"/>
  <c r="O3439" i="2" s="1"/>
  <c r="R3439" i="2" l="1"/>
  <c r="T3439" i="2" s="1"/>
  <c r="Q3439" i="2"/>
  <c r="P3439" i="2"/>
  <c r="U3439" i="2"/>
  <c r="V3439" i="2" s="1"/>
  <c r="F3440" i="2" s="1"/>
  <c r="J3440" i="2" l="1"/>
  <c r="M3440" i="2" s="1"/>
  <c r="H3440" i="2"/>
  <c r="K3440" i="2" s="1"/>
  <c r="N3440" i="2" s="1"/>
  <c r="O3440" i="2" s="1"/>
  <c r="S3439" i="2"/>
  <c r="G3440" i="2"/>
  <c r="R3440" i="2" l="1"/>
  <c r="T3440" i="2" s="1"/>
  <c r="Q3440" i="2"/>
  <c r="P3440" i="2"/>
  <c r="U3440" i="2"/>
  <c r="I3440" i="2"/>
  <c r="V3440" i="2" l="1"/>
  <c r="F3441" i="2" s="1"/>
  <c r="S3440" i="2"/>
  <c r="G3441" i="2"/>
  <c r="J3441" i="2" l="1"/>
  <c r="M3441" i="2" s="1"/>
  <c r="I3441" i="2"/>
  <c r="H3441" i="2"/>
  <c r="K3441" i="2" s="1"/>
  <c r="N3441" i="2" s="1"/>
  <c r="O3441" i="2" s="1"/>
  <c r="R3441" i="2" l="1"/>
  <c r="T3441" i="2" s="1"/>
  <c r="Q3441" i="2"/>
  <c r="P3441" i="2"/>
  <c r="U3441" i="2"/>
  <c r="V3441" i="2" s="1"/>
  <c r="F3442" i="2" s="1"/>
  <c r="J3442" i="2" l="1"/>
  <c r="M3442" i="2" s="1"/>
  <c r="H3442" i="2"/>
  <c r="K3442" i="2" s="1"/>
  <c r="N3442" i="2" s="1"/>
  <c r="O3442" i="2" s="1"/>
  <c r="S3441" i="2"/>
  <c r="G3442" i="2"/>
  <c r="R3442" i="2" l="1"/>
  <c r="T3442" i="2" s="1"/>
  <c r="Q3442" i="2"/>
  <c r="P3442" i="2"/>
  <c r="U3442" i="2"/>
  <c r="I3442" i="2"/>
  <c r="V3442" i="2" l="1"/>
  <c r="F3443" i="2" s="1"/>
  <c r="S3442" i="2"/>
  <c r="G3443" i="2"/>
  <c r="I3443" i="2" l="1"/>
  <c r="J3443" i="2"/>
  <c r="M3443" i="2" s="1"/>
  <c r="H3443" i="2"/>
  <c r="K3443" i="2" s="1"/>
  <c r="N3443" i="2" s="1"/>
  <c r="O3443" i="2" s="1"/>
  <c r="U3443" i="2" l="1"/>
  <c r="P3443" i="2"/>
  <c r="O3444" i="2"/>
  <c r="R3443" i="2"/>
  <c r="T3443" i="2" s="1"/>
  <c r="Q3443" i="2"/>
  <c r="V3443" i="2" l="1"/>
  <c r="F3444" i="2" s="1"/>
  <c r="S3443" i="2"/>
  <c r="G3444" i="2"/>
  <c r="U3444" i="2"/>
  <c r="R3444" i="2"/>
  <c r="T3444" i="2" s="1"/>
  <c r="Q3444" i="2"/>
  <c r="G3445" i="2" l="1"/>
  <c r="H3444" i="2"/>
  <c r="I3444" i="2"/>
  <c r="J3444" i="2"/>
  <c r="M3444" i="2" s="1"/>
  <c r="K3444" i="2" l="1"/>
  <c r="N3444" i="2" s="1"/>
  <c r="P3444" i="2"/>
  <c r="V3444" i="2" l="1"/>
  <c r="F3445" i="2" s="1"/>
  <c r="S3444" i="2"/>
  <c r="J3445" i="2" l="1"/>
  <c r="M3445" i="2" s="1"/>
  <c r="I3445" i="2"/>
  <c r="H3445" i="2"/>
  <c r="K3445" i="2" s="1"/>
  <c r="N3445" i="2" s="1"/>
  <c r="O3445" i="2" s="1"/>
  <c r="R3445" i="2" l="1"/>
  <c r="T3445" i="2" s="1"/>
  <c r="Q3445" i="2"/>
  <c r="P3445" i="2"/>
  <c r="O3446" i="2"/>
  <c r="U3445" i="2"/>
  <c r="P3446" i="2" l="1"/>
  <c r="Q3446" i="2"/>
  <c r="S3446" i="2" s="1"/>
  <c r="R3446" i="2"/>
  <c r="T3446" i="2" s="1"/>
  <c r="U3446" i="2"/>
  <c r="V3445" i="2"/>
  <c r="F3446" i="2" s="1"/>
  <c r="S3445" i="2"/>
  <c r="G3446" i="2"/>
  <c r="G3447" i="2" s="1"/>
  <c r="J3446" i="2" l="1"/>
  <c r="M3446" i="2" s="1"/>
  <c r="I3446" i="2"/>
  <c r="H3446" i="2"/>
  <c r="K3446" i="2" s="1"/>
  <c r="V3446" i="2"/>
  <c r="F3447" i="2" s="1"/>
  <c r="J3447" i="2" l="1"/>
  <c r="M3447" i="2" s="1"/>
  <c r="I3447" i="2"/>
  <c r="H3447" i="2"/>
  <c r="K3447" i="2" s="1"/>
  <c r="N3447" i="2" s="1"/>
  <c r="O3447" i="2" s="1"/>
  <c r="N3446" i="2"/>
  <c r="Q3447" i="2" l="1"/>
  <c r="P3447" i="2"/>
  <c r="R3447" i="2"/>
  <c r="T3447" i="2" s="1"/>
  <c r="U3447" i="2"/>
  <c r="V3447" i="2" l="1"/>
  <c r="F3448" i="2" s="1"/>
  <c r="S3447" i="2"/>
  <c r="G3448" i="2"/>
  <c r="J3448" i="2" l="1"/>
  <c r="M3448" i="2" s="1"/>
  <c r="I3448" i="2"/>
  <c r="H3448" i="2"/>
  <c r="K3448" i="2" s="1"/>
  <c r="N3448" i="2" s="1"/>
  <c r="O3448" i="2" s="1"/>
  <c r="R3448" i="2" l="1"/>
  <c r="T3448" i="2" s="1"/>
  <c r="Q3448" i="2"/>
  <c r="P3448" i="2"/>
  <c r="U3448" i="2"/>
  <c r="V3448" i="2" l="1"/>
  <c r="F3449" i="2" s="1"/>
  <c r="S3448" i="2"/>
  <c r="G3449" i="2"/>
  <c r="J3449" i="2" l="1"/>
  <c r="M3449" i="2" s="1"/>
  <c r="I3449" i="2"/>
  <c r="L3449" i="2" s="1"/>
  <c r="H3449" i="2"/>
  <c r="K3449" i="2" s="1"/>
  <c r="N3449" i="2" s="1"/>
  <c r="O3449" i="2" s="1"/>
  <c r="R3449" i="2" l="1"/>
  <c r="T3449" i="2" s="1"/>
  <c r="P3449" i="2"/>
  <c r="Q3449" i="2"/>
  <c r="U3449" i="2"/>
  <c r="V3449" i="2" s="1"/>
  <c r="F3450" i="2" s="1"/>
  <c r="J3450" i="2" l="1"/>
  <c r="M3450" i="2" s="1"/>
  <c r="H3450" i="2"/>
  <c r="K3450" i="2" s="1"/>
  <c r="S3449" i="2"/>
  <c r="G3450" i="2"/>
  <c r="I3450" i="2" l="1"/>
  <c r="L3450" i="2" s="1"/>
  <c r="N3450" i="2" s="1"/>
  <c r="O3450" i="2" s="1"/>
  <c r="R3450" i="2" l="1"/>
  <c r="T3450" i="2" s="1"/>
  <c r="P3450" i="2"/>
  <c r="Q3450" i="2"/>
  <c r="U3450" i="2"/>
  <c r="S3450" i="2" l="1"/>
  <c r="G3451" i="2"/>
  <c r="V3450" i="2"/>
  <c r="F3451" i="2" s="1"/>
  <c r="I3451" i="2" l="1"/>
  <c r="L3451" i="2" s="1"/>
  <c r="H3451" i="2"/>
  <c r="K3451" i="2" s="1"/>
  <c r="J3451" i="2"/>
  <c r="M3451" i="2" s="1"/>
  <c r="N3451" i="2" l="1"/>
  <c r="O3451" i="2" s="1"/>
  <c r="R3451" i="2" l="1"/>
  <c r="T3451" i="2" s="1"/>
  <c r="Q3451" i="2"/>
  <c r="P3451" i="2"/>
  <c r="U3451" i="2"/>
  <c r="V3451" i="2" s="1"/>
  <c r="F3452" i="2" s="1"/>
  <c r="J3452" i="2" l="1"/>
  <c r="M3452" i="2" s="1"/>
  <c r="H3452" i="2"/>
  <c r="K3452" i="2" s="1"/>
  <c r="S3451" i="2"/>
  <c r="G3452" i="2"/>
  <c r="I3452" i="2" l="1"/>
  <c r="L3452" i="2" s="1"/>
  <c r="N3452" i="2" s="1"/>
  <c r="O3452" i="2" s="1"/>
  <c r="Q3452" i="2" l="1"/>
  <c r="P3452" i="2"/>
  <c r="U3452" i="2"/>
  <c r="R3452" i="2"/>
  <c r="T3452" i="2" s="1"/>
  <c r="V3452" i="2" l="1"/>
  <c r="F3453" i="2" s="1"/>
  <c r="S3452" i="2"/>
  <c r="G3453" i="2"/>
  <c r="H3453" i="2" l="1"/>
  <c r="K3453" i="2" s="1"/>
  <c r="J3453" i="2"/>
  <c r="M3453" i="2" s="1"/>
  <c r="I3453" i="2"/>
  <c r="L3453" i="2" s="1"/>
  <c r="N3453" i="2" l="1"/>
  <c r="O3453" i="2" s="1"/>
  <c r="R3453" i="2" l="1"/>
  <c r="T3453" i="2" s="1"/>
  <c r="Q3453" i="2"/>
  <c r="P3453" i="2"/>
  <c r="U3453" i="2"/>
  <c r="V3453" i="2" s="1"/>
  <c r="F3454" i="2" s="1"/>
  <c r="J3454" i="2" l="1"/>
  <c r="M3454" i="2" s="1"/>
  <c r="H3454" i="2"/>
  <c r="K3454" i="2" s="1"/>
  <c r="S3453" i="2"/>
  <c r="G3454" i="2"/>
  <c r="I3454" i="2" l="1"/>
  <c r="L3454" i="2" s="1"/>
  <c r="N3454" i="2" s="1"/>
  <c r="O3454" i="2" s="1"/>
  <c r="P3454" i="2" l="1"/>
  <c r="R3454" i="2"/>
  <c r="T3454" i="2" s="1"/>
  <c r="Q3454" i="2"/>
  <c r="U3454" i="2"/>
  <c r="S3454" i="2" l="1"/>
  <c r="G3455" i="2"/>
  <c r="V3454" i="2"/>
  <c r="F3455" i="2" s="1"/>
  <c r="I3455" i="2" l="1"/>
  <c r="L3455" i="2" s="1"/>
  <c r="J3455" i="2"/>
  <c r="M3455" i="2" s="1"/>
  <c r="H3455" i="2"/>
  <c r="K3455" i="2" s="1"/>
  <c r="N3455" i="2" s="1"/>
  <c r="O3455" i="2" s="1"/>
  <c r="R3455" i="2" l="1"/>
  <c r="T3455" i="2" s="1"/>
  <c r="Q3455" i="2"/>
  <c r="P3455" i="2"/>
  <c r="U3455" i="2"/>
  <c r="V3455" i="2" s="1"/>
  <c r="F3456" i="2" s="1"/>
  <c r="J3456" i="2" l="1"/>
  <c r="M3456" i="2" s="1"/>
  <c r="H3456" i="2"/>
  <c r="K3456" i="2" s="1"/>
  <c r="S3455" i="2"/>
  <c r="G3456" i="2"/>
  <c r="I3456" i="2" l="1"/>
  <c r="L3456" i="2" s="1"/>
  <c r="N3456" i="2" s="1"/>
  <c r="O3456" i="2" s="1"/>
  <c r="O3457" i="2" l="1"/>
  <c r="R3456" i="2"/>
  <c r="T3456" i="2" s="1"/>
  <c r="Q3456" i="2"/>
  <c r="P3456" i="2"/>
  <c r="U3456" i="2"/>
  <c r="V3456" i="2" l="1"/>
  <c r="F3457" i="2" s="1"/>
  <c r="S3456" i="2"/>
  <c r="G3457" i="2"/>
  <c r="I3457" i="2" s="1"/>
  <c r="Q3457" i="2" s="1"/>
  <c r="R3457" i="2"/>
  <c r="T3457" i="2" s="1"/>
  <c r="P3457" i="2"/>
  <c r="U3457" i="2"/>
  <c r="S3457" i="2" l="1"/>
  <c r="J3457" i="2"/>
  <c r="M3457" i="2" s="1"/>
  <c r="H3457" i="2"/>
  <c r="K3457" i="2" s="1"/>
  <c r="N3457" i="2" s="1"/>
  <c r="V3457" i="2"/>
  <c r="F3458" i="2" s="1"/>
  <c r="J3458" i="2" l="1"/>
  <c r="M3458" i="2" s="1"/>
  <c r="H3458" i="2"/>
  <c r="K3458" i="2" s="1"/>
  <c r="N3458" i="2" s="1"/>
  <c r="O3458" i="2" s="1"/>
  <c r="I3458" i="2"/>
  <c r="O3459" i="2" l="1"/>
  <c r="R3458" i="2"/>
  <c r="T3458" i="2" s="1"/>
  <c r="P3458" i="2"/>
  <c r="Q3458" i="2"/>
  <c r="U3458" i="2"/>
  <c r="V3458" i="2" s="1"/>
  <c r="F3459" i="2" s="1"/>
  <c r="J3459" i="2" l="1"/>
  <c r="M3459" i="2" s="1"/>
  <c r="H3459" i="2"/>
  <c r="K3459" i="2" s="1"/>
  <c r="S3458" i="2"/>
  <c r="G3459" i="2"/>
  <c r="Q3459" i="2"/>
  <c r="S3459" i="2" s="1"/>
  <c r="P3459" i="2"/>
  <c r="R3459" i="2"/>
  <c r="T3459" i="2" s="1"/>
  <c r="U3459" i="2"/>
  <c r="V3459" i="2" l="1"/>
  <c r="F3460" i="2" s="1"/>
  <c r="G3460" i="2"/>
  <c r="I3459" i="2"/>
  <c r="N3459" i="2"/>
  <c r="J3460" i="2" l="1"/>
  <c r="M3460" i="2" s="1"/>
  <c r="I3460" i="2"/>
  <c r="H3460" i="2"/>
  <c r="K3460" i="2" s="1"/>
  <c r="N3460" i="2" s="1"/>
  <c r="O3460" i="2" s="1"/>
  <c r="R3460" i="2" l="1"/>
  <c r="T3460" i="2" s="1"/>
  <c r="P3460" i="2"/>
  <c r="Q3460" i="2"/>
  <c r="U3460" i="2"/>
  <c r="V3460" i="2" s="1"/>
  <c r="F3461" i="2" s="1"/>
  <c r="J3461" i="2" l="1"/>
  <c r="M3461" i="2" s="1"/>
  <c r="H3461" i="2"/>
  <c r="K3461" i="2" s="1"/>
  <c r="N3461" i="2" s="1"/>
  <c r="O3461" i="2" s="1"/>
  <c r="S3460" i="2"/>
  <c r="G3461" i="2"/>
  <c r="I3461" i="2" l="1"/>
  <c r="R3461" i="2"/>
  <c r="T3461" i="2" s="1"/>
  <c r="Q3461" i="2"/>
  <c r="P3461" i="2"/>
  <c r="U3461" i="2"/>
  <c r="V3461" i="2" s="1"/>
  <c r="F3462" i="2" s="1"/>
  <c r="J3462" i="2" l="1"/>
  <c r="M3462" i="2" s="1"/>
  <c r="H3462" i="2"/>
  <c r="K3462" i="2" s="1"/>
  <c r="N3462" i="2" s="1"/>
  <c r="O3462" i="2" s="1"/>
  <c r="S3461" i="2"/>
  <c r="G3462" i="2"/>
  <c r="R3462" i="2" l="1"/>
  <c r="T3462" i="2" s="1"/>
  <c r="Q3462" i="2"/>
  <c r="P3462" i="2"/>
  <c r="U3462" i="2"/>
  <c r="I3462" i="2"/>
  <c r="V3462" i="2" l="1"/>
  <c r="F3463" i="2" s="1"/>
  <c r="S3462" i="2"/>
  <c r="G3463" i="2"/>
  <c r="J3463" i="2" l="1"/>
  <c r="M3463" i="2" s="1"/>
  <c r="I3463" i="2"/>
  <c r="H3463" i="2"/>
  <c r="K3463" i="2" s="1"/>
  <c r="N3463" i="2" s="1"/>
  <c r="O3463" i="2" s="1"/>
  <c r="R3463" i="2" l="1"/>
  <c r="T3463" i="2" s="1"/>
  <c r="Q3463" i="2"/>
  <c r="P3463" i="2"/>
  <c r="U3463" i="2"/>
  <c r="V3463" i="2" s="1"/>
  <c r="F3464" i="2" s="1"/>
  <c r="J3464" i="2" l="1"/>
  <c r="M3464" i="2" s="1"/>
  <c r="H3464" i="2"/>
  <c r="K3464" i="2" s="1"/>
  <c r="N3464" i="2" s="1"/>
  <c r="O3464" i="2" s="1"/>
  <c r="S3463" i="2"/>
  <c r="G3464" i="2"/>
  <c r="R3464" i="2" l="1"/>
  <c r="T3464" i="2" s="1"/>
  <c r="Q3464" i="2"/>
  <c r="P3464" i="2"/>
  <c r="U3464" i="2"/>
  <c r="I3464" i="2"/>
  <c r="V3464" i="2" l="1"/>
  <c r="F3465" i="2" s="1"/>
  <c r="S3464" i="2"/>
  <c r="G3465" i="2"/>
  <c r="J3465" i="2" l="1"/>
  <c r="M3465" i="2" s="1"/>
  <c r="I3465" i="2"/>
  <c r="H3465" i="2"/>
  <c r="K3465" i="2" s="1"/>
  <c r="N3465" i="2" s="1"/>
  <c r="O3465" i="2" s="1"/>
  <c r="R3465" i="2" l="1"/>
  <c r="T3465" i="2" s="1"/>
  <c r="Q3465" i="2"/>
  <c r="P3465" i="2"/>
  <c r="U3465" i="2"/>
  <c r="V3465" i="2" s="1"/>
  <c r="F3466" i="2" s="1"/>
  <c r="J3466" i="2" l="1"/>
  <c r="M3466" i="2" s="1"/>
  <c r="H3466" i="2"/>
  <c r="K3466" i="2" s="1"/>
  <c r="N3466" i="2" s="1"/>
  <c r="O3466" i="2" s="1"/>
  <c r="S3465" i="2"/>
  <c r="G3466" i="2"/>
  <c r="P3466" i="2" l="1"/>
  <c r="R3466" i="2"/>
  <c r="T3466" i="2" s="1"/>
  <c r="Q3466" i="2"/>
  <c r="S3466" i="2" s="1"/>
  <c r="U3466" i="2"/>
  <c r="I3466" i="2"/>
  <c r="V3466" i="2" l="1"/>
  <c r="F3467" i="2" s="1"/>
  <c r="G3467" i="2"/>
  <c r="I3467" i="2" l="1"/>
  <c r="J3467" i="2"/>
  <c r="M3467" i="2" s="1"/>
  <c r="H3467" i="2"/>
  <c r="K3467" i="2" s="1"/>
  <c r="N3467" i="2" s="1"/>
  <c r="O3467" i="2" s="1"/>
  <c r="R3467" i="2" l="1"/>
  <c r="T3467" i="2" s="1"/>
  <c r="Q3467" i="2"/>
  <c r="P3467" i="2"/>
  <c r="U3467" i="2"/>
  <c r="V3467" i="2" s="1"/>
  <c r="F3468" i="2" s="1"/>
  <c r="J3468" i="2" l="1"/>
  <c r="M3468" i="2" s="1"/>
  <c r="H3468" i="2"/>
  <c r="K3468" i="2" s="1"/>
  <c r="N3468" i="2" s="1"/>
  <c r="O3468" i="2" s="1"/>
  <c r="S3467" i="2"/>
  <c r="G3468" i="2"/>
  <c r="I3468" i="2" s="1"/>
  <c r="U3468" i="2"/>
  <c r="R3468" i="2" l="1"/>
  <c r="T3468" i="2" s="1"/>
  <c r="Q3468" i="2"/>
  <c r="P3468" i="2"/>
  <c r="V3468" i="2" s="1"/>
  <c r="F3469" i="2" s="1"/>
  <c r="J3469" i="2" l="1"/>
  <c r="M3469" i="2" s="1"/>
  <c r="H3469" i="2"/>
  <c r="K3469" i="2" s="1"/>
  <c r="N3469" i="2" s="1"/>
  <c r="O3469" i="2" s="1"/>
  <c r="S3468" i="2"/>
  <c r="G3469" i="2"/>
  <c r="I3469" i="2" s="1"/>
  <c r="R3469" i="2"/>
  <c r="T3469" i="2" s="1"/>
  <c r="Q3469" i="2"/>
  <c r="P3469" i="2"/>
  <c r="U3469" i="2"/>
  <c r="V3469" i="2" l="1"/>
  <c r="F3470" i="2" s="1"/>
  <c r="S3469" i="2"/>
  <c r="G3470" i="2"/>
  <c r="J3470" i="2" l="1"/>
  <c r="M3470" i="2" s="1"/>
  <c r="I3470" i="2"/>
  <c r="H3470" i="2"/>
  <c r="K3470" i="2" s="1"/>
  <c r="N3470" i="2" s="1"/>
  <c r="O3470" i="2" s="1"/>
  <c r="R3470" i="2" l="1"/>
  <c r="T3470" i="2" s="1"/>
  <c r="Q3470" i="2"/>
  <c r="P3470" i="2"/>
  <c r="S3470" i="2" l="1"/>
  <c r="G3471" i="2"/>
  <c r="U3470" i="2"/>
  <c r="V3470" i="2" s="1"/>
  <c r="F3471" i="2" s="1"/>
  <c r="J3471" i="2" l="1"/>
  <c r="M3471" i="2" s="1"/>
  <c r="I3471" i="2"/>
  <c r="L3471" i="2" s="1"/>
  <c r="H3471" i="2"/>
  <c r="K3471" i="2" s="1"/>
  <c r="N3471" i="2" l="1"/>
  <c r="O3471" i="2" s="1"/>
  <c r="Q3471" i="2" l="1"/>
  <c r="P3471" i="2"/>
  <c r="R3471" i="2"/>
  <c r="T3471" i="2" s="1"/>
  <c r="U3471" i="2" l="1"/>
  <c r="V3471" i="2"/>
  <c r="F3472" i="2" s="1"/>
  <c r="S3471" i="2"/>
  <c r="G3472" i="2"/>
  <c r="J3472" i="2" l="1"/>
  <c r="M3472" i="2" s="1"/>
  <c r="I3472" i="2"/>
  <c r="L3472" i="2" s="1"/>
  <c r="H3472" i="2"/>
  <c r="K3472" i="2" s="1"/>
  <c r="N3472" i="2" s="1"/>
  <c r="O3472" i="2" s="1"/>
  <c r="R3472" i="2" l="1"/>
  <c r="T3472" i="2" s="1"/>
  <c r="Q3472" i="2"/>
  <c r="P3472" i="2"/>
  <c r="U3472" i="2" l="1"/>
  <c r="V3472" i="2" s="1"/>
  <c r="F3473" i="2" s="1"/>
  <c r="S3472" i="2"/>
  <c r="G3473" i="2"/>
  <c r="J3473" i="2" l="1"/>
  <c r="M3473" i="2" s="1"/>
  <c r="H3473" i="2"/>
  <c r="K3473" i="2" s="1"/>
  <c r="I3473" i="2"/>
  <c r="L3473" i="2" s="1"/>
  <c r="N3473" i="2" s="1"/>
  <c r="O3473" i="2" s="1"/>
  <c r="R3473" i="2" l="1"/>
  <c r="T3473" i="2" s="1"/>
  <c r="Q3473" i="2"/>
  <c r="P3473" i="2"/>
  <c r="S3473" i="2" l="1"/>
  <c r="G3474" i="2"/>
  <c r="U3473" i="2"/>
  <c r="V3473" i="2" s="1"/>
  <c r="F3474" i="2" s="1"/>
  <c r="J3474" i="2" l="1"/>
  <c r="M3474" i="2" s="1"/>
  <c r="I3474" i="2"/>
  <c r="L3474" i="2" s="1"/>
  <c r="H3474" i="2"/>
  <c r="K3474" i="2" s="1"/>
  <c r="N3474" i="2" l="1"/>
  <c r="O3474" i="2" s="1"/>
  <c r="R3474" i="2" l="1"/>
  <c r="T3474" i="2" s="1"/>
  <c r="Q3474" i="2"/>
  <c r="P3474" i="2"/>
  <c r="U3474" i="2"/>
  <c r="V3474" i="2" l="1"/>
  <c r="F3475" i="2" s="1"/>
  <c r="J3475" i="2" s="1"/>
  <c r="M3475" i="2" s="1"/>
  <c r="H3475" i="2"/>
  <c r="K3475" i="2" s="1"/>
  <c r="S3474" i="2"/>
  <c r="G3475" i="2"/>
  <c r="I3475" i="2" l="1"/>
  <c r="L3475" i="2" s="1"/>
  <c r="N3475" i="2" s="1"/>
  <c r="O3475" i="2" s="1"/>
  <c r="R3475" i="2" l="1"/>
  <c r="T3475" i="2" s="1"/>
  <c r="Q3475" i="2"/>
  <c r="P3475" i="2"/>
  <c r="U3475" i="2" l="1"/>
  <c r="V3475" i="2" s="1"/>
  <c r="F3476" i="2" s="1"/>
  <c r="S3475" i="2"/>
  <c r="G3476" i="2"/>
  <c r="J3476" i="2" l="1"/>
  <c r="M3476" i="2" s="1"/>
  <c r="I3476" i="2"/>
  <c r="L3476" i="2" s="1"/>
  <c r="H3476" i="2"/>
  <c r="K3476" i="2" s="1"/>
  <c r="N3476" i="2" l="1"/>
  <c r="O3476" i="2" s="1"/>
  <c r="R3476" i="2"/>
  <c r="T3476" i="2" s="1"/>
  <c r="Q3476" i="2"/>
  <c r="P3476" i="2"/>
  <c r="U3476" i="2" l="1"/>
  <c r="V3476" i="2"/>
  <c r="F3477" i="2" s="1"/>
  <c r="S3476" i="2"/>
  <c r="G3477" i="2"/>
  <c r="J3477" i="2" l="1"/>
  <c r="M3477" i="2" s="1"/>
  <c r="I3477" i="2"/>
  <c r="L3477" i="2" s="1"/>
  <c r="H3477" i="2"/>
  <c r="K3477" i="2" s="1"/>
  <c r="N3477" i="2" s="1"/>
  <c r="O3477" i="2" s="1"/>
  <c r="R3477" i="2" l="1"/>
  <c r="T3477" i="2" s="1"/>
  <c r="Q3477" i="2"/>
  <c r="P3477" i="2"/>
  <c r="S3477" i="2" l="1"/>
  <c r="G3478" i="2"/>
  <c r="U3477" i="2"/>
  <c r="V3477" i="2" s="1"/>
  <c r="F3478" i="2" s="1"/>
  <c r="J3478" i="2" l="1"/>
  <c r="M3478" i="2" s="1"/>
  <c r="I3478" i="2"/>
  <c r="L3478" i="2" s="1"/>
  <c r="H3478" i="2"/>
  <c r="K3478" i="2" s="1"/>
  <c r="N3478" i="2" l="1"/>
  <c r="O3478" i="2" s="1"/>
  <c r="P3478" i="2" s="1"/>
  <c r="Q3478" i="2" l="1"/>
  <c r="R3478" i="2"/>
  <c r="T3478" i="2" s="1"/>
  <c r="S3478" i="2"/>
  <c r="G3479" i="2"/>
  <c r="U3478" i="2" l="1"/>
  <c r="V3478" i="2" s="1"/>
  <c r="F3479" i="2" s="1"/>
  <c r="J3479" i="2" s="1"/>
  <c r="M3479" i="2" s="1"/>
  <c r="I3479" i="2"/>
  <c r="L3479" i="2" s="1"/>
  <c r="H3479" i="2"/>
  <c r="K3479" i="2" s="1"/>
  <c r="N3479" i="2" l="1"/>
  <c r="O3479" i="2" s="1"/>
  <c r="R3479" i="2" s="1"/>
  <c r="T3479" i="2" s="1"/>
  <c r="P3479" i="2" l="1"/>
  <c r="Q3479" i="2"/>
  <c r="S3479" i="2"/>
  <c r="G3480" i="2"/>
  <c r="U3479" i="2"/>
  <c r="V3479" i="2" s="1"/>
  <c r="F3480" i="2" s="1"/>
  <c r="J3480" i="2" l="1"/>
  <c r="M3480" i="2" s="1"/>
  <c r="I3480" i="2"/>
  <c r="L3480" i="2" s="1"/>
  <c r="H3480" i="2"/>
  <c r="K3480" i="2" s="1"/>
  <c r="N3480" i="2" s="1"/>
  <c r="O3480" i="2" s="1"/>
  <c r="R3480" i="2" l="1"/>
  <c r="T3480" i="2" s="1"/>
  <c r="Q3480" i="2"/>
  <c r="P3480" i="2"/>
  <c r="U3480" i="2" l="1"/>
  <c r="V3480" i="2" s="1"/>
  <c r="F3481" i="2" s="1"/>
  <c r="S3480" i="2"/>
  <c r="G3481" i="2"/>
  <c r="J3481" i="2" l="1"/>
  <c r="M3481" i="2" s="1"/>
  <c r="H3481" i="2"/>
  <c r="K3481" i="2" s="1"/>
  <c r="I3481" i="2"/>
  <c r="L3481" i="2" s="1"/>
  <c r="N3481" i="2" s="1"/>
  <c r="O3481" i="2" s="1"/>
  <c r="R3481" i="2" l="1"/>
  <c r="T3481" i="2" s="1"/>
  <c r="Q3481" i="2"/>
  <c r="P3481" i="2"/>
  <c r="S3481" i="2" l="1"/>
  <c r="U3481" i="2"/>
  <c r="V3481" i="2"/>
  <c r="F3482" i="2" s="1"/>
  <c r="J3482" i="2" l="1"/>
  <c r="M3482" i="2" s="1"/>
  <c r="I3482" i="2"/>
  <c r="H3482" i="2"/>
  <c r="K3482" i="2" s="1"/>
  <c r="N3482" i="2" s="1"/>
  <c r="O3482" i="2" s="1"/>
  <c r="R3482" i="2" l="1"/>
  <c r="T3482" i="2" s="1"/>
  <c r="Q3482" i="2"/>
  <c r="P3482" i="2"/>
  <c r="S3482" i="2" l="1"/>
  <c r="G3483" i="2"/>
  <c r="U3482" i="2"/>
  <c r="V3482" i="2" s="1"/>
  <c r="F3483" i="2" s="1"/>
  <c r="J3483" i="2" l="1"/>
  <c r="M3483" i="2" s="1"/>
  <c r="I3483" i="2"/>
  <c r="H3483" i="2"/>
  <c r="K3483" i="2" s="1"/>
  <c r="N3483" i="2" s="1"/>
  <c r="O3483" i="2" s="1"/>
  <c r="Q3483" i="2" l="1"/>
  <c r="P3483" i="2"/>
  <c r="R3483" i="2"/>
  <c r="T3483" i="2" s="1"/>
  <c r="U3483" i="2" l="1"/>
  <c r="V3483" i="2"/>
  <c r="F3484" i="2" s="1"/>
  <c r="S3483" i="2"/>
  <c r="G3484" i="2"/>
  <c r="J3484" i="2" l="1"/>
  <c r="M3484" i="2" s="1"/>
  <c r="I3484" i="2"/>
  <c r="H3484" i="2"/>
  <c r="K3484" i="2" s="1"/>
  <c r="N3484" i="2" s="1"/>
  <c r="O3484" i="2" s="1"/>
  <c r="R3484" i="2" l="1"/>
  <c r="T3484" i="2" s="1"/>
  <c r="Q3484" i="2"/>
  <c r="P3484" i="2"/>
  <c r="S3484" i="2" l="1"/>
  <c r="G3485" i="2"/>
  <c r="U3484" i="2"/>
  <c r="V3484" i="2" s="1"/>
  <c r="F3485" i="2" s="1"/>
  <c r="J3485" i="2" l="1"/>
  <c r="M3485" i="2" s="1"/>
  <c r="I3485" i="2"/>
  <c r="H3485" i="2"/>
  <c r="K3485" i="2" s="1"/>
  <c r="N3485" i="2" s="1"/>
  <c r="O3485" i="2" s="1"/>
  <c r="R3485" i="2" l="1"/>
  <c r="T3485" i="2" s="1"/>
  <c r="Q3485" i="2"/>
  <c r="P3485" i="2"/>
  <c r="S3485" i="2" l="1"/>
  <c r="G3486" i="2"/>
  <c r="U3485" i="2"/>
  <c r="V3485" i="2" s="1"/>
  <c r="F3486" i="2" s="1"/>
  <c r="J3486" i="2" l="1"/>
  <c r="M3486" i="2" s="1"/>
  <c r="I3486" i="2"/>
  <c r="H3486" i="2"/>
  <c r="K3486" i="2" s="1"/>
  <c r="N3486" i="2" s="1"/>
  <c r="O3486" i="2" s="1"/>
  <c r="R3486" i="2" l="1"/>
  <c r="T3486" i="2" s="1"/>
  <c r="Q3486" i="2"/>
  <c r="P3486" i="2"/>
  <c r="U3486" i="2"/>
  <c r="V3486" i="2" l="1"/>
  <c r="F3487" i="2" s="1"/>
  <c r="S3486" i="2"/>
  <c r="G3487" i="2"/>
  <c r="J3487" i="2" l="1"/>
  <c r="M3487" i="2" s="1"/>
  <c r="I3487" i="2"/>
  <c r="H3487" i="2"/>
  <c r="K3487" i="2" s="1"/>
  <c r="N3487" i="2" s="1"/>
  <c r="O3487" i="2" s="1"/>
  <c r="R3487" i="2" l="1"/>
  <c r="T3487" i="2" s="1"/>
  <c r="Q3487" i="2"/>
  <c r="P3487" i="2"/>
  <c r="S3487" i="2" l="1"/>
  <c r="G3488" i="2"/>
  <c r="U3487" i="2"/>
  <c r="V3487" i="2" s="1"/>
  <c r="F3488" i="2" s="1"/>
  <c r="J3488" i="2" l="1"/>
  <c r="M3488" i="2" s="1"/>
  <c r="I3488" i="2"/>
  <c r="H3488" i="2"/>
  <c r="K3488" i="2" s="1"/>
  <c r="N3488" i="2" s="1"/>
  <c r="O3488" i="2" s="1"/>
  <c r="R3488" i="2" l="1"/>
  <c r="T3488" i="2" s="1"/>
  <c r="Q3488" i="2"/>
  <c r="P3488" i="2"/>
  <c r="U3488" i="2"/>
  <c r="V3488" i="2" l="1"/>
  <c r="F3489" i="2" s="1"/>
  <c r="S3488" i="2"/>
  <c r="G3489" i="2"/>
  <c r="J3489" i="2" l="1"/>
  <c r="M3489" i="2" s="1"/>
  <c r="I3489" i="2"/>
  <c r="H3489" i="2"/>
  <c r="K3489" i="2" s="1"/>
  <c r="N3489" i="2" s="1"/>
  <c r="O3489" i="2" s="1"/>
  <c r="R3489" i="2" l="1"/>
  <c r="T3489" i="2" s="1"/>
  <c r="Q3489" i="2"/>
  <c r="P3489" i="2"/>
  <c r="S3489" i="2" l="1"/>
  <c r="G3490" i="2"/>
  <c r="U3489" i="2"/>
  <c r="V3489" i="2" s="1"/>
  <c r="F3490" i="2" s="1"/>
  <c r="J3490" i="2" l="1"/>
  <c r="M3490" i="2" s="1"/>
  <c r="I3490" i="2"/>
  <c r="H3490" i="2"/>
  <c r="K3490" i="2" s="1"/>
  <c r="N3490" i="2" s="1"/>
  <c r="O3490" i="2" s="1"/>
  <c r="P3490" i="2" l="1"/>
  <c r="R3490" i="2"/>
  <c r="T3490" i="2" s="1"/>
  <c r="Q3490" i="2"/>
  <c r="S3490" i="2" l="1"/>
  <c r="G3491" i="2"/>
  <c r="U3490" i="2"/>
  <c r="V3490" i="2"/>
  <c r="F3491" i="2" s="1"/>
  <c r="I3491" i="2" l="1"/>
  <c r="J3491" i="2"/>
  <c r="M3491" i="2" s="1"/>
  <c r="H3491" i="2"/>
  <c r="K3491" i="2" s="1"/>
  <c r="N3491" i="2" s="1"/>
  <c r="O3491" i="2" s="1"/>
  <c r="R3491" i="2" l="1"/>
  <c r="T3491" i="2" s="1"/>
  <c r="Q3491" i="2"/>
  <c r="P3491" i="2"/>
  <c r="S3491" i="2" l="1"/>
  <c r="G3492" i="2"/>
  <c r="U3491" i="2"/>
  <c r="V3491" i="2" s="1"/>
  <c r="F3492" i="2" s="1"/>
  <c r="J3492" i="2" l="1"/>
  <c r="M3492" i="2" s="1"/>
  <c r="I3492" i="2"/>
  <c r="H3492" i="2"/>
  <c r="K3492" i="2" s="1"/>
  <c r="N3492" i="2" s="1"/>
  <c r="O3492" i="2" s="1"/>
  <c r="R3492" i="2" l="1"/>
  <c r="T3492" i="2" s="1"/>
  <c r="Q3492" i="2"/>
  <c r="P3492" i="2"/>
  <c r="S3492" i="2" l="1"/>
  <c r="G3493" i="2"/>
  <c r="U3492" i="2"/>
  <c r="V3492" i="2" s="1"/>
  <c r="F3493" i="2" s="1"/>
  <c r="J3493" i="2" l="1"/>
  <c r="M3493" i="2" s="1"/>
  <c r="I3493" i="2"/>
  <c r="H3493" i="2"/>
  <c r="K3493" i="2" s="1"/>
  <c r="N3493" i="2" l="1"/>
  <c r="O3493" i="2" s="1"/>
  <c r="R3493" i="2"/>
  <c r="T3493" i="2" s="1"/>
  <c r="Q3493" i="2"/>
  <c r="P3493" i="2"/>
  <c r="U3493" i="2"/>
  <c r="V3493" i="2" l="1"/>
  <c r="F3494" i="2" s="1"/>
  <c r="S3493" i="2"/>
  <c r="G3494" i="2"/>
  <c r="J3494" i="2" l="1"/>
  <c r="M3494" i="2" s="1"/>
  <c r="I3494" i="2"/>
  <c r="H3494" i="2"/>
  <c r="K3494" i="2" s="1"/>
  <c r="N3494" i="2" s="1"/>
  <c r="O3494" i="2" s="1"/>
  <c r="R3494" i="2" l="1"/>
  <c r="T3494" i="2" s="1"/>
  <c r="Q3494" i="2"/>
  <c r="P3494" i="2"/>
  <c r="S3494" i="2" l="1"/>
  <c r="G3495" i="2"/>
  <c r="U3494" i="2"/>
  <c r="V3494" i="2" s="1"/>
  <c r="F3495" i="2" s="1"/>
  <c r="J3495" i="2" l="1"/>
  <c r="M3495" i="2" s="1"/>
  <c r="I3495" i="2"/>
  <c r="H3495" i="2"/>
  <c r="K3495" i="2" s="1"/>
  <c r="N3495" i="2" s="1"/>
  <c r="O3495" i="2" s="1"/>
  <c r="Q3495" i="2" l="1"/>
  <c r="P3495" i="2"/>
  <c r="U3495" i="2"/>
  <c r="R3495" i="2"/>
  <c r="T3495" i="2" s="1"/>
  <c r="V3495" i="2" l="1"/>
  <c r="F3496" i="2" s="1"/>
  <c r="S3495" i="2"/>
  <c r="G3496" i="2"/>
  <c r="J3496" i="2" l="1"/>
  <c r="M3496" i="2" s="1"/>
  <c r="I3496" i="2"/>
  <c r="L3496" i="2" s="1"/>
  <c r="H3496" i="2"/>
  <c r="K3496" i="2" l="1"/>
  <c r="N3496" i="2" s="1"/>
  <c r="O3496" i="2" s="1"/>
  <c r="P3496" i="2" s="1"/>
  <c r="Q3496" i="2" l="1"/>
  <c r="G3497" i="2" s="1"/>
  <c r="R3496" i="2"/>
  <c r="T3496" i="2" s="1"/>
  <c r="S3496" i="2"/>
  <c r="U3496" i="2" l="1"/>
  <c r="V3496" i="2" s="1"/>
  <c r="F3497" i="2" s="1"/>
  <c r="J3497" i="2" s="1"/>
  <c r="M3497" i="2" s="1"/>
  <c r="I3497" i="2" l="1"/>
  <c r="L3497" i="2" s="1"/>
  <c r="H3497" i="2"/>
  <c r="K3497" i="2" s="1"/>
  <c r="N3497" i="2" s="1"/>
  <c r="O3497" i="2" s="1"/>
  <c r="Q3497" i="2" s="1"/>
  <c r="P3497" i="2" l="1"/>
  <c r="R3497" i="2"/>
  <c r="T3497" i="2" s="1"/>
  <c r="S3497" i="2"/>
  <c r="G3498" i="2"/>
  <c r="U3497" i="2"/>
  <c r="V3497" i="2" s="1"/>
  <c r="F3498" i="2" s="1"/>
  <c r="J3498" i="2" l="1"/>
  <c r="I3498" i="2"/>
  <c r="L3498" i="2" s="1"/>
  <c r="H3498" i="2"/>
  <c r="K3498" i="2" s="1"/>
  <c r="M3498" i="2" l="1"/>
  <c r="N3498" i="2" s="1"/>
  <c r="O3498" i="2" s="1"/>
  <c r="R3498" i="2"/>
  <c r="Q3498" i="2" l="1"/>
  <c r="P3498" i="2"/>
  <c r="T3498" i="2"/>
  <c r="U3498" i="2"/>
  <c r="V3498" i="2" s="1"/>
  <c r="F3499" i="2" s="1"/>
  <c r="G3499" i="2" l="1"/>
  <c r="S3498" i="2"/>
  <c r="J3499" i="2"/>
  <c r="M3499" i="2" s="1"/>
  <c r="I3499" i="2"/>
  <c r="L3499" i="2" s="1"/>
  <c r="H3499" i="2"/>
  <c r="K3499" i="2" s="1"/>
  <c r="N3499" i="2" s="1"/>
  <c r="O3499" i="2" s="1"/>
  <c r="R3499" i="2" l="1"/>
  <c r="T3499" i="2" s="1"/>
  <c r="Q3499" i="2"/>
  <c r="P3499" i="2"/>
  <c r="S3499" i="2" l="1"/>
  <c r="G3500" i="2"/>
  <c r="U3499" i="2"/>
  <c r="V3499" i="2" s="1"/>
  <c r="F3500" i="2" s="1"/>
  <c r="J3500" i="2" l="1"/>
  <c r="M3500" i="2" s="1"/>
  <c r="I3500" i="2"/>
  <c r="L3500" i="2" s="1"/>
  <c r="H3500" i="2"/>
  <c r="K3500" i="2" s="1"/>
  <c r="N3500" i="2" s="1"/>
  <c r="O3500" i="2" s="1"/>
  <c r="R3500" i="2" l="1"/>
  <c r="T3500" i="2" s="1"/>
  <c r="Q3500" i="2"/>
  <c r="P3500" i="2"/>
  <c r="U3500" i="2"/>
  <c r="V3500" i="2" l="1"/>
  <c r="F3501" i="2" s="1"/>
  <c r="S3500" i="2"/>
  <c r="G3501" i="2"/>
  <c r="J3501" i="2" l="1"/>
  <c r="M3501" i="2" s="1"/>
  <c r="I3501" i="2"/>
  <c r="L3501" i="2" s="1"/>
  <c r="H3501" i="2"/>
  <c r="K3501" i="2" s="1"/>
  <c r="N3501" i="2" s="1"/>
  <c r="O3501" i="2" s="1"/>
  <c r="R3501" i="2" l="1"/>
  <c r="T3501" i="2" s="1"/>
  <c r="Q3501" i="2"/>
  <c r="P3501" i="2"/>
  <c r="S3501" i="2" l="1"/>
  <c r="G3502" i="2"/>
  <c r="U3501" i="2"/>
  <c r="V3501" i="2" s="1"/>
  <c r="F3502" i="2" s="1"/>
  <c r="J3502" i="2" l="1"/>
  <c r="M3502" i="2" s="1"/>
  <c r="I3502" i="2"/>
  <c r="L3502" i="2" s="1"/>
  <c r="H3502" i="2"/>
  <c r="K3502" i="2" s="1"/>
  <c r="N3502" i="2" l="1"/>
  <c r="O3502" i="2" s="1"/>
  <c r="R3502" i="2" s="1"/>
  <c r="T3502" i="2" s="1"/>
  <c r="Q3502" i="2" l="1"/>
  <c r="P3502" i="2"/>
  <c r="S3502" i="2"/>
  <c r="G3503" i="2"/>
  <c r="U3502" i="2"/>
  <c r="V3502" i="2"/>
  <c r="F3503" i="2" s="1"/>
  <c r="I3503" i="2" l="1"/>
  <c r="L3503" i="2" s="1"/>
  <c r="J3503" i="2"/>
  <c r="M3503" i="2" s="1"/>
  <c r="H3503" i="2"/>
  <c r="K3503" i="2" s="1"/>
  <c r="N3503" i="2" l="1"/>
  <c r="O3503" i="2" s="1"/>
  <c r="R3503" i="2" s="1"/>
  <c r="T3503" i="2" s="1"/>
  <c r="Q3503" i="2"/>
  <c r="P3503" i="2"/>
  <c r="S3503" i="2" l="1"/>
  <c r="G3504" i="2"/>
  <c r="U3503" i="2"/>
  <c r="V3503" i="2" s="1"/>
  <c r="F3504" i="2" s="1"/>
  <c r="J3504" i="2" l="1"/>
  <c r="M3504" i="2" s="1"/>
  <c r="I3504" i="2"/>
  <c r="L3504" i="2" s="1"/>
  <c r="H3504" i="2"/>
  <c r="K3504" i="2" s="1"/>
  <c r="N3504" i="2" s="1"/>
  <c r="O3504" i="2" s="1"/>
  <c r="R3504" i="2" l="1"/>
  <c r="T3504" i="2" s="1"/>
  <c r="Q3504" i="2"/>
  <c r="P3504" i="2"/>
  <c r="S3504" i="2" l="1"/>
  <c r="G3505" i="2"/>
  <c r="U3504" i="2"/>
  <c r="V3504" i="2" s="1"/>
  <c r="F3505" i="2" s="1"/>
  <c r="J3505" i="2" l="1"/>
  <c r="M3505" i="2" s="1"/>
  <c r="I3505" i="2"/>
  <c r="H3505" i="2"/>
  <c r="K3505" i="2" s="1"/>
  <c r="N3505" i="2" s="1"/>
  <c r="O3505" i="2" s="1"/>
  <c r="R3505" i="2" l="1"/>
  <c r="T3505" i="2" s="1"/>
  <c r="Q3505" i="2"/>
  <c r="P3505" i="2"/>
  <c r="U3505" i="2" l="1"/>
  <c r="V3505" i="2"/>
  <c r="F3506" i="2" s="1"/>
  <c r="S3505" i="2"/>
  <c r="J3506" i="2" l="1"/>
  <c r="M3506" i="2" s="1"/>
  <c r="I3506" i="2"/>
  <c r="H3506" i="2"/>
  <c r="K3506" i="2" s="1"/>
  <c r="N3506" i="2" s="1"/>
  <c r="O3506" i="2" s="1"/>
  <c r="R3506" i="2" l="1"/>
  <c r="T3506" i="2" s="1"/>
  <c r="Q3506" i="2"/>
  <c r="P3506" i="2"/>
  <c r="S3506" i="2" l="1"/>
  <c r="G3507" i="2"/>
  <c r="U3506" i="2"/>
  <c r="V3506" i="2" s="1"/>
  <c r="F3507" i="2" s="1"/>
  <c r="J3507" i="2" l="1"/>
  <c r="M3507" i="2" s="1"/>
  <c r="I3507" i="2"/>
  <c r="H3507" i="2"/>
  <c r="K3507" i="2" s="1"/>
  <c r="N3507" i="2" l="1"/>
  <c r="O3507" i="2" s="1"/>
  <c r="Q3507" i="2" s="1"/>
  <c r="R3507" i="2" l="1"/>
  <c r="T3507" i="2" s="1"/>
  <c r="P3507" i="2"/>
  <c r="U3507" i="2"/>
  <c r="V3507" i="2" s="1"/>
  <c r="F3508" i="2" s="1"/>
  <c r="S3507" i="2"/>
  <c r="G3508" i="2"/>
  <c r="J3508" i="2" l="1"/>
  <c r="M3508" i="2" s="1"/>
  <c r="I3508" i="2"/>
  <c r="L3508" i="2" s="1"/>
  <c r="H3508" i="2"/>
  <c r="K3508" i="2" s="1"/>
  <c r="N3508" i="2" l="1"/>
  <c r="O3508" i="2" s="1"/>
  <c r="O3509" i="2" s="1"/>
  <c r="P3508" i="2" l="1"/>
  <c r="Q3508" i="2"/>
  <c r="R3508" i="2"/>
  <c r="T3508" i="2" s="1"/>
  <c r="U3508" i="2"/>
  <c r="S3508" i="2"/>
  <c r="G3509" i="2"/>
  <c r="U3509" i="2"/>
  <c r="R3509" i="2"/>
  <c r="T3509" i="2" s="1"/>
  <c r="P3509" i="2"/>
  <c r="V3508" i="2" l="1"/>
  <c r="F3509" i="2" s="1"/>
  <c r="I3509" i="2"/>
  <c r="Q3509" i="2" s="1"/>
  <c r="S3509" i="2" s="1"/>
  <c r="H3509" i="2" l="1"/>
  <c r="K3509" i="2" s="1"/>
  <c r="J3509" i="2"/>
  <c r="M3509" i="2" s="1"/>
  <c r="G3510" i="2"/>
  <c r="V3509" i="2"/>
  <c r="F3510" i="2" s="1"/>
  <c r="N3509" i="2" l="1"/>
  <c r="J3510" i="2"/>
  <c r="M3510" i="2" s="1"/>
  <c r="I3510" i="2"/>
  <c r="H3510" i="2"/>
  <c r="K3510" i="2" s="1"/>
  <c r="N3510" i="2" s="1"/>
  <c r="O3510" i="2" s="1"/>
  <c r="R3510" i="2" l="1"/>
  <c r="T3510" i="2" s="1"/>
  <c r="Q3510" i="2"/>
  <c r="P3510" i="2"/>
  <c r="O3511" i="2"/>
  <c r="U3510" i="2"/>
  <c r="U3511" i="2" l="1"/>
  <c r="R3511" i="2"/>
  <c r="T3511" i="2" s="1"/>
  <c r="Q3511" i="2"/>
  <c r="P3511" i="2"/>
  <c r="V3510" i="2"/>
  <c r="F3511" i="2" s="1"/>
  <c r="S3510" i="2"/>
  <c r="G3511" i="2"/>
  <c r="G3512" i="2" s="1"/>
  <c r="V3511" i="2" l="1"/>
  <c r="F3512" i="2" s="1"/>
  <c r="J3511" i="2"/>
  <c r="M3511" i="2" s="1"/>
  <c r="I3511" i="2"/>
  <c r="H3511" i="2"/>
  <c r="K3511" i="2" s="1"/>
  <c r="N3511" i="2" s="1"/>
  <c r="S3511" i="2"/>
  <c r="J3512" i="2" l="1"/>
  <c r="M3512" i="2" s="1"/>
  <c r="I3512" i="2"/>
  <c r="H3512" i="2"/>
  <c r="K3512" i="2" s="1"/>
  <c r="N3512" i="2" s="1"/>
  <c r="O3512" i="2" s="1"/>
  <c r="R3512" i="2" l="1"/>
  <c r="T3512" i="2" s="1"/>
  <c r="Q3512" i="2"/>
  <c r="P3512" i="2"/>
  <c r="U3512" i="2"/>
  <c r="V3512" i="2" l="1"/>
  <c r="F3513" i="2" s="1"/>
  <c r="S3512" i="2"/>
  <c r="G3513" i="2"/>
  <c r="J3513" i="2" l="1"/>
  <c r="M3513" i="2" s="1"/>
  <c r="I3513" i="2"/>
  <c r="H3513" i="2"/>
  <c r="K3513" i="2" s="1"/>
  <c r="N3513" i="2" s="1"/>
  <c r="O3513" i="2" s="1"/>
  <c r="U3513" i="2" l="1"/>
  <c r="R3513" i="2"/>
  <c r="T3513" i="2" s="1"/>
  <c r="Q3513" i="2"/>
  <c r="P3513" i="2"/>
  <c r="V3513" i="2" s="1"/>
  <c r="F3514" i="2" s="1"/>
  <c r="J3514" i="2" l="1"/>
  <c r="M3514" i="2" s="1"/>
  <c r="H3514" i="2"/>
  <c r="K3514" i="2" s="1"/>
  <c r="N3514" i="2" s="1"/>
  <c r="O3514" i="2" s="1"/>
  <c r="S3513" i="2"/>
  <c r="G3514" i="2"/>
  <c r="U3514" i="2" l="1"/>
  <c r="R3514" i="2"/>
  <c r="T3514" i="2" s="1"/>
  <c r="Q3514" i="2"/>
  <c r="P3514" i="2"/>
  <c r="V3514" i="2" s="1"/>
  <c r="F3515" i="2" s="1"/>
  <c r="I3514" i="2"/>
  <c r="J3515" i="2" l="1"/>
  <c r="M3515" i="2" s="1"/>
  <c r="H3515" i="2"/>
  <c r="K3515" i="2" s="1"/>
  <c r="N3515" i="2" s="1"/>
  <c r="O3515" i="2" s="1"/>
  <c r="S3514" i="2"/>
  <c r="G3515" i="2"/>
  <c r="R3515" i="2" l="1"/>
  <c r="T3515" i="2" s="1"/>
  <c r="O3516" i="2"/>
  <c r="U3515" i="2"/>
  <c r="Q3515" i="2"/>
  <c r="P3515" i="2"/>
  <c r="V3515" i="2" s="1"/>
  <c r="F3516" i="2" s="1"/>
  <c r="I3515" i="2"/>
  <c r="J3516" i="2" l="1"/>
  <c r="M3516" i="2" s="1"/>
  <c r="H3516" i="2"/>
  <c r="K3516" i="2" s="1"/>
  <c r="N3516" i="2" s="1"/>
  <c r="S3515" i="2"/>
  <c r="U3516" i="2"/>
  <c r="R3516" i="2"/>
  <c r="T3516" i="2" s="1"/>
  <c r="Q3516" i="2"/>
  <c r="P3516" i="2"/>
  <c r="V3516" i="2" s="1"/>
  <c r="F3517" i="2" s="1"/>
  <c r="G3516" i="2"/>
  <c r="G3517" i="2" s="1"/>
  <c r="J3517" i="2" l="1"/>
  <c r="M3517" i="2" s="1"/>
  <c r="I3517" i="2"/>
  <c r="H3517" i="2"/>
  <c r="K3517" i="2" s="1"/>
  <c r="S3516" i="2"/>
  <c r="I3516" i="2"/>
  <c r="N3517" i="2" l="1"/>
  <c r="O3517" i="2" s="1"/>
  <c r="P3517" i="2" s="1"/>
  <c r="Q3517" i="2" l="1"/>
  <c r="R3517" i="2"/>
  <c r="T3517" i="2" s="1"/>
  <c r="O3518" i="2"/>
  <c r="P3518" i="2" s="1"/>
  <c r="S3517" i="2"/>
  <c r="G3518" i="2"/>
  <c r="U3517" i="2"/>
  <c r="V3517" i="2"/>
  <c r="F3518" i="2" s="1"/>
  <c r="Q3518" i="2" l="1"/>
  <c r="I3518" i="2"/>
  <c r="J3518" i="2"/>
  <c r="H3518" i="2"/>
  <c r="K3518" i="2" s="1"/>
  <c r="S3518" i="2"/>
  <c r="G3519" i="2"/>
  <c r="M3518" i="2" l="1"/>
  <c r="N3518" i="2" s="1"/>
  <c r="R3518" i="2"/>
  <c r="T3518" i="2" l="1"/>
  <c r="U3518" i="2"/>
  <c r="V3518" i="2" s="1"/>
  <c r="F3519" i="2" s="1"/>
  <c r="J3519" i="2" l="1"/>
  <c r="M3519" i="2" s="1"/>
  <c r="I3519" i="2"/>
  <c r="H3519" i="2"/>
  <c r="K3519" i="2" s="1"/>
  <c r="N3519" i="2" s="1"/>
  <c r="O3519" i="2" s="1"/>
  <c r="Q3519" i="2" l="1"/>
  <c r="P3519" i="2"/>
  <c r="R3519" i="2"/>
  <c r="T3519" i="2" s="1"/>
  <c r="U3519" i="2" l="1"/>
  <c r="V3519" i="2" s="1"/>
  <c r="F3520" i="2" s="1"/>
  <c r="S3519" i="2"/>
  <c r="G3520" i="2"/>
  <c r="J3520" i="2" l="1"/>
  <c r="M3520" i="2" s="1"/>
  <c r="I3520" i="2"/>
  <c r="L3520" i="2" s="1"/>
  <c r="H3520" i="2"/>
  <c r="K3520" i="2" s="1"/>
  <c r="N3520" i="2" s="1"/>
  <c r="O3520" i="2" s="1"/>
  <c r="R3520" i="2" l="1"/>
  <c r="T3520" i="2" s="1"/>
  <c r="Q3520" i="2"/>
  <c r="P3520" i="2"/>
  <c r="S3520" i="2" l="1"/>
  <c r="G3521" i="2"/>
  <c r="U3520" i="2"/>
  <c r="V3520" i="2" s="1"/>
  <c r="F3521" i="2" s="1"/>
  <c r="J3521" i="2" l="1"/>
  <c r="M3521" i="2" s="1"/>
  <c r="I3521" i="2"/>
  <c r="L3521" i="2" s="1"/>
  <c r="H3521" i="2"/>
  <c r="K3521" i="2" s="1"/>
  <c r="N3521" i="2" s="1"/>
  <c r="O3521" i="2" s="1"/>
  <c r="R3521" i="2" l="1"/>
  <c r="T3521" i="2" s="1"/>
  <c r="Q3521" i="2"/>
  <c r="P3521" i="2"/>
  <c r="U3521" i="2"/>
  <c r="V3521" i="2" l="1"/>
  <c r="F3522" i="2" s="1"/>
  <c r="S3521" i="2"/>
  <c r="G3522" i="2"/>
  <c r="J3522" i="2" l="1"/>
  <c r="M3522" i="2" s="1"/>
  <c r="I3522" i="2"/>
  <c r="L3522" i="2" s="1"/>
  <c r="H3522" i="2"/>
  <c r="K3522" i="2" s="1"/>
  <c r="N3522" i="2" s="1"/>
  <c r="O3522" i="2" s="1"/>
  <c r="Q3522" i="2" l="1"/>
  <c r="R3522" i="2"/>
  <c r="T3522" i="2" s="1"/>
  <c r="P3522" i="2"/>
  <c r="U3522" i="2" l="1"/>
  <c r="V3522" i="2" s="1"/>
  <c r="F3523" i="2" s="1"/>
  <c r="S3522" i="2"/>
  <c r="G3523" i="2"/>
  <c r="J3523" i="2" l="1"/>
  <c r="M3523" i="2" s="1"/>
  <c r="I3523" i="2"/>
  <c r="L3523" i="2" s="1"/>
  <c r="H3523" i="2"/>
  <c r="K3523" i="2" s="1"/>
  <c r="N3523" i="2" l="1"/>
  <c r="O3523" i="2" s="1"/>
  <c r="R3523" i="2" s="1"/>
  <c r="T3523" i="2" s="1"/>
  <c r="U3523" i="2" l="1"/>
  <c r="P3523" i="2"/>
  <c r="Q3523" i="2"/>
  <c r="V3523" i="2"/>
  <c r="F3524" i="2" s="1"/>
  <c r="S3523" i="2"/>
  <c r="G3524" i="2"/>
  <c r="J3524" i="2" l="1"/>
  <c r="M3524" i="2" s="1"/>
  <c r="I3524" i="2"/>
  <c r="L3524" i="2" s="1"/>
  <c r="H3524" i="2"/>
  <c r="K3524" i="2" s="1"/>
  <c r="N3524" i="2" s="1"/>
  <c r="O3524" i="2" s="1"/>
  <c r="R3524" i="2" l="1"/>
  <c r="T3524" i="2" s="1"/>
  <c r="Q3524" i="2"/>
  <c r="P3524" i="2"/>
  <c r="S3524" i="2" l="1"/>
  <c r="G3525" i="2"/>
  <c r="U3524" i="2"/>
  <c r="V3524" i="2" s="1"/>
  <c r="F3525" i="2" s="1"/>
  <c r="J3525" i="2" l="1"/>
  <c r="M3525" i="2" s="1"/>
  <c r="I3525" i="2"/>
  <c r="L3525" i="2" s="1"/>
  <c r="H3525" i="2"/>
  <c r="K3525" i="2" s="1"/>
  <c r="N3525" i="2" l="1"/>
  <c r="O3525" i="2" s="1"/>
  <c r="R3525" i="2" s="1"/>
  <c r="T3525" i="2" s="1"/>
  <c r="U3525" i="2" l="1"/>
  <c r="P3525" i="2"/>
  <c r="Q3525" i="2"/>
  <c r="S3525" i="2"/>
  <c r="G3526" i="2"/>
  <c r="V3525" i="2" l="1"/>
  <c r="F3526" i="2" s="1"/>
  <c r="J3526" i="2"/>
  <c r="M3526" i="2" s="1"/>
  <c r="I3526" i="2"/>
  <c r="L3526" i="2" s="1"/>
  <c r="H3526" i="2"/>
  <c r="K3526" i="2" s="1"/>
  <c r="N3526" i="2" s="1"/>
  <c r="O3526" i="2" s="1"/>
  <c r="R3526" i="2" l="1"/>
  <c r="T3526" i="2" s="1"/>
  <c r="Q3526" i="2"/>
  <c r="P3526" i="2"/>
  <c r="S3526" i="2" l="1"/>
  <c r="G3527" i="2"/>
  <c r="U3526" i="2"/>
  <c r="V3526" i="2" s="1"/>
  <c r="F3527" i="2" s="1"/>
  <c r="J3527" i="2" l="1"/>
  <c r="M3527" i="2" s="1"/>
  <c r="I3527" i="2"/>
  <c r="L3527" i="2" s="1"/>
  <c r="H3527" i="2"/>
  <c r="K3527" i="2" s="1"/>
  <c r="N3527" i="2" s="1"/>
  <c r="O3527" i="2" s="1"/>
  <c r="R3527" i="2" l="1"/>
  <c r="T3527" i="2" s="1"/>
  <c r="U3527" i="2"/>
  <c r="Q3527" i="2"/>
  <c r="P3527" i="2"/>
  <c r="V3527" i="2" s="1"/>
  <c r="F3528" i="2" s="1"/>
  <c r="J3528" i="2" l="1"/>
  <c r="M3528" i="2" s="1"/>
  <c r="H3528" i="2"/>
  <c r="K3528" i="2" s="1"/>
  <c r="S3527" i="2"/>
  <c r="G3528" i="2"/>
  <c r="I3528" i="2" l="1"/>
  <c r="L3528" i="2" s="1"/>
  <c r="N3528" i="2" s="1"/>
  <c r="O3528" i="2" s="1"/>
  <c r="R3528" i="2" l="1"/>
  <c r="T3528" i="2" s="1"/>
  <c r="Q3528" i="2"/>
  <c r="P3528" i="2"/>
  <c r="S3528" i="2" l="1"/>
  <c r="G3529" i="2"/>
  <c r="U3528" i="2"/>
  <c r="V3528" i="2" s="1"/>
  <c r="F3529" i="2" s="1"/>
  <c r="J3529" i="2" l="1"/>
  <c r="M3529" i="2" s="1"/>
  <c r="I3529" i="2"/>
  <c r="H3529" i="2"/>
  <c r="K3529" i="2" s="1"/>
  <c r="N3529" i="2" s="1"/>
  <c r="O3529" i="2" s="1"/>
  <c r="P3529" i="2" l="1"/>
  <c r="R3529" i="2"/>
  <c r="T3529" i="2" s="1"/>
  <c r="Q3529" i="2"/>
  <c r="S3529" i="2" s="1"/>
  <c r="U3529" i="2" l="1"/>
  <c r="V3529" i="2"/>
  <c r="F3530" i="2" s="1"/>
  <c r="I3530" i="2" l="1"/>
  <c r="J3530" i="2"/>
  <c r="M3530" i="2" s="1"/>
  <c r="H3530" i="2"/>
  <c r="K3530" i="2" s="1"/>
  <c r="N3530" i="2" s="1"/>
  <c r="O3530" i="2" s="1"/>
  <c r="R3530" i="2" l="1"/>
  <c r="T3530" i="2" s="1"/>
  <c r="Q3530" i="2"/>
  <c r="P3530" i="2"/>
  <c r="G3531" i="2" l="1"/>
  <c r="S3530" i="2"/>
  <c r="U3530" i="2"/>
  <c r="V3530" i="2" s="1"/>
  <c r="F3531" i="2" s="1"/>
  <c r="I3531" i="2" l="1"/>
  <c r="J3531" i="2"/>
  <c r="M3531" i="2" s="1"/>
  <c r="H3531" i="2"/>
  <c r="K3531" i="2" s="1"/>
  <c r="N3531" i="2" s="1"/>
  <c r="O3531" i="2" s="1"/>
  <c r="R3531" i="2" l="1"/>
  <c r="T3531" i="2" s="1"/>
  <c r="Q3531" i="2"/>
  <c r="P3531" i="2"/>
  <c r="S3531" i="2" l="1"/>
  <c r="G3532" i="2"/>
  <c r="U3531" i="2"/>
  <c r="V3531" i="2"/>
  <c r="F3532" i="2" s="1"/>
  <c r="J3532" i="2" l="1"/>
  <c r="M3532" i="2" s="1"/>
  <c r="I3532" i="2"/>
  <c r="H3532" i="2"/>
  <c r="K3532" i="2" s="1"/>
  <c r="N3532" i="2" s="1"/>
  <c r="O3532" i="2" s="1"/>
  <c r="P3532" i="2" l="1"/>
  <c r="R3532" i="2"/>
  <c r="T3532" i="2" s="1"/>
  <c r="Q3532" i="2"/>
  <c r="S3532" i="2" l="1"/>
  <c r="G3533" i="2"/>
  <c r="U3532" i="2"/>
  <c r="V3532" i="2"/>
  <c r="F3533" i="2" s="1"/>
  <c r="J3533" i="2" l="1"/>
  <c r="M3533" i="2" s="1"/>
  <c r="I3533" i="2"/>
  <c r="H3533" i="2"/>
  <c r="K3533" i="2" s="1"/>
  <c r="N3533" i="2" s="1"/>
  <c r="O3533" i="2" s="1"/>
  <c r="R3533" i="2" l="1"/>
  <c r="T3533" i="2" s="1"/>
  <c r="Q3533" i="2"/>
  <c r="P3533" i="2"/>
  <c r="U3533" i="2" l="1"/>
  <c r="V3533" i="2" s="1"/>
  <c r="F3534" i="2" s="1"/>
  <c r="S3533" i="2"/>
  <c r="G3534" i="2"/>
  <c r="J3534" i="2" l="1"/>
  <c r="M3534" i="2" s="1"/>
  <c r="H3534" i="2"/>
  <c r="K3534" i="2" s="1"/>
  <c r="N3534" i="2" s="1"/>
  <c r="O3534" i="2" s="1"/>
  <c r="Q3534" i="2"/>
  <c r="P3534" i="2"/>
  <c r="R3534" i="2"/>
  <c r="T3534" i="2" s="1"/>
  <c r="G3535" i="2"/>
  <c r="I3534" i="2"/>
  <c r="U3534" i="2" l="1"/>
  <c r="V3534" i="2"/>
  <c r="F3535" i="2" s="1"/>
  <c r="S3534" i="2"/>
  <c r="J3535" i="2" l="1"/>
  <c r="M3535" i="2" s="1"/>
  <c r="I3535" i="2"/>
  <c r="H3535" i="2"/>
  <c r="K3535" i="2" s="1"/>
  <c r="N3535" i="2" s="1"/>
  <c r="O3535" i="2" s="1"/>
  <c r="R3535" i="2" l="1"/>
  <c r="T3535" i="2" s="1"/>
  <c r="Q3535" i="2"/>
  <c r="P3535" i="2"/>
  <c r="S3535" i="2" l="1"/>
  <c r="G3536" i="2"/>
  <c r="U3535" i="2"/>
  <c r="V3535" i="2" s="1"/>
  <c r="F3536" i="2" s="1"/>
  <c r="J3536" i="2" l="1"/>
  <c r="M3536" i="2" s="1"/>
  <c r="I3536" i="2"/>
  <c r="H3536" i="2"/>
  <c r="K3536" i="2" s="1"/>
  <c r="N3536" i="2" s="1"/>
  <c r="O3536" i="2" s="1"/>
  <c r="R3536" i="2" l="1"/>
  <c r="T3536" i="2" s="1"/>
  <c r="Q3536" i="2"/>
  <c r="P3536" i="2"/>
  <c r="U3536" i="2"/>
  <c r="V3536" i="2" l="1"/>
  <c r="F3537" i="2" s="1"/>
  <c r="S3536" i="2"/>
  <c r="G3537" i="2"/>
  <c r="J3537" i="2" l="1"/>
  <c r="M3537" i="2" s="1"/>
  <c r="I3537" i="2"/>
  <c r="H3537" i="2"/>
  <c r="K3537" i="2" s="1"/>
  <c r="N3537" i="2" s="1"/>
  <c r="O3537" i="2" s="1"/>
  <c r="R3537" i="2" l="1"/>
  <c r="T3537" i="2" s="1"/>
  <c r="Q3537" i="2"/>
  <c r="P3537" i="2"/>
  <c r="S3537" i="2" l="1"/>
  <c r="G3538" i="2"/>
  <c r="U3537" i="2"/>
  <c r="V3537" i="2" s="1"/>
  <c r="F3538" i="2" s="1"/>
  <c r="J3538" i="2" l="1"/>
  <c r="M3538" i="2" s="1"/>
  <c r="I3538" i="2"/>
  <c r="H3538" i="2"/>
  <c r="K3538" i="2" s="1"/>
  <c r="N3538" i="2" s="1"/>
  <c r="O3538" i="2" s="1"/>
  <c r="R3538" i="2" l="1"/>
  <c r="T3538" i="2" s="1"/>
  <c r="Q3538" i="2"/>
  <c r="P3538" i="2"/>
  <c r="U3538" i="2"/>
  <c r="V3538" i="2" l="1"/>
  <c r="F3539" i="2" s="1"/>
  <c r="S3538" i="2"/>
  <c r="G3539" i="2"/>
  <c r="J3539" i="2" l="1"/>
  <c r="M3539" i="2" s="1"/>
  <c r="I3539" i="2"/>
  <c r="H3539" i="2"/>
  <c r="K3539" i="2" s="1"/>
  <c r="N3539" i="2" s="1"/>
  <c r="O3539" i="2" s="1"/>
  <c r="R3539" i="2" l="1"/>
  <c r="T3539" i="2" s="1"/>
  <c r="U3539" i="2"/>
  <c r="Q3539" i="2"/>
  <c r="P3539" i="2"/>
  <c r="V3539" i="2" s="1"/>
  <c r="F3540" i="2" s="1"/>
  <c r="J3540" i="2" l="1"/>
  <c r="M3540" i="2" s="1"/>
  <c r="H3540" i="2"/>
  <c r="K3540" i="2" s="1"/>
  <c r="N3540" i="2" s="1"/>
  <c r="O3540" i="2" s="1"/>
  <c r="S3539" i="2"/>
  <c r="G3540" i="2"/>
  <c r="R3540" i="2" l="1"/>
  <c r="T3540" i="2" s="1"/>
  <c r="Q3540" i="2"/>
  <c r="P3540" i="2"/>
  <c r="U3540" i="2"/>
  <c r="I3540" i="2"/>
  <c r="S3540" i="2" l="1"/>
  <c r="V3540" i="2"/>
  <c r="F3541" i="2" s="1"/>
  <c r="G3541" i="2"/>
  <c r="J3541" i="2" l="1"/>
  <c r="M3541" i="2" s="1"/>
  <c r="I3541" i="2"/>
  <c r="H3541" i="2"/>
  <c r="K3541" i="2" s="1"/>
  <c r="N3541" i="2" s="1"/>
  <c r="O3541" i="2" s="1"/>
  <c r="P3541" i="2" l="1"/>
  <c r="R3541" i="2"/>
  <c r="T3541" i="2" s="1"/>
  <c r="Q3541" i="2"/>
  <c r="U3541" i="2" l="1"/>
  <c r="S3541" i="2"/>
  <c r="G3542" i="2"/>
  <c r="V3541" i="2"/>
  <c r="F3542" i="2" s="1"/>
  <c r="I3542" i="2" l="1"/>
  <c r="J3542" i="2"/>
  <c r="M3542" i="2" s="1"/>
  <c r="H3542" i="2"/>
  <c r="K3542" i="2" s="1"/>
  <c r="N3542" i="2" s="1"/>
  <c r="O3542" i="2" s="1"/>
  <c r="R3542" i="2" l="1"/>
  <c r="T3542" i="2" s="1"/>
  <c r="Q3542" i="2"/>
  <c r="P3542" i="2"/>
  <c r="S3542" i="2" l="1"/>
  <c r="G3543" i="2"/>
  <c r="U3542" i="2"/>
  <c r="V3542" i="2" s="1"/>
  <c r="F3543" i="2" s="1"/>
  <c r="J3543" i="2" l="1"/>
  <c r="M3543" i="2" s="1"/>
  <c r="I3543" i="2"/>
  <c r="L3543" i="2" s="1"/>
  <c r="H3543" i="2"/>
  <c r="K3543" i="2" s="1"/>
  <c r="N3543" i="2" s="1"/>
  <c r="O3543" i="2" s="1"/>
  <c r="R3543" i="2" l="1"/>
  <c r="T3543" i="2" s="1"/>
  <c r="Q3543" i="2"/>
  <c r="P3543" i="2"/>
  <c r="S3543" i="2" l="1"/>
  <c r="G3544" i="2"/>
  <c r="U3543" i="2"/>
  <c r="V3543" i="2" s="1"/>
  <c r="F3544" i="2" s="1"/>
  <c r="I3544" i="2" l="1"/>
  <c r="L3544" i="2" s="1"/>
  <c r="J3544" i="2"/>
  <c r="M3544" i="2" s="1"/>
  <c r="H3544" i="2"/>
  <c r="K3544" i="2" s="1"/>
  <c r="N3544" i="2" s="1"/>
  <c r="O3544" i="2" s="1"/>
  <c r="R3544" i="2" l="1"/>
  <c r="T3544" i="2" s="1"/>
  <c r="Q3544" i="2"/>
  <c r="P3544" i="2"/>
  <c r="U3544" i="2" l="1"/>
  <c r="V3544" i="2" s="1"/>
  <c r="F3545" i="2" s="1"/>
  <c r="S3544" i="2"/>
  <c r="G3545" i="2"/>
  <c r="J3545" i="2" l="1"/>
  <c r="M3545" i="2" s="1"/>
  <c r="I3545" i="2"/>
  <c r="L3545" i="2" s="1"/>
  <c r="H3545" i="2"/>
  <c r="K3545" i="2" s="1"/>
  <c r="N3545" i="2" s="1"/>
  <c r="O3545" i="2" s="1"/>
  <c r="P3545" i="2" l="1"/>
  <c r="R3545" i="2"/>
  <c r="T3545" i="2" s="1"/>
  <c r="Q3545" i="2"/>
  <c r="U3545" i="2" l="1"/>
  <c r="V3545" i="2" s="1"/>
  <c r="F3546" i="2" s="1"/>
  <c r="S3545" i="2"/>
  <c r="G3546" i="2"/>
  <c r="I3546" i="2" l="1"/>
  <c r="L3546" i="2" s="1"/>
  <c r="J3546" i="2"/>
  <c r="M3546" i="2" s="1"/>
  <c r="H3546" i="2"/>
  <c r="K3546" i="2" s="1"/>
  <c r="N3546" i="2" s="1"/>
  <c r="O3546" i="2" s="1"/>
  <c r="Q3546" i="2" l="1"/>
  <c r="R3546" i="2"/>
  <c r="T3546" i="2" s="1"/>
  <c r="P3546" i="2"/>
  <c r="U3546" i="2" l="1"/>
  <c r="V3546" i="2" s="1"/>
  <c r="F3547" i="2" s="1"/>
  <c r="S3546" i="2"/>
  <c r="G3547" i="2"/>
  <c r="J3547" i="2" l="1"/>
  <c r="M3547" i="2" s="1"/>
  <c r="H3547" i="2"/>
  <c r="K3547" i="2" s="1"/>
  <c r="I3547" i="2"/>
  <c r="L3547" i="2" s="1"/>
  <c r="N3547" i="2" l="1"/>
  <c r="O3547" i="2" s="1"/>
  <c r="R3547" i="2" s="1"/>
  <c r="T3547" i="2" s="1"/>
  <c r="Q3547" i="2" l="1"/>
  <c r="P3547" i="2"/>
  <c r="U3547" i="2"/>
  <c r="V3547" i="2" s="1"/>
  <c r="F3548" i="2" s="1"/>
  <c r="S3547" i="2"/>
  <c r="G3548" i="2"/>
  <c r="J3548" i="2" l="1"/>
  <c r="M3548" i="2" s="1"/>
  <c r="I3548" i="2"/>
  <c r="L3548" i="2" s="1"/>
  <c r="H3548" i="2"/>
  <c r="K3548" i="2" s="1"/>
  <c r="N3548" i="2" s="1"/>
  <c r="O3548" i="2" s="1"/>
  <c r="R3548" i="2" l="1"/>
  <c r="T3548" i="2" s="1"/>
  <c r="Q3548" i="2"/>
  <c r="P3548" i="2"/>
  <c r="U3548" i="2" l="1"/>
  <c r="V3548" i="2" s="1"/>
  <c r="F3549" i="2" s="1"/>
  <c r="S3548" i="2"/>
  <c r="G3549" i="2"/>
  <c r="J3549" i="2" l="1"/>
  <c r="M3549" i="2" s="1"/>
  <c r="I3549" i="2"/>
  <c r="L3549" i="2" s="1"/>
  <c r="H3549" i="2"/>
  <c r="K3549" i="2" s="1"/>
  <c r="N3549" i="2" l="1"/>
  <c r="O3549" i="2" s="1"/>
  <c r="Q3549" i="2" l="1"/>
  <c r="P3549" i="2"/>
  <c r="R3549" i="2"/>
  <c r="T3549" i="2" s="1"/>
  <c r="U3549" i="2" l="1"/>
  <c r="V3549" i="2"/>
  <c r="F3550" i="2" s="1"/>
  <c r="S3549" i="2"/>
  <c r="G3550" i="2"/>
  <c r="J3550" i="2" l="1"/>
  <c r="M3550" i="2" s="1"/>
  <c r="I3550" i="2"/>
  <c r="L3550" i="2" s="1"/>
  <c r="H3550" i="2"/>
  <c r="K3550" i="2" s="1"/>
  <c r="N3550" i="2" l="1"/>
  <c r="O3550" i="2" s="1"/>
  <c r="R3550" i="2" s="1"/>
  <c r="T3550" i="2" s="1"/>
  <c r="P3550" i="2" l="1"/>
  <c r="Q3550" i="2"/>
  <c r="S3550" i="2" s="1"/>
  <c r="G3551" i="2"/>
  <c r="U3550" i="2"/>
  <c r="V3550" i="2" s="1"/>
  <c r="F3551" i="2" s="1"/>
  <c r="J3551" i="2" l="1"/>
  <c r="M3551" i="2" s="1"/>
  <c r="I3551" i="2"/>
  <c r="L3551" i="2" s="1"/>
  <c r="H3551" i="2"/>
  <c r="K3551" i="2" s="1"/>
  <c r="N3551" i="2" s="1"/>
  <c r="O3551" i="2" s="1"/>
  <c r="R3551" i="2" l="1"/>
  <c r="T3551" i="2" s="1"/>
  <c r="Q3551" i="2"/>
  <c r="P3551" i="2"/>
  <c r="O3552" i="2"/>
  <c r="U3551" i="2"/>
  <c r="U3552" i="2" l="1"/>
  <c r="R3552" i="2"/>
  <c r="T3552" i="2" s="1"/>
  <c r="P3552" i="2"/>
  <c r="S3551" i="2"/>
  <c r="G3552" i="2"/>
  <c r="V3551" i="2"/>
  <c r="F3552" i="2" s="1"/>
  <c r="J3552" i="2" l="1"/>
  <c r="M3552" i="2" s="1"/>
  <c r="I3552" i="2"/>
  <c r="H3552" i="2"/>
  <c r="K3552" i="2" s="1"/>
  <c r="L3552" i="2" l="1"/>
  <c r="N3552" i="2" s="1"/>
  <c r="Q3552" i="2"/>
  <c r="S3552" i="2" l="1"/>
  <c r="V3552" i="2"/>
  <c r="F3553" i="2" s="1"/>
  <c r="G3553" i="2"/>
  <c r="J3553" i="2" l="1"/>
  <c r="M3553" i="2" s="1"/>
  <c r="I3553" i="2"/>
  <c r="H3553" i="2"/>
  <c r="K3553" i="2" s="1"/>
  <c r="N3553" i="2" s="1"/>
  <c r="O3553" i="2" s="1"/>
  <c r="P3553" i="2" l="1"/>
  <c r="R3553" i="2"/>
  <c r="T3553" i="2" s="1"/>
  <c r="Q3553" i="2"/>
  <c r="S3553" i="2" s="1"/>
  <c r="O3554" i="2"/>
  <c r="U3553" i="2"/>
  <c r="U3554" i="2" l="1"/>
  <c r="R3554" i="2"/>
  <c r="T3554" i="2" s="1"/>
  <c r="Q3554" i="2"/>
  <c r="P3554" i="2"/>
  <c r="V3553" i="2"/>
  <c r="F3554" i="2" s="1"/>
  <c r="I3554" i="2" l="1"/>
  <c r="J3554" i="2"/>
  <c r="M3554" i="2" s="1"/>
  <c r="V3554" i="2"/>
  <c r="F3555" i="2" s="1"/>
  <c r="H3554" i="2"/>
  <c r="K3554" i="2" s="1"/>
  <c r="N3554" i="2" s="1"/>
  <c r="S3554" i="2"/>
  <c r="G3555" i="2"/>
  <c r="J3555" i="2" l="1"/>
  <c r="M3555" i="2" s="1"/>
  <c r="I3555" i="2"/>
  <c r="H3555" i="2"/>
  <c r="K3555" i="2" s="1"/>
  <c r="N3555" i="2" s="1"/>
  <c r="O3555" i="2" s="1"/>
  <c r="R3555" i="2" l="1"/>
  <c r="T3555" i="2" s="1"/>
  <c r="Q3555" i="2"/>
  <c r="P3555" i="2"/>
  <c r="U3555" i="2"/>
  <c r="V3555" i="2" l="1"/>
  <c r="F3556" i="2" s="1"/>
  <c r="S3555" i="2"/>
  <c r="G3556" i="2"/>
  <c r="J3556" i="2" l="1"/>
  <c r="M3556" i="2" s="1"/>
  <c r="I3556" i="2"/>
  <c r="H3556" i="2"/>
  <c r="K3556" i="2" s="1"/>
  <c r="N3556" i="2" s="1"/>
  <c r="O3556" i="2" s="1"/>
  <c r="U3556" i="2" l="1"/>
  <c r="R3556" i="2"/>
  <c r="T3556" i="2" s="1"/>
  <c r="Q3556" i="2"/>
  <c r="P3556" i="2"/>
  <c r="V3556" i="2" l="1"/>
  <c r="F3557" i="2" s="1"/>
  <c r="H3557" i="2" s="1"/>
  <c r="K3557" i="2" s="1"/>
  <c r="S3556" i="2"/>
  <c r="G3557" i="2"/>
  <c r="J3557" i="2" l="1"/>
  <c r="M3557" i="2" s="1"/>
  <c r="N3557" i="2" s="1"/>
  <c r="O3557" i="2" s="1"/>
  <c r="I3557" i="2"/>
  <c r="U3557" i="2" l="1"/>
  <c r="R3557" i="2"/>
  <c r="T3557" i="2" s="1"/>
  <c r="Q3557" i="2"/>
  <c r="P3557" i="2"/>
  <c r="V3557" i="2" s="1"/>
  <c r="F3558" i="2" s="1"/>
  <c r="J3558" i="2" s="1"/>
  <c r="M3558" i="2" s="1"/>
  <c r="S3557" i="2"/>
  <c r="G3558" i="2"/>
  <c r="H3558" i="2" l="1"/>
  <c r="K3558" i="2" s="1"/>
  <c r="N3558" i="2" s="1"/>
  <c r="O3558" i="2" s="1"/>
  <c r="Q3558" i="2"/>
  <c r="U3558" i="2"/>
  <c r="R3558" i="2"/>
  <c r="T3558" i="2" s="1"/>
  <c r="P3558" i="2"/>
  <c r="V3558" i="2" s="1"/>
  <c r="F3559" i="2" s="1"/>
  <c r="I3558" i="2"/>
  <c r="J3559" i="2" l="1"/>
  <c r="M3559" i="2" s="1"/>
  <c r="H3559" i="2"/>
  <c r="K3559" i="2" s="1"/>
  <c r="N3559" i="2" s="1"/>
  <c r="O3559" i="2" s="1"/>
  <c r="S3558" i="2"/>
  <c r="G3559" i="2"/>
  <c r="U3559" i="2" l="1"/>
  <c r="R3559" i="2"/>
  <c r="T3559" i="2" s="1"/>
  <c r="Q3559" i="2"/>
  <c r="P3559" i="2"/>
  <c r="V3559" i="2" s="1"/>
  <c r="F3560" i="2" s="1"/>
  <c r="I3559" i="2"/>
  <c r="J3560" i="2" l="1"/>
  <c r="M3560" i="2" s="1"/>
  <c r="H3560" i="2"/>
  <c r="K3560" i="2" s="1"/>
  <c r="N3560" i="2" s="1"/>
  <c r="O3560" i="2" s="1"/>
  <c r="S3559" i="2"/>
  <c r="G3560" i="2"/>
  <c r="P3560" i="2" l="1"/>
  <c r="Q3560" i="2"/>
  <c r="S3560" i="2" s="1"/>
  <c r="U3560" i="2"/>
  <c r="O3561" i="2"/>
  <c r="R3560" i="2"/>
  <c r="T3560" i="2" s="1"/>
  <c r="I3560" i="2"/>
  <c r="U3561" i="2" l="1"/>
  <c r="R3561" i="2"/>
  <c r="T3561" i="2" s="1"/>
  <c r="Q3561" i="2"/>
  <c r="V3560" i="2"/>
  <c r="F3561" i="2" s="1"/>
  <c r="G3561" i="2"/>
  <c r="G3562" i="2" s="1"/>
  <c r="I3561" i="2" l="1"/>
  <c r="J3561" i="2"/>
  <c r="M3561" i="2" s="1"/>
  <c r="H3561" i="2"/>
  <c r="K3561" i="2" l="1"/>
  <c r="N3561" i="2" s="1"/>
  <c r="P3561" i="2"/>
  <c r="V3561" i="2" l="1"/>
  <c r="F3562" i="2" s="1"/>
  <c r="S3561" i="2"/>
  <c r="J3562" i="2" l="1"/>
  <c r="M3562" i="2" s="1"/>
  <c r="I3562" i="2"/>
  <c r="H3562" i="2"/>
  <c r="K3562" i="2" s="1"/>
  <c r="N3562" i="2" s="1"/>
  <c r="O3562" i="2" s="1"/>
  <c r="U3562" i="2" l="1"/>
  <c r="R3562" i="2"/>
  <c r="T3562" i="2" s="1"/>
  <c r="Q3562" i="2"/>
  <c r="P3562" i="2"/>
  <c r="V3562" i="2" s="1"/>
  <c r="F3563" i="2" s="1"/>
  <c r="S3562" i="2" l="1"/>
  <c r="G3563" i="2"/>
  <c r="J3563" i="2"/>
  <c r="M3563" i="2" s="1"/>
  <c r="H3563" i="2"/>
  <c r="K3563" i="2" s="1"/>
  <c r="N3563" i="2" l="1"/>
  <c r="O3563" i="2" s="1"/>
  <c r="I3563" i="2"/>
  <c r="R3563" i="2" l="1"/>
  <c r="T3563" i="2" s="1"/>
  <c r="P3563" i="2"/>
  <c r="U3563" i="2"/>
  <c r="Q3563" i="2"/>
  <c r="S3563" i="2" l="1"/>
  <c r="G3564" i="2"/>
  <c r="V3563" i="2"/>
  <c r="F3564" i="2" s="1"/>
  <c r="J3564" i="2" l="1"/>
  <c r="M3564" i="2" s="1"/>
  <c r="I3564" i="2"/>
  <c r="H3564" i="2"/>
  <c r="K3564" i="2" s="1"/>
  <c r="N3564" i="2" s="1"/>
  <c r="O3564" i="2" s="1"/>
  <c r="U3564" i="2" l="1"/>
  <c r="R3564" i="2"/>
  <c r="T3564" i="2" s="1"/>
  <c r="Q3564" i="2"/>
  <c r="P3564" i="2"/>
  <c r="V3564" i="2" s="1"/>
  <c r="F3565" i="2" s="1"/>
  <c r="J3565" i="2" l="1"/>
  <c r="M3565" i="2" s="1"/>
  <c r="H3565" i="2"/>
  <c r="K3565" i="2" s="1"/>
  <c r="S3564" i="2"/>
  <c r="G3565" i="2"/>
  <c r="I3565" i="2" l="1"/>
  <c r="L3565" i="2" s="1"/>
  <c r="N3565" i="2" s="1"/>
  <c r="O3565" i="2" s="1"/>
  <c r="Q3565" i="2" l="1"/>
  <c r="P3565" i="2"/>
  <c r="O3566" i="2"/>
  <c r="R3565" i="2"/>
  <c r="T3565" i="2" s="1"/>
  <c r="U3565" i="2"/>
  <c r="U3566" i="2" l="1"/>
  <c r="R3566" i="2"/>
  <c r="T3566" i="2" s="1"/>
  <c r="P3566" i="2"/>
  <c r="V3565" i="2"/>
  <c r="F3566" i="2" s="1"/>
  <c r="S3565" i="2"/>
  <c r="G3566" i="2"/>
  <c r="J3566" i="2" l="1"/>
  <c r="M3566" i="2" s="1"/>
  <c r="I3566" i="2"/>
  <c r="Q3566" i="2" s="1"/>
  <c r="S3566" i="2" s="1"/>
  <c r="H3566" i="2"/>
  <c r="K3566" i="2" s="1"/>
  <c r="N3566" i="2" s="1"/>
  <c r="V3566" i="2" l="1"/>
  <c r="F3567" i="2" s="1"/>
  <c r="G3567" i="2"/>
  <c r="J3567" i="2" l="1"/>
  <c r="M3567" i="2" s="1"/>
  <c r="I3567" i="2"/>
  <c r="H3567" i="2"/>
  <c r="K3567" i="2" s="1"/>
  <c r="N3567" i="2" s="1"/>
  <c r="O3567" i="2" s="1"/>
  <c r="O3568" i="2" l="1"/>
  <c r="R3567" i="2"/>
  <c r="T3567" i="2" s="1"/>
  <c r="Q3567" i="2"/>
  <c r="P3567" i="2"/>
  <c r="S3567" i="2" l="1"/>
  <c r="G3568" i="2"/>
  <c r="Q3568" i="2"/>
  <c r="P3568" i="2"/>
  <c r="U3567" i="2"/>
  <c r="V3567" i="2" s="1"/>
  <c r="F3568" i="2" s="1"/>
  <c r="J3568" i="2" l="1"/>
  <c r="I3568" i="2"/>
  <c r="L3568" i="2" s="1"/>
  <c r="H3568" i="2"/>
  <c r="K3568" i="2" s="1"/>
  <c r="S3568" i="2"/>
  <c r="G3569" i="2"/>
  <c r="M3568" i="2" l="1"/>
  <c r="N3568" i="2" s="1"/>
  <c r="R3568" i="2"/>
  <c r="T3568" i="2" l="1"/>
  <c r="U3568" i="2"/>
  <c r="V3568" i="2" s="1"/>
  <c r="F3569" i="2" s="1"/>
  <c r="J3569" i="2" l="1"/>
  <c r="M3569" i="2" s="1"/>
  <c r="I3569" i="2"/>
  <c r="L3569" i="2" s="1"/>
  <c r="H3569" i="2"/>
  <c r="K3569" i="2" s="1"/>
  <c r="N3569" i="2" s="1"/>
  <c r="O3569" i="2" s="1"/>
  <c r="P3569" i="2" l="1"/>
  <c r="R3569" i="2"/>
  <c r="T3569" i="2" s="1"/>
  <c r="Q3569" i="2"/>
  <c r="S3569" i="2" l="1"/>
  <c r="G3570" i="2"/>
  <c r="U3569" i="2"/>
  <c r="V3569" i="2"/>
  <c r="F3570" i="2" s="1"/>
  <c r="J3570" i="2" l="1"/>
  <c r="M3570" i="2" s="1"/>
  <c r="I3570" i="2"/>
  <c r="L3570" i="2" s="1"/>
  <c r="H3570" i="2"/>
  <c r="K3570" i="2" s="1"/>
  <c r="N3570" i="2" s="1"/>
  <c r="O3570" i="2" s="1"/>
  <c r="R3570" i="2" l="1"/>
  <c r="T3570" i="2" s="1"/>
  <c r="Q3570" i="2"/>
  <c r="U3570" i="2"/>
  <c r="P3570" i="2"/>
  <c r="V3570" i="2" s="1"/>
  <c r="F3571" i="2" s="1"/>
  <c r="J3571" i="2" l="1"/>
  <c r="M3571" i="2" s="1"/>
  <c r="H3571" i="2"/>
  <c r="K3571" i="2" s="1"/>
  <c r="S3570" i="2"/>
  <c r="G3571" i="2"/>
  <c r="I3571" i="2" l="1"/>
  <c r="L3571" i="2" s="1"/>
  <c r="N3571" i="2" s="1"/>
  <c r="O3571" i="2" s="1"/>
  <c r="R3571" i="2" l="1"/>
  <c r="T3571" i="2" s="1"/>
  <c r="Q3571" i="2"/>
  <c r="P3571" i="2"/>
  <c r="U3571" i="2"/>
  <c r="V3571" i="2" l="1"/>
  <c r="F3572" i="2" s="1"/>
  <c r="S3571" i="2"/>
  <c r="G3572" i="2"/>
  <c r="J3572" i="2" l="1"/>
  <c r="M3572" i="2" s="1"/>
  <c r="I3572" i="2"/>
  <c r="L3572" i="2" s="1"/>
  <c r="H3572" i="2"/>
  <c r="K3572" i="2" s="1"/>
  <c r="N3572" i="2" s="1"/>
  <c r="O3572" i="2" s="1"/>
  <c r="P3572" i="2" l="1"/>
  <c r="R3572" i="2"/>
  <c r="T3572" i="2" s="1"/>
  <c r="Q3572" i="2"/>
  <c r="S3572" i="2" l="1"/>
  <c r="G3573" i="2"/>
  <c r="U3572" i="2"/>
  <c r="V3572" i="2"/>
  <c r="F3573" i="2" s="1"/>
  <c r="I3573" i="2" l="1"/>
  <c r="L3573" i="2" s="1"/>
  <c r="J3573" i="2"/>
  <c r="M3573" i="2" s="1"/>
  <c r="H3573" i="2"/>
  <c r="K3573" i="2" s="1"/>
  <c r="N3573" i="2" s="1"/>
  <c r="O3573" i="2" s="1"/>
  <c r="R3573" i="2" l="1"/>
  <c r="T3573" i="2" s="1"/>
  <c r="Q3573" i="2"/>
  <c r="P3573" i="2"/>
  <c r="S3573" i="2" l="1"/>
  <c r="G3574" i="2"/>
  <c r="U3573" i="2"/>
  <c r="V3573" i="2" s="1"/>
  <c r="F3574" i="2" s="1"/>
  <c r="J3574" i="2" l="1"/>
  <c r="M3574" i="2" s="1"/>
  <c r="I3574" i="2"/>
  <c r="L3574" i="2" s="1"/>
  <c r="H3574" i="2"/>
  <c r="K3574" i="2" s="1"/>
  <c r="N3574" i="2" s="1"/>
  <c r="O3574" i="2" s="1"/>
  <c r="R3574" i="2" l="1"/>
  <c r="T3574" i="2" s="1"/>
  <c r="Q3574" i="2"/>
  <c r="P3574" i="2"/>
  <c r="U3574" i="2"/>
  <c r="V3574" i="2" l="1"/>
  <c r="F3575" i="2" s="1"/>
  <c r="S3574" i="2"/>
  <c r="G3575" i="2"/>
  <c r="J3575" i="2" l="1"/>
  <c r="M3575" i="2" s="1"/>
  <c r="I3575" i="2"/>
  <c r="L3575" i="2" s="1"/>
  <c r="H3575" i="2"/>
  <c r="K3575" i="2" s="1"/>
  <c r="N3575" i="2" s="1"/>
  <c r="O3575" i="2" s="1"/>
  <c r="R3575" i="2" l="1"/>
  <c r="T3575" i="2" s="1"/>
  <c r="U3575" i="2"/>
  <c r="Q3575" i="2"/>
  <c r="P3575" i="2"/>
  <c r="V3575" i="2" s="1"/>
  <c r="F3576" i="2" s="1"/>
  <c r="J3576" i="2" l="1"/>
  <c r="M3576" i="2" s="1"/>
  <c r="H3576" i="2"/>
  <c r="K3576" i="2" s="1"/>
  <c r="S3575" i="2"/>
  <c r="G3576" i="2"/>
  <c r="I3576" i="2" l="1"/>
  <c r="L3576" i="2" s="1"/>
  <c r="N3576" i="2" s="1"/>
  <c r="O3576" i="2" s="1"/>
  <c r="R3576" i="2" l="1"/>
  <c r="T3576" i="2" s="1"/>
  <c r="Q3576" i="2"/>
  <c r="P3576" i="2"/>
  <c r="S3576" i="2" l="1"/>
  <c r="G3577" i="2"/>
  <c r="U3576" i="2"/>
  <c r="V3576" i="2" s="1"/>
  <c r="F3577" i="2" s="1"/>
  <c r="J3577" i="2" l="1"/>
  <c r="M3577" i="2" s="1"/>
  <c r="I3577" i="2"/>
  <c r="H3577" i="2"/>
  <c r="K3577" i="2" s="1"/>
  <c r="N3577" i="2" s="1"/>
  <c r="O3577" i="2" s="1"/>
  <c r="Q3577" i="2" l="1"/>
  <c r="P3577" i="2"/>
  <c r="R3577" i="2"/>
  <c r="T3577" i="2" s="1"/>
  <c r="U3577" i="2"/>
  <c r="V3577" i="2" l="1"/>
  <c r="F3578" i="2" s="1"/>
  <c r="S3577" i="2"/>
  <c r="J3578" i="2" l="1"/>
  <c r="M3578" i="2" s="1"/>
  <c r="I3578" i="2"/>
  <c r="L3578" i="2" s="1"/>
  <c r="H3578" i="2"/>
  <c r="K3578" i="2" s="1"/>
  <c r="N3578" i="2" s="1"/>
  <c r="O3578" i="2" s="1"/>
  <c r="U3578" i="2" l="1"/>
  <c r="R3578" i="2"/>
  <c r="T3578" i="2" s="1"/>
  <c r="Q3578" i="2"/>
  <c r="P3578" i="2"/>
  <c r="V3578" i="2" s="1"/>
  <c r="F3579" i="2" s="1"/>
  <c r="J3579" i="2" l="1"/>
  <c r="M3579" i="2" s="1"/>
  <c r="H3579" i="2"/>
  <c r="K3579" i="2" s="1"/>
  <c r="N3579" i="2" s="1"/>
  <c r="O3579" i="2" s="1"/>
  <c r="S3578" i="2"/>
  <c r="G3579" i="2"/>
  <c r="U3579" i="2"/>
  <c r="R3579" i="2"/>
  <c r="T3579" i="2" s="1"/>
  <c r="P3579" i="2"/>
  <c r="I3579" i="2" l="1"/>
  <c r="Q3579" i="2" s="1"/>
  <c r="S3579" i="2" s="1"/>
  <c r="G3580" i="2" l="1"/>
  <c r="V3579" i="2"/>
  <c r="F3580" i="2" s="1"/>
  <c r="J3580" i="2" l="1"/>
  <c r="M3580" i="2" s="1"/>
  <c r="I3580" i="2"/>
  <c r="H3580" i="2"/>
  <c r="K3580" i="2" s="1"/>
  <c r="N3580" i="2" s="1"/>
  <c r="O3580" i="2" s="1"/>
  <c r="Q3580" i="2" l="1"/>
  <c r="P3580" i="2"/>
  <c r="U3580" i="2"/>
  <c r="R3580" i="2"/>
  <c r="T3580" i="2" s="1"/>
  <c r="V3580" i="2" l="1"/>
  <c r="F3581" i="2" s="1"/>
  <c r="S3580" i="2"/>
  <c r="G3581" i="2"/>
  <c r="J3581" i="2" l="1"/>
  <c r="M3581" i="2" s="1"/>
  <c r="I3581" i="2"/>
  <c r="H3581" i="2"/>
  <c r="K3581" i="2" s="1"/>
  <c r="N3581" i="2" s="1"/>
  <c r="O3581" i="2" s="1"/>
  <c r="U3581" i="2" l="1"/>
  <c r="R3581" i="2"/>
  <c r="T3581" i="2" s="1"/>
  <c r="Q3581" i="2"/>
  <c r="P3581" i="2"/>
  <c r="V3581" i="2" s="1"/>
  <c r="F3582" i="2" s="1"/>
  <c r="J3582" i="2" s="1"/>
  <c r="M3582" i="2" s="1"/>
  <c r="H3582" i="2" l="1"/>
  <c r="K3582" i="2" s="1"/>
  <c r="N3582" i="2" s="1"/>
  <c r="O3582" i="2" s="1"/>
  <c r="R3582" i="2" s="1"/>
  <c r="T3582" i="2" s="1"/>
  <c r="G3582" i="2"/>
  <c r="I3582" i="2" s="1"/>
  <c r="S3581" i="2"/>
  <c r="U3582" i="2" l="1"/>
  <c r="P3582" i="2"/>
  <c r="Q3582" i="2"/>
  <c r="S3582" i="2"/>
  <c r="G3583" i="2"/>
  <c r="V3582" i="2" l="1"/>
  <c r="F3583" i="2" s="1"/>
  <c r="J3583" i="2" s="1"/>
  <c r="M3583" i="2" s="1"/>
  <c r="H3583" i="2"/>
  <c r="K3583" i="2" s="1"/>
  <c r="N3583" i="2" s="1"/>
  <c r="O3583" i="2" s="1"/>
  <c r="Q3583" i="2" s="1"/>
  <c r="I3583" i="2"/>
  <c r="U3583" i="2" l="1"/>
  <c r="R3583" i="2"/>
  <c r="T3583" i="2" s="1"/>
  <c r="P3583" i="2"/>
  <c r="V3583" i="2"/>
  <c r="F3584" i="2" s="1"/>
  <c r="S3583" i="2"/>
  <c r="G3584" i="2"/>
  <c r="J3584" i="2" l="1"/>
  <c r="M3584" i="2" s="1"/>
  <c r="I3584" i="2"/>
  <c r="H3584" i="2"/>
  <c r="K3584" i="2" s="1"/>
  <c r="N3584" i="2" s="1"/>
  <c r="O3584" i="2" s="1"/>
  <c r="P3584" i="2" l="1"/>
  <c r="U3584" i="2"/>
  <c r="R3584" i="2"/>
  <c r="T3584" i="2" s="1"/>
  <c r="Q3584" i="2"/>
  <c r="S3584" i="2" l="1"/>
  <c r="G3585" i="2"/>
  <c r="V3584" i="2"/>
  <c r="F3585" i="2" s="1"/>
  <c r="I3585" i="2" l="1"/>
  <c r="J3585" i="2"/>
  <c r="M3585" i="2" s="1"/>
  <c r="H3585" i="2"/>
  <c r="K3585" i="2" s="1"/>
  <c r="N3585" i="2" s="1"/>
  <c r="O3585" i="2" s="1"/>
  <c r="U3585" i="2" l="1"/>
  <c r="R3585" i="2"/>
  <c r="T3585" i="2" s="1"/>
  <c r="Q3585" i="2"/>
  <c r="P3585" i="2"/>
  <c r="V3585" i="2" s="1"/>
  <c r="F3586" i="2" s="1"/>
  <c r="J3586" i="2" l="1"/>
  <c r="M3586" i="2" s="1"/>
  <c r="H3586" i="2"/>
  <c r="K3586" i="2" s="1"/>
  <c r="N3586" i="2" s="1"/>
  <c r="O3586" i="2" s="1"/>
  <c r="S3585" i="2"/>
  <c r="G3586" i="2"/>
  <c r="U3586" i="2" l="1"/>
  <c r="R3586" i="2"/>
  <c r="T3586" i="2" s="1"/>
  <c r="Q3586" i="2"/>
  <c r="P3586" i="2"/>
  <c r="V3586" i="2" s="1"/>
  <c r="F3587" i="2" s="1"/>
  <c r="I3586" i="2"/>
  <c r="J3587" i="2" l="1"/>
  <c r="M3587" i="2" s="1"/>
  <c r="H3587" i="2"/>
  <c r="K3587" i="2" s="1"/>
  <c r="N3587" i="2" s="1"/>
  <c r="O3587" i="2" s="1"/>
  <c r="S3586" i="2"/>
  <c r="G3587" i="2"/>
  <c r="R3587" i="2" l="1"/>
  <c r="T3587" i="2" s="1"/>
  <c r="U3587" i="2"/>
  <c r="O3588" i="2"/>
  <c r="Q3587" i="2"/>
  <c r="P3587" i="2"/>
  <c r="V3587" i="2" s="1"/>
  <c r="F3588" i="2" s="1"/>
  <c r="I3587" i="2"/>
  <c r="J3588" i="2" l="1"/>
  <c r="M3588" i="2" s="1"/>
  <c r="H3588" i="2"/>
  <c r="K3588" i="2" s="1"/>
  <c r="S3587" i="2"/>
  <c r="R3588" i="2"/>
  <c r="T3588" i="2" s="1"/>
  <c r="Q3588" i="2"/>
  <c r="P3588" i="2"/>
  <c r="U3588" i="2"/>
  <c r="G3588" i="2"/>
  <c r="G3589" i="2" s="1"/>
  <c r="N3588" i="2" l="1"/>
  <c r="V3588" i="2"/>
  <c r="F3589" i="2" s="1"/>
  <c r="J3589" i="2"/>
  <c r="M3589" i="2" s="1"/>
  <c r="I3589" i="2"/>
  <c r="H3589" i="2"/>
  <c r="K3589" i="2" s="1"/>
  <c r="N3589" i="2" s="1"/>
  <c r="O3589" i="2" s="1"/>
  <c r="S3588" i="2"/>
  <c r="I3588" i="2"/>
  <c r="Q3589" i="2" l="1"/>
  <c r="P3589" i="2"/>
  <c r="O3590" i="2"/>
  <c r="R3589" i="2"/>
  <c r="T3589" i="2" s="1"/>
  <c r="P3590" i="2" l="1"/>
  <c r="Q3590" i="2"/>
  <c r="U3589" i="2"/>
  <c r="V3589" i="2"/>
  <c r="F3590" i="2" s="1"/>
  <c r="S3589" i="2"/>
  <c r="G3590" i="2"/>
  <c r="G3591" i="2" s="1"/>
  <c r="S3590" i="2" l="1"/>
  <c r="J3590" i="2"/>
  <c r="I3590" i="2"/>
  <c r="H3590" i="2"/>
  <c r="K3590" i="2" s="1"/>
  <c r="M3590" i="2" l="1"/>
  <c r="N3590" i="2" s="1"/>
  <c r="R3590" i="2"/>
  <c r="T3590" i="2" l="1"/>
  <c r="U3590" i="2"/>
  <c r="V3590" i="2" s="1"/>
  <c r="F3591" i="2" s="1"/>
  <c r="I3591" i="2" l="1"/>
  <c r="J3591" i="2"/>
  <c r="M3591" i="2" s="1"/>
  <c r="H3591" i="2"/>
  <c r="K3591" i="2" s="1"/>
  <c r="N3591" i="2" l="1"/>
  <c r="O3591" i="2" s="1"/>
  <c r="R3591" i="2"/>
  <c r="T3591" i="2" s="1"/>
  <c r="Q3591" i="2"/>
  <c r="P3591" i="2"/>
  <c r="S3591" i="2" l="1"/>
  <c r="G3592" i="2"/>
  <c r="U3591" i="2"/>
  <c r="V3591" i="2" s="1"/>
  <c r="F3592" i="2" s="1"/>
  <c r="J3592" i="2" l="1"/>
  <c r="M3592" i="2" s="1"/>
  <c r="I3592" i="2"/>
  <c r="L3592" i="2" s="1"/>
  <c r="H3592" i="2"/>
  <c r="K3592" i="2" s="1"/>
  <c r="N3592" i="2" s="1"/>
  <c r="O3592" i="2" s="1"/>
  <c r="Q3592" i="2" l="1"/>
  <c r="P3592" i="2"/>
  <c r="R3592" i="2"/>
  <c r="T3592" i="2" s="1"/>
  <c r="U3592" i="2" l="1"/>
  <c r="V3592" i="2"/>
  <c r="F3593" i="2" s="1"/>
  <c r="S3592" i="2"/>
  <c r="G3593" i="2"/>
  <c r="J3593" i="2" l="1"/>
  <c r="M3593" i="2" s="1"/>
  <c r="I3593" i="2"/>
  <c r="L3593" i="2" s="1"/>
  <c r="H3593" i="2"/>
  <c r="K3593" i="2" s="1"/>
  <c r="N3593" i="2" s="1"/>
  <c r="O3593" i="2" s="1"/>
  <c r="R3593" i="2" l="1"/>
  <c r="T3593" i="2" s="1"/>
  <c r="Q3593" i="2"/>
  <c r="P3593" i="2"/>
  <c r="S3593" i="2" l="1"/>
  <c r="G3594" i="2"/>
  <c r="U3593" i="2"/>
  <c r="V3593" i="2" s="1"/>
  <c r="F3594" i="2" s="1"/>
  <c r="J3594" i="2" l="1"/>
  <c r="M3594" i="2" s="1"/>
  <c r="I3594" i="2"/>
  <c r="L3594" i="2" s="1"/>
  <c r="H3594" i="2"/>
  <c r="K3594" i="2" s="1"/>
  <c r="N3594" i="2" s="1"/>
  <c r="O3594" i="2" s="1"/>
  <c r="R3594" i="2" l="1"/>
  <c r="T3594" i="2" s="1"/>
  <c r="Q3594" i="2"/>
  <c r="U3594" i="2"/>
  <c r="P3594" i="2"/>
  <c r="V3594" i="2" s="1"/>
  <c r="F3595" i="2" s="1"/>
  <c r="J3595" i="2" l="1"/>
  <c r="M3595" i="2" s="1"/>
  <c r="H3595" i="2"/>
  <c r="K3595" i="2" s="1"/>
  <c r="S3594" i="2"/>
  <c r="G3595" i="2"/>
  <c r="I3595" i="2" l="1"/>
  <c r="L3595" i="2" s="1"/>
  <c r="N3595" i="2" s="1"/>
  <c r="O3595" i="2" s="1"/>
  <c r="Q3595" i="2" l="1"/>
  <c r="R3595" i="2"/>
  <c r="T3595" i="2" s="1"/>
  <c r="P3595" i="2"/>
  <c r="U3595" i="2" l="1"/>
  <c r="V3595" i="2" s="1"/>
  <c r="F3596" i="2" s="1"/>
  <c r="S3595" i="2"/>
  <c r="G3596" i="2"/>
  <c r="J3596" i="2" l="1"/>
  <c r="M3596" i="2" s="1"/>
  <c r="I3596" i="2"/>
  <c r="L3596" i="2" s="1"/>
  <c r="H3596" i="2"/>
  <c r="K3596" i="2" s="1"/>
  <c r="N3596" i="2" l="1"/>
  <c r="O3596" i="2" s="1"/>
  <c r="P3596" i="2"/>
  <c r="R3596" i="2"/>
  <c r="T3596" i="2" s="1"/>
  <c r="Q3596" i="2"/>
  <c r="U3596" i="2"/>
  <c r="S3596" i="2" l="1"/>
  <c r="G3597" i="2"/>
  <c r="V3596" i="2"/>
  <c r="F3597" i="2" s="1"/>
  <c r="I3597" i="2" l="1"/>
  <c r="L3597" i="2" s="1"/>
  <c r="J3597" i="2"/>
  <c r="M3597" i="2" s="1"/>
  <c r="H3597" i="2"/>
  <c r="K3597" i="2" s="1"/>
  <c r="N3597" i="2" l="1"/>
  <c r="O3597" i="2" s="1"/>
  <c r="Q3597" i="2" s="1"/>
  <c r="R3597" i="2" l="1"/>
  <c r="T3597" i="2" s="1"/>
  <c r="P3597" i="2"/>
  <c r="S3597" i="2" s="1"/>
  <c r="G3598" i="2"/>
  <c r="U3597" i="2" l="1"/>
  <c r="V3597" i="2" s="1"/>
  <c r="F3598" i="2" s="1"/>
  <c r="J3598" i="2" s="1"/>
  <c r="M3598" i="2" s="1"/>
  <c r="H3598" i="2" l="1"/>
  <c r="K3598" i="2" s="1"/>
  <c r="I3598" i="2"/>
  <c r="L3598" i="2" s="1"/>
  <c r="N3598" i="2" l="1"/>
  <c r="O3598" i="2" s="1"/>
  <c r="U3598" i="2" s="1"/>
  <c r="V3598" i="2" l="1"/>
  <c r="F3599" i="2" s="1"/>
  <c r="R3598" i="2"/>
  <c r="T3598" i="2" s="1"/>
  <c r="Q3598" i="2"/>
  <c r="P3598" i="2"/>
  <c r="H3599" i="2" l="1"/>
  <c r="K3599" i="2" s="1"/>
  <c r="J3599" i="2"/>
  <c r="M3599" i="2" s="1"/>
  <c r="S3598" i="2"/>
  <c r="G3599" i="2"/>
  <c r="I3599" i="2" s="1"/>
  <c r="L3599" i="2" s="1"/>
  <c r="N3599" i="2" l="1"/>
  <c r="O3599" i="2" s="1"/>
  <c r="Q3599" i="2" l="1"/>
  <c r="R3599" i="2"/>
  <c r="T3599" i="2" s="1"/>
  <c r="U3599" i="2"/>
  <c r="P3599" i="2"/>
  <c r="G3600" i="2" l="1"/>
  <c r="S3599" i="2"/>
  <c r="V3599" i="2"/>
  <c r="F3600" i="2" s="1"/>
  <c r="J3600" i="2" l="1"/>
  <c r="M3600" i="2" s="1"/>
  <c r="H3600" i="2"/>
  <c r="K3600" i="2" s="1"/>
  <c r="I3600" i="2"/>
  <c r="L3600" i="2" s="1"/>
  <c r="N3600" i="2" s="1"/>
  <c r="O3600" i="2" s="1"/>
  <c r="R3600" i="2" l="1"/>
  <c r="T3600" i="2" s="1"/>
  <c r="U3600" i="2"/>
  <c r="Q3600" i="2"/>
  <c r="P3600" i="2"/>
  <c r="V3600" i="2" s="1"/>
  <c r="F3601" i="2" s="1"/>
  <c r="H3601" i="2" l="1"/>
  <c r="K3601" i="2" s="1"/>
  <c r="J3601" i="2"/>
  <c r="M3601" i="2" s="1"/>
  <c r="S3600" i="2"/>
  <c r="G3601" i="2"/>
  <c r="I3601" i="2" s="1"/>
  <c r="L3601" i="2" s="1"/>
  <c r="N3601" i="2" l="1"/>
  <c r="O3601" i="2" s="1"/>
  <c r="R3601" i="2" l="1"/>
  <c r="T3601" i="2" s="1"/>
  <c r="P3601" i="2"/>
  <c r="Q3601" i="2"/>
  <c r="S3601" i="2" s="1"/>
  <c r="U3601" i="2"/>
  <c r="V3601" i="2" l="1"/>
  <c r="F3602" i="2" s="1"/>
  <c r="J3602" i="2" l="1"/>
  <c r="M3602" i="2" s="1"/>
  <c r="I3602" i="2"/>
  <c r="H3602" i="2"/>
  <c r="K3602" i="2" s="1"/>
  <c r="N3602" i="2" s="1"/>
  <c r="O3602" i="2" s="1"/>
  <c r="P3602" i="2" l="1"/>
  <c r="U3602" i="2"/>
  <c r="R3602" i="2"/>
  <c r="T3602" i="2" s="1"/>
  <c r="Q3602" i="2"/>
  <c r="V3602" i="2" l="1"/>
  <c r="F3603" i="2" s="1"/>
  <c r="S3602" i="2"/>
  <c r="G3603" i="2"/>
  <c r="H3603" i="2" l="1"/>
  <c r="K3603" i="2" s="1"/>
  <c r="N3603" i="2" s="1"/>
  <c r="O3603" i="2" s="1"/>
  <c r="I3603" i="2"/>
  <c r="J3603" i="2"/>
  <c r="M3603" i="2" s="1"/>
  <c r="R3603" i="2" l="1"/>
  <c r="T3603" i="2" s="1"/>
  <c r="Q3603" i="2"/>
  <c r="P3603" i="2"/>
  <c r="U3603" i="2"/>
  <c r="V3603" i="2" l="1"/>
  <c r="F3604" i="2" s="1"/>
  <c r="S3603" i="2"/>
  <c r="G3604" i="2"/>
  <c r="J3604" i="2" l="1"/>
  <c r="M3604" i="2" s="1"/>
  <c r="H3604" i="2"/>
  <c r="K3604" i="2" s="1"/>
  <c r="N3604" i="2" s="1"/>
  <c r="O3604" i="2" s="1"/>
  <c r="I3604" i="2"/>
  <c r="U3604" i="2" l="1"/>
  <c r="Q3604" i="2"/>
  <c r="R3604" i="2"/>
  <c r="T3604" i="2" s="1"/>
  <c r="P3604" i="2"/>
  <c r="V3604" i="2" s="1"/>
  <c r="F3605" i="2" s="1"/>
  <c r="J3605" i="2" l="1"/>
  <c r="M3605" i="2" s="1"/>
  <c r="H3605" i="2"/>
  <c r="K3605" i="2" s="1"/>
  <c r="N3605" i="2" s="1"/>
  <c r="O3605" i="2" s="1"/>
  <c r="S3604" i="2"/>
  <c r="G3605" i="2"/>
  <c r="I3605" i="2" l="1"/>
  <c r="Q3605" i="2"/>
  <c r="P3605" i="2"/>
  <c r="V3605" i="2" s="1"/>
  <c r="F3606" i="2" s="1"/>
  <c r="U3605" i="2"/>
  <c r="R3605" i="2"/>
  <c r="T3605" i="2" s="1"/>
  <c r="J3606" i="2" l="1"/>
  <c r="M3606" i="2" s="1"/>
  <c r="H3606" i="2"/>
  <c r="K3606" i="2" s="1"/>
  <c r="N3606" i="2" s="1"/>
  <c r="O3606" i="2" s="1"/>
  <c r="S3605" i="2"/>
  <c r="G3606" i="2"/>
  <c r="I3606" i="2" s="1"/>
  <c r="R3606" i="2" l="1"/>
  <c r="T3606" i="2" s="1"/>
  <c r="Q3606" i="2"/>
  <c r="P3606" i="2"/>
  <c r="V3606" i="2" s="1"/>
  <c r="F3607" i="2" s="1"/>
  <c r="J3607" i="2" s="1"/>
  <c r="M3607" i="2" s="1"/>
  <c r="U3606" i="2"/>
  <c r="H3607" i="2" l="1"/>
  <c r="K3607" i="2" s="1"/>
  <c r="N3607" i="2" s="1"/>
  <c r="O3607" i="2" s="1"/>
  <c r="S3606" i="2"/>
  <c r="G3607" i="2"/>
  <c r="I3607" i="2" s="1"/>
  <c r="Q3607" i="2"/>
  <c r="U3607" i="2"/>
  <c r="R3607" i="2"/>
  <c r="T3607" i="2" s="1"/>
  <c r="P3607" i="2"/>
  <c r="V3607" i="2" s="1"/>
  <c r="F3608" i="2" s="1"/>
  <c r="J3608" i="2" l="1"/>
  <c r="M3608" i="2" s="1"/>
  <c r="H3608" i="2"/>
  <c r="K3608" i="2" s="1"/>
  <c r="N3608" i="2" s="1"/>
  <c r="O3608" i="2" s="1"/>
  <c r="S3607" i="2"/>
  <c r="G3608" i="2"/>
  <c r="I3608" i="2" s="1"/>
  <c r="P3608" i="2" l="1"/>
  <c r="U3608" i="2"/>
  <c r="R3608" i="2"/>
  <c r="T3608" i="2" s="1"/>
  <c r="Q3608" i="2"/>
  <c r="S3608" i="2" l="1"/>
  <c r="G3609" i="2"/>
  <c r="V3608" i="2"/>
  <c r="F3609" i="2" s="1"/>
  <c r="I3609" i="2" l="1"/>
  <c r="J3609" i="2"/>
  <c r="M3609" i="2" s="1"/>
  <c r="H3609" i="2"/>
  <c r="K3609" i="2" s="1"/>
  <c r="N3609" i="2" s="1"/>
  <c r="O3609" i="2" s="1"/>
  <c r="U3609" i="2" l="1"/>
  <c r="R3609" i="2"/>
  <c r="T3609" i="2" s="1"/>
  <c r="Q3609" i="2"/>
  <c r="P3609" i="2"/>
  <c r="V3609" i="2" s="1"/>
  <c r="F3610" i="2" s="1"/>
  <c r="J3610" i="2" l="1"/>
  <c r="M3610" i="2" s="1"/>
  <c r="H3610" i="2"/>
  <c r="K3610" i="2" s="1"/>
  <c r="N3610" i="2" s="1"/>
  <c r="O3610" i="2" s="1"/>
  <c r="S3609" i="2"/>
  <c r="G3610" i="2"/>
  <c r="I3610" i="2" s="1"/>
  <c r="U3610" i="2" l="1"/>
  <c r="R3610" i="2"/>
  <c r="T3610" i="2" s="1"/>
  <c r="Q3610" i="2"/>
  <c r="P3610" i="2"/>
  <c r="V3610" i="2" s="1"/>
  <c r="F3611" i="2" s="1"/>
  <c r="J3611" i="2" l="1"/>
  <c r="M3611" i="2" s="1"/>
  <c r="H3611" i="2"/>
  <c r="K3611" i="2" s="1"/>
  <c r="N3611" i="2" s="1"/>
  <c r="O3611" i="2" s="1"/>
  <c r="S3610" i="2"/>
  <c r="G3611" i="2"/>
  <c r="I3611" i="2" s="1"/>
  <c r="R3611" i="2" l="1"/>
  <c r="T3611" i="2" s="1"/>
  <c r="Q3611" i="2"/>
  <c r="U3611" i="2"/>
  <c r="P3611" i="2"/>
  <c r="V3611" i="2" s="1"/>
  <c r="F3612" i="2" s="1"/>
  <c r="O3612" i="2"/>
  <c r="R3612" i="2" l="1"/>
  <c r="T3612" i="2" s="1"/>
  <c r="U3612" i="2"/>
  <c r="Q3612" i="2"/>
  <c r="J3612" i="2"/>
  <c r="M3612" i="2" s="1"/>
  <c r="H3612" i="2"/>
  <c r="S3611" i="2"/>
  <c r="G3612" i="2"/>
  <c r="G3613" i="2" l="1"/>
  <c r="I3612" i="2"/>
  <c r="K3612" i="2"/>
  <c r="N3612" i="2" s="1"/>
  <c r="P3612" i="2"/>
  <c r="V3612" i="2" s="1"/>
  <c r="F3613" i="2" s="1"/>
  <c r="S3612" i="2"/>
  <c r="J3613" i="2" l="1"/>
  <c r="M3613" i="2" s="1"/>
  <c r="I3613" i="2"/>
  <c r="H3613" i="2"/>
  <c r="K3613" i="2" s="1"/>
  <c r="N3613" i="2" s="1"/>
  <c r="O3613" i="2" s="1"/>
  <c r="Q3613" i="2" l="1"/>
  <c r="P3613" i="2"/>
  <c r="O3614" i="2"/>
  <c r="R3613" i="2"/>
  <c r="T3613" i="2" s="1"/>
  <c r="U3613" i="2"/>
  <c r="P3614" i="2" l="1"/>
  <c r="Q3614" i="2"/>
  <c r="V3613" i="2"/>
  <c r="F3614" i="2" s="1"/>
  <c r="S3613" i="2"/>
  <c r="G3614" i="2"/>
  <c r="G3615" i="2" s="1"/>
  <c r="S3614" i="2" l="1"/>
  <c r="J3614" i="2"/>
  <c r="I3614" i="2"/>
  <c r="H3614" i="2"/>
  <c r="K3614" i="2" s="1"/>
  <c r="M3614" i="2" l="1"/>
  <c r="N3614" i="2" s="1"/>
  <c r="R3614" i="2"/>
  <c r="T3614" i="2" l="1"/>
  <c r="U3614" i="2"/>
  <c r="V3614" i="2" s="1"/>
  <c r="F3615" i="2" s="1"/>
  <c r="I3615" i="2" l="1"/>
  <c r="L3615" i="2" s="1"/>
  <c r="J3615" i="2"/>
  <c r="M3615" i="2" s="1"/>
  <c r="H3615" i="2"/>
  <c r="K3615" i="2" s="1"/>
  <c r="N3615" i="2" s="1"/>
  <c r="O3615" i="2" s="1"/>
  <c r="P3615" i="2" l="1"/>
  <c r="R3615" i="2"/>
  <c r="Q3615" i="2"/>
  <c r="S3615" i="2" l="1"/>
  <c r="G3616" i="2"/>
  <c r="T3615" i="2"/>
  <c r="U3615" i="2"/>
  <c r="V3615" i="2" s="1"/>
  <c r="F3616" i="2" s="1"/>
  <c r="J3616" i="2" l="1"/>
  <c r="M3616" i="2" s="1"/>
  <c r="I3616" i="2"/>
  <c r="L3616" i="2" s="1"/>
  <c r="H3616" i="2"/>
  <c r="K3616" i="2" s="1"/>
  <c r="N3616" i="2" s="1"/>
  <c r="O3616" i="2" s="1"/>
  <c r="R3616" i="2" l="1"/>
  <c r="T3616" i="2" s="1"/>
  <c r="U3616" i="2"/>
  <c r="Q3616" i="2"/>
  <c r="P3616" i="2"/>
  <c r="V3616" i="2" s="1"/>
  <c r="F3617" i="2" s="1"/>
  <c r="J3617" i="2" l="1"/>
  <c r="M3617" i="2" s="1"/>
  <c r="H3617" i="2"/>
  <c r="K3617" i="2" s="1"/>
  <c r="S3616" i="2"/>
  <c r="G3617" i="2"/>
  <c r="I3617" i="2" s="1"/>
  <c r="L3617" i="2" s="1"/>
  <c r="N3617" i="2" s="1"/>
  <c r="O3617" i="2" s="1"/>
  <c r="R3617" i="2" s="1"/>
  <c r="T3617" i="2" s="1"/>
  <c r="P3617" i="2" l="1"/>
  <c r="Q3617" i="2"/>
  <c r="S3617" i="2"/>
  <c r="G3618" i="2"/>
  <c r="U3617" i="2"/>
  <c r="V3617" i="2" s="1"/>
  <c r="F3618" i="2" s="1"/>
  <c r="I3618" i="2" l="1"/>
  <c r="L3618" i="2" s="1"/>
  <c r="J3618" i="2"/>
  <c r="M3618" i="2" s="1"/>
  <c r="H3618" i="2"/>
  <c r="K3618" i="2" s="1"/>
  <c r="N3618" i="2" s="1"/>
  <c r="O3618" i="2" s="1"/>
  <c r="R3618" i="2" l="1"/>
  <c r="T3618" i="2" s="1"/>
  <c r="Q3618" i="2"/>
  <c r="P3618" i="2"/>
  <c r="U3618" i="2"/>
  <c r="V3618" i="2" l="1"/>
  <c r="F3619" i="2" s="1"/>
  <c r="S3618" i="2"/>
  <c r="G3619" i="2"/>
  <c r="J3619" i="2" l="1"/>
  <c r="M3619" i="2" s="1"/>
  <c r="I3619" i="2"/>
  <c r="L3619" i="2" s="1"/>
  <c r="H3619" i="2"/>
  <c r="K3619" i="2" s="1"/>
  <c r="N3619" i="2" l="1"/>
  <c r="O3619" i="2" s="1"/>
  <c r="Q3619" i="2"/>
  <c r="R3619" i="2"/>
  <c r="T3619" i="2" s="1"/>
  <c r="P3619" i="2"/>
  <c r="U3619" i="2" l="1"/>
  <c r="V3619" i="2" s="1"/>
  <c r="F3620" i="2" s="1"/>
  <c r="S3619" i="2"/>
  <c r="G3620" i="2"/>
  <c r="J3620" i="2" l="1"/>
  <c r="M3620" i="2" s="1"/>
  <c r="I3620" i="2"/>
  <c r="L3620" i="2" s="1"/>
  <c r="H3620" i="2"/>
  <c r="K3620" i="2" s="1"/>
  <c r="N3620" i="2" s="1"/>
  <c r="O3620" i="2" s="1"/>
  <c r="P3620" i="2" l="1"/>
  <c r="R3620" i="2"/>
  <c r="T3620" i="2" s="1"/>
  <c r="Q3620" i="2"/>
  <c r="S3620" i="2" l="1"/>
  <c r="G3621" i="2"/>
  <c r="U3620" i="2"/>
  <c r="V3620" i="2"/>
  <c r="F3621" i="2" s="1"/>
  <c r="I3621" i="2" l="1"/>
  <c r="L3621" i="2" s="1"/>
  <c r="J3621" i="2"/>
  <c r="M3621" i="2" s="1"/>
  <c r="H3621" i="2"/>
  <c r="K3621" i="2" s="1"/>
  <c r="N3621" i="2" s="1"/>
  <c r="O3621" i="2" s="1"/>
  <c r="R3621" i="2" l="1"/>
  <c r="T3621" i="2" s="1"/>
  <c r="Q3621" i="2"/>
  <c r="P3621" i="2"/>
  <c r="S3621" i="2" l="1"/>
  <c r="G3622" i="2"/>
  <c r="U3621" i="2"/>
  <c r="V3621" i="2" s="1"/>
  <c r="F3622" i="2" s="1"/>
  <c r="J3622" i="2" l="1"/>
  <c r="M3622" i="2" s="1"/>
  <c r="I3622" i="2"/>
  <c r="L3622" i="2" s="1"/>
  <c r="H3622" i="2"/>
  <c r="K3622" i="2" s="1"/>
  <c r="N3622" i="2" s="1"/>
  <c r="O3622" i="2" s="1"/>
  <c r="R3622" i="2" l="1"/>
  <c r="T3622" i="2" s="1"/>
  <c r="Q3622" i="2"/>
  <c r="P3622" i="2"/>
  <c r="U3622" i="2"/>
  <c r="V3622" i="2" l="1"/>
  <c r="F3623" i="2" s="1"/>
  <c r="S3622" i="2"/>
  <c r="G3623" i="2"/>
  <c r="J3623" i="2" l="1"/>
  <c r="M3623" i="2" s="1"/>
  <c r="I3623" i="2"/>
  <c r="L3623" i="2" s="1"/>
  <c r="H3623" i="2"/>
  <c r="K3623" i="2" s="1"/>
  <c r="N3623" i="2" s="1"/>
  <c r="O3623" i="2" s="1"/>
  <c r="R3623" i="2" l="1"/>
  <c r="T3623" i="2" s="1"/>
  <c r="Q3623" i="2"/>
  <c r="P3623" i="2"/>
  <c r="U3623" i="2"/>
  <c r="V3623" i="2" l="1"/>
  <c r="F3624" i="2" s="1"/>
  <c r="S3623" i="2"/>
  <c r="G3624" i="2"/>
  <c r="J3624" i="2" l="1"/>
  <c r="M3624" i="2" s="1"/>
  <c r="I3624" i="2"/>
  <c r="L3624" i="2" s="1"/>
  <c r="H3624" i="2"/>
  <c r="K3624" i="2" s="1"/>
  <c r="N3624" i="2" s="1"/>
  <c r="O3624" i="2" s="1"/>
  <c r="R3624" i="2" l="1"/>
  <c r="T3624" i="2" s="1"/>
  <c r="Q3624" i="2"/>
  <c r="P3624" i="2"/>
  <c r="U3624" i="2" l="1"/>
  <c r="V3624" i="2" s="1"/>
  <c r="F3625" i="2" s="1"/>
  <c r="H3625" i="2" s="1"/>
  <c r="K3625" i="2" s="1"/>
  <c r="S3624" i="2"/>
  <c r="G3625" i="2"/>
  <c r="I3625" i="2" l="1"/>
  <c r="J3625" i="2"/>
  <c r="M3625" i="2" s="1"/>
  <c r="N3625" i="2" s="1"/>
  <c r="O3625" i="2" s="1"/>
  <c r="P3625" i="2" l="1"/>
  <c r="R3625" i="2"/>
  <c r="T3625" i="2" s="1"/>
  <c r="Q3625" i="2"/>
  <c r="S3625" i="2" s="1"/>
  <c r="U3625" i="2" l="1"/>
  <c r="V3625" i="2" s="1"/>
  <c r="F3626" i="2" s="1"/>
  <c r="J3626" i="2" l="1"/>
  <c r="M3626" i="2" s="1"/>
  <c r="H3626" i="2"/>
  <c r="K3626" i="2" s="1"/>
  <c r="N3626" i="2" s="1"/>
  <c r="O3626" i="2" s="1"/>
  <c r="P3626" i="2" s="1"/>
  <c r="I3626" i="2"/>
  <c r="R3626" i="2" l="1"/>
  <c r="T3626" i="2" s="1"/>
  <c r="Q3626" i="2"/>
  <c r="S3626" i="2" s="1"/>
  <c r="G3627" i="2"/>
  <c r="U3626" i="2" l="1"/>
  <c r="V3626" i="2" s="1"/>
  <c r="F3627" i="2" s="1"/>
  <c r="J3627" i="2" s="1"/>
  <c r="M3627" i="2" s="1"/>
  <c r="I3627" i="2" l="1"/>
  <c r="H3627" i="2"/>
  <c r="K3627" i="2" s="1"/>
  <c r="N3627" i="2" s="1"/>
  <c r="O3627" i="2" s="1"/>
  <c r="Q3627" i="2" s="1"/>
  <c r="R3627" i="2" l="1"/>
  <c r="T3627" i="2" s="1"/>
  <c r="P3627" i="2"/>
  <c r="S3627" i="2"/>
  <c r="G3628" i="2"/>
  <c r="U3627" i="2"/>
  <c r="V3627" i="2" s="1"/>
  <c r="F3628" i="2" s="1"/>
  <c r="J3628" i="2" l="1"/>
  <c r="M3628" i="2" s="1"/>
  <c r="I3628" i="2"/>
  <c r="L3628" i="2" s="1"/>
  <c r="H3628" i="2"/>
  <c r="K3628" i="2" s="1"/>
  <c r="N3628" i="2" s="1"/>
  <c r="O3628" i="2" s="1"/>
  <c r="R3628" i="2" l="1"/>
  <c r="T3628" i="2" s="1"/>
  <c r="Q3628" i="2"/>
  <c r="P3628" i="2"/>
  <c r="O3629" i="2"/>
  <c r="U3628" i="2"/>
  <c r="R3629" i="2" l="1"/>
  <c r="T3629" i="2" s="1"/>
  <c r="P3629" i="2"/>
  <c r="U3629" i="2"/>
  <c r="S3628" i="2"/>
  <c r="G3629" i="2"/>
  <c r="V3628" i="2"/>
  <c r="F3629" i="2" s="1"/>
  <c r="J3629" i="2" l="1"/>
  <c r="M3629" i="2" s="1"/>
  <c r="I3629" i="2"/>
  <c r="Q3629" i="2" s="1"/>
  <c r="S3629" i="2" s="1"/>
  <c r="H3629" i="2"/>
  <c r="K3629" i="2" s="1"/>
  <c r="N3629" i="2" s="1"/>
  <c r="G3630" i="2" l="1"/>
  <c r="V3629" i="2"/>
  <c r="F3630" i="2" s="1"/>
  <c r="J3630" i="2" l="1"/>
  <c r="M3630" i="2" s="1"/>
  <c r="I3630" i="2"/>
  <c r="H3630" i="2"/>
  <c r="K3630" i="2" s="1"/>
  <c r="N3630" i="2" s="1"/>
  <c r="O3630" i="2" s="1"/>
  <c r="R3630" i="2" l="1"/>
  <c r="T3630" i="2" s="1"/>
  <c r="Q3630" i="2"/>
  <c r="P3630" i="2"/>
  <c r="O3631" i="2"/>
  <c r="U3630" i="2"/>
  <c r="V3630" i="2" l="1"/>
  <c r="F3631" i="2" s="1"/>
  <c r="Q3631" i="2"/>
  <c r="P3631" i="2"/>
  <c r="S3630" i="2"/>
  <c r="G3631" i="2"/>
  <c r="G3632" i="2" s="1"/>
  <c r="S3631" i="2" l="1"/>
  <c r="J3631" i="2"/>
  <c r="I3631" i="2"/>
  <c r="H3631" i="2"/>
  <c r="K3631" i="2" s="1"/>
  <c r="M3631" i="2" l="1"/>
  <c r="N3631" i="2" s="1"/>
  <c r="R3631" i="2"/>
  <c r="T3631" i="2" l="1"/>
  <c r="U3631" i="2"/>
  <c r="V3631" i="2" s="1"/>
  <c r="F3632" i="2" s="1"/>
  <c r="J3632" i="2" l="1"/>
  <c r="M3632" i="2" s="1"/>
  <c r="I3632" i="2"/>
  <c r="H3632" i="2"/>
  <c r="K3632" i="2" s="1"/>
  <c r="N3632" i="2" s="1"/>
  <c r="O3632" i="2" s="1"/>
  <c r="P3632" i="2" l="1"/>
  <c r="R3632" i="2"/>
  <c r="T3632" i="2" s="1"/>
  <c r="Q3632" i="2"/>
  <c r="U3632" i="2"/>
  <c r="S3632" i="2" l="1"/>
  <c r="G3633" i="2"/>
  <c r="V3632" i="2"/>
  <c r="F3633" i="2" s="1"/>
  <c r="I3633" i="2" l="1"/>
  <c r="J3633" i="2"/>
  <c r="M3633" i="2" s="1"/>
  <c r="H3633" i="2"/>
  <c r="K3633" i="2" s="1"/>
  <c r="N3633" i="2" s="1"/>
  <c r="O3633" i="2" s="1"/>
  <c r="R3633" i="2" l="1"/>
  <c r="T3633" i="2" s="1"/>
  <c r="Q3633" i="2"/>
  <c r="P3633" i="2"/>
  <c r="S3633" i="2" l="1"/>
  <c r="G3634" i="2"/>
  <c r="U3633" i="2"/>
  <c r="V3633" i="2" s="1"/>
  <c r="F3634" i="2" s="1"/>
  <c r="J3634" i="2" l="1"/>
  <c r="M3634" i="2" s="1"/>
  <c r="H3634" i="2"/>
  <c r="K3634" i="2" s="1"/>
  <c r="N3634" i="2" s="1"/>
  <c r="O3634" i="2" s="1"/>
  <c r="I3634" i="2"/>
  <c r="R3634" i="2" l="1"/>
  <c r="T3634" i="2" s="1"/>
  <c r="Q3634" i="2"/>
  <c r="P3634" i="2"/>
  <c r="U3634" i="2"/>
  <c r="V3634" i="2" l="1"/>
  <c r="F3635" i="2" s="1"/>
  <c r="S3634" i="2"/>
  <c r="G3635" i="2"/>
  <c r="J3635" i="2" l="1"/>
  <c r="M3635" i="2" s="1"/>
  <c r="I3635" i="2"/>
  <c r="H3635" i="2"/>
  <c r="K3635" i="2" s="1"/>
  <c r="N3635" i="2" s="1"/>
  <c r="O3635" i="2" s="1"/>
  <c r="R3635" i="2" l="1"/>
  <c r="T3635" i="2" s="1"/>
  <c r="Q3635" i="2"/>
  <c r="P3635" i="2"/>
  <c r="O3636" i="2"/>
  <c r="U3635" i="2"/>
  <c r="R3636" i="2" l="1"/>
  <c r="T3636" i="2" s="1"/>
  <c r="U3636" i="2"/>
  <c r="Q3636" i="2"/>
  <c r="V3635" i="2"/>
  <c r="F3636" i="2" s="1"/>
  <c r="S3635" i="2"/>
  <c r="G3636" i="2"/>
  <c r="G3637" i="2" s="1"/>
  <c r="J3636" i="2" l="1"/>
  <c r="M3636" i="2" s="1"/>
  <c r="I3636" i="2"/>
  <c r="H3636" i="2"/>
  <c r="K3636" i="2" l="1"/>
  <c r="N3636" i="2" s="1"/>
  <c r="P3636" i="2"/>
  <c r="V3636" i="2" l="1"/>
  <c r="F3637" i="2" s="1"/>
  <c r="S3636" i="2"/>
  <c r="J3637" i="2" l="1"/>
  <c r="M3637" i="2" s="1"/>
  <c r="I3637" i="2"/>
  <c r="H3637" i="2"/>
  <c r="K3637" i="2" s="1"/>
  <c r="N3637" i="2" s="1"/>
  <c r="O3637" i="2" s="1"/>
  <c r="O3638" i="2" l="1"/>
  <c r="Q3637" i="2"/>
  <c r="R3637" i="2"/>
  <c r="T3637" i="2" s="1"/>
  <c r="P3637" i="2"/>
  <c r="U3637" i="2"/>
  <c r="V3637" i="2" l="1"/>
  <c r="F3638" i="2" s="1"/>
  <c r="S3637" i="2"/>
  <c r="G3638" i="2"/>
  <c r="P3638" i="2"/>
  <c r="Q3638" i="2"/>
  <c r="S3638" i="2" s="1"/>
  <c r="G3639" i="2" l="1"/>
  <c r="J3638" i="2"/>
  <c r="I3638" i="2"/>
  <c r="H3638" i="2"/>
  <c r="K3638" i="2" s="1"/>
  <c r="M3638" i="2" l="1"/>
  <c r="N3638" i="2" s="1"/>
  <c r="R3638" i="2"/>
  <c r="T3638" i="2" l="1"/>
  <c r="U3638" i="2"/>
  <c r="V3638" i="2" s="1"/>
  <c r="F3639" i="2" s="1"/>
  <c r="I3639" i="2" l="1"/>
  <c r="L3639" i="2" s="1"/>
  <c r="J3639" i="2"/>
  <c r="M3639" i="2" s="1"/>
  <c r="H3639" i="2"/>
  <c r="K3639" i="2" s="1"/>
  <c r="N3639" i="2" s="1"/>
  <c r="O3639" i="2" s="1"/>
  <c r="R3639" i="2" l="1"/>
  <c r="T3639" i="2" s="1"/>
  <c r="Q3639" i="2"/>
  <c r="P3639" i="2"/>
  <c r="U3639" i="2"/>
  <c r="V3639" i="2" s="1"/>
  <c r="F3640" i="2" s="1"/>
  <c r="J3640" i="2" l="1"/>
  <c r="M3640" i="2" s="1"/>
  <c r="H3640" i="2"/>
  <c r="K3640" i="2" s="1"/>
  <c r="S3639" i="2"/>
  <c r="G3640" i="2"/>
  <c r="I3640" i="2" s="1"/>
  <c r="L3640" i="2" s="1"/>
  <c r="N3640" i="2" l="1"/>
  <c r="O3640" i="2" s="1"/>
  <c r="R3640" i="2" l="1"/>
  <c r="T3640" i="2" s="1"/>
  <c r="Q3640" i="2"/>
  <c r="U3640" i="2"/>
  <c r="P3640" i="2"/>
  <c r="V3640" i="2" s="1"/>
  <c r="F3641" i="2" s="1"/>
  <c r="J3641" i="2" l="1"/>
  <c r="M3641" i="2" s="1"/>
  <c r="H3641" i="2"/>
  <c r="K3641" i="2" s="1"/>
  <c r="S3640" i="2"/>
  <c r="G3641" i="2"/>
  <c r="I3641" i="2" s="1"/>
  <c r="L3641" i="2" s="1"/>
  <c r="N3641" i="2" s="1"/>
  <c r="O3641" i="2" s="1"/>
  <c r="R3641" i="2" l="1"/>
  <c r="T3641" i="2" s="1"/>
  <c r="Q3641" i="2"/>
  <c r="P3641" i="2"/>
  <c r="U3641" i="2"/>
  <c r="V3641" i="2" l="1"/>
  <c r="F3642" i="2" s="1"/>
  <c r="S3641" i="2"/>
  <c r="G3642" i="2"/>
  <c r="J3642" i="2" l="1"/>
  <c r="M3642" i="2" s="1"/>
  <c r="I3642" i="2"/>
  <c r="L3642" i="2" s="1"/>
  <c r="H3642" i="2"/>
  <c r="K3642" i="2" s="1"/>
  <c r="N3642" i="2" s="1"/>
  <c r="O3642" i="2" s="1"/>
  <c r="R3642" i="2" l="1"/>
  <c r="T3642" i="2" s="1"/>
  <c r="Q3642" i="2"/>
  <c r="P3642" i="2"/>
  <c r="U3642" i="2"/>
  <c r="V3642" i="2" l="1"/>
  <c r="F3643" i="2" s="1"/>
  <c r="S3642" i="2"/>
  <c r="G3643" i="2"/>
  <c r="J3643" i="2" l="1"/>
  <c r="M3643" i="2" s="1"/>
  <c r="I3643" i="2"/>
  <c r="L3643" i="2" s="1"/>
  <c r="H3643" i="2"/>
  <c r="K3643" i="2" s="1"/>
  <c r="N3643" i="2" l="1"/>
  <c r="O3643" i="2" s="1"/>
  <c r="Q3643" i="2" l="1"/>
  <c r="P3643" i="2"/>
  <c r="R3643" i="2"/>
  <c r="T3643" i="2" l="1"/>
  <c r="U3643" i="2"/>
  <c r="V3643" i="2" s="1"/>
  <c r="F3644" i="2" s="1"/>
  <c r="S3643" i="2"/>
  <c r="G3644" i="2"/>
  <c r="J3644" i="2" l="1"/>
  <c r="M3644" i="2" s="1"/>
  <c r="I3644" i="2"/>
  <c r="L3644" i="2" s="1"/>
  <c r="H3644" i="2"/>
  <c r="K3644" i="2" s="1"/>
  <c r="N3644" i="2" s="1"/>
  <c r="O3644" i="2" s="1"/>
  <c r="P3644" i="2" l="1"/>
  <c r="R3644" i="2"/>
  <c r="T3644" i="2" s="1"/>
  <c r="Q3644" i="2"/>
  <c r="U3644" i="2"/>
  <c r="S3644" i="2" l="1"/>
  <c r="G3645" i="2"/>
  <c r="V3644" i="2"/>
  <c r="F3645" i="2" s="1"/>
  <c r="J3645" i="2" l="1"/>
  <c r="M3645" i="2" s="1"/>
  <c r="H3645" i="2"/>
  <c r="K3645" i="2" s="1"/>
  <c r="I3645" i="2"/>
  <c r="L3645" i="2" s="1"/>
  <c r="N3645" i="2" l="1"/>
  <c r="O3645" i="2" s="1"/>
  <c r="R3645" i="2" l="1"/>
  <c r="T3645" i="2" s="1"/>
  <c r="P3645" i="2"/>
  <c r="Q3645" i="2"/>
  <c r="U3645" i="2"/>
  <c r="V3645" i="2" s="1"/>
  <c r="F3646" i="2" s="1"/>
  <c r="J3646" i="2" l="1"/>
  <c r="M3646" i="2" s="1"/>
  <c r="H3646" i="2"/>
  <c r="K3646" i="2" s="1"/>
  <c r="S3645" i="2"/>
  <c r="G3646" i="2"/>
  <c r="I3646" i="2" l="1"/>
  <c r="L3646" i="2" s="1"/>
  <c r="N3646" i="2"/>
  <c r="O3646" i="2" s="1"/>
  <c r="R3646" i="2" l="1"/>
  <c r="T3646" i="2" s="1"/>
  <c r="P3646" i="2"/>
  <c r="Q3646" i="2"/>
  <c r="U3646" i="2"/>
  <c r="V3646" i="2" s="1"/>
  <c r="F3647" i="2" s="1"/>
  <c r="J3647" i="2" l="1"/>
  <c r="M3647" i="2" s="1"/>
  <c r="H3647" i="2"/>
  <c r="K3647" i="2" s="1"/>
  <c r="S3646" i="2"/>
  <c r="G3647" i="2"/>
  <c r="I3647" i="2" l="1"/>
  <c r="L3647" i="2" s="1"/>
  <c r="N3647" i="2" s="1"/>
  <c r="O3647" i="2" s="1"/>
  <c r="R3647" i="2" l="1"/>
  <c r="T3647" i="2" s="1"/>
  <c r="Q3647" i="2"/>
  <c r="U3647" i="2"/>
  <c r="P3647" i="2"/>
  <c r="V3647" i="2" s="1"/>
  <c r="F3648" i="2" s="1"/>
  <c r="J3648" i="2" l="1"/>
  <c r="M3648" i="2" s="1"/>
  <c r="H3648" i="2"/>
  <c r="K3648" i="2" s="1"/>
  <c r="S3647" i="2"/>
  <c r="G3648" i="2"/>
  <c r="I3648" i="2" l="1"/>
  <c r="L3648" i="2" l="1"/>
  <c r="N3648" i="2" s="1"/>
  <c r="O3648" i="2" s="1"/>
  <c r="Q3648" i="2"/>
  <c r="R3648" i="2" l="1"/>
  <c r="T3648" i="2" s="1"/>
  <c r="U3648" i="2"/>
  <c r="P3648" i="2"/>
  <c r="S3648" i="2"/>
  <c r="G3649" i="2"/>
  <c r="V3648" i="2"/>
  <c r="F3649" i="2" s="1"/>
  <c r="I3649" i="2" l="1"/>
  <c r="J3649" i="2"/>
  <c r="M3649" i="2" s="1"/>
  <c r="H3649" i="2"/>
  <c r="K3649" i="2" s="1"/>
  <c r="N3649" i="2" l="1"/>
  <c r="O3649" i="2" s="1"/>
  <c r="Q3649" i="2" s="1"/>
  <c r="P3649" i="2" l="1"/>
  <c r="R3649" i="2"/>
  <c r="T3649" i="2" s="1"/>
  <c r="S3649" i="2"/>
  <c r="U3649" i="2" l="1"/>
  <c r="V3649" i="2" s="1"/>
  <c r="F3650" i="2" s="1"/>
  <c r="J3650" i="2" s="1"/>
  <c r="I3650" i="2"/>
  <c r="H3650" i="2"/>
  <c r="K3650" i="2" s="1"/>
  <c r="M3650" i="2" l="1"/>
  <c r="N3650" i="2" s="1"/>
  <c r="O3650" i="2" s="1"/>
  <c r="R3650" i="2" s="1"/>
  <c r="Q3650" i="2" l="1"/>
  <c r="P3650" i="2"/>
  <c r="T3650" i="2"/>
  <c r="U3650" i="2"/>
  <c r="V3650" i="2" s="1"/>
  <c r="F3651" i="2" s="1"/>
  <c r="G3651" i="2" l="1"/>
  <c r="S3650" i="2"/>
  <c r="I3651" i="2"/>
  <c r="H3651" i="2"/>
  <c r="K3651" i="2" s="1"/>
  <c r="J3651" i="2"/>
  <c r="M3651" i="2" s="1"/>
  <c r="N3651" i="2" l="1"/>
  <c r="O3651" i="2" s="1"/>
  <c r="R3651" i="2" l="1"/>
  <c r="T3651" i="2" s="1"/>
  <c r="Q3651" i="2"/>
  <c r="P3651" i="2"/>
  <c r="U3651" i="2"/>
  <c r="V3651" i="2" l="1"/>
  <c r="F3652" i="2" s="1"/>
  <c r="H3652" i="2"/>
  <c r="K3652" i="2" s="1"/>
  <c r="J3652" i="2"/>
  <c r="M3652" i="2" s="1"/>
  <c r="S3651" i="2"/>
  <c r="G3652" i="2"/>
  <c r="I3652" i="2" s="1"/>
  <c r="N3652" i="2" l="1"/>
  <c r="O3652" i="2" s="1"/>
  <c r="R3652" i="2" l="1"/>
  <c r="T3652" i="2" s="1"/>
  <c r="Q3652" i="2"/>
  <c r="U3652" i="2"/>
  <c r="P3652" i="2"/>
  <c r="V3652" i="2" s="1"/>
  <c r="F3653" i="2" s="1"/>
  <c r="J3653" i="2" l="1"/>
  <c r="M3653" i="2" s="1"/>
  <c r="H3653" i="2"/>
  <c r="K3653" i="2" s="1"/>
  <c r="N3653" i="2" s="1"/>
  <c r="O3653" i="2" s="1"/>
  <c r="S3652" i="2"/>
  <c r="G3653" i="2"/>
  <c r="I3653" i="2" s="1"/>
  <c r="R3653" i="2" l="1"/>
  <c r="T3653" i="2" s="1"/>
  <c r="Q3653" i="2"/>
  <c r="P3653" i="2"/>
  <c r="U3653" i="2"/>
  <c r="V3653" i="2" l="1"/>
  <c r="F3654" i="2" s="1"/>
  <c r="S3653" i="2"/>
  <c r="G3654" i="2"/>
  <c r="J3654" i="2" l="1"/>
  <c r="M3654" i="2" s="1"/>
  <c r="I3654" i="2"/>
  <c r="H3654" i="2"/>
  <c r="K3654" i="2" s="1"/>
  <c r="N3654" i="2" s="1"/>
  <c r="O3654" i="2" s="1"/>
  <c r="Q3654" i="2" l="1"/>
  <c r="P3654" i="2"/>
  <c r="R3654" i="2"/>
  <c r="T3654" i="2" s="1"/>
  <c r="U3654" i="2"/>
  <c r="V3654" i="2" l="1"/>
  <c r="F3655" i="2" s="1"/>
  <c r="S3654" i="2"/>
  <c r="G3655" i="2"/>
  <c r="I3655" i="2" l="1"/>
  <c r="H3655" i="2"/>
  <c r="K3655" i="2" s="1"/>
  <c r="J3655" i="2"/>
  <c r="M3655" i="2" s="1"/>
  <c r="N3655" i="2" l="1"/>
  <c r="O3655" i="2" s="1"/>
  <c r="Q3655" i="2" l="1"/>
  <c r="P3655" i="2"/>
  <c r="R3655" i="2"/>
  <c r="T3655" i="2" s="1"/>
  <c r="U3655" i="2"/>
  <c r="V3655" i="2" l="1"/>
  <c r="F3656" i="2" s="1"/>
  <c r="S3655" i="2"/>
  <c r="G3656" i="2"/>
  <c r="J3656" i="2" l="1"/>
  <c r="M3656" i="2" s="1"/>
  <c r="H3656" i="2"/>
  <c r="K3656" i="2" s="1"/>
  <c r="N3656" i="2" s="1"/>
  <c r="O3656" i="2" s="1"/>
  <c r="I3656" i="2"/>
  <c r="R3656" i="2" l="1"/>
  <c r="T3656" i="2" s="1"/>
  <c r="U3656" i="2"/>
  <c r="Q3656" i="2"/>
  <c r="P3656" i="2"/>
  <c r="V3656" i="2" s="1"/>
  <c r="F3657" i="2" s="1"/>
  <c r="J3657" i="2" l="1"/>
  <c r="M3657" i="2" s="1"/>
  <c r="H3657" i="2"/>
  <c r="K3657" i="2" s="1"/>
  <c r="N3657" i="2" s="1"/>
  <c r="O3657" i="2" s="1"/>
  <c r="S3656" i="2"/>
  <c r="G3657" i="2"/>
  <c r="I3657" i="2" l="1"/>
  <c r="R3657" i="2"/>
  <c r="T3657" i="2" s="1"/>
  <c r="P3657" i="2"/>
  <c r="U3657" i="2"/>
  <c r="Q3657" i="2"/>
  <c r="S3657" i="2" s="1"/>
  <c r="V3657" i="2" l="1"/>
  <c r="F3658" i="2" s="1"/>
  <c r="G3658" i="2"/>
  <c r="I3658" i="2" l="1"/>
  <c r="J3658" i="2"/>
  <c r="M3658" i="2" s="1"/>
  <c r="H3658" i="2"/>
  <c r="K3658" i="2" s="1"/>
  <c r="N3658" i="2" s="1"/>
  <c r="O3658" i="2" s="1"/>
  <c r="P3658" i="2" l="1"/>
  <c r="Q3658" i="2"/>
  <c r="R3658" i="2"/>
  <c r="T3658" i="2" s="1"/>
  <c r="U3658" i="2"/>
  <c r="S3658" i="2" l="1"/>
  <c r="G3659" i="2"/>
  <c r="V3658" i="2"/>
  <c r="F3659" i="2" s="1"/>
  <c r="I3659" i="2" l="1"/>
  <c r="J3659" i="2"/>
  <c r="M3659" i="2" s="1"/>
  <c r="H3659" i="2"/>
  <c r="K3659" i="2" s="1"/>
  <c r="N3659" i="2" s="1"/>
  <c r="O3659" i="2" s="1"/>
  <c r="R3659" i="2" l="1"/>
  <c r="T3659" i="2" s="1"/>
  <c r="Q3659" i="2"/>
  <c r="P3659" i="2"/>
  <c r="U3659" i="2"/>
  <c r="V3659" i="2" s="1"/>
  <c r="F3660" i="2" s="1"/>
  <c r="J3660" i="2" l="1"/>
  <c r="M3660" i="2" s="1"/>
  <c r="H3660" i="2"/>
  <c r="K3660" i="2" s="1"/>
  <c r="N3660" i="2" s="1"/>
  <c r="O3660" i="2" s="1"/>
  <c r="S3659" i="2"/>
  <c r="G3660" i="2"/>
  <c r="I3660" i="2" s="1"/>
  <c r="R3660" i="2" l="1"/>
  <c r="T3660" i="2" s="1"/>
  <c r="U3660" i="2"/>
  <c r="Q3660" i="2"/>
  <c r="P3660" i="2"/>
  <c r="V3660" i="2" s="1"/>
  <c r="F3661" i="2" s="1"/>
  <c r="J3661" i="2" l="1"/>
  <c r="M3661" i="2" s="1"/>
  <c r="H3661" i="2"/>
  <c r="K3661" i="2" s="1"/>
  <c r="N3661" i="2" s="1"/>
  <c r="O3661" i="2" s="1"/>
  <c r="S3660" i="2"/>
  <c r="G3661" i="2"/>
  <c r="I3661" i="2" s="1"/>
  <c r="Q3661" i="2" l="1"/>
  <c r="P3661" i="2"/>
  <c r="U3661" i="2"/>
  <c r="R3661" i="2"/>
  <c r="T3661" i="2" s="1"/>
  <c r="V3661" i="2" l="1"/>
  <c r="F3662" i="2" s="1"/>
  <c r="G3662" i="2"/>
  <c r="S3661" i="2"/>
  <c r="J3662" i="2" l="1"/>
  <c r="M3662" i="2" s="1"/>
  <c r="I3662" i="2"/>
  <c r="H3662" i="2"/>
  <c r="K3662" i="2" s="1"/>
  <c r="N3662" i="2" s="1"/>
  <c r="O3662" i="2" s="1"/>
  <c r="P3662" i="2" l="1"/>
  <c r="U3662" i="2"/>
  <c r="R3662" i="2"/>
  <c r="T3662" i="2" s="1"/>
  <c r="Q3662" i="2"/>
  <c r="S3662" i="2" l="1"/>
  <c r="G3663" i="2"/>
  <c r="V3662" i="2"/>
  <c r="F3663" i="2" s="1"/>
  <c r="J3663" i="2" l="1"/>
  <c r="M3663" i="2" s="1"/>
  <c r="I3663" i="2"/>
  <c r="H3663" i="2"/>
  <c r="K3663" i="2" s="1"/>
  <c r="N3663" i="2" s="1"/>
  <c r="O3663" i="2" s="1"/>
  <c r="Q3663" i="2" l="1"/>
  <c r="U3663" i="2"/>
  <c r="R3663" i="2"/>
  <c r="T3663" i="2" s="1"/>
  <c r="P3663" i="2"/>
  <c r="V3663" i="2" s="1"/>
  <c r="F3664" i="2" s="1"/>
  <c r="J3664" i="2" l="1"/>
  <c r="M3664" i="2" s="1"/>
  <c r="H3664" i="2"/>
  <c r="K3664" i="2" s="1"/>
  <c r="S3663" i="2"/>
  <c r="G3664" i="2"/>
  <c r="I3664" i="2" s="1"/>
  <c r="L3664" i="2" s="1"/>
  <c r="N3664" i="2" s="1"/>
  <c r="O3664" i="2" s="1"/>
  <c r="P3664" i="2" l="1"/>
  <c r="U3664" i="2"/>
  <c r="Q3664" i="2"/>
  <c r="S3664" i="2" s="1"/>
  <c r="R3664" i="2"/>
  <c r="T3664" i="2" s="1"/>
  <c r="G3665" i="2"/>
  <c r="V3664" i="2"/>
  <c r="F3665" i="2" s="1"/>
  <c r="J3665" i="2" l="1"/>
  <c r="M3665" i="2" s="1"/>
  <c r="I3665" i="2"/>
  <c r="L3665" i="2" s="1"/>
  <c r="H3665" i="2"/>
  <c r="K3665" i="2" s="1"/>
  <c r="N3665" i="2" s="1"/>
  <c r="O3665" i="2" s="1"/>
  <c r="U3665" i="2" l="1"/>
  <c r="R3665" i="2"/>
  <c r="T3665" i="2" s="1"/>
  <c r="Q3665" i="2"/>
  <c r="P3665" i="2"/>
  <c r="V3665" i="2" s="1"/>
  <c r="F3666" i="2" s="1"/>
  <c r="J3666" i="2" l="1"/>
  <c r="M3666" i="2" s="1"/>
  <c r="H3666" i="2"/>
  <c r="K3666" i="2" s="1"/>
  <c r="S3665" i="2"/>
  <c r="G3666" i="2"/>
  <c r="I3666" i="2" l="1"/>
  <c r="L3666" i="2" s="1"/>
  <c r="N3666" i="2"/>
  <c r="O3666" i="2" s="1"/>
  <c r="R3666" i="2" l="1"/>
  <c r="T3666" i="2" s="1"/>
  <c r="Q3666" i="2"/>
  <c r="P3666" i="2"/>
  <c r="U3666" i="2"/>
  <c r="V3666" i="2" l="1"/>
  <c r="F3667" i="2" s="1"/>
  <c r="S3666" i="2"/>
  <c r="G3667" i="2"/>
  <c r="J3667" i="2" l="1"/>
  <c r="M3667" i="2" s="1"/>
  <c r="I3667" i="2"/>
  <c r="L3667" i="2" s="1"/>
  <c r="H3667" i="2"/>
  <c r="K3667" i="2" s="1"/>
  <c r="N3667" i="2" s="1"/>
  <c r="O3667" i="2" s="1"/>
  <c r="Q3667" i="2" l="1"/>
  <c r="U3667" i="2"/>
  <c r="R3667" i="2"/>
  <c r="T3667" i="2" s="1"/>
  <c r="P3667" i="2"/>
  <c r="V3667" i="2" s="1"/>
  <c r="F3668" i="2" s="1"/>
  <c r="J3668" i="2" l="1"/>
  <c r="M3668" i="2" s="1"/>
  <c r="H3668" i="2"/>
  <c r="K3668" i="2" s="1"/>
  <c r="S3667" i="2"/>
  <c r="G3668" i="2"/>
  <c r="I3668" i="2" l="1"/>
  <c r="L3668" i="2" s="1"/>
  <c r="N3668" i="2" s="1"/>
  <c r="O3668" i="2" s="1"/>
  <c r="R3668" i="2" l="1"/>
  <c r="T3668" i="2" s="1"/>
  <c r="P3668" i="2"/>
  <c r="Q3668" i="2"/>
  <c r="U3668" i="2"/>
  <c r="S3668" i="2" l="1"/>
  <c r="G3669" i="2"/>
  <c r="V3668" i="2"/>
  <c r="F3669" i="2" s="1"/>
  <c r="I3669" i="2" l="1"/>
  <c r="L3669" i="2" s="1"/>
  <c r="J3669" i="2"/>
  <c r="M3669" i="2" s="1"/>
  <c r="H3669" i="2"/>
  <c r="K3669" i="2" s="1"/>
  <c r="N3669" i="2" s="1"/>
  <c r="O3669" i="2" s="1"/>
  <c r="U3669" i="2" l="1"/>
  <c r="R3669" i="2"/>
  <c r="T3669" i="2" s="1"/>
  <c r="P3669" i="2"/>
  <c r="Q3669" i="2"/>
  <c r="S3669" i="2" l="1"/>
  <c r="G3670" i="2"/>
  <c r="V3669" i="2"/>
  <c r="F3670" i="2" s="1"/>
  <c r="I3670" i="2" l="1"/>
  <c r="L3670" i="2" s="1"/>
  <c r="J3670" i="2"/>
  <c r="M3670" i="2" s="1"/>
  <c r="H3670" i="2"/>
  <c r="K3670" i="2" s="1"/>
  <c r="N3670" i="2" l="1"/>
  <c r="O3670" i="2" s="1"/>
  <c r="P3670" i="2" l="1"/>
  <c r="U3670" i="2"/>
  <c r="R3670" i="2"/>
  <c r="T3670" i="2" s="1"/>
  <c r="Q3670" i="2"/>
  <c r="S3670" i="2" l="1"/>
  <c r="G3671" i="2"/>
  <c r="V3670" i="2"/>
  <c r="F3671" i="2" s="1"/>
  <c r="I3671" i="2" l="1"/>
  <c r="L3671" i="2" s="1"/>
  <c r="J3671" i="2"/>
  <c r="M3671" i="2" s="1"/>
  <c r="H3671" i="2"/>
  <c r="K3671" i="2" s="1"/>
  <c r="N3671" i="2" s="1"/>
  <c r="O3671" i="2" s="1"/>
  <c r="U3671" i="2" l="1"/>
  <c r="R3671" i="2"/>
  <c r="T3671" i="2" s="1"/>
  <c r="Q3671" i="2"/>
  <c r="P3671" i="2"/>
  <c r="V3671" i="2" l="1"/>
  <c r="F3672" i="2" s="1"/>
  <c r="J3672" i="2" s="1"/>
  <c r="M3672" i="2" s="1"/>
  <c r="S3671" i="2"/>
  <c r="G3672" i="2"/>
  <c r="H3672" i="2" l="1"/>
  <c r="K3672" i="2" s="1"/>
  <c r="I3672" i="2"/>
  <c r="L3672" i="2" s="1"/>
  <c r="N3672" i="2" s="1"/>
  <c r="O3672" i="2" s="1"/>
  <c r="R3672" i="2" l="1"/>
  <c r="T3672" i="2" s="1"/>
  <c r="U3672" i="2"/>
  <c r="Q3672" i="2"/>
  <c r="P3672" i="2"/>
  <c r="V3672" i="2" s="1"/>
  <c r="F3673" i="2" s="1"/>
  <c r="J3673" i="2" l="1"/>
  <c r="M3673" i="2" s="1"/>
  <c r="H3673" i="2"/>
  <c r="K3673" i="2" s="1"/>
  <c r="N3673" i="2" s="1"/>
  <c r="O3673" i="2" s="1"/>
  <c r="S3672" i="2"/>
  <c r="G3673" i="2"/>
  <c r="I3673" i="2" s="1"/>
  <c r="Q3673" i="2" l="1"/>
  <c r="P3673" i="2"/>
  <c r="U3673" i="2"/>
  <c r="R3673" i="2"/>
  <c r="T3673" i="2" s="1"/>
  <c r="V3673" i="2" l="1"/>
  <c r="F3674" i="2" s="1"/>
  <c r="S3673" i="2"/>
  <c r="J3674" i="2" l="1"/>
  <c r="M3674" i="2" s="1"/>
  <c r="I3674" i="2"/>
  <c r="H3674" i="2"/>
  <c r="K3674" i="2" s="1"/>
  <c r="N3674" i="2" s="1"/>
  <c r="O3674" i="2" s="1"/>
  <c r="P3674" i="2" l="1"/>
  <c r="U3674" i="2"/>
  <c r="Q3674" i="2"/>
  <c r="R3674" i="2"/>
  <c r="T3674" i="2" s="1"/>
  <c r="S3674" i="2" l="1"/>
  <c r="G3675" i="2"/>
  <c r="V3674" i="2"/>
  <c r="F3675" i="2" s="1"/>
  <c r="I3675" i="2" l="1"/>
  <c r="J3675" i="2"/>
  <c r="M3675" i="2" s="1"/>
  <c r="H3675" i="2"/>
  <c r="K3675" i="2" s="1"/>
  <c r="N3675" i="2" s="1"/>
  <c r="O3675" i="2" s="1"/>
  <c r="U3675" i="2" l="1"/>
  <c r="Q3675" i="2"/>
  <c r="R3675" i="2"/>
  <c r="T3675" i="2" s="1"/>
  <c r="P3675" i="2"/>
  <c r="V3675" i="2" l="1"/>
  <c r="F3676" i="2" s="1"/>
  <c r="J3676" i="2" s="1"/>
  <c r="M3676" i="2" s="1"/>
  <c r="S3675" i="2"/>
  <c r="G3676" i="2"/>
  <c r="H3676" i="2" l="1"/>
  <c r="K3676" i="2" s="1"/>
  <c r="N3676" i="2" s="1"/>
  <c r="O3676" i="2" s="1"/>
  <c r="Q3676" i="2" s="1"/>
  <c r="I3676" i="2"/>
  <c r="R3676" i="2" l="1"/>
  <c r="T3676" i="2" s="1"/>
  <c r="U3676" i="2"/>
  <c r="P3676" i="2"/>
  <c r="V3676" i="2" s="1"/>
  <c r="F3677" i="2" s="1"/>
  <c r="J3677" i="2" s="1"/>
  <c r="M3677" i="2" s="1"/>
  <c r="G3677" i="2"/>
  <c r="S3676" i="2" l="1"/>
  <c r="H3677" i="2"/>
  <c r="K3677" i="2" s="1"/>
  <c r="N3677" i="2" s="1"/>
  <c r="O3677" i="2" s="1"/>
  <c r="Q3677" i="2" s="1"/>
  <c r="I3677" i="2"/>
  <c r="R3677" i="2" l="1"/>
  <c r="T3677" i="2" s="1"/>
  <c r="U3677" i="2"/>
  <c r="P3677" i="2"/>
  <c r="V3677" i="2" s="1"/>
  <c r="F3678" i="2" s="1"/>
  <c r="S3677" i="2"/>
  <c r="G3678" i="2"/>
  <c r="J3678" i="2" l="1"/>
  <c r="M3678" i="2" s="1"/>
  <c r="I3678" i="2"/>
  <c r="H3678" i="2"/>
  <c r="K3678" i="2" s="1"/>
  <c r="N3678" i="2" l="1"/>
  <c r="O3678" i="2" s="1"/>
  <c r="R3678" i="2" l="1"/>
  <c r="T3678" i="2" s="1"/>
  <c r="Q3678" i="2"/>
  <c r="P3678" i="2"/>
  <c r="U3678" i="2"/>
  <c r="V3678" i="2" l="1"/>
  <c r="F3679" i="2" s="1"/>
  <c r="S3678" i="2"/>
  <c r="G3679" i="2"/>
  <c r="J3679" i="2" l="1"/>
  <c r="M3679" i="2" s="1"/>
  <c r="I3679" i="2"/>
  <c r="H3679" i="2"/>
  <c r="K3679" i="2" s="1"/>
  <c r="N3679" i="2" s="1"/>
  <c r="O3679" i="2" s="1"/>
  <c r="Q3679" i="2" l="1"/>
  <c r="U3679" i="2"/>
  <c r="R3679" i="2"/>
  <c r="T3679" i="2" s="1"/>
  <c r="P3679" i="2"/>
  <c r="V3679" i="2" l="1"/>
  <c r="F3680" i="2" s="1"/>
  <c r="J3680" i="2" s="1"/>
  <c r="M3680" i="2" s="1"/>
  <c r="S3679" i="2"/>
  <c r="G3680" i="2"/>
  <c r="H3680" i="2" l="1"/>
  <c r="K3680" i="2" s="1"/>
  <c r="N3680" i="2" s="1"/>
  <c r="O3680" i="2" s="1"/>
  <c r="R3680" i="2" s="1"/>
  <c r="T3680" i="2" s="1"/>
  <c r="I3680" i="2"/>
  <c r="Q3680" i="2" l="1"/>
  <c r="S3680" i="2" s="1"/>
  <c r="U3680" i="2"/>
  <c r="P3680" i="2"/>
  <c r="G3681" i="2"/>
  <c r="V3680" i="2" l="1"/>
  <c r="F3681" i="2" s="1"/>
  <c r="I3681" i="2" s="1"/>
  <c r="J3681" i="2" l="1"/>
  <c r="M3681" i="2" s="1"/>
  <c r="H3681" i="2"/>
  <c r="K3681" i="2" s="1"/>
  <c r="N3681" i="2" s="1"/>
  <c r="O3681" i="2" s="1"/>
  <c r="U3681" i="2" s="1"/>
  <c r="Q3681" i="2" l="1"/>
  <c r="P3681" i="2"/>
  <c r="R3681" i="2"/>
  <c r="T3681" i="2" s="1"/>
  <c r="V3681" i="2"/>
  <c r="F3682" i="2" s="1"/>
  <c r="S3681" i="2"/>
  <c r="G3682" i="2"/>
  <c r="I3682" i="2"/>
  <c r="J3682" i="2"/>
  <c r="M3682" i="2" s="1"/>
  <c r="H3682" i="2"/>
  <c r="K3682" i="2" s="1"/>
  <c r="N3682" i="2" s="1"/>
  <c r="O3682" i="2" s="1"/>
  <c r="R3682" i="2" l="1"/>
  <c r="T3682" i="2" s="1"/>
  <c r="P3682" i="2"/>
  <c r="U3682" i="2"/>
  <c r="Q3682" i="2"/>
  <c r="S3682" i="2" s="1"/>
  <c r="G3683" i="2"/>
  <c r="V3682" i="2" l="1"/>
  <c r="F3683" i="2" s="1"/>
  <c r="I3683" i="2" l="1"/>
  <c r="J3683" i="2"/>
  <c r="M3683" i="2" s="1"/>
  <c r="H3683" i="2"/>
  <c r="K3683" i="2" s="1"/>
  <c r="N3683" i="2" l="1"/>
  <c r="O3683" i="2" s="1"/>
  <c r="U3683" i="2" l="1"/>
  <c r="R3683" i="2"/>
  <c r="T3683" i="2" s="1"/>
  <c r="Q3683" i="2"/>
  <c r="P3683" i="2"/>
  <c r="V3683" i="2" s="1"/>
  <c r="F3684" i="2" s="1"/>
  <c r="O3684" i="2"/>
  <c r="J3684" i="2" l="1"/>
  <c r="M3684" i="2" s="1"/>
  <c r="H3684" i="2"/>
  <c r="K3684" i="2" s="1"/>
  <c r="R3684" i="2"/>
  <c r="T3684" i="2" s="1"/>
  <c r="U3684" i="2"/>
  <c r="Q3684" i="2"/>
  <c r="P3684" i="2"/>
  <c r="V3684" i="2" s="1"/>
  <c r="F3685" i="2" s="1"/>
  <c r="S3683" i="2"/>
  <c r="G3684" i="2"/>
  <c r="G3685" i="2" s="1"/>
  <c r="N3684" i="2" l="1"/>
  <c r="J3685" i="2"/>
  <c r="M3685" i="2" s="1"/>
  <c r="I3685" i="2"/>
  <c r="H3685" i="2"/>
  <c r="K3685" i="2" s="1"/>
  <c r="N3685" i="2" s="1"/>
  <c r="O3685" i="2" s="1"/>
  <c r="S3684" i="2"/>
  <c r="I3684" i="2"/>
  <c r="Q3685" i="2" l="1"/>
  <c r="P3685" i="2"/>
  <c r="U3685" i="2"/>
  <c r="R3685" i="2"/>
  <c r="T3685" i="2" s="1"/>
  <c r="V3685" i="2" l="1"/>
  <c r="F3686" i="2" s="1"/>
  <c r="J3686" i="2" s="1"/>
  <c r="M3686" i="2" s="1"/>
  <c r="S3685" i="2"/>
  <c r="G3686" i="2"/>
  <c r="H3686" i="2" l="1"/>
  <c r="K3686" i="2" s="1"/>
  <c r="N3686" i="2"/>
  <c r="O3686" i="2" s="1"/>
  <c r="I3686" i="2"/>
  <c r="Q3686" i="2" l="1"/>
  <c r="P3686" i="2"/>
  <c r="R3686" i="2"/>
  <c r="T3686" i="2" s="1"/>
  <c r="U3686" i="2"/>
  <c r="V3686" i="2" l="1"/>
  <c r="F3687" i="2" s="1"/>
  <c r="S3686" i="2"/>
  <c r="G3687" i="2"/>
  <c r="I3687" i="2" l="1"/>
  <c r="J3687" i="2"/>
  <c r="M3687" i="2" s="1"/>
  <c r="H3687" i="2"/>
  <c r="K3687" i="2" s="1"/>
  <c r="N3687" i="2" l="1"/>
  <c r="O3687" i="2" s="1"/>
  <c r="Q3687" i="2" l="1"/>
  <c r="P3687" i="2"/>
  <c r="R3687" i="2"/>
  <c r="T3687" i="2" s="1"/>
  <c r="U3687" i="2"/>
  <c r="V3687" i="2" l="1"/>
  <c r="F3688" i="2" s="1"/>
  <c r="S3687" i="2"/>
  <c r="G3688" i="2"/>
  <c r="J3688" i="2" l="1"/>
  <c r="M3688" i="2" s="1"/>
  <c r="H3688" i="2"/>
  <c r="K3688" i="2" s="1"/>
  <c r="I3688" i="2"/>
  <c r="L3688" i="2" s="1"/>
  <c r="N3688" i="2" l="1"/>
  <c r="O3688" i="2" s="1"/>
  <c r="Q3688" i="2" l="1"/>
  <c r="U3688" i="2"/>
  <c r="P3688" i="2"/>
  <c r="V3688" i="2" s="1"/>
  <c r="F3689" i="2" s="1"/>
  <c r="R3688" i="2"/>
  <c r="T3688" i="2" s="1"/>
  <c r="H3689" i="2" l="1"/>
  <c r="K3689" i="2" s="1"/>
  <c r="J3689" i="2"/>
  <c r="M3689" i="2" s="1"/>
  <c r="S3688" i="2"/>
  <c r="G3689" i="2"/>
  <c r="I3689" i="2" s="1"/>
  <c r="L3689" i="2" s="1"/>
  <c r="N3689" i="2" s="1"/>
  <c r="O3689" i="2" s="1"/>
  <c r="R3689" i="2" l="1"/>
  <c r="T3689" i="2" s="1"/>
  <c r="P3689" i="2"/>
  <c r="Q3689" i="2"/>
  <c r="U3689" i="2"/>
  <c r="V3689" i="2" s="1"/>
  <c r="F3690" i="2" s="1"/>
  <c r="H3690" i="2" l="1"/>
  <c r="K3690" i="2" s="1"/>
  <c r="J3690" i="2"/>
  <c r="M3690" i="2" s="1"/>
  <c r="S3689" i="2"/>
  <c r="G3690" i="2"/>
  <c r="I3690" i="2" s="1"/>
  <c r="L3690" i="2" s="1"/>
  <c r="N3690" i="2" s="1"/>
  <c r="O3690" i="2" s="1"/>
  <c r="R3690" i="2" s="1"/>
  <c r="T3690" i="2" s="1"/>
  <c r="U3690" i="2"/>
  <c r="P3690" i="2"/>
  <c r="Q3690" i="2" l="1"/>
  <c r="V3690" i="2"/>
  <c r="F3691" i="2" s="1"/>
  <c r="S3690" i="2"/>
  <c r="G3691" i="2"/>
  <c r="I3691" i="2"/>
  <c r="L3691" i="2" s="1"/>
  <c r="H3691" i="2"/>
  <c r="K3691" i="2" s="1"/>
  <c r="J3691" i="2"/>
  <c r="M3691" i="2" s="1"/>
  <c r="N3691" i="2" l="1"/>
  <c r="O3691" i="2" s="1"/>
  <c r="Q3691" i="2" l="1"/>
  <c r="P3691" i="2"/>
  <c r="R3691" i="2"/>
  <c r="T3691" i="2" s="1"/>
  <c r="U3691" i="2"/>
  <c r="V3691" i="2" s="1"/>
  <c r="F3692" i="2" s="1"/>
  <c r="H3692" i="2" l="1"/>
  <c r="K3692" i="2" s="1"/>
  <c r="J3692" i="2"/>
  <c r="M3692" i="2" s="1"/>
  <c r="S3691" i="2"/>
  <c r="G3692" i="2"/>
  <c r="I3692" i="2" l="1"/>
  <c r="L3692" i="2" s="1"/>
  <c r="N3692" i="2" s="1"/>
  <c r="O3692" i="2" s="1"/>
  <c r="Q3692" i="2" l="1"/>
  <c r="P3692" i="2"/>
  <c r="R3692" i="2"/>
  <c r="T3692" i="2" s="1"/>
  <c r="U3692" i="2"/>
  <c r="V3692" i="2" l="1"/>
  <c r="F3693" i="2" s="1"/>
  <c r="S3692" i="2"/>
  <c r="G3693" i="2"/>
  <c r="I3693" i="2"/>
  <c r="L3693" i="2" s="1"/>
  <c r="H3693" i="2"/>
  <c r="K3693" i="2" s="1"/>
  <c r="J3693" i="2"/>
  <c r="M3693" i="2" s="1"/>
  <c r="N3693" i="2" l="1"/>
  <c r="O3693" i="2" s="1"/>
  <c r="R3693" i="2"/>
  <c r="T3693" i="2" s="1"/>
  <c r="P3693" i="2"/>
  <c r="Q3693" i="2"/>
  <c r="S3693" i="2" s="1"/>
  <c r="U3693" i="2"/>
  <c r="V3693" i="2" s="1"/>
  <c r="F3694" i="2" s="1"/>
  <c r="G3694" i="2"/>
  <c r="I3694" i="2" l="1"/>
  <c r="L3694" i="2" s="1"/>
  <c r="J3694" i="2"/>
  <c r="M3694" i="2" s="1"/>
  <c r="H3694" i="2"/>
  <c r="K3694" i="2" s="1"/>
  <c r="N3694" i="2" s="1"/>
  <c r="O3694" i="2" s="1"/>
  <c r="Q3694" i="2" l="1"/>
  <c r="R3694" i="2"/>
  <c r="T3694" i="2" s="1"/>
  <c r="U3694" i="2"/>
  <c r="O3695" i="2"/>
  <c r="P3694" i="2"/>
  <c r="V3694" i="2" s="1"/>
  <c r="F3695" i="2" s="1"/>
  <c r="J3695" i="2" l="1"/>
  <c r="M3695" i="2" s="1"/>
  <c r="H3695" i="2"/>
  <c r="K3695" i="2" s="1"/>
  <c r="U3695" i="2"/>
  <c r="R3695" i="2"/>
  <c r="T3695" i="2" s="1"/>
  <c r="P3695" i="2"/>
  <c r="S3694" i="2"/>
  <c r="G3695" i="2"/>
  <c r="I3695" i="2" l="1"/>
  <c r="L3695" i="2" l="1"/>
  <c r="N3695" i="2" s="1"/>
  <c r="Q3695" i="2"/>
  <c r="S3695" i="2" l="1"/>
  <c r="V3695" i="2"/>
  <c r="F3696" i="2" s="1"/>
  <c r="G3696" i="2"/>
  <c r="J3696" i="2" l="1"/>
  <c r="M3696" i="2" s="1"/>
  <c r="H3696" i="2"/>
  <c r="K3696" i="2" s="1"/>
  <c r="I3696" i="2"/>
  <c r="L3696" i="2" s="1"/>
  <c r="N3696" i="2" l="1"/>
  <c r="O3696" i="2" s="1"/>
  <c r="R3696" i="2" l="1"/>
  <c r="T3696" i="2" s="1"/>
  <c r="Q3696" i="2"/>
  <c r="U3696" i="2"/>
  <c r="P3696" i="2"/>
  <c r="V3696" i="2" s="1"/>
  <c r="F3697" i="2" s="1"/>
  <c r="J3697" i="2" l="1"/>
  <c r="M3697" i="2" s="1"/>
  <c r="H3697" i="2"/>
  <c r="K3697" i="2" s="1"/>
  <c r="S3696" i="2"/>
  <c r="G3697" i="2"/>
  <c r="I3697" i="2" s="1"/>
  <c r="L3697" i="2" s="1"/>
  <c r="N3697" i="2" l="1"/>
  <c r="O3697" i="2" s="1"/>
  <c r="Q3697" i="2" l="1"/>
  <c r="P3697" i="2"/>
  <c r="U3697" i="2"/>
  <c r="R3697" i="2"/>
  <c r="T3697" i="2" s="1"/>
  <c r="V3697" i="2" l="1"/>
  <c r="F3698" i="2" s="1"/>
  <c r="S3697" i="2"/>
  <c r="J3698" i="2" l="1"/>
  <c r="M3698" i="2" s="1"/>
  <c r="I3698" i="2"/>
  <c r="H3698" i="2"/>
  <c r="K3698" i="2" s="1"/>
  <c r="N3698" i="2" s="1"/>
  <c r="O3698" i="2" s="1"/>
  <c r="Q3698" i="2" l="1"/>
  <c r="R3698" i="2"/>
  <c r="T3698" i="2" s="1"/>
  <c r="P3698" i="2"/>
  <c r="U3698" i="2"/>
  <c r="V3698" i="2" l="1"/>
  <c r="F3699" i="2" s="1"/>
  <c r="S3698" i="2"/>
  <c r="G3699" i="2"/>
  <c r="I3699" i="2" l="1"/>
  <c r="J3699" i="2"/>
  <c r="M3699" i="2" s="1"/>
  <c r="H3699" i="2"/>
  <c r="K3699" i="2" s="1"/>
  <c r="N3699" i="2" s="1"/>
  <c r="O3699" i="2" s="1"/>
  <c r="U3699" i="2" l="1"/>
  <c r="Q3699" i="2"/>
  <c r="P3699" i="2"/>
  <c r="V3699" i="2" s="1"/>
  <c r="F3700" i="2" s="1"/>
  <c r="R3699" i="2"/>
  <c r="T3699" i="2" s="1"/>
  <c r="J3700" i="2" l="1"/>
  <c r="M3700" i="2" s="1"/>
  <c r="H3700" i="2"/>
  <c r="K3700" i="2" s="1"/>
  <c r="N3700" i="2" s="1"/>
  <c r="O3700" i="2" s="1"/>
  <c r="S3699" i="2"/>
  <c r="G3700" i="2"/>
  <c r="I3700" i="2" l="1"/>
  <c r="U3700" i="2"/>
  <c r="R3700" i="2"/>
  <c r="T3700" i="2" s="1"/>
  <c r="Q3700" i="2"/>
  <c r="P3700" i="2"/>
  <c r="V3700" i="2" s="1"/>
  <c r="F3701" i="2" s="1"/>
  <c r="J3701" i="2" l="1"/>
  <c r="M3701" i="2" s="1"/>
  <c r="H3701" i="2"/>
  <c r="K3701" i="2" s="1"/>
  <c r="N3701" i="2" s="1"/>
  <c r="O3701" i="2" s="1"/>
  <c r="S3700" i="2"/>
  <c r="G3701" i="2"/>
  <c r="I3701" i="2" l="1"/>
  <c r="U3701" i="2"/>
  <c r="R3701" i="2"/>
  <c r="T3701" i="2" s="1"/>
  <c r="Q3701" i="2"/>
  <c r="P3701" i="2"/>
  <c r="V3701" i="2" s="1"/>
  <c r="F3702" i="2" s="1"/>
  <c r="J3702" i="2" l="1"/>
  <c r="M3702" i="2" s="1"/>
  <c r="H3702" i="2"/>
  <c r="K3702" i="2" s="1"/>
  <c r="N3702" i="2" s="1"/>
  <c r="O3702" i="2" s="1"/>
  <c r="S3701" i="2"/>
  <c r="G3702" i="2"/>
  <c r="I3702" i="2" l="1"/>
  <c r="R3702" i="2"/>
  <c r="T3702" i="2" s="1"/>
  <c r="Q3702" i="2"/>
  <c r="P3702" i="2"/>
  <c r="U3702" i="2"/>
  <c r="V3702" i="2" l="1"/>
  <c r="F3703" i="2" s="1"/>
  <c r="S3702" i="2"/>
  <c r="G3703" i="2"/>
  <c r="J3703" i="2" l="1"/>
  <c r="M3703" i="2" s="1"/>
  <c r="I3703" i="2"/>
  <c r="H3703" i="2"/>
  <c r="K3703" i="2" s="1"/>
  <c r="N3703" i="2" s="1"/>
  <c r="O3703" i="2" s="1"/>
  <c r="Q3703" i="2" l="1"/>
  <c r="U3703" i="2"/>
  <c r="R3703" i="2"/>
  <c r="T3703" i="2" s="1"/>
  <c r="P3703" i="2"/>
  <c r="V3703" i="2" s="1"/>
  <c r="F3704" i="2" s="1"/>
  <c r="J3704" i="2" l="1"/>
  <c r="M3704" i="2" s="1"/>
  <c r="H3704" i="2"/>
  <c r="K3704" i="2" s="1"/>
  <c r="N3704" i="2" s="1"/>
  <c r="O3704" i="2" s="1"/>
  <c r="S3703" i="2"/>
  <c r="G3704" i="2"/>
  <c r="I3704" i="2" l="1"/>
  <c r="R3704" i="2"/>
  <c r="T3704" i="2" s="1"/>
  <c r="Q3704" i="2"/>
  <c r="G3705" i="2" s="1"/>
  <c r="P3704" i="2"/>
  <c r="U3704" i="2"/>
  <c r="V3704" i="2" l="1"/>
  <c r="F3705" i="2" s="1"/>
  <c r="J3705" i="2" s="1"/>
  <c r="M3705" i="2" s="1"/>
  <c r="S3704" i="2"/>
  <c r="H3705" i="2" l="1"/>
  <c r="K3705" i="2" s="1"/>
  <c r="N3705" i="2" s="1"/>
  <c r="O3705" i="2" s="1"/>
  <c r="I3705" i="2"/>
  <c r="U3705" i="2" l="1"/>
  <c r="R3705" i="2"/>
  <c r="T3705" i="2" s="1"/>
  <c r="P3705" i="2"/>
  <c r="Q3705" i="2"/>
  <c r="V3705" i="2" l="1"/>
  <c r="F3706" i="2" s="1"/>
  <c r="J3706" i="2" s="1"/>
  <c r="M3706" i="2" s="1"/>
  <c r="S3705" i="2"/>
  <c r="G3706" i="2"/>
  <c r="H3706" i="2" l="1"/>
  <c r="K3706" i="2" s="1"/>
  <c r="N3706" i="2"/>
  <c r="O3706" i="2" s="1"/>
  <c r="P3706" i="2"/>
  <c r="U3706" i="2"/>
  <c r="R3706" i="2"/>
  <c r="T3706" i="2" s="1"/>
  <c r="Q3706" i="2"/>
  <c r="S3706" i="2" s="1"/>
  <c r="I3706" i="2"/>
  <c r="V3706" i="2" l="1"/>
  <c r="F3707" i="2" s="1"/>
  <c r="G3707" i="2"/>
  <c r="I3707" i="2" l="1"/>
  <c r="J3707" i="2"/>
  <c r="M3707" i="2" s="1"/>
  <c r="H3707" i="2"/>
  <c r="K3707" i="2" s="1"/>
  <c r="N3707" i="2" l="1"/>
  <c r="O3707" i="2" s="1"/>
  <c r="U3707" i="2" s="1"/>
  <c r="O3708" i="2" l="1"/>
  <c r="P3707" i="2"/>
  <c r="Q3707" i="2"/>
  <c r="R3707" i="2"/>
  <c r="T3707" i="2" s="1"/>
  <c r="R3708" i="2"/>
  <c r="T3708" i="2" s="1"/>
  <c r="U3708" i="2"/>
  <c r="Q3708" i="2"/>
  <c r="S3707" i="2"/>
  <c r="G3708" i="2"/>
  <c r="G3709" i="2" s="1"/>
  <c r="V3707" i="2" l="1"/>
  <c r="F3708" i="2" s="1"/>
  <c r="I3708" i="2"/>
  <c r="J3708" i="2" l="1"/>
  <c r="M3708" i="2" s="1"/>
  <c r="H3708" i="2"/>
  <c r="K3708" i="2" l="1"/>
  <c r="N3708" i="2" s="1"/>
  <c r="P3708" i="2"/>
  <c r="V3708" i="2" l="1"/>
  <c r="F3709" i="2" s="1"/>
  <c r="S3708" i="2"/>
  <c r="J3709" i="2" l="1"/>
  <c r="M3709" i="2" s="1"/>
  <c r="I3709" i="2"/>
  <c r="H3709" i="2"/>
  <c r="K3709" i="2" s="1"/>
  <c r="N3709" i="2" s="1"/>
  <c r="O3709" i="2" s="1"/>
  <c r="R3709" i="2" l="1"/>
  <c r="T3709" i="2" s="1"/>
  <c r="P3709" i="2"/>
  <c r="U3709" i="2"/>
  <c r="Q3709" i="2"/>
  <c r="S3709" i="2" l="1"/>
  <c r="G3710" i="2"/>
  <c r="V3709" i="2"/>
  <c r="F3710" i="2" s="1"/>
  <c r="J3710" i="2" l="1"/>
  <c r="M3710" i="2" s="1"/>
  <c r="H3710" i="2"/>
  <c r="K3710" i="2" s="1"/>
  <c r="N3710" i="2" s="1"/>
  <c r="O3710" i="2" s="1"/>
  <c r="I3710" i="2"/>
  <c r="P3710" i="2" l="1"/>
  <c r="Q3710" i="2"/>
  <c r="R3710" i="2"/>
  <c r="T3710" i="2" s="1"/>
  <c r="U3710" i="2"/>
  <c r="S3710" i="2" l="1"/>
  <c r="G3711" i="2"/>
  <c r="V3710" i="2"/>
  <c r="F3711" i="2" s="1"/>
  <c r="I3711" i="2" l="1"/>
  <c r="J3711" i="2"/>
  <c r="M3711" i="2" s="1"/>
  <c r="H3711" i="2"/>
  <c r="K3711" i="2" s="1"/>
  <c r="N3711" i="2" s="1"/>
  <c r="O3711" i="2" s="1"/>
  <c r="Q3711" i="2" l="1"/>
  <c r="P3711" i="2"/>
  <c r="R3711" i="2"/>
  <c r="T3711" i="2" s="1"/>
  <c r="U3711" i="2"/>
  <c r="V3711" i="2" l="1"/>
  <c r="F3712" i="2" s="1"/>
  <c r="S3711" i="2"/>
  <c r="G3712" i="2"/>
  <c r="J3712" i="2" l="1"/>
  <c r="M3712" i="2" s="1"/>
  <c r="I3712" i="2"/>
  <c r="L3712" i="2" s="1"/>
  <c r="H3712" i="2"/>
  <c r="K3712" i="2" s="1"/>
  <c r="N3712" i="2" l="1"/>
  <c r="O3712" i="2" s="1"/>
  <c r="R3712" i="2" l="1"/>
  <c r="T3712" i="2" s="1"/>
  <c r="Q3712" i="2"/>
  <c r="P3712" i="2"/>
  <c r="U3712" i="2"/>
  <c r="V3712" i="2" s="1"/>
  <c r="F3713" i="2" s="1"/>
  <c r="S3712" i="2" l="1"/>
  <c r="G3713" i="2"/>
  <c r="J3713" i="2"/>
  <c r="M3713" i="2" s="1"/>
  <c r="H3713" i="2"/>
  <c r="K3713" i="2" s="1"/>
  <c r="I3713" i="2"/>
  <c r="L3713" i="2" s="1"/>
  <c r="N3713" i="2" l="1"/>
  <c r="O3713" i="2" s="1"/>
  <c r="Q3713" i="2" l="1"/>
  <c r="R3713" i="2"/>
  <c r="T3713" i="2" s="1"/>
  <c r="U3713" i="2"/>
  <c r="V3713" i="2" s="1"/>
  <c r="F3714" i="2" s="1"/>
  <c r="P3713" i="2"/>
  <c r="J3714" i="2" l="1"/>
  <c r="M3714" i="2" s="1"/>
  <c r="H3714" i="2"/>
  <c r="K3714" i="2" s="1"/>
  <c r="I3714" i="2"/>
  <c r="L3714" i="2" s="1"/>
  <c r="N3714" i="2" s="1"/>
  <c r="O3714" i="2" s="1"/>
  <c r="S3713" i="2"/>
  <c r="G3714" i="2"/>
  <c r="R3714" i="2" l="1"/>
  <c r="T3714" i="2" s="1"/>
  <c r="U3714" i="2"/>
  <c r="P3714" i="2"/>
  <c r="Q3714" i="2"/>
  <c r="S3714" i="2" s="1"/>
  <c r="G3715" i="2"/>
  <c r="V3714" i="2" l="1"/>
  <c r="F3715" i="2" s="1"/>
  <c r="I3715" i="2" l="1"/>
  <c r="L3715" i="2" s="1"/>
  <c r="J3715" i="2"/>
  <c r="M3715" i="2" s="1"/>
  <c r="H3715" i="2"/>
  <c r="K3715" i="2" s="1"/>
  <c r="N3715" i="2" s="1"/>
  <c r="O3715" i="2" s="1"/>
  <c r="Q3715" i="2" l="1"/>
  <c r="R3715" i="2"/>
  <c r="T3715" i="2" s="1"/>
  <c r="P3715" i="2"/>
  <c r="U3715" i="2"/>
  <c r="V3715" i="2" s="1"/>
  <c r="F3716" i="2" s="1"/>
  <c r="J3716" i="2" l="1"/>
  <c r="M3716" i="2" s="1"/>
  <c r="H3716" i="2"/>
  <c r="K3716" i="2" s="1"/>
  <c r="S3715" i="2"/>
  <c r="G3716" i="2"/>
  <c r="I3716" i="2" l="1"/>
  <c r="L3716" i="2" s="1"/>
  <c r="N3716" i="2" s="1"/>
  <c r="O3716" i="2" s="1"/>
  <c r="R3716" i="2" l="1"/>
  <c r="T3716" i="2" s="1"/>
  <c r="Q3716" i="2"/>
  <c r="P3716" i="2"/>
  <c r="U3716" i="2"/>
  <c r="V3716" i="2" l="1"/>
  <c r="F3717" i="2" s="1"/>
  <c r="S3716" i="2"/>
  <c r="G3717" i="2"/>
  <c r="J3717" i="2" l="1"/>
  <c r="M3717" i="2" s="1"/>
  <c r="I3717" i="2"/>
  <c r="L3717" i="2" s="1"/>
  <c r="H3717" i="2"/>
  <c r="K3717" i="2" s="1"/>
  <c r="N3717" i="2" l="1"/>
  <c r="O3717" i="2" s="1"/>
  <c r="P3717" i="2" l="1"/>
  <c r="Q3717" i="2"/>
  <c r="U3717" i="2"/>
  <c r="V3717" i="2" s="1"/>
  <c r="F3718" i="2" s="1"/>
  <c r="R3717" i="2"/>
  <c r="T3717" i="2" s="1"/>
  <c r="J3718" i="2" l="1"/>
  <c r="M3718" i="2" s="1"/>
  <c r="H3718" i="2"/>
  <c r="K3718" i="2" s="1"/>
  <c r="I3718" i="2"/>
  <c r="L3718" i="2" s="1"/>
  <c r="N3718" i="2" s="1"/>
  <c r="O3718" i="2" s="1"/>
  <c r="S3717" i="2"/>
  <c r="G3718" i="2"/>
  <c r="P3718" i="2" l="1"/>
  <c r="R3718" i="2"/>
  <c r="T3718" i="2" s="1"/>
  <c r="Q3718" i="2"/>
  <c r="S3718" i="2" s="1"/>
  <c r="U3718" i="2"/>
  <c r="G3719" i="2"/>
  <c r="V3718" i="2" l="1"/>
  <c r="F3719" i="2" s="1"/>
  <c r="J3719" i="2" l="1"/>
  <c r="M3719" i="2" s="1"/>
  <c r="H3719" i="2"/>
  <c r="K3719" i="2" s="1"/>
  <c r="I3719" i="2"/>
  <c r="L3719" i="2" s="1"/>
  <c r="N3719" i="2" s="1"/>
  <c r="O3719" i="2" s="1"/>
  <c r="U3719" i="2" l="1"/>
  <c r="O3720" i="2"/>
  <c r="Q3719" i="2"/>
  <c r="R3719" i="2"/>
  <c r="T3719" i="2" s="1"/>
  <c r="P3719" i="2"/>
  <c r="V3719" i="2" s="1"/>
  <c r="F3720" i="2" s="1"/>
  <c r="H3720" i="2" l="1"/>
  <c r="K3720" i="2" s="1"/>
  <c r="J3720" i="2"/>
  <c r="M3720" i="2" s="1"/>
  <c r="G3720" i="2"/>
  <c r="S3719" i="2"/>
  <c r="R3720" i="2"/>
  <c r="T3720" i="2" s="1"/>
  <c r="U3720" i="2"/>
  <c r="P3720" i="2"/>
  <c r="Q3720" i="2"/>
  <c r="S3720" i="2" s="1"/>
  <c r="V3720" i="2"/>
  <c r="F3721" i="2" s="1"/>
  <c r="J3721" i="2" s="1"/>
  <c r="M3721" i="2" s="1"/>
  <c r="H3721" i="2" l="1"/>
  <c r="K3721" i="2" s="1"/>
  <c r="N3721" i="2" s="1"/>
  <c r="O3721" i="2" s="1"/>
  <c r="Q3721" i="2" s="1"/>
  <c r="G3721" i="2"/>
  <c r="I3721" i="2" s="1"/>
  <c r="I3720" i="2"/>
  <c r="L3720" i="2" s="1"/>
  <c r="N3720" i="2" s="1"/>
  <c r="U3721" i="2" l="1"/>
  <c r="V3721" i="2" s="1"/>
  <c r="F3722" i="2" s="1"/>
  <c r="P3721" i="2"/>
  <c r="R3721" i="2"/>
  <c r="T3721" i="2" s="1"/>
  <c r="S3721" i="2"/>
  <c r="J3722" i="2" l="1"/>
  <c r="M3722" i="2" s="1"/>
  <c r="I3722" i="2"/>
  <c r="H3722" i="2"/>
  <c r="K3722" i="2" s="1"/>
  <c r="N3722" i="2" s="1"/>
  <c r="O3722" i="2" s="1"/>
  <c r="P3722" i="2" l="1"/>
  <c r="Q3722" i="2"/>
  <c r="R3722" i="2"/>
  <c r="T3722" i="2" s="1"/>
  <c r="U3722" i="2"/>
  <c r="V3722" i="2" s="1"/>
  <c r="F3723" i="2" s="1"/>
  <c r="J3723" i="2" l="1"/>
  <c r="M3723" i="2" s="1"/>
  <c r="H3723" i="2"/>
  <c r="K3723" i="2" s="1"/>
  <c r="N3723" i="2" s="1"/>
  <c r="O3723" i="2" s="1"/>
  <c r="S3722" i="2"/>
  <c r="G3723" i="2"/>
  <c r="I3723" i="2" l="1"/>
  <c r="Q3723" i="2"/>
  <c r="P3723" i="2"/>
  <c r="R3723" i="2"/>
  <c r="T3723" i="2" s="1"/>
  <c r="U3723" i="2"/>
  <c r="V3723" i="2" l="1"/>
  <c r="F3724" i="2" s="1"/>
  <c r="J3724" i="2" s="1"/>
  <c r="M3724" i="2" s="1"/>
  <c r="H3724" i="2"/>
  <c r="K3724" i="2" s="1"/>
  <c r="S3723" i="2"/>
  <c r="G3724" i="2"/>
  <c r="N3724" i="2" l="1"/>
  <c r="O3724" i="2" s="1"/>
  <c r="Q3724" i="2" s="1"/>
  <c r="I3724" i="2"/>
  <c r="R3724" i="2"/>
  <c r="T3724" i="2" s="1"/>
  <c r="P3724" i="2"/>
  <c r="U3724" i="2"/>
  <c r="V3724" i="2" l="1"/>
  <c r="F3725" i="2" s="1"/>
  <c r="J3725" i="2" s="1"/>
  <c r="M3725" i="2" s="1"/>
  <c r="H3725" i="2"/>
  <c r="K3725" i="2" s="1"/>
  <c r="S3724" i="2"/>
  <c r="G3725" i="2"/>
  <c r="N3725" i="2" l="1"/>
  <c r="O3725" i="2" s="1"/>
  <c r="I3725" i="2"/>
  <c r="R3725" i="2"/>
  <c r="T3725" i="2" s="1"/>
  <c r="Q3725" i="2"/>
  <c r="P3725" i="2"/>
  <c r="U3725" i="2"/>
  <c r="V3725" i="2" l="1"/>
  <c r="F3726" i="2" s="1"/>
  <c r="J3726" i="2"/>
  <c r="M3726" i="2" s="1"/>
  <c r="H3726" i="2"/>
  <c r="K3726" i="2" s="1"/>
  <c r="N3726" i="2" s="1"/>
  <c r="O3726" i="2" s="1"/>
  <c r="S3725" i="2"/>
  <c r="G3726" i="2"/>
  <c r="I3726" i="2" s="1"/>
  <c r="R3726" i="2" l="1"/>
  <c r="T3726" i="2" s="1"/>
  <c r="Q3726" i="2"/>
  <c r="P3726" i="2"/>
  <c r="U3726" i="2"/>
  <c r="V3726" i="2" l="1"/>
  <c r="F3727" i="2" s="1"/>
  <c r="S3726" i="2"/>
  <c r="G3727" i="2"/>
  <c r="J3727" i="2" l="1"/>
  <c r="M3727" i="2" s="1"/>
  <c r="I3727" i="2"/>
  <c r="H3727" i="2"/>
  <c r="K3727" i="2" s="1"/>
  <c r="N3727" i="2" s="1"/>
  <c r="O3727" i="2" s="1"/>
  <c r="Q3727" i="2" l="1"/>
  <c r="R3727" i="2"/>
  <c r="T3727" i="2" s="1"/>
  <c r="P3727" i="2"/>
  <c r="U3727" i="2"/>
  <c r="V3727" i="2" s="1"/>
  <c r="F3728" i="2" s="1"/>
  <c r="J3728" i="2" l="1"/>
  <c r="M3728" i="2" s="1"/>
  <c r="H3728" i="2"/>
  <c r="K3728" i="2" s="1"/>
  <c r="N3728" i="2" s="1"/>
  <c r="O3728" i="2" s="1"/>
  <c r="S3727" i="2"/>
  <c r="G3728" i="2"/>
  <c r="I3728" i="2" s="1"/>
  <c r="R3728" i="2" l="1"/>
  <c r="T3728" i="2" s="1"/>
  <c r="Q3728" i="2"/>
  <c r="P3728" i="2"/>
  <c r="U3728" i="2"/>
  <c r="V3728" i="2" l="1"/>
  <c r="F3729" i="2" s="1"/>
  <c r="S3728" i="2"/>
  <c r="G3729" i="2"/>
  <c r="J3729" i="2" l="1"/>
  <c r="M3729" i="2" s="1"/>
  <c r="I3729" i="2"/>
  <c r="H3729" i="2"/>
  <c r="K3729" i="2" s="1"/>
  <c r="N3729" i="2" l="1"/>
  <c r="O3729" i="2" s="1"/>
  <c r="P3729" i="2" s="1"/>
  <c r="R3729" i="2" l="1"/>
  <c r="T3729" i="2" s="1"/>
  <c r="U3729" i="2"/>
  <c r="Q3729" i="2"/>
  <c r="S3729" i="2" s="1"/>
  <c r="G3730" i="2"/>
  <c r="V3729" i="2" l="1"/>
  <c r="F3730" i="2" s="1"/>
  <c r="J3730" i="2" l="1"/>
  <c r="M3730" i="2" s="1"/>
  <c r="H3730" i="2"/>
  <c r="K3730" i="2" s="1"/>
  <c r="N3730" i="2" s="1"/>
  <c r="O3730" i="2" s="1"/>
  <c r="I3730" i="2"/>
  <c r="P3730" i="2" l="1"/>
  <c r="R3730" i="2"/>
  <c r="T3730" i="2" s="1"/>
  <c r="Q3730" i="2"/>
  <c r="U3730" i="2"/>
  <c r="S3730" i="2" l="1"/>
  <c r="G3731" i="2"/>
  <c r="V3730" i="2"/>
  <c r="F3731" i="2" s="1"/>
  <c r="J3731" i="2" l="1"/>
  <c r="M3731" i="2" s="1"/>
  <c r="H3731" i="2"/>
  <c r="K3731" i="2" s="1"/>
  <c r="N3731" i="2" s="1"/>
  <c r="O3731" i="2" s="1"/>
  <c r="I3731" i="2"/>
  <c r="Q3731" i="2" l="1"/>
  <c r="R3731" i="2"/>
  <c r="T3731" i="2" s="1"/>
  <c r="P3731" i="2"/>
  <c r="U3731" i="2"/>
  <c r="V3731" i="2" s="1"/>
  <c r="F3732" i="2" s="1"/>
  <c r="J3732" i="2" l="1"/>
  <c r="M3732" i="2" s="1"/>
  <c r="H3732" i="2"/>
  <c r="K3732" i="2" s="1"/>
  <c r="N3732" i="2" s="1"/>
  <c r="O3732" i="2" s="1"/>
  <c r="S3731" i="2"/>
  <c r="G3732" i="2"/>
  <c r="I3732" i="2" l="1"/>
  <c r="U3732" i="2"/>
  <c r="Q3732" i="2"/>
  <c r="P3732" i="2"/>
  <c r="V3732" i="2" s="1"/>
  <c r="F3733" i="2" s="1"/>
  <c r="R3732" i="2"/>
  <c r="T3732" i="2" s="1"/>
  <c r="S3732" i="2" l="1"/>
  <c r="J3733" i="2"/>
  <c r="M3733" i="2" s="1"/>
  <c r="H3733" i="2"/>
  <c r="K3733" i="2" s="1"/>
  <c r="N3733" i="2" s="1"/>
  <c r="O3733" i="2" s="1"/>
  <c r="G3733" i="2"/>
  <c r="Q3733" i="2" l="1"/>
  <c r="R3733" i="2"/>
  <c r="T3733" i="2" s="1"/>
  <c r="P3733" i="2"/>
  <c r="U3733" i="2"/>
  <c r="I3733" i="2"/>
  <c r="V3733" i="2" l="1"/>
  <c r="F3734" i="2" s="1"/>
  <c r="S3733" i="2"/>
  <c r="G3734" i="2"/>
  <c r="H3734" i="2" l="1"/>
  <c r="K3734" i="2" s="1"/>
  <c r="J3734" i="2"/>
  <c r="M3734" i="2" s="1"/>
  <c r="I3734" i="2"/>
  <c r="N3734" i="2" l="1"/>
  <c r="O3734" i="2" s="1"/>
  <c r="P3734" i="2" l="1"/>
  <c r="Q3734" i="2"/>
  <c r="R3734" i="2"/>
  <c r="T3734" i="2" s="1"/>
  <c r="U3734" i="2"/>
  <c r="S3734" i="2" l="1"/>
  <c r="G3735" i="2"/>
  <c r="V3734" i="2"/>
  <c r="F3735" i="2" s="1"/>
  <c r="J3735" i="2" l="1"/>
  <c r="M3735" i="2" s="1"/>
  <c r="I3735" i="2"/>
  <c r="L3735" i="2" s="1"/>
  <c r="H3735" i="2"/>
  <c r="K3735" i="2" s="1"/>
  <c r="N3735" i="2" s="1"/>
  <c r="O3735" i="2" s="1"/>
  <c r="Q3735" i="2" l="1"/>
  <c r="R3735" i="2"/>
  <c r="T3735" i="2" s="1"/>
  <c r="U3735" i="2"/>
  <c r="P3735" i="2"/>
  <c r="V3735" i="2" s="1"/>
  <c r="F3736" i="2" s="1"/>
  <c r="J3736" i="2" l="1"/>
  <c r="M3736" i="2" s="1"/>
  <c r="H3736" i="2"/>
  <c r="K3736" i="2" s="1"/>
  <c r="S3735" i="2"/>
  <c r="G3736" i="2"/>
  <c r="I3736" i="2" l="1"/>
  <c r="L3736" i="2" s="1"/>
  <c r="N3736" i="2" s="1"/>
  <c r="O3736" i="2" s="1"/>
  <c r="R3736" i="2" l="1"/>
  <c r="T3736" i="2" s="1"/>
  <c r="Q3736" i="2"/>
  <c r="P3736" i="2"/>
  <c r="U3736" i="2"/>
  <c r="V3736" i="2" s="1"/>
  <c r="F3737" i="2" s="1"/>
  <c r="J3737" i="2" l="1"/>
  <c r="M3737" i="2" s="1"/>
  <c r="H3737" i="2"/>
  <c r="K3737" i="2" s="1"/>
  <c r="S3736" i="2"/>
  <c r="G3737" i="2"/>
  <c r="I3737" i="2" l="1"/>
  <c r="L3737" i="2" s="1"/>
  <c r="N3737" i="2" s="1"/>
  <c r="O3737" i="2" s="1"/>
  <c r="R3737" i="2" l="1"/>
  <c r="T3737" i="2" s="1"/>
  <c r="U3737" i="2"/>
  <c r="P3737" i="2"/>
  <c r="Q3737" i="2"/>
  <c r="S3737" i="2" l="1"/>
  <c r="G3738" i="2"/>
  <c r="V3737" i="2"/>
  <c r="F3738" i="2" s="1"/>
  <c r="J3738" i="2" l="1"/>
  <c r="M3738" i="2" s="1"/>
  <c r="I3738" i="2"/>
  <c r="L3738" i="2" s="1"/>
  <c r="H3738" i="2"/>
  <c r="K3738" i="2" s="1"/>
  <c r="N3738" i="2" s="1"/>
  <c r="O3738" i="2" s="1"/>
  <c r="Q3738" i="2" l="1"/>
  <c r="P3738" i="2"/>
  <c r="U3738" i="2"/>
  <c r="R3738" i="2"/>
  <c r="T3738" i="2" s="1"/>
  <c r="V3738" i="2" l="1"/>
  <c r="F3739" i="2" s="1"/>
  <c r="S3738" i="2"/>
  <c r="G3739" i="2"/>
  <c r="J3739" i="2" l="1"/>
  <c r="M3739" i="2" s="1"/>
  <c r="I3739" i="2"/>
  <c r="L3739" i="2" s="1"/>
  <c r="H3739" i="2"/>
  <c r="K3739" i="2" s="1"/>
  <c r="N3739" i="2" s="1"/>
  <c r="O3739" i="2" s="1"/>
  <c r="Q3739" i="2" l="1"/>
  <c r="R3739" i="2"/>
  <c r="T3739" i="2" s="1"/>
  <c r="P3739" i="2"/>
  <c r="U3739" i="2"/>
  <c r="V3739" i="2" s="1"/>
  <c r="F3740" i="2" s="1"/>
  <c r="H3740" i="2" l="1"/>
  <c r="K3740" i="2" s="1"/>
  <c r="J3740" i="2"/>
  <c r="M3740" i="2" s="1"/>
  <c r="S3739" i="2"/>
  <c r="G3740" i="2"/>
  <c r="I3740" i="2" l="1"/>
  <c r="L3740" i="2" s="1"/>
  <c r="N3740" i="2" s="1"/>
  <c r="O3740" i="2" s="1"/>
  <c r="R3740" i="2" l="1"/>
  <c r="T3740" i="2" s="1"/>
  <c r="Q3740" i="2"/>
  <c r="P3740" i="2"/>
  <c r="U3740" i="2"/>
  <c r="V3740" i="2" l="1"/>
  <c r="F3741" i="2" s="1"/>
  <c r="S3740" i="2"/>
  <c r="G3741" i="2"/>
  <c r="J3741" i="2" l="1"/>
  <c r="M3741" i="2" s="1"/>
  <c r="I3741" i="2"/>
  <c r="L3741" i="2" s="1"/>
  <c r="H3741" i="2"/>
  <c r="K3741" i="2" s="1"/>
  <c r="N3741" i="2" s="1"/>
  <c r="O3741" i="2" s="1"/>
  <c r="R3741" i="2" l="1"/>
  <c r="T3741" i="2" s="1"/>
  <c r="P3741" i="2"/>
  <c r="Q3741" i="2"/>
  <c r="U3741" i="2"/>
  <c r="V3741" i="2" s="1"/>
  <c r="F3742" i="2" s="1"/>
  <c r="H3742" i="2" l="1"/>
  <c r="K3742" i="2" s="1"/>
  <c r="J3742" i="2"/>
  <c r="M3742" i="2" s="1"/>
  <c r="S3741" i="2"/>
  <c r="G3742" i="2"/>
  <c r="I3742" i="2" l="1"/>
  <c r="L3742" i="2" s="1"/>
  <c r="N3742" i="2" s="1"/>
  <c r="O3742" i="2" s="1"/>
  <c r="P3742" i="2" l="1"/>
  <c r="R3742" i="2"/>
  <c r="T3742" i="2" s="1"/>
  <c r="Q3742" i="2"/>
  <c r="U3742" i="2"/>
  <c r="S3742" i="2" l="1"/>
  <c r="G3743" i="2"/>
  <c r="V3742" i="2"/>
  <c r="F3743" i="2" s="1"/>
  <c r="I3743" i="2" l="1"/>
  <c r="L3743" i="2" s="1"/>
  <c r="J3743" i="2"/>
  <c r="M3743" i="2" s="1"/>
  <c r="H3743" i="2"/>
  <c r="K3743" i="2" s="1"/>
  <c r="N3743" i="2" s="1"/>
  <c r="O3743" i="2" s="1"/>
  <c r="U3743" i="2" l="1"/>
  <c r="Q3743" i="2"/>
  <c r="P3743" i="2"/>
  <c r="V3743" i="2" s="1"/>
  <c r="F3744" i="2" s="1"/>
  <c r="R3743" i="2"/>
  <c r="T3743" i="2" s="1"/>
  <c r="H3744" i="2" l="1"/>
  <c r="K3744" i="2" s="1"/>
  <c r="J3744" i="2"/>
  <c r="M3744" i="2" s="1"/>
  <c r="S3743" i="2"/>
  <c r="G3744" i="2"/>
  <c r="I3744" i="2" l="1"/>
  <c r="L3744" i="2" s="1"/>
  <c r="N3744" i="2" s="1"/>
  <c r="O3744" i="2" s="1"/>
  <c r="R3744" i="2" l="1"/>
  <c r="T3744" i="2" s="1"/>
  <c r="U3744" i="2"/>
  <c r="P3744" i="2"/>
  <c r="Q3744" i="2"/>
  <c r="S3744" i="2" l="1"/>
  <c r="G3745" i="2"/>
  <c r="V3744" i="2"/>
  <c r="F3745" i="2" s="1"/>
  <c r="J3745" i="2" l="1"/>
  <c r="M3745" i="2" s="1"/>
  <c r="I3745" i="2"/>
  <c r="L3745" i="2" s="1"/>
  <c r="H3745" i="2"/>
  <c r="K3745" i="2" s="1"/>
  <c r="N3745" i="2" s="1"/>
  <c r="O3745" i="2" s="1"/>
  <c r="Q3745" i="2" l="1"/>
  <c r="P3745" i="2"/>
  <c r="U3745" i="2"/>
  <c r="R3745" i="2"/>
  <c r="T3745" i="2" s="1"/>
  <c r="V3745" i="2" l="1"/>
  <c r="F3746" i="2" s="1"/>
  <c r="S3745" i="2"/>
  <c r="J3746" i="2" l="1"/>
  <c r="M3746" i="2" s="1"/>
  <c r="I3746" i="2"/>
  <c r="H3746" i="2"/>
  <c r="K3746" i="2" s="1"/>
  <c r="N3746" i="2" s="1"/>
  <c r="O3746" i="2" s="1"/>
  <c r="P3746" i="2" l="1"/>
  <c r="U3746" i="2"/>
  <c r="Q3746" i="2"/>
  <c r="R3746" i="2"/>
  <c r="T3746" i="2" s="1"/>
  <c r="S3746" i="2" l="1"/>
  <c r="G3747" i="2"/>
  <c r="V3746" i="2"/>
  <c r="F3747" i="2" s="1"/>
  <c r="I3747" i="2" l="1"/>
  <c r="J3747" i="2"/>
  <c r="M3747" i="2" s="1"/>
  <c r="H3747" i="2"/>
  <c r="K3747" i="2" s="1"/>
  <c r="N3747" i="2" s="1"/>
  <c r="O3747" i="2" s="1"/>
  <c r="U3747" i="2" l="1"/>
  <c r="Q3747" i="2"/>
  <c r="P3747" i="2"/>
  <c r="V3747" i="2" s="1"/>
  <c r="F3748" i="2" s="1"/>
  <c r="R3747" i="2"/>
  <c r="T3747" i="2" s="1"/>
  <c r="J3748" i="2" l="1"/>
  <c r="M3748" i="2" s="1"/>
  <c r="H3748" i="2"/>
  <c r="K3748" i="2" s="1"/>
  <c r="N3748" i="2" s="1"/>
  <c r="O3748" i="2" s="1"/>
  <c r="S3747" i="2"/>
  <c r="G3748" i="2"/>
  <c r="I3748" i="2" l="1"/>
  <c r="U3748" i="2"/>
  <c r="P3748" i="2"/>
  <c r="R3748" i="2"/>
  <c r="T3748" i="2" s="1"/>
  <c r="Q3748" i="2"/>
  <c r="V3748" i="2" l="1"/>
  <c r="F3749" i="2" s="1"/>
  <c r="S3748" i="2"/>
  <c r="G3749" i="2"/>
  <c r="H3749" i="2" l="1"/>
  <c r="K3749" i="2" s="1"/>
  <c r="J3749" i="2"/>
  <c r="M3749" i="2" s="1"/>
  <c r="I3749" i="2"/>
  <c r="N3749" i="2" l="1"/>
  <c r="O3749" i="2" s="1"/>
  <c r="U3749" i="2" l="1"/>
  <c r="Q3749" i="2"/>
  <c r="P3749" i="2"/>
  <c r="V3749" i="2" s="1"/>
  <c r="F3750" i="2" s="1"/>
  <c r="R3749" i="2"/>
  <c r="T3749" i="2" s="1"/>
  <c r="J3750" i="2" l="1"/>
  <c r="M3750" i="2" s="1"/>
  <c r="H3750" i="2"/>
  <c r="K3750" i="2" s="1"/>
  <c r="N3750" i="2" s="1"/>
  <c r="O3750" i="2" s="1"/>
  <c r="S3749" i="2"/>
  <c r="G3750" i="2"/>
  <c r="U3750" i="2" l="1"/>
  <c r="Q3750" i="2"/>
  <c r="P3750" i="2"/>
  <c r="V3750" i="2" s="1"/>
  <c r="F3751" i="2" s="1"/>
  <c r="R3750" i="2"/>
  <c r="T3750" i="2" s="1"/>
  <c r="I3750" i="2"/>
  <c r="J3751" i="2" l="1"/>
  <c r="M3751" i="2" s="1"/>
  <c r="H3751" i="2"/>
  <c r="K3751" i="2" s="1"/>
  <c r="N3751" i="2" s="1"/>
  <c r="O3751" i="2" s="1"/>
  <c r="S3750" i="2"/>
  <c r="G3751" i="2"/>
  <c r="I3751" i="2" l="1"/>
  <c r="Q3751" i="2"/>
  <c r="U3751" i="2"/>
  <c r="R3751" i="2"/>
  <c r="T3751" i="2" s="1"/>
  <c r="P3751" i="2"/>
  <c r="V3751" i="2" s="1"/>
  <c r="F3752" i="2" s="1"/>
  <c r="J3752" i="2" l="1"/>
  <c r="M3752" i="2" s="1"/>
  <c r="H3752" i="2"/>
  <c r="K3752" i="2" s="1"/>
  <c r="N3752" i="2" s="1"/>
  <c r="O3752" i="2" s="1"/>
  <c r="S3751" i="2"/>
  <c r="G3752" i="2"/>
  <c r="I3752" i="2" l="1"/>
  <c r="R3752" i="2"/>
  <c r="T3752" i="2" s="1"/>
  <c r="Q3752" i="2"/>
  <c r="P3752" i="2"/>
  <c r="U3752" i="2"/>
  <c r="V3752" i="2" l="1"/>
  <c r="F3753" i="2" s="1"/>
  <c r="S3752" i="2"/>
  <c r="G3753" i="2"/>
  <c r="J3753" i="2" l="1"/>
  <c r="M3753" i="2" s="1"/>
  <c r="I3753" i="2"/>
  <c r="H3753" i="2"/>
  <c r="K3753" i="2" s="1"/>
  <c r="N3753" i="2" s="1"/>
  <c r="O3753" i="2" s="1"/>
  <c r="U3753" i="2" l="1"/>
  <c r="R3753" i="2"/>
  <c r="T3753" i="2" s="1"/>
  <c r="P3753" i="2"/>
  <c r="Q3753" i="2"/>
  <c r="S3753" i="2" l="1"/>
  <c r="G3754" i="2"/>
  <c r="V3753" i="2"/>
  <c r="F3754" i="2" s="1"/>
  <c r="H3754" i="2" l="1"/>
  <c r="K3754" i="2" s="1"/>
  <c r="I3754" i="2"/>
  <c r="J3754" i="2"/>
  <c r="M3754" i="2" s="1"/>
  <c r="N3754" i="2" l="1"/>
  <c r="O3754" i="2" s="1"/>
  <c r="Q3754" i="2" l="1"/>
  <c r="P3754" i="2"/>
  <c r="U3754" i="2"/>
  <c r="R3754" i="2"/>
  <c r="T3754" i="2" s="1"/>
  <c r="V3754" i="2" l="1"/>
  <c r="F3755" i="2" s="1"/>
  <c r="S3754" i="2"/>
  <c r="G3755" i="2"/>
  <c r="J3755" i="2" l="1"/>
  <c r="M3755" i="2" s="1"/>
  <c r="I3755" i="2"/>
  <c r="H3755" i="2"/>
  <c r="K3755" i="2" s="1"/>
  <c r="N3755" i="2" s="1"/>
  <c r="O3755" i="2" s="1"/>
  <c r="O3756" i="2" l="1"/>
  <c r="U3755" i="2"/>
  <c r="R3755" i="2"/>
  <c r="T3755" i="2" s="1"/>
  <c r="Q3755" i="2"/>
  <c r="P3755" i="2"/>
  <c r="R3756" i="2" l="1"/>
  <c r="T3756" i="2" s="1"/>
  <c r="U3756" i="2"/>
  <c r="Q3756" i="2"/>
  <c r="V3755" i="2"/>
  <c r="F3756" i="2" s="1"/>
  <c r="S3755" i="2"/>
  <c r="G3756" i="2"/>
  <c r="G3757" i="2" s="1"/>
  <c r="J3756" i="2" l="1"/>
  <c r="M3756" i="2" s="1"/>
  <c r="H3756" i="2"/>
  <c r="I3756" i="2"/>
  <c r="K3756" i="2" l="1"/>
  <c r="N3756" i="2" s="1"/>
  <c r="P3756" i="2"/>
  <c r="S3756" i="2" l="1"/>
  <c r="V3756" i="2"/>
  <c r="F3757" i="2" s="1"/>
  <c r="J3757" i="2" l="1"/>
  <c r="M3757" i="2" s="1"/>
  <c r="H3757" i="2"/>
  <c r="K3757" i="2" s="1"/>
  <c r="N3757" i="2" s="1"/>
  <c r="O3757" i="2" s="1"/>
  <c r="I3757" i="2"/>
  <c r="R3757" i="2" l="1"/>
  <c r="T3757" i="2" s="1"/>
  <c r="Q3757" i="2"/>
  <c r="P3757" i="2"/>
  <c r="U3757" i="2"/>
  <c r="V3757" i="2" l="1"/>
  <c r="F3758" i="2" s="1"/>
  <c r="S3757" i="2"/>
  <c r="G3758" i="2"/>
  <c r="J3758" i="2" l="1"/>
  <c r="M3758" i="2" s="1"/>
  <c r="I3758" i="2"/>
  <c r="H3758" i="2"/>
  <c r="K3758" i="2" s="1"/>
  <c r="N3758" i="2" s="1"/>
  <c r="O3758" i="2" s="1"/>
  <c r="P3758" i="2" l="1"/>
  <c r="U3758" i="2"/>
  <c r="Q3758" i="2"/>
  <c r="R3758" i="2"/>
  <c r="T3758" i="2" s="1"/>
  <c r="S3758" i="2" l="1"/>
  <c r="G3759" i="2"/>
  <c r="V3758" i="2"/>
  <c r="F3759" i="2" s="1"/>
  <c r="J3759" i="2" l="1"/>
  <c r="M3759" i="2" s="1"/>
  <c r="I3759" i="2"/>
  <c r="L3759" i="2" s="1"/>
  <c r="H3759" i="2"/>
  <c r="K3759" i="2" s="1"/>
  <c r="N3759" i="2" l="1"/>
  <c r="O3759" i="2" s="1"/>
  <c r="R3759" i="2" l="1"/>
  <c r="T3759" i="2" s="1"/>
  <c r="Q3759" i="2"/>
  <c r="P3759" i="2"/>
  <c r="U3759" i="2"/>
  <c r="V3759" i="2" l="1"/>
  <c r="F3760" i="2" s="1"/>
  <c r="S3759" i="2"/>
  <c r="G3760" i="2"/>
  <c r="J3760" i="2" l="1"/>
  <c r="M3760" i="2" s="1"/>
  <c r="H3760" i="2"/>
  <c r="K3760" i="2" s="1"/>
  <c r="I3760" i="2"/>
  <c r="L3760" i="2" s="1"/>
  <c r="N3760" i="2" s="1"/>
  <c r="O3760" i="2" s="1"/>
  <c r="Q3760" i="2" l="1"/>
  <c r="P3760" i="2"/>
  <c r="R3760" i="2"/>
  <c r="T3760" i="2" s="1"/>
  <c r="U3760" i="2"/>
  <c r="V3760" i="2" s="1"/>
  <c r="F3761" i="2" s="1"/>
  <c r="H3761" i="2" l="1"/>
  <c r="K3761" i="2" s="1"/>
  <c r="J3761" i="2"/>
  <c r="M3761" i="2" s="1"/>
  <c r="S3760" i="2"/>
  <c r="G3761" i="2"/>
  <c r="I3761" i="2" l="1"/>
  <c r="L3761" i="2" s="1"/>
  <c r="N3761" i="2" s="1"/>
  <c r="O3761" i="2" s="1"/>
  <c r="P3761" i="2" l="1"/>
  <c r="R3761" i="2"/>
  <c r="T3761" i="2" s="1"/>
  <c r="U3761" i="2"/>
  <c r="Q3761" i="2"/>
  <c r="S3761" i="2" l="1"/>
  <c r="G3762" i="2"/>
  <c r="V3761" i="2"/>
  <c r="F3762" i="2" s="1"/>
  <c r="J3762" i="2" l="1"/>
  <c r="M3762" i="2" s="1"/>
  <c r="H3762" i="2"/>
  <c r="K3762" i="2" s="1"/>
  <c r="I3762" i="2"/>
  <c r="L3762" i="2" s="1"/>
  <c r="N3762" i="2" l="1"/>
  <c r="O3762" i="2" s="1"/>
  <c r="R3762" i="2" l="1"/>
  <c r="T3762" i="2" s="1"/>
  <c r="Q3762" i="2"/>
  <c r="U3762" i="2"/>
  <c r="P3762" i="2"/>
  <c r="S3762" i="2" l="1"/>
  <c r="G3763" i="2"/>
  <c r="V3762" i="2"/>
  <c r="F3763" i="2" s="1"/>
  <c r="J3763" i="2" l="1"/>
  <c r="M3763" i="2" s="1"/>
  <c r="H3763" i="2"/>
  <c r="K3763" i="2" s="1"/>
  <c r="I3763" i="2"/>
  <c r="L3763" i="2" s="1"/>
  <c r="N3763" i="2" s="1"/>
  <c r="O3763" i="2" s="1"/>
  <c r="Q3763" i="2" l="1"/>
  <c r="R3763" i="2"/>
  <c r="T3763" i="2" s="1"/>
  <c r="P3763" i="2"/>
  <c r="U3763" i="2"/>
  <c r="V3763" i="2" s="1"/>
  <c r="F3764" i="2" s="1"/>
  <c r="J3764" i="2" l="1"/>
  <c r="M3764" i="2" s="1"/>
  <c r="H3764" i="2"/>
  <c r="K3764" i="2" s="1"/>
  <c r="S3763" i="2"/>
  <c r="G3764" i="2"/>
  <c r="I3764" i="2" l="1"/>
  <c r="L3764" i="2" s="1"/>
  <c r="N3764" i="2" s="1"/>
  <c r="O3764" i="2" s="1"/>
  <c r="R3764" i="2" l="1"/>
  <c r="T3764" i="2" s="1"/>
  <c r="P3764" i="2"/>
  <c r="V3764" i="2" s="1"/>
  <c r="F3765" i="2" s="1"/>
  <c r="U3764" i="2"/>
  <c r="Q3764" i="2"/>
  <c r="S3764" i="2" l="1"/>
  <c r="G3765" i="2"/>
  <c r="J3765" i="2"/>
  <c r="M3765" i="2" s="1"/>
  <c r="I3765" i="2"/>
  <c r="L3765" i="2" s="1"/>
  <c r="H3765" i="2"/>
  <c r="K3765" i="2" s="1"/>
  <c r="N3765" i="2" l="1"/>
  <c r="O3765" i="2" s="1"/>
  <c r="R3765" i="2" l="1"/>
  <c r="T3765" i="2" s="1"/>
  <c r="Q3765" i="2"/>
  <c r="U3765" i="2"/>
  <c r="P3765" i="2"/>
  <c r="V3765" i="2" l="1"/>
  <c r="F3766" i="2" s="1"/>
  <c r="S3765" i="2"/>
  <c r="G3766" i="2"/>
  <c r="J3766" i="2" l="1"/>
  <c r="M3766" i="2" s="1"/>
  <c r="H3766" i="2"/>
  <c r="K3766" i="2" s="1"/>
  <c r="I3766" i="2"/>
  <c r="L3766" i="2" s="1"/>
  <c r="N3766" i="2" s="1"/>
  <c r="O3766" i="2" s="1"/>
  <c r="R3766" i="2" l="1"/>
  <c r="T3766" i="2" s="1"/>
  <c r="P3766" i="2"/>
  <c r="U3766" i="2"/>
  <c r="Q3766" i="2"/>
  <c r="V3766" i="2" l="1"/>
  <c r="F3767" i="2" s="1"/>
  <c r="S3766" i="2"/>
  <c r="G3767" i="2"/>
  <c r="J3767" i="2" l="1"/>
  <c r="M3767" i="2" s="1"/>
  <c r="I3767" i="2"/>
  <c r="L3767" i="2" s="1"/>
  <c r="H3767" i="2"/>
  <c r="K3767" i="2" s="1"/>
  <c r="N3767" i="2" s="1"/>
  <c r="O3767" i="2" s="1"/>
  <c r="O3768" i="2" l="1"/>
  <c r="U3767" i="2"/>
  <c r="R3767" i="2"/>
  <c r="T3767" i="2" s="1"/>
  <c r="Q3767" i="2"/>
  <c r="P3767" i="2"/>
  <c r="V3767" i="2" s="1"/>
  <c r="F3768" i="2" s="1"/>
  <c r="J3768" i="2" l="1"/>
  <c r="M3768" i="2" s="1"/>
  <c r="H3768" i="2"/>
  <c r="K3768" i="2" s="1"/>
  <c r="S3767" i="2"/>
  <c r="G3768" i="2"/>
  <c r="I3768" i="2" s="1"/>
  <c r="R3768" i="2"/>
  <c r="T3768" i="2" s="1"/>
  <c r="U3768" i="2"/>
  <c r="P3768" i="2"/>
  <c r="L3768" i="2" l="1"/>
  <c r="N3768" i="2" s="1"/>
  <c r="Q3768" i="2"/>
  <c r="S3768" i="2" s="1"/>
  <c r="G3769" i="2"/>
  <c r="V3768" i="2" l="1"/>
  <c r="F3769" i="2" s="1"/>
  <c r="I3769" i="2" l="1"/>
  <c r="L3769" i="2" s="1"/>
  <c r="J3769" i="2"/>
  <c r="M3769" i="2" s="1"/>
  <c r="H3769" i="2"/>
  <c r="K3769" i="2" s="1"/>
  <c r="N3769" i="2" s="1"/>
  <c r="O3769" i="2" s="1"/>
  <c r="Q3769" i="2" l="1"/>
  <c r="S3769" i="2" s="1"/>
  <c r="U3769" i="2"/>
  <c r="R3769" i="2"/>
  <c r="T3769" i="2" s="1"/>
  <c r="P3769" i="2"/>
  <c r="V3769" i="2" s="1"/>
  <c r="F3770" i="2" s="1"/>
  <c r="I3770" i="2" l="1"/>
  <c r="J3770" i="2"/>
  <c r="M3770" i="2" s="1"/>
  <c r="H3770" i="2"/>
  <c r="K3770" i="2" s="1"/>
  <c r="N3770" i="2" s="1"/>
  <c r="O3770" i="2" s="1"/>
  <c r="Q3770" i="2" l="1"/>
  <c r="R3770" i="2"/>
  <c r="T3770" i="2" s="1"/>
  <c r="P3770" i="2"/>
  <c r="U3770" i="2"/>
  <c r="V3770" i="2" l="1"/>
  <c r="F3771" i="2" s="1"/>
  <c r="S3770" i="2"/>
  <c r="G3771" i="2"/>
  <c r="I3771" i="2" l="1"/>
  <c r="J3771" i="2"/>
  <c r="M3771" i="2" s="1"/>
  <c r="H3771" i="2"/>
  <c r="K3771" i="2" s="1"/>
  <c r="N3771" i="2" s="1"/>
  <c r="O3771" i="2" s="1"/>
  <c r="P3771" i="2" l="1"/>
  <c r="U3771" i="2"/>
  <c r="Q3771" i="2"/>
  <c r="R3771" i="2"/>
  <c r="T3771" i="2" s="1"/>
  <c r="S3771" i="2" l="1"/>
  <c r="G3772" i="2"/>
  <c r="V3771" i="2"/>
  <c r="F3772" i="2" s="1"/>
  <c r="H3772" i="2" l="1"/>
  <c r="K3772" i="2" s="1"/>
  <c r="J3772" i="2"/>
  <c r="M3772" i="2" s="1"/>
  <c r="I3772" i="2"/>
  <c r="N3772" i="2" l="1"/>
  <c r="O3772" i="2" s="1"/>
  <c r="Q3772" i="2" l="1"/>
  <c r="R3772" i="2"/>
  <c r="T3772" i="2" s="1"/>
  <c r="P3772" i="2"/>
  <c r="U3772" i="2"/>
  <c r="V3772" i="2" s="1"/>
  <c r="F3773" i="2" s="1"/>
  <c r="J3773" i="2" l="1"/>
  <c r="M3773" i="2" s="1"/>
  <c r="H3773" i="2"/>
  <c r="K3773" i="2" s="1"/>
  <c r="N3773" i="2" s="1"/>
  <c r="O3773" i="2" s="1"/>
  <c r="S3772" i="2"/>
  <c r="G3773" i="2"/>
  <c r="I3773" i="2" l="1"/>
  <c r="R3773" i="2"/>
  <c r="T3773" i="2" s="1"/>
  <c r="Q3773" i="2"/>
  <c r="U3773" i="2"/>
  <c r="P3773" i="2"/>
  <c r="V3773" i="2" s="1"/>
  <c r="F3774" i="2" s="1"/>
  <c r="J3774" i="2" l="1"/>
  <c r="M3774" i="2" s="1"/>
  <c r="H3774" i="2"/>
  <c r="K3774" i="2" s="1"/>
  <c r="N3774" i="2" s="1"/>
  <c r="O3774" i="2" s="1"/>
  <c r="S3773" i="2"/>
  <c r="G3774" i="2"/>
  <c r="R3774" i="2" l="1"/>
  <c r="T3774" i="2" s="1"/>
  <c r="Q3774" i="2"/>
  <c r="P3774" i="2"/>
  <c r="U3774" i="2"/>
  <c r="V3774" i="2" s="1"/>
  <c r="F3775" i="2" s="1"/>
  <c r="I3774" i="2"/>
  <c r="J3775" i="2" l="1"/>
  <c r="M3775" i="2" s="1"/>
  <c r="H3775" i="2"/>
  <c r="K3775" i="2" s="1"/>
  <c r="N3775" i="2" s="1"/>
  <c r="O3775" i="2" s="1"/>
  <c r="S3774" i="2"/>
  <c r="G3775" i="2"/>
  <c r="I3775" i="2" l="1"/>
  <c r="Q3775" i="2"/>
  <c r="R3775" i="2"/>
  <c r="T3775" i="2" s="1"/>
  <c r="P3775" i="2"/>
  <c r="U3775" i="2"/>
  <c r="V3775" i="2" s="1"/>
  <c r="F3776" i="2" s="1"/>
  <c r="J3776" i="2" l="1"/>
  <c r="M3776" i="2" s="1"/>
  <c r="H3776" i="2"/>
  <c r="K3776" i="2" s="1"/>
  <c r="N3776" i="2" s="1"/>
  <c r="O3776" i="2" s="1"/>
  <c r="S3775" i="2"/>
  <c r="G3776" i="2"/>
  <c r="I3776" i="2" l="1"/>
  <c r="R3776" i="2"/>
  <c r="T3776" i="2" s="1"/>
  <c r="Q3776" i="2"/>
  <c r="P3776" i="2"/>
  <c r="U3776" i="2"/>
  <c r="V3776" i="2" l="1"/>
  <c r="F3777" i="2" s="1"/>
  <c r="S3776" i="2"/>
  <c r="G3777" i="2"/>
  <c r="I3777" i="2" l="1"/>
  <c r="H3777" i="2"/>
  <c r="K3777" i="2" s="1"/>
  <c r="J3777" i="2"/>
  <c r="M3777" i="2" s="1"/>
  <c r="N3777" i="2" l="1"/>
  <c r="O3777" i="2" s="1"/>
  <c r="R3777" i="2" l="1"/>
  <c r="T3777" i="2" s="1"/>
  <c r="Q3777" i="2"/>
  <c r="P3777" i="2"/>
  <c r="U3777" i="2"/>
  <c r="V3777" i="2" s="1"/>
  <c r="F3778" i="2" s="1"/>
  <c r="H3778" i="2" l="1"/>
  <c r="K3778" i="2" s="1"/>
  <c r="J3778" i="2"/>
  <c r="M3778" i="2" s="1"/>
  <c r="S3777" i="2"/>
  <c r="G3778" i="2"/>
  <c r="I3778" i="2" l="1"/>
  <c r="N3778" i="2"/>
  <c r="O3778" i="2" s="1"/>
  <c r="Q3778" i="2" l="1"/>
  <c r="P3778" i="2"/>
  <c r="R3778" i="2"/>
  <c r="T3778" i="2" s="1"/>
  <c r="U3778" i="2"/>
  <c r="V3778" i="2" l="1"/>
  <c r="F3779" i="2" s="1"/>
  <c r="S3778" i="2"/>
  <c r="G3779" i="2"/>
  <c r="J3779" i="2" l="1"/>
  <c r="M3779" i="2" s="1"/>
  <c r="I3779" i="2"/>
  <c r="H3779" i="2"/>
  <c r="K3779" i="2" s="1"/>
  <c r="N3779" i="2" s="1"/>
  <c r="O3779" i="2" s="1"/>
  <c r="R3779" i="2" l="1"/>
  <c r="T3779" i="2" s="1"/>
  <c r="Q3779" i="2"/>
  <c r="P3779" i="2"/>
  <c r="U3779" i="2"/>
  <c r="V3779" i="2" s="1"/>
  <c r="F3780" i="2" s="1"/>
  <c r="J3780" i="2" l="1"/>
  <c r="M3780" i="2" s="1"/>
  <c r="H3780" i="2"/>
  <c r="K3780" i="2" s="1"/>
  <c r="N3780" i="2" s="1"/>
  <c r="O3780" i="2" s="1"/>
  <c r="S3779" i="2"/>
  <c r="G3780" i="2"/>
  <c r="I3780" i="2" s="1"/>
  <c r="R3780" i="2" l="1"/>
  <c r="T3780" i="2" s="1"/>
  <c r="P3780" i="2"/>
  <c r="U3780" i="2"/>
  <c r="Q3780" i="2"/>
  <c r="S3780" i="2" s="1"/>
  <c r="V3780" i="2" l="1"/>
  <c r="F3781" i="2" s="1"/>
  <c r="G3781" i="2"/>
  <c r="I3781" i="2" l="1"/>
  <c r="J3781" i="2"/>
  <c r="M3781" i="2" s="1"/>
  <c r="H3781" i="2"/>
  <c r="K3781" i="2" s="1"/>
  <c r="N3781" i="2" s="1"/>
  <c r="O3781" i="2" s="1"/>
  <c r="R3781" i="2" l="1"/>
  <c r="T3781" i="2" s="1"/>
  <c r="Q3781" i="2"/>
  <c r="P3781" i="2"/>
  <c r="U3781" i="2"/>
  <c r="V3781" i="2" s="1"/>
  <c r="F3782" i="2" s="1"/>
  <c r="H3782" i="2" l="1"/>
  <c r="K3782" i="2" s="1"/>
  <c r="J3782" i="2"/>
  <c r="M3782" i="2" s="1"/>
  <c r="S3781" i="2"/>
  <c r="G3782" i="2"/>
  <c r="N3782" i="2" l="1"/>
  <c r="O3782" i="2" s="1"/>
  <c r="I3782" i="2"/>
  <c r="P3782" i="2" l="1"/>
  <c r="R3782" i="2"/>
  <c r="T3782" i="2" s="1"/>
  <c r="Q3782" i="2"/>
  <c r="U3782" i="2"/>
  <c r="S3782" i="2" l="1"/>
  <c r="G3783" i="2"/>
  <c r="V3782" i="2"/>
  <c r="F3783" i="2" s="1"/>
  <c r="I3783" i="2" l="1"/>
  <c r="J3783" i="2"/>
  <c r="M3783" i="2" s="1"/>
  <c r="H3783" i="2"/>
  <c r="K3783" i="2" s="1"/>
  <c r="N3783" i="2" s="1"/>
  <c r="O3783" i="2" s="1"/>
  <c r="Q3783" i="2" l="1"/>
  <c r="P3783" i="2"/>
  <c r="R3783" i="2"/>
  <c r="T3783" i="2" s="1"/>
  <c r="U3783" i="2"/>
  <c r="V3783" i="2" s="1"/>
  <c r="F3784" i="2" s="1"/>
  <c r="J3784" i="2" l="1"/>
  <c r="M3784" i="2" s="1"/>
  <c r="H3784" i="2"/>
  <c r="K3784" i="2" s="1"/>
  <c r="S3783" i="2"/>
  <c r="G3784" i="2"/>
  <c r="I3784" i="2" l="1"/>
  <c r="L3784" i="2" s="1"/>
  <c r="N3784" i="2" s="1"/>
  <c r="O3784" i="2" s="1"/>
  <c r="R3784" i="2" l="1"/>
  <c r="T3784" i="2" s="1"/>
  <c r="Q3784" i="2"/>
  <c r="P3784" i="2"/>
  <c r="U3784" i="2"/>
  <c r="V3784" i="2" s="1"/>
  <c r="F3785" i="2" s="1"/>
  <c r="H3785" i="2" l="1"/>
  <c r="K3785" i="2" s="1"/>
  <c r="J3785" i="2"/>
  <c r="M3785" i="2" s="1"/>
  <c r="I3785" i="2"/>
  <c r="L3785" i="2" s="1"/>
  <c r="N3785" i="2" s="1"/>
  <c r="O3785" i="2" s="1"/>
  <c r="S3784" i="2"/>
  <c r="G3785" i="2"/>
  <c r="P3785" i="2" l="1"/>
  <c r="U3785" i="2"/>
  <c r="Q3785" i="2"/>
  <c r="S3785" i="2" s="1"/>
  <c r="R3785" i="2"/>
  <c r="T3785" i="2" s="1"/>
  <c r="V3785" i="2" l="1"/>
  <c r="F3786" i="2" s="1"/>
  <c r="G3786" i="2"/>
  <c r="J3786" i="2" l="1"/>
  <c r="M3786" i="2" s="1"/>
  <c r="I3786" i="2"/>
  <c r="L3786" i="2" s="1"/>
  <c r="H3786" i="2"/>
  <c r="K3786" i="2" s="1"/>
  <c r="N3786" i="2" l="1"/>
  <c r="O3786" i="2" s="1"/>
  <c r="Q3786" i="2" l="1"/>
  <c r="P3786" i="2"/>
  <c r="U3786" i="2"/>
  <c r="V3786" i="2" s="1"/>
  <c r="F3787" i="2" s="1"/>
  <c r="R3786" i="2"/>
  <c r="T3786" i="2" s="1"/>
  <c r="H3787" i="2" l="1"/>
  <c r="K3787" i="2" s="1"/>
  <c r="J3787" i="2"/>
  <c r="M3787" i="2" s="1"/>
  <c r="S3786" i="2"/>
  <c r="G3787" i="2"/>
  <c r="I3787" i="2" s="1"/>
  <c r="L3787" i="2" s="1"/>
  <c r="N3787" i="2" s="1"/>
  <c r="O3787" i="2" s="1"/>
  <c r="Q3787" i="2" l="1"/>
  <c r="R3787" i="2"/>
  <c r="T3787" i="2" s="1"/>
  <c r="P3787" i="2"/>
  <c r="U3787" i="2"/>
  <c r="V3787" i="2" s="1"/>
  <c r="F3788" i="2" s="1"/>
  <c r="G3788" i="2"/>
  <c r="H3788" i="2" l="1"/>
  <c r="K3788" i="2" s="1"/>
  <c r="J3788" i="2"/>
  <c r="M3788" i="2" s="1"/>
  <c r="I3788" i="2"/>
  <c r="L3788" i="2" s="1"/>
  <c r="N3788" i="2" s="1"/>
  <c r="O3788" i="2" s="1"/>
  <c r="S3787" i="2"/>
  <c r="R3788" i="2" l="1"/>
  <c r="T3788" i="2" s="1"/>
  <c r="Q3788" i="2"/>
  <c r="P3788" i="2"/>
  <c r="V3788" i="2" s="1"/>
  <c r="F3789" i="2" s="1"/>
  <c r="U3788" i="2"/>
  <c r="H3789" i="2" l="1"/>
  <c r="K3789" i="2" s="1"/>
  <c r="J3789" i="2"/>
  <c r="M3789" i="2" s="1"/>
  <c r="S3788" i="2"/>
  <c r="G3789" i="2"/>
  <c r="I3789" i="2" l="1"/>
  <c r="L3789" i="2" s="1"/>
  <c r="N3789" i="2" s="1"/>
  <c r="O3789" i="2" s="1"/>
  <c r="R3789" i="2" l="1"/>
  <c r="T3789" i="2" s="1"/>
  <c r="U3789" i="2"/>
  <c r="Q3789" i="2"/>
  <c r="P3789" i="2"/>
  <c r="S3789" i="2" l="1"/>
  <c r="G3790" i="2"/>
  <c r="V3789" i="2"/>
  <c r="F3790" i="2" s="1"/>
  <c r="H3790" i="2" l="1"/>
  <c r="K3790" i="2" s="1"/>
  <c r="J3790" i="2"/>
  <c r="M3790" i="2" s="1"/>
  <c r="I3790" i="2"/>
  <c r="L3790" i="2" s="1"/>
  <c r="N3790" i="2" s="1"/>
  <c r="O3790" i="2" s="1"/>
  <c r="Q3790" i="2" l="1"/>
  <c r="R3790" i="2"/>
  <c r="T3790" i="2" s="1"/>
  <c r="P3790" i="2"/>
  <c r="U3790" i="2"/>
  <c r="V3790" i="2" l="1"/>
  <c r="F3791" i="2" s="1"/>
  <c r="S3790" i="2"/>
  <c r="G3791" i="2"/>
  <c r="I3791" i="2" l="1"/>
  <c r="L3791" i="2" s="1"/>
  <c r="H3791" i="2"/>
  <c r="K3791" i="2" s="1"/>
  <c r="J3791" i="2"/>
  <c r="M3791" i="2" s="1"/>
  <c r="N3791" i="2" l="1"/>
  <c r="O3791" i="2" s="1"/>
  <c r="R3791" i="2" l="1"/>
  <c r="T3791" i="2" s="1"/>
  <c r="Q3791" i="2"/>
  <c r="P3791" i="2"/>
  <c r="U3791" i="2"/>
  <c r="V3791" i="2" s="1"/>
  <c r="F3792" i="2" s="1"/>
  <c r="J3792" i="2" l="1"/>
  <c r="M3792" i="2" s="1"/>
  <c r="H3792" i="2"/>
  <c r="K3792" i="2" s="1"/>
  <c r="S3791" i="2"/>
  <c r="G3792" i="2"/>
  <c r="I3792" i="2" l="1"/>
  <c r="L3792" i="2" s="1"/>
  <c r="N3792" i="2" s="1"/>
  <c r="O3792" i="2" s="1"/>
  <c r="U3792" i="2" l="1"/>
  <c r="P3792" i="2"/>
  <c r="Q3792" i="2"/>
  <c r="R3792" i="2"/>
  <c r="T3792" i="2" s="1"/>
  <c r="S3792" i="2" l="1"/>
  <c r="G3793" i="2"/>
  <c r="V3792" i="2"/>
  <c r="F3793" i="2" s="1"/>
  <c r="I3793" i="2" l="1"/>
  <c r="J3793" i="2"/>
  <c r="M3793" i="2" s="1"/>
  <c r="H3793" i="2"/>
  <c r="K3793" i="2" s="1"/>
  <c r="N3793" i="2" s="1"/>
  <c r="O3793" i="2" s="1"/>
  <c r="U3793" i="2" l="1"/>
  <c r="R3793" i="2"/>
  <c r="T3793" i="2" s="1"/>
  <c r="P3793" i="2"/>
  <c r="Q3793" i="2"/>
  <c r="S3793" i="2" s="1"/>
  <c r="V3793" i="2" l="1"/>
  <c r="F3794" i="2" s="1"/>
  <c r="J3794" i="2" l="1"/>
  <c r="M3794" i="2" s="1"/>
  <c r="I3794" i="2"/>
  <c r="H3794" i="2"/>
  <c r="K3794" i="2" s="1"/>
  <c r="N3794" i="2" s="1"/>
  <c r="O3794" i="2" s="1"/>
  <c r="R3794" i="2" l="1"/>
  <c r="T3794" i="2" s="1"/>
  <c r="Q3794" i="2"/>
  <c r="P3794" i="2"/>
  <c r="U3794" i="2"/>
  <c r="V3794" i="2" l="1"/>
  <c r="F3795" i="2" s="1"/>
  <c r="G3795" i="2"/>
  <c r="S3794" i="2"/>
  <c r="H3795" i="2" l="1"/>
  <c r="K3795" i="2" s="1"/>
  <c r="I3795" i="2"/>
  <c r="J3795" i="2"/>
  <c r="M3795" i="2" s="1"/>
  <c r="N3795" i="2" s="1"/>
  <c r="O3795" i="2" s="1"/>
  <c r="Q3795" i="2" l="1"/>
  <c r="P3795" i="2"/>
  <c r="R3795" i="2"/>
  <c r="T3795" i="2" s="1"/>
  <c r="U3795" i="2"/>
  <c r="V3795" i="2" l="1"/>
  <c r="F3796" i="2" s="1"/>
  <c r="S3795" i="2"/>
  <c r="G3796" i="2"/>
  <c r="J3796" i="2" l="1"/>
  <c r="M3796" i="2" s="1"/>
  <c r="H3796" i="2"/>
  <c r="K3796" i="2" s="1"/>
  <c r="N3796" i="2" s="1"/>
  <c r="O3796" i="2" s="1"/>
  <c r="I3796" i="2"/>
  <c r="R3796" i="2" l="1"/>
  <c r="T3796" i="2" s="1"/>
  <c r="Q3796" i="2"/>
  <c r="P3796" i="2"/>
  <c r="U3796" i="2"/>
  <c r="V3796" i="2" l="1"/>
  <c r="F3797" i="2" s="1"/>
  <c r="S3796" i="2"/>
  <c r="G3797" i="2"/>
  <c r="H3797" i="2" l="1"/>
  <c r="K3797" i="2" s="1"/>
  <c r="I3797" i="2"/>
  <c r="J3797" i="2"/>
  <c r="M3797" i="2" s="1"/>
  <c r="N3797" i="2" l="1"/>
  <c r="O3797" i="2" s="1"/>
  <c r="Q3797" i="2" l="1"/>
  <c r="P3797" i="2"/>
  <c r="U3797" i="2"/>
  <c r="V3797" i="2" s="1"/>
  <c r="F3798" i="2" s="1"/>
  <c r="R3797" i="2"/>
  <c r="T3797" i="2" s="1"/>
  <c r="J3798" i="2" l="1"/>
  <c r="M3798" i="2" s="1"/>
  <c r="H3798" i="2"/>
  <c r="K3798" i="2" s="1"/>
  <c r="N3798" i="2" s="1"/>
  <c r="O3798" i="2" s="1"/>
  <c r="S3797" i="2"/>
  <c r="G3798" i="2"/>
  <c r="I3798" i="2" l="1"/>
  <c r="R3798" i="2"/>
  <c r="T3798" i="2" s="1"/>
  <c r="Q3798" i="2"/>
  <c r="U3798" i="2"/>
  <c r="P3798" i="2"/>
  <c r="V3798" i="2" s="1"/>
  <c r="F3799" i="2" s="1"/>
  <c r="J3799" i="2" l="1"/>
  <c r="M3799" i="2" s="1"/>
  <c r="H3799" i="2"/>
  <c r="K3799" i="2" s="1"/>
  <c r="N3799" i="2" s="1"/>
  <c r="O3799" i="2" s="1"/>
  <c r="S3798" i="2"/>
  <c r="G3799" i="2"/>
  <c r="Q3799" i="2" l="1"/>
  <c r="P3799" i="2"/>
  <c r="U3799" i="2"/>
  <c r="V3799" i="2" s="1"/>
  <c r="F3800" i="2" s="1"/>
  <c r="R3799" i="2"/>
  <c r="T3799" i="2" s="1"/>
  <c r="I3799" i="2"/>
  <c r="H3800" i="2" l="1"/>
  <c r="K3800" i="2" s="1"/>
  <c r="J3800" i="2"/>
  <c r="M3800" i="2" s="1"/>
  <c r="S3799" i="2"/>
  <c r="G3800" i="2"/>
  <c r="I3800" i="2" l="1"/>
  <c r="N3800" i="2"/>
  <c r="O3800" i="2" s="1"/>
  <c r="Q3800" i="2" l="1"/>
  <c r="R3800" i="2"/>
  <c r="T3800" i="2" s="1"/>
  <c r="P3800" i="2"/>
  <c r="U3800" i="2"/>
  <c r="V3800" i="2" l="1"/>
  <c r="F3801" i="2" s="1"/>
  <c r="S3800" i="2"/>
  <c r="G3801" i="2"/>
  <c r="I3801" i="2" l="1"/>
  <c r="J3801" i="2"/>
  <c r="M3801" i="2" s="1"/>
  <c r="H3801" i="2"/>
  <c r="K3801" i="2" s="1"/>
  <c r="N3801" i="2" s="1"/>
  <c r="O3801" i="2" s="1"/>
  <c r="Q3801" i="2" l="1"/>
  <c r="P3801" i="2"/>
  <c r="U3801" i="2"/>
  <c r="V3801" i="2" s="1"/>
  <c r="F3802" i="2" s="1"/>
  <c r="R3801" i="2"/>
  <c r="T3801" i="2" s="1"/>
  <c r="J3802" i="2" l="1"/>
  <c r="M3802" i="2" s="1"/>
  <c r="H3802" i="2"/>
  <c r="K3802" i="2" s="1"/>
  <c r="N3802" i="2" s="1"/>
  <c r="O3802" i="2" s="1"/>
  <c r="S3801" i="2"/>
  <c r="G3802" i="2"/>
  <c r="I3802" i="2" l="1"/>
  <c r="U3802" i="2"/>
  <c r="R3802" i="2"/>
  <c r="T3802" i="2" s="1"/>
  <c r="Q3802" i="2"/>
  <c r="S3802" i="2" s="1"/>
  <c r="P3802" i="2"/>
  <c r="V3802" i="2" s="1"/>
  <c r="F3803" i="2" s="1"/>
  <c r="G3803" i="2" l="1"/>
  <c r="J3803" i="2"/>
  <c r="M3803" i="2" s="1"/>
  <c r="H3803" i="2"/>
  <c r="K3803" i="2" s="1"/>
  <c r="N3803" i="2" s="1"/>
  <c r="O3803" i="2" s="1"/>
  <c r="O3804" i="2" l="1"/>
  <c r="U3803" i="2"/>
  <c r="R3803" i="2"/>
  <c r="T3803" i="2" s="1"/>
  <c r="Q3803" i="2"/>
  <c r="S3803" i="2" s="1"/>
  <c r="P3803" i="2"/>
  <c r="V3803" i="2" s="1"/>
  <c r="F3804" i="2" s="1"/>
  <c r="I3803" i="2"/>
  <c r="G3804" i="2"/>
  <c r="H3804" i="2" l="1"/>
  <c r="K3804" i="2" s="1"/>
  <c r="J3804" i="2"/>
  <c r="M3804" i="2" s="1"/>
  <c r="I3804" i="2"/>
  <c r="P3804" i="2"/>
  <c r="V3804" i="2" s="1"/>
  <c r="F3805" i="2" s="1"/>
  <c r="Q3804" i="2"/>
  <c r="S3804" i="2" s="1"/>
  <c r="R3804" i="2"/>
  <c r="T3804" i="2" s="1"/>
  <c r="U3804" i="2"/>
  <c r="H3805" i="2" l="1"/>
  <c r="K3805" i="2" s="1"/>
  <c r="N3805" i="2" s="1"/>
  <c r="O3805" i="2" s="1"/>
  <c r="I3805" i="2"/>
  <c r="J3805" i="2"/>
  <c r="M3805" i="2" s="1"/>
  <c r="N3804" i="2"/>
  <c r="G3805" i="2"/>
  <c r="U3805" i="2" l="1"/>
  <c r="Q3805" i="2"/>
  <c r="P3805" i="2"/>
  <c r="V3805" i="2" s="1"/>
  <c r="F3806" i="2" s="1"/>
  <c r="R3805" i="2"/>
  <c r="T3805" i="2" s="1"/>
  <c r="H3806" i="2" l="1"/>
  <c r="K3806" i="2" s="1"/>
  <c r="N3806" i="2" s="1"/>
  <c r="O3806" i="2" s="1"/>
  <c r="J3806" i="2"/>
  <c r="M3806" i="2" s="1"/>
  <c r="I3806" i="2"/>
  <c r="S3805" i="2"/>
  <c r="G3806" i="2"/>
  <c r="P3806" i="2" l="1"/>
  <c r="R3806" i="2"/>
  <c r="T3806" i="2" s="1"/>
  <c r="Q3806" i="2"/>
  <c r="S3806" i="2" s="1"/>
  <c r="U3806" i="2"/>
  <c r="V3806" i="2" l="1"/>
  <c r="F3807" i="2" s="1"/>
  <c r="G3807" i="2"/>
  <c r="I3807" i="2" l="1"/>
  <c r="L3807" i="2" s="1"/>
  <c r="J3807" i="2"/>
  <c r="M3807" i="2" s="1"/>
  <c r="H3807" i="2"/>
  <c r="K3807" i="2" s="1"/>
  <c r="N3807" i="2" s="1"/>
  <c r="O3807" i="2" s="1"/>
  <c r="Q3807" i="2" l="1"/>
  <c r="U3807" i="2"/>
  <c r="R3807" i="2"/>
  <c r="T3807" i="2" s="1"/>
  <c r="P3807" i="2"/>
  <c r="V3807" i="2" l="1"/>
  <c r="F3808" i="2" s="1"/>
  <c r="S3807" i="2"/>
  <c r="G3808" i="2"/>
  <c r="J3808" i="2" l="1"/>
  <c r="M3808" i="2" s="1"/>
  <c r="H3808" i="2"/>
  <c r="K3808" i="2" s="1"/>
  <c r="I3808" i="2"/>
  <c r="L3808" i="2" s="1"/>
  <c r="N3808" i="2" l="1"/>
  <c r="O3808" i="2" s="1"/>
  <c r="U3808" i="2" l="1"/>
  <c r="R3808" i="2"/>
  <c r="T3808" i="2" s="1"/>
  <c r="Q3808" i="2"/>
  <c r="P3808" i="2"/>
  <c r="S3808" i="2" l="1"/>
  <c r="G3809" i="2"/>
  <c r="V3808" i="2"/>
  <c r="F3809" i="2" s="1"/>
  <c r="J3809" i="2" l="1"/>
  <c r="M3809" i="2" s="1"/>
  <c r="H3809" i="2"/>
  <c r="K3809" i="2" s="1"/>
  <c r="I3809" i="2"/>
  <c r="L3809" i="2" s="1"/>
  <c r="N3809" i="2" s="1"/>
  <c r="O3809" i="2" s="1"/>
  <c r="Q3809" i="2" l="1"/>
  <c r="P3809" i="2"/>
  <c r="R3809" i="2"/>
  <c r="T3809" i="2" s="1"/>
  <c r="U3809" i="2"/>
  <c r="V3809" i="2" l="1"/>
  <c r="F3810" i="2" s="1"/>
  <c r="S3809" i="2"/>
  <c r="G3810" i="2"/>
  <c r="J3810" i="2" l="1"/>
  <c r="M3810" i="2" s="1"/>
  <c r="I3810" i="2"/>
  <c r="L3810" i="2" s="1"/>
  <c r="H3810" i="2"/>
  <c r="K3810" i="2" s="1"/>
  <c r="N3810" i="2" s="1"/>
  <c r="O3810" i="2" s="1"/>
  <c r="R3810" i="2" l="1"/>
  <c r="T3810" i="2" s="1"/>
  <c r="Q3810" i="2"/>
  <c r="P3810" i="2"/>
  <c r="U3810" i="2"/>
  <c r="V3810" i="2" s="1"/>
  <c r="F3811" i="2" s="1"/>
  <c r="J3811" i="2" l="1"/>
  <c r="M3811" i="2" s="1"/>
  <c r="H3811" i="2"/>
  <c r="K3811" i="2" s="1"/>
  <c r="S3810" i="2"/>
  <c r="G3811" i="2"/>
  <c r="I3811" i="2" l="1"/>
  <c r="L3811" i="2" s="1"/>
  <c r="N3811" i="2" s="1"/>
  <c r="O3811" i="2" s="1"/>
  <c r="Q3811" i="2" l="1"/>
  <c r="R3811" i="2"/>
  <c r="T3811" i="2" s="1"/>
  <c r="P3811" i="2"/>
  <c r="U3811" i="2"/>
  <c r="V3811" i="2" l="1"/>
  <c r="F3812" i="2" s="1"/>
  <c r="S3811" i="2"/>
  <c r="G3812" i="2"/>
  <c r="J3812" i="2" l="1"/>
  <c r="M3812" i="2" s="1"/>
  <c r="H3812" i="2"/>
  <c r="K3812" i="2" s="1"/>
  <c r="I3812" i="2"/>
  <c r="L3812" i="2" s="1"/>
  <c r="N3812" i="2" s="1"/>
  <c r="O3812" i="2" s="1"/>
  <c r="R3812" i="2" l="1"/>
  <c r="T3812" i="2" s="1"/>
  <c r="Q3812" i="2"/>
  <c r="P3812" i="2"/>
  <c r="U3812" i="2"/>
  <c r="V3812" i="2" l="1"/>
  <c r="F3813" i="2" s="1"/>
  <c r="S3812" i="2"/>
  <c r="G3813" i="2"/>
  <c r="J3813" i="2" l="1"/>
  <c r="M3813" i="2" s="1"/>
  <c r="I3813" i="2"/>
  <c r="L3813" i="2" s="1"/>
  <c r="H3813" i="2"/>
  <c r="K3813" i="2" s="1"/>
  <c r="N3813" i="2" s="1"/>
  <c r="O3813" i="2" s="1"/>
  <c r="Q3813" i="2" l="1"/>
  <c r="U3813" i="2"/>
  <c r="P3813" i="2"/>
  <c r="V3813" i="2" s="1"/>
  <c r="F3814" i="2" s="1"/>
  <c r="R3813" i="2"/>
  <c r="T3813" i="2" s="1"/>
  <c r="J3814" i="2" l="1"/>
  <c r="M3814" i="2" s="1"/>
  <c r="H3814" i="2"/>
  <c r="K3814" i="2" s="1"/>
  <c r="S3813" i="2"/>
  <c r="G3814" i="2"/>
  <c r="I3814" i="2" l="1"/>
  <c r="L3814" i="2" s="1"/>
  <c r="N3814" i="2" s="1"/>
  <c r="O3814" i="2" s="1"/>
  <c r="R3814" i="2" l="1"/>
  <c r="T3814" i="2" s="1"/>
  <c r="Q3814" i="2"/>
  <c r="U3814" i="2"/>
  <c r="P3814" i="2"/>
  <c r="V3814" i="2" s="1"/>
  <c r="F3815" i="2" s="1"/>
  <c r="J3815" i="2" l="1"/>
  <c r="M3815" i="2" s="1"/>
  <c r="H3815" i="2"/>
  <c r="K3815" i="2" s="1"/>
  <c r="S3814" i="2"/>
  <c r="G3815" i="2"/>
  <c r="I3815" i="2" l="1"/>
  <c r="L3815" i="2" s="1"/>
  <c r="N3815" i="2" s="1"/>
  <c r="O3815" i="2" s="1"/>
  <c r="R3815" i="2" l="1"/>
  <c r="T3815" i="2" s="1"/>
  <c r="P3815" i="2"/>
  <c r="Q3815" i="2"/>
  <c r="U3815" i="2"/>
  <c r="S3815" i="2" l="1"/>
  <c r="G3816" i="2"/>
  <c r="V3815" i="2"/>
  <c r="F3816" i="2" s="1"/>
  <c r="J3816" i="2" l="1"/>
  <c r="M3816" i="2" s="1"/>
  <c r="H3816" i="2"/>
  <c r="K3816" i="2" s="1"/>
  <c r="I3816" i="2"/>
  <c r="L3816" i="2" s="1"/>
  <c r="N3816" i="2" l="1"/>
  <c r="O3816" i="2" s="1"/>
  <c r="U3816" i="2" l="1"/>
  <c r="R3816" i="2"/>
  <c r="T3816" i="2" s="1"/>
  <c r="Q3816" i="2"/>
  <c r="P3816" i="2"/>
  <c r="V3816" i="2" s="1"/>
  <c r="F3817" i="2" s="1"/>
  <c r="J3817" i="2" l="1"/>
  <c r="M3817" i="2" s="1"/>
  <c r="H3817" i="2"/>
  <c r="K3817" i="2" s="1"/>
  <c r="N3817" i="2" s="1"/>
  <c r="O3817" i="2" s="1"/>
  <c r="S3816" i="2"/>
  <c r="G3817" i="2"/>
  <c r="I3817" i="2" s="1"/>
  <c r="P3817" i="2" l="1"/>
  <c r="Q3817" i="2"/>
  <c r="S3817" i="2" s="1"/>
  <c r="R3817" i="2"/>
  <c r="T3817" i="2" s="1"/>
  <c r="U3817" i="2"/>
  <c r="V3817" i="2" s="1"/>
  <c r="F3818" i="2" s="1"/>
  <c r="J3818" i="2" l="1"/>
  <c r="M3818" i="2" s="1"/>
  <c r="I3818" i="2"/>
  <c r="L3818" i="2" s="1"/>
  <c r="H3818" i="2"/>
  <c r="K3818" i="2" s="1"/>
  <c r="N3818" i="2" l="1"/>
  <c r="O3818" i="2" s="1"/>
  <c r="P3818" i="2" l="1"/>
  <c r="Q3818" i="2"/>
  <c r="R3818" i="2"/>
  <c r="T3818" i="2" s="1"/>
  <c r="U3818" i="2"/>
  <c r="V3818" i="2" s="1"/>
  <c r="F3819" i="2" s="1"/>
  <c r="J3819" i="2" l="1"/>
  <c r="M3819" i="2" s="1"/>
  <c r="H3819" i="2"/>
  <c r="K3819" i="2" s="1"/>
  <c r="N3819" i="2" s="1"/>
  <c r="O3819" i="2" s="1"/>
  <c r="G3819" i="2"/>
  <c r="S3818" i="2"/>
  <c r="I3819" i="2" l="1"/>
  <c r="R3819" i="2"/>
  <c r="T3819" i="2" s="1"/>
  <c r="Q3819" i="2"/>
  <c r="P3819" i="2"/>
  <c r="U3819" i="2"/>
  <c r="V3819" i="2" s="1"/>
  <c r="F3820" i="2" s="1"/>
  <c r="J3820" i="2" l="1"/>
  <c r="M3820" i="2" s="1"/>
  <c r="H3820" i="2"/>
  <c r="K3820" i="2" s="1"/>
  <c r="N3820" i="2" s="1"/>
  <c r="O3820" i="2" s="1"/>
  <c r="S3819" i="2"/>
  <c r="G3820" i="2"/>
  <c r="I3820" i="2" l="1"/>
  <c r="U3820" i="2"/>
  <c r="R3820" i="2"/>
  <c r="T3820" i="2" s="1"/>
  <c r="Q3820" i="2"/>
  <c r="P3820" i="2"/>
  <c r="V3820" i="2" s="1"/>
  <c r="F3821" i="2" s="1"/>
  <c r="J3821" i="2" l="1"/>
  <c r="M3821" i="2" s="1"/>
  <c r="H3821" i="2"/>
  <c r="K3821" i="2" s="1"/>
  <c r="N3821" i="2" s="1"/>
  <c r="O3821" i="2" s="1"/>
  <c r="S3820" i="2"/>
  <c r="G3821" i="2"/>
  <c r="I3821" i="2" l="1"/>
  <c r="R3821" i="2"/>
  <c r="T3821" i="2" s="1"/>
  <c r="Q3821" i="2"/>
  <c r="P3821" i="2"/>
  <c r="U3821" i="2"/>
  <c r="V3821" i="2" l="1"/>
  <c r="F3822" i="2" s="1"/>
  <c r="S3821" i="2"/>
  <c r="G3822" i="2"/>
  <c r="J3822" i="2" l="1"/>
  <c r="M3822" i="2" s="1"/>
  <c r="I3822" i="2"/>
  <c r="H3822" i="2"/>
  <c r="K3822" i="2" s="1"/>
  <c r="N3822" i="2" s="1"/>
  <c r="O3822" i="2" s="1"/>
  <c r="P3822" i="2" l="1"/>
  <c r="Q3822" i="2"/>
  <c r="R3822" i="2"/>
  <c r="T3822" i="2" s="1"/>
  <c r="U3822" i="2"/>
  <c r="V3822" i="2" s="1"/>
  <c r="F3823" i="2" s="1"/>
  <c r="J3823" i="2" l="1"/>
  <c r="M3823" i="2" s="1"/>
  <c r="H3823" i="2"/>
  <c r="K3823" i="2" s="1"/>
  <c r="N3823" i="2" s="1"/>
  <c r="O3823" i="2" s="1"/>
  <c r="S3822" i="2"/>
  <c r="G3823" i="2"/>
  <c r="R3823" i="2" l="1"/>
  <c r="T3823" i="2" s="1"/>
  <c r="Q3823" i="2"/>
  <c r="P3823" i="2"/>
  <c r="U3823" i="2"/>
  <c r="I3823" i="2"/>
  <c r="V3823" i="2" l="1"/>
  <c r="F3824" i="2" s="1"/>
  <c r="S3823" i="2"/>
  <c r="G3824" i="2"/>
  <c r="J3824" i="2" l="1"/>
  <c r="M3824" i="2" s="1"/>
  <c r="I3824" i="2"/>
  <c r="H3824" i="2"/>
  <c r="K3824" i="2" s="1"/>
  <c r="N3824" i="2" s="1"/>
  <c r="O3824" i="2" s="1"/>
  <c r="P3824" i="2" l="1"/>
  <c r="R3824" i="2"/>
  <c r="T3824" i="2" s="1"/>
  <c r="Q3824" i="2"/>
  <c r="U3824" i="2"/>
  <c r="S3824" i="2" l="1"/>
  <c r="G3825" i="2"/>
  <c r="V3824" i="2"/>
  <c r="F3825" i="2" s="1"/>
  <c r="J3825" i="2" l="1"/>
  <c r="M3825" i="2" s="1"/>
  <c r="I3825" i="2"/>
  <c r="H3825" i="2"/>
  <c r="K3825" i="2" s="1"/>
  <c r="N3825" i="2" s="1"/>
  <c r="O3825" i="2" s="1"/>
  <c r="R3825" i="2" l="1"/>
  <c r="T3825" i="2" s="1"/>
  <c r="U3825" i="2"/>
  <c r="P3825" i="2"/>
  <c r="Q3825" i="2"/>
  <c r="S3825" i="2" l="1"/>
  <c r="G3826" i="2"/>
  <c r="V3825" i="2"/>
  <c r="F3826" i="2" s="1"/>
  <c r="J3826" i="2" l="1"/>
  <c r="M3826" i="2" s="1"/>
  <c r="H3826" i="2"/>
  <c r="K3826" i="2" s="1"/>
  <c r="N3826" i="2" s="1"/>
  <c r="O3826" i="2" s="1"/>
  <c r="I3826" i="2"/>
  <c r="Q3826" i="2" l="1"/>
  <c r="R3826" i="2"/>
  <c r="T3826" i="2" s="1"/>
  <c r="P3826" i="2"/>
  <c r="U3826" i="2"/>
  <c r="V3826" i="2" s="1"/>
  <c r="F3827" i="2" s="1"/>
  <c r="J3827" i="2" l="1"/>
  <c r="M3827" i="2" s="1"/>
  <c r="H3827" i="2"/>
  <c r="K3827" i="2" s="1"/>
  <c r="N3827" i="2" s="1"/>
  <c r="O3827" i="2" s="1"/>
  <c r="S3826" i="2"/>
  <c r="G3827" i="2"/>
  <c r="P3827" i="2" l="1"/>
  <c r="R3827" i="2"/>
  <c r="T3827" i="2" s="1"/>
  <c r="Q3827" i="2"/>
  <c r="S3827" i="2" s="1"/>
  <c r="U3827" i="2"/>
  <c r="I3827" i="2"/>
  <c r="V3827" i="2" l="1"/>
  <c r="F3828" i="2" s="1"/>
  <c r="G3828" i="2"/>
  <c r="I3828" i="2" l="1"/>
  <c r="J3828" i="2"/>
  <c r="M3828" i="2" s="1"/>
  <c r="H3828" i="2"/>
  <c r="K3828" i="2" s="1"/>
  <c r="N3828" i="2" s="1"/>
  <c r="O3828" i="2" s="1"/>
  <c r="Q3828" i="2" l="1"/>
  <c r="R3828" i="2"/>
  <c r="T3828" i="2" s="1"/>
  <c r="P3828" i="2"/>
  <c r="U3828" i="2"/>
  <c r="V3828" i="2" s="1"/>
  <c r="F3829" i="2" s="1"/>
  <c r="J3829" i="2" l="1"/>
  <c r="M3829" i="2" s="1"/>
  <c r="H3829" i="2"/>
  <c r="K3829" i="2" s="1"/>
  <c r="N3829" i="2" s="1"/>
  <c r="O3829" i="2" s="1"/>
  <c r="S3828" i="2"/>
  <c r="G3829" i="2"/>
  <c r="Q3829" i="2" l="1"/>
  <c r="P3829" i="2"/>
  <c r="R3829" i="2"/>
  <c r="T3829" i="2" s="1"/>
  <c r="U3829" i="2"/>
  <c r="I3829" i="2"/>
  <c r="V3829" i="2" l="1"/>
  <c r="F3830" i="2" s="1"/>
  <c r="S3829" i="2"/>
  <c r="G3830" i="2"/>
  <c r="J3830" i="2" l="1"/>
  <c r="M3830" i="2" s="1"/>
  <c r="H3830" i="2"/>
  <c r="K3830" i="2" s="1"/>
  <c r="N3830" i="2" s="1"/>
  <c r="O3830" i="2" s="1"/>
  <c r="I3830" i="2"/>
  <c r="U3830" i="2" l="1"/>
  <c r="Q3830" i="2"/>
  <c r="R3830" i="2"/>
  <c r="T3830" i="2" s="1"/>
  <c r="P3830" i="2"/>
  <c r="V3830" i="2" s="1"/>
  <c r="F3831" i="2" s="1"/>
  <c r="J3831" i="2" l="1"/>
  <c r="M3831" i="2" s="1"/>
  <c r="H3831" i="2"/>
  <c r="K3831" i="2" s="1"/>
  <c r="N3831" i="2" s="1"/>
  <c r="O3831" i="2" s="1"/>
  <c r="S3830" i="2"/>
  <c r="G3831" i="2"/>
  <c r="I3831" i="2" l="1"/>
  <c r="P3831" i="2"/>
  <c r="R3831" i="2"/>
  <c r="T3831" i="2" s="1"/>
  <c r="Q3831" i="2"/>
  <c r="S3831" i="2" s="1"/>
  <c r="U3831" i="2"/>
  <c r="V3831" i="2" l="1"/>
  <c r="F3832" i="2" s="1"/>
  <c r="G3832" i="2"/>
  <c r="I3832" i="2" l="1"/>
  <c r="L3832" i="2" s="1"/>
  <c r="H3832" i="2"/>
  <c r="K3832" i="2" s="1"/>
  <c r="J3832" i="2"/>
  <c r="M3832" i="2" s="1"/>
  <c r="N3832" i="2" l="1"/>
  <c r="O3832" i="2" s="1"/>
  <c r="U3832" i="2" l="1"/>
  <c r="Q3832" i="2"/>
  <c r="R3832" i="2"/>
  <c r="T3832" i="2" s="1"/>
  <c r="P3832" i="2"/>
  <c r="V3832" i="2" s="1"/>
  <c r="F3833" i="2" s="1"/>
  <c r="S3832" i="2" l="1"/>
  <c r="G3833" i="2"/>
  <c r="J3833" i="2"/>
  <c r="M3833" i="2" s="1"/>
  <c r="H3833" i="2"/>
  <c r="K3833" i="2" s="1"/>
  <c r="I3833" i="2"/>
  <c r="L3833" i="2" s="1"/>
  <c r="N3833" i="2" s="1"/>
  <c r="O3833" i="2" s="1"/>
  <c r="Q3833" i="2" l="1"/>
  <c r="U3833" i="2"/>
  <c r="R3833" i="2"/>
  <c r="T3833" i="2" s="1"/>
  <c r="P3833" i="2"/>
  <c r="V3833" i="2" s="1"/>
  <c r="F3834" i="2" s="1"/>
  <c r="G3834" i="2"/>
  <c r="J3834" i="2" l="1"/>
  <c r="M3834" i="2" s="1"/>
  <c r="H3834" i="2"/>
  <c r="K3834" i="2" s="1"/>
  <c r="N3834" i="2" s="1"/>
  <c r="O3834" i="2" s="1"/>
  <c r="I3834" i="2"/>
  <c r="L3834" i="2" s="1"/>
  <c r="S3833" i="2"/>
  <c r="U3834" i="2" l="1"/>
  <c r="R3834" i="2"/>
  <c r="T3834" i="2" s="1"/>
  <c r="Q3834" i="2"/>
  <c r="P3834" i="2"/>
  <c r="V3834" i="2" s="1"/>
  <c r="F3835" i="2" s="1"/>
  <c r="J3835" i="2" l="1"/>
  <c r="M3835" i="2" s="1"/>
  <c r="H3835" i="2"/>
  <c r="K3835" i="2" s="1"/>
  <c r="S3834" i="2"/>
  <c r="G3835" i="2"/>
  <c r="I3835" i="2" l="1"/>
  <c r="L3835" i="2" s="1"/>
  <c r="N3835" i="2" s="1"/>
  <c r="O3835" i="2" s="1"/>
  <c r="R3835" i="2" l="1"/>
  <c r="T3835" i="2" s="1"/>
  <c r="P3835" i="2"/>
  <c r="U3835" i="2"/>
  <c r="Q3835" i="2"/>
  <c r="S3835" i="2" l="1"/>
  <c r="G3836" i="2"/>
  <c r="V3835" i="2"/>
  <c r="F3836" i="2" s="1"/>
  <c r="J3836" i="2" l="1"/>
  <c r="M3836" i="2" s="1"/>
  <c r="H3836" i="2"/>
  <c r="K3836" i="2" s="1"/>
  <c r="I3836" i="2"/>
  <c r="L3836" i="2" s="1"/>
  <c r="N3836" i="2" l="1"/>
  <c r="O3836" i="2" s="1"/>
  <c r="Q3836" i="2" l="1"/>
  <c r="P3836" i="2"/>
  <c r="U3836" i="2"/>
  <c r="R3836" i="2"/>
  <c r="T3836" i="2" s="1"/>
  <c r="V3836" i="2" l="1"/>
  <c r="F3837" i="2" s="1"/>
  <c r="S3836" i="2"/>
  <c r="G3837" i="2"/>
  <c r="J3837" i="2" l="1"/>
  <c r="M3837" i="2" s="1"/>
  <c r="I3837" i="2"/>
  <c r="L3837" i="2" s="1"/>
  <c r="H3837" i="2"/>
  <c r="K3837" i="2" s="1"/>
  <c r="N3837" i="2" l="1"/>
  <c r="O3837" i="2" s="1"/>
  <c r="R3837" i="2" l="1"/>
  <c r="T3837" i="2" s="1"/>
  <c r="U3837" i="2"/>
  <c r="Q3837" i="2"/>
  <c r="P3837" i="2"/>
  <c r="V3837" i="2" s="1"/>
  <c r="F3838" i="2" s="1"/>
  <c r="J3838" i="2" l="1"/>
  <c r="M3838" i="2" s="1"/>
  <c r="H3838" i="2"/>
  <c r="K3838" i="2" s="1"/>
  <c r="S3837" i="2"/>
  <c r="G3838" i="2"/>
  <c r="I3838" i="2" l="1"/>
  <c r="L3838" i="2" s="1"/>
  <c r="N3838" i="2" s="1"/>
  <c r="O3838" i="2" s="1"/>
  <c r="P3838" i="2" l="1"/>
  <c r="Q3838" i="2"/>
  <c r="U3838" i="2"/>
  <c r="R3838" i="2"/>
  <c r="T3838" i="2" s="1"/>
  <c r="S3838" i="2" l="1"/>
  <c r="G3839" i="2"/>
  <c r="V3838" i="2"/>
  <c r="F3839" i="2" s="1"/>
  <c r="I3839" i="2" l="1"/>
  <c r="L3839" i="2" s="1"/>
  <c r="J3839" i="2"/>
  <c r="M3839" i="2" s="1"/>
  <c r="H3839" i="2"/>
  <c r="K3839" i="2" s="1"/>
  <c r="N3839" i="2" s="1"/>
  <c r="O3839" i="2" s="1"/>
  <c r="P3839" i="2" l="1"/>
  <c r="Q3839" i="2"/>
  <c r="R3839" i="2"/>
  <c r="T3839" i="2" s="1"/>
  <c r="U3839" i="2"/>
  <c r="V3839" i="2" s="1"/>
  <c r="F3840" i="2" s="1"/>
  <c r="J3840" i="2" l="1"/>
  <c r="M3840" i="2" s="1"/>
  <c r="H3840" i="2"/>
  <c r="K3840" i="2" s="1"/>
  <c r="S3839" i="2"/>
  <c r="G3840" i="2"/>
  <c r="I3840" i="2" l="1"/>
  <c r="L3840" i="2" s="1"/>
  <c r="N3840" i="2" s="1"/>
  <c r="O3840" i="2" s="1"/>
  <c r="R3840" i="2" l="1"/>
  <c r="T3840" i="2" s="1"/>
  <c r="P3840" i="2"/>
  <c r="Q3840" i="2"/>
  <c r="U3840" i="2"/>
  <c r="S3840" i="2" l="1"/>
  <c r="G3841" i="2"/>
  <c r="V3840" i="2"/>
  <c r="F3841" i="2" s="1"/>
  <c r="H3841" i="2" l="1"/>
  <c r="K3841" i="2" s="1"/>
  <c r="I3841" i="2"/>
  <c r="J3841" i="2"/>
  <c r="M3841" i="2" s="1"/>
  <c r="N3841" i="2" l="1"/>
  <c r="O3841" i="2" s="1"/>
  <c r="U3841" i="2" l="1"/>
  <c r="R3841" i="2"/>
  <c r="T3841" i="2" s="1"/>
  <c r="Q3841" i="2"/>
  <c r="P3841" i="2"/>
  <c r="V3841" i="2" s="1"/>
  <c r="F3842" i="2" s="1"/>
  <c r="I3842" i="2" l="1"/>
  <c r="H3842" i="2"/>
  <c r="K3842" i="2" s="1"/>
  <c r="J3842" i="2"/>
  <c r="M3842" i="2" s="1"/>
  <c r="S3841" i="2"/>
  <c r="N3842" i="2" l="1"/>
  <c r="O3842" i="2" s="1"/>
  <c r="Q3842" i="2" l="1"/>
  <c r="R3842" i="2"/>
  <c r="T3842" i="2" s="1"/>
  <c r="U3842" i="2"/>
  <c r="P3842" i="2"/>
  <c r="V3842" i="2" l="1"/>
  <c r="F3843" i="2" s="1"/>
  <c r="S3842" i="2"/>
  <c r="G3843" i="2"/>
  <c r="J3843" i="2" l="1"/>
  <c r="M3843" i="2" s="1"/>
  <c r="H3843" i="2"/>
  <c r="K3843" i="2" s="1"/>
  <c r="N3843" i="2" s="1"/>
  <c r="O3843" i="2" s="1"/>
  <c r="I3843" i="2"/>
  <c r="Q3843" i="2" l="1"/>
  <c r="P3843" i="2"/>
  <c r="R3843" i="2"/>
  <c r="T3843" i="2" s="1"/>
  <c r="U3843" i="2"/>
  <c r="V3843" i="2" s="1"/>
  <c r="F3844" i="2" s="1"/>
  <c r="H3844" i="2" l="1"/>
  <c r="K3844" i="2" s="1"/>
  <c r="J3844" i="2"/>
  <c r="M3844" i="2" s="1"/>
  <c r="S3843" i="2"/>
  <c r="G3844" i="2"/>
  <c r="I3844" i="2" l="1"/>
  <c r="N3844" i="2"/>
  <c r="O3844" i="2" s="1"/>
  <c r="Q3844" i="2" l="1"/>
  <c r="P3844" i="2"/>
  <c r="R3844" i="2"/>
  <c r="T3844" i="2" s="1"/>
  <c r="U3844" i="2"/>
  <c r="V3844" i="2" l="1"/>
  <c r="F3845" i="2" s="1"/>
  <c r="S3844" i="2"/>
  <c r="G3845" i="2"/>
  <c r="I3845" i="2" l="1"/>
  <c r="J3845" i="2"/>
  <c r="M3845" i="2" s="1"/>
  <c r="H3845" i="2"/>
  <c r="K3845" i="2" s="1"/>
  <c r="N3845" i="2" s="1"/>
  <c r="O3845" i="2" s="1"/>
  <c r="R3845" i="2" l="1"/>
  <c r="T3845" i="2" s="1"/>
  <c r="P3845" i="2"/>
  <c r="Q3845" i="2"/>
  <c r="U3845" i="2"/>
  <c r="S3845" i="2" l="1"/>
  <c r="G3846" i="2"/>
  <c r="V3845" i="2"/>
  <c r="F3846" i="2" s="1"/>
  <c r="I3846" i="2" l="1"/>
  <c r="J3846" i="2"/>
  <c r="M3846" i="2" s="1"/>
  <c r="H3846" i="2"/>
  <c r="K3846" i="2" s="1"/>
  <c r="N3846" i="2" s="1"/>
  <c r="O3846" i="2" s="1"/>
  <c r="R3846" i="2" l="1"/>
  <c r="T3846" i="2" s="1"/>
  <c r="Q3846" i="2"/>
  <c r="P3846" i="2"/>
  <c r="U3846" i="2"/>
  <c r="V3846" i="2" s="1"/>
  <c r="F3847" i="2" s="1"/>
  <c r="J3847" i="2" l="1"/>
  <c r="M3847" i="2" s="1"/>
  <c r="H3847" i="2"/>
  <c r="K3847" i="2" s="1"/>
  <c r="N3847" i="2" s="1"/>
  <c r="O3847" i="2" s="1"/>
  <c r="S3846" i="2"/>
  <c r="G3847" i="2"/>
  <c r="R3847" i="2" l="1"/>
  <c r="T3847" i="2" s="1"/>
  <c r="Q3847" i="2"/>
  <c r="P3847" i="2"/>
  <c r="U3847" i="2"/>
  <c r="V3847" i="2" s="1"/>
  <c r="F3848" i="2" s="1"/>
  <c r="I3847" i="2"/>
  <c r="J3848" i="2" l="1"/>
  <c r="M3848" i="2" s="1"/>
  <c r="H3848" i="2"/>
  <c r="K3848" i="2" s="1"/>
  <c r="N3848" i="2" s="1"/>
  <c r="O3848" i="2" s="1"/>
  <c r="S3847" i="2"/>
  <c r="G3848" i="2"/>
  <c r="Q3848" i="2" l="1"/>
  <c r="P3848" i="2"/>
  <c r="U3848" i="2"/>
  <c r="R3848" i="2"/>
  <c r="T3848" i="2" s="1"/>
  <c r="I3848" i="2"/>
  <c r="V3848" i="2" l="1"/>
  <c r="F3849" i="2" s="1"/>
  <c r="S3848" i="2"/>
  <c r="G3849" i="2"/>
  <c r="J3849" i="2" l="1"/>
  <c r="M3849" i="2" s="1"/>
  <c r="I3849" i="2"/>
  <c r="H3849" i="2"/>
  <c r="K3849" i="2" s="1"/>
  <c r="N3849" i="2" s="1"/>
  <c r="O3849" i="2" s="1"/>
  <c r="R3849" i="2" l="1"/>
  <c r="T3849" i="2" s="1"/>
  <c r="U3849" i="2"/>
  <c r="Q3849" i="2"/>
  <c r="P3849" i="2"/>
  <c r="S3849" i="2" l="1"/>
  <c r="G3850" i="2"/>
  <c r="V3849" i="2"/>
  <c r="F3850" i="2" s="1"/>
  <c r="H3850" i="2" l="1"/>
  <c r="K3850" i="2" s="1"/>
  <c r="N3850" i="2" s="1"/>
  <c r="O3850" i="2" s="1"/>
  <c r="J3850" i="2"/>
  <c r="M3850" i="2" s="1"/>
  <c r="I3850" i="2"/>
  <c r="P3850" i="2" l="1"/>
  <c r="V3850" i="2" s="1"/>
  <c r="F3851" i="2" s="1"/>
  <c r="R3850" i="2"/>
  <c r="T3850" i="2" s="1"/>
  <c r="Q3850" i="2"/>
  <c r="U3850" i="2"/>
  <c r="J3851" i="2" l="1"/>
  <c r="M3851" i="2" s="1"/>
  <c r="H3851" i="2"/>
  <c r="K3851" i="2" s="1"/>
  <c r="N3851" i="2" s="1"/>
  <c r="O3851" i="2" s="1"/>
  <c r="S3850" i="2"/>
  <c r="G3851" i="2"/>
  <c r="P3851" i="2" l="1"/>
  <c r="R3851" i="2"/>
  <c r="T3851" i="2" s="1"/>
  <c r="Q3851" i="2"/>
  <c r="S3851" i="2" s="1"/>
  <c r="U3851" i="2"/>
  <c r="V3851" i="2" s="1"/>
  <c r="F3852" i="2" s="1"/>
  <c r="G3852" i="2"/>
  <c r="I3851" i="2"/>
  <c r="I3852" i="2" l="1"/>
  <c r="J3852" i="2"/>
  <c r="M3852" i="2" s="1"/>
  <c r="H3852" i="2"/>
  <c r="K3852" i="2" s="1"/>
  <c r="N3852" i="2" s="1"/>
  <c r="O3852" i="2" s="1"/>
  <c r="U3852" i="2" l="1"/>
  <c r="P3852" i="2"/>
  <c r="Q3852" i="2"/>
  <c r="R3852" i="2"/>
  <c r="T3852" i="2" s="1"/>
  <c r="S3852" i="2" l="1"/>
  <c r="G3853" i="2"/>
  <c r="V3852" i="2"/>
  <c r="F3853" i="2" s="1"/>
  <c r="I3853" i="2" l="1"/>
  <c r="J3853" i="2"/>
  <c r="M3853" i="2" s="1"/>
  <c r="H3853" i="2"/>
  <c r="K3853" i="2" s="1"/>
  <c r="N3853" i="2" s="1"/>
  <c r="O3853" i="2" s="1"/>
  <c r="P3853" i="2" l="1"/>
  <c r="R3853" i="2"/>
  <c r="T3853" i="2" s="1"/>
  <c r="Q3853" i="2"/>
  <c r="U3853" i="2"/>
  <c r="G3854" i="2" l="1"/>
  <c r="S3853" i="2"/>
  <c r="V3853" i="2"/>
  <c r="F3854" i="2" s="1"/>
  <c r="J3854" i="2" l="1"/>
  <c r="M3854" i="2" s="1"/>
  <c r="I3854" i="2"/>
  <c r="H3854" i="2"/>
  <c r="K3854" i="2" s="1"/>
  <c r="N3854" i="2" s="1"/>
  <c r="O3854" i="2" s="1"/>
  <c r="U3854" i="2" l="1"/>
  <c r="R3854" i="2"/>
  <c r="T3854" i="2" s="1"/>
  <c r="Q3854" i="2"/>
  <c r="P3854" i="2"/>
  <c r="V3854" i="2" s="1"/>
  <c r="F3855" i="2" s="1"/>
  <c r="J3855" i="2" l="1"/>
  <c r="M3855" i="2" s="1"/>
  <c r="H3855" i="2"/>
  <c r="K3855" i="2" s="1"/>
  <c r="N3855" i="2" s="1"/>
  <c r="O3855" i="2" s="1"/>
  <c r="S3854" i="2"/>
  <c r="G3855" i="2"/>
  <c r="Q3855" i="2" l="1"/>
  <c r="U3855" i="2"/>
  <c r="R3855" i="2"/>
  <c r="T3855" i="2" s="1"/>
  <c r="P3855" i="2"/>
  <c r="V3855" i="2" s="1"/>
  <c r="F3856" i="2" s="1"/>
  <c r="I3855" i="2"/>
  <c r="J3856" i="2" l="1"/>
  <c r="M3856" i="2" s="1"/>
  <c r="H3856" i="2"/>
  <c r="K3856" i="2" s="1"/>
  <c r="S3855" i="2"/>
  <c r="G3856" i="2"/>
  <c r="I3856" i="2" l="1"/>
  <c r="L3856" i="2" s="1"/>
  <c r="N3856" i="2" s="1"/>
  <c r="O3856" i="2" s="1"/>
  <c r="U3856" i="2" l="1"/>
  <c r="Q3856" i="2"/>
  <c r="R3856" i="2"/>
  <c r="T3856" i="2" s="1"/>
  <c r="P3856" i="2"/>
  <c r="V3856" i="2" s="1"/>
  <c r="F3857" i="2" s="1"/>
  <c r="J3857" i="2" l="1"/>
  <c r="M3857" i="2" s="1"/>
  <c r="H3857" i="2"/>
  <c r="K3857" i="2" s="1"/>
  <c r="S3856" i="2"/>
  <c r="G3857" i="2"/>
  <c r="I3857" i="2" l="1"/>
  <c r="L3857" i="2" s="1"/>
  <c r="N3857" i="2" s="1"/>
  <c r="O3857" i="2" s="1"/>
  <c r="P3857" i="2" l="1"/>
  <c r="U3857" i="2"/>
  <c r="R3857" i="2"/>
  <c r="T3857" i="2" s="1"/>
  <c r="Q3857" i="2"/>
  <c r="S3857" i="2" l="1"/>
  <c r="G3858" i="2"/>
  <c r="V3857" i="2"/>
  <c r="F3858" i="2" s="1"/>
  <c r="J3858" i="2" l="1"/>
  <c r="M3858" i="2" s="1"/>
  <c r="I3858" i="2"/>
  <c r="L3858" i="2" s="1"/>
  <c r="H3858" i="2"/>
  <c r="K3858" i="2" s="1"/>
  <c r="N3858" i="2" s="1"/>
  <c r="O3858" i="2" s="1"/>
  <c r="R3858" i="2" l="1"/>
  <c r="T3858" i="2" s="1"/>
  <c r="P3858" i="2"/>
  <c r="Q3858" i="2"/>
  <c r="U3858" i="2"/>
  <c r="S3858" i="2" l="1"/>
  <c r="G3859" i="2"/>
  <c r="V3858" i="2"/>
  <c r="F3859" i="2" s="1"/>
  <c r="J3859" i="2" l="1"/>
  <c r="M3859" i="2" s="1"/>
  <c r="H3859" i="2"/>
  <c r="K3859" i="2" s="1"/>
  <c r="I3859" i="2"/>
  <c r="L3859" i="2" s="1"/>
  <c r="N3859" i="2" l="1"/>
  <c r="O3859" i="2" s="1"/>
  <c r="U3859" i="2" l="1"/>
  <c r="Q3859" i="2"/>
  <c r="P3859" i="2"/>
  <c r="V3859" i="2" s="1"/>
  <c r="F3860" i="2" s="1"/>
  <c r="R3859" i="2"/>
  <c r="T3859" i="2" s="1"/>
  <c r="J3860" i="2" l="1"/>
  <c r="M3860" i="2" s="1"/>
  <c r="H3860" i="2"/>
  <c r="K3860" i="2" s="1"/>
  <c r="S3859" i="2"/>
  <c r="G3860" i="2"/>
  <c r="I3860" i="2" l="1"/>
  <c r="L3860" i="2" s="1"/>
  <c r="N3860" i="2" s="1"/>
  <c r="O3860" i="2" s="1"/>
  <c r="R3860" i="2" l="1"/>
  <c r="T3860" i="2" s="1"/>
  <c r="Q3860" i="2"/>
  <c r="U3860" i="2"/>
  <c r="P3860" i="2"/>
  <c r="V3860" i="2" s="1"/>
  <c r="F3861" i="2" s="1"/>
  <c r="J3861" i="2" l="1"/>
  <c r="M3861" i="2" s="1"/>
  <c r="H3861" i="2"/>
  <c r="K3861" i="2" s="1"/>
  <c r="S3860" i="2"/>
  <c r="G3861" i="2"/>
  <c r="I3861" i="2" l="1"/>
  <c r="L3861" i="2" s="1"/>
  <c r="N3861" i="2" s="1"/>
  <c r="O3861" i="2" s="1"/>
  <c r="O3862" i="2" l="1"/>
  <c r="R3861" i="2"/>
  <c r="T3861" i="2" s="1"/>
  <c r="Q3861" i="2"/>
  <c r="U3861" i="2"/>
  <c r="P3861" i="2"/>
  <c r="V3861" i="2" s="1"/>
  <c r="F3862" i="2" s="1"/>
  <c r="J3862" i="2" l="1"/>
  <c r="M3862" i="2" s="1"/>
  <c r="H3862" i="2"/>
  <c r="K3862" i="2" s="1"/>
  <c r="S3861" i="2"/>
  <c r="G3862" i="2"/>
  <c r="P3862" i="2"/>
  <c r="U3862" i="2"/>
  <c r="R3862" i="2"/>
  <c r="T3862" i="2" s="1"/>
  <c r="I3862" i="2" l="1"/>
  <c r="L3862" i="2" l="1"/>
  <c r="N3862" i="2" s="1"/>
  <c r="Q3862" i="2"/>
  <c r="S3862" i="2" l="1"/>
  <c r="V3862" i="2"/>
  <c r="F3863" i="2" s="1"/>
  <c r="G3863" i="2"/>
  <c r="J3863" i="2" l="1"/>
  <c r="M3863" i="2" s="1"/>
  <c r="H3863" i="2"/>
  <c r="K3863" i="2" s="1"/>
  <c r="I3863" i="2"/>
  <c r="L3863" i="2" s="1"/>
  <c r="N3863" i="2" l="1"/>
  <c r="O3863" i="2" s="1"/>
  <c r="U3863" i="2" l="1"/>
  <c r="P3863" i="2"/>
  <c r="R3863" i="2"/>
  <c r="T3863" i="2" s="1"/>
  <c r="Q3863" i="2"/>
  <c r="S3863" i="2" l="1"/>
  <c r="G3864" i="2"/>
  <c r="V3863" i="2"/>
  <c r="F3864" i="2" s="1"/>
  <c r="I3864" i="2" l="1"/>
  <c r="L3864" i="2" s="1"/>
  <c r="J3864" i="2"/>
  <c r="M3864" i="2" s="1"/>
  <c r="H3864" i="2"/>
  <c r="K3864" i="2" s="1"/>
  <c r="N3864" i="2" s="1"/>
  <c r="O3864" i="2" s="1"/>
  <c r="U3864" i="2" l="1"/>
  <c r="R3864" i="2"/>
  <c r="T3864" i="2" s="1"/>
  <c r="Q3864" i="2"/>
  <c r="P3864" i="2"/>
  <c r="V3864" i="2" s="1"/>
  <c r="F3865" i="2" s="1"/>
  <c r="J3865" i="2" l="1"/>
  <c r="M3865" i="2" s="1"/>
  <c r="H3865" i="2"/>
  <c r="K3865" i="2" s="1"/>
  <c r="N3865" i="2" s="1"/>
  <c r="O3865" i="2" s="1"/>
  <c r="S3864" i="2"/>
  <c r="G3865" i="2"/>
  <c r="I3865" i="2" s="1"/>
  <c r="R3865" i="2" l="1"/>
  <c r="T3865" i="2" s="1"/>
  <c r="P3865" i="2"/>
  <c r="U3865" i="2"/>
  <c r="Q3865" i="2"/>
  <c r="S3865" i="2" s="1"/>
  <c r="V3865" i="2" l="1"/>
  <c r="F3866" i="2" s="1"/>
  <c r="J3866" i="2" l="1"/>
  <c r="M3866" i="2" s="1"/>
  <c r="I3866" i="2"/>
  <c r="H3866" i="2"/>
  <c r="K3866" i="2" s="1"/>
  <c r="N3866" i="2" s="1"/>
  <c r="O3866" i="2" s="1"/>
  <c r="Q3866" i="2" l="1"/>
  <c r="P3866" i="2"/>
  <c r="U3866" i="2"/>
  <c r="R3866" i="2"/>
  <c r="T3866" i="2" s="1"/>
  <c r="V3866" i="2" l="1"/>
  <c r="F3867" i="2" s="1"/>
  <c r="S3866" i="2"/>
  <c r="G3867" i="2"/>
  <c r="I3867" i="2" l="1"/>
  <c r="J3867" i="2"/>
  <c r="M3867" i="2" s="1"/>
  <c r="H3867" i="2"/>
  <c r="K3867" i="2" s="1"/>
  <c r="N3867" i="2" s="1"/>
  <c r="O3867" i="2" s="1"/>
  <c r="Q3867" i="2" l="1"/>
  <c r="P3867" i="2"/>
  <c r="R3867" i="2"/>
  <c r="T3867" i="2" s="1"/>
  <c r="U3867" i="2"/>
  <c r="V3867" i="2" l="1"/>
  <c r="F3868" i="2" s="1"/>
  <c r="S3867" i="2"/>
  <c r="G3868" i="2"/>
  <c r="I3868" i="2" l="1"/>
  <c r="J3868" i="2"/>
  <c r="M3868" i="2" s="1"/>
  <c r="H3868" i="2"/>
  <c r="K3868" i="2" s="1"/>
  <c r="N3868" i="2" s="1"/>
  <c r="O3868" i="2" s="1"/>
  <c r="U3868" i="2" l="1"/>
  <c r="Q3868" i="2"/>
  <c r="R3868" i="2"/>
  <c r="T3868" i="2" s="1"/>
  <c r="P3868" i="2"/>
  <c r="V3868" i="2" s="1"/>
  <c r="F3869" i="2" s="1"/>
  <c r="J3869" i="2" l="1"/>
  <c r="M3869" i="2" s="1"/>
  <c r="H3869" i="2"/>
  <c r="K3869" i="2" s="1"/>
  <c r="N3869" i="2" s="1"/>
  <c r="O3869" i="2" s="1"/>
  <c r="S3868" i="2"/>
  <c r="G3869" i="2"/>
  <c r="I3869" i="2" s="1"/>
  <c r="R3869" i="2" l="1"/>
  <c r="T3869" i="2" s="1"/>
  <c r="P3869" i="2"/>
  <c r="U3869" i="2"/>
  <c r="Q3869" i="2"/>
  <c r="S3869" i="2" s="1"/>
  <c r="V3869" i="2" l="1"/>
  <c r="F3870" i="2" s="1"/>
  <c r="G3870" i="2"/>
  <c r="J3870" i="2" l="1"/>
  <c r="M3870" i="2" s="1"/>
  <c r="I3870" i="2"/>
  <c r="H3870" i="2"/>
  <c r="K3870" i="2" s="1"/>
  <c r="N3870" i="2" s="1"/>
  <c r="O3870" i="2" s="1"/>
  <c r="U3870" i="2" l="1"/>
  <c r="R3870" i="2"/>
  <c r="T3870" i="2" s="1"/>
  <c r="Q3870" i="2"/>
  <c r="P3870" i="2"/>
  <c r="V3870" i="2" s="1"/>
  <c r="F3871" i="2" s="1"/>
  <c r="J3871" i="2" l="1"/>
  <c r="M3871" i="2" s="1"/>
  <c r="H3871" i="2"/>
  <c r="K3871" i="2" s="1"/>
  <c r="N3871" i="2" s="1"/>
  <c r="O3871" i="2" s="1"/>
  <c r="S3870" i="2"/>
  <c r="G3871" i="2"/>
  <c r="I3871" i="2" l="1"/>
  <c r="U3871" i="2"/>
  <c r="P3871" i="2"/>
  <c r="Q3871" i="2"/>
  <c r="S3871" i="2" s="1"/>
  <c r="R3871" i="2"/>
  <c r="T3871" i="2" s="1"/>
  <c r="V3871" i="2" l="1"/>
  <c r="F3872" i="2" s="1"/>
  <c r="G3872" i="2"/>
  <c r="I3872" i="2" l="1"/>
  <c r="J3872" i="2"/>
  <c r="M3872" i="2" s="1"/>
  <c r="H3872" i="2"/>
  <c r="K3872" i="2" s="1"/>
  <c r="N3872" i="2" s="1"/>
  <c r="O3872" i="2" s="1"/>
  <c r="R3872" i="2" l="1"/>
  <c r="T3872" i="2" s="1"/>
  <c r="U3872" i="2"/>
  <c r="P3872" i="2"/>
  <c r="Q3872" i="2"/>
  <c r="S3872" i="2" l="1"/>
  <c r="G3873" i="2"/>
  <c r="V3872" i="2"/>
  <c r="F3873" i="2" s="1"/>
  <c r="J3873" i="2" l="1"/>
  <c r="M3873" i="2" s="1"/>
  <c r="H3873" i="2"/>
  <c r="K3873" i="2" s="1"/>
  <c r="N3873" i="2" s="1"/>
  <c r="O3873" i="2" s="1"/>
  <c r="I3873" i="2"/>
  <c r="U3873" i="2" l="1"/>
  <c r="Q3873" i="2"/>
  <c r="R3873" i="2"/>
  <c r="T3873" i="2" s="1"/>
  <c r="P3873" i="2"/>
  <c r="V3873" i="2" s="1"/>
  <c r="F3874" i="2" s="1"/>
  <c r="J3874" i="2" l="1"/>
  <c r="M3874" i="2" s="1"/>
  <c r="H3874" i="2"/>
  <c r="K3874" i="2" s="1"/>
  <c r="N3874" i="2" s="1"/>
  <c r="O3874" i="2" s="1"/>
  <c r="I3874" i="2"/>
  <c r="S3873" i="2"/>
  <c r="G3874" i="2"/>
  <c r="Q3874" i="2" l="1"/>
  <c r="U3874" i="2"/>
  <c r="P3874" i="2"/>
  <c r="V3874" i="2" s="1"/>
  <c r="F3875" i="2" s="1"/>
  <c r="R3874" i="2"/>
  <c r="T3874" i="2" s="1"/>
  <c r="J3875" i="2" l="1"/>
  <c r="M3875" i="2" s="1"/>
  <c r="H3875" i="2"/>
  <c r="K3875" i="2" s="1"/>
  <c r="N3875" i="2" s="1"/>
  <c r="O3875" i="2" s="1"/>
  <c r="S3874" i="2"/>
  <c r="G3875" i="2"/>
  <c r="I3875" i="2" l="1"/>
  <c r="U3875" i="2"/>
  <c r="R3875" i="2"/>
  <c r="T3875" i="2" s="1"/>
  <c r="O3876" i="2"/>
  <c r="P3875" i="2"/>
  <c r="Q3875" i="2"/>
  <c r="S3875" i="2" s="1"/>
  <c r="V3875" i="2" l="1"/>
  <c r="F3876" i="2" s="1"/>
  <c r="Q3876" i="2"/>
  <c r="U3876" i="2"/>
  <c r="R3876" i="2"/>
  <c r="T3876" i="2" s="1"/>
  <c r="G3876" i="2"/>
  <c r="G3877" i="2" s="1"/>
  <c r="J3876" i="2" l="1"/>
  <c r="M3876" i="2" s="1"/>
  <c r="H3876" i="2"/>
  <c r="I3876" i="2"/>
  <c r="K3876" i="2" l="1"/>
  <c r="N3876" i="2" s="1"/>
  <c r="P3876" i="2"/>
  <c r="S3876" i="2" l="1"/>
  <c r="V3876" i="2"/>
  <c r="F3877" i="2" s="1"/>
  <c r="I3877" i="2" l="1"/>
  <c r="H3877" i="2"/>
  <c r="K3877" i="2" s="1"/>
  <c r="J3877" i="2"/>
  <c r="M3877" i="2" s="1"/>
  <c r="N3877" i="2" l="1"/>
  <c r="O3877" i="2" s="1"/>
  <c r="R3877" i="2" l="1"/>
  <c r="T3877" i="2" s="1"/>
  <c r="Q3877" i="2"/>
  <c r="P3877" i="2"/>
  <c r="U3877" i="2"/>
  <c r="V3877" i="2" l="1"/>
  <c r="F3878" i="2" s="1"/>
  <c r="S3877" i="2"/>
  <c r="G3878" i="2"/>
  <c r="J3878" i="2" l="1"/>
  <c r="M3878" i="2" s="1"/>
  <c r="I3878" i="2"/>
  <c r="H3878" i="2"/>
  <c r="K3878" i="2" s="1"/>
  <c r="N3878" i="2" s="1"/>
  <c r="O3878" i="2" s="1"/>
  <c r="R3878" i="2" l="1"/>
  <c r="T3878" i="2" s="1"/>
  <c r="P3878" i="2"/>
  <c r="Q3878" i="2"/>
  <c r="U3878" i="2"/>
  <c r="S3878" i="2" l="1"/>
  <c r="G3879" i="2"/>
  <c r="V3878" i="2"/>
  <c r="F3879" i="2" s="1"/>
  <c r="J3879" i="2" l="1"/>
  <c r="M3879" i="2" s="1"/>
  <c r="I3879" i="2"/>
  <c r="H3879" i="2"/>
  <c r="K3879" i="2" s="1"/>
  <c r="N3879" i="2" s="1"/>
  <c r="O3879" i="2" s="1"/>
  <c r="P3879" i="2" l="1"/>
  <c r="R3879" i="2"/>
  <c r="T3879" i="2" s="1"/>
  <c r="U3879" i="2"/>
  <c r="Q3879" i="2"/>
  <c r="S3879" i="2" l="1"/>
  <c r="G3880" i="2"/>
  <c r="V3879" i="2"/>
  <c r="F3880" i="2" s="1"/>
  <c r="J3880" i="2" l="1"/>
  <c r="M3880" i="2" s="1"/>
  <c r="H3880" i="2"/>
  <c r="K3880" i="2" s="1"/>
  <c r="I3880" i="2"/>
  <c r="L3880" i="2" s="1"/>
  <c r="N3880" i="2" l="1"/>
  <c r="O3880" i="2" s="1"/>
  <c r="Q3880" i="2" l="1"/>
  <c r="R3880" i="2"/>
  <c r="T3880" i="2" s="1"/>
  <c r="P3880" i="2"/>
  <c r="U3880" i="2"/>
  <c r="V3880" i="2" s="1"/>
  <c r="F3881" i="2" s="1"/>
  <c r="J3881" i="2" l="1"/>
  <c r="M3881" i="2" s="1"/>
  <c r="H3881" i="2"/>
  <c r="K3881" i="2" s="1"/>
  <c r="S3880" i="2"/>
  <c r="G3881" i="2"/>
  <c r="I3881" i="2" l="1"/>
  <c r="L3881" i="2" s="1"/>
  <c r="N3881" i="2" s="1"/>
  <c r="O3881" i="2" s="1"/>
  <c r="U3881" i="2" l="1"/>
  <c r="R3881" i="2"/>
  <c r="T3881" i="2" s="1"/>
  <c r="P3881" i="2"/>
  <c r="Q3881" i="2"/>
  <c r="S3881" i="2" l="1"/>
  <c r="G3882" i="2"/>
  <c r="V3881" i="2"/>
  <c r="F3882" i="2" s="1"/>
  <c r="I3882" i="2" l="1"/>
  <c r="L3882" i="2" s="1"/>
  <c r="J3882" i="2"/>
  <c r="M3882" i="2" s="1"/>
  <c r="H3882" i="2"/>
  <c r="K3882" i="2" s="1"/>
  <c r="N3882" i="2" s="1"/>
  <c r="O3882" i="2" s="1"/>
  <c r="R3882" i="2" l="1"/>
  <c r="T3882" i="2" s="1"/>
  <c r="P3882" i="2"/>
  <c r="V3882" i="2" s="1"/>
  <c r="F3883" i="2" s="1"/>
  <c r="Q3882" i="2"/>
  <c r="U3882" i="2"/>
  <c r="S3882" i="2" l="1"/>
  <c r="G3883" i="2"/>
  <c r="J3883" i="2"/>
  <c r="M3883" i="2" s="1"/>
  <c r="H3883" i="2"/>
  <c r="K3883" i="2" s="1"/>
  <c r="I3883" i="2" l="1"/>
  <c r="L3883" i="2" s="1"/>
  <c r="N3883" i="2" s="1"/>
  <c r="O3883" i="2" s="1"/>
  <c r="U3883" i="2" l="1"/>
  <c r="P3883" i="2"/>
  <c r="V3883" i="2" s="1"/>
  <c r="F3884" i="2" s="1"/>
  <c r="R3883" i="2"/>
  <c r="T3883" i="2" s="1"/>
  <c r="Q3883" i="2"/>
  <c r="J3884" i="2" l="1"/>
  <c r="M3884" i="2" s="1"/>
  <c r="H3884" i="2"/>
  <c r="K3884" i="2" s="1"/>
  <c r="S3883" i="2"/>
  <c r="G3884" i="2"/>
  <c r="I3884" i="2" l="1"/>
  <c r="L3884" i="2" s="1"/>
  <c r="N3884" i="2" s="1"/>
  <c r="O3884" i="2" s="1"/>
  <c r="R3884" i="2" l="1"/>
  <c r="T3884" i="2" s="1"/>
  <c r="Q3884" i="2"/>
  <c r="U3884" i="2"/>
  <c r="P3884" i="2"/>
  <c r="V3884" i="2" l="1"/>
  <c r="F3885" i="2" s="1"/>
  <c r="S3884" i="2"/>
  <c r="G3885" i="2"/>
  <c r="J3885" i="2" l="1"/>
  <c r="M3885" i="2" s="1"/>
  <c r="I3885" i="2"/>
  <c r="L3885" i="2" s="1"/>
  <c r="H3885" i="2"/>
  <c r="K3885" i="2" s="1"/>
  <c r="N3885" i="2" l="1"/>
  <c r="O3885" i="2" s="1"/>
  <c r="R3885" i="2" l="1"/>
  <c r="T3885" i="2" s="1"/>
  <c r="P3885" i="2"/>
  <c r="Q3885" i="2"/>
  <c r="U3885" i="2"/>
  <c r="V3885" i="2" l="1"/>
  <c r="F3886" i="2" s="1"/>
  <c r="S3885" i="2"/>
  <c r="G3886" i="2"/>
  <c r="J3886" i="2" l="1"/>
  <c r="M3886" i="2" s="1"/>
  <c r="H3886" i="2"/>
  <c r="K3886" i="2" s="1"/>
  <c r="I3886" i="2"/>
  <c r="L3886" i="2" s="1"/>
  <c r="N3886" i="2" l="1"/>
  <c r="O3886" i="2" s="1"/>
  <c r="P3886" i="2" l="1"/>
  <c r="O3887" i="2"/>
  <c r="R3886" i="2"/>
  <c r="T3886" i="2" s="1"/>
  <c r="Q3886" i="2"/>
  <c r="U3886" i="2"/>
  <c r="S3886" i="2" l="1"/>
  <c r="G3887" i="2"/>
  <c r="U3887" i="2"/>
  <c r="P3887" i="2"/>
  <c r="R3887" i="2"/>
  <c r="T3887" i="2" s="1"/>
  <c r="V3886" i="2"/>
  <c r="F3887" i="2" s="1"/>
  <c r="J3887" i="2" l="1"/>
  <c r="M3887" i="2" s="1"/>
  <c r="I3887" i="2"/>
  <c r="H3887" i="2"/>
  <c r="K3887" i="2" s="1"/>
  <c r="L3887" i="2" l="1"/>
  <c r="N3887" i="2" s="1"/>
  <c r="Q3887" i="2"/>
  <c r="S3887" i="2" l="1"/>
  <c r="V3887" i="2"/>
  <c r="F3888" i="2" s="1"/>
  <c r="G3888" i="2"/>
  <c r="I3888" i="2" l="1"/>
  <c r="L3888" i="2" s="1"/>
  <c r="J3888" i="2"/>
  <c r="M3888" i="2" s="1"/>
  <c r="H3888" i="2"/>
  <c r="K3888" i="2" s="1"/>
  <c r="N3888" i="2" s="1"/>
  <c r="O3888" i="2" s="1"/>
  <c r="O3889" i="2" l="1"/>
  <c r="U3888" i="2"/>
  <c r="P3888" i="2"/>
  <c r="Q3888" i="2"/>
  <c r="R3888" i="2"/>
  <c r="T3888" i="2" s="1"/>
  <c r="S3888" i="2" l="1"/>
  <c r="G3889" i="2"/>
  <c r="V3888" i="2"/>
  <c r="F3889" i="2" s="1"/>
  <c r="P3889" i="2"/>
  <c r="Q3889" i="2"/>
  <c r="S3889" i="2" s="1"/>
  <c r="R3889" i="2"/>
  <c r="T3889" i="2" s="1"/>
  <c r="U3889" i="2"/>
  <c r="V3889" i="2" s="1"/>
  <c r="F3890" i="2" s="1"/>
  <c r="J3890" i="2" l="1"/>
  <c r="M3890" i="2" s="1"/>
  <c r="H3890" i="2"/>
  <c r="K3890" i="2" s="1"/>
  <c r="N3890" i="2" s="1"/>
  <c r="O3890" i="2" s="1"/>
  <c r="I3890" i="2"/>
  <c r="I3889" i="2"/>
  <c r="H3889" i="2"/>
  <c r="K3889" i="2" s="1"/>
  <c r="J3889" i="2"/>
  <c r="M3889" i="2" s="1"/>
  <c r="N3889" i="2" l="1"/>
  <c r="Q3890" i="2"/>
  <c r="P3890" i="2"/>
  <c r="R3890" i="2"/>
  <c r="T3890" i="2" s="1"/>
  <c r="U3890" i="2"/>
  <c r="V3890" i="2" s="1"/>
  <c r="F3891" i="2" s="1"/>
  <c r="J3891" i="2" l="1"/>
  <c r="M3891" i="2" s="1"/>
  <c r="H3891" i="2"/>
  <c r="K3891" i="2" s="1"/>
  <c r="N3891" i="2" s="1"/>
  <c r="O3891" i="2" s="1"/>
  <c r="G3891" i="2"/>
  <c r="S3890" i="2"/>
  <c r="Q3891" i="2" l="1"/>
  <c r="P3891" i="2"/>
  <c r="U3891" i="2"/>
  <c r="O3892" i="2"/>
  <c r="R3891" i="2"/>
  <c r="T3891" i="2" s="1"/>
  <c r="I3891" i="2"/>
  <c r="U3892" i="2" l="1"/>
  <c r="Q3892" i="2"/>
  <c r="R3892" i="2"/>
  <c r="T3892" i="2" s="1"/>
  <c r="V3891" i="2"/>
  <c r="F3892" i="2" s="1"/>
  <c r="S3891" i="2"/>
  <c r="G3892" i="2"/>
  <c r="G3893" i="2" s="1"/>
  <c r="J3892" i="2" l="1"/>
  <c r="M3892" i="2" s="1"/>
  <c r="I3892" i="2"/>
  <c r="H3892" i="2"/>
  <c r="K3892" i="2" l="1"/>
  <c r="N3892" i="2" s="1"/>
  <c r="P3892" i="2"/>
  <c r="V3892" i="2" l="1"/>
  <c r="F3893" i="2" s="1"/>
  <c r="S3892" i="2"/>
  <c r="J3893" i="2" l="1"/>
  <c r="M3893" i="2" s="1"/>
  <c r="I3893" i="2"/>
  <c r="L3893" i="2" s="1"/>
  <c r="H3893" i="2"/>
  <c r="K3893" i="2" s="1"/>
  <c r="N3893" i="2" s="1"/>
  <c r="O3893" i="2" s="1"/>
  <c r="O3894" i="2" l="1"/>
  <c r="U3893" i="2"/>
  <c r="R3893" i="2"/>
  <c r="T3893" i="2" s="1"/>
  <c r="Q3893" i="2"/>
  <c r="P3893" i="2"/>
  <c r="V3893" i="2" s="1"/>
  <c r="F3894" i="2" s="1"/>
  <c r="H3894" i="2" l="1"/>
  <c r="K3894" i="2" s="1"/>
  <c r="J3894" i="2"/>
  <c r="M3894" i="2" s="1"/>
  <c r="S3893" i="2"/>
  <c r="G3894" i="2"/>
  <c r="R3894" i="2"/>
  <c r="T3894" i="2" s="1"/>
  <c r="U3894" i="2"/>
  <c r="P3894" i="2"/>
  <c r="I3894" i="2" l="1"/>
  <c r="Q3894" i="2" s="1"/>
  <c r="S3894" i="2" s="1"/>
  <c r="G3895" i="2"/>
  <c r="N3894" i="2"/>
  <c r="V3894" i="2" l="1"/>
  <c r="F3895" i="2" s="1"/>
  <c r="J3895" i="2" l="1"/>
  <c r="M3895" i="2" s="1"/>
  <c r="H3895" i="2"/>
  <c r="K3895" i="2" s="1"/>
  <c r="N3895" i="2" s="1"/>
  <c r="O3895" i="2" s="1"/>
  <c r="I3895" i="2"/>
  <c r="R3895" i="2" l="1"/>
  <c r="T3895" i="2" s="1"/>
  <c r="O3896" i="2"/>
  <c r="P3895" i="2"/>
  <c r="Q3895" i="2"/>
  <c r="U3895" i="2"/>
  <c r="S3895" i="2" l="1"/>
  <c r="G3896" i="2"/>
  <c r="V3895" i="2"/>
  <c r="F3896" i="2" s="1"/>
  <c r="P3896" i="2"/>
  <c r="Q3896" i="2"/>
  <c r="R3896" i="2"/>
  <c r="T3896" i="2" s="1"/>
  <c r="U3896" i="2"/>
  <c r="V3896" i="2" s="1"/>
  <c r="F3897" i="2" s="1"/>
  <c r="J3897" i="2" l="1"/>
  <c r="M3897" i="2" s="1"/>
  <c r="H3897" i="2"/>
  <c r="K3897" i="2" s="1"/>
  <c r="N3897" i="2" s="1"/>
  <c r="O3897" i="2" s="1"/>
  <c r="G3897" i="2"/>
  <c r="S3896" i="2"/>
  <c r="J3896" i="2"/>
  <c r="M3896" i="2" s="1"/>
  <c r="I3896" i="2"/>
  <c r="H3896" i="2"/>
  <c r="K3896" i="2" s="1"/>
  <c r="N3896" i="2" l="1"/>
  <c r="R3897" i="2"/>
  <c r="T3897" i="2" s="1"/>
  <c r="U3897" i="2"/>
  <c r="Q3897" i="2"/>
  <c r="P3897" i="2"/>
  <c r="V3897" i="2" s="1"/>
  <c r="F3898" i="2" s="1"/>
  <c r="I3897" i="2"/>
  <c r="J3898" i="2" l="1"/>
  <c r="M3898" i="2" s="1"/>
  <c r="H3898" i="2"/>
  <c r="K3898" i="2" s="1"/>
  <c r="N3898" i="2" s="1"/>
  <c r="O3898" i="2" s="1"/>
  <c r="S3897" i="2"/>
  <c r="G3898" i="2"/>
  <c r="I3898" i="2" l="1"/>
  <c r="P3898" i="2"/>
  <c r="R3898" i="2"/>
  <c r="T3898" i="2" s="1"/>
  <c r="Q3898" i="2"/>
  <c r="S3898" i="2" s="1"/>
  <c r="U3898" i="2"/>
  <c r="V3898" i="2" l="1"/>
  <c r="F3899" i="2" s="1"/>
  <c r="G3899" i="2"/>
  <c r="I3899" i="2" l="1"/>
  <c r="J3899" i="2"/>
  <c r="M3899" i="2" s="1"/>
  <c r="H3899" i="2"/>
  <c r="K3899" i="2" s="1"/>
  <c r="N3899" i="2" s="1"/>
  <c r="O3899" i="2" s="1"/>
  <c r="U3899" i="2" l="1"/>
  <c r="P3899" i="2"/>
  <c r="R3899" i="2"/>
  <c r="T3899" i="2" s="1"/>
  <c r="Q3899" i="2"/>
  <c r="O3900" i="2"/>
  <c r="Q3900" i="2" l="1"/>
  <c r="R3900" i="2"/>
  <c r="T3900" i="2" s="1"/>
  <c r="U3900" i="2"/>
  <c r="S3899" i="2"/>
  <c r="G3900" i="2"/>
  <c r="G3901" i="2" s="1"/>
  <c r="V3899" i="2"/>
  <c r="F3900" i="2" s="1"/>
  <c r="I3900" i="2" l="1"/>
  <c r="J3900" i="2"/>
  <c r="M3900" i="2" s="1"/>
  <c r="H3900" i="2"/>
  <c r="K3900" i="2" l="1"/>
  <c r="N3900" i="2" s="1"/>
  <c r="P3900" i="2"/>
  <c r="V3900" i="2" l="1"/>
  <c r="F3901" i="2" s="1"/>
  <c r="S3900" i="2"/>
  <c r="J3901" i="2" l="1"/>
  <c r="M3901" i="2" s="1"/>
  <c r="I3901" i="2"/>
  <c r="H3901" i="2"/>
  <c r="K3901" i="2" s="1"/>
  <c r="N3901" i="2" s="1"/>
  <c r="O3901" i="2" s="1"/>
  <c r="R3901" i="2" l="1"/>
  <c r="T3901" i="2" s="1"/>
  <c r="O3902" i="2"/>
  <c r="Q3901" i="2"/>
  <c r="P3901" i="2"/>
  <c r="U3901" i="2"/>
  <c r="V3901" i="2" l="1"/>
  <c r="F3902" i="2" s="1"/>
  <c r="S3901" i="2"/>
  <c r="G3902" i="2"/>
  <c r="R3902" i="2"/>
  <c r="T3902" i="2" s="1"/>
  <c r="Q3902" i="2"/>
  <c r="P3902" i="2"/>
  <c r="U3902" i="2"/>
  <c r="V3902" i="2" s="1"/>
  <c r="F3903" i="2" s="1"/>
  <c r="J3903" i="2" l="1"/>
  <c r="M3903" i="2" s="1"/>
  <c r="H3903" i="2"/>
  <c r="K3903" i="2" s="1"/>
  <c r="N3903" i="2" s="1"/>
  <c r="O3903" i="2" s="1"/>
  <c r="S3902" i="2"/>
  <c r="G3903" i="2"/>
  <c r="J3902" i="2"/>
  <c r="M3902" i="2" s="1"/>
  <c r="H3902" i="2"/>
  <c r="K3902" i="2" s="1"/>
  <c r="N3902" i="2" s="1"/>
  <c r="I3902" i="2"/>
  <c r="P3903" i="2" l="1"/>
  <c r="U3903" i="2"/>
  <c r="R3903" i="2"/>
  <c r="T3903" i="2" s="1"/>
  <c r="Q3903" i="2"/>
  <c r="S3903" i="2" s="1"/>
  <c r="I3903" i="2"/>
  <c r="V3903" i="2" l="1"/>
  <c r="F3904" i="2" s="1"/>
  <c r="G3904" i="2"/>
  <c r="J3904" i="2" l="1"/>
  <c r="M3904" i="2" s="1"/>
  <c r="I3904" i="2"/>
  <c r="H3904" i="2"/>
  <c r="K3904" i="2" s="1"/>
  <c r="N3904" i="2" l="1"/>
  <c r="O3904" i="2" s="1"/>
  <c r="U3904" i="2" l="1"/>
  <c r="Q3904" i="2"/>
  <c r="R3904" i="2"/>
  <c r="T3904" i="2" s="1"/>
  <c r="P3904" i="2"/>
  <c r="V3904" i="2" s="1"/>
  <c r="F3905" i="2" s="1"/>
  <c r="J3905" i="2" l="1"/>
  <c r="M3905" i="2" s="1"/>
  <c r="H3905" i="2"/>
  <c r="K3905" i="2" s="1"/>
  <c r="S3904" i="2"/>
  <c r="G3905" i="2"/>
  <c r="I3905" i="2" l="1"/>
  <c r="L3905" i="2" s="1"/>
  <c r="N3905" i="2" s="1"/>
  <c r="O3905" i="2" s="1"/>
  <c r="P3905" i="2" l="1"/>
  <c r="U3905" i="2"/>
  <c r="R3905" i="2"/>
  <c r="T3905" i="2" s="1"/>
  <c r="Q3905" i="2"/>
  <c r="S3905" i="2" l="1"/>
  <c r="G3906" i="2"/>
  <c r="V3905" i="2"/>
  <c r="F3906" i="2" s="1"/>
  <c r="J3906" i="2" l="1"/>
  <c r="M3906" i="2" s="1"/>
  <c r="H3906" i="2"/>
  <c r="K3906" i="2" s="1"/>
  <c r="I3906" i="2"/>
  <c r="L3906" i="2" s="1"/>
  <c r="N3906" i="2" s="1"/>
  <c r="O3906" i="2" s="1"/>
  <c r="U3906" i="2" l="1"/>
  <c r="R3906" i="2"/>
  <c r="T3906" i="2" s="1"/>
  <c r="Q3906" i="2"/>
  <c r="P3906" i="2"/>
  <c r="V3906" i="2" s="1"/>
  <c r="F3907" i="2" s="1"/>
  <c r="J3907" i="2" l="1"/>
  <c r="M3907" i="2" s="1"/>
  <c r="H3907" i="2"/>
  <c r="K3907" i="2" s="1"/>
  <c r="S3906" i="2"/>
  <c r="G3907" i="2"/>
  <c r="I3907" i="2" l="1"/>
  <c r="L3907" i="2" s="1"/>
  <c r="N3907" i="2" s="1"/>
  <c r="O3907" i="2" s="1"/>
  <c r="R3907" i="2" l="1"/>
  <c r="T3907" i="2" s="1"/>
  <c r="Q3907" i="2"/>
  <c r="P3907" i="2"/>
  <c r="U3907" i="2"/>
  <c r="V3907" i="2" l="1"/>
  <c r="F3908" i="2" s="1"/>
  <c r="S3907" i="2"/>
  <c r="G3908" i="2"/>
  <c r="J3908" i="2" l="1"/>
  <c r="M3908" i="2" s="1"/>
  <c r="H3908" i="2"/>
  <c r="K3908" i="2" s="1"/>
  <c r="I3908" i="2"/>
  <c r="L3908" i="2" s="1"/>
  <c r="N3908" i="2" s="1"/>
  <c r="O3908" i="2" s="1"/>
  <c r="R3908" i="2" l="1"/>
  <c r="T3908" i="2" s="1"/>
  <c r="Q3908" i="2"/>
  <c r="U3908" i="2"/>
  <c r="P3908" i="2"/>
  <c r="V3908" i="2" s="1"/>
  <c r="F3909" i="2" s="1"/>
  <c r="J3909" i="2" l="1"/>
  <c r="M3909" i="2" s="1"/>
  <c r="H3909" i="2"/>
  <c r="K3909" i="2" s="1"/>
  <c r="S3908" i="2"/>
  <c r="G3909" i="2"/>
  <c r="I3909" i="2" l="1"/>
  <c r="L3909" i="2" s="1"/>
  <c r="N3909" i="2" s="1"/>
  <c r="O3909" i="2" s="1"/>
  <c r="R3909" i="2" l="1"/>
  <c r="T3909" i="2" s="1"/>
  <c r="U3909" i="2"/>
  <c r="Q3909" i="2"/>
  <c r="P3909" i="2"/>
  <c r="V3909" i="2" s="1"/>
  <c r="F3910" i="2" s="1"/>
  <c r="J3910" i="2" l="1"/>
  <c r="M3910" i="2" s="1"/>
  <c r="H3910" i="2"/>
  <c r="K3910" i="2" s="1"/>
  <c r="S3909" i="2"/>
  <c r="G3910" i="2"/>
  <c r="I3910" i="2" l="1"/>
  <c r="L3910" i="2" s="1"/>
  <c r="N3910" i="2" s="1"/>
  <c r="O3910" i="2" s="1"/>
  <c r="U3910" i="2" l="1"/>
  <c r="P3910" i="2"/>
  <c r="R3910" i="2"/>
  <c r="T3910" i="2" s="1"/>
  <c r="Q3910" i="2"/>
  <c r="S3910" i="2" l="1"/>
  <c r="G3911" i="2"/>
  <c r="V3910" i="2"/>
  <c r="F3911" i="2" s="1"/>
  <c r="I3911" i="2" l="1"/>
  <c r="L3911" i="2" s="1"/>
  <c r="J3911" i="2"/>
  <c r="M3911" i="2" s="1"/>
  <c r="H3911" i="2"/>
  <c r="K3911" i="2" s="1"/>
  <c r="N3911" i="2" l="1"/>
  <c r="O3911" i="2" s="1"/>
  <c r="U3911" i="2" l="1"/>
  <c r="R3911" i="2"/>
  <c r="T3911" i="2" s="1"/>
  <c r="P3911" i="2"/>
  <c r="Q3911" i="2"/>
  <c r="S3911" i="2" l="1"/>
  <c r="G3912" i="2"/>
  <c r="V3911" i="2"/>
  <c r="F3912" i="2" s="1"/>
  <c r="I3912" i="2" l="1"/>
  <c r="L3912" i="2" s="1"/>
  <c r="J3912" i="2"/>
  <c r="M3912" i="2" s="1"/>
  <c r="H3912" i="2"/>
  <c r="K3912" i="2" s="1"/>
  <c r="N3912" i="2" s="1"/>
  <c r="O3912" i="2" s="1"/>
  <c r="Q3912" i="2" l="1"/>
  <c r="R3912" i="2"/>
  <c r="T3912" i="2" s="1"/>
  <c r="P3912" i="2"/>
  <c r="U3912" i="2"/>
  <c r="V3912" i="2" s="1"/>
  <c r="F3913" i="2" s="1"/>
  <c r="H3913" i="2" l="1"/>
  <c r="K3913" i="2" s="1"/>
  <c r="J3913" i="2"/>
  <c r="M3913" i="2" s="1"/>
  <c r="N3913" i="2" s="1"/>
  <c r="O3913" i="2" s="1"/>
  <c r="S3912" i="2"/>
  <c r="G3913" i="2"/>
  <c r="I3913" i="2" s="1"/>
  <c r="P3913" i="2" l="1"/>
  <c r="Q3913" i="2"/>
  <c r="S3913" i="2" s="1"/>
  <c r="R3913" i="2"/>
  <c r="T3913" i="2" s="1"/>
  <c r="U3913" i="2"/>
  <c r="V3913" i="2" s="1"/>
  <c r="F3914" i="2" s="1"/>
  <c r="I3914" i="2" l="1"/>
  <c r="J3914" i="2"/>
  <c r="M3914" i="2" s="1"/>
  <c r="H3914" i="2"/>
  <c r="K3914" i="2" s="1"/>
  <c r="N3914" i="2" s="1"/>
  <c r="O3914" i="2" s="1"/>
  <c r="Q3914" i="2" l="1"/>
  <c r="P3914" i="2"/>
  <c r="R3914" i="2"/>
  <c r="T3914" i="2" s="1"/>
  <c r="U3914" i="2"/>
  <c r="V3914" i="2" s="1"/>
  <c r="F3915" i="2" s="1"/>
  <c r="J3915" i="2" l="1"/>
  <c r="M3915" i="2" s="1"/>
  <c r="H3915" i="2"/>
  <c r="K3915" i="2" s="1"/>
  <c r="N3915" i="2" s="1"/>
  <c r="O3915" i="2" s="1"/>
  <c r="S3914" i="2"/>
  <c r="G3915" i="2"/>
  <c r="P3915" i="2" l="1"/>
  <c r="R3915" i="2"/>
  <c r="T3915" i="2" s="1"/>
  <c r="U3915" i="2"/>
  <c r="Q3915" i="2"/>
  <c r="S3915" i="2" s="1"/>
  <c r="I3915" i="2"/>
  <c r="V3915" i="2" l="1"/>
  <c r="F3916" i="2" s="1"/>
  <c r="G3916" i="2"/>
  <c r="J3916" i="2" l="1"/>
  <c r="M3916" i="2" s="1"/>
  <c r="I3916" i="2"/>
  <c r="H3916" i="2"/>
  <c r="K3916" i="2" s="1"/>
  <c r="N3916" i="2" s="1"/>
  <c r="O3916" i="2" s="1"/>
  <c r="Q3916" i="2" l="1"/>
  <c r="R3916" i="2"/>
  <c r="T3916" i="2" s="1"/>
  <c r="P3916" i="2"/>
  <c r="U3916" i="2"/>
  <c r="V3916" i="2" s="1"/>
  <c r="F3917" i="2" s="1"/>
  <c r="J3917" i="2" l="1"/>
  <c r="M3917" i="2" s="1"/>
  <c r="H3917" i="2"/>
  <c r="K3917" i="2" s="1"/>
  <c r="N3917" i="2" s="1"/>
  <c r="O3917" i="2" s="1"/>
  <c r="S3916" i="2"/>
  <c r="G3917" i="2"/>
  <c r="P3917" i="2" l="1"/>
  <c r="R3917" i="2"/>
  <c r="T3917" i="2" s="1"/>
  <c r="Q3917" i="2"/>
  <c r="S3917" i="2" s="1"/>
  <c r="U3917" i="2"/>
  <c r="I3917" i="2"/>
  <c r="V3917" i="2" l="1"/>
  <c r="F3918" i="2" s="1"/>
  <c r="G3918" i="2"/>
  <c r="J3918" i="2" l="1"/>
  <c r="M3918" i="2" s="1"/>
  <c r="I3918" i="2"/>
  <c r="H3918" i="2"/>
  <c r="K3918" i="2" s="1"/>
  <c r="N3918" i="2" s="1"/>
  <c r="O3918" i="2" s="1"/>
  <c r="R3918" i="2" l="1"/>
  <c r="T3918" i="2" s="1"/>
  <c r="Q3918" i="2"/>
  <c r="P3918" i="2"/>
  <c r="U3918" i="2"/>
  <c r="V3918" i="2" s="1"/>
  <c r="F3919" i="2" s="1"/>
  <c r="J3919" i="2" l="1"/>
  <c r="M3919" i="2" s="1"/>
  <c r="H3919" i="2"/>
  <c r="K3919" i="2" s="1"/>
  <c r="N3919" i="2" s="1"/>
  <c r="O3919" i="2" s="1"/>
  <c r="S3918" i="2"/>
  <c r="G3919" i="2"/>
  <c r="R3919" i="2" l="1"/>
  <c r="T3919" i="2" s="1"/>
  <c r="Q3919" i="2"/>
  <c r="P3919" i="2"/>
  <c r="U3919" i="2"/>
  <c r="I3919" i="2"/>
  <c r="V3919" i="2" l="1"/>
  <c r="F3920" i="2" s="1"/>
  <c r="S3919" i="2"/>
  <c r="G3920" i="2"/>
  <c r="J3920" i="2" l="1"/>
  <c r="M3920" i="2" s="1"/>
  <c r="I3920" i="2"/>
  <c r="H3920" i="2"/>
  <c r="K3920" i="2" s="1"/>
  <c r="N3920" i="2" s="1"/>
  <c r="O3920" i="2" s="1"/>
  <c r="R3920" i="2" l="1"/>
  <c r="T3920" i="2" s="1"/>
  <c r="Q3920" i="2"/>
  <c r="U3920" i="2"/>
  <c r="P3920" i="2"/>
  <c r="V3920" i="2" s="1"/>
  <c r="F3921" i="2" s="1"/>
  <c r="H3921" i="2" l="1"/>
  <c r="K3921" i="2" s="1"/>
  <c r="J3921" i="2"/>
  <c r="M3921" i="2" s="1"/>
  <c r="S3920" i="2"/>
  <c r="G3921" i="2"/>
  <c r="I3921" i="2" l="1"/>
  <c r="N3921" i="2"/>
  <c r="O3921" i="2" s="1"/>
  <c r="R3921" i="2" l="1"/>
  <c r="T3921" i="2" s="1"/>
  <c r="Q3921" i="2"/>
  <c r="U3921" i="2"/>
  <c r="P3921" i="2"/>
  <c r="V3921" i="2" s="1"/>
  <c r="F3922" i="2" s="1"/>
  <c r="S3921" i="2" l="1"/>
  <c r="G3922" i="2"/>
  <c r="J3922" i="2"/>
  <c r="M3922" i="2" s="1"/>
  <c r="H3922" i="2"/>
  <c r="K3922" i="2" s="1"/>
  <c r="N3922" i="2" s="1"/>
  <c r="O3922" i="2" s="1"/>
  <c r="I3922" i="2"/>
  <c r="R3922" i="2" l="1"/>
  <c r="T3922" i="2" s="1"/>
  <c r="Q3922" i="2"/>
  <c r="S3922" i="2" s="1"/>
  <c r="P3922" i="2"/>
  <c r="U3922" i="2"/>
  <c r="G3923" i="2"/>
  <c r="V3922" i="2" l="1"/>
  <c r="F3923" i="2" s="1"/>
  <c r="I3923" i="2" l="1"/>
  <c r="J3923" i="2"/>
  <c r="M3923" i="2" s="1"/>
  <c r="H3923" i="2"/>
  <c r="K3923" i="2" s="1"/>
  <c r="N3923" i="2" s="1"/>
  <c r="O3923" i="2" s="1"/>
  <c r="P3923" i="2" l="1"/>
  <c r="R3923" i="2"/>
  <c r="T3923" i="2" s="1"/>
  <c r="Q3923" i="2"/>
  <c r="U3923" i="2"/>
  <c r="S3923" i="2" l="1"/>
  <c r="G3924" i="2"/>
  <c r="V3923" i="2"/>
  <c r="F3924" i="2" s="1"/>
  <c r="I3924" i="2" l="1"/>
  <c r="H3924" i="2"/>
  <c r="K3924" i="2" s="1"/>
  <c r="J3924" i="2"/>
  <c r="M3924" i="2" s="1"/>
  <c r="N3924" i="2" l="1"/>
  <c r="O3924" i="2" s="1"/>
  <c r="U3924" i="2" l="1"/>
  <c r="R3924" i="2"/>
  <c r="T3924" i="2" s="1"/>
  <c r="Q3924" i="2"/>
  <c r="P3924" i="2"/>
  <c r="V3924" i="2" s="1"/>
  <c r="F3925" i="2" s="1"/>
  <c r="H3925" i="2" l="1"/>
  <c r="K3925" i="2" s="1"/>
  <c r="J3925" i="2"/>
  <c r="M3925" i="2" s="1"/>
  <c r="S3924" i="2"/>
  <c r="G3925" i="2"/>
  <c r="I3925" i="2" l="1"/>
  <c r="N3925" i="2"/>
  <c r="O3925" i="2" s="1"/>
  <c r="Q3925" i="2" l="1"/>
  <c r="P3925" i="2"/>
  <c r="V3925" i="2" s="1"/>
  <c r="F3926" i="2" s="1"/>
  <c r="R3925" i="2"/>
  <c r="T3925" i="2" s="1"/>
  <c r="U3925" i="2"/>
  <c r="J3926" i="2" l="1"/>
  <c r="M3926" i="2" s="1"/>
  <c r="H3926" i="2"/>
  <c r="K3926" i="2" s="1"/>
  <c r="N3926" i="2" s="1"/>
  <c r="O3926" i="2" s="1"/>
  <c r="I3926" i="2"/>
  <c r="S3925" i="2"/>
  <c r="G3926" i="2"/>
  <c r="P3926" i="2" l="1"/>
  <c r="R3926" i="2"/>
  <c r="T3926" i="2" s="1"/>
  <c r="U3926" i="2"/>
  <c r="Q3926" i="2"/>
  <c r="S3926" i="2" s="1"/>
  <c r="V3926" i="2" l="1"/>
  <c r="F3927" i="2" s="1"/>
  <c r="G3927" i="2"/>
  <c r="J3927" i="2" l="1"/>
  <c r="M3927" i="2" s="1"/>
  <c r="I3927" i="2"/>
  <c r="H3927" i="2"/>
  <c r="K3927" i="2" s="1"/>
  <c r="N3927" i="2" s="1"/>
  <c r="O3927" i="2" s="1"/>
  <c r="Q3927" i="2" l="1"/>
  <c r="P3927" i="2"/>
  <c r="U3927" i="2"/>
  <c r="R3927" i="2"/>
  <c r="T3927" i="2" s="1"/>
  <c r="V3927" i="2" l="1"/>
  <c r="F3928" i="2" s="1"/>
  <c r="S3927" i="2"/>
  <c r="G3928" i="2"/>
  <c r="J3928" i="2" l="1"/>
  <c r="M3928" i="2" s="1"/>
  <c r="I3928" i="2"/>
  <c r="H3928" i="2"/>
  <c r="K3928" i="2" s="1"/>
  <c r="N3928" i="2" l="1"/>
  <c r="O3928" i="2" s="1"/>
  <c r="U3928" i="2" l="1"/>
  <c r="Q3928" i="2"/>
  <c r="R3928" i="2"/>
  <c r="T3928" i="2" s="1"/>
  <c r="P3928" i="2"/>
  <c r="V3928" i="2" s="1"/>
  <c r="F3929" i="2" s="1"/>
  <c r="J3929" i="2" l="1"/>
  <c r="M3929" i="2" s="1"/>
  <c r="H3929" i="2"/>
  <c r="K3929" i="2" s="1"/>
  <c r="S3928" i="2"/>
  <c r="G3929" i="2"/>
  <c r="I3929" i="2" l="1"/>
  <c r="L3929" i="2" s="1"/>
  <c r="N3929" i="2" s="1"/>
  <c r="O3929" i="2" s="1"/>
  <c r="Q3929" i="2" l="1"/>
  <c r="P3929" i="2"/>
  <c r="U3929" i="2"/>
  <c r="R3929" i="2"/>
  <c r="T3929" i="2" s="1"/>
  <c r="V3929" i="2" l="1"/>
  <c r="F3930" i="2" s="1"/>
  <c r="S3929" i="2"/>
  <c r="G3930" i="2"/>
  <c r="H3930" i="2" l="1"/>
  <c r="K3930" i="2" s="1"/>
  <c r="I3930" i="2"/>
  <c r="L3930" i="2" s="1"/>
  <c r="J3930" i="2"/>
  <c r="M3930" i="2" s="1"/>
  <c r="N3930" i="2" l="1"/>
  <c r="O3930" i="2" s="1"/>
  <c r="U3930" i="2" l="1"/>
  <c r="Q3930" i="2"/>
  <c r="P3930" i="2"/>
  <c r="V3930" i="2" s="1"/>
  <c r="F3931" i="2" s="1"/>
  <c r="R3930" i="2"/>
  <c r="T3930" i="2" s="1"/>
  <c r="O3931" i="2"/>
  <c r="U3931" i="2" l="1"/>
  <c r="R3931" i="2"/>
  <c r="T3931" i="2" s="1"/>
  <c r="P3931" i="2"/>
  <c r="J3931" i="2"/>
  <c r="M3931" i="2" s="1"/>
  <c r="H3931" i="2"/>
  <c r="K3931" i="2" s="1"/>
  <c r="S3930" i="2"/>
  <c r="G3931" i="2"/>
  <c r="I3931" i="2" l="1"/>
  <c r="L3931" i="2" l="1"/>
  <c r="N3931" i="2" s="1"/>
  <c r="Q3931" i="2"/>
  <c r="S3931" i="2" l="1"/>
  <c r="V3931" i="2"/>
  <c r="F3932" i="2" s="1"/>
  <c r="G3932" i="2"/>
  <c r="I3932" i="2" l="1"/>
  <c r="L3932" i="2" s="1"/>
  <c r="J3932" i="2"/>
  <c r="M3932" i="2" s="1"/>
  <c r="H3932" i="2"/>
  <c r="K3932" i="2" s="1"/>
  <c r="N3932" i="2" s="1"/>
  <c r="O3932" i="2" s="1"/>
  <c r="R3932" i="2" l="1"/>
  <c r="T3932" i="2" s="1"/>
  <c r="Q3932" i="2"/>
  <c r="U3932" i="2"/>
  <c r="O3933" i="2"/>
  <c r="P3932" i="2"/>
  <c r="V3932" i="2" s="1"/>
  <c r="F3933" i="2" s="1"/>
  <c r="J3933" i="2" l="1"/>
  <c r="M3933" i="2" s="1"/>
  <c r="H3933" i="2"/>
  <c r="K3933" i="2" s="1"/>
  <c r="R3933" i="2"/>
  <c r="T3933" i="2" s="1"/>
  <c r="Q3933" i="2"/>
  <c r="P3933" i="2"/>
  <c r="U3933" i="2"/>
  <c r="S3932" i="2"/>
  <c r="G3933" i="2"/>
  <c r="G3934" i="2" s="1"/>
  <c r="V3933" i="2" l="1"/>
  <c r="F3934" i="2" s="1"/>
  <c r="S3933" i="2"/>
  <c r="I3933" i="2"/>
  <c r="L3933" i="2" s="1"/>
  <c r="N3933" i="2" s="1"/>
  <c r="J3934" i="2" l="1"/>
  <c r="M3934" i="2" s="1"/>
  <c r="I3934" i="2"/>
  <c r="L3934" i="2" s="1"/>
  <c r="H3934" i="2"/>
  <c r="K3934" i="2" s="1"/>
  <c r="N3934" i="2" s="1"/>
  <c r="O3934" i="2" s="1"/>
  <c r="P3934" i="2" l="1"/>
  <c r="R3934" i="2"/>
  <c r="T3934" i="2" s="1"/>
  <c r="U3934" i="2"/>
  <c r="Q3934" i="2"/>
  <c r="S3934" i="2" l="1"/>
  <c r="G3935" i="2"/>
  <c r="V3934" i="2"/>
  <c r="F3935" i="2" s="1"/>
  <c r="I3935" i="2" l="1"/>
  <c r="L3935" i="2" s="1"/>
  <c r="J3935" i="2"/>
  <c r="M3935" i="2" s="1"/>
  <c r="H3935" i="2"/>
  <c r="K3935" i="2" s="1"/>
  <c r="N3935" i="2" s="1"/>
  <c r="O3935" i="2" s="1"/>
  <c r="U3935" i="2" l="1"/>
  <c r="P3935" i="2"/>
  <c r="R3935" i="2"/>
  <c r="T3935" i="2" s="1"/>
  <c r="Q3935" i="2"/>
  <c r="S3935" i="2" l="1"/>
  <c r="G3936" i="2"/>
  <c r="V3935" i="2"/>
  <c r="F3936" i="2" s="1"/>
  <c r="J3936" i="2" l="1"/>
  <c r="M3936" i="2" s="1"/>
  <c r="H3936" i="2"/>
  <c r="K3936" i="2" s="1"/>
  <c r="N3936" i="2" s="1"/>
  <c r="O3936" i="2" s="1"/>
  <c r="I3936" i="2"/>
  <c r="U3936" i="2" l="1"/>
  <c r="R3936" i="2"/>
  <c r="T3936" i="2" s="1"/>
  <c r="P3936" i="2"/>
  <c r="Q3936" i="2"/>
  <c r="S3936" i="2" l="1"/>
  <c r="G3937" i="2"/>
  <c r="V3936" i="2"/>
  <c r="F3937" i="2" s="1"/>
  <c r="J3937" i="2" l="1"/>
  <c r="M3937" i="2" s="1"/>
  <c r="I3937" i="2"/>
  <c r="H3937" i="2"/>
  <c r="K3937" i="2" s="1"/>
  <c r="N3937" i="2" s="1"/>
  <c r="O3937" i="2" s="1"/>
  <c r="R3937" i="2" l="1"/>
  <c r="T3937" i="2" s="1"/>
  <c r="U3937" i="2"/>
  <c r="Q3937" i="2"/>
  <c r="P3937" i="2"/>
  <c r="V3937" i="2" s="1"/>
  <c r="F3938" i="2" s="1"/>
  <c r="J3938" i="2" l="1"/>
  <c r="M3938" i="2" s="1"/>
  <c r="I3938" i="2"/>
  <c r="H3938" i="2"/>
  <c r="K3938" i="2" s="1"/>
  <c r="N3938" i="2" s="1"/>
  <c r="O3938" i="2" s="1"/>
  <c r="S3937" i="2"/>
  <c r="P3938" i="2" l="1"/>
  <c r="U3938" i="2"/>
  <c r="Q3938" i="2"/>
  <c r="R3938" i="2"/>
  <c r="T3938" i="2" s="1"/>
  <c r="S3938" i="2" l="1"/>
  <c r="G3939" i="2"/>
  <c r="V3938" i="2"/>
  <c r="F3939" i="2" s="1"/>
  <c r="J3939" i="2" l="1"/>
  <c r="M3939" i="2" s="1"/>
  <c r="H3939" i="2"/>
  <c r="K3939" i="2" s="1"/>
  <c r="N3939" i="2" s="1"/>
  <c r="O3939" i="2" s="1"/>
  <c r="I3939" i="2"/>
  <c r="U3939" i="2" l="1"/>
  <c r="R3939" i="2"/>
  <c r="T3939" i="2" s="1"/>
  <c r="P3939" i="2"/>
  <c r="Q3939" i="2"/>
  <c r="S3939" i="2" l="1"/>
  <c r="G3940" i="2"/>
  <c r="V3939" i="2"/>
  <c r="F3940" i="2" s="1"/>
  <c r="I3940" i="2" l="1"/>
  <c r="H3940" i="2"/>
  <c r="K3940" i="2" s="1"/>
  <c r="J3940" i="2"/>
  <c r="M3940" i="2" s="1"/>
  <c r="N3940" i="2" l="1"/>
  <c r="O3940" i="2" s="1"/>
  <c r="Q3940" i="2" l="1"/>
  <c r="R3940" i="2"/>
  <c r="T3940" i="2" s="1"/>
  <c r="U3940" i="2"/>
  <c r="P3940" i="2"/>
  <c r="V3940" i="2" l="1"/>
  <c r="F3941" i="2" s="1"/>
  <c r="S3940" i="2"/>
  <c r="G3941" i="2"/>
  <c r="J3941" i="2" l="1"/>
  <c r="M3941" i="2" s="1"/>
  <c r="I3941" i="2"/>
  <c r="H3941" i="2"/>
  <c r="K3941" i="2" s="1"/>
  <c r="N3941" i="2" s="1"/>
  <c r="O3941" i="2" s="1"/>
  <c r="R3941" i="2" l="1"/>
  <c r="T3941" i="2" s="1"/>
  <c r="Q3941" i="2"/>
  <c r="U3941" i="2"/>
  <c r="P3941" i="2"/>
  <c r="S3941" i="2" l="1"/>
  <c r="G3942" i="2"/>
  <c r="V3941" i="2"/>
  <c r="F3942" i="2" s="1"/>
  <c r="J3942" i="2" l="1"/>
  <c r="M3942" i="2" s="1"/>
  <c r="H3942" i="2"/>
  <c r="K3942" i="2" s="1"/>
  <c r="N3942" i="2" s="1"/>
  <c r="O3942" i="2" s="1"/>
  <c r="I3942" i="2"/>
  <c r="U3942" i="2" l="1"/>
  <c r="R3942" i="2"/>
  <c r="T3942" i="2" s="1"/>
  <c r="Q3942" i="2"/>
  <c r="P3942" i="2"/>
  <c r="V3942" i="2" l="1"/>
  <c r="F3943" i="2" s="1"/>
  <c r="S3942" i="2"/>
  <c r="G3943" i="2"/>
  <c r="J3943" i="2" l="1"/>
  <c r="M3943" i="2" s="1"/>
  <c r="H3943" i="2"/>
  <c r="K3943" i="2" s="1"/>
  <c r="N3943" i="2" s="1"/>
  <c r="O3943" i="2" s="1"/>
  <c r="I3943" i="2"/>
  <c r="U3943" i="2" l="1"/>
  <c r="R3943" i="2"/>
  <c r="T3943" i="2" s="1"/>
  <c r="Q3943" i="2"/>
  <c r="P3943" i="2"/>
  <c r="V3943" i="2" s="1"/>
  <c r="F3944" i="2" s="1"/>
  <c r="J3944" i="2" l="1"/>
  <c r="M3944" i="2" s="1"/>
  <c r="H3944" i="2"/>
  <c r="K3944" i="2" s="1"/>
  <c r="N3944" i="2" s="1"/>
  <c r="O3944" i="2" s="1"/>
  <c r="S3943" i="2"/>
  <c r="G3944" i="2"/>
  <c r="I3944" i="2" l="1"/>
  <c r="R3944" i="2"/>
  <c r="T3944" i="2" s="1"/>
  <c r="Q3944" i="2"/>
  <c r="S3944" i="2" s="1"/>
  <c r="U3944" i="2"/>
  <c r="O3945" i="2"/>
  <c r="P3944" i="2"/>
  <c r="V3944" i="2" s="1"/>
  <c r="F3945" i="2" s="1"/>
  <c r="Q3945" i="2" l="1"/>
  <c r="R3945" i="2"/>
  <c r="T3945" i="2" s="1"/>
  <c r="U3945" i="2"/>
  <c r="J3945" i="2"/>
  <c r="M3945" i="2" s="1"/>
  <c r="H3945" i="2"/>
  <c r="K3945" i="2" s="1"/>
  <c r="G3945" i="2"/>
  <c r="G3946" i="2" s="1"/>
  <c r="N3945" i="2" l="1"/>
  <c r="I3945" i="2"/>
  <c r="P3945" i="2"/>
  <c r="V3945" i="2" s="1"/>
  <c r="F3946" i="2" s="1"/>
  <c r="S3945" i="2"/>
  <c r="J3946" i="2" l="1"/>
  <c r="M3946" i="2" s="1"/>
  <c r="I3946" i="2"/>
  <c r="H3946" i="2"/>
  <c r="K3946" i="2" s="1"/>
  <c r="N3946" i="2" s="1"/>
  <c r="O3946" i="2" s="1"/>
  <c r="P3946" i="2" l="1"/>
  <c r="Q3946" i="2"/>
  <c r="U3946" i="2"/>
  <c r="R3946" i="2"/>
  <c r="T3946" i="2" s="1"/>
  <c r="S3946" i="2" l="1"/>
  <c r="G3947" i="2"/>
  <c r="V3946" i="2"/>
  <c r="F3947" i="2" s="1"/>
  <c r="I3947" i="2" l="1"/>
  <c r="J3947" i="2"/>
  <c r="M3947" i="2" s="1"/>
  <c r="H3947" i="2"/>
  <c r="K3947" i="2" s="1"/>
  <c r="N3947" i="2" l="1"/>
  <c r="O3947" i="2" s="1"/>
  <c r="Q3947" i="2" l="1"/>
  <c r="U3947" i="2"/>
  <c r="P3947" i="2"/>
  <c r="V3947" i="2" s="1"/>
  <c r="F3948" i="2" s="1"/>
  <c r="R3947" i="2"/>
  <c r="T3947" i="2" s="1"/>
  <c r="J3948" i="2" l="1"/>
  <c r="M3948" i="2" s="1"/>
  <c r="H3948" i="2"/>
  <c r="K3948" i="2" s="1"/>
  <c r="N3948" i="2" s="1"/>
  <c r="O3948" i="2" s="1"/>
  <c r="S3947" i="2"/>
  <c r="G3948" i="2"/>
  <c r="I3948" i="2" s="1"/>
  <c r="U3948" i="2" l="1"/>
  <c r="Q3948" i="2"/>
  <c r="R3948" i="2"/>
  <c r="T3948" i="2" s="1"/>
  <c r="P3948" i="2"/>
  <c r="V3948" i="2" s="1"/>
  <c r="F3949" i="2" s="1"/>
  <c r="G3949" i="2"/>
  <c r="J3949" i="2" l="1"/>
  <c r="M3949" i="2" s="1"/>
  <c r="H3949" i="2"/>
  <c r="K3949" i="2" s="1"/>
  <c r="I3949" i="2"/>
  <c r="L3949" i="2" s="1"/>
  <c r="N3949" i="2" s="1"/>
  <c r="O3949" i="2" s="1"/>
  <c r="S3948" i="2"/>
  <c r="R3949" i="2" l="1"/>
  <c r="T3949" i="2" s="1"/>
  <c r="U3949" i="2"/>
  <c r="O3950" i="2"/>
  <c r="Q3949" i="2"/>
  <c r="P3949" i="2"/>
  <c r="V3949" i="2" s="1"/>
  <c r="F3950" i="2" s="1"/>
  <c r="S3949" i="2" l="1"/>
  <c r="G3950" i="2"/>
  <c r="R3950" i="2"/>
  <c r="T3950" i="2" s="1"/>
  <c r="U3950" i="2"/>
  <c r="P3950" i="2"/>
  <c r="I3950" i="2"/>
  <c r="Q3950" i="2" s="1"/>
  <c r="S3950" i="2" s="1"/>
  <c r="H3950" i="2"/>
  <c r="K3950" i="2" s="1"/>
  <c r="N3950" i="2" s="1"/>
  <c r="J3950" i="2"/>
  <c r="M3950" i="2" s="1"/>
  <c r="V3950" i="2" l="1"/>
  <c r="F3951" i="2" s="1"/>
  <c r="G3951" i="2"/>
  <c r="I3951" i="2" l="1"/>
  <c r="J3951" i="2"/>
  <c r="M3951" i="2" s="1"/>
  <c r="H3951" i="2"/>
  <c r="K3951" i="2" s="1"/>
  <c r="N3951" i="2" l="1"/>
  <c r="O3951" i="2" s="1"/>
  <c r="Q3951" i="2" l="1"/>
  <c r="O3952" i="2"/>
  <c r="U3951" i="2"/>
  <c r="R3951" i="2"/>
  <c r="T3951" i="2" s="1"/>
  <c r="P3951" i="2"/>
  <c r="V3951" i="2" l="1"/>
  <c r="F3952" i="2" s="1"/>
  <c r="S3951" i="2"/>
  <c r="G3952" i="2"/>
  <c r="R3952" i="2"/>
  <c r="T3952" i="2" s="1"/>
  <c r="Q3952" i="2"/>
  <c r="U3952" i="2"/>
  <c r="G3953" i="2" l="1"/>
  <c r="J3952" i="2"/>
  <c r="M3952" i="2" s="1"/>
  <c r="I3952" i="2"/>
  <c r="L3952" i="2" s="1"/>
  <c r="H3952" i="2"/>
  <c r="K3952" i="2" l="1"/>
  <c r="N3952" i="2" s="1"/>
  <c r="P3952" i="2"/>
  <c r="S3952" i="2" l="1"/>
  <c r="V3952" i="2"/>
  <c r="F3953" i="2" s="1"/>
  <c r="I3953" i="2" l="1"/>
  <c r="L3953" i="2" s="1"/>
  <c r="J3953" i="2"/>
  <c r="M3953" i="2" s="1"/>
  <c r="H3953" i="2"/>
  <c r="K3953" i="2" s="1"/>
  <c r="N3953" i="2" s="1"/>
  <c r="O3953" i="2" s="1"/>
  <c r="Q3953" i="2" l="1"/>
  <c r="P3953" i="2"/>
  <c r="R3953" i="2"/>
  <c r="T3953" i="2" s="1"/>
  <c r="U3953" i="2"/>
  <c r="V3953" i="2" s="1"/>
  <c r="F3954" i="2" s="1"/>
  <c r="H3954" i="2" l="1"/>
  <c r="K3954" i="2" s="1"/>
  <c r="J3954" i="2"/>
  <c r="M3954" i="2" s="1"/>
  <c r="S3953" i="2"/>
  <c r="G3954" i="2"/>
  <c r="I3954" i="2" l="1"/>
  <c r="L3954" i="2" s="1"/>
  <c r="N3954" i="2" s="1"/>
  <c r="O3954" i="2" s="1"/>
  <c r="R3954" i="2" l="1"/>
  <c r="T3954" i="2" s="1"/>
  <c r="P3954" i="2"/>
  <c r="U3954" i="2"/>
  <c r="Q3954" i="2"/>
  <c r="S3954" i="2" l="1"/>
  <c r="G3955" i="2"/>
  <c r="V3954" i="2"/>
  <c r="F3955" i="2" s="1"/>
  <c r="I3955" i="2" l="1"/>
  <c r="L3955" i="2" s="1"/>
  <c r="J3955" i="2"/>
  <c r="M3955" i="2" s="1"/>
  <c r="H3955" i="2"/>
  <c r="K3955" i="2" s="1"/>
  <c r="N3955" i="2" s="1"/>
  <c r="O3955" i="2" s="1"/>
  <c r="Q3955" i="2" l="1"/>
  <c r="R3955" i="2"/>
  <c r="T3955" i="2" s="1"/>
  <c r="P3955" i="2"/>
  <c r="U3955" i="2"/>
  <c r="V3955" i="2" s="1"/>
  <c r="F3956" i="2" s="1"/>
  <c r="J3956" i="2" l="1"/>
  <c r="M3956" i="2" s="1"/>
  <c r="H3956" i="2"/>
  <c r="K3956" i="2" s="1"/>
  <c r="S3955" i="2"/>
  <c r="G3956" i="2"/>
  <c r="I3956" i="2" l="1"/>
  <c r="L3956" i="2" s="1"/>
  <c r="N3956" i="2" s="1"/>
  <c r="O3956" i="2" s="1"/>
  <c r="R3956" i="2" l="1"/>
  <c r="T3956" i="2" s="1"/>
  <c r="Q3956" i="2"/>
  <c r="U3956" i="2"/>
  <c r="P3956" i="2"/>
  <c r="V3956" i="2" s="1"/>
  <c r="F3957" i="2" s="1"/>
  <c r="J3957" i="2" l="1"/>
  <c r="M3957" i="2" s="1"/>
  <c r="H3957" i="2"/>
  <c r="K3957" i="2" s="1"/>
  <c r="S3956" i="2"/>
  <c r="G3957" i="2"/>
  <c r="I3957" i="2" l="1"/>
  <c r="L3957" i="2" s="1"/>
  <c r="N3957" i="2" s="1"/>
  <c r="O3957" i="2" s="1"/>
  <c r="R3957" i="2" l="1"/>
  <c r="T3957" i="2" s="1"/>
  <c r="U3957" i="2"/>
  <c r="Q3957" i="2"/>
  <c r="P3957" i="2"/>
  <c r="V3957" i="2" s="1"/>
  <c r="F3958" i="2" s="1"/>
  <c r="J3958" i="2" l="1"/>
  <c r="M3958" i="2" s="1"/>
  <c r="H3958" i="2"/>
  <c r="K3958" i="2" s="1"/>
  <c r="S3957" i="2"/>
  <c r="G3958" i="2"/>
  <c r="I3958" i="2" l="1"/>
  <c r="L3958" i="2" s="1"/>
  <c r="N3958" i="2" s="1"/>
  <c r="O3958" i="2" s="1"/>
  <c r="Q3958" i="2" l="1"/>
  <c r="P3958" i="2"/>
  <c r="U3958" i="2"/>
  <c r="R3958" i="2"/>
  <c r="T3958" i="2" s="1"/>
  <c r="V3958" i="2" l="1"/>
  <c r="F3959" i="2" s="1"/>
  <c r="S3958" i="2"/>
  <c r="G3959" i="2"/>
  <c r="H3959" i="2" l="1"/>
  <c r="K3959" i="2" s="1"/>
  <c r="I3959" i="2"/>
  <c r="L3959" i="2" s="1"/>
  <c r="J3959" i="2"/>
  <c r="M3959" i="2" s="1"/>
  <c r="N3959" i="2" l="1"/>
  <c r="O3959" i="2" s="1"/>
  <c r="U3959" i="2" l="1"/>
  <c r="P3959" i="2"/>
  <c r="R3959" i="2"/>
  <c r="T3959" i="2" s="1"/>
  <c r="Q3959" i="2"/>
  <c r="S3959" i="2" l="1"/>
  <c r="G3960" i="2"/>
  <c r="V3959" i="2"/>
  <c r="F3960" i="2" s="1"/>
  <c r="H3960" i="2" l="1"/>
  <c r="K3960" i="2" s="1"/>
  <c r="J3960" i="2"/>
  <c r="M3960" i="2" s="1"/>
  <c r="I3960" i="2"/>
  <c r="L3960" i="2" s="1"/>
  <c r="N3960" i="2" s="1"/>
  <c r="O3960" i="2" s="1"/>
  <c r="R3960" i="2" l="1"/>
  <c r="T3960" i="2" s="1"/>
  <c r="P3960" i="2"/>
  <c r="Q3960" i="2"/>
  <c r="U3960" i="2"/>
  <c r="V3960" i="2" s="1"/>
  <c r="F3961" i="2" s="1"/>
  <c r="H3961" i="2" l="1"/>
  <c r="K3961" i="2" s="1"/>
  <c r="J3961" i="2"/>
  <c r="M3961" i="2" s="1"/>
  <c r="S3960" i="2"/>
  <c r="G3961" i="2"/>
  <c r="I3961" i="2" s="1"/>
  <c r="L3961" i="2" s="1"/>
  <c r="N3961" i="2" l="1"/>
  <c r="O3961" i="2" s="1"/>
  <c r="Q3961" i="2" l="1"/>
  <c r="P3961" i="2"/>
  <c r="R3961" i="2"/>
  <c r="T3961" i="2" s="1"/>
  <c r="U3961" i="2"/>
  <c r="V3961" i="2" s="1"/>
  <c r="F3962" i="2" s="1"/>
  <c r="J3962" i="2" l="1"/>
  <c r="M3962" i="2" s="1"/>
  <c r="I3962" i="2"/>
  <c r="H3962" i="2"/>
  <c r="K3962" i="2" s="1"/>
  <c r="N3962" i="2" s="1"/>
  <c r="O3962" i="2" s="1"/>
  <c r="S3961" i="2"/>
  <c r="U3962" i="2" l="1"/>
  <c r="R3962" i="2"/>
  <c r="T3962" i="2" s="1"/>
  <c r="P3962" i="2"/>
  <c r="Q3962" i="2"/>
  <c r="S3962" i="2" l="1"/>
  <c r="G3963" i="2"/>
  <c r="V3962" i="2"/>
  <c r="F3963" i="2" s="1"/>
  <c r="J3963" i="2" l="1"/>
  <c r="M3963" i="2" s="1"/>
  <c r="H3963" i="2"/>
  <c r="K3963" i="2" s="1"/>
  <c r="N3963" i="2" s="1"/>
  <c r="O3963" i="2" s="1"/>
  <c r="I3963" i="2"/>
  <c r="Q3963" i="2" l="1"/>
  <c r="P3963" i="2"/>
  <c r="R3963" i="2"/>
  <c r="T3963" i="2" s="1"/>
  <c r="U3963" i="2"/>
  <c r="V3963" i="2" l="1"/>
  <c r="F3964" i="2" s="1"/>
  <c r="S3963" i="2"/>
  <c r="G3964" i="2"/>
  <c r="J3964" i="2" l="1"/>
  <c r="M3964" i="2" s="1"/>
  <c r="I3964" i="2"/>
  <c r="H3964" i="2"/>
  <c r="K3964" i="2" s="1"/>
  <c r="N3964" i="2" s="1"/>
  <c r="O3964" i="2" s="1"/>
  <c r="P3964" i="2" l="1"/>
  <c r="Q3964" i="2"/>
  <c r="R3964" i="2"/>
  <c r="T3964" i="2" s="1"/>
  <c r="U3964" i="2"/>
  <c r="S3964" i="2" l="1"/>
  <c r="G3965" i="2"/>
  <c r="V3964" i="2"/>
  <c r="F3965" i="2" s="1"/>
  <c r="J3965" i="2" l="1"/>
  <c r="M3965" i="2" s="1"/>
  <c r="H3965" i="2"/>
  <c r="K3965" i="2" s="1"/>
  <c r="N3965" i="2" s="1"/>
  <c r="O3965" i="2" s="1"/>
  <c r="I3965" i="2"/>
  <c r="R3965" i="2" l="1"/>
  <c r="T3965" i="2" s="1"/>
  <c r="P3965" i="2"/>
  <c r="Q3965" i="2"/>
  <c r="U3965" i="2"/>
  <c r="V3965" i="2" s="1"/>
  <c r="F3966" i="2" s="1"/>
  <c r="J3966" i="2" l="1"/>
  <c r="M3966" i="2" s="1"/>
  <c r="H3966" i="2"/>
  <c r="K3966" i="2" s="1"/>
  <c r="N3966" i="2" s="1"/>
  <c r="O3966" i="2" s="1"/>
  <c r="S3965" i="2"/>
  <c r="G3966" i="2"/>
  <c r="P3966" i="2" l="1"/>
  <c r="R3966" i="2"/>
  <c r="T3966" i="2" s="1"/>
  <c r="Q3966" i="2"/>
  <c r="S3966" i="2" s="1"/>
  <c r="U3966" i="2"/>
  <c r="I3966" i="2"/>
  <c r="V3966" i="2" l="1"/>
  <c r="F3967" i="2" s="1"/>
  <c r="G3967" i="2"/>
  <c r="I3967" i="2" l="1"/>
  <c r="J3967" i="2"/>
  <c r="M3967" i="2" s="1"/>
  <c r="H3967" i="2"/>
  <c r="K3967" i="2" s="1"/>
  <c r="N3967" i="2" s="1"/>
  <c r="O3967" i="2" s="1"/>
  <c r="R3967" i="2" l="1"/>
  <c r="T3967" i="2" s="1"/>
  <c r="Q3967" i="2"/>
  <c r="P3967" i="2"/>
  <c r="U3967" i="2"/>
  <c r="V3967" i="2" s="1"/>
  <c r="F3968" i="2" s="1"/>
  <c r="S3967" i="2" l="1"/>
  <c r="G3968" i="2"/>
  <c r="J3968" i="2"/>
  <c r="M3968" i="2" s="1"/>
  <c r="H3968" i="2"/>
  <c r="K3968" i="2" s="1"/>
  <c r="N3968" i="2" s="1"/>
  <c r="O3968" i="2" s="1"/>
  <c r="Q3968" i="2" l="1"/>
  <c r="P3968" i="2"/>
  <c r="R3968" i="2"/>
  <c r="T3968" i="2" s="1"/>
  <c r="U3968" i="2"/>
  <c r="V3968" i="2" s="1"/>
  <c r="F3969" i="2" s="1"/>
  <c r="G3969" i="2"/>
  <c r="I3968" i="2"/>
  <c r="H3969" i="2" l="1"/>
  <c r="K3969" i="2" s="1"/>
  <c r="N3969" i="2" s="1"/>
  <c r="O3969" i="2" s="1"/>
  <c r="I3969" i="2"/>
  <c r="J3969" i="2"/>
  <c r="M3969" i="2" s="1"/>
  <c r="S3968" i="2"/>
  <c r="Q3969" i="2" l="1"/>
  <c r="P3969" i="2"/>
  <c r="R3969" i="2"/>
  <c r="T3969" i="2" s="1"/>
  <c r="U3969" i="2"/>
  <c r="V3969" i="2" s="1"/>
  <c r="F3970" i="2" s="1"/>
  <c r="J3970" i="2" l="1"/>
  <c r="M3970" i="2" s="1"/>
  <c r="H3970" i="2"/>
  <c r="K3970" i="2" s="1"/>
  <c r="N3970" i="2" s="1"/>
  <c r="O3970" i="2" s="1"/>
  <c r="S3969" i="2"/>
  <c r="G3970" i="2"/>
  <c r="R3970" i="2" l="1"/>
  <c r="T3970" i="2" s="1"/>
  <c r="P3970" i="2"/>
  <c r="V3970" i="2" s="1"/>
  <c r="F3971" i="2" s="1"/>
  <c r="U3970" i="2"/>
  <c r="Q3970" i="2"/>
  <c r="I3970" i="2"/>
  <c r="J3971" i="2" l="1"/>
  <c r="M3971" i="2" s="1"/>
  <c r="H3971" i="2"/>
  <c r="K3971" i="2" s="1"/>
  <c r="N3971" i="2" s="1"/>
  <c r="O3971" i="2" s="1"/>
  <c r="S3970" i="2"/>
  <c r="G3971" i="2"/>
  <c r="Q3971" i="2" l="1"/>
  <c r="S3971" i="2" s="1"/>
  <c r="P3971" i="2"/>
  <c r="U3971" i="2"/>
  <c r="R3971" i="2"/>
  <c r="T3971" i="2" s="1"/>
  <c r="G3972" i="2"/>
  <c r="I3971" i="2"/>
  <c r="V3971" i="2" l="1"/>
  <c r="F3972" i="2" s="1"/>
  <c r="I3972" i="2" l="1"/>
  <c r="J3972" i="2"/>
  <c r="M3972" i="2" s="1"/>
  <c r="H3972" i="2"/>
  <c r="K3972" i="2" s="1"/>
  <c r="N3972" i="2" s="1"/>
  <c r="O3972" i="2" s="1"/>
  <c r="U3972" i="2" l="1"/>
  <c r="Q3972" i="2"/>
  <c r="P3972" i="2"/>
  <c r="V3972" i="2" s="1"/>
  <c r="F3973" i="2" s="1"/>
  <c r="R3972" i="2"/>
  <c r="T3972" i="2" s="1"/>
  <c r="J3973" i="2" l="1"/>
  <c r="M3973" i="2" s="1"/>
  <c r="H3973" i="2"/>
  <c r="K3973" i="2" s="1"/>
  <c r="N3973" i="2" s="1"/>
  <c r="O3973" i="2" s="1"/>
  <c r="S3972" i="2"/>
  <c r="G3973" i="2"/>
  <c r="I3973" i="2" l="1"/>
  <c r="R3973" i="2"/>
  <c r="T3973" i="2" s="1"/>
  <c r="Q3973" i="2"/>
  <c r="P3973" i="2"/>
  <c r="U3973" i="2"/>
  <c r="V3973" i="2" l="1"/>
  <c r="F3974" i="2" s="1"/>
  <c r="S3973" i="2"/>
  <c r="G3974" i="2"/>
  <c r="J3974" i="2" l="1"/>
  <c r="M3974" i="2" s="1"/>
  <c r="H3974" i="2"/>
  <c r="K3974" i="2" s="1"/>
  <c r="N3974" i="2" s="1"/>
  <c r="O3974" i="2" s="1"/>
  <c r="I3974" i="2"/>
  <c r="R3974" i="2" l="1"/>
  <c r="T3974" i="2" s="1"/>
  <c r="U3974" i="2"/>
  <c r="Q3974" i="2"/>
  <c r="P3974" i="2"/>
  <c r="V3974" i="2" s="1"/>
  <c r="F3975" i="2" s="1"/>
  <c r="J3975" i="2" l="1"/>
  <c r="M3975" i="2" s="1"/>
  <c r="H3975" i="2"/>
  <c r="K3975" i="2" s="1"/>
  <c r="S3974" i="2"/>
  <c r="G3975" i="2"/>
  <c r="I3975" i="2" l="1"/>
  <c r="L3975" i="2" s="1"/>
  <c r="N3975" i="2" s="1"/>
  <c r="O3975" i="2" s="1"/>
  <c r="Q3975" i="2" l="1"/>
  <c r="P3975" i="2"/>
  <c r="R3975" i="2"/>
  <c r="T3975" i="2" s="1"/>
  <c r="U3975" i="2"/>
  <c r="V3975" i="2" s="1"/>
  <c r="F3976" i="2" s="1"/>
  <c r="J3976" i="2" l="1"/>
  <c r="M3976" i="2" s="1"/>
  <c r="H3976" i="2"/>
  <c r="K3976" i="2" s="1"/>
  <c r="S3975" i="2"/>
  <c r="G3976" i="2"/>
  <c r="I3976" i="2" l="1"/>
  <c r="L3976" i="2" s="1"/>
  <c r="N3976" i="2" s="1"/>
  <c r="O3976" i="2" s="1"/>
  <c r="P3976" i="2" l="1"/>
  <c r="Q3976" i="2"/>
  <c r="R3976" i="2"/>
  <c r="T3976" i="2" s="1"/>
  <c r="U3976" i="2"/>
  <c r="V3976" i="2" s="1"/>
  <c r="F3977" i="2" s="1"/>
  <c r="S3976" i="2" l="1"/>
  <c r="G3977" i="2"/>
  <c r="J3977" i="2"/>
  <c r="M3977" i="2" s="1"/>
  <c r="H3977" i="2"/>
  <c r="K3977" i="2" s="1"/>
  <c r="I3977" i="2"/>
  <c r="L3977" i="2" s="1"/>
  <c r="N3977" i="2" s="1"/>
  <c r="O3977" i="2" s="1"/>
  <c r="P3977" i="2" l="1"/>
  <c r="R3977" i="2"/>
  <c r="T3977" i="2" s="1"/>
  <c r="Q3977" i="2"/>
  <c r="U3977" i="2"/>
  <c r="V3977" i="2" s="1"/>
  <c r="F3978" i="2" s="1"/>
  <c r="J3978" i="2" l="1"/>
  <c r="M3978" i="2" s="1"/>
  <c r="H3978" i="2"/>
  <c r="K3978" i="2" s="1"/>
  <c r="S3977" i="2"/>
  <c r="G3978" i="2"/>
  <c r="I3978" i="2" s="1"/>
  <c r="L3978" i="2" s="1"/>
  <c r="N3978" i="2" s="1"/>
  <c r="O3978" i="2" s="1"/>
  <c r="P3978" i="2" l="1"/>
  <c r="R3978" i="2"/>
  <c r="T3978" i="2" s="1"/>
  <c r="Q3978" i="2"/>
  <c r="S3978" i="2" s="1"/>
  <c r="U3978" i="2"/>
  <c r="G3979" i="2"/>
  <c r="V3978" i="2" l="1"/>
  <c r="F3979" i="2" s="1"/>
  <c r="I3979" i="2" l="1"/>
  <c r="L3979" i="2" s="1"/>
  <c r="H3979" i="2"/>
  <c r="K3979" i="2" s="1"/>
  <c r="J3979" i="2"/>
  <c r="M3979" i="2" s="1"/>
  <c r="N3979" i="2" l="1"/>
  <c r="O3979" i="2" s="1"/>
  <c r="R3979" i="2" l="1"/>
  <c r="T3979" i="2" s="1"/>
  <c r="Q3979" i="2"/>
  <c r="P3979" i="2"/>
  <c r="U3979" i="2"/>
  <c r="V3979" i="2" s="1"/>
  <c r="F3980" i="2" s="1"/>
  <c r="H3980" i="2" l="1"/>
  <c r="K3980" i="2" s="1"/>
  <c r="J3980" i="2"/>
  <c r="M3980" i="2" s="1"/>
  <c r="S3979" i="2"/>
  <c r="G3980" i="2"/>
  <c r="I3980" i="2" l="1"/>
  <c r="L3980" i="2" s="1"/>
  <c r="N3980" i="2" s="1"/>
  <c r="O3980" i="2" s="1"/>
  <c r="P3980" i="2" l="1"/>
  <c r="U3980" i="2"/>
  <c r="R3980" i="2"/>
  <c r="T3980" i="2" s="1"/>
  <c r="Q3980" i="2"/>
  <c r="S3980" i="2" l="1"/>
  <c r="G3981" i="2"/>
  <c r="V3980" i="2"/>
  <c r="F3981" i="2" s="1"/>
  <c r="H3981" i="2" l="1"/>
  <c r="K3981" i="2" s="1"/>
  <c r="J3981" i="2"/>
  <c r="M3981" i="2" s="1"/>
  <c r="I3981" i="2"/>
  <c r="L3981" i="2" s="1"/>
  <c r="N3981" i="2" s="1"/>
  <c r="O3981" i="2" s="1"/>
  <c r="R3981" i="2" l="1"/>
  <c r="T3981" i="2" s="1"/>
  <c r="P3981" i="2"/>
  <c r="U3981" i="2"/>
  <c r="Q3981" i="2"/>
  <c r="S3981" i="2" l="1"/>
  <c r="G3982" i="2"/>
  <c r="V3981" i="2"/>
  <c r="F3982" i="2" s="1"/>
  <c r="J3982" i="2" l="1"/>
  <c r="M3982" i="2" s="1"/>
  <c r="H3982" i="2"/>
  <c r="K3982" i="2" s="1"/>
  <c r="I3982" i="2"/>
  <c r="L3982" i="2" s="1"/>
  <c r="N3982" i="2" s="1"/>
  <c r="O3982" i="2" s="1"/>
  <c r="R3982" i="2" l="1"/>
  <c r="T3982" i="2" s="1"/>
  <c r="U3982" i="2"/>
  <c r="P3982" i="2"/>
  <c r="V3982" i="2" s="1"/>
  <c r="F3983" i="2" s="1"/>
  <c r="Q3982" i="2"/>
  <c r="J3983" i="2" l="1"/>
  <c r="M3983" i="2" s="1"/>
  <c r="H3983" i="2"/>
  <c r="K3983" i="2" s="1"/>
  <c r="S3982" i="2"/>
  <c r="G3983" i="2"/>
  <c r="I3983" i="2" l="1"/>
  <c r="L3983" i="2" s="1"/>
  <c r="N3983" i="2" s="1"/>
  <c r="O3983" i="2" s="1"/>
  <c r="P3983" i="2" l="1"/>
  <c r="R3983" i="2"/>
  <c r="T3983" i="2" s="1"/>
  <c r="U3983" i="2"/>
  <c r="V3983" i="2" s="1"/>
  <c r="F3984" i="2" s="1"/>
  <c r="Q3983" i="2"/>
  <c r="J3984" i="2" l="1"/>
  <c r="M3984" i="2" s="1"/>
  <c r="H3984" i="2"/>
  <c r="K3984" i="2" s="1"/>
  <c r="S3983" i="2"/>
  <c r="G3984" i="2"/>
  <c r="I3984" i="2" s="1"/>
  <c r="L3984" i="2" s="1"/>
  <c r="N3984" i="2" s="1"/>
  <c r="O3984" i="2" s="1"/>
  <c r="P3984" i="2" l="1"/>
  <c r="Q3984" i="2"/>
  <c r="S3984" i="2" s="1"/>
  <c r="R3984" i="2"/>
  <c r="T3984" i="2" s="1"/>
  <c r="U3984" i="2"/>
  <c r="V3984" i="2" s="1"/>
  <c r="F3985" i="2" s="1"/>
  <c r="G3985" i="2"/>
  <c r="I3985" i="2" s="1"/>
  <c r="L3985" i="2" s="1"/>
  <c r="J3985" i="2" l="1"/>
  <c r="M3985" i="2" s="1"/>
  <c r="H3985" i="2"/>
  <c r="K3985" i="2" s="1"/>
  <c r="N3985" i="2" s="1"/>
  <c r="O3985" i="2" s="1"/>
  <c r="Q3985" i="2" l="1"/>
  <c r="R3985" i="2"/>
  <c r="T3985" i="2" s="1"/>
  <c r="P3985" i="2"/>
  <c r="V3985" i="2" s="1"/>
  <c r="F3986" i="2" s="1"/>
  <c r="U3985" i="2"/>
  <c r="J3986" i="2" l="1"/>
  <c r="M3986" i="2" s="1"/>
  <c r="H3986" i="2"/>
  <c r="K3986" i="2" s="1"/>
  <c r="N3986" i="2" s="1"/>
  <c r="O3986" i="2" s="1"/>
  <c r="I3986" i="2"/>
  <c r="S3985" i="2"/>
  <c r="P3986" i="2" l="1"/>
  <c r="R3986" i="2"/>
  <c r="T3986" i="2" s="1"/>
  <c r="Q3986" i="2"/>
  <c r="U3986" i="2"/>
  <c r="S3986" i="2" l="1"/>
  <c r="G3987" i="2"/>
  <c r="V3986" i="2"/>
  <c r="F3987" i="2" s="1"/>
  <c r="H3987" i="2" l="1"/>
  <c r="K3987" i="2" s="1"/>
  <c r="J3987" i="2"/>
  <c r="M3987" i="2" s="1"/>
  <c r="I3987" i="2"/>
  <c r="L3987" i="2" s="1"/>
  <c r="N3987" i="2" l="1"/>
  <c r="O3987" i="2" s="1"/>
  <c r="Q3987" i="2" l="1"/>
  <c r="P3987" i="2"/>
  <c r="U3987" i="2"/>
  <c r="O3988" i="2"/>
  <c r="R3987" i="2"/>
  <c r="T3987" i="2" s="1"/>
  <c r="S3987" i="2" l="1"/>
  <c r="G3988" i="2"/>
  <c r="V3987" i="2"/>
  <c r="F3988" i="2" s="1"/>
  <c r="P3988" i="2"/>
  <c r="U3988" i="2"/>
  <c r="R3988" i="2"/>
  <c r="T3988" i="2" s="1"/>
  <c r="J3988" i="2" l="1"/>
  <c r="M3988" i="2" s="1"/>
  <c r="H3988" i="2"/>
  <c r="K3988" i="2" s="1"/>
  <c r="N3988" i="2" s="1"/>
  <c r="I3988" i="2"/>
  <c r="Q3988" i="2" s="1"/>
  <c r="S3988" i="2" s="1"/>
  <c r="V3988" i="2"/>
  <c r="F3989" i="2" s="1"/>
  <c r="G3989" i="2"/>
  <c r="J3989" i="2" l="1"/>
  <c r="M3989" i="2" s="1"/>
  <c r="H3989" i="2"/>
  <c r="K3989" i="2" s="1"/>
  <c r="N3989" i="2" s="1"/>
  <c r="O3989" i="2" s="1"/>
  <c r="I3989" i="2"/>
  <c r="R3989" i="2" l="1"/>
  <c r="T3989" i="2" s="1"/>
  <c r="Q3989" i="2"/>
  <c r="P3989" i="2"/>
  <c r="U3989" i="2"/>
  <c r="O3990" i="2"/>
  <c r="V3989" i="2" l="1"/>
  <c r="F3990" i="2" s="1"/>
  <c r="Q3990" i="2"/>
  <c r="R3990" i="2"/>
  <c r="T3990" i="2" s="1"/>
  <c r="U3990" i="2"/>
  <c r="P3990" i="2"/>
  <c r="S3989" i="2"/>
  <c r="G3990" i="2"/>
  <c r="G3991" i="2" s="1"/>
  <c r="V3990" i="2" l="1"/>
  <c r="F3991" i="2" s="1"/>
  <c r="S3990" i="2"/>
  <c r="J3990" i="2"/>
  <c r="M3990" i="2" s="1"/>
  <c r="H3990" i="2"/>
  <c r="K3990" i="2" s="1"/>
  <c r="N3990" i="2" s="1"/>
  <c r="I3990" i="2"/>
  <c r="I3991" i="2" l="1"/>
  <c r="J3991" i="2"/>
  <c r="M3991" i="2" s="1"/>
  <c r="H3991" i="2"/>
  <c r="K3991" i="2" s="1"/>
  <c r="N3991" i="2" s="1"/>
  <c r="O3991" i="2" s="1"/>
  <c r="R3991" i="2" l="1"/>
  <c r="T3991" i="2" s="1"/>
  <c r="Q3991" i="2"/>
  <c r="P3991" i="2"/>
  <c r="U3991" i="2"/>
  <c r="V3991" i="2" s="1"/>
  <c r="F3992" i="2" s="1"/>
  <c r="H3992" i="2" l="1"/>
  <c r="K3992" i="2" s="1"/>
  <c r="J3992" i="2"/>
  <c r="M3992" i="2" s="1"/>
  <c r="S3991" i="2"/>
  <c r="G3992" i="2"/>
  <c r="N3992" i="2" l="1"/>
  <c r="O3992" i="2" s="1"/>
  <c r="I3992" i="2"/>
  <c r="R3992" i="2" l="1"/>
  <c r="T3992" i="2" s="1"/>
  <c r="Q3992" i="2"/>
  <c r="P3992" i="2"/>
  <c r="U3992" i="2"/>
  <c r="S3992" i="2" l="1"/>
  <c r="G3993" i="2"/>
  <c r="V3992" i="2"/>
  <c r="F3993" i="2" s="1"/>
  <c r="H3993" i="2" l="1"/>
  <c r="K3993" i="2" s="1"/>
  <c r="J3993" i="2"/>
  <c r="M3993" i="2" s="1"/>
  <c r="I3993" i="2"/>
  <c r="N3993" i="2" l="1"/>
  <c r="O3993" i="2" s="1"/>
  <c r="Q3993" i="2" l="1"/>
  <c r="R3993" i="2"/>
  <c r="T3993" i="2" s="1"/>
  <c r="U3993" i="2"/>
  <c r="P3993" i="2"/>
  <c r="V3993" i="2" s="1"/>
  <c r="F3994" i="2" s="1"/>
  <c r="H3994" i="2" l="1"/>
  <c r="K3994" i="2" s="1"/>
  <c r="N3994" i="2" s="1"/>
  <c r="O3994" i="2" s="1"/>
  <c r="J3994" i="2"/>
  <c r="M3994" i="2" s="1"/>
  <c r="S3993" i="2"/>
  <c r="G3994" i="2"/>
  <c r="P3994" i="2" l="1"/>
  <c r="R3994" i="2"/>
  <c r="T3994" i="2" s="1"/>
  <c r="Q3994" i="2"/>
  <c r="S3994" i="2" s="1"/>
  <c r="U3994" i="2"/>
  <c r="V3994" i="2" s="1"/>
  <c r="F3995" i="2" s="1"/>
  <c r="I3994" i="2"/>
  <c r="J3995" i="2" l="1"/>
  <c r="M3995" i="2" s="1"/>
  <c r="H3995" i="2"/>
  <c r="K3995" i="2" s="1"/>
  <c r="N3995" i="2" s="1"/>
  <c r="O3995" i="2" s="1"/>
  <c r="G3995" i="2"/>
  <c r="I3995" i="2" l="1"/>
  <c r="U3995" i="2"/>
  <c r="Q3995" i="2"/>
  <c r="R3995" i="2"/>
  <c r="T3995" i="2" s="1"/>
  <c r="P3995" i="2"/>
  <c r="V3995" i="2" s="1"/>
  <c r="F3996" i="2" s="1"/>
  <c r="J3996" i="2" l="1"/>
  <c r="M3996" i="2" s="1"/>
  <c r="H3996" i="2"/>
  <c r="K3996" i="2" s="1"/>
  <c r="N3996" i="2" s="1"/>
  <c r="O3996" i="2" s="1"/>
  <c r="S3995" i="2"/>
  <c r="G3996" i="2"/>
  <c r="I3996" i="2" l="1"/>
  <c r="R3996" i="2"/>
  <c r="T3996" i="2" s="1"/>
  <c r="P3996" i="2"/>
  <c r="Q3996" i="2"/>
  <c r="S3996" i="2" s="1"/>
  <c r="U3996" i="2"/>
  <c r="V3996" i="2" l="1"/>
  <c r="F3997" i="2" s="1"/>
  <c r="G3997" i="2"/>
  <c r="J3997" i="2" l="1"/>
  <c r="M3997" i="2" s="1"/>
  <c r="I3997" i="2"/>
  <c r="H3997" i="2"/>
  <c r="K3997" i="2" s="1"/>
  <c r="N3997" i="2" s="1"/>
  <c r="O3997" i="2" s="1"/>
  <c r="P3997" i="2" l="1"/>
  <c r="U3997" i="2"/>
  <c r="Q3997" i="2"/>
  <c r="R3997" i="2"/>
  <c r="T3997" i="2" s="1"/>
  <c r="G3998" i="2" l="1"/>
  <c r="S3997" i="2"/>
  <c r="V3997" i="2"/>
  <c r="F3998" i="2" s="1"/>
  <c r="J3998" i="2" l="1"/>
  <c r="M3998" i="2" s="1"/>
  <c r="I3998" i="2"/>
  <c r="H3998" i="2"/>
  <c r="K3998" i="2" s="1"/>
  <c r="N3998" i="2" l="1"/>
  <c r="O3998" i="2" s="1"/>
  <c r="R3998" i="2" l="1"/>
  <c r="T3998" i="2" s="1"/>
  <c r="Q3998" i="2"/>
  <c r="U3998" i="2"/>
  <c r="P3998" i="2"/>
  <c r="V3998" i="2" s="1"/>
  <c r="F3999" i="2" s="1"/>
  <c r="H3999" i="2" l="1"/>
  <c r="K3999" i="2" s="1"/>
  <c r="J3999" i="2"/>
  <c r="M3999" i="2" s="1"/>
  <c r="S3998" i="2"/>
  <c r="G3999" i="2"/>
  <c r="I3999" i="2" l="1"/>
  <c r="N3999" i="2"/>
  <c r="O3999" i="2" s="1"/>
  <c r="Q3999" i="2" l="1"/>
  <c r="P3999" i="2"/>
  <c r="U3999" i="2"/>
  <c r="R3999" i="2"/>
  <c r="T3999" i="2" s="1"/>
  <c r="V3999" i="2" l="1"/>
  <c r="F4000" i="2" s="1"/>
  <c r="S3999" i="2"/>
  <c r="G4000" i="2"/>
  <c r="H4000" i="2" l="1"/>
  <c r="K4000" i="2" s="1"/>
  <c r="J4000" i="2"/>
  <c r="M4000" i="2" s="1"/>
  <c r="I4000" i="2"/>
  <c r="L4000" i="2" s="1"/>
  <c r="N4000" i="2" l="1"/>
  <c r="O4000" i="2" s="1"/>
  <c r="P4000" i="2" l="1"/>
  <c r="Q4000" i="2"/>
  <c r="U4000" i="2"/>
  <c r="R4000" i="2"/>
  <c r="T4000" i="2" s="1"/>
  <c r="S4000" i="2" l="1"/>
  <c r="G4001" i="2"/>
  <c r="V4000" i="2"/>
  <c r="F4001" i="2" s="1"/>
  <c r="J4001" i="2" l="1"/>
  <c r="M4001" i="2" s="1"/>
  <c r="H4001" i="2"/>
  <c r="K4001" i="2" s="1"/>
  <c r="I4001" i="2"/>
  <c r="L4001" i="2" s="1"/>
  <c r="N4001" i="2" s="1"/>
  <c r="O4001" i="2" s="1"/>
  <c r="R4001" i="2" l="1"/>
  <c r="T4001" i="2" s="1"/>
  <c r="U4001" i="2"/>
  <c r="Q4001" i="2"/>
  <c r="P4001" i="2"/>
  <c r="V4001" i="2" s="1"/>
  <c r="F4002" i="2" s="1"/>
  <c r="J4002" i="2" l="1"/>
  <c r="M4002" i="2" s="1"/>
  <c r="H4002" i="2"/>
  <c r="K4002" i="2" s="1"/>
  <c r="S4001" i="2"/>
  <c r="G4002" i="2"/>
  <c r="I4002" i="2" l="1"/>
  <c r="L4002" i="2" s="1"/>
  <c r="N4002" i="2" s="1"/>
  <c r="O4002" i="2" s="1"/>
  <c r="Q4002" i="2" l="1"/>
  <c r="R4002" i="2"/>
  <c r="T4002" i="2" s="1"/>
  <c r="P4002" i="2"/>
  <c r="U4002" i="2"/>
  <c r="S4002" i="2" l="1"/>
  <c r="G4003" i="2"/>
  <c r="V4002" i="2"/>
  <c r="F4003" i="2" s="1"/>
  <c r="I4003" i="2" l="1"/>
  <c r="L4003" i="2" s="1"/>
  <c r="H4003" i="2"/>
  <c r="K4003" i="2" s="1"/>
  <c r="J4003" i="2"/>
  <c r="M4003" i="2" s="1"/>
  <c r="N4003" i="2" l="1"/>
  <c r="O4003" i="2" s="1"/>
  <c r="R4003" i="2" l="1"/>
  <c r="T4003" i="2" s="1"/>
  <c r="U4003" i="2"/>
  <c r="Q4003" i="2"/>
  <c r="P4003" i="2"/>
  <c r="V4003" i="2" s="1"/>
  <c r="F4004" i="2" s="1"/>
  <c r="J4004" i="2" l="1"/>
  <c r="M4004" i="2" s="1"/>
  <c r="H4004" i="2"/>
  <c r="K4004" i="2" s="1"/>
  <c r="S4003" i="2"/>
  <c r="G4004" i="2"/>
  <c r="I4004" i="2" l="1"/>
  <c r="L4004" i="2" s="1"/>
  <c r="N4004" i="2" s="1"/>
  <c r="O4004" i="2" s="1"/>
  <c r="Q4004" i="2" l="1"/>
  <c r="R4004" i="2"/>
  <c r="T4004" i="2" s="1"/>
  <c r="U4004" i="2"/>
  <c r="P4004" i="2"/>
  <c r="S4004" i="2" l="1"/>
  <c r="G4005" i="2"/>
  <c r="V4004" i="2"/>
  <c r="F4005" i="2" s="1"/>
  <c r="J4005" i="2" l="1"/>
  <c r="M4005" i="2" s="1"/>
  <c r="H4005" i="2"/>
  <c r="K4005" i="2" s="1"/>
  <c r="I4005" i="2"/>
  <c r="L4005" i="2" s="1"/>
  <c r="N4005" i="2" l="1"/>
  <c r="O4005" i="2" s="1"/>
  <c r="P4005" i="2" l="1"/>
  <c r="Q4005" i="2"/>
  <c r="R4005" i="2"/>
  <c r="T4005" i="2" s="1"/>
  <c r="U4005" i="2"/>
  <c r="S4005" i="2" l="1"/>
  <c r="G4006" i="2"/>
  <c r="V4005" i="2"/>
  <c r="F4006" i="2" s="1"/>
  <c r="J4006" i="2" l="1"/>
  <c r="M4006" i="2" s="1"/>
  <c r="I4006" i="2"/>
  <c r="L4006" i="2" s="1"/>
  <c r="H4006" i="2"/>
  <c r="K4006" i="2" s="1"/>
  <c r="N4006" i="2" s="1"/>
  <c r="O4006" i="2" s="1"/>
  <c r="U4006" i="2" l="1"/>
  <c r="P4006" i="2"/>
  <c r="R4006" i="2"/>
  <c r="T4006" i="2" s="1"/>
  <c r="Q4006" i="2"/>
  <c r="S4006" i="2" l="1"/>
  <c r="G4007" i="2"/>
  <c r="V4006" i="2"/>
  <c r="F4007" i="2" s="1"/>
  <c r="I4007" i="2" l="1"/>
  <c r="L4007" i="2" s="1"/>
  <c r="J4007" i="2"/>
  <c r="M4007" i="2" s="1"/>
  <c r="H4007" i="2"/>
  <c r="K4007" i="2" s="1"/>
  <c r="N4007" i="2" l="1"/>
  <c r="O4007" i="2" s="1"/>
  <c r="U4007" i="2" l="1"/>
  <c r="P4007" i="2"/>
  <c r="R4007" i="2"/>
  <c r="T4007" i="2" s="1"/>
  <c r="Q4007" i="2"/>
  <c r="S4007" i="2" l="1"/>
  <c r="G4008" i="2"/>
  <c r="V4007" i="2"/>
  <c r="F4008" i="2" s="1"/>
  <c r="J4008" i="2" l="1"/>
  <c r="M4008" i="2" s="1"/>
  <c r="I4008" i="2"/>
  <c r="L4008" i="2" s="1"/>
  <c r="H4008" i="2"/>
  <c r="K4008" i="2" s="1"/>
  <c r="N4008" i="2" s="1"/>
  <c r="O4008" i="2" s="1"/>
  <c r="P4008" i="2" l="1"/>
  <c r="Q4008" i="2"/>
  <c r="U4008" i="2"/>
  <c r="R4008" i="2"/>
  <c r="T4008" i="2" s="1"/>
  <c r="V4008" i="2" l="1"/>
  <c r="F4009" i="2" s="1"/>
  <c r="S4008" i="2"/>
  <c r="G4009" i="2"/>
  <c r="I4009" i="2" l="1"/>
  <c r="J4009" i="2"/>
  <c r="M4009" i="2" s="1"/>
  <c r="H4009" i="2"/>
  <c r="K4009" i="2" s="1"/>
  <c r="N4009" i="2" l="1"/>
  <c r="O4009" i="2" s="1"/>
  <c r="Q4009" i="2" l="1"/>
  <c r="P4009" i="2"/>
  <c r="R4009" i="2"/>
  <c r="T4009" i="2" s="1"/>
  <c r="U4009" i="2"/>
  <c r="V4009" i="2" s="1"/>
  <c r="F4010" i="2" s="1"/>
  <c r="J4010" i="2" l="1"/>
  <c r="M4010" i="2" s="1"/>
  <c r="H4010" i="2"/>
  <c r="K4010" i="2" s="1"/>
  <c r="N4010" i="2" s="1"/>
  <c r="O4010" i="2" s="1"/>
  <c r="I4010" i="2"/>
  <c r="S4009" i="2"/>
  <c r="R4010" i="2" l="1"/>
  <c r="T4010" i="2" s="1"/>
  <c r="Q4010" i="2"/>
  <c r="U4010" i="2"/>
  <c r="P4010" i="2"/>
  <c r="V4010" i="2" s="1"/>
  <c r="F4011" i="2" s="1"/>
  <c r="J4011" i="2" l="1"/>
  <c r="M4011" i="2" s="1"/>
  <c r="H4011" i="2"/>
  <c r="K4011" i="2" s="1"/>
  <c r="N4011" i="2" s="1"/>
  <c r="O4011" i="2" s="1"/>
  <c r="S4010" i="2"/>
  <c r="G4011" i="2"/>
  <c r="I4011" i="2" s="1"/>
  <c r="G4012" i="2" l="1"/>
  <c r="Q4011" i="2"/>
  <c r="R4011" i="2"/>
  <c r="T4011" i="2" s="1"/>
  <c r="P4011" i="2"/>
  <c r="U4011" i="2"/>
  <c r="V4011" i="2" s="1"/>
  <c r="F4012" i="2" s="1"/>
  <c r="J4012" i="2" l="1"/>
  <c r="M4012" i="2" s="1"/>
  <c r="I4012" i="2"/>
  <c r="H4012" i="2"/>
  <c r="K4012" i="2" s="1"/>
  <c r="N4012" i="2" s="1"/>
  <c r="O4012" i="2" s="1"/>
  <c r="S4011" i="2"/>
  <c r="P4012" i="2" l="1"/>
  <c r="R4012" i="2"/>
  <c r="T4012" i="2" s="1"/>
  <c r="Q4012" i="2"/>
  <c r="U4012" i="2"/>
  <c r="S4012" i="2" l="1"/>
  <c r="G4013" i="2"/>
  <c r="V4012" i="2"/>
  <c r="F4013" i="2" s="1"/>
  <c r="J4013" i="2" l="1"/>
  <c r="M4013" i="2" s="1"/>
  <c r="H4013" i="2"/>
  <c r="K4013" i="2" s="1"/>
  <c r="N4013" i="2" s="1"/>
  <c r="O4013" i="2" s="1"/>
  <c r="I4013" i="2"/>
  <c r="Q4013" i="2" l="1"/>
  <c r="P4013" i="2"/>
  <c r="R4013" i="2"/>
  <c r="T4013" i="2" s="1"/>
  <c r="U4013" i="2"/>
  <c r="V4013" i="2" s="1"/>
  <c r="F4014" i="2" s="1"/>
  <c r="J4014" i="2" l="1"/>
  <c r="M4014" i="2" s="1"/>
  <c r="H4014" i="2"/>
  <c r="K4014" i="2" s="1"/>
  <c r="N4014" i="2" s="1"/>
  <c r="O4014" i="2" s="1"/>
  <c r="S4013" i="2"/>
  <c r="G4014" i="2"/>
  <c r="R4014" i="2" l="1"/>
  <c r="T4014" i="2" s="1"/>
  <c r="P4014" i="2"/>
  <c r="Q4014" i="2"/>
  <c r="S4014" i="2" s="1"/>
  <c r="U4014" i="2"/>
  <c r="V4014" i="2" s="1"/>
  <c r="F4015" i="2" s="1"/>
  <c r="I4014" i="2"/>
  <c r="J4015" i="2" l="1"/>
  <c r="M4015" i="2" s="1"/>
  <c r="H4015" i="2"/>
  <c r="K4015" i="2" s="1"/>
  <c r="N4015" i="2" s="1"/>
  <c r="O4015" i="2" s="1"/>
  <c r="G4015" i="2"/>
  <c r="R4015" i="2" l="1"/>
  <c r="T4015" i="2" s="1"/>
  <c r="U4015" i="2"/>
  <c r="Q4015" i="2"/>
  <c r="S4015" i="2" s="1"/>
  <c r="P4015" i="2"/>
  <c r="I4015" i="2"/>
  <c r="V4015" i="2" l="1"/>
  <c r="F4016" i="2" s="1"/>
  <c r="G4016" i="2"/>
  <c r="J4016" i="2" l="1"/>
  <c r="M4016" i="2" s="1"/>
  <c r="H4016" i="2"/>
  <c r="K4016" i="2" s="1"/>
  <c r="N4016" i="2" s="1"/>
  <c r="O4016" i="2" s="1"/>
  <c r="I4016" i="2"/>
  <c r="Q4016" i="2" l="1"/>
  <c r="R4016" i="2"/>
  <c r="T4016" i="2" s="1"/>
  <c r="U4016" i="2"/>
  <c r="P4016" i="2"/>
  <c r="V4016" i="2" l="1"/>
  <c r="F4017" i="2" s="1"/>
  <c r="G4017" i="2"/>
  <c r="S4016" i="2"/>
  <c r="I4017" i="2" l="1"/>
  <c r="J4017" i="2"/>
  <c r="M4017" i="2" s="1"/>
  <c r="H4017" i="2"/>
  <c r="K4017" i="2" s="1"/>
  <c r="N4017" i="2" s="1"/>
  <c r="O4017" i="2" s="1"/>
  <c r="R4017" i="2" l="1"/>
  <c r="T4017" i="2" s="1"/>
  <c r="Q4017" i="2"/>
  <c r="U4017" i="2"/>
  <c r="P4017" i="2"/>
  <c r="V4017" i="2" s="1"/>
  <c r="F4018" i="2" s="1"/>
  <c r="J4018" i="2" l="1"/>
  <c r="M4018" i="2" s="1"/>
  <c r="H4018" i="2"/>
  <c r="K4018" i="2" s="1"/>
  <c r="N4018" i="2" s="1"/>
  <c r="O4018" i="2" s="1"/>
  <c r="S4017" i="2"/>
  <c r="G4018" i="2"/>
  <c r="Q4018" i="2" l="1"/>
  <c r="P4018" i="2"/>
  <c r="R4018" i="2"/>
  <c r="T4018" i="2" s="1"/>
  <c r="U4018" i="2"/>
  <c r="V4018" i="2" s="1"/>
  <c r="F4019" i="2" s="1"/>
  <c r="I4018" i="2"/>
  <c r="J4019" i="2" l="1"/>
  <c r="M4019" i="2" s="1"/>
  <c r="H4019" i="2"/>
  <c r="K4019" i="2" s="1"/>
  <c r="N4019" i="2" s="1"/>
  <c r="O4019" i="2" s="1"/>
  <c r="S4018" i="2"/>
  <c r="G4019" i="2"/>
  <c r="Q4019" i="2" l="1"/>
  <c r="R4019" i="2"/>
  <c r="T4019" i="2" s="1"/>
  <c r="P4019" i="2"/>
  <c r="U4019" i="2"/>
  <c r="V4019" i="2" s="1"/>
  <c r="F4020" i="2" s="1"/>
  <c r="I4019" i="2"/>
  <c r="J4020" i="2" l="1"/>
  <c r="M4020" i="2" s="1"/>
  <c r="H4020" i="2"/>
  <c r="K4020" i="2" s="1"/>
  <c r="N4020" i="2" s="1"/>
  <c r="O4020" i="2" s="1"/>
  <c r="S4019" i="2"/>
  <c r="G4020" i="2"/>
  <c r="P4020" i="2" l="1"/>
  <c r="R4020" i="2"/>
  <c r="T4020" i="2" s="1"/>
  <c r="Q4020" i="2"/>
  <c r="S4020" i="2" s="1"/>
  <c r="U4020" i="2"/>
  <c r="I4020" i="2"/>
  <c r="V4020" i="2" l="1"/>
  <c r="F4021" i="2" s="1"/>
  <c r="G4021" i="2"/>
  <c r="I4021" i="2" l="1"/>
  <c r="J4021" i="2"/>
  <c r="M4021" i="2" s="1"/>
  <c r="H4021" i="2"/>
  <c r="K4021" i="2" s="1"/>
  <c r="N4021" i="2" s="1"/>
  <c r="O4021" i="2" s="1"/>
  <c r="Q4021" i="2" l="1"/>
  <c r="R4021" i="2"/>
  <c r="T4021" i="2" s="1"/>
  <c r="U4021" i="2"/>
  <c r="P4021" i="2"/>
  <c r="V4021" i="2" s="1"/>
  <c r="F4022" i="2" s="1"/>
  <c r="J4022" i="2" l="1"/>
  <c r="M4022" i="2" s="1"/>
  <c r="H4022" i="2"/>
  <c r="K4022" i="2" s="1"/>
  <c r="N4022" i="2" s="1"/>
  <c r="O4022" i="2" s="1"/>
  <c r="S4021" i="2"/>
  <c r="G4022" i="2"/>
  <c r="R4022" i="2" l="1"/>
  <c r="T4022" i="2" s="1"/>
  <c r="Q4022" i="2"/>
  <c r="U4022" i="2"/>
  <c r="P4022" i="2"/>
  <c r="V4022" i="2" s="1"/>
  <c r="F4023" i="2" s="1"/>
  <c r="I4022" i="2"/>
  <c r="J4023" i="2" l="1"/>
  <c r="M4023" i="2" s="1"/>
  <c r="H4023" i="2"/>
  <c r="K4023" i="2" s="1"/>
  <c r="I4023" i="2"/>
  <c r="L4023" i="2" s="1"/>
  <c r="S4022" i="2"/>
  <c r="G4023" i="2"/>
  <c r="N4023" i="2" l="1"/>
  <c r="O4023" i="2" s="1"/>
  <c r="Q4023" i="2" l="1"/>
  <c r="P4023" i="2"/>
  <c r="R4023" i="2"/>
  <c r="T4023" i="2" s="1"/>
  <c r="U4023" i="2"/>
  <c r="V4023" i="2" s="1"/>
  <c r="F4024" i="2" s="1"/>
  <c r="J4024" i="2" l="1"/>
  <c r="M4024" i="2" s="1"/>
  <c r="H4024" i="2"/>
  <c r="K4024" i="2" s="1"/>
  <c r="S4023" i="2"/>
  <c r="G4024" i="2"/>
  <c r="I4024" i="2" l="1"/>
  <c r="L4024" i="2" s="1"/>
  <c r="N4024" i="2" s="1"/>
  <c r="O4024" i="2" s="1"/>
  <c r="P4024" i="2" l="1"/>
  <c r="R4024" i="2"/>
  <c r="T4024" i="2" s="1"/>
  <c r="Q4024" i="2"/>
  <c r="U4024" i="2"/>
  <c r="S4024" i="2" l="1"/>
  <c r="G4025" i="2"/>
  <c r="V4024" i="2"/>
  <c r="F4025" i="2" s="1"/>
  <c r="I4025" i="2" l="1"/>
  <c r="L4025" i="2" s="1"/>
  <c r="J4025" i="2"/>
  <c r="M4025" i="2" s="1"/>
  <c r="H4025" i="2"/>
  <c r="K4025" i="2" s="1"/>
  <c r="N4025" i="2" s="1"/>
  <c r="O4025" i="2" s="1"/>
  <c r="R4025" i="2" l="1"/>
  <c r="T4025" i="2" s="1"/>
  <c r="Q4025" i="2"/>
  <c r="P4025" i="2"/>
  <c r="U4025" i="2"/>
  <c r="V4025" i="2" s="1"/>
  <c r="F4026" i="2" s="1"/>
  <c r="H4026" i="2" l="1"/>
  <c r="K4026" i="2" s="1"/>
  <c r="J4026" i="2"/>
  <c r="M4026" i="2" s="1"/>
  <c r="S4025" i="2"/>
  <c r="G4026" i="2"/>
  <c r="I4026" i="2" l="1"/>
  <c r="L4026" i="2" s="1"/>
  <c r="N4026" i="2" s="1"/>
  <c r="O4026" i="2" s="1"/>
  <c r="Q4026" i="2" l="1"/>
  <c r="P4026" i="2"/>
  <c r="R4026" i="2"/>
  <c r="T4026" i="2" s="1"/>
  <c r="U4026" i="2"/>
  <c r="V4026" i="2" l="1"/>
  <c r="F4027" i="2" s="1"/>
  <c r="S4026" i="2"/>
  <c r="G4027" i="2"/>
  <c r="I4027" i="2" l="1"/>
  <c r="L4027" i="2" s="1"/>
  <c r="J4027" i="2"/>
  <c r="M4027" i="2" s="1"/>
  <c r="H4027" i="2"/>
  <c r="K4027" i="2" s="1"/>
  <c r="N4027" i="2" s="1"/>
  <c r="O4027" i="2" s="1"/>
  <c r="R4027" i="2" l="1"/>
  <c r="T4027" i="2" s="1"/>
  <c r="P4027" i="2"/>
  <c r="U4027" i="2"/>
  <c r="Q4027" i="2"/>
  <c r="S4027" i="2" l="1"/>
  <c r="G4028" i="2"/>
  <c r="V4027" i="2"/>
  <c r="F4028" i="2" s="1"/>
  <c r="I4028" i="2" l="1"/>
  <c r="L4028" i="2" s="1"/>
  <c r="J4028" i="2"/>
  <c r="M4028" i="2" s="1"/>
  <c r="H4028" i="2"/>
  <c r="K4028" i="2" s="1"/>
  <c r="N4028" i="2" s="1"/>
  <c r="O4028" i="2" s="1"/>
  <c r="Q4028" i="2" l="1"/>
  <c r="P4028" i="2"/>
  <c r="R4028" i="2"/>
  <c r="T4028" i="2" s="1"/>
  <c r="U4028" i="2"/>
  <c r="V4028" i="2" s="1"/>
  <c r="F4029" i="2" s="1"/>
  <c r="H4029" i="2" l="1"/>
  <c r="K4029" i="2" s="1"/>
  <c r="J4029" i="2"/>
  <c r="M4029" i="2" s="1"/>
  <c r="S4028" i="2"/>
  <c r="G4029" i="2"/>
  <c r="I4029" i="2" l="1"/>
  <c r="L4029" i="2" s="1"/>
  <c r="N4029" i="2" s="1"/>
  <c r="O4029" i="2" s="1"/>
  <c r="P4029" i="2" l="1"/>
  <c r="R4029" i="2"/>
  <c r="T4029" i="2" s="1"/>
  <c r="U4029" i="2"/>
  <c r="Q4029" i="2"/>
  <c r="S4029" i="2" l="1"/>
  <c r="G4030" i="2"/>
  <c r="V4029" i="2"/>
  <c r="F4030" i="2" s="1"/>
  <c r="J4030" i="2" l="1"/>
  <c r="M4030" i="2" s="1"/>
  <c r="I4030" i="2"/>
  <c r="L4030" i="2" s="1"/>
  <c r="H4030" i="2"/>
  <c r="K4030" i="2" s="1"/>
  <c r="N4030" i="2" l="1"/>
  <c r="O4030" i="2" s="1"/>
  <c r="P4030" i="2" l="1"/>
  <c r="R4030" i="2"/>
  <c r="T4030" i="2" s="1"/>
  <c r="Q4030" i="2"/>
  <c r="U4030" i="2"/>
  <c r="V4030" i="2" s="1"/>
  <c r="F4031" i="2" s="1"/>
  <c r="J4031" i="2" l="1"/>
  <c r="M4031" i="2" s="1"/>
  <c r="H4031" i="2"/>
  <c r="K4031" i="2" s="1"/>
  <c r="S4030" i="2"/>
  <c r="G4031" i="2"/>
  <c r="I4031" i="2" l="1"/>
  <c r="L4031" i="2" s="1"/>
  <c r="N4031" i="2" s="1"/>
  <c r="O4031" i="2" s="1"/>
  <c r="Q4031" i="2" l="1"/>
  <c r="P4031" i="2"/>
  <c r="R4031" i="2"/>
  <c r="T4031" i="2" s="1"/>
  <c r="U4031" i="2"/>
  <c r="V4031" i="2" s="1"/>
  <c r="F4032" i="2" s="1"/>
  <c r="H4032" i="2" l="1"/>
  <c r="K4032" i="2" s="1"/>
  <c r="J4032" i="2"/>
  <c r="M4032" i="2" s="1"/>
  <c r="S4031" i="2"/>
  <c r="G4032" i="2"/>
  <c r="I4032" i="2" l="1"/>
  <c r="L4032" i="2" s="1"/>
  <c r="N4032" i="2"/>
  <c r="O4032" i="2" s="1"/>
  <c r="Q4032" i="2" l="1"/>
  <c r="P4032" i="2"/>
  <c r="R4032" i="2"/>
  <c r="T4032" i="2" s="1"/>
  <c r="U4032" i="2"/>
  <c r="V4032" i="2" s="1"/>
  <c r="F4033" i="2" s="1"/>
  <c r="J4033" i="2" l="1"/>
  <c r="M4033" i="2" s="1"/>
  <c r="H4033" i="2"/>
  <c r="K4033" i="2" s="1"/>
  <c r="S4032" i="2"/>
  <c r="G4033" i="2"/>
  <c r="I4033" i="2" s="1"/>
  <c r="L4033" i="2" s="1"/>
  <c r="N4033" i="2" l="1"/>
  <c r="O4033" i="2" s="1"/>
  <c r="R4033" i="2" l="1"/>
  <c r="T4033" i="2" s="1"/>
  <c r="U4033" i="2"/>
  <c r="P4033" i="2"/>
  <c r="Q4033" i="2"/>
  <c r="S4033" i="2" s="1"/>
  <c r="V4033" i="2" l="1"/>
  <c r="F4034" i="2" s="1"/>
  <c r="J4034" i="2" l="1"/>
  <c r="M4034" i="2" s="1"/>
  <c r="I4034" i="2"/>
  <c r="H4034" i="2"/>
  <c r="K4034" i="2" s="1"/>
  <c r="N4034" i="2" s="1"/>
  <c r="O4034" i="2" s="1"/>
  <c r="R4034" i="2" l="1"/>
  <c r="T4034" i="2" s="1"/>
  <c r="Q4034" i="2"/>
  <c r="P4034" i="2"/>
  <c r="U4034" i="2"/>
  <c r="V4034" i="2" l="1"/>
  <c r="F4035" i="2" s="1"/>
  <c r="S4034" i="2"/>
  <c r="G4035" i="2"/>
  <c r="J4035" i="2" l="1"/>
  <c r="M4035" i="2" s="1"/>
  <c r="I4035" i="2"/>
  <c r="L4035" i="2" s="1"/>
  <c r="H4035" i="2"/>
  <c r="K4035" i="2" s="1"/>
  <c r="N4035" i="2" s="1"/>
  <c r="O4035" i="2" s="1"/>
  <c r="O4036" i="2" l="1"/>
  <c r="U4035" i="2"/>
  <c r="Q4035" i="2"/>
  <c r="P4035" i="2"/>
  <c r="V4035" i="2" s="1"/>
  <c r="F4036" i="2" s="1"/>
  <c r="R4035" i="2"/>
  <c r="T4035" i="2" s="1"/>
  <c r="J4036" i="2" l="1"/>
  <c r="M4036" i="2" s="1"/>
  <c r="H4036" i="2"/>
  <c r="K4036" i="2" s="1"/>
  <c r="N4036" i="2" s="1"/>
  <c r="S4035" i="2"/>
  <c r="G4036" i="2"/>
  <c r="P4036" i="2"/>
  <c r="U4036" i="2"/>
  <c r="R4036" i="2"/>
  <c r="T4036" i="2" s="1"/>
  <c r="I4036" i="2" l="1"/>
  <c r="Q4036" i="2" s="1"/>
  <c r="S4036" i="2" s="1"/>
  <c r="G4037" i="2" l="1"/>
  <c r="V4036" i="2"/>
  <c r="F4037" i="2" s="1"/>
  <c r="J4037" i="2" l="1"/>
  <c r="M4037" i="2" s="1"/>
  <c r="H4037" i="2"/>
  <c r="K4037" i="2" s="1"/>
  <c r="N4037" i="2" s="1"/>
  <c r="O4037" i="2" s="1"/>
  <c r="I4037" i="2"/>
  <c r="R4037" i="2" l="1"/>
  <c r="T4037" i="2" s="1"/>
  <c r="P4037" i="2"/>
  <c r="Q4037" i="2"/>
  <c r="O4038" i="2"/>
  <c r="U4037" i="2"/>
  <c r="V4037" i="2" s="1"/>
  <c r="F4038" i="2" s="1"/>
  <c r="J4038" i="2" l="1"/>
  <c r="M4038" i="2" s="1"/>
  <c r="H4038" i="2"/>
  <c r="K4038" i="2" s="1"/>
  <c r="P4038" i="2"/>
  <c r="Q4038" i="2"/>
  <c r="S4038" i="2" s="1"/>
  <c r="R4038" i="2"/>
  <c r="T4038" i="2" s="1"/>
  <c r="U4038" i="2"/>
  <c r="V4038" i="2" s="1"/>
  <c r="F4039" i="2" s="1"/>
  <c r="S4037" i="2"/>
  <c r="G4038" i="2"/>
  <c r="G4039" i="2" s="1"/>
  <c r="I4039" i="2" l="1"/>
  <c r="J4039" i="2"/>
  <c r="M4039" i="2" s="1"/>
  <c r="H4039" i="2"/>
  <c r="K4039" i="2" s="1"/>
  <c r="N4039" i="2" s="1"/>
  <c r="O4039" i="2" s="1"/>
  <c r="I4038" i="2"/>
  <c r="N4038" i="2"/>
  <c r="R4039" i="2" l="1"/>
  <c r="T4039" i="2" s="1"/>
  <c r="Q4039" i="2"/>
  <c r="P4039" i="2"/>
  <c r="U4039" i="2"/>
  <c r="V4039" i="2" l="1"/>
  <c r="F4040" i="2" s="1"/>
  <c r="S4039" i="2"/>
  <c r="G4040" i="2"/>
  <c r="J4040" i="2" l="1"/>
  <c r="M4040" i="2" s="1"/>
  <c r="H4040" i="2"/>
  <c r="K4040" i="2" s="1"/>
  <c r="N4040" i="2" s="1"/>
  <c r="O4040" i="2" s="1"/>
  <c r="I4040" i="2"/>
  <c r="R4040" i="2" l="1"/>
  <c r="T4040" i="2" s="1"/>
  <c r="Q4040" i="2"/>
  <c r="P4040" i="2"/>
  <c r="U4040" i="2"/>
  <c r="S4040" i="2" l="1"/>
  <c r="G4041" i="2"/>
  <c r="V4040" i="2"/>
  <c r="F4041" i="2" s="1"/>
  <c r="I4041" i="2" l="1"/>
  <c r="H4041" i="2"/>
  <c r="K4041" i="2" s="1"/>
  <c r="N4041" i="2" s="1"/>
  <c r="O4041" i="2" s="1"/>
  <c r="J4041" i="2"/>
  <c r="M4041" i="2" s="1"/>
  <c r="Q4041" i="2" l="1"/>
  <c r="P4041" i="2"/>
  <c r="R4041" i="2"/>
  <c r="T4041" i="2" s="1"/>
  <c r="U4041" i="2"/>
  <c r="S4041" i="2" l="1"/>
  <c r="G4042" i="2"/>
  <c r="V4041" i="2"/>
  <c r="F4042" i="2" s="1"/>
  <c r="J4042" i="2" l="1"/>
  <c r="M4042" i="2" s="1"/>
  <c r="I4042" i="2"/>
  <c r="H4042" i="2"/>
  <c r="K4042" i="2" s="1"/>
  <c r="N4042" i="2" s="1"/>
  <c r="O4042" i="2" s="1"/>
  <c r="R4042" i="2" l="1"/>
  <c r="T4042" i="2" s="1"/>
  <c r="Q4042" i="2"/>
  <c r="P4042" i="2"/>
  <c r="U4042" i="2"/>
  <c r="V4042" i="2" s="1"/>
  <c r="F4043" i="2" s="1"/>
  <c r="J4043" i="2" l="1"/>
  <c r="M4043" i="2" s="1"/>
  <c r="H4043" i="2"/>
  <c r="K4043" i="2" s="1"/>
  <c r="N4043" i="2" s="1"/>
  <c r="O4043" i="2" s="1"/>
  <c r="S4042" i="2"/>
  <c r="G4043" i="2"/>
  <c r="U4043" i="2" l="1"/>
  <c r="Q4043" i="2"/>
  <c r="O4044" i="2"/>
  <c r="R4043" i="2"/>
  <c r="T4043" i="2" s="1"/>
  <c r="P4043" i="2"/>
  <c r="V4043" i="2" s="1"/>
  <c r="F4044" i="2" s="1"/>
  <c r="I4043" i="2"/>
  <c r="R4044" i="2" l="1"/>
  <c r="T4044" i="2" s="1"/>
  <c r="Q4044" i="2"/>
  <c r="U4044" i="2"/>
  <c r="S4043" i="2"/>
  <c r="J4044" i="2"/>
  <c r="M4044" i="2" s="1"/>
  <c r="H4044" i="2"/>
  <c r="K4044" i="2" s="1"/>
  <c r="N4044" i="2" s="1"/>
  <c r="G4044" i="2"/>
  <c r="G4045" i="2" s="1"/>
  <c r="I4044" i="2" l="1"/>
  <c r="P4044" i="2"/>
  <c r="V4044" i="2" s="1"/>
  <c r="F4045" i="2" s="1"/>
  <c r="I4045" i="2" l="1"/>
  <c r="J4045" i="2"/>
  <c r="M4045" i="2" s="1"/>
  <c r="H4045" i="2"/>
  <c r="K4045" i="2" s="1"/>
  <c r="N4045" i="2" s="1"/>
  <c r="O4045" i="2" s="1"/>
  <c r="S4044" i="2"/>
  <c r="R4045" i="2" l="1"/>
  <c r="T4045" i="2" s="1"/>
  <c r="Q4045" i="2"/>
  <c r="P4045" i="2"/>
  <c r="U4045" i="2"/>
  <c r="V4045" i="2" l="1"/>
  <c r="F4046" i="2" s="1"/>
  <c r="S4045" i="2"/>
  <c r="G4046" i="2"/>
  <c r="J4046" i="2" l="1"/>
  <c r="M4046" i="2" s="1"/>
  <c r="H4046" i="2"/>
  <c r="K4046" i="2" s="1"/>
  <c r="I4046" i="2"/>
  <c r="N4046" i="2" l="1"/>
  <c r="O4046" i="2" s="1"/>
  <c r="P4046" i="2" l="1"/>
  <c r="R4046" i="2"/>
  <c r="T4046" i="2" s="1"/>
  <c r="U4046" i="2"/>
  <c r="Q4046" i="2"/>
  <c r="S4046" i="2" l="1"/>
  <c r="G4047" i="2"/>
  <c r="V4046" i="2"/>
  <c r="F4047" i="2" s="1"/>
  <c r="J4047" i="2" l="1"/>
  <c r="M4047" i="2" s="1"/>
  <c r="I4047" i="2"/>
  <c r="H4047" i="2"/>
  <c r="K4047" i="2" s="1"/>
  <c r="N4047" i="2" s="1"/>
  <c r="O4047" i="2" s="1"/>
  <c r="U4047" i="2" l="1"/>
  <c r="Q4047" i="2"/>
  <c r="P4047" i="2"/>
  <c r="V4047" i="2" s="1"/>
  <c r="F4048" i="2" s="1"/>
  <c r="R4047" i="2"/>
  <c r="T4047" i="2" s="1"/>
  <c r="J4048" i="2" l="1"/>
  <c r="M4048" i="2" s="1"/>
  <c r="H4048" i="2"/>
  <c r="K4048" i="2" s="1"/>
  <c r="S4047" i="2"/>
  <c r="G4048" i="2"/>
  <c r="I4048" i="2" l="1"/>
  <c r="L4048" i="2" s="1"/>
  <c r="N4048" i="2" s="1"/>
  <c r="O4048" i="2" s="1"/>
  <c r="P4048" i="2" l="1"/>
  <c r="U4048" i="2"/>
  <c r="R4048" i="2"/>
  <c r="T4048" i="2" s="1"/>
  <c r="Q4048" i="2"/>
  <c r="S4048" i="2" l="1"/>
  <c r="G4049" i="2"/>
  <c r="V4048" i="2"/>
  <c r="F4049" i="2" s="1"/>
  <c r="H4049" i="2" l="1"/>
  <c r="K4049" i="2" s="1"/>
  <c r="I4049" i="2"/>
  <c r="L4049" i="2" s="1"/>
  <c r="J4049" i="2"/>
  <c r="M4049" i="2" s="1"/>
  <c r="N4049" i="2" l="1"/>
  <c r="O4049" i="2" s="1"/>
  <c r="U4049" i="2" l="1"/>
  <c r="R4049" i="2"/>
  <c r="T4049" i="2" s="1"/>
  <c r="Q4049" i="2"/>
  <c r="P4049" i="2"/>
  <c r="S4049" i="2" l="1"/>
  <c r="G4050" i="2"/>
  <c r="V4049" i="2"/>
  <c r="F4050" i="2" s="1"/>
  <c r="J4050" i="2" l="1"/>
  <c r="M4050" i="2" s="1"/>
  <c r="H4050" i="2"/>
  <c r="K4050" i="2" s="1"/>
  <c r="I4050" i="2"/>
  <c r="L4050" i="2" s="1"/>
  <c r="N4050" i="2" s="1"/>
  <c r="O4050" i="2" s="1"/>
  <c r="U4050" i="2" l="1"/>
  <c r="P4050" i="2"/>
  <c r="R4050" i="2"/>
  <c r="T4050" i="2" s="1"/>
  <c r="Q4050" i="2"/>
  <c r="S4050" i="2" l="1"/>
  <c r="G4051" i="2"/>
  <c r="V4050" i="2"/>
  <c r="F4051" i="2" s="1"/>
  <c r="J4051" i="2" l="1"/>
  <c r="M4051" i="2" s="1"/>
  <c r="H4051" i="2"/>
  <c r="K4051" i="2" s="1"/>
  <c r="I4051" i="2"/>
  <c r="L4051" i="2" s="1"/>
  <c r="N4051" i="2" l="1"/>
  <c r="O4051" i="2" s="1"/>
  <c r="U4051" i="2" l="1"/>
  <c r="Q4051" i="2"/>
  <c r="R4051" i="2"/>
  <c r="T4051" i="2" s="1"/>
  <c r="P4051" i="2"/>
  <c r="V4051" i="2" s="1"/>
  <c r="F4052" i="2" s="1"/>
  <c r="S4051" i="2" l="1"/>
  <c r="G4052" i="2"/>
  <c r="J4052" i="2"/>
  <c r="M4052" i="2" s="1"/>
  <c r="H4052" i="2"/>
  <c r="K4052" i="2" s="1"/>
  <c r="I4052" i="2" l="1"/>
  <c r="L4052" i="2" s="1"/>
  <c r="N4052" i="2" s="1"/>
  <c r="O4052" i="2" s="1"/>
  <c r="U4052" i="2" l="1"/>
  <c r="R4052" i="2"/>
  <c r="T4052" i="2" s="1"/>
  <c r="Q4052" i="2"/>
  <c r="P4052" i="2"/>
  <c r="V4052" i="2" s="1"/>
  <c r="F4053" i="2" s="1"/>
  <c r="J4053" i="2" l="1"/>
  <c r="M4053" i="2" s="1"/>
  <c r="H4053" i="2"/>
  <c r="K4053" i="2" s="1"/>
  <c r="S4052" i="2"/>
  <c r="G4053" i="2"/>
  <c r="I4053" i="2" l="1"/>
  <c r="L4053" i="2" s="1"/>
  <c r="N4053" i="2" s="1"/>
  <c r="O4053" i="2" s="1"/>
  <c r="R4053" i="2" l="1"/>
  <c r="T4053" i="2" s="1"/>
  <c r="P4053" i="2"/>
  <c r="Q4053" i="2"/>
  <c r="U4053" i="2"/>
  <c r="S4053" i="2" l="1"/>
  <c r="G4054" i="2"/>
  <c r="V4053" i="2"/>
  <c r="F4054" i="2" s="1"/>
  <c r="J4054" i="2" l="1"/>
  <c r="M4054" i="2" s="1"/>
  <c r="H4054" i="2"/>
  <c r="K4054" i="2" s="1"/>
  <c r="I4054" i="2"/>
  <c r="L4054" i="2" s="1"/>
  <c r="N4054" i="2" l="1"/>
  <c r="O4054" i="2" s="1"/>
  <c r="U4054" i="2" l="1"/>
  <c r="R4054" i="2"/>
  <c r="T4054" i="2" s="1"/>
  <c r="P4054" i="2"/>
  <c r="Q4054" i="2"/>
  <c r="S4054" i="2" l="1"/>
  <c r="G4055" i="2"/>
  <c r="V4054" i="2"/>
  <c r="F4055" i="2" s="1"/>
  <c r="I4055" i="2" l="1"/>
  <c r="L4055" i="2" s="1"/>
  <c r="N4055" i="2" s="1"/>
  <c r="O4055" i="2" s="1"/>
  <c r="H4055" i="2"/>
  <c r="K4055" i="2" s="1"/>
  <c r="J4055" i="2"/>
  <c r="M4055" i="2" s="1"/>
  <c r="U4055" i="2" l="1"/>
  <c r="R4055" i="2"/>
  <c r="T4055" i="2" s="1"/>
  <c r="P4055" i="2"/>
  <c r="Q4055" i="2"/>
  <c r="S4055" i="2" l="1"/>
  <c r="G4056" i="2"/>
  <c r="V4055" i="2"/>
  <c r="F4056" i="2" s="1"/>
  <c r="I4056" i="2" l="1"/>
  <c r="L4056" i="2" s="1"/>
  <c r="H4056" i="2"/>
  <c r="K4056" i="2" s="1"/>
  <c r="J4056" i="2"/>
  <c r="M4056" i="2" s="1"/>
  <c r="N4056" i="2" l="1"/>
  <c r="O4056" i="2" s="1"/>
  <c r="R4056" i="2" l="1"/>
  <c r="T4056" i="2" s="1"/>
  <c r="P4056" i="2"/>
  <c r="U4056" i="2"/>
  <c r="Q4056" i="2"/>
  <c r="S4056" i="2" l="1"/>
  <c r="G4057" i="2"/>
  <c r="V4056" i="2"/>
  <c r="F4057" i="2" s="1"/>
  <c r="J4057" i="2" l="1"/>
  <c r="M4057" i="2" s="1"/>
  <c r="I4057" i="2"/>
  <c r="H4057" i="2"/>
  <c r="K4057" i="2" s="1"/>
  <c r="N4057" i="2" l="1"/>
  <c r="O4057" i="2" s="1"/>
  <c r="P4057" i="2" l="1"/>
  <c r="Q4057" i="2"/>
  <c r="S4057" i="2" s="1"/>
  <c r="R4057" i="2"/>
  <c r="T4057" i="2" s="1"/>
  <c r="U4057" i="2"/>
  <c r="V4057" i="2" s="1"/>
  <c r="F4058" i="2" s="1"/>
  <c r="J4058" i="2" l="1"/>
  <c r="M4058" i="2" s="1"/>
  <c r="I4058" i="2"/>
  <c r="H4058" i="2"/>
  <c r="K4058" i="2" s="1"/>
  <c r="N4058" i="2" s="1"/>
  <c r="O4058" i="2" s="1"/>
  <c r="R4058" i="2" l="1"/>
  <c r="T4058" i="2" s="1"/>
  <c r="Q4058" i="2"/>
  <c r="P4058" i="2"/>
  <c r="U4058" i="2"/>
  <c r="V4058" i="2" l="1"/>
  <c r="F4059" i="2" s="1"/>
  <c r="S4058" i="2"/>
  <c r="G4059" i="2"/>
  <c r="J4059" i="2" l="1"/>
  <c r="M4059" i="2" s="1"/>
  <c r="I4059" i="2"/>
  <c r="H4059" i="2"/>
  <c r="K4059" i="2" s="1"/>
  <c r="N4059" i="2" s="1"/>
  <c r="O4059" i="2" s="1"/>
  <c r="P4059" i="2" l="1"/>
  <c r="Q4059" i="2"/>
  <c r="R4059" i="2"/>
  <c r="T4059" i="2" s="1"/>
  <c r="U4059" i="2"/>
  <c r="V4059" i="2" s="1"/>
  <c r="F4060" i="2" s="1"/>
  <c r="J4060" i="2" l="1"/>
  <c r="M4060" i="2" s="1"/>
  <c r="H4060" i="2"/>
  <c r="K4060" i="2" s="1"/>
  <c r="N4060" i="2" s="1"/>
  <c r="O4060" i="2" s="1"/>
  <c r="S4059" i="2"/>
  <c r="G4060" i="2"/>
  <c r="Q4060" i="2" l="1"/>
  <c r="R4060" i="2"/>
  <c r="T4060" i="2" s="1"/>
  <c r="P4060" i="2"/>
  <c r="U4060" i="2"/>
  <c r="V4060" i="2" s="1"/>
  <c r="F4061" i="2" s="1"/>
  <c r="G4061" i="2"/>
  <c r="I4060" i="2"/>
  <c r="J4061" i="2" l="1"/>
  <c r="M4061" i="2" s="1"/>
  <c r="I4061" i="2"/>
  <c r="H4061" i="2"/>
  <c r="K4061" i="2" s="1"/>
  <c r="N4061" i="2" s="1"/>
  <c r="O4061" i="2" s="1"/>
  <c r="S4060" i="2"/>
  <c r="P4061" i="2" l="1"/>
  <c r="Q4061" i="2"/>
  <c r="R4061" i="2"/>
  <c r="T4061" i="2" s="1"/>
  <c r="U4061" i="2"/>
  <c r="V4061" i="2" s="1"/>
  <c r="F4062" i="2" s="1"/>
  <c r="S4061" i="2" l="1"/>
  <c r="G4062" i="2"/>
  <c r="H4062" i="2"/>
  <c r="K4062" i="2" s="1"/>
  <c r="J4062" i="2"/>
  <c r="M4062" i="2" s="1"/>
  <c r="I4062" i="2"/>
  <c r="N4062" i="2" l="1"/>
  <c r="O4062" i="2" s="1"/>
  <c r="Q4062" i="2" l="1"/>
  <c r="R4062" i="2"/>
  <c r="T4062" i="2" s="1"/>
  <c r="P4062" i="2"/>
  <c r="U4062" i="2"/>
  <c r="V4062" i="2" l="1"/>
  <c r="F4063" i="2" s="1"/>
  <c r="S4062" i="2"/>
  <c r="G4063" i="2"/>
  <c r="H4063" i="2" l="1"/>
  <c r="K4063" i="2" s="1"/>
  <c r="N4063" i="2" s="1"/>
  <c r="O4063" i="2" s="1"/>
  <c r="J4063" i="2"/>
  <c r="M4063" i="2" s="1"/>
  <c r="I4063" i="2"/>
  <c r="R4063" i="2" l="1"/>
  <c r="T4063" i="2" s="1"/>
  <c r="Q4063" i="2"/>
  <c r="P4063" i="2"/>
  <c r="V4063" i="2" s="1"/>
  <c r="F4064" i="2" s="1"/>
  <c r="U4063" i="2"/>
  <c r="S4063" i="2" l="1"/>
  <c r="G4064" i="2"/>
  <c r="I4064" i="2"/>
  <c r="H4064" i="2"/>
  <c r="K4064" i="2" s="1"/>
  <c r="J4064" i="2"/>
  <c r="M4064" i="2" s="1"/>
  <c r="N4064" i="2" l="1"/>
  <c r="O4064" i="2" s="1"/>
  <c r="R4064" i="2" l="1"/>
  <c r="T4064" i="2" s="1"/>
  <c r="Q4064" i="2"/>
  <c r="P4064" i="2"/>
  <c r="U4064" i="2"/>
  <c r="V4064" i="2" s="1"/>
  <c r="F4065" i="2" s="1"/>
  <c r="J4065" i="2" l="1"/>
  <c r="M4065" i="2" s="1"/>
  <c r="H4065" i="2"/>
  <c r="K4065" i="2" s="1"/>
  <c r="N4065" i="2" s="1"/>
  <c r="O4065" i="2" s="1"/>
  <c r="S4064" i="2"/>
  <c r="G4065" i="2"/>
  <c r="G4066" i="2" l="1"/>
  <c r="I4065" i="2"/>
  <c r="Q4065" i="2"/>
  <c r="P4065" i="2"/>
  <c r="V4065" i="2" s="1"/>
  <c r="F4066" i="2" s="1"/>
  <c r="R4065" i="2"/>
  <c r="T4065" i="2" s="1"/>
  <c r="U4065" i="2"/>
  <c r="J4066" i="2" l="1"/>
  <c r="M4066" i="2" s="1"/>
  <c r="I4066" i="2"/>
  <c r="H4066" i="2"/>
  <c r="K4066" i="2" s="1"/>
  <c r="N4066" i="2" s="1"/>
  <c r="O4066" i="2" s="1"/>
  <c r="S4065" i="2"/>
  <c r="R4066" i="2" l="1"/>
  <c r="T4066" i="2" s="1"/>
  <c r="Q4066" i="2"/>
  <c r="P4066" i="2"/>
  <c r="U4066" i="2"/>
  <c r="V4066" i="2" s="1"/>
  <c r="F4067" i="2" s="1"/>
  <c r="J4067" i="2" l="1"/>
  <c r="M4067" i="2" s="1"/>
  <c r="H4067" i="2"/>
  <c r="K4067" i="2" s="1"/>
  <c r="S4066" i="2"/>
  <c r="G4067" i="2"/>
  <c r="I4067" i="2" l="1"/>
  <c r="N4067" i="2"/>
  <c r="O4067" i="2" s="1"/>
  <c r="P4067" i="2" l="1"/>
  <c r="R4067" i="2"/>
  <c r="T4067" i="2" s="1"/>
  <c r="Q4067" i="2"/>
  <c r="U4067" i="2"/>
  <c r="V4067" i="2" s="1"/>
  <c r="F4068" i="2" s="1"/>
  <c r="S4067" i="2" l="1"/>
  <c r="G4068" i="2"/>
  <c r="J4068" i="2"/>
  <c r="M4068" i="2" s="1"/>
  <c r="I4068" i="2"/>
  <c r="H4068" i="2"/>
  <c r="K4068" i="2" s="1"/>
  <c r="N4068" i="2" s="1"/>
  <c r="O4068" i="2" s="1"/>
  <c r="U4068" i="2" l="1"/>
  <c r="R4068" i="2"/>
  <c r="T4068" i="2" s="1"/>
  <c r="Q4068" i="2"/>
  <c r="S4068" i="2" s="1"/>
  <c r="P4068" i="2"/>
  <c r="G4069" i="2" l="1"/>
  <c r="V4068" i="2"/>
  <c r="F4069" i="2" s="1"/>
  <c r="J4069" i="2" l="1"/>
  <c r="M4069" i="2" s="1"/>
  <c r="I4069" i="2"/>
  <c r="H4069" i="2"/>
  <c r="K4069" i="2" s="1"/>
  <c r="N4069" i="2" s="1"/>
  <c r="O4069" i="2" s="1"/>
  <c r="U4069" i="2" l="1"/>
  <c r="R4069" i="2"/>
  <c r="T4069" i="2" s="1"/>
  <c r="Q4069" i="2"/>
  <c r="P4069" i="2"/>
  <c r="V4069" i="2" s="1"/>
  <c r="F4070" i="2" s="1"/>
  <c r="J4070" i="2" l="1"/>
  <c r="M4070" i="2" s="1"/>
  <c r="H4070" i="2"/>
  <c r="K4070" i="2" s="1"/>
  <c r="N4070" i="2" s="1"/>
  <c r="O4070" i="2" s="1"/>
  <c r="S4069" i="2"/>
  <c r="G4070" i="2"/>
  <c r="I4070" i="2" l="1"/>
  <c r="Q4070" i="2"/>
  <c r="P4070" i="2"/>
  <c r="U4070" i="2"/>
  <c r="R4070" i="2"/>
  <c r="T4070" i="2" s="1"/>
  <c r="V4070" i="2" l="1"/>
  <c r="F4071" i="2" s="1"/>
  <c r="S4070" i="2"/>
  <c r="G4071" i="2"/>
  <c r="H4071" i="2" l="1"/>
  <c r="K4071" i="2" s="1"/>
  <c r="I4071" i="2"/>
  <c r="L4071" i="2" s="1"/>
  <c r="J4071" i="2"/>
  <c r="M4071" i="2" s="1"/>
  <c r="N4071" i="2" l="1"/>
  <c r="O4071" i="2" s="1"/>
  <c r="U4071" i="2" l="1"/>
  <c r="R4071" i="2"/>
  <c r="T4071" i="2" s="1"/>
  <c r="Q4071" i="2"/>
  <c r="P4071" i="2"/>
  <c r="V4071" i="2" s="1"/>
  <c r="F4072" i="2" s="1"/>
  <c r="H4072" i="2" l="1"/>
  <c r="K4072" i="2" s="1"/>
  <c r="J4072" i="2"/>
  <c r="M4072" i="2" s="1"/>
  <c r="S4071" i="2"/>
  <c r="G4072" i="2"/>
  <c r="I4072" i="2" l="1"/>
  <c r="L4072" i="2" s="1"/>
  <c r="N4072" i="2" s="1"/>
  <c r="O4072" i="2" s="1"/>
  <c r="P4072" i="2" l="1"/>
  <c r="V4072" i="2" s="1"/>
  <c r="F4073" i="2" s="1"/>
  <c r="U4072" i="2"/>
  <c r="R4072" i="2"/>
  <c r="T4072" i="2" s="1"/>
  <c r="Q4072" i="2"/>
  <c r="S4072" i="2" l="1"/>
  <c r="G4073" i="2"/>
  <c r="I4073" i="2"/>
  <c r="L4073" i="2" s="1"/>
  <c r="J4073" i="2"/>
  <c r="M4073" i="2" s="1"/>
  <c r="H4073" i="2"/>
  <c r="K4073" i="2" s="1"/>
  <c r="N4073" i="2" s="1"/>
  <c r="O4073" i="2" s="1"/>
  <c r="P4073" i="2" l="1"/>
  <c r="R4073" i="2"/>
  <c r="T4073" i="2" s="1"/>
  <c r="Q4073" i="2"/>
  <c r="S4073" i="2" s="1"/>
  <c r="U4073" i="2"/>
  <c r="G4074" i="2"/>
  <c r="V4073" i="2" l="1"/>
  <c r="F4074" i="2" s="1"/>
  <c r="J4074" i="2" l="1"/>
  <c r="M4074" i="2" s="1"/>
  <c r="I4074" i="2"/>
  <c r="L4074" i="2" s="1"/>
  <c r="H4074" i="2"/>
  <c r="K4074" i="2" s="1"/>
  <c r="N4074" i="2" l="1"/>
  <c r="O4074" i="2" s="1"/>
  <c r="R4074" i="2" l="1"/>
  <c r="T4074" i="2" s="1"/>
  <c r="P4074" i="2"/>
  <c r="U4074" i="2"/>
  <c r="Q4074" i="2"/>
  <c r="S4074" i="2" l="1"/>
  <c r="G4075" i="2"/>
  <c r="V4074" i="2"/>
  <c r="F4075" i="2" s="1"/>
  <c r="J4075" i="2" l="1"/>
  <c r="M4075" i="2" s="1"/>
  <c r="H4075" i="2"/>
  <c r="K4075" i="2" s="1"/>
  <c r="I4075" i="2"/>
  <c r="L4075" i="2" s="1"/>
  <c r="N4075" i="2" s="1"/>
  <c r="O4075" i="2" s="1"/>
  <c r="Q4075" i="2" l="1"/>
  <c r="P4075" i="2"/>
  <c r="U4075" i="2"/>
  <c r="R4075" i="2"/>
  <c r="T4075" i="2" s="1"/>
  <c r="V4075" i="2" l="1"/>
  <c r="F4076" i="2" s="1"/>
  <c r="S4075" i="2"/>
  <c r="G4076" i="2"/>
  <c r="J4076" i="2" l="1"/>
  <c r="M4076" i="2" s="1"/>
  <c r="I4076" i="2"/>
  <c r="L4076" i="2" s="1"/>
  <c r="H4076" i="2"/>
  <c r="K4076" i="2" s="1"/>
  <c r="N4076" i="2" s="1"/>
  <c r="O4076" i="2" s="1"/>
  <c r="U4076" i="2" l="1"/>
  <c r="R4076" i="2"/>
  <c r="T4076" i="2" s="1"/>
  <c r="Q4076" i="2"/>
  <c r="P4076" i="2"/>
  <c r="V4076" i="2" s="1"/>
  <c r="F4077" i="2" s="1"/>
  <c r="J4077" i="2" l="1"/>
  <c r="M4077" i="2" s="1"/>
  <c r="H4077" i="2"/>
  <c r="K4077" i="2" s="1"/>
  <c r="S4076" i="2"/>
  <c r="G4077" i="2"/>
  <c r="I4077" i="2" l="1"/>
  <c r="L4077" i="2" s="1"/>
  <c r="N4077" i="2" s="1"/>
  <c r="O4077" i="2" s="1"/>
  <c r="Q4077" i="2" l="1"/>
  <c r="P4077" i="2"/>
  <c r="O4078" i="2"/>
  <c r="U4077" i="2"/>
  <c r="R4077" i="2"/>
  <c r="T4077" i="2" s="1"/>
  <c r="P4078" i="2" l="1"/>
  <c r="U4078" i="2"/>
  <c r="R4078" i="2"/>
  <c r="T4078" i="2" s="1"/>
  <c r="V4077" i="2"/>
  <c r="F4078" i="2" s="1"/>
  <c r="S4077" i="2"/>
  <c r="G4078" i="2"/>
  <c r="I4078" i="2" l="1"/>
  <c r="J4078" i="2"/>
  <c r="M4078" i="2" s="1"/>
  <c r="H4078" i="2"/>
  <c r="K4078" i="2" s="1"/>
  <c r="L4078" i="2" l="1"/>
  <c r="N4078" i="2" s="1"/>
  <c r="Q4078" i="2"/>
  <c r="S4078" i="2" l="1"/>
  <c r="G4079" i="2"/>
  <c r="V4078" i="2"/>
  <c r="F4079" i="2" s="1"/>
  <c r="J4079" i="2" l="1"/>
  <c r="M4079" i="2" s="1"/>
  <c r="I4079" i="2"/>
  <c r="L4079" i="2" s="1"/>
  <c r="H4079" i="2"/>
  <c r="K4079" i="2" s="1"/>
  <c r="N4079" i="2" s="1"/>
  <c r="O4079" i="2" s="1"/>
  <c r="U4079" i="2" l="1"/>
  <c r="R4079" i="2"/>
  <c r="T4079" i="2" s="1"/>
  <c r="Q4079" i="2"/>
  <c r="P4079" i="2"/>
  <c r="V4079" i="2" s="1"/>
  <c r="F4080" i="2" s="1"/>
  <c r="J4080" i="2" l="1"/>
  <c r="M4080" i="2" s="1"/>
  <c r="H4080" i="2"/>
  <c r="K4080" i="2" s="1"/>
  <c r="S4079" i="2"/>
  <c r="G4080" i="2"/>
  <c r="I4080" i="2" l="1"/>
  <c r="L4080" i="2" s="1"/>
  <c r="N4080" i="2" s="1"/>
  <c r="O4080" i="2" s="1"/>
  <c r="R4080" i="2" l="1"/>
  <c r="T4080" i="2" s="1"/>
  <c r="Q4080" i="2"/>
  <c r="P4080" i="2"/>
  <c r="U4080" i="2"/>
  <c r="V4080" i="2" l="1"/>
  <c r="F4081" i="2" s="1"/>
  <c r="S4080" i="2"/>
  <c r="G4081" i="2"/>
  <c r="I4081" i="2" l="1"/>
  <c r="L4081" i="2" s="1"/>
  <c r="J4081" i="2"/>
  <c r="M4081" i="2" s="1"/>
  <c r="H4081" i="2"/>
  <c r="K4081" i="2" s="1"/>
  <c r="N4081" i="2" s="1"/>
  <c r="O4081" i="2" s="1"/>
  <c r="U4081" i="2" l="1"/>
  <c r="R4081" i="2"/>
  <c r="T4081" i="2" s="1"/>
  <c r="Q4081" i="2"/>
  <c r="P4081" i="2"/>
  <c r="V4081" i="2" s="1"/>
  <c r="F4082" i="2" s="1"/>
  <c r="J4082" i="2" l="1"/>
  <c r="M4082" i="2" s="1"/>
  <c r="I4082" i="2"/>
  <c r="H4082" i="2"/>
  <c r="K4082" i="2" s="1"/>
  <c r="S4081" i="2"/>
  <c r="N4082" i="2" l="1"/>
  <c r="O4082" i="2" s="1"/>
  <c r="R4082" i="2" l="1"/>
  <c r="T4082" i="2" s="1"/>
  <c r="Q4082" i="2"/>
  <c r="P4082" i="2"/>
  <c r="U4082" i="2"/>
  <c r="V4082" i="2" l="1"/>
  <c r="F4083" i="2" s="1"/>
  <c r="G4083" i="2"/>
  <c r="S4082" i="2"/>
  <c r="J4083" i="2" l="1"/>
  <c r="M4083" i="2" s="1"/>
  <c r="H4083" i="2"/>
  <c r="K4083" i="2" s="1"/>
  <c r="N4083" i="2" s="1"/>
  <c r="O4083" i="2" s="1"/>
  <c r="I4083" i="2"/>
  <c r="U4083" i="2" l="1"/>
  <c r="R4083" i="2"/>
  <c r="T4083" i="2" s="1"/>
  <c r="Q4083" i="2"/>
  <c r="P4083" i="2"/>
  <c r="V4083" i="2" l="1"/>
  <c r="F4084" i="2" s="1"/>
  <c r="S4083" i="2"/>
  <c r="G4084" i="2"/>
  <c r="J4084" i="2" l="1"/>
  <c r="M4084" i="2" s="1"/>
  <c r="H4084" i="2"/>
  <c r="K4084" i="2" s="1"/>
  <c r="N4084" i="2" s="1"/>
  <c r="O4084" i="2" s="1"/>
  <c r="I4084" i="2"/>
  <c r="P4084" i="2" l="1"/>
  <c r="U4084" i="2"/>
  <c r="R4084" i="2"/>
  <c r="T4084" i="2" s="1"/>
  <c r="Q4084" i="2"/>
  <c r="S4084" i="2" l="1"/>
  <c r="G4085" i="2"/>
  <c r="V4084" i="2"/>
  <c r="F4085" i="2" s="1"/>
  <c r="H4085" i="2" l="1"/>
  <c r="K4085" i="2" s="1"/>
  <c r="I4085" i="2"/>
  <c r="J4085" i="2"/>
  <c r="M4085" i="2" s="1"/>
  <c r="N4085" i="2" l="1"/>
  <c r="O4085" i="2" s="1"/>
  <c r="U4085" i="2" l="1"/>
  <c r="R4085" i="2"/>
  <c r="T4085" i="2" s="1"/>
  <c r="Q4085" i="2"/>
  <c r="P4085" i="2"/>
  <c r="V4085" i="2" s="1"/>
  <c r="F4086" i="2" s="1"/>
  <c r="J4086" i="2" l="1"/>
  <c r="M4086" i="2" s="1"/>
  <c r="H4086" i="2"/>
  <c r="K4086" i="2" s="1"/>
  <c r="N4086" i="2" s="1"/>
  <c r="O4086" i="2" s="1"/>
  <c r="S4085" i="2"/>
  <c r="G4086" i="2"/>
  <c r="I4086" i="2" l="1"/>
  <c r="U4086" i="2"/>
  <c r="Q4086" i="2"/>
  <c r="S4086" i="2" s="1"/>
  <c r="P4086" i="2"/>
  <c r="R4086" i="2"/>
  <c r="T4086" i="2" s="1"/>
  <c r="V4086" i="2" l="1"/>
  <c r="F4087" i="2" s="1"/>
  <c r="G4087" i="2"/>
  <c r="J4087" i="2" l="1"/>
  <c r="M4087" i="2" s="1"/>
  <c r="H4087" i="2"/>
  <c r="K4087" i="2" s="1"/>
  <c r="N4087" i="2" s="1"/>
  <c r="O4087" i="2" s="1"/>
  <c r="I4087" i="2"/>
  <c r="Q4087" i="2" l="1"/>
  <c r="R4087" i="2"/>
  <c r="T4087" i="2" s="1"/>
  <c r="U4087" i="2"/>
  <c r="P4087" i="2"/>
  <c r="V4087" i="2" s="1"/>
  <c r="F4088" i="2" s="1"/>
  <c r="J4088" i="2" l="1"/>
  <c r="M4088" i="2" s="1"/>
  <c r="H4088" i="2"/>
  <c r="K4088" i="2" s="1"/>
  <c r="N4088" i="2" s="1"/>
  <c r="O4088" i="2" s="1"/>
  <c r="I4088" i="2"/>
  <c r="S4087" i="2"/>
  <c r="G4088" i="2"/>
  <c r="U4088" i="2" l="1"/>
  <c r="P4088" i="2"/>
  <c r="Q4088" i="2"/>
  <c r="S4088" i="2" s="1"/>
  <c r="R4088" i="2"/>
  <c r="T4088" i="2" s="1"/>
  <c r="V4088" i="2" l="1"/>
  <c r="F4089" i="2" s="1"/>
  <c r="G4089" i="2"/>
  <c r="H4089" i="2" l="1"/>
  <c r="K4089" i="2" s="1"/>
  <c r="J4089" i="2"/>
  <c r="M4089" i="2" s="1"/>
  <c r="I4089" i="2"/>
  <c r="N4089" i="2" l="1"/>
  <c r="O4089" i="2" s="1"/>
  <c r="R4089" i="2" l="1"/>
  <c r="T4089" i="2" s="1"/>
  <c r="P4089" i="2"/>
  <c r="U4089" i="2"/>
  <c r="Q4089" i="2"/>
  <c r="S4089" i="2" l="1"/>
  <c r="G4090" i="2"/>
  <c r="V4089" i="2"/>
  <c r="F4090" i="2" s="1"/>
  <c r="J4090" i="2" l="1"/>
  <c r="M4090" i="2" s="1"/>
  <c r="I4090" i="2"/>
  <c r="H4090" i="2"/>
  <c r="K4090" i="2" s="1"/>
  <c r="N4090" i="2" s="1"/>
  <c r="O4090" i="2" s="1"/>
  <c r="U4090" i="2" l="1"/>
  <c r="R4090" i="2"/>
  <c r="T4090" i="2" s="1"/>
  <c r="Q4090" i="2"/>
  <c r="P4090" i="2"/>
  <c r="V4090" i="2" s="1"/>
  <c r="F4091" i="2" s="1"/>
  <c r="J4091" i="2" l="1"/>
  <c r="M4091" i="2" s="1"/>
  <c r="H4091" i="2"/>
  <c r="K4091" i="2" s="1"/>
  <c r="N4091" i="2" s="1"/>
  <c r="O4091" i="2" s="1"/>
  <c r="S4090" i="2"/>
  <c r="G4091" i="2"/>
  <c r="I4091" i="2" l="1"/>
  <c r="U4091" i="2"/>
  <c r="P4091" i="2"/>
  <c r="Q4091" i="2"/>
  <c r="S4091" i="2" s="1"/>
  <c r="R4091" i="2"/>
  <c r="T4091" i="2" s="1"/>
  <c r="V4091" i="2" l="1"/>
  <c r="F4092" i="2" s="1"/>
  <c r="G4092" i="2"/>
  <c r="I4092" i="2" l="1"/>
  <c r="J4092" i="2"/>
  <c r="M4092" i="2" s="1"/>
  <c r="H4092" i="2"/>
  <c r="K4092" i="2" s="1"/>
  <c r="N4092" i="2" s="1"/>
  <c r="O4092" i="2" s="1"/>
  <c r="R4092" i="2" l="1"/>
  <c r="T4092" i="2" s="1"/>
  <c r="U4092" i="2"/>
  <c r="Q4092" i="2"/>
  <c r="O4093" i="2"/>
  <c r="P4092" i="2"/>
  <c r="V4092" i="2" s="1"/>
  <c r="F4093" i="2" s="1"/>
  <c r="H4093" i="2" l="1"/>
  <c r="K4093" i="2" s="1"/>
  <c r="J4093" i="2"/>
  <c r="M4093" i="2" s="1"/>
  <c r="U4093" i="2"/>
  <c r="Q4093" i="2"/>
  <c r="R4093" i="2"/>
  <c r="T4093" i="2" s="1"/>
  <c r="P4093" i="2"/>
  <c r="V4093" i="2" s="1"/>
  <c r="F4094" i="2" s="1"/>
  <c r="S4092" i="2"/>
  <c r="G4093" i="2"/>
  <c r="G4094" i="2" s="1"/>
  <c r="J4094" i="2" l="1"/>
  <c r="M4094" i="2" s="1"/>
  <c r="I4094" i="2"/>
  <c r="H4094" i="2"/>
  <c r="K4094" i="2" s="1"/>
  <c r="N4094" i="2" s="1"/>
  <c r="O4094" i="2" s="1"/>
  <c r="S4093" i="2"/>
  <c r="I4093" i="2"/>
  <c r="N4093" i="2"/>
  <c r="R4094" i="2" l="1"/>
  <c r="T4094" i="2" s="1"/>
  <c r="Q4094" i="2"/>
  <c r="P4094" i="2"/>
  <c r="U4094" i="2"/>
  <c r="V4094" i="2" l="1"/>
  <c r="F4095" i="2" s="1"/>
  <c r="S4094" i="2"/>
  <c r="G4095" i="2"/>
  <c r="I4095" i="2" l="1"/>
  <c r="L4095" i="2" s="1"/>
  <c r="H4095" i="2"/>
  <c r="K4095" i="2" s="1"/>
  <c r="J4095" i="2"/>
  <c r="M4095" i="2" s="1"/>
  <c r="N4095" i="2" l="1"/>
  <c r="O4095" i="2" s="1"/>
  <c r="R4095" i="2" l="1"/>
  <c r="T4095" i="2" s="1"/>
  <c r="Q4095" i="2"/>
  <c r="P4095" i="2"/>
  <c r="U4095" i="2"/>
  <c r="V4095" i="2" s="1"/>
  <c r="F4096" i="2" s="1"/>
  <c r="H4096" i="2" l="1"/>
  <c r="K4096" i="2" s="1"/>
  <c r="J4096" i="2"/>
  <c r="M4096" i="2" s="1"/>
  <c r="S4095" i="2"/>
  <c r="G4096" i="2"/>
  <c r="I4096" i="2" l="1"/>
  <c r="L4096" i="2" s="1"/>
  <c r="N4096" i="2"/>
  <c r="O4096" i="2" s="1"/>
  <c r="P4096" i="2" l="1"/>
  <c r="Q4096" i="2"/>
  <c r="R4096" i="2"/>
  <c r="T4096" i="2" s="1"/>
  <c r="U4096" i="2"/>
  <c r="V4096" i="2" s="1"/>
  <c r="F4097" i="2" s="1"/>
  <c r="H4097" i="2" l="1"/>
  <c r="K4097" i="2" s="1"/>
  <c r="J4097" i="2"/>
  <c r="M4097" i="2" s="1"/>
  <c r="S4096" i="2"/>
  <c r="G4097" i="2"/>
  <c r="I4097" i="2" l="1"/>
  <c r="L4097" i="2" s="1"/>
  <c r="N4097" i="2" s="1"/>
  <c r="O4097" i="2" s="1"/>
  <c r="Q4097" i="2" l="1"/>
  <c r="R4097" i="2"/>
  <c r="T4097" i="2" s="1"/>
  <c r="P4097" i="2"/>
  <c r="U4097" i="2"/>
  <c r="V4097" i="2" s="1"/>
  <c r="F4098" i="2" s="1"/>
  <c r="J4098" i="2" l="1"/>
  <c r="M4098" i="2" s="1"/>
  <c r="H4098" i="2"/>
  <c r="K4098" i="2" s="1"/>
  <c r="S4097" i="2"/>
  <c r="G4098" i="2"/>
  <c r="I4098" i="2" l="1"/>
  <c r="L4098" i="2" s="1"/>
  <c r="N4098" i="2"/>
  <c r="O4098" i="2" s="1"/>
  <c r="R4098" i="2" l="1"/>
  <c r="T4098" i="2" s="1"/>
  <c r="Q4098" i="2"/>
  <c r="P4098" i="2"/>
  <c r="U4098" i="2"/>
  <c r="V4098" i="2" s="1"/>
  <c r="F4099" i="2" s="1"/>
  <c r="J4099" i="2" l="1"/>
  <c r="M4099" i="2" s="1"/>
  <c r="H4099" i="2"/>
  <c r="K4099" i="2" s="1"/>
  <c r="S4098" i="2"/>
  <c r="G4099" i="2"/>
  <c r="I4099" i="2" l="1"/>
  <c r="L4099" i="2" s="1"/>
  <c r="N4099" i="2"/>
  <c r="O4099" i="2" s="1"/>
  <c r="R4099" i="2" l="1"/>
  <c r="T4099" i="2" s="1"/>
  <c r="P4099" i="2"/>
  <c r="Q4099" i="2"/>
  <c r="U4099" i="2"/>
  <c r="S4099" i="2" l="1"/>
  <c r="G4100" i="2"/>
  <c r="V4099" i="2"/>
  <c r="F4100" i="2" s="1"/>
  <c r="J4100" i="2" l="1"/>
  <c r="M4100" i="2" s="1"/>
  <c r="I4100" i="2"/>
  <c r="L4100" i="2" s="1"/>
  <c r="H4100" i="2"/>
  <c r="K4100" i="2" s="1"/>
  <c r="N4100" i="2" l="1"/>
  <c r="O4100" i="2" s="1"/>
  <c r="R4100" i="2" l="1"/>
  <c r="T4100" i="2" s="1"/>
  <c r="P4100" i="2"/>
  <c r="U4100" i="2"/>
  <c r="Q4100" i="2"/>
  <c r="S4100" i="2" l="1"/>
  <c r="G4101" i="2"/>
  <c r="V4100" i="2"/>
  <c r="F4101" i="2" s="1"/>
  <c r="H4101" i="2" l="1"/>
  <c r="K4101" i="2" s="1"/>
  <c r="J4101" i="2"/>
  <c r="M4101" i="2" s="1"/>
  <c r="I4101" i="2"/>
  <c r="L4101" i="2" s="1"/>
  <c r="N4101" i="2" l="1"/>
  <c r="O4101" i="2" s="1"/>
  <c r="Q4101" i="2" l="1"/>
  <c r="P4101" i="2"/>
  <c r="R4101" i="2"/>
  <c r="T4101" i="2" s="1"/>
  <c r="U4101" i="2"/>
  <c r="V4101" i="2" l="1"/>
  <c r="F4102" i="2" s="1"/>
  <c r="S4101" i="2"/>
  <c r="G4102" i="2"/>
  <c r="J4102" i="2" l="1"/>
  <c r="M4102" i="2" s="1"/>
  <c r="I4102" i="2"/>
  <c r="L4102" i="2" s="1"/>
  <c r="H4102" i="2"/>
  <c r="K4102" i="2" s="1"/>
  <c r="N4102" i="2" s="1"/>
  <c r="O4102" i="2" s="1"/>
  <c r="P4102" i="2" l="1"/>
  <c r="U4102" i="2"/>
  <c r="V4102" i="2" s="1"/>
  <c r="F4103" i="2" s="1"/>
  <c r="Q4102" i="2"/>
  <c r="R4102" i="2"/>
  <c r="T4102" i="2" s="1"/>
  <c r="S4102" i="2" l="1"/>
  <c r="G4103" i="2"/>
  <c r="I4103" i="2" s="1"/>
  <c r="L4103" i="2" s="1"/>
  <c r="N4103" i="2" s="1"/>
  <c r="O4103" i="2" s="1"/>
  <c r="J4103" i="2"/>
  <c r="M4103" i="2" s="1"/>
  <c r="H4103" i="2"/>
  <c r="K4103" i="2" s="1"/>
  <c r="U4103" i="2" l="1"/>
  <c r="R4103" i="2"/>
  <c r="T4103" i="2" s="1"/>
  <c r="Q4103" i="2"/>
  <c r="P4103" i="2"/>
  <c r="V4103" i="2" s="1"/>
  <c r="F4104" i="2" s="1"/>
  <c r="G4104" i="2"/>
  <c r="J4104" i="2" l="1"/>
  <c r="M4104" i="2" s="1"/>
  <c r="H4104" i="2"/>
  <c r="K4104" i="2" s="1"/>
  <c r="I4104" i="2"/>
  <c r="L4104" i="2" s="1"/>
  <c r="S4103" i="2"/>
  <c r="N4104" i="2" l="1"/>
  <c r="O4104" i="2" s="1"/>
  <c r="R4104" i="2" l="1"/>
  <c r="T4104" i="2" s="1"/>
  <c r="P4104" i="2"/>
  <c r="U4104" i="2"/>
  <c r="Q4104" i="2"/>
  <c r="S4104" i="2" l="1"/>
  <c r="G4105" i="2"/>
  <c r="V4104" i="2"/>
  <c r="F4105" i="2" s="1"/>
  <c r="J4105" i="2" l="1"/>
  <c r="M4105" i="2" s="1"/>
  <c r="I4105" i="2"/>
  <c r="L4105" i="2" s="1"/>
  <c r="H4105" i="2"/>
  <c r="K4105" i="2" s="1"/>
  <c r="N4105" i="2" s="1"/>
  <c r="O4105" i="2" s="1"/>
  <c r="R4105" i="2" l="1"/>
  <c r="T4105" i="2" s="1"/>
  <c r="U4105" i="2"/>
  <c r="Q4105" i="2"/>
  <c r="P4105" i="2"/>
  <c r="V4105" i="2" s="1"/>
  <c r="F4106" i="2" s="1"/>
  <c r="J4106" i="2" l="1"/>
  <c r="M4106" i="2" s="1"/>
  <c r="I4106" i="2"/>
  <c r="H4106" i="2"/>
  <c r="K4106" i="2" s="1"/>
  <c r="N4106" i="2" s="1"/>
  <c r="O4106" i="2" s="1"/>
  <c r="S4105" i="2"/>
  <c r="R4106" i="2" l="1"/>
  <c r="T4106" i="2" s="1"/>
  <c r="Q4106" i="2"/>
  <c r="P4106" i="2"/>
  <c r="U4106" i="2"/>
  <c r="V4106" i="2" l="1"/>
  <c r="F4107" i="2" s="1"/>
  <c r="S4106" i="2"/>
  <c r="G4107" i="2"/>
  <c r="J4107" i="2" l="1"/>
  <c r="M4107" i="2" s="1"/>
  <c r="I4107" i="2"/>
  <c r="H4107" i="2"/>
  <c r="K4107" i="2" s="1"/>
  <c r="N4107" i="2" s="1"/>
  <c r="O4107" i="2" s="1"/>
  <c r="U4107" i="2" l="1"/>
  <c r="R4107" i="2"/>
  <c r="T4107" i="2" s="1"/>
  <c r="Q4107" i="2"/>
  <c r="P4107" i="2"/>
  <c r="V4107" i="2" s="1"/>
  <c r="F4108" i="2" s="1"/>
  <c r="J4108" i="2" l="1"/>
  <c r="M4108" i="2" s="1"/>
  <c r="H4108" i="2"/>
  <c r="K4108" i="2" s="1"/>
  <c r="N4108" i="2" s="1"/>
  <c r="O4108" i="2" s="1"/>
  <c r="S4107" i="2"/>
  <c r="G4108" i="2"/>
  <c r="I4108" i="2" l="1"/>
  <c r="P4108" i="2"/>
  <c r="U4108" i="2"/>
  <c r="R4108" i="2"/>
  <c r="T4108" i="2" s="1"/>
  <c r="Q4108" i="2"/>
  <c r="S4108" i="2" s="1"/>
  <c r="V4108" i="2" l="1"/>
  <c r="F4109" i="2" s="1"/>
  <c r="G4109" i="2"/>
  <c r="I4109" i="2" l="1"/>
  <c r="J4109" i="2"/>
  <c r="M4109" i="2" s="1"/>
  <c r="H4109" i="2"/>
  <c r="K4109" i="2" s="1"/>
  <c r="N4109" i="2" s="1"/>
  <c r="O4109" i="2" s="1"/>
  <c r="U4109" i="2" l="1"/>
  <c r="R4109" i="2"/>
  <c r="T4109" i="2" s="1"/>
  <c r="Q4109" i="2"/>
  <c r="P4109" i="2"/>
  <c r="V4109" i="2" s="1"/>
  <c r="F4110" i="2" s="1"/>
  <c r="J4110" i="2" l="1"/>
  <c r="M4110" i="2" s="1"/>
  <c r="H4110" i="2"/>
  <c r="K4110" i="2" s="1"/>
  <c r="N4110" i="2" s="1"/>
  <c r="O4110" i="2" s="1"/>
  <c r="S4109" i="2"/>
  <c r="G4110" i="2"/>
  <c r="I4110" i="2" l="1"/>
  <c r="U4110" i="2"/>
  <c r="R4110" i="2"/>
  <c r="T4110" i="2" s="1"/>
  <c r="Q4110" i="2"/>
  <c r="P4110" i="2"/>
  <c r="V4110" i="2" s="1"/>
  <c r="F4111" i="2" s="1"/>
  <c r="J4111" i="2" l="1"/>
  <c r="M4111" i="2" s="1"/>
  <c r="H4111" i="2"/>
  <c r="K4111" i="2" s="1"/>
  <c r="N4111" i="2" s="1"/>
  <c r="O4111" i="2" s="1"/>
  <c r="S4110" i="2"/>
  <c r="G4111" i="2"/>
  <c r="I4111" i="2" l="1"/>
  <c r="R4111" i="2"/>
  <c r="T4111" i="2" s="1"/>
  <c r="Q4111" i="2"/>
  <c r="P4111" i="2"/>
  <c r="U4111" i="2"/>
  <c r="V4111" i="2" l="1"/>
  <c r="F4112" i="2" s="1"/>
  <c r="S4111" i="2"/>
  <c r="G4112" i="2"/>
  <c r="I4112" i="2" l="1"/>
  <c r="J4112" i="2"/>
  <c r="M4112" i="2" s="1"/>
  <c r="H4112" i="2"/>
  <c r="K4112" i="2" s="1"/>
  <c r="N4112" i="2" s="1"/>
  <c r="O4112" i="2" s="1"/>
  <c r="U4112" i="2" l="1"/>
  <c r="R4112" i="2"/>
  <c r="T4112" i="2" s="1"/>
  <c r="Q4112" i="2"/>
  <c r="P4112" i="2"/>
  <c r="V4112" i="2" s="1"/>
  <c r="F4113" i="2" s="1"/>
  <c r="J4113" i="2" l="1"/>
  <c r="M4113" i="2" s="1"/>
  <c r="H4113" i="2"/>
  <c r="K4113" i="2" s="1"/>
  <c r="N4113" i="2" s="1"/>
  <c r="O4113" i="2" s="1"/>
  <c r="S4112" i="2"/>
  <c r="G4113" i="2"/>
  <c r="I4113" i="2" l="1"/>
  <c r="Q4113" i="2"/>
  <c r="P4113" i="2"/>
  <c r="V4113" i="2" s="1"/>
  <c r="F4114" i="2" s="1"/>
  <c r="U4113" i="2"/>
  <c r="R4113" i="2"/>
  <c r="T4113" i="2" s="1"/>
  <c r="S4113" i="2" l="1"/>
  <c r="H4114" i="2"/>
  <c r="K4114" i="2" s="1"/>
  <c r="J4114" i="2"/>
  <c r="M4114" i="2" s="1"/>
  <c r="G4114" i="2"/>
  <c r="I4114" i="2" l="1"/>
  <c r="N4114" i="2"/>
  <c r="O4114" i="2" s="1"/>
  <c r="Q4114" i="2" l="1"/>
  <c r="R4114" i="2"/>
  <c r="T4114" i="2" s="1"/>
  <c r="P4114" i="2"/>
  <c r="V4114" i="2" s="1"/>
  <c r="F4115" i="2" s="1"/>
  <c r="U4114" i="2"/>
  <c r="I4115" i="2" l="1"/>
  <c r="J4115" i="2"/>
  <c r="M4115" i="2" s="1"/>
  <c r="H4115" i="2"/>
  <c r="K4115" i="2" s="1"/>
  <c r="N4115" i="2" s="1"/>
  <c r="O4115" i="2" s="1"/>
  <c r="S4114" i="2"/>
  <c r="G4115" i="2"/>
  <c r="U4115" i="2" l="1"/>
  <c r="O4116" i="2"/>
  <c r="P4115" i="2"/>
  <c r="V4115" i="2" s="1"/>
  <c r="F4116" i="2" s="1"/>
  <c r="R4115" i="2"/>
  <c r="T4115" i="2" s="1"/>
  <c r="Q4115" i="2"/>
  <c r="S4115" i="2" l="1"/>
  <c r="H4116" i="2"/>
  <c r="K4116" i="2" s="1"/>
  <c r="J4116" i="2"/>
  <c r="M4116" i="2" s="1"/>
  <c r="R4116" i="2"/>
  <c r="T4116" i="2" s="1"/>
  <c r="Q4116" i="2"/>
  <c r="U4116" i="2"/>
  <c r="P4116" i="2"/>
  <c r="V4116" i="2" s="1"/>
  <c r="F4117" i="2" s="1"/>
  <c r="G4116" i="2"/>
  <c r="G4117" i="2" s="1"/>
  <c r="H4117" i="2" l="1"/>
  <c r="K4117" i="2" s="1"/>
  <c r="J4117" i="2"/>
  <c r="M4117" i="2" s="1"/>
  <c r="I4117" i="2"/>
  <c r="S4116" i="2"/>
  <c r="I4116" i="2"/>
  <c r="N4116" i="2"/>
  <c r="N4117" i="2" l="1"/>
  <c r="O4117" i="2" s="1"/>
  <c r="P4117" i="2" l="1"/>
  <c r="R4117" i="2"/>
  <c r="T4117" i="2" s="1"/>
  <c r="Q4117" i="2"/>
  <c r="U4117" i="2"/>
  <c r="S4117" i="2" l="1"/>
  <c r="G4118" i="2"/>
  <c r="V4117" i="2"/>
  <c r="F4118" i="2" s="1"/>
  <c r="J4118" i="2" l="1"/>
  <c r="M4118" i="2" s="1"/>
  <c r="H4118" i="2"/>
  <c r="K4118" i="2" s="1"/>
  <c r="N4118" i="2" s="1"/>
  <c r="O4118" i="2" s="1"/>
  <c r="I4118" i="2"/>
  <c r="U4118" i="2" l="1"/>
  <c r="Q4118" i="2"/>
  <c r="P4118" i="2"/>
  <c r="V4118" i="2" s="1"/>
  <c r="F4119" i="2" s="1"/>
  <c r="R4118" i="2"/>
  <c r="T4118" i="2" s="1"/>
  <c r="J4119" i="2" l="1"/>
  <c r="M4119" i="2" s="1"/>
  <c r="H4119" i="2"/>
  <c r="K4119" i="2" s="1"/>
  <c r="S4118" i="2"/>
  <c r="G4119" i="2"/>
  <c r="I4119" i="2" l="1"/>
  <c r="L4119" i="2" s="1"/>
  <c r="N4119" i="2" s="1"/>
  <c r="O4119" i="2" s="1"/>
  <c r="R4119" i="2" l="1"/>
  <c r="T4119" i="2" s="1"/>
  <c r="Q4119" i="2"/>
  <c r="P4119" i="2"/>
  <c r="U4119" i="2"/>
  <c r="V4119" i="2" s="1"/>
  <c r="F4120" i="2" s="1"/>
  <c r="S4119" i="2" l="1"/>
  <c r="G4120" i="2"/>
  <c r="J4120" i="2"/>
  <c r="M4120" i="2" s="1"/>
  <c r="H4120" i="2"/>
  <c r="K4120" i="2" s="1"/>
  <c r="I4120" i="2"/>
  <c r="L4120" i="2" s="1"/>
  <c r="N4120" i="2" s="1"/>
  <c r="O4120" i="2" s="1"/>
  <c r="P4120" i="2" l="1"/>
  <c r="R4120" i="2"/>
  <c r="T4120" i="2" s="1"/>
  <c r="U4120" i="2"/>
  <c r="V4120" i="2" s="1"/>
  <c r="F4121" i="2" s="1"/>
  <c r="Q4120" i="2"/>
  <c r="S4120" i="2" s="1"/>
  <c r="G4121" i="2"/>
  <c r="H4121" i="2" l="1"/>
  <c r="K4121" i="2" s="1"/>
  <c r="J4121" i="2"/>
  <c r="M4121" i="2" s="1"/>
  <c r="I4121" i="2"/>
  <c r="L4121" i="2" s="1"/>
  <c r="N4121" i="2" s="1"/>
  <c r="O4121" i="2" s="1"/>
  <c r="Q4121" i="2" l="1"/>
  <c r="R4121" i="2"/>
  <c r="T4121" i="2" s="1"/>
  <c r="P4121" i="2"/>
  <c r="U4121" i="2"/>
  <c r="V4121" i="2" s="1"/>
  <c r="F4122" i="2" s="1"/>
  <c r="J4122" i="2" l="1"/>
  <c r="M4122" i="2" s="1"/>
  <c r="H4122" i="2"/>
  <c r="K4122" i="2" s="1"/>
  <c r="I4122" i="2"/>
  <c r="L4122" i="2" s="1"/>
  <c r="N4122" i="2" s="1"/>
  <c r="O4122" i="2" s="1"/>
  <c r="S4121" i="2"/>
  <c r="G4122" i="2"/>
  <c r="U4122" i="2" l="1"/>
  <c r="R4122" i="2"/>
  <c r="T4122" i="2" s="1"/>
  <c r="Q4122" i="2"/>
  <c r="P4122" i="2"/>
  <c r="V4122" i="2" l="1"/>
  <c r="F4123" i="2" s="1"/>
  <c r="S4122" i="2"/>
  <c r="G4123" i="2"/>
  <c r="H4123" i="2" l="1"/>
  <c r="K4123" i="2" s="1"/>
  <c r="J4123" i="2"/>
  <c r="M4123" i="2" s="1"/>
  <c r="I4123" i="2"/>
  <c r="L4123" i="2" s="1"/>
  <c r="N4123" i="2" s="1"/>
  <c r="O4123" i="2" s="1"/>
  <c r="R4123" i="2" l="1"/>
  <c r="T4123" i="2" s="1"/>
  <c r="U4123" i="2"/>
  <c r="Q4123" i="2"/>
  <c r="P4123" i="2"/>
  <c r="V4123" i="2" s="1"/>
  <c r="F4124" i="2" s="1"/>
  <c r="J4124" i="2" l="1"/>
  <c r="M4124" i="2" s="1"/>
  <c r="I4124" i="2"/>
  <c r="L4124" i="2" s="1"/>
  <c r="N4124" i="2" s="1"/>
  <c r="O4124" i="2" s="1"/>
  <c r="H4124" i="2"/>
  <c r="K4124" i="2" s="1"/>
  <c r="S4123" i="2"/>
  <c r="G4124" i="2"/>
  <c r="U4124" i="2" l="1"/>
  <c r="R4124" i="2"/>
  <c r="T4124" i="2" s="1"/>
  <c r="Q4124" i="2"/>
  <c r="S4124" i="2" s="1"/>
  <c r="P4124" i="2"/>
  <c r="V4124" i="2" l="1"/>
  <c r="F4125" i="2" s="1"/>
  <c r="G4125" i="2"/>
  <c r="J4125" i="2" l="1"/>
  <c r="M4125" i="2" s="1"/>
  <c r="H4125" i="2"/>
  <c r="K4125" i="2" s="1"/>
  <c r="I4125" i="2"/>
  <c r="L4125" i="2" s="1"/>
  <c r="N4125" i="2" l="1"/>
  <c r="O4125" i="2" s="1"/>
  <c r="P4125" i="2" l="1"/>
  <c r="V4125" i="2" s="1"/>
  <c r="F4126" i="2" s="1"/>
  <c r="Q4125" i="2"/>
  <c r="R4125" i="2"/>
  <c r="T4125" i="2" s="1"/>
  <c r="U4125" i="2"/>
  <c r="J4126" i="2" l="1"/>
  <c r="M4126" i="2" s="1"/>
  <c r="H4126" i="2"/>
  <c r="K4126" i="2" s="1"/>
  <c r="S4125" i="2"/>
  <c r="G4126" i="2"/>
  <c r="I4126" i="2" l="1"/>
  <c r="L4126" i="2" s="1"/>
  <c r="N4126" i="2" s="1"/>
  <c r="O4126" i="2" s="1"/>
  <c r="U4126" i="2" l="1"/>
  <c r="R4126" i="2"/>
  <c r="T4126" i="2" s="1"/>
  <c r="Q4126" i="2"/>
  <c r="O4127" i="2"/>
  <c r="P4126" i="2"/>
  <c r="V4126" i="2" s="1"/>
  <c r="F4127" i="2" s="1"/>
  <c r="H4127" i="2" l="1"/>
  <c r="K4127" i="2" s="1"/>
  <c r="J4127" i="2"/>
  <c r="M4127" i="2" s="1"/>
  <c r="U4127" i="2"/>
  <c r="R4127" i="2"/>
  <c r="T4127" i="2" s="1"/>
  <c r="P4127" i="2"/>
  <c r="S4126" i="2"/>
  <c r="G4127" i="2"/>
  <c r="I4127" i="2" s="1"/>
  <c r="L4127" i="2" l="1"/>
  <c r="N4127" i="2" s="1"/>
  <c r="Q4127" i="2"/>
  <c r="S4127" i="2" s="1"/>
  <c r="V4127" i="2"/>
  <c r="F4128" i="2" s="1"/>
  <c r="G4128" i="2"/>
  <c r="H4128" i="2" l="1"/>
  <c r="K4128" i="2" s="1"/>
  <c r="I4128" i="2"/>
  <c r="L4128" i="2" s="1"/>
  <c r="J4128" i="2"/>
  <c r="M4128" i="2" s="1"/>
  <c r="N4128" i="2" l="1"/>
  <c r="O4128" i="2" s="1"/>
  <c r="U4128" i="2" l="1"/>
  <c r="R4128" i="2"/>
  <c r="T4128" i="2" s="1"/>
  <c r="P4128" i="2"/>
  <c r="V4128" i="2" s="1"/>
  <c r="F4129" i="2" s="1"/>
  <c r="Q4128" i="2"/>
  <c r="J4129" i="2" l="1"/>
  <c r="M4129" i="2" s="1"/>
  <c r="H4129" i="2"/>
  <c r="K4129" i="2" s="1"/>
  <c r="N4129" i="2" s="1"/>
  <c r="O4129" i="2" s="1"/>
  <c r="S4128" i="2"/>
  <c r="G4129" i="2"/>
  <c r="I4129" i="2" s="1"/>
  <c r="R4129" i="2" l="1"/>
  <c r="T4129" i="2" s="1"/>
  <c r="Q4129" i="2"/>
  <c r="P4129" i="2"/>
  <c r="U4129" i="2"/>
  <c r="V4129" i="2" s="1"/>
  <c r="F4130" i="2" s="1"/>
  <c r="J4130" i="2" l="1"/>
  <c r="M4130" i="2" s="1"/>
  <c r="I4130" i="2"/>
  <c r="H4130" i="2"/>
  <c r="K4130" i="2" s="1"/>
  <c r="N4130" i="2" s="1"/>
  <c r="O4130" i="2" s="1"/>
  <c r="S4129" i="2"/>
  <c r="Q4130" i="2" l="1"/>
  <c r="P4130" i="2"/>
  <c r="R4130" i="2"/>
  <c r="T4130" i="2" s="1"/>
  <c r="U4130" i="2"/>
  <c r="V4130" i="2" s="1"/>
  <c r="F4131" i="2" s="1"/>
  <c r="J4131" i="2" l="1"/>
  <c r="M4131" i="2" s="1"/>
  <c r="H4131" i="2"/>
  <c r="K4131" i="2" s="1"/>
  <c r="N4131" i="2" s="1"/>
  <c r="O4131" i="2" s="1"/>
  <c r="I4131" i="2"/>
  <c r="G4131" i="2"/>
  <c r="S4130" i="2"/>
  <c r="R4131" i="2" l="1"/>
  <c r="T4131" i="2" s="1"/>
  <c r="U4131" i="2"/>
  <c r="Q4131" i="2"/>
  <c r="P4131" i="2"/>
  <c r="S4131" i="2" l="1"/>
  <c r="V4131" i="2"/>
  <c r="F4132" i="2" s="1"/>
  <c r="G4132" i="2"/>
  <c r="J4132" i="2" l="1"/>
  <c r="M4132" i="2" s="1"/>
  <c r="H4132" i="2"/>
  <c r="K4132" i="2" s="1"/>
  <c r="I4132" i="2"/>
  <c r="N4132" i="2" l="1"/>
  <c r="O4132" i="2" s="1"/>
  <c r="P4132" i="2" l="1"/>
  <c r="O4133" i="2"/>
  <c r="U4132" i="2"/>
  <c r="R4132" i="2"/>
  <c r="T4132" i="2" s="1"/>
  <c r="Q4132" i="2"/>
  <c r="S4132" i="2" l="1"/>
  <c r="G4133" i="2"/>
  <c r="U4133" i="2"/>
  <c r="R4133" i="2"/>
  <c r="T4133" i="2" s="1"/>
  <c r="Q4133" i="2"/>
  <c r="V4132" i="2"/>
  <c r="F4133" i="2" s="1"/>
  <c r="I4133" i="2" l="1"/>
  <c r="J4133" i="2"/>
  <c r="M4133" i="2" s="1"/>
  <c r="H4133" i="2"/>
  <c r="G4134" i="2"/>
  <c r="K4133" i="2" l="1"/>
  <c r="N4133" i="2" s="1"/>
  <c r="P4133" i="2"/>
  <c r="S4133" i="2" l="1"/>
  <c r="V4133" i="2"/>
  <c r="F4134" i="2" s="1"/>
  <c r="H4134" i="2" l="1"/>
  <c r="K4134" i="2" s="1"/>
  <c r="N4134" i="2" s="1"/>
  <c r="O4134" i="2" s="1"/>
  <c r="J4134" i="2"/>
  <c r="M4134" i="2" s="1"/>
  <c r="I4134" i="2"/>
  <c r="L4134" i="2" s="1"/>
  <c r="O4135" i="2" l="1"/>
  <c r="R4134" i="2"/>
  <c r="T4134" i="2" s="1"/>
  <c r="Q4134" i="2"/>
  <c r="P4134" i="2"/>
  <c r="U4134" i="2"/>
  <c r="S4134" i="2" l="1"/>
  <c r="G4135" i="2"/>
  <c r="V4134" i="2"/>
  <c r="F4135" i="2" s="1"/>
  <c r="R4135" i="2"/>
  <c r="T4135" i="2" s="1"/>
  <c r="P4135" i="2"/>
  <c r="U4135" i="2"/>
  <c r="H4135" i="2" l="1"/>
  <c r="K4135" i="2" s="1"/>
  <c r="N4135" i="2" s="1"/>
  <c r="J4135" i="2"/>
  <c r="M4135" i="2" s="1"/>
  <c r="I4135" i="2"/>
  <c r="Q4135" i="2" s="1"/>
  <c r="S4135" i="2" s="1"/>
  <c r="G4136" i="2" l="1"/>
  <c r="V4135" i="2"/>
  <c r="F4136" i="2" s="1"/>
  <c r="J4136" i="2" l="1"/>
  <c r="M4136" i="2" s="1"/>
  <c r="H4136" i="2"/>
  <c r="K4136" i="2" s="1"/>
  <c r="N4136" i="2" s="1"/>
  <c r="O4136" i="2" s="1"/>
  <c r="I4136" i="2"/>
  <c r="O4137" i="2" l="1"/>
  <c r="R4136" i="2"/>
  <c r="T4136" i="2" s="1"/>
  <c r="P4136" i="2"/>
  <c r="U4136" i="2"/>
  <c r="Q4136" i="2"/>
  <c r="S4136" i="2" l="1"/>
  <c r="G4137" i="2"/>
  <c r="V4136" i="2"/>
  <c r="F4137" i="2" s="1"/>
  <c r="P4137" i="2"/>
  <c r="U4137" i="2"/>
  <c r="R4137" i="2"/>
  <c r="T4137" i="2" s="1"/>
  <c r="Q4137" i="2"/>
  <c r="S4137" i="2" s="1"/>
  <c r="H4137" i="2" l="1"/>
  <c r="K4137" i="2" s="1"/>
  <c r="J4137" i="2"/>
  <c r="M4137" i="2" s="1"/>
  <c r="N4137" i="2" s="1"/>
  <c r="V4137" i="2"/>
  <c r="F4138" i="2" s="1"/>
  <c r="I4137" i="2"/>
  <c r="G4138" i="2"/>
  <c r="J4138" i="2" l="1"/>
  <c r="M4138" i="2" s="1"/>
  <c r="I4138" i="2"/>
  <c r="H4138" i="2"/>
  <c r="K4138" i="2" s="1"/>
  <c r="N4138" i="2" s="1"/>
  <c r="O4138" i="2" s="1"/>
  <c r="R4138" i="2" l="1"/>
  <c r="T4138" i="2" s="1"/>
  <c r="U4138" i="2"/>
  <c r="V4138" i="2" s="1"/>
  <c r="F4139" i="2" s="1"/>
  <c r="P4138" i="2"/>
  <c r="Q4138" i="2"/>
  <c r="S4138" i="2" l="1"/>
  <c r="G4139" i="2"/>
  <c r="I4139" i="2" s="1"/>
  <c r="J4139" i="2"/>
  <c r="M4139" i="2" s="1"/>
  <c r="H4139" i="2"/>
  <c r="K4139" i="2" s="1"/>
  <c r="N4139" i="2" s="1"/>
  <c r="O4139" i="2" s="1"/>
  <c r="R4139" i="2" l="1"/>
  <c r="T4139" i="2" s="1"/>
  <c r="O4140" i="2"/>
  <c r="U4139" i="2"/>
  <c r="Q4139" i="2"/>
  <c r="G4140" i="2" s="1"/>
  <c r="P4139" i="2"/>
  <c r="V4139" i="2" s="1"/>
  <c r="F4140" i="2" s="1"/>
  <c r="I4140" i="2" l="1"/>
  <c r="J4140" i="2"/>
  <c r="M4140" i="2" s="1"/>
  <c r="H4140" i="2"/>
  <c r="K4140" i="2" s="1"/>
  <c r="N4140" i="2" s="1"/>
  <c r="S4139" i="2"/>
  <c r="U4140" i="2"/>
  <c r="Q4140" i="2"/>
  <c r="P4140" i="2"/>
  <c r="V4140" i="2" s="1"/>
  <c r="F4141" i="2" s="1"/>
  <c r="R4140" i="2"/>
  <c r="T4140" i="2" s="1"/>
  <c r="H4141" i="2" l="1"/>
  <c r="K4141" i="2" s="1"/>
  <c r="N4141" i="2" s="1"/>
  <c r="O4141" i="2" s="1"/>
  <c r="J4141" i="2"/>
  <c r="M4141" i="2" s="1"/>
  <c r="S4140" i="2"/>
  <c r="G4141" i="2"/>
  <c r="I4141" i="2" l="1"/>
  <c r="G4142" i="2"/>
  <c r="P4141" i="2"/>
  <c r="V4141" i="2" s="1"/>
  <c r="F4142" i="2" s="1"/>
  <c r="U4141" i="2"/>
  <c r="R4141" i="2"/>
  <c r="T4141" i="2" s="1"/>
  <c r="Q4141" i="2"/>
  <c r="S4141" i="2" l="1"/>
  <c r="J4142" i="2"/>
  <c r="M4142" i="2" s="1"/>
  <c r="H4142" i="2"/>
  <c r="K4142" i="2" s="1"/>
  <c r="N4142" i="2" s="1"/>
  <c r="O4142" i="2" s="1"/>
  <c r="I4142" i="2"/>
  <c r="P4142" i="2" l="1"/>
  <c r="R4142" i="2"/>
  <c r="T4142" i="2" s="1"/>
  <c r="Q4142" i="2"/>
  <c r="U4142" i="2"/>
  <c r="S4142" i="2" l="1"/>
  <c r="G4143" i="2"/>
  <c r="V4142" i="2"/>
  <c r="F4143" i="2" s="1"/>
  <c r="J4143" i="2" l="1"/>
  <c r="M4143" i="2" s="1"/>
  <c r="H4143" i="2"/>
  <c r="K4143" i="2" s="1"/>
  <c r="N4143" i="2" s="1"/>
  <c r="O4143" i="2" s="1"/>
  <c r="I4143" i="2"/>
  <c r="R4143" i="2" l="1"/>
  <c r="T4143" i="2" s="1"/>
  <c r="P4143" i="2"/>
  <c r="V4143" i="2" s="1"/>
  <c r="F4144" i="2" s="1"/>
  <c r="U4143" i="2"/>
  <c r="Q4143" i="2"/>
  <c r="J4144" i="2" l="1"/>
  <c r="M4144" i="2" s="1"/>
  <c r="H4144" i="2"/>
  <c r="K4144" i="2" s="1"/>
  <c r="S4143" i="2"/>
  <c r="G4144" i="2"/>
  <c r="I4144" i="2" l="1"/>
  <c r="L4144" i="2" s="1"/>
  <c r="N4144" i="2" s="1"/>
  <c r="O4144" i="2" s="1"/>
  <c r="R4144" i="2" l="1"/>
  <c r="T4144" i="2" s="1"/>
  <c r="P4144" i="2"/>
  <c r="Q4144" i="2"/>
  <c r="U4144" i="2"/>
  <c r="S4144" i="2" l="1"/>
  <c r="G4145" i="2"/>
  <c r="V4144" i="2"/>
  <c r="F4145" i="2" s="1"/>
  <c r="H4145" i="2" l="1"/>
  <c r="K4145" i="2" s="1"/>
  <c r="J4145" i="2"/>
  <c r="M4145" i="2" s="1"/>
  <c r="I4145" i="2"/>
  <c r="L4145" i="2" s="1"/>
  <c r="N4145" i="2" s="1"/>
  <c r="O4145" i="2" s="1"/>
  <c r="Q4145" i="2" l="1"/>
  <c r="R4145" i="2"/>
  <c r="T4145" i="2" s="1"/>
  <c r="P4145" i="2"/>
  <c r="V4145" i="2" s="1"/>
  <c r="F4146" i="2" s="1"/>
  <c r="U4145" i="2"/>
  <c r="H4146" i="2" l="1"/>
  <c r="K4146" i="2" s="1"/>
  <c r="J4146" i="2"/>
  <c r="M4146" i="2" s="1"/>
  <c r="S4145" i="2"/>
  <c r="G4146" i="2"/>
  <c r="I4146" i="2" l="1"/>
  <c r="L4146" i="2" s="1"/>
  <c r="N4146" i="2" s="1"/>
  <c r="O4146" i="2" s="1"/>
  <c r="R4146" i="2" l="1"/>
  <c r="T4146" i="2" s="1"/>
  <c r="Q4146" i="2"/>
  <c r="P4146" i="2"/>
  <c r="U4146" i="2"/>
  <c r="V4146" i="2" l="1"/>
  <c r="F4147" i="2" s="1"/>
  <c r="S4146" i="2"/>
  <c r="G4147" i="2"/>
  <c r="H4147" i="2" l="1"/>
  <c r="K4147" i="2" s="1"/>
  <c r="J4147" i="2"/>
  <c r="M4147" i="2" s="1"/>
  <c r="I4147" i="2"/>
  <c r="L4147" i="2" s="1"/>
  <c r="N4147" i="2" s="1"/>
  <c r="O4147" i="2" s="1"/>
  <c r="P4147" i="2" l="1"/>
  <c r="R4147" i="2"/>
  <c r="T4147" i="2" s="1"/>
  <c r="Q4147" i="2"/>
  <c r="U4147" i="2"/>
  <c r="S4147" i="2" l="1"/>
  <c r="G4148" i="2"/>
  <c r="V4147" i="2"/>
  <c r="F4148" i="2" s="1"/>
  <c r="J4148" i="2" l="1"/>
  <c r="M4148" i="2" s="1"/>
  <c r="I4148" i="2"/>
  <c r="L4148" i="2" s="1"/>
  <c r="H4148" i="2"/>
  <c r="K4148" i="2" s="1"/>
  <c r="N4148" i="2" s="1"/>
  <c r="O4148" i="2" s="1"/>
  <c r="U4148" i="2" l="1"/>
  <c r="R4148" i="2"/>
  <c r="T4148" i="2" s="1"/>
  <c r="Q4148" i="2"/>
  <c r="P4148" i="2"/>
  <c r="V4148" i="2" l="1"/>
  <c r="F4149" i="2" s="1"/>
  <c r="S4148" i="2"/>
  <c r="G4149" i="2"/>
  <c r="J4149" i="2" l="1"/>
  <c r="M4149" i="2" s="1"/>
  <c r="H4149" i="2"/>
  <c r="K4149" i="2" s="1"/>
  <c r="I4149" i="2"/>
  <c r="L4149" i="2" s="1"/>
  <c r="N4149" i="2" s="1"/>
  <c r="O4149" i="2" s="1"/>
  <c r="Q4149" i="2" l="1"/>
  <c r="R4149" i="2"/>
  <c r="T4149" i="2" s="1"/>
  <c r="P4149" i="2"/>
  <c r="U4149" i="2"/>
  <c r="V4149" i="2" l="1"/>
  <c r="F4150" i="2" s="1"/>
  <c r="S4149" i="2"/>
  <c r="G4150" i="2"/>
  <c r="J4150" i="2" l="1"/>
  <c r="M4150" i="2" s="1"/>
  <c r="H4150" i="2"/>
  <c r="K4150" i="2" s="1"/>
  <c r="I4150" i="2"/>
  <c r="L4150" i="2" s="1"/>
  <c r="N4150" i="2" s="1"/>
  <c r="O4150" i="2" s="1"/>
  <c r="Q4150" i="2" l="1"/>
  <c r="U4150" i="2"/>
  <c r="R4150" i="2"/>
  <c r="T4150" i="2" s="1"/>
  <c r="P4150" i="2"/>
  <c r="V4150" i="2" s="1"/>
  <c r="F4151" i="2" s="1"/>
  <c r="J4151" i="2" l="1"/>
  <c r="M4151" i="2" s="1"/>
  <c r="H4151" i="2"/>
  <c r="K4151" i="2" s="1"/>
  <c r="S4150" i="2"/>
  <c r="G4151" i="2"/>
  <c r="I4151" i="2" l="1"/>
  <c r="L4151" i="2" s="1"/>
  <c r="N4151" i="2" s="1"/>
  <c r="O4151" i="2" s="1"/>
  <c r="R4151" i="2" l="1"/>
  <c r="T4151" i="2" s="1"/>
  <c r="P4151" i="2"/>
  <c r="U4151" i="2"/>
  <c r="Q4151" i="2"/>
  <c r="S4151" i="2" l="1"/>
  <c r="G4152" i="2"/>
  <c r="V4151" i="2"/>
  <c r="F4152" i="2" s="1"/>
  <c r="H4152" i="2" l="1"/>
  <c r="K4152" i="2" s="1"/>
  <c r="J4152" i="2"/>
  <c r="M4152" i="2" s="1"/>
  <c r="I4152" i="2"/>
  <c r="L4152" i="2" s="1"/>
  <c r="N4152" i="2" l="1"/>
  <c r="O4152" i="2" s="1"/>
  <c r="Q4152" i="2" l="1"/>
  <c r="U4152" i="2"/>
  <c r="P4152" i="2"/>
  <c r="R4152" i="2"/>
  <c r="T4152" i="2" s="1"/>
  <c r="V4152" i="2" l="1"/>
  <c r="F4153" i="2" s="1"/>
  <c r="S4152" i="2"/>
  <c r="G4153" i="2"/>
  <c r="I4153" i="2" s="1"/>
  <c r="J4153" i="2" l="1"/>
  <c r="M4153" i="2" s="1"/>
  <c r="H4153" i="2"/>
  <c r="K4153" i="2" s="1"/>
  <c r="N4153" i="2" s="1"/>
  <c r="O4153" i="2" s="1"/>
  <c r="R4153" i="2" l="1"/>
  <c r="T4153" i="2" s="1"/>
  <c r="P4153" i="2"/>
  <c r="Q4153" i="2"/>
  <c r="S4153" i="2" s="1"/>
  <c r="U4153" i="2"/>
  <c r="V4153" i="2" s="1"/>
  <c r="F4154" i="2" s="1"/>
  <c r="J4154" i="2" l="1"/>
  <c r="M4154" i="2" s="1"/>
  <c r="H4154" i="2"/>
  <c r="K4154" i="2" s="1"/>
  <c r="N4154" i="2" s="1"/>
  <c r="O4154" i="2" s="1"/>
  <c r="I4154" i="2"/>
  <c r="R4154" i="2" l="1"/>
  <c r="T4154" i="2" s="1"/>
  <c r="P4154" i="2"/>
  <c r="U4154" i="2"/>
  <c r="Q4154" i="2"/>
  <c r="S4154" i="2" l="1"/>
  <c r="G4155" i="2"/>
  <c r="V4154" i="2"/>
  <c r="F4155" i="2" s="1"/>
  <c r="J4155" i="2" l="1"/>
  <c r="M4155" i="2" s="1"/>
  <c r="I4155" i="2"/>
  <c r="H4155" i="2"/>
  <c r="K4155" i="2" s="1"/>
  <c r="N4155" i="2" s="1"/>
  <c r="O4155" i="2" s="1"/>
  <c r="Q4155" i="2" l="1"/>
  <c r="P4155" i="2"/>
  <c r="U4155" i="2"/>
  <c r="V4155" i="2" s="1"/>
  <c r="F4156" i="2" s="1"/>
  <c r="R4155" i="2"/>
  <c r="T4155" i="2" s="1"/>
  <c r="J4156" i="2" l="1"/>
  <c r="M4156" i="2" s="1"/>
  <c r="H4156" i="2"/>
  <c r="K4156" i="2" s="1"/>
  <c r="N4156" i="2" s="1"/>
  <c r="O4156" i="2" s="1"/>
  <c r="S4155" i="2"/>
  <c r="G4156" i="2"/>
  <c r="I4156" i="2" l="1"/>
  <c r="P4156" i="2"/>
  <c r="Q4156" i="2"/>
  <c r="S4156" i="2" s="1"/>
  <c r="R4156" i="2"/>
  <c r="T4156" i="2" s="1"/>
  <c r="U4156" i="2"/>
  <c r="V4156" i="2" s="1"/>
  <c r="F4157" i="2" s="1"/>
  <c r="J4157" i="2" l="1"/>
  <c r="M4157" i="2" s="1"/>
  <c r="H4157" i="2"/>
  <c r="K4157" i="2" s="1"/>
  <c r="G4157" i="2"/>
  <c r="N4157" i="2" l="1"/>
  <c r="O4157" i="2" s="1"/>
  <c r="I4157" i="2"/>
  <c r="U4157" i="2" l="1"/>
  <c r="P4157" i="2"/>
  <c r="V4157" i="2" s="1"/>
  <c r="F4158" i="2" s="1"/>
  <c r="Q4157" i="2"/>
  <c r="R4157" i="2"/>
  <c r="T4157" i="2" s="1"/>
  <c r="S4157" i="2" l="1"/>
  <c r="G4158" i="2"/>
  <c r="J4158" i="2"/>
  <c r="M4158" i="2" s="1"/>
  <c r="H4158" i="2"/>
  <c r="K4158" i="2" s="1"/>
  <c r="N4158" i="2" s="1"/>
  <c r="O4158" i="2" s="1"/>
  <c r="Q4158" i="2" l="1"/>
  <c r="P4158" i="2"/>
  <c r="U4158" i="2"/>
  <c r="V4158" i="2" s="1"/>
  <c r="F4159" i="2" s="1"/>
  <c r="R4158" i="2"/>
  <c r="T4158" i="2" s="1"/>
  <c r="G4159" i="2"/>
  <c r="I4158" i="2"/>
  <c r="I4159" i="2" l="1"/>
  <c r="J4159" i="2"/>
  <c r="M4159" i="2" s="1"/>
  <c r="H4159" i="2"/>
  <c r="K4159" i="2" s="1"/>
  <c r="S4158" i="2"/>
  <c r="N4159" i="2" l="1"/>
  <c r="O4159" i="2" s="1"/>
  <c r="P4159" i="2" l="1"/>
  <c r="R4159" i="2"/>
  <c r="T4159" i="2" s="1"/>
  <c r="Q4159" i="2"/>
  <c r="U4159" i="2"/>
  <c r="S4159" i="2" l="1"/>
  <c r="G4160" i="2"/>
  <c r="V4159" i="2"/>
  <c r="F4160" i="2" s="1"/>
  <c r="J4160" i="2" l="1"/>
  <c r="M4160" i="2" s="1"/>
  <c r="I4160" i="2"/>
  <c r="H4160" i="2"/>
  <c r="K4160" i="2" s="1"/>
  <c r="N4160" i="2" s="1"/>
  <c r="O4160" i="2" s="1"/>
  <c r="R4160" i="2" l="1"/>
  <c r="T4160" i="2" s="1"/>
  <c r="Q4160" i="2"/>
  <c r="P4160" i="2"/>
  <c r="U4160" i="2"/>
  <c r="V4160" i="2" l="1"/>
  <c r="F4161" i="2" s="1"/>
  <c r="S4160" i="2"/>
  <c r="G4161" i="2"/>
  <c r="I4161" i="2" l="1"/>
  <c r="J4161" i="2"/>
  <c r="M4161" i="2" s="1"/>
  <c r="H4161" i="2"/>
  <c r="K4161" i="2" s="1"/>
  <c r="N4161" i="2" l="1"/>
  <c r="O4161" i="2" s="1"/>
  <c r="Q4161" i="2" l="1"/>
  <c r="P4161" i="2"/>
  <c r="R4161" i="2"/>
  <c r="T4161" i="2" s="1"/>
  <c r="U4161" i="2"/>
  <c r="V4161" i="2" s="1"/>
  <c r="F4162" i="2" s="1"/>
  <c r="J4162" i="2" l="1"/>
  <c r="M4162" i="2" s="1"/>
  <c r="H4162" i="2"/>
  <c r="K4162" i="2" s="1"/>
  <c r="N4162" i="2" s="1"/>
  <c r="O4162" i="2" s="1"/>
  <c r="S4161" i="2"/>
  <c r="G4162" i="2"/>
  <c r="I4162" i="2" l="1"/>
  <c r="R4162" i="2"/>
  <c r="T4162" i="2" s="1"/>
  <c r="U4162" i="2"/>
  <c r="P4162" i="2"/>
  <c r="Q4162" i="2"/>
  <c r="S4162" i="2" s="1"/>
  <c r="V4162" i="2" l="1"/>
  <c r="F4163" i="2" s="1"/>
  <c r="G4163" i="2"/>
  <c r="H4163" i="2" l="1"/>
  <c r="K4163" i="2" s="1"/>
  <c r="I4163" i="2"/>
  <c r="J4163" i="2"/>
  <c r="M4163" i="2" s="1"/>
  <c r="N4163" i="2" l="1"/>
  <c r="O4163" i="2" s="1"/>
  <c r="Q4163" i="2" l="1"/>
  <c r="P4163" i="2"/>
  <c r="R4163" i="2"/>
  <c r="T4163" i="2" s="1"/>
  <c r="U4163" i="2"/>
  <c r="V4163" i="2" s="1"/>
  <c r="F4164" i="2" s="1"/>
  <c r="J4164" i="2" l="1"/>
  <c r="M4164" i="2" s="1"/>
  <c r="H4164" i="2"/>
  <c r="K4164" i="2" s="1"/>
  <c r="S4163" i="2"/>
  <c r="G4164" i="2"/>
  <c r="I4164" i="2" l="1"/>
  <c r="N4164" i="2"/>
  <c r="O4164" i="2" s="1"/>
  <c r="U4164" i="2" l="1"/>
  <c r="Q4164" i="2"/>
  <c r="P4164" i="2"/>
  <c r="V4164" i="2" s="1"/>
  <c r="F4165" i="2" s="1"/>
  <c r="R4164" i="2"/>
  <c r="T4164" i="2" s="1"/>
  <c r="J4165" i="2" l="1"/>
  <c r="M4165" i="2" s="1"/>
  <c r="H4165" i="2"/>
  <c r="K4165" i="2" s="1"/>
  <c r="N4165" i="2" s="1"/>
  <c r="O4165" i="2" s="1"/>
  <c r="S4164" i="2"/>
  <c r="G4165" i="2"/>
  <c r="G4166" i="2" l="1"/>
  <c r="I4165" i="2"/>
  <c r="Q4165" i="2"/>
  <c r="R4165" i="2"/>
  <c r="T4165" i="2" s="1"/>
  <c r="U4165" i="2"/>
  <c r="P4165" i="2"/>
  <c r="V4165" i="2" s="1"/>
  <c r="F4166" i="2" s="1"/>
  <c r="J4166" i="2" l="1"/>
  <c r="M4166" i="2" s="1"/>
  <c r="H4166" i="2"/>
  <c r="K4166" i="2" s="1"/>
  <c r="N4166" i="2" s="1"/>
  <c r="O4166" i="2" s="1"/>
  <c r="I4166" i="2"/>
  <c r="S4165" i="2"/>
  <c r="Q4166" i="2" l="1"/>
  <c r="P4166" i="2"/>
  <c r="U4166" i="2"/>
  <c r="R4166" i="2"/>
  <c r="T4166" i="2" s="1"/>
  <c r="V4166" i="2" l="1"/>
  <c r="F4167" i="2" s="1"/>
  <c r="S4166" i="2"/>
  <c r="G4167" i="2"/>
  <c r="H4167" i="2" l="1"/>
  <c r="K4167" i="2" s="1"/>
  <c r="J4167" i="2"/>
  <c r="M4167" i="2" s="1"/>
  <c r="I4167" i="2"/>
  <c r="N4167" i="2" l="1"/>
  <c r="O4167" i="2" s="1"/>
  <c r="Q4167" i="2" l="1"/>
  <c r="U4167" i="2"/>
  <c r="R4167" i="2"/>
  <c r="T4167" i="2" s="1"/>
  <c r="P4167" i="2"/>
  <c r="V4167" i="2" s="1"/>
  <c r="F4168" i="2" s="1"/>
  <c r="J4168" i="2" l="1"/>
  <c r="M4168" i="2" s="1"/>
  <c r="H4168" i="2"/>
  <c r="K4168" i="2" s="1"/>
  <c r="I4168" i="2"/>
  <c r="L4168" i="2" s="1"/>
  <c r="N4168" i="2" s="1"/>
  <c r="O4168" i="2" s="1"/>
  <c r="S4167" i="2"/>
  <c r="G4168" i="2"/>
  <c r="P4168" i="2" l="1"/>
  <c r="U4168" i="2"/>
  <c r="R4168" i="2"/>
  <c r="T4168" i="2" s="1"/>
  <c r="Q4168" i="2"/>
  <c r="S4168" i="2" s="1"/>
  <c r="V4168" i="2" l="1"/>
  <c r="F4169" i="2" s="1"/>
  <c r="G4169" i="2"/>
  <c r="J4169" i="2" l="1"/>
  <c r="M4169" i="2" s="1"/>
  <c r="I4169" i="2"/>
  <c r="L4169" i="2" s="1"/>
  <c r="H4169" i="2"/>
  <c r="K4169" i="2" s="1"/>
  <c r="N4169" i="2" l="1"/>
  <c r="O4169" i="2" s="1"/>
  <c r="Q4169" i="2" l="1"/>
  <c r="P4169" i="2"/>
  <c r="V4169" i="2" s="1"/>
  <c r="F4170" i="2" s="1"/>
  <c r="R4169" i="2"/>
  <c r="T4169" i="2" s="1"/>
  <c r="U4169" i="2"/>
  <c r="J4170" i="2" l="1"/>
  <c r="M4170" i="2" s="1"/>
  <c r="H4170" i="2"/>
  <c r="K4170" i="2" s="1"/>
  <c r="S4169" i="2"/>
  <c r="G4170" i="2"/>
  <c r="I4170" i="2" l="1"/>
  <c r="L4170" i="2" s="1"/>
  <c r="N4170" i="2" s="1"/>
  <c r="O4170" i="2" s="1"/>
  <c r="R4170" i="2" l="1"/>
  <c r="T4170" i="2" s="1"/>
  <c r="Q4170" i="2"/>
  <c r="P4170" i="2"/>
  <c r="U4170" i="2"/>
  <c r="V4170" i="2" l="1"/>
  <c r="F4171" i="2" s="1"/>
  <c r="S4170" i="2"/>
  <c r="G4171" i="2"/>
  <c r="I4171" i="2" l="1"/>
  <c r="L4171" i="2" s="1"/>
  <c r="N4171" i="2" s="1"/>
  <c r="O4171" i="2" s="1"/>
  <c r="J4171" i="2"/>
  <c r="M4171" i="2" s="1"/>
  <c r="H4171" i="2"/>
  <c r="K4171" i="2" s="1"/>
  <c r="R4171" i="2" l="1"/>
  <c r="T4171" i="2" s="1"/>
  <c r="Q4171" i="2"/>
  <c r="P4171" i="2"/>
  <c r="V4171" i="2" s="1"/>
  <c r="F4172" i="2" s="1"/>
  <c r="U4171" i="2"/>
  <c r="J4172" i="2" l="1"/>
  <c r="M4172" i="2" s="1"/>
  <c r="H4172" i="2"/>
  <c r="K4172" i="2" s="1"/>
  <c r="S4171" i="2"/>
  <c r="G4172" i="2"/>
  <c r="I4172" i="2" l="1"/>
  <c r="L4172" i="2" s="1"/>
  <c r="N4172" i="2" s="1"/>
  <c r="O4172" i="2" s="1"/>
  <c r="Q4172" i="2" l="1"/>
  <c r="U4172" i="2"/>
  <c r="R4172" i="2"/>
  <c r="T4172" i="2" s="1"/>
  <c r="P4172" i="2"/>
  <c r="V4172" i="2" s="1"/>
  <c r="F4173" i="2" s="1"/>
  <c r="H4173" i="2" l="1"/>
  <c r="K4173" i="2" s="1"/>
  <c r="J4173" i="2"/>
  <c r="M4173" i="2" s="1"/>
  <c r="S4172" i="2"/>
  <c r="G4173" i="2"/>
  <c r="I4173" i="2" l="1"/>
  <c r="L4173" i="2" s="1"/>
  <c r="N4173" i="2" s="1"/>
  <c r="O4173" i="2" s="1"/>
  <c r="R4173" i="2" l="1"/>
  <c r="T4173" i="2" s="1"/>
  <c r="P4173" i="2"/>
  <c r="Q4173" i="2"/>
  <c r="U4173" i="2"/>
  <c r="S4173" i="2" l="1"/>
  <c r="G4174" i="2"/>
  <c r="V4173" i="2"/>
  <c r="F4174" i="2" s="1"/>
  <c r="J4174" i="2" l="1"/>
  <c r="M4174" i="2" s="1"/>
  <c r="I4174" i="2"/>
  <c r="L4174" i="2" s="1"/>
  <c r="H4174" i="2"/>
  <c r="K4174" i="2" s="1"/>
  <c r="N4174" i="2" s="1"/>
  <c r="O4174" i="2" s="1"/>
  <c r="U4174" i="2" l="1"/>
  <c r="R4174" i="2"/>
  <c r="T4174" i="2" s="1"/>
  <c r="Q4174" i="2"/>
  <c r="P4174" i="2"/>
  <c r="V4174" i="2" s="1"/>
  <c r="F4175" i="2" s="1"/>
  <c r="J4175" i="2" l="1"/>
  <c r="M4175" i="2" s="1"/>
  <c r="H4175" i="2"/>
  <c r="K4175" i="2" s="1"/>
  <c r="I4175" i="2"/>
  <c r="L4175" i="2" s="1"/>
  <c r="N4175" i="2" s="1"/>
  <c r="O4175" i="2" s="1"/>
  <c r="S4174" i="2"/>
  <c r="G4175" i="2"/>
  <c r="R4175" i="2" l="1"/>
  <c r="T4175" i="2" s="1"/>
  <c r="Q4175" i="2"/>
  <c r="P4175" i="2"/>
  <c r="V4175" i="2" s="1"/>
  <c r="F4176" i="2" s="1"/>
  <c r="U4175" i="2"/>
  <c r="G4176" i="2"/>
  <c r="J4176" i="2" l="1"/>
  <c r="M4176" i="2" s="1"/>
  <c r="H4176" i="2"/>
  <c r="K4176" i="2" s="1"/>
  <c r="I4176" i="2"/>
  <c r="L4176" i="2" s="1"/>
  <c r="S4175" i="2"/>
  <c r="N4176" i="2" l="1"/>
  <c r="O4176" i="2" s="1"/>
  <c r="P4176" i="2" l="1"/>
  <c r="U4176" i="2"/>
  <c r="R4176" i="2"/>
  <c r="T4176" i="2" s="1"/>
  <c r="Q4176" i="2"/>
  <c r="S4176" i="2" l="1"/>
  <c r="G4177" i="2"/>
  <c r="V4176" i="2"/>
  <c r="F4177" i="2" s="1"/>
  <c r="J4177" i="2" l="1"/>
  <c r="M4177" i="2" s="1"/>
  <c r="H4177" i="2"/>
  <c r="K4177" i="2" s="1"/>
  <c r="I4177" i="2"/>
  <c r="L4177" i="2" s="1"/>
  <c r="N4177" i="2" l="1"/>
  <c r="O4177" i="2" s="1"/>
  <c r="O4178" i="2" l="1"/>
  <c r="U4177" i="2"/>
  <c r="R4177" i="2"/>
  <c r="T4177" i="2" s="1"/>
  <c r="Q4177" i="2"/>
  <c r="S4177" i="2" s="1"/>
  <c r="P4177" i="2"/>
  <c r="V4177" i="2" l="1"/>
  <c r="F4178" i="2" s="1"/>
  <c r="R4178" i="2"/>
  <c r="T4178" i="2" s="1"/>
  <c r="U4178" i="2"/>
  <c r="P4178" i="2"/>
  <c r="J4178" i="2" l="1"/>
  <c r="M4178" i="2" s="1"/>
  <c r="H4178" i="2"/>
  <c r="K4178" i="2" s="1"/>
  <c r="N4178" i="2" s="1"/>
  <c r="I4178" i="2"/>
  <c r="Q4178" i="2" s="1"/>
  <c r="S4178" i="2" l="1"/>
  <c r="G4179" i="2"/>
  <c r="V4178" i="2"/>
  <c r="F4179" i="2" s="1"/>
  <c r="J4179" i="2" l="1"/>
  <c r="M4179" i="2" s="1"/>
  <c r="I4179" i="2"/>
  <c r="H4179" i="2"/>
  <c r="K4179" i="2" s="1"/>
  <c r="N4179" i="2" s="1"/>
  <c r="O4179" i="2" s="1"/>
  <c r="Q4179" i="2" l="1"/>
  <c r="U4179" i="2"/>
  <c r="O4180" i="2"/>
  <c r="R4179" i="2"/>
  <c r="T4179" i="2" s="1"/>
  <c r="P4179" i="2"/>
  <c r="V4179" i="2" s="1"/>
  <c r="F4180" i="2" s="1"/>
  <c r="J4180" i="2" l="1"/>
  <c r="M4180" i="2" s="1"/>
  <c r="H4180" i="2"/>
  <c r="K4180" i="2" s="1"/>
  <c r="N4180" i="2" s="1"/>
  <c r="P4180" i="2"/>
  <c r="Q4180" i="2"/>
  <c r="S4180" i="2" s="1"/>
  <c r="U4180" i="2"/>
  <c r="R4180" i="2"/>
  <c r="T4180" i="2" s="1"/>
  <c r="S4179" i="2"/>
  <c r="G4180" i="2"/>
  <c r="G4181" i="2" s="1"/>
  <c r="V4180" i="2" l="1"/>
  <c r="F4181" i="2" s="1"/>
  <c r="I4180" i="2"/>
  <c r="I4181" i="2" l="1"/>
  <c r="J4181" i="2"/>
  <c r="M4181" i="2" s="1"/>
  <c r="H4181" i="2"/>
  <c r="K4181" i="2" s="1"/>
  <c r="N4181" i="2" s="1"/>
  <c r="O4181" i="2" s="1"/>
  <c r="R4181" i="2" l="1"/>
  <c r="T4181" i="2" s="1"/>
  <c r="P4181" i="2"/>
  <c r="U4181" i="2"/>
  <c r="Q4181" i="2"/>
  <c r="O4182" i="2"/>
  <c r="S4181" i="2" l="1"/>
  <c r="G4182" i="2"/>
  <c r="V4181" i="2"/>
  <c r="F4182" i="2" s="1"/>
  <c r="U4182" i="2"/>
  <c r="R4182" i="2"/>
  <c r="T4182" i="2" s="1"/>
  <c r="Q4182" i="2"/>
  <c r="G4183" i="2" l="1"/>
  <c r="H4182" i="2"/>
  <c r="J4182" i="2"/>
  <c r="M4182" i="2" s="1"/>
  <c r="I4182" i="2"/>
  <c r="L4182" i="2" s="1"/>
  <c r="N4182" i="2" l="1"/>
  <c r="K4182" i="2"/>
  <c r="P4182" i="2"/>
  <c r="V4182" i="2" l="1"/>
  <c r="F4183" i="2" s="1"/>
  <c r="S4182" i="2"/>
  <c r="I4183" i="2" l="1"/>
  <c r="J4183" i="2"/>
  <c r="M4183" i="2" s="1"/>
  <c r="H4183" i="2"/>
  <c r="K4183" i="2" s="1"/>
  <c r="N4183" i="2" l="1"/>
  <c r="O4183" i="2" s="1"/>
  <c r="R4183" i="2" l="1"/>
  <c r="T4183" i="2" s="1"/>
  <c r="Q4183" i="2"/>
  <c r="O4184" i="2"/>
  <c r="P4183" i="2"/>
  <c r="V4183" i="2" s="1"/>
  <c r="F4184" i="2" s="1"/>
  <c r="U4183" i="2"/>
  <c r="J4184" i="2" l="1"/>
  <c r="M4184" i="2" s="1"/>
  <c r="N4184" i="2" s="1"/>
  <c r="H4184" i="2"/>
  <c r="K4184" i="2" s="1"/>
  <c r="Q4184" i="2"/>
  <c r="P4184" i="2"/>
  <c r="R4184" i="2"/>
  <c r="T4184" i="2" s="1"/>
  <c r="U4184" i="2"/>
  <c r="S4183" i="2"/>
  <c r="G4184" i="2"/>
  <c r="G4185" i="2" s="1"/>
  <c r="V4184" i="2" l="1"/>
  <c r="F4185" i="2" s="1"/>
  <c r="S4184" i="2"/>
  <c r="I4184" i="2"/>
  <c r="J4185" i="2" l="1"/>
  <c r="M4185" i="2" s="1"/>
  <c r="I4185" i="2"/>
  <c r="H4185" i="2"/>
  <c r="K4185" i="2" s="1"/>
  <c r="N4185" i="2" s="1"/>
  <c r="O4185" i="2" s="1"/>
  <c r="Q4185" i="2" l="1"/>
  <c r="P4185" i="2"/>
  <c r="R4185" i="2"/>
  <c r="T4185" i="2" s="1"/>
  <c r="U4185" i="2"/>
  <c r="V4185" i="2" l="1"/>
  <c r="F4186" i="2" s="1"/>
  <c r="S4185" i="2"/>
  <c r="G4186" i="2"/>
  <c r="J4186" i="2" l="1"/>
  <c r="M4186" i="2" s="1"/>
  <c r="I4186" i="2"/>
  <c r="H4186" i="2"/>
  <c r="K4186" i="2" s="1"/>
  <c r="N4186" i="2" s="1"/>
  <c r="O4186" i="2" s="1"/>
  <c r="R4186" i="2" l="1"/>
  <c r="T4186" i="2" s="1"/>
  <c r="P4186" i="2"/>
  <c r="Q4186" i="2"/>
  <c r="U4186" i="2"/>
  <c r="V4186" i="2" s="1"/>
  <c r="F4187" i="2" s="1"/>
  <c r="H4187" i="2" l="1"/>
  <c r="K4187" i="2" s="1"/>
  <c r="N4187" i="2" s="1"/>
  <c r="O4187" i="2" s="1"/>
  <c r="J4187" i="2"/>
  <c r="M4187" i="2" s="1"/>
  <c r="S4186" i="2"/>
  <c r="G4187" i="2"/>
  <c r="I4187" i="2" l="1"/>
  <c r="R4187" i="2"/>
  <c r="T4187" i="2" s="1"/>
  <c r="Q4187" i="2"/>
  <c r="P4187" i="2"/>
  <c r="U4187" i="2"/>
  <c r="V4187" i="2" s="1"/>
  <c r="F4188" i="2" s="1"/>
  <c r="H4188" i="2" l="1"/>
  <c r="K4188" i="2" s="1"/>
  <c r="J4188" i="2"/>
  <c r="M4188" i="2" s="1"/>
  <c r="S4187" i="2"/>
  <c r="G4188" i="2"/>
  <c r="I4188" i="2" l="1"/>
  <c r="N4188" i="2"/>
  <c r="O4188" i="2" s="1"/>
  <c r="R4188" i="2" l="1"/>
  <c r="T4188" i="2" s="1"/>
  <c r="Q4188" i="2"/>
  <c r="P4188" i="2"/>
  <c r="U4188" i="2"/>
  <c r="S4188" i="2" l="1"/>
  <c r="G4189" i="2"/>
  <c r="V4188" i="2"/>
  <c r="F4189" i="2" s="1"/>
  <c r="J4189" i="2" l="1"/>
  <c r="M4189" i="2" s="1"/>
  <c r="I4189" i="2"/>
  <c r="H4189" i="2"/>
  <c r="K4189" i="2" s="1"/>
  <c r="N4189" i="2" s="1"/>
  <c r="O4189" i="2" s="1"/>
  <c r="R4189" i="2" l="1"/>
  <c r="T4189" i="2" s="1"/>
  <c r="P4189" i="2"/>
  <c r="V4189" i="2" s="1"/>
  <c r="F4190" i="2" s="1"/>
  <c r="U4189" i="2"/>
  <c r="Q4189" i="2"/>
  <c r="S4189" i="2" l="1"/>
  <c r="G4190" i="2"/>
  <c r="H4190" i="2"/>
  <c r="K4190" i="2" s="1"/>
  <c r="J4190" i="2"/>
  <c r="M4190" i="2" s="1"/>
  <c r="I4190" i="2"/>
  <c r="N4190" i="2" l="1"/>
  <c r="O4190" i="2" s="1"/>
  <c r="R4190" i="2" l="1"/>
  <c r="T4190" i="2" s="1"/>
  <c r="Q4190" i="2"/>
  <c r="P4190" i="2"/>
  <c r="U4190" i="2"/>
  <c r="V4190" i="2" l="1"/>
  <c r="F4191" i="2" s="1"/>
  <c r="S4190" i="2"/>
  <c r="G4191" i="2"/>
  <c r="J4191" i="2" l="1"/>
  <c r="M4191" i="2" s="1"/>
  <c r="I4191" i="2"/>
  <c r="H4191" i="2"/>
  <c r="K4191" i="2" s="1"/>
  <c r="N4191" i="2" s="1"/>
  <c r="O4191" i="2" s="1"/>
  <c r="R4191" i="2" l="1"/>
  <c r="T4191" i="2" s="1"/>
  <c r="P4191" i="2"/>
  <c r="U4191" i="2"/>
  <c r="Q4191" i="2"/>
  <c r="S4191" i="2" l="1"/>
  <c r="G4192" i="2"/>
  <c r="V4191" i="2"/>
  <c r="F4192" i="2" s="1"/>
  <c r="J4192" i="2" l="1"/>
  <c r="M4192" i="2" s="1"/>
  <c r="H4192" i="2"/>
  <c r="K4192" i="2" s="1"/>
  <c r="I4192" i="2"/>
  <c r="L4192" i="2" s="1"/>
  <c r="N4192" i="2" s="1"/>
  <c r="O4192" i="2" s="1"/>
  <c r="Q4192" i="2" l="1"/>
  <c r="P4192" i="2"/>
  <c r="U4192" i="2"/>
  <c r="R4192" i="2"/>
  <c r="T4192" i="2" s="1"/>
  <c r="V4192" i="2" l="1"/>
  <c r="F4193" i="2" s="1"/>
  <c r="S4192" i="2"/>
  <c r="G4193" i="2"/>
  <c r="H4193" i="2" l="1"/>
  <c r="K4193" i="2" s="1"/>
  <c r="N4193" i="2" s="1"/>
  <c r="O4193" i="2" s="1"/>
  <c r="I4193" i="2"/>
  <c r="L4193" i="2" s="1"/>
  <c r="J4193" i="2"/>
  <c r="M4193" i="2" s="1"/>
  <c r="U4193" i="2" l="1"/>
  <c r="R4193" i="2"/>
  <c r="T4193" i="2" s="1"/>
  <c r="Q4193" i="2"/>
  <c r="P4193" i="2"/>
  <c r="V4193" i="2" s="1"/>
  <c r="F4194" i="2" s="1"/>
  <c r="J4194" i="2" l="1"/>
  <c r="M4194" i="2" s="1"/>
  <c r="H4194" i="2"/>
  <c r="K4194" i="2" s="1"/>
  <c r="I4194" i="2"/>
  <c r="L4194" i="2" s="1"/>
  <c r="N4194" i="2" s="1"/>
  <c r="O4194" i="2" s="1"/>
  <c r="S4193" i="2"/>
  <c r="G4194" i="2"/>
  <c r="R4194" i="2" l="1"/>
  <c r="T4194" i="2" s="1"/>
  <c r="Q4194" i="2"/>
  <c r="U4194" i="2"/>
  <c r="P4194" i="2"/>
  <c r="V4194" i="2" s="1"/>
  <c r="F4195" i="2" s="1"/>
  <c r="J4195" i="2" l="1"/>
  <c r="M4195" i="2" s="1"/>
  <c r="H4195" i="2"/>
  <c r="K4195" i="2" s="1"/>
  <c r="S4194" i="2"/>
  <c r="G4195" i="2"/>
  <c r="I4195" i="2" l="1"/>
  <c r="L4195" i="2" s="1"/>
  <c r="N4195" i="2" s="1"/>
  <c r="O4195" i="2" s="1"/>
  <c r="R4195" i="2" l="1"/>
  <c r="T4195" i="2" s="1"/>
  <c r="Q4195" i="2"/>
  <c r="P4195" i="2"/>
  <c r="U4195" i="2"/>
  <c r="V4195" i="2" l="1"/>
  <c r="F4196" i="2" s="1"/>
  <c r="S4195" i="2"/>
  <c r="G4196" i="2"/>
  <c r="I4196" i="2" l="1"/>
  <c r="L4196" i="2" s="1"/>
  <c r="J4196" i="2"/>
  <c r="M4196" i="2" s="1"/>
  <c r="H4196" i="2"/>
  <c r="K4196" i="2" s="1"/>
  <c r="N4196" i="2" s="1"/>
  <c r="O4196" i="2" s="1"/>
  <c r="U4196" i="2" l="1"/>
  <c r="Q4196" i="2"/>
  <c r="P4196" i="2"/>
  <c r="V4196" i="2" s="1"/>
  <c r="F4197" i="2" s="1"/>
  <c r="R4196" i="2"/>
  <c r="T4196" i="2" s="1"/>
  <c r="H4197" i="2" l="1"/>
  <c r="K4197" i="2" s="1"/>
  <c r="J4197" i="2"/>
  <c r="M4197" i="2" s="1"/>
  <c r="S4196" i="2"/>
  <c r="G4197" i="2"/>
  <c r="I4197" i="2" l="1"/>
  <c r="L4197" i="2" s="1"/>
  <c r="N4197" i="2" s="1"/>
  <c r="O4197" i="2" s="1"/>
  <c r="Q4197" i="2" l="1"/>
  <c r="U4197" i="2"/>
  <c r="R4197" i="2"/>
  <c r="T4197" i="2" s="1"/>
  <c r="P4197" i="2"/>
  <c r="V4197" i="2" s="1"/>
  <c r="F4198" i="2" s="1"/>
  <c r="J4198" i="2" l="1"/>
  <c r="M4198" i="2" s="1"/>
  <c r="H4198" i="2"/>
  <c r="K4198" i="2" s="1"/>
  <c r="S4197" i="2"/>
  <c r="G4198" i="2"/>
  <c r="I4198" i="2" l="1"/>
  <c r="L4198" i="2" s="1"/>
  <c r="N4198" i="2" s="1"/>
  <c r="O4198" i="2" s="1"/>
  <c r="Q4198" i="2" l="1"/>
  <c r="P4198" i="2"/>
  <c r="R4198" i="2"/>
  <c r="T4198" i="2" s="1"/>
  <c r="O4199" i="2"/>
  <c r="U4198" i="2"/>
  <c r="V4198" i="2" l="1"/>
  <c r="F4199" i="2" s="1"/>
  <c r="R4199" i="2"/>
  <c r="T4199" i="2" s="1"/>
  <c r="P4199" i="2"/>
  <c r="U4199" i="2"/>
  <c r="S4198" i="2"/>
  <c r="G4199" i="2"/>
  <c r="J4199" i="2" l="1"/>
  <c r="M4199" i="2" s="1"/>
  <c r="H4199" i="2"/>
  <c r="K4199" i="2" s="1"/>
  <c r="I4199" i="2"/>
  <c r="L4199" i="2" l="1"/>
  <c r="N4199" i="2" s="1"/>
  <c r="Q4199" i="2"/>
  <c r="S4199" i="2" l="1"/>
  <c r="G4200" i="2"/>
  <c r="V4199" i="2"/>
  <c r="F4200" i="2" s="1"/>
  <c r="H4200" i="2" l="1"/>
  <c r="K4200" i="2" s="1"/>
  <c r="I4200" i="2"/>
  <c r="L4200" i="2" s="1"/>
  <c r="N4200" i="2" s="1"/>
  <c r="O4200" i="2" s="1"/>
  <c r="J4200" i="2"/>
  <c r="M4200" i="2" s="1"/>
  <c r="R4200" i="2" l="1"/>
  <c r="T4200" i="2" s="1"/>
  <c r="Q4200" i="2"/>
  <c r="P4200" i="2"/>
  <c r="V4200" i="2" s="1"/>
  <c r="F4201" i="2" s="1"/>
  <c r="U4200" i="2"/>
  <c r="J4201" i="2" l="1"/>
  <c r="M4201" i="2" s="1"/>
  <c r="H4201" i="2"/>
  <c r="K4201" i="2" s="1"/>
  <c r="N4201" i="2" s="1"/>
  <c r="O4201" i="2" s="1"/>
  <c r="S4200" i="2"/>
  <c r="G4201" i="2"/>
  <c r="I4201" i="2" s="1"/>
  <c r="R4201" i="2" l="1"/>
  <c r="T4201" i="2" s="1"/>
  <c r="Q4201" i="2"/>
  <c r="P4201" i="2"/>
  <c r="S4201" i="2" l="1"/>
  <c r="U4201" i="2"/>
  <c r="V4201" i="2" s="1"/>
  <c r="F4202" i="2" s="1"/>
  <c r="J4202" i="2" l="1"/>
  <c r="M4202" i="2" s="1"/>
  <c r="I4202" i="2"/>
  <c r="H4202" i="2"/>
  <c r="K4202" i="2" s="1"/>
  <c r="N4202" i="2" s="1"/>
  <c r="O4202" i="2" s="1"/>
  <c r="Q4202" i="2" l="1"/>
  <c r="P4202" i="2"/>
  <c r="R4202" i="2"/>
  <c r="T4202" i="2" s="1"/>
  <c r="U4202" i="2" l="1"/>
  <c r="V4202" i="2" s="1"/>
  <c r="F4203" i="2" s="1"/>
  <c r="G4203" i="2"/>
  <c r="S4202" i="2"/>
  <c r="H4203" i="2" l="1"/>
  <c r="K4203" i="2" s="1"/>
  <c r="J4203" i="2"/>
  <c r="M4203" i="2" s="1"/>
  <c r="I4203" i="2"/>
  <c r="N4203" i="2" l="1"/>
  <c r="O4203" i="2" s="1"/>
  <c r="R4203" i="2" l="1"/>
  <c r="T4203" i="2" s="1"/>
  <c r="Q4203" i="2"/>
  <c r="P4203" i="2"/>
  <c r="U4203" i="2"/>
  <c r="V4203" i="2" s="1"/>
  <c r="F4204" i="2" s="1"/>
  <c r="S4203" i="2" l="1"/>
  <c r="G4204" i="2"/>
  <c r="J4204" i="2"/>
  <c r="M4204" i="2" s="1"/>
  <c r="H4204" i="2"/>
  <c r="K4204" i="2" s="1"/>
  <c r="N4204" i="2" s="1"/>
  <c r="O4204" i="2" s="1"/>
  <c r="I4204" i="2"/>
  <c r="R4204" i="2" l="1"/>
  <c r="T4204" i="2" s="1"/>
  <c r="Q4204" i="2"/>
  <c r="U4204" i="2"/>
  <c r="P4204" i="2"/>
  <c r="V4204" i="2" s="1"/>
  <c r="F4205" i="2" s="1"/>
  <c r="G4205" i="2"/>
  <c r="J4205" i="2" l="1"/>
  <c r="M4205" i="2" s="1"/>
  <c r="H4205" i="2"/>
  <c r="K4205" i="2" s="1"/>
  <c r="N4205" i="2" s="1"/>
  <c r="O4205" i="2" s="1"/>
  <c r="I4205" i="2"/>
  <c r="S4204" i="2"/>
  <c r="R4205" i="2" l="1"/>
  <c r="T4205" i="2" s="1"/>
  <c r="Q4205" i="2"/>
  <c r="P4205" i="2"/>
  <c r="S4205" i="2" l="1"/>
  <c r="G4206" i="2"/>
  <c r="U4205" i="2"/>
  <c r="V4205" i="2" s="1"/>
  <c r="F4206" i="2" s="1"/>
  <c r="J4206" i="2" l="1"/>
  <c r="M4206" i="2" s="1"/>
  <c r="H4206" i="2"/>
  <c r="K4206" i="2" s="1"/>
  <c r="N4206" i="2" s="1"/>
  <c r="O4206" i="2" s="1"/>
  <c r="I4206" i="2"/>
  <c r="R4206" i="2" l="1"/>
  <c r="T4206" i="2" s="1"/>
  <c r="Q4206" i="2"/>
  <c r="P4206" i="2"/>
  <c r="U4206" i="2"/>
  <c r="V4206" i="2" s="1"/>
  <c r="F4207" i="2" s="1"/>
  <c r="J4207" i="2" l="1"/>
  <c r="M4207" i="2" s="1"/>
  <c r="H4207" i="2"/>
  <c r="K4207" i="2" s="1"/>
  <c r="N4207" i="2" s="1"/>
  <c r="O4207" i="2" s="1"/>
  <c r="S4206" i="2"/>
  <c r="G4207" i="2"/>
  <c r="G4208" i="2" l="1"/>
  <c r="I4207" i="2"/>
  <c r="R4207" i="2"/>
  <c r="T4207" i="2" s="1"/>
  <c r="P4207" i="2"/>
  <c r="Q4207" i="2"/>
  <c r="S4207" i="2" s="1"/>
  <c r="U4207" i="2"/>
  <c r="V4207" i="2" l="1"/>
  <c r="F4208" i="2" s="1"/>
  <c r="I4208" i="2" l="1"/>
  <c r="H4208" i="2"/>
  <c r="K4208" i="2" s="1"/>
  <c r="J4208" i="2"/>
  <c r="M4208" i="2" s="1"/>
  <c r="N4208" i="2" l="1"/>
  <c r="O4208" i="2" s="1"/>
  <c r="R4208" i="2" l="1"/>
  <c r="T4208" i="2" s="1"/>
  <c r="P4208" i="2"/>
  <c r="U4208" i="2"/>
  <c r="Q4208" i="2"/>
  <c r="S4208" i="2" l="1"/>
  <c r="G4209" i="2"/>
  <c r="V4208" i="2"/>
  <c r="F4209" i="2" s="1"/>
  <c r="H4209" i="2" l="1"/>
  <c r="K4209" i="2" s="1"/>
  <c r="N4209" i="2" s="1"/>
  <c r="O4209" i="2" s="1"/>
  <c r="J4209" i="2"/>
  <c r="M4209" i="2" s="1"/>
  <c r="I4209" i="2"/>
  <c r="P4209" i="2" l="1"/>
  <c r="V4209" i="2" s="1"/>
  <c r="F4210" i="2" s="1"/>
  <c r="Q4209" i="2"/>
  <c r="R4209" i="2"/>
  <c r="T4209" i="2" s="1"/>
  <c r="U4209" i="2"/>
  <c r="J4210" i="2" l="1"/>
  <c r="M4210" i="2" s="1"/>
  <c r="H4210" i="2"/>
  <c r="K4210" i="2" s="1"/>
  <c r="N4210" i="2" s="1"/>
  <c r="O4210" i="2" s="1"/>
  <c r="S4209" i="2"/>
  <c r="G4210" i="2"/>
  <c r="G4211" i="2" l="1"/>
  <c r="R4210" i="2"/>
  <c r="T4210" i="2" s="1"/>
  <c r="P4210" i="2"/>
  <c r="Q4210" i="2"/>
  <c r="S4210" i="2" s="1"/>
  <c r="I4210" i="2"/>
  <c r="U4210" i="2" l="1"/>
  <c r="V4210" i="2" s="1"/>
  <c r="F4211" i="2" s="1"/>
  <c r="J4211" i="2" l="1"/>
  <c r="M4211" i="2" s="1"/>
  <c r="H4211" i="2"/>
  <c r="K4211" i="2" s="1"/>
  <c r="N4211" i="2" s="1"/>
  <c r="O4211" i="2" s="1"/>
  <c r="I4211" i="2"/>
  <c r="Q4211" i="2" l="1"/>
  <c r="P4211" i="2"/>
  <c r="R4211" i="2"/>
  <c r="T4211" i="2" s="1"/>
  <c r="U4211" i="2" l="1"/>
  <c r="V4211" i="2"/>
  <c r="F4212" i="2" s="1"/>
  <c r="S4211" i="2"/>
  <c r="G4212" i="2"/>
  <c r="J4212" i="2" l="1"/>
  <c r="M4212" i="2" s="1"/>
  <c r="I4212" i="2"/>
  <c r="H4212" i="2"/>
  <c r="K4212" i="2" s="1"/>
  <c r="N4212" i="2" s="1"/>
  <c r="O4212" i="2" s="1"/>
  <c r="O4213" i="2" l="1"/>
  <c r="U4212" i="2"/>
  <c r="R4212" i="2"/>
  <c r="T4212" i="2" s="1"/>
  <c r="P4212" i="2"/>
  <c r="V4212" i="2" s="1"/>
  <c r="F4213" i="2" s="1"/>
  <c r="Q4212" i="2"/>
  <c r="S4212" i="2" l="1"/>
  <c r="G4213" i="2"/>
  <c r="J4213" i="2"/>
  <c r="M4213" i="2" s="1"/>
  <c r="H4213" i="2"/>
  <c r="K4213" i="2" s="1"/>
  <c r="N4213" i="2" s="1"/>
  <c r="I4213" i="2"/>
  <c r="Q4213" i="2"/>
  <c r="U4213" i="2"/>
  <c r="R4213" i="2"/>
  <c r="T4213" i="2" s="1"/>
  <c r="P4213" i="2" l="1"/>
  <c r="V4213" i="2" s="1"/>
  <c r="F4214" i="2" s="1"/>
  <c r="G4214" i="2"/>
  <c r="S4213" i="2" l="1"/>
  <c r="J4214" i="2"/>
  <c r="M4214" i="2" s="1"/>
  <c r="H4214" i="2"/>
  <c r="K4214" i="2" s="1"/>
  <c r="N4214" i="2" s="1"/>
  <c r="O4214" i="2" s="1"/>
  <c r="I4214" i="2"/>
  <c r="R4214" i="2" l="1"/>
  <c r="T4214" i="2" s="1"/>
  <c r="P4214" i="2"/>
  <c r="O4215" i="2"/>
  <c r="U4214" i="2"/>
  <c r="Q4214" i="2"/>
  <c r="S4214" i="2" l="1"/>
  <c r="G4215" i="2"/>
  <c r="G4216" i="2" s="1"/>
  <c r="Q4215" i="2"/>
  <c r="R4215" i="2"/>
  <c r="T4215" i="2" s="1"/>
  <c r="P4215" i="2"/>
  <c r="U4215" i="2"/>
  <c r="V4214" i="2"/>
  <c r="F4215" i="2" s="1"/>
  <c r="H4215" i="2" l="1"/>
  <c r="K4215" i="2" s="1"/>
  <c r="J4215" i="2"/>
  <c r="M4215" i="2" s="1"/>
  <c r="I4215" i="2"/>
  <c r="L4215" i="2" s="1"/>
  <c r="V4215" i="2"/>
  <c r="F4216" i="2" s="1"/>
  <c r="S4215" i="2"/>
  <c r="J4216" i="2" l="1"/>
  <c r="M4216" i="2" s="1"/>
  <c r="H4216" i="2"/>
  <c r="K4216" i="2" s="1"/>
  <c r="I4216" i="2"/>
  <c r="L4216" i="2" s="1"/>
  <c r="N4216" i="2" s="1"/>
  <c r="O4216" i="2" s="1"/>
  <c r="N4215" i="2"/>
  <c r="Q4216" i="2" l="1"/>
  <c r="P4216" i="2"/>
  <c r="V4216" i="2" s="1"/>
  <c r="F4217" i="2" s="1"/>
  <c r="U4216" i="2"/>
  <c r="R4216" i="2"/>
  <c r="T4216" i="2" s="1"/>
  <c r="J4217" i="2" l="1"/>
  <c r="M4217" i="2" s="1"/>
  <c r="H4217" i="2"/>
  <c r="K4217" i="2" s="1"/>
  <c r="S4216" i="2"/>
  <c r="G4217" i="2"/>
  <c r="I4217" i="2" l="1"/>
  <c r="L4217" i="2" s="1"/>
  <c r="N4217" i="2" s="1"/>
  <c r="O4217" i="2" s="1"/>
  <c r="P4217" i="2" l="1"/>
  <c r="V4217" i="2" s="1"/>
  <c r="F4218" i="2" s="1"/>
  <c r="U4217" i="2"/>
  <c r="Q4217" i="2"/>
  <c r="R4217" i="2"/>
  <c r="T4217" i="2" s="1"/>
  <c r="S4217" i="2" l="1"/>
  <c r="G4218" i="2"/>
  <c r="J4218" i="2"/>
  <c r="M4218" i="2" s="1"/>
  <c r="I4218" i="2"/>
  <c r="L4218" i="2" s="1"/>
  <c r="H4218" i="2"/>
  <c r="K4218" i="2" s="1"/>
  <c r="N4218" i="2" l="1"/>
  <c r="O4218" i="2" s="1"/>
  <c r="R4218" i="2" l="1"/>
  <c r="T4218" i="2" s="1"/>
  <c r="P4218" i="2"/>
  <c r="Q4218" i="2"/>
  <c r="U4218" i="2"/>
  <c r="V4218" i="2" l="1"/>
  <c r="F4219" i="2" s="1"/>
  <c r="S4218" i="2"/>
  <c r="G4219" i="2"/>
  <c r="J4219" i="2" l="1"/>
  <c r="M4219" i="2" s="1"/>
  <c r="H4219" i="2"/>
  <c r="K4219" i="2" s="1"/>
  <c r="I4219" i="2"/>
  <c r="L4219" i="2" s="1"/>
  <c r="N4219" i="2" s="1"/>
  <c r="O4219" i="2" s="1"/>
  <c r="P4219" i="2" l="1"/>
  <c r="V4219" i="2" s="1"/>
  <c r="F4220" i="2" s="1"/>
  <c r="R4219" i="2"/>
  <c r="T4219" i="2" s="1"/>
  <c r="U4219" i="2"/>
  <c r="Q4219" i="2"/>
  <c r="J4220" i="2" l="1"/>
  <c r="M4220" i="2" s="1"/>
  <c r="H4220" i="2"/>
  <c r="K4220" i="2" s="1"/>
  <c r="S4219" i="2"/>
  <c r="G4220" i="2"/>
  <c r="I4220" i="2" l="1"/>
  <c r="L4220" i="2" s="1"/>
  <c r="N4220" i="2" s="1"/>
  <c r="O4220" i="2" s="1"/>
  <c r="P4220" i="2" l="1"/>
  <c r="R4220" i="2"/>
  <c r="T4220" i="2" s="1"/>
  <c r="Q4220" i="2"/>
  <c r="U4220" i="2"/>
  <c r="V4220" i="2" s="1"/>
  <c r="F4221" i="2" s="1"/>
  <c r="S4220" i="2" l="1"/>
  <c r="G4221" i="2"/>
  <c r="J4221" i="2"/>
  <c r="M4221" i="2" s="1"/>
  <c r="H4221" i="2"/>
  <c r="K4221" i="2" s="1"/>
  <c r="I4221" i="2"/>
  <c r="L4221" i="2" s="1"/>
  <c r="N4221" i="2" s="1"/>
  <c r="O4221" i="2" s="1"/>
  <c r="Q4221" i="2" l="1"/>
  <c r="R4221" i="2"/>
  <c r="T4221" i="2" s="1"/>
  <c r="U4221" i="2"/>
  <c r="P4221" i="2"/>
  <c r="V4221" i="2" s="1"/>
  <c r="F4222" i="2" s="1"/>
  <c r="G4222" i="2"/>
  <c r="J4222" i="2" l="1"/>
  <c r="M4222" i="2" s="1"/>
  <c r="H4222" i="2"/>
  <c r="K4222" i="2" s="1"/>
  <c r="I4222" i="2"/>
  <c r="L4222" i="2" s="1"/>
  <c r="S4221" i="2"/>
  <c r="N4222" i="2" l="1"/>
  <c r="O4222" i="2" s="1"/>
  <c r="P4222" i="2" l="1"/>
  <c r="U4222" i="2"/>
  <c r="R4222" i="2"/>
  <c r="T4222" i="2" s="1"/>
  <c r="Q4222" i="2"/>
  <c r="S4222" i="2" l="1"/>
  <c r="G4223" i="2"/>
  <c r="V4222" i="2"/>
  <c r="F4223" i="2" s="1"/>
  <c r="I4223" i="2" l="1"/>
  <c r="L4223" i="2" s="1"/>
  <c r="H4223" i="2"/>
  <c r="K4223" i="2" s="1"/>
  <c r="J4223" i="2"/>
  <c r="M4223" i="2" s="1"/>
  <c r="N4223" i="2" l="1"/>
  <c r="O4223" i="2" s="1"/>
  <c r="Q4223" i="2" l="1"/>
  <c r="P4223" i="2"/>
  <c r="O4224" i="2"/>
  <c r="R4223" i="2"/>
  <c r="T4223" i="2" s="1"/>
  <c r="U4223" i="2"/>
  <c r="Q4224" i="2" l="1"/>
  <c r="R4224" i="2"/>
  <c r="T4224" i="2" s="1"/>
  <c r="U4224" i="2"/>
  <c r="P4224" i="2"/>
  <c r="V4223" i="2"/>
  <c r="F4224" i="2" s="1"/>
  <c r="S4223" i="2"/>
  <c r="G4224" i="2"/>
  <c r="G4225" i="2" s="1"/>
  <c r="H4224" i="2" l="1"/>
  <c r="K4224" i="2" s="1"/>
  <c r="J4224" i="2"/>
  <c r="M4224" i="2" s="1"/>
  <c r="V4224" i="2"/>
  <c r="F4225" i="2" s="1"/>
  <c r="I4224" i="2"/>
  <c r="L4224" i="2" s="1"/>
  <c r="N4224" i="2" s="1"/>
  <c r="S4224" i="2"/>
  <c r="J4225" i="2" l="1"/>
  <c r="M4225" i="2" s="1"/>
  <c r="H4225" i="2"/>
  <c r="K4225" i="2" s="1"/>
  <c r="I4225" i="2"/>
  <c r="L4225" i="2" s="1"/>
  <c r="N4225" i="2" l="1"/>
  <c r="O4225" i="2" s="1"/>
  <c r="P4225" i="2" l="1"/>
  <c r="U4225" i="2"/>
  <c r="Q4225" i="2"/>
  <c r="S4225" i="2" s="1"/>
  <c r="R4225" i="2"/>
  <c r="T4225" i="2" s="1"/>
  <c r="V4225" i="2" l="1"/>
  <c r="F4226" i="2" s="1"/>
  <c r="H4226" i="2" l="1"/>
  <c r="K4226" i="2" s="1"/>
  <c r="N4226" i="2" s="1"/>
  <c r="O4226" i="2" s="1"/>
  <c r="J4226" i="2"/>
  <c r="M4226" i="2" s="1"/>
  <c r="I4226" i="2"/>
  <c r="U4226" i="2" l="1"/>
  <c r="R4226" i="2"/>
  <c r="T4226" i="2" s="1"/>
  <c r="P4226" i="2"/>
  <c r="V4226" i="2" s="1"/>
  <c r="F4227" i="2" s="1"/>
  <c r="Q4226" i="2"/>
  <c r="J4227" i="2" l="1"/>
  <c r="M4227" i="2" s="1"/>
  <c r="H4227" i="2"/>
  <c r="K4227" i="2" s="1"/>
  <c r="N4227" i="2" s="1"/>
  <c r="O4227" i="2" s="1"/>
  <c r="S4226" i="2"/>
  <c r="G4227" i="2"/>
  <c r="U4227" i="2" l="1"/>
  <c r="R4227" i="2"/>
  <c r="T4227" i="2" s="1"/>
  <c r="P4227" i="2"/>
  <c r="Q4227" i="2"/>
  <c r="S4227" i="2" s="1"/>
  <c r="G4228" i="2"/>
  <c r="I4227" i="2"/>
  <c r="V4227" i="2" l="1"/>
  <c r="F4228" i="2" s="1"/>
  <c r="J4228" i="2" l="1"/>
  <c r="M4228" i="2" s="1"/>
  <c r="H4228" i="2"/>
  <c r="K4228" i="2" s="1"/>
  <c r="I4228" i="2"/>
  <c r="N4228" i="2" l="1"/>
  <c r="O4228" i="2" s="1"/>
  <c r="Q4228" i="2" l="1"/>
  <c r="R4228" i="2"/>
  <c r="T4228" i="2" s="1"/>
  <c r="P4228" i="2"/>
  <c r="V4228" i="2" s="1"/>
  <c r="F4229" i="2" s="1"/>
  <c r="U4228" i="2"/>
  <c r="H4229" i="2" l="1"/>
  <c r="K4229" i="2" s="1"/>
  <c r="J4229" i="2"/>
  <c r="M4229" i="2" s="1"/>
  <c r="S4228" i="2"/>
  <c r="G4229" i="2"/>
  <c r="N4229" i="2" l="1"/>
  <c r="O4229" i="2" s="1"/>
  <c r="I4229" i="2"/>
  <c r="P4229" i="2" l="1"/>
  <c r="V4229" i="2" s="1"/>
  <c r="F4230" i="2" s="1"/>
  <c r="R4229" i="2"/>
  <c r="T4229" i="2" s="1"/>
  <c r="Q4229" i="2"/>
  <c r="U4229" i="2"/>
  <c r="H4230" i="2" l="1"/>
  <c r="K4230" i="2" s="1"/>
  <c r="N4230" i="2" s="1"/>
  <c r="O4230" i="2" s="1"/>
  <c r="J4230" i="2"/>
  <c r="M4230" i="2" s="1"/>
  <c r="S4229" i="2"/>
  <c r="G4230" i="2"/>
  <c r="I4230" i="2" s="1"/>
  <c r="U4230" i="2" l="1"/>
  <c r="R4230" i="2"/>
  <c r="T4230" i="2" s="1"/>
  <c r="Q4230" i="2"/>
  <c r="P4230" i="2"/>
  <c r="V4230" i="2" s="1"/>
  <c r="F4231" i="2" s="1"/>
  <c r="J4231" i="2" l="1"/>
  <c r="M4231" i="2" s="1"/>
  <c r="H4231" i="2"/>
  <c r="K4231" i="2" s="1"/>
  <c r="N4231" i="2" s="1"/>
  <c r="O4231" i="2" s="1"/>
  <c r="I4231" i="2"/>
  <c r="S4230" i="2"/>
  <c r="G4231" i="2"/>
  <c r="P4231" i="2" l="1"/>
  <c r="R4231" i="2"/>
  <c r="T4231" i="2" s="1"/>
  <c r="Q4231" i="2"/>
  <c r="S4231" i="2" s="1"/>
  <c r="U4231" i="2"/>
  <c r="V4231" i="2" l="1"/>
  <c r="F4232" i="2" s="1"/>
  <c r="G4232" i="2"/>
  <c r="I4232" i="2" l="1"/>
  <c r="J4232" i="2"/>
  <c r="M4232" i="2" s="1"/>
  <c r="H4232" i="2"/>
  <c r="K4232" i="2" s="1"/>
  <c r="N4232" i="2" l="1"/>
  <c r="O4232" i="2" s="1"/>
  <c r="Q4232" i="2" l="1"/>
  <c r="P4232" i="2"/>
  <c r="U4232" i="2"/>
  <c r="R4232" i="2"/>
  <c r="T4232" i="2" s="1"/>
  <c r="V4232" i="2" l="1"/>
  <c r="F4233" i="2" s="1"/>
  <c r="S4232" i="2"/>
  <c r="G4233" i="2"/>
  <c r="I4233" i="2" l="1"/>
  <c r="J4233" i="2"/>
  <c r="M4233" i="2" s="1"/>
  <c r="H4233" i="2"/>
  <c r="K4233" i="2" s="1"/>
  <c r="N4233" i="2" s="1"/>
  <c r="O4233" i="2" s="1"/>
  <c r="U4233" i="2" l="1"/>
  <c r="R4233" i="2"/>
  <c r="T4233" i="2" s="1"/>
  <c r="P4233" i="2"/>
  <c r="V4233" i="2" s="1"/>
  <c r="F4234" i="2" s="1"/>
  <c r="Q4233" i="2"/>
  <c r="H4234" i="2" l="1"/>
  <c r="K4234" i="2" s="1"/>
  <c r="J4234" i="2"/>
  <c r="M4234" i="2" s="1"/>
  <c r="S4233" i="2"/>
  <c r="G4234" i="2"/>
  <c r="N4234" i="2" l="1"/>
  <c r="O4234" i="2" s="1"/>
  <c r="I4234" i="2"/>
  <c r="Q4234" i="2" l="1"/>
  <c r="R4234" i="2"/>
  <c r="T4234" i="2" s="1"/>
  <c r="P4234" i="2"/>
  <c r="V4234" i="2" s="1"/>
  <c r="F4235" i="2" s="1"/>
  <c r="U4234" i="2"/>
  <c r="J4235" i="2" l="1"/>
  <c r="M4235" i="2" s="1"/>
  <c r="H4235" i="2"/>
  <c r="K4235" i="2" s="1"/>
  <c r="N4235" i="2" s="1"/>
  <c r="O4235" i="2" s="1"/>
  <c r="S4234" i="2"/>
  <c r="G4235" i="2"/>
  <c r="O4236" i="2" l="1"/>
  <c r="Q4235" i="2"/>
  <c r="U4235" i="2"/>
  <c r="P4235" i="2"/>
  <c r="V4235" i="2" s="1"/>
  <c r="F4236" i="2" s="1"/>
  <c r="R4235" i="2"/>
  <c r="T4235" i="2" s="1"/>
  <c r="I4235" i="2"/>
  <c r="R4236" i="2" l="1"/>
  <c r="T4236" i="2" s="1"/>
  <c r="U4236" i="2"/>
  <c r="Q4236" i="2"/>
  <c r="J4236" i="2"/>
  <c r="M4236" i="2" s="1"/>
  <c r="H4236" i="2"/>
  <c r="K4236" i="2" s="1"/>
  <c r="N4236" i="2" s="1"/>
  <c r="S4235" i="2"/>
  <c r="G4236" i="2"/>
  <c r="G4237" i="2" s="1"/>
  <c r="I4236" i="2" l="1"/>
  <c r="P4236" i="2"/>
  <c r="V4236" i="2" s="1"/>
  <c r="F4237" i="2" s="1"/>
  <c r="J4237" i="2" l="1"/>
  <c r="M4237" i="2" s="1"/>
  <c r="H4237" i="2"/>
  <c r="K4237" i="2" s="1"/>
  <c r="N4237" i="2" s="1"/>
  <c r="O4237" i="2" s="1"/>
  <c r="I4237" i="2"/>
  <c r="S4236" i="2"/>
  <c r="P4237" i="2" l="1"/>
  <c r="Q4237" i="2"/>
  <c r="U4237" i="2"/>
  <c r="R4237" i="2"/>
  <c r="T4237" i="2" s="1"/>
  <c r="S4237" i="2" l="1"/>
  <c r="G4238" i="2"/>
  <c r="V4237" i="2"/>
  <c r="F4238" i="2" s="1"/>
  <c r="J4238" i="2" l="1"/>
  <c r="M4238" i="2" s="1"/>
  <c r="H4238" i="2"/>
  <c r="K4238" i="2" s="1"/>
  <c r="N4238" i="2" s="1"/>
  <c r="O4238" i="2" s="1"/>
  <c r="I4238" i="2"/>
  <c r="P4238" i="2" l="1"/>
  <c r="V4238" i="2" s="1"/>
  <c r="F4239" i="2" s="1"/>
  <c r="U4238" i="2"/>
  <c r="Q4238" i="2"/>
  <c r="R4238" i="2"/>
  <c r="T4238" i="2" s="1"/>
  <c r="S4238" i="2" l="1"/>
  <c r="G4239" i="2"/>
  <c r="J4239" i="2"/>
  <c r="M4239" i="2" s="1"/>
  <c r="H4239" i="2"/>
  <c r="K4239" i="2" s="1"/>
  <c r="I4239" i="2"/>
  <c r="L4239" i="2" s="1"/>
  <c r="N4239" i="2" l="1"/>
  <c r="O4239" i="2" s="1"/>
  <c r="R4239" i="2" l="1"/>
  <c r="T4239" i="2" s="1"/>
  <c r="Q4239" i="2"/>
  <c r="P4239" i="2"/>
  <c r="U4239" i="2"/>
  <c r="V4239" i="2" l="1"/>
  <c r="F4240" i="2" s="1"/>
  <c r="S4239" i="2"/>
  <c r="G4240" i="2"/>
  <c r="J4240" i="2" l="1"/>
  <c r="M4240" i="2" s="1"/>
  <c r="H4240" i="2"/>
  <c r="K4240" i="2" s="1"/>
  <c r="I4240" i="2"/>
  <c r="L4240" i="2" s="1"/>
  <c r="N4240" i="2" l="1"/>
  <c r="O4240" i="2" s="1"/>
  <c r="Q4240" i="2" l="1"/>
  <c r="P4240" i="2"/>
  <c r="V4240" i="2" s="1"/>
  <c r="F4241" i="2" s="1"/>
  <c r="R4240" i="2"/>
  <c r="T4240" i="2" s="1"/>
  <c r="U4240" i="2"/>
  <c r="J4241" i="2" l="1"/>
  <c r="M4241" i="2" s="1"/>
  <c r="H4241" i="2"/>
  <c r="K4241" i="2" s="1"/>
  <c r="S4240" i="2"/>
  <c r="G4241" i="2"/>
  <c r="I4241" i="2" s="1"/>
  <c r="L4241" i="2" s="1"/>
  <c r="N4241" i="2" s="1"/>
  <c r="O4241" i="2" s="1"/>
  <c r="U4241" i="2" l="1"/>
  <c r="Q4241" i="2"/>
  <c r="P4241" i="2"/>
  <c r="V4241" i="2" s="1"/>
  <c r="F4242" i="2" s="1"/>
  <c r="R4241" i="2"/>
  <c r="T4241" i="2" s="1"/>
  <c r="G4242" i="2"/>
  <c r="J4242" i="2" l="1"/>
  <c r="M4242" i="2" s="1"/>
  <c r="H4242" i="2"/>
  <c r="K4242" i="2" s="1"/>
  <c r="I4242" i="2"/>
  <c r="L4242" i="2" s="1"/>
  <c r="N4242" i="2" s="1"/>
  <c r="O4242" i="2" s="1"/>
  <c r="S4241" i="2"/>
  <c r="R4242" i="2" l="1"/>
  <c r="T4242" i="2" s="1"/>
  <c r="U4242" i="2"/>
  <c r="Q4242" i="2"/>
  <c r="P4242" i="2"/>
  <c r="V4242" i="2" s="1"/>
  <c r="F4243" i="2" s="1"/>
  <c r="S4242" i="2" l="1"/>
  <c r="G4243" i="2"/>
  <c r="J4243" i="2"/>
  <c r="M4243" i="2" s="1"/>
  <c r="H4243" i="2"/>
  <c r="K4243" i="2" s="1"/>
  <c r="I4243" i="2"/>
  <c r="L4243" i="2" s="1"/>
  <c r="N4243" i="2" s="1"/>
  <c r="O4243" i="2" s="1"/>
  <c r="Q4243" i="2" l="1"/>
  <c r="P4243" i="2"/>
  <c r="V4243" i="2" s="1"/>
  <c r="F4244" i="2" s="1"/>
  <c r="R4243" i="2"/>
  <c r="T4243" i="2" s="1"/>
  <c r="U4243" i="2"/>
  <c r="G4244" i="2"/>
  <c r="H4244" i="2" l="1"/>
  <c r="K4244" i="2" s="1"/>
  <c r="I4244" i="2"/>
  <c r="L4244" i="2" s="1"/>
  <c r="J4244" i="2"/>
  <c r="M4244" i="2" s="1"/>
  <c r="S4243" i="2"/>
  <c r="N4244" i="2" l="1"/>
  <c r="O4244" i="2" s="1"/>
  <c r="P4244" i="2" l="1"/>
  <c r="R4244" i="2"/>
  <c r="T4244" i="2" s="1"/>
  <c r="U4244" i="2"/>
  <c r="Q4244" i="2"/>
  <c r="S4244" i="2" l="1"/>
  <c r="G4245" i="2"/>
  <c r="V4244" i="2"/>
  <c r="F4245" i="2" s="1"/>
  <c r="I4245" i="2" l="1"/>
  <c r="L4245" i="2" s="1"/>
  <c r="H4245" i="2"/>
  <c r="K4245" i="2" s="1"/>
  <c r="N4245" i="2" s="1"/>
  <c r="O4245" i="2" s="1"/>
  <c r="J4245" i="2"/>
  <c r="M4245" i="2" s="1"/>
  <c r="Q4245" i="2" l="1"/>
  <c r="R4245" i="2"/>
  <c r="T4245" i="2" s="1"/>
  <c r="P4245" i="2"/>
  <c r="U4245" i="2"/>
  <c r="V4245" i="2" s="1"/>
  <c r="F4246" i="2" s="1"/>
  <c r="J4246" i="2" l="1"/>
  <c r="M4246" i="2" s="1"/>
  <c r="H4246" i="2"/>
  <c r="K4246" i="2" s="1"/>
  <c r="S4245" i="2"/>
  <c r="G4246" i="2"/>
  <c r="I4246" i="2" s="1"/>
  <c r="L4246" i="2" s="1"/>
  <c r="N4246" i="2" s="1"/>
  <c r="O4246" i="2" s="1"/>
  <c r="U4246" i="2" l="1"/>
  <c r="O4247" i="2"/>
  <c r="R4246" i="2"/>
  <c r="T4246" i="2" s="1"/>
  <c r="Q4246" i="2"/>
  <c r="P4246" i="2"/>
  <c r="V4246" i="2" s="1"/>
  <c r="F4247" i="2" s="1"/>
  <c r="G4247" i="2"/>
  <c r="J4247" i="2" l="1"/>
  <c r="M4247" i="2" s="1"/>
  <c r="H4247" i="2"/>
  <c r="K4247" i="2" s="1"/>
  <c r="I4247" i="2"/>
  <c r="L4247" i="2" s="1"/>
  <c r="N4247" i="2" s="1"/>
  <c r="S4246" i="2"/>
  <c r="U4247" i="2"/>
  <c r="P4247" i="2"/>
  <c r="R4247" i="2"/>
  <c r="T4247" i="2" s="1"/>
  <c r="Q4247" i="2" l="1"/>
  <c r="S4247" i="2" l="1"/>
  <c r="G4248" i="2"/>
  <c r="V4247" i="2"/>
  <c r="F4248" i="2" s="1"/>
  <c r="I4248" i="2" l="1"/>
  <c r="L4248" i="2" s="1"/>
  <c r="H4248" i="2"/>
  <c r="K4248" i="2" s="1"/>
  <c r="J4248" i="2"/>
  <c r="M4248" i="2" s="1"/>
  <c r="N4248" i="2" l="1"/>
  <c r="O4248" i="2" s="1"/>
  <c r="P4248" i="2" l="1"/>
  <c r="V4248" i="2" s="1"/>
  <c r="F4249" i="2" s="1"/>
  <c r="Q4248" i="2"/>
  <c r="U4248" i="2"/>
  <c r="R4248" i="2"/>
  <c r="T4248" i="2" s="1"/>
  <c r="S4248" i="2" l="1"/>
  <c r="G4249" i="2"/>
  <c r="J4249" i="2"/>
  <c r="M4249" i="2" s="1"/>
  <c r="I4249" i="2"/>
  <c r="H4249" i="2"/>
  <c r="K4249" i="2" s="1"/>
  <c r="N4249" i="2" s="1"/>
  <c r="O4249" i="2" s="1"/>
  <c r="P4249" i="2" l="1"/>
  <c r="Q4249" i="2"/>
  <c r="S4249" i="2" s="1"/>
  <c r="R4249" i="2"/>
  <c r="T4249" i="2" s="1"/>
  <c r="U4249" i="2"/>
  <c r="V4249" i="2" l="1"/>
  <c r="F4250" i="2" s="1"/>
  <c r="H4250" i="2" l="1"/>
  <c r="K4250" i="2" s="1"/>
  <c r="N4250" i="2" s="1"/>
  <c r="O4250" i="2" s="1"/>
  <c r="J4250" i="2"/>
  <c r="M4250" i="2" s="1"/>
  <c r="I4250" i="2"/>
  <c r="P4250" i="2" l="1"/>
  <c r="R4250" i="2"/>
  <c r="T4250" i="2" s="1"/>
  <c r="U4250" i="2"/>
  <c r="Q4250" i="2"/>
  <c r="G4251" i="2" l="1"/>
  <c r="S4250" i="2"/>
  <c r="V4250" i="2"/>
  <c r="F4251" i="2" s="1"/>
  <c r="J4251" i="2" l="1"/>
  <c r="M4251" i="2" s="1"/>
  <c r="H4251" i="2"/>
  <c r="K4251" i="2" s="1"/>
  <c r="N4251" i="2" s="1"/>
  <c r="O4251" i="2" s="1"/>
  <c r="I4251" i="2"/>
  <c r="R4251" i="2" l="1"/>
  <c r="T4251" i="2" s="1"/>
  <c r="Q4251" i="2"/>
  <c r="P4251" i="2"/>
  <c r="U4251" i="2"/>
  <c r="V4251" i="2" l="1"/>
  <c r="F4252" i="2" s="1"/>
  <c r="S4251" i="2"/>
  <c r="G4252" i="2"/>
  <c r="I4252" i="2" l="1"/>
  <c r="H4252" i="2"/>
  <c r="K4252" i="2" s="1"/>
  <c r="J4252" i="2"/>
  <c r="M4252" i="2" s="1"/>
  <c r="N4252" i="2" l="1"/>
  <c r="O4252" i="2" s="1"/>
  <c r="R4252" i="2" l="1"/>
  <c r="T4252" i="2" s="1"/>
  <c r="Q4252" i="2"/>
  <c r="U4252" i="2"/>
  <c r="V4252" i="2" s="1"/>
  <c r="F4253" i="2" s="1"/>
  <c r="P4252" i="2"/>
  <c r="H4253" i="2" l="1"/>
  <c r="K4253" i="2" s="1"/>
  <c r="J4253" i="2"/>
  <c r="M4253" i="2" s="1"/>
  <c r="S4252" i="2"/>
  <c r="G4253" i="2"/>
  <c r="I4253" i="2" l="1"/>
  <c r="N4253" i="2"/>
  <c r="O4253" i="2" s="1"/>
  <c r="R4253" i="2" l="1"/>
  <c r="T4253" i="2" s="1"/>
  <c r="U4253" i="2"/>
  <c r="P4253" i="2"/>
  <c r="V4253" i="2" s="1"/>
  <c r="F4254" i="2" s="1"/>
  <c r="Q4253" i="2"/>
  <c r="H4254" i="2" l="1"/>
  <c r="K4254" i="2" s="1"/>
  <c r="J4254" i="2"/>
  <c r="M4254" i="2" s="1"/>
  <c r="I4254" i="2"/>
  <c r="S4253" i="2"/>
  <c r="G4254" i="2"/>
  <c r="N4254" i="2" l="1"/>
  <c r="O4254" i="2" s="1"/>
  <c r="Q4254" i="2" l="1"/>
  <c r="R4254" i="2"/>
  <c r="T4254" i="2" s="1"/>
  <c r="P4254" i="2"/>
  <c r="U4254" i="2"/>
  <c r="V4254" i="2" l="1"/>
  <c r="F4255" i="2" s="1"/>
  <c r="S4254" i="2"/>
  <c r="G4255" i="2"/>
  <c r="H4255" i="2" l="1"/>
  <c r="K4255" i="2" s="1"/>
  <c r="N4255" i="2" s="1"/>
  <c r="O4255" i="2" s="1"/>
  <c r="J4255" i="2"/>
  <c r="M4255" i="2" s="1"/>
  <c r="I4255" i="2"/>
  <c r="P4255" i="2" l="1"/>
  <c r="R4255" i="2"/>
  <c r="T4255" i="2" s="1"/>
  <c r="Q4255" i="2"/>
  <c r="U4255" i="2"/>
  <c r="V4255" i="2" s="1"/>
  <c r="F4256" i="2" s="1"/>
  <c r="H4256" i="2" l="1"/>
  <c r="K4256" i="2" s="1"/>
  <c r="N4256" i="2" s="1"/>
  <c r="O4256" i="2" s="1"/>
  <c r="J4256" i="2"/>
  <c r="M4256" i="2" s="1"/>
  <c r="S4255" i="2"/>
  <c r="G4256" i="2"/>
  <c r="I4256" i="2" l="1"/>
  <c r="P4256" i="2"/>
  <c r="Q4256" i="2"/>
  <c r="S4256" i="2" s="1"/>
  <c r="R4256" i="2"/>
  <c r="T4256" i="2" s="1"/>
  <c r="U4256" i="2"/>
  <c r="V4256" i="2" l="1"/>
  <c r="F4257" i="2" s="1"/>
  <c r="G4257" i="2"/>
  <c r="I4257" i="2" l="1"/>
  <c r="J4257" i="2"/>
  <c r="M4257" i="2" s="1"/>
  <c r="H4257" i="2"/>
  <c r="K4257" i="2" s="1"/>
  <c r="N4257" i="2" s="1"/>
  <c r="O4257" i="2" s="1"/>
  <c r="R4257" i="2" l="1"/>
  <c r="T4257" i="2" s="1"/>
  <c r="Q4257" i="2"/>
  <c r="P4257" i="2"/>
  <c r="U4257" i="2"/>
  <c r="V4257" i="2" s="1"/>
  <c r="F4258" i="2" s="1"/>
  <c r="S4257" i="2" l="1"/>
  <c r="G4258" i="2"/>
  <c r="J4258" i="2"/>
  <c r="M4258" i="2" s="1"/>
  <c r="H4258" i="2"/>
  <c r="K4258" i="2" s="1"/>
  <c r="I4258" i="2"/>
  <c r="N4258" i="2" l="1"/>
  <c r="O4258" i="2" s="1"/>
  <c r="U4258" i="2" l="1"/>
  <c r="R4258" i="2"/>
  <c r="T4258" i="2" s="1"/>
  <c r="Q4258" i="2"/>
  <c r="P4258" i="2"/>
  <c r="S4258" i="2" l="1"/>
  <c r="G4259" i="2"/>
  <c r="V4258" i="2"/>
  <c r="F4259" i="2" s="1"/>
  <c r="J4259" i="2" l="1"/>
  <c r="M4259" i="2" s="1"/>
  <c r="H4259" i="2"/>
  <c r="K4259" i="2" s="1"/>
  <c r="N4259" i="2" s="1"/>
  <c r="O4259" i="2" s="1"/>
  <c r="I4259" i="2"/>
  <c r="Q4259" i="2" l="1"/>
  <c r="P4259" i="2"/>
  <c r="U4259" i="2"/>
  <c r="R4259" i="2"/>
  <c r="T4259" i="2" s="1"/>
  <c r="O4260" i="2"/>
  <c r="Q4260" i="2" l="1"/>
  <c r="U4260" i="2"/>
  <c r="R4260" i="2"/>
  <c r="T4260" i="2" s="1"/>
  <c r="V4259" i="2"/>
  <c r="F4260" i="2" s="1"/>
  <c r="S4259" i="2"/>
  <c r="G4260" i="2"/>
  <c r="G4261" i="2" s="1"/>
  <c r="J4260" i="2" l="1"/>
  <c r="M4260" i="2" s="1"/>
  <c r="I4260" i="2"/>
  <c r="H4260" i="2"/>
  <c r="K4260" i="2" l="1"/>
  <c r="N4260" i="2" s="1"/>
  <c r="P4260" i="2"/>
  <c r="V4260" i="2" l="1"/>
  <c r="F4261" i="2" s="1"/>
  <c r="S4260" i="2"/>
  <c r="J4261" i="2" l="1"/>
  <c r="M4261" i="2" s="1"/>
  <c r="H4261" i="2"/>
  <c r="K4261" i="2" s="1"/>
  <c r="N4261" i="2" s="1"/>
  <c r="O4261" i="2" s="1"/>
  <c r="I4261" i="2"/>
  <c r="R4261" i="2" l="1"/>
  <c r="T4261" i="2" s="1"/>
  <c r="O4262" i="2"/>
  <c r="Q4261" i="2"/>
  <c r="P4261" i="2"/>
  <c r="U4261" i="2"/>
  <c r="V4261" i="2" l="1"/>
  <c r="F4262" i="2" s="1"/>
  <c r="S4261" i="2"/>
  <c r="G4262" i="2"/>
  <c r="P4262" i="2"/>
  <c r="Q4262" i="2"/>
  <c r="S4262" i="2" s="1"/>
  <c r="R4262" i="2"/>
  <c r="T4262" i="2" s="1"/>
  <c r="U4262" i="2"/>
  <c r="V4262" i="2" s="1"/>
  <c r="F4263" i="2" s="1"/>
  <c r="J4263" i="2" l="1"/>
  <c r="M4263" i="2" s="1"/>
  <c r="H4263" i="2"/>
  <c r="K4263" i="2" s="1"/>
  <c r="G4263" i="2"/>
  <c r="J4262" i="2"/>
  <c r="M4262" i="2" s="1"/>
  <c r="N4262" i="2" s="1"/>
  <c r="I4262" i="2"/>
  <c r="H4262" i="2"/>
  <c r="K4262" i="2" s="1"/>
  <c r="I4263" i="2" l="1"/>
  <c r="L4263" i="2" s="1"/>
  <c r="N4263" i="2" s="1"/>
  <c r="O4263" i="2" s="1"/>
  <c r="Q4263" i="2" l="1"/>
  <c r="P4263" i="2"/>
  <c r="R4263" i="2"/>
  <c r="T4263" i="2" s="1"/>
  <c r="U4263" i="2"/>
  <c r="V4263" i="2" s="1"/>
  <c r="F4264" i="2" s="1"/>
  <c r="H4264" i="2" l="1"/>
  <c r="K4264" i="2" s="1"/>
  <c r="J4264" i="2"/>
  <c r="M4264" i="2" s="1"/>
  <c r="S4263" i="2"/>
  <c r="G4264" i="2"/>
  <c r="I4264" i="2" l="1"/>
  <c r="L4264" i="2" s="1"/>
  <c r="N4264" i="2" s="1"/>
  <c r="O4264" i="2" s="1"/>
  <c r="R4264" i="2" l="1"/>
  <c r="T4264" i="2" s="1"/>
  <c r="P4264" i="2"/>
  <c r="U4264" i="2"/>
  <c r="V4264" i="2" s="1"/>
  <c r="F4265" i="2" s="1"/>
  <c r="Q4264" i="2"/>
  <c r="J4265" i="2" l="1"/>
  <c r="M4265" i="2" s="1"/>
  <c r="H4265" i="2"/>
  <c r="K4265" i="2" s="1"/>
  <c r="S4264" i="2"/>
  <c r="G4265" i="2"/>
  <c r="I4265" i="2" l="1"/>
  <c r="L4265" i="2" s="1"/>
  <c r="N4265" i="2" s="1"/>
  <c r="O4265" i="2" s="1"/>
  <c r="R4265" i="2" l="1"/>
  <c r="T4265" i="2" s="1"/>
  <c r="Q4265" i="2"/>
  <c r="U4265" i="2"/>
  <c r="P4265" i="2"/>
  <c r="V4265" i="2" s="1"/>
  <c r="F4266" i="2" s="1"/>
  <c r="J4266" i="2" l="1"/>
  <c r="M4266" i="2" s="1"/>
  <c r="H4266" i="2"/>
  <c r="K4266" i="2" s="1"/>
  <c r="S4265" i="2"/>
  <c r="G4266" i="2"/>
  <c r="I4266" i="2" l="1"/>
  <c r="L4266" i="2" s="1"/>
  <c r="N4266" i="2" s="1"/>
  <c r="O4266" i="2" s="1"/>
  <c r="R4266" i="2" l="1"/>
  <c r="T4266" i="2" s="1"/>
  <c r="U4266" i="2"/>
  <c r="P4266" i="2"/>
  <c r="Q4266" i="2"/>
  <c r="S4266" i="2" l="1"/>
  <c r="G4267" i="2"/>
  <c r="V4266" i="2"/>
  <c r="F4267" i="2" s="1"/>
  <c r="J4267" i="2" l="1"/>
  <c r="M4267" i="2" s="1"/>
  <c r="H4267" i="2"/>
  <c r="K4267" i="2" s="1"/>
  <c r="I4267" i="2"/>
  <c r="L4267" i="2" s="1"/>
  <c r="N4267" i="2" s="1"/>
  <c r="O4267" i="2" s="1"/>
  <c r="P4267" i="2" l="1"/>
  <c r="R4267" i="2"/>
  <c r="T4267" i="2" s="1"/>
  <c r="U4267" i="2"/>
  <c r="Q4267" i="2"/>
  <c r="V4267" i="2" l="1"/>
  <c r="F4268" i="2" s="1"/>
  <c r="S4267" i="2"/>
  <c r="G4268" i="2"/>
  <c r="J4268" i="2" l="1"/>
  <c r="M4268" i="2" s="1"/>
  <c r="H4268" i="2"/>
  <c r="K4268" i="2" s="1"/>
  <c r="I4268" i="2"/>
  <c r="L4268" i="2" s="1"/>
  <c r="N4268" i="2" s="1"/>
  <c r="O4268" i="2" s="1"/>
  <c r="P4268" i="2" l="1"/>
  <c r="R4268" i="2"/>
  <c r="T4268" i="2" s="1"/>
  <c r="Q4268" i="2"/>
  <c r="U4268" i="2"/>
  <c r="V4268" i="2" l="1"/>
  <c r="F4269" i="2" s="1"/>
  <c r="S4268" i="2"/>
  <c r="G4269" i="2"/>
  <c r="J4269" i="2" l="1"/>
  <c r="M4269" i="2" s="1"/>
  <c r="H4269" i="2"/>
  <c r="K4269" i="2" s="1"/>
  <c r="I4269" i="2"/>
  <c r="L4269" i="2" s="1"/>
  <c r="N4269" i="2" s="1"/>
  <c r="O4269" i="2" s="1"/>
  <c r="P4269" i="2" l="1"/>
  <c r="R4269" i="2"/>
  <c r="T4269" i="2" s="1"/>
  <c r="Q4269" i="2"/>
  <c r="U4269" i="2"/>
  <c r="V4269" i="2" s="1"/>
  <c r="F4270" i="2" s="1"/>
  <c r="H4270" i="2" l="1"/>
  <c r="K4270" i="2" s="1"/>
  <c r="J4270" i="2"/>
  <c r="M4270" i="2" s="1"/>
  <c r="S4269" i="2"/>
  <c r="G4270" i="2"/>
  <c r="I4270" i="2" l="1"/>
  <c r="L4270" i="2" s="1"/>
  <c r="N4270" i="2" s="1"/>
  <c r="O4270" i="2" s="1"/>
  <c r="O4271" i="2" l="1"/>
  <c r="R4270" i="2"/>
  <c r="T4270" i="2" s="1"/>
  <c r="U4270" i="2"/>
  <c r="P4270" i="2"/>
  <c r="V4270" i="2" s="1"/>
  <c r="F4271" i="2" s="1"/>
  <c r="Q4270" i="2"/>
  <c r="J4271" i="2" l="1"/>
  <c r="M4271" i="2" s="1"/>
  <c r="H4271" i="2"/>
  <c r="K4271" i="2" s="1"/>
  <c r="S4270" i="2"/>
  <c r="G4271" i="2"/>
  <c r="R4271" i="2"/>
  <c r="T4271" i="2" s="1"/>
  <c r="P4271" i="2"/>
  <c r="U4271" i="2"/>
  <c r="I4271" i="2" l="1"/>
  <c r="L4271" i="2" l="1"/>
  <c r="N4271" i="2" s="1"/>
  <c r="Q4271" i="2"/>
  <c r="S4271" i="2" l="1"/>
  <c r="V4271" i="2"/>
  <c r="F4272" i="2" s="1"/>
  <c r="G4272" i="2"/>
  <c r="I4272" i="2" l="1"/>
  <c r="L4272" i="2" s="1"/>
  <c r="H4272" i="2"/>
  <c r="K4272" i="2" s="1"/>
  <c r="J4272" i="2"/>
  <c r="M4272" i="2" s="1"/>
  <c r="N4272" i="2" l="1"/>
  <c r="O4272" i="2" s="1"/>
  <c r="Q4272" i="2" l="1"/>
  <c r="P4272" i="2"/>
  <c r="U4272" i="2"/>
  <c r="R4272" i="2"/>
  <c r="T4272" i="2" s="1"/>
  <c r="V4272" i="2" l="1"/>
  <c r="F4273" i="2" s="1"/>
  <c r="S4272" i="2"/>
  <c r="G4273" i="2"/>
  <c r="J4273" i="2" l="1"/>
  <c r="M4273" i="2" s="1"/>
  <c r="I4273" i="2"/>
  <c r="L4273" i="2" s="1"/>
  <c r="H4273" i="2"/>
  <c r="K4273" i="2" s="1"/>
  <c r="N4273" i="2" s="1"/>
  <c r="O4273" i="2" s="1"/>
  <c r="U4273" i="2" l="1"/>
  <c r="P4273" i="2"/>
  <c r="R4273" i="2"/>
  <c r="T4273" i="2" s="1"/>
  <c r="Q4273" i="2"/>
  <c r="S4273" i="2" s="1"/>
  <c r="V4273" i="2" l="1"/>
  <c r="F4274" i="2" s="1"/>
  <c r="I4274" i="2" l="1"/>
  <c r="H4274" i="2"/>
  <c r="K4274" i="2" s="1"/>
  <c r="J4274" i="2"/>
  <c r="M4274" i="2" s="1"/>
  <c r="N4274" i="2" l="1"/>
  <c r="O4274" i="2" s="1"/>
  <c r="U4274" i="2" l="1"/>
  <c r="P4274" i="2"/>
  <c r="R4274" i="2"/>
  <c r="T4274" i="2" s="1"/>
  <c r="Q4274" i="2"/>
  <c r="S4274" i="2" l="1"/>
  <c r="G4275" i="2"/>
  <c r="V4274" i="2"/>
  <c r="F4275" i="2" s="1"/>
  <c r="H4275" i="2" l="1"/>
  <c r="K4275" i="2" s="1"/>
  <c r="I4275" i="2"/>
  <c r="J4275" i="2"/>
  <c r="M4275" i="2" s="1"/>
  <c r="N4275" i="2" l="1"/>
  <c r="O4275" i="2" s="1"/>
  <c r="U4275" i="2" l="1"/>
  <c r="R4275" i="2"/>
  <c r="T4275" i="2" s="1"/>
  <c r="P4275" i="2"/>
  <c r="Q4275" i="2"/>
  <c r="S4275" i="2" l="1"/>
  <c r="G4276" i="2"/>
  <c r="V4275" i="2"/>
  <c r="F4276" i="2" s="1"/>
  <c r="J4276" i="2" l="1"/>
  <c r="M4276" i="2" s="1"/>
  <c r="H4276" i="2"/>
  <c r="K4276" i="2" s="1"/>
  <c r="N4276" i="2" s="1"/>
  <c r="O4276" i="2" s="1"/>
  <c r="I4276" i="2"/>
  <c r="U4276" i="2" l="1"/>
  <c r="Q4276" i="2"/>
  <c r="R4276" i="2"/>
  <c r="T4276" i="2" s="1"/>
  <c r="P4276" i="2"/>
  <c r="V4276" i="2" s="1"/>
  <c r="F4277" i="2" s="1"/>
  <c r="J4277" i="2" l="1"/>
  <c r="M4277" i="2" s="1"/>
  <c r="H4277" i="2"/>
  <c r="K4277" i="2" s="1"/>
  <c r="N4277" i="2" s="1"/>
  <c r="O4277" i="2" s="1"/>
  <c r="I4277" i="2"/>
  <c r="S4276" i="2"/>
  <c r="G4277" i="2"/>
  <c r="Q4277" i="2" l="1"/>
  <c r="U4277" i="2"/>
  <c r="R4277" i="2"/>
  <c r="T4277" i="2" s="1"/>
  <c r="P4277" i="2"/>
  <c r="V4277" i="2" s="1"/>
  <c r="F4278" i="2" s="1"/>
  <c r="J4278" i="2" l="1"/>
  <c r="M4278" i="2" s="1"/>
  <c r="H4278" i="2"/>
  <c r="K4278" i="2" s="1"/>
  <c r="N4278" i="2" s="1"/>
  <c r="O4278" i="2" s="1"/>
  <c r="S4277" i="2"/>
  <c r="G4278" i="2"/>
  <c r="I4278" i="2" s="1"/>
  <c r="G4279" i="2" l="1"/>
  <c r="R4278" i="2"/>
  <c r="T4278" i="2" s="1"/>
  <c r="Q4278" i="2"/>
  <c r="U4278" i="2"/>
  <c r="P4278" i="2"/>
  <c r="V4278" i="2" s="1"/>
  <c r="F4279" i="2" s="1"/>
  <c r="J4279" i="2" l="1"/>
  <c r="M4279" i="2" s="1"/>
  <c r="H4279" i="2"/>
  <c r="K4279" i="2" s="1"/>
  <c r="N4279" i="2" s="1"/>
  <c r="O4279" i="2" s="1"/>
  <c r="I4279" i="2"/>
  <c r="S4278" i="2"/>
  <c r="Q4279" i="2" l="1"/>
  <c r="R4279" i="2"/>
  <c r="T4279" i="2" s="1"/>
  <c r="U4279" i="2"/>
  <c r="P4279" i="2"/>
  <c r="V4279" i="2" s="1"/>
  <c r="F4280" i="2" s="1"/>
  <c r="H4280" i="2" l="1"/>
  <c r="K4280" i="2" s="1"/>
  <c r="J4280" i="2"/>
  <c r="M4280" i="2" s="1"/>
  <c r="S4279" i="2"/>
  <c r="G4280" i="2"/>
  <c r="N4280" i="2" l="1"/>
  <c r="O4280" i="2" s="1"/>
  <c r="I4280" i="2"/>
  <c r="U4280" i="2" l="1"/>
  <c r="R4280" i="2"/>
  <c r="T4280" i="2" s="1"/>
  <c r="Q4280" i="2"/>
  <c r="P4280" i="2"/>
  <c r="V4280" i="2" l="1"/>
  <c r="F4281" i="2" s="1"/>
  <c r="S4280" i="2"/>
  <c r="G4281" i="2"/>
  <c r="J4281" i="2" l="1"/>
  <c r="M4281" i="2" s="1"/>
  <c r="H4281" i="2"/>
  <c r="K4281" i="2" s="1"/>
  <c r="N4281" i="2" s="1"/>
  <c r="O4281" i="2" s="1"/>
  <c r="I4281" i="2"/>
  <c r="U4281" i="2" l="1"/>
  <c r="R4281" i="2"/>
  <c r="T4281" i="2" s="1"/>
  <c r="Q4281" i="2"/>
  <c r="P4281" i="2"/>
  <c r="V4281" i="2" s="1"/>
  <c r="F4282" i="2" s="1"/>
  <c r="H4282" i="2" l="1"/>
  <c r="K4282" i="2" s="1"/>
  <c r="J4282" i="2"/>
  <c r="M4282" i="2" s="1"/>
  <c r="I4282" i="2"/>
  <c r="S4281" i="2"/>
  <c r="G4282" i="2"/>
  <c r="N4282" i="2" l="1"/>
  <c r="O4282" i="2" s="1"/>
  <c r="R4282" i="2" l="1"/>
  <c r="T4282" i="2" s="1"/>
  <c r="U4282" i="2"/>
  <c r="P4282" i="2"/>
  <c r="Q4282" i="2"/>
  <c r="S4282" i="2" l="1"/>
  <c r="G4283" i="2"/>
  <c r="V4282" i="2"/>
  <c r="F4283" i="2" s="1"/>
  <c r="J4283" i="2" l="1"/>
  <c r="M4283" i="2" s="1"/>
  <c r="H4283" i="2"/>
  <c r="K4283" i="2" s="1"/>
  <c r="N4283" i="2" s="1"/>
  <c r="O4283" i="2" s="1"/>
  <c r="I4283" i="2"/>
  <c r="Q4283" i="2" l="1"/>
  <c r="U4283" i="2"/>
  <c r="P4283" i="2"/>
  <c r="R4283" i="2"/>
  <c r="T4283" i="2" s="1"/>
  <c r="O4284" i="2"/>
  <c r="Q4284" i="2" l="1"/>
  <c r="R4284" i="2"/>
  <c r="T4284" i="2" s="1"/>
  <c r="U4284" i="2"/>
  <c r="V4283" i="2"/>
  <c r="F4284" i="2" s="1"/>
  <c r="S4283" i="2"/>
  <c r="G4284" i="2"/>
  <c r="G4285" i="2" s="1"/>
  <c r="J4284" i="2" l="1"/>
  <c r="M4284" i="2" s="1"/>
  <c r="H4284" i="2"/>
  <c r="I4284" i="2"/>
  <c r="K4284" i="2" l="1"/>
  <c r="N4284" i="2" s="1"/>
  <c r="P4284" i="2"/>
  <c r="V4284" i="2" l="1"/>
  <c r="F4285" i="2" s="1"/>
  <c r="S4284" i="2"/>
  <c r="J4285" i="2" l="1"/>
  <c r="M4285" i="2" s="1"/>
  <c r="H4285" i="2"/>
  <c r="K4285" i="2" s="1"/>
  <c r="N4285" i="2" s="1"/>
  <c r="O4285" i="2" s="1"/>
  <c r="I4285" i="2"/>
  <c r="U4285" i="2" l="1"/>
  <c r="Q4285" i="2"/>
  <c r="R4285" i="2"/>
  <c r="T4285" i="2" s="1"/>
  <c r="P4285" i="2"/>
  <c r="V4285" i="2" s="1"/>
  <c r="F4286" i="2" s="1"/>
  <c r="J4286" i="2" l="1"/>
  <c r="M4286" i="2" s="1"/>
  <c r="H4286" i="2"/>
  <c r="K4286" i="2" s="1"/>
  <c r="N4286" i="2" s="1"/>
  <c r="O4286" i="2" s="1"/>
  <c r="S4285" i="2"/>
  <c r="G4286" i="2"/>
  <c r="U4286" i="2" l="1"/>
  <c r="P4286" i="2"/>
  <c r="R4286" i="2"/>
  <c r="T4286" i="2" s="1"/>
  <c r="Q4286" i="2"/>
  <c r="S4286" i="2" s="1"/>
  <c r="I4286" i="2"/>
  <c r="V4286" i="2" l="1"/>
  <c r="F4287" i="2" s="1"/>
  <c r="G4287" i="2"/>
  <c r="J4287" i="2" l="1"/>
  <c r="M4287" i="2" s="1"/>
  <c r="H4287" i="2"/>
  <c r="K4287" i="2" s="1"/>
  <c r="N4287" i="2" s="1"/>
  <c r="O4287" i="2" s="1"/>
  <c r="I4287" i="2"/>
  <c r="U4287" i="2" l="1"/>
  <c r="Q4287" i="2"/>
  <c r="P4287" i="2"/>
  <c r="V4287" i="2" s="1"/>
  <c r="F4288" i="2" s="1"/>
  <c r="R4287" i="2"/>
  <c r="T4287" i="2" s="1"/>
  <c r="J4288" i="2" l="1"/>
  <c r="M4288" i="2" s="1"/>
  <c r="H4288" i="2"/>
  <c r="K4288" i="2" s="1"/>
  <c r="S4287" i="2"/>
  <c r="G4288" i="2"/>
  <c r="I4288" i="2" l="1"/>
  <c r="L4288" i="2" s="1"/>
  <c r="N4288" i="2" s="1"/>
  <c r="O4288" i="2" s="1"/>
  <c r="Q4288" i="2" l="1"/>
  <c r="P4288" i="2"/>
  <c r="R4288" i="2"/>
  <c r="T4288" i="2" s="1"/>
  <c r="U4288" i="2"/>
  <c r="V4288" i="2" s="1"/>
  <c r="F4289" i="2" s="1"/>
  <c r="J4289" i="2" l="1"/>
  <c r="M4289" i="2" s="1"/>
  <c r="H4289" i="2"/>
  <c r="K4289" i="2" s="1"/>
  <c r="S4288" i="2"/>
  <c r="G4289" i="2"/>
  <c r="I4289" i="2" l="1"/>
  <c r="L4289" i="2" s="1"/>
  <c r="N4289" i="2" s="1"/>
  <c r="O4289" i="2" s="1"/>
  <c r="U4289" i="2" l="1"/>
  <c r="Q4289" i="2"/>
  <c r="R4289" i="2"/>
  <c r="T4289" i="2" s="1"/>
  <c r="P4289" i="2"/>
  <c r="V4289" i="2" s="1"/>
  <c r="F4290" i="2" s="1"/>
  <c r="J4290" i="2" l="1"/>
  <c r="M4290" i="2" s="1"/>
  <c r="H4290" i="2"/>
  <c r="K4290" i="2" s="1"/>
  <c r="S4289" i="2"/>
  <c r="G4290" i="2"/>
  <c r="I4290" i="2" l="1"/>
  <c r="L4290" i="2" s="1"/>
  <c r="N4290" i="2" s="1"/>
  <c r="O4290" i="2" s="1"/>
  <c r="R4290" i="2" l="1"/>
  <c r="T4290" i="2" s="1"/>
  <c r="Q4290" i="2"/>
  <c r="U4290" i="2"/>
  <c r="P4290" i="2"/>
  <c r="V4290" i="2" s="1"/>
  <c r="F4291" i="2" s="1"/>
  <c r="J4291" i="2" l="1"/>
  <c r="M4291" i="2" s="1"/>
  <c r="H4291" i="2"/>
  <c r="K4291" i="2" s="1"/>
  <c r="S4290" i="2"/>
  <c r="G4291" i="2"/>
  <c r="I4291" i="2" l="1"/>
  <c r="L4291" i="2" s="1"/>
  <c r="N4291" i="2" s="1"/>
  <c r="O4291" i="2" s="1"/>
  <c r="P4291" i="2" l="1"/>
  <c r="V4291" i="2" s="1"/>
  <c r="F4292" i="2" s="1"/>
  <c r="Q4291" i="2"/>
  <c r="R4291" i="2"/>
  <c r="T4291" i="2" s="1"/>
  <c r="U4291" i="2"/>
  <c r="S4291" i="2" l="1"/>
  <c r="G4292" i="2"/>
  <c r="H4292" i="2"/>
  <c r="K4292" i="2" s="1"/>
  <c r="I4292" i="2"/>
  <c r="L4292" i="2" s="1"/>
  <c r="J4292" i="2"/>
  <c r="M4292" i="2" s="1"/>
  <c r="N4292" i="2" l="1"/>
  <c r="O4292" i="2" s="1"/>
  <c r="P4292" i="2" l="1"/>
  <c r="Q4292" i="2"/>
  <c r="U4292" i="2"/>
  <c r="V4292" i="2" s="1"/>
  <c r="F4293" i="2" s="1"/>
  <c r="R4292" i="2"/>
  <c r="T4292" i="2" s="1"/>
  <c r="H4293" i="2" l="1"/>
  <c r="K4293" i="2" s="1"/>
  <c r="J4293" i="2"/>
  <c r="M4293" i="2" s="1"/>
  <c r="S4292" i="2"/>
  <c r="G4293" i="2"/>
  <c r="I4293" i="2" l="1"/>
  <c r="L4293" i="2" s="1"/>
  <c r="N4293" i="2" s="1"/>
  <c r="O4293" i="2" s="1"/>
  <c r="R4293" i="2" l="1"/>
  <c r="T4293" i="2" s="1"/>
  <c r="Q4293" i="2"/>
  <c r="P4293" i="2"/>
  <c r="U4293" i="2"/>
  <c r="V4293" i="2" s="1"/>
  <c r="F4294" i="2" s="1"/>
  <c r="J4294" i="2" l="1"/>
  <c r="M4294" i="2" s="1"/>
  <c r="H4294" i="2"/>
  <c r="K4294" i="2" s="1"/>
  <c r="S4293" i="2"/>
  <c r="G4294" i="2"/>
  <c r="I4294" i="2" l="1"/>
  <c r="L4294" i="2" s="1"/>
  <c r="N4294" i="2" s="1"/>
  <c r="O4294" i="2" s="1"/>
  <c r="R4294" i="2" l="1"/>
  <c r="T4294" i="2" s="1"/>
  <c r="U4294" i="2"/>
  <c r="Q4294" i="2"/>
  <c r="P4294" i="2"/>
  <c r="V4294" i="2" s="1"/>
  <c r="F4295" i="2" s="1"/>
  <c r="J4295" i="2" l="1"/>
  <c r="M4295" i="2" s="1"/>
  <c r="H4295" i="2"/>
  <c r="K4295" i="2" s="1"/>
  <c r="S4294" i="2"/>
  <c r="G4295" i="2"/>
  <c r="I4295" i="2" l="1"/>
  <c r="L4295" i="2" s="1"/>
  <c r="N4295" i="2" s="1"/>
  <c r="O4295" i="2" s="1"/>
  <c r="R4295" i="2" l="1"/>
  <c r="T4295" i="2" s="1"/>
  <c r="P4295" i="2"/>
  <c r="U4295" i="2"/>
  <c r="Q4295" i="2"/>
  <c r="O4296" i="2"/>
  <c r="P4296" i="2" l="1"/>
  <c r="U4296" i="2"/>
  <c r="R4296" i="2"/>
  <c r="T4296" i="2" s="1"/>
  <c r="S4295" i="2"/>
  <c r="G4296" i="2"/>
  <c r="V4295" i="2"/>
  <c r="F4296" i="2" s="1"/>
  <c r="I4296" i="2" l="1"/>
  <c r="J4296" i="2"/>
  <c r="M4296" i="2" s="1"/>
  <c r="H4296" i="2"/>
  <c r="K4296" i="2" s="1"/>
  <c r="L4296" i="2" l="1"/>
  <c r="N4296" i="2" s="1"/>
  <c r="Q4296" i="2"/>
  <c r="S4296" i="2" l="1"/>
  <c r="G4297" i="2"/>
  <c r="V4296" i="2"/>
  <c r="F4297" i="2" s="1"/>
  <c r="I4297" i="2" l="1"/>
  <c r="H4297" i="2"/>
  <c r="K4297" i="2" s="1"/>
  <c r="J4297" i="2"/>
  <c r="M4297" i="2" s="1"/>
  <c r="N4297" i="2" l="1"/>
  <c r="O4297" i="2" s="1"/>
  <c r="O4298" i="2" l="1"/>
  <c r="Q4297" i="2"/>
  <c r="P4297" i="2"/>
  <c r="R4297" i="2"/>
  <c r="T4297" i="2" s="1"/>
  <c r="U4297" i="2"/>
  <c r="V4297" i="2" s="1"/>
  <c r="F4298" i="2" s="1"/>
  <c r="J4298" i="2" l="1"/>
  <c r="M4298" i="2" s="1"/>
  <c r="H4298" i="2"/>
  <c r="K4298" i="2" s="1"/>
  <c r="N4298" i="2" s="1"/>
  <c r="I4298" i="2"/>
  <c r="S4297" i="2"/>
  <c r="Q4298" i="2"/>
  <c r="R4298" i="2"/>
  <c r="T4298" i="2" s="1"/>
  <c r="U4298" i="2"/>
  <c r="P4298" i="2"/>
  <c r="V4298" i="2" l="1"/>
  <c r="F4299" i="2" s="1"/>
  <c r="G4299" i="2"/>
  <c r="S4298" i="2"/>
  <c r="H4299" i="2" l="1"/>
  <c r="K4299" i="2" s="1"/>
  <c r="J4299" i="2"/>
  <c r="M4299" i="2" s="1"/>
  <c r="I4299" i="2"/>
  <c r="N4299" i="2" l="1"/>
  <c r="O4299" i="2" s="1"/>
  <c r="R4299" i="2" l="1"/>
  <c r="T4299" i="2" s="1"/>
  <c r="P4299" i="2"/>
  <c r="U4299" i="2"/>
  <c r="Q4299" i="2"/>
  <c r="S4299" i="2" l="1"/>
  <c r="G4300" i="2"/>
  <c r="V4299" i="2"/>
  <c r="F4300" i="2" s="1"/>
  <c r="J4300" i="2" l="1"/>
  <c r="M4300" i="2" s="1"/>
  <c r="H4300" i="2"/>
  <c r="K4300" i="2" s="1"/>
  <c r="N4300" i="2" s="1"/>
  <c r="O4300" i="2" s="1"/>
  <c r="I4300" i="2"/>
  <c r="Q4300" i="2" l="1"/>
  <c r="R4300" i="2"/>
  <c r="T4300" i="2" s="1"/>
  <c r="P4300" i="2"/>
  <c r="U4300" i="2"/>
  <c r="V4300" i="2" s="1"/>
  <c r="F4301" i="2" s="1"/>
  <c r="H4301" i="2" l="1"/>
  <c r="K4301" i="2" s="1"/>
  <c r="J4301" i="2"/>
  <c r="M4301" i="2" s="1"/>
  <c r="S4300" i="2"/>
  <c r="G4301" i="2"/>
  <c r="I4301" i="2" l="1"/>
  <c r="N4301" i="2"/>
  <c r="O4301" i="2" s="1"/>
  <c r="P4301" i="2" l="1"/>
  <c r="U4301" i="2"/>
  <c r="R4301" i="2"/>
  <c r="T4301" i="2" s="1"/>
  <c r="Q4301" i="2"/>
  <c r="S4301" i="2" l="1"/>
  <c r="G4302" i="2"/>
  <c r="V4301" i="2"/>
  <c r="F4302" i="2" s="1"/>
  <c r="I4302" i="2" l="1"/>
  <c r="J4302" i="2"/>
  <c r="M4302" i="2" s="1"/>
  <c r="H4302" i="2"/>
  <c r="K4302" i="2" s="1"/>
  <c r="N4302" i="2" s="1"/>
  <c r="O4302" i="2" s="1"/>
  <c r="U4302" i="2" l="1"/>
  <c r="Q4302" i="2"/>
  <c r="R4302" i="2"/>
  <c r="T4302" i="2" s="1"/>
  <c r="P4302" i="2"/>
  <c r="V4302" i="2" s="1"/>
  <c r="F4303" i="2" s="1"/>
  <c r="J4303" i="2" l="1"/>
  <c r="M4303" i="2" s="1"/>
  <c r="H4303" i="2"/>
  <c r="K4303" i="2" s="1"/>
  <c r="N4303" i="2" s="1"/>
  <c r="O4303" i="2" s="1"/>
  <c r="S4302" i="2"/>
  <c r="G4303" i="2"/>
  <c r="P4303" i="2" l="1"/>
  <c r="R4303" i="2"/>
  <c r="T4303" i="2" s="1"/>
  <c r="U4303" i="2"/>
  <c r="Q4303" i="2"/>
  <c r="S4303" i="2" s="1"/>
  <c r="I4303" i="2"/>
  <c r="V4303" i="2" l="1"/>
  <c r="F4304" i="2" s="1"/>
  <c r="G4304" i="2"/>
  <c r="J4304" i="2" l="1"/>
  <c r="M4304" i="2" s="1"/>
  <c r="I4304" i="2"/>
  <c r="H4304" i="2"/>
  <c r="K4304" i="2" s="1"/>
  <c r="N4304" i="2" s="1"/>
  <c r="O4304" i="2" s="1"/>
  <c r="P4304" i="2" l="1"/>
  <c r="Q4304" i="2"/>
  <c r="R4304" i="2"/>
  <c r="T4304" i="2" s="1"/>
  <c r="U4304" i="2"/>
  <c r="V4304" i="2" s="1"/>
  <c r="F4305" i="2" s="1"/>
  <c r="H4305" i="2" l="1"/>
  <c r="K4305" i="2" s="1"/>
  <c r="J4305" i="2"/>
  <c r="M4305" i="2" s="1"/>
  <c r="S4304" i="2"/>
  <c r="G4305" i="2"/>
  <c r="I4305" i="2" l="1"/>
  <c r="N4305" i="2"/>
  <c r="O4305" i="2" s="1"/>
  <c r="P4305" i="2" l="1"/>
  <c r="Q4305" i="2"/>
  <c r="U4305" i="2"/>
  <c r="V4305" i="2" s="1"/>
  <c r="F4306" i="2" s="1"/>
  <c r="R4305" i="2"/>
  <c r="T4305" i="2" s="1"/>
  <c r="J4306" i="2" l="1"/>
  <c r="M4306" i="2" s="1"/>
  <c r="H4306" i="2"/>
  <c r="K4306" i="2" s="1"/>
  <c r="N4306" i="2" s="1"/>
  <c r="O4306" i="2" s="1"/>
  <c r="S4305" i="2"/>
  <c r="G4306" i="2"/>
  <c r="I4306" i="2" l="1"/>
  <c r="R4306" i="2"/>
  <c r="T4306" i="2" s="1"/>
  <c r="U4306" i="2"/>
  <c r="Q4306" i="2"/>
  <c r="P4306" i="2"/>
  <c r="V4306" i="2" s="1"/>
  <c r="F4307" i="2" s="1"/>
  <c r="J4307" i="2" l="1"/>
  <c r="M4307" i="2" s="1"/>
  <c r="H4307" i="2"/>
  <c r="K4307" i="2" s="1"/>
  <c r="N4307" i="2" s="1"/>
  <c r="O4307" i="2" s="1"/>
  <c r="S4306" i="2"/>
  <c r="G4307" i="2"/>
  <c r="I4307" i="2" l="1"/>
  <c r="U4307" i="2"/>
  <c r="Q4307" i="2"/>
  <c r="P4307" i="2"/>
  <c r="V4307" i="2" s="1"/>
  <c r="F4308" i="2" s="1"/>
  <c r="R4307" i="2"/>
  <c r="T4307" i="2" s="1"/>
  <c r="H4308" i="2" l="1"/>
  <c r="K4308" i="2" s="1"/>
  <c r="J4308" i="2"/>
  <c r="M4308" i="2" s="1"/>
  <c r="S4307" i="2"/>
  <c r="G4308" i="2"/>
  <c r="N4308" i="2" l="1"/>
  <c r="O4308" i="2" s="1"/>
  <c r="I4308" i="2"/>
  <c r="Q4308" i="2" l="1"/>
  <c r="R4308" i="2"/>
  <c r="T4308" i="2" s="1"/>
  <c r="P4308" i="2"/>
  <c r="U4308" i="2"/>
  <c r="V4308" i="2" l="1"/>
  <c r="F4309" i="2" s="1"/>
  <c r="S4308" i="2"/>
  <c r="G4309" i="2"/>
  <c r="H4309" i="2" l="1"/>
  <c r="K4309" i="2" s="1"/>
  <c r="N4309" i="2" s="1"/>
  <c r="O4309" i="2" s="1"/>
  <c r="J4309" i="2"/>
  <c r="M4309" i="2" s="1"/>
  <c r="I4309" i="2"/>
  <c r="P4309" i="2" l="1"/>
  <c r="Q4309" i="2"/>
  <c r="R4309" i="2"/>
  <c r="T4309" i="2" s="1"/>
  <c r="U4309" i="2"/>
  <c r="S4309" i="2" l="1"/>
  <c r="G4310" i="2"/>
  <c r="V4309" i="2"/>
  <c r="F4310" i="2" s="1"/>
  <c r="H4310" i="2" l="1"/>
  <c r="K4310" i="2" s="1"/>
  <c r="J4310" i="2"/>
  <c r="M4310" i="2" s="1"/>
  <c r="I4310" i="2"/>
  <c r="N4310" i="2" l="1"/>
  <c r="O4310" i="2" s="1"/>
  <c r="R4310" i="2" l="1"/>
  <c r="T4310" i="2" s="1"/>
  <c r="U4310" i="2"/>
  <c r="P4310" i="2"/>
  <c r="Q4310" i="2"/>
  <c r="S4310" i="2" l="1"/>
  <c r="G4311" i="2"/>
  <c r="V4310" i="2"/>
  <c r="F4311" i="2" s="1"/>
  <c r="H4311" i="2" l="1"/>
  <c r="K4311" i="2" s="1"/>
  <c r="J4311" i="2"/>
  <c r="M4311" i="2" s="1"/>
  <c r="I4311" i="2"/>
  <c r="L4311" i="2" s="1"/>
  <c r="N4311" i="2" s="1"/>
  <c r="O4311" i="2" s="1"/>
  <c r="Q4311" i="2" l="1"/>
  <c r="R4311" i="2"/>
  <c r="T4311" i="2" s="1"/>
  <c r="P4311" i="2"/>
  <c r="U4311" i="2"/>
  <c r="V4311" i="2" l="1"/>
  <c r="F4312" i="2" s="1"/>
  <c r="S4311" i="2"/>
  <c r="G4312" i="2"/>
  <c r="I4312" i="2" l="1"/>
  <c r="L4312" i="2" s="1"/>
  <c r="H4312" i="2"/>
  <c r="K4312" i="2" s="1"/>
  <c r="J4312" i="2"/>
  <c r="M4312" i="2" s="1"/>
  <c r="N4312" i="2" l="1"/>
  <c r="O4312" i="2" s="1"/>
  <c r="R4312" i="2" l="1"/>
  <c r="T4312" i="2" s="1"/>
  <c r="Q4312" i="2"/>
  <c r="P4312" i="2"/>
  <c r="U4312" i="2"/>
  <c r="V4312" i="2" l="1"/>
  <c r="F4313" i="2" s="1"/>
  <c r="S4312" i="2"/>
  <c r="G4313" i="2"/>
  <c r="J4313" i="2" l="1"/>
  <c r="M4313" i="2" s="1"/>
  <c r="H4313" i="2"/>
  <c r="K4313" i="2" s="1"/>
  <c r="I4313" i="2"/>
  <c r="L4313" i="2" s="1"/>
  <c r="N4313" i="2" s="1"/>
  <c r="O4313" i="2" s="1"/>
  <c r="R4313" i="2" l="1"/>
  <c r="T4313" i="2" s="1"/>
  <c r="Q4313" i="2"/>
  <c r="U4313" i="2"/>
  <c r="P4313" i="2"/>
  <c r="V4313" i="2" s="1"/>
  <c r="F4314" i="2" s="1"/>
  <c r="J4314" i="2" l="1"/>
  <c r="M4314" i="2" s="1"/>
  <c r="H4314" i="2"/>
  <c r="K4314" i="2" s="1"/>
  <c r="S4313" i="2"/>
  <c r="G4314" i="2"/>
  <c r="I4314" i="2" l="1"/>
  <c r="L4314" i="2" s="1"/>
  <c r="N4314" i="2" s="1"/>
  <c r="O4314" i="2" s="1"/>
  <c r="Q4314" i="2" l="1"/>
  <c r="P4314" i="2"/>
  <c r="R4314" i="2"/>
  <c r="T4314" i="2" s="1"/>
  <c r="U4314" i="2"/>
  <c r="V4314" i="2" l="1"/>
  <c r="F4315" i="2" s="1"/>
  <c r="S4314" i="2"/>
  <c r="G4315" i="2"/>
  <c r="J4315" i="2" l="1"/>
  <c r="M4315" i="2" s="1"/>
  <c r="I4315" i="2"/>
  <c r="L4315" i="2" s="1"/>
  <c r="H4315" i="2"/>
  <c r="K4315" i="2" s="1"/>
  <c r="N4315" i="2" s="1"/>
  <c r="O4315" i="2" s="1"/>
  <c r="P4315" i="2" l="1"/>
  <c r="R4315" i="2"/>
  <c r="T4315" i="2" s="1"/>
  <c r="Q4315" i="2"/>
  <c r="U4315" i="2"/>
  <c r="S4315" i="2" l="1"/>
  <c r="G4316" i="2"/>
  <c r="V4315" i="2"/>
  <c r="F4316" i="2" s="1"/>
  <c r="I4316" i="2" l="1"/>
  <c r="L4316" i="2" s="1"/>
  <c r="H4316" i="2"/>
  <c r="K4316" i="2" s="1"/>
  <c r="J4316" i="2"/>
  <c r="M4316" i="2" s="1"/>
  <c r="N4316" i="2" l="1"/>
  <c r="O4316" i="2" s="1"/>
  <c r="U4316" i="2" l="1"/>
  <c r="P4316" i="2"/>
  <c r="R4316" i="2"/>
  <c r="T4316" i="2" s="1"/>
  <c r="Q4316" i="2"/>
  <c r="S4316" i="2" l="1"/>
  <c r="G4317" i="2"/>
  <c r="V4316" i="2"/>
  <c r="F4317" i="2" s="1"/>
  <c r="I4317" i="2" l="1"/>
  <c r="L4317" i="2" s="1"/>
  <c r="J4317" i="2"/>
  <c r="M4317" i="2" s="1"/>
  <c r="H4317" i="2"/>
  <c r="K4317" i="2" s="1"/>
  <c r="N4317" i="2" s="1"/>
  <c r="O4317" i="2" s="1"/>
  <c r="U4317" i="2" l="1"/>
  <c r="R4317" i="2"/>
  <c r="T4317" i="2" s="1"/>
  <c r="P4317" i="2"/>
  <c r="Q4317" i="2"/>
  <c r="S4317" i="2" l="1"/>
  <c r="G4318" i="2"/>
  <c r="V4317" i="2"/>
  <c r="F4318" i="2" s="1"/>
  <c r="J4318" i="2" l="1"/>
  <c r="M4318" i="2" s="1"/>
  <c r="H4318" i="2"/>
  <c r="K4318" i="2" s="1"/>
  <c r="I4318" i="2"/>
  <c r="L4318" i="2" s="1"/>
  <c r="N4318" i="2" l="1"/>
  <c r="O4318" i="2" s="1"/>
  <c r="R4318" i="2" l="1"/>
  <c r="T4318" i="2" s="1"/>
  <c r="P4318" i="2"/>
  <c r="U4318" i="2"/>
  <c r="Q4318" i="2"/>
  <c r="O4319" i="2"/>
  <c r="R4319" i="2" l="1"/>
  <c r="T4319" i="2" s="1"/>
  <c r="P4319" i="2"/>
  <c r="U4319" i="2"/>
  <c r="S4318" i="2"/>
  <c r="G4319" i="2"/>
  <c r="V4318" i="2"/>
  <c r="F4319" i="2" s="1"/>
  <c r="I4319" i="2" l="1"/>
  <c r="J4319" i="2"/>
  <c r="M4319" i="2" s="1"/>
  <c r="H4319" i="2"/>
  <c r="K4319" i="2" s="1"/>
  <c r="L4319" i="2" l="1"/>
  <c r="N4319" i="2" s="1"/>
  <c r="Q4319" i="2"/>
  <c r="S4319" i="2" l="1"/>
  <c r="V4319" i="2"/>
  <c r="F4320" i="2" s="1"/>
  <c r="G4320" i="2"/>
  <c r="I4320" i="2" l="1"/>
  <c r="L4320" i="2" s="1"/>
  <c r="J4320" i="2"/>
  <c r="M4320" i="2" s="1"/>
  <c r="H4320" i="2"/>
  <c r="K4320" i="2" s="1"/>
  <c r="N4320" i="2" s="1"/>
  <c r="O4320" i="2" s="1"/>
  <c r="Q4320" i="2" l="1"/>
  <c r="P4320" i="2"/>
  <c r="U4320" i="2"/>
  <c r="R4320" i="2"/>
  <c r="T4320" i="2" s="1"/>
  <c r="V4320" i="2" l="1"/>
  <c r="F4321" i="2" s="1"/>
  <c r="S4320" i="2"/>
  <c r="G4321" i="2"/>
  <c r="J4321" i="2" l="1"/>
  <c r="M4321" i="2" s="1"/>
  <c r="I4321" i="2"/>
  <c r="H4321" i="2"/>
  <c r="K4321" i="2" s="1"/>
  <c r="N4321" i="2" s="1"/>
  <c r="O4321" i="2" s="1"/>
  <c r="Q4321" i="2" l="1"/>
  <c r="R4321" i="2"/>
  <c r="T4321" i="2" s="1"/>
  <c r="U4321" i="2"/>
  <c r="P4321" i="2"/>
  <c r="V4321" i="2" l="1"/>
  <c r="F4322" i="2" s="1"/>
  <c r="S4321" i="2"/>
  <c r="J4322" i="2" l="1"/>
  <c r="M4322" i="2" s="1"/>
  <c r="I4322" i="2"/>
  <c r="H4322" i="2"/>
  <c r="K4322" i="2" s="1"/>
  <c r="N4322" i="2" l="1"/>
  <c r="O4322" i="2" s="1"/>
  <c r="R4322" i="2" l="1"/>
  <c r="T4322" i="2" s="1"/>
  <c r="Q4322" i="2"/>
  <c r="P4322" i="2"/>
  <c r="U4322" i="2"/>
  <c r="V4322" i="2" l="1"/>
  <c r="F4323" i="2" s="1"/>
  <c r="S4322" i="2"/>
  <c r="G4323" i="2"/>
  <c r="J4323" i="2" l="1"/>
  <c r="M4323" i="2" s="1"/>
  <c r="H4323" i="2"/>
  <c r="K4323" i="2" s="1"/>
  <c r="N4323" i="2" s="1"/>
  <c r="O4323" i="2" s="1"/>
  <c r="I4323" i="2"/>
  <c r="Q4323" i="2" l="1"/>
  <c r="P4323" i="2"/>
  <c r="R4323" i="2"/>
  <c r="T4323" i="2" s="1"/>
  <c r="U4323" i="2"/>
  <c r="V4323" i="2" l="1"/>
  <c r="F4324" i="2" s="1"/>
  <c r="S4323" i="2"/>
  <c r="G4324" i="2"/>
  <c r="J4324" i="2" l="1"/>
  <c r="M4324" i="2" s="1"/>
  <c r="I4324" i="2"/>
  <c r="H4324" i="2"/>
  <c r="K4324" i="2" s="1"/>
  <c r="N4324" i="2" s="1"/>
  <c r="O4324" i="2" s="1"/>
  <c r="Q4324" i="2" l="1"/>
  <c r="U4324" i="2"/>
  <c r="R4324" i="2"/>
  <c r="T4324" i="2" s="1"/>
  <c r="P4324" i="2"/>
  <c r="V4324" i="2" l="1"/>
  <c r="F4325" i="2" s="1"/>
  <c r="S4324" i="2"/>
  <c r="G4325" i="2"/>
  <c r="J4325" i="2" l="1"/>
  <c r="M4325" i="2" s="1"/>
  <c r="H4325" i="2"/>
  <c r="K4325" i="2" s="1"/>
  <c r="N4325" i="2" s="1"/>
  <c r="O4325" i="2" s="1"/>
  <c r="I4325" i="2"/>
  <c r="R4325" i="2" l="1"/>
  <c r="T4325" i="2" s="1"/>
  <c r="Q4325" i="2"/>
  <c r="P4325" i="2"/>
  <c r="U4325" i="2"/>
  <c r="V4325" i="2" l="1"/>
  <c r="F4326" i="2" s="1"/>
  <c r="S4325" i="2"/>
  <c r="G4326" i="2"/>
  <c r="I4326" i="2" l="1"/>
  <c r="H4326" i="2"/>
  <c r="K4326" i="2" s="1"/>
  <c r="J4326" i="2"/>
  <c r="M4326" i="2" s="1"/>
  <c r="N4326" i="2" l="1"/>
  <c r="O4326" i="2" s="1"/>
  <c r="R4326" i="2" l="1"/>
  <c r="T4326" i="2" s="1"/>
  <c r="Q4326" i="2"/>
  <c r="P4326" i="2"/>
  <c r="U4326" i="2"/>
  <c r="V4326" i="2" s="1"/>
  <c r="F4327" i="2" s="1"/>
  <c r="J4327" i="2" l="1"/>
  <c r="M4327" i="2" s="1"/>
  <c r="H4327" i="2"/>
  <c r="K4327" i="2" s="1"/>
  <c r="N4327" i="2" s="1"/>
  <c r="O4327" i="2" s="1"/>
  <c r="S4326" i="2"/>
  <c r="G4327" i="2"/>
  <c r="I4327" i="2" l="1"/>
  <c r="P4327" i="2"/>
  <c r="R4327" i="2"/>
  <c r="T4327" i="2" s="1"/>
  <c r="U4327" i="2"/>
  <c r="O4328" i="2"/>
  <c r="Q4327" i="2"/>
  <c r="S4327" i="2" s="1"/>
  <c r="U4328" i="2" l="1"/>
  <c r="R4328" i="2"/>
  <c r="T4328" i="2" s="1"/>
  <c r="Q4328" i="2"/>
  <c r="V4327" i="2"/>
  <c r="F4328" i="2" s="1"/>
  <c r="G4328" i="2"/>
  <c r="G4329" i="2" s="1"/>
  <c r="I4328" i="2" l="1"/>
  <c r="J4328" i="2"/>
  <c r="M4328" i="2" s="1"/>
  <c r="H4328" i="2"/>
  <c r="K4328" i="2" l="1"/>
  <c r="N4328" i="2" s="1"/>
  <c r="P4328" i="2"/>
  <c r="V4328" i="2" l="1"/>
  <c r="F4329" i="2" s="1"/>
  <c r="S4328" i="2"/>
  <c r="J4329" i="2" l="1"/>
  <c r="M4329" i="2" s="1"/>
  <c r="I4329" i="2"/>
  <c r="H4329" i="2"/>
  <c r="K4329" i="2" s="1"/>
  <c r="N4329" i="2" s="1"/>
  <c r="O4329" i="2" s="1"/>
  <c r="U4329" i="2" l="1"/>
  <c r="R4329" i="2"/>
  <c r="T4329" i="2" s="1"/>
  <c r="P4329" i="2"/>
  <c r="Q4329" i="2"/>
  <c r="S4329" i="2" l="1"/>
  <c r="G4330" i="2"/>
  <c r="V4329" i="2"/>
  <c r="F4330" i="2" s="1"/>
  <c r="I4330" i="2" l="1"/>
  <c r="J4330" i="2"/>
  <c r="M4330" i="2" s="1"/>
  <c r="H4330" i="2"/>
  <c r="K4330" i="2" s="1"/>
  <c r="N4330" i="2" l="1"/>
  <c r="O4330" i="2" s="1"/>
  <c r="R4330" i="2" l="1"/>
  <c r="T4330" i="2" s="1"/>
  <c r="Q4330" i="2"/>
  <c r="P4330" i="2"/>
  <c r="U4330" i="2"/>
  <c r="V4330" i="2" l="1"/>
  <c r="F4331" i="2" s="1"/>
  <c r="S4330" i="2"/>
  <c r="G4331" i="2"/>
  <c r="J4331" i="2" l="1"/>
  <c r="M4331" i="2" s="1"/>
  <c r="H4331" i="2"/>
  <c r="K4331" i="2" s="1"/>
  <c r="N4331" i="2" s="1"/>
  <c r="O4331" i="2" s="1"/>
  <c r="I4331" i="2"/>
  <c r="R4331" i="2" l="1"/>
  <c r="T4331" i="2" s="1"/>
  <c r="P4331" i="2"/>
  <c r="Q4331" i="2"/>
  <c r="U4331" i="2"/>
  <c r="S4331" i="2" l="1"/>
  <c r="G4332" i="2"/>
  <c r="V4331" i="2"/>
  <c r="F4332" i="2" s="1"/>
  <c r="J4332" i="2" l="1"/>
  <c r="M4332" i="2" s="1"/>
  <c r="H4332" i="2"/>
  <c r="K4332" i="2" s="1"/>
  <c r="I4332" i="2"/>
  <c r="L4332" i="2" s="1"/>
  <c r="N4332" i="2" s="1"/>
  <c r="O4332" i="2" s="1"/>
  <c r="Q4332" i="2" l="1"/>
  <c r="U4332" i="2"/>
  <c r="P4332" i="2"/>
  <c r="V4332" i="2" s="1"/>
  <c r="F4333" i="2" s="1"/>
  <c r="R4332" i="2"/>
  <c r="T4332" i="2" s="1"/>
  <c r="J4333" i="2" l="1"/>
  <c r="M4333" i="2" s="1"/>
  <c r="H4333" i="2"/>
  <c r="K4333" i="2" s="1"/>
  <c r="N4333" i="2" s="1"/>
  <c r="O4333" i="2" s="1"/>
  <c r="S4332" i="2"/>
  <c r="G4333" i="2"/>
  <c r="I4333" i="2" s="1"/>
  <c r="Q4333" i="2" s="1"/>
  <c r="G4334" i="2" l="1"/>
  <c r="U4333" i="2"/>
  <c r="R4333" i="2"/>
  <c r="T4333" i="2" s="1"/>
  <c r="P4333" i="2"/>
  <c r="V4333" i="2" s="1"/>
  <c r="F4334" i="2" s="1"/>
  <c r="J4334" i="2" l="1"/>
  <c r="M4334" i="2" s="1"/>
  <c r="H4334" i="2"/>
  <c r="K4334" i="2" s="1"/>
  <c r="N4334" i="2" s="1"/>
  <c r="O4334" i="2" s="1"/>
  <c r="I4334" i="2"/>
  <c r="S4333" i="2"/>
  <c r="P4334" i="2" l="1"/>
  <c r="Q4334" i="2"/>
  <c r="R4334" i="2"/>
  <c r="T4334" i="2" s="1"/>
  <c r="U4334" i="2"/>
  <c r="S4334" i="2" l="1"/>
  <c r="G4335" i="2"/>
  <c r="V4334" i="2"/>
  <c r="F4335" i="2" s="1"/>
  <c r="J4335" i="2" l="1"/>
  <c r="M4335" i="2" s="1"/>
  <c r="H4335" i="2"/>
  <c r="K4335" i="2" s="1"/>
  <c r="N4335" i="2" s="1"/>
  <c r="O4335" i="2" s="1"/>
  <c r="I4335" i="2"/>
  <c r="R4335" i="2" l="1"/>
  <c r="T4335" i="2" s="1"/>
  <c r="Q4335" i="2"/>
  <c r="P4335" i="2"/>
  <c r="U4335" i="2"/>
  <c r="V4335" i="2" l="1"/>
  <c r="F4336" i="2" s="1"/>
  <c r="S4335" i="2"/>
  <c r="G4336" i="2"/>
  <c r="J4336" i="2" l="1"/>
  <c r="M4336" i="2" s="1"/>
  <c r="I4336" i="2"/>
  <c r="L4336" i="2" s="1"/>
  <c r="H4336" i="2"/>
  <c r="K4336" i="2" s="1"/>
  <c r="N4336" i="2" s="1"/>
  <c r="O4336" i="2" s="1"/>
  <c r="Q4336" i="2" l="1"/>
  <c r="R4336" i="2"/>
  <c r="T4336" i="2" s="1"/>
  <c r="P4336" i="2"/>
  <c r="U4336" i="2"/>
  <c r="V4336" i="2" s="1"/>
  <c r="F4337" i="2" s="1"/>
  <c r="J4337" i="2" l="1"/>
  <c r="M4337" i="2" s="1"/>
  <c r="H4337" i="2"/>
  <c r="K4337" i="2" s="1"/>
  <c r="S4336" i="2"/>
  <c r="G4337" i="2"/>
  <c r="I4337" i="2" l="1"/>
  <c r="L4337" i="2" s="1"/>
  <c r="N4337" i="2" s="1"/>
  <c r="O4337" i="2" s="1"/>
  <c r="R4337" i="2" l="1"/>
  <c r="T4337" i="2" s="1"/>
  <c r="P4337" i="2"/>
  <c r="Q4337" i="2"/>
  <c r="U4337" i="2"/>
  <c r="S4337" i="2" l="1"/>
  <c r="G4338" i="2"/>
  <c r="V4337" i="2"/>
  <c r="F4338" i="2" s="1"/>
  <c r="J4338" i="2" l="1"/>
  <c r="M4338" i="2" s="1"/>
  <c r="I4338" i="2"/>
  <c r="L4338" i="2" s="1"/>
  <c r="H4338" i="2"/>
  <c r="K4338" i="2" s="1"/>
  <c r="N4338" i="2" s="1"/>
  <c r="O4338" i="2" s="1"/>
  <c r="Q4338" i="2" l="1"/>
  <c r="P4338" i="2"/>
  <c r="R4338" i="2"/>
  <c r="T4338" i="2" s="1"/>
  <c r="U4338" i="2"/>
  <c r="V4338" i="2" s="1"/>
  <c r="F4339" i="2" s="1"/>
  <c r="H4339" i="2" l="1"/>
  <c r="K4339" i="2" s="1"/>
  <c r="J4339" i="2"/>
  <c r="M4339" i="2" s="1"/>
  <c r="S4338" i="2"/>
  <c r="G4339" i="2"/>
  <c r="I4339" i="2" l="1"/>
  <c r="L4339" i="2" s="1"/>
  <c r="N4339" i="2" s="1"/>
  <c r="O4339" i="2" s="1"/>
  <c r="P4339" i="2" l="1"/>
  <c r="R4339" i="2"/>
  <c r="T4339" i="2" s="1"/>
  <c r="Q4339" i="2"/>
  <c r="U4339" i="2"/>
  <c r="S4339" i="2" l="1"/>
  <c r="G4340" i="2"/>
  <c r="V4339" i="2"/>
  <c r="F4340" i="2" s="1"/>
  <c r="J4340" i="2" l="1"/>
  <c r="M4340" i="2" s="1"/>
  <c r="H4340" i="2"/>
  <c r="K4340" i="2" s="1"/>
  <c r="I4340" i="2"/>
  <c r="L4340" i="2" s="1"/>
  <c r="N4340" i="2" l="1"/>
  <c r="O4340" i="2" s="1"/>
  <c r="P4340" i="2" l="1"/>
  <c r="Q4340" i="2"/>
  <c r="U4340" i="2"/>
  <c r="V4340" i="2" s="1"/>
  <c r="F4341" i="2" s="1"/>
  <c r="R4340" i="2"/>
  <c r="T4340" i="2" s="1"/>
  <c r="J4341" i="2" l="1"/>
  <c r="M4341" i="2" s="1"/>
  <c r="H4341" i="2"/>
  <c r="K4341" i="2" s="1"/>
  <c r="S4340" i="2"/>
  <c r="G4341" i="2"/>
  <c r="I4341" i="2" l="1"/>
  <c r="L4341" i="2" s="1"/>
  <c r="N4341" i="2" s="1"/>
  <c r="O4341" i="2" s="1"/>
  <c r="R4341" i="2" l="1"/>
  <c r="T4341" i="2" s="1"/>
  <c r="P4341" i="2"/>
  <c r="Q4341" i="2"/>
  <c r="U4341" i="2"/>
  <c r="V4341" i="2" s="1"/>
  <c r="F4342" i="2" s="1"/>
  <c r="J4342" i="2" l="1"/>
  <c r="M4342" i="2" s="1"/>
  <c r="H4342" i="2"/>
  <c r="K4342" i="2" s="1"/>
  <c r="S4341" i="2"/>
  <c r="G4342" i="2"/>
  <c r="I4342" i="2" l="1"/>
  <c r="L4342" i="2" s="1"/>
  <c r="N4342" i="2" s="1"/>
  <c r="O4342" i="2" s="1"/>
  <c r="Q4342" i="2" l="1"/>
  <c r="P4342" i="2"/>
  <c r="U4342" i="2"/>
  <c r="R4342" i="2"/>
  <c r="T4342" i="2" s="1"/>
  <c r="V4342" i="2" l="1"/>
  <c r="F4343" i="2" s="1"/>
  <c r="S4342" i="2"/>
  <c r="G4343" i="2"/>
  <c r="J4343" i="2" l="1"/>
  <c r="M4343" i="2" s="1"/>
  <c r="H4343" i="2"/>
  <c r="K4343" i="2" s="1"/>
  <c r="I4343" i="2"/>
  <c r="L4343" i="2" s="1"/>
  <c r="N4343" i="2" s="1"/>
  <c r="O4343" i="2" s="1"/>
  <c r="R4343" i="2" l="1"/>
  <c r="T4343" i="2" s="1"/>
  <c r="P4343" i="2"/>
  <c r="U4343" i="2"/>
  <c r="Q4343" i="2"/>
  <c r="S4343" i="2" l="1"/>
  <c r="G4344" i="2"/>
  <c r="V4343" i="2"/>
  <c r="F4344" i="2" s="1"/>
  <c r="J4344" i="2" l="1"/>
  <c r="M4344" i="2" s="1"/>
  <c r="I4344" i="2"/>
  <c r="L4344" i="2" s="1"/>
  <c r="H4344" i="2"/>
  <c r="K4344" i="2" s="1"/>
  <c r="N4344" i="2" s="1"/>
  <c r="O4344" i="2" s="1"/>
  <c r="R4344" i="2" l="1"/>
  <c r="T4344" i="2" s="1"/>
  <c r="P4344" i="2"/>
  <c r="Q4344" i="2"/>
  <c r="U4344" i="2"/>
  <c r="S4344" i="2" l="1"/>
  <c r="G4345" i="2"/>
  <c r="V4344" i="2"/>
  <c r="F4345" i="2" s="1"/>
  <c r="I4345" i="2" l="1"/>
  <c r="J4345" i="2"/>
  <c r="M4345" i="2" s="1"/>
  <c r="H4345" i="2"/>
  <c r="K4345" i="2" s="1"/>
  <c r="N4345" i="2" s="1"/>
  <c r="O4345" i="2" s="1"/>
  <c r="R4345" i="2" l="1"/>
  <c r="T4345" i="2" s="1"/>
  <c r="Q4345" i="2"/>
  <c r="P4345" i="2"/>
  <c r="U4345" i="2"/>
  <c r="V4345" i="2" s="1"/>
  <c r="F4346" i="2" s="1"/>
  <c r="J4346" i="2" l="1"/>
  <c r="M4346" i="2" s="1"/>
  <c r="I4346" i="2"/>
  <c r="H4346" i="2"/>
  <c r="K4346" i="2" s="1"/>
  <c r="N4346" i="2" s="1"/>
  <c r="O4346" i="2" s="1"/>
  <c r="S4345" i="2"/>
  <c r="R4346" i="2" l="1"/>
  <c r="T4346" i="2" s="1"/>
  <c r="P4346" i="2"/>
  <c r="Q4346" i="2"/>
  <c r="U4346" i="2"/>
  <c r="V4346" i="2" l="1"/>
  <c r="F4347" i="2" s="1"/>
  <c r="G4347" i="2"/>
  <c r="S4346" i="2"/>
  <c r="I4347" i="2" l="1"/>
  <c r="H4347" i="2"/>
  <c r="K4347" i="2" s="1"/>
  <c r="N4347" i="2" s="1"/>
  <c r="O4347" i="2" s="1"/>
  <c r="J4347" i="2"/>
  <c r="M4347" i="2" s="1"/>
  <c r="R4347" i="2" l="1"/>
  <c r="T4347" i="2" s="1"/>
  <c r="P4347" i="2"/>
  <c r="V4347" i="2" s="1"/>
  <c r="F4348" i="2" s="1"/>
  <c r="U4347" i="2"/>
  <c r="Q4347" i="2"/>
  <c r="S4347" i="2" l="1"/>
  <c r="G4348" i="2"/>
  <c r="I4348" i="2" s="1"/>
  <c r="J4348" i="2"/>
  <c r="M4348" i="2" s="1"/>
  <c r="H4348" i="2"/>
  <c r="K4348" i="2" s="1"/>
  <c r="N4348" i="2" s="1"/>
  <c r="O4348" i="2" s="1"/>
  <c r="Q4348" i="2" l="1"/>
  <c r="R4348" i="2"/>
  <c r="T4348" i="2" s="1"/>
  <c r="U4348" i="2"/>
  <c r="P4348" i="2"/>
  <c r="G4349" i="2"/>
  <c r="V4348" i="2" l="1"/>
  <c r="F4349" i="2" s="1"/>
  <c r="S4348" i="2"/>
  <c r="J4349" i="2" l="1"/>
  <c r="M4349" i="2" s="1"/>
  <c r="H4349" i="2"/>
  <c r="K4349" i="2" s="1"/>
  <c r="N4349" i="2" s="1"/>
  <c r="O4349" i="2" s="1"/>
  <c r="I4349" i="2"/>
  <c r="R4349" i="2" l="1"/>
  <c r="T4349" i="2" s="1"/>
  <c r="Q4349" i="2"/>
  <c r="P4349" i="2"/>
  <c r="U4349" i="2"/>
  <c r="V4349" i="2" l="1"/>
  <c r="F4350" i="2" s="1"/>
  <c r="S4349" i="2"/>
  <c r="G4350" i="2"/>
  <c r="H4350" i="2" l="1"/>
  <c r="K4350" i="2" s="1"/>
  <c r="J4350" i="2"/>
  <c r="M4350" i="2" s="1"/>
  <c r="I4350" i="2"/>
  <c r="N4350" i="2" l="1"/>
  <c r="O4350" i="2" s="1"/>
  <c r="R4350" i="2" l="1"/>
  <c r="T4350" i="2" s="1"/>
  <c r="P4350" i="2"/>
  <c r="Q4350" i="2"/>
  <c r="U4350" i="2"/>
  <c r="S4350" i="2" l="1"/>
  <c r="G4351" i="2"/>
  <c r="V4350" i="2"/>
  <c r="F4351" i="2" s="1"/>
  <c r="J4351" i="2" l="1"/>
  <c r="M4351" i="2" s="1"/>
  <c r="H4351" i="2"/>
  <c r="K4351" i="2" s="1"/>
  <c r="N4351" i="2" s="1"/>
  <c r="O4351" i="2" s="1"/>
  <c r="I4351" i="2"/>
  <c r="P4351" i="2" l="1"/>
  <c r="R4351" i="2"/>
  <c r="T4351" i="2" s="1"/>
  <c r="Q4351" i="2"/>
  <c r="U4351" i="2"/>
  <c r="V4351" i="2" s="1"/>
  <c r="F4352" i="2" s="1"/>
  <c r="H4352" i="2" l="1"/>
  <c r="K4352" i="2" s="1"/>
  <c r="J4352" i="2"/>
  <c r="M4352" i="2" s="1"/>
  <c r="S4351" i="2"/>
  <c r="G4352" i="2"/>
  <c r="I4352" i="2" l="1"/>
  <c r="N4352" i="2"/>
  <c r="O4352" i="2" s="1"/>
  <c r="R4352" i="2" l="1"/>
  <c r="T4352" i="2" s="1"/>
  <c r="P4352" i="2"/>
  <c r="Q4352" i="2"/>
  <c r="U4352" i="2"/>
  <c r="S4352" i="2" l="1"/>
  <c r="G4353" i="2"/>
  <c r="V4352" i="2"/>
  <c r="F4353" i="2" s="1"/>
  <c r="J4353" i="2" l="1"/>
  <c r="M4353" i="2" s="1"/>
  <c r="H4353" i="2"/>
  <c r="K4353" i="2" s="1"/>
  <c r="N4353" i="2" s="1"/>
  <c r="O4353" i="2" s="1"/>
  <c r="I4353" i="2"/>
  <c r="R4353" i="2" l="1"/>
  <c r="T4353" i="2" s="1"/>
  <c r="Q4353" i="2"/>
  <c r="U4353" i="2"/>
  <c r="P4353" i="2"/>
  <c r="V4353" i="2" s="1"/>
  <c r="F4354" i="2" s="1"/>
  <c r="J4354" i="2" l="1"/>
  <c r="M4354" i="2" s="1"/>
  <c r="H4354" i="2"/>
  <c r="K4354" i="2" s="1"/>
  <c r="N4354" i="2" s="1"/>
  <c r="O4354" i="2" s="1"/>
  <c r="S4353" i="2"/>
  <c r="G4354" i="2"/>
  <c r="I4354" i="2" l="1"/>
  <c r="R4354" i="2"/>
  <c r="T4354" i="2" s="1"/>
  <c r="Q4354" i="2"/>
  <c r="S4354" i="2" s="1"/>
  <c r="P4354" i="2"/>
  <c r="U4354" i="2"/>
  <c r="V4354" i="2" l="1"/>
  <c r="F4355" i="2" s="1"/>
  <c r="G4355" i="2"/>
  <c r="J4355" i="2" l="1"/>
  <c r="M4355" i="2" s="1"/>
  <c r="H4355" i="2"/>
  <c r="K4355" i="2" s="1"/>
  <c r="N4355" i="2" s="1"/>
  <c r="O4355" i="2" s="1"/>
  <c r="I4355" i="2"/>
  <c r="R4355" i="2" l="1"/>
  <c r="T4355" i="2" s="1"/>
  <c r="P4355" i="2"/>
  <c r="Q4355" i="2"/>
  <c r="U4355" i="2"/>
  <c r="S4355" i="2" l="1"/>
  <c r="G4356" i="2"/>
  <c r="V4355" i="2"/>
  <c r="F4356" i="2" s="1"/>
  <c r="I4356" i="2" l="1"/>
  <c r="L4356" i="2" s="1"/>
  <c r="J4356" i="2"/>
  <c r="M4356" i="2" s="1"/>
  <c r="H4356" i="2"/>
  <c r="K4356" i="2" s="1"/>
  <c r="N4356" i="2" s="1"/>
  <c r="O4356" i="2" s="1"/>
  <c r="Q4356" i="2" l="1"/>
  <c r="P4356" i="2"/>
  <c r="U4356" i="2"/>
  <c r="R4356" i="2"/>
  <c r="T4356" i="2" s="1"/>
  <c r="O4357" i="2"/>
  <c r="U4357" i="2" l="1"/>
  <c r="R4357" i="2"/>
  <c r="T4357" i="2" s="1"/>
  <c r="P4357" i="2"/>
  <c r="V4356" i="2"/>
  <c r="F4357" i="2" s="1"/>
  <c r="S4356" i="2"/>
  <c r="G4357" i="2"/>
  <c r="J4357" i="2" l="1"/>
  <c r="M4357" i="2" s="1"/>
  <c r="I4357" i="2"/>
  <c r="Q4357" i="2" s="1"/>
  <c r="S4357" i="2" s="1"/>
  <c r="H4357" i="2"/>
  <c r="K4357" i="2" s="1"/>
  <c r="N4357" i="2" s="1"/>
  <c r="V4357" i="2" l="1"/>
  <c r="F4358" i="2" s="1"/>
  <c r="G4358" i="2"/>
  <c r="H4358" i="2" l="1"/>
  <c r="K4358" i="2" s="1"/>
  <c r="J4358" i="2"/>
  <c r="M4358" i="2" s="1"/>
  <c r="I4358" i="2"/>
  <c r="N4358" i="2" l="1"/>
  <c r="O4358" i="2" s="1"/>
  <c r="U4358" i="2" l="1"/>
  <c r="O4359" i="2"/>
  <c r="Q4358" i="2"/>
  <c r="P4358" i="2"/>
  <c r="V4358" i="2" s="1"/>
  <c r="F4359" i="2" s="1"/>
  <c r="R4358" i="2"/>
  <c r="T4358" i="2" s="1"/>
  <c r="J4359" i="2" l="1"/>
  <c r="M4359" i="2" s="1"/>
  <c r="H4359" i="2"/>
  <c r="K4359" i="2" s="1"/>
  <c r="N4359" i="2" s="1"/>
  <c r="S4358" i="2"/>
  <c r="G4359" i="2"/>
  <c r="I4359" i="2" s="1"/>
  <c r="R4359" i="2"/>
  <c r="T4359" i="2" s="1"/>
  <c r="Q4359" i="2"/>
  <c r="P4359" i="2"/>
  <c r="U4359" i="2"/>
  <c r="V4359" i="2" s="1"/>
  <c r="F4360" i="2" s="1"/>
  <c r="J4360" i="2" l="1"/>
  <c r="M4360" i="2" s="1"/>
  <c r="H4360" i="2"/>
  <c r="K4360" i="2" s="1"/>
  <c r="N4360" i="2" s="1"/>
  <c r="O4360" i="2" s="1"/>
  <c r="S4359" i="2"/>
  <c r="G4360" i="2"/>
  <c r="Q4360" i="2" l="1"/>
  <c r="R4360" i="2"/>
  <c r="T4360" i="2" s="1"/>
  <c r="P4360" i="2"/>
  <c r="U4360" i="2"/>
  <c r="V4360" i="2" s="1"/>
  <c r="F4361" i="2" s="1"/>
  <c r="I4360" i="2"/>
  <c r="J4361" i="2" l="1"/>
  <c r="M4361" i="2" s="1"/>
  <c r="H4361" i="2"/>
  <c r="K4361" i="2" s="1"/>
  <c r="S4360" i="2"/>
  <c r="G4361" i="2"/>
  <c r="I4361" i="2" l="1"/>
  <c r="L4361" i="2" s="1"/>
  <c r="N4361" i="2" s="1"/>
  <c r="O4361" i="2" s="1"/>
  <c r="R4361" i="2" l="1"/>
  <c r="T4361" i="2" s="1"/>
  <c r="Q4361" i="2"/>
  <c r="P4361" i="2"/>
  <c r="U4361" i="2"/>
  <c r="V4361" i="2" l="1"/>
  <c r="F4362" i="2" s="1"/>
  <c r="S4361" i="2"/>
  <c r="G4362" i="2"/>
  <c r="J4362" i="2" l="1"/>
  <c r="M4362" i="2" s="1"/>
  <c r="H4362" i="2"/>
  <c r="K4362" i="2" s="1"/>
  <c r="I4362" i="2"/>
  <c r="L4362" i="2" s="1"/>
  <c r="N4362" i="2" s="1"/>
  <c r="O4362" i="2" s="1"/>
  <c r="R4362" i="2" l="1"/>
  <c r="T4362" i="2" s="1"/>
  <c r="Q4362" i="2"/>
  <c r="P4362" i="2"/>
  <c r="U4362" i="2"/>
  <c r="V4362" i="2" l="1"/>
  <c r="F4363" i="2" s="1"/>
  <c r="S4362" i="2"/>
  <c r="G4363" i="2"/>
  <c r="J4363" i="2" l="1"/>
  <c r="M4363" i="2" s="1"/>
  <c r="I4363" i="2"/>
  <c r="L4363" i="2" s="1"/>
  <c r="H4363" i="2"/>
  <c r="K4363" i="2" s="1"/>
  <c r="N4363" i="2" s="1"/>
  <c r="O4363" i="2" s="1"/>
  <c r="P4363" i="2" l="1"/>
  <c r="R4363" i="2"/>
  <c r="T4363" i="2" s="1"/>
  <c r="Q4363" i="2"/>
  <c r="U4363" i="2"/>
  <c r="S4363" i="2" l="1"/>
  <c r="G4364" i="2"/>
  <c r="V4363" i="2"/>
  <c r="F4364" i="2" s="1"/>
  <c r="I4364" i="2" l="1"/>
  <c r="L4364" i="2" s="1"/>
  <c r="J4364" i="2"/>
  <c r="M4364" i="2" s="1"/>
  <c r="H4364" i="2"/>
  <c r="K4364" i="2" s="1"/>
  <c r="N4364" i="2" s="1"/>
  <c r="O4364" i="2" s="1"/>
  <c r="R4364" i="2" l="1"/>
  <c r="T4364" i="2" s="1"/>
  <c r="Q4364" i="2"/>
  <c r="P4364" i="2"/>
  <c r="U4364" i="2"/>
  <c r="V4364" i="2" s="1"/>
  <c r="F4365" i="2" s="1"/>
  <c r="J4365" i="2" l="1"/>
  <c r="M4365" i="2" s="1"/>
  <c r="H4365" i="2"/>
  <c r="K4365" i="2" s="1"/>
  <c r="S4364" i="2"/>
  <c r="G4365" i="2"/>
  <c r="I4365" i="2" l="1"/>
  <c r="L4365" i="2" s="1"/>
  <c r="N4365" i="2" s="1"/>
  <c r="O4365" i="2" s="1"/>
  <c r="Q4365" i="2" l="1"/>
  <c r="U4365" i="2"/>
  <c r="P4365" i="2"/>
  <c r="R4365" i="2"/>
  <c r="T4365" i="2" s="1"/>
  <c r="V4365" i="2" l="1"/>
  <c r="F4366" i="2" s="1"/>
  <c r="S4365" i="2"/>
  <c r="G4366" i="2"/>
  <c r="J4366" i="2" l="1"/>
  <c r="M4366" i="2" s="1"/>
  <c r="H4366" i="2"/>
  <c r="K4366" i="2" s="1"/>
  <c r="I4366" i="2"/>
  <c r="L4366" i="2" s="1"/>
  <c r="N4366" i="2" s="1"/>
  <c r="O4366" i="2" s="1"/>
  <c r="R4366" i="2" l="1"/>
  <c r="T4366" i="2" s="1"/>
  <c r="Q4366" i="2"/>
  <c r="P4366" i="2"/>
  <c r="U4366" i="2"/>
  <c r="V4366" i="2" s="1"/>
  <c r="F4367" i="2" s="1"/>
  <c r="H4367" i="2" l="1"/>
  <c r="K4367" i="2" s="1"/>
  <c r="J4367" i="2"/>
  <c r="M4367" i="2" s="1"/>
  <c r="S4366" i="2"/>
  <c r="G4367" i="2"/>
  <c r="I4367" i="2" l="1"/>
  <c r="L4367" i="2" s="1"/>
  <c r="N4367" i="2"/>
  <c r="O4367" i="2" s="1"/>
  <c r="P4367" i="2" l="1"/>
  <c r="R4367" i="2"/>
  <c r="T4367" i="2" s="1"/>
  <c r="Q4367" i="2"/>
  <c r="U4367" i="2"/>
  <c r="S4367" i="2" l="1"/>
  <c r="G4368" i="2"/>
  <c r="V4367" i="2"/>
  <c r="F4368" i="2" s="1"/>
  <c r="I4368" i="2" l="1"/>
  <c r="L4368" i="2" s="1"/>
  <c r="J4368" i="2"/>
  <c r="M4368" i="2" s="1"/>
  <c r="H4368" i="2"/>
  <c r="K4368" i="2" s="1"/>
  <c r="N4368" i="2" s="1"/>
  <c r="O4368" i="2" s="1"/>
  <c r="R4368" i="2" l="1"/>
  <c r="T4368" i="2" s="1"/>
  <c r="Q4368" i="2"/>
  <c r="P4368" i="2"/>
  <c r="U4368" i="2"/>
  <c r="V4368" i="2" l="1"/>
  <c r="F4369" i="2" s="1"/>
  <c r="S4368" i="2"/>
  <c r="G4369" i="2"/>
  <c r="J4369" i="2" l="1"/>
  <c r="M4369" i="2" s="1"/>
  <c r="H4369" i="2"/>
  <c r="K4369" i="2" s="1"/>
  <c r="N4369" i="2" s="1"/>
  <c r="O4369" i="2" s="1"/>
  <c r="I4369" i="2"/>
  <c r="Q4369" i="2" s="1"/>
  <c r="P4369" i="2" l="1"/>
  <c r="R4369" i="2"/>
  <c r="T4369" i="2" s="1"/>
  <c r="U4369" i="2"/>
  <c r="V4369" i="2" l="1"/>
  <c r="F4370" i="2" s="1"/>
  <c r="S4369" i="2"/>
  <c r="I4370" i="2" l="1"/>
  <c r="J4370" i="2"/>
  <c r="M4370" i="2" s="1"/>
  <c r="H4370" i="2"/>
  <c r="K4370" i="2" s="1"/>
  <c r="N4370" i="2" s="1"/>
  <c r="O4370" i="2" s="1"/>
  <c r="P4370" i="2" l="1"/>
  <c r="R4370" i="2"/>
  <c r="T4370" i="2" s="1"/>
  <c r="Q4370" i="2"/>
  <c r="U4370" i="2"/>
  <c r="V4370" i="2" s="1"/>
  <c r="F4371" i="2" s="1"/>
  <c r="J4371" i="2" l="1"/>
  <c r="M4371" i="2" s="1"/>
  <c r="H4371" i="2"/>
  <c r="K4371" i="2" s="1"/>
  <c r="N4371" i="2" s="1"/>
  <c r="O4371" i="2" s="1"/>
  <c r="I4371" i="2"/>
  <c r="S4370" i="2"/>
  <c r="G4371" i="2"/>
  <c r="R4371" i="2" l="1"/>
  <c r="T4371" i="2" s="1"/>
  <c r="Q4371" i="2"/>
  <c r="P4371" i="2"/>
  <c r="U4371" i="2"/>
  <c r="V4371" i="2" l="1"/>
  <c r="F4372" i="2" s="1"/>
  <c r="S4371" i="2"/>
  <c r="G4372" i="2"/>
  <c r="J4372" i="2" l="1"/>
  <c r="M4372" i="2" s="1"/>
  <c r="H4372" i="2"/>
  <c r="K4372" i="2" s="1"/>
  <c r="N4372" i="2" s="1"/>
  <c r="O4372" i="2" s="1"/>
  <c r="I4372" i="2"/>
  <c r="P4372" i="2" l="1"/>
  <c r="R4372" i="2"/>
  <c r="T4372" i="2" s="1"/>
  <c r="U4372" i="2"/>
  <c r="Q4372" i="2"/>
  <c r="S4372" i="2" l="1"/>
  <c r="G4373" i="2"/>
  <c r="V4372" i="2"/>
  <c r="F4373" i="2" s="1"/>
  <c r="J4373" i="2" l="1"/>
  <c r="M4373" i="2" s="1"/>
  <c r="H4373" i="2"/>
  <c r="K4373" i="2" s="1"/>
  <c r="N4373" i="2" s="1"/>
  <c r="O4373" i="2" s="1"/>
  <c r="I4373" i="2"/>
  <c r="P4373" i="2" l="1"/>
  <c r="R4373" i="2"/>
  <c r="T4373" i="2" s="1"/>
  <c r="U4373" i="2"/>
  <c r="Q4373" i="2"/>
  <c r="S4373" i="2" l="1"/>
  <c r="G4374" i="2"/>
  <c r="V4373" i="2"/>
  <c r="F4374" i="2" s="1"/>
  <c r="J4374" i="2" l="1"/>
  <c r="M4374" i="2" s="1"/>
  <c r="H4374" i="2"/>
  <c r="K4374" i="2" s="1"/>
  <c r="N4374" i="2" s="1"/>
  <c r="O4374" i="2" s="1"/>
  <c r="I4374" i="2"/>
  <c r="R4374" i="2" l="1"/>
  <c r="T4374" i="2" s="1"/>
  <c r="Q4374" i="2"/>
  <c r="P4374" i="2"/>
  <c r="U4374" i="2"/>
  <c r="V4374" i="2" s="1"/>
  <c r="F4375" i="2" s="1"/>
  <c r="H4375" i="2" l="1"/>
  <c r="K4375" i="2" s="1"/>
  <c r="J4375" i="2"/>
  <c r="M4375" i="2" s="1"/>
  <c r="S4374" i="2"/>
  <c r="G4375" i="2"/>
  <c r="N4375" i="2" l="1"/>
  <c r="O4375" i="2" s="1"/>
  <c r="I4375" i="2"/>
  <c r="P4375" i="2" l="1"/>
  <c r="Q4375" i="2"/>
  <c r="U4375" i="2"/>
  <c r="R4375" i="2"/>
  <c r="T4375" i="2" s="1"/>
  <c r="S4375" i="2" l="1"/>
  <c r="G4376" i="2"/>
  <c r="V4375" i="2"/>
  <c r="F4376" i="2" s="1"/>
  <c r="J4376" i="2" l="1"/>
  <c r="M4376" i="2" s="1"/>
  <c r="H4376" i="2"/>
  <c r="K4376" i="2" s="1"/>
  <c r="N4376" i="2" s="1"/>
  <c r="O4376" i="2" s="1"/>
  <c r="I4376" i="2"/>
  <c r="R4376" i="2" l="1"/>
  <c r="T4376" i="2" s="1"/>
  <c r="Q4376" i="2"/>
  <c r="P4376" i="2"/>
  <c r="U4376" i="2"/>
  <c r="V4376" i="2" s="1"/>
  <c r="F4377" i="2" s="1"/>
  <c r="H4377" i="2" l="1"/>
  <c r="K4377" i="2" s="1"/>
  <c r="J4377" i="2"/>
  <c r="M4377" i="2" s="1"/>
  <c r="S4376" i="2"/>
  <c r="G4377" i="2"/>
  <c r="I4377" i="2" l="1"/>
  <c r="N4377" i="2"/>
  <c r="O4377" i="2" s="1"/>
  <c r="R4377" i="2" l="1"/>
  <c r="T4377" i="2" s="1"/>
  <c r="P4377" i="2"/>
  <c r="Q4377" i="2"/>
  <c r="U4377" i="2"/>
  <c r="V4377" i="2" s="1"/>
  <c r="F4378" i="2" s="1"/>
  <c r="J4378" i="2" l="1"/>
  <c r="M4378" i="2" s="1"/>
  <c r="H4378" i="2"/>
  <c r="K4378" i="2" s="1"/>
  <c r="N4378" i="2" s="1"/>
  <c r="O4378" i="2" s="1"/>
  <c r="S4377" i="2"/>
  <c r="G4378" i="2"/>
  <c r="R4378" i="2" l="1"/>
  <c r="T4378" i="2" s="1"/>
  <c r="Q4378" i="2"/>
  <c r="P4378" i="2"/>
  <c r="U4378" i="2"/>
  <c r="I4378" i="2"/>
  <c r="V4378" i="2" l="1"/>
  <c r="F4379" i="2" s="1"/>
  <c r="S4378" i="2"/>
  <c r="G4379" i="2"/>
  <c r="J4379" i="2" l="1"/>
  <c r="M4379" i="2" s="1"/>
  <c r="H4379" i="2"/>
  <c r="K4379" i="2" s="1"/>
  <c r="N4379" i="2" s="1"/>
  <c r="O4379" i="2" s="1"/>
  <c r="I4379" i="2"/>
  <c r="P4379" i="2" l="1"/>
  <c r="Q4379" i="2"/>
  <c r="R4379" i="2"/>
  <c r="T4379" i="2" s="1"/>
  <c r="U4379" i="2"/>
  <c r="V4379" i="2" s="1"/>
  <c r="F4380" i="2" s="1"/>
  <c r="J4380" i="2" l="1"/>
  <c r="M4380" i="2" s="1"/>
  <c r="H4380" i="2"/>
  <c r="K4380" i="2" s="1"/>
  <c r="N4380" i="2" s="1"/>
  <c r="O4380" i="2" s="1"/>
  <c r="S4379" i="2"/>
  <c r="G4380" i="2"/>
  <c r="Q4380" i="2" l="1"/>
  <c r="R4380" i="2"/>
  <c r="T4380" i="2" s="1"/>
  <c r="P4380" i="2"/>
  <c r="U4380" i="2"/>
  <c r="V4380" i="2" s="1"/>
  <c r="F4381" i="2" s="1"/>
  <c r="I4380" i="2"/>
  <c r="J4381" i="2" l="1"/>
  <c r="M4381" i="2" s="1"/>
  <c r="H4381" i="2"/>
  <c r="K4381" i="2" s="1"/>
  <c r="N4381" i="2" s="1"/>
  <c r="O4381" i="2" s="1"/>
  <c r="S4380" i="2"/>
  <c r="G4381" i="2"/>
  <c r="R4381" i="2" l="1"/>
  <c r="T4381" i="2" s="1"/>
  <c r="Q4381" i="2"/>
  <c r="P4381" i="2"/>
  <c r="U4381" i="2"/>
  <c r="V4381" i="2" s="1"/>
  <c r="F4382" i="2" s="1"/>
  <c r="I4381" i="2"/>
  <c r="J4382" i="2" l="1"/>
  <c r="M4382" i="2" s="1"/>
  <c r="H4382" i="2"/>
  <c r="K4382" i="2" s="1"/>
  <c r="N4382" i="2" s="1"/>
  <c r="O4382" i="2" s="1"/>
  <c r="S4381" i="2"/>
  <c r="G4382" i="2"/>
  <c r="I4382" i="2" l="1"/>
  <c r="Q4382" i="2"/>
  <c r="P4382" i="2"/>
  <c r="R4382" i="2"/>
  <c r="T4382" i="2" s="1"/>
  <c r="U4382" i="2"/>
  <c r="V4382" i="2" l="1"/>
  <c r="F4383" i="2" s="1"/>
  <c r="S4382" i="2"/>
  <c r="G4383" i="2"/>
  <c r="J4383" i="2" l="1"/>
  <c r="M4383" i="2" s="1"/>
  <c r="H4383" i="2"/>
  <c r="K4383" i="2" s="1"/>
  <c r="N4383" i="2" s="1"/>
  <c r="O4383" i="2" s="1"/>
  <c r="I4383" i="2"/>
  <c r="R4383" i="2" l="1"/>
  <c r="T4383" i="2" s="1"/>
  <c r="Q4383" i="2"/>
  <c r="U4383" i="2"/>
  <c r="P4383" i="2"/>
  <c r="V4383" i="2" s="1"/>
  <c r="F4384" i="2" s="1"/>
  <c r="J4384" i="2" l="1"/>
  <c r="M4384" i="2" s="1"/>
  <c r="H4384" i="2"/>
  <c r="K4384" i="2" s="1"/>
  <c r="S4383" i="2"/>
  <c r="G4384" i="2"/>
  <c r="I4384" i="2" l="1"/>
  <c r="L4384" i="2" s="1"/>
  <c r="N4384" i="2" s="1"/>
  <c r="O4384" i="2" s="1"/>
  <c r="R4384" i="2" l="1"/>
  <c r="T4384" i="2" s="1"/>
  <c r="P4384" i="2"/>
  <c r="U4384" i="2"/>
  <c r="Q4384" i="2"/>
  <c r="S4384" i="2" l="1"/>
  <c r="G4385" i="2"/>
  <c r="V4384" i="2"/>
  <c r="F4385" i="2" s="1"/>
  <c r="J4385" i="2" l="1"/>
  <c r="M4385" i="2" s="1"/>
  <c r="H4385" i="2"/>
  <c r="K4385" i="2" s="1"/>
  <c r="I4385" i="2"/>
  <c r="L4385" i="2" s="1"/>
  <c r="N4385" i="2" s="1"/>
  <c r="O4385" i="2" s="1"/>
  <c r="Q4385" i="2" l="1"/>
  <c r="P4385" i="2"/>
  <c r="U4385" i="2"/>
  <c r="R4385" i="2"/>
  <c r="T4385" i="2" s="1"/>
  <c r="V4385" i="2" l="1"/>
  <c r="F4386" i="2" s="1"/>
  <c r="S4385" i="2"/>
  <c r="G4386" i="2"/>
  <c r="H4386" i="2" l="1"/>
  <c r="K4386" i="2" s="1"/>
  <c r="J4386" i="2"/>
  <c r="M4386" i="2" s="1"/>
  <c r="I4386" i="2"/>
  <c r="L4386" i="2" s="1"/>
  <c r="N4386" i="2" l="1"/>
  <c r="O4386" i="2" s="1"/>
  <c r="U4386" i="2" l="1"/>
  <c r="R4386" i="2"/>
  <c r="T4386" i="2" s="1"/>
  <c r="Q4386" i="2"/>
  <c r="P4386" i="2"/>
  <c r="V4386" i="2" s="1"/>
  <c r="F4387" i="2" s="1"/>
  <c r="J4387" i="2" l="1"/>
  <c r="M4387" i="2" s="1"/>
  <c r="H4387" i="2"/>
  <c r="K4387" i="2" s="1"/>
  <c r="S4386" i="2"/>
  <c r="G4387" i="2"/>
  <c r="I4387" i="2" l="1"/>
  <c r="L4387" i="2" s="1"/>
  <c r="N4387" i="2" s="1"/>
  <c r="O4387" i="2" s="1"/>
  <c r="P4387" i="2" l="1"/>
  <c r="R4387" i="2"/>
  <c r="T4387" i="2" s="1"/>
  <c r="Q4387" i="2"/>
  <c r="U4387" i="2"/>
  <c r="S4387" i="2" l="1"/>
  <c r="G4388" i="2"/>
  <c r="V4387" i="2"/>
  <c r="F4388" i="2" s="1"/>
  <c r="I4388" i="2" l="1"/>
  <c r="L4388" i="2" s="1"/>
  <c r="J4388" i="2"/>
  <c r="M4388" i="2" s="1"/>
  <c r="H4388" i="2"/>
  <c r="K4388" i="2" s="1"/>
  <c r="N4388" i="2" s="1"/>
  <c r="O4388" i="2" s="1"/>
  <c r="Q4388" i="2" l="1"/>
  <c r="P4388" i="2"/>
  <c r="R4388" i="2"/>
  <c r="T4388" i="2" s="1"/>
  <c r="U4388" i="2"/>
  <c r="V4388" i="2" s="1"/>
  <c r="F4389" i="2" s="1"/>
  <c r="J4389" i="2" l="1"/>
  <c r="M4389" i="2" s="1"/>
  <c r="H4389" i="2"/>
  <c r="K4389" i="2" s="1"/>
  <c r="S4388" i="2"/>
  <c r="G4389" i="2"/>
  <c r="I4389" i="2" s="1"/>
  <c r="L4389" i="2" s="1"/>
  <c r="N4389" i="2" s="1"/>
  <c r="O4389" i="2" s="1"/>
  <c r="Q4389" i="2" l="1"/>
  <c r="R4389" i="2"/>
  <c r="T4389" i="2" s="1"/>
  <c r="P4389" i="2"/>
  <c r="U4389" i="2"/>
  <c r="G4390" i="2"/>
  <c r="V4389" i="2" l="1"/>
  <c r="F4390" i="2" s="1"/>
  <c r="S4389" i="2"/>
  <c r="I4390" i="2" l="1"/>
  <c r="L4390" i="2" s="1"/>
  <c r="J4390" i="2"/>
  <c r="M4390" i="2" s="1"/>
  <c r="H4390" i="2"/>
  <c r="K4390" i="2" s="1"/>
  <c r="N4390" i="2" s="1"/>
  <c r="O4390" i="2" s="1"/>
  <c r="R4390" i="2" l="1"/>
  <c r="T4390" i="2" s="1"/>
  <c r="P4390" i="2"/>
  <c r="U4390" i="2"/>
  <c r="O4391" i="2"/>
  <c r="Q4390" i="2"/>
  <c r="S4390" i="2" l="1"/>
  <c r="G4391" i="2"/>
  <c r="U4391" i="2"/>
  <c r="R4391" i="2"/>
  <c r="T4391" i="2" s="1"/>
  <c r="P4391" i="2"/>
  <c r="V4390" i="2"/>
  <c r="F4391" i="2" s="1"/>
  <c r="H4391" i="2" l="1"/>
  <c r="K4391" i="2" s="1"/>
  <c r="J4391" i="2"/>
  <c r="M4391" i="2" s="1"/>
  <c r="I4391" i="2"/>
  <c r="L4391" i="2" l="1"/>
  <c r="N4391" i="2" s="1"/>
  <c r="Q4391" i="2"/>
  <c r="S4391" i="2" l="1"/>
  <c r="V4391" i="2"/>
  <c r="F4392" i="2" s="1"/>
  <c r="G4392" i="2"/>
  <c r="J4392" i="2" l="1"/>
  <c r="M4392" i="2" s="1"/>
  <c r="I4392" i="2"/>
  <c r="L4392" i="2" s="1"/>
  <c r="H4392" i="2"/>
  <c r="K4392" i="2" s="1"/>
  <c r="N4392" i="2" s="1"/>
  <c r="O4392" i="2" s="1"/>
  <c r="Q4392" i="2" l="1"/>
  <c r="P4392" i="2"/>
  <c r="U4392" i="2"/>
  <c r="R4392" i="2"/>
  <c r="T4392" i="2" s="1"/>
  <c r="V4392" i="2" l="1"/>
  <c r="F4393" i="2" s="1"/>
  <c r="S4392" i="2"/>
  <c r="G4393" i="2"/>
  <c r="J4393" i="2" l="1"/>
  <c r="M4393" i="2" s="1"/>
  <c r="I4393" i="2"/>
  <c r="H4393" i="2"/>
  <c r="K4393" i="2" s="1"/>
  <c r="N4393" i="2" s="1"/>
  <c r="O4393" i="2" s="1"/>
  <c r="R4393" i="2" l="1"/>
  <c r="T4393" i="2" s="1"/>
  <c r="Q4393" i="2"/>
  <c r="P4393" i="2"/>
  <c r="U4393" i="2"/>
  <c r="V4393" i="2" s="1"/>
  <c r="F4394" i="2" s="1"/>
  <c r="J4394" i="2" l="1"/>
  <c r="M4394" i="2" s="1"/>
  <c r="I4394" i="2"/>
  <c r="L4394" i="2" s="1"/>
  <c r="H4394" i="2"/>
  <c r="K4394" i="2" s="1"/>
  <c r="N4394" i="2" s="1"/>
  <c r="O4394" i="2" s="1"/>
  <c r="S4393" i="2"/>
  <c r="P4394" i="2" l="1"/>
  <c r="R4394" i="2"/>
  <c r="T4394" i="2" s="1"/>
  <c r="U4394" i="2"/>
  <c r="Q4394" i="2"/>
  <c r="S4394" i="2" l="1"/>
  <c r="G4395" i="2"/>
  <c r="V4394" i="2"/>
  <c r="F4395" i="2" s="1"/>
  <c r="J4395" i="2" l="1"/>
  <c r="M4395" i="2" s="1"/>
  <c r="H4395" i="2"/>
  <c r="K4395" i="2" s="1"/>
  <c r="N4395" i="2" s="1"/>
  <c r="O4395" i="2" s="1"/>
  <c r="I4395" i="2"/>
  <c r="R4395" i="2" l="1"/>
  <c r="T4395" i="2" s="1"/>
  <c r="Q4395" i="2"/>
  <c r="P4395" i="2"/>
  <c r="U4395" i="2"/>
  <c r="V4395" i="2" l="1"/>
  <c r="F4396" i="2" s="1"/>
  <c r="S4395" i="2"/>
  <c r="G4396" i="2"/>
  <c r="I4396" i="2" l="1"/>
  <c r="H4396" i="2"/>
  <c r="K4396" i="2" s="1"/>
  <c r="J4396" i="2"/>
  <c r="M4396" i="2" s="1"/>
  <c r="N4396" i="2" l="1"/>
  <c r="O4396" i="2" s="1"/>
  <c r="R4396" i="2" l="1"/>
  <c r="T4396" i="2" s="1"/>
  <c r="P4396" i="2"/>
  <c r="Q4396" i="2"/>
  <c r="U4396" i="2"/>
  <c r="V4396" i="2" s="1"/>
  <c r="F4397" i="2" s="1"/>
  <c r="J4397" i="2" l="1"/>
  <c r="M4397" i="2" s="1"/>
  <c r="H4397" i="2"/>
  <c r="K4397" i="2" s="1"/>
  <c r="N4397" i="2" s="1"/>
  <c r="O4397" i="2" s="1"/>
  <c r="S4396" i="2"/>
  <c r="G4397" i="2"/>
  <c r="I4397" i="2" l="1"/>
  <c r="R4397" i="2"/>
  <c r="T4397" i="2" s="1"/>
  <c r="Q4397" i="2"/>
  <c r="P4397" i="2"/>
  <c r="U4397" i="2"/>
  <c r="V4397" i="2" l="1"/>
  <c r="F4398" i="2" s="1"/>
  <c r="S4397" i="2"/>
  <c r="G4398" i="2"/>
  <c r="J4398" i="2" l="1"/>
  <c r="M4398" i="2" s="1"/>
  <c r="I4398" i="2"/>
  <c r="H4398" i="2"/>
  <c r="K4398" i="2" s="1"/>
  <c r="N4398" i="2" s="1"/>
  <c r="O4398" i="2" s="1"/>
  <c r="R4398" i="2" l="1"/>
  <c r="T4398" i="2" s="1"/>
  <c r="Q4398" i="2"/>
  <c r="P4398" i="2"/>
  <c r="U4398" i="2"/>
  <c r="V4398" i="2" s="1"/>
  <c r="F4399" i="2" s="1"/>
  <c r="J4399" i="2" l="1"/>
  <c r="M4399" i="2" s="1"/>
  <c r="H4399" i="2"/>
  <c r="K4399" i="2" s="1"/>
  <c r="N4399" i="2" s="1"/>
  <c r="O4399" i="2" s="1"/>
  <c r="S4398" i="2"/>
  <c r="G4399" i="2"/>
  <c r="I4399" i="2" l="1"/>
  <c r="P4399" i="2"/>
  <c r="R4399" i="2"/>
  <c r="T4399" i="2" s="1"/>
  <c r="Q4399" i="2"/>
  <c r="S4399" i="2" s="1"/>
  <c r="U4399" i="2"/>
  <c r="V4399" i="2" l="1"/>
  <c r="F4400" i="2" s="1"/>
  <c r="G4400" i="2"/>
  <c r="I4400" i="2" l="1"/>
  <c r="J4400" i="2"/>
  <c r="M4400" i="2" s="1"/>
  <c r="H4400" i="2"/>
  <c r="K4400" i="2" s="1"/>
  <c r="N4400" i="2" s="1"/>
  <c r="O4400" i="2" s="1"/>
  <c r="R4400" i="2" l="1"/>
  <c r="T4400" i="2" s="1"/>
  <c r="Q4400" i="2"/>
  <c r="P4400" i="2"/>
  <c r="U4400" i="2"/>
  <c r="V4400" i="2" s="1"/>
  <c r="F4401" i="2" s="1"/>
  <c r="J4401" i="2" l="1"/>
  <c r="M4401" i="2" s="1"/>
  <c r="H4401" i="2"/>
  <c r="K4401" i="2" s="1"/>
  <c r="N4401" i="2" s="1"/>
  <c r="O4401" i="2" s="1"/>
  <c r="S4400" i="2"/>
  <c r="G4401" i="2"/>
  <c r="I4401" i="2" l="1"/>
  <c r="U4401" i="2"/>
  <c r="R4401" i="2"/>
  <c r="T4401" i="2" s="1"/>
  <c r="Q4401" i="2"/>
  <c r="P4401" i="2"/>
  <c r="V4401" i="2" s="1"/>
  <c r="F4402" i="2" s="1"/>
  <c r="J4402" i="2" l="1"/>
  <c r="M4402" i="2" s="1"/>
  <c r="H4402" i="2"/>
  <c r="K4402" i="2" s="1"/>
  <c r="N4402" i="2" s="1"/>
  <c r="O4402" i="2" s="1"/>
  <c r="S4401" i="2"/>
  <c r="G4402" i="2"/>
  <c r="I4402" i="2" l="1"/>
  <c r="R4402" i="2"/>
  <c r="T4402" i="2" s="1"/>
  <c r="P4402" i="2"/>
  <c r="Q4402" i="2"/>
  <c r="S4402" i="2" s="1"/>
  <c r="U4402" i="2"/>
  <c r="V4402" i="2" l="1"/>
  <c r="F4403" i="2" s="1"/>
  <c r="G4403" i="2"/>
  <c r="J4403" i="2" l="1"/>
  <c r="M4403" i="2" s="1"/>
  <c r="I4403" i="2"/>
  <c r="H4403" i="2"/>
  <c r="K4403" i="2" s="1"/>
  <c r="N4403" i="2" s="1"/>
  <c r="O4403" i="2" s="1"/>
  <c r="R4403" i="2" l="1"/>
  <c r="T4403" i="2" s="1"/>
  <c r="P4403" i="2"/>
  <c r="Q4403" i="2"/>
  <c r="U4403" i="2"/>
  <c r="V4403" i="2" s="1"/>
  <c r="F4404" i="2" s="1"/>
  <c r="J4404" i="2" l="1"/>
  <c r="M4404" i="2" s="1"/>
  <c r="H4404" i="2"/>
  <c r="K4404" i="2" s="1"/>
  <c r="N4404" i="2" s="1"/>
  <c r="O4404" i="2" s="1"/>
  <c r="S4403" i="2"/>
  <c r="G4404" i="2"/>
  <c r="Q4404" i="2" l="1"/>
  <c r="P4404" i="2"/>
  <c r="O4405" i="2"/>
  <c r="U4404" i="2"/>
  <c r="R4404" i="2"/>
  <c r="T4404" i="2" s="1"/>
  <c r="I4404" i="2"/>
  <c r="U4405" i="2" l="1"/>
  <c r="R4405" i="2"/>
  <c r="T4405" i="2" s="1"/>
  <c r="Q4405" i="2"/>
  <c r="V4404" i="2"/>
  <c r="F4405" i="2" s="1"/>
  <c r="S4404" i="2"/>
  <c r="G4405" i="2"/>
  <c r="G4406" i="2" s="1"/>
  <c r="J4405" i="2" l="1"/>
  <c r="M4405" i="2" s="1"/>
  <c r="I4405" i="2"/>
  <c r="H4405" i="2"/>
  <c r="K4405" i="2" l="1"/>
  <c r="N4405" i="2" s="1"/>
  <c r="P4405" i="2"/>
  <c r="V4405" i="2" l="1"/>
  <c r="F4406" i="2" s="1"/>
  <c r="S4405" i="2"/>
  <c r="J4406" i="2" l="1"/>
  <c r="M4406" i="2" s="1"/>
  <c r="I4406" i="2"/>
  <c r="H4406" i="2"/>
  <c r="K4406" i="2" s="1"/>
  <c r="N4406" i="2" l="1"/>
  <c r="O4406" i="2" s="1"/>
  <c r="R4406" i="2" l="1"/>
  <c r="T4406" i="2" s="1"/>
  <c r="Q4406" i="2"/>
  <c r="P4406" i="2"/>
  <c r="U4406" i="2"/>
  <c r="S4406" i="2" l="1"/>
  <c r="G4407" i="2"/>
  <c r="V4406" i="2"/>
  <c r="F4407" i="2" s="1"/>
  <c r="J4407" i="2" l="1"/>
  <c r="M4407" i="2" s="1"/>
  <c r="H4407" i="2"/>
  <c r="K4407" i="2" s="1"/>
  <c r="N4407" i="2" s="1"/>
  <c r="O4407" i="2" s="1"/>
  <c r="I4407" i="2"/>
  <c r="R4407" i="2" l="1"/>
  <c r="T4407" i="2" s="1"/>
  <c r="Q4407" i="2"/>
  <c r="P4407" i="2"/>
  <c r="U4407" i="2"/>
  <c r="V4407" i="2" l="1"/>
  <c r="F4408" i="2" s="1"/>
  <c r="S4407" i="2"/>
  <c r="G4408" i="2"/>
  <c r="J4408" i="2" l="1"/>
  <c r="M4408" i="2" s="1"/>
  <c r="I4408" i="2"/>
  <c r="L4408" i="2" s="1"/>
  <c r="H4408" i="2"/>
  <c r="K4408" i="2" s="1"/>
  <c r="N4408" i="2" l="1"/>
  <c r="O4408" i="2" s="1"/>
  <c r="Q4408" i="2" l="1"/>
  <c r="P4408" i="2"/>
  <c r="R4408" i="2"/>
  <c r="T4408" i="2" s="1"/>
  <c r="U4408" i="2"/>
  <c r="V4408" i="2" s="1"/>
  <c r="F4409" i="2" s="1"/>
  <c r="J4409" i="2" l="1"/>
  <c r="M4409" i="2" s="1"/>
  <c r="H4409" i="2"/>
  <c r="K4409" i="2" s="1"/>
  <c r="S4408" i="2"/>
  <c r="G4409" i="2"/>
  <c r="I4409" i="2" s="1"/>
  <c r="L4409" i="2" s="1"/>
  <c r="N4409" i="2" l="1"/>
  <c r="O4409" i="2" s="1"/>
  <c r="R4409" i="2" l="1"/>
  <c r="T4409" i="2" s="1"/>
  <c r="P4409" i="2"/>
  <c r="U4409" i="2"/>
  <c r="Q4409" i="2"/>
  <c r="S4409" i="2" l="1"/>
  <c r="G4410" i="2"/>
  <c r="V4409" i="2"/>
  <c r="F4410" i="2" s="1"/>
  <c r="J4410" i="2" l="1"/>
  <c r="M4410" i="2" s="1"/>
  <c r="I4410" i="2"/>
  <c r="L4410" i="2" s="1"/>
  <c r="H4410" i="2"/>
  <c r="K4410" i="2" s="1"/>
  <c r="N4410" i="2" s="1"/>
  <c r="O4410" i="2" s="1"/>
  <c r="R4410" i="2" l="1"/>
  <c r="T4410" i="2" s="1"/>
  <c r="Q4410" i="2"/>
  <c r="P4410" i="2"/>
  <c r="U4410" i="2"/>
  <c r="V4410" i="2" s="1"/>
  <c r="F4411" i="2" s="1"/>
  <c r="J4411" i="2" l="1"/>
  <c r="M4411" i="2" s="1"/>
  <c r="H4411" i="2"/>
  <c r="K4411" i="2" s="1"/>
  <c r="S4410" i="2"/>
  <c r="G4411" i="2"/>
  <c r="I4411" i="2" l="1"/>
  <c r="L4411" i="2" s="1"/>
  <c r="N4411" i="2"/>
  <c r="O4411" i="2" s="1"/>
  <c r="P4411" i="2" l="1"/>
  <c r="R4411" i="2"/>
  <c r="T4411" i="2" s="1"/>
  <c r="Q4411" i="2"/>
  <c r="U4411" i="2"/>
  <c r="S4411" i="2" l="1"/>
  <c r="G4412" i="2"/>
  <c r="V4411" i="2"/>
  <c r="F4412" i="2" s="1"/>
  <c r="I4412" i="2" l="1"/>
  <c r="L4412" i="2" s="1"/>
  <c r="J4412" i="2"/>
  <c r="M4412" i="2" s="1"/>
  <c r="H4412" i="2"/>
  <c r="K4412" i="2" s="1"/>
  <c r="N4412" i="2" s="1"/>
  <c r="O4412" i="2" s="1"/>
  <c r="R4412" i="2" l="1"/>
  <c r="T4412" i="2" s="1"/>
  <c r="Q4412" i="2"/>
  <c r="P4412" i="2"/>
  <c r="U4412" i="2"/>
  <c r="V4412" i="2" s="1"/>
  <c r="F4413" i="2" s="1"/>
  <c r="J4413" i="2" l="1"/>
  <c r="M4413" i="2" s="1"/>
  <c r="H4413" i="2"/>
  <c r="K4413" i="2" s="1"/>
  <c r="S4412" i="2"/>
  <c r="G4413" i="2"/>
  <c r="I4413" i="2" l="1"/>
  <c r="L4413" i="2" s="1"/>
  <c r="N4413" i="2" s="1"/>
  <c r="O4413" i="2" s="1"/>
  <c r="R4413" i="2" l="1"/>
  <c r="T4413" i="2" s="1"/>
  <c r="Q4413" i="2"/>
  <c r="P4413" i="2"/>
  <c r="U4413" i="2"/>
  <c r="V4413" i="2" s="1"/>
  <c r="F4414" i="2" s="1"/>
  <c r="J4414" i="2" l="1"/>
  <c r="M4414" i="2" s="1"/>
  <c r="H4414" i="2"/>
  <c r="K4414" i="2" s="1"/>
  <c r="S4413" i="2"/>
  <c r="G4414" i="2"/>
  <c r="I4414" i="2" l="1"/>
  <c r="L4414" i="2" s="1"/>
  <c r="N4414" i="2" s="1"/>
  <c r="O4414" i="2" s="1"/>
  <c r="R4414" i="2" l="1"/>
  <c r="T4414" i="2" s="1"/>
  <c r="Q4414" i="2"/>
  <c r="U4414" i="2"/>
  <c r="P4414" i="2"/>
  <c r="V4414" i="2" s="1"/>
  <c r="F4415" i="2" s="1"/>
  <c r="J4415" i="2" l="1"/>
  <c r="M4415" i="2" s="1"/>
  <c r="H4415" i="2"/>
  <c r="K4415" i="2" s="1"/>
  <c r="S4414" i="2"/>
  <c r="G4415" i="2"/>
  <c r="I4415" i="2" l="1"/>
  <c r="L4415" i="2" s="1"/>
  <c r="N4415" i="2" s="1"/>
  <c r="O4415" i="2" s="1"/>
  <c r="Q4415" i="2" l="1"/>
  <c r="U4415" i="2"/>
  <c r="R4415" i="2"/>
  <c r="T4415" i="2" s="1"/>
  <c r="P4415" i="2"/>
  <c r="V4415" i="2" s="1"/>
  <c r="F4416" i="2" s="1"/>
  <c r="J4416" i="2" l="1"/>
  <c r="M4416" i="2" s="1"/>
  <c r="H4416" i="2"/>
  <c r="K4416" i="2" s="1"/>
  <c r="S4415" i="2"/>
  <c r="G4416" i="2"/>
  <c r="I4416" i="2" l="1"/>
  <c r="L4416" i="2" s="1"/>
  <c r="N4416" i="2" s="1"/>
  <c r="O4416" i="2" s="1"/>
  <c r="Q4416" i="2" l="1"/>
  <c r="P4416" i="2"/>
  <c r="V4416" i="2" s="1"/>
  <c r="F4417" i="2" s="1"/>
  <c r="U4416" i="2"/>
  <c r="R4416" i="2"/>
  <c r="T4416" i="2" s="1"/>
  <c r="J4417" i="2" l="1"/>
  <c r="M4417" i="2" s="1"/>
  <c r="H4417" i="2"/>
  <c r="K4417" i="2" s="1"/>
  <c r="S4416" i="2"/>
  <c r="G4417" i="2"/>
  <c r="I4417" i="2" s="1"/>
  <c r="L4417" i="2" s="1"/>
  <c r="N4417" i="2" l="1"/>
  <c r="O4417" i="2" s="1"/>
  <c r="U4417" i="2" l="1"/>
  <c r="R4417" i="2"/>
  <c r="T4417" i="2" s="1"/>
  <c r="Q4417" i="2"/>
  <c r="S4417" i="2" s="1"/>
  <c r="P4417" i="2"/>
  <c r="V4417" i="2" l="1"/>
  <c r="F4418" i="2" s="1"/>
  <c r="J4418" i="2" l="1"/>
  <c r="M4418" i="2" s="1"/>
  <c r="I4418" i="2"/>
  <c r="H4418" i="2"/>
  <c r="K4418" i="2" s="1"/>
  <c r="N4418" i="2" s="1"/>
  <c r="O4418" i="2" s="1"/>
  <c r="U4418" i="2" l="1"/>
  <c r="R4418" i="2"/>
  <c r="T4418" i="2" s="1"/>
  <c r="Q4418" i="2"/>
  <c r="P4418" i="2"/>
  <c r="V4418" i="2" s="1"/>
  <c r="F4419" i="2" s="1"/>
  <c r="J4419" i="2" l="1"/>
  <c r="M4419" i="2" s="1"/>
  <c r="H4419" i="2"/>
  <c r="K4419" i="2" s="1"/>
  <c r="N4419" i="2" s="1"/>
  <c r="O4419" i="2" s="1"/>
  <c r="S4418" i="2"/>
  <c r="G4419" i="2"/>
  <c r="P4419" i="2" l="1"/>
  <c r="R4419" i="2"/>
  <c r="T4419" i="2" s="1"/>
  <c r="Q4419" i="2"/>
  <c r="S4419" i="2" s="1"/>
  <c r="U4419" i="2"/>
  <c r="I4419" i="2"/>
  <c r="V4419" i="2" l="1"/>
  <c r="F4420" i="2" s="1"/>
  <c r="G4420" i="2"/>
  <c r="I4420" i="2" l="1"/>
  <c r="H4420" i="2"/>
  <c r="K4420" i="2" s="1"/>
  <c r="J4420" i="2"/>
  <c r="M4420" i="2" s="1"/>
  <c r="N4420" i="2" l="1"/>
  <c r="O4420" i="2" s="1"/>
  <c r="Q4420" i="2" l="1"/>
  <c r="R4420" i="2"/>
  <c r="T4420" i="2" s="1"/>
  <c r="U4420" i="2"/>
  <c r="P4420" i="2"/>
  <c r="V4420" i="2" s="1"/>
  <c r="F4421" i="2" s="1"/>
  <c r="J4421" i="2" l="1"/>
  <c r="M4421" i="2" s="1"/>
  <c r="H4421" i="2"/>
  <c r="K4421" i="2" s="1"/>
  <c r="N4421" i="2" s="1"/>
  <c r="O4421" i="2" s="1"/>
  <c r="S4420" i="2"/>
  <c r="G4421" i="2"/>
  <c r="Q4421" i="2" l="1"/>
  <c r="P4421" i="2"/>
  <c r="R4421" i="2"/>
  <c r="T4421" i="2" s="1"/>
  <c r="U4421" i="2"/>
  <c r="I4421" i="2"/>
  <c r="V4421" i="2" l="1"/>
  <c r="F4422" i="2" s="1"/>
  <c r="S4421" i="2"/>
  <c r="G4422" i="2"/>
  <c r="J4422" i="2" l="1"/>
  <c r="M4422" i="2" s="1"/>
  <c r="I4422" i="2"/>
  <c r="H4422" i="2"/>
  <c r="K4422" i="2" s="1"/>
  <c r="N4422" i="2" s="1"/>
  <c r="O4422" i="2" s="1"/>
  <c r="U4422" i="2" l="1"/>
  <c r="R4422" i="2"/>
  <c r="T4422" i="2" s="1"/>
  <c r="Q4422" i="2"/>
  <c r="P4422" i="2"/>
  <c r="V4422" i="2" s="1"/>
  <c r="F4423" i="2" s="1"/>
  <c r="J4423" i="2" l="1"/>
  <c r="M4423" i="2" s="1"/>
  <c r="H4423" i="2"/>
  <c r="K4423" i="2" s="1"/>
  <c r="N4423" i="2" s="1"/>
  <c r="O4423" i="2" s="1"/>
  <c r="S4422" i="2"/>
  <c r="G4423" i="2"/>
  <c r="I4423" i="2" l="1"/>
  <c r="P4423" i="2"/>
  <c r="U4423" i="2"/>
  <c r="R4423" i="2"/>
  <c r="T4423" i="2" s="1"/>
  <c r="Q4423" i="2"/>
  <c r="S4423" i="2" s="1"/>
  <c r="V4423" i="2" l="1"/>
  <c r="F4424" i="2" s="1"/>
  <c r="G4424" i="2"/>
  <c r="I4424" i="2" l="1"/>
  <c r="H4424" i="2"/>
  <c r="K4424" i="2" s="1"/>
  <c r="J4424" i="2"/>
  <c r="M4424" i="2" s="1"/>
  <c r="N4424" i="2" l="1"/>
  <c r="O4424" i="2" s="1"/>
  <c r="U4424" i="2" l="1"/>
  <c r="R4424" i="2"/>
  <c r="T4424" i="2" s="1"/>
  <c r="Q4424" i="2"/>
  <c r="P4424" i="2"/>
  <c r="V4424" i="2" s="1"/>
  <c r="F4425" i="2" s="1"/>
  <c r="H4425" i="2" l="1"/>
  <c r="K4425" i="2" s="1"/>
  <c r="J4425" i="2"/>
  <c r="M4425" i="2" s="1"/>
  <c r="S4424" i="2"/>
  <c r="G4425" i="2"/>
  <c r="I4425" i="2" l="1"/>
  <c r="N4425" i="2"/>
  <c r="O4425" i="2" s="1"/>
  <c r="U4425" i="2" l="1"/>
  <c r="R4425" i="2"/>
  <c r="T4425" i="2" s="1"/>
  <c r="Q4425" i="2"/>
  <c r="P4425" i="2"/>
  <c r="V4425" i="2" s="1"/>
  <c r="F4426" i="2" s="1"/>
  <c r="J4426" i="2" l="1"/>
  <c r="M4426" i="2" s="1"/>
  <c r="H4426" i="2"/>
  <c r="K4426" i="2" s="1"/>
  <c r="N4426" i="2" s="1"/>
  <c r="O4426" i="2" s="1"/>
  <c r="S4425" i="2"/>
  <c r="G4426" i="2"/>
  <c r="I4426" i="2" l="1"/>
  <c r="R4426" i="2"/>
  <c r="T4426" i="2" s="1"/>
  <c r="P4426" i="2"/>
  <c r="Q4426" i="2"/>
  <c r="S4426" i="2" s="1"/>
  <c r="U4426" i="2"/>
  <c r="V4426" i="2" l="1"/>
  <c r="F4427" i="2" s="1"/>
  <c r="G4427" i="2"/>
  <c r="J4427" i="2" l="1"/>
  <c r="M4427" i="2" s="1"/>
  <c r="I4427" i="2"/>
  <c r="H4427" i="2"/>
  <c r="K4427" i="2" s="1"/>
  <c r="N4427" i="2" s="1"/>
  <c r="O4427" i="2" s="1"/>
  <c r="O4428" i="2" l="1"/>
  <c r="U4427" i="2"/>
  <c r="R4427" i="2"/>
  <c r="T4427" i="2" s="1"/>
  <c r="Q4427" i="2"/>
  <c r="P4427" i="2"/>
  <c r="V4427" i="2" s="1"/>
  <c r="F4428" i="2" s="1"/>
  <c r="J4428" i="2" l="1"/>
  <c r="M4428" i="2" s="1"/>
  <c r="H4428" i="2"/>
  <c r="K4428" i="2" s="1"/>
  <c r="N4428" i="2" s="1"/>
  <c r="S4427" i="2"/>
  <c r="G4428" i="2"/>
  <c r="Q4428" i="2"/>
  <c r="U4428" i="2"/>
  <c r="R4428" i="2"/>
  <c r="T4428" i="2" s="1"/>
  <c r="P4428" i="2"/>
  <c r="V4428" i="2" s="1"/>
  <c r="F4429" i="2" s="1"/>
  <c r="J4429" i="2" l="1"/>
  <c r="M4429" i="2" s="1"/>
  <c r="H4429" i="2"/>
  <c r="K4429" i="2" s="1"/>
  <c r="N4429" i="2" s="1"/>
  <c r="O4429" i="2" s="1"/>
  <c r="S4428" i="2"/>
  <c r="G4429" i="2"/>
  <c r="I4428" i="2"/>
  <c r="I4429" i="2" l="1"/>
  <c r="U4429" i="2"/>
  <c r="R4429" i="2"/>
  <c r="T4429" i="2" s="1"/>
  <c r="Q4429" i="2"/>
  <c r="P4429" i="2"/>
  <c r="V4429" i="2" s="1"/>
  <c r="F4430" i="2" s="1"/>
  <c r="J4430" i="2" l="1"/>
  <c r="M4430" i="2" s="1"/>
  <c r="H4430" i="2"/>
  <c r="K4430" i="2" s="1"/>
  <c r="N4430" i="2" s="1"/>
  <c r="O4430" i="2" s="1"/>
  <c r="S4429" i="2"/>
  <c r="G4430" i="2"/>
  <c r="I4430" i="2" l="1"/>
  <c r="R4430" i="2"/>
  <c r="T4430" i="2" s="1"/>
  <c r="P4430" i="2"/>
  <c r="Q4430" i="2"/>
  <c r="S4430" i="2" s="1"/>
  <c r="U4430" i="2"/>
  <c r="V4430" i="2" l="1"/>
  <c r="F4431" i="2" s="1"/>
  <c r="G4431" i="2"/>
  <c r="H4431" i="2" l="1"/>
  <c r="K4431" i="2" s="1"/>
  <c r="I4431" i="2"/>
  <c r="L4431" i="2" s="1"/>
  <c r="J4431" i="2"/>
  <c r="M4431" i="2" s="1"/>
  <c r="N4431" i="2" l="1"/>
  <c r="O4431" i="2" s="1"/>
  <c r="R4431" i="2" l="1"/>
  <c r="T4431" i="2" s="1"/>
  <c r="Q4431" i="2"/>
  <c r="P4431" i="2"/>
  <c r="U4431" i="2"/>
  <c r="V4431" i="2" l="1"/>
  <c r="F4432" i="2" s="1"/>
  <c r="S4431" i="2"/>
  <c r="G4432" i="2"/>
  <c r="H4432" i="2" l="1"/>
  <c r="K4432" i="2" s="1"/>
  <c r="J4432" i="2"/>
  <c r="M4432" i="2" s="1"/>
  <c r="I4432" i="2"/>
  <c r="L4432" i="2" s="1"/>
  <c r="N4432" i="2" l="1"/>
  <c r="O4432" i="2" s="1"/>
  <c r="U4432" i="2" l="1"/>
  <c r="Q4432" i="2"/>
  <c r="P4432" i="2"/>
  <c r="V4432" i="2" s="1"/>
  <c r="F4433" i="2" s="1"/>
  <c r="R4432" i="2"/>
  <c r="T4432" i="2" s="1"/>
  <c r="J4433" i="2" l="1"/>
  <c r="M4433" i="2" s="1"/>
  <c r="H4433" i="2"/>
  <c r="K4433" i="2" s="1"/>
  <c r="S4432" i="2"/>
  <c r="G4433" i="2"/>
  <c r="I4433" i="2" l="1"/>
  <c r="L4433" i="2" s="1"/>
  <c r="N4433" i="2"/>
  <c r="O4433" i="2" s="1"/>
  <c r="Q4433" i="2" l="1"/>
  <c r="P4433" i="2"/>
  <c r="U4433" i="2"/>
  <c r="R4433" i="2"/>
  <c r="T4433" i="2" s="1"/>
  <c r="V4433" i="2" l="1"/>
  <c r="F4434" i="2" s="1"/>
  <c r="S4433" i="2"/>
  <c r="G4434" i="2"/>
  <c r="I4434" i="2" l="1"/>
  <c r="L4434" i="2" s="1"/>
  <c r="H4434" i="2"/>
  <c r="K4434" i="2" s="1"/>
  <c r="J4434" i="2"/>
  <c r="M4434" i="2" s="1"/>
  <c r="N4434" i="2" l="1"/>
  <c r="O4434" i="2" s="1"/>
  <c r="R4434" i="2" l="1"/>
  <c r="T4434" i="2" s="1"/>
  <c r="Q4434" i="2"/>
  <c r="P4434" i="2"/>
  <c r="U4434" i="2"/>
  <c r="V4434" i="2" l="1"/>
  <c r="F4435" i="2" s="1"/>
  <c r="S4434" i="2"/>
  <c r="G4435" i="2"/>
  <c r="I4435" i="2" l="1"/>
  <c r="L4435" i="2" s="1"/>
  <c r="H4435" i="2"/>
  <c r="K4435" i="2" s="1"/>
  <c r="J4435" i="2"/>
  <c r="M4435" i="2" s="1"/>
  <c r="N4435" i="2" l="1"/>
  <c r="O4435" i="2" s="1"/>
  <c r="R4435" i="2" l="1"/>
  <c r="T4435" i="2" s="1"/>
  <c r="P4435" i="2"/>
  <c r="Q4435" i="2"/>
  <c r="U4435" i="2"/>
  <c r="S4435" i="2" l="1"/>
  <c r="G4436" i="2"/>
  <c r="V4435" i="2"/>
  <c r="F4436" i="2" s="1"/>
  <c r="J4436" i="2" l="1"/>
  <c r="M4436" i="2" s="1"/>
  <c r="H4436" i="2"/>
  <c r="K4436" i="2" s="1"/>
  <c r="I4436" i="2"/>
  <c r="L4436" i="2" s="1"/>
  <c r="N4436" i="2" l="1"/>
  <c r="O4436" i="2" s="1"/>
  <c r="R4436" i="2" l="1"/>
  <c r="T4436" i="2" s="1"/>
  <c r="P4436" i="2"/>
  <c r="Q4436" i="2"/>
  <c r="U4436" i="2"/>
  <c r="V4436" i="2" s="1"/>
  <c r="F4437" i="2" s="1"/>
  <c r="J4437" i="2" l="1"/>
  <c r="M4437" i="2" s="1"/>
  <c r="H4437" i="2"/>
  <c r="K4437" i="2" s="1"/>
  <c r="S4436" i="2"/>
  <c r="G4437" i="2"/>
  <c r="I4437" i="2" l="1"/>
  <c r="L4437" i="2" s="1"/>
  <c r="N4437" i="2"/>
  <c r="O4437" i="2" s="1"/>
  <c r="R4437" i="2" l="1"/>
  <c r="T4437" i="2" s="1"/>
  <c r="P4437" i="2"/>
  <c r="U4437" i="2"/>
  <c r="Q4437" i="2"/>
  <c r="S4437" i="2" l="1"/>
  <c r="G4438" i="2"/>
  <c r="V4437" i="2"/>
  <c r="F4438" i="2" s="1"/>
  <c r="J4438" i="2" l="1"/>
  <c r="M4438" i="2" s="1"/>
  <c r="H4438" i="2"/>
  <c r="K4438" i="2" s="1"/>
  <c r="I4438" i="2"/>
  <c r="L4438" i="2" s="1"/>
  <c r="N4438" i="2" l="1"/>
  <c r="O4438" i="2" s="1"/>
  <c r="R4438" i="2" l="1"/>
  <c r="T4438" i="2" s="1"/>
  <c r="Q4438" i="2"/>
  <c r="P4438" i="2"/>
  <c r="O4439" i="2"/>
  <c r="U4438" i="2"/>
  <c r="P4439" i="2" l="1"/>
  <c r="R4439" i="2"/>
  <c r="T4439" i="2" s="1"/>
  <c r="U4439" i="2"/>
  <c r="V4438" i="2"/>
  <c r="F4439" i="2" s="1"/>
  <c r="S4438" i="2"/>
  <c r="G4439" i="2"/>
  <c r="I4439" i="2" l="1"/>
  <c r="J4439" i="2"/>
  <c r="M4439" i="2" s="1"/>
  <c r="H4439" i="2"/>
  <c r="K4439" i="2" s="1"/>
  <c r="L4439" i="2" l="1"/>
  <c r="N4439" i="2" s="1"/>
  <c r="Q4439" i="2"/>
  <c r="S4439" i="2" l="1"/>
  <c r="G4440" i="2"/>
  <c r="V4439" i="2"/>
  <c r="F4440" i="2" s="1"/>
  <c r="J4440" i="2" l="1"/>
  <c r="M4440" i="2" s="1"/>
  <c r="I4440" i="2"/>
  <c r="L4440" i="2" s="1"/>
  <c r="H4440" i="2"/>
  <c r="K4440" i="2" s="1"/>
  <c r="N4440" i="2" s="1"/>
  <c r="O4440" i="2" s="1"/>
  <c r="Q4440" i="2" l="1"/>
  <c r="R4440" i="2"/>
  <c r="T4440" i="2" s="1"/>
  <c r="P4440" i="2"/>
  <c r="U4440" i="2"/>
  <c r="V4440" i="2" l="1"/>
  <c r="F4441" i="2" s="1"/>
  <c r="G4441" i="2"/>
  <c r="S4440" i="2"/>
  <c r="J4441" i="2" l="1"/>
  <c r="M4441" i="2" s="1"/>
  <c r="I4441" i="2"/>
  <c r="L4441" i="2" s="1"/>
  <c r="H4441" i="2"/>
  <c r="K4441" i="2" s="1"/>
  <c r="N4441" i="2" s="1"/>
  <c r="O4441" i="2" s="1"/>
  <c r="U4441" i="2" l="1"/>
  <c r="P4441" i="2"/>
  <c r="Q4441" i="2"/>
  <c r="S4441" i="2" s="1"/>
  <c r="R4441" i="2"/>
  <c r="T4441" i="2" s="1"/>
  <c r="V4441" i="2" l="1"/>
  <c r="F4442" i="2" s="1"/>
  <c r="J4442" i="2" l="1"/>
  <c r="M4442" i="2" s="1"/>
  <c r="I4442" i="2"/>
  <c r="H4442" i="2"/>
  <c r="K4442" i="2" s="1"/>
  <c r="N4442" i="2" s="1"/>
  <c r="O4442" i="2" s="1"/>
  <c r="P4442" i="2" l="1"/>
  <c r="R4442" i="2"/>
  <c r="T4442" i="2" s="1"/>
  <c r="Q4442" i="2"/>
  <c r="U4442" i="2"/>
  <c r="G4443" i="2" l="1"/>
  <c r="S4442" i="2"/>
  <c r="V4442" i="2"/>
  <c r="F4443" i="2" s="1"/>
  <c r="J4443" i="2" l="1"/>
  <c r="M4443" i="2" s="1"/>
  <c r="I4443" i="2"/>
  <c r="H4443" i="2"/>
  <c r="K4443" i="2" s="1"/>
  <c r="N4443" i="2" s="1"/>
  <c r="O4443" i="2" s="1"/>
  <c r="R4443" i="2" l="1"/>
  <c r="T4443" i="2" s="1"/>
  <c r="Q4443" i="2"/>
  <c r="U4443" i="2"/>
  <c r="P4443" i="2"/>
  <c r="V4443" i="2" s="1"/>
  <c r="F4444" i="2" s="1"/>
  <c r="J4444" i="2" l="1"/>
  <c r="M4444" i="2" s="1"/>
  <c r="H4444" i="2"/>
  <c r="K4444" i="2" s="1"/>
  <c r="N4444" i="2" s="1"/>
  <c r="O4444" i="2" s="1"/>
  <c r="S4443" i="2"/>
  <c r="G4444" i="2"/>
  <c r="I4444" i="2" l="1"/>
  <c r="Q4444" i="2"/>
  <c r="U4444" i="2"/>
  <c r="R4444" i="2"/>
  <c r="T4444" i="2" s="1"/>
  <c r="P4444" i="2"/>
  <c r="V4444" i="2" s="1"/>
  <c r="F4445" i="2" s="1"/>
  <c r="J4445" i="2" l="1"/>
  <c r="M4445" i="2" s="1"/>
  <c r="H4445" i="2"/>
  <c r="K4445" i="2" s="1"/>
  <c r="N4445" i="2" s="1"/>
  <c r="O4445" i="2" s="1"/>
  <c r="S4444" i="2"/>
  <c r="G4445" i="2"/>
  <c r="I4445" i="2" l="1"/>
  <c r="Q4445" i="2"/>
  <c r="P4445" i="2"/>
  <c r="U4445" i="2"/>
  <c r="R4445" i="2"/>
  <c r="T4445" i="2" s="1"/>
  <c r="V4445" i="2" l="1"/>
  <c r="F4446" i="2" s="1"/>
  <c r="S4445" i="2"/>
  <c r="G4446" i="2"/>
  <c r="J4446" i="2" l="1"/>
  <c r="M4446" i="2" s="1"/>
  <c r="I4446" i="2"/>
  <c r="H4446" i="2"/>
  <c r="K4446" i="2" s="1"/>
  <c r="N4446" i="2" s="1"/>
  <c r="O4446" i="2" s="1"/>
  <c r="U4446" i="2" l="1"/>
  <c r="R4446" i="2"/>
  <c r="T4446" i="2" s="1"/>
  <c r="Q4446" i="2"/>
  <c r="P4446" i="2"/>
  <c r="V4446" i="2" s="1"/>
  <c r="F4447" i="2" s="1"/>
  <c r="J4447" i="2" l="1"/>
  <c r="M4447" i="2" s="1"/>
  <c r="H4447" i="2"/>
  <c r="K4447" i="2" s="1"/>
  <c r="N4447" i="2" s="1"/>
  <c r="O4447" i="2" s="1"/>
  <c r="S4446" i="2"/>
  <c r="G4447" i="2"/>
  <c r="I4447" i="2" s="1"/>
  <c r="P4447" i="2" l="1"/>
  <c r="U4447" i="2"/>
  <c r="R4447" i="2"/>
  <c r="T4447" i="2" s="1"/>
  <c r="Q4447" i="2"/>
  <c r="S4447" i="2" s="1"/>
  <c r="G4448" i="2"/>
  <c r="V4447" i="2" l="1"/>
  <c r="F4448" i="2" s="1"/>
  <c r="I4448" i="2" l="1"/>
  <c r="H4448" i="2"/>
  <c r="K4448" i="2" s="1"/>
  <c r="J4448" i="2"/>
  <c r="M4448" i="2" s="1"/>
  <c r="N4448" i="2" l="1"/>
  <c r="O4448" i="2" s="1"/>
  <c r="Q4448" i="2" l="1"/>
  <c r="P4448" i="2"/>
  <c r="U4448" i="2"/>
  <c r="R4448" i="2"/>
  <c r="T4448" i="2" s="1"/>
  <c r="V4448" i="2" l="1"/>
  <c r="F4449" i="2" s="1"/>
  <c r="S4448" i="2"/>
  <c r="G4449" i="2"/>
  <c r="J4449" i="2" l="1"/>
  <c r="M4449" i="2" s="1"/>
  <c r="H4449" i="2"/>
  <c r="K4449" i="2" s="1"/>
  <c r="N4449" i="2" s="1"/>
  <c r="O4449" i="2" s="1"/>
  <c r="I4449" i="2"/>
  <c r="U4449" i="2" l="1"/>
  <c r="R4449" i="2"/>
  <c r="T4449" i="2" s="1"/>
  <c r="Q4449" i="2"/>
  <c r="P4449" i="2"/>
  <c r="V4449" i="2" s="1"/>
  <c r="F4450" i="2" s="1"/>
  <c r="H4450" i="2" l="1"/>
  <c r="K4450" i="2" s="1"/>
  <c r="J4450" i="2"/>
  <c r="M4450" i="2" s="1"/>
  <c r="S4449" i="2"/>
  <c r="G4450" i="2"/>
  <c r="I4450" i="2" l="1"/>
  <c r="N4450" i="2"/>
  <c r="O4450" i="2" s="1"/>
  <c r="R4450" i="2" l="1"/>
  <c r="T4450" i="2" s="1"/>
  <c r="Q4450" i="2"/>
  <c r="P4450" i="2"/>
  <c r="U4450" i="2"/>
  <c r="V4450" i="2" l="1"/>
  <c r="F4451" i="2" s="1"/>
  <c r="S4450" i="2"/>
  <c r="G4451" i="2"/>
  <c r="J4451" i="2" l="1"/>
  <c r="M4451" i="2" s="1"/>
  <c r="I4451" i="2"/>
  <c r="H4451" i="2"/>
  <c r="K4451" i="2" s="1"/>
  <c r="N4451" i="2" s="1"/>
  <c r="O4451" i="2" s="1"/>
  <c r="O4452" i="2" l="1"/>
  <c r="U4451" i="2"/>
  <c r="R4451" i="2"/>
  <c r="T4451" i="2" s="1"/>
  <c r="Q4451" i="2"/>
  <c r="P4451" i="2"/>
  <c r="V4451" i="2" s="1"/>
  <c r="F4452" i="2" s="1"/>
  <c r="J4452" i="2" l="1"/>
  <c r="M4452" i="2" s="1"/>
  <c r="H4452" i="2"/>
  <c r="K4452" i="2" s="1"/>
  <c r="N4452" i="2" s="1"/>
  <c r="S4451" i="2"/>
  <c r="G4452" i="2"/>
  <c r="Q4452" i="2"/>
  <c r="S4452" i="2" s="1"/>
  <c r="P4452" i="2"/>
  <c r="V4452" i="2" s="1"/>
  <c r="F4453" i="2" s="1"/>
  <c r="U4452" i="2"/>
  <c r="R4452" i="2"/>
  <c r="T4452" i="2" s="1"/>
  <c r="J4453" i="2" l="1"/>
  <c r="M4453" i="2" s="1"/>
  <c r="H4453" i="2"/>
  <c r="K4453" i="2" s="1"/>
  <c r="N4453" i="2" s="1"/>
  <c r="O4453" i="2" s="1"/>
  <c r="G4453" i="2"/>
  <c r="I4452" i="2"/>
  <c r="I4453" i="2" l="1"/>
  <c r="U4453" i="2"/>
  <c r="Q4453" i="2"/>
  <c r="R4453" i="2"/>
  <c r="T4453" i="2" s="1"/>
  <c r="P4453" i="2"/>
  <c r="V4453" i="2" s="1"/>
  <c r="F4454" i="2" s="1"/>
  <c r="S4453" i="2" l="1"/>
  <c r="J4454" i="2"/>
  <c r="M4454" i="2" s="1"/>
  <c r="H4454" i="2"/>
  <c r="K4454" i="2" s="1"/>
  <c r="N4454" i="2" s="1"/>
  <c r="O4454" i="2" s="1"/>
  <c r="G4454" i="2"/>
  <c r="I4454" i="2" l="1"/>
  <c r="U4454" i="2"/>
  <c r="P4454" i="2"/>
  <c r="R4454" i="2"/>
  <c r="T4454" i="2" s="1"/>
  <c r="Q4454" i="2"/>
  <c r="S4454" i="2" s="1"/>
  <c r="V4454" i="2" l="1"/>
  <c r="F4455" i="2" s="1"/>
  <c r="G4455" i="2"/>
  <c r="J4455" i="2" l="1"/>
  <c r="M4455" i="2" s="1"/>
  <c r="H4455" i="2"/>
  <c r="K4455" i="2" s="1"/>
  <c r="N4455" i="2" s="1"/>
  <c r="O4455" i="2" s="1"/>
  <c r="I4455" i="2"/>
  <c r="P4455" i="2" l="1"/>
  <c r="U4455" i="2"/>
  <c r="R4455" i="2"/>
  <c r="T4455" i="2" s="1"/>
  <c r="Q4455" i="2"/>
  <c r="S4455" i="2" l="1"/>
  <c r="G4456" i="2"/>
  <c r="V4455" i="2"/>
  <c r="F4456" i="2" s="1"/>
  <c r="J4456" i="2" l="1"/>
  <c r="M4456" i="2" s="1"/>
  <c r="I4456" i="2"/>
  <c r="L4456" i="2" s="1"/>
  <c r="H4456" i="2"/>
  <c r="K4456" i="2" s="1"/>
  <c r="N4456" i="2" s="1"/>
  <c r="O4456" i="2" s="1"/>
  <c r="O4457" i="2" l="1"/>
  <c r="U4456" i="2"/>
  <c r="R4456" i="2"/>
  <c r="T4456" i="2" s="1"/>
  <c r="Q4456" i="2"/>
  <c r="P4456" i="2"/>
  <c r="V4456" i="2" s="1"/>
  <c r="F4457" i="2" s="1"/>
  <c r="J4457" i="2" l="1"/>
  <c r="M4457" i="2" s="1"/>
  <c r="H4457" i="2"/>
  <c r="K4457" i="2" s="1"/>
  <c r="S4456" i="2"/>
  <c r="G4457" i="2"/>
  <c r="U4457" i="2"/>
  <c r="R4457" i="2"/>
  <c r="T4457" i="2" s="1"/>
  <c r="P4457" i="2"/>
  <c r="I4457" i="2" l="1"/>
  <c r="L4457" i="2" l="1"/>
  <c r="N4457" i="2" s="1"/>
  <c r="Q4457" i="2"/>
  <c r="S4457" i="2" l="1"/>
  <c r="V4457" i="2"/>
  <c r="F4458" i="2" s="1"/>
  <c r="G4458" i="2"/>
  <c r="J4458" i="2" l="1"/>
  <c r="M4458" i="2" s="1"/>
  <c r="I4458" i="2"/>
  <c r="L4458" i="2" s="1"/>
  <c r="H4458" i="2"/>
  <c r="K4458" i="2" s="1"/>
  <c r="N4458" i="2" s="1"/>
  <c r="O4458" i="2" s="1"/>
  <c r="O4459" i="2" l="1"/>
  <c r="R4458" i="2"/>
  <c r="T4458" i="2" s="1"/>
  <c r="Q4458" i="2"/>
  <c r="P4458" i="2"/>
  <c r="U4458" i="2"/>
  <c r="V4458" i="2" s="1"/>
  <c r="F4459" i="2" s="1"/>
  <c r="J4459" i="2" l="1"/>
  <c r="M4459" i="2" s="1"/>
  <c r="H4459" i="2"/>
  <c r="K4459" i="2" s="1"/>
  <c r="S4458" i="2"/>
  <c r="G4459" i="2"/>
  <c r="P4459" i="2"/>
  <c r="Q4459" i="2"/>
  <c r="S4459" i="2" s="1"/>
  <c r="R4459" i="2"/>
  <c r="T4459" i="2" s="1"/>
  <c r="U4459" i="2"/>
  <c r="V4459" i="2" s="1"/>
  <c r="F4460" i="2" s="1"/>
  <c r="J4460" i="2" l="1"/>
  <c r="M4460" i="2" s="1"/>
  <c r="H4460" i="2"/>
  <c r="K4460" i="2" s="1"/>
  <c r="G4460" i="2"/>
  <c r="I4459" i="2"/>
  <c r="L4459" i="2" s="1"/>
  <c r="N4459" i="2"/>
  <c r="I4460" i="2" l="1"/>
  <c r="L4460" i="2" s="1"/>
  <c r="N4460" i="2" s="1"/>
  <c r="O4460" i="2" s="1"/>
  <c r="R4460" i="2" l="1"/>
  <c r="T4460" i="2" s="1"/>
  <c r="Q4460" i="2"/>
  <c r="U4460" i="2"/>
  <c r="P4460" i="2"/>
  <c r="V4460" i="2" l="1"/>
  <c r="F4461" i="2" s="1"/>
  <c r="S4460" i="2"/>
  <c r="G4461" i="2"/>
  <c r="J4461" i="2" l="1"/>
  <c r="M4461" i="2" s="1"/>
  <c r="H4461" i="2"/>
  <c r="K4461" i="2" s="1"/>
  <c r="I4461" i="2"/>
  <c r="L4461" i="2" s="1"/>
  <c r="N4461" i="2" s="1"/>
  <c r="O4461" i="2" s="1"/>
  <c r="R4461" i="2" l="1"/>
  <c r="T4461" i="2" s="1"/>
  <c r="Q4461" i="2"/>
  <c r="P4461" i="2"/>
  <c r="U4461" i="2"/>
  <c r="V4461" i="2" l="1"/>
  <c r="F4462" i="2" s="1"/>
  <c r="S4461" i="2"/>
  <c r="G4462" i="2"/>
  <c r="J4462" i="2" l="1"/>
  <c r="M4462" i="2" s="1"/>
  <c r="H4462" i="2"/>
  <c r="K4462" i="2" s="1"/>
  <c r="I4462" i="2"/>
  <c r="L4462" i="2" s="1"/>
  <c r="N4462" i="2" s="1"/>
  <c r="O4462" i="2" s="1"/>
  <c r="R4462" i="2" l="1"/>
  <c r="T4462" i="2" s="1"/>
  <c r="Q4462" i="2"/>
  <c r="P4462" i="2"/>
  <c r="U4462" i="2"/>
  <c r="V4462" i="2" l="1"/>
  <c r="F4463" i="2" s="1"/>
  <c r="S4462" i="2"/>
  <c r="G4463" i="2"/>
  <c r="J4463" i="2" l="1"/>
  <c r="M4463" i="2" s="1"/>
  <c r="I4463" i="2"/>
  <c r="L4463" i="2" s="1"/>
  <c r="H4463" i="2"/>
  <c r="K4463" i="2" s="1"/>
  <c r="N4463" i="2" s="1"/>
  <c r="O4463" i="2" s="1"/>
  <c r="U4463" i="2" l="1"/>
  <c r="R4463" i="2"/>
  <c r="T4463" i="2" s="1"/>
  <c r="Q4463" i="2"/>
  <c r="P4463" i="2"/>
  <c r="V4463" i="2" s="1"/>
  <c r="F4464" i="2" s="1"/>
  <c r="J4464" i="2" l="1"/>
  <c r="M4464" i="2" s="1"/>
  <c r="H4464" i="2"/>
  <c r="K4464" i="2" s="1"/>
  <c r="S4463" i="2"/>
  <c r="G4464" i="2"/>
  <c r="I4464" i="2" l="1"/>
  <c r="L4464" i="2" s="1"/>
  <c r="N4464" i="2" s="1"/>
  <c r="O4464" i="2" s="1"/>
  <c r="Q4464" i="2" l="1"/>
  <c r="P4464" i="2"/>
  <c r="U4464" i="2"/>
  <c r="R4464" i="2"/>
  <c r="T4464" i="2" s="1"/>
  <c r="V4464" i="2" l="1"/>
  <c r="F4465" i="2" s="1"/>
  <c r="S4464" i="2"/>
  <c r="G4465" i="2"/>
  <c r="I4465" i="2" s="1"/>
  <c r="J4465" i="2" l="1"/>
  <c r="M4465" i="2" s="1"/>
  <c r="H4465" i="2"/>
  <c r="K4465" i="2" s="1"/>
  <c r="N4465" i="2" s="1"/>
  <c r="O4465" i="2" s="1"/>
  <c r="U4465" i="2" l="1"/>
  <c r="R4465" i="2"/>
  <c r="T4465" i="2" s="1"/>
  <c r="Q4465" i="2"/>
  <c r="P4465" i="2"/>
  <c r="V4465" i="2" s="1"/>
  <c r="F4466" i="2" s="1"/>
  <c r="I4466" i="2" l="1"/>
  <c r="H4466" i="2"/>
  <c r="K4466" i="2" s="1"/>
  <c r="J4466" i="2"/>
  <c r="M4466" i="2" s="1"/>
  <c r="S4465" i="2"/>
  <c r="N4466" i="2" l="1"/>
  <c r="O4466" i="2" s="1"/>
  <c r="U4466" i="2" l="1"/>
  <c r="R4466" i="2"/>
  <c r="T4466" i="2" s="1"/>
  <c r="P4466" i="2"/>
  <c r="Q4466" i="2"/>
  <c r="G4467" i="2" l="1"/>
  <c r="S4466" i="2"/>
  <c r="V4466" i="2"/>
  <c r="F4467" i="2" s="1"/>
  <c r="H4467" i="2" l="1"/>
  <c r="K4467" i="2" s="1"/>
  <c r="N4467" i="2" s="1"/>
  <c r="O4467" i="2" s="1"/>
  <c r="J4467" i="2"/>
  <c r="M4467" i="2" s="1"/>
  <c r="I4467" i="2"/>
  <c r="R4467" i="2" l="1"/>
  <c r="T4467" i="2" s="1"/>
  <c r="Q4467" i="2"/>
  <c r="P4467" i="2"/>
  <c r="V4467" i="2" s="1"/>
  <c r="F4468" i="2" s="1"/>
  <c r="U4467" i="2"/>
  <c r="J4468" i="2" l="1"/>
  <c r="M4468" i="2" s="1"/>
  <c r="H4468" i="2"/>
  <c r="K4468" i="2" s="1"/>
  <c r="S4467" i="2"/>
  <c r="G4468" i="2"/>
  <c r="N4468" i="2" l="1"/>
  <c r="O4468" i="2" s="1"/>
  <c r="I4468" i="2"/>
  <c r="U4468" i="2" l="1"/>
  <c r="R4468" i="2"/>
  <c r="T4468" i="2" s="1"/>
  <c r="P4468" i="2"/>
  <c r="Q4468" i="2"/>
  <c r="V4468" i="2" l="1"/>
  <c r="F4469" i="2" s="1"/>
  <c r="S4468" i="2"/>
  <c r="G4469" i="2"/>
  <c r="J4469" i="2" l="1"/>
  <c r="M4469" i="2" s="1"/>
  <c r="H4469" i="2"/>
  <c r="K4469" i="2" s="1"/>
  <c r="N4469" i="2" s="1"/>
  <c r="O4469" i="2" s="1"/>
  <c r="I4469" i="2"/>
  <c r="P4469" i="2" l="1"/>
  <c r="R4469" i="2"/>
  <c r="T4469" i="2" s="1"/>
  <c r="Q4469" i="2"/>
  <c r="U4469" i="2"/>
  <c r="S4469" i="2" l="1"/>
  <c r="G4470" i="2"/>
  <c r="V4469" i="2"/>
  <c r="F4470" i="2" s="1"/>
  <c r="I4470" i="2" l="1"/>
  <c r="H4470" i="2"/>
  <c r="K4470" i="2" s="1"/>
  <c r="J4470" i="2"/>
  <c r="M4470" i="2" s="1"/>
  <c r="N4470" i="2" l="1"/>
  <c r="O4470" i="2" s="1"/>
  <c r="U4470" i="2" l="1"/>
  <c r="R4470" i="2"/>
  <c r="T4470" i="2" s="1"/>
  <c r="Q4470" i="2"/>
  <c r="P4470" i="2"/>
  <c r="V4470" i="2" s="1"/>
  <c r="F4471" i="2" s="1"/>
  <c r="H4471" i="2" l="1"/>
  <c r="K4471" i="2" s="1"/>
  <c r="N4471" i="2" s="1"/>
  <c r="O4471" i="2" s="1"/>
  <c r="J4471" i="2"/>
  <c r="M4471" i="2" s="1"/>
  <c r="S4470" i="2"/>
  <c r="G4471" i="2"/>
  <c r="I4471" i="2" l="1"/>
  <c r="P4471" i="2"/>
  <c r="U4471" i="2"/>
  <c r="R4471" i="2"/>
  <c r="T4471" i="2" s="1"/>
  <c r="Q4471" i="2"/>
  <c r="S4471" i="2" s="1"/>
  <c r="V4471" i="2" l="1"/>
  <c r="F4472" i="2" s="1"/>
  <c r="G4472" i="2"/>
  <c r="I4472" i="2" l="1"/>
  <c r="J4472" i="2"/>
  <c r="M4472" i="2" s="1"/>
  <c r="H4472" i="2"/>
  <c r="K4472" i="2" s="1"/>
  <c r="N4472" i="2" s="1"/>
  <c r="O4472" i="2" s="1"/>
  <c r="U4472" i="2" l="1"/>
  <c r="R4472" i="2"/>
  <c r="T4472" i="2" s="1"/>
  <c r="Q4472" i="2"/>
  <c r="P4472" i="2"/>
  <c r="V4472" i="2" s="1"/>
  <c r="F4473" i="2" s="1"/>
  <c r="J4473" i="2" l="1"/>
  <c r="M4473" i="2" s="1"/>
  <c r="H4473" i="2"/>
  <c r="K4473" i="2" s="1"/>
  <c r="N4473" i="2" s="1"/>
  <c r="O4473" i="2" s="1"/>
  <c r="S4472" i="2"/>
  <c r="G4473" i="2"/>
  <c r="I4473" i="2" l="1"/>
  <c r="R4473" i="2"/>
  <c r="T4473" i="2" s="1"/>
  <c r="Q4473" i="2"/>
  <c r="P4473" i="2"/>
  <c r="U4473" i="2"/>
  <c r="V4473" i="2" l="1"/>
  <c r="F4474" i="2" s="1"/>
  <c r="S4473" i="2"/>
  <c r="G4474" i="2"/>
  <c r="J4474" i="2" l="1"/>
  <c r="M4474" i="2" s="1"/>
  <c r="H4474" i="2"/>
  <c r="K4474" i="2" s="1"/>
  <c r="N4474" i="2" s="1"/>
  <c r="O4474" i="2" s="1"/>
  <c r="I4474" i="2"/>
  <c r="R4474" i="2" l="1"/>
  <c r="T4474" i="2" s="1"/>
  <c r="Q4474" i="2"/>
  <c r="P4474" i="2"/>
  <c r="U4474" i="2"/>
  <c r="V4474" i="2" l="1"/>
  <c r="F4475" i="2" s="1"/>
  <c r="S4474" i="2"/>
  <c r="G4475" i="2"/>
  <c r="J4475" i="2" l="1"/>
  <c r="M4475" i="2" s="1"/>
  <c r="I4475" i="2"/>
  <c r="H4475" i="2"/>
  <c r="K4475" i="2" s="1"/>
  <c r="N4475" i="2" s="1"/>
  <c r="O4475" i="2" s="1"/>
  <c r="O4476" i="2" l="1"/>
  <c r="U4475" i="2"/>
  <c r="R4475" i="2"/>
  <c r="T4475" i="2" s="1"/>
  <c r="P4475" i="2"/>
  <c r="V4475" i="2" s="1"/>
  <c r="F4476" i="2" s="1"/>
  <c r="Q4475" i="2"/>
  <c r="U4476" i="2" l="1"/>
  <c r="Q4476" i="2"/>
  <c r="R4476" i="2"/>
  <c r="T4476" i="2" s="1"/>
  <c r="H4476" i="2"/>
  <c r="K4476" i="2" s="1"/>
  <c r="J4476" i="2"/>
  <c r="M4476" i="2" s="1"/>
  <c r="S4475" i="2"/>
  <c r="G4476" i="2"/>
  <c r="G4477" i="2" s="1"/>
  <c r="I4476" i="2" l="1"/>
  <c r="N4476" i="2"/>
  <c r="P4476" i="2"/>
  <c r="V4476" i="2" s="1"/>
  <c r="F4477" i="2" s="1"/>
  <c r="J4477" i="2" l="1"/>
  <c r="M4477" i="2" s="1"/>
  <c r="H4477" i="2"/>
  <c r="K4477" i="2" s="1"/>
  <c r="N4477" i="2" s="1"/>
  <c r="O4477" i="2" s="1"/>
  <c r="I4477" i="2"/>
  <c r="S4476" i="2"/>
  <c r="U4477" i="2" l="1"/>
  <c r="R4477" i="2"/>
  <c r="T4477" i="2" s="1"/>
  <c r="P4477" i="2"/>
  <c r="Q4477" i="2"/>
  <c r="S4477" i="2" l="1"/>
  <c r="G4478" i="2"/>
  <c r="V4477" i="2"/>
  <c r="F4478" i="2" s="1"/>
  <c r="J4478" i="2" l="1"/>
  <c r="M4478" i="2" s="1"/>
  <c r="H4478" i="2"/>
  <c r="K4478" i="2" s="1"/>
  <c r="N4478" i="2" s="1"/>
  <c r="O4478" i="2" s="1"/>
  <c r="I4478" i="2"/>
  <c r="R4478" i="2" l="1"/>
  <c r="T4478" i="2" s="1"/>
  <c r="Q4478" i="2"/>
  <c r="P4478" i="2"/>
  <c r="U4478" i="2"/>
  <c r="V4478" i="2" s="1"/>
  <c r="F4479" i="2" s="1"/>
  <c r="J4479" i="2" l="1"/>
  <c r="M4479" i="2" s="1"/>
  <c r="H4479" i="2"/>
  <c r="K4479" i="2" s="1"/>
  <c r="S4478" i="2"/>
  <c r="G4479" i="2"/>
  <c r="I4479" i="2" l="1"/>
  <c r="L4479" i="2" s="1"/>
  <c r="N4479" i="2" s="1"/>
  <c r="O4479" i="2" s="1"/>
  <c r="Q4479" i="2" l="1"/>
  <c r="P4479" i="2"/>
  <c r="R4479" i="2"/>
  <c r="T4479" i="2" s="1"/>
  <c r="U4479" i="2"/>
  <c r="V4479" i="2" l="1"/>
  <c r="F4480" i="2" s="1"/>
  <c r="S4479" i="2"/>
  <c r="G4480" i="2"/>
  <c r="J4480" i="2" l="1"/>
  <c r="M4480" i="2" s="1"/>
  <c r="I4480" i="2"/>
  <c r="L4480" i="2" s="1"/>
  <c r="H4480" i="2"/>
  <c r="K4480" i="2" s="1"/>
  <c r="N4480" i="2" s="1"/>
  <c r="O4480" i="2" s="1"/>
  <c r="Q4480" i="2" l="1"/>
  <c r="U4480" i="2"/>
  <c r="R4480" i="2"/>
  <c r="T4480" i="2" s="1"/>
  <c r="P4480" i="2"/>
  <c r="V4480" i="2" s="1"/>
  <c r="F4481" i="2" s="1"/>
  <c r="J4481" i="2" l="1"/>
  <c r="M4481" i="2" s="1"/>
  <c r="H4481" i="2"/>
  <c r="K4481" i="2" s="1"/>
  <c r="S4480" i="2"/>
  <c r="G4481" i="2"/>
  <c r="I4481" i="2" l="1"/>
  <c r="L4481" i="2" s="1"/>
  <c r="N4481" i="2" s="1"/>
  <c r="O4481" i="2" s="1"/>
  <c r="Q4481" i="2" l="1"/>
  <c r="R4481" i="2"/>
  <c r="T4481" i="2" s="1"/>
  <c r="U4481" i="2"/>
  <c r="P4481" i="2"/>
  <c r="V4481" i="2" s="1"/>
  <c r="F4482" i="2" s="1"/>
  <c r="H4482" i="2" l="1"/>
  <c r="K4482" i="2" s="1"/>
  <c r="J4482" i="2"/>
  <c r="M4482" i="2" s="1"/>
  <c r="S4481" i="2"/>
  <c r="G4482" i="2"/>
  <c r="I4482" i="2" l="1"/>
  <c r="L4482" i="2" s="1"/>
  <c r="N4482" i="2" s="1"/>
  <c r="O4482" i="2" s="1"/>
  <c r="P4482" i="2" l="1"/>
  <c r="U4482" i="2"/>
  <c r="R4482" i="2"/>
  <c r="T4482" i="2" s="1"/>
  <c r="Q4482" i="2"/>
  <c r="S4482" i="2" l="1"/>
  <c r="G4483" i="2"/>
  <c r="V4482" i="2"/>
  <c r="F4483" i="2" s="1"/>
  <c r="J4483" i="2" l="1"/>
  <c r="M4483" i="2" s="1"/>
  <c r="H4483" i="2"/>
  <c r="K4483" i="2" s="1"/>
  <c r="I4483" i="2"/>
  <c r="L4483" i="2" s="1"/>
  <c r="N4483" i="2" s="1"/>
  <c r="O4483" i="2" s="1"/>
  <c r="P4483" i="2" l="1"/>
  <c r="R4483" i="2"/>
  <c r="T4483" i="2" s="1"/>
  <c r="Q4483" i="2"/>
  <c r="U4483" i="2"/>
  <c r="V4483" i="2" s="1"/>
  <c r="F4484" i="2" s="1"/>
  <c r="J4484" i="2" l="1"/>
  <c r="M4484" i="2" s="1"/>
  <c r="H4484" i="2"/>
  <c r="K4484" i="2" s="1"/>
  <c r="S4483" i="2"/>
  <c r="G4484" i="2"/>
  <c r="I4484" i="2" l="1"/>
  <c r="L4484" i="2" s="1"/>
  <c r="N4484" i="2" s="1"/>
  <c r="O4484" i="2" s="1"/>
  <c r="R4484" i="2" l="1"/>
  <c r="T4484" i="2" s="1"/>
  <c r="Q4484" i="2"/>
  <c r="P4484" i="2"/>
  <c r="V4484" i="2" s="1"/>
  <c r="F4485" i="2" s="1"/>
  <c r="U4484" i="2"/>
  <c r="J4485" i="2" l="1"/>
  <c r="M4485" i="2" s="1"/>
  <c r="I4485" i="2"/>
  <c r="L4485" i="2" s="1"/>
  <c r="H4485" i="2"/>
  <c r="K4485" i="2" s="1"/>
  <c r="S4484" i="2"/>
  <c r="G4485" i="2"/>
  <c r="N4485" i="2" l="1"/>
  <c r="O4485" i="2" s="1"/>
  <c r="R4485" i="2" l="1"/>
  <c r="T4485" i="2" s="1"/>
  <c r="Q4485" i="2"/>
  <c r="P4485" i="2"/>
  <c r="U4485" i="2"/>
  <c r="V4485" i="2" s="1"/>
  <c r="F4486" i="2" s="1"/>
  <c r="J4486" i="2" l="1"/>
  <c r="M4486" i="2" s="1"/>
  <c r="H4486" i="2"/>
  <c r="K4486" i="2" s="1"/>
  <c r="S4485" i="2"/>
  <c r="G4486" i="2"/>
  <c r="I4486" i="2" l="1"/>
  <c r="L4486" i="2" s="1"/>
  <c r="N4486" i="2" s="1"/>
  <c r="O4486" i="2" s="1"/>
  <c r="Q4486" i="2" l="1"/>
  <c r="P4486" i="2"/>
  <c r="R4486" i="2"/>
  <c r="T4486" i="2" s="1"/>
  <c r="U4486" i="2"/>
  <c r="V4486" i="2" l="1"/>
  <c r="F4487" i="2" s="1"/>
  <c r="S4486" i="2"/>
  <c r="G4487" i="2"/>
  <c r="J4487" i="2" l="1"/>
  <c r="M4487" i="2" s="1"/>
  <c r="I4487" i="2"/>
  <c r="L4487" i="2" s="1"/>
  <c r="H4487" i="2"/>
  <c r="K4487" i="2" s="1"/>
  <c r="N4487" i="2" s="1"/>
  <c r="O4487" i="2" s="1"/>
  <c r="Q4487" i="2" l="1"/>
  <c r="O4488" i="2"/>
  <c r="U4487" i="2"/>
  <c r="R4487" i="2"/>
  <c r="T4487" i="2" s="1"/>
  <c r="P4487" i="2"/>
  <c r="V4487" i="2" s="1"/>
  <c r="F4488" i="2" s="1"/>
  <c r="P4488" i="2" l="1"/>
  <c r="U4488" i="2"/>
  <c r="R4488" i="2"/>
  <c r="T4488" i="2" s="1"/>
  <c r="Q4488" i="2"/>
  <c r="S4488" i="2" s="1"/>
  <c r="J4488" i="2"/>
  <c r="M4488" i="2" s="1"/>
  <c r="H4488" i="2"/>
  <c r="K4488" i="2" s="1"/>
  <c r="S4487" i="2"/>
  <c r="G4488" i="2"/>
  <c r="G4489" i="2" s="1"/>
  <c r="I4488" i="2" l="1"/>
  <c r="L4488" i="2" s="1"/>
  <c r="N4488" i="2" s="1"/>
  <c r="V4488" i="2"/>
  <c r="F4489" i="2" s="1"/>
  <c r="H4489" i="2" l="1"/>
  <c r="K4489" i="2" s="1"/>
  <c r="N4489" i="2" s="1"/>
  <c r="O4489" i="2" s="1"/>
  <c r="J4489" i="2"/>
  <c r="M4489" i="2" s="1"/>
  <c r="I4489" i="2"/>
  <c r="L4489" i="2" s="1"/>
  <c r="U4489" i="2" l="1"/>
  <c r="R4489" i="2"/>
  <c r="T4489" i="2" s="1"/>
  <c r="Q4489" i="2"/>
  <c r="P4489" i="2"/>
  <c r="V4489" i="2" s="1"/>
  <c r="F4490" i="2" s="1"/>
  <c r="J4490" i="2" l="1"/>
  <c r="M4490" i="2" s="1"/>
  <c r="H4490" i="2"/>
  <c r="K4490" i="2" s="1"/>
  <c r="N4490" i="2" s="1"/>
  <c r="O4490" i="2" s="1"/>
  <c r="I4490" i="2"/>
  <c r="S4489" i="2"/>
  <c r="U4490" i="2" l="1"/>
  <c r="R4490" i="2"/>
  <c r="T4490" i="2" s="1"/>
  <c r="Q4490" i="2"/>
  <c r="P4490" i="2"/>
  <c r="V4490" i="2" s="1"/>
  <c r="F4491" i="2" s="1"/>
  <c r="J4491" i="2" l="1"/>
  <c r="M4491" i="2" s="1"/>
  <c r="H4491" i="2"/>
  <c r="K4491" i="2" s="1"/>
  <c r="N4491" i="2" s="1"/>
  <c r="O4491" i="2" s="1"/>
  <c r="S4490" i="2"/>
  <c r="G4491" i="2"/>
  <c r="I4491" i="2" l="1"/>
  <c r="R4491" i="2"/>
  <c r="T4491" i="2" s="1"/>
  <c r="U4491" i="2"/>
  <c r="Q4491" i="2"/>
  <c r="P4491" i="2"/>
  <c r="V4491" i="2" s="1"/>
  <c r="F4492" i="2" s="1"/>
  <c r="J4492" i="2" l="1"/>
  <c r="M4492" i="2" s="1"/>
  <c r="H4492" i="2"/>
  <c r="K4492" i="2" s="1"/>
  <c r="N4492" i="2" s="1"/>
  <c r="O4492" i="2" s="1"/>
  <c r="S4491" i="2"/>
  <c r="G4492" i="2"/>
  <c r="I4492" i="2" l="1"/>
  <c r="P4492" i="2"/>
  <c r="R4492" i="2"/>
  <c r="T4492" i="2" s="1"/>
  <c r="U4492" i="2"/>
  <c r="Q4492" i="2"/>
  <c r="S4492" i="2" s="1"/>
  <c r="V4492" i="2" l="1"/>
  <c r="F4493" i="2" s="1"/>
  <c r="G4493" i="2"/>
  <c r="H4493" i="2" l="1"/>
  <c r="K4493" i="2" s="1"/>
  <c r="N4493" i="2" s="1"/>
  <c r="O4493" i="2" s="1"/>
  <c r="J4493" i="2"/>
  <c r="M4493" i="2" s="1"/>
  <c r="I4493" i="2"/>
  <c r="R4493" i="2" l="1"/>
  <c r="T4493" i="2" s="1"/>
  <c r="P4493" i="2"/>
  <c r="Q4493" i="2"/>
  <c r="U4493" i="2"/>
  <c r="S4493" i="2" l="1"/>
  <c r="G4494" i="2"/>
  <c r="V4493" i="2"/>
  <c r="F4494" i="2" s="1"/>
  <c r="J4494" i="2" l="1"/>
  <c r="M4494" i="2" s="1"/>
  <c r="I4494" i="2"/>
  <c r="H4494" i="2"/>
  <c r="K4494" i="2" s="1"/>
  <c r="N4494" i="2" s="1"/>
  <c r="O4494" i="2" s="1"/>
  <c r="R4494" i="2" l="1"/>
  <c r="T4494" i="2" s="1"/>
  <c r="Q4494" i="2"/>
  <c r="P4494" i="2"/>
  <c r="U4494" i="2"/>
  <c r="V4494" i="2" l="1"/>
  <c r="F4495" i="2" s="1"/>
  <c r="S4494" i="2"/>
  <c r="G4495" i="2"/>
  <c r="H4495" i="2" l="1"/>
  <c r="K4495" i="2" s="1"/>
  <c r="J4495" i="2"/>
  <c r="M4495" i="2" s="1"/>
  <c r="I4495" i="2"/>
  <c r="N4495" i="2" l="1"/>
  <c r="O4495" i="2" s="1"/>
  <c r="P4495" i="2" l="1"/>
  <c r="Q4495" i="2"/>
  <c r="R4495" i="2"/>
  <c r="T4495" i="2" s="1"/>
  <c r="U4495" i="2"/>
  <c r="S4495" i="2" l="1"/>
  <c r="G4496" i="2"/>
  <c r="V4495" i="2"/>
  <c r="F4496" i="2" s="1"/>
  <c r="I4496" i="2" l="1"/>
  <c r="J4496" i="2"/>
  <c r="M4496" i="2" s="1"/>
  <c r="H4496" i="2"/>
  <c r="K4496" i="2" s="1"/>
  <c r="N4496" i="2" s="1"/>
  <c r="O4496" i="2" s="1"/>
  <c r="U4496" i="2" l="1"/>
  <c r="R4496" i="2"/>
  <c r="T4496" i="2" s="1"/>
  <c r="Q4496" i="2"/>
  <c r="P4496" i="2"/>
  <c r="V4496" i="2" s="1"/>
  <c r="F4497" i="2" s="1"/>
  <c r="J4497" i="2" l="1"/>
  <c r="M4497" i="2" s="1"/>
  <c r="H4497" i="2"/>
  <c r="K4497" i="2" s="1"/>
  <c r="N4497" i="2" s="1"/>
  <c r="O4497" i="2" s="1"/>
  <c r="S4496" i="2"/>
  <c r="G4497" i="2"/>
  <c r="I4497" i="2" l="1"/>
  <c r="Q4497" i="2"/>
  <c r="P4497" i="2"/>
  <c r="R4497" i="2"/>
  <c r="T4497" i="2" s="1"/>
  <c r="U4497" i="2"/>
  <c r="V4497" i="2" l="1"/>
  <c r="F4498" i="2" s="1"/>
  <c r="S4497" i="2"/>
  <c r="G4498" i="2"/>
  <c r="J4498" i="2" l="1"/>
  <c r="M4498" i="2" s="1"/>
  <c r="H4498" i="2"/>
  <c r="K4498" i="2" s="1"/>
  <c r="N4498" i="2" s="1"/>
  <c r="O4498" i="2" s="1"/>
  <c r="I4498" i="2"/>
  <c r="Q4498" i="2" l="1"/>
  <c r="P4498" i="2"/>
  <c r="U4498" i="2"/>
  <c r="R4498" i="2"/>
  <c r="T4498" i="2" s="1"/>
  <c r="V4498" i="2" l="1"/>
  <c r="F4499" i="2" s="1"/>
  <c r="S4498" i="2"/>
  <c r="G4499" i="2"/>
  <c r="J4499" i="2" l="1"/>
  <c r="M4499" i="2" s="1"/>
  <c r="I4499" i="2"/>
  <c r="H4499" i="2"/>
  <c r="K4499" i="2" s="1"/>
  <c r="N4499" i="2" s="1"/>
  <c r="O4499" i="2" s="1"/>
  <c r="R4499" i="2" l="1"/>
  <c r="T4499" i="2" s="1"/>
  <c r="U4499" i="2"/>
  <c r="Q4499" i="2"/>
  <c r="O4500" i="2"/>
  <c r="P4499" i="2"/>
  <c r="V4499" i="2" s="1"/>
  <c r="F4500" i="2" s="1"/>
  <c r="J4500" i="2" l="1"/>
  <c r="M4500" i="2" s="1"/>
  <c r="H4500" i="2"/>
  <c r="K4500" i="2" s="1"/>
  <c r="N4500" i="2" s="1"/>
  <c r="Q4500" i="2"/>
  <c r="P4500" i="2"/>
  <c r="U4500" i="2"/>
  <c r="R4500" i="2"/>
  <c r="T4500" i="2" s="1"/>
  <c r="S4499" i="2"/>
  <c r="G4500" i="2"/>
  <c r="G4501" i="2" s="1"/>
  <c r="V4500" i="2" l="1"/>
  <c r="F4501" i="2" s="1"/>
  <c r="S4500" i="2"/>
  <c r="I4500" i="2"/>
  <c r="J4501" i="2" l="1"/>
  <c r="M4501" i="2" s="1"/>
  <c r="H4501" i="2"/>
  <c r="K4501" i="2" s="1"/>
  <c r="N4501" i="2" s="1"/>
  <c r="O4501" i="2" s="1"/>
  <c r="I4501" i="2"/>
  <c r="R4501" i="2" l="1"/>
  <c r="T4501" i="2" s="1"/>
  <c r="Q4501" i="2"/>
  <c r="P4501" i="2"/>
  <c r="U4501" i="2"/>
  <c r="V4501" i="2" l="1"/>
  <c r="F4502" i="2" s="1"/>
  <c r="S4501" i="2"/>
  <c r="G4502" i="2"/>
  <c r="J4502" i="2" l="1"/>
  <c r="M4502" i="2" s="1"/>
  <c r="H4502" i="2"/>
  <c r="K4502" i="2" s="1"/>
  <c r="N4502" i="2" s="1"/>
  <c r="O4502" i="2" s="1"/>
  <c r="I4502" i="2"/>
  <c r="R4502" i="2" l="1"/>
  <c r="T4502" i="2" s="1"/>
  <c r="Q4502" i="2"/>
  <c r="P4502" i="2"/>
  <c r="U4502" i="2"/>
  <c r="S4502" i="2" l="1"/>
  <c r="G4503" i="2"/>
  <c r="V4502" i="2"/>
  <c r="F4503" i="2" s="1"/>
  <c r="I4503" i="2" l="1"/>
  <c r="L4503" i="2" s="1"/>
  <c r="J4503" i="2"/>
  <c r="M4503" i="2" s="1"/>
  <c r="H4503" i="2"/>
  <c r="K4503" i="2" s="1"/>
  <c r="N4503" i="2" s="1"/>
  <c r="O4503" i="2" s="1"/>
  <c r="P4503" i="2" l="1"/>
  <c r="U4503" i="2"/>
  <c r="Q4503" i="2"/>
  <c r="R4503" i="2"/>
  <c r="T4503" i="2" s="1"/>
  <c r="S4503" i="2" l="1"/>
  <c r="G4504" i="2"/>
  <c r="V4503" i="2"/>
  <c r="F4504" i="2" s="1"/>
  <c r="J4504" i="2" l="1"/>
  <c r="M4504" i="2" s="1"/>
  <c r="I4504" i="2"/>
  <c r="L4504" i="2" s="1"/>
  <c r="H4504" i="2"/>
  <c r="K4504" i="2" s="1"/>
  <c r="N4504" i="2" s="1"/>
  <c r="O4504" i="2" s="1"/>
  <c r="U4504" i="2" l="1"/>
  <c r="R4504" i="2"/>
  <c r="T4504" i="2" s="1"/>
  <c r="P4504" i="2"/>
  <c r="Q4504" i="2"/>
  <c r="S4504" i="2" l="1"/>
  <c r="G4505" i="2"/>
  <c r="V4504" i="2"/>
  <c r="F4505" i="2" s="1"/>
  <c r="H4505" i="2" l="1"/>
  <c r="K4505" i="2" s="1"/>
  <c r="J4505" i="2"/>
  <c r="M4505" i="2" s="1"/>
  <c r="I4505" i="2"/>
  <c r="L4505" i="2" s="1"/>
  <c r="N4505" i="2" l="1"/>
  <c r="O4505" i="2" s="1"/>
  <c r="Q4505" i="2" l="1"/>
  <c r="P4505" i="2"/>
  <c r="U4505" i="2"/>
  <c r="R4505" i="2"/>
  <c r="T4505" i="2" s="1"/>
  <c r="V4505" i="2" l="1"/>
  <c r="F4506" i="2" s="1"/>
  <c r="S4505" i="2"/>
  <c r="G4506" i="2"/>
  <c r="J4506" i="2" l="1"/>
  <c r="M4506" i="2" s="1"/>
  <c r="H4506" i="2"/>
  <c r="K4506" i="2" s="1"/>
  <c r="I4506" i="2"/>
  <c r="L4506" i="2" s="1"/>
  <c r="N4506" i="2" l="1"/>
  <c r="O4506" i="2" s="1"/>
  <c r="Q4506" i="2" l="1"/>
  <c r="U4506" i="2"/>
  <c r="R4506" i="2"/>
  <c r="T4506" i="2" s="1"/>
  <c r="P4506" i="2"/>
  <c r="V4506" i="2" l="1"/>
  <c r="F4507" i="2" s="1"/>
  <c r="S4506" i="2"/>
  <c r="G4507" i="2"/>
  <c r="J4507" i="2" l="1"/>
  <c r="M4507" i="2" s="1"/>
  <c r="H4507" i="2"/>
  <c r="K4507" i="2" s="1"/>
  <c r="I4507" i="2"/>
  <c r="L4507" i="2" s="1"/>
  <c r="N4507" i="2" s="1"/>
  <c r="O4507" i="2" s="1"/>
  <c r="Q4507" i="2" l="1"/>
  <c r="P4507" i="2"/>
  <c r="R4507" i="2"/>
  <c r="T4507" i="2" s="1"/>
  <c r="U4507" i="2"/>
  <c r="V4507" i="2" l="1"/>
  <c r="F4508" i="2" s="1"/>
  <c r="S4507" i="2"/>
  <c r="G4508" i="2"/>
  <c r="I4508" i="2" l="1"/>
  <c r="L4508" i="2" s="1"/>
  <c r="J4508" i="2"/>
  <c r="M4508" i="2" s="1"/>
  <c r="H4508" i="2"/>
  <c r="K4508" i="2" s="1"/>
  <c r="N4508" i="2" s="1"/>
  <c r="O4508" i="2" s="1"/>
  <c r="R4508" i="2" l="1"/>
  <c r="T4508" i="2" s="1"/>
  <c r="P4508" i="2"/>
  <c r="U4508" i="2"/>
  <c r="Q4508" i="2"/>
  <c r="S4508" i="2" l="1"/>
  <c r="G4509" i="2"/>
  <c r="V4508" i="2"/>
  <c r="F4509" i="2" s="1"/>
  <c r="J4509" i="2" l="1"/>
  <c r="M4509" i="2" s="1"/>
  <c r="H4509" i="2"/>
  <c r="K4509" i="2" s="1"/>
  <c r="I4509" i="2"/>
  <c r="L4509" i="2" s="1"/>
  <c r="N4509" i="2" s="1"/>
  <c r="O4509" i="2" s="1"/>
  <c r="R4509" i="2" l="1"/>
  <c r="T4509" i="2" s="1"/>
  <c r="Q4509" i="2"/>
  <c r="P4509" i="2"/>
  <c r="U4509" i="2"/>
  <c r="V4509" i="2" l="1"/>
  <c r="F4510" i="2" s="1"/>
  <c r="S4509" i="2"/>
  <c r="G4510" i="2"/>
  <c r="J4510" i="2" l="1"/>
  <c r="M4510" i="2" s="1"/>
  <c r="H4510" i="2"/>
  <c r="K4510" i="2" s="1"/>
  <c r="I4510" i="2"/>
  <c r="L4510" i="2" s="1"/>
  <c r="N4510" i="2" l="1"/>
  <c r="O4510" i="2" s="1"/>
  <c r="R4510" i="2" l="1"/>
  <c r="T4510" i="2" s="1"/>
  <c r="P4510" i="2"/>
  <c r="Q4510" i="2"/>
  <c r="U4510" i="2"/>
  <c r="S4510" i="2" l="1"/>
  <c r="G4511" i="2"/>
  <c r="V4510" i="2"/>
  <c r="F4511" i="2" s="1"/>
  <c r="J4511" i="2" l="1"/>
  <c r="M4511" i="2" s="1"/>
  <c r="I4511" i="2"/>
  <c r="L4511" i="2" s="1"/>
  <c r="H4511" i="2"/>
  <c r="K4511" i="2" s="1"/>
  <c r="N4511" i="2" s="1"/>
  <c r="O4511" i="2" s="1"/>
  <c r="Q4511" i="2" l="1"/>
  <c r="U4511" i="2"/>
  <c r="R4511" i="2"/>
  <c r="T4511" i="2" s="1"/>
  <c r="P4511" i="2"/>
  <c r="V4511" i="2" s="1"/>
  <c r="F4512" i="2" s="1"/>
  <c r="J4512" i="2" l="1"/>
  <c r="M4512" i="2" s="1"/>
  <c r="H4512" i="2"/>
  <c r="K4512" i="2" s="1"/>
  <c r="S4511" i="2"/>
  <c r="G4512" i="2"/>
  <c r="I4512" i="2" l="1"/>
  <c r="L4512" i="2" s="1"/>
  <c r="N4512" i="2" s="1"/>
  <c r="O4512" i="2" s="1"/>
  <c r="P4512" i="2" l="1"/>
  <c r="U4512" i="2"/>
  <c r="R4512" i="2"/>
  <c r="T4512" i="2" s="1"/>
  <c r="Q4512" i="2"/>
  <c r="S4512" i="2" l="1"/>
  <c r="G4513" i="2"/>
  <c r="V4512" i="2"/>
  <c r="F4513" i="2" s="1"/>
  <c r="J4513" i="2" l="1"/>
  <c r="M4513" i="2" s="1"/>
  <c r="I4513" i="2"/>
  <c r="L4513" i="2" s="1"/>
  <c r="H4513" i="2"/>
  <c r="K4513" i="2" s="1"/>
  <c r="N4513" i="2" s="1"/>
  <c r="O4513" i="2" s="1"/>
  <c r="R4513" i="2" l="1"/>
  <c r="T4513" i="2" s="1"/>
  <c r="P4513" i="2"/>
  <c r="U4513" i="2"/>
  <c r="Q4513" i="2"/>
  <c r="S4513" i="2" s="1"/>
  <c r="V4513" i="2" l="1"/>
  <c r="F4514" i="2" s="1"/>
  <c r="I4514" i="2" l="1"/>
  <c r="H4514" i="2"/>
  <c r="K4514" i="2" s="1"/>
  <c r="J4514" i="2"/>
  <c r="M4514" i="2" s="1"/>
  <c r="N4514" i="2" l="1"/>
  <c r="O4514" i="2" s="1"/>
  <c r="U4514" i="2" l="1"/>
  <c r="R4514" i="2"/>
  <c r="T4514" i="2" s="1"/>
  <c r="Q4514" i="2"/>
  <c r="P4514" i="2"/>
  <c r="V4514" i="2" s="1"/>
  <c r="F4515" i="2" s="1"/>
  <c r="J4515" i="2" l="1"/>
  <c r="M4515" i="2" s="1"/>
  <c r="H4515" i="2"/>
  <c r="K4515" i="2" s="1"/>
  <c r="N4515" i="2" s="1"/>
  <c r="O4515" i="2" s="1"/>
  <c r="S4514" i="2"/>
  <c r="G4515" i="2"/>
  <c r="I4515" i="2" s="1"/>
  <c r="Q4515" i="2" l="1"/>
  <c r="P4515" i="2"/>
  <c r="U4515" i="2"/>
  <c r="R4515" i="2"/>
  <c r="T4515" i="2" s="1"/>
  <c r="V4515" i="2" l="1"/>
  <c r="F4516" i="2" s="1"/>
  <c r="S4515" i="2"/>
  <c r="G4516" i="2"/>
  <c r="J4516" i="2" l="1"/>
  <c r="M4516" i="2" s="1"/>
  <c r="H4516" i="2"/>
  <c r="K4516" i="2" s="1"/>
  <c r="N4516" i="2" s="1"/>
  <c r="O4516" i="2" s="1"/>
  <c r="I4516" i="2"/>
  <c r="U4516" i="2" l="1"/>
  <c r="Q4516" i="2"/>
  <c r="R4516" i="2"/>
  <c r="T4516" i="2" s="1"/>
  <c r="P4516" i="2"/>
  <c r="V4516" i="2" s="1"/>
  <c r="F4517" i="2" s="1"/>
  <c r="J4517" i="2" l="1"/>
  <c r="M4517" i="2" s="1"/>
  <c r="H4517" i="2"/>
  <c r="K4517" i="2" s="1"/>
  <c r="N4517" i="2" s="1"/>
  <c r="O4517" i="2" s="1"/>
  <c r="S4516" i="2"/>
  <c r="G4517" i="2"/>
  <c r="I4517" i="2" s="1"/>
  <c r="R4517" i="2" l="1"/>
  <c r="T4517" i="2" s="1"/>
  <c r="Q4517" i="2"/>
  <c r="P4517" i="2"/>
  <c r="U4517" i="2"/>
  <c r="V4517" i="2" l="1"/>
  <c r="F4518" i="2" s="1"/>
  <c r="S4517" i="2"/>
  <c r="G4518" i="2"/>
  <c r="J4518" i="2" l="1"/>
  <c r="M4518" i="2" s="1"/>
  <c r="H4518" i="2"/>
  <c r="K4518" i="2" s="1"/>
  <c r="N4518" i="2" s="1"/>
  <c r="O4518" i="2" s="1"/>
  <c r="I4518" i="2"/>
  <c r="U4518" i="2" l="1"/>
  <c r="P4518" i="2"/>
  <c r="Q4518" i="2"/>
  <c r="R4518" i="2"/>
  <c r="T4518" i="2" s="1"/>
  <c r="S4518" i="2" l="1"/>
  <c r="G4519" i="2"/>
  <c r="V4518" i="2"/>
  <c r="F4519" i="2" s="1"/>
  <c r="H4519" i="2" l="1"/>
  <c r="K4519" i="2" s="1"/>
  <c r="J4519" i="2"/>
  <c r="M4519" i="2" s="1"/>
  <c r="N4519" i="2" s="1"/>
  <c r="O4519" i="2" s="1"/>
  <c r="I4519" i="2"/>
  <c r="R4519" i="2" l="1"/>
  <c r="T4519" i="2" s="1"/>
  <c r="P4519" i="2"/>
  <c r="Q4519" i="2"/>
  <c r="U4519" i="2"/>
  <c r="S4519" i="2" l="1"/>
  <c r="G4520" i="2"/>
  <c r="V4519" i="2"/>
  <c r="F4520" i="2" s="1"/>
  <c r="I4520" i="2" l="1"/>
  <c r="J4520" i="2"/>
  <c r="M4520" i="2" s="1"/>
  <c r="H4520" i="2"/>
  <c r="K4520" i="2" s="1"/>
  <c r="N4520" i="2" s="1"/>
  <c r="O4520" i="2" s="1"/>
  <c r="U4520" i="2" l="1"/>
  <c r="R4520" i="2"/>
  <c r="T4520" i="2" s="1"/>
  <c r="Q4520" i="2"/>
  <c r="P4520" i="2"/>
  <c r="V4520" i="2" s="1"/>
  <c r="F4521" i="2" s="1"/>
  <c r="H4521" i="2" l="1"/>
  <c r="K4521" i="2" s="1"/>
  <c r="J4521" i="2"/>
  <c r="M4521" i="2" s="1"/>
  <c r="S4520" i="2"/>
  <c r="G4521" i="2"/>
  <c r="I4521" i="2" l="1"/>
  <c r="N4521" i="2"/>
  <c r="O4521" i="2" s="1"/>
  <c r="U4521" i="2" l="1"/>
  <c r="R4521" i="2"/>
  <c r="T4521" i="2" s="1"/>
  <c r="Q4521" i="2"/>
  <c r="P4521" i="2"/>
  <c r="V4521" i="2" s="1"/>
  <c r="F4522" i="2" s="1"/>
  <c r="J4522" i="2" l="1"/>
  <c r="M4522" i="2" s="1"/>
  <c r="H4522" i="2"/>
  <c r="K4522" i="2" s="1"/>
  <c r="N4522" i="2" s="1"/>
  <c r="O4522" i="2" s="1"/>
  <c r="S4521" i="2"/>
  <c r="G4522" i="2"/>
  <c r="I4522" i="2" s="1"/>
  <c r="R4522" i="2" l="1"/>
  <c r="T4522" i="2" s="1"/>
  <c r="Q4522" i="2"/>
  <c r="P4522" i="2"/>
  <c r="U4522" i="2"/>
  <c r="V4522" i="2" l="1"/>
  <c r="F4523" i="2" s="1"/>
  <c r="S4522" i="2"/>
  <c r="G4523" i="2"/>
  <c r="J4523" i="2" l="1"/>
  <c r="M4523" i="2" s="1"/>
  <c r="I4523" i="2"/>
  <c r="H4523" i="2"/>
  <c r="K4523" i="2" s="1"/>
  <c r="N4523" i="2" s="1"/>
  <c r="O4523" i="2" s="1"/>
  <c r="O4524" i="2" l="1"/>
  <c r="U4523" i="2"/>
  <c r="R4523" i="2"/>
  <c r="T4523" i="2" s="1"/>
  <c r="Q4523" i="2"/>
  <c r="P4523" i="2"/>
  <c r="V4523" i="2" s="1"/>
  <c r="F4524" i="2" s="1"/>
  <c r="J4524" i="2" l="1"/>
  <c r="M4524" i="2" s="1"/>
  <c r="H4524" i="2"/>
  <c r="K4524" i="2" s="1"/>
  <c r="N4524" i="2" s="1"/>
  <c r="S4523" i="2"/>
  <c r="G4524" i="2"/>
  <c r="I4524" i="2" s="1"/>
  <c r="R4524" i="2"/>
  <c r="T4524" i="2" s="1"/>
  <c r="Q4524" i="2"/>
  <c r="S4524" i="2" s="1"/>
  <c r="P4524" i="2"/>
  <c r="U4524" i="2"/>
  <c r="V4524" i="2" l="1"/>
  <c r="F4525" i="2" s="1"/>
  <c r="G4525" i="2"/>
  <c r="J4525" i="2" l="1"/>
  <c r="M4525" i="2" s="1"/>
  <c r="H4525" i="2"/>
  <c r="K4525" i="2" s="1"/>
  <c r="N4525" i="2" s="1"/>
  <c r="O4525" i="2" s="1"/>
  <c r="I4525" i="2"/>
  <c r="O4526" i="2" l="1"/>
  <c r="R4525" i="2"/>
  <c r="T4525" i="2" s="1"/>
  <c r="Q4525" i="2"/>
  <c r="P4525" i="2"/>
  <c r="U4525" i="2"/>
  <c r="V4525" i="2" l="1"/>
  <c r="F4526" i="2" s="1"/>
  <c r="S4525" i="2"/>
  <c r="G4526" i="2"/>
  <c r="G4527" i="2" s="1"/>
  <c r="Q4526" i="2"/>
  <c r="S4526" i="2" s="1"/>
  <c r="P4526" i="2"/>
  <c r="R4526" i="2"/>
  <c r="T4526" i="2" s="1"/>
  <c r="U4526" i="2"/>
  <c r="V4526" i="2" l="1"/>
  <c r="F4527" i="2" s="1"/>
  <c r="J4526" i="2"/>
  <c r="M4526" i="2" s="1"/>
  <c r="H4526" i="2"/>
  <c r="K4526" i="2" s="1"/>
  <c r="I4526" i="2"/>
  <c r="N4526" i="2" l="1"/>
  <c r="H4527" i="2"/>
  <c r="K4527" i="2" s="1"/>
  <c r="J4527" i="2"/>
  <c r="M4527" i="2" s="1"/>
  <c r="I4527" i="2"/>
  <c r="N4527" i="2" l="1"/>
  <c r="O4527" i="2" s="1"/>
  <c r="R4527" i="2" l="1"/>
  <c r="T4527" i="2" s="1"/>
  <c r="Q4527" i="2"/>
  <c r="P4527" i="2"/>
  <c r="V4527" i="2" s="1"/>
  <c r="F4528" i="2" s="1"/>
  <c r="U4527" i="2"/>
  <c r="J4528" i="2" l="1"/>
  <c r="M4528" i="2" s="1"/>
  <c r="H4528" i="2"/>
  <c r="K4528" i="2" s="1"/>
  <c r="S4527" i="2"/>
  <c r="G4528" i="2"/>
  <c r="N4528" i="2" l="1"/>
  <c r="O4528" i="2" s="1"/>
  <c r="I4528" i="2"/>
  <c r="L4528" i="2" s="1"/>
  <c r="U4528" i="2" l="1"/>
  <c r="R4528" i="2"/>
  <c r="T4528" i="2" s="1"/>
  <c r="Q4528" i="2"/>
  <c r="P4528" i="2"/>
  <c r="V4528" i="2" s="1"/>
  <c r="F4529" i="2" s="1"/>
  <c r="H4529" i="2" l="1"/>
  <c r="K4529" i="2" s="1"/>
  <c r="J4529" i="2"/>
  <c r="M4529" i="2" s="1"/>
  <c r="S4528" i="2"/>
  <c r="G4529" i="2"/>
  <c r="I4529" i="2" l="1"/>
  <c r="L4529" i="2" s="1"/>
  <c r="N4529" i="2" s="1"/>
  <c r="O4529" i="2" s="1"/>
  <c r="U4529" i="2" l="1"/>
  <c r="R4529" i="2"/>
  <c r="T4529" i="2" s="1"/>
  <c r="Q4529" i="2"/>
  <c r="P4529" i="2"/>
  <c r="V4529" i="2" s="1"/>
  <c r="F4530" i="2" s="1"/>
  <c r="S4529" i="2" l="1"/>
  <c r="G4530" i="2"/>
  <c r="J4530" i="2"/>
  <c r="M4530" i="2" s="1"/>
  <c r="H4530" i="2"/>
  <c r="K4530" i="2" s="1"/>
  <c r="N4530" i="2" s="1"/>
  <c r="O4530" i="2" s="1"/>
  <c r="I4530" i="2"/>
  <c r="L4530" i="2" s="1"/>
  <c r="Q4530" i="2" l="1"/>
  <c r="P4530" i="2"/>
  <c r="R4530" i="2"/>
  <c r="T4530" i="2" s="1"/>
  <c r="U4530" i="2"/>
  <c r="G4531" i="2"/>
  <c r="V4530" i="2" l="1"/>
  <c r="F4531" i="2" s="1"/>
  <c r="S4530" i="2"/>
  <c r="J4531" i="2" l="1"/>
  <c r="M4531" i="2" s="1"/>
  <c r="I4531" i="2"/>
  <c r="L4531" i="2" s="1"/>
  <c r="H4531" i="2"/>
  <c r="K4531" i="2" s="1"/>
  <c r="N4531" i="2" s="1"/>
  <c r="O4531" i="2" s="1"/>
  <c r="U4531" i="2" l="1"/>
  <c r="P4531" i="2"/>
  <c r="R4531" i="2"/>
  <c r="T4531" i="2" s="1"/>
  <c r="Q4531" i="2"/>
  <c r="S4531" i="2" l="1"/>
  <c r="G4532" i="2"/>
  <c r="V4531" i="2"/>
  <c r="F4532" i="2" s="1"/>
  <c r="J4532" i="2" l="1"/>
  <c r="M4532" i="2" s="1"/>
  <c r="H4532" i="2"/>
  <c r="K4532" i="2" s="1"/>
  <c r="I4532" i="2"/>
  <c r="L4532" i="2" s="1"/>
  <c r="N4532" i="2" l="1"/>
  <c r="O4532" i="2" s="1"/>
  <c r="U4532" i="2" l="1"/>
  <c r="Q4532" i="2"/>
  <c r="R4532" i="2"/>
  <c r="T4532" i="2" s="1"/>
  <c r="P4532" i="2"/>
  <c r="V4532" i="2" s="1"/>
  <c r="F4533" i="2" s="1"/>
  <c r="J4533" i="2" l="1"/>
  <c r="M4533" i="2" s="1"/>
  <c r="H4533" i="2"/>
  <c r="K4533" i="2" s="1"/>
  <c r="S4532" i="2"/>
  <c r="G4533" i="2"/>
  <c r="I4533" i="2" l="1"/>
  <c r="L4533" i="2" s="1"/>
  <c r="N4533" i="2"/>
  <c r="O4533" i="2" s="1"/>
  <c r="R4533" i="2" l="1"/>
  <c r="T4533" i="2" s="1"/>
  <c r="Q4533" i="2"/>
  <c r="P4533" i="2"/>
  <c r="U4533" i="2"/>
  <c r="V4533" i="2" l="1"/>
  <c r="F4534" i="2" s="1"/>
  <c r="S4533" i="2"/>
  <c r="G4534" i="2"/>
  <c r="I4534" i="2" l="1"/>
  <c r="L4534" i="2" s="1"/>
  <c r="J4534" i="2"/>
  <c r="M4534" i="2" s="1"/>
  <c r="H4534" i="2"/>
  <c r="K4534" i="2" s="1"/>
  <c r="N4534" i="2" s="1"/>
  <c r="O4534" i="2" s="1"/>
  <c r="R4534" i="2" l="1"/>
  <c r="T4534" i="2" s="1"/>
  <c r="P4534" i="2"/>
  <c r="V4534" i="2" s="1"/>
  <c r="F4535" i="2" s="1"/>
  <c r="U4534" i="2"/>
  <c r="Q4534" i="2"/>
  <c r="H4535" i="2" l="1"/>
  <c r="K4535" i="2" s="1"/>
  <c r="J4535" i="2"/>
  <c r="M4535" i="2" s="1"/>
  <c r="S4534" i="2"/>
  <c r="G4535" i="2"/>
  <c r="I4535" i="2" l="1"/>
  <c r="L4535" i="2" s="1"/>
  <c r="N4535" i="2"/>
  <c r="O4535" i="2" s="1"/>
  <c r="U4535" i="2" l="1"/>
  <c r="R4535" i="2"/>
  <c r="T4535" i="2" s="1"/>
  <c r="Q4535" i="2"/>
  <c r="P4535" i="2"/>
  <c r="V4535" i="2" s="1"/>
  <c r="F4536" i="2" s="1"/>
  <c r="J4536" i="2" l="1"/>
  <c r="M4536" i="2" s="1"/>
  <c r="H4536" i="2"/>
  <c r="K4536" i="2" s="1"/>
  <c r="S4535" i="2"/>
  <c r="G4536" i="2"/>
  <c r="I4536" i="2" l="1"/>
  <c r="L4536" i="2" s="1"/>
  <c r="N4536" i="2"/>
  <c r="O4536" i="2" s="1"/>
  <c r="U4536" i="2" l="1"/>
  <c r="Q4536" i="2"/>
  <c r="P4536" i="2"/>
  <c r="V4536" i="2" s="1"/>
  <c r="F4537" i="2" s="1"/>
  <c r="R4536" i="2"/>
  <c r="T4536" i="2" s="1"/>
  <c r="J4537" i="2" l="1"/>
  <c r="M4537" i="2" s="1"/>
  <c r="H4537" i="2"/>
  <c r="K4537" i="2" s="1"/>
  <c r="S4536" i="2"/>
  <c r="G4537" i="2"/>
  <c r="I4537" i="2" s="1"/>
  <c r="L4537" i="2" s="1"/>
  <c r="N4537" i="2" l="1"/>
  <c r="O4537" i="2" s="1"/>
  <c r="U4537" i="2" l="1"/>
  <c r="R4537" i="2"/>
  <c r="T4537" i="2" s="1"/>
  <c r="Q4537" i="2"/>
  <c r="P4537" i="2"/>
  <c r="V4537" i="2" s="1"/>
  <c r="F4538" i="2" s="1"/>
  <c r="J4538" i="2" l="1"/>
  <c r="M4538" i="2" s="1"/>
  <c r="I4538" i="2"/>
  <c r="H4538" i="2"/>
  <c r="K4538" i="2" s="1"/>
  <c r="N4538" i="2" s="1"/>
  <c r="O4538" i="2" s="1"/>
  <c r="S4537" i="2"/>
  <c r="R4538" i="2" l="1"/>
  <c r="T4538" i="2" s="1"/>
  <c r="Q4538" i="2"/>
  <c r="P4538" i="2"/>
  <c r="U4538" i="2"/>
  <c r="V4538" i="2" s="1"/>
  <c r="F4539" i="2" s="1"/>
  <c r="J4539" i="2" l="1"/>
  <c r="M4539" i="2" s="1"/>
  <c r="H4539" i="2"/>
  <c r="K4539" i="2" s="1"/>
  <c r="N4539" i="2" s="1"/>
  <c r="O4539" i="2" s="1"/>
  <c r="S4538" i="2"/>
  <c r="G4539" i="2"/>
  <c r="R4539" i="2" l="1"/>
  <c r="T4539" i="2" s="1"/>
  <c r="U4539" i="2"/>
  <c r="P4539" i="2"/>
  <c r="Q4539" i="2"/>
  <c r="S4539" i="2" s="1"/>
  <c r="I4539" i="2"/>
  <c r="V4539" i="2" l="1"/>
  <c r="F4540" i="2" s="1"/>
  <c r="G4540" i="2"/>
  <c r="J4540" i="2" l="1"/>
  <c r="M4540" i="2" s="1"/>
  <c r="I4540" i="2"/>
  <c r="L4540" i="2" s="1"/>
  <c r="H4540" i="2"/>
  <c r="K4540" i="2" s="1"/>
  <c r="N4540" i="2" s="1"/>
  <c r="O4540" i="2" s="1"/>
  <c r="U4540" i="2" l="1"/>
  <c r="R4540" i="2"/>
  <c r="T4540" i="2" s="1"/>
  <c r="Q4540" i="2"/>
  <c r="P4540" i="2"/>
  <c r="V4540" i="2" s="1"/>
  <c r="F4541" i="2" s="1"/>
  <c r="J4541" i="2" l="1"/>
  <c r="M4541" i="2" s="1"/>
  <c r="H4541" i="2"/>
  <c r="K4541" i="2" s="1"/>
  <c r="N4541" i="2" s="1"/>
  <c r="O4541" i="2" s="1"/>
  <c r="I4541" i="2"/>
  <c r="Q4541" i="2" s="1"/>
  <c r="S4540" i="2"/>
  <c r="G4541" i="2"/>
  <c r="G4542" i="2" l="1"/>
  <c r="R4541" i="2"/>
  <c r="T4541" i="2" s="1"/>
  <c r="P4541" i="2"/>
  <c r="U4541" i="2"/>
  <c r="V4541" i="2" l="1"/>
  <c r="F4542" i="2" s="1"/>
  <c r="S4541" i="2"/>
  <c r="J4542" i="2" l="1"/>
  <c r="M4542" i="2" s="1"/>
  <c r="I4542" i="2"/>
  <c r="H4542" i="2"/>
  <c r="K4542" i="2" s="1"/>
  <c r="N4542" i="2" s="1"/>
  <c r="O4542" i="2" s="1"/>
  <c r="U4542" i="2" l="1"/>
  <c r="R4542" i="2"/>
  <c r="T4542" i="2" s="1"/>
  <c r="Q4542" i="2"/>
  <c r="P4542" i="2"/>
  <c r="V4542" i="2" s="1"/>
  <c r="F4543" i="2" s="1"/>
  <c r="J4543" i="2" l="1"/>
  <c r="M4543" i="2" s="1"/>
  <c r="H4543" i="2"/>
  <c r="K4543" i="2" s="1"/>
  <c r="N4543" i="2" s="1"/>
  <c r="O4543" i="2" s="1"/>
  <c r="S4542" i="2"/>
  <c r="G4543" i="2"/>
  <c r="I4543" i="2" l="1"/>
  <c r="P4543" i="2"/>
  <c r="U4543" i="2"/>
  <c r="R4543" i="2"/>
  <c r="T4543" i="2" s="1"/>
  <c r="Q4543" i="2"/>
  <c r="S4543" i="2" s="1"/>
  <c r="V4543" i="2" l="1"/>
  <c r="F4544" i="2" s="1"/>
  <c r="G4544" i="2"/>
  <c r="J4544" i="2" l="1"/>
  <c r="M4544" i="2" s="1"/>
  <c r="H4544" i="2"/>
  <c r="K4544" i="2" s="1"/>
  <c r="N4544" i="2" s="1"/>
  <c r="O4544" i="2" s="1"/>
  <c r="I4544" i="2"/>
  <c r="R4544" i="2" l="1"/>
  <c r="T4544" i="2" s="1"/>
  <c r="Q4544" i="2"/>
  <c r="P4544" i="2"/>
  <c r="U4544" i="2"/>
  <c r="V4544" i="2" l="1"/>
  <c r="F4545" i="2" s="1"/>
  <c r="S4544" i="2"/>
  <c r="G4545" i="2"/>
  <c r="J4545" i="2" l="1"/>
  <c r="M4545" i="2" s="1"/>
  <c r="H4545" i="2"/>
  <c r="K4545" i="2" s="1"/>
  <c r="N4545" i="2" s="1"/>
  <c r="O4545" i="2" s="1"/>
  <c r="I4545" i="2"/>
  <c r="U4545" i="2" l="1"/>
  <c r="R4545" i="2"/>
  <c r="T4545" i="2" s="1"/>
  <c r="Q4545" i="2"/>
  <c r="P4545" i="2"/>
  <c r="V4545" i="2" s="1"/>
  <c r="F4546" i="2" s="1"/>
  <c r="J4546" i="2" l="1"/>
  <c r="M4546" i="2" s="1"/>
  <c r="H4546" i="2"/>
  <c r="K4546" i="2" s="1"/>
  <c r="S4545" i="2"/>
  <c r="G4546" i="2"/>
  <c r="I4546" i="2" l="1"/>
  <c r="N4546" i="2"/>
  <c r="O4546" i="2" s="1"/>
  <c r="R4546" i="2" l="1"/>
  <c r="T4546" i="2" s="1"/>
  <c r="P4546" i="2"/>
  <c r="Q4546" i="2"/>
  <c r="U4546" i="2"/>
  <c r="S4546" i="2" l="1"/>
  <c r="G4547" i="2"/>
  <c r="V4546" i="2"/>
  <c r="F4547" i="2" s="1"/>
  <c r="J4547" i="2" l="1"/>
  <c r="M4547" i="2" s="1"/>
  <c r="I4547" i="2"/>
  <c r="H4547" i="2"/>
  <c r="K4547" i="2" s="1"/>
  <c r="N4547" i="2" s="1"/>
  <c r="O4547" i="2" s="1"/>
  <c r="O4548" i="2" l="1"/>
  <c r="U4547" i="2"/>
  <c r="R4547" i="2"/>
  <c r="T4547" i="2" s="1"/>
  <c r="Q4547" i="2"/>
  <c r="P4547" i="2"/>
  <c r="V4547" i="2" l="1"/>
  <c r="F4548" i="2" s="1"/>
  <c r="S4547" i="2"/>
  <c r="G4548" i="2"/>
  <c r="Q4548" i="2"/>
  <c r="U4548" i="2"/>
  <c r="R4548" i="2"/>
  <c r="T4548" i="2" s="1"/>
  <c r="J4548" i="2" l="1"/>
  <c r="M4548" i="2" s="1"/>
  <c r="H4548" i="2"/>
  <c r="I4548" i="2"/>
  <c r="G4549" i="2"/>
  <c r="K4548" i="2" l="1"/>
  <c r="N4548" i="2" s="1"/>
  <c r="P4548" i="2"/>
  <c r="V4548" i="2" l="1"/>
  <c r="F4549" i="2" s="1"/>
  <c r="S4548" i="2"/>
  <c r="J4549" i="2" l="1"/>
  <c r="M4549" i="2" s="1"/>
  <c r="H4549" i="2"/>
  <c r="K4549" i="2" s="1"/>
  <c r="N4549" i="2" s="1"/>
  <c r="O4549" i="2" s="1"/>
  <c r="I4549" i="2"/>
  <c r="U4549" i="2" l="1"/>
  <c r="P4549" i="2"/>
  <c r="V4549" i="2" s="1"/>
  <c r="F4550" i="2" s="1"/>
  <c r="Q4549" i="2"/>
  <c r="R4549" i="2"/>
  <c r="T4549" i="2" s="1"/>
  <c r="J4550" i="2" l="1"/>
  <c r="M4550" i="2" s="1"/>
  <c r="H4550" i="2"/>
  <c r="K4550" i="2" s="1"/>
  <c r="N4550" i="2" s="1"/>
  <c r="O4550" i="2" s="1"/>
  <c r="S4549" i="2"/>
  <c r="G4550" i="2"/>
  <c r="G4551" i="2" l="1"/>
  <c r="P4550" i="2"/>
  <c r="R4550" i="2"/>
  <c r="T4550" i="2" s="1"/>
  <c r="Q4550" i="2"/>
  <c r="S4550" i="2" s="1"/>
  <c r="U4550" i="2"/>
  <c r="V4550" i="2" s="1"/>
  <c r="F4551" i="2" s="1"/>
  <c r="I4550" i="2"/>
  <c r="J4551" i="2" l="1"/>
  <c r="M4551" i="2" s="1"/>
  <c r="I4551" i="2"/>
  <c r="H4551" i="2"/>
  <c r="K4551" i="2" s="1"/>
  <c r="N4551" i="2" l="1"/>
  <c r="O4551" i="2" s="1"/>
  <c r="Q4551" i="2" l="1"/>
  <c r="P4551" i="2"/>
  <c r="R4551" i="2"/>
  <c r="T4551" i="2" s="1"/>
  <c r="U4551" i="2"/>
  <c r="V4551" i="2" l="1"/>
  <c r="F4552" i="2" s="1"/>
  <c r="S4551" i="2"/>
  <c r="G4552" i="2"/>
  <c r="J4552" i="2" l="1"/>
  <c r="M4552" i="2" s="1"/>
  <c r="H4552" i="2"/>
  <c r="K4552" i="2" s="1"/>
  <c r="N4552" i="2" s="1"/>
  <c r="O4552" i="2" s="1"/>
  <c r="I4552" i="2"/>
  <c r="L4552" i="2" s="1"/>
  <c r="R4552" i="2" l="1"/>
  <c r="T4552" i="2" s="1"/>
  <c r="Q4552" i="2"/>
  <c r="P4552" i="2"/>
  <c r="U4552" i="2"/>
  <c r="V4552" i="2" l="1"/>
  <c r="F4553" i="2" s="1"/>
  <c r="S4552" i="2"/>
  <c r="G4553" i="2"/>
  <c r="I4553" i="2" l="1"/>
  <c r="L4553" i="2" s="1"/>
  <c r="J4553" i="2"/>
  <c r="M4553" i="2" s="1"/>
  <c r="H4553" i="2"/>
  <c r="K4553" i="2" s="1"/>
  <c r="N4553" i="2" s="1"/>
  <c r="O4553" i="2" s="1"/>
  <c r="R4553" i="2" l="1"/>
  <c r="T4553" i="2" s="1"/>
  <c r="Q4553" i="2"/>
  <c r="P4553" i="2"/>
  <c r="U4553" i="2"/>
  <c r="V4553" i="2" l="1"/>
  <c r="F4554" i="2" s="1"/>
  <c r="S4553" i="2"/>
  <c r="G4554" i="2"/>
  <c r="J4554" i="2" l="1"/>
  <c r="M4554" i="2" s="1"/>
  <c r="I4554" i="2"/>
  <c r="L4554" i="2" s="1"/>
  <c r="H4554" i="2"/>
  <c r="K4554" i="2" s="1"/>
  <c r="N4554" i="2" s="1"/>
  <c r="O4554" i="2" s="1"/>
  <c r="R4554" i="2" l="1"/>
  <c r="T4554" i="2" s="1"/>
  <c r="Q4554" i="2"/>
  <c r="U4554" i="2"/>
  <c r="P4554" i="2"/>
  <c r="V4554" i="2" s="1"/>
  <c r="F4555" i="2" s="1"/>
  <c r="H4555" i="2" l="1"/>
  <c r="K4555" i="2" s="1"/>
  <c r="J4555" i="2"/>
  <c r="M4555" i="2" s="1"/>
  <c r="S4554" i="2"/>
  <c r="G4555" i="2"/>
  <c r="I4555" i="2" l="1"/>
  <c r="L4555" i="2" s="1"/>
  <c r="N4555" i="2"/>
  <c r="O4555" i="2" s="1"/>
  <c r="P4555" i="2" l="1"/>
  <c r="Q4555" i="2"/>
  <c r="R4555" i="2"/>
  <c r="T4555" i="2" s="1"/>
  <c r="U4555" i="2"/>
  <c r="S4555" i="2" l="1"/>
  <c r="G4556" i="2"/>
  <c r="V4555" i="2"/>
  <c r="F4556" i="2" s="1"/>
  <c r="I4556" i="2" l="1"/>
  <c r="L4556" i="2" s="1"/>
  <c r="J4556" i="2"/>
  <c r="M4556" i="2" s="1"/>
  <c r="H4556" i="2"/>
  <c r="K4556" i="2" s="1"/>
  <c r="N4556" i="2" s="1"/>
  <c r="O4556" i="2" s="1"/>
  <c r="R4556" i="2" l="1"/>
  <c r="T4556" i="2" s="1"/>
  <c r="Q4556" i="2"/>
  <c r="U4556" i="2"/>
  <c r="P4556" i="2"/>
  <c r="V4556" i="2" s="1"/>
  <c r="F4557" i="2" s="1"/>
  <c r="J4557" i="2" l="1"/>
  <c r="M4557" i="2" s="1"/>
  <c r="H4557" i="2"/>
  <c r="K4557" i="2" s="1"/>
  <c r="S4556" i="2"/>
  <c r="G4557" i="2"/>
  <c r="I4557" i="2" l="1"/>
  <c r="L4557" i="2" s="1"/>
  <c r="N4557" i="2"/>
  <c r="O4557" i="2" s="1"/>
  <c r="Q4557" i="2" l="1"/>
  <c r="R4557" i="2"/>
  <c r="T4557" i="2" s="1"/>
  <c r="P4557" i="2"/>
  <c r="U4557" i="2"/>
  <c r="V4557" i="2" l="1"/>
  <c r="F4558" i="2" s="1"/>
  <c r="S4557" i="2"/>
  <c r="G4558" i="2"/>
  <c r="I4558" i="2" l="1"/>
  <c r="L4558" i="2" s="1"/>
  <c r="J4558" i="2"/>
  <c r="M4558" i="2" s="1"/>
  <c r="H4558" i="2"/>
  <c r="K4558" i="2" s="1"/>
  <c r="N4558" i="2" s="1"/>
  <c r="O4558" i="2" s="1"/>
  <c r="U4558" i="2" l="1"/>
  <c r="Q4558" i="2"/>
  <c r="R4558" i="2"/>
  <c r="T4558" i="2" s="1"/>
  <c r="P4558" i="2"/>
  <c r="V4558" i="2" s="1"/>
  <c r="F4559" i="2" s="1"/>
  <c r="J4559" i="2" l="1"/>
  <c r="M4559" i="2" s="1"/>
  <c r="H4559" i="2"/>
  <c r="K4559" i="2" s="1"/>
  <c r="S4558" i="2"/>
  <c r="G4559" i="2"/>
  <c r="I4559" i="2" l="1"/>
  <c r="L4559" i="2" s="1"/>
  <c r="N4559" i="2"/>
  <c r="O4559" i="2" s="1"/>
  <c r="P4559" i="2" l="1"/>
  <c r="Q4559" i="2"/>
  <c r="U4559" i="2"/>
  <c r="R4559" i="2"/>
  <c r="T4559" i="2" s="1"/>
  <c r="S4559" i="2" l="1"/>
  <c r="G4560" i="2"/>
  <c r="V4559" i="2"/>
  <c r="F4560" i="2" s="1"/>
  <c r="I4560" i="2" l="1"/>
  <c r="L4560" i="2" s="1"/>
  <c r="J4560" i="2"/>
  <c r="M4560" i="2" s="1"/>
  <c r="H4560" i="2"/>
  <c r="K4560" i="2" s="1"/>
  <c r="N4560" i="2" s="1"/>
  <c r="O4560" i="2" s="1"/>
  <c r="Q4560" i="2" l="1"/>
  <c r="U4560" i="2"/>
  <c r="P4560" i="2"/>
  <c r="V4560" i="2" s="1"/>
  <c r="F4561" i="2" s="1"/>
  <c r="R4560" i="2"/>
  <c r="T4560" i="2" s="1"/>
  <c r="H4561" i="2" l="1"/>
  <c r="K4561" i="2" s="1"/>
  <c r="J4561" i="2"/>
  <c r="M4561" i="2" s="1"/>
  <c r="S4560" i="2"/>
  <c r="G4561" i="2"/>
  <c r="I4561" i="2" s="1"/>
  <c r="L4561" i="2" s="1"/>
  <c r="N4561" i="2" l="1"/>
  <c r="O4561" i="2" s="1"/>
  <c r="U4561" i="2" l="1"/>
  <c r="R4561" i="2"/>
  <c r="T4561" i="2" s="1"/>
  <c r="Q4561" i="2"/>
  <c r="P4561" i="2"/>
  <c r="V4561" i="2" s="1"/>
  <c r="F4562" i="2" s="1"/>
  <c r="I4562" i="2" l="1"/>
  <c r="J4562" i="2"/>
  <c r="M4562" i="2" s="1"/>
  <c r="H4562" i="2"/>
  <c r="K4562" i="2" s="1"/>
  <c r="N4562" i="2" s="1"/>
  <c r="O4562" i="2" s="1"/>
  <c r="S4561" i="2"/>
  <c r="U4562" i="2" l="1"/>
  <c r="Q4562" i="2"/>
  <c r="P4562" i="2"/>
  <c r="V4562" i="2" s="1"/>
  <c r="F4563" i="2" s="1"/>
  <c r="R4562" i="2"/>
  <c r="T4562" i="2" s="1"/>
  <c r="J4563" i="2" l="1"/>
  <c r="M4563" i="2" s="1"/>
  <c r="H4563" i="2"/>
  <c r="K4563" i="2" s="1"/>
  <c r="S4562" i="2"/>
  <c r="G4563" i="2"/>
  <c r="I4563" i="2" l="1"/>
  <c r="N4563" i="2"/>
  <c r="O4563" i="2" s="1"/>
  <c r="R4563" i="2" l="1"/>
  <c r="T4563" i="2" s="1"/>
  <c r="U4563" i="2"/>
  <c r="Q4563" i="2"/>
  <c r="P4563" i="2"/>
  <c r="V4563" i="2" s="1"/>
  <c r="F4564" i="2" s="1"/>
  <c r="J4564" i="2" l="1"/>
  <c r="M4564" i="2" s="1"/>
  <c r="H4564" i="2"/>
  <c r="K4564" i="2" s="1"/>
  <c r="S4563" i="2"/>
  <c r="G4564" i="2"/>
  <c r="I4564" i="2" l="1"/>
  <c r="L4564" i="2" s="1"/>
  <c r="N4564" i="2" s="1"/>
  <c r="O4564" i="2" s="1"/>
  <c r="Q4564" i="2" l="1"/>
  <c r="U4564" i="2"/>
  <c r="R4564" i="2"/>
  <c r="T4564" i="2" s="1"/>
  <c r="P4564" i="2"/>
  <c r="V4564" i="2" s="1"/>
  <c r="F4565" i="2" s="1"/>
  <c r="H4565" i="2" l="1"/>
  <c r="K4565" i="2" s="1"/>
  <c r="J4565" i="2"/>
  <c r="M4565" i="2" s="1"/>
  <c r="S4564" i="2"/>
  <c r="G4565" i="2"/>
  <c r="N4565" i="2" l="1"/>
  <c r="O4565" i="2" s="1"/>
  <c r="I4565" i="2"/>
  <c r="U4565" i="2" l="1"/>
  <c r="Q4565" i="2"/>
  <c r="R4565" i="2"/>
  <c r="T4565" i="2" s="1"/>
  <c r="P4565" i="2"/>
  <c r="V4565" i="2" l="1"/>
  <c r="F4566" i="2" s="1"/>
  <c r="S4565" i="2"/>
  <c r="G4566" i="2"/>
  <c r="J4566" i="2" l="1"/>
  <c r="M4566" i="2" s="1"/>
  <c r="I4566" i="2"/>
  <c r="H4566" i="2"/>
  <c r="K4566" i="2" s="1"/>
  <c r="N4566" i="2" s="1"/>
  <c r="O4566" i="2" s="1"/>
  <c r="R4566" i="2" l="1"/>
  <c r="T4566" i="2" s="1"/>
  <c r="Q4566" i="2"/>
  <c r="P4566" i="2"/>
  <c r="U4566" i="2"/>
  <c r="V4566" i="2" l="1"/>
  <c r="F4567" i="2" s="1"/>
  <c r="S4566" i="2"/>
  <c r="G4567" i="2"/>
  <c r="J4567" i="2" l="1"/>
  <c r="M4567" i="2" s="1"/>
  <c r="H4567" i="2"/>
  <c r="K4567" i="2" s="1"/>
  <c r="N4567" i="2" s="1"/>
  <c r="O4567" i="2" s="1"/>
  <c r="I4567" i="2"/>
  <c r="P4567" i="2" l="1"/>
  <c r="Q4567" i="2"/>
  <c r="U4567" i="2"/>
  <c r="R4567" i="2"/>
  <c r="T4567" i="2" s="1"/>
  <c r="S4567" i="2" l="1"/>
  <c r="G4568" i="2"/>
  <c r="V4567" i="2"/>
  <c r="F4568" i="2" s="1"/>
  <c r="I4568" i="2" l="1"/>
  <c r="J4568" i="2"/>
  <c r="M4568" i="2" s="1"/>
  <c r="H4568" i="2"/>
  <c r="K4568" i="2" s="1"/>
  <c r="N4568" i="2" s="1"/>
  <c r="O4568" i="2" s="1"/>
  <c r="P4568" i="2" l="1"/>
  <c r="U4568" i="2"/>
  <c r="Q4568" i="2"/>
  <c r="R4568" i="2"/>
  <c r="T4568" i="2" s="1"/>
  <c r="S4568" i="2" l="1"/>
  <c r="G4569" i="2"/>
  <c r="V4568" i="2"/>
  <c r="F4569" i="2" s="1"/>
  <c r="J4569" i="2" l="1"/>
  <c r="M4569" i="2" s="1"/>
  <c r="H4569" i="2"/>
  <c r="K4569" i="2" s="1"/>
  <c r="N4569" i="2" s="1"/>
  <c r="O4569" i="2" s="1"/>
  <c r="I4569" i="2"/>
  <c r="R4569" i="2" l="1"/>
  <c r="T4569" i="2" s="1"/>
  <c r="Q4569" i="2"/>
  <c r="P4569" i="2"/>
  <c r="U4569" i="2"/>
  <c r="V4569" i="2" s="1"/>
  <c r="F4570" i="2" s="1"/>
  <c r="J4570" i="2" l="1"/>
  <c r="M4570" i="2" s="1"/>
  <c r="H4570" i="2"/>
  <c r="K4570" i="2" s="1"/>
  <c r="N4570" i="2" s="1"/>
  <c r="O4570" i="2" s="1"/>
  <c r="S4569" i="2"/>
  <c r="G4570" i="2"/>
  <c r="I4570" i="2" l="1"/>
  <c r="R4570" i="2"/>
  <c r="T4570" i="2" s="1"/>
  <c r="Q4570" i="2"/>
  <c r="P4570" i="2"/>
  <c r="O4571" i="2"/>
  <c r="U4570" i="2"/>
  <c r="U4571" i="2" l="1"/>
  <c r="R4571" i="2"/>
  <c r="T4571" i="2" s="1"/>
  <c r="Q4571" i="2"/>
  <c r="V4570" i="2"/>
  <c r="F4571" i="2" s="1"/>
  <c r="S4570" i="2"/>
  <c r="G4571" i="2"/>
  <c r="G4572" i="2" s="1"/>
  <c r="J4571" i="2" l="1"/>
  <c r="M4571" i="2" s="1"/>
  <c r="I4571" i="2"/>
  <c r="H4571" i="2"/>
  <c r="K4571" i="2" l="1"/>
  <c r="N4571" i="2" s="1"/>
  <c r="P4571" i="2"/>
  <c r="V4571" i="2" l="1"/>
  <c r="F4572" i="2" s="1"/>
  <c r="S4571" i="2"/>
  <c r="J4572" i="2" l="1"/>
  <c r="M4572" i="2" s="1"/>
  <c r="I4572" i="2"/>
  <c r="H4572" i="2"/>
  <c r="K4572" i="2" s="1"/>
  <c r="N4572" i="2" s="1"/>
  <c r="O4572" i="2" s="1"/>
  <c r="Q4572" i="2" l="1"/>
  <c r="P4572" i="2"/>
  <c r="U4572" i="2"/>
  <c r="R4572" i="2"/>
  <c r="T4572" i="2" s="1"/>
  <c r="V4572" i="2" l="1"/>
  <c r="F4573" i="2" s="1"/>
  <c r="S4572" i="2"/>
  <c r="G4573" i="2"/>
  <c r="I4573" i="2" l="1"/>
  <c r="J4573" i="2"/>
  <c r="M4573" i="2" s="1"/>
  <c r="H4573" i="2"/>
  <c r="K4573" i="2" s="1"/>
  <c r="N4573" i="2" s="1"/>
  <c r="O4573" i="2" s="1"/>
  <c r="R4573" i="2" l="1"/>
  <c r="T4573" i="2" s="1"/>
  <c r="Q4573" i="2"/>
  <c r="P4573" i="2"/>
  <c r="U4573" i="2"/>
  <c r="V4573" i="2" s="1"/>
  <c r="F4574" i="2" s="1"/>
  <c r="J4574" i="2" l="1"/>
  <c r="M4574" i="2" s="1"/>
  <c r="H4574" i="2"/>
  <c r="K4574" i="2" s="1"/>
  <c r="N4574" i="2" s="1"/>
  <c r="O4574" i="2" s="1"/>
  <c r="S4573" i="2"/>
  <c r="G4574" i="2"/>
  <c r="R4574" i="2" l="1"/>
  <c r="T4574" i="2" s="1"/>
  <c r="U4574" i="2"/>
  <c r="P4574" i="2"/>
  <c r="Q4574" i="2"/>
  <c r="S4574" i="2" s="1"/>
  <c r="G4575" i="2"/>
  <c r="I4574" i="2"/>
  <c r="V4574" i="2" l="1"/>
  <c r="F4575" i="2" s="1"/>
  <c r="J4575" i="2" l="1"/>
  <c r="M4575" i="2" s="1"/>
  <c r="I4575" i="2"/>
  <c r="L4575" i="2" s="1"/>
  <c r="H4575" i="2"/>
  <c r="K4575" i="2" s="1"/>
  <c r="N4575" i="2" s="1"/>
  <c r="O4575" i="2" s="1"/>
  <c r="R4575" i="2" l="1"/>
  <c r="T4575" i="2" s="1"/>
  <c r="Q4575" i="2"/>
  <c r="O4576" i="2"/>
  <c r="U4575" i="2"/>
  <c r="P4575" i="2"/>
  <c r="V4575" i="2" s="1"/>
  <c r="F4576" i="2" s="1"/>
  <c r="H4576" i="2" l="1"/>
  <c r="K4576" i="2" s="1"/>
  <c r="J4576" i="2"/>
  <c r="M4576" i="2" s="1"/>
  <c r="P4576" i="2"/>
  <c r="R4576" i="2"/>
  <c r="T4576" i="2" s="1"/>
  <c r="U4576" i="2"/>
  <c r="S4575" i="2"/>
  <c r="G4576" i="2"/>
  <c r="I4576" i="2" l="1"/>
  <c r="L4576" i="2" l="1"/>
  <c r="N4576" i="2" s="1"/>
  <c r="Q4576" i="2"/>
  <c r="S4576" i="2" l="1"/>
  <c r="V4576" i="2"/>
  <c r="F4577" i="2" s="1"/>
  <c r="G4577" i="2"/>
  <c r="J4577" i="2" l="1"/>
  <c r="M4577" i="2" s="1"/>
  <c r="I4577" i="2"/>
  <c r="L4577" i="2" s="1"/>
  <c r="H4577" i="2"/>
  <c r="K4577" i="2" s="1"/>
  <c r="N4577" i="2" s="1"/>
  <c r="O4577" i="2" s="1"/>
  <c r="O4578" i="2" l="1"/>
  <c r="R4577" i="2"/>
  <c r="T4577" i="2" s="1"/>
  <c r="P4577" i="2"/>
  <c r="U4577" i="2"/>
  <c r="Q4577" i="2"/>
  <c r="V4577" i="2" l="1"/>
  <c r="F4578" i="2" s="1"/>
  <c r="S4577" i="2"/>
  <c r="G4578" i="2"/>
  <c r="G4579" i="2" s="1"/>
  <c r="Q4578" i="2"/>
  <c r="P4578" i="2"/>
  <c r="R4578" i="2"/>
  <c r="T4578" i="2" s="1"/>
  <c r="U4578" i="2"/>
  <c r="V4578" i="2" l="1"/>
  <c r="F4579" i="2" s="1"/>
  <c r="S4578" i="2"/>
  <c r="J4578" i="2"/>
  <c r="M4578" i="2" s="1"/>
  <c r="N4578" i="2" s="1"/>
  <c r="I4578" i="2"/>
  <c r="L4578" i="2" s="1"/>
  <c r="H4578" i="2"/>
  <c r="K4578" i="2" s="1"/>
  <c r="J4579" i="2" l="1"/>
  <c r="M4579" i="2" s="1"/>
  <c r="I4579" i="2"/>
  <c r="L4579" i="2" s="1"/>
  <c r="H4579" i="2"/>
  <c r="K4579" i="2" s="1"/>
  <c r="N4579" i="2" s="1"/>
  <c r="O4579" i="2" s="1"/>
  <c r="P4579" i="2" l="1"/>
  <c r="R4579" i="2"/>
  <c r="T4579" i="2" s="1"/>
  <c r="Q4579" i="2"/>
  <c r="U4579" i="2"/>
  <c r="S4579" i="2" l="1"/>
  <c r="G4580" i="2"/>
  <c r="V4579" i="2"/>
  <c r="F4580" i="2" s="1"/>
  <c r="I4580" i="2" l="1"/>
  <c r="L4580" i="2" s="1"/>
  <c r="J4580" i="2"/>
  <c r="M4580" i="2" s="1"/>
  <c r="H4580" i="2"/>
  <c r="K4580" i="2" s="1"/>
  <c r="N4580" i="2" s="1"/>
  <c r="O4580" i="2" s="1"/>
  <c r="R4580" i="2" l="1"/>
  <c r="T4580" i="2" s="1"/>
  <c r="P4580" i="2"/>
  <c r="Q4580" i="2"/>
  <c r="U4580" i="2"/>
  <c r="V4580" i="2" s="1"/>
  <c r="F4581" i="2" s="1"/>
  <c r="H4581" i="2" l="1"/>
  <c r="K4581" i="2" s="1"/>
  <c r="J4581" i="2"/>
  <c r="M4581" i="2" s="1"/>
  <c r="S4580" i="2"/>
  <c r="G4581" i="2"/>
  <c r="I4581" i="2" l="1"/>
  <c r="L4581" i="2" s="1"/>
  <c r="N4581" i="2"/>
  <c r="O4581" i="2" s="1"/>
  <c r="P4581" i="2" l="1"/>
  <c r="R4581" i="2"/>
  <c r="T4581" i="2" s="1"/>
  <c r="Q4581" i="2"/>
  <c r="U4581" i="2"/>
  <c r="V4581" i="2" s="1"/>
  <c r="F4582" i="2" s="1"/>
  <c r="J4582" i="2" l="1"/>
  <c r="M4582" i="2" s="1"/>
  <c r="H4582" i="2"/>
  <c r="K4582" i="2" s="1"/>
  <c r="S4581" i="2"/>
  <c r="G4582" i="2"/>
  <c r="I4582" i="2" l="1"/>
  <c r="L4582" i="2" s="1"/>
  <c r="N4582" i="2" s="1"/>
  <c r="O4582" i="2" s="1"/>
  <c r="R4582" i="2" l="1"/>
  <c r="T4582" i="2" s="1"/>
  <c r="Q4582" i="2"/>
  <c r="U4582" i="2"/>
  <c r="P4582" i="2"/>
  <c r="V4582" i="2" s="1"/>
  <c r="F4583" i="2" s="1"/>
  <c r="I4583" i="2" l="1"/>
  <c r="L4583" i="2" s="1"/>
  <c r="J4583" i="2"/>
  <c r="M4583" i="2" s="1"/>
  <c r="H4583" i="2"/>
  <c r="K4583" i="2" s="1"/>
  <c r="N4583" i="2" s="1"/>
  <c r="O4583" i="2" s="1"/>
  <c r="S4582" i="2"/>
  <c r="G4583" i="2"/>
  <c r="U4583" i="2" l="1"/>
  <c r="R4583" i="2"/>
  <c r="T4583" i="2" s="1"/>
  <c r="Q4583" i="2"/>
  <c r="P4583" i="2"/>
  <c r="V4583" i="2" s="1"/>
  <c r="F4584" i="2" s="1"/>
  <c r="G4584" i="2"/>
  <c r="I4584" i="2" l="1"/>
  <c r="L4584" i="2" s="1"/>
  <c r="N4584" i="2" s="1"/>
  <c r="O4584" i="2" s="1"/>
  <c r="J4584" i="2"/>
  <c r="M4584" i="2" s="1"/>
  <c r="H4584" i="2"/>
  <c r="K4584" i="2" s="1"/>
  <c r="S4583" i="2"/>
  <c r="P4584" i="2" l="1"/>
  <c r="R4584" i="2"/>
  <c r="T4584" i="2" s="1"/>
  <c r="Q4584" i="2"/>
  <c r="U4584" i="2"/>
  <c r="S4584" i="2" l="1"/>
  <c r="G4585" i="2"/>
  <c r="V4584" i="2"/>
  <c r="F4585" i="2" s="1"/>
  <c r="J4585" i="2" l="1"/>
  <c r="M4585" i="2" s="1"/>
  <c r="I4585" i="2"/>
  <c r="L4585" i="2" s="1"/>
  <c r="H4585" i="2"/>
  <c r="K4585" i="2" s="1"/>
  <c r="N4585" i="2" s="1"/>
  <c r="O4585" i="2" s="1"/>
  <c r="R4585" i="2" l="1"/>
  <c r="T4585" i="2" s="1"/>
  <c r="P4585" i="2"/>
  <c r="Q4585" i="2"/>
  <c r="S4585" i="2" s="1"/>
  <c r="U4585" i="2"/>
  <c r="V4585" i="2" s="1"/>
  <c r="F4586" i="2" s="1"/>
  <c r="H4586" i="2" l="1"/>
  <c r="K4586" i="2" s="1"/>
  <c r="J4586" i="2"/>
  <c r="M4586" i="2" s="1"/>
  <c r="N4586" i="2" s="1"/>
  <c r="O4586" i="2" s="1"/>
  <c r="I4586" i="2"/>
  <c r="R4586" i="2" l="1"/>
  <c r="T4586" i="2" s="1"/>
  <c r="P4586" i="2"/>
  <c r="U4586" i="2"/>
  <c r="Q4586" i="2"/>
  <c r="S4586" i="2" l="1"/>
  <c r="G4587" i="2"/>
  <c r="V4586" i="2"/>
  <c r="F4587" i="2" s="1"/>
  <c r="J4587" i="2" l="1"/>
  <c r="M4587" i="2" s="1"/>
  <c r="I4587" i="2"/>
  <c r="H4587" i="2"/>
  <c r="K4587" i="2" s="1"/>
  <c r="N4587" i="2" l="1"/>
  <c r="O4587" i="2" s="1"/>
  <c r="R4587" i="2" l="1"/>
  <c r="T4587" i="2" s="1"/>
  <c r="Q4587" i="2"/>
  <c r="P4587" i="2"/>
  <c r="U4587" i="2"/>
  <c r="V4587" i="2" l="1"/>
  <c r="F4588" i="2" s="1"/>
  <c r="S4587" i="2"/>
  <c r="G4588" i="2"/>
  <c r="J4588" i="2" l="1"/>
  <c r="M4588" i="2" s="1"/>
  <c r="I4588" i="2"/>
  <c r="H4588" i="2"/>
  <c r="K4588" i="2" s="1"/>
  <c r="N4588" i="2" s="1"/>
  <c r="O4588" i="2" s="1"/>
  <c r="R4588" i="2" l="1"/>
  <c r="T4588" i="2" s="1"/>
  <c r="Q4588" i="2"/>
  <c r="P4588" i="2"/>
  <c r="U4588" i="2"/>
  <c r="V4588" i="2" s="1"/>
  <c r="F4589" i="2" s="1"/>
  <c r="J4589" i="2" l="1"/>
  <c r="M4589" i="2" s="1"/>
  <c r="H4589" i="2"/>
  <c r="K4589" i="2" s="1"/>
  <c r="N4589" i="2" s="1"/>
  <c r="O4589" i="2" s="1"/>
  <c r="S4588" i="2"/>
  <c r="G4589" i="2"/>
  <c r="R4589" i="2" l="1"/>
  <c r="T4589" i="2" s="1"/>
  <c r="Q4589" i="2"/>
  <c r="P4589" i="2"/>
  <c r="U4589" i="2"/>
  <c r="I4589" i="2"/>
  <c r="V4589" i="2" l="1"/>
  <c r="F4590" i="2" s="1"/>
  <c r="S4589" i="2"/>
  <c r="G4590" i="2"/>
  <c r="H4590" i="2" l="1"/>
  <c r="K4590" i="2" s="1"/>
  <c r="J4590" i="2"/>
  <c r="M4590" i="2" s="1"/>
  <c r="I4590" i="2"/>
  <c r="N4590" i="2" l="1"/>
  <c r="O4590" i="2" s="1"/>
  <c r="R4590" i="2" l="1"/>
  <c r="T4590" i="2" s="1"/>
  <c r="Q4590" i="2"/>
  <c r="P4590" i="2"/>
  <c r="U4590" i="2"/>
  <c r="V4590" i="2" s="1"/>
  <c r="F4591" i="2" s="1"/>
  <c r="J4591" i="2" l="1"/>
  <c r="M4591" i="2" s="1"/>
  <c r="H4591" i="2"/>
  <c r="K4591" i="2" s="1"/>
  <c r="N4591" i="2" s="1"/>
  <c r="O4591" i="2" s="1"/>
  <c r="S4590" i="2"/>
  <c r="G4591" i="2"/>
  <c r="I4591" i="2" l="1"/>
  <c r="P4591" i="2"/>
  <c r="R4591" i="2"/>
  <c r="T4591" i="2" s="1"/>
  <c r="Q4591" i="2"/>
  <c r="S4591" i="2" s="1"/>
  <c r="U4591" i="2"/>
  <c r="V4591" i="2" l="1"/>
  <c r="F4592" i="2" s="1"/>
  <c r="G4592" i="2"/>
  <c r="I4592" i="2" l="1"/>
  <c r="J4592" i="2"/>
  <c r="M4592" i="2" s="1"/>
  <c r="H4592" i="2"/>
  <c r="K4592" i="2" s="1"/>
  <c r="N4592" i="2" s="1"/>
  <c r="O4592" i="2" s="1"/>
  <c r="R4592" i="2" l="1"/>
  <c r="T4592" i="2" s="1"/>
  <c r="U4592" i="2"/>
  <c r="P4592" i="2"/>
  <c r="Q4592" i="2"/>
  <c r="S4592" i="2" l="1"/>
  <c r="G4593" i="2"/>
  <c r="V4592" i="2"/>
  <c r="F4593" i="2" s="1"/>
  <c r="J4593" i="2" l="1"/>
  <c r="M4593" i="2" s="1"/>
  <c r="I4593" i="2"/>
  <c r="H4593" i="2"/>
  <c r="K4593" i="2" s="1"/>
  <c r="N4593" i="2" s="1"/>
  <c r="O4593" i="2" s="1"/>
  <c r="P4593" i="2" l="1"/>
  <c r="Q4593" i="2"/>
  <c r="R4593" i="2"/>
  <c r="T4593" i="2" s="1"/>
  <c r="U4593" i="2"/>
  <c r="S4593" i="2" l="1"/>
  <c r="G4594" i="2"/>
  <c r="V4593" i="2"/>
  <c r="F4594" i="2" s="1"/>
  <c r="J4594" i="2" l="1"/>
  <c r="M4594" i="2" s="1"/>
  <c r="I4594" i="2"/>
  <c r="H4594" i="2"/>
  <c r="K4594" i="2" s="1"/>
  <c r="N4594" i="2" s="1"/>
  <c r="O4594" i="2" s="1"/>
  <c r="R4594" i="2" l="1"/>
  <c r="T4594" i="2" s="1"/>
  <c r="Q4594" i="2"/>
  <c r="P4594" i="2"/>
  <c r="U4594" i="2"/>
  <c r="V4594" i="2" s="1"/>
  <c r="F4595" i="2" s="1"/>
  <c r="J4595" i="2" l="1"/>
  <c r="M4595" i="2" s="1"/>
  <c r="H4595" i="2"/>
  <c r="K4595" i="2" s="1"/>
  <c r="N4595" i="2" s="1"/>
  <c r="O4595" i="2" s="1"/>
  <c r="S4594" i="2"/>
  <c r="G4595" i="2"/>
  <c r="Q4595" i="2" l="1"/>
  <c r="P4595" i="2"/>
  <c r="O4596" i="2"/>
  <c r="U4595" i="2"/>
  <c r="R4595" i="2"/>
  <c r="T4595" i="2" s="1"/>
  <c r="I4595" i="2"/>
  <c r="R4596" i="2" l="1"/>
  <c r="T4596" i="2" s="1"/>
  <c r="U4596" i="2"/>
  <c r="Q4596" i="2"/>
  <c r="V4595" i="2"/>
  <c r="F4596" i="2" s="1"/>
  <c r="S4595" i="2"/>
  <c r="G4596" i="2"/>
  <c r="G4597" i="2" s="1"/>
  <c r="J4596" i="2" l="1"/>
  <c r="M4596" i="2" s="1"/>
  <c r="I4596" i="2"/>
  <c r="H4596" i="2"/>
  <c r="K4596" i="2" l="1"/>
  <c r="N4596" i="2" s="1"/>
  <c r="P4596" i="2"/>
  <c r="V4596" i="2" l="1"/>
  <c r="F4597" i="2" s="1"/>
  <c r="S4596" i="2"/>
  <c r="J4597" i="2" l="1"/>
  <c r="M4597" i="2" s="1"/>
  <c r="I4597" i="2"/>
  <c r="H4597" i="2"/>
  <c r="K4597" i="2" s="1"/>
  <c r="N4597" i="2" s="1"/>
  <c r="O4597" i="2" s="1"/>
  <c r="R4597" i="2" l="1"/>
  <c r="T4597" i="2" s="1"/>
  <c r="Q4597" i="2"/>
  <c r="U4597" i="2"/>
  <c r="P4597" i="2"/>
  <c r="V4597" i="2" s="1"/>
  <c r="F4598" i="2" s="1"/>
  <c r="J4598" i="2" l="1"/>
  <c r="M4598" i="2" s="1"/>
  <c r="H4598" i="2"/>
  <c r="K4598" i="2" s="1"/>
  <c r="N4598" i="2" s="1"/>
  <c r="O4598" i="2" s="1"/>
  <c r="S4597" i="2"/>
  <c r="G4598" i="2"/>
  <c r="I4598" i="2" l="1"/>
  <c r="P4598" i="2"/>
  <c r="R4598" i="2"/>
  <c r="T4598" i="2" s="1"/>
  <c r="Q4598" i="2"/>
  <c r="S4598" i="2" s="1"/>
  <c r="U4598" i="2"/>
  <c r="V4598" i="2" l="1"/>
  <c r="F4599" i="2" s="1"/>
  <c r="G4599" i="2"/>
  <c r="I4599" i="2" l="1"/>
  <c r="J4599" i="2"/>
  <c r="M4599" i="2" s="1"/>
  <c r="H4599" i="2"/>
  <c r="K4599" i="2" s="1"/>
  <c r="N4599" i="2" l="1"/>
  <c r="O4599" i="2" s="1"/>
  <c r="R4599" i="2" l="1"/>
  <c r="T4599" i="2" s="1"/>
  <c r="Q4599" i="2"/>
  <c r="P4599" i="2"/>
  <c r="U4599" i="2"/>
  <c r="V4599" i="2" s="1"/>
  <c r="F4600" i="2" s="1"/>
  <c r="J4600" i="2" l="1"/>
  <c r="M4600" i="2" s="1"/>
  <c r="H4600" i="2"/>
  <c r="K4600" i="2" s="1"/>
  <c r="S4599" i="2"/>
  <c r="G4600" i="2"/>
  <c r="I4600" i="2" l="1"/>
  <c r="L4600" i="2" s="1"/>
  <c r="N4600" i="2" s="1"/>
  <c r="O4600" i="2" s="1"/>
  <c r="R4600" i="2" l="1"/>
  <c r="T4600" i="2" s="1"/>
  <c r="Q4600" i="2"/>
  <c r="P4600" i="2"/>
  <c r="U4600" i="2"/>
  <c r="V4600" i="2" s="1"/>
  <c r="F4601" i="2" s="1"/>
  <c r="J4601" i="2" l="1"/>
  <c r="M4601" i="2" s="1"/>
  <c r="H4601" i="2"/>
  <c r="K4601" i="2" s="1"/>
  <c r="S4600" i="2"/>
  <c r="G4601" i="2"/>
  <c r="I4601" i="2" l="1"/>
  <c r="L4601" i="2" s="1"/>
  <c r="N4601" i="2" s="1"/>
  <c r="O4601" i="2" s="1"/>
  <c r="R4601" i="2" l="1"/>
  <c r="T4601" i="2" s="1"/>
  <c r="Q4601" i="2"/>
  <c r="P4601" i="2"/>
  <c r="U4601" i="2"/>
  <c r="V4601" i="2" l="1"/>
  <c r="F4602" i="2" s="1"/>
  <c r="S4601" i="2"/>
  <c r="G4602" i="2"/>
  <c r="J4602" i="2" l="1"/>
  <c r="M4602" i="2" s="1"/>
  <c r="I4602" i="2"/>
  <c r="L4602" i="2" s="1"/>
  <c r="H4602" i="2"/>
  <c r="K4602" i="2" s="1"/>
  <c r="N4602" i="2" s="1"/>
  <c r="O4602" i="2" s="1"/>
  <c r="R4602" i="2" l="1"/>
  <c r="T4602" i="2" s="1"/>
  <c r="Q4602" i="2"/>
  <c r="P4602" i="2"/>
  <c r="U4602" i="2"/>
  <c r="V4602" i="2" l="1"/>
  <c r="F4603" i="2" s="1"/>
  <c r="S4602" i="2"/>
  <c r="G4603" i="2"/>
  <c r="J4603" i="2" l="1"/>
  <c r="M4603" i="2" s="1"/>
  <c r="I4603" i="2"/>
  <c r="L4603" i="2" s="1"/>
  <c r="H4603" i="2"/>
  <c r="K4603" i="2" s="1"/>
  <c r="N4603" i="2" s="1"/>
  <c r="O4603" i="2" s="1"/>
  <c r="Q4603" i="2" l="1"/>
  <c r="R4603" i="2"/>
  <c r="T4603" i="2" s="1"/>
  <c r="P4603" i="2"/>
  <c r="U4603" i="2"/>
  <c r="V4603" i="2" l="1"/>
  <c r="F4604" i="2" s="1"/>
  <c r="S4603" i="2"/>
  <c r="G4604" i="2"/>
  <c r="J4604" i="2" l="1"/>
  <c r="M4604" i="2" s="1"/>
  <c r="I4604" i="2"/>
  <c r="L4604" i="2" s="1"/>
  <c r="H4604" i="2"/>
  <c r="K4604" i="2" s="1"/>
  <c r="N4604" i="2" s="1"/>
  <c r="O4604" i="2" s="1"/>
  <c r="Q4604" i="2" l="1"/>
  <c r="P4604" i="2"/>
  <c r="R4604" i="2"/>
  <c r="T4604" i="2" s="1"/>
  <c r="U4604" i="2"/>
  <c r="V4604" i="2" s="1"/>
  <c r="F4605" i="2" s="1"/>
  <c r="J4605" i="2" l="1"/>
  <c r="M4605" i="2" s="1"/>
  <c r="H4605" i="2"/>
  <c r="K4605" i="2" s="1"/>
  <c r="S4604" i="2"/>
  <c r="G4605" i="2"/>
  <c r="I4605" i="2" l="1"/>
  <c r="L4605" i="2" s="1"/>
  <c r="N4605" i="2" s="1"/>
  <c r="O4605" i="2" s="1"/>
  <c r="U4605" i="2" l="1"/>
  <c r="R4605" i="2"/>
  <c r="T4605" i="2" s="1"/>
  <c r="P4605" i="2"/>
  <c r="O4606" i="2"/>
  <c r="Q4605" i="2"/>
  <c r="S4605" i="2" l="1"/>
  <c r="G4606" i="2"/>
  <c r="U4606" i="2"/>
  <c r="R4606" i="2"/>
  <c r="T4606" i="2" s="1"/>
  <c r="P4606" i="2"/>
  <c r="V4605" i="2"/>
  <c r="F4606" i="2" s="1"/>
  <c r="H4606" i="2" l="1"/>
  <c r="K4606" i="2" s="1"/>
  <c r="J4606" i="2"/>
  <c r="M4606" i="2" s="1"/>
  <c r="I4606" i="2"/>
  <c r="L4606" i="2" l="1"/>
  <c r="Q4606" i="2"/>
  <c r="N4606" i="2"/>
  <c r="S4606" i="2" l="1"/>
  <c r="V4606" i="2"/>
  <c r="F4607" i="2" s="1"/>
  <c r="G4607" i="2"/>
  <c r="I4607" i="2" l="1"/>
  <c r="L4607" i="2" s="1"/>
  <c r="J4607" i="2"/>
  <c r="M4607" i="2" s="1"/>
  <c r="H4607" i="2"/>
  <c r="K4607" i="2" s="1"/>
  <c r="N4607" i="2" s="1"/>
  <c r="O4607" i="2" s="1"/>
  <c r="U4607" i="2" l="1"/>
  <c r="Q4607" i="2"/>
  <c r="P4607" i="2"/>
  <c r="V4607" i="2" s="1"/>
  <c r="F4608" i="2" s="1"/>
  <c r="R4607" i="2"/>
  <c r="T4607" i="2" s="1"/>
  <c r="H4608" i="2" l="1"/>
  <c r="K4608" i="2" s="1"/>
  <c r="J4608" i="2"/>
  <c r="M4608" i="2" s="1"/>
  <c r="S4607" i="2"/>
  <c r="G4608" i="2"/>
  <c r="I4608" i="2" l="1"/>
  <c r="L4608" i="2" s="1"/>
  <c r="N4608" i="2" s="1"/>
  <c r="O4608" i="2" s="1"/>
  <c r="U4608" i="2" l="1"/>
  <c r="R4608" i="2"/>
  <c r="T4608" i="2" s="1"/>
  <c r="P4608" i="2"/>
  <c r="V4608" i="2" s="1"/>
  <c r="F4609" i="2" s="1"/>
  <c r="Q4608" i="2"/>
  <c r="J4609" i="2" l="1"/>
  <c r="M4609" i="2" s="1"/>
  <c r="I4609" i="2"/>
  <c r="H4609" i="2"/>
  <c r="K4609" i="2" s="1"/>
  <c r="S4608" i="2"/>
  <c r="G4609" i="2"/>
  <c r="N4609" i="2" l="1"/>
  <c r="O4609" i="2" s="1"/>
  <c r="U4609" i="2" l="1"/>
  <c r="R4609" i="2"/>
  <c r="T4609" i="2" s="1"/>
  <c r="Q4609" i="2"/>
  <c r="P4609" i="2"/>
  <c r="V4609" i="2" s="1"/>
  <c r="F4610" i="2" s="1"/>
  <c r="H4610" i="2" l="1"/>
  <c r="K4610" i="2" s="1"/>
  <c r="I4610" i="2"/>
  <c r="J4610" i="2"/>
  <c r="M4610" i="2" s="1"/>
  <c r="S4609" i="2"/>
  <c r="N4610" i="2" l="1"/>
  <c r="O4610" i="2" s="1"/>
  <c r="P4610" i="2" l="1"/>
  <c r="Q4610" i="2"/>
  <c r="U4610" i="2"/>
  <c r="R4610" i="2"/>
  <c r="T4610" i="2" s="1"/>
  <c r="G4611" i="2" l="1"/>
  <c r="S4610" i="2"/>
  <c r="V4610" i="2"/>
  <c r="F4611" i="2" s="1"/>
  <c r="J4611" i="2" l="1"/>
  <c r="M4611" i="2" s="1"/>
  <c r="H4611" i="2"/>
  <c r="K4611" i="2" s="1"/>
  <c r="N4611" i="2" s="1"/>
  <c r="O4611" i="2" s="1"/>
  <c r="I4611" i="2"/>
  <c r="U4611" i="2" l="1"/>
  <c r="P4611" i="2"/>
  <c r="V4611" i="2" s="1"/>
  <c r="F4612" i="2" s="1"/>
  <c r="Q4611" i="2"/>
  <c r="R4611" i="2"/>
  <c r="T4611" i="2" s="1"/>
  <c r="G4612" i="2" l="1"/>
  <c r="S4611" i="2"/>
  <c r="H4612" i="2"/>
  <c r="K4612" i="2" s="1"/>
  <c r="N4612" i="2" s="1"/>
  <c r="O4612" i="2" s="1"/>
  <c r="J4612" i="2"/>
  <c r="M4612" i="2" s="1"/>
  <c r="I4612" i="2"/>
  <c r="Q4612" i="2" l="1"/>
  <c r="P4612" i="2"/>
  <c r="V4612" i="2" s="1"/>
  <c r="F4613" i="2" s="1"/>
  <c r="R4612" i="2"/>
  <c r="T4612" i="2" s="1"/>
  <c r="U4612" i="2"/>
  <c r="G4613" i="2"/>
  <c r="J4613" i="2" l="1"/>
  <c r="M4613" i="2" s="1"/>
  <c r="H4613" i="2"/>
  <c r="K4613" i="2" s="1"/>
  <c r="N4613" i="2" s="1"/>
  <c r="O4613" i="2" s="1"/>
  <c r="I4613" i="2"/>
  <c r="S4612" i="2"/>
  <c r="U4613" i="2" l="1"/>
  <c r="R4613" i="2"/>
  <c r="T4613" i="2" s="1"/>
  <c r="Q4613" i="2"/>
  <c r="P4613" i="2"/>
  <c r="V4613" i="2" s="1"/>
  <c r="F4614" i="2" s="1"/>
  <c r="J4614" i="2" l="1"/>
  <c r="M4614" i="2" s="1"/>
  <c r="H4614" i="2"/>
  <c r="K4614" i="2" s="1"/>
  <c r="N4614" i="2" s="1"/>
  <c r="O4614" i="2" s="1"/>
  <c r="S4613" i="2"/>
  <c r="G4614" i="2"/>
  <c r="I4614" i="2" l="1"/>
  <c r="U4614" i="2"/>
  <c r="R4614" i="2"/>
  <c r="T4614" i="2" s="1"/>
  <c r="P4614" i="2"/>
  <c r="V4614" i="2" s="1"/>
  <c r="F4615" i="2" s="1"/>
  <c r="Q4614" i="2"/>
  <c r="S4614" i="2" l="1"/>
  <c r="J4615" i="2"/>
  <c r="M4615" i="2" s="1"/>
  <c r="H4615" i="2"/>
  <c r="K4615" i="2" s="1"/>
  <c r="N4615" i="2" s="1"/>
  <c r="O4615" i="2" s="1"/>
  <c r="G4615" i="2"/>
  <c r="I4615" i="2" l="1"/>
  <c r="U4615" i="2"/>
  <c r="R4615" i="2"/>
  <c r="T4615" i="2" s="1"/>
  <c r="P4615" i="2"/>
  <c r="Q4615" i="2"/>
  <c r="S4615" i="2" s="1"/>
  <c r="V4615" i="2" l="1"/>
  <c r="F4616" i="2" s="1"/>
  <c r="G4616" i="2"/>
  <c r="J4616" i="2" l="1"/>
  <c r="M4616" i="2" s="1"/>
  <c r="H4616" i="2"/>
  <c r="K4616" i="2" s="1"/>
  <c r="N4616" i="2" s="1"/>
  <c r="O4616" i="2" s="1"/>
  <c r="I4616" i="2"/>
  <c r="R4616" i="2" l="1"/>
  <c r="T4616" i="2" s="1"/>
  <c r="U4616" i="2"/>
  <c r="P4616" i="2"/>
  <c r="Q4616" i="2"/>
  <c r="S4616" i="2" l="1"/>
  <c r="G4617" i="2"/>
  <c r="V4616" i="2"/>
  <c r="F4617" i="2" s="1"/>
  <c r="J4617" i="2" l="1"/>
  <c r="M4617" i="2" s="1"/>
  <c r="I4617" i="2"/>
  <c r="H4617" i="2"/>
  <c r="K4617" i="2" s="1"/>
  <c r="N4617" i="2" s="1"/>
  <c r="O4617" i="2" s="1"/>
  <c r="U4617" i="2" l="1"/>
  <c r="R4617" i="2"/>
  <c r="T4617" i="2" s="1"/>
  <c r="Q4617" i="2"/>
  <c r="P4617" i="2"/>
  <c r="V4617" i="2" s="1"/>
  <c r="F4618" i="2" s="1"/>
  <c r="J4618" i="2" l="1"/>
  <c r="M4618" i="2" s="1"/>
  <c r="H4618" i="2"/>
  <c r="K4618" i="2" s="1"/>
  <c r="N4618" i="2" s="1"/>
  <c r="O4618" i="2" s="1"/>
  <c r="S4617" i="2"/>
  <c r="G4618" i="2"/>
  <c r="I4618" i="2" l="1"/>
  <c r="U4618" i="2"/>
  <c r="R4618" i="2"/>
  <c r="T4618" i="2" s="1"/>
  <c r="Q4618" i="2"/>
  <c r="P4618" i="2"/>
  <c r="V4618" i="2" s="1"/>
  <c r="F4619" i="2" s="1"/>
  <c r="H4619" i="2" l="1"/>
  <c r="K4619" i="2" s="1"/>
  <c r="J4619" i="2"/>
  <c r="M4619" i="2" s="1"/>
  <c r="S4618" i="2"/>
  <c r="G4619" i="2"/>
  <c r="I4619" i="2" l="1"/>
  <c r="N4619" i="2"/>
  <c r="O4619" i="2" s="1"/>
  <c r="U4619" i="2" l="1"/>
  <c r="P4619" i="2"/>
  <c r="O4620" i="2"/>
  <c r="Q4619" i="2"/>
  <c r="R4619" i="2"/>
  <c r="T4619" i="2" s="1"/>
  <c r="S4619" i="2" l="1"/>
  <c r="G4620" i="2"/>
  <c r="R4620" i="2"/>
  <c r="T4620" i="2" s="1"/>
  <c r="U4620" i="2"/>
  <c r="Q4620" i="2"/>
  <c r="V4619" i="2"/>
  <c r="F4620" i="2" s="1"/>
  <c r="J4620" i="2" l="1"/>
  <c r="M4620" i="2" s="1"/>
  <c r="H4620" i="2"/>
  <c r="I4620" i="2"/>
  <c r="G4621" i="2"/>
  <c r="K4620" i="2" l="1"/>
  <c r="N4620" i="2" s="1"/>
  <c r="P4620" i="2"/>
  <c r="V4620" i="2" l="1"/>
  <c r="F4621" i="2" s="1"/>
  <c r="S4620" i="2"/>
  <c r="H4621" i="2" l="1"/>
  <c r="K4621" i="2" s="1"/>
  <c r="J4621" i="2"/>
  <c r="M4621" i="2" s="1"/>
  <c r="I4621" i="2"/>
  <c r="N4621" i="2" l="1"/>
  <c r="O4621" i="2" s="1"/>
  <c r="P4621" i="2" l="1"/>
  <c r="V4621" i="2" s="1"/>
  <c r="F4622" i="2" s="1"/>
  <c r="R4621" i="2"/>
  <c r="T4621" i="2" s="1"/>
  <c r="Q4621" i="2"/>
  <c r="O4622" i="2"/>
  <c r="U4621" i="2"/>
  <c r="P4622" i="2" l="1"/>
  <c r="Q4622" i="2"/>
  <c r="S4622" i="2" s="1"/>
  <c r="R4622" i="2"/>
  <c r="T4622" i="2" s="1"/>
  <c r="U4622" i="2"/>
  <c r="V4622" i="2" s="1"/>
  <c r="F4623" i="2" s="1"/>
  <c r="S4621" i="2"/>
  <c r="G4622" i="2"/>
  <c r="G4623" i="2" s="1"/>
  <c r="J4622" i="2"/>
  <c r="M4622" i="2" s="1"/>
  <c r="H4622" i="2"/>
  <c r="K4622" i="2" s="1"/>
  <c r="I4622" i="2" l="1"/>
  <c r="N4622" i="2"/>
  <c r="J4623" i="2"/>
  <c r="M4623" i="2" s="1"/>
  <c r="I4623" i="2"/>
  <c r="H4623" i="2"/>
  <c r="K4623" i="2" s="1"/>
  <c r="N4623" i="2" s="1"/>
  <c r="O4623" i="2" s="1"/>
  <c r="P4623" i="2" l="1"/>
  <c r="R4623" i="2"/>
  <c r="T4623" i="2" s="1"/>
  <c r="Q4623" i="2"/>
  <c r="U4623" i="2"/>
  <c r="S4623" i="2" l="1"/>
  <c r="G4624" i="2"/>
  <c r="V4623" i="2"/>
  <c r="F4624" i="2" s="1"/>
  <c r="I4624" i="2" l="1"/>
  <c r="L4624" i="2" s="1"/>
  <c r="H4624" i="2"/>
  <c r="K4624" i="2" s="1"/>
  <c r="N4624" i="2" s="1"/>
  <c r="O4624" i="2" s="1"/>
  <c r="J4624" i="2"/>
  <c r="M4624" i="2" s="1"/>
  <c r="R4624" i="2" l="1"/>
  <c r="T4624" i="2" s="1"/>
  <c r="Q4624" i="2"/>
  <c r="P4624" i="2"/>
  <c r="U4624" i="2"/>
  <c r="S4624" i="2" l="1"/>
  <c r="G4625" i="2"/>
  <c r="V4624" i="2"/>
  <c r="F4625" i="2" s="1"/>
  <c r="J4625" i="2" l="1"/>
  <c r="M4625" i="2" s="1"/>
  <c r="H4625" i="2"/>
  <c r="K4625" i="2" s="1"/>
  <c r="I4625" i="2"/>
  <c r="L4625" i="2" s="1"/>
  <c r="N4625" i="2" l="1"/>
  <c r="O4625" i="2" s="1"/>
  <c r="Q4625" i="2" l="1"/>
  <c r="P4625" i="2"/>
  <c r="R4625" i="2"/>
  <c r="T4625" i="2" s="1"/>
  <c r="U4625" i="2"/>
  <c r="V4625" i="2" l="1"/>
  <c r="F4626" i="2" s="1"/>
  <c r="S4625" i="2"/>
  <c r="G4626" i="2"/>
  <c r="J4626" i="2" l="1"/>
  <c r="M4626" i="2" s="1"/>
  <c r="H4626" i="2"/>
  <c r="K4626" i="2" s="1"/>
  <c r="I4626" i="2"/>
  <c r="L4626" i="2" s="1"/>
  <c r="N4626" i="2" l="1"/>
  <c r="O4626" i="2" s="1"/>
  <c r="R4626" i="2" l="1"/>
  <c r="T4626" i="2" s="1"/>
  <c r="Q4626" i="2"/>
  <c r="P4626" i="2"/>
  <c r="U4626" i="2"/>
  <c r="V4626" i="2" s="1"/>
  <c r="F4627" i="2" s="1"/>
  <c r="J4627" i="2" l="1"/>
  <c r="M4627" i="2" s="1"/>
  <c r="H4627" i="2"/>
  <c r="K4627" i="2" s="1"/>
  <c r="S4626" i="2"/>
  <c r="G4627" i="2"/>
  <c r="I4627" i="2" l="1"/>
  <c r="L4627" i="2" s="1"/>
  <c r="N4627" i="2" s="1"/>
  <c r="O4627" i="2" s="1"/>
  <c r="Q4627" i="2" l="1"/>
  <c r="R4627" i="2"/>
  <c r="T4627" i="2" s="1"/>
  <c r="P4627" i="2"/>
  <c r="U4627" i="2"/>
  <c r="V4627" i="2" l="1"/>
  <c r="F4628" i="2" s="1"/>
  <c r="S4627" i="2"/>
  <c r="G4628" i="2"/>
  <c r="J4628" i="2" l="1"/>
  <c r="M4628" i="2" s="1"/>
  <c r="I4628" i="2"/>
  <c r="L4628" i="2" s="1"/>
  <c r="H4628" i="2"/>
  <c r="K4628" i="2" s="1"/>
  <c r="N4628" i="2" s="1"/>
  <c r="O4628" i="2" s="1"/>
  <c r="R4628" i="2" l="1"/>
  <c r="T4628" i="2" s="1"/>
  <c r="Q4628" i="2"/>
  <c r="P4628" i="2"/>
  <c r="U4628" i="2"/>
  <c r="V4628" i="2" s="1"/>
  <c r="F4629" i="2" s="1"/>
  <c r="J4629" i="2" l="1"/>
  <c r="M4629" i="2" s="1"/>
  <c r="H4629" i="2"/>
  <c r="K4629" i="2" s="1"/>
  <c r="S4628" i="2"/>
  <c r="G4629" i="2"/>
  <c r="I4629" i="2" l="1"/>
  <c r="L4629" i="2" s="1"/>
  <c r="N4629" i="2" s="1"/>
  <c r="O4629" i="2" s="1"/>
  <c r="Q4629" i="2" l="1"/>
  <c r="P4629" i="2"/>
  <c r="U4629" i="2"/>
  <c r="R4629" i="2"/>
  <c r="T4629" i="2" s="1"/>
  <c r="V4629" i="2" l="1"/>
  <c r="F4630" i="2" s="1"/>
  <c r="S4629" i="2"/>
  <c r="G4630" i="2"/>
  <c r="J4630" i="2" l="1"/>
  <c r="M4630" i="2" s="1"/>
  <c r="I4630" i="2"/>
  <c r="L4630" i="2" s="1"/>
  <c r="H4630" i="2"/>
  <c r="K4630" i="2" s="1"/>
  <c r="N4630" i="2" s="1"/>
  <c r="O4630" i="2" s="1"/>
  <c r="R4630" i="2" l="1"/>
  <c r="T4630" i="2" s="1"/>
  <c r="Q4630" i="2"/>
  <c r="P4630" i="2"/>
  <c r="U4630" i="2"/>
  <c r="V4630" i="2" s="1"/>
  <c r="F4631" i="2" s="1"/>
  <c r="J4631" i="2" l="1"/>
  <c r="M4631" i="2" s="1"/>
  <c r="H4631" i="2"/>
  <c r="K4631" i="2" s="1"/>
  <c r="S4630" i="2"/>
  <c r="G4631" i="2"/>
  <c r="I4631" i="2" l="1"/>
  <c r="L4631" i="2" s="1"/>
  <c r="N4631" i="2" s="1"/>
  <c r="O4631" i="2" s="1"/>
  <c r="Q4631" i="2" l="1"/>
  <c r="P4631" i="2"/>
  <c r="U4631" i="2"/>
  <c r="R4631" i="2"/>
  <c r="T4631" i="2" s="1"/>
  <c r="V4631" i="2" l="1"/>
  <c r="F4632" i="2" s="1"/>
  <c r="S4631" i="2"/>
  <c r="G4632" i="2"/>
  <c r="J4632" i="2" l="1"/>
  <c r="M4632" i="2" s="1"/>
  <c r="I4632" i="2"/>
  <c r="L4632" i="2" s="1"/>
  <c r="H4632" i="2"/>
  <c r="K4632" i="2" s="1"/>
  <c r="N4632" i="2" s="1"/>
  <c r="O4632" i="2" s="1"/>
  <c r="R4632" i="2" l="1"/>
  <c r="T4632" i="2" s="1"/>
  <c r="U4632" i="2"/>
  <c r="Q4632" i="2"/>
  <c r="P4632" i="2"/>
  <c r="V4632" i="2" s="1"/>
  <c r="F4633" i="2" s="1"/>
  <c r="J4633" i="2" l="1"/>
  <c r="M4633" i="2" s="1"/>
  <c r="H4633" i="2"/>
  <c r="K4633" i="2" s="1"/>
  <c r="S4632" i="2"/>
  <c r="G4633" i="2"/>
  <c r="I4633" i="2" s="1"/>
  <c r="L4633" i="2" s="1"/>
  <c r="N4633" i="2" l="1"/>
  <c r="O4633" i="2" s="1"/>
  <c r="U4633" i="2" l="1"/>
  <c r="R4633" i="2"/>
  <c r="T4633" i="2" s="1"/>
  <c r="O4634" i="2"/>
  <c r="P4633" i="2"/>
  <c r="Q4633" i="2"/>
  <c r="S4633" i="2" s="1"/>
  <c r="V4633" i="2" l="1"/>
  <c r="F4634" i="2" s="1"/>
  <c r="U4634" i="2"/>
  <c r="R4634" i="2"/>
  <c r="T4634" i="2" s="1"/>
  <c r="P4634" i="2"/>
  <c r="I4634" i="2" l="1"/>
  <c r="Q4634" i="2" s="1"/>
  <c r="H4634" i="2"/>
  <c r="K4634" i="2" s="1"/>
  <c r="J4634" i="2"/>
  <c r="M4634" i="2" s="1"/>
  <c r="V4634" i="2"/>
  <c r="F4635" i="2" s="1"/>
  <c r="J4635" i="2" l="1"/>
  <c r="M4635" i="2" s="1"/>
  <c r="H4635" i="2"/>
  <c r="K4635" i="2" s="1"/>
  <c r="N4635" i="2" s="1"/>
  <c r="O4635" i="2" s="1"/>
  <c r="N4634" i="2"/>
  <c r="G4635" i="2"/>
  <c r="S4634" i="2"/>
  <c r="U4635" i="2" l="1"/>
  <c r="O4636" i="2"/>
  <c r="R4635" i="2"/>
  <c r="T4635" i="2" s="1"/>
  <c r="Q4635" i="2"/>
  <c r="P4635" i="2"/>
  <c r="V4635" i="2" s="1"/>
  <c r="F4636" i="2" s="1"/>
  <c r="I4635" i="2"/>
  <c r="J4636" i="2" l="1"/>
  <c r="M4636" i="2" s="1"/>
  <c r="H4636" i="2"/>
  <c r="K4636" i="2" s="1"/>
  <c r="N4636" i="2" s="1"/>
  <c r="S4635" i="2"/>
  <c r="Q4636" i="2"/>
  <c r="R4636" i="2"/>
  <c r="T4636" i="2" s="1"/>
  <c r="U4636" i="2"/>
  <c r="P4636" i="2"/>
  <c r="V4636" i="2" s="1"/>
  <c r="F4637" i="2" s="1"/>
  <c r="G4636" i="2"/>
  <c r="G4637" i="2" s="1"/>
  <c r="I4636" i="2" l="1"/>
  <c r="J4637" i="2"/>
  <c r="M4637" i="2" s="1"/>
  <c r="I4637" i="2"/>
  <c r="L4637" i="2" s="1"/>
  <c r="H4637" i="2"/>
  <c r="K4637" i="2" s="1"/>
  <c r="N4637" i="2" s="1"/>
  <c r="O4637" i="2" s="1"/>
  <c r="S4636" i="2"/>
  <c r="O4638" i="2" l="1"/>
  <c r="U4637" i="2"/>
  <c r="R4637" i="2"/>
  <c r="T4637" i="2" s="1"/>
  <c r="Q4637" i="2"/>
  <c r="P4637" i="2"/>
  <c r="V4637" i="2" s="1"/>
  <c r="F4638" i="2" s="1"/>
  <c r="H4638" i="2" l="1"/>
  <c r="K4638" i="2" s="1"/>
  <c r="J4638" i="2"/>
  <c r="M4638" i="2" s="1"/>
  <c r="S4637" i="2"/>
  <c r="G4638" i="2"/>
  <c r="U4638" i="2"/>
  <c r="R4638" i="2"/>
  <c r="T4638" i="2" s="1"/>
  <c r="P4638" i="2"/>
  <c r="I4638" i="2" l="1"/>
  <c r="Q4638" i="2" s="1"/>
  <c r="S4638" i="2" s="1"/>
  <c r="N4638" i="2"/>
  <c r="G4639" i="2" l="1"/>
  <c r="V4638" i="2"/>
  <c r="F4639" i="2" s="1"/>
  <c r="I4639" i="2" l="1"/>
  <c r="J4639" i="2"/>
  <c r="M4639" i="2" s="1"/>
  <c r="H4639" i="2"/>
  <c r="K4639" i="2" s="1"/>
  <c r="N4639" i="2" s="1"/>
  <c r="O4639" i="2" s="1"/>
  <c r="Q4639" i="2" l="1"/>
  <c r="O4640" i="2"/>
  <c r="P4639" i="2"/>
  <c r="R4639" i="2"/>
  <c r="T4639" i="2" s="1"/>
  <c r="U4639" i="2"/>
  <c r="V4639" i="2" s="1"/>
  <c r="F4640" i="2" s="1"/>
  <c r="J4640" i="2" l="1"/>
  <c r="M4640" i="2" s="1"/>
  <c r="H4640" i="2"/>
  <c r="K4640" i="2" s="1"/>
  <c r="P4640" i="2"/>
  <c r="Q4640" i="2"/>
  <c r="S4640" i="2" s="1"/>
  <c r="R4640" i="2"/>
  <c r="T4640" i="2" s="1"/>
  <c r="U4640" i="2"/>
  <c r="V4640" i="2" s="1"/>
  <c r="F4641" i="2" s="1"/>
  <c r="S4639" i="2"/>
  <c r="G4640" i="2"/>
  <c r="G4641" i="2" s="1"/>
  <c r="I4641" i="2" l="1"/>
  <c r="L4641" i="2" s="1"/>
  <c r="H4641" i="2"/>
  <c r="K4641" i="2" s="1"/>
  <c r="J4641" i="2"/>
  <c r="M4641" i="2" s="1"/>
  <c r="I4640" i="2"/>
  <c r="N4640" i="2"/>
  <c r="N4641" i="2" l="1"/>
  <c r="O4641" i="2" s="1"/>
  <c r="R4641" i="2" l="1"/>
  <c r="T4641" i="2" s="1"/>
  <c r="Q4641" i="2"/>
  <c r="P4641" i="2"/>
  <c r="U4641" i="2"/>
  <c r="V4641" i="2" s="1"/>
  <c r="F4642" i="2" s="1"/>
  <c r="J4642" i="2" l="1"/>
  <c r="M4642" i="2" s="1"/>
  <c r="H4642" i="2"/>
  <c r="K4642" i="2" s="1"/>
  <c r="N4642" i="2" s="1"/>
  <c r="O4642" i="2" s="1"/>
  <c r="S4641" i="2"/>
  <c r="G4642" i="2"/>
  <c r="I4642" i="2" l="1"/>
  <c r="P4642" i="2"/>
  <c r="R4642" i="2"/>
  <c r="T4642" i="2" s="1"/>
  <c r="Q4642" i="2"/>
  <c r="S4642" i="2" s="1"/>
  <c r="U4642" i="2"/>
  <c r="V4642" i="2" l="1"/>
  <c r="F4643" i="2" s="1"/>
  <c r="G4643" i="2"/>
  <c r="I4643" i="2" l="1"/>
  <c r="J4643" i="2"/>
  <c r="M4643" i="2" s="1"/>
  <c r="H4643" i="2"/>
  <c r="K4643" i="2" s="1"/>
  <c r="N4643" i="2" s="1"/>
  <c r="O4643" i="2" s="1"/>
  <c r="Q4643" i="2" l="1"/>
  <c r="U4643" i="2"/>
  <c r="R4643" i="2"/>
  <c r="T4643" i="2" s="1"/>
  <c r="P4643" i="2"/>
  <c r="V4643" i="2" s="1"/>
  <c r="F4644" i="2" s="1"/>
  <c r="O4644" i="2"/>
  <c r="R4644" i="2" l="1"/>
  <c r="T4644" i="2" s="1"/>
  <c r="Q4644" i="2"/>
  <c r="U4644" i="2"/>
  <c r="H4644" i="2"/>
  <c r="K4644" i="2" s="1"/>
  <c r="J4644" i="2"/>
  <c r="M4644" i="2" s="1"/>
  <c r="S4643" i="2"/>
  <c r="G4644" i="2"/>
  <c r="G4645" i="2" s="1"/>
  <c r="I4644" i="2" l="1"/>
  <c r="N4644" i="2"/>
  <c r="P4644" i="2"/>
  <c r="V4644" i="2" s="1"/>
  <c r="F4645" i="2" s="1"/>
  <c r="S4644" i="2"/>
  <c r="I4645" i="2" l="1"/>
  <c r="H4645" i="2"/>
  <c r="K4645" i="2" s="1"/>
  <c r="J4645" i="2"/>
  <c r="M4645" i="2" s="1"/>
  <c r="N4645" i="2" l="1"/>
  <c r="O4645" i="2" s="1"/>
  <c r="Q4645" i="2" l="1"/>
  <c r="P4645" i="2"/>
  <c r="R4645" i="2"/>
  <c r="T4645" i="2" s="1"/>
  <c r="U4645" i="2"/>
  <c r="V4645" i="2" l="1"/>
  <c r="F4646" i="2" s="1"/>
  <c r="S4645" i="2"/>
  <c r="G4646" i="2"/>
  <c r="H4646" i="2" l="1"/>
  <c r="K4646" i="2" s="1"/>
  <c r="J4646" i="2"/>
  <c r="M4646" i="2" s="1"/>
  <c r="I4646" i="2"/>
  <c r="N4646" i="2" l="1"/>
  <c r="O4646" i="2" s="1"/>
  <c r="U4646" i="2" l="1"/>
  <c r="P4646" i="2"/>
  <c r="R4646" i="2"/>
  <c r="T4646" i="2" s="1"/>
  <c r="Q4646" i="2"/>
  <c r="S4646" i="2" l="1"/>
  <c r="G4647" i="2"/>
  <c r="V4646" i="2"/>
  <c r="F4647" i="2" s="1"/>
  <c r="J4647" i="2" l="1"/>
  <c r="M4647" i="2" s="1"/>
  <c r="I4647" i="2"/>
  <c r="H4647" i="2"/>
  <c r="K4647" i="2" s="1"/>
  <c r="N4647" i="2" s="1"/>
  <c r="O4647" i="2" s="1"/>
  <c r="U4647" i="2" l="1"/>
  <c r="P4647" i="2"/>
  <c r="V4647" i="2" s="1"/>
  <c r="F4648" i="2" s="1"/>
  <c r="Q4647" i="2"/>
  <c r="R4647" i="2"/>
  <c r="T4647" i="2" s="1"/>
  <c r="S4647" i="2" l="1"/>
  <c r="G4648" i="2"/>
  <c r="J4648" i="2"/>
  <c r="M4648" i="2" s="1"/>
  <c r="H4648" i="2"/>
  <c r="K4648" i="2" s="1"/>
  <c r="I4648" i="2"/>
  <c r="L4648" i="2" s="1"/>
  <c r="N4648" i="2" s="1"/>
  <c r="O4648" i="2" s="1"/>
  <c r="R4648" i="2" l="1"/>
  <c r="T4648" i="2" s="1"/>
  <c r="U4648" i="2"/>
  <c r="Q4648" i="2"/>
  <c r="P4648" i="2"/>
  <c r="V4648" i="2" s="1"/>
  <c r="F4649" i="2" s="1"/>
  <c r="G4649" i="2"/>
  <c r="S4648" i="2" l="1"/>
  <c r="J4649" i="2"/>
  <c r="M4649" i="2" s="1"/>
  <c r="H4649" i="2"/>
  <c r="K4649" i="2" s="1"/>
  <c r="I4649" i="2"/>
  <c r="L4649" i="2" s="1"/>
  <c r="N4649" i="2" s="1"/>
  <c r="O4649" i="2" s="1"/>
  <c r="U4649" i="2" l="1"/>
  <c r="R4649" i="2"/>
  <c r="T4649" i="2" s="1"/>
  <c r="P4649" i="2"/>
  <c r="V4649" i="2" s="1"/>
  <c r="F4650" i="2" s="1"/>
  <c r="Q4649" i="2"/>
  <c r="S4649" i="2" l="1"/>
  <c r="G4650" i="2"/>
  <c r="I4650" i="2"/>
  <c r="L4650" i="2" s="1"/>
  <c r="H4650" i="2"/>
  <c r="K4650" i="2" s="1"/>
  <c r="N4650" i="2" s="1"/>
  <c r="O4650" i="2" s="1"/>
  <c r="J4650" i="2"/>
  <c r="M4650" i="2" s="1"/>
  <c r="P4650" i="2" l="1"/>
  <c r="V4650" i="2" s="1"/>
  <c r="F4651" i="2" s="1"/>
  <c r="R4650" i="2"/>
  <c r="T4650" i="2" s="1"/>
  <c r="U4650" i="2"/>
  <c r="Q4650" i="2"/>
  <c r="S4650" i="2" s="1"/>
  <c r="G4651" i="2"/>
  <c r="I4651" i="2" l="1"/>
  <c r="L4651" i="2" s="1"/>
  <c r="H4651" i="2"/>
  <c r="K4651" i="2" s="1"/>
  <c r="J4651" i="2"/>
  <c r="M4651" i="2" s="1"/>
  <c r="N4651" i="2" l="1"/>
  <c r="O4651" i="2" s="1"/>
  <c r="P4651" i="2" l="1"/>
  <c r="R4651" i="2"/>
  <c r="T4651" i="2" s="1"/>
  <c r="U4651" i="2"/>
  <c r="V4651" i="2" s="1"/>
  <c r="F4652" i="2" s="1"/>
  <c r="Q4651" i="2"/>
  <c r="J4652" i="2" l="1"/>
  <c r="M4652" i="2" s="1"/>
  <c r="H4652" i="2"/>
  <c r="K4652" i="2" s="1"/>
  <c r="S4651" i="2"/>
  <c r="G4652" i="2"/>
  <c r="I4652" i="2" l="1"/>
  <c r="L4652" i="2" s="1"/>
  <c r="N4652" i="2" s="1"/>
  <c r="O4652" i="2" s="1"/>
  <c r="R4652" i="2" l="1"/>
  <c r="T4652" i="2" s="1"/>
  <c r="P4652" i="2"/>
  <c r="Q4652" i="2"/>
  <c r="U4652" i="2"/>
  <c r="V4652" i="2" s="1"/>
  <c r="F4653" i="2" s="1"/>
  <c r="J4653" i="2" l="1"/>
  <c r="M4653" i="2" s="1"/>
  <c r="H4653" i="2"/>
  <c r="K4653" i="2" s="1"/>
  <c r="S4652" i="2"/>
  <c r="G4653" i="2"/>
  <c r="I4653" i="2" l="1"/>
  <c r="L4653" i="2" s="1"/>
  <c r="N4653" i="2" s="1"/>
  <c r="O4653" i="2" s="1"/>
  <c r="Q4653" i="2" l="1"/>
  <c r="P4653" i="2"/>
  <c r="U4653" i="2"/>
  <c r="V4653" i="2" s="1"/>
  <c r="F4654" i="2" s="1"/>
  <c r="R4653" i="2"/>
  <c r="T4653" i="2" s="1"/>
  <c r="J4654" i="2" l="1"/>
  <c r="M4654" i="2" s="1"/>
  <c r="H4654" i="2"/>
  <c r="K4654" i="2" s="1"/>
  <c r="S4653" i="2"/>
  <c r="G4654" i="2"/>
  <c r="I4654" i="2" l="1"/>
  <c r="L4654" i="2" s="1"/>
  <c r="N4654" i="2" s="1"/>
  <c r="O4654" i="2" s="1"/>
  <c r="U4654" i="2" l="1"/>
  <c r="P4654" i="2"/>
  <c r="Q4654" i="2"/>
  <c r="R4654" i="2"/>
  <c r="T4654" i="2" s="1"/>
  <c r="S4654" i="2" l="1"/>
  <c r="G4655" i="2"/>
  <c r="V4654" i="2"/>
  <c r="F4655" i="2" s="1"/>
  <c r="J4655" i="2" l="1"/>
  <c r="M4655" i="2" s="1"/>
  <c r="H4655" i="2"/>
  <c r="K4655" i="2" s="1"/>
  <c r="I4655" i="2"/>
  <c r="L4655" i="2" s="1"/>
  <c r="N4655" i="2" l="1"/>
  <c r="O4655" i="2" s="1"/>
  <c r="Q4655" i="2" l="1"/>
  <c r="P4655" i="2"/>
  <c r="R4655" i="2"/>
  <c r="T4655" i="2" s="1"/>
  <c r="U4655" i="2"/>
  <c r="V4655" i="2" l="1"/>
  <c r="F4656" i="2" s="1"/>
  <c r="S4655" i="2"/>
  <c r="G4656" i="2"/>
  <c r="J4656" i="2" l="1"/>
  <c r="M4656" i="2" s="1"/>
  <c r="I4656" i="2"/>
  <c r="L4656" i="2" s="1"/>
  <c r="H4656" i="2"/>
  <c r="K4656" i="2" s="1"/>
  <c r="N4656" i="2" s="1"/>
  <c r="O4656" i="2" s="1"/>
  <c r="R4656" i="2" l="1"/>
  <c r="T4656" i="2" s="1"/>
  <c r="P4656" i="2"/>
  <c r="Q4656" i="2"/>
  <c r="U4656" i="2"/>
  <c r="V4656" i="2" s="1"/>
  <c r="F4657" i="2" s="1"/>
  <c r="J4657" i="2" l="1"/>
  <c r="M4657" i="2" s="1"/>
  <c r="H4657" i="2"/>
  <c r="K4657" i="2" s="1"/>
  <c r="S4656" i="2"/>
  <c r="G4657" i="2"/>
  <c r="I4657" i="2" s="1"/>
  <c r="N4657" i="2" l="1"/>
  <c r="O4657" i="2" s="1"/>
  <c r="Q4657" i="2" l="1"/>
  <c r="P4657" i="2"/>
  <c r="U4657" i="2"/>
  <c r="V4657" i="2" s="1"/>
  <c r="F4658" i="2" s="1"/>
  <c r="R4657" i="2"/>
  <c r="T4657" i="2" s="1"/>
  <c r="J4658" i="2" l="1"/>
  <c r="M4658" i="2" s="1"/>
  <c r="I4658" i="2"/>
  <c r="H4658" i="2"/>
  <c r="K4658" i="2" s="1"/>
  <c r="N4658" i="2" s="1"/>
  <c r="O4658" i="2" s="1"/>
  <c r="S4657" i="2"/>
  <c r="P4658" i="2" l="1"/>
  <c r="R4658" i="2"/>
  <c r="T4658" i="2" s="1"/>
  <c r="Q4658" i="2"/>
  <c r="U4658" i="2"/>
  <c r="G4659" i="2" l="1"/>
  <c r="S4658" i="2"/>
  <c r="V4658" i="2"/>
  <c r="F4659" i="2" s="1"/>
  <c r="I4659" i="2" l="1"/>
  <c r="J4659" i="2"/>
  <c r="M4659" i="2" s="1"/>
  <c r="H4659" i="2"/>
  <c r="K4659" i="2" s="1"/>
  <c r="N4659" i="2" s="1"/>
  <c r="O4659" i="2" s="1"/>
  <c r="Q4659" i="2" l="1"/>
  <c r="P4659" i="2"/>
  <c r="R4659" i="2"/>
  <c r="T4659" i="2" s="1"/>
  <c r="U4659" i="2"/>
  <c r="V4659" i="2" s="1"/>
  <c r="F4660" i="2" s="1"/>
  <c r="J4660" i="2" l="1"/>
  <c r="M4660" i="2" s="1"/>
  <c r="H4660" i="2"/>
  <c r="K4660" i="2" s="1"/>
  <c r="N4660" i="2" s="1"/>
  <c r="O4660" i="2" s="1"/>
  <c r="S4659" i="2"/>
  <c r="G4660" i="2"/>
  <c r="I4660" i="2" l="1"/>
  <c r="U4660" i="2"/>
  <c r="P4660" i="2"/>
  <c r="Q4660" i="2"/>
  <c r="S4660" i="2" s="1"/>
  <c r="R4660" i="2"/>
  <c r="T4660" i="2" s="1"/>
  <c r="V4660" i="2" l="1"/>
  <c r="F4661" i="2" s="1"/>
  <c r="G4661" i="2"/>
  <c r="H4661" i="2" l="1"/>
  <c r="K4661" i="2" s="1"/>
  <c r="J4661" i="2"/>
  <c r="M4661" i="2" s="1"/>
  <c r="I4661" i="2"/>
  <c r="L4661" i="2" s="1"/>
  <c r="N4661" i="2" s="1"/>
  <c r="O4661" i="2" s="1"/>
  <c r="Q4661" i="2" l="1"/>
  <c r="R4661" i="2"/>
  <c r="T4661" i="2" s="1"/>
  <c r="P4661" i="2"/>
  <c r="U4661" i="2"/>
  <c r="O4662" i="2"/>
  <c r="U4662" i="2" l="1"/>
  <c r="R4662" i="2"/>
  <c r="T4662" i="2" s="1"/>
  <c r="P4662" i="2"/>
  <c r="V4661" i="2"/>
  <c r="F4662" i="2" s="1"/>
  <c r="S4661" i="2"/>
  <c r="G4662" i="2"/>
  <c r="H4662" i="2" l="1"/>
  <c r="K4662" i="2" s="1"/>
  <c r="J4662" i="2"/>
  <c r="M4662" i="2" s="1"/>
  <c r="I4662" i="2"/>
  <c r="Q4662" i="2" s="1"/>
  <c r="S4662" i="2" s="1"/>
  <c r="N4662" i="2" l="1"/>
  <c r="V4662" i="2"/>
  <c r="F4663" i="2" s="1"/>
  <c r="G4663" i="2"/>
  <c r="J4663" i="2" l="1"/>
  <c r="M4663" i="2" s="1"/>
  <c r="I4663" i="2"/>
  <c r="H4663" i="2"/>
  <c r="K4663" i="2" s="1"/>
  <c r="N4663" i="2" s="1"/>
  <c r="O4663" i="2" s="1"/>
  <c r="U4663" i="2" l="1"/>
  <c r="P4663" i="2"/>
  <c r="Q4663" i="2"/>
  <c r="O4664" i="2"/>
  <c r="R4663" i="2"/>
  <c r="T4663" i="2" s="1"/>
  <c r="R4664" i="2" l="1"/>
  <c r="T4664" i="2" s="1"/>
  <c r="Q4664" i="2"/>
  <c r="P4664" i="2"/>
  <c r="U4664" i="2"/>
  <c r="S4663" i="2"/>
  <c r="G4664" i="2"/>
  <c r="G4665" i="2" s="1"/>
  <c r="V4663" i="2"/>
  <c r="F4664" i="2" s="1"/>
  <c r="H4664" i="2" l="1"/>
  <c r="K4664" i="2" s="1"/>
  <c r="J4664" i="2"/>
  <c r="M4664" i="2" s="1"/>
  <c r="I4664" i="2"/>
  <c r="V4664" i="2"/>
  <c r="F4665" i="2" s="1"/>
  <c r="S4664" i="2"/>
  <c r="J4665" i="2" l="1"/>
  <c r="M4665" i="2" s="1"/>
  <c r="I4665" i="2"/>
  <c r="H4665" i="2"/>
  <c r="K4665" i="2" s="1"/>
  <c r="N4665" i="2" s="1"/>
  <c r="O4665" i="2" s="1"/>
  <c r="N4664" i="2"/>
  <c r="P4665" i="2" l="1"/>
  <c r="U4665" i="2"/>
  <c r="Q4665" i="2"/>
  <c r="R4665" i="2"/>
  <c r="T4665" i="2" s="1"/>
  <c r="S4665" i="2" l="1"/>
  <c r="G4666" i="2"/>
  <c r="V4665" i="2"/>
  <c r="F4666" i="2" s="1"/>
  <c r="I4666" i="2" l="1"/>
  <c r="J4666" i="2"/>
  <c r="M4666" i="2" s="1"/>
  <c r="H4666" i="2"/>
  <c r="K4666" i="2" s="1"/>
  <c r="N4666" i="2" s="1"/>
  <c r="O4666" i="2" s="1"/>
  <c r="P4666" i="2" l="1"/>
  <c r="R4666" i="2"/>
  <c r="T4666" i="2" s="1"/>
  <c r="Q4666" i="2"/>
  <c r="U4666" i="2"/>
  <c r="V4666" i="2" s="1"/>
  <c r="F4667" i="2" s="1"/>
  <c r="J4667" i="2" l="1"/>
  <c r="M4667" i="2" s="1"/>
  <c r="H4667" i="2"/>
  <c r="K4667" i="2" s="1"/>
  <c r="N4667" i="2" s="1"/>
  <c r="O4667" i="2" s="1"/>
  <c r="S4666" i="2"/>
  <c r="G4667" i="2"/>
  <c r="P4667" i="2" l="1"/>
  <c r="U4667" i="2"/>
  <c r="O4668" i="2"/>
  <c r="R4667" i="2"/>
  <c r="T4667" i="2" s="1"/>
  <c r="Q4667" i="2"/>
  <c r="S4667" i="2" s="1"/>
  <c r="I4667" i="2"/>
  <c r="U4668" i="2" l="1"/>
  <c r="R4668" i="2"/>
  <c r="T4668" i="2" s="1"/>
  <c r="Q4668" i="2"/>
  <c r="V4667" i="2"/>
  <c r="F4668" i="2" s="1"/>
  <c r="G4668" i="2"/>
  <c r="G4669" i="2" s="1"/>
  <c r="J4668" i="2" l="1"/>
  <c r="M4668" i="2" s="1"/>
  <c r="I4668" i="2"/>
  <c r="H4668" i="2"/>
  <c r="K4668" i="2" l="1"/>
  <c r="N4668" i="2" s="1"/>
  <c r="P4668" i="2"/>
  <c r="V4668" i="2" l="1"/>
  <c r="F4669" i="2" s="1"/>
  <c r="S4668" i="2"/>
  <c r="J4669" i="2" l="1"/>
  <c r="M4669" i="2" s="1"/>
  <c r="I4669" i="2"/>
  <c r="H4669" i="2"/>
  <c r="K4669" i="2" s="1"/>
  <c r="N4669" i="2" s="1"/>
  <c r="O4669" i="2" s="1"/>
  <c r="Q4669" i="2" l="1"/>
  <c r="R4669" i="2"/>
  <c r="T4669" i="2" s="1"/>
  <c r="P4669" i="2"/>
  <c r="U4669" i="2"/>
  <c r="V4669" i="2" l="1"/>
  <c r="F4670" i="2" s="1"/>
  <c r="S4669" i="2"/>
  <c r="G4670" i="2"/>
  <c r="I4670" i="2" l="1"/>
  <c r="H4670" i="2"/>
  <c r="K4670" i="2" s="1"/>
  <c r="J4670" i="2"/>
  <c r="M4670" i="2" s="1"/>
  <c r="N4670" i="2" l="1"/>
  <c r="O4670" i="2" s="1"/>
  <c r="Q4670" i="2" l="1"/>
  <c r="U4670" i="2"/>
  <c r="R4670" i="2"/>
  <c r="T4670" i="2" s="1"/>
  <c r="P4670" i="2"/>
  <c r="V4670" i="2" s="1"/>
  <c r="F4671" i="2" s="1"/>
  <c r="H4671" i="2" l="1"/>
  <c r="K4671" i="2" s="1"/>
  <c r="J4671" i="2"/>
  <c r="M4671" i="2" s="1"/>
  <c r="S4670" i="2"/>
  <c r="G4671" i="2"/>
  <c r="I4671" i="2" l="1"/>
  <c r="L4671" i="2" s="1"/>
  <c r="N4671" i="2" s="1"/>
  <c r="O4671" i="2" s="1"/>
  <c r="P4671" i="2" l="1"/>
  <c r="Q4671" i="2"/>
  <c r="U4671" i="2"/>
  <c r="V4671" i="2" s="1"/>
  <c r="F4672" i="2" s="1"/>
  <c r="R4671" i="2"/>
  <c r="T4671" i="2" s="1"/>
  <c r="J4672" i="2" l="1"/>
  <c r="M4672" i="2" s="1"/>
  <c r="H4672" i="2"/>
  <c r="K4672" i="2" s="1"/>
  <c r="S4671" i="2"/>
  <c r="G4672" i="2"/>
  <c r="I4672" i="2" l="1"/>
  <c r="L4672" i="2" s="1"/>
  <c r="N4672" i="2"/>
  <c r="O4672" i="2" s="1"/>
  <c r="R4672" i="2" l="1"/>
  <c r="T4672" i="2" s="1"/>
  <c r="Q4672" i="2"/>
  <c r="P4672" i="2"/>
  <c r="U4672" i="2"/>
  <c r="V4672" i="2" s="1"/>
  <c r="F4673" i="2" s="1"/>
  <c r="J4673" i="2" l="1"/>
  <c r="M4673" i="2" s="1"/>
  <c r="H4673" i="2"/>
  <c r="K4673" i="2" s="1"/>
  <c r="S4672" i="2"/>
  <c r="G4673" i="2"/>
  <c r="I4673" i="2" l="1"/>
  <c r="L4673" i="2" s="1"/>
  <c r="N4673" i="2" s="1"/>
  <c r="O4673" i="2" s="1"/>
  <c r="R4673" i="2" l="1"/>
  <c r="T4673" i="2" s="1"/>
  <c r="Q4673" i="2"/>
  <c r="P4673" i="2"/>
  <c r="U4673" i="2"/>
  <c r="V4673" i="2" s="1"/>
  <c r="F4674" i="2" s="1"/>
  <c r="J4674" i="2" l="1"/>
  <c r="M4674" i="2" s="1"/>
  <c r="H4674" i="2"/>
  <c r="K4674" i="2" s="1"/>
  <c r="S4673" i="2"/>
  <c r="G4674" i="2"/>
  <c r="I4674" i="2" l="1"/>
  <c r="L4674" i="2" s="1"/>
  <c r="N4674" i="2" s="1"/>
  <c r="O4674" i="2" s="1"/>
  <c r="P4674" i="2" l="1"/>
  <c r="R4674" i="2"/>
  <c r="T4674" i="2" s="1"/>
  <c r="Q4674" i="2"/>
  <c r="U4674" i="2"/>
  <c r="S4674" i="2" l="1"/>
  <c r="G4675" i="2"/>
  <c r="V4674" i="2"/>
  <c r="F4675" i="2" s="1"/>
  <c r="I4675" i="2" l="1"/>
  <c r="L4675" i="2" s="1"/>
  <c r="J4675" i="2"/>
  <c r="M4675" i="2" s="1"/>
  <c r="H4675" i="2"/>
  <c r="K4675" i="2" s="1"/>
  <c r="N4675" i="2" s="1"/>
  <c r="O4675" i="2" s="1"/>
  <c r="R4675" i="2" l="1"/>
  <c r="T4675" i="2" s="1"/>
  <c r="Q4675" i="2"/>
  <c r="P4675" i="2"/>
  <c r="U4675" i="2"/>
  <c r="V4675" i="2" s="1"/>
  <c r="F4676" i="2" s="1"/>
  <c r="J4676" i="2" l="1"/>
  <c r="M4676" i="2" s="1"/>
  <c r="H4676" i="2"/>
  <c r="K4676" i="2" s="1"/>
  <c r="S4675" i="2"/>
  <c r="G4676" i="2"/>
  <c r="I4676" i="2" l="1"/>
  <c r="L4676" i="2" s="1"/>
  <c r="N4676" i="2" s="1"/>
  <c r="O4676" i="2" s="1"/>
  <c r="R4676" i="2" l="1"/>
  <c r="T4676" i="2" s="1"/>
  <c r="Q4676" i="2"/>
  <c r="P4676" i="2"/>
  <c r="U4676" i="2"/>
  <c r="V4676" i="2" s="1"/>
  <c r="F4677" i="2" s="1"/>
  <c r="J4677" i="2" l="1"/>
  <c r="M4677" i="2" s="1"/>
  <c r="H4677" i="2"/>
  <c r="K4677" i="2" s="1"/>
  <c r="S4676" i="2"/>
  <c r="G4677" i="2"/>
  <c r="I4677" i="2" l="1"/>
  <c r="L4677" i="2" s="1"/>
  <c r="N4677" i="2" s="1"/>
  <c r="O4677" i="2" s="1"/>
  <c r="R4677" i="2" l="1"/>
  <c r="T4677" i="2" s="1"/>
  <c r="U4677" i="2"/>
  <c r="P4677" i="2"/>
  <c r="Q4677" i="2"/>
  <c r="S4677" i="2" l="1"/>
  <c r="G4678" i="2"/>
  <c r="V4677" i="2"/>
  <c r="F4678" i="2" s="1"/>
  <c r="J4678" i="2" l="1"/>
  <c r="M4678" i="2" s="1"/>
  <c r="H4678" i="2"/>
  <c r="K4678" i="2" s="1"/>
  <c r="I4678" i="2"/>
  <c r="L4678" i="2" s="1"/>
  <c r="N4678" i="2" l="1"/>
  <c r="O4678" i="2" s="1"/>
  <c r="U4678" i="2" l="1"/>
  <c r="P4678" i="2"/>
  <c r="R4678" i="2"/>
  <c r="T4678" i="2" s="1"/>
  <c r="Q4678" i="2"/>
  <c r="S4678" i="2" l="1"/>
  <c r="G4679" i="2"/>
  <c r="V4678" i="2"/>
  <c r="F4679" i="2" s="1"/>
  <c r="I4679" i="2" l="1"/>
  <c r="L4679" i="2" s="1"/>
  <c r="H4679" i="2"/>
  <c r="K4679" i="2" s="1"/>
  <c r="J4679" i="2"/>
  <c r="M4679" i="2" s="1"/>
  <c r="N4679" i="2" l="1"/>
  <c r="O4679" i="2" s="1"/>
  <c r="P4679" i="2" l="1"/>
  <c r="R4679" i="2"/>
  <c r="T4679" i="2" s="1"/>
  <c r="U4679" i="2"/>
  <c r="Q4679" i="2"/>
  <c r="S4679" i="2" l="1"/>
  <c r="G4680" i="2"/>
  <c r="V4679" i="2"/>
  <c r="F4680" i="2" s="1"/>
  <c r="H4680" i="2" l="1"/>
  <c r="K4680" i="2" s="1"/>
  <c r="J4680" i="2"/>
  <c r="M4680" i="2" s="1"/>
  <c r="I4680" i="2"/>
  <c r="L4680" i="2" s="1"/>
  <c r="N4680" i="2" l="1"/>
  <c r="O4680" i="2" s="1"/>
  <c r="R4680" i="2" l="1"/>
  <c r="T4680" i="2" s="1"/>
  <c r="Q4680" i="2"/>
  <c r="P4680" i="2"/>
  <c r="U4680" i="2"/>
  <c r="V4680" i="2" s="1"/>
  <c r="F4681" i="2" s="1"/>
  <c r="H4681" i="2" l="1"/>
  <c r="K4681" i="2" s="1"/>
  <c r="J4681" i="2"/>
  <c r="M4681" i="2" s="1"/>
  <c r="N4681" i="2" s="1"/>
  <c r="O4681" i="2" s="1"/>
  <c r="S4680" i="2"/>
  <c r="G4681" i="2"/>
  <c r="I4681" i="2" s="1"/>
  <c r="Q4681" i="2" l="1"/>
  <c r="S4681" i="2" s="1"/>
  <c r="P4681" i="2"/>
  <c r="R4681" i="2"/>
  <c r="T4681" i="2" s="1"/>
  <c r="U4681" i="2"/>
  <c r="V4681" i="2" s="1"/>
  <c r="F4682" i="2" s="1"/>
  <c r="I4682" i="2" l="1"/>
  <c r="J4682" i="2"/>
  <c r="M4682" i="2" s="1"/>
  <c r="H4682" i="2"/>
  <c r="K4682" i="2" s="1"/>
  <c r="N4682" i="2" s="1"/>
  <c r="O4682" i="2" s="1"/>
  <c r="R4682" i="2" l="1"/>
  <c r="T4682" i="2" s="1"/>
  <c r="P4682" i="2"/>
  <c r="Q4682" i="2"/>
  <c r="U4682" i="2"/>
  <c r="S4682" i="2" l="1"/>
  <c r="G4683" i="2"/>
  <c r="V4682" i="2"/>
  <c r="F4683" i="2" s="1"/>
  <c r="I4683" i="2" l="1"/>
  <c r="H4683" i="2"/>
  <c r="K4683" i="2" s="1"/>
  <c r="J4683" i="2"/>
  <c r="M4683" i="2" s="1"/>
  <c r="N4683" i="2" l="1"/>
  <c r="O4683" i="2" s="1"/>
  <c r="Q4683" i="2" l="1"/>
  <c r="P4683" i="2"/>
  <c r="R4683" i="2"/>
  <c r="T4683" i="2" s="1"/>
  <c r="U4683" i="2"/>
  <c r="V4683" i="2" s="1"/>
  <c r="F4684" i="2" s="1"/>
  <c r="J4684" i="2" l="1"/>
  <c r="M4684" i="2" s="1"/>
  <c r="H4684" i="2"/>
  <c r="K4684" i="2" s="1"/>
  <c r="N4684" i="2" s="1"/>
  <c r="O4684" i="2" s="1"/>
  <c r="S4683" i="2"/>
  <c r="G4684" i="2"/>
  <c r="G4685" i="2" l="1"/>
  <c r="Q4684" i="2"/>
  <c r="P4684" i="2"/>
  <c r="V4684" i="2" s="1"/>
  <c r="F4685" i="2" s="1"/>
  <c r="U4684" i="2"/>
  <c r="R4684" i="2"/>
  <c r="T4684" i="2" s="1"/>
  <c r="I4684" i="2"/>
  <c r="J4685" i="2" l="1"/>
  <c r="M4685" i="2" s="1"/>
  <c r="I4685" i="2"/>
  <c r="H4685" i="2"/>
  <c r="K4685" i="2" s="1"/>
  <c r="N4685" i="2" s="1"/>
  <c r="O4685" i="2" s="1"/>
  <c r="S4684" i="2"/>
  <c r="R4685" i="2" l="1"/>
  <c r="T4685" i="2" s="1"/>
  <c r="Q4685" i="2"/>
  <c r="P4685" i="2"/>
  <c r="U4685" i="2"/>
  <c r="V4685" i="2" s="1"/>
  <c r="F4686" i="2" s="1"/>
  <c r="J4686" i="2" l="1"/>
  <c r="M4686" i="2" s="1"/>
  <c r="H4686" i="2"/>
  <c r="K4686" i="2" s="1"/>
  <c r="N4686" i="2" s="1"/>
  <c r="O4686" i="2" s="1"/>
  <c r="I4686" i="2"/>
  <c r="S4685" i="2"/>
  <c r="G4686" i="2"/>
  <c r="R4686" i="2" l="1"/>
  <c r="T4686" i="2" s="1"/>
  <c r="U4686" i="2"/>
  <c r="P4686" i="2"/>
  <c r="V4686" i="2" s="1"/>
  <c r="F4687" i="2" s="1"/>
  <c r="Q4686" i="2"/>
  <c r="S4686" i="2" s="1"/>
  <c r="J4687" i="2" l="1"/>
  <c r="M4687" i="2" s="1"/>
  <c r="H4687" i="2"/>
  <c r="K4687" i="2" s="1"/>
  <c r="N4687" i="2" s="1"/>
  <c r="O4687" i="2" s="1"/>
  <c r="G4687" i="2"/>
  <c r="R4687" i="2" l="1"/>
  <c r="T4687" i="2" s="1"/>
  <c r="P4687" i="2"/>
  <c r="Q4687" i="2"/>
  <c r="U4687" i="2"/>
  <c r="V4687" i="2" s="1"/>
  <c r="F4688" i="2" s="1"/>
  <c r="G4688" i="2"/>
  <c r="I4687" i="2"/>
  <c r="S4687" i="2" l="1"/>
  <c r="J4688" i="2"/>
  <c r="M4688" i="2" s="1"/>
  <c r="I4688" i="2"/>
  <c r="H4688" i="2"/>
  <c r="K4688" i="2" s="1"/>
  <c r="N4688" i="2" s="1"/>
  <c r="O4688" i="2" s="1"/>
  <c r="R4688" i="2" l="1"/>
  <c r="T4688" i="2" s="1"/>
  <c r="Q4688" i="2"/>
  <c r="P4688" i="2"/>
  <c r="U4688" i="2"/>
  <c r="V4688" i="2" s="1"/>
  <c r="F4689" i="2" s="1"/>
  <c r="J4689" i="2" l="1"/>
  <c r="M4689" i="2" s="1"/>
  <c r="H4689" i="2"/>
  <c r="K4689" i="2" s="1"/>
  <c r="N4689" i="2" s="1"/>
  <c r="O4689" i="2" s="1"/>
  <c r="S4688" i="2"/>
  <c r="G4689" i="2"/>
  <c r="R4689" i="2" l="1"/>
  <c r="T4689" i="2" s="1"/>
  <c r="Q4689" i="2"/>
  <c r="P4689" i="2"/>
  <c r="U4689" i="2"/>
  <c r="G4690" i="2"/>
  <c r="I4689" i="2"/>
  <c r="V4689" i="2" l="1"/>
  <c r="F4690" i="2" s="1"/>
  <c r="S4689" i="2"/>
  <c r="J4690" i="2" l="1"/>
  <c r="M4690" i="2" s="1"/>
  <c r="I4690" i="2"/>
  <c r="H4690" i="2"/>
  <c r="K4690" i="2" s="1"/>
  <c r="N4690" i="2" s="1"/>
  <c r="O4690" i="2" s="1"/>
  <c r="R4690" i="2" l="1"/>
  <c r="T4690" i="2" s="1"/>
  <c r="P4690" i="2"/>
  <c r="Q4690" i="2"/>
  <c r="U4690" i="2"/>
  <c r="V4690" i="2" s="1"/>
  <c r="F4691" i="2" s="1"/>
  <c r="S4690" i="2" l="1"/>
  <c r="G4691" i="2"/>
  <c r="I4691" i="2"/>
  <c r="J4691" i="2"/>
  <c r="M4691" i="2" s="1"/>
  <c r="H4691" i="2"/>
  <c r="K4691" i="2" s="1"/>
  <c r="N4691" i="2" s="1"/>
  <c r="O4691" i="2" s="1"/>
  <c r="P4691" i="2" l="1"/>
  <c r="U4691" i="2"/>
  <c r="R4691" i="2"/>
  <c r="T4691" i="2" s="1"/>
  <c r="Q4691" i="2"/>
  <c r="S4691" i="2" s="1"/>
  <c r="G4692" i="2"/>
  <c r="V4691" i="2" l="1"/>
  <c r="F4692" i="2" s="1"/>
  <c r="J4692" i="2" l="1"/>
  <c r="M4692" i="2" s="1"/>
  <c r="I4692" i="2"/>
  <c r="H4692" i="2"/>
  <c r="K4692" i="2" s="1"/>
  <c r="N4692" i="2" s="1"/>
  <c r="O4692" i="2" s="1"/>
  <c r="U4692" i="2" l="1"/>
  <c r="R4692" i="2"/>
  <c r="T4692" i="2" s="1"/>
  <c r="Q4692" i="2"/>
  <c r="P4692" i="2"/>
  <c r="V4692" i="2" s="1"/>
  <c r="F4693" i="2" s="1"/>
  <c r="H4693" i="2" l="1"/>
  <c r="K4693" i="2" s="1"/>
  <c r="J4693" i="2"/>
  <c r="M4693" i="2" s="1"/>
  <c r="S4692" i="2"/>
  <c r="G4693" i="2"/>
  <c r="N4693" i="2" l="1"/>
  <c r="O4693" i="2" s="1"/>
  <c r="I4693" i="2"/>
  <c r="U4693" i="2" l="1"/>
  <c r="R4693" i="2"/>
  <c r="T4693" i="2" s="1"/>
  <c r="Q4693" i="2"/>
  <c r="P4693" i="2"/>
  <c r="V4693" i="2" s="1"/>
  <c r="F4694" i="2" s="1"/>
  <c r="H4694" i="2" l="1"/>
  <c r="K4694" i="2" s="1"/>
  <c r="J4694" i="2"/>
  <c r="M4694" i="2" s="1"/>
  <c r="S4693" i="2"/>
  <c r="G4694" i="2"/>
  <c r="I4694" i="2" l="1"/>
  <c r="N4694" i="2"/>
  <c r="O4694" i="2" s="1"/>
  <c r="R4694" i="2" l="1"/>
  <c r="T4694" i="2" s="1"/>
  <c r="Q4694" i="2"/>
  <c r="P4694" i="2"/>
  <c r="U4694" i="2"/>
  <c r="V4694" i="2" l="1"/>
  <c r="F4695" i="2" s="1"/>
  <c r="S4694" i="2"/>
  <c r="G4695" i="2"/>
  <c r="J4695" i="2" l="1"/>
  <c r="M4695" i="2" s="1"/>
  <c r="I4695" i="2"/>
  <c r="H4695" i="2"/>
  <c r="K4695" i="2" s="1"/>
  <c r="N4695" i="2" s="1"/>
  <c r="O4695" i="2" s="1"/>
  <c r="Q4695" i="2" l="1"/>
  <c r="P4695" i="2"/>
  <c r="R4695" i="2"/>
  <c r="T4695" i="2" s="1"/>
  <c r="U4695" i="2"/>
  <c r="V4695" i="2" l="1"/>
  <c r="F4696" i="2" s="1"/>
  <c r="S4695" i="2"/>
  <c r="G4696" i="2"/>
  <c r="I4696" i="2" l="1"/>
  <c r="L4696" i="2" s="1"/>
  <c r="J4696" i="2"/>
  <c r="M4696" i="2" s="1"/>
  <c r="H4696" i="2"/>
  <c r="K4696" i="2" s="1"/>
  <c r="N4696" i="2" l="1"/>
  <c r="O4696" i="2" s="1"/>
  <c r="R4696" i="2" l="1"/>
  <c r="T4696" i="2" s="1"/>
  <c r="Q4696" i="2"/>
  <c r="P4696" i="2"/>
  <c r="U4696" i="2"/>
  <c r="V4696" i="2" l="1"/>
  <c r="F4697" i="2" s="1"/>
  <c r="S4696" i="2"/>
  <c r="G4697" i="2"/>
  <c r="H4697" i="2" l="1"/>
  <c r="K4697" i="2" s="1"/>
  <c r="I4697" i="2"/>
  <c r="L4697" i="2" s="1"/>
  <c r="J4697" i="2"/>
  <c r="M4697" i="2" s="1"/>
  <c r="N4697" i="2" l="1"/>
  <c r="O4697" i="2" s="1"/>
  <c r="U4697" i="2" l="1"/>
  <c r="R4697" i="2"/>
  <c r="T4697" i="2" s="1"/>
  <c r="Q4697" i="2"/>
  <c r="P4697" i="2"/>
  <c r="V4697" i="2" s="1"/>
  <c r="F4698" i="2" s="1"/>
  <c r="J4698" i="2" l="1"/>
  <c r="M4698" i="2" s="1"/>
  <c r="H4698" i="2"/>
  <c r="K4698" i="2" s="1"/>
  <c r="S4697" i="2"/>
  <c r="G4698" i="2"/>
  <c r="I4698" i="2" l="1"/>
  <c r="L4698" i="2" s="1"/>
  <c r="N4698" i="2" s="1"/>
  <c r="O4698" i="2" s="1"/>
  <c r="P4698" i="2" l="1"/>
  <c r="R4698" i="2"/>
  <c r="T4698" i="2" s="1"/>
  <c r="Q4698" i="2"/>
  <c r="U4698" i="2"/>
  <c r="S4698" i="2" l="1"/>
  <c r="G4699" i="2"/>
  <c r="V4698" i="2"/>
  <c r="F4699" i="2" s="1"/>
  <c r="J4699" i="2" l="1"/>
  <c r="M4699" i="2" s="1"/>
  <c r="H4699" i="2"/>
  <c r="K4699" i="2" s="1"/>
  <c r="I4699" i="2"/>
  <c r="L4699" i="2" s="1"/>
  <c r="N4699" i="2" l="1"/>
  <c r="O4699" i="2" s="1"/>
  <c r="U4699" i="2" l="1"/>
  <c r="R4699" i="2"/>
  <c r="T4699" i="2" s="1"/>
  <c r="Q4699" i="2"/>
  <c r="P4699" i="2"/>
  <c r="V4699" i="2" s="1"/>
  <c r="F4700" i="2" s="1"/>
  <c r="J4700" i="2" l="1"/>
  <c r="M4700" i="2" s="1"/>
  <c r="H4700" i="2"/>
  <c r="K4700" i="2" s="1"/>
  <c r="S4699" i="2"/>
  <c r="G4700" i="2"/>
  <c r="I4700" i="2" l="1"/>
  <c r="L4700" i="2" s="1"/>
  <c r="N4700" i="2" s="1"/>
  <c r="O4700" i="2" s="1"/>
  <c r="U4700" i="2" l="1"/>
  <c r="R4700" i="2"/>
  <c r="T4700" i="2" s="1"/>
  <c r="Q4700" i="2"/>
  <c r="P4700" i="2"/>
  <c r="V4700" i="2" l="1"/>
  <c r="F4701" i="2" s="1"/>
  <c r="S4700" i="2"/>
  <c r="G4701" i="2"/>
  <c r="J4701" i="2" l="1"/>
  <c r="M4701" i="2" s="1"/>
  <c r="H4701" i="2"/>
  <c r="K4701" i="2" s="1"/>
  <c r="I4701" i="2"/>
  <c r="L4701" i="2" s="1"/>
  <c r="N4701" i="2" s="1"/>
  <c r="O4701" i="2" s="1"/>
  <c r="R4701" i="2" l="1"/>
  <c r="T4701" i="2" s="1"/>
  <c r="Q4701" i="2"/>
  <c r="P4701" i="2"/>
  <c r="O4702" i="2"/>
  <c r="U4701" i="2"/>
  <c r="U4702" i="2" l="1"/>
  <c r="R4702" i="2"/>
  <c r="T4702" i="2" s="1"/>
  <c r="P4702" i="2"/>
  <c r="V4701" i="2"/>
  <c r="F4702" i="2" s="1"/>
  <c r="S4701" i="2"/>
  <c r="G4702" i="2"/>
  <c r="J4702" i="2" l="1"/>
  <c r="M4702" i="2" s="1"/>
  <c r="I4702" i="2"/>
  <c r="H4702" i="2"/>
  <c r="K4702" i="2" s="1"/>
  <c r="L4702" i="2" l="1"/>
  <c r="N4702" i="2" s="1"/>
  <c r="Q4702" i="2"/>
  <c r="S4702" i="2" l="1"/>
  <c r="G4703" i="2"/>
  <c r="V4702" i="2"/>
  <c r="F4703" i="2" s="1"/>
  <c r="J4703" i="2" l="1"/>
  <c r="M4703" i="2" s="1"/>
  <c r="H4703" i="2"/>
  <c r="K4703" i="2" s="1"/>
  <c r="I4703" i="2"/>
  <c r="L4703" i="2" s="1"/>
  <c r="N4703" i="2" l="1"/>
  <c r="O4703" i="2" s="1"/>
  <c r="Q4703" i="2" l="1"/>
  <c r="P4703" i="2"/>
  <c r="U4703" i="2"/>
  <c r="R4703" i="2"/>
  <c r="T4703" i="2" s="1"/>
  <c r="V4703" i="2" l="1"/>
  <c r="F4704" i="2" s="1"/>
  <c r="S4703" i="2"/>
  <c r="G4704" i="2"/>
  <c r="J4704" i="2" l="1"/>
  <c r="M4704" i="2" s="1"/>
  <c r="I4704" i="2"/>
  <c r="L4704" i="2" s="1"/>
  <c r="H4704" i="2"/>
  <c r="K4704" i="2" s="1"/>
  <c r="N4704" i="2" s="1"/>
  <c r="O4704" i="2" s="1"/>
  <c r="U4704" i="2" l="1"/>
  <c r="R4704" i="2"/>
  <c r="T4704" i="2" s="1"/>
  <c r="Q4704" i="2"/>
  <c r="P4704" i="2"/>
  <c r="V4704" i="2" s="1"/>
  <c r="F4705" i="2" s="1"/>
  <c r="J4705" i="2" l="1"/>
  <c r="M4705" i="2" s="1"/>
  <c r="H4705" i="2"/>
  <c r="K4705" i="2" s="1"/>
  <c r="N4705" i="2" s="1"/>
  <c r="O4705" i="2" s="1"/>
  <c r="S4704" i="2"/>
  <c r="G4705" i="2"/>
  <c r="I4705" i="2" s="1"/>
  <c r="U4705" i="2" l="1"/>
  <c r="R4705" i="2"/>
  <c r="T4705" i="2" s="1"/>
  <c r="Q4705" i="2"/>
  <c r="P4705" i="2"/>
  <c r="V4705" i="2" s="1"/>
  <c r="F4706" i="2" s="1"/>
  <c r="J4706" i="2" l="1"/>
  <c r="M4706" i="2" s="1"/>
  <c r="I4706" i="2"/>
  <c r="H4706" i="2"/>
  <c r="K4706" i="2" s="1"/>
  <c r="N4706" i="2" s="1"/>
  <c r="O4706" i="2" s="1"/>
  <c r="S4705" i="2"/>
  <c r="U4706" i="2" l="1"/>
  <c r="P4706" i="2"/>
  <c r="Q4706" i="2"/>
  <c r="R4706" i="2"/>
  <c r="T4706" i="2" s="1"/>
  <c r="S4706" i="2" l="1"/>
  <c r="G4707" i="2"/>
  <c r="V4706" i="2"/>
  <c r="F4707" i="2" s="1"/>
  <c r="J4707" i="2" l="1"/>
  <c r="M4707" i="2" s="1"/>
  <c r="H4707" i="2"/>
  <c r="K4707" i="2" s="1"/>
  <c r="N4707" i="2" s="1"/>
  <c r="O4707" i="2" s="1"/>
  <c r="I4707" i="2"/>
  <c r="U4707" i="2" l="1"/>
  <c r="Q4707" i="2"/>
  <c r="P4707" i="2"/>
  <c r="V4707" i="2" s="1"/>
  <c r="F4708" i="2" s="1"/>
  <c r="R4707" i="2"/>
  <c r="T4707" i="2" s="1"/>
  <c r="J4708" i="2" l="1"/>
  <c r="M4708" i="2" s="1"/>
  <c r="H4708" i="2"/>
  <c r="K4708" i="2" s="1"/>
  <c r="N4708" i="2" s="1"/>
  <c r="O4708" i="2" s="1"/>
  <c r="I4708" i="2"/>
  <c r="S4707" i="2"/>
  <c r="G4708" i="2"/>
  <c r="R4708" i="2" l="1"/>
  <c r="T4708" i="2" s="1"/>
  <c r="Q4708" i="2"/>
  <c r="P4708" i="2"/>
  <c r="U4708" i="2"/>
  <c r="V4708" i="2" l="1"/>
  <c r="F4709" i="2" s="1"/>
  <c r="S4708" i="2"/>
  <c r="G4709" i="2"/>
  <c r="J4709" i="2" l="1"/>
  <c r="M4709" i="2" s="1"/>
  <c r="I4709" i="2"/>
  <c r="H4709" i="2"/>
  <c r="K4709" i="2" s="1"/>
  <c r="N4709" i="2" s="1"/>
  <c r="O4709" i="2" s="1"/>
  <c r="U4709" i="2" l="1"/>
  <c r="R4709" i="2"/>
  <c r="T4709" i="2" s="1"/>
  <c r="Q4709" i="2"/>
  <c r="P4709" i="2"/>
  <c r="V4709" i="2" s="1"/>
  <c r="F4710" i="2" s="1"/>
  <c r="J4710" i="2" l="1"/>
  <c r="M4710" i="2" s="1"/>
  <c r="H4710" i="2"/>
  <c r="K4710" i="2" s="1"/>
  <c r="N4710" i="2" s="1"/>
  <c r="O4710" i="2" s="1"/>
  <c r="S4709" i="2"/>
  <c r="G4710" i="2"/>
  <c r="I4710" i="2" s="1"/>
  <c r="P4710" i="2" l="1"/>
  <c r="R4710" i="2"/>
  <c r="T4710" i="2" s="1"/>
  <c r="Q4710" i="2"/>
  <c r="S4710" i="2" s="1"/>
  <c r="U4710" i="2"/>
  <c r="V4710" i="2" l="1"/>
  <c r="F4711" i="2" s="1"/>
  <c r="G4711" i="2"/>
  <c r="I4711" i="2" l="1"/>
  <c r="J4711" i="2"/>
  <c r="M4711" i="2" s="1"/>
  <c r="H4711" i="2"/>
  <c r="K4711" i="2" s="1"/>
  <c r="N4711" i="2" s="1"/>
  <c r="O4711" i="2" s="1"/>
  <c r="U4711" i="2" l="1"/>
  <c r="R4711" i="2"/>
  <c r="T4711" i="2" s="1"/>
  <c r="Q4711" i="2"/>
  <c r="P4711" i="2"/>
  <c r="V4711" i="2" s="1"/>
  <c r="F4712" i="2" s="1"/>
  <c r="J4712" i="2" l="1"/>
  <c r="M4712" i="2" s="1"/>
  <c r="H4712" i="2"/>
  <c r="K4712" i="2" s="1"/>
  <c r="N4712" i="2" s="1"/>
  <c r="O4712" i="2" s="1"/>
  <c r="I4712" i="2"/>
  <c r="S4711" i="2"/>
  <c r="G4712" i="2"/>
  <c r="R4712" i="2" l="1"/>
  <c r="T4712" i="2" s="1"/>
  <c r="Q4712" i="2"/>
  <c r="P4712" i="2"/>
  <c r="U4712" i="2"/>
  <c r="V4712" i="2" l="1"/>
  <c r="F4713" i="2" s="1"/>
  <c r="S4712" i="2"/>
  <c r="G4713" i="2"/>
  <c r="J4713" i="2" l="1"/>
  <c r="M4713" i="2" s="1"/>
  <c r="H4713" i="2"/>
  <c r="K4713" i="2" s="1"/>
  <c r="N4713" i="2" s="1"/>
  <c r="O4713" i="2" s="1"/>
  <c r="I4713" i="2"/>
  <c r="R4713" i="2" l="1"/>
  <c r="T4713" i="2" s="1"/>
  <c r="Q4713" i="2"/>
  <c r="P4713" i="2"/>
  <c r="U4713" i="2"/>
  <c r="V4713" i="2" l="1"/>
  <c r="F4714" i="2" s="1"/>
  <c r="S4713" i="2"/>
  <c r="G4714" i="2"/>
  <c r="J4714" i="2" l="1"/>
  <c r="M4714" i="2" s="1"/>
  <c r="I4714" i="2"/>
  <c r="H4714" i="2"/>
  <c r="K4714" i="2" s="1"/>
  <c r="N4714" i="2" s="1"/>
  <c r="O4714" i="2" s="1"/>
  <c r="U4714" i="2" l="1"/>
  <c r="R4714" i="2"/>
  <c r="T4714" i="2" s="1"/>
  <c r="P4714" i="2"/>
  <c r="Q4714" i="2"/>
  <c r="S4714" i="2" l="1"/>
  <c r="G4715" i="2"/>
  <c r="V4714" i="2"/>
  <c r="F4715" i="2" s="1"/>
  <c r="H4715" i="2" l="1"/>
  <c r="K4715" i="2" s="1"/>
  <c r="I4715" i="2"/>
  <c r="J4715" i="2"/>
  <c r="M4715" i="2" s="1"/>
  <c r="N4715" i="2" l="1"/>
  <c r="O4715" i="2" s="1"/>
  <c r="Q4715" i="2" l="1"/>
  <c r="P4715" i="2"/>
  <c r="U4715" i="2"/>
  <c r="O4716" i="2"/>
  <c r="R4715" i="2"/>
  <c r="T4715" i="2" s="1"/>
  <c r="U4716" i="2" l="1"/>
  <c r="R4716" i="2"/>
  <c r="T4716" i="2" s="1"/>
  <c r="Q4716" i="2"/>
  <c r="V4715" i="2"/>
  <c r="F4716" i="2" s="1"/>
  <c r="S4715" i="2"/>
  <c r="G4716" i="2"/>
  <c r="G4717" i="2" s="1"/>
  <c r="J4716" i="2" l="1"/>
  <c r="M4716" i="2" s="1"/>
  <c r="I4716" i="2"/>
  <c r="H4716" i="2"/>
  <c r="K4716" i="2" l="1"/>
  <c r="N4716" i="2" s="1"/>
  <c r="P4716" i="2"/>
  <c r="V4716" i="2" l="1"/>
  <c r="F4717" i="2" s="1"/>
  <c r="S4716" i="2"/>
  <c r="J4717" i="2" l="1"/>
  <c r="M4717" i="2" s="1"/>
  <c r="I4717" i="2"/>
  <c r="H4717" i="2"/>
  <c r="K4717" i="2" s="1"/>
  <c r="N4717" i="2" s="1"/>
  <c r="O4717" i="2" s="1"/>
  <c r="R4717" i="2" l="1"/>
  <c r="T4717" i="2" s="1"/>
  <c r="Q4717" i="2"/>
  <c r="U4717" i="2"/>
  <c r="P4717" i="2"/>
  <c r="V4717" i="2" s="1"/>
  <c r="F4718" i="2" s="1"/>
  <c r="H4718" i="2" l="1"/>
  <c r="K4718" i="2" s="1"/>
  <c r="N4718" i="2" s="1"/>
  <c r="O4718" i="2" s="1"/>
  <c r="J4718" i="2"/>
  <c r="M4718" i="2" s="1"/>
  <c r="S4717" i="2"/>
  <c r="G4718" i="2"/>
  <c r="I4718" i="2" l="1"/>
  <c r="R4718" i="2"/>
  <c r="T4718" i="2" s="1"/>
  <c r="Q4718" i="2"/>
  <c r="S4718" i="2" s="1"/>
  <c r="P4718" i="2"/>
  <c r="U4718" i="2"/>
  <c r="V4718" i="2" l="1"/>
  <c r="F4719" i="2" s="1"/>
  <c r="G4719" i="2"/>
  <c r="I4719" i="2" l="1"/>
  <c r="J4719" i="2"/>
  <c r="M4719" i="2" s="1"/>
  <c r="H4719" i="2"/>
  <c r="K4719" i="2" s="1"/>
  <c r="N4719" i="2" s="1"/>
  <c r="O4719" i="2" s="1"/>
  <c r="Q4719" i="2" l="1"/>
  <c r="R4719" i="2"/>
  <c r="T4719" i="2" s="1"/>
  <c r="P4719" i="2"/>
  <c r="U4719" i="2"/>
  <c r="V4719" i="2" s="1"/>
  <c r="F4720" i="2" s="1"/>
  <c r="J4720" i="2" l="1"/>
  <c r="M4720" i="2" s="1"/>
  <c r="H4720" i="2"/>
  <c r="K4720" i="2" s="1"/>
  <c r="S4719" i="2"/>
  <c r="G4720" i="2"/>
  <c r="I4720" i="2" l="1"/>
  <c r="L4720" i="2" s="1"/>
  <c r="N4720" i="2" s="1"/>
  <c r="O4720" i="2" s="1"/>
  <c r="R4720" i="2" l="1"/>
  <c r="T4720" i="2" s="1"/>
  <c r="Q4720" i="2"/>
  <c r="P4720" i="2"/>
  <c r="U4720" i="2"/>
  <c r="V4720" i="2" s="1"/>
  <c r="F4721" i="2" s="1"/>
  <c r="S4720" i="2" l="1"/>
  <c r="G4721" i="2"/>
  <c r="I4721" i="2" s="1"/>
  <c r="L4721" i="2" s="1"/>
  <c r="J4721" i="2"/>
  <c r="M4721" i="2" s="1"/>
  <c r="H4721" i="2"/>
  <c r="K4721" i="2" s="1"/>
  <c r="N4721" i="2" l="1"/>
  <c r="O4721" i="2" s="1"/>
  <c r="Q4721" i="2" l="1"/>
  <c r="P4721" i="2"/>
  <c r="R4721" i="2"/>
  <c r="T4721" i="2" s="1"/>
  <c r="U4721" i="2"/>
  <c r="V4721" i="2" s="1"/>
  <c r="F4722" i="2" s="1"/>
  <c r="J4722" i="2" l="1"/>
  <c r="M4722" i="2" s="1"/>
  <c r="H4722" i="2"/>
  <c r="K4722" i="2" s="1"/>
  <c r="S4721" i="2"/>
  <c r="G4722" i="2"/>
  <c r="I4722" i="2" l="1"/>
  <c r="L4722" i="2" s="1"/>
  <c r="N4722" i="2" s="1"/>
  <c r="O4722" i="2" s="1"/>
  <c r="R4722" i="2" l="1"/>
  <c r="T4722" i="2" s="1"/>
  <c r="Q4722" i="2"/>
  <c r="P4722" i="2"/>
  <c r="U4722" i="2"/>
  <c r="V4722" i="2" l="1"/>
  <c r="F4723" i="2" s="1"/>
  <c r="S4722" i="2"/>
  <c r="G4723" i="2"/>
  <c r="J4723" i="2" l="1"/>
  <c r="M4723" i="2" s="1"/>
  <c r="H4723" i="2"/>
  <c r="K4723" i="2" s="1"/>
  <c r="N4723" i="2" s="1"/>
  <c r="O4723" i="2" s="1"/>
  <c r="I4723" i="2"/>
  <c r="L4723" i="2" s="1"/>
  <c r="R4723" i="2" l="1"/>
  <c r="T4723" i="2" s="1"/>
  <c r="Q4723" i="2"/>
  <c r="P4723" i="2"/>
  <c r="U4723" i="2"/>
  <c r="V4723" i="2" s="1"/>
  <c r="F4724" i="2" s="1"/>
  <c r="S4723" i="2" l="1"/>
  <c r="G4724" i="2"/>
  <c r="J4724" i="2"/>
  <c r="M4724" i="2" s="1"/>
  <c r="I4724" i="2"/>
  <c r="L4724" i="2" s="1"/>
  <c r="H4724" i="2"/>
  <c r="K4724" i="2" s="1"/>
  <c r="N4724" i="2" s="1"/>
  <c r="O4724" i="2" s="1"/>
  <c r="R4724" i="2" l="1"/>
  <c r="T4724" i="2" s="1"/>
  <c r="P4724" i="2"/>
  <c r="Q4724" i="2"/>
  <c r="U4724" i="2"/>
  <c r="G4725" i="2"/>
  <c r="V4724" i="2" l="1"/>
  <c r="F4725" i="2" s="1"/>
  <c r="S4724" i="2"/>
  <c r="J4725" i="2" l="1"/>
  <c r="M4725" i="2" s="1"/>
  <c r="I4725" i="2"/>
  <c r="L4725" i="2" s="1"/>
  <c r="H4725" i="2"/>
  <c r="K4725" i="2" s="1"/>
  <c r="N4725" i="2" s="1"/>
  <c r="O4725" i="2" s="1"/>
  <c r="R4725" i="2" l="1"/>
  <c r="T4725" i="2" s="1"/>
  <c r="Q4725" i="2"/>
  <c r="U4725" i="2"/>
  <c r="P4725" i="2"/>
  <c r="V4725" i="2" s="1"/>
  <c r="F4726" i="2" s="1"/>
  <c r="J4726" i="2" l="1"/>
  <c r="M4726" i="2" s="1"/>
  <c r="H4726" i="2"/>
  <c r="K4726" i="2" s="1"/>
  <c r="S4725" i="2"/>
  <c r="G4726" i="2"/>
  <c r="I4726" i="2" l="1"/>
  <c r="L4726" i="2" s="1"/>
  <c r="N4726" i="2" s="1"/>
  <c r="O4726" i="2" s="1"/>
  <c r="R4726" i="2" l="1"/>
  <c r="T4726" i="2" s="1"/>
  <c r="P4726" i="2"/>
  <c r="Q4726" i="2"/>
  <c r="U4726" i="2"/>
  <c r="V4726" i="2" s="1"/>
  <c r="F4727" i="2" s="1"/>
  <c r="S4726" i="2" l="1"/>
  <c r="G4727" i="2"/>
  <c r="I4727" i="2" s="1"/>
  <c r="L4727" i="2" s="1"/>
  <c r="J4727" i="2"/>
  <c r="M4727" i="2" s="1"/>
  <c r="H4727" i="2"/>
  <c r="K4727" i="2" s="1"/>
  <c r="N4727" i="2" l="1"/>
  <c r="O4727" i="2" s="1"/>
  <c r="Q4727" i="2" l="1"/>
  <c r="P4727" i="2"/>
  <c r="V4727" i="2" s="1"/>
  <c r="F4728" i="2" s="1"/>
  <c r="R4727" i="2"/>
  <c r="T4727" i="2" s="1"/>
  <c r="U4727" i="2"/>
  <c r="J4728" i="2" l="1"/>
  <c r="M4728" i="2" s="1"/>
  <c r="H4728" i="2"/>
  <c r="K4728" i="2" s="1"/>
  <c r="S4727" i="2"/>
  <c r="G4728" i="2"/>
  <c r="I4728" i="2" l="1"/>
  <c r="L4728" i="2" s="1"/>
  <c r="N4728" i="2" s="1"/>
  <c r="O4728" i="2" s="1"/>
  <c r="O4729" i="2" l="1"/>
  <c r="U4728" i="2"/>
  <c r="R4728" i="2"/>
  <c r="T4728" i="2" s="1"/>
  <c r="Q4728" i="2"/>
  <c r="P4728" i="2"/>
  <c r="V4728" i="2" s="1"/>
  <c r="F4729" i="2" s="1"/>
  <c r="U4729" i="2" l="1"/>
  <c r="R4729" i="2"/>
  <c r="T4729" i="2" s="1"/>
  <c r="P4729" i="2"/>
  <c r="J4729" i="2"/>
  <c r="M4729" i="2" s="1"/>
  <c r="H4729" i="2"/>
  <c r="K4729" i="2" s="1"/>
  <c r="S4728" i="2"/>
  <c r="G4729" i="2"/>
  <c r="I4729" i="2" s="1"/>
  <c r="Q4729" i="2" s="1"/>
  <c r="S4729" i="2" s="1"/>
  <c r="V4729" i="2" l="1"/>
  <c r="F4730" i="2" s="1"/>
  <c r="N4729" i="2"/>
  <c r="J4730" i="2" l="1"/>
  <c r="M4730" i="2" s="1"/>
  <c r="I4730" i="2"/>
  <c r="H4730" i="2"/>
  <c r="K4730" i="2" s="1"/>
  <c r="N4730" i="2" s="1"/>
  <c r="O4730" i="2" s="1"/>
  <c r="R4730" i="2" l="1"/>
  <c r="T4730" i="2" s="1"/>
  <c r="Q4730" i="2"/>
  <c r="P4730" i="2"/>
  <c r="O4731" i="2"/>
  <c r="U4730" i="2"/>
  <c r="V4730" i="2" l="1"/>
  <c r="F4731" i="2" s="1"/>
  <c r="Q4731" i="2"/>
  <c r="P4731" i="2"/>
  <c r="R4731" i="2"/>
  <c r="T4731" i="2" s="1"/>
  <c r="U4731" i="2"/>
  <c r="S4730" i="2"/>
  <c r="G4731" i="2"/>
  <c r="G4732" i="2" s="1"/>
  <c r="V4731" i="2" l="1"/>
  <c r="F4732" i="2" s="1"/>
  <c r="S4731" i="2"/>
  <c r="J4731" i="2"/>
  <c r="M4731" i="2" s="1"/>
  <c r="I4731" i="2"/>
  <c r="H4731" i="2"/>
  <c r="K4731" i="2" s="1"/>
  <c r="N4731" i="2" l="1"/>
  <c r="J4732" i="2"/>
  <c r="M4732" i="2" s="1"/>
  <c r="I4732" i="2"/>
  <c r="H4732" i="2"/>
  <c r="K4732" i="2" s="1"/>
  <c r="N4732" i="2" s="1"/>
  <c r="O4732" i="2" s="1"/>
  <c r="R4732" i="2" l="1"/>
  <c r="T4732" i="2" s="1"/>
  <c r="P4732" i="2"/>
  <c r="U4732" i="2"/>
  <c r="Q4732" i="2"/>
  <c r="S4732" i="2" l="1"/>
  <c r="G4733" i="2"/>
  <c r="V4732" i="2"/>
  <c r="F4733" i="2" s="1"/>
  <c r="J4733" i="2" l="1"/>
  <c r="M4733" i="2" s="1"/>
  <c r="I4733" i="2"/>
  <c r="H4733" i="2"/>
  <c r="K4733" i="2" s="1"/>
  <c r="N4733" i="2" s="1"/>
  <c r="O4733" i="2" s="1"/>
  <c r="R4733" i="2" l="1"/>
  <c r="T4733" i="2" s="1"/>
  <c r="Q4733" i="2"/>
  <c r="P4733" i="2"/>
  <c r="U4733" i="2"/>
  <c r="V4733" i="2" s="1"/>
  <c r="F4734" i="2" s="1"/>
  <c r="I4734" i="2" l="1"/>
  <c r="H4734" i="2"/>
  <c r="K4734" i="2" s="1"/>
  <c r="N4734" i="2" s="1"/>
  <c r="O4734" i="2" s="1"/>
  <c r="J4734" i="2"/>
  <c r="M4734" i="2" s="1"/>
  <c r="S4733" i="2"/>
  <c r="G4734" i="2"/>
  <c r="R4734" i="2" l="1"/>
  <c r="T4734" i="2" s="1"/>
  <c r="Q4734" i="2"/>
  <c r="S4734" i="2" s="1"/>
  <c r="P4734" i="2"/>
  <c r="U4734" i="2"/>
  <c r="V4734" i="2" l="1"/>
  <c r="F4735" i="2" s="1"/>
  <c r="G4735" i="2"/>
  <c r="H4735" i="2" l="1"/>
  <c r="K4735" i="2" s="1"/>
  <c r="N4735" i="2" s="1"/>
  <c r="O4735" i="2" s="1"/>
  <c r="J4735" i="2"/>
  <c r="M4735" i="2" s="1"/>
  <c r="I4735" i="2"/>
  <c r="R4735" i="2" l="1"/>
  <c r="T4735" i="2" s="1"/>
  <c r="Q4735" i="2"/>
  <c r="P4735" i="2"/>
  <c r="U4735" i="2"/>
  <c r="V4735" i="2" l="1"/>
  <c r="F4736" i="2" s="1"/>
  <c r="S4735" i="2"/>
  <c r="G4736" i="2"/>
  <c r="J4736" i="2" l="1"/>
  <c r="M4736" i="2" s="1"/>
  <c r="I4736" i="2"/>
  <c r="H4736" i="2"/>
  <c r="K4736" i="2" s="1"/>
  <c r="N4736" i="2" s="1"/>
  <c r="O4736" i="2" s="1"/>
  <c r="R4736" i="2" l="1"/>
  <c r="T4736" i="2" s="1"/>
  <c r="Q4736" i="2"/>
  <c r="P4736" i="2"/>
  <c r="U4736" i="2"/>
  <c r="V4736" i="2" s="1"/>
  <c r="F4737" i="2" s="1"/>
  <c r="J4737" i="2" l="1"/>
  <c r="M4737" i="2" s="1"/>
  <c r="H4737" i="2"/>
  <c r="K4737" i="2" s="1"/>
  <c r="N4737" i="2" s="1"/>
  <c r="O4737" i="2" s="1"/>
  <c r="S4736" i="2"/>
  <c r="G4737" i="2"/>
  <c r="R4737" i="2" l="1"/>
  <c r="T4737" i="2" s="1"/>
  <c r="Q4737" i="2"/>
  <c r="P4737" i="2"/>
  <c r="V4737" i="2" s="1"/>
  <c r="F4738" i="2" s="1"/>
  <c r="U4737" i="2"/>
  <c r="I4737" i="2"/>
  <c r="H4738" i="2" l="1"/>
  <c r="K4738" i="2" s="1"/>
  <c r="N4738" i="2" s="1"/>
  <c r="O4738" i="2" s="1"/>
  <c r="J4738" i="2"/>
  <c r="M4738" i="2" s="1"/>
  <c r="S4737" i="2"/>
  <c r="G4738" i="2"/>
  <c r="R4738" i="2" l="1"/>
  <c r="T4738" i="2" s="1"/>
  <c r="P4738" i="2"/>
  <c r="Q4738" i="2"/>
  <c r="S4738" i="2" s="1"/>
  <c r="U4738" i="2"/>
  <c r="V4738" i="2" s="1"/>
  <c r="F4739" i="2" s="1"/>
  <c r="I4738" i="2"/>
  <c r="J4739" i="2" l="1"/>
  <c r="M4739" i="2" s="1"/>
  <c r="H4739" i="2"/>
  <c r="K4739" i="2" s="1"/>
  <c r="N4739" i="2" s="1"/>
  <c r="O4739" i="2" s="1"/>
  <c r="G4739" i="2"/>
  <c r="Q4739" i="2" l="1"/>
  <c r="P4739" i="2"/>
  <c r="R4739" i="2"/>
  <c r="T4739" i="2" s="1"/>
  <c r="U4739" i="2"/>
  <c r="I4739" i="2"/>
  <c r="V4739" i="2" l="1"/>
  <c r="F4740" i="2" s="1"/>
  <c r="S4739" i="2"/>
  <c r="G4740" i="2"/>
  <c r="J4740" i="2" l="1"/>
  <c r="M4740" i="2" s="1"/>
  <c r="I4740" i="2"/>
  <c r="H4740" i="2"/>
  <c r="K4740" i="2" s="1"/>
  <c r="N4740" i="2" s="1"/>
  <c r="O4740" i="2" s="1"/>
  <c r="U4740" i="2" l="1"/>
  <c r="R4740" i="2"/>
  <c r="T4740" i="2" s="1"/>
  <c r="Q4740" i="2"/>
  <c r="P4740" i="2"/>
  <c r="V4740" i="2" s="1"/>
  <c r="F4741" i="2" s="1"/>
  <c r="J4741" i="2" l="1"/>
  <c r="M4741" i="2" s="1"/>
  <c r="H4741" i="2"/>
  <c r="K4741" i="2" s="1"/>
  <c r="N4741" i="2" s="1"/>
  <c r="O4741" i="2" s="1"/>
  <c r="S4740" i="2"/>
  <c r="G4741" i="2"/>
  <c r="I4741" i="2" l="1"/>
  <c r="R4741" i="2"/>
  <c r="T4741" i="2" s="1"/>
  <c r="Q4741" i="2"/>
  <c r="P4741" i="2"/>
  <c r="U4741" i="2"/>
  <c r="V4741" i="2" s="1"/>
  <c r="F4742" i="2" s="1"/>
  <c r="J4742" i="2" l="1"/>
  <c r="M4742" i="2" s="1"/>
  <c r="H4742" i="2"/>
  <c r="K4742" i="2" s="1"/>
  <c r="N4742" i="2" s="1"/>
  <c r="O4742" i="2" s="1"/>
  <c r="S4741" i="2"/>
  <c r="G4742" i="2"/>
  <c r="I4742" i="2" l="1"/>
  <c r="R4742" i="2"/>
  <c r="T4742" i="2" s="1"/>
  <c r="Q4742" i="2"/>
  <c r="P4742" i="2"/>
  <c r="U4742" i="2"/>
  <c r="V4742" i="2" l="1"/>
  <c r="F4743" i="2" s="1"/>
  <c r="S4742" i="2"/>
  <c r="G4743" i="2"/>
  <c r="J4743" i="2" l="1"/>
  <c r="M4743" i="2" s="1"/>
  <c r="H4743" i="2"/>
  <c r="K4743" i="2" s="1"/>
  <c r="N4743" i="2" s="1"/>
  <c r="O4743" i="2" s="1"/>
  <c r="I4743" i="2"/>
  <c r="U4743" i="2" l="1"/>
  <c r="Q4743" i="2"/>
  <c r="P4743" i="2"/>
  <c r="V4743" i="2" s="1"/>
  <c r="F4744" i="2" s="1"/>
  <c r="R4743" i="2"/>
  <c r="T4743" i="2" s="1"/>
  <c r="H4744" i="2" l="1"/>
  <c r="K4744" i="2" s="1"/>
  <c r="J4744" i="2"/>
  <c r="M4744" i="2" s="1"/>
  <c r="S4743" i="2"/>
  <c r="G4744" i="2"/>
  <c r="I4744" i="2" l="1"/>
  <c r="L4744" i="2" s="1"/>
  <c r="N4744" i="2" s="1"/>
  <c r="O4744" i="2" s="1"/>
  <c r="P4744" i="2" l="1"/>
  <c r="U4744" i="2"/>
  <c r="Q4744" i="2"/>
  <c r="R4744" i="2"/>
  <c r="T4744" i="2" s="1"/>
  <c r="S4744" i="2" l="1"/>
  <c r="G4745" i="2"/>
  <c r="V4744" i="2"/>
  <c r="F4745" i="2" s="1"/>
  <c r="J4745" i="2" l="1"/>
  <c r="M4745" i="2" s="1"/>
  <c r="H4745" i="2"/>
  <c r="K4745" i="2" s="1"/>
  <c r="I4745" i="2"/>
  <c r="L4745" i="2" s="1"/>
  <c r="N4745" i="2" s="1"/>
  <c r="O4745" i="2" s="1"/>
  <c r="R4745" i="2" l="1"/>
  <c r="T4745" i="2" s="1"/>
  <c r="Q4745" i="2"/>
  <c r="U4745" i="2"/>
  <c r="P4745" i="2"/>
  <c r="V4745" i="2" s="1"/>
  <c r="F4746" i="2" s="1"/>
  <c r="J4746" i="2" l="1"/>
  <c r="M4746" i="2" s="1"/>
  <c r="H4746" i="2"/>
  <c r="K4746" i="2" s="1"/>
  <c r="S4745" i="2"/>
  <c r="G4746" i="2"/>
  <c r="I4746" i="2" l="1"/>
  <c r="L4746" i="2" s="1"/>
  <c r="N4746" i="2" s="1"/>
  <c r="O4746" i="2" s="1"/>
  <c r="P4746" i="2" l="1"/>
  <c r="R4746" i="2"/>
  <c r="T4746" i="2" s="1"/>
  <c r="U4746" i="2"/>
  <c r="Q4746" i="2"/>
  <c r="S4746" i="2" l="1"/>
  <c r="G4747" i="2"/>
  <c r="V4746" i="2"/>
  <c r="F4747" i="2" s="1"/>
  <c r="I4747" i="2" l="1"/>
  <c r="L4747" i="2" s="1"/>
  <c r="J4747" i="2"/>
  <c r="M4747" i="2" s="1"/>
  <c r="H4747" i="2"/>
  <c r="K4747" i="2" s="1"/>
  <c r="N4747" i="2" s="1"/>
  <c r="O4747" i="2" s="1"/>
  <c r="U4747" i="2" l="1"/>
  <c r="R4747" i="2"/>
  <c r="T4747" i="2" s="1"/>
  <c r="Q4747" i="2"/>
  <c r="P4747" i="2"/>
  <c r="V4747" i="2" s="1"/>
  <c r="F4748" i="2" s="1"/>
  <c r="J4748" i="2" l="1"/>
  <c r="M4748" i="2" s="1"/>
  <c r="H4748" i="2"/>
  <c r="K4748" i="2" s="1"/>
  <c r="S4747" i="2"/>
  <c r="G4748" i="2"/>
  <c r="I4748" i="2" l="1"/>
  <c r="L4748" i="2" s="1"/>
  <c r="N4748" i="2" s="1"/>
  <c r="O4748" i="2" s="1"/>
  <c r="O4749" i="2" l="1"/>
  <c r="U4748" i="2"/>
  <c r="R4748" i="2"/>
  <c r="T4748" i="2" s="1"/>
  <c r="Q4748" i="2"/>
  <c r="P4748" i="2"/>
  <c r="V4748" i="2" s="1"/>
  <c r="F4749" i="2" s="1"/>
  <c r="J4749" i="2" l="1"/>
  <c r="M4749" i="2" s="1"/>
  <c r="H4749" i="2"/>
  <c r="K4749" i="2" s="1"/>
  <c r="S4748" i="2"/>
  <c r="G4749" i="2"/>
  <c r="R4749" i="2"/>
  <c r="T4749" i="2" s="1"/>
  <c r="P4749" i="2"/>
  <c r="U4749" i="2"/>
  <c r="I4749" i="2" l="1"/>
  <c r="L4749" i="2" l="1"/>
  <c r="N4749" i="2" s="1"/>
  <c r="Q4749" i="2"/>
  <c r="S4749" i="2" l="1"/>
  <c r="V4749" i="2"/>
  <c r="F4750" i="2" s="1"/>
  <c r="G4750" i="2"/>
  <c r="J4750" i="2" l="1"/>
  <c r="M4750" i="2" s="1"/>
  <c r="I4750" i="2"/>
  <c r="L4750" i="2" s="1"/>
  <c r="H4750" i="2"/>
  <c r="K4750" i="2" s="1"/>
  <c r="N4750" i="2" s="1"/>
  <c r="O4750" i="2" s="1"/>
  <c r="O4751" i="2" l="1"/>
  <c r="R4750" i="2"/>
  <c r="T4750" i="2" s="1"/>
  <c r="Q4750" i="2"/>
  <c r="P4750" i="2"/>
  <c r="U4750" i="2"/>
  <c r="V4750" i="2" s="1"/>
  <c r="F4751" i="2" s="1"/>
  <c r="J4751" i="2" l="1"/>
  <c r="M4751" i="2" s="1"/>
  <c r="H4751" i="2"/>
  <c r="K4751" i="2" s="1"/>
  <c r="S4750" i="2"/>
  <c r="G4751" i="2"/>
  <c r="Q4751" i="2"/>
  <c r="S4751" i="2" s="1"/>
  <c r="P4751" i="2"/>
  <c r="R4751" i="2"/>
  <c r="T4751" i="2" s="1"/>
  <c r="U4751" i="2"/>
  <c r="V4751" i="2" l="1"/>
  <c r="F4752" i="2" s="1"/>
  <c r="G4752" i="2"/>
  <c r="I4751" i="2"/>
  <c r="L4751" i="2" s="1"/>
  <c r="N4751" i="2"/>
  <c r="J4752" i="2" l="1"/>
  <c r="M4752" i="2" s="1"/>
  <c r="H4752" i="2"/>
  <c r="K4752" i="2" s="1"/>
  <c r="I4752" i="2"/>
  <c r="L4752" i="2" s="1"/>
  <c r="N4752" i="2" l="1"/>
  <c r="O4752" i="2" s="1"/>
  <c r="R4752" i="2" l="1"/>
  <c r="T4752" i="2" s="1"/>
  <c r="P4752" i="2"/>
  <c r="Q4752" i="2"/>
  <c r="U4752" i="2"/>
  <c r="V4752" i="2" s="1"/>
  <c r="F4753" i="2" s="1"/>
  <c r="H4753" i="2" l="1"/>
  <c r="K4753" i="2" s="1"/>
  <c r="J4753" i="2"/>
  <c r="M4753" i="2" s="1"/>
  <c r="S4752" i="2"/>
  <c r="G4753" i="2"/>
  <c r="I4753" i="2" s="1"/>
  <c r="N4753" i="2" l="1"/>
  <c r="O4753" i="2" s="1"/>
  <c r="Q4753" i="2" l="1"/>
  <c r="P4753" i="2"/>
  <c r="R4753" i="2"/>
  <c r="T4753" i="2" s="1"/>
  <c r="U4753" i="2"/>
  <c r="V4753" i="2" s="1"/>
  <c r="F4754" i="2" s="1"/>
  <c r="H4754" i="2" l="1"/>
  <c r="K4754" i="2" s="1"/>
  <c r="J4754" i="2"/>
  <c r="M4754" i="2" s="1"/>
  <c r="I4754" i="2"/>
  <c r="S4753" i="2"/>
  <c r="N4754" i="2" l="1"/>
  <c r="O4754" i="2" s="1"/>
  <c r="Q4754" i="2" l="1"/>
  <c r="R4754" i="2"/>
  <c r="T4754" i="2" s="1"/>
  <c r="P4754" i="2"/>
  <c r="U4754" i="2"/>
  <c r="V4754" i="2" l="1"/>
  <c r="F4755" i="2" s="1"/>
  <c r="S4754" i="2"/>
  <c r="G4755" i="2"/>
  <c r="J4755" i="2" l="1"/>
  <c r="M4755" i="2" s="1"/>
  <c r="I4755" i="2"/>
  <c r="H4755" i="2"/>
  <c r="K4755" i="2" s="1"/>
  <c r="N4755" i="2" s="1"/>
  <c r="O4755" i="2" s="1"/>
  <c r="Q4755" i="2" l="1"/>
  <c r="R4755" i="2"/>
  <c r="T4755" i="2" s="1"/>
  <c r="P4755" i="2"/>
  <c r="U4755" i="2"/>
  <c r="V4755" i="2" s="1"/>
  <c r="F4756" i="2" s="1"/>
  <c r="J4756" i="2" l="1"/>
  <c r="M4756" i="2" s="1"/>
  <c r="H4756" i="2"/>
  <c r="K4756" i="2" s="1"/>
  <c r="S4755" i="2"/>
  <c r="G4756" i="2"/>
  <c r="I4756" i="2" l="1"/>
  <c r="L4756" i="2" s="1"/>
  <c r="N4756" i="2" s="1"/>
  <c r="O4756" i="2" s="1"/>
  <c r="R4756" i="2" l="1"/>
  <c r="T4756" i="2" s="1"/>
  <c r="Q4756" i="2"/>
  <c r="P4756" i="2"/>
  <c r="U4756" i="2"/>
  <c r="V4756" i="2" l="1"/>
  <c r="F4757" i="2" s="1"/>
  <c r="S4756" i="2"/>
  <c r="G4757" i="2"/>
  <c r="J4757" i="2" l="1"/>
  <c r="M4757" i="2" s="1"/>
  <c r="H4757" i="2"/>
  <c r="K4757" i="2" s="1"/>
  <c r="N4757" i="2" s="1"/>
  <c r="O4757" i="2" s="1"/>
  <c r="I4757" i="2"/>
  <c r="U4757" i="2" l="1"/>
  <c r="P4757" i="2"/>
  <c r="Q4757" i="2"/>
  <c r="R4757" i="2"/>
  <c r="T4757" i="2" s="1"/>
  <c r="S4757" i="2" l="1"/>
  <c r="G4758" i="2"/>
  <c r="V4757" i="2"/>
  <c r="F4758" i="2" s="1"/>
  <c r="H4758" i="2" l="1"/>
  <c r="K4758" i="2" s="1"/>
  <c r="J4758" i="2"/>
  <c r="M4758" i="2" s="1"/>
  <c r="I4758" i="2"/>
  <c r="N4758" i="2" l="1"/>
  <c r="O4758" i="2" s="1"/>
  <c r="P4758" i="2" l="1"/>
  <c r="R4758" i="2"/>
  <c r="T4758" i="2" s="1"/>
  <c r="Q4758" i="2"/>
  <c r="U4758" i="2"/>
  <c r="S4758" i="2" l="1"/>
  <c r="G4759" i="2"/>
  <c r="V4758" i="2"/>
  <c r="F4759" i="2" s="1"/>
  <c r="I4759" i="2" l="1"/>
  <c r="H4759" i="2"/>
  <c r="K4759" i="2" s="1"/>
  <c r="J4759" i="2"/>
  <c r="M4759" i="2" s="1"/>
  <c r="N4759" i="2" l="1"/>
  <c r="O4759" i="2" s="1"/>
  <c r="R4759" i="2" l="1"/>
  <c r="T4759" i="2" s="1"/>
  <c r="U4759" i="2"/>
  <c r="P4759" i="2"/>
  <c r="Q4759" i="2"/>
  <c r="S4759" i="2" l="1"/>
  <c r="G4760" i="2"/>
  <c r="V4759" i="2"/>
  <c r="F4760" i="2" s="1"/>
  <c r="H4760" i="2" l="1"/>
  <c r="K4760" i="2" s="1"/>
  <c r="J4760" i="2"/>
  <c r="M4760" i="2" s="1"/>
  <c r="I4760" i="2"/>
  <c r="N4760" i="2" l="1"/>
  <c r="O4760" i="2" s="1"/>
  <c r="R4760" i="2" l="1"/>
  <c r="T4760" i="2" s="1"/>
  <c r="U4760" i="2"/>
  <c r="P4760" i="2"/>
  <c r="Q4760" i="2"/>
  <c r="S4760" i="2" l="1"/>
  <c r="G4761" i="2"/>
  <c r="V4760" i="2"/>
  <c r="F4761" i="2" s="1"/>
  <c r="J4761" i="2" l="1"/>
  <c r="M4761" i="2" s="1"/>
  <c r="I4761" i="2"/>
  <c r="H4761" i="2"/>
  <c r="K4761" i="2" s="1"/>
  <c r="N4761" i="2" s="1"/>
  <c r="O4761" i="2" s="1"/>
  <c r="R4761" i="2" l="1"/>
  <c r="T4761" i="2" s="1"/>
  <c r="Q4761" i="2"/>
  <c r="P4761" i="2"/>
  <c r="U4761" i="2"/>
  <c r="V4761" i="2" l="1"/>
  <c r="F4762" i="2" s="1"/>
  <c r="S4761" i="2"/>
  <c r="G4762" i="2"/>
  <c r="J4762" i="2" l="1"/>
  <c r="M4762" i="2" s="1"/>
  <c r="H4762" i="2"/>
  <c r="K4762" i="2" s="1"/>
  <c r="N4762" i="2" s="1"/>
  <c r="O4762" i="2" s="1"/>
  <c r="I4762" i="2"/>
  <c r="U4762" i="2" l="1"/>
  <c r="R4762" i="2"/>
  <c r="T4762" i="2" s="1"/>
  <c r="Q4762" i="2"/>
  <c r="P4762" i="2"/>
  <c r="V4762" i="2" s="1"/>
  <c r="F4763" i="2" s="1"/>
  <c r="J4763" i="2" l="1"/>
  <c r="M4763" i="2" s="1"/>
  <c r="H4763" i="2"/>
  <c r="K4763" i="2" s="1"/>
  <c r="N4763" i="2" s="1"/>
  <c r="O4763" i="2" s="1"/>
  <c r="S4762" i="2"/>
  <c r="G4763" i="2"/>
  <c r="I4763" i="2" l="1"/>
  <c r="Q4763" i="2"/>
  <c r="P4763" i="2"/>
  <c r="R4763" i="2"/>
  <c r="T4763" i="2" s="1"/>
  <c r="U4763" i="2"/>
  <c r="O4764" i="2"/>
  <c r="R4764" i="2" l="1"/>
  <c r="T4764" i="2" s="1"/>
  <c r="Q4764" i="2"/>
  <c r="U4764" i="2"/>
  <c r="V4763" i="2"/>
  <c r="F4764" i="2" s="1"/>
  <c r="S4763" i="2"/>
  <c r="G4764" i="2"/>
  <c r="G4765" i="2" s="1"/>
  <c r="J4764" i="2" l="1"/>
  <c r="M4764" i="2" s="1"/>
  <c r="H4764" i="2"/>
  <c r="I4764" i="2"/>
  <c r="K4764" i="2" l="1"/>
  <c r="N4764" i="2" s="1"/>
  <c r="P4764" i="2"/>
  <c r="V4764" i="2" l="1"/>
  <c r="F4765" i="2" s="1"/>
  <c r="S4764" i="2"/>
  <c r="I4765" i="2" l="1"/>
  <c r="J4765" i="2"/>
  <c r="M4765" i="2" s="1"/>
  <c r="H4765" i="2"/>
  <c r="K4765" i="2" s="1"/>
  <c r="N4765" i="2" s="1"/>
  <c r="O4765" i="2" s="1"/>
  <c r="U4765" i="2" l="1"/>
  <c r="R4765" i="2"/>
  <c r="T4765" i="2" s="1"/>
  <c r="Q4765" i="2"/>
  <c r="P4765" i="2"/>
  <c r="V4765" i="2" s="1"/>
  <c r="F4766" i="2" s="1"/>
  <c r="J4766" i="2" l="1"/>
  <c r="M4766" i="2" s="1"/>
  <c r="H4766" i="2"/>
  <c r="K4766" i="2" s="1"/>
  <c r="N4766" i="2" s="1"/>
  <c r="O4766" i="2" s="1"/>
  <c r="S4765" i="2"/>
  <c r="G4766" i="2"/>
  <c r="I4766" i="2" l="1"/>
  <c r="P4766" i="2"/>
  <c r="R4766" i="2"/>
  <c r="T4766" i="2" s="1"/>
  <c r="Q4766" i="2"/>
  <c r="S4766" i="2" s="1"/>
  <c r="U4766" i="2"/>
  <c r="V4766" i="2" l="1"/>
  <c r="F4767" i="2" s="1"/>
  <c r="G4767" i="2"/>
  <c r="I4767" i="2" l="1"/>
  <c r="H4767" i="2"/>
  <c r="K4767" i="2" s="1"/>
  <c r="J4767" i="2"/>
  <c r="M4767" i="2" s="1"/>
  <c r="N4767" i="2" s="1"/>
  <c r="O4767" i="2" s="1"/>
  <c r="R4767" i="2" l="1"/>
  <c r="T4767" i="2" s="1"/>
  <c r="U4767" i="2"/>
  <c r="P4767" i="2"/>
  <c r="Q4767" i="2"/>
  <c r="S4767" i="2" l="1"/>
  <c r="G4768" i="2"/>
  <c r="V4767" i="2"/>
  <c r="F4768" i="2" s="1"/>
  <c r="J4768" i="2" l="1"/>
  <c r="M4768" i="2" s="1"/>
  <c r="I4768" i="2"/>
  <c r="L4768" i="2" s="1"/>
  <c r="H4768" i="2"/>
  <c r="K4768" i="2" s="1"/>
  <c r="N4768" i="2" s="1"/>
  <c r="O4768" i="2" s="1"/>
  <c r="R4768" i="2" l="1"/>
  <c r="T4768" i="2" s="1"/>
  <c r="Q4768" i="2"/>
  <c r="P4768" i="2"/>
  <c r="U4768" i="2"/>
  <c r="V4768" i="2" s="1"/>
  <c r="F4769" i="2" s="1"/>
  <c r="J4769" i="2" l="1"/>
  <c r="M4769" i="2" s="1"/>
  <c r="H4769" i="2"/>
  <c r="K4769" i="2" s="1"/>
  <c r="S4768" i="2"/>
  <c r="G4769" i="2"/>
  <c r="I4769" i="2" l="1"/>
  <c r="L4769" i="2" s="1"/>
  <c r="N4769" i="2" s="1"/>
  <c r="O4769" i="2" s="1"/>
  <c r="R4769" i="2" l="1"/>
  <c r="T4769" i="2" s="1"/>
  <c r="Q4769" i="2"/>
  <c r="P4769" i="2"/>
  <c r="U4769" i="2"/>
  <c r="V4769" i="2" s="1"/>
  <c r="F4770" i="2" s="1"/>
  <c r="J4770" i="2" l="1"/>
  <c r="M4770" i="2" s="1"/>
  <c r="H4770" i="2"/>
  <c r="K4770" i="2" s="1"/>
  <c r="S4769" i="2"/>
  <c r="G4770" i="2"/>
  <c r="I4770" i="2" l="1"/>
  <c r="L4770" i="2" s="1"/>
  <c r="N4770" i="2" s="1"/>
  <c r="O4770" i="2" s="1"/>
  <c r="Q4770" i="2" l="1"/>
  <c r="P4770" i="2"/>
  <c r="R4770" i="2"/>
  <c r="T4770" i="2" s="1"/>
  <c r="U4770" i="2"/>
  <c r="V4770" i="2" l="1"/>
  <c r="F4771" i="2" s="1"/>
  <c r="S4770" i="2"/>
  <c r="G4771" i="2"/>
  <c r="J4771" i="2" l="1"/>
  <c r="M4771" i="2" s="1"/>
  <c r="I4771" i="2"/>
  <c r="L4771" i="2" s="1"/>
  <c r="H4771" i="2"/>
  <c r="K4771" i="2" s="1"/>
  <c r="N4771" i="2" s="1"/>
  <c r="O4771" i="2" s="1"/>
  <c r="R4771" i="2" l="1"/>
  <c r="T4771" i="2" s="1"/>
  <c r="Q4771" i="2"/>
  <c r="P4771" i="2"/>
  <c r="U4771" i="2"/>
  <c r="V4771" i="2" s="1"/>
  <c r="F4772" i="2" s="1"/>
  <c r="J4772" i="2" l="1"/>
  <c r="M4772" i="2" s="1"/>
  <c r="H4772" i="2"/>
  <c r="K4772" i="2" s="1"/>
  <c r="S4771" i="2"/>
  <c r="G4772" i="2"/>
  <c r="I4772" i="2" l="1"/>
  <c r="L4772" i="2" s="1"/>
  <c r="N4772" i="2" s="1"/>
  <c r="O4772" i="2" s="1"/>
  <c r="R4772" i="2" l="1"/>
  <c r="T4772" i="2" s="1"/>
  <c r="Q4772" i="2"/>
  <c r="P4772" i="2"/>
  <c r="U4772" i="2"/>
  <c r="V4772" i="2" s="1"/>
  <c r="F4773" i="2" s="1"/>
  <c r="J4773" i="2" l="1"/>
  <c r="M4773" i="2" s="1"/>
  <c r="H4773" i="2"/>
  <c r="K4773" i="2" s="1"/>
  <c r="S4772" i="2"/>
  <c r="G4773" i="2"/>
  <c r="I4773" i="2" l="1"/>
  <c r="L4773" i="2" s="1"/>
  <c r="N4773" i="2" s="1"/>
  <c r="O4773" i="2" s="1"/>
  <c r="R4773" i="2" l="1"/>
  <c r="T4773" i="2" s="1"/>
  <c r="Q4773" i="2"/>
  <c r="P4773" i="2"/>
  <c r="U4773" i="2"/>
  <c r="V4773" i="2" l="1"/>
  <c r="F4774" i="2" s="1"/>
  <c r="S4773" i="2"/>
  <c r="G4774" i="2"/>
  <c r="J4774" i="2" l="1"/>
  <c r="M4774" i="2" s="1"/>
  <c r="I4774" i="2"/>
  <c r="L4774" i="2" s="1"/>
  <c r="H4774" i="2"/>
  <c r="K4774" i="2" s="1"/>
  <c r="N4774" i="2" s="1"/>
  <c r="O4774" i="2" s="1"/>
  <c r="R4774" i="2" l="1"/>
  <c r="T4774" i="2" s="1"/>
  <c r="Q4774" i="2"/>
  <c r="P4774" i="2"/>
  <c r="U4774" i="2"/>
  <c r="V4774" i="2" s="1"/>
  <c r="F4775" i="2" s="1"/>
  <c r="S4774" i="2" l="1"/>
  <c r="G4775" i="2"/>
  <c r="I4775" i="2" s="1"/>
  <c r="L4775" i="2" s="1"/>
  <c r="H4775" i="2"/>
  <c r="K4775" i="2" s="1"/>
  <c r="J4775" i="2"/>
  <c r="M4775" i="2" s="1"/>
  <c r="N4775" i="2" l="1"/>
  <c r="O4775" i="2" s="1"/>
  <c r="Q4775" i="2" l="1"/>
  <c r="P4775" i="2"/>
  <c r="U4775" i="2"/>
  <c r="R4775" i="2"/>
  <c r="T4775" i="2" s="1"/>
  <c r="V4775" i="2" l="1"/>
  <c r="F4776" i="2" s="1"/>
  <c r="S4775" i="2"/>
  <c r="G4776" i="2"/>
  <c r="J4776" i="2" l="1"/>
  <c r="M4776" i="2" s="1"/>
  <c r="I4776" i="2"/>
  <c r="L4776" i="2" s="1"/>
  <c r="H4776" i="2"/>
  <c r="K4776" i="2" s="1"/>
  <c r="N4776" i="2" l="1"/>
  <c r="O4776" i="2" s="1"/>
  <c r="Q4776" i="2" l="1"/>
  <c r="R4776" i="2"/>
  <c r="T4776" i="2" s="1"/>
  <c r="P4776" i="2"/>
  <c r="U4776" i="2"/>
  <c r="V4776" i="2" l="1"/>
  <c r="F4777" i="2" s="1"/>
  <c r="S4776" i="2"/>
  <c r="G4777" i="2"/>
  <c r="I4777" i="2" l="1"/>
  <c r="H4777" i="2"/>
  <c r="K4777" i="2" s="1"/>
  <c r="J4777" i="2"/>
  <c r="M4777" i="2" s="1"/>
  <c r="N4777" i="2" l="1"/>
  <c r="O4777" i="2" s="1"/>
  <c r="R4777" i="2" l="1"/>
  <c r="T4777" i="2" s="1"/>
  <c r="Q4777" i="2"/>
  <c r="P4777" i="2"/>
  <c r="U4777" i="2"/>
  <c r="V4777" i="2" s="1"/>
  <c r="F4778" i="2" s="1"/>
  <c r="S4777" i="2" l="1"/>
  <c r="J4778" i="2"/>
  <c r="M4778" i="2" s="1"/>
  <c r="I4778" i="2"/>
  <c r="H4778" i="2"/>
  <c r="K4778" i="2" s="1"/>
  <c r="N4778" i="2" l="1"/>
  <c r="O4778" i="2" s="1"/>
  <c r="R4778" i="2" l="1"/>
  <c r="T4778" i="2" s="1"/>
  <c r="P4778" i="2"/>
  <c r="U4778" i="2"/>
  <c r="Q4778" i="2"/>
  <c r="S4778" i="2" l="1"/>
  <c r="G4779" i="2"/>
  <c r="V4778" i="2"/>
  <c r="F4779" i="2" s="1"/>
  <c r="J4779" i="2" l="1"/>
  <c r="M4779" i="2" s="1"/>
  <c r="I4779" i="2"/>
  <c r="H4779" i="2"/>
  <c r="K4779" i="2" s="1"/>
  <c r="N4779" i="2" s="1"/>
  <c r="O4779" i="2" s="1"/>
  <c r="R4779" i="2" l="1"/>
  <c r="T4779" i="2" s="1"/>
  <c r="P4779" i="2"/>
  <c r="Q4779" i="2"/>
  <c r="U4779" i="2"/>
  <c r="V4779" i="2" s="1"/>
  <c r="F4780" i="2" s="1"/>
  <c r="J4780" i="2" l="1"/>
  <c r="M4780" i="2" s="1"/>
  <c r="H4780" i="2"/>
  <c r="K4780" i="2" s="1"/>
  <c r="N4780" i="2" s="1"/>
  <c r="O4780" i="2" s="1"/>
  <c r="S4779" i="2"/>
  <c r="G4780" i="2"/>
  <c r="Q4780" i="2" l="1"/>
  <c r="P4780" i="2"/>
  <c r="U4780" i="2"/>
  <c r="R4780" i="2"/>
  <c r="T4780" i="2" s="1"/>
  <c r="I4780" i="2"/>
  <c r="V4780" i="2" l="1"/>
  <c r="F4781" i="2" s="1"/>
  <c r="S4780" i="2"/>
  <c r="G4781" i="2"/>
  <c r="J4781" i="2" l="1"/>
  <c r="M4781" i="2" s="1"/>
  <c r="I4781" i="2"/>
  <c r="H4781" i="2"/>
  <c r="K4781" i="2" s="1"/>
  <c r="N4781" i="2" s="1"/>
  <c r="O4781" i="2" s="1"/>
  <c r="R4781" i="2" l="1"/>
  <c r="T4781" i="2" s="1"/>
  <c r="Q4781" i="2"/>
  <c r="P4781" i="2"/>
  <c r="U4781" i="2"/>
  <c r="V4781" i="2" s="1"/>
  <c r="F4782" i="2" s="1"/>
  <c r="H4782" i="2" l="1"/>
  <c r="K4782" i="2" s="1"/>
  <c r="J4782" i="2"/>
  <c r="M4782" i="2" s="1"/>
  <c r="S4781" i="2"/>
  <c r="G4782" i="2"/>
  <c r="N4782" i="2" l="1"/>
  <c r="O4782" i="2" s="1"/>
  <c r="I4782" i="2"/>
  <c r="R4782" i="2" l="1"/>
  <c r="T4782" i="2" s="1"/>
  <c r="Q4782" i="2"/>
  <c r="P4782" i="2"/>
  <c r="U4782" i="2"/>
  <c r="V4782" i="2" l="1"/>
  <c r="F4783" i="2" s="1"/>
  <c r="S4782" i="2"/>
  <c r="G4783" i="2"/>
  <c r="I4783" i="2" l="1"/>
  <c r="J4783" i="2"/>
  <c r="M4783" i="2" s="1"/>
  <c r="H4783" i="2"/>
  <c r="K4783" i="2" s="1"/>
  <c r="N4783" i="2" s="1"/>
  <c r="O4783" i="2" s="1"/>
  <c r="R4783" i="2" l="1"/>
  <c r="T4783" i="2" s="1"/>
  <c r="Q4783" i="2"/>
  <c r="P4783" i="2"/>
  <c r="U4783" i="2"/>
  <c r="V4783" i="2" s="1"/>
  <c r="F4784" i="2" s="1"/>
  <c r="J4784" i="2" l="1"/>
  <c r="M4784" i="2" s="1"/>
  <c r="H4784" i="2"/>
  <c r="K4784" i="2" s="1"/>
  <c r="N4784" i="2" s="1"/>
  <c r="O4784" i="2" s="1"/>
  <c r="S4783" i="2"/>
  <c r="G4784" i="2"/>
  <c r="R4784" i="2" l="1"/>
  <c r="T4784" i="2" s="1"/>
  <c r="Q4784" i="2"/>
  <c r="P4784" i="2"/>
  <c r="U4784" i="2"/>
  <c r="V4784" i="2" s="1"/>
  <c r="F4785" i="2" s="1"/>
  <c r="I4784" i="2"/>
  <c r="J4785" i="2" l="1"/>
  <c r="M4785" i="2" s="1"/>
  <c r="H4785" i="2"/>
  <c r="K4785" i="2" s="1"/>
  <c r="N4785" i="2" s="1"/>
  <c r="O4785" i="2" s="1"/>
  <c r="S4784" i="2"/>
  <c r="G4785" i="2"/>
  <c r="Q4785" i="2" l="1"/>
  <c r="R4785" i="2"/>
  <c r="T4785" i="2" s="1"/>
  <c r="P4785" i="2"/>
  <c r="U4785" i="2"/>
  <c r="I4785" i="2"/>
  <c r="V4785" i="2" l="1"/>
  <c r="F4786" i="2" s="1"/>
  <c r="S4785" i="2"/>
  <c r="G4786" i="2"/>
  <c r="J4786" i="2" l="1"/>
  <c r="M4786" i="2" s="1"/>
  <c r="H4786" i="2"/>
  <c r="K4786" i="2" s="1"/>
  <c r="N4786" i="2" s="1"/>
  <c r="O4786" i="2" s="1"/>
  <c r="I4786" i="2"/>
  <c r="U4786" i="2" l="1"/>
  <c r="R4786" i="2"/>
  <c r="T4786" i="2" s="1"/>
  <c r="P4786" i="2"/>
  <c r="O4787" i="2"/>
  <c r="Q4786" i="2"/>
  <c r="S4786" i="2" l="1"/>
  <c r="G4787" i="2"/>
  <c r="Q4787" i="2"/>
  <c r="U4787" i="2"/>
  <c r="R4787" i="2"/>
  <c r="T4787" i="2" s="1"/>
  <c r="V4786" i="2"/>
  <c r="F4787" i="2" s="1"/>
  <c r="J4787" i="2" l="1"/>
  <c r="M4787" i="2" s="1"/>
  <c r="H4787" i="2"/>
  <c r="I4787" i="2"/>
  <c r="G4788" i="2"/>
  <c r="K4787" i="2" l="1"/>
  <c r="N4787" i="2" s="1"/>
  <c r="P4787" i="2"/>
  <c r="V4787" i="2" l="1"/>
  <c r="F4788" i="2" s="1"/>
  <c r="S4787" i="2"/>
  <c r="J4788" i="2" l="1"/>
  <c r="M4788" i="2" s="1"/>
  <c r="H4788" i="2"/>
  <c r="K4788" i="2" s="1"/>
  <c r="N4788" i="2" s="1"/>
  <c r="O4788" i="2" s="1"/>
  <c r="I4788" i="2"/>
  <c r="U4788" i="2" l="1"/>
  <c r="R4788" i="2"/>
  <c r="T4788" i="2" s="1"/>
  <c r="Q4788" i="2"/>
  <c r="P4788" i="2"/>
  <c r="V4788" i="2" s="1"/>
  <c r="F4789" i="2" s="1"/>
  <c r="H4789" i="2" l="1"/>
  <c r="K4789" i="2" s="1"/>
  <c r="J4789" i="2"/>
  <c r="M4789" i="2" s="1"/>
  <c r="S4788" i="2"/>
  <c r="G4789" i="2"/>
  <c r="I4789" i="2" l="1"/>
  <c r="N4789" i="2"/>
  <c r="O4789" i="2" s="1"/>
  <c r="U4789" i="2" l="1"/>
  <c r="R4789" i="2"/>
  <c r="T4789" i="2" s="1"/>
  <c r="Q4789" i="2"/>
  <c r="P4789" i="2"/>
  <c r="V4789" i="2" s="1"/>
  <c r="F4790" i="2" s="1"/>
  <c r="J4790" i="2" l="1"/>
  <c r="M4790" i="2" s="1"/>
  <c r="H4790" i="2"/>
  <c r="K4790" i="2" s="1"/>
  <c r="S4789" i="2"/>
  <c r="G4790" i="2"/>
  <c r="I4790" i="2" l="1"/>
  <c r="L4790" i="2" s="1"/>
  <c r="N4790" i="2" s="1"/>
  <c r="O4790" i="2" s="1"/>
  <c r="R4790" i="2" l="1"/>
  <c r="T4790" i="2" s="1"/>
  <c r="Q4790" i="2"/>
  <c r="P4790" i="2"/>
  <c r="U4790" i="2"/>
  <c r="V4790" i="2" l="1"/>
  <c r="F4791" i="2" s="1"/>
  <c r="S4790" i="2"/>
  <c r="G4791" i="2"/>
  <c r="J4791" i="2" l="1"/>
  <c r="M4791" i="2" s="1"/>
  <c r="I4791" i="2"/>
  <c r="L4791" i="2" s="1"/>
  <c r="H4791" i="2"/>
  <c r="K4791" i="2" s="1"/>
  <c r="N4791" i="2" s="1"/>
  <c r="O4791" i="2" s="1"/>
  <c r="U4791" i="2" l="1"/>
  <c r="R4791" i="2"/>
  <c r="T4791" i="2" s="1"/>
  <c r="Q4791" i="2"/>
  <c r="P4791" i="2"/>
  <c r="V4791" i="2" s="1"/>
  <c r="F4792" i="2" s="1"/>
  <c r="J4792" i="2" l="1"/>
  <c r="M4792" i="2" s="1"/>
  <c r="H4792" i="2"/>
  <c r="K4792" i="2" s="1"/>
  <c r="S4791" i="2"/>
  <c r="G4792" i="2"/>
  <c r="I4792" i="2" l="1"/>
  <c r="L4792" i="2" s="1"/>
  <c r="N4792" i="2" s="1"/>
  <c r="O4792" i="2" s="1"/>
  <c r="R4792" i="2" l="1"/>
  <c r="T4792" i="2" s="1"/>
  <c r="Q4792" i="2"/>
  <c r="P4792" i="2"/>
  <c r="U4792" i="2"/>
  <c r="V4792" i="2" l="1"/>
  <c r="F4793" i="2" s="1"/>
  <c r="S4792" i="2"/>
  <c r="G4793" i="2"/>
  <c r="J4793" i="2" l="1"/>
  <c r="M4793" i="2" s="1"/>
  <c r="I4793" i="2"/>
  <c r="L4793" i="2" s="1"/>
  <c r="H4793" i="2"/>
  <c r="K4793" i="2" s="1"/>
  <c r="N4793" i="2" s="1"/>
  <c r="O4793" i="2" s="1"/>
  <c r="R4793" i="2" l="1"/>
  <c r="T4793" i="2" s="1"/>
  <c r="Q4793" i="2"/>
  <c r="P4793" i="2"/>
  <c r="U4793" i="2"/>
  <c r="V4793" i="2" l="1"/>
  <c r="F4794" i="2" s="1"/>
  <c r="S4793" i="2"/>
  <c r="G4794" i="2"/>
  <c r="J4794" i="2" l="1"/>
  <c r="M4794" i="2" s="1"/>
  <c r="H4794" i="2"/>
  <c r="K4794" i="2" s="1"/>
  <c r="I4794" i="2"/>
  <c r="L4794" i="2" s="1"/>
  <c r="N4794" i="2" s="1"/>
  <c r="O4794" i="2" s="1"/>
  <c r="P4794" i="2" l="1"/>
  <c r="U4794" i="2"/>
  <c r="R4794" i="2"/>
  <c r="T4794" i="2" s="1"/>
  <c r="Q4794" i="2"/>
  <c r="S4794" i="2" l="1"/>
  <c r="G4795" i="2"/>
  <c r="V4794" i="2"/>
  <c r="F4795" i="2" s="1"/>
  <c r="I4795" i="2" l="1"/>
  <c r="L4795" i="2" s="1"/>
  <c r="J4795" i="2"/>
  <c r="M4795" i="2" s="1"/>
  <c r="H4795" i="2"/>
  <c r="K4795" i="2" s="1"/>
  <c r="N4795" i="2" s="1"/>
  <c r="O4795" i="2" s="1"/>
  <c r="U4795" i="2" l="1"/>
  <c r="R4795" i="2"/>
  <c r="T4795" i="2" s="1"/>
  <c r="Q4795" i="2"/>
  <c r="P4795" i="2"/>
  <c r="V4795" i="2" s="1"/>
  <c r="F4796" i="2" s="1"/>
  <c r="S4795" i="2" l="1"/>
  <c r="G4796" i="2"/>
  <c r="J4796" i="2"/>
  <c r="M4796" i="2" s="1"/>
  <c r="H4796" i="2"/>
  <c r="K4796" i="2" s="1"/>
  <c r="I4796" i="2"/>
  <c r="L4796" i="2" s="1"/>
  <c r="N4796" i="2" s="1"/>
  <c r="O4796" i="2" s="1"/>
  <c r="U4796" i="2" l="1"/>
  <c r="R4796" i="2"/>
  <c r="T4796" i="2" s="1"/>
  <c r="Q4796" i="2"/>
  <c r="P4796" i="2"/>
  <c r="V4796" i="2" s="1"/>
  <c r="F4797" i="2" s="1"/>
  <c r="G4797" i="2"/>
  <c r="S4796" i="2" l="1"/>
  <c r="J4797" i="2"/>
  <c r="M4797" i="2" s="1"/>
  <c r="H4797" i="2"/>
  <c r="K4797" i="2" s="1"/>
  <c r="I4797" i="2"/>
  <c r="L4797" i="2" s="1"/>
  <c r="N4797" i="2" s="1"/>
  <c r="O4797" i="2" s="1"/>
  <c r="Q4797" i="2" l="1"/>
  <c r="P4797" i="2"/>
  <c r="U4797" i="2"/>
  <c r="R4797" i="2"/>
  <c r="T4797" i="2" s="1"/>
  <c r="V4797" i="2" l="1"/>
  <c r="F4798" i="2" s="1"/>
  <c r="S4797" i="2"/>
  <c r="G4798" i="2"/>
  <c r="J4798" i="2" l="1"/>
  <c r="M4798" i="2" s="1"/>
  <c r="I4798" i="2"/>
  <c r="L4798" i="2" s="1"/>
  <c r="N4798" i="2" s="1"/>
  <c r="O4798" i="2" s="1"/>
  <c r="H4798" i="2"/>
  <c r="K4798" i="2" s="1"/>
  <c r="Q4798" i="2" l="1"/>
  <c r="U4798" i="2"/>
  <c r="R4798" i="2"/>
  <c r="T4798" i="2" s="1"/>
  <c r="P4798" i="2"/>
  <c r="V4798" i="2" s="1"/>
  <c r="F4799" i="2" s="1"/>
  <c r="H4799" i="2" l="1"/>
  <c r="K4799" i="2" s="1"/>
  <c r="J4799" i="2"/>
  <c r="M4799" i="2" s="1"/>
  <c r="S4798" i="2"/>
  <c r="G4799" i="2"/>
  <c r="I4799" i="2" l="1"/>
  <c r="L4799" i="2" s="1"/>
  <c r="N4799" i="2" s="1"/>
  <c r="O4799" i="2" s="1"/>
  <c r="Q4799" i="2" l="1"/>
  <c r="P4799" i="2"/>
  <c r="U4799" i="2"/>
  <c r="R4799" i="2"/>
  <c r="T4799" i="2" s="1"/>
  <c r="V4799" i="2" l="1"/>
  <c r="F4800" i="2" s="1"/>
  <c r="S4799" i="2"/>
  <c r="G4800" i="2"/>
  <c r="J4800" i="2" l="1"/>
  <c r="M4800" i="2" s="1"/>
  <c r="I4800" i="2"/>
  <c r="L4800" i="2" s="1"/>
  <c r="H4800" i="2"/>
  <c r="K4800" i="2" s="1"/>
  <c r="N4800" i="2" s="1"/>
  <c r="O4800" i="2" s="1"/>
  <c r="U4800" i="2" l="1"/>
  <c r="Q4800" i="2"/>
  <c r="P4800" i="2"/>
  <c r="V4800" i="2" s="1"/>
  <c r="F4801" i="2" s="1"/>
  <c r="R4800" i="2"/>
  <c r="T4800" i="2" s="1"/>
  <c r="J4801" i="2" l="1"/>
  <c r="M4801" i="2" s="1"/>
  <c r="H4801" i="2"/>
  <c r="K4801" i="2" s="1"/>
  <c r="S4800" i="2"/>
  <c r="G4801" i="2"/>
  <c r="I4801" i="2" s="1"/>
  <c r="L4801" i="2" s="1"/>
  <c r="N4801" i="2" l="1"/>
  <c r="O4801" i="2" s="1"/>
  <c r="U4801" i="2" l="1"/>
  <c r="R4801" i="2"/>
  <c r="T4801" i="2" s="1"/>
  <c r="Q4801" i="2"/>
  <c r="P4801" i="2"/>
  <c r="V4801" i="2" s="1"/>
  <c r="F4802" i="2" s="1"/>
  <c r="S4801" i="2" l="1"/>
  <c r="J4802" i="2"/>
  <c r="M4802" i="2" s="1"/>
  <c r="I4802" i="2"/>
  <c r="H4802" i="2"/>
  <c r="K4802" i="2" s="1"/>
  <c r="N4802" i="2" s="1"/>
  <c r="O4802" i="2" s="1"/>
  <c r="R4802" i="2" l="1"/>
  <c r="T4802" i="2" s="1"/>
  <c r="P4802" i="2"/>
  <c r="Q4802" i="2"/>
  <c r="U4802" i="2"/>
  <c r="S4802" i="2" l="1"/>
  <c r="G4803" i="2"/>
  <c r="V4802" i="2"/>
  <c r="F4803" i="2" s="1"/>
  <c r="J4803" i="2" l="1"/>
  <c r="M4803" i="2" s="1"/>
  <c r="H4803" i="2"/>
  <c r="K4803" i="2" s="1"/>
  <c r="N4803" i="2" s="1"/>
  <c r="O4803" i="2" s="1"/>
  <c r="I4803" i="2"/>
  <c r="U4803" i="2" l="1"/>
  <c r="R4803" i="2"/>
  <c r="T4803" i="2" s="1"/>
  <c r="Q4803" i="2"/>
  <c r="P4803" i="2"/>
  <c r="V4803" i="2" s="1"/>
  <c r="F4804" i="2" s="1"/>
  <c r="J4804" i="2" l="1"/>
  <c r="M4804" i="2" s="1"/>
  <c r="H4804" i="2"/>
  <c r="K4804" i="2" s="1"/>
  <c r="S4803" i="2"/>
  <c r="G4804" i="2"/>
  <c r="I4804" i="2" l="1"/>
  <c r="N4804" i="2"/>
  <c r="O4804" i="2" s="1"/>
  <c r="R4804" i="2" l="1"/>
  <c r="T4804" i="2" s="1"/>
  <c r="Q4804" i="2"/>
  <c r="P4804" i="2"/>
  <c r="V4804" i="2" s="1"/>
  <c r="F4805" i="2" s="1"/>
  <c r="U4804" i="2"/>
  <c r="J4805" i="2" l="1"/>
  <c r="M4805" i="2" s="1"/>
  <c r="I4805" i="2"/>
  <c r="H4805" i="2"/>
  <c r="K4805" i="2" s="1"/>
  <c r="N4805" i="2" s="1"/>
  <c r="O4805" i="2" s="1"/>
  <c r="S4804" i="2"/>
  <c r="G4805" i="2"/>
  <c r="G4806" i="2" l="1"/>
  <c r="U4805" i="2"/>
  <c r="R4805" i="2"/>
  <c r="T4805" i="2" s="1"/>
  <c r="Q4805" i="2"/>
  <c r="S4805" i="2" s="1"/>
  <c r="P4805" i="2"/>
  <c r="V4805" i="2" l="1"/>
  <c r="F4806" i="2" s="1"/>
  <c r="J4806" i="2" l="1"/>
  <c r="M4806" i="2" s="1"/>
  <c r="H4806" i="2"/>
  <c r="K4806" i="2" s="1"/>
  <c r="N4806" i="2" s="1"/>
  <c r="O4806" i="2" s="1"/>
  <c r="I4806" i="2"/>
  <c r="P4806" i="2" l="1"/>
  <c r="R4806" i="2"/>
  <c r="T4806" i="2" s="1"/>
  <c r="U4806" i="2"/>
  <c r="Q4806" i="2"/>
  <c r="S4806" i="2" l="1"/>
  <c r="G4807" i="2"/>
  <c r="V4806" i="2"/>
  <c r="F4807" i="2" s="1"/>
  <c r="I4807" i="2" l="1"/>
  <c r="J4807" i="2"/>
  <c r="M4807" i="2" s="1"/>
  <c r="H4807" i="2"/>
  <c r="K4807" i="2" s="1"/>
  <c r="N4807" i="2" s="1"/>
  <c r="O4807" i="2" s="1"/>
  <c r="U4807" i="2" l="1"/>
  <c r="R4807" i="2"/>
  <c r="T4807" i="2" s="1"/>
  <c r="Q4807" i="2"/>
  <c r="P4807" i="2"/>
  <c r="V4807" i="2" s="1"/>
  <c r="F4808" i="2" s="1"/>
  <c r="J4808" i="2" l="1"/>
  <c r="M4808" i="2" s="1"/>
  <c r="H4808" i="2"/>
  <c r="K4808" i="2" s="1"/>
  <c r="N4808" i="2" s="1"/>
  <c r="O4808" i="2" s="1"/>
  <c r="S4807" i="2"/>
  <c r="G4808" i="2"/>
  <c r="I4808" i="2" l="1"/>
  <c r="U4808" i="2"/>
  <c r="R4808" i="2"/>
  <c r="T4808" i="2" s="1"/>
  <c r="Q4808" i="2"/>
  <c r="P4808" i="2"/>
  <c r="V4808" i="2" s="1"/>
  <c r="F4809" i="2" s="1"/>
  <c r="H4809" i="2" l="1"/>
  <c r="K4809" i="2" s="1"/>
  <c r="J4809" i="2"/>
  <c r="M4809" i="2" s="1"/>
  <c r="S4808" i="2"/>
  <c r="G4809" i="2"/>
  <c r="I4809" i="2" l="1"/>
  <c r="N4809" i="2"/>
  <c r="O4809" i="2" s="1"/>
  <c r="Q4809" i="2" l="1"/>
  <c r="P4809" i="2"/>
  <c r="U4809" i="2"/>
  <c r="R4809" i="2"/>
  <c r="T4809" i="2" s="1"/>
  <c r="V4809" i="2" l="1"/>
  <c r="F4810" i="2" s="1"/>
  <c r="S4809" i="2"/>
  <c r="G4810" i="2"/>
  <c r="J4810" i="2" l="1"/>
  <c r="M4810" i="2" s="1"/>
  <c r="I4810" i="2"/>
  <c r="H4810" i="2"/>
  <c r="K4810" i="2" s="1"/>
  <c r="N4810" i="2" s="1"/>
  <c r="O4810" i="2" s="1"/>
  <c r="R4810" i="2" l="1"/>
  <c r="T4810" i="2" s="1"/>
  <c r="U4810" i="2"/>
  <c r="Q4810" i="2"/>
  <c r="P4810" i="2"/>
  <c r="V4810" i="2" s="1"/>
  <c r="F4811" i="2" s="1"/>
  <c r="H4811" i="2" l="1"/>
  <c r="K4811" i="2" s="1"/>
  <c r="J4811" i="2"/>
  <c r="M4811" i="2" s="1"/>
  <c r="S4810" i="2"/>
  <c r="G4811" i="2"/>
  <c r="I4811" i="2" l="1"/>
  <c r="N4811" i="2"/>
  <c r="O4811" i="2" s="1"/>
  <c r="Q4811" i="2" l="1"/>
  <c r="P4811" i="2"/>
  <c r="O4812" i="2"/>
  <c r="U4811" i="2"/>
  <c r="R4811" i="2"/>
  <c r="T4811" i="2" s="1"/>
  <c r="U4812" i="2" l="1"/>
  <c r="R4812" i="2"/>
  <c r="T4812" i="2" s="1"/>
  <c r="Q4812" i="2"/>
  <c r="V4811" i="2"/>
  <c r="F4812" i="2" s="1"/>
  <c r="S4811" i="2"/>
  <c r="G4812" i="2"/>
  <c r="G4813" i="2" s="1"/>
  <c r="J4812" i="2" l="1"/>
  <c r="M4812" i="2" s="1"/>
  <c r="I4812" i="2"/>
  <c r="H4812" i="2"/>
  <c r="K4812" i="2" l="1"/>
  <c r="N4812" i="2" s="1"/>
  <c r="P4812" i="2"/>
  <c r="V4812" i="2" l="1"/>
  <c r="F4813" i="2" s="1"/>
  <c r="S4812" i="2"/>
  <c r="J4813" i="2" l="1"/>
  <c r="M4813" i="2" s="1"/>
  <c r="I4813" i="2"/>
  <c r="H4813" i="2"/>
  <c r="K4813" i="2" s="1"/>
  <c r="N4813" i="2" s="1"/>
  <c r="O4813" i="2" s="1"/>
  <c r="U4813" i="2" l="1"/>
  <c r="R4813" i="2"/>
  <c r="T4813" i="2" s="1"/>
  <c r="Q4813" i="2"/>
  <c r="P4813" i="2"/>
  <c r="V4813" i="2" s="1"/>
  <c r="F4814" i="2" s="1"/>
  <c r="J4814" i="2" l="1"/>
  <c r="M4814" i="2" s="1"/>
  <c r="H4814" i="2"/>
  <c r="K4814" i="2" s="1"/>
  <c r="N4814" i="2" s="1"/>
  <c r="O4814" i="2" s="1"/>
  <c r="S4813" i="2"/>
  <c r="G4814" i="2"/>
  <c r="I4814" i="2" l="1"/>
  <c r="Q4814" i="2"/>
  <c r="P4814" i="2"/>
  <c r="U4814" i="2"/>
  <c r="R4814" i="2"/>
  <c r="T4814" i="2" s="1"/>
  <c r="V4814" i="2" l="1"/>
  <c r="F4815" i="2" s="1"/>
  <c r="S4814" i="2"/>
  <c r="G4815" i="2"/>
  <c r="J4815" i="2" l="1"/>
  <c r="M4815" i="2" s="1"/>
  <c r="I4815" i="2"/>
  <c r="L4815" i="2" s="1"/>
  <c r="H4815" i="2"/>
  <c r="K4815" i="2" s="1"/>
  <c r="N4815" i="2" l="1"/>
  <c r="O4815" i="2" s="1"/>
  <c r="P4815" i="2" l="1"/>
  <c r="Q4815" i="2"/>
  <c r="R4815" i="2"/>
  <c r="T4815" i="2" s="1"/>
  <c r="U4815" i="2"/>
  <c r="V4815" i="2" s="1"/>
  <c r="F4816" i="2" s="1"/>
  <c r="J4816" i="2" l="1"/>
  <c r="M4816" i="2" s="1"/>
  <c r="H4816" i="2"/>
  <c r="K4816" i="2" s="1"/>
  <c r="S4815" i="2"/>
  <c r="G4816" i="2"/>
  <c r="I4816" i="2" l="1"/>
  <c r="L4816" i="2" s="1"/>
  <c r="N4816" i="2"/>
  <c r="O4816" i="2" s="1"/>
  <c r="R4816" i="2" l="1"/>
  <c r="T4816" i="2" s="1"/>
  <c r="Q4816" i="2"/>
  <c r="P4816" i="2"/>
  <c r="U4816" i="2"/>
  <c r="V4816" i="2" s="1"/>
  <c r="F4817" i="2" s="1"/>
  <c r="J4817" i="2" l="1"/>
  <c r="M4817" i="2" s="1"/>
  <c r="H4817" i="2"/>
  <c r="K4817" i="2" s="1"/>
  <c r="S4816" i="2"/>
  <c r="G4817" i="2"/>
  <c r="I4817" i="2" l="1"/>
  <c r="L4817" i="2" s="1"/>
  <c r="N4817" i="2" s="1"/>
  <c r="O4817" i="2" s="1"/>
  <c r="R4817" i="2" l="1"/>
  <c r="T4817" i="2" s="1"/>
  <c r="Q4817" i="2"/>
  <c r="P4817" i="2"/>
  <c r="U4817" i="2"/>
  <c r="V4817" i="2" s="1"/>
  <c r="F4818" i="2" s="1"/>
  <c r="J4818" i="2" l="1"/>
  <c r="M4818" i="2" s="1"/>
  <c r="H4818" i="2"/>
  <c r="K4818" i="2" s="1"/>
  <c r="S4817" i="2"/>
  <c r="G4818" i="2"/>
  <c r="I4818" i="2" l="1"/>
  <c r="L4818" i="2" s="1"/>
  <c r="N4818" i="2" s="1"/>
  <c r="O4818" i="2" s="1"/>
  <c r="R4818" i="2" l="1"/>
  <c r="T4818" i="2" s="1"/>
  <c r="Q4818" i="2"/>
  <c r="P4818" i="2"/>
  <c r="U4818" i="2"/>
  <c r="V4818" i="2" s="1"/>
  <c r="F4819" i="2" s="1"/>
  <c r="J4819" i="2" l="1"/>
  <c r="M4819" i="2" s="1"/>
  <c r="H4819" i="2"/>
  <c r="K4819" i="2" s="1"/>
  <c r="S4818" i="2"/>
  <c r="G4819" i="2"/>
  <c r="I4819" i="2" l="1"/>
  <c r="L4819" i="2" s="1"/>
  <c r="N4819" i="2" s="1"/>
  <c r="O4819" i="2" s="1"/>
  <c r="R4819" i="2" l="1"/>
  <c r="T4819" i="2" s="1"/>
  <c r="Q4819" i="2"/>
  <c r="P4819" i="2"/>
  <c r="U4819" i="2"/>
  <c r="V4819" i="2" s="1"/>
  <c r="F4820" i="2" s="1"/>
  <c r="J4820" i="2" l="1"/>
  <c r="M4820" i="2" s="1"/>
  <c r="H4820" i="2"/>
  <c r="K4820" i="2" s="1"/>
  <c r="S4819" i="2"/>
  <c r="G4820" i="2"/>
  <c r="I4820" i="2" l="1"/>
  <c r="L4820" i="2" s="1"/>
  <c r="N4820" i="2" s="1"/>
  <c r="O4820" i="2" s="1"/>
  <c r="R4820" i="2" l="1"/>
  <c r="T4820" i="2" s="1"/>
  <c r="Q4820" i="2"/>
  <c r="P4820" i="2"/>
  <c r="U4820" i="2"/>
  <c r="V4820" i="2" s="1"/>
  <c r="F4821" i="2" s="1"/>
  <c r="J4821" i="2" l="1"/>
  <c r="M4821" i="2" s="1"/>
  <c r="H4821" i="2"/>
  <c r="K4821" i="2" s="1"/>
  <c r="S4820" i="2"/>
  <c r="G4821" i="2"/>
  <c r="I4821" i="2" l="1"/>
  <c r="L4821" i="2" s="1"/>
  <c r="N4821" i="2" s="1"/>
  <c r="O4821" i="2" s="1"/>
  <c r="R4821" i="2" l="1"/>
  <c r="T4821" i="2" s="1"/>
  <c r="P4821" i="2"/>
  <c r="U4821" i="2"/>
  <c r="Q4821" i="2"/>
  <c r="S4821" i="2" l="1"/>
  <c r="G4822" i="2"/>
  <c r="V4821" i="2"/>
  <c r="F4822" i="2" s="1"/>
  <c r="J4822" i="2" l="1"/>
  <c r="M4822" i="2" s="1"/>
  <c r="I4822" i="2"/>
  <c r="L4822" i="2" s="1"/>
  <c r="H4822" i="2"/>
  <c r="K4822" i="2" s="1"/>
  <c r="N4822" i="2" s="1"/>
  <c r="O4822" i="2" s="1"/>
  <c r="O4823" i="2" l="1"/>
  <c r="U4822" i="2"/>
  <c r="R4822" i="2"/>
  <c r="T4822" i="2" s="1"/>
  <c r="Q4822" i="2"/>
  <c r="P4822" i="2"/>
  <c r="V4822" i="2" s="1"/>
  <c r="F4823" i="2" s="1"/>
  <c r="J4823" i="2" l="1"/>
  <c r="M4823" i="2" s="1"/>
  <c r="H4823" i="2"/>
  <c r="K4823" i="2" s="1"/>
  <c r="S4822" i="2"/>
  <c r="G4823" i="2"/>
  <c r="P4823" i="2"/>
  <c r="U4823" i="2"/>
  <c r="R4823" i="2"/>
  <c r="T4823" i="2" s="1"/>
  <c r="I4823" i="2" l="1"/>
  <c r="L4823" i="2" l="1"/>
  <c r="N4823" i="2" s="1"/>
  <c r="Q4823" i="2"/>
  <c r="S4823" i="2" l="1"/>
  <c r="V4823" i="2"/>
  <c r="F4824" i="2" s="1"/>
  <c r="G4824" i="2"/>
  <c r="J4824" i="2" l="1"/>
  <c r="M4824" i="2" s="1"/>
  <c r="I4824" i="2"/>
  <c r="L4824" i="2" s="1"/>
  <c r="H4824" i="2"/>
  <c r="K4824" i="2" s="1"/>
  <c r="N4824" i="2" s="1"/>
  <c r="O4824" i="2" s="1"/>
  <c r="U4824" i="2" l="1"/>
  <c r="R4824" i="2"/>
  <c r="T4824" i="2" s="1"/>
  <c r="Q4824" i="2"/>
  <c r="P4824" i="2"/>
  <c r="V4824" i="2" s="1"/>
  <c r="F4825" i="2" s="1"/>
  <c r="J4825" i="2" l="1"/>
  <c r="M4825" i="2" s="1"/>
  <c r="H4825" i="2"/>
  <c r="K4825" i="2" s="1"/>
  <c r="S4824" i="2"/>
  <c r="G4825" i="2"/>
  <c r="I4825" i="2" s="1"/>
  <c r="L4825" i="2" s="1"/>
  <c r="N4825" i="2" l="1"/>
  <c r="O4825" i="2" s="1"/>
  <c r="U4825" i="2" l="1"/>
  <c r="R4825" i="2"/>
  <c r="T4825" i="2" s="1"/>
  <c r="Q4825" i="2"/>
  <c r="P4825" i="2"/>
  <c r="V4825" i="2" s="1"/>
  <c r="F4826" i="2" s="1"/>
  <c r="H4826" i="2" l="1"/>
  <c r="K4826" i="2" s="1"/>
  <c r="I4826" i="2"/>
  <c r="J4826" i="2"/>
  <c r="M4826" i="2" s="1"/>
  <c r="S4825" i="2"/>
  <c r="N4826" i="2" l="1"/>
  <c r="O4826" i="2" s="1"/>
  <c r="R4826" i="2" l="1"/>
  <c r="T4826" i="2" s="1"/>
  <c r="Q4826" i="2"/>
  <c r="P4826" i="2"/>
  <c r="U4826" i="2"/>
  <c r="V4826" i="2" l="1"/>
  <c r="F4827" i="2" s="1"/>
  <c r="S4826" i="2"/>
  <c r="G4827" i="2"/>
  <c r="J4827" i="2" l="1"/>
  <c r="M4827" i="2" s="1"/>
  <c r="I4827" i="2"/>
  <c r="H4827" i="2"/>
  <c r="K4827" i="2" s="1"/>
  <c r="N4827" i="2" s="1"/>
  <c r="O4827" i="2" s="1"/>
  <c r="U4827" i="2" l="1"/>
  <c r="R4827" i="2"/>
  <c r="T4827" i="2" s="1"/>
  <c r="Q4827" i="2"/>
  <c r="P4827" i="2"/>
  <c r="V4827" i="2" s="1"/>
  <c r="F4828" i="2" s="1"/>
  <c r="J4828" i="2" l="1"/>
  <c r="M4828" i="2" s="1"/>
  <c r="H4828" i="2"/>
  <c r="K4828" i="2" s="1"/>
  <c r="N4828" i="2" s="1"/>
  <c r="O4828" i="2" s="1"/>
  <c r="S4827" i="2"/>
  <c r="G4828" i="2"/>
  <c r="I4828" i="2" l="1"/>
  <c r="R4828" i="2"/>
  <c r="T4828" i="2" s="1"/>
  <c r="Q4828" i="2"/>
  <c r="P4828" i="2"/>
  <c r="U4828" i="2"/>
  <c r="V4828" i="2" l="1"/>
  <c r="F4829" i="2" s="1"/>
  <c r="S4828" i="2"/>
  <c r="G4829" i="2"/>
  <c r="J4829" i="2" l="1"/>
  <c r="M4829" i="2" s="1"/>
  <c r="I4829" i="2"/>
  <c r="H4829" i="2"/>
  <c r="K4829" i="2" s="1"/>
  <c r="N4829" i="2" s="1"/>
  <c r="O4829" i="2" s="1"/>
  <c r="U4829" i="2" l="1"/>
  <c r="R4829" i="2"/>
  <c r="T4829" i="2" s="1"/>
  <c r="Q4829" i="2"/>
  <c r="P4829" i="2"/>
  <c r="V4829" i="2" s="1"/>
  <c r="F4830" i="2" s="1"/>
  <c r="J4830" i="2" l="1"/>
  <c r="M4830" i="2" s="1"/>
  <c r="H4830" i="2"/>
  <c r="K4830" i="2" s="1"/>
  <c r="N4830" i="2" s="1"/>
  <c r="O4830" i="2" s="1"/>
  <c r="S4829" i="2"/>
  <c r="G4830" i="2"/>
  <c r="I4830" i="2" l="1"/>
  <c r="U4830" i="2"/>
  <c r="P4830" i="2"/>
  <c r="Q4830" i="2"/>
  <c r="S4830" i="2" s="1"/>
  <c r="R4830" i="2"/>
  <c r="T4830" i="2" s="1"/>
  <c r="V4830" i="2" l="1"/>
  <c r="F4831" i="2" s="1"/>
  <c r="G4831" i="2"/>
  <c r="I4831" i="2" l="1"/>
  <c r="J4831" i="2"/>
  <c r="M4831" i="2" s="1"/>
  <c r="H4831" i="2"/>
  <c r="K4831" i="2" s="1"/>
  <c r="N4831" i="2" s="1"/>
  <c r="O4831" i="2" s="1"/>
  <c r="U4831" i="2" l="1"/>
  <c r="P4831" i="2"/>
  <c r="R4831" i="2"/>
  <c r="T4831" i="2" s="1"/>
  <c r="Q4831" i="2"/>
  <c r="S4831" i="2" l="1"/>
  <c r="G4832" i="2"/>
  <c r="V4831" i="2"/>
  <c r="F4832" i="2" s="1"/>
  <c r="J4832" i="2" l="1"/>
  <c r="M4832" i="2" s="1"/>
  <c r="H4832" i="2"/>
  <c r="K4832" i="2" s="1"/>
  <c r="N4832" i="2" s="1"/>
  <c r="O4832" i="2" s="1"/>
  <c r="I4832" i="2"/>
  <c r="U4832" i="2" l="1"/>
  <c r="P4832" i="2"/>
  <c r="Q4832" i="2"/>
  <c r="R4832" i="2"/>
  <c r="T4832" i="2" s="1"/>
  <c r="V4832" i="2" l="1"/>
  <c r="F4833" i="2" s="1"/>
  <c r="S4832" i="2"/>
  <c r="G4833" i="2"/>
  <c r="I4833" i="2" l="1"/>
  <c r="H4833" i="2"/>
  <c r="K4833" i="2" s="1"/>
  <c r="J4833" i="2"/>
  <c r="M4833" i="2" s="1"/>
  <c r="N4833" i="2" l="1"/>
  <c r="O4833" i="2" s="1"/>
  <c r="R4833" i="2" l="1"/>
  <c r="T4833" i="2" s="1"/>
  <c r="Q4833" i="2"/>
  <c r="P4833" i="2"/>
  <c r="U4833" i="2"/>
  <c r="V4833" i="2" l="1"/>
  <c r="F4834" i="2" s="1"/>
  <c r="S4833" i="2"/>
  <c r="G4834" i="2"/>
  <c r="J4834" i="2" l="1"/>
  <c r="M4834" i="2" s="1"/>
  <c r="I4834" i="2"/>
  <c r="H4834" i="2"/>
  <c r="K4834" i="2" s="1"/>
  <c r="N4834" i="2" s="1"/>
  <c r="O4834" i="2" s="1"/>
  <c r="R4834" i="2" l="1"/>
  <c r="T4834" i="2" s="1"/>
  <c r="U4834" i="2"/>
  <c r="P4834" i="2"/>
  <c r="Q4834" i="2"/>
  <c r="S4834" i="2" l="1"/>
  <c r="G4835" i="2"/>
  <c r="V4834" i="2"/>
  <c r="F4835" i="2" s="1"/>
  <c r="I4835" i="2" l="1"/>
  <c r="H4835" i="2"/>
  <c r="K4835" i="2" s="1"/>
  <c r="N4835" i="2" s="1"/>
  <c r="O4835" i="2" s="1"/>
  <c r="J4835" i="2"/>
  <c r="M4835" i="2" s="1"/>
  <c r="P4835" i="2" l="1"/>
  <c r="O4836" i="2"/>
  <c r="R4835" i="2"/>
  <c r="T4835" i="2" s="1"/>
  <c r="Q4835" i="2"/>
  <c r="U4835" i="2"/>
  <c r="S4835" i="2" l="1"/>
  <c r="G4836" i="2"/>
  <c r="G4837" i="2" s="1"/>
  <c r="R4836" i="2"/>
  <c r="T4836" i="2" s="1"/>
  <c r="U4836" i="2"/>
  <c r="Q4836" i="2"/>
  <c r="V4835" i="2"/>
  <c r="F4836" i="2" s="1"/>
  <c r="J4836" i="2" l="1"/>
  <c r="M4836" i="2" s="1"/>
  <c r="H4836" i="2"/>
  <c r="I4836" i="2"/>
  <c r="K4836" i="2" l="1"/>
  <c r="N4836" i="2" s="1"/>
  <c r="P4836" i="2"/>
  <c r="V4836" i="2" l="1"/>
  <c r="F4837" i="2" s="1"/>
  <c r="S4836" i="2"/>
  <c r="J4837" i="2" l="1"/>
  <c r="M4837" i="2" s="1"/>
  <c r="H4837" i="2"/>
  <c r="K4837" i="2" s="1"/>
  <c r="N4837" i="2" s="1"/>
  <c r="O4837" i="2" s="1"/>
  <c r="I4837" i="2"/>
  <c r="R4837" i="2" l="1"/>
  <c r="T4837" i="2" s="1"/>
  <c r="Q4837" i="2"/>
  <c r="P4837" i="2"/>
  <c r="U4837" i="2"/>
  <c r="O4838" i="2"/>
  <c r="Q4838" i="2" l="1"/>
  <c r="P4838" i="2"/>
  <c r="R4838" i="2"/>
  <c r="T4838" i="2" s="1"/>
  <c r="U4838" i="2"/>
  <c r="V4837" i="2"/>
  <c r="F4838" i="2" s="1"/>
  <c r="S4837" i="2"/>
  <c r="G4838" i="2"/>
  <c r="G4839" i="2" s="1"/>
  <c r="J4838" i="2" l="1"/>
  <c r="M4838" i="2" s="1"/>
  <c r="I4838" i="2"/>
  <c r="H4838" i="2"/>
  <c r="K4838" i="2" s="1"/>
  <c r="V4838" i="2"/>
  <c r="F4839" i="2" s="1"/>
  <c r="S4838" i="2"/>
  <c r="J4839" i="2" l="1"/>
  <c r="M4839" i="2" s="1"/>
  <c r="H4839" i="2"/>
  <c r="K4839" i="2" s="1"/>
  <c r="I4839" i="2"/>
  <c r="L4839" i="2" s="1"/>
  <c r="N4838" i="2"/>
  <c r="N4839" i="2" l="1"/>
  <c r="O4839" i="2" s="1"/>
  <c r="R4839" i="2" l="1"/>
  <c r="T4839" i="2" s="1"/>
  <c r="Q4839" i="2"/>
  <c r="P4839" i="2"/>
  <c r="U4839" i="2"/>
  <c r="V4839" i="2" s="1"/>
  <c r="F4840" i="2" s="1"/>
  <c r="J4840" i="2" l="1"/>
  <c r="M4840" i="2" s="1"/>
  <c r="H4840" i="2"/>
  <c r="K4840" i="2" s="1"/>
  <c r="S4839" i="2"/>
  <c r="G4840" i="2"/>
  <c r="I4840" i="2" l="1"/>
  <c r="L4840" i="2" s="1"/>
  <c r="N4840" i="2" s="1"/>
  <c r="O4840" i="2" s="1"/>
  <c r="R4840" i="2" l="1"/>
  <c r="T4840" i="2" s="1"/>
  <c r="Q4840" i="2"/>
  <c r="P4840" i="2"/>
  <c r="U4840" i="2"/>
  <c r="V4840" i="2" l="1"/>
  <c r="F4841" i="2" s="1"/>
  <c r="S4840" i="2"/>
  <c r="G4841" i="2"/>
  <c r="J4841" i="2" l="1"/>
  <c r="M4841" i="2" s="1"/>
  <c r="I4841" i="2"/>
  <c r="L4841" i="2" s="1"/>
  <c r="H4841" i="2"/>
  <c r="K4841" i="2" s="1"/>
  <c r="N4841" i="2" l="1"/>
  <c r="O4841" i="2" s="1"/>
  <c r="Q4841" i="2" l="1"/>
  <c r="P4841" i="2"/>
  <c r="U4841" i="2"/>
  <c r="V4841" i="2" s="1"/>
  <c r="F4842" i="2" s="1"/>
  <c r="R4841" i="2"/>
  <c r="T4841" i="2" s="1"/>
  <c r="S4841" i="2" l="1"/>
  <c r="G4842" i="2"/>
  <c r="J4842" i="2"/>
  <c r="M4842" i="2" s="1"/>
  <c r="H4842" i="2"/>
  <c r="K4842" i="2" s="1"/>
  <c r="I4842" i="2"/>
  <c r="L4842" i="2" s="1"/>
  <c r="N4842" i="2" s="1"/>
  <c r="O4842" i="2" s="1"/>
  <c r="P4842" i="2" l="1"/>
  <c r="Q4842" i="2"/>
  <c r="S4842" i="2" s="1"/>
  <c r="U4842" i="2"/>
  <c r="R4842" i="2"/>
  <c r="T4842" i="2" s="1"/>
  <c r="G4843" i="2"/>
  <c r="V4842" i="2" l="1"/>
  <c r="F4843" i="2" s="1"/>
  <c r="I4843" i="2" l="1"/>
  <c r="L4843" i="2" s="1"/>
  <c r="J4843" i="2"/>
  <c r="M4843" i="2" s="1"/>
  <c r="H4843" i="2"/>
  <c r="K4843" i="2" s="1"/>
  <c r="N4843" i="2" s="1"/>
  <c r="O4843" i="2" s="1"/>
  <c r="R4843" i="2" l="1"/>
  <c r="T4843" i="2" s="1"/>
  <c r="Q4843" i="2"/>
  <c r="P4843" i="2"/>
  <c r="U4843" i="2"/>
  <c r="V4843" i="2" s="1"/>
  <c r="F4844" i="2" s="1"/>
  <c r="S4843" i="2" l="1"/>
  <c r="G4844" i="2"/>
  <c r="J4844" i="2"/>
  <c r="M4844" i="2" s="1"/>
  <c r="H4844" i="2"/>
  <c r="K4844" i="2" s="1"/>
  <c r="I4844" i="2"/>
  <c r="L4844" i="2" s="1"/>
  <c r="N4844" i="2" l="1"/>
  <c r="O4844" i="2" s="1"/>
  <c r="R4844" i="2" l="1"/>
  <c r="T4844" i="2" s="1"/>
  <c r="Q4844" i="2"/>
  <c r="P4844" i="2"/>
  <c r="U4844" i="2"/>
  <c r="V4844" i="2" s="1"/>
  <c r="F4845" i="2" s="1"/>
  <c r="J4845" i="2" l="1"/>
  <c r="M4845" i="2" s="1"/>
  <c r="H4845" i="2"/>
  <c r="K4845" i="2" s="1"/>
  <c r="S4844" i="2"/>
  <c r="G4845" i="2"/>
  <c r="I4845" i="2" l="1"/>
  <c r="L4845" i="2" s="1"/>
  <c r="N4845" i="2" s="1"/>
  <c r="O4845" i="2" s="1"/>
  <c r="R4845" i="2" l="1"/>
  <c r="T4845" i="2" s="1"/>
  <c r="P4845" i="2"/>
  <c r="U4845" i="2"/>
  <c r="Q4845" i="2"/>
  <c r="S4845" i="2" l="1"/>
  <c r="G4846" i="2"/>
  <c r="V4845" i="2"/>
  <c r="F4846" i="2" s="1"/>
  <c r="J4846" i="2" l="1"/>
  <c r="M4846" i="2" s="1"/>
  <c r="I4846" i="2"/>
  <c r="L4846" i="2" s="1"/>
  <c r="H4846" i="2"/>
  <c r="K4846" i="2" s="1"/>
  <c r="N4846" i="2" s="1"/>
  <c r="O4846" i="2" s="1"/>
  <c r="R4846" i="2" l="1"/>
  <c r="T4846" i="2" s="1"/>
  <c r="P4846" i="2"/>
  <c r="Q4846" i="2"/>
  <c r="U4846" i="2"/>
  <c r="S4846" i="2" l="1"/>
  <c r="G4847" i="2"/>
  <c r="V4846" i="2"/>
  <c r="F4847" i="2" s="1"/>
  <c r="J4847" i="2" l="1"/>
  <c r="M4847" i="2" s="1"/>
  <c r="H4847" i="2"/>
  <c r="K4847" i="2" s="1"/>
  <c r="I4847" i="2"/>
  <c r="L4847" i="2" s="1"/>
  <c r="N4847" i="2" l="1"/>
  <c r="O4847" i="2" s="1"/>
  <c r="Q4847" i="2" l="1"/>
  <c r="P4847" i="2"/>
  <c r="R4847" i="2"/>
  <c r="T4847" i="2" s="1"/>
  <c r="U4847" i="2"/>
  <c r="V4847" i="2" l="1"/>
  <c r="F4848" i="2" s="1"/>
  <c r="S4847" i="2"/>
  <c r="G4848" i="2"/>
  <c r="I4848" i="2" l="1"/>
  <c r="L4848" i="2" s="1"/>
  <c r="H4848" i="2"/>
  <c r="K4848" i="2" s="1"/>
  <c r="N4848" i="2" s="1"/>
  <c r="O4848" i="2" s="1"/>
  <c r="J4848" i="2"/>
  <c r="M4848" i="2" s="1"/>
  <c r="P4848" i="2" l="1"/>
  <c r="R4848" i="2"/>
  <c r="T4848" i="2" s="1"/>
  <c r="Q4848" i="2"/>
  <c r="U4848" i="2"/>
  <c r="S4848" i="2" l="1"/>
  <c r="G4849" i="2"/>
  <c r="V4848" i="2"/>
  <c r="F4849" i="2" s="1"/>
  <c r="J4849" i="2" l="1"/>
  <c r="M4849" i="2" s="1"/>
  <c r="H4849" i="2"/>
  <c r="K4849" i="2" s="1"/>
  <c r="N4849" i="2" s="1"/>
  <c r="O4849" i="2" s="1"/>
  <c r="I4849" i="2"/>
  <c r="L4849" i="2" s="1"/>
  <c r="Q4849" i="2" l="1"/>
  <c r="U4849" i="2"/>
  <c r="R4849" i="2"/>
  <c r="T4849" i="2" s="1"/>
  <c r="P4849" i="2"/>
  <c r="V4849" i="2" s="1"/>
  <c r="F4850" i="2" s="1"/>
  <c r="J4850" i="2" l="1"/>
  <c r="M4850" i="2" s="1"/>
  <c r="I4850" i="2"/>
  <c r="H4850" i="2"/>
  <c r="K4850" i="2" s="1"/>
  <c r="N4850" i="2" s="1"/>
  <c r="O4850" i="2" s="1"/>
  <c r="S4849" i="2"/>
  <c r="R4850" i="2" l="1"/>
  <c r="T4850" i="2" s="1"/>
  <c r="Q4850" i="2"/>
  <c r="P4850" i="2"/>
  <c r="V4850" i="2" s="1"/>
  <c r="F4851" i="2" s="1"/>
  <c r="U4850" i="2"/>
  <c r="J4851" i="2" l="1"/>
  <c r="M4851" i="2" s="1"/>
  <c r="H4851" i="2"/>
  <c r="K4851" i="2" s="1"/>
  <c r="N4851" i="2" s="1"/>
  <c r="O4851" i="2" s="1"/>
  <c r="G4851" i="2"/>
  <c r="I4851" i="2" s="1"/>
  <c r="S4850" i="2"/>
  <c r="U4851" i="2" l="1"/>
  <c r="R4851" i="2"/>
  <c r="T4851" i="2" s="1"/>
  <c r="Q4851" i="2"/>
  <c r="S4851" i="2" s="1"/>
  <c r="P4851" i="2"/>
  <c r="V4851" i="2" s="1"/>
  <c r="F4852" i="2" s="1"/>
  <c r="G4852" i="2"/>
  <c r="J4852" i="2" l="1"/>
  <c r="M4852" i="2" s="1"/>
  <c r="H4852" i="2"/>
  <c r="K4852" i="2" s="1"/>
  <c r="N4852" i="2" s="1"/>
  <c r="O4852" i="2" s="1"/>
  <c r="I4852" i="2"/>
  <c r="Q4852" i="2" l="1"/>
  <c r="P4852" i="2"/>
  <c r="U4852" i="2"/>
  <c r="R4852" i="2"/>
  <c r="T4852" i="2" s="1"/>
  <c r="V4852" i="2" l="1"/>
  <c r="F4853" i="2" s="1"/>
  <c r="S4852" i="2"/>
  <c r="G4853" i="2"/>
  <c r="H4853" i="2" l="1"/>
  <c r="K4853" i="2" s="1"/>
  <c r="J4853" i="2"/>
  <c r="M4853" i="2" s="1"/>
  <c r="I4853" i="2"/>
  <c r="N4853" i="2" l="1"/>
  <c r="O4853" i="2" s="1"/>
  <c r="U4853" i="2" l="1"/>
  <c r="P4853" i="2"/>
  <c r="Q4853" i="2"/>
  <c r="R4853" i="2"/>
  <c r="T4853" i="2" s="1"/>
  <c r="S4853" i="2" l="1"/>
  <c r="G4854" i="2"/>
  <c r="V4853" i="2"/>
  <c r="F4854" i="2" s="1"/>
  <c r="J4854" i="2" l="1"/>
  <c r="M4854" i="2" s="1"/>
  <c r="I4854" i="2"/>
  <c r="H4854" i="2"/>
  <c r="K4854" i="2" s="1"/>
  <c r="N4854" i="2" s="1"/>
  <c r="O4854" i="2" s="1"/>
  <c r="R4854" i="2" l="1"/>
  <c r="T4854" i="2" s="1"/>
  <c r="P4854" i="2"/>
  <c r="U4854" i="2"/>
  <c r="Q4854" i="2"/>
  <c r="S4854" i="2" l="1"/>
  <c r="G4855" i="2"/>
  <c r="V4854" i="2"/>
  <c r="F4855" i="2" s="1"/>
  <c r="J4855" i="2" l="1"/>
  <c r="M4855" i="2" s="1"/>
  <c r="H4855" i="2"/>
  <c r="K4855" i="2" s="1"/>
  <c r="N4855" i="2" s="1"/>
  <c r="O4855" i="2" s="1"/>
  <c r="I4855" i="2"/>
  <c r="U4855" i="2" l="1"/>
  <c r="R4855" i="2"/>
  <c r="T4855" i="2" s="1"/>
  <c r="Q4855" i="2"/>
  <c r="P4855" i="2"/>
  <c r="S4855" i="2" l="1"/>
  <c r="G4856" i="2"/>
  <c r="V4855" i="2"/>
  <c r="F4856" i="2" s="1"/>
  <c r="J4856" i="2" l="1"/>
  <c r="M4856" i="2" s="1"/>
  <c r="H4856" i="2"/>
  <c r="K4856" i="2" s="1"/>
  <c r="N4856" i="2" s="1"/>
  <c r="O4856" i="2" s="1"/>
  <c r="I4856" i="2"/>
  <c r="U4856" i="2" l="1"/>
  <c r="R4856" i="2"/>
  <c r="T4856" i="2" s="1"/>
  <c r="Q4856" i="2"/>
  <c r="P4856" i="2"/>
  <c r="V4856" i="2" s="1"/>
  <c r="F4857" i="2" s="1"/>
  <c r="J4857" i="2" l="1"/>
  <c r="M4857" i="2" s="1"/>
  <c r="H4857" i="2"/>
  <c r="K4857" i="2" s="1"/>
  <c r="N4857" i="2" s="1"/>
  <c r="O4857" i="2" s="1"/>
  <c r="S4856" i="2"/>
  <c r="G4857" i="2"/>
  <c r="I4857" i="2" l="1"/>
  <c r="Q4857" i="2"/>
  <c r="P4857" i="2"/>
  <c r="U4857" i="2"/>
  <c r="R4857" i="2"/>
  <c r="T4857" i="2" s="1"/>
  <c r="V4857" i="2" l="1"/>
  <c r="F4858" i="2" s="1"/>
  <c r="S4857" i="2"/>
  <c r="G4858" i="2"/>
  <c r="J4858" i="2" l="1"/>
  <c r="M4858" i="2" s="1"/>
  <c r="I4858" i="2"/>
  <c r="H4858" i="2"/>
  <c r="K4858" i="2" s="1"/>
  <c r="N4858" i="2" s="1"/>
  <c r="O4858" i="2" s="1"/>
  <c r="U4858" i="2" l="1"/>
  <c r="R4858" i="2"/>
  <c r="T4858" i="2" s="1"/>
  <c r="Q4858" i="2"/>
  <c r="P4858" i="2"/>
  <c r="V4858" i="2" s="1"/>
  <c r="F4859" i="2" s="1"/>
  <c r="J4859" i="2" l="1"/>
  <c r="M4859" i="2" s="1"/>
  <c r="H4859" i="2"/>
  <c r="K4859" i="2" s="1"/>
  <c r="N4859" i="2" s="1"/>
  <c r="O4859" i="2" s="1"/>
  <c r="S4858" i="2"/>
  <c r="G4859" i="2"/>
  <c r="I4859" i="2" l="1"/>
  <c r="Q4859" i="2"/>
  <c r="P4859" i="2"/>
  <c r="O4860" i="2"/>
  <c r="U4859" i="2"/>
  <c r="R4859" i="2"/>
  <c r="T4859" i="2" s="1"/>
  <c r="U4860" i="2" l="1"/>
  <c r="Q4860" i="2"/>
  <c r="R4860" i="2"/>
  <c r="T4860" i="2" s="1"/>
  <c r="V4859" i="2"/>
  <c r="F4860" i="2" s="1"/>
  <c r="S4859" i="2"/>
  <c r="G4860" i="2"/>
  <c r="G4861" i="2" s="1"/>
  <c r="J4860" i="2" l="1"/>
  <c r="M4860" i="2" s="1"/>
  <c r="I4860" i="2"/>
  <c r="H4860" i="2"/>
  <c r="K4860" i="2" l="1"/>
  <c r="N4860" i="2" s="1"/>
  <c r="P4860" i="2"/>
  <c r="V4860" i="2" l="1"/>
  <c r="F4861" i="2" s="1"/>
  <c r="S4860" i="2"/>
  <c r="J4861" i="2" l="1"/>
  <c r="M4861" i="2" s="1"/>
  <c r="I4861" i="2"/>
  <c r="H4861" i="2"/>
  <c r="K4861" i="2" s="1"/>
  <c r="N4861" i="2" s="1"/>
  <c r="O4861" i="2" s="1"/>
  <c r="R4861" i="2" l="1"/>
  <c r="T4861" i="2" s="1"/>
  <c r="Q4861" i="2"/>
  <c r="P4861" i="2"/>
  <c r="U4861" i="2"/>
  <c r="V4861" i="2" s="1"/>
  <c r="F4862" i="2" s="1"/>
  <c r="H4862" i="2" l="1"/>
  <c r="K4862" i="2" s="1"/>
  <c r="J4862" i="2"/>
  <c r="M4862" i="2" s="1"/>
  <c r="S4861" i="2"/>
  <c r="G4862" i="2"/>
  <c r="I4862" i="2" l="1"/>
  <c r="N4862" i="2"/>
  <c r="O4862" i="2" s="1"/>
  <c r="Q4862" i="2" l="1"/>
  <c r="P4862" i="2"/>
  <c r="U4862" i="2"/>
  <c r="R4862" i="2"/>
  <c r="T4862" i="2" s="1"/>
  <c r="V4862" i="2" l="1"/>
  <c r="F4863" i="2" s="1"/>
  <c r="S4862" i="2"/>
  <c r="G4863" i="2"/>
  <c r="I4863" i="2" l="1"/>
  <c r="H4863" i="2"/>
  <c r="K4863" i="2" s="1"/>
  <c r="J4863" i="2"/>
  <c r="M4863" i="2" s="1"/>
  <c r="N4863" i="2" l="1"/>
  <c r="O4863" i="2" s="1"/>
  <c r="P4863" i="2" l="1"/>
  <c r="Q4863" i="2"/>
  <c r="R4863" i="2"/>
  <c r="T4863" i="2" s="1"/>
  <c r="U4863" i="2"/>
  <c r="V4863" i="2" s="1"/>
  <c r="F4864" i="2" s="1"/>
  <c r="J4864" i="2" l="1"/>
  <c r="M4864" i="2" s="1"/>
  <c r="H4864" i="2"/>
  <c r="K4864" i="2" s="1"/>
  <c r="S4863" i="2"/>
  <c r="G4864" i="2"/>
  <c r="I4864" i="2" l="1"/>
  <c r="L4864" i="2" s="1"/>
  <c r="N4864" i="2"/>
  <c r="O4864" i="2" s="1"/>
  <c r="P4864" i="2" l="1"/>
  <c r="U4864" i="2"/>
  <c r="R4864" i="2"/>
  <c r="T4864" i="2" s="1"/>
  <c r="Q4864" i="2"/>
  <c r="S4864" i="2" l="1"/>
  <c r="G4865" i="2"/>
  <c r="V4864" i="2"/>
  <c r="F4865" i="2" s="1"/>
  <c r="H4865" i="2" l="1"/>
  <c r="K4865" i="2" s="1"/>
  <c r="J4865" i="2"/>
  <c r="M4865" i="2" s="1"/>
  <c r="I4865" i="2"/>
  <c r="L4865" i="2" s="1"/>
  <c r="N4865" i="2" s="1"/>
  <c r="O4865" i="2" s="1"/>
  <c r="Q4865" i="2" l="1"/>
  <c r="U4865" i="2"/>
  <c r="R4865" i="2"/>
  <c r="T4865" i="2" s="1"/>
  <c r="P4865" i="2"/>
  <c r="V4865" i="2" l="1"/>
  <c r="F4866" i="2" s="1"/>
  <c r="S4865" i="2"/>
  <c r="G4866" i="2"/>
  <c r="J4866" i="2" l="1"/>
  <c r="M4866" i="2" s="1"/>
  <c r="H4866" i="2"/>
  <c r="K4866" i="2" s="1"/>
  <c r="I4866" i="2"/>
  <c r="L4866" i="2" s="1"/>
  <c r="N4866" i="2" s="1"/>
  <c r="O4866" i="2" s="1"/>
  <c r="P4866" i="2" l="1"/>
  <c r="R4866" i="2"/>
  <c r="T4866" i="2" s="1"/>
  <c r="U4866" i="2"/>
  <c r="Q4866" i="2"/>
  <c r="S4866" i="2" l="1"/>
  <c r="G4867" i="2"/>
  <c r="V4866" i="2"/>
  <c r="F4867" i="2" s="1"/>
  <c r="J4867" i="2" l="1"/>
  <c r="M4867" i="2" s="1"/>
  <c r="H4867" i="2"/>
  <c r="K4867" i="2" s="1"/>
  <c r="I4867" i="2"/>
  <c r="L4867" i="2" s="1"/>
  <c r="N4867" i="2" l="1"/>
  <c r="O4867" i="2" s="1"/>
  <c r="R4867" i="2" l="1"/>
  <c r="T4867" i="2" s="1"/>
  <c r="Q4867" i="2"/>
  <c r="P4867" i="2"/>
  <c r="U4867" i="2"/>
  <c r="V4867" i="2" s="1"/>
  <c r="F4868" i="2" s="1"/>
  <c r="J4868" i="2" l="1"/>
  <c r="M4868" i="2" s="1"/>
  <c r="H4868" i="2"/>
  <c r="K4868" i="2" s="1"/>
  <c r="S4867" i="2"/>
  <c r="G4868" i="2"/>
  <c r="I4868" i="2" l="1"/>
  <c r="L4868" i="2" s="1"/>
  <c r="N4868" i="2" s="1"/>
  <c r="O4868" i="2" s="1"/>
  <c r="R4868" i="2" l="1"/>
  <c r="T4868" i="2" s="1"/>
  <c r="Q4868" i="2"/>
  <c r="P4868" i="2"/>
  <c r="U4868" i="2"/>
  <c r="S4868" i="2" l="1"/>
  <c r="G4869" i="2"/>
  <c r="V4868" i="2"/>
  <c r="F4869" i="2" s="1"/>
  <c r="J4869" i="2" l="1"/>
  <c r="M4869" i="2" s="1"/>
  <c r="H4869" i="2"/>
  <c r="K4869" i="2" s="1"/>
  <c r="I4869" i="2"/>
  <c r="L4869" i="2" s="1"/>
  <c r="N4869" i="2" s="1"/>
  <c r="O4869" i="2" s="1"/>
  <c r="R4869" i="2" l="1"/>
  <c r="T4869" i="2" s="1"/>
  <c r="U4869" i="2"/>
  <c r="P4869" i="2"/>
  <c r="V4869" i="2" s="1"/>
  <c r="F4870" i="2" s="1"/>
  <c r="Q4869" i="2"/>
  <c r="S4869" i="2" l="1"/>
  <c r="G4870" i="2"/>
  <c r="I4870" i="2" s="1"/>
  <c r="L4870" i="2" s="1"/>
  <c r="J4870" i="2"/>
  <c r="M4870" i="2" s="1"/>
  <c r="H4870" i="2"/>
  <c r="K4870" i="2" s="1"/>
  <c r="N4870" i="2" l="1"/>
  <c r="O4870" i="2" s="1"/>
  <c r="R4870" i="2" l="1"/>
  <c r="T4870" i="2" s="1"/>
  <c r="Q4870" i="2"/>
  <c r="P4870" i="2"/>
  <c r="U4870" i="2"/>
  <c r="V4870" i="2" s="1"/>
  <c r="F4871" i="2" s="1"/>
  <c r="J4871" i="2" l="1"/>
  <c r="M4871" i="2" s="1"/>
  <c r="H4871" i="2"/>
  <c r="K4871" i="2" s="1"/>
  <c r="I4871" i="2"/>
  <c r="L4871" i="2" s="1"/>
  <c r="N4871" i="2" s="1"/>
  <c r="O4871" i="2" s="1"/>
  <c r="S4870" i="2"/>
  <c r="G4871" i="2"/>
  <c r="G4872" i="2" l="1"/>
  <c r="Q4871" i="2"/>
  <c r="P4871" i="2"/>
  <c r="O4872" i="2"/>
  <c r="U4871" i="2"/>
  <c r="R4871" i="2"/>
  <c r="T4871" i="2" s="1"/>
  <c r="V4871" i="2" l="1"/>
  <c r="F4872" i="2" s="1"/>
  <c r="U4872" i="2"/>
  <c r="P4872" i="2"/>
  <c r="R4872" i="2"/>
  <c r="T4872" i="2" s="1"/>
  <c r="S4871" i="2"/>
  <c r="J4872" i="2" l="1"/>
  <c r="M4872" i="2" s="1"/>
  <c r="H4872" i="2"/>
  <c r="K4872" i="2" s="1"/>
  <c r="I4872" i="2"/>
  <c r="L4872" i="2" l="1"/>
  <c r="N4872" i="2" s="1"/>
  <c r="Q4872" i="2"/>
  <c r="S4872" i="2" l="1"/>
  <c r="G4873" i="2"/>
  <c r="V4872" i="2"/>
  <c r="F4873" i="2" s="1"/>
  <c r="J4873" i="2" l="1"/>
  <c r="M4873" i="2" s="1"/>
  <c r="I4873" i="2"/>
  <c r="H4873" i="2"/>
  <c r="K4873" i="2" s="1"/>
  <c r="N4873" i="2" s="1"/>
  <c r="O4873" i="2" s="1"/>
  <c r="O4874" i="2" l="1"/>
  <c r="R4873" i="2"/>
  <c r="T4873" i="2" s="1"/>
  <c r="Q4873" i="2"/>
  <c r="P4873" i="2"/>
  <c r="U4873" i="2"/>
  <c r="V4873" i="2" s="1"/>
  <c r="F4874" i="2" s="1"/>
  <c r="J4874" i="2" l="1"/>
  <c r="M4874" i="2" s="1"/>
  <c r="I4874" i="2"/>
  <c r="H4874" i="2"/>
  <c r="K4874" i="2" s="1"/>
  <c r="N4874" i="2" s="1"/>
  <c r="S4873" i="2"/>
  <c r="P4874" i="2"/>
  <c r="U4874" i="2"/>
  <c r="V4874" i="2" s="1"/>
  <c r="F4875" i="2" s="1"/>
  <c r="R4874" i="2"/>
  <c r="T4874" i="2" s="1"/>
  <c r="Q4874" i="2"/>
  <c r="J4875" i="2" l="1"/>
  <c r="M4875" i="2" s="1"/>
  <c r="H4875" i="2"/>
  <c r="K4875" i="2" s="1"/>
  <c r="N4875" i="2" s="1"/>
  <c r="O4875" i="2" s="1"/>
  <c r="S4874" i="2"/>
  <c r="G4875" i="2"/>
  <c r="I4875" i="2" l="1"/>
  <c r="R4875" i="2"/>
  <c r="T4875" i="2" s="1"/>
  <c r="Q4875" i="2"/>
  <c r="S4875" i="2" s="1"/>
  <c r="P4875" i="2"/>
  <c r="U4875" i="2"/>
  <c r="V4875" i="2" s="1"/>
  <c r="F4876" i="2" s="1"/>
  <c r="J4876" i="2" l="1"/>
  <c r="M4876" i="2" s="1"/>
  <c r="H4876" i="2"/>
  <c r="K4876" i="2" s="1"/>
  <c r="G4876" i="2"/>
  <c r="I4876" i="2" l="1"/>
  <c r="L4876" i="2" s="1"/>
  <c r="N4876" i="2" s="1"/>
  <c r="O4876" i="2" s="1"/>
  <c r="R4876" i="2" l="1"/>
  <c r="T4876" i="2" s="1"/>
  <c r="Q4876" i="2"/>
  <c r="P4876" i="2"/>
  <c r="V4876" i="2" s="1"/>
  <c r="F4877" i="2" s="1"/>
  <c r="U4876" i="2"/>
  <c r="S4876" i="2" l="1"/>
  <c r="G4877" i="2"/>
  <c r="J4877" i="2"/>
  <c r="M4877" i="2" s="1"/>
  <c r="H4877" i="2"/>
  <c r="K4877" i="2" s="1"/>
  <c r="N4877" i="2" s="1"/>
  <c r="O4877" i="2" s="1"/>
  <c r="I4877" i="2"/>
  <c r="Q4877" i="2" l="1"/>
  <c r="U4877" i="2"/>
  <c r="R4877" i="2"/>
  <c r="T4877" i="2" s="1"/>
  <c r="P4877" i="2"/>
  <c r="V4877" i="2" s="1"/>
  <c r="F4878" i="2" s="1"/>
  <c r="G4878" i="2"/>
  <c r="J4878" i="2" l="1"/>
  <c r="M4878" i="2" s="1"/>
  <c r="H4878" i="2"/>
  <c r="K4878" i="2" s="1"/>
  <c r="N4878" i="2" s="1"/>
  <c r="O4878" i="2" s="1"/>
  <c r="I4878" i="2"/>
  <c r="S4877" i="2"/>
  <c r="P4878" i="2" l="1"/>
  <c r="R4878" i="2"/>
  <c r="T4878" i="2" s="1"/>
  <c r="Q4878" i="2"/>
  <c r="U4878" i="2"/>
  <c r="S4878" i="2" l="1"/>
  <c r="G4879" i="2"/>
  <c r="V4878" i="2"/>
  <c r="F4879" i="2" s="1"/>
  <c r="I4879" i="2" l="1"/>
  <c r="H4879" i="2"/>
  <c r="K4879" i="2" s="1"/>
  <c r="J4879" i="2"/>
  <c r="M4879" i="2" s="1"/>
  <c r="N4879" i="2" l="1"/>
  <c r="O4879" i="2" s="1"/>
  <c r="U4879" i="2" l="1"/>
  <c r="Q4879" i="2"/>
  <c r="R4879" i="2"/>
  <c r="T4879" i="2" s="1"/>
  <c r="P4879" i="2"/>
  <c r="V4879" i="2" s="1"/>
  <c r="F4880" i="2" s="1"/>
  <c r="J4880" i="2" l="1"/>
  <c r="M4880" i="2" s="1"/>
  <c r="H4880" i="2"/>
  <c r="K4880" i="2" s="1"/>
  <c r="N4880" i="2" s="1"/>
  <c r="O4880" i="2" s="1"/>
  <c r="S4879" i="2"/>
  <c r="G4880" i="2"/>
  <c r="I4880" i="2" l="1"/>
  <c r="P4880" i="2"/>
  <c r="R4880" i="2"/>
  <c r="T4880" i="2" s="1"/>
  <c r="U4880" i="2"/>
  <c r="Q4880" i="2"/>
  <c r="S4880" i="2" s="1"/>
  <c r="V4880" i="2" l="1"/>
  <c r="F4881" i="2" s="1"/>
  <c r="G4881" i="2"/>
  <c r="I4881" i="2" l="1"/>
  <c r="H4881" i="2"/>
  <c r="K4881" i="2" s="1"/>
  <c r="J4881" i="2"/>
  <c r="M4881" i="2" s="1"/>
  <c r="N4881" i="2" l="1"/>
  <c r="O4881" i="2" s="1"/>
  <c r="Q4881" i="2" l="1"/>
  <c r="R4881" i="2"/>
  <c r="T4881" i="2" s="1"/>
  <c r="P4881" i="2"/>
  <c r="U4881" i="2"/>
  <c r="V4881" i="2" l="1"/>
  <c r="F4882" i="2" s="1"/>
  <c r="S4881" i="2"/>
  <c r="G4882" i="2"/>
  <c r="J4882" i="2" l="1"/>
  <c r="M4882" i="2" s="1"/>
  <c r="H4882" i="2"/>
  <c r="K4882" i="2" s="1"/>
  <c r="N4882" i="2" s="1"/>
  <c r="O4882" i="2" s="1"/>
  <c r="I4882" i="2"/>
  <c r="U4882" i="2" l="1"/>
  <c r="R4882" i="2"/>
  <c r="T4882" i="2" s="1"/>
  <c r="Q4882" i="2"/>
  <c r="P4882" i="2"/>
  <c r="V4882" i="2" s="1"/>
  <c r="F4883" i="2" s="1"/>
  <c r="J4883" i="2" l="1"/>
  <c r="M4883" i="2" s="1"/>
  <c r="H4883" i="2"/>
  <c r="K4883" i="2" s="1"/>
  <c r="N4883" i="2" s="1"/>
  <c r="O4883" i="2" s="1"/>
  <c r="S4882" i="2"/>
  <c r="G4883" i="2"/>
  <c r="I4883" i="2" s="1"/>
  <c r="Q4883" i="2" l="1"/>
  <c r="P4883" i="2"/>
  <c r="O4884" i="2"/>
  <c r="U4883" i="2"/>
  <c r="R4883" i="2"/>
  <c r="T4883" i="2" s="1"/>
  <c r="U4884" i="2" l="1"/>
  <c r="R4884" i="2"/>
  <c r="T4884" i="2" s="1"/>
  <c r="Q4884" i="2"/>
  <c r="V4883" i="2"/>
  <c r="F4884" i="2" s="1"/>
  <c r="S4883" i="2"/>
  <c r="G4884" i="2"/>
  <c r="G4885" i="2" s="1"/>
  <c r="I4884" i="2" l="1"/>
  <c r="H4884" i="2"/>
  <c r="J4884" i="2"/>
  <c r="M4884" i="2" s="1"/>
  <c r="K4884" i="2" l="1"/>
  <c r="N4884" i="2" s="1"/>
  <c r="P4884" i="2"/>
  <c r="V4884" i="2" l="1"/>
  <c r="F4885" i="2" s="1"/>
  <c r="S4884" i="2"/>
  <c r="J4885" i="2" l="1"/>
  <c r="M4885" i="2" s="1"/>
  <c r="H4885" i="2"/>
  <c r="K4885" i="2" s="1"/>
  <c r="N4885" i="2" s="1"/>
  <c r="O4885" i="2" s="1"/>
  <c r="I4885" i="2"/>
  <c r="R4885" i="2" l="1"/>
  <c r="T4885" i="2" s="1"/>
  <c r="Q4885" i="2"/>
  <c r="P4885" i="2"/>
  <c r="O4886" i="2"/>
  <c r="U4885" i="2"/>
  <c r="V4885" i="2" s="1"/>
  <c r="F4886" i="2" s="1"/>
  <c r="J4886" i="2" l="1"/>
  <c r="M4886" i="2" s="1"/>
  <c r="H4886" i="2"/>
  <c r="K4886" i="2" s="1"/>
  <c r="N4886" i="2" s="1"/>
  <c r="Q4886" i="2"/>
  <c r="P4886" i="2"/>
  <c r="R4886" i="2"/>
  <c r="T4886" i="2" s="1"/>
  <c r="U4886" i="2"/>
  <c r="V4886" i="2" s="1"/>
  <c r="F4887" i="2" s="1"/>
  <c r="S4885" i="2"/>
  <c r="G4886" i="2"/>
  <c r="G4887" i="2" s="1"/>
  <c r="I4886" i="2" l="1"/>
  <c r="J4887" i="2"/>
  <c r="M4887" i="2" s="1"/>
  <c r="I4887" i="2"/>
  <c r="H4887" i="2"/>
  <c r="K4887" i="2" s="1"/>
  <c r="N4887" i="2" s="1"/>
  <c r="O4887" i="2" s="1"/>
  <c r="S4886" i="2"/>
  <c r="P4887" i="2" l="1"/>
  <c r="Q4887" i="2"/>
  <c r="R4887" i="2"/>
  <c r="T4887" i="2" s="1"/>
  <c r="U4887" i="2"/>
  <c r="V4887" i="2" s="1"/>
  <c r="F4888" i="2" s="1"/>
  <c r="J4888" i="2" l="1"/>
  <c r="M4888" i="2" s="1"/>
  <c r="H4888" i="2"/>
  <c r="K4888" i="2" s="1"/>
  <c r="S4887" i="2"/>
  <c r="G4888" i="2"/>
  <c r="I4888" i="2" l="1"/>
  <c r="L4888" i="2" s="1"/>
  <c r="N4888" i="2" s="1"/>
  <c r="O4888" i="2" s="1"/>
  <c r="R4888" i="2" l="1"/>
  <c r="T4888" i="2" s="1"/>
  <c r="P4888" i="2"/>
  <c r="Q4888" i="2"/>
  <c r="U4888" i="2"/>
  <c r="V4888" i="2" s="1"/>
  <c r="F4889" i="2" s="1"/>
  <c r="H4889" i="2" l="1"/>
  <c r="K4889" i="2" s="1"/>
  <c r="J4889" i="2"/>
  <c r="M4889" i="2" s="1"/>
  <c r="S4888" i="2"/>
  <c r="G4889" i="2"/>
  <c r="I4889" i="2" l="1"/>
  <c r="L4889" i="2" s="1"/>
  <c r="N4889" i="2"/>
  <c r="O4889" i="2" s="1"/>
  <c r="P4889" i="2" l="1"/>
  <c r="Q4889" i="2"/>
  <c r="R4889" i="2"/>
  <c r="T4889" i="2" s="1"/>
  <c r="U4889" i="2"/>
  <c r="V4889" i="2" s="1"/>
  <c r="F4890" i="2" s="1"/>
  <c r="H4890" i="2" l="1"/>
  <c r="K4890" i="2" s="1"/>
  <c r="J4890" i="2"/>
  <c r="M4890" i="2" s="1"/>
  <c r="S4889" i="2"/>
  <c r="G4890" i="2"/>
  <c r="I4890" i="2" l="1"/>
  <c r="L4890" i="2" s="1"/>
  <c r="N4890" i="2"/>
  <c r="O4890" i="2" s="1"/>
  <c r="P4890" i="2" l="1"/>
  <c r="Q4890" i="2"/>
  <c r="R4890" i="2"/>
  <c r="T4890" i="2" s="1"/>
  <c r="U4890" i="2"/>
  <c r="S4890" i="2" l="1"/>
  <c r="G4891" i="2"/>
  <c r="V4890" i="2"/>
  <c r="F4891" i="2" s="1"/>
  <c r="H4891" i="2" l="1"/>
  <c r="K4891" i="2" s="1"/>
  <c r="J4891" i="2"/>
  <c r="M4891" i="2" s="1"/>
  <c r="I4891" i="2"/>
  <c r="L4891" i="2" s="1"/>
  <c r="N4891" i="2" l="1"/>
  <c r="O4891" i="2" s="1"/>
  <c r="R4891" i="2" l="1"/>
  <c r="T4891" i="2" s="1"/>
  <c r="P4891" i="2"/>
  <c r="Q4891" i="2"/>
  <c r="U4891" i="2"/>
  <c r="V4891" i="2" s="1"/>
  <c r="F4892" i="2" s="1"/>
  <c r="J4892" i="2" l="1"/>
  <c r="M4892" i="2" s="1"/>
  <c r="H4892" i="2"/>
  <c r="K4892" i="2" s="1"/>
  <c r="I4892" i="2"/>
  <c r="L4892" i="2" s="1"/>
  <c r="N4892" i="2" s="1"/>
  <c r="O4892" i="2" s="1"/>
  <c r="S4891" i="2"/>
  <c r="G4892" i="2"/>
  <c r="Q4892" i="2" l="1"/>
  <c r="R4892" i="2"/>
  <c r="T4892" i="2" s="1"/>
  <c r="P4892" i="2"/>
  <c r="U4892" i="2"/>
  <c r="V4892" i="2" l="1"/>
  <c r="F4893" i="2" s="1"/>
  <c r="S4892" i="2"/>
  <c r="G4893" i="2"/>
  <c r="J4893" i="2" l="1"/>
  <c r="M4893" i="2" s="1"/>
  <c r="H4893" i="2"/>
  <c r="K4893" i="2" s="1"/>
  <c r="N4893" i="2" s="1"/>
  <c r="O4893" i="2" s="1"/>
  <c r="I4893" i="2"/>
  <c r="L4893" i="2" s="1"/>
  <c r="P4893" i="2" l="1"/>
  <c r="R4893" i="2"/>
  <c r="T4893" i="2" s="1"/>
  <c r="U4893" i="2"/>
  <c r="Q4893" i="2"/>
  <c r="S4893" i="2" l="1"/>
  <c r="G4894" i="2"/>
  <c r="V4893" i="2"/>
  <c r="F4894" i="2" s="1"/>
  <c r="J4894" i="2" l="1"/>
  <c r="M4894" i="2" s="1"/>
  <c r="I4894" i="2"/>
  <c r="L4894" i="2" s="1"/>
  <c r="H4894" i="2"/>
  <c r="K4894" i="2" s="1"/>
  <c r="N4894" i="2" s="1"/>
  <c r="O4894" i="2" s="1"/>
  <c r="R4894" i="2" l="1"/>
  <c r="T4894" i="2" s="1"/>
  <c r="P4894" i="2"/>
  <c r="U4894" i="2"/>
  <c r="Q4894" i="2"/>
  <c r="S4894" i="2" l="1"/>
  <c r="G4895" i="2"/>
  <c r="V4894" i="2"/>
  <c r="F4895" i="2" s="1"/>
  <c r="J4895" i="2" l="1"/>
  <c r="M4895" i="2" s="1"/>
  <c r="H4895" i="2"/>
  <c r="K4895" i="2" s="1"/>
  <c r="I4895" i="2"/>
  <c r="L4895" i="2" s="1"/>
  <c r="N4895" i="2" s="1"/>
  <c r="O4895" i="2" s="1"/>
  <c r="Q4895" i="2" l="1"/>
  <c r="P4895" i="2"/>
  <c r="V4895" i="2" s="1"/>
  <c r="F4896" i="2" s="1"/>
  <c r="R4895" i="2"/>
  <c r="T4895" i="2" s="1"/>
  <c r="U4895" i="2"/>
  <c r="J4896" i="2" l="1"/>
  <c r="M4896" i="2" s="1"/>
  <c r="H4896" i="2"/>
  <c r="K4896" i="2" s="1"/>
  <c r="S4895" i="2"/>
  <c r="G4896" i="2"/>
  <c r="I4896" i="2" l="1"/>
  <c r="L4896" i="2" s="1"/>
  <c r="N4896" i="2"/>
  <c r="O4896" i="2" s="1"/>
  <c r="R4896" i="2" l="1"/>
  <c r="T4896" i="2" s="1"/>
  <c r="O4897" i="2"/>
  <c r="Q4896" i="2"/>
  <c r="U4896" i="2"/>
  <c r="P4896" i="2"/>
  <c r="S4896" i="2" l="1"/>
  <c r="G4897" i="2"/>
  <c r="U4897" i="2"/>
  <c r="R4897" i="2"/>
  <c r="T4897" i="2" s="1"/>
  <c r="P4897" i="2"/>
  <c r="V4896" i="2"/>
  <c r="F4897" i="2" s="1"/>
  <c r="J4897" i="2" l="1"/>
  <c r="M4897" i="2" s="1"/>
  <c r="H4897" i="2"/>
  <c r="K4897" i="2" s="1"/>
  <c r="N4897" i="2" s="1"/>
  <c r="I4897" i="2"/>
  <c r="Q4897" i="2" s="1"/>
  <c r="S4897" i="2" s="1"/>
  <c r="V4897" i="2" l="1"/>
  <c r="F4898" i="2" s="1"/>
  <c r="J4898" i="2" l="1"/>
  <c r="M4898" i="2" s="1"/>
  <c r="I4898" i="2"/>
  <c r="H4898" i="2"/>
  <c r="K4898" i="2" s="1"/>
  <c r="N4898" i="2" s="1"/>
  <c r="O4898" i="2" s="1"/>
  <c r="R4898" i="2" l="1"/>
  <c r="T4898" i="2" s="1"/>
  <c r="Q4898" i="2"/>
  <c r="P4898" i="2"/>
  <c r="U4898" i="2"/>
  <c r="V4898" i="2" l="1"/>
  <c r="F4899" i="2" s="1"/>
  <c r="S4898" i="2"/>
  <c r="G4899" i="2"/>
  <c r="H4899" i="2" l="1"/>
  <c r="K4899" i="2" s="1"/>
  <c r="J4899" i="2"/>
  <c r="M4899" i="2" s="1"/>
  <c r="I4899" i="2"/>
  <c r="N4899" i="2" l="1"/>
  <c r="O4899" i="2" s="1"/>
  <c r="U4899" i="2" l="1"/>
  <c r="Q4899" i="2"/>
  <c r="P4899" i="2"/>
  <c r="V4899" i="2" s="1"/>
  <c r="F4900" i="2" s="1"/>
  <c r="R4899" i="2"/>
  <c r="T4899" i="2" s="1"/>
  <c r="J4900" i="2" l="1"/>
  <c r="M4900" i="2" s="1"/>
  <c r="H4900" i="2"/>
  <c r="K4900" i="2" s="1"/>
  <c r="N4900" i="2" s="1"/>
  <c r="O4900" i="2" s="1"/>
  <c r="S4899" i="2"/>
  <c r="G4900" i="2"/>
  <c r="I4900" i="2" l="1"/>
  <c r="R4900" i="2"/>
  <c r="T4900" i="2" s="1"/>
  <c r="Q4900" i="2"/>
  <c r="S4900" i="2" s="1"/>
  <c r="P4900" i="2"/>
  <c r="U4900" i="2"/>
  <c r="V4900" i="2" l="1"/>
  <c r="F4901" i="2" s="1"/>
  <c r="G4901" i="2"/>
  <c r="J4901" i="2" l="1"/>
  <c r="M4901" i="2" s="1"/>
  <c r="H4901" i="2"/>
  <c r="K4901" i="2" s="1"/>
  <c r="N4901" i="2" s="1"/>
  <c r="O4901" i="2" s="1"/>
  <c r="I4901" i="2"/>
  <c r="U4901" i="2" l="1"/>
  <c r="Q4901" i="2"/>
  <c r="P4901" i="2"/>
  <c r="V4901" i="2" s="1"/>
  <c r="F4902" i="2" s="1"/>
  <c r="R4901" i="2"/>
  <c r="T4901" i="2" s="1"/>
  <c r="H4902" i="2" l="1"/>
  <c r="K4902" i="2" s="1"/>
  <c r="J4902" i="2"/>
  <c r="M4902" i="2" s="1"/>
  <c r="N4902" i="2" s="1"/>
  <c r="O4902" i="2" s="1"/>
  <c r="S4901" i="2"/>
  <c r="G4902" i="2"/>
  <c r="I4902" i="2" l="1"/>
  <c r="P4902" i="2"/>
  <c r="U4902" i="2"/>
  <c r="R4902" i="2"/>
  <c r="T4902" i="2" s="1"/>
  <c r="Q4902" i="2"/>
  <c r="S4902" i="2" s="1"/>
  <c r="V4902" i="2" l="1"/>
  <c r="F4903" i="2" s="1"/>
  <c r="G4903" i="2"/>
  <c r="J4903" i="2" l="1"/>
  <c r="M4903" i="2" s="1"/>
  <c r="H4903" i="2"/>
  <c r="K4903" i="2" s="1"/>
  <c r="N4903" i="2" s="1"/>
  <c r="O4903" i="2" s="1"/>
  <c r="I4903" i="2"/>
  <c r="P4903" i="2" l="1"/>
  <c r="U4903" i="2"/>
  <c r="R4903" i="2"/>
  <c r="T4903" i="2" s="1"/>
  <c r="Q4903" i="2"/>
  <c r="S4903" i="2" l="1"/>
  <c r="G4904" i="2"/>
  <c r="V4903" i="2"/>
  <c r="F4904" i="2" s="1"/>
  <c r="H4904" i="2" l="1"/>
  <c r="K4904" i="2" s="1"/>
  <c r="J4904" i="2"/>
  <c r="M4904" i="2" s="1"/>
  <c r="I4904" i="2"/>
  <c r="N4904" i="2" l="1"/>
  <c r="O4904" i="2" s="1"/>
  <c r="Q4904" i="2" l="1"/>
  <c r="G4905" i="2" s="1"/>
  <c r="U4904" i="2"/>
  <c r="R4904" i="2"/>
  <c r="T4904" i="2" s="1"/>
  <c r="P4904" i="2"/>
  <c r="S4904" i="2" l="1"/>
  <c r="V4904" i="2"/>
  <c r="F4905" i="2" s="1"/>
  <c r="H4905" i="2" l="1"/>
  <c r="K4905" i="2" s="1"/>
  <c r="I4905" i="2"/>
  <c r="J4905" i="2"/>
  <c r="M4905" i="2" s="1"/>
  <c r="N4905" i="2" l="1"/>
  <c r="O4905" i="2" s="1"/>
  <c r="Q4905" i="2" l="1"/>
  <c r="R4905" i="2"/>
  <c r="T4905" i="2" s="1"/>
  <c r="P4905" i="2"/>
  <c r="U4905" i="2"/>
  <c r="V4905" i="2" l="1"/>
  <c r="F4906" i="2" s="1"/>
  <c r="S4905" i="2"/>
  <c r="G4906" i="2"/>
  <c r="J4906" i="2" l="1"/>
  <c r="M4906" i="2" s="1"/>
  <c r="H4906" i="2"/>
  <c r="K4906" i="2" s="1"/>
  <c r="N4906" i="2" s="1"/>
  <c r="O4906" i="2" s="1"/>
  <c r="I4906" i="2"/>
  <c r="P4906" i="2" l="1"/>
  <c r="Q4906" i="2"/>
  <c r="U4906" i="2"/>
  <c r="R4906" i="2"/>
  <c r="T4906" i="2" s="1"/>
  <c r="S4906" i="2" l="1"/>
  <c r="G4907" i="2"/>
  <c r="V4906" i="2"/>
  <c r="F4907" i="2" s="1"/>
  <c r="H4907" i="2" l="1"/>
  <c r="K4907" i="2" s="1"/>
  <c r="J4907" i="2"/>
  <c r="M4907" i="2" s="1"/>
  <c r="I4907" i="2"/>
  <c r="N4907" i="2" l="1"/>
  <c r="O4907" i="2" s="1"/>
  <c r="U4907" i="2" l="1"/>
  <c r="R4907" i="2"/>
  <c r="T4907" i="2" s="1"/>
  <c r="Q4907" i="2"/>
  <c r="P4907" i="2"/>
  <c r="V4907" i="2" s="1"/>
  <c r="F4908" i="2" s="1"/>
  <c r="O4908" i="2"/>
  <c r="J4908" i="2" l="1"/>
  <c r="M4908" i="2" s="1"/>
  <c r="H4908" i="2"/>
  <c r="K4908" i="2" s="1"/>
  <c r="N4908" i="2" s="1"/>
  <c r="P4908" i="2"/>
  <c r="U4908" i="2"/>
  <c r="R4908" i="2"/>
  <c r="T4908" i="2" s="1"/>
  <c r="Q4908" i="2"/>
  <c r="S4908" i="2" s="1"/>
  <c r="S4907" i="2"/>
  <c r="G4908" i="2"/>
  <c r="G4909" i="2" s="1"/>
  <c r="V4908" i="2" l="1"/>
  <c r="F4909" i="2" s="1"/>
  <c r="I4908" i="2"/>
  <c r="J4909" i="2" l="1"/>
  <c r="M4909" i="2" s="1"/>
  <c r="H4909" i="2"/>
  <c r="K4909" i="2" s="1"/>
  <c r="N4909" i="2" s="1"/>
  <c r="O4909" i="2" s="1"/>
  <c r="I4909" i="2"/>
  <c r="Q4909" i="2" l="1"/>
  <c r="U4909" i="2"/>
  <c r="R4909" i="2"/>
  <c r="T4909" i="2" s="1"/>
  <c r="O4910" i="2"/>
  <c r="P4909" i="2"/>
  <c r="Q4910" i="2" l="1"/>
  <c r="P4910" i="2"/>
  <c r="U4910" i="2"/>
  <c r="R4910" i="2"/>
  <c r="T4910" i="2" s="1"/>
  <c r="V4909" i="2"/>
  <c r="F4910" i="2" s="1"/>
  <c r="S4909" i="2"/>
  <c r="G4910" i="2"/>
  <c r="G4911" i="2" s="1"/>
  <c r="J4910" i="2" l="1"/>
  <c r="M4910" i="2" s="1"/>
  <c r="H4910" i="2"/>
  <c r="K4910" i="2" s="1"/>
  <c r="N4910" i="2" s="1"/>
  <c r="I4910" i="2"/>
  <c r="V4910" i="2"/>
  <c r="F4911" i="2" s="1"/>
  <c r="S4910" i="2"/>
  <c r="I4911" i="2" l="1"/>
  <c r="H4911" i="2"/>
  <c r="K4911" i="2" s="1"/>
  <c r="J4911" i="2"/>
  <c r="M4911" i="2" s="1"/>
  <c r="N4911" i="2" l="1"/>
  <c r="O4911" i="2" s="1"/>
  <c r="P4911" i="2" l="1"/>
  <c r="Q4911" i="2"/>
  <c r="R4911" i="2"/>
  <c r="T4911" i="2" s="1"/>
  <c r="U4911" i="2"/>
  <c r="S4911" i="2" l="1"/>
  <c r="G4912" i="2"/>
  <c r="V4911" i="2"/>
  <c r="F4912" i="2" s="1"/>
  <c r="J4912" i="2" l="1"/>
  <c r="M4912" i="2" s="1"/>
  <c r="H4912" i="2"/>
  <c r="K4912" i="2" s="1"/>
  <c r="I4912" i="2"/>
  <c r="L4912" i="2" s="1"/>
  <c r="N4912" i="2" s="1"/>
  <c r="O4912" i="2" s="1"/>
  <c r="P4912" i="2" l="1"/>
  <c r="U4912" i="2"/>
  <c r="R4912" i="2"/>
  <c r="T4912" i="2" s="1"/>
  <c r="Q4912" i="2"/>
  <c r="S4912" i="2" l="1"/>
  <c r="G4913" i="2"/>
  <c r="V4912" i="2"/>
  <c r="F4913" i="2" s="1"/>
  <c r="J4913" i="2" l="1"/>
  <c r="M4913" i="2" s="1"/>
  <c r="H4913" i="2"/>
  <c r="K4913" i="2" s="1"/>
  <c r="I4913" i="2"/>
  <c r="L4913" i="2" s="1"/>
  <c r="N4913" i="2" s="1"/>
  <c r="O4913" i="2" s="1"/>
  <c r="P4913" i="2" l="1"/>
  <c r="U4913" i="2"/>
  <c r="Q4913" i="2"/>
  <c r="R4913" i="2"/>
  <c r="T4913" i="2" s="1"/>
  <c r="S4913" i="2" l="1"/>
  <c r="G4914" i="2"/>
  <c r="V4913" i="2"/>
  <c r="F4914" i="2" s="1"/>
  <c r="J4914" i="2" l="1"/>
  <c r="M4914" i="2" s="1"/>
  <c r="H4914" i="2"/>
  <c r="K4914" i="2" s="1"/>
  <c r="I4914" i="2"/>
  <c r="L4914" i="2" s="1"/>
  <c r="N4914" i="2" s="1"/>
  <c r="O4914" i="2" s="1"/>
  <c r="R4914" i="2" l="1"/>
  <c r="T4914" i="2" s="1"/>
  <c r="U4914" i="2"/>
  <c r="Q4914" i="2"/>
  <c r="P4914" i="2"/>
  <c r="V4914" i="2" s="1"/>
  <c r="F4915" i="2" s="1"/>
  <c r="J4915" i="2" l="1"/>
  <c r="M4915" i="2" s="1"/>
  <c r="H4915" i="2"/>
  <c r="K4915" i="2" s="1"/>
  <c r="S4914" i="2"/>
  <c r="G4915" i="2"/>
  <c r="I4915" i="2" l="1"/>
  <c r="L4915" i="2" s="1"/>
  <c r="N4915" i="2"/>
  <c r="O4915" i="2" s="1"/>
  <c r="R4915" i="2" l="1"/>
  <c r="T4915" i="2" s="1"/>
  <c r="P4915" i="2"/>
  <c r="U4915" i="2"/>
  <c r="Q4915" i="2"/>
  <c r="S4915" i="2" l="1"/>
  <c r="G4916" i="2"/>
  <c r="V4915" i="2"/>
  <c r="F4916" i="2" s="1"/>
  <c r="J4916" i="2" l="1"/>
  <c r="M4916" i="2" s="1"/>
  <c r="I4916" i="2"/>
  <c r="L4916" i="2" s="1"/>
  <c r="H4916" i="2"/>
  <c r="K4916" i="2" s="1"/>
  <c r="N4916" i="2" s="1"/>
  <c r="O4916" i="2" s="1"/>
  <c r="U4916" i="2" l="1"/>
  <c r="R4916" i="2"/>
  <c r="T4916" i="2" s="1"/>
  <c r="Q4916" i="2"/>
  <c r="P4916" i="2"/>
  <c r="V4916" i="2" s="1"/>
  <c r="F4917" i="2" s="1"/>
  <c r="J4917" i="2" l="1"/>
  <c r="M4917" i="2" s="1"/>
  <c r="H4917" i="2"/>
  <c r="K4917" i="2" s="1"/>
  <c r="S4916" i="2"/>
  <c r="G4917" i="2"/>
  <c r="I4917" i="2" l="1"/>
  <c r="L4917" i="2" s="1"/>
  <c r="N4917" i="2" s="1"/>
  <c r="O4917" i="2" s="1"/>
  <c r="P4917" i="2" l="1"/>
  <c r="U4917" i="2"/>
  <c r="R4917" i="2"/>
  <c r="T4917" i="2" s="1"/>
  <c r="Q4917" i="2"/>
  <c r="S4917" i="2" l="1"/>
  <c r="G4918" i="2"/>
  <c r="V4917" i="2"/>
  <c r="F4918" i="2" s="1"/>
  <c r="J4918" i="2" l="1"/>
  <c r="M4918" i="2" s="1"/>
  <c r="H4918" i="2"/>
  <c r="K4918" i="2" s="1"/>
  <c r="I4918" i="2"/>
  <c r="L4918" i="2" s="1"/>
  <c r="N4918" i="2" l="1"/>
  <c r="O4918" i="2" s="1"/>
  <c r="U4918" i="2" l="1"/>
  <c r="R4918" i="2"/>
  <c r="T4918" i="2" s="1"/>
  <c r="Q4918" i="2"/>
  <c r="P4918" i="2"/>
  <c r="V4918" i="2" s="1"/>
  <c r="F4919" i="2" s="1"/>
  <c r="S4918" i="2" l="1"/>
  <c r="G4919" i="2"/>
  <c r="J4919" i="2"/>
  <c r="M4919" i="2" s="1"/>
  <c r="I4919" i="2"/>
  <c r="L4919" i="2" s="1"/>
  <c r="N4919" i="2" s="1"/>
  <c r="O4919" i="2" s="1"/>
  <c r="H4919" i="2"/>
  <c r="K4919" i="2" s="1"/>
  <c r="P4919" i="2" l="1"/>
  <c r="U4919" i="2"/>
  <c r="Q4919" i="2"/>
  <c r="S4919" i="2" s="1"/>
  <c r="R4919" i="2"/>
  <c r="T4919" i="2" s="1"/>
  <c r="G4920" i="2"/>
  <c r="V4919" i="2" l="1"/>
  <c r="F4920" i="2" s="1"/>
  <c r="I4920" i="2" l="1"/>
  <c r="L4920" i="2" s="1"/>
  <c r="J4920" i="2"/>
  <c r="M4920" i="2" s="1"/>
  <c r="H4920" i="2"/>
  <c r="K4920" i="2" s="1"/>
  <c r="N4920" i="2" s="1"/>
  <c r="O4920" i="2" s="1"/>
  <c r="R4920" i="2" l="1"/>
  <c r="T4920" i="2" s="1"/>
  <c r="Q4920" i="2"/>
  <c r="U4920" i="2"/>
  <c r="P4920" i="2"/>
  <c r="V4920" i="2" s="1"/>
  <c r="F4921" i="2" s="1"/>
  <c r="J4921" i="2" l="1"/>
  <c r="M4921" i="2" s="1"/>
  <c r="H4921" i="2"/>
  <c r="K4921" i="2" s="1"/>
  <c r="N4921" i="2" s="1"/>
  <c r="O4921" i="2" s="1"/>
  <c r="S4920" i="2"/>
  <c r="G4921" i="2"/>
  <c r="I4921" i="2" s="1"/>
  <c r="R4921" i="2" l="1"/>
  <c r="T4921" i="2" s="1"/>
  <c r="U4921" i="2"/>
  <c r="P4921" i="2"/>
  <c r="Q4921" i="2"/>
  <c r="S4921" i="2" s="1"/>
  <c r="V4921" i="2" l="1"/>
  <c r="F4922" i="2" s="1"/>
  <c r="J4922" i="2" l="1"/>
  <c r="M4922" i="2" s="1"/>
  <c r="H4922" i="2"/>
  <c r="K4922" i="2" s="1"/>
  <c r="N4922" i="2" s="1"/>
  <c r="O4922" i="2" s="1"/>
  <c r="I4922" i="2"/>
  <c r="U4922" i="2" l="1"/>
  <c r="Q4922" i="2"/>
  <c r="R4922" i="2"/>
  <c r="T4922" i="2" s="1"/>
  <c r="P4922" i="2"/>
  <c r="V4922" i="2" s="1"/>
  <c r="F4923" i="2" s="1"/>
  <c r="J4923" i="2" l="1"/>
  <c r="M4923" i="2" s="1"/>
  <c r="H4923" i="2"/>
  <c r="K4923" i="2" s="1"/>
  <c r="N4923" i="2" s="1"/>
  <c r="O4923" i="2" s="1"/>
  <c r="G4923" i="2"/>
  <c r="S4922" i="2"/>
  <c r="I4923" i="2" l="1"/>
  <c r="P4923" i="2"/>
  <c r="U4923" i="2"/>
  <c r="R4923" i="2"/>
  <c r="T4923" i="2" s="1"/>
  <c r="Q4923" i="2"/>
  <c r="S4923" i="2" s="1"/>
  <c r="V4923" i="2" l="1"/>
  <c r="F4924" i="2" s="1"/>
  <c r="G4924" i="2"/>
  <c r="H4924" i="2" l="1"/>
  <c r="K4924" i="2" s="1"/>
  <c r="I4924" i="2"/>
  <c r="J4924" i="2"/>
  <c r="M4924" i="2" s="1"/>
  <c r="N4924" i="2" l="1"/>
  <c r="O4924" i="2" s="1"/>
  <c r="Q4924" i="2" l="1"/>
  <c r="P4924" i="2"/>
  <c r="U4924" i="2"/>
  <c r="R4924" i="2"/>
  <c r="T4924" i="2" s="1"/>
  <c r="V4924" i="2" l="1"/>
  <c r="F4925" i="2" s="1"/>
  <c r="S4924" i="2"/>
  <c r="G4925" i="2"/>
  <c r="I4925" i="2" l="1"/>
  <c r="J4925" i="2"/>
  <c r="M4925" i="2" s="1"/>
  <c r="H4925" i="2"/>
  <c r="K4925" i="2" s="1"/>
  <c r="N4925" i="2" s="1"/>
  <c r="O4925" i="2" s="1"/>
  <c r="R4925" i="2" l="1"/>
  <c r="T4925" i="2" s="1"/>
  <c r="Q4925" i="2"/>
  <c r="P4925" i="2"/>
  <c r="U4925" i="2"/>
  <c r="V4925" i="2" s="1"/>
  <c r="F4926" i="2" s="1"/>
  <c r="J4926" i="2" l="1"/>
  <c r="M4926" i="2" s="1"/>
  <c r="H4926" i="2"/>
  <c r="K4926" i="2" s="1"/>
  <c r="N4926" i="2" s="1"/>
  <c r="O4926" i="2" s="1"/>
  <c r="S4925" i="2"/>
  <c r="G4926" i="2"/>
  <c r="I4926" i="2" l="1"/>
  <c r="R4926" i="2"/>
  <c r="T4926" i="2" s="1"/>
  <c r="Q4926" i="2"/>
  <c r="U4926" i="2"/>
  <c r="P4926" i="2"/>
  <c r="V4926" i="2" s="1"/>
  <c r="F4927" i="2" s="1"/>
  <c r="J4927" i="2" l="1"/>
  <c r="M4927" i="2" s="1"/>
  <c r="H4927" i="2"/>
  <c r="K4927" i="2" s="1"/>
  <c r="N4927" i="2" s="1"/>
  <c r="O4927" i="2" s="1"/>
  <c r="I4927" i="2"/>
  <c r="S4926" i="2"/>
  <c r="G4927" i="2"/>
  <c r="R4927" i="2" l="1"/>
  <c r="T4927" i="2" s="1"/>
  <c r="Q4927" i="2"/>
  <c r="P4927" i="2"/>
  <c r="U4927" i="2"/>
  <c r="V4927" i="2" l="1"/>
  <c r="F4928" i="2" s="1"/>
  <c r="S4927" i="2"/>
  <c r="G4928" i="2"/>
  <c r="J4928" i="2" l="1"/>
  <c r="M4928" i="2" s="1"/>
  <c r="H4928" i="2"/>
  <c r="K4928" i="2" s="1"/>
  <c r="N4928" i="2" s="1"/>
  <c r="O4928" i="2" s="1"/>
  <c r="I4928" i="2"/>
  <c r="R4928" i="2" l="1"/>
  <c r="T4928" i="2" s="1"/>
  <c r="Q4928" i="2"/>
  <c r="P4928" i="2"/>
  <c r="U4928" i="2"/>
  <c r="V4928" i="2" l="1"/>
  <c r="F4929" i="2" s="1"/>
  <c r="S4928" i="2"/>
  <c r="G4929" i="2"/>
  <c r="J4929" i="2" l="1"/>
  <c r="M4929" i="2" s="1"/>
  <c r="H4929" i="2"/>
  <c r="K4929" i="2" s="1"/>
  <c r="N4929" i="2" s="1"/>
  <c r="O4929" i="2" s="1"/>
  <c r="I4929" i="2"/>
  <c r="R4929" i="2" l="1"/>
  <c r="T4929" i="2" s="1"/>
  <c r="Q4929" i="2"/>
  <c r="P4929" i="2"/>
  <c r="U4929" i="2"/>
  <c r="V4929" i="2" l="1"/>
  <c r="F4930" i="2" s="1"/>
  <c r="G4930" i="2"/>
  <c r="S4929" i="2"/>
  <c r="I4930" i="2" l="1"/>
  <c r="H4930" i="2"/>
  <c r="K4930" i="2" s="1"/>
  <c r="J4930" i="2"/>
  <c r="M4930" i="2" s="1"/>
  <c r="N4930" i="2" l="1"/>
  <c r="O4930" i="2" s="1"/>
  <c r="P4930" i="2" l="1"/>
  <c r="U4930" i="2"/>
  <c r="R4930" i="2"/>
  <c r="T4930" i="2" s="1"/>
  <c r="Q4930" i="2"/>
  <c r="S4930" i="2" l="1"/>
  <c r="G4931" i="2"/>
  <c r="V4930" i="2"/>
  <c r="F4931" i="2" s="1"/>
  <c r="I4931" i="2" l="1"/>
  <c r="L4931" i="2" s="1"/>
  <c r="H4931" i="2"/>
  <c r="K4931" i="2" s="1"/>
  <c r="J4931" i="2"/>
  <c r="M4931" i="2" s="1"/>
  <c r="N4931" i="2" l="1"/>
  <c r="O4931" i="2" s="1"/>
  <c r="U4931" i="2" l="1"/>
  <c r="Q4931" i="2"/>
  <c r="P4931" i="2"/>
  <c r="V4931" i="2" s="1"/>
  <c r="F4932" i="2" s="1"/>
  <c r="R4931" i="2"/>
  <c r="T4931" i="2" s="1"/>
  <c r="H4932" i="2" l="1"/>
  <c r="K4932" i="2" s="1"/>
  <c r="J4932" i="2"/>
  <c r="M4932" i="2" s="1"/>
  <c r="S4931" i="2"/>
  <c r="G4932" i="2"/>
  <c r="I4932" i="2" l="1"/>
  <c r="N4932" i="2"/>
  <c r="O4932" i="2" s="1"/>
  <c r="R4932" i="2" l="1"/>
  <c r="T4932" i="2" s="1"/>
  <c r="U4932" i="2"/>
  <c r="P4932" i="2"/>
  <c r="Q4932" i="2"/>
  <c r="S4932" i="2" l="1"/>
  <c r="G4933" i="2"/>
  <c r="V4932" i="2"/>
  <c r="F4933" i="2" s="1"/>
  <c r="H4933" i="2" l="1"/>
  <c r="K4933" i="2" s="1"/>
  <c r="J4933" i="2"/>
  <c r="M4933" i="2" s="1"/>
  <c r="I4933" i="2"/>
  <c r="N4933" i="2" l="1"/>
  <c r="O4933" i="2" s="1"/>
  <c r="U4933" i="2" l="1"/>
  <c r="R4933" i="2"/>
  <c r="T4933" i="2" s="1"/>
  <c r="Q4933" i="2"/>
  <c r="P4933" i="2"/>
  <c r="V4933" i="2" s="1"/>
  <c r="F4934" i="2" s="1"/>
  <c r="H4934" i="2" l="1"/>
  <c r="K4934" i="2" s="1"/>
  <c r="J4934" i="2"/>
  <c r="M4934" i="2" s="1"/>
  <c r="S4933" i="2"/>
  <c r="G4934" i="2"/>
  <c r="I4934" i="2" l="1"/>
  <c r="L4934" i="2" s="1"/>
  <c r="N4934" i="2" s="1"/>
  <c r="O4934" i="2" s="1"/>
  <c r="R4934" i="2" l="1"/>
  <c r="T4934" i="2" s="1"/>
  <c r="U4934" i="2"/>
  <c r="Q4934" i="2"/>
  <c r="P4934" i="2"/>
  <c r="V4934" i="2" s="1"/>
  <c r="F4935" i="2" s="1"/>
  <c r="H4935" i="2" l="1"/>
  <c r="K4935" i="2" s="1"/>
  <c r="J4935" i="2"/>
  <c r="M4935" i="2" s="1"/>
  <c r="S4934" i="2"/>
  <c r="G4935" i="2"/>
  <c r="I4935" i="2" l="1"/>
  <c r="N4935" i="2"/>
  <c r="O4935" i="2" s="1"/>
  <c r="Q4935" i="2" l="1"/>
  <c r="P4935" i="2"/>
  <c r="R4935" i="2"/>
  <c r="T4935" i="2" s="1"/>
  <c r="U4935" i="2"/>
  <c r="V4935" i="2" l="1"/>
  <c r="F4936" i="2" s="1"/>
  <c r="S4935" i="2"/>
  <c r="G4936" i="2"/>
  <c r="I4936" i="2" l="1"/>
  <c r="H4936" i="2"/>
  <c r="K4936" i="2" s="1"/>
  <c r="J4936" i="2"/>
  <c r="M4936" i="2" s="1"/>
  <c r="N4936" i="2" l="1"/>
  <c r="O4936" i="2" s="1"/>
  <c r="Q4936" i="2" l="1"/>
  <c r="P4936" i="2"/>
  <c r="R4936" i="2"/>
  <c r="T4936" i="2" s="1"/>
  <c r="U4936" i="2"/>
  <c r="V4936" i="2" s="1"/>
  <c r="F4937" i="2" s="1"/>
  <c r="J4937" i="2" l="1"/>
  <c r="M4937" i="2" s="1"/>
  <c r="H4937" i="2"/>
  <c r="K4937" i="2" s="1"/>
  <c r="S4936" i="2"/>
  <c r="G4937" i="2"/>
  <c r="I4937" i="2" l="1"/>
  <c r="L4937" i="2" s="1"/>
  <c r="N4937" i="2" s="1"/>
  <c r="O4937" i="2" s="1"/>
  <c r="R4937" i="2" l="1"/>
  <c r="T4937" i="2" s="1"/>
  <c r="Q4937" i="2"/>
  <c r="P4937" i="2"/>
  <c r="U4937" i="2"/>
  <c r="V4937" i="2" l="1"/>
  <c r="F4938" i="2" s="1"/>
  <c r="S4937" i="2"/>
  <c r="G4938" i="2"/>
  <c r="I4938" i="2" l="1"/>
  <c r="L4938" i="2" s="1"/>
  <c r="J4938" i="2"/>
  <c r="M4938" i="2" s="1"/>
  <c r="H4938" i="2"/>
  <c r="K4938" i="2" s="1"/>
  <c r="N4938" i="2" s="1"/>
  <c r="O4938" i="2" s="1"/>
  <c r="Q4938" i="2" l="1"/>
  <c r="P4938" i="2"/>
  <c r="R4938" i="2"/>
  <c r="T4938" i="2" s="1"/>
  <c r="U4938" i="2"/>
  <c r="V4938" i="2" l="1"/>
  <c r="F4939" i="2" s="1"/>
  <c r="S4938" i="2"/>
  <c r="G4939" i="2"/>
  <c r="I4939" i="2" l="1"/>
  <c r="L4939" i="2" s="1"/>
  <c r="H4939" i="2"/>
  <c r="K4939" i="2" s="1"/>
  <c r="N4939" i="2" s="1"/>
  <c r="O4939" i="2" s="1"/>
  <c r="J4939" i="2"/>
  <c r="M4939" i="2" s="1"/>
  <c r="R4939" i="2" l="1"/>
  <c r="T4939" i="2" s="1"/>
  <c r="U4939" i="2"/>
  <c r="P4939" i="2"/>
  <c r="Q4939" i="2"/>
  <c r="V4939" i="2" l="1"/>
  <c r="F4940" i="2" s="1"/>
  <c r="S4939" i="2"/>
  <c r="G4940" i="2"/>
  <c r="I4940" i="2" l="1"/>
  <c r="L4940" i="2" s="1"/>
  <c r="J4940" i="2"/>
  <c r="M4940" i="2" s="1"/>
  <c r="H4940" i="2"/>
  <c r="K4940" i="2" s="1"/>
  <c r="N4940" i="2" l="1"/>
  <c r="O4940" i="2" s="1"/>
  <c r="Q4940" i="2" l="1"/>
  <c r="R4940" i="2"/>
  <c r="T4940" i="2" s="1"/>
  <c r="P4940" i="2"/>
  <c r="U4940" i="2"/>
  <c r="V4940" i="2" s="1"/>
  <c r="F4941" i="2" s="1"/>
  <c r="J4941" i="2" l="1"/>
  <c r="M4941" i="2" s="1"/>
  <c r="H4941" i="2"/>
  <c r="K4941" i="2" s="1"/>
  <c r="S4940" i="2"/>
  <c r="G4941" i="2"/>
  <c r="I4941" i="2" l="1"/>
  <c r="L4941" i="2" s="1"/>
  <c r="N4941" i="2"/>
  <c r="O4941" i="2" s="1"/>
  <c r="R4941" i="2" l="1"/>
  <c r="T4941" i="2" s="1"/>
  <c r="P4941" i="2"/>
  <c r="Q4941" i="2"/>
  <c r="U4941" i="2"/>
  <c r="S4941" i="2" l="1"/>
  <c r="G4942" i="2"/>
  <c r="V4941" i="2"/>
  <c r="F4942" i="2" s="1"/>
  <c r="I4942" i="2" l="1"/>
  <c r="L4942" i="2" s="1"/>
  <c r="H4942" i="2"/>
  <c r="K4942" i="2" s="1"/>
  <c r="N4942" i="2" s="1"/>
  <c r="O4942" i="2" s="1"/>
  <c r="J4942" i="2"/>
  <c r="M4942" i="2" s="1"/>
  <c r="Q4942" i="2" l="1"/>
  <c r="R4942" i="2"/>
  <c r="T4942" i="2" s="1"/>
  <c r="P4942" i="2"/>
  <c r="U4942" i="2"/>
  <c r="V4942" i="2" s="1"/>
  <c r="F4943" i="2" s="1"/>
  <c r="H4943" i="2" l="1"/>
  <c r="K4943" i="2" s="1"/>
  <c r="J4943" i="2"/>
  <c r="M4943" i="2" s="1"/>
  <c r="S4942" i="2"/>
  <c r="G4943" i="2"/>
  <c r="I4943" i="2" l="1"/>
  <c r="L4943" i="2" s="1"/>
  <c r="N4943" i="2"/>
  <c r="O4943" i="2" s="1"/>
  <c r="R4943" i="2" l="1"/>
  <c r="T4943" i="2" s="1"/>
  <c r="Q4943" i="2"/>
  <c r="P4943" i="2"/>
  <c r="U4943" i="2"/>
  <c r="V4943" i="2" l="1"/>
  <c r="F4944" i="2" s="1"/>
  <c r="S4943" i="2"/>
  <c r="G4944" i="2"/>
  <c r="J4944" i="2" l="1"/>
  <c r="M4944" i="2" s="1"/>
  <c r="I4944" i="2"/>
  <c r="H4944" i="2"/>
  <c r="K4944" i="2" s="1"/>
  <c r="N4944" i="2" s="1"/>
  <c r="O4944" i="2" s="1"/>
  <c r="R4944" i="2" l="1"/>
  <c r="T4944" i="2" s="1"/>
  <c r="P4944" i="2"/>
  <c r="Q4944" i="2"/>
  <c r="U4944" i="2"/>
  <c r="V4944" i="2" s="1"/>
  <c r="F4945" i="2" s="1"/>
  <c r="J4945" i="2" l="1"/>
  <c r="M4945" i="2" s="1"/>
  <c r="H4945" i="2"/>
  <c r="K4945" i="2" s="1"/>
  <c r="S4944" i="2"/>
  <c r="G4945" i="2"/>
  <c r="I4945" i="2" s="1"/>
  <c r="L4945" i="2" s="1"/>
  <c r="N4945" i="2" l="1"/>
  <c r="O4945" i="2" s="1"/>
  <c r="U4945" i="2" l="1"/>
  <c r="R4945" i="2"/>
  <c r="T4945" i="2" s="1"/>
  <c r="Q4945" i="2"/>
  <c r="P4945" i="2"/>
  <c r="V4945" i="2" s="1"/>
  <c r="F4946" i="2" s="1"/>
  <c r="J4946" i="2" l="1"/>
  <c r="M4946" i="2" s="1"/>
  <c r="I4946" i="2"/>
  <c r="H4946" i="2"/>
  <c r="K4946" i="2" s="1"/>
  <c r="N4946" i="2" s="1"/>
  <c r="O4946" i="2" s="1"/>
  <c r="S4945" i="2"/>
  <c r="P4946" i="2" l="1"/>
  <c r="U4946" i="2"/>
  <c r="Q4946" i="2"/>
  <c r="R4946" i="2"/>
  <c r="T4946" i="2" s="1"/>
  <c r="G4947" i="2" l="1"/>
  <c r="S4946" i="2"/>
  <c r="V4946" i="2"/>
  <c r="F4947" i="2" s="1"/>
  <c r="H4947" i="2" l="1"/>
  <c r="K4947" i="2" s="1"/>
  <c r="J4947" i="2"/>
  <c r="M4947" i="2" s="1"/>
  <c r="I4947" i="2"/>
  <c r="N4947" i="2" l="1"/>
  <c r="O4947" i="2" s="1"/>
  <c r="R4947" i="2" l="1"/>
  <c r="T4947" i="2" s="1"/>
  <c r="Q4947" i="2"/>
  <c r="P4947" i="2"/>
  <c r="U4947" i="2"/>
  <c r="V4947" i="2" l="1"/>
  <c r="F4948" i="2" s="1"/>
  <c r="S4947" i="2"/>
  <c r="G4948" i="2"/>
  <c r="I4948" i="2" l="1"/>
  <c r="J4948" i="2"/>
  <c r="M4948" i="2" s="1"/>
  <c r="H4948" i="2"/>
  <c r="K4948" i="2" s="1"/>
  <c r="N4948" i="2" l="1"/>
  <c r="O4948" i="2" s="1"/>
  <c r="P4948" i="2" l="1"/>
  <c r="Q4948" i="2"/>
  <c r="R4948" i="2"/>
  <c r="T4948" i="2" s="1"/>
  <c r="U4948" i="2"/>
  <c r="V4948" i="2" s="1"/>
  <c r="F4949" i="2" s="1"/>
  <c r="J4949" i="2" l="1"/>
  <c r="M4949" i="2" s="1"/>
  <c r="H4949" i="2"/>
  <c r="K4949" i="2" s="1"/>
  <c r="N4949" i="2" s="1"/>
  <c r="O4949" i="2" s="1"/>
  <c r="S4948" i="2"/>
  <c r="G4949" i="2"/>
  <c r="R4949" i="2" l="1"/>
  <c r="T4949" i="2" s="1"/>
  <c r="Q4949" i="2"/>
  <c r="P4949" i="2"/>
  <c r="U4949" i="2"/>
  <c r="V4949" i="2" s="1"/>
  <c r="F4950" i="2" s="1"/>
  <c r="I4949" i="2"/>
  <c r="J4950" i="2" l="1"/>
  <c r="M4950" i="2" s="1"/>
  <c r="H4950" i="2"/>
  <c r="K4950" i="2" s="1"/>
  <c r="N4950" i="2" s="1"/>
  <c r="O4950" i="2" s="1"/>
  <c r="S4949" i="2"/>
  <c r="G4950" i="2"/>
  <c r="I4950" i="2" l="1"/>
  <c r="P4950" i="2"/>
  <c r="R4950" i="2"/>
  <c r="T4950" i="2" s="1"/>
  <c r="Q4950" i="2"/>
  <c r="S4950" i="2" s="1"/>
  <c r="U4950" i="2"/>
  <c r="V4950" i="2" s="1"/>
  <c r="F4951" i="2" s="1"/>
  <c r="J4951" i="2" l="1"/>
  <c r="M4951" i="2" s="1"/>
  <c r="H4951" i="2"/>
  <c r="K4951" i="2" s="1"/>
  <c r="N4951" i="2" s="1"/>
  <c r="O4951" i="2" s="1"/>
  <c r="G4951" i="2"/>
  <c r="R4951" i="2" l="1"/>
  <c r="T4951" i="2" s="1"/>
  <c r="Q4951" i="2"/>
  <c r="S4951" i="2" s="1"/>
  <c r="P4951" i="2"/>
  <c r="U4951" i="2"/>
  <c r="V4951" i="2" s="1"/>
  <c r="F4952" i="2" s="1"/>
  <c r="I4951" i="2"/>
  <c r="J4952" i="2" l="1"/>
  <c r="M4952" i="2" s="1"/>
  <c r="H4952" i="2"/>
  <c r="K4952" i="2" s="1"/>
  <c r="N4952" i="2" s="1"/>
  <c r="O4952" i="2" s="1"/>
  <c r="G4952" i="2"/>
  <c r="I4952" i="2" l="1"/>
  <c r="Q4952" i="2"/>
  <c r="R4952" i="2"/>
  <c r="T4952" i="2" s="1"/>
  <c r="P4952" i="2"/>
  <c r="U4952" i="2"/>
  <c r="V4952" i="2" s="1"/>
  <c r="F4953" i="2" s="1"/>
  <c r="H4953" i="2" l="1"/>
  <c r="K4953" i="2" s="1"/>
  <c r="J4953" i="2"/>
  <c r="M4953" i="2" s="1"/>
  <c r="S4952" i="2"/>
  <c r="G4953" i="2"/>
  <c r="N4953" i="2" l="1"/>
  <c r="O4953" i="2" s="1"/>
  <c r="I4953" i="2"/>
  <c r="R4953" i="2" l="1"/>
  <c r="T4953" i="2" s="1"/>
  <c r="P4953" i="2"/>
  <c r="Q4953" i="2"/>
  <c r="U4953" i="2"/>
  <c r="V4953" i="2" s="1"/>
  <c r="F4954" i="2" s="1"/>
  <c r="H4954" i="2" l="1"/>
  <c r="K4954" i="2" s="1"/>
  <c r="J4954" i="2"/>
  <c r="M4954" i="2" s="1"/>
  <c r="S4953" i="2"/>
  <c r="G4954" i="2"/>
  <c r="I4954" i="2" l="1"/>
  <c r="N4954" i="2"/>
  <c r="O4954" i="2" s="1"/>
  <c r="R4954" i="2" l="1"/>
  <c r="T4954" i="2" s="1"/>
  <c r="P4954" i="2"/>
  <c r="O4955" i="2"/>
  <c r="U4954" i="2"/>
  <c r="Q4954" i="2"/>
  <c r="S4954" i="2" l="1"/>
  <c r="G4955" i="2"/>
  <c r="Q4955" i="2"/>
  <c r="U4955" i="2"/>
  <c r="R4955" i="2"/>
  <c r="T4955" i="2" s="1"/>
  <c r="V4954" i="2"/>
  <c r="F4955" i="2" s="1"/>
  <c r="I4955" i="2" l="1"/>
  <c r="J4955" i="2"/>
  <c r="M4955" i="2" s="1"/>
  <c r="H4955" i="2"/>
  <c r="G4956" i="2"/>
  <c r="K4955" i="2" l="1"/>
  <c r="N4955" i="2" s="1"/>
  <c r="P4955" i="2"/>
  <c r="V4955" i="2" l="1"/>
  <c r="F4956" i="2" s="1"/>
  <c r="S4955" i="2"/>
  <c r="H4956" i="2" l="1"/>
  <c r="K4956" i="2" s="1"/>
  <c r="N4956" i="2" s="1"/>
  <c r="O4956" i="2" s="1"/>
  <c r="J4956" i="2"/>
  <c r="M4956" i="2" s="1"/>
  <c r="I4956" i="2"/>
  <c r="P4956" i="2" l="1"/>
  <c r="Q4956" i="2"/>
  <c r="R4956" i="2"/>
  <c r="T4956" i="2" s="1"/>
  <c r="U4956" i="2"/>
  <c r="S4956" i="2" l="1"/>
  <c r="G4957" i="2"/>
  <c r="V4956" i="2"/>
  <c r="F4957" i="2" s="1"/>
  <c r="J4957" i="2" l="1"/>
  <c r="M4957" i="2" s="1"/>
  <c r="H4957" i="2"/>
  <c r="K4957" i="2" s="1"/>
  <c r="N4957" i="2" s="1"/>
  <c r="O4957" i="2" s="1"/>
  <c r="I4957" i="2"/>
  <c r="P4957" i="2" l="1"/>
  <c r="U4957" i="2"/>
  <c r="R4957" i="2"/>
  <c r="T4957" i="2" s="1"/>
  <c r="Q4957" i="2"/>
  <c r="S4957" i="2" l="1"/>
  <c r="G4958" i="2"/>
  <c r="V4957" i="2"/>
  <c r="F4958" i="2" s="1"/>
  <c r="J4958" i="2" l="1"/>
  <c r="M4958" i="2" s="1"/>
  <c r="H4958" i="2"/>
  <c r="K4958" i="2" s="1"/>
  <c r="I4958" i="2"/>
  <c r="N4958" i="2" l="1"/>
  <c r="O4958" i="2" s="1"/>
  <c r="U4958" i="2" l="1"/>
  <c r="Q4958" i="2"/>
  <c r="P4958" i="2"/>
  <c r="R4958" i="2"/>
  <c r="T4958" i="2" s="1"/>
  <c r="S4958" i="2" l="1"/>
  <c r="G4959" i="2"/>
  <c r="V4958" i="2"/>
  <c r="F4959" i="2" s="1"/>
  <c r="J4959" i="2" l="1"/>
  <c r="M4959" i="2" s="1"/>
  <c r="H4959" i="2"/>
  <c r="K4959" i="2" s="1"/>
  <c r="I4959" i="2"/>
  <c r="L4959" i="2" s="1"/>
  <c r="N4959" i="2" s="1"/>
  <c r="O4959" i="2" s="1"/>
  <c r="Q4959" i="2" l="1"/>
  <c r="U4959" i="2"/>
  <c r="P4959" i="2"/>
  <c r="R4959" i="2"/>
  <c r="T4959" i="2" s="1"/>
  <c r="V4959" i="2" l="1"/>
  <c r="F4960" i="2" s="1"/>
  <c r="S4959" i="2"/>
  <c r="G4960" i="2"/>
  <c r="H4960" i="2" l="1"/>
  <c r="K4960" i="2" s="1"/>
  <c r="J4960" i="2"/>
  <c r="M4960" i="2" s="1"/>
  <c r="I4960" i="2"/>
  <c r="L4960" i="2" s="1"/>
  <c r="N4960" i="2" s="1"/>
  <c r="O4960" i="2" s="1"/>
  <c r="P4960" i="2" l="1"/>
  <c r="R4960" i="2"/>
  <c r="T4960" i="2" s="1"/>
  <c r="Q4960" i="2"/>
  <c r="U4960" i="2"/>
  <c r="S4960" i="2" l="1"/>
  <c r="G4961" i="2"/>
  <c r="V4960" i="2"/>
  <c r="F4961" i="2" s="1"/>
  <c r="J4961" i="2" l="1"/>
  <c r="M4961" i="2" s="1"/>
  <c r="H4961" i="2"/>
  <c r="K4961" i="2" s="1"/>
  <c r="I4961" i="2"/>
  <c r="L4961" i="2" s="1"/>
  <c r="N4961" i="2" s="1"/>
  <c r="O4961" i="2" s="1"/>
  <c r="R4961" i="2" l="1"/>
  <c r="T4961" i="2" s="1"/>
  <c r="Q4961" i="2"/>
  <c r="P4961" i="2"/>
  <c r="U4961" i="2"/>
  <c r="V4961" i="2" l="1"/>
  <c r="F4962" i="2" s="1"/>
  <c r="S4961" i="2"/>
  <c r="G4962" i="2"/>
  <c r="J4962" i="2" l="1"/>
  <c r="M4962" i="2" s="1"/>
  <c r="I4962" i="2"/>
  <c r="L4962" i="2" s="1"/>
  <c r="H4962" i="2"/>
  <c r="K4962" i="2" s="1"/>
  <c r="N4962" i="2" s="1"/>
  <c r="O4962" i="2" s="1"/>
  <c r="Q4962" i="2" l="1"/>
  <c r="R4962" i="2"/>
  <c r="T4962" i="2" s="1"/>
  <c r="P4962" i="2"/>
  <c r="U4962" i="2"/>
  <c r="V4962" i="2" s="1"/>
  <c r="F4963" i="2" s="1"/>
  <c r="J4963" i="2" l="1"/>
  <c r="M4963" i="2" s="1"/>
  <c r="H4963" i="2"/>
  <c r="K4963" i="2" s="1"/>
  <c r="S4962" i="2"/>
  <c r="G4963" i="2"/>
  <c r="I4963" i="2" l="1"/>
  <c r="L4963" i="2" s="1"/>
  <c r="N4963" i="2" s="1"/>
  <c r="O4963" i="2" s="1"/>
  <c r="P4963" i="2" l="1"/>
  <c r="R4963" i="2"/>
  <c r="T4963" i="2" s="1"/>
  <c r="U4963" i="2"/>
  <c r="Q4963" i="2"/>
  <c r="S4963" i="2" l="1"/>
  <c r="G4964" i="2"/>
  <c r="V4963" i="2"/>
  <c r="F4964" i="2" s="1"/>
  <c r="J4964" i="2" l="1"/>
  <c r="M4964" i="2" s="1"/>
  <c r="I4964" i="2"/>
  <c r="L4964" i="2" s="1"/>
  <c r="H4964" i="2"/>
  <c r="K4964" i="2" s="1"/>
  <c r="N4964" i="2" s="1"/>
  <c r="O4964" i="2" s="1"/>
  <c r="Q4964" i="2" l="1"/>
  <c r="R4964" i="2"/>
  <c r="T4964" i="2" s="1"/>
  <c r="P4964" i="2"/>
  <c r="U4964" i="2"/>
  <c r="V4964" i="2" s="1"/>
  <c r="F4965" i="2" s="1"/>
  <c r="J4965" i="2" l="1"/>
  <c r="M4965" i="2" s="1"/>
  <c r="H4965" i="2"/>
  <c r="K4965" i="2" s="1"/>
  <c r="S4964" i="2"/>
  <c r="G4965" i="2"/>
  <c r="I4965" i="2" l="1"/>
  <c r="L4965" i="2" s="1"/>
  <c r="N4965" i="2" s="1"/>
  <c r="O4965" i="2" s="1"/>
  <c r="R4965" i="2" l="1"/>
  <c r="T4965" i="2" s="1"/>
  <c r="Q4965" i="2"/>
  <c r="P4965" i="2"/>
  <c r="U4965" i="2"/>
  <c r="V4965" i="2" l="1"/>
  <c r="F4966" i="2" s="1"/>
  <c r="S4965" i="2"/>
  <c r="G4966" i="2"/>
  <c r="J4966" i="2" l="1"/>
  <c r="M4966" i="2" s="1"/>
  <c r="I4966" i="2"/>
  <c r="L4966" i="2" s="1"/>
  <c r="H4966" i="2"/>
  <c r="K4966" i="2" s="1"/>
  <c r="N4966" i="2" s="1"/>
  <c r="O4966" i="2" s="1"/>
  <c r="Q4966" i="2" l="1"/>
  <c r="R4966" i="2"/>
  <c r="T4966" i="2" s="1"/>
  <c r="P4966" i="2"/>
  <c r="U4966" i="2"/>
  <c r="V4966" i="2" s="1"/>
  <c r="F4967" i="2" s="1"/>
  <c r="J4967" i="2" l="1"/>
  <c r="M4967" i="2" s="1"/>
  <c r="H4967" i="2"/>
  <c r="K4967" i="2" s="1"/>
  <c r="S4966" i="2"/>
  <c r="G4967" i="2"/>
  <c r="I4967" i="2" l="1"/>
  <c r="L4967" i="2" s="1"/>
  <c r="N4967" i="2" s="1"/>
  <c r="O4967" i="2" s="1"/>
  <c r="R4967" i="2" l="1"/>
  <c r="T4967" i="2" s="1"/>
  <c r="Q4967" i="2"/>
  <c r="P4967" i="2"/>
  <c r="U4967" i="2"/>
  <c r="V4967" i="2" s="1"/>
  <c r="F4968" i="2" s="1"/>
  <c r="J4968" i="2" l="1"/>
  <c r="M4968" i="2" s="1"/>
  <c r="H4968" i="2"/>
  <c r="K4968" i="2" s="1"/>
  <c r="N4968" i="2" s="1"/>
  <c r="O4968" i="2" s="1"/>
  <c r="S4967" i="2"/>
  <c r="G4968" i="2"/>
  <c r="I4968" i="2" l="1"/>
  <c r="Q4968" i="2"/>
  <c r="P4968" i="2"/>
  <c r="R4968" i="2"/>
  <c r="T4968" i="2" s="1"/>
  <c r="U4968" i="2"/>
  <c r="V4968" i="2" s="1"/>
  <c r="F4969" i="2" s="1"/>
  <c r="J4969" i="2" l="1"/>
  <c r="M4969" i="2" s="1"/>
  <c r="H4969" i="2"/>
  <c r="K4969" i="2" s="1"/>
  <c r="N4969" i="2" s="1"/>
  <c r="O4969" i="2" s="1"/>
  <c r="S4968" i="2"/>
  <c r="G4969" i="2"/>
  <c r="I4969" i="2" s="1"/>
  <c r="P4969" i="2" l="1"/>
  <c r="Q4969" i="2"/>
  <c r="S4969" i="2" s="1"/>
  <c r="R4969" i="2"/>
  <c r="T4969" i="2" s="1"/>
  <c r="U4969" i="2"/>
  <c r="V4969" i="2" s="1"/>
  <c r="F4970" i="2" s="1"/>
  <c r="I4970" i="2" l="1"/>
  <c r="J4970" i="2"/>
  <c r="M4970" i="2" s="1"/>
  <c r="H4970" i="2"/>
  <c r="K4970" i="2" s="1"/>
  <c r="N4970" i="2" s="1"/>
  <c r="O4970" i="2" s="1"/>
  <c r="R4970" i="2" l="1"/>
  <c r="T4970" i="2" s="1"/>
  <c r="Q4970" i="2"/>
  <c r="P4970" i="2"/>
  <c r="U4970" i="2"/>
  <c r="V4970" i="2" s="1"/>
  <c r="F4971" i="2" s="1"/>
  <c r="J4971" i="2" l="1"/>
  <c r="M4971" i="2" s="1"/>
  <c r="H4971" i="2"/>
  <c r="K4971" i="2" s="1"/>
  <c r="S4970" i="2"/>
  <c r="G4971" i="2"/>
  <c r="I4971" i="2" l="1"/>
  <c r="L4971" i="2" s="1"/>
  <c r="N4971" i="2" s="1"/>
  <c r="O4971" i="2" s="1"/>
  <c r="U4971" i="2" l="1"/>
  <c r="R4971" i="2"/>
  <c r="T4971" i="2" s="1"/>
  <c r="Q4971" i="2"/>
  <c r="P4971" i="2"/>
  <c r="S4971" i="2" l="1"/>
  <c r="G4972" i="2"/>
  <c r="V4971" i="2"/>
  <c r="F4972" i="2" s="1"/>
  <c r="J4972" i="2" l="1"/>
  <c r="M4972" i="2" s="1"/>
  <c r="H4972" i="2"/>
  <c r="K4972" i="2" s="1"/>
  <c r="N4972" i="2" s="1"/>
  <c r="O4972" i="2" s="1"/>
  <c r="I4972" i="2"/>
  <c r="Q4972" i="2" s="1"/>
  <c r="G4973" i="2" l="1"/>
  <c r="P4972" i="2"/>
  <c r="U4972" i="2"/>
  <c r="R4972" i="2"/>
  <c r="T4972" i="2" s="1"/>
  <c r="V4972" i="2" l="1"/>
  <c r="F4973" i="2" s="1"/>
  <c r="S4972" i="2"/>
  <c r="I4973" i="2" l="1"/>
  <c r="J4973" i="2"/>
  <c r="M4973" i="2" s="1"/>
  <c r="H4973" i="2"/>
  <c r="K4973" i="2" s="1"/>
  <c r="N4973" i="2" s="1"/>
  <c r="O4973" i="2" s="1"/>
  <c r="R4973" i="2" l="1"/>
  <c r="T4973" i="2" s="1"/>
  <c r="P4973" i="2"/>
  <c r="U4973" i="2"/>
  <c r="Q4973" i="2"/>
  <c r="S4973" i="2" l="1"/>
  <c r="G4974" i="2"/>
  <c r="V4973" i="2"/>
  <c r="F4974" i="2" s="1"/>
  <c r="J4974" i="2" l="1"/>
  <c r="M4974" i="2" s="1"/>
  <c r="H4974" i="2"/>
  <c r="K4974" i="2" s="1"/>
  <c r="N4974" i="2" s="1"/>
  <c r="O4974" i="2" s="1"/>
  <c r="I4974" i="2"/>
  <c r="R4974" i="2" l="1"/>
  <c r="T4974" i="2" s="1"/>
  <c r="Q4974" i="2"/>
  <c r="P4974" i="2"/>
  <c r="U4974" i="2"/>
  <c r="V4974" i="2" l="1"/>
  <c r="F4975" i="2" s="1"/>
  <c r="S4974" i="2"/>
  <c r="G4975" i="2"/>
  <c r="J4975" i="2" l="1"/>
  <c r="M4975" i="2" s="1"/>
  <c r="H4975" i="2"/>
  <c r="K4975" i="2" s="1"/>
  <c r="I4975" i="2"/>
  <c r="N4975" i="2" l="1"/>
  <c r="O4975" i="2" s="1"/>
  <c r="U4975" i="2" l="1"/>
  <c r="R4975" i="2"/>
  <c r="T4975" i="2" s="1"/>
  <c r="Q4975" i="2"/>
  <c r="P4975" i="2"/>
  <c r="V4975" i="2" s="1"/>
  <c r="F4976" i="2" s="1"/>
  <c r="J4976" i="2" l="1"/>
  <c r="M4976" i="2" s="1"/>
  <c r="H4976" i="2"/>
  <c r="K4976" i="2" s="1"/>
  <c r="N4976" i="2" s="1"/>
  <c r="O4976" i="2" s="1"/>
  <c r="S4975" i="2"/>
  <c r="G4976" i="2"/>
  <c r="I4976" i="2" l="1"/>
  <c r="R4976" i="2"/>
  <c r="T4976" i="2" s="1"/>
  <c r="Q4976" i="2"/>
  <c r="P4976" i="2"/>
  <c r="U4976" i="2"/>
  <c r="V4976" i="2" l="1"/>
  <c r="F4977" i="2" s="1"/>
  <c r="S4976" i="2"/>
  <c r="G4977" i="2"/>
  <c r="H4977" i="2" l="1"/>
  <c r="K4977" i="2" s="1"/>
  <c r="N4977" i="2" s="1"/>
  <c r="O4977" i="2" s="1"/>
  <c r="J4977" i="2"/>
  <c r="M4977" i="2" s="1"/>
  <c r="I4977" i="2"/>
  <c r="R4977" i="2" l="1"/>
  <c r="T4977" i="2" s="1"/>
  <c r="Q4977" i="2"/>
  <c r="P4977" i="2"/>
  <c r="U4977" i="2"/>
  <c r="V4977" i="2" l="1"/>
  <c r="F4978" i="2" s="1"/>
  <c r="S4977" i="2"/>
  <c r="G4978" i="2"/>
  <c r="I4978" i="2" l="1"/>
  <c r="J4978" i="2"/>
  <c r="M4978" i="2" s="1"/>
  <c r="H4978" i="2"/>
  <c r="K4978" i="2" s="1"/>
  <c r="N4978" i="2" s="1"/>
  <c r="O4978" i="2" s="1"/>
  <c r="U4978" i="2" l="1"/>
  <c r="R4978" i="2"/>
  <c r="T4978" i="2" s="1"/>
  <c r="Q4978" i="2"/>
  <c r="P4978" i="2"/>
  <c r="V4978" i="2" s="1"/>
  <c r="F4979" i="2" s="1"/>
  <c r="J4979" i="2" l="1"/>
  <c r="M4979" i="2" s="1"/>
  <c r="H4979" i="2"/>
  <c r="K4979" i="2" s="1"/>
  <c r="N4979" i="2" s="1"/>
  <c r="O4979" i="2" s="1"/>
  <c r="S4978" i="2"/>
  <c r="G4979" i="2"/>
  <c r="I4979" i="2" l="1"/>
  <c r="O4980" i="2"/>
  <c r="U4979" i="2"/>
  <c r="Q4979" i="2"/>
  <c r="R4979" i="2"/>
  <c r="T4979" i="2" s="1"/>
  <c r="P4979" i="2"/>
  <c r="V4979" i="2" s="1"/>
  <c r="F4980" i="2" s="1"/>
  <c r="H4980" i="2" l="1"/>
  <c r="K4980" i="2" s="1"/>
  <c r="J4980" i="2"/>
  <c r="M4980" i="2" s="1"/>
  <c r="S4979" i="2"/>
  <c r="R4980" i="2"/>
  <c r="T4980" i="2" s="1"/>
  <c r="Q4980" i="2"/>
  <c r="P4980" i="2"/>
  <c r="V4980" i="2" s="1"/>
  <c r="F4981" i="2" s="1"/>
  <c r="U4980" i="2"/>
  <c r="G4980" i="2"/>
  <c r="G4981" i="2" s="1"/>
  <c r="J4981" i="2" l="1"/>
  <c r="M4981" i="2" s="1"/>
  <c r="H4981" i="2"/>
  <c r="K4981" i="2" s="1"/>
  <c r="N4981" i="2" s="1"/>
  <c r="O4981" i="2" s="1"/>
  <c r="I4981" i="2"/>
  <c r="S4980" i="2"/>
  <c r="I4980" i="2"/>
  <c r="N4980" i="2"/>
  <c r="P4981" i="2" l="1"/>
  <c r="U4981" i="2"/>
  <c r="R4981" i="2"/>
  <c r="T4981" i="2" s="1"/>
  <c r="Q4981" i="2"/>
  <c r="S4981" i="2" l="1"/>
  <c r="G4982" i="2"/>
  <c r="V4981" i="2"/>
  <c r="F4982" i="2" s="1"/>
  <c r="I4982" i="2" l="1"/>
  <c r="J4982" i="2"/>
  <c r="M4982" i="2" s="1"/>
  <c r="H4982" i="2"/>
  <c r="K4982" i="2" s="1"/>
  <c r="N4982" i="2" s="1"/>
  <c r="O4982" i="2" s="1"/>
  <c r="U4982" i="2" l="1"/>
  <c r="Q4982" i="2"/>
  <c r="P4982" i="2"/>
  <c r="V4982" i="2" s="1"/>
  <c r="F4983" i="2" s="1"/>
  <c r="R4982" i="2"/>
  <c r="T4982" i="2" s="1"/>
  <c r="J4983" i="2" l="1"/>
  <c r="M4983" i="2" s="1"/>
  <c r="H4983" i="2"/>
  <c r="K4983" i="2" s="1"/>
  <c r="N4983" i="2" s="1"/>
  <c r="O4983" i="2" s="1"/>
  <c r="I4983" i="2"/>
  <c r="S4982" i="2"/>
  <c r="G4983" i="2"/>
  <c r="U4983" i="2" l="1"/>
  <c r="R4983" i="2"/>
  <c r="T4983" i="2" s="1"/>
  <c r="Q4983" i="2"/>
  <c r="P4983" i="2"/>
  <c r="V4983" i="2" s="1"/>
  <c r="F4984" i="2" s="1"/>
  <c r="H4984" i="2" l="1"/>
  <c r="K4984" i="2" s="1"/>
  <c r="J4984" i="2"/>
  <c r="M4984" i="2" s="1"/>
  <c r="S4983" i="2"/>
  <c r="G4984" i="2"/>
  <c r="I4984" i="2" l="1"/>
  <c r="L4984" i="2" s="1"/>
  <c r="N4984" i="2" s="1"/>
  <c r="O4984" i="2" s="1"/>
  <c r="U4984" i="2" l="1"/>
  <c r="R4984" i="2"/>
  <c r="T4984" i="2" s="1"/>
  <c r="Q4984" i="2"/>
  <c r="P4984" i="2"/>
  <c r="V4984" i="2" s="1"/>
  <c r="F4985" i="2" s="1"/>
  <c r="O4985" i="2"/>
  <c r="U4985" i="2" l="1"/>
  <c r="P4985" i="2"/>
  <c r="R4985" i="2"/>
  <c r="T4985" i="2" s="1"/>
  <c r="J4985" i="2"/>
  <c r="M4985" i="2" s="1"/>
  <c r="H4985" i="2"/>
  <c r="K4985" i="2" s="1"/>
  <c r="S4984" i="2"/>
  <c r="G4985" i="2"/>
  <c r="I4985" i="2" l="1"/>
  <c r="L4985" i="2" l="1"/>
  <c r="N4985" i="2" s="1"/>
  <c r="Q4985" i="2"/>
  <c r="S4985" i="2" l="1"/>
  <c r="V4985" i="2"/>
  <c r="F4986" i="2" s="1"/>
  <c r="G4986" i="2"/>
  <c r="I4986" i="2" l="1"/>
  <c r="L4986" i="2" s="1"/>
  <c r="J4986" i="2"/>
  <c r="M4986" i="2" s="1"/>
  <c r="H4986" i="2"/>
  <c r="K4986" i="2" s="1"/>
  <c r="N4986" i="2" s="1"/>
  <c r="O4986" i="2" s="1"/>
  <c r="Q4986" i="2" l="1"/>
  <c r="O4987" i="2"/>
  <c r="R4986" i="2"/>
  <c r="T4986" i="2" s="1"/>
  <c r="P4986" i="2"/>
  <c r="U4986" i="2"/>
  <c r="V4986" i="2" s="1"/>
  <c r="F4987" i="2" s="1"/>
  <c r="H4987" i="2" l="1"/>
  <c r="K4987" i="2" s="1"/>
  <c r="J4987" i="2"/>
  <c r="M4987" i="2" s="1"/>
  <c r="P4987" i="2"/>
  <c r="Q4987" i="2"/>
  <c r="S4987" i="2" s="1"/>
  <c r="R4987" i="2"/>
  <c r="T4987" i="2" s="1"/>
  <c r="U4987" i="2"/>
  <c r="V4987" i="2" s="1"/>
  <c r="F4988" i="2" s="1"/>
  <c r="S4986" i="2"/>
  <c r="G4987" i="2"/>
  <c r="G4988" i="2" s="1"/>
  <c r="J4988" i="2" l="1"/>
  <c r="M4988" i="2" s="1"/>
  <c r="I4988" i="2"/>
  <c r="L4988" i="2" s="1"/>
  <c r="H4988" i="2"/>
  <c r="K4988" i="2" s="1"/>
  <c r="I4987" i="2"/>
  <c r="L4987" i="2" s="1"/>
  <c r="N4987" i="2" s="1"/>
  <c r="N4988" i="2" l="1"/>
  <c r="O4988" i="2" s="1"/>
  <c r="R4988" i="2" l="1"/>
  <c r="T4988" i="2" s="1"/>
  <c r="Q4988" i="2"/>
  <c r="P4988" i="2"/>
  <c r="U4988" i="2"/>
  <c r="V4988" i="2" s="1"/>
  <c r="F4989" i="2" s="1"/>
  <c r="S4988" i="2" l="1"/>
  <c r="G4989" i="2"/>
  <c r="J4989" i="2"/>
  <c r="M4989" i="2" s="1"/>
  <c r="H4989" i="2"/>
  <c r="K4989" i="2" s="1"/>
  <c r="I4989" i="2"/>
  <c r="L4989" i="2" s="1"/>
  <c r="N4989" i="2" s="1"/>
  <c r="O4989" i="2" s="1"/>
  <c r="Q4989" i="2" l="1"/>
  <c r="G4990" i="2" s="1"/>
  <c r="P4989" i="2"/>
  <c r="S4989" i="2" s="1"/>
  <c r="U4989" i="2"/>
  <c r="V4989" i="2" s="1"/>
  <c r="F4990" i="2" s="1"/>
  <c r="R4989" i="2"/>
  <c r="T4989" i="2" s="1"/>
  <c r="I4990" i="2" l="1"/>
  <c r="L4990" i="2" s="1"/>
  <c r="J4990" i="2"/>
  <c r="M4990" i="2" s="1"/>
  <c r="H4990" i="2"/>
  <c r="K4990" i="2" s="1"/>
  <c r="N4990" i="2" l="1"/>
  <c r="O4990" i="2" s="1"/>
  <c r="R4990" i="2" l="1"/>
  <c r="T4990" i="2" s="1"/>
  <c r="Q4990" i="2"/>
  <c r="U4990" i="2"/>
  <c r="P4990" i="2"/>
  <c r="V4990" i="2" s="1"/>
  <c r="F4991" i="2" s="1"/>
  <c r="J4991" i="2" l="1"/>
  <c r="M4991" i="2" s="1"/>
  <c r="H4991" i="2"/>
  <c r="K4991" i="2" s="1"/>
  <c r="S4990" i="2"/>
  <c r="G4991" i="2"/>
  <c r="I4991" i="2" l="1"/>
  <c r="L4991" i="2" s="1"/>
  <c r="N4991" i="2" s="1"/>
  <c r="O4991" i="2" s="1"/>
  <c r="P4991" i="2" l="1"/>
  <c r="Q4991" i="2"/>
  <c r="R4991" i="2"/>
  <c r="T4991" i="2" s="1"/>
  <c r="U4991" i="2"/>
  <c r="V4991" i="2" l="1"/>
  <c r="F4992" i="2" s="1"/>
  <c r="S4991" i="2"/>
  <c r="G4992" i="2"/>
  <c r="J4992" i="2" l="1"/>
  <c r="M4992" i="2" s="1"/>
  <c r="I4992" i="2"/>
  <c r="L4992" i="2" s="1"/>
  <c r="H4992" i="2"/>
  <c r="K4992" i="2" s="1"/>
  <c r="N4992" i="2" l="1"/>
  <c r="O4992" i="2" s="1"/>
  <c r="Q4992" i="2" l="1"/>
  <c r="R4992" i="2"/>
  <c r="T4992" i="2" s="1"/>
  <c r="P4992" i="2"/>
  <c r="U4992" i="2"/>
  <c r="V4992" i="2" s="1"/>
  <c r="F4993" i="2" s="1"/>
  <c r="J4993" i="2" l="1"/>
  <c r="M4993" i="2" s="1"/>
  <c r="H4993" i="2"/>
  <c r="K4993" i="2" s="1"/>
  <c r="N4993" i="2" s="1"/>
  <c r="O4993" i="2" s="1"/>
  <c r="S4992" i="2"/>
  <c r="G4993" i="2"/>
  <c r="I4993" i="2" s="1"/>
  <c r="R4993" i="2" l="1"/>
  <c r="T4993" i="2" s="1"/>
  <c r="Q4993" i="2"/>
  <c r="P4993" i="2"/>
  <c r="U4993" i="2"/>
  <c r="V4993" i="2" l="1"/>
  <c r="F4994" i="2" s="1"/>
  <c r="S4993" i="2"/>
  <c r="I4994" i="2" l="1"/>
  <c r="J4994" i="2"/>
  <c r="M4994" i="2" s="1"/>
  <c r="H4994" i="2"/>
  <c r="K4994" i="2" s="1"/>
  <c r="N4994" i="2" s="1"/>
  <c r="O4994" i="2" s="1"/>
  <c r="R4994" i="2" l="1"/>
  <c r="T4994" i="2" s="1"/>
  <c r="Q4994" i="2"/>
  <c r="P4994" i="2"/>
  <c r="U4994" i="2"/>
  <c r="V4994" i="2" l="1"/>
  <c r="F4995" i="2" s="1"/>
  <c r="S4994" i="2"/>
  <c r="G4995" i="2"/>
  <c r="J4995" i="2" l="1"/>
  <c r="M4995" i="2" s="1"/>
  <c r="H4995" i="2"/>
  <c r="K4995" i="2" s="1"/>
  <c r="N4995" i="2" s="1"/>
  <c r="O4995" i="2" s="1"/>
  <c r="I4995" i="2"/>
  <c r="R4995" i="2" l="1"/>
  <c r="T4995" i="2" s="1"/>
  <c r="Q4995" i="2"/>
  <c r="P4995" i="2"/>
  <c r="U4995" i="2"/>
  <c r="V4995" i="2" l="1"/>
  <c r="F4996" i="2" s="1"/>
  <c r="S4995" i="2"/>
  <c r="G4996" i="2"/>
  <c r="J4996" i="2" l="1"/>
  <c r="M4996" i="2" s="1"/>
  <c r="I4996" i="2"/>
  <c r="H4996" i="2"/>
  <c r="K4996" i="2" s="1"/>
  <c r="N4996" i="2" s="1"/>
  <c r="O4996" i="2" s="1"/>
  <c r="R4996" i="2" l="1"/>
  <c r="T4996" i="2" s="1"/>
  <c r="Q4996" i="2"/>
  <c r="P4996" i="2"/>
  <c r="U4996" i="2"/>
  <c r="V4996" i="2" l="1"/>
  <c r="F4997" i="2" s="1"/>
  <c r="S4996" i="2"/>
  <c r="G4997" i="2"/>
  <c r="J4997" i="2" l="1"/>
  <c r="M4997" i="2" s="1"/>
  <c r="H4997" i="2"/>
  <c r="K4997" i="2" s="1"/>
  <c r="N4997" i="2" s="1"/>
  <c r="O4997" i="2" s="1"/>
  <c r="I4997" i="2"/>
  <c r="R4997" i="2" l="1"/>
  <c r="T4997" i="2" s="1"/>
  <c r="Q4997" i="2"/>
  <c r="P4997" i="2"/>
  <c r="U4997" i="2"/>
  <c r="V4997" i="2" s="1"/>
  <c r="F4998" i="2" s="1"/>
  <c r="J4998" i="2" l="1"/>
  <c r="M4998" i="2" s="1"/>
  <c r="H4998" i="2"/>
  <c r="K4998" i="2" s="1"/>
  <c r="S4997" i="2"/>
  <c r="G4998" i="2"/>
  <c r="I4998" i="2" l="1"/>
  <c r="N4998" i="2"/>
  <c r="O4998" i="2" s="1"/>
  <c r="Q4998" i="2" l="1"/>
  <c r="R4998" i="2"/>
  <c r="T4998" i="2" s="1"/>
  <c r="P4998" i="2"/>
  <c r="U4998" i="2"/>
  <c r="V4998" i="2" s="1"/>
  <c r="F4999" i="2" s="1"/>
  <c r="J4999" i="2" l="1"/>
  <c r="M4999" i="2" s="1"/>
  <c r="H4999" i="2"/>
  <c r="K4999" i="2" s="1"/>
  <c r="S4998" i="2"/>
  <c r="G4999" i="2"/>
  <c r="I4999" i="2" l="1"/>
  <c r="N4999" i="2"/>
  <c r="O4999" i="2" s="1"/>
  <c r="R4999" i="2" l="1"/>
  <c r="T4999" i="2" s="1"/>
  <c r="Q4999" i="2"/>
  <c r="U4999" i="2"/>
  <c r="P4999" i="2"/>
  <c r="V4999" i="2" l="1"/>
  <c r="F5000" i="2" s="1"/>
  <c r="S4999" i="2"/>
  <c r="G5000" i="2"/>
  <c r="J5000" i="2" l="1"/>
  <c r="M5000" i="2" s="1"/>
  <c r="H5000" i="2"/>
  <c r="K5000" i="2" s="1"/>
  <c r="N5000" i="2" s="1"/>
  <c r="O5000" i="2" s="1"/>
  <c r="I5000" i="2"/>
  <c r="P5000" i="2" l="1"/>
  <c r="V5000" i="2" s="1"/>
  <c r="F5001" i="2" s="1"/>
  <c r="R5000" i="2"/>
  <c r="T5000" i="2" s="1"/>
  <c r="U5000" i="2"/>
  <c r="Q5000" i="2"/>
  <c r="S5000" i="2" l="1"/>
  <c r="G5001" i="2"/>
  <c r="I5001" i="2"/>
  <c r="J5001" i="2"/>
  <c r="M5001" i="2" s="1"/>
  <c r="H5001" i="2"/>
  <c r="K5001" i="2" s="1"/>
  <c r="N5001" i="2" l="1"/>
  <c r="O5001" i="2" s="1"/>
  <c r="R5001" i="2" l="1"/>
  <c r="T5001" i="2" s="1"/>
  <c r="Q5001" i="2"/>
  <c r="P5001" i="2"/>
  <c r="U5001" i="2"/>
  <c r="V5001" i="2" s="1"/>
  <c r="F5002" i="2" s="1"/>
  <c r="J5002" i="2" l="1"/>
  <c r="M5002" i="2" s="1"/>
  <c r="H5002" i="2"/>
  <c r="K5002" i="2" s="1"/>
  <c r="N5002" i="2" s="1"/>
  <c r="O5002" i="2" s="1"/>
  <c r="S5001" i="2"/>
  <c r="G5002" i="2"/>
  <c r="I5002" i="2" s="1"/>
  <c r="Q5002" i="2" l="1"/>
  <c r="S5002" i="2" s="1"/>
  <c r="P5002" i="2"/>
  <c r="U5002" i="2"/>
  <c r="V5002" i="2" s="1"/>
  <c r="F5003" i="2" s="1"/>
  <c r="R5002" i="2"/>
  <c r="T5002" i="2" s="1"/>
  <c r="J5003" i="2" l="1"/>
  <c r="M5003" i="2" s="1"/>
  <c r="H5003" i="2"/>
  <c r="K5003" i="2" s="1"/>
  <c r="N5003" i="2" s="1"/>
  <c r="O5003" i="2" s="1"/>
  <c r="G5003" i="2"/>
  <c r="R5003" i="2" l="1"/>
  <c r="T5003" i="2" s="1"/>
  <c r="U5003" i="2"/>
  <c r="Q5003" i="2"/>
  <c r="P5003" i="2"/>
  <c r="V5003" i="2" s="1"/>
  <c r="F5004" i="2" s="1"/>
  <c r="G5004" i="2"/>
  <c r="I5003" i="2"/>
  <c r="J5004" i="2" l="1"/>
  <c r="M5004" i="2" s="1"/>
  <c r="I5004" i="2"/>
  <c r="H5004" i="2"/>
  <c r="K5004" i="2" s="1"/>
  <c r="N5004" i="2" s="1"/>
  <c r="O5004" i="2" s="1"/>
  <c r="S5003" i="2"/>
  <c r="U5004" i="2" l="1"/>
  <c r="R5004" i="2"/>
  <c r="T5004" i="2" s="1"/>
  <c r="Q5004" i="2"/>
  <c r="P5004" i="2"/>
  <c r="V5004" i="2" l="1"/>
  <c r="F5005" i="2" s="1"/>
  <c r="S5004" i="2"/>
  <c r="G5005" i="2"/>
  <c r="J5005" i="2" l="1"/>
  <c r="M5005" i="2" s="1"/>
  <c r="H5005" i="2"/>
  <c r="K5005" i="2" s="1"/>
  <c r="N5005" i="2" s="1"/>
  <c r="O5005" i="2" s="1"/>
  <c r="I5005" i="2"/>
  <c r="U5005" i="2" l="1"/>
  <c r="R5005" i="2"/>
  <c r="T5005" i="2" s="1"/>
  <c r="P5005" i="2"/>
  <c r="Q5005" i="2"/>
  <c r="S5005" i="2" l="1"/>
  <c r="G5006" i="2"/>
  <c r="V5005" i="2"/>
  <c r="F5006" i="2" s="1"/>
  <c r="J5006" i="2" l="1"/>
  <c r="M5006" i="2" s="1"/>
  <c r="H5006" i="2"/>
  <c r="K5006" i="2" s="1"/>
  <c r="N5006" i="2" s="1"/>
  <c r="O5006" i="2" s="1"/>
  <c r="I5006" i="2"/>
  <c r="P5006" i="2" l="1"/>
  <c r="R5006" i="2"/>
  <c r="T5006" i="2" s="1"/>
  <c r="Q5006" i="2"/>
  <c r="U5006" i="2"/>
  <c r="S5006" i="2" l="1"/>
  <c r="G5007" i="2"/>
  <c r="V5006" i="2"/>
  <c r="F5007" i="2" s="1"/>
  <c r="J5007" i="2" l="1"/>
  <c r="M5007" i="2" s="1"/>
  <c r="H5007" i="2"/>
  <c r="K5007" i="2" s="1"/>
  <c r="N5007" i="2" s="1"/>
  <c r="O5007" i="2" s="1"/>
  <c r="I5007" i="2"/>
  <c r="R5007" i="2" l="1"/>
  <c r="T5007" i="2" s="1"/>
  <c r="Q5007" i="2"/>
  <c r="U5007" i="2"/>
  <c r="P5007" i="2"/>
  <c r="V5007" i="2" s="1"/>
  <c r="F5008" i="2" s="1"/>
  <c r="J5008" i="2" l="1"/>
  <c r="M5008" i="2" s="1"/>
  <c r="H5008" i="2"/>
  <c r="K5008" i="2" s="1"/>
  <c r="S5007" i="2"/>
  <c r="G5008" i="2"/>
  <c r="I5008" i="2" l="1"/>
  <c r="L5008" i="2" s="1"/>
  <c r="N5008" i="2" s="1"/>
  <c r="O5008" i="2" s="1"/>
  <c r="R5008" i="2" l="1"/>
  <c r="T5008" i="2" s="1"/>
  <c r="Q5008" i="2"/>
  <c r="P5008" i="2"/>
  <c r="U5008" i="2"/>
  <c r="V5008" i="2" s="1"/>
  <c r="F5009" i="2" s="1"/>
  <c r="S5008" i="2" l="1"/>
  <c r="G5009" i="2"/>
  <c r="J5009" i="2"/>
  <c r="M5009" i="2" s="1"/>
  <c r="H5009" i="2"/>
  <c r="K5009" i="2" s="1"/>
  <c r="I5009" i="2"/>
  <c r="L5009" i="2" s="1"/>
  <c r="N5009" i="2" s="1"/>
  <c r="O5009" i="2" s="1"/>
  <c r="U5009" i="2" l="1"/>
  <c r="R5009" i="2"/>
  <c r="T5009" i="2" s="1"/>
  <c r="Q5009" i="2"/>
  <c r="P5009" i="2"/>
  <c r="V5009" i="2" s="1"/>
  <c r="F5010" i="2" s="1"/>
  <c r="G5010" i="2"/>
  <c r="S5009" i="2" l="1"/>
  <c r="J5010" i="2"/>
  <c r="M5010" i="2" s="1"/>
  <c r="I5010" i="2"/>
  <c r="L5010" i="2" s="1"/>
  <c r="H5010" i="2"/>
  <c r="K5010" i="2" s="1"/>
  <c r="N5010" i="2" s="1"/>
  <c r="O5010" i="2" s="1"/>
  <c r="P5010" i="2" l="1"/>
  <c r="R5010" i="2"/>
  <c r="T5010" i="2" s="1"/>
  <c r="Q5010" i="2"/>
  <c r="U5010" i="2"/>
  <c r="S5010" i="2" l="1"/>
  <c r="G5011" i="2"/>
  <c r="V5010" i="2"/>
  <c r="F5011" i="2" s="1"/>
  <c r="J5011" i="2" l="1"/>
  <c r="M5011" i="2" s="1"/>
  <c r="I5011" i="2"/>
  <c r="L5011" i="2" s="1"/>
  <c r="H5011" i="2"/>
  <c r="K5011" i="2" s="1"/>
  <c r="N5011" i="2" s="1"/>
  <c r="O5011" i="2" s="1"/>
  <c r="R5011" i="2" l="1"/>
  <c r="T5011" i="2" s="1"/>
  <c r="Q5011" i="2"/>
  <c r="P5011" i="2"/>
  <c r="U5011" i="2"/>
  <c r="V5011" i="2" l="1"/>
  <c r="F5012" i="2" s="1"/>
  <c r="S5011" i="2"/>
  <c r="G5012" i="2"/>
  <c r="J5012" i="2" l="1"/>
  <c r="M5012" i="2" s="1"/>
  <c r="I5012" i="2"/>
  <c r="L5012" i="2" s="1"/>
  <c r="H5012" i="2"/>
  <c r="K5012" i="2" s="1"/>
  <c r="N5012" i="2" s="1"/>
  <c r="O5012" i="2" s="1"/>
  <c r="P5012" i="2" l="1"/>
  <c r="U5012" i="2"/>
  <c r="R5012" i="2"/>
  <c r="T5012" i="2" s="1"/>
  <c r="Q5012" i="2"/>
  <c r="S5012" i="2" l="1"/>
  <c r="G5013" i="2"/>
  <c r="V5012" i="2"/>
  <c r="F5013" i="2" s="1"/>
  <c r="H5013" i="2" l="1"/>
  <c r="K5013" i="2" s="1"/>
  <c r="N5013" i="2" s="1"/>
  <c r="O5013" i="2" s="1"/>
  <c r="I5013" i="2"/>
  <c r="L5013" i="2" s="1"/>
  <c r="J5013" i="2"/>
  <c r="M5013" i="2" s="1"/>
  <c r="U5013" i="2" l="1"/>
  <c r="Q5013" i="2"/>
  <c r="R5013" i="2"/>
  <c r="T5013" i="2" s="1"/>
  <c r="P5013" i="2"/>
  <c r="V5013" i="2" s="1"/>
  <c r="F5014" i="2" s="1"/>
  <c r="S5013" i="2" l="1"/>
  <c r="G5014" i="2"/>
  <c r="J5014" i="2"/>
  <c r="M5014" i="2" s="1"/>
  <c r="H5014" i="2"/>
  <c r="K5014" i="2" s="1"/>
  <c r="I5014" i="2"/>
  <c r="L5014" i="2" s="1"/>
  <c r="N5014" i="2" l="1"/>
  <c r="O5014" i="2" s="1"/>
  <c r="O5015" i="2" l="1"/>
  <c r="R5014" i="2"/>
  <c r="T5014" i="2" s="1"/>
  <c r="P5014" i="2"/>
  <c r="U5014" i="2"/>
  <c r="Q5014" i="2"/>
  <c r="S5014" i="2" l="1"/>
  <c r="G5015" i="2"/>
  <c r="V5014" i="2"/>
  <c r="F5015" i="2" s="1"/>
  <c r="U5015" i="2"/>
  <c r="P5015" i="2"/>
  <c r="R5015" i="2"/>
  <c r="T5015" i="2" s="1"/>
  <c r="H5015" i="2" l="1"/>
  <c r="K5015" i="2" s="1"/>
  <c r="J5015" i="2"/>
  <c r="M5015" i="2" s="1"/>
  <c r="I5015" i="2"/>
  <c r="L5015" i="2" l="1"/>
  <c r="N5015" i="2" s="1"/>
  <c r="Q5015" i="2"/>
  <c r="S5015" i="2" l="1"/>
  <c r="V5015" i="2"/>
  <c r="F5016" i="2" s="1"/>
  <c r="G5016" i="2"/>
  <c r="I5016" i="2" l="1"/>
  <c r="L5016" i="2" s="1"/>
  <c r="J5016" i="2"/>
  <c r="M5016" i="2" s="1"/>
  <c r="H5016" i="2"/>
  <c r="K5016" i="2" s="1"/>
  <c r="N5016" i="2" s="1"/>
  <c r="O5016" i="2" s="1"/>
  <c r="R5016" i="2" l="1"/>
  <c r="T5016" i="2" s="1"/>
  <c r="P5016" i="2"/>
  <c r="V5016" i="2" s="1"/>
  <c r="F5017" i="2" s="1"/>
  <c r="U5016" i="2"/>
  <c r="Q5016" i="2"/>
  <c r="S5016" i="2" l="1"/>
  <c r="G5017" i="2"/>
  <c r="I5017" i="2" s="1"/>
  <c r="H5017" i="2"/>
  <c r="K5017" i="2" s="1"/>
  <c r="N5017" i="2" s="1"/>
  <c r="O5017" i="2" s="1"/>
  <c r="J5017" i="2"/>
  <c r="M5017" i="2" s="1"/>
  <c r="Q5017" i="2" l="1"/>
  <c r="S5017" i="2" s="1"/>
  <c r="P5017" i="2"/>
  <c r="R5017" i="2"/>
  <c r="T5017" i="2" s="1"/>
  <c r="U5017" i="2"/>
  <c r="V5017" i="2" s="1"/>
  <c r="F5018" i="2" s="1"/>
  <c r="J5018" i="2" l="1"/>
  <c r="M5018" i="2" s="1"/>
  <c r="I5018" i="2"/>
  <c r="H5018" i="2"/>
  <c r="K5018" i="2" s="1"/>
  <c r="N5018" i="2" s="1"/>
  <c r="O5018" i="2" s="1"/>
  <c r="P5018" i="2" l="1"/>
  <c r="R5018" i="2"/>
  <c r="T5018" i="2" s="1"/>
  <c r="Q5018" i="2"/>
  <c r="U5018" i="2"/>
  <c r="V5018" i="2" s="1"/>
  <c r="F5019" i="2" s="1"/>
  <c r="J5019" i="2" l="1"/>
  <c r="M5019" i="2" s="1"/>
  <c r="H5019" i="2"/>
  <c r="K5019" i="2" s="1"/>
  <c r="N5019" i="2" s="1"/>
  <c r="O5019" i="2" s="1"/>
  <c r="G5019" i="2"/>
  <c r="S5018" i="2"/>
  <c r="I5019" i="2" l="1"/>
  <c r="P5019" i="2"/>
  <c r="Q5019" i="2"/>
  <c r="S5019" i="2" s="1"/>
  <c r="U5019" i="2"/>
  <c r="R5019" i="2"/>
  <c r="T5019" i="2" s="1"/>
  <c r="V5019" i="2" l="1"/>
  <c r="F5020" i="2" s="1"/>
  <c r="G5020" i="2"/>
  <c r="I5020" i="2" l="1"/>
  <c r="J5020" i="2"/>
  <c r="M5020" i="2" s="1"/>
  <c r="H5020" i="2"/>
  <c r="K5020" i="2" s="1"/>
  <c r="N5020" i="2" s="1"/>
  <c r="O5020" i="2" s="1"/>
  <c r="U5020" i="2" l="1"/>
  <c r="R5020" i="2"/>
  <c r="T5020" i="2" s="1"/>
  <c r="Q5020" i="2"/>
  <c r="P5020" i="2"/>
  <c r="V5020" i="2" l="1"/>
  <c r="F5021" i="2" s="1"/>
  <c r="S5020" i="2"/>
  <c r="G5021" i="2"/>
  <c r="J5021" i="2" l="1"/>
  <c r="M5021" i="2" s="1"/>
  <c r="H5021" i="2"/>
  <c r="K5021" i="2" s="1"/>
  <c r="N5021" i="2" s="1"/>
  <c r="O5021" i="2" s="1"/>
  <c r="I5021" i="2"/>
  <c r="P5021" i="2" l="1"/>
  <c r="Q5021" i="2"/>
  <c r="R5021" i="2"/>
  <c r="T5021" i="2" s="1"/>
  <c r="U5021" i="2"/>
  <c r="V5021" i="2" s="1"/>
  <c r="F5022" i="2" s="1"/>
  <c r="J5022" i="2" l="1"/>
  <c r="M5022" i="2" s="1"/>
  <c r="H5022" i="2"/>
  <c r="K5022" i="2" s="1"/>
  <c r="N5022" i="2" s="1"/>
  <c r="O5022" i="2" s="1"/>
  <c r="S5021" i="2"/>
  <c r="G5022" i="2"/>
  <c r="I5022" i="2" l="1"/>
  <c r="U5022" i="2"/>
  <c r="R5022" i="2"/>
  <c r="T5022" i="2" s="1"/>
  <c r="Q5022" i="2"/>
  <c r="P5022" i="2"/>
  <c r="V5022" i="2" s="1"/>
  <c r="F5023" i="2" s="1"/>
  <c r="H5023" i="2" l="1"/>
  <c r="K5023" i="2" s="1"/>
  <c r="J5023" i="2"/>
  <c r="M5023" i="2" s="1"/>
  <c r="S5022" i="2"/>
  <c r="G5023" i="2"/>
  <c r="I5023" i="2" l="1"/>
  <c r="N5023" i="2"/>
  <c r="O5023" i="2" s="1"/>
  <c r="P5023" i="2" l="1"/>
  <c r="R5023" i="2"/>
  <c r="T5023" i="2" s="1"/>
  <c r="Q5023" i="2"/>
  <c r="U5023" i="2"/>
  <c r="V5023" i="2" s="1"/>
  <c r="F5024" i="2" s="1"/>
  <c r="J5024" i="2" l="1"/>
  <c r="M5024" i="2" s="1"/>
  <c r="H5024" i="2"/>
  <c r="K5024" i="2" s="1"/>
  <c r="N5024" i="2" s="1"/>
  <c r="O5024" i="2" s="1"/>
  <c r="S5023" i="2"/>
  <c r="G5024" i="2"/>
  <c r="I5024" i="2" l="1"/>
  <c r="R5024" i="2"/>
  <c r="T5024" i="2" s="1"/>
  <c r="U5024" i="2"/>
  <c r="P5024" i="2"/>
  <c r="Q5024" i="2"/>
  <c r="S5024" i="2" s="1"/>
  <c r="V5024" i="2" l="1"/>
  <c r="F5025" i="2" s="1"/>
  <c r="G5025" i="2"/>
  <c r="J5025" i="2" l="1"/>
  <c r="M5025" i="2" s="1"/>
  <c r="I5025" i="2"/>
  <c r="H5025" i="2"/>
  <c r="K5025" i="2" s="1"/>
  <c r="N5025" i="2" s="1"/>
  <c r="O5025" i="2" s="1"/>
  <c r="R5025" i="2" l="1"/>
  <c r="T5025" i="2" s="1"/>
  <c r="Q5025" i="2"/>
  <c r="P5025" i="2"/>
  <c r="U5025" i="2"/>
  <c r="V5025" i="2" s="1"/>
  <c r="F5026" i="2" s="1"/>
  <c r="J5026" i="2" l="1"/>
  <c r="M5026" i="2" s="1"/>
  <c r="H5026" i="2"/>
  <c r="K5026" i="2" s="1"/>
  <c r="N5026" i="2" s="1"/>
  <c r="O5026" i="2" s="1"/>
  <c r="S5025" i="2"/>
  <c r="G5026" i="2"/>
  <c r="I5026" i="2" l="1"/>
  <c r="R5026" i="2"/>
  <c r="T5026" i="2" s="1"/>
  <c r="Q5026" i="2"/>
  <c r="S5026" i="2" s="1"/>
  <c r="P5026" i="2"/>
  <c r="U5026" i="2"/>
  <c r="V5026" i="2" l="1"/>
  <c r="F5027" i="2" s="1"/>
  <c r="G5027" i="2"/>
  <c r="J5027" i="2" l="1"/>
  <c r="M5027" i="2" s="1"/>
  <c r="I5027" i="2"/>
  <c r="H5027" i="2"/>
  <c r="K5027" i="2" s="1"/>
  <c r="N5027" i="2" s="1"/>
  <c r="O5027" i="2" s="1"/>
  <c r="R5027" i="2" l="1"/>
  <c r="T5027" i="2" s="1"/>
  <c r="P5027" i="2"/>
  <c r="U5027" i="2"/>
  <c r="Q5027" i="2"/>
  <c r="S5027" i="2" l="1"/>
  <c r="G5028" i="2"/>
  <c r="V5027" i="2"/>
  <c r="F5028" i="2" s="1"/>
  <c r="I5028" i="2" l="1"/>
  <c r="J5028" i="2"/>
  <c r="M5028" i="2" s="1"/>
  <c r="H5028" i="2"/>
  <c r="K5028" i="2" s="1"/>
  <c r="N5028" i="2" s="1"/>
  <c r="O5028" i="2" s="1"/>
  <c r="O5029" i="2" l="1"/>
  <c r="R5028" i="2"/>
  <c r="T5028" i="2" s="1"/>
  <c r="Q5028" i="2"/>
  <c r="P5028" i="2"/>
  <c r="V5028" i="2" s="1"/>
  <c r="F5029" i="2" s="1"/>
  <c r="U5028" i="2"/>
  <c r="S5028" i="2" l="1"/>
  <c r="G5029" i="2"/>
  <c r="I5029" i="2"/>
  <c r="H5029" i="2"/>
  <c r="K5029" i="2" s="1"/>
  <c r="J5029" i="2"/>
  <c r="M5029" i="2" s="1"/>
  <c r="U5029" i="2"/>
  <c r="R5029" i="2"/>
  <c r="T5029" i="2" s="1"/>
  <c r="Q5029" i="2"/>
  <c r="S5029" i="2" s="1"/>
  <c r="P5029" i="2"/>
  <c r="V5029" i="2" s="1"/>
  <c r="F5030" i="2" s="1"/>
  <c r="J5030" i="2" l="1"/>
  <c r="M5030" i="2" s="1"/>
  <c r="H5030" i="2"/>
  <c r="K5030" i="2" s="1"/>
  <c r="N5030" i="2" s="1"/>
  <c r="O5030" i="2" s="1"/>
  <c r="N5029" i="2"/>
  <c r="G5030" i="2"/>
  <c r="I5030" i="2" s="1"/>
  <c r="P5030" i="2" l="1"/>
  <c r="U5030" i="2"/>
  <c r="R5030" i="2"/>
  <c r="T5030" i="2" s="1"/>
  <c r="Q5030" i="2"/>
  <c r="S5030" i="2" s="1"/>
  <c r="G5031" i="2"/>
  <c r="V5030" i="2" l="1"/>
  <c r="F5031" i="2" s="1"/>
  <c r="J5031" i="2" l="1"/>
  <c r="M5031" i="2" s="1"/>
  <c r="H5031" i="2"/>
  <c r="K5031" i="2" s="1"/>
  <c r="I5031" i="2"/>
  <c r="L5031" i="2" s="1"/>
  <c r="N5031" i="2" s="1"/>
  <c r="O5031" i="2" s="1"/>
  <c r="U5031" i="2" l="1"/>
  <c r="R5031" i="2"/>
  <c r="T5031" i="2" s="1"/>
  <c r="P5031" i="2"/>
  <c r="Q5031" i="2"/>
  <c r="S5031" i="2" l="1"/>
  <c r="G5032" i="2"/>
  <c r="V5031" i="2"/>
  <c r="F5032" i="2" s="1"/>
  <c r="J5032" i="2" l="1"/>
  <c r="M5032" i="2" s="1"/>
  <c r="I5032" i="2"/>
  <c r="L5032" i="2" s="1"/>
  <c r="H5032" i="2"/>
  <c r="K5032" i="2" s="1"/>
  <c r="N5032" i="2" l="1"/>
  <c r="O5032" i="2" s="1"/>
  <c r="Q5032" i="2" l="1"/>
  <c r="P5032" i="2"/>
  <c r="R5032" i="2"/>
  <c r="T5032" i="2" s="1"/>
  <c r="U5032" i="2"/>
  <c r="V5032" i="2" s="1"/>
  <c r="F5033" i="2" s="1"/>
  <c r="J5033" i="2" l="1"/>
  <c r="M5033" i="2" s="1"/>
  <c r="H5033" i="2"/>
  <c r="K5033" i="2" s="1"/>
  <c r="S5032" i="2"/>
  <c r="G5033" i="2"/>
  <c r="I5033" i="2" l="1"/>
  <c r="L5033" i="2" s="1"/>
  <c r="N5033" i="2" s="1"/>
  <c r="O5033" i="2" s="1"/>
  <c r="Q5033" i="2" l="1"/>
  <c r="P5033" i="2"/>
  <c r="R5033" i="2"/>
  <c r="T5033" i="2" s="1"/>
  <c r="U5033" i="2"/>
  <c r="V5033" i="2" l="1"/>
  <c r="F5034" i="2" s="1"/>
  <c r="S5033" i="2"/>
  <c r="G5034" i="2"/>
  <c r="H5034" i="2" l="1"/>
  <c r="K5034" i="2" s="1"/>
  <c r="I5034" i="2"/>
  <c r="L5034" i="2" s="1"/>
  <c r="J5034" i="2"/>
  <c r="M5034" i="2" s="1"/>
  <c r="N5034" i="2" l="1"/>
  <c r="O5034" i="2" s="1"/>
  <c r="R5034" i="2" l="1"/>
  <c r="T5034" i="2" s="1"/>
  <c r="Q5034" i="2"/>
  <c r="P5034" i="2"/>
  <c r="U5034" i="2"/>
  <c r="V5034" i="2" l="1"/>
  <c r="F5035" i="2" s="1"/>
  <c r="S5034" i="2"/>
  <c r="G5035" i="2"/>
  <c r="I5035" i="2" l="1"/>
  <c r="L5035" i="2" s="1"/>
  <c r="J5035" i="2"/>
  <c r="M5035" i="2" s="1"/>
  <c r="H5035" i="2"/>
  <c r="K5035" i="2" s="1"/>
  <c r="N5035" i="2" s="1"/>
  <c r="O5035" i="2" s="1"/>
  <c r="R5035" i="2" l="1"/>
  <c r="T5035" i="2" s="1"/>
  <c r="P5035" i="2"/>
  <c r="Q5035" i="2"/>
  <c r="U5035" i="2"/>
  <c r="S5035" i="2" l="1"/>
  <c r="G5036" i="2"/>
  <c r="V5035" i="2"/>
  <c r="F5036" i="2" s="1"/>
  <c r="I5036" i="2" l="1"/>
  <c r="L5036" i="2" s="1"/>
  <c r="J5036" i="2"/>
  <c r="M5036" i="2" s="1"/>
  <c r="H5036" i="2"/>
  <c r="K5036" i="2" s="1"/>
  <c r="N5036" i="2" s="1"/>
  <c r="O5036" i="2" s="1"/>
  <c r="Q5036" i="2" l="1"/>
  <c r="P5036" i="2"/>
  <c r="R5036" i="2"/>
  <c r="T5036" i="2" s="1"/>
  <c r="U5036" i="2"/>
  <c r="V5036" i="2" l="1"/>
  <c r="F5037" i="2" s="1"/>
  <c r="S5036" i="2"/>
  <c r="G5037" i="2"/>
  <c r="J5037" i="2" l="1"/>
  <c r="M5037" i="2" s="1"/>
  <c r="I5037" i="2"/>
  <c r="L5037" i="2" s="1"/>
  <c r="H5037" i="2"/>
  <c r="K5037" i="2" s="1"/>
  <c r="N5037" i="2" s="1"/>
  <c r="O5037" i="2" s="1"/>
  <c r="Q5037" i="2" l="1"/>
  <c r="P5037" i="2"/>
  <c r="R5037" i="2"/>
  <c r="T5037" i="2" s="1"/>
  <c r="U5037" i="2"/>
  <c r="V5037" i="2" s="1"/>
  <c r="F5038" i="2" s="1"/>
  <c r="H5038" i="2" l="1"/>
  <c r="K5038" i="2" s="1"/>
  <c r="J5038" i="2"/>
  <c r="M5038" i="2" s="1"/>
  <c r="S5037" i="2"/>
  <c r="G5038" i="2"/>
  <c r="I5038" i="2" s="1"/>
  <c r="L5038" i="2" s="1"/>
  <c r="N5038" i="2" l="1"/>
  <c r="O5038" i="2" s="1"/>
  <c r="R5038" i="2" l="1"/>
  <c r="T5038" i="2" s="1"/>
  <c r="U5038" i="2"/>
  <c r="O5039" i="2"/>
  <c r="Q5038" i="2"/>
  <c r="P5038" i="2"/>
  <c r="V5038" i="2" s="1"/>
  <c r="F5039" i="2" s="1"/>
  <c r="S5038" i="2" l="1"/>
  <c r="G5039" i="2"/>
  <c r="H5039" i="2"/>
  <c r="K5039" i="2" s="1"/>
  <c r="J5039" i="2"/>
  <c r="M5039" i="2" s="1"/>
  <c r="I5039" i="2"/>
  <c r="L5039" i="2" s="1"/>
  <c r="N5039" i="2" s="1"/>
  <c r="P5039" i="2"/>
  <c r="V5039" i="2" s="1"/>
  <c r="F5040" i="2" s="1"/>
  <c r="R5039" i="2"/>
  <c r="T5039" i="2" s="1"/>
  <c r="U5039" i="2"/>
  <c r="Q5039" i="2"/>
  <c r="S5039" i="2" s="1"/>
  <c r="J5040" i="2" l="1"/>
  <c r="M5040" i="2" s="1"/>
  <c r="H5040" i="2"/>
  <c r="K5040" i="2" s="1"/>
  <c r="G5040" i="2"/>
  <c r="I5040" i="2" l="1"/>
  <c r="L5040" i="2" s="1"/>
  <c r="N5040" i="2" s="1"/>
  <c r="O5040" i="2" s="1"/>
  <c r="U5040" i="2" l="1"/>
  <c r="P5040" i="2"/>
  <c r="V5040" i="2" s="1"/>
  <c r="F5041" i="2" s="1"/>
  <c r="Q5040" i="2"/>
  <c r="R5040" i="2"/>
  <c r="T5040" i="2" s="1"/>
  <c r="S5040" i="2" l="1"/>
  <c r="G5041" i="2"/>
  <c r="J5041" i="2"/>
  <c r="M5041" i="2" s="1"/>
  <c r="H5041" i="2"/>
  <c r="K5041" i="2" s="1"/>
  <c r="N5041" i="2" s="1"/>
  <c r="O5041" i="2" s="1"/>
  <c r="I5041" i="2"/>
  <c r="L5041" i="2" s="1"/>
  <c r="U5041" i="2" l="1"/>
  <c r="P5041" i="2"/>
  <c r="Q5041" i="2"/>
  <c r="S5041" i="2" s="1"/>
  <c r="R5041" i="2"/>
  <c r="T5041" i="2" s="1"/>
  <c r="V5041" i="2" l="1"/>
  <c r="F5042" i="2" s="1"/>
  <c r="J5042" i="2" l="1"/>
  <c r="M5042" i="2" s="1"/>
  <c r="H5042" i="2"/>
  <c r="K5042" i="2" s="1"/>
  <c r="N5042" i="2" s="1"/>
  <c r="O5042" i="2" s="1"/>
  <c r="I5042" i="2"/>
  <c r="U5042" i="2" l="1"/>
  <c r="P5042" i="2"/>
  <c r="Q5042" i="2"/>
  <c r="R5042" i="2"/>
  <c r="T5042" i="2" s="1"/>
  <c r="S5042" i="2" l="1"/>
  <c r="G5043" i="2"/>
  <c r="V5042" i="2"/>
  <c r="F5043" i="2" s="1"/>
  <c r="H5043" i="2" l="1"/>
  <c r="K5043" i="2" s="1"/>
  <c r="J5043" i="2"/>
  <c r="M5043" i="2" s="1"/>
  <c r="N5043" i="2" s="1"/>
  <c r="O5043" i="2" s="1"/>
  <c r="I5043" i="2"/>
  <c r="P5043" i="2" l="1"/>
  <c r="Q5043" i="2"/>
  <c r="R5043" i="2"/>
  <c r="T5043" i="2" s="1"/>
  <c r="U5043" i="2"/>
  <c r="S5043" i="2" l="1"/>
  <c r="G5044" i="2"/>
  <c r="V5043" i="2"/>
  <c r="F5044" i="2" s="1"/>
  <c r="J5044" i="2" l="1"/>
  <c r="M5044" i="2" s="1"/>
  <c r="I5044" i="2"/>
  <c r="H5044" i="2"/>
  <c r="K5044" i="2" s="1"/>
  <c r="N5044" i="2" s="1"/>
  <c r="O5044" i="2" s="1"/>
  <c r="Q5044" i="2" l="1"/>
  <c r="R5044" i="2"/>
  <c r="T5044" i="2" s="1"/>
  <c r="P5044" i="2"/>
  <c r="U5044" i="2"/>
  <c r="V5044" i="2" l="1"/>
  <c r="F5045" i="2" s="1"/>
  <c r="S5044" i="2"/>
  <c r="G5045" i="2"/>
  <c r="H5045" i="2" l="1"/>
  <c r="K5045" i="2" s="1"/>
  <c r="J5045" i="2"/>
  <c r="M5045" i="2" s="1"/>
  <c r="I5045" i="2"/>
  <c r="N5045" i="2" l="1"/>
  <c r="O5045" i="2" s="1"/>
  <c r="Q5045" i="2" l="1"/>
  <c r="U5045" i="2"/>
  <c r="P5045" i="2"/>
  <c r="V5045" i="2" s="1"/>
  <c r="F5046" i="2" s="1"/>
  <c r="R5045" i="2"/>
  <c r="T5045" i="2" s="1"/>
  <c r="H5046" i="2" l="1"/>
  <c r="K5046" i="2" s="1"/>
  <c r="N5046" i="2" s="1"/>
  <c r="O5046" i="2" s="1"/>
  <c r="J5046" i="2"/>
  <c r="M5046" i="2" s="1"/>
  <c r="S5045" i="2"/>
  <c r="G5046" i="2"/>
  <c r="I5046" i="2" l="1"/>
  <c r="Q5046" i="2"/>
  <c r="P5046" i="2"/>
  <c r="U5046" i="2"/>
  <c r="R5046" i="2"/>
  <c r="T5046" i="2" s="1"/>
  <c r="V5046" i="2" l="1"/>
  <c r="F5047" i="2" s="1"/>
  <c r="S5046" i="2"/>
  <c r="G5047" i="2"/>
  <c r="I5047" i="2" l="1"/>
  <c r="J5047" i="2"/>
  <c r="M5047" i="2" s="1"/>
  <c r="H5047" i="2"/>
  <c r="K5047" i="2" s="1"/>
  <c r="N5047" i="2" s="1"/>
  <c r="O5047" i="2" s="1"/>
  <c r="P5047" i="2" l="1"/>
  <c r="U5047" i="2"/>
  <c r="R5047" i="2"/>
  <c r="T5047" i="2" s="1"/>
  <c r="Q5047" i="2"/>
  <c r="S5047" i="2" l="1"/>
  <c r="G5048" i="2"/>
  <c r="V5047" i="2"/>
  <c r="F5048" i="2" s="1"/>
  <c r="I5048" i="2" l="1"/>
  <c r="J5048" i="2"/>
  <c r="M5048" i="2" s="1"/>
  <c r="H5048" i="2"/>
  <c r="K5048" i="2" s="1"/>
  <c r="N5048" i="2" s="1"/>
  <c r="O5048" i="2" s="1"/>
  <c r="Q5048" i="2" l="1"/>
  <c r="R5048" i="2"/>
  <c r="T5048" i="2" s="1"/>
  <c r="U5048" i="2"/>
  <c r="P5048" i="2"/>
  <c r="V5048" i="2" s="1"/>
  <c r="F5049" i="2" s="1"/>
  <c r="H5049" i="2" l="1"/>
  <c r="K5049" i="2" s="1"/>
  <c r="J5049" i="2"/>
  <c r="M5049" i="2" s="1"/>
  <c r="S5048" i="2"/>
  <c r="G5049" i="2"/>
  <c r="I5049" i="2" l="1"/>
  <c r="N5049" i="2"/>
  <c r="O5049" i="2" s="1"/>
  <c r="Q5049" i="2" l="1"/>
  <c r="U5049" i="2"/>
  <c r="R5049" i="2"/>
  <c r="T5049" i="2" s="1"/>
  <c r="P5049" i="2"/>
  <c r="V5049" i="2" s="1"/>
  <c r="F5050" i="2" s="1"/>
  <c r="J5050" i="2" l="1"/>
  <c r="M5050" i="2" s="1"/>
  <c r="H5050" i="2"/>
  <c r="K5050" i="2" s="1"/>
  <c r="N5050" i="2" s="1"/>
  <c r="O5050" i="2" s="1"/>
  <c r="S5049" i="2"/>
  <c r="G5050" i="2"/>
  <c r="I5050" i="2" l="1"/>
  <c r="R5050" i="2"/>
  <c r="T5050" i="2" s="1"/>
  <c r="U5050" i="2"/>
  <c r="Q5050" i="2"/>
  <c r="S5050" i="2" s="1"/>
  <c r="P5050" i="2"/>
  <c r="V5050" i="2" l="1"/>
  <c r="F5051" i="2" s="1"/>
  <c r="G5051" i="2"/>
  <c r="I5051" i="2" l="1"/>
  <c r="H5051" i="2"/>
  <c r="K5051" i="2" s="1"/>
  <c r="N5051" i="2" s="1"/>
  <c r="O5051" i="2" s="1"/>
  <c r="J5051" i="2"/>
  <c r="M5051" i="2" s="1"/>
  <c r="U5051" i="2" l="1"/>
  <c r="R5051" i="2"/>
  <c r="T5051" i="2" s="1"/>
  <c r="O5052" i="2"/>
  <c r="P5051" i="2"/>
  <c r="Q5051" i="2"/>
  <c r="S5051" i="2" l="1"/>
  <c r="G5052" i="2"/>
  <c r="V5051" i="2"/>
  <c r="F5052" i="2" s="1"/>
  <c r="Q5052" i="2"/>
  <c r="R5052" i="2"/>
  <c r="T5052" i="2" s="1"/>
  <c r="U5052" i="2"/>
  <c r="J5052" i="2" l="1"/>
  <c r="M5052" i="2" s="1"/>
  <c r="H5052" i="2"/>
  <c r="I5052" i="2"/>
  <c r="G5053" i="2"/>
  <c r="K5052" i="2" l="1"/>
  <c r="N5052" i="2" s="1"/>
  <c r="P5052" i="2"/>
  <c r="V5052" i="2" l="1"/>
  <c r="F5053" i="2" s="1"/>
  <c r="S5052" i="2"/>
  <c r="J5053" i="2" l="1"/>
  <c r="M5053" i="2" s="1"/>
  <c r="H5053" i="2"/>
  <c r="K5053" i="2" s="1"/>
  <c r="N5053" i="2" s="1"/>
  <c r="O5053" i="2" s="1"/>
  <c r="I5053" i="2"/>
  <c r="U5053" i="2" l="1"/>
  <c r="Q5053" i="2"/>
  <c r="P5053" i="2"/>
  <c r="V5053" i="2" s="1"/>
  <c r="F5054" i="2" s="1"/>
  <c r="R5053" i="2"/>
  <c r="T5053" i="2" s="1"/>
  <c r="J5054" i="2" l="1"/>
  <c r="M5054" i="2" s="1"/>
  <c r="H5054" i="2"/>
  <c r="K5054" i="2" s="1"/>
  <c r="N5054" i="2" s="1"/>
  <c r="O5054" i="2" s="1"/>
  <c r="S5053" i="2"/>
  <c r="G5054" i="2"/>
  <c r="I5054" i="2" l="1"/>
  <c r="U5054" i="2"/>
  <c r="R5054" i="2"/>
  <c r="T5054" i="2" s="1"/>
  <c r="Q5054" i="2"/>
  <c r="P5054" i="2"/>
  <c r="V5054" i="2" s="1"/>
  <c r="F5055" i="2" s="1"/>
  <c r="J5055" i="2" l="1"/>
  <c r="M5055" i="2" s="1"/>
  <c r="H5055" i="2"/>
  <c r="K5055" i="2" s="1"/>
  <c r="S5054" i="2"/>
  <c r="G5055" i="2"/>
  <c r="I5055" i="2" l="1"/>
  <c r="L5055" i="2" s="1"/>
  <c r="N5055" i="2" s="1"/>
  <c r="O5055" i="2" s="1"/>
  <c r="Q5055" i="2" l="1"/>
  <c r="R5055" i="2"/>
  <c r="T5055" i="2" s="1"/>
  <c r="P5055" i="2"/>
  <c r="U5055" i="2"/>
  <c r="V5055" i="2" l="1"/>
  <c r="F5056" i="2" s="1"/>
  <c r="S5055" i="2"/>
  <c r="G5056" i="2"/>
  <c r="H5056" i="2" l="1"/>
  <c r="K5056" i="2" s="1"/>
  <c r="I5056" i="2"/>
  <c r="L5056" i="2" s="1"/>
  <c r="J5056" i="2"/>
  <c r="M5056" i="2" s="1"/>
  <c r="N5056" i="2" l="1"/>
  <c r="O5056" i="2" s="1"/>
  <c r="R5056" i="2" l="1"/>
  <c r="T5056" i="2" s="1"/>
  <c r="P5056" i="2"/>
  <c r="Q5056" i="2"/>
  <c r="U5056" i="2"/>
  <c r="S5056" i="2" l="1"/>
  <c r="G5057" i="2"/>
  <c r="V5056" i="2"/>
  <c r="F5057" i="2" s="1"/>
  <c r="H5057" i="2" l="1"/>
  <c r="K5057" i="2" s="1"/>
  <c r="I5057" i="2"/>
  <c r="L5057" i="2" s="1"/>
  <c r="J5057" i="2"/>
  <c r="M5057" i="2" s="1"/>
  <c r="N5057" i="2" l="1"/>
  <c r="O5057" i="2" s="1"/>
  <c r="R5057" i="2" l="1"/>
  <c r="T5057" i="2" s="1"/>
  <c r="P5057" i="2"/>
  <c r="U5057" i="2"/>
  <c r="Q5057" i="2"/>
  <c r="S5057" i="2" l="1"/>
  <c r="G5058" i="2"/>
  <c r="V5057" i="2"/>
  <c r="F5058" i="2" s="1"/>
  <c r="H5058" i="2" l="1"/>
  <c r="K5058" i="2" s="1"/>
  <c r="J5058" i="2"/>
  <c r="M5058" i="2" s="1"/>
  <c r="I5058" i="2"/>
  <c r="L5058" i="2" s="1"/>
  <c r="N5058" i="2" s="1"/>
  <c r="O5058" i="2" s="1"/>
  <c r="R5058" i="2" l="1"/>
  <c r="T5058" i="2" s="1"/>
  <c r="P5058" i="2"/>
  <c r="Q5058" i="2"/>
  <c r="U5058" i="2"/>
  <c r="S5058" i="2" l="1"/>
  <c r="G5059" i="2"/>
  <c r="V5058" i="2"/>
  <c r="F5059" i="2" s="1"/>
  <c r="J5059" i="2" l="1"/>
  <c r="M5059" i="2" s="1"/>
  <c r="H5059" i="2"/>
  <c r="K5059" i="2" s="1"/>
  <c r="I5059" i="2"/>
  <c r="L5059" i="2" s="1"/>
  <c r="N5059" i="2" s="1"/>
  <c r="O5059" i="2" s="1"/>
  <c r="R5059" i="2" l="1"/>
  <c r="T5059" i="2" s="1"/>
  <c r="Q5059" i="2"/>
  <c r="P5059" i="2"/>
  <c r="U5059" i="2"/>
  <c r="V5059" i="2" s="1"/>
  <c r="F5060" i="2" s="1"/>
  <c r="H5060" i="2" l="1"/>
  <c r="K5060" i="2" s="1"/>
  <c r="J5060" i="2"/>
  <c r="M5060" i="2" s="1"/>
  <c r="S5059" i="2"/>
  <c r="G5060" i="2"/>
  <c r="I5060" i="2" l="1"/>
  <c r="L5060" i="2" s="1"/>
  <c r="N5060" i="2" s="1"/>
  <c r="O5060" i="2" s="1"/>
  <c r="Q5060" i="2" l="1"/>
  <c r="P5060" i="2"/>
  <c r="R5060" i="2"/>
  <c r="T5060" i="2" s="1"/>
  <c r="U5060" i="2"/>
  <c r="V5060" i="2" l="1"/>
  <c r="F5061" i="2" s="1"/>
  <c r="S5060" i="2"/>
  <c r="G5061" i="2"/>
  <c r="H5061" i="2" l="1"/>
  <c r="K5061" i="2" s="1"/>
  <c r="J5061" i="2"/>
  <c r="M5061" i="2" s="1"/>
  <c r="I5061" i="2"/>
  <c r="L5061" i="2" s="1"/>
  <c r="N5061" i="2" l="1"/>
  <c r="O5061" i="2" s="1"/>
  <c r="Q5061" i="2" l="1"/>
  <c r="R5061" i="2"/>
  <c r="T5061" i="2" s="1"/>
  <c r="P5061" i="2"/>
  <c r="U5061" i="2"/>
  <c r="V5061" i="2" s="1"/>
  <c r="F5062" i="2" s="1"/>
  <c r="H5062" i="2" l="1"/>
  <c r="K5062" i="2" s="1"/>
  <c r="J5062" i="2"/>
  <c r="M5062" i="2" s="1"/>
  <c r="I5062" i="2"/>
  <c r="L5062" i="2" s="1"/>
  <c r="N5062" i="2" s="1"/>
  <c r="O5062" i="2" s="1"/>
  <c r="S5061" i="2"/>
  <c r="G5062" i="2"/>
  <c r="R5062" i="2" l="1"/>
  <c r="T5062" i="2" s="1"/>
  <c r="O5063" i="2"/>
  <c r="U5062" i="2"/>
  <c r="Q5062" i="2"/>
  <c r="S5062" i="2" s="1"/>
  <c r="P5062" i="2"/>
  <c r="V5062" i="2" l="1"/>
  <c r="F5063" i="2" s="1"/>
  <c r="U5063" i="2"/>
  <c r="R5063" i="2"/>
  <c r="T5063" i="2" s="1"/>
  <c r="P5063" i="2"/>
  <c r="G5063" i="2"/>
  <c r="H5063" i="2" l="1"/>
  <c r="K5063" i="2" s="1"/>
  <c r="J5063" i="2"/>
  <c r="M5063" i="2" s="1"/>
  <c r="I5063" i="2"/>
  <c r="L5063" i="2" l="1"/>
  <c r="N5063" i="2" s="1"/>
  <c r="Q5063" i="2"/>
  <c r="S5063" i="2" l="1"/>
  <c r="G5064" i="2"/>
  <c r="V5063" i="2"/>
  <c r="F5064" i="2" s="1"/>
  <c r="I5064" i="2" l="1"/>
  <c r="L5064" i="2" s="1"/>
  <c r="H5064" i="2"/>
  <c r="K5064" i="2" s="1"/>
  <c r="N5064" i="2" s="1"/>
  <c r="O5064" i="2" s="1"/>
  <c r="J5064" i="2"/>
  <c r="M5064" i="2" s="1"/>
  <c r="Q5064" i="2" l="1"/>
  <c r="R5064" i="2"/>
  <c r="T5064" i="2" s="1"/>
  <c r="P5064" i="2"/>
  <c r="U5064" i="2"/>
  <c r="O5065" i="2"/>
  <c r="P5065" i="2" l="1"/>
  <c r="Q5065" i="2"/>
  <c r="R5065" i="2"/>
  <c r="T5065" i="2" s="1"/>
  <c r="U5065" i="2"/>
  <c r="V5064" i="2"/>
  <c r="F5065" i="2" s="1"/>
  <c r="S5064" i="2"/>
  <c r="G5065" i="2"/>
  <c r="J5065" i="2" l="1"/>
  <c r="M5065" i="2" s="1"/>
  <c r="I5065" i="2"/>
  <c r="L5065" i="2" s="1"/>
  <c r="H5065" i="2"/>
  <c r="K5065" i="2" s="1"/>
  <c r="N5065" i="2" s="1"/>
  <c r="V5065" i="2"/>
  <c r="F5066" i="2" s="1"/>
  <c r="S5065" i="2"/>
  <c r="J5066" i="2" l="1"/>
  <c r="M5066" i="2" s="1"/>
  <c r="I5066" i="2"/>
  <c r="H5066" i="2"/>
  <c r="K5066" i="2" s="1"/>
  <c r="N5066" i="2" s="1"/>
  <c r="O5066" i="2" s="1"/>
  <c r="P5066" i="2" l="1"/>
  <c r="R5066" i="2"/>
  <c r="T5066" i="2" s="1"/>
  <c r="Q5066" i="2"/>
  <c r="U5066" i="2"/>
  <c r="V5066" i="2" s="1"/>
  <c r="F5067" i="2" s="1"/>
  <c r="J5067" i="2" l="1"/>
  <c r="M5067" i="2" s="1"/>
  <c r="H5067" i="2"/>
  <c r="K5067" i="2" s="1"/>
  <c r="N5067" i="2" s="1"/>
  <c r="O5067" i="2" s="1"/>
  <c r="S5066" i="2"/>
  <c r="G5067" i="2"/>
  <c r="I5067" i="2" l="1"/>
  <c r="P5067" i="2"/>
  <c r="Q5067" i="2"/>
  <c r="U5067" i="2"/>
  <c r="R5067" i="2"/>
  <c r="T5067" i="2" s="1"/>
  <c r="V5067" i="2" l="1"/>
  <c r="F5068" i="2" s="1"/>
  <c r="S5067" i="2"/>
  <c r="G5068" i="2"/>
  <c r="I5068" i="2" l="1"/>
  <c r="J5068" i="2"/>
  <c r="M5068" i="2" s="1"/>
  <c r="H5068" i="2"/>
  <c r="K5068" i="2" s="1"/>
  <c r="N5068" i="2" l="1"/>
  <c r="O5068" i="2" s="1"/>
  <c r="R5068" i="2" l="1"/>
  <c r="T5068" i="2" s="1"/>
  <c r="Q5068" i="2"/>
  <c r="P5068" i="2"/>
  <c r="U5068" i="2"/>
  <c r="V5068" i="2" l="1"/>
  <c r="F5069" i="2" s="1"/>
  <c r="S5068" i="2"/>
  <c r="G5069" i="2"/>
  <c r="H5069" i="2" l="1"/>
  <c r="K5069" i="2" s="1"/>
  <c r="J5069" i="2"/>
  <c r="M5069" i="2" s="1"/>
  <c r="I5069" i="2"/>
  <c r="N5069" i="2" l="1"/>
  <c r="O5069" i="2" s="1"/>
  <c r="Q5069" i="2" l="1"/>
  <c r="P5069" i="2"/>
  <c r="U5069" i="2"/>
  <c r="R5069" i="2"/>
  <c r="T5069" i="2" s="1"/>
  <c r="V5069" i="2" l="1"/>
  <c r="F5070" i="2" s="1"/>
  <c r="S5069" i="2"/>
  <c r="G5070" i="2"/>
  <c r="I5070" i="2" l="1"/>
  <c r="J5070" i="2"/>
  <c r="M5070" i="2" s="1"/>
  <c r="H5070" i="2"/>
  <c r="K5070" i="2" s="1"/>
  <c r="N5070" i="2" s="1"/>
  <c r="O5070" i="2" s="1"/>
  <c r="R5070" i="2" l="1"/>
  <c r="T5070" i="2" s="1"/>
  <c r="U5070" i="2"/>
  <c r="P5070" i="2"/>
  <c r="Q5070" i="2"/>
  <c r="S5070" i="2" l="1"/>
  <c r="G5071" i="2"/>
  <c r="V5070" i="2"/>
  <c r="F5071" i="2" s="1"/>
  <c r="I5071" i="2" l="1"/>
  <c r="H5071" i="2"/>
  <c r="K5071" i="2" s="1"/>
  <c r="J5071" i="2"/>
  <c r="M5071" i="2" s="1"/>
  <c r="N5071" i="2" l="1"/>
  <c r="O5071" i="2" s="1"/>
  <c r="R5071" i="2" l="1"/>
  <c r="T5071" i="2" s="1"/>
  <c r="Q5071" i="2"/>
  <c r="U5071" i="2"/>
  <c r="P5071" i="2"/>
  <c r="V5071" i="2" l="1"/>
  <c r="F5072" i="2" s="1"/>
  <c r="S5071" i="2"/>
  <c r="G5072" i="2"/>
  <c r="J5072" i="2" l="1"/>
  <c r="M5072" i="2" s="1"/>
  <c r="H5072" i="2"/>
  <c r="K5072" i="2" s="1"/>
  <c r="N5072" i="2" s="1"/>
  <c r="O5072" i="2" s="1"/>
  <c r="I5072" i="2"/>
  <c r="R5072" i="2" l="1"/>
  <c r="T5072" i="2" s="1"/>
  <c r="P5072" i="2"/>
  <c r="Q5072" i="2"/>
  <c r="U5072" i="2"/>
  <c r="S5072" i="2" l="1"/>
  <c r="G5073" i="2"/>
  <c r="V5072" i="2"/>
  <c r="F5073" i="2" s="1"/>
  <c r="H5073" i="2" l="1"/>
  <c r="K5073" i="2" s="1"/>
  <c r="I5073" i="2"/>
  <c r="J5073" i="2"/>
  <c r="M5073" i="2" s="1"/>
  <c r="N5073" i="2" l="1"/>
  <c r="O5073" i="2" s="1"/>
  <c r="Q5073" i="2" l="1"/>
  <c r="R5073" i="2"/>
  <c r="T5073" i="2" s="1"/>
  <c r="U5073" i="2"/>
  <c r="P5073" i="2"/>
  <c r="V5073" i="2" l="1"/>
  <c r="F5074" i="2" s="1"/>
  <c r="S5073" i="2"/>
  <c r="G5074" i="2"/>
  <c r="I5074" i="2" l="1"/>
  <c r="J5074" i="2"/>
  <c r="M5074" i="2" s="1"/>
  <c r="H5074" i="2"/>
  <c r="K5074" i="2" s="1"/>
  <c r="N5074" i="2" s="1"/>
  <c r="O5074" i="2" s="1"/>
  <c r="Q5074" i="2" l="1"/>
  <c r="R5074" i="2"/>
  <c r="T5074" i="2" s="1"/>
  <c r="P5074" i="2"/>
  <c r="U5074" i="2"/>
  <c r="V5074" i="2" l="1"/>
  <c r="F5075" i="2" s="1"/>
  <c r="S5074" i="2"/>
  <c r="G5075" i="2"/>
  <c r="I5075" i="2" l="1"/>
  <c r="J5075" i="2"/>
  <c r="M5075" i="2" s="1"/>
  <c r="H5075" i="2"/>
  <c r="K5075" i="2" s="1"/>
  <c r="N5075" i="2" s="1"/>
  <c r="O5075" i="2" s="1"/>
  <c r="R5075" i="2" l="1"/>
  <c r="T5075" i="2" s="1"/>
  <c r="P5075" i="2"/>
  <c r="Q5075" i="2"/>
  <c r="U5075" i="2"/>
  <c r="V5075" i="2" s="1"/>
  <c r="F5076" i="2" s="1"/>
  <c r="J5076" i="2" l="1"/>
  <c r="M5076" i="2" s="1"/>
  <c r="H5076" i="2"/>
  <c r="K5076" i="2" s="1"/>
  <c r="N5076" i="2" s="1"/>
  <c r="O5076" i="2" s="1"/>
  <c r="S5075" i="2"/>
  <c r="G5076" i="2"/>
  <c r="I5076" i="2" s="1"/>
  <c r="R5076" i="2" l="1"/>
  <c r="T5076" i="2" s="1"/>
  <c r="Q5076" i="2"/>
  <c r="P5076" i="2"/>
  <c r="U5076" i="2"/>
  <c r="V5076" i="2" l="1"/>
  <c r="F5077" i="2" s="1"/>
  <c r="S5076" i="2"/>
  <c r="G5077" i="2"/>
  <c r="J5077" i="2" l="1"/>
  <c r="M5077" i="2" s="1"/>
  <c r="H5077" i="2"/>
  <c r="K5077" i="2" s="1"/>
  <c r="N5077" i="2" s="1"/>
  <c r="O5077" i="2" s="1"/>
  <c r="I5077" i="2"/>
  <c r="Q5077" i="2" l="1"/>
  <c r="U5077" i="2"/>
  <c r="P5077" i="2"/>
  <c r="V5077" i="2" s="1"/>
  <c r="F5078" i="2" s="1"/>
  <c r="R5077" i="2"/>
  <c r="T5077" i="2" s="1"/>
  <c r="H5078" i="2" l="1"/>
  <c r="K5078" i="2" s="1"/>
  <c r="J5078" i="2"/>
  <c r="M5078" i="2" s="1"/>
  <c r="S5077" i="2"/>
  <c r="G5078" i="2"/>
  <c r="I5078" i="2" l="1"/>
  <c r="N5078" i="2"/>
  <c r="O5078" i="2" s="1"/>
  <c r="U5078" i="2" l="1"/>
  <c r="P5078" i="2"/>
  <c r="Q5078" i="2"/>
  <c r="R5078" i="2"/>
  <c r="T5078" i="2" s="1"/>
  <c r="S5078" i="2" l="1"/>
  <c r="G5079" i="2"/>
  <c r="V5078" i="2"/>
  <c r="F5079" i="2" s="1"/>
  <c r="I5079" i="2" l="1"/>
  <c r="H5079" i="2"/>
  <c r="K5079" i="2" s="1"/>
  <c r="J5079" i="2"/>
  <c r="M5079" i="2" s="1"/>
  <c r="N5079" i="2" l="1"/>
  <c r="O5079" i="2" s="1"/>
  <c r="R5079" i="2" l="1"/>
  <c r="T5079" i="2" s="1"/>
  <c r="U5079" i="2"/>
  <c r="Q5079" i="2"/>
  <c r="P5079" i="2"/>
  <c r="S5079" i="2" l="1"/>
  <c r="G5080" i="2"/>
  <c r="V5079" i="2"/>
  <c r="F5080" i="2" s="1"/>
  <c r="I5080" i="2" l="1"/>
  <c r="L5080" i="2" s="1"/>
  <c r="J5080" i="2"/>
  <c r="M5080" i="2" s="1"/>
  <c r="H5080" i="2"/>
  <c r="K5080" i="2" s="1"/>
  <c r="N5080" i="2" s="1"/>
  <c r="O5080" i="2" s="1"/>
  <c r="Q5080" i="2" l="1"/>
  <c r="U5080" i="2"/>
  <c r="P5080" i="2"/>
  <c r="V5080" i="2" s="1"/>
  <c r="F5081" i="2" s="1"/>
  <c r="R5080" i="2"/>
  <c r="T5080" i="2" s="1"/>
  <c r="J5081" i="2" l="1"/>
  <c r="M5081" i="2" s="1"/>
  <c r="H5081" i="2"/>
  <c r="K5081" i="2" s="1"/>
  <c r="S5080" i="2"/>
  <c r="G5081" i="2"/>
  <c r="I5081" i="2" l="1"/>
  <c r="L5081" i="2" s="1"/>
  <c r="N5081" i="2" s="1"/>
  <c r="O5081" i="2" s="1"/>
  <c r="R5081" i="2" l="1"/>
  <c r="T5081" i="2" s="1"/>
  <c r="P5081" i="2"/>
  <c r="Q5081" i="2"/>
  <c r="U5081" i="2"/>
  <c r="S5081" i="2" l="1"/>
  <c r="G5082" i="2"/>
  <c r="V5081" i="2"/>
  <c r="F5082" i="2" s="1"/>
  <c r="H5082" i="2" l="1"/>
  <c r="K5082" i="2" s="1"/>
  <c r="J5082" i="2"/>
  <c r="M5082" i="2" s="1"/>
  <c r="I5082" i="2"/>
  <c r="L5082" i="2" s="1"/>
  <c r="N5082" i="2" l="1"/>
  <c r="O5082" i="2" s="1"/>
  <c r="R5082" i="2" l="1"/>
  <c r="T5082" i="2" s="1"/>
  <c r="U5082" i="2"/>
  <c r="Q5082" i="2"/>
  <c r="P5082" i="2"/>
  <c r="V5082" i="2" s="1"/>
  <c r="F5083" i="2" s="1"/>
  <c r="J5083" i="2" l="1"/>
  <c r="M5083" i="2" s="1"/>
  <c r="H5083" i="2"/>
  <c r="K5083" i="2" s="1"/>
  <c r="S5082" i="2"/>
  <c r="G5083" i="2"/>
  <c r="I5083" i="2" l="1"/>
  <c r="L5083" i="2" s="1"/>
  <c r="N5083" i="2" s="1"/>
  <c r="O5083" i="2" s="1"/>
  <c r="P5083" i="2" l="1"/>
  <c r="R5083" i="2"/>
  <c r="T5083" i="2" s="1"/>
  <c r="Q5083" i="2"/>
  <c r="U5083" i="2"/>
  <c r="S5083" i="2" l="1"/>
  <c r="G5084" i="2"/>
  <c r="V5083" i="2"/>
  <c r="F5084" i="2" s="1"/>
  <c r="J5084" i="2" l="1"/>
  <c r="M5084" i="2" s="1"/>
  <c r="I5084" i="2"/>
  <c r="L5084" i="2" s="1"/>
  <c r="H5084" i="2"/>
  <c r="K5084" i="2" s="1"/>
  <c r="N5084" i="2" s="1"/>
  <c r="O5084" i="2" s="1"/>
  <c r="Q5084" i="2" l="1"/>
  <c r="R5084" i="2"/>
  <c r="T5084" i="2" s="1"/>
  <c r="P5084" i="2"/>
  <c r="U5084" i="2"/>
  <c r="V5084" i="2" l="1"/>
  <c r="F5085" i="2" s="1"/>
  <c r="S5084" i="2"/>
  <c r="G5085" i="2"/>
  <c r="H5085" i="2" l="1"/>
  <c r="K5085" i="2" s="1"/>
  <c r="N5085" i="2" s="1"/>
  <c r="O5085" i="2" s="1"/>
  <c r="J5085" i="2"/>
  <c r="M5085" i="2" s="1"/>
  <c r="I5085" i="2"/>
  <c r="L5085" i="2" s="1"/>
  <c r="R5085" i="2" l="1"/>
  <c r="T5085" i="2" s="1"/>
  <c r="Q5085" i="2"/>
  <c r="U5085" i="2"/>
  <c r="P5085" i="2"/>
  <c r="V5085" i="2" s="1"/>
  <c r="F5086" i="2" s="1"/>
  <c r="H5086" i="2" l="1"/>
  <c r="K5086" i="2" s="1"/>
  <c r="J5086" i="2"/>
  <c r="M5086" i="2" s="1"/>
  <c r="S5085" i="2"/>
  <c r="G5086" i="2"/>
  <c r="I5086" i="2" l="1"/>
  <c r="L5086" i="2" s="1"/>
  <c r="N5086" i="2" s="1"/>
  <c r="O5086" i="2" s="1"/>
  <c r="R5086" i="2" l="1"/>
  <c r="T5086" i="2" s="1"/>
  <c r="P5086" i="2"/>
  <c r="Q5086" i="2"/>
  <c r="U5086" i="2"/>
  <c r="S5086" i="2" l="1"/>
  <c r="G5087" i="2"/>
  <c r="V5086" i="2"/>
  <c r="F5087" i="2" s="1"/>
  <c r="I5087" i="2" l="1"/>
  <c r="L5087" i="2" s="1"/>
  <c r="H5087" i="2"/>
  <c r="K5087" i="2" s="1"/>
  <c r="J5087" i="2"/>
  <c r="M5087" i="2" s="1"/>
  <c r="N5087" i="2" l="1"/>
  <c r="O5087" i="2" s="1"/>
  <c r="U5087" i="2" l="1"/>
  <c r="P5087" i="2"/>
  <c r="Q5087" i="2"/>
  <c r="R5087" i="2"/>
  <c r="T5087" i="2" s="1"/>
  <c r="S5087" i="2" l="1"/>
  <c r="G5088" i="2"/>
  <c r="V5087" i="2"/>
  <c r="F5088" i="2" s="1"/>
  <c r="J5088" i="2" l="1"/>
  <c r="M5088" i="2" s="1"/>
  <c r="H5088" i="2"/>
  <c r="K5088" i="2" s="1"/>
  <c r="I5088" i="2"/>
  <c r="L5088" i="2" s="1"/>
  <c r="N5088" i="2" s="1"/>
  <c r="O5088" i="2" s="1"/>
  <c r="R5088" i="2" l="1"/>
  <c r="T5088" i="2" s="1"/>
  <c r="P5088" i="2"/>
  <c r="U5088" i="2"/>
  <c r="Q5088" i="2"/>
  <c r="S5088" i="2" l="1"/>
  <c r="G5089" i="2"/>
  <c r="V5088" i="2"/>
  <c r="F5089" i="2" s="1"/>
  <c r="J5089" i="2" l="1"/>
  <c r="M5089" i="2" s="1"/>
  <c r="H5089" i="2"/>
  <c r="K5089" i="2" s="1"/>
  <c r="I5089" i="2"/>
  <c r="N5089" i="2" l="1"/>
  <c r="O5089" i="2" s="1"/>
  <c r="P5089" i="2" l="1"/>
  <c r="R5089" i="2"/>
  <c r="T5089" i="2" s="1"/>
  <c r="U5089" i="2"/>
  <c r="V5089" i="2" s="1"/>
  <c r="F5090" i="2" s="1"/>
  <c r="Q5089" i="2"/>
  <c r="S5089" i="2" s="1"/>
  <c r="J5090" i="2" l="1"/>
  <c r="M5090" i="2" s="1"/>
  <c r="H5090" i="2"/>
  <c r="K5090" i="2" s="1"/>
  <c r="N5090" i="2" s="1"/>
  <c r="O5090" i="2" s="1"/>
  <c r="I5090" i="2"/>
  <c r="Q5090" i="2" l="1"/>
  <c r="R5090" i="2"/>
  <c r="T5090" i="2" s="1"/>
  <c r="U5090" i="2"/>
  <c r="P5090" i="2"/>
  <c r="V5090" i="2" s="1"/>
  <c r="F5091" i="2" s="1"/>
  <c r="J5091" i="2" l="1"/>
  <c r="M5091" i="2" s="1"/>
  <c r="H5091" i="2"/>
  <c r="K5091" i="2" s="1"/>
  <c r="N5091" i="2" s="1"/>
  <c r="O5091" i="2" s="1"/>
  <c r="S5090" i="2"/>
  <c r="G5091" i="2"/>
  <c r="G5092" i="2" l="1"/>
  <c r="R5091" i="2"/>
  <c r="T5091" i="2" s="1"/>
  <c r="Q5091" i="2"/>
  <c r="U5091" i="2"/>
  <c r="P5091" i="2"/>
  <c r="I5091" i="2"/>
  <c r="V5091" i="2" l="1"/>
  <c r="F5092" i="2" s="1"/>
  <c r="S5091" i="2"/>
  <c r="H5092" i="2" l="1"/>
  <c r="K5092" i="2" s="1"/>
  <c r="J5092" i="2"/>
  <c r="M5092" i="2" s="1"/>
  <c r="I5092" i="2"/>
  <c r="N5092" i="2" l="1"/>
  <c r="O5092" i="2" s="1"/>
  <c r="P5092" i="2" l="1"/>
  <c r="Q5092" i="2"/>
  <c r="R5092" i="2"/>
  <c r="T5092" i="2" s="1"/>
  <c r="U5092" i="2"/>
  <c r="V5092" i="2" s="1"/>
  <c r="F5093" i="2" s="1"/>
  <c r="J5093" i="2" l="1"/>
  <c r="M5093" i="2" s="1"/>
  <c r="H5093" i="2"/>
  <c r="K5093" i="2" s="1"/>
  <c r="N5093" i="2" s="1"/>
  <c r="O5093" i="2" s="1"/>
  <c r="S5092" i="2"/>
  <c r="G5093" i="2"/>
  <c r="I5093" i="2" l="1"/>
  <c r="P5093" i="2"/>
  <c r="Q5093" i="2"/>
  <c r="R5093" i="2"/>
  <c r="T5093" i="2" s="1"/>
  <c r="U5093" i="2"/>
  <c r="V5093" i="2" s="1"/>
  <c r="F5094" i="2" s="1"/>
  <c r="S5093" i="2" l="1"/>
  <c r="J5094" i="2"/>
  <c r="M5094" i="2" s="1"/>
  <c r="H5094" i="2"/>
  <c r="K5094" i="2" s="1"/>
  <c r="G5094" i="2"/>
  <c r="I5094" i="2" l="1"/>
  <c r="L5094" i="2" s="1"/>
  <c r="N5094" i="2" s="1"/>
  <c r="O5094" i="2" s="1"/>
  <c r="R5094" i="2" l="1"/>
  <c r="T5094" i="2" s="1"/>
  <c r="Q5094" i="2"/>
  <c r="U5094" i="2"/>
  <c r="P5094" i="2"/>
  <c r="V5094" i="2" s="1"/>
  <c r="F5095" i="2" s="1"/>
  <c r="H5095" i="2" l="1"/>
  <c r="K5095" i="2" s="1"/>
  <c r="J5095" i="2"/>
  <c r="M5095" i="2" s="1"/>
  <c r="S5094" i="2"/>
  <c r="G5095" i="2"/>
  <c r="N5095" i="2" l="1"/>
  <c r="O5095" i="2" s="1"/>
  <c r="I5095" i="2"/>
  <c r="U5095" i="2" l="1"/>
  <c r="P5095" i="2"/>
  <c r="R5095" i="2"/>
  <c r="T5095" i="2" s="1"/>
  <c r="Q5095" i="2"/>
  <c r="S5095" i="2" l="1"/>
  <c r="G5096" i="2"/>
  <c r="V5095" i="2"/>
  <c r="F5096" i="2" s="1"/>
  <c r="J5096" i="2" l="1"/>
  <c r="M5096" i="2" s="1"/>
  <c r="I5096" i="2"/>
  <c r="H5096" i="2"/>
  <c r="K5096" i="2" s="1"/>
  <c r="N5096" i="2" s="1"/>
  <c r="O5096" i="2" s="1"/>
  <c r="P5096" i="2" l="1"/>
  <c r="Q5096" i="2"/>
  <c r="R5096" i="2"/>
  <c r="T5096" i="2" s="1"/>
  <c r="U5096" i="2"/>
  <c r="S5096" i="2" l="1"/>
  <c r="G5097" i="2"/>
  <c r="V5096" i="2"/>
  <c r="F5097" i="2" s="1"/>
  <c r="J5097" i="2" l="1"/>
  <c r="M5097" i="2" s="1"/>
  <c r="H5097" i="2"/>
  <c r="K5097" i="2" s="1"/>
  <c r="I5097" i="2"/>
  <c r="N5097" i="2" l="1"/>
  <c r="O5097" i="2" s="1"/>
  <c r="R5097" i="2" l="1"/>
  <c r="T5097" i="2" s="1"/>
  <c r="Q5097" i="2"/>
  <c r="P5097" i="2"/>
  <c r="V5097" i="2" s="1"/>
  <c r="F5098" i="2" s="1"/>
  <c r="U5097" i="2"/>
  <c r="J5098" i="2" l="1"/>
  <c r="M5098" i="2" s="1"/>
  <c r="H5098" i="2"/>
  <c r="K5098" i="2" s="1"/>
  <c r="N5098" i="2" s="1"/>
  <c r="O5098" i="2" s="1"/>
  <c r="S5097" i="2"/>
  <c r="G5098" i="2"/>
  <c r="R5098" i="2" l="1"/>
  <c r="T5098" i="2" s="1"/>
  <c r="P5098" i="2"/>
  <c r="Q5098" i="2"/>
  <c r="S5098" i="2" s="1"/>
  <c r="U5098" i="2"/>
  <c r="I5098" i="2"/>
  <c r="V5098" i="2" l="1"/>
  <c r="F5099" i="2" s="1"/>
  <c r="G5099" i="2"/>
  <c r="H5099" i="2" l="1"/>
  <c r="K5099" i="2" s="1"/>
  <c r="N5099" i="2" s="1"/>
  <c r="O5099" i="2" s="1"/>
  <c r="I5099" i="2"/>
  <c r="J5099" i="2"/>
  <c r="M5099" i="2" s="1"/>
  <c r="R5099" i="2" l="1"/>
  <c r="T5099" i="2" s="1"/>
  <c r="O5100" i="2"/>
  <c r="U5099" i="2"/>
  <c r="Q5099" i="2"/>
  <c r="P5099" i="2"/>
  <c r="V5099" i="2" l="1"/>
  <c r="F5100" i="2" s="1"/>
  <c r="S5099" i="2"/>
  <c r="G5100" i="2"/>
  <c r="R5100" i="2"/>
  <c r="T5100" i="2" s="1"/>
  <c r="Q5100" i="2"/>
  <c r="U5100" i="2"/>
  <c r="G5101" i="2" l="1"/>
  <c r="J5100" i="2"/>
  <c r="M5100" i="2" s="1"/>
  <c r="H5100" i="2"/>
  <c r="I5100" i="2"/>
  <c r="K5100" i="2" l="1"/>
  <c r="N5100" i="2" s="1"/>
  <c r="P5100" i="2"/>
  <c r="V5100" i="2" l="1"/>
  <c r="F5101" i="2" s="1"/>
  <c r="S5100" i="2"/>
  <c r="I5101" i="2" l="1"/>
  <c r="H5101" i="2"/>
  <c r="K5101" i="2" s="1"/>
  <c r="J5101" i="2"/>
  <c r="M5101" i="2" s="1"/>
  <c r="N5101" i="2" l="1"/>
  <c r="O5101" i="2" s="1"/>
  <c r="P5101" i="2" l="1"/>
  <c r="Q5101" i="2"/>
  <c r="U5101" i="2"/>
  <c r="R5101" i="2"/>
  <c r="T5101" i="2" s="1"/>
  <c r="S5101" i="2" l="1"/>
  <c r="G5102" i="2"/>
  <c r="V5101" i="2"/>
  <c r="F5102" i="2" s="1"/>
  <c r="J5102" i="2" l="1"/>
  <c r="M5102" i="2" s="1"/>
  <c r="I5102" i="2"/>
  <c r="H5102" i="2"/>
  <c r="K5102" i="2" s="1"/>
  <c r="N5102" i="2" s="1"/>
  <c r="O5102" i="2" s="1"/>
  <c r="R5102" i="2" l="1"/>
  <c r="T5102" i="2" s="1"/>
  <c r="P5102" i="2"/>
  <c r="Q5102" i="2"/>
  <c r="U5102" i="2"/>
  <c r="V5102" i="2" s="1"/>
  <c r="F5103" i="2" s="1"/>
  <c r="J5103" i="2" l="1"/>
  <c r="M5103" i="2" s="1"/>
  <c r="H5103" i="2"/>
  <c r="K5103" i="2" s="1"/>
  <c r="N5103" i="2" s="1"/>
  <c r="O5103" i="2" s="1"/>
  <c r="S5102" i="2"/>
  <c r="G5103" i="2"/>
  <c r="I5103" i="2" l="1"/>
  <c r="U5103" i="2"/>
  <c r="Q5103" i="2"/>
  <c r="P5103" i="2"/>
  <c r="V5103" i="2" s="1"/>
  <c r="F5104" i="2" s="1"/>
  <c r="R5103" i="2"/>
  <c r="T5103" i="2" s="1"/>
  <c r="J5104" i="2" l="1"/>
  <c r="M5104" i="2" s="1"/>
  <c r="H5104" i="2"/>
  <c r="K5104" i="2" s="1"/>
  <c r="S5103" i="2"/>
  <c r="G5104" i="2"/>
  <c r="I5104" i="2" l="1"/>
  <c r="L5104" i="2" s="1"/>
  <c r="N5104" i="2"/>
  <c r="O5104" i="2" s="1"/>
  <c r="U5104" i="2" l="1"/>
  <c r="P5104" i="2"/>
  <c r="Q5104" i="2"/>
  <c r="R5104" i="2"/>
  <c r="T5104" i="2" s="1"/>
  <c r="S5104" i="2" l="1"/>
  <c r="G5105" i="2"/>
  <c r="V5104" i="2"/>
  <c r="F5105" i="2" s="1"/>
  <c r="J5105" i="2" l="1"/>
  <c r="M5105" i="2" s="1"/>
  <c r="H5105" i="2"/>
  <c r="K5105" i="2" s="1"/>
  <c r="I5105" i="2"/>
  <c r="L5105" i="2" s="1"/>
  <c r="N5105" i="2" l="1"/>
  <c r="O5105" i="2" s="1"/>
  <c r="U5105" i="2" l="1"/>
  <c r="P5105" i="2"/>
  <c r="Q5105" i="2"/>
  <c r="R5105" i="2"/>
  <c r="T5105" i="2" s="1"/>
  <c r="S5105" i="2" l="1"/>
  <c r="G5106" i="2"/>
  <c r="V5105" i="2"/>
  <c r="F5106" i="2" s="1"/>
  <c r="J5106" i="2" l="1"/>
  <c r="M5106" i="2" s="1"/>
  <c r="I5106" i="2"/>
  <c r="L5106" i="2" s="1"/>
  <c r="H5106" i="2"/>
  <c r="K5106" i="2" s="1"/>
  <c r="N5106" i="2" s="1"/>
  <c r="O5106" i="2" s="1"/>
  <c r="R5106" i="2" l="1"/>
  <c r="T5106" i="2" s="1"/>
  <c r="P5106" i="2"/>
  <c r="Q5106" i="2"/>
  <c r="U5106" i="2"/>
  <c r="S5106" i="2" l="1"/>
  <c r="G5107" i="2"/>
  <c r="V5106" i="2"/>
  <c r="F5107" i="2" s="1"/>
  <c r="J5107" i="2" l="1"/>
  <c r="M5107" i="2" s="1"/>
  <c r="I5107" i="2"/>
  <c r="L5107" i="2" s="1"/>
  <c r="H5107" i="2"/>
  <c r="K5107" i="2" s="1"/>
  <c r="N5107" i="2" l="1"/>
  <c r="O5107" i="2" s="1"/>
  <c r="U5107" i="2" l="1"/>
  <c r="P5107" i="2"/>
  <c r="R5107" i="2"/>
  <c r="T5107" i="2" s="1"/>
  <c r="Q5107" i="2"/>
  <c r="S5107" i="2" l="1"/>
  <c r="G5108" i="2"/>
  <c r="V5107" i="2"/>
  <c r="F5108" i="2" s="1"/>
  <c r="J5108" i="2" l="1"/>
  <c r="M5108" i="2" s="1"/>
  <c r="H5108" i="2"/>
  <c r="K5108" i="2" s="1"/>
  <c r="I5108" i="2"/>
  <c r="L5108" i="2" s="1"/>
  <c r="N5108" i="2" s="1"/>
  <c r="O5108" i="2" s="1"/>
  <c r="R5108" i="2" l="1"/>
  <c r="T5108" i="2" s="1"/>
  <c r="P5108" i="2"/>
  <c r="Q5108" i="2"/>
  <c r="U5108" i="2"/>
  <c r="S5108" i="2" l="1"/>
  <c r="G5109" i="2"/>
  <c r="V5108" i="2"/>
  <c r="F5109" i="2" s="1"/>
  <c r="I5109" i="2" l="1"/>
  <c r="L5109" i="2" s="1"/>
  <c r="J5109" i="2"/>
  <c r="M5109" i="2" s="1"/>
  <c r="H5109" i="2"/>
  <c r="K5109" i="2" s="1"/>
  <c r="N5109" i="2" s="1"/>
  <c r="O5109" i="2" s="1"/>
  <c r="R5109" i="2" l="1"/>
  <c r="T5109" i="2" s="1"/>
  <c r="Q5109" i="2"/>
  <c r="P5109" i="2"/>
  <c r="U5109" i="2"/>
  <c r="V5109" i="2" s="1"/>
  <c r="F5110" i="2" s="1"/>
  <c r="J5110" i="2" l="1"/>
  <c r="M5110" i="2" s="1"/>
  <c r="H5110" i="2"/>
  <c r="K5110" i="2" s="1"/>
  <c r="S5109" i="2"/>
  <c r="G5110" i="2"/>
  <c r="I5110" i="2" l="1"/>
  <c r="L5110" i="2" s="1"/>
  <c r="N5110" i="2" s="1"/>
  <c r="O5110" i="2" s="1"/>
  <c r="R5110" i="2" l="1"/>
  <c r="T5110" i="2" s="1"/>
  <c r="P5110" i="2"/>
  <c r="O5111" i="2"/>
  <c r="U5110" i="2"/>
  <c r="Q5110" i="2"/>
  <c r="S5110" i="2" l="1"/>
  <c r="G5111" i="2"/>
  <c r="V5110" i="2"/>
  <c r="F5111" i="2" s="1"/>
  <c r="U5111" i="2"/>
  <c r="R5111" i="2"/>
  <c r="T5111" i="2" s="1"/>
  <c r="P5111" i="2"/>
  <c r="I5111" i="2" l="1"/>
  <c r="J5111" i="2"/>
  <c r="M5111" i="2" s="1"/>
  <c r="H5111" i="2"/>
  <c r="K5111" i="2" s="1"/>
  <c r="L5111" i="2" l="1"/>
  <c r="N5111" i="2" s="1"/>
  <c r="Q5111" i="2"/>
  <c r="S5111" i="2" l="1"/>
  <c r="G5112" i="2"/>
  <c r="V5111" i="2"/>
  <c r="F5112" i="2" s="1"/>
  <c r="I5112" i="2" l="1"/>
  <c r="L5112" i="2" s="1"/>
  <c r="J5112" i="2"/>
  <c r="M5112" i="2" s="1"/>
  <c r="H5112" i="2"/>
  <c r="K5112" i="2" s="1"/>
  <c r="N5112" i="2" s="1"/>
  <c r="O5112" i="2" s="1"/>
  <c r="P5112" i="2" l="1"/>
  <c r="U5112" i="2"/>
  <c r="R5112" i="2"/>
  <c r="T5112" i="2" s="1"/>
  <c r="Q5112" i="2"/>
  <c r="S5112" i="2" l="1"/>
  <c r="G5113" i="2"/>
  <c r="V5112" i="2"/>
  <c r="F5113" i="2" s="1"/>
  <c r="I5113" i="2" l="1"/>
  <c r="J5113" i="2"/>
  <c r="M5113" i="2" s="1"/>
  <c r="H5113" i="2"/>
  <c r="K5113" i="2" s="1"/>
  <c r="N5113" i="2" s="1"/>
  <c r="O5113" i="2" s="1"/>
  <c r="U5113" i="2" l="1"/>
  <c r="R5113" i="2"/>
  <c r="T5113" i="2" s="1"/>
  <c r="Q5113" i="2"/>
  <c r="P5113" i="2"/>
  <c r="V5113" i="2" s="1"/>
  <c r="F5114" i="2" s="1"/>
  <c r="J5114" i="2" l="1"/>
  <c r="M5114" i="2" s="1"/>
  <c r="I5114" i="2"/>
  <c r="H5114" i="2"/>
  <c r="K5114" i="2" s="1"/>
  <c r="N5114" i="2" s="1"/>
  <c r="O5114" i="2" s="1"/>
  <c r="S5113" i="2"/>
  <c r="R5114" i="2" l="1"/>
  <c r="T5114" i="2" s="1"/>
  <c r="P5114" i="2"/>
  <c r="V5114" i="2" s="1"/>
  <c r="F5115" i="2" s="1"/>
  <c r="Q5114" i="2"/>
  <c r="U5114" i="2"/>
  <c r="J5115" i="2" l="1"/>
  <c r="M5115" i="2" s="1"/>
  <c r="H5115" i="2"/>
  <c r="K5115" i="2" s="1"/>
  <c r="N5115" i="2" s="1"/>
  <c r="O5115" i="2" s="1"/>
  <c r="S5114" i="2"/>
  <c r="G5115" i="2"/>
  <c r="I5115" i="2" l="1"/>
  <c r="G5116" i="2"/>
  <c r="Q5115" i="2"/>
  <c r="P5115" i="2"/>
  <c r="R5115" i="2"/>
  <c r="T5115" i="2" s="1"/>
  <c r="U5115" i="2"/>
  <c r="V5115" i="2" l="1"/>
  <c r="F5116" i="2" s="1"/>
  <c r="S5115" i="2"/>
  <c r="J5116" i="2" l="1"/>
  <c r="M5116" i="2" s="1"/>
  <c r="I5116" i="2"/>
  <c r="H5116" i="2"/>
  <c r="K5116" i="2" s="1"/>
  <c r="N5116" i="2" s="1"/>
  <c r="O5116" i="2" s="1"/>
  <c r="U5116" i="2" l="1"/>
  <c r="Q5116" i="2"/>
  <c r="P5116" i="2"/>
  <c r="V5116" i="2" s="1"/>
  <c r="F5117" i="2" s="1"/>
  <c r="R5116" i="2"/>
  <c r="T5116" i="2" s="1"/>
  <c r="J5117" i="2" l="1"/>
  <c r="M5117" i="2" s="1"/>
  <c r="H5117" i="2"/>
  <c r="K5117" i="2" s="1"/>
  <c r="N5117" i="2" s="1"/>
  <c r="O5117" i="2" s="1"/>
  <c r="S5116" i="2"/>
  <c r="G5117" i="2"/>
  <c r="I5117" i="2" l="1"/>
  <c r="R5117" i="2"/>
  <c r="T5117" i="2" s="1"/>
  <c r="Q5117" i="2"/>
  <c r="U5117" i="2"/>
  <c r="P5117" i="2"/>
  <c r="V5117" i="2" l="1"/>
  <c r="F5118" i="2" s="1"/>
  <c r="S5117" i="2"/>
  <c r="G5118" i="2"/>
  <c r="I5118" i="2" l="1"/>
  <c r="J5118" i="2"/>
  <c r="M5118" i="2" s="1"/>
  <c r="H5118" i="2"/>
  <c r="K5118" i="2" s="1"/>
  <c r="N5118" i="2" s="1"/>
  <c r="O5118" i="2" s="1"/>
  <c r="R5118" i="2" l="1"/>
  <c r="T5118" i="2" s="1"/>
  <c r="U5118" i="2"/>
  <c r="P5118" i="2"/>
  <c r="Q5118" i="2"/>
  <c r="S5118" i="2" l="1"/>
  <c r="G5119" i="2"/>
  <c r="V5118" i="2"/>
  <c r="F5119" i="2" s="1"/>
  <c r="I5119" i="2" l="1"/>
  <c r="J5119" i="2"/>
  <c r="M5119" i="2" s="1"/>
  <c r="H5119" i="2"/>
  <c r="K5119" i="2" s="1"/>
  <c r="N5119" i="2" s="1"/>
  <c r="O5119" i="2" s="1"/>
  <c r="U5119" i="2" l="1"/>
  <c r="Q5119" i="2"/>
  <c r="R5119" i="2"/>
  <c r="T5119" i="2" s="1"/>
  <c r="P5119" i="2"/>
  <c r="V5119" i="2" s="1"/>
  <c r="F5120" i="2" s="1"/>
  <c r="J5120" i="2" l="1"/>
  <c r="M5120" i="2" s="1"/>
  <c r="H5120" i="2"/>
  <c r="K5120" i="2" s="1"/>
  <c r="N5120" i="2" s="1"/>
  <c r="O5120" i="2" s="1"/>
  <c r="S5119" i="2"/>
  <c r="G5120" i="2"/>
  <c r="I5120" i="2" l="1"/>
  <c r="R5120" i="2"/>
  <c r="T5120" i="2" s="1"/>
  <c r="Q5120" i="2"/>
  <c r="U5120" i="2"/>
  <c r="P5120" i="2"/>
  <c r="V5120" i="2" s="1"/>
  <c r="F5121" i="2" s="1"/>
  <c r="J5121" i="2" l="1"/>
  <c r="M5121" i="2" s="1"/>
  <c r="H5121" i="2"/>
  <c r="K5121" i="2" s="1"/>
  <c r="N5121" i="2" s="1"/>
  <c r="O5121" i="2" s="1"/>
  <c r="S5120" i="2"/>
  <c r="G5121" i="2"/>
  <c r="R5121" i="2" l="1"/>
  <c r="T5121" i="2" s="1"/>
  <c r="Q5121" i="2"/>
  <c r="P5121" i="2"/>
  <c r="U5121" i="2"/>
  <c r="I5121" i="2"/>
  <c r="V5121" i="2" l="1"/>
  <c r="F5122" i="2" s="1"/>
  <c r="S5121" i="2"/>
  <c r="G5122" i="2"/>
  <c r="J5122" i="2" l="1"/>
  <c r="M5122" i="2" s="1"/>
  <c r="H5122" i="2"/>
  <c r="K5122" i="2" s="1"/>
  <c r="N5122" i="2" s="1"/>
  <c r="O5122" i="2" s="1"/>
  <c r="I5122" i="2"/>
  <c r="R5122" i="2" l="1"/>
  <c r="T5122" i="2" s="1"/>
  <c r="P5122" i="2"/>
  <c r="U5122" i="2"/>
  <c r="Q5122" i="2"/>
  <c r="S5122" i="2" l="1"/>
  <c r="G5123" i="2"/>
  <c r="V5122" i="2"/>
  <c r="F5123" i="2" s="1"/>
  <c r="J5123" i="2" l="1"/>
  <c r="M5123" i="2" s="1"/>
  <c r="H5123" i="2"/>
  <c r="K5123" i="2" s="1"/>
  <c r="N5123" i="2" s="1"/>
  <c r="O5123" i="2" s="1"/>
  <c r="I5123" i="2"/>
  <c r="U5123" i="2" l="1"/>
  <c r="R5123" i="2"/>
  <c r="T5123" i="2" s="1"/>
  <c r="Q5123" i="2"/>
  <c r="P5123" i="2"/>
  <c r="V5123" i="2" s="1"/>
  <c r="F5124" i="2" s="1"/>
  <c r="O5124" i="2"/>
  <c r="U5124" i="2" l="1"/>
  <c r="R5124" i="2"/>
  <c r="T5124" i="2" s="1"/>
  <c r="Q5124" i="2"/>
  <c r="J5124" i="2"/>
  <c r="M5124" i="2" s="1"/>
  <c r="H5124" i="2"/>
  <c r="K5124" i="2" s="1"/>
  <c r="N5124" i="2" s="1"/>
  <c r="S5123" i="2"/>
  <c r="G5124" i="2"/>
  <c r="G5125" i="2" s="1"/>
  <c r="I5124" i="2" l="1"/>
  <c r="P5124" i="2"/>
  <c r="V5124" i="2" s="1"/>
  <c r="F5125" i="2" s="1"/>
  <c r="S5124" i="2"/>
  <c r="I5125" i="2" l="1"/>
  <c r="J5125" i="2"/>
  <c r="M5125" i="2" s="1"/>
  <c r="H5125" i="2"/>
  <c r="K5125" i="2" s="1"/>
  <c r="N5125" i="2" s="1"/>
  <c r="O5125" i="2" s="1"/>
  <c r="P5125" i="2" l="1"/>
  <c r="U5125" i="2"/>
  <c r="R5125" i="2"/>
  <c r="T5125" i="2" s="1"/>
  <c r="Q5125" i="2"/>
  <c r="S5125" i="2" l="1"/>
  <c r="G5126" i="2"/>
  <c r="V5125" i="2"/>
  <c r="F5126" i="2" s="1"/>
  <c r="J5126" i="2" l="1"/>
  <c r="M5126" i="2" s="1"/>
  <c r="H5126" i="2"/>
  <c r="K5126" i="2" s="1"/>
  <c r="N5126" i="2" s="1"/>
  <c r="O5126" i="2" s="1"/>
  <c r="I5126" i="2"/>
  <c r="R5126" i="2" l="1"/>
  <c r="T5126" i="2" s="1"/>
  <c r="U5126" i="2"/>
  <c r="P5126" i="2"/>
  <c r="Q5126" i="2"/>
  <c r="S5126" i="2" l="1"/>
  <c r="G5127" i="2"/>
  <c r="V5126" i="2"/>
  <c r="F5127" i="2" s="1"/>
  <c r="H5127" i="2" l="1"/>
  <c r="K5127" i="2" s="1"/>
  <c r="J5127" i="2"/>
  <c r="M5127" i="2" s="1"/>
  <c r="I5127" i="2"/>
  <c r="N5127" i="2" l="1"/>
  <c r="O5127" i="2" s="1"/>
  <c r="Q5127" i="2" l="1"/>
  <c r="P5127" i="2"/>
  <c r="R5127" i="2"/>
  <c r="T5127" i="2" s="1"/>
  <c r="U5127" i="2"/>
  <c r="V5127" i="2" l="1"/>
  <c r="F5128" i="2" s="1"/>
  <c r="S5127" i="2"/>
  <c r="G5128" i="2"/>
  <c r="J5128" i="2" l="1"/>
  <c r="M5128" i="2" s="1"/>
  <c r="I5128" i="2"/>
  <c r="L5128" i="2" s="1"/>
  <c r="H5128" i="2"/>
  <c r="K5128" i="2" s="1"/>
  <c r="N5128" i="2" l="1"/>
  <c r="O5128" i="2" s="1"/>
  <c r="R5128" i="2" l="1"/>
  <c r="T5128" i="2" s="1"/>
  <c r="Q5128" i="2"/>
  <c r="P5128" i="2"/>
  <c r="U5128" i="2"/>
  <c r="V5128" i="2" s="1"/>
  <c r="F5129" i="2" s="1"/>
  <c r="J5129" i="2" l="1"/>
  <c r="M5129" i="2" s="1"/>
  <c r="H5129" i="2"/>
  <c r="K5129" i="2" s="1"/>
  <c r="S5128" i="2"/>
  <c r="G5129" i="2"/>
  <c r="I5129" i="2" l="1"/>
  <c r="L5129" i="2" s="1"/>
  <c r="N5129" i="2" s="1"/>
  <c r="O5129" i="2" s="1"/>
  <c r="R5129" i="2" l="1"/>
  <c r="T5129" i="2" s="1"/>
  <c r="P5129" i="2"/>
  <c r="Q5129" i="2"/>
  <c r="U5129" i="2"/>
  <c r="V5129" i="2" s="1"/>
  <c r="F5130" i="2" s="1"/>
  <c r="J5130" i="2" l="1"/>
  <c r="M5130" i="2" s="1"/>
  <c r="H5130" i="2"/>
  <c r="K5130" i="2" s="1"/>
  <c r="S5129" i="2"/>
  <c r="G5130" i="2"/>
  <c r="I5130" i="2" l="1"/>
  <c r="L5130" i="2" s="1"/>
  <c r="N5130" i="2" s="1"/>
  <c r="O5130" i="2" s="1"/>
  <c r="R5130" i="2" l="1"/>
  <c r="T5130" i="2" s="1"/>
  <c r="Q5130" i="2"/>
  <c r="P5130" i="2"/>
  <c r="U5130" i="2"/>
  <c r="V5130" i="2" l="1"/>
  <c r="F5131" i="2" s="1"/>
  <c r="S5130" i="2"/>
  <c r="G5131" i="2"/>
  <c r="I5131" i="2" l="1"/>
  <c r="L5131" i="2" s="1"/>
  <c r="H5131" i="2"/>
  <c r="K5131" i="2" s="1"/>
  <c r="J5131" i="2"/>
  <c r="M5131" i="2" s="1"/>
  <c r="N5131" i="2" l="1"/>
  <c r="O5131" i="2" s="1"/>
  <c r="Q5131" i="2" l="1"/>
  <c r="R5131" i="2"/>
  <c r="T5131" i="2" s="1"/>
  <c r="P5131" i="2"/>
  <c r="U5131" i="2"/>
  <c r="V5131" i="2" s="1"/>
  <c r="F5132" i="2" s="1"/>
  <c r="J5132" i="2" l="1"/>
  <c r="M5132" i="2" s="1"/>
  <c r="H5132" i="2"/>
  <c r="K5132" i="2" s="1"/>
  <c r="S5131" i="2"/>
  <c r="G5132" i="2"/>
  <c r="I5132" i="2" l="1"/>
  <c r="L5132" i="2" s="1"/>
  <c r="N5132" i="2"/>
  <c r="O5132" i="2" s="1"/>
  <c r="R5132" i="2" l="1"/>
  <c r="T5132" i="2" s="1"/>
  <c r="P5132" i="2"/>
  <c r="U5132" i="2"/>
  <c r="Q5132" i="2"/>
  <c r="S5132" i="2" l="1"/>
  <c r="G5133" i="2"/>
  <c r="V5132" i="2"/>
  <c r="F5133" i="2" s="1"/>
  <c r="J5133" i="2" l="1"/>
  <c r="M5133" i="2" s="1"/>
  <c r="I5133" i="2"/>
  <c r="L5133" i="2" s="1"/>
  <c r="H5133" i="2"/>
  <c r="K5133" i="2" s="1"/>
  <c r="N5133" i="2" s="1"/>
  <c r="O5133" i="2" s="1"/>
  <c r="R5133" i="2" l="1"/>
  <c r="T5133" i="2" s="1"/>
  <c r="U5133" i="2"/>
  <c r="P5133" i="2"/>
  <c r="Q5133" i="2"/>
  <c r="S5133" i="2" l="1"/>
  <c r="G5134" i="2"/>
  <c r="V5133" i="2"/>
  <c r="F5134" i="2" s="1"/>
  <c r="J5134" i="2" l="1"/>
  <c r="M5134" i="2" s="1"/>
  <c r="I5134" i="2"/>
  <c r="L5134" i="2" s="1"/>
  <c r="H5134" i="2"/>
  <c r="K5134" i="2" s="1"/>
  <c r="N5134" i="2" l="1"/>
  <c r="O5134" i="2" s="1"/>
  <c r="R5134" i="2" l="1"/>
  <c r="T5134" i="2" s="1"/>
  <c r="P5134" i="2"/>
  <c r="Q5134" i="2"/>
  <c r="U5134" i="2"/>
  <c r="S5134" i="2" l="1"/>
  <c r="G5135" i="2"/>
  <c r="V5134" i="2"/>
  <c r="F5135" i="2" s="1"/>
  <c r="I5135" i="2" l="1"/>
  <c r="L5135" i="2" s="1"/>
  <c r="H5135" i="2"/>
  <c r="K5135" i="2" s="1"/>
  <c r="J5135" i="2"/>
  <c r="M5135" i="2" s="1"/>
  <c r="N5135" i="2" l="1"/>
  <c r="O5135" i="2" s="1"/>
  <c r="Q5135" i="2" l="1"/>
  <c r="R5135" i="2"/>
  <c r="T5135" i="2" s="1"/>
  <c r="U5135" i="2"/>
  <c r="P5135" i="2"/>
  <c r="V5135" i="2" s="1"/>
  <c r="F5136" i="2" s="1"/>
  <c r="J5136" i="2" l="1"/>
  <c r="M5136" i="2" s="1"/>
  <c r="H5136" i="2"/>
  <c r="K5136" i="2" s="1"/>
  <c r="S5135" i="2"/>
  <c r="G5136" i="2"/>
  <c r="I5136" i="2" l="1"/>
  <c r="L5136" i="2" s="1"/>
  <c r="N5136" i="2" s="1"/>
  <c r="O5136" i="2" s="1"/>
  <c r="R5136" i="2" l="1"/>
  <c r="T5136" i="2" s="1"/>
  <c r="P5136" i="2"/>
  <c r="V5136" i="2" s="1"/>
  <c r="F5137" i="2" s="1"/>
  <c r="U5136" i="2"/>
  <c r="Q5136" i="2"/>
  <c r="H5137" i="2" l="1"/>
  <c r="K5137" i="2" s="1"/>
  <c r="J5137" i="2"/>
  <c r="M5137" i="2" s="1"/>
  <c r="S5136" i="2"/>
  <c r="G5137" i="2"/>
  <c r="I5137" i="2" s="1"/>
  <c r="L5137" i="2" s="1"/>
  <c r="N5137" i="2" l="1"/>
  <c r="O5137" i="2" s="1"/>
  <c r="R5137" i="2" l="1"/>
  <c r="T5137" i="2" s="1"/>
  <c r="P5137" i="2"/>
  <c r="Q5137" i="2"/>
  <c r="S5137" i="2" s="1"/>
  <c r="U5137" i="2"/>
  <c r="V5137" i="2" s="1"/>
  <c r="F5138" i="2" s="1"/>
  <c r="J5138" i="2" l="1"/>
  <c r="M5138" i="2" s="1"/>
  <c r="I5138" i="2"/>
  <c r="H5138" i="2"/>
  <c r="K5138" i="2" s="1"/>
  <c r="N5138" i="2" l="1"/>
  <c r="O5138" i="2" s="1"/>
  <c r="R5138" i="2" l="1"/>
  <c r="T5138" i="2" s="1"/>
  <c r="P5138" i="2"/>
  <c r="U5138" i="2"/>
  <c r="Q5138" i="2"/>
  <c r="S5138" i="2" l="1"/>
  <c r="G5139" i="2"/>
  <c r="V5138" i="2"/>
  <c r="F5139" i="2" s="1"/>
  <c r="J5139" i="2" l="1"/>
  <c r="M5139" i="2" s="1"/>
  <c r="I5139" i="2"/>
  <c r="H5139" i="2"/>
  <c r="K5139" i="2" s="1"/>
  <c r="N5139" i="2" s="1"/>
  <c r="O5139" i="2" s="1"/>
  <c r="Q5139" i="2" l="1"/>
  <c r="P5139" i="2"/>
  <c r="R5139" i="2"/>
  <c r="T5139" i="2" s="1"/>
  <c r="U5139" i="2"/>
  <c r="V5139" i="2" l="1"/>
  <c r="F5140" i="2" s="1"/>
  <c r="S5139" i="2"/>
  <c r="G5140" i="2"/>
  <c r="J5140" i="2" l="1"/>
  <c r="M5140" i="2" s="1"/>
  <c r="I5140" i="2"/>
  <c r="H5140" i="2"/>
  <c r="K5140" i="2" s="1"/>
  <c r="N5140" i="2" s="1"/>
  <c r="O5140" i="2" s="1"/>
  <c r="R5140" i="2" l="1"/>
  <c r="T5140" i="2" s="1"/>
  <c r="Q5140" i="2"/>
  <c r="P5140" i="2"/>
  <c r="U5140" i="2"/>
  <c r="V5140" i="2" s="1"/>
  <c r="F5141" i="2" s="1"/>
  <c r="J5141" i="2" l="1"/>
  <c r="M5141" i="2" s="1"/>
  <c r="H5141" i="2"/>
  <c r="K5141" i="2" s="1"/>
  <c r="N5141" i="2" s="1"/>
  <c r="O5141" i="2" s="1"/>
  <c r="S5140" i="2"/>
  <c r="G5141" i="2"/>
  <c r="P5141" i="2" l="1"/>
  <c r="Q5141" i="2"/>
  <c r="S5141" i="2" s="1"/>
  <c r="R5141" i="2"/>
  <c r="T5141" i="2" s="1"/>
  <c r="U5141" i="2"/>
  <c r="I5141" i="2"/>
  <c r="V5141" i="2" l="1"/>
  <c r="F5142" i="2" s="1"/>
  <c r="G5142" i="2"/>
  <c r="J5142" i="2" l="1"/>
  <c r="M5142" i="2" s="1"/>
  <c r="I5142" i="2"/>
  <c r="H5142" i="2"/>
  <c r="K5142" i="2" s="1"/>
  <c r="N5142" i="2" s="1"/>
  <c r="O5142" i="2" s="1"/>
  <c r="R5142" i="2" l="1"/>
  <c r="T5142" i="2" s="1"/>
  <c r="Q5142" i="2"/>
  <c r="P5142" i="2"/>
  <c r="U5142" i="2"/>
  <c r="V5142" i="2" s="1"/>
  <c r="F5143" i="2" s="1"/>
  <c r="J5143" i="2" l="1"/>
  <c r="M5143" i="2" s="1"/>
  <c r="H5143" i="2"/>
  <c r="K5143" i="2" s="1"/>
  <c r="N5143" i="2" s="1"/>
  <c r="O5143" i="2" s="1"/>
  <c r="S5142" i="2"/>
  <c r="G5143" i="2"/>
  <c r="R5143" i="2" l="1"/>
  <c r="T5143" i="2" s="1"/>
  <c r="P5143" i="2"/>
  <c r="Q5143" i="2"/>
  <c r="S5143" i="2" s="1"/>
  <c r="U5143" i="2"/>
  <c r="V5143" i="2" s="1"/>
  <c r="F5144" i="2" s="1"/>
  <c r="I5143" i="2"/>
  <c r="J5144" i="2" l="1"/>
  <c r="M5144" i="2" s="1"/>
  <c r="H5144" i="2"/>
  <c r="K5144" i="2" s="1"/>
  <c r="N5144" i="2" s="1"/>
  <c r="O5144" i="2" s="1"/>
  <c r="G5144" i="2"/>
  <c r="I5144" i="2" l="1"/>
  <c r="U5144" i="2"/>
  <c r="P5144" i="2"/>
  <c r="Q5144" i="2"/>
  <c r="S5144" i="2" s="1"/>
  <c r="R5144" i="2"/>
  <c r="T5144" i="2" s="1"/>
  <c r="V5144" i="2" l="1"/>
  <c r="F5145" i="2" s="1"/>
  <c r="G5145" i="2"/>
  <c r="J5145" i="2" l="1"/>
  <c r="M5145" i="2" s="1"/>
  <c r="I5145" i="2"/>
  <c r="H5145" i="2"/>
  <c r="K5145" i="2" s="1"/>
  <c r="N5145" i="2" s="1"/>
  <c r="O5145" i="2" s="1"/>
  <c r="R5145" i="2" l="1"/>
  <c r="T5145" i="2" s="1"/>
  <c r="Q5145" i="2"/>
  <c r="P5145" i="2"/>
  <c r="U5145" i="2"/>
  <c r="V5145" i="2" s="1"/>
  <c r="F5146" i="2" s="1"/>
  <c r="J5146" i="2" l="1"/>
  <c r="M5146" i="2" s="1"/>
  <c r="H5146" i="2"/>
  <c r="K5146" i="2" s="1"/>
  <c r="N5146" i="2" s="1"/>
  <c r="O5146" i="2" s="1"/>
  <c r="S5145" i="2"/>
  <c r="G5146" i="2"/>
  <c r="R5146" i="2" l="1"/>
  <c r="T5146" i="2" s="1"/>
  <c r="Q5146" i="2"/>
  <c r="P5146" i="2"/>
  <c r="U5146" i="2"/>
  <c r="I5146" i="2"/>
  <c r="V5146" i="2" l="1"/>
  <c r="F5147" i="2" s="1"/>
  <c r="S5146" i="2"/>
  <c r="G5147" i="2"/>
  <c r="J5147" i="2" l="1"/>
  <c r="M5147" i="2" s="1"/>
  <c r="I5147" i="2"/>
  <c r="H5147" i="2"/>
  <c r="K5147" i="2" s="1"/>
  <c r="N5147" i="2" s="1"/>
  <c r="O5147" i="2" s="1"/>
  <c r="O5148" i="2" l="1"/>
  <c r="U5147" i="2"/>
  <c r="R5147" i="2"/>
  <c r="T5147" i="2" s="1"/>
  <c r="Q5147" i="2"/>
  <c r="P5147" i="2"/>
  <c r="V5147" i="2" s="1"/>
  <c r="F5148" i="2" s="1"/>
  <c r="J5148" i="2" l="1"/>
  <c r="M5148" i="2" s="1"/>
  <c r="H5148" i="2"/>
  <c r="K5148" i="2" s="1"/>
  <c r="S5147" i="2"/>
  <c r="G5148" i="2"/>
  <c r="P5148" i="2"/>
  <c r="V5148" i="2" s="1"/>
  <c r="F5149" i="2" s="1"/>
  <c r="U5148" i="2"/>
  <c r="R5148" i="2"/>
  <c r="T5148" i="2" s="1"/>
  <c r="Q5148" i="2"/>
  <c r="S5148" i="2" s="1"/>
  <c r="J5149" i="2" l="1"/>
  <c r="M5149" i="2" s="1"/>
  <c r="H5149" i="2"/>
  <c r="K5149" i="2" s="1"/>
  <c r="N5149" i="2" s="1"/>
  <c r="O5149" i="2" s="1"/>
  <c r="G5149" i="2"/>
  <c r="I5148" i="2"/>
  <c r="N5148" i="2"/>
  <c r="I5149" i="2" l="1"/>
  <c r="R5149" i="2"/>
  <c r="T5149" i="2" s="1"/>
  <c r="Q5149" i="2"/>
  <c r="O5150" i="2"/>
  <c r="P5149" i="2"/>
  <c r="U5149" i="2"/>
  <c r="V5149" i="2" s="1"/>
  <c r="F5150" i="2" s="1"/>
  <c r="H5150" i="2" l="1"/>
  <c r="K5150" i="2" s="1"/>
  <c r="J5150" i="2"/>
  <c r="M5150" i="2" s="1"/>
  <c r="N5150" i="2" s="1"/>
  <c r="Q5150" i="2"/>
  <c r="P5150" i="2"/>
  <c r="R5150" i="2"/>
  <c r="T5150" i="2" s="1"/>
  <c r="U5150" i="2"/>
  <c r="S5149" i="2"/>
  <c r="G5150" i="2"/>
  <c r="G5151" i="2" s="1"/>
  <c r="V5150" i="2" l="1"/>
  <c r="F5151" i="2" s="1"/>
  <c r="S5150" i="2"/>
  <c r="I5150" i="2"/>
  <c r="J5151" i="2" l="1"/>
  <c r="M5151" i="2" s="1"/>
  <c r="I5151" i="2"/>
  <c r="H5151" i="2"/>
  <c r="K5151" i="2" s="1"/>
  <c r="N5151" i="2" s="1"/>
  <c r="O5151" i="2" s="1"/>
  <c r="R5151" i="2" l="1"/>
  <c r="T5151" i="2" s="1"/>
  <c r="Q5151" i="2"/>
  <c r="P5151" i="2"/>
  <c r="U5151" i="2"/>
  <c r="V5151" i="2" l="1"/>
  <c r="F5152" i="2" s="1"/>
  <c r="S5151" i="2"/>
  <c r="G5152" i="2"/>
  <c r="J5152" i="2" l="1"/>
  <c r="M5152" i="2" s="1"/>
  <c r="I5152" i="2"/>
  <c r="L5152" i="2" s="1"/>
  <c r="H5152" i="2"/>
  <c r="K5152" i="2" s="1"/>
  <c r="N5152" i="2" l="1"/>
  <c r="O5152" i="2" s="1"/>
  <c r="R5152" i="2" l="1"/>
  <c r="T5152" i="2" s="1"/>
  <c r="Q5152" i="2"/>
  <c r="P5152" i="2"/>
  <c r="U5152" i="2"/>
  <c r="V5152" i="2" s="1"/>
  <c r="F5153" i="2" s="1"/>
  <c r="J5153" i="2" l="1"/>
  <c r="M5153" i="2" s="1"/>
  <c r="H5153" i="2"/>
  <c r="K5153" i="2" s="1"/>
  <c r="S5152" i="2"/>
  <c r="G5153" i="2"/>
  <c r="I5153" i="2" s="1"/>
  <c r="L5153" i="2" s="1"/>
  <c r="N5153" i="2" l="1"/>
  <c r="O5153" i="2" s="1"/>
  <c r="Q5153" i="2" l="1"/>
  <c r="P5153" i="2"/>
  <c r="R5153" i="2"/>
  <c r="T5153" i="2" s="1"/>
  <c r="U5153" i="2"/>
  <c r="V5153" i="2" l="1"/>
  <c r="F5154" i="2" s="1"/>
  <c r="S5153" i="2"/>
  <c r="G5154" i="2"/>
  <c r="J5154" i="2" l="1"/>
  <c r="M5154" i="2" s="1"/>
  <c r="H5154" i="2"/>
  <c r="K5154" i="2" s="1"/>
  <c r="I5154" i="2"/>
  <c r="L5154" i="2" s="1"/>
  <c r="N5154" i="2" l="1"/>
  <c r="O5154" i="2" s="1"/>
  <c r="P5154" i="2" l="1"/>
  <c r="R5154" i="2"/>
  <c r="T5154" i="2" s="1"/>
  <c r="Q5154" i="2"/>
  <c r="U5154" i="2"/>
  <c r="V5154" i="2" s="1"/>
  <c r="F5155" i="2" s="1"/>
  <c r="J5155" i="2" l="1"/>
  <c r="M5155" i="2" s="1"/>
  <c r="H5155" i="2"/>
  <c r="K5155" i="2" s="1"/>
  <c r="S5154" i="2"/>
  <c r="G5155" i="2"/>
  <c r="I5155" i="2" l="1"/>
  <c r="L5155" i="2" s="1"/>
  <c r="N5155" i="2" s="1"/>
  <c r="O5155" i="2" s="1"/>
  <c r="P5155" i="2" l="1"/>
  <c r="R5155" i="2"/>
  <c r="T5155" i="2" s="1"/>
  <c r="Q5155" i="2"/>
  <c r="U5155" i="2"/>
  <c r="V5155" i="2" s="1"/>
  <c r="F5156" i="2" s="1"/>
  <c r="J5156" i="2" l="1"/>
  <c r="M5156" i="2" s="1"/>
  <c r="H5156" i="2"/>
  <c r="K5156" i="2" s="1"/>
  <c r="S5155" i="2"/>
  <c r="G5156" i="2"/>
  <c r="I5156" i="2" l="1"/>
  <c r="L5156" i="2" s="1"/>
  <c r="N5156" i="2"/>
  <c r="O5156" i="2" s="1"/>
  <c r="Q5156" i="2" l="1"/>
  <c r="R5156" i="2"/>
  <c r="T5156" i="2" s="1"/>
  <c r="P5156" i="2"/>
  <c r="U5156" i="2"/>
  <c r="V5156" i="2" l="1"/>
  <c r="F5157" i="2" s="1"/>
  <c r="S5156" i="2"/>
  <c r="G5157" i="2"/>
  <c r="H5157" i="2" l="1"/>
  <c r="K5157" i="2" s="1"/>
  <c r="J5157" i="2"/>
  <c r="M5157" i="2" s="1"/>
  <c r="I5157" i="2"/>
  <c r="L5157" i="2" s="1"/>
  <c r="N5157" i="2" l="1"/>
  <c r="O5157" i="2" s="1"/>
  <c r="R5157" i="2" l="1"/>
  <c r="T5157" i="2" s="1"/>
  <c r="P5157" i="2"/>
  <c r="Q5157" i="2"/>
  <c r="U5157" i="2"/>
  <c r="V5157" i="2" s="1"/>
  <c r="F5158" i="2" s="1"/>
  <c r="H5158" i="2" l="1"/>
  <c r="K5158" i="2" s="1"/>
  <c r="J5158" i="2"/>
  <c r="M5158" i="2" s="1"/>
  <c r="S5157" i="2"/>
  <c r="G5158" i="2"/>
  <c r="I5158" i="2" l="1"/>
  <c r="L5158" i="2" s="1"/>
  <c r="N5158" i="2"/>
  <c r="O5158" i="2" s="1"/>
  <c r="R5158" i="2" l="1"/>
  <c r="T5158" i="2" s="1"/>
  <c r="Q5158" i="2"/>
  <c r="P5158" i="2"/>
  <c r="U5158" i="2"/>
  <c r="V5158" i="2" l="1"/>
  <c r="F5159" i="2" s="1"/>
  <c r="S5158" i="2"/>
  <c r="G5159" i="2"/>
  <c r="J5159" i="2" l="1"/>
  <c r="M5159" i="2" s="1"/>
  <c r="I5159" i="2"/>
  <c r="L5159" i="2" s="1"/>
  <c r="H5159" i="2"/>
  <c r="K5159" i="2" s="1"/>
  <c r="N5159" i="2" s="1"/>
  <c r="O5159" i="2" s="1"/>
  <c r="R5159" i="2" l="1"/>
  <c r="T5159" i="2" s="1"/>
  <c r="Q5159" i="2"/>
  <c r="P5159" i="2"/>
  <c r="U5159" i="2"/>
  <c r="V5159" i="2" s="1"/>
  <c r="F5160" i="2" s="1"/>
  <c r="J5160" i="2" l="1"/>
  <c r="M5160" i="2" s="1"/>
  <c r="H5160" i="2"/>
  <c r="K5160" i="2" s="1"/>
  <c r="S5159" i="2"/>
  <c r="G5160" i="2"/>
  <c r="I5160" i="2" s="1"/>
  <c r="L5160" i="2" s="1"/>
  <c r="N5160" i="2" l="1"/>
  <c r="O5160" i="2" s="1"/>
  <c r="P5160" i="2" l="1"/>
  <c r="O5161" i="2"/>
  <c r="U5160" i="2"/>
  <c r="Q5160" i="2"/>
  <c r="R5160" i="2"/>
  <c r="T5160" i="2" s="1"/>
  <c r="S5160" i="2" l="1"/>
  <c r="G5161" i="2"/>
  <c r="U5161" i="2"/>
  <c r="P5161" i="2"/>
  <c r="R5161" i="2"/>
  <c r="T5161" i="2" s="1"/>
  <c r="V5160" i="2"/>
  <c r="F5161" i="2" s="1"/>
  <c r="J5161" i="2" l="1"/>
  <c r="M5161" i="2" s="1"/>
  <c r="H5161" i="2"/>
  <c r="K5161" i="2" s="1"/>
  <c r="I5161" i="2"/>
  <c r="L5161" i="2" l="1"/>
  <c r="N5161" i="2" s="1"/>
  <c r="Q5161" i="2"/>
  <c r="S5161" i="2" l="1"/>
  <c r="V5161" i="2"/>
  <c r="F5162" i="2" s="1"/>
  <c r="J5162" i="2" l="1"/>
  <c r="M5162" i="2" s="1"/>
  <c r="I5162" i="2"/>
  <c r="H5162" i="2"/>
  <c r="K5162" i="2" s="1"/>
  <c r="N5162" i="2" s="1"/>
  <c r="O5162" i="2" s="1"/>
  <c r="R5162" i="2" l="1"/>
  <c r="T5162" i="2" s="1"/>
  <c r="Q5162" i="2"/>
  <c r="P5162" i="2"/>
  <c r="O5163" i="2"/>
  <c r="U5162" i="2"/>
  <c r="V5162" i="2" s="1"/>
  <c r="F5163" i="2" s="1"/>
  <c r="J5163" i="2" l="1"/>
  <c r="M5163" i="2" s="1"/>
  <c r="H5163" i="2"/>
  <c r="K5163" i="2" s="1"/>
  <c r="N5163" i="2" s="1"/>
  <c r="Q5163" i="2"/>
  <c r="P5163" i="2"/>
  <c r="R5163" i="2"/>
  <c r="T5163" i="2" s="1"/>
  <c r="U5163" i="2"/>
  <c r="V5163" i="2" s="1"/>
  <c r="F5164" i="2" s="1"/>
  <c r="S5162" i="2"/>
  <c r="G5163" i="2"/>
  <c r="G5164" i="2" s="1"/>
  <c r="J5164" i="2" l="1"/>
  <c r="M5164" i="2" s="1"/>
  <c r="I5164" i="2"/>
  <c r="H5164" i="2"/>
  <c r="K5164" i="2" s="1"/>
  <c r="N5164" i="2" s="1"/>
  <c r="O5164" i="2" s="1"/>
  <c r="S5163" i="2"/>
  <c r="I5163" i="2"/>
  <c r="R5164" i="2" l="1"/>
  <c r="T5164" i="2" s="1"/>
  <c r="Q5164" i="2"/>
  <c r="P5164" i="2"/>
  <c r="U5164" i="2"/>
  <c r="V5164" i="2" s="1"/>
  <c r="F5165" i="2" s="1"/>
  <c r="J5165" i="2" l="1"/>
  <c r="M5165" i="2" s="1"/>
  <c r="H5165" i="2"/>
  <c r="K5165" i="2" s="1"/>
  <c r="N5165" i="2" s="1"/>
  <c r="O5165" i="2" s="1"/>
  <c r="S5164" i="2"/>
  <c r="G5165" i="2"/>
  <c r="P5165" i="2" l="1"/>
  <c r="R5165" i="2"/>
  <c r="T5165" i="2" s="1"/>
  <c r="Q5165" i="2"/>
  <c r="S5165" i="2" s="1"/>
  <c r="U5165" i="2"/>
  <c r="V5165" i="2" s="1"/>
  <c r="F5166" i="2" s="1"/>
  <c r="I5165" i="2"/>
  <c r="J5166" i="2" l="1"/>
  <c r="M5166" i="2" s="1"/>
  <c r="H5166" i="2"/>
  <c r="K5166" i="2" s="1"/>
  <c r="N5166" i="2" s="1"/>
  <c r="O5166" i="2" s="1"/>
  <c r="G5166" i="2"/>
  <c r="R5166" i="2" l="1"/>
  <c r="T5166" i="2" s="1"/>
  <c r="Q5166" i="2"/>
  <c r="P5166" i="2"/>
  <c r="U5166" i="2"/>
  <c r="V5166" i="2" s="1"/>
  <c r="F5167" i="2" s="1"/>
  <c r="I5166" i="2"/>
  <c r="J5167" i="2" l="1"/>
  <c r="M5167" i="2" s="1"/>
  <c r="H5167" i="2"/>
  <c r="K5167" i="2" s="1"/>
  <c r="N5167" i="2" s="1"/>
  <c r="O5167" i="2" s="1"/>
  <c r="S5166" i="2"/>
  <c r="G5167" i="2"/>
  <c r="I5167" i="2" l="1"/>
  <c r="R5167" i="2"/>
  <c r="T5167" i="2" s="1"/>
  <c r="Q5167" i="2"/>
  <c r="P5167" i="2"/>
  <c r="U5167" i="2"/>
  <c r="V5167" i="2" s="1"/>
  <c r="F5168" i="2" s="1"/>
  <c r="J5168" i="2" l="1"/>
  <c r="M5168" i="2" s="1"/>
  <c r="H5168" i="2"/>
  <c r="K5168" i="2" s="1"/>
  <c r="N5168" i="2" s="1"/>
  <c r="O5168" i="2" s="1"/>
  <c r="S5167" i="2"/>
  <c r="G5168" i="2"/>
  <c r="I5168" i="2" s="1"/>
  <c r="R5168" i="2" l="1"/>
  <c r="T5168" i="2" s="1"/>
  <c r="Q5168" i="2"/>
  <c r="P5168" i="2"/>
  <c r="U5168" i="2"/>
  <c r="V5168" i="2" l="1"/>
  <c r="F5169" i="2" s="1"/>
  <c r="G5169" i="2"/>
  <c r="S5168" i="2"/>
  <c r="J5169" i="2" l="1"/>
  <c r="M5169" i="2" s="1"/>
  <c r="I5169" i="2"/>
  <c r="H5169" i="2"/>
  <c r="K5169" i="2" s="1"/>
  <c r="N5169" i="2" s="1"/>
  <c r="O5169" i="2" s="1"/>
  <c r="R5169" i="2" l="1"/>
  <c r="T5169" i="2" s="1"/>
  <c r="Q5169" i="2"/>
  <c r="P5169" i="2"/>
  <c r="U5169" i="2"/>
  <c r="V5169" i="2" s="1"/>
  <c r="F5170" i="2" s="1"/>
  <c r="J5170" i="2" l="1"/>
  <c r="M5170" i="2" s="1"/>
  <c r="H5170" i="2"/>
  <c r="K5170" i="2" s="1"/>
  <c r="S5169" i="2"/>
  <c r="G5170" i="2"/>
  <c r="I5170" i="2" l="1"/>
  <c r="N5170" i="2"/>
  <c r="O5170" i="2" s="1"/>
  <c r="R5170" i="2" l="1"/>
  <c r="T5170" i="2" s="1"/>
  <c r="Q5170" i="2"/>
  <c r="P5170" i="2"/>
  <c r="V5170" i="2" s="1"/>
  <c r="F5171" i="2" s="1"/>
  <c r="U5170" i="2"/>
  <c r="J5171" i="2" l="1"/>
  <c r="M5171" i="2" s="1"/>
  <c r="H5171" i="2"/>
  <c r="K5171" i="2" s="1"/>
  <c r="N5171" i="2" s="1"/>
  <c r="O5171" i="2" s="1"/>
  <c r="S5170" i="2"/>
  <c r="G5171" i="2"/>
  <c r="O5172" i="2" l="1"/>
  <c r="U5171" i="2"/>
  <c r="R5171" i="2"/>
  <c r="T5171" i="2" s="1"/>
  <c r="Q5171" i="2"/>
  <c r="P5171" i="2"/>
  <c r="V5171" i="2" s="1"/>
  <c r="F5172" i="2" s="1"/>
  <c r="G5172" i="2"/>
  <c r="I5171" i="2"/>
  <c r="S5171" i="2" l="1"/>
  <c r="J5172" i="2"/>
  <c r="M5172" i="2" s="1"/>
  <c r="I5172" i="2"/>
  <c r="H5172" i="2"/>
  <c r="K5172" i="2" s="1"/>
  <c r="N5172" i="2" s="1"/>
  <c r="R5172" i="2"/>
  <c r="T5172" i="2" s="1"/>
  <c r="Q5172" i="2"/>
  <c r="U5172" i="2"/>
  <c r="P5172" i="2" l="1"/>
  <c r="V5172" i="2" s="1"/>
  <c r="F5173" i="2" s="1"/>
  <c r="G5173" i="2"/>
  <c r="S5172" i="2" l="1"/>
  <c r="I5173" i="2"/>
  <c r="J5173" i="2"/>
  <c r="M5173" i="2" s="1"/>
  <c r="H5173" i="2"/>
  <c r="K5173" i="2" s="1"/>
  <c r="N5173" i="2" s="1"/>
  <c r="O5173" i="2" s="1"/>
  <c r="R5173" i="2" l="1"/>
  <c r="T5173" i="2" s="1"/>
  <c r="Q5173" i="2"/>
  <c r="U5173" i="2"/>
  <c r="P5173" i="2"/>
  <c r="V5173" i="2" s="1"/>
  <c r="F5174" i="2" s="1"/>
  <c r="S5173" i="2" l="1"/>
  <c r="G5174" i="2"/>
  <c r="J5174" i="2"/>
  <c r="M5174" i="2" s="1"/>
  <c r="H5174" i="2"/>
  <c r="K5174" i="2" s="1"/>
  <c r="N5174" i="2" s="1"/>
  <c r="O5174" i="2" s="1"/>
  <c r="I5174" i="2"/>
  <c r="U5174" i="2" l="1"/>
  <c r="R5174" i="2"/>
  <c r="T5174" i="2" s="1"/>
  <c r="Q5174" i="2"/>
  <c r="P5174" i="2"/>
  <c r="V5174" i="2" s="1"/>
  <c r="F5175" i="2" s="1"/>
  <c r="G5175" i="2"/>
  <c r="H5175" i="2" l="1"/>
  <c r="K5175" i="2" s="1"/>
  <c r="N5175" i="2" s="1"/>
  <c r="O5175" i="2" s="1"/>
  <c r="J5175" i="2"/>
  <c r="M5175" i="2" s="1"/>
  <c r="I5175" i="2"/>
  <c r="S5174" i="2"/>
  <c r="R5175" i="2" l="1"/>
  <c r="T5175" i="2" s="1"/>
  <c r="Q5175" i="2"/>
  <c r="P5175" i="2"/>
  <c r="V5175" i="2" s="1"/>
  <c r="F5176" i="2" s="1"/>
  <c r="U5175" i="2"/>
  <c r="J5176" i="2" l="1"/>
  <c r="M5176" i="2" s="1"/>
  <c r="H5176" i="2"/>
  <c r="K5176" i="2" s="1"/>
  <c r="N5176" i="2" s="1"/>
  <c r="O5176" i="2" s="1"/>
  <c r="S5175" i="2"/>
  <c r="G5176" i="2"/>
  <c r="U5176" i="2" l="1"/>
  <c r="R5176" i="2"/>
  <c r="T5176" i="2" s="1"/>
  <c r="Q5176" i="2"/>
  <c r="P5176" i="2"/>
  <c r="V5176" i="2" s="1"/>
  <c r="F5177" i="2" s="1"/>
  <c r="I5176" i="2"/>
  <c r="J5177" i="2" l="1"/>
  <c r="M5177" i="2" s="1"/>
  <c r="H5177" i="2"/>
  <c r="K5177" i="2" s="1"/>
  <c r="S5176" i="2"/>
  <c r="G5177" i="2"/>
  <c r="I5177" i="2" s="1"/>
  <c r="L5177" i="2" s="1"/>
  <c r="N5177" i="2" s="1"/>
  <c r="O5177" i="2" s="1"/>
  <c r="Q5177" i="2" l="1"/>
  <c r="P5177" i="2"/>
  <c r="U5177" i="2"/>
  <c r="R5177" i="2"/>
  <c r="T5177" i="2" s="1"/>
  <c r="G5178" i="2"/>
  <c r="V5177" i="2" l="1"/>
  <c r="F5178" i="2" s="1"/>
  <c r="S5177" i="2"/>
  <c r="J5178" i="2" l="1"/>
  <c r="M5178" i="2" s="1"/>
  <c r="H5178" i="2"/>
  <c r="K5178" i="2" s="1"/>
  <c r="I5178" i="2"/>
  <c r="L5178" i="2" s="1"/>
  <c r="N5178" i="2" s="1"/>
  <c r="O5178" i="2" s="1"/>
  <c r="U5178" i="2" l="1"/>
  <c r="R5178" i="2"/>
  <c r="T5178" i="2" s="1"/>
  <c r="Q5178" i="2"/>
  <c r="P5178" i="2"/>
  <c r="V5178" i="2" s="1"/>
  <c r="F5179" i="2" s="1"/>
  <c r="J5179" i="2" l="1"/>
  <c r="M5179" i="2" s="1"/>
  <c r="H5179" i="2"/>
  <c r="K5179" i="2" s="1"/>
  <c r="S5178" i="2"/>
  <c r="G5179" i="2"/>
  <c r="I5179" i="2" l="1"/>
  <c r="L5179" i="2" s="1"/>
  <c r="N5179" i="2"/>
  <c r="O5179" i="2" s="1"/>
  <c r="O5180" i="2" l="1"/>
  <c r="U5179" i="2"/>
  <c r="R5179" i="2"/>
  <c r="T5179" i="2" s="1"/>
  <c r="Q5179" i="2"/>
  <c r="P5179" i="2"/>
  <c r="V5179" i="2" s="1"/>
  <c r="F5180" i="2" s="1"/>
  <c r="Q5180" i="2" l="1"/>
  <c r="R5180" i="2"/>
  <c r="T5180" i="2" s="1"/>
  <c r="P5180" i="2"/>
  <c r="U5180" i="2"/>
  <c r="H5180" i="2"/>
  <c r="K5180" i="2" s="1"/>
  <c r="J5180" i="2"/>
  <c r="M5180" i="2" s="1"/>
  <c r="V5180" i="2"/>
  <c r="F5181" i="2" s="1"/>
  <c r="S5179" i="2"/>
  <c r="G5180" i="2"/>
  <c r="I5180" i="2" l="1"/>
  <c r="L5180" i="2" s="1"/>
  <c r="N5180" i="2" s="1"/>
  <c r="G5181" i="2"/>
  <c r="J5181" i="2"/>
  <c r="M5181" i="2" s="1"/>
  <c r="H5181" i="2"/>
  <c r="K5181" i="2" s="1"/>
  <c r="I5181" i="2"/>
  <c r="L5181" i="2" s="1"/>
  <c r="S5180" i="2"/>
  <c r="N5181" i="2" l="1"/>
  <c r="O5181" i="2" s="1"/>
  <c r="P5181" i="2" l="1"/>
  <c r="R5181" i="2"/>
  <c r="T5181" i="2" s="1"/>
  <c r="Q5181" i="2"/>
  <c r="U5181" i="2"/>
  <c r="V5181" i="2" s="1"/>
  <c r="F5182" i="2" s="1"/>
  <c r="J5182" i="2" l="1"/>
  <c r="M5182" i="2" s="1"/>
  <c r="H5182" i="2"/>
  <c r="K5182" i="2" s="1"/>
  <c r="S5181" i="2"/>
  <c r="G5182" i="2"/>
  <c r="I5182" i="2" l="1"/>
  <c r="L5182" i="2" s="1"/>
  <c r="N5182" i="2"/>
  <c r="O5182" i="2" s="1"/>
  <c r="R5182" i="2" l="1"/>
  <c r="T5182" i="2" s="1"/>
  <c r="Q5182" i="2"/>
  <c r="U5182" i="2"/>
  <c r="P5182" i="2"/>
  <c r="V5182" i="2" l="1"/>
  <c r="F5183" i="2" s="1"/>
  <c r="S5182" i="2"/>
  <c r="G5183" i="2"/>
  <c r="I5183" i="2" l="1"/>
  <c r="L5183" i="2" s="1"/>
  <c r="H5183" i="2"/>
  <c r="K5183" i="2" s="1"/>
  <c r="J5183" i="2"/>
  <c r="M5183" i="2" s="1"/>
  <c r="N5183" i="2" l="1"/>
  <c r="O5183" i="2" s="1"/>
  <c r="U5183" i="2" l="1"/>
  <c r="R5183" i="2"/>
  <c r="T5183" i="2" s="1"/>
  <c r="Q5183" i="2"/>
  <c r="P5183" i="2"/>
  <c r="V5183" i="2" l="1"/>
  <c r="F5184" i="2" s="1"/>
  <c r="S5183" i="2"/>
  <c r="G5184" i="2"/>
  <c r="J5184" i="2" l="1"/>
  <c r="M5184" i="2" s="1"/>
  <c r="H5184" i="2"/>
  <c r="K5184" i="2" s="1"/>
  <c r="I5184" i="2"/>
  <c r="L5184" i="2" s="1"/>
  <c r="N5184" i="2" s="1"/>
  <c r="O5184" i="2" s="1"/>
  <c r="Q5184" i="2" l="1"/>
  <c r="P5184" i="2"/>
  <c r="R5184" i="2"/>
  <c r="T5184" i="2" s="1"/>
  <c r="U5184" i="2"/>
  <c r="V5184" i="2" l="1"/>
  <c r="F5185" i="2" s="1"/>
  <c r="S5184" i="2"/>
  <c r="G5185" i="2"/>
  <c r="I5185" i="2" l="1"/>
  <c r="J5185" i="2"/>
  <c r="M5185" i="2" s="1"/>
  <c r="H5185" i="2"/>
  <c r="K5185" i="2" s="1"/>
  <c r="N5185" i="2" s="1"/>
  <c r="O5185" i="2" s="1"/>
  <c r="U5185" i="2" l="1"/>
  <c r="R5185" i="2"/>
  <c r="T5185" i="2" s="1"/>
  <c r="Q5185" i="2"/>
  <c r="S5185" i="2" s="1"/>
  <c r="P5185" i="2"/>
  <c r="V5185" i="2" s="1"/>
  <c r="F5186" i="2" s="1"/>
  <c r="I5186" i="2" l="1"/>
  <c r="H5186" i="2"/>
  <c r="K5186" i="2" s="1"/>
  <c r="J5186" i="2"/>
  <c r="M5186" i="2" s="1"/>
  <c r="N5186" i="2" l="1"/>
  <c r="O5186" i="2" s="1"/>
  <c r="U5186" i="2" l="1"/>
  <c r="P5186" i="2"/>
  <c r="R5186" i="2"/>
  <c r="T5186" i="2" s="1"/>
  <c r="Q5186" i="2"/>
  <c r="S5186" i="2" l="1"/>
  <c r="G5187" i="2"/>
  <c r="V5186" i="2"/>
  <c r="F5187" i="2" s="1"/>
  <c r="I5187" i="2" l="1"/>
  <c r="J5187" i="2"/>
  <c r="M5187" i="2" s="1"/>
  <c r="H5187" i="2"/>
  <c r="K5187" i="2" s="1"/>
  <c r="N5187" i="2" s="1"/>
  <c r="O5187" i="2" s="1"/>
  <c r="Q5187" i="2" l="1"/>
  <c r="P5187" i="2"/>
  <c r="O5188" i="2"/>
  <c r="R5187" i="2"/>
  <c r="T5187" i="2" s="1"/>
  <c r="U5187" i="2"/>
  <c r="U5188" i="2" l="1"/>
  <c r="R5188" i="2"/>
  <c r="T5188" i="2" s="1"/>
  <c r="Q5188" i="2"/>
  <c r="V5187" i="2"/>
  <c r="F5188" i="2" s="1"/>
  <c r="S5187" i="2"/>
  <c r="G5188" i="2"/>
  <c r="G5189" i="2" s="1"/>
  <c r="J5188" i="2" l="1"/>
  <c r="M5188" i="2" s="1"/>
  <c r="H5188" i="2"/>
  <c r="I5188" i="2"/>
  <c r="K5188" i="2" l="1"/>
  <c r="N5188" i="2" s="1"/>
  <c r="P5188" i="2"/>
  <c r="S5188" i="2" l="1"/>
  <c r="V5188" i="2"/>
  <c r="F5189" i="2" s="1"/>
  <c r="J5189" i="2" l="1"/>
  <c r="M5189" i="2" s="1"/>
  <c r="I5189" i="2"/>
  <c r="H5189" i="2"/>
  <c r="K5189" i="2" s="1"/>
  <c r="N5189" i="2" s="1"/>
  <c r="O5189" i="2" s="1"/>
  <c r="P5189" i="2" l="1"/>
  <c r="U5189" i="2"/>
  <c r="R5189" i="2"/>
  <c r="T5189" i="2" s="1"/>
  <c r="Q5189" i="2"/>
  <c r="S5189" i="2" l="1"/>
  <c r="G5190" i="2"/>
  <c r="V5189" i="2"/>
  <c r="F5190" i="2" s="1"/>
  <c r="J5190" i="2" l="1"/>
  <c r="M5190" i="2" s="1"/>
  <c r="I5190" i="2"/>
  <c r="H5190" i="2"/>
  <c r="K5190" i="2" s="1"/>
  <c r="N5190" i="2" s="1"/>
  <c r="O5190" i="2" s="1"/>
  <c r="U5190" i="2" l="1"/>
  <c r="R5190" i="2"/>
  <c r="T5190" i="2" s="1"/>
  <c r="Q5190" i="2"/>
  <c r="P5190" i="2"/>
  <c r="V5190" i="2" s="1"/>
  <c r="F5191" i="2" s="1"/>
  <c r="H5191" i="2" l="1"/>
  <c r="K5191" i="2" s="1"/>
  <c r="J5191" i="2"/>
  <c r="M5191" i="2" s="1"/>
  <c r="S5190" i="2"/>
  <c r="G5191" i="2"/>
  <c r="I5191" i="2" l="1"/>
  <c r="L5191" i="2" s="1"/>
  <c r="N5191" i="2" s="1"/>
  <c r="O5191" i="2" s="1"/>
  <c r="U5191" i="2" l="1"/>
  <c r="R5191" i="2"/>
  <c r="T5191" i="2" s="1"/>
  <c r="Q5191" i="2"/>
  <c r="P5191" i="2"/>
  <c r="V5191" i="2" s="1"/>
  <c r="F5192" i="2" s="1"/>
  <c r="J5192" i="2" l="1"/>
  <c r="M5192" i="2" s="1"/>
  <c r="H5192" i="2"/>
  <c r="K5192" i="2" s="1"/>
  <c r="N5192" i="2" s="1"/>
  <c r="O5192" i="2" s="1"/>
  <c r="S5191" i="2"/>
  <c r="G5192" i="2"/>
  <c r="I5192" i="2" l="1"/>
  <c r="Q5192" i="2" s="1"/>
  <c r="R5192" i="2"/>
  <c r="T5192" i="2" s="1"/>
  <c r="P5192" i="2"/>
  <c r="U5192" i="2"/>
  <c r="V5192" i="2" l="1"/>
  <c r="F5193" i="2" s="1"/>
  <c r="S5192" i="2"/>
  <c r="G5193" i="2"/>
  <c r="J5193" i="2" l="1"/>
  <c r="M5193" i="2" s="1"/>
  <c r="I5193" i="2"/>
  <c r="H5193" i="2"/>
  <c r="K5193" i="2" s="1"/>
  <c r="N5193" i="2" s="1"/>
  <c r="O5193" i="2" s="1"/>
  <c r="Q5193" i="2" l="1"/>
  <c r="U5193" i="2"/>
  <c r="R5193" i="2"/>
  <c r="T5193" i="2" s="1"/>
  <c r="P5193" i="2"/>
  <c r="V5193" i="2" l="1"/>
  <c r="F5194" i="2" s="1"/>
  <c r="S5193" i="2"/>
  <c r="G5194" i="2"/>
  <c r="I5194" i="2" l="1"/>
  <c r="J5194" i="2"/>
  <c r="M5194" i="2" s="1"/>
  <c r="H5194" i="2"/>
  <c r="K5194" i="2" s="1"/>
  <c r="N5194" i="2" s="1"/>
  <c r="O5194" i="2" s="1"/>
  <c r="R5194" i="2" l="1"/>
  <c r="T5194" i="2" s="1"/>
  <c r="Q5194" i="2"/>
  <c r="P5194" i="2"/>
  <c r="U5194" i="2"/>
  <c r="V5194" i="2" s="1"/>
  <c r="F5195" i="2" s="1"/>
  <c r="J5195" i="2" l="1"/>
  <c r="M5195" i="2" s="1"/>
  <c r="H5195" i="2"/>
  <c r="K5195" i="2" s="1"/>
  <c r="N5195" i="2" s="1"/>
  <c r="O5195" i="2" s="1"/>
  <c r="S5194" i="2"/>
  <c r="G5195" i="2"/>
  <c r="I5195" i="2" s="1"/>
  <c r="U5195" i="2" l="1"/>
  <c r="Q5195" i="2"/>
  <c r="R5195" i="2"/>
  <c r="T5195" i="2" s="1"/>
  <c r="P5195" i="2"/>
  <c r="S5195" i="2" l="1"/>
  <c r="V5195" i="2"/>
  <c r="F5196" i="2" s="1"/>
  <c r="G5196" i="2"/>
  <c r="I5196" i="2" l="1"/>
  <c r="J5196" i="2"/>
  <c r="M5196" i="2" s="1"/>
  <c r="H5196" i="2"/>
  <c r="K5196" i="2" s="1"/>
  <c r="N5196" i="2" s="1"/>
  <c r="O5196" i="2" s="1"/>
  <c r="U5196" i="2" l="1"/>
  <c r="R5196" i="2"/>
  <c r="T5196" i="2" s="1"/>
  <c r="Q5196" i="2"/>
  <c r="P5196" i="2"/>
  <c r="V5196" i="2" s="1"/>
  <c r="F5197" i="2" s="1"/>
  <c r="J5197" i="2" l="1"/>
  <c r="M5197" i="2" s="1"/>
  <c r="H5197" i="2"/>
  <c r="K5197" i="2" s="1"/>
  <c r="N5197" i="2" s="1"/>
  <c r="O5197" i="2" s="1"/>
  <c r="S5196" i="2"/>
  <c r="G5197" i="2"/>
  <c r="U5197" i="2" l="1"/>
  <c r="Q5197" i="2"/>
  <c r="P5197" i="2"/>
  <c r="V5197" i="2" s="1"/>
  <c r="F5198" i="2" s="1"/>
  <c r="R5197" i="2"/>
  <c r="T5197" i="2" s="1"/>
  <c r="I5197" i="2"/>
  <c r="J5198" i="2" l="1"/>
  <c r="M5198" i="2" s="1"/>
  <c r="H5198" i="2"/>
  <c r="K5198" i="2" s="1"/>
  <c r="N5198" i="2" s="1"/>
  <c r="O5198" i="2" s="1"/>
  <c r="S5197" i="2"/>
  <c r="G5198" i="2"/>
  <c r="I5198" i="2" l="1"/>
  <c r="U5198" i="2"/>
  <c r="Q5198" i="2"/>
  <c r="R5198" i="2"/>
  <c r="T5198" i="2" s="1"/>
  <c r="P5198" i="2"/>
  <c r="V5198" i="2" s="1"/>
  <c r="F5199" i="2" s="1"/>
  <c r="J5199" i="2" l="1"/>
  <c r="M5199" i="2" s="1"/>
  <c r="H5199" i="2"/>
  <c r="K5199" i="2" s="1"/>
  <c r="N5199" i="2" s="1"/>
  <c r="O5199" i="2" s="1"/>
  <c r="S5198" i="2"/>
  <c r="G5199" i="2"/>
  <c r="I5199" i="2" l="1"/>
  <c r="R5199" i="2"/>
  <c r="T5199" i="2" s="1"/>
  <c r="Q5199" i="2"/>
  <c r="P5199" i="2"/>
  <c r="U5199" i="2"/>
  <c r="V5199" i="2" l="1"/>
  <c r="F5200" i="2" s="1"/>
  <c r="S5199" i="2"/>
  <c r="G5200" i="2"/>
  <c r="J5200" i="2" l="1"/>
  <c r="M5200" i="2" s="1"/>
  <c r="H5200" i="2"/>
  <c r="K5200" i="2" s="1"/>
  <c r="I5200" i="2"/>
  <c r="L5200" i="2" s="1"/>
  <c r="N5200" i="2" l="1"/>
  <c r="O5200" i="2" s="1"/>
  <c r="R5200" i="2" l="1"/>
  <c r="T5200" i="2" s="1"/>
  <c r="Q5200" i="2"/>
  <c r="P5200" i="2"/>
  <c r="U5200" i="2"/>
  <c r="V5200" i="2" s="1"/>
  <c r="F5201" i="2" s="1"/>
  <c r="J5201" i="2" l="1"/>
  <c r="M5201" i="2" s="1"/>
  <c r="H5201" i="2"/>
  <c r="K5201" i="2" s="1"/>
  <c r="S5200" i="2"/>
  <c r="G5201" i="2"/>
  <c r="I5201" i="2" l="1"/>
  <c r="L5201" i="2" s="1"/>
  <c r="N5201" i="2"/>
  <c r="O5201" i="2" s="1"/>
  <c r="Q5201" i="2" l="1"/>
  <c r="P5201" i="2"/>
  <c r="R5201" i="2"/>
  <c r="T5201" i="2" s="1"/>
  <c r="U5201" i="2"/>
  <c r="V5201" i="2" l="1"/>
  <c r="F5202" i="2" s="1"/>
  <c r="S5201" i="2"/>
  <c r="G5202" i="2"/>
  <c r="I5202" i="2" l="1"/>
  <c r="L5202" i="2" s="1"/>
  <c r="H5202" i="2"/>
  <c r="K5202" i="2" s="1"/>
  <c r="J5202" i="2"/>
  <c r="M5202" i="2" s="1"/>
  <c r="N5202" i="2" l="1"/>
  <c r="O5202" i="2" s="1"/>
  <c r="R5202" i="2" l="1"/>
  <c r="T5202" i="2" s="1"/>
  <c r="P5202" i="2"/>
  <c r="Q5202" i="2"/>
  <c r="U5202" i="2"/>
  <c r="V5202" i="2" s="1"/>
  <c r="F5203" i="2" s="1"/>
  <c r="J5203" i="2" l="1"/>
  <c r="M5203" i="2" s="1"/>
  <c r="H5203" i="2"/>
  <c r="K5203" i="2" s="1"/>
  <c r="S5202" i="2"/>
  <c r="G5203" i="2"/>
  <c r="I5203" i="2" l="1"/>
  <c r="L5203" i="2" s="1"/>
  <c r="N5203" i="2"/>
  <c r="O5203" i="2" s="1"/>
  <c r="Q5203" i="2" l="1"/>
  <c r="P5203" i="2"/>
  <c r="U5203" i="2"/>
  <c r="V5203" i="2" s="1"/>
  <c r="F5204" i="2" s="1"/>
  <c r="R5203" i="2"/>
  <c r="T5203" i="2" s="1"/>
  <c r="J5204" i="2" l="1"/>
  <c r="M5204" i="2" s="1"/>
  <c r="H5204" i="2"/>
  <c r="K5204" i="2" s="1"/>
  <c r="S5203" i="2"/>
  <c r="G5204" i="2"/>
  <c r="I5204" i="2" l="1"/>
  <c r="L5204" i="2" s="1"/>
  <c r="N5204" i="2" s="1"/>
  <c r="O5204" i="2" s="1"/>
  <c r="R5204" i="2" l="1"/>
  <c r="T5204" i="2" s="1"/>
  <c r="Q5204" i="2"/>
  <c r="P5204" i="2"/>
  <c r="U5204" i="2"/>
  <c r="S5204" i="2" l="1"/>
  <c r="G5205" i="2"/>
  <c r="V5204" i="2"/>
  <c r="F5205" i="2" s="1"/>
  <c r="J5205" i="2" l="1"/>
  <c r="M5205" i="2" s="1"/>
  <c r="I5205" i="2"/>
  <c r="L5205" i="2" s="1"/>
  <c r="H5205" i="2"/>
  <c r="K5205" i="2" s="1"/>
  <c r="N5205" i="2" l="1"/>
  <c r="O5205" i="2" s="1"/>
  <c r="Q5205" i="2" l="1"/>
  <c r="P5205" i="2"/>
  <c r="U5205" i="2"/>
  <c r="R5205" i="2"/>
  <c r="T5205" i="2" s="1"/>
  <c r="V5205" i="2" l="1"/>
  <c r="F5206" i="2" s="1"/>
  <c r="S5205" i="2"/>
  <c r="G5206" i="2"/>
  <c r="I5206" i="2" l="1"/>
  <c r="L5206" i="2" s="1"/>
  <c r="H5206" i="2"/>
  <c r="K5206" i="2" s="1"/>
  <c r="J5206" i="2"/>
  <c r="M5206" i="2" s="1"/>
  <c r="N5206" i="2" l="1"/>
  <c r="O5206" i="2" s="1"/>
  <c r="R5206" i="2" l="1"/>
  <c r="T5206" i="2" s="1"/>
  <c r="Q5206" i="2"/>
  <c r="P5206" i="2"/>
  <c r="U5206" i="2"/>
  <c r="V5206" i="2" l="1"/>
  <c r="F5207" i="2" s="1"/>
  <c r="S5206" i="2"/>
  <c r="G5207" i="2"/>
  <c r="J5207" i="2" l="1"/>
  <c r="M5207" i="2" s="1"/>
  <c r="I5207" i="2"/>
  <c r="L5207" i="2" s="1"/>
  <c r="H5207" i="2"/>
  <c r="K5207" i="2" s="1"/>
  <c r="N5207" i="2" l="1"/>
  <c r="O5207" i="2" s="1"/>
  <c r="U5207" i="2" l="1"/>
  <c r="R5207" i="2"/>
  <c r="T5207" i="2" s="1"/>
  <c r="P5207" i="2"/>
  <c r="Q5207" i="2"/>
  <c r="S5207" i="2" l="1"/>
  <c r="G5208" i="2"/>
  <c r="V5207" i="2"/>
  <c r="F5208" i="2" s="1"/>
  <c r="I5208" i="2" l="1"/>
  <c r="L5208" i="2" s="1"/>
  <c r="H5208" i="2"/>
  <c r="K5208" i="2" s="1"/>
  <c r="J5208" i="2"/>
  <c r="M5208" i="2" s="1"/>
  <c r="N5208" i="2" l="1"/>
  <c r="O5208" i="2" s="1"/>
  <c r="R5208" i="2" l="1"/>
  <c r="T5208" i="2" s="1"/>
  <c r="Q5208" i="2"/>
  <c r="P5208" i="2"/>
  <c r="U5208" i="2"/>
  <c r="V5208" i="2" l="1"/>
  <c r="F5209" i="2" s="1"/>
  <c r="S5208" i="2"/>
  <c r="G5209" i="2"/>
  <c r="J5209" i="2" l="1"/>
  <c r="M5209" i="2" s="1"/>
  <c r="H5209" i="2"/>
  <c r="K5209" i="2" s="1"/>
  <c r="N5209" i="2" s="1"/>
  <c r="O5209" i="2" s="1"/>
  <c r="I5209" i="2"/>
  <c r="U5209" i="2" l="1"/>
  <c r="Q5209" i="2"/>
  <c r="P5209" i="2"/>
  <c r="V5209" i="2" s="1"/>
  <c r="F5210" i="2" s="1"/>
  <c r="R5209" i="2"/>
  <c r="T5209" i="2" s="1"/>
  <c r="J5210" i="2" l="1"/>
  <c r="M5210" i="2" s="1"/>
  <c r="I5210" i="2"/>
  <c r="H5210" i="2"/>
  <c r="K5210" i="2" s="1"/>
  <c r="N5210" i="2" s="1"/>
  <c r="O5210" i="2" s="1"/>
  <c r="S5209" i="2"/>
  <c r="R5210" i="2" l="1"/>
  <c r="T5210" i="2" s="1"/>
  <c r="Q5210" i="2"/>
  <c r="U5210" i="2"/>
  <c r="P5210" i="2"/>
  <c r="V5210" i="2" l="1"/>
  <c r="F5211" i="2" s="1"/>
  <c r="S5210" i="2"/>
  <c r="G5211" i="2"/>
  <c r="I5211" i="2" l="1"/>
  <c r="H5211" i="2"/>
  <c r="K5211" i="2" s="1"/>
  <c r="J5211" i="2"/>
  <c r="M5211" i="2" s="1"/>
  <c r="N5211" i="2" l="1"/>
  <c r="O5211" i="2" s="1"/>
  <c r="U5211" i="2" l="1"/>
  <c r="R5211" i="2"/>
  <c r="T5211" i="2" s="1"/>
  <c r="Q5211" i="2"/>
  <c r="P5211" i="2"/>
  <c r="V5211" i="2" s="1"/>
  <c r="F5212" i="2" s="1"/>
  <c r="J5212" i="2" l="1"/>
  <c r="M5212" i="2" s="1"/>
  <c r="H5212" i="2"/>
  <c r="K5212" i="2" s="1"/>
  <c r="N5212" i="2" s="1"/>
  <c r="O5212" i="2" s="1"/>
  <c r="S5211" i="2"/>
  <c r="G5212" i="2"/>
  <c r="R5212" i="2" l="1"/>
  <c r="T5212" i="2" s="1"/>
  <c r="Q5212" i="2"/>
  <c r="P5212" i="2"/>
  <c r="U5212" i="2"/>
  <c r="V5212" i="2" s="1"/>
  <c r="F5213" i="2" s="1"/>
  <c r="I5212" i="2"/>
  <c r="J5213" i="2" l="1"/>
  <c r="M5213" i="2" s="1"/>
  <c r="H5213" i="2"/>
  <c r="K5213" i="2" s="1"/>
  <c r="N5213" i="2" s="1"/>
  <c r="O5213" i="2" s="1"/>
  <c r="S5212" i="2"/>
  <c r="G5213" i="2"/>
  <c r="I5213" i="2" s="1"/>
  <c r="Q5213" i="2" l="1"/>
  <c r="P5213" i="2"/>
  <c r="R5213" i="2"/>
  <c r="T5213" i="2" s="1"/>
  <c r="U5213" i="2"/>
  <c r="V5213" i="2" l="1"/>
  <c r="F5214" i="2" s="1"/>
  <c r="S5213" i="2"/>
  <c r="G5214" i="2"/>
  <c r="J5214" i="2" l="1"/>
  <c r="M5214" i="2" s="1"/>
  <c r="I5214" i="2"/>
  <c r="H5214" i="2"/>
  <c r="K5214" i="2" s="1"/>
  <c r="N5214" i="2" s="1"/>
  <c r="O5214" i="2" s="1"/>
  <c r="R5214" i="2" l="1"/>
  <c r="T5214" i="2" s="1"/>
  <c r="P5214" i="2"/>
  <c r="Q5214" i="2"/>
  <c r="U5214" i="2"/>
  <c r="V5214" i="2" s="1"/>
  <c r="F5215" i="2" s="1"/>
  <c r="J5215" i="2" l="1"/>
  <c r="M5215" i="2" s="1"/>
  <c r="H5215" i="2"/>
  <c r="K5215" i="2" s="1"/>
  <c r="N5215" i="2" s="1"/>
  <c r="O5215" i="2" s="1"/>
  <c r="S5214" i="2"/>
  <c r="G5215" i="2"/>
  <c r="R5215" i="2" l="1"/>
  <c r="T5215" i="2" s="1"/>
  <c r="Q5215" i="2"/>
  <c r="P5215" i="2"/>
  <c r="U5215" i="2"/>
  <c r="V5215" i="2" s="1"/>
  <c r="F5216" i="2" s="1"/>
  <c r="I5215" i="2"/>
  <c r="J5216" i="2" l="1"/>
  <c r="M5216" i="2" s="1"/>
  <c r="H5216" i="2"/>
  <c r="K5216" i="2" s="1"/>
  <c r="N5216" i="2" s="1"/>
  <c r="O5216" i="2" s="1"/>
  <c r="S5215" i="2"/>
  <c r="G5216" i="2"/>
  <c r="R5216" i="2" l="1"/>
  <c r="T5216" i="2" s="1"/>
  <c r="Q5216" i="2"/>
  <c r="P5216" i="2"/>
  <c r="U5216" i="2"/>
  <c r="I5216" i="2"/>
  <c r="V5216" i="2" l="1"/>
  <c r="F5217" i="2" s="1"/>
  <c r="S5216" i="2"/>
  <c r="G5217" i="2"/>
  <c r="H5217" i="2" l="1"/>
  <c r="K5217" i="2" s="1"/>
  <c r="J5217" i="2"/>
  <c r="M5217" i="2" s="1"/>
  <c r="I5217" i="2"/>
  <c r="N5217" i="2" l="1"/>
  <c r="O5217" i="2" s="1"/>
  <c r="R5217" i="2" l="1"/>
  <c r="T5217" i="2" s="1"/>
  <c r="Q5217" i="2"/>
  <c r="P5217" i="2"/>
  <c r="U5217" i="2"/>
  <c r="S5217" i="2" l="1"/>
  <c r="G5218" i="2"/>
  <c r="V5217" i="2"/>
  <c r="F5218" i="2" s="1"/>
  <c r="J5218" i="2" l="1"/>
  <c r="M5218" i="2" s="1"/>
  <c r="I5218" i="2"/>
  <c r="H5218" i="2"/>
  <c r="K5218" i="2" s="1"/>
  <c r="N5218" i="2" s="1"/>
  <c r="O5218" i="2" s="1"/>
  <c r="U5218" i="2" l="1"/>
  <c r="P5218" i="2"/>
  <c r="R5218" i="2"/>
  <c r="T5218" i="2" s="1"/>
  <c r="Q5218" i="2"/>
  <c r="S5218" i="2" l="1"/>
  <c r="G5219" i="2"/>
  <c r="V5218" i="2"/>
  <c r="F5219" i="2" s="1"/>
  <c r="H5219" i="2" l="1"/>
  <c r="K5219" i="2" s="1"/>
  <c r="J5219" i="2"/>
  <c r="M5219" i="2" s="1"/>
  <c r="I5219" i="2"/>
  <c r="N5219" i="2" l="1"/>
  <c r="O5219" i="2" s="1"/>
  <c r="U5219" i="2" l="1"/>
  <c r="P5219" i="2"/>
  <c r="R5219" i="2"/>
  <c r="T5219" i="2" s="1"/>
  <c r="Q5219" i="2"/>
  <c r="S5219" i="2" l="1"/>
  <c r="G5220" i="2"/>
  <c r="V5219" i="2"/>
  <c r="F5220" i="2" s="1"/>
  <c r="J5220" i="2" l="1"/>
  <c r="M5220" i="2" s="1"/>
  <c r="H5220" i="2"/>
  <c r="K5220" i="2" s="1"/>
  <c r="N5220" i="2" s="1"/>
  <c r="O5220" i="2" s="1"/>
  <c r="I5220" i="2"/>
  <c r="R5220" i="2" l="1"/>
  <c r="T5220" i="2" s="1"/>
  <c r="Q5220" i="2"/>
  <c r="U5220" i="2"/>
  <c r="P5220" i="2"/>
  <c r="V5220" i="2" s="1"/>
  <c r="F5221" i="2" s="1"/>
  <c r="J5221" i="2" l="1"/>
  <c r="M5221" i="2" s="1"/>
  <c r="H5221" i="2"/>
  <c r="K5221" i="2" s="1"/>
  <c r="N5221" i="2" s="1"/>
  <c r="O5221" i="2" s="1"/>
  <c r="I5221" i="2"/>
  <c r="S5220" i="2"/>
  <c r="G5221" i="2"/>
  <c r="R5221" i="2" l="1"/>
  <c r="T5221" i="2" s="1"/>
  <c r="Q5221" i="2"/>
  <c r="P5221" i="2"/>
  <c r="U5221" i="2"/>
  <c r="V5221" i="2" l="1"/>
  <c r="F5222" i="2" s="1"/>
  <c r="S5221" i="2"/>
  <c r="G5222" i="2"/>
  <c r="J5222" i="2" l="1"/>
  <c r="M5222" i="2" s="1"/>
  <c r="H5222" i="2"/>
  <c r="K5222" i="2" s="1"/>
  <c r="N5222" i="2" s="1"/>
  <c r="O5222" i="2" s="1"/>
  <c r="I5222" i="2"/>
  <c r="U5222" i="2" l="1"/>
  <c r="R5222" i="2"/>
  <c r="T5222" i="2" s="1"/>
  <c r="P5222" i="2"/>
  <c r="Q5222" i="2"/>
  <c r="S5222" i="2" l="1"/>
  <c r="G5223" i="2"/>
  <c r="V5222" i="2"/>
  <c r="F5223" i="2" s="1"/>
  <c r="J5223" i="2" l="1"/>
  <c r="M5223" i="2" s="1"/>
  <c r="H5223" i="2"/>
  <c r="K5223" i="2" s="1"/>
  <c r="I5223" i="2"/>
  <c r="L5223" i="2" s="1"/>
  <c r="N5223" i="2" s="1"/>
  <c r="O5223" i="2" s="1"/>
  <c r="Q5223" i="2" l="1"/>
  <c r="P5223" i="2"/>
  <c r="R5223" i="2"/>
  <c r="T5223" i="2" s="1"/>
  <c r="U5223" i="2"/>
  <c r="V5223" i="2" l="1"/>
  <c r="F5224" i="2" s="1"/>
  <c r="S5223" i="2"/>
  <c r="G5224" i="2"/>
  <c r="J5224" i="2" l="1"/>
  <c r="M5224" i="2" s="1"/>
  <c r="I5224" i="2"/>
  <c r="L5224" i="2" s="1"/>
  <c r="H5224" i="2"/>
  <c r="K5224" i="2" s="1"/>
  <c r="N5224" i="2" s="1"/>
  <c r="O5224" i="2" s="1"/>
  <c r="U5224" i="2" l="1"/>
  <c r="R5224" i="2"/>
  <c r="T5224" i="2" s="1"/>
  <c r="Q5224" i="2"/>
  <c r="P5224" i="2"/>
  <c r="V5224" i="2" s="1"/>
  <c r="F5225" i="2" s="1"/>
  <c r="J5225" i="2" l="1"/>
  <c r="M5225" i="2" s="1"/>
  <c r="H5225" i="2"/>
  <c r="K5225" i="2" s="1"/>
  <c r="S5224" i="2"/>
  <c r="G5225" i="2"/>
  <c r="I5225" i="2" l="1"/>
  <c r="L5225" i="2" s="1"/>
  <c r="N5225" i="2" s="1"/>
  <c r="O5225" i="2" s="1"/>
  <c r="U5225" i="2" l="1"/>
  <c r="R5225" i="2"/>
  <c r="T5225" i="2" s="1"/>
  <c r="Q5225" i="2"/>
  <c r="P5225" i="2"/>
  <c r="V5225" i="2" s="1"/>
  <c r="F5226" i="2" s="1"/>
  <c r="J5226" i="2" l="1"/>
  <c r="M5226" i="2" s="1"/>
  <c r="H5226" i="2"/>
  <c r="K5226" i="2" s="1"/>
  <c r="S5225" i="2"/>
  <c r="G5226" i="2"/>
  <c r="I5226" i="2" l="1"/>
  <c r="L5226" i="2" s="1"/>
  <c r="N5226" i="2" s="1"/>
  <c r="O5226" i="2" s="1"/>
  <c r="U5226" i="2" l="1"/>
  <c r="R5226" i="2"/>
  <c r="T5226" i="2" s="1"/>
  <c r="Q5226" i="2"/>
  <c r="P5226" i="2"/>
  <c r="V5226" i="2" s="1"/>
  <c r="F5227" i="2" s="1"/>
  <c r="J5227" i="2" l="1"/>
  <c r="M5227" i="2" s="1"/>
  <c r="H5227" i="2"/>
  <c r="K5227" i="2" s="1"/>
  <c r="I5227" i="2"/>
  <c r="L5227" i="2" s="1"/>
  <c r="N5227" i="2" s="1"/>
  <c r="O5227" i="2" s="1"/>
  <c r="S5226" i="2"/>
  <c r="G5227" i="2"/>
  <c r="U5227" i="2" l="1"/>
  <c r="R5227" i="2"/>
  <c r="T5227" i="2" s="1"/>
  <c r="Q5227" i="2"/>
  <c r="P5227" i="2"/>
  <c r="V5227" i="2" s="1"/>
  <c r="F5228" i="2" s="1"/>
  <c r="G5228" i="2"/>
  <c r="J5228" i="2" l="1"/>
  <c r="M5228" i="2" s="1"/>
  <c r="H5228" i="2"/>
  <c r="K5228" i="2" s="1"/>
  <c r="I5228" i="2"/>
  <c r="L5228" i="2" s="1"/>
  <c r="N5228" i="2" s="1"/>
  <c r="O5228" i="2" s="1"/>
  <c r="S5227" i="2"/>
  <c r="R5228" i="2" l="1"/>
  <c r="T5228" i="2" s="1"/>
  <c r="P5228" i="2"/>
  <c r="U5228" i="2"/>
  <c r="Q5228" i="2"/>
  <c r="S5228" i="2" l="1"/>
  <c r="G5229" i="2"/>
  <c r="V5228" i="2"/>
  <c r="F5229" i="2" s="1"/>
  <c r="J5229" i="2" l="1"/>
  <c r="M5229" i="2" s="1"/>
  <c r="I5229" i="2"/>
  <c r="L5229" i="2" s="1"/>
  <c r="H5229" i="2"/>
  <c r="K5229" i="2" s="1"/>
  <c r="N5229" i="2" s="1"/>
  <c r="O5229" i="2" s="1"/>
  <c r="Q5229" i="2" l="1"/>
  <c r="U5229" i="2"/>
  <c r="R5229" i="2"/>
  <c r="T5229" i="2" s="1"/>
  <c r="P5229" i="2"/>
  <c r="V5229" i="2" s="1"/>
  <c r="F5230" i="2" s="1"/>
  <c r="H5230" i="2" l="1"/>
  <c r="K5230" i="2" s="1"/>
  <c r="J5230" i="2"/>
  <c r="M5230" i="2" s="1"/>
  <c r="S5229" i="2"/>
  <c r="G5230" i="2"/>
  <c r="I5230" i="2" l="1"/>
  <c r="L5230" i="2" s="1"/>
  <c r="N5230" i="2" s="1"/>
  <c r="O5230" i="2" s="1"/>
  <c r="R5230" i="2" l="1"/>
  <c r="T5230" i="2" s="1"/>
  <c r="Q5230" i="2"/>
  <c r="P5230" i="2"/>
  <c r="U5230" i="2"/>
  <c r="V5230" i="2" l="1"/>
  <c r="F5231" i="2" s="1"/>
  <c r="S5230" i="2"/>
  <c r="G5231" i="2"/>
  <c r="J5231" i="2" l="1"/>
  <c r="M5231" i="2" s="1"/>
  <c r="H5231" i="2"/>
  <c r="K5231" i="2" s="1"/>
  <c r="I5231" i="2"/>
  <c r="L5231" i="2" s="1"/>
  <c r="N5231" i="2" l="1"/>
  <c r="O5231" i="2" s="1"/>
  <c r="R5231" i="2" l="1"/>
  <c r="T5231" i="2" s="1"/>
  <c r="U5231" i="2"/>
  <c r="Q5231" i="2"/>
  <c r="P5231" i="2"/>
  <c r="V5231" i="2" s="1"/>
  <c r="F5232" i="2" s="1"/>
  <c r="J5232" i="2" l="1"/>
  <c r="M5232" i="2" s="1"/>
  <c r="H5232" i="2"/>
  <c r="K5232" i="2" s="1"/>
  <c r="S5231" i="2"/>
  <c r="G5232" i="2"/>
  <c r="I5232" i="2" l="1"/>
  <c r="L5232" i="2" s="1"/>
  <c r="N5232" i="2" s="1"/>
  <c r="O5232" i="2" s="1"/>
  <c r="U5232" i="2" l="1"/>
  <c r="R5232" i="2"/>
  <c r="T5232" i="2" s="1"/>
  <c r="Q5232" i="2"/>
  <c r="P5232" i="2"/>
  <c r="S5232" i="2" l="1"/>
  <c r="G5233" i="2"/>
  <c r="V5232" i="2"/>
  <c r="F5233" i="2" s="1"/>
  <c r="I5233" i="2" l="1"/>
  <c r="J5233" i="2"/>
  <c r="M5233" i="2" s="1"/>
  <c r="H5233" i="2"/>
  <c r="K5233" i="2" s="1"/>
  <c r="N5233" i="2" s="1"/>
  <c r="O5233" i="2" s="1"/>
  <c r="U5233" i="2" l="1"/>
  <c r="Q5233" i="2"/>
  <c r="P5233" i="2"/>
  <c r="V5233" i="2" s="1"/>
  <c r="F5234" i="2" s="1"/>
  <c r="R5233" i="2"/>
  <c r="T5233" i="2" s="1"/>
  <c r="J5234" i="2" l="1"/>
  <c r="M5234" i="2" s="1"/>
  <c r="I5234" i="2"/>
  <c r="L5234" i="2" s="1"/>
  <c r="H5234" i="2"/>
  <c r="K5234" i="2" s="1"/>
  <c r="N5234" i="2" s="1"/>
  <c r="O5234" i="2" s="1"/>
  <c r="S5233" i="2"/>
  <c r="O5235" i="2" l="1"/>
  <c r="Q5234" i="2"/>
  <c r="R5234" i="2"/>
  <c r="T5234" i="2" s="1"/>
  <c r="U5234" i="2"/>
  <c r="P5234" i="2"/>
  <c r="V5234" i="2" s="1"/>
  <c r="F5235" i="2" s="1"/>
  <c r="J5235" i="2" l="1"/>
  <c r="M5235" i="2" s="1"/>
  <c r="H5235" i="2"/>
  <c r="K5235" i="2" s="1"/>
  <c r="N5235" i="2" s="1"/>
  <c r="G5235" i="2"/>
  <c r="S5234" i="2"/>
  <c r="P5235" i="2"/>
  <c r="U5235" i="2"/>
  <c r="R5235" i="2"/>
  <c r="T5235" i="2" s="1"/>
  <c r="I5235" i="2" l="1"/>
  <c r="Q5235" i="2" s="1"/>
  <c r="S5235" i="2" s="1"/>
  <c r="G5236" i="2" l="1"/>
  <c r="V5235" i="2"/>
  <c r="F5236" i="2" s="1"/>
  <c r="J5236" i="2" l="1"/>
  <c r="M5236" i="2" s="1"/>
  <c r="I5236" i="2"/>
  <c r="H5236" i="2"/>
  <c r="K5236" i="2" s="1"/>
  <c r="N5236" i="2" s="1"/>
  <c r="O5236" i="2" s="1"/>
  <c r="Q5236" i="2" l="1"/>
  <c r="P5236" i="2"/>
  <c r="O5237" i="2"/>
  <c r="R5236" i="2"/>
  <c r="T5236" i="2" s="1"/>
  <c r="U5236" i="2"/>
  <c r="V5236" i="2" s="1"/>
  <c r="F5237" i="2" s="1"/>
  <c r="H5237" i="2" l="1"/>
  <c r="K5237" i="2" s="1"/>
  <c r="J5237" i="2"/>
  <c r="M5237" i="2" s="1"/>
  <c r="N5237" i="2" s="1"/>
  <c r="Q5237" i="2"/>
  <c r="P5237" i="2"/>
  <c r="R5237" i="2"/>
  <c r="T5237" i="2" s="1"/>
  <c r="U5237" i="2"/>
  <c r="V5237" i="2" s="1"/>
  <c r="F5238" i="2" s="1"/>
  <c r="S5236" i="2"/>
  <c r="G5237" i="2"/>
  <c r="G5238" i="2" s="1"/>
  <c r="J5238" i="2" l="1"/>
  <c r="M5238" i="2" s="1"/>
  <c r="I5238" i="2"/>
  <c r="H5238" i="2"/>
  <c r="K5238" i="2" s="1"/>
  <c r="N5238" i="2" s="1"/>
  <c r="O5238" i="2" s="1"/>
  <c r="S5237" i="2"/>
  <c r="I5237" i="2"/>
  <c r="R5238" i="2" l="1"/>
  <c r="T5238" i="2" s="1"/>
  <c r="Q5238" i="2"/>
  <c r="P5238" i="2"/>
  <c r="U5238" i="2"/>
  <c r="S5238" i="2" l="1"/>
  <c r="G5239" i="2"/>
  <c r="V5238" i="2"/>
  <c r="F5239" i="2" s="1"/>
  <c r="J5239" i="2" l="1"/>
  <c r="M5239" i="2" s="1"/>
  <c r="H5239" i="2"/>
  <c r="K5239" i="2" s="1"/>
  <c r="N5239" i="2" s="1"/>
  <c r="O5239" i="2" s="1"/>
  <c r="I5239" i="2"/>
  <c r="R5239" i="2" l="1"/>
  <c r="T5239" i="2" s="1"/>
  <c r="Q5239" i="2"/>
  <c r="P5239" i="2"/>
  <c r="U5239" i="2"/>
  <c r="V5239" i="2" s="1"/>
  <c r="F5240" i="2" s="1"/>
  <c r="J5240" i="2" l="1"/>
  <c r="M5240" i="2" s="1"/>
  <c r="H5240" i="2"/>
  <c r="K5240" i="2" s="1"/>
  <c r="N5240" i="2" s="1"/>
  <c r="O5240" i="2" s="1"/>
  <c r="S5239" i="2"/>
  <c r="G5240" i="2"/>
  <c r="R5240" i="2" l="1"/>
  <c r="T5240" i="2" s="1"/>
  <c r="Q5240" i="2"/>
  <c r="P5240" i="2"/>
  <c r="U5240" i="2"/>
  <c r="I5240" i="2"/>
  <c r="V5240" i="2" l="1"/>
  <c r="F5241" i="2" s="1"/>
  <c r="S5240" i="2"/>
  <c r="G5241" i="2"/>
  <c r="H5241" i="2" l="1"/>
  <c r="K5241" i="2" s="1"/>
  <c r="J5241" i="2"/>
  <c r="M5241" i="2" s="1"/>
  <c r="I5241" i="2"/>
  <c r="N5241" i="2" l="1"/>
  <c r="O5241" i="2" s="1"/>
  <c r="R5241" i="2" l="1"/>
  <c r="T5241" i="2" s="1"/>
  <c r="Q5241" i="2"/>
  <c r="P5241" i="2"/>
  <c r="U5241" i="2"/>
  <c r="V5241" i="2" l="1"/>
  <c r="F5242" i="2" s="1"/>
  <c r="S5241" i="2"/>
  <c r="G5242" i="2"/>
  <c r="J5242" i="2" l="1"/>
  <c r="M5242" i="2" s="1"/>
  <c r="I5242" i="2"/>
  <c r="H5242" i="2"/>
  <c r="K5242" i="2" s="1"/>
  <c r="N5242" i="2" s="1"/>
  <c r="O5242" i="2" s="1"/>
  <c r="R5242" i="2" l="1"/>
  <c r="T5242" i="2" s="1"/>
  <c r="Q5242" i="2"/>
  <c r="P5242" i="2"/>
  <c r="U5242" i="2"/>
  <c r="V5242" i="2" l="1"/>
  <c r="F5243" i="2" s="1"/>
  <c r="S5242" i="2"/>
  <c r="G5243" i="2"/>
  <c r="I5243" i="2" l="1"/>
  <c r="H5243" i="2"/>
  <c r="K5243" i="2" s="1"/>
  <c r="J5243" i="2"/>
  <c r="M5243" i="2" s="1"/>
  <c r="N5243" i="2" l="1"/>
  <c r="O5243" i="2" s="1"/>
  <c r="R5243" i="2" l="1"/>
  <c r="T5243" i="2" s="1"/>
  <c r="Q5243" i="2"/>
  <c r="P5243" i="2"/>
  <c r="U5243" i="2"/>
  <c r="V5243" i="2" s="1"/>
  <c r="F5244" i="2" s="1"/>
  <c r="J5244" i="2" l="1"/>
  <c r="M5244" i="2" s="1"/>
  <c r="H5244" i="2"/>
  <c r="K5244" i="2" s="1"/>
  <c r="N5244" i="2" s="1"/>
  <c r="O5244" i="2" s="1"/>
  <c r="S5243" i="2"/>
  <c r="G5244" i="2"/>
  <c r="I5244" i="2" s="1"/>
  <c r="P5244" i="2" l="1"/>
  <c r="Q5244" i="2"/>
  <c r="S5244" i="2" s="1"/>
  <c r="R5244" i="2"/>
  <c r="T5244" i="2" s="1"/>
  <c r="U5244" i="2"/>
  <c r="V5244" i="2" l="1"/>
  <c r="F5245" i="2" s="1"/>
  <c r="G5245" i="2"/>
  <c r="J5245" i="2" l="1"/>
  <c r="M5245" i="2" s="1"/>
  <c r="H5245" i="2"/>
  <c r="K5245" i="2" s="1"/>
  <c r="N5245" i="2" s="1"/>
  <c r="O5245" i="2" s="1"/>
  <c r="I5245" i="2"/>
  <c r="U5245" i="2" l="1"/>
  <c r="R5245" i="2"/>
  <c r="T5245" i="2" s="1"/>
  <c r="Q5245" i="2"/>
  <c r="P5245" i="2"/>
  <c r="V5245" i="2" s="1"/>
  <c r="F5246" i="2" s="1"/>
  <c r="J5246" i="2" l="1"/>
  <c r="M5246" i="2" s="1"/>
  <c r="H5246" i="2"/>
  <c r="K5246" i="2" s="1"/>
  <c r="N5246" i="2" s="1"/>
  <c r="O5246" i="2" s="1"/>
  <c r="S5245" i="2"/>
  <c r="G5246" i="2"/>
  <c r="R5246" i="2" l="1"/>
  <c r="T5246" i="2" s="1"/>
  <c r="Q5246" i="2"/>
  <c r="U5246" i="2"/>
  <c r="P5246" i="2"/>
  <c r="V5246" i="2" s="1"/>
  <c r="F5247" i="2" s="1"/>
  <c r="G5247" i="2"/>
  <c r="I5246" i="2"/>
  <c r="J5247" i="2" l="1"/>
  <c r="M5247" i="2" s="1"/>
  <c r="H5247" i="2"/>
  <c r="K5247" i="2" s="1"/>
  <c r="N5247" i="2" s="1"/>
  <c r="O5247" i="2" s="1"/>
  <c r="I5247" i="2"/>
  <c r="S5246" i="2"/>
  <c r="R5247" i="2" l="1"/>
  <c r="T5247" i="2" s="1"/>
  <c r="Q5247" i="2"/>
  <c r="P5247" i="2"/>
  <c r="U5247" i="2"/>
  <c r="V5247" i="2" l="1"/>
  <c r="F5248" i="2" s="1"/>
  <c r="S5247" i="2"/>
  <c r="G5248" i="2"/>
  <c r="J5248" i="2" l="1"/>
  <c r="M5248" i="2" s="1"/>
  <c r="I5248" i="2"/>
  <c r="L5248" i="2" s="1"/>
  <c r="H5248" i="2"/>
  <c r="K5248" i="2" s="1"/>
  <c r="N5248" i="2" s="1"/>
  <c r="O5248" i="2" s="1"/>
  <c r="Q5248" i="2" l="1"/>
  <c r="P5248" i="2"/>
  <c r="R5248" i="2"/>
  <c r="T5248" i="2" s="1"/>
  <c r="U5248" i="2"/>
  <c r="V5248" i="2" l="1"/>
  <c r="F5249" i="2" s="1"/>
  <c r="S5248" i="2"/>
  <c r="G5249" i="2"/>
  <c r="I5249" i="2" l="1"/>
  <c r="L5249" i="2" s="1"/>
  <c r="J5249" i="2"/>
  <c r="M5249" i="2" s="1"/>
  <c r="H5249" i="2"/>
  <c r="K5249" i="2" s="1"/>
  <c r="N5249" i="2" s="1"/>
  <c r="O5249" i="2" s="1"/>
  <c r="P5249" i="2" l="1"/>
  <c r="V5249" i="2" s="1"/>
  <c r="F5250" i="2" s="1"/>
  <c r="Q5249" i="2"/>
  <c r="U5249" i="2"/>
  <c r="R5249" i="2"/>
  <c r="T5249" i="2" s="1"/>
  <c r="S5249" i="2" l="1"/>
  <c r="G5250" i="2"/>
  <c r="J5250" i="2"/>
  <c r="M5250" i="2" s="1"/>
  <c r="I5250" i="2"/>
  <c r="L5250" i="2" s="1"/>
  <c r="H5250" i="2"/>
  <c r="K5250" i="2" s="1"/>
  <c r="N5250" i="2" l="1"/>
  <c r="O5250" i="2" s="1"/>
  <c r="R5250" i="2" l="1"/>
  <c r="T5250" i="2" s="1"/>
  <c r="P5250" i="2"/>
  <c r="U5250" i="2"/>
  <c r="Q5250" i="2"/>
  <c r="S5250" i="2" l="1"/>
  <c r="G5251" i="2"/>
  <c r="V5250" i="2"/>
  <c r="F5251" i="2" s="1"/>
  <c r="J5251" i="2" l="1"/>
  <c r="M5251" i="2" s="1"/>
  <c r="I5251" i="2"/>
  <c r="L5251" i="2" s="1"/>
  <c r="H5251" i="2"/>
  <c r="K5251" i="2" s="1"/>
  <c r="N5251" i="2" s="1"/>
  <c r="O5251" i="2" s="1"/>
  <c r="R5251" i="2" l="1"/>
  <c r="T5251" i="2" s="1"/>
  <c r="P5251" i="2"/>
  <c r="Q5251" i="2"/>
  <c r="U5251" i="2"/>
  <c r="V5251" i="2" s="1"/>
  <c r="F5252" i="2" s="1"/>
  <c r="S5251" i="2" l="1"/>
  <c r="G5252" i="2"/>
  <c r="I5252" i="2" s="1"/>
  <c r="L5252" i="2" s="1"/>
  <c r="H5252" i="2"/>
  <c r="K5252" i="2" s="1"/>
  <c r="J5252" i="2"/>
  <c r="M5252" i="2" s="1"/>
  <c r="N5252" i="2" l="1"/>
  <c r="O5252" i="2" s="1"/>
  <c r="P5252" i="2" l="1"/>
  <c r="Q5252" i="2"/>
  <c r="R5252" i="2"/>
  <c r="T5252" i="2" s="1"/>
  <c r="U5252" i="2"/>
  <c r="V5252" i="2" s="1"/>
  <c r="F5253" i="2" s="1"/>
  <c r="J5253" i="2" l="1"/>
  <c r="M5253" i="2" s="1"/>
  <c r="H5253" i="2"/>
  <c r="K5253" i="2" s="1"/>
  <c r="S5252" i="2"/>
  <c r="G5253" i="2"/>
  <c r="I5253" i="2" l="1"/>
  <c r="L5253" i="2" s="1"/>
  <c r="N5253" i="2" s="1"/>
  <c r="O5253" i="2" s="1"/>
  <c r="R5253" i="2" l="1"/>
  <c r="T5253" i="2" s="1"/>
  <c r="Q5253" i="2"/>
  <c r="P5253" i="2"/>
  <c r="U5253" i="2"/>
  <c r="V5253" i="2" s="1"/>
  <c r="F5254" i="2" s="1"/>
  <c r="H5254" i="2" l="1"/>
  <c r="K5254" i="2" s="1"/>
  <c r="J5254" i="2"/>
  <c r="M5254" i="2" s="1"/>
  <c r="S5253" i="2"/>
  <c r="G5254" i="2"/>
  <c r="I5254" i="2" l="1"/>
  <c r="L5254" i="2" s="1"/>
  <c r="N5254" i="2" s="1"/>
  <c r="O5254" i="2" s="1"/>
  <c r="R5254" i="2" l="1"/>
  <c r="T5254" i="2" s="1"/>
  <c r="P5254" i="2"/>
  <c r="Q5254" i="2"/>
  <c r="U5254" i="2"/>
  <c r="V5254" i="2" s="1"/>
  <c r="F5255" i="2" s="1"/>
  <c r="J5255" i="2" l="1"/>
  <c r="M5255" i="2" s="1"/>
  <c r="H5255" i="2"/>
  <c r="K5255" i="2" s="1"/>
  <c r="S5254" i="2"/>
  <c r="G5255" i="2"/>
  <c r="I5255" i="2" s="1"/>
  <c r="L5255" i="2" s="1"/>
  <c r="N5255" i="2" l="1"/>
  <c r="O5255" i="2" s="1"/>
  <c r="R5255" i="2" l="1"/>
  <c r="T5255" i="2" s="1"/>
  <c r="Q5255" i="2"/>
  <c r="P5255" i="2"/>
  <c r="U5255" i="2"/>
  <c r="S5255" i="2" l="1"/>
  <c r="G5256" i="2"/>
  <c r="V5255" i="2"/>
  <c r="F5256" i="2" s="1"/>
  <c r="J5256" i="2" l="1"/>
  <c r="M5256" i="2" s="1"/>
  <c r="I5256" i="2"/>
  <c r="L5256" i="2" s="1"/>
  <c r="H5256" i="2"/>
  <c r="K5256" i="2" s="1"/>
  <c r="N5256" i="2" l="1"/>
  <c r="O5256" i="2" s="1"/>
  <c r="R5256" i="2" l="1"/>
  <c r="T5256" i="2" s="1"/>
  <c r="Q5256" i="2"/>
  <c r="P5256" i="2"/>
  <c r="U5256" i="2"/>
  <c r="S5256" i="2" l="1"/>
  <c r="G5257" i="2"/>
  <c r="V5256" i="2"/>
  <c r="F5257" i="2" s="1"/>
  <c r="I5257" i="2" l="1"/>
  <c r="J5257" i="2"/>
  <c r="M5257" i="2" s="1"/>
  <c r="H5257" i="2"/>
  <c r="K5257" i="2" s="1"/>
  <c r="N5257" i="2" s="1"/>
  <c r="O5257" i="2" s="1"/>
  <c r="R5257" i="2" l="1"/>
  <c r="T5257" i="2" s="1"/>
  <c r="Q5257" i="2"/>
  <c r="P5257" i="2"/>
  <c r="U5257" i="2"/>
  <c r="V5257" i="2" s="1"/>
  <c r="F5258" i="2" s="1"/>
  <c r="J5258" i="2" l="1"/>
  <c r="M5258" i="2" s="1"/>
  <c r="I5258" i="2"/>
  <c r="H5258" i="2"/>
  <c r="K5258" i="2" s="1"/>
  <c r="N5258" i="2" s="1"/>
  <c r="O5258" i="2" s="1"/>
  <c r="S5257" i="2"/>
  <c r="R5258" i="2" l="1"/>
  <c r="T5258" i="2" s="1"/>
  <c r="Q5258" i="2"/>
  <c r="P5258" i="2"/>
  <c r="U5258" i="2"/>
  <c r="V5258" i="2" s="1"/>
  <c r="F5259" i="2" s="1"/>
  <c r="J5259" i="2" l="1"/>
  <c r="M5259" i="2" s="1"/>
  <c r="H5259" i="2"/>
  <c r="K5259" i="2" s="1"/>
  <c r="N5259" i="2" s="1"/>
  <c r="O5259" i="2" s="1"/>
  <c r="S5258" i="2"/>
  <c r="G5259" i="2"/>
  <c r="R5259" i="2" l="1"/>
  <c r="T5259" i="2" s="1"/>
  <c r="Q5259" i="2"/>
  <c r="P5259" i="2"/>
  <c r="U5259" i="2"/>
  <c r="V5259" i="2" s="1"/>
  <c r="F5260" i="2" s="1"/>
  <c r="I5259" i="2"/>
  <c r="H5260" i="2" l="1"/>
  <c r="K5260" i="2" s="1"/>
  <c r="J5260" i="2"/>
  <c r="M5260" i="2" s="1"/>
  <c r="S5259" i="2"/>
  <c r="G5260" i="2"/>
  <c r="N5260" i="2" l="1"/>
  <c r="O5260" i="2" s="1"/>
  <c r="I5260" i="2"/>
  <c r="P5260" i="2" l="1"/>
  <c r="R5260" i="2"/>
  <c r="T5260" i="2" s="1"/>
  <c r="Q5260" i="2"/>
  <c r="U5260" i="2"/>
  <c r="V5260" i="2" s="1"/>
  <c r="F5261" i="2" s="1"/>
  <c r="H5261" i="2" l="1"/>
  <c r="K5261" i="2" s="1"/>
  <c r="J5261" i="2"/>
  <c r="M5261" i="2" s="1"/>
  <c r="S5260" i="2"/>
  <c r="G5261" i="2"/>
  <c r="I5261" i="2" l="1"/>
  <c r="N5261" i="2"/>
  <c r="O5261" i="2" s="1"/>
  <c r="R5261" i="2" l="1"/>
  <c r="T5261" i="2" s="1"/>
  <c r="Q5261" i="2"/>
  <c r="P5261" i="2"/>
  <c r="U5261" i="2"/>
  <c r="V5261" i="2" s="1"/>
  <c r="F5262" i="2" s="1"/>
  <c r="J5262" i="2" l="1"/>
  <c r="M5262" i="2" s="1"/>
  <c r="H5262" i="2"/>
  <c r="K5262" i="2" s="1"/>
  <c r="N5262" i="2" s="1"/>
  <c r="O5262" i="2" s="1"/>
  <c r="S5261" i="2"/>
  <c r="G5262" i="2"/>
  <c r="R5262" i="2" l="1"/>
  <c r="T5262" i="2" s="1"/>
  <c r="Q5262" i="2"/>
  <c r="P5262" i="2"/>
  <c r="U5262" i="2"/>
  <c r="I5262" i="2"/>
  <c r="S5262" i="2" l="1"/>
  <c r="V5262" i="2"/>
  <c r="F5263" i="2" s="1"/>
  <c r="G5263" i="2"/>
  <c r="J5263" i="2" l="1"/>
  <c r="M5263" i="2" s="1"/>
  <c r="I5263" i="2"/>
  <c r="H5263" i="2"/>
  <c r="K5263" i="2" s="1"/>
  <c r="N5263" i="2" s="1"/>
  <c r="O5263" i="2" s="1"/>
  <c r="R5263" i="2" l="1"/>
  <c r="T5263" i="2" s="1"/>
  <c r="Q5263" i="2"/>
  <c r="P5263" i="2"/>
  <c r="U5263" i="2"/>
  <c r="V5263" i="2" s="1"/>
  <c r="F5264" i="2" s="1"/>
  <c r="J5264" i="2" l="1"/>
  <c r="M5264" i="2" s="1"/>
  <c r="H5264" i="2"/>
  <c r="K5264" i="2" s="1"/>
  <c r="N5264" i="2" s="1"/>
  <c r="O5264" i="2" s="1"/>
  <c r="S5263" i="2"/>
  <c r="G5264" i="2"/>
  <c r="Q5264" i="2" l="1"/>
  <c r="P5264" i="2"/>
  <c r="R5264" i="2"/>
  <c r="T5264" i="2" s="1"/>
  <c r="U5264" i="2"/>
  <c r="I5264" i="2"/>
  <c r="V5264" i="2" l="1"/>
  <c r="F5265" i="2" s="1"/>
  <c r="S5264" i="2"/>
  <c r="G5265" i="2"/>
  <c r="J5265" i="2" l="1"/>
  <c r="M5265" i="2" s="1"/>
  <c r="I5265" i="2"/>
  <c r="H5265" i="2"/>
  <c r="K5265" i="2" s="1"/>
  <c r="N5265" i="2" s="1"/>
  <c r="O5265" i="2" s="1"/>
  <c r="R5265" i="2" l="1"/>
  <c r="T5265" i="2" s="1"/>
  <c r="Q5265" i="2"/>
  <c r="P5265" i="2"/>
  <c r="U5265" i="2"/>
  <c r="V5265" i="2" s="1"/>
  <c r="F5266" i="2" s="1"/>
  <c r="J5266" i="2" l="1"/>
  <c r="M5266" i="2" s="1"/>
  <c r="H5266" i="2"/>
  <c r="K5266" i="2" s="1"/>
  <c r="N5266" i="2" s="1"/>
  <c r="O5266" i="2" s="1"/>
  <c r="S5265" i="2"/>
  <c r="G5266" i="2"/>
  <c r="R5266" i="2" l="1"/>
  <c r="T5266" i="2" s="1"/>
  <c r="Q5266" i="2"/>
  <c r="P5266" i="2"/>
  <c r="U5266" i="2"/>
  <c r="V5266" i="2" s="1"/>
  <c r="F5267" i="2" s="1"/>
  <c r="I5266" i="2"/>
  <c r="J5267" i="2" l="1"/>
  <c r="M5267" i="2" s="1"/>
  <c r="H5267" i="2"/>
  <c r="K5267" i="2" s="1"/>
  <c r="N5267" i="2" s="1"/>
  <c r="O5267" i="2" s="1"/>
  <c r="S5266" i="2"/>
  <c r="G5267" i="2"/>
  <c r="R5267" i="2" l="1"/>
  <c r="T5267" i="2" s="1"/>
  <c r="P5267" i="2"/>
  <c r="Q5267" i="2"/>
  <c r="S5267" i="2" s="1"/>
  <c r="U5267" i="2"/>
  <c r="V5267" i="2" s="1"/>
  <c r="F5268" i="2" s="1"/>
  <c r="I5267" i="2"/>
  <c r="J5268" i="2" l="1"/>
  <c r="M5268" i="2" s="1"/>
  <c r="H5268" i="2"/>
  <c r="K5268" i="2" s="1"/>
  <c r="N5268" i="2" s="1"/>
  <c r="O5268" i="2" s="1"/>
  <c r="G5268" i="2"/>
  <c r="P5268" i="2" l="1"/>
  <c r="R5268" i="2"/>
  <c r="T5268" i="2" s="1"/>
  <c r="Q5268" i="2"/>
  <c r="S5268" i="2" s="1"/>
  <c r="U5268" i="2"/>
  <c r="I5268" i="2"/>
  <c r="V5268" i="2" l="1"/>
  <c r="F5269" i="2" s="1"/>
  <c r="G5269" i="2"/>
  <c r="I5269" i="2" l="1"/>
  <c r="J5269" i="2"/>
  <c r="M5269" i="2" s="1"/>
  <c r="H5269" i="2"/>
  <c r="K5269" i="2" s="1"/>
  <c r="N5269" i="2" s="1"/>
  <c r="O5269" i="2" s="1"/>
  <c r="P5269" i="2" l="1"/>
  <c r="U5269" i="2"/>
  <c r="R5269" i="2"/>
  <c r="T5269" i="2" s="1"/>
  <c r="Q5269" i="2"/>
  <c r="G5270" i="2" l="1"/>
  <c r="S5269" i="2"/>
  <c r="V5269" i="2"/>
  <c r="F5270" i="2" s="1"/>
  <c r="J5270" i="2" l="1"/>
  <c r="M5270" i="2" s="1"/>
  <c r="I5270" i="2"/>
  <c r="H5270" i="2"/>
  <c r="K5270" i="2" s="1"/>
  <c r="N5270" i="2" s="1"/>
  <c r="O5270" i="2" s="1"/>
  <c r="R5270" i="2" l="1"/>
  <c r="T5270" i="2" s="1"/>
  <c r="Q5270" i="2"/>
  <c r="P5270" i="2"/>
  <c r="U5270" i="2"/>
  <c r="V5270" i="2" s="1"/>
  <c r="F5271" i="2" s="1"/>
  <c r="J5271" i="2" l="1"/>
  <c r="M5271" i="2" s="1"/>
  <c r="H5271" i="2"/>
  <c r="K5271" i="2" s="1"/>
  <c r="S5270" i="2"/>
  <c r="G5271" i="2"/>
  <c r="I5271" i="2" l="1"/>
  <c r="N5271" i="2"/>
  <c r="O5271" i="2" s="1"/>
  <c r="R5271" i="2" l="1"/>
  <c r="T5271" i="2" s="1"/>
  <c r="P5271" i="2"/>
  <c r="U5271" i="2"/>
  <c r="Q5271" i="2"/>
  <c r="S5271" i="2" l="1"/>
  <c r="G5272" i="2"/>
  <c r="V5271" i="2"/>
  <c r="F5272" i="2" s="1"/>
  <c r="J5272" i="2" l="1"/>
  <c r="M5272" i="2" s="1"/>
  <c r="I5272" i="2"/>
  <c r="L5272" i="2" s="1"/>
  <c r="H5272" i="2"/>
  <c r="K5272" i="2" s="1"/>
  <c r="N5272" i="2" s="1"/>
  <c r="O5272" i="2" s="1"/>
  <c r="R5272" i="2" l="1"/>
  <c r="T5272" i="2" s="1"/>
  <c r="Q5272" i="2"/>
  <c r="P5272" i="2"/>
  <c r="U5272" i="2"/>
  <c r="V5272" i="2" s="1"/>
  <c r="F5273" i="2" s="1"/>
  <c r="J5273" i="2" l="1"/>
  <c r="M5273" i="2" s="1"/>
  <c r="H5273" i="2"/>
  <c r="K5273" i="2" s="1"/>
  <c r="S5272" i="2"/>
  <c r="G5273" i="2"/>
  <c r="I5273" i="2" l="1"/>
  <c r="L5273" i="2" s="1"/>
  <c r="N5273" i="2" s="1"/>
  <c r="O5273" i="2" s="1"/>
  <c r="Q5273" i="2" l="1"/>
  <c r="P5273" i="2"/>
  <c r="R5273" i="2"/>
  <c r="T5273" i="2" s="1"/>
  <c r="U5273" i="2"/>
  <c r="V5273" i="2" l="1"/>
  <c r="F5274" i="2" s="1"/>
  <c r="S5273" i="2"/>
  <c r="G5274" i="2"/>
  <c r="J5274" i="2" l="1"/>
  <c r="M5274" i="2" s="1"/>
  <c r="I5274" i="2"/>
  <c r="L5274" i="2" s="1"/>
  <c r="H5274" i="2"/>
  <c r="K5274" i="2" s="1"/>
  <c r="N5274" i="2" s="1"/>
  <c r="O5274" i="2" s="1"/>
  <c r="R5274" i="2" l="1"/>
  <c r="T5274" i="2" s="1"/>
  <c r="Q5274" i="2"/>
  <c r="P5274" i="2"/>
  <c r="U5274" i="2"/>
  <c r="V5274" i="2" s="1"/>
  <c r="F5275" i="2" s="1"/>
  <c r="J5275" i="2" l="1"/>
  <c r="M5275" i="2" s="1"/>
  <c r="H5275" i="2"/>
  <c r="K5275" i="2" s="1"/>
  <c r="S5274" i="2"/>
  <c r="G5275" i="2"/>
  <c r="I5275" i="2" l="1"/>
  <c r="L5275" i="2" s="1"/>
  <c r="N5275" i="2" s="1"/>
  <c r="O5275" i="2" s="1"/>
  <c r="R5275" i="2" l="1"/>
  <c r="T5275" i="2" s="1"/>
  <c r="Q5275" i="2"/>
  <c r="P5275" i="2"/>
  <c r="U5275" i="2"/>
  <c r="V5275" i="2" s="1"/>
  <c r="F5276" i="2" s="1"/>
  <c r="J5276" i="2" l="1"/>
  <c r="M5276" i="2" s="1"/>
  <c r="H5276" i="2"/>
  <c r="K5276" i="2" s="1"/>
  <c r="S5275" i="2"/>
  <c r="G5276" i="2"/>
  <c r="I5276" i="2" l="1"/>
  <c r="L5276" i="2" s="1"/>
  <c r="N5276" i="2" s="1"/>
  <c r="O5276" i="2" s="1"/>
  <c r="R5276" i="2" l="1"/>
  <c r="T5276" i="2" s="1"/>
  <c r="Q5276" i="2"/>
  <c r="P5276" i="2"/>
  <c r="U5276" i="2"/>
  <c r="V5276" i="2" l="1"/>
  <c r="F5277" i="2" s="1"/>
  <c r="S5276" i="2"/>
  <c r="G5277" i="2"/>
  <c r="J5277" i="2" l="1"/>
  <c r="M5277" i="2" s="1"/>
  <c r="I5277" i="2"/>
  <c r="L5277" i="2" s="1"/>
  <c r="H5277" i="2"/>
  <c r="K5277" i="2" s="1"/>
  <c r="N5277" i="2" s="1"/>
  <c r="O5277" i="2" s="1"/>
  <c r="O5278" i="2" l="1"/>
  <c r="U5277" i="2"/>
  <c r="R5277" i="2"/>
  <c r="T5277" i="2" s="1"/>
  <c r="Q5277" i="2"/>
  <c r="P5277" i="2"/>
  <c r="V5277" i="2" s="1"/>
  <c r="F5278" i="2" s="1"/>
  <c r="J5278" i="2" l="1"/>
  <c r="M5278" i="2" s="1"/>
  <c r="H5278" i="2"/>
  <c r="K5278" i="2" s="1"/>
  <c r="S5277" i="2"/>
  <c r="G5278" i="2"/>
  <c r="R5278" i="2"/>
  <c r="T5278" i="2" s="1"/>
  <c r="P5278" i="2"/>
  <c r="U5278" i="2"/>
  <c r="I5278" i="2" l="1"/>
  <c r="L5278" i="2" l="1"/>
  <c r="N5278" i="2" s="1"/>
  <c r="Q5278" i="2"/>
  <c r="S5278" i="2" l="1"/>
  <c r="V5278" i="2"/>
  <c r="F5279" i="2" s="1"/>
  <c r="G5279" i="2"/>
  <c r="J5279" i="2" l="1"/>
  <c r="M5279" i="2" s="1"/>
  <c r="I5279" i="2"/>
  <c r="L5279" i="2" s="1"/>
  <c r="H5279" i="2"/>
  <c r="K5279" i="2" s="1"/>
  <c r="N5279" i="2" s="1"/>
  <c r="O5279" i="2" s="1"/>
  <c r="O5280" i="2" l="1"/>
  <c r="R5279" i="2"/>
  <c r="T5279" i="2" s="1"/>
  <c r="P5279" i="2"/>
  <c r="Q5279" i="2"/>
  <c r="U5279" i="2"/>
  <c r="V5279" i="2" s="1"/>
  <c r="F5280" i="2" s="1"/>
  <c r="J5280" i="2" l="1"/>
  <c r="M5280" i="2" s="1"/>
  <c r="H5280" i="2"/>
  <c r="K5280" i="2" s="1"/>
  <c r="S5279" i="2"/>
  <c r="G5280" i="2"/>
  <c r="P5280" i="2"/>
  <c r="Q5280" i="2"/>
  <c r="S5280" i="2" s="1"/>
  <c r="R5280" i="2"/>
  <c r="T5280" i="2" s="1"/>
  <c r="U5280" i="2"/>
  <c r="V5280" i="2" s="1"/>
  <c r="F5281" i="2" s="1"/>
  <c r="J5281" i="2" l="1"/>
  <c r="M5281" i="2" s="1"/>
  <c r="H5281" i="2"/>
  <c r="K5281" i="2" s="1"/>
  <c r="N5281" i="2" s="1"/>
  <c r="O5281" i="2" s="1"/>
  <c r="G5281" i="2"/>
  <c r="I5281" i="2" s="1"/>
  <c r="I5280" i="2"/>
  <c r="L5280" i="2" s="1"/>
  <c r="N5280" i="2"/>
  <c r="Q5281" i="2" l="1"/>
  <c r="P5281" i="2"/>
  <c r="R5281" i="2"/>
  <c r="T5281" i="2" s="1"/>
  <c r="U5281" i="2"/>
  <c r="V5281" i="2" s="1"/>
  <c r="F5282" i="2" s="1"/>
  <c r="I5282" i="2" l="1"/>
  <c r="H5282" i="2"/>
  <c r="K5282" i="2" s="1"/>
  <c r="J5282" i="2"/>
  <c r="M5282" i="2" s="1"/>
  <c r="S5281" i="2"/>
  <c r="N5282" i="2" l="1"/>
  <c r="O5282" i="2" s="1"/>
  <c r="P5282" i="2" l="1"/>
  <c r="Q5282" i="2"/>
  <c r="R5282" i="2"/>
  <c r="T5282" i="2" s="1"/>
  <c r="U5282" i="2"/>
  <c r="V5282" i="2" s="1"/>
  <c r="F5283" i="2" s="1"/>
  <c r="H5283" i="2" l="1"/>
  <c r="K5283" i="2" s="1"/>
  <c r="J5283" i="2"/>
  <c r="M5283" i="2" s="1"/>
  <c r="S5282" i="2"/>
  <c r="G5283" i="2"/>
  <c r="N5283" i="2" l="1"/>
  <c r="O5283" i="2" s="1"/>
  <c r="I5283" i="2"/>
  <c r="R5283" i="2" l="1"/>
  <c r="T5283" i="2" s="1"/>
  <c r="Q5283" i="2"/>
  <c r="P5283" i="2"/>
  <c r="U5283" i="2"/>
  <c r="V5283" i="2" l="1"/>
  <c r="F5284" i="2" s="1"/>
  <c r="S5283" i="2"/>
  <c r="G5284" i="2"/>
  <c r="J5284" i="2" l="1"/>
  <c r="M5284" i="2" s="1"/>
  <c r="I5284" i="2"/>
  <c r="H5284" i="2"/>
  <c r="K5284" i="2" s="1"/>
  <c r="N5284" i="2" s="1"/>
  <c r="O5284" i="2" s="1"/>
  <c r="R5284" i="2" l="1"/>
  <c r="T5284" i="2" s="1"/>
  <c r="Q5284" i="2"/>
  <c r="P5284" i="2"/>
  <c r="U5284" i="2"/>
  <c r="V5284" i="2" s="1"/>
  <c r="F5285" i="2" s="1"/>
  <c r="J5285" i="2" l="1"/>
  <c r="M5285" i="2" s="1"/>
  <c r="H5285" i="2"/>
  <c r="K5285" i="2" s="1"/>
  <c r="N5285" i="2" s="1"/>
  <c r="O5285" i="2" s="1"/>
  <c r="S5284" i="2"/>
  <c r="G5285" i="2"/>
  <c r="Q5285" i="2" l="1"/>
  <c r="P5285" i="2"/>
  <c r="R5285" i="2"/>
  <c r="T5285" i="2" s="1"/>
  <c r="U5285" i="2"/>
  <c r="I5285" i="2"/>
  <c r="V5285" i="2" l="1"/>
  <c r="F5286" i="2" s="1"/>
  <c r="S5285" i="2"/>
  <c r="G5286" i="2"/>
  <c r="J5286" i="2" l="1"/>
  <c r="M5286" i="2" s="1"/>
  <c r="I5286" i="2"/>
  <c r="H5286" i="2"/>
  <c r="K5286" i="2" s="1"/>
  <c r="N5286" i="2" s="1"/>
  <c r="O5286" i="2" s="1"/>
  <c r="R5286" i="2" l="1"/>
  <c r="T5286" i="2" s="1"/>
  <c r="Q5286" i="2"/>
  <c r="P5286" i="2"/>
  <c r="U5286" i="2"/>
  <c r="V5286" i="2" s="1"/>
  <c r="F5287" i="2" s="1"/>
  <c r="J5287" i="2" l="1"/>
  <c r="M5287" i="2" s="1"/>
  <c r="H5287" i="2"/>
  <c r="K5287" i="2" s="1"/>
  <c r="N5287" i="2" s="1"/>
  <c r="O5287" i="2" s="1"/>
  <c r="S5286" i="2"/>
  <c r="G5287" i="2"/>
  <c r="R5287" i="2" l="1"/>
  <c r="T5287" i="2" s="1"/>
  <c r="Q5287" i="2"/>
  <c r="P5287" i="2"/>
  <c r="U5287" i="2"/>
  <c r="V5287" i="2" s="1"/>
  <c r="F5288" i="2" s="1"/>
  <c r="I5287" i="2"/>
  <c r="J5288" i="2" l="1"/>
  <c r="M5288" i="2" s="1"/>
  <c r="H5288" i="2"/>
  <c r="K5288" i="2" s="1"/>
  <c r="S5287" i="2"/>
  <c r="G5288" i="2"/>
  <c r="I5288" i="2" l="1"/>
  <c r="L5288" i="2" s="1"/>
  <c r="N5288" i="2" s="1"/>
  <c r="O5288" i="2" s="1"/>
  <c r="R5288" i="2" l="1"/>
  <c r="T5288" i="2" s="1"/>
  <c r="Q5288" i="2"/>
  <c r="P5288" i="2"/>
  <c r="U5288" i="2"/>
  <c r="V5288" i="2" l="1"/>
  <c r="F5289" i="2" s="1"/>
  <c r="S5288" i="2"/>
  <c r="G5289" i="2"/>
  <c r="J5289" i="2" l="1"/>
  <c r="M5289" i="2" s="1"/>
  <c r="I5289" i="2"/>
  <c r="H5289" i="2"/>
  <c r="K5289" i="2" s="1"/>
  <c r="N5289" i="2" s="1"/>
  <c r="O5289" i="2" s="1"/>
  <c r="U5289" i="2" l="1"/>
  <c r="R5289" i="2"/>
  <c r="T5289" i="2" s="1"/>
  <c r="P5289" i="2"/>
  <c r="Q5289" i="2"/>
  <c r="S5289" i="2" l="1"/>
  <c r="G5290" i="2"/>
  <c r="V5289" i="2"/>
  <c r="F5290" i="2" s="1"/>
  <c r="J5290" i="2" l="1"/>
  <c r="M5290" i="2" s="1"/>
  <c r="I5290" i="2"/>
  <c r="H5290" i="2"/>
  <c r="K5290" i="2" s="1"/>
  <c r="N5290" i="2" s="1"/>
  <c r="O5290" i="2" s="1"/>
  <c r="R5290" i="2" l="1"/>
  <c r="T5290" i="2" s="1"/>
  <c r="Q5290" i="2"/>
  <c r="P5290" i="2"/>
  <c r="U5290" i="2"/>
  <c r="V5290" i="2" l="1"/>
  <c r="F5291" i="2" s="1"/>
  <c r="S5290" i="2"/>
  <c r="G5291" i="2"/>
  <c r="J5291" i="2" l="1"/>
  <c r="M5291" i="2" s="1"/>
  <c r="I5291" i="2"/>
  <c r="H5291" i="2"/>
  <c r="K5291" i="2" s="1"/>
  <c r="N5291" i="2" s="1"/>
  <c r="O5291" i="2" s="1"/>
  <c r="U5291" i="2" l="1"/>
  <c r="R5291" i="2"/>
  <c r="T5291" i="2" s="1"/>
  <c r="P5291" i="2"/>
  <c r="Q5291" i="2"/>
  <c r="S5291" i="2" l="1"/>
  <c r="G5292" i="2"/>
  <c r="V5291" i="2"/>
  <c r="F5292" i="2" s="1"/>
  <c r="J5292" i="2" l="1"/>
  <c r="M5292" i="2" s="1"/>
  <c r="H5292" i="2"/>
  <c r="K5292" i="2" s="1"/>
  <c r="N5292" i="2" s="1"/>
  <c r="O5292" i="2" s="1"/>
  <c r="I5292" i="2"/>
  <c r="P5292" i="2" l="1"/>
  <c r="U5292" i="2"/>
  <c r="R5292" i="2"/>
  <c r="T5292" i="2" s="1"/>
  <c r="Q5292" i="2"/>
  <c r="S5292" i="2" l="1"/>
  <c r="G5293" i="2"/>
  <c r="V5292" i="2"/>
  <c r="F5293" i="2" s="1"/>
  <c r="I5293" i="2" l="1"/>
  <c r="J5293" i="2"/>
  <c r="M5293" i="2" s="1"/>
  <c r="H5293" i="2"/>
  <c r="K5293" i="2" s="1"/>
  <c r="N5293" i="2" s="1"/>
  <c r="O5293" i="2" s="1"/>
  <c r="P5293" i="2" l="1"/>
  <c r="Q5293" i="2"/>
  <c r="R5293" i="2"/>
  <c r="T5293" i="2" s="1"/>
  <c r="U5293" i="2"/>
  <c r="V5293" i="2" s="1"/>
  <c r="F5294" i="2" s="1"/>
  <c r="J5294" i="2" l="1"/>
  <c r="M5294" i="2" s="1"/>
  <c r="H5294" i="2"/>
  <c r="K5294" i="2" s="1"/>
  <c r="N5294" i="2" s="1"/>
  <c r="O5294" i="2" s="1"/>
  <c r="G5294" i="2"/>
  <c r="S5293" i="2"/>
  <c r="P5294" i="2" l="1"/>
  <c r="R5294" i="2"/>
  <c r="T5294" i="2" s="1"/>
  <c r="Q5294" i="2"/>
  <c r="S5294" i="2" s="1"/>
  <c r="U5294" i="2"/>
  <c r="V5294" i="2" s="1"/>
  <c r="F5295" i="2" s="1"/>
  <c r="I5294" i="2"/>
  <c r="J5295" i="2" l="1"/>
  <c r="M5295" i="2" s="1"/>
  <c r="H5295" i="2"/>
  <c r="K5295" i="2" s="1"/>
  <c r="N5295" i="2" s="1"/>
  <c r="O5295" i="2" s="1"/>
  <c r="G5295" i="2"/>
  <c r="R5295" i="2" l="1"/>
  <c r="T5295" i="2" s="1"/>
  <c r="Q5295" i="2"/>
  <c r="P5295" i="2"/>
  <c r="U5295" i="2"/>
  <c r="G5296" i="2"/>
  <c r="I5295" i="2"/>
  <c r="V5295" i="2" l="1"/>
  <c r="F5296" i="2" s="1"/>
  <c r="S5295" i="2"/>
  <c r="J5296" i="2" l="1"/>
  <c r="M5296" i="2" s="1"/>
  <c r="I5296" i="2"/>
  <c r="L5296" i="2" s="1"/>
  <c r="H5296" i="2"/>
  <c r="K5296" i="2" s="1"/>
  <c r="N5296" i="2" l="1"/>
  <c r="O5296" i="2" s="1"/>
  <c r="R5296" i="2" l="1"/>
  <c r="T5296" i="2" s="1"/>
  <c r="P5296" i="2"/>
  <c r="Q5296" i="2"/>
  <c r="U5296" i="2"/>
  <c r="V5296" i="2" s="1"/>
  <c r="F5297" i="2" s="1"/>
  <c r="H5297" i="2" l="1"/>
  <c r="K5297" i="2" s="1"/>
  <c r="J5297" i="2"/>
  <c r="M5297" i="2" s="1"/>
  <c r="S5296" i="2"/>
  <c r="G5297" i="2"/>
  <c r="I5297" i="2" l="1"/>
  <c r="L5297" i="2" s="1"/>
  <c r="N5297" i="2"/>
  <c r="O5297" i="2" s="1"/>
  <c r="Q5297" i="2" l="1"/>
  <c r="P5297" i="2"/>
  <c r="R5297" i="2"/>
  <c r="T5297" i="2" s="1"/>
  <c r="U5297" i="2"/>
  <c r="V5297" i="2" l="1"/>
  <c r="F5298" i="2" s="1"/>
  <c r="S5297" i="2"/>
  <c r="G5298" i="2"/>
  <c r="J5298" i="2" l="1"/>
  <c r="M5298" i="2" s="1"/>
  <c r="I5298" i="2"/>
  <c r="L5298" i="2" s="1"/>
  <c r="H5298" i="2"/>
  <c r="K5298" i="2" s="1"/>
  <c r="N5298" i="2" s="1"/>
  <c r="O5298" i="2" s="1"/>
  <c r="R5298" i="2" l="1"/>
  <c r="T5298" i="2" s="1"/>
  <c r="Q5298" i="2"/>
  <c r="P5298" i="2"/>
  <c r="U5298" i="2"/>
  <c r="V5298" i="2" s="1"/>
  <c r="F5299" i="2" s="1"/>
  <c r="J5299" i="2" l="1"/>
  <c r="M5299" i="2" s="1"/>
  <c r="H5299" i="2"/>
  <c r="K5299" i="2" s="1"/>
  <c r="S5298" i="2"/>
  <c r="G5299" i="2"/>
  <c r="I5299" i="2" l="1"/>
  <c r="L5299" i="2" s="1"/>
  <c r="N5299" i="2" s="1"/>
  <c r="O5299" i="2" s="1"/>
  <c r="R5299" i="2" l="1"/>
  <c r="T5299" i="2" s="1"/>
  <c r="Q5299" i="2"/>
  <c r="P5299" i="2"/>
  <c r="U5299" i="2"/>
  <c r="V5299" i="2" s="1"/>
  <c r="F5300" i="2" s="1"/>
  <c r="J5300" i="2" l="1"/>
  <c r="M5300" i="2" s="1"/>
  <c r="H5300" i="2"/>
  <c r="K5300" i="2" s="1"/>
  <c r="S5299" i="2"/>
  <c r="G5300" i="2"/>
  <c r="I5300" i="2" l="1"/>
  <c r="L5300" i="2" s="1"/>
  <c r="N5300" i="2" s="1"/>
  <c r="O5300" i="2" s="1"/>
  <c r="P5300" i="2" l="1"/>
  <c r="R5300" i="2"/>
  <c r="T5300" i="2" s="1"/>
  <c r="U5300" i="2"/>
  <c r="Q5300" i="2"/>
  <c r="S5300" i="2" l="1"/>
  <c r="G5301" i="2"/>
  <c r="V5300" i="2"/>
  <c r="F5301" i="2" s="1"/>
  <c r="J5301" i="2" l="1"/>
  <c r="M5301" i="2" s="1"/>
  <c r="I5301" i="2"/>
  <c r="L5301" i="2" s="1"/>
  <c r="H5301" i="2"/>
  <c r="K5301" i="2" s="1"/>
  <c r="N5301" i="2" s="1"/>
  <c r="O5301" i="2" s="1"/>
  <c r="R5301" i="2" l="1"/>
  <c r="T5301" i="2" s="1"/>
  <c r="P5301" i="2"/>
  <c r="Q5301" i="2"/>
  <c r="U5301" i="2"/>
  <c r="V5301" i="2" s="1"/>
  <c r="F5302" i="2" s="1"/>
  <c r="H5302" i="2" l="1"/>
  <c r="K5302" i="2" s="1"/>
  <c r="J5302" i="2"/>
  <c r="M5302" i="2" s="1"/>
  <c r="S5301" i="2"/>
  <c r="G5302" i="2"/>
  <c r="I5302" i="2" l="1"/>
  <c r="L5302" i="2" s="1"/>
  <c r="N5302" i="2"/>
  <c r="O5302" i="2" s="1"/>
  <c r="R5302" i="2" l="1"/>
  <c r="T5302" i="2" s="1"/>
  <c r="Q5302" i="2"/>
  <c r="P5302" i="2"/>
  <c r="U5302" i="2"/>
  <c r="V5302" i="2" l="1"/>
  <c r="F5303" i="2" s="1"/>
  <c r="S5302" i="2"/>
  <c r="G5303" i="2"/>
  <c r="J5303" i="2" l="1"/>
  <c r="M5303" i="2" s="1"/>
  <c r="I5303" i="2"/>
  <c r="L5303" i="2" s="1"/>
  <c r="H5303" i="2"/>
  <c r="K5303" i="2" s="1"/>
  <c r="N5303" i="2" s="1"/>
  <c r="O5303" i="2" s="1"/>
  <c r="R5303" i="2" l="1"/>
  <c r="T5303" i="2" s="1"/>
  <c r="Q5303" i="2"/>
  <c r="P5303" i="2"/>
  <c r="U5303" i="2"/>
  <c r="V5303" i="2" s="1"/>
  <c r="F5304" i="2" s="1"/>
  <c r="J5304" i="2" l="1"/>
  <c r="M5304" i="2" s="1"/>
  <c r="H5304" i="2"/>
  <c r="K5304" i="2" s="1"/>
  <c r="S5303" i="2"/>
  <c r="G5304" i="2"/>
  <c r="I5304" i="2" l="1"/>
  <c r="L5304" i="2" s="1"/>
  <c r="N5304" i="2" s="1"/>
  <c r="O5304" i="2" s="1"/>
  <c r="P5304" i="2" l="1"/>
  <c r="R5304" i="2"/>
  <c r="T5304" i="2" s="1"/>
  <c r="Q5304" i="2"/>
  <c r="U5304" i="2"/>
  <c r="S5304" i="2" l="1"/>
  <c r="G5305" i="2"/>
  <c r="V5304" i="2"/>
  <c r="F5305" i="2" s="1"/>
  <c r="I5305" i="2" l="1"/>
  <c r="J5305" i="2"/>
  <c r="M5305" i="2" s="1"/>
  <c r="H5305" i="2"/>
  <c r="K5305" i="2" s="1"/>
  <c r="N5305" i="2" s="1"/>
  <c r="O5305" i="2" s="1"/>
  <c r="R5305" i="2" l="1"/>
  <c r="T5305" i="2" s="1"/>
  <c r="Q5305" i="2"/>
  <c r="P5305" i="2"/>
  <c r="U5305" i="2"/>
  <c r="V5305" i="2" s="1"/>
  <c r="F5306" i="2" s="1"/>
  <c r="J5306" i="2" l="1"/>
  <c r="M5306" i="2" s="1"/>
  <c r="I5306" i="2"/>
  <c r="L5306" i="2" s="1"/>
  <c r="H5306" i="2"/>
  <c r="K5306" i="2" s="1"/>
  <c r="N5306" i="2" s="1"/>
  <c r="O5306" i="2" s="1"/>
  <c r="S5305" i="2"/>
  <c r="O5307" i="2" l="1"/>
  <c r="U5306" i="2"/>
  <c r="Q5306" i="2"/>
  <c r="P5306" i="2"/>
  <c r="V5306" i="2" s="1"/>
  <c r="F5307" i="2" s="1"/>
  <c r="R5306" i="2"/>
  <c r="T5306" i="2" s="1"/>
  <c r="H5307" i="2" l="1"/>
  <c r="K5307" i="2" s="1"/>
  <c r="J5307" i="2"/>
  <c r="M5307" i="2" s="1"/>
  <c r="S5306" i="2"/>
  <c r="G5307" i="2"/>
  <c r="U5307" i="2"/>
  <c r="R5307" i="2"/>
  <c r="T5307" i="2" s="1"/>
  <c r="P5307" i="2"/>
  <c r="I5307" i="2" l="1"/>
  <c r="L5307" i="2" l="1"/>
  <c r="N5307" i="2" s="1"/>
  <c r="Q5307" i="2"/>
  <c r="S5307" i="2" l="1"/>
  <c r="V5307" i="2"/>
  <c r="F5308" i="2" s="1"/>
  <c r="G5308" i="2"/>
  <c r="I5308" i="2" l="1"/>
  <c r="J5308" i="2"/>
  <c r="M5308" i="2" s="1"/>
  <c r="H5308" i="2"/>
  <c r="K5308" i="2" s="1"/>
  <c r="N5308" i="2" s="1"/>
  <c r="O5308" i="2" s="1"/>
  <c r="O5309" i="2" l="1"/>
  <c r="R5308" i="2"/>
  <c r="T5308" i="2" s="1"/>
  <c r="Q5308" i="2"/>
  <c r="P5308" i="2"/>
  <c r="U5308" i="2"/>
  <c r="V5308" i="2" s="1"/>
  <c r="F5309" i="2" s="1"/>
  <c r="J5309" i="2" l="1"/>
  <c r="M5309" i="2" s="1"/>
  <c r="H5309" i="2"/>
  <c r="K5309" i="2" s="1"/>
  <c r="S5308" i="2"/>
  <c r="G5309" i="2"/>
  <c r="Q5309" i="2"/>
  <c r="P5309" i="2"/>
  <c r="R5309" i="2"/>
  <c r="T5309" i="2" s="1"/>
  <c r="U5309" i="2"/>
  <c r="V5309" i="2" s="1"/>
  <c r="F5310" i="2" s="1"/>
  <c r="H5310" i="2" l="1"/>
  <c r="K5310" i="2" s="1"/>
  <c r="J5310" i="2"/>
  <c r="M5310" i="2" s="1"/>
  <c r="S5309" i="2"/>
  <c r="G5310" i="2"/>
  <c r="N5309" i="2"/>
  <c r="I5309" i="2"/>
  <c r="N5310" i="2" l="1"/>
  <c r="O5310" i="2" s="1"/>
  <c r="I5310" i="2"/>
  <c r="Q5310" i="2" l="1"/>
  <c r="P5310" i="2"/>
  <c r="R5310" i="2"/>
  <c r="T5310" i="2" s="1"/>
  <c r="U5310" i="2"/>
  <c r="V5310" i="2" s="1"/>
  <c r="F5311" i="2" s="1"/>
  <c r="J5311" i="2" l="1"/>
  <c r="M5311" i="2" s="1"/>
  <c r="H5311" i="2"/>
  <c r="K5311" i="2" s="1"/>
  <c r="N5311" i="2" s="1"/>
  <c r="O5311" i="2" s="1"/>
  <c r="S5310" i="2"/>
  <c r="G5311" i="2"/>
  <c r="Q5311" i="2" l="1"/>
  <c r="R5311" i="2"/>
  <c r="T5311" i="2" s="1"/>
  <c r="P5311" i="2"/>
  <c r="U5311" i="2"/>
  <c r="V5311" i="2" s="1"/>
  <c r="F5312" i="2" s="1"/>
  <c r="I5311" i="2"/>
  <c r="J5312" i="2" l="1"/>
  <c r="M5312" i="2" s="1"/>
  <c r="H5312" i="2"/>
  <c r="K5312" i="2" s="1"/>
  <c r="N5312" i="2" s="1"/>
  <c r="O5312" i="2" s="1"/>
  <c r="S5311" i="2"/>
  <c r="G5312" i="2"/>
  <c r="R5312" i="2" l="1"/>
  <c r="T5312" i="2" s="1"/>
  <c r="Q5312" i="2"/>
  <c r="P5312" i="2"/>
  <c r="U5312" i="2"/>
  <c r="I5312" i="2"/>
  <c r="V5312" i="2" l="1"/>
  <c r="F5313" i="2" s="1"/>
  <c r="S5312" i="2"/>
  <c r="G5313" i="2"/>
  <c r="J5313" i="2" l="1"/>
  <c r="M5313" i="2" s="1"/>
  <c r="I5313" i="2"/>
  <c r="H5313" i="2"/>
  <c r="K5313" i="2" s="1"/>
  <c r="N5313" i="2" s="1"/>
  <c r="O5313" i="2" s="1"/>
  <c r="R5313" i="2" l="1"/>
  <c r="T5313" i="2" s="1"/>
  <c r="P5313" i="2"/>
  <c r="Q5313" i="2"/>
  <c r="U5313" i="2"/>
  <c r="V5313" i="2" s="1"/>
  <c r="F5314" i="2" s="1"/>
  <c r="J5314" i="2" l="1"/>
  <c r="M5314" i="2" s="1"/>
  <c r="H5314" i="2"/>
  <c r="K5314" i="2" s="1"/>
  <c r="N5314" i="2" s="1"/>
  <c r="O5314" i="2" s="1"/>
  <c r="S5313" i="2"/>
  <c r="G5314" i="2"/>
  <c r="R5314" i="2" l="1"/>
  <c r="T5314" i="2" s="1"/>
  <c r="Q5314" i="2"/>
  <c r="P5314" i="2"/>
  <c r="U5314" i="2"/>
  <c r="I5314" i="2"/>
  <c r="V5314" i="2" l="1"/>
  <c r="F5315" i="2" s="1"/>
  <c r="S5314" i="2"/>
  <c r="G5315" i="2"/>
  <c r="J5315" i="2" l="1"/>
  <c r="M5315" i="2" s="1"/>
  <c r="I5315" i="2"/>
  <c r="H5315" i="2"/>
  <c r="K5315" i="2" s="1"/>
  <c r="N5315" i="2" s="1"/>
  <c r="O5315" i="2" s="1"/>
  <c r="R5315" i="2" l="1"/>
  <c r="T5315" i="2" s="1"/>
  <c r="Q5315" i="2"/>
  <c r="P5315" i="2"/>
  <c r="U5315" i="2"/>
  <c r="V5315" i="2" s="1"/>
  <c r="F5316" i="2" s="1"/>
  <c r="J5316" i="2" l="1"/>
  <c r="M5316" i="2" s="1"/>
  <c r="H5316" i="2"/>
  <c r="K5316" i="2" s="1"/>
  <c r="N5316" i="2" s="1"/>
  <c r="O5316" i="2" s="1"/>
  <c r="S5315" i="2"/>
  <c r="G5316" i="2"/>
  <c r="P5316" i="2" l="1"/>
  <c r="U5316" i="2"/>
  <c r="R5316" i="2"/>
  <c r="T5316" i="2" s="1"/>
  <c r="Q5316" i="2"/>
  <c r="S5316" i="2" s="1"/>
  <c r="I5316" i="2"/>
  <c r="V5316" i="2" l="1"/>
  <c r="F5317" i="2" s="1"/>
  <c r="G5317" i="2"/>
  <c r="I5317" i="2" l="1"/>
  <c r="J5317" i="2"/>
  <c r="M5317" i="2" s="1"/>
  <c r="H5317" i="2"/>
  <c r="K5317" i="2" s="1"/>
  <c r="N5317" i="2" s="1"/>
  <c r="O5317" i="2" s="1"/>
  <c r="P5317" i="2" l="1"/>
  <c r="U5317" i="2"/>
  <c r="R5317" i="2"/>
  <c r="T5317" i="2" s="1"/>
  <c r="Q5317" i="2"/>
  <c r="G5318" i="2" l="1"/>
  <c r="S5317" i="2"/>
  <c r="V5317" i="2"/>
  <c r="F5318" i="2" s="1"/>
  <c r="J5318" i="2" l="1"/>
  <c r="M5318" i="2" s="1"/>
  <c r="I5318" i="2"/>
  <c r="H5318" i="2"/>
  <c r="K5318" i="2" s="1"/>
  <c r="N5318" i="2" s="1"/>
  <c r="O5318" i="2" s="1"/>
  <c r="R5318" i="2" l="1"/>
  <c r="T5318" i="2" s="1"/>
  <c r="Q5318" i="2"/>
  <c r="P5318" i="2"/>
  <c r="U5318" i="2"/>
  <c r="V5318" i="2" s="1"/>
  <c r="F5319" i="2" s="1"/>
  <c r="J5319" i="2" l="1"/>
  <c r="M5319" i="2" s="1"/>
  <c r="H5319" i="2"/>
  <c r="K5319" i="2" s="1"/>
  <c r="S5318" i="2"/>
  <c r="G5319" i="2"/>
  <c r="I5319" i="2" l="1"/>
  <c r="N5319" i="2"/>
  <c r="O5319" i="2" s="1"/>
  <c r="Q5319" i="2" l="1"/>
  <c r="P5319" i="2"/>
  <c r="R5319" i="2"/>
  <c r="T5319" i="2" s="1"/>
  <c r="U5319" i="2"/>
  <c r="V5319" i="2" s="1"/>
  <c r="F5320" i="2" s="1"/>
  <c r="J5320" i="2" l="1"/>
  <c r="M5320" i="2" s="1"/>
  <c r="H5320" i="2"/>
  <c r="K5320" i="2" s="1"/>
  <c r="S5319" i="2"/>
  <c r="G5320" i="2"/>
  <c r="I5320" i="2" l="1"/>
  <c r="L5320" i="2" s="1"/>
  <c r="N5320" i="2" s="1"/>
  <c r="O5320" i="2" s="1"/>
  <c r="P5320" i="2" l="1"/>
  <c r="Q5320" i="2"/>
  <c r="R5320" i="2"/>
  <c r="T5320" i="2" s="1"/>
  <c r="U5320" i="2"/>
  <c r="S5320" i="2" l="1"/>
  <c r="G5321" i="2"/>
  <c r="V5320" i="2"/>
  <c r="F5321" i="2" s="1"/>
  <c r="J5321" i="2" l="1"/>
  <c r="M5321" i="2" s="1"/>
  <c r="I5321" i="2"/>
  <c r="L5321" i="2" s="1"/>
  <c r="H5321" i="2"/>
  <c r="K5321" i="2" s="1"/>
  <c r="N5321" i="2" s="1"/>
  <c r="O5321" i="2" s="1"/>
  <c r="P5321" i="2" l="1"/>
  <c r="R5321" i="2"/>
  <c r="T5321" i="2" s="1"/>
  <c r="Q5321" i="2"/>
  <c r="U5321" i="2"/>
  <c r="S5321" i="2" l="1"/>
  <c r="G5322" i="2"/>
  <c r="V5321" i="2"/>
  <c r="F5322" i="2" s="1"/>
  <c r="I5322" i="2" l="1"/>
  <c r="L5322" i="2" s="1"/>
  <c r="H5322" i="2"/>
  <c r="K5322" i="2" s="1"/>
  <c r="J5322" i="2"/>
  <c r="M5322" i="2" s="1"/>
  <c r="N5322" i="2" l="1"/>
  <c r="O5322" i="2" s="1"/>
  <c r="Q5322" i="2" l="1"/>
  <c r="P5322" i="2"/>
  <c r="R5322" i="2"/>
  <c r="T5322" i="2" s="1"/>
  <c r="U5322" i="2"/>
  <c r="V5322" i="2" s="1"/>
  <c r="F5323" i="2" s="1"/>
  <c r="J5323" i="2" l="1"/>
  <c r="M5323" i="2" s="1"/>
  <c r="H5323" i="2"/>
  <c r="K5323" i="2" s="1"/>
  <c r="S5322" i="2"/>
  <c r="G5323" i="2"/>
  <c r="I5323" i="2" l="1"/>
  <c r="L5323" i="2" s="1"/>
  <c r="N5323" i="2" s="1"/>
  <c r="O5323" i="2" s="1"/>
  <c r="R5323" i="2" l="1"/>
  <c r="T5323" i="2" s="1"/>
  <c r="Q5323" i="2"/>
  <c r="P5323" i="2"/>
  <c r="U5323" i="2"/>
  <c r="V5323" i="2" s="1"/>
  <c r="F5324" i="2" s="1"/>
  <c r="J5324" i="2" l="1"/>
  <c r="M5324" i="2" s="1"/>
  <c r="H5324" i="2"/>
  <c r="K5324" i="2" s="1"/>
  <c r="S5323" i="2"/>
  <c r="G5324" i="2"/>
  <c r="I5324" i="2" s="1"/>
  <c r="L5324" i="2" s="1"/>
  <c r="N5324" i="2" l="1"/>
  <c r="O5324" i="2" s="1"/>
  <c r="R5324" i="2" l="1"/>
  <c r="T5324" i="2" s="1"/>
  <c r="Q5324" i="2"/>
  <c r="P5324" i="2"/>
  <c r="V5324" i="2" s="1"/>
  <c r="F5325" i="2" s="1"/>
  <c r="U5324" i="2"/>
  <c r="J5325" i="2" l="1"/>
  <c r="M5325" i="2" s="1"/>
  <c r="H5325" i="2"/>
  <c r="K5325" i="2" s="1"/>
  <c r="S5324" i="2"/>
  <c r="G5325" i="2"/>
  <c r="I5325" i="2" l="1"/>
  <c r="L5325" i="2" s="1"/>
  <c r="N5325" i="2" s="1"/>
  <c r="O5325" i="2" s="1"/>
  <c r="R5325" i="2" l="1"/>
  <c r="T5325" i="2" s="1"/>
  <c r="Q5325" i="2"/>
  <c r="P5325" i="2"/>
  <c r="U5325" i="2"/>
  <c r="V5325" i="2" s="1"/>
  <c r="F5326" i="2" s="1"/>
  <c r="J5326" i="2" l="1"/>
  <c r="M5326" i="2" s="1"/>
  <c r="H5326" i="2"/>
  <c r="K5326" i="2" s="1"/>
  <c r="S5325" i="2"/>
  <c r="G5326" i="2"/>
  <c r="I5326" i="2" l="1"/>
  <c r="L5326" i="2" s="1"/>
  <c r="N5326" i="2" s="1"/>
  <c r="O5326" i="2" s="1"/>
  <c r="P5326" i="2" l="1"/>
  <c r="V5326" i="2" s="1"/>
  <c r="F5327" i="2" s="1"/>
  <c r="R5326" i="2"/>
  <c r="T5326" i="2" s="1"/>
  <c r="Q5326" i="2"/>
  <c r="U5326" i="2"/>
  <c r="S5326" i="2" l="1"/>
  <c r="G5327" i="2"/>
  <c r="I5327" i="2" s="1"/>
  <c r="L5327" i="2" s="1"/>
  <c r="N5327" i="2" s="1"/>
  <c r="O5327" i="2" s="1"/>
  <c r="J5327" i="2"/>
  <c r="M5327" i="2" s="1"/>
  <c r="H5327" i="2"/>
  <c r="K5327" i="2" s="1"/>
  <c r="U5327" i="2" l="1"/>
  <c r="R5327" i="2"/>
  <c r="T5327" i="2" s="1"/>
  <c r="P5327" i="2"/>
  <c r="V5327" i="2" s="1"/>
  <c r="F5328" i="2" s="1"/>
  <c r="Q5327" i="2"/>
  <c r="G5328" i="2"/>
  <c r="J5328" i="2" l="1"/>
  <c r="M5328" i="2" s="1"/>
  <c r="I5328" i="2"/>
  <c r="L5328" i="2" s="1"/>
  <c r="H5328" i="2"/>
  <c r="K5328" i="2" s="1"/>
  <c r="S5327" i="2"/>
  <c r="N5328" i="2" l="1"/>
  <c r="O5328" i="2" s="1"/>
  <c r="R5328" i="2" l="1"/>
  <c r="T5328" i="2" s="1"/>
  <c r="P5328" i="2"/>
  <c r="U5328" i="2"/>
  <c r="Q5328" i="2"/>
  <c r="S5328" i="2" l="1"/>
  <c r="G5329" i="2"/>
  <c r="V5328" i="2"/>
  <c r="F5329" i="2" s="1"/>
  <c r="J5329" i="2" l="1"/>
  <c r="M5329" i="2" s="1"/>
  <c r="I5329" i="2"/>
  <c r="H5329" i="2"/>
  <c r="K5329" i="2" s="1"/>
  <c r="N5329" i="2" l="1"/>
  <c r="O5329" i="2" s="1"/>
  <c r="Q5329" i="2" l="1"/>
  <c r="P5329" i="2"/>
  <c r="R5329" i="2"/>
  <c r="T5329" i="2" s="1"/>
  <c r="U5329" i="2"/>
  <c r="V5329" i="2" s="1"/>
  <c r="F5330" i="2" s="1"/>
  <c r="I5330" i="2" l="1"/>
  <c r="H5330" i="2"/>
  <c r="K5330" i="2" s="1"/>
  <c r="J5330" i="2"/>
  <c r="M5330" i="2" s="1"/>
  <c r="S5329" i="2"/>
  <c r="N5330" i="2" l="1"/>
  <c r="O5330" i="2" s="1"/>
  <c r="R5330" i="2" l="1"/>
  <c r="T5330" i="2" s="1"/>
  <c r="U5330" i="2"/>
  <c r="Q5330" i="2"/>
  <c r="P5330" i="2"/>
  <c r="V5330" i="2" s="1"/>
  <c r="F5331" i="2" s="1"/>
  <c r="J5331" i="2" l="1"/>
  <c r="M5331" i="2" s="1"/>
  <c r="H5331" i="2"/>
  <c r="K5331" i="2" s="1"/>
  <c r="N5331" i="2" s="1"/>
  <c r="O5331" i="2" s="1"/>
  <c r="S5330" i="2"/>
  <c r="G5331" i="2"/>
  <c r="I5331" i="2" l="1"/>
  <c r="Q5331" i="2"/>
  <c r="R5331" i="2"/>
  <c r="T5331" i="2" s="1"/>
  <c r="P5331" i="2"/>
  <c r="U5331" i="2"/>
  <c r="V5331" i="2" l="1"/>
  <c r="F5332" i="2" s="1"/>
  <c r="S5331" i="2"/>
  <c r="G5332" i="2"/>
  <c r="H5332" i="2" l="1"/>
  <c r="K5332" i="2" s="1"/>
  <c r="J5332" i="2"/>
  <c r="M5332" i="2" s="1"/>
  <c r="I5332" i="2"/>
  <c r="N5332" i="2" l="1"/>
  <c r="O5332" i="2" s="1"/>
  <c r="P5332" i="2" l="1"/>
  <c r="R5332" i="2"/>
  <c r="T5332" i="2" s="1"/>
  <c r="Q5332" i="2"/>
  <c r="U5332" i="2"/>
  <c r="S5332" i="2" l="1"/>
  <c r="G5333" i="2"/>
  <c r="V5332" i="2"/>
  <c r="F5333" i="2" s="1"/>
  <c r="I5333" i="2" l="1"/>
  <c r="J5333" i="2"/>
  <c r="M5333" i="2" s="1"/>
  <c r="H5333" i="2"/>
  <c r="K5333" i="2" s="1"/>
  <c r="N5333" i="2" s="1"/>
  <c r="O5333" i="2" s="1"/>
  <c r="R5333" i="2" l="1"/>
  <c r="T5333" i="2" s="1"/>
  <c r="Q5333" i="2"/>
  <c r="P5333" i="2"/>
  <c r="U5333" i="2"/>
  <c r="V5333" i="2" s="1"/>
  <c r="F5334" i="2" s="1"/>
  <c r="J5334" i="2" l="1"/>
  <c r="M5334" i="2" s="1"/>
  <c r="H5334" i="2"/>
  <c r="K5334" i="2" s="1"/>
  <c r="N5334" i="2" s="1"/>
  <c r="O5334" i="2" s="1"/>
  <c r="S5333" i="2"/>
  <c r="G5334" i="2"/>
  <c r="R5334" i="2" l="1"/>
  <c r="T5334" i="2" s="1"/>
  <c r="Q5334" i="2"/>
  <c r="P5334" i="2"/>
  <c r="U5334" i="2"/>
  <c r="I5334" i="2"/>
  <c r="V5334" i="2" l="1"/>
  <c r="F5335" i="2" s="1"/>
  <c r="S5334" i="2"/>
  <c r="G5335" i="2"/>
  <c r="J5335" i="2" l="1"/>
  <c r="M5335" i="2" s="1"/>
  <c r="H5335" i="2"/>
  <c r="K5335" i="2" s="1"/>
  <c r="N5335" i="2" s="1"/>
  <c r="O5335" i="2" s="1"/>
  <c r="I5335" i="2"/>
  <c r="P5335" i="2" l="1"/>
  <c r="R5335" i="2"/>
  <c r="T5335" i="2" s="1"/>
  <c r="Q5335" i="2"/>
  <c r="U5335" i="2"/>
  <c r="V5335" i="2" s="1"/>
  <c r="F5336" i="2" s="1"/>
  <c r="J5336" i="2" l="1"/>
  <c r="M5336" i="2" s="1"/>
  <c r="H5336" i="2"/>
  <c r="K5336" i="2" s="1"/>
  <c r="N5336" i="2" s="1"/>
  <c r="O5336" i="2" s="1"/>
  <c r="S5335" i="2"/>
  <c r="G5336" i="2"/>
  <c r="R5336" i="2" l="1"/>
  <c r="T5336" i="2" s="1"/>
  <c r="Q5336" i="2"/>
  <c r="P5336" i="2"/>
  <c r="U5336" i="2"/>
  <c r="V5336" i="2" s="1"/>
  <c r="F5337" i="2" s="1"/>
  <c r="I5336" i="2"/>
  <c r="J5337" i="2" l="1"/>
  <c r="M5337" i="2" s="1"/>
  <c r="H5337" i="2"/>
  <c r="K5337" i="2" s="1"/>
  <c r="N5337" i="2" s="1"/>
  <c r="O5337" i="2" s="1"/>
  <c r="S5336" i="2"/>
  <c r="G5337" i="2"/>
  <c r="Q5337" i="2" l="1"/>
  <c r="R5337" i="2"/>
  <c r="T5337" i="2" s="1"/>
  <c r="P5337" i="2"/>
  <c r="U5337" i="2"/>
  <c r="V5337" i="2" s="1"/>
  <c r="F5338" i="2" s="1"/>
  <c r="I5337" i="2"/>
  <c r="J5338" i="2" l="1"/>
  <c r="M5338" i="2" s="1"/>
  <c r="H5338" i="2"/>
  <c r="K5338" i="2" s="1"/>
  <c r="N5338" i="2" s="1"/>
  <c r="O5338" i="2" s="1"/>
  <c r="S5337" i="2"/>
  <c r="G5338" i="2"/>
  <c r="P5338" i="2" l="1"/>
  <c r="R5338" i="2"/>
  <c r="T5338" i="2" s="1"/>
  <c r="Q5338" i="2"/>
  <c r="S5338" i="2" s="1"/>
  <c r="U5338" i="2"/>
  <c r="I5338" i="2"/>
  <c r="V5338" i="2" l="1"/>
  <c r="F5339" i="2" s="1"/>
  <c r="G5339" i="2"/>
  <c r="I5339" i="2" l="1"/>
  <c r="J5339" i="2"/>
  <c r="M5339" i="2" s="1"/>
  <c r="H5339" i="2"/>
  <c r="K5339" i="2" s="1"/>
  <c r="N5339" i="2" s="1"/>
  <c r="O5339" i="2" s="1"/>
  <c r="P5339" i="2" l="1"/>
  <c r="Q5339" i="2"/>
  <c r="R5339" i="2"/>
  <c r="T5339" i="2" s="1"/>
  <c r="U5339" i="2"/>
  <c r="S5339" i="2" l="1"/>
  <c r="G5340" i="2"/>
  <c r="V5339" i="2"/>
  <c r="F5340" i="2" s="1"/>
  <c r="J5340" i="2" l="1"/>
  <c r="M5340" i="2" s="1"/>
  <c r="I5340" i="2"/>
  <c r="H5340" i="2"/>
  <c r="K5340" i="2" s="1"/>
  <c r="N5340" i="2" s="1"/>
  <c r="O5340" i="2" s="1"/>
  <c r="P5340" i="2" l="1"/>
  <c r="Q5340" i="2"/>
  <c r="U5340" i="2"/>
  <c r="R5340" i="2"/>
  <c r="T5340" i="2" s="1"/>
  <c r="G5341" i="2" l="1"/>
  <c r="S5340" i="2"/>
  <c r="V5340" i="2"/>
  <c r="F5341" i="2" s="1"/>
  <c r="J5341" i="2" l="1"/>
  <c r="M5341" i="2" s="1"/>
  <c r="I5341" i="2"/>
  <c r="H5341" i="2"/>
  <c r="K5341" i="2" s="1"/>
  <c r="N5341" i="2" s="1"/>
  <c r="O5341" i="2" s="1"/>
  <c r="U5341" i="2" l="1"/>
  <c r="R5341" i="2"/>
  <c r="T5341" i="2" s="1"/>
  <c r="Q5341" i="2"/>
  <c r="P5341" i="2"/>
  <c r="V5341" i="2" s="1"/>
  <c r="F5342" i="2" s="1"/>
  <c r="J5342" i="2" l="1"/>
  <c r="M5342" i="2" s="1"/>
  <c r="H5342" i="2"/>
  <c r="K5342" i="2" s="1"/>
  <c r="N5342" i="2" s="1"/>
  <c r="O5342" i="2" s="1"/>
  <c r="S5341" i="2"/>
  <c r="G5342" i="2"/>
  <c r="I5342" i="2" l="1"/>
  <c r="R5342" i="2"/>
  <c r="T5342" i="2" s="1"/>
  <c r="Q5342" i="2"/>
  <c r="P5342" i="2"/>
  <c r="U5342" i="2"/>
  <c r="V5342" i="2" s="1"/>
  <c r="F5343" i="2" s="1"/>
  <c r="J5343" i="2" l="1"/>
  <c r="M5343" i="2" s="1"/>
  <c r="H5343" i="2"/>
  <c r="K5343" i="2" s="1"/>
  <c r="S5342" i="2"/>
  <c r="G5343" i="2"/>
  <c r="I5343" i="2" l="1"/>
  <c r="L5343" i="2" s="1"/>
  <c r="N5343" i="2" s="1"/>
  <c r="O5343" i="2" s="1"/>
  <c r="Q5343" i="2" l="1"/>
  <c r="P5343" i="2"/>
  <c r="R5343" i="2"/>
  <c r="T5343" i="2" s="1"/>
  <c r="U5343" i="2"/>
  <c r="V5343" i="2" s="1"/>
  <c r="F5344" i="2" s="1"/>
  <c r="J5344" i="2" l="1"/>
  <c r="M5344" i="2" s="1"/>
  <c r="H5344" i="2"/>
  <c r="K5344" i="2" s="1"/>
  <c r="S5343" i="2"/>
  <c r="G5344" i="2"/>
  <c r="I5344" i="2" s="1"/>
  <c r="L5344" i="2" s="1"/>
  <c r="N5344" i="2" l="1"/>
  <c r="O5344" i="2" s="1"/>
  <c r="P5344" i="2" l="1"/>
  <c r="R5344" i="2"/>
  <c r="T5344" i="2" s="1"/>
  <c r="Q5344" i="2"/>
  <c r="U5344" i="2"/>
  <c r="S5344" i="2" l="1"/>
  <c r="G5345" i="2"/>
  <c r="V5344" i="2"/>
  <c r="F5345" i="2" s="1"/>
  <c r="I5345" i="2" l="1"/>
  <c r="L5345" i="2" s="1"/>
  <c r="J5345" i="2"/>
  <c r="M5345" i="2" s="1"/>
  <c r="H5345" i="2"/>
  <c r="K5345" i="2" s="1"/>
  <c r="N5345" i="2" s="1"/>
  <c r="O5345" i="2" s="1"/>
  <c r="R5345" i="2" l="1"/>
  <c r="T5345" i="2" s="1"/>
  <c r="Q5345" i="2"/>
  <c r="P5345" i="2"/>
  <c r="U5345" i="2"/>
  <c r="V5345" i="2" l="1"/>
  <c r="F5346" i="2" s="1"/>
  <c r="S5345" i="2"/>
  <c r="G5346" i="2"/>
  <c r="J5346" i="2" l="1"/>
  <c r="M5346" i="2" s="1"/>
  <c r="H5346" i="2"/>
  <c r="K5346" i="2" s="1"/>
  <c r="I5346" i="2"/>
  <c r="L5346" i="2" s="1"/>
  <c r="N5346" i="2" s="1"/>
  <c r="O5346" i="2" s="1"/>
  <c r="R5346" i="2" l="1"/>
  <c r="T5346" i="2" s="1"/>
  <c r="Q5346" i="2"/>
  <c r="P5346" i="2"/>
  <c r="U5346" i="2"/>
  <c r="V5346" i="2" s="1"/>
  <c r="F5347" i="2" s="1"/>
  <c r="S5346" i="2" l="1"/>
  <c r="G5347" i="2"/>
  <c r="J5347" i="2"/>
  <c r="M5347" i="2" s="1"/>
  <c r="I5347" i="2"/>
  <c r="L5347" i="2" s="1"/>
  <c r="H5347" i="2"/>
  <c r="K5347" i="2" s="1"/>
  <c r="N5347" i="2" s="1"/>
  <c r="O5347" i="2" s="1"/>
  <c r="P5347" i="2" l="1"/>
  <c r="U5347" i="2"/>
  <c r="Q5347" i="2"/>
  <c r="S5347" i="2" s="1"/>
  <c r="R5347" i="2"/>
  <c r="T5347" i="2" s="1"/>
  <c r="G5348" i="2"/>
  <c r="V5347" i="2" l="1"/>
  <c r="F5348" i="2" s="1"/>
  <c r="H5348" i="2" l="1"/>
  <c r="K5348" i="2" s="1"/>
  <c r="I5348" i="2"/>
  <c r="L5348" i="2" s="1"/>
  <c r="J5348" i="2"/>
  <c r="M5348" i="2" s="1"/>
  <c r="N5348" i="2" l="1"/>
  <c r="O5348" i="2" s="1"/>
  <c r="R5348" i="2" l="1"/>
  <c r="T5348" i="2" s="1"/>
  <c r="Q5348" i="2"/>
  <c r="P5348" i="2"/>
  <c r="U5348" i="2"/>
  <c r="V5348" i="2" s="1"/>
  <c r="F5349" i="2" s="1"/>
  <c r="J5349" i="2" l="1"/>
  <c r="M5349" i="2" s="1"/>
  <c r="H5349" i="2"/>
  <c r="K5349" i="2" s="1"/>
  <c r="S5348" i="2"/>
  <c r="G5349" i="2"/>
  <c r="I5349" i="2" l="1"/>
  <c r="L5349" i="2" s="1"/>
  <c r="N5349" i="2" s="1"/>
  <c r="O5349" i="2" s="1"/>
  <c r="Q5349" i="2" l="1"/>
  <c r="R5349" i="2"/>
  <c r="T5349" i="2" s="1"/>
  <c r="P5349" i="2"/>
  <c r="U5349" i="2"/>
  <c r="V5349" i="2" s="1"/>
  <c r="F5350" i="2" s="1"/>
  <c r="J5350" i="2" l="1"/>
  <c r="M5350" i="2" s="1"/>
  <c r="H5350" i="2"/>
  <c r="K5350" i="2" s="1"/>
  <c r="S5349" i="2"/>
  <c r="G5350" i="2"/>
  <c r="I5350" i="2" l="1"/>
  <c r="L5350" i="2" s="1"/>
  <c r="N5350" i="2" s="1"/>
  <c r="O5350" i="2" s="1"/>
  <c r="P5350" i="2" l="1"/>
  <c r="Q5350" i="2"/>
  <c r="R5350" i="2"/>
  <c r="T5350" i="2" s="1"/>
  <c r="U5350" i="2"/>
  <c r="S5350" i="2" l="1"/>
  <c r="G5351" i="2"/>
  <c r="V5350" i="2"/>
  <c r="F5351" i="2" s="1"/>
  <c r="I5351" i="2" l="1"/>
  <c r="L5351" i="2" s="1"/>
  <c r="J5351" i="2"/>
  <c r="M5351" i="2" s="1"/>
  <c r="H5351" i="2"/>
  <c r="K5351" i="2" s="1"/>
  <c r="N5351" i="2" s="1"/>
  <c r="O5351" i="2" s="1"/>
  <c r="U5351" i="2" l="1"/>
  <c r="R5351" i="2"/>
  <c r="T5351" i="2" s="1"/>
  <c r="P5351" i="2"/>
  <c r="Q5351" i="2"/>
  <c r="S5351" i="2" l="1"/>
  <c r="G5352" i="2"/>
  <c r="V5351" i="2"/>
  <c r="F5352" i="2" s="1"/>
  <c r="I5352" i="2" l="1"/>
  <c r="L5352" i="2" s="1"/>
  <c r="J5352" i="2"/>
  <c r="M5352" i="2" s="1"/>
  <c r="H5352" i="2"/>
  <c r="K5352" i="2" s="1"/>
  <c r="N5352" i="2" l="1"/>
  <c r="O5352" i="2" s="1"/>
  <c r="Q5352" i="2" l="1"/>
  <c r="U5352" i="2"/>
  <c r="R5352" i="2"/>
  <c r="T5352" i="2" s="1"/>
  <c r="P5352" i="2"/>
  <c r="V5352" i="2" s="1"/>
  <c r="F5353" i="2" s="1"/>
  <c r="J5353" i="2" l="1"/>
  <c r="M5353" i="2" s="1"/>
  <c r="H5353" i="2"/>
  <c r="K5353" i="2" s="1"/>
  <c r="S5352" i="2"/>
  <c r="G5353" i="2"/>
  <c r="I5353" i="2" s="1"/>
  <c r="L5353" i="2" s="1"/>
  <c r="N5353" i="2" l="1"/>
  <c r="O5353" i="2" s="1"/>
  <c r="R5353" i="2" l="1"/>
  <c r="T5353" i="2" s="1"/>
  <c r="Q5353" i="2"/>
  <c r="P5353" i="2"/>
  <c r="U5353" i="2"/>
  <c r="V5353" i="2" s="1"/>
  <c r="F5354" i="2" s="1"/>
  <c r="I5354" i="2" l="1"/>
  <c r="J5354" i="2"/>
  <c r="M5354" i="2" s="1"/>
  <c r="N5354" i="2" s="1"/>
  <c r="O5354" i="2" s="1"/>
  <c r="H5354" i="2"/>
  <c r="K5354" i="2" s="1"/>
  <c r="S5353" i="2"/>
  <c r="R5354" i="2" l="1"/>
  <c r="T5354" i="2" s="1"/>
  <c r="Q5354" i="2"/>
  <c r="P5354" i="2"/>
  <c r="U5354" i="2"/>
  <c r="V5354" i="2" l="1"/>
  <c r="F5355" i="2" s="1"/>
  <c r="S5354" i="2"/>
  <c r="G5355" i="2"/>
  <c r="J5355" i="2" l="1"/>
  <c r="M5355" i="2" s="1"/>
  <c r="I5355" i="2"/>
  <c r="H5355" i="2"/>
  <c r="K5355" i="2" s="1"/>
  <c r="N5355" i="2" s="1"/>
  <c r="O5355" i="2" s="1"/>
  <c r="R5355" i="2" l="1"/>
  <c r="T5355" i="2" s="1"/>
  <c r="P5355" i="2"/>
  <c r="Q5355" i="2"/>
  <c r="U5355" i="2"/>
  <c r="V5355" i="2" s="1"/>
  <c r="F5356" i="2" s="1"/>
  <c r="J5356" i="2" l="1"/>
  <c r="M5356" i="2" s="1"/>
  <c r="H5356" i="2"/>
  <c r="K5356" i="2" s="1"/>
  <c r="N5356" i="2" s="1"/>
  <c r="O5356" i="2" s="1"/>
  <c r="S5355" i="2"/>
  <c r="G5356" i="2"/>
  <c r="P5356" i="2" l="1"/>
  <c r="Q5356" i="2"/>
  <c r="S5356" i="2" s="1"/>
  <c r="R5356" i="2"/>
  <c r="T5356" i="2" s="1"/>
  <c r="U5356" i="2"/>
  <c r="I5356" i="2"/>
  <c r="V5356" i="2" l="1"/>
  <c r="F5357" i="2" s="1"/>
  <c r="G5357" i="2"/>
  <c r="I5357" i="2" l="1"/>
  <c r="J5357" i="2"/>
  <c r="M5357" i="2" s="1"/>
  <c r="H5357" i="2"/>
  <c r="K5357" i="2" s="1"/>
  <c r="N5357" i="2" s="1"/>
  <c r="O5357" i="2" s="1"/>
  <c r="R5357" i="2" l="1"/>
  <c r="T5357" i="2" s="1"/>
  <c r="U5357" i="2"/>
  <c r="Q5357" i="2"/>
  <c r="P5357" i="2"/>
  <c r="V5357" i="2" s="1"/>
  <c r="F5358" i="2" s="1"/>
  <c r="H5358" i="2" l="1"/>
  <c r="K5358" i="2" s="1"/>
  <c r="N5358" i="2" s="1"/>
  <c r="O5358" i="2" s="1"/>
  <c r="J5358" i="2"/>
  <c r="M5358" i="2" s="1"/>
  <c r="S5357" i="2"/>
  <c r="G5358" i="2"/>
  <c r="I5358" i="2" l="1"/>
  <c r="R5358" i="2"/>
  <c r="T5358" i="2" s="1"/>
  <c r="Q5358" i="2"/>
  <c r="U5358" i="2"/>
  <c r="P5358" i="2"/>
  <c r="V5358" i="2" l="1"/>
  <c r="F5359" i="2" s="1"/>
  <c r="S5358" i="2"/>
  <c r="G5359" i="2"/>
  <c r="J5359" i="2" l="1"/>
  <c r="M5359" i="2" s="1"/>
  <c r="I5359" i="2"/>
  <c r="H5359" i="2"/>
  <c r="K5359" i="2" s="1"/>
  <c r="N5359" i="2" s="1"/>
  <c r="O5359" i="2" s="1"/>
  <c r="P5359" i="2" l="1"/>
  <c r="R5359" i="2"/>
  <c r="T5359" i="2" s="1"/>
  <c r="Q5359" i="2"/>
  <c r="U5359" i="2"/>
  <c r="S5359" i="2" l="1"/>
  <c r="G5360" i="2"/>
  <c r="V5359" i="2"/>
  <c r="F5360" i="2" s="1"/>
  <c r="I5360" i="2" l="1"/>
  <c r="J5360" i="2"/>
  <c r="M5360" i="2" s="1"/>
  <c r="H5360" i="2"/>
  <c r="K5360" i="2" s="1"/>
  <c r="N5360" i="2" s="1"/>
  <c r="O5360" i="2" s="1"/>
  <c r="R5360" i="2" l="1"/>
  <c r="T5360" i="2" s="1"/>
  <c r="Q5360" i="2"/>
  <c r="P5360" i="2"/>
  <c r="U5360" i="2"/>
  <c r="V5360" i="2" s="1"/>
  <c r="F5361" i="2" s="1"/>
  <c r="J5361" i="2" l="1"/>
  <c r="M5361" i="2" s="1"/>
  <c r="H5361" i="2"/>
  <c r="K5361" i="2" s="1"/>
  <c r="N5361" i="2" s="1"/>
  <c r="O5361" i="2" s="1"/>
  <c r="S5360" i="2"/>
  <c r="G5361" i="2"/>
  <c r="Q5361" i="2" l="1"/>
  <c r="U5361" i="2"/>
  <c r="O5362" i="2"/>
  <c r="R5361" i="2"/>
  <c r="T5361" i="2" s="1"/>
  <c r="P5361" i="2"/>
  <c r="V5361" i="2" s="1"/>
  <c r="F5362" i="2" s="1"/>
  <c r="I5361" i="2"/>
  <c r="J5362" i="2" l="1"/>
  <c r="M5362" i="2" s="1"/>
  <c r="H5362" i="2"/>
  <c r="K5362" i="2" s="1"/>
  <c r="N5362" i="2" s="1"/>
  <c r="P5362" i="2"/>
  <c r="V5362" i="2" s="1"/>
  <c r="F5363" i="2" s="1"/>
  <c r="U5362" i="2"/>
  <c r="R5362" i="2"/>
  <c r="T5362" i="2" s="1"/>
  <c r="Q5362" i="2"/>
  <c r="S5361" i="2"/>
  <c r="G5362" i="2"/>
  <c r="G5363" i="2" s="1"/>
  <c r="I5363" i="2" l="1"/>
  <c r="J5363" i="2"/>
  <c r="M5363" i="2" s="1"/>
  <c r="H5363" i="2"/>
  <c r="K5363" i="2" s="1"/>
  <c r="N5363" i="2" s="1"/>
  <c r="O5363" i="2" s="1"/>
  <c r="S5362" i="2"/>
  <c r="I5362" i="2"/>
  <c r="U5363" i="2" l="1"/>
  <c r="R5363" i="2"/>
  <c r="T5363" i="2" s="1"/>
  <c r="Q5363" i="2"/>
  <c r="P5363" i="2"/>
  <c r="V5363" i="2" s="1"/>
  <c r="F5364" i="2" s="1"/>
  <c r="H5364" i="2" l="1"/>
  <c r="K5364" i="2" s="1"/>
  <c r="J5364" i="2"/>
  <c r="M5364" i="2" s="1"/>
  <c r="I5364" i="2"/>
  <c r="S5363" i="2"/>
  <c r="G5364" i="2"/>
  <c r="N5364" i="2" l="1"/>
  <c r="O5364" i="2" s="1"/>
  <c r="Q5364" i="2" l="1"/>
  <c r="U5364" i="2"/>
  <c r="R5364" i="2"/>
  <c r="T5364" i="2" s="1"/>
  <c r="P5364" i="2"/>
  <c r="V5364" i="2" s="1"/>
  <c r="F5365" i="2" s="1"/>
  <c r="J5365" i="2" l="1"/>
  <c r="M5365" i="2" s="1"/>
  <c r="H5365" i="2"/>
  <c r="K5365" i="2" s="1"/>
  <c r="N5365" i="2" s="1"/>
  <c r="O5365" i="2" s="1"/>
  <c r="S5364" i="2"/>
  <c r="G5365" i="2"/>
  <c r="I5365" i="2" s="1"/>
  <c r="P5365" i="2" l="1"/>
  <c r="U5365" i="2"/>
  <c r="R5365" i="2"/>
  <c r="T5365" i="2" s="1"/>
  <c r="Q5365" i="2"/>
  <c r="S5365" i="2" s="1"/>
  <c r="V5365" i="2" l="1"/>
  <c r="F5366" i="2" s="1"/>
  <c r="G5366" i="2"/>
  <c r="J5366" i="2" l="1"/>
  <c r="M5366" i="2" s="1"/>
  <c r="I5366" i="2"/>
  <c r="L5366" i="2" s="1"/>
  <c r="H5366" i="2"/>
  <c r="K5366" i="2" s="1"/>
  <c r="N5366" i="2" s="1"/>
  <c r="O5366" i="2" s="1"/>
  <c r="U5366" i="2" l="1"/>
  <c r="R5366" i="2"/>
  <c r="T5366" i="2" s="1"/>
  <c r="Q5366" i="2"/>
  <c r="P5366" i="2"/>
  <c r="V5366" i="2" s="1"/>
  <c r="F5367" i="2" s="1"/>
  <c r="H5367" i="2" l="1"/>
  <c r="K5367" i="2" s="1"/>
  <c r="J5367" i="2"/>
  <c r="M5367" i="2" s="1"/>
  <c r="S5366" i="2"/>
  <c r="G5367" i="2"/>
  <c r="I5367" i="2" l="1"/>
  <c r="N5367" i="2"/>
  <c r="O5367" i="2" s="1"/>
  <c r="U5367" i="2" l="1"/>
  <c r="P5367" i="2"/>
  <c r="R5367" i="2"/>
  <c r="T5367" i="2" s="1"/>
  <c r="Q5367" i="2"/>
  <c r="S5367" i="2" l="1"/>
  <c r="G5368" i="2"/>
  <c r="V5367" i="2"/>
  <c r="F5368" i="2" s="1"/>
  <c r="J5368" i="2" l="1"/>
  <c r="M5368" i="2" s="1"/>
  <c r="I5368" i="2"/>
  <c r="L5368" i="2" s="1"/>
  <c r="H5368" i="2"/>
  <c r="K5368" i="2" s="1"/>
  <c r="N5368" i="2" l="1"/>
  <c r="O5368" i="2" s="1"/>
  <c r="P5368" i="2" l="1"/>
  <c r="R5368" i="2"/>
  <c r="T5368" i="2" s="1"/>
  <c r="Q5368" i="2"/>
  <c r="U5368" i="2"/>
  <c r="S5368" i="2" l="1"/>
  <c r="G5369" i="2"/>
  <c r="V5368" i="2"/>
  <c r="F5369" i="2" s="1"/>
  <c r="I5369" i="2" l="1"/>
  <c r="L5369" i="2" s="1"/>
  <c r="J5369" i="2"/>
  <c r="M5369" i="2" s="1"/>
  <c r="H5369" i="2"/>
  <c r="K5369" i="2" s="1"/>
  <c r="N5369" i="2" s="1"/>
  <c r="O5369" i="2" s="1"/>
  <c r="R5369" i="2" l="1"/>
  <c r="T5369" i="2" s="1"/>
  <c r="Q5369" i="2"/>
  <c r="P5369" i="2"/>
  <c r="U5369" i="2"/>
  <c r="V5369" i="2" l="1"/>
  <c r="F5370" i="2" s="1"/>
  <c r="S5369" i="2"/>
  <c r="G5370" i="2"/>
  <c r="I5370" i="2" l="1"/>
  <c r="L5370" i="2" s="1"/>
  <c r="J5370" i="2"/>
  <c r="M5370" i="2" s="1"/>
  <c r="H5370" i="2"/>
  <c r="K5370" i="2" s="1"/>
  <c r="N5370" i="2" s="1"/>
  <c r="O5370" i="2" s="1"/>
  <c r="U5370" i="2" l="1"/>
  <c r="O5371" i="2"/>
  <c r="R5370" i="2"/>
  <c r="T5370" i="2" s="1"/>
  <c r="Q5370" i="2"/>
  <c r="P5370" i="2"/>
  <c r="V5370" i="2" s="1"/>
  <c r="F5371" i="2" s="1"/>
  <c r="J5371" i="2" l="1"/>
  <c r="M5371" i="2" s="1"/>
  <c r="H5371" i="2"/>
  <c r="K5371" i="2" s="1"/>
  <c r="S5370" i="2"/>
  <c r="G5371" i="2"/>
  <c r="P5371" i="2"/>
  <c r="V5371" i="2" s="1"/>
  <c r="F5372" i="2" s="1"/>
  <c r="U5371" i="2"/>
  <c r="R5371" i="2"/>
  <c r="T5371" i="2" s="1"/>
  <c r="Q5371" i="2"/>
  <c r="S5371" i="2" s="1"/>
  <c r="J5372" i="2" l="1"/>
  <c r="M5372" i="2" s="1"/>
  <c r="H5372" i="2"/>
  <c r="K5372" i="2" s="1"/>
  <c r="G5372" i="2"/>
  <c r="I5371" i="2"/>
  <c r="L5371" i="2" s="1"/>
  <c r="N5371" i="2" s="1"/>
  <c r="I5372" i="2" l="1"/>
  <c r="L5372" i="2" s="1"/>
  <c r="N5372" i="2" s="1"/>
  <c r="O5372" i="2" s="1"/>
  <c r="R5372" i="2" l="1"/>
  <c r="T5372" i="2" s="1"/>
  <c r="P5372" i="2"/>
  <c r="Q5372" i="2"/>
  <c r="U5372" i="2"/>
  <c r="V5372" i="2" s="1"/>
  <c r="F5373" i="2" s="1"/>
  <c r="H5373" i="2" l="1"/>
  <c r="K5373" i="2" s="1"/>
  <c r="J5373" i="2"/>
  <c r="M5373" i="2" s="1"/>
  <c r="S5372" i="2"/>
  <c r="G5373" i="2"/>
  <c r="I5373" i="2" l="1"/>
  <c r="L5373" i="2" s="1"/>
  <c r="N5373" i="2" s="1"/>
  <c r="O5373" i="2" s="1"/>
  <c r="Q5373" i="2" l="1"/>
  <c r="P5373" i="2"/>
  <c r="R5373" i="2"/>
  <c r="T5373" i="2" s="1"/>
  <c r="U5373" i="2"/>
  <c r="V5373" i="2" s="1"/>
  <c r="F5374" i="2" s="1"/>
  <c r="J5374" i="2" l="1"/>
  <c r="M5374" i="2" s="1"/>
  <c r="H5374" i="2"/>
  <c r="K5374" i="2" s="1"/>
  <c r="S5373" i="2"/>
  <c r="G5374" i="2"/>
  <c r="I5374" i="2" l="1"/>
  <c r="L5374" i="2" s="1"/>
  <c r="N5374" i="2" s="1"/>
  <c r="O5374" i="2" s="1"/>
  <c r="P5374" i="2" l="1"/>
  <c r="Q5374" i="2"/>
  <c r="R5374" i="2"/>
  <c r="T5374" i="2" s="1"/>
  <c r="U5374" i="2"/>
  <c r="V5374" i="2" s="1"/>
  <c r="F5375" i="2" s="1"/>
  <c r="J5375" i="2" l="1"/>
  <c r="M5375" i="2" s="1"/>
  <c r="H5375" i="2"/>
  <c r="K5375" i="2" s="1"/>
  <c r="S5374" i="2"/>
  <c r="G5375" i="2"/>
  <c r="I5375" i="2" l="1"/>
  <c r="L5375" i="2" s="1"/>
  <c r="N5375" i="2" s="1"/>
  <c r="O5375" i="2" s="1"/>
  <c r="P5375" i="2" l="1"/>
  <c r="Q5375" i="2"/>
  <c r="R5375" i="2"/>
  <c r="T5375" i="2" s="1"/>
  <c r="U5375" i="2"/>
  <c r="V5375" i="2" s="1"/>
  <c r="F5376" i="2" s="1"/>
  <c r="H5376" i="2" l="1"/>
  <c r="K5376" i="2" s="1"/>
  <c r="J5376" i="2"/>
  <c r="M5376" i="2" s="1"/>
  <c r="N5376" i="2" s="1"/>
  <c r="O5376" i="2" s="1"/>
  <c r="S5375" i="2"/>
  <c r="G5376" i="2"/>
  <c r="R5376" i="2" l="1"/>
  <c r="T5376" i="2" s="1"/>
  <c r="P5376" i="2"/>
  <c r="Q5376" i="2"/>
  <c r="S5376" i="2" s="1"/>
  <c r="U5376" i="2"/>
  <c r="V5376" i="2" s="1"/>
  <c r="F5377" i="2" s="1"/>
  <c r="I5376" i="2"/>
  <c r="J5377" i="2" l="1"/>
  <c r="M5377" i="2" s="1"/>
  <c r="H5377" i="2"/>
  <c r="K5377" i="2" s="1"/>
  <c r="N5377" i="2" s="1"/>
  <c r="O5377" i="2" s="1"/>
  <c r="G5377" i="2"/>
  <c r="I5377" i="2" s="1"/>
  <c r="Q5377" i="2" l="1"/>
  <c r="P5377" i="2"/>
  <c r="R5377" i="2"/>
  <c r="T5377" i="2" s="1"/>
  <c r="U5377" i="2"/>
  <c r="V5377" i="2" s="1"/>
  <c r="F5378" i="2" s="1"/>
  <c r="J5378" i="2" l="1"/>
  <c r="M5378" i="2" s="1"/>
  <c r="I5378" i="2"/>
  <c r="H5378" i="2"/>
  <c r="K5378" i="2" s="1"/>
  <c r="N5378" i="2" s="1"/>
  <c r="O5378" i="2" s="1"/>
  <c r="S5377" i="2"/>
  <c r="R5378" i="2" l="1"/>
  <c r="T5378" i="2" s="1"/>
  <c r="P5378" i="2"/>
  <c r="U5378" i="2"/>
  <c r="Q5378" i="2"/>
  <c r="S5378" i="2" l="1"/>
  <c r="G5379" i="2"/>
  <c r="V5378" i="2"/>
  <c r="F5379" i="2" s="1"/>
  <c r="J5379" i="2" l="1"/>
  <c r="M5379" i="2" s="1"/>
  <c r="H5379" i="2"/>
  <c r="K5379" i="2" s="1"/>
  <c r="N5379" i="2" s="1"/>
  <c r="O5379" i="2" s="1"/>
  <c r="I5379" i="2"/>
  <c r="Q5379" i="2" l="1"/>
  <c r="R5379" i="2"/>
  <c r="T5379" i="2" s="1"/>
  <c r="P5379" i="2"/>
  <c r="U5379" i="2"/>
  <c r="V5379" i="2" l="1"/>
  <c r="F5380" i="2" s="1"/>
  <c r="S5379" i="2"/>
  <c r="G5380" i="2"/>
  <c r="J5380" i="2" l="1"/>
  <c r="M5380" i="2" s="1"/>
  <c r="H5380" i="2"/>
  <c r="K5380" i="2" s="1"/>
  <c r="N5380" i="2" s="1"/>
  <c r="O5380" i="2" s="1"/>
  <c r="I5380" i="2"/>
  <c r="Q5380" i="2" l="1"/>
  <c r="U5380" i="2"/>
  <c r="P5380" i="2"/>
  <c r="V5380" i="2" s="1"/>
  <c r="F5381" i="2" s="1"/>
  <c r="R5380" i="2"/>
  <c r="T5380" i="2" s="1"/>
  <c r="J5381" i="2" l="1"/>
  <c r="M5381" i="2" s="1"/>
  <c r="H5381" i="2"/>
  <c r="K5381" i="2" s="1"/>
  <c r="N5381" i="2" s="1"/>
  <c r="O5381" i="2" s="1"/>
  <c r="S5380" i="2"/>
  <c r="G5381" i="2"/>
  <c r="R5381" i="2" l="1"/>
  <c r="T5381" i="2" s="1"/>
  <c r="U5381" i="2"/>
  <c r="Q5381" i="2"/>
  <c r="P5381" i="2"/>
  <c r="V5381" i="2" s="1"/>
  <c r="F5382" i="2" s="1"/>
  <c r="I5381" i="2"/>
  <c r="J5382" i="2" l="1"/>
  <c r="M5382" i="2" s="1"/>
  <c r="H5382" i="2"/>
  <c r="K5382" i="2" s="1"/>
  <c r="N5382" i="2" s="1"/>
  <c r="O5382" i="2" s="1"/>
  <c r="I5382" i="2"/>
  <c r="S5381" i="2"/>
  <c r="G5382" i="2"/>
  <c r="R5382" i="2" l="1"/>
  <c r="T5382" i="2" s="1"/>
  <c r="U5382" i="2"/>
  <c r="Q5382" i="2"/>
  <c r="P5382" i="2"/>
  <c r="V5382" i="2" s="1"/>
  <c r="F5383" i="2" s="1"/>
  <c r="J5383" i="2" l="1"/>
  <c r="M5383" i="2" s="1"/>
  <c r="H5383" i="2"/>
  <c r="K5383" i="2" s="1"/>
  <c r="N5383" i="2" s="1"/>
  <c r="O5383" i="2" s="1"/>
  <c r="S5382" i="2"/>
  <c r="G5383" i="2"/>
  <c r="I5383" i="2" s="1"/>
  <c r="R5383" i="2" l="1"/>
  <c r="T5383" i="2" s="1"/>
  <c r="Q5383" i="2"/>
  <c r="P5383" i="2"/>
  <c r="U5383" i="2"/>
  <c r="V5383" i="2" l="1"/>
  <c r="F5384" i="2" s="1"/>
  <c r="S5383" i="2"/>
  <c r="G5384" i="2"/>
  <c r="I5384" i="2" l="1"/>
  <c r="H5384" i="2"/>
  <c r="K5384" i="2" s="1"/>
  <c r="J5384" i="2"/>
  <c r="M5384" i="2" s="1"/>
  <c r="N5384" i="2" l="1"/>
  <c r="O5384" i="2" s="1"/>
  <c r="R5384" i="2" l="1"/>
  <c r="T5384" i="2" s="1"/>
  <c r="P5384" i="2"/>
  <c r="Q5384" i="2"/>
  <c r="U5384" i="2"/>
  <c r="V5384" i="2" s="1"/>
  <c r="F5385" i="2" s="1"/>
  <c r="J5385" i="2" l="1"/>
  <c r="M5385" i="2" s="1"/>
  <c r="H5385" i="2"/>
  <c r="K5385" i="2" s="1"/>
  <c r="N5385" i="2" s="1"/>
  <c r="O5385" i="2" s="1"/>
  <c r="S5384" i="2"/>
  <c r="G5385" i="2"/>
  <c r="Q5385" i="2" l="1"/>
  <c r="P5385" i="2"/>
  <c r="R5385" i="2"/>
  <c r="T5385" i="2" s="1"/>
  <c r="U5385" i="2"/>
  <c r="V5385" i="2" s="1"/>
  <c r="F5386" i="2" s="1"/>
  <c r="I5385" i="2"/>
  <c r="J5386" i="2" l="1"/>
  <c r="M5386" i="2" s="1"/>
  <c r="H5386" i="2"/>
  <c r="K5386" i="2" s="1"/>
  <c r="N5386" i="2" s="1"/>
  <c r="O5386" i="2" s="1"/>
  <c r="I5386" i="2"/>
  <c r="S5385" i="2"/>
  <c r="G5386" i="2"/>
  <c r="R5386" i="2" l="1"/>
  <c r="T5386" i="2" s="1"/>
  <c r="P5386" i="2"/>
  <c r="Q5386" i="2"/>
  <c r="S5386" i="2" s="1"/>
  <c r="U5386" i="2"/>
  <c r="V5386" i="2" l="1"/>
  <c r="F5387" i="2" s="1"/>
  <c r="G5387" i="2"/>
  <c r="H5387" i="2" l="1"/>
  <c r="K5387" i="2" s="1"/>
  <c r="J5387" i="2"/>
  <c r="M5387" i="2" s="1"/>
  <c r="I5387" i="2"/>
  <c r="N5387" i="2" l="1"/>
  <c r="O5387" i="2" s="1"/>
  <c r="R5387" i="2" l="1"/>
  <c r="T5387" i="2" s="1"/>
  <c r="Q5387" i="2"/>
  <c r="P5387" i="2"/>
  <c r="U5387" i="2"/>
  <c r="V5387" i="2" l="1"/>
  <c r="F5388" i="2" s="1"/>
  <c r="S5387" i="2"/>
  <c r="G5388" i="2"/>
  <c r="J5388" i="2" l="1"/>
  <c r="M5388" i="2" s="1"/>
  <c r="H5388" i="2"/>
  <c r="K5388" i="2" s="1"/>
  <c r="N5388" i="2" s="1"/>
  <c r="O5388" i="2" s="1"/>
  <c r="I5388" i="2"/>
  <c r="R5388" i="2" l="1"/>
  <c r="T5388" i="2" s="1"/>
  <c r="Q5388" i="2"/>
  <c r="P5388" i="2"/>
  <c r="U5388" i="2"/>
  <c r="V5388" i="2" s="1"/>
  <c r="F5389" i="2" s="1"/>
  <c r="J5389" i="2" l="1"/>
  <c r="M5389" i="2" s="1"/>
  <c r="H5389" i="2"/>
  <c r="K5389" i="2" s="1"/>
  <c r="N5389" i="2" s="1"/>
  <c r="O5389" i="2" s="1"/>
  <c r="S5388" i="2"/>
  <c r="G5389" i="2"/>
  <c r="U5389" i="2" l="1"/>
  <c r="Q5389" i="2"/>
  <c r="P5389" i="2"/>
  <c r="V5389" i="2" s="1"/>
  <c r="F5390" i="2" s="1"/>
  <c r="R5389" i="2"/>
  <c r="T5389" i="2" s="1"/>
  <c r="I5389" i="2"/>
  <c r="J5390" i="2" l="1"/>
  <c r="M5390" i="2" s="1"/>
  <c r="H5390" i="2"/>
  <c r="K5390" i="2" s="1"/>
  <c r="S5389" i="2"/>
  <c r="G5390" i="2"/>
  <c r="I5390" i="2" l="1"/>
  <c r="N5390" i="2"/>
  <c r="O5390" i="2" s="1"/>
  <c r="R5390" i="2" l="1"/>
  <c r="T5390" i="2" s="1"/>
  <c r="Q5390" i="2"/>
  <c r="U5390" i="2"/>
  <c r="P5390" i="2"/>
  <c r="V5390" i="2" s="1"/>
  <c r="F5391" i="2" s="1"/>
  <c r="H5391" i="2" l="1"/>
  <c r="K5391" i="2" s="1"/>
  <c r="J5391" i="2"/>
  <c r="M5391" i="2" s="1"/>
  <c r="S5390" i="2"/>
  <c r="G5391" i="2"/>
  <c r="I5391" i="2" l="1"/>
  <c r="L5391" i="2" s="1"/>
  <c r="N5391" i="2" s="1"/>
  <c r="O5391" i="2" s="1"/>
  <c r="R5391" i="2" l="1"/>
  <c r="T5391" i="2" s="1"/>
  <c r="P5391" i="2"/>
  <c r="Q5391" i="2"/>
  <c r="U5391" i="2"/>
  <c r="V5391" i="2" s="1"/>
  <c r="F5392" i="2" s="1"/>
  <c r="J5392" i="2" l="1"/>
  <c r="M5392" i="2" s="1"/>
  <c r="H5392" i="2"/>
  <c r="K5392" i="2" s="1"/>
  <c r="S5391" i="2"/>
  <c r="G5392" i="2"/>
  <c r="I5392" i="2" l="1"/>
  <c r="L5392" i="2" s="1"/>
  <c r="N5392" i="2" s="1"/>
  <c r="O5392" i="2" s="1"/>
  <c r="U5392" i="2" l="1"/>
  <c r="Q5392" i="2"/>
  <c r="P5392" i="2"/>
  <c r="V5392" i="2" s="1"/>
  <c r="F5393" i="2" s="1"/>
  <c r="R5392" i="2"/>
  <c r="T5392" i="2" s="1"/>
  <c r="J5393" i="2" l="1"/>
  <c r="M5393" i="2" s="1"/>
  <c r="H5393" i="2"/>
  <c r="K5393" i="2" s="1"/>
  <c r="S5392" i="2"/>
  <c r="G5393" i="2"/>
  <c r="I5393" i="2" l="1"/>
  <c r="L5393" i="2" s="1"/>
  <c r="N5393" i="2"/>
  <c r="O5393" i="2" s="1"/>
  <c r="R5393" i="2" l="1"/>
  <c r="T5393" i="2" s="1"/>
  <c r="Q5393" i="2"/>
  <c r="P5393" i="2"/>
  <c r="U5393" i="2"/>
  <c r="V5393" i="2" l="1"/>
  <c r="F5394" i="2" s="1"/>
  <c r="S5393" i="2"/>
  <c r="G5394" i="2"/>
  <c r="J5394" i="2" l="1"/>
  <c r="M5394" i="2" s="1"/>
  <c r="I5394" i="2"/>
  <c r="L5394" i="2" s="1"/>
  <c r="H5394" i="2"/>
  <c r="K5394" i="2" s="1"/>
  <c r="N5394" i="2" s="1"/>
  <c r="O5394" i="2" s="1"/>
  <c r="U5394" i="2" l="1"/>
  <c r="R5394" i="2"/>
  <c r="T5394" i="2" s="1"/>
  <c r="Q5394" i="2"/>
  <c r="P5394" i="2"/>
  <c r="V5394" i="2" s="1"/>
  <c r="F5395" i="2" s="1"/>
  <c r="J5395" i="2" l="1"/>
  <c r="M5395" i="2" s="1"/>
  <c r="H5395" i="2"/>
  <c r="K5395" i="2" s="1"/>
  <c r="S5394" i="2"/>
  <c r="G5395" i="2"/>
  <c r="I5395" i="2" l="1"/>
  <c r="L5395" i="2" s="1"/>
  <c r="N5395" i="2" s="1"/>
  <c r="O5395" i="2" s="1"/>
  <c r="P5395" i="2" l="1"/>
  <c r="R5395" i="2"/>
  <c r="T5395" i="2" s="1"/>
  <c r="Q5395" i="2"/>
  <c r="U5395" i="2"/>
  <c r="S5395" i="2" l="1"/>
  <c r="G5396" i="2"/>
  <c r="V5395" i="2"/>
  <c r="F5396" i="2" s="1"/>
  <c r="I5396" i="2" l="1"/>
  <c r="L5396" i="2" s="1"/>
  <c r="J5396" i="2"/>
  <c r="M5396" i="2" s="1"/>
  <c r="H5396" i="2"/>
  <c r="K5396" i="2" s="1"/>
  <c r="N5396" i="2" s="1"/>
  <c r="O5396" i="2" s="1"/>
  <c r="U5396" i="2" l="1"/>
  <c r="P5396" i="2"/>
  <c r="R5396" i="2"/>
  <c r="T5396" i="2" s="1"/>
  <c r="Q5396" i="2"/>
  <c r="S5396" i="2" l="1"/>
  <c r="G5397" i="2"/>
  <c r="V5396" i="2"/>
  <c r="F5397" i="2" s="1"/>
  <c r="I5397" i="2" l="1"/>
  <c r="L5397" i="2" s="1"/>
  <c r="H5397" i="2"/>
  <c r="K5397" i="2" s="1"/>
  <c r="J5397" i="2"/>
  <c r="M5397" i="2" s="1"/>
  <c r="N5397" i="2" s="1"/>
  <c r="O5397" i="2" s="1"/>
  <c r="U5397" i="2" l="1"/>
  <c r="Q5397" i="2"/>
  <c r="R5397" i="2"/>
  <c r="T5397" i="2" s="1"/>
  <c r="P5397" i="2"/>
  <c r="V5397" i="2" s="1"/>
  <c r="F5398" i="2" s="1"/>
  <c r="S5397" i="2" l="1"/>
  <c r="G5398" i="2"/>
  <c r="J5398" i="2"/>
  <c r="M5398" i="2" s="1"/>
  <c r="H5398" i="2"/>
  <c r="K5398" i="2" s="1"/>
  <c r="I5398" i="2" l="1"/>
  <c r="L5398" i="2" s="1"/>
  <c r="N5398" i="2" s="1"/>
  <c r="O5398" i="2" s="1"/>
  <c r="R5398" i="2" l="1"/>
  <c r="T5398" i="2" s="1"/>
  <c r="Q5398" i="2"/>
  <c r="P5398" i="2"/>
  <c r="O5399" i="2"/>
  <c r="U5398" i="2"/>
  <c r="U5399" i="2" l="1"/>
  <c r="P5399" i="2"/>
  <c r="R5399" i="2"/>
  <c r="T5399" i="2" s="1"/>
  <c r="V5398" i="2"/>
  <c r="F5399" i="2" s="1"/>
  <c r="S5398" i="2"/>
  <c r="G5399" i="2"/>
  <c r="I5399" i="2" l="1"/>
  <c r="J5399" i="2"/>
  <c r="M5399" i="2" s="1"/>
  <c r="H5399" i="2"/>
  <c r="K5399" i="2" s="1"/>
  <c r="L5399" i="2" l="1"/>
  <c r="N5399" i="2" s="1"/>
  <c r="Q5399" i="2"/>
  <c r="S5399" i="2" l="1"/>
  <c r="V5399" i="2"/>
  <c r="F5400" i="2" s="1"/>
  <c r="G5400" i="2"/>
  <c r="J5400" i="2" l="1"/>
  <c r="M5400" i="2" s="1"/>
  <c r="I5400" i="2"/>
  <c r="L5400" i="2" s="1"/>
  <c r="H5400" i="2"/>
  <c r="K5400" i="2" s="1"/>
  <c r="N5400" i="2" l="1"/>
  <c r="O5400" i="2" s="1"/>
  <c r="Q5400" i="2" l="1"/>
  <c r="U5400" i="2"/>
  <c r="P5400" i="2"/>
  <c r="R5400" i="2"/>
  <c r="T5400" i="2" s="1"/>
  <c r="V5400" i="2" l="1"/>
  <c r="F5401" i="2" s="1"/>
  <c r="S5400" i="2"/>
  <c r="G5401" i="2"/>
  <c r="I5401" i="2" l="1"/>
  <c r="L5401" i="2" s="1"/>
  <c r="J5401" i="2"/>
  <c r="M5401" i="2" s="1"/>
  <c r="H5401" i="2"/>
  <c r="K5401" i="2" s="1"/>
  <c r="N5401" i="2" s="1"/>
  <c r="O5401" i="2" s="1"/>
  <c r="R5401" i="2" l="1"/>
  <c r="T5401" i="2" s="1"/>
  <c r="Q5401" i="2"/>
  <c r="P5401" i="2"/>
  <c r="U5401" i="2"/>
  <c r="V5401" i="2" s="1"/>
  <c r="F5402" i="2" s="1"/>
  <c r="I5402" i="2" l="1"/>
  <c r="H5402" i="2"/>
  <c r="K5402" i="2" s="1"/>
  <c r="J5402" i="2"/>
  <c r="M5402" i="2" s="1"/>
  <c r="N5402" i="2" s="1"/>
  <c r="O5402" i="2" s="1"/>
  <c r="S5401" i="2"/>
  <c r="R5402" i="2" l="1"/>
  <c r="T5402" i="2" s="1"/>
  <c r="Q5402" i="2"/>
  <c r="P5402" i="2"/>
  <c r="U5402" i="2"/>
  <c r="V5402" i="2" s="1"/>
  <c r="F5403" i="2" s="1"/>
  <c r="J5403" i="2" l="1"/>
  <c r="M5403" i="2" s="1"/>
  <c r="H5403" i="2"/>
  <c r="K5403" i="2" s="1"/>
  <c r="N5403" i="2" s="1"/>
  <c r="O5403" i="2" s="1"/>
  <c r="G5403" i="2"/>
  <c r="S5402" i="2"/>
  <c r="R5403" i="2" l="1"/>
  <c r="T5403" i="2" s="1"/>
  <c r="Q5403" i="2"/>
  <c r="P5403" i="2"/>
  <c r="U5403" i="2"/>
  <c r="I5403" i="2"/>
  <c r="V5403" i="2" l="1"/>
  <c r="F5404" i="2" s="1"/>
  <c r="S5403" i="2"/>
  <c r="G5404" i="2"/>
  <c r="J5404" i="2" l="1"/>
  <c r="M5404" i="2" s="1"/>
  <c r="I5404" i="2"/>
  <c r="H5404" i="2"/>
  <c r="K5404" i="2" s="1"/>
  <c r="N5404" i="2" s="1"/>
  <c r="O5404" i="2" s="1"/>
  <c r="Q5404" i="2" l="1"/>
  <c r="R5404" i="2"/>
  <c r="T5404" i="2" s="1"/>
  <c r="P5404" i="2"/>
  <c r="U5404" i="2"/>
  <c r="V5404" i="2" s="1"/>
  <c r="F5405" i="2" s="1"/>
  <c r="J5405" i="2" l="1"/>
  <c r="M5405" i="2" s="1"/>
  <c r="H5405" i="2"/>
  <c r="K5405" i="2" s="1"/>
  <c r="N5405" i="2" s="1"/>
  <c r="O5405" i="2" s="1"/>
  <c r="S5404" i="2"/>
  <c r="G5405" i="2"/>
  <c r="I5405" i="2" l="1"/>
  <c r="R5405" i="2"/>
  <c r="T5405" i="2" s="1"/>
  <c r="Q5405" i="2"/>
  <c r="P5405" i="2"/>
  <c r="U5405" i="2"/>
  <c r="V5405" i="2" l="1"/>
  <c r="F5406" i="2" s="1"/>
  <c r="S5405" i="2"/>
  <c r="G5406" i="2"/>
  <c r="H5406" i="2" l="1"/>
  <c r="K5406" i="2" s="1"/>
  <c r="J5406" i="2"/>
  <c r="M5406" i="2" s="1"/>
  <c r="I5406" i="2"/>
  <c r="N5406" i="2" l="1"/>
  <c r="O5406" i="2" s="1"/>
  <c r="R5406" i="2" l="1"/>
  <c r="T5406" i="2" s="1"/>
  <c r="P5406" i="2"/>
  <c r="Q5406" i="2"/>
  <c r="U5406" i="2"/>
  <c r="V5406" i="2" s="1"/>
  <c r="F5407" i="2" s="1"/>
  <c r="J5407" i="2" l="1"/>
  <c r="M5407" i="2" s="1"/>
  <c r="H5407" i="2"/>
  <c r="K5407" i="2" s="1"/>
  <c r="N5407" i="2" s="1"/>
  <c r="O5407" i="2" s="1"/>
  <c r="S5406" i="2"/>
  <c r="G5407" i="2"/>
  <c r="P5407" i="2" l="1"/>
  <c r="R5407" i="2"/>
  <c r="T5407" i="2" s="1"/>
  <c r="Q5407" i="2"/>
  <c r="S5407" i="2" s="1"/>
  <c r="U5407" i="2"/>
  <c r="I5407" i="2"/>
  <c r="V5407" i="2" l="1"/>
  <c r="F5408" i="2" s="1"/>
  <c r="G5408" i="2"/>
  <c r="I5408" i="2" l="1"/>
  <c r="J5408" i="2"/>
  <c r="M5408" i="2" s="1"/>
  <c r="H5408" i="2"/>
  <c r="K5408" i="2" s="1"/>
  <c r="N5408" i="2" s="1"/>
  <c r="O5408" i="2" s="1"/>
  <c r="Q5408" i="2" l="1"/>
  <c r="P5408" i="2"/>
  <c r="R5408" i="2"/>
  <c r="T5408" i="2" s="1"/>
  <c r="U5408" i="2"/>
  <c r="V5408" i="2" s="1"/>
  <c r="F5409" i="2" s="1"/>
  <c r="J5409" i="2" l="1"/>
  <c r="M5409" i="2" s="1"/>
  <c r="H5409" i="2"/>
  <c r="K5409" i="2" s="1"/>
  <c r="N5409" i="2" s="1"/>
  <c r="O5409" i="2" s="1"/>
  <c r="S5408" i="2"/>
  <c r="G5409" i="2"/>
  <c r="R5409" i="2" l="1"/>
  <c r="T5409" i="2" s="1"/>
  <c r="Q5409" i="2"/>
  <c r="P5409" i="2"/>
  <c r="U5409" i="2"/>
  <c r="V5409" i="2" s="1"/>
  <c r="F5410" i="2" s="1"/>
  <c r="I5409" i="2"/>
  <c r="J5410" i="2" l="1"/>
  <c r="M5410" i="2" s="1"/>
  <c r="H5410" i="2"/>
  <c r="K5410" i="2" s="1"/>
  <c r="N5410" i="2" s="1"/>
  <c r="O5410" i="2" s="1"/>
  <c r="S5409" i="2"/>
  <c r="G5410" i="2"/>
  <c r="R5410" i="2" l="1"/>
  <c r="T5410" i="2" s="1"/>
  <c r="U5410" i="2"/>
  <c r="P5410" i="2"/>
  <c r="Q5410" i="2"/>
  <c r="S5410" i="2" s="1"/>
  <c r="I5410" i="2"/>
  <c r="V5410" i="2" l="1"/>
  <c r="F5411" i="2" s="1"/>
  <c r="G5411" i="2"/>
  <c r="I5411" i="2" l="1"/>
  <c r="H5411" i="2"/>
  <c r="K5411" i="2" s="1"/>
  <c r="N5411" i="2" s="1"/>
  <c r="O5411" i="2" s="1"/>
  <c r="J5411" i="2"/>
  <c r="M5411" i="2" s="1"/>
  <c r="O5412" i="2" l="1"/>
  <c r="U5411" i="2"/>
  <c r="R5411" i="2"/>
  <c r="T5411" i="2" s="1"/>
  <c r="P5411" i="2"/>
  <c r="Q5411" i="2"/>
  <c r="S5411" i="2" l="1"/>
  <c r="G5412" i="2"/>
  <c r="V5411" i="2"/>
  <c r="F5412" i="2" s="1"/>
  <c r="Q5412" i="2"/>
  <c r="U5412" i="2"/>
  <c r="R5412" i="2"/>
  <c r="T5412" i="2" s="1"/>
  <c r="G5413" i="2" l="1"/>
  <c r="H5412" i="2"/>
  <c r="J5412" i="2"/>
  <c r="M5412" i="2" s="1"/>
  <c r="I5412" i="2"/>
  <c r="K5412" i="2" l="1"/>
  <c r="N5412" i="2" s="1"/>
  <c r="P5412" i="2"/>
  <c r="V5412" i="2" l="1"/>
  <c r="F5413" i="2" s="1"/>
  <c r="S5412" i="2"/>
  <c r="J5413" i="2" l="1"/>
  <c r="M5413" i="2" s="1"/>
  <c r="H5413" i="2"/>
  <c r="K5413" i="2" s="1"/>
  <c r="N5413" i="2" s="1"/>
  <c r="O5413" i="2" s="1"/>
  <c r="I5413" i="2"/>
  <c r="U5413" i="2" l="1"/>
  <c r="P5413" i="2"/>
  <c r="Q5413" i="2"/>
  <c r="R5413" i="2"/>
  <c r="T5413" i="2" s="1"/>
  <c r="S5413" i="2" l="1"/>
  <c r="G5414" i="2"/>
  <c r="V5413" i="2"/>
  <c r="F5414" i="2" s="1"/>
  <c r="H5414" i="2" l="1"/>
  <c r="K5414" i="2" s="1"/>
  <c r="J5414" i="2"/>
  <c r="M5414" i="2" s="1"/>
  <c r="N5414" i="2" s="1"/>
  <c r="O5414" i="2" s="1"/>
  <c r="I5414" i="2"/>
  <c r="R5414" i="2" l="1"/>
  <c r="T5414" i="2" s="1"/>
  <c r="Q5414" i="2"/>
  <c r="U5414" i="2"/>
  <c r="P5414" i="2"/>
  <c r="V5414" i="2" s="1"/>
  <c r="F5415" i="2" s="1"/>
  <c r="J5415" i="2" l="1"/>
  <c r="M5415" i="2" s="1"/>
  <c r="H5415" i="2"/>
  <c r="K5415" i="2" s="1"/>
  <c r="S5414" i="2"/>
  <c r="G5415" i="2"/>
  <c r="I5415" i="2" l="1"/>
  <c r="L5415" i="2" s="1"/>
  <c r="N5415" i="2" s="1"/>
  <c r="O5415" i="2" s="1"/>
  <c r="R5415" i="2" l="1"/>
  <c r="T5415" i="2" s="1"/>
  <c r="Q5415" i="2"/>
  <c r="P5415" i="2"/>
  <c r="U5415" i="2"/>
  <c r="S5415" i="2" l="1"/>
  <c r="G5416" i="2"/>
  <c r="V5415" i="2"/>
  <c r="F5416" i="2" s="1"/>
  <c r="J5416" i="2" l="1"/>
  <c r="M5416" i="2" s="1"/>
  <c r="I5416" i="2"/>
  <c r="L5416" i="2" s="1"/>
  <c r="H5416" i="2"/>
  <c r="K5416" i="2" s="1"/>
  <c r="N5416" i="2" s="1"/>
  <c r="O5416" i="2" s="1"/>
  <c r="U5416" i="2" l="1"/>
  <c r="R5416" i="2"/>
  <c r="T5416" i="2" s="1"/>
  <c r="Q5416" i="2"/>
  <c r="P5416" i="2"/>
  <c r="V5416" i="2" s="1"/>
  <c r="F5417" i="2" s="1"/>
  <c r="J5417" i="2" l="1"/>
  <c r="M5417" i="2" s="1"/>
  <c r="H5417" i="2"/>
  <c r="K5417" i="2" s="1"/>
  <c r="S5416" i="2"/>
  <c r="G5417" i="2"/>
  <c r="I5417" i="2" l="1"/>
  <c r="L5417" i="2" s="1"/>
  <c r="N5417" i="2" s="1"/>
  <c r="O5417" i="2" s="1"/>
  <c r="R5417" i="2" l="1"/>
  <c r="T5417" i="2" s="1"/>
  <c r="Q5417" i="2"/>
  <c r="P5417" i="2"/>
  <c r="U5417" i="2"/>
  <c r="S5417" i="2" l="1"/>
  <c r="G5418" i="2"/>
  <c r="V5417" i="2"/>
  <c r="F5418" i="2" s="1"/>
  <c r="J5418" i="2" l="1"/>
  <c r="M5418" i="2" s="1"/>
  <c r="I5418" i="2"/>
  <c r="L5418" i="2" s="1"/>
  <c r="H5418" i="2"/>
  <c r="K5418" i="2" s="1"/>
  <c r="N5418" i="2" l="1"/>
  <c r="O5418" i="2" s="1"/>
  <c r="U5418" i="2" l="1"/>
  <c r="R5418" i="2"/>
  <c r="T5418" i="2" s="1"/>
  <c r="P5418" i="2"/>
  <c r="Q5418" i="2"/>
  <c r="S5418" i="2" l="1"/>
  <c r="G5419" i="2"/>
  <c r="V5418" i="2"/>
  <c r="F5419" i="2" s="1"/>
  <c r="I5419" i="2" l="1"/>
  <c r="L5419" i="2" s="1"/>
  <c r="J5419" i="2"/>
  <c r="M5419" i="2" s="1"/>
  <c r="H5419" i="2"/>
  <c r="K5419" i="2" s="1"/>
  <c r="N5419" i="2" s="1"/>
  <c r="O5419" i="2" s="1"/>
  <c r="P5419" i="2" l="1"/>
  <c r="U5419" i="2"/>
  <c r="R5419" i="2"/>
  <c r="T5419" i="2" s="1"/>
  <c r="Q5419" i="2"/>
  <c r="S5419" i="2" l="1"/>
  <c r="G5420" i="2"/>
  <c r="V5419" i="2"/>
  <c r="F5420" i="2" s="1"/>
  <c r="J5420" i="2" l="1"/>
  <c r="M5420" i="2" s="1"/>
  <c r="H5420" i="2"/>
  <c r="K5420" i="2" s="1"/>
  <c r="I5420" i="2"/>
  <c r="L5420" i="2" s="1"/>
  <c r="N5420" i="2" l="1"/>
  <c r="O5420" i="2" s="1"/>
  <c r="U5420" i="2" l="1"/>
  <c r="R5420" i="2"/>
  <c r="T5420" i="2" s="1"/>
  <c r="Q5420" i="2"/>
  <c r="P5420" i="2"/>
  <c r="V5420" i="2" s="1"/>
  <c r="F5421" i="2" s="1"/>
  <c r="J5421" i="2" l="1"/>
  <c r="M5421" i="2" s="1"/>
  <c r="H5421" i="2"/>
  <c r="K5421" i="2" s="1"/>
  <c r="S5420" i="2"/>
  <c r="G5421" i="2"/>
  <c r="I5421" i="2" l="1"/>
  <c r="L5421" i="2" s="1"/>
  <c r="N5421" i="2" s="1"/>
  <c r="O5421" i="2" s="1"/>
  <c r="R5421" i="2" l="1"/>
  <c r="T5421" i="2" s="1"/>
  <c r="Q5421" i="2"/>
  <c r="P5421" i="2"/>
  <c r="V5421" i="2" s="1"/>
  <c r="F5422" i="2" s="1"/>
  <c r="U5421" i="2"/>
  <c r="H5422" i="2" l="1"/>
  <c r="K5422" i="2" s="1"/>
  <c r="J5422" i="2"/>
  <c r="M5422" i="2" s="1"/>
  <c r="S5421" i="2"/>
  <c r="G5422" i="2"/>
  <c r="I5422" i="2" l="1"/>
  <c r="L5422" i="2" s="1"/>
  <c r="N5422" i="2" s="1"/>
  <c r="O5422" i="2" s="1"/>
  <c r="R5422" i="2" l="1"/>
  <c r="T5422" i="2" s="1"/>
  <c r="Q5422" i="2"/>
  <c r="P5422" i="2"/>
  <c r="O5423" i="2"/>
  <c r="U5422" i="2"/>
  <c r="V5422" i="2" l="1"/>
  <c r="F5423" i="2" s="1"/>
  <c r="S5422" i="2"/>
  <c r="G5423" i="2"/>
  <c r="P5423" i="2"/>
  <c r="R5423" i="2"/>
  <c r="T5423" i="2" s="1"/>
  <c r="U5423" i="2"/>
  <c r="J5423" i="2" l="1"/>
  <c r="M5423" i="2" s="1"/>
  <c r="I5423" i="2"/>
  <c r="H5423" i="2"/>
  <c r="K5423" i="2" s="1"/>
  <c r="L5423" i="2" l="1"/>
  <c r="N5423" i="2" s="1"/>
  <c r="Q5423" i="2"/>
  <c r="S5423" i="2" l="1"/>
  <c r="G5424" i="2"/>
  <c r="V5423" i="2"/>
  <c r="F5424" i="2" s="1"/>
  <c r="J5424" i="2" l="1"/>
  <c r="M5424" i="2" s="1"/>
  <c r="I5424" i="2"/>
  <c r="L5424" i="2" s="1"/>
  <c r="H5424" i="2"/>
  <c r="K5424" i="2" s="1"/>
  <c r="N5424" i="2" s="1"/>
  <c r="O5424" i="2" s="1"/>
  <c r="Q5424" i="2" l="1"/>
  <c r="U5424" i="2"/>
  <c r="R5424" i="2"/>
  <c r="T5424" i="2" s="1"/>
  <c r="P5424" i="2"/>
  <c r="V5424" i="2" s="1"/>
  <c r="F5425" i="2" s="1"/>
  <c r="J5425" i="2" l="1"/>
  <c r="M5425" i="2" s="1"/>
  <c r="H5425" i="2"/>
  <c r="K5425" i="2" s="1"/>
  <c r="N5425" i="2" s="1"/>
  <c r="O5425" i="2" s="1"/>
  <c r="S5424" i="2"/>
  <c r="G5425" i="2"/>
  <c r="I5425" i="2" s="1"/>
  <c r="R5425" i="2" l="1"/>
  <c r="T5425" i="2" s="1"/>
  <c r="Q5425" i="2"/>
  <c r="S5425" i="2" s="1"/>
  <c r="P5425" i="2"/>
  <c r="U5425" i="2"/>
  <c r="V5425" i="2" s="1"/>
  <c r="F5426" i="2" s="1"/>
  <c r="J5426" i="2" l="1"/>
  <c r="M5426" i="2" s="1"/>
  <c r="I5426" i="2"/>
  <c r="H5426" i="2"/>
  <c r="K5426" i="2" s="1"/>
  <c r="N5426" i="2" l="1"/>
  <c r="O5426" i="2" s="1"/>
  <c r="R5426" i="2" l="1"/>
  <c r="T5426" i="2" s="1"/>
  <c r="Q5426" i="2"/>
  <c r="P5426" i="2"/>
  <c r="U5426" i="2"/>
  <c r="V5426" i="2" s="1"/>
  <c r="F5427" i="2" s="1"/>
  <c r="H5427" i="2" l="1"/>
  <c r="K5427" i="2" s="1"/>
  <c r="J5427" i="2"/>
  <c r="M5427" i="2" s="1"/>
  <c r="S5426" i="2"/>
  <c r="G5427" i="2"/>
  <c r="I5427" i="2" l="1"/>
  <c r="N5427" i="2"/>
  <c r="O5427" i="2" s="1"/>
  <c r="R5427" i="2" l="1"/>
  <c r="T5427" i="2" s="1"/>
  <c r="Q5427" i="2"/>
  <c r="P5427" i="2"/>
  <c r="U5427" i="2"/>
  <c r="V5427" i="2" l="1"/>
  <c r="F5428" i="2" s="1"/>
  <c r="S5427" i="2"/>
  <c r="G5428" i="2"/>
  <c r="J5428" i="2" l="1"/>
  <c r="M5428" i="2" s="1"/>
  <c r="H5428" i="2"/>
  <c r="K5428" i="2" s="1"/>
  <c r="N5428" i="2" s="1"/>
  <c r="O5428" i="2" s="1"/>
  <c r="I5428" i="2"/>
  <c r="Q5428" i="2" l="1"/>
  <c r="P5428" i="2"/>
  <c r="R5428" i="2"/>
  <c r="T5428" i="2" s="1"/>
  <c r="U5428" i="2"/>
  <c r="V5428" i="2" s="1"/>
  <c r="F5429" i="2" s="1"/>
  <c r="J5429" i="2" l="1"/>
  <c r="M5429" i="2" s="1"/>
  <c r="H5429" i="2"/>
  <c r="K5429" i="2" s="1"/>
  <c r="N5429" i="2" s="1"/>
  <c r="O5429" i="2" s="1"/>
  <c r="S5428" i="2"/>
  <c r="G5429" i="2"/>
  <c r="R5429" i="2" l="1"/>
  <c r="T5429" i="2" s="1"/>
  <c r="Q5429" i="2"/>
  <c r="P5429" i="2"/>
  <c r="U5429" i="2"/>
  <c r="I5429" i="2"/>
  <c r="V5429" i="2" l="1"/>
  <c r="F5430" i="2" s="1"/>
  <c r="S5429" i="2"/>
  <c r="G5430" i="2"/>
  <c r="I5430" i="2" l="1"/>
  <c r="H5430" i="2"/>
  <c r="K5430" i="2" s="1"/>
  <c r="J5430" i="2"/>
  <c r="M5430" i="2" s="1"/>
  <c r="N5430" i="2" l="1"/>
  <c r="O5430" i="2" s="1"/>
  <c r="P5430" i="2" l="1"/>
  <c r="R5430" i="2"/>
  <c r="T5430" i="2" s="1"/>
  <c r="Q5430" i="2"/>
  <c r="U5430" i="2"/>
  <c r="V5430" i="2" s="1"/>
  <c r="F5431" i="2" s="1"/>
  <c r="J5431" i="2" l="1"/>
  <c r="M5431" i="2" s="1"/>
  <c r="H5431" i="2"/>
  <c r="K5431" i="2" s="1"/>
  <c r="N5431" i="2" s="1"/>
  <c r="O5431" i="2" s="1"/>
  <c r="S5430" i="2"/>
  <c r="G5431" i="2"/>
  <c r="I5431" i="2" l="1"/>
  <c r="R5431" i="2"/>
  <c r="T5431" i="2" s="1"/>
  <c r="Q5431" i="2"/>
  <c r="P5431" i="2"/>
  <c r="U5431" i="2"/>
  <c r="V5431" i="2" l="1"/>
  <c r="F5432" i="2" s="1"/>
  <c r="S5431" i="2"/>
  <c r="G5432" i="2"/>
  <c r="J5432" i="2" l="1"/>
  <c r="M5432" i="2" s="1"/>
  <c r="H5432" i="2"/>
  <c r="K5432" i="2" s="1"/>
  <c r="N5432" i="2" s="1"/>
  <c r="O5432" i="2" s="1"/>
  <c r="I5432" i="2"/>
  <c r="Q5432" i="2" l="1"/>
  <c r="P5432" i="2"/>
  <c r="R5432" i="2"/>
  <c r="T5432" i="2" s="1"/>
  <c r="U5432" i="2"/>
  <c r="V5432" i="2" s="1"/>
  <c r="F5433" i="2" s="1"/>
  <c r="J5433" i="2" l="1"/>
  <c r="M5433" i="2" s="1"/>
  <c r="H5433" i="2"/>
  <c r="K5433" i="2" s="1"/>
  <c r="N5433" i="2" s="1"/>
  <c r="O5433" i="2" s="1"/>
  <c r="S5432" i="2"/>
  <c r="G5433" i="2"/>
  <c r="O5434" i="2" l="1"/>
  <c r="R5433" i="2"/>
  <c r="T5433" i="2" s="1"/>
  <c r="U5433" i="2"/>
  <c r="Q5433" i="2"/>
  <c r="P5433" i="2"/>
  <c r="V5433" i="2" s="1"/>
  <c r="F5434" i="2" s="1"/>
  <c r="I5433" i="2"/>
  <c r="J5434" i="2" l="1"/>
  <c r="M5434" i="2" s="1"/>
  <c r="H5434" i="2"/>
  <c r="K5434" i="2" s="1"/>
  <c r="N5434" i="2" s="1"/>
  <c r="S5433" i="2"/>
  <c r="R5434" i="2"/>
  <c r="T5434" i="2" s="1"/>
  <c r="Q5434" i="2"/>
  <c r="U5434" i="2"/>
  <c r="P5434" i="2"/>
  <c r="V5434" i="2" s="1"/>
  <c r="F5435" i="2" s="1"/>
  <c r="G5434" i="2"/>
  <c r="G5435" i="2" s="1"/>
  <c r="J5435" i="2" l="1"/>
  <c r="M5435" i="2" s="1"/>
  <c r="H5435" i="2"/>
  <c r="K5435" i="2" s="1"/>
  <c r="N5435" i="2" s="1"/>
  <c r="O5435" i="2" s="1"/>
  <c r="I5435" i="2"/>
  <c r="S5434" i="2"/>
  <c r="I5434" i="2"/>
  <c r="Q5435" i="2" l="1"/>
  <c r="P5435" i="2"/>
  <c r="U5435" i="2"/>
  <c r="R5435" i="2"/>
  <c r="T5435" i="2" s="1"/>
  <c r="V5435" i="2" l="1"/>
  <c r="F5436" i="2" s="1"/>
  <c r="S5435" i="2"/>
  <c r="G5436" i="2"/>
  <c r="I5436" i="2" l="1"/>
  <c r="J5436" i="2"/>
  <c r="M5436" i="2" s="1"/>
  <c r="H5436" i="2"/>
  <c r="K5436" i="2" s="1"/>
  <c r="N5436" i="2" s="1"/>
  <c r="O5436" i="2" s="1"/>
  <c r="R5436" i="2" l="1"/>
  <c r="T5436" i="2" s="1"/>
  <c r="P5436" i="2"/>
  <c r="Q5436" i="2"/>
  <c r="U5436" i="2"/>
  <c r="S5436" i="2" l="1"/>
  <c r="G5437" i="2"/>
  <c r="V5436" i="2"/>
  <c r="F5437" i="2" s="1"/>
  <c r="J5437" i="2" l="1"/>
  <c r="M5437" i="2" s="1"/>
  <c r="H5437" i="2"/>
  <c r="K5437" i="2" s="1"/>
  <c r="N5437" i="2" s="1"/>
  <c r="O5437" i="2" s="1"/>
  <c r="I5437" i="2"/>
  <c r="U5437" i="2" l="1"/>
  <c r="R5437" i="2"/>
  <c r="T5437" i="2" s="1"/>
  <c r="P5437" i="2"/>
  <c r="Q5437" i="2"/>
  <c r="G5438" i="2" l="1"/>
  <c r="S5437" i="2"/>
  <c r="V5437" i="2"/>
  <c r="F5438" i="2" s="1"/>
  <c r="J5438" i="2" l="1"/>
  <c r="M5438" i="2" s="1"/>
  <c r="H5438" i="2"/>
  <c r="K5438" i="2" s="1"/>
  <c r="I5438" i="2"/>
  <c r="L5438" i="2" s="1"/>
  <c r="N5438" i="2" l="1"/>
  <c r="O5438" i="2" s="1"/>
  <c r="R5438" i="2" l="1"/>
  <c r="T5438" i="2" s="1"/>
  <c r="Q5438" i="2"/>
  <c r="U5438" i="2"/>
  <c r="P5438" i="2"/>
  <c r="V5438" i="2" s="1"/>
  <c r="F5439" i="2" s="1"/>
  <c r="J5439" i="2" l="1"/>
  <c r="M5439" i="2" s="1"/>
  <c r="H5439" i="2"/>
  <c r="K5439" i="2" s="1"/>
  <c r="N5439" i="2" s="1"/>
  <c r="O5439" i="2" s="1"/>
  <c r="S5438" i="2"/>
  <c r="G5439" i="2"/>
  <c r="I5439" i="2" l="1"/>
  <c r="R5439" i="2"/>
  <c r="T5439" i="2" s="1"/>
  <c r="Q5439" i="2"/>
  <c r="P5439" i="2"/>
  <c r="U5439" i="2"/>
  <c r="V5439" i="2" l="1"/>
  <c r="F5440" i="2" s="1"/>
  <c r="S5439" i="2"/>
  <c r="G5440" i="2"/>
  <c r="I5440" i="2" l="1"/>
  <c r="L5440" i="2" s="1"/>
  <c r="H5440" i="2"/>
  <c r="K5440" i="2" s="1"/>
  <c r="J5440" i="2"/>
  <c r="M5440" i="2" s="1"/>
  <c r="N5440" i="2" l="1"/>
  <c r="O5440" i="2" s="1"/>
  <c r="R5440" i="2" l="1"/>
  <c r="T5440" i="2" s="1"/>
  <c r="U5440" i="2"/>
  <c r="Q5440" i="2"/>
  <c r="P5440" i="2"/>
  <c r="V5440" i="2" s="1"/>
  <c r="F5441" i="2" s="1"/>
  <c r="J5441" i="2" l="1"/>
  <c r="M5441" i="2" s="1"/>
  <c r="H5441" i="2"/>
  <c r="K5441" i="2" s="1"/>
  <c r="S5440" i="2"/>
  <c r="G5441" i="2"/>
  <c r="I5441" i="2" l="1"/>
  <c r="L5441" i="2" s="1"/>
  <c r="N5441" i="2" s="1"/>
  <c r="O5441" i="2" s="1"/>
  <c r="R5441" i="2" l="1"/>
  <c r="T5441" i="2" s="1"/>
  <c r="Q5441" i="2"/>
  <c r="P5441" i="2"/>
  <c r="U5441" i="2"/>
  <c r="V5441" i="2" l="1"/>
  <c r="F5442" i="2" s="1"/>
  <c r="S5441" i="2"/>
  <c r="G5442" i="2"/>
  <c r="J5442" i="2" l="1"/>
  <c r="M5442" i="2" s="1"/>
  <c r="I5442" i="2"/>
  <c r="L5442" i="2" s="1"/>
  <c r="H5442" i="2"/>
  <c r="K5442" i="2" s="1"/>
  <c r="N5442" i="2" s="1"/>
  <c r="O5442" i="2" s="1"/>
  <c r="U5442" i="2" l="1"/>
  <c r="R5442" i="2"/>
  <c r="T5442" i="2" s="1"/>
  <c r="Q5442" i="2"/>
  <c r="P5442" i="2"/>
  <c r="V5442" i="2" s="1"/>
  <c r="F5443" i="2" s="1"/>
  <c r="H5443" i="2" l="1"/>
  <c r="K5443" i="2" s="1"/>
  <c r="J5443" i="2"/>
  <c r="M5443" i="2" s="1"/>
  <c r="S5442" i="2"/>
  <c r="G5443" i="2"/>
  <c r="I5443" i="2" l="1"/>
  <c r="L5443" i="2" s="1"/>
  <c r="N5443" i="2" s="1"/>
  <c r="O5443" i="2" s="1"/>
  <c r="U5443" i="2" l="1"/>
  <c r="R5443" i="2"/>
  <c r="T5443" i="2" s="1"/>
  <c r="Q5443" i="2"/>
  <c r="P5443" i="2"/>
  <c r="V5443" i="2" s="1"/>
  <c r="F5444" i="2" s="1"/>
  <c r="J5444" i="2" l="1"/>
  <c r="M5444" i="2" s="1"/>
  <c r="H5444" i="2"/>
  <c r="K5444" i="2" s="1"/>
  <c r="S5443" i="2"/>
  <c r="G5444" i="2"/>
  <c r="I5444" i="2" l="1"/>
  <c r="L5444" i="2" s="1"/>
  <c r="N5444" i="2" s="1"/>
  <c r="O5444" i="2" s="1"/>
  <c r="U5444" i="2" l="1"/>
  <c r="R5444" i="2"/>
  <c r="T5444" i="2" s="1"/>
  <c r="Q5444" i="2"/>
  <c r="P5444" i="2"/>
  <c r="V5444" i="2" s="1"/>
  <c r="F5445" i="2" s="1"/>
  <c r="H5445" i="2" l="1"/>
  <c r="K5445" i="2" s="1"/>
  <c r="J5445" i="2"/>
  <c r="M5445" i="2" s="1"/>
  <c r="S5444" i="2"/>
  <c r="G5445" i="2"/>
  <c r="I5445" i="2" l="1"/>
  <c r="L5445" i="2" s="1"/>
  <c r="N5445" i="2" s="1"/>
  <c r="O5445" i="2" s="1"/>
  <c r="U5445" i="2" l="1"/>
  <c r="R5445" i="2"/>
  <c r="T5445" i="2" s="1"/>
  <c r="Q5445" i="2"/>
  <c r="P5445" i="2"/>
  <c r="V5445" i="2" s="1"/>
  <c r="F5446" i="2" s="1"/>
  <c r="J5446" i="2" l="1"/>
  <c r="M5446" i="2" s="1"/>
  <c r="H5446" i="2"/>
  <c r="K5446" i="2" s="1"/>
  <c r="S5445" i="2"/>
  <c r="G5446" i="2"/>
  <c r="I5446" i="2" l="1"/>
  <c r="L5446" i="2" s="1"/>
  <c r="N5446" i="2" s="1"/>
  <c r="O5446" i="2" s="1"/>
  <c r="R5446" i="2" l="1"/>
  <c r="T5446" i="2" s="1"/>
  <c r="Q5446" i="2"/>
  <c r="P5446" i="2"/>
  <c r="U5446" i="2"/>
  <c r="V5446" i="2" l="1"/>
  <c r="F5447" i="2" s="1"/>
  <c r="S5446" i="2"/>
  <c r="G5447" i="2"/>
  <c r="I5447" i="2" l="1"/>
  <c r="L5447" i="2" s="1"/>
  <c r="H5447" i="2"/>
  <c r="K5447" i="2" s="1"/>
  <c r="J5447" i="2"/>
  <c r="M5447" i="2" s="1"/>
  <c r="N5447" i="2" l="1"/>
  <c r="O5447" i="2" s="1"/>
  <c r="U5447" i="2" l="1"/>
  <c r="Q5447" i="2"/>
  <c r="P5447" i="2"/>
  <c r="V5447" i="2" s="1"/>
  <c r="F5448" i="2" s="1"/>
  <c r="R5447" i="2"/>
  <c r="T5447" i="2" s="1"/>
  <c r="H5448" i="2" l="1"/>
  <c r="K5448" i="2" s="1"/>
  <c r="J5448" i="2"/>
  <c r="M5448" i="2" s="1"/>
  <c r="S5447" i="2"/>
  <c r="G5448" i="2"/>
  <c r="I5448" i="2" l="1"/>
  <c r="L5448" i="2" s="1"/>
  <c r="N5448" i="2"/>
  <c r="O5448" i="2" s="1"/>
  <c r="Q5448" i="2" l="1"/>
  <c r="P5448" i="2"/>
  <c r="U5448" i="2"/>
  <c r="R5448" i="2"/>
  <c r="T5448" i="2" s="1"/>
  <c r="V5448" i="2" l="1"/>
  <c r="F5449" i="2" s="1"/>
  <c r="S5448" i="2"/>
  <c r="G5449" i="2"/>
  <c r="J5449" i="2" l="1"/>
  <c r="M5449" i="2" s="1"/>
  <c r="I5449" i="2"/>
  <c r="H5449" i="2"/>
  <c r="K5449" i="2" s="1"/>
  <c r="N5449" i="2" s="1"/>
  <c r="O5449" i="2" s="1"/>
  <c r="Q5449" i="2" l="1"/>
  <c r="P5449" i="2"/>
  <c r="U5449" i="2"/>
  <c r="R5449" i="2"/>
  <c r="T5449" i="2" s="1"/>
  <c r="V5449" i="2" l="1"/>
  <c r="F5450" i="2" s="1"/>
  <c r="S5449" i="2"/>
  <c r="H5450" i="2" l="1"/>
  <c r="K5450" i="2" s="1"/>
  <c r="J5450" i="2"/>
  <c r="M5450" i="2" s="1"/>
  <c r="I5450" i="2"/>
  <c r="L5450" i="2" s="1"/>
  <c r="N5450" i="2" l="1"/>
  <c r="O5450" i="2" s="1"/>
  <c r="U5450" i="2" l="1"/>
  <c r="Q5450" i="2"/>
  <c r="R5450" i="2"/>
  <c r="T5450" i="2" s="1"/>
  <c r="P5450" i="2"/>
  <c r="V5450" i="2" s="1"/>
  <c r="F5451" i="2" s="1"/>
  <c r="H5451" i="2" l="1"/>
  <c r="K5451" i="2" s="1"/>
  <c r="J5451" i="2"/>
  <c r="M5451" i="2" s="1"/>
  <c r="S5450" i="2"/>
  <c r="G5451" i="2"/>
  <c r="I5451" i="2" l="1"/>
  <c r="N5451" i="2"/>
  <c r="O5451" i="2" s="1"/>
  <c r="Q5451" i="2" l="1"/>
  <c r="R5451" i="2"/>
  <c r="T5451" i="2" s="1"/>
  <c r="P5451" i="2"/>
  <c r="U5451" i="2"/>
  <c r="V5451" i="2" l="1"/>
  <c r="F5452" i="2" s="1"/>
  <c r="S5451" i="2"/>
  <c r="G5452" i="2"/>
  <c r="J5452" i="2" l="1"/>
  <c r="M5452" i="2" s="1"/>
  <c r="H5452" i="2"/>
  <c r="K5452" i="2" s="1"/>
  <c r="N5452" i="2" s="1"/>
  <c r="O5452" i="2" s="1"/>
  <c r="I5452" i="2"/>
  <c r="R5452" i="2" l="1"/>
  <c r="T5452" i="2" s="1"/>
  <c r="U5452" i="2"/>
  <c r="Q5452" i="2"/>
  <c r="P5452" i="2"/>
  <c r="S5452" i="2" l="1"/>
  <c r="G5453" i="2"/>
  <c r="V5452" i="2"/>
  <c r="F5453" i="2" s="1"/>
  <c r="H5453" i="2" l="1"/>
  <c r="K5453" i="2" s="1"/>
  <c r="J5453" i="2"/>
  <c r="M5453" i="2" s="1"/>
  <c r="I5453" i="2"/>
  <c r="N5453" i="2" l="1"/>
  <c r="O5453" i="2" s="1"/>
  <c r="U5453" i="2" l="1"/>
  <c r="P5453" i="2"/>
  <c r="R5453" i="2"/>
  <c r="T5453" i="2" s="1"/>
  <c r="Q5453" i="2"/>
  <c r="S5453" i="2" l="1"/>
  <c r="G5454" i="2"/>
  <c r="V5453" i="2"/>
  <c r="F5454" i="2" s="1"/>
  <c r="J5454" i="2" l="1"/>
  <c r="M5454" i="2" s="1"/>
  <c r="H5454" i="2"/>
  <c r="K5454" i="2" s="1"/>
  <c r="N5454" i="2" s="1"/>
  <c r="O5454" i="2" s="1"/>
  <c r="I5454" i="2"/>
  <c r="P5454" i="2" l="1"/>
  <c r="Q5454" i="2"/>
  <c r="U5454" i="2"/>
  <c r="R5454" i="2"/>
  <c r="T5454" i="2" s="1"/>
  <c r="G5455" i="2" l="1"/>
  <c r="S5454" i="2"/>
  <c r="V5454" i="2"/>
  <c r="F5455" i="2" s="1"/>
  <c r="J5455" i="2" l="1"/>
  <c r="M5455" i="2" s="1"/>
  <c r="H5455" i="2"/>
  <c r="K5455" i="2" s="1"/>
  <c r="N5455" i="2" s="1"/>
  <c r="O5455" i="2" s="1"/>
  <c r="I5455" i="2"/>
  <c r="P5455" i="2" l="1"/>
  <c r="Q5455" i="2"/>
  <c r="U5455" i="2"/>
  <c r="R5455" i="2"/>
  <c r="T5455" i="2" s="1"/>
  <c r="S5455" i="2" l="1"/>
  <c r="G5456" i="2"/>
  <c r="V5455" i="2"/>
  <c r="F5456" i="2" s="1"/>
  <c r="H5456" i="2" l="1"/>
  <c r="K5456" i="2" s="1"/>
  <c r="N5456" i="2" s="1"/>
  <c r="O5456" i="2" s="1"/>
  <c r="J5456" i="2"/>
  <c r="M5456" i="2" s="1"/>
  <c r="I5456" i="2"/>
  <c r="R5456" i="2" l="1"/>
  <c r="T5456" i="2" s="1"/>
  <c r="Q5456" i="2"/>
  <c r="P5456" i="2"/>
  <c r="U5456" i="2"/>
  <c r="V5456" i="2" s="1"/>
  <c r="F5457" i="2" s="1"/>
  <c r="H5457" i="2" l="1"/>
  <c r="K5457" i="2" s="1"/>
  <c r="J5457" i="2"/>
  <c r="M5457" i="2" s="1"/>
  <c r="S5456" i="2"/>
  <c r="G5457" i="2"/>
  <c r="I5457" i="2" l="1"/>
  <c r="N5457" i="2"/>
  <c r="O5457" i="2" s="1"/>
  <c r="Q5457" i="2" l="1"/>
  <c r="R5457" i="2"/>
  <c r="T5457" i="2" s="1"/>
  <c r="P5457" i="2"/>
  <c r="U5457" i="2"/>
  <c r="V5457" i="2" s="1"/>
  <c r="F5458" i="2" s="1"/>
  <c r="H5458" i="2" l="1"/>
  <c r="K5458" i="2" s="1"/>
  <c r="J5458" i="2"/>
  <c r="M5458" i="2" s="1"/>
  <c r="S5457" i="2"/>
  <c r="G5458" i="2"/>
  <c r="I5458" i="2" l="1"/>
  <c r="N5458" i="2"/>
  <c r="O5458" i="2" s="1"/>
  <c r="U5458" i="2" l="1"/>
  <c r="R5458" i="2"/>
  <c r="T5458" i="2" s="1"/>
  <c r="Q5458" i="2"/>
  <c r="P5458" i="2"/>
  <c r="V5458" i="2" s="1"/>
  <c r="F5459" i="2" s="1"/>
  <c r="H5459" i="2" l="1"/>
  <c r="K5459" i="2" s="1"/>
  <c r="I5459" i="2"/>
  <c r="J5459" i="2"/>
  <c r="M5459" i="2" s="1"/>
  <c r="S5458" i="2"/>
  <c r="G5459" i="2"/>
  <c r="N5459" i="2" l="1"/>
  <c r="O5459" i="2" s="1"/>
  <c r="U5459" i="2" l="1"/>
  <c r="Q5459" i="2"/>
  <c r="O5460" i="2"/>
  <c r="P5459" i="2"/>
  <c r="V5459" i="2" s="1"/>
  <c r="F5460" i="2" s="1"/>
  <c r="R5459" i="2"/>
  <c r="T5459" i="2" s="1"/>
  <c r="H5460" i="2" l="1"/>
  <c r="K5460" i="2" s="1"/>
  <c r="J5460" i="2"/>
  <c r="M5460" i="2" s="1"/>
  <c r="R5460" i="2"/>
  <c r="T5460" i="2" s="1"/>
  <c r="U5460" i="2"/>
  <c r="Q5460" i="2"/>
  <c r="P5460" i="2"/>
  <c r="V5460" i="2" s="1"/>
  <c r="F5461" i="2" s="1"/>
  <c r="S5459" i="2"/>
  <c r="G5460" i="2"/>
  <c r="G5461" i="2" s="1"/>
  <c r="J5461" i="2" l="1"/>
  <c r="M5461" i="2" s="1"/>
  <c r="H5461" i="2"/>
  <c r="K5461" i="2" s="1"/>
  <c r="N5461" i="2" s="1"/>
  <c r="O5461" i="2" s="1"/>
  <c r="I5461" i="2"/>
  <c r="S5460" i="2"/>
  <c r="I5460" i="2"/>
  <c r="N5460" i="2"/>
  <c r="U5461" i="2" l="1"/>
  <c r="Q5461" i="2"/>
  <c r="P5461" i="2"/>
  <c r="V5461" i="2" s="1"/>
  <c r="F5462" i="2" s="1"/>
  <c r="R5461" i="2"/>
  <c r="T5461" i="2" s="1"/>
  <c r="J5462" i="2" l="1"/>
  <c r="M5462" i="2" s="1"/>
  <c r="H5462" i="2"/>
  <c r="K5462" i="2" s="1"/>
  <c r="N5462" i="2" s="1"/>
  <c r="O5462" i="2" s="1"/>
  <c r="S5461" i="2"/>
  <c r="G5462" i="2"/>
  <c r="I5462" i="2" l="1"/>
  <c r="Q5462" i="2"/>
  <c r="P5462" i="2"/>
  <c r="U5462" i="2"/>
  <c r="R5462" i="2"/>
  <c r="T5462" i="2" s="1"/>
  <c r="V5462" i="2" l="1"/>
  <c r="F5463" i="2" s="1"/>
  <c r="S5462" i="2"/>
  <c r="G5463" i="2"/>
  <c r="I5463" i="2" l="1"/>
  <c r="H5463" i="2"/>
  <c r="K5463" i="2" s="1"/>
  <c r="J5463" i="2"/>
  <c r="M5463" i="2" s="1"/>
  <c r="N5463" i="2" l="1"/>
  <c r="O5463" i="2" s="1"/>
  <c r="U5463" i="2" l="1"/>
  <c r="R5463" i="2"/>
  <c r="T5463" i="2" s="1"/>
  <c r="P5463" i="2"/>
  <c r="Q5463" i="2"/>
  <c r="S5463" i="2" l="1"/>
  <c r="G5464" i="2"/>
  <c r="V5463" i="2"/>
  <c r="F5464" i="2" s="1"/>
  <c r="J5464" i="2" l="1"/>
  <c r="M5464" i="2" s="1"/>
  <c r="H5464" i="2"/>
  <c r="K5464" i="2" s="1"/>
  <c r="I5464" i="2"/>
  <c r="L5464" i="2" s="1"/>
  <c r="N5464" i="2" l="1"/>
  <c r="O5464" i="2" s="1"/>
  <c r="U5464" i="2" l="1"/>
  <c r="R5464" i="2"/>
  <c r="T5464" i="2" s="1"/>
  <c r="Q5464" i="2"/>
  <c r="P5464" i="2"/>
  <c r="V5464" i="2" s="1"/>
  <c r="F5465" i="2" s="1"/>
  <c r="J5465" i="2" l="1"/>
  <c r="M5465" i="2" s="1"/>
  <c r="H5465" i="2"/>
  <c r="K5465" i="2" s="1"/>
  <c r="S5464" i="2"/>
  <c r="G5465" i="2"/>
  <c r="I5465" i="2" l="1"/>
  <c r="L5465" i="2" s="1"/>
  <c r="N5465" i="2" s="1"/>
  <c r="O5465" i="2" s="1"/>
  <c r="R5465" i="2" l="1"/>
  <c r="T5465" i="2" s="1"/>
  <c r="Q5465" i="2"/>
  <c r="P5465" i="2"/>
  <c r="U5465" i="2"/>
  <c r="V5465" i="2" l="1"/>
  <c r="F5466" i="2" s="1"/>
  <c r="S5465" i="2"/>
  <c r="G5466" i="2"/>
  <c r="I5466" i="2" l="1"/>
  <c r="L5466" i="2" s="1"/>
  <c r="H5466" i="2"/>
  <c r="K5466" i="2" s="1"/>
  <c r="J5466" i="2"/>
  <c r="M5466" i="2" s="1"/>
  <c r="N5466" i="2" l="1"/>
  <c r="O5466" i="2" s="1"/>
  <c r="U5466" i="2" l="1"/>
  <c r="R5466" i="2"/>
  <c r="T5466" i="2" s="1"/>
  <c r="Q5466" i="2"/>
  <c r="P5466" i="2"/>
  <c r="V5466" i="2" s="1"/>
  <c r="F5467" i="2" s="1"/>
  <c r="J5467" i="2" l="1"/>
  <c r="M5467" i="2" s="1"/>
  <c r="H5467" i="2"/>
  <c r="K5467" i="2" s="1"/>
  <c r="S5466" i="2"/>
  <c r="G5467" i="2"/>
  <c r="I5467" i="2" l="1"/>
  <c r="L5467" i="2" s="1"/>
  <c r="N5467" i="2" s="1"/>
  <c r="O5467" i="2" s="1"/>
  <c r="U5467" i="2" l="1"/>
  <c r="R5467" i="2"/>
  <c r="T5467" i="2" s="1"/>
  <c r="Q5467" i="2"/>
  <c r="P5467" i="2"/>
  <c r="V5467" i="2" s="1"/>
  <c r="F5468" i="2" s="1"/>
  <c r="J5468" i="2" l="1"/>
  <c r="M5468" i="2" s="1"/>
  <c r="H5468" i="2"/>
  <c r="K5468" i="2" s="1"/>
  <c r="S5467" i="2"/>
  <c r="G5468" i="2"/>
  <c r="I5468" i="2" l="1"/>
  <c r="L5468" i="2" s="1"/>
  <c r="N5468" i="2" s="1"/>
  <c r="O5468" i="2" s="1"/>
  <c r="Q5468" i="2" l="1"/>
  <c r="U5468" i="2"/>
  <c r="R5468" i="2"/>
  <c r="T5468" i="2" s="1"/>
  <c r="P5468" i="2"/>
  <c r="V5468" i="2" s="1"/>
  <c r="F5469" i="2" s="1"/>
  <c r="J5469" i="2" l="1"/>
  <c r="M5469" i="2" s="1"/>
  <c r="H5469" i="2"/>
  <c r="K5469" i="2" s="1"/>
  <c r="S5468" i="2"/>
  <c r="G5469" i="2"/>
  <c r="I5469" i="2" l="1"/>
  <c r="L5469" i="2" s="1"/>
  <c r="N5469" i="2" s="1"/>
  <c r="O5469" i="2" s="1"/>
  <c r="U5469" i="2" l="1"/>
  <c r="R5469" i="2"/>
  <c r="T5469" i="2" s="1"/>
  <c r="Q5469" i="2"/>
  <c r="P5469" i="2"/>
  <c r="V5469" i="2" s="1"/>
  <c r="F5470" i="2" s="1"/>
  <c r="J5470" i="2" l="1"/>
  <c r="M5470" i="2" s="1"/>
  <c r="H5470" i="2"/>
  <c r="K5470" i="2" s="1"/>
  <c r="S5469" i="2"/>
  <c r="G5470" i="2"/>
  <c r="I5470" i="2" l="1"/>
  <c r="L5470" i="2" s="1"/>
  <c r="N5470" i="2" s="1"/>
  <c r="O5470" i="2" s="1"/>
  <c r="R5470" i="2" l="1"/>
  <c r="T5470" i="2" s="1"/>
  <c r="Q5470" i="2"/>
  <c r="P5470" i="2"/>
  <c r="O5471" i="2"/>
  <c r="U5470" i="2"/>
  <c r="U5471" i="2" l="1"/>
  <c r="R5471" i="2"/>
  <c r="T5471" i="2" s="1"/>
  <c r="P5471" i="2"/>
  <c r="V5470" i="2"/>
  <c r="F5471" i="2" s="1"/>
  <c r="S5470" i="2"/>
  <c r="G5471" i="2"/>
  <c r="I5471" i="2" l="1"/>
  <c r="H5471" i="2"/>
  <c r="K5471" i="2" s="1"/>
  <c r="J5471" i="2"/>
  <c r="M5471" i="2" s="1"/>
  <c r="L5471" i="2" l="1"/>
  <c r="N5471" i="2" s="1"/>
  <c r="Q5471" i="2"/>
  <c r="S5471" i="2" l="1"/>
  <c r="G5472" i="2"/>
  <c r="V5471" i="2"/>
  <c r="F5472" i="2" s="1"/>
  <c r="J5472" i="2" l="1"/>
  <c r="M5472" i="2" s="1"/>
  <c r="I5472" i="2"/>
  <c r="L5472" i="2" s="1"/>
  <c r="H5472" i="2"/>
  <c r="K5472" i="2" s="1"/>
  <c r="N5472" i="2" s="1"/>
  <c r="O5472" i="2" s="1"/>
  <c r="Q5472" i="2" l="1"/>
  <c r="P5472" i="2"/>
  <c r="O5473" i="2"/>
  <c r="R5472" i="2"/>
  <c r="T5472" i="2" s="1"/>
  <c r="U5472" i="2"/>
  <c r="V5472" i="2" s="1"/>
  <c r="F5473" i="2" s="1"/>
  <c r="H5473" i="2" l="1"/>
  <c r="K5473" i="2" s="1"/>
  <c r="J5473" i="2"/>
  <c r="M5473" i="2" s="1"/>
  <c r="P5473" i="2"/>
  <c r="U5473" i="2"/>
  <c r="Q5473" i="2"/>
  <c r="S5473" i="2" s="1"/>
  <c r="R5473" i="2"/>
  <c r="T5473" i="2" s="1"/>
  <c r="S5472" i="2"/>
  <c r="G5473" i="2"/>
  <c r="I5473" i="2" s="1"/>
  <c r="V5473" i="2" l="1"/>
  <c r="F5474" i="2" s="1"/>
  <c r="N5473" i="2"/>
  <c r="J5474" i="2" l="1"/>
  <c r="M5474" i="2" s="1"/>
  <c r="I5474" i="2"/>
  <c r="H5474" i="2"/>
  <c r="K5474" i="2" s="1"/>
  <c r="N5474" i="2" s="1"/>
  <c r="O5474" i="2" s="1"/>
  <c r="P5474" i="2" l="1"/>
  <c r="U5474" i="2"/>
  <c r="Q5474" i="2"/>
  <c r="R5474" i="2"/>
  <c r="T5474" i="2" s="1"/>
  <c r="S5474" i="2" l="1"/>
  <c r="G5475" i="2"/>
  <c r="V5474" i="2"/>
  <c r="F5475" i="2" s="1"/>
  <c r="J5475" i="2" l="1"/>
  <c r="M5475" i="2" s="1"/>
  <c r="H5475" i="2"/>
  <c r="K5475" i="2" s="1"/>
  <c r="N5475" i="2" s="1"/>
  <c r="O5475" i="2" s="1"/>
  <c r="I5475" i="2"/>
  <c r="R5475" i="2" l="1"/>
  <c r="T5475" i="2" s="1"/>
  <c r="Q5475" i="2"/>
  <c r="P5475" i="2"/>
  <c r="U5475" i="2"/>
  <c r="V5475" i="2" l="1"/>
  <c r="F5476" i="2" s="1"/>
  <c r="S5475" i="2"/>
  <c r="G5476" i="2"/>
  <c r="J5476" i="2" l="1"/>
  <c r="M5476" i="2" s="1"/>
  <c r="I5476" i="2"/>
  <c r="H5476" i="2"/>
  <c r="K5476" i="2" s="1"/>
  <c r="N5476" i="2" s="1"/>
  <c r="O5476" i="2" s="1"/>
  <c r="U5476" i="2" l="1"/>
  <c r="R5476" i="2"/>
  <c r="T5476" i="2" s="1"/>
  <c r="Q5476" i="2"/>
  <c r="P5476" i="2"/>
  <c r="V5476" i="2" s="1"/>
  <c r="F5477" i="2" s="1"/>
  <c r="J5477" i="2" l="1"/>
  <c r="M5477" i="2" s="1"/>
  <c r="H5477" i="2"/>
  <c r="K5477" i="2" s="1"/>
  <c r="N5477" i="2" s="1"/>
  <c r="O5477" i="2" s="1"/>
  <c r="S5476" i="2"/>
  <c r="G5477" i="2"/>
  <c r="I5477" i="2" l="1"/>
  <c r="R5477" i="2"/>
  <c r="T5477" i="2" s="1"/>
  <c r="Q5477" i="2"/>
  <c r="P5477" i="2"/>
  <c r="U5477" i="2"/>
  <c r="V5477" i="2" s="1"/>
  <c r="F5478" i="2" s="1"/>
  <c r="J5478" i="2" l="1"/>
  <c r="M5478" i="2" s="1"/>
  <c r="H5478" i="2"/>
  <c r="K5478" i="2" s="1"/>
  <c r="N5478" i="2" s="1"/>
  <c r="O5478" i="2" s="1"/>
  <c r="S5477" i="2"/>
  <c r="G5478" i="2"/>
  <c r="R5478" i="2" l="1"/>
  <c r="T5478" i="2" s="1"/>
  <c r="P5478" i="2"/>
  <c r="Q5478" i="2"/>
  <c r="S5478" i="2" s="1"/>
  <c r="U5478" i="2"/>
  <c r="V5478" i="2" s="1"/>
  <c r="F5479" i="2" s="1"/>
  <c r="I5478" i="2"/>
  <c r="J5479" i="2" l="1"/>
  <c r="M5479" i="2" s="1"/>
  <c r="H5479" i="2"/>
  <c r="K5479" i="2" s="1"/>
  <c r="N5479" i="2" s="1"/>
  <c r="O5479" i="2" s="1"/>
  <c r="G5479" i="2"/>
  <c r="P5479" i="2" l="1"/>
  <c r="R5479" i="2"/>
  <c r="T5479" i="2" s="1"/>
  <c r="Q5479" i="2"/>
  <c r="S5479" i="2" s="1"/>
  <c r="U5479" i="2"/>
  <c r="I5479" i="2"/>
  <c r="V5479" i="2" l="1"/>
  <c r="F5480" i="2" s="1"/>
  <c r="G5480" i="2"/>
  <c r="I5480" i="2" l="1"/>
  <c r="J5480" i="2"/>
  <c r="M5480" i="2" s="1"/>
  <c r="H5480" i="2"/>
  <c r="K5480" i="2" s="1"/>
  <c r="N5480" i="2" s="1"/>
  <c r="O5480" i="2" s="1"/>
  <c r="R5480" i="2" l="1"/>
  <c r="T5480" i="2" s="1"/>
  <c r="Q5480" i="2"/>
  <c r="P5480" i="2"/>
  <c r="U5480" i="2"/>
  <c r="V5480" i="2" l="1"/>
  <c r="F5481" i="2" s="1"/>
  <c r="S5480" i="2"/>
  <c r="G5481" i="2"/>
  <c r="J5481" i="2" l="1"/>
  <c r="M5481" i="2" s="1"/>
  <c r="I5481" i="2"/>
  <c r="H5481" i="2"/>
  <c r="K5481" i="2" s="1"/>
  <c r="N5481" i="2" s="1"/>
  <c r="O5481" i="2" s="1"/>
  <c r="Q5481" i="2" l="1"/>
  <c r="P5481" i="2"/>
  <c r="R5481" i="2"/>
  <c r="T5481" i="2" s="1"/>
  <c r="U5481" i="2"/>
  <c r="V5481" i="2" s="1"/>
  <c r="F5482" i="2" s="1"/>
  <c r="H5482" i="2" l="1"/>
  <c r="K5482" i="2" s="1"/>
  <c r="J5482" i="2"/>
  <c r="M5482" i="2" s="1"/>
  <c r="S5481" i="2"/>
  <c r="G5482" i="2"/>
  <c r="N5482" i="2" l="1"/>
  <c r="O5482" i="2" s="1"/>
  <c r="I5482" i="2"/>
  <c r="R5482" i="2" l="1"/>
  <c r="T5482" i="2" s="1"/>
  <c r="Q5482" i="2"/>
  <c r="P5482" i="2"/>
  <c r="U5482" i="2"/>
  <c r="V5482" i="2" l="1"/>
  <c r="F5483" i="2" s="1"/>
  <c r="S5482" i="2"/>
  <c r="G5483" i="2"/>
  <c r="H5483" i="2" l="1"/>
  <c r="K5483" i="2" s="1"/>
  <c r="J5483" i="2"/>
  <c r="M5483" i="2" s="1"/>
  <c r="I5483" i="2"/>
  <c r="N5483" i="2" l="1"/>
  <c r="O5483" i="2" s="1"/>
  <c r="R5483" i="2" l="1"/>
  <c r="T5483" i="2" s="1"/>
  <c r="Q5483" i="2"/>
  <c r="P5483" i="2"/>
  <c r="U5483" i="2"/>
  <c r="V5483" i="2" s="1"/>
  <c r="F5484" i="2" s="1"/>
  <c r="H5484" i="2" l="1"/>
  <c r="K5484" i="2" s="1"/>
  <c r="J5484" i="2"/>
  <c r="M5484" i="2" s="1"/>
  <c r="S5483" i="2"/>
  <c r="G5484" i="2"/>
  <c r="N5484" i="2" l="1"/>
  <c r="O5484" i="2" s="1"/>
  <c r="I5484" i="2"/>
  <c r="Q5484" i="2" l="1"/>
  <c r="P5484" i="2"/>
  <c r="U5484" i="2"/>
  <c r="R5484" i="2"/>
  <c r="T5484" i="2" s="1"/>
  <c r="V5484" i="2" l="1"/>
  <c r="F5485" i="2" s="1"/>
  <c r="S5484" i="2"/>
  <c r="G5485" i="2"/>
  <c r="J5485" i="2" l="1"/>
  <c r="M5485" i="2" s="1"/>
  <c r="I5485" i="2"/>
  <c r="H5485" i="2"/>
  <c r="K5485" i="2" s="1"/>
  <c r="N5485" i="2" s="1"/>
  <c r="O5485" i="2" s="1"/>
  <c r="P5485" i="2" l="1"/>
  <c r="U5485" i="2"/>
  <c r="R5485" i="2"/>
  <c r="T5485" i="2" s="1"/>
  <c r="Q5485" i="2"/>
  <c r="G5486" i="2" l="1"/>
  <c r="S5485" i="2"/>
  <c r="V5485" i="2"/>
  <c r="F5486" i="2" s="1"/>
  <c r="I5486" i="2" l="1"/>
  <c r="H5486" i="2"/>
  <c r="K5486" i="2" s="1"/>
  <c r="J5486" i="2"/>
  <c r="M5486" i="2" s="1"/>
  <c r="N5486" i="2" l="1"/>
  <c r="O5486" i="2" s="1"/>
  <c r="R5486" i="2" l="1"/>
  <c r="T5486" i="2" s="1"/>
  <c r="Q5486" i="2"/>
  <c r="P5486" i="2"/>
  <c r="U5486" i="2"/>
  <c r="V5486" i="2" s="1"/>
  <c r="F5487" i="2" s="1"/>
  <c r="J5487" i="2" l="1"/>
  <c r="M5487" i="2" s="1"/>
  <c r="H5487" i="2"/>
  <c r="K5487" i="2" s="1"/>
  <c r="S5486" i="2"/>
  <c r="G5487" i="2"/>
  <c r="I5487" i="2" l="1"/>
  <c r="N5487" i="2"/>
  <c r="O5487" i="2" s="1"/>
  <c r="Q5487" i="2" l="1"/>
  <c r="P5487" i="2"/>
  <c r="R5487" i="2"/>
  <c r="T5487" i="2" s="1"/>
  <c r="U5487" i="2"/>
  <c r="V5487" i="2" s="1"/>
  <c r="F5488" i="2" s="1"/>
  <c r="J5488" i="2" l="1"/>
  <c r="M5488" i="2" s="1"/>
  <c r="H5488" i="2"/>
  <c r="K5488" i="2" s="1"/>
  <c r="S5487" i="2"/>
  <c r="G5488" i="2"/>
  <c r="I5488" i="2" l="1"/>
  <c r="L5488" i="2" s="1"/>
  <c r="N5488" i="2" s="1"/>
  <c r="O5488" i="2" s="1"/>
  <c r="R5488" i="2" l="1"/>
  <c r="T5488" i="2" s="1"/>
  <c r="Q5488" i="2"/>
  <c r="P5488" i="2"/>
  <c r="U5488" i="2"/>
  <c r="V5488" i="2" s="1"/>
  <c r="F5489" i="2" s="1"/>
  <c r="J5489" i="2" l="1"/>
  <c r="M5489" i="2" s="1"/>
  <c r="H5489" i="2"/>
  <c r="K5489" i="2" s="1"/>
  <c r="S5488" i="2"/>
  <c r="G5489" i="2"/>
  <c r="I5489" i="2" l="1"/>
  <c r="L5489" i="2" s="1"/>
  <c r="N5489" i="2" s="1"/>
  <c r="O5489" i="2" s="1"/>
  <c r="Q5489" i="2" l="1"/>
  <c r="P5489" i="2"/>
  <c r="U5489" i="2"/>
  <c r="R5489" i="2"/>
  <c r="T5489" i="2" s="1"/>
  <c r="V5489" i="2" l="1"/>
  <c r="F5490" i="2" s="1"/>
  <c r="S5489" i="2"/>
  <c r="G5490" i="2"/>
  <c r="J5490" i="2" l="1"/>
  <c r="M5490" i="2" s="1"/>
  <c r="I5490" i="2"/>
  <c r="L5490" i="2" s="1"/>
  <c r="H5490" i="2"/>
  <c r="K5490" i="2" s="1"/>
  <c r="N5490" i="2" s="1"/>
  <c r="O5490" i="2" s="1"/>
  <c r="R5490" i="2" l="1"/>
  <c r="T5490" i="2" s="1"/>
  <c r="Q5490" i="2"/>
  <c r="P5490" i="2"/>
  <c r="V5490" i="2" s="1"/>
  <c r="F5491" i="2" s="1"/>
  <c r="U5490" i="2"/>
  <c r="J5491" i="2" l="1"/>
  <c r="M5491" i="2" s="1"/>
  <c r="H5491" i="2"/>
  <c r="K5491" i="2" s="1"/>
  <c r="S5490" i="2"/>
  <c r="G5491" i="2"/>
  <c r="I5491" i="2" l="1"/>
  <c r="L5491" i="2" s="1"/>
  <c r="N5491" i="2" s="1"/>
  <c r="O5491" i="2" s="1"/>
  <c r="P5491" i="2" l="1"/>
  <c r="R5491" i="2"/>
  <c r="T5491" i="2" s="1"/>
  <c r="Q5491" i="2"/>
  <c r="U5491" i="2"/>
  <c r="S5491" i="2" l="1"/>
  <c r="G5492" i="2"/>
  <c r="V5491" i="2"/>
  <c r="F5492" i="2" s="1"/>
  <c r="I5492" i="2" l="1"/>
  <c r="L5492" i="2" s="1"/>
  <c r="H5492" i="2"/>
  <c r="K5492" i="2" s="1"/>
  <c r="J5492" i="2"/>
  <c r="M5492" i="2" s="1"/>
  <c r="N5492" i="2" l="1"/>
  <c r="O5492" i="2" s="1"/>
  <c r="R5492" i="2" l="1"/>
  <c r="T5492" i="2" s="1"/>
  <c r="P5492" i="2"/>
  <c r="Q5492" i="2"/>
  <c r="U5492" i="2"/>
  <c r="S5492" i="2" l="1"/>
  <c r="G5493" i="2"/>
  <c r="V5492" i="2"/>
  <c r="F5493" i="2" s="1"/>
  <c r="J5493" i="2" l="1"/>
  <c r="M5493" i="2" s="1"/>
  <c r="I5493" i="2"/>
  <c r="L5493" i="2" s="1"/>
  <c r="H5493" i="2"/>
  <c r="K5493" i="2" s="1"/>
  <c r="N5493" i="2" s="1"/>
  <c r="O5493" i="2" s="1"/>
  <c r="R5493" i="2" l="1"/>
  <c r="T5493" i="2" s="1"/>
  <c r="Q5493" i="2"/>
  <c r="P5493" i="2"/>
  <c r="U5493" i="2"/>
  <c r="V5493" i="2" s="1"/>
  <c r="F5494" i="2" s="1"/>
  <c r="J5494" i="2" l="1"/>
  <c r="M5494" i="2" s="1"/>
  <c r="H5494" i="2"/>
  <c r="K5494" i="2" s="1"/>
  <c r="S5493" i="2"/>
  <c r="G5494" i="2"/>
  <c r="I5494" i="2" l="1"/>
  <c r="L5494" i="2" s="1"/>
  <c r="N5494" i="2"/>
  <c r="O5494" i="2" s="1"/>
  <c r="P5494" i="2" l="1"/>
  <c r="R5494" i="2"/>
  <c r="T5494" i="2" s="1"/>
  <c r="Q5494" i="2"/>
  <c r="O5495" i="2"/>
  <c r="U5494" i="2"/>
  <c r="U5495" i="2" l="1"/>
  <c r="R5495" i="2"/>
  <c r="T5495" i="2" s="1"/>
  <c r="P5495" i="2"/>
  <c r="S5494" i="2"/>
  <c r="G5495" i="2"/>
  <c r="V5494" i="2"/>
  <c r="F5495" i="2" s="1"/>
  <c r="I5495" i="2" l="1"/>
  <c r="H5495" i="2"/>
  <c r="K5495" i="2" s="1"/>
  <c r="J5495" i="2"/>
  <c r="M5495" i="2" s="1"/>
  <c r="L5495" i="2" l="1"/>
  <c r="N5495" i="2" s="1"/>
  <c r="Q5495" i="2"/>
  <c r="S5495" i="2" l="1"/>
  <c r="V5495" i="2"/>
  <c r="F5496" i="2" s="1"/>
  <c r="G5496" i="2"/>
  <c r="J5496" i="2" l="1"/>
  <c r="M5496" i="2" s="1"/>
  <c r="I5496" i="2"/>
  <c r="L5496" i="2" s="1"/>
  <c r="H5496" i="2"/>
  <c r="K5496" i="2" s="1"/>
  <c r="N5496" i="2" s="1"/>
  <c r="O5496" i="2" s="1"/>
  <c r="Q5496" i="2" l="1"/>
  <c r="P5496" i="2"/>
  <c r="U5496" i="2"/>
  <c r="R5496" i="2"/>
  <c r="T5496" i="2" s="1"/>
  <c r="V5496" i="2" l="1"/>
  <c r="F5497" i="2" s="1"/>
  <c r="S5496" i="2"/>
  <c r="G5497" i="2"/>
  <c r="I5497" i="2" s="1"/>
  <c r="L5497" i="2" s="1"/>
  <c r="J5497" i="2" l="1"/>
  <c r="M5497" i="2" s="1"/>
  <c r="H5497" i="2"/>
  <c r="K5497" i="2" s="1"/>
  <c r="N5497" i="2" s="1"/>
  <c r="O5497" i="2" s="1"/>
  <c r="R5497" i="2" l="1"/>
  <c r="T5497" i="2" s="1"/>
  <c r="Q5497" i="2"/>
  <c r="P5497" i="2"/>
  <c r="U5497" i="2"/>
  <c r="V5497" i="2" l="1"/>
  <c r="F5498" i="2" s="1"/>
  <c r="S5497" i="2"/>
  <c r="J5498" i="2" l="1"/>
  <c r="M5498" i="2" s="1"/>
  <c r="I5498" i="2"/>
  <c r="H5498" i="2"/>
  <c r="K5498" i="2" s="1"/>
  <c r="N5498" i="2" l="1"/>
  <c r="O5498" i="2" s="1"/>
  <c r="R5498" i="2" l="1"/>
  <c r="T5498" i="2" s="1"/>
  <c r="P5498" i="2"/>
  <c r="U5498" i="2"/>
  <c r="Q5498" i="2"/>
  <c r="S5498" i="2" l="1"/>
  <c r="G5499" i="2"/>
  <c r="V5498" i="2"/>
  <c r="F5499" i="2" s="1"/>
  <c r="J5499" i="2" l="1"/>
  <c r="M5499" i="2" s="1"/>
  <c r="I5499" i="2"/>
  <c r="H5499" i="2"/>
  <c r="K5499" i="2" s="1"/>
  <c r="N5499" i="2" s="1"/>
  <c r="O5499" i="2" s="1"/>
  <c r="Q5499" i="2" l="1"/>
  <c r="P5499" i="2"/>
  <c r="R5499" i="2"/>
  <c r="T5499" i="2" s="1"/>
  <c r="U5499" i="2"/>
  <c r="V5499" i="2" s="1"/>
  <c r="F5500" i="2" s="1"/>
  <c r="H5500" i="2" l="1"/>
  <c r="K5500" i="2" s="1"/>
  <c r="N5500" i="2" s="1"/>
  <c r="O5500" i="2" s="1"/>
  <c r="J5500" i="2"/>
  <c r="M5500" i="2" s="1"/>
  <c r="S5499" i="2"/>
  <c r="G5500" i="2"/>
  <c r="R5500" i="2" l="1"/>
  <c r="T5500" i="2" s="1"/>
  <c r="Q5500" i="2"/>
  <c r="P5500" i="2"/>
  <c r="U5500" i="2"/>
  <c r="I5500" i="2"/>
  <c r="V5500" i="2" l="1"/>
  <c r="F5501" i="2" s="1"/>
  <c r="S5500" i="2"/>
  <c r="G5501" i="2"/>
  <c r="I5501" i="2" l="1"/>
  <c r="H5501" i="2"/>
  <c r="K5501" i="2" s="1"/>
  <c r="J5501" i="2"/>
  <c r="M5501" i="2" s="1"/>
  <c r="N5501" i="2" l="1"/>
  <c r="O5501" i="2" s="1"/>
  <c r="R5501" i="2" l="1"/>
  <c r="T5501" i="2" s="1"/>
  <c r="Q5501" i="2"/>
  <c r="P5501" i="2"/>
  <c r="U5501" i="2"/>
  <c r="S5501" i="2" l="1"/>
  <c r="G5502" i="2"/>
  <c r="V5501" i="2"/>
  <c r="F5502" i="2" s="1"/>
  <c r="I5502" i="2" l="1"/>
  <c r="J5502" i="2"/>
  <c r="M5502" i="2" s="1"/>
  <c r="H5502" i="2"/>
  <c r="K5502" i="2" s="1"/>
  <c r="N5502" i="2" s="1"/>
  <c r="O5502" i="2" s="1"/>
  <c r="R5502" i="2" l="1"/>
  <c r="T5502" i="2" s="1"/>
  <c r="Q5502" i="2"/>
  <c r="P5502" i="2"/>
  <c r="U5502" i="2"/>
  <c r="V5502" i="2" s="1"/>
  <c r="F5503" i="2" s="1"/>
  <c r="J5503" i="2" l="1"/>
  <c r="M5503" i="2" s="1"/>
  <c r="H5503" i="2"/>
  <c r="K5503" i="2" s="1"/>
  <c r="N5503" i="2" s="1"/>
  <c r="O5503" i="2" s="1"/>
  <c r="S5502" i="2"/>
  <c r="G5503" i="2"/>
  <c r="P5503" i="2" l="1"/>
  <c r="R5503" i="2"/>
  <c r="T5503" i="2" s="1"/>
  <c r="Q5503" i="2"/>
  <c r="S5503" i="2" s="1"/>
  <c r="U5503" i="2"/>
  <c r="V5503" i="2" s="1"/>
  <c r="F5504" i="2" s="1"/>
  <c r="I5503" i="2"/>
  <c r="J5504" i="2" l="1"/>
  <c r="M5504" i="2" s="1"/>
  <c r="H5504" i="2"/>
  <c r="K5504" i="2" s="1"/>
  <c r="N5504" i="2" s="1"/>
  <c r="O5504" i="2" s="1"/>
  <c r="G5504" i="2"/>
  <c r="R5504" i="2" l="1"/>
  <c r="T5504" i="2" s="1"/>
  <c r="Q5504" i="2"/>
  <c r="P5504" i="2"/>
  <c r="U5504" i="2"/>
  <c r="V5504" i="2" s="1"/>
  <c r="F5505" i="2" s="1"/>
  <c r="I5504" i="2"/>
  <c r="J5505" i="2" l="1"/>
  <c r="M5505" i="2" s="1"/>
  <c r="H5505" i="2"/>
  <c r="K5505" i="2" s="1"/>
  <c r="N5505" i="2" s="1"/>
  <c r="O5505" i="2" s="1"/>
  <c r="S5504" i="2"/>
  <c r="G5505" i="2"/>
  <c r="Q5505" i="2" l="1"/>
  <c r="P5505" i="2"/>
  <c r="R5505" i="2"/>
  <c r="T5505" i="2" s="1"/>
  <c r="U5505" i="2"/>
  <c r="V5505" i="2" s="1"/>
  <c r="F5506" i="2" s="1"/>
  <c r="I5505" i="2"/>
  <c r="J5506" i="2" l="1"/>
  <c r="M5506" i="2" s="1"/>
  <c r="H5506" i="2"/>
  <c r="K5506" i="2" s="1"/>
  <c r="N5506" i="2" s="1"/>
  <c r="O5506" i="2" s="1"/>
  <c r="S5505" i="2"/>
  <c r="G5506" i="2"/>
  <c r="R5506" i="2" l="1"/>
  <c r="T5506" i="2" s="1"/>
  <c r="Q5506" i="2"/>
  <c r="P5506" i="2"/>
  <c r="U5506" i="2"/>
  <c r="V5506" i="2" s="1"/>
  <c r="F5507" i="2" s="1"/>
  <c r="I5506" i="2"/>
  <c r="J5507" i="2" l="1"/>
  <c r="M5507" i="2" s="1"/>
  <c r="H5507" i="2"/>
  <c r="K5507" i="2" s="1"/>
  <c r="N5507" i="2" s="1"/>
  <c r="O5507" i="2" s="1"/>
  <c r="S5506" i="2"/>
  <c r="G5507" i="2"/>
  <c r="R5507" i="2" l="1"/>
  <c r="T5507" i="2" s="1"/>
  <c r="Q5507" i="2"/>
  <c r="P5507" i="2"/>
  <c r="U5507" i="2"/>
  <c r="I5507" i="2"/>
  <c r="V5507" i="2" l="1"/>
  <c r="F5508" i="2" s="1"/>
  <c r="S5507" i="2"/>
  <c r="G5508" i="2"/>
  <c r="J5508" i="2" l="1"/>
  <c r="M5508" i="2" s="1"/>
  <c r="I5508" i="2"/>
  <c r="H5508" i="2"/>
  <c r="K5508" i="2" s="1"/>
  <c r="N5508" i="2" s="1"/>
  <c r="O5508" i="2" s="1"/>
  <c r="Q5508" i="2" l="1"/>
  <c r="U5508" i="2"/>
  <c r="R5508" i="2"/>
  <c r="T5508" i="2" s="1"/>
  <c r="P5508" i="2"/>
  <c r="V5508" i="2" l="1"/>
  <c r="F5509" i="2" s="1"/>
  <c r="S5508" i="2"/>
  <c r="G5509" i="2"/>
  <c r="J5509" i="2" l="1"/>
  <c r="M5509" i="2" s="1"/>
  <c r="H5509" i="2"/>
  <c r="K5509" i="2" s="1"/>
  <c r="N5509" i="2" s="1"/>
  <c r="O5509" i="2" s="1"/>
  <c r="I5509" i="2"/>
  <c r="Q5509" i="2" l="1"/>
  <c r="R5509" i="2"/>
  <c r="T5509" i="2" s="1"/>
  <c r="U5509" i="2"/>
  <c r="P5509" i="2"/>
  <c r="V5509" i="2" s="1"/>
  <c r="F5510" i="2" s="1"/>
  <c r="J5510" i="2" l="1"/>
  <c r="M5510" i="2" s="1"/>
  <c r="H5510" i="2"/>
  <c r="K5510" i="2" s="1"/>
  <c r="N5510" i="2" s="1"/>
  <c r="O5510" i="2" s="1"/>
  <c r="S5509" i="2"/>
  <c r="G5510" i="2"/>
  <c r="R5510" i="2" l="1"/>
  <c r="T5510" i="2" s="1"/>
  <c r="Q5510" i="2"/>
  <c r="P5510" i="2"/>
  <c r="U5510" i="2"/>
  <c r="V5510" i="2" s="1"/>
  <c r="F5511" i="2" s="1"/>
  <c r="I5510" i="2"/>
  <c r="J5511" i="2" l="1"/>
  <c r="M5511" i="2" s="1"/>
  <c r="H5511" i="2"/>
  <c r="K5511" i="2" s="1"/>
  <c r="S5510" i="2"/>
  <c r="G5511" i="2"/>
  <c r="I5511" i="2" l="1"/>
  <c r="L5511" i="2" s="1"/>
  <c r="N5511" i="2"/>
  <c r="O5511" i="2" s="1"/>
  <c r="Q5511" i="2" l="1"/>
  <c r="P5511" i="2"/>
  <c r="R5511" i="2"/>
  <c r="T5511" i="2" s="1"/>
  <c r="U5511" i="2"/>
  <c r="V5511" i="2" s="1"/>
  <c r="F5512" i="2" s="1"/>
  <c r="J5512" i="2" l="1"/>
  <c r="M5512" i="2" s="1"/>
  <c r="H5512" i="2"/>
  <c r="K5512" i="2" s="1"/>
  <c r="S5511" i="2"/>
  <c r="G5512" i="2"/>
  <c r="I5512" i="2" l="1"/>
  <c r="L5512" i="2" s="1"/>
  <c r="N5512" i="2" s="1"/>
  <c r="O5512" i="2" s="1"/>
  <c r="R5512" i="2" l="1"/>
  <c r="T5512" i="2" s="1"/>
  <c r="Q5512" i="2"/>
  <c r="P5512" i="2"/>
  <c r="U5512" i="2"/>
  <c r="V5512" i="2" s="1"/>
  <c r="F5513" i="2" s="1"/>
  <c r="J5513" i="2" l="1"/>
  <c r="M5513" i="2" s="1"/>
  <c r="H5513" i="2"/>
  <c r="K5513" i="2" s="1"/>
  <c r="S5512" i="2"/>
  <c r="G5513" i="2"/>
  <c r="I5513" i="2" l="1"/>
  <c r="L5513" i="2" s="1"/>
  <c r="N5513" i="2" s="1"/>
  <c r="O5513" i="2" s="1"/>
  <c r="P5513" i="2" l="1"/>
  <c r="R5513" i="2"/>
  <c r="T5513" i="2" s="1"/>
  <c r="U5513" i="2"/>
  <c r="Q5513" i="2"/>
  <c r="S5513" i="2" l="1"/>
  <c r="G5514" i="2"/>
  <c r="V5513" i="2"/>
  <c r="F5514" i="2" s="1"/>
  <c r="I5514" i="2" l="1"/>
  <c r="L5514" i="2" s="1"/>
  <c r="J5514" i="2"/>
  <c r="M5514" i="2" s="1"/>
  <c r="H5514" i="2"/>
  <c r="K5514" i="2" s="1"/>
  <c r="N5514" i="2" s="1"/>
  <c r="O5514" i="2" s="1"/>
  <c r="Q5514" i="2" l="1"/>
  <c r="P5514" i="2"/>
  <c r="R5514" i="2"/>
  <c r="T5514" i="2" s="1"/>
  <c r="U5514" i="2"/>
  <c r="V5514" i="2" s="1"/>
  <c r="F5515" i="2" s="1"/>
  <c r="J5515" i="2" l="1"/>
  <c r="M5515" i="2" s="1"/>
  <c r="H5515" i="2"/>
  <c r="K5515" i="2" s="1"/>
  <c r="S5514" i="2"/>
  <c r="G5515" i="2"/>
  <c r="I5515" i="2" l="1"/>
  <c r="L5515" i="2" s="1"/>
  <c r="N5515" i="2" s="1"/>
  <c r="O5515" i="2" s="1"/>
  <c r="R5515" i="2" l="1"/>
  <c r="T5515" i="2" s="1"/>
  <c r="P5515" i="2"/>
  <c r="Q5515" i="2"/>
  <c r="U5515" i="2"/>
  <c r="V5515" i="2" s="1"/>
  <c r="F5516" i="2" s="1"/>
  <c r="J5516" i="2" l="1"/>
  <c r="M5516" i="2" s="1"/>
  <c r="H5516" i="2"/>
  <c r="K5516" i="2" s="1"/>
  <c r="S5515" i="2"/>
  <c r="G5516" i="2"/>
  <c r="I5516" i="2" l="1"/>
  <c r="L5516" i="2" s="1"/>
  <c r="N5516" i="2" s="1"/>
  <c r="O5516" i="2" s="1"/>
  <c r="R5516" i="2" l="1"/>
  <c r="T5516" i="2" s="1"/>
  <c r="Q5516" i="2"/>
  <c r="P5516" i="2"/>
  <c r="V5516" i="2" s="1"/>
  <c r="F5517" i="2" s="1"/>
  <c r="U5516" i="2"/>
  <c r="J5517" i="2" l="1"/>
  <c r="M5517" i="2" s="1"/>
  <c r="H5517" i="2"/>
  <c r="K5517" i="2" s="1"/>
  <c r="S5516" i="2"/>
  <c r="G5517" i="2"/>
  <c r="I5517" i="2" l="1"/>
  <c r="L5517" i="2" s="1"/>
  <c r="N5517" i="2" s="1"/>
  <c r="O5517" i="2" s="1"/>
  <c r="P5517" i="2" l="1"/>
  <c r="Q5517" i="2"/>
  <c r="R5517" i="2"/>
  <c r="T5517" i="2" s="1"/>
  <c r="U5517" i="2"/>
  <c r="V5517" i="2" s="1"/>
  <c r="F5518" i="2" s="1"/>
  <c r="H5518" i="2" l="1"/>
  <c r="K5518" i="2" s="1"/>
  <c r="J5518" i="2"/>
  <c r="M5518" i="2" s="1"/>
  <c r="S5517" i="2"/>
  <c r="G5518" i="2"/>
  <c r="I5518" i="2" l="1"/>
  <c r="L5518" i="2" s="1"/>
  <c r="N5518" i="2" s="1"/>
  <c r="O5518" i="2" s="1"/>
  <c r="Q5518" i="2" l="1"/>
  <c r="G5519" i="2" s="1"/>
  <c r="R5518" i="2"/>
  <c r="T5518" i="2" s="1"/>
  <c r="U5518" i="2"/>
  <c r="P5518" i="2"/>
  <c r="S5518" i="2" s="1"/>
  <c r="V5518" i="2" l="1"/>
  <c r="F5519" i="2" s="1"/>
  <c r="J5519" i="2" l="1"/>
  <c r="M5519" i="2" s="1"/>
  <c r="H5519" i="2"/>
  <c r="K5519" i="2" s="1"/>
  <c r="I5519" i="2"/>
  <c r="L5519" i="2" s="1"/>
  <c r="N5519" i="2" l="1"/>
  <c r="O5519" i="2" s="1"/>
  <c r="U5519" i="2" l="1"/>
  <c r="P5519" i="2"/>
  <c r="R5519" i="2"/>
  <c r="T5519" i="2" s="1"/>
  <c r="Q5519" i="2"/>
  <c r="S5519" i="2" l="1"/>
  <c r="G5520" i="2"/>
  <c r="V5519" i="2"/>
  <c r="F5520" i="2" s="1"/>
  <c r="J5520" i="2" l="1"/>
  <c r="M5520" i="2" s="1"/>
  <c r="H5520" i="2"/>
  <c r="K5520" i="2" s="1"/>
  <c r="I5520" i="2"/>
  <c r="L5520" i="2" s="1"/>
  <c r="N5520" i="2" s="1"/>
  <c r="O5520" i="2" s="1"/>
  <c r="Q5520" i="2" l="1"/>
  <c r="U5520" i="2"/>
  <c r="R5520" i="2"/>
  <c r="T5520" i="2" s="1"/>
  <c r="P5520" i="2"/>
  <c r="V5520" i="2" s="1"/>
  <c r="F5521" i="2" s="1"/>
  <c r="J5521" i="2" l="1"/>
  <c r="M5521" i="2" s="1"/>
  <c r="H5521" i="2"/>
  <c r="K5521" i="2" s="1"/>
  <c r="N5521" i="2" s="1"/>
  <c r="O5521" i="2" s="1"/>
  <c r="S5520" i="2"/>
  <c r="G5521" i="2"/>
  <c r="I5521" i="2" s="1"/>
  <c r="Q5521" i="2" l="1"/>
  <c r="S5521" i="2" s="1"/>
  <c r="P5521" i="2"/>
  <c r="U5521" i="2"/>
  <c r="R5521" i="2"/>
  <c r="T5521" i="2" s="1"/>
  <c r="V5521" i="2" l="1"/>
  <c r="F5522" i="2" s="1"/>
  <c r="J5522" i="2" l="1"/>
  <c r="M5522" i="2" s="1"/>
  <c r="I5522" i="2"/>
  <c r="H5522" i="2"/>
  <c r="K5522" i="2" s="1"/>
  <c r="N5522" i="2" s="1"/>
  <c r="O5522" i="2" s="1"/>
  <c r="Q5522" i="2" l="1"/>
  <c r="U5522" i="2"/>
  <c r="P5522" i="2"/>
  <c r="V5522" i="2" s="1"/>
  <c r="F5523" i="2" s="1"/>
  <c r="R5522" i="2"/>
  <c r="T5522" i="2" s="1"/>
  <c r="J5523" i="2" l="1"/>
  <c r="M5523" i="2" s="1"/>
  <c r="H5523" i="2"/>
  <c r="K5523" i="2" s="1"/>
  <c r="G5523" i="2"/>
  <c r="S5522" i="2"/>
  <c r="I5523" i="2" l="1"/>
  <c r="N5523" i="2"/>
  <c r="O5523" i="2" s="1"/>
  <c r="R5523" i="2" l="1"/>
  <c r="T5523" i="2" s="1"/>
  <c r="U5523" i="2"/>
  <c r="P5523" i="2"/>
  <c r="V5523" i="2" s="1"/>
  <c r="F5524" i="2" s="1"/>
  <c r="Q5523" i="2"/>
  <c r="J5524" i="2" l="1"/>
  <c r="M5524" i="2" s="1"/>
  <c r="H5524" i="2"/>
  <c r="K5524" i="2" s="1"/>
  <c r="N5524" i="2" s="1"/>
  <c r="O5524" i="2" s="1"/>
  <c r="S5523" i="2"/>
  <c r="G5524" i="2"/>
  <c r="I5524" i="2" l="1"/>
  <c r="U5524" i="2"/>
  <c r="R5524" i="2"/>
  <c r="T5524" i="2" s="1"/>
  <c r="Q5524" i="2"/>
  <c r="P5524" i="2"/>
  <c r="V5524" i="2" s="1"/>
  <c r="F5525" i="2" s="1"/>
  <c r="S5524" i="2" l="1"/>
  <c r="J5525" i="2"/>
  <c r="M5525" i="2" s="1"/>
  <c r="H5525" i="2"/>
  <c r="K5525" i="2" s="1"/>
  <c r="N5525" i="2" s="1"/>
  <c r="O5525" i="2" s="1"/>
  <c r="G5525" i="2"/>
  <c r="P5525" i="2" l="1"/>
  <c r="R5525" i="2"/>
  <c r="T5525" i="2" s="1"/>
  <c r="U5525" i="2"/>
  <c r="Q5525" i="2"/>
  <c r="S5525" i="2" s="1"/>
  <c r="G5526" i="2"/>
  <c r="I5525" i="2"/>
  <c r="V5525" i="2" l="1"/>
  <c r="F5526" i="2" s="1"/>
  <c r="I5526" i="2" l="1"/>
  <c r="J5526" i="2"/>
  <c r="M5526" i="2" s="1"/>
  <c r="H5526" i="2"/>
  <c r="K5526" i="2" s="1"/>
  <c r="N5526" i="2" l="1"/>
  <c r="O5526" i="2" s="1"/>
  <c r="Q5526" i="2" l="1"/>
  <c r="P5526" i="2"/>
  <c r="R5526" i="2"/>
  <c r="T5526" i="2" s="1"/>
  <c r="U5526" i="2"/>
  <c r="V5526" i="2" l="1"/>
  <c r="F5527" i="2" s="1"/>
  <c r="S5526" i="2"/>
  <c r="G5527" i="2"/>
  <c r="J5527" i="2" l="1"/>
  <c r="M5527" i="2" s="1"/>
  <c r="H5527" i="2"/>
  <c r="K5527" i="2" s="1"/>
  <c r="N5527" i="2" s="1"/>
  <c r="O5527" i="2" s="1"/>
  <c r="I5527" i="2"/>
  <c r="P5527" i="2" l="1"/>
  <c r="U5527" i="2"/>
  <c r="Q5527" i="2"/>
  <c r="R5527" i="2"/>
  <c r="T5527" i="2" s="1"/>
  <c r="S5527" i="2" l="1"/>
  <c r="G5528" i="2"/>
  <c r="V5527" i="2"/>
  <c r="F5528" i="2" s="1"/>
  <c r="H5528" i="2" l="1"/>
  <c r="K5528" i="2" s="1"/>
  <c r="J5528" i="2"/>
  <c r="M5528" i="2" s="1"/>
  <c r="I5528" i="2"/>
  <c r="N5528" i="2" l="1"/>
  <c r="O5528" i="2" s="1"/>
  <c r="R5528" i="2" l="1"/>
  <c r="T5528" i="2" s="1"/>
  <c r="Q5528" i="2"/>
  <c r="P5528" i="2"/>
  <c r="U5528" i="2"/>
  <c r="V5528" i="2" l="1"/>
  <c r="F5529" i="2" s="1"/>
  <c r="S5528" i="2"/>
  <c r="G5529" i="2"/>
  <c r="J5529" i="2" l="1"/>
  <c r="M5529" i="2" s="1"/>
  <c r="I5529" i="2"/>
  <c r="H5529" i="2"/>
  <c r="K5529" i="2" s="1"/>
  <c r="N5529" i="2" s="1"/>
  <c r="O5529" i="2" s="1"/>
  <c r="U5529" i="2" l="1"/>
  <c r="R5529" i="2"/>
  <c r="T5529" i="2" s="1"/>
  <c r="Q5529" i="2"/>
  <c r="P5529" i="2"/>
  <c r="V5529" i="2" s="1"/>
  <c r="F5530" i="2" s="1"/>
  <c r="J5530" i="2" l="1"/>
  <c r="M5530" i="2" s="1"/>
  <c r="H5530" i="2"/>
  <c r="K5530" i="2" s="1"/>
  <c r="N5530" i="2" s="1"/>
  <c r="O5530" i="2" s="1"/>
  <c r="S5529" i="2"/>
  <c r="G5530" i="2"/>
  <c r="Q5530" i="2" l="1"/>
  <c r="U5530" i="2"/>
  <c r="P5530" i="2"/>
  <c r="V5530" i="2" s="1"/>
  <c r="F5531" i="2" s="1"/>
  <c r="R5530" i="2"/>
  <c r="T5530" i="2" s="1"/>
  <c r="I5530" i="2"/>
  <c r="J5531" i="2" l="1"/>
  <c r="M5531" i="2" s="1"/>
  <c r="H5531" i="2"/>
  <c r="K5531" i="2" s="1"/>
  <c r="N5531" i="2" s="1"/>
  <c r="O5531" i="2" s="1"/>
  <c r="S5530" i="2"/>
  <c r="G5531" i="2"/>
  <c r="I5531" i="2" l="1"/>
  <c r="O5532" i="2"/>
  <c r="U5531" i="2"/>
  <c r="R5531" i="2"/>
  <c r="T5531" i="2" s="1"/>
  <c r="Q5531" i="2"/>
  <c r="P5531" i="2"/>
  <c r="V5531" i="2" s="1"/>
  <c r="F5532" i="2" s="1"/>
  <c r="J5532" i="2" l="1"/>
  <c r="M5532" i="2" s="1"/>
  <c r="H5532" i="2"/>
  <c r="K5532" i="2" s="1"/>
  <c r="N5532" i="2" s="1"/>
  <c r="S5531" i="2"/>
  <c r="Q5532" i="2"/>
  <c r="U5532" i="2"/>
  <c r="R5532" i="2"/>
  <c r="T5532" i="2" s="1"/>
  <c r="P5532" i="2"/>
  <c r="V5532" i="2" s="1"/>
  <c r="F5533" i="2" s="1"/>
  <c r="G5532" i="2"/>
  <c r="G5533" i="2" s="1"/>
  <c r="J5533" i="2" l="1"/>
  <c r="M5533" i="2" s="1"/>
  <c r="I5533" i="2"/>
  <c r="H5533" i="2"/>
  <c r="K5533" i="2" s="1"/>
  <c r="N5533" i="2" s="1"/>
  <c r="O5533" i="2" s="1"/>
  <c r="S5532" i="2"/>
  <c r="I5532" i="2"/>
  <c r="O5534" i="2" l="1"/>
  <c r="R5533" i="2"/>
  <c r="T5533" i="2" s="1"/>
  <c r="Q5533" i="2"/>
  <c r="P5533" i="2"/>
  <c r="U5533" i="2"/>
  <c r="V5533" i="2" s="1"/>
  <c r="F5534" i="2" s="1"/>
  <c r="J5534" i="2" l="1"/>
  <c r="M5534" i="2" s="1"/>
  <c r="H5534" i="2"/>
  <c r="K5534" i="2" s="1"/>
  <c r="S5533" i="2"/>
  <c r="G5534" i="2"/>
  <c r="Q5534" i="2"/>
  <c r="S5534" i="2" s="1"/>
  <c r="P5534" i="2"/>
  <c r="R5534" i="2"/>
  <c r="T5534" i="2" s="1"/>
  <c r="U5534" i="2"/>
  <c r="V5534" i="2" l="1"/>
  <c r="F5535" i="2" s="1"/>
  <c r="G5535" i="2"/>
  <c r="I5534" i="2"/>
  <c r="N5534" i="2"/>
  <c r="I5535" i="2" l="1"/>
  <c r="J5535" i="2"/>
  <c r="M5535" i="2" s="1"/>
  <c r="H5535" i="2"/>
  <c r="K5535" i="2" s="1"/>
  <c r="N5535" i="2" s="1"/>
  <c r="O5535" i="2" s="1"/>
  <c r="U5535" i="2" l="1"/>
  <c r="Q5535" i="2"/>
  <c r="P5535" i="2"/>
  <c r="V5535" i="2" s="1"/>
  <c r="F5536" i="2" s="1"/>
  <c r="R5535" i="2"/>
  <c r="T5535" i="2" s="1"/>
  <c r="J5536" i="2" l="1"/>
  <c r="M5536" i="2" s="1"/>
  <c r="H5536" i="2"/>
  <c r="K5536" i="2" s="1"/>
  <c r="S5535" i="2"/>
  <c r="G5536" i="2"/>
  <c r="I5536" i="2" l="1"/>
  <c r="L5536" i="2" s="1"/>
  <c r="N5536" i="2"/>
  <c r="O5536" i="2" s="1"/>
  <c r="Q5536" i="2" l="1"/>
  <c r="R5536" i="2"/>
  <c r="T5536" i="2" s="1"/>
  <c r="P5536" i="2"/>
  <c r="U5536" i="2"/>
  <c r="V5536" i="2" l="1"/>
  <c r="F5537" i="2" s="1"/>
  <c r="S5536" i="2"/>
  <c r="G5537" i="2"/>
  <c r="I5537" i="2" l="1"/>
  <c r="L5537" i="2" s="1"/>
  <c r="J5537" i="2"/>
  <c r="M5537" i="2" s="1"/>
  <c r="H5537" i="2"/>
  <c r="K5537" i="2" s="1"/>
  <c r="N5537" i="2" s="1"/>
  <c r="O5537" i="2" s="1"/>
  <c r="P5537" i="2" l="1"/>
  <c r="U5537" i="2"/>
  <c r="Q5537" i="2"/>
  <c r="R5537" i="2"/>
  <c r="T5537" i="2" s="1"/>
  <c r="S5537" i="2" l="1"/>
  <c r="G5538" i="2"/>
  <c r="V5537" i="2"/>
  <c r="F5538" i="2" s="1"/>
  <c r="I5538" i="2" l="1"/>
  <c r="L5538" i="2" s="1"/>
  <c r="J5538" i="2"/>
  <c r="M5538" i="2" s="1"/>
  <c r="H5538" i="2"/>
  <c r="K5538" i="2" s="1"/>
  <c r="N5538" i="2" s="1"/>
  <c r="O5538" i="2" s="1"/>
  <c r="P5538" i="2" l="1"/>
  <c r="Q5538" i="2"/>
  <c r="R5538" i="2"/>
  <c r="T5538" i="2" s="1"/>
  <c r="U5538" i="2"/>
  <c r="V5538" i="2" s="1"/>
  <c r="F5539" i="2" s="1"/>
  <c r="J5539" i="2" l="1"/>
  <c r="M5539" i="2" s="1"/>
  <c r="H5539" i="2"/>
  <c r="K5539" i="2" s="1"/>
  <c r="S5538" i="2"/>
  <c r="G5539" i="2"/>
  <c r="I5539" i="2" l="1"/>
  <c r="L5539" i="2" s="1"/>
  <c r="N5539" i="2" s="1"/>
  <c r="O5539" i="2" s="1"/>
  <c r="P5539" i="2" l="1"/>
  <c r="Q5539" i="2"/>
  <c r="R5539" i="2"/>
  <c r="T5539" i="2" s="1"/>
  <c r="U5539" i="2"/>
  <c r="V5539" i="2" s="1"/>
  <c r="F5540" i="2" s="1"/>
  <c r="J5540" i="2" l="1"/>
  <c r="M5540" i="2" s="1"/>
  <c r="H5540" i="2"/>
  <c r="K5540" i="2" s="1"/>
  <c r="S5539" i="2"/>
  <c r="G5540" i="2"/>
  <c r="I5540" i="2" l="1"/>
  <c r="L5540" i="2" s="1"/>
  <c r="N5540" i="2" s="1"/>
  <c r="O5540" i="2" s="1"/>
  <c r="R5540" i="2" l="1"/>
  <c r="T5540" i="2" s="1"/>
  <c r="Q5540" i="2"/>
  <c r="P5540" i="2"/>
  <c r="U5540" i="2"/>
  <c r="V5540" i="2" s="1"/>
  <c r="F5541" i="2" s="1"/>
  <c r="J5541" i="2" l="1"/>
  <c r="M5541" i="2" s="1"/>
  <c r="H5541" i="2"/>
  <c r="K5541" i="2" s="1"/>
  <c r="S5540" i="2"/>
  <c r="G5541" i="2"/>
  <c r="I5541" i="2" l="1"/>
  <c r="L5541" i="2" s="1"/>
  <c r="N5541" i="2" s="1"/>
  <c r="O5541" i="2" s="1"/>
  <c r="P5541" i="2" l="1"/>
  <c r="Q5541" i="2"/>
  <c r="R5541" i="2"/>
  <c r="T5541" i="2" s="1"/>
  <c r="U5541" i="2"/>
  <c r="S5541" i="2" l="1"/>
  <c r="G5542" i="2"/>
  <c r="V5541" i="2"/>
  <c r="F5542" i="2" s="1"/>
  <c r="I5542" i="2" l="1"/>
  <c r="L5542" i="2" s="1"/>
  <c r="H5542" i="2"/>
  <c r="K5542" i="2" s="1"/>
  <c r="J5542" i="2"/>
  <c r="M5542" i="2" s="1"/>
  <c r="N5542" i="2" l="1"/>
  <c r="O5542" i="2" s="1"/>
  <c r="Q5542" i="2" l="1"/>
  <c r="P5542" i="2"/>
  <c r="U5542" i="2"/>
  <c r="R5542" i="2"/>
  <c r="T5542" i="2" s="1"/>
  <c r="V5542" i="2" l="1"/>
  <c r="F5543" i="2" s="1"/>
  <c r="S5542" i="2"/>
  <c r="G5543" i="2"/>
  <c r="J5543" i="2" l="1"/>
  <c r="M5543" i="2" s="1"/>
  <c r="I5543" i="2"/>
  <c r="L5543" i="2" s="1"/>
  <c r="H5543" i="2"/>
  <c r="K5543" i="2" s="1"/>
  <c r="N5543" i="2" s="1"/>
  <c r="O5543" i="2" s="1"/>
  <c r="Q5543" i="2" l="1"/>
  <c r="P5543" i="2"/>
  <c r="U5543" i="2"/>
  <c r="R5543" i="2"/>
  <c r="T5543" i="2" s="1"/>
  <c r="O5544" i="2"/>
  <c r="V5543" i="2" l="1"/>
  <c r="F5544" i="2" s="1"/>
  <c r="U5544" i="2"/>
  <c r="R5544" i="2"/>
  <c r="T5544" i="2" s="1"/>
  <c r="P5544" i="2"/>
  <c r="Q5544" i="2"/>
  <c r="S5544" i="2" s="1"/>
  <c r="S5543" i="2"/>
  <c r="G5544" i="2"/>
  <c r="G5545" i="2" s="1"/>
  <c r="J5544" i="2" l="1"/>
  <c r="M5544" i="2" s="1"/>
  <c r="H5544" i="2"/>
  <c r="K5544" i="2" s="1"/>
  <c r="I5544" i="2"/>
  <c r="L5544" i="2" s="1"/>
  <c r="N5544" i="2" s="1"/>
  <c r="V5544" i="2"/>
  <c r="F5545" i="2" s="1"/>
  <c r="J5545" i="2" l="1"/>
  <c r="M5545" i="2" s="1"/>
  <c r="I5545" i="2"/>
  <c r="L5545" i="2" s="1"/>
  <c r="H5545" i="2"/>
  <c r="K5545" i="2" s="1"/>
  <c r="N5545" i="2" s="1"/>
  <c r="O5545" i="2" s="1"/>
  <c r="P5545" i="2" l="1"/>
  <c r="U5545" i="2"/>
  <c r="R5545" i="2"/>
  <c r="T5545" i="2" s="1"/>
  <c r="Q5545" i="2"/>
  <c r="S5545" i="2" s="1"/>
  <c r="V5545" i="2" l="1"/>
  <c r="F5546" i="2" s="1"/>
  <c r="I5546" i="2" l="1"/>
  <c r="H5546" i="2"/>
  <c r="K5546" i="2" s="1"/>
  <c r="J5546" i="2"/>
  <c r="M5546" i="2" s="1"/>
  <c r="N5546" i="2" l="1"/>
  <c r="O5546" i="2" s="1"/>
  <c r="U5546" i="2" l="1"/>
  <c r="Q5546" i="2"/>
  <c r="R5546" i="2"/>
  <c r="T5546" i="2" s="1"/>
  <c r="P5546" i="2"/>
  <c r="V5546" i="2" s="1"/>
  <c r="F5547" i="2" s="1"/>
  <c r="J5547" i="2" l="1"/>
  <c r="M5547" i="2" s="1"/>
  <c r="H5547" i="2"/>
  <c r="K5547" i="2" s="1"/>
  <c r="N5547" i="2" s="1"/>
  <c r="O5547" i="2" s="1"/>
  <c r="S5546" i="2"/>
  <c r="G5547" i="2"/>
  <c r="I5547" i="2" l="1"/>
  <c r="R5547" i="2"/>
  <c r="T5547" i="2" s="1"/>
  <c r="Q5547" i="2"/>
  <c r="P5547" i="2"/>
  <c r="U5547" i="2"/>
  <c r="V5547" i="2" l="1"/>
  <c r="F5548" i="2" s="1"/>
  <c r="S5547" i="2"/>
  <c r="G5548" i="2"/>
  <c r="J5548" i="2" l="1"/>
  <c r="M5548" i="2" s="1"/>
  <c r="I5548" i="2"/>
  <c r="H5548" i="2"/>
  <c r="K5548" i="2" s="1"/>
  <c r="N5548" i="2" s="1"/>
  <c r="O5548" i="2" s="1"/>
  <c r="P5548" i="2" l="1"/>
  <c r="R5548" i="2"/>
  <c r="T5548" i="2" s="1"/>
  <c r="U5548" i="2"/>
  <c r="Q5548" i="2"/>
  <c r="S5548" i="2" l="1"/>
  <c r="G5549" i="2"/>
  <c r="V5548" i="2"/>
  <c r="F5549" i="2" s="1"/>
  <c r="J5549" i="2" l="1"/>
  <c r="M5549" i="2" s="1"/>
  <c r="H5549" i="2"/>
  <c r="K5549" i="2" s="1"/>
  <c r="N5549" i="2" s="1"/>
  <c r="O5549" i="2" s="1"/>
  <c r="I5549" i="2"/>
  <c r="P5549" i="2" l="1"/>
  <c r="R5549" i="2"/>
  <c r="T5549" i="2" s="1"/>
  <c r="U5549" i="2"/>
  <c r="Q5549" i="2"/>
  <c r="S5549" i="2" l="1"/>
  <c r="G5550" i="2"/>
  <c r="V5549" i="2"/>
  <c r="F5550" i="2" s="1"/>
  <c r="I5550" i="2" l="1"/>
  <c r="J5550" i="2"/>
  <c r="M5550" i="2" s="1"/>
  <c r="H5550" i="2"/>
  <c r="K5550" i="2" s="1"/>
  <c r="N5550" i="2" s="1"/>
  <c r="O5550" i="2" s="1"/>
  <c r="U5550" i="2" l="1"/>
  <c r="Q5550" i="2"/>
  <c r="P5550" i="2"/>
  <c r="V5550" i="2" s="1"/>
  <c r="F5551" i="2" s="1"/>
  <c r="R5550" i="2"/>
  <c r="T5550" i="2" s="1"/>
  <c r="J5551" i="2" l="1"/>
  <c r="M5551" i="2" s="1"/>
  <c r="H5551" i="2"/>
  <c r="K5551" i="2" s="1"/>
  <c r="N5551" i="2" s="1"/>
  <c r="O5551" i="2" s="1"/>
  <c r="S5550" i="2"/>
  <c r="G5551" i="2"/>
  <c r="I5551" i="2" l="1"/>
  <c r="U5551" i="2"/>
  <c r="R5551" i="2"/>
  <c r="T5551" i="2" s="1"/>
  <c r="P5551" i="2"/>
  <c r="Q5551" i="2"/>
  <c r="S5551" i="2" s="1"/>
  <c r="V5551" i="2" l="1"/>
  <c r="F5552" i="2" s="1"/>
  <c r="G5552" i="2"/>
  <c r="I5552" i="2" l="1"/>
  <c r="J5552" i="2"/>
  <c r="M5552" i="2" s="1"/>
  <c r="H5552" i="2"/>
  <c r="K5552" i="2" s="1"/>
  <c r="N5552" i="2" s="1"/>
  <c r="O5552" i="2" s="1"/>
  <c r="R5552" i="2" l="1"/>
  <c r="T5552" i="2" s="1"/>
  <c r="Q5552" i="2"/>
  <c r="P5552" i="2"/>
  <c r="U5552" i="2"/>
  <c r="V5552" i="2" l="1"/>
  <c r="F5553" i="2" s="1"/>
  <c r="S5552" i="2"/>
  <c r="G5553" i="2"/>
  <c r="J5553" i="2" l="1"/>
  <c r="M5553" i="2" s="1"/>
  <c r="H5553" i="2"/>
  <c r="K5553" i="2" s="1"/>
  <c r="N5553" i="2" s="1"/>
  <c r="O5553" i="2" s="1"/>
  <c r="I5553" i="2"/>
  <c r="R5553" i="2" l="1"/>
  <c r="T5553" i="2" s="1"/>
  <c r="P5553" i="2"/>
  <c r="U5553" i="2"/>
  <c r="Q5553" i="2"/>
  <c r="S5553" i="2" l="1"/>
  <c r="G5554" i="2"/>
  <c r="V5553" i="2"/>
  <c r="F5554" i="2" s="1"/>
  <c r="I5554" i="2" l="1"/>
  <c r="J5554" i="2"/>
  <c r="M5554" i="2" s="1"/>
  <c r="H5554" i="2"/>
  <c r="K5554" i="2" s="1"/>
  <c r="N5554" i="2" s="1"/>
  <c r="O5554" i="2" s="1"/>
  <c r="Q5554" i="2" l="1"/>
  <c r="U5554" i="2"/>
  <c r="R5554" i="2"/>
  <c r="T5554" i="2" s="1"/>
  <c r="P5554" i="2"/>
  <c r="V5554" i="2" s="1"/>
  <c r="F5555" i="2" s="1"/>
  <c r="J5555" i="2" l="1"/>
  <c r="M5555" i="2" s="1"/>
  <c r="H5555" i="2"/>
  <c r="K5555" i="2" s="1"/>
  <c r="N5555" i="2" s="1"/>
  <c r="O5555" i="2" s="1"/>
  <c r="S5554" i="2"/>
  <c r="G5555" i="2"/>
  <c r="I5555" i="2" l="1"/>
  <c r="O5556" i="2"/>
  <c r="R5555" i="2"/>
  <c r="T5555" i="2" s="1"/>
  <c r="Q5555" i="2"/>
  <c r="P5555" i="2"/>
  <c r="U5555" i="2"/>
  <c r="V5555" i="2" l="1"/>
  <c r="F5556" i="2" s="1"/>
  <c r="S5555" i="2"/>
  <c r="U5556" i="2"/>
  <c r="Q5556" i="2"/>
  <c r="R5556" i="2"/>
  <c r="T5556" i="2" s="1"/>
  <c r="G5556" i="2"/>
  <c r="G5557" i="2" s="1"/>
  <c r="J5556" i="2" l="1"/>
  <c r="M5556" i="2" s="1"/>
  <c r="I5556" i="2"/>
  <c r="H5556" i="2"/>
  <c r="K5556" i="2" l="1"/>
  <c r="N5556" i="2" s="1"/>
  <c r="P5556" i="2"/>
  <c r="S5556" i="2" l="1"/>
  <c r="V5556" i="2"/>
  <c r="F5557" i="2" s="1"/>
  <c r="I5557" i="2" l="1"/>
  <c r="J5557" i="2"/>
  <c r="M5557" i="2" s="1"/>
  <c r="H5557" i="2"/>
  <c r="K5557" i="2" s="1"/>
  <c r="N5557" i="2" s="1"/>
  <c r="O5557" i="2" s="1"/>
  <c r="U5557" i="2" l="1"/>
  <c r="Q5557" i="2"/>
  <c r="P5557" i="2"/>
  <c r="V5557" i="2" s="1"/>
  <c r="F5558" i="2" s="1"/>
  <c r="R5557" i="2"/>
  <c r="T5557" i="2" s="1"/>
  <c r="J5558" i="2" l="1"/>
  <c r="M5558" i="2" s="1"/>
  <c r="H5558" i="2"/>
  <c r="K5558" i="2" s="1"/>
  <c r="N5558" i="2" s="1"/>
  <c r="O5558" i="2" s="1"/>
  <c r="S5557" i="2"/>
  <c r="G5558" i="2"/>
  <c r="U5558" i="2" l="1"/>
  <c r="Q5558" i="2"/>
  <c r="R5558" i="2"/>
  <c r="T5558" i="2" s="1"/>
  <c r="P5558" i="2"/>
  <c r="V5558" i="2" s="1"/>
  <c r="F5559" i="2" s="1"/>
  <c r="I5558" i="2"/>
  <c r="J5559" i="2" l="1"/>
  <c r="M5559" i="2" s="1"/>
  <c r="H5559" i="2"/>
  <c r="K5559" i="2" s="1"/>
  <c r="N5559" i="2" s="1"/>
  <c r="O5559" i="2" s="1"/>
  <c r="S5558" i="2"/>
  <c r="G5559" i="2"/>
  <c r="I5559" i="2" l="1"/>
  <c r="R5559" i="2"/>
  <c r="T5559" i="2" s="1"/>
  <c r="U5559" i="2"/>
  <c r="Q5559" i="2"/>
  <c r="P5559" i="2"/>
  <c r="V5559" i="2" s="1"/>
  <c r="F5560" i="2" s="1"/>
  <c r="J5560" i="2" l="1"/>
  <c r="M5560" i="2" s="1"/>
  <c r="H5560" i="2"/>
  <c r="K5560" i="2" s="1"/>
  <c r="S5559" i="2"/>
  <c r="G5560" i="2"/>
  <c r="I5560" i="2" l="1"/>
  <c r="L5560" i="2" s="1"/>
  <c r="N5560" i="2" s="1"/>
  <c r="O5560" i="2" s="1"/>
  <c r="R5560" i="2" l="1"/>
  <c r="T5560" i="2" s="1"/>
  <c r="Q5560" i="2"/>
  <c r="U5560" i="2"/>
  <c r="P5560" i="2"/>
  <c r="V5560" i="2" s="1"/>
  <c r="F5561" i="2" s="1"/>
  <c r="O5561" i="2"/>
  <c r="P5561" i="2" l="1"/>
  <c r="R5561" i="2"/>
  <c r="T5561" i="2" s="1"/>
  <c r="U5561" i="2"/>
  <c r="H5561" i="2"/>
  <c r="K5561" i="2" s="1"/>
  <c r="J5561" i="2"/>
  <c r="M5561" i="2" s="1"/>
  <c r="S5560" i="2"/>
  <c r="G5561" i="2"/>
  <c r="I5561" i="2" l="1"/>
  <c r="L5561" i="2" l="1"/>
  <c r="N5561" i="2" s="1"/>
  <c r="Q5561" i="2"/>
  <c r="S5561" i="2" l="1"/>
  <c r="V5561" i="2"/>
  <c r="F5562" i="2" s="1"/>
  <c r="G5562" i="2"/>
  <c r="J5562" i="2" l="1"/>
  <c r="M5562" i="2" s="1"/>
  <c r="I5562" i="2"/>
  <c r="L5562" i="2" s="1"/>
  <c r="H5562" i="2"/>
  <c r="K5562" i="2" s="1"/>
  <c r="N5562" i="2" s="1"/>
  <c r="O5562" i="2" s="1"/>
  <c r="Q5562" i="2" l="1"/>
  <c r="P5562" i="2"/>
  <c r="O5563" i="2"/>
  <c r="R5562" i="2"/>
  <c r="T5562" i="2" s="1"/>
  <c r="U5562" i="2"/>
  <c r="V5562" i="2" s="1"/>
  <c r="F5563" i="2" s="1"/>
  <c r="P5563" i="2" l="1"/>
  <c r="Q5563" i="2"/>
  <c r="S5563" i="2" s="1"/>
  <c r="R5563" i="2"/>
  <c r="T5563" i="2" s="1"/>
  <c r="U5563" i="2"/>
  <c r="V5563" i="2" s="1"/>
  <c r="F5564" i="2" s="1"/>
  <c r="J5563" i="2"/>
  <c r="M5563" i="2" s="1"/>
  <c r="H5563" i="2"/>
  <c r="K5563" i="2" s="1"/>
  <c r="S5562" i="2"/>
  <c r="G5563" i="2"/>
  <c r="G5564" i="2" s="1"/>
  <c r="I5564" i="2" l="1"/>
  <c r="L5564" i="2" s="1"/>
  <c r="J5564" i="2"/>
  <c r="M5564" i="2" s="1"/>
  <c r="H5564" i="2"/>
  <c r="K5564" i="2" s="1"/>
  <c r="I5563" i="2"/>
  <c r="L5563" i="2" s="1"/>
  <c r="N5563" i="2" s="1"/>
  <c r="N5564" i="2" l="1"/>
  <c r="O5564" i="2" s="1"/>
  <c r="R5564" i="2" l="1"/>
  <c r="T5564" i="2" s="1"/>
  <c r="U5564" i="2"/>
  <c r="Q5564" i="2"/>
  <c r="G5565" i="2" s="1"/>
  <c r="P5564" i="2"/>
  <c r="S5564" i="2" l="1"/>
  <c r="V5564" i="2"/>
  <c r="F5565" i="2" s="1"/>
  <c r="J5565" i="2" l="1"/>
  <c r="M5565" i="2" s="1"/>
  <c r="H5565" i="2"/>
  <c r="K5565" i="2" s="1"/>
  <c r="I5565" i="2"/>
  <c r="L5565" i="2" s="1"/>
  <c r="N5565" i="2" l="1"/>
  <c r="O5565" i="2" s="1"/>
  <c r="P5565" i="2" l="1"/>
  <c r="R5565" i="2"/>
  <c r="T5565" i="2" s="1"/>
  <c r="Q5565" i="2"/>
  <c r="U5565" i="2"/>
  <c r="V5565" i="2" s="1"/>
  <c r="F5566" i="2" s="1"/>
  <c r="J5566" i="2" l="1"/>
  <c r="M5566" i="2" s="1"/>
  <c r="H5566" i="2"/>
  <c r="K5566" i="2" s="1"/>
  <c r="S5565" i="2"/>
  <c r="G5566" i="2"/>
  <c r="I5566" i="2" l="1"/>
  <c r="L5566" i="2" s="1"/>
  <c r="N5566" i="2" s="1"/>
  <c r="O5566" i="2" s="1"/>
  <c r="P5566" i="2" l="1"/>
  <c r="U5566" i="2"/>
  <c r="Q5566" i="2"/>
  <c r="R5566" i="2"/>
  <c r="T5566" i="2" s="1"/>
  <c r="S5566" i="2" l="1"/>
  <c r="G5567" i="2"/>
  <c r="V5566" i="2"/>
  <c r="F5567" i="2" s="1"/>
  <c r="J5567" i="2" l="1"/>
  <c r="M5567" i="2" s="1"/>
  <c r="I5567" i="2"/>
  <c r="L5567" i="2" s="1"/>
  <c r="N5567" i="2" s="1"/>
  <c r="O5567" i="2" s="1"/>
  <c r="H5567" i="2"/>
  <c r="K5567" i="2" s="1"/>
  <c r="Q5567" i="2" l="1"/>
  <c r="G5568" i="2" s="1"/>
  <c r="U5567" i="2"/>
  <c r="R5567" i="2"/>
  <c r="T5567" i="2" s="1"/>
  <c r="P5567" i="2"/>
  <c r="S5567" i="2" l="1"/>
  <c r="V5567" i="2"/>
  <c r="F5568" i="2" s="1"/>
  <c r="J5568" i="2" l="1"/>
  <c r="M5568" i="2" s="1"/>
  <c r="I5568" i="2"/>
  <c r="L5568" i="2" s="1"/>
  <c r="H5568" i="2"/>
  <c r="K5568" i="2" s="1"/>
  <c r="N5568" i="2" s="1"/>
  <c r="O5568" i="2" s="1"/>
  <c r="U5568" i="2" l="1"/>
  <c r="Q5568" i="2"/>
  <c r="R5568" i="2"/>
  <c r="T5568" i="2" s="1"/>
  <c r="P5568" i="2"/>
  <c r="V5568" i="2" s="1"/>
  <c r="F5569" i="2" s="1"/>
  <c r="J5569" i="2" l="1"/>
  <c r="M5569" i="2" s="1"/>
  <c r="H5569" i="2"/>
  <c r="K5569" i="2" s="1"/>
  <c r="N5569" i="2" s="1"/>
  <c r="O5569" i="2" s="1"/>
  <c r="S5568" i="2"/>
  <c r="G5569" i="2"/>
  <c r="I5569" i="2" s="1"/>
  <c r="P5569" i="2" l="1"/>
  <c r="U5569" i="2"/>
  <c r="R5569" i="2"/>
  <c r="T5569" i="2" s="1"/>
  <c r="Q5569" i="2"/>
  <c r="S5569" i="2" s="1"/>
  <c r="V5569" i="2" l="1"/>
  <c r="F5570" i="2" s="1"/>
  <c r="J5570" i="2" l="1"/>
  <c r="M5570" i="2" s="1"/>
  <c r="I5570" i="2"/>
  <c r="H5570" i="2"/>
  <c r="K5570" i="2" s="1"/>
  <c r="N5570" i="2" s="1"/>
  <c r="O5570" i="2" s="1"/>
  <c r="U5570" i="2" l="1"/>
  <c r="Q5570" i="2"/>
  <c r="R5570" i="2"/>
  <c r="T5570" i="2" s="1"/>
  <c r="P5570" i="2"/>
  <c r="V5570" i="2" s="1"/>
  <c r="F5571" i="2" s="1"/>
  <c r="J5571" i="2" l="1"/>
  <c r="M5571" i="2" s="1"/>
  <c r="H5571" i="2"/>
  <c r="K5571" i="2" s="1"/>
  <c r="N5571" i="2" s="1"/>
  <c r="O5571" i="2" s="1"/>
  <c r="S5570" i="2"/>
  <c r="G5571" i="2"/>
  <c r="I5571" i="2" l="1"/>
  <c r="R5571" i="2"/>
  <c r="T5571" i="2" s="1"/>
  <c r="Q5571" i="2"/>
  <c r="U5571" i="2"/>
  <c r="P5571" i="2"/>
  <c r="V5571" i="2" s="1"/>
  <c r="F5572" i="2" s="1"/>
  <c r="J5572" i="2" l="1"/>
  <c r="M5572" i="2" s="1"/>
  <c r="H5572" i="2"/>
  <c r="K5572" i="2" s="1"/>
  <c r="N5572" i="2" s="1"/>
  <c r="O5572" i="2" s="1"/>
  <c r="S5571" i="2"/>
  <c r="G5572" i="2"/>
  <c r="I5572" i="2" l="1"/>
  <c r="R5572" i="2"/>
  <c r="T5572" i="2" s="1"/>
  <c r="Q5572" i="2"/>
  <c r="U5572" i="2"/>
  <c r="P5572" i="2"/>
  <c r="V5572" i="2" s="1"/>
  <c r="F5573" i="2" s="1"/>
  <c r="J5573" i="2" l="1"/>
  <c r="M5573" i="2" s="1"/>
  <c r="H5573" i="2"/>
  <c r="K5573" i="2" s="1"/>
  <c r="N5573" i="2" s="1"/>
  <c r="O5573" i="2" s="1"/>
  <c r="S5572" i="2"/>
  <c r="G5573" i="2"/>
  <c r="I5573" i="2" l="1"/>
  <c r="P5573" i="2"/>
  <c r="R5573" i="2"/>
  <c r="T5573" i="2" s="1"/>
  <c r="U5573" i="2"/>
  <c r="Q5573" i="2"/>
  <c r="S5573" i="2" s="1"/>
  <c r="V5573" i="2" l="1"/>
  <c r="F5574" i="2" s="1"/>
  <c r="G5574" i="2"/>
  <c r="I5574" i="2" l="1"/>
  <c r="J5574" i="2"/>
  <c r="M5574" i="2" s="1"/>
  <c r="H5574" i="2"/>
  <c r="K5574" i="2" s="1"/>
  <c r="N5574" i="2" s="1"/>
  <c r="O5574" i="2" s="1"/>
  <c r="U5574" i="2" l="1"/>
  <c r="R5574" i="2"/>
  <c r="T5574" i="2" s="1"/>
  <c r="Q5574" i="2"/>
  <c r="P5574" i="2"/>
  <c r="V5574" i="2" s="1"/>
  <c r="F5575" i="2" s="1"/>
  <c r="J5575" i="2" l="1"/>
  <c r="M5575" i="2" s="1"/>
  <c r="H5575" i="2"/>
  <c r="K5575" i="2" s="1"/>
  <c r="N5575" i="2" s="1"/>
  <c r="O5575" i="2" s="1"/>
  <c r="S5574" i="2"/>
  <c r="G5575" i="2"/>
  <c r="I5575" i="2" l="1"/>
  <c r="U5575" i="2"/>
  <c r="R5575" i="2"/>
  <c r="T5575" i="2" s="1"/>
  <c r="P5575" i="2"/>
  <c r="Q5575" i="2"/>
  <c r="S5575" i="2" s="1"/>
  <c r="V5575" i="2" l="1"/>
  <c r="F5576" i="2" s="1"/>
  <c r="G5576" i="2"/>
  <c r="I5576" i="2" l="1"/>
  <c r="J5576" i="2"/>
  <c r="M5576" i="2" s="1"/>
  <c r="H5576" i="2"/>
  <c r="K5576" i="2" s="1"/>
  <c r="N5576" i="2" s="1"/>
  <c r="O5576" i="2" s="1"/>
  <c r="R5576" i="2" l="1"/>
  <c r="T5576" i="2" s="1"/>
  <c r="P5576" i="2"/>
  <c r="U5576" i="2"/>
  <c r="Q5576" i="2"/>
  <c r="S5576" i="2" l="1"/>
  <c r="G5577" i="2"/>
  <c r="V5576" i="2"/>
  <c r="F5577" i="2" s="1"/>
  <c r="I5577" i="2" l="1"/>
  <c r="J5577" i="2"/>
  <c r="M5577" i="2" s="1"/>
  <c r="H5577" i="2"/>
  <c r="K5577" i="2" s="1"/>
  <c r="N5577" i="2" s="1"/>
  <c r="O5577" i="2" s="1"/>
  <c r="U5577" i="2" l="1"/>
  <c r="R5577" i="2"/>
  <c r="T5577" i="2" s="1"/>
  <c r="P5577" i="2"/>
  <c r="O5578" i="2"/>
  <c r="Q5577" i="2"/>
  <c r="S5577" i="2" l="1"/>
  <c r="G5578" i="2"/>
  <c r="U5578" i="2"/>
  <c r="R5578" i="2"/>
  <c r="T5578" i="2" s="1"/>
  <c r="Q5578" i="2"/>
  <c r="V5577" i="2"/>
  <c r="F5578" i="2" s="1"/>
  <c r="I5578" i="2" l="1"/>
  <c r="J5578" i="2"/>
  <c r="M5578" i="2" s="1"/>
  <c r="H5578" i="2"/>
  <c r="G5579" i="2"/>
  <c r="K5578" i="2" l="1"/>
  <c r="N5578" i="2" s="1"/>
  <c r="P5578" i="2"/>
  <c r="V5578" i="2" l="1"/>
  <c r="F5579" i="2" s="1"/>
  <c r="S5578" i="2"/>
  <c r="J5579" i="2" l="1"/>
  <c r="M5579" i="2" s="1"/>
  <c r="I5579" i="2"/>
  <c r="H5579" i="2"/>
  <c r="K5579" i="2" s="1"/>
  <c r="N5579" i="2" s="1"/>
  <c r="O5579" i="2" s="1"/>
  <c r="U5579" i="2" l="1"/>
  <c r="R5579" i="2"/>
  <c r="T5579" i="2" s="1"/>
  <c r="Q5579" i="2"/>
  <c r="P5579" i="2"/>
  <c r="V5579" i="2" s="1"/>
  <c r="F5580" i="2" s="1"/>
  <c r="J5580" i="2" l="1"/>
  <c r="M5580" i="2" s="1"/>
  <c r="H5580" i="2"/>
  <c r="K5580" i="2" s="1"/>
  <c r="N5580" i="2" s="1"/>
  <c r="O5580" i="2" s="1"/>
  <c r="S5579" i="2"/>
  <c r="G5580" i="2"/>
  <c r="U5580" i="2" l="1"/>
  <c r="Q5580" i="2"/>
  <c r="R5580" i="2"/>
  <c r="T5580" i="2" s="1"/>
  <c r="P5580" i="2"/>
  <c r="V5580" i="2" s="1"/>
  <c r="F5581" i="2" s="1"/>
  <c r="I5580" i="2"/>
  <c r="J5581" i="2" l="1"/>
  <c r="M5581" i="2" s="1"/>
  <c r="H5581" i="2"/>
  <c r="K5581" i="2" s="1"/>
  <c r="S5580" i="2"/>
  <c r="G5581" i="2"/>
  <c r="I5581" i="2" l="1"/>
  <c r="L5581" i="2" s="1"/>
  <c r="N5581" i="2" s="1"/>
  <c r="O5581" i="2" s="1"/>
  <c r="Q5581" i="2" l="1"/>
  <c r="P5581" i="2"/>
  <c r="U5581" i="2"/>
  <c r="R5581" i="2"/>
  <c r="T5581" i="2" s="1"/>
  <c r="V5581" i="2" l="1"/>
  <c r="F5582" i="2" s="1"/>
  <c r="S5581" i="2"/>
  <c r="G5582" i="2"/>
  <c r="I5582" i="2" l="1"/>
  <c r="L5582" i="2" s="1"/>
  <c r="J5582" i="2"/>
  <c r="M5582" i="2" s="1"/>
  <c r="H5582" i="2"/>
  <c r="K5582" i="2" s="1"/>
  <c r="N5582" i="2" l="1"/>
  <c r="O5582" i="2" s="1"/>
  <c r="Q5582" i="2" l="1"/>
  <c r="U5582" i="2"/>
  <c r="R5582" i="2"/>
  <c r="T5582" i="2" s="1"/>
  <c r="P5582" i="2"/>
  <c r="V5582" i="2" s="1"/>
  <c r="F5583" i="2" s="1"/>
  <c r="J5583" i="2" l="1"/>
  <c r="M5583" i="2" s="1"/>
  <c r="H5583" i="2"/>
  <c r="K5583" i="2" s="1"/>
  <c r="S5582" i="2"/>
  <c r="G5583" i="2"/>
  <c r="I5583" i="2" l="1"/>
  <c r="L5583" i="2" s="1"/>
  <c r="N5583" i="2" s="1"/>
  <c r="O5583" i="2" s="1"/>
  <c r="R5583" i="2" l="1"/>
  <c r="T5583" i="2" s="1"/>
  <c r="Q5583" i="2"/>
  <c r="U5583" i="2"/>
  <c r="P5583" i="2"/>
  <c r="V5583" i="2" s="1"/>
  <c r="F5584" i="2" s="1"/>
  <c r="J5584" i="2" l="1"/>
  <c r="M5584" i="2" s="1"/>
  <c r="H5584" i="2"/>
  <c r="K5584" i="2" s="1"/>
  <c r="S5583" i="2"/>
  <c r="G5584" i="2"/>
  <c r="I5584" i="2" l="1"/>
  <c r="L5584" i="2" s="1"/>
  <c r="N5584" i="2" s="1"/>
  <c r="O5584" i="2" s="1"/>
  <c r="Q5584" i="2" l="1"/>
  <c r="P5584" i="2"/>
  <c r="R5584" i="2"/>
  <c r="T5584" i="2" s="1"/>
  <c r="U5584" i="2"/>
  <c r="V5584" i="2" s="1"/>
  <c r="F5585" i="2" s="1"/>
  <c r="J5585" i="2" l="1"/>
  <c r="M5585" i="2" s="1"/>
  <c r="H5585" i="2"/>
  <c r="K5585" i="2" s="1"/>
  <c r="S5584" i="2"/>
  <c r="G5585" i="2"/>
  <c r="I5585" i="2" l="1"/>
  <c r="L5585" i="2" s="1"/>
  <c r="N5585" i="2" s="1"/>
  <c r="O5585" i="2" s="1"/>
  <c r="P5585" i="2" l="1"/>
  <c r="R5585" i="2"/>
  <c r="T5585" i="2" s="1"/>
  <c r="Q5585" i="2"/>
  <c r="U5585" i="2"/>
  <c r="S5585" i="2" l="1"/>
  <c r="G5586" i="2"/>
  <c r="V5585" i="2"/>
  <c r="F5586" i="2" s="1"/>
  <c r="I5586" i="2" l="1"/>
  <c r="L5586" i="2" s="1"/>
  <c r="J5586" i="2"/>
  <c r="M5586" i="2" s="1"/>
  <c r="H5586" i="2"/>
  <c r="K5586" i="2" s="1"/>
  <c r="N5586" i="2" s="1"/>
  <c r="O5586" i="2" s="1"/>
  <c r="R5586" i="2" l="1"/>
  <c r="T5586" i="2" s="1"/>
  <c r="Q5586" i="2"/>
  <c r="P5586" i="2"/>
  <c r="U5586" i="2"/>
  <c r="V5586" i="2" s="1"/>
  <c r="F5587" i="2" s="1"/>
  <c r="S5586" i="2" l="1"/>
  <c r="G5587" i="2"/>
  <c r="J5587" i="2"/>
  <c r="M5587" i="2" s="1"/>
  <c r="I5587" i="2"/>
  <c r="L5587" i="2" s="1"/>
  <c r="H5587" i="2"/>
  <c r="K5587" i="2" s="1"/>
  <c r="N5587" i="2" l="1"/>
  <c r="O5587" i="2" s="1"/>
  <c r="R5587" i="2" l="1"/>
  <c r="T5587" i="2" s="1"/>
  <c r="P5587" i="2"/>
  <c r="Q5587" i="2"/>
  <c r="U5587" i="2"/>
  <c r="S5587" i="2" l="1"/>
  <c r="G5588" i="2"/>
  <c r="V5587" i="2"/>
  <c r="F5588" i="2" s="1"/>
  <c r="I5588" i="2" l="1"/>
  <c r="L5588" i="2" s="1"/>
  <c r="J5588" i="2"/>
  <c r="M5588" i="2" s="1"/>
  <c r="H5588" i="2"/>
  <c r="K5588" i="2" s="1"/>
  <c r="N5588" i="2" s="1"/>
  <c r="O5588" i="2" s="1"/>
  <c r="R5588" i="2" l="1"/>
  <c r="T5588" i="2" s="1"/>
  <c r="P5588" i="2"/>
  <c r="U5588" i="2"/>
  <c r="Q5588" i="2"/>
  <c r="S5588" i="2" l="1"/>
  <c r="G5589" i="2"/>
  <c r="V5588" i="2"/>
  <c r="F5589" i="2" s="1"/>
  <c r="I5589" i="2" l="1"/>
  <c r="L5589" i="2" s="1"/>
  <c r="J5589" i="2"/>
  <c r="M5589" i="2" s="1"/>
  <c r="H5589" i="2"/>
  <c r="K5589" i="2" s="1"/>
  <c r="N5589" i="2" s="1"/>
  <c r="O5589" i="2" s="1"/>
  <c r="U5589" i="2" l="1"/>
  <c r="R5589" i="2"/>
  <c r="T5589" i="2" s="1"/>
  <c r="Q5589" i="2"/>
  <c r="P5589" i="2"/>
  <c r="V5589" i="2" l="1"/>
  <c r="F5590" i="2" s="1"/>
  <c r="S5589" i="2"/>
  <c r="G5590" i="2"/>
  <c r="I5590" i="2" l="1"/>
  <c r="L5590" i="2" s="1"/>
  <c r="J5590" i="2"/>
  <c r="M5590" i="2" s="1"/>
  <c r="H5590" i="2"/>
  <c r="K5590" i="2" s="1"/>
  <c r="N5590" i="2" l="1"/>
  <c r="O5590" i="2" s="1"/>
  <c r="P5590" i="2" l="1"/>
  <c r="U5590" i="2"/>
  <c r="R5590" i="2"/>
  <c r="T5590" i="2" s="1"/>
  <c r="Q5590" i="2"/>
  <c r="S5590" i="2" l="1"/>
  <c r="G5591" i="2"/>
  <c r="V5590" i="2"/>
  <c r="F5591" i="2" s="1"/>
  <c r="J5591" i="2" l="1"/>
  <c r="M5591" i="2" s="1"/>
  <c r="I5591" i="2"/>
  <c r="L5591" i="2" s="1"/>
  <c r="H5591" i="2"/>
  <c r="K5591" i="2" s="1"/>
  <c r="N5591" i="2" s="1"/>
  <c r="O5591" i="2" s="1"/>
  <c r="U5591" i="2" l="1"/>
  <c r="R5591" i="2"/>
  <c r="T5591" i="2" s="1"/>
  <c r="Q5591" i="2"/>
  <c r="P5591" i="2"/>
  <c r="V5591" i="2" s="1"/>
  <c r="F5592" i="2" s="1"/>
  <c r="J5592" i="2" l="1"/>
  <c r="M5592" i="2" s="1"/>
  <c r="H5592" i="2"/>
  <c r="K5592" i="2" s="1"/>
  <c r="S5591" i="2"/>
  <c r="G5592" i="2"/>
  <c r="I5592" i="2" l="1"/>
  <c r="L5592" i="2" s="1"/>
  <c r="N5592" i="2"/>
  <c r="O5592" i="2" s="1"/>
  <c r="R5592" i="2" l="1"/>
  <c r="T5592" i="2" s="1"/>
  <c r="U5592" i="2"/>
  <c r="Q5592" i="2"/>
  <c r="P5592" i="2"/>
  <c r="V5592" i="2" s="1"/>
  <c r="F5593" i="2" s="1"/>
  <c r="J5593" i="2" l="1"/>
  <c r="M5593" i="2" s="1"/>
  <c r="H5593" i="2"/>
  <c r="K5593" i="2" s="1"/>
  <c r="N5593" i="2" s="1"/>
  <c r="O5593" i="2" s="1"/>
  <c r="S5592" i="2"/>
  <c r="G5593" i="2"/>
  <c r="I5593" i="2" s="1"/>
  <c r="Q5593" i="2" l="1"/>
  <c r="P5593" i="2"/>
  <c r="V5593" i="2" s="1"/>
  <c r="F5594" i="2" s="1"/>
  <c r="U5593" i="2"/>
  <c r="R5593" i="2"/>
  <c r="T5593" i="2" s="1"/>
  <c r="J5594" i="2" l="1"/>
  <c r="M5594" i="2" s="1"/>
  <c r="I5594" i="2"/>
  <c r="H5594" i="2"/>
  <c r="K5594" i="2" s="1"/>
  <c r="N5594" i="2" s="1"/>
  <c r="O5594" i="2" s="1"/>
  <c r="S5593" i="2"/>
  <c r="U5594" i="2" l="1"/>
  <c r="R5594" i="2"/>
  <c r="T5594" i="2" s="1"/>
  <c r="Q5594" i="2"/>
  <c r="P5594" i="2"/>
  <c r="V5594" i="2" s="1"/>
  <c r="F5595" i="2" s="1"/>
  <c r="J5595" i="2" l="1"/>
  <c r="M5595" i="2" s="1"/>
  <c r="H5595" i="2"/>
  <c r="K5595" i="2" s="1"/>
  <c r="N5595" i="2" s="1"/>
  <c r="O5595" i="2" s="1"/>
  <c r="S5594" i="2"/>
  <c r="G5595" i="2"/>
  <c r="I5595" i="2" l="1"/>
  <c r="R5595" i="2"/>
  <c r="T5595" i="2" s="1"/>
  <c r="Q5595" i="2"/>
  <c r="S5595" i="2" s="1"/>
  <c r="U5595" i="2"/>
  <c r="P5595" i="2"/>
  <c r="V5595" i="2" l="1"/>
  <c r="F5596" i="2" s="1"/>
  <c r="G5596" i="2"/>
  <c r="J5596" i="2" l="1"/>
  <c r="M5596" i="2" s="1"/>
  <c r="I5596" i="2"/>
  <c r="H5596" i="2"/>
  <c r="K5596" i="2" s="1"/>
  <c r="N5596" i="2" s="1"/>
  <c r="O5596" i="2" s="1"/>
  <c r="R5596" i="2" l="1"/>
  <c r="T5596" i="2" s="1"/>
  <c r="Q5596" i="2"/>
  <c r="P5596" i="2"/>
  <c r="V5596" i="2" s="1"/>
  <c r="F5597" i="2" s="1"/>
  <c r="U5596" i="2"/>
  <c r="S5596" i="2" l="1"/>
  <c r="G5597" i="2"/>
  <c r="J5597" i="2"/>
  <c r="M5597" i="2" s="1"/>
  <c r="H5597" i="2"/>
  <c r="K5597" i="2" s="1"/>
  <c r="N5597" i="2" s="1"/>
  <c r="O5597" i="2" s="1"/>
  <c r="I5597" i="2"/>
  <c r="P5597" i="2" l="1"/>
  <c r="V5597" i="2" s="1"/>
  <c r="F5598" i="2" s="1"/>
  <c r="U5597" i="2"/>
  <c r="R5597" i="2"/>
  <c r="T5597" i="2" s="1"/>
  <c r="Q5597" i="2"/>
  <c r="G5598" i="2"/>
  <c r="I5598" i="2" l="1"/>
  <c r="J5598" i="2"/>
  <c r="M5598" i="2" s="1"/>
  <c r="H5598" i="2"/>
  <c r="K5598" i="2" s="1"/>
  <c r="N5598" i="2" s="1"/>
  <c r="O5598" i="2" s="1"/>
  <c r="S5597" i="2"/>
  <c r="U5598" i="2" l="1"/>
  <c r="Q5598" i="2"/>
  <c r="P5598" i="2"/>
  <c r="V5598" i="2" s="1"/>
  <c r="F5599" i="2" s="1"/>
  <c r="R5598" i="2"/>
  <c r="T5598" i="2" s="1"/>
  <c r="J5599" i="2" l="1"/>
  <c r="M5599" i="2" s="1"/>
  <c r="H5599" i="2"/>
  <c r="K5599" i="2" s="1"/>
  <c r="N5599" i="2" s="1"/>
  <c r="O5599" i="2" s="1"/>
  <c r="S5598" i="2"/>
  <c r="G5599" i="2"/>
  <c r="U5599" i="2" l="1"/>
  <c r="R5599" i="2"/>
  <c r="T5599" i="2" s="1"/>
  <c r="P5599" i="2"/>
  <c r="Q5599" i="2"/>
  <c r="S5599" i="2" s="1"/>
  <c r="G5600" i="2"/>
  <c r="I5599" i="2"/>
  <c r="V5599" i="2" l="1"/>
  <c r="F5600" i="2" s="1"/>
  <c r="I5600" i="2" l="1"/>
  <c r="J5600" i="2"/>
  <c r="M5600" i="2" s="1"/>
  <c r="H5600" i="2"/>
  <c r="K5600" i="2" s="1"/>
  <c r="N5600" i="2" s="1"/>
  <c r="O5600" i="2" s="1"/>
  <c r="R5600" i="2" l="1"/>
  <c r="T5600" i="2" s="1"/>
  <c r="P5600" i="2"/>
  <c r="V5600" i="2" s="1"/>
  <c r="F5601" i="2" s="1"/>
  <c r="U5600" i="2"/>
  <c r="Q5600" i="2"/>
  <c r="S5600" i="2" l="1"/>
  <c r="G5601" i="2"/>
  <c r="I5601" i="2"/>
  <c r="J5601" i="2"/>
  <c r="M5601" i="2" s="1"/>
  <c r="H5601" i="2"/>
  <c r="K5601" i="2" s="1"/>
  <c r="N5601" i="2" s="1"/>
  <c r="O5601" i="2" s="1"/>
  <c r="U5601" i="2" l="1"/>
  <c r="R5601" i="2"/>
  <c r="T5601" i="2" s="1"/>
  <c r="Q5601" i="2"/>
  <c r="S5601" i="2" s="1"/>
  <c r="P5601" i="2"/>
  <c r="V5601" i="2" s="1"/>
  <c r="F5602" i="2" s="1"/>
  <c r="G5602" i="2"/>
  <c r="J5602" i="2" l="1"/>
  <c r="M5602" i="2" s="1"/>
  <c r="H5602" i="2"/>
  <c r="K5602" i="2" s="1"/>
  <c r="N5602" i="2" s="1"/>
  <c r="O5602" i="2" s="1"/>
  <c r="I5602" i="2"/>
  <c r="Q5602" i="2" l="1"/>
  <c r="P5602" i="2"/>
  <c r="V5602" i="2" s="1"/>
  <c r="F5603" i="2" s="1"/>
  <c r="U5602" i="2"/>
  <c r="R5602" i="2"/>
  <c r="T5602" i="2" s="1"/>
  <c r="J5603" i="2" l="1"/>
  <c r="M5603" i="2" s="1"/>
  <c r="H5603" i="2"/>
  <c r="K5603" i="2" s="1"/>
  <c r="N5603" i="2" s="1"/>
  <c r="O5603" i="2" s="1"/>
  <c r="S5602" i="2"/>
  <c r="G5603" i="2"/>
  <c r="R5603" i="2" l="1"/>
  <c r="T5603" i="2" s="1"/>
  <c r="Q5603" i="2"/>
  <c r="P5603" i="2"/>
  <c r="O5604" i="2"/>
  <c r="U5603" i="2"/>
  <c r="I5603" i="2"/>
  <c r="Q5604" i="2" l="1"/>
  <c r="R5604" i="2"/>
  <c r="T5604" i="2" s="1"/>
  <c r="U5604" i="2"/>
  <c r="V5603" i="2"/>
  <c r="F5604" i="2" s="1"/>
  <c r="S5603" i="2"/>
  <c r="G5604" i="2"/>
  <c r="G5605" i="2" s="1"/>
  <c r="J5604" i="2" l="1"/>
  <c r="M5604" i="2" s="1"/>
  <c r="H5604" i="2"/>
  <c r="I5604" i="2"/>
  <c r="K5604" i="2" l="1"/>
  <c r="N5604" i="2" s="1"/>
  <c r="P5604" i="2"/>
  <c r="V5604" i="2" l="1"/>
  <c r="F5605" i="2" s="1"/>
  <c r="S5604" i="2"/>
  <c r="J5605" i="2" l="1"/>
  <c r="M5605" i="2" s="1"/>
  <c r="H5605" i="2"/>
  <c r="K5605" i="2" s="1"/>
  <c r="N5605" i="2" s="1"/>
  <c r="O5605" i="2" s="1"/>
  <c r="I5605" i="2"/>
  <c r="Q5605" i="2" l="1"/>
  <c r="O5606" i="2"/>
  <c r="R5605" i="2"/>
  <c r="T5605" i="2" s="1"/>
  <c r="P5605" i="2"/>
  <c r="U5605" i="2"/>
  <c r="V5605" i="2" s="1"/>
  <c r="F5606" i="2" s="1"/>
  <c r="Q5606" i="2" l="1"/>
  <c r="P5606" i="2"/>
  <c r="R5606" i="2"/>
  <c r="T5606" i="2" s="1"/>
  <c r="U5606" i="2"/>
  <c r="V5606" i="2" s="1"/>
  <c r="F5607" i="2" s="1"/>
  <c r="J5606" i="2"/>
  <c r="M5606" i="2" s="1"/>
  <c r="H5606" i="2"/>
  <c r="K5606" i="2" s="1"/>
  <c r="S5605" i="2"/>
  <c r="G5606" i="2"/>
  <c r="G5607" i="2" s="1"/>
  <c r="I5606" i="2" l="1"/>
  <c r="N5606" i="2"/>
  <c r="J5607" i="2"/>
  <c r="M5607" i="2" s="1"/>
  <c r="I5607" i="2"/>
  <c r="H5607" i="2"/>
  <c r="K5607" i="2" s="1"/>
  <c r="N5607" i="2" s="1"/>
  <c r="O5607" i="2" s="1"/>
  <c r="S5606" i="2"/>
  <c r="R5607" i="2" l="1"/>
  <c r="T5607" i="2" s="1"/>
  <c r="Q5607" i="2"/>
  <c r="P5607" i="2"/>
  <c r="U5607" i="2"/>
  <c r="S5607" i="2" l="1"/>
  <c r="G5608" i="2"/>
  <c r="V5607" i="2"/>
  <c r="F5608" i="2" s="1"/>
  <c r="J5608" i="2" l="1"/>
  <c r="M5608" i="2" s="1"/>
  <c r="I5608" i="2"/>
  <c r="L5608" i="2" s="1"/>
  <c r="H5608" i="2"/>
  <c r="K5608" i="2" s="1"/>
  <c r="N5608" i="2" s="1"/>
  <c r="O5608" i="2" s="1"/>
  <c r="Q5608" i="2" l="1"/>
  <c r="R5608" i="2"/>
  <c r="T5608" i="2" s="1"/>
  <c r="U5608" i="2"/>
  <c r="P5608" i="2"/>
  <c r="V5608" i="2" s="1"/>
  <c r="F5609" i="2" s="1"/>
  <c r="H5609" i="2" l="1"/>
  <c r="K5609" i="2" s="1"/>
  <c r="J5609" i="2"/>
  <c r="M5609" i="2" s="1"/>
  <c r="S5608" i="2"/>
  <c r="G5609" i="2"/>
  <c r="I5609" i="2" l="1"/>
  <c r="L5609" i="2" s="1"/>
  <c r="N5609" i="2" s="1"/>
  <c r="O5609" i="2" s="1"/>
  <c r="P5609" i="2" l="1"/>
  <c r="R5609" i="2"/>
  <c r="T5609" i="2" s="1"/>
  <c r="Q5609" i="2"/>
  <c r="U5609" i="2"/>
  <c r="S5609" i="2" l="1"/>
  <c r="G5610" i="2"/>
  <c r="V5609" i="2"/>
  <c r="F5610" i="2" s="1"/>
  <c r="H5610" i="2" l="1"/>
  <c r="K5610" i="2" s="1"/>
  <c r="I5610" i="2"/>
  <c r="L5610" i="2" s="1"/>
  <c r="J5610" i="2"/>
  <c r="M5610" i="2" s="1"/>
  <c r="N5610" i="2" s="1"/>
  <c r="O5610" i="2" s="1"/>
  <c r="P5610" i="2" l="1"/>
  <c r="Q5610" i="2"/>
  <c r="R5610" i="2"/>
  <c r="T5610" i="2" s="1"/>
  <c r="U5610" i="2"/>
  <c r="S5610" i="2" l="1"/>
  <c r="G5611" i="2"/>
  <c r="V5610" i="2"/>
  <c r="F5611" i="2" s="1"/>
  <c r="J5611" i="2" l="1"/>
  <c r="M5611" i="2" s="1"/>
  <c r="H5611" i="2"/>
  <c r="K5611" i="2" s="1"/>
  <c r="I5611" i="2"/>
  <c r="L5611" i="2" s="1"/>
  <c r="N5611" i="2" l="1"/>
  <c r="O5611" i="2" s="1"/>
  <c r="R5611" i="2" l="1"/>
  <c r="T5611" i="2" s="1"/>
  <c r="P5611" i="2"/>
  <c r="Q5611" i="2"/>
  <c r="U5611" i="2"/>
  <c r="V5611" i="2" l="1"/>
  <c r="F5612" i="2" s="1"/>
  <c r="S5611" i="2"/>
  <c r="G5612" i="2"/>
  <c r="I5612" i="2" l="1"/>
  <c r="L5612" i="2" s="1"/>
  <c r="J5612" i="2"/>
  <c r="M5612" i="2" s="1"/>
  <c r="H5612" i="2"/>
  <c r="K5612" i="2" s="1"/>
  <c r="N5612" i="2" s="1"/>
  <c r="O5612" i="2" s="1"/>
  <c r="R5612" i="2" l="1"/>
  <c r="T5612" i="2" s="1"/>
  <c r="P5612" i="2"/>
  <c r="U5612" i="2"/>
  <c r="Q5612" i="2"/>
  <c r="S5612" i="2" l="1"/>
  <c r="G5613" i="2"/>
  <c r="V5612" i="2"/>
  <c r="F5613" i="2" s="1"/>
  <c r="I5613" i="2" l="1"/>
  <c r="L5613" i="2" s="1"/>
  <c r="J5613" i="2"/>
  <c r="M5613" i="2" s="1"/>
  <c r="H5613" i="2"/>
  <c r="K5613" i="2" s="1"/>
  <c r="N5613" i="2" l="1"/>
  <c r="O5613" i="2" s="1"/>
  <c r="U5613" i="2" l="1"/>
  <c r="R5613" i="2"/>
  <c r="T5613" i="2" s="1"/>
  <c r="Q5613" i="2"/>
  <c r="P5613" i="2"/>
  <c r="V5613" i="2" s="1"/>
  <c r="F5614" i="2" s="1"/>
  <c r="O5614" i="2"/>
  <c r="J5614" i="2" l="1"/>
  <c r="M5614" i="2" s="1"/>
  <c r="H5614" i="2"/>
  <c r="K5614" i="2" s="1"/>
  <c r="S5613" i="2"/>
  <c r="G5614" i="2"/>
  <c r="P5614" i="2"/>
  <c r="U5614" i="2"/>
  <c r="R5614" i="2"/>
  <c r="T5614" i="2" s="1"/>
  <c r="I5614" i="2" l="1"/>
  <c r="L5614" i="2" l="1"/>
  <c r="N5614" i="2" s="1"/>
  <c r="Q5614" i="2"/>
  <c r="S5614" i="2" l="1"/>
  <c r="V5614" i="2"/>
  <c r="F5615" i="2" s="1"/>
  <c r="G5615" i="2"/>
  <c r="J5615" i="2" l="1"/>
  <c r="M5615" i="2" s="1"/>
  <c r="I5615" i="2"/>
  <c r="L5615" i="2" s="1"/>
  <c r="H5615" i="2"/>
  <c r="K5615" i="2" s="1"/>
  <c r="N5615" i="2" l="1"/>
  <c r="O5615" i="2" s="1"/>
  <c r="U5615" i="2" l="1"/>
  <c r="R5615" i="2"/>
  <c r="T5615" i="2" s="1"/>
  <c r="Q5615" i="2"/>
  <c r="P5615" i="2"/>
  <c r="V5615" i="2" s="1"/>
  <c r="F5616" i="2" s="1"/>
  <c r="J5616" i="2" l="1"/>
  <c r="M5616" i="2" s="1"/>
  <c r="H5616" i="2"/>
  <c r="K5616" i="2" s="1"/>
  <c r="S5615" i="2"/>
  <c r="G5616" i="2"/>
  <c r="I5616" i="2" l="1"/>
  <c r="L5616" i="2" s="1"/>
  <c r="N5616" i="2" s="1"/>
  <c r="O5616" i="2" s="1"/>
  <c r="U5616" i="2" l="1"/>
  <c r="Q5616" i="2"/>
  <c r="R5616" i="2"/>
  <c r="T5616" i="2" s="1"/>
  <c r="P5616" i="2"/>
  <c r="V5616" i="2" s="1"/>
  <c r="F5617" i="2" s="1"/>
  <c r="S5616" i="2" l="1"/>
  <c r="G5617" i="2"/>
  <c r="I5617" i="2" s="1"/>
  <c r="L5617" i="2" s="1"/>
  <c r="J5617" i="2"/>
  <c r="M5617" i="2" s="1"/>
  <c r="H5617" i="2"/>
  <c r="K5617" i="2" s="1"/>
  <c r="N5617" i="2" s="1"/>
  <c r="O5617" i="2" s="1"/>
  <c r="Q5617" i="2" l="1"/>
  <c r="P5617" i="2"/>
  <c r="V5617" i="2" s="1"/>
  <c r="F5618" i="2" s="1"/>
  <c r="U5617" i="2"/>
  <c r="R5617" i="2"/>
  <c r="T5617" i="2" s="1"/>
  <c r="J5618" i="2" l="1"/>
  <c r="M5618" i="2" s="1"/>
  <c r="I5618" i="2"/>
  <c r="H5618" i="2"/>
  <c r="K5618" i="2" s="1"/>
  <c r="N5618" i="2" s="1"/>
  <c r="O5618" i="2" s="1"/>
  <c r="S5617" i="2"/>
  <c r="U5618" i="2" l="1"/>
  <c r="R5618" i="2"/>
  <c r="T5618" i="2" s="1"/>
  <c r="Q5618" i="2"/>
  <c r="P5618" i="2"/>
  <c r="S5618" i="2" l="1"/>
  <c r="G5619" i="2"/>
  <c r="V5618" i="2"/>
  <c r="F5619" i="2" s="1"/>
  <c r="H5619" i="2" l="1"/>
  <c r="K5619" i="2" s="1"/>
  <c r="J5619" i="2"/>
  <c r="M5619" i="2" s="1"/>
  <c r="N5619" i="2" s="1"/>
  <c r="O5619" i="2" s="1"/>
  <c r="I5619" i="2"/>
  <c r="P5619" i="2" l="1"/>
  <c r="R5619" i="2"/>
  <c r="T5619" i="2" s="1"/>
  <c r="Q5619" i="2"/>
  <c r="U5619" i="2"/>
  <c r="S5619" i="2" l="1"/>
  <c r="G5620" i="2"/>
  <c r="V5619" i="2"/>
  <c r="F5620" i="2" s="1"/>
  <c r="I5620" i="2" l="1"/>
  <c r="J5620" i="2"/>
  <c r="M5620" i="2" s="1"/>
  <c r="H5620" i="2"/>
  <c r="K5620" i="2" s="1"/>
  <c r="N5620" i="2" s="1"/>
  <c r="O5620" i="2" s="1"/>
  <c r="R5620" i="2" l="1"/>
  <c r="T5620" i="2" s="1"/>
  <c r="Q5620" i="2"/>
  <c r="P5620" i="2"/>
  <c r="U5620" i="2"/>
  <c r="S5620" i="2" l="1"/>
  <c r="G5621" i="2"/>
  <c r="V5620" i="2"/>
  <c r="F5621" i="2" s="1"/>
  <c r="I5621" i="2" l="1"/>
  <c r="H5621" i="2"/>
  <c r="K5621" i="2" s="1"/>
  <c r="N5621" i="2" s="1"/>
  <c r="O5621" i="2" s="1"/>
  <c r="J5621" i="2"/>
  <c r="M5621" i="2" s="1"/>
  <c r="P5621" i="2" l="1"/>
  <c r="U5621" i="2"/>
  <c r="R5621" i="2"/>
  <c r="T5621" i="2" s="1"/>
  <c r="Q5621" i="2"/>
  <c r="S5621" i="2" l="1"/>
  <c r="G5622" i="2"/>
  <c r="V5621" i="2"/>
  <c r="F5622" i="2" s="1"/>
  <c r="I5622" i="2" l="1"/>
  <c r="J5622" i="2"/>
  <c r="M5622" i="2" s="1"/>
  <c r="H5622" i="2"/>
  <c r="K5622" i="2" s="1"/>
  <c r="N5622" i="2" s="1"/>
  <c r="O5622" i="2" s="1"/>
  <c r="R5622" i="2" l="1"/>
  <c r="T5622" i="2" s="1"/>
  <c r="Q5622" i="2"/>
  <c r="P5622" i="2"/>
  <c r="V5622" i="2" s="1"/>
  <c r="F5623" i="2" s="1"/>
  <c r="U5622" i="2"/>
  <c r="J5623" i="2" l="1"/>
  <c r="M5623" i="2" s="1"/>
  <c r="H5623" i="2"/>
  <c r="K5623" i="2" s="1"/>
  <c r="N5623" i="2" s="1"/>
  <c r="O5623" i="2" s="1"/>
  <c r="S5622" i="2"/>
  <c r="G5623" i="2"/>
  <c r="I5623" i="2" l="1"/>
  <c r="U5623" i="2"/>
  <c r="R5623" i="2"/>
  <c r="T5623" i="2" s="1"/>
  <c r="Q5623" i="2"/>
  <c r="P5623" i="2"/>
  <c r="V5623" i="2" s="1"/>
  <c r="F5624" i="2" s="1"/>
  <c r="S5623" i="2" l="1"/>
  <c r="J5624" i="2"/>
  <c r="M5624" i="2" s="1"/>
  <c r="H5624" i="2"/>
  <c r="K5624" i="2" s="1"/>
  <c r="N5624" i="2" s="1"/>
  <c r="O5624" i="2" s="1"/>
  <c r="G5624" i="2"/>
  <c r="R5624" i="2" l="1"/>
  <c r="T5624" i="2" s="1"/>
  <c r="P5624" i="2"/>
  <c r="O5625" i="2"/>
  <c r="U5624" i="2"/>
  <c r="Q5624" i="2"/>
  <c r="S5624" i="2" s="1"/>
  <c r="G5625" i="2"/>
  <c r="I5624" i="2"/>
  <c r="U5625" i="2" l="1"/>
  <c r="R5625" i="2"/>
  <c r="T5625" i="2" s="1"/>
  <c r="Q5625" i="2"/>
  <c r="V5624" i="2"/>
  <c r="F5625" i="2" s="1"/>
  <c r="I5625" i="2" l="1"/>
  <c r="J5625" i="2"/>
  <c r="M5625" i="2" s="1"/>
  <c r="H5625" i="2"/>
  <c r="G5626" i="2"/>
  <c r="K5625" i="2" l="1"/>
  <c r="N5625" i="2" s="1"/>
  <c r="P5625" i="2"/>
  <c r="V5625" i="2" l="1"/>
  <c r="F5626" i="2" s="1"/>
  <c r="S5625" i="2"/>
  <c r="J5626" i="2" l="1"/>
  <c r="M5626" i="2" s="1"/>
  <c r="I5626" i="2"/>
  <c r="H5626" i="2"/>
  <c r="K5626" i="2" s="1"/>
  <c r="N5626" i="2" s="1"/>
  <c r="O5626" i="2" s="1"/>
  <c r="Q5626" i="2" l="1"/>
  <c r="P5626" i="2"/>
  <c r="V5626" i="2" s="1"/>
  <c r="F5627" i="2" s="1"/>
  <c r="U5626" i="2"/>
  <c r="R5626" i="2"/>
  <c r="T5626" i="2" s="1"/>
  <c r="J5627" i="2" l="1"/>
  <c r="M5627" i="2" s="1"/>
  <c r="H5627" i="2"/>
  <c r="K5627" i="2" s="1"/>
  <c r="N5627" i="2" s="1"/>
  <c r="O5627" i="2" s="1"/>
  <c r="S5626" i="2"/>
  <c r="G5627" i="2"/>
  <c r="U5627" i="2" l="1"/>
  <c r="R5627" i="2"/>
  <c r="T5627" i="2" s="1"/>
  <c r="Q5627" i="2"/>
  <c r="P5627" i="2"/>
  <c r="V5627" i="2" s="1"/>
  <c r="F5628" i="2" s="1"/>
  <c r="I5627" i="2"/>
  <c r="J5628" i="2" l="1"/>
  <c r="M5628" i="2" s="1"/>
  <c r="H5628" i="2"/>
  <c r="K5628" i="2" s="1"/>
  <c r="N5628" i="2" s="1"/>
  <c r="O5628" i="2" s="1"/>
  <c r="S5627" i="2"/>
  <c r="G5628" i="2"/>
  <c r="I5628" i="2" l="1"/>
  <c r="U5628" i="2"/>
  <c r="R5628" i="2"/>
  <c r="T5628" i="2" s="1"/>
  <c r="Q5628" i="2"/>
  <c r="P5628" i="2"/>
  <c r="V5628" i="2" s="1"/>
  <c r="F5629" i="2" s="1"/>
  <c r="J5629" i="2" l="1"/>
  <c r="M5629" i="2" s="1"/>
  <c r="H5629" i="2"/>
  <c r="K5629" i="2" s="1"/>
  <c r="S5628" i="2"/>
  <c r="G5629" i="2"/>
  <c r="I5629" i="2" l="1"/>
  <c r="L5629" i="2" s="1"/>
  <c r="N5629" i="2" s="1"/>
  <c r="O5629" i="2" s="1"/>
  <c r="Q5629" i="2" l="1"/>
  <c r="P5629" i="2"/>
  <c r="V5629" i="2" s="1"/>
  <c r="F5630" i="2" s="1"/>
  <c r="O5630" i="2"/>
  <c r="U5629" i="2"/>
  <c r="R5629" i="2"/>
  <c r="T5629" i="2" s="1"/>
  <c r="R5630" i="2" l="1"/>
  <c r="T5630" i="2" s="1"/>
  <c r="U5630" i="2"/>
  <c r="P5630" i="2"/>
  <c r="J5630" i="2"/>
  <c r="M5630" i="2" s="1"/>
  <c r="H5630" i="2"/>
  <c r="K5630" i="2" s="1"/>
  <c r="N5630" i="2" s="1"/>
  <c r="S5629" i="2"/>
  <c r="G5630" i="2"/>
  <c r="I5630" i="2" s="1"/>
  <c r="Q5630" i="2" s="1"/>
  <c r="S5630" i="2" l="1"/>
  <c r="V5630" i="2"/>
  <c r="F5631" i="2" s="1"/>
  <c r="G5631" i="2"/>
  <c r="J5631" i="2" l="1"/>
  <c r="M5631" i="2" s="1"/>
  <c r="I5631" i="2"/>
  <c r="H5631" i="2"/>
  <c r="K5631" i="2" s="1"/>
  <c r="N5631" i="2" s="1"/>
  <c r="O5631" i="2" s="1"/>
  <c r="R5631" i="2" l="1"/>
  <c r="T5631" i="2" s="1"/>
  <c r="P5631" i="2"/>
  <c r="Q5631" i="2"/>
  <c r="U5631" i="2"/>
  <c r="O5632" i="2"/>
  <c r="R5632" i="2" l="1"/>
  <c r="T5632" i="2" s="1"/>
  <c r="Q5632" i="2"/>
  <c r="U5632" i="2"/>
  <c r="V5631" i="2"/>
  <c r="F5632" i="2" s="1"/>
  <c r="S5631" i="2"/>
  <c r="G5632" i="2"/>
  <c r="G5633" i="2" s="1"/>
  <c r="J5632" i="2" l="1"/>
  <c r="M5632" i="2" s="1"/>
  <c r="H5632" i="2"/>
  <c r="I5632" i="2"/>
  <c r="K5632" i="2" l="1"/>
  <c r="N5632" i="2" s="1"/>
  <c r="P5632" i="2"/>
  <c r="S5632" i="2" l="1"/>
  <c r="V5632" i="2"/>
  <c r="F5633" i="2" s="1"/>
  <c r="J5633" i="2" l="1"/>
  <c r="M5633" i="2" s="1"/>
  <c r="I5633" i="2"/>
  <c r="L5633" i="2" s="1"/>
  <c r="H5633" i="2"/>
  <c r="K5633" i="2" s="1"/>
  <c r="N5633" i="2" s="1"/>
  <c r="O5633" i="2" s="1"/>
  <c r="P5633" i="2" l="1"/>
  <c r="O5634" i="2"/>
  <c r="U5633" i="2"/>
  <c r="R5633" i="2"/>
  <c r="T5633" i="2" s="1"/>
  <c r="Q5633" i="2"/>
  <c r="U5634" i="2" l="1"/>
  <c r="R5634" i="2"/>
  <c r="T5634" i="2" s="1"/>
  <c r="P5634" i="2"/>
  <c r="Q5634" i="2"/>
  <c r="S5634" i="2" s="1"/>
  <c r="S5633" i="2"/>
  <c r="G5634" i="2"/>
  <c r="G5635" i="2" s="1"/>
  <c r="V5633" i="2"/>
  <c r="F5634" i="2" s="1"/>
  <c r="I5634" i="2" l="1"/>
  <c r="L5634" i="2" s="1"/>
  <c r="J5634" i="2"/>
  <c r="M5634" i="2" s="1"/>
  <c r="H5634" i="2"/>
  <c r="K5634" i="2" s="1"/>
  <c r="V5634" i="2"/>
  <c r="F5635" i="2" s="1"/>
  <c r="H5635" i="2" l="1"/>
  <c r="K5635" i="2" s="1"/>
  <c r="J5635" i="2"/>
  <c r="M5635" i="2" s="1"/>
  <c r="I5635" i="2"/>
  <c r="L5635" i="2" s="1"/>
  <c r="N5634" i="2"/>
  <c r="N5635" i="2" l="1"/>
  <c r="O5635" i="2" s="1"/>
  <c r="Q5635" i="2" l="1"/>
  <c r="G5636" i="2" s="1"/>
  <c r="R5635" i="2"/>
  <c r="T5635" i="2" s="1"/>
  <c r="P5635" i="2"/>
  <c r="U5635" i="2"/>
  <c r="V5635" i="2" s="1"/>
  <c r="F5636" i="2" s="1"/>
  <c r="S5635" i="2" l="1"/>
  <c r="J5636" i="2"/>
  <c r="M5636" i="2" s="1"/>
  <c r="N5636" i="2" s="1"/>
  <c r="O5636" i="2" s="1"/>
  <c r="I5636" i="2"/>
  <c r="L5636" i="2" s="1"/>
  <c r="H5636" i="2"/>
  <c r="K5636" i="2" s="1"/>
  <c r="P5636" i="2" l="1"/>
  <c r="Q5636" i="2"/>
  <c r="R5636" i="2"/>
  <c r="T5636" i="2" s="1"/>
  <c r="U5636" i="2"/>
  <c r="V5636" i="2" s="1"/>
  <c r="F5637" i="2" s="1"/>
  <c r="S5636" i="2" l="1"/>
  <c r="G5637" i="2"/>
  <c r="H5637" i="2"/>
  <c r="K5637" i="2" s="1"/>
  <c r="J5637" i="2"/>
  <c r="M5637" i="2" s="1"/>
  <c r="I5637" i="2"/>
  <c r="L5637" i="2" s="1"/>
  <c r="N5637" i="2" l="1"/>
  <c r="O5637" i="2" s="1"/>
  <c r="Q5637" i="2" l="1"/>
  <c r="P5637" i="2"/>
  <c r="R5637" i="2"/>
  <c r="T5637" i="2" s="1"/>
  <c r="U5637" i="2"/>
  <c r="V5637" i="2" s="1"/>
  <c r="F5638" i="2" s="1"/>
  <c r="S5637" i="2" l="1"/>
  <c r="G5638" i="2"/>
  <c r="I5638" i="2" s="1"/>
  <c r="L5638" i="2" s="1"/>
  <c r="J5638" i="2"/>
  <c r="M5638" i="2" s="1"/>
  <c r="H5638" i="2"/>
  <c r="K5638" i="2" s="1"/>
  <c r="N5638" i="2" l="1"/>
  <c r="O5638" i="2" s="1"/>
  <c r="Q5638" i="2" l="1"/>
  <c r="P5638" i="2"/>
  <c r="R5638" i="2"/>
  <c r="T5638" i="2" s="1"/>
  <c r="U5638" i="2"/>
  <c r="S5638" i="2" l="1"/>
  <c r="G5639" i="2"/>
  <c r="V5638" i="2"/>
  <c r="F5639" i="2" s="1"/>
  <c r="J5639" i="2" l="1"/>
  <c r="M5639" i="2" s="1"/>
  <c r="I5639" i="2"/>
  <c r="L5639" i="2" s="1"/>
  <c r="H5639" i="2"/>
  <c r="K5639" i="2" s="1"/>
  <c r="N5639" i="2" l="1"/>
  <c r="O5639" i="2" s="1"/>
  <c r="Q5639" i="2" l="1"/>
  <c r="P5639" i="2"/>
  <c r="R5639" i="2"/>
  <c r="T5639" i="2" s="1"/>
  <c r="U5639" i="2"/>
  <c r="V5639" i="2" l="1"/>
  <c r="F5640" i="2" s="1"/>
  <c r="S5639" i="2"/>
  <c r="G5640" i="2"/>
  <c r="I5640" i="2" l="1"/>
  <c r="J5640" i="2"/>
  <c r="M5640" i="2" s="1"/>
  <c r="H5640" i="2"/>
  <c r="K5640" i="2" s="1"/>
  <c r="N5640" i="2" s="1"/>
  <c r="O5640" i="2" s="1"/>
  <c r="P5640" i="2" l="1"/>
  <c r="Q5640" i="2"/>
  <c r="R5640" i="2"/>
  <c r="T5640" i="2" s="1"/>
  <c r="U5640" i="2"/>
  <c r="V5640" i="2" s="1"/>
  <c r="F5641" i="2" s="1"/>
  <c r="S5640" i="2" l="1"/>
  <c r="G5641" i="2"/>
  <c r="I5641" i="2" s="1"/>
  <c r="J5641" i="2"/>
  <c r="M5641" i="2" s="1"/>
  <c r="H5641" i="2"/>
  <c r="K5641" i="2" s="1"/>
  <c r="N5641" i="2" s="1"/>
  <c r="O5641" i="2" s="1"/>
  <c r="Q5641" i="2" l="1"/>
  <c r="R5641" i="2"/>
  <c r="T5641" i="2" s="1"/>
  <c r="P5641" i="2"/>
  <c r="V5641" i="2" s="1"/>
  <c r="F5642" i="2" s="1"/>
  <c r="U5641" i="2"/>
  <c r="J5642" i="2" l="1"/>
  <c r="M5642" i="2" s="1"/>
  <c r="I5642" i="2"/>
  <c r="H5642" i="2"/>
  <c r="K5642" i="2" s="1"/>
  <c r="N5642" i="2" s="1"/>
  <c r="O5642" i="2" s="1"/>
  <c r="S5641" i="2"/>
  <c r="R5642" i="2" l="1"/>
  <c r="T5642" i="2" s="1"/>
  <c r="Q5642" i="2"/>
  <c r="P5642" i="2"/>
  <c r="U5642" i="2"/>
  <c r="S5642" i="2" l="1"/>
  <c r="G5643" i="2"/>
  <c r="V5642" i="2"/>
  <c r="F5643" i="2" s="1"/>
  <c r="J5643" i="2" l="1"/>
  <c r="M5643" i="2" s="1"/>
  <c r="I5643" i="2"/>
  <c r="H5643" i="2"/>
  <c r="K5643" i="2" s="1"/>
  <c r="N5643" i="2" s="1"/>
  <c r="O5643" i="2" s="1"/>
  <c r="R5643" i="2" l="1"/>
  <c r="T5643" i="2" s="1"/>
  <c r="Q5643" i="2"/>
  <c r="U5643" i="2"/>
  <c r="P5643" i="2"/>
  <c r="V5643" i="2" s="1"/>
  <c r="F5644" i="2" s="1"/>
  <c r="J5644" i="2" l="1"/>
  <c r="M5644" i="2" s="1"/>
  <c r="H5644" i="2"/>
  <c r="K5644" i="2" s="1"/>
  <c r="N5644" i="2" s="1"/>
  <c r="O5644" i="2" s="1"/>
  <c r="S5643" i="2"/>
  <c r="G5644" i="2"/>
  <c r="I5644" i="2" s="1"/>
  <c r="R5644" i="2" l="1"/>
  <c r="T5644" i="2" s="1"/>
  <c r="Q5644" i="2"/>
  <c r="S5644" i="2" s="1"/>
  <c r="P5644" i="2"/>
  <c r="U5644" i="2"/>
  <c r="V5644" i="2" l="1"/>
  <c r="F5645" i="2" s="1"/>
  <c r="G5645" i="2"/>
  <c r="J5645" i="2" l="1"/>
  <c r="M5645" i="2" s="1"/>
  <c r="H5645" i="2"/>
  <c r="K5645" i="2" s="1"/>
  <c r="N5645" i="2" s="1"/>
  <c r="O5645" i="2" s="1"/>
  <c r="I5645" i="2"/>
  <c r="P5645" i="2" l="1"/>
  <c r="R5645" i="2"/>
  <c r="T5645" i="2" s="1"/>
  <c r="Q5645" i="2"/>
  <c r="U5645" i="2"/>
  <c r="S5645" i="2" l="1"/>
  <c r="G5646" i="2"/>
  <c r="V5645" i="2"/>
  <c r="F5646" i="2" s="1"/>
  <c r="I5646" i="2" l="1"/>
  <c r="H5646" i="2"/>
  <c r="K5646" i="2" s="1"/>
  <c r="J5646" i="2"/>
  <c r="M5646" i="2" s="1"/>
  <c r="N5646" i="2" l="1"/>
  <c r="O5646" i="2" s="1"/>
  <c r="Q5646" i="2" l="1"/>
  <c r="R5646" i="2"/>
  <c r="T5646" i="2" s="1"/>
  <c r="P5646" i="2"/>
  <c r="U5646" i="2"/>
  <c r="V5646" i="2" l="1"/>
  <c r="F5647" i="2" s="1"/>
  <c r="S5646" i="2"/>
  <c r="G5647" i="2"/>
  <c r="H5647" i="2" l="1"/>
  <c r="K5647" i="2" s="1"/>
  <c r="N5647" i="2" s="1"/>
  <c r="O5647" i="2" s="1"/>
  <c r="J5647" i="2"/>
  <c r="M5647" i="2" s="1"/>
  <c r="I5647" i="2"/>
  <c r="R5647" i="2" l="1"/>
  <c r="T5647" i="2" s="1"/>
  <c r="Q5647" i="2"/>
  <c r="P5647" i="2"/>
  <c r="U5647" i="2"/>
  <c r="V5647" i="2" s="1"/>
  <c r="F5648" i="2" s="1"/>
  <c r="H5648" i="2" l="1"/>
  <c r="K5648" i="2" s="1"/>
  <c r="J5648" i="2"/>
  <c r="M5648" i="2" s="1"/>
  <c r="S5647" i="2"/>
  <c r="G5648" i="2"/>
  <c r="N5648" i="2" l="1"/>
  <c r="O5648" i="2" s="1"/>
  <c r="I5648" i="2"/>
  <c r="R5648" i="2" l="1"/>
  <c r="T5648" i="2" s="1"/>
  <c r="P5648" i="2"/>
  <c r="U5648" i="2"/>
  <c r="Q5648" i="2"/>
  <c r="S5648" i="2" l="1"/>
  <c r="G5649" i="2"/>
  <c r="V5648" i="2"/>
  <c r="F5649" i="2" s="1"/>
  <c r="I5649" i="2" l="1"/>
  <c r="J5649" i="2"/>
  <c r="M5649" i="2" s="1"/>
  <c r="H5649" i="2"/>
  <c r="K5649" i="2" s="1"/>
  <c r="N5649" i="2" s="1"/>
  <c r="O5649" i="2" s="1"/>
  <c r="R5649" i="2" l="1"/>
  <c r="T5649" i="2" s="1"/>
  <c r="P5649" i="2"/>
  <c r="Q5649" i="2"/>
  <c r="U5649" i="2"/>
  <c r="V5649" i="2" s="1"/>
  <c r="F5650" i="2" s="1"/>
  <c r="J5650" i="2" l="1"/>
  <c r="M5650" i="2" s="1"/>
  <c r="H5650" i="2"/>
  <c r="K5650" i="2" s="1"/>
  <c r="N5650" i="2" s="1"/>
  <c r="O5650" i="2" s="1"/>
  <c r="S5649" i="2"/>
  <c r="G5650" i="2"/>
  <c r="P5650" i="2" l="1"/>
  <c r="R5650" i="2"/>
  <c r="T5650" i="2" s="1"/>
  <c r="Q5650" i="2"/>
  <c r="S5650" i="2" s="1"/>
  <c r="U5650" i="2"/>
  <c r="I5650" i="2"/>
  <c r="V5650" i="2" l="1"/>
  <c r="F5651" i="2" s="1"/>
  <c r="G5651" i="2"/>
  <c r="J5651" i="2" l="1"/>
  <c r="M5651" i="2" s="1"/>
  <c r="I5651" i="2"/>
  <c r="H5651" i="2"/>
  <c r="K5651" i="2" s="1"/>
  <c r="N5651" i="2" s="1"/>
  <c r="O5651" i="2" s="1"/>
  <c r="Q5651" i="2" l="1"/>
  <c r="R5651" i="2"/>
  <c r="T5651" i="2" s="1"/>
  <c r="P5651" i="2"/>
  <c r="U5651" i="2"/>
  <c r="S5651" i="2" l="1"/>
  <c r="G5652" i="2"/>
  <c r="V5651" i="2"/>
  <c r="F5652" i="2" s="1"/>
  <c r="J5652" i="2" l="1"/>
  <c r="M5652" i="2" s="1"/>
  <c r="H5652" i="2"/>
  <c r="K5652" i="2" s="1"/>
  <c r="N5652" i="2" s="1"/>
  <c r="O5652" i="2" s="1"/>
  <c r="I5652" i="2"/>
  <c r="U5652" i="2" l="1"/>
  <c r="R5652" i="2"/>
  <c r="T5652" i="2" s="1"/>
  <c r="Q5652" i="2"/>
  <c r="P5652" i="2"/>
  <c r="V5652" i="2" s="1"/>
  <c r="F5653" i="2" s="1"/>
  <c r="H5653" i="2" l="1"/>
  <c r="K5653" i="2" s="1"/>
  <c r="J5653" i="2"/>
  <c r="M5653" i="2" s="1"/>
  <c r="S5652" i="2"/>
  <c r="G5653" i="2"/>
  <c r="I5653" i="2" l="1"/>
  <c r="N5653" i="2"/>
  <c r="O5653" i="2" s="1"/>
  <c r="Q5653" i="2" l="1"/>
  <c r="P5653" i="2"/>
  <c r="U5653" i="2"/>
  <c r="R5653" i="2"/>
  <c r="T5653" i="2" s="1"/>
  <c r="V5653" i="2" l="1"/>
  <c r="F5654" i="2" s="1"/>
  <c r="S5653" i="2"/>
  <c r="G5654" i="2"/>
  <c r="H5654" i="2" l="1"/>
  <c r="K5654" i="2" s="1"/>
  <c r="J5654" i="2"/>
  <c r="M5654" i="2" s="1"/>
  <c r="N5654" i="2" s="1"/>
  <c r="O5654" i="2" s="1"/>
  <c r="I5654" i="2"/>
  <c r="U5654" i="2" l="1"/>
  <c r="Q5654" i="2"/>
  <c r="P5654" i="2"/>
  <c r="V5654" i="2" s="1"/>
  <c r="F5655" i="2" s="1"/>
  <c r="R5654" i="2"/>
  <c r="T5654" i="2" s="1"/>
  <c r="J5655" i="2" l="1"/>
  <c r="M5655" i="2" s="1"/>
  <c r="H5655" i="2"/>
  <c r="K5655" i="2" s="1"/>
  <c r="S5654" i="2"/>
  <c r="G5655" i="2"/>
  <c r="I5655" i="2" l="1"/>
  <c r="L5655" i="2" s="1"/>
  <c r="N5655" i="2" s="1"/>
  <c r="O5655" i="2" s="1"/>
  <c r="R5655" i="2" l="1"/>
  <c r="T5655" i="2" s="1"/>
  <c r="P5655" i="2"/>
  <c r="U5655" i="2"/>
  <c r="Q5655" i="2"/>
  <c r="S5655" i="2" l="1"/>
  <c r="G5656" i="2"/>
  <c r="V5655" i="2"/>
  <c r="F5656" i="2" s="1"/>
  <c r="I5656" i="2" l="1"/>
  <c r="L5656" i="2" s="1"/>
  <c r="J5656" i="2"/>
  <c r="M5656" i="2" s="1"/>
  <c r="H5656" i="2"/>
  <c r="K5656" i="2" s="1"/>
  <c r="N5656" i="2" s="1"/>
  <c r="O5656" i="2" s="1"/>
  <c r="Q5656" i="2" l="1"/>
  <c r="P5656" i="2"/>
  <c r="U5656" i="2"/>
  <c r="R5656" i="2"/>
  <c r="T5656" i="2" s="1"/>
  <c r="V5656" i="2" l="1"/>
  <c r="F5657" i="2" s="1"/>
  <c r="S5656" i="2"/>
  <c r="G5657" i="2"/>
  <c r="H5657" i="2" l="1"/>
  <c r="K5657" i="2" s="1"/>
  <c r="J5657" i="2"/>
  <c r="M5657" i="2" s="1"/>
  <c r="I5657" i="2"/>
  <c r="L5657" i="2" s="1"/>
  <c r="N5657" i="2" l="1"/>
  <c r="O5657" i="2" s="1"/>
  <c r="P5657" i="2" l="1"/>
  <c r="Q5657" i="2"/>
  <c r="U5657" i="2"/>
  <c r="R5657" i="2"/>
  <c r="T5657" i="2" s="1"/>
  <c r="S5657" i="2" l="1"/>
  <c r="G5658" i="2"/>
  <c r="V5657" i="2"/>
  <c r="F5658" i="2" s="1"/>
  <c r="J5658" i="2" l="1"/>
  <c r="M5658" i="2" s="1"/>
  <c r="H5658" i="2"/>
  <c r="K5658" i="2" s="1"/>
  <c r="N5658" i="2" s="1"/>
  <c r="O5658" i="2" s="1"/>
  <c r="I5658" i="2"/>
  <c r="L5658" i="2" s="1"/>
  <c r="U5658" i="2" l="1"/>
  <c r="P5658" i="2"/>
  <c r="Q5658" i="2"/>
  <c r="R5658" i="2"/>
  <c r="T5658" i="2" s="1"/>
  <c r="S5658" i="2" l="1"/>
  <c r="G5659" i="2"/>
  <c r="V5658" i="2"/>
  <c r="F5659" i="2" s="1"/>
  <c r="H5659" i="2" l="1"/>
  <c r="K5659" i="2" s="1"/>
  <c r="I5659" i="2"/>
  <c r="L5659" i="2" s="1"/>
  <c r="J5659" i="2"/>
  <c r="M5659" i="2" s="1"/>
  <c r="N5659" i="2" l="1"/>
  <c r="O5659" i="2" s="1"/>
  <c r="U5659" i="2" l="1"/>
  <c r="Q5659" i="2"/>
  <c r="P5659" i="2"/>
  <c r="V5659" i="2" s="1"/>
  <c r="F5660" i="2" s="1"/>
  <c r="R5659" i="2"/>
  <c r="T5659" i="2" s="1"/>
  <c r="J5660" i="2" l="1"/>
  <c r="M5660" i="2" s="1"/>
  <c r="H5660" i="2"/>
  <c r="K5660" i="2" s="1"/>
  <c r="S5659" i="2"/>
  <c r="G5660" i="2"/>
  <c r="I5660" i="2" l="1"/>
  <c r="L5660" i="2" s="1"/>
  <c r="N5660" i="2" s="1"/>
  <c r="O5660" i="2" s="1"/>
  <c r="Q5660" i="2" l="1"/>
  <c r="U5660" i="2"/>
  <c r="R5660" i="2"/>
  <c r="T5660" i="2" s="1"/>
  <c r="P5660" i="2"/>
  <c r="V5660" i="2" s="1"/>
  <c r="F5661" i="2" s="1"/>
  <c r="H5661" i="2" l="1"/>
  <c r="K5661" i="2" s="1"/>
  <c r="J5661" i="2"/>
  <c r="M5661" i="2" s="1"/>
  <c r="S5660" i="2"/>
  <c r="G5661" i="2"/>
  <c r="I5661" i="2" l="1"/>
  <c r="L5661" i="2" s="1"/>
  <c r="N5661" i="2" s="1"/>
  <c r="O5661" i="2" s="1"/>
  <c r="Q5661" i="2" l="1"/>
  <c r="O5662" i="2"/>
  <c r="U5661" i="2"/>
  <c r="R5661" i="2"/>
  <c r="T5661" i="2" s="1"/>
  <c r="P5661" i="2"/>
  <c r="V5661" i="2" s="1"/>
  <c r="F5662" i="2" s="1"/>
  <c r="R5662" i="2" l="1"/>
  <c r="T5662" i="2" s="1"/>
  <c r="U5662" i="2"/>
  <c r="P5662" i="2"/>
  <c r="J5662" i="2"/>
  <c r="M5662" i="2" s="1"/>
  <c r="H5662" i="2"/>
  <c r="K5662" i="2" s="1"/>
  <c r="S5661" i="2"/>
  <c r="G5662" i="2"/>
  <c r="I5662" i="2" l="1"/>
  <c r="L5662" i="2" l="1"/>
  <c r="N5662" i="2" s="1"/>
  <c r="Q5662" i="2"/>
  <c r="S5662" i="2" l="1"/>
  <c r="V5662" i="2"/>
  <c r="F5663" i="2" s="1"/>
  <c r="G5663" i="2"/>
  <c r="H5663" i="2" l="1"/>
  <c r="K5663" i="2" s="1"/>
  <c r="J5663" i="2"/>
  <c r="M5663" i="2" s="1"/>
  <c r="I5663" i="2"/>
  <c r="L5663" i="2" s="1"/>
  <c r="N5663" i="2" l="1"/>
  <c r="O5663" i="2" s="1"/>
  <c r="R5663" i="2" l="1"/>
  <c r="T5663" i="2" s="1"/>
  <c r="Q5663" i="2"/>
  <c r="U5663" i="2"/>
  <c r="P5663" i="2"/>
  <c r="V5663" i="2" s="1"/>
  <c r="F5664" i="2" s="1"/>
  <c r="J5664" i="2" l="1"/>
  <c r="M5664" i="2" s="1"/>
  <c r="H5664" i="2"/>
  <c r="K5664" i="2" s="1"/>
  <c r="S5663" i="2"/>
  <c r="G5664" i="2"/>
  <c r="I5664" i="2" l="1"/>
  <c r="L5664" i="2" s="1"/>
  <c r="N5664" i="2" s="1"/>
  <c r="O5664" i="2" s="1"/>
  <c r="R5664" i="2" l="1"/>
  <c r="T5664" i="2" s="1"/>
  <c r="Q5664" i="2"/>
  <c r="P5664" i="2"/>
  <c r="U5664" i="2"/>
  <c r="V5664" i="2" s="1"/>
  <c r="F5665" i="2" s="1"/>
  <c r="S5664" i="2" l="1"/>
  <c r="G5665" i="2"/>
  <c r="I5665" i="2"/>
  <c r="H5665" i="2"/>
  <c r="K5665" i="2" s="1"/>
  <c r="J5665" i="2"/>
  <c r="M5665" i="2" s="1"/>
  <c r="N5665" i="2" s="1"/>
  <c r="O5665" i="2" s="1"/>
  <c r="R5665" i="2" l="1"/>
  <c r="T5665" i="2" s="1"/>
  <c r="U5665" i="2"/>
  <c r="Q5665" i="2"/>
  <c r="P5665" i="2"/>
  <c r="S5665" i="2" l="1"/>
  <c r="V5665" i="2"/>
  <c r="F5666" i="2" s="1"/>
  <c r="I5666" i="2" l="1"/>
  <c r="J5666" i="2"/>
  <c r="M5666" i="2" s="1"/>
  <c r="H5666" i="2"/>
  <c r="K5666" i="2" s="1"/>
  <c r="N5666" i="2" s="1"/>
  <c r="O5666" i="2" s="1"/>
  <c r="R5666" i="2" l="1"/>
  <c r="T5666" i="2" s="1"/>
  <c r="Q5666" i="2"/>
  <c r="P5666" i="2"/>
  <c r="U5666" i="2"/>
  <c r="V5666" i="2" l="1"/>
  <c r="F5667" i="2" s="1"/>
  <c r="S5666" i="2"/>
  <c r="G5667" i="2"/>
  <c r="H5667" i="2" l="1"/>
  <c r="K5667" i="2" s="1"/>
  <c r="J5667" i="2"/>
  <c r="M5667" i="2" s="1"/>
  <c r="I5667" i="2"/>
  <c r="N5667" i="2" l="1"/>
  <c r="O5667" i="2" s="1"/>
  <c r="R5667" i="2" l="1"/>
  <c r="T5667" i="2" s="1"/>
  <c r="Q5667" i="2"/>
  <c r="P5667" i="2"/>
  <c r="U5667" i="2"/>
  <c r="V5667" i="2" s="1"/>
  <c r="F5668" i="2" s="1"/>
  <c r="J5668" i="2" l="1"/>
  <c r="M5668" i="2" s="1"/>
  <c r="H5668" i="2"/>
  <c r="K5668" i="2" s="1"/>
  <c r="N5668" i="2" s="1"/>
  <c r="O5668" i="2" s="1"/>
  <c r="S5667" i="2"/>
  <c r="G5668" i="2"/>
  <c r="I5668" i="2" s="1"/>
  <c r="R5668" i="2" l="1"/>
  <c r="T5668" i="2" s="1"/>
  <c r="P5668" i="2"/>
  <c r="Q5668" i="2"/>
  <c r="S5668" i="2" s="1"/>
  <c r="U5668" i="2"/>
  <c r="G5669" i="2"/>
  <c r="V5668" i="2" l="1"/>
  <c r="F5669" i="2" s="1"/>
  <c r="J5669" i="2" l="1"/>
  <c r="M5669" i="2" s="1"/>
  <c r="H5669" i="2"/>
  <c r="K5669" i="2" s="1"/>
  <c r="N5669" i="2" s="1"/>
  <c r="O5669" i="2" s="1"/>
  <c r="I5669" i="2"/>
  <c r="R5669" i="2" l="1"/>
  <c r="T5669" i="2" s="1"/>
  <c r="U5669" i="2"/>
  <c r="Q5669" i="2"/>
  <c r="P5669" i="2"/>
  <c r="V5669" i="2" s="1"/>
  <c r="F5670" i="2" s="1"/>
  <c r="J5670" i="2" l="1"/>
  <c r="M5670" i="2" s="1"/>
  <c r="H5670" i="2"/>
  <c r="K5670" i="2" s="1"/>
  <c r="S5669" i="2"/>
  <c r="G5670" i="2"/>
  <c r="I5670" i="2" s="1"/>
  <c r="L5670" i="2" s="1"/>
  <c r="N5670" i="2" l="1"/>
  <c r="O5670" i="2" s="1"/>
  <c r="P5670" i="2" l="1"/>
  <c r="Q5670" i="2"/>
  <c r="R5670" i="2"/>
  <c r="T5670" i="2" s="1"/>
  <c r="U5670" i="2"/>
  <c r="G5671" i="2" l="1"/>
  <c r="S5670" i="2"/>
  <c r="V5670" i="2"/>
  <c r="F5671" i="2" s="1"/>
  <c r="I5671" i="2" l="1"/>
  <c r="H5671" i="2"/>
  <c r="K5671" i="2" s="1"/>
  <c r="N5671" i="2" s="1"/>
  <c r="O5671" i="2" s="1"/>
  <c r="J5671" i="2"/>
  <c r="M5671" i="2" s="1"/>
  <c r="U5671" i="2" l="1"/>
  <c r="Q5671" i="2"/>
  <c r="P5671" i="2"/>
  <c r="R5671" i="2"/>
  <c r="T5671" i="2" s="1"/>
  <c r="S5671" i="2" l="1"/>
  <c r="G5672" i="2"/>
  <c r="V5671" i="2"/>
  <c r="F5672" i="2" s="1"/>
  <c r="J5672" i="2" l="1"/>
  <c r="M5672" i="2" s="1"/>
  <c r="H5672" i="2"/>
  <c r="K5672" i="2" s="1"/>
  <c r="N5672" i="2" s="1"/>
  <c r="O5672" i="2" s="1"/>
  <c r="I5672" i="2"/>
  <c r="R5672" i="2" l="1"/>
  <c r="T5672" i="2" s="1"/>
  <c r="P5672" i="2"/>
  <c r="V5672" i="2" s="1"/>
  <c r="F5673" i="2" s="1"/>
  <c r="U5672" i="2"/>
  <c r="Q5672" i="2"/>
  <c r="G5673" i="2" l="1"/>
  <c r="S5672" i="2"/>
  <c r="H5673" i="2"/>
  <c r="K5673" i="2" s="1"/>
  <c r="I5673" i="2"/>
  <c r="J5673" i="2"/>
  <c r="M5673" i="2" s="1"/>
  <c r="N5673" i="2" l="1"/>
  <c r="O5673" i="2" s="1"/>
  <c r="Q5673" i="2" l="1"/>
  <c r="R5673" i="2"/>
  <c r="T5673" i="2" s="1"/>
  <c r="U5673" i="2"/>
  <c r="P5673" i="2"/>
  <c r="V5673" i="2" s="1"/>
  <c r="F5674" i="2" s="1"/>
  <c r="J5674" i="2" l="1"/>
  <c r="M5674" i="2" s="1"/>
  <c r="H5674" i="2"/>
  <c r="K5674" i="2" s="1"/>
  <c r="N5674" i="2" s="1"/>
  <c r="O5674" i="2" s="1"/>
  <c r="S5673" i="2"/>
  <c r="G5674" i="2"/>
  <c r="I5674" i="2" l="1"/>
  <c r="U5674" i="2"/>
  <c r="Q5674" i="2"/>
  <c r="P5674" i="2"/>
  <c r="V5674" i="2" s="1"/>
  <c r="F5675" i="2" s="1"/>
  <c r="R5674" i="2"/>
  <c r="T5674" i="2" s="1"/>
  <c r="J5675" i="2" l="1"/>
  <c r="M5675" i="2" s="1"/>
  <c r="H5675" i="2"/>
  <c r="K5675" i="2" s="1"/>
  <c r="N5675" i="2" s="1"/>
  <c r="O5675" i="2" s="1"/>
  <c r="S5674" i="2"/>
  <c r="G5675" i="2"/>
  <c r="I5675" i="2" l="1"/>
  <c r="U5675" i="2"/>
  <c r="O5676" i="2"/>
  <c r="Q5675" i="2"/>
  <c r="P5675" i="2"/>
  <c r="V5675" i="2" s="1"/>
  <c r="F5676" i="2" s="1"/>
  <c r="R5675" i="2"/>
  <c r="T5675" i="2" s="1"/>
  <c r="J5676" i="2" l="1"/>
  <c r="M5676" i="2" s="1"/>
  <c r="H5676" i="2"/>
  <c r="K5676" i="2" s="1"/>
  <c r="N5676" i="2" s="1"/>
  <c r="S5675" i="2"/>
  <c r="Q5676" i="2"/>
  <c r="U5676" i="2"/>
  <c r="P5676" i="2"/>
  <c r="V5676" i="2" s="1"/>
  <c r="F5677" i="2" s="1"/>
  <c r="R5676" i="2"/>
  <c r="T5676" i="2" s="1"/>
  <c r="G5676" i="2"/>
  <c r="G5677" i="2" s="1"/>
  <c r="J5677" i="2" l="1"/>
  <c r="M5677" i="2" s="1"/>
  <c r="I5677" i="2"/>
  <c r="H5677" i="2"/>
  <c r="K5677" i="2" s="1"/>
  <c r="N5677" i="2" s="1"/>
  <c r="O5677" i="2" s="1"/>
  <c r="S5676" i="2"/>
  <c r="I5676" i="2"/>
  <c r="U5677" i="2" l="1"/>
  <c r="P5677" i="2"/>
  <c r="Q5677" i="2"/>
  <c r="R5677" i="2"/>
  <c r="T5677" i="2" s="1"/>
  <c r="S5677" i="2" l="1"/>
  <c r="G5678" i="2"/>
  <c r="V5677" i="2"/>
  <c r="F5678" i="2" s="1"/>
  <c r="I5678" i="2" l="1"/>
  <c r="J5678" i="2"/>
  <c r="M5678" i="2" s="1"/>
  <c r="H5678" i="2"/>
  <c r="K5678" i="2" s="1"/>
  <c r="N5678" i="2" l="1"/>
  <c r="O5678" i="2" s="1"/>
  <c r="U5678" i="2" l="1"/>
  <c r="P5678" i="2"/>
  <c r="V5678" i="2" s="1"/>
  <c r="F5679" i="2" s="1"/>
  <c r="Q5678" i="2"/>
  <c r="R5678" i="2"/>
  <c r="T5678" i="2" s="1"/>
  <c r="H5679" i="2" l="1"/>
  <c r="K5679" i="2" s="1"/>
  <c r="J5679" i="2"/>
  <c r="M5679" i="2" s="1"/>
  <c r="S5678" i="2"/>
  <c r="G5679" i="2"/>
  <c r="N5679" i="2" l="1"/>
  <c r="O5679" i="2" s="1"/>
  <c r="I5679" i="2"/>
  <c r="Q5679" i="2" l="1"/>
  <c r="U5679" i="2"/>
  <c r="R5679" i="2"/>
  <c r="T5679" i="2" s="1"/>
  <c r="P5679" i="2"/>
  <c r="V5679" i="2" s="1"/>
  <c r="F5680" i="2" s="1"/>
  <c r="H5680" i="2" l="1"/>
  <c r="K5680" i="2" s="1"/>
  <c r="J5680" i="2"/>
  <c r="M5680" i="2" s="1"/>
  <c r="S5679" i="2"/>
  <c r="G5680" i="2"/>
  <c r="I5680" i="2" l="1"/>
  <c r="L5680" i="2" s="1"/>
  <c r="N5680" i="2" s="1"/>
  <c r="O5680" i="2" s="1"/>
  <c r="Q5680" i="2" l="1"/>
  <c r="R5680" i="2"/>
  <c r="T5680" i="2" s="1"/>
  <c r="P5680" i="2"/>
  <c r="U5680" i="2"/>
  <c r="S5680" i="2" l="1"/>
  <c r="G5681" i="2"/>
  <c r="V5680" i="2"/>
  <c r="F5681" i="2" s="1"/>
  <c r="I5681" i="2" l="1"/>
  <c r="L5681" i="2" s="1"/>
  <c r="H5681" i="2"/>
  <c r="K5681" i="2" s="1"/>
  <c r="J5681" i="2"/>
  <c r="M5681" i="2" s="1"/>
  <c r="N5681" i="2" l="1"/>
  <c r="O5681" i="2" s="1"/>
  <c r="U5681" i="2" l="1"/>
  <c r="R5681" i="2"/>
  <c r="T5681" i="2" s="1"/>
  <c r="Q5681" i="2"/>
  <c r="P5681" i="2"/>
  <c r="V5681" i="2" s="1"/>
  <c r="F5682" i="2" s="1"/>
  <c r="S5681" i="2" l="1"/>
  <c r="G5682" i="2"/>
  <c r="J5682" i="2"/>
  <c r="M5682" i="2" s="1"/>
  <c r="H5682" i="2"/>
  <c r="K5682" i="2" s="1"/>
  <c r="I5682" i="2"/>
  <c r="L5682" i="2" s="1"/>
  <c r="N5682" i="2" s="1"/>
  <c r="O5682" i="2" s="1"/>
  <c r="Q5682" i="2" l="1"/>
  <c r="P5682" i="2"/>
  <c r="R5682" i="2"/>
  <c r="T5682" i="2" s="1"/>
  <c r="U5682" i="2"/>
  <c r="G5683" i="2"/>
  <c r="V5682" i="2" l="1"/>
  <c r="F5683" i="2" s="1"/>
  <c r="S5682" i="2"/>
  <c r="J5683" i="2" l="1"/>
  <c r="M5683" i="2" s="1"/>
  <c r="I5683" i="2"/>
  <c r="L5683" i="2" s="1"/>
  <c r="H5683" i="2"/>
  <c r="K5683" i="2" s="1"/>
  <c r="N5683" i="2" s="1"/>
  <c r="O5683" i="2" s="1"/>
  <c r="R5683" i="2" l="1"/>
  <c r="T5683" i="2" s="1"/>
  <c r="Q5683" i="2"/>
  <c r="P5683" i="2"/>
  <c r="V5683" i="2" s="1"/>
  <c r="F5684" i="2" s="1"/>
  <c r="U5683" i="2"/>
  <c r="J5684" i="2" l="1"/>
  <c r="M5684" i="2" s="1"/>
  <c r="H5684" i="2"/>
  <c r="K5684" i="2" s="1"/>
  <c r="S5683" i="2"/>
  <c r="G5684" i="2"/>
  <c r="I5684" i="2" l="1"/>
  <c r="L5684" i="2" s="1"/>
  <c r="N5684" i="2" s="1"/>
  <c r="O5684" i="2" s="1"/>
  <c r="U5684" i="2" l="1"/>
  <c r="Q5684" i="2"/>
  <c r="P5684" i="2"/>
  <c r="V5684" i="2" s="1"/>
  <c r="F5685" i="2" s="1"/>
  <c r="R5684" i="2"/>
  <c r="T5684" i="2" s="1"/>
  <c r="H5685" i="2" l="1"/>
  <c r="K5685" i="2" s="1"/>
  <c r="J5685" i="2"/>
  <c r="M5685" i="2" s="1"/>
  <c r="S5684" i="2"/>
  <c r="G5685" i="2"/>
  <c r="I5685" i="2" l="1"/>
  <c r="L5685" i="2" s="1"/>
  <c r="N5685" i="2" s="1"/>
  <c r="O5685" i="2" s="1"/>
  <c r="Q5685" i="2" l="1"/>
  <c r="P5685" i="2"/>
  <c r="V5685" i="2" s="1"/>
  <c r="F5686" i="2" s="1"/>
  <c r="U5685" i="2"/>
  <c r="R5685" i="2"/>
  <c r="T5685" i="2" s="1"/>
  <c r="J5686" i="2" l="1"/>
  <c r="M5686" i="2" s="1"/>
  <c r="H5686" i="2"/>
  <c r="K5686" i="2" s="1"/>
  <c r="S5685" i="2"/>
  <c r="G5686" i="2"/>
  <c r="I5686" i="2" l="1"/>
  <c r="L5686" i="2" s="1"/>
  <c r="N5686" i="2" s="1"/>
  <c r="O5686" i="2" s="1"/>
  <c r="R5686" i="2" l="1"/>
  <c r="T5686" i="2" s="1"/>
  <c r="P5686" i="2"/>
  <c r="U5686" i="2"/>
  <c r="Q5686" i="2"/>
  <c r="S5686" i="2" l="1"/>
  <c r="G5687" i="2"/>
  <c r="V5686" i="2"/>
  <c r="F5687" i="2" s="1"/>
  <c r="J5687" i="2" l="1"/>
  <c r="M5687" i="2" s="1"/>
  <c r="H5687" i="2"/>
  <c r="K5687" i="2" s="1"/>
  <c r="I5687" i="2"/>
  <c r="L5687" i="2" s="1"/>
  <c r="N5687" i="2" l="1"/>
  <c r="O5687" i="2" s="1"/>
  <c r="Q5687" i="2" l="1"/>
  <c r="P5687" i="2"/>
  <c r="V5687" i="2" s="1"/>
  <c r="F5688" i="2" s="1"/>
  <c r="R5687" i="2"/>
  <c r="T5687" i="2" s="1"/>
  <c r="U5687" i="2"/>
  <c r="H5688" i="2" l="1"/>
  <c r="K5688" i="2" s="1"/>
  <c r="J5688" i="2"/>
  <c r="M5688" i="2" s="1"/>
  <c r="S5687" i="2"/>
  <c r="G5688" i="2"/>
  <c r="I5688" i="2" l="1"/>
  <c r="L5688" i="2" s="1"/>
  <c r="N5688" i="2" s="1"/>
  <c r="O5688" i="2" s="1"/>
  <c r="R5688" i="2" l="1"/>
  <c r="T5688" i="2" s="1"/>
  <c r="Q5688" i="2"/>
  <c r="P5688" i="2"/>
  <c r="U5688" i="2"/>
  <c r="S5688" i="2" l="1"/>
  <c r="G5689" i="2"/>
  <c r="V5688" i="2"/>
  <c r="F5689" i="2" s="1"/>
  <c r="J5689" i="2" l="1"/>
  <c r="M5689" i="2" s="1"/>
  <c r="H5689" i="2"/>
  <c r="K5689" i="2" s="1"/>
  <c r="N5689" i="2" s="1"/>
  <c r="O5689" i="2" s="1"/>
  <c r="I5689" i="2"/>
  <c r="P5689" i="2" l="1"/>
  <c r="Q5689" i="2"/>
  <c r="R5689" i="2"/>
  <c r="T5689" i="2" s="1"/>
  <c r="U5689" i="2"/>
  <c r="V5689" i="2" l="1"/>
  <c r="F5690" i="2" s="1"/>
  <c r="S5689" i="2"/>
  <c r="I5690" i="2" l="1"/>
  <c r="J5690" i="2"/>
  <c r="M5690" i="2" s="1"/>
  <c r="H5690" i="2"/>
  <c r="K5690" i="2" s="1"/>
  <c r="N5690" i="2" s="1"/>
  <c r="O5690" i="2" s="1"/>
  <c r="R5690" i="2" l="1"/>
  <c r="T5690" i="2" s="1"/>
  <c r="P5690" i="2"/>
  <c r="Q5690" i="2"/>
  <c r="U5690" i="2"/>
  <c r="V5690" i="2" s="1"/>
  <c r="F5691" i="2" s="1"/>
  <c r="S5690" i="2" l="1"/>
  <c r="G5691" i="2"/>
  <c r="J5691" i="2"/>
  <c r="M5691" i="2" s="1"/>
  <c r="H5691" i="2"/>
  <c r="K5691" i="2" s="1"/>
  <c r="N5691" i="2" s="1"/>
  <c r="O5691" i="2" s="1"/>
  <c r="I5691" i="2"/>
  <c r="Q5691" i="2" l="1"/>
  <c r="S5691" i="2" s="1"/>
  <c r="P5691" i="2"/>
  <c r="R5691" i="2"/>
  <c r="T5691" i="2" s="1"/>
  <c r="U5691" i="2"/>
  <c r="V5691" i="2" s="1"/>
  <c r="F5692" i="2" s="1"/>
  <c r="G5692" i="2"/>
  <c r="J5692" i="2" l="1"/>
  <c r="M5692" i="2" s="1"/>
  <c r="H5692" i="2"/>
  <c r="K5692" i="2" s="1"/>
  <c r="I5692" i="2"/>
  <c r="N5692" i="2" l="1"/>
  <c r="O5692" i="2" s="1"/>
  <c r="Q5692" i="2" l="1"/>
  <c r="U5692" i="2"/>
  <c r="R5692" i="2"/>
  <c r="T5692" i="2" s="1"/>
  <c r="P5692" i="2"/>
  <c r="V5692" i="2" s="1"/>
  <c r="F5693" i="2" s="1"/>
  <c r="J5693" i="2" l="1"/>
  <c r="M5693" i="2" s="1"/>
  <c r="H5693" i="2"/>
  <c r="K5693" i="2" s="1"/>
  <c r="N5693" i="2" s="1"/>
  <c r="O5693" i="2" s="1"/>
  <c r="S5692" i="2"/>
  <c r="G5693" i="2"/>
  <c r="P5693" i="2" l="1"/>
  <c r="R5693" i="2"/>
  <c r="T5693" i="2" s="1"/>
  <c r="Q5693" i="2"/>
  <c r="S5693" i="2" s="1"/>
  <c r="U5693" i="2"/>
  <c r="V5693" i="2" s="1"/>
  <c r="F5694" i="2" s="1"/>
  <c r="G5694" i="2"/>
  <c r="I5693" i="2"/>
  <c r="H5694" i="2" l="1"/>
  <c r="K5694" i="2" s="1"/>
  <c r="J5694" i="2"/>
  <c r="M5694" i="2" s="1"/>
  <c r="I5694" i="2"/>
  <c r="N5694" i="2" l="1"/>
  <c r="O5694" i="2" s="1"/>
  <c r="Q5694" i="2" l="1"/>
  <c r="P5694" i="2"/>
  <c r="R5694" i="2"/>
  <c r="T5694" i="2" s="1"/>
  <c r="U5694" i="2"/>
  <c r="V5694" i="2" l="1"/>
  <c r="F5695" i="2" s="1"/>
  <c r="S5694" i="2"/>
  <c r="G5695" i="2"/>
  <c r="J5695" i="2" l="1"/>
  <c r="M5695" i="2" s="1"/>
  <c r="I5695" i="2"/>
  <c r="H5695" i="2"/>
  <c r="K5695" i="2" s="1"/>
  <c r="N5695" i="2" s="1"/>
  <c r="O5695" i="2" s="1"/>
  <c r="Q5695" i="2" l="1"/>
  <c r="R5695" i="2"/>
  <c r="T5695" i="2" s="1"/>
  <c r="P5695" i="2"/>
  <c r="U5695" i="2"/>
  <c r="V5695" i="2" s="1"/>
  <c r="F5696" i="2" s="1"/>
  <c r="J5696" i="2" l="1"/>
  <c r="M5696" i="2" s="1"/>
  <c r="H5696" i="2"/>
  <c r="K5696" i="2" s="1"/>
  <c r="N5696" i="2" s="1"/>
  <c r="O5696" i="2" s="1"/>
  <c r="S5695" i="2"/>
  <c r="G5696" i="2"/>
  <c r="I5696" i="2" l="1"/>
  <c r="P5696" i="2"/>
  <c r="Q5696" i="2"/>
  <c r="S5696" i="2" s="1"/>
  <c r="R5696" i="2"/>
  <c r="T5696" i="2" s="1"/>
  <c r="U5696" i="2"/>
  <c r="V5696" i="2" l="1"/>
  <c r="F5697" i="2" s="1"/>
  <c r="G5697" i="2"/>
  <c r="H5697" i="2" l="1"/>
  <c r="K5697" i="2" s="1"/>
  <c r="J5697" i="2"/>
  <c r="M5697" i="2" s="1"/>
  <c r="I5697" i="2"/>
  <c r="N5697" i="2" l="1"/>
  <c r="O5697" i="2" s="1"/>
  <c r="Q5697" i="2" l="1"/>
  <c r="U5697" i="2"/>
  <c r="R5697" i="2"/>
  <c r="T5697" i="2" s="1"/>
  <c r="P5697" i="2"/>
  <c r="V5697" i="2" s="1"/>
  <c r="F5698" i="2" s="1"/>
  <c r="J5698" i="2" l="1"/>
  <c r="M5698" i="2" s="1"/>
  <c r="H5698" i="2"/>
  <c r="K5698" i="2" s="1"/>
  <c r="S5697" i="2"/>
  <c r="G5698" i="2"/>
  <c r="I5698" i="2" l="1"/>
  <c r="N5698" i="2"/>
  <c r="O5698" i="2" s="1"/>
  <c r="P5698" i="2" l="1"/>
  <c r="Q5698" i="2"/>
  <c r="R5698" i="2"/>
  <c r="T5698" i="2" s="1"/>
  <c r="U5698" i="2"/>
  <c r="S5698" i="2" l="1"/>
  <c r="G5699" i="2"/>
  <c r="V5698" i="2"/>
  <c r="F5699" i="2" s="1"/>
  <c r="I5699" i="2" l="1"/>
  <c r="H5699" i="2"/>
  <c r="K5699" i="2" s="1"/>
  <c r="N5699" i="2" s="1"/>
  <c r="O5699" i="2" s="1"/>
  <c r="J5699" i="2"/>
  <c r="M5699" i="2" s="1"/>
  <c r="R5699" i="2" l="1"/>
  <c r="T5699" i="2" s="1"/>
  <c r="Q5699" i="2"/>
  <c r="U5699" i="2"/>
  <c r="P5699" i="2"/>
  <c r="V5699" i="2" s="1"/>
  <c r="F5700" i="2" s="1"/>
  <c r="J5700" i="2" l="1"/>
  <c r="M5700" i="2" s="1"/>
  <c r="H5700" i="2"/>
  <c r="K5700" i="2" s="1"/>
  <c r="N5700" i="2" s="1"/>
  <c r="O5700" i="2" s="1"/>
  <c r="S5699" i="2"/>
  <c r="G5700" i="2"/>
  <c r="I5700" i="2" l="1"/>
  <c r="U5700" i="2"/>
  <c r="R5700" i="2"/>
  <c r="T5700" i="2" s="1"/>
  <c r="Q5700" i="2"/>
  <c r="P5700" i="2"/>
  <c r="V5700" i="2" s="1"/>
  <c r="F5701" i="2" s="1"/>
  <c r="S5700" i="2" l="1"/>
  <c r="J5701" i="2"/>
  <c r="M5701" i="2" s="1"/>
  <c r="H5701" i="2"/>
  <c r="K5701" i="2" s="1"/>
  <c r="N5701" i="2" s="1"/>
  <c r="O5701" i="2" s="1"/>
  <c r="G5701" i="2"/>
  <c r="I5701" i="2" l="1"/>
  <c r="Q5701" i="2"/>
  <c r="U5701" i="2"/>
  <c r="R5701" i="2"/>
  <c r="T5701" i="2" s="1"/>
  <c r="P5701" i="2"/>
  <c r="V5701" i="2" s="1"/>
  <c r="F5702" i="2" s="1"/>
  <c r="J5702" i="2" l="1"/>
  <c r="M5702" i="2" s="1"/>
  <c r="H5702" i="2"/>
  <c r="K5702" i="2" s="1"/>
  <c r="S5701" i="2"/>
  <c r="G5702" i="2"/>
  <c r="N5702" i="2" l="1"/>
  <c r="O5702" i="2" s="1"/>
  <c r="I5702" i="2"/>
  <c r="U5702" i="2" l="1"/>
  <c r="R5702" i="2"/>
  <c r="T5702" i="2" s="1"/>
  <c r="Q5702" i="2"/>
  <c r="P5702" i="2"/>
  <c r="V5702" i="2" s="1"/>
  <c r="F5703" i="2" s="1"/>
  <c r="H5703" i="2" l="1"/>
  <c r="K5703" i="2" s="1"/>
  <c r="J5703" i="2"/>
  <c r="M5703" i="2" s="1"/>
  <c r="S5702" i="2"/>
  <c r="G5703" i="2"/>
  <c r="I5703" i="2" l="1"/>
  <c r="L5703" i="2" s="1"/>
  <c r="N5703" i="2" s="1"/>
  <c r="O5703" i="2" s="1"/>
  <c r="R5703" i="2" l="1"/>
  <c r="T5703" i="2" s="1"/>
  <c r="P5703" i="2"/>
  <c r="Q5703" i="2"/>
  <c r="U5703" i="2"/>
  <c r="S5703" i="2" l="1"/>
  <c r="G5704" i="2"/>
  <c r="V5703" i="2"/>
  <c r="F5704" i="2" s="1"/>
  <c r="J5704" i="2" l="1"/>
  <c r="M5704" i="2" s="1"/>
  <c r="H5704" i="2"/>
  <c r="K5704" i="2" s="1"/>
  <c r="I5704" i="2"/>
  <c r="L5704" i="2" s="1"/>
  <c r="N5704" i="2" s="1"/>
  <c r="O5704" i="2" s="1"/>
  <c r="U5704" i="2" l="1"/>
  <c r="P5704" i="2"/>
  <c r="Q5704" i="2"/>
  <c r="R5704" i="2"/>
  <c r="T5704" i="2" s="1"/>
  <c r="S5704" i="2" l="1"/>
  <c r="G5705" i="2"/>
  <c r="V5704" i="2"/>
  <c r="F5705" i="2" s="1"/>
  <c r="J5705" i="2" l="1"/>
  <c r="M5705" i="2" s="1"/>
  <c r="I5705" i="2"/>
  <c r="L5705" i="2" s="1"/>
  <c r="H5705" i="2"/>
  <c r="K5705" i="2" s="1"/>
  <c r="N5705" i="2" l="1"/>
  <c r="O5705" i="2" s="1"/>
  <c r="U5705" i="2" l="1"/>
  <c r="R5705" i="2"/>
  <c r="T5705" i="2" s="1"/>
  <c r="Q5705" i="2"/>
  <c r="P5705" i="2"/>
  <c r="V5705" i="2" s="1"/>
  <c r="F5706" i="2" s="1"/>
  <c r="J5706" i="2" l="1"/>
  <c r="M5706" i="2" s="1"/>
  <c r="H5706" i="2"/>
  <c r="K5706" i="2" s="1"/>
  <c r="I5706" i="2"/>
  <c r="L5706" i="2" s="1"/>
  <c r="N5706" i="2" s="1"/>
  <c r="O5706" i="2" s="1"/>
  <c r="S5705" i="2"/>
  <c r="G5706" i="2"/>
  <c r="G5707" i="2" l="1"/>
  <c r="Q5706" i="2"/>
  <c r="U5706" i="2"/>
  <c r="P5706" i="2"/>
  <c r="V5706" i="2" s="1"/>
  <c r="F5707" i="2" s="1"/>
  <c r="R5706" i="2"/>
  <c r="T5706" i="2" s="1"/>
  <c r="J5707" i="2" l="1"/>
  <c r="M5707" i="2" s="1"/>
  <c r="H5707" i="2"/>
  <c r="K5707" i="2" s="1"/>
  <c r="I5707" i="2"/>
  <c r="L5707" i="2" s="1"/>
  <c r="N5707" i="2" s="1"/>
  <c r="O5707" i="2" s="1"/>
  <c r="S5706" i="2"/>
  <c r="Q5707" i="2" l="1"/>
  <c r="P5707" i="2"/>
  <c r="R5707" i="2"/>
  <c r="T5707" i="2" s="1"/>
  <c r="U5707" i="2"/>
  <c r="V5707" i="2" l="1"/>
  <c r="F5708" i="2" s="1"/>
  <c r="S5707" i="2"/>
  <c r="G5708" i="2"/>
  <c r="J5708" i="2" l="1"/>
  <c r="M5708" i="2" s="1"/>
  <c r="H5708" i="2"/>
  <c r="K5708" i="2" s="1"/>
  <c r="I5708" i="2"/>
  <c r="L5708" i="2" s="1"/>
  <c r="N5708" i="2" s="1"/>
  <c r="O5708" i="2" s="1"/>
  <c r="R5708" i="2" l="1"/>
  <c r="T5708" i="2" s="1"/>
  <c r="U5708" i="2"/>
  <c r="Q5708" i="2"/>
  <c r="P5708" i="2"/>
  <c r="V5708" i="2" l="1"/>
  <c r="F5709" i="2" s="1"/>
  <c r="S5708" i="2"/>
  <c r="G5709" i="2"/>
  <c r="H5709" i="2" l="1"/>
  <c r="K5709" i="2" s="1"/>
  <c r="J5709" i="2"/>
  <c r="M5709" i="2" s="1"/>
  <c r="I5709" i="2"/>
  <c r="L5709" i="2" s="1"/>
  <c r="N5709" i="2" s="1"/>
  <c r="O5709" i="2" s="1"/>
  <c r="Q5709" i="2" l="1"/>
  <c r="P5709" i="2"/>
  <c r="O5710" i="2"/>
  <c r="U5709" i="2"/>
  <c r="R5709" i="2"/>
  <c r="T5709" i="2" s="1"/>
  <c r="V5709" i="2" l="1"/>
  <c r="F5710" i="2" s="1"/>
  <c r="P5710" i="2"/>
  <c r="U5710" i="2"/>
  <c r="R5710" i="2"/>
  <c r="T5710" i="2" s="1"/>
  <c r="S5709" i="2"/>
  <c r="G5710" i="2"/>
  <c r="I5710" i="2" l="1"/>
  <c r="J5710" i="2"/>
  <c r="M5710" i="2" s="1"/>
  <c r="H5710" i="2"/>
  <c r="K5710" i="2" s="1"/>
  <c r="L5710" i="2" l="1"/>
  <c r="N5710" i="2" s="1"/>
  <c r="Q5710" i="2"/>
  <c r="S5710" i="2" l="1"/>
  <c r="V5710" i="2"/>
  <c r="F5711" i="2" s="1"/>
  <c r="G5711" i="2"/>
  <c r="I5711" i="2" l="1"/>
  <c r="L5711" i="2" s="1"/>
  <c r="J5711" i="2"/>
  <c r="M5711" i="2" s="1"/>
  <c r="H5711" i="2"/>
  <c r="K5711" i="2" s="1"/>
  <c r="N5711" i="2" s="1"/>
  <c r="O5711" i="2" s="1"/>
  <c r="R5711" i="2" l="1"/>
  <c r="T5711" i="2" s="1"/>
  <c r="Q5711" i="2"/>
  <c r="P5711" i="2"/>
  <c r="O5712" i="2"/>
  <c r="U5711" i="2"/>
  <c r="V5711" i="2" s="1"/>
  <c r="F5712" i="2" s="1"/>
  <c r="U5712" i="2" l="1"/>
  <c r="P5712" i="2"/>
  <c r="V5712" i="2" s="1"/>
  <c r="F5713" i="2" s="1"/>
  <c r="R5712" i="2"/>
  <c r="T5712" i="2" s="1"/>
  <c r="Q5712" i="2"/>
  <c r="S5712" i="2" s="1"/>
  <c r="J5712" i="2"/>
  <c r="M5712" i="2" s="1"/>
  <c r="H5712" i="2"/>
  <c r="K5712" i="2" s="1"/>
  <c r="S5711" i="2"/>
  <c r="G5712" i="2"/>
  <c r="G5713" i="2" s="1"/>
  <c r="I5712" i="2" l="1"/>
  <c r="L5712" i="2" s="1"/>
  <c r="N5712" i="2" s="1"/>
  <c r="J5713" i="2"/>
  <c r="M5713" i="2" s="1"/>
  <c r="I5713" i="2"/>
  <c r="L5713" i="2" s="1"/>
  <c r="H5713" i="2"/>
  <c r="K5713" i="2" s="1"/>
  <c r="N5713" i="2" s="1"/>
  <c r="O5713" i="2" s="1"/>
  <c r="U5713" i="2" l="1"/>
  <c r="P5713" i="2"/>
  <c r="V5713" i="2" s="1"/>
  <c r="F5714" i="2" s="1"/>
  <c r="R5713" i="2"/>
  <c r="T5713" i="2" s="1"/>
  <c r="Q5713" i="2"/>
  <c r="S5713" i="2" s="1"/>
  <c r="J5714" i="2" l="1"/>
  <c r="M5714" i="2" s="1"/>
  <c r="H5714" i="2"/>
  <c r="K5714" i="2" s="1"/>
  <c r="N5714" i="2" s="1"/>
  <c r="O5714" i="2" s="1"/>
  <c r="I5714" i="2"/>
  <c r="U5714" i="2" l="1"/>
  <c r="P5714" i="2"/>
  <c r="R5714" i="2"/>
  <c r="T5714" i="2" s="1"/>
  <c r="Q5714" i="2"/>
  <c r="V5714" i="2" l="1"/>
  <c r="F5715" i="2" s="1"/>
  <c r="S5714" i="2"/>
  <c r="G5715" i="2"/>
  <c r="J5715" i="2" l="1"/>
  <c r="M5715" i="2" s="1"/>
  <c r="H5715" i="2"/>
  <c r="K5715" i="2" s="1"/>
  <c r="N5715" i="2" s="1"/>
  <c r="O5715" i="2" s="1"/>
  <c r="I5715" i="2"/>
  <c r="U5715" i="2" l="1"/>
  <c r="P5715" i="2"/>
  <c r="V5715" i="2" s="1"/>
  <c r="F5716" i="2" s="1"/>
  <c r="Q5715" i="2"/>
  <c r="R5715" i="2"/>
  <c r="T5715" i="2" s="1"/>
  <c r="J5716" i="2" l="1"/>
  <c r="M5716" i="2" s="1"/>
  <c r="H5716" i="2"/>
  <c r="K5716" i="2" s="1"/>
  <c r="N5716" i="2" s="1"/>
  <c r="O5716" i="2" s="1"/>
  <c r="S5715" i="2"/>
  <c r="G5716" i="2"/>
  <c r="G5717" i="2" l="1"/>
  <c r="I5716" i="2"/>
  <c r="R5716" i="2"/>
  <c r="T5716" i="2" s="1"/>
  <c r="Q5716" i="2"/>
  <c r="S5716" i="2" s="1"/>
  <c r="P5716" i="2"/>
  <c r="U5716" i="2"/>
  <c r="V5716" i="2" l="1"/>
  <c r="F5717" i="2" s="1"/>
  <c r="J5717" i="2" l="1"/>
  <c r="M5717" i="2" s="1"/>
  <c r="I5717" i="2"/>
  <c r="H5717" i="2"/>
  <c r="K5717" i="2" s="1"/>
  <c r="N5717" i="2" s="1"/>
  <c r="O5717" i="2" s="1"/>
  <c r="Q5717" i="2" l="1"/>
  <c r="P5717" i="2"/>
  <c r="V5717" i="2" s="1"/>
  <c r="F5718" i="2" s="1"/>
  <c r="U5717" i="2"/>
  <c r="R5717" i="2"/>
  <c r="T5717" i="2" s="1"/>
  <c r="J5718" i="2" l="1"/>
  <c r="M5718" i="2" s="1"/>
  <c r="H5718" i="2"/>
  <c r="K5718" i="2" s="1"/>
  <c r="N5718" i="2" s="1"/>
  <c r="O5718" i="2" s="1"/>
  <c r="S5717" i="2"/>
  <c r="G5718" i="2"/>
  <c r="I5718" i="2" l="1"/>
  <c r="Q5718" i="2"/>
  <c r="R5718" i="2"/>
  <c r="T5718" i="2" s="1"/>
  <c r="U5718" i="2"/>
  <c r="P5718" i="2"/>
  <c r="V5718" i="2" s="1"/>
  <c r="F5719" i="2" s="1"/>
  <c r="J5719" i="2" l="1"/>
  <c r="M5719" i="2" s="1"/>
  <c r="H5719" i="2"/>
  <c r="K5719" i="2" s="1"/>
  <c r="N5719" i="2" s="1"/>
  <c r="O5719" i="2" s="1"/>
  <c r="S5718" i="2"/>
  <c r="G5719" i="2"/>
  <c r="Q5719" i="2" l="1"/>
  <c r="U5719" i="2"/>
  <c r="P5719" i="2"/>
  <c r="V5719" i="2" s="1"/>
  <c r="F5720" i="2" s="1"/>
  <c r="R5719" i="2"/>
  <c r="T5719" i="2" s="1"/>
  <c r="G5720" i="2"/>
  <c r="I5719" i="2"/>
  <c r="H5720" i="2" l="1"/>
  <c r="K5720" i="2" s="1"/>
  <c r="J5720" i="2"/>
  <c r="M5720" i="2" s="1"/>
  <c r="I5720" i="2"/>
  <c r="S5719" i="2"/>
  <c r="N5720" i="2" l="1"/>
  <c r="O5720" i="2" s="1"/>
  <c r="R5720" i="2" l="1"/>
  <c r="T5720" i="2" s="1"/>
  <c r="U5720" i="2"/>
  <c r="Q5720" i="2"/>
  <c r="P5720" i="2"/>
  <c r="V5720" i="2" s="1"/>
  <c r="F5721" i="2" s="1"/>
  <c r="H5721" i="2" l="1"/>
  <c r="K5721" i="2" s="1"/>
  <c r="N5721" i="2" s="1"/>
  <c r="O5721" i="2" s="1"/>
  <c r="J5721" i="2"/>
  <c r="M5721" i="2" s="1"/>
  <c r="S5720" i="2"/>
  <c r="G5721" i="2"/>
  <c r="R5721" i="2" l="1"/>
  <c r="T5721" i="2" s="1"/>
  <c r="Q5721" i="2"/>
  <c r="P5721" i="2"/>
  <c r="V5721" i="2" s="1"/>
  <c r="F5722" i="2" s="1"/>
  <c r="U5721" i="2"/>
  <c r="I5721" i="2"/>
  <c r="S5721" i="2" l="1"/>
  <c r="J5722" i="2"/>
  <c r="M5722" i="2" s="1"/>
  <c r="H5722" i="2"/>
  <c r="K5722" i="2" s="1"/>
  <c r="N5722" i="2" s="1"/>
  <c r="O5722" i="2" s="1"/>
  <c r="G5722" i="2"/>
  <c r="R5722" i="2" l="1"/>
  <c r="T5722" i="2" s="1"/>
  <c r="Q5722" i="2"/>
  <c r="S5722" i="2" s="1"/>
  <c r="P5722" i="2"/>
  <c r="U5722" i="2"/>
  <c r="I5722" i="2"/>
  <c r="V5722" i="2" l="1"/>
  <c r="F5723" i="2" s="1"/>
  <c r="G5723" i="2"/>
  <c r="J5723" i="2" l="1"/>
  <c r="M5723" i="2" s="1"/>
  <c r="H5723" i="2"/>
  <c r="K5723" i="2" s="1"/>
  <c r="N5723" i="2" s="1"/>
  <c r="O5723" i="2" s="1"/>
  <c r="I5723" i="2"/>
  <c r="O5724" i="2" l="1"/>
  <c r="U5723" i="2"/>
  <c r="R5723" i="2"/>
  <c r="T5723" i="2" s="1"/>
  <c r="Q5723" i="2"/>
  <c r="P5723" i="2"/>
  <c r="V5723" i="2" s="1"/>
  <c r="F5724" i="2" s="1"/>
  <c r="H5724" i="2" l="1"/>
  <c r="K5724" i="2" s="1"/>
  <c r="N5724" i="2" s="1"/>
  <c r="J5724" i="2"/>
  <c r="M5724" i="2" s="1"/>
  <c r="S5723" i="2"/>
  <c r="G5724" i="2"/>
  <c r="R5724" i="2"/>
  <c r="T5724" i="2" s="1"/>
  <c r="U5724" i="2"/>
  <c r="Q5724" i="2"/>
  <c r="P5724" i="2"/>
  <c r="V5724" i="2" s="1"/>
  <c r="F5725" i="2" s="1"/>
  <c r="J5725" i="2" l="1"/>
  <c r="M5725" i="2" s="1"/>
  <c r="H5725" i="2"/>
  <c r="K5725" i="2" s="1"/>
  <c r="N5725" i="2" s="1"/>
  <c r="O5725" i="2" s="1"/>
  <c r="G5725" i="2"/>
  <c r="I5724" i="2"/>
  <c r="S5724" i="2"/>
  <c r="I5725" i="2" l="1"/>
  <c r="Q5725" i="2"/>
  <c r="P5725" i="2"/>
  <c r="V5725" i="2" s="1"/>
  <c r="F5726" i="2" s="1"/>
  <c r="R5725" i="2"/>
  <c r="T5725" i="2" s="1"/>
  <c r="O5726" i="2"/>
  <c r="U5725" i="2"/>
  <c r="Q5726" i="2" l="1"/>
  <c r="S5726" i="2" s="1"/>
  <c r="P5726" i="2"/>
  <c r="R5726" i="2"/>
  <c r="T5726" i="2" s="1"/>
  <c r="U5726" i="2"/>
  <c r="V5726" i="2" s="1"/>
  <c r="F5727" i="2" s="1"/>
  <c r="J5726" i="2"/>
  <c r="M5726" i="2" s="1"/>
  <c r="N5726" i="2" s="1"/>
  <c r="H5726" i="2"/>
  <c r="K5726" i="2" s="1"/>
  <c r="S5725" i="2"/>
  <c r="G5726" i="2"/>
  <c r="G5727" i="2" s="1"/>
  <c r="I5727" i="2" l="1"/>
  <c r="H5727" i="2"/>
  <c r="K5727" i="2" s="1"/>
  <c r="N5727" i="2" s="1"/>
  <c r="O5727" i="2" s="1"/>
  <c r="J5727" i="2"/>
  <c r="M5727" i="2" s="1"/>
  <c r="I5726" i="2"/>
  <c r="Q5727" i="2" l="1"/>
  <c r="R5727" i="2"/>
  <c r="T5727" i="2" s="1"/>
  <c r="P5727" i="2"/>
  <c r="U5727" i="2"/>
  <c r="V5727" i="2" s="1"/>
  <c r="F5728" i="2" s="1"/>
  <c r="J5728" i="2" l="1"/>
  <c r="M5728" i="2" s="1"/>
  <c r="H5728" i="2"/>
  <c r="K5728" i="2" s="1"/>
  <c r="S5727" i="2"/>
  <c r="G5728" i="2"/>
  <c r="I5728" i="2" l="1"/>
  <c r="L5728" i="2" s="1"/>
  <c r="N5728" i="2" s="1"/>
  <c r="O5728" i="2" s="1"/>
  <c r="Q5728" i="2" l="1"/>
  <c r="R5728" i="2"/>
  <c r="T5728" i="2" s="1"/>
  <c r="P5728" i="2"/>
  <c r="U5728" i="2"/>
  <c r="V5728" i="2" l="1"/>
  <c r="F5729" i="2" s="1"/>
  <c r="S5728" i="2"/>
  <c r="G5729" i="2"/>
  <c r="H5729" i="2" l="1"/>
  <c r="K5729" i="2" s="1"/>
  <c r="N5729" i="2" s="1"/>
  <c r="O5729" i="2" s="1"/>
  <c r="J5729" i="2"/>
  <c r="M5729" i="2" s="1"/>
  <c r="I5729" i="2"/>
  <c r="L5729" i="2" s="1"/>
  <c r="R5729" i="2" l="1"/>
  <c r="T5729" i="2" s="1"/>
  <c r="Q5729" i="2"/>
  <c r="P5729" i="2"/>
  <c r="U5729" i="2"/>
  <c r="V5729" i="2" s="1"/>
  <c r="F5730" i="2" s="1"/>
  <c r="J5730" i="2" l="1"/>
  <c r="M5730" i="2" s="1"/>
  <c r="H5730" i="2"/>
  <c r="K5730" i="2" s="1"/>
  <c r="S5729" i="2"/>
  <c r="G5730" i="2"/>
  <c r="I5730" i="2" l="1"/>
  <c r="L5730" i="2" s="1"/>
  <c r="N5730" i="2" s="1"/>
  <c r="O5730" i="2" s="1"/>
  <c r="Q5730" i="2" l="1"/>
  <c r="P5730" i="2"/>
  <c r="R5730" i="2"/>
  <c r="T5730" i="2" s="1"/>
  <c r="U5730" i="2"/>
  <c r="V5730" i="2" l="1"/>
  <c r="F5731" i="2" s="1"/>
  <c r="S5730" i="2"/>
  <c r="G5731" i="2"/>
  <c r="J5731" i="2" l="1"/>
  <c r="M5731" i="2" s="1"/>
  <c r="H5731" i="2"/>
  <c r="K5731" i="2" s="1"/>
  <c r="I5731" i="2"/>
  <c r="L5731" i="2" s="1"/>
  <c r="N5731" i="2" l="1"/>
  <c r="O5731" i="2" s="1"/>
  <c r="R5731" i="2" l="1"/>
  <c r="T5731" i="2" s="1"/>
  <c r="Q5731" i="2"/>
  <c r="P5731" i="2"/>
  <c r="U5731" i="2"/>
  <c r="V5731" i="2" l="1"/>
  <c r="F5732" i="2" s="1"/>
  <c r="S5731" i="2"/>
  <c r="G5732" i="2"/>
  <c r="J5732" i="2" l="1"/>
  <c r="M5732" i="2" s="1"/>
  <c r="I5732" i="2"/>
  <c r="L5732" i="2" s="1"/>
  <c r="H5732" i="2"/>
  <c r="K5732" i="2" s="1"/>
  <c r="N5732" i="2" s="1"/>
  <c r="O5732" i="2" s="1"/>
  <c r="R5732" i="2" l="1"/>
  <c r="T5732" i="2" s="1"/>
  <c r="P5732" i="2"/>
  <c r="V5732" i="2" s="1"/>
  <c r="F5733" i="2" s="1"/>
  <c r="U5732" i="2"/>
  <c r="Q5732" i="2"/>
  <c r="S5732" i="2" l="1"/>
  <c r="G5733" i="2"/>
  <c r="J5733" i="2"/>
  <c r="M5733" i="2" s="1"/>
  <c r="H5733" i="2"/>
  <c r="K5733" i="2" s="1"/>
  <c r="I5733" i="2"/>
  <c r="L5733" i="2" s="1"/>
  <c r="N5733" i="2" s="1"/>
  <c r="O5733" i="2" s="1"/>
  <c r="P5733" i="2" l="1"/>
  <c r="R5733" i="2"/>
  <c r="T5733" i="2" s="1"/>
  <c r="U5733" i="2"/>
  <c r="Q5733" i="2"/>
  <c r="S5733" i="2" s="1"/>
  <c r="G5734" i="2"/>
  <c r="V5733" i="2" l="1"/>
  <c r="F5734" i="2" s="1"/>
  <c r="I5734" i="2" l="1"/>
  <c r="L5734" i="2" s="1"/>
  <c r="H5734" i="2"/>
  <c r="K5734" i="2" s="1"/>
  <c r="N5734" i="2" s="1"/>
  <c r="O5734" i="2" s="1"/>
  <c r="J5734" i="2"/>
  <c r="M5734" i="2" s="1"/>
  <c r="P5734" i="2" l="1"/>
  <c r="R5734" i="2"/>
  <c r="T5734" i="2" s="1"/>
  <c r="Q5734" i="2"/>
  <c r="U5734" i="2"/>
  <c r="S5734" i="2" l="1"/>
  <c r="G5735" i="2"/>
  <c r="V5734" i="2"/>
  <c r="F5735" i="2" s="1"/>
  <c r="I5735" i="2" l="1"/>
  <c r="L5735" i="2" s="1"/>
  <c r="J5735" i="2"/>
  <c r="M5735" i="2" s="1"/>
  <c r="H5735" i="2"/>
  <c r="K5735" i="2" s="1"/>
  <c r="N5735" i="2" s="1"/>
  <c r="O5735" i="2" s="1"/>
  <c r="U5735" i="2" l="1"/>
  <c r="Q5735" i="2"/>
  <c r="R5735" i="2"/>
  <c r="T5735" i="2" s="1"/>
  <c r="P5735" i="2"/>
  <c r="V5735" i="2" s="1"/>
  <c r="F5736" i="2" s="1"/>
  <c r="S5735" i="2" l="1"/>
  <c r="G5736" i="2"/>
  <c r="I5736" i="2"/>
  <c r="L5736" i="2" s="1"/>
  <c r="J5736" i="2"/>
  <c r="M5736" i="2" s="1"/>
  <c r="H5736" i="2"/>
  <c r="K5736" i="2" s="1"/>
  <c r="N5736" i="2" l="1"/>
  <c r="O5736" i="2" s="1"/>
  <c r="Q5736" i="2" l="1"/>
  <c r="R5736" i="2"/>
  <c r="T5736" i="2" s="1"/>
  <c r="U5736" i="2"/>
  <c r="P5736" i="2"/>
  <c r="V5736" i="2" s="1"/>
  <c r="F5737" i="2" s="1"/>
  <c r="J5737" i="2" l="1"/>
  <c r="M5737" i="2" s="1"/>
  <c r="H5737" i="2"/>
  <c r="K5737" i="2" s="1"/>
  <c r="N5737" i="2" s="1"/>
  <c r="O5737" i="2" s="1"/>
  <c r="S5736" i="2"/>
  <c r="G5737" i="2"/>
  <c r="I5737" i="2" s="1"/>
  <c r="R5737" i="2" l="1"/>
  <c r="T5737" i="2" s="1"/>
  <c r="P5737" i="2"/>
  <c r="Q5737" i="2"/>
  <c r="S5737" i="2" s="1"/>
  <c r="U5737" i="2"/>
  <c r="V5737" i="2" l="1"/>
  <c r="F5738" i="2" s="1"/>
  <c r="I5738" i="2" l="1"/>
  <c r="H5738" i="2"/>
  <c r="K5738" i="2" s="1"/>
  <c r="J5738" i="2"/>
  <c r="M5738" i="2" s="1"/>
  <c r="N5738" i="2" l="1"/>
  <c r="O5738" i="2" s="1"/>
  <c r="P5738" i="2" l="1"/>
  <c r="V5738" i="2" s="1"/>
  <c r="F5739" i="2" s="1"/>
  <c r="U5738" i="2"/>
  <c r="R5738" i="2"/>
  <c r="T5738" i="2" s="1"/>
  <c r="Q5738" i="2"/>
  <c r="S5738" i="2" l="1"/>
  <c r="G5739" i="2"/>
  <c r="H5739" i="2"/>
  <c r="K5739" i="2" s="1"/>
  <c r="J5739" i="2"/>
  <c r="M5739" i="2" s="1"/>
  <c r="N5739" i="2" l="1"/>
  <c r="O5739" i="2" s="1"/>
  <c r="I5739" i="2"/>
  <c r="U5739" i="2" l="1"/>
  <c r="Q5739" i="2"/>
  <c r="R5739" i="2"/>
  <c r="T5739" i="2" s="1"/>
  <c r="P5739" i="2"/>
  <c r="V5739" i="2" l="1"/>
  <c r="F5740" i="2" s="1"/>
  <c r="S5739" i="2"/>
  <c r="G5740" i="2"/>
  <c r="I5740" i="2" l="1"/>
  <c r="J5740" i="2"/>
  <c r="M5740" i="2" s="1"/>
  <c r="H5740" i="2"/>
  <c r="K5740" i="2" s="1"/>
  <c r="N5740" i="2" s="1"/>
  <c r="O5740" i="2" s="1"/>
  <c r="R5740" i="2" l="1"/>
  <c r="T5740" i="2" s="1"/>
  <c r="P5740" i="2"/>
  <c r="U5740" i="2"/>
  <c r="Q5740" i="2"/>
  <c r="S5740" i="2" l="1"/>
  <c r="G5741" i="2"/>
  <c r="V5740" i="2"/>
  <c r="F5741" i="2" s="1"/>
  <c r="I5741" i="2" l="1"/>
  <c r="J5741" i="2"/>
  <c r="M5741" i="2" s="1"/>
  <c r="H5741" i="2"/>
  <c r="K5741" i="2" s="1"/>
  <c r="N5741" i="2" s="1"/>
  <c r="O5741" i="2" s="1"/>
  <c r="O5742" i="2" l="1"/>
  <c r="U5741" i="2"/>
  <c r="R5741" i="2"/>
  <c r="T5741" i="2" s="1"/>
  <c r="Q5741" i="2"/>
  <c r="P5741" i="2"/>
  <c r="V5741" i="2" s="1"/>
  <c r="F5742" i="2" s="1"/>
  <c r="J5742" i="2" l="1"/>
  <c r="M5742" i="2" s="1"/>
  <c r="H5742" i="2"/>
  <c r="K5742" i="2" s="1"/>
  <c r="N5742" i="2" s="1"/>
  <c r="S5741" i="2"/>
  <c r="G5742" i="2"/>
  <c r="G5743" i="2" s="1"/>
  <c r="Q5742" i="2"/>
  <c r="U5742" i="2"/>
  <c r="R5742" i="2"/>
  <c r="T5742" i="2" s="1"/>
  <c r="P5742" i="2"/>
  <c r="V5742" i="2" s="1"/>
  <c r="F5743" i="2" s="1"/>
  <c r="J5743" i="2" l="1"/>
  <c r="M5743" i="2" s="1"/>
  <c r="I5743" i="2"/>
  <c r="H5743" i="2"/>
  <c r="K5743" i="2" s="1"/>
  <c r="S5742" i="2"/>
  <c r="I5742" i="2"/>
  <c r="N5743" i="2" l="1"/>
  <c r="O5743" i="2" s="1"/>
  <c r="O5744" i="2" l="1"/>
  <c r="R5743" i="2"/>
  <c r="T5743" i="2" s="1"/>
  <c r="P5743" i="2"/>
  <c r="Q5743" i="2"/>
  <c r="U5743" i="2"/>
  <c r="V5743" i="2" s="1"/>
  <c r="F5744" i="2" s="1"/>
  <c r="S5743" i="2" l="1"/>
  <c r="G5744" i="2"/>
  <c r="J5744" i="2"/>
  <c r="M5744" i="2" s="1"/>
  <c r="I5744" i="2"/>
  <c r="H5744" i="2"/>
  <c r="K5744" i="2" s="1"/>
  <c r="Q5744" i="2"/>
  <c r="P5744" i="2"/>
  <c r="R5744" i="2"/>
  <c r="T5744" i="2" s="1"/>
  <c r="U5744" i="2"/>
  <c r="V5744" i="2" s="1"/>
  <c r="F5745" i="2" s="1"/>
  <c r="S5744" i="2" l="1"/>
  <c r="G5745" i="2"/>
  <c r="J5745" i="2"/>
  <c r="M5745" i="2" s="1"/>
  <c r="I5745" i="2"/>
  <c r="H5745" i="2"/>
  <c r="K5745" i="2" s="1"/>
  <c r="N5745" i="2" s="1"/>
  <c r="O5745" i="2" s="1"/>
  <c r="N5744" i="2"/>
  <c r="Q5745" i="2" l="1"/>
  <c r="P5745" i="2"/>
  <c r="U5745" i="2"/>
  <c r="R5745" i="2"/>
  <c r="T5745" i="2" s="1"/>
  <c r="G5746" i="2"/>
  <c r="V5745" i="2" l="1"/>
  <c r="F5746" i="2" s="1"/>
  <c r="S5745" i="2"/>
  <c r="J5746" i="2" l="1"/>
  <c r="M5746" i="2" s="1"/>
  <c r="H5746" i="2"/>
  <c r="K5746" i="2" s="1"/>
  <c r="I5746" i="2"/>
  <c r="L5746" i="2" s="1"/>
  <c r="N5746" i="2" l="1"/>
  <c r="O5746" i="2" s="1"/>
  <c r="U5746" i="2" l="1"/>
  <c r="R5746" i="2"/>
  <c r="T5746" i="2" s="1"/>
  <c r="Q5746" i="2"/>
  <c r="P5746" i="2"/>
  <c r="V5746" i="2" s="1"/>
  <c r="F5747" i="2" s="1"/>
  <c r="H5747" i="2" l="1"/>
  <c r="K5747" i="2" s="1"/>
  <c r="N5747" i="2" s="1"/>
  <c r="O5747" i="2" s="1"/>
  <c r="J5747" i="2"/>
  <c r="M5747" i="2" s="1"/>
  <c r="S5746" i="2"/>
  <c r="G5747" i="2"/>
  <c r="I5747" i="2" s="1"/>
  <c r="R5747" i="2" l="1"/>
  <c r="T5747" i="2" s="1"/>
  <c r="Q5747" i="2"/>
  <c r="U5747" i="2"/>
  <c r="P5747" i="2"/>
  <c r="V5747" i="2" s="1"/>
  <c r="F5748" i="2" s="1"/>
  <c r="J5748" i="2" l="1"/>
  <c r="M5748" i="2" s="1"/>
  <c r="H5748" i="2"/>
  <c r="K5748" i="2" s="1"/>
  <c r="N5748" i="2" s="1"/>
  <c r="O5748" i="2" s="1"/>
  <c r="G5748" i="2"/>
  <c r="S5747" i="2"/>
  <c r="R5748" i="2" l="1"/>
  <c r="T5748" i="2" s="1"/>
  <c r="P5748" i="2"/>
  <c r="U5748" i="2"/>
  <c r="Q5748" i="2"/>
  <c r="S5748" i="2" s="1"/>
  <c r="I5748" i="2"/>
  <c r="V5748" i="2" l="1"/>
  <c r="F5749" i="2" s="1"/>
  <c r="G5749" i="2"/>
  <c r="H5749" i="2" l="1"/>
  <c r="K5749" i="2" s="1"/>
  <c r="J5749" i="2"/>
  <c r="M5749" i="2" s="1"/>
  <c r="I5749" i="2"/>
  <c r="N5749" i="2" l="1"/>
  <c r="O5749" i="2" s="1"/>
  <c r="P5749" i="2" l="1"/>
  <c r="V5749" i="2" s="1"/>
  <c r="F5750" i="2" s="1"/>
  <c r="Q5749" i="2"/>
  <c r="R5749" i="2"/>
  <c r="T5749" i="2" s="1"/>
  <c r="U5749" i="2"/>
  <c r="S5749" i="2" l="1"/>
  <c r="G5750" i="2"/>
  <c r="H5750" i="2"/>
  <c r="K5750" i="2" s="1"/>
  <c r="I5750" i="2"/>
  <c r="L5750" i="2" s="1"/>
  <c r="J5750" i="2"/>
  <c r="M5750" i="2" s="1"/>
  <c r="N5750" i="2" l="1"/>
  <c r="O5750" i="2" s="1"/>
  <c r="U5750" i="2" l="1"/>
  <c r="O5751" i="2"/>
  <c r="R5750" i="2"/>
  <c r="T5750" i="2" s="1"/>
  <c r="Q5750" i="2"/>
  <c r="P5750" i="2"/>
  <c r="V5750" i="2" s="1"/>
  <c r="F5751" i="2" s="1"/>
  <c r="J5751" i="2" l="1"/>
  <c r="M5751" i="2" s="1"/>
  <c r="H5751" i="2"/>
  <c r="K5751" i="2" s="1"/>
  <c r="N5751" i="2" s="1"/>
  <c r="S5750" i="2"/>
  <c r="G5751" i="2"/>
  <c r="U5751" i="2"/>
  <c r="R5751" i="2"/>
  <c r="T5751" i="2" s="1"/>
  <c r="P5751" i="2"/>
  <c r="I5751" i="2" l="1"/>
  <c r="Q5751" i="2" s="1"/>
  <c r="S5751" i="2" s="1"/>
  <c r="G5752" i="2" l="1"/>
  <c r="V5751" i="2"/>
  <c r="F5752" i="2" s="1"/>
  <c r="I5752" i="2" l="1"/>
  <c r="L5752" i="2" s="1"/>
  <c r="H5752" i="2"/>
  <c r="K5752" i="2" s="1"/>
  <c r="J5752" i="2"/>
  <c r="M5752" i="2" s="1"/>
  <c r="N5752" i="2" l="1"/>
  <c r="O5752" i="2" s="1"/>
  <c r="R5752" i="2" l="1"/>
  <c r="T5752" i="2" s="1"/>
  <c r="Q5752" i="2"/>
  <c r="P5752" i="2"/>
  <c r="U5752" i="2"/>
  <c r="V5752" i="2" l="1"/>
  <c r="F5753" i="2" s="1"/>
  <c r="S5752" i="2"/>
  <c r="G5753" i="2"/>
  <c r="J5753" i="2" l="1"/>
  <c r="M5753" i="2" s="1"/>
  <c r="I5753" i="2"/>
  <c r="L5753" i="2" s="1"/>
  <c r="H5753" i="2"/>
  <c r="K5753" i="2" s="1"/>
  <c r="N5753" i="2" s="1"/>
  <c r="O5753" i="2" s="1"/>
  <c r="R5753" i="2" l="1"/>
  <c r="T5753" i="2" s="1"/>
  <c r="P5753" i="2"/>
  <c r="Q5753" i="2"/>
  <c r="U5753" i="2"/>
  <c r="V5753" i="2" s="1"/>
  <c r="F5754" i="2" s="1"/>
  <c r="J5754" i="2" l="1"/>
  <c r="M5754" i="2" s="1"/>
  <c r="H5754" i="2"/>
  <c r="K5754" i="2" s="1"/>
  <c r="S5753" i="2"/>
  <c r="G5754" i="2"/>
  <c r="I5754" i="2" s="1"/>
  <c r="L5754" i="2" s="1"/>
  <c r="N5754" i="2" l="1"/>
  <c r="O5754" i="2" s="1"/>
  <c r="R5754" i="2" l="1"/>
  <c r="T5754" i="2" s="1"/>
  <c r="Q5754" i="2"/>
  <c r="U5754" i="2"/>
  <c r="P5754" i="2"/>
  <c r="V5754" i="2" s="1"/>
  <c r="F5755" i="2" s="1"/>
  <c r="S5754" i="2" l="1"/>
  <c r="G5755" i="2"/>
  <c r="J5755" i="2"/>
  <c r="M5755" i="2" s="1"/>
  <c r="H5755" i="2"/>
  <c r="K5755" i="2" s="1"/>
  <c r="I5755" i="2" l="1"/>
  <c r="L5755" i="2" s="1"/>
  <c r="N5755" i="2" s="1"/>
  <c r="O5755" i="2" s="1"/>
  <c r="R5755" i="2" l="1"/>
  <c r="T5755" i="2" s="1"/>
  <c r="Q5755" i="2"/>
  <c r="P5755" i="2"/>
  <c r="U5755" i="2"/>
  <c r="S5755" i="2" l="1"/>
  <c r="G5756" i="2"/>
  <c r="V5755" i="2"/>
  <c r="F5756" i="2" s="1"/>
  <c r="J5756" i="2" l="1"/>
  <c r="M5756" i="2" s="1"/>
  <c r="H5756" i="2"/>
  <c r="K5756" i="2" s="1"/>
  <c r="I5756" i="2"/>
  <c r="L5756" i="2" s="1"/>
  <c r="N5756" i="2" l="1"/>
  <c r="O5756" i="2" s="1"/>
  <c r="Q5756" i="2" l="1"/>
  <c r="U5756" i="2"/>
  <c r="P5756" i="2"/>
  <c r="R5756" i="2"/>
  <c r="T5756" i="2" s="1"/>
  <c r="S5756" i="2" l="1"/>
  <c r="G5757" i="2"/>
  <c r="V5756" i="2"/>
  <c r="F5757" i="2" s="1"/>
  <c r="J5757" i="2" l="1"/>
  <c r="M5757" i="2" s="1"/>
  <c r="I5757" i="2"/>
  <c r="L5757" i="2" s="1"/>
  <c r="H5757" i="2"/>
  <c r="K5757" i="2" s="1"/>
  <c r="N5757" i="2" s="1"/>
  <c r="O5757" i="2" s="1"/>
  <c r="R5757" i="2" l="1"/>
  <c r="T5757" i="2" s="1"/>
  <c r="P5757" i="2"/>
  <c r="V5757" i="2" s="1"/>
  <c r="F5758" i="2" s="1"/>
  <c r="U5757" i="2"/>
  <c r="Q5757" i="2"/>
  <c r="H5758" i="2" l="1"/>
  <c r="K5758" i="2" s="1"/>
  <c r="J5758" i="2"/>
  <c r="M5758" i="2" s="1"/>
  <c r="S5757" i="2"/>
  <c r="G5758" i="2"/>
  <c r="I5758" i="2" l="1"/>
  <c r="L5758" i="2" s="1"/>
  <c r="N5758" i="2" s="1"/>
  <c r="O5758" i="2" s="1"/>
  <c r="R5758" i="2" l="1"/>
  <c r="T5758" i="2" s="1"/>
  <c r="P5758" i="2"/>
  <c r="U5758" i="2"/>
  <c r="Q5758" i="2"/>
  <c r="S5758" i="2" l="1"/>
  <c r="G5759" i="2"/>
  <c r="V5758" i="2"/>
  <c r="F5759" i="2" s="1"/>
  <c r="H5759" i="2" l="1"/>
  <c r="K5759" i="2" s="1"/>
  <c r="J5759" i="2"/>
  <c r="M5759" i="2" s="1"/>
  <c r="I5759" i="2"/>
  <c r="L5759" i="2" s="1"/>
  <c r="N5759" i="2" s="1"/>
  <c r="O5759" i="2" s="1"/>
  <c r="Q5759" i="2" l="1"/>
  <c r="P5759" i="2"/>
  <c r="U5759" i="2"/>
  <c r="R5759" i="2"/>
  <c r="T5759" i="2" s="1"/>
  <c r="V5759" i="2" l="1"/>
  <c r="F5760" i="2" s="1"/>
  <c r="S5759" i="2"/>
  <c r="G5760" i="2"/>
  <c r="J5760" i="2" l="1"/>
  <c r="M5760" i="2" s="1"/>
  <c r="H5760" i="2"/>
  <c r="K5760" i="2" s="1"/>
  <c r="N5760" i="2" s="1"/>
  <c r="O5760" i="2" s="1"/>
  <c r="I5760" i="2"/>
  <c r="Q5760" i="2" l="1"/>
  <c r="U5760" i="2"/>
  <c r="P5760" i="2"/>
  <c r="V5760" i="2" s="1"/>
  <c r="F5761" i="2" s="1"/>
  <c r="R5760" i="2"/>
  <c r="T5760" i="2" s="1"/>
  <c r="J5761" i="2" l="1"/>
  <c r="M5761" i="2" s="1"/>
  <c r="H5761" i="2"/>
  <c r="K5761" i="2" s="1"/>
  <c r="N5761" i="2" s="1"/>
  <c r="O5761" i="2" s="1"/>
  <c r="S5760" i="2"/>
  <c r="G5761" i="2"/>
  <c r="I5761" i="2" s="1"/>
  <c r="Q5761" i="2" l="1"/>
  <c r="U5761" i="2"/>
  <c r="P5761" i="2"/>
  <c r="V5761" i="2" s="1"/>
  <c r="F5762" i="2" s="1"/>
  <c r="R5761" i="2"/>
  <c r="T5761" i="2" s="1"/>
  <c r="H5762" i="2" l="1"/>
  <c r="K5762" i="2" s="1"/>
  <c r="I5762" i="2"/>
  <c r="J5762" i="2"/>
  <c r="M5762" i="2" s="1"/>
  <c r="S5761" i="2"/>
  <c r="N5762" i="2" l="1"/>
  <c r="O5762" i="2" s="1"/>
  <c r="R5762" i="2" l="1"/>
  <c r="T5762" i="2" s="1"/>
  <c r="Q5762" i="2"/>
  <c r="P5762" i="2"/>
  <c r="U5762" i="2"/>
  <c r="V5762" i="2" l="1"/>
  <c r="F5763" i="2" s="1"/>
  <c r="S5762" i="2"/>
  <c r="G5763" i="2"/>
  <c r="H5763" i="2" l="1"/>
  <c r="K5763" i="2" s="1"/>
  <c r="N5763" i="2" s="1"/>
  <c r="O5763" i="2" s="1"/>
  <c r="J5763" i="2"/>
  <c r="M5763" i="2" s="1"/>
  <c r="I5763" i="2"/>
  <c r="P5763" i="2" l="1"/>
  <c r="Q5763" i="2"/>
  <c r="U5763" i="2"/>
  <c r="R5763" i="2"/>
  <c r="T5763" i="2" s="1"/>
  <c r="S5763" i="2" l="1"/>
  <c r="G5764" i="2"/>
  <c r="V5763" i="2"/>
  <c r="F5764" i="2" s="1"/>
  <c r="H5764" i="2" l="1"/>
  <c r="K5764" i="2" s="1"/>
  <c r="N5764" i="2" s="1"/>
  <c r="O5764" i="2" s="1"/>
  <c r="J5764" i="2"/>
  <c r="M5764" i="2" s="1"/>
  <c r="I5764" i="2"/>
  <c r="Q5764" i="2" l="1"/>
  <c r="U5764" i="2"/>
  <c r="R5764" i="2"/>
  <c r="T5764" i="2" s="1"/>
  <c r="P5764" i="2"/>
  <c r="V5764" i="2" s="1"/>
  <c r="F5765" i="2" s="1"/>
  <c r="J5765" i="2" l="1"/>
  <c r="M5765" i="2" s="1"/>
  <c r="H5765" i="2"/>
  <c r="K5765" i="2" s="1"/>
  <c r="N5765" i="2" s="1"/>
  <c r="O5765" i="2" s="1"/>
  <c r="S5764" i="2"/>
  <c r="G5765" i="2"/>
  <c r="I5765" i="2" s="1"/>
  <c r="U5765" i="2" l="1"/>
  <c r="R5765" i="2"/>
  <c r="T5765" i="2" s="1"/>
  <c r="Q5765" i="2"/>
  <c r="S5765" i="2" s="1"/>
  <c r="P5765" i="2"/>
  <c r="V5765" i="2" s="1"/>
  <c r="F5766" i="2" s="1"/>
  <c r="G5766" i="2"/>
  <c r="J5766" i="2" l="1"/>
  <c r="M5766" i="2" s="1"/>
  <c r="H5766" i="2"/>
  <c r="K5766" i="2" s="1"/>
  <c r="N5766" i="2" s="1"/>
  <c r="O5766" i="2" s="1"/>
  <c r="I5766" i="2"/>
  <c r="U5766" i="2" l="1"/>
  <c r="P5766" i="2"/>
  <c r="V5766" i="2" s="1"/>
  <c r="F5767" i="2" s="1"/>
  <c r="R5766" i="2"/>
  <c r="T5766" i="2" s="1"/>
  <c r="Q5766" i="2"/>
  <c r="J5767" i="2" l="1"/>
  <c r="M5767" i="2" s="1"/>
  <c r="H5767" i="2"/>
  <c r="K5767" i="2" s="1"/>
  <c r="N5767" i="2" s="1"/>
  <c r="O5767" i="2" s="1"/>
  <c r="S5766" i="2"/>
  <c r="G5767" i="2"/>
  <c r="I5767" i="2" s="1"/>
  <c r="U5767" i="2" l="1"/>
  <c r="R5767" i="2"/>
  <c r="T5767" i="2" s="1"/>
  <c r="Q5767" i="2"/>
  <c r="P5767" i="2"/>
  <c r="V5767" i="2" s="1"/>
  <c r="F5768" i="2" s="1"/>
  <c r="G5768" i="2"/>
  <c r="J5768" i="2" l="1"/>
  <c r="M5768" i="2" s="1"/>
  <c r="H5768" i="2"/>
  <c r="K5768" i="2" s="1"/>
  <c r="N5768" i="2" s="1"/>
  <c r="O5768" i="2" s="1"/>
  <c r="I5768" i="2"/>
  <c r="S5767" i="2"/>
  <c r="P5768" i="2" l="1"/>
  <c r="V5768" i="2" s="1"/>
  <c r="F5769" i="2" s="1"/>
  <c r="R5768" i="2"/>
  <c r="T5768" i="2" s="1"/>
  <c r="U5768" i="2"/>
  <c r="Q5768" i="2"/>
  <c r="S5768" i="2" l="1"/>
  <c r="G5769" i="2"/>
  <c r="J5769" i="2"/>
  <c r="M5769" i="2" s="1"/>
  <c r="H5769" i="2"/>
  <c r="K5769" i="2" s="1"/>
  <c r="N5769" i="2" s="1"/>
  <c r="O5769" i="2" s="1"/>
  <c r="I5769" i="2"/>
  <c r="U5769" i="2" l="1"/>
  <c r="R5769" i="2"/>
  <c r="T5769" i="2" s="1"/>
  <c r="Q5769" i="2"/>
  <c r="P5769" i="2"/>
  <c r="V5769" i="2" s="1"/>
  <c r="F5770" i="2" s="1"/>
  <c r="G5770" i="2"/>
  <c r="J5770" i="2" l="1"/>
  <c r="M5770" i="2" s="1"/>
  <c r="H5770" i="2"/>
  <c r="K5770" i="2" s="1"/>
  <c r="N5770" i="2" s="1"/>
  <c r="O5770" i="2" s="1"/>
  <c r="I5770" i="2"/>
  <c r="S5769" i="2"/>
  <c r="Q5770" i="2" l="1"/>
  <c r="P5770" i="2"/>
  <c r="U5770" i="2"/>
  <c r="R5770" i="2"/>
  <c r="T5770" i="2" s="1"/>
  <c r="V5770" i="2" l="1"/>
  <c r="F5771" i="2" s="1"/>
  <c r="S5770" i="2"/>
  <c r="G5771" i="2"/>
  <c r="I5771" i="2" l="1"/>
  <c r="J5771" i="2"/>
  <c r="M5771" i="2" s="1"/>
  <c r="H5771" i="2"/>
  <c r="K5771" i="2" s="1"/>
  <c r="N5771" i="2" s="1"/>
  <c r="O5771" i="2" s="1"/>
  <c r="U5771" i="2" l="1"/>
  <c r="Q5771" i="2"/>
  <c r="R5771" i="2"/>
  <c r="T5771" i="2" s="1"/>
  <c r="P5771" i="2"/>
  <c r="V5771" i="2" s="1"/>
  <c r="F5772" i="2" s="1"/>
  <c r="J5772" i="2" l="1"/>
  <c r="M5772" i="2" s="1"/>
  <c r="H5772" i="2"/>
  <c r="K5772" i="2" s="1"/>
  <c r="N5772" i="2" s="1"/>
  <c r="O5772" i="2" s="1"/>
  <c r="S5771" i="2"/>
  <c r="G5772" i="2"/>
  <c r="I5772" i="2" l="1"/>
  <c r="G5773" i="2"/>
  <c r="U5772" i="2"/>
  <c r="Q5772" i="2"/>
  <c r="R5772" i="2"/>
  <c r="T5772" i="2" s="1"/>
  <c r="P5772" i="2"/>
  <c r="V5772" i="2" s="1"/>
  <c r="F5773" i="2" s="1"/>
  <c r="J5773" i="2" l="1"/>
  <c r="M5773" i="2" s="1"/>
  <c r="H5773" i="2"/>
  <c r="K5773" i="2" s="1"/>
  <c r="N5773" i="2" s="1"/>
  <c r="O5773" i="2" s="1"/>
  <c r="I5773" i="2"/>
  <c r="S5772" i="2"/>
  <c r="U5773" i="2" l="1"/>
  <c r="P5773" i="2"/>
  <c r="V5773" i="2" s="1"/>
  <c r="F5774" i="2" s="1"/>
  <c r="R5773" i="2"/>
  <c r="T5773" i="2" s="1"/>
  <c r="Q5773" i="2"/>
  <c r="J5774" i="2" l="1"/>
  <c r="M5774" i="2" s="1"/>
  <c r="H5774" i="2"/>
  <c r="K5774" i="2" s="1"/>
  <c r="S5773" i="2"/>
  <c r="G5774" i="2"/>
  <c r="N5774" i="2" l="1"/>
  <c r="O5774" i="2" s="1"/>
  <c r="I5774" i="2"/>
  <c r="Q5774" i="2" l="1"/>
  <c r="P5774" i="2"/>
  <c r="R5774" i="2"/>
  <c r="T5774" i="2" s="1"/>
  <c r="U5774" i="2"/>
  <c r="V5774" i="2" s="1"/>
  <c r="F5775" i="2" s="1"/>
  <c r="J5775" i="2" l="1"/>
  <c r="M5775" i="2" s="1"/>
  <c r="H5775" i="2"/>
  <c r="K5775" i="2" s="1"/>
  <c r="N5775" i="2" s="1"/>
  <c r="O5775" i="2" s="1"/>
  <c r="S5774" i="2"/>
  <c r="G5775" i="2"/>
  <c r="P5775" i="2" l="1"/>
  <c r="R5775" i="2"/>
  <c r="T5775" i="2" s="1"/>
  <c r="Q5775" i="2"/>
  <c r="S5775" i="2" s="1"/>
  <c r="U5775" i="2"/>
  <c r="G5776" i="2"/>
  <c r="I5775" i="2"/>
  <c r="V5775" i="2" l="1"/>
  <c r="F5776" i="2" s="1"/>
  <c r="I5776" i="2" l="1"/>
  <c r="L5776" i="2" s="1"/>
  <c r="J5776" i="2"/>
  <c r="M5776" i="2" s="1"/>
  <c r="H5776" i="2"/>
  <c r="K5776" i="2" s="1"/>
  <c r="N5776" i="2" s="1"/>
  <c r="O5776" i="2" s="1"/>
  <c r="U5776" i="2" l="1"/>
  <c r="R5776" i="2"/>
  <c r="T5776" i="2" s="1"/>
  <c r="Q5776" i="2"/>
  <c r="P5776" i="2"/>
  <c r="V5776" i="2" s="1"/>
  <c r="F5777" i="2" s="1"/>
  <c r="J5777" i="2" l="1"/>
  <c r="M5777" i="2" s="1"/>
  <c r="H5777" i="2"/>
  <c r="K5777" i="2" s="1"/>
  <c r="S5776" i="2"/>
  <c r="G5777" i="2"/>
  <c r="I5777" i="2" l="1"/>
  <c r="L5777" i="2" s="1"/>
  <c r="N5777" i="2" s="1"/>
  <c r="O5777" i="2" s="1"/>
  <c r="U5777" i="2" l="1"/>
  <c r="R5777" i="2"/>
  <c r="T5777" i="2" s="1"/>
  <c r="P5777" i="2"/>
  <c r="Q5777" i="2"/>
  <c r="S5777" i="2" l="1"/>
  <c r="G5778" i="2"/>
  <c r="V5777" i="2"/>
  <c r="F5778" i="2" s="1"/>
  <c r="J5778" i="2" l="1"/>
  <c r="M5778" i="2" s="1"/>
  <c r="H5778" i="2"/>
  <c r="K5778" i="2" s="1"/>
  <c r="I5778" i="2"/>
  <c r="L5778" i="2" s="1"/>
  <c r="N5778" i="2" s="1"/>
  <c r="O5778" i="2" s="1"/>
  <c r="R5778" i="2" l="1"/>
  <c r="T5778" i="2" s="1"/>
  <c r="P5778" i="2"/>
  <c r="Q5778" i="2"/>
  <c r="U5778" i="2"/>
  <c r="S5778" i="2" l="1"/>
  <c r="G5779" i="2"/>
  <c r="V5778" i="2"/>
  <c r="F5779" i="2" s="1"/>
  <c r="I5779" i="2" l="1"/>
  <c r="L5779" i="2" s="1"/>
  <c r="H5779" i="2"/>
  <c r="K5779" i="2" s="1"/>
  <c r="J5779" i="2"/>
  <c r="M5779" i="2" s="1"/>
  <c r="N5779" i="2" l="1"/>
  <c r="O5779" i="2" s="1"/>
  <c r="R5779" i="2" l="1"/>
  <c r="T5779" i="2" s="1"/>
  <c r="P5779" i="2"/>
  <c r="Q5779" i="2"/>
  <c r="U5779" i="2"/>
  <c r="V5779" i="2" s="1"/>
  <c r="F5780" i="2" s="1"/>
  <c r="J5780" i="2" l="1"/>
  <c r="M5780" i="2" s="1"/>
  <c r="H5780" i="2"/>
  <c r="K5780" i="2" s="1"/>
  <c r="S5779" i="2"/>
  <c r="G5780" i="2"/>
  <c r="I5780" i="2" l="1"/>
  <c r="L5780" i="2" s="1"/>
  <c r="N5780" i="2"/>
  <c r="O5780" i="2" s="1"/>
  <c r="R5780" i="2" l="1"/>
  <c r="T5780" i="2" s="1"/>
  <c r="P5780" i="2"/>
  <c r="U5780" i="2"/>
  <c r="Q5780" i="2"/>
  <c r="S5780" i="2" l="1"/>
  <c r="G5781" i="2"/>
  <c r="V5780" i="2"/>
  <c r="F5781" i="2" s="1"/>
  <c r="J5781" i="2" l="1"/>
  <c r="M5781" i="2" s="1"/>
  <c r="H5781" i="2"/>
  <c r="K5781" i="2" s="1"/>
  <c r="I5781" i="2"/>
  <c r="L5781" i="2" s="1"/>
  <c r="N5781" i="2" l="1"/>
  <c r="O5781" i="2" s="1"/>
  <c r="R5781" i="2" l="1"/>
  <c r="T5781" i="2" s="1"/>
  <c r="U5781" i="2"/>
  <c r="P5781" i="2"/>
  <c r="Q5781" i="2"/>
  <c r="S5781" i="2" l="1"/>
  <c r="G5782" i="2"/>
  <c r="V5781" i="2"/>
  <c r="F5782" i="2" s="1"/>
  <c r="J5782" i="2" l="1"/>
  <c r="M5782" i="2" s="1"/>
  <c r="I5782" i="2"/>
  <c r="L5782" i="2" s="1"/>
  <c r="H5782" i="2"/>
  <c r="K5782" i="2" s="1"/>
  <c r="N5782" i="2" s="1"/>
  <c r="O5782" i="2" s="1"/>
  <c r="Q5782" i="2" l="1"/>
  <c r="P5782" i="2"/>
  <c r="O5783" i="2"/>
  <c r="U5782" i="2"/>
  <c r="R5782" i="2"/>
  <c r="T5782" i="2" s="1"/>
  <c r="V5782" i="2" l="1"/>
  <c r="F5783" i="2" s="1"/>
  <c r="P5783" i="2"/>
  <c r="R5783" i="2"/>
  <c r="T5783" i="2" s="1"/>
  <c r="U5783" i="2"/>
  <c r="S5782" i="2"/>
  <c r="G5783" i="2"/>
  <c r="H5783" i="2" l="1"/>
  <c r="K5783" i="2" s="1"/>
  <c r="J5783" i="2"/>
  <c r="M5783" i="2" s="1"/>
  <c r="I5783" i="2"/>
  <c r="L5783" i="2" l="1"/>
  <c r="N5783" i="2" s="1"/>
  <c r="Q5783" i="2"/>
  <c r="S5783" i="2" l="1"/>
  <c r="G5784" i="2"/>
  <c r="V5783" i="2"/>
  <c r="F5784" i="2" s="1"/>
  <c r="H5784" i="2" l="1"/>
  <c r="K5784" i="2" s="1"/>
  <c r="J5784" i="2"/>
  <c r="M5784" i="2" s="1"/>
  <c r="I5784" i="2"/>
  <c r="L5784" i="2" s="1"/>
  <c r="N5784" i="2" l="1"/>
  <c r="O5784" i="2" s="1"/>
  <c r="U5784" i="2" l="1"/>
  <c r="R5784" i="2"/>
  <c r="T5784" i="2" s="1"/>
  <c r="Q5784" i="2"/>
  <c r="P5784" i="2"/>
  <c r="V5784" i="2" s="1"/>
  <c r="F5785" i="2" s="1"/>
  <c r="J5785" i="2" l="1"/>
  <c r="M5785" i="2" s="1"/>
  <c r="H5785" i="2"/>
  <c r="K5785" i="2" s="1"/>
  <c r="S5784" i="2"/>
  <c r="G5785" i="2"/>
  <c r="I5785" i="2" s="1"/>
  <c r="L5785" i="2" s="1"/>
  <c r="N5785" i="2" l="1"/>
  <c r="O5785" i="2" s="1"/>
  <c r="Q5785" i="2" l="1"/>
  <c r="R5785" i="2"/>
  <c r="T5785" i="2" s="1"/>
  <c r="P5785" i="2"/>
  <c r="U5785" i="2"/>
  <c r="V5785" i="2" l="1"/>
  <c r="F5786" i="2" s="1"/>
  <c r="S5785" i="2"/>
  <c r="I5786" i="2" l="1"/>
  <c r="H5786" i="2"/>
  <c r="K5786" i="2" s="1"/>
  <c r="J5786" i="2"/>
  <c r="M5786" i="2" s="1"/>
  <c r="N5786" i="2" l="1"/>
  <c r="O5786" i="2" s="1"/>
  <c r="Q5786" i="2" l="1"/>
  <c r="P5786" i="2"/>
  <c r="U5786" i="2"/>
  <c r="R5786" i="2"/>
  <c r="T5786" i="2" s="1"/>
  <c r="V5786" i="2" l="1"/>
  <c r="F5787" i="2" s="1"/>
  <c r="S5786" i="2"/>
  <c r="G5787" i="2"/>
  <c r="H5787" i="2" l="1"/>
  <c r="K5787" i="2" s="1"/>
  <c r="N5787" i="2" s="1"/>
  <c r="O5787" i="2" s="1"/>
  <c r="J5787" i="2"/>
  <c r="M5787" i="2" s="1"/>
  <c r="I5787" i="2"/>
  <c r="R5787" i="2" l="1"/>
  <c r="T5787" i="2" s="1"/>
  <c r="Q5787" i="2"/>
  <c r="P5787" i="2"/>
  <c r="U5787" i="2"/>
  <c r="V5787" i="2" l="1"/>
  <c r="F5788" i="2" s="1"/>
  <c r="S5787" i="2"/>
  <c r="G5788" i="2"/>
  <c r="J5788" i="2" l="1"/>
  <c r="M5788" i="2" s="1"/>
  <c r="H5788" i="2"/>
  <c r="K5788" i="2" s="1"/>
  <c r="I5788" i="2"/>
  <c r="N5788" i="2" l="1"/>
  <c r="O5788" i="2" s="1"/>
  <c r="R5788" i="2" l="1"/>
  <c r="T5788" i="2" s="1"/>
  <c r="U5788" i="2"/>
  <c r="P5788" i="2"/>
  <c r="Q5788" i="2"/>
  <c r="S5788" i="2" l="1"/>
  <c r="G5789" i="2"/>
  <c r="V5788" i="2"/>
  <c r="F5789" i="2" s="1"/>
  <c r="J5789" i="2" l="1"/>
  <c r="M5789" i="2" s="1"/>
  <c r="H5789" i="2"/>
  <c r="K5789" i="2" s="1"/>
  <c r="N5789" i="2" s="1"/>
  <c r="O5789" i="2" s="1"/>
  <c r="I5789" i="2"/>
  <c r="U5789" i="2" l="1"/>
  <c r="R5789" i="2"/>
  <c r="T5789" i="2" s="1"/>
  <c r="Q5789" i="2"/>
  <c r="P5789" i="2"/>
  <c r="V5789" i="2" s="1"/>
  <c r="F5790" i="2" s="1"/>
  <c r="H5790" i="2" l="1"/>
  <c r="K5790" i="2" s="1"/>
  <c r="J5790" i="2"/>
  <c r="M5790" i="2" s="1"/>
  <c r="I5790" i="2"/>
  <c r="S5789" i="2"/>
  <c r="G5790" i="2"/>
  <c r="N5790" i="2" l="1"/>
  <c r="O5790" i="2" s="1"/>
  <c r="R5790" i="2" l="1"/>
  <c r="T5790" i="2" s="1"/>
  <c r="Q5790" i="2"/>
  <c r="P5790" i="2"/>
  <c r="U5790" i="2"/>
  <c r="V5790" i="2" l="1"/>
  <c r="F5791" i="2" s="1"/>
  <c r="S5790" i="2"/>
  <c r="G5791" i="2"/>
  <c r="J5791" i="2" l="1"/>
  <c r="M5791" i="2" s="1"/>
  <c r="I5791" i="2"/>
  <c r="H5791" i="2"/>
  <c r="K5791" i="2" s="1"/>
  <c r="N5791" i="2" s="1"/>
  <c r="O5791" i="2" s="1"/>
  <c r="P5791" i="2" l="1"/>
  <c r="U5791" i="2"/>
  <c r="Q5791" i="2"/>
  <c r="R5791" i="2"/>
  <c r="T5791" i="2" s="1"/>
  <c r="S5791" i="2" l="1"/>
  <c r="G5792" i="2"/>
  <c r="V5791" i="2"/>
  <c r="F5792" i="2" s="1"/>
  <c r="J5792" i="2" l="1"/>
  <c r="M5792" i="2" s="1"/>
  <c r="H5792" i="2"/>
  <c r="K5792" i="2" s="1"/>
  <c r="N5792" i="2" s="1"/>
  <c r="O5792" i="2" s="1"/>
  <c r="I5792" i="2"/>
  <c r="Q5792" i="2" l="1"/>
  <c r="P5792" i="2"/>
  <c r="V5792" i="2" s="1"/>
  <c r="F5793" i="2" s="1"/>
  <c r="U5792" i="2"/>
  <c r="R5792" i="2"/>
  <c r="T5792" i="2" s="1"/>
  <c r="J5793" i="2" l="1"/>
  <c r="M5793" i="2" s="1"/>
  <c r="H5793" i="2"/>
  <c r="K5793" i="2" s="1"/>
  <c r="N5793" i="2" s="1"/>
  <c r="O5793" i="2" s="1"/>
  <c r="S5792" i="2"/>
  <c r="G5793" i="2"/>
  <c r="I5793" i="2" l="1"/>
  <c r="U5793" i="2"/>
  <c r="R5793" i="2"/>
  <c r="T5793" i="2" s="1"/>
  <c r="Q5793" i="2"/>
  <c r="P5793" i="2"/>
  <c r="V5793" i="2" s="1"/>
  <c r="F5794" i="2" s="1"/>
  <c r="J5794" i="2" l="1"/>
  <c r="M5794" i="2" s="1"/>
  <c r="H5794" i="2"/>
  <c r="K5794" i="2" s="1"/>
  <c r="N5794" i="2" s="1"/>
  <c r="O5794" i="2" s="1"/>
  <c r="S5793" i="2"/>
  <c r="G5794" i="2"/>
  <c r="G5795" i="2" l="1"/>
  <c r="I5794" i="2"/>
  <c r="U5794" i="2"/>
  <c r="R5794" i="2"/>
  <c r="T5794" i="2" s="1"/>
  <c r="Q5794" i="2"/>
  <c r="P5794" i="2"/>
  <c r="V5794" i="2" s="1"/>
  <c r="F5795" i="2" s="1"/>
  <c r="H5795" i="2" l="1"/>
  <c r="K5795" i="2" s="1"/>
  <c r="N5795" i="2" s="1"/>
  <c r="O5795" i="2" s="1"/>
  <c r="I5795" i="2"/>
  <c r="J5795" i="2"/>
  <c r="M5795" i="2" s="1"/>
  <c r="S5794" i="2"/>
  <c r="O5796" i="2" l="1"/>
  <c r="U5795" i="2"/>
  <c r="P5795" i="2"/>
  <c r="R5795" i="2"/>
  <c r="T5795" i="2" s="1"/>
  <c r="Q5795" i="2"/>
  <c r="S5795" i="2" l="1"/>
  <c r="G5796" i="2"/>
  <c r="V5795" i="2"/>
  <c r="F5796" i="2" s="1"/>
  <c r="U5796" i="2"/>
  <c r="Q5796" i="2"/>
  <c r="R5796" i="2"/>
  <c r="T5796" i="2" s="1"/>
  <c r="G5797" i="2" l="1"/>
  <c r="J5796" i="2"/>
  <c r="M5796" i="2" s="1"/>
  <c r="H5796" i="2"/>
  <c r="I5796" i="2"/>
  <c r="K5796" i="2" l="1"/>
  <c r="N5796" i="2" s="1"/>
  <c r="P5796" i="2"/>
  <c r="V5796" i="2" l="1"/>
  <c r="F5797" i="2" s="1"/>
  <c r="S5796" i="2"/>
  <c r="H5797" i="2" l="1"/>
  <c r="K5797" i="2" s="1"/>
  <c r="N5797" i="2" s="1"/>
  <c r="O5797" i="2" s="1"/>
  <c r="J5797" i="2"/>
  <c r="M5797" i="2" s="1"/>
  <c r="I5797" i="2"/>
  <c r="R5797" i="2" l="1"/>
  <c r="T5797" i="2" s="1"/>
  <c r="P5797" i="2"/>
  <c r="V5797" i="2" s="1"/>
  <c r="F5798" i="2" s="1"/>
  <c r="U5797" i="2"/>
  <c r="Q5797" i="2"/>
  <c r="S5797" i="2" l="1"/>
  <c r="G5798" i="2"/>
  <c r="J5798" i="2"/>
  <c r="M5798" i="2" s="1"/>
  <c r="I5798" i="2"/>
  <c r="H5798" i="2"/>
  <c r="K5798" i="2" s="1"/>
  <c r="N5798" i="2" s="1"/>
  <c r="O5798" i="2" s="1"/>
  <c r="P5798" i="2" l="1"/>
  <c r="R5798" i="2"/>
  <c r="T5798" i="2" s="1"/>
  <c r="Q5798" i="2"/>
  <c r="S5798" i="2" s="1"/>
  <c r="U5798" i="2"/>
  <c r="V5798" i="2" s="1"/>
  <c r="F5799" i="2" s="1"/>
  <c r="G5799" i="2"/>
  <c r="H5799" i="2" l="1"/>
  <c r="K5799" i="2" s="1"/>
  <c r="J5799" i="2"/>
  <c r="M5799" i="2" s="1"/>
  <c r="I5799" i="2"/>
  <c r="N5799" i="2" l="1"/>
  <c r="O5799" i="2" s="1"/>
  <c r="P5799" i="2" l="1"/>
  <c r="Q5799" i="2"/>
  <c r="R5799" i="2"/>
  <c r="T5799" i="2" s="1"/>
  <c r="U5799" i="2"/>
  <c r="V5799" i="2" s="1"/>
  <c r="F5800" i="2" s="1"/>
  <c r="J5800" i="2" l="1"/>
  <c r="M5800" i="2" s="1"/>
  <c r="H5800" i="2"/>
  <c r="K5800" i="2" s="1"/>
  <c r="S5799" i="2"/>
  <c r="G5800" i="2"/>
  <c r="I5800" i="2" l="1"/>
  <c r="L5800" i="2" s="1"/>
  <c r="N5800" i="2" s="1"/>
  <c r="O5800" i="2" s="1"/>
  <c r="R5800" i="2" l="1"/>
  <c r="T5800" i="2" s="1"/>
  <c r="Q5800" i="2"/>
  <c r="P5800" i="2"/>
  <c r="U5800" i="2"/>
  <c r="V5800" i="2" s="1"/>
  <c r="F5801" i="2" s="1"/>
  <c r="J5801" i="2" l="1"/>
  <c r="M5801" i="2" s="1"/>
  <c r="H5801" i="2"/>
  <c r="K5801" i="2" s="1"/>
  <c r="S5800" i="2"/>
  <c r="G5801" i="2"/>
  <c r="I5801" i="2" l="1"/>
  <c r="L5801" i="2" s="1"/>
  <c r="N5801" i="2" s="1"/>
  <c r="O5801" i="2" s="1"/>
  <c r="R5801" i="2" l="1"/>
  <c r="T5801" i="2" s="1"/>
  <c r="Q5801" i="2"/>
  <c r="P5801" i="2"/>
  <c r="U5801" i="2"/>
  <c r="V5801" i="2" s="1"/>
  <c r="F5802" i="2" s="1"/>
  <c r="J5802" i="2" l="1"/>
  <c r="M5802" i="2" s="1"/>
  <c r="H5802" i="2"/>
  <c r="K5802" i="2" s="1"/>
  <c r="S5801" i="2"/>
  <c r="G5802" i="2"/>
  <c r="I5802" i="2" l="1"/>
  <c r="L5802" i="2" s="1"/>
  <c r="N5802" i="2" s="1"/>
  <c r="O5802" i="2" s="1"/>
  <c r="R5802" i="2" l="1"/>
  <c r="T5802" i="2" s="1"/>
  <c r="Q5802" i="2"/>
  <c r="P5802" i="2"/>
  <c r="U5802" i="2"/>
  <c r="V5802" i="2" l="1"/>
  <c r="F5803" i="2" s="1"/>
  <c r="S5802" i="2"/>
  <c r="G5803" i="2"/>
  <c r="I5803" i="2" l="1"/>
  <c r="L5803" i="2" s="1"/>
  <c r="H5803" i="2"/>
  <c r="K5803" i="2" s="1"/>
  <c r="J5803" i="2"/>
  <c r="M5803" i="2" s="1"/>
  <c r="N5803" i="2" l="1"/>
  <c r="O5803" i="2" s="1"/>
  <c r="Q5803" i="2" l="1"/>
  <c r="G5804" i="2" s="1"/>
  <c r="R5803" i="2"/>
  <c r="T5803" i="2" s="1"/>
  <c r="P5803" i="2"/>
  <c r="S5803" i="2" s="1"/>
  <c r="U5803" i="2"/>
  <c r="V5803" i="2" s="1"/>
  <c r="F5804" i="2" s="1"/>
  <c r="J5804" i="2" l="1"/>
  <c r="M5804" i="2" s="1"/>
  <c r="H5804" i="2"/>
  <c r="K5804" i="2" s="1"/>
  <c r="I5804" i="2"/>
  <c r="L5804" i="2" s="1"/>
  <c r="N5804" i="2" l="1"/>
  <c r="O5804" i="2" s="1"/>
  <c r="R5804" i="2" l="1"/>
  <c r="T5804" i="2" s="1"/>
  <c r="P5804" i="2"/>
  <c r="Q5804" i="2"/>
  <c r="U5804" i="2"/>
  <c r="S5804" i="2" l="1"/>
  <c r="G5805" i="2"/>
  <c r="V5804" i="2"/>
  <c r="F5805" i="2" s="1"/>
  <c r="J5805" i="2" l="1"/>
  <c r="M5805" i="2" s="1"/>
  <c r="I5805" i="2"/>
  <c r="L5805" i="2" s="1"/>
  <c r="H5805" i="2"/>
  <c r="K5805" i="2" s="1"/>
  <c r="N5805" i="2" s="1"/>
  <c r="O5805" i="2" s="1"/>
  <c r="Q5805" i="2" l="1"/>
  <c r="R5805" i="2"/>
  <c r="T5805" i="2" s="1"/>
  <c r="P5805" i="2"/>
  <c r="U5805" i="2"/>
  <c r="V5805" i="2" s="1"/>
  <c r="F5806" i="2" s="1"/>
  <c r="J5806" i="2" l="1"/>
  <c r="M5806" i="2" s="1"/>
  <c r="H5806" i="2"/>
  <c r="K5806" i="2" s="1"/>
  <c r="S5805" i="2"/>
  <c r="G5806" i="2"/>
  <c r="I5806" i="2" l="1"/>
  <c r="L5806" i="2" s="1"/>
  <c r="N5806" i="2" s="1"/>
  <c r="O5806" i="2" s="1"/>
  <c r="P5806" i="2" l="1"/>
  <c r="Q5806" i="2"/>
  <c r="R5806" i="2"/>
  <c r="T5806" i="2" s="1"/>
  <c r="U5806" i="2"/>
  <c r="S5806" i="2" l="1"/>
  <c r="G5807" i="2"/>
  <c r="V5806" i="2"/>
  <c r="F5807" i="2" s="1"/>
  <c r="J5807" i="2" l="1"/>
  <c r="M5807" i="2" s="1"/>
  <c r="H5807" i="2"/>
  <c r="K5807" i="2" s="1"/>
  <c r="I5807" i="2"/>
  <c r="L5807" i="2" s="1"/>
  <c r="N5807" i="2" l="1"/>
  <c r="O5807" i="2" s="1"/>
  <c r="U5807" i="2" l="1"/>
  <c r="R5807" i="2"/>
  <c r="T5807" i="2" s="1"/>
  <c r="Q5807" i="2"/>
  <c r="P5807" i="2"/>
  <c r="V5807" i="2" s="1"/>
  <c r="F5808" i="2" s="1"/>
  <c r="S5807" i="2" l="1"/>
  <c r="G5808" i="2"/>
  <c r="J5808" i="2"/>
  <c r="M5808" i="2" s="1"/>
  <c r="H5808" i="2"/>
  <c r="K5808" i="2" s="1"/>
  <c r="I5808" i="2"/>
  <c r="L5808" i="2" s="1"/>
  <c r="N5808" i="2" s="1"/>
  <c r="O5808" i="2" s="1"/>
  <c r="Q5808" i="2" l="1"/>
  <c r="S5808" i="2" s="1"/>
  <c r="U5808" i="2"/>
  <c r="R5808" i="2"/>
  <c r="T5808" i="2" s="1"/>
  <c r="P5808" i="2"/>
  <c r="G5809" i="2" l="1"/>
  <c r="V5808" i="2"/>
  <c r="F5809" i="2" s="1"/>
  <c r="J5809" i="2" l="1"/>
  <c r="M5809" i="2" s="1"/>
  <c r="I5809" i="2"/>
  <c r="L5809" i="2" s="1"/>
  <c r="H5809" i="2"/>
  <c r="K5809" i="2" s="1"/>
  <c r="N5809" i="2" l="1"/>
  <c r="O5809" i="2" s="1"/>
  <c r="R5809" i="2" l="1"/>
  <c r="T5809" i="2" s="1"/>
  <c r="P5809" i="2"/>
  <c r="Q5809" i="2"/>
  <c r="S5809" i="2" s="1"/>
  <c r="U5809" i="2"/>
  <c r="V5809" i="2" l="1"/>
  <c r="F5810" i="2" s="1"/>
  <c r="J5810" i="2" l="1"/>
  <c r="M5810" i="2" s="1"/>
  <c r="I5810" i="2"/>
  <c r="H5810" i="2"/>
  <c r="K5810" i="2" s="1"/>
  <c r="N5810" i="2" l="1"/>
  <c r="O5810" i="2" s="1"/>
  <c r="R5810" i="2" l="1"/>
  <c r="T5810" i="2" s="1"/>
  <c r="Q5810" i="2"/>
  <c r="P5810" i="2"/>
  <c r="U5810" i="2"/>
  <c r="V5810" i="2" l="1"/>
  <c r="F5811" i="2" s="1"/>
  <c r="G5811" i="2"/>
  <c r="S5810" i="2"/>
  <c r="J5811" i="2" l="1"/>
  <c r="M5811" i="2" s="1"/>
  <c r="I5811" i="2"/>
  <c r="H5811" i="2"/>
  <c r="K5811" i="2" s="1"/>
  <c r="N5811" i="2" s="1"/>
  <c r="O5811" i="2" s="1"/>
  <c r="Q5811" i="2" l="1"/>
  <c r="P5811" i="2"/>
  <c r="R5811" i="2"/>
  <c r="T5811" i="2" s="1"/>
  <c r="U5811" i="2"/>
  <c r="V5811" i="2" l="1"/>
  <c r="F5812" i="2" s="1"/>
  <c r="S5811" i="2"/>
  <c r="G5812" i="2"/>
  <c r="I5812" i="2" l="1"/>
  <c r="H5812" i="2"/>
  <c r="K5812" i="2" s="1"/>
  <c r="J5812" i="2"/>
  <c r="M5812" i="2" s="1"/>
  <c r="N5812" i="2" l="1"/>
  <c r="O5812" i="2" s="1"/>
  <c r="Q5812" i="2" l="1"/>
  <c r="P5812" i="2"/>
  <c r="R5812" i="2"/>
  <c r="T5812" i="2" s="1"/>
  <c r="U5812" i="2"/>
  <c r="V5812" i="2" s="1"/>
  <c r="F5813" i="2" s="1"/>
  <c r="J5813" i="2" l="1"/>
  <c r="M5813" i="2" s="1"/>
  <c r="H5813" i="2"/>
  <c r="K5813" i="2" s="1"/>
  <c r="N5813" i="2" s="1"/>
  <c r="O5813" i="2" s="1"/>
  <c r="S5812" i="2"/>
  <c r="G5813" i="2"/>
  <c r="I5813" i="2" l="1"/>
  <c r="Q5813" i="2"/>
  <c r="P5813" i="2"/>
  <c r="R5813" i="2"/>
  <c r="T5813" i="2" s="1"/>
  <c r="U5813" i="2"/>
  <c r="V5813" i="2" s="1"/>
  <c r="F5814" i="2" s="1"/>
  <c r="J5814" i="2" l="1"/>
  <c r="M5814" i="2" s="1"/>
  <c r="H5814" i="2"/>
  <c r="K5814" i="2" s="1"/>
  <c r="N5814" i="2" s="1"/>
  <c r="O5814" i="2" s="1"/>
  <c r="S5813" i="2"/>
  <c r="G5814" i="2"/>
  <c r="R5814" i="2" l="1"/>
  <c r="T5814" i="2" s="1"/>
  <c r="P5814" i="2"/>
  <c r="U5814" i="2"/>
  <c r="Q5814" i="2"/>
  <c r="S5814" i="2" s="1"/>
  <c r="I5814" i="2"/>
  <c r="V5814" i="2" l="1"/>
  <c r="F5815" i="2" s="1"/>
  <c r="G5815" i="2"/>
  <c r="J5815" i="2" l="1"/>
  <c r="M5815" i="2" s="1"/>
  <c r="H5815" i="2"/>
  <c r="K5815" i="2" s="1"/>
  <c r="N5815" i="2" s="1"/>
  <c r="O5815" i="2" s="1"/>
  <c r="I5815" i="2"/>
  <c r="R5815" i="2" l="1"/>
  <c r="T5815" i="2" s="1"/>
  <c r="Q5815" i="2"/>
  <c r="P5815" i="2"/>
  <c r="U5815" i="2"/>
  <c r="V5815" i="2" s="1"/>
  <c r="F5816" i="2" s="1"/>
  <c r="J5816" i="2" l="1"/>
  <c r="M5816" i="2" s="1"/>
  <c r="H5816" i="2"/>
  <c r="K5816" i="2" s="1"/>
  <c r="N5816" i="2" s="1"/>
  <c r="O5816" i="2" s="1"/>
  <c r="S5815" i="2"/>
  <c r="G5816" i="2"/>
  <c r="P5816" i="2" l="1"/>
  <c r="R5816" i="2"/>
  <c r="T5816" i="2" s="1"/>
  <c r="Q5816" i="2"/>
  <c r="S5816" i="2" s="1"/>
  <c r="U5816" i="2"/>
  <c r="I5816" i="2"/>
  <c r="V5816" i="2" l="1"/>
  <c r="F5817" i="2" s="1"/>
  <c r="G5817" i="2"/>
  <c r="J5817" i="2" l="1"/>
  <c r="M5817" i="2" s="1"/>
  <c r="I5817" i="2"/>
  <c r="H5817" i="2"/>
  <c r="K5817" i="2" s="1"/>
  <c r="N5817" i="2" l="1"/>
  <c r="O5817" i="2" s="1"/>
  <c r="P5817" i="2" l="1"/>
  <c r="Q5817" i="2"/>
  <c r="R5817" i="2"/>
  <c r="T5817" i="2" s="1"/>
  <c r="U5817" i="2"/>
  <c r="V5817" i="2" s="1"/>
  <c r="F5818" i="2" s="1"/>
  <c r="J5818" i="2" l="1"/>
  <c r="M5818" i="2" s="1"/>
  <c r="H5818" i="2"/>
  <c r="K5818" i="2" s="1"/>
  <c r="N5818" i="2" s="1"/>
  <c r="O5818" i="2" s="1"/>
  <c r="S5817" i="2"/>
  <c r="G5818" i="2"/>
  <c r="I5818" i="2" l="1"/>
  <c r="R5818" i="2"/>
  <c r="T5818" i="2" s="1"/>
  <c r="Q5818" i="2"/>
  <c r="P5818" i="2"/>
  <c r="U5818" i="2"/>
  <c r="S5818" i="2" l="1"/>
  <c r="V5818" i="2"/>
  <c r="F5819" i="2" s="1"/>
  <c r="G5819" i="2"/>
  <c r="J5819" i="2" l="1"/>
  <c r="M5819" i="2" s="1"/>
  <c r="I5819" i="2"/>
  <c r="H5819" i="2"/>
  <c r="K5819" i="2" s="1"/>
  <c r="N5819" i="2" s="1"/>
  <c r="O5819" i="2" s="1"/>
  <c r="R5819" i="2" l="1"/>
  <c r="T5819" i="2" s="1"/>
  <c r="Q5819" i="2"/>
  <c r="P5819" i="2"/>
  <c r="U5819" i="2"/>
  <c r="V5819" i="2" s="1"/>
  <c r="F5820" i="2" s="1"/>
  <c r="S5819" i="2" l="1"/>
  <c r="G5820" i="2"/>
  <c r="I5820" i="2"/>
  <c r="J5820" i="2"/>
  <c r="M5820" i="2" s="1"/>
  <c r="H5820" i="2"/>
  <c r="K5820" i="2" s="1"/>
  <c r="N5820" i="2" s="1"/>
  <c r="O5820" i="2" s="1"/>
  <c r="U5820" i="2" l="1"/>
  <c r="R5820" i="2"/>
  <c r="T5820" i="2" s="1"/>
  <c r="Q5820" i="2"/>
  <c r="P5820" i="2"/>
  <c r="V5820" i="2" s="1"/>
  <c r="F5821" i="2" s="1"/>
  <c r="G5821" i="2"/>
  <c r="S5820" i="2" l="1"/>
  <c r="H5821" i="2"/>
  <c r="K5821" i="2" s="1"/>
  <c r="N5821" i="2" s="1"/>
  <c r="O5821" i="2" s="1"/>
  <c r="J5821" i="2"/>
  <c r="M5821" i="2" s="1"/>
  <c r="I5821" i="2"/>
  <c r="R5821" i="2" l="1"/>
  <c r="T5821" i="2" s="1"/>
  <c r="P5821" i="2"/>
  <c r="Q5821" i="2"/>
  <c r="U5821" i="2"/>
  <c r="S5821" i="2" l="1"/>
  <c r="G5822" i="2"/>
  <c r="V5821" i="2"/>
  <c r="F5822" i="2" s="1"/>
  <c r="J5822" i="2" l="1"/>
  <c r="M5822" i="2" s="1"/>
  <c r="H5822" i="2"/>
  <c r="K5822" i="2" s="1"/>
  <c r="N5822" i="2" s="1"/>
  <c r="O5822" i="2" s="1"/>
  <c r="I5822" i="2"/>
  <c r="U5822" i="2" l="1"/>
  <c r="R5822" i="2"/>
  <c r="T5822" i="2" s="1"/>
  <c r="Q5822" i="2"/>
  <c r="P5822" i="2"/>
  <c r="V5822" i="2" l="1"/>
  <c r="F5823" i="2" s="1"/>
  <c r="S5822" i="2"/>
  <c r="G5823" i="2"/>
  <c r="J5823" i="2" l="1"/>
  <c r="M5823" i="2" s="1"/>
  <c r="H5823" i="2"/>
  <c r="K5823" i="2" s="1"/>
  <c r="I5823" i="2"/>
  <c r="N5823" i="2" l="1"/>
  <c r="O5823" i="2" s="1"/>
  <c r="P5823" i="2" l="1"/>
  <c r="U5823" i="2"/>
  <c r="R5823" i="2"/>
  <c r="T5823" i="2" s="1"/>
  <c r="Q5823" i="2"/>
  <c r="S5823" i="2" l="1"/>
  <c r="G5824" i="2"/>
  <c r="V5823" i="2"/>
  <c r="F5824" i="2" s="1"/>
  <c r="J5824" i="2" l="1"/>
  <c r="M5824" i="2" s="1"/>
  <c r="I5824" i="2"/>
  <c r="L5824" i="2" s="1"/>
  <c r="H5824" i="2"/>
  <c r="K5824" i="2" s="1"/>
  <c r="N5824" i="2" s="1"/>
  <c r="O5824" i="2" s="1"/>
  <c r="U5824" i="2" l="1"/>
  <c r="R5824" i="2"/>
  <c r="T5824" i="2" s="1"/>
  <c r="Q5824" i="2"/>
  <c r="P5824" i="2"/>
  <c r="S5824" i="2" l="1"/>
  <c r="G5825" i="2"/>
  <c r="V5824" i="2"/>
  <c r="F5825" i="2" s="1"/>
  <c r="J5825" i="2" l="1"/>
  <c r="M5825" i="2" s="1"/>
  <c r="H5825" i="2"/>
  <c r="K5825" i="2" s="1"/>
  <c r="I5825" i="2"/>
  <c r="L5825" i="2" s="1"/>
  <c r="N5825" i="2" s="1"/>
  <c r="O5825" i="2" s="1"/>
  <c r="U5825" i="2" l="1"/>
  <c r="R5825" i="2"/>
  <c r="T5825" i="2" s="1"/>
  <c r="Q5825" i="2"/>
  <c r="P5825" i="2"/>
  <c r="V5825" i="2" s="1"/>
  <c r="F5826" i="2" s="1"/>
  <c r="S5825" i="2" l="1"/>
  <c r="G5826" i="2"/>
  <c r="J5826" i="2"/>
  <c r="M5826" i="2" s="1"/>
  <c r="H5826" i="2"/>
  <c r="K5826" i="2" s="1"/>
  <c r="I5826" i="2" l="1"/>
  <c r="L5826" i="2" s="1"/>
  <c r="N5826" i="2" s="1"/>
  <c r="O5826" i="2" s="1"/>
  <c r="P5826" i="2" l="1"/>
  <c r="R5826" i="2"/>
  <c r="T5826" i="2" s="1"/>
  <c r="Q5826" i="2"/>
  <c r="U5826" i="2"/>
  <c r="S5826" i="2" l="1"/>
  <c r="G5827" i="2"/>
  <c r="V5826" i="2"/>
  <c r="F5827" i="2" s="1"/>
  <c r="J5827" i="2" l="1"/>
  <c r="M5827" i="2" s="1"/>
  <c r="I5827" i="2"/>
  <c r="L5827" i="2" s="1"/>
  <c r="H5827" i="2"/>
  <c r="K5827" i="2" s="1"/>
  <c r="N5827" i="2" s="1"/>
  <c r="O5827" i="2" s="1"/>
  <c r="U5827" i="2" l="1"/>
  <c r="R5827" i="2"/>
  <c r="T5827" i="2" s="1"/>
  <c r="Q5827" i="2"/>
  <c r="P5827" i="2"/>
  <c r="V5827" i="2" s="1"/>
  <c r="F5828" i="2" s="1"/>
  <c r="J5828" i="2" l="1"/>
  <c r="M5828" i="2" s="1"/>
  <c r="H5828" i="2"/>
  <c r="K5828" i="2" s="1"/>
  <c r="S5827" i="2"/>
  <c r="G5828" i="2"/>
  <c r="I5828" i="2" l="1"/>
  <c r="L5828" i="2" s="1"/>
  <c r="N5828" i="2" s="1"/>
  <c r="O5828" i="2" s="1"/>
  <c r="R5828" i="2" l="1"/>
  <c r="T5828" i="2" s="1"/>
  <c r="Q5828" i="2"/>
  <c r="U5828" i="2"/>
  <c r="P5828" i="2"/>
  <c r="V5828" i="2" s="1"/>
  <c r="F5829" i="2" s="1"/>
  <c r="J5829" i="2" l="1"/>
  <c r="M5829" i="2" s="1"/>
  <c r="H5829" i="2"/>
  <c r="K5829" i="2" s="1"/>
  <c r="S5828" i="2"/>
  <c r="G5829" i="2"/>
  <c r="N5829" i="2" l="1"/>
  <c r="O5829" i="2" s="1"/>
  <c r="I5829" i="2"/>
  <c r="L5829" i="2" s="1"/>
  <c r="R5829" i="2" l="1"/>
  <c r="T5829" i="2" s="1"/>
  <c r="Q5829" i="2"/>
  <c r="P5829" i="2"/>
  <c r="U5829" i="2"/>
  <c r="V5829" i="2" l="1"/>
  <c r="F5830" i="2" s="1"/>
  <c r="S5829" i="2"/>
  <c r="G5830" i="2"/>
  <c r="J5830" i="2" l="1"/>
  <c r="M5830" i="2" s="1"/>
  <c r="H5830" i="2"/>
  <c r="K5830" i="2" s="1"/>
  <c r="I5830" i="2"/>
  <c r="L5830" i="2" s="1"/>
  <c r="N5830" i="2" s="1"/>
  <c r="O5830" i="2" s="1"/>
  <c r="O5831" i="2" l="1"/>
  <c r="U5830" i="2"/>
  <c r="R5830" i="2"/>
  <c r="T5830" i="2" s="1"/>
  <c r="P5830" i="2"/>
  <c r="V5830" i="2" s="1"/>
  <c r="F5831" i="2" s="1"/>
  <c r="Q5830" i="2"/>
  <c r="S5830" i="2" l="1"/>
  <c r="G5831" i="2"/>
  <c r="H5831" i="2"/>
  <c r="K5831" i="2" s="1"/>
  <c r="J5831" i="2"/>
  <c r="M5831" i="2" s="1"/>
  <c r="I5831" i="2"/>
  <c r="L5831" i="2" s="1"/>
  <c r="N5831" i="2" s="1"/>
  <c r="U5831" i="2"/>
  <c r="P5831" i="2"/>
  <c r="V5831" i="2" s="1"/>
  <c r="F5832" i="2" s="1"/>
  <c r="R5831" i="2"/>
  <c r="T5831" i="2" s="1"/>
  <c r="Q5831" i="2"/>
  <c r="S5831" i="2" s="1"/>
  <c r="J5832" i="2" l="1"/>
  <c r="M5832" i="2" s="1"/>
  <c r="H5832" i="2"/>
  <c r="K5832" i="2" s="1"/>
  <c r="G5832" i="2"/>
  <c r="I5832" i="2" s="1"/>
  <c r="L5832" i="2" s="1"/>
  <c r="N5832" i="2" l="1"/>
  <c r="O5832" i="2" s="1"/>
  <c r="R5832" i="2" l="1"/>
  <c r="T5832" i="2" s="1"/>
  <c r="Q5832" i="2"/>
  <c r="P5832" i="2"/>
  <c r="U5832" i="2"/>
  <c r="V5832" i="2" l="1"/>
  <c r="F5833" i="2" s="1"/>
  <c r="S5832" i="2"/>
  <c r="G5833" i="2"/>
  <c r="I5833" i="2" s="1"/>
  <c r="L5833" i="2" s="1"/>
  <c r="H5833" i="2" l="1"/>
  <c r="K5833" i="2" s="1"/>
  <c r="J5833" i="2"/>
  <c r="M5833" i="2" s="1"/>
  <c r="N5833" i="2" l="1"/>
  <c r="O5833" i="2" s="1"/>
  <c r="R5833" i="2" l="1"/>
  <c r="T5833" i="2" s="1"/>
  <c r="Q5833" i="2"/>
  <c r="P5833" i="2"/>
  <c r="U5833" i="2"/>
  <c r="V5833" i="2" l="1"/>
  <c r="F5834" i="2" s="1"/>
  <c r="S5833" i="2"/>
  <c r="J5834" i="2" l="1"/>
  <c r="M5834" i="2" s="1"/>
  <c r="I5834" i="2"/>
  <c r="H5834" i="2"/>
  <c r="K5834" i="2" s="1"/>
  <c r="N5834" i="2" s="1"/>
  <c r="O5834" i="2" s="1"/>
  <c r="U5834" i="2" l="1"/>
  <c r="R5834" i="2"/>
  <c r="T5834" i="2" s="1"/>
  <c r="Q5834" i="2"/>
  <c r="P5834" i="2"/>
  <c r="V5834" i="2" s="1"/>
  <c r="F5835" i="2" s="1"/>
  <c r="J5835" i="2" l="1"/>
  <c r="M5835" i="2" s="1"/>
  <c r="H5835" i="2"/>
  <c r="K5835" i="2" s="1"/>
  <c r="N5835" i="2" s="1"/>
  <c r="O5835" i="2" s="1"/>
  <c r="S5834" i="2"/>
  <c r="G5835" i="2"/>
  <c r="I5835" i="2" l="1"/>
  <c r="P5835" i="2"/>
  <c r="Q5835" i="2"/>
  <c r="S5835" i="2" s="1"/>
  <c r="R5835" i="2"/>
  <c r="T5835" i="2" s="1"/>
  <c r="U5835" i="2"/>
  <c r="V5835" i="2" l="1"/>
  <c r="F5836" i="2" s="1"/>
  <c r="G5836" i="2"/>
  <c r="J5836" i="2" l="1"/>
  <c r="M5836" i="2" s="1"/>
  <c r="H5836" i="2"/>
  <c r="K5836" i="2" s="1"/>
  <c r="N5836" i="2" s="1"/>
  <c r="O5836" i="2" s="1"/>
  <c r="I5836" i="2"/>
  <c r="U5836" i="2" l="1"/>
  <c r="P5836" i="2"/>
  <c r="Q5836" i="2"/>
  <c r="R5836" i="2"/>
  <c r="T5836" i="2" s="1"/>
  <c r="S5836" i="2" l="1"/>
  <c r="G5837" i="2"/>
  <c r="V5836" i="2"/>
  <c r="F5837" i="2" s="1"/>
  <c r="J5837" i="2" l="1"/>
  <c r="M5837" i="2" s="1"/>
  <c r="H5837" i="2"/>
  <c r="K5837" i="2" s="1"/>
  <c r="N5837" i="2" s="1"/>
  <c r="O5837" i="2" s="1"/>
  <c r="I5837" i="2"/>
  <c r="R5837" i="2" l="1"/>
  <c r="T5837" i="2" s="1"/>
  <c r="U5837" i="2"/>
  <c r="Q5837" i="2"/>
  <c r="P5837" i="2"/>
  <c r="V5837" i="2" s="1"/>
  <c r="F5838" i="2" s="1"/>
  <c r="J5838" i="2" l="1"/>
  <c r="M5838" i="2" s="1"/>
  <c r="H5838" i="2"/>
  <c r="K5838" i="2" s="1"/>
  <c r="N5838" i="2" s="1"/>
  <c r="O5838" i="2" s="1"/>
  <c r="S5837" i="2"/>
  <c r="G5838" i="2"/>
  <c r="G5839" i="2" l="1"/>
  <c r="R5838" i="2"/>
  <c r="T5838" i="2" s="1"/>
  <c r="Q5838" i="2"/>
  <c r="P5838" i="2"/>
  <c r="V5838" i="2" s="1"/>
  <c r="F5839" i="2" s="1"/>
  <c r="U5838" i="2"/>
  <c r="I5838" i="2"/>
  <c r="J5839" i="2" l="1"/>
  <c r="M5839" i="2" s="1"/>
  <c r="H5839" i="2"/>
  <c r="K5839" i="2" s="1"/>
  <c r="N5839" i="2" s="1"/>
  <c r="O5839" i="2" s="1"/>
  <c r="I5839" i="2"/>
  <c r="S5838" i="2"/>
  <c r="R5839" i="2" l="1"/>
  <c r="T5839" i="2" s="1"/>
  <c r="U5839" i="2"/>
  <c r="P5839" i="2"/>
  <c r="V5839" i="2" s="1"/>
  <c r="F5840" i="2" s="1"/>
  <c r="Q5839" i="2"/>
  <c r="S5839" i="2" l="1"/>
  <c r="G5840" i="2"/>
  <c r="J5840" i="2"/>
  <c r="M5840" i="2" s="1"/>
  <c r="H5840" i="2"/>
  <c r="K5840" i="2" s="1"/>
  <c r="N5840" i="2" s="1"/>
  <c r="O5840" i="2" s="1"/>
  <c r="I5840" i="2"/>
  <c r="P5840" i="2" l="1"/>
  <c r="Q5840" i="2"/>
  <c r="S5840" i="2" s="1"/>
  <c r="R5840" i="2"/>
  <c r="T5840" i="2" s="1"/>
  <c r="U5840" i="2"/>
  <c r="G5841" i="2"/>
  <c r="V5840" i="2" l="1"/>
  <c r="F5841" i="2" s="1"/>
  <c r="J5841" i="2" l="1"/>
  <c r="M5841" i="2" s="1"/>
  <c r="H5841" i="2"/>
  <c r="K5841" i="2" s="1"/>
  <c r="N5841" i="2" s="1"/>
  <c r="O5841" i="2" s="1"/>
  <c r="I5841" i="2"/>
  <c r="U5841" i="2" l="1"/>
  <c r="Q5841" i="2"/>
  <c r="P5841" i="2"/>
  <c r="V5841" i="2" s="1"/>
  <c r="F5842" i="2" s="1"/>
  <c r="R5841" i="2"/>
  <c r="T5841" i="2" s="1"/>
  <c r="J5842" i="2" l="1"/>
  <c r="M5842" i="2" s="1"/>
  <c r="H5842" i="2"/>
  <c r="K5842" i="2" s="1"/>
  <c r="N5842" i="2" s="1"/>
  <c r="O5842" i="2" s="1"/>
  <c r="S5841" i="2"/>
  <c r="G5842" i="2"/>
  <c r="I5842" i="2" l="1"/>
  <c r="P5842" i="2"/>
  <c r="U5842" i="2"/>
  <c r="R5842" i="2"/>
  <c r="T5842" i="2" s="1"/>
  <c r="Q5842" i="2"/>
  <c r="S5842" i="2" s="1"/>
  <c r="V5842" i="2" l="1"/>
  <c r="F5843" i="2" s="1"/>
  <c r="G5843" i="2"/>
  <c r="I5843" i="2" l="1"/>
  <c r="J5843" i="2"/>
  <c r="M5843" i="2" s="1"/>
  <c r="H5843" i="2"/>
  <c r="K5843" i="2" s="1"/>
  <c r="N5843" i="2" s="1"/>
  <c r="O5843" i="2" s="1"/>
  <c r="U5843" i="2" l="1"/>
  <c r="P5843" i="2"/>
  <c r="V5843" i="2" s="1"/>
  <c r="F5844" i="2" s="1"/>
  <c r="Q5843" i="2"/>
  <c r="R5843" i="2"/>
  <c r="T5843" i="2" s="1"/>
  <c r="H5844" i="2" l="1"/>
  <c r="K5844" i="2" s="1"/>
  <c r="N5844" i="2" s="1"/>
  <c r="O5844" i="2" s="1"/>
  <c r="J5844" i="2"/>
  <c r="M5844" i="2" s="1"/>
  <c r="S5843" i="2"/>
  <c r="G5844" i="2"/>
  <c r="I5844" i="2" l="1"/>
  <c r="R5844" i="2"/>
  <c r="T5844" i="2" s="1"/>
  <c r="U5844" i="2"/>
  <c r="Q5844" i="2"/>
  <c r="P5844" i="2"/>
  <c r="V5844" i="2" s="1"/>
  <c r="F5845" i="2" s="1"/>
  <c r="S5844" i="2" l="1"/>
  <c r="J5845" i="2"/>
  <c r="M5845" i="2" s="1"/>
  <c r="H5845" i="2"/>
  <c r="K5845" i="2" s="1"/>
  <c r="G5845" i="2"/>
  <c r="N5845" i="2" l="1"/>
  <c r="O5845" i="2" s="1"/>
  <c r="I5845" i="2"/>
  <c r="R5845" i="2" l="1"/>
  <c r="T5845" i="2" s="1"/>
  <c r="P5845" i="2"/>
  <c r="U5845" i="2"/>
  <c r="Q5845" i="2"/>
  <c r="S5845" i="2" l="1"/>
  <c r="G5846" i="2"/>
  <c r="V5845" i="2"/>
  <c r="F5846" i="2" s="1"/>
  <c r="J5846" i="2" l="1"/>
  <c r="M5846" i="2" s="1"/>
  <c r="I5846" i="2"/>
  <c r="H5846" i="2"/>
  <c r="K5846" i="2" s="1"/>
  <c r="N5846" i="2" s="1"/>
  <c r="O5846" i="2" s="1"/>
  <c r="P5846" i="2" l="1"/>
  <c r="U5846" i="2"/>
  <c r="R5846" i="2"/>
  <c r="T5846" i="2" s="1"/>
  <c r="Q5846" i="2"/>
  <c r="S5846" i="2" l="1"/>
  <c r="G5847" i="2"/>
  <c r="V5846" i="2"/>
  <c r="F5847" i="2" s="1"/>
  <c r="I5847" i="2" l="1"/>
  <c r="J5847" i="2"/>
  <c r="M5847" i="2" s="1"/>
  <c r="H5847" i="2"/>
  <c r="K5847" i="2" s="1"/>
  <c r="N5847" i="2" s="1"/>
  <c r="O5847" i="2" s="1"/>
  <c r="U5847" i="2" l="1"/>
  <c r="R5847" i="2"/>
  <c r="T5847" i="2" s="1"/>
  <c r="Q5847" i="2"/>
  <c r="P5847" i="2"/>
  <c r="V5847" i="2" s="1"/>
  <c r="F5848" i="2" s="1"/>
  <c r="O5848" i="2"/>
  <c r="U5848" i="2" l="1"/>
  <c r="Q5848" i="2"/>
  <c r="R5848" i="2"/>
  <c r="T5848" i="2" s="1"/>
  <c r="H5848" i="2"/>
  <c r="K5848" i="2" s="1"/>
  <c r="J5848" i="2"/>
  <c r="M5848" i="2" s="1"/>
  <c r="S5847" i="2"/>
  <c r="G5848" i="2"/>
  <c r="G5849" i="2" s="1"/>
  <c r="I5848" i="2" l="1"/>
  <c r="L5848" i="2" s="1"/>
  <c r="N5848" i="2" s="1"/>
  <c r="P5848" i="2"/>
  <c r="V5848" i="2" s="1"/>
  <c r="F5849" i="2" s="1"/>
  <c r="S5848" i="2"/>
  <c r="J5849" i="2" l="1"/>
  <c r="M5849" i="2" s="1"/>
  <c r="I5849" i="2"/>
  <c r="L5849" i="2" s="1"/>
  <c r="H5849" i="2"/>
  <c r="K5849" i="2" s="1"/>
  <c r="N5849" i="2" s="1"/>
  <c r="O5849" i="2" s="1"/>
  <c r="O5850" i="2" l="1"/>
  <c r="R5849" i="2"/>
  <c r="T5849" i="2" s="1"/>
  <c r="U5849" i="2"/>
  <c r="Q5849" i="2"/>
  <c r="P5849" i="2"/>
  <c r="S5849" i="2" l="1"/>
  <c r="G5850" i="2"/>
  <c r="V5849" i="2"/>
  <c r="F5850" i="2" s="1"/>
  <c r="P5850" i="2"/>
  <c r="R5850" i="2"/>
  <c r="T5850" i="2" s="1"/>
  <c r="U5850" i="2"/>
  <c r="Q5850" i="2"/>
  <c r="S5850" i="2" s="1"/>
  <c r="V5850" i="2" l="1"/>
  <c r="F5851" i="2" s="1"/>
  <c r="J5850" i="2"/>
  <c r="M5850" i="2" s="1"/>
  <c r="H5850" i="2"/>
  <c r="K5850" i="2" s="1"/>
  <c r="I5850" i="2"/>
  <c r="L5850" i="2" s="1"/>
  <c r="G5851" i="2"/>
  <c r="N5850" i="2" l="1"/>
  <c r="J5851" i="2"/>
  <c r="M5851" i="2" s="1"/>
  <c r="H5851" i="2"/>
  <c r="K5851" i="2" s="1"/>
  <c r="I5851" i="2"/>
  <c r="L5851" i="2" s="1"/>
  <c r="N5851" i="2" s="1"/>
  <c r="O5851" i="2" s="1"/>
  <c r="P5851" i="2" l="1"/>
  <c r="R5851" i="2"/>
  <c r="T5851" i="2" s="1"/>
  <c r="U5851" i="2"/>
  <c r="Q5851" i="2"/>
  <c r="S5851" i="2" l="1"/>
  <c r="G5852" i="2"/>
  <c r="V5851" i="2"/>
  <c r="F5852" i="2" s="1"/>
  <c r="J5852" i="2" l="1"/>
  <c r="M5852" i="2" s="1"/>
  <c r="H5852" i="2"/>
  <c r="K5852" i="2" s="1"/>
  <c r="I5852" i="2"/>
  <c r="L5852" i="2" s="1"/>
  <c r="N5852" i="2" s="1"/>
  <c r="O5852" i="2" s="1"/>
  <c r="O5853" i="2" l="1"/>
  <c r="U5852" i="2"/>
  <c r="R5852" i="2"/>
  <c r="T5852" i="2" s="1"/>
  <c r="Q5852" i="2"/>
  <c r="P5852" i="2"/>
  <c r="V5852" i="2" s="1"/>
  <c r="F5853" i="2" s="1"/>
  <c r="J5853" i="2" l="1"/>
  <c r="M5853" i="2" s="1"/>
  <c r="H5853" i="2"/>
  <c r="K5853" i="2" s="1"/>
  <c r="S5852" i="2"/>
  <c r="G5853" i="2"/>
  <c r="R5853" i="2"/>
  <c r="T5853" i="2" s="1"/>
  <c r="P5853" i="2"/>
  <c r="U5853" i="2"/>
  <c r="I5853" i="2" l="1"/>
  <c r="L5853" i="2" l="1"/>
  <c r="N5853" i="2" s="1"/>
  <c r="Q5853" i="2"/>
  <c r="S5853" i="2" l="1"/>
  <c r="V5853" i="2"/>
  <c r="F5854" i="2" s="1"/>
  <c r="G5854" i="2"/>
  <c r="H5854" i="2" l="1"/>
  <c r="K5854" i="2" s="1"/>
  <c r="I5854" i="2"/>
  <c r="L5854" i="2" s="1"/>
  <c r="J5854" i="2"/>
  <c r="M5854" i="2" s="1"/>
  <c r="N5854" i="2" l="1"/>
  <c r="O5854" i="2" s="1"/>
  <c r="P5854" i="2" l="1"/>
  <c r="Q5854" i="2"/>
  <c r="O5855" i="2"/>
  <c r="R5854" i="2"/>
  <c r="T5854" i="2" s="1"/>
  <c r="U5854" i="2"/>
  <c r="R5855" i="2" l="1"/>
  <c r="T5855" i="2" s="1"/>
  <c r="U5855" i="2"/>
  <c r="Q5855" i="2"/>
  <c r="P5855" i="2"/>
  <c r="S5854" i="2"/>
  <c r="G5855" i="2"/>
  <c r="G5856" i="2" s="1"/>
  <c r="V5854" i="2"/>
  <c r="F5855" i="2" s="1"/>
  <c r="S5855" i="2" l="1"/>
  <c r="I5855" i="2"/>
  <c r="L5855" i="2" s="1"/>
  <c r="H5855" i="2"/>
  <c r="K5855" i="2" s="1"/>
  <c r="N5855" i="2" s="1"/>
  <c r="J5855" i="2"/>
  <c r="M5855" i="2" s="1"/>
  <c r="V5855" i="2"/>
  <c r="F5856" i="2" s="1"/>
  <c r="J5856" i="2" l="1"/>
  <c r="M5856" i="2" s="1"/>
  <c r="H5856" i="2"/>
  <c r="K5856" i="2" s="1"/>
  <c r="N5856" i="2" s="1"/>
  <c r="O5856" i="2" s="1"/>
  <c r="I5856" i="2"/>
  <c r="L5856" i="2" s="1"/>
  <c r="R5856" i="2" l="1"/>
  <c r="T5856" i="2" s="1"/>
  <c r="U5856" i="2"/>
  <c r="Q5856" i="2"/>
  <c r="P5856" i="2"/>
  <c r="V5856" i="2" s="1"/>
  <c r="F5857" i="2" s="1"/>
  <c r="S5856" i="2" l="1"/>
  <c r="G5857" i="2"/>
  <c r="I5857" i="2" s="1"/>
  <c r="L5857" i="2" s="1"/>
  <c r="J5857" i="2"/>
  <c r="M5857" i="2" s="1"/>
  <c r="H5857" i="2"/>
  <c r="K5857" i="2" s="1"/>
  <c r="N5857" i="2" s="1"/>
  <c r="O5857" i="2" s="1"/>
  <c r="U5857" i="2" l="1"/>
  <c r="P5857" i="2"/>
  <c r="Q5857" i="2"/>
  <c r="S5857" i="2" s="1"/>
  <c r="R5857" i="2"/>
  <c r="T5857" i="2" s="1"/>
  <c r="V5857" i="2" l="1"/>
  <c r="F5858" i="2" s="1"/>
  <c r="I5858" i="2" l="1"/>
  <c r="J5858" i="2"/>
  <c r="M5858" i="2" s="1"/>
  <c r="H5858" i="2"/>
  <c r="K5858" i="2" s="1"/>
  <c r="N5858" i="2" l="1"/>
  <c r="O5858" i="2" s="1"/>
  <c r="P5858" i="2" l="1"/>
  <c r="U5858" i="2"/>
  <c r="R5858" i="2"/>
  <c r="T5858" i="2" s="1"/>
  <c r="Q5858" i="2"/>
  <c r="S5858" i="2" l="1"/>
  <c r="G5859" i="2"/>
  <c r="V5858" i="2"/>
  <c r="F5859" i="2" s="1"/>
  <c r="J5859" i="2" l="1"/>
  <c r="M5859" i="2" s="1"/>
  <c r="H5859" i="2"/>
  <c r="K5859" i="2" s="1"/>
  <c r="N5859" i="2" s="1"/>
  <c r="O5859" i="2" s="1"/>
  <c r="I5859" i="2"/>
  <c r="U5859" i="2" l="1"/>
  <c r="R5859" i="2"/>
  <c r="T5859" i="2" s="1"/>
  <c r="Q5859" i="2"/>
  <c r="P5859" i="2"/>
  <c r="V5859" i="2" s="1"/>
  <c r="F5860" i="2" s="1"/>
  <c r="J5860" i="2" l="1"/>
  <c r="M5860" i="2" s="1"/>
  <c r="H5860" i="2"/>
  <c r="K5860" i="2" s="1"/>
  <c r="N5860" i="2" s="1"/>
  <c r="O5860" i="2" s="1"/>
  <c r="S5859" i="2"/>
  <c r="G5860" i="2"/>
  <c r="G5861" i="2" l="1"/>
  <c r="I5860" i="2"/>
  <c r="Q5860" i="2"/>
  <c r="U5860" i="2"/>
  <c r="P5860" i="2"/>
  <c r="R5860" i="2"/>
  <c r="T5860" i="2" s="1"/>
  <c r="V5860" i="2" l="1"/>
  <c r="F5861" i="2" s="1"/>
  <c r="S5860" i="2"/>
  <c r="J5861" i="2" l="1"/>
  <c r="M5861" i="2" s="1"/>
  <c r="H5861" i="2"/>
  <c r="K5861" i="2" s="1"/>
  <c r="N5861" i="2" s="1"/>
  <c r="O5861" i="2" s="1"/>
  <c r="I5861" i="2"/>
  <c r="P5861" i="2" l="1"/>
  <c r="U5861" i="2"/>
  <c r="R5861" i="2"/>
  <c r="T5861" i="2" s="1"/>
  <c r="Q5861" i="2"/>
  <c r="S5861" i="2" l="1"/>
  <c r="G5862" i="2"/>
  <c r="V5861" i="2"/>
  <c r="F5862" i="2" s="1"/>
  <c r="I5862" i="2" l="1"/>
  <c r="J5862" i="2"/>
  <c r="M5862" i="2" s="1"/>
  <c r="H5862" i="2"/>
  <c r="K5862" i="2" s="1"/>
  <c r="N5862" i="2" s="1"/>
  <c r="O5862" i="2" s="1"/>
  <c r="U5862" i="2" l="1"/>
  <c r="P5862" i="2"/>
  <c r="V5862" i="2" s="1"/>
  <c r="F5863" i="2" s="1"/>
  <c r="R5862" i="2"/>
  <c r="T5862" i="2" s="1"/>
  <c r="Q5862" i="2"/>
  <c r="J5863" i="2" l="1"/>
  <c r="M5863" i="2" s="1"/>
  <c r="H5863" i="2"/>
  <c r="K5863" i="2" s="1"/>
  <c r="N5863" i="2" s="1"/>
  <c r="O5863" i="2" s="1"/>
  <c r="S5862" i="2"/>
  <c r="G5863" i="2"/>
  <c r="Q5863" i="2" l="1"/>
  <c r="S5863" i="2" s="1"/>
  <c r="U5863" i="2"/>
  <c r="R5863" i="2"/>
  <c r="T5863" i="2" s="1"/>
  <c r="P5863" i="2"/>
  <c r="V5863" i="2" s="1"/>
  <c r="F5864" i="2" s="1"/>
  <c r="G5864" i="2"/>
  <c r="I5863" i="2"/>
  <c r="J5864" i="2" l="1"/>
  <c r="M5864" i="2" s="1"/>
  <c r="H5864" i="2"/>
  <c r="K5864" i="2" s="1"/>
  <c r="N5864" i="2" s="1"/>
  <c r="O5864" i="2" s="1"/>
  <c r="I5864" i="2"/>
  <c r="R5864" i="2" l="1"/>
  <c r="T5864" i="2" s="1"/>
  <c r="Q5864" i="2"/>
  <c r="U5864" i="2"/>
  <c r="P5864" i="2"/>
  <c r="V5864" i="2" s="1"/>
  <c r="F5865" i="2" s="1"/>
  <c r="J5865" i="2" l="1"/>
  <c r="M5865" i="2" s="1"/>
  <c r="H5865" i="2"/>
  <c r="K5865" i="2" s="1"/>
  <c r="N5865" i="2" s="1"/>
  <c r="O5865" i="2" s="1"/>
  <c r="S5864" i="2"/>
  <c r="G5865" i="2"/>
  <c r="I5865" i="2" l="1"/>
  <c r="U5865" i="2"/>
  <c r="R5865" i="2"/>
  <c r="T5865" i="2" s="1"/>
  <c r="Q5865" i="2"/>
  <c r="P5865" i="2"/>
  <c r="V5865" i="2" s="1"/>
  <c r="F5866" i="2" s="1"/>
  <c r="J5866" i="2" l="1"/>
  <c r="M5866" i="2" s="1"/>
  <c r="H5866" i="2"/>
  <c r="K5866" i="2" s="1"/>
  <c r="N5866" i="2" s="1"/>
  <c r="O5866" i="2" s="1"/>
  <c r="S5865" i="2"/>
  <c r="G5866" i="2"/>
  <c r="P5866" i="2" l="1"/>
  <c r="R5866" i="2"/>
  <c r="T5866" i="2" s="1"/>
  <c r="Q5866" i="2"/>
  <c r="S5866" i="2" s="1"/>
  <c r="U5866" i="2"/>
  <c r="I5866" i="2"/>
  <c r="V5866" i="2" l="1"/>
  <c r="F5867" i="2" s="1"/>
  <c r="G5867" i="2"/>
  <c r="H5867" i="2" l="1"/>
  <c r="K5867" i="2" s="1"/>
  <c r="I5867" i="2"/>
  <c r="J5867" i="2"/>
  <c r="M5867" i="2" s="1"/>
  <c r="N5867" i="2" l="1"/>
  <c r="O5867" i="2" s="1"/>
  <c r="U5867" i="2" l="1"/>
  <c r="Q5867" i="2"/>
  <c r="R5867" i="2"/>
  <c r="T5867" i="2" s="1"/>
  <c r="P5867" i="2"/>
  <c r="V5867" i="2" s="1"/>
  <c r="F5868" i="2" s="1"/>
  <c r="J5868" i="2" l="1"/>
  <c r="M5868" i="2" s="1"/>
  <c r="H5868" i="2"/>
  <c r="K5868" i="2" s="1"/>
  <c r="N5868" i="2" s="1"/>
  <c r="O5868" i="2" s="1"/>
  <c r="S5867" i="2"/>
  <c r="G5868" i="2"/>
  <c r="I5868" i="2" l="1"/>
  <c r="R5868" i="2"/>
  <c r="T5868" i="2" s="1"/>
  <c r="Q5868" i="2"/>
  <c r="U5868" i="2"/>
  <c r="P5868" i="2"/>
  <c r="V5868" i="2" s="1"/>
  <c r="F5869" i="2" s="1"/>
  <c r="H5869" i="2" l="1"/>
  <c r="K5869" i="2" s="1"/>
  <c r="J5869" i="2"/>
  <c r="M5869" i="2" s="1"/>
  <c r="S5868" i="2"/>
  <c r="G5869" i="2"/>
  <c r="I5869" i="2" l="1"/>
  <c r="N5869" i="2"/>
  <c r="O5869" i="2" s="1"/>
  <c r="R5869" i="2" l="1"/>
  <c r="T5869" i="2" s="1"/>
  <c r="Q5869" i="2"/>
  <c r="P5869" i="2"/>
  <c r="U5869" i="2"/>
  <c r="V5869" i="2" l="1"/>
  <c r="F5870" i="2" s="1"/>
  <c r="S5869" i="2"/>
  <c r="G5870" i="2"/>
  <c r="J5870" i="2" l="1"/>
  <c r="M5870" i="2" s="1"/>
  <c r="H5870" i="2"/>
  <c r="K5870" i="2" s="1"/>
  <c r="N5870" i="2" s="1"/>
  <c r="O5870" i="2" s="1"/>
  <c r="I5870" i="2"/>
  <c r="U5870" i="2" l="1"/>
  <c r="R5870" i="2"/>
  <c r="T5870" i="2" s="1"/>
  <c r="Q5870" i="2"/>
  <c r="P5870" i="2"/>
  <c r="V5870" i="2" s="1"/>
  <c r="F5871" i="2" s="1"/>
  <c r="H5871" i="2" l="1"/>
  <c r="K5871" i="2" s="1"/>
  <c r="N5871" i="2" s="1"/>
  <c r="O5871" i="2" s="1"/>
  <c r="J5871" i="2"/>
  <c r="M5871" i="2" s="1"/>
  <c r="S5870" i="2"/>
  <c r="G5871" i="2"/>
  <c r="G5872" i="2" l="1"/>
  <c r="Q5871" i="2"/>
  <c r="P5871" i="2"/>
  <c r="U5871" i="2"/>
  <c r="V5871" i="2" s="1"/>
  <c r="F5872" i="2" s="1"/>
  <c r="R5871" i="2"/>
  <c r="T5871" i="2" s="1"/>
  <c r="I5871" i="2"/>
  <c r="H5872" i="2" l="1"/>
  <c r="K5872" i="2" s="1"/>
  <c r="J5872" i="2"/>
  <c r="M5872" i="2" s="1"/>
  <c r="I5872" i="2"/>
  <c r="L5872" i="2" s="1"/>
  <c r="S5871" i="2"/>
  <c r="N5872" i="2" l="1"/>
  <c r="O5872" i="2" s="1"/>
  <c r="Q5872" i="2" l="1"/>
  <c r="P5872" i="2"/>
  <c r="R5872" i="2"/>
  <c r="T5872" i="2" s="1"/>
  <c r="U5872" i="2"/>
  <c r="V5872" i="2" l="1"/>
  <c r="F5873" i="2" s="1"/>
  <c r="S5872" i="2"/>
  <c r="G5873" i="2"/>
  <c r="J5873" i="2" l="1"/>
  <c r="M5873" i="2" s="1"/>
  <c r="H5873" i="2"/>
  <c r="K5873" i="2" s="1"/>
  <c r="I5873" i="2"/>
  <c r="L5873" i="2" s="1"/>
  <c r="N5873" i="2" s="1"/>
  <c r="O5873" i="2" s="1"/>
  <c r="Q5873" i="2" l="1"/>
  <c r="U5873" i="2"/>
  <c r="P5873" i="2"/>
  <c r="V5873" i="2" s="1"/>
  <c r="F5874" i="2" s="1"/>
  <c r="R5873" i="2"/>
  <c r="T5873" i="2" s="1"/>
  <c r="J5874" i="2" l="1"/>
  <c r="M5874" i="2" s="1"/>
  <c r="H5874" i="2"/>
  <c r="K5874" i="2" s="1"/>
  <c r="S5873" i="2"/>
  <c r="G5874" i="2"/>
  <c r="I5874" i="2" l="1"/>
  <c r="L5874" i="2" s="1"/>
  <c r="N5874" i="2" s="1"/>
  <c r="O5874" i="2" s="1"/>
  <c r="R5874" i="2" l="1"/>
  <c r="T5874" i="2" s="1"/>
  <c r="Q5874" i="2"/>
  <c r="U5874" i="2"/>
  <c r="P5874" i="2"/>
  <c r="V5874" i="2" l="1"/>
  <c r="F5875" i="2" s="1"/>
  <c r="S5874" i="2"/>
  <c r="G5875" i="2"/>
  <c r="H5875" i="2" l="1"/>
  <c r="K5875" i="2" s="1"/>
  <c r="J5875" i="2"/>
  <c r="M5875" i="2" s="1"/>
  <c r="I5875" i="2"/>
  <c r="L5875" i="2" s="1"/>
  <c r="N5875" i="2" s="1"/>
  <c r="O5875" i="2" s="1"/>
  <c r="Q5875" i="2" l="1"/>
  <c r="P5875" i="2"/>
  <c r="U5875" i="2"/>
  <c r="R5875" i="2"/>
  <c r="T5875" i="2" s="1"/>
  <c r="O5876" i="2"/>
  <c r="P5876" i="2" l="1"/>
  <c r="R5876" i="2"/>
  <c r="T5876" i="2" s="1"/>
  <c r="U5876" i="2"/>
  <c r="V5875" i="2"/>
  <c r="F5876" i="2" s="1"/>
  <c r="S5875" i="2"/>
  <c r="G5876" i="2"/>
  <c r="I5876" i="2" l="1"/>
  <c r="J5876" i="2"/>
  <c r="M5876" i="2" s="1"/>
  <c r="H5876" i="2"/>
  <c r="K5876" i="2" s="1"/>
  <c r="L5876" i="2" l="1"/>
  <c r="N5876" i="2" s="1"/>
  <c r="Q5876" i="2"/>
  <c r="S5876" i="2" l="1"/>
  <c r="G5877" i="2"/>
  <c r="V5876" i="2"/>
  <c r="F5877" i="2" s="1"/>
  <c r="J5877" i="2" l="1"/>
  <c r="M5877" i="2" s="1"/>
  <c r="H5877" i="2"/>
  <c r="K5877" i="2" s="1"/>
  <c r="I5877" i="2"/>
  <c r="L5877" i="2" s="1"/>
  <c r="N5877" i="2" l="1"/>
  <c r="O5877" i="2" s="1"/>
  <c r="R5877" i="2" l="1"/>
  <c r="T5877" i="2" s="1"/>
  <c r="O5878" i="2"/>
  <c r="P5877" i="2"/>
  <c r="U5877" i="2"/>
  <c r="Q5877" i="2"/>
  <c r="S5877" i="2" l="1"/>
  <c r="G5878" i="2"/>
  <c r="V5877" i="2"/>
  <c r="F5878" i="2" s="1"/>
  <c r="U5878" i="2"/>
  <c r="Q5878" i="2"/>
  <c r="R5878" i="2"/>
  <c r="T5878" i="2" s="1"/>
  <c r="P5878" i="2"/>
  <c r="H5878" i="2" l="1"/>
  <c r="K5878" i="2" s="1"/>
  <c r="J5878" i="2"/>
  <c r="M5878" i="2" s="1"/>
  <c r="I5878" i="2"/>
  <c r="L5878" i="2" s="1"/>
  <c r="V5878" i="2"/>
  <c r="F5879" i="2" s="1"/>
  <c r="S5878" i="2"/>
  <c r="G5879" i="2"/>
  <c r="J5879" i="2" l="1"/>
  <c r="M5879" i="2" s="1"/>
  <c r="I5879" i="2"/>
  <c r="L5879" i="2" s="1"/>
  <c r="H5879" i="2"/>
  <c r="K5879" i="2" s="1"/>
  <c r="N5879" i="2" s="1"/>
  <c r="O5879" i="2" s="1"/>
  <c r="N5878" i="2"/>
  <c r="U5879" i="2" l="1"/>
  <c r="Q5879" i="2"/>
  <c r="R5879" i="2"/>
  <c r="T5879" i="2" s="1"/>
  <c r="P5879" i="2"/>
  <c r="S5879" i="2" l="1"/>
  <c r="G5880" i="2"/>
  <c r="V5879" i="2"/>
  <c r="F5880" i="2" s="1"/>
  <c r="J5880" i="2" l="1"/>
  <c r="M5880" i="2" s="1"/>
  <c r="H5880" i="2"/>
  <c r="K5880" i="2" s="1"/>
  <c r="I5880" i="2"/>
  <c r="L5880" i="2" s="1"/>
  <c r="N5880" i="2" s="1"/>
  <c r="O5880" i="2" s="1"/>
  <c r="R5880" i="2" l="1"/>
  <c r="T5880" i="2" s="1"/>
  <c r="U5880" i="2"/>
  <c r="P5880" i="2"/>
  <c r="Q5880" i="2"/>
  <c r="S5880" i="2" l="1"/>
  <c r="G5881" i="2"/>
  <c r="V5880" i="2"/>
  <c r="F5881" i="2" s="1"/>
  <c r="J5881" i="2" l="1"/>
  <c r="M5881" i="2" s="1"/>
  <c r="H5881" i="2"/>
  <c r="K5881" i="2" s="1"/>
  <c r="N5881" i="2" s="1"/>
  <c r="O5881" i="2" s="1"/>
  <c r="I5881" i="2"/>
  <c r="P5881" i="2" l="1"/>
  <c r="U5881" i="2"/>
  <c r="R5881" i="2"/>
  <c r="T5881" i="2" s="1"/>
  <c r="Q5881" i="2"/>
  <c r="S5881" i="2" s="1"/>
  <c r="V5881" i="2" l="1"/>
  <c r="F5882" i="2" s="1"/>
  <c r="H5882" i="2" l="1"/>
  <c r="K5882" i="2" s="1"/>
  <c r="N5882" i="2" s="1"/>
  <c r="O5882" i="2" s="1"/>
  <c r="I5882" i="2"/>
  <c r="J5882" i="2"/>
  <c r="M5882" i="2" s="1"/>
  <c r="P5882" i="2" l="1"/>
  <c r="U5882" i="2"/>
  <c r="R5882" i="2"/>
  <c r="T5882" i="2" s="1"/>
  <c r="Q5882" i="2"/>
  <c r="S5882" i="2" l="1"/>
  <c r="G5883" i="2"/>
  <c r="V5882" i="2"/>
  <c r="F5883" i="2" s="1"/>
  <c r="H5883" i="2" l="1"/>
  <c r="K5883" i="2" s="1"/>
  <c r="I5883" i="2"/>
  <c r="J5883" i="2"/>
  <c r="M5883" i="2" s="1"/>
  <c r="N5883" i="2" l="1"/>
  <c r="O5883" i="2" s="1"/>
  <c r="U5883" i="2" l="1"/>
  <c r="R5883" i="2"/>
  <c r="T5883" i="2" s="1"/>
  <c r="P5883" i="2"/>
  <c r="Q5883" i="2"/>
  <c r="S5883" i="2" l="1"/>
  <c r="G5884" i="2"/>
  <c r="V5883" i="2"/>
  <c r="F5884" i="2" s="1"/>
  <c r="H5884" i="2" l="1"/>
  <c r="K5884" i="2" s="1"/>
  <c r="J5884" i="2"/>
  <c r="M5884" i="2" s="1"/>
  <c r="I5884" i="2"/>
  <c r="N5884" i="2" l="1"/>
  <c r="O5884" i="2" s="1"/>
  <c r="U5884" i="2" l="1"/>
  <c r="R5884" i="2"/>
  <c r="T5884" i="2" s="1"/>
  <c r="P5884" i="2"/>
  <c r="Q5884" i="2"/>
  <c r="S5884" i="2" l="1"/>
  <c r="G5885" i="2"/>
  <c r="V5884" i="2"/>
  <c r="F5885" i="2" s="1"/>
  <c r="J5885" i="2" l="1"/>
  <c r="M5885" i="2" s="1"/>
  <c r="H5885" i="2"/>
  <c r="K5885" i="2" s="1"/>
  <c r="N5885" i="2" s="1"/>
  <c r="O5885" i="2" s="1"/>
  <c r="I5885" i="2"/>
  <c r="U5885" i="2" l="1"/>
  <c r="P5885" i="2"/>
  <c r="V5885" i="2" s="1"/>
  <c r="F5886" i="2" s="1"/>
  <c r="Q5885" i="2"/>
  <c r="R5885" i="2"/>
  <c r="T5885" i="2" s="1"/>
  <c r="S5885" i="2" l="1"/>
  <c r="G5886" i="2"/>
  <c r="H5886" i="2"/>
  <c r="K5886" i="2" s="1"/>
  <c r="J5886" i="2"/>
  <c r="M5886" i="2" s="1"/>
  <c r="I5886" i="2"/>
  <c r="N5886" i="2" l="1"/>
  <c r="O5886" i="2" s="1"/>
  <c r="U5886" i="2" l="1"/>
  <c r="R5886" i="2"/>
  <c r="T5886" i="2" s="1"/>
  <c r="Q5886" i="2"/>
  <c r="P5886" i="2"/>
  <c r="V5886" i="2" s="1"/>
  <c r="F5887" i="2" s="1"/>
  <c r="S5886" i="2" l="1"/>
  <c r="G5887" i="2"/>
  <c r="H5887" i="2"/>
  <c r="K5887" i="2" s="1"/>
  <c r="J5887" i="2"/>
  <c r="M5887" i="2" s="1"/>
  <c r="N5887" i="2" l="1"/>
  <c r="O5887" i="2" s="1"/>
  <c r="I5887" i="2"/>
  <c r="R5887" i="2" l="1"/>
  <c r="T5887" i="2" s="1"/>
  <c r="U5887" i="2"/>
  <c r="P5887" i="2"/>
  <c r="Q5887" i="2"/>
  <c r="S5887" i="2" l="1"/>
  <c r="G5888" i="2"/>
  <c r="V5887" i="2"/>
  <c r="F5888" i="2" s="1"/>
  <c r="H5888" i="2" l="1"/>
  <c r="K5888" i="2" s="1"/>
  <c r="N5888" i="2" s="1"/>
  <c r="O5888" i="2" s="1"/>
  <c r="J5888" i="2"/>
  <c r="M5888" i="2" s="1"/>
  <c r="I5888" i="2"/>
  <c r="R5888" i="2" l="1"/>
  <c r="T5888" i="2" s="1"/>
  <c r="Q5888" i="2"/>
  <c r="P5888" i="2"/>
  <c r="V5888" i="2" s="1"/>
  <c r="F5889" i="2" s="1"/>
  <c r="U5888" i="2"/>
  <c r="J5889" i="2" l="1"/>
  <c r="M5889" i="2" s="1"/>
  <c r="H5889" i="2"/>
  <c r="K5889" i="2" s="1"/>
  <c r="N5889" i="2" s="1"/>
  <c r="O5889" i="2" s="1"/>
  <c r="S5888" i="2"/>
  <c r="G5889" i="2"/>
  <c r="I5889" i="2" l="1"/>
  <c r="P5889" i="2"/>
  <c r="R5889" i="2"/>
  <c r="T5889" i="2" s="1"/>
  <c r="Q5889" i="2"/>
  <c r="S5889" i="2" s="1"/>
  <c r="U5889" i="2"/>
  <c r="V5889" i="2" l="1"/>
  <c r="F5890" i="2" s="1"/>
  <c r="G5890" i="2"/>
  <c r="J5890" i="2" l="1"/>
  <c r="M5890" i="2" s="1"/>
  <c r="I5890" i="2"/>
  <c r="H5890" i="2"/>
  <c r="K5890" i="2" s="1"/>
  <c r="N5890" i="2" s="1"/>
  <c r="O5890" i="2" s="1"/>
  <c r="U5890" i="2" l="1"/>
  <c r="Q5890" i="2"/>
  <c r="R5890" i="2"/>
  <c r="T5890" i="2" s="1"/>
  <c r="P5890" i="2"/>
  <c r="V5890" i="2" s="1"/>
  <c r="F5891" i="2" s="1"/>
  <c r="S5890" i="2" l="1"/>
  <c r="G5891" i="2"/>
  <c r="I5891" i="2"/>
  <c r="J5891" i="2"/>
  <c r="M5891" i="2" s="1"/>
  <c r="H5891" i="2"/>
  <c r="K5891" i="2" s="1"/>
  <c r="N5891" i="2" s="1"/>
  <c r="O5891" i="2" s="1"/>
  <c r="Q5891" i="2" l="1"/>
  <c r="U5891" i="2"/>
  <c r="R5891" i="2"/>
  <c r="T5891" i="2" s="1"/>
  <c r="P5891" i="2"/>
  <c r="V5891" i="2" s="1"/>
  <c r="F5892" i="2" s="1"/>
  <c r="O5892" i="2"/>
  <c r="G5892" i="2"/>
  <c r="U5892" i="2" l="1"/>
  <c r="Q5892" i="2"/>
  <c r="R5892" i="2"/>
  <c r="T5892" i="2" s="1"/>
  <c r="J5892" i="2"/>
  <c r="M5892" i="2" s="1"/>
  <c r="H5892" i="2"/>
  <c r="K5892" i="2" s="1"/>
  <c r="N5892" i="2" s="1"/>
  <c r="I5892" i="2"/>
  <c r="S5891" i="2"/>
  <c r="P5892" i="2" l="1"/>
  <c r="V5892" i="2" s="1"/>
  <c r="F5893" i="2" s="1"/>
  <c r="G5893" i="2"/>
  <c r="J5893" i="2" l="1"/>
  <c r="M5893" i="2" s="1"/>
  <c r="I5893" i="2"/>
  <c r="H5893" i="2"/>
  <c r="K5893" i="2" s="1"/>
  <c r="N5893" i="2" s="1"/>
  <c r="O5893" i="2" s="1"/>
  <c r="S5892" i="2"/>
  <c r="O5894" i="2" l="1"/>
  <c r="U5893" i="2"/>
  <c r="V5893" i="2" s="1"/>
  <c r="F5894" i="2" s="1"/>
  <c r="P5893" i="2"/>
  <c r="Q5893" i="2"/>
  <c r="R5893" i="2"/>
  <c r="T5893" i="2" s="1"/>
  <c r="S5893" i="2" l="1"/>
  <c r="G5894" i="2"/>
  <c r="H5894" i="2"/>
  <c r="K5894" i="2" s="1"/>
  <c r="J5894" i="2"/>
  <c r="M5894" i="2" s="1"/>
  <c r="P5894" i="2"/>
  <c r="Q5894" i="2"/>
  <c r="S5894" i="2" s="1"/>
  <c r="R5894" i="2"/>
  <c r="T5894" i="2" s="1"/>
  <c r="U5894" i="2"/>
  <c r="V5894" i="2" s="1"/>
  <c r="F5895" i="2" s="1"/>
  <c r="H5895" i="2" l="1"/>
  <c r="K5895" i="2" s="1"/>
  <c r="J5895" i="2"/>
  <c r="M5895" i="2" s="1"/>
  <c r="N5894" i="2"/>
  <c r="I5894" i="2"/>
  <c r="G5895" i="2"/>
  <c r="I5895" i="2" s="1"/>
  <c r="N5895" i="2" l="1"/>
  <c r="O5895" i="2" s="1"/>
  <c r="Q5895" i="2" l="1"/>
  <c r="R5895" i="2"/>
  <c r="T5895" i="2" s="1"/>
  <c r="P5895" i="2"/>
  <c r="U5895" i="2"/>
  <c r="V5895" i="2" s="1"/>
  <c r="F5896" i="2" s="1"/>
  <c r="J5896" i="2" l="1"/>
  <c r="M5896" i="2" s="1"/>
  <c r="H5896" i="2"/>
  <c r="K5896" i="2" s="1"/>
  <c r="S5895" i="2"/>
  <c r="G5896" i="2"/>
  <c r="I5896" i="2" s="1"/>
  <c r="L5896" i="2" s="1"/>
  <c r="N5896" i="2" l="1"/>
  <c r="O5896" i="2" s="1"/>
  <c r="R5896" i="2" l="1"/>
  <c r="T5896" i="2" s="1"/>
  <c r="U5896" i="2"/>
  <c r="P5896" i="2"/>
  <c r="V5896" i="2" s="1"/>
  <c r="F5897" i="2" s="1"/>
  <c r="Q5896" i="2"/>
  <c r="H5897" i="2" l="1"/>
  <c r="K5897" i="2" s="1"/>
  <c r="J5897" i="2"/>
  <c r="M5897" i="2" s="1"/>
  <c r="S5896" i="2"/>
  <c r="G5897" i="2"/>
  <c r="I5897" i="2" l="1"/>
  <c r="L5897" i="2" s="1"/>
  <c r="N5897" i="2" s="1"/>
  <c r="O5897" i="2" s="1"/>
  <c r="Q5897" i="2" l="1"/>
  <c r="R5897" i="2"/>
  <c r="T5897" i="2" s="1"/>
  <c r="P5897" i="2"/>
  <c r="U5897" i="2"/>
  <c r="V5897" i="2" s="1"/>
  <c r="F5898" i="2" s="1"/>
  <c r="J5898" i="2" l="1"/>
  <c r="M5898" i="2" s="1"/>
  <c r="H5898" i="2"/>
  <c r="K5898" i="2" s="1"/>
  <c r="S5897" i="2"/>
  <c r="G5898" i="2"/>
  <c r="I5898" i="2" s="1"/>
  <c r="L5898" i="2" s="1"/>
  <c r="N5898" i="2" s="1"/>
  <c r="O5898" i="2" s="1"/>
  <c r="U5898" i="2" l="1"/>
  <c r="R5898" i="2"/>
  <c r="T5898" i="2" s="1"/>
  <c r="P5898" i="2"/>
  <c r="Q5898" i="2"/>
  <c r="G5899" i="2" s="1"/>
  <c r="S5898" i="2" l="1"/>
  <c r="V5898" i="2"/>
  <c r="F5899" i="2" s="1"/>
  <c r="J5899" i="2" l="1"/>
  <c r="M5899" i="2" s="1"/>
  <c r="H5899" i="2"/>
  <c r="K5899" i="2" s="1"/>
  <c r="I5899" i="2"/>
  <c r="L5899" i="2" s="1"/>
  <c r="N5899" i="2" l="1"/>
  <c r="O5899" i="2" s="1"/>
  <c r="Q5899" i="2" l="1"/>
  <c r="P5899" i="2"/>
  <c r="R5899" i="2"/>
  <c r="T5899" i="2" s="1"/>
  <c r="U5899" i="2"/>
  <c r="V5899" i="2" l="1"/>
  <c r="F5900" i="2" s="1"/>
  <c r="S5899" i="2"/>
  <c r="G5900" i="2"/>
  <c r="J5900" i="2" l="1"/>
  <c r="M5900" i="2" s="1"/>
  <c r="I5900" i="2"/>
  <c r="L5900" i="2" s="1"/>
  <c r="H5900" i="2"/>
  <c r="K5900" i="2" s="1"/>
  <c r="N5900" i="2" s="1"/>
  <c r="O5900" i="2" s="1"/>
  <c r="R5900" i="2" l="1"/>
  <c r="T5900" i="2" s="1"/>
  <c r="Q5900" i="2"/>
  <c r="P5900" i="2"/>
  <c r="U5900" i="2"/>
  <c r="V5900" i="2" s="1"/>
  <c r="F5901" i="2" s="1"/>
  <c r="J5901" i="2" l="1"/>
  <c r="M5901" i="2" s="1"/>
  <c r="H5901" i="2"/>
  <c r="K5901" i="2" s="1"/>
  <c r="S5900" i="2"/>
  <c r="G5901" i="2"/>
  <c r="I5901" i="2" l="1"/>
  <c r="L5901" i="2" s="1"/>
  <c r="N5901" i="2" s="1"/>
  <c r="O5901" i="2" s="1"/>
  <c r="R5901" i="2" l="1"/>
  <c r="T5901" i="2" s="1"/>
  <c r="Q5901" i="2"/>
  <c r="P5901" i="2"/>
  <c r="U5901" i="2"/>
  <c r="V5901" i="2" s="1"/>
  <c r="F5902" i="2" s="1"/>
  <c r="J5902" i="2" l="1"/>
  <c r="M5902" i="2" s="1"/>
  <c r="H5902" i="2"/>
  <c r="K5902" i="2" s="1"/>
  <c r="S5901" i="2"/>
  <c r="G5902" i="2"/>
  <c r="I5902" i="2" l="1"/>
  <c r="L5902" i="2" s="1"/>
  <c r="N5902" i="2" s="1"/>
  <c r="O5902" i="2" s="1"/>
  <c r="R5902" i="2" l="1"/>
  <c r="T5902" i="2" s="1"/>
  <c r="U5902" i="2"/>
  <c r="Q5902" i="2"/>
  <c r="P5902" i="2"/>
  <c r="S5902" i="2" l="1"/>
  <c r="G5903" i="2"/>
  <c r="V5902" i="2"/>
  <c r="F5903" i="2" s="1"/>
  <c r="J5903" i="2" l="1"/>
  <c r="M5903" i="2" s="1"/>
  <c r="I5903" i="2"/>
  <c r="L5903" i="2" s="1"/>
  <c r="H5903" i="2"/>
  <c r="K5903" i="2" s="1"/>
  <c r="N5903" i="2" s="1"/>
  <c r="O5903" i="2" s="1"/>
  <c r="O5904" i="2" l="1"/>
  <c r="U5903" i="2"/>
  <c r="R5903" i="2"/>
  <c r="T5903" i="2" s="1"/>
  <c r="Q5903" i="2"/>
  <c r="P5903" i="2"/>
  <c r="V5903" i="2" s="1"/>
  <c r="F5904" i="2" s="1"/>
  <c r="H5904" i="2" l="1"/>
  <c r="K5904" i="2" s="1"/>
  <c r="J5904" i="2"/>
  <c r="M5904" i="2" s="1"/>
  <c r="S5903" i="2"/>
  <c r="G5904" i="2"/>
  <c r="R5904" i="2"/>
  <c r="T5904" i="2" s="1"/>
  <c r="P5904" i="2"/>
  <c r="U5904" i="2"/>
  <c r="I5904" i="2" l="1"/>
  <c r="L5904" i="2" l="1"/>
  <c r="N5904" i="2" s="1"/>
  <c r="Q5904" i="2"/>
  <c r="S5904" i="2" l="1"/>
  <c r="V5904" i="2"/>
  <c r="F5905" i="2" s="1"/>
  <c r="G5905" i="2"/>
  <c r="J5905" i="2" l="1"/>
  <c r="M5905" i="2" s="1"/>
  <c r="I5905" i="2"/>
  <c r="H5905" i="2"/>
  <c r="K5905" i="2" s="1"/>
  <c r="N5905" i="2" s="1"/>
  <c r="O5905" i="2" s="1"/>
  <c r="R5905" i="2" l="1"/>
  <c r="T5905" i="2" s="1"/>
  <c r="U5905" i="2"/>
  <c r="Q5905" i="2"/>
  <c r="P5905" i="2"/>
  <c r="V5905" i="2" s="1"/>
  <c r="F5906" i="2" s="1"/>
  <c r="O5906" i="2"/>
  <c r="J5906" i="2" l="1"/>
  <c r="M5906" i="2" s="1"/>
  <c r="I5906" i="2"/>
  <c r="H5906" i="2"/>
  <c r="K5906" i="2" s="1"/>
  <c r="N5906" i="2" s="1"/>
  <c r="R5906" i="2"/>
  <c r="T5906" i="2" s="1"/>
  <c r="Q5906" i="2"/>
  <c r="P5906" i="2"/>
  <c r="V5906" i="2" s="1"/>
  <c r="F5907" i="2" s="1"/>
  <c r="U5906" i="2"/>
  <c r="S5905" i="2"/>
  <c r="H5907" i="2" l="1"/>
  <c r="K5907" i="2" s="1"/>
  <c r="J5907" i="2"/>
  <c r="M5907" i="2" s="1"/>
  <c r="S5906" i="2"/>
  <c r="G5907" i="2"/>
  <c r="I5907" i="2" l="1"/>
  <c r="N5907" i="2"/>
  <c r="O5907" i="2" s="1"/>
  <c r="U5907" i="2" l="1"/>
  <c r="R5907" i="2"/>
  <c r="T5907" i="2" s="1"/>
  <c r="P5907" i="2"/>
  <c r="Q5907" i="2"/>
  <c r="S5907" i="2" l="1"/>
  <c r="G5908" i="2"/>
  <c r="V5907" i="2"/>
  <c r="F5908" i="2" s="1"/>
  <c r="J5908" i="2" l="1"/>
  <c r="M5908" i="2" s="1"/>
  <c r="H5908" i="2"/>
  <c r="K5908" i="2" s="1"/>
  <c r="N5908" i="2" s="1"/>
  <c r="O5908" i="2" s="1"/>
  <c r="I5908" i="2"/>
  <c r="Q5908" i="2" l="1"/>
  <c r="U5908" i="2"/>
  <c r="R5908" i="2"/>
  <c r="T5908" i="2" s="1"/>
  <c r="P5908" i="2"/>
  <c r="V5908" i="2" s="1"/>
  <c r="F5909" i="2" s="1"/>
  <c r="J5909" i="2" l="1"/>
  <c r="M5909" i="2" s="1"/>
  <c r="H5909" i="2"/>
  <c r="K5909" i="2" s="1"/>
  <c r="N5909" i="2" s="1"/>
  <c r="O5909" i="2" s="1"/>
  <c r="S5908" i="2"/>
  <c r="G5909" i="2"/>
  <c r="R5909" i="2" l="1"/>
  <c r="T5909" i="2" s="1"/>
  <c r="Q5909" i="2"/>
  <c r="U5909" i="2"/>
  <c r="P5909" i="2"/>
  <c r="V5909" i="2" s="1"/>
  <c r="F5910" i="2" s="1"/>
  <c r="G5910" i="2"/>
  <c r="I5909" i="2"/>
  <c r="J5910" i="2" l="1"/>
  <c r="M5910" i="2" s="1"/>
  <c r="I5910" i="2"/>
  <c r="H5910" i="2"/>
  <c r="K5910" i="2" s="1"/>
  <c r="N5910" i="2" s="1"/>
  <c r="O5910" i="2" s="1"/>
  <c r="S5909" i="2"/>
  <c r="U5910" i="2" l="1"/>
  <c r="R5910" i="2"/>
  <c r="T5910" i="2" s="1"/>
  <c r="Q5910" i="2"/>
  <c r="P5910" i="2"/>
  <c r="V5910" i="2" s="1"/>
  <c r="F5911" i="2" s="1"/>
  <c r="J5911" i="2" l="1"/>
  <c r="M5911" i="2" s="1"/>
  <c r="H5911" i="2"/>
  <c r="K5911" i="2" s="1"/>
  <c r="N5911" i="2" s="1"/>
  <c r="O5911" i="2" s="1"/>
  <c r="S5910" i="2"/>
  <c r="G5911" i="2"/>
  <c r="I5911" i="2" l="1"/>
  <c r="Q5911" i="2"/>
  <c r="U5911" i="2"/>
  <c r="R5911" i="2"/>
  <c r="T5911" i="2" s="1"/>
  <c r="P5911" i="2"/>
  <c r="V5911" i="2" s="1"/>
  <c r="F5912" i="2" s="1"/>
  <c r="J5912" i="2" l="1"/>
  <c r="M5912" i="2" s="1"/>
  <c r="H5912" i="2"/>
  <c r="K5912" i="2" s="1"/>
  <c r="N5912" i="2" s="1"/>
  <c r="O5912" i="2" s="1"/>
  <c r="I5912" i="2"/>
  <c r="S5911" i="2"/>
  <c r="G5912" i="2"/>
  <c r="U5912" i="2" l="1"/>
  <c r="R5912" i="2"/>
  <c r="T5912" i="2" s="1"/>
  <c r="Q5912" i="2"/>
  <c r="P5912" i="2"/>
  <c r="V5912" i="2" s="1"/>
  <c r="F5913" i="2" s="1"/>
  <c r="J5913" i="2" l="1"/>
  <c r="M5913" i="2" s="1"/>
  <c r="H5913" i="2"/>
  <c r="K5913" i="2" s="1"/>
  <c r="N5913" i="2" s="1"/>
  <c r="O5913" i="2" s="1"/>
  <c r="S5912" i="2"/>
  <c r="G5913" i="2"/>
  <c r="I5913" i="2" s="1"/>
  <c r="U5913" i="2" l="1"/>
  <c r="R5913" i="2"/>
  <c r="T5913" i="2" s="1"/>
  <c r="P5913" i="2"/>
  <c r="Q5913" i="2"/>
  <c r="S5913" i="2" s="1"/>
  <c r="V5913" i="2" l="1"/>
  <c r="F5914" i="2" s="1"/>
  <c r="G5914" i="2"/>
  <c r="J5914" i="2" l="1"/>
  <c r="M5914" i="2" s="1"/>
  <c r="H5914" i="2"/>
  <c r="K5914" i="2" s="1"/>
  <c r="N5914" i="2" s="1"/>
  <c r="O5914" i="2" s="1"/>
  <c r="I5914" i="2"/>
  <c r="Q5914" i="2" l="1"/>
  <c r="P5914" i="2"/>
  <c r="R5914" i="2"/>
  <c r="T5914" i="2" s="1"/>
  <c r="U5914" i="2"/>
  <c r="V5914" i="2" l="1"/>
  <c r="F5915" i="2" s="1"/>
  <c r="S5914" i="2"/>
  <c r="G5915" i="2"/>
  <c r="J5915" i="2" l="1"/>
  <c r="M5915" i="2" s="1"/>
  <c r="I5915" i="2"/>
  <c r="H5915" i="2"/>
  <c r="K5915" i="2" s="1"/>
  <c r="N5915" i="2" s="1"/>
  <c r="O5915" i="2" s="1"/>
  <c r="U5915" i="2" l="1"/>
  <c r="R5915" i="2"/>
  <c r="T5915" i="2" s="1"/>
  <c r="Q5915" i="2"/>
  <c r="P5915" i="2"/>
  <c r="V5915" i="2" s="1"/>
  <c r="F5916" i="2" s="1"/>
  <c r="J5916" i="2" l="1"/>
  <c r="M5916" i="2" s="1"/>
  <c r="H5916" i="2"/>
  <c r="K5916" i="2" s="1"/>
  <c r="S5915" i="2"/>
  <c r="G5916" i="2"/>
  <c r="I5916" i="2" l="1"/>
  <c r="N5916" i="2"/>
  <c r="O5916" i="2" s="1"/>
  <c r="R5916" i="2" l="1"/>
  <c r="T5916" i="2" s="1"/>
  <c r="Q5916" i="2"/>
  <c r="P5916" i="2"/>
  <c r="O5917" i="2"/>
  <c r="U5916" i="2"/>
  <c r="U5917" i="2" l="1"/>
  <c r="R5917" i="2"/>
  <c r="T5917" i="2" s="1"/>
  <c r="Q5917" i="2"/>
  <c r="V5916" i="2"/>
  <c r="F5917" i="2" s="1"/>
  <c r="S5916" i="2"/>
  <c r="G5917" i="2"/>
  <c r="G5918" i="2" s="1"/>
  <c r="J5917" i="2" l="1"/>
  <c r="M5917" i="2" s="1"/>
  <c r="I5917" i="2"/>
  <c r="H5917" i="2"/>
  <c r="K5917" i="2" l="1"/>
  <c r="N5917" i="2" s="1"/>
  <c r="P5917" i="2"/>
  <c r="V5917" i="2" l="1"/>
  <c r="F5918" i="2" s="1"/>
  <c r="S5917" i="2"/>
  <c r="J5918" i="2" l="1"/>
  <c r="M5918" i="2" s="1"/>
  <c r="I5918" i="2"/>
  <c r="H5918" i="2"/>
  <c r="K5918" i="2" s="1"/>
  <c r="N5918" i="2" s="1"/>
  <c r="O5918" i="2" s="1"/>
  <c r="P5918" i="2" l="1"/>
  <c r="O5919" i="2"/>
  <c r="R5918" i="2"/>
  <c r="T5918" i="2" s="1"/>
  <c r="Q5918" i="2"/>
  <c r="U5918" i="2"/>
  <c r="S5918" i="2" l="1"/>
  <c r="G5919" i="2"/>
  <c r="Q5919" i="2"/>
  <c r="P5919" i="2"/>
  <c r="R5919" i="2"/>
  <c r="T5919" i="2" s="1"/>
  <c r="U5919" i="2"/>
  <c r="V5918" i="2"/>
  <c r="F5919" i="2" s="1"/>
  <c r="I5919" i="2" l="1"/>
  <c r="J5919" i="2"/>
  <c r="M5919" i="2" s="1"/>
  <c r="H5919" i="2"/>
  <c r="K5919" i="2" s="1"/>
  <c r="V5919" i="2"/>
  <c r="F5920" i="2" s="1"/>
  <c r="S5919" i="2"/>
  <c r="G5920" i="2"/>
  <c r="J5920" i="2" l="1"/>
  <c r="M5920" i="2" s="1"/>
  <c r="I5920" i="2"/>
  <c r="L5920" i="2" s="1"/>
  <c r="H5920" i="2"/>
  <c r="K5920" i="2" s="1"/>
  <c r="N5920" i="2" s="1"/>
  <c r="O5920" i="2" s="1"/>
  <c r="N5919" i="2"/>
  <c r="R5920" i="2" l="1"/>
  <c r="T5920" i="2" s="1"/>
  <c r="U5920" i="2"/>
  <c r="Q5920" i="2"/>
  <c r="P5920" i="2"/>
  <c r="S5920" i="2" l="1"/>
  <c r="G5921" i="2"/>
  <c r="V5920" i="2"/>
  <c r="F5921" i="2" s="1"/>
  <c r="J5921" i="2" l="1"/>
  <c r="M5921" i="2" s="1"/>
  <c r="H5921" i="2"/>
  <c r="K5921" i="2" s="1"/>
  <c r="I5921" i="2"/>
  <c r="L5921" i="2" s="1"/>
  <c r="N5921" i="2" s="1"/>
  <c r="O5921" i="2" s="1"/>
  <c r="R5921" i="2" l="1"/>
  <c r="T5921" i="2" s="1"/>
  <c r="P5921" i="2"/>
  <c r="O5922" i="2"/>
  <c r="U5921" i="2"/>
  <c r="Q5921" i="2"/>
  <c r="S5921" i="2" l="1"/>
  <c r="G5922" i="2"/>
  <c r="P5922" i="2"/>
  <c r="R5922" i="2"/>
  <c r="T5922" i="2" s="1"/>
  <c r="U5922" i="2"/>
  <c r="V5921" i="2"/>
  <c r="F5922" i="2" s="1"/>
  <c r="I5922" i="2" l="1"/>
  <c r="J5922" i="2"/>
  <c r="M5922" i="2" s="1"/>
  <c r="H5922" i="2"/>
  <c r="K5922" i="2" s="1"/>
  <c r="L5922" i="2" l="1"/>
  <c r="N5922" i="2" s="1"/>
  <c r="Q5922" i="2"/>
  <c r="S5922" i="2" l="1"/>
  <c r="G5923" i="2"/>
  <c r="V5922" i="2"/>
  <c r="F5923" i="2" s="1"/>
  <c r="J5923" i="2" l="1"/>
  <c r="M5923" i="2" s="1"/>
  <c r="I5923" i="2"/>
  <c r="L5923" i="2" s="1"/>
  <c r="H5923" i="2"/>
  <c r="K5923" i="2" s="1"/>
  <c r="N5923" i="2" s="1"/>
  <c r="O5923" i="2" s="1"/>
  <c r="R5923" i="2" l="1"/>
  <c r="T5923" i="2" s="1"/>
  <c r="Q5923" i="2"/>
  <c r="U5923" i="2"/>
  <c r="P5923" i="2"/>
  <c r="V5923" i="2" s="1"/>
  <c r="F5924" i="2" s="1"/>
  <c r="O5924" i="2"/>
  <c r="P5924" i="2" l="1"/>
  <c r="U5924" i="2"/>
  <c r="R5924" i="2"/>
  <c r="T5924" i="2" s="1"/>
  <c r="Q5924" i="2"/>
  <c r="S5924" i="2" s="1"/>
  <c r="J5924" i="2"/>
  <c r="M5924" i="2" s="1"/>
  <c r="H5924" i="2"/>
  <c r="K5924" i="2" s="1"/>
  <c r="I5924" i="2"/>
  <c r="L5924" i="2" s="1"/>
  <c r="N5924" i="2" s="1"/>
  <c r="S5923" i="2"/>
  <c r="G5924" i="2"/>
  <c r="G5925" i="2" s="1"/>
  <c r="V5924" i="2" l="1"/>
  <c r="F5925" i="2" s="1"/>
  <c r="J5925" i="2" l="1"/>
  <c r="M5925" i="2" s="1"/>
  <c r="H5925" i="2"/>
  <c r="K5925" i="2" s="1"/>
  <c r="I5925" i="2"/>
  <c r="L5925" i="2" s="1"/>
  <c r="N5925" i="2" s="1"/>
  <c r="O5925" i="2" s="1"/>
  <c r="U5925" i="2" l="1"/>
  <c r="Q5925" i="2"/>
  <c r="R5925" i="2"/>
  <c r="T5925" i="2" s="1"/>
  <c r="P5925" i="2"/>
  <c r="V5925" i="2" s="1"/>
  <c r="F5926" i="2" s="1"/>
  <c r="J5926" i="2" l="1"/>
  <c r="M5926" i="2" s="1"/>
  <c r="H5926" i="2"/>
  <c r="K5926" i="2" s="1"/>
  <c r="S5925" i="2"/>
  <c r="G5926" i="2"/>
  <c r="I5926" i="2" l="1"/>
  <c r="L5926" i="2" s="1"/>
  <c r="N5926" i="2" s="1"/>
  <c r="O5926" i="2" s="1"/>
  <c r="R5926" i="2" l="1"/>
  <c r="T5926" i="2" s="1"/>
  <c r="P5926" i="2"/>
  <c r="Q5926" i="2"/>
  <c r="U5926" i="2"/>
  <c r="S5926" i="2" l="1"/>
  <c r="G5927" i="2"/>
  <c r="V5926" i="2"/>
  <c r="F5927" i="2" s="1"/>
  <c r="J5927" i="2" l="1"/>
  <c r="M5927" i="2" s="1"/>
  <c r="H5927" i="2"/>
  <c r="K5927" i="2" s="1"/>
  <c r="N5927" i="2" s="1"/>
  <c r="O5927" i="2" s="1"/>
  <c r="I5927" i="2"/>
  <c r="L5927" i="2" s="1"/>
  <c r="P5927" i="2" l="1"/>
  <c r="U5927" i="2"/>
  <c r="Q5927" i="2"/>
  <c r="R5927" i="2"/>
  <c r="T5927" i="2" s="1"/>
  <c r="S5927" i="2" l="1"/>
  <c r="G5928" i="2"/>
  <c r="V5927" i="2"/>
  <c r="F5928" i="2" s="1"/>
  <c r="J5928" i="2" l="1"/>
  <c r="M5928" i="2" s="1"/>
  <c r="H5928" i="2"/>
  <c r="K5928" i="2" s="1"/>
  <c r="I5928" i="2"/>
  <c r="L5928" i="2" s="1"/>
  <c r="N5928" i="2" s="1"/>
  <c r="O5928" i="2" s="1"/>
  <c r="Q5928" i="2" l="1"/>
  <c r="P5928" i="2"/>
  <c r="U5928" i="2"/>
  <c r="R5928" i="2"/>
  <c r="T5928" i="2" s="1"/>
  <c r="V5928" i="2" l="1"/>
  <c r="F5929" i="2" s="1"/>
  <c r="S5928" i="2"/>
  <c r="G5929" i="2"/>
  <c r="I5929" i="2" s="1"/>
  <c r="J5929" i="2" l="1"/>
  <c r="M5929" i="2" s="1"/>
  <c r="H5929" i="2"/>
  <c r="K5929" i="2" s="1"/>
  <c r="N5929" i="2" s="1"/>
  <c r="O5929" i="2" s="1"/>
  <c r="U5929" i="2" l="1"/>
  <c r="R5929" i="2"/>
  <c r="T5929" i="2" s="1"/>
  <c r="Q5929" i="2"/>
  <c r="P5929" i="2"/>
  <c r="V5929" i="2" s="1"/>
  <c r="F5930" i="2" s="1"/>
  <c r="H5930" i="2" l="1"/>
  <c r="K5930" i="2" s="1"/>
  <c r="J5930" i="2"/>
  <c r="M5930" i="2" s="1"/>
  <c r="I5930" i="2"/>
  <c r="S5929" i="2"/>
  <c r="N5930" i="2" l="1"/>
  <c r="O5930" i="2" s="1"/>
  <c r="P5930" i="2" l="1"/>
  <c r="U5930" i="2"/>
  <c r="R5930" i="2"/>
  <c r="T5930" i="2" s="1"/>
  <c r="Q5930" i="2"/>
  <c r="S5930" i="2" l="1"/>
  <c r="G5931" i="2"/>
  <c r="V5930" i="2"/>
  <c r="F5931" i="2" s="1"/>
  <c r="J5931" i="2" l="1"/>
  <c r="M5931" i="2" s="1"/>
  <c r="I5931" i="2"/>
  <c r="H5931" i="2"/>
  <c r="K5931" i="2" s="1"/>
  <c r="N5931" i="2" s="1"/>
  <c r="O5931" i="2" s="1"/>
  <c r="R5931" i="2" l="1"/>
  <c r="T5931" i="2" s="1"/>
  <c r="Q5931" i="2"/>
  <c r="U5931" i="2"/>
  <c r="P5931" i="2"/>
  <c r="V5931" i="2" s="1"/>
  <c r="F5932" i="2" s="1"/>
  <c r="J5932" i="2" l="1"/>
  <c r="M5932" i="2" s="1"/>
  <c r="H5932" i="2"/>
  <c r="K5932" i="2" s="1"/>
  <c r="N5932" i="2" s="1"/>
  <c r="O5932" i="2" s="1"/>
  <c r="I5932" i="2"/>
  <c r="S5931" i="2"/>
  <c r="G5932" i="2"/>
  <c r="U5932" i="2" l="1"/>
  <c r="Q5932" i="2"/>
  <c r="P5932" i="2"/>
  <c r="V5932" i="2" s="1"/>
  <c r="F5933" i="2" s="1"/>
  <c r="R5932" i="2"/>
  <c r="T5932" i="2" s="1"/>
  <c r="J5933" i="2" l="1"/>
  <c r="M5933" i="2" s="1"/>
  <c r="H5933" i="2"/>
  <c r="K5933" i="2" s="1"/>
  <c r="N5933" i="2" s="1"/>
  <c r="O5933" i="2" s="1"/>
  <c r="S5932" i="2"/>
  <c r="G5933" i="2"/>
  <c r="U5933" i="2" l="1"/>
  <c r="R5933" i="2"/>
  <c r="T5933" i="2" s="1"/>
  <c r="Q5933" i="2"/>
  <c r="P5933" i="2"/>
  <c r="V5933" i="2" s="1"/>
  <c r="F5934" i="2" s="1"/>
  <c r="G5934" i="2"/>
  <c r="I5933" i="2"/>
  <c r="J5934" i="2" l="1"/>
  <c r="M5934" i="2" s="1"/>
  <c r="H5934" i="2"/>
  <c r="K5934" i="2" s="1"/>
  <c r="N5934" i="2" s="1"/>
  <c r="O5934" i="2" s="1"/>
  <c r="I5934" i="2"/>
  <c r="S5933" i="2"/>
  <c r="R5934" i="2" l="1"/>
  <c r="T5934" i="2" s="1"/>
  <c r="Q5934" i="2"/>
  <c r="P5934" i="2"/>
  <c r="U5934" i="2"/>
  <c r="V5934" i="2" l="1"/>
  <c r="F5935" i="2" s="1"/>
  <c r="S5934" i="2"/>
  <c r="G5935" i="2"/>
  <c r="J5935" i="2" l="1"/>
  <c r="M5935" i="2" s="1"/>
  <c r="H5935" i="2"/>
  <c r="K5935" i="2" s="1"/>
  <c r="N5935" i="2" s="1"/>
  <c r="O5935" i="2" s="1"/>
  <c r="I5935" i="2"/>
  <c r="Q5935" i="2" l="1"/>
  <c r="P5935" i="2"/>
  <c r="U5935" i="2"/>
  <c r="R5935" i="2"/>
  <c r="T5935" i="2" s="1"/>
  <c r="V5935" i="2" l="1"/>
  <c r="F5936" i="2" s="1"/>
  <c r="S5935" i="2"/>
  <c r="G5936" i="2"/>
  <c r="J5936" i="2" l="1"/>
  <c r="M5936" i="2" s="1"/>
  <c r="I5936" i="2"/>
  <c r="H5936" i="2"/>
  <c r="K5936" i="2" s="1"/>
  <c r="N5936" i="2" s="1"/>
  <c r="O5936" i="2" s="1"/>
  <c r="U5936" i="2" l="1"/>
  <c r="R5936" i="2"/>
  <c r="T5936" i="2" s="1"/>
  <c r="Q5936" i="2"/>
  <c r="P5936" i="2"/>
  <c r="V5936" i="2" s="1"/>
  <c r="F5937" i="2" s="1"/>
  <c r="J5937" i="2" l="1"/>
  <c r="M5937" i="2" s="1"/>
  <c r="H5937" i="2"/>
  <c r="K5937" i="2" s="1"/>
  <c r="N5937" i="2" s="1"/>
  <c r="O5937" i="2" s="1"/>
  <c r="S5936" i="2"/>
  <c r="G5937" i="2"/>
  <c r="I5937" i="2" l="1"/>
  <c r="P5937" i="2"/>
  <c r="R5937" i="2"/>
  <c r="T5937" i="2" s="1"/>
  <c r="Q5937" i="2"/>
  <c r="S5937" i="2" s="1"/>
  <c r="U5937" i="2"/>
  <c r="V5937" i="2" l="1"/>
  <c r="F5938" i="2" s="1"/>
  <c r="G5938" i="2"/>
  <c r="J5938" i="2" l="1"/>
  <c r="M5938" i="2" s="1"/>
  <c r="H5938" i="2"/>
  <c r="K5938" i="2" s="1"/>
  <c r="I5938" i="2"/>
  <c r="N5938" i="2" l="1"/>
  <c r="O5938" i="2" s="1"/>
  <c r="R5938" i="2" l="1"/>
  <c r="T5938" i="2" s="1"/>
  <c r="U5938" i="2"/>
  <c r="Q5938" i="2"/>
  <c r="P5938" i="2"/>
  <c r="V5938" i="2" s="1"/>
  <c r="F5939" i="2" s="1"/>
  <c r="J5939" i="2" l="1"/>
  <c r="M5939" i="2" s="1"/>
  <c r="H5939" i="2"/>
  <c r="K5939" i="2" s="1"/>
  <c r="N5939" i="2" s="1"/>
  <c r="O5939" i="2" s="1"/>
  <c r="S5938" i="2"/>
  <c r="G5939" i="2"/>
  <c r="R5939" i="2" l="1"/>
  <c r="T5939" i="2" s="1"/>
  <c r="O5940" i="2"/>
  <c r="U5939" i="2"/>
  <c r="P5939" i="2"/>
  <c r="Q5939" i="2"/>
  <c r="S5939" i="2" s="1"/>
  <c r="I5939" i="2"/>
  <c r="V5939" i="2" l="1"/>
  <c r="F5940" i="2" s="1"/>
  <c r="R5940" i="2"/>
  <c r="T5940" i="2" s="1"/>
  <c r="Q5940" i="2"/>
  <c r="U5940" i="2"/>
  <c r="G5940" i="2"/>
  <c r="G5941" i="2" s="1"/>
  <c r="J5940" i="2" l="1"/>
  <c r="M5940" i="2" s="1"/>
  <c r="H5940" i="2"/>
  <c r="I5940" i="2"/>
  <c r="K5940" i="2" l="1"/>
  <c r="N5940" i="2" s="1"/>
  <c r="P5940" i="2"/>
  <c r="V5940" i="2" l="1"/>
  <c r="F5941" i="2" s="1"/>
  <c r="S5940" i="2"/>
  <c r="H5941" i="2" l="1"/>
  <c r="K5941" i="2" s="1"/>
  <c r="J5941" i="2"/>
  <c r="M5941" i="2" s="1"/>
  <c r="I5941" i="2"/>
  <c r="N5941" i="2" l="1"/>
  <c r="O5941" i="2" s="1"/>
  <c r="U5941" i="2" l="1"/>
  <c r="R5941" i="2"/>
  <c r="T5941" i="2" s="1"/>
  <c r="Q5941" i="2"/>
  <c r="P5941" i="2"/>
  <c r="V5941" i="2" s="1"/>
  <c r="F5942" i="2" s="1"/>
  <c r="H5942" i="2" l="1"/>
  <c r="K5942" i="2" s="1"/>
  <c r="J5942" i="2"/>
  <c r="M5942" i="2" s="1"/>
  <c r="S5941" i="2"/>
  <c r="G5942" i="2"/>
  <c r="I5942" i="2" l="1"/>
  <c r="N5942" i="2"/>
  <c r="O5942" i="2" s="1"/>
  <c r="U5942" i="2" l="1"/>
  <c r="R5942" i="2"/>
  <c r="T5942" i="2" s="1"/>
  <c r="P5942" i="2"/>
  <c r="Q5942" i="2"/>
  <c r="S5942" i="2" l="1"/>
  <c r="G5943" i="2"/>
  <c r="V5942" i="2"/>
  <c r="F5943" i="2" s="1"/>
  <c r="I5943" i="2" l="1"/>
  <c r="J5943" i="2"/>
  <c r="M5943" i="2" s="1"/>
  <c r="H5943" i="2"/>
  <c r="K5943" i="2" s="1"/>
  <c r="N5943" i="2" s="1"/>
  <c r="O5943" i="2" s="1"/>
  <c r="U5943" i="2" l="1"/>
  <c r="P5943" i="2"/>
  <c r="R5943" i="2"/>
  <c r="T5943" i="2" s="1"/>
  <c r="Q5943" i="2"/>
  <c r="S5943" i="2" l="1"/>
  <c r="G5944" i="2"/>
  <c r="V5943" i="2"/>
  <c r="F5944" i="2" s="1"/>
  <c r="J5944" i="2" l="1"/>
  <c r="M5944" i="2" s="1"/>
  <c r="I5944" i="2"/>
  <c r="L5944" i="2" s="1"/>
  <c r="H5944" i="2"/>
  <c r="K5944" i="2" s="1"/>
  <c r="N5944" i="2" s="1"/>
  <c r="O5944" i="2" s="1"/>
  <c r="Q5944" i="2" l="1"/>
  <c r="R5944" i="2"/>
  <c r="T5944" i="2" s="1"/>
  <c r="P5944" i="2"/>
  <c r="V5944" i="2" s="1"/>
  <c r="F5945" i="2" s="1"/>
  <c r="U5944" i="2"/>
  <c r="H5945" i="2" l="1"/>
  <c r="K5945" i="2" s="1"/>
  <c r="J5945" i="2"/>
  <c r="M5945" i="2" s="1"/>
  <c r="S5944" i="2"/>
  <c r="G5945" i="2"/>
  <c r="I5945" i="2" l="1"/>
  <c r="L5945" i="2" s="1"/>
  <c r="N5945" i="2" s="1"/>
  <c r="O5945" i="2" s="1"/>
  <c r="R5945" i="2" l="1"/>
  <c r="T5945" i="2" s="1"/>
  <c r="U5945" i="2"/>
  <c r="P5945" i="2"/>
  <c r="V5945" i="2" s="1"/>
  <c r="F5946" i="2" s="1"/>
  <c r="Q5945" i="2"/>
  <c r="J5946" i="2" l="1"/>
  <c r="M5946" i="2" s="1"/>
  <c r="H5946" i="2"/>
  <c r="K5946" i="2" s="1"/>
  <c r="S5945" i="2"/>
  <c r="G5946" i="2"/>
  <c r="I5946" i="2" l="1"/>
  <c r="L5946" i="2" s="1"/>
  <c r="N5946" i="2" s="1"/>
  <c r="O5946" i="2" s="1"/>
  <c r="R5946" i="2" l="1"/>
  <c r="T5946" i="2" s="1"/>
  <c r="P5946" i="2"/>
  <c r="U5946" i="2"/>
  <c r="V5946" i="2" s="1"/>
  <c r="F5947" i="2" s="1"/>
  <c r="Q5946" i="2"/>
  <c r="S5946" i="2" l="1"/>
  <c r="G5947" i="2"/>
  <c r="J5947" i="2"/>
  <c r="M5947" i="2" s="1"/>
  <c r="H5947" i="2"/>
  <c r="K5947" i="2" s="1"/>
  <c r="I5947" i="2"/>
  <c r="L5947" i="2" s="1"/>
  <c r="N5947" i="2" l="1"/>
  <c r="O5947" i="2" s="1"/>
  <c r="Q5947" i="2" l="1"/>
  <c r="R5947" i="2"/>
  <c r="T5947" i="2" s="1"/>
  <c r="U5947" i="2"/>
  <c r="P5947" i="2"/>
  <c r="V5947" i="2" s="1"/>
  <c r="F5948" i="2" s="1"/>
  <c r="J5948" i="2" l="1"/>
  <c r="M5948" i="2" s="1"/>
  <c r="H5948" i="2"/>
  <c r="K5948" i="2" s="1"/>
  <c r="S5947" i="2"/>
  <c r="G5948" i="2"/>
  <c r="I5948" i="2" l="1"/>
  <c r="L5948" i="2" s="1"/>
  <c r="N5948" i="2" s="1"/>
  <c r="O5948" i="2" s="1"/>
  <c r="R5948" i="2" l="1"/>
  <c r="T5948" i="2" s="1"/>
  <c r="Q5948" i="2"/>
  <c r="P5948" i="2"/>
  <c r="U5948" i="2"/>
  <c r="V5948" i="2" s="1"/>
  <c r="F5949" i="2" s="1"/>
  <c r="J5949" i="2" l="1"/>
  <c r="M5949" i="2" s="1"/>
  <c r="H5949" i="2"/>
  <c r="K5949" i="2" s="1"/>
  <c r="S5948" i="2"/>
  <c r="G5949" i="2"/>
  <c r="I5949" i="2" l="1"/>
  <c r="L5949" i="2" s="1"/>
  <c r="N5949" i="2" s="1"/>
  <c r="O5949" i="2" s="1"/>
  <c r="R5949" i="2" l="1"/>
  <c r="T5949" i="2" s="1"/>
  <c r="Q5949" i="2"/>
  <c r="P5949" i="2"/>
  <c r="U5949" i="2"/>
  <c r="S5949" i="2" l="1"/>
  <c r="G5950" i="2"/>
  <c r="V5949" i="2"/>
  <c r="F5950" i="2" s="1"/>
  <c r="H5950" i="2" l="1"/>
  <c r="K5950" i="2" s="1"/>
  <c r="J5950" i="2"/>
  <c r="M5950" i="2" s="1"/>
  <c r="I5950" i="2"/>
  <c r="L5950" i="2" s="1"/>
  <c r="N5950" i="2" s="1"/>
  <c r="O5950" i="2" s="1"/>
  <c r="R5950" i="2" l="1"/>
  <c r="T5950" i="2" s="1"/>
  <c r="U5950" i="2"/>
  <c r="P5950" i="2"/>
  <c r="V5950" i="2" s="1"/>
  <c r="F5951" i="2" s="1"/>
  <c r="Q5950" i="2"/>
  <c r="S5950" i="2" l="1"/>
  <c r="G5951" i="2"/>
  <c r="J5951" i="2"/>
  <c r="M5951" i="2" s="1"/>
  <c r="I5951" i="2"/>
  <c r="L5951" i="2" s="1"/>
  <c r="H5951" i="2"/>
  <c r="K5951" i="2" s="1"/>
  <c r="N5951" i="2" s="1"/>
  <c r="O5951" i="2" s="1"/>
  <c r="R5951" i="2" l="1"/>
  <c r="T5951" i="2" s="1"/>
  <c r="Q5951" i="2"/>
  <c r="S5951" i="2" s="1"/>
  <c r="P5951" i="2"/>
  <c r="U5951" i="2"/>
  <c r="V5951" i="2" s="1"/>
  <c r="F5952" i="2" s="1"/>
  <c r="G5952" i="2"/>
  <c r="H5952" i="2" l="1"/>
  <c r="K5952" i="2" s="1"/>
  <c r="J5952" i="2"/>
  <c r="M5952" i="2" s="1"/>
  <c r="I5952" i="2"/>
  <c r="L5952" i="2" s="1"/>
  <c r="N5952" i="2" s="1"/>
  <c r="O5952" i="2" s="1"/>
  <c r="P5952" i="2" l="1"/>
  <c r="U5952" i="2"/>
  <c r="R5952" i="2"/>
  <c r="T5952" i="2" s="1"/>
  <c r="Q5952" i="2"/>
  <c r="S5952" i="2" l="1"/>
  <c r="G5953" i="2"/>
  <c r="V5952" i="2"/>
  <c r="F5953" i="2" s="1"/>
  <c r="H5953" i="2" l="1"/>
  <c r="K5953" i="2" s="1"/>
  <c r="I5953" i="2"/>
  <c r="J5953" i="2"/>
  <c r="M5953" i="2" s="1"/>
  <c r="N5953" i="2" l="1"/>
  <c r="O5953" i="2" s="1"/>
  <c r="P5953" i="2" l="1"/>
  <c r="Q5953" i="2"/>
  <c r="S5953" i="2" s="1"/>
  <c r="R5953" i="2"/>
  <c r="T5953" i="2" s="1"/>
  <c r="U5953" i="2"/>
  <c r="V5953" i="2" l="1"/>
  <c r="F5954" i="2" s="1"/>
  <c r="J5954" i="2" l="1"/>
  <c r="M5954" i="2" s="1"/>
  <c r="I5954" i="2"/>
  <c r="H5954" i="2"/>
  <c r="K5954" i="2" s="1"/>
  <c r="N5954" i="2" s="1"/>
  <c r="O5954" i="2" s="1"/>
  <c r="P5954" i="2" l="1"/>
  <c r="Q5954" i="2"/>
  <c r="U5954" i="2"/>
  <c r="R5954" i="2"/>
  <c r="T5954" i="2" s="1"/>
  <c r="S5954" i="2" l="1"/>
  <c r="G5955" i="2"/>
  <c r="V5954" i="2"/>
  <c r="F5955" i="2" s="1"/>
  <c r="I5955" i="2" l="1"/>
  <c r="H5955" i="2"/>
  <c r="K5955" i="2" s="1"/>
  <c r="J5955" i="2"/>
  <c r="M5955" i="2" s="1"/>
  <c r="N5955" i="2" l="1"/>
  <c r="O5955" i="2" s="1"/>
  <c r="Q5955" i="2" l="1"/>
  <c r="P5955" i="2"/>
  <c r="U5955" i="2"/>
  <c r="R5955" i="2"/>
  <c r="T5955" i="2" s="1"/>
  <c r="V5955" i="2" l="1"/>
  <c r="F5956" i="2" s="1"/>
  <c r="S5955" i="2"/>
  <c r="G5956" i="2"/>
  <c r="H5956" i="2" l="1"/>
  <c r="K5956" i="2" s="1"/>
  <c r="J5956" i="2"/>
  <c r="M5956" i="2" s="1"/>
  <c r="I5956" i="2"/>
  <c r="N5956" i="2" l="1"/>
  <c r="O5956" i="2" s="1"/>
  <c r="R5956" i="2" l="1"/>
  <c r="T5956" i="2" s="1"/>
  <c r="Q5956" i="2"/>
  <c r="P5956" i="2"/>
  <c r="U5956" i="2"/>
  <c r="V5956" i="2" s="1"/>
  <c r="F5957" i="2" s="1"/>
  <c r="J5957" i="2" l="1"/>
  <c r="M5957" i="2" s="1"/>
  <c r="H5957" i="2"/>
  <c r="K5957" i="2" s="1"/>
  <c r="N5957" i="2" s="1"/>
  <c r="O5957" i="2" s="1"/>
  <c r="S5956" i="2"/>
  <c r="G5957" i="2"/>
  <c r="I5957" i="2" l="1"/>
  <c r="R5957" i="2"/>
  <c r="T5957" i="2" s="1"/>
  <c r="Q5957" i="2"/>
  <c r="S5957" i="2" s="1"/>
  <c r="P5957" i="2"/>
  <c r="U5957" i="2"/>
  <c r="V5957" i="2" l="1"/>
  <c r="F5958" i="2" s="1"/>
  <c r="G5958" i="2"/>
  <c r="J5958" i="2" l="1"/>
  <c r="M5958" i="2" s="1"/>
  <c r="H5958" i="2"/>
  <c r="K5958" i="2" s="1"/>
  <c r="N5958" i="2" s="1"/>
  <c r="O5958" i="2" s="1"/>
  <c r="I5958" i="2"/>
  <c r="R5958" i="2" l="1"/>
  <c r="T5958" i="2" s="1"/>
  <c r="P5958" i="2"/>
  <c r="Q5958" i="2"/>
  <c r="U5958" i="2"/>
  <c r="V5958" i="2" s="1"/>
  <c r="F5959" i="2" s="1"/>
  <c r="S5958" i="2" l="1"/>
  <c r="G5959" i="2"/>
  <c r="J5959" i="2"/>
  <c r="M5959" i="2" s="1"/>
  <c r="H5959" i="2"/>
  <c r="K5959" i="2" s="1"/>
  <c r="N5959" i="2" s="1"/>
  <c r="O5959" i="2" s="1"/>
  <c r="I5959" i="2"/>
  <c r="Q5959" i="2" l="1"/>
  <c r="P5959" i="2"/>
  <c r="R5959" i="2"/>
  <c r="T5959" i="2" s="1"/>
  <c r="U5959" i="2"/>
  <c r="V5959" i="2" l="1"/>
  <c r="F5960" i="2" s="1"/>
  <c r="S5959" i="2"/>
  <c r="G5960" i="2"/>
  <c r="J5960" i="2" l="1"/>
  <c r="M5960" i="2" s="1"/>
  <c r="H5960" i="2"/>
  <c r="K5960" i="2" s="1"/>
  <c r="I5960" i="2"/>
  <c r="N5960" i="2" l="1"/>
  <c r="O5960" i="2" s="1"/>
  <c r="R5960" i="2" l="1"/>
  <c r="T5960" i="2" s="1"/>
  <c r="Q5960" i="2"/>
  <c r="P5960" i="2"/>
  <c r="U5960" i="2"/>
  <c r="V5960" i="2" l="1"/>
  <c r="F5961" i="2" s="1"/>
  <c r="S5960" i="2"/>
  <c r="G5961" i="2"/>
  <c r="J5961" i="2" l="1"/>
  <c r="M5961" i="2" s="1"/>
  <c r="I5961" i="2"/>
  <c r="H5961" i="2"/>
  <c r="K5961" i="2" s="1"/>
  <c r="N5961" i="2" s="1"/>
  <c r="O5961" i="2" s="1"/>
  <c r="P5961" i="2" l="1"/>
  <c r="R5961" i="2"/>
  <c r="T5961" i="2" s="1"/>
  <c r="U5961" i="2"/>
  <c r="Q5961" i="2"/>
  <c r="S5961" i="2" l="1"/>
  <c r="G5962" i="2"/>
  <c r="V5961" i="2"/>
  <c r="F5962" i="2" s="1"/>
  <c r="H5962" i="2" l="1"/>
  <c r="K5962" i="2" s="1"/>
  <c r="N5962" i="2" s="1"/>
  <c r="O5962" i="2" s="1"/>
  <c r="J5962" i="2"/>
  <c r="M5962" i="2" s="1"/>
  <c r="I5962" i="2"/>
  <c r="R5962" i="2" l="1"/>
  <c r="T5962" i="2" s="1"/>
  <c r="Q5962" i="2"/>
  <c r="P5962" i="2"/>
  <c r="V5962" i="2" s="1"/>
  <c r="F5963" i="2" s="1"/>
  <c r="U5962" i="2"/>
  <c r="J5963" i="2" l="1"/>
  <c r="M5963" i="2" s="1"/>
  <c r="H5963" i="2"/>
  <c r="K5963" i="2" s="1"/>
  <c r="N5963" i="2" s="1"/>
  <c r="O5963" i="2" s="1"/>
  <c r="S5962" i="2"/>
  <c r="G5963" i="2"/>
  <c r="I5963" i="2" l="1"/>
  <c r="R5963" i="2"/>
  <c r="T5963" i="2" s="1"/>
  <c r="Q5963" i="2"/>
  <c r="P5963" i="2"/>
  <c r="U5963" i="2"/>
  <c r="V5963" i="2" l="1"/>
  <c r="F5964" i="2" s="1"/>
  <c r="S5963" i="2"/>
  <c r="G5964" i="2"/>
  <c r="I5964" i="2" l="1"/>
  <c r="H5964" i="2"/>
  <c r="K5964" i="2" s="1"/>
  <c r="J5964" i="2"/>
  <c r="M5964" i="2" s="1"/>
  <c r="N5964" i="2" l="1"/>
  <c r="O5964" i="2" s="1"/>
  <c r="R5964" i="2" l="1"/>
  <c r="T5964" i="2" s="1"/>
  <c r="P5964" i="2"/>
  <c r="Q5964" i="2"/>
  <c r="U5964" i="2"/>
  <c r="S5964" i="2" l="1"/>
  <c r="G5965" i="2"/>
  <c r="V5964" i="2"/>
  <c r="F5965" i="2" s="1"/>
  <c r="J5965" i="2" l="1"/>
  <c r="M5965" i="2" s="1"/>
  <c r="I5965" i="2"/>
  <c r="H5965" i="2"/>
  <c r="K5965" i="2" s="1"/>
  <c r="N5965" i="2" s="1"/>
  <c r="O5965" i="2" s="1"/>
  <c r="R5965" i="2" l="1"/>
  <c r="T5965" i="2" s="1"/>
  <c r="Q5965" i="2"/>
  <c r="P5965" i="2"/>
  <c r="U5965" i="2"/>
  <c r="V5965" i="2" s="1"/>
  <c r="F5966" i="2" s="1"/>
  <c r="J5966" i="2" l="1"/>
  <c r="M5966" i="2" s="1"/>
  <c r="H5966" i="2"/>
  <c r="K5966" i="2" s="1"/>
  <c r="N5966" i="2" s="1"/>
  <c r="O5966" i="2" s="1"/>
  <c r="S5965" i="2"/>
  <c r="G5966" i="2"/>
  <c r="P5966" i="2" l="1"/>
  <c r="Q5966" i="2"/>
  <c r="S5966" i="2" s="1"/>
  <c r="R5966" i="2"/>
  <c r="T5966" i="2" s="1"/>
  <c r="U5966" i="2"/>
  <c r="V5966" i="2" s="1"/>
  <c r="F5967" i="2" s="1"/>
  <c r="I5966" i="2"/>
  <c r="J5967" i="2" l="1"/>
  <c r="M5967" i="2" s="1"/>
  <c r="H5967" i="2"/>
  <c r="K5967" i="2" s="1"/>
  <c r="G5967" i="2"/>
  <c r="I5967" i="2" l="1"/>
  <c r="L5967" i="2" s="1"/>
  <c r="N5967" i="2" s="1"/>
  <c r="O5967" i="2" s="1"/>
  <c r="R5967" i="2" l="1"/>
  <c r="T5967" i="2" s="1"/>
  <c r="Q5967" i="2"/>
  <c r="P5967" i="2"/>
  <c r="U5967" i="2"/>
  <c r="V5967" i="2" s="1"/>
  <c r="F5968" i="2" s="1"/>
  <c r="J5968" i="2" l="1"/>
  <c r="M5968" i="2" s="1"/>
  <c r="H5968" i="2"/>
  <c r="K5968" i="2" s="1"/>
  <c r="S5967" i="2"/>
  <c r="G5968" i="2"/>
  <c r="I5968" i="2" l="1"/>
  <c r="L5968" i="2" s="1"/>
  <c r="N5968" i="2" s="1"/>
  <c r="O5968" i="2" s="1"/>
  <c r="R5968" i="2" l="1"/>
  <c r="T5968" i="2" s="1"/>
  <c r="Q5968" i="2"/>
  <c r="P5968" i="2"/>
  <c r="U5968" i="2"/>
  <c r="V5968" i="2" s="1"/>
  <c r="F5969" i="2" s="1"/>
  <c r="J5969" i="2" l="1"/>
  <c r="M5969" i="2" s="1"/>
  <c r="H5969" i="2"/>
  <c r="K5969" i="2" s="1"/>
  <c r="S5968" i="2"/>
  <c r="G5969" i="2"/>
  <c r="I5969" i="2" l="1"/>
  <c r="L5969" i="2" s="1"/>
  <c r="N5969" i="2" s="1"/>
  <c r="O5969" i="2" s="1"/>
  <c r="R5969" i="2" l="1"/>
  <c r="T5969" i="2" s="1"/>
  <c r="P5969" i="2"/>
  <c r="Q5969" i="2"/>
  <c r="U5969" i="2"/>
  <c r="S5969" i="2" l="1"/>
  <c r="G5970" i="2"/>
  <c r="V5969" i="2"/>
  <c r="F5970" i="2" s="1"/>
  <c r="I5970" i="2" l="1"/>
  <c r="L5970" i="2" s="1"/>
  <c r="H5970" i="2"/>
  <c r="K5970" i="2" s="1"/>
  <c r="J5970" i="2"/>
  <c r="M5970" i="2" s="1"/>
  <c r="N5970" i="2" l="1"/>
  <c r="O5970" i="2" s="1"/>
  <c r="Q5970" i="2" l="1"/>
  <c r="P5970" i="2"/>
  <c r="R5970" i="2"/>
  <c r="T5970" i="2" s="1"/>
  <c r="U5970" i="2"/>
  <c r="V5970" i="2" s="1"/>
  <c r="F5971" i="2" s="1"/>
  <c r="J5971" i="2" l="1"/>
  <c r="M5971" i="2" s="1"/>
  <c r="H5971" i="2"/>
  <c r="K5971" i="2" s="1"/>
  <c r="S5970" i="2"/>
  <c r="G5971" i="2"/>
  <c r="I5971" i="2" l="1"/>
  <c r="L5971" i="2" s="1"/>
  <c r="N5971" i="2" s="1"/>
  <c r="O5971" i="2" s="1"/>
  <c r="Q5971" i="2" l="1"/>
  <c r="P5971" i="2"/>
  <c r="R5971" i="2"/>
  <c r="T5971" i="2" s="1"/>
  <c r="U5971" i="2"/>
  <c r="V5971" i="2" s="1"/>
  <c r="F5972" i="2" s="1"/>
  <c r="J5972" i="2" l="1"/>
  <c r="M5972" i="2" s="1"/>
  <c r="H5972" i="2"/>
  <c r="K5972" i="2" s="1"/>
  <c r="S5971" i="2"/>
  <c r="G5972" i="2"/>
  <c r="I5972" i="2" l="1"/>
  <c r="L5972" i="2" s="1"/>
  <c r="N5972" i="2" s="1"/>
  <c r="O5972" i="2" s="1"/>
  <c r="P5972" i="2" l="1"/>
  <c r="Q5972" i="2"/>
  <c r="R5972" i="2"/>
  <c r="T5972" i="2" s="1"/>
  <c r="U5972" i="2"/>
  <c r="V5972" i="2" s="1"/>
  <c r="F5973" i="2" s="1"/>
  <c r="H5973" i="2" l="1"/>
  <c r="K5973" i="2" s="1"/>
  <c r="J5973" i="2"/>
  <c r="M5973" i="2" s="1"/>
  <c r="S5972" i="2"/>
  <c r="G5973" i="2"/>
  <c r="I5973" i="2" l="1"/>
  <c r="L5973" i="2" s="1"/>
  <c r="N5973" i="2" s="1"/>
  <c r="O5973" i="2" s="1"/>
  <c r="R5973" i="2" l="1"/>
  <c r="T5973" i="2" s="1"/>
  <c r="Q5973" i="2"/>
  <c r="P5973" i="2"/>
  <c r="U5973" i="2"/>
  <c r="V5973" i="2" s="1"/>
  <c r="F5974" i="2" s="1"/>
  <c r="J5974" i="2" l="1"/>
  <c r="M5974" i="2" s="1"/>
  <c r="H5974" i="2"/>
  <c r="K5974" i="2" s="1"/>
  <c r="S5973" i="2"/>
  <c r="G5974" i="2"/>
  <c r="I5974" i="2" l="1"/>
  <c r="L5974" i="2" s="1"/>
  <c r="N5974" i="2" s="1"/>
  <c r="O5974" i="2" s="1"/>
  <c r="R5974" i="2" l="1"/>
  <c r="T5974" i="2" s="1"/>
  <c r="P5974" i="2"/>
  <c r="U5974" i="2"/>
  <c r="Q5974" i="2"/>
  <c r="S5974" i="2" l="1"/>
  <c r="G5975" i="2"/>
  <c r="V5974" i="2"/>
  <c r="F5975" i="2" s="1"/>
  <c r="J5975" i="2" l="1"/>
  <c r="M5975" i="2" s="1"/>
  <c r="H5975" i="2"/>
  <c r="K5975" i="2" s="1"/>
  <c r="I5975" i="2"/>
  <c r="L5975" i="2" s="1"/>
  <c r="N5975" i="2" l="1"/>
  <c r="O5975" i="2" s="1"/>
  <c r="R5975" i="2" l="1"/>
  <c r="T5975" i="2" s="1"/>
  <c r="Q5975" i="2"/>
  <c r="P5975" i="2"/>
  <c r="U5975" i="2"/>
  <c r="V5975" i="2" s="1"/>
  <c r="F5976" i="2" s="1"/>
  <c r="J5976" i="2" l="1"/>
  <c r="M5976" i="2" s="1"/>
  <c r="H5976" i="2"/>
  <c r="K5976" i="2" s="1"/>
  <c r="S5975" i="2"/>
  <c r="G5976" i="2"/>
  <c r="I5976" i="2" l="1"/>
  <c r="L5976" i="2" s="1"/>
  <c r="N5976" i="2" s="1"/>
  <c r="O5976" i="2" s="1"/>
  <c r="R5976" i="2" l="1"/>
  <c r="T5976" i="2" s="1"/>
  <c r="Q5976" i="2"/>
  <c r="U5976" i="2"/>
  <c r="P5976" i="2"/>
  <c r="V5976" i="2" s="1"/>
  <c r="F5977" i="2" s="1"/>
  <c r="J5977" i="2" l="1"/>
  <c r="M5977" i="2" s="1"/>
  <c r="H5977" i="2"/>
  <c r="K5977" i="2" s="1"/>
  <c r="S5976" i="2"/>
  <c r="G5977" i="2"/>
  <c r="I5977" i="2" s="1"/>
  <c r="L5977" i="2" s="1"/>
  <c r="N5977" i="2" s="1"/>
  <c r="O5977" i="2" s="1"/>
  <c r="Q5977" i="2" l="1"/>
  <c r="R5977" i="2"/>
  <c r="T5977" i="2" s="1"/>
  <c r="U5977" i="2"/>
  <c r="P5977" i="2"/>
  <c r="S5977" i="2" l="1"/>
  <c r="V5977" i="2"/>
  <c r="F5978" i="2" s="1"/>
  <c r="J5978" i="2" l="1"/>
  <c r="M5978" i="2" s="1"/>
  <c r="I5978" i="2"/>
  <c r="H5978" i="2"/>
  <c r="K5978" i="2" s="1"/>
  <c r="N5978" i="2" s="1"/>
  <c r="O5978" i="2" s="1"/>
  <c r="U5978" i="2" l="1"/>
  <c r="R5978" i="2"/>
  <c r="T5978" i="2" s="1"/>
  <c r="Q5978" i="2"/>
  <c r="P5978" i="2"/>
  <c r="V5978" i="2" s="1"/>
  <c r="F5979" i="2" s="1"/>
  <c r="J5979" i="2" l="1"/>
  <c r="M5979" i="2" s="1"/>
  <c r="H5979" i="2"/>
  <c r="K5979" i="2" s="1"/>
  <c r="N5979" i="2" s="1"/>
  <c r="O5979" i="2" s="1"/>
  <c r="S5978" i="2"/>
  <c r="G5979" i="2"/>
  <c r="U5979" i="2" l="1"/>
  <c r="R5979" i="2"/>
  <c r="T5979" i="2" s="1"/>
  <c r="Q5979" i="2"/>
  <c r="P5979" i="2"/>
  <c r="V5979" i="2" s="1"/>
  <c r="F5980" i="2" s="1"/>
  <c r="I5979" i="2"/>
  <c r="H5980" i="2" l="1"/>
  <c r="K5980" i="2" s="1"/>
  <c r="N5980" i="2" s="1"/>
  <c r="O5980" i="2" s="1"/>
  <c r="J5980" i="2"/>
  <c r="M5980" i="2" s="1"/>
  <c r="S5979" i="2"/>
  <c r="G5980" i="2"/>
  <c r="I5980" i="2" l="1"/>
  <c r="P5980" i="2"/>
  <c r="V5980" i="2" s="1"/>
  <c r="F5981" i="2" s="1"/>
  <c r="U5980" i="2"/>
  <c r="Q5980" i="2"/>
  <c r="R5980" i="2"/>
  <c r="T5980" i="2" s="1"/>
  <c r="H5981" i="2" l="1"/>
  <c r="K5981" i="2" s="1"/>
  <c r="J5981" i="2"/>
  <c r="M5981" i="2" s="1"/>
  <c r="S5980" i="2"/>
  <c r="G5981" i="2"/>
  <c r="I5981" i="2" l="1"/>
  <c r="N5981" i="2"/>
  <c r="O5981" i="2" s="1"/>
  <c r="R5981" i="2" l="1"/>
  <c r="T5981" i="2" s="1"/>
  <c r="Q5981" i="2"/>
  <c r="P5981" i="2"/>
  <c r="U5981" i="2"/>
  <c r="V5981" i="2" l="1"/>
  <c r="F5982" i="2" s="1"/>
  <c r="S5981" i="2"/>
  <c r="G5982" i="2"/>
  <c r="I5982" i="2" l="1"/>
  <c r="J5982" i="2"/>
  <c r="M5982" i="2" s="1"/>
  <c r="H5982" i="2"/>
  <c r="K5982" i="2" s="1"/>
  <c r="N5982" i="2" s="1"/>
  <c r="O5982" i="2" s="1"/>
  <c r="R5982" i="2" l="1"/>
  <c r="T5982" i="2" s="1"/>
  <c r="U5982" i="2"/>
  <c r="Q5982" i="2"/>
  <c r="P5982" i="2"/>
  <c r="V5982" i="2" s="1"/>
  <c r="F5983" i="2" s="1"/>
  <c r="J5983" i="2" l="1"/>
  <c r="M5983" i="2" s="1"/>
  <c r="H5983" i="2"/>
  <c r="K5983" i="2" s="1"/>
  <c r="N5983" i="2" s="1"/>
  <c r="O5983" i="2" s="1"/>
  <c r="S5982" i="2"/>
  <c r="G5983" i="2"/>
  <c r="I5983" i="2" s="1"/>
  <c r="Q5983" i="2" l="1"/>
  <c r="O5984" i="2"/>
  <c r="U5983" i="2"/>
  <c r="P5983" i="2"/>
  <c r="V5983" i="2" s="1"/>
  <c r="F5984" i="2" s="1"/>
  <c r="R5983" i="2"/>
  <c r="T5983" i="2" s="1"/>
  <c r="H5984" i="2" l="1"/>
  <c r="K5984" i="2" s="1"/>
  <c r="J5984" i="2"/>
  <c r="M5984" i="2" s="1"/>
  <c r="U5984" i="2"/>
  <c r="Q5984" i="2"/>
  <c r="R5984" i="2"/>
  <c r="T5984" i="2" s="1"/>
  <c r="P5984" i="2"/>
  <c r="V5984" i="2" s="1"/>
  <c r="F5985" i="2" s="1"/>
  <c r="S5983" i="2"/>
  <c r="G5984" i="2"/>
  <c r="G5985" i="2" s="1"/>
  <c r="I5984" i="2" l="1"/>
  <c r="I5985" i="2"/>
  <c r="J5985" i="2"/>
  <c r="M5985" i="2" s="1"/>
  <c r="H5985" i="2"/>
  <c r="K5985" i="2" s="1"/>
  <c r="S5984" i="2"/>
  <c r="N5984" i="2"/>
  <c r="N5985" i="2" l="1"/>
  <c r="O5985" i="2" s="1"/>
  <c r="Q5985" i="2" l="1"/>
  <c r="P5985" i="2"/>
  <c r="R5985" i="2"/>
  <c r="T5985" i="2" s="1"/>
  <c r="O5986" i="2"/>
  <c r="U5985" i="2"/>
  <c r="V5985" i="2" s="1"/>
  <c r="F5986" i="2" s="1"/>
  <c r="H5986" i="2" l="1"/>
  <c r="K5986" i="2" s="1"/>
  <c r="J5986" i="2"/>
  <c r="M5986" i="2" s="1"/>
  <c r="N5986" i="2" s="1"/>
  <c r="R5986" i="2"/>
  <c r="T5986" i="2" s="1"/>
  <c r="Q5986" i="2"/>
  <c r="P5986" i="2"/>
  <c r="U5986" i="2"/>
  <c r="V5986" i="2" s="1"/>
  <c r="F5987" i="2" s="1"/>
  <c r="S5985" i="2"/>
  <c r="G5986" i="2"/>
  <c r="G5987" i="2" s="1"/>
  <c r="H5987" i="2" l="1"/>
  <c r="K5987" i="2" s="1"/>
  <c r="N5987" i="2" s="1"/>
  <c r="O5987" i="2" s="1"/>
  <c r="J5987" i="2"/>
  <c r="M5987" i="2" s="1"/>
  <c r="I5987" i="2"/>
  <c r="L5987" i="2" s="1"/>
  <c r="S5986" i="2"/>
  <c r="I5986" i="2"/>
  <c r="O5988" i="2" l="1"/>
  <c r="U5987" i="2"/>
  <c r="R5987" i="2"/>
  <c r="T5987" i="2" s="1"/>
  <c r="Q5987" i="2"/>
  <c r="P5987" i="2"/>
  <c r="S5987" i="2" l="1"/>
  <c r="G5988" i="2"/>
  <c r="V5987" i="2"/>
  <c r="F5988" i="2" s="1"/>
  <c r="P5988" i="2"/>
  <c r="U5988" i="2"/>
  <c r="R5988" i="2"/>
  <c r="T5988" i="2" s="1"/>
  <c r="J5988" i="2" l="1"/>
  <c r="M5988" i="2" s="1"/>
  <c r="H5988" i="2"/>
  <c r="K5988" i="2" s="1"/>
  <c r="N5988" i="2" s="1"/>
  <c r="I5988" i="2"/>
  <c r="Q5988" i="2" s="1"/>
  <c r="S5988" i="2" s="1"/>
  <c r="G5989" i="2" l="1"/>
  <c r="V5988" i="2"/>
  <c r="F5989" i="2" s="1"/>
  <c r="J5989" i="2" l="1"/>
  <c r="M5989" i="2" s="1"/>
  <c r="H5989" i="2"/>
  <c r="K5989" i="2" s="1"/>
  <c r="N5989" i="2" s="1"/>
  <c r="O5989" i="2" s="1"/>
  <c r="I5989" i="2"/>
  <c r="U5989" i="2" l="1"/>
  <c r="Q5989" i="2"/>
  <c r="O5990" i="2"/>
  <c r="R5989" i="2"/>
  <c r="T5989" i="2" s="1"/>
  <c r="P5989" i="2"/>
  <c r="V5989" i="2" s="1"/>
  <c r="F5990" i="2" s="1"/>
  <c r="H5990" i="2" l="1"/>
  <c r="K5990" i="2" s="1"/>
  <c r="N5990" i="2" s="1"/>
  <c r="J5990" i="2"/>
  <c r="M5990" i="2" s="1"/>
  <c r="Q5990" i="2"/>
  <c r="S5990" i="2" s="1"/>
  <c r="R5990" i="2"/>
  <c r="T5990" i="2" s="1"/>
  <c r="U5990" i="2"/>
  <c r="P5990" i="2"/>
  <c r="V5990" i="2" s="1"/>
  <c r="F5991" i="2" s="1"/>
  <c r="S5989" i="2"/>
  <c r="G5990" i="2"/>
  <c r="G5991" i="2" s="1"/>
  <c r="J5991" i="2" l="1"/>
  <c r="M5991" i="2" s="1"/>
  <c r="H5991" i="2"/>
  <c r="K5991" i="2" s="1"/>
  <c r="I5991" i="2"/>
  <c r="I5990" i="2"/>
  <c r="N5991" i="2" l="1"/>
  <c r="O5991" i="2" s="1"/>
  <c r="R5991" i="2" l="1"/>
  <c r="T5991" i="2" s="1"/>
  <c r="Q5991" i="2"/>
  <c r="G5992" i="2" s="1"/>
  <c r="P5991" i="2"/>
  <c r="S5991" i="2" s="1"/>
  <c r="U5991" i="2"/>
  <c r="V5991" i="2" s="1"/>
  <c r="F5992" i="2" s="1"/>
  <c r="O5992" i="2"/>
  <c r="Q5992" i="2" l="1"/>
  <c r="S5992" i="2" s="1"/>
  <c r="P5992" i="2"/>
  <c r="R5992" i="2"/>
  <c r="T5992" i="2" s="1"/>
  <c r="U5992" i="2"/>
  <c r="V5992" i="2" s="1"/>
  <c r="F5993" i="2" s="1"/>
  <c r="G5993" i="2"/>
  <c r="J5992" i="2"/>
  <c r="M5992" i="2" s="1"/>
  <c r="I5992" i="2"/>
  <c r="H5992" i="2"/>
  <c r="K5992" i="2" s="1"/>
  <c r="N5992" i="2" l="1"/>
  <c r="I5993" i="2"/>
  <c r="L5993" i="2" s="1"/>
  <c r="H5993" i="2"/>
  <c r="K5993" i="2" s="1"/>
  <c r="J5993" i="2"/>
  <c r="M5993" i="2" s="1"/>
  <c r="N5993" i="2" l="1"/>
  <c r="O5993" i="2" s="1"/>
  <c r="R5993" i="2" l="1"/>
  <c r="T5993" i="2" s="1"/>
  <c r="Q5993" i="2"/>
  <c r="U5993" i="2"/>
  <c r="P5993" i="2"/>
  <c r="V5993" i="2" l="1"/>
  <c r="F5994" i="2" s="1"/>
  <c r="S5993" i="2"/>
  <c r="G5994" i="2"/>
  <c r="J5994" i="2" l="1"/>
  <c r="M5994" i="2" s="1"/>
  <c r="I5994" i="2"/>
  <c r="L5994" i="2" s="1"/>
  <c r="H5994" i="2"/>
  <c r="K5994" i="2" s="1"/>
  <c r="N5994" i="2" l="1"/>
  <c r="O5994" i="2" s="1"/>
  <c r="R5994" i="2" l="1"/>
  <c r="T5994" i="2" s="1"/>
  <c r="P5994" i="2"/>
  <c r="Q5994" i="2"/>
  <c r="U5994" i="2"/>
  <c r="V5994" i="2" l="1"/>
  <c r="F5995" i="2" s="1"/>
  <c r="S5994" i="2"/>
  <c r="G5995" i="2"/>
  <c r="H5995" i="2" l="1"/>
  <c r="K5995" i="2" s="1"/>
  <c r="I5995" i="2"/>
  <c r="L5995" i="2" s="1"/>
  <c r="J5995" i="2"/>
  <c r="M5995" i="2" s="1"/>
  <c r="N5995" i="2" l="1"/>
  <c r="O5995" i="2" s="1"/>
  <c r="Q5995" i="2" l="1"/>
  <c r="G5996" i="2" s="1"/>
  <c r="R5995" i="2"/>
  <c r="T5995" i="2" s="1"/>
  <c r="P5995" i="2"/>
  <c r="S5995" i="2" s="1"/>
  <c r="U5995" i="2"/>
  <c r="V5995" i="2" s="1"/>
  <c r="F5996" i="2" s="1"/>
  <c r="I5996" i="2" l="1"/>
  <c r="L5996" i="2" s="1"/>
  <c r="J5996" i="2"/>
  <c r="M5996" i="2" s="1"/>
  <c r="H5996" i="2"/>
  <c r="K5996" i="2" s="1"/>
  <c r="N5996" i="2" s="1"/>
  <c r="O5996" i="2" s="1"/>
  <c r="R5996" i="2" l="1"/>
  <c r="T5996" i="2" s="1"/>
  <c r="U5996" i="2"/>
  <c r="Q5996" i="2"/>
  <c r="G5997" i="2" s="1"/>
  <c r="P5996" i="2"/>
  <c r="S5996" i="2" s="1"/>
  <c r="V5996" i="2" l="1"/>
  <c r="F5997" i="2" s="1"/>
  <c r="J5997" i="2" l="1"/>
  <c r="M5997" i="2" s="1"/>
  <c r="I5997" i="2"/>
  <c r="L5997" i="2" s="1"/>
  <c r="H5997" i="2"/>
  <c r="K5997" i="2" s="1"/>
  <c r="N5997" i="2" s="1"/>
  <c r="O5997" i="2" s="1"/>
  <c r="Q5997" i="2" l="1"/>
  <c r="R5997" i="2"/>
  <c r="T5997" i="2" s="1"/>
  <c r="P5997" i="2"/>
  <c r="U5997" i="2"/>
  <c r="V5997" i="2" s="1"/>
  <c r="F5998" i="2" s="1"/>
  <c r="J5998" i="2" l="1"/>
  <c r="M5998" i="2" s="1"/>
  <c r="H5998" i="2"/>
  <c r="K5998" i="2" s="1"/>
  <c r="S5997" i="2"/>
  <c r="G5998" i="2"/>
  <c r="I5998" i="2" l="1"/>
  <c r="L5998" i="2" s="1"/>
  <c r="N5998" i="2" s="1"/>
  <c r="O5998" i="2" s="1"/>
  <c r="R5998" i="2" l="1"/>
  <c r="T5998" i="2" s="1"/>
  <c r="Q5998" i="2"/>
  <c r="P5998" i="2"/>
  <c r="U5998" i="2"/>
  <c r="V5998" i="2" l="1"/>
  <c r="F5999" i="2" s="1"/>
  <c r="S5998" i="2"/>
  <c r="G5999" i="2"/>
  <c r="J5999" i="2" l="1"/>
  <c r="M5999" i="2" s="1"/>
  <c r="H5999" i="2"/>
  <c r="K5999" i="2" s="1"/>
  <c r="I5999" i="2"/>
  <c r="L5999" i="2" s="1"/>
  <c r="N5999" i="2" s="1"/>
  <c r="O5999" i="2" s="1"/>
  <c r="U5999" i="2" l="1"/>
  <c r="P5999" i="2"/>
  <c r="V5999" i="2" s="1"/>
  <c r="F6000" i="2" s="1"/>
  <c r="R5999" i="2"/>
  <c r="T5999" i="2" s="1"/>
  <c r="Q5999" i="2"/>
  <c r="S5999" i="2" l="1"/>
  <c r="G6000" i="2"/>
  <c r="J6000" i="2"/>
  <c r="M6000" i="2" s="1"/>
  <c r="H6000" i="2"/>
  <c r="K6000" i="2" s="1"/>
  <c r="I6000" i="2"/>
  <c r="L6000" i="2" s="1"/>
  <c r="N6000" i="2" l="1"/>
  <c r="O6000" i="2" s="1"/>
  <c r="R6000" i="2" l="1"/>
  <c r="T6000" i="2" s="1"/>
  <c r="U6000" i="2"/>
  <c r="P6000" i="2"/>
  <c r="Q6000" i="2"/>
  <c r="S6000" i="2" l="1"/>
  <c r="G6001" i="2"/>
  <c r="V6000" i="2"/>
  <c r="F6001" i="2" s="1"/>
  <c r="H6001" i="2" l="1"/>
  <c r="K6001" i="2" s="1"/>
  <c r="J6001" i="2"/>
  <c r="M6001" i="2" s="1"/>
  <c r="N6001" i="2" s="1"/>
  <c r="O6001" i="2" s="1"/>
  <c r="I6001" i="2"/>
  <c r="P6001" i="2" l="1"/>
  <c r="Q6001" i="2"/>
  <c r="S6001" i="2" s="1"/>
  <c r="R6001" i="2"/>
  <c r="T6001" i="2" s="1"/>
  <c r="U6001" i="2"/>
  <c r="V6001" i="2" s="1"/>
  <c r="F6002" i="2" s="1"/>
  <c r="J6002" i="2" l="1"/>
  <c r="M6002" i="2" s="1"/>
  <c r="H6002" i="2"/>
  <c r="K6002" i="2" s="1"/>
  <c r="N6002" i="2" s="1"/>
  <c r="O6002" i="2" s="1"/>
  <c r="I6002" i="2"/>
  <c r="P6002" i="2" l="1"/>
  <c r="Q6002" i="2"/>
  <c r="R6002" i="2"/>
  <c r="T6002" i="2" s="1"/>
  <c r="U6002" i="2"/>
  <c r="S6002" i="2" l="1"/>
  <c r="G6003" i="2"/>
  <c r="V6002" i="2"/>
  <c r="F6003" i="2" s="1"/>
  <c r="I6003" i="2" l="1"/>
  <c r="J6003" i="2"/>
  <c r="M6003" i="2" s="1"/>
  <c r="H6003" i="2"/>
  <c r="K6003" i="2" s="1"/>
  <c r="N6003" i="2" s="1"/>
  <c r="O6003" i="2" s="1"/>
  <c r="R6003" i="2" l="1"/>
  <c r="T6003" i="2" s="1"/>
  <c r="Q6003" i="2"/>
  <c r="P6003" i="2"/>
  <c r="U6003" i="2"/>
  <c r="V6003" i="2" s="1"/>
  <c r="F6004" i="2" s="1"/>
  <c r="S6003" i="2" l="1"/>
  <c r="G6004" i="2"/>
  <c r="J6004" i="2"/>
  <c r="M6004" i="2" s="1"/>
  <c r="I6004" i="2"/>
  <c r="H6004" i="2"/>
  <c r="K6004" i="2" s="1"/>
  <c r="N6004" i="2" s="1"/>
  <c r="O6004" i="2" s="1"/>
  <c r="P6004" i="2" l="1"/>
  <c r="R6004" i="2"/>
  <c r="T6004" i="2" s="1"/>
  <c r="Q6004" i="2"/>
  <c r="S6004" i="2" s="1"/>
  <c r="U6004" i="2"/>
  <c r="V6004" i="2" s="1"/>
  <c r="F6005" i="2" s="1"/>
  <c r="J6005" i="2" l="1"/>
  <c r="M6005" i="2" s="1"/>
  <c r="H6005" i="2"/>
  <c r="K6005" i="2" s="1"/>
  <c r="N6005" i="2" s="1"/>
  <c r="O6005" i="2" s="1"/>
  <c r="G6005" i="2"/>
  <c r="R6005" i="2" l="1"/>
  <c r="T6005" i="2" s="1"/>
  <c r="P6005" i="2"/>
  <c r="U6005" i="2"/>
  <c r="Q6005" i="2"/>
  <c r="S6005" i="2" s="1"/>
  <c r="I6005" i="2"/>
  <c r="V6005" i="2" l="1"/>
  <c r="F6006" i="2" s="1"/>
  <c r="G6006" i="2"/>
  <c r="J6006" i="2" l="1"/>
  <c r="M6006" i="2" s="1"/>
  <c r="I6006" i="2"/>
  <c r="H6006" i="2"/>
  <c r="K6006" i="2" s="1"/>
  <c r="N6006" i="2" s="1"/>
  <c r="O6006" i="2" s="1"/>
  <c r="P6006" i="2" l="1"/>
  <c r="Q6006" i="2"/>
  <c r="R6006" i="2"/>
  <c r="T6006" i="2" s="1"/>
  <c r="U6006" i="2"/>
  <c r="V6006" i="2" s="1"/>
  <c r="F6007" i="2" s="1"/>
  <c r="H6007" i="2" l="1"/>
  <c r="K6007" i="2" s="1"/>
  <c r="N6007" i="2" s="1"/>
  <c r="O6007" i="2" s="1"/>
  <c r="J6007" i="2"/>
  <c r="M6007" i="2" s="1"/>
  <c r="S6006" i="2"/>
  <c r="G6007" i="2"/>
  <c r="I6007" i="2" l="1"/>
  <c r="Q6007" i="2"/>
  <c r="U6007" i="2"/>
  <c r="P6007" i="2"/>
  <c r="V6007" i="2" s="1"/>
  <c r="F6008" i="2" s="1"/>
  <c r="R6007" i="2"/>
  <c r="T6007" i="2" s="1"/>
  <c r="J6008" i="2" l="1"/>
  <c r="M6008" i="2" s="1"/>
  <c r="I6008" i="2"/>
  <c r="H6008" i="2"/>
  <c r="K6008" i="2" s="1"/>
  <c r="S6007" i="2"/>
  <c r="G6008" i="2"/>
  <c r="N6008" i="2" l="1"/>
  <c r="O6008" i="2" s="1"/>
  <c r="R6008" i="2" l="1"/>
  <c r="T6008" i="2" s="1"/>
  <c r="Q6008" i="2"/>
  <c r="P6008" i="2"/>
  <c r="U6008" i="2"/>
  <c r="V6008" i="2" s="1"/>
  <c r="F6009" i="2" s="1"/>
  <c r="J6009" i="2" l="1"/>
  <c r="M6009" i="2" s="1"/>
  <c r="I6009" i="2"/>
  <c r="H6009" i="2"/>
  <c r="K6009" i="2" s="1"/>
  <c r="N6009" i="2" s="1"/>
  <c r="O6009" i="2" s="1"/>
  <c r="S6008" i="2"/>
  <c r="G6009" i="2"/>
  <c r="Q6009" i="2" l="1"/>
  <c r="P6009" i="2"/>
  <c r="R6009" i="2"/>
  <c r="T6009" i="2" s="1"/>
  <c r="U6009" i="2"/>
  <c r="V6009" i="2" s="1"/>
  <c r="F6010" i="2" s="1"/>
  <c r="G6010" i="2"/>
  <c r="I6010" i="2" l="1"/>
  <c r="J6010" i="2"/>
  <c r="M6010" i="2" s="1"/>
  <c r="H6010" i="2"/>
  <c r="K6010" i="2" s="1"/>
  <c r="N6010" i="2" s="1"/>
  <c r="O6010" i="2" s="1"/>
  <c r="S6009" i="2"/>
  <c r="Q6010" i="2" l="1"/>
  <c r="P6010" i="2"/>
  <c r="V6010" i="2" s="1"/>
  <c r="F6011" i="2" s="1"/>
  <c r="R6010" i="2"/>
  <c r="T6010" i="2" s="1"/>
  <c r="U6010" i="2"/>
  <c r="J6011" i="2" l="1"/>
  <c r="M6011" i="2" s="1"/>
  <c r="H6011" i="2"/>
  <c r="K6011" i="2" s="1"/>
  <c r="N6011" i="2" s="1"/>
  <c r="O6011" i="2" s="1"/>
  <c r="S6010" i="2"/>
  <c r="G6011" i="2"/>
  <c r="Q6011" i="2" l="1"/>
  <c r="S6011" i="2" s="1"/>
  <c r="R6011" i="2"/>
  <c r="T6011" i="2" s="1"/>
  <c r="P6011" i="2"/>
  <c r="U6011" i="2"/>
  <c r="G6012" i="2"/>
  <c r="I6011" i="2"/>
  <c r="V6011" i="2" l="1"/>
  <c r="F6012" i="2" s="1"/>
  <c r="H6012" i="2" l="1"/>
  <c r="K6012" i="2" s="1"/>
  <c r="I6012" i="2"/>
  <c r="J6012" i="2"/>
  <c r="M6012" i="2" s="1"/>
  <c r="N6012" i="2" l="1"/>
  <c r="O6012" i="2" s="1"/>
  <c r="R6012" i="2" l="1"/>
  <c r="T6012" i="2" s="1"/>
  <c r="Q6012" i="2"/>
  <c r="P6012" i="2"/>
  <c r="U6012" i="2"/>
  <c r="V6012" i="2" l="1"/>
  <c r="F6013" i="2" s="1"/>
  <c r="S6012" i="2"/>
  <c r="G6013" i="2"/>
  <c r="J6013" i="2" l="1"/>
  <c r="M6013" i="2" s="1"/>
  <c r="I6013" i="2"/>
  <c r="H6013" i="2"/>
  <c r="K6013" i="2" s="1"/>
  <c r="N6013" i="2" l="1"/>
  <c r="O6013" i="2" s="1"/>
  <c r="R6013" i="2" l="1"/>
  <c r="T6013" i="2" s="1"/>
  <c r="Q6013" i="2"/>
  <c r="P6013" i="2"/>
  <c r="U6013" i="2"/>
  <c r="S6013" i="2" l="1"/>
  <c r="G6014" i="2"/>
  <c r="V6013" i="2"/>
  <c r="F6014" i="2" s="1"/>
  <c r="J6014" i="2" l="1"/>
  <c r="M6014" i="2" s="1"/>
  <c r="H6014" i="2"/>
  <c r="K6014" i="2" s="1"/>
  <c r="N6014" i="2" s="1"/>
  <c r="O6014" i="2" s="1"/>
  <c r="I6014" i="2"/>
  <c r="P6014" i="2" l="1"/>
  <c r="R6014" i="2"/>
  <c r="T6014" i="2" s="1"/>
  <c r="Q6014" i="2"/>
  <c r="U6014" i="2"/>
  <c r="S6014" i="2" l="1"/>
  <c r="G6015" i="2"/>
  <c r="V6014" i="2"/>
  <c r="F6015" i="2" s="1"/>
  <c r="H6015" i="2" l="1"/>
  <c r="K6015" i="2" s="1"/>
  <c r="I6015" i="2"/>
  <c r="L6015" i="2" s="1"/>
  <c r="J6015" i="2"/>
  <c r="M6015" i="2" s="1"/>
  <c r="N6015" i="2" l="1"/>
  <c r="O6015" i="2" s="1"/>
  <c r="P6015" i="2" l="1"/>
  <c r="U6015" i="2"/>
  <c r="Q6015" i="2"/>
  <c r="R6015" i="2"/>
  <c r="T6015" i="2" s="1"/>
  <c r="S6015" i="2" l="1"/>
  <c r="G6016" i="2"/>
  <c r="V6015" i="2"/>
  <c r="F6016" i="2" s="1"/>
  <c r="J6016" i="2" l="1"/>
  <c r="M6016" i="2" s="1"/>
  <c r="H6016" i="2"/>
  <c r="K6016" i="2" s="1"/>
  <c r="I6016" i="2"/>
  <c r="L6016" i="2" s="1"/>
  <c r="N6016" i="2" l="1"/>
  <c r="O6016" i="2" s="1"/>
  <c r="R6016" i="2" l="1"/>
  <c r="T6016" i="2" s="1"/>
  <c r="Q6016" i="2"/>
  <c r="P6016" i="2"/>
  <c r="U6016" i="2"/>
  <c r="V6016" i="2" s="1"/>
  <c r="F6017" i="2" s="1"/>
  <c r="J6017" i="2" l="1"/>
  <c r="M6017" i="2" s="1"/>
  <c r="H6017" i="2"/>
  <c r="K6017" i="2" s="1"/>
  <c r="S6016" i="2"/>
  <c r="G6017" i="2"/>
  <c r="I6017" i="2" l="1"/>
  <c r="L6017" i="2" s="1"/>
  <c r="N6017" i="2" s="1"/>
  <c r="O6017" i="2" s="1"/>
  <c r="R6017" i="2" l="1"/>
  <c r="T6017" i="2" s="1"/>
  <c r="Q6017" i="2"/>
  <c r="P6017" i="2"/>
  <c r="V6017" i="2" s="1"/>
  <c r="F6018" i="2" s="1"/>
  <c r="U6017" i="2"/>
  <c r="J6018" i="2" l="1"/>
  <c r="M6018" i="2" s="1"/>
  <c r="H6018" i="2"/>
  <c r="K6018" i="2" s="1"/>
  <c r="S6017" i="2"/>
  <c r="G6018" i="2"/>
  <c r="I6018" i="2" l="1"/>
  <c r="L6018" i="2" s="1"/>
  <c r="N6018" i="2" s="1"/>
  <c r="O6018" i="2" s="1"/>
  <c r="Q6018" i="2" l="1"/>
  <c r="U6018" i="2"/>
  <c r="R6018" i="2"/>
  <c r="T6018" i="2" s="1"/>
  <c r="P6018" i="2"/>
  <c r="V6018" i="2" s="1"/>
  <c r="F6019" i="2" s="1"/>
  <c r="J6019" i="2" l="1"/>
  <c r="M6019" i="2" s="1"/>
  <c r="H6019" i="2"/>
  <c r="K6019" i="2" s="1"/>
  <c r="S6018" i="2"/>
  <c r="G6019" i="2"/>
  <c r="I6019" i="2" l="1"/>
  <c r="L6019" i="2" s="1"/>
  <c r="N6019" i="2" s="1"/>
  <c r="O6019" i="2" s="1"/>
  <c r="Q6019" i="2" l="1"/>
  <c r="P6019" i="2"/>
  <c r="V6019" i="2" s="1"/>
  <c r="F6020" i="2" s="1"/>
  <c r="U6019" i="2"/>
  <c r="R6019" i="2"/>
  <c r="T6019" i="2" s="1"/>
  <c r="J6020" i="2" l="1"/>
  <c r="M6020" i="2" s="1"/>
  <c r="H6020" i="2"/>
  <c r="K6020" i="2" s="1"/>
  <c r="S6019" i="2"/>
  <c r="G6020" i="2"/>
  <c r="I6020" i="2" l="1"/>
  <c r="L6020" i="2" s="1"/>
  <c r="N6020" i="2" s="1"/>
  <c r="O6020" i="2" s="1"/>
  <c r="Q6020" i="2" l="1"/>
  <c r="P6020" i="2"/>
  <c r="U6020" i="2"/>
  <c r="V6020" i="2" s="1"/>
  <c r="F6021" i="2" s="1"/>
  <c r="R6020" i="2"/>
  <c r="T6020" i="2" s="1"/>
  <c r="J6021" i="2" l="1"/>
  <c r="M6021" i="2" s="1"/>
  <c r="H6021" i="2"/>
  <c r="K6021" i="2" s="1"/>
  <c r="S6020" i="2"/>
  <c r="G6021" i="2"/>
  <c r="I6021" i="2" l="1"/>
  <c r="L6021" i="2" s="1"/>
  <c r="N6021" i="2" s="1"/>
  <c r="O6021" i="2" s="1"/>
  <c r="Q6021" i="2" l="1"/>
  <c r="P6021" i="2"/>
  <c r="R6021" i="2"/>
  <c r="T6021" i="2" s="1"/>
  <c r="U6021" i="2"/>
  <c r="V6021" i="2" s="1"/>
  <c r="F6022" i="2" s="1"/>
  <c r="J6022" i="2" l="1"/>
  <c r="M6022" i="2" s="1"/>
  <c r="H6022" i="2"/>
  <c r="K6022" i="2" s="1"/>
  <c r="S6021" i="2"/>
  <c r="G6022" i="2"/>
  <c r="I6022" i="2" l="1"/>
  <c r="L6022" i="2" s="1"/>
  <c r="N6022" i="2" s="1"/>
  <c r="O6022" i="2" s="1"/>
  <c r="P6022" i="2" l="1"/>
  <c r="Q6022" i="2"/>
  <c r="U6022" i="2"/>
  <c r="R6022" i="2"/>
  <c r="T6022" i="2" s="1"/>
  <c r="S6022" i="2" l="1"/>
  <c r="G6023" i="2"/>
  <c r="V6022" i="2"/>
  <c r="F6023" i="2" s="1"/>
  <c r="J6023" i="2" l="1"/>
  <c r="M6023" i="2" s="1"/>
  <c r="H6023" i="2"/>
  <c r="K6023" i="2" s="1"/>
  <c r="I6023" i="2"/>
  <c r="L6023" i="2" s="1"/>
  <c r="N6023" i="2" l="1"/>
  <c r="O6023" i="2" s="1"/>
  <c r="Q6023" i="2" l="1"/>
  <c r="P6023" i="2"/>
  <c r="U6023" i="2"/>
  <c r="R6023" i="2"/>
  <c r="T6023" i="2" s="1"/>
  <c r="V6023" i="2" l="1"/>
  <c r="F6024" i="2" s="1"/>
  <c r="S6023" i="2"/>
  <c r="G6024" i="2"/>
  <c r="J6024" i="2" l="1"/>
  <c r="M6024" i="2" s="1"/>
  <c r="H6024" i="2"/>
  <c r="K6024" i="2" s="1"/>
  <c r="I6024" i="2"/>
  <c r="L6024" i="2" s="1"/>
  <c r="N6024" i="2" s="1"/>
  <c r="O6024" i="2" s="1"/>
  <c r="Q6024" i="2" l="1"/>
  <c r="P6024" i="2"/>
  <c r="U6024" i="2"/>
  <c r="V6024" i="2" s="1"/>
  <c r="F6025" i="2" s="1"/>
  <c r="R6024" i="2"/>
  <c r="T6024" i="2" s="1"/>
  <c r="J6025" i="2" l="1"/>
  <c r="M6025" i="2" s="1"/>
  <c r="H6025" i="2"/>
  <c r="K6025" i="2" s="1"/>
  <c r="S6024" i="2"/>
  <c r="G6025" i="2"/>
  <c r="I6025" i="2" s="1"/>
  <c r="L6025" i="2" s="1"/>
  <c r="N6025" i="2" l="1"/>
  <c r="O6025" i="2" s="1"/>
  <c r="R6025" i="2" l="1"/>
  <c r="T6025" i="2" s="1"/>
  <c r="U6025" i="2"/>
  <c r="Q6025" i="2"/>
  <c r="P6025" i="2"/>
  <c r="V6025" i="2" s="1"/>
  <c r="F6026" i="2" s="1"/>
  <c r="I6026" i="2" l="1"/>
  <c r="J6026" i="2"/>
  <c r="M6026" i="2" s="1"/>
  <c r="H6026" i="2"/>
  <c r="K6026" i="2" s="1"/>
  <c r="S6025" i="2"/>
  <c r="N6026" i="2" l="1"/>
  <c r="O6026" i="2" s="1"/>
  <c r="R6026" i="2" l="1"/>
  <c r="T6026" i="2" s="1"/>
  <c r="Q6026" i="2"/>
  <c r="P6026" i="2"/>
  <c r="U6026" i="2"/>
  <c r="V6026" i="2" s="1"/>
  <c r="F6027" i="2" s="1"/>
  <c r="H6027" i="2" l="1"/>
  <c r="K6027" i="2" s="1"/>
  <c r="N6027" i="2" s="1"/>
  <c r="O6027" i="2" s="1"/>
  <c r="J6027" i="2"/>
  <c r="M6027" i="2" s="1"/>
  <c r="S6026" i="2"/>
  <c r="G6027" i="2"/>
  <c r="I6027" i="2" s="1"/>
  <c r="P6027" i="2" l="1"/>
  <c r="R6027" i="2"/>
  <c r="T6027" i="2" s="1"/>
  <c r="Q6027" i="2"/>
  <c r="S6027" i="2" s="1"/>
  <c r="U6027" i="2"/>
  <c r="V6027" i="2" l="1"/>
  <c r="F6028" i="2" s="1"/>
  <c r="G6028" i="2"/>
  <c r="I6028" i="2" l="1"/>
  <c r="J6028" i="2"/>
  <c r="M6028" i="2" s="1"/>
  <c r="H6028" i="2"/>
  <c r="K6028" i="2" s="1"/>
  <c r="N6028" i="2" s="1"/>
  <c r="O6028" i="2" s="1"/>
  <c r="R6028" i="2" l="1"/>
  <c r="T6028" i="2" s="1"/>
  <c r="Q6028" i="2"/>
  <c r="P6028" i="2"/>
  <c r="U6028" i="2"/>
  <c r="V6028" i="2" s="1"/>
  <c r="F6029" i="2" s="1"/>
  <c r="H6029" i="2" l="1"/>
  <c r="K6029" i="2" s="1"/>
  <c r="J6029" i="2"/>
  <c r="M6029" i="2" s="1"/>
  <c r="S6028" i="2"/>
  <c r="G6029" i="2"/>
  <c r="I6029" i="2" l="1"/>
  <c r="N6029" i="2"/>
  <c r="O6029" i="2" s="1"/>
  <c r="P6029" i="2" l="1"/>
  <c r="R6029" i="2"/>
  <c r="T6029" i="2" s="1"/>
  <c r="Q6029" i="2"/>
  <c r="U6029" i="2"/>
  <c r="S6029" i="2" l="1"/>
  <c r="G6030" i="2"/>
  <c r="V6029" i="2"/>
  <c r="F6030" i="2" s="1"/>
  <c r="I6030" i="2" l="1"/>
  <c r="H6030" i="2"/>
  <c r="K6030" i="2" s="1"/>
  <c r="N6030" i="2" s="1"/>
  <c r="O6030" i="2" s="1"/>
  <c r="J6030" i="2"/>
  <c r="M6030" i="2" s="1"/>
  <c r="Q6030" i="2" l="1"/>
  <c r="P6030" i="2"/>
  <c r="U6030" i="2"/>
  <c r="V6030" i="2" s="1"/>
  <c r="F6031" i="2" s="1"/>
  <c r="R6030" i="2"/>
  <c r="T6030" i="2" s="1"/>
  <c r="J6031" i="2" l="1"/>
  <c r="M6031" i="2" s="1"/>
  <c r="H6031" i="2"/>
  <c r="K6031" i="2" s="1"/>
  <c r="N6031" i="2" s="1"/>
  <c r="O6031" i="2" s="1"/>
  <c r="S6030" i="2"/>
  <c r="G6031" i="2"/>
  <c r="I6031" i="2" l="1"/>
  <c r="P6031" i="2"/>
  <c r="R6031" i="2"/>
  <c r="T6031" i="2" s="1"/>
  <c r="Q6031" i="2"/>
  <c r="S6031" i="2" s="1"/>
  <c r="U6031" i="2"/>
  <c r="V6031" i="2" l="1"/>
  <c r="F6032" i="2" s="1"/>
  <c r="G6032" i="2"/>
  <c r="I6032" i="2" l="1"/>
  <c r="J6032" i="2"/>
  <c r="M6032" i="2" s="1"/>
  <c r="H6032" i="2"/>
  <c r="K6032" i="2" s="1"/>
  <c r="N6032" i="2" s="1"/>
  <c r="O6032" i="2" s="1"/>
  <c r="U6032" i="2" l="1"/>
  <c r="R6032" i="2"/>
  <c r="T6032" i="2" s="1"/>
  <c r="Q6032" i="2"/>
  <c r="P6032" i="2"/>
  <c r="S6032" i="2" l="1"/>
  <c r="G6033" i="2"/>
  <c r="V6032" i="2"/>
  <c r="F6033" i="2" s="1"/>
  <c r="H6033" i="2" l="1"/>
  <c r="K6033" i="2" s="1"/>
  <c r="J6033" i="2"/>
  <c r="M6033" i="2" s="1"/>
  <c r="I6033" i="2"/>
  <c r="N6033" i="2" l="1"/>
  <c r="O6033" i="2" s="1"/>
  <c r="U6033" i="2" l="1"/>
  <c r="R6033" i="2"/>
  <c r="T6033" i="2" s="1"/>
  <c r="Q6033" i="2"/>
  <c r="P6033" i="2"/>
  <c r="V6033" i="2" s="1"/>
  <c r="F6034" i="2" s="1"/>
  <c r="J6034" i="2" l="1"/>
  <c r="M6034" i="2" s="1"/>
  <c r="H6034" i="2"/>
  <c r="K6034" i="2" s="1"/>
  <c r="N6034" i="2" s="1"/>
  <c r="O6034" i="2" s="1"/>
  <c r="S6033" i="2"/>
  <c r="G6034" i="2"/>
  <c r="I6034" i="2" l="1"/>
  <c r="P6034" i="2"/>
  <c r="U6034" i="2"/>
  <c r="R6034" i="2"/>
  <c r="T6034" i="2" s="1"/>
  <c r="Q6034" i="2"/>
  <c r="S6034" i="2" s="1"/>
  <c r="V6034" i="2" l="1"/>
  <c r="F6035" i="2" s="1"/>
  <c r="G6035" i="2"/>
  <c r="I6035" i="2" l="1"/>
  <c r="L6035" i="2" s="1"/>
  <c r="H6035" i="2"/>
  <c r="K6035" i="2" s="1"/>
  <c r="J6035" i="2"/>
  <c r="M6035" i="2" s="1"/>
  <c r="N6035" i="2" l="1"/>
  <c r="O6035" i="2" s="1"/>
  <c r="P6035" i="2" l="1"/>
  <c r="U6035" i="2"/>
  <c r="O6036" i="2"/>
  <c r="R6035" i="2"/>
  <c r="T6035" i="2" s="1"/>
  <c r="Q6035" i="2"/>
  <c r="S6035" i="2" l="1"/>
  <c r="G6036" i="2"/>
  <c r="U6036" i="2"/>
  <c r="R6036" i="2"/>
  <c r="T6036" i="2" s="1"/>
  <c r="P6036" i="2"/>
  <c r="V6035" i="2"/>
  <c r="F6036" i="2" s="1"/>
  <c r="J6036" i="2" l="1"/>
  <c r="M6036" i="2" s="1"/>
  <c r="I6036" i="2"/>
  <c r="Q6036" i="2" s="1"/>
  <c r="S6036" i="2" s="1"/>
  <c r="V6036" i="2"/>
  <c r="F6037" i="2" s="1"/>
  <c r="H6036" i="2"/>
  <c r="K6036" i="2" s="1"/>
  <c r="N6036" i="2" s="1"/>
  <c r="G6037" i="2"/>
  <c r="I6037" i="2" l="1"/>
  <c r="J6037" i="2"/>
  <c r="M6037" i="2" s="1"/>
  <c r="H6037" i="2"/>
  <c r="K6037" i="2" s="1"/>
  <c r="N6037" i="2" s="1"/>
  <c r="O6037" i="2" s="1"/>
  <c r="O6038" i="2" l="1"/>
  <c r="R6037" i="2"/>
  <c r="T6037" i="2" s="1"/>
  <c r="U6037" i="2"/>
  <c r="Q6037" i="2"/>
  <c r="P6037" i="2"/>
  <c r="V6037" i="2" s="1"/>
  <c r="F6038" i="2" s="1"/>
  <c r="J6038" i="2" l="1"/>
  <c r="M6038" i="2" s="1"/>
  <c r="H6038" i="2"/>
  <c r="K6038" i="2" s="1"/>
  <c r="N6038" i="2" s="1"/>
  <c r="S6037" i="2"/>
  <c r="G6038" i="2"/>
  <c r="P6038" i="2"/>
  <c r="Q6038" i="2"/>
  <c r="S6038" i="2" s="1"/>
  <c r="R6038" i="2"/>
  <c r="T6038" i="2" s="1"/>
  <c r="U6038" i="2"/>
  <c r="V6038" i="2" s="1"/>
  <c r="F6039" i="2" s="1"/>
  <c r="J6039" i="2" l="1"/>
  <c r="M6039" i="2" s="1"/>
  <c r="H6039" i="2"/>
  <c r="K6039" i="2" s="1"/>
  <c r="N6039" i="2" s="1"/>
  <c r="O6039" i="2" s="1"/>
  <c r="G6039" i="2"/>
  <c r="I6038" i="2"/>
  <c r="P6039" i="2" l="1"/>
  <c r="Q6039" i="2"/>
  <c r="S6039" i="2" s="1"/>
  <c r="R6039" i="2"/>
  <c r="T6039" i="2" s="1"/>
  <c r="U6039" i="2"/>
  <c r="V6039" i="2" s="1"/>
  <c r="F6040" i="2" s="1"/>
  <c r="I6039" i="2"/>
  <c r="J6040" i="2" l="1"/>
  <c r="M6040" i="2" s="1"/>
  <c r="H6040" i="2"/>
  <c r="K6040" i="2" s="1"/>
  <c r="N6040" i="2" s="1"/>
  <c r="O6040" i="2" s="1"/>
  <c r="G6040" i="2"/>
  <c r="P6040" i="2" l="1"/>
  <c r="Q6040" i="2"/>
  <c r="S6040" i="2" s="1"/>
  <c r="R6040" i="2"/>
  <c r="T6040" i="2" s="1"/>
  <c r="U6040" i="2"/>
  <c r="V6040" i="2" s="1"/>
  <c r="F6041" i="2" s="1"/>
  <c r="I6040" i="2"/>
  <c r="J6041" i="2" l="1"/>
  <c r="M6041" i="2" s="1"/>
  <c r="H6041" i="2"/>
  <c r="K6041" i="2" s="1"/>
  <c r="G6041" i="2"/>
  <c r="I6041" i="2" l="1"/>
  <c r="L6041" i="2" s="1"/>
  <c r="N6041" i="2" s="1"/>
  <c r="O6041" i="2" s="1"/>
  <c r="R6041" i="2" l="1"/>
  <c r="T6041" i="2" s="1"/>
  <c r="U6041" i="2"/>
  <c r="Q6041" i="2"/>
  <c r="P6041" i="2"/>
  <c r="V6041" i="2" s="1"/>
  <c r="F6042" i="2" s="1"/>
  <c r="J6042" i="2" l="1"/>
  <c r="M6042" i="2" s="1"/>
  <c r="H6042" i="2"/>
  <c r="K6042" i="2" s="1"/>
  <c r="S6041" i="2"/>
  <c r="G6042" i="2"/>
  <c r="I6042" i="2" l="1"/>
  <c r="L6042" i="2" s="1"/>
  <c r="N6042" i="2"/>
  <c r="O6042" i="2" s="1"/>
  <c r="P6042" i="2" l="1"/>
  <c r="R6042" i="2"/>
  <c r="T6042" i="2" s="1"/>
  <c r="Q6042" i="2"/>
  <c r="U6042" i="2"/>
  <c r="V6042" i="2" s="1"/>
  <c r="F6043" i="2" s="1"/>
  <c r="H6043" i="2" l="1"/>
  <c r="K6043" i="2" s="1"/>
  <c r="J6043" i="2"/>
  <c r="M6043" i="2" s="1"/>
  <c r="S6042" i="2"/>
  <c r="G6043" i="2"/>
  <c r="I6043" i="2" l="1"/>
  <c r="L6043" i="2" s="1"/>
  <c r="N6043" i="2" s="1"/>
  <c r="O6043" i="2" s="1"/>
  <c r="P6043" i="2" l="1"/>
  <c r="Q6043" i="2"/>
  <c r="R6043" i="2"/>
  <c r="T6043" i="2" s="1"/>
  <c r="U6043" i="2"/>
  <c r="S6043" i="2" l="1"/>
  <c r="G6044" i="2"/>
  <c r="V6043" i="2"/>
  <c r="F6044" i="2" s="1"/>
  <c r="J6044" i="2" l="1"/>
  <c r="M6044" i="2" s="1"/>
  <c r="H6044" i="2"/>
  <c r="K6044" i="2" s="1"/>
  <c r="I6044" i="2"/>
  <c r="L6044" i="2" s="1"/>
  <c r="N6044" i="2" l="1"/>
  <c r="O6044" i="2" s="1"/>
  <c r="Q6044" i="2" l="1"/>
  <c r="R6044" i="2"/>
  <c r="T6044" i="2" s="1"/>
  <c r="P6044" i="2"/>
  <c r="U6044" i="2"/>
  <c r="V6044" i="2" s="1"/>
  <c r="F6045" i="2" s="1"/>
  <c r="J6045" i="2" l="1"/>
  <c r="M6045" i="2" s="1"/>
  <c r="H6045" i="2"/>
  <c r="K6045" i="2" s="1"/>
  <c r="S6044" i="2"/>
  <c r="G6045" i="2"/>
  <c r="I6045" i="2" l="1"/>
  <c r="L6045" i="2" s="1"/>
  <c r="N6045" i="2"/>
  <c r="O6045" i="2" s="1"/>
  <c r="R6045" i="2" l="1"/>
  <c r="T6045" i="2" s="1"/>
  <c r="U6045" i="2"/>
  <c r="Q6045" i="2"/>
  <c r="P6045" i="2"/>
  <c r="V6045" i="2" s="1"/>
  <c r="F6046" i="2" s="1"/>
  <c r="J6046" i="2" l="1"/>
  <c r="M6046" i="2" s="1"/>
  <c r="H6046" i="2"/>
  <c r="K6046" i="2" s="1"/>
  <c r="S6045" i="2"/>
  <c r="G6046" i="2"/>
  <c r="I6046" i="2" l="1"/>
  <c r="L6046" i="2" s="1"/>
  <c r="N6046" i="2" s="1"/>
  <c r="O6046" i="2" s="1"/>
  <c r="R6046" i="2" l="1"/>
  <c r="T6046" i="2" s="1"/>
  <c r="Q6046" i="2"/>
  <c r="P6046" i="2"/>
  <c r="U6046" i="2"/>
  <c r="V6046" i="2" s="1"/>
  <c r="F6047" i="2" s="1"/>
  <c r="J6047" i="2" l="1"/>
  <c r="M6047" i="2" s="1"/>
  <c r="H6047" i="2"/>
  <c r="K6047" i="2" s="1"/>
  <c r="S6046" i="2"/>
  <c r="G6047" i="2"/>
  <c r="I6047" i="2" l="1"/>
  <c r="L6047" i="2" s="1"/>
  <c r="N6047" i="2" s="1"/>
  <c r="O6047" i="2" s="1"/>
  <c r="P6047" i="2" l="1"/>
  <c r="R6047" i="2"/>
  <c r="T6047" i="2" s="1"/>
  <c r="Q6047" i="2"/>
  <c r="U6047" i="2"/>
  <c r="S6047" i="2" l="1"/>
  <c r="G6048" i="2"/>
  <c r="V6047" i="2"/>
  <c r="F6048" i="2" s="1"/>
  <c r="I6048" i="2" l="1"/>
  <c r="L6048" i="2" s="1"/>
  <c r="J6048" i="2"/>
  <c r="M6048" i="2" s="1"/>
  <c r="H6048" i="2"/>
  <c r="K6048" i="2" s="1"/>
  <c r="N6048" i="2" s="1"/>
  <c r="O6048" i="2" s="1"/>
  <c r="Q6048" i="2" l="1"/>
  <c r="R6048" i="2"/>
  <c r="T6048" i="2" s="1"/>
  <c r="P6048" i="2"/>
  <c r="U6048" i="2"/>
  <c r="V6048" i="2" l="1"/>
  <c r="F6049" i="2" s="1"/>
  <c r="S6048" i="2"/>
  <c r="G6049" i="2"/>
  <c r="I6049" i="2" s="1"/>
  <c r="L6049" i="2" s="1"/>
  <c r="J6049" i="2" l="1"/>
  <c r="M6049" i="2" s="1"/>
  <c r="H6049" i="2"/>
  <c r="K6049" i="2" s="1"/>
  <c r="N6049" i="2" s="1"/>
  <c r="O6049" i="2" s="1"/>
  <c r="R6049" i="2" l="1"/>
  <c r="T6049" i="2" s="1"/>
  <c r="U6049" i="2"/>
  <c r="P6049" i="2"/>
  <c r="Q6049" i="2"/>
  <c r="S6049" i="2" s="1"/>
  <c r="V6049" i="2" l="1"/>
  <c r="F6050" i="2" s="1"/>
  <c r="J6050" i="2" l="1"/>
  <c r="M6050" i="2" s="1"/>
  <c r="I6050" i="2"/>
  <c r="H6050" i="2"/>
  <c r="K6050" i="2" s="1"/>
  <c r="N6050" i="2" s="1"/>
  <c r="O6050" i="2" s="1"/>
  <c r="P6050" i="2" l="1"/>
  <c r="Q6050" i="2"/>
  <c r="R6050" i="2"/>
  <c r="T6050" i="2" s="1"/>
  <c r="U6050" i="2"/>
  <c r="S6050" i="2" l="1"/>
  <c r="G6051" i="2"/>
  <c r="V6050" i="2"/>
  <c r="F6051" i="2" s="1"/>
  <c r="I6051" i="2" l="1"/>
  <c r="J6051" i="2"/>
  <c r="M6051" i="2" s="1"/>
  <c r="N6051" i="2" s="1"/>
  <c r="O6051" i="2" s="1"/>
  <c r="H6051" i="2"/>
  <c r="K6051" i="2" s="1"/>
  <c r="R6051" i="2" l="1"/>
  <c r="T6051" i="2" s="1"/>
  <c r="P6051" i="2"/>
  <c r="Q6051" i="2"/>
  <c r="U6051" i="2"/>
  <c r="V6051" i="2" s="1"/>
  <c r="F6052" i="2" s="1"/>
  <c r="H6052" i="2" l="1"/>
  <c r="K6052" i="2" s="1"/>
  <c r="J6052" i="2"/>
  <c r="M6052" i="2" s="1"/>
  <c r="S6051" i="2"/>
  <c r="G6052" i="2"/>
  <c r="N6052" i="2" l="1"/>
  <c r="O6052" i="2" s="1"/>
  <c r="I6052" i="2"/>
  <c r="Q6052" i="2" l="1"/>
  <c r="R6052" i="2"/>
  <c r="T6052" i="2" s="1"/>
  <c r="P6052" i="2"/>
  <c r="U6052" i="2"/>
  <c r="V6052" i="2" l="1"/>
  <c r="F6053" i="2" s="1"/>
  <c r="S6052" i="2"/>
  <c r="G6053" i="2"/>
  <c r="J6053" i="2" l="1"/>
  <c r="M6053" i="2" s="1"/>
  <c r="H6053" i="2"/>
  <c r="K6053" i="2" s="1"/>
  <c r="N6053" i="2" s="1"/>
  <c r="O6053" i="2" s="1"/>
  <c r="I6053" i="2"/>
  <c r="R6053" i="2" l="1"/>
  <c r="T6053" i="2" s="1"/>
  <c r="P6053" i="2"/>
  <c r="U6053" i="2"/>
  <c r="Q6053" i="2"/>
  <c r="S6053" i="2" l="1"/>
  <c r="G6054" i="2"/>
  <c r="V6053" i="2"/>
  <c r="F6054" i="2" s="1"/>
  <c r="J6054" i="2" l="1"/>
  <c r="M6054" i="2" s="1"/>
  <c r="H6054" i="2"/>
  <c r="K6054" i="2" s="1"/>
  <c r="N6054" i="2" s="1"/>
  <c r="O6054" i="2" s="1"/>
  <c r="I6054" i="2"/>
  <c r="Q6054" i="2" l="1"/>
  <c r="R6054" i="2"/>
  <c r="T6054" i="2" s="1"/>
  <c r="P6054" i="2"/>
  <c r="U6054" i="2"/>
  <c r="V6054" i="2" s="1"/>
  <c r="F6055" i="2" s="1"/>
  <c r="J6055" i="2" l="1"/>
  <c r="M6055" i="2" s="1"/>
  <c r="H6055" i="2"/>
  <c r="K6055" i="2" s="1"/>
  <c r="N6055" i="2" s="1"/>
  <c r="O6055" i="2" s="1"/>
  <c r="S6054" i="2"/>
  <c r="G6055" i="2"/>
  <c r="Q6055" i="2" l="1"/>
  <c r="P6055" i="2"/>
  <c r="R6055" i="2"/>
  <c r="T6055" i="2" s="1"/>
  <c r="U6055" i="2"/>
  <c r="I6055" i="2"/>
  <c r="S6055" i="2" l="1"/>
  <c r="V6055" i="2"/>
  <c r="F6056" i="2" s="1"/>
  <c r="G6056" i="2"/>
  <c r="H6056" i="2" l="1"/>
  <c r="K6056" i="2" s="1"/>
  <c r="J6056" i="2"/>
  <c r="M6056" i="2" s="1"/>
  <c r="I6056" i="2"/>
  <c r="N6056" i="2" l="1"/>
  <c r="O6056" i="2" s="1"/>
  <c r="Q6056" i="2" l="1"/>
  <c r="G6057" i="2" s="1"/>
  <c r="P6056" i="2"/>
  <c r="R6056" i="2"/>
  <c r="T6056" i="2" s="1"/>
  <c r="U6056" i="2"/>
  <c r="S6056" i="2" l="1"/>
  <c r="V6056" i="2"/>
  <c r="F6057" i="2" s="1"/>
  <c r="J6057" i="2" l="1"/>
  <c r="M6057" i="2" s="1"/>
  <c r="H6057" i="2"/>
  <c r="K6057" i="2" s="1"/>
  <c r="N6057" i="2" s="1"/>
  <c r="O6057" i="2" s="1"/>
  <c r="I6057" i="2"/>
  <c r="R6057" i="2" l="1"/>
  <c r="T6057" i="2" s="1"/>
  <c r="U6057" i="2"/>
  <c r="Q6057" i="2"/>
  <c r="P6057" i="2"/>
  <c r="V6057" i="2" s="1"/>
  <c r="F6058" i="2" s="1"/>
  <c r="S6057" i="2" l="1"/>
  <c r="G6058" i="2"/>
  <c r="I6058" i="2"/>
  <c r="J6058" i="2"/>
  <c r="M6058" i="2" s="1"/>
  <c r="H6058" i="2"/>
  <c r="K6058" i="2" s="1"/>
  <c r="N6058" i="2" l="1"/>
  <c r="O6058" i="2" s="1"/>
  <c r="Q6058" i="2" l="1"/>
  <c r="P6058" i="2"/>
  <c r="R6058" i="2"/>
  <c r="T6058" i="2" s="1"/>
  <c r="U6058" i="2"/>
  <c r="V6058" i="2" s="1"/>
  <c r="F6059" i="2" s="1"/>
  <c r="H6059" i="2" l="1"/>
  <c r="K6059" i="2" s="1"/>
  <c r="J6059" i="2"/>
  <c r="M6059" i="2" s="1"/>
  <c r="S6058" i="2"/>
  <c r="G6059" i="2"/>
  <c r="I6059" i="2" l="1"/>
  <c r="N6059" i="2"/>
  <c r="O6059" i="2" s="1"/>
  <c r="P6059" i="2" l="1"/>
  <c r="V6059" i="2" s="1"/>
  <c r="F6060" i="2" s="1"/>
  <c r="U6059" i="2"/>
  <c r="R6059" i="2"/>
  <c r="T6059" i="2" s="1"/>
  <c r="Q6059" i="2"/>
  <c r="S6059" i="2" l="1"/>
  <c r="G6060" i="2"/>
  <c r="J6060" i="2"/>
  <c r="M6060" i="2" s="1"/>
  <c r="I6060" i="2"/>
  <c r="H6060" i="2"/>
  <c r="K6060" i="2" s="1"/>
  <c r="N6060" i="2" s="1"/>
  <c r="O6060" i="2" s="1"/>
  <c r="Q6060" i="2" l="1"/>
  <c r="U6060" i="2"/>
  <c r="R6060" i="2"/>
  <c r="T6060" i="2" s="1"/>
  <c r="P6060" i="2"/>
  <c r="V6060" i="2" s="1"/>
  <c r="F6061" i="2" s="1"/>
  <c r="G6061" i="2"/>
  <c r="J6061" i="2" l="1"/>
  <c r="M6061" i="2" s="1"/>
  <c r="H6061" i="2"/>
  <c r="K6061" i="2" s="1"/>
  <c r="N6061" i="2" s="1"/>
  <c r="O6061" i="2" s="1"/>
  <c r="I6061" i="2"/>
  <c r="S6060" i="2"/>
  <c r="R6061" i="2" l="1"/>
  <c r="T6061" i="2" s="1"/>
  <c r="Q6061" i="2"/>
  <c r="P6061" i="2"/>
  <c r="U6061" i="2"/>
  <c r="V6061" i="2" s="1"/>
  <c r="F6062" i="2" s="1"/>
  <c r="J6062" i="2" l="1"/>
  <c r="M6062" i="2" s="1"/>
  <c r="H6062" i="2"/>
  <c r="K6062" i="2" s="1"/>
  <c r="N6062" i="2" s="1"/>
  <c r="O6062" i="2" s="1"/>
  <c r="S6061" i="2"/>
  <c r="G6062" i="2"/>
  <c r="G6063" i="2" l="1"/>
  <c r="R6062" i="2"/>
  <c r="T6062" i="2" s="1"/>
  <c r="P6062" i="2"/>
  <c r="Q6062" i="2"/>
  <c r="S6062" i="2" s="1"/>
  <c r="U6062" i="2"/>
  <c r="V6062" i="2" s="1"/>
  <c r="F6063" i="2" s="1"/>
  <c r="I6062" i="2"/>
  <c r="J6063" i="2" l="1"/>
  <c r="M6063" i="2" s="1"/>
  <c r="H6063" i="2"/>
  <c r="K6063" i="2" s="1"/>
  <c r="N6063" i="2" s="1"/>
  <c r="O6063" i="2" s="1"/>
  <c r="I6063" i="2"/>
  <c r="P6063" i="2" l="1"/>
  <c r="U6063" i="2"/>
  <c r="V6063" i="2" s="1"/>
  <c r="F6064" i="2" s="1"/>
  <c r="R6063" i="2"/>
  <c r="T6063" i="2" s="1"/>
  <c r="Q6063" i="2"/>
  <c r="H6064" i="2" l="1"/>
  <c r="K6064" i="2" s="1"/>
  <c r="J6064" i="2"/>
  <c r="M6064" i="2" s="1"/>
  <c r="S6063" i="2"/>
  <c r="G6064" i="2"/>
  <c r="I6064" i="2" l="1"/>
  <c r="L6064" i="2" s="1"/>
  <c r="N6064" i="2" s="1"/>
  <c r="O6064" i="2" s="1"/>
  <c r="P6064" i="2" l="1"/>
  <c r="R6064" i="2"/>
  <c r="T6064" i="2" s="1"/>
  <c r="Q6064" i="2"/>
  <c r="U6064" i="2"/>
  <c r="V6064" i="2" s="1"/>
  <c r="F6065" i="2" s="1"/>
  <c r="H6065" i="2" l="1"/>
  <c r="K6065" i="2" s="1"/>
  <c r="J6065" i="2"/>
  <c r="M6065" i="2" s="1"/>
  <c r="S6064" i="2"/>
  <c r="G6065" i="2"/>
  <c r="I6065" i="2" l="1"/>
  <c r="L6065" i="2" s="1"/>
  <c r="N6065" i="2" s="1"/>
  <c r="O6065" i="2" s="1"/>
  <c r="U6065" i="2" l="1"/>
  <c r="R6065" i="2"/>
  <c r="T6065" i="2" s="1"/>
  <c r="Q6065" i="2"/>
  <c r="P6065" i="2"/>
  <c r="V6065" i="2" s="1"/>
  <c r="F6066" i="2" s="1"/>
  <c r="H6066" i="2" l="1"/>
  <c r="K6066" i="2" s="1"/>
  <c r="J6066" i="2"/>
  <c r="M6066" i="2" s="1"/>
  <c r="S6065" i="2"/>
  <c r="G6066" i="2"/>
  <c r="I6066" i="2" l="1"/>
  <c r="L6066" i="2" s="1"/>
  <c r="N6066" i="2" s="1"/>
  <c r="O6066" i="2" s="1"/>
  <c r="Q6066" i="2" l="1"/>
  <c r="P6066" i="2"/>
  <c r="R6066" i="2"/>
  <c r="T6066" i="2" s="1"/>
  <c r="U6066" i="2"/>
  <c r="V6066" i="2" s="1"/>
  <c r="F6067" i="2" s="1"/>
  <c r="H6067" i="2" l="1"/>
  <c r="K6067" i="2" s="1"/>
  <c r="J6067" i="2"/>
  <c r="M6067" i="2" s="1"/>
  <c r="S6066" i="2"/>
  <c r="G6067" i="2"/>
  <c r="I6067" i="2" l="1"/>
  <c r="L6067" i="2" s="1"/>
  <c r="N6067" i="2" s="1"/>
  <c r="O6067" i="2" s="1"/>
  <c r="Q6067" i="2" l="1"/>
  <c r="P6067" i="2"/>
  <c r="V6067" i="2" s="1"/>
  <c r="F6068" i="2" s="1"/>
  <c r="U6067" i="2"/>
  <c r="R6067" i="2"/>
  <c r="T6067" i="2" s="1"/>
  <c r="J6068" i="2" l="1"/>
  <c r="M6068" i="2" s="1"/>
  <c r="H6068" i="2"/>
  <c r="K6068" i="2" s="1"/>
  <c r="S6067" i="2"/>
  <c r="G6068" i="2"/>
  <c r="I6068" i="2" l="1"/>
  <c r="L6068" i="2" s="1"/>
  <c r="N6068" i="2" s="1"/>
  <c r="O6068" i="2" s="1"/>
  <c r="Q6068" i="2" l="1"/>
  <c r="R6068" i="2"/>
  <c r="T6068" i="2" s="1"/>
  <c r="P6068" i="2"/>
  <c r="U6068" i="2"/>
  <c r="V6068" i="2" s="1"/>
  <c r="F6069" i="2" s="1"/>
  <c r="J6069" i="2" l="1"/>
  <c r="M6069" i="2" s="1"/>
  <c r="H6069" i="2"/>
  <c r="K6069" i="2" s="1"/>
  <c r="S6068" i="2"/>
  <c r="G6069" i="2"/>
  <c r="I6069" i="2" l="1"/>
  <c r="L6069" i="2" s="1"/>
  <c r="N6069" i="2" s="1"/>
  <c r="O6069" i="2" s="1"/>
  <c r="R6069" i="2" l="1"/>
  <c r="T6069" i="2" s="1"/>
  <c r="Q6069" i="2"/>
  <c r="U6069" i="2"/>
  <c r="P6069" i="2"/>
  <c r="V6069" i="2" s="1"/>
  <c r="F6070" i="2" s="1"/>
  <c r="H6070" i="2" l="1"/>
  <c r="K6070" i="2" s="1"/>
  <c r="J6070" i="2"/>
  <c r="M6070" i="2" s="1"/>
  <c r="S6069" i="2"/>
  <c r="G6070" i="2"/>
  <c r="I6070" i="2" l="1"/>
  <c r="L6070" i="2" s="1"/>
  <c r="N6070" i="2" s="1"/>
  <c r="O6070" i="2" s="1"/>
  <c r="P6070" i="2" l="1"/>
  <c r="Q6070" i="2"/>
  <c r="R6070" i="2"/>
  <c r="T6070" i="2" s="1"/>
  <c r="U6070" i="2"/>
  <c r="S6070" i="2" l="1"/>
  <c r="G6071" i="2"/>
  <c r="V6070" i="2"/>
  <c r="F6071" i="2" s="1"/>
  <c r="I6071" i="2" l="1"/>
  <c r="L6071" i="2" s="1"/>
  <c r="H6071" i="2"/>
  <c r="K6071" i="2" s="1"/>
  <c r="J6071" i="2"/>
  <c r="M6071" i="2" s="1"/>
  <c r="N6071" i="2" l="1"/>
  <c r="O6071" i="2" s="1"/>
  <c r="P6071" i="2" l="1"/>
  <c r="Q6071" i="2"/>
  <c r="U6071" i="2"/>
  <c r="V6071" i="2" s="1"/>
  <c r="F6072" i="2" s="1"/>
  <c r="R6071" i="2"/>
  <c r="T6071" i="2" s="1"/>
  <c r="J6072" i="2" l="1"/>
  <c r="M6072" i="2" s="1"/>
  <c r="H6072" i="2"/>
  <c r="K6072" i="2" s="1"/>
  <c r="S6071" i="2"/>
  <c r="G6072" i="2"/>
  <c r="I6072" i="2" l="1"/>
  <c r="L6072" i="2" s="1"/>
  <c r="N6072" i="2" s="1"/>
  <c r="O6072" i="2" s="1"/>
  <c r="U6072" i="2" l="1"/>
  <c r="R6072" i="2"/>
  <c r="T6072" i="2" s="1"/>
  <c r="P6072" i="2"/>
  <c r="Q6072" i="2"/>
  <c r="V6072" i="2" l="1"/>
  <c r="F6073" i="2" s="1"/>
  <c r="S6072" i="2"/>
  <c r="G6073" i="2"/>
  <c r="I6073" i="2" l="1"/>
  <c r="L6073" i="2" s="1"/>
  <c r="H6073" i="2"/>
  <c r="K6073" i="2" s="1"/>
  <c r="N6073" i="2" s="1"/>
  <c r="O6073" i="2" s="1"/>
  <c r="J6073" i="2"/>
  <c r="M6073" i="2" s="1"/>
  <c r="Q6073" i="2" l="1"/>
  <c r="P6073" i="2"/>
  <c r="R6073" i="2"/>
  <c r="T6073" i="2" s="1"/>
  <c r="U6073" i="2"/>
  <c r="V6073" i="2" l="1"/>
  <c r="F6074" i="2" s="1"/>
  <c r="S6073" i="2"/>
  <c r="H6074" i="2" l="1"/>
  <c r="K6074" i="2" s="1"/>
  <c r="N6074" i="2" s="1"/>
  <c r="O6074" i="2" s="1"/>
  <c r="J6074" i="2"/>
  <c r="M6074" i="2" s="1"/>
  <c r="I6074" i="2"/>
  <c r="P6074" i="2" l="1"/>
  <c r="U6074" i="2"/>
  <c r="Q6074" i="2"/>
  <c r="R6074" i="2"/>
  <c r="T6074" i="2" s="1"/>
  <c r="G6075" i="2" l="1"/>
  <c r="S6074" i="2"/>
  <c r="V6074" i="2"/>
  <c r="F6075" i="2" s="1"/>
  <c r="J6075" i="2" l="1"/>
  <c r="M6075" i="2" s="1"/>
  <c r="H6075" i="2"/>
  <c r="K6075" i="2" s="1"/>
  <c r="N6075" i="2" s="1"/>
  <c r="O6075" i="2" s="1"/>
  <c r="I6075" i="2"/>
  <c r="P6075" i="2" l="1"/>
  <c r="U6075" i="2"/>
  <c r="Q6075" i="2"/>
  <c r="R6075" i="2"/>
  <c r="T6075" i="2" s="1"/>
  <c r="S6075" i="2" l="1"/>
  <c r="G6076" i="2"/>
  <c r="V6075" i="2"/>
  <c r="F6076" i="2" s="1"/>
  <c r="J6076" i="2" l="1"/>
  <c r="M6076" i="2" s="1"/>
  <c r="I6076" i="2"/>
  <c r="H6076" i="2"/>
  <c r="K6076" i="2" s="1"/>
  <c r="N6076" i="2" s="1"/>
  <c r="O6076" i="2" s="1"/>
  <c r="R6076" i="2" l="1"/>
  <c r="T6076" i="2" s="1"/>
  <c r="U6076" i="2"/>
  <c r="Q6076" i="2"/>
  <c r="P6076" i="2"/>
  <c r="V6076" i="2" s="1"/>
  <c r="F6077" i="2" s="1"/>
  <c r="H6077" i="2" l="1"/>
  <c r="K6077" i="2" s="1"/>
  <c r="N6077" i="2" s="1"/>
  <c r="O6077" i="2" s="1"/>
  <c r="J6077" i="2"/>
  <c r="M6077" i="2" s="1"/>
  <c r="S6076" i="2"/>
  <c r="G6077" i="2"/>
  <c r="I6077" i="2" l="1"/>
  <c r="P6077" i="2"/>
  <c r="U6077" i="2"/>
  <c r="Q6077" i="2"/>
  <c r="S6077" i="2" s="1"/>
  <c r="R6077" i="2"/>
  <c r="T6077" i="2" s="1"/>
  <c r="V6077" i="2" l="1"/>
  <c r="F6078" i="2" s="1"/>
  <c r="G6078" i="2"/>
  <c r="J6078" i="2" l="1"/>
  <c r="M6078" i="2" s="1"/>
  <c r="I6078" i="2"/>
  <c r="H6078" i="2"/>
  <c r="K6078" i="2" s="1"/>
  <c r="N6078" i="2" s="1"/>
  <c r="O6078" i="2" s="1"/>
  <c r="P6078" i="2" l="1"/>
  <c r="Q6078" i="2"/>
  <c r="R6078" i="2"/>
  <c r="T6078" i="2" s="1"/>
  <c r="U6078" i="2"/>
  <c r="V6078" i="2" s="1"/>
  <c r="F6079" i="2" s="1"/>
  <c r="H6079" i="2" l="1"/>
  <c r="K6079" i="2" s="1"/>
  <c r="J6079" i="2"/>
  <c r="M6079" i="2" s="1"/>
  <c r="S6078" i="2"/>
  <c r="G6079" i="2"/>
  <c r="I6079" i="2" l="1"/>
  <c r="N6079" i="2"/>
  <c r="O6079" i="2" s="1"/>
  <c r="P6079" i="2" l="1"/>
  <c r="R6079" i="2"/>
  <c r="T6079" i="2" s="1"/>
  <c r="Q6079" i="2"/>
  <c r="U6079" i="2"/>
  <c r="S6079" i="2" l="1"/>
  <c r="G6080" i="2"/>
  <c r="V6079" i="2"/>
  <c r="F6080" i="2" s="1"/>
  <c r="J6080" i="2" l="1"/>
  <c r="M6080" i="2" s="1"/>
  <c r="H6080" i="2"/>
  <c r="K6080" i="2" s="1"/>
  <c r="I6080" i="2"/>
  <c r="L6080" i="2" s="1"/>
  <c r="N6080" i="2" l="1"/>
  <c r="O6080" i="2" s="1"/>
  <c r="R6080" i="2" l="1"/>
  <c r="T6080" i="2" s="1"/>
  <c r="Q6080" i="2"/>
  <c r="U6080" i="2"/>
  <c r="P6080" i="2"/>
  <c r="V6080" i="2" s="1"/>
  <c r="F6081" i="2" s="1"/>
  <c r="H6081" i="2" l="1"/>
  <c r="K6081" i="2" s="1"/>
  <c r="J6081" i="2"/>
  <c r="M6081" i="2" s="1"/>
  <c r="S6080" i="2"/>
  <c r="G6081" i="2"/>
  <c r="I6081" i="2" l="1"/>
  <c r="N6081" i="2"/>
  <c r="O6081" i="2" s="1"/>
  <c r="Q6081" i="2" l="1"/>
  <c r="R6081" i="2"/>
  <c r="T6081" i="2" s="1"/>
  <c r="U6081" i="2"/>
  <c r="P6081" i="2"/>
  <c r="V6081" i="2" s="1"/>
  <c r="F6082" i="2" s="1"/>
  <c r="H6082" i="2" l="1"/>
  <c r="K6082" i="2" s="1"/>
  <c r="J6082" i="2"/>
  <c r="M6082" i="2" s="1"/>
  <c r="S6081" i="2"/>
  <c r="G6082" i="2"/>
  <c r="I6082" i="2" l="1"/>
  <c r="N6082" i="2"/>
  <c r="O6082" i="2" s="1"/>
  <c r="P6082" i="2" l="1"/>
  <c r="Q6082" i="2"/>
  <c r="R6082" i="2"/>
  <c r="T6082" i="2" s="1"/>
  <c r="U6082" i="2"/>
  <c r="V6082" i="2" s="1"/>
  <c r="F6083" i="2" s="1"/>
  <c r="H6083" i="2" l="1"/>
  <c r="K6083" i="2" s="1"/>
  <c r="J6083" i="2"/>
  <c r="M6083" i="2" s="1"/>
  <c r="S6082" i="2"/>
  <c r="G6083" i="2"/>
  <c r="I6083" i="2" s="1"/>
  <c r="N6083" i="2" l="1"/>
  <c r="O6083" i="2" s="1"/>
  <c r="Q6083" i="2" l="1"/>
  <c r="U6083" i="2"/>
  <c r="R6083" i="2"/>
  <c r="T6083" i="2" s="1"/>
  <c r="P6083" i="2"/>
  <c r="V6083" i="2" s="1"/>
  <c r="F6084" i="2" s="1"/>
  <c r="H6084" i="2" l="1"/>
  <c r="K6084" i="2" s="1"/>
  <c r="J6084" i="2"/>
  <c r="M6084" i="2" s="1"/>
  <c r="G6084" i="2"/>
  <c r="S6083" i="2"/>
  <c r="I6084" i="2" l="1"/>
  <c r="L6084" i="2" s="1"/>
  <c r="N6084" i="2" s="1"/>
  <c r="O6084" i="2" s="1"/>
  <c r="Q6084" i="2" l="1"/>
  <c r="P6084" i="2"/>
  <c r="R6084" i="2"/>
  <c r="T6084" i="2" s="1"/>
  <c r="U6084" i="2"/>
  <c r="V6084" i="2" l="1"/>
  <c r="F6085" i="2" s="1"/>
  <c r="S6084" i="2"/>
  <c r="G6085" i="2"/>
  <c r="I6085" i="2" l="1"/>
  <c r="J6085" i="2"/>
  <c r="M6085" i="2" s="1"/>
  <c r="H6085" i="2"/>
  <c r="K6085" i="2" s="1"/>
  <c r="N6085" i="2" s="1"/>
  <c r="O6085" i="2" s="1"/>
  <c r="Q6085" i="2" l="1"/>
  <c r="R6085" i="2"/>
  <c r="T6085" i="2" s="1"/>
  <c r="P6085" i="2"/>
  <c r="U6085" i="2"/>
  <c r="V6085" i="2" l="1"/>
  <c r="F6086" i="2" s="1"/>
  <c r="S6085" i="2"/>
  <c r="G6086" i="2"/>
  <c r="J6086" i="2" l="1"/>
  <c r="M6086" i="2" s="1"/>
  <c r="H6086" i="2"/>
  <c r="K6086" i="2" s="1"/>
  <c r="N6086" i="2" s="1"/>
  <c r="O6086" i="2" s="1"/>
  <c r="I6086" i="2"/>
  <c r="R6086" i="2" l="1"/>
  <c r="T6086" i="2" s="1"/>
  <c r="Q6086" i="2"/>
  <c r="P6086" i="2"/>
  <c r="U6086" i="2"/>
  <c r="V6086" i="2" s="1"/>
  <c r="F6087" i="2" s="1"/>
  <c r="J6087" i="2" l="1"/>
  <c r="M6087" i="2" s="1"/>
  <c r="H6087" i="2"/>
  <c r="K6087" i="2" s="1"/>
  <c r="N6087" i="2" s="1"/>
  <c r="O6087" i="2" s="1"/>
  <c r="S6086" i="2"/>
  <c r="G6087" i="2"/>
  <c r="I6087" i="2" s="1"/>
  <c r="R6087" i="2" l="1"/>
  <c r="T6087" i="2" s="1"/>
  <c r="P6087" i="2"/>
  <c r="Q6087" i="2"/>
  <c r="S6087" i="2" s="1"/>
  <c r="U6087" i="2"/>
  <c r="V6087" i="2" l="1"/>
  <c r="F6088" i="2" s="1"/>
  <c r="G6088" i="2"/>
  <c r="J6088" i="2" l="1"/>
  <c r="M6088" i="2" s="1"/>
  <c r="H6088" i="2"/>
  <c r="K6088" i="2" s="1"/>
  <c r="I6088" i="2"/>
  <c r="L6088" i="2" s="1"/>
  <c r="N6088" i="2" l="1"/>
  <c r="O6088" i="2" s="1"/>
  <c r="Q6088" i="2" l="1"/>
  <c r="R6088" i="2"/>
  <c r="T6088" i="2" s="1"/>
  <c r="P6088" i="2"/>
  <c r="U6088" i="2"/>
  <c r="V6088" i="2" s="1"/>
  <c r="F6089" i="2" s="1"/>
  <c r="J6089" i="2" l="1"/>
  <c r="M6089" i="2" s="1"/>
  <c r="H6089" i="2"/>
  <c r="K6089" i="2" s="1"/>
  <c r="S6088" i="2"/>
  <c r="G6089" i="2"/>
  <c r="I6089" i="2" l="1"/>
  <c r="L6089" i="2" s="1"/>
  <c r="N6089" i="2" s="1"/>
  <c r="O6089" i="2" s="1"/>
  <c r="R6089" i="2" l="1"/>
  <c r="T6089" i="2" s="1"/>
  <c r="Q6089" i="2"/>
  <c r="U6089" i="2"/>
  <c r="P6089" i="2"/>
  <c r="V6089" i="2" s="1"/>
  <c r="F6090" i="2" s="1"/>
  <c r="J6090" i="2" l="1"/>
  <c r="M6090" i="2" s="1"/>
  <c r="H6090" i="2"/>
  <c r="K6090" i="2" s="1"/>
  <c r="S6089" i="2"/>
  <c r="G6090" i="2"/>
  <c r="I6090" i="2" l="1"/>
  <c r="L6090" i="2" s="1"/>
  <c r="N6090" i="2" s="1"/>
  <c r="O6090" i="2" s="1"/>
  <c r="R6090" i="2" l="1"/>
  <c r="T6090" i="2" s="1"/>
  <c r="U6090" i="2"/>
  <c r="P6090" i="2"/>
  <c r="Q6090" i="2"/>
  <c r="S6090" i="2" l="1"/>
  <c r="G6091" i="2"/>
  <c r="V6090" i="2"/>
  <c r="F6091" i="2" s="1"/>
  <c r="J6091" i="2" l="1"/>
  <c r="M6091" i="2" s="1"/>
  <c r="H6091" i="2"/>
  <c r="K6091" i="2" s="1"/>
  <c r="I6091" i="2"/>
  <c r="L6091" i="2" s="1"/>
  <c r="N6091" i="2" s="1"/>
  <c r="O6091" i="2" s="1"/>
  <c r="Q6091" i="2" l="1"/>
  <c r="R6091" i="2"/>
  <c r="T6091" i="2" s="1"/>
  <c r="P6091" i="2"/>
  <c r="U6091" i="2"/>
  <c r="V6091" i="2" s="1"/>
  <c r="F6092" i="2" s="1"/>
  <c r="J6092" i="2" l="1"/>
  <c r="M6092" i="2" s="1"/>
  <c r="H6092" i="2"/>
  <c r="K6092" i="2" s="1"/>
  <c r="S6091" i="2"/>
  <c r="G6092" i="2"/>
  <c r="I6092" i="2" l="1"/>
  <c r="L6092" i="2" s="1"/>
  <c r="N6092" i="2" s="1"/>
  <c r="O6092" i="2" s="1"/>
  <c r="Q6092" i="2" l="1"/>
  <c r="P6092" i="2"/>
  <c r="R6092" i="2"/>
  <c r="T6092" i="2" s="1"/>
  <c r="U6092" i="2"/>
  <c r="V6092" i="2" s="1"/>
  <c r="F6093" i="2" s="1"/>
  <c r="J6093" i="2" l="1"/>
  <c r="M6093" i="2" s="1"/>
  <c r="H6093" i="2"/>
  <c r="K6093" i="2" s="1"/>
  <c r="S6092" i="2"/>
  <c r="G6093" i="2"/>
  <c r="I6093" i="2" l="1"/>
  <c r="L6093" i="2" s="1"/>
  <c r="N6093" i="2"/>
  <c r="O6093" i="2" s="1"/>
  <c r="P6093" i="2" l="1"/>
  <c r="R6093" i="2"/>
  <c r="T6093" i="2" s="1"/>
  <c r="Q6093" i="2"/>
  <c r="U6093" i="2"/>
  <c r="V6093" i="2" s="1"/>
  <c r="F6094" i="2" s="1"/>
  <c r="H6094" i="2" l="1"/>
  <c r="K6094" i="2" s="1"/>
  <c r="J6094" i="2"/>
  <c r="M6094" i="2" s="1"/>
  <c r="S6093" i="2"/>
  <c r="G6094" i="2"/>
  <c r="I6094" i="2" l="1"/>
  <c r="L6094" i="2" s="1"/>
  <c r="N6094" i="2" s="1"/>
  <c r="O6094" i="2" s="1"/>
  <c r="P6094" i="2" l="1"/>
  <c r="R6094" i="2"/>
  <c r="T6094" i="2" s="1"/>
  <c r="Q6094" i="2"/>
  <c r="U6094" i="2"/>
  <c r="S6094" i="2" l="1"/>
  <c r="G6095" i="2"/>
  <c r="V6094" i="2"/>
  <c r="F6095" i="2" s="1"/>
  <c r="I6095" i="2" l="1"/>
  <c r="L6095" i="2" s="1"/>
  <c r="J6095" i="2"/>
  <c r="M6095" i="2" s="1"/>
  <c r="H6095" i="2"/>
  <c r="K6095" i="2" s="1"/>
  <c r="N6095" i="2" l="1"/>
  <c r="O6095" i="2" s="1"/>
  <c r="P6095" i="2" l="1"/>
  <c r="Q6095" i="2"/>
  <c r="R6095" i="2"/>
  <c r="T6095" i="2" s="1"/>
  <c r="U6095" i="2"/>
  <c r="V6095" i="2" s="1"/>
  <c r="F6096" i="2" s="1"/>
  <c r="J6096" i="2" l="1"/>
  <c r="M6096" i="2" s="1"/>
  <c r="H6096" i="2"/>
  <c r="K6096" i="2" s="1"/>
  <c r="S6095" i="2"/>
  <c r="G6096" i="2"/>
  <c r="I6096" i="2" l="1"/>
  <c r="L6096" i="2" s="1"/>
  <c r="N6096" i="2"/>
  <c r="O6096" i="2" s="1"/>
  <c r="P6096" i="2" l="1"/>
  <c r="Q6096" i="2"/>
  <c r="R6096" i="2"/>
  <c r="T6096" i="2" s="1"/>
  <c r="U6096" i="2"/>
  <c r="V6096" i="2" s="1"/>
  <c r="F6097" i="2" s="1"/>
  <c r="J6097" i="2" l="1"/>
  <c r="M6097" i="2" s="1"/>
  <c r="H6097" i="2"/>
  <c r="K6097" i="2" s="1"/>
  <c r="N6097" i="2" s="1"/>
  <c r="O6097" i="2" s="1"/>
  <c r="S6096" i="2"/>
  <c r="G6097" i="2"/>
  <c r="I6097" i="2" s="1"/>
  <c r="R6097" i="2" l="1"/>
  <c r="T6097" i="2" s="1"/>
  <c r="U6097" i="2"/>
  <c r="Q6097" i="2"/>
  <c r="P6097" i="2"/>
  <c r="V6097" i="2" s="1"/>
  <c r="F6098" i="2" s="1"/>
  <c r="I6098" i="2" l="1"/>
  <c r="H6098" i="2"/>
  <c r="K6098" i="2" s="1"/>
  <c r="J6098" i="2"/>
  <c r="M6098" i="2" s="1"/>
  <c r="S6097" i="2"/>
  <c r="N6098" i="2" l="1"/>
  <c r="O6098" i="2" s="1"/>
  <c r="R6098" i="2" l="1"/>
  <c r="T6098" i="2" s="1"/>
  <c r="Q6098" i="2"/>
  <c r="U6098" i="2"/>
  <c r="P6098" i="2"/>
  <c r="V6098" i="2" s="1"/>
  <c r="F6099" i="2" s="1"/>
  <c r="J6099" i="2" l="1"/>
  <c r="M6099" i="2" s="1"/>
  <c r="H6099" i="2"/>
  <c r="K6099" i="2" s="1"/>
  <c r="N6099" i="2" s="1"/>
  <c r="O6099" i="2" s="1"/>
  <c r="S6098" i="2"/>
  <c r="G6099" i="2"/>
  <c r="I6099" i="2" l="1"/>
  <c r="P6099" i="2"/>
  <c r="R6099" i="2"/>
  <c r="T6099" i="2" s="1"/>
  <c r="U6099" i="2"/>
  <c r="Q6099" i="2"/>
  <c r="S6099" i="2" s="1"/>
  <c r="V6099" i="2" l="1"/>
  <c r="F6100" i="2" s="1"/>
  <c r="G6100" i="2"/>
  <c r="J6100" i="2" l="1"/>
  <c r="M6100" i="2" s="1"/>
  <c r="H6100" i="2"/>
  <c r="K6100" i="2" s="1"/>
  <c r="N6100" i="2" s="1"/>
  <c r="O6100" i="2" s="1"/>
  <c r="I6100" i="2"/>
  <c r="P6100" i="2" l="1"/>
  <c r="R6100" i="2"/>
  <c r="T6100" i="2" s="1"/>
  <c r="Q6100" i="2"/>
  <c r="U6100" i="2"/>
  <c r="S6100" i="2" l="1"/>
  <c r="G6101" i="2"/>
  <c r="V6100" i="2"/>
  <c r="F6101" i="2" s="1"/>
  <c r="I6101" i="2" l="1"/>
  <c r="H6101" i="2"/>
  <c r="K6101" i="2" s="1"/>
  <c r="J6101" i="2"/>
  <c r="M6101" i="2" s="1"/>
  <c r="N6101" i="2" l="1"/>
  <c r="O6101" i="2" s="1"/>
  <c r="P6101" i="2" l="1"/>
  <c r="R6101" i="2"/>
  <c r="T6101" i="2" s="1"/>
  <c r="Q6101" i="2"/>
  <c r="U6101" i="2"/>
  <c r="V6101" i="2" s="1"/>
  <c r="F6102" i="2" s="1"/>
  <c r="J6102" i="2" l="1"/>
  <c r="M6102" i="2" s="1"/>
  <c r="H6102" i="2"/>
  <c r="K6102" i="2" s="1"/>
  <c r="N6102" i="2" s="1"/>
  <c r="O6102" i="2" s="1"/>
  <c r="S6101" i="2"/>
  <c r="G6102" i="2"/>
  <c r="I6102" i="2" l="1"/>
  <c r="R6102" i="2"/>
  <c r="T6102" i="2" s="1"/>
  <c r="U6102" i="2"/>
  <c r="Q6102" i="2"/>
  <c r="P6102" i="2"/>
  <c r="V6102" i="2" s="1"/>
  <c r="F6103" i="2" s="1"/>
  <c r="J6103" i="2" l="1"/>
  <c r="M6103" i="2" s="1"/>
  <c r="H6103" i="2"/>
  <c r="K6103" i="2" s="1"/>
  <c r="N6103" i="2" s="1"/>
  <c r="O6103" i="2" s="1"/>
  <c r="S6102" i="2"/>
  <c r="G6103" i="2"/>
  <c r="Q6103" i="2" l="1"/>
  <c r="U6103" i="2"/>
  <c r="P6103" i="2"/>
  <c r="V6103" i="2" s="1"/>
  <c r="F6104" i="2" s="1"/>
  <c r="R6103" i="2"/>
  <c r="T6103" i="2" s="1"/>
  <c r="I6103" i="2"/>
  <c r="H6104" i="2" l="1"/>
  <c r="K6104" i="2" s="1"/>
  <c r="J6104" i="2"/>
  <c r="M6104" i="2" s="1"/>
  <c r="S6103" i="2"/>
  <c r="G6104" i="2"/>
  <c r="I6104" i="2" l="1"/>
  <c r="N6104" i="2"/>
  <c r="O6104" i="2" s="1"/>
  <c r="P6104" i="2" l="1"/>
  <c r="R6104" i="2"/>
  <c r="T6104" i="2" s="1"/>
  <c r="Q6104" i="2"/>
  <c r="U6104" i="2"/>
  <c r="S6104" i="2" l="1"/>
  <c r="G6105" i="2"/>
  <c r="V6104" i="2"/>
  <c r="F6105" i="2" s="1"/>
  <c r="J6105" i="2" l="1"/>
  <c r="M6105" i="2" s="1"/>
  <c r="I6105" i="2"/>
  <c r="H6105" i="2"/>
  <c r="K6105" i="2" s="1"/>
  <c r="N6105" i="2" s="1"/>
  <c r="O6105" i="2" s="1"/>
  <c r="P6105" i="2" l="1"/>
  <c r="Q6105" i="2"/>
  <c r="R6105" i="2"/>
  <c r="T6105" i="2" s="1"/>
  <c r="U6105" i="2"/>
  <c r="S6105" i="2" l="1"/>
  <c r="G6106" i="2"/>
  <c r="V6105" i="2"/>
  <c r="F6106" i="2" s="1"/>
  <c r="H6106" i="2" l="1"/>
  <c r="K6106" i="2" s="1"/>
  <c r="J6106" i="2"/>
  <c r="M6106" i="2" s="1"/>
  <c r="I6106" i="2"/>
  <c r="N6106" i="2" l="1"/>
  <c r="O6106" i="2" s="1"/>
  <c r="U6106" i="2" l="1"/>
  <c r="P6106" i="2"/>
  <c r="Q6106" i="2"/>
  <c r="R6106" i="2"/>
  <c r="T6106" i="2" s="1"/>
  <c r="S6106" i="2" l="1"/>
  <c r="G6107" i="2"/>
  <c r="V6106" i="2"/>
  <c r="F6107" i="2" s="1"/>
  <c r="I6107" i="2" l="1"/>
  <c r="J6107" i="2"/>
  <c r="M6107" i="2" s="1"/>
  <c r="H6107" i="2"/>
  <c r="K6107" i="2" s="1"/>
  <c r="N6107" i="2" s="1"/>
  <c r="O6107" i="2" s="1"/>
  <c r="U6107" i="2" l="1"/>
  <c r="R6107" i="2"/>
  <c r="T6107" i="2" s="1"/>
  <c r="Q6107" i="2"/>
  <c r="P6107" i="2"/>
  <c r="S6107" i="2" l="1"/>
  <c r="G6108" i="2"/>
  <c r="V6107" i="2"/>
  <c r="F6108" i="2" s="1"/>
  <c r="H6108" i="2" l="1"/>
  <c r="K6108" i="2" s="1"/>
  <c r="J6108" i="2"/>
  <c r="M6108" i="2" s="1"/>
  <c r="I6108" i="2"/>
  <c r="N6108" i="2" l="1"/>
  <c r="O6108" i="2" s="1"/>
  <c r="R6108" i="2" l="1"/>
  <c r="T6108" i="2" s="1"/>
  <c r="Q6108" i="2"/>
  <c r="P6108" i="2"/>
  <c r="U6108" i="2"/>
  <c r="S6108" i="2" l="1"/>
  <c r="G6109" i="2"/>
  <c r="V6108" i="2"/>
  <c r="F6109" i="2" s="1"/>
  <c r="H6109" i="2" l="1"/>
  <c r="K6109" i="2" s="1"/>
  <c r="N6109" i="2" s="1"/>
  <c r="O6109" i="2" s="1"/>
  <c r="J6109" i="2"/>
  <c r="M6109" i="2" s="1"/>
  <c r="I6109" i="2"/>
  <c r="P6109" i="2" l="1"/>
  <c r="U6109" i="2"/>
  <c r="R6109" i="2"/>
  <c r="T6109" i="2" s="1"/>
  <c r="Q6109" i="2"/>
  <c r="S6109" i="2" l="1"/>
  <c r="G6110" i="2"/>
  <c r="V6109" i="2"/>
  <c r="F6110" i="2" s="1"/>
  <c r="H6110" i="2" l="1"/>
  <c r="K6110" i="2" s="1"/>
  <c r="I6110" i="2"/>
  <c r="J6110" i="2"/>
  <c r="M6110" i="2" s="1"/>
  <c r="N6110" i="2" l="1"/>
  <c r="O6110" i="2" s="1"/>
  <c r="P6110" i="2" l="1"/>
  <c r="U6110" i="2"/>
  <c r="Q6110" i="2"/>
  <c r="R6110" i="2"/>
  <c r="T6110" i="2" s="1"/>
  <c r="S6110" i="2" l="1"/>
  <c r="G6111" i="2"/>
  <c r="V6110" i="2"/>
  <c r="F6111" i="2" s="1"/>
  <c r="H6111" i="2" l="1"/>
  <c r="K6111" i="2" s="1"/>
  <c r="J6111" i="2"/>
  <c r="M6111" i="2" s="1"/>
  <c r="I6111" i="2"/>
  <c r="L6111" i="2" s="1"/>
  <c r="N6111" i="2" l="1"/>
  <c r="O6111" i="2" s="1"/>
  <c r="Q6111" i="2" l="1"/>
  <c r="R6111" i="2"/>
  <c r="T6111" i="2" s="1"/>
  <c r="P6111" i="2"/>
  <c r="U6111" i="2"/>
  <c r="V6111" i="2" s="1"/>
  <c r="F6112" i="2" s="1"/>
  <c r="H6112" i="2" l="1"/>
  <c r="K6112" i="2" s="1"/>
  <c r="J6112" i="2"/>
  <c r="M6112" i="2" s="1"/>
  <c r="S6111" i="2"/>
  <c r="G6112" i="2"/>
  <c r="I6112" i="2" l="1"/>
  <c r="L6112" i="2" s="1"/>
  <c r="N6112" i="2" s="1"/>
  <c r="O6112" i="2" s="1"/>
  <c r="P6112" i="2" l="1"/>
  <c r="Q6112" i="2"/>
  <c r="R6112" i="2"/>
  <c r="T6112" i="2" s="1"/>
  <c r="U6112" i="2"/>
  <c r="S6112" i="2" l="1"/>
  <c r="G6113" i="2"/>
  <c r="V6112" i="2"/>
  <c r="F6113" i="2" s="1"/>
  <c r="J6113" i="2" l="1"/>
  <c r="M6113" i="2" s="1"/>
  <c r="I6113" i="2"/>
  <c r="L6113" i="2" s="1"/>
  <c r="H6113" i="2"/>
  <c r="K6113" i="2" s="1"/>
  <c r="N6113" i="2" l="1"/>
  <c r="O6113" i="2" s="1"/>
  <c r="Q6113" i="2" l="1"/>
  <c r="R6113" i="2"/>
  <c r="T6113" i="2" s="1"/>
  <c r="P6113" i="2"/>
  <c r="U6113" i="2"/>
  <c r="V6113" i="2" l="1"/>
  <c r="F6114" i="2" s="1"/>
  <c r="S6113" i="2"/>
  <c r="G6114" i="2"/>
  <c r="I6114" i="2" l="1"/>
  <c r="L6114" i="2" s="1"/>
  <c r="J6114" i="2"/>
  <c r="M6114" i="2" s="1"/>
  <c r="H6114" i="2"/>
  <c r="K6114" i="2" s="1"/>
  <c r="N6114" i="2" s="1"/>
  <c r="O6114" i="2" s="1"/>
  <c r="Q6114" i="2" l="1"/>
  <c r="U6114" i="2"/>
  <c r="R6114" i="2"/>
  <c r="T6114" i="2" s="1"/>
  <c r="P6114" i="2"/>
  <c r="V6114" i="2" s="1"/>
  <c r="F6115" i="2" s="1"/>
  <c r="H6115" i="2" l="1"/>
  <c r="K6115" i="2" s="1"/>
  <c r="J6115" i="2"/>
  <c r="M6115" i="2" s="1"/>
  <c r="S6114" i="2"/>
  <c r="G6115" i="2"/>
  <c r="I6115" i="2" l="1"/>
  <c r="L6115" i="2" s="1"/>
  <c r="N6115" i="2" s="1"/>
  <c r="O6115" i="2" s="1"/>
  <c r="Q6115" i="2" l="1"/>
  <c r="R6115" i="2"/>
  <c r="T6115" i="2" s="1"/>
  <c r="U6115" i="2"/>
  <c r="P6115" i="2"/>
  <c r="V6115" i="2" l="1"/>
  <c r="F6116" i="2" s="1"/>
  <c r="S6115" i="2"/>
  <c r="G6116" i="2"/>
  <c r="J6116" i="2" l="1"/>
  <c r="M6116" i="2" s="1"/>
  <c r="H6116" i="2"/>
  <c r="K6116" i="2" s="1"/>
  <c r="I6116" i="2"/>
  <c r="L6116" i="2" s="1"/>
  <c r="N6116" i="2" l="1"/>
  <c r="O6116" i="2" s="1"/>
  <c r="Q6116" i="2" l="1"/>
  <c r="P6116" i="2"/>
  <c r="R6116" i="2"/>
  <c r="T6116" i="2" s="1"/>
  <c r="U6116" i="2"/>
  <c r="V6116" i="2" s="1"/>
  <c r="F6117" i="2" s="1"/>
  <c r="H6117" i="2" l="1"/>
  <c r="K6117" i="2" s="1"/>
  <c r="J6117" i="2"/>
  <c r="M6117" i="2" s="1"/>
  <c r="S6116" i="2"/>
  <c r="G6117" i="2"/>
  <c r="I6117" i="2" l="1"/>
  <c r="L6117" i="2" s="1"/>
  <c r="N6117" i="2" s="1"/>
  <c r="O6117" i="2" s="1"/>
  <c r="R6117" i="2" l="1"/>
  <c r="T6117" i="2" s="1"/>
  <c r="P6117" i="2"/>
  <c r="V6117" i="2" s="1"/>
  <c r="F6118" i="2" s="1"/>
  <c r="U6117" i="2"/>
  <c r="Q6117" i="2"/>
  <c r="S6117" i="2" l="1"/>
  <c r="G6118" i="2"/>
  <c r="I6118" i="2"/>
  <c r="L6118" i="2" s="1"/>
  <c r="J6118" i="2"/>
  <c r="M6118" i="2" s="1"/>
  <c r="H6118" i="2"/>
  <c r="K6118" i="2" s="1"/>
  <c r="N6118" i="2" l="1"/>
  <c r="O6118" i="2" s="1"/>
  <c r="P6118" i="2" l="1"/>
  <c r="Q6118" i="2"/>
  <c r="U6118" i="2"/>
  <c r="V6118" i="2" s="1"/>
  <c r="F6119" i="2" s="1"/>
  <c r="R6118" i="2"/>
  <c r="T6118" i="2" s="1"/>
  <c r="J6119" i="2" l="1"/>
  <c r="M6119" i="2" s="1"/>
  <c r="H6119" i="2"/>
  <c r="K6119" i="2" s="1"/>
  <c r="S6118" i="2"/>
  <c r="G6119" i="2"/>
  <c r="I6119" i="2" l="1"/>
  <c r="L6119" i="2" s="1"/>
  <c r="N6119" i="2" s="1"/>
  <c r="O6119" i="2" s="1"/>
  <c r="R6119" i="2" l="1"/>
  <c r="T6119" i="2" s="1"/>
  <c r="U6119" i="2"/>
  <c r="P6119" i="2"/>
  <c r="Q6119" i="2"/>
  <c r="S6119" i="2" l="1"/>
  <c r="G6120" i="2"/>
  <c r="V6119" i="2"/>
  <c r="F6120" i="2" s="1"/>
  <c r="H6120" i="2" l="1"/>
  <c r="K6120" i="2" s="1"/>
  <c r="J6120" i="2"/>
  <c r="M6120" i="2" s="1"/>
  <c r="I6120" i="2"/>
  <c r="L6120" i="2" s="1"/>
  <c r="N6120" i="2" s="1"/>
  <c r="O6120" i="2" s="1"/>
  <c r="R6120" i="2" l="1"/>
  <c r="T6120" i="2" s="1"/>
  <c r="P6120" i="2"/>
  <c r="Q6120" i="2"/>
  <c r="U6120" i="2"/>
  <c r="S6120" i="2" l="1"/>
  <c r="G6121" i="2"/>
  <c r="V6120" i="2"/>
  <c r="F6121" i="2" s="1"/>
  <c r="I6121" i="2" l="1"/>
  <c r="L6121" i="2" s="1"/>
  <c r="J6121" i="2"/>
  <c r="M6121" i="2" s="1"/>
  <c r="H6121" i="2"/>
  <c r="K6121" i="2" s="1"/>
  <c r="N6121" i="2" s="1"/>
  <c r="O6121" i="2" s="1"/>
  <c r="P6121" i="2" l="1"/>
  <c r="R6121" i="2"/>
  <c r="T6121" i="2" s="1"/>
  <c r="Q6121" i="2"/>
  <c r="S6121" i="2" s="1"/>
  <c r="U6121" i="2"/>
  <c r="V6121" i="2" l="1"/>
  <c r="F6122" i="2" s="1"/>
  <c r="J6122" i="2" l="1"/>
  <c r="M6122" i="2" s="1"/>
  <c r="H6122" i="2"/>
  <c r="K6122" i="2" s="1"/>
  <c r="N6122" i="2" s="1"/>
  <c r="O6122" i="2" s="1"/>
  <c r="I6122" i="2"/>
  <c r="R6122" i="2" l="1"/>
  <c r="T6122" i="2" s="1"/>
  <c r="U6122" i="2"/>
  <c r="P6122" i="2"/>
  <c r="Q6122" i="2"/>
  <c r="S6122" i="2" l="1"/>
  <c r="G6123" i="2"/>
  <c r="V6122" i="2"/>
  <c r="F6123" i="2" s="1"/>
  <c r="J6123" i="2" l="1"/>
  <c r="M6123" i="2" s="1"/>
  <c r="I6123" i="2"/>
  <c r="H6123" i="2"/>
  <c r="K6123" i="2" s="1"/>
  <c r="N6123" i="2" s="1"/>
  <c r="O6123" i="2" s="1"/>
  <c r="Q6123" i="2" l="1"/>
  <c r="P6123" i="2"/>
  <c r="R6123" i="2"/>
  <c r="T6123" i="2" s="1"/>
  <c r="U6123" i="2"/>
  <c r="V6123" i="2" s="1"/>
  <c r="F6124" i="2" s="1"/>
  <c r="J6124" i="2" l="1"/>
  <c r="M6124" i="2" s="1"/>
  <c r="H6124" i="2"/>
  <c r="K6124" i="2" s="1"/>
  <c r="N6124" i="2" s="1"/>
  <c r="O6124" i="2" s="1"/>
  <c r="S6123" i="2"/>
  <c r="G6124" i="2"/>
  <c r="I6124" i="2" s="1"/>
  <c r="R6124" i="2" l="1"/>
  <c r="T6124" i="2" s="1"/>
  <c r="Q6124" i="2"/>
  <c r="U6124" i="2"/>
  <c r="P6124" i="2"/>
  <c r="V6124" i="2" s="1"/>
  <c r="F6125" i="2" s="1"/>
  <c r="J6125" i="2" l="1"/>
  <c r="M6125" i="2" s="1"/>
  <c r="H6125" i="2"/>
  <c r="K6125" i="2" s="1"/>
  <c r="S6124" i="2"/>
  <c r="G6125" i="2"/>
  <c r="I6125" i="2" l="1"/>
  <c r="L6125" i="2" s="1"/>
  <c r="N6125" i="2" s="1"/>
  <c r="O6125" i="2" s="1"/>
  <c r="R6125" i="2" l="1"/>
  <c r="T6125" i="2" s="1"/>
  <c r="Q6125" i="2"/>
  <c r="U6125" i="2"/>
  <c r="P6125" i="2"/>
  <c r="V6125" i="2" s="1"/>
  <c r="F6126" i="2" s="1"/>
  <c r="J6126" i="2" l="1"/>
  <c r="M6126" i="2" s="1"/>
  <c r="H6126" i="2"/>
  <c r="K6126" i="2" s="1"/>
  <c r="N6126" i="2" s="1"/>
  <c r="O6126" i="2" s="1"/>
  <c r="S6125" i="2"/>
  <c r="G6126" i="2"/>
  <c r="P6126" i="2" l="1"/>
  <c r="R6126" i="2"/>
  <c r="T6126" i="2" s="1"/>
  <c r="U6126" i="2"/>
  <c r="I6126" i="2"/>
  <c r="Q6126" i="2" s="1"/>
  <c r="S6126" i="2" l="1"/>
  <c r="G6127" i="2"/>
  <c r="V6126" i="2"/>
  <c r="F6127" i="2" s="1"/>
  <c r="H6127" i="2" l="1"/>
  <c r="K6127" i="2" s="1"/>
  <c r="J6127" i="2"/>
  <c r="M6127" i="2" s="1"/>
  <c r="I6127" i="2"/>
  <c r="N6127" i="2" l="1"/>
  <c r="O6127" i="2" s="1"/>
  <c r="R6127" i="2" l="1"/>
  <c r="T6127" i="2" s="1"/>
  <c r="Q6127" i="2"/>
  <c r="P6127" i="2"/>
  <c r="U6127" i="2"/>
  <c r="V6127" i="2" l="1"/>
  <c r="F6128" i="2" s="1"/>
  <c r="S6127" i="2"/>
  <c r="G6128" i="2"/>
  <c r="J6128" i="2" l="1"/>
  <c r="M6128" i="2" s="1"/>
  <c r="I6128" i="2"/>
  <c r="H6128" i="2"/>
  <c r="K6128" i="2" s="1"/>
  <c r="N6128" i="2" s="1"/>
  <c r="O6128" i="2" s="1"/>
  <c r="R6128" i="2" l="1"/>
  <c r="T6128" i="2" s="1"/>
  <c r="Q6128" i="2"/>
  <c r="P6128" i="2"/>
  <c r="U6128" i="2"/>
  <c r="V6128" i="2" l="1"/>
  <c r="F6129" i="2" s="1"/>
  <c r="S6128" i="2"/>
  <c r="G6129" i="2"/>
  <c r="J6129" i="2" l="1"/>
  <c r="M6129" i="2" s="1"/>
  <c r="H6129" i="2"/>
  <c r="K6129" i="2" s="1"/>
  <c r="N6129" i="2" s="1"/>
  <c r="O6129" i="2" s="1"/>
  <c r="I6129" i="2"/>
  <c r="Q6129" i="2" l="1"/>
  <c r="P6129" i="2"/>
  <c r="U6129" i="2"/>
  <c r="R6129" i="2"/>
  <c r="T6129" i="2" s="1"/>
  <c r="V6129" i="2" l="1"/>
  <c r="F6130" i="2" s="1"/>
  <c r="S6129" i="2"/>
  <c r="G6130" i="2"/>
  <c r="I6130" i="2" l="1"/>
  <c r="H6130" i="2"/>
  <c r="K6130" i="2" s="1"/>
  <c r="J6130" i="2"/>
  <c r="M6130" i="2" s="1"/>
  <c r="N6130" i="2" l="1"/>
  <c r="O6130" i="2" s="1"/>
  <c r="U6130" i="2" l="1"/>
  <c r="Q6130" i="2"/>
  <c r="R6130" i="2"/>
  <c r="T6130" i="2" s="1"/>
  <c r="P6130" i="2"/>
  <c r="V6130" i="2" s="1"/>
  <c r="F6131" i="2" s="1"/>
  <c r="H6131" i="2" l="1"/>
  <c r="K6131" i="2" s="1"/>
  <c r="J6131" i="2"/>
  <c r="M6131" i="2" s="1"/>
  <c r="S6130" i="2"/>
  <c r="G6131" i="2"/>
  <c r="I6131" i="2" l="1"/>
  <c r="N6131" i="2"/>
  <c r="O6131" i="2" s="1"/>
  <c r="Q6131" i="2" l="1"/>
  <c r="P6131" i="2"/>
  <c r="R6131" i="2"/>
  <c r="T6131" i="2" s="1"/>
  <c r="U6131" i="2"/>
  <c r="V6131" i="2" l="1"/>
  <c r="F6132" i="2" s="1"/>
  <c r="S6131" i="2"/>
  <c r="G6132" i="2"/>
  <c r="H6132" i="2" l="1"/>
  <c r="K6132" i="2" s="1"/>
  <c r="J6132" i="2"/>
  <c r="M6132" i="2" s="1"/>
  <c r="I6132" i="2"/>
  <c r="N6132" i="2" l="1"/>
  <c r="O6132" i="2" s="1"/>
  <c r="Q6132" i="2" l="1"/>
  <c r="R6132" i="2"/>
  <c r="T6132" i="2" s="1"/>
  <c r="U6132" i="2"/>
  <c r="P6132" i="2"/>
  <c r="V6132" i="2" s="1"/>
  <c r="F6133" i="2" s="1"/>
  <c r="H6133" i="2" l="1"/>
  <c r="K6133" i="2" s="1"/>
  <c r="J6133" i="2"/>
  <c r="M6133" i="2" s="1"/>
  <c r="S6132" i="2"/>
  <c r="G6133" i="2"/>
  <c r="I6133" i="2" l="1"/>
  <c r="N6133" i="2"/>
  <c r="O6133" i="2" s="1"/>
  <c r="P6133" i="2" l="1"/>
  <c r="U6133" i="2"/>
  <c r="Q6133" i="2"/>
  <c r="R6133" i="2"/>
  <c r="T6133" i="2" s="1"/>
  <c r="S6133" i="2" l="1"/>
  <c r="G6134" i="2"/>
  <c r="V6133" i="2"/>
  <c r="F6134" i="2" s="1"/>
  <c r="J6134" i="2" l="1"/>
  <c r="M6134" i="2" s="1"/>
  <c r="I6134" i="2"/>
  <c r="H6134" i="2"/>
  <c r="K6134" i="2" s="1"/>
  <c r="N6134" i="2" s="1"/>
  <c r="O6134" i="2" s="1"/>
  <c r="U6134" i="2" l="1"/>
  <c r="R6134" i="2"/>
  <c r="T6134" i="2" s="1"/>
  <c r="Q6134" i="2"/>
  <c r="P6134" i="2"/>
  <c r="V6134" i="2" s="1"/>
  <c r="F6135" i="2" s="1"/>
  <c r="H6135" i="2" l="1"/>
  <c r="K6135" i="2" s="1"/>
  <c r="J6135" i="2"/>
  <c r="M6135" i="2" s="1"/>
  <c r="S6134" i="2"/>
  <c r="G6135" i="2"/>
  <c r="I6135" i="2" s="1"/>
  <c r="N6135" i="2" l="1"/>
  <c r="O6135" i="2" s="1"/>
  <c r="Q6135" i="2" l="1"/>
  <c r="P6135" i="2"/>
  <c r="R6135" i="2"/>
  <c r="T6135" i="2" s="1"/>
  <c r="U6135" i="2"/>
  <c r="V6135" i="2" s="1"/>
  <c r="F6136" i="2" s="1"/>
  <c r="J6136" i="2" l="1"/>
  <c r="M6136" i="2" s="1"/>
  <c r="H6136" i="2"/>
  <c r="K6136" i="2" s="1"/>
  <c r="S6135" i="2"/>
  <c r="G6136" i="2"/>
  <c r="I6136" i="2" s="1"/>
  <c r="L6136" i="2" s="1"/>
  <c r="N6136" i="2" s="1"/>
  <c r="O6136" i="2" s="1"/>
  <c r="U6136" i="2" l="1"/>
  <c r="Q6136" i="2"/>
  <c r="P6136" i="2"/>
  <c r="V6136" i="2" s="1"/>
  <c r="F6137" i="2" s="1"/>
  <c r="R6136" i="2"/>
  <c r="T6136" i="2" s="1"/>
  <c r="G6137" i="2"/>
  <c r="J6137" i="2" l="1"/>
  <c r="M6137" i="2" s="1"/>
  <c r="H6137" i="2"/>
  <c r="K6137" i="2" s="1"/>
  <c r="S6136" i="2"/>
  <c r="I6137" i="2"/>
  <c r="L6137" i="2" s="1"/>
  <c r="N6137" i="2" s="1"/>
  <c r="O6137" i="2" s="1"/>
  <c r="Q6137" i="2" l="1"/>
  <c r="R6137" i="2"/>
  <c r="T6137" i="2" s="1"/>
  <c r="P6137" i="2"/>
  <c r="U6137" i="2"/>
  <c r="V6137" i="2" s="1"/>
  <c r="F6138" i="2" s="1"/>
  <c r="J6138" i="2" l="1"/>
  <c r="M6138" i="2" s="1"/>
  <c r="H6138" i="2"/>
  <c r="K6138" i="2" s="1"/>
  <c r="S6137" i="2"/>
  <c r="G6138" i="2"/>
  <c r="I6138" i="2" l="1"/>
  <c r="L6138" i="2" s="1"/>
  <c r="N6138" i="2" s="1"/>
  <c r="O6138" i="2" s="1"/>
  <c r="P6138" i="2" l="1"/>
  <c r="Q6138" i="2"/>
  <c r="R6138" i="2"/>
  <c r="T6138" i="2" s="1"/>
  <c r="U6138" i="2"/>
  <c r="V6138" i="2" s="1"/>
  <c r="F6139" i="2" s="1"/>
  <c r="J6139" i="2" l="1"/>
  <c r="M6139" i="2" s="1"/>
  <c r="H6139" i="2"/>
  <c r="K6139" i="2" s="1"/>
  <c r="S6138" i="2"/>
  <c r="G6139" i="2"/>
  <c r="I6139" i="2" l="1"/>
  <c r="L6139" i="2" s="1"/>
  <c r="N6139" i="2" s="1"/>
  <c r="O6139" i="2" s="1"/>
  <c r="R6139" i="2" l="1"/>
  <c r="T6139" i="2" s="1"/>
  <c r="P6139" i="2"/>
  <c r="U6139" i="2"/>
  <c r="Q6139" i="2"/>
  <c r="V6139" i="2" l="1"/>
  <c r="F6140" i="2" s="1"/>
  <c r="S6139" i="2"/>
  <c r="G6140" i="2"/>
  <c r="J6140" i="2" l="1"/>
  <c r="M6140" i="2" s="1"/>
  <c r="I6140" i="2"/>
  <c r="L6140" i="2" s="1"/>
  <c r="H6140" i="2"/>
  <c r="K6140" i="2" s="1"/>
  <c r="N6140" i="2" s="1"/>
  <c r="O6140" i="2" s="1"/>
  <c r="Q6140" i="2" l="1"/>
  <c r="R6140" i="2"/>
  <c r="T6140" i="2" s="1"/>
  <c r="P6140" i="2"/>
  <c r="U6140" i="2"/>
  <c r="V6140" i="2" l="1"/>
  <c r="F6141" i="2" s="1"/>
  <c r="S6140" i="2"/>
  <c r="G6141" i="2"/>
  <c r="J6141" i="2" l="1"/>
  <c r="M6141" i="2" s="1"/>
  <c r="I6141" i="2"/>
  <c r="L6141" i="2" s="1"/>
  <c r="H6141" i="2"/>
  <c r="K6141" i="2" s="1"/>
  <c r="N6141" i="2" s="1"/>
  <c r="O6141" i="2" s="1"/>
  <c r="P6141" i="2" l="1"/>
  <c r="Q6141" i="2"/>
  <c r="U6141" i="2"/>
  <c r="R6141" i="2"/>
  <c r="T6141" i="2" s="1"/>
  <c r="S6141" i="2" l="1"/>
  <c r="G6142" i="2"/>
  <c r="V6141" i="2"/>
  <c r="F6142" i="2" s="1"/>
  <c r="H6142" i="2" l="1"/>
  <c r="K6142" i="2" s="1"/>
  <c r="J6142" i="2"/>
  <c r="M6142" i="2" s="1"/>
  <c r="I6142" i="2"/>
  <c r="L6142" i="2" s="1"/>
  <c r="N6142" i="2" s="1"/>
  <c r="O6142" i="2" s="1"/>
  <c r="Q6142" i="2" l="1"/>
  <c r="R6142" i="2"/>
  <c r="T6142" i="2" s="1"/>
  <c r="P6142" i="2"/>
  <c r="U6142" i="2"/>
  <c r="V6142" i="2" l="1"/>
  <c r="F6143" i="2" s="1"/>
  <c r="S6142" i="2"/>
  <c r="G6143" i="2"/>
  <c r="J6143" i="2" l="1"/>
  <c r="M6143" i="2" s="1"/>
  <c r="I6143" i="2"/>
  <c r="L6143" i="2" s="1"/>
  <c r="H6143" i="2"/>
  <c r="K6143" i="2" s="1"/>
  <c r="N6143" i="2" s="1"/>
  <c r="O6143" i="2" s="1"/>
  <c r="P6143" i="2" l="1"/>
  <c r="U6143" i="2"/>
  <c r="R6143" i="2"/>
  <c r="T6143" i="2" s="1"/>
  <c r="Q6143" i="2"/>
  <c r="S6143" i="2" l="1"/>
  <c r="G6144" i="2"/>
  <c r="V6143" i="2"/>
  <c r="F6144" i="2" s="1"/>
  <c r="I6144" i="2" l="1"/>
  <c r="L6144" i="2" s="1"/>
  <c r="J6144" i="2"/>
  <c r="M6144" i="2" s="1"/>
  <c r="H6144" i="2"/>
  <c r="K6144" i="2" s="1"/>
  <c r="N6144" i="2" l="1"/>
  <c r="O6144" i="2" s="1"/>
  <c r="Q6144" i="2" l="1"/>
  <c r="R6144" i="2"/>
  <c r="T6144" i="2" s="1"/>
  <c r="U6144" i="2"/>
  <c r="P6144" i="2"/>
  <c r="V6144" i="2" s="1"/>
  <c r="F6145" i="2" s="1"/>
  <c r="J6145" i="2" l="1"/>
  <c r="M6145" i="2" s="1"/>
  <c r="H6145" i="2"/>
  <c r="K6145" i="2" s="1"/>
  <c r="S6144" i="2"/>
  <c r="G6145" i="2"/>
  <c r="I6145" i="2" s="1"/>
  <c r="L6145" i="2" s="1"/>
  <c r="N6145" i="2" l="1"/>
  <c r="O6145" i="2" s="1"/>
  <c r="U6145" i="2" l="1"/>
  <c r="R6145" i="2"/>
  <c r="T6145" i="2" s="1"/>
  <c r="Q6145" i="2"/>
  <c r="P6145" i="2"/>
  <c r="V6145" i="2" s="1"/>
  <c r="F6146" i="2" s="1"/>
  <c r="J6146" i="2" l="1"/>
  <c r="M6146" i="2" s="1"/>
  <c r="H6146" i="2"/>
  <c r="K6146" i="2" s="1"/>
  <c r="N6146" i="2" s="1"/>
  <c r="O6146" i="2" s="1"/>
  <c r="I6146" i="2"/>
  <c r="S6145" i="2"/>
  <c r="Q6146" i="2" l="1"/>
  <c r="U6146" i="2"/>
  <c r="R6146" i="2"/>
  <c r="T6146" i="2" s="1"/>
  <c r="P6146" i="2"/>
  <c r="V6146" i="2" s="1"/>
  <c r="F6147" i="2" s="1"/>
  <c r="H6147" i="2" l="1"/>
  <c r="K6147" i="2" s="1"/>
  <c r="J6147" i="2"/>
  <c r="M6147" i="2" s="1"/>
  <c r="S6146" i="2"/>
  <c r="G6147" i="2"/>
  <c r="I6147" i="2" l="1"/>
  <c r="N6147" i="2"/>
  <c r="O6147" i="2" s="1"/>
  <c r="P6147" i="2" l="1"/>
  <c r="Q6147" i="2"/>
  <c r="U6147" i="2"/>
  <c r="V6147" i="2" s="1"/>
  <c r="F6148" i="2" s="1"/>
  <c r="R6147" i="2"/>
  <c r="T6147" i="2" s="1"/>
  <c r="H6148" i="2" l="1"/>
  <c r="K6148" i="2" s="1"/>
  <c r="J6148" i="2"/>
  <c r="M6148" i="2" s="1"/>
  <c r="S6147" i="2"/>
  <c r="G6148" i="2"/>
  <c r="I6148" i="2" l="1"/>
  <c r="N6148" i="2"/>
  <c r="O6148" i="2" s="1"/>
  <c r="R6148" i="2" l="1"/>
  <c r="T6148" i="2" s="1"/>
  <c r="Q6148" i="2"/>
  <c r="P6148" i="2"/>
  <c r="U6148" i="2"/>
  <c r="V6148" i="2" s="1"/>
  <c r="F6149" i="2" s="1"/>
  <c r="H6149" i="2" l="1"/>
  <c r="K6149" i="2" s="1"/>
  <c r="J6149" i="2"/>
  <c r="M6149" i="2" s="1"/>
  <c r="S6148" i="2"/>
  <c r="G6149" i="2"/>
  <c r="N6149" i="2" l="1"/>
  <c r="O6149" i="2" s="1"/>
  <c r="I6149" i="2"/>
  <c r="R6149" i="2" l="1"/>
  <c r="T6149" i="2" s="1"/>
  <c r="P6149" i="2"/>
  <c r="Q6149" i="2"/>
  <c r="U6149" i="2"/>
  <c r="S6149" i="2" l="1"/>
  <c r="G6150" i="2"/>
  <c r="V6149" i="2"/>
  <c r="F6150" i="2" s="1"/>
  <c r="J6150" i="2" l="1"/>
  <c r="M6150" i="2" s="1"/>
  <c r="I6150" i="2"/>
  <c r="H6150" i="2"/>
  <c r="K6150" i="2" s="1"/>
  <c r="N6150" i="2" s="1"/>
  <c r="O6150" i="2" s="1"/>
  <c r="Q6150" i="2" l="1"/>
  <c r="P6150" i="2"/>
  <c r="R6150" i="2"/>
  <c r="T6150" i="2" s="1"/>
  <c r="U6150" i="2"/>
  <c r="V6150" i="2" l="1"/>
  <c r="F6151" i="2" s="1"/>
  <c r="S6150" i="2"/>
  <c r="G6151" i="2"/>
  <c r="J6151" i="2" l="1"/>
  <c r="M6151" i="2" s="1"/>
  <c r="H6151" i="2"/>
  <c r="K6151" i="2" s="1"/>
  <c r="N6151" i="2" s="1"/>
  <c r="O6151" i="2" s="1"/>
  <c r="I6151" i="2"/>
  <c r="Q6151" i="2" l="1"/>
  <c r="P6151" i="2"/>
  <c r="R6151" i="2"/>
  <c r="T6151" i="2" s="1"/>
  <c r="U6151" i="2"/>
  <c r="V6151" i="2" l="1"/>
  <c r="F6152" i="2" s="1"/>
  <c r="S6151" i="2"/>
  <c r="G6152" i="2"/>
  <c r="H6152" i="2" l="1"/>
  <c r="K6152" i="2" s="1"/>
  <c r="J6152" i="2"/>
  <c r="M6152" i="2" s="1"/>
  <c r="I6152" i="2"/>
  <c r="N6152" i="2" l="1"/>
  <c r="O6152" i="2" s="1"/>
  <c r="R6152" i="2" l="1"/>
  <c r="T6152" i="2" s="1"/>
  <c r="P6152" i="2"/>
  <c r="Q6152" i="2"/>
  <c r="U6152" i="2"/>
  <c r="V6152" i="2" s="1"/>
  <c r="F6153" i="2" s="1"/>
  <c r="J6153" i="2" l="1"/>
  <c r="M6153" i="2" s="1"/>
  <c r="H6153" i="2"/>
  <c r="K6153" i="2" s="1"/>
  <c r="N6153" i="2" s="1"/>
  <c r="O6153" i="2" s="1"/>
  <c r="G6153" i="2"/>
  <c r="S6152" i="2"/>
  <c r="I6153" i="2" l="1"/>
  <c r="R6153" i="2"/>
  <c r="T6153" i="2" s="1"/>
  <c r="Q6153" i="2"/>
  <c r="U6153" i="2"/>
  <c r="P6153" i="2"/>
  <c r="V6153" i="2" s="1"/>
  <c r="F6154" i="2" s="1"/>
  <c r="J6154" i="2" l="1"/>
  <c r="M6154" i="2" s="1"/>
  <c r="H6154" i="2"/>
  <c r="K6154" i="2" s="1"/>
  <c r="N6154" i="2" s="1"/>
  <c r="O6154" i="2" s="1"/>
  <c r="S6153" i="2"/>
  <c r="G6154" i="2"/>
  <c r="I6154" i="2" l="1"/>
  <c r="O6155" i="2"/>
  <c r="R6154" i="2"/>
  <c r="T6154" i="2" s="1"/>
  <c r="P6154" i="2"/>
  <c r="U6154" i="2"/>
  <c r="Q6154" i="2"/>
  <c r="S6154" i="2" s="1"/>
  <c r="V6154" i="2" l="1"/>
  <c r="F6155" i="2" s="1"/>
  <c r="U6155" i="2"/>
  <c r="R6155" i="2"/>
  <c r="T6155" i="2" s="1"/>
  <c r="Q6155" i="2"/>
  <c r="G6155" i="2"/>
  <c r="G6156" i="2" s="1"/>
  <c r="J6155" i="2" l="1"/>
  <c r="M6155" i="2" s="1"/>
  <c r="H6155" i="2"/>
  <c r="I6155" i="2"/>
  <c r="K6155" i="2" l="1"/>
  <c r="N6155" i="2" s="1"/>
  <c r="P6155" i="2"/>
  <c r="S6155" i="2" l="1"/>
  <c r="V6155" i="2"/>
  <c r="F6156" i="2" s="1"/>
  <c r="I6156" i="2" l="1"/>
  <c r="J6156" i="2"/>
  <c r="M6156" i="2" s="1"/>
  <c r="H6156" i="2"/>
  <c r="K6156" i="2" s="1"/>
  <c r="N6156" i="2" s="1"/>
  <c r="O6156" i="2" s="1"/>
  <c r="U6156" i="2" l="1"/>
  <c r="R6156" i="2"/>
  <c r="T6156" i="2" s="1"/>
  <c r="Q6156" i="2"/>
  <c r="P6156" i="2"/>
  <c r="V6156" i="2" s="1"/>
  <c r="F6157" i="2" s="1"/>
  <c r="J6157" i="2" l="1"/>
  <c r="M6157" i="2" s="1"/>
  <c r="H6157" i="2"/>
  <c r="K6157" i="2" s="1"/>
  <c r="N6157" i="2" s="1"/>
  <c r="O6157" i="2" s="1"/>
  <c r="S6156" i="2"/>
  <c r="G6157" i="2"/>
  <c r="I6157" i="2" l="1"/>
  <c r="P6157" i="2"/>
  <c r="Q6157" i="2"/>
  <c r="S6157" i="2" s="1"/>
  <c r="R6157" i="2"/>
  <c r="T6157" i="2" s="1"/>
  <c r="U6157" i="2"/>
  <c r="V6157" i="2" l="1"/>
  <c r="F6158" i="2" s="1"/>
  <c r="G6158" i="2"/>
  <c r="J6158" i="2" l="1"/>
  <c r="M6158" i="2" s="1"/>
  <c r="H6158" i="2"/>
  <c r="K6158" i="2" s="1"/>
  <c r="N6158" i="2" s="1"/>
  <c r="O6158" i="2" s="1"/>
  <c r="I6158" i="2"/>
  <c r="R6158" i="2" l="1"/>
  <c r="T6158" i="2" s="1"/>
  <c r="U6158" i="2"/>
  <c r="P6158" i="2"/>
  <c r="Q6158" i="2"/>
  <c r="V6158" i="2" l="1"/>
  <c r="F6159" i="2" s="1"/>
  <c r="S6158" i="2"/>
  <c r="G6159" i="2"/>
  <c r="I6159" i="2" l="1"/>
  <c r="L6159" i="2" s="1"/>
  <c r="J6159" i="2"/>
  <c r="M6159" i="2" s="1"/>
  <c r="H6159" i="2"/>
  <c r="K6159" i="2" s="1"/>
  <c r="N6159" i="2" l="1"/>
  <c r="O6159" i="2" s="1"/>
  <c r="O6160" i="2" l="1"/>
  <c r="Q6159" i="2"/>
  <c r="U6159" i="2"/>
  <c r="R6159" i="2"/>
  <c r="T6159" i="2" s="1"/>
  <c r="P6159" i="2"/>
  <c r="V6159" i="2" s="1"/>
  <c r="F6160" i="2" s="1"/>
  <c r="H6160" i="2" l="1"/>
  <c r="K6160" i="2" s="1"/>
  <c r="J6160" i="2"/>
  <c r="M6160" i="2" s="1"/>
  <c r="S6159" i="2"/>
  <c r="G6160" i="2"/>
  <c r="U6160" i="2"/>
  <c r="R6160" i="2"/>
  <c r="T6160" i="2" s="1"/>
  <c r="P6160" i="2"/>
  <c r="I6160" i="2" l="1"/>
  <c r="L6160" i="2" l="1"/>
  <c r="N6160" i="2" s="1"/>
  <c r="Q6160" i="2"/>
  <c r="S6160" i="2" l="1"/>
  <c r="V6160" i="2"/>
  <c r="F6161" i="2" s="1"/>
  <c r="G6161" i="2"/>
  <c r="H6161" i="2" l="1"/>
  <c r="K6161" i="2" s="1"/>
  <c r="I6161" i="2"/>
  <c r="L6161" i="2" s="1"/>
  <c r="J6161" i="2"/>
  <c r="M6161" i="2" s="1"/>
  <c r="N6161" i="2" l="1"/>
  <c r="O6161" i="2" s="1"/>
  <c r="R6161" i="2" l="1"/>
  <c r="T6161" i="2" s="1"/>
  <c r="O6162" i="2"/>
  <c r="Q6161" i="2"/>
  <c r="P6161" i="2"/>
  <c r="U6161" i="2"/>
  <c r="V6161" i="2" s="1"/>
  <c r="F6162" i="2" s="1"/>
  <c r="S6161" i="2" l="1"/>
  <c r="G6162" i="2"/>
  <c r="J6162" i="2"/>
  <c r="M6162" i="2" s="1"/>
  <c r="H6162" i="2"/>
  <c r="K6162" i="2" s="1"/>
  <c r="I6162" i="2"/>
  <c r="L6162" i="2" s="1"/>
  <c r="N6162" i="2" s="1"/>
  <c r="Q6162" i="2"/>
  <c r="P6162" i="2"/>
  <c r="R6162" i="2"/>
  <c r="T6162" i="2" s="1"/>
  <c r="U6162" i="2"/>
  <c r="V6162" i="2" s="1"/>
  <c r="F6163" i="2" s="1"/>
  <c r="J6163" i="2" l="1"/>
  <c r="M6163" i="2" s="1"/>
  <c r="H6163" i="2"/>
  <c r="K6163" i="2" s="1"/>
  <c r="S6162" i="2"/>
  <c r="G6163" i="2"/>
  <c r="I6163" i="2" l="1"/>
  <c r="L6163" i="2" s="1"/>
  <c r="N6163" i="2" s="1"/>
  <c r="O6163" i="2" s="1"/>
  <c r="U6163" i="2" l="1"/>
  <c r="R6163" i="2"/>
  <c r="T6163" i="2" s="1"/>
  <c r="Q6163" i="2"/>
  <c r="P6163" i="2"/>
  <c r="V6163" i="2" s="1"/>
  <c r="F6164" i="2" s="1"/>
  <c r="S6163" i="2" l="1"/>
  <c r="G6164" i="2"/>
  <c r="H6164" i="2"/>
  <c r="K6164" i="2" s="1"/>
  <c r="J6164" i="2"/>
  <c r="M6164" i="2" s="1"/>
  <c r="I6164" i="2"/>
  <c r="L6164" i="2" s="1"/>
  <c r="N6164" i="2" s="1"/>
  <c r="O6164" i="2" s="1"/>
  <c r="R6164" i="2" l="1"/>
  <c r="T6164" i="2" s="1"/>
  <c r="P6164" i="2"/>
  <c r="Q6164" i="2"/>
  <c r="S6164" i="2" s="1"/>
  <c r="U6164" i="2"/>
  <c r="V6164" i="2" s="1"/>
  <c r="F6165" i="2" s="1"/>
  <c r="G6165" i="2"/>
  <c r="J6165" i="2" l="1"/>
  <c r="M6165" i="2" s="1"/>
  <c r="H6165" i="2"/>
  <c r="K6165" i="2" s="1"/>
  <c r="I6165" i="2"/>
  <c r="L6165" i="2" s="1"/>
  <c r="N6165" i="2" l="1"/>
  <c r="O6165" i="2" s="1"/>
  <c r="P6165" i="2" l="1"/>
  <c r="U6165" i="2"/>
  <c r="Q6165" i="2"/>
  <c r="R6165" i="2"/>
  <c r="T6165" i="2" s="1"/>
  <c r="S6165" i="2" l="1"/>
  <c r="G6166" i="2"/>
  <c r="V6165" i="2"/>
  <c r="F6166" i="2" s="1"/>
  <c r="H6166" i="2" l="1"/>
  <c r="K6166" i="2" s="1"/>
  <c r="I6166" i="2"/>
  <c r="L6166" i="2" s="1"/>
  <c r="J6166" i="2"/>
  <c r="M6166" i="2" s="1"/>
  <c r="N6166" i="2" l="1"/>
  <c r="O6166" i="2" s="1"/>
  <c r="R6166" i="2" l="1"/>
  <c r="T6166" i="2" s="1"/>
  <c r="P6166" i="2"/>
  <c r="U6166" i="2"/>
  <c r="Q6166" i="2"/>
  <c r="V6166" i="2" l="1"/>
  <c r="F6167" i="2" s="1"/>
  <c r="S6166" i="2"/>
  <c r="G6167" i="2"/>
  <c r="I6167" i="2" l="1"/>
  <c r="L6167" i="2" s="1"/>
  <c r="J6167" i="2"/>
  <c r="M6167" i="2" s="1"/>
  <c r="H6167" i="2"/>
  <c r="K6167" i="2" s="1"/>
  <c r="N6167" i="2" s="1"/>
  <c r="O6167" i="2" s="1"/>
  <c r="U6167" i="2" l="1"/>
  <c r="Q6167" i="2"/>
  <c r="R6167" i="2"/>
  <c r="T6167" i="2" s="1"/>
  <c r="P6167" i="2"/>
  <c r="V6167" i="2" s="1"/>
  <c r="F6168" i="2" s="1"/>
  <c r="J6168" i="2" l="1"/>
  <c r="M6168" i="2" s="1"/>
  <c r="H6168" i="2"/>
  <c r="K6168" i="2" s="1"/>
  <c r="S6167" i="2"/>
  <c r="G6168" i="2"/>
  <c r="I6168" i="2" l="1"/>
  <c r="L6168" i="2" s="1"/>
  <c r="N6168" i="2" s="1"/>
  <c r="O6168" i="2" s="1"/>
  <c r="P6168" i="2" l="1"/>
  <c r="U6168" i="2"/>
  <c r="R6168" i="2"/>
  <c r="T6168" i="2" s="1"/>
  <c r="Q6168" i="2"/>
  <c r="S6168" i="2" l="1"/>
  <c r="G6169" i="2"/>
  <c r="V6168" i="2"/>
  <c r="F6169" i="2" s="1"/>
  <c r="J6169" i="2" l="1"/>
  <c r="M6169" i="2" s="1"/>
  <c r="H6169" i="2"/>
  <c r="K6169" i="2" s="1"/>
  <c r="N6169" i="2" s="1"/>
  <c r="O6169" i="2" s="1"/>
  <c r="I6169" i="2"/>
  <c r="R6169" i="2" l="1"/>
  <c r="T6169" i="2" s="1"/>
  <c r="Q6169" i="2"/>
  <c r="P6169" i="2"/>
  <c r="U6169" i="2"/>
  <c r="V6169" i="2" l="1"/>
  <c r="F6170" i="2" s="1"/>
  <c r="S6169" i="2"/>
  <c r="J6170" i="2" l="1"/>
  <c r="M6170" i="2" s="1"/>
  <c r="H6170" i="2"/>
  <c r="K6170" i="2" s="1"/>
  <c r="N6170" i="2" s="1"/>
  <c r="O6170" i="2" s="1"/>
  <c r="I6170" i="2"/>
  <c r="P6170" i="2" l="1"/>
  <c r="U6170" i="2"/>
  <c r="Q6170" i="2"/>
  <c r="R6170" i="2"/>
  <c r="T6170" i="2" s="1"/>
  <c r="G6171" i="2" l="1"/>
  <c r="S6170" i="2"/>
  <c r="V6170" i="2"/>
  <c r="F6171" i="2" s="1"/>
  <c r="H6171" i="2" l="1"/>
  <c r="K6171" i="2" s="1"/>
  <c r="N6171" i="2" s="1"/>
  <c r="O6171" i="2" s="1"/>
  <c r="J6171" i="2"/>
  <c r="M6171" i="2" s="1"/>
  <c r="I6171" i="2"/>
  <c r="U6171" i="2" l="1"/>
  <c r="R6171" i="2"/>
  <c r="T6171" i="2" s="1"/>
  <c r="P6171" i="2"/>
  <c r="Q6171" i="2"/>
  <c r="S6171" i="2" l="1"/>
  <c r="G6172" i="2"/>
  <c r="V6171" i="2"/>
  <c r="F6172" i="2" s="1"/>
  <c r="J6172" i="2" l="1"/>
  <c r="M6172" i="2" s="1"/>
  <c r="H6172" i="2"/>
  <c r="K6172" i="2" s="1"/>
  <c r="N6172" i="2" s="1"/>
  <c r="O6172" i="2" s="1"/>
  <c r="I6172" i="2"/>
  <c r="P6172" i="2" l="1"/>
  <c r="U6172" i="2"/>
  <c r="Q6172" i="2"/>
  <c r="R6172" i="2"/>
  <c r="T6172" i="2" s="1"/>
  <c r="S6172" i="2" l="1"/>
  <c r="G6173" i="2"/>
  <c r="V6172" i="2"/>
  <c r="F6173" i="2" s="1"/>
  <c r="I6173" i="2" l="1"/>
  <c r="J6173" i="2"/>
  <c r="M6173" i="2" s="1"/>
  <c r="H6173" i="2"/>
  <c r="K6173" i="2" s="1"/>
  <c r="N6173" i="2" s="1"/>
  <c r="O6173" i="2" s="1"/>
  <c r="U6173" i="2" l="1"/>
  <c r="R6173" i="2"/>
  <c r="T6173" i="2" s="1"/>
  <c r="P6173" i="2"/>
  <c r="Q6173" i="2"/>
  <c r="S6173" i="2" l="1"/>
  <c r="G6174" i="2"/>
  <c r="V6173" i="2"/>
  <c r="F6174" i="2" s="1"/>
  <c r="J6174" i="2" l="1"/>
  <c r="M6174" i="2" s="1"/>
  <c r="I6174" i="2"/>
  <c r="H6174" i="2"/>
  <c r="K6174" i="2" s="1"/>
  <c r="N6174" i="2" s="1"/>
  <c r="O6174" i="2" s="1"/>
  <c r="Q6174" i="2" l="1"/>
  <c r="P6174" i="2"/>
  <c r="R6174" i="2"/>
  <c r="T6174" i="2" s="1"/>
  <c r="U6174" i="2"/>
  <c r="V6174" i="2" l="1"/>
  <c r="F6175" i="2" s="1"/>
  <c r="S6174" i="2"/>
  <c r="G6175" i="2"/>
  <c r="J6175" i="2" l="1"/>
  <c r="M6175" i="2" s="1"/>
  <c r="H6175" i="2"/>
  <c r="K6175" i="2" s="1"/>
  <c r="N6175" i="2" s="1"/>
  <c r="O6175" i="2" s="1"/>
  <c r="I6175" i="2"/>
  <c r="Q6175" i="2" l="1"/>
  <c r="U6175" i="2"/>
  <c r="R6175" i="2"/>
  <c r="T6175" i="2" s="1"/>
  <c r="P6175" i="2"/>
  <c r="V6175" i="2" s="1"/>
  <c r="F6176" i="2" s="1"/>
  <c r="H6176" i="2" l="1"/>
  <c r="K6176" i="2" s="1"/>
  <c r="N6176" i="2" s="1"/>
  <c r="O6176" i="2" s="1"/>
  <c r="J6176" i="2"/>
  <c r="M6176" i="2" s="1"/>
  <c r="S6175" i="2"/>
  <c r="G6176" i="2"/>
  <c r="R6176" i="2" l="1"/>
  <c r="T6176" i="2" s="1"/>
  <c r="P6176" i="2"/>
  <c r="U6176" i="2"/>
  <c r="Q6176" i="2"/>
  <c r="S6176" i="2" s="1"/>
  <c r="I6176" i="2"/>
  <c r="V6176" i="2" l="1"/>
  <c r="F6177" i="2" s="1"/>
  <c r="G6177" i="2"/>
  <c r="J6177" i="2" l="1"/>
  <c r="M6177" i="2" s="1"/>
  <c r="H6177" i="2"/>
  <c r="K6177" i="2" s="1"/>
  <c r="N6177" i="2" s="1"/>
  <c r="O6177" i="2" s="1"/>
  <c r="I6177" i="2"/>
  <c r="U6177" i="2" l="1"/>
  <c r="P6177" i="2"/>
  <c r="V6177" i="2" s="1"/>
  <c r="F6178" i="2" s="1"/>
  <c r="Q6177" i="2"/>
  <c r="R6177" i="2"/>
  <c r="T6177" i="2" s="1"/>
  <c r="J6178" i="2" l="1"/>
  <c r="M6178" i="2" s="1"/>
  <c r="H6178" i="2"/>
  <c r="K6178" i="2" s="1"/>
  <c r="N6178" i="2" s="1"/>
  <c r="O6178" i="2" s="1"/>
  <c r="S6177" i="2"/>
  <c r="G6178" i="2"/>
  <c r="Q6178" i="2" l="1"/>
  <c r="P6178" i="2"/>
  <c r="R6178" i="2"/>
  <c r="T6178" i="2" s="1"/>
  <c r="U6178" i="2"/>
  <c r="G6179" i="2"/>
  <c r="I6178" i="2"/>
  <c r="V6178" i="2" l="1"/>
  <c r="F6179" i="2" s="1"/>
  <c r="S6178" i="2"/>
  <c r="H6179" i="2" l="1"/>
  <c r="K6179" i="2" s="1"/>
  <c r="J6179" i="2"/>
  <c r="M6179" i="2" s="1"/>
  <c r="I6179" i="2"/>
  <c r="N6179" i="2" l="1"/>
  <c r="O6179" i="2" s="1"/>
  <c r="U6179" i="2" l="1"/>
  <c r="P6179" i="2"/>
  <c r="R6179" i="2"/>
  <c r="T6179" i="2" s="1"/>
  <c r="Q6179" i="2"/>
  <c r="S6179" i="2" l="1"/>
  <c r="G6180" i="2"/>
  <c r="V6179" i="2"/>
  <c r="F6180" i="2" s="1"/>
  <c r="J6180" i="2" l="1"/>
  <c r="M6180" i="2" s="1"/>
  <c r="I6180" i="2"/>
  <c r="H6180" i="2"/>
  <c r="K6180" i="2" s="1"/>
  <c r="N6180" i="2" s="1"/>
  <c r="O6180" i="2" s="1"/>
  <c r="Q6180" i="2" l="1"/>
  <c r="U6180" i="2"/>
  <c r="R6180" i="2"/>
  <c r="T6180" i="2" s="1"/>
  <c r="P6180" i="2"/>
  <c r="V6180" i="2" s="1"/>
  <c r="F6181" i="2" s="1"/>
  <c r="J6181" i="2" l="1"/>
  <c r="M6181" i="2" s="1"/>
  <c r="H6181" i="2"/>
  <c r="K6181" i="2" s="1"/>
  <c r="N6181" i="2" s="1"/>
  <c r="O6181" i="2" s="1"/>
  <c r="S6180" i="2"/>
  <c r="G6181" i="2"/>
  <c r="G6182" i="2" l="1"/>
  <c r="I6181" i="2"/>
  <c r="U6181" i="2"/>
  <c r="R6181" i="2"/>
  <c r="T6181" i="2" s="1"/>
  <c r="Q6181" i="2"/>
  <c r="S6181" i="2" s="1"/>
  <c r="P6181" i="2"/>
  <c r="V6181" i="2" l="1"/>
  <c r="F6182" i="2" s="1"/>
  <c r="I6182" i="2" l="1"/>
  <c r="J6182" i="2"/>
  <c r="M6182" i="2" s="1"/>
  <c r="H6182" i="2"/>
  <c r="K6182" i="2" s="1"/>
  <c r="N6182" i="2" s="1"/>
  <c r="O6182" i="2" s="1"/>
  <c r="O6183" i="2" l="1"/>
  <c r="R6182" i="2"/>
  <c r="T6182" i="2" s="1"/>
  <c r="Q6182" i="2"/>
  <c r="P6182" i="2"/>
  <c r="U6182" i="2"/>
  <c r="V6182" i="2" s="1"/>
  <c r="F6183" i="2" s="1"/>
  <c r="J6183" i="2" l="1"/>
  <c r="M6183" i="2" s="1"/>
  <c r="H6183" i="2"/>
  <c r="K6183" i="2" s="1"/>
  <c r="N6183" i="2" s="1"/>
  <c r="S6182" i="2"/>
  <c r="G6183" i="2"/>
  <c r="G6184" i="2" s="1"/>
  <c r="Q6183" i="2"/>
  <c r="P6183" i="2"/>
  <c r="U6183" i="2"/>
  <c r="V6183" i="2" s="1"/>
  <c r="F6184" i="2" s="1"/>
  <c r="R6183" i="2"/>
  <c r="T6183" i="2" s="1"/>
  <c r="J6184" i="2" l="1"/>
  <c r="M6184" i="2" s="1"/>
  <c r="H6184" i="2"/>
  <c r="K6184" i="2" s="1"/>
  <c r="I6184" i="2"/>
  <c r="L6184" i="2" s="1"/>
  <c r="N6184" i="2" s="1"/>
  <c r="O6184" i="2" s="1"/>
  <c r="S6183" i="2"/>
  <c r="I6183" i="2"/>
  <c r="P6184" i="2" l="1"/>
  <c r="U6184" i="2"/>
  <c r="Q6184" i="2"/>
  <c r="R6184" i="2"/>
  <c r="T6184" i="2" s="1"/>
  <c r="S6184" i="2" l="1"/>
  <c r="G6185" i="2"/>
  <c r="V6184" i="2"/>
  <c r="F6185" i="2" s="1"/>
  <c r="J6185" i="2" l="1"/>
  <c r="M6185" i="2" s="1"/>
  <c r="H6185" i="2"/>
  <c r="K6185" i="2" s="1"/>
  <c r="I6185" i="2"/>
  <c r="L6185" i="2" s="1"/>
  <c r="N6185" i="2" s="1"/>
  <c r="O6185" i="2" s="1"/>
  <c r="R6185" i="2" l="1"/>
  <c r="T6185" i="2" s="1"/>
  <c r="Q6185" i="2"/>
  <c r="P6185" i="2"/>
  <c r="U6185" i="2"/>
  <c r="V6185" i="2" l="1"/>
  <c r="F6186" i="2" s="1"/>
  <c r="S6185" i="2"/>
  <c r="G6186" i="2"/>
  <c r="J6186" i="2" l="1"/>
  <c r="M6186" i="2" s="1"/>
  <c r="I6186" i="2"/>
  <c r="L6186" i="2" s="1"/>
  <c r="H6186" i="2"/>
  <c r="K6186" i="2" s="1"/>
  <c r="N6186" i="2" l="1"/>
  <c r="O6186" i="2" s="1"/>
  <c r="P6186" i="2" l="1"/>
  <c r="Q6186" i="2"/>
  <c r="R6186" i="2"/>
  <c r="T6186" i="2" s="1"/>
  <c r="U6186" i="2"/>
  <c r="V6186" i="2" s="1"/>
  <c r="F6187" i="2" s="1"/>
  <c r="J6187" i="2" l="1"/>
  <c r="M6187" i="2" s="1"/>
  <c r="H6187" i="2"/>
  <c r="K6187" i="2" s="1"/>
  <c r="S6186" i="2"/>
  <c r="G6187" i="2"/>
  <c r="I6187" i="2" l="1"/>
  <c r="L6187" i="2" s="1"/>
  <c r="N6187" i="2" s="1"/>
  <c r="O6187" i="2" s="1"/>
  <c r="P6187" i="2" l="1"/>
  <c r="Q6187" i="2"/>
  <c r="R6187" i="2"/>
  <c r="T6187" i="2" s="1"/>
  <c r="U6187" i="2"/>
  <c r="S6187" i="2" l="1"/>
  <c r="G6188" i="2"/>
  <c r="V6187" i="2"/>
  <c r="F6188" i="2" s="1"/>
  <c r="I6188" i="2" l="1"/>
  <c r="L6188" i="2" s="1"/>
  <c r="J6188" i="2"/>
  <c r="M6188" i="2" s="1"/>
  <c r="H6188" i="2"/>
  <c r="K6188" i="2" s="1"/>
  <c r="N6188" i="2" s="1"/>
  <c r="O6188" i="2" s="1"/>
  <c r="U6188" i="2" l="1"/>
  <c r="Q6188" i="2"/>
  <c r="P6188" i="2"/>
  <c r="R6188" i="2"/>
  <c r="T6188" i="2" s="1"/>
  <c r="S6188" i="2" l="1"/>
  <c r="G6189" i="2"/>
  <c r="V6188" i="2"/>
  <c r="F6189" i="2" s="1"/>
  <c r="J6189" i="2" l="1"/>
  <c r="M6189" i="2" s="1"/>
  <c r="H6189" i="2"/>
  <c r="K6189" i="2" s="1"/>
  <c r="I6189" i="2"/>
  <c r="L6189" i="2" s="1"/>
  <c r="N6189" i="2" s="1"/>
  <c r="O6189" i="2" s="1"/>
  <c r="P6189" i="2" l="1"/>
  <c r="R6189" i="2"/>
  <c r="T6189" i="2" s="1"/>
  <c r="Q6189" i="2"/>
  <c r="U6189" i="2"/>
  <c r="V6189" i="2" s="1"/>
  <c r="F6190" i="2" s="1"/>
  <c r="H6190" i="2" l="1"/>
  <c r="K6190" i="2" s="1"/>
  <c r="J6190" i="2"/>
  <c r="M6190" i="2" s="1"/>
  <c r="S6189" i="2"/>
  <c r="G6190" i="2"/>
  <c r="I6190" i="2" s="1"/>
  <c r="L6190" i="2" s="1"/>
  <c r="N6190" i="2" s="1"/>
  <c r="O6190" i="2" s="1"/>
  <c r="R6190" i="2" l="1"/>
  <c r="T6190" i="2" s="1"/>
  <c r="U6190" i="2"/>
  <c r="O6191" i="2"/>
  <c r="Q6190" i="2"/>
  <c r="P6190" i="2"/>
  <c r="V6190" i="2" s="1"/>
  <c r="F6191" i="2" s="1"/>
  <c r="G6191" i="2"/>
  <c r="H6191" i="2" l="1"/>
  <c r="K6191" i="2" s="1"/>
  <c r="J6191" i="2"/>
  <c r="M6191" i="2" s="1"/>
  <c r="I6191" i="2"/>
  <c r="L6191" i="2" s="1"/>
  <c r="N6191" i="2" s="1"/>
  <c r="S6190" i="2"/>
  <c r="R6191" i="2"/>
  <c r="T6191" i="2" s="1"/>
  <c r="U6191" i="2"/>
  <c r="P6191" i="2"/>
  <c r="V6191" i="2" s="1"/>
  <c r="F6192" i="2" s="1"/>
  <c r="Q6191" i="2"/>
  <c r="S6191" i="2" s="1"/>
  <c r="J6192" i="2" l="1"/>
  <c r="M6192" i="2" s="1"/>
  <c r="H6192" i="2"/>
  <c r="K6192" i="2" s="1"/>
  <c r="G6192" i="2"/>
  <c r="I6192" i="2" s="1"/>
  <c r="L6192" i="2" s="1"/>
  <c r="N6192" i="2" l="1"/>
  <c r="O6192" i="2" s="1"/>
  <c r="Q6192" i="2" l="1"/>
  <c r="R6192" i="2"/>
  <c r="T6192" i="2" s="1"/>
  <c r="P6192" i="2"/>
  <c r="U6192" i="2"/>
  <c r="O6193" i="2"/>
  <c r="P6193" i="2" l="1"/>
  <c r="U6193" i="2"/>
  <c r="Q6193" i="2"/>
  <c r="S6193" i="2" s="1"/>
  <c r="R6193" i="2"/>
  <c r="T6193" i="2" s="1"/>
  <c r="V6192" i="2"/>
  <c r="F6193" i="2" s="1"/>
  <c r="S6192" i="2"/>
  <c r="G6193" i="2"/>
  <c r="I6193" i="2" s="1"/>
  <c r="J6193" i="2" l="1"/>
  <c r="M6193" i="2" s="1"/>
  <c r="H6193" i="2"/>
  <c r="K6193" i="2" s="1"/>
  <c r="N6193" i="2" s="1"/>
  <c r="V6193" i="2"/>
  <c r="F6194" i="2" s="1"/>
  <c r="I6194" i="2" l="1"/>
  <c r="H6194" i="2"/>
  <c r="K6194" i="2" s="1"/>
  <c r="J6194" i="2"/>
  <c r="M6194" i="2" s="1"/>
  <c r="N6194" i="2" l="1"/>
  <c r="O6194" i="2" s="1"/>
  <c r="P6194" i="2" l="1"/>
  <c r="Q6194" i="2"/>
  <c r="R6194" i="2"/>
  <c r="T6194" i="2" s="1"/>
  <c r="U6194" i="2"/>
  <c r="S6194" i="2" l="1"/>
  <c r="G6195" i="2"/>
  <c r="V6194" i="2"/>
  <c r="F6195" i="2" s="1"/>
  <c r="J6195" i="2" l="1"/>
  <c r="M6195" i="2" s="1"/>
  <c r="H6195" i="2"/>
  <c r="K6195" i="2" s="1"/>
  <c r="I6195" i="2"/>
  <c r="L6195" i="2" s="1"/>
  <c r="N6195" i="2" s="1"/>
  <c r="O6195" i="2" s="1"/>
  <c r="R6195" i="2" l="1"/>
  <c r="T6195" i="2" s="1"/>
  <c r="Q6195" i="2"/>
  <c r="U6195" i="2"/>
  <c r="P6195" i="2"/>
  <c r="V6195" i="2" s="1"/>
  <c r="F6196" i="2" s="1"/>
  <c r="J6196" i="2" l="1"/>
  <c r="M6196" i="2" s="1"/>
  <c r="H6196" i="2"/>
  <c r="K6196" i="2" s="1"/>
  <c r="N6196" i="2" s="1"/>
  <c r="O6196" i="2" s="1"/>
  <c r="S6195" i="2"/>
  <c r="G6196" i="2"/>
  <c r="I6196" i="2" s="1"/>
  <c r="P6196" i="2" l="1"/>
  <c r="U6196" i="2"/>
  <c r="Q6196" i="2"/>
  <c r="S6196" i="2" s="1"/>
  <c r="R6196" i="2"/>
  <c r="T6196" i="2" s="1"/>
  <c r="G6197" i="2"/>
  <c r="V6196" i="2" l="1"/>
  <c r="F6197" i="2" s="1"/>
  <c r="J6197" i="2" l="1"/>
  <c r="M6197" i="2" s="1"/>
  <c r="I6197" i="2"/>
  <c r="H6197" i="2"/>
  <c r="K6197" i="2" s="1"/>
  <c r="N6197" i="2" s="1"/>
  <c r="O6197" i="2" s="1"/>
  <c r="R6197" i="2" l="1"/>
  <c r="T6197" i="2" s="1"/>
  <c r="Q6197" i="2"/>
  <c r="P6197" i="2"/>
  <c r="U6197" i="2"/>
  <c r="V6197" i="2" l="1"/>
  <c r="F6198" i="2" s="1"/>
  <c r="S6197" i="2"/>
  <c r="G6198" i="2"/>
  <c r="H6198" i="2" l="1"/>
  <c r="K6198" i="2" s="1"/>
  <c r="J6198" i="2"/>
  <c r="M6198" i="2" s="1"/>
  <c r="I6198" i="2"/>
  <c r="N6198" i="2" l="1"/>
  <c r="O6198" i="2" s="1"/>
  <c r="R6198" i="2" l="1"/>
  <c r="T6198" i="2" s="1"/>
  <c r="U6198" i="2"/>
  <c r="Q6198" i="2"/>
  <c r="P6198" i="2"/>
  <c r="V6198" i="2" l="1"/>
  <c r="F6199" i="2" s="1"/>
  <c r="G6199" i="2"/>
  <c r="S6198" i="2"/>
  <c r="J6199" i="2" l="1"/>
  <c r="M6199" i="2" s="1"/>
  <c r="I6199" i="2"/>
  <c r="H6199" i="2"/>
  <c r="K6199" i="2" s="1"/>
  <c r="N6199" i="2" s="1"/>
  <c r="O6199" i="2" s="1"/>
  <c r="R6199" i="2" l="1"/>
  <c r="T6199" i="2" s="1"/>
  <c r="Q6199" i="2"/>
  <c r="P6199" i="2"/>
  <c r="U6199" i="2"/>
  <c r="V6199" i="2" l="1"/>
  <c r="F6200" i="2" s="1"/>
  <c r="S6199" i="2"/>
  <c r="G6200" i="2"/>
  <c r="J6200" i="2" l="1"/>
  <c r="M6200" i="2" s="1"/>
  <c r="H6200" i="2"/>
  <c r="K6200" i="2" s="1"/>
  <c r="N6200" i="2" s="1"/>
  <c r="O6200" i="2" s="1"/>
  <c r="I6200" i="2"/>
  <c r="R6200" i="2" l="1"/>
  <c r="T6200" i="2" s="1"/>
  <c r="Q6200" i="2"/>
  <c r="U6200" i="2"/>
  <c r="P6200" i="2"/>
  <c r="V6200" i="2" s="1"/>
  <c r="F6201" i="2" s="1"/>
  <c r="J6201" i="2" l="1"/>
  <c r="M6201" i="2" s="1"/>
  <c r="H6201" i="2"/>
  <c r="K6201" i="2" s="1"/>
  <c r="N6201" i="2" s="1"/>
  <c r="O6201" i="2" s="1"/>
  <c r="S6200" i="2"/>
  <c r="G6201" i="2"/>
  <c r="I6201" i="2" l="1"/>
  <c r="U6201" i="2"/>
  <c r="R6201" i="2"/>
  <c r="T6201" i="2" s="1"/>
  <c r="Q6201" i="2"/>
  <c r="P6201" i="2"/>
  <c r="V6201" i="2" s="1"/>
  <c r="F6202" i="2" s="1"/>
  <c r="J6202" i="2" l="1"/>
  <c r="M6202" i="2" s="1"/>
  <c r="H6202" i="2"/>
  <c r="K6202" i="2" s="1"/>
  <c r="N6202" i="2" s="1"/>
  <c r="O6202" i="2" s="1"/>
  <c r="S6201" i="2"/>
  <c r="G6202" i="2"/>
  <c r="I6202" i="2" l="1"/>
  <c r="R6202" i="2"/>
  <c r="T6202" i="2" s="1"/>
  <c r="Q6202" i="2"/>
  <c r="P6202" i="2"/>
  <c r="U6202" i="2"/>
  <c r="V6202" i="2" l="1"/>
  <c r="F6203" i="2" s="1"/>
  <c r="S6202" i="2"/>
  <c r="G6203" i="2"/>
  <c r="J6203" i="2" l="1"/>
  <c r="M6203" i="2" s="1"/>
  <c r="H6203" i="2"/>
  <c r="K6203" i="2" s="1"/>
  <c r="N6203" i="2" s="1"/>
  <c r="O6203" i="2" s="1"/>
  <c r="I6203" i="2"/>
  <c r="Q6203" i="2" l="1"/>
  <c r="R6203" i="2"/>
  <c r="T6203" i="2" s="1"/>
  <c r="P6203" i="2"/>
  <c r="O6204" i="2"/>
  <c r="U6203" i="2"/>
  <c r="Q6204" i="2" l="1"/>
  <c r="U6204" i="2"/>
  <c r="R6204" i="2"/>
  <c r="T6204" i="2" s="1"/>
  <c r="V6203" i="2"/>
  <c r="F6204" i="2" s="1"/>
  <c r="S6203" i="2"/>
  <c r="G6204" i="2"/>
  <c r="G6205" i="2" s="1"/>
  <c r="J6204" i="2" l="1"/>
  <c r="M6204" i="2" s="1"/>
  <c r="H6204" i="2"/>
  <c r="I6204" i="2"/>
  <c r="K6204" i="2" l="1"/>
  <c r="N6204" i="2" s="1"/>
  <c r="P6204" i="2"/>
  <c r="V6204" i="2" l="1"/>
  <c r="F6205" i="2" s="1"/>
  <c r="S6204" i="2"/>
  <c r="J6205" i="2" l="1"/>
  <c r="M6205" i="2" s="1"/>
  <c r="I6205" i="2"/>
  <c r="H6205" i="2"/>
  <c r="K6205" i="2" s="1"/>
  <c r="N6205" i="2" s="1"/>
  <c r="O6205" i="2" s="1"/>
  <c r="O6206" i="2" l="1"/>
  <c r="P6205" i="2"/>
  <c r="R6205" i="2"/>
  <c r="T6205" i="2" s="1"/>
  <c r="Q6205" i="2"/>
  <c r="U6205" i="2"/>
  <c r="S6205" i="2" l="1"/>
  <c r="G6206" i="2"/>
  <c r="V6205" i="2"/>
  <c r="F6206" i="2" s="1"/>
  <c r="Q6206" i="2"/>
  <c r="P6206" i="2"/>
  <c r="R6206" i="2"/>
  <c r="T6206" i="2" s="1"/>
  <c r="U6206" i="2"/>
  <c r="V6206" i="2" s="1"/>
  <c r="F6207" i="2" s="1"/>
  <c r="J6207" i="2" l="1"/>
  <c r="M6207" i="2" s="1"/>
  <c r="H6207" i="2"/>
  <c r="K6207" i="2" s="1"/>
  <c r="S6206" i="2"/>
  <c r="I6206" i="2"/>
  <c r="H6206" i="2"/>
  <c r="K6206" i="2" s="1"/>
  <c r="J6206" i="2"/>
  <c r="M6206" i="2" s="1"/>
  <c r="N6206" i="2" s="1"/>
  <c r="G6207" i="2"/>
  <c r="I6207" i="2" l="1"/>
  <c r="L6207" i="2" s="1"/>
  <c r="N6207" i="2" s="1"/>
  <c r="O6207" i="2" s="1"/>
  <c r="R6207" i="2" l="1"/>
  <c r="T6207" i="2" s="1"/>
  <c r="P6207" i="2"/>
  <c r="Q6207" i="2"/>
  <c r="U6207" i="2"/>
  <c r="V6207" i="2" s="1"/>
  <c r="F6208" i="2" s="1"/>
  <c r="J6208" i="2" l="1"/>
  <c r="M6208" i="2" s="1"/>
  <c r="H6208" i="2"/>
  <c r="K6208" i="2" s="1"/>
  <c r="N6208" i="2" s="1"/>
  <c r="O6208" i="2" s="1"/>
  <c r="S6207" i="2"/>
  <c r="G6208" i="2"/>
  <c r="I6208" i="2" l="1"/>
  <c r="R6208" i="2"/>
  <c r="T6208" i="2" s="1"/>
  <c r="P6208" i="2"/>
  <c r="U6208" i="2"/>
  <c r="Q6208" i="2"/>
  <c r="S6208" i="2" s="1"/>
  <c r="V6208" i="2" l="1"/>
  <c r="F6209" i="2" s="1"/>
  <c r="G6209" i="2"/>
  <c r="I6209" i="2" l="1"/>
  <c r="L6209" i="2" s="1"/>
  <c r="J6209" i="2"/>
  <c r="M6209" i="2" s="1"/>
  <c r="H6209" i="2"/>
  <c r="K6209" i="2" s="1"/>
  <c r="N6209" i="2" s="1"/>
  <c r="O6209" i="2" s="1"/>
  <c r="Q6209" i="2" l="1"/>
  <c r="R6209" i="2"/>
  <c r="T6209" i="2" s="1"/>
  <c r="U6209" i="2"/>
  <c r="P6209" i="2"/>
  <c r="V6209" i="2" s="1"/>
  <c r="F6210" i="2" s="1"/>
  <c r="J6210" i="2" l="1"/>
  <c r="M6210" i="2" s="1"/>
  <c r="H6210" i="2"/>
  <c r="K6210" i="2" s="1"/>
  <c r="S6209" i="2"/>
  <c r="G6210" i="2"/>
  <c r="I6210" i="2" l="1"/>
  <c r="L6210" i="2" s="1"/>
  <c r="N6210" i="2" s="1"/>
  <c r="O6210" i="2" s="1"/>
  <c r="Q6210" i="2" l="1"/>
  <c r="R6210" i="2"/>
  <c r="T6210" i="2" s="1"/>
  <c r="P6210" i="2"/>
  <c r="U6210" i="2"/>
  <c r="V6210" i="2" l="1"/>
  <c r="F6211" i="2" s="1"/>
  <c r="S6210" i="2"/>
  <c r="G6211" i="2"/>
  <c r="J6211" i="2" l="1"/>
  <c r="M6211" i="2" s="1"/>
  <c r="H6211" i="2"/>
  <c r="K6211" i="2" s="1"/>
  <c r="I6211" i="2"/>
  <c r="L6211" i="2" s="1"/>
  <c r="N6211" i="2" l="1"/>
  <c r="O6211" i="2" s="1"/>
  <c r="Q6211" i="2" l="1"/>
  <c r="P6211" i="2"/>
  <c r="V6211" i="2" s="1"/>
  <c r="F6212" i="2" s="1"/>
  <c r="R6211" i="2"/>
  <c r="T6211" i="2" s="1"/>
  <c r="U6211" i="2"/>
  <c r="J6212" i="2" l="1"/>
  <c r="M6212" i="2" s="1"/>
  <c r="H6212" i="2"/>
  <c r="K6212" i="2" s="1"/>
  <c r="S6211" i="2"/>
  <c r="G6212" i="2"/>
  <c r="I6212" i="2" s="1"/>
  <c r="L6212" i="2" s="1"/>
  <c r="N6212" i="2" l="1"/>
  <c r="O6212" i="2" s="1"/>
  <c r="Q6212" i="2" l="1"/>
  <c r="U6212" i="2"/>
  <c r="P6212" i="2"/>
  <c r="R6212" i="2"/>
  <c r="T6212" i="2" s="1"/>
  <c r="V6212" i="2" l="1"/>
  <c r="F6213" i="2" s="1"/>
  <c r="S6212" i="2"/>
  <c r="G6213" i="2"/>
  <c r="J6213" i="2" l="1"/>
  <c r="M6213" i="2" s="1"/>
  <c r="H6213" i="2"/>
  <c r="K6213" i="2" s="1"/>
  <c r="I6213" i="2"/>
  <c r="L6213" i="2" s="1"/>
  <c r="N6213" i="2" l="1"/>
  <c r="O6213" i="2" s="1"/>
  <c r="Q6213" i="2" l="1"/>
  <c r="P6213" i="2"/>
  <c r="U6213" i="2"/>
  <c r="V6213" i="2" s="1"/>
  <c r="F6214" i="2" s="1"/>
  <c r="R6213" i="2"/>
  <c r="T6213" i="2" s="1"/>
  <c r="J6214" i="2" l="1"/>
  <c r="M6214" i="2" s="1"/>
  <c r="H6214" i="2"/>
  <c r="K6214" i="2" s="1"/>
  <c r="S6213" i="2"/>
  <c r="G6214" i="2"/>
  <c r="I6214" i="2" l="1"/>
  <c r="L6214" i="2" s="1"/>
  <c r="N6214" i="2" s="1"/>
  <c r="O6214" i="2" s="1"/>
  <c r="R6214" i="2" l="1"/>
  <c r="T6214" i="2" s="1"/>
  <c r="Q6214" i="2"/>
  <c r="P6214" i="2"/>
  <c r="V6214" i="2" s="1"/>
  <c r="F6215" i="2" s="1"/>
  <c r="U6214" i="2"/>
  <c r="H6215" i="2" l="1"/>
  <c r="K6215" i="2" s="1"/>
  <c r="J6215" i="2"/>
  <c r="M6215" i="2" s="1"/>
  <c r="S6214" i="2"/>
  <c r="G6215" i="2"/>
  <c r="I6215" i="2" l="1"/>
  <c r="L6215" i="2" s="1"/>
  <c r="N6215" i="2" s="1"/>
  <c r="O6215" i="2" s="1"/>
  <c r="R6215" i="2" l="1"/>
  <c r="T6215" i="2" s="1"/>
  <c r="U6215" i="2"/>
  <c r="Q6215" i="2"/>
  <c r="P6215" i="2"/>
  <c r="V6215" i="2" s="1"/>
  <c r="F6216" i="2" s="1"/>
  <c r="S6215" i="2" l="1"/>
  <c r="G6216" i="2"/>
  <c r="J6216" i="2"/>
  <c r="M6216" i="2" s="1"/>
  <c r="H6216" i="2"/>
  <c r="K6216" i="2" s="1"/>
  <c r="I6216" i="2"/>
  <c r="L6216" i="2" s="1"/>
  <c r="N6216" i="2" s="1"/>
  <c r="O6216" i="2" s="1"/>
  <c r="R6216" i="2" l="1"/>
  <c r="T6216" i="2" s="1"/>
  <c r="P6216" i="2"/>
  <c r="Q6216" i="2"/>
  <c r="U6216" i="2"/>
  <c r="O6217" i="2"/>
  <c r="G6217" i="2"/>
  <c r="P6217" i="2" l="1"/>
  <c r="U6217" i="2"/>
  <c r="R6217" i="2"/>
  <c r="T6217" i="2" s="1"/>
  <c r="V6216" i="2"/>
  <c r="F6217" i="2" s="1"/>
  <c r="S6216" i="2"/>
  <c r="J6217" i="2" l="1"/>
  <c r="M6217" i="2" s="1"/>
  <c r="H6217" i="2"/>
  <c r="K6217" i="2" s="1"/>
  <c r="I6217" i="2"/>
  <c r="L6217" i="2" l="1"/>
  <c r="N6217" i="2" s="1"/>
  <c r="Q6217" i="2"/>
  <c r="S6217" i="2" l="1"/>
  <c r="V6217" i="2"/>
  <c r="F6218" i="2" s="1"/>
  <c r="J6218" i="2" l="1"/>
  <c r="M6218" i="2" s="1"/>
  <c r="I6218" i="2"/>
  <c r="H6218" i="2"/>
  <c r="K6218" i="2" s="1"/>
  <c r="N6218" i="2" s="1"/>
  <c r="O6218" i="2" s="1"/>
  <c r="U6218" i="2" l="1"/>
  <c r="O6219" i="2"/>
  <c r="R6218" i="2"/>
  <c r="T6218" i="2" s="1"/>
  <c r="Q6218" i="2"/>
  <c r="P6218" i="2"/>
  <c r="V6218" i="2" s="1"/>
  <c r="F6219" i="2" s="1"/>
  <c r="U6219" i="2" l="1"/>
  <c r="Q6219" i="2"/>
  <c r="P6219" i="2"/>
  <c r="R6219" i="2"/>
  <c r="T6219" i="2" s="1"/>
  <c r="J6219" i="2"/>
  <c r="M6219" i="2" s="1"/>
  <c r="H6219" i="2"/>
  <c r="K6219" i="2" s="1"/>
  <c r="N6219" i="2" s="1"/>
  <c r="V6219" i="2"/>
  <c r="F6220" i="2" s="1"/>
  <c r="S6218" i="2"/>
  <c r="G6219" i="2"/>
  <c r="G6220" i="2" s="1"/>
  <c r="H6220" i="2" l="1"/>
  <c r="K6220" i="2" s="1"/>
  <c r="N6220" i="2" s="1"/>
  <c r="O6220" i="2" s="1"/>
  <c r="J6220" i="2"/>
  <c r="M6220" i="2" s="1"/>
  <c r="I6220" i="2"/>
  <c r="I6219" i="2"/>
  <c r="S6219" i="2"/>
  <c r="U6220" i="2" l="1"/>
  <c r="Q6220" i="2"/>
  <c r="R6220" i="2"/>
  <c r="T6220" i="2" s="1"/>
  <c r="P6220" i="2"/>
  <c r="V6220" i="2" s="1"/>
  <c r="F6221" i="2" s="1"/>
  <c r="H6221" i="2" l="1"/>
  <c r="K6221" i="2" s="1"/>
  <c r="N6221" i="2" s="1"/>
  <c r="O6221" i="2" s="1"/>
  <c r="J6221" i="2"/>
  <c r="M6221" i="2" s="1"/>
  <c r="S6220" i="2"/>
  <c r="G6221" i="2"/>
  <c r="I6221" i="2" l="1"/>
  <c r="R6221" i="2"/>
  <c r="T6221" i="2" s="1"/>
  <c r="Q6221" i="2"/>
  <c r="P6221" i="2"/>
  <c r="U6221" i="2"/>
  <c r="V6221" i="2" l="1"/>
  <c r="F6222" i="2" s="1"/>
  <c r="S6221" i="2"/>
  <c r="G6222" i="2"/>
  <c r="H6222" i="2" l="1"/>
  <c r="K6222" i="2" s="1"/>
  <c r="I6222" i="2"/>
  <c r="J6222" i="2"/>
  <c r="M6222" i="2" s="1"/>
  <c r="N6222" i="2" l="1"/>
  <c r="O6222" i="2" s="1"/>
  <c r="R6222" i="2" l="1"/>
  <c r="T6222" i="2" s="1"/>
  <c r="U6222" i="2"/>
  <c r="Q6222" i="2"/>
  <c r="P6222" i="2"/>
  <c r="V6222" i="2" s="1"/>
  <c r="F6223" i="2" s="1"/>
  <c r="J6223" i="2" l="1"/>
  <c r="M6223" i="2" s="1"/>
  <c r="H6223" i="2"/>
  <c r="K6223" i="2" s="1"/>
  <c r="N6223" i="2" s="1"/>
  <c r="O6223" i="2" s="1"/>
  <c r="S6222" i="2"/>
  <c r="G6223" i="2"/>
  <c r="I6223" i="2" s="1"/>
  <c r="Q6223" i="2" l="1"/>
  <c r="P6223" i="2"/>
  <c r="U6223" i="2"/>
  <c r="R6223" i="2"/>
  <c r="T6223" i="2" s="1"/>
  <c r="G6224" i="2"/>
  <c r="V6223" i="2" l="1"/>
  <c r="F6224" i="2" s="1"/>
  <c r="S6223" i="2"/>
  <c r="I6224" i="2" l="1"/>
  <c r="J6224" i="2"/>
  <c r="M6224" i="2" s="1"/>
  <c r="H6224" i="2"/>
  <c r="K6224" i="2" s="1"/>
  <c r="N6224" i="2" l="1"/>
  <c r="O6224" i="2" s="1"/>
  <c r="U6224" i="2" l="1"/>
  <c r="R6224" i="2"/>
  <c r="T6224" i="2" s="1"/>
  <c r="Q6224" i="2"/>
  <c r="P6224" i="2"/>
  <c r="V6224" i="2" s="1"/>
  <c r="F6225" i="2" s="1"/>
  <c r="J6225" i="2" l="1"/>
  <c r="M6225" i="2" s="1"/>
  <c r="H6225" i="2"/>
  <c r="K6225" i="2" s="1"/>
  <c r="S6224" i="2"/>
  <c r="G6225" i="2"/>
  <c r="I6225" i="2" l="1"/>
  <c r="N6225" i="2"/>
  <c r="O6225" i="2" s="1"/>
  <c r="U6225" i="2" l="1"/>
  <c r="P6225" i="2"/>
  <c r="Q6225" i="2"/>
  <c r="R6225" i="2"/>
  <c r="T6225" i="2" s="1"/>
  <c r="S6225" i="2" l="1"/>
  <c r="G6226" i="2"/>
  <c r="V6225" i="2"/>
  <c r="F6226" i="2" s="1"/>
  <c r="J6226" i="2" l="1"/>
  <c r="M6226" i="2" s="1"/>
  <c r="H6226" i="2"/>
  <c r="K6226" i="2" s="1"/>
  <c r="N6226" i="2" s="1"/>
  <c r="O6226" i="2" s="1"/>
  <c r="I6226" i="2"/>
  <c r="R6226" i="2" l="1"/>
  <c r="T6226" i="2" s="1"/>
  <c r="Q6226" i="2"/>
  <c r="P6226" i="2"/>
  <c r="U6226" i="2"/>
  <c r="V6226" i="2" l="1"/>
  <c r="F6227" i="2" s="1"/>
  <c r="S6226" i="2"/>
  <c r="G6227" i="2"/>
  <c r="J6227" i="2" l="1"/>
  <c r="M6227" i="2" s="1"/>
  <c r="I6227" i="2"/>
  <c r="H6227" i="2"/>
  <c r="K6227" i="2" s="1"/>
  <c r="N6227" i="2" l="1"/>
  <c r="O6227" i="2" s="1"/>
  <c r="O6228" i="2" l="1"/>
  <c r="R6227" i="2"/>
  <c r="T6227" i="2" s="1"/>
  <c r="P6227" i="2"/>
  <c r="U6227" i="2"/>
  <c r="Q6227" i="2"/>
  <c r="S6227" i="2" l="1"/>
  <c r="G6228" i="2"/>
  <c r="V6227" i="2"/>
  <c r="F6228" i="2" s="1"/>
  <c r="U6228" i="2"/>
  <c r="Q6228" i="2"/>
  <c r="R6228" i="2"/>
  <c r="T6228" i="2" s="1"/>
  <c r="J6228" i="2" l="1"/>
  <c r="M6228" i="2" s="1"/>
  <c r="H6228" i="2"/>
  <c r="I6228" i="2"/>
  <c r="G6229" i="2"/>
  <c r="K6228" i="2" l="1"/>
  <c r="N6228" i="2" s="1"/>
  <c r="P6228" i="2"/>
  <c r="V6228" i="2" l="1"/>
  <c r="F6229" i="2" s="1"/>
  <c r="S6228" i="2"/>
  <c r="J6229" i="2" l="1"/>
  <c r="M6229" i="2" s="1"/>
  <c r="H6229" i="2"/>
  <c r="K6229" i="2" s="1"/>
  <c r="N6229" i="2" s="1"/>
  <c r="O6229" i="2" s="1"/>
  <c r="I6229" i="2"/>
  <c r="U6229" i="2" l="1"/>
  <c r="R6229" i="2"/>
  <c r="T6229" i="2" s="1"/>
  <c r="P6229" i="2"/>
  <c r="Q6229" i="2"/>
  <c r="S6229" i="2" l="1"/>
  <c r="G6230" i="2"/>
  <c r="V6229" i="2"/>
  <c r="F6230" i="2" s="1"/>
  <c r="H6230" i="2" l="1"/>
  <c r="K6230" i="2" s="1"/>
  <c r="J6230" i="2"/>
  <c r="M6230" i="2" s="1"/>
  <c r="I6230" i="2"/>
  <c r="N6230" i="2" l="1"/>
  <c r="O6230" i="2" s="1"/>
  <c r="R6230" i="2" l="1"/>
  <c r="T6230" i="2" s="1"/>
  <c r="Q6230" i="2"/>
  <c r="P6230" i="2"/>
  <c r="U6230" i="2"/>
  <c r="V6230" i="2" s="1"/>
  <c r="F6231" i="2" s="1"/>
  <c r="S6230" i="2" l="1"/>
  <c r="G6231" i="2"/>
  <c r="J6231" i="2"/>
  <c r="M6231" i="2" s="1"/>
  <c r="H6231" i="2"/>
  <c r="K6231" i="2" s="1"/>
  <c r="I6231" i="2"/>
  <c r="L6231" i="2" s="1"/>
  <c r="N6231" i="2" l="1"/>
  <c r="O6231" i="2" s="1"/>
  <c r="P6231" i="2" l="1"/>
  <c r="R6231" i="2"/>
  <c r="T6231" i="2" s="1"/>
  <c r="U6231" i="2"/>
  <c r="Q6231" i="2"/>
  <c r="S6231" i="2" l="1"/>
  <c r="G6232" i="2"/>
  <c r="V6231" i="2"/>
  <c r="F6232" i="2" s="1"/>
  <c r="J6232" i="2" l="1"/>
  <c r="M6232" i="2" s="1"/>
  <c r="H6232" i="2"/>
  <c r="K6232" i="2" s="1"/>
  <c r="I6232" i="2"/>
  <c r="L6232" i="2" s="1"/>
  <c r="N6232" i="2" s="1"/>
  <c r="O6232" i="2" s="1"/>
  <c r="P6232" i="2" l="1"/>
  <c r="U6232" i="2"/>
  <c r="V6232" i="2" s="1"/>
  <c r="F6233" i="2" s="1"/>
  <c r="Q6232" i="2"/>
  <c r="R6232" i="2"/>
  <c r="T6232" i="2" s="1"/>
  <c r="H6233" i="2" l="1"/>
  <c r="K6233" i="2" s="1"/>
  <c r="J6233" i="2"/>
  <c r="M6233" i="2" s="1"/>
  <c r="I6233" i="2"/>
  <c r="L6233" i="2" s="1"/>
  <c r="N6233" i="2" s="1"/>
  <c r="O6233" i="2" s="1"/>
  <c r="S6232" i="2"/>
  <c r="G6233" i="2"/>
  <c r="P6233" i="2" l="1"/>
  <c r="Q6233" i="2"/>
  <c r="S6233" i="2" s="1"/>
  <c r="U6233" i="2"/>
  <c r="R6233" i="2"/>
  <c r="T6233" i="2" s="1"/>
  <c r="V6233" i="2" l="1"/>
  <c r="F6234" i="2" s="1"/>
  <c r="G6234" i="2"/>
  <c r="J6234" i="2" l="1"/>
  <c r="M6234" i="2" s="1"/>
  <c r="I6234" i="2"/>
  <c r="L6234" i="2" s="1"/>
  <c r="H6234" i="2"/>
  <c r="K6234" i="2" s="1"/>
  <c r="N6234" i="2" s="1"/>
  <c r="O6234" i="2" s="1"/>
  <c r="R6234" i="2" l="1"/>
  <c r="T6234" i="2" s="1"/>
  <c r="U6234" i="2"/>
  <c r="Q6234" i="2"/>
  <c r="P6234" i="2"/>
  <c r="S6234" i="2" l="1"/>
  <c r="G6235" i="2"/>
  <c r="V6234" i="2"/>
  <c r="F6235" i="2" s="1"/>
  <c r="H6235" i="2" l="1"/>
  <c r="K6235" i="2" s="1"/>
  <c r="J6235" i="2"/>
  <c r="M6235" i="2" s="1"/>
  <c r="I6235" i="2"/>
  <c r="L6235" i="2" s="1"/>
  <c r="N6235" i="2" s="1"/>
  <c r="O6235" i="2" s="1"/>
  <c r="P6235" i="2" l="1"/>
  <c r="R6235" i="2"/>
  <c r="T6235" i="2" s="1"/>
  <c r="Q6235" i="2"/>
  <c r="U6235" i="2"/>
  <c r="S6235" i="2" l="1"/>
  <c r="G6236" i="2"/>
  <c r="V6235" i="2"/>
  <c r="F6236" i="2" s="1"/>
  <c r="I6236" i="2" l="1"/>
  <c r="L6236" i="2" s="1"/>
  <c r="J6236" i="2"/>
  <c r="M6236" i="2" s="1"/>
  <c r="H6236" i="2"/>
  <c r="K6236" i="2" s="1"/>
  <c r="N6236" i="2" l="1"/>
  <c r="O6236" i="2" s="1"/>
  <c r="R6236" i="2" l="1"/>
  <c r="T6236" i="2" s="1"/>
  <c r="U6236" i="2"/>
  <c r="P6236" i="2"/>
  <c r="V6236" i="2" s="1"/>
  <c r="F6237" i="2" s="1"/>
  <c r="Q6236" i="2"/>
  <c r="S6236" i="2" l="1"/>
  <c r="G6237" i="2"/>
  <c r="I6237" i="2"/>
  <c r="L6237" i="2" s="1"/>
  <c r="H6237" i="2"/>
  <c r="K6237" i="2" s="1"/>
  <c r="J6237" i="2"/>
  <c r="M6237" i="2" s="1"/>
  <c r="N6237" i="2" l="1"/>
  <c r="O6237" i="2" s="1"/>
  <c r="Q6237" i="2" l="1"/>
  <c r="P6237" i="2"/>
  <c r="R6237" i="2"/>
  <c r="T6237" i="2" s="1"/>
  <c r="U6237" i="2"/>
  <c r="V6237" i="2" s="1"/>
  <c r="F6238" i="2" s="1"/>
  <c r="J6238" i="2" l="1"/>
  <c r="M6238" i="2" s="1"/>
  <c r="H6238" i="2"/>
  <c r="K6238" i="2" s="1"/>
  <c r="S6237" i="2"/>
  <c r="G6238" i="2"/>
  <c r="I6238" i="2" l="1"/>
  <c r="L6238" i="2" s="1"/>
  <c r="N6238" i="2" s="1"/>
  <c r="O6238" i="2" s="1"/>
  <c r="P6238" i="2" l="1"/>
  <c r="Q6238" i="2"/>
  <c r="R6238" i="2"/>
  <c r="T6238" i="2" s="1"/>
  <c r="U6238" i="2"/>
  <c r="S6238" i="2" l="1"/>
  <c r="G6239" i="2"/>
  <c r="V6238" i="2"/>
  <c r="F6239" i="2" s="1"/>
  <c r="J6239" i="2" l="1"/>
  <c r="M6239" i="2" s="1"/>
  <c r="H6239" i="2"/>
  <c r="K6239" i="2" s="1"/>
  <c r="I6239" i="2"/>
  <c r="L6239" i="2" s="1"/>
  <c r="N6239" i="2" l="1"/>
  <c r="O6239" i="2" s="1"/>
  <c r="Q6239" i="2" l="1"/>
  <c r="R6239" i="2"/>
  <c r="T6239" i="2" s="1"/>
  <c r="U6239" i="2"/>
  <c r="P6239" i="2"/>
  <c r="V6239" i="2" l="1"/>
  <c r="F6240" i="2" s="1"/>
  <c r="S6239" i="2"/>
  <c r="G6240" i="2"/>
  <c r="J6240" i="2" l="1"/>
  <c r="M6240" i="2" s="1"/>
  <c r="H6240" i="2"/>
  <c r="K6240" i="2" s="1"/>
  <c r="I6240" i="2"/>
  <c r="L6240" i="2" s="1"/>
  <c r="N6240" i="2" l="1"/>
  <c r="O6240" i="2" s="1"/>
  <c r="P6240" i="2" l="1"/>
  <c r="Q6240" i="2"/>
  <c r="R6240" i="2"/>
  <c r="T6240" i="2" s="1"/>
  <c r="U6240" i="2"/>
  <c r="S6240" i="2" l="1"/>
  <c r="G6241" i="2"/>
  <c r="V6240" i="2"/>
  <c r="F6241" i="2" s="1"/>
  <c r="J6241" i="2" l="1"/>
  <c r="M6241" i="2" s="1"/>
  <c r="H6241" i="2"/>
  <c r="K6241" i="2" s="1"/>
  <c r="I6241" i="2"/>
  <c r="L6241" i="2" s="1"/>
  <c r="N6241" i="2" l="1"/>
  <c r="O6241" i="2" s="1"/>
  <c r="O6242" i="2" l="1"/>
  <c r="P6241" i="2"/>
  <c r="U6241" i="2"/>
  <c r="R6241" i="2"/>
  <c r="T6241" i="2" s="1"/>
  <c r="Q6241" i="2"/>
  <c r="S6241" i="2" s="1"/>
  <c r="V6241" i="2" l="1"/>
  <c r="F6242" i="2" s="1"/>
  <c r="P6242" i="2"/>
  <c r="R6242" i="2"/>
  <c r="T6242" i="2" s="1"/>
  <c r="U6242" i="2"/>
  <c r="H6242" i="2" l="1"/>
  <c r="K6242" i="2" s="1"/>
  <c r="N6242" i="2" s="1"/>
  <c r="I6242" i="2"/>
  <c r="Q6242" i="2" s="1"/>
  <c r="J6242" i="2"/>
  <c r="M6242" i="2" s="1"/>
  <c r="V6242" i="2" l="1"/>
  <c r="F6243" i="2" s="1"/>
  <c r="G6243" i="2"/>
  <c r="S6242" i="2"/>
  <c r="I6243" i="2" l="1"/>
  <c r="J6243" i="2"/>
  <c r="M6243" i="2" s="1"/>
  <c r="H6243" i="2"/>
  <c r="K6243" i="2" s="1"/>
  <c r="N6243" i="2" l="1"/>
  <c r="O6243" i="2" s="1"/>
  <c r="Q6243" i="2" l="1"/>
  <c r="U6243" i="2"/>
  <c r="R6243" i="2"/>
  <c r="T6243" i="2" s="1"/>
  <c r="P6243" i="2"/>
  <c r="V6243" i="2" s="1"/>
  <c r="F6244" i="2" s="1"/>
  <c r="J6244" i="2" l="1"/>
  <c r="M6244" i="2" s="1"/>
  <c r="H6244" i="2"/>
  <c r="K6244" i="2" s="1"/>
  <c r="N6244" i="2" s="1"/>
  <c r="O6244" i="2" s="1"/>
  <c r="S6243" i="2"/>
  <c r="G6244" i="2"/>
  <c r="R6244" i="2" l="1"/>
  <c r="T6244" i="2" s="1"/>
  <c r="U6244" i="2"/>
  <c r="P6244" i="2"/>
  <c r="Q6244" i="2"/>
  <c r="S6244" i="2" s="1"/>
  <c r="I6244" i="2"/>
  <c r="V6244" i="2" l="1"/>
  <c r="F6245" i="2" s="1"/>
  <c r="G6245" i="2"/>
  <c r="H6245" i="2" l="1"/>
  <c r="K6245" i="2" s="1"/>
  <c r="N6245" i="2" s="1"/>
  <c r="O6245" i="2" s="1"/>
  <c r="J6245" i="2"/>
  <c r="M6245" i="2" s="1"/>
  <c r="I6245" i="2"/>
  <c r="R6245" i="2" l="1"/>
  <c r="T6245" i="2" s="1"/>
  <c r="Q6245" i="2"/>
  <c r="U6245" i="2"/>
  <c r="P6245" i="2"/>
  <c r="V6245" i="2" s="1"/>
  <c r="F6246" i="2" s="1"/>
  <c r="S6245" i="2" l="1"/>
  <c r="G6246" i="2"/>
  <c r="H6246" i="2"/>
  <c r="K6246" i="2" s="1"/>
  <c r="N6246" i="2" s="1"/>
  <c r="O6246" i="2" s="1"/>
  <c r="J6246" i="2"/>
  <c r="M6246" i="2" s="1"/>
  <c r="Q6246" i="2" l="1"/>
  <c r="R6246" i="2"/>
  <c r="T6246" i="2" s="1"/>
  <c r="P6246" i="2"/>
  <c r="U6246" i="2"/>
  <c r="V6246" i="2" s="1"/>
  <c r="F6247" i="2" s="1"/>
  <c r="G6247" i="2"/>
  <c r="I6246" i="2"/>
  <c r="H6247" i="2" l="1"/>
  <c r="K6247" i="2" s="1"/>
  <c r="N6247" i="2" s="1"/>
  <c r="O6247" i="2" s="1"/>
  <c r="J6247" i="2"/>
  <c r="M6247" i="2" s="1"/>
  <c r="I6247" i="2"/>
  <c r="S6246" i="2"/>
  <c r="P6247" i="2" l="1"/>
  <c r="R6247" i="2"/>
  <c r="T6247" i="2" s="1"/>
  <c r="Q6247" i="2"/>
  <c r="U6247" i="2"/>
  <c r="S6247" i="2" l="1"/>
  <c r="G6248" i="2"/>
  <c r="V6247" i="2"/>
  <c r="F6248" i="2" s="1"/>
  <c r="I6248" i="2" l="1"/>
  <c r="J6248" i="2"/>
  <c r="M6248" i="2" s="1"/>
  <c r="H6248" i="2"/>
  <c r="K6248" i="2" s="1"/>
  <c r="N6248" i="2" s="1"/>
  <c r="O6248" i="2" s="1"/>
  <c r="R6248" i="2" l="1"/>
  <c r="T6248" i="2" s="1"/>
  <c r="Q6248" i="2"/>
  <c r="P6248" i="2"/>
  <c r="U6248" i="2"/>
  <c r="V6248" i="2" s="1"/>
  <c r="F6249" i="2" s="1"/>
  <c r="S6248" i="2" l="1"/>
  <c r="G6249" i="2"/>
  <c r="J6249" i="2"/>
  <c r="M6249" i="2" s="1"/>
  <c r="H6249" i="2"/>
  <c r="K6249" i="2" s="1"/>
  <c r="N6249" i="2" s="1"/>
  <c r="O6249" i="2" s="1"/>
  <c r="I6249" i="2"/>
  <c r="U6249" i="2" l="1"/>
  <c r="R6249" i="2"/>
  <c r="T6249" i="2" s="1"/>
  <c r="Q6249" i="2"/>
  <c r="P6249" i="2"/>
  <c r="G6250" i="2"/>
  <c r="S6249" i="2" l="1"/>
  <c r="V6249" i="2"/>
  <c r="F6250" i="2" s="1"/>
  <c r="J6250" i="2" l="1"/>
  <c r="M6250" i="2" s="1"/>
  <c r="H6250" i="2"/>
  <c r="K6250" i="2" s="1"/>
  <c r="N6250" i="2" s="1"/>
  <c r="O6250" i="2" s="1"/>
  <c r="I6250" i="2"/>
  <c r="R6250" i="2" l="1"/>
  <c r="T6250" i="2" s="1"/>
  <c r="Q6250" i="2"/>
  <c r="P6250" i="2"/>
  <c r="U6250" i="2"/>
  <c r="V6250" i="2" l="1"/>
  <c r="F6251" i="2" s="1"/>
  <c r="S6250" i="2"/>
  <c r="G6251" i="2"/>
  <c r="J6251" i="2" l="1"/>
  <c r="M6251" i="2" s="1"/>
  <c r="I6251" i="2"/>
  <c r="H6251" i="2"/>
  <c r="K6251" i="2" s="1"/>
  <c r="N6251" i="2" s="1"/>
  <c r="O6251" i="2" s="1"/>
  <c r="Q6251" i="2" l="1"/>
  <c r="U6251" i="2"/>
  <c r="R6251" i="2"/>
  <c r="T6251" i="2" s="1"/>
  <c r="O6252" i="2"/>
  <c r="P6251" i="2"/>
  <c r="V6251" i="2" s="1"/>
  <c r="F6252" i="2" s="1"/>
  <c r="Q6252" i="2" l="1"/>
  <c r="U6252" i="2"/>
  <c r="R6252" i="2"/>
  <c r="T6252" i="2" s="1"/>
  <c r="H6252" i="2"/>
  <c r="K6252" i="2" s="1"/>
  <c r="N6252" i="2" s="1"/>
  <c r="J6252" i="2"/>
  <c r="M6252" i="2" s="1"/>
  <c r="S6251" i="2"/>
  <c r="G6252" i="2"/>
  <c r="G6253" i="2" s="1"/>
  <c r="I6252" i="2" l="1"/>
  <c r="P6252" i="2"/>
  <c r="V6252" i="2" s="1"/>
  <c r="F6253" i="2" s="1"/>
  <c r="H6253" i="2" l="1"/>
  <c r="K6253" i="2" s="1"/>
  <c r="J6253" i="2"/>
  <c r="M6253" i="2" s="1"/>
  <c r="I6253" i="2"/>
  <c r="S6252" i="2"/>
  <c r="N6253" i="2" l="1"/>
  <c r="O6253" i="2" s="1"/>
  <c r="O6254" i="2" l="1"/>
  <c r="R6253" i="2"/>
  <c r="T6253" i="2" s="1"/>
  <c r="P6253" i="2"/>
  <c r="Q6253" i="2"/>
  <c r="U6253" i="2"/>
  <c r="S6253" i="2" l="1"/>
  <c r="G6254" i="2"/>
  <c r="V6253" i="2"/>
  <c r="F6254" i="2" s="1"/>
  <c r="Q6254" i="2"/>
  <c r="P6254" i="2"/>
  <c r="R6254" i="2"/>
  <c r="T6254" i="2" s="1"/>
  <c r="U6254" i="2"/>
  <c r="V6254" i="2" l="1"/>
  <c r="F6255" i="2" s="1"/>
  <c r="S6254" i="2"/>
  <c r="G6255" i="2"/>
  <c r="J6254" i="2"/>
  <c r="M6254" i="2" s="1"/>
  <c r="N6254" i="2" s="1"/>
  <c r="H6254" i="2"/>
  <c r="K6254" i="2" s="1"/>
  <c r="I6254" i="2"/>
  <c r="I6255" i="2" l="1"/>
  <c r="L6255" i="2" s="1"/>
  <c r="H6255" i="2"/>
  <c r="K6255" i="2" s="1"/>
  <c r="J6255" i="2"/>
  <c r="M6255" i="2" s="1"/>
  <c r="N6255" i="2" l="1"/>
  <c r="O6255" i="2" s="1"/>
  <c r="P6255" i="2" l="1"/>
  <c r="U6255" i="2"/>
  <c r="Q6255" i="2"/>
  <c r="R6255" i="2"/>
  <c r="T6255" i="2" s="1"/>
  <c r="S6255" i="2" l="1"/>
  <c r="G6256" i="2"/>
  <c r="V6255" i="2"/>
  <c r="F6256" i="2" s="1"/>
  <c r="J6256" i="2" l="1"/>
  <c r="M6256" i="2" s="1"/>
  <c r="I6256" i="2"/>
  <c r="L6256" i="2" s="1"/>
  <c r="H6256" i="2"/>
  <c r="K6256" i="2" s="1"/>
  <c r="N6256" i="2" s="1"/>
  <c r="O6256" i="2" s="1"/>
  <c r="R6256" i="2" l="1"/>
  <c r="T6256" i="2" s="1"/>
  <c r="Q6256" i="2"/>
  <c r="P6256" i="2"/>
  <c r="U6256" i="2"/>
  <c r="V6256" i="2" s="1"/>
  <c r="F6257" i="2" s="1"/>
  <c r="H6257" i="2" l="1"/>
  <c r="K6257" i="2" s="1"/>
  <c r="J6257" i="2"/>
  <c r="M6257" i="2" s="1"/>
  <c r="S6256" i="2"/>
  <c r="G6257" i="2"/>
  <c r="I6257" i="2" s="1"/>
  <c r="L6257" i="2" s="1"/>
  <c r="N6257" i="2" s="1"/>
  <c r="O6257" i="2" s="1"/>
  <c r="R6257" i="2" l="1"/>
  <c r="T6257" i="2" s="1"/>
  <c r="P6257" i="2"/>
  <c r="Q6257" i="2"/>
  <c r="S6257" i="2" s="1"/>
  <c r="U6257" i="2"/>
  <c r="G6258" i="2"/>
  <c r="V6257" i="2" l="1"/>
  <c r="F6258" i="2" s="1"/>
  <c r="H6258" i="2" l="1"/>
  <c r="K6258" i="2" s="1"/>
  <c r="J6258" i="2"/>
  <c r="M6258" i="2" s="1"/>
  <c r="I6258" i="2"/>
  <c r="L6258" i="2" s="1"/>
  <c r="N6258" i="2" l="1"/>
  <c r="O6258" i="2" s="1"/>
  <c r="Q6258" i="2" l="1"/>
  <c r="R6258" i="2"/>
  <c r="T6258" i="2" s="1"/>
  <c r="P6258" i="2"/>
  <c r="U6258" i="2"/>
  <c r="V6258" i="2" s="1"/>
  <c r="F6259" i="2" s="1"/>
  <c r="J6259" i="2" l="1"/>
  <c r="M6259" i="2" s="1"/>
  <c r="H6259" i="2"/>
  <c r="K6259" i="2" s="1"/>
  <c r="S6258" i="2"/>
  <c r="G6259" i="2"/>
  <c r="I6259" i="2" l="1"/>
  <c r="L6259" i="2" s="1"/>
  <c r="N6259" i="2" s="1"/>
  <c r="O6259" i="2" s="1"/>
  <c r="P6259" i="2" l="1"/>
  <c r="R6259" i="2"/>
  <c r="T6259" i="2" s="1"/>
  <c r="Q6259" i="2"/>
  <c r="U6259" i="2"/>
  <c r="S6259" i="2" l="1"/>
  <c r="G6260" i="2"/>
  <c r="V6259" i="2"/>
  <c r="F6260" i="2" s="1"/>
  <c r="J6260" i="2" l="1"/>
  <c r="M6260" i="2" s="1"/>
  <c r="I6260" i="2"/>
  <c r="L6260" i="2" s="1"/>
  <c r="H6260" i="2"/>
  <c r="K6260" i="2" s="1"/>
  <c r="N6260" i="2" s="1"/>
  <c r="O6260" i="2" s="1"/>
  <c r="Q6260" i="2" l="1"/>
  <c r="P6260" i="2"/>
  <c r="R6260" i="2"/>
  <c r="T6260" i="2" s="1"/>
  <c r="U6260" i="2"/>
  <c r="V6260" i="2" s="1"/>
  <c r="F6261" i="2" s="1"/>
  <c r="J6261" i="2" l="1"/>
  <c r="M6261" i="2" s="1"/>
  <c r="H6261" i="2"/>
  <c r="K6261" i="2" s="1"/>
  <c r="S6260" i="2"/>
  <c r="G6261" i="2"/>
  <c r="I6261" i="2" l="1"/>
  <c r="L6261" i="2" s="1"/>
  <c r="N6261" i="2" s="1"/>
  <c r="O6261" i="2" s="1"/>
  <c r="O6262" i="2" l="1"/>
  <c r="P6261" i="2"/>
  <c r="U6261" i="2"/>
  <c r="R6261" i="2"/>
  <c r="T6261" i="2" s="1"/>
  <c r="Q6261" i="2"/>
  <c r="V6261" i="2" l="1"/>
  <c r="F6262" i="2" s="1"/>
  <c r="S6261" i="2"/>
  <c r="G6262" i="2"/>
  <c r="U6262" i="2"/>
  <c r="P6262" i="2"/>
  <c r="R6262" i="2"/>
  <c r="T6262" i="2" s="1"/>
  <c r="J6262" i="2" l="1"/>
  <c r="M6262" i="2" s="1"/>
  <c r="I6262" i="2"/>
  <c r="H6262" i="2"/>
  <c r="K6262" i="2" s="1"/>
  <c r="L6262" i="2" l="1"/>
  <c r="N6262" i="2" s="1"/>
  <c r="Q6262" i="2"/>
  <c r="S6262" i="2" l="1"/>
  <c r="G6263" i="2"/>
  <c r="V6262" i="2"/>
  <c r="F6263" i="2" s="1"/>
  <c r="I6263" i="2" l="1"/>
  <c r="L6263" i="2" s="1"/>
  <c r="J6263" i="2"/>
  <c r="M6263" i="2" s="1"/>
  <c r="H6263" i="2"/>
  <c r="K6263" i="2" s="1"/>
  <c r="N6263" i="2" l="1"/>
  <c r="O6263" i="2" s="1"/>
  <c r="U6263" i="2" l="1"/>
  <c r="Q6263" i="2"/>
  <c r="P6263" i="2"/>
  <c r="V6263" i="2" s="1"/>
  <c r="F6264" i="2" s="1"/>
  <c r="R6263" i="2"/>
  <c r="T6263" i="2" s="1"/>
  <c r="H6264" i="2" l="1"/>
  <c r="K6264" i="2" s="1"/>
  <c r="J6264" i="2"/>
  <c r="M6264" i="2" s="1"/>
  <c r="I6264" i="2"/>
  <c r="L6264" i="2" s="1"/>
  <c r="N6264" i="2" s="1"/>
  <c r="O6264" i="2" s="1"/>
  <c r="S6263" i="2"/>
  <c r="G6264" i="2"/>
  <c r="Q6264" i="2" l="1"/>
  <c r="P6264" i="2"/>
  <c r="R6264" i="2"/>
  <c r="T6264" i="2" s="1"/>
  <c r="U6264" i="2"/>
  <c r="V6264" i="2" l="1"/>
  <c r="F6265" i="2" s="1"/>
  <c r="S6264" i="2"/>
  <c r="G6265" i="2"/>
  <c r="J6265" i="2" l="1"/>
  <c r="M6265" i="2" s="1"/>
  <c r="I6265" i="2"/>
  <c r="H6265" i="2"/>
  <c r="K6265" i="2" s="1"/>
  <c r="N6265" i="2" s="1"/>
  <c r="O6265" i="2" s="1"/>
  <c r="R6265" i="2" l="1"/>
  <c r="T6265" i="2" s="1"/>
  <c r="P6265" i="2"/>
  <c r="U6265" i="2"/>
  <c r="Q6265" i="2"/>
  <c r="S6265" i="2" s="1"/>
  <c r="V6265" i="2" l="1"/>
  <c r="F6266" i="2" s="1"/>
  <c r="I6266" i="2" l="1"/>
  <c r="J6266" i="2"/>
  <c r="M6266" i="2" s="1"/>
  <c r="H6266" i="2"/>
  <c r="K6266" i="2" s="1"/>
  <c r="N6266" i="2" s="1"/>
  <c r="O6266" i="2" s="1"/>
  <c r="Q6266" i="2" l="1"/>
  <c r="U6266" i="2"/>
  <c r="P6266" i="2"/>
  <c r="R6266" i="2"/>
  <c r="T6266" i="2" s="1"/>
  <c r="V6266" i="2" l="1"/>
  <c r="F6267" i="2" s="1"/>
  <c r="S6266" i="2"/>
  <c r="G6267" i="2"/>
  <c r="I6267" i="2" l="1"/>
  <c r="H6267" i="2"/>
  <c r="K6267" i="2" s="1"/>
  <c r="N6267" i="2" s="1"/>
  <c r="O6267" i="2" s="1"/>
  <c r="J6267" i="2"/>
  <c r="M6267" i="2" s="1"/>
  <c r="R6267" i="2" l="1"/>
  <c r="T6267" i="2" s="1"/>
  <c r="P6267" i="2"/>
  <c r="U6267" i="2"/>
  <c r="Q6267" i="2"/>
  <c r="S6267" i="2" l="1"/>
  <c r="G6268" i="2"/>
  <c r="V6267" i="2"/>
  <c r="F6268" i="2" s="1"/>
  <c r="I6268" i="2" l="1"/>
  <c r="H6268" i="2"/>
  <c r="K6268" i="2" s="1"/>
  <c r="N6268" i="2" s="1"/>
  <c r="O6268" i="2" s="1"/>
  <c r="J6268" i="2"/>
  <c r="M6268" i="2" s="1"/>
  <c r="U6268" i="2" l="1"/>
  <c r="P6268" i="2"/>
  <c r="Q6268" i="2"/>
  <c r="R6268" i="2"/>
  <c r="T6268" i="2" s="1"/>
  <c r="S6268" i="2" l="1"/>
  <c r="G6269" i="2"/>
  <c r="V6268" i="2"/>
  <c r="F6269" i="2" s="1"/>
  <c r="J6269" i="2" l="1"/>
  <c r="M6269" i="2" s="1"/>
  <c r="N6269" i="2" s="1"/>
  <c r="O6269" i="2" s="1"/>
  <c r="I6269" i="2"/>
  <c r="H6269" i="2"/>
  <c r="K6269" i="2" s="1"/>
  <c r="P6269" i="2" l="1"/>
  <c r="V6269" i="2" s="1"/>
  <c r="F6270" i="2" s="1"/>
  <c r="Q6269" i="2"/>
  <c r="U6269" i="2"/>
  <c r="R6269" i="2"/>
  <c r="T6269" i="2" s="1"/>
  <c r="S6269" i="2" l="1"/>
  <c r="G6270" i="2"/>
  <c r="I6270" i="2"/>
  <c r="J6270" i="2"/>
  <c r="M6270" i="2" s="1"/>
  <c r="H6270" i="2"/>
  <c r="K6270" i="2" s="1"/>
  <c r="N6270" i="2" s="1"/>
  <c r="O6270" i="2" s="1"/>
  <c r="R6270" i="2" l="1"/>
  <c r="T6270" i="2" s="1"/>
  <c r="U6270" i="2"/>
  <c r="P6270" i="2"/>
  <c r="V6270" i="2" s="1"/>
  <c r="F6271" i="2" s="1"/>
  <c r="Q6270" i="2"/>
  <c r="S6270" i="2" s="1"/>
  <c r="J6271" i="2" l="1"/>
  <c r="M6271" i="2" s="1"/>
  <c r="H6271" i="2"/>
  <c r="K6271" i="2" s="1"/>
  <c r="G6271" i="2"/>
  <c r="I6271" i="2" l="1"/>
  <c r="N6271" i="2"/>
  <c r="O6271" i="2" s="1"/>
  <c r="P6271" i="2" l="1"/>
  <c r="Q6271" i="2"/>
  <c r="U6271" i="2"/>
  <c r="R6271" i="2"/>
  <c r="T6271" i="2" s="1"/>
  <c r="S6271" i="2" l="1"/>
  <c r="G6272" i="2"/>
  <c r="V6271" i="2"/>
  <c r="F6272" i="2" s="1"/>
  <c r="J6272" i="2" l="1"/>
  <c r="M6272" i="2" s="1"/>
  <c r="I6272" i="2"/>
  <c r="H6272" i="2"/>
  <c r="K6272" i="2" s="1"/>
  <c r="N6272" i="2" s="1"/>
  <c r="O6272" i="2" s="1"/>
  <c r="Q6272" i="2" l="1"/>
  <c r="P6272" i="2"/>
  <c r="U6272" i="2"/>
  <c r="R6272" i="2"/>
  <c r="T6272" i="2" s="1"/>
  <c r="V6272" i="2" l="1"/>
  <c r="F6273" i="2" s="1"/>
  <c r="S6272" i="2"/>
  <c r="G6273" i="2"/>
  <c r="J6273" i="2" l="1"/>
  <c r="M6273" i="2" s="1"/>
  <c r="H6273" i="2"/>
  <c r="K6273" i="2" s="1"/>
  <c r="N6273" i="2" s="1"/>
  <c r="O6273" i="2" s="1"/>
  <c r="I6273" i="2"/>
  <c r="U6273" i="2" l="1"/>
  <c r="P6273" i="2"/>
  <c r="V6273" i="2" s="1"/>
  <c r="F6274" i="2" s="1"/>
  <c r="R6273" i="2"/>
  <c r="T6273" i="2" s="1"/>
  <c r="Q6273" i="2"/>
  <c r="S6273" i="2" l="1"/>
  <c r="G6274" i="2"/>
  <c r="I6274" i="2"/>
  <c r="H6274" i="2"/>
  <c r="K6274" i="2" s="1"/>
  <c r="N6274" i="2" s="1"/>
  <c r="O6274" i="2" s="1"/>
  <c r="J6274" i="2"/>
  <c r="M6274" i="2" s="1"/>
  <c r="Q6274" i="2" l="1"/>
  <c r="R6274" i="2"/>
  <c r="T6274" i="2" s="1"/>
  <c r="P6274" i="2"/>
  <c r="U6274" i="2"/>
  <c r="G6275" i="2"/>
  <c r="V6274" i="2" l="1"/>
  <c r="F6275" i="2" s="1"/>
  <c r="S6274" i="2"/>
  <c r="J6275" i="2" l="1"/>
  <c r="M6275" i="2" s="1"/>
  <c r="I6275" i="2"/>
  <c r="H6275" i="2"/>
  <c r="K6275" i="2" s="1"/>
  <c r="N6275" i="2" s="1"/>
  <c r="O6275" i="2" s="1"/>
  <c r="O6276" i="2" l="1"/>
  <c r="U6275" i="2"/>
  <c r="R6275" i="2"/>
  <c r="T6275" i="2" s="1"/>
  <c r="Q6275" i="2"/>
  <c r="P6275" i="2"/>
  <c r="V6275" i="2" s="1"/>
  <c r="F6276" i="2" s="1"/>
  <c r="J6276" i="2" l="1"/>
  <c r="M6276" i="2" s="1"/>
  <c r="H6276" i="2"/>
  <c r="K6276" i="2" s="1"/>
  <c r="N6276" i="2" s="1"/>
  <c r="S6275" i="2"/>
  <c r="G6276" i="2"/>
  <c r="I6276" i="2" s="1"/>
  <c r="U6276" i="2"/>
  <c r="P6276" i="2"/>
  <c r="V6276" i="2" s="1"/>
  <c r="F6277" i="2" s="1"/>
  <c r="Q6276" i="2"/>
  <c r="R6276" i="2"/>
  <c r="T6276" i="2" s="1"/>
  <c r="J6277" i="2" l="1"/>
  <c r="M6277" i="2" s="1"/>
  <c r="H6277" i="2"/>
  <c r="K6277" i="2" s="1"/>
  <c r="N6277" i="2" s="1"/>
  <c r="O6277" i="2" s="1"/>
  <c r="S6276" i="2"/>
  <c r="G6277" i="2"/>
  <c r="P6277" i="2" l="1"/>
  <c r="U6277" i="2"/>
  <c r="O6278" i="2"/>
  <c r="R6277" i="2"/>
  <c r="T6277" i="2" s="1"/>
  <c r="Q6277" i="2"/>
  <c r="S6277" i="2" s="1"/>
  <c r="I6277" i="2"/>
  <c r="Q6278" i="2" l="1"/>
  <c r="P6278" i="2"/>
  <c r="R6278" i="2"/>
  <c r="T6278" i="2" s="1"/>
  <c r="U6278" i="2"/>
  <c r="V6277" i="2"/>
  <c r="F6278" i="2" s="1"/>
  <c r="G6278" i="2"/>
  <c r="G6279" i="2" s="1"/>
  <c r="J6278" i="2" l="1"/>
  <c r="M6278" i="2" s="1"/>
  <c r="I6278" i="2"/>
  <c r="H6278" i="2"/>
  <c r="K6278" i="2" s="1"/>
  <c r="V6278" i="2"/>
  <c r="F6279" i="2" s="1"/>
  <c r="S6278" i="2"/>
  <c r="J6279" i="2" l="1"/>
  <c r="M6279" i="2" s="1"/>
  <c r="I6279" i="2"/>
  <c r="L6279" i="2" s="1"/>
  <c r="H6279" i="2"/>
  <c r="K6279" i="2" s="1"/>
  <c r="N6279" i="2" s="1"/>
  <c r="O6279" i="2" s="1"/>
  <c r="N6278" i="2"/>
  <c r="R6279" i="2" l="1"/>
  <c r="T6279" i="2" s="1"/>
  <c r="Q6279" i="2"/>
  <c r="U6279" i="2"/>
  <c r="P6279" i="2"/>
  <c r="V6279" i="2" s="1"/>
  <c r="F6280" i="2" s="1"/>
  <c r="J6280" i="2" l="1"/>
  <c r="M6280" i="2" s="1"/>
  <c r="H6280" i="2"/>
  <c r="K6280" i="2" s="1"/>
  <c r="S6279" i="2"/>
  <c r="G6280" i="2"/>
  <c r="I6280" i="2" s="1"/>
  <c r="L6280" i="2" s="1"/>
  <c r="N6280" i="2" s="1"/>
  <c r="O6280" i="2" s="1"/>
  <c r="P6280" i="2" l="1"/>
  <c r="R6280" i="2"/>
  <c r="T6280" i="2" s="1"/>
  <c r="Q6280" i="2"/>
  <c r="S6280" i="2" s="1"/>
  <c r="U6280" i="2"/>
  <c r="V6280" i="2" s="1"/>
  <c r="F6281" i="2" s="1"/>
  <c r="G6281" i="2"/>
  <c r="J6281" i="2" l="1"/>
  <c r="M6281" i="2" s="1"/>
  <c r="H6281" i="2"/>
  <c r="K6281" i="2" s="1"/>
  <c r="I6281" i="2"/>
  <c r="L6281" i="2" s="1"/>
  <c r="N6281" i="2" s="1"/>
  <c r="O6281" i="2" s="1"/>
  <c r="R6281" i="2" l="1"/>
  <c r="T6281" i="2" s="1"/>
  <c r="P6281" i="2"/>
  <c r="Q6281" i="2"/>
  <c r="U6281" i="2"/>
  <c r="S6281" i="2" l="1"/>
  <c r="G6282" i="2"/>
  <c r="V6281" i="2"/>
  <c r="F6282" i="2" s="1"/>
  <c r="I6282" i="2" l="1"/>
  <c r="L6282" i="2" s="1"/>
  <c r="J6282" i="2"/>
  <c r="M6282" i="2" s="1"/>
  <c r="H6282" i="2"/>
  <c r="K6282" i="2" s="1"/>
  <c r="N6282" i="2" l="1"/>
  <c r="O6282" i="2" s="1"/>
  <c r="P6282" i="2" l="1"/>
  <c r="R6282" i="2"/>
  <c r="T6282" i="2" s="1"/>
  <c r="U6282" i="2"/>
  <c r="Q6282" i="2"/>
  <c r="S6282" i="2" l="1"/>
  <c r="G6283" i="2"/>
  <c r="V6282" i="2"/>
  <c r="F6283" i="2" s="1"/>
  <c r="H6283" i="2" l="1"/>
  <c r="K6283" i="2" s="1"/>
  <c r="J6283" i="2"/>
  <c r="M6283" i="2" s="1"/>
  <c r="I6283" i="2"/>
  <c r="L6283" i="2" s="1"/>
  <c r="N6283" i="2" s="1"/>
  <c r="O6283" i="2" s="1"/>
  <c r="P6283" i="2" l="1"/>
  <c r="V6283" i="2" s="1"/>
  <c r="F6284" i="2" s="1"/>
  <c r="R6283" i="2"/>
  <c r="T6283" i="2" s="1"/>
  <c r="Q6283" i="2"/>
  <c r="U6283" i="2"/>
  <c r="J6284" i="2" l="1"/>
  <c r="M6284" i="2" s="1"/>
  <c r="H6284" i="2"/>
  <c r="K6284" i="2" s="1"/>
  <c r="I6284" i="2"/>
  <c r="L6284" i="2" s="1"/>
  <c r="S6283" i="2"/>
  <c r="G6284" i="2"/>
  <c r="N6284" i="2" l="1"/>
  <c r="O6284" i="2" s="1"/>
  <c r="R6284" i="2" l="1"/>
  <c r="T6284" i="2" s="1"/>
  <c r="Q6284" i="2"/>
  <c r="U6284" i="2"/>
  <c r="P6284" i="2"/>
  <c r="S6284" i="2" l="1"/>
  <c r="G6285" i="2"/>
  <c r="V6284" i="2"/>
  <c r="F6285" i="2" s="1"/>
  <c r="H6285" i="2" l="1"/>
  <c r="K6285" i="2" s="1"/>
  <c r="J6285" i="2"/>
  <c r="M6285" i="2" s="1"/>
  <c r="I6285" i="2"/>
  <c r="L6285" i="2" s="1"/>
  <c r="N6285" i="2" l="1"/>
  <c r="O6285" i="2" s="1"/>
  <c r="Q6285" i="2" l="1"/>
  <c r="P6285" i="2"/>
  <c r="R6285" i="2"/>
  <c r="T6285" i="2" s="1"/>
  <c r="U6285" i="2"/>
  <c r="V6285" i="2" s="1"/>
  <c r="F6286" i="2" s="1"/>
  <c r="J6286" i="2" l="1"/>
  <c r="M6286" i="2" s="1"/>
  <c r="H6286" i="2"/>
  <c r="K6286" i="2" s="1"/>
  <c r="S6285" i="2"/>
  <c r="G6286" i="2"/>
  <c r="I6286" i="2" l="1"/>
  <c r="L6286" i="2" s="1"/>
  <c r="N6286" i="2" s="1"/>
  <c r="O6286" i="2" s="1"/>
  <c r="Q6286" i="2" l="1"/>
  <c r="P6286" i="2"/>
  <c r="R6286" i="2"/>
  <c r="T6286" i="2" s="1"/>
  <c r="U6286" i="2"/>
  <c r="V6286" i="2" l="1"/>
  <c r="F6287" i="2" s="1"/>
  <c r="S6286" i="2"/>
  <c r="G6287" i="2"/>
  <c r="J6287" i="2" l="1"/>
  <c r="M6287" i="2" s="1"/>
  <c r="H6287" i="2"/>
  <c r="K6287" i="2" s="1"/>
  <c r="I6287" i="2"/>
  <c r="L6287" i="2" s="1"/>
  <c r="N6287" i="2" l="1"/>
  <c r="O6287" i="2" s="1"/>
  <c r="R6287" i="2" l="1"/>
  <c r="T6287" i="2" s="1"/>
  <c r="P6287" i="2"/>
  <c r="Q6287" i="2"/>
  <c r="U6287" i="2"/>
  <c r="V6287" i="2" s="1"/>
  <c r="F6288" i="2" s="1"/>
  <c r="J6288" i="2" l="1"/>
  <c r="M6288" i="2" s="1"/>
  <c r="H6288" i="2"/>
  <c r="K6288" i="2" s="1"/>
  <c r="S6287" i="2"/>
  <c r="G6288" i="2"/>
  <c r="I6288" i="2" l="1"/>
  <c r="L6288" i="2" s="1"/>
  <c r="N6288" i="2" s="1"/>
  <c r="O6288" i="2" s="1"/>
  <c r="P6288" i="2" l="1"/>
  <c r="Q6288" i="2"/>
  <c r="U6288" i="2"/>
  <c r="V6288" i="2" s="1"/>
  <c r="F6289" i="2" s="1"/>
  <c r="R6288" i="2"/>
  <c r="T6288" i="2" s="1"/>
  <c r="J6289" i="2" l="1"/>
  <c r="M6289" i="2" s="1"/>
  <c r="H6289" i="2"/>
  <c r="K6289" i="2" s="1"/>
  <c r="S6288" i="2"/>
  <c r="G6289" i="2"/>
  <c r="I6289" i="2" s="1"/>
  <c r="L6289" i="2" s="1"/>
  <c r="N6289" i="2" l="1"/>
  <c r="O6289" i="2" s="1"/>
  <c r="R6289" i="2" l="1"/>
  <c r="T6289" i="2" s="1"/>
  <c r="P6289" i="2"/>
  <c r="Q6289" i="2"/>
  <c r="S6289" i="2" s="1"/>
  <c r="U6289" i="2"/>
  <c r="V6289" i="2" l="1"/>
  <c r="F6290" i="2" s="1"/>
  <c r="J6290" i="2" l="1"/>
  <c r="M6290" i="2" s="1"/>
  <c r="I6290" i="2"/>
  <c r="H6290" i="2"/>
  <c r="K6290" i="2" s="1"/>
  <c r="N6290" i="2" s="1"/>
  <c r="O6290" i="2" s="1"/>
  <c r="Q6290" i="2" l="1"/>
  <c r="U6290" i="2"/>
  <c r="P6290" i="2"/>
  <c r="R6290" i="2"/>
  <c r="T6290" i="2" s="1"/>
  <c r="V6290" i="2" l="1"/>
  <c r="F6291" i="2" s="1"/>
  <c r="S6290" i="2"/>
  <c r="G6291" i="2"/>
  <c r="I6291" i="2" l="1"/>
  <c r="J6291" i="2"/>
  <c r="M6291" i="2" s="1"/>
  <c r="H6291" i="2"/>
  <c r="K6291" i="2" s="1"/>
  <c r="N6291" i="2" s="1"/>
  <c r="O6291" i="2" s="1"/>
  <c r="R6291" i="2" l="1"/>
  <c r="T6291" i="2" s="1"/>
  <c r="Q6291" i="2"/>
  <c r="P6291" i="2"/>
  <c r="U6291" i="2"/>
  <c r="V6291" i="2" l="1"/>
  <c r="F6292" i="2" s="1"/>
  <c r="S6291" i="2"/>
  <c r="G6292" i="2"/>
  <c r="J6292" i="2" l="1"/>
  <c r="M6292" i="2" s="1"/>
  <c r="I6292" i="2"/>
  <c r="H6292" i="2"/>
  <c r="K6292" i="2" s="1"/>
  <c r="N6292" i="2" s="1"/>
  <c r="O6292" i="2" s="1"/>
  <c r="Q6292" i="2" l="1"/>
  <c r="P6292" i="2"/>
  <c r="V6292" i="2" s="1"/>
  <c r="F6293" i="2" s="1"/>
  <c r="R6292" i="2"/>
  <c r="T6292" i="2" s="1"/>
  <c r="U6292" i="2"/>
  <c r="H6293" i="2" l="1"/>
  <c r="K6293" i="2" s="1"/>
  <c r="J6293" i="2"/>
  <c r="M6293" i="2" s="1"/>
  <c r="S6292" i="2"/>
  <c r="G6293" i="2"/>
  <c r="N6293" i="2" l="1"/>
  <c r="O6293" i="2" s="1"/>
  <c r="I6293" i="2"/>
  <c r="P6293" i="2" l="1"/>
  <c r="U6293" i="2"/>
  <c r="R6293" i="2"/>
  <c r="T6293" i="2" s="1"/>
  <c r="Q6293" i="2"/>
  <c r="S6293" i="2" l="1"/>
  <c r="G6294" i="2"/>
  <c r="V6293" i="2"/>
  <c r="F6294" i="2" s="1"/>
  <c r="J6294" i="2" l="1"/>
  <c r="M6294" i="2" s="1"/>
  <c r="H6294" i="2"/>
  <c r="K6294" i="2" s="1"/>
  <c r="N6294" i="2" s="1"/>
  <c r="O6294" i="2" s="1"/>
  <c r="I6294" i="2"/>
  <c r="R6294" i="2" l="1"/>
  <c r="T6294" i="2" s="1"/>
  <c r="U6294" i="2"/>
  <c r="V6294" i="2" s="1"/>
  <c r="F6295" i="2" s="1"/>
  <c r="Q6294" i="2"/>
  <c r="P6294" i="2"/>
  <c r="J6295" i="2" l="1"/>
  <c r="M6295" i="2" s="1"/>
  <c r="H6295" i="2"/>
  <c r="K6295" i="2" s="1"/>
  <c r="S6294" i="2"/>
  <c r="G6295" i="2"/>
  <c r="N6295" i="2" l="1"/>
  <c r="O6295" i="2" s="1"/>
  <c r="I6295" i="2"/>
  <c r="R6295" i="2" l="1"/>
  <c r="T6295" i="2" s="1"/>
  <c r="P6295" i="2"/>
  <c r="Q6295" i="2"/>
  <c r="U6295" i="2"/>
  <c r="S6295" i="2" l="1"/>
  <c r="G6296" i="2"/>
  <c r="V6295" i="2"/>
  <c r="F6296" i="2" s="1"/>
  <c r="I6296" i="2" l="1"/>
  <c r="H6296" i="2"/>
  <c r="K6296" i="2" s="1"/>
  <c r="N6296" i="2" s="1"/>
  <c r="O6296" i="2" s="1"/>
  <c r="J6296" i="2"/>
  <c r="M6296" i="2" s="1"/>
  <c r="R6296" i="2" l="1"/>
  <c r="T6296" i="2" s="1"/>
  <c r="Q6296" i="2"/>
  <c r="U6296" i="2"/>
  <c r="P6296" i="2"/>
  <c r="V6296" i="2" l="1"/>
  <c r="F6297" i="2" s="1"/>
  <c r="S6296" i="2"/>
  <c r="G6297" i="2"/>
  <c r="H6297" i="2" l="1"/>
  <c r="K6297" i="2" s="1"/>
  <c r="J6297" i="2"/>
  <c r="M6297" i="2" s="1"/>
  <c r="I6297" i="2"/>
  <c r="N6297" i="2" l="1"/>
  <c r="O6297" i="2" s="1"/>
  <c r="P6297" i="2" l="1"/>
  <c r="U6297" i="2"/>
  <c r="R6297" i="2"/>
  <c r="T6297" i="2" s="1"/>
  <c r="Q6297" i="2"/>
  <c r="S6297" i="2" l="1"/>
  <c r="G6298" i="2"/>
  <c r="V6297" i="2"/>
  <c r="F6298" i="2" s="1"/>
  <c r="J6298" i="2" l="1"/>
  <c r="M6298" i="2" s="1"/>
  <c r="H6298" i="2"/>
  <c r="K6298" i="2" s="1"/>
  <c r="N6298" i="2" s="1"/>
  <c r="O6298" i="2" s="1"/>
  <c r="I6298" i="2"/>
  <c r="R6298" i="2" l="1"/>
  <c r="T6298" i="2" s="1"/>
  <c r="P6298" i="2"/>
  <c r="Q6298" i="2"/>
  <c r="U6298" i="2"/>
  <c r="S6298" i="2" l="1"/>
  <c r="G6299" i="2"/>
  <c r="V6298" i="2"/>
  <c r="F6299" i="2" s="1"/>
  <c r="H6299" i="2" l="1"/>
  <c r="K6299" i="2" s="1"/>
  <c r="N6299" i="2" s="1"/>
  <c r="O6299" i="2" s="1"/>
  <c r="J6299" i="2"/>
  <c r="M6299" i="2" s="1"/>
  <c r="I6299" i="2"/>
  <c r="Q6299" i="2" l="1"/>
  <c r="P6299" i="2"/>
  <c r="R6299" i="2"/>
  <c r="T6299" i="2" s="1"/>
  <c r="U6299" i="2"/>
  <c r="V6299" i="2" l="1"/>
  <c r="F6300" i="2" s="1"/>
  <c r="S6299" i="2"/>
  <c r="G6300" i="2"/>
  <c r="I6300" i="2" l="1"/>
  <c r="J6300" i="2"/>
  <c r="M6300" i="2" s="1"/>
  <c r="H6300" i="2"/>
  <c r="K6300" i="2" s="1"/>
  <c r="N6300" i="2" s="1"/>
  <c r="O6300" i="2" s="1"/>
  <c r="Q6300" i="2" l="1"/>
  <c r="R6300" i="2"/>
  <c r="T6300" i="2" s="1"/>
  <c r="U6300" i="2"/>
  <c r="P6300" i="2"/>
  <c r="V6300" i="2" s="1"/>
  <c r="F6301" i="2" s="1"/>
  <c r="J6301" i="2" l="1"/>
  <c r="M6301" i="2" s="1"/>
  <c r="H6301" i="2"/>
  <c r="K6301" i="2" s="1"/>
  <c r="S6300" i="2"/>
  <c r="G6301" i="2"/>
  <c r="I6301" i="2" l="1"/>
  <c r="L6301" i="2" s="1"/>
  <c r="N6301" i="2" s="1"/>
  <c r="O6301" i="2" s="1"/>
  <c r="P6301" i="2" l="1"/>
  <c r="R6301" i="2"/>
  <c r="T6301" i="2" s="1"/>
  <c r="U6301" i="2"/>
  <c r="Q6301" i="2"/>
  <c r="S6301" i="2" l="1"/>
  <c r="G6302" i="2"/>
  <c r="V6301" i="2"/>
  <c r="F6302" i="2" s="1"/>
  <c r="J6302" i="2" l="1"/>
  <c r="M6302" i="2" s="1"/>
  <c r="H6302" i="2"/>
  <c r="K6302" i="2" s="1"/>
  <c r="N6302" i="2" s="1"/>
  <c r="O6302" i="2" s="1"/>
  <c r="I6302" i="2"/>
  <c r="R6302" i="2" l="1"/>
  <c r="T6302" i="2" s="1"/>
  <c r="P6302" i="2"/>
  <c r="Q6302" i="2"/>
  <c r="U6302" i="2"/>
  <c r="S6302" i="2" l="1"/>
  <c r="G6303" i="2"/>
  <c r="V6302" i="2"/>
  <c r="F6303" i="2" s="1"/>
  <c r="J6303" i="2" l="1"/>
  <c r="M6303" i="2" s="1"/>
  <c r="H6303" i="2"/>
  <c r="K6303" i="2" s="1"/>
  <c r="N6303" i="2" s="1"/>
  <c r="O6303" i="2" s="1"/>
  <c r="I6303" i="2"/>
  <c r="U6303" i="2" l="1"/>
  <c r="Q6303" i="2"/>
  <c r="P6303" i="2"/>
  <c r="V6303" i="2" s="1"/>
  <c r="F6304" i="2" s="1"/>
  <c r="R6303" i="2"/>
  <c r="T6303" i="2" s="1"/>
  <c r="S6303" i="2" l="1"/>
  <c r="G6304" i="2"/>
  <c r="I6304" i="2"/>
  <c r="J6304" i="2"/>
  <c r="M6304" i="2" s="1"/>
  <c r="H6304" i="2"/>
  <c r="K6304" i="2" s="1"/>
  <c r="N6304" i="2" s="1"/>
  <c r="O6304" i="2" s="1"/>
  <c r="P6304" i="2" l="1"/>
  <c r="R6304" i="2"/>
  <c r="T6304" i="2" s="1"/>
  <c r="U6304" i="2"/>
  <c r="Q6304" i="2"/>
  <c r="S6304" i="2" s="1"/>
  <c r="G6305" i="2"/>
  <c r="V6304" i="2" l="1"/>
  <c r="F6305" i="2" s="1"/>
  <c r="H6305" i="2" l="1"/>
  <c r="K6305" i="2" s="1"/>
  <c r="J6305" i="2"/>
  <c r="M6305" i="2" s="1"/>
  <c r="I6305" i="2"/>
  <c r="L6305" i="2" s="1"/>
  <c r="N6305" i="2" s="1"/>
  <c r="O6305" i="2" s="1"/>
  <c r="R6305" i="2" l="1"/>
  <c r="T6305" i="2" s="1"/>
  <c r="Q6305" i="2"/>
  <c r="P6305" i="2"/>
  <c r="V6305" i="2" s="1"/>
  <c r="F6306" i="2" s="1"/>
  <c r="U6305" i="2"/>
  <c r="J6306" i="2" l="1"/>
  <c r="M6306" i="2" s="1"/>
  <c r="H6306" i="2"/>
  <c r="K6306" i="2" s="1"/>
  <c r="S6305" i="2"/>
  <c r="G6306" i="2"/>
  <c r="I6306" i="2" l="1"/>
  <c r="L6306" i="2" s="1"/>
  <c r="N6306" i="2" s="1"/>
  <c r="O6306" i="2" s="1"/>
  <c r="R6306" i="2" l="1"/>
  <c r="T6306" i="2" s="1"/>
  <c r="U6306" i="2"/>
  <c r="Q6306" i="2"/>
  <c r="P6306" i="2"/>
  <c r="S6306" i="2" l="1"/>
  <c r="G6307" i="2"/>
  <c r="V6306" i="2"/>
  <c r="F6307" i="2" s="1"/>
  <c r="H6307" i="2" l="1"/>
  <c r="K6307" i="2" s="1"/>
  <c r="J6307" i="2"/>
  <c r="M6307" i="2" s="1"/>
  <c r="I6307" i="2"/>
  <c r="L6307" i="2" s="1"/>
  <c r="N6307" i="2" l="1"/>
  <c r="O6307" i="2" s="1"/>
  <c r="P6307" i="2" l="1"/>
  <c r="R6307" i="2"/>
  <c r="T6307" i="2" s="1"/>
  <c r="U6307" i="2"/>
  <c r="Q6307" i="2"/>
  <c r="S6307" i="2" l="1"/>
  <c r="G6308" i="2"/>
  <c r="V6307" i="2"/>
  <c r="F6308" i="2" s="1"/>
  <c r="I6308" i="2" l="1"/>
  <c r="L6308" i="2" s="1"/>
  <c r="H6308" i="2"/>
  <c r="K6308" i="2" s="1"/>
  <c r="J6308" i="2"/>
  <c r="M6308" i="2" s="1"/>
  <c r="N6308" i="2" l="1"/>
  <c r="O6308" i="2" s="1"/>
  <c r="U6308" i="2" l="1"/>
  <c r="R6308" i="2"/>
  <c r="T6308" i="2" s="1"/>
  <c r="P6308" i="2"/>
  <c r="Q6308" i="2"/>
  <c r="S6308" i="2" l="1"/>
  <c r="G6309" i="2"/>
  <c r="V6308" i="2"/>
  <c r="F6309" i="2" s="1"/>
  <c r="H6309" i="2" l="1"/>
  <c r="K6309" i="2" s="1"/>
  <c r="J6309" i="2"/>
  <c r="M6309" i="2" s="1"/>
  <c r="I6309" i="2"/>
  <c r="L6309" i="2" s="1"/>
  <c r="N6309" i="2" s="1"/>
  <c r="O6309" i="2" s="1"/>
  <c r="Q6309" i="2" l="1"/>
  <c r="U6309" i="2"/>
  <c r="R6309" i="2"/>
  <c r="T6309" i="2" s="1"/>
  <c r="P6309" i="2"/>
  <c r="V6309" i="2" s="1"/>
  <c r="F6310" i="2" s="1"/>
  <c r="J6310" i="2" l="1"/>
  <c r="M6310" i="2" s="1"/>
  <c r="H6310" i="2"/>
  <c r="K6310" i="2" s="1"/>
  <c r="S6309" i="2"/>
  <c r="G6310" i="2"/>
  <c r="I6310" i="2" l="1"/>
  <c r="L6310" i="2" s="1"/>
  <c r="N6310" i="2" s="1"/>
  <c r="O6310" i="2" s="1"/>
  <c r="R6310" i="2" l="1"/>
  <c r="T6310" i="2" s="1"/>
  <c r="Q6310" i="2"/>
  <c r="P6310" i="2"/>
  <c r="U6310" i="2"/>
  <c r="V6310" i="2" l="1"/>
  <c r="F6311" i="2" s="1"/>
  <c r="S6310" i="2"/>
  <c r="G6311" i="2"/>
  <c r="H6311" i="2" l="1"/>
  <c r="K6311" i="2" s="1"/>
  <c r="J6311" i="2"/>
  <c r="M6311" i="2" s="1"/>
  <c r="I6311" i="2"/>
  <c r="N6311" i="2" l="1"/>
  <c r="O6311" i="2" s="1"/>
  <c r="R6311" i="2" l="1"/>
  <c r="T6311" i="2" s="1"/>
  <c r="P6311" i="2"/>
  <c r="Q6311" i="2"/>
  <c r="U6311" i="2"/>
  <c r="V6311" i="2" s="1"/>
  <c r="F6312" i="2" s="1"/>
  <c r="J6312" i="2" l="1"/>
  <c r="M6312" i="2" s="1"/>
  <c r="H6312" i="2"/>
  <c r="K6312" i="2" s="1"/>
  <c r="S6311" i="2"/>
  <c r="G6312" i="2"/>
  <c r="I6312" i="2" l="1"/>
  <c r="L6312" i="2" s="1"/>
  <c r="N6312" i="2" s="1"/>
  <c r="O6312" i="2" s="1"/>
  <c r="R6312" i="2" l="1"/>
  <c r="T6312" i="2" s="1"/>
  <c r="Q6312" i="2"/>
  <c r="P6312" i="2"/>
  <c r="V6312" i="2" s="1"/>
  <c r="F6313" i="2" s="1"/>
  <c r="U6312" i="2"/>
  <c r="H6313" i="2" l="1"/>
  <c r="K6313" i="2" s="1"/>
  <c r="N6313" i="2" s="1"/>
  <c r="O6313" i="2" s="1"/>
  <c r="J6313" i="2"/>
  <c r="M6313" i="2" s="1"/>
  <c r="S6312" i="2"/>
  <c r="G6313" i="2"/>
  <c r="I6313" i="2" s="1"/>
  <c r="R6313" i="2" l="1"/>
  <c r="T6313" i="2" s="1"/>
  <c r="P6313" i="2"/>
  <c r="Q6313" i="2"/>
  <c r="S6313" i="2" s="1"/>
  <c r="U6313" i="2"/>
  <c r="V6313" i="2" s="1"/>
  <c r="F6314" i="2" s="1"/>
  <c r="J6314" i="2" l="1"/>
  <c r="M6314" i="2" s="1"/>
  <c r="I6314" i="2"/>
  <c r="H6314" i="2"/>
  <c r="K6314" i="2" s="1"/>
  <c r="N6314" i="2" s="1"/>
  <c r="O6314" i="2" s="1"/>
  <c r="Q6314" i="2" l="1"/>
  <c r="P6314" i="2"/>
  <c r="R6314" i="2"/>
  <c r="T6314" i="2" s="1"/>
  <c r="U6314" i="2"/>
  <c r="V6314" i="2" s="1"/>
  <c r="F6315" i="2" s="1"/>
  <c r="J6315" i="2" l="1"/>
  <c r="M6315" i="2" s="1"/>
  <c r="H6315" i="2"/>
  <c r="K6315" i="2" s="1"/>
  <c r="N6315" i="2" s="1"/>
  <c r="O6315" i="2" s="1"/>
  <c r="G6315" i="2"/>
  <c r="S6314" i="2"/>
  <c r="R6315" i="2" l="1"/>
  <c r="T6315" i="2" s="1"/>
  <c r="Q6315" i="2"/>
  <c r="S6315" i="2" s="1"/>
  <c r="P6315" i="2"/>
  <c r="U6315" i="2"/>
  <c r="G6316" i="2"/>
  <c r="I6315" i="2"/>
  <c r="V6315" i="2" l="1"/>
  <c r="F6316" i="2" s="1"/>
  <c r="J6316" i="2" l="1"/>
  <c r="M6316" i="2" s="1"/>
  <c r="H6316" i="2"/>
  <c r="K6316" i="2" s="1"/>
  <c r="N6316" i="2" s="1"/>
  <c r="O6316" i="2" s="1"/>
  <c r="I6316" i="2"/>
  <c r="Q6316" i="2" l="1"/>
  <c r="P6316" i="2"/>
  <c r="U6316" i="2"/>
  <c r="R6316" i="2"/>
  <c r="T6316" i="2" s="1"/>
  <c r="V6316" i="2" l="1"/>
  <c r="F6317" i="2" s="1"/>
  <c r="S6316" i="2"/>
  <c r="G6317" i="2"/>
  <c r="I6317" i="2" l="1"/>
  <c r="H6317" i="2"/>
  <c r="K6317" i="2" s="1"/>
  <c r="N6317" i="2" s="1"/>
  <c r="O6317" i="2" s="1"/>
  <c r="J6317" i="2"/>
  <c r="M6317" i="2" s="1"/>
  <c r="Q6317" i="2" l="1"/>
  <c r="R6317" i="2"/>
  <c r="T6317" i="2" s="1"/>
  <c r="P6317" i="2"/>
  <c r="V6317" i="2" s="1"/>
  <c r="F6318" i="2" s="1"/>
  <c r="U6317" i="2"/>
  <c r="J6318" i="2" l="1"/>
  <c r="M6318" i="2" s="1"/>
  <c r="H6318" i="2"/>
  <c r="K6318" i="2" s="1"/>
  <c r="N6318" i="2" s="1"/>
  <c r="O6318" i="2" s="1"/>
  <c r="S6317" i="2"/>
  <c r="G6318" i="2"/>
  <c r="I6318" i="2" s="1"/>
  <c r="R6318" i="2" l="1"/>
  <c r="T6318" i="2" s="1"/>
  <c r="Q6318" i="2"/>
  <c r="P6318" i="2"/>
  <c r="U6318" i="2"/>
  <c r="V6318" i="2" s="1"/>
  <c r="F6319" i="2" s="1"/>
  <c r="G6319" i="2"/>
  <c r="J6319" i="2" l="1"/>
  <c r="M6319" i="2" s="1"/>
  <c r="H6319" i="2"/>
  <c r="K6319" i="2" s="1"/>
  <c r="I6319" i="2"/>
  <c r="L6319" i="2" s="1"/>
  <c r="S6318" i="2"/>
  <c r="N6319" i="2" l="1"/>
  <c r="O6319" i="2" s="1"/>
  <c r="P6319" i="2" l="1"/>
  <c r="O6320" i="2"/>
  <c r="R6319" i="2"/>
  <c r="T6319" i="2" s="1"/>
  <c r="Q6319" i="2"/>
  <c r="U6319" i="2"/>
  <c r="S6319" i="2" l="1"/>
  <c r="G6320" i="2"/>
  <c r="R6320" i="2"/>
  <c r="T6320" i="2" s="1"/>
  <c r="P6320" i="2"/>
  <c r="U6320" i="2"/>
  <c r="V6319" i="2"/>
  <c r="F6320" i="2" s="1"/>
  <c r="J6320" i="2" l="1"/>
  <c r="M6320" i="2" s="1"/>
  <c r="I6320" i="2"/>
  <c r="Q6320" i="2" s="1"/>
  <c r="S6320" i="2" s="1"/>
  <c r="H6320" i="2"/>
  <c r="K6320" i="2" s="1"/>
  <c r="N6320" i="2" s="1"/>
  <c r="V6320" i="2"/>
  <c r="F6321" i="2" s="1"/>
  <c r="G6321" i="2"/>
  <c r="J6321" i="2" l="1"/>
  <c r="M6321" i="2" s="1"/>
  <c r="I6321" i="2"/>
  <c r="H6321" i="2"/>
  <c r="K6321" i="2" s="1"/>
  <c r="N6321" i="2" s="1"/>
  <c r="O6321" i="2" s="1"/>
  <c r="U6321" i="2" l="1"/>
  <c r="O6322" i="2"/>
  <c r="R6321" i="2"/>
  <c r="T6321" i="2" s="1"/>
  <c r="Q6321" i="2"/>
  <c r="P6321" i="2"/>
  <c r="V6321" i="2" s="1"/>
  <c r="F6322" i="2" s="1"/>
  <c r="J6322" i="2" l="1"/>
  <c r="M6322" i="2" s="1"/>
  <c r="H6322" i="2"/>
  <c r="K6322" i="2" s="1"/>
  <c r="N6322" i="2" s="1"/>
  <c r="S6321" i="2"/>
  <c r="G6322" i="2"/>
  <c r="G6323" i="2" s="1"/>
  <c r="U6322" i="2"/>
  <c r="R6322" i="2"/>
  <c r="T6322" i="2" s="1"/>
  <c r="P6322" i="2"/>
  <c r="V6322" i="2" s="1"/>
  <c r="F6323" i="2" s="1"/>
  <c r="Q6322" i="2"/>
  <c r="S6322" i="2" s="1"/>
  <c r="J6323" i="2" l="1"/>
  <c r="M6323" i="2" s="1"/>
  <c r="H6323" i="2"/>
  <c r="K6323" i="2" s="1"/>
  <c r="N6323" i="2" s="1"/>
  <c r="O6323" i="2" s="1"/>
  <c r="I6323" i="2"/>
  <c r="I6322" i="2"/>
  <c r="O6324" i="2" l="1"/>
  <c r="U6323" i="2"/>
  <c r="R6323" i="2"/>
  <c r="T6323" i="2" s="1"/>
  <c r="P6323" i="2"/>
  <c r="Q6323" i="2"/>
  <c r="S6323" i="2" l="1"/>
  <c r="G6324" i="2"/>
  <c r="V6323" i="2"/>
  <c r="F6324" i="2" s="1"/>
  <c r="Q6324" i="2"/>
  <c r="U6324" i="2"/>
  <c r="R6324" i="2"/>
  <c r="T6324" i="2" s="1"/>
  <c r="H6324" i="2" l="1"/>
  <c r="I6324" i="2"/>
  <c r="J6324" i="2"/>
  <c r="M6324" i="2" s="1"/>
  <c r="G6325" i="2"/>
  <c r="K6324" i="2" l="1"/>
  <c r="N6324" i="2" s="1"/>
  <c r="P6324" i="2"/>
  <c r="S6324" i="2" l="1"/>
  <c r="V6324" i="2"/>
  <c r="F6325" i="2" s="1"/>
  <c r="I6325" i="2" l="1"/>
  <c r="J6325" i="2"/>
  <c r="M6325" i="2" s="1"/>
  <c r="H6325" i="2"/>
  <c r="K6325" i="2" s="1"/>
  <c r="N6325" i="2" s="1"/>
  <c r="O6325" i="2" s="1"/>
  <c r="O6326" i="2" l="1"/>
  <c r="P6325" i="2"/>
  <c r="Q6325" i="2"/>
  <c r="U6325" i="2"/>
  <c r="V6325" i="2" s="1"/>
  <c r="F6326" i="2" s="1"/>
  <c r="R6325" i="2"/>
  <c r="T6325" i="2" s="1"/>
  <c r="J6326" i="2" l="1"/>
  <c r="M6326" i="2" s="1"/>
  <c r="H6326" i="2"/>
  <c r="K6326" i="2" s="1"/>
  <c r="N6326" i="2" s="1"/>
  <c r="S6325" i="2"/>
  <c r="G6326" i="2"/>
  <c r="I6326" i="2" s="1"/>
  <c r="P6326" i="2"/>
  <c r="Q6326" i="2"/>
  <c r="R6326" i="2"/>
  <c r="T6326" i="2" s="1"/>
  <c r="U6326" i="2"/>
  <c r="V6326" i="2" s="1"/>
  <c r="F6327" i="2" s="1"/>
  <c r="H6327" i="2" l="1"/>
  <c r="K6327" i="2" s="1"/>
  <c r="J6327" i="2"/>
  <c r="M6327" i="2" s="1"/>
  <c r="S6326" i="2"/>
  <c r="G6327" i="2"/>
  <c r="I6327" i="2" l="1"/>
  <c r="N6327" i="2"/>
  <c r="O6327" i="2" s="1"/>
  <c r="Q6327" i="2" l="1"/>
  <c r="U6327" i="2"/>
  <c r="R6327" i="2"/>
  <c r="T6327" i="2" s="1"/>
  <c r="P6327" i="2"/>
  <c r="V6327" i="2" s="1"/>
  <c r="F6328" i="2" s="1"/>
  <c r="H6328" i="2" l="1"/>
  <c r="K6328" i="2" s="1"/>
  <c r="J6328" i="2"/>
  <c r="M6328" i="2" s="1"/>
  <c r="S6327" i="2"/>
  <c r="G6328" i="2"/>
  <c r="I6328" i="2" l="1"/>
  <c r="L6328" i="2" s="1"/>
  <c r="N6328" i="2"/>
  <c r="O6328" i="2" s="1"/>
  <c r="R6328" i="2" l="1"/>
  <c r="T6328" i="2" s="1"/>
  <c r="U6328" i="2"/>
  <c r="Q6328" i="2"/>
  <c r="P6328" i="2"/>
  <c r="V6328" i="2" s="1"/>
  <c r="F6329" i="2" s="1"/>
  <c r="J6329" i="2" l="1"/>
  <c r="M6329" i="2" s="1"/>
  <c r="H6329" i="2"/>
  <c r="K6329" i="2" s="1"/>
  <c r="S6328" i="2"/>
  <c r="G6329" i="2"/>
  <c r="I6329" i="2" l="1"/>
  <c r="L6329" i="2" s="1"/>
  <c r="N6329" i="2" s="1"/>
  <c r="O6329" i="2" s="1"/>
  <c r="Q6329" i="2" l="1"/>
  <c r="R6329" i="2"/>
  <c r="T6329" i="2" s="1"/>
  <c r="U6329" i="2"/>
  <c r="P6329" i="2"/>
  <c r="V6329" i="2" s="1"/>
  <c r="F6330" i="2" s="1"/>
  <c r="J6330" i="2" l="1"/>
  <c r="M6330" i="2" s="1"/>
  <c r="H6330" i="2"/>
  <c r="K6330" i="2" s="1"/>
  <c r="S6329" i="2"/>
  <c r="G6330" i="2"/>
  <c r="I6330" i="2" l="1"/>
  <c r="L6330" i="2" s="1"/>
  <c r="N6330" i="2" s="1"/>
  <c r="O6330" i="2" s="1"/>
  <c r="R6330" i="2" l="1"/>
  <c r="T6330" i="2" s="1"/>
  <c r="U6330" i="2"/>
  <c r="Q6330" i="2"/>
  <c r="P6330" i="2"/>
  <c r="V6330" i="2" s="1"/>
  <c r="F6331" i="2" s="1"/>
  <c r="H6331" i="2" l="1"/>
  <c r="K6331" i="2" s="1"/>
  <c r="J6331" i="2"/>
  <c r="M6331" i="2" s="1"/>
  <c r="S6330" i="2"/>
  <c r="G6331" i="2"/>
  <c r="I6331" i="2" l="1"/>
  <c r="L6331" i="2" s="1"/>
  <c r="N6331" i="2" s="1"/>
  <c r="O6331" i="2" s="1"/>
  <c r="Q6331" i="2" l="1"/>
  <c r="P6331" i="2"/>
  <c r="R6331" i="2"/>
  <c r="T6331" i="2" s="1"/>
  <c r="U6331" i="2"/>
  <c r="V6331" i="2" l="1"/>
  <c r="F6332" i="2" s="1"/>
  <c r="S6331" i="2"/>
  <c r="G6332" i="2"/>
  <c r="I6332" i="2" l="1"/>
  <c r="L6332" i="2" s="1"/>
  <c r="J6332" i="2"/>
  <c r="M6332" i="2" s="1"/>
  <c r="H6332" i="2"/>
  <c r="K6332" i="2" s="1"/>
  <c r="N6332" i="2" s="1"/>
  <c r="O6332" i="2" s="1"/>
  <c r="P6332" i="2" l="1"/>
  <c r="R6332" i="2"/>
  <c r="T6332" i="2" s="1"/>
  <c r="U6332" i="2"/>
  <c r="Q6332" i="2"/>
  <c r="S6332" i="2" l="1"/>
  <c r="G6333" i="2"/>
  <c r="V6332" i="2"/>
  <c r="F6333" i="2" s="1"/>
  <c r="H6333" i="2" l="1"/>
  <c r="K6333" i="2" s="1"/>
  <c r="J6333" i="2"/>
  <c r="M6333" i="2" s="1"/>
  <c r="I6333" i="2"/>
  <c r="L6333" i="2" s="1"/>
  <c r="N6333" i="2" s="1"/>
  <c r="O6333" i="2" s="1"/>
  <c r="R6333" i="2" l="1"/>
  <c r="T6333" i="2" s="1"/>
  <c r="Q6333" i="2"/>
  <c r="P6333" i="2"/>
  <c r="U6333" i="2"/>
  <c r="S6333" i="2" l="1"/>
  <c r="G6334" i="2"/>
  <c r="V6333" i="2"/>
  <c r="F6334" i="2" s="1"/>
  <c r="J6334" i="2" l="1"/>
  <c r="M6334" i="2" s="1"/>
  <c r="I6334" i="2"/>
  <c r="L6334" i="2" s="1"/>
  <c r="H6334" i="2"/>
  <c r="K6334" i="2" s="1"/>
  <c r="N6334" i="2" l="1"/>
  <c r="O6334" i="2" s="1"/>
  <c r="P6334" i="2" l="1"/>
  <c r="U6334" i="2"/>
  <c r="R6334" i="2"/>
  <c r="T6334" i="2" s="1"/>
  <c r="Q6334" i="2"/>
  <c r="S6334" i="2" l="1"/>
  <c r="G6335" i="2"/>
  <c r="V6334" i="2"/>
  <c r="F6335" i="2" s="1"/>
  <c r="J6335" i="2" l="1"/>
  <c r="M6335" i="2" s="1"/>
  <c r="I6335" i="2"/>
  <c r="L6335" i="2" s="1"/>
  <c r="H6335" i="2"/>
  <c r="K6335" i="2" s="1"/>
  <c r="N6335" i="2" s="1"/>
  <c r="O6335" i="2" s="1"/>
  <c r="R6335" i="2" l="1"/>
  <c r="T6335" i="2" s="1"/>
  <c r="Q6335" i="2"/>
  <c r="P6335" i="2"/>
  <c r="U6335" i="2"/>
  <c r="V6335" i="2" s="1"/>
  <c r="F6336" i="2" s="1"/>
  <c r="J6336" i="2" l="1"/>
  <c r="M6336" i="2" s="1"/>
  <c r="H6336" i="2"/>
  <c r="K6336" i="2" s="1"/>
  <c r="S6335" i="2"/>
  <c r="G6336" i="2"/>
  <c r="I6336" i="2" l="1"/>
  <c r="L6336" i="2" s="1"/>
  <c r="N6336" i="2"/>
  <c r="O6336" i="2" s="1"/>
  <c r="R6336" i="2" l="1"/>
  <c r="T6336" i="2" s="1"/>
  <c r="Q6336" i="2"/>
  <c r="P6336" i="2"/>
  <c r="U6336" i="2"/>
  <c r="V6336" i="2" s="1"/>
  <c r="F6337" i="2" s="1"/>
  <c r="J6337" i="2" l="1"/>
  <c r="M6337" i="2" s="1"/>
  <c r="H6337" i="2"/>
  <c r="K6337" i="2" s="1"/>
  <c r="N6337" i="2" s="1"/>
  <c r="O6337" i="2" s="1"/>
  <c r="S6336" i="2"/>
  <c r="G6337" i="2"/>
  <c r="I6337" i="2" s="1"/>
  <c r="P6337" i="2" l="1"/>
  <c r="R6337" i="2"/>
  <c r="T6337" i="2" s="1"/>
  <c r="Q6337" i="2"/>
  <c r="S6337" i="2" s="1"/>
  <c r="U6337" i="2"/>
  <c r="V6337" i="2" s="1"/>
  <c r="F6338" i="2" s="1"/>
  <c r="J6338" i="2" l="1"/>
  <c r="M6338" i="2" s="1"/>
  <c r="H6338" i="2"/>
  <c r="K6338" i="2" s="1"/>
  <c r="N6338" i="2" s="1"/>
  <c r="O6338" i="2" s="1"/>
  <c r="I6338" i="2"/>
  <c r="P6338" i="2" l="1"/>
  <c r="R6338" i="2"/>
  <c r="T6338" i="2" s="1"/>
  <c r="U6338" i="2"/>
  <c r="Q6338" i="2"/>
  <c r="G6339" i="2" l="1"/>
  <c r="S6338" i="2"/>
  <c r="V6338" i="2"/>
  <c r="F6339" i="2" s="1"/>
  <c r="J6339" i="2" l="1"/>
  <c r="M6339" i="2" s="1"/>
  <c r="H6339" i="2"/>
  <c r="K6339" i="2" s="1"/>
  <c r="N6339" i="2" s="1"/>
  <c r="O6339" i="2" s="1"/>
  <c r="I6339" i="2"/>
  <c r="R6339" i="2" l="1"/>
  <c r="T6339" i="2" s="1"/>
  <c r="P6339" i="2"/>
  <c r="U6339" i="2"/>
  <c r="Q6339" i="2"/>
  <c r="S6339" i="2" l="1"/>
  <c r="G6340" i="2"/>
  <c r="V6339" i="2"/>
  <c r="F6340" i="2" s="1"/>
  <c r="J6340" i="2" l="1"/>
  <c r="M6340" i="2" s="1"/>
  <c r="I6340" i="2"/>
  <c r="H6340" i="2"/>
  <c r="K6340" i="2" s="1"/>
  <c r="N6340" i="2" s="1"/>
  <c r="O6340" i="2" s="1"/>
  <c r="P6340" i="2" l="1"/>
  <c r="R6340" i="2"/>
  <c r="T6340" i="2" s="1"/>
  <c r="U6340" i="2"/>
  <c r="Q6340" i="2"/>
  <c r="S6340" i="2" l="1"/>
  <c r="G6341" i="2"/>
  <c r="V6340" i="2"/>
  <c r="F6341" i="2" s="1"/>
  <c r="J6341" i="2" l="1"/>
  <c r="M6341" i="2" s="1"/>
  <c r="H6341" i="2"/>
  <c r="K6341" i="2" s="1"/>
  <c r="N6341" i="2" s="1"/>
  <c r="O6341" i="2" s="1"/>
  <c r="I6341" i="2"/>
  <c r="P6341" i="2" l="1"/>
  <c r="Q6341" i="2"/>
  <c r="U6341" i="2"/>
  <c r="R6341" i="2"/>
  <c r="T6341" i="2" s="1"/>
  <c r="S6341" i="2" l="1"/>
  <c r="G6342" i="2"/>
  <c r="V6341" i="2"/>
  <c r="F6342" i="2" s="1"/>
  <c r="I6342" i="2" l="1"/>
  <c r="H6342" i="2"/>
  <c r="K6342" i="2" s="1"/>
  <c r="J6342" i="2"/>
  <c r="M6342" i="2" s="1"/>
  <c r="N6342" i="2" l="1"/>
  <c r="O6342" i="2" s="1"/>
  <c r="R6342" i="2" l="1"/>
  <c r="T6342" i="2" s="1"/>
  <c r="Q6342" i="2"/>
  <c r="P6342" i="2"/>
  <c r="U6342" i="2"/>
  <c r="V6342" i="2" s="1"/>
  <c r="F6343" i="2" s="1"/>
  <c r="J6343" i="2" l="1"/>
  <c r="M6343" i="2" s="1"/>
  <c r="H6343" i="2"/>
  <c r="K6343" i="2" s="1"/>
  <c r="N6343" i="2" s="1"/>
  <c r="O6343" i="2" s="1"/>
  <c r="S6342" i="2"/>
  <c r="G6343" i="2"/>
  <c r="I6343" i="2" l="1"/>
  <c r="P6343" i="2"/>
  <c r="R6343" i="2"/>
  <c r="T6343" i="2" s="1"/>
  <c r="Q6343" i="2"/>
  <c r="S6343" i="2" s="1"/>
  <c r="U6343" i="2"/>
  <c r="V6343" i="2" l="1"/>
  <c r="F6344" i="2" s="1"/>
  <c r="G6344" i="2"/>
  <c r="I6344" i="2" l="1"/>
  <c r="H6344" i="2"/>
  <c r="K6344" i="2" s="1"/>
  <c r="J6344" i="2"/>
  <c r="M6344" i="2" s="1"/>
  <c r="N6344" i="2" l="1"/>
  <c r="O6344" i="2" s="1"/>
  <c r="R6344" i="2" l="1"/>
  <c r="T6344" i="2" s="1"/>
  <c r="Q6344" i="2"/>
  <c r="P6344" i="2"/>
  <c r="U6344" i="2"/>
  <c r="V6344" i="2" s="1"/>
  <c r="F6345" i="2" s="1"/>
  <c r="J6345" i="2" l="1"/>
  <c r="M6345" i="2" s="1"/>
  <c r="H6345" i="2"/>
  <c r="K6345" i="2" s="1"/>
  <c r="N6345" i="2" s="1"/>
  <c r="O6345" i="2" s="1"/>
  <c r="I6345" i="2"/>
  <c r="S6344" i="2"/>
  <c r="G6345" i="2"/>
  <c r="Q6345" i="2" l="1"/>
  <c r="P6345" i="2"/>
  <c r="R6345" i="2"/>
  <c r="T6345" i="2" s="1"/>
  <c r="U6345" i="2"/>
  <c r="V6345" i="2" s="1"/>
  <c r="F6346" i="2" s="1"/>
  <c r="J6346" i="2" l="1"/>
  <c r="M6346" i="2" s="1"/>
  <c r="H6346" i="2"/>
  <c r="K6346" i="2" s="1"/>
  <c r="N6346" i="2" s="1"/>
  <c r="O6346" i="2" s="1"/>
  <c r="S6345" i="2"/>
  <c r="G6346" i="2"/>
  <c r="I6346" i="2" l="1"/>
  <c r="R6346" i="2"/>
  <c r="T6346" i="2" s="1"/>
  <c r="Q6346" i="2"/>
  <c r="P6346" i="2"/>
  <c r="U6346" i="2"/>
  <c r="V6346" i="2" l="1"/>
  <c r="F6347" i="2" s="1"/>
  <c r="S6346" i="2"/>
  <c r="G6347" i="2"/>
  <c r="J6347" i="2" l="1"/>
  <c r="M6347" i="2" s="1"/>
  <c r="I6347" i="2"/>
  <c r="H6347" i="2"/>
  <c r="K6347" i="2" s="1"/>
  <c r="N6347" i="2" s="1"/>
  <c r="O6347" i="2" s="1"/>
  <c r="R6347" i="2" l="1"/>
  <c r="T6347" i="2" s="1"/>
  <c r="P6347" i="2"/>
  <c r="Q6347" i="2"/>
  <c r="U6347" i="2"/>
  <c r="S6347" i="2" l="1"/>
  <c r="G6348" i="2"/>
  <c r="V6347" i="2"/>
  <c r="F6348" i="2" s="1"/>
  <c r="I6348" i="2" l="1"/>
  <c r="J6348" i="2"/>
  <c r="M6348" i="2" s="1"/>
  <c r="H6348" i="2"/>
  <c r="K6348" i="2" s="1"/>
  <c r="N6348" i="2" s="1"/>
  <c r="O6348" i="2" s="1"/>
  <c r="P6348" i="2" l="1"/>
  <c r="Q6348" i="2"/>
  <c r="R6348" i="2"/>
  <c r="T6348" i="2" s="1"/>
  <c r="U6348" i="2"/>
  <c r="V6348" i="2" s="1"/>
  <c r="F6349" i="2" s="1"/>
  <c r="H6349" i="2" l="1"/>
  <c r="K6349" i="2" s="1"/>
  <c r="J6349" i="2"/>
  <c r="M6349" i="2" s="1"/>
  <c r="G6349" i="2"/>
  <c r="S6348" i="2"/>
  <c r="N6349" i="2" l="1"/>
  <c r="O6349" i="2" s="1"/>
  <c r="I6349" i="2"/>
  <c r="R6349" i="2" l="1"/>
  <c r="T6349" i="2" s="1"/>
  <c r="Q6349" i="2"/>
  <c r="P6349" i="2"/>
  <c r="U6349" i="2"/>
  <c r="V6349" i="2" s="1"/>
  <c r="F6350" i="2" s="1"/>
  <c r="J6350" i="2" l="1"/>
  <c r="M6350" i="2" s="1"/>
  <c r="H6350" i="2"/>
  <c r="K6350" i="2" s="1"/>
  <c r="N6350" i="2" s="1"/>
  <c r="O6350" i="2" s="1"/>
  <c r="I6350" i="2"/>
  <c r="S6349" i="2"/>
  <c r="G6350" i="2"/>
  <c r="Q6350" i="2" l="1"/>
  <c r="U6350" i="2"/>
  <c r="P6350" i="2"/>
  <c r="R6350" i="2"/>
  <c r="T6350" i="2" s="1"/>
  <c r="V6350" i="2" l="1"/>
  <c r="F6351" i="2" s="1"/>
  <c r="S6350" i="2"/>
  <c r="G6351" i="2"/>
  <c r="I6351" i="2" l="1"/>
  <c r="L6351" i="2" s="1"/>
  <c r="H6351" i="2"/>
  <c r="K6351" i="2" s="1"/>
  <c r="J6351" i="2"/>
  <c r="M6351" i="2" s="1"/>
  <c r="N6351" i="2" l="1"/>
  <c r="O6351" i="2" s="1"/>
  <c r="P6351" i="2" l="1"/>
  <c r="U6351" i="2"/>
  <c r="R6351" i="2"/>
  <c r="T6351" i="2" s="1"/>
  <c r="Q6351" i="2"/>
  <c r="S6351" i="2" l="1"/>
  <c r="G6352" i="2"/>
  <c r="V6351" i="2"/>
  <c r="F6352" i="2" s="1"/>
  <c r="I6352" i="2" l="1"/>
  <c r="L6352" i="2" s="1"/>
  <c r="J6352" i="2"/>
  <c r="M6352" i="2" s="1"/>
  <c r="H6352" i="2"/>
  <c r="K6352" i="2" s="1"/>
  <c r="N6352" i="2" s="1"/>
  <c r="O6352" i="2" s="1"/>
  <c r="Q6352" i="2" l="1"/>
  <c r="P6352" i="2"/>
  <c r="R6352" i="2"/>
  <c r="T6352" i="2" s="1"/>
  <c r="U6352" i="2"/>
  <c r="V6352" i="2" s="1"/>
  <c r="F6353" i="2" s="1"/>
  <c r="J6353" i="2" l="1"/>
  <c r="M6353" i="2" s="1"/>
  <c r="H6353" i="2"/>
  <c r="K6353" i="2" s="1"/>
  <c r="S6352" i="2"/>
  <c r="G6353" i="2"/>
  <c r="I6353" i="2" l="1"/>
  <c r="L6353" i="2" s="1"/>
  <c r="N6353" i="2" s="1"/>
  <c r="O6353" i="2" s="1"/>
  <c r="U6353" i="2" l="1"/>
  <c r="R6353" i="2"/>
  <c r="T6353" i="2" s="1"/>
  <c r="Q6353" i="2"/>
  <c r="P6353" i="2"/>
  <c r="V6353" i="2" l="1"/>
  <c r="F6354" i="2" s="1"/>
  <c r="S6353" i="2"/>
  <c r="G6354" i="2"/>
  <c r="J6354" i="2" l="1"/>
  <c r="M6354" i="2" s="1"/>
  <c r="H6354" i="2"/>
  <c r="K6354" i="2" s="1"/>
  <c r="N6354" i="2" s="1"/>
  <c r="O6354" i="2" s="1"/>
  <c r="I6354" i="2"/>
  <c r="L6354" i="2" s="1"/>
  <c r="Q6354" i="2" l="1"/>
  <c r="P6354" i="2"/>
  <c r="U6354" i="2"/>
  <c r="V6354" i="2" s="1"/>
  <c r="F6355" i="2" s="1"/>
  <c r="R6354" i="2"/>
  <c r="T6354" i="2" s="1"/>
  <c r="J6355" i="2" l="1"/>
  <c r="M6355" i="2" s="1"/>
  <c r="H6355" i="2"/>
  <c r="K6355" i="2" s="1"/>
  <c r="S6354" i="2"/>
  <c r="G6355" i="2"/>
  <c r="I6355" i="2" l="1"/>
  <c r="L6355" i="2" s="1"/>
  <c r="N6355" i="2" s="1"/>
  <c r="O6355" i="2" s="1"/>
  <c r="P6355" i="2" l="1"/>
  <c r="V6355" i="2" s="1"/>
  <c r="F6356" i="2" s="1"/>
  <c r="U6355" i="2"/>
  <c r="R6355" i="2"/>
  <c r="T6355" i="2" s="1"/>
  <c r="Q6355" i="2"/>
  <c r="H6356" i="2" l="1"/>
  <c r="K6356" i="2" s="1"/>
  <c r="J6356" i="2"/>
  <c r="M6356" i="2" s="1"/>
  <c r="S6355" i="2"/>
  <c r="G6356" i="2"/>
  <c r="I6356" i="2" l="1"/>
  <c r="L6356" i="2" s="1"/>
  <c r="N6356" i="2" s="1"/>
  <c r="O6356" i="2" s="1"/>
  <c r="R6356" i="2" l="1"/>
  <c r="T6356" i="2" s="1"/>
  <c r="Q6356" i="2"/>
  <c r="U6356" i="2"/>
  <c r="P6356" i="2"/>
  <c r="S6356" i="2" l="1"/>
  <c r="G6357" i="2"/>
  <c r="V6356" i="2"/>
  <c r="F6357" i="2" s="1"/>
  <c r="H6357" i="2" l="1"/>
  <c r="K6357" i="2" s="1"/>
  <c r="J6357" i="2"/>
  <c r="M6357" i="2" s="1"/>
  <c r="I6357" i="2"/>
  <c r="L6357" i="2" s="1"/>
  <c r="N6357" i="2" l="1"/>
  <c r="O6357" i="2" s="1"/>
  <c r="R6357" i="2" l="1"/>
  <c r="T6357" i="2" s="1"/>
  <c r="Q6357" i="2"/>
  <c r="P6357" i="2"/>
  <c r="U6357" i="2"/>
  <c r="V6357" i="2" s="1"/>
  <c r="F6358" i="2" s="1"/>
  <c r="S6357" i="2" l="1"/>
  <c r="G6358" i="2"/>
  <c r="J6358" i="2"/>
  <c r="M6358" i="2" s="1"/>
  <c r="H6358" i="2"/>
  <c r="K6358" i="2" s="1"/>
  <c r="I6358" i="2"/>
  <c r="L6358" i="2" s="1"/>
  <c r="N6358" i="2" s="1"/>
  <c r="O6358" i="2" s="1"/>
  <c r="P6358" i="2" l="1"/>
  <c r="U6358" i="2"/>
  <c r="R6358" i="2"/>
  <c r="T6358" i="2" s="1"/>
  <c r="Q6358" i="2"/>
  <c r="S6358" i="2" s="1"/>
  <c r="G6359" i="2" l="1"/>
  <c r="V6358" i="2"/>
  <c r="F6359" i="2" s="1"/>
  <c r="J6359" i="2" l="1"/>
  <c r="M6359" i="2" s="1"/>
  <c r="H6359" i="2"/>
  <c r="K6359" i="2" s="1"/>
  <c r="N6359" i="2" s="1"/>
  <c r="O6359" i="2" s="1"/>
  <c r="I6359" i="2"/>
  <c r="L6359" i="2" s="1"/>
  <c r="R6359" i="2" l="1"/>
  <c r="T6359" i="2" s="1"/>
  <c r="Q6359" i="2"/>
  <c r="U6359" i="2"/>
  <c r="V6359" i="2" s="1"/>
  <c r="F6360" i="2" s="1"/>
  <c r="P6359" i="2"/>
  <c r="J6360" i="2" l="1"/>
  <c r="M6360" i="2" s="1"/>
  <c r="H6360" i="2"/>
  <c r="K6360" i="2" s="1"/>
  <c r="S6359" i="2"/>
  <c r="G6360" i="2"/>
  <c r="I6360" i="2" l="1"/>
  <c r="L6360" i="2" s="1"/>
  <c r="N6360" i="2" s="1"/>
  <c r="O6360" i="2" s="1"/>
  <c r="Q6360" i="2" l="1"/>
  <c r="P6360" i="2"/>
  <c r="U6360" i="2"/>
  <c r="R6360" i="2"/>
  <c r="T6360" i="2" s="1"/>
  <c r="O6361" i="2"/>
  <c r="U6361" i="2" l="1"/>
  <c r="R6361" i="2"/>
  <c r="T6361" i="2" s="1"/>
  <c r="P6361" i="2"/>
  <c r="V6360" i="2"/>
  <c r="F6361" i="2" s="1"/>
  <c r="S6360" i="2"/>
  <c r="G6361" i="2"/>
  <c r="I6361" i="2" l="1"/>
  <c r="H6361" i="2"/>
  <c r="K6361" i="2" s="1"/>
  <c r="J6361" i="2"/>
  <c r="M6361" i="2" s="1"/>
  <c r="L6361" i="2" l="1"/>
  <c r="N6361" i="2" s="1"/>
  <c r="Q6361" i="2"/>
  <c r="S6361" i="2" l="1"/>
  <c r="V6361" i="2"/>
  <c r="F6362" i="2" s="1"/>
  <c r="I6362" i="2" l="1"/>
  <c r="H6362" i="2"/>
  <c r="K6362" i="2" s="1"/>
  <c r="N6362" i="2" s="1"/>
  <c r="O6362" i="2" s="1"/>
  <c r="J6362" i="2"/>
  <c r="M6362" i="2" s="1"/>
  <c r="O6363" i="2" l="1"/>
  <c r="P6362" i="2"/>
  <c r="U6362" i="2"/>
  <c r="V6362" i="2" s="1"/>
  <c r="F6363" i="2" s="1"/>
  <c r="Q6362" i="2"/>
  <c r="R6362" i="2"/>
  <c r="T6362" i="2" s="1"/>
  <c r="J6363" i="2" l="1"/>
  <c r="M6363" i="2" s="1"/>
  <c r="H6363" i="2"/>
  <c r="K6363" i="2" s="1"/>
  <c r="G6363" i="2"/>
  <c r="I6363" i="2" s="1"/>
  <c r="S6362" i="2"/>
  <c r="R6363" i="2"/>
  <c r="T6363" i="2" s="1"/>
  <c r="U6363" i="2"/>
  <c r="Q6363" i="2"/>
  <c r="S6363" i="2" s="1"/>
  <c r="P6363" i="2"/>
  <c r="V6363" i="2" s="1"/>
  <c r="F6364" i="2" s="1"/>
  <c r="J6364" i="2" l="1"/>
  <c r="M6364" i="2" s="1"/>
  <c r="H6364" i="2"/>
  <c r="K6364" i="2" s="1"/>
  <c r="G6364" i="2"/>
  <c r="N6363" i="2"/>
  <c r="N6364" i="2" l="1"/>
  <c r="O6364" i="2" s="1"/>
  <c r="I6364" i="2"/>
  <c r="Q6364" i="2" l="1"/>
  <c r="P6364" i="2"/>
  <c r="R6364" i="2"/>
  <c r="T6364" i="2" s="1"/>
  <c r="U6364" i="2"/>
  <c r="V6364" i="2" s="1"/>
  <c r="F6365" i="2" s="1"/>
  <c r="J6365" i="2" l="1"/>
  <c r="M6365" i="2" s="1"/>
  <c r="H6365" i="2"/>
  <c r="K6365" i="2" s="1"/>
  <c r="N6365" i="2" s="1"/>
  <c r="O6365" i="2" s="1"/>
  <c r="S6364" i="2"/>
  <c r="G6365" i="2"/>
  <c r="I6365" i="2" l="1"/>
  <c r="R6365" i="2"/>
  <c r="T6365" i="2" s="1"/>
  <c r="Q6365" i="2"/>
  <c r="P6365" i="2"/>
  <c r="V6365" i="2" s="1"/>
  <c r="F6366" i="2" s="1"/>
  <c r="U6365" i="2"/>
  <c r="H6366" i="2" l="1"/>
  <c r="K6366" i="2" s="1"/>
  <c r="J6366" i="2"/>
  <c r="M6366" i="2" s="1"/>
  <c r="S6365" i="2"/>
  <c r="G6366" i="2"/>
  <c r="N6366" i="2" l="1"/>
  <c r="O6366" i="2" s="1"/>
  <c r="I6366" i="2"/>
  <c r="P6366" i="2" l="1"/>
  <c r="R6366" i="2"/>
  <c r="T6366" i="2" s="1"/>
  <c r="U6366" i="2"/>
  <c r="V6366" i="2" s="1"/>
  <c r="F6367" i="2" s="1"/>
  <c r="Q6366" i="2"/>
  <c r="H6367" i="2" l="1"/>
  <c r="K6367" i="2" s="1"/>
  <c r="N6367" i="2" s="1"/>
  <c r="O6367" i="2" s="1"/>
  <c r="J6367" i="2"/>
  <c r="M6367" i="2" s="1"/>
  <c r="S6366" i="2"/>
  <c r="G6367" i="2"/>
  <c r="I6367" i="2" l="1"/>
  <c r="R6367" i="2"/>
  <c r="T6367" i="2" s="1"/>
  <c r="U6367" i="2"/>
  <c r="P6367" i="2"/>
  <c r="V6367" i="2" s="1"/>
  <c r="F6368" i="2" s="1"/>
  <c r="Q6367" i="2"/>
  <c r="S6367" i="2" l="1"/>
  <c r="J6368" i="2"/>
  <c r="M6368" i="2" s="1"/>
  <c r="H6368" i="2"/>
  <c r="K6368" i="2" s="1"/>
  <c r="N6368" i="2" s="1"/>
  <c r="O6368" i="2" s="1"/>
  <c r="G6368" i="2"/>
  <c r="R6368" i="2" l="1"/>
  <c r="T6368" i="2" s="1"/>
  <c r="Q6368" i="2"/>
  <c r="S6368" i="2" s="1"/>
  <c r="P6368" i="2"/>
  <c r="U6368" i="2"/>
  <c r="V6368" i="2" s="1"/>
  <c r="F6369" i="2" s="1"/>
  <c r="G6369" i="2"/>
  <c r="I6368" i="2"/>
  <c r="J6369" i="2" l="1"/>
  <c r="M6369" i="2" s="1"/>
  <c r="H6369" i="2"/>
  <c r="K6369" i="2" s="1"/>
  <c r="N6369" i="2" s="1"/>
  <c r="O6369" i="2" s="1"/>
  <c r="I6369" i="2"/>
  <c r="R6369" i="2" l="1"/>
  <c r="T6369" i="2" s="1"/>
  <c r="Q6369" i="2"/>
  <c r="P6369" i="2"/>
  <c r="U6369" i="2"/>
  <c r="V6369" i="2" s="1"/>
  <c r="F6370" i="2" s="1"/>
  <c r="J6370" i="2" l="1"/>
  <c r="M6370" i="2" s="1"/>
  <c r="H6370" i="2"/>
  <c r="K6370" i="2" s="1"/>
  <c r="N6370" i="2" s="1"/>
  <c r="O6370" i="2" s="1"/>
  <c r="S6369" i="2"/>
  <c r="G6370" i="2"/>
  <c r="I6370" i="2" l="1"/>
  <c r="R6370" i="2"/>
  <c r="T6370" i="2" s="1"/>
  <c r="Q6370" i="2"/>
  <c r="P6370" i="2"/>
  <c r="U6370" i="2"/>
  <c r="V6370" i="2" l="1"/>
  <c r="F6371" i="2" s="1"/>
  <c r="S6370" i="2"/>
  <c r="G6371" i="2"/>
  <c r="H6371" i="2" l="1"/>
  <c r="K6371" i="2" s="1"/>
  <c r="I6371" i="2"/>
  <c r="J6371" i="2"/>
  <c r="M6371" i="2" s="1"/>
  <c r="N6371" i="2" l="1"/>
  <c r="O6371" i="2" s="1"/>
  <c r="U6371" i="2" l="1"/>
  <c r="P6371" i="2"/>
  <c r="Q6371" i="2"/>
  <c r="O6372" i="2"/>
  <c r="R6371" i="2"/>
  <c r="T6371" i="2" s="1"/>
  <c r="Q6372" i="2" l="1"/>
  <c r="U6372" i="2"/>
  <c r="R6372" i="2"/>
  <c r="T6372" i="2" s="1"/>
  <c r="S6371" i="2"/>
  <c r="G6372" i="2"/>
  <c r="G6373" i="2" s="1"/>
  <c r="V6371" i="2"/>
  <c r="F6372" i="2" s="1"/>
  <c r="H6372" i="2" l="1"/>
  <c r="J6372" i="2"/>
  <c r="M6372" i="2" s="1"/>
  <c r="I6372" i="2"/>
  <c r="K6372" i="2" l="1"/>
  <c r="N6372" i="2" s="1"/>
  <c r="P6372" i="2"/>
  <c r="V6372" i="2" l="1"/>
  <c r="F6373" i="2" s="1"/>
  <c r="S6372" i="2"/>
  <c r="J6373" i="2" l="1"/>
  <c r="M6373" i="2" s="1"/>
  <c r="I6373" i="2"/>
  <c r="H6373" i="2"/>
  <c r="K6373" i="2" s="1"/>
  <c r="N6373" i="2" s="1"/>
  <c r="O6373" i="2" s="1"/>
  <c r="R6373" i="2" l="1"/>
  <c r="T6373" i="2" s="1"/>
  <c r="P6373" i="2"/>
  <c r="V6373" i="2" s="1"/>
  <c r="F6374" i="2" s="1"/>
  <c r="U6373" i="2"/>
  <c r="Q6373" i="2"/>
  <c r="S6373" i="2" l="1"/>
  <c r="G6374" i="2"/>
  <c r="H6374" i="2"/>
  <c r="K6374" i="2" s="1"/>
  <c r="N6374" i="2" s="1"/>
  <c r="O6374" i="2" s="1"/>
  <c r="J6374" i="2"/>
  <c r="M6374" i="2" s="1"/>
  <c r="I6374" i="2"/>
  <c r="Q6374" i="2" l="1"/>
  <c r="P6374" i="2"/>
  <c r="U6374" i="2"/>
  <c r="R6374" i="2"/>
  <c r="T6374" i="2" s="1"/>
  <c r="G6375" i="2"/>
  <c r="V6374" i="2" l="1"/>
  <c r="F6375" i="2" s="1"/>
  <c r="S6374" i="2"/>
  <c r="J6375" i="2" l="1"/>
  <c r="M6375" i="2" s="1"/>
  <c r="I6375" i="2"/>
  <c r="L6375" i="2" s="1"/>
  <c r="H6375" i="2"/>
  <c r="K6375" i="2" s="1"/>
  <c r="N6375" i="2" s="1"/>
  <c r="O6375" i="2" s="1"/>
  <c r="P6375" i="2" l="1"/>
  <c r="R6375" i="2"/>
  <c r="T6375" i="2" s="1"/>
  <c r="U6375" i="2"/>
  <c r="V6375" i="2" s="1"/>
  <c r="F6376" i="2" s="1"/>
  <c r="Q6375" i="2"/>
  <c r="S6375" i="2" l="1"/>
  <c r="G6376" i="2"/>
  <c r="H6376" i="2"/>
  <c r="K6376" i="2" s="1"/>
  <c r="J6376" i="2"/>
  <c r="M6376" i="2" s="1"/>
  <c r="I6376" i="2"/>
  <c r="L6376" i="2" s="1"/>
  <c r="N6376" i="2" s="1"/>
  <c r="O6376" i="2" s="1"/>
  <c r="P6376" i="2" l="1"/>
  <c r="R6376" i="2"/>
  <c r="T6376" i="2" s="1"/>
  <c r="Q6376" i="2"/>
  <c r="U6376" i="2"/>
  <c r="G6377" i="2"/>
  <c r="V6376" i="2" l="1"/>
  <c r="F6377" i="2" s="1"/>
  <c r="S6376" i="2"/>
  <c r="H6377" i="2" l="1"/>
  <c r="K6377" i="2" s="1"/>
  <c r="J6377" i="2"/>
  <c r="M6377" i="2" s="1"/>
  <c r="I6377" i="2"/>
  <c r="L6377" i="2" s="1"/>
  <c r="N6377" i="2" s="1"/>
  <c r="O6377" i="2" s="1"/>
  <c r="R6377" i="2" l="1"/>
  <c r="T6377" i="2" s="1"/>
  <c r="Q6377" i="2"/>
  <c r="P6377" i="2"/>
  <c r="U6377" i="2"/>
  <c r="V6377" i="2" s="1"/>
  <c r="F6378" i="2" s="1"/>
  <c r="J6378" i="2" l="1"/>
  <c r="M6378" i="2" s="1"/>
  <c r="H6378" i="2"/>
  <c r="K6378" i="2" s="1"/>
  <c r="S6377" i="2"/>
  <c r="G6378" i="2"/>
  <c r="I6378" i="2" l="1"/>
  <c r="L6378" i="2" s="1"/>
  <c r="N6378" i="2" s="1"/>
  <c r="O6378" i="2" s="1"/>
  <c r="Q6378" i="2" l="1"/>
  <c r="R6378" i="2"/>
  <c r="T6378" i="2" s="1"/>
  <c r="U6378" i="2"/>
  <c r="P6378" i="2"/>
  <c r="V6378" i="2" l="1"/>
  <c r="F6379" i="2" s="1"/>
  <c r="S6378" i="2"/>
  <c r="G6379" i="2"/>
  <c r="H6379" i="2" l="1"/>
  <c r="K6379" i="2" s="1"/>
  <c r="J6379" i="2"/>
  <c r="M6379" i="2" s="1"/>
  <c r="I6379" i="2"/>
  <c r="L6379" i="2" s="1"/>
  <c r="N6379" i="2" s="1"/>
  <c r="O6379" i="2" s="1"/>
  <c r="Q6379" i="2" l="1"/>
  <c r="P6379" i="2"/>
  <c r="U6379" i="2"/>
  <c r="R6379" i="2"/>
  <c r="T6379" i="2" s="1"/>
  <c r="V6379" i="2" l="1"/>
  <c r="F6380" i="2" s="1"/>
  <c r="S6379" i="2"/>
  <c r="G6380" i="2"/>
  <c r="I6380" i="2" l="1"/>
  <c r="L6380" i="2" s="1"/>
  <c r="J6380" i="2"/>
  <c r="M6380" i="2" s="1"/>
  <c r="H6380" i="2"/>
  <c r="K6380" i="2" s="1"/>
  <c r="N6380" i="2" s="1"/>
  <c r="O6380" i="2" s="1"/>
  <c r="R6380" i="2" l="1"/>
  <c r="T6380" i="2" s="1"/>
  <c r="P6380" i="2"/>
  <c r="Q6380" i="2"/>
  <c r="U6380" i="2"/>
  <c r="V6380" i="2" s="1"/>
  <c r="F6381" i="2" s="1"/>
  <c r="J6381" i="2" l="1"/>
  <c r="M6381" i="2" s="1"/>
  <c r="H6381" i="2"/>
  <c r="K6381" i="2" s="1"/>
  <c r="S6380" i="2"/>
  <c r="G6381" i="2"/>
  <c r="I6381" i="2" l="1"/>
  <c r="L6381" i="2" s="1"/>
  <c r="N6381" i="2" s="1"/>
  <c r="O6381" i="2" s="1"/>
  <c r="Q6381" i="2" l="1"/>
  <c r="U6381" i="2"/>
  <c r="P6381" i="2"/>
  <c r="R6381" i="2"/>
  <c r="T6381" i="2" s="1"/>
  <c r="V6381" i="2" l="1"/>
  <c r="F6382" i="2" s="1"/>
  <c r="S6381" i="2"/>
  <c r="G6382" i="2"/>
  <c r="I6382" i="2" l="1"/>
  <c r="L6382" i="2" s="1"/>
  <c r="J6382" i="2"/>
  <c r="M6382" i="2" s="1"/>
  <c r="H6382" i="2"/>
  <c r="K6382" i="2" s="1"/>
  <c r="N6382" i="2" s="1"/>
  <c r="O6382" i="2" s="1"/>
  <c r="P6382" i="2" l="1"/>
  <c r="R6382" i="2"/>
  <c r="T6382" i="2" s="1"/>
  <c r="Q6382" i="2"/>
  <c r="U6382" i="2"/>
  <c r="S6382" i="2" l="1"/>
  <c r="G6383" i="2"/>
  <c r="V6382" i="2"/>
  <c r="F6383" i="2" s="1"/>
  <c r="J6383" i="2" l="1"/>
  <c r="M6383" i="2" s="1"/>
  <c r="H6383" i="2"/>
  <c r="K6383" i="2" s="1"/>
  <c r="I6383" i="2"/>
  <c r="L6383" i="2" s="1"/>
  <c r="N6383" i="2" s="1"/>
  <c r="O6383" i="2" s="1"/>
  <c r="R6383" i="2" l="1"/>
  <c r="T6383" i="2" s="1"/>
  <c r="Q6383" i="2"/>
  <c r="P6383" i="2"/>
  <c r="U6383" i="2"/>
  <c r="V6383" i="2" s="1"/>
  <c r="F6384" i="2" s="1"/>
  <c r="H6384" i="2" l="1"/>
  <c r="K6384" i="2" s="1"/>
  <c r="J6384" i="2"/>
  <c r="M6384" i="2" s="1"/>
  <c r="S6383" i="2"/>
  <c r="G6384" i="2"/>
  <c r="I6384" i="2" l="1"/>
  <c r="L6384" i="2" s="1"/>
  <c r="N6384" i="2" s="1"/>
  <c r="O6384" i="2" s="1"/>
  <c r="P6384" i="2" l="1"/>
  <c r="R6384" i="2"/>
  <c r="T6384" i="2" s="1"/>
  <c r="U6384" i="2"/>
  <c r="Q6384" i="2"/>
  <c r="S6384" i="2" l="1"/>
  <c r="G6385" i="2"/>
  <c r="V6384" i="2"/>
  <c r="F6385" i="2" s="1"/>
  <c r="J6385" i="2" l="1"/>
  <c r="M6385" i="2" s="1"/>
  <c r="H6385" i="2"/>
  <c r="K6385" i="2" s="1"/>
  <c r="I6385" i="2"/>
  <c r="L6385" i="2" s="1"/>
  <c r="N6385" i="2" l="1"/>
  <c r="O6385" i="2" s="1"/>
  <c r="P6385" i="2" l="1"/>
  <c r="O6386" i="2"/>
  <c r="U6385" i="2"/>
  <c r="R6385" i="2"/>
  <c r="T6385" i="2" s="1"/>
  <c r="Q6385" i="2"/>
  <c r="S6385" i="2" s="1"/>
  <c r="U6386" i="2" l="1"/>
  <c r="P6386" i="2"/>
  <c r="R6386" i="2"/>
  <c r="T6386" i="2" s="1"/>
  <c r="Q6386" i="2"/>
  <c r="V6385" i="2"/>
  <c r="F6386" i="2" s="1"/>
  <c r="I6386" i="2" l="1"/>
  <c r="H6386" i="2"/>
  <c r="K6386" i="2" s="1"/>
  <c r="J6386" i="2"/>
  <c r="M6386" i="2" s="1"/>
  <c r="V6386" i="2"/>
  <c r="F6387" i="2" s="1"/>
  <c r="S6386" i="2"/>
  <c r="G6387" i="2"/>
  <c r="J6387" i="2" l="1"/>
  <c r="M6387" i="2" s="1"/>
  <c r="I6387" i="2"/>
  <c r="H6387" i="2"/>
  <c r="K6387" i="2" s="1"/>
  <c r="N6387" i="2" s="1"/>
  <c r="O6387" i="2" s="1"/>
  <c r="N6386" i="2"/>
  <c r="R6387" i="2" l="1"/>
  <c r="T6387" i="2" s="1"/>
  <c r="P6387" i="2"/>
  <c r="U6387" i="2"/>
  <c r="Q6387" i="2"/>
  <c r="S6387" i="2" l="1"/>
  <c r="G6388" i="2"/>
  <c r="V6387" i="2"/>
  <c r="F6388" i="2" s="1"/>
  <c r="J6388" i="2" l="1"/>
  <c r="M6388" i="2" s="1"/>
  <c r="I6388" i="2"/>
  <c r="H6388" i="2"/>
  <c r="K6388" i="2" s="1"/>
  <c r="N6388" i="2" s="1"/>
  <c r="O6388" i="2" s="1"/>
  <c r="Q6388" i="2" l="1"/>
  <c r="P6388" i="2"/>
  <c r="R6388" i="2"/>
  <c r="T6388" i="2" s="1"/>
  <c r="U6388" i="2"/>
  <c r="V6388" i="2" s="1"/>
  <c r="F6389" i="2" s="1"/>
  <c r="J6389" i="2" l="1"/>
  <c r="M6389" i="2" s="1"/>
  <c r="H6389" i="2"/>
  <c r="K6389" i="2" s="1"/>
  <c r="N6389" i="2" s="1"/>
  <c r="O6389" i="2" s="1"/>
  <c r="S6388" i="2"/>
  <c r="G6389" i="2"/>
  <c r="I6389" i="2" l="1"/>
  <c r="P6389" i="2"/>
  <c r="V6389" i="2" s="1"/>
  <c r="F6390" i="2" s="1"/>
  <c r="R6389" i="2"/>
  <c r="T6389" i="2" s="1"/>
  <c r="Q6389" i="2"/>
  <c r="S6389" i="2" s="1"/>
  <c r="U6389" i="2"/>
  <c r="J6390" i="2" l="1"/>
  <c r="M6390" i="2" s="1"/>
  <c r="H6390" i="2"/>
  <c r="K6390" i="2" s="1"/>
  <c r="N6390" i="2" s="1"/>
  <c r="O6390" i="2" s="1"/>
  <c r="G6390" i="2"/>
  <c r="I6390" i="2" s="1"/>
  <c r="R6390" i="2" l="1"/>
  <c r="T6390" i="2" s="1"/>
  <c r="Q6390" i="2"/>
  <c r="G6391" i="2" s="1"/>
  <c r="P6390" i="2"/>
  <c r="U6390" i="2"/>
  <c r="V6390" i="2" l="1"/>
  <c r="F6391" i="2" s="1"/>
  <c r="S6390" i="2"/>
  <c r="J6391" i="2" l="1"/>
  <c r="M6391" i="2" s="1"/>
  <c r="I6391" i="2"/>
  <c r="H6391" i="2"/>
  <c r="K6391" i="2" s="1"/>
  <c r="N6391" i="2" s="1"/>
  <c r="O6391" i="2" s="1"/>
  <c r="U6391" i="2" l="1"/>
  <c r="R6391" i="2"/>
  <c r="T6391" i="2" s="1"/>
  <c r="Q6391" i="2"/>
  <c r="P6391" i="2"/>
  <c r="V6391" i="2" s="1"/>
  <c r="F6392" i="2" s="1"/>
  <c r="J6392" i="2" l="1"/>
  <c r="M6392" i="2" s="1"/>
  <c r="H6392" i="2"/>
  <c r="K6392" i="2" s="1"/>
  <c r="N6392" i="2" s="1"/>
  <c r="O6392" i="2" s="1"/>
  <c r="S6391" i="2"/>
  <c r="G6392" i="2"/>
  <c r="P6392" i="2" l="1"/>
  <c r="R6392" i="2"/>
  <c r="T6392" i="2" s="1"/>
  <c r="Q6392" i="2"/>
  <c r="S6392" i="2" s="1"/>
  <c r="U6392" i="2"/>
  <c r="V6392" i="2" s="1"/>
  <c r="F6393" i="2" s="1"/>
  <c r="I6392" i="2"/>
  <c r="J6393" i="2" l="1"/>
  <c r="M6393" i="2" s="1"/>
  <c r="H6393" i="2"/>
  <c r="K6393" i="2" s="1"/>
  <c r="N6393" i="2" s="1"/>
  <c r="O6393" i="2" s="1"/>
  <c r="G6393" i="2"/>
  <c r="I6393" i="2" l="1"/>
  <c r="Q6393" i="2"/>
  <c r="U6393" i="2"/>
  <c r="P6393" i="2"/>
  <c r="R6393" i="2"/>
  <c r="T6393" i="2" s="1"/>
  <c r="V6393" i="2" l="1"/>
  <c r="F6394" i="2" s="1"/>
  <c r="S6393" i="2"/>
  <c r="G6394" i="2"/>
  <c r="J6394" i="2" l="1"/>
  <c r="M6394" i="2" s="1"/>
  <c r="H6394" i="2"/>
  <c r="K6394" i="2" s="1"/>
  <c r="N6394" i="2" s="1"/>
  <c r="O6394" i="2" s="1"/>
  <c r="I6394" i="2"/>
  <c r="Q6394" i="2" l="1"/>
  <c r="R6394" i="2"/>
  <c r="T6394" i="2" s="1"/>
  <c r="P6394" i="2"/>
  <c r="U6394" i="2"/>
  <c r="V6394" i="2" s="1"/>
  <c r="F6395" i="2" s="1"/>
  <c r="J6395" i="2" l="1"/>
  <c r="M6395" i="2" s="1"/>
  <c r="H6395" i="2"/>
  <c r="K6395" i="2" s="1"/>
  <c r="N6395" i="2" s="1"/>
  <c r="O6395" i="2" s="1"/>
  <c r="S6394" i="2"/>
  <c r="G6395" i="2"/>
  <c r="I6395" i="2" l="1"/>
  <c r="R6395" i="2"/>
  <c r="T6395" i="2" s="1"/>
  <c r="Q6395" i="2"/>
  <c r="P6395" i="2"/>
  <c r="U6395" i="2"/>
  <c r="V6395" i="2" l="1"/>
  <c r="F6396" i="2" s="1"/>
  <c r="S6395" i="2"/>
  <c r="G6396" i="2"/>
  <c r="J6396" i="2" l="1"/>
  <c r="M6396" i="2" s="1"/>
  <c r="H6396" i="2"/>
  <c r="K6396" i="2" s="1"/>
  <c r="N6396" i="2" s="1"/>
  <c r="O6396" i="2" s="1"/>
  <c r="I6396" i="2"/>
  <c r="P6396" i="2" l="1"/>
  <c r="Q6396" i="2"/>
  <c r="U6396" i="2"/>
  <c r="R6396" i="2"/>
  <c r="T6396" i="2" s="1"/>
  <c r="S6396" i="2" l="1"/>
  <c r="G6397" i="2"/>
  <c r="V6396" i="2"/>
  <c r="F6397" i="2" s="1"/>
  <c r="I6397" i="2" l="1"/>
  <c r="H6397" i="2"/>
  <c r="K6397" i="2" s="1"/>
  <c r="J6397" i="2"/>
  <c r="M6397" i="2" s="1"/>
  <c r="N6397" i="2" l="1"/>
  <c r="O6397" i="2" s="1"/>
  <c r="P6397" i="2" l="1"/>
  <c r="R6397" i="2"/>
  <c r="T6397" i="2" s="1"/>
  <c r="Q6397" i="2"/>
  <c r="U6397" i="2"/>
  <c r="V6397" i="2" s="1"/>
  <c r="F6398" i="2" s="1"/>
  <c r="H6398" i="2" l="1"/>
  <c r="K6398" i="2" s="1"/>
  <c r="J6398" i="2"/>
  <c r="M6398" i="2" s="1"/>
  <c r="S6397" i="2"/>
  <c r="G6398" i="2"/>
  <c r="I6398" i="2" l="1"/>
  <c r="N6398" i="2"/>
  <c r="O6398" i="2" s="1"/>
  <c r="P6398" i="2" l="1"/>
  <c r="Q6398" i="2"/>
  <c r="R6398" i="2"/>
  <c r="T6398" i="2" s="1"/>
  <c r="U6398" i="2"/>
  <c r="S6398" i="2" l="1"/>
  <c r="G6399" i="2"/>
  <c r="V6398" i="2"/>
  <c r="F6399" i="2" s="1"/>
  <c r="J6399" i="2" l="1"/>
  <c r="M6399" i="2" s="1"/>
  <c r="I6399" i="2"/>
  <c r="H6399" i="2"/>
  <c r="K6399" i="2" s="1"/>
  <c r="N6399" i="2" s="1"/>
  <c r="O6399" i="2" s="1"/>
  <c r="R6399" i="2" l="1"/>
  <c r="T6399" i="2" s="1"/>
  <c r="Q6399" i="2"/>
  <c r="U6399" i="2"/>
  <c r="P6399" i="2"/>
  <c r="V6399" i="2" s="1"/>
  <c r="F6400" i="2" s="1"/>
  <c r="H6400" i="2" l="1"/>
  <c r="K6400" i="2" s="1"/>
  <c r="J6400" i="2"/>
  <c r="M6400" i="2" s="1"/>
  <c r="S6399" i="2"/>
  <c r="G6400" i="2"/>
  <c r="I6400" i="2" l="1"/>
  <c r="L6400" i="2" s="1"/>
  <c r="N6400" i="2" s="1"/>
  <c r="O6400" i="2" s="1"/>
  <c r="R6400" i="2" l="1"/>
  <c r="T6400" i="2" s="1"/>
  <c r="Q6400" i="2"/>
  <c r="P6400" i="2"/>
  <c r="V6400" i="2" s="1"/>
  <c r="F6401" i="2" s="1"/>
  <c r="U6400" i="2"/>
  <c r="J6401" i="2" l="1"/>
  <c r="M6401" i="2" s="1"/>
  <c r="H6401" i="2"/>
  <c r="K6401" i="2" s="1"/>
  <c r="S6400" i="2"/>
  <c r="G6401" i="2"/>
  <c r="I6401" i="2" l="1"/>
  <c r="L6401" i="2" s="1"/>
  <c r="N6401" i="2"/>
  <c r="O6401" i="2" s="1"/>
  <c r="P6401" i="2" l="1"/>
  <c r="R6401" i="2"/>
  <c r="T6401" i="2" s="1"/>
  <c r="Q6401" i="2"/>
  <c r="U6401" i="2"/>
  <c r="S6401" i="2" l="1"/>
  <c r="G6402" i="2"/>
  <c r="V6401" i="2"/>
  <c r="F6402" i="2" s="1"/>
  <c r="I6402" i="2" l="1"/>
  <c r="L6402" i="2" s="1"/>
  <c r="J6402" i="2"/>
  <c r="M6402" i="2" s="1"/>
  <c r="H6402" i="2"/>
  <c r="K6402" i="2" s="1"/>
  <c r="N6402" i="2" s="1"/>
  <c r="O6402" i="2" s="1"/>
  <c r="R6402" i="2" l="1"/>
  <c r="T6402" i="2" s="1"/>
  <c r="Q6402" i="2"/>
  <c r="P6402" i="2"/>
  <c r="U6402" i="2"/>
  <c r="V6402" i="2" l="1"/>
  <c r="F6403" i="2" s="1"/>
  <c r="S6402" i="2"/>
  <c r="G6403" i="2"/>
  <c r="J6403" i="2" l="1"/>
  <c r="M6403" i="2" s="1"/>
  <c r="I6403" i="2"/>
  <c r="L6403" i="2" s="1"/>
  <c r="H6403" i="2"/>
  <c r="K6403" i="2" s="1"/>
  <c r="N6403" i="2" s="1"/>
  <c r="O6403" i="2" s="1"/>
  <c r="R6403" i="2" l="1"/>
  <c r="T6403" i="2" s="1"/>
  <c r="Q6403" i="2"/>
  <c r="P6403" i="2"/>
  <c r="U6403" i="2"/>
  <c r="V6403" i="2" l="1"/>
  <c r="F6404" i="2" s="1"/>
  <c r="S6403" i="2"/>
  <c r="G6404" i="2"/>
  <c r="J6404" i="2" l="1"/>
  <c r="M6404" i="2" s="1"/>
  <c r="I6404" i="2"/>
  <c r="L6404" i="2" s="1"/>
  <c r="H6404" i="2"/>
  <c r="K6404" i="2" s="1"/>
  <c r="N6404" i="2" s="1"/>
  <c r="O6404" i="2" s="1"/>
  <c r="R6404" i="2" l="1"/>
  <c r="T6404" i="2" s="1"/>
  <c r="Q6404" i="2"/>
  <c r="P6404" i="2"/>
  <c r="U6404" i="2"/>
  <c r="V6404" i="2" l="1"/>
  <c r="F6405" i="2" s="1"/>
  <c r="S6404" i="2"/>
  <c r="G6405" i="2"/>
  <c r="J6405" i="2" l="1"/>
  <c r="M6405" i="2" s="1"/>
  <c r="I6405" i="2"/>
  <c r="L6405" i="2" s="1"/>
  <c r="H6405" i="2"/>
  <c r="K6405" i="2" s="1"/>
  <c r="N6405" i="2" l="1"/>
  <c r="O6405" i="2" s="1"/>
  <c r="R6405" i="2" l="1"/>
  <c r="T6405" i="2" s="1"/>
  <c r="Q6405" i="2"/>
  <c r="P6405" i="2"/>
  <c r="U6405" i="2"/>
  <c r="V6405" i="2" s="1"/>
  <c r="F6406" i="2" s="1"/>
  <c r="J6406" i="2" l="1"/>
  <c r="M6406" i="2" s="1"/>
  <c r="H6406" i="2"/>
  <c r="K6406" i="2" s="1"/>
  <c r="S6405" i="2"/>
  <c r="G6406" i="2"/>
  <c r="I6406" i="2" l="1"/>
  <c r="L6406" i="2" s="1"/>
  <c r="N6406" i="2" s="1"/>
  <c r="O6406" i="2" s="1"/>
  <c r="R6406" i="2" l="1"/>
  <c r="T6406" i="2" s="1"/>
  <c r="P6406" i="2"/>
  <c r="Q6406" i="2"/>
  <c r="U6406" i="2"/>
  <c r="S6406" i="2" l="1"/>
  <c r="G6407" i="2"/>
  <c r="V6406" i="2"/>
  <c r="F6407" i="2" s="1"/>
  <c r="J6407" i="2" l="1"/>
  <c r="M6407" i="2" s="1"/>
  <c r="I6407" i="2"/>
  <c r="L6407" i="2" s="1"/>
  <c r="H6407" i="2"/>
  <c r="K6407" i="2" s="1"/>
  <c r="N6407" i="2" s="1"/>
  <c r="O6407" i="2" s="1"/>
  <c r="R6407" i="2" l="1"/>
  <c r="T6407" i="2" s="1"/>
  <c r="P6407" i="2"/>
  <c r="U6407" i="2"/>
  <c r="Q6407" i="2"/>
  <c r="S6407" i="2" l="1"/>
  <c r="G6408" i="2"/>
  <c r="V6407" i="2"/>
  <c r="F6408" i="2" s="1"/>
  <c r="I6408" i="2" l="1"/>
  <c r="L6408" i="2" s="1"/>
  <c r="H6408" i="2"/>
  <c r="K6408" i="2" s="1"/>
  <c r="J6408" i="2"/>
  <c r="M6408" i="2" s="1"/>
  <c r="N6408" i="2" l="1"/>
  <c r="O6408" i="2" s="1"/>
  <c r="U6408" i="2" l="1"/>
  <c r="R6408" i="2"/>
  <c r="T6408" i="2" s="1"/>
  <c r="P6408" i="2"/>
  <c r="Q6408" i="2"/>
  <c r="S6408" i="2" l="1"/>
  <c r="G6409" i="2"/>
  <c r="V6408" i="2"/>
  <c r="F6409" i="2" s="1"/>
  <c r="H6409" i="2" l="1"/>
  <c r="K6409" i="2" s="1"/>
  <c r="J6409" i="2"/>
  <c r="M6409" i="2" s="1"/>
  <c r="I6409" i="2"/>
  <c r="N6409" i="2" l="1"/>
  <c r="O6409" i="2" s="1"/>
  <c r="U6409" i="2" l="1"/>
  <c r="P6409" i="2"/>
  <c r="V6409" i="2" s="1"/>
  <c r="F6410" i="2" s="1"/>
  <c r="Q6409" i="2"/>
  <c r="R6409" i="2"/>
  <c r="T6409" i="2" s="1"/>
  <c r="I6410" i="2" l="1"/>
  <c r="H6410" i="2"/>
  <c r="K6410" i="2" s="1"/>
  <c r="N6410" i="2" s="1"/>
  <c r="O6410" i="2" s="1"/>
  <c r="J6410" i="2"/>
  <c r="M6410" i="2" s="1"/>
  <c r="S6409" i="2"/>
  <c r="U6410" i="2" l="1"/>
  <c r="Q6410" i="2"/>
  <c r="P6410" i="2"/>
  <c r="V6410" i="2" s="1"/>
  <c r="F6411" i="2" s="1"/>
  <c r="R6410" i="2"/>
  <c r="T6410" i="2" s="1"/>
  <c r="H6411" i="2" l="1"/>
  <c r="K6411" i="2" s="1"/>
  <c r="J6411" i="2"/>
  <c r="M6411" i="2" s="1"/>
  <c r="S6410" i="2"/>
  <c r="G6411" i="2"/>
  <c r="I6411" i="2" l="1"/>
  <c r="N6411" i="2"/>
  <c r="O6411" i="2" s="1"/>
  <c r="Q6411" i="2" l="1"/>
  <c r="P6411" i="2"/>
  <c r="R6411" i="2"/>
  <c r="T6411" i="2" s="1"/>
  <c r="U6411" i="2"/>
  <c r="V6411" i="2" l="1"/>
  <c r="F6412" i="2" s="1"/>
  <c r="S6411" i="2"/>
  <c r="G6412" i="2"/>
  <c r="I6412" i="2" l="1"/>
  <c r="J6412" i="2"/>
  <c r="M6412" i="2" s="1"/>
  <c r="H6412" i="2"/>
  <c r="K6412" i="2" s="1"/>
  <c r="N6412" i="2" s="1"/>
  <c r="O6412" i="2" s="1"/>
  <c r="R6412" i="2" l="1"/>
  <c r="T6412" i="2" s="1"/>
  <c r="Q6412" i="2"/>
  <c r="P6412" i="2"/>
  <c r="U6412" i="2"/>
  <c r="V6412" i="2" l="1"/>
  <c r="F6413" i="2" s="1"/>
  <c r="S6412" i="2"/>
  <c r="G6413" i="2"/>
  <c r="I6413" i="2" l="1"/>
  <c r="H6413" i="2"/>
  <c r="K6413" i="2" s="1"/>
  <c r="J6413" i="2"/>
  <c r="M6413" i="2" s="1"/>
  <c r="N6413" i="2" l="1"/>
  <c r="O6413" i="2" s="1"/>
  <c r="U6413" i="2" l="1"/>
  <c r="R6413" i="2"/>
  <c r="T6413" i="2" s="1"/>
  <c r="Q6413" i="2"/>
  <c r="P6413" i="2"/>
  <c r="V6413" i="2" s="1"/>
  <c r="F6414" i="2" s="1"/>
  <c r="J6414" i="2" l="1"/>
  <c r="M6414" i="2" s="1"/>
  <c r="H6414" i="2"/>
  <c r="K6414" i="2" s="1"/>
  <c r="N6414" i="2" s="1"/>
  <c r="O6414" i="2" s="1"/>
  <c r="S6413" i="2"/>
  <c r="G6414" i="2"/>
  <c r="I6414" i="2" l="1"/>
  <c r="R6414" i="2"/>
  <c r="T6414" i="2" s="1"/>
  <c r="Q6414" i="2"/>
  <c r="P6414" i="2"/>
  <c r="U6414" i="2"/>
  <c r="V6414" i="2" l="1"/>
  <c r="F6415" i="2" s="1"/>
  <c r="S6414" i="2"/>
  <c r="G6415" i="2"/>
  <c r="I6415" i="2" l="1"/>
  <c r="J6415" i="2"/>
  <c r="M6415" i="2" s="1"/>
  <c r="H6415" i="2"/>
  <c r="K6415" i="2" s="1"/>
  <c r="N6415" i="2" s="1"/>
  <c r="O6415" i="2" s="1"/>
  <c r="U6415" i="2" l="1"/>
  <c r="Q6415" i="2"/>
  <c r="P6415" i="2"/>
  <c r="V6415" i="2" s="1"/>
  <c r="F6416" i="2" s="1"/>
  <c r="R6415" i="2"/>
  <c r="T6415" i="2" s="1"/>
  <c r="J6416" i="2" l="1"/>
  <c r="M6416" i="2" s="1"/>
  <c r="H6416" i="2"/>
  <c r="K6416" i="2" s="1"/>
  <c r="N6416" i="2" s="1"/>
  <c r="O6416" i="2" s="1"/>
  <c r="S6415" i="2"/>
  <c r="G6416" i="2"/>
  <c r="I6416" i="2" l="1"/>
  <c r="G6417" i="2"/>
  <c r="R6416" i="2"/>
  <c r="T6416" i="2" s="1"/>
  <c r="Q6416" i="2"/>
  <c r="U6416" i="2"/>
  <c r="P6416" i="2"/>
  <c r="V6416" i="2" s="1"/>
  <c r="F6417" i="2" s="1"/>
  <c r="J6417" i="2" l="1"/>
  <c r="M6417" i="2" s="1"/>
  <c r="H6417" i="2"/>
  <c r="K6417" i="2" s="1"/>
  <c r="N6417" i="2" s="1"/>
  <c r="O6417" i="2" s="1"/>
  <c r="S6416" i="2"/>
  <c r="I6417" i="2"/>
  <c r="U6417" i="2" l="1"/>
  <c r="Q6417" i="2"/>
  <c r="P6417" i="2"/>
  <c r="V6417" i="2" s="1"/>
  <c r="F6418" i="2" s="1"/>
  <c r="R6417" i="2"/>
  <c r="T6417" i="2" s="1"/>
  <c r="J6418" i="2" l="1"/>
  <c r="M6418" i="2" s="1"/>
  <c r="H6418" i="2"/>
  <c r="K6418" i="2" s="1"/>
  <c r="N6418" i="2" s="1"/>
  <c r="O6418" i="2" s="1"/>
  <c r="S6417" i="2"/>
  <c r="G6418" i="2"/>
  <c r="R6418" i="2" l="1"/>
  <c r="T6418" i="2" s="1"/>
  <c r="P6418" i="2"/>
  <c r="V6418" i="2" s="1"/>
  <c r="F6419" i="2" s="1"/>
  <c r="U6418" i="2"/>
  <c r="Q6418" i="2"/>
  <c r="S6418" i="2" s="1"/>
  <c r="I6418" i="2"/>
  <c r="G6419" i="2"/>
  <c r="J6419" i="2" l="1"/>
  <c r="M6419" i="2" s="1"/>
  <c r="H6419" i="2"/>
  <c r="K6419" i="2" s="1"/>
  <c r="N6419" i="2" s="1"/>
  <c r="O6419" i="2" s="1"/>
  <c r="I6419" i="2"/>
  <c r="P6419" i="2" l="1"/>
  <c r="O6420" i="2"/>
  <c r="Q6419" i="2"/>
  <c r="U6419" i="2"/>
  <c r="R6419" i="2"/>
  <c r="T6419" i="2" s="1"/>
  <c r="R6420" i="2" l="1"/>
  <c r="T6420" i="2" s="1"/>
  <c r="U6420" i="2"/>
  <c r="Q6420" i="2"/>
  <c r="S6419" i="2"/>
  <c r="G6420" i="2"/>
  <c r="G6421" i="2" s="1"/>
  <c r="V6419" i="2"/>
  <c r="F6420" i="2" s="1"/>
  <c r="J6420" i="2" l="1"/>
  <c r="M6420" i="2" s="1"/>
  <c r="I6420" i="2"/>
  <c r="H6420" i="2"/>
  <c r="K6420" i="2" l="1"/>
  <c r="N6420" i="2" s="1"/>
  <c r="P6420" i="2"/>
  <c r="V6420" i="2" l="1"/>
  <c r="F6421" i="2" s="1"/>
  <c r="S6420" i="2"/>
  <c r="I6421" i="2" l="1"/>
  <c r="J6421" i="2"/>
  <c r="M6421" i="2" s="1"/>
  <c r="H6421" i="2"/>
  <c r="K6421" i="2" s="1"/>
  <c r="N6421" i="2" l="1"/>
  <c r="O6421" i="2" s="1"/>
  <c r="R6421" i="2" l="1"/>
  <c r="T6421" i="2" s="1"/>
  <c r="U6421" i="2"/>
  <c r="P6421" i="2"/>
  <c r="O6422" i="2"/>
  <c r="Q6421" i="2"/>
  <c r="S6421" i="2" l="1"/>
  <c r="G6422" i="2"/>
  <c r="Q6422" i="2"/>
  <c r="P6422" i="2"/>
  <c r="R6422" i="2"/>
  <c r="T6422" i="2" s="1"/>
  <c r="U6422" i="2"/>
  <c r="V6421" i="2"/>
  <c r="F6422" i="2" s="1"/>
  <c r="V6422" i="2" l="1"/>
  <c r="F6423" i="2" s="1"/>
  <c r="S6422" i="2"/>
  <c r="G6423" i="2"/>
  <c r="H6422" i="2"/>
  <c r="K6422" i="2" s="1"/>
  <c r="J6422" i="2"/>
  <c r="M6422" i="2" s="1"/>
  <c r="I6422" i="2"/>
  <c r="N6422" i="2" l="1"/>
  <c r="J6423" i="2"/>
  <c r="M6423" i="2" s="1"/>
  <c r="H6423" i="2"/>
  <c r="K6423" i="2" s="1"/>
  <c r="I6423" i="2"/>
  <c r="L6423" i="2" s="1"/>
  <c r="N6423" i="2" s="1"/>
  <c r="O6423" i="2" s="1"/>
  <c r="R6423" i="2" l="1"/>
  <c r="T6423" i="2" s="1"/>
  <c r="Q6423" i="2"/>
  <c r="U6423" i="2"/>
  <c r="P6423" i="2"/>
  <c r="V6423" i="2" s="1"/>
  <c r="F6424" i="2" s="1"/>
  <c r="J6424" i="2" l="1"/>
  <c r="M6424" i="2" s="1"/>
  <c r="H6424" i="2"/>
  <c r="K6424" i="2" s="1"/>
  <c r="S6423" i="2"/>
  <c r="G6424" i="2"/>
  <c r="I6424" i="2" l="1"/>
  <c r="L6424" i="2" s="1"/>
  <c r="N6424" i="2" s="1"/>
  <c r="O6424" i="2" s="1"/>
  <c r="P6424" i="2" l="1"/>
  <c r="U6424" i="2"/>
  <c r="R6424" i="2"/>
  <c r="T6424" i="2" s="1"/>
  <c r="Q6424" i="2"/>
  <c r="S6424" i="2" l="1"/>
  <c r="G6425" i="2"/>
  <c r="V6424" i="2"/>
  <c r="F6425" i="2" s="1"/>
  <c r="J6425" i="2" l="1"/>
  <c r="M6425" i="2" s="1"/>
  <c r="I6425" i="2"/>
  <c r="L6425" i="2" s="1"/>
  <c r="H6425" i="2"/>
  <c r="K6425" i="2" s="1"/>
  <c r="N6425" i="2" s="1"/>
  <c r="O6425" i="2" s="1"/>
  <c r="P6425" i="2" l="1"/>
  <c r="Q6425" i="2"/>
  <c r="U6425" i="2"/>
  <c r="R6425" i="2"/>
  <c r="T6425" i="2" s="1"/>
  <c r="S6425" i="2" l="1"/>
  <c r="G6426" i="2"/>
  <c r="V6425" i="2"/>
  <c r="F6426" i="2" s="1"/>
  <c r="I6426" i="2" l="1"/>
  <c r="L6426" i="2" s="1"/>
  <c r="J6426" i="2"/>
  <c r="M6426" i="2" s="1"/>
  <c r="H6426" i="2"/>
  <c r="K6426" i="2" s="1"/>
  <c r="N6426" i="2" l="1"/>
  <c r="O6426" i="2" s="1"/>
  <c r="R6426" i="2" l="1"/>
  <c r="T6426" i="2" s="1"/>
  <c r="Q6426" i="2"/>
  <c r="U6426" i="2"/>
  <c r="V6426" i="2" s="1"/>
  <c r="F6427" i="2" s="1"/>
  <c r="P6426" i="2"/>
  <c r="J6427" i="2" l="1"/>
  <c r="M6427" i="2" s="1"/>
  <c r="H6427" i="2"/>
  <c r="K6427" i="2" s="1"/>
  <c r="S6426" i="2"/>
  <c r="G6427" i="2"/>
  <c r="I6427" i="2" l="1"/>
  <c r="L6427" i="2" s="1"/>
  <c r="N6427" i="2" s="1"/>
  <c r="O6427" i="2" s="1"/>
  <c r="R6427" i="2" l="1"/>
  <c r="T6427" i="2" s="1"/>
  <c r="Q6427" i="2"/>
  <c r="P6427" i="2"/>
  <c r="U6427" i="2"/>
  <c r="V6427" i="2" s="1"/>
  <c r="F6428" i="2" s="1"/>
  <c r="J6428" i="2" l="1"/>
  <c r="M6428" i="2" s="1"/>
  <c r="H6428" i="2"/>
  <c r="K6428" i="2" s="1"/>
  <c r="S6427" i="2"/>
  <c r="G6428" i="2"/>
  <c r="I6428" i="2" l="1"/>
  <c r="L6428" i="2" s="1"/>
  <c r="N6428" i="2" s="1"/>
  <c r="O6428" i="2" s="1"/>
  <c r="Q6428" i="2" l="1"/>
  <c r="P6428" i="2"/>
  <c r="R6428" i="2"/>
  <c r="T6428" i="2" s="1"/>
  <c r="U6428" i="2"/>
  <c r="V6428" i="2" s="1"/>
  <c r="F6429" i="2" s="1"/>
  <c r="J6429" i="2" l="1"/>
  <c r="M6429" i="2" s="1"/>
  <c r="H6429" i="2"/>
  <c r="K6429" i="2" s="1"/>
  <c r="S6428" i="2"/>
  <c r="G6429" i="2"/>
  <c r="I6429" i="2" l="1"/>
  <c r="L6429" i="2" s="1"/>
  <c r="N6429" i="2" s="1"/>
  <c r="O6429" i="2" s="1"/>
  <c r="R6429" i="2" l="1"/>
  <c r="T6429" i="2" s="1"/>
  <c r="Q6429" i="2"/>
  <c r="P6429" i="2"/>
  <c r="U6429" i="2"/>
  <c r="V6429" i="2" s="1"/>
  <c r="F6430" i="2" s="1"/>
  <c r="J6430" i="2" l="1"/>
  <c r="M6430" i="2" s="1"/>
  <c r="H6430" i="2"/>
  <c r="K6430" i="2" s="1"/>
  <c r="S6429" i="2"/>
  <c r="G6430" i="2"/>
  <c r="I6430" i="2" s="1"/>
  <c r="L6430" i="2" s="1"/>
  <c r="N6430" i="2" s="1"/>
  <c r="O6430" i="2" s="1"/>
  <c r="P6430" i="2" l="1"/>
  <c r="Q6430" i="2"/>
  <c r="S6430" i="2" s="1"/>
  <c r="R6430" i="2"/>
  <c r="T6430" i="2" s="1"/>
  <c r="U6430" i="2"/>
  <c r="V6430" i="2" s="1"/>
  <c r="F6431" i="2" s="1"/>
  <c r="G6431" i="2"/>
  <c r="J6431" i="2" l="1"/>
  <c r="M6431" i="2" s="1"/>
  <c r="H6431" i="2"/>
  <c r="K6431" i="2" s="1"/>
  <c r="I6431" i="2"/>
  <c r="L6431" i="2" s="1"/>
  <c r="N6431" i="2" s="1"/>
  <c r="O6431" i="2" s="1"/>
  <c r="U6431" i="2" l="1"/>
  <c r="P6431" i="2"/>
  <c r="R6431" i="2"/>
  <c r="T6431" i="2" s="1"/>
  <c r="Q6431" i="2"/>
  <c r="S6431" i="2" l="1"/>
  <c r="G6432" i="2"/>
  <c r="V6431" i="2"/>
  <c r="F6432" i="2" s="1"/>
  <c r="I6432" i="2" l="1"/>
  <c r="L6432" i="2" s="1"/>
  <c r="J6432" i="2"/>
  <c r="M6432" i="2" s="1"/>
  <c r="H6432" i="2"/>
  <c r="K6432" i="2" s="1"/>
  <c r="N6432" i="2" s="1"/>
  <c r="O6432" i="2" s="1"/>
  <c r="R6432" i="2" l="1"/>
  <c r="T6432" i="2" s="1"/>
  <c r="P6432" i="2"/>
  <c r="U6432" i="2"/>
  <c r="Q6432" i="2"/>
  <c r="S6432" i="2" l="1"/>
  <c r="G6433" i="2"/>
  <c r="V6432" i="2"/>
  <c r="F6433" i="2" s="1"/>
  <c r="I6433" i="2" l="1"/>
  <c r="J6433" i="2"/>
  <c r="M6433" i="2" s="1"/>
  <c r="H6433" i="2"/>
  <c r="K6433" i="2" s="1"/>
  <c r="N6433" i="2" s="1"/>
  <c r="O6433" i="2" s="1"/>
  <c r="R6433" i="2" l="1"/>
  <c r="T6433" i="2" s="1"/>
  <c r="P6433" i="2"/>
  <c r="U6433" i="2"/>
  <c r="Q6433" i="2"/>
  <c r="S6433" i="2" s="1"/>
  <c r="V6433" i="2" l="1"/>
  <c r="F6434" i="2" s="1"/>
  <c r="J6434" i="2" l="1"/>
  <c r="M6434" i="2" s="1"/>
  <c r="I6434" i="2"/>
  <c r="H6434" i="2"/>
  <c r="K6434" i="2" s="1"/>
  <c r="N6434" i="2" s="1"/>
  <c r="O6434" i="2" s="1"/>
  <c r="Q6434" i="2" l="1"/>
  <c r="U6434" i="2"/>
  <c r="P6434" i="2"/>
  <c r="R6434" i="2"/>
  <c r="T6434" i="2" s="1"/>
  <c r="V6434" i="2" l="1"/>
  <c r="F6435" i="2" s="1"/>
  <c r="G6435" i="2"/>
  <c r="S6434" i="2"/>
  <c r="I6435" i="2" l="1"/>
  <c r="J6435" i="2"/>
  <c r="M6435" i="2" s="1"/>
  <c r="H6435" i="2"/>
  <c r="K6435" i="2" s="1"/>
  <c r="N6435" i="2" s="1"/>
  <c r="O6435" i="2" s="1"/>
  <c r="R6435" i="2" l="1"/>
  <c r="T6435" i="2" s="1"/>
  <c r="P6435" i="2"/>
  <c r="Q6435" i="2"/>
  <c r="U6435" i="2"/>
  <c r="S6435" i="2" l="1"/>
  <c r="G6436" i="2"/>
  <c r="V6435" i="2"/>
  <c r="F6436" i="2" s="1"/>
  <c r="H6436" i="2" l="1"/>
  <c r="K6436" i="2" s="1"/>
  <c r="J6436" i="2"/>
  <c r="M6436" i="2" s="1"/>
  <c r="I6436" i="2"/>
  <c r="L6436" i="2" s="1"/>
  <c r="N6436" i="2" l="1"/>
  <c r="O6436" i="2" s="1"/>
  <c r="Q6436" i="2" l="1"/>
  <c r="P6436" i="2"/>
  <c r="V6436" i="2" s="1"/>
  <c r="F6437" i="2" s="1"/>
  <c r="R6436" i="2"/>
  <c r="T6436" i="2" s="1"/>
  <c r="U6436" i="2"/>
  <c r="J6437" i="2" l="1"/>
  <c r="M6437" i="2" s="1"/>
  <c r="H6437" i="2"/>
  <c r="K6437" i="2" s="1"/>
  <c r="N6437" i="2" s="1"/>
  <c r="O6437" i="2" s="1"/>
  <c r="S6436" i="2"/>
  <c r="G6437" i="2"/>
  <c r="P6437" i="2" l="1"/>
  <c r="R6437" i="2"/>
  <c r="T6437" i="2" s="1"/>
  <c r="U6437" i="2"/>
  <c r="I6437" i="2"/>
  <c r="Q6437" i="2" s="1"/>
  <c r="S6437" i="2" s="1"/>
  <c r="V6437" i="2" l="1"/>
  <c r="F6438" i="2" s="1"/>
  <c r="G6438" i="2"/>
  <c r="I6438" i="2" l="1"/>
  <c r="J6438" i="2"/>
  <c r="M6438" i="2" s="1"/>
  <c r="H6438" i="2"/>
  <c r="K6438" i="2" s="1"/>
  <c r="N6438" i="2" l="1"/>
  <c r="O6438" i="2" s="1"/>
  <c r="U6438" i="2" l="1"/>
  <c r="P6438" i="2"/>
  <c r="R6438" i="2"/>
  <c r="T6438" i="2" s="1"/>
  <c r="Q6438" i="2"/>
  <c r="S6438" i="2" l="1"/>
  <c r="G6439" i="2"/>
  <c r="V6438" i="2"/>
  <c r="F6439" i="2" s="1"/>
  <c r="I6439" i="2" l="1"/>
  <c r="L6439" i="2" s="1"/>
  <c r="J6439" i="2"/>
  <c r="M6439" i="2" s="1"/>
  <c r="H6439" i="2"/>
  <c r="K6439" i="2" s="1"/>
  <c r="N6439" i="2" s="1"/>
  <c r="O6439" i="2" s="1"/>
  <c r="Q6439" i="2" l="1"/>
  <c r="P6439" i="2"/>
  <c r="R6439" i="2"/>
  <c r="T6439" i="2" s="1"/>
  <c r="U6439" i="2"/>
  <c r="V6439" i="2" s="1"/>
  <c r="F6440" i="2" s="1"/>
  <c r="J6440" i="2" l="1"/>
  <c r="M6440" i="2" s="1"/>
  <c r="H6440" i="2"/>
  <c r="K6440" i="2" s="1"/>
  <c r="N6440" i="2" s="1"/>
  <c r="O6440" i="2" s="1"/>
  <c r="S6439" i="2"/>
  <c r="G6440" i="2"/>
  <c r="I6440" i="2" l="1"/>
  <c r="R6440" i="2"/>
  <c r="T6440" i="2" s="1"/>
  <c r="Q6440" i="2"/>
  <c r="U6440" i="2"/>
  <c r="P6440" i="2"/>
  <c r="V6440" i="2" s="1"/>
  <c r="F6441" i="2" s="1"/>
  <c r="J6441" i="2" l="1"/>
  <c r="M6441" i="2" s="1"/>
  <c r="H6441" i="2"/>
  <c r="K6441" i="2" s="1"/>
  <c r="N6441" i="2" s="1"/>
  <c r="O6441" i="2" s="1"/>
  <c r="S6440" i="2"/>
  <c r="G6441" i="2"/>
  <c r="P6441" i="2" l="1"/>
  <c r="R6441" i="2"/>
  <c r="T6441" i="2" s="1"/>
  <c r="Q6441" i="2"/>
  <c r="S6441" i="2" s="1"/>
  <c r="U6441" i="2"/>
  <c r="I6441" i="2"/>
  <c r="V6441" i="2" l="1"/>
  <c r="F6442" i="2" s="1"/>
  <c r="G6442" i="2"/>
  <c r="J6442" i="2" l="1"/>
  <c r="M6442" i="2" s="1"/>
  <c r="H6442" i="2"/>
  <c r="K6442" i="2" s="1"/>
  <c r="N6442" i="2" s="1"/>
  <c r="O6442" i="2" s="1"/>
  <c r="I6442" i="2"/>
  <c r="R6442" i="2" l="1"/>
  <c r="T6442" i="2" s="1"/>
  <c r="Q6442" i="2"/>
  <c r="U6442" i="2"/>
  <c r="P6442" i="2"/>
  <c r="V6442" i="2" s="1"/>
  <c r="F6443" i="2" s="1"/>
  <c r="H6443" i="2" l="1"/>
  <c r="K6443" i="2" s="1"/>
  <c r="J6443" i="2"/>
  <c r="M6443" i="2" s="1"/>
  <c r="S6442" i="2"/>
  <c r="G6443" i="2"/>
  <c r="N6443" i="2" l="1"/>
  <c r="O6443" i="2" s="1"/>
  <c r="I6443" i="2"/>
  <c r="P6443" i="2" l="1"/>
  <c r="O6444" i="2"/>
  <c r="Q6443" i="2"/>
  <c r="U6443" i="2"/>
  <c r="R6443" i="2"/>
  <c r="T6443" i="2" s="1"/>
  <c r="S6443" i="2" l="1"/>
  <c r="G6444" i="2"/>
  <c r="R6444" i="2"/>
  <c r="T6444" i="2" s="1"/>
  <c r="Q6444" i="2"/>
  <c r="U6444" i="2"/>
  <c r="V6443" i="2"/>
  <c r="F6444" i="2" s="1"/>
  <c r="I6444" i="2" l="1"/>
  <c r="H6444" i="2"/>
  <c r="J6444" i="2"/>
  <c r="M6444" i="2" s="1"/>
  <c r="G6445" i="2"/>
  <c r="K6444" i="2" l="1"/>
  <c r="N6444" i="2" s="1"/>
  <c r="P6444" i="2"/>
  <c r="V6444" i="2" l="1"/>
  <c r="F6445" i="2" s="1"/>
  <c r="S6444" i="2"/>
  <c r="J6445" i="2" l="1"/>
  <c r="M6445" i="2" s="1"/>
  <c r="H6445" i="2"/>
  <c r="K6445" i="2" s="1"/>
  <c r="N6445" i="2" s="1"/>
  <c r="O6445" i="2" s="1"/>
  <c r="I6445" i="2"/>
  <c r="P6445" i="2" l="1"/>
  <c r="O6446" i="2"/>
  <c r="R6445" i="2"/>
  <c r="T6445" i="2" s="1"/>
  <c r="Q6445" i="2"/>
  <c r="U6445" i="2"/>
  <c r="V6445" i="2" s="1"/>
  <c r="F6446" i="2" s="1"/>
  <c r="J6446" i="2" l="1"/>
  <c r="M6446" i="2" s="1"/>
  <c r="H6446" i="2"/>
  <c r="K6446" i="2" s="1"/>
  <c r="N6446" i="2" s="1"/>
  <c r="S6445" i="2"/>
  <c r="G6446" i="2"/>
  <c r="I6446" i="2" s="1"/>
  <c r="U6446" i="2"/>
  <c r="V6446" i="2" s="1"/>
  <c r="F6447" i="2" s="1"/>
  <c r="P6446" i="2"/>
  <c r="Q6446" i="2"/>
  <c r="S6446" i="2" s="1"/>
  <c r="R6446" i="2"/>
  <c r="T6446" i="2" s="1"/>
  <c r="J6447" i="2" l="1"/>
  <c r="M6447" i="2" s="1"/>
  <c r="H6447" i="2"/>
  <c r="K6447" i="2" s="1"/>
  <c r="N6447" i="2" s="1"/>
  <c r="O6447" i="2" s="1"/>
  <c r="G6447" i="2"/>
  <c r="I6447" i="2" l="1"/>
  <c r="R6447" i="2"/>
  <c r="T6447" i="2" s="1"/>
  <c r="P6447" i="2"/>
  <c r="Q6447" i="2"/>
  <c r="S6447" i="2" s="1"/>
  <c r="U6447" i="2"/>
  <c r="V6447" i="2" s="1"/>
  <c r="F6448" i="2" s="1"/>
  <c r="J6448" i="2" l="1"/>
  <c r="M6448" i="2" s="1"/>
  <c r="H6448" i="2"/>
  <c r="K6448" i="2" s="1"/>
  <c r="G6448" i="2"/>
  <c r="I6448" i="2" l="1"/>
  <c r="L6448" i="2" s="1"/>
  <c r="N6448" i="2" s="1"/>
  <c r="O6448" i="2" s="1"/>
  <c r="Q6448" i="2" l="1"/>
  <c r="P6448" i="2"/>
  <c r="V6448" i="2" s="1"/>
  <c r="F6449" i="2" s="1"/>
  <c r="R6448" i="2"/>
  <c r="T6448" i="2" s="1"/>
  <c r="U6448" i="2"/>
  <c r="J6449" i="2" l="1"/>
  <c r="M6449" i="2" s="1"/>
  <c r="H6449" i="2"/>
  <c r="K6449" i="2" s="1"/>
  <c r="S6448" i="2"/>
  <c r="G6449" i="2"/>
  <c r="I6449" i="2" l="1"/>
  <c r="L6449" i="2" s="1"/>
  <c r="N6449" i="2" s="1"/>
  <c r="O6449" i="2" s="1"/>
  <c r="Q6449" i="2" l="1"/>
  <c r="P6449" i="2"/>
  <c r="R6449" i="2"/>
  <c r="T6449" i="2" s="1"/>
  <c r="U6449" i="2"/>
  <c r="V6449" i="2" l="1"/>
  <c r="F6450" i="2" s="1"/>
  <c r="S6449" i="2"/>
  <c r="G6450" i="2"/>
  <c r="J6450" i="2" l="1"/>
  <c r="M6450" i="2" s="1"/>
  <c r="I6450" i="2"/>
  <c r="L6450" i="2" s="1"/>
  <c r="H6450" i="2"/>
  <c r="K6450" i="2" s="1"/>
  <c r="N6450" i="2" s="1"/>
  <c r="O6450" i="2" s="1"/>
  <c r="P6450" i="2" l="1"/>
  <c r="R6450" i="2"/>
  <c r="T6450" i="2" s="1"/>
  <c r="Q6450" i="2"/>
  <c r="U6450" i="2"/>
  <c r="V6450" i="2" s="1"/>
  <c r="F6451" i="2" s="1"/>
  <c r="J6451" i="2" l="1"/>
  <c r="M6451" i="2" s="1"/>
  <c r="H6451" i="2"/>
  <c r="K6451" i="2" s="1"/>
  <c r="S6450" i="2"/>
  <c r="G6451" i="2"/>
  <c r="I6451" i="2" l="1"/>
  <c r="L6451" i="2" s="1"/>
  <c r="N6451" i="2" s="1"/>
  <c r="O6451" i="2" s="1"/>
  <c r="R6451" i="2" l="1"/>
  <c r="T6451" i="2" s="1"/>
  <c r="Q6451" i="2"/>
  <c r="P6451" i="2"/>
  <c r="U6451" i="2"/>
  <c r="V6451" i="2" s="1"/>
  <c r="F6452" i="2" s="1"/>
  <c r="J6452" i="2" l="1"/>
  <c r="M6452" i="2" s="1"/>
  <c r="H6452" i="2"/>
  <c r="K6452" i="2" s="1"/>
  <c r="S6451" i="2"/>
  <c r="G6452" i="2"/>
  <c r="I6452" i="2" l="1"/>
  <c r="L6452" i="2" s="1"/>
  <c r="N6452" i="2" s="1"/>
  <c r="O6452" i="2" s="1"/>
  <c r="Q6452" i="2" l="1"/>
  <c r="R6452" i="2"/>
  <c r="T6452" i="2" s="1"/>
  <c r="P6452" i="2"/>
  <c r="U6452" i="2"/>
  <c r="V6452" i="2" s="1"/>
  <c r="F6453" i="2" s="1"/>
  <c r="J6453" i="2" l="1"/>
  <c r="M6453" i="2" s="1"/>
  <c r="H6453" i="2"/>
  <c r="K6453" i="2" s="1"/>
  <c r="S6452" i="2"/>
  <c r="G6453" i="2"/>
  <c r="I6453" i="2" l="1"/>
  <c r="L6453" i="2" s="1"/>
  <c r="N6453" i="2" s="1"/>
  <c r="O6453" i="2" s="1"/>
  <c r="Q6453" i="2" l="1"/>
  <c r="P6453" i="2"/>
  <c r="U6453" i="2"/>
  <c r="R6453" i="2"/>
  <c r="T6453" i="2" s="1"/>
  <c r="V6453" i="2" l="1"/>
  <c r="F6454" i="2" s="1"/>
  <c r="S6453" i="2"/>
  <c r="G6454" i="2"/>
  <c r="J6454" i="2" l="1"/>
  <c r="M6454" i="2" s="1"/>
  <c r="I6454" i="2"/>
  <c r="L6454" i="2" s="1"/>
  <c r="H6454" i="2"/>
  <c r="K6454" i="2" s="1"/>
  <c r="N6454" i="2" s="1"/>
  <c r="O6454" i="2" s="1"/>
  <c r="R6454" i="2" l="1"/>
  <c r="T6454" i="2" s="1"/>
  <c r="Q6454" i="2"/>
  <c r="P6454" i="2"/>
  <c r="U6454" i="2"/>
  <c r="V6454" i="2" s="1"/>
  <c r="F6455" i="2" s="1"/>
  <c r="J6455" i="2" l="1"/>
  <c r="M6455" i="2" s="1"/>
  <c r="H6455" i="2"/>
  <c r="K6455" i="2" s="1"/>
  <c r="S6454" i="2"/>
  <c r="G6455" i="2"/>
  <c r="I6455" i="2" l="1"/>
  <c r="L6455" i="2" s="1"/>
  <c r="N6455" i="2"/>
  <c r="O6455" i="2" s="1"/>
  <c r="P6455" i="2" l="1"/>
  <c r="Q6455" i="2"/>
  <c r="R6455" i="2"/>
  <c r="T6455" i="2" s="1"/>
  <c r="U6455" i="2"/>
  <c r="S6455" i="2" l="1"/>
  <c r="G6456" i="2"/>
  <c r="V6455" i="2"/>
  <c r="F6456" i="2" s="1"/>
  <c r="I6456" i="2" l="1"/>
  <c r="L6456" i="2" s="1"/>
  <c r="J6456" i="2"/>
  <c r="M6456" i="2" s="1"/>
  <c r="H6456" i="2"/>
  <c r="K6456" i="2" s="1"/>
  <c r="N6456" i="2" l="1"/>
  <c r="O6456" i="2" s="1"/>
  <c r="P6456" i="2" l="1"/>
  <c r="R6456" i="2"/>
  <c r="T6456" i="2" s="1"/>
  <c r="Q6456" i="2"/>
  <c r="U6456" i="2"/>
  <c r="V6456" i="2" s="1"/>
  <c r="F6457" i="2" s="1"/>
  <c r="J6457" i="2" l="1"/>
  <c r="M6457" i="2" s="1"/>
  <c r="H6457" i="2"/>
  <c r="K6457" i="2" s="1"/>
  <c r="N6457" i="2" s="1"/>
  <c r="O6457" i="2" s="1"/>
  <c r="S6456" i="2"/>
  <c r="G6457" i="2"/>
  <c r="I6457" i="2" s="1"/>
  <c r="R6457" i="2" l="1"/>
  <c r="T6457" i="2" s="1"/>
  <c r="Q6457" i="2"/>
  <c r="P6457" i="2"/>
  <c r="U6457" i="2"/>
  <c r="V6457" i="2" l="1"/>
  <c r="F6458" i="2" s="1"/>
  <c r="S6457" i="2"/>
  <c r="J6458" i="2" l="1"/>
  <c r="M6458" i="2" s="1"/>
  <c r="I6458" i="2"/>
  <c r="H6458" i="2"/>
  <c r="K6458" i="2" s="1"/>
  <c r="N6458" i="2" s="1"/>
  <c r="O6458" i="2" s="1"/>
  <c r="R6458" i="2" l="1"/>
  <c r="T6458" i="2" s="1"/>
  <c r="Q6458" i="2"/>
  <c r="P6458" i="2"/>
  <c r="U6458" i="2"/>
  <c r="V6458" i="2" l="1"/>
  <c r="F6459" i="2" s="1"/>
  <c r="S6458" i="2"/>
  <c r="G6459" i="2"/>
  <c r="J6459" i="2" l="1"/>
  <c r="M6459" i="2" s="1"/>
  <c r="I6459" i="2"/>
  <c r="H6459" i="2"/>
  <c r="K6459" i="2" s="1"/>
  <c r="N6459" i="2" s="1"/>
  <c r="O6459" i="2" s="1"/>
  <c r="R6459" i="2" l="1"/>
  <c r="T6459" i="2" s="1"/>
  <c r="P6459" i="2"/>
  <c r="U6459" i="2"/>
  <c r="Q6459" i="2"/>
  <c r="S6459" i="2" l="1"/>
  <c r="G6460" i="2"/>
  <c r="V6459" i="2"/>
  <c r="F6460" i="2" s="1"/>
  <c r="I6460" i="2" l="1"/>
  <c r="J6460" i="2"/>
  <c r="M6460" i="2" s="1"/>
  <c r="H6460" i="2"/>
  <c r="K6460" i="2" s="1"/>
  <c r="N6460" i="2" s="1"/>
  <c r="O6460" i="2" s="1"/>
  <c r="Q6460" i="2" l="1"/>
  <c r="P6460" i="2"/>
  <c r="R6460" i="2"/>
  <c r="T6460" i="2" s="1"/>
  <c r="U6460" i="2"/>
  <c r="V6460" i="2" l="1"/>
  <c r="F6461" i="2" s="1"/>
  <c r="S6460" i="2"/>
  <c r="G6461" i="2"/>
  <c r="J6461" i="2" l="1"/>
  <c r="M6461" i="2" s="1"/>
  <c r="I6461" i="2"/>
  <c r="H6461" i="2"/>
  <c r="K6461" i="2" s="1"/>
  <c r="N6461" i="2" s="1"/>
  <c r="O6461" i="2" s="1"/>
  <c r="R6461" i="2" l="1"/>
  <c r="T6461" i="2" s="1"/>
  <c r="Q6461" i="2"/>
  <c r="P6461" i="2"/>
  <c r="U6461" i="2"/>
  <c r="V6461" i="2" s="1"/>
  <c r="F6462" i="2" s="1"/>
  <c r="J6462" i="2" l="1"/>
  <c r="M6462" i="2" s="1"/>
  <c r="H6462" i="2"/>
  <c r="K6462" i="2" s="1"/>
  <c r="N6462" i="2" s="1"/>
  <c r="O6462" i="2" s="1"/>
  <c r="S6461" i="2"/>
  <c r="G6462" i="2"/>
  <c r="I6462" i="2" l="1"/>
  <c r="P6462" i="2"/>
  <c r="R6462" i="2"/>
  <c r="T6462" i="2" s="1"/>
  <c r="Q6462" i="2"/>
  <c r="S6462" i="2" s="1"/>
  <c r="U6462" i="2"/>
  <c r="V6462" i="2" s="1"/>
  <c r="F6463" i="2" s="1"/>
  <c r="J6463" i="2" l="1"/>
  <c r="M6463" i="2" s="1"/>
  <c r="H6463" i="2"/>
  <c r="K6463" i="2" s="1"/>
  <c r="N6463" i="2" s="1"/>
  <c r="O6463" i="2" s="1"/>
  <c r="G6463" i="2"/>
  <c r="R6463" i="2" l="1"/>
  <c r="T6463" i="2" s="1"/>
  <c r="U6463" i="2"/>
  <c r="Q6463" i="2"/>
  <c r="S6463" i="2" s="1"/>
  <c r="P6463" i="2"/>
  <c r="V6463" i="2" s="1"/>
  <c r="F6464" i="2" s="1"/>
  <c r="I6463" i="2"/>
  <c r="H6464" i="2" l="1"/>
  <c r="K6464" i="2" s="1"/>
  <c r="J6464" i="2"/>
  <c r="M6464" i="2" s="1"/>
  <c r="G6464" i="2"/>
  <c r="I6464" i="2" l="1"/>
  <c r="N6464" i="2"/>
  <c r="O6464" i="2" s="1"/>
  <c r="P6464" i="2" l="1"/>
  <c r="Q6464" i="2"/>
  <c r="R6464" i="2"/>
  <c r="T6464" i="2" s="1"/>
  <c r="U6464" i="2"/>
  <c r="S6464" i="2" l="1"/>
  <c r="G6465" i="2"/>
  <c r="V6464" i="2"/>
  <c r="F6465" i="2" s="1"/>
  <c r="J6465" i="2" l="1"/>
  <c r="M6465" i="2" s="1"/>
  <c r="H6465" i="2"/>
  <c r="K6465" i="2" s="1"/>
  <c r="N6465" i="2" s="1"/>
  <c r="O6465" i="2" s="1"/>
  <c r="I6465" i="2"/>
  <c r="P6465" i="2" l="1"/>
  <c r="Q6465" i="2"/>
  <c r="R6465" i="2"/>
  <c r="T6465" i="2" s="1"/>
  <c r="U6465" i="2"/>
  <c r="S6465" i="2" l="1"/>
  <c r="G6466" i="2"/>
  <c r="V6465" i="2"/>
  <c r="F6466" i="2" s="1"/>
  <c r="I6466" i="2" l="1"/>
  <c r="H6466" i="2"/>
  <c r="K6466" i="2" s="1"/>
  <c r="J6466" i="2"/>
  <c r="M6466" i="2" s="1"/>
  <c r="N6466" i="2" l="1"/>
  <c r="O6466" i="2" s="1"/>
  <c r="R6466" i="2" l="1"/>
  <c r="T6466" i="2" s="1"/>
  <c r="P6466" i="2"/>
  <c r="Q6466" i="2"/>
  <c r="U6466" i="2"/>
  <c r="V6466" i="2" s="1"/>
  <c r="F6467" i="2" s="1"/>
  <c r="J6467" i="2" l="1"/>
  <c r="M6467" i="2" s="1"/>
  <c r="H6467" i="2"/>
  <c r="K6467" i="2" s="1"/>
  <c r="N6467" i="2" s="1"/>
  <c r="O6467" i="2" s="1"/>
  <c r="S6466" i="2"/>
  <c r="G6467" i="2"/>
  <c r="I6467" i="2" s="1"/>
  <c r="P6467" i="2" l="1"/>
  <c r="R6467" i="2"/>
  <c r="T6467" i="2" s="1"/>
  <c r="Q6467" i="2"/>
  <c r="S6467" i="2" s="1"/>
  <c r="U6467" i="2"/>
  <c r="V6467" i="2" s="1"/>
  <c r="F6468" i="2" s="1"/>
  <c r="H6468" i="2" l="1"/>
  <c r="K6468" i="2" s="1"/>
  <c r="J6468" i="2"/>
  <c r="M6468" i="2" s="1"/>
  <c r="G6468" i="2"/>
  <c r="I6468" i="2" l="1"/>
  <c r="N6468" i="2"/>
  <c r="O6468" i="2" s="1"/>
  <c r="P6468" i="2" l="1"/>
  <c r="R6468" i="2"/>
  <c r="T6468" i="2" s="1"/>
  <c r="Q6468" i="2"/>
  <c r="U6468" i="2"/>
  <c r="V6468" i="2" s="1"/>
  <c r="F6469" i="2" s="1"/>
  <c r="J6469" i="2" l="1"/>
  <c r="M6469" i="2" s="1"/>
  <c r="H6469" i="2"/>
  <c r="K6469" i="2" s="1"/>
  <c r="N6469" i="2" s="1"/>
  <c r="O6469" i="2" s="1"/>
  <c r="S6468" i="2"/>
  <c r="G6469" i="2"/>
  <c r="R6469" i="2" l="1"/>
  <c r="T6469" i="2" s="1"/>
  <c r="P6469" i="2"/>
  <c r="Q6469" i="2"/>
  <c r="S6469" i="2" s="1"/>
  <c r="U6469" i="2"/>
  <c r="V6469" i="2" s="1"/>
  <c r="F6470" i="2" s="1"/>
  <c r="I6469" i="2"/>
  <c r="H6470" i="2" l="1"/>
  <c r="K6470" i="2" s="1"/>
  <c r="J6470" i="2"/>
  <c r="M6470" i="2" s="1"/>
  <c r="G6470" i="2"/>
  <c r="I6470" i="2" l="1"/>
  <c r="L6470" i="2" s="1"/>
  <c r="N6470" i="2"/>
  <c r="O6470" i="2" s="1"/>
  <c r="R6470" i="2" l="1"/>
  <c r="T6470" i="2" s="1"/>
  <c r="U6470" i="2"/>
  <c r="Q6470" i="2"/>
  <c r="P6470" i="2"/>
  <c r="V6470" i="2" s="1"/>
  <c r="F6471" i="2" s="1"/>
  <c r="J6471" i="2" l="1"/>
  <c r="M6471" i="2" s="1"/>
  <c r="H6471" i="2"/>
  <c r="K6471" i="2" s="1"/>
  <c r="S6470" i="2"/>
  <c r="G6471" i="2"/>
  <c r="I6471" i="2" l="1"/>
  <c r="L6471" i="2" s="1"/>
  <c r="N6471" i="2" s="1"/>
  <c r="O6471" i="2" s="1"/>
  <c r="R6471" i="2" l="1"/>
  <c r="T6471" i="2" s="1"/>
  <c r="Q6471" i="2"/>
  <c r="U6471" i="2"/>
  <c r="P6471" i="2"/>
  <c r="V6471" i="2" s="1"/>
  <c r="F6472" i="2" s="1"/>
  <c r="J6472" i="2" l="1"/>
  <c r="M6472" i="2" s="1"/>
  <c r="H6472" i="2"/>
  <c r="K6472" i="2" s="1"/>
  <c r="S6471" i="2"/>
  <c r="G6472" i="2"/>
  <c r="I6472" i="2" l="1"/>
  <c r="L6472" i="2" s="1"/>
  <c r="N6472" i="2"/>
  <c r="O6472" i="2" s="1"/>
  <c r="Q6472" i="2" l="1"/>
  <c r="P6472" i="2"/>
  <c r="R6472" i="2"/>
  <c r="T6472" i="2" s="1"/>
  <c r="U6472" i="2"/>
  <c r="V6472" i="2" l="1"/>
  <c r="F6473" i="2" s="1"/>
  <c r="S6472" i="2"/>
  <c r="G6473" i="2"/>
  <c r="J6473" i="2" l="1"/>
  <c r="M6473" i="2" s="1"/>
  <c r="I6473" i="2"/>
  <c r="L6473" i="2" s="1"/>
  <c r="H6473" i="2"/>
  <c r="K6473" i="2" s="1"/>
  <c r="N6473" i="2" s="1"/>
  <c r="O6473" i="2" s="1"/>
  <c r="Q6473" i="2" l="1"/>
  <c r="P6473" i="2"/>
  <c r="R6473" i="2"/>
  <c r="T6473" i="2" s="1"/>
  <c r="U6473" i="2"/>
  <c r="V6473" i="2" s="1"/>
  <c r="F6474" i="2" s="1"/>
  <c r="J6474" i="2" l="1"/>
  <c r="M6474" i="2" s="1"/>
  <c r="H6474" i="2"/>
  <c r="K6474" i="2" s="1"/>
  <c r="S6473" i="2"/>
  <c r="G6474" i="2"/>
  <c r="I6474" i="2" l="1"/>
  <c r="L6474" i="2" s="1"/>
  <c r="N6474" i="2" s="1"/>
  <c r="O6474" i="2" s="1"/>
  <c r="R6474" i="2" l="1"/>
  <c r="T6474" i="2" s="1"/>
  <c r="Q6474" i="2"/>
  <c r="P6474" i="2"/>
  <c r="U6474" i="2"/>
  <c r="V6474" i="2" s="1"/>
  <c r="F6475" i="2" s="1"/>
  <c r="J6475" i="2" l="1"/>
  <c r="M6475" i="2" s="1"/>
  <c r="H6475" i="2"/>
  <c r="K6475" i="2" s="1"/>
  <c r="S6474" i="2"/>
  <c r="G6475" i="2"/>
  <c r="I6475" i="2" l="1"/>
  <c r="L6475" i="2" s="1"/>
  <c r="N6475" i="2" s="1"/>
  <c r="O6475" i="2" s="1"/>
  <c r="R6475" i="2" l="1"/>
  <c r="T6475" i="2" s="1"/>
  <c r="U6475" i="2"/>
  <c r="Q6475" i="2"/>
  <c r="P6475" i="2"/>
  <c r="V6475" i="2" s="1"/>
  <c r="F6476" i="2" s="1"/>
  <c r="J6476" i="2" l="1"/>
  <c r="M6476" i="2" s="1"/>
  <c r="H6476" i="2"/>
  <c r="K6476" i="2" s="1"/>
  <c r="S6475" i="2"/>
  <c r="G6476" i="2"/>
  <c r="I6476" i="2" l="1"/>
  <c r="L6476" i="2" s="1"/>
  <c r="N6476" i="2" s="1"/>
  <c r="O6476" i="2" s="1"/>
  <c r="Q6476" i="2" l="1"/>
  <c r="P6476" i="2"/>
  <c r="R6476" i="2"/>
  <c r="T6476" i="2" s="1"/>
  <c r="U6476" i="2"/>
  <c r="V6476" i="2" l="1"/>
  <c r="F6477" i="2" s="1"/>
  <c r="S6476" i="2"/>
  <c r="G6477" i="2"/>
  <c r="I6477" i="2" l="1"/>
  <c r="L6477" i="2" s="1"/>
  <c r="J6477" i="2"/>
  <c r="M6477" i="2" s="1"/>
  <c r="H6477" i="2"/>
  <c r="K6477" i="2" s="1"/>
  <c r="N6477" i="2" s="1"/>
  <c r="O6477" i="2" s="1"/>
  <c r="R6477" i="2" l="1"/>
  <c r="T6477" i="2" s="1"/>
  <c r="P6477" i="2"/>
  <c r="U6477" i="2"/>
  <c r="Q6477" i="2"/>
  <c r="S6477" i="2" l="1"/>
  <c r="G6478" i="2"/>
  <c r="V6477" i="2"/>
  <c r="F6478" i="2" s="1"/>
  <c r="J6478" i="2" l="1"/>
  <c r="M6478" i="2" s="1"/>
  <c r="I6478" i="2"/>
  <c r="L6478" i="2" s="1"/>
  <c r="H6478" i="2"/>
  <c r="K6478" i="2" s="1"/>
  <c r="N6478" i="2" s="1"/>
  <c r="O6478" i="2" s="1"/>
  <c r="R6478" i="2" l="1"/>
  <c r="T6478" i="2" s="1"/>
  <c r="Q6478" i="2"/>
  <c r="P6478" i="2"/>
  <c r="U6478" i="2"/>
  <c r="V6478" i="2" s="1"/>
  <c r="F6479" i="2" s="1"/>
  <c r="J6479" i="2" l="1"/>
  <c r="M6479" i="2" s="1"/>
  <c r="H6479" i="2"/>
  <c r="K6479" i="2" s="1"/>
  <c r="S6478" i="2"/>
  <c r="G6479" i="2"/>
  <c r="I6479" i="2" l="1"/>
  <c r="L6479" i="2" s="1"/>
  <c r="N6479" i="2" s="1"/>
  <c r="O6479" i="2" s="1"/>
  <c r="P6479" i="2" l="1"/>
  <c r="R6479" i="2"/>
  <c r="T6479" i="2" s="1"/>
  <c r="Q6479" i="2"/>
  <c r="U6479" i="2"/>
  <c r="V6479" i="2" s="1"/>
  <c r="F6480" i="2" s="1"/>
  <c r="H6480" i="2" l="1"/>
  <c r="K6480" i="2" s="1"/>
  <c r="J6480" i="2"/>
  <c r="M6480" i="2" s="1"/>
  <c r="S6479" i="2"/>
  <c r="G6480" i="2"/>
  <c r="I6480" i="2" l="1"/>
  <c r="L6480" i="2" s="1"/>
  <c r="N6480" i="2" s="1"/>
  <c r="O6480" i="2" s="1"/>
  <c r="P6480" i="2" l="1"/>
  <c r="R6480" i="2"/>
  <c r="T6480" i="2" s="1"/>
  <c r="Q6480" i="2"/>
  <c r="U6480" i="2"/>
  <c r="V6480" i="2" s="1"/>
  <c r="F6481" i="2" s="1"/>
  <c r="J6481" i="2" l="1"/>
  <c r="M6481" i="2" s="1"/>
  <c r="H6481" i="2"/>
  <c r="K6481" i="2" s="1"/>
  <c r="S6480" i="2"/>
  <c r="G6481" i="2"/>
  <c r="I6481" i="2" s="1"/>
  <c r="N6481" i="2" l="1"/>
  <c r="O6481" i="2" s="1"/>
  <c r="R6481" i="2" l="1"/>
  <c r="T6481" i="2" s="1"/>
  <c r="P6481" i="2"/>
  <c r="U6481" i="2"/>
  <c r="V6481" i="2" s="1"/>
  <c r="F6482" i="2" s="1"/>
  <c r="Q6481" i="2"/>
  <c r="J6482" i="2" l="1"/>
  <c r="M6482" i="2" s="1"/>
  <c r="I6482" i="2"/>
  <c r="H6482" i="2"/>
  <c r="K6482" i="2" s="1"/>
  <c r="N6482" i="2" s="1"/>
  <c r="O6482" i="2" s="1"/>
  <c r="S6481" i="2"/>
  <c r="R6482" i="2" l="1"/>
  <c r="T6482" i="2" s="1"/>
  <c r="Q6482" i="2"/>
  <c r="P6482" i="2"/>
  <c r="V6482" i="2" s="1"/>
  <c r="F6483" i="2" s="1"/>
  <c r="U6482" i="2"/>
  <c r="H6483" i="2" l="1"/>
  <c r="K6483" i="2" s="1"/>
  <c r="J6483" i="2"/>
  <c r="M6483" i="2" s="1"/>
  <c r="G6483" i="2"/>
  <c r="S6482" i="2"/>
  <c r="I6483" i="2" l="1"/>
  <c r="N6483" i="2"/>
  <c r="O6483" i="2" s="1"/>
  <c r="R6483" i="2" l="1"/>
  <c r="T6483" i="2" s="1"/>
  <c r="Q6483" i="2"/>
  <c r="P6483" i="2"/>
  <c r="U6483" i="2"/>
  <c r="V6483" i="2" s="1"/>
  <c r="F6484" i="2" s="1"/>
  <c r="S6483" i="2" l="1"/>
  <c r="G6484" i="2"/>
  <c r="H6484" i="2"/>
  <c r="K6484" i="2" s="1"/>
  <c r="N6484" i="2" s="1"/>
  <c r="O6484" i="2" s="1"/>
  <c r="J6484" i="2"/>
  <c r="M6484" i="2" s="1"/>
  <c r="I6484" i="2"/>
  <c r="G6485" i="2" l="1"/>
  <c r="Q6484" i="2"/>
  <c r="P6484" i="2"/>
  <c r="R6484" i="2"/>
  <c r="T6484" i="2" s="1"/>
  <c r="U6484" i="2"/>
  <c r="V6484" i="2" s="1"/>
  <c r="F6485" i="2" s="1"/>
  <c r="H6485" i="2" l="1"/>
  <c r="K6485" i="2" s="1"/>
  <c r="J6485" i="2"/>
  <c r="M6485" i="2" s="1"/>
  <c r="I6485" i="2"/>
  <c r="S6484" i="2"/>
  <c r="N6485" i="2" l="1"/>
  <c r="O6485" i="2" s="1"/>
  <c r="Q6485" i="2" l="1"/>
  <c r="P6485" i="2"/>
  <c r="R6485" i="2"/>
  <c r="T6485" i="2" s="1"/>
  <c r="U6485" i="2"/>
  <c r="V6485" i="2" l="1"/>
  <c r="F6486" i="2" s="1"/>
  <c r="S6485" i="2"/>
  <c r="G6486" i="2"/>
  <c r="I6486" i="2" l="1"/>
  <c r="L6486" i="2" s="1"/>
  <c r="H6486" i="2"/>
  <c r="K6486" i="2" s="1"/>
  <c r="J6486" i="2"/>
  <c r="M6486" i="2" s="1"/>
  <c r="N6486" i="2" l="1"/>
  <c r="O6486" i="2" s="1"/>
  <c r="U6486" i="2" l="1"/>
  <c r="R6486" i="2"/>
  <c r="T6486" i="2" s="1"/>
  <c r="Q6486" i="2"/>
  <c r="P6486" i="2"/>
  <c r="V6486" i="2" s="1"/>
  <c r="F6487" i="2" s="1"/>
  <c r="S6486" i="2" l="1"/>
  <c r="G6487" i="2"/>
  <c r="H6487" i="2"/>
  <c r="K6487" i="2" s="1"/>
  <c r="N6487" i="2" s="1"/>
  <c r="O6487" i="2" s="1"/>
  <c r="J6487" i="2"/>
  <c r="M6487" i="2" s="1"/>
  <c r="Q6487" i="2" l="1"/>
  <c r="R6487" i="2"/>
  <c r="T6487" i="2" s="1"/>
  <c r="U6487" i="2"/>
  <c r="P6487" i="2"/>
  <c r="I6487" i="2"/>
  <c r="G6488" i="2"/>
  <c r="V6487" i="2" l="1"/>
  <c r="F6488" i="2" s="1"/>
  <c r="S6487" i="2"/>
  <c r="I6488" i="2" l="1"/>
  <c r="H6488" i="2"/>
  <c r="K6488" i="2" s="1"/>
  <c r="J6488" i="2"/>
  <c r="M6488" i="2" s="1"/>
  <c r="N6488" i="2" l="1"/>
  <c r="O6488" i="2" s="1"/>
  <c r="R6488" i="2" l="1"/>
  <c r="T6488" i="2" s="1"/>
  <c r="Q6488" i="2"/>
  <c r="P6488" i="2"/>
  <c r="V6488" i="2" s="1"/>
  <c r="F6489" i="2" s="1"/>
  <c r="U6488" i="2"/>
  <c r="J6489" i="2" l="1"/>
  <c r="M6489" i="2" s="1"/>
  <c r="H6489" i="2"/>
  <c r="K6489" i="2" s="1"/>
  <c r="N6489" i="2" s="1"/>
  <c r="O6489" i="2" s="1"/>
  <c r="I6489" i="2"/>
  <c r="S6488" i="2"/>
  <c r="G6489" i="2"/>
  <c r="R6489" i="2" l="1"/>
  <c r="T6489" i="2" s="1"/>
  <c r="U6489" i="2"/>
  <c r="Q6489" i="2"/>
  <c r="P6489" i="2"/>
  <c r="G6490" i="2"/>
  <c r="V6489" i="2" l="1"/>
  <c r="F6490" i="2" s="1"/>
  <c r="S6489" i="2"/>
  <c r="I6490" i="2" l="1"/>
  <c r="J6490" i="2"/>
  <c r="M6490" i="2" s="1"/>
  <c r="H6490" i="2"/>
  <c r="K6490" i="2" s="1"/>
  <c r="N6490" i="2" s="1"/>
  <c r="O6490" i="2" s="1"/>
  <c r="R6490" i="2" l="1"/>
  <c r="T6490" i="2" s="1"/>
  <c r="P6490" i="2"/>
  <c r="Q6490" i="2"/>
  <c r="U6490" i="2"/>
  <c r="V6490" i="2" s="1"/>
  <c r="F6491" i="2" s="1"/>
  <c r="S6490" i="2" l="1"/>
  <c r="G6491" i="2"/>
  <c r="J6491" i="2"/>
  <c r="M6491" i="2" s="1"/>
  <c r="H6491" i="2"/>
  <c r="K6491" i="2" s="1"/>
  <c r="N6491" i="2" s="1"/>
  <c r="O6491" i="2" s="1"/>
  <c r="I6491" i="2"/>
  <c r="P6491" i="2" l="1"/>
  <c r="Q6491" i="2"/>
  <c r="S6491" i="2" s="1"/>
  <c r="R6491" i="2"/>
  <c r="T6491" i="2" s="1"/>
  <c r="U6491" i="2"/>
  <c r="G6492" i="2"/>
  <c r="V6491" i="2" l="1"/>
  <c r="F6492" i="2" s="1"/>
  <c r="J6492" i="2" l="1"/>
  <c r="M6492" i="2" s="1"/>
  <c r="H6492" i="2"/>
  <c r="K6492" i="2" s="1"/>
  <c r="N6492" i="2" s="1"/>
  <c r="O6492" i="2" s="1"/>
  <c r="I6492" i="2"/>
  <c r="U6492" i="2" l="1"/>
  <c r="R6492" i="2"/>
  <c r="T6492" i="2" s="1"/>
  <c r="Q6492" i="2"/>
  <c r="P6492" i="2"/>
  <c r="V6492" i="2" s="1"/>
  <c r="F6493" i="2" s="1"/>
  <c r="J6493" i="2" l="1"/>
  <c r="M6493" i="2" s="1"/>
  <c r="H6493" i="2"/>
  <c r="K6493" i="2" s="1"/>
  <c r="N6493" i="2" s="1"/>
  <c r="O6493" i="2" s="1"/>
  <c r="S6492" i="2"/>
  <c r="G6493" i="2"/>
  <c r="R6493" i="2" l="1"/>
  <c r="T6493" i="2" s="1"/>
  <c r="Q6493" i="2"/>
  <c r="P6493" i="2"/>
  <c r="U6493" i="2"/>
  <c r="V6493" i="2" s="1"/>
  <c r="F6494" i="2" s="1"/>
  <c r="I6493" i="2"/>
  <c r="S6493" i="2" l="1"/>
  <c r="H6494" i="2"/>
  <c r="K6494" i="2" s="1"/>
  <c r="J6494" i="2"/>
  <c r="M6494" i="2" s="1"/>
  <c r="G6494" i="2"/>
  <c r="I6494" i="2" l="1"/>
  <c r="N6494" i="2"/>
  <c r="O6494" i="2" s="1"/>
  <c r="Q6494" i="2" l="1"/>
  <c r="P6494" i="2"/>
  <c r="R6494" i="2"/>
  <c r="T6494" i="2" s="1"/>
  <c r="U6494" i="2"/>
  <c r="V6494" i="2" l="1"/>
  <c r="F6495" i="2" s="1"/>
  <c r="S6494" i="2"/>
  <c r="G6495" i="2"/>
  <c r="J6495" i="2" l="1"/>
  <c r="M6495" i="2" s="1"/>
  <c r="I6495" i="2"/>
  <c r="H6495" i="2"/>
  <c r="K6495" i="2" s="1"/>
  <c r="N6495" i="2" s="1"/>
  <c r="O6495" i="2" s="1"/>
  <c r="R6495" i="2" l="1"/>
  <c r="T6495" i="2" s="1"/>
  <c r="Q6495" i="2"/>
  <c r="P6495" i="2"/>
  <c r="U6495" i="2"/>
  <c r="V6495" i="2" l="1"/>
  <c r="F6496" i="2" s="1"/>
  <c r="S6495" i="2"/>
  <c r="G6496" i="2"/>
  <c r="I6496" i="2" l="1"/>
  <c r="L6496" i="2" s="1"/>
  <c r="J6496" i="2"/>
  <c r="M6496" i="2" s="1"/>
  <c r="H6496" i="2"/>
  <c r="K6496" i="2" s="1"/>
  <c r="N6496" i="2" s="1"/>
  <c r="O6496" i="2" s="1"/>
  <c r="Q6496" i="2" l="1"/>
  <c r="R6496" i="2"/>
  <c r="T6496" i="2" s="1"/>
  <c r="U6496" i="2"/>
  <c r="P6496" i="2"/>
  <c r="V6496" i="2" s="1"/>
  <c r="F6497" i="2" s="1"/>
  <c r="H6497" i="2" l="1"/>
  <c r="K6497" i="2" s="1"/>
  <c r="J6497" i="2"/>
  <c r="M6497" i="2" s="1"/>
  <c r="S6496" i="2"/>
  <c r="G6497" i="2"/>
  <c r="I6497" i="2" l="1"/>
  <c r="L6497" i="2" s="1"/>
  <c r="N6497" i="2"/>
  <c r="O6497" i="2" s="1"/>
  <c r="P6497" i="2" l="1"/>
  <c r="U6497" i="2"/>
  <c r="R6497" i="2"/>
  <c r="T6497" i="2" s="1"/>
  <c r="Q6497" i="2"/>
  <c r="S6497" i="2" l="1"/>
  <c r="G6498" i="2"/>
  <c r="V6497" i="2"/>
  <c r="F6498" i="2" s="1"/>
  <c r="J6498" i="2" l="1"/>
  <c r="M6498" i="2" s="1"/>
  <c r="H6498" i="2"/>
  <c r="K6498" i="2" s="1"/>
  <c r="I6498" i="2"/>
  <c r="L6498" i="2" s="1"/>
  <c r="N6498" i="2" l="1"/>
  <c r="O6498" i="2" s="1"/>
  <c r="Q6498" i="2" l="1"/>
  <c r="R6498" i="2"/>
  <c r="T6498" i="2" s="1"/>
  <c r="P6498" i="2"/>
  <c r="U6498" i="2"/>
  <c r="V6498" i="2" l="1"/>
  <c r="F6499" i="2" s="1"/>
  <c r="S6498" i="2"/>
  <c r="G6499" i="2"/>
  <c r="H6499" i="2" l="1"/>
  <c r="K6499" i="2" s="1"/>
  <c r="N6499" i="2" s="1"/>
  <c r="O6499" i="2" s="1"/>
  <c r="I6499" i="2"/>
  <c r="L6499" i="2" s="1"/>
  <c r="J6499" i="2"/>
  <c r="M6499" i="2" s="1"/>
  <c r="P6499" i="2" l="1"/>
  <c r="U6499" i="2"/>
  <c r="R6499" i="2"/>
  <c r="T6499" i="2" s="1"/>
  <c r="Q6499" i="2"/>
  <c r="S6499" i="2" l="1"/>
  <c r="G6500" i="2"/>
  <c r="V6499" i="2"/>
  <c r="F6500" i="2" s="1"/>
  <c r="J6500" i="2" l="1"/>
  <c r="M6500" i="2" s="1"/>
  <c r="I6500" i="2"/>
  <c r="L6500" i="2" s="1"/>
  <c r="H6500" i="2"/>
  <c r="K6500" i="2" s="1"/>
  <c r="N6500" i="2" s="1"/>
  <c r="O6500" i="2" s="1"/>
  <c r="R6500" i="2" l="1"/>
  <c r="T6500" i="2" s="1"/>
  <c r="Q6500" i="2"/>
  <c r="P6500" i="2"/>
  <c r="U6500" i="2"/>
  <c r="V6500" i="2" s="1"/>
  <c r="F6501" i="2" s="1"/>
  <c r="H6501" i="2" l="1"/>
  <c r="K6501" i="2" s="1"/>
  <c r="J6501" i="2"/>
  <c r="M6501" i="2" s="1"/>
  <c r="S6500" i="2"/>
  <c r="G6501" i="2"/>
  <c r="I6501" i="2" l="1"/>
  <c r="L6501" i="2" s="1"/>
  <c r="N6501" i="2" s="1"/>
  <c r="O6501" i="2" s="1"/>
  <c r="R6501" i="2" l="1"/>
  <c r="T6501" i="2" s="1"/>
  <c r="P6501" i="2"/>
  <c r="U6501" i="2"/>
  <c r="Q6501" i="2"/>
  <c r="S6501" i="2" l="1"/>
  <c r="G6502" i="2"/>
  <c r="V6501" i="2"/>
  <c r="F6502" i="2" s="1"/>
  <c r="J6502" i="2" l="1"/>
  <c r="M6502" i="2" s="1"/>
  <c r="I6502" i="2"/>
  <c r="L6502" i="2" s="1"/>
  <c r="H6502" i="2"/>
  <c r="K6502" i="2" s="1"/>
  <c r="N6502" i="2" l="1"/>
  <c r="O6502" i="2" s="1"/>
  <c r="P6502" i="2" l="1"/>
  <c r="Q6502" i="2"/>
  <c r="U6502" i="2"/>
  <c r="V6502" i="2" s="1"/>
  <c r="F6503" i="2" s="1"/>
  <c r="R6502" i="2"/>
  <c r="T6502" i="2" s="1"/>
  <c r="S6502" i="2" l="1"/>
  <c r="G6503" i="2"/>
  <c r="I6503" i="2" s="1"/>
  <c r="L6503" i="2" s="1"/>
  <c r="N6503" i="2" s="1"/>
  <c r="O6503" i="2" s="1"/>
  <c r="H6503" i="2"/>
  <c r="K6503" i="2" s="1"/>
  <c r="J6503" i="2"/>
  <c r="M6503" i="2" s="1"/>
  <c r="P6503" i="2" l="1"/>
  <c r="R6503" i="2"/>
  <c r="T6503" i="2" s="1"/>
  <c r="Q6503" i="2"/>
  <c r="S6503" i="2" s="1"/>
  <c r="U6503" i="2"/>
  <c r="G6504" i="2"/>
  <c r="V6503" i="2" l="1"/>
  <c r="F6504" i="2" s="1"/>
  <c r="I6504" i="2" l="1"/>
  <c r="L6504" i="2" s="1"/>
  <c r="J6504" i="2"/>
  <c r="M6504" i="2" s="1"/>
  <c r="H6504" i="2"/>
  <c r="K6504" i="2" s="1"/>
  <c r="N6504" i="2" s="1"/>
  <c r="O6504" i="2" s="1"/>
  <c r="R6504" i="2" l="1"/>
  <c r="T6504" i="2" s="1"/>
  <c r="P6504" i="2"/>
  <c r="U6504" i="2"/>
  <c r="Q6504" i="2"/>
  <c r="S6504" i="2" l="1"/>
  <c r="G6505" i="2"/>
  <c r="V6504" i="2"/>
  <c r="F6505" i="2" s="1"/>
  <c r="J6505" i="2" l="1"/>
  <c r="M6505" i="2" s="1"/>
  <c r="H6505" i="2"/>
  <c r="K6505" i="2" s="1"/>
  <c r="N6505" i="2" s="1"/>
  <c r="O6505" i="2" s="1"/>
  <c r="I6505" i="2"/>
  <c r="Q6505" i="2" l="1"/>
  <c r="P6505" i="2"/>
  <c r="U6505" i="2"/>
  <c r="V6505" i="2" s="1"/>
  <c r="F6506" i="2" s="1"/>
  <c r="R6505" i="2"/>
  <c r="T6505" i="2" s="1"/>
  <c r="J6506" i="2" l="1"/>
  <c r="M6506" i="2" s="1"/>
  <c r="H6506" i="2"/>
  <c r="K6506" i="2" s="1"/>
  <c r="N6506" i="2" s="1"/>
  <c r="O6506" i="2" s="1"/>
  <c r="I6506" i="2"/>
  <c r="S6505" i="2"/>
  <c r="U6506" i="2" l="1"/>
  <c r="Q6506" i="2"/>
  <c r="P6506" i="2"/>
  <c r="V6506" i="2" s="1"/>
  <c r="F6507" i="2" s="1"/>
  <c r="R6506" i="2"/>
  <c r="T6506" i="2" s="1"/>
  <c r="J6507" i="2" l="1"/>
  <c r="M6507" i="2" s="1"/>
  <c r="H6507" i="2"/>
  <c r="K6507" i="2" s="1"/>
  <c r="G6507" i="2"/>
  <c r="S6506" i="2"/>
  <c r="I6507" i="2" l="1"/>
  <c r="L6507" i="2" s="1"/>
  <c r="N6507" i="2" s="1"/>
  <c r="O6507" i="2" s="1"/>
  <c r="O6508" i="2" l="1"/>
  <c r="U6507" i="2"/>
  <c r="P6507" i="2"/>
  <c r="Q6507" i="2"/>
  <c r="R6507" i="2"/>
  <c r="T6507" i="2" s="1"/>
  <c r="S6507" i="2" l="1"/>
  <c r="G6508" i="2"/>
  <c r="V6507" i="2"/>
  <c r="F6508" i="2" s="1"/>
  <c r="P6508" i="2"/>
  <c r="R6508" i="2"/>
  <c r="T6508" i="2" s="1"/>
  <c r="U6508" i="2"/>
  <c r="J6508" i="2" l="1"/>
  <c r="M6508" i="2" s="1"/>
  <c r="H6508" i="2"/>
  <c r="K6508" i="2" s="1"/>
  <c r="N6508" i="2" s="1"/>
  <c r="I6508" i="2"/>
  <c r="Q6508" i="2" s="1"/>
  <c r="S6508" i="2" s="1"/>
  <c r="G6509" i="2"/>
  <c r="V6508" i="2" l="1"/>
  <c r="F6509" i="2" s="1"/>
  <c r="H6509" i="2" l="1"/>
  <c r="K6509" i="2" s="1"/>
  <c r="I6509" i="2"/>
  <c r="J6509" i="2"/>
  <c r="M6509" i="2" s="1"/>
  <c r="N6509" i="2" l="1"/>
  <c r="O6509" i="2" s="1"/>
  <c r="O6510" i="2" l="1"/>
  <c r="U6509" i="2"/>
  <c r="R6509" i="2"/>
  <c r="T6509" i="2" s="1"/>
  <c r="Q6509" i="2"/>
  <c r="P6509" i="2"/>
  <c r="V6509" i="2" s="1"/>
  <c r="F6510" i="2" s="1"/>
  <c r="S6509" i="2" l="1"/>
  <c r="G6510" i="2"/>
  <c r="J6510" i="2"/>
  <c r="M6510" i="2" s="1"/>
  <c r="H6510" i="2"/>
  <c r="K6510" i="2" s="1"/>
  <c r="N6510" i="2" s="1"/>
  <c r="I6510" i="2"/>
  <c r="U6510" i="2"/>
  <c r="R6510" i="2"/>
  <c r="T6510" i="2" s="1"/>
  <c r="Q6510" i="2"/>
  <c r="P6510" i="2"/>
  <c r="V6510" i="2" s="1"/>
  <c r="F6511" i="2" s="1"/>
  <c r="J6511" i="2" l="1"/>
  <c r="M6511" i="2" s="1"/>
  <c r="H6511" i="2"/>
  <c r="K6511" i="2" s="1"/>
  <c r="N6511" i="2" s="1"/>
  <c r="O6511" i="2" s="1"/>
  <c r="G6511" i="2"/>
  <c r="S6510" i="2"/>
  <c r="I6511" i="2" l="1"/>
  <c r="R6511" i="2"/>
  <c r="T6511" i="2" s="1"/>
  <c r="Q6511" i="2"/>
  <c r="U6511" i="2"/>
  <c r="P6511" i="2"/>
  <c r="V6511" i="2" s="1"/>
  <c r="F6512" i="2" s="1"/>
  <c r="J6512" i="2" l="1"/>
  <c r="M6512" i="2" s="1"/>
  <c r="H6512" i="2"/>
  <c r="K6512" i="2" s="1"/>
  <c r="N6512" i="2" s="1"/>
  <c r="O6512" i="2" s="1"/>
  <c r="S6511" i="2"/>
  <c r="G6512" i="2"/>
  <c r="U6512" i="2" l="1"/>
  <c r="R6512" i="2"/>
  <c r="T6512" i="2" s="1"/>
  <c r="Q6512" i="2"/>
  <c r="P6512" i="2"/>
  <c r="V6512" i="2" s="1"/>
  <c r="F6513" i="2" s="1"/>
  <c r="I6512" i="2"/>
  <c r="J6513" i="2" l="1"/>
  <c r="M6513" i="2" s="1"/>
  <c r="H6513" i="2"/>
  <c r="K6513" i="2" s="1"/>
  <c r="N6513" i="2" s="1"/>
  <c r="O6513" i="2" s="1"/>
  <c r="S6512" i="2"/>
  <c r="G6513" i="2"/>
  <c r="I6513" i="2" l="1"/>
  <c r="R6513" i="2"/>
  <c r="T6513" i="2" s="1"/>
  <c r="Q6513" i="2"/>
  <c r="P6513" i="2"/>
  <c r="U6513" i="2"/>
  <c r="V6513" i="2" l="1"/>
  <c r="F6514" i="2" s="1"/>
  <c r="S6513" i="2"/>
  <c r="G6514" i="2"/>
  <c r="J6514" i="2" l="1"/>
  <c r="M6514" i="2" s="1"/>
  <c r="I6514" i="2"/>
  <c r="H6514" i="2"/>
  <c r="K6514" i="2" s="1"/>
  <c r="N6514" i="2" s="1"/>
  <c r="O6514" i="2" s="1"/>
  <c r="U6514" i="2" l="1"/>
  <c r="R6514" i="2"/>
  <c r="T6514" i="2" s="1"/>
  <c r="Q6514" i="2"/>
  <c r="P6514" i="2"/>
  <c r="V6514" i="2" s="1"/>
  <c r="F6515" i="2" s="1"/>
  <c r="J6515" i="2" l="1"/>
  <c r="M6515" i="2" s="1"/>
  <c r="H6515" i="2"/>
  <c r="K6515" i="2" s="1"/>
  <c r="N6515" i="2" s="1"/>
  <c r="O6515" i="2" s="1"/>
  <c r="S6514" i="2"/>
  <c r="G6515" i="2"/>
  <c r="I6515" i="2" l="1"/>
  <c r="P6515" i="2"/>
  <c r="R6515" i="2"/>
  <c r="T6515" i="2" s="1"/>
  <c r="U6515" i="2"/>
  <c r="Q6515" i="2"/>
  <c r="S6515" i="2" s="1"/>
  <c r="O6516" i="2"/>
  <c r="U6516" i="2" l="1"/>
  <c r="R6516" i="2"/>
  <c r="T6516" i="2" s="1"/>
  <c r="Q6516" i="2"/>
  <c r="V6515" i="2"/>
  <c r="F6516" i="2" s="1"/>
  <c r="G6516" i="2"/>
  <c r="G6517" i="2" s="1"/>
  <c r="I6516" i="2" l="1"/>
  <c r="J6516" i="2"/>
  <c r="M6516" i="2" s="1"/>
  <c r="H6516" i="2"/>
  <c r="K6516" i="2" l="1"/>
  <c r="N6516" i="2" s="1"/>
  <c r="P6516" i="2"/>
  <c r="V6516" i="2" l="1"/>
  <c r="F6517" i="2" s="1"/>
  <c r="S6516" i="2"/>
  <c r="J6517" i="2" l="1"/>
  <c r="M6517" i="2" s="1"/>
  <c r="I6517" i="2"/>
  <c r="H6517" i="2"/>
  <c r="K6517" i="2" s="1"/>
  <c r="N6517" i="2" s="1"/>
  <c r="O6517" i="2" s="1"/>
  <c r="O6518" i="2" l="1"/>
  <c r="R6517" i="2"/>
  <c r="T6517" i="2" s="1"/>
  <c r="Q6517" i="2"/>
  <c r="P6517" i="2"/>
  <c r="U6517" i="2"/>
  <c r="V6517" i="2" s="1"/>
  <c r="F6518" i="2" s="1"/>
  <c r="J6518" i="2" l="1"/>
  <c r="M6518" i="2" s="1"/>
  <c r="H6518" i="2"/>
  <c r="K6518" i="2" s="1"/>
  <c r="S6517" i="2"/>
  <c r="G6518" i="2"/>
  <c r="Q6518" i="2"/>
  <c r="S6518" i="2" s="1"/>
  <c r="P6518" i="2"/>
  <c r="R6518" i="2"/>
  <c r="T6518" i="2" s="1"/>
  <c r="U6518" i="2"/>
  <c r="V6518" i="2" l="1"/>
  <c r="F6519" i="2" s="1"/>
  <c r="G6519" i="2"/>
  <c r="I6518" i="2"/>
  <c r="N6518" i="2"/>
  <c r="J6519" i="2" l="1"/>
  <c r="M6519" i="2" s="1"/>
  <c r="I6519" i="2"/>
  <c r="H6519" i="2"/>
  <c r="K6519" i="2" s="1"/>
  <c r="N6519" i="2" s="1"/>
  <c r="O6519" i="2" s="1"/>
  <c r="R6519" i="2" l="1"/>
  <c r="T6519" i="2" s="1"/>
  <c r="Q6519" i="2"/>
  <c r="P6519" i="2"/>
  <c r="U6519" i="2"/>
  <c r="V6519" i="2" s="1"/>
  <c r="F6520" i="2" s="1"/>
  <c r="J6520" i="2" l="1"/>
  <c r="M6520" i="2" s="1"/>
  <c r="H6520" i="2"/>
  <c r="K6520" i="2" s="1"/>
  <c r="N6520" i="2" s="1"/>
  <c r="O6520" i="2" s="1"/>
  <c r="S6519" i="2"/>
  <c r="G6520" i="2"/>
  <c r="Q6520" i="2" l="1"/>
  <c r="P6520" i="2"/>
  <c r="R6520" i="2"/>
  <c r="T6520" i="2" s="1"/>
  <c r="U6520" i="2"/>
  <c r="I6520" i="2"/>
  <c r="V6520" i="2" l="1"/>
  <c r="F6521" i="2" s="1"/>
  <c r="S6520" i="2"/>
  <c r="G6521" i="2"/>
  <c r="J6521" i="2" l="1"/>
  <c r="M6521" i="2" s="1"/>
  <c r="I6521" i="2"/>
  <c r="L6521" i="2" s="1"/>
  <c r="H6521" i="2"/>
  <c r="K6521" i="2" s="1"/>
  <c r="N6521" i="2" s="1"/>
  <c r="O6521" i="2" s="1"/>
  <c r="R6521" i="2" l="1"/>
  <c r="T6521" i="2" s="1"/>
  <c r="P6521" i="2"/>
  <c r="Q6521" i="2"/>
  <c r="U6521" i="2"/>
  <c r="V6521" i="2" s="1"/>
  <c r="F6522" i="2" s="1"/>
  <c r="J6522" i="2" l="1"/>
  <c r="M6522" i="2" s="1"/>
  <c r="H6522" i="2"/>
  <c r="K6522" i="2" s="1"/>
  <c r="S6521" i="2"/>
  <c r="G6522" i="2"/>
  <c r="I6522" i="2" l="1"/>
  <c r="L6522" i="2" s="1"/>
  <c r="N6522" i="2" s="1"/>
  <c r="O6522" i="2" s="1"/>
  <c r="R6522" i="2" l="1"/>
  <c r="T6522" i="2" s="1"/>
  <c r="Q6522" i="2"/>
  <c r="P6522" i="2"/>
  <c r="U6522" i="2"/>
  <c r="V6522" i="2" s="1"/>
  <c r="F6523" i="2" s="1"/>
  <c r="J6523" i="2" l="1"/>
  <c r="M6523" i="2" s="1"/>
  <c r="H6523" i="2"/>
  <c r="K6523" i="2" s="1"/>
  <c r="S6522" i="2"/>
  <c r="G6523" i="2"/>
  <c r="I6523" i="2" l="1"/>
  <c r="L6523" i="2" s="1"/>
  <c r="N6523" i="2" s="1"/>
  <c r="O6523" i="2" s="1"/>
  <c r="Q6523" i="2" l="1"/>
  <c r="P6523" i="2"/>
  <c r="U6523" i="2"/>
  <c r="R6523" i="2"/>
  <c r="T6523" i="2" s="1"/>
  <c r="V6523" i="2" l="1"/>
  <c r="F6524" i="2" s="1"/>
  <c r="S6523" i="2"/>
  <c r="G6524" i="2"/>
  <c r="J6524" i="2" l="1"/>
  <c r="M6524" i="2" s="1"/>
  <c r="I6524" i="2"/>
  <c r="L6524" i="2" s="1"/>
  <c r="H6524" i="2"/>
  <c r="K6524" i="2" s="1"/>
  <c r="N6524" i="2" s="1"/>
  <c r="O6524" i="2" s="1"/>
  <c r="R6524" i="2" l="1"/>
  <c r="T6524" i="2" s="1"/>
  <c r="Q6524" i="2"/>
  <c r="P6524" i="2"/>
  <c r="U6524" i="2"/>
  <c r="V6524" i="2" s="1"/>
  <c r="F6525" i="2" s="1"/>
  <c r="J6525" i="2" l="1"/>
  <c r="M6525" i="2" s="1"/>
  <c r="H6525" i="2"/>
  <c r="K6525" i="2" s="1"/>
  <c r="S6524" i="2"/>
  <c r="G6525" i="2"/>
  <c r="I6525" i="2" l="1"/>
  <c r="L6525" i="2" s="1"/>
  <c r="N6525" i="2" s="1"/>
  <c r="O6525" i="2" s="1"/>
  <c r="R6525" i="2" l="1"/>
  <c r="T6525" i="2" s="1"/>
  <c r="P6525" i="2"/>
  <c r="U6525" i="2"/>
  <c r="Q6525" i="2"/>
  <c r="S6525" i="2" l="1"/>
  <c r="G6526" i="2"/>
  <c r="V6525" i="2"/>
  <c r="F6526" i="2" s="1"/>
  <c r="J6526" i="2" l="1"/>
  <c r="M6526" i="2" s="1"/>
  <c r="I6526" i="2"/>
  <c r="L6526" i="2" s="1"/>
  <c r="H6526" i="2"/>
  <c r="K6526" i="2" s="1"/>
  <c r="N6526" i="2" s="1"/>
  <c r="O6526" i="2" s="1"/>
  <c r="U6526" i="2" l="1"/>
  <c r="R6526" i="2"/>
  <c r="T6526" i="2" s="1"/>
  <c r="Q6526" i="2"/>
  <c r="P6526" i="2"/>
  <c r="V6526" i="2" s="1"/>
  <c r="F6527" i="2" s="1"/>
  <c r="J6527" i="2" l="1"/>
  <c r="M6527" i="2" s="1"/>
  <c r="H6527" i="2"/>
  <c r="K6527" i="2" s="1"/>
  <c r="S6526" i="2"/>
  <c r="G6527" i="2"/>
  <c r="I6527" i="2" l="1"/>
  <c r="L6527" i="2" s="1"/>
  <c r="N6527" i="2" s="1"/>
  <c r="O6527" i="2" s="1"/>
  <c r="P6527" i="2" l="1"/>
  <c r="V6527" i="2" s="1"/>
  <c r="F6528" i="2" s="1"/>
  <c r="U6527" i="2"/>
  <c r="R6527" i="2"/>
  <c r="T6527" i="2" s="1"/>
  <c r="Q6527" i="2"/>
  <c r="J6528" i="2" l="1"/>
  <c r="M6528" i="2" s="1"/>
  <c r="H6528" i="2"/>
  <c r="K6528" i="2" s="1"/>
  <c r="S6527" i="2"/>
  <c r="G6528" i="2"/>
  <c r="I6528" i="2" l="1"/>
  <c r="L6528" i="2" s="1"/>
  <c r="N6528" i="2" s="1"/>
  <c r="O6528" i="2" s="1"/>
  <c r="R6528" i="2" l="1"/>
  <c r="T6528" i="2" s="1"/>
  <c r="Q6528" i="2"/>
  <c r="P6528" i="2"/>
  <c r="U6528" i="2"/>
  <c r="V6528" i="2" s="1"/>
  <c r="F6529" i="2" s="1"/>
  <c r="J6529" i="2" l="1"/>
  <c r="M6529" i="2" s="1"/>
  <c r="H6529" i="2"/>
  <c r="K6529" i="2" s="1"/>
  <c r="S6528" i="2"/>
  <c r="G6529" i="2"/>
  <c r="I6529" i="2" s="1"/>
  <c r="N6529" i="2" l="1"/>
  <c r="O6529" i="2" s="1"/>
  <c r="Q6529" i="2" l="1"/>
  <c r="P6529" i="2"/>
  <c r="R6529" i="2"/>
  <c r="T6529" i="2" s="1"/>
  <c r="U6529" i="2"/>
  <c r="V6529" i="2" s="1"/>
  <c r="F6530" i="2" s="1"/>
  <c r="J6530" i="2" l="1"/>
  <c r="M6530" i="2" s="1"/>
  <c r="I6530" i="2"/>
  <c r="H6530" i="2"/>
  <c r="K6530" i="2" s="1"/>
  <c r="N6530" i="2" s="1"/>
  <c r="O6530" i="2" s="1"/>
  <c r="S6529" i="2"/>
  <c r="Q6530" i="2" l="1"/>
  <c r="P6530" i="2"/>
  <c r="U6530" i="2"/>
  <c r="R6530" i="2"/>
  <c r="T6530" i="2" s="1"/>
  <c r="V6530" i="2" l="1"/>
  <c r="F6531" i="2" s="1"/>
  <c r="S6530" i="2"/>
  <c r="G6531" i="2"/>
  <c r="I6531" i="2" l="1"/>
  <c r="H6531" i="2"/>
  <c r="K6531" i="2" s="1"/>
  <c r="J6531" i="2"/>
  <c r="M6531" i="2" s="1"/>
  <c r="N6531" i="2" l="1"/>
  <c r="O6531" i="2" s="1"/>
  <c r="Q6531" i="2" l="1"/>
  <c r="P6531" i="2"/>
  <c r="R6531" i="2"/>
  <c r="T6531" i="2" s="1"/>
  <c r="U6531" i="2"/>
  <c r="V6531" i="2" s="1"/>
  <c r="F6532" i="2" s="1"/>
  <c r="H6532" i="2" l="1"/>
  <c r="K6532" i="2" s="1"/>
  <c r="J6532" i="2"/>
  <c r="M6532" i="2" s="1"/>
  <c r="S6531" i="2"/>
  <c r="G6532" i="2"/>
  <c r="I6532" i="2" l="1"/>
  <c r="N6532" i="2"/>
  <c r="O6532" i="2" s="1"/>
  <c r="Q6532" i="2" l="1"/>
  <c r="P6532" i="2"/>
  <c r="R6532" i="2"/>
  <c r="T6532" i="2" s="1"/>
  <c r="U6532" i="2"/>
  <c r="V6532" i="2" l="1"/>
  <c r="F6533" i="2" s="1"/>
  <c r="S6532" i="2"/>
  <c r="G6533" i="2"/>
  <c r="J6533" i="2" l="1"/>
  <c r="M6533" i="2" s="1"/>
  <c r="I6533" i="2"/>
  <c r="H6533" i="2"/>
  <c r="K6533" i="2" s="1"/>
  <c r="N6533" i="2" s="1"/>
  <c r="O6533" i="2" s="1"/>
  <c r="R6533" i="2" l="1"/>
  <c r="T6533" i="2" s="1"/>
  <c r="Q6533" i="2"/>
  <c r="P6533" i="2"/>
  <c r="U6533" i="2"/>
  <c r="V6533" i="2" s="1"/>
  <c r="F6534" i="2" s="1"/>
  <c r="J6534" i="2" l="1"/>
  <c r="M6534" i="2" s="1"/>
  <c r="H6534" i="2"/>
  <c r="K6534" i="2" s="1"/>
  <c r="N6534" i="2" s="1"/>
  <c r="O6534" i="2" s="1"/>
  <c r="I6534" i="2"/>
  <c r="S6533" i="2"/>
  <c r="G6534" i="2"/>
  <c r="R6534" i="2" l="1"/>
  <c r="T6534" i="2" s="1"/>
  <c r="Q6534" i="2"/>
  <c r="P6534" i="2"/>
  <c r="U6534" i="2"/>
  <c r="V6534" i="2" s="1"/>
  <c r="F6535" i="2" s="1"/>
  <c r="J6535" i="2" l="1"/>
  <c r="M6535" i="2" s="1"/>
  <c r="H6535" i="2"/>
  <c r="K6535" i="2" s="1"/>
  <c r="N6535" i="2" s="1"/>
  <c r="O6535" i="2" s="1"/>
  <c r="S6534" i="2"/>
  <c r="G6535" i="2"/>
  <c r="I6535" i="2" l="1"/>
  <c r="R6535" i="2"/>
  <c r="T6535" i="2" s="1"/>
  <c r="Q6535" i="2"/>
  <c r="P6535" i="2"/>
  <c r="U6535" i="2"/>
  <c r="V6535" i="2" l="1"/>
  <c r="F6536" i="2" s="1"/>
  <c r="S6535" i="2"/>
  <c r="G6536" i="2"/>
  <c r="J6536" i="2" l="1"/>
  <c r="M6536" i="2" s="1"/>
  <c r="I6536" i="2"/>
  <c r="H6536" i="2"/>
  <c r="K6536" i="2" s="1"/>
  <c r="N6536" i="2" s="1"/>
  <c r="O6536" i="2" s="1"/>
  <c r="Q6536" i="2" l="1"/>
  <c r="P6536" i="2"/>
  <c r="R6536" i="2"/>
  <c r="T6536" i="2" s="1"/>
  <c r="U6536" i="2"/>
  <c r="V6536" i="2" s="1"/>
  <c r="F6537" i="2" s="1"/>
  <c r="J6537" i="2" l="1"/>
  <c r="M6537" i="2" s="1"/>
  <c r="H6537" i="2"/>
  <c r="K6537" i="2" s="1"/>
  <c r="N6537" i="2" s="1"/>
  <c r="O6537" i="2" s="1"/>
  <c r="S6536" i="2"/>
  <c r="G6537" i="2"/>
  <c r="R6537" i="2" l="1"/>
  <c r="T6537" i="2" s="1"/>
  <c r="Q6537" i="2"/>
  <c r="P6537" i="2"/>
  <c r="U6537" i="2"/>
  <c r="I6537" i="2"/>
  <c r="V6537" i="2" l="1"/>
  <c r="F6538" i="2" s="1"/>
  <c r="S6537" i="2"/>
  <c r="G6538" i="2"/>
  <c r="J6538" i="2" l="1"/>
  <c r="M6538" i="2" s="1"/>
  <c r="I6538" i="2"/>
  <c r="H6538" i="2"/>
  <c r="K6538" i="2" s="1"/>
  <c r="N6538" i="2" s="1"/>
  <c r="O6538" i="2" s="1"/>
  <c r="U6538" i="2" l="1"/>
  <c r="R6538" i="2"/>
  <c r="T6538" i="2" s="1"/>
  <c r="Q6538" i="2"/>
  <c r="P6538" i="2"/>
  <c r="V6538" i="2" l="1"/>
  <c r="F6539" i="2" s="1"/>
  <c r="S6538" i="2"/>
  <c r="G6539" i="2"/>
  <c r="J6539" i="2" l="1"/>
  <c r="M6539" i="2" s="1"/>
  <c r="I6539" i="2"/>
  <c r="H6539" i="2"/>
  <c r="K6539" i="2" s="1"/>
  <c r="N6539" i="2" s="1"/>
  <c r="O6539" i="2" s="1"/>
  <c r="P6539" i="2" l="1"/>
  <c r="V6539" i="2" s="1"/>
  <c r="F6540" i="2" s="1"/>
  <c r="R6539" i="2"/>
  <c r="T6539" i="2" s="1"/>
  <c r="Q6539" i="2"/>
  <c r="U6539" i="2"/>
  <c r="J6540" i="2" l="1"/>
  <c r="M6540" i="2" s="1"/>
  <c r="H6540" i="2"/>
  <c r="K6540" i="2" s="1"/>
  <c r="N6540" i="2" s="1"/>
  <c r="O6540" i="2" s="1"/>
  <c r="S6539" i="2"/>
  <c r="G6540" i="2"/>
  <c r="U6540" i="2" l="1"/>
  <c r="R6540" i="2"/>
  <c r="T6540" i="2" s="1"/>
  <c r="Q6540" i="2"/>
  <c r="P6540" i="2"/>
  <c r="V6540" i="2" s="1"/>
  <c r="F6541" i="2" s="1"/>
  <c r="I6540" i="2"/>
  <c r="J6541" i="2" l="1"/>
  <c r="M6541" i="2" s="1"/>
  <c r="H6541" i="2"/>
  <c r="K6541" i="2" s="1"/>
  <c r="N6541" i="2" s="1"/>
  <c r="O6541" i="2" s="1"/>
  <c r="S6540" i="2"/>
  <c r="G6541" i="2"/>
  <c r="G6542" i="2" l="1"/>
  <c r="I6541" i="2"/>
  <c r="U6541" i="2"/>
  <c r="R6541" i="2"/>
  <c r="T6541" i="2" s="1"/>
  <c r="Q6541" i="2"/>
  <c r="P6541" i="2"/>
  <c r="V6541" i="2" s="1"/>
  <c r="F6542" i="2" s="1"/>
  <c r="S6541" i="2" l="1"/>
  <c r="J6542" i="2"/>
  <c r="M6542" i="2" s="1"/>
  <c r="H6542" i="2"/>
  <c r="K6542" i="2" s="1"/>
  <c r="I6542" i="2"/>
  <c r="L6542" i="2" s="1"/>
  <c r="N6542" i="2" s="1"/>
  <c r="O6542" i="2" s="1"/>
  <c r="R6542" i="2" l="1"/>
  <c r="T6542" i="2" s="1"/>
  <c r="P6542" i="2"/>
  <c r="O6543" i="2"/>
  <c r="U6542" i="2"/>
  <c r="Q6542" i="2"/>
  <c r="S6542" i="2" l="1"/>
  <c r="G6543" i="2"/>
  <c r="U6543" i="2"/>
  <c r="R6543" i="2"/>
  <c r="T6543" i="2" s="1"/>
  <c r="P6543" i="2"/>
  <c r="V6542" i="2"/>
  <c r="F6543" i="2" s="1"/>
  <c r="J6543" i="2" l="1"/>
  <c r="M6543" i="2" s="1"/>
  <c r="I6543" i="2"/>
  <c r="Q6543" i="2" s="1"/>
  <c r="S6543" i="2" s="1"/>
  <c r="H6543" i="2"/>
  <c r="K6543" i="2" s="1"/>
  <c r="N6543" i="2" s="1"/>
  <c r="G6544" i="2" l="1"/>
  <c r="V6543" i="2"/>
  <c r="F6544" i="2" s="1"/>
  <c r="J6544" i="2" l="1"/>
  <c r="M6544" i="2" s="1"/>
  <c r="H6544" i="2"/>
  <c r="K6544" i="2" s="1"/>
  <c r="I6544" i="2"/>
  <c r="L6544" i="2" s="1"/>
  <c r="N6544" i="2" s="1"/>
  <c r="O6544" i="2" s="1"/>
  <c r="Q6544" i="2" l="1"/>
  <c r="P6544" i="2"/>
  <c r="U6544" i="2"/>
  <c r="R6544" i="2"/>
  <c r="T6544" i="2" s="1"/>
  <c r="V6544" i="2" l="1"/>
  <c r="F6545" i="2" s="1"/>
  <c r="S6544" i="2"/>
  <c r="G6545" i="2"/>
  <c r="J6545" i="2" l="1"/>
  <c r="M6545" i="2" s="1"/>
  <c r="I6545" i="2"/>
  <c r="L6545" i="2" s="1"/>
  <c r="H6545" i="2"/>
  <c r="K6545" i="2" s="1"/>
  <c r="N6545" i="2" s="1"/>
  <c r="O6545" i="2" s="1"/>
  <c r="R6545" i="2" l="1"/>
  <c r="T6545" i="2" s="1"/>
  <c r="U6545" i="2"/>
  <c r="Q6545" i="2"/>
  <c r="G6546" i="2" s="1"/>
  <c r="P6545" i="2"/>
  <c r="S6545" i="2" s="1"/>
  <c r="V6545" i="2" l="1"/>
  <c r="F6546" i="2" s="1"/>
  <c r="J6546" i="2" l="1"/>
  <c r="M6546" i="2" s="1"/>
  <c r="I6546" i="2"/>
  <c r="L6546" i="2" s="1"/>
  <c r="H6546" i="2"/>
  <c r="K6546" i="2" s="1"/>
  <c r="N6546" i="2" s="1"/>
  <c r="O6546" i="2" s="1"/>
  <c r="Q6546" i="2" l="1"/>
  <c r="P6546" i="2"/>
  <c r="R6546" i="2"/>
  <c r="T6546" i="2" s="1"/>
  <c r="U6546" i="2"/>
  <c r="V6546" i="2" s="1"/>
  <c r="F6547" i="2" s="1"/>
  <c r="H6547" i="2" l="1"/>
  <c r="K6547" i="2" s="1"/>
  <c r="J6547" i="2"/>
  <c r="M6547" i="2" s="1"/>
  <c r="S6546" i="2"/>
  <c r="G6547" i="2"/>
  <c r="I6547" i="2" l="1"/>
  <c r="L6547" i="2" s="1"/>
  <c r="N6547" i="2" s="1"/>
  <c r="O6547" i="2" s="1"/>
  <c r="R6547" i="2" l="1"/>
  <c r="T6547" i="2" s="1"/>
  <c r="Q6547" i="2"/>
  <c r="P6547" i="2"/>
  <c r="U6547" i="2"/>
  <c r="V6547" i="2" l="1"/>
  <c r="F6548" i="2" s="1"/>
  <c r="S6547" i="2"/>
  <c r="G6548" i="2"/>
  <c r="I6548" i="2" l="1"/>
  <c r="L6548" i="2" s="1"/>
  <c r="J6548" i="2"/>
  <c r="M6548" i="2" s="1"/>
  <c r="H6548" i="2"/>
  <c r="K6548" i="2" s="1"/>
  <c r="N6548" i="2" l="1"/>
  <c r="O6548" i="2" s="1"/>
  <c r="R6548" i="2" l="1"/>
  <c r="T6548" i="2" s="1"/>
  <c r="Q6548" i="2"/>
  <c r="P6548" i="2"/>
  <c r="U6548" i="2"/>
  <c r="V6548" i="2" s="1"/>
  <c r="F6549" i="2" s="1"/>
  <c r="S6548" i="2" l="1"/>
  <c r="G6549" i="2"/>
  <c r="J6549" i="2"/>
  <c r="M6549" i="2" s="1"/>
  <c r="H6549" i="2"/>
  <c r="K6549" i="2" s="1"/>
  <c r="I6549" i="2"/>
  <c r="L6549" i="2" s="1"/>
  <c r="N6549" i="2" s="1"/>
  <c r="O6549" i="2" s="1"/>
  <c r="Q6549" i="2" l="1"/>
  <c r="R6549" i="2"/>
  <c r="T6549" i="2" s="1"/>
  <c r="U6549" i="2"/>
  <c r="P6549" i="2"/>
  <c r="V6549" i="2" s="1"/>
  <c r="F6550" i="2" s="1"/>
  <c r="G6550" i="2"/>
  <c r="J6550" i="2" l="1"/>
  <c r="M6550" i="2" s="1"/>
  <c r="H6550" i="2"/>
  <c r="K6550" i="2" s="1"/>
  <c r="I6550" i="2"/>
  <c r="L6550" i="2" s="1"/>
  <c r="N6550" i="2" s="1"/>
  <c r="O6550" i="2" s="1"/>
  <c r="S6549" i="2"/>
  <c r="U6550" i="2" l="1"/>
  <c r="R6550" i="2"/>
  <c r="T6550" i="2" s="1"/>
  <c r="Q6550" i="2"/>
  <c r="P6550" i="2"/>
  <c r="V6550" i="2" s="1"/>
  <c r="F6551" i="2" s="1"/>
  <c r="J6551" i="2" l="1"/>
  <c r="M6551" i="2" s="1"/>
  <c r="H6551" i="2"/>
  <c r="K6551" i="2" s="1"/>
  <c r="N6551" i="2" s="1"/>
  <c r="O6551" i="2" s="1"/>
  <c r="S6550" i="2"/>
  <c r="G6551" i="2"/>
  <c r="I6551" i="2" l="1"/>
  <c r="U6551" i="2"/>
  <c r="R6551" i="2"/>
  <c r="T6551" i="2" s="1"/>
  <c r="P6551" i="2"/>
  <c r="Q6551" i="2"/>
  <c r="S6551" i="2" s="1"/>
  <c r="V6551" i="2" l="1"/>
  <c r="F6552" i="2" s="1"/>
  <c r="G6552" i="2"/>
  <c r="J6552" i="2" l="1"/>
  <c r="M6552" i="2" s="1"/>
  <c r="H6552" i="2"/>
  <c r="K6552" i="2" s="1"/>
  <c r="N6552" i="2" s="1"/>
  <c r="O6552" i="2" s="1"/>
  <c r="I6552" i="2"/>
  <c r="R6552" i="2" l="1"/>
  <c r="T6552" i="2" s="1"/>
  <c r="U6552" i="2"/>
  <c r="V6552" i="2" s="1"/>
  <c r="F6553" i="2" s="1"/>
  <c r="P6552" i="2"/>
  <c r="Q6552" i="2"/>
  <c r="H6553" i="2" l="1"/>
  <c r="K6553" i="2" s="1"/>
  <c r="N6553" i="2" s="1"/>
  <c r="O6553" i="2" s="1"/>
  <c r="J6553" i="2"/>
  <c r="M6553" i="2" s="1"/>
  <c r="S6552" i="2"/>
  <c r="G6553" i="2"/>
  <c r="I6553" i="2" s="1"/>
  <c r="R6553" i="2" l="1"/>
  <c r="T6553" i="2" s="1"/>
  <c r="Q6553" i="2"/>
  <c r="U6553" i="2"/>
  <c r="P6553" i="2"/>
  <c r="V6553" i="2" l="1"/>
  <c r="F6554" i="2" s="1"/>
  <c r="S6553" i="2"/>
  <c r="I6554" i="2" l="1"/>
  <c r="H6554" i="2"/>
  <c r="K6554" i="2" s="1"/>
  <c r="J6554" i="2"/>
  <c r="M6554" i="2" s="1"/>
  <c r="N6554" i="2" l="1"/>
  <c r="O6554" i="2" s="1"/>
  <c r="P6554" i="2" l="1"/>
  <c r="R6554" i="2"/>
  <c r="T6554" i="2" s="1"/>
  <c r="Q6554" i="2"/>
  <c r="U6554" i="2"/>
  <c r="S6554" i="2" l="1"/>
  <c r="G6555" i="2"/>
  <c r="V6554" i="2"/>
  <c r="F6555" i="2" s="1"/>
  <c r="J6555" i="2" l="1"/>
  <c r="M6555" i="2" s="1"/>
  <c r="H6555" i="2"/>
  <c r="K6555" i="2" s="1"/>
  <c r="N6555" i="2" s="1"/>
  <c r="O6555" i="2" s="1"/>
  <c r="I6555" i="2"/>
  <c r="U6555" i="2" l="1"/>
  <c r="R6555" i="2"/>
  <c r="T6555" i="2" s="1"/>
  <c r="Q6555" i="2"/>
  <c r="P6555" i="2"/>
  <c r="G6556" i="2" l="1"/>
  <c r="S6555" i="2"/>
  <c r="V6555" i="2"/>
  <c r="F6556" i="2" s="1"/>
  <c r="J6556" i="2" l="1"/>
  <c r="M6556" i="2" s="1"/>
  <c r="I6556" i="2"/>
  <c r="H6556" i="2"/>
  <c r="K6556" i="2" s="1"/>
  <c r="N6556" i="2" s="1"/>
  <c r="O6556" i="2" s="1"/>
  <c r="P6556" i="2" l="1"/>
  <c r="Q6556" i="2"/>
  <c r="R6556" i="2"/>
  <c r="T6556" i="2" s="1"/>
  <c r="U6556" i="2"/>
  <c r="S6556" i="2" l="1"/>
  <c r="G6557" i="2"/>
  <c r="V6556" i="2"/>
  <c r="F6557" i="2" s="1"/>
  <c r="J6557" i="2" l="1"/>
  <c r="M6557" i="2" s="1"/>
  <c r="I6557" i="2"/>
  <c r="H6557" i="2"/>
  <c r="K6557" i="2" s="1"/>
  <c r="N6557" i="2" s="1"/>
  <c r="O6557" i="2" s="1"/>
  <c r="R6557" i="2" l="1"/>
  <c r="T6557" i="2" s="1"/>
  <c r="P6557" i="2"/>
  <c r="Q6557" i="2"/>
  <c r="U6557" i="2"/>
  <c r="V6557" i="2" s="1"/>
  <c r="F6558" i="2" s="1"/>
  <c r="S6557" i="2" l="1"/>
  <c r="G6558" i="2"/>
  <c r="J6558" i="2"/>
  <c r="M6558" i="2" s="1"/>
  <c r="H6558" i="2"/>
  <c r="K6558" i="2" s="1"/>
  <c r="N6558" i="2" s="1"/>
  <c r="O6558" i="2" s="1"/>
  <c r="U6558" i="2" l="1"/>
  <c r="Q6558" i="2"/>
  <c r="P6558" i="2"/>
  <c r="V6558" i="2" s="1"/>
  <c r="F6559" i="2" s="1"/>
  <c r="R6558" i="2"/>
  <c r="T6558" i="2" s="1"/>
  <c r="I6558" i="2"/>
  <c r="G6559" i="2"/>
  <c r="I6559" i="2" l="1"/>
  <c r="J6559" i="2"/>
  <c r="M6559" i="2" s="1"/>
  <c r="H6559" i="2"/>
  <c r="K6559" i="2" s="1"/>
  <c r="N6559" i="2" s="1"/>
  <c r="O6559" i="2" s="1"/>
  <c r="S6558" i="2"/>
  <c r="R6559" i="2" l="1"/>
  <c r="T6559" i="2" s="1"/>
  <c r="P6559" i="2"/>
  <c r="Q6559" i="2"/>
  <c r="U6559" i="2"/>
  <c r="V6559" i="2" l="1"/>
  <c r="F6560" i="2" s="1"/>
  <c r="S6559" i="2"/>
  <c r="G6560" i="2"/>
  <c r="I6560" i="2" l="1"/>
  <c r="H6560" i="2"/>
  <c r="K6560" i="2" s="1"/>
  <c r="N6560" i="2" s="1"/>
  <c r="O6560" i="2" s="1"/>
  <c r="J6560" i="2"/>
  <c r="M6560" i="2" s="1"/>
  <c r="R6560" i="2" l="1"/>
  <c r="T6560" i="2" s="1"/>
  <c r="Q6560" i="2"/>
  <c r="P6560" i="2"/>
  <c r="U6560" i="2"/>
  <c r="V6560" i="2" s="1"/>
  <c r="F6561" i="2" s="1"/>
  <c r="S6560" i="2" l="1"/>
  <c r="G6561" i="2"/>
  <c r="I6561" i="2" s="1"/>
  <c r="H6561" i="2"/>
  <c r="K6561" i="2" s="1"/>
  <c r="J6561" i="2"/>
  <c r="M6561" i="2" s="1"/>
  <c r="N6561" i="2" l="1"/>
  <c r="O6561" i="2" s="1"/>
  <c r="R6561" i="2" l="1"/>
  <c r="T6561" i="2" s="1"/>
  <c r="Q6561" i="2"/>
  <c r="P6561" i="2"/>
  <c r="V6561" i="2" s="1"/>
  <c r="F6562" i="2" s="1"/>
  <c r="U6561" i="2"/>
  <c r="J6562" i="2" l="1"/>
  <c r="M6562" i="2" s="1"/>
  <c r="H6562" i="2"/>
  <c r="K6562" i="2" s="1"/>
  <c r="N6562" i="2" s="1"/>
  <c r="O6562" i="2" s="1"/>
  <c r="S6561" i="2"/>
  <c r="G6562" i="2"/>
  <c r="I6562" i="2" l="1"/>
  <c r="P6562" i="2"/>
  <c r="Q6562" i="2"/>
  <c r="S6562" i="2" s="1"/>
  <c r="R6562" i="2"/>
  <c r="T6562" i="2" s="1"/>
  <c r="U6562" i="2"/>
  <c r="V6562" i="2" l="1"/>
  <c r="F6563" i="2" s="1"/>
  <c r="G6563" i="2"/>
  <c r="J6563" i="2" l="1"/>
  <c r="M6563" i="2" s="1"/>
  <c r="I6563" i="2"/>
  <c r="H6563" i="2"/>
  <c r="K6563" i="2" s="1"/>
  <c r="N6563" i="2" s="1"/>
  <c r="O6563" i="2" s="1"/>
  <c r="P6563" i="2" l="1"/>
  <c r="R6563" i="2"/>
  <c r="T6563" i="2" s="1"/>
  <c r="Q6563" i="2"/>
  <c r="U6563" i="2"/>
  <c r="S6563" i="2" l="1"/>
  <c r="G6564" i="2"/>
  <c r="V6563" i="2"/>
  <c r="F6564" i="2" s="1"/>
  <c r="I6564" i="2" l="1"/>
  <c r="J6564" i="2"/>
  <c r="M6564" i="2" s="1"/>
  <c r="H6564" i="2"/>
  <c r="K6564" i="2" s="1"/>
  <c r="N6564" i="2" l="1"/>
  <c r="O6564" i="2" s="1"/>
  <c r="U6564" i="2" l="1"/>
  <c r="Q6564" i="2"/>
  <c r="P6564" i="2"/>
  <c r="V6564" i="2" s="1"/>
  <c r="F6565" i="2" s="1"/>
  <c r="R6564" i="2"/>
  <c r="T6564" i="2" s="1"/>
  <c r="H6565" i="2" l="1"/>
  <c r="K6565" i="2" s="1"/>
  <c r="J6565" i="2"/>
  <c r="M6565" i="2" s="1"/>
  <c r="S6564" i="2"/>
  <c r="G6565" i="2"/>
  <c r="I6565" i="2" s="1"/>
  <c r="N6565" i="2" l="1"/>
  <c r="O6565" i="2" s="1"/>
  <c r="R6565" i="2" l="1"/>
  <c r="T6565" i="2" s="1"/>
  <c r="Q6565" i="2"/>
  <c r="P6565" i="2"/>
  <c r="U6565" i="2"/>
  <c r="V6565" i="2" s="1"/>
  <c r="F6566" i="2" s="1"/>
  <c r="J6566" i="2" l="1"/>
  <c r="M6566" i="2" s="1"/>
  <c r="H6566" i="2"/>
  <c r="K6566" i="2" s="1"/>
  <c r="N6566" i="2" s="1"/>
  <c r="O6566" i="2" s="1"/>
  <c r="G6566" i="2"/>
  <c r="S6565" i="2"/>
  <c r="R6566" i="2" l="1"/>
  <c r="T6566" i="2" s="1"/>
  <c r="Q6566" i="2"/>
  <c r="P6566" i="2"/>
  <c r="U6566" i="2"/>
  <c r="I6566" i="2"/>
  <c r="V6566" i="2" l="1"/>
  <c r="F6567" i="2" s="1"/>
  <c r="S6566" i="2"/>
  <c r="G6567" i="2"/>
  <c r="H6567" i="2" l="1"/>
  <c r="K6567" i="2" s="1"/>
  <c r="J6567" i="2"/>
  <c r="M6567" i="2" s="1"/>
  <c r="I6567" i="2"/>
  <c r="N6567" i="2" l="1"/>
  <c r="O6567" i="2" s="1"/>
  <c r="R6567" i="2" l="1"/>
  <c r="T6567" i="2" s="1"/>
  <c r="Q6567" i="2"/>
  <c r="P6567" i="2"/>
  <c r="U6567" i="2"/>
  <c r="V6567" i="2" s="1"/>
  <c r="F6568" i="2" s="1"/>
  <c r="H6568" i="2" l="1"/>
  <c r="K6568" i="2" s="1"/>
  <c r="J6568" i="2"/>
  <c r="M6568" i="2" s="1"/>
  <c r="S6567" i="2"/>
  <c r="G6568" i="2"/>
  <c r="I6568" i="2" s="1"/>
  <c r="N6568" i="2" l="1"/>
  <c r="O6568" i="2" s="1"/>
  <c r="Q6568" i="2" l="1"/>
  <c r="R6568" i="2"/>
  <c r="T6568" i="2" s="1"/>
  <c r="P6568" i="2"/>
  <c r="U6568" i="2"/>
  <c r="V6568" i="2" l="1"/>
  <c r="F6569" i="2" s="1"/>
  <c r="S6568" i="2"/>
  <c r="G6569" i="2"/>
  <c r="J6569" i="2" l="1"/>
  <c r="M6569" i="2" s="1"/>
  <c r="I6569" i="2"/>
  <c r="L6569" i="2" s="1"/>
  <c r="H6569" i="2"/>
  <c r="K6569" i="2" s="1"/>
  <c r="N6569" i="2" s="1"/>
  <c r="O6569" i="2" s="1"/>
  <c r="O6570" i="2" l="1"/>
  <c r="R6569" i="2"/>
  <c r="T6569" i="2" s="1"/>
  <c r="P6569" i="2"/>
  <c r="V6569" i="2" s="1"/>
  <c r="F6570" i="2" s="1"/>
  <c r="U6569" i="2"/>
  <c r="Q6569" i="2"/>
  <c r="J6570" i="2" l="1"/>
  <c r="M6570" i="2" s="1"/>
  <c r="H6570" i="2"/>
  <c r="K6570" i="2" s="1"/>
  <c r="S6569" i="2"/>
  <c r="G6570" i="2"/>
  <c r="P6570" i="2"/>
  <c r="R6570" i="2"/>
  <c r="T6570" i="2" s="1"/>
  <c r="U6570" i="2"/>
  <c r="I6570" i="2" l="1"/>
  <c r="L6570" i="2" l="1"/>
  <c r="N6570" i="2" s="1"/>
  <c r="Q6570" i="2"/>
  <c r="S6570" i="2" l="1"/>
  <c r="V6570" i="2"/>
  <c r="F6571" i="2" s="1"/>
  <c r="G6571" i="2"/>
  <c r="J6571" i="2" l="1"/>
  <c r="M6571" i="2" s="1"/>
  <c r="I6571" i="2"/>
  <c r="L6571" i="2" s="1"/>
  <c r="H6571" i="2"/>
  <c r="K6571" i="2" s="1"/>
  <c r="N6571" i="2" l="1"/>
  <c r="O6571" i="2" s="1"/>
  <c r="R6571" i="2" l="1"/>
  <c r="T6571" i="2" s="1"/>
  <c r="Q6571" i="2"/>
  <c r="P6571" i="2"/>
  <c r="V6571" i="2" s="1"/>
  <c r="F6572" i="2" s="1"/>
  <c r="O6572" i="2"/>
  <c r="U6571" i="2"/>
  <c r="J6572" i="2" l="1"/>
  <c r="M6572" i="2" s="1"/>
  <c r="H6572" i="2"/>
  <c r="K6572" i="2" s="1"/>
  <c r="P6572" i="2"/>
  <c r="Q6572" i="2"/>
  <c r="S6572" i="2" s="1"/>
  <c r="R6572" i="2"/>
  <c r="T6572" i="2" s="1"/>
  <c r="U6572" i="2"/>
  <c r="V6572" i="2" s="1"/>
  <c r="F6573" i="2" s="1"/>
  <c r="S6571" i="2"/>
  <c r="G6572" i="2"/>
  <c r="G6573" i="2" s="1"/>
  <c r="H6573" i="2" l="1"/>
  <c r="K6573" i="2" s="1"/>
  <c r="I6573" i="2"/>
  <c r="L6573" i="2" s="1"/>
  <c r="J6573" i="2"/>
  <c r="M6573" i="2" s="1"/>
  <c r="I6572" i="2"/>
  <c r="L6572" i="2" s="1"/>
  <c r="N6572" i="2" s="1"/>
  <c r="N6573" i="2" l="1"/>
  <c r="O6573" i="2" s="1"/>
  <c r="P6573" i="2" l="1"/>
  <c r="U6573" i="2"/>
  <c r="R6573" i="2"/>
  <c r="T6573" i="2" s="1"/>
  <c r="Q6573" i="2"/>
  <c r="S6573" i="2" l="1"/>
  <c r="G6574" i="2"/>
  <c r="V6573" i="2"/>
  <c r="F6574" i="2" s="1"/>
  <c r="J6574" i="2" l="1"/>
  <c r="M6574" i="2" s="1"/>
  <c r="I6574" i="2"/>
  <c r="L6574" i="2" s="1"/>
  <c r="H6574" i="2"/>
  <c r="K6574" i="2" s="1"/>
  <c r="N6574" i="2" s="1"/>
  <c r="O6574" i="2" s="1"/>
  <c r="R6574" i="2" l="1"/>
  <c r="T6574" i="2" s="1"/>
  <c r="Q6574" i="2"/>
  <c r="P6574" i="2"/>
  <c r="U6574" i="2"/>
  <c r="V6574" i="2" s="1"/>
  <c r="F6575" i="2" s="1"/>
  <c r="S6574" i="2" l="1"/>
  <c r="G6575" i="2"/>
  <c r="H6575" i="2"/>
  <c r="K6575" i="2" s="1"/>
  <c r="J6575" i="2"/>
  <c r="M6575" i="2" s="1"/>
  <c r="I6575" i="2" l="1"/>
  <c r="L6575" i="2" s="1"/>
  <c r="N6575" i="2" s="1"/>
  <c r="O6575" i="2" s="1"/>
  <c r="P6575" i="2" l="1"/>
  <c r="R6575" i="2"/>
  <c r="T6575" i="2" s="1"/>
  <c r="Q6575" i="2"/>
  <c r="U6575" i="2"/>
  <c r="S6575" i="2" l="1"/>
  <c r="G6576" i="2"/>
  <c r="V6575" i="2"/>
  <c r="F6576" i="2" s="1"/>
  <c r="I6576" i="2" l="1"/>
  <c r="L6576" i="2" s="1"/>
  <c r="J6576" i="2"/>
  <c r="M6576" i="2" s="1"/>
  <c r="H6576" i="2"/>
  <c r="K6576" i="2" s="1"/>
  <c r="N6576" i="2" s="1"/>
  <c r="O6576" i="2" s="1"/>
  <c r="R6576" i="2" l="1"/>
  <c r="T6576" i="2" s="1"/>
  <c r="Q6576" i="2"/>
  <c r="P6576" i="2"/>
  <c r="U6576" i="2"/>
  <c r="V6576" i="2" l="1"/>
  <c r="F6577" i="2" s="1"/>
  <c r="S6576" i="2"/>
  <c r="G6577" i="2"/>
  <c r="J6577" i="2" l="1"/>
  <c r="M6577" i="2" s="1"/>
  <c r="I6577" i="2"/>
  <c r="H6577" i="2"/>
  <c r="K6577" i="2" s="1"/>
  <c r="N6577" i="2" s="1"/>
  <c r="O6577" i="2" s="1"/>
  <c r="U6577" i="2" l="1"/>
  <c r="P6577" i="2"/>
  <c r="V6577" i="2" s="1"/>
  <c r="F6578" i="2" s="1"/>
  <c r="R6577" i="2"/>
  <c r="T6577" i="2" s="1"/>
  <c r="Q6577" i="2"/>
  <c r="S6577" i="2" l="1"/>
  <c r="J6578" i="2"/>
  <c r="M6578" i="2" s="1"/>
  <c r="H6578" i="2"/>
  <c r="K6578" i="2" s="1"/>
  <c r="N6578" i="2" s="1"/>
  <c r="O6578" i="2" s="1"/>
  <c r="I6578" i="2"/>
  <c r="R6578" i="2" l="1"/>
  <c r="T6578" i="2" s="1"/>
  <c r="Q6578" i="2"/>
  <c r="P6578" i="2"/>
  <c r="U6578" i="2"/>
  <c r="S6578" i="2" l="1"/>
  <c r="G6579" i="2"/>
  <c r="V6578" i="2"/>
  <c r="F6579" i="2" s="1"/>
  <c r="J6579" i="2" l="1"/>
  <c r="M6579" i="2" s="1"/>
  <c r="I6579" i="2"/>
  <c r="H6579" i="2"/>
  <c r="K6579" i="2" s="1"/>
  <c r="N6579" i="2" s="1"/>
  <c r="O6579" i="2" s="1"/>
  <c r="U6579" i="2" l="1"/>
  <c r="R6579" i="2"/>
  <c r="T6579" i="2" s="1"/>
  <c r="Q6579" i="2"/>
  <c r="P6579" i="2"/>
  <c r="V6579" i="2" s="1"/>
  <c r="F6580" i="2" s="1"/>
  <c r="J6580" i="2" l="1"/>
  <c r="M6580" i="2" s="1"/>
  <c r="H6580" i="2"/>
  <c r="K6580" i="2" s="1"/>
  <c r="N6580" i="2" s="1"/>
  <c r="O6580" i="2" s="1"/>
  <c r="S6579" i="2"/>
  <c r="G6580" i="2"/>
  <c r="P6580" i="2" l="1"/>
  <c r="U6580" i="2"/>
  <c r="R6580" i="2"/>
  <c r="T6580" i="2" s="1"/>
  <c r="Q6580" i="2"/>
  <c r="S6580" i="2" s="1"/>
  <c r="I6580" i="2"/>
  <c r="G6581" i="2"/>
  <c r="V6580" i="2" l="1"/>
  <c r="F6581" i="2" s="1"/>
  <c r="I6581" i="2" l="1"/>
  <c r="H6581" i="2"/>
  <c r="K6581" i="2" s="1"/>
  <c r="J6581" i="2"/>
  <c r="M6581" i="2" s="1"/>
  <c r="N6581" i="2" l="1"/>
  <c r="O6581" i="2" s="1"/>
  <c r="U6581" i="2" l="1"/>
  <c r="R6581" i="2"/>
  <c r="T6581" i="2" s="1"/>
  <c r="Q6581" i="2"/>
  <c r="P6581" i="2"/>
  <c r="V6581" i="2" s="1"/>
  <c r="F6582" i="2" s="1"/>
  <c r="H6582" i="2" l="1"/>
  <c r="K6582" i="2" s="1"/>
  <c r="N6582" i="2" s="1"/>
  <c r="O6582" i="2" s="1"/>
  <c r="J6582" i="2"/>
  <c r="M6582" i="2" s="1"/>
  <c r="S6581" i="2"/>
  <c r="G6582" i="2"/>
  <c r="I6582" i="2" l="1"/>
  <c r="U6582" i="2"/>
  <c r="R6582" i="2"/>
  <c r="T6582" i="2" s="1"/>
  <c r="Q6582" i="2"/>
  <c r="S6582" i="2" s="1"/>
  <c r="P6582" i="2"/>
  <c r="V6582" i="2" l="1"/>
  <c r="F6583" i="2" s="1"/>
  <c r="G6583" i="2"/>
  <c r="J6583" i="2" l="1"/>
  <c r="M6583" i="2" s="1"/>
  <c r="H6583" i="2"/>
  <c r="K6583" i="2" s="1"/>
  <c r="N6583" i="2" s="1"/>
  <c r="O6583" i="2" s="1"/>
  <c r="I6583" i="2"/>
  <c r="R6583" i="2" l="1"/>
  <c r="T6583" i="2" s="1"/>
  <c r="Q6583" i="2"/>
  <c r="P6583" i="2"/>
  <c r="U6583" i="2"/>
  <c r="V6583" i="2" l="1"/>
  <c r="F6584" i="2" s="1"/>
  <c r="S6583" i="2"/>
  <c r="G6584" i="2"/>
  <c r="J6584" i="2" l="1"/>
  <c r="M6584" i="2" s="1"/>
  <c r="H6584" i="2"/>
  <c r="K6584" i="2" s="1"/>
  <c r="N6584" i="2" s="1"/>
  <c r="O6584" i="2" s="1"/>
  <c r="I6584" i="2"/>
  <c r="R6584" i="2" l="1"/>
  <c r="T6584" i="2" s="1"/>
  <c r="Q6584" i="2"/>
  <c r="P6584" i="2"/>
  <c r="U6584" i="2"/>
  <c r="V6584" i="2" l="1"/>
  <c r="F6585" i="2" s="1"/>
  <c r="S6584" i="2"/>
  <c r="G6585" i="2"/>
  <c r="J6585" i="2" l="1"/>
  <c r="M6585" i="2" s="1"/>
  <c r="H6585" i="2"/>
  <c r="K6585" i="2" s="1"/>
  <c r="N6585" i="2" s="1"/>
  <c r="O6585" i="2" s="1"/>
  <c r="I6585" i="2"/>
  <c r="R6585" i="2" l="1"/>
  <c r="T6585" i="2" s="1"/>
  <c r="Q6585" i="2"/>
  <c r="P6585" i="2"/>
  <c r="U6585" i="2"/>
  <c r="V6585" i="2" l="1"/>
  <c r="F6586" i="2" s="1"/>
  <c r="S6585" i="2"/>
  <c r="G6586" i="2"/>
  <c r="J6586" i="2" l="1"/>
  <c r="M6586" i="2" s="1"/>
  <c r="I6586" i="2"/>
  <c r="H6586" i="2"/>
  <c r="K6586" i="2" s="1"/>
  <c r="N6586" i="2" s="1"/>
  <c r="O6586" i="2" s="1"/>
  <c r="U6586" i="2" l="1"/>
  <c r="R6586" i="2"/>
  <c r="T6586" i="2" s="1"/>
  <c r="Q6586" i="2"/>
  <c r="P6586" i="2"/>
  <c r="V6586" i="2" s="1"/>
  <c r="F6587" i="2" s="1"/>
  <c r="J6587" i="2" l="1"/>
  <c r="M6587" i="2" s="1"/>
  <c r="H6587" i="2"/>
  <c r="K6587" i="2" s="1"/>
  <c r="I6587" i="2"/>
  <c r="S6586" i="2"/>
  <c r="G6587" i="2"/>
  <c r="N6587" i="2" l="1"/>
  <c r="O6587" i="2" s="1"/>
  <c r="P6587" i="2" l="1"/>
  <c r="O6588" i="2"/>
  <c r="U6587" i="2"/>
  <c r="R6587" i="2"/>
  <c r="T6587" i="2" s="1"/>
  <c r="Q6587" i="2"/>
  <c r="S6587" i="2" l="1"/>
  <c r="G6588" i="2"/>
  <c r="G6589" i="2" s="1"/>
  <c r="U6588" i="2"/>
  <c r="R6588" i="2"/>
  <c r="T6588" i="2" s="1"/>
  <c r="Q6588" i="2"/>
  <c r="V6587" i="2"/>
  <c r="F6588" i="2" s="1"/>
  <c r="J6588" i="2" l="1"/>
  <c r="M6588" i="2" s="1"/>
  <c r="H6588" i="2"/>
  <c r="I6588" i="2"/>
  <c r="K6588" i="2" l="1"/>
  <c r="N6588" i="2" s="1"/>
  <c r="P6588" i="2"/>
  <c r="S6588" i="2" l="1"/>
  <c r="V6588" i="2"/>
  <c r="F6589" i="2" s="1"/>
  <c r="J6589" i="2" l="1"/>
  <c r="M6589" i="2" s="1"/>
  <c r="I6589" i="2"/>
  <c r="H6589" i="2"/>
  <c r="K6589" i="2" s="1"/>
  <c r="N6589" i="2" s="1"/>
  <c r="O6589" i="2" s="1"/>
  <c r="U6589" i="2" l="1"/>
  <c r="R6589" i="2"/>
  <c r="T6589" i="2" s="1"/>
  <c r="Q6589" i="2"/>
  <c r="P6589" i="2"/>
  <c r="V6589" i="2" s="1"/>
  <c r="F6590" i="2" s="1"/>
  <c r="H6590" i="2" l="1"/>
  <c r="K6590" i="2" s="1"/>
  <c r="N6590" i="2" s="1"/>
  <c r="O6590" i="2" s="1"/>
  <c r="J6590" i="2"/>
  <c r="M6590" i="2" s="1"/>
  <c r="S6589" i="2"/>
  <c r="G6590" i="2"/>
  <c r="I6590" i="2" l="1"/>
  <c r="R6590" i="2"/>
  <c r="T6590" i="2" s="1"/>
  <c r="P6590" i="2"/>
  <c r="Q6590" i="2"/>
  <c r="S6590" i="2" s="1"/>
  <c r="U6590" i="2"/>
  <c r="V6590" i="2" l="1"/>
  <c r="F6591" i="2" s="1"/>
  <c r="G6591" i="2"/>
  <c r="I6591" i="2" l="1"/>
  <c r="H6591" i="2"/>
  <c r="K6591" i="2" s="1"/>
  <c r="N6591" i="2" s="1"/>
  <c r="O6591" i="2" s="1"/>
  <c r="J6591" i="2"/>
  <c r="M6591" i="2" s="1"/>
  <c r="P6591" i="2" l="1"/>
  <c r="U6591" i="2"/>
  <c r="R6591" i="2"/>
  <c r="T6591" i="2" s="1"/>
  <c r="Q6591" i="2"/>
  <c r="S6591" i="2" l="1"/>
  <c r="G6592" i="2"/>
  <c r="V6591" i="2"/>
  <c r="F6592" i="2" s="1"/>
  <c r="J6592" i="2" l="1"/>
  <c r="M6592" i="2" s="1"/>
  <c r="I6592" i="2"/>
  <c r="L6592" i="2" s="1"/>
  <c r="H6592" i="2"/>
  <c r="K6592" i="2" s="1"/>
  <c r="N6592" i="2" l="1"/>
  <c r="O6592" i="2" s="1"/>
  <c r="P6592" i="2" l="1"/>
  <c r="V6592" i="2" s="1"/>
  <c r="F6593" i="2" s="1"/>
  <c r="O6593" i="2"/>
  <c r="U6592" i="2"/>
  <c r="R6592" i="2"/>
  <c r="T6592" i="2" s="1"/>
  <c r="Q6592" i="2"/>
  <c r="S6592" i="2" l="1"/>
  <c r="G6593" i="2"/>
  <c r="U6593" i="2"/>
  <c r="P6593" i="2"/>
  <c r="R6593" i="2"/>
  <c r="T6593" i="2" s="1"/>
  <c r="I6593" i="2"/>
  <c r="L6593" i="2" s="1"/>
  <c r="J6593" i="2"/>
  <c r="M6593" i="2" s="1"/>
  <c r="H6593" i="2"/>
  <c r="K6593" i="2" s="1"/>
  <c r="N6593" i="2" l="1"/>
  <c r="Q6593" i="2"/>
  <c r="S6593" i="2" s="1"/>
  <c r="V6593" i="2" l="1"/>
  <c r="F6594" i="2" s="1"/>
  <c r="G6594" i="2"/>
  <c r="J6594" i="2" l="1"/>
  <c r="M6594" i="2" s="1"/>
  <c r="H6594" i="2"/>
  <c r="K6594" i="2" s="1"/>
  <c r="I6594" i="2"/>
  <c r="L6594" i="2" s="1"/>
  <c r="N6594" i="2" s="1"/>
  <c r="O6594" i="2" s="1"/>
  <c r="O6595" i="2" l="1"/>
  <c r="R6594" i="2"/>
  <c r="T6594" i="2" s="1"/>
  <c r="Q6594" i="2"/>
  <c r="P6594" i="2"/>
  <c r="U6594" i="2"/>
  <c r="V6594" i="2" s="1"/>
  <c r="F6595" i="2" s="1"/>
  <c r="H6595" i="2" l="1"/>
  <c r="K6595" i="2" s="1"/>
  <c r="J6595" i="2"/>
  <c r="M6595" i="2" s="1"/>
  <c r="S6594" i="2"/>
  <c r="G6595" i="2"/>
  <c r="P6595" i="2"/>
  <c r="Q6595" i="2"/>
  <c r="S6595" i="2" s="1"/>
  <c r="R6595" i="2"/>
  <c r="T6595" i="2" s="1"/>
  <c r="U6595" i="2"/>
  <c r="V6595" i="2" l="1"/>
  <c r="F6596" i="2" s="1"/>
  <c r="G6596" i="2"/>
  <c r="I6595" i="2"/>
  <c r="L6595" i="2" s="1"/>
  <c r="N6595" i="2" s="1"/>
  <c r="I6596" i="2" l="1"/>
  <c r="L6596" i="2" s="1"/>
  <c r="J6596" i="2"/>
  <c r="M6596" i="2" s="1"/>
  <c r="H6596" i="2"/>
  <c r="K6596" i="2" s="1"/>
  <c r="N6596" i="2" s="1"/>
  <c r="O6596" i="2" s="1"/>
  <c r="Q6596" i="2" l="1"/>
  <c r="R6596" i="2"/>
  <c r="T6596" i="2" s="1"/>
  <c r="P6596" i="2"/>
  <c r="U6596" i="2"/>
  <c r="V6596" i="2" s="1"/>
  <c r="F6597" i="2" s="1"/>
  <c r="J6597" i="2" l="1"/>
  <c r="M6597" i="2" s="1"/>
  <c r="H6597" i="2"/>
  <c r="K6597" i="2" s="1"/>
  <c r="S6596" i="2"/>
  <c r="G6597" i="2"/>
  <c r="I6597" i="2" l="1"/>
  <c r="L6597" i="2" s="1"/>
  <c r="N6597" i="2" s="1"/>
  <c r="O6597" i="2" s="1"/>
  <c r="P6597" i="2" l="1"/>
  <c r="Q6597" i="2"/>
  <c r="R6597" i="2"/>
  <c r="T6597" i="2" s="1"/>
  <c r="U6597" i="2"/>
  <c r="S6597" i="2" l="1"/>
  <c r="G6598" i="2"/>
  <c r="V6597" i="2"/>
  <c r="F6598" i="2" s="1"/>
  <c r="I6598" i="2" l="1"/>
  <c r="L6598" i="2" s="1"/>
  <c r="J6598" i="2"/>
  <c r="M6598" i="2" s="1"/>
  <c r="H6598" i="2"/>
  <c r="K6598" i="2" s="1"/>
  <c r="N6598" i="2" s="1"/>
  <c r="O6598" i="2" s="1"/>
  <c r="R6598" i="2" l="1"/>
  <c r="T6598" i="2" s="1"/>
  <c r="Q6598" i="2"/>
  <c r="P6598" i="2"/>
  <c r="U6598" i="2"/>
  <c r="V6598" i="2" l="1"/>
  <c r="F6599" i="2" s="1"/>
  <c r="S6598" i="2"/>
  <c r="G6599" i="2"/>
  <c r="J6599" i="2" l="1"/>
  <c r="M6599" i="2" s="1"/>
  <c r="H6599" i="2"/>
  <c r="K6599" i="2" s="1"/>
  <c r="I6599" i="2"/>
  <c r="L6599" i="2" s="1"/>
  <c r="N6599" i="2" l="1"/>
  <c r="O6599" i="2" s="1"/>
  <c r="U6599" i="2" l="1"/>
  <c r="R6599" i="2"/>
  <c r="T6599" i="2" s="1"/>
  <c r="Q6599" i="2"/>
  <c r="P6599" i="2"/>
  <c r="S6599" i="2" l="1"/>
  <c r="G6600" i="2"/>
  <c r="V6599" i="2"/>
  <c r="F6600" i="2" s="1"/>
  <c r="J6600" i="2" l="1"/>
  <c r="M6600" i="2" s="1"/>
  <c r="I6600" i="2"/>
  <c r="H6600" i="2"/>
  <c r="K6600" i="2" s="1"/>
  <c r="N6600" i="2" s="1"/>
  <c r="O6600" i="2" s="1"/>
  <c r="P6600" i="2" l="1"/>
  <c r="R6600" i="2"/>
  <c r="T6600" i="2" s="1"/>
  <c r="Q6600" i="2"/>
  <c r="U6600" i="2"/>
  <c r="S6600" i="2" l="1"/>
  <c r="G6601" i="2"/>
  <c r="V6600" i="2"/>
  <c r="F6601" i="2" s="1"/>
  <c r="J6601" i="2" l="1"/>
  <c r="M6601" i="2" s="1"/>
  <c r="I6601" i="2"/>
  <c r="H6601" i="2"/>
  <c r="K6601" i="2" s="1"/>
  <c r="N6601" i="2" s="1"/>
  <c r="O6601" i="2" s="1"/>
  <c r="R6601" i="2" l="1"/>
  <c r="T6601" i="2" s="1"/>
  <c r="P6601" i="2"/>
  <c r="U6601" i="2"/>
  <c r="Q6601" i="2"/>
  <c r="S6601" i="2" s="1"/>
  <c r="V6601" i="2" l="1"/>
  <c r="F6602" i="2" s="1"/>
  <c r="I6602" i="2" l="1"/>
  <c r="J6602" i="2"/>
  <c r="M6602" i="2" s="1"/>
  <c r="H6602" i="2"/>
  <c r="K6602" i="2" s="1"/>
  <c r="N6602" i="2" s="1"/>
  <c r="O6602" i="2" s="1"/>
  <c r="U6602" i="2" l="1"/>
  <c r="Q6602" i="2"/>
  <c r="P6602" i="2"/>
  <c r="V6602" i="2" s="1"/>
  <c r="F6603" i="2" s="1"/>
  <c r="R6602" i="2"/>
  <c r="T6602" i="2" s="1"/>
  <c r="S6602" i="2" l="1"/>
  <c r="G6603" i="2"/>
  <c r="H6603" i="2"/>
  <c r="K6603" i="2" s="1"/>
  <c r="J6603" i="2"/>
  <c r="M6603" i="2" s="1"/>
  <c r="I6603" i="2"/>
  <c r="N6603" i="2" l="1"/>
  <c r="O6603" i="2" s="1"/>
  <c r="P6603" i="2" l="1"/>
  <c r="V6603" i="2" s="1"/>
  <c r="F6604" i="2" s="1"/>
  <c r="R6603" i="2"/>
  <c r="T6603" i="2" s="1"/>
  <c r="U6603" i="2"/>
  <c r="Q6603" i="2"/>
  <c r="S6603" i="2" l="1"/>
  <c r="G6604" i="2"/>
  <c r="I6604" i="2"/>
  <c r="J6604" i="2"/>
  <c r="M6604" i="2" s="1"/>
  <c r="H6604" i="2"/>
  <c r="K6604" i="2" s="1"/>
  <c r="N6604" i="2" s="1"/>
  <c r="O6604" i="2" s="1"/>
  <c r="U6604" i="2" l="1"/>
  <c r="P6604" i="2"/>
  <c r="V6604" i="2" s="1"/>
  <c r="F6605" i="2" s="1"/>
  <c r="R6604" i="2"/>
  <c r="T6604" i="2" s="1"/>
  <c r="Q6604" i="2"/>
  <c r="G6605" i="2"/>
  <c r="S6604" i="2" l="1"/>
  <c r="H6605" i="2"/>
  <c r="K6605" i="2" s="1"/>
  <c r="N6605" i="2" s="1"/>
  <c r="O6605" i="2" s="1"/>
  <c r="J6605" i="2"/>
  <c r="M6605" i="2" s="1"/>
  <c r="I6605" i="2"/>
  <c r="U6605" i="2" l="1"/>
  <c r="R6605" i="2"/>
  <c r="T6605" i="2" s="1"/>
  <c r="Q6605" i="2"/>
  <c r="P6605" i="2"/>
  <c r="V6605" i="2" l="1"/>
  <c r="F6606" i="2" s="1"/>
  <c r="S6605" i="2"/>
  <c r="G6606" i="2"/>
  <c r="J6606" i="2" l="1"/>
  <c r="M6606" i="2" s="1"/>
  <c r="H6606" i="2"/>
  <c r="K6606" i="2" s="1"/>
  <c r="N6606" i="2" s="1"/>
  <c r="O6606" i="2" s="1"/>
  <c r="I6606" i="2"/>
  <c r="U6606" i="2" l="1"/>
  <c r="Q6606" i="2"/>
  <c r="P6606" i="2"/>
  <c r="V6606" i="2" s="1"/>
  <c r="F6607" i="2" s="1"/>
  <c r="R6606" i="2"/>
  <c r="T6606" i="2" s="1"/>
  <c r="S6606" i="2" l="1"/>
  <c r="G6607" i="2"/>
  <c r="I6607" i="2" s="1"/>
  <c r="J6607" i="2"/>
  <c r="M6607" i="2" s="1"/>
  <c r="H6607" i="2"/>
  <c r="K6607" i="2" s="1"/>
  <c r="N6607" i="2" l="1"/>
  <c r="O6607" i="2" s="1"/>
  <c r="Q6607" i="2" l="1"/>
  <c r="R6607" i="2"/>
  <c r="T6607" i="2" s="1"/>
  <c r="P6607" i="2"/>
  <c r="U6607" i="2"/>
  <c r="S6607" i="2" l="1"/>
  <c r="G6608" i="2"/>
  <c r="V6607" i="2"/>
  <c r="F6608" i="2" s="1"/>
  <c r="J6608" i="2" l="1"/>
  <c r="M6608" i="2" s="1"/>
  <c r="H6608" i="2"/>
  <c r="K6608" i="2" s="1"/>
  <c r="I6608" i="2"/>
  <c r="N6608" i="2" l="1"/>
  <c r="O6608" i="2" s="1"/>
  <c r="Q6608" i="2" l="1"/>
  <c r="R6608" i="2"/>
  <c r="T6608" i="2" s="1"/>
  <c r="P6608" i="2"/>
  <c r="U6608" i="2"/>
  <c r="V6608" i="2" l="1"/>
  <c r="F6609" i="2" s="1"/>
  <c r="S6608" i="2"/>
  <c r="G6609" i="2"/>
  <c r="J6609" i="2" l="1"/>
  <c r="M6609" i="2" s="1"/>
  <c r="H6609" i="2"/>
  <c r="K6609" i="2" s="1"/>
  <c r="N6609" i="2" s="1"/>
  <c r="O6609" i="2" s="1"/>
  <c r="I6609" i="2"/>
  <c r="P6609" i="2" l="1"/>
  <c r="Q6609" i="2"/>
  <c r="R6609" i="2"/>
  <c r="T6609" i="2" s="1"/>
  <c r="U6609" i="2"/>
  <c r="S6609" i="2" l="1"/>
  <c r="G6610" i="2"/>
  <c r="V6609" i="2"/>
  <c r="F6610" i="2" s="1"/>
  <c r="J6610" i="2" l="1"/>
  <c r="M6610" i="2" s="1"/>
  <c r="I6610" i="2"/>
  <c r="H6610" i="2"/>
  <c r="K6610" i="2" s="1"/>
  <c r="N6610" i="2" s="1"/>
  <c r="O6610" i="2" s="1"/>
  <c r="R6610" i="2" l="1"/>
  <c r="T6610" i="2" s="1"/>
  <c r="Q6610" i="2"/>
  <c r="P6610" i="2"/>
  <c r="U6610" i="2"/>
  <c r="V6610" i="2" l="1"/>
  <c r="F6611" i="2" s="1"/>
  <c r="S6610" i="2"/>
  <c r="G6611" i="2"/>
  <c r="J6611" i="2" l="1"/>
  <c r="M6611" i="2" s="1"/>
  <c r="I6611" i="2"/>
  <c r="H6611" i="2"/>
  <c r="K6611" i="2" s="1"/>
  <c r="N6611" i="2" s="1"/>
  <c r="O6611" i="2" s="1"/>
  <c r="R6611" i="2" l="1"/>
  <c r="T6611" i="2" s="1"/>
  <c r="P6611" i="2"/>
  <c r="U6611" i="2"/>
  <c r="Q6611" i="2"/>
  <c r="S6611" i="2" l="1"/>
  <c r="G6612" i="2"/>
  <c r="V6611" i="2"/>
  <c r="F6612" i="2" s="1"/>
  <c r="J6612" i="2" l="1"/>
  <c r="M6612" i="2" s="1"/>
  <c r="H6612" i="2"/>
  <c r="K6612" i="2" s="1"/>
  <c r="N6612" i="2" s="1"/>
  <c r="O6612" i="2" s="1"/>
  <c r="I6612" i="2"/>
  <c r="U6612" i="2" l="1"/>
  <c r="R6612" i="2"/>
  <c r="T6612" i="2" s="1"/>
  <c r="Q6612" i="2"/>
  <c r="P6612" i="2"/>
  <c r="V6612" i="2" s="1"/>
  <c r="F6613" i="2" s="1"/>
  <c r="J6613" i="2" l="1"/>
  <c r="M6613" i="2" s="1"/>
  <c r="H6613" i="2"/>
  <c r="K6613" i="2" s="1"/>
  <c r="N6613" i="2" s="1"/>
  <c r="O6613" i="2" s="1"/>
  <c r="S6612" i="2"/>
  <c r="G6613" i="2"/>
  <c r="I6613" i="2" s="1"/>
  <c r="R6613" i="2" l="1"/>
  <c r="T6613" i="2" s="1"/>
  <c r="Q6613" i="2"/>
  <c r="P6613" i="2"/>
  <c r="U6613" i="2"/>
  <c r="V6613" i="2" l="1"/>
  <c r="F6614" i="2" s="1"/>
  <c r="S6613" i="2"/>
  <c r="G6614" i="2"/>
  <c r="I6614" i="2" l="1"/>
  <c r="H6614" i="2"/>
  <c r="K6614" i="2" s="1"/>
  <c r="J6614" i="2"/>
  <c r="M6614" i="2" s="1"/>
  <c r="N6614" i="2" l="1"/>
  <c r="O6614" i="2" s="1"/>
  <c r="Q6614" i="2" l="1"/>
  <c r="R6614" i="2"/>
  <c r="T6614" i="2" s="1"/>
  <c r="P6614" i="2"/>
  <c r="U6614" i="2"/>
  <c r="O6615" i="2"/>
  <c r="Q6615" i="2" l="1"/>
  <c r="U6615" i="2"/>
  <c r="R6615" i="2"/>
  <c r="T6615" i="2" s="1"/>
  <c r="V6614" i="2"/>
  <c r="F6615" i="2" s="1"/>
  <c r="S6614" i="2"/>
  <c r="G6615" i="2"/>
  <c r="G6616" i="2" s="1"/>
  <c r="J6615" i="2" l="1"/>
  <c r="M6615" i="2" s="1"/>
  <c r="I6615" i="2"/>
  <c r="H6615" i="2"/>
  <c r="K6615" i="2" l="1"/>
  <c r="N6615" i="2" s="1"/>
  <c r="P6615" i="2"/>
  <c r="V6615" i="2" l="1"/>
  <c r="F6616" i="2" s="1"/>
  <c r="S6615" i="2"/>
  <c r="J6616" i="2" l="1"/>
  <c r="M6616" i="2" s="1"/>
  <c r="I6616" i="2"/>
  <c r="L6616" i="2" s="1"/>
  <c r="H6616" i="2"/>
  <c r="K6616" i="2" s="1"/>
  <c r="N6616" i="2" s="1"/>
  <c r="O6616" i="2" s="1"/>
  <c r="P6616" i="2" l="1"/>
  <c r="R6616" i="2"/>
  <c r="T6616" i="2" s="1"/>
  <c r="Q6616" i="2"/>
  <c r="U6616" i="2"/>
  <c r="V6616" i="2" s="1"/>
  <c r="F6617" i="2" s="1"/>
  <c r="O6617" i="2"/>
  <c r="Q6617" i="2" l="1"/>
  <c r="P6617" i="2"/>
  <c r="R6617" i="2"/>
  <c r="T6617" i="2" s="1"/>
  <c r="U6617" i="2"/>
  <c r="V6617" i="2" s="1"/>
  <c r="F6618" i="2" s="1"/>
  <c r="J6617" i="2"/>
  <c r="M6617" i="2" s="1"/>
  <c r="H6617" i="2"/>
  <c r="K6617" i="2" s="1"/>
  <c r="S6616" i="2"/>
  <c r="G6617" i="2"/>
  <c r="G6618" i="2" s="1"/>
  <c r="I6617" i="2" l="1"/>
  <c r="L6617" i="2" s="1"/>
  <c r="N6617" i="2" s="1"/>
  <c r="J6618" i="2"/>
  <c r="M6618" i="2" s="1"/>
  <c r="H6618" i="2"/>
  <c r="K6618" i="2" s="1"/>
  <c r="I6618" i="2"/>
  <c r="L6618" i="2" s="1"/>
  <c r="N6618" i="2" s="1"/>
  <c r="O6618" i="2" s="1"/>
  <c r="S6617" i="2"/>
  <c r="R6618" i="2" l="1"/>
  <c r="T6618" i="2" s="1"/>
  <c r="Q6618" i="2"/>
  <c r="P6618" i="2"/>
  <c r="U6618" i="2"/>
  <c r="V6618" i="2" s="1"/>
  <c r="F6619" i="2" s="1"/>
  <c r="J6619" i="2" l="1"/>
  <c r="M6619" i="2" s="1"/>
  <c r="H6619" i="2"/>
  <c r="K6619" i="2" s="1"/>
  <c r="S6618" i="2"/>
  <c r="G6619" i="2"/>
  <c r="I6619" i="2" l="1"/>
  <c r="L6619" i="2" s="1"/>
  <c r="N6619" i="2"/>
  <c r="O6619" i="2" s="1"/>
  <c r="Q6619" i="2" l="1"/>
  <c r="U6619" i="2"/>
  <c r="P6619" i="2"/>
  <c r="V6619" i="2" s="1"/>
  <c r="F6620" i="2" s="1"/>
  <c r="R6619" i="2"/>
  <c r="T6619" i="2" s="1"/>
  <c r="H6620" i="2" l="1"/>
  <c r="K6620" i="2" s="1"/>
  <c r="J6620" i="2"/>
  <c r="M6620" i="2" s="1"/>
  <c r="S6619" i="2"/>
  <c r="G6620" i="2"/>
  <c r="I6620" i="2" l="1"/>
  <c r="L6620" i="2" s="1"/>
  <c r="N6620" i="2" s="1"/>
  <c r="O6620" i="2" s="1"/>
  <c r="R6620" i="2" l="1"/>
  <c r="T6620" i="2" s="1"/>
  <c r="Q6620" i="2"/>
  <c r="U6620" i="2"/>
  <c r="P6620" i="2"/>
  <c r="V6620" i="2" s="1"/>
  <c r="F6621" i="2" s="1"/>
  <c r="J6621" i="2" l="1"/>
  <c r="M6621" i="2" s="1"/>
  <c r="H6621" i="2"/>
  <c r="K6621" i="2" s="1"/>
  <c r="S6620" i="2"/>
  <c r="G6621" i="2"/>
  <c r="I6621" i="2" l="1"/>
  <c r="L6621" i="2" s="1"/>
  <c r="N6621" i="2" s="1"/>
  <c r="O6621" i="2" s="1"/>
  <c r="R6621" i="2" l="1"/>
  <c r="T6621" i="2" s="1"/>
  <c r="U6621" i="2"/>
  <c r="Q6621" i="2"/>
  <c r="P6621" i="2"/>
  <c r="V6621" i="2" s="1"/>
  <c r="F6622" i="2" s="1"/>
  <c r="H6622" i="2" l="1"/>
  <c r="K6622" i="2" s="1"/>
  <c r="J6622" i="2"/>
  <c r="M6622" i="2" s="1"/>
  <c r="S6621" i="2"/>
  <c r="G6622" i="2"/>
  <c r="I6622" i="2" l="1"/>
  <c r="L6622" i="2" s="1"/>
  <c r="N6622" i="2" s="1"/>
  <c r="O6622" i="2" s="1"/>
  <c r="P6622" i="2" l="1"/>
  <c r="Q6622" i="2"/>
  <c r="R6622" i="2"/>
  <c r="T6622" i="2" s="1"/>
  <c r="U6622" i="2"/>
  <c r="V6622" i="2" s="1"/>
  <c r="F6623" i="2" s="1"/>
  <c r="J6623" i="2" l="1"/>
  <c r="M6623" i="2" s="1"/>
  <c r="H6623" i="2"/>
  <c r="K6623" i="2" s="1"/>
  <c r="S6622" i="2"/>
  <c r="G6623" i="2"/>
  <c r="I6623" i="2" l="1"/>
  <c r="L6623" i="2" s="1"/>
  <c r="N6623" i="2" s="1"/>
  <c r="O6623" i="2" s="1"/>
  <c r="P6623" i="2" l="1"/>
  <c r="R6623" i="2"/>
  <c r="T6623" i="2" s="1"/>
  <c r="Q6623" i="2"/>
  <c r="U6623" i="2"/>
  <c r="V6623" i="2" s="1"/>
  <c r="F6624" i="2" s="1"/>
  <c r="J6624" i="2" l="1"/>
  <c r="M6624" i="2" s="1"/>
  <c r="H6624" i="2"/>
  <c r="K6624" i="2" s="1"/>
  <c r="S6623" i="2"/>
  <c r="G6624" i="2"/>
  <c r="I6624" i="2" l="1"/>
  <c r="L6624" i="2" s="1"/>
  <c r="N6624" i="2" s="1"/>
  <c r="O6624" i="2" s="1"/>
  <c r="R6624" i="2" l="1"/>
  <c r="T6624" i="2" s="1"/>
  <c r="O6625" i="2"/>
  <c r="P6624" i="2"/>
  <c r="U6624" i="2"/>
  <c r="Q6624" i="2"/>
  <c r="S6624" i="2" l="1"/>
  <c r="G6625" i="2"/>
  <c r="V6624" i="2"/>
  <c r="F6625" i="2" s="1"/>
  <c r="R6625" i="2"/>
  <c r="T6625" i="2" s="1"/>
  <c r="U6625" i="2"/>
  <c r="P6625" i="2"/>
  <c r="J6625" i="2" l="1"/>
  <c r="M6625" i="2" s="1"/>
  <c r="H6625" i="2"/>
  <c r="K6625" i="2" s="1"/>
  <c r="I6625" i="2"/>
  <c r="L6625" i="2" l="1"/>
  <c r="Q6625" i="2"/>
  <c r="N6625" i="2"/>
  <c r="S6625" i="2" l="1"/>
  <c r="V6625" i="2"/>
  <c r="F6626" i="2" s="1"/>
  <c r="J6626" i="2" l="1"/>
  <c r="M6626" i="2" s="1"/>
  <c r="I6626" i="2"/>
  <c r="H6626" i="2"/>
  <c r="K6626" i="2" s="1"/>
  <c r="N6626" i="2" s="1"/>
  <c r="O6626" i="2" s="1"/>
  <c r="Q6626" i="2" l="1"/>
  <c r="R6626" i="2"/>
  <c r="T6626" i="2" s="1"/>
  <c r="O6627" i="2"/>
  <c r="P6626" i="2"/>
  <c r="U6626" i="2"/>
  <c r="V6626" i="2" l="1"/>
  <c r="F6627" i="2" s="1"/>
  <c r="Q6627" i="2"/>
  <c r="P6627" i="2"/>
  <c r="U6627" i="2"/>
  <c r="R6627" i="2"/>
  <c r="T6627" i="2" s="1"/>
  <c r="G6627" i="2"/>
  <c r="G6628" i="2" s="1"/>
  <c r="S6626" i="2"/>
  <c r="S6627" i="2" l="1"/>
  <c r="J6627" i="2"/>
  <c r="M6627" i="2" s="1"/>
  <c r="H6627" i="2"/>
  <c r="K6627" i="2" s="1"/>
  <c r="N6627" i="2" s="1"/>
  <c r="V6627" i="2"/>
  <c r="F6628" i="2" s="1"/>
  <c r="I6627" i="2"/>
  <c r="J6628" i="2" l="1"/>
  <c r="M6628" i="2" s="1"/>
  <c r="I6628" i="2"/>
  <c r="H6628" i="2"/>
  <c r="K6628" i="2" s="1"/>
  <c r="N6628" i="2" s="1"/>
  <c r="O6628" i="2" s="1"/>
  <c r="U6628" i="2" l="1"/>
  <c r="P6628" i="2"/>
  <c r="R6628" i="2"/>
  <c r="T6628" i="2" s="1"/>
  <c r="Q6628" i="2"/>
  <c r="S6628" i="2" l="1"/>
  <c r="G6629" i="2"/>
  <c r="V6628" i="2"/>
  <c r="F6629" i="2" s="1"/>
  <c r="H6629" i="2" l="1"/>
  <c r="K6629" i="2" s="1"/>
  <c r="I6629" i="2"/>
  <c r="J6629" i="2"/>
  <c r="M6629" i="2" s="1"/>
  <c r="N6629" i="2" l="1"/>
  <c r="O6629" i="2" s="1"/>
  <c r="R6629" i="2" l="1"/>
  <c r="T6629" i="2" s="1"/>
  <c r="Q6629" i="2"/>
  <c r="P6629" i="2"/>
  <c r="U6629" i="2"/>
  <c r="V6629" i="2" l="1"/>
  <c r="F6630" i="2" s="1"/>
  <c r="S6629" i="2"/>
  <c r="G6630" i="2"/>
  <c r="J6630" i="2" l="1"/>
  <c r="M6630" i="2" s="1"/>
  <c r="H6630" i="2"/>
  <c r="K6630" i="2" s="1"/>
  <c r="N6630" i="2" s="1"/>
  <c r="O6630" i="2" s="1"/>
  <c r="I6630" i="2"/>
  <c r="R6630" i="2" l="1"/>
  <c r="T6630" i="2" s="1"/>
  <c r="Q6630" i="2"/>
  <c r="P6630" i="2"/>
  <c r="U6630" i="2"/>
  <c r="V6630" i="2" l="1"/>
  <c r="F6631" i="2" s="1"/>
  <c r="S6630" i="2"/>
  <c r="G6631" i="2"/>
  <c r="H6631" i="2" l="1"/>
  <c r="K6631" i="2" s="1"/>
  <c r="J6631" i="2"/>
  <c r="M6631" i="2" s="1"/>
  <c r="I6631" i="2"/>
  <c r="N6631" i="2" l="1"/>
  <c r="O6631" i="2" s="1"/>
  <c r="R6631" i="2" l="1"/>
  <c r="T6631" i="2" s="1"/>
  <c r="Q6631" i="2"/>
  <c r="P6631" i="2"/>
  <c r="U6631" i="2"/>
  <c r="V6631" i="2" l="1"/>
  <c r="F6632" i="2" s="1"/>
  <c r="S6631" i="2"/>
  <c r="G6632" i="2"/>
  <c r="I6632" i="2" l="1"/>
  <c r="J6632" i="2"/>
  <c r="M6632" i="2" s="1"/>
  <c r="H6632" i="2"/>
  <c r="K6632" i="2" s="1"/>
  <c r="N6632" i="2" s="1"/>
  <c r="O6632" i="2" s="1"/>
  <c r="R6632" i="2" l="1"/>
  <c r="T6632" i="2" s="1"/>
  <c r="Q6632" i="2"/>
  <c r="U6632" i="2"/>
  <c r="P6632" i="2"/>
  <c r="V6632" i="2" s="1"/>
  <c r="F6633" i="2" s="1"/>
  <c r="H6633" i="2" l="1"/>
  <c r="K6633" i="2" s="1"/>
  <c r="N6633" i="2" s="1"/>
  <c r="O6633" i="2" s="1"/>
  <c r="J6633" i="2"/>
  <c r="M6633" i="2" s="1"/>
  <c r="S6632" i="2"/>
  <c r="G6633" i="2"/>
  <c r="P6633" i="2" l="1"/>
  <c r="V6633" i="2" s="1"/>
  <c r="F6634" i="2" s="1"/>
  <c r="Q6633" i="2"/>
  <c r="G6634" i="2" s="1"/>
  <c r="U6633" i="2"/>
  <c r="R6633" i="2"/>
  <c r="T6633" i="2" s="1"/>
  <c r="I6633" i="2"/>
  <c r="S6633" i="2" l="1"/>
  <c r="I6634" i="2"/>
  <c r="J6634" i="2"/>
  <c r="M6634" i="2" s="1"/>
  <c r="H6634" i="2"/>
  <c r="K6634" i="2" s="1"/>
  <c r="N6634" i="2" s="1"/>
  <c r="O6634" i="2" s="1"/>
  <c r="Q6634" i="2" l="1"/>
  <c r="U6634" i="2"/>
  <c r="R6634" i="2"/>
  <c r="T6634" i="2" s="1"/>
  <c r="P6634" i="2"/>
  <c r="V6634" i="2" s="1"/>
  <c r="F6635" i="2" s="1"/>
  <c r="J6635" i="2" l="1"/>
  <c r="M6635" i="2" s="1"/>
  <c r="H6635" i="2"/>
  <c r="K6635" i="2" s="1"/>
  <c r="N6635" i="2" s="1"/>
  <c r="O6635" i="2" s="1"/>
  <c r="S6634" i="2"/>
  <c r="G6635" i="2"/>
  <c r="U6635" i="2" l="1"/>
  <c r="O6636" i="2"/>
  <c r="R6635" i="2"/>
  <c r="T6635" i="2" s="1"/>
  <c r="Q6635" i="2"/>
  <c r="P6635" i="2"/>
  <c r="V6635" i="2" s="1"/>
  <c r="F6636" i="2" s="1"/>
  <c r="I6635" i="2"/>
  <c r="H6636" i="2" l="1"/>
  <c r="K6636" i="2" s="1"/>
  <c r="J6636" i="2"/>
  <c r="M6636" i="2" s="1"/>
  <c r="N6636" i="2" s="1"/>
  <c r="S6635" i="2"/>
  <c r="R6636" i="2"/>
  <c r="T6636" i="2" s="1"/>
  <c r="Q6636" i="2"/>
  <c r="U6636" i="2"/>
  <c r="P6636" i="2"/>
  <c r="V6636" i="2" s="1"/>
  <c r="F6637" i="2" s="1"/>
  <c r="G6636" i="2"/>
  <c r="G6637" i="2" s="1"/>
  <c r="I6637" i="2" l="1"/>
  <c r="H6637" i="2"/>
  <c r="K6637" i="2" s="1"/>
  <c r="J6637" i="2"/>
  <c r="M6637" i="2" s="1"/>
  <c r="S6636" i="2"/>
  <c r="I6636" i="2"/>
  <c r="N6637" i="2" l="1"/>
  <c r="O6637" i="2" s="1"/>
  <c r="R6637" i="2" l="1"/>
  <c r="T6637" i="2" s="1"/>
  <c r="Q6637" i="2"/>
  <c r="P6637" i="2"/>
  <c r="U6637" i="2"/>
  <c r="V6637" i="2" s="1"/>
  <c r="F6638" i="2" s="1"/>
  <c r="O6638" i="2"/>
  <c r="P6638" i="2" l="1"/>
  <c r="R6638" i="2"/>
  <c r="T6638" i="2" s="1"/>
  <c r="Q6638" i="2"/>
  <c r="S6638" i="2" s="1"/>
  <c r="U6638" i="2"/>
  <c r="V6638" i="2" s="1"/>
  <c r="F6639" i="2" s="1"/>
  <c r="J6638" i="2"/>
  <c r="M6638" i="2" s="1"/>
  <c r="H6638" i="2"/>
  <c r="K6638" i="2" s="1"/>
  <c r="N6638" i="2" s="1"/>
  <c r="S6637" i="2"/>
  <c r="G6638" i="2"/>
  <c r="G6639" i="2" s="1"/>
  <c r="I6638" i="2" l="1"/>
  <c r="J6639" i="2"/>
  <c r="M6639" i="2" s="1"/>
  <c r="H6639" i="2"/>
  <c r="K6639" i="2" s="1"/>
  <c r="I6639" i="2"/>
  <c r="L6639" i="2" s="1"/>
  <c r="N6639" i="2" s="1"/>
  <c r="O6639" i="2" s="1"/>
  <c r="Q6639" i="2" l="1"/>
  <c r="P6639" i="2"/>
  <c r="R6639" i="2"/>
  <c r="T6639" i="2" s="1"/>
  <c r="U6639" i="2"/>
  <c r="V6639" i="2" s="1"/>
  <c r="F6640" i="2" s="1"/>
  <c r="H6640" i="2" l="1"/>
  <c r="K6640" i="2" s="1"/>
  <c r="J6640" i="2"/>
  <c r="M6640" i="2" s="1"/>
  <c r="S6639" i="2"/>
  <c r="G6640" i="2"/>
  <c r="I6640" i="2" l="1"/>
  <c r="L6640" i="2" s="1"/>
  <c r="N6640" i="2" s="1"/>
  <c r="O6640" i="2" s="1"/>
  <c r="Q6640" i="2" l="1"/>
  <c r="P6640" i="2"/>
  <c r="R6640" i="2"/>
  <c r="T6640" i="2" s="1"/>
  <c r="U6640" i="2"/>
  <c r="V6640" i="2" l="1"/>
  <c r="F6641" i="2" s="1"/>
  <c r="S6640" i="2"/>
  <c r="G6641" i="2"/>
  <c r="J6641" i="2" l="1"/>
  <c r="M6641" i="2" s="1"/>
  <c r="H6641" i="2"/>
  <c r="K6641" i="2" s="1"/>
  <c r="I6641" i="2"/>
  <c r="L6641" i="2" s="1"/>
  <c r="N6641" i="2" l="1"/>
  <c r="O6641" i="2" s="1"/>
  <c r="R6641" i="2" l="1"/>
  <c r="T6641" i="2" s="1"/>
  <c r="P6641" i="2"/>
  <c r="U6641" i="2"/>
  <c r="Q6641" i="2"/>
  <c r="S6641" i="2" l="1"/>
  <c r="G6642" i="2"/>
  <c r="V6641" i="2"/>
  <c r="F6642" i="2" s="1"/>
  <c r="H6642" i="2" l="1"/>
  <c r="K6642" i="2" s="1"/>
  <c r="J6642" i="2"/>
  <c r="M6642" i="2" s="1"/>
  <c r="I6642" i="2"/>
  <c r="L6642" i="2" s="1"/>
  <c r="N6642" i="2" s="1"/>
  <c r="O6642" i="2" s="1"/>
  <c r="P6642" i="2" l="1"/>
  <c r="Q6642" i="2"/>
  <c r="U6642" i="2"/>
  <c r="R6642" i="2"/>
  <c r="T6642" i="2" s="1"/>
  <c r="S6642" i="2" l="1"/>
  <c r="G6643" i="2"/>
  <c r="V6642" i="2"/>
  <c r="F6643" i="2" s="1"/>
  <c r="H6643" i="2" l="1"/>
  <c r="K6643" i="2" s="1"/>
  <c r="I6643" i="2"/>
  <c r="L6643" i="2" s="1"/>
  <c r="J6643" i="2"/>
  <c r="M6643" i="2" s="1"/>
  <c r="N6643" i="2" l="1"/>
  <c r="O6643" i="2" s="1"/>
  <c r="R6643" i="2" l="1"/>
  <c r="T6643" i="2" s="1"/>
  <c r="U6643" i="2"/>
  <c r="P6643" i="2"/>
  <c r="Q6643" i="2"/>
  <c r="S6643" i="2" l="1"/>
  <c r="G6644" i="2"/>
  <c r="V6643" i="2"/>
  <c r="F6644" i="2" s="1"/>
  <c r="J6644" i="2" l="1"/>
  <c r="M6644" i="2" s="1"/>
  <c r="I6644" i="2"/>
  <c r="L6644" i="2" s="1"/>
  <c r="H6644" i="2"/>
  <c r="K6644" i="2" s="1"/>
  <c r="N6644" i="2" s="1"/>
  <c r="O6644" i="2" s="1"/>
  <c r="P6644" i="2" l="1"/>
  <c r="R6644" i="2"/>
  <c r="T6644" i="2" s="1"/>
  <c r="Q6644" i="2"/>
  <c r="U6644" i="2"/>
  <c r="V6644" i="2" s="1"/>
  <c r="F6645" i="2" s="1"/>
  <c r="J6645" i="2" l="1"/>
  <c r="M6645" i="2" s="1"/>
  <c r="H6645" i="2"/>
  <c r="K6645" i="2" s="1"/>
  <c r="S6644" i="2"/>
  <c r="G6645" i="2"/>
  <c r="I6645" i="2" l="1"/>
  <c r="L6645" i="2" s="1"/>
  <c r="N6645" i="2" s="1"/>
  <c r="O6645" i="2" s="1"/>
  <c r="Q6645" i="2" l="1"/>
  <c r="P6645" i="2"/>
  <c r="R6645" i="2"/>
  <c r="T6645" i="2" s="1"/>
  <c r="U6645" i="2"/>
  <c r="V6645" i="2" l="1"/>
  <c r="F6646" i="2" s="1"/>
  <c r="S6645" i="2"/>
  <c r="G6646" i="2"/>
  <c r="I6646" i="2" l="1"/>
  <c r="L6646" i="2" s="1"/>
  <c r="J6646" i="2"/>
  <c r="M6646" i="2" s="1"/>
  <c r="H6646" i="2"/>
  <c r="K6646" i="2" s="1"/>
  <c r="N6646" i="2" s="1"/>
  <c r="O6646" i="2" s="1"/>
  <c r="P6646" i="2" l="1"/>
  <c r="R6646" i="2"/>
  <c r="T6646" i="2" s="1"/>
  <c r="Q6646" i="2"/>
  <c r="U6646" i="2"/>
  <c r="V6646" i="2" s="1"/>
  <c r="F6647" i="2" s="1"/>
  <c r="J6647" i="2" l="1"/>
  <c r="M6647" i="2" s="1"/>
  <c r="H6647" i="2"/>
  <c r="K6647" i="2" s="1"/>
  <c r="S6646" i="2"/>
  <c r="G6647" i="2"/>
  <c r="I6647" i="2" l="1"/>
  <c r="L6647" i="2" s="1"/>
  <c r="N6647" i="2" s="1"/>
  <c r="O6647" i="2" s="1"/>
  <c r="Q6647" i="2" l="1"/>
  <c r="R6647" i="2"/>
  <c r="T6647" i="2" s="1"/>
  <c r="P6647" i="2"/>
  <c r="U6647" i="2"/>
  <c r="V6647" i="2" s="1"/>
  <c r="F6648" i="2" s="1"/>
  <c r="J6648" i="2" l="1"/>
  <c r="M6648" i="2" s="1"/>
  <c r="H6648" i="2"/>
  <c r="K6648" i="2" s="1"/>
  <c r="S6647" i="2"/>
  <c r="G6648" i="2"/>
  <c r="I6648" i="2" l="1"/>
  <c r="L6648" i="2" s="1"/>
  <c r="N6648" i="2" s="1"/>
  <c r="O6648" i="2" s="1"/>
  <c r="P6648" i="2" l="1"/>
  <c r="R6648" i="2"/>
  <c r="T6648" i="2" s="1"/>
  <c r="U6648" i="2"/>
  <c r="Q6648" i="2"/>
  <c r="S6648" i="2" l="1"/>
  <c r="G6649" i="2"/>
  <c r="V6648" i="2"/>
  <c r="F6649" i="2" s="1"/>
  <c r="J6649" i="2" l="1"/>
  <c r="M6649" i="2" s="1"/>
  <c r="H6649" i="2"/>
  <c r="K6649" i="2" s="1"/>
  <c r="I6649" i="2"/>
  <c r="L6649" i="2" s="1"/>
  <c r="N6649" i="2" l="1"/>
  <c r="O6649" i="2" s="1"/>
  <c r="R6649" i="2" l="1"/>
  <c r="T6649" i="2" s="1"/>
  <c r="Q6649" i="2"/>
  <c r="P6649" i="2"/>
  <c r="U6649" i="2"/>
  <c r="S6649" i="2" l="1"/>
  <c r="V6649" i="2"/>
  <c r="F6650" i="2" s="1"/>
  <c r="J6650" i="2" l="1"/>
  <c r="M6650" i="2" s="1"/>
  <c r="I6650" i="2"/>
  <c r="H6650" i="2"/>
  <c r="K6650" i="2" s="1"/>
  <c r="N6650" i="2" s="1"/>
  <c r="O6650" i="2" s="1"/>
  <c r="Q6650" i="2" l="1"/>
  <c r="P6650" i="2"/>
  <c r="U6650" i="2"/>
  <c r="R6650" i="2"/>
  <c r="T6650" i="2" s="1"/>
  <c r="G6651" i="2" l="1"/>
  <c r="S6650" i="2"/>
  <c r="V6650" i="2"/>
  <c r="F6651" i="2" s="1"/>
  <c r="H6651" i="2" l="1"/>
  <c r="K6651" i="2" s="1"/>
  <c r="J6651" i="2"/>
  <c r="M6651" i="2" s="1"/>
  <c r="I6651" i="2"/>
  <c r="N6651" i="2" l="1"/>
  <c r="O6651" i="2" s="1"/>
  <c r="Q6651" i="2" l="1"/>
  <c r="U6651" i="2"/>
  <c r="R6651" i="2"/>
  <c r="T6651" i="2" s="1"/>
  <c r="P6651" i="2"/>
  <c r="V6651" i="2" s="1"/>
  <c r="F6652" i="2" s="1"/>
  <c r="J6652" i="2" l="1"/>
  <c r="M6652" i="2" s="1"/>
  <c r="H6652" i="2"/>
  <c r="K6652" i="2" s="1"/>
  <c r="N6652" i="2" s="1"/>
  <c r="O6652" i="2" s="1"/>
  <c r="S6651" i="2"/>
  <c r="G6652" i="2"/>
  <c r="I6652" i="2" l="1"/>
  <c r="U6652" i="2"/>
  <c r="R6652" i="2"/>
  <c r="T6652" i="2" s="1"/>
  <c r="Q6652" i="2"/>
  <c r="S6652" i="2" s="1"/>
  <c r="P6652" i="2"/>
  <c r="V6652" i="2" l="1"/>
  <c r="F6653" i="2" s="1"/>
  <c r="G6653" i="2"/>
  <c r="H6653" i="2" l="1"/>
  <c r="K6653" i="2" s="1"/>
  <c r="N6653" i="2" s="1"/>
  <c r="O6653" i="2" s="1"/>
  <c r="J6653" i="2"/>
  <c r="M6653" i="2" s="1"/>
  <c r="I6653" i="2"/>
  <c r="Q6653" i="2" l="1"/>
  <c r="P6653" i="2"/>
  <c r="R6653" i="2"/>
  <c r="T6653" i="2" s="1"/>
  <c r="U6653" i="2"/>
  <c r="V6653" i="2" l="1"/>
  <c r="F6654" i="2" s="1"/>
  <c r="S6653" i="2"/>
  <c r="G6654" i="2"/>
  <c r="J6654" i="2" l="1"/>
  <c r="M6654" i="2" s="1"/>
  <c r="H6654" i="2"/>
  <c r="K6654" i="2" s="1"/>
  <c r="I6654" i="2"/>
  <c r="L6654" i="2" s="1"/>
  <c r="N6654" i="2" s="1"/>
  <c r="O6654" i="2" s="1"/>
  <c r="R6654" i="2" l="1"/>
  <c r="T6654" i="2" s="1"/>
  <c r="Q6654" i="2"/>
  <c r="P6654" i="2"/>
  <c r="V6654" i="2" s="1"/>
  <c r="F6655" i="2" s="1"/>
  <c r="U6654" i="2"/>
  <c r="J6655" i="2" l="1"/>
  <c r="M6655" i="2" s="1"/>
  <c r="H6655" i="2"/>
  <c r="K6655" i="2" s="1"/>
  <c r="N6655" i="2" s="1"/>
  <c r="O6655" i="2" s="1"/>
  <c r="S6654" i="2"/>
  <c r="G6655" i="2"/>
  <c r="R6655" i="2" l="1"/>
  <c r="T6655" i="2" s="1"/>
  <c r="P6655" i="2"/>
  <c r="V6655" i="2" s="1"/>
  <c r="F6656" i="2" s="1"/>
  <c r="U6655" i="2"/>
  <c r="Q6655" i="2"/>
  <c r="G6656" i="2"/>
  <c r="I6655" i="2"/>
  <c r="I6656" i="2" l="1"/>
  <c r="J6656" i="2"/>
  <c r="M6656" i="2" s="1"/>
  <c r="H6656" i="2"/>
  <c r="K6656" i="2" s="1"/>
  <c r="N6656" i="2" s="1"/>
  <c r="O6656" i="2" s="1"/>
  <c r="S6655" i="2"/>
  <c r="R6656" i="2" l="1"/>
  <c r="T6656" i="2" s="1"/>
  <c r="U6656" i="2"/>
  <c r="Q6656" i="2"/>
  <c r="P6656" i="2"/>
  <c r="V6656" i="2" s="1"/>
  <c r="F6657" i="2" s="1"/>
  <c r="J6657" i="2" l="1"/>
  <c r="M6657" i="2" s="1"/>
  <c r="H6657" i="2"/>
  <c r="K6657" i="2" s="1"/>
  <c r="N6657" i="2" s="1"/>
  <c r="O6657" i="2" s="1"/>
  <c r="S6656" i="2"/>
  <c r="G6657" i="2"/>
  <c r="R6657" i="2" l="1"/>
  <c r="T6657" i="2" s="1"/>
  <c r="P6657" i="2"/>
  <c r="U6657" i="2"/>
  <c r="Q6657" i="2"/>
  <c r="S6657" i="2" s="1"/>
  <c r="I6657" i="2"/>
  <c r="V6657" i="2" l="1"/>
  <c r="F6658" i="2" s="1"/>
  <c r="G6658" i="2"/>
  <c r="I6658" i="2" l="1"/>
  <c r="H6658" i="2"/>
  <c r="K6658" i="2" s="1"/>
  <c r="J6658" i="2"/>
  <c r="M6658" i="2" s="1"/>
  <c r="N6658" i="2" l="1"/>
  <c r="O6658" i="2" s="1"/>
  <c r="R6658" i="2" l="1"/>
  <c r="T6658" i="2" s="1"/>
  <c r="U6658" i="2"/>
  <c r="P6658" i="2"/>
  <c r="V6658" i="2" s="1"/>
  <c r="F6659" i="2" s="1"/>
  <c r="Q6658" i="2"/>
  <c r="J6659" i="2" l="1"/>
  <c r="M6659" i="2" s="1"/>
  <c r="H6659" i="2"/>
  <c r="K6659" i="2" s="1"/>
  <c r="N6659" i="2" s="1"/>
  <c r="O6659" i="2" s="1"/>
  <c r="S6658" i="2"/>
  <c r="G6659" i="2"/>
  <c r="Q6659" i="2" l="1"/>
  <c r="R6659" i="2"/>
  <c r="T6659" i="2" s="1"/>
  <c r="U6659" i="2"/>
  <c r="P6659" i="2"/>
  <c r="V6659" i="2" s="1"/>
  <c r="F6660" i="2" s="1"/>
  <c r="I6659" i="2"/>
  <c r="H6660" i="2" l="1"/>
  <c r="K6660" i="2" s="1"/>
  <c r="J6660" i="2"/>
  <c r="M6660" i="2" s="1"/>
  <c r="S6659" i="2"/>
  <c r="G6660" i="2"/>
  <c r="I6660" i="2" l="1"/>
  <c r="N6660" i="2"/>
  <c r="O6660" i="2" s="1"/>
  <c r="Q6660" i="2" l="1"/>
  <c r="R6660" i="2"/>
  <c r="T6660" i="2" s="1"/>
  <c r="P6660" i="2"/>
  <c r="U6660" i="2"/>
  <c r="V6660" i="2" l="1"/>
  <c r="F6661" i="2" s="1"/>
  <c r="S6660" i="2"/>
  <c r="G6661" i="2"/>
  <c r="J6661" i="2" l="1"/>
  <c r="M6661" i="2" s="1"/>
  <c r="H6661" i="2"/>
  <c r="K6661" i="2" s="1"/>
  <c r="N6661" i="2" s="1"/>
  <c r="O6661" i="2" s="1"/>
  <c r="I6661" i="2"/>
  <c r="P6661" i="2" l="1"/>
  <c r="U6661" i="2"/>
  <c r="Q6661" i="2"/>
  <c r="R6661" i="2"/>
  <c r="T6661" i="2" s="1"/>
  <c r="S6661" i="2" l="1"/>
  <c r="G6662" i="2"/>
  <c r="V6661" i="2"/>
  <c r="F6662" i="2" s="1"/>
  <c r="I6662" i="2" l="1"/>
  <c r="J6662" i="2"/>
  <c r="M6662" i="2" s="1"/>
  <c r="H6662" i="2"/>
  <c r="K6662" i="2" s="1"/>
  <c r="N6662" i="2" s="1"/>
  <c r="O6662" i="2" s="1"/>
  <c r="Q6662" i="2" l="1"/>
  <c r="P6662" i="2"/>
  <c r="V6662" i="2" s="1"/>
  <c r="F6663" i="2" s="1"/>
  <c r="U6662" i="2"/>
  <c r="R6662" i="2"/>
  <c r="T6662" i="2" s="1"/>
  <c r="J6663" i="2" l="1"/>
  <c r="M6663" i="2" s="1"/>
  <c r="H6663" i="2"/>
  <c r="K6663" i="2" s="1"/>
  <c r="N6663" i="2" s="1"/>
  <c r="O6663" i="2" s="1"/>
  <c r="S6662" i="2"/>
  <c r="G6663" i="2"/>
  <c r="I6663" i="2" l="1"/>
  <c r="P6663" i="2"/>
  <c r="R6663" i="2"/>
  <c r="T6663" i="2" s="1"/>
  <c r="U6663" i="2"/>
  <c r="Q6663" i="2"/>
  <c r="S6663" i="2" s="1"/>
  <c r="V6663" i="2" l="1"/>
  <c r="F6664" i="2" s="1"/>
  <c r="G6664" i="2"/>
  <c r="H6664" i="2" l="1"/>
  <c r="K6664" i="2" s="1"/>
  <c r="J6664" i="2"/>
  <c r="M6664" i="2" s="1"/>
  <c r="I6664" i="2"/>
  <c r="L6664" i="2" s="1"/>
  <c r="N6664" i="2" l="1"/>
  <c r="O6664" i="2" s="1"/>
  <c r="R6664" i="2" l="1"/>
  <c r="T6664" i="2" s="1"/>
  <c r="P6664" i="2"/>
  <c r="U6664" i="2"/>
  <c r="Q6664" i="2"/>
  <c r="S6664" i="2" l="1"/>
  <c r="G6665" i="2"/>
  <c r="V6664" i="2"/>
  <c r="F6665" i="2" s="1"/>
  <c r="I6665" i="2" l="1"/>
  <c r="L6665" i="2" s="1"/>
  <c r="J6665" i="2"/>
  <c r="M6665" i="2" s="1"/>
  <c r="H6665" i="2"/>
  <c r="K6665" i="2" s="1"/>
  <c r="N6665" i="2" l="1"/>
  <c r="O6665" i="2" s="1"/>
  <c r="R6665" i="2" l="1"/>
  <c r="T6665" i="2" s="1"/>
  <c r="U6665" i="2"/>
  <c r="P6665" i="2"/>
  <c r="Q6665" i="2"/>
  <c r="V6665" i="2" l="1"/>
  <c r="F6666" i="2" s="1"/>
  <c r="S6665" i="2"/>
  <c r="G6666" i="2"/>
  <c r="H6666" i="2" l="1"/>
  <c r="K6666" i="2" s="1"/>
  <c r="J6666" i="2"/>
  <c r="M6666" i="2" s="1"/>
  <c r="I6666" i="2"/>
  <c r="L6666" i="2" s="1"/>
  <c r="N6666" i="2" s="1"/>
  <c r="O6666" i="2" s="1"/>
  <c r="R6666" i="2" l="1"/>
  <c r="T6666" i="2" s="1"/>
  <c r="P6666" i="2"/>
  <c r="U6666" i="2"/>
  <c r="Q6666" i="2"/>
  <c r="S6666" i="2" l="1"/>
  <c r="G6667" i="2"/>
  <c r="V6666" i="2"/>
  <c r="F6667" i="2" s="1"/>
  <c r="H6667" i="2" l="1"/>
  <c r="K6667" i="2" s="1"/>
  <c r="I6667" i="2"/>
  <c r="L6667" i="2" s="1"/>
  <c r="J6667" i="2"/>
  <c r="M6667" i="2" s="1"/>
  <c r="N6667" i="2" l="1"/>
  <c r="O6667" i="2" s="1"/>
  <c r="R6667" i="2" l="1"/>
  <c r="T6667" i="2" s="1"/>
  <c r="Q6667" i="2"/>
  <c r="P6667" i="2"/>
  <c r="U6667" i="2"/>
  <c r="V6667" i="2" l="1"/>
  <c r="F6668" i="2" s="1"/>
  <c r="S6667" i="2"/>
  <c r="G6668" i="2"/>
  <c r="I6668" i="2" l="1"/>
  <c r="L6668" i="2" s="1"/>
  <c r="J6668" i="2"/>
  <c r="M6668" i="2" s="1"/>
  <c r="H6668" i="2"/>
  <c r="K6668" i="2" s="1"/>
  <c r="N6668" i="2" s="1"/>
  <c r="O6668" i="2" s="1"/>
  <c r="Q6668" i="2" l="1"/>
  <c r="R6668" i="2"/>
  <c r="T6668" i="2" s="1"/>
  <c r="P6668" i="2"/>
  <c r="U6668" i="2"/>
  <c r="V6668" i="2" l="1"/>
  <c r="F6669" i="2" s="1"/>
  <c r="S6668" i="2"/>
  <c r="G6669" i="2"/>
  <c r="J6669" i="2" l="1"/>
  <c r="M6669" i="2" s="1"/>
  <c r="H6669" i="2"/>
  <c r="K6669" i="2" s="1"/>
  <c r="I6669" i="2"/>
  <c r="L6669" i="2" s="1"/>
  <c r="N6669" i="2" l="1"/>
  <c r="O6669" i="2" s="1"/>
  <c r="U6669" i="2" l="1"/>
  <c r="R6669" i="2"/>
  <c r="T6669" i="2" s="1"/>
  <c r="P6669" i="2"/>
  <c r="Q6669" i="2"/>
  <c r="S6669" i="2" l="1"/>
  <c r="G6670" i="2"/>
  <c r="V6669" i="2"/>
  <c r="F6670" i="2" s="1"/>
  <c r="I6670" i="2" l="1"/>
  <c r="L6670" i="2" s="1"/>
  <c r="J6670" i="2"/>
  <c r="M6670" i="2" s="1"/>
  <c r="H6670" i="2"/>
  <c r="K6670" i="2" s="1"/>
  <c r="N6670" i="2" s="1"/>
  <c r="O6670" i="2" s="1"/>
  <c r="Q6670" i="2" l="1"/>
  <c r="U6670" i="2"/>
  <c r="R6670" i="2"/>
  <c r="T6670" i="2" s="1"/>
  <c r="P6670" i="2"/>
  <c r="V6670" i="2" s="1"/>
  <c r="F6671" i="2" s="1"/>
  <c r="H6671" i="2" l="1"/>
  <c r="K6671" i="2" s="1"/>
  <c r="J6671" i="2"/>
  <c r="M6671" i="2" s="1"/>
  <c r="S6670" i="2"/>
  <c r="G6671" i="2"/>
  <c r="I6671" i="2" l="1"/>
  <c r="L6671" i="2" s="1"/>
  <c r="N6671" i="2" s="1"/>
  <c r="O6671" i="2" s="1"/>
  <c r="Q6671" i="2" l="1"/>
  <c r="U6671" i="2"/>
  <c r="P6671" i="2"/>
  <c r="R6671" i="2"/>
  <c r="T6671" i="2" s="1"/>
  <c r="S6671" i="2" l="1"/>
  <c r="G6672" i="2"/>
  <c r="V6671" i="2"/>
  <c r="F6672" i="2" s="1"/>
  <c r="I6672" i="2" l="1"/>
  <c r="L6672" i="2" s="1"/>
  <c r="J6672" i="2"/>
  <c r="M6672" i="2" s="1"/>
  <c r="H6672" i="2"/>
  <c r="K6672" i="2" s="1"/>
  <c r="N6672" i="2" l="1"/>
  <c r="O6672" i="2" s="1"/>
  <c r="R6672" i="2" l="1"/>
  <c r="T6672" i="2" s="1"/>
  <c r="Q6672" i="2"/>
  <c r="P6672" i="2"/>
  <c r="U6672" i="2"/>
  <c r="V6672" i="2" l="1"/>
  <c r="F6673" i="2" s="1"/>
  <c r="S6672" i="2"/>
  <c r="G6673" i="2"/>
  <c r="I6673" i="2" l="1"/>
  <c r="H6673" i="2"/>
  <c r="K6673" i="2" s="1"/>
  <c r="J6673" i="2"/>
  <c r="M6673" i="2" s="1"/>
  <c r="N6673" i="2" l="1"/>
  <c r="O6673" i="2" s="1"/>
  <c r="U6673" i="2" l="1"/>
  <c r="Q6673" i="2"/>
  <c r="P6673" i="2"/>
  <c r="V6673" i="2" s="1"/>
  <c r="F6674" i="2" s="1"/>
  <c r="R6673" i="2"/>
  <c r="T6673" i="2" s="1"/>
  <c r="J6674" i="2" l="1"/>
  <c r="M6674" i="2" s="1"/>
  <c r="I6674" i="2"/>
  <c r="H6674" i="2"/>
  <c r="K6674" i="2" s="1"/>
  <c r="N6674" i="2" s="1"/>
  <c r="O6674" i="2" s="1"/>
  <c r="S6673" i="2"/>
  <c r="Q6674" i="2" l="1"/>
  <c r="P6674" i="2"/>
  <c r="V6674" i="2" s="1"/>
  <c r="F6675" i="2" s="1"/>
  <c r="R6674" i="2"/>
  <c r="T6674" i="2" s="1"/>
  <c r="U6674" i="2"/>
  <c r="J6675" i="2" l="1"/>
  <c r="M6675" i="2" s="1"/>
  <c r="H6675" i="2"/>
  <c r="K6675" i="2" s="1"/>
  <c r="N6675" i="2" s="1"/>
  <c r="O6675" i="2" s="1"/>
  <c r="S6674" i="2"/>
  <c r="G6675" i="2"/>
  <c r="Q6675" i="2" l="1"/>
  <c r="P6675" i="2"/>
  <c r="R6675" i="2"/>
  <c r="T6675" i="2" s="1"/>
  <c r="U6675" i="2"/>
  <c r="I6675" i="2"/>
  <c r="V6675" i="2" l="1"/>
  <c r="F6676" i="2" s="1"/>
  <c r="S6675" i="2"/>
  <c r="G6676" i="2"/>
  <c r="J6676" i="2" l="1"/>
  <c r="M6676" i="2" s="1"/>
  <c r="H6676" i="2"/>
  <c r="K6676" i="2" s="1"/>
  <c r="N6676" i="2" s="1"/>
  <c r="O6676" i="2" s="1"/>
  <c r="I6676" i="2"/>
  <c r="R6676" i="2" l="1"/>
  <c r="T6676" i="2" s="1"/>
  <c r="P6676" i="2"/>
  <c r="Q6676" i="2"/>
  <c r="U6676" i="2"/>
  <c r="S6676" i="2" l="1"/>
  <c r="G6677" i="2"/>
  <c r="V6676" i="2"/>
  <c r="F6677" i="2" s="1"/>
  <c r="I6677" i="2" l="1"/>
  <c r="J6677" i="2"/>
  <c r="M6677" i="2" s="1"/>
  <c r="H6677" i="2"/>
  <c r="K6677" i="2" s="1"/>
  <c r="N6677" i="2" s="1"/>
  <c r="O6677" i="2" s="1"/>
  <c r="R6677" i="2" l="1"/>
  <c r="T6677" i="2" s="1"/>
  <c r="U6677" i="2"/>
  <c r="P6677" i="2"/>
  <c r="Q6677" i="2"/>
  <c r="S6677" i="2" l="1"/>
  <c r="G6678" i="2"/>
  <c r="V6677" i="2"/>
  <c r="F6678" i="2" s="1"/>
  <c r="J6678" i="2" l="1"/>
  <c r="M6678" i="2" s="1"/>
  <c r="H6678" i="2"/>
  <c r="K6678" i="2" s="1"/>
  <c r="N6678" i="2" s="1"/>
  <c r="O6678" i="2" s="1"/>
  <c r="I6678" i="2"/>
  <c r="R6678" i="2" l="1"/>
  <c r="T6678" i="2" s="1"/>
  <c r="Q6678" i="2"/>
  <c r="P6678" i="2"/>
  <c r="U6678" i="2"/>
  <c r="V6678" i="2" l="1"/>
  <c r="F6679" i="2" s="1"/>
  <c r="S6678" i="2"/>
  <c r="G6679" i="2"/>
  <c r="J6679" i="2" l="1"/>
  <c r="M6679" i="2" s="1"/>
  <c r="I6679" i="2"/>
  <c r="H6679" i="2"/>
  <c r="K6679" i="2" s="1"/>
  <c r="N6679" i="2" s="1"/>
  <c r="O6679" i="2" s="1"/>
  <c r="U6679" i="2" l="1"/>
  <c r="Q6679" i="2"/>
  <c r="P6679" i="2"/>
  <c r="V6679" i="2" s="1"/>
  <c r="F6680" i="2" s="1"/>
  <c r="R6679" i="2"/>
  <c r="T6679" i="2" s="1"/>
  <c r="J6680" i="2" l="1"/>
  <c r="M6680" i="2" s="1"/>
  <c r="H6680" i="2"/>
  <c r="K6680" i="2" s="1"/>
  <c r="N6680" i="2" s="1"/>
  <c r="O6680" i="2" s="1"/>
  <c r="S6679" i="2"/>
  <c r="G6680" i="2"/>
  <c r="U6680" i="2" l="1"/>
  <c r="R6680" i="2"/>
  <c r="T6680" i="2" s="1"/>
  <c r="Q6680" i="2"/>
  <c r="P6680" i="2"/>
  <c r="V6680" i="2" s="1"/>
  <c r="F6681" i="2" s="1"/>
  <c r="I6680" i="2"/>
  <c r="J6681" i="2" l="1"/>
  <c r="M6681" i="2" s="1"/>
  <c r="H6681" i="2"/>
  <c r="K6681" i="2" s="1"/>
  <c r="N6681" i="2" s="1"/>
  <c r="O6681" i="2" s="1"/>
  <c r="S6680" i="2"/>
  <c r="G6681" i="2"/>
  <c r="I6681" i="2" l="1"/>
  <c r="P6681" i="2"/>
  <c r="U6681" i="2"/>
  <c r="Q6681" i="2"/>
  <c r="S6681" i="2" s="1"/>
  <c r="R6681" i="2"/>
  <c r="T6681" i="2" s="1"/>
  <c r="V6681" i="2" l="1"/>
  <c r="F6682" i="2" s="1"/>
  <c r="G6682" i="2"/>
  <c r="I6682" i="2" l="1"/>
  <c r="J6682" i="2"/>
  <c r="M6682" i="2" s="1"/>
  <c r="H6682" i="2"/>
  <c r="K6682" i="2" s="1"/>
  <c r="N6682" i="2" s="1"/>
  <c r="O6682" i="2" s="1"/>
  <c r="U6682" i="2" l="1"/>
  <c r="R6682" i="2"/>
  <c r="T6682" i="2" s="1"/>
  <c r="P6682" i="2"/>
  <c r="Q6682" i="2"/>
  <c r="S6682" i="2" l="1"/>
  <c r="G6683" i="2"/>
  <c r="V6682" i="2"/>
  <c r="F6683" i="2" s="1"/>
  <c r="I6683" i="2" l="1"/>
  <c r="J6683" i="2"/>
  <c r="M6683" i="2" s="1"/>
  <c r="H6683" i="2"/>
  <c r="K6683" i="2" s="1"/>
  <c r="N6683" i="2" s="1"/>
  <c r="O6683" i="2" s="1"/>
  <c r="U6683" i="2" l="1"/>
  <c r="R6683" i="2"/>
  <c r="T6683" i="2" s="1"/>
  <c r="Q6683" i="2"/>
  <c r="P6683" i="2"/>
  <c r="V6683" i="2" s="1"/>
  <c r="F6684" i="2" s="1"/>
  <c r="J6684" i="2" l="1"/>
  <c r="M6684" i="2" s="1"/>
  <c r="H6684" i="2"/>
  <c r="K6684" i="2" s="1"/>
  <c r="N6684" i="2" s="1"/>
  <c r="O6684" i="2" s="1"/>
  <c r="S6683" i="2"/>
  <c r="G6684" i="2"/>
  <c r="I6684" i="2" s="1"/>
  <c r="R6684" i="2" l="1"/>
  <c r="T6684" i="2" s="1"/>
  <c r="U6684" i="2"/>
  <c r="Q6684" i="2"/>
  <c r="P6684" i="2"/>
  <c r="V6684" i="2" s="1"/>
  <c r="F6685" i="2" s="1"/>
  <c r="J6685" i="2" l="1"/>
  <c r="M6685" i="2" s="1"/>
  <c r="H6685" i="2"/>
  <c r="K6685" i="2" s="1"/>
  <c r="N6685" i="2" s="1"/>
  <c r="O6685" i="2" s="1"/>
  <c r="G6685" i="2"/>
  <c r="S6684" i="2"/>
  <c r="R6685" i="2" l="1"/>
  <c r="T6685" i="2" s="1"/>
  <c r="Q6685" i="2"/>
  <c r="P6685" i="2"/>
  <c r="U6685" i="2"/>
  <c r="V6685" i="2" s="1"/>
  <c r="F6686" i="2" s="1"/>
  <c r="I6685" i="2"/>
  <c r="J6686" i="2" l="1"/>
  <c r="M6686" i="2" s="1"/>
  <c r="H6686" i="2"/>
  <c r="K6686" i="2" s="1"/>
  <c r="N6686" i="2" s="1"/>
  <c r="O6686" i="2" s="1"/>
  <c r="S6685" i="2"/>
  <c r="G6686" i="2"/>
  <c r="I6686" i="2" l="1"/>
  <c r="Q6686" i="2"/>
  <c r="P6686" i="2"/>
  <c r="R6686" i="2"/>
  <c r="T6686" i="2" s="1"/>
  <c r="U6686" i="2"/>
  <c r="V6686" i="2" s="1"/>
  <c r="F6687" i="2" s="1"/>
  <c r="J6687" i="2" l="1"/>
  <c r="M6687" i="2" s="1"/>
  <c r="H6687" i="2"/>
  <c r="K6687" i="2" s="1"/>
  <c r="S6686" i="2"/>
  <c r="G6687" i="2"/>
  <c r="I6687" i="2" l="1"/>
  <c r="L6687" i="2" s="1"/>
  <c r="N6687" i="2"/>
  <c r="O6687" i="2" s="1"/>
  <c r="Q6687" i="2" l="1"/>
  <c r="R6687" i="2"/>
  <c r="T6687" i="2" s="1"/>
  <c r="P6687" i="2"/>
  <c r="U6687" i="2"/>
  <c r="V6687" i="2" l="1"/>
  <c r="F6688" i="2" s="1"/>
  <c r="S6687" i="2"/>
  <c r="G6688" i="2"/>
  <c r="J6688" i="2" l="1"/>
  <c r="M6688" i="2" s="1"/>
  <c r="I6688" i="2"/>
  <c r="L6688" i="2" s="1"/>
  <c r="H6688" i="2"/>
  <c r="K6688" i="2" s="1"/>
  <c r="N6688" i="2" s="1"/>
  <c r="O6688" i="2" s="1"/>
  <c r="R6688" i="2" l="1"/>
  <c r="T6688" i="2" s="1"/>
  <c r="Q6688" i="2"/>
  <c r="P6688" i="2"/>
  <c r="U6688" i="2"/>
  <c r="V6688" i="2" l="1"/>
  <c r="F6689" i="2" s="1"/>
  <c r="S6688" i="2"/>
  <c r="G6689" i="2"/>
  <c r="J6689" i="2" l="1"/>
  <c r="M6689" i="2" s="1"/>
  <c r="I6689" i="2"/>
  <c r="L6689" i="2" s="1"/>
  <c r="H6689" i="2"/>
  <c r="K6689" i="2" s="1"/>
  <c r="N6689" i="2" s="1"/>
  <c r="O6689" i="2" s="1"/>
  <c r="P6689" i="2" l="1"/>
  <c r="Q6689" i="2"/>
  <c r="R6689" i="2"/>
  <c r="T6689" i="2" s="1"/>
  <c r="U6689" i="2"/>
  <c r="S6689" i="2" l="1"/>
  <c r="G6690" i="2"/>
  <c r="V6689" i="2"/>
  <c r="F6690" i="2" s="1"/>
  <c r="H6690" i="2" l="1"/>
  <c r="K6690" i="2" s="1"/>
  <c r="I6690" i="2"/>
  <c r="L6690" i="2" s="1"/>
  <c r="J6690" i="2"/>
  <c r="M6690" i="2" s="1"/>
  <c r="N6690" i="2" l="1"/>
  <c r="O6690" i="2" s="1"/>
  <c r="R6690" i="2" l="1"/>
  <c r="T6690" i="2" s="1"/>
  <c r="Q6690" i="2"/>
  <c r="P6690" i="2"/>
  <c r="V6690" i="2" s="1"/>
  <c r="F6691" i="2" s="1"/>
  <c r="U6690" i="2"/>
  <c r="J6691" i="2" l="1"/>
  <c r="M6691" i="2" s="1"/>
  <c r="H6691" i="2"/>
  <c r="K6691" i="2" s="1"/>
  <c r="S6690" i="2"/>
  <c r="G6691" i="2"/>
  <c r="I6691" i="2" l="1"/>
  <c r="L6691" i="2" s="1"/>
  <c r="N6691" i="2" s="1"/>
  <c r="O6691" i="2" s="1"/>
  <c r="R6691" i="2" l="1"/>
  <c r="T6691" i="2" s="1"/>
  <c r="Q6691" i="2"/>
  <c r="P6691" i="2"/>
  <c r="U6691" i="2"/>
  <c r="V6691" i="2" l="1"/>
  <c r="F6692" i="2" s="1"/>
  <c r="S6691" i="2"/>
  <c r="G6692" i="2"/>
  <c r="J6692" i="2" l="1"/>
  <c r="M6692" i="2" s="1"/>
  <c r="I6692" i="2"/>
  <c r="L6692" i="2" s="1"/>
  <c r="H6692" i="2"/>
  <c r="K6692" i="2" s="1"/>
  <c r="N6692" i="2" s="1"/>
  <c r="O6692" i="2" s="1"/>
  <c r="R6692" i="2" l="1"/>
  <c r="T6692" i="2" s="1"/>
  <c r="Q6692" i="2"/>
  <c r="P6692" i="2"/>
  <c r="U6692" i="2"/>
  <c r="V6692" i="2" l="1"/>
  <c r="F6693" i="2" s="1"/>
  <c r="S6692" i="2"/>
  <c r="G6693" i="2"/>
  <c r="J6693" i="2" l="1"/>
  <c r="M6693" i="2" s="1"/>
  <c r="H6693" i="2"/>
  <c r="K6693" i="2" s="1"/>
  <c r="I6693" i="2"/>
  <c r="L6693" i="2" s="1"/>
  <c r="N6693" i="2" s="1"/>
  <c r="O6693" i="2" s="1"/>
  <c r="P6693" i="2" l="1"/>
  <c r="R6693" i="2"/>
  <c r="T6693" i="2" s="1"/>
  <c r="Q6693" i="2"/>
  <c r="U6693" i="2"/>
  <c r="S6693" i="2" l="1"/>
  <c r="G6694" i="2"/>
  <c r="V6693" i="2"/>
  <c r="F6694" i="2" s="1"/>
  <c r="I6694" i="2" l="1"/>
  <c r="L6694" i="2" s="1"/>
  <c r="J6694" i="2"/>
  <c r="M6694" i="2" s="1"/>
  <c r="H6694" i="2"/>
  <c r="K6694" i="2" s="1"/>
  <c r="N6694" i="2" s="1"/>
  <c r="O6694" i="2" s="1"/>
  <c r="R6694" i="2" l="1"/>
  <c r="T6694" i="2" s="1"/>
  <c r="P6694" i="2"/>
  <c r="Q6694" i="2"/>
  <c r="U6694" i="2"/>
  <c r="S6694" i="2" l="1"/>
  <c r="G6695" i="2"/>
  <c r="V6694" i="2"/>
  <c r="F6695" i="2" s="1"/>
  <c r="I6695" i="2" l="1"/>
  <c r="L6695" i="2" s="1"/>
  <c r="J6695" i="2"/>
  <c r="M6695" i="2" s="1"/>
  <c r="H6695" i="2"/>
  <c r="K6695" i="2" s="1"/>
  <c r="N6695" i="2" s="1"/>
  <c r="O6695" i="2" s="1"/>
  <c r="R6695" i="2" l="1"/>
  <c r="T6695" i="2" s="1"/>
  <c r="Q6695" i="2"/>
  <c r="P6695" i="2"/>
  <c r="U6695" i="2"/>
  <c r="V6695" i="2" s="1"/>
  <c r="F6696" i="2" s="1"/>
  <c r="H6696" i="2" l="1"/>
  <c r="K6696" i="2" s="1"/>
  <c r="J6696" i="2"/>
  <c r="M6696" i="2" s="1"/>
  <c r="S6695" i="2"/>
  <c r="G6696" i="2"/>
  <c r="I6696" i="2" s="1"/>
  <c r="L6696" i="2" s="1"/>
  <c r="N6696" i="2" s="1"/>
  <c r="O6696" i="2" s="1"/>
  <c r="P6696" i="2" l="1"/>
  <c r="U6696" i="2"/>
  <c r="R6696" i="2"/>
  <c r="T6696" i="2" s="1"/>
  <c r="Q6696" i="2"/>
  <c r="S6696" i="2" s="1"/>
  <c r="G6697" i="2"/>
  <c r="V6696" i="2" l="1"/>
  <c r="F6697" i="2" s="1"/>
  <c r="J6697" i="2" l="1"/>
  <c r="M6697" i="2" s="1"/>
  <c r="I6697" i="2"/>
  <c r="L6697" i="2" s="1"/>
  <c r="H6697" i="2"/>
  <c r="K6697" i="2" s="1"/>
  <c r="N6697" i="2" s="1"/>
  <c r="O6697" i="2" s="1"/>
  <c r="U6697" i="2" l="1"/>
  <c r="R6697" i="2"/>
  <c r="T6697" i="2" s="1"/>
  <c r="Q6697" i="2"/>
  <c r="P6697" i="2"/>
  <c r="V6697" i="2" s="1"/>
  <c r="F6698" i="2" s="1"/>
  <c r="J6698" i="2" l="1"/>
  <c r="M6698" i="2" s="1"/>
  <c r="I6698" i="2"/>
  <c r="H6698" i="2"/>
  <c r="K6698" i="2" s="1"/>
  <c r="N6698" i="2" s="1"/>
  <c r="O6698" i="2" s="1"/>
  <c r="S6697" i="2"/>
  <c r="R6698" i="2" l="1"/>
  <c r="T6698" i="2" s="1"/>
  <c r="P6698" i="2"/>
  <c r="U6698" i="2"/>
  <c r="Q6698" i="2"/>
  <c r="S6698" i="2" l="1"/>
  <c r="G6699" i="2"/>
  <c r="V6698" i="2"/>
  <c r="F6699" i="2" s="1"/>
  <c r="H6699" i="2" l="1"/>
  <c r="K6699" i="2" s="1"/>
  <c r="J6699" i="2"/>
  <c r="M6699" i="2" s="1"/>
  <c r="I6699" i="2"/>
  <c r="N6699" i="2" l="1"/>
  <c r="O6699" i="2" s="1"/>
  <c r="U6699" i="2" l="1"/>
  <c r="Q6699" i="2"/>
  <c r="P6699" i="2"/>
  <c r="V6699" i="2" s="1"/>
  <c r="F6700" i="2" s="1"/>
  <c r="R6699" i="2"/>
  <c r="T6699" i="2" s="1"/>
  <c r="J6700" i="2" l="1"/>
  <c r="M6700" i="2" s="1"/>
  <c r="H6700" i="2"/>
  <c r="K6700" i="2" s="1"/>
  <c r="N6700" i="2" s="1"/>
  <c r="O6700" i="2" s="1"/>
  <c r="S6699" i="2"/>
  <c r="G6700" i="2"/>
  <c r="I6700" i="2" l="1"/>
  <c r="U6700" i="2"/>
  <c r="R6700" i="2"/>
  <c r="T6700" i="2" s="1"/>
  <c r="Q6700" i="2"/>
  <c r="P6700" i="2"/>
  <c r="V6700" i="2" s="1"/>
  <c r="F6701" i="2" s="1"/>
  <c r="J6701" i="2" l="1"/>
  <c r="M6701" i="2" s="1"/>
  <c r="H6701" i="2"/>
  <c r="K6701" i="2" s="1"/>
  <c r="N6701" i="2" s="1"/>
  <c r="O6701" i="2" s="1"/>
  <c r="S6700" i="2"/>
  <c r="G6701" i="2"/>
  <c r="I6701" i="2" l="1"/>
  <c r="R6701" i="2"/>
  <c r="T6701" i="2" s="1"/>
  <c r="Q6701" i="2"/>
  <c r="U6701" i="2"/>
  <c r="P6701" i="2"/>
  <c r="V6701" i="2" s="1"/>
  <c r="F6702" i="2" s="1"/>
  <c r="J6702" i="2" l="1"/>
  <c r="M6702" i="2" s="1"/>
  <c r="H6702" i="2"/>
  <c r="K6702" i="2" s="1"/>
  <c r="N6702" i="2" s="1"/>
  <c r="O6702" i="2" s="1"/>
  <c r="S6701" i="2"/>
  <c r="G6702" i="2"/>
  <c r="I6702" i="2" l="1"/>
  <c r="R6702" i="2"/>
  <c r="T6702" i="2" s="1"/>
  <c r="Q6702" i="2"/>
  <c r="P6702" i="2"/>
  <c r="U6702" i="2"/>
  <c r="V6702" i="2" l="1"/>
  <c r="F6703" i="2" s="1"/>
  <c r="S6702" i="2"/>
  <c r="G6703" i="2"/>
  <c r="J6703" i="2" l="1"/>
  <c r="M6703" i="2" s="1"/>
  <c r="I6703" i="2"/>
  <c r="H6703" i="2"/>
  <c r="K6703" i="2" s="1"/>
  <c r="N6703" i="2" s="1"/>
  <c r="O6703" i="2" s="1"/>
  <c r="R6703" i="2" l="1"/>
  <c r="T6703" i="2" s="1"/>
  <c r="Q6703" i="2"/>
  <c r="P6703" i="2"/>
  <c r="U6703" i="2"/>
  <c r="V6703" i="2" l="1"/>
  <c r="F6704" i="2" s="1"/>
  <c r="S6703" i="2"/>
  <c r="G6704" i="2"/>
  <c r="J6704" i="2" l="1"/>
  <c r="M6704" i="2" s="1"/>
  <c r="I6704" i="2"/>
  <c r="H6704" i="2"/>
  <c r="K6704" i="2" s="1"/>
  <c r="N6704" i="2" s="1"/>
  <c r="O6704" i="2" s="1"/>
  <c r="R6704" i="2" l="1"/>
  <c r="T6704" i="2" s="1"/>
  <c r="Q6704" i="2"/>
  <c r="U6704" i="2"/>
  <c r="P6704" i="2"/>
  <c r="V6704" i="2" s="1"/>
  <c r="F6705" i="2" s="1"/>
  <c r="J6705" i="2" l="1"/>
  <c r="M6705" i="2" s="1"/>
  <c r="H6705" i="2"/>
  <c r="K6705" i="2" s="1"/>
  <c r="N6705" i="2" s="1"/>
  <c r="O6705" i="2" s="1"/>
  <c r="S6704" i="2"/>
  <c r="G6705" i="2"/>
  <c r="I6705" i="2" l="1"/>
  <c r="R6705" i="2"/>
  <c r="T6705" i="2" s="1"/>
  <c r="Q6705" i="2"/>
  <c r="U6705" i="2"/>
  <c r="P6705" i="2"/>
  <c r="V6705" i="2" s="1"/>
  <c r="F6706" i="2" s="1"/>
  <c r="J6706" i="2" l="1"/>
  <c r="M6706" i="2" s="1"/>
  <c r="H6706" i="2"/>
  <c r="K6706" i="2" s="1"/>
  <c r="N6706" i="2" s="1"/>
  <c r="O6706" i="2" s="1"/>
  <c r="S6705" i="2"/>
  <c r="G6706" i="2"/>
  <c r="U6706" i="2" l="1"/>
  <c r="R6706" i="2"/>
  <c r="T6706" i="2" s="1"/>
  <c r="P6706" i="2"/>
  <c r="Q6706" i="2"/>
  <c r="S6706" i="2" s="1"/>
  <c r="I6706" i="2"/>
  <c r="V6706" i="2" l="1"/>
  <c r="F6707" i="2" s="1"/>
  <c r="G6707" i="2"/>
  <c r="I6707" i="2" l="1"/>
  <c r="J6707" i="2"/>
  <c r="M6707" i="2" s="1"/>
  <c r="H6707" i="2"/>
  <c r="K6707" i="2" s="1"/>
  <c r="N6707" i="2" s="1"/>
  <c r="O6707" i="2" s="1"/>
  <c r="U6707" i="2" l="1"/>
  <c r="R6707" i="2"/>
  <c r="T6707" i="2" s="1"/>
  <c r="Q6707" i="2"/>
  <c r="P6707" i="2"/>
  <c r="V6707" i="2" s="1"/>
  <c r="F6708" i="2" s="1"/>
  <c r="J6708" i="2" l="1"/>
  <c r="M6708" i="2" s="1"/>
  <c r="H6708" i="2"/>
  <c r="K6708" i="2" s="1"/>
  <c r="N6708" i="2" s="1"/>
  <c r="O6708" i="2" s="1"/>
  <c r="S6707" i="2"/>
  <c r="G6708" i="2"/>
  <c r="I6708" i="2" l="1"/>
  <c r="R6708" i="2"/>
  <c r="T6708" i="2" s="1"/>
  <c r="Q6708" i="2"/>
  <c r="U6708" i="2"/>
  <c r="P6708" i="2"/>
  <c r="V6708" i="2" s="1"/>
  <c r="F6709" i="2" s="1"/>
  <c r="J6709" i="2" l="1"/>
  <c r="M6709" i="2" s="1"/>
  <c r="H6709" i="2"/>
  <c r="K6709" i="2" s="1"/>
  <c r="N6709" i="2" s="1"/>
  <c r="O6709" i="2" s="1"/>
  <c r="S6708" i="2"/>
  <c r="G6709" i="2"/>
  <c r="I6709" i="2" l="1"/>
  <c r="O6710" i="2"/>
  <c r="R6709" i="2"/>
  <c r="T6709" i="2" s="1"/>
  <c r="Q6709" i="2"/>
  <c r="P6709" i="2"/>
  <c r="U6709" i="2"/>
  <c r="V6709" i="2" s="1"/>
  <c r="F6710" i="2" s="1"/>
  <c r="J6710" i="2" l="1"/>
  <c r="M6710" i="2" s="1"/>
  <c r="H6710" i="2"/>
  <c r="K6710" i="2" s="1"/>
  <c r="N6710" i="2" s="1"/>
  <c r="S6709" i="2"/>
  <c r="R6710" i="2"/>
  <c r="T6710" i="2" s="1"/>
  <c r="U6710" i="2"/>
  <c r="Q6710" i="2"/>
  <c r="P6710" i="2"/>
  <c r="V6710" i="2" s="1"/>
  <c r="F6711" i="2" s="1"/>
  <c r="G6710" i="2"/>
  <c r="G6711" i="2" s="1"/>
  <c r="J6711" i="2" l="1"/>
  <c r="M6711" i="2" s="1"/>
  <c r="H6711" i="2"/>
  <c r="K6711" i="2" s="1"/>
  <c r="I6710" i="2"/>
  <c r="I6711" i="2"/>
  <c r="L6711" i="2" s="1"/>
  <c r="S6710" i="2"/>
  <c r="N6711" i="2" l="1"/>
  <c r="O6711" i="2" s="1"/>
  <c r="P6711" i="2" l="1"/>
  <c r="Q6711" i="2"/>
  <c r="R6711" i="2"/>
  <c r="T6711" i="2" s="1"/>
  <c r="U6711" i="2"/>
  <c r="V6711" i="2" s="1"/>
  <c r="F6712" i="2" s="1"/>
  <c r="J6712" i="2" l="1"/>
  <c r="M6712" i="2" s="1"/>
  <c r="H6712" i="2"/>
  <c r="K6712" i="2" s="1"/>
  <c r="S6711" i="2"/>
  <c r="G6712" i="2"/>
  <c r="I6712" i="2" l="1"/>
  <c r="L6712" i="2" s="1"/>
  <c r="N6712" i="2" s="1"/>
  <c r="O6712" i="2" s="1"/>
  <c r="U6712" i="2" l="1"/>
  <c r="P6712" i="2"/>
  <c r="R6712" i="2"/>
  <c r="T6712" i="2" s="1"/>
  <c r="Q6712" i="2"/>
  <c r="S6712" i="2" l="1"/>
  <c r="G6713" i="2"/>
  <c r="V6712" i="2"/>
  <c r="F6713" i="2" s="1"/>
  <c r="H6713" i="2" l="1"/>
  <c r="K6713" i="2" s="1"/>
  <c r="J6713" i="2"/>
  <c r="M6713" i="2" s="1"/>
  <c r="I6713" i="2"/>
  <c r="L6713" i="2" s="1"/>
  <c r="N6713" i="2" s="1"/>
  <c r="O6713" i="2" s="1"/>
  <c r="U6713" i="2" l="1"/>
  <c r="P6713" i="2"/>
  <c r="R6713" i="2"/>
  <c r="T6713" i="2" s="1"/>
  <c r="Q6713" i="2"/>
  <c r="S6713" i="2" l="1"/>
  <c r="G6714" i="2"/>
  <c r="V6713" i="2"/>
  <c r="F6714" i="2" s="1"/>
  <c r="J6714" i="2" l="1"/>
  <c r="M6714" i="2" s="1"/>
  <c r="H6714" i="2"/>
  <c r="K6714" i="2" s="1"/>
  <c r="I6714" i="2"/>
  <c r="L6714" i="2" s="1"/>
  <c r="N6714" i="2" s="1"/>
  <c r="O6714" i="2" s="1"/>
  <c r="R6714" i="2" l="1"/>
  <c r="T6714" i="2" s="1"/>
  <c r="Q6714" i="2"/>
  <c r="P6714" i="2"/>
  <c r="U6714" i="2"/>
  <c r="V6714" i="2" l="1"/>
  <c r="F6715" i="2" s="1"/>
  <c r="S6714" i="2"/>
  <c r="G6715" i="2"/>
  <c r="J6715" i="2" l="1"/>
  <c r="M6715" i="2" s="1"/>
  <c r="I6715" i="2"/>
  <c r="L6715" i="2" s="1"/>
  <c r="H6715" i="2"/>
  <c r="K6715" i="2" s="1"/>
  <c r="N6715" i="2" l="1"/>
  <c r="O6715" i="2" s="1"/>
  <c r="R6715" i="2" l="1"/>
  <c r="T6715" i="2" s="1"/>
  <c r="P6715" i="2"/>
  <c r="U6715" i="2"/>
  <c r="Q6715" i="2"/>
  <c r="V6715" i="2" l="1"/>
  <c r="F6716" i="2" s="1"/>
  <c r="S6715" i="2"/>
  <c r="G6716" i="2"/>
  <c r="J6716" i="2" l="1"/>
  <c r="M6716" i="2" s="1"/>
  <c r="H6716" i="2"/>
  <c r="K6716" i="2" s="1"/>
  <c r="N6716" i="2" s="1"/>
  <c r="O6716" i="2" s="1"/>
  <c r="I6716" i="2"/>
  <c r="L6716" i="2" s="1"/>
  <c r="Q6716" i="2" l="1"/>
  <c r="P6716" i="2"/>
  <c r="R6716" i="2"/>
  <c r="T6716" i="2" s="1"/>
  <c r="U6716" i="2"/>
  <c r="V6716" i="2" s="1"/>
  <c r="F6717" i="2" s="1"/>
  <c r="J6717" i="2" l="1"/>
  <c r="M6717" i="2" s="1"/>
  <c r="H6717" i="2"/>
  <c r="K6717" i="2" s="1"/>
  <c r="S6716" i="2"/>
  <c r="G6717" i="2"/>
  <c r="I6717" i="2" l="1"/>
  <c r="L6717" i="2" s="1"/>
  <c r="N6717" i="2" s="1"/>
  <c r="O6717" i="2" s="1"/>
  <c r="R6717" i="2" l="1"/>
  <c r="T6717" i="2" s="1"/>
  <c r="Q6717" i="2"/>
  <c r="U6717" i="2"/>
  <c r="P6717" i="2"/>
  <c r="V6717" i="2" s="1"/>
  <c r="F6718" i="2" s="1"/>
  <c r="H6718" i="2" l="1"/>
  <c r="K6718" i="2" s="1"/>
  <c r="J6718" i="2"/>
  <c r="M6718" i="2" s="1"/>
  <c r="S6717" i="2"/>
  <c r="G6718" i="2"/>
  <c r="I6718" i="2" l="1"/>
  <c r="L6718" i="2" s="1"/>
  <c r="N6718" i="2" s="1"/>
  <c r="O6718" i="2" s="1"/>
  <c r="U6718" i="2" l="1"/>
  <c r="R6718" i="2"/>
  <c r="T6718" i="2" s="1"/>
  <c r="Q6718" i="2"/>
  <c r="P6718" i="2"/>
  <c r="O6719" i="2"/>
  <c r="V6718" i="2" l="1"/>
  <c r="F6719" i="2" s="1"/>
  <c r="S6718" i="2"/>
  <c r="G6719" i="2"/>
  <c r="R6719" i="2"/>
  <c r="T6719" i="2" s="1"/>
  <c r="P6719" i="2"/>
  <c r="U6719" i="2"/>
  <c r="H6719" i="2" l="1"/>
  <c r="K6719" i="2" s="1"/>
  <c r="J6719" i="2"/>
  <c r="M6719" i="2" s="1"/>
  <c r="I6719" i="2"/>
  <c r="L6719" i="2" l="1"/>
  <c r="N6719" i="2" s="1"/>
  <c r="Q6719" i="2"/>
  <c r="S6719" i="2" l="1"/>
  <c r="G6720" i="2"/>
  <c r="V6719" i="2"/>
  <c r="F6720" i="2" s="1"/>
  <c r="I6720" i="2" l="1"/>
  <c r="L6720" i="2" s="1"/>
  <c r="J6720" i="2"/>
  <c r="M6720" i="2" s="1"/>
  <c r="H6720" i="2"/>
  <c r="K6720" i="2" s="1"/>
  <c r="N6720" i="2" s="1"/>
  <c r="O6720" i="2" s="1"/>
  <c r="R6720" i="2" l="1"/>
  <c r="T6720" i="2" s="1"/>
  <c r="P6720" i="2"/>
  <c r="U6720" i="2"/>
  <c r="Q6720" i="2"/>
  <c r="O6721" i="2"/>
  <c r="U6721" i="2" l="1"/>
  <c r="R6721" i="2"/>
  <c r="T6721" i="2" s="1"/>
  <c r="Q6721" i="2"/>
  <c r="P6721" i="2"/>
  <c r="S6720" i="2"/>
  <c r="G6721" i="2"/>
  <c r="V6720" i="2"/>
  <c r="F6721" i="2" s="1"/>
  <c r="J6721" i="2" l="1"/>
  <c r="M6721" i="2" s="1"/>
  <c r="V6721" i="2"/>
  <c r="F6722" i="2" s="1"/>
  <c r="H6721" i="2"/>
  <c r="K6721" i="2" s="1"/>
  <c r="N6721" i="2" s="1"/>
  <c r="I6721" i="2"/>
  <c r="S6721" i="2"/>
  <c r="H6722" i="2" l="1"/>
  <c r="K6722" i="2" s="1"/>
  <c r="N6722" i="2" s="1"/>
  <c r="O6722" i="2" s="1"/>
  <c r="J6722" i="2"/>
  <c r="M6722" i="2" s="1"/>
  <c r="I6722" i="2"/>
  <c r="P6722" i="2" l="1"/>
  <c r="U6722" i="2"/>
  <c r="R6722" i="2"/>
  <c r="T6722" i="2" s="1"/>
  <c r="Q6722" i="2"/>
  <c r="G6723" i="2" l="1"/>
  <c r="S6722" i="2"/>
  <c r="V6722" i="2"/>
  <c r="F6723" i="2" s="1"/>
  <c r="J6723" i="2" l="1"/>
  <c r="M6723" i="2" s="1"/>
  <c r="H6723" i="2"/>
  <c r="K6723" i="2" s="1"/>
  <c r="N6723" i="2" s="1"/>
  <c r="O6723" i="2" s="1"/>
  <c r="I6723" i="2"/>
  <c r="U6723" i="2" l="1"/>
  <c r="R6723" i="2"/>
  <c r="T6723" i="2" s="1"/>
  <c r="P6723" i="2"/>
  <c r="Q6723" i="2"/>
  <c r="S6723" i="2" l="1"/>
  <c r="G6724" i="2"/>
  <c r="V6723" i="2"/>
  <c r="F6724" i="2" s="1"/>
  <c r="J6724" i="2" l="1"/>
  <c r="M6724" i="2" s="1"/>
  <c r="H6724" i="2"/>
  <c r="K6724" i="2" s="1"/>
  <c r="N6724" i="2" s="1"/>
  <c r="O6724" i="2" s="1"/>
  <c r="I6724" i="2"/>
  <c r="R6724" i="2" l="1"/>
  <c r="T6724" i="2" s="1"/>
  <c r="P6724" i="2"/>
  <c r="Q6724" i="2"/>
  <c r="U6724" i="2"/>
  <c r="S6724" i="2" l="1"/>
  <c r="G6725" i="2"/>
  <c r="V6724" i="2"/>
  <c r="F6725" i="2" s="1"/>
  <c r="J6725" i="2" l="1"/>
  <c r="M6725" i="2" s="1"/>
  <c r="H6725" i="2"/>
  <c r="K6725" i="2" s="1"/>
  <c r="N6725" i="2" s="1"/>
  <c r="O6725" i="2" s="1"/>
  <c r="I6725" i="2"/>
  <c r="Q6725" i="2" l="1"/>
  <c r="P6725" i="2"/>
  <c r="U6725" i="2"/>
  <c r="R6725" i="2"/>
  <c r="T6725" i="2" s="1"/>
  <c r="V6725" i="2" l="1"/>
  <c r="F6726" i="2" s="1"/>
  <c r="S6725" i="2"/>
  <c r="G6726" i="2"/>
  <c r="H6726" i="2" l="1"/>
  <c r="K6726" i="2" s="1"/>
  <c r="J6726" i="2"/>
  <c r="M6726" i="2" s="1"/>
  <c r="I6726" i="2"/>
  <c r="N6726" i="2" l="1"/>
  <c r="O6726" i="2" s="1"/>
  <c r="U6726" i="2" l="1"/>
  <c r="Q6726" i="2"/>
  <c r="P6726" i="2"/>
  <c r="V6726" i="2" s="1"/>
  <c r="F6727" i="2" s="1"/>
  <c r="R6726" i="2"/>
  <c r="T6726" i="2" s="1"/>
  <c r="J6727" i="2" l="1"/>
  <c r="M6727" i="2" s="1"/>
  <c r="H6727" i="2"/>
  <c r="K6727" i="2" s="1"/>
  <c r="N6727" i="2" s="1"/>
  <c r="O6727" i="2" s="1"/>
  <c r="S6726" i="2"/>
  <c r="G6727" i="2"/>
  <c r="I6727" i="2" l="1"/>
  <c r="P6727" i="2"/>
  <c r="Q6727" i="2"/>
  <c r="S6727" i="2" s="1"/>
  <c r="U6727" i="2"/>
  <c r="R6727" i="2"/>
  <c r="T6727" i="2" s="1"/>
  <c r="V6727" i="2" l="1"/>
  <c r="F6728" i="2" s="1"/>
  <c r="G6728" i="2"/>
  <c r="I6728" i="2" l="1"/>
  <c r="H6728" i="2"/>
  <c r="K6728" i="2" s="1"/>
  <c r="J6728" i="2"/>
  <c r="M6728" i="2" s="1"/>
  <c r="N6728" i="2" l="1"/>
  <c r="O6728" i="2" s="1"/>
  <c r="U6728" i="2" l="1"/>
  <c r="R6728" i="2"/>
  <c r="T6728" i="2" s="1"/>
  <c r="Q6728" i="2"/>
  <c r="P6728" i="2"/>
  <c r="V6728" i="2" s="1"/>
  <c r="F6729" i="2" s="1"/>
  <c r="H6729" i="2" l="1"/>
  <c r="K6729" i="2" s="1"/>
  <c r="J6729" i="2"/>
  <c r="M6729" i="2" s="1"/>
  <c r="I6729" i="2"/>
  <c r="S6728" i="2"/>
  <c r="G6729" i="2"/>
  <c r="N6729" i="2" l="1"/>
  <c r="O6729" i="2" s="1"/>
  <c r="R6729" i="2" l="1"/>
  <c r="T6729" i="2" s="1"/>
  <c r="P6729" i="2"/>
  <c r="U6729" i="2"/>
  <c r="Q6729" i="2"/>
  <c r="S6729" i="2" l="1"/>
  <c r="G6730" i="2"/>
  <c r="V6729" i="2"/>
  <c r="F6730" i="2" s="1"/>
  <c r="I6730" i="2" l="1"/>
  <c r="J6730" i="2"/>
  <c r="M6730" i="2" s="1"/>
  <c r="H6730" i="2"/>
  <c r="K6730" i="2" s="1"/>
  <c r="N6730" i="2" s="1"/>
  <c r="O6730" i="2" s="1"/>
  <c r="U6730" i="2" l="1"/>
  <c r="R6730" i="2"/>
  <c r="T6730" i="2" s="1"/>
  <c r="P6730" i="2"/>
  <c r="V6730" i="2" s="1"/>
  <c r="F6731" i="2" s="1"/>
  <c r="O6731" i="2"/>
  <c r="Q6730" i="2"/>
  <c r="S6730" i="2" l="1"/>
  <c r="G6731" i="2"/>
  <c r="J6731" i="2"/>
  <c r="M6731" i="2" s="1"/>
  <c r="H6731" i="2"/>
  <c r="K6731" i="2" s="1"/>
  <c r="I6731" i="2"/>
  <c r="U6731" i="2"/>
  <c r="R6731" i="2"/>
  <c r="T6731" i="2" s="1"/>
  <c r="Q6731" i="2"/>
  <c r="P6731" i="2"/>
  <c r="V6731" i="2" s="1"/>
  <c r="F6732" i="2" s="1"/>
  <c r="S6731" i="2" l="1"/>
  <c r="H6732" i="2"/>
  <c r="K6732" i="2" s="1"/>
  <c r="J6732" i="2"/>
  <c r="M6732" i="2" s="1"/>
  <c r="N6731" i="2"/>
  <c r="G6732" i="2"/>
  <c r="N6732" i="2" l="1"/>
  <c r="O6732" i="2" s="1"/>
  <c r="I6732" i="2"/>
  <c r="R6732" i="2" l="1"/>
  <c r="T6732" i="2" s="1"/>
  <c r="Q6732" i="2"/>
  <c r="P6732" i="2"/>
  <c r="U6732" i="2"/>
  <c r="V6732" i="2" l="1"/>
  <c r="F6733" i="2" s="1"/>
  <c r="S6732" i="2"/>
  <c r="G6733" i="2"/>
  <c r="J6733" i="2" l="1"/>
  <c r="M6733" i="2" s="1"/>
  <c r="I6733" i="2"/>
  <c r="H6733" i="2"/>
  <c r="K6733" i="2" s="1"/>
  <c r="N6733" i="2" s="1"/>
  <c r="O6733" i="2" s="1"/>
  <c r="U6733" i="2" l="1"/>
  <c r="Q6733" i="2"/>
  <c r="P6733" i="2"/>
  <c r="V6733" i="2" s="1"/>
  <c r="F6734" i="2" s="1"/>
  <c r="R6733" i="2"/>
  <c r="T6733" i="2" s="1"/>
  <c r="J6734" i="2" l="1"/>
  <c r="M6734" i="2" s="1"/>
  <c r="H6734" i="2"/>
  <c r="K6734" i="2" s="1"/>
  <c r="S6733" i="2"/>
  <c r="G6734" i="2"/>
  <c r="I6734" i="2" l="1"/>
  <c r="N6734" i="2"/>
  <c r="O6734" i="2" s="1"/>
  <c r="Q6734" i="2" l="1"/>
  <c r="P6734" i="2"/>
  <c r="R6734" i="2"/>
  <c r="T6734" i="2" s="1"/>
  <c r="U6734" i="2"/>
  <c r="V6734" i="2" l="1"/>
  <c r="F6735" i="2" s="1"/>
  <c r="S6734" i="2"/>
  <c r="G6735" i="2"/>
  <c r="J6735" i="2" l="1"/>
  <c r="M6735" i="2" s="1"/>
  <c r="I6735" i="2"/>
  <c r="L6735" i="2" s="1"/>
  <c r="H6735" i="2"/>
  <c r="K6735" i="2" s="1"/>
  <c r="N6735" i="2" s="1"/>
  <c r="O6735" i="2" s="1"/>
  <c r="Q6735" i="2" l="1"/>
  <c r="P6735" i="2"/>
  <c r="R6735" i="2"/>
  <c r="T6735" i="2" s="1"/>
  <c r="U6735" i="2"/>
  <c r="V6735" i="2" s="1"/>
  <c r="F6736" i="2" s="1"/>
  <c r="J6736" i="2" l="1"/>
  <c r="M6736" i="2" s="1"/>
  <c r="H6736" i="2"/>
  <c r="K6736" i="2" s="1"/>
  <c r="S6735" i="2"/>
  <c r="G6736" i="2"/>
  <c r="I6736" i="2" l="1"/>
  <c r="L6736" i="2" s="1"/>
  <c r="N6736" i="2" s="1"/>
  <c r="O6736" i="2" s="1"/>
  <c r="Q6736" i="2" l="1"/>
  <c r="R6736" i="2"/>
  <c r="T6736" i="2" s="1"/>
  <c r="P6736" i="2"/>
  <c r="U6736" i="2"/>
  <c r="V6736" i="2" s="1"/>
  <c r="F6737" i="2" s="1"/>
  <c r="J6737" i="2" l="1"/>
  <c r="M6737" i="2" s="1"/>
  <c r="H6737" i="2"/>
  <c r="K6737" i="2" s="1"/>
  <c r="S6736" i="2"/>
  <c r="G6737" i="2"/>
  <c r="I6737" i="2" l="1"/>
  <c r="L6737" i="2" s="1"/>
  <c r="N6737" i="2" s="1"/>
  <c r="O6737" i="2" s="1"/>
  <c r="R6737" i="2" l="1"/>
  <c r="T6737" i="2" s="1"/>
  <c r="U6737" i="2"/>
  <c r="Q6737" i="2"/>
  <c r="P6737" i="2"/>
  <c r="V6737" i="2" s="1"/>
  <c r="F6738" i="2" s="1"/>
  <c r="J6738" i="2" l="1"/>
  <c r="M6738" i="2" s="1"/>
  <c r="H6738" i="2"/>
  <c r="K6738" i="2" s="1"/>
  <c r="S6737" i="2"/>
  <c r="G6738" i="2"/>
  <c r="I6738" i="2" l="1"/>
  <c r="L6738" i="2" s="1"/>
  <c r="N6738" i="2" s="1"/>
  <c r="O6738" i="2" s="1"/>
  <c r="P6738" i="2" l="1"/>
  <c r="Q6738" i="2"/>
  <c r="R6738" i="2"/>
  <c r="T6738" i="2" s="1"/>
  <c r="U6738" i="2"/>
  <c r="V6738" i="2" s="1"/>
  <c r="F6739" i="2" s="1"/>
  <c r="J6739" i="2" l="1"/>
  <c r="M6739" i="2" s="1"/>
  <c r="H6739" i="2"/>
  <c r="K6739" i="2" s="1"/>
  <c r="I6739" i="2"/>
  <c r="L6739" i="2" s="1"/>
  <c r="N6739" i="2" s="1"/>
  <c r="O6739" i="2" s="1"/>
  <c r="S6738" i="2"/>
  <c r="G6739" i="2"/>
  <c r="R6739" i="2" l="1"/>
  <c r="T6739" i="2" s="1"/>
  <c r="Q6739" i="2"/>
  <c r="P6739" i="2"/>
  <c r="U6739" i="2"/>
  <c r="V6739" i="2" l="1"/>
  <c r="F6740" i="2" s="1"/>
  <c r="S6739" i="2"/>
  <c r="G6740" i="2"/>
  <c r="H6740" i="2" l="1"/>
  <c r="K6740" i="2" s="1"/>
  <c r="J6740" i="2"/>
  <c r="M6740" i="2" s="1"/>
  <c r="I6740" i="2"/>
  <c r="L6740" i="2" s="1"/>
  <c r="N6740" i="2" l="1"/>
  <c r="O6740" i="2" s="1"/>
  <c r="R6740" i="2" l="1"/>
  <c r="T6740" i="2" s="1"/>
  <c r="Q6740" i="2"/>
  <c r="U6740" i="2"/>
  <c r="P6740" i="2"/>
  <c r="V6740" i="2" l="1"/>
  <c r="F6741" i="2" s="1"/>
  <c r="S6740" i="2"/>
  <c r="G6741" i="2"/>
  <c r="J6741" i="2" l="1"/>
  <c r="M6741" i="2" s="1"/>
  <c r="H6741" i="2"/>
  <c r="K6741" i="2" s="1"/>
  <c r="I6741" i="2"/>
  <c r="L6741" i="2" s="1"/>
  <c r="N6741" i="2" l="1"/>
  <c r="O6741" i="2" s="1"/>
  <c r="P6741" i="2" l="1"/>
  <c r="R6741" i="2"/>
  <c r="T6741" i="2" s="1"/>
  <c r="Q6741" i="2"/>
  <c r="U6741" i="2"/>
  <c r="S6741" i="2" l="1"/>
  <c r="G6742" i="2"/>
  <c r="V6741" i="2"/>
  <c r="F6742" i="2" s="1"/>
  <c r="I6742" i="2" l="1"/>
  <c r="L6742" i="2" s="1"/>
  <c r="J6742" i="2"/>
  <c r="M6742" i="2" s="1"/>
  <c r="H6742" i="2"/>
  <c r="K6742" i="2" s="1"/>
  <c r="N6742" i="2" s="1"/>
  <c r="O6742" i="2" s="1"/>
  <c r="R6742" i="2" l="1"/>
  <c r="T6742" i="2" s="1"/>
  <c r="Q6742" i="2"/>
  <c r="P6742" i="2"/>
  <c r="U6742" i="2"/>
  <c r="V6742" i="2" s="1"/>
  <c r="F6743" i="2" s="1"/>
  <c r="H6743" i="2" l="1"/>
  <c r="K6743" i="2" s="1"/>
  <c r="J6743" i="2"/>
  <c r="M6743" i="2" s="1"/>
  <c r="S6742" i="2"/>
  <c r="G6743" i="2"/>
  <c r="I6743" i="2" l="1"/>
  <c r="L6743" i="2" s="1"/>
  <c r="N6743" i="2" s="1"/>
  <c r="O6743" i="2" s="1"/>
  <c r="R6743" i="2" l="1"/>
  <c r="T6743" i="2" s="1"/>
  <c r="Q6743" i="2"/>
  <c r="P6743" i="2"/>
  <c r="U6743" i="2"/>
  <c r="V6743" i="2" l="1"/>
  <c r="F6744" i="2" s="1"/>
  <c r="S6743" i="2"/>
  <c r="G6744" i="2"/>
  <c r="J6744" i="2" l="1"/>
  <c r="M6744" i="2" s="1"/>
  <c r="I6744" i="2"/>
  <c r="L6744" i="2" s="1"/>
  <c r="H6744" i="2"/>
  <c r="K6744" i="2" s="1"/>
  <c r="N6744" i="2" s="1"/>
  <c r="O6744" i="2" s="1"/>
  <c r="R6744" i="2" l="1"/>
  <c r="T6744" i="2" s="1"/>
  <c r="Q6744" i="2"/>
  <c r="P6744" i="2"/>
  <c r="U6744" i="2"/>
  <c r="V6744" i="2" l="1"/>
  <c r="F6745" i="2" s="1"/>
  <c r="S6744" i="2"/>
  <c r="G6745" i="2"/>
  <c r="I6745" i="2" l="1"/>
  <c r="H6745" i="2"/>
  <c r="K6745" i="2" s="1"/>
  <c r="J6745" i="2"/>
  <c r="M6745" i="2" s="1"/>
  <c r="N6745" i="2" l="1"/>
  <c r="O6745" i="2" s="1"/>
  <c r="R6745" i="2" l="1"/>
  <c r="T6745" i="2" s="1"/>
  <c r="Q6745" i="2"/>
  <c r="P6745" i="2"/>
  <c r="U6745" i="2"/>
  <c r="V6745" i="2" s="1"/>
  <c r="F6746" i="2" s="1"/>
  <c r="J6746" i="2" l="1"/>
  <c r="M6746" i="2" s="1"/>
  <c r="I6746" i="2"/>
  <c r="H6746" i="2"/>
  <c r="K6746" i="2" s="1"/>
  <c r="N6746" i="2" s="1"/>
  <c r="O6746" i="2" s="1"/>
  <c r="S6745" i="2"/>
  <c r="Q6746" i="2" l="1"/>
  <c r="P6746" i="2"/>
  <c r="R6746" i="2"/>
  <c r="T6746" i="2" s="1"/>
  <c r="U6746" i="2"/>
  <c r="V6746" i="2" l="1"/>
  <c r="F6747" i="2" s="1"/>
  <c r="S6746" i="2"/>
  <c r="G6747" i="2"/>
  <c r="J6747" i="2" l="1"/>
  <c r="M6747" i="2" s="1"/>
  <c r="I6747" i="2"/>
  <c r="H6747" i="2"/>
  <c r="K6747" i="2" s="1"/>
  <c r="N6747" i="2" s="1"/>
  <c r="O6747" i="2" s="1"/>
  <c r="R6747" i="2" l="1"/>
  <c r="T6747" i="2" s="1"/>
  <c r="Q6747" i="2"/>
  <c r="P6747" i="2"/>
  <c r="U6747" i="2"/>
  <c r="V6747" i="2" s="1"/>
  <c r="F6748" i="2" s="1"/>
  <c r="J6748" i="2" l="1"/>
  <c r="M6748" i="2" s="1"/>
  <c r="H6748" i="2"/>
  <c r="K6748" i="2" s="1"/>
  <c r="N6748" i="2" s="1"/>
  <c r="O6748" i="2" s="1"/>
  <c r="I6748" i="2"/>
  <c r="S6747" i="2"/>
  <c r="G6748" i="2"/>
  <c r="R6748" i="2" l="1"/>
  <c r="T6748" i="2" s="1"/>
  <c r="Q6748" i="2"/>
  <c r="P6748" i="2"/>
  <c r="U6748" i="2"/>
  <c r="V6748" i="2" s="1"/>
  <c r="F6749" i="2" s="1"/>
  <c r="J6749" i="2" l="1"/>
  <c r="M6749" i="2" s="1"/>
  <c r="H6749" i="2"/>
  <c r="K6749" i="2" s="1"/>
  <c r="N6749" i="2" s="1"/>
  <c r="O6749" i="2" s="1"/>
  <c r="I6749" i="2"/>
  <c r="S6748" i="2"/>
  <c r="G6749" i="2"/>
  <c r="R6749" i="2" l="1"/>
  <c r="T6749" i="2" s="1"/>
  <c r="Q6749" i="2"/>
  <c r="P6749" i="2"/>
  <c r="U6749" i="2"/>
  <c r="V6749" i="2" l="1"/>
  <c r="F6750" i="2" s="1"/>
  <c r="S6749" i="2"/>
  <c r="G6750" i="2"/>
  <c r="I6750" i="2" l="1"/>
  <c r="J6750" i="2"/>
  <c r="M6750" i="2" s="1"/>
  <c r="H6750" i="2"/>
  <c r="K6750" i="2" s="1"/>
  <c r="N6750" i="2" s="1"/>
  <c r="O6750" i="2" s="1"/>
  <c r="P6750" i="2" l="1"/>
  <c r="Q6750" i="2"/>
  <c r="R6750" i="2"/>
  <c r="T6750" i="2" s="1"/>
  <c r="U6750" i="2"/>
  <c r="V6750" i="2" s="1"/>
  <c r="F6751" i="2" s="1"/>
  <c r="J6751" i="2" l="1"/>
  <c r="M6751" i="2" s="1"/>
  <c r="H6751" i="2"/>
  <c r="K6751" i="2" s="1"/>
  <c r="S6750" i="2"/>
  <c r="G6751" i="2"/>
  <c r="I6751" i="2" l="1"/>
  <c r="N6751" i="2"/>
  <c r="O6751" i="2" s="1"/>
  <c r="Q6751" i="2" l="1"/>
  <c r="P6751" i="2"/>
  <c r="U6751" i="2"/>
  <c r="R6751" i="2"/>
  <c r="T6751" i="2" s="1"/>
  <c r="V6751" i="2" l="1"/>
  <c r="F6752" i="2" s="1"/>
  <c r="S6751" i="2"/>
  <c r="G6752" i="2"/>
  <c r="J6752" i="2" l="1"/>
  <c r="M6752" i="2" s="1"/>
  <c r="I6752" i="2"/>
  <c r="H6752" i="2"/>
  <c r="K6752" i="2" s="1"/>
  <c r="N6752" i="2" s="1"/>
  <c r="O6752" i="2" s="1"/>
  <c r="U6752" i="2" l="1"/>
  <c r="R6752" i="2"/>
  <c r="T6752" i="2" s="1"/>
  <c r="Q6752" i="2"/>
  <c r="P6752" i="2"/>
  <c r="S6752" i="2" l="1"/>
  <c r="G6753" i="2"/>
  <c r="V6752" i="2"/>
  <c r="F6753" i="2" s="1"/>
  <c r="J6753" i="2" l="1"/>
  <c r="M6753" i="2" s="1"/>
  <c r="H6753" i="2"/>
  <c r="K6753" i="2" s="1"/>
  <c r="N6753" i="2" s="1"/>
  <c r="O6753" i="2" s="1"/>
  <c r="I6753" i="2"/>
  <c r="P6753" i="2" l="1"/>
  <c r="R6753" i="2"/>
  <c r="T6753" i="2" s="1"/>
  <c r="Q6753" i="2"/>
  <c r="U6753" i="2"/>
  <c r="S6753" i="2" l="1"/>
  <c r="G6754" i="2"/>
  <c r="V6753" i="2"/>
  <c r="F6754" i="2" s="1"/>
  <c r="I6754" i="2" l="1"/>
  <c r="J6754" i="2"/>
  <c r="M6754" i="2" s="1"/>
  <c r="H6754" i="2"/>
  <c r="K6754" i="2" s="1"/>
  <c r="N6754" i="2" s="1"/>
  <c r="O6754" i="2" s="1"/>
  <c r="R6754" i="2" l="1"/>
  <c r="T6754" i="2" s="1"/>
  <c r="Q6754" i="2"/>
  <c r="P6754" i="2"/>
  <c r="U6754" i="2"/>
  <c r="V6754" i="2" s="1"/>
  <c r="F6755" i="2" s="1"/>
  <c r="J6755" i="2" l="1"/>
  <c r="M6755" i="2" s="1"/>
  <c r="H6755" i="2"/>
  <c r="K6755" i="2" s="1"/>
  <c r="N6755" i="2" s="1"/>
  <c r="O6755" i="2" s="1"/>
  <c r="I6755" i="2"/>
  <c r="S6754" i="2"/>
  <c r="G6755" i="2"/>
  <c r="P6755" i="2" l="1"/>
  <c r="R6755" i="2"/>
  <c r="T6755" i="2" s="1"/>
  <c r="Q6755" i="2"/>
  <c r="S6755" i="2" s="1"/>
  <c r="U6755" i="2"/>
  <c r="V6755" i="2" s="1"/>
  <c r="F6756" i="2" s="1"/>
  <c r="J6756" i="2" l="1"/>
  <c r="M6756" i="2" s="1"/>
  <c r="H6756" i="2"/>
  <c r="K6756" i="2" s="1"/>
  <c r="N6756" i="2" s="1"/>
  <c r="O6756" i="2" s="1"/>
  <c r="G6756" i="2"/>
  <c r="I6756" i="2" s="1"/>
  <c r="R6756" i="2" l="1"/>
  <c r="T6756" i="2" s="1"/>
  <c r="P6756" i="2"/>
  <c r="U6756" i="2"/>
  <c r="Q6756" i="2"/>
  <c r="S6756" i="2" s="1"/>
  <c r="V6756" i="2" l="1"/>
  <c r="F6757" i="2" s="1"/>
  <c r="G6757" i="2"/>
  <c r="J6757" i="2" l="1"/>
  <c r="M6757" i="2" s="1"/>
  <c r="I6757" i="2"/>
  <c r="H6757" i="2"/>
  <c r="K6757" i="2" s="1"/>
  <c r="N6757" i="2" s="1"/>
  <c r="O6757" i="2" s="1"/>
  <c r="R6757" i="2" l="1"/>
  <c r="T6757" i="2" s="1"/>
  <c r="Q6757" i="2"/>
  <c r="P6757" i="2"/>
  <c r="U6757" i="2"/>
  <c r="V6757" i="2" s="1"/>
  <c r="F6758" i="2" s="1"/>
  <c r="J6758" i="2" l="1"/>
  <c r="M6758" i="2" s="1"/>
  <c r="H6758" i="2"/>
  <c r="K6758" i="2" s="1"/>
  <c r="N6758" i="2" s="1"/>
  <c r="O6758" i="2" s="1"/>
  <c r="S6757" i="2"/>
  <c r="G6758" i="2"/>
  <c r="I6758" i="2" s="1"/>
  <c r="Q6758" i="2" l="1"/>
  <c r="P6758" i="2"/>
  <c r="U6758" i="2"/>
  <c r="R6758" i="2"/>
  <c r="T6758" i="2" s="1"/>
  <c r="V6758" i="2" l="1"/>
  <c r="F6759" i="2" s="1"/>
  <c r="S6758" i="2"/>
  <c r="G6759" i="2"/>
  <c r="J6759" i="2" l="1"/>
  <c r="M6759" i="2" s="1"/>
  <c r="I6759" i="2"/>
  <c r="L6759" i="2" s="1"/>
  <c r="H6759" i="2"/>
  <c r="K6759" i="2" s="1"/>
  <c r="N6759" i="2" s="1"/>
  <c r="O6759" i="2" s="1"/>
  <c r="U6759" i="2" l="1"/>
  <c r="R6759" i="2"/>
  <c r="T6759" i="2" s="1"/>
  <c r="Q6759" i="2"/>
  <c r="P6759" i="2"/>
  <c r="V6759" i="2" s="1"/>
  <c r="F6760" i="2" s="1"/>
  <c r="J6760" i="2" l="1"/>
  <c r="M6760" i="2" s="1"/>
  <c r="H6760" i="2"/>
  <c r="K6760" i="2" s="1"/>
  <c r="S6759" i="2"/>
  <c r="G6760" i="2"/>
  <c r="I6760" i="2" l="1"/>
  <c r="L6760" i="2" s="1"/>
  <c r="N6760" i="2" s="1"/>
  <c r="O6760" i="2" s="1"/>
  <c r="U6760" i="2" l="1"/>
  <c r="R6760" i="2"/>
  <c r="T6760" i="2" s="1"/>
  <c r="Q6760" i="2"/>
  <c r="P6760" i="2"/>
  <c r="V6760" i="2" s="1"/>
  <c r="F6761" i="2" s="1"/>
  <c r="S6760" i="2" l="1"/>
  <c r="G6761" i="2"/>
  <c r="H6761" i="2"/>
  <c r="K6761" i="2" s="1"/>
  <c r="J6761" i="2"/>
  <c r="M6761" i="2" s="1"/>
  <c r="I6761" i="2"/>
  <c r="L6761" i="2" s="1"/>
  <c r="N6761" i="2" s="1"/>
  <c r="O6761" i="2" s="1"/>
  <c r="P6761" i="2" l="1"/>
  <c r="U6761" i="2"/>
  <c r="R6761" i="2"/>
  <c r="T6761" i="2" s="1"/>
  <c r="Q6761" i="2"/>
  <c r="S6761" i="2" s="1"/>
  <c r="G6762" i="2"/>
  <c r="V6761" i="2" l="1"/>
  <c r="F6762" i="2" s="1"/>
  <c r="J6762" i="2" l="1"/>
  <c r="M6762" i="2" s="1"/>
  <c r="H6762" i="2"/>
  <c r="K6762" i="2" s="1"/>
  <c r="I6762" i="2"/>
  <c r="L6762" i="2" s="1"/>
  <c r="N6762" i="2" s="1"/>
  <c r="O6762" i="2" s="1"/>
  <c r="Q6762" i="2" l="1"/>
  <c r="R6762" i="2"/>
  <c r="T6762" i="2" s="1"/>
  <c r="P6762" i="2"/>
  <c r="U6762" i="2"/>
  <c r="V6762" i="2" l="1"/>
  <c r="F6763" i="2" s="1"/>
  <c r="S6762" i="2"/>
  <c r="G6763" i="2"/>
  <c r="H6763" i="2" l="1"/>
  <c r="K6763" i="2" s="1"/>
  <c r="J6763" i="2"/>
  <c r="M6763" i="2" s="1"/>
  <c r="I6763" i="2"/>
  <c r="L6763" i="2" s="1"/>
  <c r="N6763" i="2" s="1"/>
  <c r="O6763" i="2" s="1"/>
  <c r="R6763" i="2" l="1"/>
  <c r="T6763" i="2" s="1"/>
  <c r="U6763" i="2"/>
  <c r="P6763" i="2"/>
  <c r="Q6763" i="2"/>
  <c r="S6763" i="2" l="1"/>
  <c r="G6764" i="2"/>
  <c r="V6763" i="2"/>
  <c r="F6764" i="2" s="1"/>
  <c r="J6764" i="2" l="1"/>
  <c r="M6764" i="2" s="1"/>
  <c r="I6764" i="2"/>
  <c r="L6764" i="2" s="1"/>
  <c r="H6764" i="2"/>
  <c r="K6764" i="2" s="1"/>
  <c r="N6764" i="2" s="1"/>
  <c r="O6764" i="2" s="1"/>
  <c r="U6764" i="2" l="1"/>
  <c r="R6764" i="2"/>
  <c r="T6764" i="2" s="1"/>
  <c r="Q6764" i="2"/>
  <c r="P6764" i="2"/>
  <c r="V6764" i="2" s="1"/>
  <c r="F6765" i="2" s="1"/>
  <c r="J6765" i="2" l="1"/>
  <c r="M6765" i="2" s="1"/>
  <c r="H6765" i="2"/>
  <c r="K6765" i="2" s="1"/>
  <c r="S6764" i="2"/>
  <c r="G6765" i="2"/>
  <c r="I6765" i="2" l="1"/>
  <c r="L6765" i="2" s="1"/>
  <c r="N6765" i="2" s="1"/>
  <c r="O6765" i="2" s="1"/>
  <c r="P6765" i="2" l="1"/>
  <c r="U6765" i="2"/>
  <c r="R6765" i="2"/>
  <c r="T6765" i="2" s="1"/>
  <c r="Q6765" i="2"/>
  <c r="S6765" i="2" l="1"/>
  <c r="G6766" i="2"/>
  <c r="V6765" i="2"/>
  <c r="F6766" i="2" s="1"/>
  <c r="J6766" i="2" l="1"/>
  <c r="M6766" i="2" s="1"/>
  <c r="H6766" i="2"/>
  <c r="K6766" i="2" s="1"/>
  <c r="I6766" i="2"/>
  <c r="L6766" i="2" s="1"/>
  <c r="N6766" i="2" l="1"/>
  <c r="O6766" i="2" s="1"/>
  <c r="R6766" i="2" l="1"/>
  <c r="T6766" i="2" s="1"/>
  <c r="U6766" i="2"/>
  <c r="Q6766" i="2"/>
  <c r="P6766" i="2"/>
  <c r="V6766" i="2" s="1"/>
  <c r="F6767" i="2" s="1"/>
  <c r="J6767" i="2" l="1"/>
  <c r="M6767" i="2" s="1"/>
  <c r="H6767" i="2"/>
  <c r="K6767" i="2" s="1"/>
  <c r="S6766" i="2"/>
  <c r="G6767" i="2"/>
  <c r="I6767" i="2" l="1"/>
  <c r="L6767" i="2" s="1"/>
  <c r="N6767" i="2" s="1"/>
  <c r="O6767" i="2" s="1"/>
  <c r="Q6767" i="2" l="1"/>
  <c r="U6767" i="2"/>
  <c r="P6767" i="2"/>
  <c r="V6767" i="2" s="1"/>
  <c r="F6768" i="2" s="1"/>
  <c r="R6767" i="2"/>
  <c r="T6767" i="2" s="1"/>
  <c r="J6768" i="2" l="1"/>
  <c r="M6768" i="2" s="1"/>
  <c r="H6768" i="2"/>
  <c r="K6768" i="2" s="1"/>
  <c r="S6767" i="2"/>
  <c r="G6768" i="2"/>
  <c r="I6768" i="2" l="1"/>
  <c r="L6768" i="2" s="1"/>
  <c r="N6768" i="2" s="1"/>
  <c r="O6768" i="2" s="1"/>
  <c r="P6768" i="2" l="1"/>
  <c r="Q6768" i="2"/>
  <c r="R6768" i="2"/>
  <c r="T6768" i="2" s="1"/>
  <c r="U6768" i="2"/>
  <c r="O6769" i="2"/>
  <c r="R6769" i="2" l="1"/>
  <c r="T6769" i="2" s="1"/>
  <c r="P6769" i="2"/>
  <c r="U6769" i="2"/>
  <c r="S6768" i="2"/>
  <c r="G6769" i="2"/>
  <c r="V6768" i="2"/>
  <c r="F6769" i="2" s="1"/>
  <c r="J6769" i="2" l="1"/>
  <c r="M6769" i="2" s="1"/>
  <c r="H6769" i="2"/>
  <c r="K6769" i="2" s="1"/>
  <c r="I6769" i="2"/>
  <c r="L6769" i="2" l="1"/>
  <c r="Q6769" i="2"/>
  <c r="N6769" i="2"/>
  <c r="S6769" i="2" l="1"/>
  <c r="V6769" i="2"/>
  <c r="F6770" i="2" s="1"/>
  <c r="J6770" i="2" l="1"/>
  <c r="M6770" i="2" s="1"/>
  <c r="I6770" i="2"/>
  <c r="H6770" i="2"/>
  <c r="K6770" i="2" s="1"/>
  <c r="N6770" i="2" s="1"/>
  <c r="O6770" i="2" s="1"/>
  <c r="P6770" i="2" l="1"/>
  <c r="R6770" i="2"/>
  <c r="T6770" i="2" s="1"/>
  <c r="Q6770" i="2"/>
  <c r="U6770" i="2"/>
  <c r="S6770" i="2" l="1"/>
  <c r="G6771" i="2"/>
  <c r="V6770" i="2"/>
  <c r="F6771" i="2" s="1"/>
  <c r="H6771" i="2" l="1"/>
  <c r="K6771" i="2" s="1"/>
  <c r="J6771" i="2"/>
  <c r="M6771" i="2" s="1"/>
  <c r="I6771" i="2"/>
  <c r="N6771" i="2" l="1"/>
  <c r="O6771" i="2" s="1"/>
  <c r="R6771" i="2" l="1"/>
  <c r="T6771" i="2" s="1"/>
  <c r="U6771" i="2"/>
  <c r="P6771" i="2"/>
  <c r="Q6771" i="2"/>
  <c r="S6771" i="2" l="1"/>
  <c r="G6772" i="2"/>
  <c r="V6771" i="2"/>
  <c r="F6772" i="2" s="1"/>
  <c r="H6772" i="2" l="1"/>
  <c r="K6772" i="2" s="1"/>
  <c r="J6772" i="2"/>
  <c r="M6772" i="2" s="1"/>
  <c r="I6772" i="2"/>
  <c r="N6772" i="2" l="1"/>
  <c r="O6772" i="2" s="1"/>
  <c r="R6772" i="2" l="1"/>
  <c r="T6772" i="2" s="1"/>
  <c r="Q6772" i="2"/>
  <c r="U6772" i="2"/>
  <c r="P6772" i="2"/>
  <c r="V6772" i="2" l="1"/>
  <c r="F6773" i="2" s="1"/>
  <c r="S6772" i="2"/>
  <c r="G6773" i="2"/>
  <c r="J6773" i="2" l="1"/>
  <c r="M6773" i="2" s="1"/>
  <c r="H6773" i="2"/>
  <c r="K6773" i="2" s="1"/>
  <c r="N6773" i="2" s="1"/>
  <c r="O6773" i="2" s="1"/>
  <c r="I6773" i="2"/>
  <c r="R6773" i="2" l="1"/>
  <c r="T6773" i="2" s="1"/>
  <c r="Q6773" i="2"/>
  <c r="P6773" i="2"/>
  <c r="U6773" i="2"/>
  <c r="V6773" i="2" l="1"/>
  <c r="F6774" i="2" s="1"/>
  <c r="S6773" i="2"/>
  <c r="G6774" i="2"/>
  <c r="J6774" i="2" l="1"/>
  <c r="M6774" i="2" s="1"/>
  <c r="I6774" i="2"/>
  <c r="H6774" i="2"/>
  <c r="K6774" i="2" s="1"/>
  <c r="N6774" i="2" s="1"/>
  <c r="O6774" i="2" s="1"/>
  <c r="P6774" i="2" l="1"/>
  <c r="R6774" i="2"/>
  <c r="T6774" i="2" s="1"/>
  <c r="U6774" i="2"/>
  <c r="Q6774" i="2"/>
  <c r="S6774" i="2" l="1"/>
  <c r="G6775" i="2"/>
  <c r="V6774" i="2"/>
  <c r="F6775" i="2" s="1"/>
  <c r="J6775" i="2" l="1"/>
  <c r="M6775" i="2" s="1"/>
  <c r="H6775" i="2"/>
  <c r="K6775" i="2" s="1"/>
  <c r="N6775" i="2" s="1"/>
  <c r="O6775" i="2" s="1"/>
  <c r="I6775" i="2"/>
  <c r="R6775" i="2" l="1"/>
  <c r="T6775" i="2" s="1"/>
  <c r="Q6775" i="2"/>
  <c r="P6775" i="2"/>
  <c r="U6775" i="2"/>
  <c r="V6775" i="2" l="1"/>
  <c r="F6776" i="2" s="1"/>
  <c r="S6775" i="2"/>
  <c r="G6776" i="2"/>
  <c r="J6776" i="2" l="1"/>
  <c r="M6776" i="2" s="1"/>
  <c r="I6776" i="2"/>
  <c r="H6776" i="2"/>
  <c r="K6776" i="2" s="1"/>
  <c r="N6776" i="2" s="1"/>
  <c r="O6776" i="2" s="1"/>
  <c r="R6776" i="2" l="1"/>
  <c r="T6776" i="2" s="1"/>
  <c r="Q6776" i="2"/>
  <c r="P6776" i="2"/>
  <c r="U6776" i="2"/>
  <c r="V6776" i="2" s="1"/>
  <c r="F6777" i="2" s="1"/>
  <c r="J6777" i="2" l="1"/>
  <c r="M6777" i="2" s="1"/>
  <c r="H6777" i="2"/>
  <c r="K6777" i="2" s="1"/>
  <c r="N6777" i="2" s="1"/>
  <c r="O6777" i="2" s="1"/>
  <c r="S6776" i="2"/>
  <c r="G6777" i="2"/>
  <c r="I6777" i="2" l="1"/>
  <c r="P6777" i="2"/>
  <c r="R6777" i="2"/>
  <c r="T6777" i="2" s="1"/>
  <c r="Q6777" i="2"/>
  <c r="S6777" i="2" s="1"/>
  <c r="U6777" i="2"/>
  <c r="V6777" i="2" l="1"/>
  <c r="F6778" i="2" s="1"/>
  <c r="G6778" i="2"/>
  <c r="I6778" i="2" l="1"/>
  <c r="L6778" i="2" s="1"/>
  <c r="J6778" i="2"/>
  <c r="M6778" i="2" s="1"/>
  <c r="H6778" i="2"/>
  <c r="K6778" i="2" s="1"/>
  <c r="N6778" i="2" s="1"/>
  <c r="O6778" i="2" s="1"/>
  <c r="U6778" i="2" l="1"/>
  <c r="R6778" i="2"/>
  <c r="T6778" i="2" s="1"/>
  <c r="Q6778" i="2"/>
  <c r="P6778" i="2"/>
  <c r="V6778" i="2" s="1"/>
  <c r="F6779" i="2" s="1"/>
  <c r="S6778" i="2" l="1"/>
  <c r="G6779" i="2"/>
  <c r="J6779" i="2"/>
  <c r="M6779" i="2" s="1"/>
  <c r="H6779" i="2"/>
  <c r="K6779" i="2" s="1"/>
  <c r="I6779" i="2"/>
  <c r="N6779" i="2" l="1"/>
  <c r="O6779" i="2" s="1"/>
  <c r="U6779" i="2" l="1"/>
  <c r="R6779" i="2"/>
  <c r="T6779" i="2" s="1"/>
  <c r="P6779" i="2"/>
  <c r="Q6779" i="2"/>
  <c r="S6779" i="2" l="1"/>
  <c r="G6780" i="2"/>
  <c r="V6779" i="2"/>
  <c r="F6780" i="2" s="1"/>
  <c r="J6780" i="2" l="1"/>
  <c r="M6780" i="2" s="1"/>
  <c r="H6780" i="2"/>
  <c r="K6780" i="2" s="1"/>
  <c r="N6780" i="2" s="1"/>
  <c r="O6780" i="2" s="1"/>
  <c r="I6780" i="2"/>
  <c r="Q6780" i="2" l="1"/>
  <c r="U6780" i="2"/>
  <c r="R6780" i="2"/>
  <c r="T6780" i="2" s="1"/>
  <c r="P6780" i="2"/>
  <c r="V6780" i="2" s="1"/>
  <c r="F6781" i="2" s="1"/>
  <c r="J6781" i="2" l="1"/>
  <c r="M6781" i="2" s="1"/>
  <c r="H6781" i="2"/>
  <c r="K6781" i="2" s="1"/>
  <c r="N6781" i="2" s="1"/>
  <c r="O6781" i="2" s="1"/>
  <c r="S6780" i="2"/>
  <c r="G6781" i="2"/>
  <c r="I6781" i="2" s="1"/>
  <c r="Q6781" i="2" l="1"/>
  <c r="U6781" i="2"/>
  <c r="R6781" i="2"/>
  <c r="T6781" i="2" s="1"/>
  <c r="P6781" i="2"/>
  <c r="G6782" i="2"/>
  <c r="V6781" i="2" l="1"/>
  <c r="F6782" i="2" s="1"/>
  <c r="S6781" i="2"/>
  <c r="J6782" i="2" l="1"/>
  <c r="M6782" i="2" s="1"/>
  <c r="H6782" i="2"/>
  <c r="K6782" i="2" s="1"/>
  <c r="N6782" i="2" s="1"/>
  <c r="O6782" i="2" s="1"/>
  <c r="I6782" i="2"/>
  <c r="U6782" i="2" l="1"/>
  <c r="P6782" i="2"/>
  <c r="R6782" i="2"/>
  <c r="T6782" i="2" s="1"/>
  <c r="Q6782" i="2"/>
  <c r="S6782" i="2" l="1"/>
  <c r="G6783" i="2"/>
  <c r="V6782" i="2"/>
  <c r="F6783" i="2" s="1"/>
  <c r="I6783" i="2" l="1"/>
  <c r="H6783" i="2"/>
  <c r="K6783" i="2" s="1"/>
  <c r="J6783" i="2"/>
  <c r="M6783" i="2" s="1"/>
  <c r="N6783" i="2" l="1"/>
  <c r="O6783" i="2" s="1"/>
  <c r="U6783" i="2" l="1"/>
  <c r="Q6783" i="2"/>
  <c r="R6783" i="2"/>
  <c r="T6783" i="2" s="1"/>
  <c r="P6783" i="2"/>
  <c r="S6783" i="2" l="1"/>
  <c r="G6784" i="2"/>
  <c r="V6783" i="2"/>
  <c r="F6784" i="2" s="1"/>
  <c r="H6784" i="2" l="1"/>
  <c r="K6784" i="2" s="1"/>
  <c r="J6784" i="2"/>
  <c r="M6784" i="2" s="1"/>
  <c r="I6784" i="2"/>
  <c r="L6784" i="2" s="1"/>
  <c r="N6784" i="2" s="1"/>
  <c r="O6784" i="2" s="1"/>
  <c r="R6784" i="2" l="1"/>
  <c r="T6784" i="2" s="1"/>
  <c r="Q6784" i="2"/>
  <c r="P6784" i="2"/>
  <c r="U6784" i="2"/>
  <c r="V6784" i="2" s="1"/>
  <c r="F6785" i="2" s="1"/>
  <c r="J6785" i="2" l="1"/>
  <c r="M6785" i="2" s="1"/>
  <c r="H6785" i="2"/>
  <c r="K6785" i="2" s="1"/>
  <c r="S6784" i="2"/>
  <c r="G6785" i="2"/>
  <c r="I6785" i="2" l="1"/>
  <c r="L6785" i="2" s="1"/>
  <c r="N6785" i="2" s="1"/>
  <c r="O6785" i="2" s="1"/>
  <c r="R6785" i="2" l="1"/>
  <c r="T6785" i="2" s="1"/>
  <c r="Q6785" i="2"/>
  <c r="U6785" i="2"/>
  <c r="P6785" i="2"/>
  <c r="V6785" i="2" s="1"/>
  <c r="F6786" i="2" s="1"/>
  <c r="J6786" i="2" l="1"/>
  <c r="M6786" i="2" s="1"/>
  <c r="H6786" i="2"/>
  <c r="K6786" i="2" s="1"/>
  <c r="S6785" i="2"/>
  <c r="G6786" i="2"/>
  <c r="I6786" i="2" s="1"/>
  <c r="L6786" i="2" s="1"/>
  <c r="N6786" i="2" l="1"/>
  <c r="O6786" i="2" s="1"/>
  <c r="R6786" i="2" l="1"/>
  <c r="T6786" i="2" s="1"/>
  <c r="P6786" i="2"/>
  <c r="U6786" i="2"/>
  <c r="Q6786" i="2"/>
  <c r="S6786" i="2" l="1"/>
  <c r="G6787" i="2"/>
  <c r="V6786" i="2"/>
  <c r="F6787" i="2" s="1"/>
  <c r="J6787" i="2" l="1"/>
  <c r="M6787" i="2" s="1"/>
  <c r="H6787" i="2"/>
  <c r="K6787" i="2" s="1"/>
  <c r="I6787" i="2"/>
  <c r="L6787" i="2" s="1"/>
  <c r="N6787" i="2" l="1"/>
  <c r="O6787" i="2" s="1"/>
  <c r="R6787" i="2" l="1"/>
  <c r="T6787" i="2" s="1"/>
  <c r="Q6787" i="2"/>
  <c r="U6787" i="2"/>
  <c r="P6787" i="2"/>
  <c r="V6787" i="2" s="1"/>
  <c r="F6788" i="2" s="1"/>
  <c r="J6788" i="2" l="1"/>
  <c r="M6788" i="2" s="1"/>
  <c r="H6788" i="2"/>
  <c r="K6788" i="2" s="1"/>
  <c r="S6787" i="2"/>
  <c r="G6788" i="2"/>
  <c r="I6788" i="2" l="1"/>
  <c r="L6788" i="2" s="1"/>
  <c r="N6788" i="2" s="1"/>
  <c r="O6788" i="2" s="1"/>
  <c r="Q6788" i="2" l="1"/>
  <c r="P6788" i="2"/>
  <c r="V6788" i="2" s="1"/>
  <c r="F6789" i="2" s="1"/>
  <c r="R6788" i="2"/>
  <c r="T6788" i="2" s="1"/>
  <c r="U6788" i="2"/>
  <c r="J6789" i="2" l="1"/>
  <c r="M6789" i="2" s="1"/>
  <c r="H6789" i="2"/>
  <c r="K6789" i="2" s="1"/>
  <c r="S6788" i="2"/>
  <c r="G6789" i="2"/>
  <c r="I6789" i="2" l="1"/>
  <c r="L6789" i="2" s="1"/>
  <c r="N6789" i="2" s="1"/>
  <c r="O6789" i="2" s="1"/>
  <c r="P6789" i="2" l="1"/>
  <c r="Q6789" i="2"/>
  <c r="R6789" i="2"/>
  <c r="T6789" i="2" s="1"/>
  <c r="U6789" i="2"/>
  <c r="S6789" i="2" l="1"/>
  <c r="G6790" i="2"/>
  <c r="V6789" i="2"/>
  <c r="F6790" i="2" s="1"/>
  <c r="I6790" i="2" l="1"/>
  <c r="L6790" i="2" s="1"/>
  <c r="H6790" i="2"/>
  <c r="K6790" i="2" s="1"/>
  <c r="J6790" i="2"/>
  <c r="M6790" i="2" s="1"/>
  <c r="N6790" i="2" l="1"/>
  <c r="O6790" i="2" s="1"/>
  <c r="Q6790" i="2" l="1"/>
  <c r="P6790" i="2"/>
  <c r="R6790" i="2"/>
  <c r="T6790" i="2" s="1"/>
  <c r="U6790" i="2"/>
  <c r="V6790" i="2" s="1"/>
  <c r="F6791" i="2" s="1"/>
  <c r="J6791" i="2" l="1"/>
  <c r="M6791" i="2" s="1"/>
  <c r="H6791" i="2"/>
  <c r="K6791" i="2" s="1"/>
  <c r="S6790" i="2"/>
  <c r="G6791" i="2"/>
  <c r="I6791" i="2" l="1"/>
  <c r="L6791" i="2" s="1"/>
  <c r="N6791" i="2" s="1"/>
  <c r="O6791" i="2" s="1"/>
  <c r="R6791" i="2" l="1"/>
  <c r="T6791" i="2" s="1"/>
  <c r="U6791" i="2"/>
  <c r="Q6791" i="2"/>
  <c r="P6791" i="2"/>
  <c r="V6791" i="2" s="1"/>
  <c r="F6792" i="2" s="1"/>
  <c r="J6792" i="2" l="1"/>
  <c r="M6792" i="2" s="1"/>
  <c r="H6792" i="2"/>
  <c r="K6792" i="2" s="1"/>
  <c r="S6791" i="2"/>
  <c r="G6792" i="2"/>
  <c r="I6792" i="2" l="1"/>
  <c r="L6792" i="2" s="1"/>
  <c r="N6792" i="2" s="1"/>
  <c r="O6792" i="2" s="1"/>
  <c r="P6792" i="2" l="1"/>
  <c r="U6792" i="2"/>
  <c r="R6792" i="2"/>
  <c r="T6792" i="2" s="1"/>
  <c r="Q6792" i="2"/>
  <c r="S6792" i="2" l="1"/>
  <c r="G6793" i="2"/>
  <c r="V6792" i="2"/>
  <c r="F6793" i="2" s="1"/>
  <c r="I6793" i="2" l="1"/>
  <c r="H6793" i="2"/>
  <c r="K6793" i="2" s="1"/>
  <c r="J6793" i="2"/>
  <c r="M6793" i="2" s="1"/>
  <c r="N6793" i="2" l="1"/>
  <c r="O6793" i="2" s="1"/>
  <c r="P6793" i="2" l="1"/>
  <c r="U6793" i="2"/>
  <c r="R6793" i="2"/>
  <c r="T6793" i="2" s="1"/>
  <c r="O6794" i="2"/>
  <c r="Q6793" i="2"/>
  <c r="S6793" i="2" s="1"/>
  <c r="R6794" i="2" l="1"/>
  <c r="T6794" i="2" s="1"/>
  <c r="Q6794" i="2"/>
  <c r="U6794" i="2"/>
  <c r="V6793" i="2"/>
  <c r="F6794" i="2" s="1"/>
  <c r="I6794" i="2" l="1"/>
  <c r="J6794" i="2"/>
  <c r="M6794" i="2" s="1"/>
  <c r="H6794" i="2"/>
  <c r="G6795" i="2"/>
  <c r="K6794" i="2" l="1"/>
  <c r="N6794" i="2" s="1"/>
  <c r="P6794" i="2"/>
  <c r="S6794" i="2" l="1"/>
  <c r="V6794" i="2"/>
  <c r="F6795" i="2" s="1"/>
  <c r="I6795" i="2" l="1"/>
  <c r="H6795" i="2"/>
  <c r="K6795" i="2" s="1"/>
  <c r="N6795" i="2" s="1"/>
  <c r="O6795" i="2" s="1"/>
  <c r="J6795" i="2"/>
  <c r="M6795" i="2" s="1"/>
  <c r="P6795" i="2" l="1"/>
  <c r="R6795" i="2"/>
  <c r="T6795" i="2" s="1"/>
  <c r="Q6795" i="2"/>
  <c r="U6795" i="2"/>
  <c r="S6795" i="2" l="1"/>
  <c r="G6796" i="2"/>
  <c r="V6795" i="2"/>
  <c r="F6796" i="2" s="1"/>
  <c r="H6796" i="2" l="1"/>
  <c r="K6796" i="2" s="1"/>
  <c r="N6796" i="2" s="1"/>
  <c r="O6796" i="2" s="1"/>
  <c r="I6796" i="2"/>
  <c r="J6796" i="2"/>
  <c r="M6796" i="2" s="1"/>
  <c r="P6796" i="2" l="1"/>
  <c r="R6796" i="2"/>
  <c r="T6796" i="2" s="1"/>
  <c r="U6796" i="2"/>
  <c r="Q6796" i="2"/>
  <c r="S6796" i="2" l="1"/>
  <c r="G6797" i="2"/>
  <c r="V6796" i="2"/>
  <c r="F6797" i="2" s="1"/>
  <c r="I6797" i="2" l="1"/>
  <c r="L6797" i="2" s="1"/>
  <c r="H6797" i="2"/>
  <c r="K6797" i="2" s="1"/>
  <c r="J6797" i="2"/>
  <c r="M6797" i="2" s="1"/>
  <c r="N6797" i="2" l="1"/>
  <c r="O6797" i="2" s="1"/>
  <c r="P6797" i="2" l="1"/>
  <c r="V6797" i="2" s="1"/>
  <c r="F6798" i="2" s="1"/>
  <c r="R6797" i="2"/>
  <c r="T6797" i="2" s="1"/>
  <c r="Q6797" i="2"/>
  <c r="U6797" i="2"/>
  <c r="S6797" i="2" l="1"/>
  <c r="G6798" i="2"/>
  <c r="I6798" i="2" s="1"/>
  <c r="L6798" i="2" s="1"/>
  <c r="J6798" i="2"/>
  <c r="M6798" i="2" s="1"/>
  <c r="H6798" i="2"/>
  <c r="K6798" i="2" s="1"/>
  <c r="N6798" i="2" l="1"/>
  <c r="O6798" i="2" s="1"/>
  <c r="P6798" i="2" l="1"/>
  <c r="Q6798" i="2"/>
  <c r="R6798" i="2"/>
  <c r="T6798" i="2" s="1"/>
  <c r="U6798" i="2"/>
  <c r="S6798" i="2" l="1"/>
  <c r="G6799" i="2"/>
  <c r="V6798" i="2"/>
  <c r="F6799" i="2" s="1"/>
  <c r="H6799" i="2" l="1"/>
  <c r="K6799" i="2" s="1"/>
  <c r="N6799" i="2" s="1"/>
  <c r="O6799" i="2" s="1"/>
  <c r="I6799" i="2"/>
  <c r="J6799" i="2"/>
  <c r="M6799" i="2" s="1"/>
  <c r="Q6799" i="2" l="1"/>
  <c r="P6799" i="2"/>
  <c r="V6799" i="2" s="1"/>
  <c r="F6800" i="2" s="1"/>
  <c r="U6799" i="2"/>
  <c r="R6799" i="2"/>
  <c r="T6799" i="2" s="1"/>
  <c r="J6800" i="2" l="1"/>
  <c r="M6800" i="2" s="1"/>
  <c r="H6800" i="2"/>
  <c r="K6800" i="2" s="1"/>
  <c r="N6800" i="2" s="1"/>
  <c r="O6800" i="2" s="1"/>
  <c r="S6799" i="2"/>
  <c r="G6800" i="2"/>
  <c r="P6800" i="2" l="1"/>
  <c r="Q6800" i="2"/>
  <c r="S6800" i="2" s="1"/>
  <c r="U6800" i="2"/>
  <c r="V6800" i="2" s="1"/>
  <c r="F6801" i="2" s="1"/>
  <c r="R6800" i="2"/>
  <c r="T6800" i="2" s="1"/>
  <c r="G6801" i="2"/>
  <c r="I6800" i="2"/>
  <c r="J6801" i="2" l="1"/>
  <c r="M6801" i="2" s="1"/>
  <c r="H6801" i="2"/>
  <c r="K6801" i="2" s="1"/>
  <c r="N6801" i="2" s="1"/>
  <c r="O6801" i="2" s="1"/>
  <c r="I6801" i="2"/>
  <c r="U6801" i="2" l="1"/>
  <c r="V6801" i="2" s="1"/>
  <c r="F6802" i="2" s="1"/>
  <c r="Q6801" i="2"/>
  <c r="P6801" i="2"/>
  <c r="R6801" i="2"/>
  <c r="T6801" i="2" s="1"/>
  <c r="S6801" i="2" l="1"/>
  <c r="G6802" i="2"/>
  <c r="J6802" i="2"/>
  <c r="M6802" i="2" s="1"/>
  <c r="H6802" i="2"/>
  <c r="K6802" i="2" s="1"/>
  <c r="N6802" i="2" s="1"/>
  <c r="O6802" i="2" s="1"/>
  <c r="I6802" i="2"/>
  <c r="P6802" i="2" l="1"/>
  <c r="Q6802" i="2"/>
  <c r="S6802" i="2" s="1"/>
  <c r="R6802" i="2"/>
  <c r="T6802" i="2" s="1"/>
  <c r="U6802" i="2"/>
  <c r="V6802" i="2" s="1"/>
  <c r="F6803" i="2" s="1"/>
  <c r="G6803" i="2"/>
  <c r="H6803" i="2" l="1"/>
  <c r="K6803" i="2" s="1"/>
  <c r="N6803" i="2" s="1"/>
  <c r="O6803" i="2" s="1"/>
  <c r="J6803" i="2"/>
  <c r="M6803" i="2" s="1"/>
  <c r="I6803" i="2"/>
  <c r="Q6803" i="2" l="1"/>
  <c r="U6803" i="2"/>
  <c r="P6803" i="2"/>
  <c r="V6803" i="2" s="1"/>
  <c r="F6804" i="2" s="1"/>
  <c r="R6803" i="2"/>
  <c r="T6803" i="2" s="1"/>
  <c r="J6804" i="2" l="1"/>
  <c r="M6804" i="2" s="1"/>
  <c r="H6804" i="2"/>
  <c r="K6804" i="2" s="1"/>
  <c r="N6804" i="2" s="1"/>
  <c r="O6804" i="2" s="1"/>
  <c r="S6803" i="2"/>
  <c r="G6804" i="2"/>
  <c r="G6805" i="2" l="1"/>
  <c r="I6804" i="2"/>
  <c r="Q6804" i="2"/>
  <c r="P6804" i="2"/>
  <c r="R6804" i="2"/>
  <c r="T6804" i="2" s="1"/>
  <c r="U6804" i="2"/>
  <c r="V6804" i="2" s="1"/>
  <c r="F6805" i="2" s="1"/>
  <c r="J6805" i="2" l="1"/>
  <c r="M6805" i="2" s="1"/>
  <c r="H6805" i="2"/>
  <c r="K6805" i="2" s="1"/>
  <c r="N6805" i="2" s="1"/>
  <c r="O6805" i="2" s="1"/>
  <c r="I6805" i="2"/>
  <c r="S6804" i="2"/>
  <c r="P6805" i="2" l="1"/>
  <c r="R6805" i="2"/>
  <c r="T6805" i="2" s="1"/>
  <c r="Q6805" i="2"/>
  <c r="U6805" i="2"/>
  <c r="S6805" i="2" l="1"/>
  <c r="G6806" i="2"/>
  <c r="V6805" i="2"/>
  <c r="F6806" i="2" s="1"/>
  <c r="I6806" i="2" l="1"/>
  <c r="H6806" i="2"/>
  <c r="K6806" i="2" s="1"/>
  <c r="N6806" i="2" s="1"/>
  <c r="O6806" i="2" s="1"/>
  <c r="J6806" i="2"/>
  <c r="M6806" i="2" s="1"/>
  <c r="Q6806" i="2" l="1"/>
  <c r="R6806" i="2"/>
  <c r="T6806" i="2" s="1"/>
  <c r="U6806" i="2"/>
  <c r="V6806" i="2" s="1"/>
  <c r="F6807" i="2" s="1"/>
  <c r="P6806" i="2"/>
  <c r="J6807" i="2" l="1"/>
  <c r="M6807" i="2" s="1"/>
  <c r="H6807" i="2"/>
  <c r="K6807" i="2" s="1"/>
  <c r="N6807" i="2" s="1"/>
  <c r="O6807" i="2" s="1"/>
  <c r="S6806" i="2"/>
  <c r="G6807" i="2"/>
  <c r="I6807" i="2" s="1"/>
  <c r="R6807" i="2" l="1"/>
  <c r="T6807" i="2" s="1"/>
  <c r="Q6807" i="2"/>
  <c r="S6807" i="2" s="1"/>
  <c r="P6807" i="2"/>
  <c r="U6807" i="2"/>
  <c r="V6807" i="2" s="1"/>
  <c r="F6808" i="2" s="1"/>
  <c r="G6808" i="2"/>
  <c r="J6808" i="2" l="1"/>
  <c r="M6808" i="2" s="1"/>
  <c r="H6808" i="2"/>
  <c r="K6808" i="2" s="1"/>
  <c r="N6808" i="2" s="1"/>
  <c r="O6808" i="2" s="1"/>
  <c r="I6808" i="2"/>
  <c r="R6808" i="2" l="1"/>
  <c r="T6808" i="2" s="1"/>
  <c r="U6808" i="2"/>
  <c r="P6808" i="2"/>
  <c r="Q6808" i="2"/>
  <c r="S6808" i="2" l="1"/>
  <c r="G6809" i="2"/>
  <c r="V6808" i="2"/>
  <c r="F6809" i="2" s="1"/>
  <c r="J6809" i="2" l="1"/>
  <c r="M6809" i="2" s="1"/>
  <c r="H6809" i="2"/>
  <c r="K6809" i="2" s="1"/>
  <c r="I6809" i="2"/>
  <c r="L6809" i="2" s="1"/>
  <c r="N6809" i="2" s="1"/>
  <c r="O6809" i="2" s="1"/>
  <c r="R6809" i="2" l="1"/>
  <c r="T6809" i="2" s="1"/>
  <c r="Q6809" i="2"/>
  <c r="P6809" i="2"/>
  <c r="U6809" i="2"/>
  <c r="V6809" i="2" l="1"/>
  <c r="F6810" i="2" s="1"/>
  <c r="S6809" i="2"/>
  <c r="G6810" i="2"/>
  <c r="J6810" i="2" l="1"/>
  <c r="M6810" i="2" s="1"/>
  <c r="I6810" i="2"/>
  <c r="L6810" i="2" s="1"/>
  <c r="H6810" i="2"/>
  <c r="K6810" i="2" s="1"/>
  <c r="N6810" i="2" l="1"/>
  <c r="O6810" i="2" s="1"/>
  <c r="Q6810" i="2" l="1"/>
  <c r="R6810" i="2"/>
  <c r="T6810" i="2" s="1"/>
  <c r="P6810" i="2"/>
  <c r="U6810" i="2"/>
  <c r="V6810" i="2" s="1"/>
  <c r="F6811" i="2" s="1"/>
  <c r="J6811" i="2" l="1"/>
  <c r="M6811" i="2" s="1"/>
  <c r="H6811" i="2"/>
  <c r="K6811" i="2" s="1"/>
  <c r="S6810" i="2"/>
  <c r="G6811" i="2"/>
  <c r="I6811" i="2" l="1"/>
  <c r="L6811" i="2" s="1"/>
  <c r="N6811" i="2" s="1"/>
  <c r="O6811" i="2" s="1"/>
  <c r="R6811" i="2" l="1"/>
  <c r="T6811" i="2" s="1"/>
  <c r="Q6811" i="2"/>
  <c r="P6811" i="2"/>
  <c r="U6811" i="2"/>
  <c r="V6811" i="2" s="1"/>
  <c r="F6812" i="2" s="1"/>
  <c r="S6811" i="2" l="1"/>
  <c r="G6812" i="2"/>
  <c r="J6812" i="2"/>
  <c r="M6812" i="2" s="1"/>
  <c r="H6812" i="2"/>
  <c r="K6812" i="2" s="1"/>
  <c r="I6812" i="2"/>
  <c r="L6812" i="2" s="1"/>
  <c r="N6812" i="2" s="1"/>
  <c r="O6812" i="2" s="1"/>
  <c r="G6813" i="2" l="1"/>
  <c r="R6812" i="2"/>
  <c r="T6812" i="2" s="1"/>
  <c r="Q6812" i="2"/>
  <c r="P6812" i="2"/>
  <c r="U6812" i="2"/>
  <c r="V6812" i="2" s="1"/>
  <c r="F6813" i="2" s="1"/>
  <c r="J6813" i="2" l="1"/>
  <c r="M6813" i="2" s="1"/>
  <c r="H6813" i="2"/>
  <c r="K6813" i="2" s="1"/>
  <c r="I6813" i="2"/>
  <c r="L6813" i="2" s="1"/>
  <c r="N6813" i="2" s="1"/>
  <c r="O6813" i="2" s="1"/>
  <c r="S6812" i="2"/>
  <c r="Q6813" i="2" l="1"/>
  <c r="P6813" i="2"/>
  <c r="V6813" i="2" s="1"/>
  <c r="F6814" i="2" s="1"/>
  <c r="R6813" i="2"/>
  <c r="T6813" i="2" s="1"/>
  <c r="U6813" i="2"/>
  <c r="J6814" i="2" l="1"/>
  <c r="M6814" i="2" s="1"/>
  <c r="H6814" i="2"/>
  <c r="K6814" i="2" s="1"/>
  <c r="S6813" i="2"/>
  <c r="G6814" i="2"/>
  <c r="N6814" i="2" l="1"/>
  <c r="O6814" i="2" s="1"/>
  <c r="I6814" i="2"/>
  <c r="L6814" i="2" s="1"/>
  <c r="U6814" i="2" l="1"/>
  <c r="Q6814" i="2"/>
  <c r="P6814" i="2"/>
  <c r="V6814" i="2" s="1"/>
  <c r="F6815" i="2" s="1"/>
  <c r="R6814" i="2"/>
  <c r="T6814" i="2" s="1"/>
  <c r="S6814" i="2" l="1"/>
  <c r="G6815" i="2"/>
  <c r="J6815" i="2"/>
  <c r="M6815" i="2" s="1"/>
  <c r="I6815" i="2"/>
  <c r="H6815" i="2"/>
  <c r="K6815" i="2" s="1"/>
  <c r="N6815" i="2" s="1"/>
  <c r="O6815" i="2" s="1"/>
  <c r="Q6815" i="2" l="1"/>
  <c r="R6815" i="2"/>
  <c r="T6815" i="2" s="1"/>
  <c r="P6815" i="2"/>
  <c r="U6815" i="2"/>
  <c r="V6815" i="2" s="1"/>
  <c r="F6816" i="2" s="1"/>
  <c r="G6816" i="2"/>
  <c r="J6816" i="2" l="1"/>
  <c r="M6816" i="2" s="1"/>
  <c r="H6816" i="2"/>
  <c r="K6816" i="2" s="1"/>
  <c r="N6816" i="2" s="1"/>
  <c r="O6816" i="2" s="1"/>
  <c r="I6816" i="2"/>
  <c r="S6815" i="2"/>
  <c r="U6816" i="2" l="1"/>
  <c r="V6816" i="2" s="1"/>
  <c r="F6817" i="2" s="1"/>
  <c r="Q6816" i="2"/>
  <c r="R6816" i="2"/>
  <c r="T6816" i="2" s="1"/>
  <c r="P6816" i="2"/>
  <c r="S6816" i="2" l="1"/>
  <c r="G6817" i="2"/>
  <c r="J6817" i="2"/>
  <c r="M6817" i="2" s="1"/>
  <c r="I6817" i="2"/>
  <c r="H6817" i="2"/>
  <c r="K6817" i="2" s="1"/>
  <c r="N6817" i="2" s="1"/>
  <c r="O6817" i="2" s="1"/>
  <c r="R6817" i="2" l="1"/>
  <c r="T6817" i="2" s="1"/>
  <c r="P6817" i="2"/>
  <c r="Q6817" i="2"/>
  <c r="S6817" i="2" s="1"/>
  <c r="U6817" i="2"/>
  <c r="V6817" i="2" l="1"/>
  <c r="F6818" i="2" s="1"/>
  <c r="H6818" i="2" l="1"/>
  <c r="K6818" i="2" s="1"/>
  <c r="N6818" i="2" s="1"/>
  <c r="O6818" i="2" s="1"/>
  <c r="J6818" i="2"/>
  <c r="M6818" i="2" s="1"/>
  <c r="I6818" i="2"/>
  <c r="R6818" i="2" l="1"/>
  <c r="T6818" i="2" s="1"/>
  <c r="P6818" i="2"/>
  <c r="Q6818" i="2"/>
  <c r="U6818" i="2"/>
  <c r="S6818" i="2" l="1"/>
  <c r="G6819" i="2"/>
  <c r="V6818" i="2"/>
  <c r="F6819" i="2" s="1"/>
  <c r="J6819" i="2" l="1"/>
  <c r="M6819" i="2" s="1"/>
  <c r="I6819" i="2"/>
  <c r="H6819" i="2"/>
  <c r="K6819" i="2" s="1"/>
  <c r="N6819" i="2" s="1"/>
  <c r="O6819" i="2" s="1"/>
  <c r="P6819" i="2" l="1"/>
  <c r="R6819" i="2"/>
  <c r="T6819" i="2" s="1"/>
  <c r="Q6819" i="2"/>
  <c r="U6819" i="2"/>
  <c r="V6819" i="2" s="1"/>
  <c r="F6820" i="2" s="1"/>
  <c r="J6820" i="2" l="1"/>
  <c r="M6820" i="2" s="1"/>
  <c r="H6820" i="2"/>
  <c r="K6820" i="2" s="1"/>
  <c r="N6820" i="2" s="1"/>
  <c r="O6820" i="2" s="1"/>
  <c r="S6819" i="2"/>
  <c r="G6820" i="2"/>
  <c r="R6820" i="2" l="1"/>
  <c r="T6820" i="2" s="1"/>
  <c r="P6820" i="2"/>
  <c r="Q6820" i="2"/>
  <c r="S6820" i="2" s="1"/>
  <c r="U6820" i="2"/>
  <c r="I6820" i="2"/>
  <c r="V6820" i="2" l="1"/>
  <c r="F6821" i="2" s="1"/>
  <c r="G6821" i="2"/>
  <c r="J6821" i="2" l="1"/>
  <c r="M6821" i="2" s="1"/>
  <c r="I6821" i="2"/>
  <c r="H6821" i="2"/>
  <c r="K6821" i="2" s="1"/>
  <c r="N6821" i="2" s="1"/>
  <c r="O6821" i="2" s="1"/>
  <c r="Q6821" i="2" l="1"/>
  <c r="P6821" i="2"/>
  <c r="R6821" i="2"/>
  <c r="T6821" i="2" s="1"/>
  <c r="U6821" i="2"/>
  <c r="V6821" i="2" s="1"/>
  <c r="F6822" i="2" s="1"/>
  <c r="J6822" i="2" l="1"/>
  <c r="M6822" i="2" s="1"/>
  <c r="H6822" i="2"/>
  <c r="K6822" i="2" s="1"/>
  <c r="N6822" i="2" s="1"/>
  <c r="O6822" i="2" s="1"/>
  <c r="S6821" i="2"/>
  <c r="G6822" i="2"/>
  <c r="I6822" i="2" l="1"/>
  <c r="Q6822" i="2"/>
  <c r="R6822" i="2"/>
  <c r="T6822" i="2" s="1"/>
  <c r="U6822" i="2"/>
  <c r="P6822" i="2"/>
  <c r="V6822" i="2" s="1"/>
  <c r="F6823" i="2" s="1"/>
  <c r="J6823" i="2" l="1"/>
  <c r="M6823" i="2" s="1"/>
  <c r="H6823" i="2"/>
  <c r="K6823" i="2" s="1"/>
  <c r="N6823" i="2" s="1"/>
  <c r="O6823" i="2" s="1"/>
  <c r="S6822" i="2"/>
  <c r="G6823" i="2"/>
  <c r="I6823" i="2" l="1"/>
  <c r="R6823" i="2"/>
  <c r="T6823" i="2" s="1"/>
  <c r="Q6823" i="2"/>
  <c r="P6823" i="2"/>
  <c r="U6823" i="2"/>
  <c r="V6823" i="2" s="1"/>
  <c r="F6824" i="2" s="1"/>
  <c r="H6824" i="2" l="1"/>
  <c r="K6824" i="2" s="1"/>
  <c r="J6824" i="2"/>
  <c r="M6824" i="2" s="1"/>
  <c r="S6823" i="2"/>
  <c r="G6824" i="2"/>
  <c r="I6824" i="2" l="1"/>
  <c r="N6824" i="2"/>
  <c r="O6824" i="2" s="1"/>
  <c r="R6824" i="2" l="1"/>
  <c r="T6824" i="2" s="1"/>
  <c r="P6824" i="2"/>
  <c r="Q6824" i="2"/>
  <c r="U6824" i="2"/>
  <c r="V6824" i="2" s="1"/>
  <c r="F6825" i="2" s="1"/>
  <c r="H6825" i="2" l="1"/>
  <c r="K6825" i="2" s="1"/>
  <c r="J6825" i="2"/>
  <c r="M6825" i="2" s="1"/>
  <c r="S6824" i="2"/>
  <c r="G6825" i="2"/>
  <c r="I6825" i="2" l="1"/>
  <c r="N6825" i="2"/>
  <c r="O6825" i="2" s="1"/>
  <c r="P6825" i="2" l="1"/>
  <c r="R6825" i="2"/>
  <c r="T6825" i="2" s="1"/>
  <c r="Q6825" i="2"/>
  <c r="U6825" i="2"/>
  <c r="S6825" i="2" l="1"/>
  <c r="G6826" i="2"/>
  <c r="V6825" i="2"/>
  <c r="F6826" i="2" s="1"/>
  <c r="H6826" i="2" l="1"/>
  <c r="K6826" i="2" s="1"/>
  <c r="N6826" i="2" s="1"/>
  <c r="O6826" i="2" s="1"/>
  <c r="I6826" i="2"/>
  <c r="J6826" i="2"/>
  <c r="M6826" i="2" s="1"/>
  <c r="P6826" i="2" l="1"/>
  <c r="R6826" i="2"/>
  <c r="T6826" i="2" s="1"/>
  <c r="Q6826" i="2"/>
  <c r="U6826" i="2"/>
  <c r="V6826" i="2" s="1"/>
  <c r="F6827" i="2" s="1"/>
  <c r="H6827" i="2" l="1"/>
  <c r="K6827" i="2" s="1"/>
  <c r="J6827" i="2"/>
  <c r="M6827" i="2" s="1"/>
  <c r="I6827" i="2"/>
  <c r="S6826" i="2"/>
  <c r="G6827" i="2"/>
  <c r="N6827" i="2" l="1"/>
  <c r="O6827" i="2" s="1"/>
  <c r="P6827" i="2" l="1"/>
  <c r="R6827" i="2"/>
  <c r="T6827" i="2" s="1"/>
  <c r="U6827" i="2"/>
  <c r="Q6827" i="2"/>
  <c r="S6827" i="2" l="1"/>
  <c r="G6828" i="2"/>
  <c r="V6827" i="2"/>
  <c r="F6828" i="2" s="1"/>
  <c r="J6828" i="2" l="1"/>
  <c r="M6828" i="2" s="1"/>
  <c r="H6828" i="2"/>
  <c r="K6828" i="2" s="1"/>
  <c r="N6828" i="2" s="1"/>
  <c r="O6828" i="2" s="1"/>
  <c r="I6828" i="2"/>
  <c r="R6828" i="2" l="1"/>
  <c r="T6828" i="2" s="1"/>
  <c r="Q6828" i="2"/>
  <c r="U6828" i="2"/>
  <c r="P6828" i="2"/>
  <c r="V6828" i="2" s="1"/>
  <c r="F6829" i="2" s="1"/>
  <c r="J6829" i="2" l="1"/>
  <c r="M6829" i="2" s="1"/>
  <c r="H6829" i="2"/>
  <c r="K6829" i="2" s="1"/>
  <c r="N6829" i="2" s="1"/>
  <c r="O6829" i="2" s="1"/>
  <c r="S6828" i="2"/>
  <c r="G6829" i="2"/>
  <c r="R6829" i="2" l="1"/>
  <c r="T6829" i="2" s="1"/>
  <c r="P6829" i="2"/>
  <c r="U6829" i="2"/>
  <c r="Q6829" i="2"/>
  <c r="S6829" i="2" s="1"/>
  <c r="I6829" i="2"/>
  <c r="V6829" i="2" l="1"/>
  <c r="F6830" i="2" s="1"/>
  <c r="G6830" i="2"/>
  <c r="I6830" i="2" l="1"/>
  <c r="J6830" i="2"/>
  <c r="M6830" i="2" s="1"/>
  <c r="H6830" i="2"/>
  <c r="K6830" i="2" s="1"/>
  <c r="N6830" i="2" s="1"/>
  <c r="O6830" i="2" s="1"/>
  <c r="R6830" i="2" l="1"/>
  <c r="T6830" i="2" s="1"/>
  <c r="Q6830" i="2"/>
  <c r="P6830" i="2"/>
  <c r="U6830" i="2"/>
  <c r="V6830" i="2" l="1"/>
  <c r="F6831" i="2" s="1"/>
  <c r="S6830" i="2"/>
  <c r="G6831" i="2"/>
  <c r="J6831" i="2" l="1"/>
  <c r="M6831" i="2" s="1"/>
  <c r="I6831" i="2"/>
  <c r="L6831" i="2" s="1"/>
  <c r="H6831" i="2"/>
  <c r="K6831" i="2" s="1"/>
  <c r="N6831" i="2" s="1"/>
  <c r="O6831" i="2" s="1"/>
  <c r="P6831" i="2" l="1"/>
  <c r="R6831" i="2"/>
  <c r="T6831" i="2" s="1"/>
  <c r="Q6831" i="2"/>
  <c r="U6831" i="2"/>
  <c r="V6831" i="2" s="1"/>
  <c r="F6832" i="2" s="1"/>
  <c r="J6832" i="2" l="1"/>
  <c r="M6832" i="2" s="1"/>
  <c r="H6832" i="2"/>
  <c r="K6832" i="2" s="1"/>
  <c r="S6831" i="2"/>
  <c r="G6832" i="2"/>
  <c r="I6832" i="2" l="1"/>
  <c r="L6832" i="2" s="1"/>
  <c r="N6832" i="2" s="1"/>
  <c r="O6832" i="2" s="1"/>
  <c r="R6832" i="2" l="1"/>
  <c r="T6832" i="2" s="1"/>
  <c r="Q6832" i="2"/>
  <c r="U6832" i="2"/>
  <c r="P6832" i="2"/>
  <c r="V6832" i="2" s="1"/>
  <c r="F6833" i="2" s="1"/>
  <c r="J6833" i="2" l="1"/>
  <c r="M6833" i="2" s="1"/>
  <c r="H6833" i="2"/>
  <c r="K6833" i="2" s="1"/>
  <c r="S6832" i="2"/>
  <c r="G6833" i="2"/>
  <c r="I6833" i="2" l="1"/>
  <c r="L6833" i="2" s="1"/>
  <c r="N6833" i="2" s="1"/>
  <c r="O6833" i="2" s="1"/>
  <c r="Q6833" i="2" l="1"/>
  <c r="P6833" i="2"/>
  <c r="R6833" i="2"/>
  <c r="T6833" i="2" s="1"/>
  <c r="U6833" i="2"/>
  <c r="V6833" i="2" s="1"/>
  <c r="F6834" i="2" s="1"/>
  <c r="H6834" i="2" l="1"/>
  <c r="K6834" i="2" s="1"/>
  <c r="J6834" i="2"/>
  <c r="M6834" i="2" s="1"/>
  <c r="S6833" i="2"/>
  <c r="G6834" i="2"/>
  <c r="I6834" i="2" l="1"/>
  <c r="L6834" i="2" s="1"/>
  <c r="N6834" i="2" s="1"/>
  <c r="O6834" i="2" s="1"/>
  <c r="P6834" i="2" l="1"/>
  <c r="R6834" i="2"/>
  <c r="T6834" i="2" s="1"/>
  <c r="U6834" i="2"/>
  <c r="Q6834" i="2"/>
  <c r="S6834" i="2" l="1"/>
  <c r="G6835" i="2"/>
  <c r="V6834" i="2"/>
  <c r="F6835" i="2" s="1"/>
  <c r="I6835" i="2" l="1"/>
  <c r="L6835" i="2" s="1"/>
  <c r="J6835" i="2"/>
  <c r="M6835" i="2" s="1"/>
  <c r="H6835" i="2"/>
  <c r="K6835" i="2" s="1"/>
  <c r="N6835" i="2" s="1"/>
  <c r="O6835" i="2" s="1"/>
  <c r="R6835" i="2" l="1"/>
  <c r="T6835" i="2" s="1"/>
  <c r="Q6835" i="2"/>
  <c r="P6835" i="2"/>
  <c r="U6835" i="2"/>
  <c r="V6835" i="2" s="1"/>
  <c r="F6836" i="2" s="1"/>
  <c r="J6836" i="2" l="1"/>
  <c r="M6836" i="2" s="1"/>
  <c r="H6836" i="2"/>
  <c r="K6836" i="2" s="1"/>
  <c r="S6835" i="2"/>
  <c r="G6836" i="2"/>
  <c r="I6836" i="2" l="1"/>
  <c r="L6836" i="2" s="1"/>
  <c r="N6836" i="2" s="1"/>
  <c r="O6836" i="2" s="1"/>
  <c r="Q6836" i="2" l="1"/>
  <c r="R6836" i="2"/>
  <c r="T6836" i="2" s="1"/>
  <c r="P6836" i="2"/>
  <c r="U6836" i="2"/>
  <c r="V6836" i="2" s="1"/>
  <c r="F6837" i="2" s="1"/>
  <c r="J6837" i="2" l="1"/>
  <c r="M6837" i="2" s="1"/>
  <c r="H6837" i="2"/>
  <c r="K6837" i="2" s="1"/>
  <c r="S6836" i="2"/>
  <c r="G6837" i="2"/>
  <c r="I6837" i="2" l="1"/>
  <c r="L6837" i="2" s="1"/>
  <c r="N6837" i="2" s="1"/>
  <c r="O6837" i="2" s="1"/>
  <c r="Q6837" i="2" l="1"/>
  <c r="P6837" i="2"/>
  <c r="R6837" i="2"/>
  <c r="T6837" i="2" s="1"/>
  <c r="U6837" i="2"/>
  <c r="V6837" i="2" l="1"/>
  <c r="F6838" i="2" s="1"/>
  <c r="S6837" i="2"/>
  <c r="G6838" i="2"/>
  <c r="J6838" i="2" l="1"/>
  <c r="M6838" i="2" s="1"/>
  <c r="I6838" i="2"/>
  <c r="L6838" i="2" s="1"/>
  <c r="H6838" i="2"/>
  <c r="K6838" i="2" s="1"/>
  <c r="N6838" i="2" s="1"/>
  <c r="O6838" i="2" s="1"/>
  <c r="R6838" i="2" l="1"/>
  <c r="T6838" i="2" s="1"/>
  <c r="Q6838" i="2"/>
  <c r="P6838" i="2"/>
  <c r="U6838" i="2"/>
  <c r="V6838" i="2" s="1"/>
  <c r="F6839" i="2" s="1"/>
  <c r="J6839" i="2" l="1"/>
  <c r="M6839" i="2" s="1"/>
  <c r="H6839" i="2"/>
  <c r="K6839" i="2" s="1"/>
  <c r="S6838" i="2"/>
  <c r="G6839" i="2"/>
  <c r="I6839" i="2" l="1"/>
  <c r="L6839" i="2" s="1"/>
  <c r="N6839" i="2" s="1"/>
  <c r="O6839" i="2" s="1"/>
  <c r="Q6839" i="2" l="1"/>
  <c r="R6839" i="2"/>
  <c r="T6839" i="2" s="1"/>
  <c r="P6839" i="2"/>
  <c r="U6839" i="2"/>
  <c r="V6839" i="2" s="1"/>
  <c r="F6840" i="2" s="1"/>
  <c r="J6840" i="2" l="1"/>
  <c r="M6840" i="2" s="1"/>
  <c r="H6840" i="2"/>
  <c r="K6840" i="2" s="1"/>
  <c r="S6839" i="2"/>
  <c r="G6840" i="2"/>
  <c r="I6840" i="2" l="1"/>
  <c r="L6840" i="2" s="1"/>
  <c r="N6840" i="2" s="1"/>
  <c r="O6840" i="2" s="1"/>
  <c r="R6840" i="2" l="1"/>
  <c r="T6840" i="2" s="1"/>
  <c r="Q6840" i="2"/>
  <c r="U6840" i="2"/>
  <c r="P6840" i="2"/>
  <c r="V6840" i="2" s="1"/>
  <c r="F6841" i="2" s="1"/>
  <c r="J6841" i="2" l="1"/>
  <c r="M6841" i="2" s="1"/>
  <c r="H6841" i="2"/>
  <c r="K6841" i="2" s="1"/>
  <c r="N6841" i="2" s="1"/>
  <c r="O6841" i="2" s="1"/>
  <c r="S6840" i="2"/>
  <c r="G6841" i="2"/>
  <c r="I6841" i="2" s="1"/>
  <c r="R6841" i="2" l="1"/>
  <c r="T6841" i="2" s="1"/>
  <c r="P6841" i="2"/>
  <c r="V6841" i="2" s="1"/>
  <c r="F6842" i="2" s="1"/>
  <c r="U6841" i="2"/>
  <c r="Q6841" i="2"/>
  <c r="S6841" i="2" s="1"/>
  <c r="I6842" i="2" l="1"/>
  <c r="J6842" i="2"/>
  <c r="M6842" i="2" s="1"/>
  <c r="H6842" i="2"/>
  <c r="K6842" i="2" s="1"/>
  <c r="N6842" i="2" s="1"/>
  <c r="O6842" i="2" s="1"/>
  <c r="R6842" i="2" l="1"/>
  <c r="T6842" i="2" s="1"/>
  <c r="Q6842" i="2"/>
  <c r="P6842" i="2"/>
  <c r="U6842" i="2"/>
  <c r="V6842" i="2" s="1"/>
  <c r="F6843" i="2" s="1"/>
  <c r="J6843" i="2" l="1"/>
  <c r="M6843" i="2" s="1"/>
  <c r="H6843" i="2"/>
  <c r="K6843" i="2" s="1"/>
  <c r="N6843" i="2" s="1"/>
  <c r="O6843" i="2" s="1"/>
  <c r="S6842" i="2"/>
  <c r="G6843" i="2"/>
  <c r="P6843" i="2" l="1"/>
  <c r="Q6843" i="2"/>
  <c r="S6843" i="2" s="1"/>
  <c r="R6843" i="2"/>
  <c r="T6843" i="2" s="1"/>
  <c r="U6843" i="2"/>
  <c r="V6843" i="2" s="1"/>
  <c r="F6844" i="2" s="1"/>
  <c r="I6843" i="2"/>
  <c r="G6844" i="2"/>
  <c r="J6844" i="2" l="1"/>
  <c r="M6844" i="2" s="1"/>
  <c r="H6844" i="2"/>
  <c r="K6844" i="2" s="1"/>
  <c r="N6844" i="2" s="1"/>
  <c r="O6844" i="2" s="1"/>
  <c r="I6844" i="2"/>
  <c r="R6844" i="2" l="1"/>
  <c r="T6844" i="2" s="1"/>
  <c r="P6844" i="2"/>
  <c r="Q6844" i="2"/>
  <c r="U6844" i="2"/>
  <c r="V6844" i="2" l="1"/>
  <c r="F6845" i="2" s="1"/>
  <c r="S6844" i="2"/>
  <c r="G6845" i="2"/>
  <c r="J6845" i="2" l="1"/>
  <c r="M6845" i="2" s="1"/>
  <c r="H6845" i="2"/>
  <c r="K6845" i="2" s="1"/>
  <c r="I6845" i="2"/>
  <c r="N6845" i="2" l="1"/>
  <c r="O6845" i="2" s="1"/>
  <c r="Q6845" i="2" l="1"/>
  <c r="R6845" i="2"/>
  <c r="T6845" i="2" s="1"/>
  <c r="U6845" i="2"/>
  <c r="P6845" i="2"/>
  <c r="V6845" i="2" s="1"/>
  <c r="F6846" i="2" s="1"/>
  <c r="H6846" i="2" l="1"/>
  <c r="K6846" i="2" s="1"/>
  <c r="N6846" i="2" s="1"/>
  <c r="O6846" i="2" s="1"/>
  <c r="J6846" i="2"/>
  <c r="M6846" i="2" s="1"/>
  <c r="S6845" i="2"/>
  <c r="G6846" i="2"/>
  <c r="G6847" i="2" l="1"/>
  <c r="P6846" i="2"/>
  <c r="V6846" i="2" s="1"/>
  <c r="F6847" i="2" s="1"/>
  <c r="U6846" i="2"/>
  <c r="R6846" i="2"/>
  <c r="T6846" i="2" s="1"/>
  <c r="Q6846" i="2"/>
  <c r="I6846" i="2"/>
  <c r="S6846" i="2" l="1"/>
  <c r="J6847" i="2"/>
  <c r="M6847" i="2" s="1"/>
  <c r="I6847" i="2"/>
  <c r="H6847" i="2"/>
  <c r="K6847" i="2" s="1"/>
  <c r="N6847" i="2" s="1"/>
  <c r="O6847" i="2" s="1"/>
  <c r="Q6847" i="2" l="1"/>
  <c r="R6847" i="2"/>
  <c r="T6847" i="2" s="1"/>
  <c r="U6847" i="2"/>
  <c r="V6847" i="2" s="1"/>
  <c r="F6848" i="2" s="1"/>
  <c r="P6847" i="2"/>
  <c r="H6848" i="2" l="1"/>
  <c r="K6848" i="2" s="1"/>
  <c r="J6848" i="2"/>
  <c r="M6848" i="2" s="1"/>
  <c r="S6847" i="2"/>
  <c r="G6848" i="2"/>
  <c r="I6848" i="2" s="1"/>
  <c r="N6848" i="2" l="1"/>
  <c r="O6848" i="2" s="1"/>
  <c r="Q6848" i="2" l="1"/>
  <c r="P6848" i="2"/>
  <c r="R6848" i="2"/>
  <c r="T6848" i="2" s="1"/>
  <c r="U6848" i="2"/>
  <c r="V6848" i="2" l="1"/>
  <c r="F6849" i="2" s="1"/>
  <c r="S6848" i="2"/>
  <c r="G6849" i="2"/>
  <c r="J6849" i="2" l="1"/>
  <c r="M6849" i="2" s="1"/>
  <c r="I6849" i="2"/>
  <c r="H6849" i="2"/>
  <c r="K6849" i="2" s="1"/>
  <c r="N6849" i="2" s="1"/>
  <c r="O6849" i="2" s="1"/>
  <c r="P6849" i="2" l="1"/>
  <c r="R6849" i="2"/>
  <c r="T6849" i="2" s="1"/>
  <c r="Q6849" i="2"/>
  <c r="U6849" i="2"/>
  <c r="S6849" i="2" l="1"/>
  <c r="G6850" i="2"/>
  <c r="V6849" i="2"/>
  <c r="F6850" i="2" s="1"/>
  <c r="J6850" i="2" l="1"/>
  <c r="M6850" i="2" s="1"/>
  <c r="I6850" i="2"/>
  <c r="H6850" i="2"/>
  <c r="K6850" i="2" s="1"/>
  <c r="N6850" i="2" s="1"/>
  <c r="O6850" i="2" s="1"/>
  <c r="R6850" i="2" l="1"/>
  <c r="T6850" i="2" s="1"/>
  <c r="U6850" i="2"/>
  <c r="V6850" i="2" s="1"/>
  <c r="F6851" i="2" s="1"/>
  <c r="P6850" i="2"/>
  <c r="Q6850" i="2"/>
  <c r="S6850" i="2" l="1"/>
  <c r="G6851" i="2"/>
  <c r="H6851" i="2"/>
  <c r="K6851" i="2" s="1"/>
  <c r="J6851" i="2"/>
  <c r="M6851" i="2" s="1"/>
  <c r="I6851" i="2"/>
  <c r="N6851" i="2" l="1"/>
  <c r="O6851" i="2" s="1"/>
  <c r="P6851" i="2" l="1"/>
  <c r="Q6851" i="2"/>
  <c r="U6851" i="2"/>
  <c r="R6851" i="2"/>
  <c r="T6851" i="2" s="1"/>
  <c r="S6851" i="2" l="1"/>
  <c r="G6852" i="2"/>
  <c r="V6851" i="2"/>
  <c r="F6852" i="2" s="1"/>
  <c r="I6852" i="2" l="1"/>
  <c r="H6852" i="2"/>
  <c r="K6852" i="2" s="1"/>
  <c r="J6852" i="2"/>
  <c r="M6852" i="2" s="1"/>
  <c r="N6852" i="2" l="1"/>
  <c r="O6852" i="2" s="1"/>
  <c r="R6852" i="2" l="1"/>
  <c r="T6852" i="2" s="1"/>
  <c r="Q6852" i="2"/>
  <c r="U6852" i="2"/>
  <c r="P6852" i="2"/>
  <c r="V6852" i="2" s="1"/>
  <c r="F6853" i="2" s="1"/>
  <c r="J6853" i="2" l="1"/>
  <c r="M6853" i="2" s="1"/>
  <c r="H6853" i="2"/>
  <c r="K6853" i="2" s="1"/>
  <c r="N6853" i="2" s="1"/>
  <c r="O6853" i="2" s="1"/>
  <c r="S6852" i="2"/>
  <c r="G6853" i="2"/>
  <c r="I6853" i="2" s="1"/>
  <c r="P6853" i="2" l="1"/>
  <c r="Q6853" i="2"/>
  <c r="S6853" i="2" s="1"/>
  <c r="R6853" i="2"/>
  <c r="T6853" i="2" s="1"/>
  <c r="U6853" i="2"/>
  <c r="V6853" i="2" l="1"/>
  <c r="F6854" i="2" s="1"/>
  <c r="G6854" i="2"/>
  <c r="J6854" i="2" l="1"/>
  <c r="M6854" i="2" s="1"/>
  <c r="I6854" i="2"/>
  <c r="H6854" i="2"/>
  <c r="K6854" i="2" s="1"/>
  <c r="N6854" i="2" s="1"/>
  <c r="O6854" i="2" s="1"/>
  <c r="Q6854" i="2" l="1"/>
  <c r="P6854" i="2"/>
  <c r="R6854" i="2"/>
  <c r="T6854" i="2" s="1"/>
  <c r="U6854" i="2"/>
  <c r="V6854" i="2" l="1"/>
  <c r="F6855" i="2" s="1"/>
  <c r="S6854" i="2"/>
  <c r="G6855" i="2"/>
  <c r="I6855" i="2" l="1"/>
  <c r="J6855" i="2"/>
  <c r="M6855" i="2" s="1"/>
  <c r="H6855" i="2"/>
  <c r="K6855" i="2" s="1"/>
  <c r="N6855" i="2" l="1"/>
  <c r="O6855" i="2" s="1"/>
  <c r="R6855" i="2" l="1"/>
  <c r="T6855" i="2" s="1"/>
  <c r="P6855" i="2"/>
  <c r="U6855" i="2"/>
  <c r="Q6855" i="2"/>
  <c r="S6855" i="2" l="1"/>
  <c r="G6856" i="2"/>
  <c r="V6855" i="2"/>
  <c r="F6856" i="2" s="1"/>
  <c r="I6856" i="2" l="1"/>
  <c r="L6856" i="2" s="1"/>
  <c r="N6856" i="2" s="1"/>
  <c r="O6856" i="2" s="1"/>
  <c r="H6856" i="2"/>
  <c r="K6856" i="2" s="1"/>
  <c r="J6856" i="2"/>
  <c r="M6856" i="2" s="1"/>
  <c r="Q6856" i="2" l="1"/>
  <c r="U6856" i="2"/>
  <c r="P6856" i="2"/>
  <c r="R6856" i="2"/>
  <c r="T6856" i="2" s="1"/>
  <c r="V6856" i="2" l="1"/>
  <c r="F6857" i="2" s="1"/>
  <c r="S6856" i="2"/>
  <c r="G6857" i="2"/>
  <c r="H6857" i="2" l="1"/>
  <c r="K6857" i="2" s="1"/>
  <c r="J6857" i="2"/>
  <c r="M6857" i="2" s="1"/>
  <c r="I6857" i="2"/>
  <c r="L6857" i="2" s="1"/>
  <c r="N6857" i="2" l="1"/>
  <c r="O6857" i="2" s="1"/>
  <c r="Q6857" i="2" l="1"/>
  <c r="U6857" i="2"/>
  <c r="V6857" i="2" s="1"/>
  <c r="F6858" i="2" s="1"/>
  <c r="P6857" i="2"/>
  <c r="R6857" i="2"/>
  <c r="T6857" i="2" s="1"/>
  <c r="H6858" i="2" l="1"/>
  <c r="K6858" i="2" s="1"/>
  <c r="J6858" i="2"/>
  <c r="M6858" i="2" s="1"/>
  <c r="S6857" i="2"/>
  <c r="G6858" i="2"/>
  <c r="I6858" i="2" s="1"/>
  <c r="L6858" i="2" s="1"/>
  <c r="N6858" i="2" s="1"/>
  <c r="O6858" i="2" s="1"/>
  <c r="R6858" i="2" l="1"/>
  <c r="T6858" i="2" s="1"/>
  <c r="Q6858" i="2"/>
  <c r="P6858" i="2"/>
  <c r="U6858" i="2"/>
  <c r="G6859" i="2"/>
  <c r="S6858" i="2" l="1"/>
  <c r="V6858" i="2"/>
  <c r="F6859" i="2" s="1"/>
  <c r="J6859" i="2" l="1"/>
  <c r="M6859" i="2" s="1"/>
  <c r="H6859" i="2"/>
  <c r="K6859" i="2" s="1"/>
  <c r="I6859" i="2"/>
  <c r="L6859" i="2" s="1"/>
  <c r="N6859" i="2" s="1"/>
  <c r="O6859" i="2" s="1"/>
  <c r="R6859" i="2" l="1"/>
  <c r="T6859" i="2" s="1"/>
  <c r="P6859" i="2"/>
  <c r="U6859" i="2"/>
  <c r="Q6859" i="2"/>
  <c r="S6859" i="2" l="1"/>
  <c r="G6860" i="2"/>
  <c r="V6859" i="2"/>
  <c r="F6860" i="2" s="1"/>
  <c r="J6860" i="2" l="1"/>
  <c r="M6860" i="2" s="1"/>
  <c r="H6860" i="2"/>
  <c r="K6860" i="2" s="1"/>
  <c r="I6860" i="2"/>
  <c r="L6860" i="2" s="1"/>
  <c r="N6860" i="2" s="1"/>
  <c r="O6860" i="2" s="1"/>
  <c r="Q6860" i="2" l="1"/>
  <c r="P6860" i="2"/>
  <c r="U6860" i="2"/>
  <c r="V6860" i="2" s="1"/>
  <c r="F6861" i="2" s="1"/>
  <c r="R6860" i="2"/>
  <c r="T6860" i="2" s="1"/>
  <c r="H6861" i="2" l="1"/>
  <c r="K6861" i="2" s="1"/>
  <c r="J6861" i="2"/>
  <c r="M6861" i="2" s="1"/>
  <c r="S6860" i="2"/>
  <c r="G6861" i="2"/>
  <c r="I6861" i="2" l="1"/>
  <c r="L6861" i="2" s="1"/>
  <c r="N6861" i="2" s="1"/>
  <c r="O6861" i="2" s="1"/>
  <c r="R6861" i="2" l="1"/>
  <c r="T6861" i="2" s="1"/>
  <c r="P6861" i="2"/>
  <c r="Q6861" i="2"/>
  <c r="U6861" i="2"/>
  <c r="S6861" i="2" l="1"/>
  <c r="G6862" i="2"/>
  <c r="V6861" i="2"/>
  <c r="F6862" i="2" s="1"/>
  <c r="H6862" i="2" l="1"/>
  <c r="K6862" i="2" s="1"/>
  <c r="N6862" i="2" s="1"/>
  <c r="O6862" i="2" s="1"/>
  <c r="J6862" i="2"/>
  <c r="M6862" i="2" s="1"/>
  <c r="I6862" i="2"/>
  <c r="L6862" i="2" s="1"/>
  <c r="R6862" i="2" l="1"/>
  <c r="T6862" i="2" s="1"/>
  <c r="P6862" i="2"/>
  <c r="Q6862" i="2"/>
  <c r="U6862" i="2"/>
  <c r="V6862" i="2" s="1"/>
  <c r="F6863" i="2" s="1"/>
  <c r="H6863" i="2" l="1"/>
  <c r="K6863" i="2" s="1"/>
  <c r="J6863" i="2"/>
  <c r="M6863" i="2" s="1"/>
  <c r="S6862" i="2"/>
  <c r="G6863" i="2"/>
  <c r="I6863" i="2" l="1"/>
  <c r="L6863" i="2" s="1"/>
  <c r="N6863" i="2" s="1"/>
  <c r="O6863" i="2" s="1"/>
  <c r="R6863" i="2" l="1"/>
  <c r="T6863" i="2" s="1"/>
  <c r="P6863" i="2"/>
  <c r="V6863" i="2" s="1"/>
  <c r="F6864" i="2" s="1"/>
  <c r="Q6863" i="2"/>
  <c r="U6863" i="2"/>
  <c r="S6863" i="2" l="1"/>
  <c r="G6864" i="2"/>
  <c r="J6864" i="2"/>
  <c r="M6864" i="2" s="1"/>
  <c r="H6864" i="2"/>
  <c r="K6864" i="2" s="1"/>
  <c r="I6864" i="2"/>
  <c r="L6864" i="2" s="1"/>
  <c r="N6864" i="2" l="1"/>
  <c r="O6864" i="2" s="1"/>
  <c r="R6864" i="2" l="1"/>
  <c r="T6864" i="2" s="1"/>
  <c r="U6864" i="2"/>
  <c r="P6864" i="2"/>
  <c r="Q6864" i="2"/>
  <c r="O6865" i="2"/>
  <c r="P6865" i="2" l="1"/>
  <c r="U6865" i="2"/>
  <c r="R6865" i="2"/>
  <c r="T6865" i="2" s="1"/>
  <c r="S6864" i="2"/>
  <c r="G6865" i="2"/>
  <c r="V6864" i="2"/>
  <c r="F6865" i="2" s="1"/>
  <c r="I6865" i="2" l="1"/>
  <c r="J6865" i="2"/>
  <c r="M6865" i="2" s="1"/>
  <c r="H6865" i="2"/>
  <c r="K6865" i="2" s="1"/>
  <c r="L6865" i="2" l="1"/>
  <c r="N6865" i="2" s="1"/>
  <c r="Q6865" i="2"/>
  <c r="S6865" i="2" l="1"/>
  <c r="V6865" i="2"/>
  <c r="F6866" i="2" s="1"/>
  <c r="I6866" i="2" l="1"/>
  <c r="J6866" i="2"/>
  <c r="M6866" i="2" s="1"/>
  <c r="H6866" i="2"/>
  <c r="K6866" i="2" s="1"/>
  <c r="N6866" i="2" s="1"/>
  <c r="O6866" i="2" s="1"/>
  <c r="Q6866" i="2" l="1"/>
  <c r="P6866" i="2"/>
  <c r="R6866" i="2"/>
  <c r="T6866" i="2" s="1"/>
  <c r="U6866" i="2"/>
  <c r="O6867" i="2"/>
  <c r="P6867" i="2" l="1"/>
  <c r="R6867" i="2"/>
  <c r="T6867" i="2" s="1"/>
  <c r="Q6867" i="2"/>
  <c r="S6867" i="2" s="1"/>
  <c r="U6867" i="2"/>
  <c r="V6866" i="2"/>
  <c r="F6867" i="2" s="1"/>
  <c r="G6867" i="2"/>
  <c r="G6868" i="2" s="1"/>
  <c r="S6866" i="2"/>
  <c r="V6867" i="2" l="1"/>
  <c r="F6868" i="2" s="1"/>
  <c r="H6867" i="2"/>
  <c r="K6867" i="2" s="1"/>
  <c r="I6867" i="2"/>
  <c r="J6867" i="2"/>
  <c r="M6867" i="2" s="1"/>
  <c r="N6867" i="2" l="1"/>
  <c r="J6868" i="2"/>
  <c r="M6868" i="2" s="1"/>
  <c r="I6868" i="2"/>
  <c r="H6868" i="2"/>
  <c r="K6868" i="2" s="1"/>
  <c r="N6868" i="2" s="1"/>
  <c r="O6868" i="2" s="1"/>
  <c r="Q6868" i="2" l="1"/>
  <c r="P6868" i="2"/>
  <c r="U6868" i="2"/>
  <c r="R6868" i="2"/>
  <c r="T6868" i="2" s="1"/>
  <c r="V6868" i="2" l="1"/>
  <c r="F6869" i="2" s="1"/>
  <c r="S6868" i="2"/>
  <c r="G6869" i="2"/>
  <c r="H6869" i="2" l="1"/>
  <c r="K6869" i="2" s="1"/>
  <c r="J6869" i="2"/>
  <c r="M6869" i="2" s="1"/>
  <c r="I6869" i="2"/>
  <c r="N6869" i="2" l="1"/>
  <c r="O6869" i="2" s="1"/>
  <c r="Q6869" i="2" l="1"/>
  <c r="R6869" i="2"/>
  <c r="T6869" i="2" s="1"/>
  <c r="P6869" i="2"/>
  <c r="U6869" i="2"/>
  <c r="V6869" i="2" l="1"/>
  <c r="F6870" i="2" s="1"/>
  <c r="G6870" i="2"/>
  <c r="S6869" i="2"/>
  <c r="J6870" i="2" l="1"/>
  <c r="M6870" i="2" s="1"/>
  <c r="H6870" i="2"/>
  <c r="K6870" i="2" s="1"/>
  <c r="N6870" i="2" s="1"/>
  <c r="O6870" i="2" s="1"/>
  <c r="I6870" i="2"/>
  <c r="Q6870" i="2" l="1"/>
  <c r="U6870" i="2"/>
  <c r="R6870" i="2"/>
  <c r="T6870" i="2" s="1"/>
  <c r="P6870" i="2"/>
  <c r="V6870" i="2" s="1"/>
  <c r="F6871" i="2" s="1"/>
  <c r="H6871" i="2" l="1"/>
  <c r="K6871" i="2" s="1"/>
  <c r="J6871" i="2"/>
  <c r="M6871" i="2" s="1"/>
  <c r="S6870" i="2"/>
  <c r="G6871" i="2"/>
  <c r="N6871" i="2" l="1"/>
  <c r="O6871" i="2" s="1"/>
  <c r="I6871" i="2"/>
  <c r="Q6871" i="2" l="1"/>
  <c r="R6871" i="2"/>
  <c r="T6871" i="2" s="1"/>
  <c r="U6871" i="2"/>
  <c r="P6871" i="2"/>
  <c r="V6871" i="2" s="1"/>
  <c r="F6872" i="2" s="1"/>
  <c r="H6872" i="2" l="1"/>
  <c r="K6872" i="2" s="1"/>
  <c r="J6872" i="2"/>
  <c r="M6872" i="2" s="1"/>
  <c r="S6871" i="2"/>
  <c r="G6872" i="2"/>
  <c r="N6872" i="2" l="1"/>
  <c r="O6872" i="2" s="1"/>
  <c r="I6872" i="2"/>
  <c r="P6872" i="2" l="1"/>
  <c r="R6872" i="2"/>
  <c r="T6872" i="2" s="1"/>
  <c r="Q6872" i="2"/>
  <c r="U6872" i="2"/>
  <c r="S6872" i="2" l="1"/>
  <c r="G6873" i="2"/>
  <c r="V6872" i="2"/>
  <c r="F6873" i="2" s="1"/>
  <c r="J6873" i="2" l="1"/>
  <c r="M6873" i="2" s="1"/>
  <c r="I6873" i="2"/>
  <c r="H6873" i="2"/>
  <c r="K6873" i="2" s="1"/>
  <c r="N6873" i="2" s="1"/>
  <c r="O6873" i="2" s="1"/>
  <c r="P6873" i="2" l="1"/>
  <c r="R6873" i="2"/>
  <c r="T6873" i="2" s="1"/>
  <c r="Q6873" i="2"/>
  <c r="U6873" i="2"/>
  <c r="S6873" i="2" l="1"/>
  <c r="G6874" i="2"/>
  <c r="V6873" i="2"/>
  <c r="F6874" i="2" s="1"/>
  <c r="J6874" i="2" l="1"/>
  <c r="M6874" i="2" s="1"/>
  <c r="H6874" i="2"/>
  <c r="K6874" i="2" s="1"/>
  <c r="N6874" i="2" s="1"/>
  <c r="O6874" i="2" s="1"/>
  <c r="I6874" i="2"/>
  <c r="R6874" i="2" l="1"/>
  <c r="T6874" i="2" s="1"/>
  <c r="U6874" i="2"/>
  <c r="P6874" i="2"/>
  <c r="Q6874" i="2"/>
  <c r="S6874" i="2" l="1"/>
  <c r="G6875" i="2"/>
  <c r="V6874" i="2"/>
  <c r="F6875" i="2" s="1"/>
  <c r="J6875" i="2" l="1"/>
  <c r="M6875" i="2" s="1"/>
  <c r="I6875" i="2"/>
  <c r="H6875" i="2"/>
  <c r="K6875" i="2" s="1"/>
  <c r="N6875" i="2" s="1"/>
  <c r="O6875" i="2" s="1"/>
  <c r="U6875" i="2" l="1"/>
  <c r="P6875" i="2"/>
  <c r="Q6875" i="2"/>
  <c r="R6875" i="2"/>
  <c r="T6875" i="2" s="1"/>
  <c r="S6875" i="2" l="1"/>
  <c r="G6876" i="2"/>
  <c r="V6875" i="2"/>
  <c r="F6876" i="2" s="1"/>
  <c r="J6876" i="2" l="1"/>
  <c r="M6876" i="2" s="1"/>
  <c r="I6876" i="2"/>
  <c r="H6876" i="2"/>
  <c r="K6876" i="2" s="1"/>
  <c r="N6876" i="2" l="1"/>
  <c r="O6876" i="2" s="1"/>
  <c r="R6876" i="2" l="1"/>
  <c r="T6876" i="2" s="1"/>
  <c r="P6876" i="2"/>
  <c r="Q6876" i="2"/>
  <c r="U6876" i="2"/>
  <c r="S6876" i="2" l="1"/>
  <c r="G6877" i="2"/>
  <c r="V6876" i="2"/>
  <c r="F6877" i="2" s="1"/>
  <c r="J6877" i="2" l="1"/>
  <c r="M6877" i="2" s="1"/>
  <c r="H6877" i="2"/>
  <c r="K6877" i="2" s="1"/>
  <c r="N6877" i="2" s="1"/>
  <c r="O6877" i="2" s="1"/>
  <c r="I6877" i="2"/>
  <c r="P6877" i="2" l="1"/>
  <c r="R6877" i="2"/>
  <c r="T6877" i="2" s="1"/>
  <c r="Q6877" i="2"/>
  <c r="U6877" i="2"/>
  <c r="V6877" i="2" s="1"/>
  <c r="F6878" i="2" s="1"/>
  <c r="H6878" i="2" l="1"/>
  <c r="K6878" i="2" s="1"/>
  <c r="J6878" i="2"/>
  <c r="M6878" i="2" s="1"/>
  <c r="S6877" i="2"/>
  <c r="G6878" i="2"/>
  <c r="N6878" i="2" l="1"/>
  <c r="O6878" i="2" s="1"/>
  <c r="I6878" i="2"/>
  <c r="Q6878" i="2" l="1"/>
  <c r="P6878" i="2"/>
  <c r="R6878" i="2"/>
  <c r="T6878" i="2" s="1"/>
  <c r="U6878" i="2"/>
  <c r="V6878" i="2" l="1"/>
  <c r="F6879" i="2" s="1"/>
  <c r="S6878" i="2"/>
  <c r="G6879" i="2"/>
  <c r="I6879" i="2" s="1"/>
  <c r="L6879" i="2" s="1"/>
  <c r="J6879" i="2" l="1"/>
  <c r="M6879" i="2" s="1"/>
  <c r="H6879" i="2"/>
  <c r="K6879" i="2" s="1"/>
  <c r="N6879" i="2" s="1"/>
  <c r="O6879" i="2" s="1"/>
  <c r="P6879" i="2" l="1"/>
  <c r="R6879" i="2"/>
  <c r="T6879" i="2" s="1"/>
  <c r="Q6879" i="2"/>
  <c r="U6879" i="2"/>
  <c r="V6879" i="2" s="1"/>
  <c r="F6880" i="2" s="1"/>
  <c r="J6880" i="2" l="1"/>
  <c r="M6880" i="2" s="1"/>
  <c r="H6880" i="2"/>
  <c r="K6880" i="2" s="1"/>
  <c r="G6880" i="2"/>
  <c r="S6879" i="2"/>
  <c r="I6880" i="2" l="1"/>
  <c r="L6880" i="2" s="1"/>
  <c r="N6880" i="2" s="1"/>
  <c r="O6880" i="2" s="1"/>
  <c r="P6880" i="2" l="1"/>
  <c r="R6880" i="2"/>
  <c r="T6880" i="2" s="1"/>
  <c r="Q6880" i="2"/>
  <c r="U6880" i="2"/>
  <c r="V6880" i="2" s="1"/>
  <c r="F6881" i="2" s="1"/>
  <c r="H6881" i="2" l="1"/>
  <c r="K6881" i="2" s="1"/>
  <c r="J6881" i="2"/>
  <c r="M6881" i="2" s="1"/>
  <c r="S6880" i="2"/>
  <c r="G6881" i="2"/>
  <c r="I6881" i="2" l="1"/>
  <c r="L6881" i="2" s="1"/>
  <c r="N6881" i="2" s="1"/>
  <c r="O6881" i="2" s="1"/>
  <c r="Q6881" i="2" l="1"/>
  <c r="P6881" i="2"/>
  <c r="R6881" i="2"/>
  <c r="T6881" i="2" s="1"/>
  <c r="U6881" i="2"/>
  <c r="V6881" i="2" s="1"/>
  <c r="F6882" i="2" s="1"/>
  <c r="J6882" i="2" l="1"/>
  <c r="M6882" i="2" s="1"/>
  <c r="H6882" i="2"/>
  <c r="K6882" i="2" s="1"/>
  <c r="S6881" i="2"/>
  <c r="G6882" i="2"/>
  <c r="I6882" i="2" l="1"/>
  <c r="L6882" i="2" s="1"/>
  <c r="N6882" i="2" s="1"/>
  <c r="O6882" i="2" s="1"/>
  <c r="Q6882" i="2" l="1"/>
  <c r="P6882" i="2"/>
  <c r="R6882" i="2"/>
  <c r="T6882" i="2" s="1"/>
  <c r="U6882" i="2"/>
  <c r="V6882" i="2" l="1"/>
  <c r="F6883" i="2" s="1"/>
  <c r="S6882" i="2"/>
  <c r="G6883" i="2"/>
  <c r="J6883" i="2" l="1"/>
  <c r="M6883" i="2" s="1"/>
  <c r="I6883" i="2"/>
  <c r="L6883" i="2" s="1"/>
  <c r="H6883" i="2"/>
  <c r="K6883" i="2" s="1"/>
  <c r="N6883" i="2" s="1"/>
  <c r="O6883" i="2" s="1"/>
  <c r="R6883" i="2" l="1"/>
  <c r="T6883" i="2" s="1"/>
  <c r="Q6883" i="2"/>
  <c r="P6883" i="2"/>
  <c r="U6883" i="2"/>
  <c r="V6883" i="2" s="1"/>
  <c r="F6884" i="2" s="1"/>
  <c r="J6884" i="2" l="1"/>
  <c r="M6884" i="2" s="1"/>
  <c r="H6884" i="2"/>
  <c r="K6884" i="2" s="1"/>
  <c r="S6883" i="2"/>
  <c r="G6884" i="2"/>
  <c r="I6884" i="2" s="1"/>
  <c r="L6884" i="2" s="1"/>
  <c r="N6884" i="2" l="1"/>
  <c r="O6884" i="2" s="1"/>
  <c r="Q6884" i="2" l="1"/>
  <c r="R6884" i="2"/>
  <c r="T6884" i="2" s="1"/>
  <c r="P6884" i="2"/>
  <c r="U6884" i="2"/>
  <c r="V6884" i="2" s="1"/>
  <c r="F6885" i="2" s="1"/>
  <c r="H6885" i="2" l="1"/>
  <c r="K6885" i="2" s="1"/>
  <c r="J6885" i="2"/>
  <c r="M6885" i="2" s="1"/>
  <c r="S6884" i="2"/>
  <c r="G6885" i="2"/>
  <c r="I6885" i="2" l="1"/>
  <c r="L6885" i="2" s="1"/>
  <c r="N6885" i="2"/>
  <c r="O6885" i="2" s="1"/>
  <c r="R6885" i="2" l="1"/>
  <c r="T6885" i="2" s="1"/>
  <c r="P6885" i="2"/>
  <c r="V6885" i="2" s="1"/>
  <c r="F6886" i="2" s="1"/>
  <c r="Q6885" i="2"/>
  <c r="U6885" i="2"/>
  <c r="S6885" i="2" l="1"/>
  <c r="G6886" i="2"/>
  <c r="I6886" i="2"/>
  <c r="L6886" i="2" s="1"/>
  <c r="H6886" i="2"/>
  <c r="K6886" i="2" s="1"/>
  <c r="N6886" i="2" s="1"/>
  <c r="O6886" i="2" s="1"/>
  <c r="J6886" i="2"/>
  <c r="M6886" i="2" s="1"/>
  <c r="R6886" i="2" l="1"/>
  <c r="T6886" i="2" s="1"/>
  <c r="Q6886" i="2"/>
  <c r="P6886" i="2"/>
  <c r="U6886" i="2"/>
  <c r="V6886" i="2" s="1"/>
  <c r="F6887" i="2" s="1"/>
  <c r="G6887" i="2"/>
  <c r="J6887" i="2" l="1"/>
  <c r="M6887" i="2" s="1"/>
  <c r="H6887" i="2"/>
  <c r="K6887" i="2" s="1"/>
  <c r="I6887" i="2"/>
  <c r="L6887" i="2" s="1"/>
  <c r="N6887" i="2" s="1"/>
  <c r="O6887" i="2" s="1"/>
  <c r="S6886" i="2"/>
  <c r="P6887" i="2" l="1"/>
  <c r="R6887" i="2"/>
  <c r="T6887" i="2" s="1"/>
  <c r="Q6887" i="2"/>
  <c r="U6887" i="2"/>
  <c r="S6887" i="2" l="1"/>
  <c r="G6888" i="2"/>
  <c r="V6887" i="2"/>
  <c r="F6888" i="2" s="1"/>
  <c r="I6888" i="2" l="1"/>
  <c r="L6888" i="2" s="1"/>
  <c r="J6888" i="2"/>
  <c r="M6888" i="2" s="1"/>
  <c r="H6888" i="2"/>
  <c r="K6888" i="2" s="1"/>
  <c r="N6888" i="2" s="1"/>
  <c r="O6888" i="2" s="1"/>
  <c r="R6888" i="2" l="1"/>
  <c r="T6888" i="2" s="1"/>
  <c r="P6888" i="2"/>
  <c r="Q6888" i="2"/>
  <c r="U6888" i="2"/>
  <c r="V6888" i="2" s="1"/>
  <c r="F6889" i="2" s="1"/>
  <c r="J6889" i="2" l="1"/>
  <c r="M6889" i="2" s="1"/>
  <c r="H6889" i="2"/>
  <c r="K6889" i="2" s="1"/>
  <c r="S6888" i="2"/>
  <c r="G6889" i="2"/>
  <c r="I6889" i="2" s="1"/>
  <c r="L6889" i="2" s="1"/>
  <c r="N6889" i="2" l="1"/>
  <c r="O6889" i="2" s="1"/>
  <c r="Q6889" i="2" l="1"/>
  <c r="R6889" i="2"/>
  <c r="T6889" i="2" s="1"/>
  <c r="U6889" i="2"/>
  <c r="P6889" i="2"/>
  <c r="V6889" i="2" s="1"/>
  <c r="F6890" i="2" s="1"/>
  <c r="H6890" i="2" l="1"/>
  <c r="K6890" i="2" s="1"/>
  <c r="I6890" i="2"/>
  <c r="J6890" i="2"/>
  <c r="M6890" i="2" s="1"/>
  <c r="S6889" i="2"/>
  <c r="N6890" i="2" l="1"/>
  <c r="O6890" i="2" s="1"/>
  <c r="Q6890" i="2" l="1"/>
  <c r="P6890" i="2"/>
  <c r="R6890" i="2"/>
  <c r="T6890" i="2" s="1"/>
  <c r="U6890" i="2"/>
  <c r="V6890" i="2" l="1"/>
  <c r="F6891" i="2" s="1"/>
  <c r="S6890" i="2"/>
  <c r="G6891" i="2"/>
  <c r="J6891" i="2" l="1"/>
  <c r="M6891" i="2" s="1"/>
  <c r="I6891" i="2"/>
  <c r="H6891" i="2"/>
  <c r="K6891" i="2" s="1"/>
  <c r="N6891" i="2" s="1"/>
  <c r="O6891" i="2" s="1"/>
  <c r="P6891" i="2" l="1"/>
  <c r="R6891" i="2"/>
  <c r="T6891" i="2" s="1"/>
  <c r="Q6891" i="2"/>
  <c r="U6891" i="2"/>
  <c r="V6891" i="2" s="1"/>
  <c r="F6892" i="2" s="1"/>
  <c r="J6892" i="2" l="1"/>
  <c r="M6892" i="2" s="1"/>
  <c r="H6892" i="2"/>
  <c r="K6892" i="2" s="1"/>
  <c r="N6892" i="2" s="1"/>
  <c r="O6892" i="2" s="1"/>
  <c r="S6891" i="2"/>
  <c r="G6892" i="2"/>
  <c r="I6892" i="2" l="1"/>
  <c r="Q6892" i="2"/>
  <c r="P6892" i="2"/>
  <c r="R6892" i="2"/>
  <c r="T6892" i="2" s="1"/>
  <c r="U6892" i="2"/>
  <c r="V6892" i="2" l="1"/>
  <c r="F6893" i="2" s="1"/>
  <c r="S6892" i="2"/>
  <c r="G6893" i="2"/>
  <c r="J6893" i="2" l="1"/>
  <c r="M6893" i="2" s="1"/>
  <c r="I6893" i="2"/>
  <c r="H6893" i="2"/>
  <c r="K6893" i="2" s="1"/>
  <c r="N6893" i="2" s="1"/>
  <c r="O6893" i="2" s="1"/>
  <c r="P6893" i="2" l="1"/>
  <c r="Q6893" i="2"/>
  <c r="R6893" i="2"/>
  <c r="T6893" i="2" s="1"/>
  <c r="U6893" i="2"/>
  <c r="V6893" i="2" s="1"/>
  <c r="F6894" i="2" s="1"/>
  <c r="J6894" i="2" l="1"/>
  <c r="M6894" i="2" s="1"/>
  <c r="H6894" i="2"/>
  <c r="K6894" i="2" s="1"/>
  <c r="N6894" i="2" s="1"/>
  <c r="O6894" i="2" s="1"/>
  <c r="S6893" i="2"/>
  <c r="G6894" i="2"/>
  <c r="I6894" i="2" l="1"/>
  <c r="Q6894" i="2"/>
  <c r="P6894" i="2"/>
  <c r="U6894" i="2"/>
  <c r="R6894" i="2"/>
  <c r="T6894" i="2" s="1"/>
  <c r="V6894" i="2" l="1"/>
  <c r="F6895" i="2" s="1"/>
  <c r="S6894" i="2"/>
  <c r="G6895" i="2"/>
  <c r="I6895" i="2" l="1"/>
  <c r="H6895" i="2"/>
  <c r="K6895" i="2" s="1"/>
  <c r="J6895" i="2"/>
  <c r="M6895" i="2" s="1"/>
  <c r="N6895" i="2" l="1"/>
  <c r="O6895" i="2" s="1"/>
  <c r="R6895" i="2" l="1"/>
  <c r="T6895" i="2" s="1"/>
  <c r="Q6895" i="2"/>
  <c r="U6895" i="2"/>
  <c r="P6895" i="2"/>
  <c r="V6895" i="2" s="1"/>
  <c r="F6896" i="2" s="1"/>
  <c r="J6896" i="2" l="1"/>
  <c r="M6896" i="2" s="1"/>
  <c r="H6896" i="2"/>
  <c r="K6896" i="2" s="1"/>
  <c r="N6896" i="2" s="1"/>
  <c r="O6896" i="2" s="1"/>
  <c r="S6895" i="2"/>
  <c r="G6896" i="2"/>
  <c r="I6896" i="2" l="1"/>
  <c r="Q6896" i="2"/>
  <c r="P6896" i="2"/>
  <c r="R6896" i="2"/>
  <c r="T6896" i="2" s="1"/>
  <c r="U6896" i="2"/>
  <c r="V6896" i="2" l="1"/>
  <c r="F6897" i="2" s="1"/>
  <c r="S6896" i="2"/>
  <c r="G6897" i="2"/>
  <c r="J6897" i="2" l="1"/>
  <c r="M6897" i="2" s="1"/>
  <c r="H6897" i="2"/>
  <c r="K6897" i="2" s="1"/>
  <c r="N6897" i="2" s="1"/>
  <c r="O6897" i="2" s="1"/>
  <c r="I6897" i="2"/>
  <c r="R6897" i="2" l="1"/>
  <c r="T6897" i="2" s="1"/>
  <c r="P6897" i="2"/>
  <c r="Q6897" i="2"/>
  <c r="U6897" i="2"/>
  <c r="S6897" i="2" l="1"/>
  <c r="G6898" i="2"/>
  <c r="V6897" i="2"/>
  <c r="F6898" i="2" s="1"/>
  <c r="I6898" i="2" l="1"/>
  <c r="J6898" i="2"/>
  <c r="M6898" i="2" s="1"/>
  <c r="H6898" i="2"/>
  <c r="K6898" i="2" s="1"/>
  <c r="N6898" i="2" s="1"/>
  <c r="O6898" i="2" s="1"/>
  <c r="R6898" i="2" l="1"/>
  <c r="T6898" i="2" s="1"/>
  <c r="P6898" i="2"/>
  <c r="Q6898" i="2"/>
  <c r="U6898" i="2"/>
  <c r="V6898" i="2" s="1"/>
  <c r="F6899" i="2" s="1"/>
  <c r="J6899" i="2" l="1"/>
  <c r="M6899" i="2" s="1"/>
  <c r="H6899" i="2"/>
  <c r="K6899" i="2" s="1"/>
  <c r="N6899" i="2" s="1"/>
  <c r="O6899" i="2" s="1"/>
  <c r="S6898" i="2"/>
  <c r="G6899" i="2"/>
  <c r="I6899" i="2" l="1"/>
  <c r="P6899" i="2"/>
  <c r="R6899" i="2"/>
  <c r="T6899" i="2" s="1"/>
  <c r="Q6899" i="2"/>
  <c r="S6899" i="2" s="1"/>
  <c r="U6899" i="2"/>
  <c r="V6899" i="2" l="1"/>
  <c r="F6900" i="2" s="1"/>
  <c r="G6900" i="2"/>
  <c r="I6900" i="2" l="1"/>
  <c r="J6900" i="2"/>
  <c r="M6900" i="2" s="1"/>
  <c r="H6900" i="2"/>
  <c r="K6900" i="2" s="1"/>
  <c r="N6900" i="2" s="1"/>
  <c r="O6900" i="2" s="1"/>
  <c r="U6900" i="2" l="1"/>
  <c r="R6900" i="2"/>
  <c r="T6900" i="2" s="1"/>
  <c r="P6900" i="2"/>
  <c r="Q6900" i="2"/>
  <c r="O6901" i="2"/>
  <c r="U6901" i="2" l="1"/>
  <c r="R6901" i="2"/>
  <c r="T6901" i="2" s="1"/>
  <c r="Q6901" i="2"/>
  <c r="S6900" i="2"/>
  <c r="G6901" i="2"/>
  <c r="G6902" i="2" s="1"/>
  <c r="V6900" i="2"/>
  <c r="F6901" i="2" s="1"/>
  <c r="I6901" i="2" l="1"/>
  <c r="J6901" i="2"/>
  <c r="M6901" i="2" s="1"/>
  <c r="H6901" i="2"/>
  <c r="K6901" i="2" l="1"/>
  <c r="N6901" i="2" s="1"/>
  <c r="P6901" i="2"/>
  <c r="V6901" i="2" l="1"/>
  <c r="F6902" i="2" s="1"/>
  <c r="S6901" i="2"/>
  <c r="I6902" i="2" l="1"/>
  <c r="J6902" i="2"/>
  <c r="M6902" i="2" s="1"/>
  <c r="H6902" i="2"/>
  <c r="K6902" i="2" s="1"/>
  <c r="N6902" i="2" s="1"/>
  <c r="O6902" i="2" s="1"/>
  <c r="Q6902" i="2" l="1"/>
  <c r="P6902" i="2"/>
  <c r="R6902" i="2"/>
  <c r="T6902" i="2" s="1"/>
  <c r="O6903" i="2"/>
  <c r="U6902" i="2"/>
  <c r="Q6903" i="2" l="1"/>
  <c r="P6903" i="2"/>
  <c r="R6903" i="2"/>
  <c r="T6903" i="2" s="1"/>
  <c r="U6903" i="2"/>
  <c r="V6902" i="2"/>
  <c r="F6903" i="2" s="1"/>
  <c r="S6902" i="2"/>
  <c r="G6903" i="2"/>
  <c r="G6904" i="2" s="1"/>
  <c r="J6903" i="2" l="1"/>
  <c r="M6903" i="2" s="1"/>
  <c r="H6903" i="2"/>
  <c r="K6903" i="2" s="1"/>
  <c r="I6903" i="2"/>
  <c r="L6903" i="2" s="1"/>
  <c r="V6903" i="2"/>
  <c r="F6904" i="2" s="1"/>
  <c r="S6903" i="2"/>
  <c r="I6904" i="2" l="1"/>
  <c r="L6904" i="2" s="1"/>
  <c r="H6904" i="2"/>
  <c r="K6904" i="2" s="1"/>
  <c r="J6904" i="2"/>
  <c r="M6904" i="2" s="1"/>
  <c r="N6903" i="2"/>
  <c r="N6904" i="2" l="1"/>
  <c r="O6904" i="2" s="1"/>
  <c r="Q6904" i="2" l="1"/>
  <c r="R6904" i="2"/>
  <c r="T6904" i="2" s="1"/>
  <c r="P6904" i="2"/>
  <c r="U6904" i="2"/>
  <c r="V6904" i="2" s="1"/>
  <c r="F6905" i="2" s="1"/>
  <c r="J6905" i="2" l="1"/>
  <c r="M6905" i="2" s="1"/>
  <c r="H6905" i="2"/>
  <c r="K6905" i="2" s="1"/>
  <c r="S6904" i="2"/>
  <c r="G6905" i="2"/>
  <c r="I6905" i="2" l="1"/>
  <c r="L6905" i="2" s="1"/>
  <c r="N6905" i="2" s="1"/>
  <c r="O6905" i="2" s="1"/>
  <c r="R6905" i="2" l="1"/>
  <c r="T6905" i="2" s="1"/>
  <c r="P6905" i="2"/>
  <c r="Q6905" i="2"/>
  <c r="U6905" i="2"/>
  <c r="V6905" i="2" s="1"/>
  <c r="F6906" i="2" s="1"/>
  <c r="J6906" i="2" l="1"/>
  <c r="M6906" i="2" s="1"/>
  <c r="H6906" i="2"/>
  <c r="K6906" i="2" s="1"/>
  <c r="S6905" i="2"/>
  <c r="G6906" i="2"/>
  <c r="I6906" i="2" l="1"/>
  <c r="L6906" i="2" s="1"/>
  <c r="N6906" i="2" s="1"/>
  <c r="O6906" i="2" s="1"/>
  <c r="Q6906" i="2" l="1"/>
  <c r="P6906" i="2"/>
  <c r="U6906" i="2"/>
  <c r="R6906" i="2"/>
  <c r="T6906" i="2" s="1"/>
  <c r="S6906" i="2" l="1"/>
  <c r="G6907" i="2"/>
  <c r="V6906" i="2"/>
  <c r="F6907" i="2" s="1"/>
  <c r="J6907" i="2" l="1"/>
  <c r="M6907" i="2" s="1"/>
  <c r="I6907" i="2"/>
  <c r="L6907" i="2" s="1"/>
  <c r="H6907" i="2"/>
  <c r="K6907" i="2" s="1"/>
  <c r="N6907" i="2" s="1"/>
  <c r="O6907" i="2" s="1"/>
  <c r="Q6907" i="2" l="1"/>
  <c r="P6907" i="2"/>
  <c r="R6907" i="2"/>
  <c r="T6907" i="2" s="1"/>
  <c r="U6907" i="2"/>
  <c r="V6907" i="2" l="1"/>
  <c r="F6908" i="2" s="1"/>
  <c r="S6907" i="2"/>
  <c r="G6908" i="2"/>
  <c r="J6908" i="2" l="1"/>
  <c r="M6908" i="2" s="1"/>
  <c r="I6908" i="2"/>
  <c r="L6908" i="2" s="1"/>
  <c r="H6908" i="2"/>
  <c r="K6908" i="2" s="1"/>
  <c r="N6908" i="2" s="1"/>
  <c r="O6908" i="2" s="1"/>
  <c r="P6908" i="2" l="1"/>
  <c r="R6908" i="2"/>
  <c r="T6908" i="2" s="1"/>
  <c r="Q6908" i="2"/>
  <c r="U6908" i="2"/>
  <c r="V6908" i="2" s="1"/>
  <c r="F6909" i="2" s="1"/>
  <c r="J6909" i="2" l="1"/>
  <c r="M6909" i="2" s="1"/>
  <c r="H6909" i="2"/>
  <c r="K6909" i="2" s="1"/>
  <c r="S6908" i="2"/>
  <c r="G6909" i="2"/>
  <c r="I6909" i="2" l="1"/>
  <c r="L6909" i="2" s="1"/>
  <c r="N6909" i="2" s="1"/>
  <c r="O6909" i="2" s="1"/>
  <c r="R6909" i="2" l="1"/>
  <c r="T6909" i="2" s="1"/>
  <c r="U6909" i="2"/>
  <c r="Q6909" i="2"/>
  <c r="P6909" i="2"/>
  <c r="V6909" i="2" s="1"/>
  <c r="F6910" i="2" s="1"/>
  <c r="S6909" i="2" l="1"/>
  <c r="G6910" i="2"/>
  <c r="J6910" i="2"/>
  <c r="M6910" i="2" s="1"/>
  <c r="I6910" i="2"/>
  <c r="L6910" i="2" s="1"/>
  <c r="H6910" i="2"/>
  <c r="K6910" i="2" s="1"/>
  <c r="N6910" i="2" s="1"/>
  <c r="O6910" i="2" s="1"/>
  <c r="Q6910" i="2" l="1"/>
  <c r="P6910" i="2"/>
  <c r="R6910" i="2"/>
  <c r="T6910" i="2" s="1"/>
  <c r="U6910" i="2"/>
  <c r="V6910" i="2" s="1"/>
  <c r="F6911" i="2" s="1"/>
  <c r="G6911" i="2"/>
  <c r="H6911" i="2" l="1"/>
  <c r="K6911" i="2" s="1"/>
  <c r="J6911" i="2"/>
  <c r="M6911" i="2" s="1"/>
  <c r="I6911" i="2"/>
  <c r="L6911" i="2" s="1"/>
  <c r="N6911" i="2" s="1"/>
  <c r="O6911" i="2" s="1"/>
  <c r="S6910" i="2"/>
  <c r="R6911" i="2" l="1"/>
  <c r="T6911" i="2" s="1"/>
  <c r="Q6911" i="2"/>
  <c r="U6911" i="2"/>
  <c r="P6911" i="2"/>
  <c r="V6911" i="2" s="1"/>
  <c r="F6912" i="2" s="1"/>
  <c r="S6911" i="2" l="1"/>
  <c r="G6912" i="2"/>
  <c r="J6912" i="2"/>
  <c r="M6912" i="2" s="1"/>
  <c r="I6912" i="2"/>
  <c r="L6912" i="2" s="1"/>
  <c r="H6912" i="2"/>
  <c r="K6912" i="2" s="1"/>
  <c r="N6912" i="2" l="1"/>
  <c r="O6912" i="2" s="1"/>
  <c r="P6912" i="2" l="1"/>
  <c r="V6912" i="2" s="1"/>
  <c r="F6913" i="2" s="1"/>
  <c r="Q6912" i="2"/>
  <c r="U6912" i="2"/>
  <c r="R6912" i="2"/>
  <c r="T6912" i="2" s="1"/>
  <c r="S6912" i="2" l="1"/>
  <c r="G6913" i="2"/>
  <c r="J6913" i="2"/>
  <c r="M6913" i="2" s="1"/>
  <c r="I6913" i="2"/>
  <c r="L6913" i="2" s="1"/>
  <c r="H6913" i="2"/>
  <c r="K6913" i="2" s="1"/>
  <c r="N6913" i="2" l="1"/>
  <c r="O6913" i="2" s="1"/>
  <c r="P6913" i="2" l="1"/>
  <c r="Q6913" i="2"/>
  <c r="S6913" i="2" s="1"/>
  <c r="U6913" i="2"/>
  <c r="V6913" i="2" s="1"/>
  <c r="F6914" i="2" s="1"/>
  <c r="R6913" i="2"/>
  <c r="T6913" i="2" s="1"/>
  <c r="I6914" i="2" l="1"/>
  <c r="J6914" i="2"/>
  <c r="M6914" i="2" s="1"/>
  <c r="H6914" i="2"/>
  <c r="K6914" i="2" s="1"/>
  <c r="N6914" i="2" s="1"/>
  <c r="O6914" i="2" s="1"/>
  <c r="R6914" i="2" l="1"/>
  <c r="T6914" i="2" s="1"/>
  <c r="Q6914" i="2"/>
  <c r="P6914" i="2"/>
  <c r="U6914" i="2"/>
  <c r="S6914" i="2" l="1"/>
  <c r="G6915" i="2"/>
  <c r="V6914" i="2"/>
  <c r="F6915" i="2" s="1"/>
  <c r="J6915" i="2" l="1"/>
  <c r="M6915" i="2" s="1"/>
  <c r="I6915" i="2"/>
  <c r="H6915" i="2"/>
  <c r="K6915" i="2" s="1"/>
  <c r="N6915" i="2" s="1"/>
  <c r="O6915" i="2" s="1"/>
  <c r="Q6915" i="2" l="1"/>
  <c r="R6915" i="2"/>
  <c r="T6915" i="2" s="1"/>
  <c r="U6915" i="2"/>
  <c r="P6915" i="2"/>
  <c r="V6915" i="2" l="1"/>
  <c r="F6916" i="2" s="1"/>
  <c r="S6915" i="2"/>
  <c r="G6916" i="2"/>
  <c r="H6916" i="2" l="1"/>
  <c r="K6916" i="2" s="1"/>
  <c r="J6916" i="2"/>
  <c r="M6916" i="2" s="1"/>
  <c r="I6916" i="2"/>
  <c r="N6916" i="2" l="1"/>
  <c r="O6916" i="2" s="1"/>
  <c r="Q6916" i="2" l="1"/>
  <c r="P6916" i="2"/>
  <c r="R6916" i="2"/>
  <c r="T6916" i="2" s="1"/>
  <c r="U6916" i="2"/>
  <c r="V6916" i="2" l="1"/>
  <c r="F6917" i="2" s="1"/>
  <c r="S6916" i="2"/>
  <c r="G6917" i="2"/>
  <c r="I6917" i="2" l="1"/>
  <c r="H6917" i="2"/>
  <c r="K6917" i="2" s="1"/>
  <c r="J6917" i="2"/>
  <c r="M6917" i="2" s="1"/>
  <c r="N6917" i="2" l="1"/>
  <c r="O6917" i="2" s="1"/>
  <c r="R6917" i="2" l="1"/>
  <c r="T6917" i="2" s="1"/>
  <c r="U6917" i="2"/>
  <c r="Q6917" i="2"/>
  <c r="P6917" i="2"/>
  <c r="S6917" i="2" l="1"/>
  <c r="G6918" i="2"/>
  <c r="V6917" i="2"/>
  <c r="F6918" i="2" s="1"/>
  <c r="J6918" i="2" l="1"/>
  <c r="M6918" i="2" s="1"/>
  <c r="H6918" i="2"/>
  <c r="K6918" i="2" s="1"/>
  <c r="N6918" i="2" s="1"/>
  <c r="O6918" i="2" s="1"/>
  <c r="I6918" i="2"/>
  <c r="R6918" i="2" l="1"/>
  <c r="T6918" i="2" s="1"/>
  <c r="P6918" i="2"/>
  <c r="U6918" i="2"/>
  <c r="Q6918" i="2"/>
  <c r="S6918" i="2" l="1"/>
  <c r="G6919" i="2"/>
  <c r="V6918" i="2"/>
  <c r="F6919" i="2" s="1"/>
  <c r="H6919" i="2" l="1"/>
  <c r="K6919" i="2" s="1"/>
  <c r="J6919" i="2"/>
  <c r="M6919" i="2" s="1"/>
  <c r="I6919" i="2"/>
  <c r="N6919" i="2" l="1"/>
  <c r="O6919" i="2" s="1"/>
  <c r="Q6919" i="2" l="1"/>
  <c r="P6919" i="2"/>
  <c r="R6919" i="2"/>
  <c r="T6919" i="2" s="1"/>
  <c r="U6919" i="2"/>
  <c r="V6919" i="2" l="1"/>
  <c r="F6920" i="2" s="1"/>
  <c r="S6919" i="2"/>
  <c r="G6920" i="2"/>
  <c r="J6920" i="2" l="1"/>
  <c r="M6920" i="2" s="1"/>
  <c r="I6920" i="2"/>
  <c r="H6920" i="2"/>
  <c r="K6920" i="2" s="1"/>
  <c r="N6920" i="2" s="1"/>
  <c r="O6920" i="2" s="1"/>
  <c r="Q6920" i="2" l="1"/>
  <c r="U6920" i="2"/>
  <c r="P6920" i="2"/>
  <c r="R6920" i="2"/>
  <c r="T6920" i="2" s="1"/>
  <c r="V6920" i="2" l="1"/>
  <c r="F6921" i="2" s="1"/>
  <c r="S6920" i="2"/>
  <c r="G6921" i="2"/>
  <c r="I6921" i="2" l="1"/>
  <c r="H6921" i="2"/>
  <c r="K6921" i="2" s="1"/>
  <c r="J6921" i="2"/>
  <c r="M6921" i="2" s="1"/>
  <c r="N6921" i="2" l="1"/>
  <c r="O6921" i="2" s="1"/>
  <c r="R6921" i="2" l="1"/>
  <c r="T6921" i="2" s="1"/>
  <c r="U6921" i="2"/>
  <c r="Q6921" i="2"/>
  <c r="P6921" i="2"/>
  <c r="V6921" i="2" s="1"/>
  <c r="F6922" i="2" s="1"/>
  <c r="H6922" i="2" l="1"/>
  <c r="K6922" i="2" s="1"/>
  <c r="J6922" i="2"/>
  <c r="M6922" i="2" s="1"/>
  <c r="S6921" i="2"/>
  <c r="G6922" i="2"/>
  <c r="N6922" i="2" l="1"/>
  <c r="O6922" i="2" s="1"/>
  <c r="I6922" i="2"/>
  <c r="U6922" i="2" l="1"/>
  <c r="R6922" i="2"/>
  <c r="T6922" i="2" s="1"/>
  <c r="P6922" i="2"/>
  <c r="Q6922" i="2"/>
  <c r="S6922" i="2" l="1"/>
  <c r="G6923" i="2"/>
  <c r="V6922" i="2"/>
  <c r="F6923" i="2" s="1"/>
  <c r="J6923" i="2" l="1"/>
  <c r="M6923" i="2" s="1"/>
  <c r="H6923" i="2"/>
  <c r="K6923" i="2" s="1"/>
  <c r="N6923" i="2" s="1"/>
  <c r="O6923" i="2" s="1"/>
  <c r="I6923" i="2"/>
  <c r="U6923" i="2" l="1"/>
  <c r="P6923" i="2"/>
  <c r="V6923" i="2" s="1"/>
  <c r="F6924" i="2" s="1"/>
  <c r="Q6923" i="2"/>
  <c r="R6923" i="2"/>
  <c r="T6923" i="2" s="1"/>
  <c r="J6924" i="2" l="1"/>
  <c r="M6924" i="2" s="1"/>
  <c r="H6924" i="2"/>
  <c r="K6924" i="2" s="1"/>
  <c r="N6924" i="2" s="1"/>
  <c r="O6924" i="2" s="1"/>
  <c r="S6923" i="2"/>
  <c r="G6924" i="2"/>
  <c r="U6924" i="2" l="1"/>
  <c r="P6924" i="2"/>
  <c r="R6924" i="2"/>
  <c r="T6924" i="2" s="1"/>
  <c r="Q6924" i="2"/>
  <c r="S6924" i="2" s="1"/>
  <c r="G6925" i="2"/>
  <c r="I6924" i="2"/>
  <c r="V6924" i="2" l="1"/>
  <c r="F6925" i="2" s="1"/>
  <c r="J6925" i="2" l="1"/>
  <c r="M6925" i="2" s="1"/>
  <c r="H6925" i="2"/>
  <c r="K6925" i="2" s="1"/>
  <c r="N6925" i="2" s="1"/>
  <c r="O6925" i="2" s="1"/>
  <c r="I6925" i="2"/>
  <c r="P6925" i="2" l="1"/>
  <c r="Q6925" i="2"/>
  <c r="R6925" i="2"/>
  <c r="T6925" i="2" s="1"/>
  <c r="U6925" i="2"/>
  <c r="V6925" i="2" s="1"/>
  <c r="F6926" i="2" s="1"/>
  <c r="J6926" i="2" l="1"/>
  <c r="M6926" i="2" s="1"/>
  <c r="H6926" i="2"/>
  <c r="K6926" i="2" s="1"/>
  <c r="N6926" i="2" s="1"/>
  <c r="O6926" i="2" s="1"/>
  <c r="S6925" i="2"/>
  <c r="G6926" i="2"/>
  <c r="I6926" i="2" s="1"/>
  <c r="R6926" i="2" l="1"/>
  <c r="T6926" i="2" s="1"/>
  <c r="Q6926" i="2"/>
  <c r="S6926" i="2" s="1"/>
  <c r="P6926" i="2"/>
  <c r="U6926" i="2"/>
  <c r="G6927" i="2"/>
  <c r="V6926" i="2" l="1"/>
  <c r="F6927" i="2" s="1"/>
  <c r="J6927" i="2" l="1"/>
  <c r="M6927" i="2" s="1"/>
  <c r="I6927" i="2"/>
  <c r="L6927" i="2" s="1"/>
  <c r="H6927" i="2"/>
  <c r="K6927" i="2" s="1"/>
  <c r="N6927" i="2" s="1"/>
  <c r="O6927" i="2" s="1"/>
  <c r="Q6927" i="2" l="1"/>
  <c r="R6927" i="2"/>
  <c r="T6927" i="2" s="1"/>
  <c r="P6927" i="2"/>
  <c r="U6927" i="2"/>
  <c r="V6927" i="2" s="1"/>
  <c r="F6928" i="2" s="1"/>
  <c r="J6928" i="2" l="1"/>
  <c r="M6928" i="2" s="1"/>
  <c r="H6928" i="2"/>
  <c r="K6928" i="2" s="1"/>
  <c r="S6927" i="2"/>
  <c r="G6928" i="2"/>
  <c r="I6928" i="2" l="1"/>
  <c r="L6928" i="2" s="1"/>
  <c r="N6928" i="2" s="1"/>
  <c r="O6928" i="2" s="1"/>
  <c r="Q6928" i="2" l="1"/>
  <c r="R6928" i="2"/>
  <c r="T6928" i="2" s="1"/>
  <c r="P6928" i="2"/>
  <c r="V6928" i="2" s="1"/>
  <c r="F6929" i="2" s="1"/>
  <c r="U6928" i="2"/>
  <c r="H6929" i="2" l="1"/>
  <c r="K6929" i="2" s="1"/>
  <c r="J6929" i="2"/>
  <c r="M6929" i="2" s="1"/>
  <c r="S6928" i="2"/>
  <c r="G6929" i="2"/>
  <c r="I6929" i="2" l="1"/>
  <c r="L6929" i="2" s="1"/>
  <c r="N6929" i="2" s="1"/>
  <c r="O6929" i="2" s="1"/>
  <c r="R6929" i="2" l="1"/>
  <c r="T6929" i="2" s="1"/>
  <c r="Q6929" i="2"/>
  <c r="P6929" i="2"/>
  <c r="U6929" i="2"/>
  <c r="V6929" i="2" s="1"/>
  <c r="F6930" i="2" s="1"/>
  <c r="S6929" i="2" l="1"/>
  <c r="G6930" i="2"/>
  <c r="J6930" i="2"/>
  <c r="M6930" i="2" s="1"/>
  <c r="I6930" i="2"/>
  <c r="L6930" i="2" s="1"/>
  <c r="H6930" i="2"/>
  <c r="K6930" i="2" s="1"/>
  <c r="N6930" i="2" s="1"/>
  <c r="O6930" i="2" s="1"/>
  <c r="Q6930" i="2" l="1"/>
  <c r="R6930" i="2"/>
  <c r="T6930" i="2" s="1"/>
  <c r="P6930" i="2"/>
  <c r="U6930" i="2"/>
  <c r="V6930" i="2" s="1"/>
  <c r="F6931" i="2" s="1"/>
  <c r="G6931" i="2"/>
  <c r="J6931" i="2" l="1"/>
  <c r="M6931" i="2" s="1"/>
  <c r="H6931" i="2"/>
  <c r="K6931" i="2" s="1"/>
  <c r="I6931" i="2"/>
  <c r="L6931" i="2" s="1"/>
  <c r="S6930" i="2"/>
  <c r="N6931" i="2" l="1"/>
  <c r="O6931" i="2" s="1"/>
  <c r="R6931" i="2" l="1"/>
  <c r="T6931" i="2" s="1"/>
  <c r="Q6931" i="2"/>
  <c r="P6931" i="2"/>
  <c r="U6931" i="2"/>
  <c r="V6931" i="2" l="1"/>
  <c r="F6932" i="2" s="1"/>
  <c r="S6931" i="2"/>
  <c r="G6932" i="2"/>
  <c r="J6932" i="2" l="1"/>
  <c r="M6932" i="2" s="1"/>
  <c r="I6932" i="2"/>
  <c r="L6932" i="2" s="1"/>
  <c r="H6932" i="2"/>
  <c r="K6932" i="2" s="1"/>
  <c r="N6932" i="2" s="1"/>
  <c r="O6932" i="2" s="1"/>
  <c r="R6932" i="2" l="1"/>
  <c r="T6932" i="2" s="1"/>
  <c r="Q6932" i="2"/>
  <c r="P6932" i="2"/>
  <c r="U6932" i="2"/>
  <c r="V6932" i="2" l="1"/>
  <c r="F6933" i="2" s="1"/>
  <c r="S6932" i="2"/>
  <c r="G6933" i="2"/>
  <c r="J6933" i="2" l="1"/>
  <c r="M6933" i="2" s="1"/>
  <c r="I6933" i="2"/>
  <c r="L6933" i="2" s="1"/>
  <c r="H6933" i="2"/>
  <c r="K6933" i="2" s="1"/>
  <c r="N6933" i="2" s="1"/>
  <c r="O6933" i="2" s="1"/>
  <c r="R6933" i="2" l="1"/>
  <c r="T6933" i="2" s="1"/>
  <c r="Q6933" i="2"/>
  <c r="P6933" i="2"/>
  <c r="V6933" i="2" s="1"/>
  <c r="F6934" i="2" s="1"/>
  <c r="U6933" i="2"/>
  <c r="J6934" i="2" l="1"/>
  <c r="M6934" i="2" s="1"/>
  <c r="H6934" i="2"/>
  <c r="K6934" i="2" s="1"/>
  <c r="S6933" i="2"/>
  <c r="G6934" i="2"/>
  <c r="I6934" i="2" l="1"/>
  <c r="L6934" i="2" s="1"/>
  <c r="N6934" i="2" s="1"/>
  <c r="O6934" i="2" s="1"/>
  <c r="R6934" i="2" l="1"/>
  <c r="T6934" i="2" s="1"/>
  <c r="P6934" i="2"/>
  <c r="Q6934" i="2"/>
  <c r="U6934" i="2"/>
  <c r="V6934" i="2" s="1"/>
  <c r="F6935" i="2" s="1"/>
  <c r="S6934" i="2" l="1"/>
  <c r="G6935" i="2"/>
  <c r="I6935" i="2"/>
  <c r="L6935" i="2" s="1"/>
  <c r="J6935" i="2"/>
  <c r="M6935" i="2" s="1"/>
  <c r="H6935" i="2"/>
  <c r="K6935" i="2" s="1"/>
  <c r="N6935" i="2" s="1"/>
  <c r="O6935" i="2" s="1"/>
  <c r="R6935" i="2" l="1"/>
  <c r="T6935" i="2" s="1"/>
  <c r="Q6935" i="2"/>
  <c r="P6935" i="2"/>
  <c r="U6935" i="2"/>
  <c r="G6936" i="2"/>
  <c r="S6935" i="2" l="1"/>
  <c r="V6935" i="2"/>
  <c r="F6936" i="2" s="1"/>
  <c r="I6936" i="2" l="1"/>
  <c r="L6936" i="2" s="1"/>
  <c r="J6936" i="2"/>
  <c r="M6936" i="2" s="1"/>
  <c r="H6936" i="2"/>
  <c r="K6936" i="2" s="1"/>
  <c r="N6936" i="2" s="1"/>
  <c r="O6936" i="2" s="1"/>
  <c r="R6936" i="2" l="1"/>
  <c r="T6936" i="2" s="1"/>
  <c r="Q6936" i="2"/>
  <c r="P6936" i="2"/>
  <c r="U6936" i="2"/>
  <c r="V6936" i="2" s="1"/>
  <c r="F6937" i="2" s="1"/>
  <c r="S6936" i="2" l="1"/>
  <c r="G6937" i="2"/>
  <c r="J6937" i="2"/>
  <c r="M6937" i="2" s="1"/>
  <c r="I6937" i="2"/>
  <c r="H6937" i="2"/>
  <c r="K6937" i="2" s="1"/>
  <c r="N6937" i="2" s="1"/>
  <c r="O6937" i="2" s="1"/>
  <c r="R6937" i="2" l="1"/>
  <c r="T6937" i="2" s="1"/>
  <c r="Q6937" i="2"/>
  <c r="P6937" i="2"/>
  <c r="U6937" i="2"/>
  <c r="V6937" i="2" s="1"/>
  <c r="F6938" i="2" s="1"/>
  <c r="J6938" i="2" l="1"/>
  <c r="M6938" i="2" s="1"/>
  <c r="I6938" i="2"/>
  <c r="H6938" i="2"/>
  <c r="K6938" i="2" s="1"/>
  <c r="N6938" i="2" s="1"/>
  <c r="O6938" i="2" s="1"/>
  <c r="S6937" i="2"/>
  <c r="R6938" i="2" l="1"/>
  <c r="T6938" i="2" s="1"/>
  <c r="Q6938" i="2"/>
  <c r="P6938" i="2"/>
  <c r="U6938" i="2"/>
  <c r="S6938" i="2" l="1"/>
  <c r="G6939" i="2"/>
  <c r="V6938" i="2"/>
  <c r="F6939" i="2" s="1"/>
  <c r="J6939" i="2" l="1"/>
  <c r="M6939" i="2" s="1"/>
  <c r="I6939" i="2"/>
  <c r="H6939" i="2"/>
  <c r="K6939" i="2" s="1"/>
  <c r="N6939" i="2" s="1"/>
  <c r="O6939" i="2" s="1"/>
  <c r="P6939" i="2" l="1"/>
  <c r="R6939" i="2"/>
  <c r="T6939" i="2" s="1"/>
  <c r="Q6939" i="2"/>
  <c r="U6939" i="2"/>
  <c r="V6939" i="2" s="1"/>
  <c r="F6940" i="2" s="1"/>
  <c r="S6939" i="2" l="1"/>
  <c r="G6940" i="2"/>
  <c r="J6940" i="2"/>
  <c r="M6940" i="2" s="1"/>
  <c r="H6940" i="2"/>
  <c r="K6940" i="2" s="1"/>
  <c r="N6940" i="2" l="1"/>
  <c r="O6940" i="2" s="1"/>
  <c r="I6940" i="2"/>
  <c r="Q6940" i="2" l="1"/>
  <c r="P6940" i="2"/>
  <c r="R6940" i="2"/>
  <c r="T6940" i="2" s="1"/>
  <c r="U6940" i="2"/>
  <c r="V6940" i="2" l="1"/>
  <c r="F6941" i="2" s="1"/>
  <c r="S6940" i="2"/>
  <c r="G6941" i="2"/>
  <c r="J6941" i="2" l="1"/>
  <c r="M6941" i="2" s="1"/>
  <c r="I6941" i="2"/>
  <c r="H6941" i="2"/>
  <c r="K6941" i="2" s="1"/>
  <c r="N6941" i="2" l="1"/>
  <c r="O6941" i="2" s="1"/>
  <c r="Q6941" i="2" l="1"/>
  <c r="P6941" i="2"/>
  <c r="R6941" i="2"/>
  <c r="T6941" i="2" s="1"/>
  <c r="U6941" i="2"/>
  <c r="V6941" i="2" s="1"/>
  <c r="F6942" i="2" s="1"/>
  <c r="J6942" i="2" l="1"/>
  <c r="M6942" i="2" s="1"/>
  <c r="H6942" i="2"/>
  <c r="K6942" i="2" s="1"/>
  <c r="N6942" i="2" s="1"/>
  <c r="O6942" i="2" s="1"/>
  <c r="S6941" i="2"/>
  <c r="G6942" i="2"/>
  <c r="I6942" i="2" s="1"/>
  <c r="R6942" i="2" l="1"/>
  <c r="T6942" i="2" s="1"/>
  <c r="Q6942" i="2"/>
  <c r="U6942" i="2"/>
  <c r="P6942" i="2"/>
  <c r="V6942" i="2" s="1"/>
  <c r="F6943" i="2" s="1"/>
  <c r="G6943" i="2"/>
  <c r="J6943" i="2" l="1"/>
  <c r="M6943" i="2" s="1"/>
  <c r="I6943" i="2"/>
  <c r="H6943" i="2"/>
  <c r="K6943" i="2" s="1"/>
  <c r="S6942" i="2"/>
  <c r="N6943" i="2" l="1"/>
  <c r="O6943" i="2" s="1"/>
  <c r="R6943" i="2" l="1"/>
  <c r="T6943" i="2" s="1"/>
  <c r="Q6943" i="2"/>
  <c r="P6943" i="2"/>
  <c r="V6943" i="2" s="1"/>
  <c r="F6944" i="2" s="1"/>
  <c r="U6943" i="2"/>
  <c r="J6944" i="2" l="1"/>
  <c r="M6944" i="2" s="1"/>
  <c r="I6944" i="2"/>
  <c r="H6944" i="2"/>
  <c r="K6944" i="2" s="1"/>
  <c r="N6944" i="2" s="1"/>
  <c r="O6944" i="2" s="1"/>
  <c r="S6943" i="2"/>
  <c r="G6944" i="2"/>
  <c r="R6944" i="2" l="1"/>
  <c r="T6944" i="2" s="1"/>
  <c r="Q6944" i="2"/>
  <c r="P6944" i="2"/>
  <c r="U6944" i="2"/>
  <c r="V6944" i="2" s="1"/>
  <c r="F6945" i="2" s="1"/>
  <c r="G6945" i="2"/>
  <c r="J6945" i="2" l="1"/>
  <c r="M6945" i="2" s="1"/>
  <c r="I6945" i="2"/>
  <c r="H6945" i="2"/>
  <c r="K6945" i="2" s="1"/>
  <c r="N6945" i="2" s="1"/>
  <c r="O6945" i="2" s="1"/>
  <c r="S6944" i="2"/>
  <c r="R6945" i="2" l="1"/>
  <c r="T6945" i="2" s="1"/>
  <c r="Q6945" i="2"/>
  <c r="P6945" i="2"/>
  <c r="V6945" i="2" s="1"/>
  <c r="F6946" i="2" s="1"/>
  <c r="U6945" i="2"/>
  <c r="H6946" i="2" l="1"/>
  <c r="K6946" i="2" s="1"/>
  <c r="J6946" i="2"/>
  <c r="M6946" i="2" s="1"/>
  <c r="S6945" i="2"/>
  <c r="G6946" i="2"/>
  <c r="I6946" i="2" l="1"/>
  <c r="N6946" i="2"/>
  <c r="O6946" i="2" s="1"/>
  <c r="Q6946" i="2" l="1"/>
  <c r="R6946" i="2"/>
  <c r="T6946" i="2" s="1"/>
  <c r="P6946" i="2"/>
  <c r="V6946" i="2" s="1"/>
  <c r="F6947" i="2" s="1"/>
  <c r="U6946" i="2"/>
  <c r="J6947" i="2" l="1"/>
  <c r="M6947" i="2" s="1"/>
  <c r="H6947" i="2"/>
  <c r="K6947" i="2" s="1"/>
  <c r="N6947" i="2" s="1"/>
  <c r="O6947" i="2" s="1"/>
  <c r="S6946" i="2"/>
  <c r="G6947" i="2"/>
  <c r="P6947" i="2" l="1"/>
  <c r="R6947" i="2"/>
  <c r="T6947" i="2" s="1"/>
  <c r="Q6947" i="2"/>
  <c r="U6947" i="2"/>
  <c r="I6947" i="2"/>
  <c r="V6947" i="2" l="1"/>
  <c r="F6948" i="2" s="1"/>
  <c r="S6947" i="2"/>
  <c r="G6948" i="2"/>
  <c r="J6948" i="2" l="1"/>
  <c r="M6948" i="2" s="1"/>
  <c r="H6948" i="2"/>
  <c r="K6948" i="2" s="1"/>
  <c r="N6948" i="2" s="1"/>
  <c r="O6948" i="2" s="1"/>
  <c r="I6948" i="2"/>
  <c r="R6948" i="2" l="1"/>
  <c r="T6948" i="2" s="1"/>
  <c r="Q6948" i="2"/>
  <c r="P6948" i="2"/>
  <c r="U6948" i="2"/>
  <c r="S6948" i="2" l="1"/>
  <c r="G6949" i="2"/>
  <c r="V6948" i="2"/>
  <c r="F6949" i="2" s="1"/>
  <c r="J6949" i="2" l="1"/>
  <c r="M6949" i="2" s="1"/>
  <c r="H6949" i="2"/>
  <c r="K6949" i="2" s="1"/>
  <c r="I6949" i="2"/>
  <c r="N6949" i="2" l="1"/>
  <c r="O6949" i="2" s="1"/>
  <c r="R6949" i="2" l="1"/>
  <c r="T6949" i="2" s="1"/>
  <c r="U6949" i="2"/>
  <c r="Q6949" i="2"/>
  <c r="P6949" i="2"/>
  <c r="S6949" i="2" l="1"/>
  <c r="G6950" i="2"/>
  <c r="V6949" i="2"/>
  <c r="F6950" i="2" s="1"/>
  <c r="J6950" i="2" l="1"/>
  <c r="M6950" i="2" s="1"/>
  <c r="H6950" i="2"/>
  <c r="K6950" i="2" s="1"/>
  <c r="N6950" i="2" s="1"/>
  <c r="O6950" i="2" s="1"/>
  <c r="I6950" i="2"/>
  <c r="P6950" i="2" l="1"/>
  <c r="Q6950" i="2"/>
  <c r="U6950" i="2"/>
  <c r="R6950" i="2"/>
  <c r="T6950" i="2" s="1"/>
  <c r="S6950" i="2" l="1"/>
  <c r="G6951" i="2"/>
  <c r="V6950" i="2"/>
  <c r="F6951" i="2" s="1"/>
  <c r="I6951" i="2" l="1"/>
  <c r="J6951" i="2"/>
  <c r="M6951" i="2" s="1"/>
  <c r="H6951" i="2"/>
  <c r="K6951" i="2" s="1"/>
  <c r="N6951" i="2" s="1"/>
  <c r="O6951" i="2" s="1"/>
  <c r="Q6951" i="2" l="1"/>
  <c r="P6951" i="2"/>
  <c r="R6951" i="2"/>
  <c r="T6951" i="2" s="1"/>
  <c r="U6951" i="2"/>
  <c r="V6951" i="2" l="1"/>
  <c r="F6952" i="2" s="1"/>
  <c r="S6951" i="2"/>
  <c r="G6952" i="2"/>
  <c r="I6952" i="2" l="1"/>
  <c r="L6952" i="2" s="1"/>
  <c r="J6952" i="2"/>
  <c r="M6952" i="2" s="1"/>
  <c r="H6952" i="2"/>
  <c r="K6952" i="2" s="1"/>
  <c r="N6952" i="2" l="1"/>
  <c r="O6952" i="2" s="1"/>
  <c r="Q6952" i="2" l="1"/>
  <c r="P6952" i="2"/>
  <c r="V6952" i="2" s="1"/>
  <c r="F6953" i="2" s="1"/>
  <c r="U6952" i="2"/>
  <c r="R6952" i="2"/>
  <c r="T6952" i="2" s="1"/>
  <c r="J6953" i="2" l="1"/>
  <c r="M6953" i="2" s="1"/>
  <c r="H6953" i="2"/>
  <c r="K6953" i="2" s="1"/>
  <c r="S6952" i="2"/>
  <c r="G6953" i="2"/>
  <c r="I6953" i="2" l="1"/>
  <c r="L6953" i="2" s="1"/>
  <c r="N6953" i="2" s="1"/>
  <c r="O6953" i="2" s="1"/>
  <c r="U6953" i="2" l="1"/>
  <c r="R6953" i="2"/>
  <c r="T6953" i="2" s="1"/>
  <c r="Q6953" i="2"/>
  <c r="P6953" i="2"/>
  <c r="V6953" i="2" s="1"/>
  <c r="F6954" i="2" s="1"/>
  <c r="J6954" i="2" l="1"/>
  <c r="M6954" i="2" s="1"/>
  <c r="H6954" i="2"/>
  <c r="K6954" i="2" s="1"/>
  <c r="S6953" i="2"/>
  <c r="G6954" i="2"/>
  <c r="I6954" i="2" l="1"/>
  <c r="L6954" i="2" s="1"/>
  <c r="N6954" i="2" s="1"/>
  <c r="O6954" i="2" s="1"/>
  <c r="O6955" i="2" l="1"/>
  <c r="R6954" i="2"/>
  <c r="T6954" i="2" s="1"/>
  <c r="Q6954" i="2"/>
  <c r="P6954" i="2"/>
  <c r="U6954" i="2"/>
  <c r="V6954" i="2" l="1"/>
  <c r="F6955" i="2" s="1"/>
  <c r="S6954" i="2"/>
  <c r="G6955" i="2"/>
  <c r="U6955" i="2"/>
  <c r="R6955" i="2"/>
  <c r="T6955" i="2" s="1"/>
  <c r="P6955" i="2"/>
  <c r="J6955" i="2" l="1"/>
  <c r="M6955" i="2" s="1"/>
  <c r="H6955" i="2"/>
  <c r="K6955" i="2" s="1"/>
  <c r="I6955" i="2"/>
  <c r="L6955" i="2" l="1"/>
  <c r="N6955" i="2" s="1"/>
  <c r="Q6955" i="2"/>
  <c r="S6955" i="2" l="1"/>
  <c r="G6956" i="2"/>
  <c r="V6955" i="2"/>
  <c r="F6956" i="2" s="1"/>
  <c r="J6956" i="2" l="1"/>
  <c r="M6956" i="2" s="1"/>
  <c r="I6956" i="2"/>
  <c r="L6956" i="2" s="1"/>
  <c r="H6956" i="2"/>
  <c r="K6956" i="2" s="1"/>
  <c r="N6956" i="2" l="1"/>
  <c r="O6956" i="2" s="1"/>
  <c r="O6957" i="2" l="1"/>
  <c r="R6956" i="2"/>
  <c r="T6956" i="2" s="1"/>
  <c r="Q6956" i="2"/>
  <c r="P6956" i="2"/>
  <c r="U6956" i="2"/>
  <c r="V6956" i="2" s="1"/>
  <c r="F6957" i="2" s="1"/>
  <c r="J6957" i="2" l="1"/>
  <c r="M6957" i="2" s="1"/>
  <c r="H6957" i="2"/>
  <c r="K6957" i="2" s="1"/>
  <c r="S6956" i="2"/>
  <c r="G6957" i="2"/>
  <c r="U6957" i="2"/>
  <c r="R6957" i="2"/>
  <c r="T6957" i="2" s="1"/>
  <c r="Q6957" i="2"/>
  <c r="S6957" i="2" s="1"/>
  <c r="P6957" i="2"/>
  <c r="V6957" i="2" l="1"/>
  <c r="F6958" i="2" s="1"/>
  <c r="G6958" i="2"/>
  <c r="I6957" i="2"/>
  <c r="L6957" i="2" s="1"/>
  <c r="N6957" i="2" s="1"/>
  <c r="I6958" i="2" l="1"/>
  <c r="L6958" i="2" s="1"/>
  <c r="H6958" i="2"/>
  <c r="K6958" i="2" s="1"/>
  <c r="J6958" i="2"/>
  <c r="M6958" i="2" s="1"/>
  <c r="N6958" i="2" l="1"/>
  <c r="O6958" i="2" s="1"/>
  <c r="U6958" i="2" l="1"/>
  <c r="R6958" i="2"/>
  <c r="T6958" i="2" s="1"/>
  <c r="Q6958" i="2"/>
  <c r="P6958" i="2"/>
  <c r="V6958" i="2" l="1"/>
  <c r="F6959" i="2" s="1"/>
  <c r="S6958" i="2"/>
  <c r="G6959" i="2"/>
  <c r="I6959" i="2" l="1"/>
  <c r="L6959" i="2" s="1"/>
  <c r="J6959" i="2"/>
  <c r="M6959" i="2" s="1"/>
  <c r="H6959" i="2"/>
  <c r="K6959" i="2" s="1"/>
  <c r="N6959" i="2" l="1"/>
  <c r="O6959" i="2" s="1"/>
  <c r="U6959" i="2" l="1"/>
  <c r="P6959" i="2"/>
  <c r="Q6959" i="2"/>
  <c r="R6959" i="2"/>
  <c r="T6959" i="2" s="1"/>
  <c r="S6959" i="2" l="1"/>
  <c r="G6960" i="2"/>
  <c r="V6959" i="2"/>
  <c r="F6960" i="2" s="1"/>
  <c r="I6960" i="2" l="1"/>
  <c r="L6960" i="2" s="1"/>
  <c r="J6960" i="2"/>
  <c r="M6960" i="2" s="1"/>
  <c r="H6960" i="2"/>
  <c r="K6960" i="2" s="1"/>
  <c r="N6960" i="2" s="1"/>
  <c r="O6960" i="2" s="1"/>
  <c r="R6960" i="2" l="1"/>
  <c r="T6960" i="2" s="1"/>
  <c r="Q6960" i="2"/>
  <c r="P6960" i="2"/>
  <c r="U6960" i="2"/>
  <c r="V6960" i="2" l="1"/>
  <c r="F6961" i="2" s="1"/>
  <c r="S6960" i="2"/>
  <c r="G6961" i="2"/>
  <c r="J6961" i="2" l="1"/>
  <c r="M6961" i="2" s="1"/>
  <c r="I6961" i="2"/>
  <c r="L6961" i="2" s="1"/>
  <c r="H6961" i="2"/>
  <c r="K6961" i="2" s="1"/>
  <c r="N6961" i="2" s="1"/>
  <c r="O6961" i="2" s="1"/>
  <c r="R6961" i="2" l="1"/>
  <c r="T6961" i="2" s="1"/>
  <c r="Q6961" i="2"/>
  <c r="P6961" i="2"/>
  <c r="U6961" i="2"/>
  <c r="S6961" i="2" l="1"/>
  <c r="V6961" i="2"/>
  <c r="F6962" i="2" s="1"/>
  <c r="J6962" i="2" l="1"/>
  <c r="M6962" i="2" s="1"/>
  <c r="I6962" i="2"/>
  <c r="H6962" i="2"/>
  <c r="K6962" i="2" s="1"/>
  <c r="N6962" i="2" s="1"/>
  <c r="O6962" i="2" s="1"/>
  <c r="R6962" i="2" l="1"/>
  <c r="T6962" i="2" s="1"/>
  <c r="Q6962" i="2"/>
  <c r="P6962" i="2"/>
  <c r="U6962" i="2"/>
  <c r="V6962" i="2" l="1"/>
  <c r="F6963" i="2" s="1"/>
  <c r="S6962" i="2"/>
  <c r="G6963" i="2"/>
  <c r="J6963" i="2" l="1"/>
  <c r="M6963" i="2" s="1"/>
  <c r="H6963" i="2"/>
  <c r="K6963" i="2" s="1"/>
  <c r="N6963" i="2" s="1"/>
  <c r="O6963" i="2" s="1"/>
  <c r="I6963" i="2"/>
  <c r="R6963" i="2" l="1"/>
  <c r="T6963" i="2" s="1"/>
  <c r="Q6963" i="2"/>
  <c r="P6963" i="2"/>
  <c r="U6963" i="2"/>
  <c r="V6963" i="2" s="1"/>
  <c r="F6964" i="2" s="1"/>
  <c r="S6963" i="2" l="1"/>
  <c r="G6964" i="2"/>
  <c r="I6964" i="2" s="1"/>
  <c r="J6964" i="2"/>
  <c r="M6964" i="2" s="1"/>
  <c r="H6964" i="2"/>
  <c r="K6964" i="2" s="1"/>
  <c r="N6964" i="2" s="1"/>
  <c r="O6964" i="2" s="1"/>
  <c r="Q6964" i="2" l="1"/>
  <c r="P6964" i="2"/>
  <c r="R6964" i="2"/>
  <c r="T6964" i="2" s="1"/>
  <c r="U6964" i="2"/>
  <c r="V6964" i="2" s="1"/>
  <c r="F6965" i="2" s="1"/>
  <c r="G6965" i="2"/>
  <c r="J6965" i="2" l="1"/>
  <c r="M6965" i="2" s="1"/>
  <c r="I6965" i="2"/>
  <c r="H6965" i="2"/>
  <c r="K6965" i="2" s="1"/>
  <c r="N6965" i="2" s="1"/>
  <c r="O6965" i="2" s="1"/>
  <c r="S6964" i="2"/>
  <c r="R6965" i="2" l="1"/>
  <c r="T6965" i="2" s="1"/>
  <c r="Q6965" i="2"/>
  <c r="P6965" i="2"/>
  <c r="U6965" i="2"/>
  <c r="V6965" i="2" l="1"/>
  <c r="F6966" i="2" s="1"/>
  <c r="S6965" i="2"/>
  <c r="G6966" i="2"/>
  <c r="J6966" i="2" l="1"/>
  <c r="M6966" i="2" s="1"/>
  <c r="I6966" i="2"/>
  <c r="H6966" i="2"/>
  <c r="K6966" i="2" s="1"/>
  <c r="N6966" i="2" s="1"/>
  <c r="O6966" i="2" s="1"/>
  <c r="R6966" i="2" l="1"/>
  <c r="T6966" i="2" s="1"/>
  <c r="Q6966" i="2"/>
  <c r="P6966" i="2"/>
  <c r="V6966" i="2" s="1"/>
  <c r="F6967" i="2" s="1"/>
  <c r="U6966" i="2"/>
  <c r="J6967" i="2" l="1"/>
  <c r="M6967" i="2" s="1"/>
  <c r="H6967" i="2"/>
  <c r="K6967" i="2" s="1"/>
  <c r="N6967" i="2" s="1"/>
  <c r="O6967" i="2" s="1"/>
  <c r="S6966" i="2"/>
  <c r="G6967" i="2"/>
  <c r="R6967" i="2" l="1"/>
  <c r="T6967" i="2" s="1"/>
  <c r="Q6967" i="2"/>
  <c r="P6967" i="2"/>
  <c r="V6967" i="2" s="1"/>
  <c r="F6968" i="2" s="1"/>
  <c r="U6967" i="2"/>
  <c r="I6967" i="2"/>
  <c r="S6967" i="2" l="1"/>
  <c r="J6968" i="2"/>
  <c r="M6968" i="2" s="1"/>
  <c r="H6968" i="2"/>
  <c r="K6968" i="2" s="1"/>
  <c r="G6968" i="2"/>
  <c r="N6968" i="2" l="1"/>
  <c r="O6968" i="2" s="1"/>
  <c r="I6968" i="2"/>
  <c r="R6968" i="2" l="1"/>
  <c r="T6968" i="2" s="1"/>
  <c r="Q6968" i="2"/>
  <c r="P6968" i="2"/>
  <c r="U6968" i="2"/>
  <c r="V6968" i="2" s="1"/>
  <c r="F6969" i="2" s="1"/>
  <c r="S6968" i="2" l="1"/>
  <c r="G6969" i="2"/>
  <c r="J6969" i="2"/>
  <c r="M6969" i="2" s="1"/>
  <c r="I6969" i="2"/>
  <c r="H6969" i="2"/>
  <c r="K6969" i="2" s="1"/>
  <c r="N6969" i="2" s="1"/>
  <c r="O6969" i="2" s="1"/>
  <c r="R6969" i="2" l="1"/>
  <c r="T6969" i="2" s="1"/>
  <c r="Q6969" i="2"/>
  <c r="S6969" i="2" s="1"/>
  <c r="P6969" i="2"/>
  <c r="U6969" i="2"/>
  <c r="G6970" i="2"/>
  <c r="V6969" i="2" l="1"/>
  <c r="F6970" i="2" s="1"/>
  <c r="I6970" i="2" l="1"/>
  <c r="J6970" i="2"/>
  <c r="M6970" i="2" s="1"/>
  <c r="H6970" i="2"/>
  <c r="K6970" i="2" s="1"/>
  <c r="N6970" i="2" s="1"/>
  <c r="O6970" i="2" s="1"/>
  <c r="Q6970" i="2" l="1"/>
  <c r="G6971" i="2" s="1"/>
  <c r="R6970" i="2"/>
  <c r="T6970" i="2" s="1"/>
  <c r="P6970" i="2"/>
  <c r="S6970" i="2" s="1"/>
  <c r="U6970" i="2"/>
  <c r="V6970" i="2" s="1"/>
  <c r="F6971" i="2" s="1"/>
  <c r="J6971" i="2" l="1"/>
  <c r="M6971" i="2" s="1"/>
  <c r="H6971" i="2"/>
  <c r="K6971" i="2" s="1"/>
  <c r="N6971" i="2" s="1"/>
  <c r="O6971" i="2" s="1"/>
  <c r="I6971" i="2"/>
  <c r="R6971" i="2" l="1"/>
  <c r="T6971" i="2" s="1"/>
  <c r="Q6971" i="2"/>
  <c r="P6971" i="2"/>
  <c r="U6971" i="2"/>
  <c r="V6971" i="2" l="1"/>
  <c r="F6972" i="2" s="1"/>
  <c r="S6971" i="2"/>
  <c r="G6972" i="2"/>
  <c r="H6972" i="2" l="1"/>
  <c r="K6972" i="2" s="1"/>
  <c r="N6972" i="2" s="1"/>
  <c r="O6972" i="2" s="1"/>
  <c r="J6972" i="2"/>
  <c r="M6972" i="2" s="1"/>
  <c r="I6972" i="2"/>
  <c r="U6972" i="2" l="1"/>
  <c r="P6972" i="2"/>
  <c r="R6972" i="2"/>
  <c r="T6972" i="2" s="1"/>
  <c r="O6973" i="2"/>
  <c r="Q6972" i="2"/>
  <c r="U6973" i="2" l="1"/>
  <c r="Q6973" i="2"/>
  <c r="R6973" i="2"/>
  <c r="T6973" i="2" s="1"/>
  <c r="V6972" i="2"/>
  <c r="F6973" i="2" s="1"/>
  <c r="S6972" i="2"/>
  <c r="G6973" i="2"/>
  <c r="G6974" i="2" s="1"/>
  <c r="H6973" i="2" l="1"/>
  <c r="J6973" i="2"/>
  <c r="M6973" i="2" s="1"/>
  <c r="I6973" i="2"/>
  <c r="K6973" i="2" l="1"/>
  <c r="N6973" i="2" s="1"/>
  <c r="P6973" i="2"/>
  <c r="S6973" i="2" l="1"/>
  <c r="V6973" i="2"/>
  <c r="F6974" i="2" s="1"/>
  <c r="H6974" i="2" l="1"/>
  <c r="K6974" i="2" s="1"/>
  <c r="I6974" i="2"/>
  <c r="J6974" i="2"/>
  <c r="M6974" i="2" s="1"/>
  <c r="N6974" i="2" l="1"/>
  <c r="O6974" i="2" s="1"/>
  <c r="Q6974" i="2" l="1"/>
  <c r="R6974" i="2"/>
  <c r="T6974" i="2" s="1"/>
  <c r="O6975" i="2"/>
  <c r="P6974" i="2"/>
  <c r="U6974" i="2"/>
  <c r="S6974" i="2" l="1"/>
  <c r="G6975" i="2"/>
  <c r="G6976" i="2" s="1"/>
  <c r="V6974" i="2"/>
  <c r="F6975" i="2" s="1"/>
  <c r="P6975" i="2"/>
  <c r="Q6975" i="2"/>
  <c r="R6975" i="2"/>
  <c r="T6975" i="2" s="1"/>
  <c r="U6975" i="2"/>
  <c r="V6975" i="2" l="1"/>
  <c r="F6976" i="2" s="1"/>
  <c r="S6975" i="2"/>
  <c r="H6975" i="2"/>
  <c r="K6975" i="2" s="1"/>
  <c r="I6975" i="2"/>
  <c r="L6975" i="2" s="1"/>
  <c r="J6975" i="2"/>
  <c r="M6975" i="2" s="1"/>
  <c r="N6975" i="2" s="1"/>
  <c r="H6976" i="2" l="1"/>
  <c r="K6976" i="2" s="1"/>
  <c r="J6976" i="2"/>
  <c r="M6976" i="2" s="1"/>
  <c r="I6976" i="2"/>
  <c r="L6976" i="2" s="1"/>
  <c r="N6976" i="2" l="1"/>
  <c r="O6976" i="2" s="1"/>
  <c r="Q6976" i="2" l="1"/>
  <c r="P6976" i="2"/>
  <c r="V6976" i="2" s="1"/>
  <c r="F6977" i="2" s="1"/>
  <c r="R6976" i="2"/>
  <c r="T6976" i="2" s="1"/>
  <c r="U6976" i="2"/>
  <c r="J6977" i="2" l="1"/>
  <c r="M6977" i="2" s="1"/>
  <c r="H6977" i="2"/>
  <c r="K6977" i="2" s="1"/>
  <c r="S6976" i="2"/>
  <c r="G6977" i="2"/>
  <c r="I6977" i="2" l="1"/>
  <c r="L6977" i="2" s="1"/>
  <c r="N6977" i="2" s="1"/>
  <c r="O6977" i="2" s="1"/>
  <c r="R6977" i="2" l="1"/>
  <c r="T6977" i="2" s="1"/>
  <c r="Q6977" i="2"/>
  <c r="P6977" i="2"/>
  <c r="U6977" i="2"/>
  <c r="S6977" i="2" l="1"/>
  <c r="G6978" i="2"/>
  <c r="V6977" i="2"/>
  <c r="F6978" i="2" s="1"/>
  <c r="J6978" i="2" l="1"/>
  <c r="M6978" i="2" s="1"/>
  <c r="I6978" i="2"/>
  <c r="L6978" i="2" s="1"/>
  <c r="H6978" i="2"/>
  <c r="K6978" i="2" s="1"/>
  <c r="N6978" i="2" l="1"/>
  <c r="O6978" i="2" s="1"/>
  <c r="R6978" i="2" l="1"/>
  <c r="T6978" i="2" s="1"/>
  <c r="P6978" i="2"/>
  <c r="Q6978" i="2"/>
  <c r="U6978" i="2"/>
  <c r="V6978" i="2" s="1"/>
  <c r="F6979" i="2" s="1"/>
  <c r="J6979" i="2" l="1"/>
  <c r="M6979" i="2" s="1"/>
  <c r="H6979" i="2"/>
  <c r="K6979" i="2" s="1"/>
  <c r="S6978" i="2"/>
  <c r="G6979" i="2"/>
  <c r="I6979" i="2" l="1"/>
  <c r="L6979" i="2" s="1"/>
  <c r="N6979" i="2"/>
  <c r="O6979" i="2" s="1"/>
  <c r="R6979" i="2" l="1"/>
  <c r="T6979" i="2" s="1"/>
  <c r="Q6979" i="2"/>
  <c r="P6979" i="2"/>
  <c r="V6979" i="2" s="1"/>
  <c r="F6980" i="2" s="1"/>
  <c r="U6979" i="2"/>
  <c r="J6980" i="2" l="1"/>
  <c r="M6980" i="2" s="1"/>
  <c r="H6980" i="2"/>
  <c r="K6980" i="2" s="1"/>
  <c r="S6979" i="2"/>
  <c r="G6980" i="2"/>
  <c r="I6980" i="2" l="1"/>
  <c r="L6980" i="2" s="1"/>
  <c r="N6980" i="2" s="1"/>
  <c r="O6980" i="2" s="1"/>
  <c r="R6980" i="2" l="1"/>
  <c r="T6980" i="2" s="1"/>
  <c r="Q6980" i="2"/>
  <c r="P6980" i="2"/>
  <c r="U6980" i="2"/>
  <c r="V6980" i="2" s="1"/>
  <c r="F6981" i="2" s="1"/>
  <c r="J6981" i="2" l="1"/>
  <c r="M6981" i="2" s="1"/>
  <c r="H6981" i="2"/>
  <c r="K6981" i="2" s="1"/>
  <c r="S6980" i="2"/>
  <c r="G6981" i="2"/>
  <c r="I6981" i="2" l="1"/>
  <c r="L6981" i="2" s="1"/>
  <c r="N6981" i="2" s="1"/>
  <c r="O6981" i="2" s="1"/>
  <c r="R6981" i="2" l="1"/>
  <c r="T6981" i="2" s="1"/>
  <c r="Q6981" i="2"/>
  <c r="P6981" i="2"/>
  <c r="U6981" i="2"/>
  <c r="S6981" i="2" l="1"/>
  <c r="G6982" i="2"/>
  <c r="V6981" i="2"/>
  <c r="F6982" i="2" s="1"/>
  <c r="I6982" i="2" l="1"/>
  <c r="L6982" i="2" s="1"/>
  <c r="J6982" i="2"/>
  <c r="M6982" i="2" s="1"/>
  <c r="H6982" i="2"/>
  <c r="K6982" i="2" s="1"/>
  <c r="N6982" i="2" l="1"/>
  <c r="O6982" i="2" s="1"/>
  <c r="R6982" i="2" l="1"/>
  <c r="T6982" i="2" s="1"/>
  <c r="Q6982" i="2"/>
  <c r="U6982" i="2"/>
  <c r="P6982" i="2"/>
  <c r="V6982" i="2" l="1"/>
  <c r="F6983" i="2" s="1"/>
  <c r="S6982" i="2"/>
  <c r="G6983" i="2"/>
  <c r="I6983" i="2" l="1"/>
  <c r="L6983" i="2" s="1"/>
  <c r="J6983" i="2"/>
  <c r="M6983" i="2" s="1"/>
  <c r="H6983" i="2"/>
  <c r="K6983" i="2" s="1"/>
  <c r="N6983" i="2" s="1"/>
  <c r="O6983" i="2" s="1"/>
  <c r="R6983" i="2" l="1"/>
  <c r="T6983" i="2" s="1"/>
  <c r="Q6983" i="2"/>
  <c r="U6983" i="2"/>
  <c r="P6983" i="2"/>
  <c r="V6983" i="2" s="1"/>
  <c r="F6984" i="2" s="1"/>
  <c r="J6984" i="2" l="1"/>
  <c r="M6984" i="2" s="1"/>
  <c r="H6984" i="2"/>
  <c r="K6984" i="2" s="1"/>
  <c r="S6983" i="2"/>
  <c r="G6984" i="2"/>
  <c r="I6984" i="2" l="1"/>
  <c r="L6984" i="2" s="1"/>
  <c r="N6984" i="2" s="1"/>
  <c r="O6984" i="2" s="1"/>
  <c r="U6984" i="2" l="1"/>
  <c r="R6984" i="2"/>
  <c r="T6984" i="2" s="1"/>
  <c r="Q6984" i="2"/>
  <c r="P6984" i="2"/>
  <c r="V6984" i="2" s="1"/>
  <c r="F6985" i="2" s="1"/>
  <c r="O6985" i="2"/>
  <c r="U6985" i="2" l="1"/>
  <c r="R6985" i="2"/>
  <c r="T6985" i="2" s="1"/>
  <c r="P6985" i="2"/>
  <c r="J6985" i="2"/>
  <c r="M6985" i="2" s="1"/>
  <c r="H6985" i="2"/>
  <c r="K6985" i="2" s="1"/>
  <c r="S6984" i="2"/>
  <c r="G6985" i="2"/>
  <c r="I6985" i="2" s="1"/>
  <c r="L6985" i="2" s="1"/>
  <c r="N6985" i="2" l="1"/>
  <c r="Q6985" i="2"/>
  <c r="S6985" i="2" l="1"/>
  <c r="V6985" i="2"/>
  <c r="F6986" i="2" s="1"/>
  <c r="I6986" i="2" l="1"/>
  <c r="H6986" i="2"/>
  <c r="K6986" i="2" s="1"/>
  <c r="N6986" i="2" s="1"/>
  <c r="O6986" i="2" s="1"/>
  <c r="J6986" i="2"/>
  <c r="M6986" i="2" s="1"/>
  <c r="R6986" i="2" l="1"/>
  <c r="T6986" i="2" s="1"/>
  <c r="Q6986" i="2"/>
  <c r="P6986" i="2"/>
  <c r="O6987" i="2"/>
  <c r="U6986" i="2"/>
  <c r="R6987" i="2" l="1"/>
  <c r="T6987" i="2" s="1"/>
  <c r="U6987" i="2"/>
  <c r="P6987" i="2"/>
  <c r="Q6987" i="2"/>
  <c r="S6987" i="2" s="1"/>
  <c r="V6986" i="2"/>
  <c r="F6987" i="2" s="1"/>
  <c r="S6986" i="2"/>
  <c r="G6987" i="2"/>
  <c r="G6988" i="2" s="1"/>
  <c r="J6987" i="2" l="1"/>
  <c r="M6987" i="2" s="1"/>
  <c r="V6987" i="2"/>
  <c r="F6988" i="2" s="1"/>
  <c r="I6987" i="2"/>
  <c r="H6987" i="2"/>
  <c r="K6987" i="2" s="1"/>
  <c r="N6987" i="2" s="1"/>
  <c r="J6988" i="2" l="1"/>
  <c r="M6988" i="2" s="1"/>
  <c r="H6988" i="2"/>
  <c r="K6988" i="2" s="1"/>
  <c r="N6988" i="2" s="1"/>
  <c r="O6988" i="2" s="1"/>
  <c r="I6988" i="2"/>
  <c r="R6988" i="2" l="1"/>
  <c r="T6988" i="2" s="1"/>
  <c r="U6988" i="2"/>
  <c r="P6988" i="2"/>
  <c r="V6988" i="2" s="1"/>
  <c r="F6989" i="2" s="1"/>
  <c r="Q6988" i="2"/>
  <c r="J6989" i="2" l="1"/>
  <c r="M6989" i="2" s="1"/>
  <c r="H6989" i="2"/>
  <c r="K6989" i="2" s="1"/>
  <c r="N6989" i="2" s="1"/>
  <c r="O6989" i="2" s="1"/>
  <c r="G6989" i="2"/>
  <c r="S6988" i="2"/>
  <c r="R6989" i="2" l="1"/>
  <c r="T6989" i="2" s="1"/>
  <c r="Q6989" i="2"/>
  <c r="S6989" i="2" s="1"/>
  <c r="P6989" i="2"/>
  <c r="U6989" i="2"/>
  <c r="V6989" i="2" s="1"/>
  <c r="F6990" i="2" s="1"/>
  <c r="I6989" i="2"/>
  <c r="J6990" i="2" l="1"/>
  <c r="M6990" i="2" s="1"/>
  <c r="H6990" i="2"/>
  <c r="K6990" i="2" s="1"/>
  <c r="N6990" i="2" s="1"/>
  <c r="O6990" i="2" s="1"/>
  <c r="G6990" i="2"/>
  <c r="R6990" i="2" l="1"/>
  <c r="T6990" i="2" s="1"/>
  <c r="Q6990" i="2"/>
  <c r="P6990" i="2"/>
  <c r="U6990" i="2"/>
  <c r="G6991" i="2"/>
  <c r="I6990" i="2"/>
  <c r="V6990" i="2" l="1"/>
  <c r="F6991" i="2" s="1"/>
  <c r="S6990" i="2"/>
  <c r="J6991" i="2" l="1"/>
  <c r="M6991" i="2" s="1"/>
  <c r="I6991" i="2"/>
  <c r="H6991" i="2"/>
  <c r="K6991" i="2" s="1"/>
  <c r="N6991" i="2" s="1"/>
  <c r="O6991" i="2" s="1"/>
  <c r="Q6991" i="2" l="1"/>
  <c r="R6991" i="2"/>
  <c r="T6991" i="2" s="1"/>
  <c r="P6991" i="2"/>
  <c r="U6991" i="2"/>
  <c r="V6991" i="2" l="1"/>
  <c r="F6992" i="2" s="1"/>
  <c r="S6991" i="2"/>
  <c r="G6992" i="2"/>
  <c r="I6992" i="2" l="1"/>
  <c r="H6992" i="2"/>
  <c r="K6992" i="2" s="1"/>
  <c r="J6992" i="2"/>
  <c r="M6992" i="2" s="1"/>
  <c r="N6992" i="2" l="1"/>
  <c r="O6992" i="2" s="1"/>
  <c r="R6992" i="2" l="1"/>
  <c r="T6992" i="2" s="1"/>
  <c r="Q6992" i="2"/>
  <c r="P6992" i="2"/>
  <c r="U6992" i="2"/>
  <c r="V6992" i="2" s="1"/>
  <c r="F6993" i="2" s="1"/>
  <c r="J6993" i="2" l="1"/>
  <c r="M6993" i="2" s="1"/>
  <c r="H6993" i="2"/>
  <c r="K6993" i="2" s="1"/>
  <c r="N6993" i="2" s="1"/>
  <c r="O6993" i="2" s="1"/>
  <c r="S6992" i="2"/>
  <c r="G6993" i="2"/>
  <c r="I6993" i="2" s="1"/>
  <c r="R6993" i="2" l="1"/>
  <c r="T6993" i="2" s="1"/>
  <c r="Q6993" i="2"/>
  <c r="P6993" i="2"/>
  <c r="U6993" i="2"/>
  <c r="V6993" i="2" l="1"/>
  <c r="F6994" i="2" s="1"/>
  <c r="S6993" i="2"/>
  <c r="G6994" i="2"/>
  <c r="J6994" i="2" l="1"/>
  <c r="M6994" i="2" s="1"/>
  <c r="I6994" i="2"/>
  <c r="H6994" i="2"/>
  <c r="K6994" i="2" s="1"/>
  <c r="N6994" i="2" s="1"/>
  <c r="O6994" i="2" s="1"/>
  <c r="R6994" i="2" l="1"/>
  <c r="T6994" i="2" s="1"/>
  <c r="P6994" i="2"/>
  <c r="Q6994" i="2"/>
  <c r="U6994" i="2"/>
  <c r="V6994" i="2" l="1"/>
  <c r="F6995" i="2" s="1"/>
  <c r="S6994" i="2"/>
  <c r="G6995" i="2"/>
  <c r="H6995" i="2" l="1"/>
  <c r="K6995" i="2" s="1"/>
  <c r="N6995" i="2" s="1"/>
  <c r="O6995" i="2" s="1"/>
  <c r="I6995" i="2"/>
  <c r="J6995" i="2"/>
  <c r="M6995" i="2" s="1"/>
  <c r="Q6995" i="2" l="1"/>
  <c r="P6995" i="2"/>
  <c r="R6995" i="2"/>
  <c r="T6995" i="2" s="1"/>
  <c r="U6995" i="2"/>
  <c r="V6995" i="2" l="1"/>
  <c r="F6996" i="2" s="1"/>
  <c r="S6995" i="2"/>
  <c r="G6996" i="2"/>
  <c r="J6996" i="2" l="1"/>
  <c r="M6996" i="2" s="1"/>
  <c r="H6996" i="2"/>
  <c r="K6996" i="2" s="1"/>
  <c r="N6996" i="2" s="1"/>
  <c r="O6996" i="2" s="1"/>
  <c r="I6996" i="2"/>
  <c r="U6996" i="2" l="1"/>
  <c r="R6996" i="2"/>
  <c r="T6996" i="2" s="1"/>
  <c r="Q6996" i="2"/>
  <c r="P6996" i="2"/>
  <c r="V6996" i="2" s="1"/>
  <c r="F6997" i="2" s="1"/>
  <c r="S6996" i="2" l="1"/>
  <c r="G6997" i="2"/>
  <c r="H6997" i="2"/>
  <c r="K6997" i="2" s="1"/>
  <c r="N6997" i="2" s="1"/>
  <c r="O6997" i="2" s="1"/>
  <c r="J6997" i="2"/>
  <c r="M6997" i="2" s="1"/>
  <c r="I6997" i="2"/>
  <c r="U6997" i="2" l="1"/>
  <c r="Q6997" i="2"/>
  <c r="R6997" i="2"/>
  <c r="T6997" i="2" s="1"/>
  <c r="P6997" i="2"/>
  <c r="G6998" i="2"/>
  <c r="V6997" i="2" l="1"/>
  <c r="F6998" i="2" s="1"/>
  <c r="S6997" i="2"/>
  <c r="J6998" i="2" l="1"/>
  <c r="M6998" i="2" s="1"/>
  <c r="H6998" i="2"/>
  <c r="K6998" i="2" s="1"/>
  <c r="I6998" i="2"/>
  <c r="N6998" i="2" l="1"/>
  <c r="O6998" i="2" s="1"/>
  <c r="R6998" i="2" l="1"/>
  <c r="T6998" i="2" s="1"/>
  <c r="Q6998" i="2"/>
  <c r="P6998" i="2"/>
  <c r="U6998" i="2"/>
  <c r="V6998" i="2" s="1"/>
  <c r="F6999" i="2" s="1"/>
  <c r="J6999" i="2" l="1"/>
  <c r="M6999" i="2" s="1"/>
  <c r="H6999" i="2"/>
  <c r="K6999" i="2" s="1"/>
  <c r="S6998" i="2"/>
  <c r="G6999" i="2"/>
  <c r="I6999" i="2" l="1"/>
  <c r="N6999" i="2"/>
  <c r="O6999" i="2" s="1"/>
  <c r="R6999" i="2" l="1"/>
  <c r="T6999" i="2" s="1"/>
  <c r="P6999" i="2"/>
  <c r="Q6999" i="2"/>
  <c r="U6999" i="2"/>
  <c r="S6999" i="2" l="1"/>
  <c r="G7000" i="2"/>
  <c r="V6999" i="2"/>
  <c r="F7000" i="2" s="1"/>
  <c r="H7000" i="2" l="1"/>
  <c r="K7000" i="2" s="1"/>
  <c r="I7000" i="2"/>
  <c r="L7000" i="2" s="1"/>
  <c r="J7000" i="2"/>
  <c r="M7000" i="2" s="1"/>
  <c r="N7000" i="2" l="1"/>
  <c r="O7000" i="2" s="1"/>
  <c r="R7000" i="2" l="1"/>
  <c r="T7000" i="2" s="1"/>
  <c r="P7000" i="2"/>
  <c r="Q7000" i="2"/>
  <c r="U7000" i="2"/>
  <c r="V7000" i="2" s="1"/>
  <c r="F7001" i="2" s="1"/>
  <c r="S7000" i="2" l="1"/>
  <c r="G7001" i="2"/>
  <c r="I7001" i="2" s="1"/>
  <c r="L7001" i="2" s="1"/>
  <c r="H7001" i="2"/>
  <c r="K7001" i="2" s="1"/>
  <c r="J7001" i="2"/>
  <c r="M7001" i="2" s="1"/>
  <c r="N7001" i="2" l="1"/>
  <c r="O7001" i="2" s="1"/>
  <c r="R7001" i="2" l="1"/>
  <c r="T7001" i="2" s="1"/>
  <c r="P7001" i="2"/>
  <c r="U7001" i="2"/>
  <c r="Q7001" i="2"/>
  <c r="V7001" i="2" l="1"/>
  <c r="F7002" i="2" s="1"/>
  <c r="S7001" i="2"/>
  <c r="G7002" i="2"/>
  <c r="J7002" i="2" l="1"/>
  <c r="M7002" i="2" s="1"/>
  <c r="H7002" i="2"/>
  <c r="K7002" i="2" s="1"/>
  <c r="I7002" i="2"/>
  <c r="L7002" i="2" s="1"/>
  <c r="N7002" i="2" l="1"/>
  <c r="O7002" i="2" s="1"/>
  <c r="P7002" i="2" l="1"/>
  <c r="Q7002" i="2"/>
  <c r="R7002" i="2"/>
  <c r="T7002" i="2" s="1"/>
  <c r="U7002" i="2"/>
  <c r="S7002" i="2" l="1"/>
  <c r="G7003" i="2"/>
  <c r="V7002" i="2"/>
  <c r="F7003" i="2" s="1"/>
  <c r="J7003" i="2" l="1"/>
  <c r="M7003" i="2" s="1"/>
  <c r="I7003" i="2"/>
  <c r="L7003" i="2" s="1"/>
  <c r="H7003" i="2"/>
  <c r="K7003" i="2" s="1"/>
  <c r="N7003" i="2" s="1"/>
  <c r="O7003" i="2" s="1"/>
  <c r="R7003" i="2" l="1"/>
  <c r="T7003" i="2" s="1"/>
  <c r="Q7003" i="2"/>
  <c r="P7003" i="2"/>
  <c r="U7003" i="2"/>
  <c r="V7003" i="2" s="1"/>
  <c r="F7004" i="2" s="1"/>
  <c r="J7004" i="2" l="1"/>
  <c r="M7004" i="2" s="1"/>
  <c r="H7004" i="2"/>
  <c r="K7004" i="2" s="1"/>
  <c r="S7003" i="2"/>
  <c r="G7004" i="2"/>
  <c r="I7004" i="2" l="1"/>
  <c r="L7004" i="2" s="1"/>
  <c r="N7004" i="2" s="1"/>
  <c r="O7004" i="2" s="1"/>
  <c r="P7004" i="2" l="1"/>
  <c r="Q7004" i="2"/>
  <c r="U7004" i="2"/>
  <c r="R7004" i="2"/>
  <c r="T7004" i="2" s="1"/>
  <c r="S7004" i="2" l="1"/>
  <c r="G7005" i="2"/>
  <c r="V7004" i="2"/>
  <c r="F7005" i="2" s="1"/>
  <c r="I7005" i="2" l="1"/>
  <c r="L7005" i="2" s="1"/>
  <c r="J7005" i="2"/>
  <c r="M7005" i="2" s="1"/>
  <c r="H7005" i="2"/>
  <c r="K7005" i="2" s="1"/>
  <c r="N7005" i="2" s="1"/>
  <c r="O7005" i="2" s="1"/>
  <c r="R7005" i="2" l="1"/>
  <c r="T7005" i="2" s="1"/>
  <c r="Q7005" i="2"/>
  <c r="P7005" i="2"/>
  <c r="U7005" i="2"/>
  <c r="V7005" i="2" s="1"/>
  <c r="F7006" i="2" s="1"/>
  <c r="J7006" i="2" l="1"/>
  <c r="M7006" i="2" s="1"/>
  <c r="H7006" i="2"/>
  <c r="K7006" i="2" s="1"/>
  <c r="S7005" i="2"/>
  <c r="G7006" i="2"/>
  <c r="I7006" i="2" l="1"/>
  <c r="L7006" i="2" s="1"/>
  <c r="N7006" i="2" s="1"/>
  <c r="O7006" i="2" s="1"/>
  <c r="R7006" i="2" l="1"/>
  <c r="T7006" i="2" s="1"/>
  <c r="Q7006" i="2"/>
  <c r="P7006" i="2"/>
  <c r="U7006" i="2"/>
  <c r="V7006" i="2" s="1"/>
  <c r="F7007" i="2" s="1"/>
  <c r="J7007" i="2" l="1"/>
  <c r="M7007" i="2" s="1"/>
  <c r="H7007" i="2"/>
  <c r="K7007" i="2" s="1"/>
  <c r="S7006" i="2"/>
  <c r="G7007" i="2"/>
  <c r="I7007" i="2" l="1"/>
  <c r="L7007" i="2" s="1"/>
  <c r="N7007" i="2" s="1"/>
  <c r="O7007" i="2" s="1"/>
  <c r="Q7007" i="2" l="1"/>
  <c r="R7007" i="2"/>
  <c r="T7007" i="2" s="1"/>
  <c r="P7007" i="2"/>
  <c r="U7007" i="2"/>
  <c r="V7007" i="2" s="1"/>
  <c r="F7008" i="2" s="1"/>
  <c r="H7008" i="2" l="1"/>
  <c r="K7008" i="2" s="1"/>
  <c r="J7008" i="2"/>
  <c r="M7008" i="2" s="1"/>
  <c r="S7007" i="2"/>
  <c r="G7008" i="2"/>
  <c r="I7008" i="2" l="1"/>
  <c r="L7008" i="2" s="1"/>
  <c r="N7008" i="2" s="1"/>
  <c r="O7008" i="2" s="1"/>
  <c r="O7009" i="2" l="1"/>
  <c r="P7008" i="2"/>
  <c r="Q7008" i="2"/>
  <c r="R7008" i="2"/>
  <c r="T7008" i="2" s="1"/>
  <c r="U7008" i="2"/>
  <c r="S7008" i="2" l="1"/>
  <c r="G7009" i="2"/>
  <c r="V7008" i="2"/>
  <c r="F7009" i="2" s="1"/>
  <c r="P7009" i="2"/>
  <c r="R7009" i="2"/>
  <c r="T7009" i="2" s="1"/>
  <c r="U7009" i="2"/>
  <c r="I7009" i="2" l="1"/>
  <c r="Q7009" i="2" s="1"/>
  <c r="S7009" i="2" s="1"/>
  <c r="J7009" i="2"/>
  <c r="M7009" i="2" s="1"/>
  <c r="H7009" i="2"/>
  <c r="K7009" i="2" s="1"/>
  <c r="N7009" i="2" s="1"/>
  <c r="V7009" i="2" l="1"/>
  <c r="F7010" i="2" s="1"/>
  <c r="I7010" i="2" l="1"/>
  <c r="J7010" i="2"/>
  <c r="M7010" i="2" s="1"/>
  <c r="H7010" i="2"/>
  <c r="K7010" i="2" s="1"/>
  <c r="N7010" i="2" s="1"/>
  <c r="O7010" i="2" s="1"/>
  <c r="O7011" i="2" l="1"/>
  <c r="Q7010" i="2"/>
  <c r="R7010" i="2"/>
  <c r="T7010" i="2" s="1"/>
  <c r="P7010" i="2"/>
  <c r="U7010" i="2"/>
  <c r="V7010" i="2" l="1"/>
  <c r="F7011" i="2" s="1"/>
  <c r="G7011" i="2"/>
  <c r="S7010" i="2"/>
  <c r="Q7011" i="2"/>
  <c r="P7011" i="2"/>
  <c r="R7011" i="2"/>
  <c r="T7011" i="2" s="1"/>
  <c r="U7011" i="2"/>
  <c r="V7011" i="2" s="1"/>
  <c r="F7012" i="2" s="1"/>
  <c r="H7012" i="2" l="1"/>
  <c r="K7012" i="2" s="1"/>
  <c r="J7012" i="2"/>
  <c r="M7012" i="2" s="1"/>
  <c r="S7011" i="2"/>
  <c r="G7012" i="2"/>
  <c r="I7011" i="2"/>
  <c r="H7011" i="2"/>
  <c r="K7011" i="2" s="1"/>
  <c r="J7011" i="2"/>
  <c r="M7011" i="2" s="1"/>
  <c r="N7011" i="2" s="1"/>
  <c r="I7012" i="2" l="1"/>
  <c r="N7012" i="2"/>
  <c r="O7012" i="2" s="1"/>
  <c r="Q7012" i="2" l="1"/>
  <c r="U7012" i="2"/>
  <c r="P7012" i="2"/>
  <c r="V7012" i="2" s="1"/>
  <c r="F7013" i="2" s="1"/>
  <c r="R7012" i="2"/>
  <c r="T7012" i="2" s="1"/>
  <c r="H7013" i="2" l="1"/>
  <c r="K7013" i="2" s="1"/>
  <c r="J7013" i="2"/>
  <c r="M7013" i="2" s="1"/>
  <c r="S7012" i="2"/>
  <c r="G7013" i="2"/>
  <c r="I7013" i="2" l="1"/>
  <c r="N7013" i="2"/>
  <c r="O7013" i="2" s="1"/>
  <c r="R7013" i="2" l="1"/>
  <c r="T7013" i="2" s="1"/>
  <c r="Q7013" i="2"/>
  <c r="P7013" i="2"/>
  <c r="U7013" i="2"/>
  <c r="V7013" i="2" l="1"/>
  <c r="F7014" i="2" s="1"/>
  <c r="S7013" i="2"/>
  <c r="G7014" i="2"/>
  <c r="J7014" i="2" l="1"/>
  <c r="M7014" i="2" s="1"/>
  <c r="I7014" i="2"/>
  <c r="H7014" i="2"/>
  <c r="K7014" i="2" s="1"/>
  <c r="N7014" i="2" s="1"/>
  <c r="O7014" i="2" s="1"/>
  <c r="R7014" i="2" l="1"/>
  <c r="T7014" i="2" s="1"/>
  <c r="U7014" i="2"/>
  <c r="Q7014" i="2"/>
  <c r="P7014" i="2"/>
  <c r="V7014" i="2" l="1"/>
  <c r="F7015" i="2" s="1"/>
  <c r="S7014" i="2"/>
  <c r="G7015" i="2"/>
  <c r="I7015" i="2" l="1"/>
  <c r="J7015" i="2"/>
  <c r="M7015" i="2" s="1"/>
  <c r="H7015" i="2"/>
  <c r="K7015" i="2" s="1"/>
  <c r="N7015" i="2" s="1"/>
  <c r="O7015" i="2" s="1"/>
  <c r="P7015" i="2" l="1"/>
  <c r="Q7015" i="2"/>
  <c r="R7015" i="2"/>
  <c r="T7015" i="2" s="1"/>
  <c r="U7015" i="2"/>
  <c r="S7015" i="2" l="1"/>
  <c r="G7016" i="2"/>
  <c r="V7015" i="2"/>
  <c r="F7016" i="2" s="1"/>
  <c r="J7016" i="2" l="1"/>
  <c r="M7016" i="2" s="1"/>
  <c r="I7016" i="2"/>
  <c r="H7016" i="2"/>
  <c r="K7016" i="2" s="1"/>
  <c r="N7016" i="2" s="1"/>
  <c r="O7016" i="2" s="1"/>
  <c r="Q7016" i="2" l="1"/>
  <c r="P7016" i="2"/>
  <c r="V7016" i="2" s="1"/>
  <c r="F7017" i="2" s="1"/>
  <c r="R7016" i="2"/>
  <c r="T7016" i="2" s="1"/>
  <c r="U7016" i="2"/>
  <c r="J7017" i="2" l="1"/>
  <c r="M7017" i="2" s="1"/>
  <c r="H7017" i="2"/>
  <c r="K7017" i="2" s="1"/>
  <c r="S7016" i="2"/>
  <c r="G7017" i="2"/>
  <c r="N7017" i="2" l="1"/>
  <c r="O7017" i="2" s="1"/>
  <c r="I7017" i="2"/>
  <c r="R7017" i="2" l="1"/>
  <c r="T7017" i="2" s="1"/>
  <c r="Q7017" i="2"/>
  <c r="P7017" i="2"/>
  <c r="U7017" i="2"/>
  <c r="S7017" i="2" l="1"/>
  <c r="G7018" i="2"/>
  <c r="V7017" i="2"/>
  <c r="F7018" i="2" s="1"/>
  <c r="J7018" i="2" l="1"/>
  <c r="M7018" i="2" s="1"/>
  <c r="I7018" i="2"/>
  <c r="H7018" i="2"/>
  <c r="K7018" i="2" s="1"/>
  <c r="N7018" i="2" s="1"/>
  <c r="O7018" i="2" s="1"/>
  <c r="Q7018" i="2" l="1"/>
  <c r="P7018" i="2"/>
  <c r="R7018" i="2"/>
  <c r="T7018" i="2" s="1"/>
  <c r="U7018" i="2"/>
  <c r="V7018" i="2" s="1"/>
  <c r="F7019" i="2" s="1"/>
  <c r="H7019" i="2" l="1"/>
  <c r="K7019" i="2" s="1"/>
  <c r="J7019" i="2"/>
  <c r="M7019" i="2" s="1"/>
  <c r="S7018" i="2"/>
  <c r="G7019" i="2"/>
  <c r="I7019" i="2" l="1"/>
  <c r="N7019" i="2"/>
  <c r="O7019" i="2" s="1"/>
  <c r="R7019" i="2" l="1"/>
  <c r="T7019" i="2" s="1"/>
  <c r="Q7019" i="2"/>
  <c r="P7019" i="2"/>
  <c r="U7019" i="2"/>
  <c r="V7019" i="2" s="1"/>
  <c r="F7020" i="2" s="1"/>
  <c r="H7020" i="2" l="1"/>
  <c r="K7020" i="2" s="1"/>
  <c r="N7020" i="2" s="1"/>
  <c r="O7020" i="2" s="1"/>
  <c r="J7020" i="2"/>
  <c r="M7020" i="2" s="1"/>
  <c r="S7019" i="2"/>
  <c r="G7020" i="2"/>
  <c r="R7020" i="2" l="1"/>
  <c r="T7020" i="2" s="1"/>
  <c r="Q7020" i="2"/>
  <c r="P7020" i="2"/>
  <c r="U7020" i="2"/>
  <c r="G7021" i="2"/>
  <c r="I7020" i="2"/>
  <c r="S7020" i="2" l="1"/>
  <c r="V7020" i="2"/>
  <c r="F7021" i="2" s="1"/>
  <c r="I7021" i="2" l="1"/>
  <c r="H7021" i="2"/>
  <c r="K7021" i="2" s="1"/>
  <c r="N7021" i="2" s="1"/>
  <c r="O7021" i="2" s="1"/>
  <c r="J7021" i="2"/>
  <c r="M7021" i="2" s="1"/>
  <c r="Q7021" i="2" l="1"/>
  <c r="R7021" i="2"/>
  <c r="T7021" i="2" s="1"/>
  <c r="P7021" i="2"/>
  <c r="U7021" i="2"/>
  <c r="V7021" i="2" s="1"/>
  <c r="F7022" i="2" s="1"/>
  <c r="J7022" i="2" l="1"/>
  <c r="M7022" i="2" s="1"/>
  <c r="H7022" i="2"/>
  <c r="K7022" i="2" s="1"/>
  <c r="S7021" i="2"/>
  <c r="G7022" i="2"/>
  <c r="I7022" i="2" s="1"/>
  <c r="L7022" i="2" s="1"/>
  <c r="N7022" i="2" l="1"/>
  <c r="O7022" i="2" s="1"/>
  <c r="Q7022" i="2" l="1"/>
  <c r="U7022" i="2"/>
  <c r="P7022" i="2"/>
  <c r="R7022" i="2"/>
  <c r="T7022" i="2" s="1"/>
  <c r="V7022" i="2" l="1"/>
  <c r="F7023" i="2" s="1"/>
  <c r="S7022" i="2"/>
  <c r="G7023" i="2"/>
  <c r="J7023" i="2" l="1"/>
  <c r="M7023" i="2" s="1"/>
  <c r="I7023" i="2"/>
  <c r="H7023" i="2"/>
  <c r="K7023" i="2" s="1"/>
  <c r="N7023" i="2" s="1"/>
  <c r="O7023" i="2" s="1"/>
  <c r="R7023" i="2" l="1"/>
  <c r="T7023" i="2" s="1"/>
  <c r="Q7023" i="2"/>
  <c r="P7023" i="2"/>
  <c r="U7023" i="2"/>
  <c r="V7023" i="2" s="1"/>
  <c r="F7024" i="2" s="1"/>
  <c r="H7024" i="2" l="1"/>
  <c r="K7024" i="2" s="1"/>
  <c r="J7024" i="2"/>
  <c r="M7024" i="2" s="1"/>
  <c r="S7023" i="2"/>
  <c r="G7024" i="2"/>
  <c r="I7024" i="2" l="1"/>
  <c r="L7024" i="2" s="1"/>
  <c r="N7024" i="2"/>
  <c r="O7024" i="2" s="1"/>
  <c r="R7024" i="2" l="1"/>
  <c r="T7024" i="2" s="1"/>
  <c r="Q7024" i="2"/>
  <c r="P7024" i="2"/>
  <c r="U7024" i="2"/>
  <c r="V7024" i="2" l="1"/>
  <c r="F7025" i="2" s="1"/>
  <c r="S7024" i="2"/>
  <c r="G7025" i="2"/>
  <c r="I7025" i="2" l="1"/>
  <c r="L7025" i="2" s="1"/>
  <c r="H7025" i="2"/>
  <c r="K7025" i="2" s="1"/>
  <c r="J7025" i="2"/>
  <c r="M7025" i="2" s="1"/>
  <c r="N7025" i="2" l="1"/>
  <c r="O7025" i="2" s="1"/>
  <c r="R7025" i="2" l="1"/>
  <c r="T7025" i="2" s="1"/>
  <c r="Q7025" i="2"/>
  <c r="U7025" i="2"/>
  <c r="P7025" i="2"/>
  <c r="V7025" i="2" s="1"/>
  <c r="F7026" i="2" s="1"/>
  <c r="H7026" i="2" l="1"/>
  <c r="K7026" i="2" s="1"/>
  <c r="J7026" i="2"/>
  <c r="M7026" i="2" s="1"/>
  <c r="S7025" i="2"/>
  <c r="G7026" i="2"/>
  <c r="I7026" i="2" l="1"/>
  <c r="L7026" i="2" s="1"/>
  <c r="N7026" i="2"/>
  <c r="O7026" i="2" s="1"/>
  <c r="R7026" i="2" l="1"/>
  <c r="T7026" i="2" s="1"/>
  <c r="Q7026" i="2"/>
  <c r="G7027" i="2" s="1"/>
  <c r="U7026" i="2"/>
  <c r="P7026" i="2"/>
  <c r="S7026" i="2" l="1"/>
  <c r="V7026" i="2"/>
  <c r="F7027" i="2" s="1"/>
  <c r="H7027" i="2" l="1"/>
  <c r="K7027" i="2" s="1"/>
  <c r="I7027" i="2"/>
  <c r="L7027" i="2" s="1"/>
  <c r="J7027" i="2"/>
  <c r="M7027" i="2" s="1"/>
  <c r="N7027" i="2" l="1"/>
  <c r="O7027" i="2" s="1"/>
  <c r="Q7027" i="2" l="1"/>
  <c r="P7027" i="2"/>
  <c r="R7027" i="2"/>
  <c r="T7027" i="2" s="1"/>
  <c r="U7027" i="2"/>
  <c r="V7027" i="2" s="1"/>
  <c r="F7028" i="2" s="1"/>
  <c r="J7028" i="2" l="1"/>
  <c r="M7028" i="2" s="1"/>
  <c r="H7028" i="2"/>
  <c r="K7028" i="2" s="1"/>
  <c r="S7027" i="2"/>
  <c r="G7028" i="2"/>
  <c r="I7028" i="2" l="1"/>
  <c r="L7028" i="2" s="1"/>
  <c r="N7028" i="2"/>
  <c r="O7028" i="2" s="1"/>
  <c r="R7028" i="2" l="1"/>
  <c r="T7028" i="2" s="1"/>
  <c r="Q7028" i="2"/>
  <c r="P7028" i="2"/>
  <c r="U7028" i="2"/>
  <c r="V7028" i="2" s="1"/>
  <c r="F7029" i="2" s="1"/>
  <c r="H7029" i="2" l="1"/>
  <c r="K7029" i="2" s="1"/>
  <c r="J7029" i="2"/>
  <c r="M7029" i="2" s="1"/>
  <c r="S7028" i="2"/>
  <c r="G7029" i="2"/>
  <c r="I7029" i="2" l="1"/>
  <c r="L7029" i="2" s="1"/>
  <c r="N7029" i="2" s="1"/>
  <c r="O7029" i="2" s="1"/>
  <c r="R7029" i="2" l="1"/>
  <c r="T7029" i="2" s="1"/>
  <c r="Q7029" i="2"/>
  <c r="U7029" i="2"/>
  <c r="P7029" i="2"/>
  <c r="V7029" i="2" l="1"/>
  <c r="F7030" i="2" s="1"/>
  <c r="S7029" i="2"/>
  <c r="G7030" i="2"/>
  <c r="J7030" i="2" l="1"/>
  <c r="M7030" i="2" s="1"/>
  <c r="I7030" i="2"/>
  <c r="L7030" i="2" s="1"/>
  <c r="H7030" i="2"/>
  <c r="K7030" i="2" s="1"/>
  <c r="N7030" i="2" s="1"/>
  <c r="O7030" i="2" s="1"/>
  <c r="R7030" i="2" l="1"/>
  <c r="T7030" i="2" s="1"/>
  <c r="Q7030" i="2"/>
  <c r="P7030" i="2"/>
  <c r="U7030" i="2"/>
  <c r="V7030" i="2" l="1"/>
  <c r="F7031" i="2" s="1"/>
  <c r="S7030" i="2"/>
  <c r="G7031" i="2"/>
  <c r="J7031" i="2" l="1"/>
  <c r="M7031" i="2" s="1"/>
  <c r="I7031" i="2"/>
  <c r="L7031" i="2" s="1"/>
  <c r="H7031" i="2"/>
  <c r="K7031" i="2" s="1"/>
  <c r="N7031" i="2" s="1"/>
  <c r="O7031" i="2" s="1"/>
  <c r="R7031" i="2" l="1"/>
  <c r="T7031" i="2" s="1"/>
  <c r="Q7031" i="2"/>
  <c r="P7031" i="2"/>
  <c r="U7031" i="2"/>
  <c r="V7031" i="2" s="1"/>
  <c r="F7032" i="2" s="1"/>
  <c r="J7032" i="2" l="1"/>
  <c r="M7032" i="2" s="1"/>
  <c r="H7032" i="2"/>
  <c r="K7032" i="2" s="1"/>
  <c r="S7031" i="2"/>
  <c r="G7032" i="2"/>
  <c r="I7032" i="2" l="1"/>
  <c r="L7032" i="2" s="1"/>
  <c r="N7032" i="2" s="1"/>
  <c r="O7032" i="2" s="1"/>
  <c r="R7032" i="2" l="1"/>
  <c r="T7032" i="2" s="1"/>
  <c r="Q7032" i="2"/>
  <c r="P7032" i="2"/>
  <c r="U7032" i="2"/>
  <c r="V7032" i="2" l="1"/>
  <c r="F7033" i="2" s="1"/>
  <c r="S7032" i="2"/>
  <c r="G7033" i="2"/>
  <c r="I7033" i="2" l="1"/>
  <c r="L7033" i="2" s="1"/>
  <c r="J7033" i="2"/>
  <c r="M7033" i="2" s="1"/>
  <c r="H7033" i="2"/>
  <c r="K7033" i="2" s="1"/>
  <c r="N7033" i="2" s="1"/>
  <c r="O7033" i="2" s="1"/>
  <c r="P7033" i="2" l="1"/>
  <c r="Q7033" i="2"/>
  <c r="S7033" i="2" s="1"/>
  <c r="R7033" i="2"/>
  <c r="T7033" i="2" s="1"/>
  <c r="U7033" i="2"/>
  <c r="V7033" i="2" l="1"/>
  <c r="F7034" i="2" s="1"/>
  <c r="J7034" i="2" l="1"/>
  <c r="M7034" i="2" s="1"/>
  <c r="H7034" i="2"/>
  <c r="K7034" i="2" s="1"/>
  <c r="N7034" i="2" s="1"/>
  <c r="O7034" i="2" s="1"/>
  <c r="I7034" i="2"/>
  <c r="Q7034" i="2" l="1"/>
  <c r="R7034" i="2"/>
  <c r="T7034" i="2" s="1"/>
  <c r="P7034" i="2"/>
  <c r="U7034" i="2"/>
  <c r="V7034" i="2" l="1"/>
  <c r="F7035" i="2" s="1"/>
  <c r="S7034" i="2"/>
  <c r="G7035" i="2"/>
  <c r="J7035" i="2" l="1"/>
  <c r="M7035" i="2" s="1"/>
  <c r="I7035" i="2"/>
  <c r="H7035" i="2"/>
  <c r="K7035" i="2" s="1"/>
  <c r="N7035" i="2" s="1"/>
  <c r="O7035" i="2" s="1"/>
  <c r="R7035" i="2" l="1"/>
  <c r="T7035" i="2" s="1"/>
  <c r="Q7035" i="2"/>
  <c r="P7035" i="2"/>
  <c r="U7035" i="2"/>
  <c r="V7035" i="2" s="1"/>
  <c r="F7036" i="2" s="1"/>
  <c r="J7036" i="2" l="1"/>
  <c r="M7036" i="2" s="1"/>
  <c r="H7036" i="2"/>
  <c r="K7036" i="2" s="1"/>
  <c r="N7036" i="2" s="1"/>
  <c r="O7036" i="2" s="1"/>
  <c r="S7035" i="2"/>
  <c r="G7036" i="2"/>
  <c r="P7036" i="2" l="1"/>
  <c r="R7036" i="2"/>
  <c r="T7036" i="2" s="1"/>
  <c r="Q7036" i="2"/>
  <c r="S7036" i="2" s="1"/>
  <c r="U7036" i="2"/>
  <c r="I7036" i="2"/>
  <c r="V7036" i="2" l="1"/>
  <c r="F7037" i="2" s="1"/>
  <c r="G7037" i="2"/>
  <c r="J7037" i="2" l="1"/>
  <c r="M7037" i="2" s="1"/>
  <c r="I7037" i="2"/>
  <c r="H7037" i="2"/>
  <c r="K7037" i="2" s="1"/>
  <c r="N7037" i="2" s="1"/>
  <c r="O7037" i="2" s="1"/>
  <c r="R7037" i="2" l="1"/>
  <c r="T7037" i="2" s="1"/>
  <c r="Q7037" i="2"/>
  <c r="P7037" i="2"/>
  <c r="U7037" i="2"/>
  <c r="V7037" i="2" s="1"/>
  <c r="F7038" i="2" s="1"/>
  <c r="J7038" i="2" l="1"/>
  <c r="M7038" i="2" s="1"/>
  <c r="H7038" i="2"/>
  <c r="K7038" i="2" s="1"/>
  <c r="N7038" i="2" s="1"/>
  <c r="O7038" i="2" s="1"/>
  <c r="S7037" i="2"/>
  <c r="G7038" i="2"/>
  <c r="I7038" i="2" s="1"/>
  <c r="R7038" i="2" l="1"/>
  <c r="T7038" i="2" s="1"/>
  <c r="U7038" i="2"/>
  <c r="Q7038" i="2"/>
  <c r="P7038" i="2"/>
  <c r="V7038" i="2" s="1"/>
  <c r="F7039" i="2" s="1"/>
  <c r="J7039" i="2" l="1"/>
  <c r="M7039" i="2" s="1"/>
  <c r="H7039" i="2"/>
  <c r="K7039" i="2" s="1"/>
  <c r="N7039" i="2" s="1"/>
  <c r="O7039" i="2" s="1"/>
  <c r="S7038" i="2"/>
  <c r="G7039" i="2"/>
  <c r="R7039" i="2" l="1"/>
  <c r="T7039" i="2" s="1"/>
  <c r="Q7039" i="2"/>
  <c r="P7039" i="2"/>
  <c r="U7039" i="2"/>
  <c r="V7039" i="2" s="1"/>
  <c r="F7040" i="2" s="1"/>
  <c r="I7039" i="2"/>
  <c r="J7040" i="2" l="1"/>
  <c r="M7040" i="2" s="1"/>
  <c r="H7040" i="2"/>
  <c r="K7040" i="2" s="1"/>
  <c r="N7040" i="2" s="1"/>
  <c r="O7040" i="2" s="1"/>
  <c r="S7039" i="2"/>
  <c r="G7040" i="2"/>
  <c r="I7040" i="2" s="1"/>
  <c r="R7040" i="2" l="1"/>
  <c r="T7040" i="2" s="1"/>
  <c r="P7040" i="2"/>
  <c r="Q7040" i="2"/>
  <c r="S7040" i="2" s="1"/>
  <c r="U7040" i="2"/>
  <c r="V7040" i="2" l="1"/>
  <c r="F7041" i="2" s="1"/>
  <c r="G7041" i="2"/>
  <c r="I7041" i="2" l="1"/>
  <c r="J7041" i="2"/>
  <c r="M7041" i="2" s="1"/>
  <c r="H7041" i="2"/>
  <c r="K7041" i="2" s="1"/>
  <c r="N7041" i="2" s="1"/>
  <c r="O7041" i="2" s="1"/>
  <c r="R7041" i="2" l="1"/>
  <c r="T7041" i="2" s="1"/>
  <c r="Q7041" i="2"/>
  <c r="P7041" i="2"/>
  <c r="U7041" i="2"/>
  <c r="V7041" i="2" s="1"/>
  <c r="F7042" i="2" s="1"/>
  <c r="J7042" i="2" l="1"/>
  <c r="M7042" i="2" s="1"/>
  <c r="H7042" i="2"/>
  <c r="K7042" i="2" s="1"/>
  <c r="N7042" i="2" s="1"/>
  <c r="O7042" i="2" s="1"/>
  <c r="S7041" i="2"/>
  <c r="G7042" i="2"/>
  <c r="G7043" i="2" l="1"/>
  <c r="Q7042" i="2"/>
  <c r="S7042" i="2" s="1"/>
  <c r="P7042" i="2"/>
  <c r="R7042" i="2"/>
  <c r="T7042" i="2" s="1"/>
  <c r="U7042" i="2"/>
  <c r="I7042" i="2"/>
  <c r="V7042" i="2" l="1"/>
  <c r="F7043" i="2" s="1"/>
  <c r="H7043" i="2" l="1"/>
  <c r="K7043" i="2" s="1"/>
  <c r="N7043" i="2" s="1"/>
  <c r="O7043" i="2" s="1"/>
  <c r="J7043" i="2"/>
  <c r="M7043" i="2" s="1"/>
  <c r="I7043" i="2"/>
  <c r="R7043" i="2" l="1"/>
  <c r="T7043" i="2" s="1"/>
  <c r="Q7043" i="2"/>
  <c r="P7043" i="2"/>
  <c r="U7043" i="2"/>
  <c r="V7043" i="2" s="1"/>
  <c r="F7044" i="2" s="1"/>
  <c r="J7044" i="2" l="1"/>
  <c r="M7044" i="2" s="1"/>
  <c r="H7044" i="2"/>
  <c r="K7044" i="2" s="1"/>
  <c r="N7044" i="2" s="1"/>
  <c r="O7044" i="2" s="1"/>
  <c r="S7043" i="2"/>
  <c r="G7044" i="2"/>
  <c r="I7044" i="2" l="1"/>
  <c r="Q7044" i="2"/>
  <c r="R7044" i="2"/>
  <c r="T7044" i="2" s="1"/>
  <c r="P7044" i="2"/>
  <c r="U7044" i="2"/>
  <c r="V7044" i="2" l="1"/>
  <c r="F7045" i="2" s="1"/>
  <c r="S7044" i="2"/>
  <c r="G7045" i="2"/>
  <c r="J7045" i="2" l="1"/>
  <c r="M7045" i="2" s="1"/>
  <c r="H7045" i="2"/>
  <c r="K7045" i="2" s="1"/>
  <c r="N7045" i="2" s="1"/>
  <c r="O7045" i="2" s="1"/>
  <c r="I7045" i="2"/>
  <c r="P7045" i="2" l="1"/>
  <c r="Q7045" i="2"/>
  <c r="R7045" i="2"/>
  <c r="T7045" i="2" s="1"/>
  <c r="U7045" i="2"/>
  <c r="V7045" i="2" s="1"/>
  <c r="F7046" i="2" s="1"/>
  <c r="H7046" i="2" l="1"/>
  <c r="K7046" i="2" s="1"/>
  <c r="J7046" i="2"/>
  <c r="M7046" i="2" s="1"/>
  <c r="S7045" i="2"/>
  <c r="G7046" i="2"/>
  <c r="I7046" i="2" s="1"/>
  <c r="N7046" i="2" l="1"/>
  <c r="O7046" i="2" s="1"/>
  <c r="P7046" i="2" l="1"/>
  <c r="R7046" i="2"/>
  <c r="T7046" i="2" s="1"/>
  <c r="Q7046" i="2"/>
  <c r="U7046" i="2"/>
  <c r="V7046" i="2" s="1"/>
  <c r="F7047" i="2" s="1"/>
  <c r="J7047" i="2" l="1"/>
  <c r="M7047" i="2" s="1"/>
  <c r="H7047" i="2"/>
  <c r="K7047" i="2" s="1"/>
  <c r="G7047" i="2"/>
  <c r="S7046" i="2"/>
  <c r="I7047" i="2" l="1"/>
  <c r="L7047" i="2" s="1"/>
  <c r="N7047" i="2"/>
  <c r="O7047" i="2" s="1"/>
  <c r="R7047" i="2" l="1"/>
  <c r="T7047" i="2" s="1"/>
  <c r="P7047" i="2"/>
  <c r="U7047" i="2"/>
  <c r="Q7047" i="2"/>
  <c r="S7047" i="2" l="1"/>
  <c r="G7048" i="2"/>
  <c r="V7047" i="2"/>
  <c r="F7048" i="2" s="1"/>
  <c r="J7048" i="2" l="1"/>
  <c r="M7048" i="2" s="1"/>
  <c r="I7048" i="2"/>
  <c r="L7048" i="2" s="1"/>
  <c r="H7048" i="2"/>
  <c r="K7048" i="2" s="1"/>
  <c r="N7048" i="2" l="1"/>
  <c r="O7048" i="2" s="1"/>
  <c r="R7048" i="2" l="1"/>
  <c r="T7048" i="2" s="1"/>
  <c r="P7048" i="2"/>
  <c r="Q7048" i="2"/>
  <c r="U7048" i="2"/>
  <c r="V7048" i="2" s="1"/>
  <c r="F7049" i="2" s="1"/>
  <c r="J7049" i="2" l="1"/>
  <c r="M7049" i="2" s="1"/>
  <c r="H7049" i="2"/>
  <c r="K7049" i="2" s="1"/>
  <c r="S7048" i="2"/>
  <c r="G7049" i="2"/>
  <c r="I7049" i="2" l="1"/>
  <c r="L7049" i="2" s="1"/>
  <c r="N7049" i="2"/>
  <c r="O7049" i="2" s="1"/>
  <c r="R7049" i="2" l="1"/>
  <c r="T7049" i="2" s="1"/>
  <c r="Q7049" i="2"/>
  <c r="P7049" i="2"/>
  <c r="U7049" i="2"/>
  <c r="V7049" i="2" s="1"/>
  <c r="F7050" i="2" s="1"/>
  <c r="J7050" i="2" l="1"/>
  <c r="M7050" i="2" s="1"/>
  <c r="H7050" i="2"/>
  <c r="K7050" i="2" s="1"/>
  <c r="S7049" i="2"/>
  <c r="G7050" i="2"/>
  <c r="I7050" i="2" l="1"/>
  <c r="L7050" i="2" s="1"/>
  <c r="N7050" i="2" s="1"/>
  <c r="O7050" i="2" s="1"/>
  <c r="R7050" i="2" l="1"/>
  <c r="T7050" i="2" s="1"/>
  <c r="P7050" i="2"/>
  <c r="Q7050" i="2"/>
  <c r="G7051" i="2" s="1"/>
  <c r="U7050" i="2"/>
  <c r="S7050" i="2" l="1"/>
  <c r="V7050" i="2"/>
  <c r="F7051" i="2" s="1"/>
  <c r="J7051" i="2" l="1"/>
  <c r="M7051" i="2" s="1"/>
  <c r="I7051" i="2"/>
  <c r="L7051" i="2" s="1"/>
  <c r="H7051" i="2"/>
  <c r="K7051" i="2" s="1"/>
  <c r="N7051" i="2" s="1"/>
  <c r="O7051" i="2" s="1"/>
  <c r="P7051" i="2" l="1"/>
  <c r="R7051" i="2"/>
  <c r="T7051" i="2" s="1"/>
  <c r="Q7051" i="2"/>
  <c r="U7051" i="2"/>
  <c r="V7051" i="2" s="1"/>
  <c r="F7052" i="2" s="1"/>
  <c r="J7052" i="2" l="1"/>
  <c r="M7052" i="2" s="1"/>
  <c r="H7052" i="2"/>
  <c r="K7052" i="2" s="1"/>
  <c r="S7051" i="2"/>
  <c r="G7052" i="2"/>
  <c r="I7052" i="2" l="1"/>
  <c r="L7052" i="2" s="1"/>
  <c r="N7052" i="2" s="1"/>
  <c r="O7052" i="2" s="1"/>
  <c r="P7052" i="2" l="1"/>
  <c r="R7052" i="2"/>
  <c r="T7052" i="2" s="1"/>
  <c r="Q7052" i="2"/>
  <c r="U7052" i="2"/>
  <c r="V7052" i="2" s="1"/>
  <c r="F7053" i="2" s="1"/>
  <c r="S7052" i="2" l="1"/>
  <c r="G7053" i="2"/>
  <c r="J7053" i="2"/>
  <c r="M7053" i="2" s="1"/>
  <c r="I7053" i="2"/>
  <c r="L7053" i="2" s="1"/>
  <c r="H7053" i="2"/>
  <c r="K7053" i="2" s="1"/>
  <c r="N7053" i="2" s="1"/>
  <c r="O7053" i="2" s="1"/>
  <c r="Q7053" i="2" l="1"/>
  <c r="R7053" i="2"/>
  <c r="T7053" i="2" s="1"/>
  <c r="P7053" i="2"/>
  <c r="U7053" i="2"/>
  <c r="V7053" i="2" s="1"/>
  <c r="F7054" i="2" s="1"/>
  <c r="G7054" i="2"/>
  <c r="I7054" i="2" l="1"/>
  <c r="L7054" i="2" s="1"/>
  <c r="J7054" i="2"/>
  <c r="M7054" i="2" s="1"/>
  <c r="H7054" i="2"/>
  <c r="K7054" i="2" s="1"/>
  <c r="N7054" i="2" s="1"/>
  <c r="O7054" i="2" s="1"/>
  <c r="S7053" i="2"/>
  <c r="Q7054" i="2" l="1"/>
  <c r="R7054" i="2"/>
  <c r="T7054" i="2" s="1"/>
  <c r="P7054" i="2"/>
  <c r="U7054" i="2"/>
  <c r="V7054" i="2" s="1"/>
  <c r="F7055" i="2" s="1"/>
  <c r="H7055" i="2" l="1"/>
  <c r="K7055" i="2" s="1"/>
  <c r="J7055" i="2"/>
  <c r="M7055" i="2" s="1"/>
  <c r="S7054" i="2"/>
  <c r="G7055" i="2"/>
  <c r="I7055" i="2" l="1"/>
  <c r="L7055" i="2" s="1"/>
  <c r="N7055" i="2"/>
  <c r="O7055" i="2" s="1"/>
  <c r="U7055" i="2" l="1"/>
  <c r="Q7055" i="2"/>
  <c r="R7055" i="2"/>
  <c r="T7055" i="2" s="1"/>
  <c r="P7055" i="2"/>
  <c r="V7055" i="2" l="1"/>
  <c r="F7056" i="2" s="1"/>
  <c r="S7055" i="2"/>
  <c r="G7056" i="2"/>
  <c r="H7056" i="2" l="1"/>
  <c r="K7056" i="2" s="1"/>
  <c r="J7056" i="2"/>
  <c r="M7056" i="2" s="1"/>
  <c r="I7056" i="2"/>
  <c r="L7056" i="2" s="1"/>
  <c r="N7056" i="2" s="1"/>
  <c r="O7056" i="2" s="1"/>
  <c r="R7056" i="2" l="1"/>
  <c r="T7056" i="2" s="1"/>
  <c r="P7056" i="2"/>
  <c r="Q7056" i="2"/>
  <c r="U7056" i="2"/>
  <c r="S7056" i="2" l="1"/>
  <c r="G7057" i="2"/>
  <c r="V7056" i="2"/>
  <c r="F7057" i="2" s="1"/>
  <c r="H7057" i="2" l="1"/>
  <c r="K7057" i="2" s="1"/>
  <c r="J7057" i="2"/>
  <c r="M7057" i="2" s="1"/>
  <c r="I7057" i="2"/>
  <c r="L7057" i="2" s="1"/>
  <c r="N7057" i="2" l="1"/>
  <c r="O7057" i="2" s="1"/>
  <c r="Q7057" i="2" l="1"/>
  <c r="R7057" i="2"/>
  <c r="T7057" i="2" s="1"/>
  <c r="P7057" i="2"/>
  <c r="U7057" i="2"/>
  <c r="V7057" i="2" l="1"/>
  <c r="F7058" i="2" s="1"/>
  <c r="S7057" i="2"/>
  <c r="I7058" i="2" l="1"/>
  <c r="H7058" i="2"/>
  <c r="K7058" i="2" s="1"/>
  <c r="J7058" i="2"/>
  <c r="M7058" i="2" s="1"/>
  <c r="N7058" i="2" l="1"/>
  <c r="O7058" i="2" s="1"/>
  <c r="R7058" i="2" l="1"/>
  <c r="T7058" i="2" s="1"/>
  <c r="Q7058" i="2"/>
  <c r="P7058" i="2"/>
  <c r="U7058" i="2"/>
  <c r="V7058" i="2" s="1"/>
  <c r="F7059" i="2" s="1"/>
  <c r="J7059" i="2" l="1"/>
  <c r="M7059" i="2" s="1"/>
  <c r="H7059" i="2"/>
  <c r="K7059" i="2" s="1"/>
  <c r="N7059" i="2" s="1"/>
  <c r="O7059" i="2" s="1"/>
  <c r="G7059" i="2"/>
  <c r="S7058" i="2"/>
  <c r="R7059" i="2" l="1"/>
  <c r="T7059" i="2" s="1"/>
  <c r="Q7059" i="2"/>
  <c r="P7059" i="2"/>
  <c r="U7059" i="2"/>
  <c r="V7059" i="2" s="1"/>
  <c r="F7060" i="2" s="1"/>
  <c r="I7059" i="2"/>
  <c r="H7060" i="2" l="1"/>
  <c r="K7060" i="2" s="1"/>
  <c r="J7060" i="2"/>
  <c r="M7060" i="2" s="1"/>
  <c r="S7059" i="2"/>
  <c r="G7060" i="2"/>
  <c r="I7060" i="2" l="1"/>
  <c r="N7060" i="2"/>
  <c r="O7060" i="2" s="1"/>
  <c r="R7060" i="2" l="1"/>
  <c r="T7060" i="2" s="1"/>
  <c r="P7060" i="2"/>
  <c r="U7060" i="2"/>
  <c r="Q7060" i="2"/>
  <c r="S7060" i="2" l="1"/>
  <c r="G7061" i="2"/>
  <c r="V7060" i="2"/>
  <c r="F7061" i="2" s="1"/>
  <c r="H7061" i="2" l="1"/>
  <c r="K7061" i="2" s="1"/>
  <c r="I7061" i="2"/>
  <c r="J7061" i="2"/>
  <c r="M7061" i="2" s="1"/>
  <c r="N7061" i="2" l="1"/>
  <c r="O7061" i="2" s="1"/>
  <c r="R7061" i="2" l="1"/>
  <c r="T7061" i="2" s="1"/>
  <c r="Q7061" i="2"/>
  <c r="P7061" i="2"/>
  <c r="U7061" i="2"/>
  <c r="V7061" i="2" s="1"/>
  <c r="F7062" i="2" s="1"/>
  <c r="J7062" i="2" l="1"/>
  <c r="M7062" i="2" s="1"/>
  <c r="H7062" i="2"/>
  <c r="K7062" i="2" s="1"/>
  <c r="N7062" i="2" s="1"/>
  <c r="O7062" i="2" s="1"/>
  <c r="S7061" i="2"/>
  <c r="G7062" i="2"/>
  <c r="I7062" i="2" l="1"/>
  <c r="Q7062" i="2"/>
  <c r="P7062" i="2"/>
  <c r="R7062" i="2"/>
  <c r="T7062" i="2" s="1"/>
  <c r="U7062" i="2"/>
  <c r="V7062" i="2" l="1"/>
  <c r="F7063" i="2" s="1"/>
  <c r="S7062" i="2"/>
  <c r="G7063" i="2"/>
  <c r="I7063" i="2" l="1"/>
  <c r="H7063" i="2"/>
  <c r="K7063" i="2" s="1"/>
  <c r="J7063" i="2"/>
  <c r="M7063" i="2" s="1"/>
  <c r="N7063" i="2" l="1"/>
  <c r="O7063" i="2" s="1"/>
  <c r="Q7063" i="2" l="1"/>
  <c r="P7063" i="2"/>
  <c r="R7063" i="2"/>
  <c r="T7063" i="2" s="1"/>
  <c r="U7063" i="2"/>
  <c r="V7063" i="2" s="1"/>
  <c r="F7064" i="2" s="1"/>
  <c r="J7064" i="2" l="1"/>
  <c r="M7064" i="2" s="1"/>
  <c r="H7064" i="2"/>
  <c r="K7064" i="2" s="1"/>
  <c r="N7064" i="2" s="1"/>
  <c r="O7064" i="2" s="1"/>
  <c r="S7063" i="2"/>
  <c r="G7064" i="2"/>
  <c r="P7064" i="2" l="1"/>
  <c r="Q7064" i="2"/>
  <c r="S7064" i="2" s="1"/>
  <c r="R7064" i="2"/>
  <c r="T7064" i="2" s="1"/>
  <c r="U7064" i="2"/>
  <c r="V7064" i="2" s="1"/>
  <c r="F7065" i="2" s="1"/>
  <c r="I7064" i="2"/>
  <c r="J7065" i="2" l="1"/>
  <c r="M7065" i="2" s="1"/>
  <c r="H7065" i="2"/>
  <c r="K7065" i="2" s="1"/>
  <c r="N7065" i="2" s="1"/>
  <c r="O7065" i="2" s="1"/>
  <c r="G7065" i="2"/>
  <c r="I7065" i="2" l="1"/>
  <c r="Q7065" i="2"/>
  <c r="G7066" i="2" s="1"/>
  <c r="R7065" i="2"/>
  <c r="T7065" i="2" s="1"/>
  <c r="P7065" i="2"/>
  <c r="S7065" i="2" s="1"/>
  <c r="U7065" i="2"/>
  <c r="V7065" i="2" l="1"/>
  <c r="F7066" i="2" s="1"/>
  <c r="I7066" i="2" l="1"/>
  <c r="J7066" i="2"/>
  <c r="M7066" i="2" s="1"/>
  <c r="H7066" i="2"/>
  <c r="K7066" i="2" s="1"/>
  <c r="N7066" i="2" s="1"/>
  <c r="O7066" i="2" s="1"/>
  <c r="R7066" i="2" l="1"/>
  <c r="T7066" i="2" s="1"/>
  <c r="P7066" i="2"/>
  <c r="Q7066" i="2"/>
  <c r="U7066" i="2"/>
  <c r="V7066" i="2" s="1"/>
  <c r="F7067" i="2" s="1"/>
  <c r="J7067" i="2" l="1"/>
  <c r="M7067" i="2" s="1"/>
  <c r="H7067" i="2"/>
  <c r="K7067" i="2" s="1"/>
  <c r="N7067" i="2" s="1"/>
  <c r="O7067" i="2" s="1"/>
  <c r="S7066" i="2"/>
  <c r="G7067" i="2"/>
  <c r="R7067" i="2" l="1"/>
  <c r="T7067" i="2" s="1"/>
  <c r="Q7067" i="2"/>
  <c r="P7067" i="2"/>
  <c r="U7067" i="2"/>
  <c r="I7067" i="2"/>
  <c r="V7067" i="2" l="1"/>
  <c r="F7068" i="2" s="1"/>
  <c r="S7067" i="2"/>
  <c r="G7068" i="2"/>
  <c r="J7068" i="2" l="1"/>
  <c r="M7068" i="2" s="1"/>
  <c r="I7068" i="2"/>
  <c r="H7068" i="2"/>
  <c r="K7068" i="2" s="1"/>
  <c r="N7068" i="2" s="1"/>
  <c r="O7068" i="2" s="1"/>
  <c r="U7068" i="2" l="1"/>
  <c r="Q7068" i="2"/>
  <c r="P7068" i="2"/>
  <c r="V7068" i="2" s="1"/>
  <c r="F7069" i="2" s="1"/>
  <c r="R7068" i="2"/>
  <c r="T7068" i="2" s="1"/>
  <c r="J7069" i="2" l="1"/>
  <c r="M7069" i="2" s="1"/>
  <c r="H7069" i="2"/>
  <c r="K7069" i="2" s="1"/>
  <c r="N7069" i="2" s="1"/>
  <c r="O7069" i="2" s="1"/>
  <c r="S7068" i="2"/>
  <c r="G7069" i="2"/>
  <c r="I7069" i="2" l="1"/>
  <c r="Q7069" i="2"/>
  <c r="G7070" i="2" s="1"/>
  <c r="R7069" i="2"/>
  <c r="T7069" i="2" s="1"/>
  <c r="P7069" i="2"/>
  <c r="S7069" i="2" s="1"/>
  <c r="U7069" i="2"/>
  <c r="V7069" i="2" s="1"/>
  <c r="F7070" i="2" s="1"/>
  <c r="J7070" i="2" l="1"/>
  <c r="M7070" i="2" s="1"/>
  <c r="I7070" i="2"/>
  <c r="H7070" i="2"/>
  <c r="K7070" i="2" s="1"/>
  <c r="N7070" i="2" s="1"/>
  <c r="O7070" i="2" s="1"/>
  <c r="R7070" i="2" l="1"/>
  <c r="T7070" i="2" s="1"/>
  <c r="P7070" i="2"/>
  <c r="Q7070" i="2"/>
  <c r="U7070" i="2"/>
  <c r="V7070" i="2" s="1"/>
  <c r="F7071" i="2" s="1"/>
  <c r="J7071" i="2" l="1"/>
  <c r="M7071" i="2" s="1"/>
  <c r="H7071" i="2"/>
  <c r="K7071" i="2" s="1"/>
  <c r="N7071" i="2" s="1"/>
  <c r="O7071" i="2" s="1"/>
  <c r="S7070" i="2"/>
  <c r="G7071" i="2"/>
  <c r="R7071" i="2" l="1"/>
  <c r="T7071" i="2" s="1"/>
  <c r="Q7071" i="2"/>
  <c r="P7071" i="2"/>
  <c r="U7071" i="2"/>
  <c r="V7071" i="2" s="1"/>
  <c r="F7072" i="2" s="1"/>
  <c r="I7071" i="2"/>
  <c r="J7072" i="2" l="1"/>
  <c r="M7072" i="2" s="1"/>
  <c r="H7072" i="2"/>
  <c r="K7072" i="2" s="1"/>
  <c r="S7071" i="2"/>
  <c r="G7072" i="2"/>
  <c r="I7072" i="2" l="1"/>
  <c r="L7072" i="2" s="1"/>
  <c r="N7072" i="2" s="1"/>
  <c r="O7072" i="2" s="1"/>
  <c r="R7072" i="2" l="1"/>
  <c r="T7072" i="2" s="1"/>
  <c r="U7072" i="2"/>
  <c r="P7072" i="2"/>
  <c r="Q7072" i="2"/>
  <c r="S7072" i="2" l="1"/>
  <c r="G7073" i="2"/>
  <c r="V7072" i="2"/>
  <c r="F7073" i="2" s="1"/>
  <c r="J7073" i="2" l="1"/>
  <c r="M7073" i="2" s="1"/>
  <c r="I7073" i="2"/>
  <c r="L7073" i="2" s="1"/>
  <c r="H7073" i="2"/>
  <c r="K7073" i="2" s="1"/>
  <c r="N7073" i="2" s="1"/>
  <c r="O7073" i="2" s="1"/>
  <c r="Q7073" i="2" l="1"/>
  <c r="R7073" i="2"/>
  <c r="T7073" i="2" s="1"/>
  <c r="P7073" i="2"/>
  <c r="U7073" i="2"/>
  <c r="V7073" i="2" s="1"/>
  <c r="F7074" i="2" s="1"/>
  <c r="J7074" i="2" l="1"/>
  <c r="M7074" i="2" s="1"/>
  <c r="H7074" i="2"/>
  <c r="K7074" i="2" s="1"/>
  <c r="S7073" i="2"/>
  <c r="G7074" i="2"/>
  <c r="I7074" i="2" l="1"/>
  <c r="L7074" i="2" s="1"/>
  <c r="N7074" i="2" s="1"/>
  <c r="O7074" i="2" s="1"/>
  <c r="R7074" i="2" l="1"/>
  <c r="T7074" i="2" s="1"/>
  <c r="U7074" i="2"/>
  <c r="Q7074" i="2"/>
  <c r="P7074" i="2"/>
  <c r="V7074" i="2" s="1"/>
  <c r="F7075" i="2" s="1"/>
  <c r="J7075" i="2" l="1"/>
  <c r="M7075" i="2" s="1"/>
  <c r="I7075" i="2"/>
  <c r="L7075" i="2" s="1"/>
  <c r="H7075" i="2"/>
  <c r="K7075" i="2" s="1"/>
  <c r="S7074" i="2"/>
  <c r="G7075" i="2"/>
  <c r="N7075" i="2" l="1"/>
  <c r="O7075" i="2" s="1"/>
  <c r="P7075" i="2" l="1"/>
  <c r="Q7075" i="2"/>
  <c r="R7075" i="2"/>
  <c r="T7075" i="2" s="1"/>
  <c r="U7075" i="2"/>
  <c r="V7075" i="2" s="1"/>
  <c r="F7076" i="2" s="1"/>
  <c r="H7076" i="2" l="1"/>
  <c r="K7076" i="2" s="1"/>
  <c r="J7076" i="2"/>
  <c r="M7076" i="2" s="1"/>
  <c r="S7075" i="2"/>
  <c r="G7076" i="2"/>
  <c r="I7076" i="2" l="1"/>
  <c r="L7076" i="2" s="1"/>
  <c r="N7076" i="2" s="1"/>
  <c r="O7076" i="2" s="1"/>
  <c r="P7076" i="2" l="1"/>
  <c r="R7076" i="2"/>
  <c r="T7076" i="2" s="1"/>
  <c r="U7076" i="2"/>
  <c r="Q7076" i="2"/>
  <c r="S7076" i="2" l="1"/>
  <c r="G7077" i="2"/>
  <c r="V7076" i="2"/>
  <c r="F7077" i="2" s="1"/>
  <c r="J7077" i="2" l="1"/>
  <c r="M7077" i="2" s="1"/>
  <c r="I7077" i="2"/>
  <c r="L7077" i="2" s="1"/>
  <c r="H7077" i="2"/>
  <c r="K7077" i="2" s="1"/>
  <c r="N7077" i="2" s="1"/>
  <c r="O7077" i="2" s="1"/>
  <c r="R7077" i="2" l="1"/>
  <c r="T7077" i="2" s="1"/>
  <c r="Q7077" i="2"/>
  <c r="P7077" i="2"/>
  <c r="U7077" i="2"/>
  <c r="V7077" i="2" s="1"/>
  <c r="F7078" i="2" s="1"/>
  <c r="J7078" i="2" l="1"/>
  <c r="M7078" i="2" s="1"/>
  <c r="H7078" i="2"/>
  <c r="K7078" i="2" s="1"/>
  <c r="S7077" i="2"/>
  <c r="G7078" i="2"/>
  <c r="I7078" i="2" l="1"/>
  <c r="L7078" i="2" s="1"/>
  <c r="N7078" i="2" s="1"/>
  <c r="O7078" i="2" s="1"/>
  <c r="R7078" i="2" l="1"/>
  <c r="T7078" i="2" s="1"/>
  <c r="P7078" i="2"/>
  <c r="Q7078" i="2"/>
  <c r="U7078" i="2"/>
  <c r="V7078" i="2" l="1"/>
  <c r="F7079" i="2" s="1"/>
  <c r="S7078" i="2"/>
  <c r="G7079" i="2"/>
  <c r="J7079" i="2" l="1"/>
  <c r="M7079" i="2" s="1"/>
  <c r="I7079" i="2"/>
  <c r="L7079" i="2" s="1"/>
  <c r="H7079" i="2"/>
  <c r="K7079" i="2" s="1"/>
  <c r="N7079" i="2" l="1"/>
  <c r="O7079" i="2" s="1"/>
  <c r="R7079" i="2" l="1"/>
  <c r="T7079" i="2" s="1"/>
  <c r="P7079" i="2"/>
  <c r="V7079" i="2" s="1"/>
  <c r="F7080" i="2" s="1"/>
  <c r="U7079" i="2"/>
  <c r="Q7079" i="2"/>
  <c r="O7080" i="2"/>
  <c r="J7080" i="2" l="1"/>
  <c r="M7080" i="2" s="1"/>
  <c r="H7080" i="2"/>
  <c r="K7080" i="2" s="1"/>
  <c r="N7080" i="2" s="1"/>
  <c r="U7080" i="2"/>
  <c r="P7080" i="2"/>
  <c r="R7080" i="2"/>
  <c r="T7080" i="2" s="1"/>
  <c r="S7079" i="2"/>
  <c r="G7080" i="2"/>
  <c r="I7080" i="2" l="1"/>
  <c r="Q7080" i="2" s="1"/>
  <c r="S7080" i="2" s="1"/>
  <c r="G7081" i="2" l="1"/>
  <c r="V7080" i="2"/>
  <c r="F7081" i="2" s="1"/>
  <c r="J7081" i="2" l="1"/>
  <c r="M7081" i="2" s="1"/>
  <c r="I7081" i="2"/>
  <c r="H7081" i="2"/>
  <c r="K7081" i="2" s="1"/>
  <c r="N7081" i="2" s="1"/>
  <c r="O7081" i="2" s="1"/>
  <c r="R7081" i="2" l="1"/>
  <c r="T7081" i="2" s="1"/>
  <c r="U7081" i="2"/>
  <c r="Q7081" i="2"/>
  <c r="O7082" i="2"/>
  <c r="P7081" i="2"/>
  <c r="V7081" i="2" s="1"/>
  <c r="F7082" i="2" s="1"/>
  <c r="P7082" i="2" l="1"/>
  <c r="Q7082" i="2"/>
  <c r="R7082" i="2"/>
  <c r="T7082" i="2" s="1"/>
  <c r="U7082" i="2"/>
  <c r="S7081" i="2"/>
  <c r="J7082" i="2"/>
  <c r="M7082" i="2" s="1"/>
  <c r="I7082" i="2"/>
  <c r="H7082" i="2"/>
  <c r="K7082" i="2" s="1"/>
  <c r="N7082" i="2" l="1"/>
  <c r="V7082" i="2"/>
  <c r="F7083" i="2" s="1"/>
  <c r="S7082" i="2"/>
  <c r="G7083" i="2"/>
  <c r="I7083" i="2" l="1"/>
  <c r="H7083" i="2"/>
  <c r="K7083" i="2" s="1"/>
  <c r="N7083" i="2" s="1"/>
  <c r="O7083" i="2" s="1"/>
  <c r="J7083" i="2"/>
  <c r="M7083" i="2" s="1"/>
  <c r="P7083" i="2" l="1"/>
  <c r="R7083" i="2"/>
  <c r="T7083" i="2" s="1"/>
  <c r="Q7083" i="2"/>
  <c r="U7083" i="2"/>
  <c r="V7083" i="2" s="1"/>
  <c r="F7084" i="2" s="1"/>
  <c r="J7084" i="2" l="1"/>
  <c r="M7084" i="2" s="1"/>
  <c r="H7084" i="2"/>
  <c r="K7084" i="2" s="1"/>
  <c r="N7084" i="2" s="1"/>
  <c r="O7084" i="2" s="1"/>
  <c r="I7084" i="2"/>
  <c r="S7083" i="2"/>
  <c r="G7084" i="2"/>
  <c r="U7084" i="2" l="1"/>
  <c r="R7084" i="2"/>
  <c r="T7084" i="2" s="1"/>
  <c r="Q7084" i="2"/>
  <c r="S7084" i="2" s="1"/>
  <c r="P7084" i="2"/>
  <c r="O7085" i="2"/>
  <c r="R7085" i="2" l="1"/>
  <c r="T7085" i="2" s="1"/>
  <c r="Q7085" i="2"/>
  <c r="U7085" i="2"/>
  <c r="V7084" i="2"/>
  <c r="F7085" i="2" s="1"/>
  <c r="G7085" i="2"/>
  <c r="G7086" i="2" s="1"/>
  <c r="J7085" i="2" l="1"/>
  <c r="M7085" i="2" s="1"/>
  <c r="H7085" i="2"/>
  <c r="I7085" i="2"/>
  <c r="K7085" i="2" l="1"/>
  <c r="N7085" i="2" s="1"/>
  <c r="P7085" i="2"/>
  <c r="V7085" i="2" l="1"/>
  <c r="F7086" i="2" s="1"/>
  <c r="S7085" i="2"/>
  <c r="I7086" i="2" l="1"/>
  <c r="J7086" i="2"/>
  <c r="M7086" i="2" s="1"/>
  <c r="H7086" i="2"/>
  <c r="K7086" i="2" s="1"/>
  <c r="N7086" i="2" s="1"/>
  <c r="O7086" i="2" s="1"/>
  <c r="R7086" i="2" l="1"/>
  <c r="T7086" i="2" s="1"/>
  <c r="Q7086" i="2"/>
  <c r="U7086" i="2"/>
  <c r="P7086" i="2"/>
  <c r="S7086" i="2" l="1"/>
  <c r="G7087" i="2"/>
  <c r="V7086" i="2"/>
  <c r="F7087" i="2" s="1"/>
  <c r="J7087" i="2" l="1"/>
  <c r="M7087" i="2" s="1"/>
  <c r="I7087" i="2"/>
  <c r="H7087" i="2"/>
  <c r="K7087" i="2" s="1"/>
  <c r="N7087" i="2" s="1"/>
  <c r="O7087" i="2" s="1"/>
  <c r="U7087" i="2" l="1"/>
  <c r="Q7087" i="2"/>
  <c r="R7087" i="2"/>
  <c r="T7087" i="2" s="1"/>
  <c r="P7087" i="2"/>
  <c r="V7087" i="2" s="1"/>
  <c r="F7088" i="2" s="1"/>
  <c r="J7088" i="2" l="1"/>
  <c r="M7088" i="2" s="1"/>
  <c r="H7088" i="2"/>
  <c r="K7088" i="2" s="1"/>
  <c r="N7088" i="2" s="1"/>
  <c r="O7088" i="2" s="1"/>
  <c r="S7087" i="2"/>
  <c r="G7088" i="2"/>
  <c r="Q7088" i="2" l="1"/>
  <c r="S7088" i="2" s="1"/>
  <c r="P7088" i="2"/>
  <c r="U7088" i="2"/>
  <c r="R7088" i="2"/>
  <c r="T7088" i="2" s="1"/>
  <c r="G7089" i="2"/>
  <c r="I7088" i="2"/>
  <c r="V7088" i="2" l="1"/>
  <c r="F7089" i="2" s="1"/>
  <c r="J7089" i="2" l="1"/>
  <c r="M7089" i="2" s="1"/>
  <c r="I7089" i="2"/>
  <c r="L7089" i="2" s="1"/>
  <c r="H7089" i="2"/>
  <c r="K7089" i="2" s="1"/>
  <c r="N7089" i="2" l="1"/>
  <c r="O7089" i="2" s="1"/>
  <c r="O7090" i="2" l="1"/>
  <c r="U7089" i="2"/>
  <c r="R7089" i="2"/>
  <c r="T7089" i="2" s="1"/>
  <c r="Q7089" i="2"/>
  <c r="P7089" i="2"/>
  <c r="V7089" i="2" s="1"/>
  <c r="F7090" i="2" s="1"/>
  <c r="U7090" i="2" l="1"/>
  <c r="R7090" i="2"/>
  <c r="T7090" i="2" s="1"/>
  <c r="P7090" i="2"/>
  <c r="S7089" i="2"/>
  <c r="G7090" i="2"/>
  <c r="J7090" i="2"/>
  <c r="M7090" i="2" s="1"/>
  <c r="I7090" i="2"/>
  <c r="Q7090" i="2" s="1"/>
  <c r="S7090" i="2" s="1"/>
  <c r="H7090" i="2"/>
  <c r="K7090" i="2" s="1"/>
  <c r="N7090" i="2" s="1"/>
  <c r="G7091" i="2" l="1"/>
  <c r="V7090" i="2"/>
  <c r="F7091" i="2" s="1"/>
  <c r="J7091" i="2" l="1"/>
  <c r="M7091" i="2" s="1"/>
  <c r="H7091" i="2"/>
  <c r="K7091" i="2" s="1"/>
  <c r="N7091" i="2" s="1"/>
  <c r="O7091" i="2" s="1"/>
  <c r="I7091" i="2"/>
  <c r="R7091" i="2" l="1"/>
  <c r="T7091" i="2" s="1"/>
  <c r="Q7091" i="2"/>
  <c r="P7091" i="2"/>
  <c r="V7091" i="2" s="1"/>
  <c r="F7092" i="2" s="1"/>
  <c r="O7092" i="2"/>
  <c r="U7091" i="2"/>
  <c r="Q7092" i="2" l="1"/>
  <c r="R7092" i="2"/>
  <c r="T7092" i="2" s="1"/>
  <c r="U7092" i="2"/>
  <c r="J7092" i="2"/>
  <c r="M7092" i="2" s="1"/>
  <c r="N7092" i="2" s="1"/>
  <c r="H7092" i="2"/>
  <c r="K7092" i="2" s="1"/>
  <c r="S7091" i="2"/>
  <c r="G7092" i="2"/>
  <c r="G7093" i="2" s="1"/>
  <c r="I7092" i="2" l="1"/>
  <c r="P7092" i="2"/>
  <c r="S7092" i="2" s="1"/>
  <c r="V7092" i="2" l="1"/>
  <c r="F7093" i="2" s="1"/>
  <c r="J7093" i="2" l="1"/>
  <c r="M7093" i="2" s="1"/>
  <c r="H7093" i="2"/>
  <c r="K7093" i="2" s="1"/>
  <c r="N7093" i="2" s="1"/>
  <c r="O7093" i="2" s="1"/>
  <c r="I7093" i="2"/>
  <c r="R7093" i="2" l="1"/>
  <c r="T7093" i="2" s="1"/>
  <c r="Q7093" i="2"/>
  <c r="P7093" i="2"/>
  <c r="U7093" i="2"/>
  <c r="V7093" i="2" l="1"/>
  <c r="F7094" i="2" s="1"/>
  <c r="S7093" i="2"/>
  <c r="G7094" i="2"/>
  <c r="J7094" i="2" l="1"/>
  <c r="M7094" i="2" s="1"/>
  <c r="H7094" i="2"/>
  <c r="K7094" i="2" s="1"/>
  <c r="N7094" i="2" s="1"/>
  <c r="O7094" i="2" s="1"/>
  <c r="I7094" i="2"/>
  <c r="R7094" i="2" l="1"/>
  <c r="T7094" i="2" s="1"/>
  <c r="Q7094" i="2"/>
  <c r="P7094" i="2"/>
  <c r="U7094" i="2"/>
  <c r="V7094" i="2" s="1"/>
  <c r="F7095" i="2" s="1"/>
  <c r="H7095" i="2" l="1"/>
  <c r="K7095" i="2" s="1"/>
  <c r="J7095" i="2"/>
  <c r="M7095" i="2" s="1"/>
  <c r="S7094" i="2"/>
  <c r="G7095" i="2"/>
  <c r="N7095" i="2" l="1"/>
  <c r="O7095" i="2" s="1"/>
  <c r="I7095" i="2"/>
  <c r="P7095" i="2" l="1"/>
  <c r="R7095" i="2"/>
  <c r="T7095" i="2" s="1"/>
  <c r="Q7095" i="2"/>
  <c r="U7095" i="2"/>
  <c r="S7095" i="2" l="1"/>
  <c r="G7096" i="2"/>
  <c r="V7095" i="2"/>
  <c r="F7096" i="2" s="1"/>
  <c r="J7096" i="2" l="1"/>
  <c r="M7096" i="2" s="1"/>
  <c r="I7096" i="2"/>
  <c r="L7096" i="2" s="1"/>
  <c r="H7096" i="2"/>
  <c r="K7096" i="2" s="1"/>
  <c r="N7096" i="2" s="1"/>
  <c r="O7096" i="2" s="1"/>
  <c r="Q7096" i="2" l="1"/>
  <c r="P7096" i="2"/>
  <c r="R7096" i="2"/>
  <c r="T7096" i="2" s="1"/>
  <c r="U7096" i="2"/>
  <c r="V7096" i="2" l="1"/>
  <c r="F7097" i="2" s="1"/>
  <c r="S7096" i="2"/>
  <c r="G7097" i="2"/>
  <c r="J7097" i="2" l="1"/>
  <c r="M7097" i="2" s="1"/>
  <c r="I7097" i="2"/>
  <c r="L7097" i="2" s="1"/>
  <c r="H7097" i="2"/>
  <c r="K7097" i="2" s="1"/>
  <c r="N7097" i="2" l="1"/>
  <c r="O7097" i="2" s="1"/>
  <c r="Q7097" i="2" l="1"/>
  <c r="R7097" i="2"/>
  <c r="T7097" i="2" s="1"/>
  <c r="P7097" i="2"/>
  <c r="U7097" i="2"/>
  <c r="S7097" i="2" l="1"/>
  <c r="G7098" i="2"/>
  <c r="V7097" i="2"/>
  <c r="F7098" i="2" s="1"/>
  <c r="H7098" i="2" l="1"/>
  <c r="K7098" i="2" s="1"/>
  <c r="N7098" i="2" s="1"/>
  <c r="O7098" i="2" s="1"/>
  <c r="I7098" i="2"/>
  <c r="L7098" i="2" s="1"/>
  <c r="J7098" i="2"/>
  <c r="M7098" i="2" s="1"/>
  <c r="R7098" i="2" l="1"/>
  <c r="T7098" i="2" s="1"/>
  <c r="P7098" i="2"/>
  <c r="Q7098" i="2"/>
  <c r="U7098" i="2"/>
  <c r="V7098" i="2" s="1"/>
  <c r="F7099" i="2" s="1"/>
  <c r="J7099" i="2" l="1"/>
  <c r="M7099" i="2" s="1"/>
  <c r="H7099" i="2"/>
  <c r="K7099" i="2" s="1"/>
  <c r="G7099" i="2"/>
  <c r="I7099" i="2" s="1"/>
  <c r="L7099" i="2" s="1"/>
  <c r="S7098" i="2"/>
  <c r="N7099" i="2" l="1"/>
  <c r="O7099" i="2" s="1"/>
  <c r="R7099" i="2" l="1"/>
  <c r="T7099" i="2" s="1"/>
  <c r="Q7099" i="2"/>
  <c r="P7099" i="2"/>
  <c r="U7099" i="2"/>
  <c r="V7099" i="2" s="1"/>
  <c r="F7100" i="2" s="1"/>
  <c r="J7100" i="2" l="1"/>
  <c r="M7100" i="2" s="1"/>
  <c r="H7100" i="2"/>
  <c r="K7100" i="2" s="1"/>
  <c r="S7099" i="2"/>
  <c r="G7100" i="2"/>
  <c r="I7100" i="2" l="1"/>
  <c r="L7100" i="2" s="1"/>
  <c r="N7100" i="2" s="1"/>
  <c r="O7100" i="2" s="1"/>
  <c r="Q7100" i="2" l="1"/>
  <c r="P7100" i="2"/>
  <c r="R7100" i="2"/>
  <c r="T7100" i="2" s="1"/>
  <c r="U7100" i="2"/>
  <c r="V7100" i="2" l="1"/>
  <c r="F7101" i="2" s="1"/>
  <c r="S7100" i="2"/>
  <c r="G7101" i="2"/>
  <c r="J7101" i="2" l="1"/>
  <c r="M7101" i="2" s="1"/>
  <c r="I7101" i="2"/>
  <c r="L7101" i="2" s="1"/>
  <c r="H7101" i="2"/>
  <c r="K7101" i="2" s="1"/>
  <c r="N7101" i="2" s="1"/>
  <c r="O7101" i="2" s="1"/>
  <c r="Q7101" i="2" l="1"/>
  <c r="R7101" i="2"/>
  <c r="T7101" i="2" s="1"/>
  <c r="P7101" i="2"/>
  <c r="U7101" i="2"/>
  <c r="V7101" i="2" s="1"/>
  <c r="F7102" i="2" s="1"/>
  <c r="H7102" i="2" l="1"/>
  <c r="K7102" i="2" s="1"/>
  <c r="J7102" i="2"/>
  <c r="M7102" i="2" s="1"/>
  <c r="S7101" i="2"/>
  <c r="G7102" i="2"/>
  <c r="I7102" i="2" l="1"/>
  <c r="L7102" i="2" s="1"/>
  <c r="N7102" i="2" s="1"/>
  <c r="O7102" i="2" s="1"/>
  <c r="Q7102" i="2" l="1"/>
  <c r="P7102" i="2"/>
  <c r="R7102" i="2"/>
  <c r="T7102" i="2" s="1"/>
  <c r="U7102" i="2"/>
  <c r="V7102" i="2" l="1"/>
  <c r="F7103" i="2" s="1"/>
  <c r="S7102" i="2"/>
  <c r="G7103" i="2"/>
  <c r="J7103" i="2" l="1"/>
  <c r="M7103" i="2" s="1"/>
  <c r="I7103" i="2"/>
  <c r="L7103" i="2" s="1"/>
  <c r="H7103" i="2"/>
  <c r="K7103" i="2" s="1"/>
  <c r="N7103" i="2" s="1"/>
  <c r="O7103" i="2" s="1"/>
  <c r="R7103" i="2" l="1"/>
  <c r="T7103" i="2" s="1"/>
  <c r="P7103" i="2"/>
  <c r="V7103" i="2" s="1"/>
  <c r="F7104" i="2" s="1"/>
  <c r="Q7103" i="2"/>
  <c r="U7103" i="2"/>
  <c r="S7103" i="2" l="1"/>
  <c r="G7104" i="2"/>
  <c r="I7104" i="2"/>
  <c r="H7104" i="2"/>
  <c r="K7104" i="2" s="1"/>
  <c r="J7104" i="2"/>
  <c r="M7104" i="2" s="1"/>
  <c r="N7104" i="2" l="1"/>
  <c r="O7104" i="2" s="1"/>
  <c r="R7104" i="2" l="1"/>
  <c r="T7104" i="2" s="1"/>
  <c r="P7104" i="2"/>
  <c r="Q7104" i="2"/>
  <c r="U7104" i="2"/>
  <c r="V7104" i="2" s="1"/>
  <c r="F7105" i="2" s="1"/>
  <c r="H7105" i="2" l="1"/>
  <c r="K7105" i="2" s="1"/>
  <c r="J7105" i="2"/>
  <c r="M7105" i="2" s="1"/>
  <c r="S7104" i="2"/>
  <c r="G7105" i="2"/>
  <c r="I7105" i="2" s="1"/>
  <c r="N7105" i="2" l="1"/>
  <c r="O7105" i="2" s="1"/>
  <c r="R7105" i="2" l="1"/>
  <c r="T7105" i="2" s="1"/>
  <c r="Q7105" i="2"/>
  <c r="P7105" i="2"/>
  <c r="U7105" i="2"/>
  <c r="V7105" i="2" s="1"/>
  <c r="F7106" i="2" s="1"/>
  <c r="J7106" i="2" l="1"/>
  <c r="M7106" i="2" s="1"/>
  <c r="H7106" i="2"/>
  <c r="K7106" i="2" s="1"/>
  <c r="N7106" i="2" s="1"/>
  <c r="O7106" i="2" s="1"/>
  <c r="I7106" i="2"/>
  <c r="S7105" i="2"/>
  <c r="P7106" i="2" l="1"/>
  <c r="Q7106" i="2"/>
  <c r="R7106" i="2"/>
  <c r="T7106" i="2" s="1"/>
  <c r="U7106" i="2"/>
  <c r="V7106" i="2" s="1"/>
  <c r="F7107" i="2" s="1"/>
  <c r="J7107" i="2" l="1"/>
  <c r="M7107" i="2" s="1"/>
  <c r="H7107" i="2"/>
  <c r="K7107" i="2" s="1"/>
  <c r="N7107" i="2" s="1"/>
  <c r="O7107" i="2" s="1"/>
  <c r="S7106" i="2"/>
  <c r="G7107" i="2"/>
  <c r="P7107" i="2" l="1"/>
  <c r="R7107" i="2"/>
  <c r="T7107" i="2" s="1"/>
  <c r="Q7107" i="2"/>
  <c r="S7107" i="2" s="1"/>
  <c r="U7107" i="2"/>
  <c r="V7107" i="2" s="1"/>
  <c r="F7108" i="2" s="1"/>
  <c r="I7107" i="2"/>
  <c r="J7108" i="2" l="1"/>
  <c r="M7108" i="2" s="1"/>
  <c r="H7108" i="2"/>
  <c r="K7108" i="2" s="1"/>
  <c r="N7108" i="2" s="1"/>
  <c r="O7108" i="2" s="1"/>
  <c r="G7108" i="2"/>
  <c r="R7108" i="2" l="1"/>
  <c r="T7108" i="2" s="1"/>
  <c r="Q7108" i="2"/>
  <c r="P7108" i="2"/>
  <c r="U7108" i="2"/>
  <c r="V7108" i="2" s="1"/>
  <c r="F7109" i="2" s="1"/>
  <c r="I7108" i="2"/>
  <c r="J7109" i="2" l="1"/>
  <c r="M7109" i="2" s="1"/>
  <c r="H7109" i="2"/>
  <c r="K7109" i="2" s="1"/>
  <c r="N7109" i="2" s="1"/>
  <c r="O7109" i="2" s="1"/>
  <c r="S7108" i="2"/>
  <c r="G7109" i="2"/>
  <c r="R7109" i="2" l="1"/>
  <c r="T7109" i="2" s="1"/>
  <c r="Q7109" i="2"/>
  <c r="G7110" i="2" s="1"/>
  <c r="P7109" i="2"/>
  <c r="S7109" i="2" s="1"/>
  <c r="U7109" i="2"/>
  <c r="V7109" i="2" s="1"/>
  <c r="F7110" i="2" s="1"/>
  <c r="I7109" i="2"/>
  <c r="J7110" i="2" l="1"/>
  <c r="M7110" i="2" s="1"/>
  <c r="I7110" i="2"/>
  <c r="H7110" i="2"/>
  <c r="K7110" i="2" s="1"/>
  <c r="N7110" i="2" s="1"/>
  <c r="O7110" i="2" s="1"/>
  <c r="R7110" i="2" l="1"/>
  <c r="T7110" i="2" s="1"/>
  <c r="Q7110" i="2"/>
  <c r="P7110" i="2"/>
  <c r="U7110" i="2"/>
  <c r="V7110" i="2" l="1"/>
  <c r="F7111" i="2" s="1"/>
  <c r="S7110" i="2"/>
  <c r="G7111" i="2"/>
  <c r="J7111" i="2" l="1"/>
  <c r="M7111" i="2" s="1"/>
  <c r="I7111" i="2"/>
  <c r="H7111" i="2"/>
  <c r="K7111" i="2" s="1"/>
  <c r="N7111" i="2" s="1"/>
  <c r="O7111" i="2" s="1"/>
  <c r="R7111" i="2" l="1"/>
  <c r="T7111" i="2" s="1"/>
  <c r="Q7111" i="2"/>
  <c r="P7111" i="2"/>
  <c r="U7111" i="2"/>
  <c r="V7111" i="2" s="1"/>
  <c r="F7112" i="2" s="1"/>
  <c r="J7112" i="2" l="1"/>
  <c r="M7112" i="2" s="1"/>
  <c r="H7112" i="2"/>
  <c r="K7112" i="2" s="1"/>
  <c r="N7112" i="2" s="1"/>
  <c r="O7112" i="2" s="1"/>
  <c r="S7111" i="2"/>
  <c r="G7112" i="2"/>
  <c r="Q7112" i="2" l="1"/>
  <c r="P7112" i="2"/>
  <c r="R7112" i="2"/>
  <c r="T7112" i="2" s="1"/>
  <c r="U7112" i="2"/>
  <c r="I7112" i="2"/>
  <c r="V7112" i="2" l="1"/>
  <c r="F7113" i="2" s="1"/>
  <c r="S7112" i="2"/>
  <c r="G7113" i="2"/>
  <c r="J7113" i="2" l="1"/>
  <c r="M7113" i="2" s="1"/>
  <c r="I7113" i="2"/>
  <c r="H7113" i="2"/>
  <c r="K7113" i="2" s="1"/>
  <c r="N7113" i="2" s="1"/>
  <c r="O7113" i="2" s="1"/>
  <c r="R7113" i="2" l="1"/>
  <c r="T7113" i="2" s="1"/>
  <c r="Q7113" i="2"/>
  <c r="P7113" i="2"/>
  <c r="U7113" i="2"/>
  <c r="V7113" i="2" s="1"/>
  <c r="F7114" i="2" s="1"/>
  <c r="J7114" i="2" l="1"/>
  <c r="M7114" i="2" s="1"/>
  <c r="H7114" i="2"/>
  <c r="K7114" i="2" s="1"/>
  <c r="N7114" i="2" s="1"/>
  <c r="O7114" i="2" s="1"/>
  <c r="S7113" i="2"/>
  <c r="G7114" i="2"/>
  <c r="U7114" i="2" l="1"/>
  <c r="R7114" i="2"/>
  <c r="T7114" i="2" s="1"/>
  <c r="Q7114" i="2"/>
  <c r="P7114" i="2"/>
  <c r="V7114" i="2" s="1"/>
  <c r="F7115" i="2" s="1"/>
  <c r="I7114" i="2"/>
  <c r="J7115" i="2" l="1"/>
  <c r="M7115" i="2" s="1"/>
  <c r="H7115" i="2"/>
  <c r="K7115" i="2" s="1"/>
  <c r="N7115" i="2" s="1"/>
  <c r="O7115" i="2" s="1"/>
  <c r="S7114" i="2"/>
  <c r="G7115" i="2"/>
  <c r="G7116" i="2" l="1"/>
  <c r="I7115" i="2"/>
  <c r="U7115" i="2"/>
  <c r="Q7115" i="2"/>
  <c r="P7115" i="2"/>
  <c r="V7115" i="2" s="1"/>
  <c r="F7116" i="2" s="1"/>
  <c r="R7115" i="2"/>
  <c r="T7115" i="2" s="1"/>
  <c r="J7116" i="2" l="1"/>
  <c r="M7116" i="2" s="1"/>
  <c r="H7116" i="2"/>
  <c r="K7116" i="2" s="1"/>
  <c r="N7116" i="2" s="1"/>
  <c r="O7116" i="2" s="1"/>
  <c r="I7116" i="2"/>
  <c r="S7115" i="2"/>
  <c r="P7116" i="2" l="1"/>
  <c r="R7116" i="2"/>
  <c r="T7116" i="2" s="1"/>
  <c r="Q7116" i="2"/>
  <c r="U7116" i="2"/>
  <c r="V7116" i="2" s="1"/>
  <c r="F7117" i="2" s="1"/>
  <c r="J7117" i="2" l="1"/>
  <c r="M7117" i="2" s="1"/>
  <c r="H7117" i="2"/>
  <c r="K7117" i="2" s="1"/>
  <c r="S7116" i="2"/>
  <c r="G7117" i="2"/>
  <c r="I7117" i="2" l="1"/>
  <c r="L7117" i="2" s="1"/>
  <c r="N7117" i="2" s="1"/>
  <c r="O7117" i="2" s="1"/>
  <c r="P7117" i="2" l="1"/>
  <c r="Q7117" i="2"/>
  <c r="R7117" i="2"/>
  <c r="T7117" i="2" s="1"/>
  <c r="U7117" i="2"/>
  <c r="V7117" i="2" s="1"/>
  <c r="F7118" i="2" s="1"/>
  <c r="J7118" i="2" l="1"/>
  <c r="M7118" i="2" s="1"/>
  <c r="H7118" i="2"/>
  <c r="K7118" i="2" s="1"/>
  <c r="N7118" i="2" s="1"/>
  <c r="O7118" i="2" s="1"/>
  <c r="S7117" i="2"/>
  <c r="G7118" i="2"/>
  <c r="R7118" i="2" l="1"/>
  <c r="T7118" i="2" s="1"/>
  <c r="P7118" i="2"/>
  <c r="U7118" i="2"/>
  <c r="I7118" i="2"/>
  <c r="Q7118" i="2" s="1"/>
  <c r="S7118" i="2" l="1"/>
  <c r="G7119" i="2"/>
  <c r="V7118" i="2"/>
  <c r="F7119" i="2" s="1"/>
  <c r="J7119" i="2" l="1"/>
  <c r="M7119" i="2" s="1"/>
  <c r="I7119" i="2"/>
  <c r="H7119" i="2"/>
  <c r="K7119" i="2" s="1"/>
  <c r="N7119" i="2" s="1"/>
  <c r="O7119" i="2" s="1"/>
  <c r="R7119" i="2" l="1"/>
  <c r="T7119" i="2" s="1"/>
  <c r="Q7119" i="2"/>
  <c r="P7119" i="2"/>
  <c r="U7119" i="2"/>
  <c r="V7119" i="2" l="1"/>
  <c r="F7120" i="2" s="1"/>
  <c r="S7119" i="2"/>
  <c r="G7120" i="2"/>
  <c r="I7120" i="2" l="1"/>
  <c r="L7120" i="2" s="1"/>
  <c r="J7120" i="2"/>
  <c r="M7120" i="2" s="1"/>
  <c r="H7120" i="2"/>
  <c r="K7120" i="2" s="1"/>
  <c r="N7120" i="2" l="1"/>
  <c r="O7120" i="2" s="1"/>
  <c r="R7120" i="2" l="1"/>
  <c r="T7120" i="2" s="1"/>
  <c r="Q7120" i="2"/>
  <c r="P7120" i="2"/>
  <c r="U7120" i="2"/>
  <c r="V7120" i="2" l="1"/>
  <c r="F7121" i="2" s="1"/>
  <c r="S7120" i="2"/>
  <c r="G7121" i="2"/>
  <c r="J7121" i="2" l="1"/>
  <c r="M7121" i="2" s="1"/>
  <c r="I7121" i="2"/>
  <c r="L7121" i="2" s="1"/>
  <c r="H7121" i="2"/>
  <c r="K7121" i="2" s="1"/>
  <c r="N7121" i="2" s="1"/>
  <c r="O7121" i="2" s="1"/>
  <c r="Q7121" i="2" l="1"/>
  <c r="P7121" i="2"/>
  <c r="R7121" i="2"/>
  <c r="T7121" i="2" s="1"/>
  <c r="U7121" i="2"/>
  <c r="V7121" i="2" s="1"/>
  <c r="F7122" i="2" s="1"/>
  <c r="J7122" i="2" l="1"/>
  <c r="M7122" i="2" s="1"/>
  <c r="H7122" i="2"/>
  <c r="K7122" i="2" s="1"/>
  <c r="S7121" i="2"/>
  <c r="G7122" i="2"/>
  <c r="I7122" i="2" l="1"/>
  <c r="L7122" i="2" s="1"/>
  <c r="N7122" i="2" s="1"/>
  <c r="O7122" i="2" s="1"/>
  <c r="R7122" i="2" l="1"/>
  <c r="T7122" i="2" s="1"/>
  <c r="Q7122" i="2"/>
  <c r="P7122" i="2"/>
  <c r="U7122" i="2"/>
  <c r="V7122" i="2" l="1"/>
  <c r="F7123" i="2" s="1"/>
  <c r="S7122" i="2"/>
  <c r="G7123" i="2"/>
  <c r="J7123" i="2" l="1"/>
  <c r="M7123" i="2" s="1"/>
  <c r="I7123" i="2"/>
  <c r="L7123" i="2" s="1"/>
  <c r="H7123" i="2"/>
  <c r="K7123" i="2" s="1"/>
  <c r="N7123" i="2" s="1"/>
  <c r="O7123" i="2" s="1"/>
  <c r="R7123" i="2" l="1"/>
  <c r="T7123" i="2" s="1"/>
  <c r="Q7123" i="2"/>
  <c r="P7123" i="2"/>
  <c r="U7123" i="2"/>
  <c r="V7123" i="2" s="1"/>
  <c r="F7124" i="2" s="1"/>
  <c r="J7124" i="2" l="1"/>
  <c r="M7124" i="2" s="1"/>
  <c r="H7124" i="2"/>
  <c r="K7124" i="2" s="1"/>
  <c r="S7123" i="2"/>
  <c r="G7124" i="2"/>
  <c r="I7124" i="2" l="1"/>
  <c r="L7124" i="2" s="1"/>
  <c r="N7124" i="2" s="1"/>
  <c r="O7124" i="2" s="1"/>
  <c r="R7124" i="2" l="1"/>
  <c r="T7124" i="2" s="1"/>
  <c r="Q7124" i="2"/>
  <c r="P7124" i="2"/>
  <c r="U7124" i="2"/>
  <c r="V7124" i="2" l="1"/>
  <c r="F7125" i="2" s="1"/>
  <c r="S7124" i="2"/>
  <c r="G7125" i="2"/>
  <c r="J7125" i="2" l="1"/>
  <c r="M7125" i="2" s="1"/>
  <c r="I7125" i="2"/>
  <c r="L7125" i="2" s="1"/>
  <c r="H7125" i="2"/>
  <c r="K7125" i="2" s="1"/>
  <c r="N7125" i="2" s="1"/>
  <c r="O7125" i="2" s="1"/>
  <c r="R7125" i="2" l="1"/>
  <c r="T7125" i="2" s="1"/>
  <c r="Q7125" i="2"/>
  <c r="P7125" i="2"/>
  <c r="U7125" i="2"/>
  <c r="V7125" i="2" s="1"/>
  <c r="F7126" i="2" s="1"/>
  <c r="J7126" i="2" l="1"/>
  <c r="M7126" i="2" s="1"/>
  <c r="H7126" i="2"/>
  <c r="K7126" i="2" s="1"/>
  <c r="S7125" i="2"/>
  <c r="G7126" i="2"/>
  <c r="I7126" i="2" l="1"/>
  <c r="L7126" i="2" s="1"/>
  <c r="N7126" i="2" s="1"/>
  <c r="O7126" i="2" s="1"/>
  <c r="R7126" i="2" l="1"/>
  <c r="T7126" i="2" s="1"/>
  <c r="Q7126" i="2"/>
  <c r="P7126" i="2"/>
  <c r="U7126" i="2"/>
  <c r="V7126" i="2" s="1"/>
  <c r="F7127" i="2" s="1"/>
  <c r="J7127" i="2" l="1"/>
  <c r="M7127" i="2" s="1"/>
  <c r="H7127" i="2"/>
  <c r="K7127" i="2" s="1"/>
  <c r="S7126" i="2"/>
  <c r="G7127" i="2"/>
  <c r="I7127" i="2" l="1"/>
  <c r="L7127" i="2" s="1"/>
  <c r="N7127" i="2" s="1"/>
  <c r="O7127" i="2" s="1"/>
  <c r="R7127" i="2" l="1"/>
  <c r="T7127" i="2" s="1"/>
  <c r="Q7127" i="2"/>
  <c r="P7127" i="2"/>
  <c r="U7127" i="2"/>
  <c r="V7127" i="2" l="1"/>
  <c r="F7128" i="2" s="1"/>
  <c r="S7127" i="2"/>
  <c r="G7128" i="2"/>
  <c r="J7128" i="2" l="1"/>
  <c r="M7128" i="2" s="1"/>
  <c r="I7128" i="2"/>
  <c r="H7128" i="2"/>
  <c r="K7128" i="2" s="1"/>
  <c r="N7128" i="2" s="1"/>
  <c r="O7128" i="2" s="1"/>
  <c r="U7128" i="2" l="1"/>
  <c r="R7128" i="2"/>
  <c r="T7128" i="2" s="1"/>
  <c r="P7128" i="2"/>
  <c r="Q7128" i="2"/>
  <c r="S7128" i="2" l="1"/>
  <c r="G7129" i="2"/>
  <c r="V7128" i="2"/>
  <c r="F7129" i="2" s="1"/>
  <c r="J7129" i="2" l="1"/>
  <c r="M7129" i="2" s="1"/>
  <c r="H7129" i="2"/>
  <c r="K7129" i="2" s="1"/>
  <c r="N7129" i="2" s="1"/>
  <c r="O7129" i="2" s="1"/>
  <c r="I7129" i="2"/>
  <c r="R7129" i="2" l="1"/>
  <c r="T7129" i="2" s="1"/>
  <c r="Q7129" i="2"/>
  <c r="P7129" i="2"/>
  <c r="U7129" i="2"/>
  <c r="V7129" i="2" l="1"/>
  <c r="F7130" i="2" s="1"/>
  <c r="S7129" i="2"/>
  <c r="J7130" i="2" l="1"/>
  <c r="M7130" i="2" s="1"/>
  <c r="I7130" i="2"/>
  <c r="H7130" i="2"/>
  <c r="K7130" i="2" s="1"/>
  <c r="N7130" i="2" l="1"/>
  <c r="O7130" i="2" s="1"/>
  <c r="Q7130" i="2" l="1"/>
  <c r="P7130" i="2"/>
  <c r="R7130" i="2"/>
  <c r="T7130" i="2" s="1"/>
  <c r="U7130" i="2"/>
  <c r="V7130" i="2" s="1"/>
  <c r="F7131" i="2" s="1"/>
  <c r="J7131" i="2" l="1"/>
  <c r="M7131" i="2" s="1"/>
  <c r="H7131" i="2"/>
  <c r="K7131" i="2" s="1"/>
  <c r="N7131" i="2" s="1"/>
  <c r="O7131" i="2" s="1"/>
  <c r="S7130" i="2"/>
  <c r="G7131" i="2"/>
  <c r="P7131" i="2" l="1"/>
  <c r="R7131" i="2"/>
  <c r="T7131" i="2" s="1"/>
  <c r="Q7131" i="2"/>
  <c r="S7131" i="2" s="1"/>
  <c r="U7131" i="2"/>
  <c r="I7131" i="2"/>
  <c r="V7131" i="2" l="1"/>
  <c r="F7132" i="2" s="1"/>
  <c r="G7132" i="2"/>
  <c r="J7132" i="2" l="1"/>
  <c r="M7132" i="2" s="1"/>
  <c r="H7132" i="2"/>
  <c r="K7132" i="2" s="1"/>
  <c r="N7132" i="2" s="1"/>
  <c r="O7132" i="2" s="1"/>
  <c r="I7132" i="2"/>
  <c r="R7132" i="2" l="1"/>
  <c r="T7132" i="2" s="1"/>
  <c r="Q7132" i="2"/>
  <c r="P7132" i="2"/>
  <c r="U7132" i="2"/>
  <c r="V7132" i="2" s="1"/>
  <c r="F7133" i="2" s="1"/>
  <c r="J7133" i="2" l="1"/>
  <c r="M7133" i="2" s="1"/>
  <c r="H7133" i="2"/>
  <c r="K7133" i="2" s="1"/>
  <c r="N7133" i="2" s="1"/>
  <c r="O7133" i="2" s="1"/>
  <c r="S7132" i="2"/>
  <c r="G7133" i="2"/>
  <c r="R7133" i="2" l="1"/>
  <c r="T7133" i="2" s="1"/>
  <c r="Q7133" i="2"/>
  <c r="P7133" i="2"/>
  <c r="U7133" i="2"/>
  <c r="V7133" i="2" s="1"/>
  <c r="F7134" i="2" s="1"/>
  <c r="I7133" i="2"/>
  <c r="J7134" i="2" l="1"/>
  <c r="M7134" i="2" s="1"/>
  <c r="H7134" i="2"/>
  <c r="K7134" i="2" s="1"/>
  <c r="N7134" i="2" s="1"/>
  <c r="O7134" i="2" s="1"/>
  <c r="S7133" i="2"/>
  <c r="G7134" i="2"/>
  <c r="I7134" i="2" s="1"/>
  <c r="R7134" i="2" l="1"/>
  <c r="T7134" i="2" s="1"/>
  <c r="U7134" i="2"/>
  <c r="Q7134" i="2"/>
  <c r="S7134" i="2" s="1"/>
  <c r="P7134" i="2"/>
  <c r="V7134" i="2" s="1"/>
  <c r="F7135" i="2" s="1"/>
  <c r="G7135" i="2" l="1"/>
  <c r="J7135" i="2"/>
  <c r="M7135" i="2" s="1"/>
  <c r="H7135" i="2"/>
  <c r="K7135" i="2" s="1"/>
  <c r="N7135" i="2" s="1"/>
  <c r="O7135" i="2" s="1"/>
  <c r="I7135" i="2"/>
  <c r="P7135" i="2" l="1"/>
  <c r="R7135" i="2"/>
  <c r="T7135" i="2" s="1"/>
  <c r="Q7135" i="2"/>
  <c r="S7135" i="2" s="1"/>
  <c r="U7135" i="2"/>
  <c r="V7135" i="2" s="1"/>
  <c r="F7136" i="2" s="1"/>
  <c r="G7136" i="2"/>
  <c r="J7136" i="2" l="1"/>
  <c r="M7136" i="2" s="1"/>
  <c r="H7136" i="2"/>
  <c r="K7136" i="2" s="1"/>
  <c r="N7136" i="2" s="1"/>
  <c r="O7136" i="2" s="1"/>
  <c r="I7136" i="2"/>
  <c r="R7136" i="2" l="1"/>
  <c r="T7136" i="2" s="1"/>
  <c r="Q7136" i="2"/>
  <c r="P7136" i="2"/>
  <c r="U7136" i="2"/>
  <c r="V7136" i="2" l="1"/>
  <c r="F7137" i="2" s="1"/>
  <c r="S7136" i="2"/>
  <c r="G7137" i="2"/>
  <c r="J7137" i="2" l="1"/>
  <c r="M7137" i="2" s="1"/>
  <c r="I7137" i="2"/>
  <c r="H7137" i="2"/>
  <c r="K7137" i="2" s="1"/>
  <c r="N7137" i="2" s="1"/>
  <c r="O7137" i="2" s="1"/>
  <c r="R7137" i="2" l="1"/>
  <c r="T7137" i="2" s="1"/>
  <c r="P7137" i="2"/>
  <c r="Q7137" i="2"/>
  <c r="U7137" i="2"/>
  <c r="V7137" i="2" s="1"/>
  <c r="F7138" i="2" s="1"/>
  <c r="J7138" i="2" l="1"/>
  <c r="M7138" i="2" s="1"/>
  <c r="H7138" i="2"/>
  <c r="K7138" i="2" s="1"/>
  <c r="N7138" i="2" s="1"/>
  <c r="O7138" i="2" s="1"/>
  <c r="S7137" i="2"/>
  <c r="G7138" i="2"/>
  <c r="I7138" i="2" s="1"/>
  <c r="R7138" i="2" l="1"/>
  <c r="T7138" i="2" s="1"/>
  <c r="Q7138" i="2"/>
  <c r="P7138" i="2"/>
  <c r="U7138" i="2"/>
  <c r="V7138" i="2" s="1"/>
  <c r="F7139" i="2" s="1"/>
  <c r="H7139" i="2" l="1"/>
  <c r="K7139" i="2" s="1"/>
  <c r="J7139" i="2"/>
  <c r="M7139" i="2" s="1"/>
  <c r="S7138" i="2"/>
  <c r="G7139" i="2"/>
  <c r="I7139" i="2" l="1"/>
  <c r="N7139" i="2"/>
  <c r="O7139" i="2" s="1"/>
  <c r="Q7139" i="2" l="1"/>
  <c r="P7139" i="2"/>
  <c r="R7139" i="2"/>
  <c r="T7139" i="2" s="1"/>
  <c r="U7139" i="2"/>
  <c r="V7139" i="2" l="1"/>
  <c r="F7140" i="2" s="1"/>
  <c r="S7139" i="2"/>
  <c r="G7140" i="2"/>
  <c r="J7140" i="2" l="1"/>
  <c r="M7140" i="2" s="1"/>
  <c r="H7140" i="2"/>
  <c r="K7140" i="2" s="1"/>
  <c r="N7140" i="2" s="1"/>
  <c r="O7140" i="2" s="1"/>
  <c r="I7140" i="2"/>
  <c r="U7140" i="2" l="1"/>
  <c r="R7140" i="2"/>
  <c r="T7140" i="2" s="1"/>
  <c r="Q7140" i="2"/>
  <c r="P7140" i="2"/>
  <c r="V7140" i="2" s="1"/>
  <c r="F7141" i="2" s="1"/>
  <c r="J7141" i="2" l="1"/>
  <c r="M7141" i="2" s="1"/>
  <c r="H7141" i="2"/>
  <c r="K7141" i="2" s="1"/>
  <c r="N7141" i="2" s="1"/>
  <c r="O7141" i="2" s="1"/>
  <c r="S7140" i="2"/>
  <c r="G7141" i="2"/>
  <c r="I7141" i="2" l="1"/>
  <c r="P7141" i="2"/>
  <c r="R7141" i="2"/>
  <c r="T7141" i="2" s="1"/>
  <c r="U7141" i="2"/>
  <c r="Q7141" i="2"/>
  <c r="S7141" i="2" s="1"/>
  <c r="V7141" i="2" l="1"/>
  <c r="F7142" i="2" s="1"/>
  <c r="G7142" i="2"/>
  <c r="J7142" i="2" l="1"/>
  <c r="M7142" i="2" s="1"/>
  <c r="I7142" i="2"/>
  <c r="H7142" i="2"/>
  <c r="K7142" i="2" s="1"/>
  <c r="N7142" i="2" s="1"/>
  <c r="O7142" i="2" s="1"/>
  <c r="R7142" i="2" l="1"/>
  <c r="T7142" i="2" s="1"/>
  <c r="P7142" i="2"/>
  <c r="U7142" i="2"/>
  <c r="Q7142" i="2"/>
  <c r="S7142" i="2" l="1"/>
  <c r="G7143" i="2"/>
  <c r="V7142" i="2"/>
  <c r="F7143" i="2" s="1"/>
  <c r="I7143" i="2" l="1"/>
  <c r="J7143" i="2"/>
  <c r="M7143" i="2" s="1"/>
  <c r="H7143" i="2"/>
  <c r="K7143" i="2" s="1"/>
  <c r="N7143" i="2" l="1"/>
  <c r="O7143" i="2" s="1"/>
  <c r="R7143" i="2" l="1"/>
  <c r="T7143" i="2" s="1"/>
  <c r="P7143" i="2"/>
  <c r="Q7143" i="2"/>
  <c r="U7143" i="2"/>
  <c r="V7143" i="2" s="1"/>
  <c r="F7144" i="2" s="1"/>
  <c r="J7144" i="2" l="1"/>
  <c r="M7144" i="2" s="1"/>
  <c r="H7144" i="2"/>
  <c r="K7144" i="2" s="1"/>
  <c r="S7143" i="2"/>
  <c r="G7144" i="2"/>
  <c r="I7144" i="2" l="1"/>
  <c r="L7144" i="2" s="1"/>
  <c r="N7144" i="2" s="1"/>
  <c r="O7144" i="2" s="1"/>
  <c r="Q7144" i="2" l="1"/>
  <c r="R7144" i="2"/>
  <c r="T7144" i="2" s="1"/>
  <c r="P7144" i="2"/>
  <c r="U7144" i="2"/>
  <c r="V7144" i="2" s="1"/>
  <c r="F7145" i="2" s="1"/>
  <c r="H7145" i="2" l="1"/>
  <c r="K7145" i="2" s="1"/>
  <c r="J7145" i="2"/>
  <c r="M7145" i="2" s="1"/>
  <c r="S7144" i="2"/>
  <c r="G7145" i="2"/>
  <c r="I7145" i="2" l="1"/>
  <c r="L7145" i="2" s="1"/>
  <c r="N7145" i="2"/>
  <c r="O7145" i="2" s="1"/>
  <c r="Q7145" i="2" l="1"/>
  <c r="R7145" i="2"/>
  <c r="T7145" i="2" s="1"/>
  <c r="P7145" i="2"/>
  <c r="U7145" i="2"/>
  <c r="S7145" i="2" l="1"/>
  <c r="G7146" i="2"/>
  <c r="V7145" i="2"/>
  <c r="F7146" i="2" s="1"/>
  <c r="J7146" i="2" l="1"/>
  <c r="M7146" i="2" s="1"/>
  <c r="I7146" i="2"/>
  <c r="L7146" i="2" s="1"/>
  <c r="H7146" i="2"/>
  <c r="K7146" i="2" s="1"/>
  <c r="N7146" i="2" s="1"/>
  <c r="O7146" i="2" s="1"/>
  <c r="R7146" i="2" l="1"/>
  <c r="T7146" i="2" s="1"/>
  <c r="Q7146" i="2"/>
  <c r="P7146" i="2"/>
  <c r="V7146" i="2" s="1"/>
  <c r="F7147" i="2" s="1"/>
  <c r="U7146" i="2"/>
  <c r="S7146" i="2" l="1"/>
  <c r="G7147" i="2"/>
  <c r="I7147" i="2" s="1"/>
  <c r="L7147" i="2" s="1"/>
  <c r="J7147" i="2"/>
  <c r="M7147" i="2" s="1"/>
  <c r="H7147" i="2"/>
  <c r="K7147" i="2" s="1"/>
  <c r="N7147" i="2" l="1"/>
  <c r="O7147" i="2" s="1"/>
  <c r="R7147" i="2" l="1"/>
  <c r="T7147" i="2" s="1"/>
  <c r="P7147" i="2"/>
  <c r="Q7147" i="2"/>
  <c r="U7147" i="2"/>
  <c r="V7147" i="2" s="1"/>
  <c r="F7148" i="2" s="1"/>
  <c r="H7148" i="2" l="1"/>
  <c r="K7148" i="2" s="1"/>
  <c r="J7148" i="2"/>
  <c r="M7148" i="2" s="1"/>
  <c r="S7147" i="2"/>
  <c r="G7148" i="2"/>
  <c r="I7148" i="2" l="1"/>
  <c r="L7148" i="2" s="1"/>
  <c r="N7148" i="2" s="1"/>
  <c r="O7148" i="2" s="1"/>
  <c r="Q7148" i="2" l="1"/>
  <c r="P7148" i="2"/>
  <c r="R7148" i="2"/>
  <c r="T7148" i="2" s="1"/>
  <c r="U7148" i="2"/>
  <c r="V7148" i="2" l="1"/>
  <c r="F7149" i="2" s="1"/>
  <c r="S7148" i="2"/>
  <c r="G7149" i="2"/>
  <c r="J7149" i="2" l="1"/>
  <c r="M7149" i="2" s="1"/>
  <c r="I7149" i="2"/>
  <c r="L7149" i="2" s="1"/>
  <c r="H7149" i="2"/>
  <c r="K7149" i="2" s="1"/>
  <c r="N7149" i="2" l="1"/>
  <c r="O7149" i="2" s="1"/>
  <c r="R7149" i="2" l="1"/>
  <c r="T7149" i="2" s="1"/>
  <c r="Q7149" i="2"/>
  <c r="U7149" i="2"/>
  <c r="P7149" i="2"/>
  <c r="V7149" i="2" l="1"/>
  <c r="F7150" i="2" s="1"/>
  <c r="S7149" i="2"/>
  <c r="G7150" i="2"/>
  <c r="J7150" i="2" l="1"/>
  <c r="M7150" i="2" s="1"/>
  <c r="H7150" i="2"/>
  <c r="K7150" i="2" s="1"/>
  <c r="N7150" i="2" s="1"/>
  <c r="O7150" i="2" s="1"/>
  <c r="I7150" i="2"/>
  <c r="L7150" i="2" s="1"/>
  <c r="Q7150" i="2" l="1"/>
  <c r="U7150" i="2"/>
  <c r="R7150" i="2"/>
  <c r="T7150" i="2" s="1"/>
  <c r="P7150" i="2"/>
  <c r="V7150" i="2" s="1"/>
  <c r="F7151" i="2" s="1"/>
  <c r="J7151" i="2" l="1"/>
  <c r="M7151" i="2" s="1"/>
  <c r="H7151" i="2"/>
  <c r="K7151" i="2" s="1"/>
  <c r="S7150" i="2"/>
  <c r="G7151" i="2"/>
  <c r="I7151" i="2" l="1"/>
  <c r="L7151" i="2" s="1"/>
  <c r="N7151" i="2" s="1"/>
  <c r="O7151" i="2" s="1"/>
  <c r="R7151" i="2" l="1"/>
  <c r="T7151" i="2" s="1"/>
  <c r="P7151" i="2"/>
  <c r="Q7151" i="2"/>
  <c r="U7151" i="2"/>
  <c r="S7151" i="2" l="1"/>
  <c r="G7152" i="2"/>
  <c r="V7151" i="2"/>
  <c r="F7152" i="2" s="1"/>
  <c r="J7152" i="2" l="1"/>
  <c r="M7152" i="2" s="1"/>
  <c r="H7152" i="2"/>
  <c r="K7152" i="2" s="1"/>
  <c r="N7152" i="2" s="1"/>
  <c r="O7152" i="2" s="1"/>
  <c r="I7152" i="2"/>
  <c r="L7152" i="2" s="1"/>
  <c r="R7152" i="2" l="1"/>
  <c r="T7152" i="2" s="1"/>
  <c r="Q7152" i="2"/>
  <c r="P7152" i="2"/>
  <c r="V7152" i="2" s="1"/>
  <c r="F7153" i="2" s="1"/>
  <c r="U7152" i="2"/>
  <c r="J7153" i="2" l="1"/>
  <c r="M7153" i="2" s="1"/>
  <c r="H7153" i="2"/>
  <c r="K7153" i="2" s="1"/>
  <c r="S7152" i="2"/>
  <c r="G7153" i="2"/>
  <c r="I7153" i="2" s="1"/>
  <c r="L7153" i="2" s="1"/>
  <c r="N7153" i="2" l="1"/>
  <c r="O7153" i="2" s="1"/>
  <c r="R7153" i="2" l="1"/>
  <c r="T7153" i="2" s="1"/>
  <c r="Q7153" i="2"/>
  <c r="S7153" i="2" s="1"/>
  <c r="P7153" i="2"/>
  <c r="U7153" i="2"/>
  <c r="V7153" i="2" l="1"/>
  <c r="F7154" i="2" s="1"/>
  <c r="J7154" i="2" l="1"/>
  <c r="M7154" i="2" s="1"/>
  <c r="H7154" i="2"/>
  <c r="K7154" i="2" s="1"/>
  <c r="N7154" i="2" s="1"/>
  <c r="O7154" i="2" s="1"/>
  <c r="I7154" i="2"/>
  <c r="P7154" i="2" l="1"/>
  <c r="Q7154" i="2"/>
  <c r="R7154" i="2"/>
  <c r="T7154" i="2" s="1"/>
  <c r="U7154" i="2"/>
  <c r="V7154" i="2" s="1"/>
  <c r="F7155" i="2" s="1"/>
  <c r="J7155" i="2" l="1"/>
  <c r="M7155" i="2" s="1"/>
  <c r="H7155" i="2"/>
  <c r="K7155" i="2" s="1"/>
  <c r="S7154" i="2"/>
  <c r="G7155" i="2"/>
  <c r="I7155" i="2" s="1"/>
  <c r="L7155" i="2" s="1"/>
  <c r="N7155" i="2" l="1"/>
  <c r="O7155" i="2" s="1"/>
  <c r="P7155" i="2" l="1"/>
  <c r="V7155" i="2" s="1"/>
  <c r="F7156" i="2" s="1"/>
  <c r="U7155" i="2"/>
  <c r="Q7155" i="2"/>
  <c r="O7156" i="2"/>
  <c r="R7155" i="2"/>
  <c r="T7155" i="2" s="1"/>
  <c r="R7156" i="2" l="1"/>
  <c r="T7156" i="2" s="1"/>
  <c r="P7156" i="2"/>
  <c r="U7156" i="2"/>
  <c r="S7155" i="2"/>
  <c r="G7156" i="2"/>
  <c r="J7156" i="2"/>
  <c r="M7156" i="2" s="1"/>
  <c r="H7156" i="2"/>
  <c r="K7156" i="2" s="1"/>
  <c r="N7156" i="2" s="1"/>
  <c r="I7156" i="2"/>
  <c r="Q7156" i="2" s="1"/>
  <c r="S7156" i="2" s="1"/>
  <c r="V7156" i="2" l="1"/>
  <c r="F7157" i="2" s="1"/>
  <c r="G7157" i="2"/>
  <c r="I7157" i="2" l="1"/>
  <c r="J7157" i="2"/>
  <c r="M7157" i="2" s="1"/>
  <c r="H7157" i="2"/>
  <c r="K7157" i="2" s="1"/>
  <c r="N7157" i="2" s="1"/>
  <c r="O7157" i="2" s="1"/>
  <c r="R7157" i="2" l="1"/>
  <c r="T7157" i="2" s="1"/>
  <c r="P7157" i="2"/>
  <c r="O7158" i="2"/>
  <c r="Q7157" i="2"/>
  <c r="U7157" i="2"/>
  <c r="P7158" i="2" l="1"/>
  <c r="Q7158" i="2"/>
  <c r="S7158" i="2" s="1"/>
  <c r="R7158" i="2"/>
  <c r="T7158" i="2" s="1"/>
  <c r="U7158" i="2"/>
  <c r="S7157" i="2"/>
  <c r="G7158" i="2"/>
  <c r="G7159" i="2" s="1"/>
  <c r="V7157" i="2"/>
  <c r="F7158" i="2" s="1"/>
  <c r="J7158" i="2" l="1"/>
  <c r="M7158" i="2" s="1"/>
  <c r="N7158" i="2" s="1"/>
  <c r="H7158" i="2"/>
  <c r="K7158" i="2" s="1"/>
  <c r="I7158" i="2"/>
  <c r="V7158" i="2"/>
  <c r="F7159" i="2" s="1"/>
  <c r="I7159" i="2" l="1"/>
  <c r="J7159" i="2"/>
  <c r="M7159" i="2" s="1"/>
  <c r="H7159" i="2"/>
  <c r="K7159" i="2" s="1"/>
  <c r="N7159" i="2" s="1"/>
  <c r="O7159" i="2" s="1"/>
  <c r="R7159" i="2" l="1"/>
  <c r="T7159" i="2" s="1"/>
  <c r="Q7159" i="2"/>
  <c r="P7159" i="2"/>
  <c r="U7159" i="2"/>
  <c r="V7159" i="2" s="1"/>
  <c r="F7160" i="2" s="1"/>
  <c r="S7159" i="2" l="1"/>
  <c r="G7160" i="2"/>
  <c r="J7160" i="2"/>
  <c r="M7160" i="2" s="1"/>
  <c r="I7160" i="2"/>
  <c r="H7160" i="2"/>
  <c r="K7160" i="2" s="1"/>
  <c r="N7160" i="2" s="1"/>
  <c r="O7160" i="2" s="1"/>
  <c r="R7160" i="2" l="1"/>
  <c r="T7160" i="2" s="1"/>
  <c r="P7160" i="2"/>
  <c r="Q7160" i="2"/>
  <c r="S7160" i="2" s="1"/>
  <c r="U7160" i="2"/>
  <c r="G7161" i="2"/>
  <c r="V7160" i="2" l="1"/>
  <c r="F7161" i="2" s="1"/>
  <c r="J7161" i="2" l="1"/>
  <c r="M7161" i="2" s="1"/>
  <c r="H7161" i="2"/>
  <c r="K7161" i="2" s="1"/>
  <c r="N7161" i="2" s="1"/>
  <c r="O7161" i="2" s="1"/>
  <c r="I7161" i="2"/>
  <c r="R7161" i="2" l="1"/>
  <c r="T7161" i="2" s="1"/>
  <c r="P7161" i="2"/>
  <c r="V7161" i="2" s="1"/>
  <c r="F7162" i="2" s="1"/>
  <c r="Q7161" i="2"/>
  <c r="U7161" i="2"/>
  <c r="H7162" i="2" l="1"/>
  <c r="K7162" i="2" s="1"/>
  <c r="J7162" i="2"/>
  <c r="M7162" i="2" s="1"/>
  <c r="S7161" i="2"/>
  <c r="G7162" i="2"/>
  <c r="I7162" i="2" l="1"/>
  <c r="N7162" i="2"/>
  <c r="O7162" i="2" s="1"/>
  <c r="Q7162" i="2" l="1"/>
  <c r="P7162" i="2"/>
  <c r="R7162" i="2"/>
  <c r="T7162" i="2" s="1"/>
  <c r="U7162" i="2"/>
  <c r="V7162" i="2" s="1"/>
  <c r="F7163" i="2" s="1"/>
  <c r="J7163" i="2" l="1"/>
  <c r="M7163" i="2" s="1"/>
  <c r="H7163" i="2"/>
  <c r="K7163" i="2" s="1"/>
  <c r="N7163" i="2" s="1"/>
  <c r="O7163" i="2" s="1"/>
  <c r="S7162" i="2"/>
  <c r="G7163" i="2"/>
  <c r="I7163" i="2" s="1"/>
  <c r="R7163" i="2" l="1"/>
  <c r="T7163" i="2" s="1"/>
  <c r="Q7163" i="2"/>
  <c r="P7163" i="2"/>
  <c r="U7163" i="2"/>
  <c r="V7163" i="2" l="1"/>
  <c r="F7164" i="2" s="1"/>
  <c r="S7163" i="2"/>
  <c r="G7164" i="2"/>
  <c r="J7164" i="2" l="1"/>
  <c r="M7164" i="2" s="1"/>
  <c r="H7164" i="2"/>
  <c r="K7164" i="2" s="1"/>
  <c r="N7164" i="2" s="1"/>
  <c r="O7164" i="2" s="1"/>
  <c r="I7164" i="2"/>
  <c r="R7164" i="2" l="1"/>
  <c r="T7164" i="2" s="1"/>
  <c r="Q7164" i="2"/>
  <c r="P7164" i="2"/>
  <c r="U7164" i="2"/>
  <c r="V7164" i="2" s="1"/>
  <c r="F7165" i="2" s="1"/>
  <c r="J7165" i="2" l="1"/>
  <c r="M7165" i="2" s="1"/>
  <c r="H7165" i="2"/>
  <c r="K7165" i="2" s="1"/>
  <c r="N7165" i="2" s="1"/>
  <c r="O7165" i="2" s="1"/>
  <c r="S7164" i="2"/>
  <c r="G7165" i="2"/>
  <c r="U7165" i="2" l="1"/>
  <c r="R7165" i="2"/>
  <c r="T7165" i="2" s="1"/>
  <c r="P7165" i="2"/>
  <c r="Q7165" i="2"/>
  <c r="S7165" i="2" s="1"/>
  <c r="I7165" i="2"/>
  <c r="V7165" i="2" l="1"/>
  <c r="F7166" i="2" s="1"/>
  <c r="G7166" i="2"/>
  <c r="J7166" i="2" l="1"/>
  <c r="M7166" i="2" s="1"/>
  <c r="I7166" i="2"/>
  <c r="H7166" i="2"/>
  <c r="K7166" i="2" s="1"/>
  <c r="N7166" i="2" s="1"/>
  <c r="O7166" i="2" s="1"/>
  <c r="R7166" i="2" l="1"/>
  <c r="T7166" i="2" s="1"/>
  <c r="Q7166" i="2"/>
  <c r="P7166" i="2"/>
  <c r="U7166" i="2"/>
  <c r="V7166" i="2" l="1"/>
  <c r="F7167" i="2" s="1"/>
  <c r="S7166" i="2"/>
  <c r="G7167" i="2"/>
  <c r="J7167" i="2" l="1"/>
  <c r="M7167" i="2" s="1"/>
  <c r="H7167" i="2"/>
  <c r="K7167" i="2" s="1"/>
  <c r="N7167" i="2" s="1"/>
  <c r="O7167" i="2" s="1"/>
  <c r="I7167" i="2"/>
  <c r="P7167" i="2" l="1"/>
  <c r="R7167" i="2"/>
  <c r="T7167" i="2" s="1"/>
  <c r="Q7167" i="2"/>
  <c r="U7167" i="2"/>
  <c r="S7167" i="2" l="1"/>
  <c r="G7168" i="2"/>
  <c r="V7167" i="2"/>
  <c r="F7168" i="2" s="1"/>
  <c r="I7168" i="2" l="1"/>
  <c r="L7168" i="2" s="1"/>
  <c r="H7168" i="2"/>
  <c r="K7168" i="2" s="1"/>
  <c r="J7168" i="2"/>
  <c r="M7168" i="2" s="1"/>
  <c r="N7168" i="2" l="1"/>
  <c r="O7168" i="2" s="1"/>
  <c r="R7168" i="2" l="1"/>
  <c r="T7168" i="2" s="1"/>
  <c r="Q7168" i="2"/>
  <c r="P7168" i="2"/>
  <c r="U7168" i="2"/>
  <c r="S7168" i="2" l="1"/>
  <c r="G7169" i="2"/>
  <c r="V7168" i="2"/>
  <c r="F7169" i="2" s="1"/>
  <c r="J7169" i="2" l="1"/>
  <c r="M7169" i="2" s="1"/>
  <c r="I7169" i="2"/>
  <c r="L7169" i="2" s="1"/>
  <c r="H7169" i="2"/>
  <c r="K7169" i="2" s="1"/>
  <c r="N7169" i="2" s="1"/>
  <c r="O7169" i="2" s="1"/>
  <c r="R7169" i="2" l="1"/>
  <c r="T7169" i="2" s="1"/>
  <c r="Q7169" i="2"/>
  <c r="P7169" i="2"/>
  <c r="U7169" i="2"/>
  <c r="V7169" i="2" l="1"/>
  <c r="F7170" i="2" s="1"/>
  <c r="S7169" i="2"/>
  <c r="G7170" i="2"/>
  <c r="J7170" i="2" l="1"/>
  <c r="M7170" i="2" s="1"/>
  <c r="I7170" i="2"/>
  <c r="L7170" i="2" s="1"/>
  <c r="H7170" i="2"/>
  <c r="K7170" i="2" s="1"/>
  <c r="N7170" i="2" s="1"/>
  <c r="O7170" i="2" s="1"/>
  <c r="R7170" i="2" l="1"/>
  <c r="T7170" i="2" s="1"/>
  <c r="Q7170" i="2"/>
  <c r="P7170" i="2"/>
  <c r="U7170" i="2"/>
  <c r="V7170" i="2" l="1"/>
  <c r="F7171" i="2" s="1"/>
  <c r="S7170" i="2"/>
  <c r="G7171" i="2"/>
  <c r="I7171" i="2" l="1"/>
  <c r="L7171" i="2" s="1"/>
  <c r="J7171" i="2"/>
  <c r="M7171" i="2" s="1"/>
  <c r="H7171" i="2"/>
  <c r="K7171" i="2" s="1"/>
  <c r="N7171" i="2" s="1"/>
  <c r="O7171" i="2" s="1"/>
  <c r="R7171" i="2" l="1"/>
  <c r="T7171" i="2" s="1"/>
  <c r="Q7171" i="2"/>
  <c r="P7171" i="2"/>
  <c r="U7171" i="2"/>
  <c r="V7171" i="2" s="1"/>
  <c r="F7172" i="2" s="1"/>
  <c r="J7172" i="2" l="1"/>
  <c r="M7172" i="2" s="1"/>
  <c r="H7172" i="2"/>
  <c r="K7172" i="2" s="1"/>
  <c r="S7171" i="2"/>
  <c r="G7172" i="2"/>
  <c r="I7172" i="2" s="1"/>
  <c r="L7172" i="2" s="1"/>
  <c r="N7172" i="2" l="1"/>
  <c r="O7172" i="2" s="1"/>
  <c r="Q7172" i="2" l="1"/>
  <c r="P7172" i="2"/>
  <c r="R7172" i="2"/>
  <c r="T7172" i="2" s="1"/>
  <c r="U7172" i="2"/>
  <c r="V7172" i="2" l="1"/>
  <c r="F7173" i="2" s="1"/>
  <c r="G7173" i="2"/>
  <c r="S7172" i="2"/>
  <c r="I7173" i="2" l="1"/>
  <c r="L7173" i="2" s="1"/>
  <c r="H7173" i="2"/>
  <c r="K7173" i="2" s="1"/>
  <c r="J7173" i="2"/>
  <c r="M7173" i="2" s="1"/>
  <c r="N7173" i="2" l="1"/>
  <c r="O7173" i="2" s="1"/>
  <c r="R7173" i="2" l="1"/>
  <c r="T7173" i="2" s="1"/>
  <c r="Q7173" i="2"/>
  <c r="P7173" i="2"/>
  <c r="U7173" i="2"/>
  <c r="V7173" i="2" s="1"/>
  <c r="F7174" i="2" s="1"/>
  <c r="J7174" i="2" l="1"/>
  <c r="M7174" i="2" s="1"/>
  <c r="H7174" i="2"/>
  <c r="K7174" i="2" s="1"/>
  <c r="S7173" i="2"/>
  <c r="G7174" i="2"/>
  <c r="I7174" i="2" l="1"/>
  <c r="L7174" i="2" s="1"/>
  <c r="N7174" i="2" s="1"/>
  <c r="O7174" i="2" s="1"/>
  <c r="R7174" i="2" l="1"/>
  <c r="T7174" i="2" s="1"/>
  <c r="P7174" i="2"/>
  <c r="Q7174" i="2"/>
  <c r="U7174" i="2"/>
  <c r="V7174" i="2" s="1"/>
  <c r="F7175" i="2" s="1"/>
  <c r="J7175" i="2" l="1"/>
  <c r="M7175" i="2" s="1"/>
  <c r="H7175" i="2"/>
  <c r="K7175" i="2" s="1"/>
  <c r="S7174" i="2"/>
  <c r="G7175" i="2"/>
  <c r="I7175" i="2" l="1"/>
  <c r="L7175" i="2" s="1"/>
  <c r="N7175" i="2" s="1"/>
  <c r="O7175" i="2" s="1"/>
  <c r="Q7175" i="2" l="1"/>
  <c r="P7175" i="2"/>
  <c r="R7175" i="2"/>
  <c r="T7175" i="2" s="1"/>
  <c r="U7175" i="2"/>
  <c r="V7175" i="2" s="1"/>
  <c r="F7176" i="2" s="1"/>
  <c r="J7176" i="2" l="1"/>
  <c r="M7176" i="2" s="1"/>
  <c r="H7176" i="2"/>
  <c r="K7176" i="2" s="1"/>
  <c r="S7175" i="2"/>
  <c r="G7176" i="2"/>
  <c r="I7176" i="2" l="1"/>
  <c r="L7176" i="2" s="1"/>
  <c r="N7176" i="2" s="1"/>
  <c r="O7176" i="2" s="1"/>
  <c r="R7176" i="2" l="1"/>
  <c r="T7176" i="2" s="1"/>
  <c r="Q7176" i="2"/>
  <c r="P7176" i="2"/>
  <c r="U7176" i="2"/>
  <c r="V7176" i="2" l="1"/>
  <c r="F7177" i="2" s="1"/>
  <c r="S7176" i="2"/>
  <c r="G7177" i="2"/>
  <c r="H7177" i="2" l="1"/>
  <c r="K7177" i="2" s="1"/>
  <c r="I7177" i="2"/>
  <c r="L7177" i="2" s="1"/>
  <c r="J7177" i="2"/>
  <c r="M7177" i="2" s="1"/>
  <c r="N7177" i="2" l="1"/>
  <c r="O7177" i="2" s="1"/>
  <c r="R7177" i="2" l="1"/>
  <c r="T7177" i="2" s="1"/>
  <c r="U7177" i="2"/>
  <c r="P7177" i="2"/>
  <c r="Q7177" i="2"/>
  <c r="S7177" i="2" s="1"/>
  <c r="V7177" i="2" l="1"/>
  <c r="F7178" i="2" s="1"/>
  <c r="I7178" i="2" l="1"/>
  <c r="H7178" i="2"/>
  <c r="K7178" i="2" s="1"/>
  <c r="J7178" i="2"/>
  <c r="M7178" i="2" s="1"/>
  <c r="N7178" i="2" s="1"/>
  <c r="O7178" i="2" s="1"/>
  <c r="R7178" i="2" l="1"/>
  <c r="T7178" i="2" s="1"/>
  <c r="Q7178" i="2"/>
  <c r="U7178" i="2"/>
  <c r="P7178" i="2"/>
  <c r="S7178" i="2" l="1"/>
  <c r="G7179" i="2"/>
  <c r="V7178" i="2"/>
  <c r="F7179" i="2" s="1"/>
  <c r="I7179" i="2" l="1"/>
  <c r="J7179" i="2"/>
  <c r="M7179" i="2" s="1"/>
  <c r="H7179" i="2"/>
  <c r="K7179" i="2" s="1"/>
  <c r="N7179" i="2" s="1"/>
  <c r="O7179" i="2" s="1"/>
  <c r="R7179" i="2" l="1"/>
  <c r="T7179" i="2" s="1"/>
  <c r="Q7179" i="2"/>
  <c r="U7179" i="2"/>
  <c r="P7179" i="2"/>
  <c r="V7179" i="2" s="1"/>
  <c r="F7180" i="2" s="1"/>
  <c r="J7180" i="2" l="1"/>
  <c r="M7180" i="2" s="1"/>
  <c r="H7180" i="2"/>
  <c r="K7180" i="2" s="1"/>
  <c r="S7179" i="2"/>
  <c r="G7180" i="2"/>
  <c r="I7180" i="2" l="1"/>
  <c r="N7180" i="2"/>
  <c r="O7180" i="2" s="1"/>
  <c r="Q7180" i="2" l="1"/>
  <c r="G7181" i="2" s="1"/>
  <c r="P7180" i="2"/>
  <c r="S7180" i="2" s="1"/>
  <c r="R7180" i="2"/>
  <c r="T7180" i="2" s="1"/>
  <c r="U7180" i="2"/>
  <c r="V7180" i="2" s="1"/>
  <c r="F7181" i="2" s="1"/>
  <c r="J7181" i="2" l="1"/>
  <c r="M7181" i="2" s="1"/>
  <c r="I7181" i="2"/>
  <c r="H7181" i="2"/>
  <c r="K7181" i="2" s="1"/>
  <c r="N7181" i="2" s="1"/>
  <c r="O7181" i="2" s="1"/>
  <c r="P7181" i="2" l="1"/>
  <c r="R7181" i="2"/>
  <c r="T7181" i="2" s="1"/>
  <c r="Q7181" i="2"/>
  <c r="U7181" i="2"/>
  <c r="S7181" i="2" l="1"/>
  <c r="G7182" i="2"/>
  <c r="V7181" i="2"/>
  <c r="F7182" i="2" s="1"/>
  <c r="J7182" i="2" l="1"/>
  <c r="M7182" i="2" s="1"/>
  <c r="I7182" i="2"/>
  <c r="H7182" i="2"/>
  <c r="K7182" i="2" s="1"/>
  <c r="N7182" i="2" s="1"/>
  <c r="O7182" i="2" s="1"/>
  <c r="P7182" i="2" l="1"/>
  <c r="R7182" i="2"/>
  <c r="T7182" i="2" s="1"/>
  <c r="Q7182" i="2"/>
  <c r="U7182" i="2"/>
  <c r="S7182" i="2" l="1"/>
  <c r="G7183" i="2"/>
  <c r="V7182" i="2"/>
  <c r="F7183" i="2" s="1"/>
  <c r="I7183" i="2" l="1"/>
  <c r="J7183" i="2"/>
  <c r="M7183" i="2" s="1"/>
  <c r="H7183" i="2"/>
  <c r="K7183" i="2" s="1"/>
  <c r="N7183" i="2" s="1"/>
  <c r="O7183" i="2" s="1"/>
  <c r="R7183" i="2" l="1"/>
  <c r="T7183" i="2" s="1"/>
  <c r="U7183" i="2"/>
  <c r="P7183" i="2"/>
  <c r="Q7183" i="2"/>
  <c r="S7183" i="2" l="1"/>
  <c r="G7184" i="2"/>
  <c r="V7183" i="2"/>
  <c r="F7184" i="2" s="1"/>
  <c r="J7184" i="2" l="1"/>
  <c r="M7184" i="2" s="1"/>
  <c r="H7184" i="2"/>
  <c r="K7184" i="2" s="1"/>
  <c r="N7184" i="2" s="1"/>
  <c r="O7184" i="2" s="1"/>
  <c r="I7184" i="2"/>
  <c r="R7184" i="2" l="1"/>
  <c r="T7184" i="2" s="1"/>
  <c r="P7184" i="2"/>
  <c r="Q7184" i="2"/>
  <c r="U7184" i="2"/>
  <c r="S7184" i="2" l="1"/>
  <c r="G7185" i="2"/>
  <c r="V7184" i="2"/>
  <c r="F7185" i="2" s="1"/>
  <c r="H7185" i="2" l="1"/>
  <c r="K7185" i="2" s="1"/>
  <c r="I7185" i="2"/>
  <c r="J7185" i="2"/>
  <c r="M7185" i="2" s="1"/>
  <c r="N7185" i="2" l="1"/>
  <c r="O7185" i="2" s="1"/>
  <c r="Q7185" i="2" l="1"/>
  <c r="P7185" i="2"/>
  <c r="R7185" i="2"/>
  <c r="T7185" i="2" s="1"/>
  <c r="U7185" i="2"/>
  <c r="V7185" i="2" s="1"/>
  <c r="F7186" i="2" s="1"/>
  <c r="J7186" i="2" l="1"/>
  <c r="M7186" i="2" s="1"/>
  <c r="H7186" i="2"/>
  <c r="K7186" i="2" s="1"/>
  <c r="N7186" i="2" s="1"/>
  <c r="O7186" i="2" s="1"/>
  <c r="S7185" i="2"/>
  <c r="G7186" i="2"/>
  <c r="I7186" i="2" l="1"/>
  <c r="R7186" i="2"/>
  <c r="T7186" i="2" s="1"/>
  <c r="U7186" i="2"/>
  <c r="Q7186" i="2"/>
  <c r="P7186" i="2"/>
  <c r="V7186" i="2" s="1"/>
  <c r="F7187" i="2" s="1"/>
  <c r="J7187" i="2" l="1"/>
  <c r="M7187" i="2" s="1"/>
  <c r="H7187" i="2"/>
  <c r="K7187" i="2" s="1"/>
  <c r="N7187" i="2" s="1"/>
  <c r="O7187" i="2" s="1"/>
  <c r="S7186" i="2"/>
  <c r="G7187" i="2"/>
  <c r="I7187" i="2" l="1"/>
  <c r="Q7187" i="2"/>
  <c r="P7187" i="2"/>
  <c r="R7187" i="2"/>
  <c r="T7187" i="2" s="1"/>
  <c r="U7187" i="2"/>
  <c r="V7187" i="2" s="1"/>
  <c r="F7188" i="2" s="1"/>
  <c r="J7188" i="2" l="1"/>
  <c r="M7188" i="2" s="1"/>
  <c r="H7188" i="2"/>
  <c r="K7188" i="2" s="1"/>
  <c r="N7188" i="2" s="1"/>
  <c r="O7188" i="2" s="1"/>
  <c r="S7187" i="2"/>
  <c r="G7188" i="2"/>
  <c r="I7188" i="2" l="1"/>
  <c r="R7188" i="2"/>
  <c r="T7188" i="2" s="1"/>
  <c r="Q7188" i="2"/>
  <c r="P7188" i="2"/>
  <c r="U7188" i="2"/>
  <c r="V7188" i="2" s="1"/>
  <c r="F7189" i="2" s="1"/>
  <c r="J7189" i="2" l="1"/>
  <c r="M7189" i="2" s="1"/>
  <c r="H7189" i="2"/>
  <c r="K7189" i="2" s="1"/>
  <c r="N7189" i="2" s="1"/>
  <c r="O7189" i="2" s="1"/>
  <c r="S7188" i="2"/>
  <c r="G7189" i="2"/>
  <c r="I7189" i="2" l="1"/>
  <c r="R7189" i="2"/>
  <c r="T7189" i="2" s="1"/>
  <c r="Q7189" i="2"/>
  <c r="P7189" i="2"/>
  <c r="U7189" i="2"/>
  <c r="V7189" i="2" l="1"/>
  <c r="F7190" i="2" s="1"/>
  <c r="S7189" i="2"/>
  <c r="G7190" i="2"/>
  <c r="J7190" i="2" l="1"/>
  <c r="M7190" i="2" s="1"/>
  <c r="I7190" i="2"/>
  <c r="H7190" i="2"/>
  <c r="K7190" i="2" s="1"/>
  <c r="N7190" i="2" s="1"/>
  <c r="O7190" i="2" s="1"/>
  <c r="R7190" i="2" l="1"/>
  <c r="T7190" i="2" s="1"/>
  <c r="Q7190" i="2"/>
  <c r="P7190" i="2"/>
  <c r="U7190" i="2"/>
  <c r="V7190" i="2" s="1"/>
  <c r="F7191" i="2" s="1"/>
  <c r="J7191" i="2" l="1"/>
  <c r="M7191" i="2" s="1"/>
  <c r="H7191" i="2"/>
  <c r="K7191" i="2" s="1"/>
  <c r="N7191" i="2" s="1"/>
  <c r="O7191" i="2" s="1"/>
  <c r="S7190" i="2"/>
  <c r="G7191" i="2"/>
  <c r="I7191" i="2" l="1"/>
  <c r="R7191" i="2"/>
  <c r="T7191" i="2" s="1"/>
  <c r="Q7191" i="2"/>
  <c r="G7192" i="2" s="1"/>
  <c r="U7191" i="2"/>
  <c r="P7191" i="2"/>
  <c r="S7191" i="2" l="1"/>
  <c r="V7191" i="2"/>
  <c r="F7192" i="2" s="1"/>
  <c r="J7192" i="2" l="1"/>
  <c r="M7192" i="2" s="1"/>
  <c r="H7192" i="2"/>
  <c r="K7192" i="2" s="1"/>
  <c r="I7192" i="2"/>
  <c r="L7192" i="2" s="1"/>
  <c r="N7192" i="2" s="1"/>
  <c r="O7192" i="2" s="1"/>
  <c r="U7192" i="2" l="1"/>
  <c r="R7192" i="2"/>
  <c r="T7192" i="2" s="1"/>
  <c r="Q7192" i="2"/>
  <c r="P7192" i="2"/>
  <c r="V7192" i="2" s="1"/>
  <c r="F7193" i="2" s="1"/>
  <c r="H7193" i="2" l="1"/>
  <c r="K7193" i="2" s="1"/>
  <c r="J7193" i="2"/>
  <c r="M7193" i="2" s="1"/>
  <c r="S7192" i="2"/>
  <c r="G7193" i="2"/>
  <c r="I7193" i="2" l="1"/>
  <c r="L7193" i="2" s="1"/>
  <c r="N7193" i="2"/>
  <c r="O7193" i="2" s="1"/>
  <c r="R7193" i="2" l="1"/>
  <c r="T7193" i="2" s="1"/>
  <c r="P7193" i="2"/>
  <c r="U7193" i="2"/>
  <c r="Q7193" i="2"/>
  <c r="S7193" i="2" l="1"/>
  <c r="G7194" i="2"/>
  <c r="V7193" i="2"/>
  <c r="F7194" i="2" s="1"/>
  <c r="H7194" i="2" l="1"/>
  <c r="K7194" i="2" s="1"/>
  <c r="J7194" i="2"/>
  <c r="M7194" i="2" s="1"/>
  <c r="I7194" i="2"/>
  <c r="L7194" i="2" s="1"/>
  <c r="N7194" i="2" s="1"/>
  <c r="O7194" i="2" s="1"/>
  <c r="R7194" i="2" l="1"/>
  <c r="T7194" i="2" s="1"/>
  <c r="U7194" i="2"/>
  <c r="P7194" i="2"/>
  <c r="Q7194" i="2"/>
  <c r="S7194" i="2" l="1"/>
  <c r="G7195" i="2"/>
  <c r="V7194" i="2"/>
  <c r="F7195" i="2" s="1"/>
  <c r="H7195" i="2" l="1"/>
  <c r="K7195" i="2" s="1"/>
  <c r="I7195" i="2"/>
  <c r="L7195" i="2" s="1"/>
  <c r="J7195" i="2"/>
  <c r="M7195" i="2" s="1"/>
  <c r="N7195" i="2" l="1"/>
  <c r="O7195" i="2" s="1"/>
  <c r="P7195" i="2" l="1"/>
  <c r="R7195" i="2"/>
  <c r="T7195" i="2" s="1"/>
  <c r="Q7195" i="2"/>
  <c r="U7195" i="2"/>
  <c r="S7195" i="2" l="1"/>
  <c r="G7196" i="2"/>
  <c r="V7195" i="2"/>
  <c r="F7196" i="2" s="1"/>
  <c r="J7196" i="2" l="1"/>
  <c r="M7196" i="2" s="1"/>
  <c r="I7196" i="2"/>
  <c r="L7196" i="2" s="1"/>
  <c r="H7196" i="2"/>
  <c r="K7196" i="2" s="1"/>
  <c r="N7196" i="2" s="1"/>
  <c r="O7196" i="2" s="1"/>
  <c r="U7196" i="2" l="1"/>
  <c r="R7196" i="2"/>
  <c r="T7196" i="2" s="1"/>
  <c r="Q7196" i="2"/>
  <c r="P7196" i="2"/>
  <c r="V7196" i="2" s="1"/>
  <c r="F7197" i="2" s="1"/>
  <c r="J7197" i="2" l="1"/>
  <c r="M7197" i="2" s="1"/>
  <c r="H7197" i="2"/>
  <c r="K7197" i="2" s="1"/>
  <c r="S7196" i="2"/>
  <c r="G7197" i="2"/>
  <c r="I7197" i="2" l="1"/>
  <c r="L7197" i="2" s="1"/>
  <c r="N7197" i="2" s="1"/>
  <c r="O7197" i="2" s="1"/>
  <c r="Q7197" i="2" l="1"/>
  <c r="P7197" i="2"/>
  <c r="R7197" i="2"/>
  <c r="T7197" i="2" s="1"/>
  <c r="U7197" i="2"/>
  <c r="V7197" i="2" s="1"/>
  <c r="F7198" i="2" s="1"/>
  <c r="J7198" i="2" l="1"/>
  <c r="M7198" i="2" s="1"/>
  <c r="H7198" i="2"/>
  <c r="K7198" i="2" s="1"/>
  <c r="S7197" i="2"/>
  <c r="G7198" i="2"/>
  <c r="I7198" i="2" l="1"/>
  <c r="L7198" i="2" s="1"/>
  <c r="N7198" i="2" s="1"/>
  <c r="O7198" i="2" s="1"/>
  <c r="Q7198" i="2" l="1"/>
  <c r="P7198" i="2"/>
  <c r="R7198" i="2"/>
  <c r="T7198" i="2" s="1"/>
  <c r="U7198" i="2"/>
  <c r="V7198" i="2" l="1"/>
  <c r="F7199" i="2" s="1"/>
  <c r="S7198" i="2"/>
  <c r="G7199" i="2"/>
  <c r="J7199" i="2" l="1"/>
  <c r="M7199" i="2" s="1"/>
  <c r="I7199" i="2"/>
  <c r="L7199" i="2" s="1"/>
  <c r="H7199" i="2"/>
  <c r="K7199" i="2" s="1"/>
  <c r="N7199" i="2" s="1"/>
  <c r="O7199" i="2" s="1"/>
  <c r="Q7199" i="2" l="1"/>
  <c r="R7199" i="2"/>
  <c r="T7199" i="2" s="1"/>
  <c r="P7199" i="2"/>
  <c r="U7199" i="2"/>
  <c r="V7199" i="2" s="1"/>
  <c r="F7200" i="2" s="1"/>
  <c r="J7200" i="2" l="1"/>
  <c r="M7200" i="2" s="1"/>
  <c r="H7200" i="2"/>
  <c r="K7200" i="2" s="1"/>
  <c r="S7199" i="2"/>
  <c r="G7200" i="2"/>
  <c r="I7200" i="2" l="1"/>
  <c r="L7200" i="2" s="1"/>
  <c r="N7200" i="2" s="1"/>
  <c r="O7200" i="2" s="1"/>
  <c r="R7200" i="2" l="1"/>
  <c r="T7200" i="2" s="1"/>
  <c r="Q7200" i="2"/>
  <c r="P7200" i="2"/>
  <c r="U7200" i="2"/>
  <c r="V7200" i="2" l="1"/>
  <c r="F7201" i="2" s="1"/>
  <c r="S7200" i="2"/>
  <c r="G7201" i="2"/>
  <c r="J7201" i="2" l="1"/>
  <c r="M7201" i="2" s="1"/>
  <c r="H7201" i="2"/>
  <c r="K7201" i="2" s="1"/>
  <c r="I7201" i="2"/>
  <c r="L7201" i="2" s="1"/>
  <c r="N7201" i="2" l="1"/>
  <c r="O7201" i="2" s="1"/>
  <c r="R7201" i="2" l="1"/>
  <c r="T7201" i="2" s="1"/>
  <c r="U7201" i="2"/>
  <c r="P7201" i="2"/>
  <c r="Q7201" i="2"/>
  <c r="S7201" i="2" s="1"/>
  <c r="V7201" i="2" l="1"/>
  <c r="F7202" i="2" s="1"/>
  <c r="J7202" i="2" l="1"/>
  <c r="M7202" i="2" s="1"/>
  <c r="I7202" i="2"/>
  <c r="H7202" i="2"/>
  <c r="K7202" i="2" s="1"/>
  <c r="N7202" i="2" l="1"/>
  <c r="O7202" i="2" s="1"/>
  <c r="R7202" i="2" l="1"/>
  <c r="T7202" i="2" s="1"/>
  <c r="Q7202" i="2"/>
  <c r="P7202" i="2"/>
  <c r="U7202" i="2"/>
  <c r="V7202" i="2" s="1"/>
  <c r="F7203" i="2" s="1"/>
  <c r="S7202" i="2" l="1"/>
  <c r="G7203" i="2"/>
  <c r="J7203" i="2"/>
  <c r="M7203" i="2" s="1"/>
  <c r="I7203" i="2"/>
  <c r="H7203" i="2"/>
  <c r="K7203" i="2" s="1"/>
  <c r="N7203" i="2" s="1"/>
  <c r="O7203" i="2" s="1"/>
  <c r="R7203" i="2" l="1"/>
  <c r="T7203" i="2" s="1"/>
  <c r="P7203" i="2"/>
  <c r="Q7203" i="2"/>
  <c r="S7203" i="2" s="1"/>
  <c r="U7203" i="2"/>
  <c r="G7204" i="2"/>
  <c r="V7203" i="2" l="1"/>
  <c r="F7204" i="2" s="1"/>
  <c r="I7204" i="2" l="1"/>
  <c r="H7204" i="2"/>
  <c r="K7204" i="2" s="1"/>
  <c r="J7204" i="2"/>
  <c r="M7204" i="2" s="1"/>
  <c r="N7204" i="2" l="1"/>
  <c r="O7204" i="2" s="1"/>
  <c r="R7204" i="2" l="1"/>
  <c r="T7204" i="2" s="1"/>
  <c r="Q7204" i="2"/>
  <c r="P7204" i="2"/>
  <c r="U7204" i="2"/>
  <c r="V7204" i="2" s="1"/>
  <c r="F7205" i="2" s="1"/>
  <c r="J7205" i="2" l="1"/>
  <c r="M7205" i="2" s="1"/>
  <c r="H7205" i="2"/>
  <c r="K7205" i="2" s="1"/>
  <c r="N7205" i="2" s="1"/>
  <c r="O7205" i="2" s="1"/>
  <c r="S7204" i="2"/>
  <c r="G7205" i="2"/>
  <c r="I7205" i="2" l="1"/>
  <c r="P7205" i="2"/>
  <c r="R7205" i="2"/>
  <c r="T7205" i="2" s="1"/>
  <c r="Q7205" i="2"/>
  <c r="S7205" i="2" s="1"/>
  <c r="U7205" i="2"/>
  <c r="V7205" i="2" l="1"/>
  <c r="F7206" i="2" s="1"/>
  <c r="G7206" i="2"/>
  <c r="J7206" i="2" l="1"/>
  <c r="M7206" i="2" s="1"/>
  <c r="I7206" i="2"/>
  <c r="H7206" i="2"/>
  <c r="K7206" i="2" s="1"/>
  <c r="N7206" i="2" s="1"/>
  <c r="O7206" i="2" s="1"/>
  <c r="P7206" i="2" l="1"/>
  <c r="R7206" i="2"/>
  <c r="T7206" i="2" s="1"/>
  <c r="Q7206" i="2"/>
  <c r="U7206" i="2"/>
  <c r="S7206" i="2" l="1"/>
  <c r="G7207" i="2"/>
  <c r="V7206" i="2"/>
  <c r="F7207" i="2" s="1"/>
  <c r="I7207" i="2" l="1"/>
  <c r="L7207" i="2" s="1"/>
  <c r="J7207" i="2"/>
  <c r="M7207" i="2" s="1"/>
  <c r="H7207" i="2"/>
  <c r="K7207" i="2" s="1"/>
  <c r="N7207" i="2" s="1"/>
  <c r="O7207" i="2" s="1"/>
  <c r="R7207" i="2" l="1"/>
  <c r="T7207" i="2" s="1"/>
  <c r="Q7207" i="2"/>
  <c r="P7207" i="2"/>
  <c r="V7207" i="2" s="1"/>
  <c r="F7208" i="2" s="1"/>
  <c r="U7207" i="2"/>
  <c r="J7208" i="2" l="1"/>
  <c r="M7208" i="2" s="1"/>
  <c r="H7208" i="2"/>
  <c r="K7208" i="2" s="1"/>
  <c r="N7208" i="2" s="1"/>
  <c r="O7208" i="2" s="1"/>
  <c r="S7207" i="2"/>
  <c r="G7208" i="2"/>
  <c r="I7208" i="2" l="1"/>
  <c r="Q7208" i="2" s="1"/>
  <c r="S7208" i="2" s="1"/>
  <c r="U7208" i="2"/>
  <c r="R7208" i="2"/>
  <c r="T7208" i="2" s="1"/>
  <c r="P7208" i="2"/>
  <c r="V7208" i="2" s="1"/>
  <c r="F7209" i="2" s="1"/>
  <c r="H7209" i="2" l="1"/>
  <c r="K7209" i="2" s="1"/>
  <c r="J7209" i="2"/>
  <c r="M7209" i="2" s="1"/>
  <c r="G7209" i="2"/>
  <c r="N7209" i="2" l="1"/>
  <c r="O7209" i="2" s="1"/>
  <c r="I7209" i="2"/>
  <c r="R7209" i="2" l="1"/>
  <c r="T7209" i="2" s="1"/>
  <c r="Q7209" i="2"/>
  <c r="P7209" i="2"/>
  <c r="V7209" i="2" s="1"/>
  <c r="F7210" i="2" s="1"/>
  <c r="U7209" i="2"/>
  <c r="S7209" i="2" l="1"/>
  <c r="G7210" i="2"/>
  <c r="J7210" i="2"/>
  <c r="M7210" i="2" s="1"/>
  <c r="H7210" i="2"/>
  <c r="K7210" i="2" s="1"/>
  <c r="N7210" i="2" s="1"/>
  <c r="O7210" i="2" s="1"/>
  <c r="I7210" i="2"/>
  <c r="R7210" i="2" l="1"/>
  <c r="T7210" i="2" s="1"/>
  <c r="Q7210" i="2"/>
  <c r="P7210" i="2"/>
  <c r="V7210" i="2" s="1"/>
  <c r="F7211" i="2" s="1"/>
  <c r="U7210" i="2"/>
  <c r="G7211" i="2"/>
  <c r="J7211" i="2" l="1"/>
  <c r="M7211" i="2" s="1"/>
  <c r="H7211" i="2"/>
  <c r="K7211" i="2" s="1"/>
  <c r="I7211" i="2"/>
  <c r="L7211" i="2" s="1"/>
  <c r="N7211" i="2" s="1"/>
  <c r="O7211" i="2" s="1"/>
  <c r="S7210" i="2"/>
  <c r="U7211" i="2" l="1"/>
  <c r="Q7211" i="2"/>
  <c r="R7211" i="2"/>
  <c r="T7211" i="2" s="1"/>
  <c r="P7211" i="2"/>
  <c r="V7211" i="2" s="1"/>
  <c r="F7212" i="2" s="1"/>
  <c r="J7212" i="2" l="1"/>
  <c r="M7212" i="2" s="1"/>
  <c r="H7212" i="2"/>
  <c r="K7212" i="2" s="1"/>
  <c r="N7212" i="2" s="1"/>
  <c r="O7212" i="2" s="1"/>
  <c r="S7211" i="2"/>
  <c r="G7212" i="2"/>
  <c r="R7212" i="2" l="1"/>
  <c r="T7212" i="2" s="1"/>
  <c r="Q7212" i="2"/>
  <c r="P7212" i="2"/>
  <c r="V7212" i="2" s="1"/>
  <c r="F7213" i="2" s="1"/>
  <c r="U7212" i="2"/>
  <c r="I7212" i="2"/>
  <c r="J7213" i="2" l="1"/>
  <c r="M7213" i="2" s="1"/>
  <c r="H7213" i="2"/>
  <c r="K7213" i="2" s="1"/>
  <c r="N7213" i="2" s="1"/>
  <c r="O7213" i="2" s="1"/>
  <c r="S7212" i="2"/>
  <c r="G7213" i="2"/>
  <c r="I7213" i="2" l="1"/>
  <c r="P7213" i="2"/>
  <c r="R7213" i="2"/>
  <c r="T7213" i="2" s="1"/>
  <c r="U7213" i="2"/>
  <c r="Q7213" i="2"/>
  <c r="S7213" i="2" s="1"/>
  <c r="V7213" i="2" l="1"/>
  <c r="F7214" i="2" s="1"/>
  <c r="G7214" i="2"/>
  <c r="J7214" i="2" l="1"/>
  <c r="M7214" i="2" s="1"/>
  <c r="H7214" i="2"/>
  <c r="K7214" i="2" s="1"/>
  <c r="I7214" i="2"/>
  <c r="N7214" i="2" l="1"/>
  <c r="O7214" i="2" s="1"/>
  <c r="U7214" i="2" l="1"/>
  <c r="R7214" i="2"/>
  <c r="T7214" i="2" s="1"/>
  <c r="Q7214" i="2"/>
  <c r="P7214" i="2"/>
  <c r="V7214" i="2" s="1"/>
  <c r="F7215" i="2" s="1"/>
  <c r="J7215" i="2" l="1"/>
  <c r="M7215" i="2" s="1"/>
  <c r="H7215" i="2"/>
  <c r="K7215" i="2" s="1"/>
  <c r="N7215" i="2" s="1"/>
  <c r="O7215" i="2" s="1"/>
  <c r="S7214" i="2"/>
  <c r="G7215" i="2"/>
  <c r="P7215" i="2" l="1"/>
  <c r="R7215" i="2"/>
  <c r="T7215" i="2" s="1"/>
  <c r="Q7215" i="2"/>
  <c r="S7215" i="2" s="1"/>
  <c r="U7215" i="2"/>
  <c r="I7215" i="2"/>
  <c r="V7215" i="2" l="1"/>
  <c r="F7216" i="2" s="1"/>
  <c r="G7216" i="2"/>
  <c r="J7216" i="2" l="1"/>
  <c r="M7216" i="2" s="1"/>
  <c r="I7216" i="2"/>
  <c r="H7216" i="2"/>
  <c r="K7216" i="2" s="1"/>
  <c r="N7216" i="2" l="1"/>
  <c r="O7216" i="2" s="1"/>
  <c r="Q7216" i="2" l="1"/>
  <c r="P7216" i="2"/>
  <c r="R7216" i="2"/>
  <c r="T7216" i="2" s="1"/>
  <c r="U7216" i="2"/>
  <c r="V7216" i="2" s="1"/>
  <c r="F7217" i="2" s="1"/>
  <c r="H7217" i="2" l="1"/>
  <c r="K7217" i="2" s="1"/>
  <c r="J7217" i="2"/>
  <c r="M7217" i="2" s="1"/>
  <c r="S7216" i="2"/>
  <c r="G7217" i="2"/>
  <c r="I7217" i="2" l="1"/>
  <c r="L7217" i="2" s="1"/>
  <c r="N7217" i="2" s="1"/>
  <c r="O7217" i="2" s="1"/>
  <c r="P7217" i="2" l="1"/>
  <c r="R7217" i="2"/>
  <c r="T7217" i="2" s="1"/>
  <c r="Q7217" i="2"/>
  <c r="U7217" i="2"/>
  <c r="S7217" i="2" l="1"/>
  <c r="G7218" i="2"/>
  <c r="V7217" i="2"/>
  <c r="F7218" i="2" s="1"/>
  <c r="I7218" i="2" l="1"/>
  <c r="L7218" i="2" s="1"/>
  <c r="H7218" i="2"/>
  <c r="K7218" i="2" s="1"/>
  <c r="J7218" i="2"/>
  <c r="M7218" i="2" s="1"/>
  <c r="N7218" i="2" l="1"/>
  <c r="O7218" i="2" s="1"/>
  <c r="P7218" i="2" l="1"/>
  <c r="R7218" i="2"/>
  <c r="T7218" i="2" s="1"/>
  <c r="Q7218" i="2"/>
  <c r="U7218" i="2"/>
  <c r="S7218" i="2" l="1"/>
  <c r="G7219" i="2"/>
  <c r="V7218" i="2"/>
  <c r="F7219" i="2" s="1"/>
  <c r="J7219" i="2" l="1"/>
  <c r="M7219" i="2" s="1"/>
  <c r="H7219" i="2"/>
  <c r="K7219" i="2" s="1"/>
  <c r="I7219" i="2"/>
  <c r="L7219" i="2" s="1"/>
  <c r="N7219" i="2" l="1"/>
  <c r="O7219" i="2" s="1"/>
  <c r="P7219" i="2" l="1"/>
  <c r="Q7219" i="2"/>
  <c r="R7219" i="2"/>
  <c r="T7219" i="2" s="1"/>
  <c r="U7219" i="2"/>
  <c r="V7219" i="2" s="1"/>
  <c r="F7220" i="2" s="1"/>
  <c r="J7220" i="2" l="1"/>
  <c r="M7220" i="2" s="1"/>
  <c r="H7220" i="2"/>
  <c r="K7220" i="2" s="1"/>
  <c r="S7219" i="2"/>
  <c r="G7220" i="2"/>
  <c r="I7220" i="2" l="1"/>
  <c r="L7220" i="2" s="1"/>
  <c r="N7220" i="2" s="1"/>
  <c r="O7220" i="2" s="1"/>
  <c r="Q7220" i="2" l="1"/>
  <c r="R7220" i="2"/>
  <c r="T7220" i="2" s="1"/>
  <c r="P7220" i="2"/>
  <c r="U7220" i="2"/>
  <c r="V7220" i="2" l="1"/>
  <c r="F7221" i="2" s="1"/>
  <c r="S7220" i="2"/>
  <c r="G7221" i="2"/>
  <c r="I7221" i="2" l="1"/>
  <c r="L7221" i="2" s="1"/>
  <c r="H7221" i="2"/>
  <c r="K7221" i="2" s="1"/>
  <c r="J7221" i="2"/>
  <c r="M7221" i="2" s="1"/>
  <c r="N7221" i="2" l="1"/>
  <c r="O7221" i="2" s="1"/>
  <c r="Q7221" i="2" l="1"/>
  <c r="P7221" i="2"/>
  <c r="R7221" i="2"/>
  <c r="T7221" i="2" s="1"/>
  <c r="U7221" i="2"/>
  <c r="V7221" i="2" l="1"/>
  <c r="F7222" i="2" s="1"/>
  <c r="S7221" i="2"/>
  <c r="G7222" i="2"/>
  <c r="J7222" i="2" l="1"/>
  <c r="M7222" i="2" s="1"/>
  <c r="H7222" i="2"/>
  <c r="K7222" i="2" s="1"/>
  <c r="I7222" i="2"/>
  <c r="L7222" i="2" s="1"/>
  <c r="N7222" i="2" l="1"/>
  <c r="O7222" i="2" s="1"/>
  <c r="Q7222" i="2" l="1"/>
  <c r="R7222" i="2"/>
  <c r="T7222" i="2" s="1"/>
  <c r="P7222" i="2"/>
  <c r="U7222" i="2"/>
  <c r="V7222" i="2" s="1"/>
  <c r="F7223" i="2" s="1"/>
  <c r="J7223" i="2" l="1"/>
  <c r="M7223" i="2" s="1"/>
  <c r="H7223" i="2"/>
  <c r="K7223" i="2" s="1"/>
  <c r="S7222" i="2"/>
  <c r="G7223" i="2"/>
  <c r="I7223" i="2" l="1"/>
  <c r="L7223" i="2" s="1"/>
  <c r="N7223" i="2" s="1"/>
  <c r="O7223" i="2" s="1"/>
  <c r="Q7223" i="2" l="1"/>
  <c r="O7224" i="2"/>
  <c r="U7223" i="2"/>
  <c r="R7223" i="2"/>
  <c r="T7223" i="2" s="1"/>
  <c r="P7223" i="2"/>
  <c r="V7223" i="2" s="1"/>
  <c r="F7224" i="2" s="1"/>
  <c r="J7224" i="2" l="1"/>
  <c r="M7224" i="2" s="1"/>
  <c r="H7224" i="2"/>
  <c r="K7224" i="2" s="1"/>
  <c r="P7224" i="2"/>
  <c r="U7224" i="2"/>
  <c r="R7224" i="2"/>
  <c r="T7224" i="2" s="1"/>
  <c r="S7223" i="2"/>
  <c r="G7224" i="2"/>
  <c r="I7224" i="2" l="1"/>
  <c r="L7224" i="2" l="1"/>
  <c r="N7224" i="2" s="1"/>
  <c r="Q7224" i="2"/>
  <c r="S7224" i="2" l="1"/>
  <c r="V7224" i="2"/>
  <c r="F7225" i="2" s="1"/>
  <c r="G7225" i="2"/>
  <c r="H7225" i="2" l="1"/>
  <c r="K7225" i="2" s="1"/>
  <c r="I7225" i="2"/>
  <c r="J7225" i="2"/>
  <c r="M7225" i="2" s="1"/>
  <c r="N7225" i="2" l="1"/>
  <c r="O7225" i="2" s="1"/>
  <c r="R7225" i="2" l="1"/>
  <c r="T7225" i="2" s="1"/>
  <c r="Q7225" i="2"/>
  <c r="P7225" i="2"/>
  <c r="O7226" i="2"/>
  <c r="U7225" i="2"/>
  <c r="Q7226" i="2" l="1"/>
  <c r="P7226" i="2"/>
  <c r="R7226" i="2"/>
  <c r="T7226" i="2" s="1"/>
  <c r="U7226" i="2"/>
  <c r="V7225" i="2"/>
  <c r="F7226" i="2" s="1"/>
  <c r="S7225" i="2"/>
  <c r="I7226" i="2" l="1"/>
  <c r="J7226" i="2"/>
  <c r="M7226" i="2" s="1"/>
  <c r="H7226" i="2"/>
  <c r="K7226" i="2" s="1"/>
  <c r="N7226" i="2" s="1"/>
  <c r="V7226" i="2"/>
  <c r="F7227" i="2" s="1"/>
  <c r="G7227" i="2"/>
  <c r="S7226" i="2"/>
  <c r="J7227" i="2" l="1"/>
  <c r="M7227" i="2" s="1"/>
  <c r="H7227" i="2"/>
  <c r="K7227" i="2" s="1"/>
  <c r="N7227" i="2" s="1"/>
  <c r="O7227" i="2" s="1"/>
  <c r="I7227" i="2"/>
  <c r="P7227" i="2" l="1"/>
  <c r="R7227" i="2"/>
  <c r="T7227" i="2" s="1"/>
  <c r="Q7227" i="2"/>
  <c r="U7227" i="2"/>
  <c r="V7227" i="2" s="1"/>
  <c r="F7228" i="2" s="1"/>
  <c r="J7228" i="2" l="1"/>
  <c r="M7228" i="2" s="1"/>
  <c r="H7228" i="2"/>
  <c r="K7228" i="2" s="1"/>
  <c r="N7228" i="2" s="1"/>
  <c r="O7228" i="2" s="1"/>
  <c r="S7227" i="2"/>
  <c r="G7228" i="2"/>
  <c r="R7228" i="2" l="1"/>
  <c r="T7228" i="2" s="1"/>
  <c r="Q7228" i="2"/>
  <c r="P7228" i="2"/>
  <c r="U7228" i="2"/>
  <c r="V7228" i="2" s="1"/>
  <c r="F7229" i="2" s="1"/>
  <c r="I7228" i="2"/>
  <c r="J7229" i="2" l="1"/>
  <c r="M7229" i="2" s="1"/>
  <c r="H7229" i="2"/>
  <c r="K7229" i="2" s="1"/>
  <c r="N7229" i="2" s="1"/>
  <c r="O7229" i="2" s="1"/>
  <c r="S7228" i="2"/>
  <c r="G7229" i="2"/>
  <c r="I7229" i="2" s="1"/>
  <c r="Q7229" i="2" l="1"/>
  <c r="S7229" i="2" s="1"/>
  <c r="P7229" i="2"/>
  <c r="R7229" i="2"/>
  <c r="T7229" i="2" s="1"/>
  <c r="U7229" i="2"/>
  <c r="V7229" i="2" l="1"/>
  <c r="F7230" i="2" s="1"/>
  <c r="G7230" i="2"/>
  <c r="J7230" i="2" l="1"/>
  <c r="M7230" i="2" s="1"/>
  <c r="I7230" i="2"/>
  <c r="H7230" i="2"/>
  <c r="K7230" i="2" s="1"/>
  <c r="N7230" i="2" s="1"/>
  <c r="O7230" i="2" s="1"/>
  <c r="P7230" i="2" l="1"/>
  <c r="R7230" i="2"/>
  <c r="T7230" i="2" s="1"/>
  <c r="Q7230" i="2"/>
  <c r="U7230" i="2"/>
  <c r="V7230" i="2" s="1"/>
  <c r="F7231" i="2" s="1"/>
  <c r="J7231" i="2" l="1"/>
  <c r="M7231" i="2" s="1"/>
  <c r="H7231" i="2"/>
  <c r="K7231" i="2" s="1"/>
  <c r="N7231" i="2" s="1"/>
  <c r="O7231" i="2" s="1"/>
  <c r="S7230" i="2"/>
  <c r="G7231" i="2"/>
  <c r="Q7231" i="2" l="1"/>
  <c r="P7231" i="2"/>
  <c r="R7231" i="2"/>
  <c r="T7231" i="2" s="1"/>
  <c r="U7231" i="2"/>
  <c r="I7231" i="2"/>
  <c r="V7231" i="2" l="1"/>
  <c r="F7232" i="2" s="1"/>
  <c r="S7231" i="2"/>
  <c r="G7232" i="2"/>
  <c r="J7232" i="2" l="1"/>
  <c r="M7232" i="2" s="1"/>
  <c r="H7232" i="2"/>
  <c r="K7232" i="2" s="1"/>
  <c r="N7232" i="2" s="1"/>
  <c r="O7232" i="2" s="1"/>
  <c r="I7232" i="2"/>
  <c r="Q7232" i="2" l="1"/>
  <c r="P7232" i="2"/>
  <c r="R7232" i="2"/>
  <c r="T7232" i="2" s="1"/>
  <c r="U7232" i="2"/>
  <c r="V7232" i="2" s="1"/>
  <c r="F7233" i="2" s="1"/>
  <c r="J7233" i="2" l="1"/>
  <c r="M7233" i="2" s="1"/>
  <c r="H7233" i="2"/>
  <c r="K7233" i="2" s="1"/>
  <c r="N7233" i="2" s="1"/>
  <c r="O7233" i="2" s="1"/>
  <c r="S7232" i="2"/>
  <c r="G7233" i="2"/>
  <c r="I7233" i="2" l="1"/>
  <c r="R7233" i="2"/>
  <c r="T7233" i="2" s="1"/>
  <c r="Q7233" i="2"/>
  <c r="U7233" i="2"/>
  <c r="P7233" i="2"/>
  <c r="V7233" i="2" s="1"/>
  <c r="F7234" i="2" s="1"/>
  <c r="H7234" i="2" l="1"/>
  <c r="K7234" i="2" s="1"/>
  <c r="J7234" i="2"/>
  <c r="M7234" i="2" s="1"/>
  <c r="S7233" i="2"/>
  <c r="G7234" i="2"/>
  <c r="N7234" i="2" l="1"/>
  <c r="O7234" i="2" s="1"/>
  <c r="I7234" i="2"/>
  <c r="R7234" i="2" l="1"/>
  <c r="T7234" i="2" s="1"/>
  <c r="Q7234" i="2"/>
  <c r="P7234" i="2"/>
  <c r="U7234" i="2"/>
  <c r="V7234" i="2" s="1"/>
  <c r="F7235" i="2" s="1"/>
  <c r="J7235" i="2" l="1"/>
  <c r="M7235" i="2" s="1"/>
  <c r="H7235" i="2"/>
  <c r="K7235" i="2" s="1"/>
  <c r="N7235" i="2" s="1"/>
  <c r="O7235" i="2" s="1"/>
  <c r="S7234" i="2"/>
  <c r="G7235" i="2"/>
  <c r="I7235" i="2" l="1"/>
  <c r="P7235" i="2"/>
  <c r="R7235" i="2"/>
  <c r="T7235" i="2" s="1"/>
  <c r="Q7235" i="2"/>
  <c r="U7235" i="2"/>
  <c r="V7235" i="2" s="1"/>
  <c r="F7236" i="2" s="1"/>
  <c r="J7236" i="2" l="1"/>
  <c r="M7236" i="2" s="1"/>
  <c r="H7236" i="2"/>
  <c r="K7236" i="2" s="1"/>
  <c r="N7236" i="2" s="1"/>
  <c r="O7236" i="2" s="1"/>
  <c r="S7235" i="2"/>
  <c r="G7236" i="2"/>
  <c r="I7236" i="2" l="1"/>
  <c r="R7236" i="2"/>
  <c r="T7236" i="2" s="1"/>
  <c r="Q7236" i="2"/>
  <c r="P7236" i="2"/>
  <c r="U7236" i="2"/>
  <c r="V7236" i="2" l="1"/>
  <c r="F7237" i="2" s="1"/>
  <c r="S7236" i="2"/>
  <c r="G7237" i="2"/>
  <c r="I7237" i="2" l="1"/>
  <c r="J7237" i="2"/>
  <c r="M7237" i="2" s="1"/>
  <c r="H7237" i="2"/>
  <c r="K7237" i="2" s="1"/>
  <c r="N7237" i="2" s="1"/>
  <c r="O7237" i="2" s="1"/>
  <c r="R7237" i="2" l="1"/>
  <c r="T7237" i="2" s="1"/>
  <c r="O7238" i="2"/>
  <c r="U7237" i="2"/>
  <c r="Q7237" i="2"/>
  <c r="P7237" i="2"/>
  <c r="V7237" i="2" s="1"/>
  <c r="F7238" i="2" s="1"/>
  <c r="J7238" i="2" l="1"/>
  <c r="M7238" i="2" s="1"/>
  <c r="H7238" i="2"/>
  <c r="K7238" i="2" s="1"/>
  <c r="N7238" i="2" s="1"/>
  <c r="I7238" i="2"/>
  <c r="S7237" i="2"/>
  <c r="G7238" i="2"/>
  <c r="Q7238" i="2"/>
  <c r="U7238" i="2"/>
  <c r="R7238" i="2"/>
  <c r="T7238" i="2" s="1"/>
  <c r="P7238" i="2"/>
  <c r="S7238" i="2" s="1"/>
  <c r="G7239" i="2" l="1"/>
  <c r="V7238" i="2"/>
  <c r="F7239" i="2" s="1"/>
  <c r="I7239" i="2" l="1"/>
  <c r="L7239" i="2" s="1"/>
  <c r="J7239" i="2"/>
  <c r="M7239" i="2" s="1"/>
  <c r="H7239" i="2"/>
  <c r="K7239" i="2" s="1"/>
  <c r="N7239" i="2" s="1"/>
  <c r="O7239" i="2" s="1"/>
  <c r="P7239" i="2" l="1"/>
  <c r="U7239" i="2"/>
  <c r="Q7239" i="2"/>
  <c r="R7239" i="2"/>
  <c r="T7239" i="2" s="1"/>
  <c r="S7239" i="2" l="1"/>
  <c r="G7240" i="2"/>
  <c r="V7239" i="2"/>
  <c r="F7240" i="2" s="1"/>
  <c r="J7240" i="2" l="1"/>
  <c r="M7240" i="2" s="1"/>
  <c r="I7240" i="2"/>
  <c r="L7240" i="2" s="1"/>
  <c r="H7240" i="2"/>
  <c r="K7240" i="2" s="1"/>
  <c r="N7240" i="2" s="1"/>
  <c r="O7240" i="2" s="1"/>
  <c r="R7240" i="2" l="1"/>
  <c r="T7240" i="2" s="1"/>
  <c r="Q7240" i="2"/>
  <c r="P7240" i="2"/>
  <c r="U7240" i="2"/>
  <c r="V7240" i="2" s="1"/>
  <c r="F7241" i="2" s="1"/>
  <c r="H7241" i="2" l="1"/>
  <c r="K7241" i="2" s="1"/>
  <c r="J7241" i="2"/>
  <c r="M7241" i="2" s="1"/>
  <c r="S7240" i="2"/>
  <c r="G7241" i="2"/>
  <c r="I7241" i="2" l="1"/>
  <c r="L7241" i="2" s="1"/>
  <c r="N7241" i="2" s="1"/>
  <c r="O7241" i="2" s="1"/>
  <c r="R7241" i="2" l="1"/>
  <c r="T7241" i="2" s="1"/>
  <c r="Q7241" i="2"/>
  <c r="P7241" i="2"/>
  <c r="U7241" i="2"/>
  <c r="S7241" i="2" l="1"/>
  <c r="G7242" i="2"/>
  <c r="V7241" i="2"/>
  <c r="F7242" i="2" s="1"/>
  <c r="J7242" i="2" l="1"/>
  <c r="M7242" i="2" s="1"/>
  <c r="H7242" i="2"/>
  <c r="K7242" i="2" s="1"/>
  <c r="I7242" i="2"/>
  <c r="L7242" i="2" s="1"/>
  <c r="N7242" i="2" s="1"/>
  <c r="O7242" i="2" s="1"/>
  <c r="P7242" i="2" l="1"/>
  <c r="V7242" i="2" s="1"/>
  <c r="F7243" i="2" s="1"/>
  <c r="R7242" i="2"/>
  <c r="T7242" i="2" s="1"/>
  <c r="Q7242" i="2"/>
  <c r="U7242" i="2"/>
  <c r="S7242" i="2" l="1"/>
  <c r="G7243" i="2"/>
  <c r="I7243" i="2"/>
  <c r="L7243" i="2" s="1"/>
  <c r="H7243" i="2"/>
  <c r="K7243" i="2" s="1"/>
  <c r="J7243" i="2"/>
  <c r="M7243" i="2" s="1"/>
  <c r="N7243" i="2" l="1"/>
  <c r="O7243" i="2" s="1"/>
  <c r="Q7243" i="2" l="1"/>
  <c r="R7243" i="2"/>
  <c r="T7243" i="2" s="1"/>
  <c r="P7243" i="2"/>
  <c r="U7243" i="2"/>
  <c r="V7243" i="2" l="1"/>
  <c r="F7244" i="2" s="1"/>
  <c r="S7243" i="2"/>
  <c r="G7244" i="2"/>
  <c r="I7244" i="2" l="1"/>
  <c r="L7244" i="2" s="1"/>
  <c r="J7244" i="2"/>
  <c r="M7244" i="2" s="1"/>
  <c r="H7244" i="2"/>
  <c r="K7244" i="2" s="1"/>
  <c r="N7244" i="2" s="1"/>
  <c r="O7244" i="2" s="1"/>
  <c r="P7244" i="2" l="1"/>
  <c r="R7244" i="2"/>
  <c r="T7244" i="2" s="1"/>
  <c r="Q7244" i="2"/>
  <c r="U7244" i="2"/>
  <c r="V7244" i="2" s="1"/>
  <c r="F7245" i="2" s="1"/>
  <c r="J7245" i="2" l="1"/>
  <c r="M7245" i="2" s="1"/>
  <c r="H7245" i="2"/>
  <c r="K7245" i="2" s="1"/>
  <c r="S7244" i="2"/>
  <c r="G7245" i="2"/>
  <c r="I7245" i="2" l="1"/>
  <c r="L7245" i="2" s="1"/>
  <c r="N7245" i="2" s="1"/>
  <c r="O7245" i="2" s="1"/>
  <c r="R7245" i="2" l="1"/>
  <c r="T7245" i="2" s="1"/>
  <c r="Q7245" i="2"/>
  <c r="P7245" i="2"/>
  <c r="U7245" i="2"/>
  <c r="V7245" i="2" s="1"/>
  <c r="F7246" i="2" s="1"/>
  <c r="H7246" i="2" l="1"/>
  <c r="K7246" i="2" s="1"/>
  <c r="J7246" i="2"/>
  <c r="M7246" i="2" s="1"/>
  <c r="S7245" i="2"/>
  <c r="G7246" i="2"/>
  <c r="I7246" i="2" l="1"/>
  <c r="L7246" i="2" s="1"/>
  <c r="N7246" i="2" s="1"/>
  <c r="O7246" i="2" s="1"/>
  <c r="R7246" i="2" l="1"/>
  <c r="T7246" i="2" s="1"/>
  <c r="P7246" i="2"/>
  <c r="U7246" i="2"/>
  <c r="Q7246" i="2"/>
  <c r="S7246" i="2" l="1"/>
  <c r="G7247" i="2"/>
  <c r="V7246" i="2"/>
  <c r="F7247" i="2" s="1"/>
  <c r="J7247" i="2" l="1"/>
  <c r="M7247" i="2" s="1"/>
  <c r="H7247" i="2"/>
  <c r="K7247" i="2" s="1"/>
  <c r="I7247" i="2"/>
  <c r="L7247" i="2" s="1"/>
  <c r="N7247" i="2" s="1"/>
  <c r="O7247" i="2" s="1"/>
  <c r="Q7247" i="2" l="1"/>
  <c r="P7247" i="2"/>
  <c r="R7247" i="2"/>
  <c r="T7247" i="2" s="1"/>
  <c r="U7247" i="2"/>
  <c r="V7247" i="2" l="1"/>
  <c r="F7248" i="2" s="1"/>
  <c r="S7247" i="2"/>
  <c r="G7248" i="2"/>
  <c r="J7248" i="2" l="1"/>
  <c r="M7248" i="2" s="1"/>
  <c r="H7248" i="2"/>
  <c r="K7248" i="2" s="1"/>
  <c r="I7248" i="2"/>
  <c r="L7248" i="2" s="1"/>
  <c r="N7248" i="2" s="1"/>
  <c r="O7248" i="2" s="1"/>
  <c r="Q7248" i="2" l="1"/>
  <c r="R7248" i="2"/>
  <c r="T7248" i="2" s="1"/>
  <c r="U7248" i="2"/>
  <c r="P7248" i="2"/>
  <c r="V7248" i="2" s="1"/>
  <c r="F7249" i="2" s="1"/>
  <c r="H7249" i="2" l="1"/>
  <c r="K7249" i="2" s="1"/>
  <c r="J7249" i="2"/>
  <c r="M7249" i="2" s="1"/>
  <c r="S7248" i="2"/>
  <c r="G7249" i="2"/>
  <c r="I7249" i="2" s="1"/>
  <c r="N7249" i="2" l="1"/>
  <c r="O7249" i="2" s="1"/>
  <c r="P7249" i="2" l="1"/>
  <c r="Q7249" i="2"/>
  <c r="S7249" i="2" s="1"/>
  <c r="R7249" i="2"/>
  <c r="T7249" i="2" s="1"/>
  <c r="U7249" i="2"/>
  <c r="V7249" i="2" l="1"/>
  <c r="F7250" i="2" s="1"/>
  <c r="J7250" i="2" l="1"/>
  <c r="M7250" i="2" s="1"/>
  <c r="H7250" i="2"/>
  <c r="K7250" i="2" s="1"/>
  <c r="N7250" i="2" s="1"/>
  <c r="O7250" i="2" s="1"/>
  <c r="I7250" i="2"/>
  <c r="U7250" i="2" l="1"/>
  <c r="P7250" i="2"/>
  <c r="R7250" i="2"/>
  <c r="T7250" i="2" s="1"/>
  <c r="Q7250" i="2"/>
  <c r="G7251" i="2" l="1"/>
  <c r="S7250" i="2"/>
  <c r="V7250" i="2"/>
  <c r="F7251" i="2" s="1"/>
  <c r="I7251" i="2" l="1"/>
  <c r="J7251" i="2"/>
  <c r="M7251" i="2" s="1"/>
  <c r="H7251" i="2"/>
  <c r="K7251" i="2" s="1"/>
  <c r="N7251" i="2" s="1"/>
  <c r="O7251" i="2" s="1"/>
  <c r="R7251" i="2" l="1"/>
  <c r="T7251" i="2" s="1"/>
  <c r="Q7251" i="2"/>
  <c r="P7251" i="2"/>
  <c r="U7251" i="2"/>
  <c r="V7251" i="2" l="1"/>
  <c r="F7252" i="2" s="1"/>
  <c r="S7251" i="2"/>
  <c r="G7252" i="2"/>
  <c r="J7252" i="2" l="1"/>
  <c r="M7252" i="2" s="1"/>
  <c r="I7252" i="2"/>
  <c r="H7252" i="2"/>
  <c r="K7252" i="2" s="1"/>
  <c r="N7252" i="2" s="1"/>
  <c r="O7252" i="2" s="1"/>
  <c r="R7252" i="2" l="1"/>
  <c r="T7252" i="2" s="1"/>
  <c r="Q7252" i="2"/>
  <c r="P7252" i="2"/>
  <c r="U7252" i="2"/>
  <c r="V7252" i="2" l="1"/>
  <c r="F7253" i="2" s="1"/>
  <c r="S7252" i="2"/>
  <c r="G7253" i="2"/>
  <c r="J7253" i="2" l="1"/>
  <c r="M7253" i="2" s="1"/>
  <c r="H7253" i="2"/>
  <c r="K7253" i="2" s="1"/>
  <c r="N7253" i="2" s="1"/>
  <c r="O7253" i="2" s="1"/>
  <c r="I7253" i="2"/>
  <c r="R7253" i="2" l="1"/>
  <c r="T7253" i="2" s="1"/>
  <c r="Q7253" i="2"/>
  <c r="U7253" i="2"/>
  <c r="P7253" i="2"/>
  <c r="V7253" i="2" s="1"/>
  <c r="F7254" i="2" s="1"/>
  <c r="J7254" i="2" l="1"/>
  <c r="M7254" i="2" s="1"/>
  <c r="H7254" i="2"/>
  <c r="K7254" i="2" s="1"/>
  <c r="N7254" i="2" s="1"/>
  <c r="O7254" i="2" s="1"/>
  <c r="S7253" i="2"/>
  <c r="G7254" i="2"/>
  <c r="G7255" i="2" l="1"/>
  <c r="Q7254" i="2"/>
  <c r="P7254" i="2"/>
  <c r="U7254" i="2"/>
  <c r="R7254" i="2"/>
  <c r="T7254" i="2" s="1"/>
  <c r="I7254" i="2"/>
  <c r="V7254" i="2" l="1"/>
  <c r="F7255" i="2" s="1"/>
  <c r="S7254" i="2"/>
  <c r="J7255" i="2" l="1"/>
  <c r="M7255" i="2" s="1"/>
  <c r="I7255" i="2"/>
  <c r="H7255" i="2"/>
  <c r="K7255" i="2" s="1"/>
  <c r="N7255" i="2" s="1"/>
  <c r="O7255" i="2" s="1"/>
  <c r="U7255" i="2" l="1"/>
  <c r="Q7255" i="2"/>
  <c r="P7255" i="2"/>
  <c r="V7255" i="2" s="1"/>
  <c r="F7256" i="2" s="1"/>
  <c r="R7255" i="2"/>
  <c r="T7255" i="2" s="1"/>
  <c r="J7256" i="2" l="1"/>
  <c r="M7256" i="2" s="1"/>
  <c r="H7256" i="2"/>
  <c r="K7256" i="2" s="1"/>
  <c r="N7256" i="2" s="1"/>
  <c r="O7256" i="2" s="1"/>
  <c r="S7255" i="2"/>
  <c r="G7256" i="2"/>
  <c r="I7256" i="2" l="1"/>
  <c r="P7256" i="2"/>
  <c r="Q7256" i="2"/>
  <c r="S7256" i="2" s="1"/>
  <c r="U7256" i="2"/>
  <c r="R7256" i="2"/>
  <c r="T7256" i="2" s="1"/>
  <c r="V7256" i="2" l="1"/>
  <c r="F7257" i="2" s="1"/>
  <c r="G7257" i="2"/>
  <c r="J7257" i="2" l="1"/>
  <c r="M7257" i="2" s="1"/>
  <c r="H7257" i="2"/>
  <c r="K7257" i="2" s="1"/>
  <c r="N7257" i="2" s="1"/>
  <c r="O7257" i="2" s="1"/>
  <c r="I7257" i="2"/>
  <c r="R7257" i="2" l="1"/>
  <c r="T7257" i="2" s="1"/>
  <c r="Q7257" i="2"/>
  <c r="P7257" i="2"/>
  <c r="U7257" i="2"/>
  <c r="V7257" i="2" l="1"/>
  <c r="F7258" i="2" s="1"/>
  <c r="S7257" i="2"/>
  <c r="G7258" i="2"/>
  <c r="J7258" i="2" l="1"/>
  <c r="M7258" i="2" s="1"/>
  <c r="I7258" i="2"/>
  <c r="H7258" i="2"/>
  <c r="K7258" i="2" s="1"/>
  <c r="N7258" i="2" s="1"/>
  <c r="O7258" i="2" s="1"/>
  <c r="R7258" i="2" l="1"/>
  <c r="T7258" i="2" s="1"/>
  <c r="Q7258" i="2"/>
  <c r="U7258" i="2"/>
  <c r="P7258" i="2"/>
  <c r="V7258" i="2" s="1"/>
  <c r="F7259" i="2" s="1"/>
  <c r="H7259" i="2" l="1"/>
  <c r="K7259" i="2" s="1"/>
  <c r="J7259" i="2"/>
  <c r="M7259" i="2" s="1"/>
  <c r="S7258" i="2"/>
  <c r="G7259" i="2"/>
  <c r="I7259" i="2" s="1"/>
  <c r="N7259" i="2" l="1"/>
  <c r="O7259" i="2" s="1"/>
  <c r="R7259" i="2" l="1"/>
  <c r="T7259" i="2" s="1"/>
  <c r="Q7259" i="2"/>
  <c r="P7259" i="2"/>
  <c r="O7260" i="2"/>
  <c r="U7259" i="2"/>
  <c r="Q7260" i="2" l="1"/>
  <c r="R7260" i="2"/>
  <c r="T7260" i="2" s="1"/>
  <c r="U7260" i="2"/>
  <c r="V7259" i="2"/>
  <c r="F7260" i="2" s="1"/>
  <c r="G7260" i="2"/>
  <c r="G7261" i="2" s="1"/>
  <c r="S7259" i="2"/>
  <c r="J7260" i="2" l="1"/>
  <c r="M7260" i="2" s="1"/>
  <c r="H7260" i="2"/>
  <c r="I7260" i="2"/>
  <c r="K7260" i="2" l="1"/>
  <c r="N7260" i="2" s="1"/>
  <c r="P7260" i="2"/>
  <c r="S7260" i="2" l="1"/>
  <c r="V7260" i="2"/>
  <c r="F7261" i="2" s="1"/>
  <c r="J7261" i="2" l="1"/>
  <c r="M7261" i="2" s="1"/>
  <c r="I7261" i="2"/>
  <c r="H7261" i="2"/>
  <c r="K7261" i="2" s="1"/>
  <c r="N7261" i="2" s="1"/>
  <c r="O7261" i="2" s="1"/>
  <c r="R7261" i="2" l="1"/>
  <c r="T7261" i="2" s="1"/>
  <c r="P7261" i="2"/>
  <c r="O7262" i="2"/>
  <c r="U7261" i="2"/>
  <c r="Q7261" i="2"/>
  <c r="S7261" i="2" l="1"/>
  <c r="G7262" i="2"/>
  <c r="P7262" i="2"/>
  <c r="Q7262" i="2"/>
  <c r="S7262" i="2" s="1"/>
  <c r="R7262" i="2"/>
  <c r="T7262" i="2" s="1"/>
  <c r="U7262" i="2"/>
  <c r="V7261" i="2"/>
  <c r="F7262" i="2" s="1"/>
  <c r="I7262" i="2" l="1"/>
  <c r="J7262" i="2"/>
  <c r="M7262" i="2" s="1"/>
  <c r="H7262" i="2"/>
  <c r="K7262" i="2" s="1"/>
  <c r="V7262" i="2"/>
  <c r="F7263" i="2" s="1"/>
  <c r="G7263" i="2"/>
  <c r="N7262" i="2" l="1"/>
  <c r="I7263" i="2"/>
  <c r="J7263" i="2"/>
  <c r="M7263" i="2" s="1"/>
  <c r="H7263" i="2"/>
  <c r="K7263" i="2" s="1"/>
  <c r="N7263" i="2" l="1"/>
  <c r="O7263" i="2" s="1"/>
  <c r="P7263" i="2" l="1"/>
  <c r="R7263" i="2"/>
  <c r="T7263" i="2" s="1"/>
  <c r="Q7263" i="2"/>
  <c r="U7263" i="2"/>
  <c r="V7263" i="2" s="1"/>
  <c r="F7264" i="2" s="1"/>
  <c r="J7264" i="2" l="1"/>
  <c r="M7264" i="2" s="1"/>
  <c r="H7264" i="2"/>
  <c r="K7264" i="2" s="1"/>
  <c r="S7263" i="2"/>
  <c r="G7264" i="2"/>
  <c r="I7264" i="2" l="1"/>
  <c r="L7264" i="2" s="1"/>
  <c r="N7264" i="2" s="1"/>
  <c r="O7264" i="2" s="1"/>
  <c r="Q7264" i="2" l="1"/>
  <c r="U7264" i="2"/>
  <c r="R7264" i="2"/>
  <c r="T7264" i="2" s="1"/>
  <c r="P7264" i="2"/>
  <c r="V7264" i="2" l="1"/>
  <c r="F7265" i="2" s="1"/>
  <c r="S7264" i="2"/>
  <c r="G7265" i="2"/>
  <c r="I7265" i="2" l="1"/>
  <c r="L7265" i="2" s="1"/>
  <c r="J7265" i="2"/>
  <c r="M7265" i="2" s="1"/>
  <c r="H7265" i="2"/>
  <c r="K7265" i="2" s="1"/>
  <c r="N7265" i="2" s="1"/>
  <c r="O7265" i="2" s="1"/>
  <c r="Q7265" i="2" l="1"/>
  <c r="P7265" i="2"/>
  <c r="R7265" i="2"/>
  <c r="T7265" i="2" s="1"/>
  <c r="U7265" i="2"/>
  <c r="V7265" i="2" l="1"/>
  <c r="F7266" i="2" s="1"/>
  <c r="S7265" i="2"/>
  <c r="G7266" i="2"/>
  <c r="I7266" i="2" l="1"/>
  <c r="L7266" i="2" s="1"/>
  <c r="J7266" i="2"/>
  <c r="M7266" i="2" s="1"/>
  <c r="H7266" i="2"/>
  <c r="K7266" i="2" s="1"/>
  <c r="N7266" i="2" s="1"/>
  <c r="O7266" i="2" s="1"/>
  <c r="P7266" i="2" l="1"/>
  <c r="Q7266" i="2"/>
  <c r="R7266" i="2"/>
  <c r="T7266" i="2" s="1"/>
  <c r="U7266" i="2"/>
  <c r="S7266" i="2" l="1"/>
  <c r="G7267" i="2"/>
  <c r="V7266" i="2"/>
  <c r="F7267" i="2" s="1"/>
  <c r="J7267" i="2" l="1"/>
  <c r="M7267" i="2" s="1"/>
  <c r="I7267" i="2"/>
  <c r="L7267" i="2" s="1"/>
  <c r="H7267" i="2"/>
  <c r="K7267" i="2" s="1"/>
  <c r="N7267" i="2" s="1"/>
  <c r="O7267" i="2" s="1"/>
  <c r="Q7267" i="2" l="1"/>
  <c r="G7268" i="2" s="1"/>
  <c r="P7267" i="2"/>
  <c r="S7267" i="2" s="1"/>
  <c r="R7267" i="2"/>
  <c r="T7267" i="2" s="1"/>
  <c r="U7267" i="2"/>
  <c r="V7267" i="2" s="1"/>
  <c r="F7268" i="2" s="1"/>
  <c r="J7268" i="2" l="1"/>
  <c r="M7268" i="2" s="1"/>
  <c r="I7268" i="2"/>
  <c r="L7268" i="2" s="1"/>
  <c r="H7268" i="2"/>
  <c r="K7268" i="2" s="1"/>
  <c r="N7268" i="2" s="1"/>
  <c r="O7268" i="2" s="1"/>
  <c r="P7268" i="2" l="1"/>
  <c r="R7268" i="2"/>
  <c r="T7268" i="2" s="1"/>
  <c r="Q7268" i="2"/>
  <c r="U7268" i="2"/>
  <c r="S7268" i="2" l="1"/>
  <c r="G7269" i="2"/>
  <c r="V7268" i="2"/>
  <c r="F7269" i="2" s="1"/>
  <c r="I7269" i="2" l="1"/>
  <c r="L7269" i="2" s="1"/>
  <c r="J7269" i="2"/>
  <c r="M7269" i="2" s="1"/>
  <c r="H7269" i="2"/>
  <c r="K7269" i="2" s="1"/>
  <c r="N7269" i="2" s="1"/>
  <c r="O7269" i="2" s="1"/>
  <c r="R7269" i="2" l="1"/>
  <c r="T7269" i="2" s="1"/>
  <c r="P7269" i="2"/>
  <c r="Q7269" i="2"/>
  <c r="U7269" i="2"/>
  <c r="V7269" i="2" l="1"/>
  <c r="F7270" i="2" s="1"/>
  <c r="S7269" i="2"/>
  <c r="G7270" i="2"/>
  <c r="J7270" i="2" l="1"/>
  <c r="M7270" i="2" s="1"/>
  <c r="H7270" i="2"/>
  <c r="K7270" i="2" s="1"/>
  <c r="I7270" i="2"/>
  <c r="L7270" i="2" s="1"/>
  <c r="N7270" i="2" s="1"/>
  <c r="O7270" i="2" s="1"/>
  <c r="R7270" i="2" l="1"/>
  <c r="T7270" i="2" s="1"/>
  <c r="Q7270" i="2"/>
  <c r="P7270" i="2"/>
  <c r="U7270" i="2"/>
  <c r="V7270" i="2" s="1"/>
  <c r="F7271" i="2" s="1"/>
  <c r="J7271" i="2" l="1"/>
  <c r="M7271" i="2" s="1"/>
  <c r="H7271" i="2"/>
  <c r="K7271" i="2" s="1"/>
  <c r="S7270" i="2"/>
  <c r="G7271" i="2"/>
  <c r="I7271" i="2" l="1"/>
  <c r="L7271" i="2" s="1"/>
  <c r="N7271" i="2"/>
  <c r="O7271" i="2" s="1"/>
  <c r="P7271" i="2" l="1"/>
  <c r="Q7271" i="2"/>
  <c r="R7271" i="2"/>
  <c r="T7271" i="2" s="1"/>
  <c r="U7271" i="2"/>
  <c r="V7271" i="2" s="1"/>
  <c r="F7272" i="2" s="1"/>
  <c r="J7272" i="2" l="1"/>
  <c r="M7272" i="2" s="1"/>
  <c r="H7272" i="2"/>
  <c r="K7272" i="2" s="1"/>
  <c r="S7271" i="2"/>
  <c r="G7272" i="2"/>
  <c r="I7272" i="2" l="1"/>
  <c r="L7272" i="2" s="1"/>
  <c r="N7272" i="2" s="1"/>
  <c r="O7272" i="2" s="1"/>
  <c r="Q7272" i="2" l="1"/>
  <c r="U7272" i="2"/>
  <c r="R7272" i="2"/>
  <c r="T7272" i="2" s="1"/>
  <c r="P7272" i="2"/>
  <c r="V7272" i="2" s="1"/>
  <c r="F7273" i="2" s="1"/>
  <c r="J7273" i="2" l="1"/>
  <c r="M7273" i="2" s="1"/>
  <c r="H7273" i="2"/>
  <c r="K7273" i="2" s="1"/>
  <c r="S7272" i="2"/>
  <c r="G7273" i="2"/>
  <c r="I7273" i="2" s="1"/>
  <c r="L7273" i="2" s="1"/>
  <c r="N7273" i="2" l="1"/>
  <c r="O7273" i="2" s="1"/>
  <c r="R7273" i="2" l="1"/>
  <c r="T7273" i="2" s="1"/>
  <c r="Q7273" i="2"/>
  <c r="S7273" i="2" s="1"/>
  <c r="P7273" i="2"/>
  <c r="U7273" i="2"/>
  <c r="V7273" i="2" l="1"/>
  <c r="F7274" i="2" s="1"/>
  <c r="J7274" i="2" l="1"/>
  <c r="M7274" i="2" s="1"/>
  <c r="I7274" i="2"/>
  <c r="H7274" i="2"/>
  <c r="K7274" i="2" s="1"/>
  <c r="N7274" i="2" s="1"/>
  <c r="O7274" i="2" s="1"/>
  <c r="R7274" i="2" l="1"/>
  <c r="T7274" i="2" s="1"/>
  <c r="Q7274" i="2"/>
  <c r="G7275" i="2" s="1"/>
  <c r="U7274" i="2"/>
  <c r="P7274" i="2"/>
  <c r="S7274" i="2" l="1"/>
  <c r="V7274" i="2"/>
  <c r="F7275" i="2" s="1"/>
  <c r="I7275" i="2" l="1"/>
  <c r="H7275" i="2"/>
  <c r="K7275" i="2" s="1"/>
  <c r="J7275" i="2"/>
  <c r="M7275" i="2" s="1"/>
  <c r="N7275" i="2" l="1"/>
  <c r="O7275" i="2" s="1"/>
  <c r="P7275" i="2" l="1"/>
  <c r="R7275" i="2"/>
  <c r="T7275" i="2" s="1"/>
  <c r="Q7275" i="2"/>
  <c r="U7275" i="2"/>
  <c r="V7275" i="2" s="1"/>
  <c r="F7276" i="2" s="1"/>
  <c r="H7276" i="2" l="1"/>
  <c r="K7276" i="2" s="1"/>
  <c r="J7276" i="2"/>
  <c r="M7276" i="2" s="1"/>
  <c r="S7275" i="2"/>
  <c r="G7276" i="2"/>
  <c r="I7276" i="2" l="1"/>
  <c r="N7276" i="2"/>
  <c r="O7276" i="2" s="1"/>
  <c r="R7276" i="2" l="1"/>
  <c r="T7276" i="2" s="1"/>
  <c r="P7276" i="2"/>
  <c r="Q7276" i="2"/>
  <c r="U7276" i="2"/>
  <c r="V7276" i="2" s="1"/>
  <c r="F7277" i="2" s="1"/>
  <c r="J7277" i="2" l="1"/>
  <c r="M7277" i="2" s="1"/>
  <c r="H7277" i="2"/>
  <c r="K7277" i="2" s="1"/>
  <c r="N7277" i="2" s="1"/>
  <c r="O7277" i="2" s="1"/>
  <c r="S7276" i="2"/>
  <c r="G7277" i="2"/>
  <c r="I7277" i="2" l="1"/>
  <c r="Q7277" i="2"/>
  <c r="R7277" i="2"/>
  <c r="T7277" i="2" s="1"/>
  <c r="P7277" i="2"/>
  <c r="U7277" i="2"/>
  <c r="V7277" i="2" s="1"/>
  <c r="F7278" i="2" s="1"/>
  <c r="J7278" i="2" l="1"/>
  <c r="M7278" i="2" s="1"/>
  <c r="H7278" i="2"/>
  <c r="K7278" i="2" s="1"/>
  <c r="N7278" i="2" s="1"/>
  <c r="O7278" i="2" s="1"/>
  <c r="S7277" i="2"/>
  <c r="G7278" i="2"/>
  <c r="R7278" i="2" l="1"/>
  <c r="T7278" i="2" s="1"/>
  <c r="Q7278" i="2"/>
  <c r="P7278" i="2"/>
  <c r="U7278" i="2"/>
  <c r="V7278" i="2" s="1"/>
  <c r="F7279" i="2" s="1"/>
  <c r="G7279" i="2"/>
  <c r="I7278" i="2"/>
  <c r="S7278" i="2" l="1"/>
  <c r="J7279" i="2"/>
  <c r="M7279" i="2" s="1"/>
  <c r="I7279" i="2"/>
  <c r="H7279" i="2"/>
  <c r="K7279" i="2" s="1"/>
  <c r="N7279" i="2" s="1"/>
  <c r="O7279" i="2" s="1"/>
  <c r="Q7279" i="2" l="1"/>
  <c r="P7279" i="2"/>
  <c r="R7279" i="2"/>
  <c r="T7279" i="2" s="1"/>
  <c r="U7279" i="2"/>
  <c r="V7279" i="2" l="1"/>
  <c r="F7280" i="2" s="1"/>
  <c r="S7279" i="2"/>
  <c r="G7280" i="2"/>
  <c r="J7280" i="2" l="1"/>
  <c r="M7280" i="2" s="1"/>
  <c r="H7280" i="2"/>
  <c r="K7280" i="2" s="1"/>
  <c r="N7280" i="2" s="1"/>
  <c r="O7280" i="2" s="1"/>
  <c r="I7280" i="2"/>
  <c r="Q7280" i="2" l="1"/>
  <c r="P7280" i="2"/>
  <c r="R7280" i="2"/>
  <c r="T7280" i="2" s="1"/>
  <c r="U7280" i="2"/>
  <c r="V7280" i="2" l="1"/>
  <c r="F7281" i="2" s="1"/>
  <c r="S7280" i="2"/>
  <c r="G7281" i="2"/>
  <c r="J7281" i="2" l="1"/>
  <c r="M7281" i="2" s="1"/>
  <c r="H7281" i="2"/>
  <c r="K7281" i="2" s="1"/>
  <c r="N7281" i="2" s="1"/>
  <c r="O7281" i="2" s="1"/>
  <c r="I7281" i="2"/>
  <c r="R7281" i="2" l="1"/>
  <c r="T7281" i="2" s="1"/>
  <c r="Q7281" i="2"/>
  <c r="P7281" i="2"/>
  <c r="V7281" i="2" s="1"/>
  <c r="F7282" i="2" s="1"/>
  <c r="U7281" i="2"/>
  <c r="S7281" i="2" l="1"/>
  <c r="G7282" i="2"/>
  <c r="I7282" i="2" s="1"/>
  <c r="J7282" i="2"/>
  <c r="M7282" i="2" s="1"/>
  <c r="H7282" i="2"/>
  <c r="K7282" i="2" s="1"/>
  <c r="N7282" i="2" s="1"/>
  <c r="O7282" i="2" s="1"/>
  <c r="R7282" i="2" l="1"/>
  <c r="T7282" i="2" s="1"/>
  <c r="Q7282" i="2"/>
  <c r="P7282" i="2"/>
  <c r="V7282" i="2" s="1"/>
  <c r="F7283" i="2" s="1"/>
  <c r="U7282" i="2"/>
  <c r="G7283" i="2"/>
  <c r="J7283" i="2" l="1"/>
  <c r="M7283" i="2" s="1"/>
  <c r="I7283" i="2"/>
  <c r="H7283" i="2"/>
  <c r="K7283" i="2" s="1"/>
  <c r="N7283" i="2" s="1"/>
  <c r="O7283" i="2" s="1"/>
  <c r="S7282" i="2"/>
  <c r="P7283" i="2" l="1"/>
  <c r="R7283" i="2"/>
  <c r="T7283" i="2" s="1"/>
  <c r="U7283" i="2"/>
  <c r="Q7283" i="2"/>
  <c r="S7283" i="2" l="1"/>
  <c r="G7284" i="2"/>
  <c r="V7283" i="2"/>
  <c r="F7284" i="2" s="1"/>
  <c r="J7284" i="2" l="1"/>
  <c r="M7284" i="2" s="1"/>
  <c r="I7284" i="2"/>
  <c r="H7284" i="2"/>
  <c r="K7284" i="2" s="1"/>
  <c r="N7284" i="2" s="1"/>
  <c r="O7284" i="2" s="1"/>
  <c r="P7284" i="2" l="1"/>
  <c r="R7284" i="2"/>
  <c r="T7284" i="2" s="1"/>
  <c r="Q7284" i="2"/>
  <c r="U7284" i="2"/>
  <c r="S7284" i="2" l="1"/>
  <c r="G7285" i="2"/>
  <c r="V7284" i="2"/>
  <c r="F7285" i="2" s="1"/>
  <c r="J7285" i="2" l="1"/>
  <c r="M7285" i="2" s="1"/>
  <c r="H7285" i="2"/>
  <c r="K7285" i="2" s="1"/>
  <c r="I7285" i="2"/>
  <c r="N7285" i="2" l="1"/>
  <c r="O7285" i="2" s="1"/>
  <c r="R7285" i="2" l="1"/>
  <c r="T7285" i="2" s="1"/>
  <c r="Q7285" i="2"/>
  <c r="P7285" i="2"/>
  <c r="V7285" i="2" s="1"/>
  <c r="F7286" i="2" s="1"/>
  <c r="U7285" i="2"/>
  <c r="H7286" i="2" l="1"/>
  <c r="K7286" i="2" s="1"/>
  <c r="N7286" i="2" s="1"/>
  <c r="O7286" i="2" s="1"/>
  <c r="J7286" i="2"/>
  <c r="M7286" i="2" s="1"/>
  <c r="S7285" i="2"/>
  <c r="G7286" i="2"/>
  <c r="I7286" i="2" l="1"/>
  <c r="R7286" i="2"/>
  <c r="T7286" i="2" s="1"/>
  <c r="P7286" i="2"/>
  <c r="Q7286" i="2"/>
  <c r="S7286" i="2" s="1"/>
  <c r="U7286" i="2"/>
  <c r="V7286" i="2" s="1"/>
  <c r="F7287" i="2" s="1"/>
  <c r="J7287" i="2" l="1"/>
  <c r="M7287" i="2" s="1"/>
  <c r="H7287" i="2"/>
  <c r="K7287" i="2" s="1"/>
  <c r="G7287" i="2"/>
  <c r="I7287" i="2" l="1"/>
  <c r="L7287" i="2" s="1"/>
  <c r="N7287" i="2" s="1"/>
  <c r="O7287" i="2" s="1"/>
  <c r="P7287" i="2" l="1"/>
  <c r="R7287" i="2"/>
  <c r="T7287" i="2" s="1"/>
  <c r="Q7287" i="2"/>
  <c r="U7287" i="2"/>
  <c r="S7287" i="2" l="1"/>
  <c r="G7288" i="2"/>
  <c r="V7287" i="2"/>
  <c r="F7288" i="2" s="1"/>
  <c r="I7288" i="2" l="1"/>
  <c r="L7288" i="2" s="1"/>
  <c r="J7288" i="2"/>
  <c r="M7288" i="2" s="1"/>
  <c r="H7288" i="2"/>
  <c r="K7288" i="2" s="1"/>
  <c r="N7288" i="2" s="1"/>
  <c r="O7288" i="2" s="1"/>
  <c r="R7288" i="2" l="1"/>
  <c r="T7288" i="2" s="1"/>
  <c r="U7288" i="2"/>
  <c r="Q7288" i="2"/>
  <c r="P7288" i="2"/>
  <c r="S7288" i="2" l="1"/>
  <c r="G7289" i="2"/>
  <c r="V7288" i="2"/>
  <c r="F7289" i="2" s="1"/>
  <c r="I7289" i="2" l="1"/>
  <c r="L7289" i="2" s="1"/>
  <c r="J7289" i="2"/>
  <c r="M7289" i="2" s="1"/>
  <c r="H7289" i="2"/>
  <c r="K7289" i="2" s="1"/>
  <c r="N7289" i="2" s="1"/>
  <c r="O7289" i="2" s="1"/>
  <c r="Q7289" i="2" l="1"/>
  <c r="P7289" i="2"/>
  <c r="R7289" i="2"/>
  <c r="T7289" i="2" s="1"/>
  <c r="U7289" i="2"/>
  <c r="V7289" i="2" s="1"/>
  <c r="F7290" i="2" s="1"/>
  <c r="J7290" i="2" l="1"/>
  <c r="M7290" i="2" s="1"/>
  <c r="H7290" i="2"/>
  <c r="K7290" i="2" s="1"/>
  <c r="S7289" i="2"/>
  <c r="G7290" i="2"/>
  <c r="I7290" i="2" l="1"/>
  <c r="L7290" i="2" s="1"/>
  <c r="N7290" i="2" s="1"/>
  <c r="O7290" i="2" s="1"/>
  <c r="Q7290" i="2" l="1"/>
  <c r="R7290" i="2"/>
  <c r="T7290" i="2" s="1"/>
  <c r="P7290" i="2"/>
  <c r="U7290" i="2"/>
  <c r="V7290" i="2" s="1"/>
  <c r="F7291" i="2" s="1"/>
  <c r="H7291" i="2" l="1"/>
  <c r="K7291" i="2" s="1"/>
  <c r="J7291" i="2"/>
  <c r="M7291" i="2" s="1"/>
  <c r="S7290" i="2"/>
  <c r="G7291" i="2"/>
  <c r="I7291" i="2" l="1"/>
  <c r="L7291" i="2" s="1"/>
  <c r="N7291" i="2" s="1"/>
  <c r="O7291" i="2" s="1"/>
  <c r="P7291" i="2" l="1"/>
  <c r="R7291" i="2"/>
  <c r="T7291" i="2" s="1"/>
  <c r="Q7291" i="2"/>
  <c r="U7291" i="2"/>
  <c r="V7291" i="2" s="1"/>
  <c r="F7292" i="2" s="1"/>
  <c r="H7292" i="2" l="1"/>
  <c r="K7292" i="2" s="1"/>
  <c r="J7292" i="2"/>
  <c r="M7292" i="2" s="1"/>
  <c r="S7291" i="2"/>
  <c r="G7292" i="2"/>
  <c r="I7292" i="2" l="1"/>
  <c r="L7292" i="2" s="1"/>
  <c r="N7292" i="2" s="1"/>
  <c r="O7292" i="2" s="1"/>
  <c r="P7292" i="2" l="1"/>
  <c r="R7292" i="2"/>
  <c r="T7292" i="2" s="1"/>
  <c r="U7292" i="2"/>
  <c r="Q7292" i="2"/>
  <c r="S7292" i="2" l="1"/>
  <c r="G7293" i="2"/>
  <c r="V7292" i="2"/>
  <c r="F7293" i="2" s="1"/>
  <c r="H7293" i="2" l="1"/>
  <c r="K7293" i="2" s="1"/>
  <c r="J7293" i="2"/>
  <c r="M7293" i="2" s="1"/>
  <c r="I7293" i="2"/>
  <c r="L7293" i="2" s="1"/>
  <c r="N7293" i="2" s="1"/>
  <c r="O7293" i="2" s="1"/>
  <c r="Q7293" i="2" l="1"/>
  <c r="P7293" i="2"/>
  <c r="R7293" i="2"/>
  <c r="T7293" i="2" s="1"/>
  <c r="U7293" i="2"/>
  <c r="V7293" i="2" s="1"/>
  <c r="F7294" i="2" s="1"/>
  <c r="H7294" i="2" l="1"/>
  <c r="K7294" i="2" s="1"/>
  <c r="J7294" i="2"/>
  <c r="M7294" i="2" s="1"/>
  <c r="S7293" i="2"/>
  <c r="G7294" i="2"/>
  <c r="I7294" i="2" l="1"/>
  <c r="L7294" i="2" s="1"/>
  <c r="N7294" i="2" s="1"/>
  <c r="O7294" i="2" s="1"/>
  <c r="P7294" i="2" l="1"/>
  <c r="R7294" i="2"/>
  <c r="T7294" i="2" s="1"/>
  <c r="Q7294" i="2"/>
  <c r="U7294" i="2"/>
  <c r="V7294" i="2" s="1"/>
  <c r="F7295" i="2" s="1"/>
  <c r="H7295" i="2" l="1"/>
  <c r="K7295" i="2" s="1"/>
  <c r="J7295" i="2"/>
  <c r="M7295" i="2" s="1"/>
  <c r="S7294" i="2"/>
  <c r="G7295" i="2"/>
  <c r="I7295" i="2" l="1"/>
  <c r="L7295" i="2" s="1"/>
  <c r="N7295" i="2" s="1"/>
  <c r="O7295" i="2" s="1"/>
  <c r="R7295" i="2" l="1"/>
  <c r="T7295" i="2" s="1"/>
  <c r="P7295" i="2"/>
  <c r="Q7295" i="2"/>
  <c r="U7295" i="2"/>
  <c r="V7295" i="2" s="1"/>
  <c r="F7296" i="2" s="1"/>
  <c r="J7296" i="2" l="1"/>
  <c r="M7296" i="2" s="1"/>
  <c r="H7296" i="2"/>
  <c r="K7296" i="2" s="1"/>
  <c r="S7295" i="2"/>
  <c r="G7296" i="2"/>
  <c r="I7296" i="2" l="1"/>
  <c r="L7296" i="2" s="1"/>
  <c r="N7296" i="2" s="1"/>
  <c r="O7296" i="2" s="1"/>
  <c r="Q7296" i="2" l="1"/>
  <c r="R7296" i="2"/>
  <c r="T7296" i="2" s="1"/>
  <c r="U7296" i="2"/>
  <c r="P7296" i="2"/>
  <c r="V7296" i="2" s="1"/>
  <c r="F7297" i="2" s="1"/>
  <c r="H7297" i="2" l="1"/>
  <c r="K7297" i="2" s="1"/>
  <c r="J7297" i="2"/>
  <c r="M7297" i="2" s="1"/>
  <c r="S7296" i="2"/>
  <c r="G7297" i="2"/>
  <c r="I7297" i="2" s="1"/>
  <c r="L7297" i="2" s="1"/>
  <c r="N7297" i="2" l="1"/>
  <c r="O7297" i="2" s="1"/>
  <c r="Q7297" i="2" l="1"/>
  <c r="P7297" i="2"/>
  <c r="R7297" i="2"/>
  <c r="T7297" i="2" s="1"/>
  <c r="U7297" i="2"/>
  <c r="V7297" i="2" l="1"/>
  <c r="F7298" i="2" s="1"/>
  <c r="S7297" i="2"/>
  <c r="J7298" i="2" l="1"/>
  <c r="M7298" i="2" s="1"/>
  <c r="H7298" i="2"/>
  <c r="K7298" i="2" s="1"/>
  <c r="N7298" i="2" s="1"/>
  <c r="O7298" i="2" s="1"/>
  <c r="I7298" i="2"/>
  <c r="R7298" i="2" l="1"/>
  <c r="T7298" i="2" s="1"/>
  <c r="Q7298" i="2"/>
  <c r="P7298" i="2"/>
  <c r="U7298" i="2"/>
  <c r="V7298" i="2" s="1"/>
  <c r="F7299" i="2" s="1"/>
  <c r="S7298" i="2" l="1"/>
  <c r="G7299" i="2"/>
  <c r="J7299" i="2"/>
  <c r="M7299" i="2" s="1"/>
  <c r="H7299" i="2"/>
  <c r="K7299" i="2" s="1"/>
  <c r="N7299" i="2" l="1"/>
  <c r="O7299" i="2" s="1"/>
  <c r="I7299" i="2"/>
  <c r="P7299" i="2" l="1"/>
  <c r="R7299" i="2"/>
  <c r="T7299" i="2" s="1"/>
  <c r="Q7299" i="2"/>
  <c r="U7299" i="2"/>
  <c r="S7299" i="2" l="1"/>
  <c r="G7300" i="2"/>
  <c r="V7299" i="2"/>
  <c r="F7300" i="2" s="1"/>
  <c r="I7300" i="2" l="1"/>
  <c r="J7300" i="2"/>
  <c r="M7300" i="2" s="1"/>
  <c r="H7300" i="2"/>
  <c r="K7300" i="2" s="1"/>
  <c r="N7300" i="2" s="1"/>
  <c r="O7300" i="2" s="1"/>
  <c r="R7300" i="2" l="1"/>
  <c r="T7300" i="2" s="1"/>
  <c r="Q7300" i="2"/>
  <c r="P7300" i="2"/>
  <c r="U7300" i="2"/>
  <c r="V7300" i="2" s="1"/>
  <c r="F7301" i="2" s="1"/>
  <c r="J7301" i="2" l="1"/>
  <c r="M7301" i="2" s="1"/>
  <c r="H7301" i="2"/>
  <c r="K7301" i="2" s="1"/>
  <c r="N7301" i="2" s="1"/>
  <c r="O7301" i="2" s="1"/>
  <c r="S7300" i="2"/>
  <c r="G7301" i="2"/>
  <c r="I7301" i="2" l="1"/>
  <c r="R7301" i="2"/>
  <c r="T7301" i="2" s="1"/>
  <c r="Q7301" i="2"/>
  <c r="P7301" i="2"/>
  <c r="U7301" i="2"/>
  <c r="V7301" i="2" s="1"/>
  <c r="F7302" i="2" s="1"/>
  <c r="H7302" i="2" l="1"/>
  <c r="K7302" i="2" s="1"/>
  <c r="J7302" i="2"/>
  <c r="M7302" i="2" s="1"/>
  <c r="S7301" i="2"/>
  <c r="G7302" i="2"/>
  <c r="I7302" i="2" l="1"/>
  <c r="N7302" i="2"/>
  <c r="O7302" i="2" s="1"/>
  <c r="R7302" i="2" l="1"/>
  <c r="T7302" i="2" s="1"/>
  <c r="Q7302" i="2"/>
  <c r="P7302" i="2"/>
  <c r="U7302" i="2"/>
  <c r="V7302" i="2" l="1"/>
  <c r="F7303" i="2" s="1"/>
  <c r="S7302" i="2"/>
  <c r="G7303" i="2"/>
  <c r="H7303" i="2" l="1"/>
  <c r="K7303" i="2" s="1"/>
  <c r="I7303" i="2"/>
  <c r="J7303" i="2"/>
  <c r="M7303" i="2" s="1"/>
  <c r="N7303" i="2" l="1"/>
  <c r="O7303" i="2" s="1"/>
  <c r="P7303" i="2" l="1"/>
  <c r="U7303" i="2"/>
  <c r="Q7303" i="2"/>
  <c r="R7303" i="2"/>
  <c r="T7303" i="2" s="1"/>
  <c r="S7303" i="2" l="1"/>
  <c r="G7304" i="2"/>
  <c r="V7303" i="2"/>
  <c r="F7304" i="2" s="1"/>
  <c r="H7304" i="2" l="1"/>
  <c r="K7304" i="2" s="1"/>
  <c r="J7304" i="2"/>
  <c r="M7304" i="2" s="1"/>
  <c r="I7304" i="2"/>
  <c r="N7304" i="2" l="1"/>
  <c r="O7304" i="2" s="1"/>
  <c r="Q7304" i="2" l="1"/>
  <c r="P7304" i="2"/>
  <c r="R7304" i="2"/>
  <c r="T7304" i="2" s="1"/>
  <c r="U7304" i="2"/>
  <c r="V7304" i="2" l="1"/>
  <c r="F7305" i="2" s="1"/>
  <c r="S7304" i="2"/>
  <c r="G7305" i="2"/>
  <c r="I7305" i="2" l="1"/>
  <c r="H7305" i="2"/>
  <c r="K7305" i="2" s="1"/>
  <c r="J7305" i="2"/>
  <c r="M7305" i="2" s="1"/>
  <c r="N7305" i="2" l="1"/>
  <c r="O7305" i="2" s="1"/>
  <c r="R7305" i="2" l="1"/>
  <c r="T7305" i="2" s="1"/>
  <c r="Q7305" i="2"/>
  <c r="P7305" i="2"/>
  <c r="U7305" i="2"/>
  <c r="V7305" i="2" s="1"/>
  <c r="F7306" i="2" s="1"/>
  <c r="H7306" i="2" l="1"/>
  <c r="K7306" i="2" s="1"/>
  <c r="J7306" i="2"/>
  <c r="M7306" i="2" s="1"/>
  <c r="S7305" i="2"/>
  <c r="G7306" i="2"/>
  <c r="N7306" i="2" l="1"/>
  <c r="O7306" i="2" s="1"/>
  <c r="I7306" i="2"/>
  <c r="R7306" i="2" l="1"/>
  <c r="T7306" i="2" s="1"/>
  <c r="P7306" i="2"/>
  <c r="Q7306" i="2"/>
  <c r="U7306" i="2"/>
  <c r="V7306" i="2" s="1"/>
  <c r="F7307" i="2" s="1"/>
  <c r="J7307" i="2" l="1"/>
  <c r="M7307" i="2" s="1"/>
  <c r="H7307" i="2"/>
  <c r="K7307" i="2" s="1"/>
  <c r="N7307" i="2" s="1"/>
  <c r="O7307" i="2" s="1"/>
  <c r="S7306" i="2"/>
  <c r="G7307" i="2"/>
  <c r="U7307" i="2" l="1"/>
  <c r="R7307" i="2"/>
  <c r="T7307" i="2" s="1"/>
  <c r="P7307" i="2"/>
  <c r="Q7307" i="2"/>
  <c r="S7307" i="2" s="1"/>
  <c r="I7307" i="2"/>
  <c r="V7307" i="2" l="1"/>
  <c r="F7308" i="2" s="1"/>
  <c r="G7308" i="2"/>
  <c r="H7308" i="2" l="1"/>
  <c r="K7308" i="2" s="1"/>
  <c r="J7308" i="2"/>
  <c r="M7308" i="2" s="1"/>
  <c r="I7308" i="2"/>
  <c r="N7308" i="2" l="1"/>
  <c r="O7308" i="2" s="1"/>
  <c r="U7308" i="2" l="1"/>
  <c r="R7308" i="2"/>
  <c r="T7308" i="2" s="1"/>
  <c r="Q7308" i="2"/>
  <c r="P7308" i="2"/>
  <c r="V7308" i="2" s="1"/>
  <c r="F7309" i="2" s="1"/>
  <c r="H7309" i="2" l="1"/>
  <c r="K7309" i="2" s="1"/>
  <c r="J7309" i="2"/>
  <c r="M7309" i="2" s="1"/>
  <c r="S7308" i="2"/>
  <c r="G7309" i="2"/>
  <c r="I7309" i="2" l="1"/>
  <c r="N7309" i="2"/>
  <c r="O7309" i="2" s="1"/>
  <c r="R7309" i="2" l="1"/>
  <c r="T7309" i="2" s="1"/>
  <c r="P7309" i="2"/>
  <c r="Q7309" i="2"/>
  <c r="U7309" i="2"/>
  <c r="S7309" i="2" l="1"/>
  <c r="G7310" i="2"/>
  <c r="V7309" i="2"/>
  <c r="F7310" i="2" s="1"/>
  <c r="H7310" i="2" l="1"/>
  <c r="K7310" i="2" s="1"/>
  <c r="J7310" i="2"/>
  <c r="M7310" i="2" s="1"/>
  <c r="I7310" i="2"/>
  <c r="N7310" i="2" l="1"/>
  <c r="O7310" i="2" s="1"/>
  <c r="P7310" i="2" l="1"/>
  <c r="R7310" i="2"/>
  <c r="T7310" i="2" s="1"/>
  <c r="Q7310" i="2"/>
  <c r="U7310" i="2"/>
  <c r="V7310" i="2" s="1"/>
  <c r="F7311" i="2" s="1"/>
  <c r="J7311" i="2" l="1"/>
  <c r="M7311" i="2" s="1"/>
  <c r="H7311" i="2"/>
  <c r="K7311" i="2" s="1"/>
  <c r="N7311" i="2" s="1"/>
  <c r="O7311" i="2" s="1"/>
  <c r="S7310" i="2"/>
  <c r="G7311" i="2"/>
  <c r="I7311" i="2" l="1"/>
  <c r="P7311" i="2"/>
  <c r="U7311" i="2"/>
  <c r="Q7311" i="2"/>
  <c r="S7311" i="2" s="1"/>
  <c r="R7311" i="2"/>
  <c r="T7311" i="2" s="1"/>
  <c r="V7311" i="2" l="1"/>
  <c r="F7312" i="2" s="1"/>
  <c r="G7312" i="2"/>
  <c r="I7312" i="2" l="1"/>
  <c r="L7312" i="2" s="1"/>
  <c r="J7312" i="2"/>
  <c r="M7312" i="2" s="1"/>
  <c r="H7312" i="2"/>
  <c r="K7312" i="2" s="1"/>
  <c r="N7312" i="2" s="1"/>
  <c r="O7312" i="2" s="1"/>
  <c r="R7312" i="2" l="1"/>
  <c r="T7312" i="2" s="1"/>
  <c r="Q7312" i="2"/>
  <c r="P7312" i="2"/>
  <c r="U7312" i="2"/>
  <c r="V7312" i="2" l="1"/>
  <c r="F7313" i="2" s="1"/>
  <c r="S7312" i="2"/>
  <c r="G7313" i="2"/>
  <c r="J7313" i="2" l="1"/>
  <c r="M7313" i="2" s="1"/>
  <c r="H7313" i="2"/>
  <c r="K7313" i="2" s="1"/>
  <c r="I7313" i="2"/>
  <c r="L7313" i="2" s="1"/>
  <c r="N7313" i="2" s="1"/>
  <c r="O7313" i="2" s="1"/>
  <c r="R7313" i="2" l="1"/>
  <c r="T7313" i="2" s="1"/>
  <c r="Q7313" i="2"/>
  <c r="P7313" i="2"/>
  <c r="U7313" i="2"/>
  <c r="V7313" i="2" s="1"/>
  <c r="F7314" i="2" s="1"/>
  <c r="J7314" i="2" l="1"/>
  <c r="M7314" i="2" s="1"/>
  <c r="H7314" i="2"/>
  <c r="K7314" i="2" s="1"/>
  <c r="S7313" i="2"/>
  <c r="G7314" i="2"/>
  <c r="I7314" i="2" l="1"/>
  <c r="L7314" i="2" s="1"/>
  <c r="N7314" i="2" s="1"/>
  <c r="O7314" i="2" s="1"/>
  <c r="R7314" i="2" l="1"/>
  <c r="T7314" i="2" s="1"/>
  <c r="U7314" i="2"/>
  <c r="Q7314" i="2"/>
  <c r="P7314" i="2"/>
  <c r="V7314" i="2" s="1"/>
  <c r="F7315" i="2" s="1"/>
  <c r="H7315" i="2" l="1"/>
  <c r="K7315" i="2" s="1"/>
  <c r="J7315" i="2"/>
  <c r="M7315" i="2" s="1"/>
  <c r="S7314" i="2"/>
  <c r="G7315" i="2"/>
  <c r="I7315" i="2" l="1"/>
  <c r="L7315" i="2" s="1"/>
  <c r="N7315" i="2"/>
  <c r="O7315" i="2" s="1"/>
  <c r="R7315" i="2" l="1"/>
  <c r="T7315" i="2" s="1"/>
  <c r="P7315" i="2"/>
  <c r="Q7315" i="2"/>
  <c r="U7315" i="2"/>
  <c r="V7315" i="2" s="1"/>
  <c r="F7316" i="2" s="1"/>
  <c r="S7315" i="2" l="1"/>
  <c r="G7316" i="2"/>
  <c r="J7316" i="2"/>
  <c r="M7316" i="2" s="1"/>
  <c r="H7316" i="2"/>
  <c r="K7316" i="2" s="1"/>
  <c r="I7316" i="2"/>
  <c r="L7316" i="2" s="1"/>
  <c r="N7316" i="2" s="1"/>
  <c r="O7316" i="2" s="1"/>
  <c r="U7316" i="2" l="1"/>
  <c r="Q7316" i="2"/>
  <c r="S7316" i="2" s="1"/>
  <c r="P7316" i="2"/>
  <c r="R7316" i="2"/>
  <c r="T7316" i="2" s="1"/>
  <c r="G7317" i="2"/>
  <c r="V7316" i="2" l="1"/>
  <c r="F7317" i="2" s="1"/>
  <c r="I7317" i="2" l="1"/>
  <c r="L7317" i="2" s="1"/>
  <c r="H7317" i="2"/>
  <c r="K7317" i="2" s="1"/>
  <c r="J7317" i="2"/>
  <c r="M7317" i="2" s="1"/>
  <c r="N7317" i="2" l="1"/>
  <c r="O7317" i="2" s="1"/>
  <c r="Q7317" i="2" l="1"/>
  <c r="P7317" i="2"/>
  <c r="U7317" i="2"/>
  <c r="V7317" i="2" s="1"/>
  <c r="F7318" i="2" s="1"/>
  <c r="R7317" i="2"/>
  <c r="T7317" i="2" s="1"/>
  <c r="J7318" i="2" l="1"/>
  <c r="M7318" i="2" s="1"/>
  <c r="H7318" i="2"/>
  <c r="K7318" i="2" s="1"/>
  <c r="S7317" i="2"/>
  <c r="G7318" i="2"/>
  <c r="I7318" i="2" l="1"/>
  <c r="L7318" i="2" s="1"/>
  <c r="N7318" i="2" s="1"/>
  <c r="O7318" i="2" s="1"/>
  <c r="O7319" i="2" l="1"/>
  <c r="U7318" i="2"/>
  <c r="Q7318" i="2"/>
  <c r="P7318" i="2"/>
  <c r="V7318" i="2" s="1"/>
  <c r="F7319" i="2" s="1"/>
  <c r="R7318" i="2"/>
  <c r="T7318" i="2" s="1"/>
  <c r="J7319" i="2" l="1"/>
  <c r="M7319" i="2" s="1"/>
  <c r="H7319" i="2"/>
  <c r="K7319" i="2" s="1"/>
  <c r="S7318" i="2"/>
  <c r="G7319" i="2"/>
  <c r="P7319" i="2"/>
  <c r="U7319" i="2"/>
  <c r="R7319" i="2"/>
  <c r="T7319" i="2" s="1"/>
  <c r="I7319" i="2" l="1"/>
  <c r="L7319" i="2" l="1"/>
  <c r="N7319" i="2" s="1"/>
  <c r="Q7319" i="2"/>
  <c r="S7319" i="2" l="1"/>
  <c r="V7319" i="2"/>
  <c r="F7320" i="2" s="1"/>
  <c r="G7320" i="2"/>
  <c r="J7320" i="2" l="1"/>
  <c r="M7320" i="2" s="1"/>
  <c r="I7320" i="2"/>
  <c r="L7320" i="2" s="1"/>
  <c r="H7320" i="2"/>
  <c r="K7320" i="2" s="1"/>
  <c r="N7320" i="2" s="1"/>
  <c r="O7320" i="2" s="1"/>
  <c r="R7320" i="2" l="1"/>
  <c r="T7320" i="2" s="1"/>
  <c r="Q7320" i="2"/>
  <c r="P7320" i="2"/>
  <c r="U7320" i="2"/>
  <c r="V7320" i="2" s="1"/>
  <c r="F7321" i="2" s="1"/>
  <c r="O7321" i="2"/>
  <c r="U7321" i="2" l="1"/>
  <c r="Q7321" i="2"/>
  <c r="R7321" i="2"/>
  <c r="T7321" i="2" s="1"/>
  <c r="P7321" i="2"/>
  <c r="H7321" i="2"/>
  <c r="K7321" i="2" s="1"/>
  <c r="J7321" i="2"/>
  <c r="M7321" i="2" s="1"/>
  <c r="S7320" i="2"/>
  <c r="G7321" i="2"/>
  <c r="I7321" i="2" s="1"/>
  <c r="L7321" i="2" s="1"/>
  <c r="N7321" i="2" l="1"/>
  <c r="S7321" i="2"/>
  <c r="V7321" i="2"/>
  <c r="F7322" i="2" s="1"/>
  <c r="J7322" i="2" l="1"/>
  <c r="M7322" i="2" s="1"/>
  <c r="H7322" i="2"/>
  <c r="K7322" i="2" s="1"/>
  <c r="N7322" i="2" s="1"/>
  <c r="O7322" i="2" s="1"/>
  <c r="I7322" i="2"/>
  <c r="R7322" i="2" l="1"/>
  <c r="T7322" i="2" s="1"/>
  <c r="Q7322" i="2"/>
  <c r="U7322" i="2"/>
  <c r="P7322" i="2"/>
  <c r="V7322" i="2" l="1"/>
  <c r="F7323" i="2" s="1"/>
  <c r="S7322" i="2"/>
  <c r="G7323" i="2"/>
  <c r="J7323" i="2" l="1"/>
  <c r="M7323" i="2" s="1"/>
  <c r="H7323" i="2"/>
  <c r="K7323" i="2" s="1"/>
  <c r="N7323" i="2" s="1"/>
  <c r="O7323" i="2" s="1"/>
  <c r="I7323" i="2"/>
  <c r="R7323" i="2" l="1"/>
  <c r="T7323" i="2" s="1"/>
  <c r="Q7323" i="2"/>
  <c r="P7323" i="2"/>
  <c r="U7323" i="2"/>
  <c r="V7323" i="2" l="1"/>
  <c r="F7324" i="2" s="1"/>
  <c r="S7323" i="2"/>
  <c r="G7324" i="2"/>
  <c r="I7324" i="2" l="1"/>
  <c r="J7324" i="2"/>
  <c r="M7324" i="2" s="1"/>
  <c r="H7324" i="2"/>
  <c r="K7324" i="2" s="1"/>
  <c r="N7324" i="2" s="1"/>
  <c r="O7324" i="2" s="1"/>
  <c r="R7324" i="2" l="1"/>
  <c r="T7324" i="2" s="1"/>
  <c r="Q7324" i="2"/>
  <c r="P7324" i="2"/>
  <c r="U7324" i="2"/>
  <c r="V7324" i="2" s="1"/>
  <c r="F7325" i="2" s="1"/>
  <c r="H7325" i="2" l="1"/>
  <c r="K7325" i="2" s="1"/>
  <c r="J7325" i="2"/>
  <c r="M7325" i="2" s="1"/>
  <c r="S7324" i="2"/>
  <c r="G7325" i="2"/>
  <c r="I7325" i="2" l="1"/>
  <c r="N7325" i="2"/>
  <c r="O7325" i="2" s="1"/>
  <c r="R7325" i="2" l="1"/>
  <c r="T7325" i="2" s="1"/>
  <c r="Q7325" i="2"/>
  <c r="P7325" i="2"/>
  <c r="U7325" i="2"/>
  <c r="V7325" i="2" l="1"/>
  <c r="F7326" i="2" s="1"/>
  <c r="S7325" i="2"/>
  <c r="G7326" i="2"/>
  <c r="J7326" i="2" l="1"/>
  <c r="M7326" i="2" s="1"/>
  <c r="I7326" i="2"/>
  <c r="H7326" i="2"/>
  <c r="K7326" i="2" s="1"/>
  <c r="N7326" i="2" s="1"/>
  <c r="O7326" i="2" s="1"/>
  <c r="R7326" i="2" l="1"/>
  <c r="T7326" i="2" s="1"/>
  <c r="Q7326" i="2"/>
  <c r="P7326" i="2"/>
  <c r="U7326" i="2"/>
  <c r="V7326" i="2" l="1"/>
  <c r="F7327" i="2" s="1"/>
  <c r="S7326" i="2"/>
  <c r="G7327" i="2"/>
  <c r="I7327" i="2" l="1"/>
  <c r="H7327" i="2"/>
  <c r="K7327" i="2" s="1"/>
  <c r="J7327" i="2"/>
  <c r="M7327" i="2" s="1"/>
  <c r="N7327" i="2" l="1"/>
  <c r="O7327" i="2" s="1"/>
  <c r="Q7327" i="2" l="1"/>
  <c r="P7327" i="2"/>
  <c r="U7327" i="2"/>
  <c r="V7327" i="2" s="1"/>
  <c r="F7328" i="2" s="1"/>
  <c r="R7327" i="2"/>
  <c r="T7327" i="2" s="1"/>
  <c r="H7328" i="2" l="1"/>
  <c r="K7328" i="2" s="1"/>
  <c r="J7328" i="2"/>
  <c r="M7328" i="2" s="1"/>
  <c r="S7327" i="2"/>
  <c r="G7328" i="2"/>
  <c r="I7328" i="2" l="1"/>
  <c r="N7328" i="2"/>
  <c r="O7328" i="2" s="1"/>
  <c r="Q7328" i="2" l="1"/>
  <c r="P7328" i="2"/>
  <c r="R7328" i="2"/>
  <c r="T7328" i="2" s="1"/>
  <c r="U7328" i="2"/>
  <c r="V7328" i="2" s="1"/>
  <c r="F7329" i="2" s="1"/>
  <c r="J7329" i="2" l="1"/>
  <c r="M7329" i="2" s="1"/>
  <c r="H7329" i="2"/>
  <c r="K7329" i="2" s="1"/>
  <c r="N7329" i="2" s="1"/>
  <c r="O7329" i="2" s="1"/>
  <c r="S7328" i="2"/>
  <c r="G7329" i="2"/>
  <c r="I7329" i="2" l="1"/>
  <c r="U7329" i="2"/>
  <c r="Q7329" i="2"/>
  <c r="R7329" i="2"/>
  <c r="T7329" i="2" s="1"/>
  <c r="P7329" i="2"/>
  <c r="V7329" i="2" s="1"/>
  <c r="F7330" i="2" s="1"/>
  <c r="H7330" i="2" l="1"/>
  <c r="K7330" i="2" s="1"/>
  <c r="J7330" i="2"/>
  <c r="M7330" i="2" s="1"/>
  <c r="S7329" i="2"/>
  <c r="G7330" i="2"/>
  <c r="I7330" i="2" l="1"/>
  <c r="N7330" i="2"/>
  <c r="O7330" i="2" s="1"/>
  <c r="U7330" i="2" l="1"/>
  <c r="R7330" i="2"/>
  <c r="T7330" i="2" s="1"/>
  <c r="Q7330" i="2"/>
  <c r="P7330" i="2"/>
  <c r="V7330" i="2" s="1"/>
  <c r="F7331" i="2" s="1"/>
  <c r="J7331" i="2" l="1"/>
  <c r="M7331" i="2" s="1"/>
  <c r="H7331" i="2"/>
  <c r="K7331" i="2" s="1"/>
  <c r="N7331" i="2" s="1"/>
  <c r="O7331" i="2" s="1"/>
  <c r="S7330" i="2"/>
  <c r="G7331" i="2"/>
  <c r="I7331" i="2" l="1"/>
  <c r="Q7331" i="2"/>
  <c r="U7331" i="2"/>
  <c r="R7331" i="2"/>
  <c r="T7331" i="2" s="1"/>
  <c r="P7331" i="2"/>
  <c r="V7331" i="2" s="1"/>
  <c r="F7332" i="2" s="1"/>
  <c r="H7332" i="2" l="1"/>
  <c r="K7332" i="2" s="1"/>
  <c r="J7332" i="2"/>
  <c r="M7332" i="2" s="1"/>
  <c r="S7331" i="2"/>
  <c r="G7332" i="2"/>
  <c r="N7332" i="2" l="1"/>
  <c r="O7332" i="2" s="1"/>
  <c r="I7332" i="2"/>
  <c r="R7332" i="2" l="1"/>
  <c r="T7332" i="2" s="1"/>
  <c r="Q7332" i="2"/>
  <c r="P7332" i="2"/>
  <c r="U7332" i="2"/>
  <c r="V7332" i="2" s="1"/>
  <c r="F7333" i="2" s="1"/>
  <c r="J7333" i="2" l="1"/>
  <c r="M7333" i="2" s="1"/>
  <c r="H7333" i="2"/>
  <c r="K7333" i="2" s="1"/>
  <c r="S7332" i="2"/>
  <c r="G7333" i="2"/>
  <c r="N7333" i="2" l="1"/>
  <c r="O7333" i="2" s="1"/>
  <c r="I7333" i="2"/>
  <c r="P7333" i="2" l="1"/>
  <c r="R7333" i="2"/>
  <c r="T7333" i="2" s="1"/>
  <c r="Q7333" i="2"/>
  <c r="U7333" i="2"/>
  <c r="S7333" i="2" l="1"/>
  <c r="G7334" i="2"/>
  <c r="V7333" i="2"/>
  <c r="F7334" i="2" s="1"/>
  <c r="I7334" i="2" l="1"/>
  <c r="J7334" i="2"/>
  <c r="M7334" i="2" s="1"/>
  <c r="H7334" i="2"/>
  <c r="K7334" i="2" s="1"/>
  <c r="N7334" i="2" s="1"/>
  <c r="O7334" i="2" s="1"/>
  <c r="Q7334" i="2" l="1"/>
  <c r="P7334" i="2"/>
  <c r="R7334" i="2"/>
  <c r="T7334" i="2" s="1"/>
  <c r="U7334" i="2"/>
  <c r="V7334" i="2" s="1"/>
  <c r="F7335" i="2" s="1"/>
  <c r="I7335" i="2" l="1"/>
  <c r="J7335" i="2"/>
  <c r="M7335" i="2" s="1"/>
  <c r="H7335" i="2"/>
  <c r="K7335" i="2" s="1"/>
  <c r="N7335" i="2" s="1"/>
  <c r="O7335" i="2" s="1"/>
  <c r="S7334" i="2"/>
  <c r="G7335" i="2"/>
  <c r="G7336" i="2" l="1"/>
  <c r="R7335" i="2"/>
  <c r="T7335" i="2" s="1"/>
  <c r="Q7335" i="2"/>
  <c r="U7335" i="2"/>
  <c r="P7335" i="2"/>
  <c r="V7335" i="2" s="1"/>
  <c r="F7336" i="2" s="1"/>
  <c r="I7336" i="2" l="1"/>
  <c r="H7336" i="2"/>
  <c r="K7336" i="2" s="1"/>
  <c r="J7336" i="2"/>
  <c r="M7336" i="2" s="1"/>
  <c r="S7335" i="2"/>
  <c r="N7336" i="2" l="1"/>
  <c r="O7336" i="2" s="1"/>
  <c r="Q7336" i="2" l="1"/>
  <c r="P7336" i="2"/>
  <c r="R7336" i="2"/>
  <c r="T7336" i="2" s="1"/>
  <c r="U7336" i="2"/>
  <c r="S7336" i="2" l="1"/>
  <c r="G7337" i="2"/>
  <c r="V7336" i="2"/>
  <c r="F7337" i="2" s="1"/>
  <c r="J7337" i="2" l="1"/>
  <c r="M7337" i="2" s="1"/>
  <c r="I7337" i="2"/>
  <c r="H7337" i="2"/>
  <c r="K7337" i="2" s="1"/>
  <c r="N7337" i="2" s="1"/>
  <c r="O7337" i="2" s="1"/>
  <c r="O7338" i="2" l="1"/>
  <c r="U7337" i="2"/>
  <c r="R7337" i="2"/>
  <c r="T7337" i="2" s="1"/>
  <c r="Q7337" i="2"/>
  <c r="P7337" i="2"/>
  <c r="V7337" i="2" s="1"/>
  <c r="F7338" i="2" s="1"/>
  <c r="S7337" i="2" l="1"/>
  <c r="G7338" i="2"/>
  <c r="J7338" i="2"/>
  <c r="M7338" i="2" s="1"/>
  <c r="H7338" i="2"/>
  <c r="K7338" i="2" s="1"/>
  <c r="I7338" i="2"/>
  <c r="L7338" i="2" s="1"/>
  <c r="N7338" i="2" s="1"/>
  <c r="Q7338" i="2"/>
  <c r="R7338" i="2"/>
  <c r="T7338" i="2" s="1"/>
  <c r="P7338" i="2"/>
  <c r="V7338" i="2" s="1"/>
  <c r="F7339" i="2" s="1"/>
  <c r="U7338" i="2"/>
  <c r="H7339" i="2" l="1"/>
  <c r="K7339" i="2" s="1"/>
  <c r="J7339" i="2"/>
  <c r="M7339" i="2" s="1"/>
  <c r="S7338" i="2"/>
  <c r="G7339" i="2"/>
  <c r="I7339" i="2" l="1"/>
  <c r="L7339" i="2" s="1"/>
  <c r="N7339" i="2" s="1"/>
  <c r="O7339" i="2" s="1"/>
  <c r="Q7339" i="2" l="1"/>
  <c r="O7340" i="2"/>
  <c r="P7339" i="2"/>
  <c r="R7339" i="2"/>
  <c r="T7339" i="2" s="1"/>
  <c r="U7339" i="2"/>
  <c r="V7339" i="2" s="1"/>
  <c r="F7340" i="2" s="1"/>
  <c r="Q7340" i="2" l="1"/>
  <c r="S7340" i="2" s="1"/>
  <c r="P7340" i="2"/>
  <c r="R7340" i="2"/>
  <c r="T7340" i="2" s="1"/>
  <c r="U7340" i="2"/>
  <c r="V7340" i="2" s="1"/>
  <c r="F7341" i="2" s="1"/>
  <c r="J7340" i="2"/>
  <c r="M7340" i="2" s="1"/>
  <c r="H7340" i="2"/>
  <c r="K7340" i="2" s="1"/>
  <c r="S7339" i="2"/>
  <c r="G7340" i="2"/>
  <c r="G7341" i="2" s="1"/>
  <c r="I7340" i="2" l="1"/>
  <c r="L7340" i="2" s="1"/>
  <c r="N7340" i="2" s="1"/>
  <c r="J7341" i="2"/>
  <c r="M7341" i="2" s="1"/>
  <c r="I7341" i="2"/>
  <c r="L7341" i="2" s="1"/>
  <c r="H7341" i="2"/>
  <c r="K7341" i="2" s="1"/>
  <c r="N7341" i="2" s="1"/>
  <c r="O7341" i="2" s="1"/>
  <c r="P7341" i="2" l="1"/>
  <c r="R7341" i="2"/>
  <c r="T7341" i="2" s="1"/>
  <c r="Q7341" i="2"/>
  <c r="U7341" i="2"/>
  <c r="V7341" i="2" s="1"/>
  <c r="F7342" i="2" s="1"/>
  <c r="S7341" i="2" l="1"/>
  <c r="G7342" i="2"/>
  <c r="J7342" i="2"/>
  <c r="M7342" i="2" s="1"/>
  <c r="I7342" i="2"/>
  <c r="L7342" i="2" s="1"/>
  <c r="H7342" i="2"/>
  <c r="K7342" i="2" s="1"/>
  <c r="N7342" i="2" s="1"/>
  <c r="O7342" i="2" s="1"/>
  <c r="O7343" i="2" l="1"/>
  <c r="Q7342" i="2"/>
  <c r="U7342" i="2"/>
  <c r="R7342" i="2"/>
  <c r="T7342" i="2" s="1"/>
  <c r="P7342" i="2"/>
  <c r="V7342" i="2" s="1"/>
  <c r="F7343" i="2" s="1"/>
  <c r="G7343" i="2"/>
  <c r="J7343" i="2" l="1"/>
  <c r="M7343" i="2" s="1"/>
  <c r="H7343" i="2"/>
  <c r="K7343" i="2" s="1"/>
  <c r="I7343" i="2"/>
  <c r="L7343" i="2" s="1"/>
  <c r="N7343" i="2" s="1"/>
  <c r="S7342" i="2"/>
  <c r="U7343" i="2"/>
  <c r="R7343" i="2"/>
  <c r="T7343" i="2" s="1"/>
  <c r="P7343" i="2"/>
  <c r="V7343" i="2" s="1"/>
  <c r="F7344" i="2" s="1"/>
  <c r="Q7343" i="2"/>
  <c r="S7343" i="2" s="1"/>
  <c r="H7344" i="2" l="1"/>
  <c r="K7344" i="2" s="1"/>
  <c r="J7344" i="2"/>
  <c r="M7344" i="2" s="1"/>
  <c r="G7344" i="2"/>
  <c r="I7344" i="2" l="1"/>
  <c r="L7344" i="2" s="1"/>
  <c r="N7344" i="2"/>
  <c r="O7344" i="2" s="1"/>
  <c r="U7344" i="2" l="1"/>
  <c r="R7344" i="2"/>
  <c r="T7344" i="2" s="1"/>
  <c r="P7344" i="2"/>
  <c r="Q7344" i="2"/>
  <c r="S7344" i="2" l="1"/>
  <c r="G7345" i="2"/>
  <c r="V7344" i="2"/>
  <c r="F7345" i="2" s="1"/>
  <c r="I7345" i="2" l="1"/>
  <c r="J7345" i="2"/>
  <c r="M7345" i="2" s="1"/>
  <c r="H7345" i="2"/>
  <c r="K7345" i="2" s="1"/>
  <c r="N7345" i="2" l="1"/>
  <c r="O7345" i="2" s="1"/>
  <c r="P7345" i="2" l="1"/>
  <c r="Q7345" i="2"/>
  <c r="S7345" i="2" s="1"/>
  <c r="U7345" i="2"/>
  <c r="R7345" i="2"/>
  <c r="T7345" i="2" s="1"/>
  <c r="V7345" i="2" l="1"/>
  <c r="F7346" i="2" s="1"/>
  <c r="I7346" i="2" l="1"/>
  <c r="H7346" i="2"/>
  <c r="K7346" i="2" s="1"/>
  <c r="J7346" i="2"/>
  <c r="M7346" i="2" s="1"/>
  <c r="N7346" i="2" l="1"/>
  <c r="O7346" i="2" s="1"/>
  <c r="Q7346" i="2" l="1"/>
  <c r="P7346" i="2"/>
  <c r="U7346" i="2"/>
  <c r="R7346" i="2"/>
  <c r="T7346" i="2" s="1"/>
  <c r="V7346" i="2" l="1"/>
  <c r="F7347" i="2" s="1"/>
  <c r="G7347" i="2"/>
  <c r="S7346" i="2"/>
  <c r="J7347" i="2" l="1"/>
  <c r="M7347" i="2" s="1"/>
  <c r="H7347" i="2"/>
  <c r="K7347" i="2" s="1"/>
  <c r="N7347" i="2" s="1"/>
  <c r="O7347" i="2" s="1"/>
  <c r="I7347" i="2"/>
  <c r="P7347" i="2" l="1"/>
  <c r="U7347" i="2"/>
  <c r="R7347" i="2"/>
  <c r="T7347" i="2" s="1"/>
  <c r="Q7347" i="2"/>
  <c r="S7347" i="2" l="1"/>
  <c r="G7348" i="2"/>
  <c r="V7347" i="2"/>
  <c r="F7348" i="2" s="1"/>
  <c r="J7348" i="2" l="1"/>
  <c r="M7348" i="2" s="1"/>
  <c r="I7348" i="2"/>
  <c r="H7348" i="2"/>
  <c r="K7348" i="2" s="1"/>
  <c r="N7348" i="2" s="1"/>
  <c r="O7348" i="2" s="1"/>
  <c r="R7348" i="2" l="1"/>
  <c r="T7348" i="2" s="1"/>
  <c r="Q7348" i="2"/>
  <c r="P7348" i="2"/>
  <c r="V7348" i="2" s="1"/>
  <c r="F7349" i="2" s="1"/>
  <c r="U7348" i="2"/>
  <c r="J7349" i="2" l="1"/>
  <c r="M7349" i="2" s="1"/>
  <c r="H7349" i="2"/>
  <c r="K7349" i="2" s="1"/>
  <c r="N7349" i="2" s="1"/>
  <c r="O7349" i="2" s="1"/>
  <c r="S7348" i="2"/>
  <c r="G7349" i="2"/>
  <c r="G7350" i="2" l="1"/>
  <c r="I7349" i="2"/>
  <c r="O7350" i="2"/>
  <c r="U7349" i="2"/>
  <c r="R7349" i="2"/>
  <c r="T7349" i="2" s="1"/>
  <c r="Q7349" i="2"/>
  <c r="P7349" i="2"/>
  <c r="V7349" i="2" s="1"/>
  <c r="F7350" i="2" s="1"/>
  <c r="I7350" i="2" l="1"/>
  <c r="J7350" i="2"/>
  <c r="M7350" i="2" s="1"/>
  <c r="H7350" i="2"/>
  <c r="K7350" i="2" s="1"/>
  <c r="S7349" i="2"/>
  <c r="Q7350" i="2"/>
  <c r="U7350" i="2"/>
  <c r="R7350" i="2"/>
  <c r="T7350" i="2" s="1"/>
  <c r="P7350" i="2"/>
  <c r="V7350" i="2" s="1"/>
  <c r="F7351" i="2" s="1"/>
  <c r="G7351" i="2"/>
  <c r="J7351" i="2" l="1"/>
  <c r="M7351" i="2" s="1"/>
  <c r="H7351" i="2"/>
  <c r="K7351" i="2" s="1"/>
  <c r="N7351" i="2" s="1"/>
  <c r="O7351" i="2" s="1"/>
  <c r="I7351" i="2"/>
  <c r="S7350" i="2"/>
  <c r="N7350" i="2"/>
  <c r="U7351" i="2" l="1"/>
  <c r="R7351" i="2"/>
  <c r="T7351" i="2" s="1"/>
  <c r="Q7351" i="2"/>
  <c r="P7351" i="2"/>
  <c r="S7351" i="2" l="1"/>
  <c r="G7352" i="2"/>
  <c r="V7351" i="2"/>
  <c r="F7352" i="2" s="1"/>
  <c r="J7352" i="2" l="1"/>
  <c r="M7352" i="2" s="1"/>
  <c r="H7352" i="2"/>
  <c r="K7352" i="2" s="1"/>
  <c r="I7352" i="2"/>
  <c r="L7352" i="2" s="1"/>
  <c r="N7352" i="2" l="1"/>
  <c r="O7352" i="2" s="1"/>
  <c r="Q7352" i="2" l="1"/>
  <c r="U7352" i="2"/>
  <c r="R7352" i="2"/>
  <c r="T7352" i="2" s="1"/>
  <c r="P7352" i="2"/>
  <c r="V7352" i="2" s="1"/>
  <c r="F7353" i="2" s="1"/>
  <c r="J7353" i="2" l="1"/>
  <c r="M7353" i="2" s="1"/>
  <c r="H7353" i="2"/>
  <c r="K7353" i="2" s="1"/>
  <c r="N7353" i="2" s="1"/>
  <c r="O7353" i="2" s="1"/>
  <c r="S7352" i="2"/>
  <c r="G7353" i="2"/>
  <c r="I7353" i="2" l="1"/>
  <c r="Q7353" i="2" s="1"/>
  <c r="R7353" i="2"/>
  <c r="T7353" i="2" s="1"/>
  <c r="P7353" i="2"/>
  <c r="U7353" i="2"/>
  <c r="V7353" i="2" l="1"/>
  <c r="F7354" i="2" s="1"/>
  <c r="S7353" i="2"/>
  <c r="G7354" i="2"/>
  <c r="J7354" i="2" l="1"/>
  <c r="M7354" i="2" s="1"/>
  <c r="I7354" i="2"/>
  <c r="L7354" i="2" s="1"/>
  <c r="H7354" i="2"/>
  <c r="K7354" i="2" s="1"/>
  <c r="N7354" i="2" l="1"/>
  <c r="O7354" i="2" s="1"/>
  <c r="R7354" i="2" l="1"/>
  <c r="T7354" i="2" s="1"/>
  <c r="P7354" i="2"/>
  <c r="V7354" i="2" s="1"/>
  <c r="F7355" i="2" s="1"/>
  <c r="Q7354" i="2"/>
  <c r="U7354" i="2"/>
  <c r="S7354" i="2" l="1"/>
  <c r="G7355" i="2"/>
  <c r="I7355" i="2" s="1"/>
  <c r="J7355" i="2"/>
  <c r="M7355" i="2" s="1"/>
  <c r="H7355" i="2"/>
  <c r="K7355" i="2" s="1"/>
  <c r="N7355" i="2" l="1"/>
  <c r="O7355" i="2" s="1"/>
  <c r="R7355" i="2" l="1"/>
  <c r="T7355" i="2" s="1"/>
  <c r="U7355" i="2"/>
  <c r="P7355" i="2"/>
  <c r="Q7355" i="2"/>
  <c r="G7356" i="2" s="1"/>
  <c r="S7355" i="2" l="1"/>
  <c r="V7355" i="2"/>
  <c r="F7356" i="2" s="1"/>
  <c r="I7356" i="2" l="1"/>
  <c r="J7356" i="2"/>
  <c r="M7356" i="2" s="1"/>
  <c r="H7356" i="2"/>
  <c r="K7356" i="2" s="1"/>
  <c r="N7356" i="2" s="1"/>
  <c r="O7356" i="2" s="1"/>
  <c r="R7356" i="2" l="1"/>
  <c r="T7356" i="2" s="1"/>
  <c r="P7356" i="2"/>
  <c r="U7356" i="2"/>
  <c r="Q7356" i="2"/>
  <c r="S7356" i="2" l="1"/>
  <c r="G7357" i="2"/>
  <c r="V7356" i="2"/>
  <c r="F7357" i="2" s="1"/>
  <c r="J7357" i="2" l="1"/>
  <c r="M7357" i="2" s="1"/>
  <c r="H7357" i="2"/>
  <c r="K7357" i="2" s="1"/>
  <c r="N7357" i="2" s="1"/>
  <c r="O7357" i="2" s="1"/>
  <c r="I7357" i="2"/>
  <c r="P7357" i="2" l="1"/>
  <c r="R7357" i="2"/>
  <c r="T7357" i="2" s="1"/>
  <c r="U7357" i="2"/>
  <c r="Q7357" i="2"/>
  <c r="G7358" i="2" l="1"/>
  <c r="S7357" i="2"/>
  <c r="V7357" i="2"/>
  <c r="F7358" i="2" s="1"/>
  <c r="I7358" i="2" l="1"/>
  <c r="J7358" i="2"/>
  <c r="M7358" i="2" s="1"/>
  <c r="H7358" i="2"/>
  <c r="K7358" i="2" s="1"/>
  <c r="N7358" i="2" s="1"/>
  <c r="O7358" i="2" s="1"/>
  <c r="Q7358" i="2" l="1"/>
  <c r="R7358" i="2"/>
  <c r="T7358" i="2" s="1"/>
  <c r="U7358" i="2"/>
  <c r="P7358" i="2"/>
  <c r="V7358" i="2" s="1"/>
  <c r="F7359" i="2" s="1"/>
  <c r="H7359" i="2" l="1"/>
  <c r="K7359" i="2" s="1"/>
  <c r="J7359" i="2"/>
  <c r="M7359" i="2" s="1"/>
  <c r="S7358" i="2"/>
  <c r="G7359" i="2"/>
  <c r="N7359" i="2" l="1"/>
  <c r="O7359" i="2" s="1"/>
  <c r="I7359" i="2"/>
  <c r="R7359" i="2" l="1"/>
  <c r="T7359" i="2" s="1"/>
  <c r="Q7359" i="2"/>
  <c r="P7359" i="2"/>
  <c r="U7359" i="2"/>
  <c r="V7359" i="2" l="1"/>
  <c r="F7360" i="2" s="1"/>
  <c r="S7359" i="2"/>
  <c r="G7360" i="2"/>
  <c r="I7360" i="2" l="1"/>
  <c r="J7360" i="2"/>
  <c r="M7360" i="2" s="1"/>
  <c r="H7360" i="2"/>
  <c r="K7360" i="2" s="1"/>
  <c r="N7360" i="2" s="1"/>
  <c r="O7360" i="2" s="1"/>
  <c r="Q7360" i="2" l="1"/>
  <c r="P7360" i="2"/>
  <c r="U7360" i="2"/>
  <c r="R7360" i="2"/>
  <c r="T7360" i="2" s="1"/>
  <c r="V7360" i="2" l="1"/>
  <c r="F7361" i="2" s="1"/>
  <c r="S7360" i="2"/>
  <c r="G7361" i="2"/>
  <c r="J7361" i="2" l="1"/>
  <c r="M7361" i="2" s="1"/>
  <c r="I7361" i="2"/>
  <c r="L7361" i="2" s="1"/>
  <c r="H7361" i="2"/>
  <c r="K7361" i="2" s="1"/>
  <c r="N7361" i="2" l="1"/>
  <c r="O7361" i="2" s="1"/>
  <c r="Q7361" i="2" l="1"/>
  <c r="P7361" i="2"/>
  <c r="U7361" i="2"/>
  <c r="V7361" i="2" s="1"/>
  <c r="F7362" i="2" s="1"/>
  <c r="R7361" i="2"/>
  <c r="T7361" i="2" s="1"/>
  <c r="J7362" i="2" l="1"/>
  <c r="M7362" i="2" s="1"/>
  <c r="H7362" i="2"/>
  <c r="K7362" i="2" s="1"/>
  <c r="S7361" i="2"/>
  <c r="G7362" i="2"/>
  <c r="I7362" i="2" l="1"/>
  <c r="L7362" i="2" s="1"/>
  <c r="N7362" i="2" s="1"/>
  <c r="O7362" i="2" s="1"/>
  <c r="Q7362" i="2" l="1"/>
  <c r="P7362" i="2"/>
  <c r="R7362" i="2"/>
  <c r="T7362" i="2" s="1"/>
  <c r="U7362" i="2"/>
  <c r="V7362" i="2" l="1"/>
  <c r="F7363" i="2" s="1"/>
  <c r="S7362" i="2"/>
  <c r="G7363" i="2"/>
  <c r="J7363" i="2" l="1"/>
  <c r="M7363" i="2" s="1"/>
  <c r="I7363" i="2"/>
  <c r="L7363" i="2" s="1"/>
  <c r="H7363" i="2"/>
  <c r="K7363" i="2" s="1"/>
  <c r="N7363" i="2" s="1"/>
  <c r="O7363" i="2" s="1"/>
  <c r="R7363" i="2" l="1"/>
  <c r="T7363" i="2" s="1"/>
  <c r="Q7363" i="2"/>
  <c r="P7363" i="2"/>
  <c r="U7363" i="2"/>
  <c r="V7363" i="2" s="1"/>
  <c r="F7364" i="2" s="1"/>
  <c r="J7364" i="2" l="1"/>
  <c r="M7364" i="2" s="1"/>
  <c r="H7364" i="2"/>
  <c r="K7364" i="2" s="1"/>
  <c r="S7363" i="2"/>
  <c r="G7364" i="2"/>
  <c r="I7364" i="2" l="1"/>
  <c r="L7364" i="2" s="1"/>
  <c r="N7364" i="2" s="1"/>
  <c r="O7364" i="2" s="1"/>
  <c r="Q7364" i="2" l="1"/>
  <c r="R7364" i="2"/>
  <c r="T7364" i="2" s="1"/>
  <c r="P7364" i="2"/>
  <c r="U7364" i="2"/>
  <c r="V7364" i="2" s="1"/>
  <c r="F7365" i="2" s="1"/>
  <c r="J7365" i="2" l="1"/>
  <c r="M7365" i="2" s="1"/>
  <c r="H7365" i="2"/>
  <c r="K7365" i="2" s="1"/>
  <c r="S7364" i="2"/>
  <c r="G7365" i="2"/>
  <c r="I7365" i="2" l="1"/>
  <c r="L7365" i="2" s="1"/>
  <c r="N7365" i="2" s="1"/>
  <c r="O7365" i="2" s="1"/>
  <c r="R7365" i="2" l="1"/>
  <c r="T7365" i="2" s="1"/>
  <c r="Q7365" i="2"/>
  <c r="U7365" i="2"/>
  <c r="P7365" i="2"/>
  <c r="V7365" i="2" s="1"/>
  <c r="F7366" i="2" s="1"/>
  <c r="J7366" i="2" l="1"/>
  <c r="M7366" i="2" s="1"/>
  <c r="H7366" i="2"/>
  <c r="K7366" i="2" s="1"/>
  <c r="S7365" i="2"/>
  <c r="G7366" i="2"/>
  <c r="I7366" i="2" l="1"/>
  <c r="L7366" i="2" s="1"/>
  <c r="N7366" i="2" s="1"/>
  <c r="O7366" i="2" s="1"/>
  <c r="P7366" i="2" l="1"/>
  <c r="R7366" i="2"/>
  <c r="T7366" i="2" s="1"/>
  <c r="Q7366" i="2"/>
  <c r="U7366" i="2"/>
  <c r="S7366" i="2" l="1"/>
  <c r="G7367" i="2"/>
  <c r="V7366" i="2"/>
  <c r="F7367" i="2" s="1"/>
  <c r="J7367" i="2" l="1"/>
  <c r="M7367" i="2" s="1"/>
  <c r="I7367" i="2"/>
  <c r="L7367" i="2" s="1"/>
  <c r="H7367" i="2"/>
  <c r="K7367" i="2" s="1"/>
  <c r="N7367" i="2" l="1"/>
  <c r="O7367" i="2" s="1"/>
  <c r="Q7367" i="2" l="1"/>
  <c r="R7367" i="2"/>
  <c r="T7367" i="2" s="1"/>
  <c r="P7367" i="2"/>
  <c r="U7367" i="2"/>
  <c r="V7367" i="2" s="1"/>
  <c r="F7368" i="2" s="1"/>
  <c r="H7368" i="2" l="1"/>
  <c r="K7368" i="2" s="1"/>
  <c r="J7368" i="2"/>
  <c r="M7368" i="2" s="1"/>
  <c r="S7367" i="2"/>
  <c r="G7368" i="2"/>
  <c r="I7368" i="2" l="1"/>
  <c r="N7368" i="2"/>
  <c r="O7368" i="2" s="1"/>
  <c r="P7368" i="2" l="1"/>
  <c r="Q7368" i="2"/>
  <c r="U7368" i="2"/>
  <c r="V7368" i="2" s="1"/>
  <c r="F7369" i="2" s="1"/>
  <c r="R7368" i="2"/>
  <c r="T7368" i="2" s="1"/>
  <c r="J7369" i="2" l="1"/>
  <c r="M7369" i="2" s="1"/>
  <c r="H7369" i="2"/>
  <c r="K7369" i="2" s="1"/>
  <c r="N7369" i="2" s="1"/>
  <c r="O7369" i="2" s="1"/>
  <c r="S7368" i="2"/>
  <c r="G7369" i="2"/>
  <c r="I7369" i="2" s="1"/>
  <c r="R7369" i="2" l="1"/>
  <c r="T7369" i="2" s="1"/>
  <c r="P7369" i="2"/>
  <c r="U7369" i="2"/>
  <c r="Q7369" i="2"/>
  <c r="S7369" i="2" s="1"/>
  <c r="V7369" i="2" l="1"/>
  <c r="F7370" i="2" s="1"/>
  <c r="I7370" i="2" l="1"/>
  <c r="J7370" i="2"/>
  <c r="M7370" i="2" s="1"/>
  <c r="H7370" i="2"/>
  <c r="K7370" i="2" s="1"/>
  <c r="N7370" i="2" s="1"/>
  <c r="O7370" i="2" s="1"/>
  <c r="R7370" i="2" l="1"/>
  <c r="T7370" i="2" s="1"/>
  <c r="Q7370" i="2"/>
  <c r="P7370" i="2"/>
  <c r="U7370" i="2"/>
  <c r="V7370" i="2" s="1"/>
  <c r="F7371" i="2" s="1"/>
  <c r="J7371" i="2" l="1"/>
  <c r="M7371" i="2" s="1"/>
  <c r="H7371" i="2"/>
  <c r="K7371" i="2" s="1"/>
  <c r="N7371" i="2" s="1"/>
  <c r="O7371" i="2" s="1"/>
  <c r="S7370" i="2"/>
  <c r="G7371" i="2"/>
  <c r="P7371" i="2" l="1"/>
  <c r="R7371" i="2"/>
  <c r="T7371" i="2" s="1"/>
  <c r="Q7371" i="2"/>
  <c r="S7371" i="2" s="1"/>
  <c r="U7371" i="2"/>
  <c r="I7371" i="2"/>
  <c r="V7371" i="2" l="1"/>
  <c r="F7372" i="2" s="1"/>
  <c r="G7372" i="2"/>
  <c r="I7372" i="2" l="1"/>
  <c r="J7372" i="2"/>
  <c r="M7372" i="2" s="1"/>
  <c r="H7372" i="2"/>
  <c r="K7372" i="2" s="1"/>
  <c r="N7372" i="2" s="1"/>
  <c r="O7372" i="2" s="1"/>
  <c r="R7372" i="2" l="1"/>
  <c r="T7372" i="2" s="1"/>
  <c r="Q7372" i="2"/>
  <c r="U7372" i="2"/>
  <c r="P7372" i="2"/>
  <c r="V7372" i="2" s="1"/>
  <c r="F7373" i="2" s="1"/>
  <c r="J7373" i="2" l="1"/>
  <c r="M7373" i="2" s="1"/>
  <c r="H7373" i="2"/>
  <c r="K7373" i="2" s="1"/>
  <c r="N7373" i="2" s="1"/>
  <c r="O7373" i="2" s="1"/>
  <c r="S7372" i="2"/>
  <c r="G7373" i="2"/>
  <c r="R7373" i="2" l="1"/>
  <c r="T7373" i="2" s="1"/>
  <c r="Q7373" i="2"/>
  <c r="P7373" i="2"/>
  <c r="U7373" i="2"/>
  <c r="V7373" i="2" s="1"/>
  <c r="F7374" i="2" s="1"/>
  <c r="G7374" i="2"/>
  <c r="I7373" i="2"/>
  <c r="J7374" i="2" l="1"/>
  <c r="M7374" i="2" s="1"/>
  <c r="H7374" i="2"/>
  <c r="K7374" i="2" s="1"/>
  <c r="N7374" i="2" s="1"/>
  <c r="O7374" i="2" s="1"/>
  <c r="I7374" i="2"/>
  <c r="S7373" i="2"/>
  <c r="R7374" i="2" l="1"/>
  <c r="T7374" i="2" s="1"/>
  <c r="Q7374" i="2"/>
  <c r="P7374" i="2"/>
  <c r="U7374" i="2"/>
  <c r="V7374" i="2" l="1"/>
  <c r="F7375" i="2" s="1"/>
  <c r="S7374" i="2"/>
  <c r="G7375" i="2"/>
  <c r="J7375" i="2" l="1"/>
  <c r="M7375" i="2" s="1"/>
  <c r="I7375" i="2"/>
  <c r="H7375" i="2"/>
  <c r="K7375" i="2" s="1"/>
  <c r="N7375" i="2" s="1"/>
  <c r="O7375" i="2" s="1"/>
  <c r="R7375" i="2" l="1"/>
  <c r="T7375" i="2" s="1"/>
  <c r="P7375" i="2"/>
  <c r="Q7375" i="2"/>
  <c r="U7375" i="2"/>
  <c r="V7375" i="2" s="1"/>
  <c r="F7376" i="2" s="1"/>
  <c r="S7375" i="2" l="1"/>
  <c r="G7376" i="2"/>
  <c r="J7376" i="2"/>
  <c r="M7376" i="2" s="1"/>
  <c r="H7376" i="2"/>
  <c r="K7376" i="2" s="1"/>
  <c r="N7376" i="2" s="1"/>
  <c r="O7376" i="2" s="1"/>
  <c r="Q7376" i="2" l="1"/>
  <c r="S7376" i="2" s="1"/>
  <c r="R7376" i="2"/>
  <c r="T7376" i="2" s="1"/>
  <c r="P7376" i="2"/>
  <c r="V7376" i="2" s="1"/>
  <c r="F7377" i="2" s="1"/>
  <c r="U7376" i="2"/>
  <c r="G7377" i="2"/>
  <c r="I7376" i="2"/>
  <c r="J7377" i="2" l="1"/>
  <c r="M7377" i="2" s="1"/>
  <c r="H7377" i="2"/>
  <c r="K7377" i="2" s="1"/>
  <c r="I7377" i="2"/>
  <c r="N7377" i="2" l="1"/>
  <c r="O7377" i="2" s="1"/>
  <c r="R7377" i="2" l="1"/>
  <c r="T7377" i="2" s="1"/>
  <c r="Q7377" i="2"/>
  <c r="P7377" i="2"/>
  <c r="U7377" i="2"/>
  <c r="V7377" i="2" l="1"/>
  <c r="F7378" i="2" s="1"/>
  <c r="S7377" i="2"/>
  <c r="G7378" i="2"/>
  <c r="H7378" i="2" l="1"/>
  <c r="K7378" i="2" s="1"/>
  <c r="J7378" i="2"/>
  <c r="M7378" i="2" s="1"/>
  <c r="I7378" i="2"/>
  <c r="N7378" i="2" l="1"/>
  <c r="O7378" i="2" s="1"/>
  <c r="U7378" i="2" l="1"/>
  <c r="P7378" i="2"/>
  <c r="R7378" i="2"/>
  <c r="T7378" i="2" s="1"/>
  <c r="Q7378" i="2"/>
  <c r="S7378" i="2" l="1"/>
  <c r="G7379" i="2"/>
  <c r="V7378" i="2"/>
  <c r="F7379" i="2" s="1"/>
  <c r="J7379" i="2" l="1"/>
  <c r="M7379" i="2" s="1"/>
  <c r="I7379" i="2"/>
  <c r="H7379" i="2"/>
  <c r="K7379" i="2" s="1"/>
  <c r="N7379" i="2" s="1"/>
  <c r="O7379" i="2" s="1"/>
  <c r="R7379" i="2" l="1"/>
  <c r="T7379" i="2" s="1"/>
  <c r="U7379" i="2"/>
  <c r="P7379" i="2"/>
  <c r="Q7379" i="2"/>
  <c r="S7379" i="2" l="1"/>
  <c r="G7380" i="2"/>
  <c r="V7379" i="2"/>
  <c r="F7380" i="2" s="1"/>
  <c r="J7380" i="2" l="1"/>
  <c r="M7380" i="2" s="1"/>
  <c r="H7380" i="2"/>
  <c r="K7380" i="2" s="1"/>
  <c r="N7380" i="2" s="1"/>
  <c r="O7380" i="2" s="1"/>
  <c r="I7380" i="2"/>
  <c r="U7380" i="2" l="1"/>
  <c r="R7380" i="2"/>
  <c r="T7380" i="2" s="1"/>
  <c r="Q7380" i="2"/>
  <c r="P7380" i="2"/>
  <c r="V7380" i="2" s="1"/>
  <c r="F7381" i="2" s="1"/>
  <c r="H7381" i="2" l="1"/>
  <c r="K7381" i="2" s="1"/>
  <c r="J7381" i="2"/>
  <c r="M7381" i="2" s="1"/>
  <c r="S7380" i="2"/>
  <c r="G7381" i="2"/>
  <c r="N7381" i="2" l="1"/>
  <c r="O7381" i="2" s="1"/>
  <c r="I7381" i="2"/>
  <c r="P7381" i="2" l="1"/>
  <c r="R7381" i="2"/>
  <c r="T7381" i="2" s="1"/>
  <c r="U7381" i="2"/>
  <c r="Q7381" i="2"/>
  <c r="S7381" i="2" l="1"/>
  <c r="G7382" i="2"/>
  <c r="V7381" i="2"/>
  <c r="F7382" i="2" s="1"/>
  <c r="I7382" i="2" l="1"/>
  <c r="J7382" i="2"/>
  <c r="M7382" i="2" s="1"/>
  <c r="H7382" i="2"/>
  <c r="K7382" i="2" s="1"/>
  <c r="N7382" i="2" s="1"/>
  <c r="O7382" i="2" s="1"/>
  <c r="Q7382" i="2" l="1"/>
  <c r="P7382" i="2"/>
  <c r="R7382" i="2"/>
  <c r="T7382" i="2" s="1"/>
  <c r="U7382" i="2"/>
  <c r="V7382" i="2" l="1"/>
  <c r="F7383" i="2" s="1"/>
  <c r="S7382" i="2"/>
  <c r="G7383" i="2"/>
  <c r="I7383" i="2" l="1"/>
  <c r="L7383" i="2" s="1"/>
  <c r="J7383" i="2"/>
  <c r="M7383" i="2" s="1"/>
  <c r="H7383" i="2"/>
  <c r="K7383" i="2" s="1"/>
  <c r="N7383" i="2" s="1"/>
  <c r="O7383" i="2" s="1"/>
  <c r="P7383" i="2" l="1"/>
  <c r="R7383" i="2"/>
  <c r="T7383" i="2" s="1"/>
  <c r="U7383" i="2"/>
  <c r="Q7383" i="2"/>
  <c r="S7383" i="2" l="1"/>
  <c r="G7384" i="2"/>
  <c r="V7383" i="2"/>
  <c r="F7384" i="2" s="1"/>
  <c r="I7384" i="2" l="1"/>
  <c r="L7384" i="2" s="1"/>
  <c r="J7384" i="2"/>
  <c r="M7384" i="2" s="1"/>
  <c r="H7384" i="2"/>
  <c r="K7384" i="2" s="1"/>
  <c r="N7384" i="2" s="1"/>
  <c r="O7384" i="2" s="1"/>
  <c r="R7384" i="2" l="1"/>
  <c r="T7384" i="2" s="1"/>
  <c r="Q7384" i="2"/>
  <c r="P7384" i="2"/>
  <c r="U7384" i="2"/>
  <c r="V7384" i="2" l="1"/>
  <c r="F7385" i="2" s="1"/>
  <c r="S7384" i="2"/>
  <c r="G7385" i="2"/>
  <c r="J7385" i="2" l="1"/>
  <c r="M7385" i="2" s="1"/>
  <c r="I7385" i="2"/>
  <c r="L7385" i="2" s="1"/>
  <c r="H7385" i="2"/>
  <c r="K7385" i="2" s="1"/>
  <c r="N7385" i="2" s="1"/>
  <c r="O7385" i="2" s="1"/>
  <c r="R7385" i="2" l="1"/>
  <c r="T7385" i="2" s="1"/>
  <c r="Q7385" i="2"/>
  <c r="P7385" i="2"/>
  <c r="U7385" i="2"/>
  <c r="V7385" i="2" s="1"/>
  <c r="F7386" i="2" s="1"/>
  <c r="H7386" i="2" l="1"/>
  <c r="K7386" i="2" s="1"/>
  <c r="J7386" i="2"/>
  <c r="M7386" i="2" s="1"/>
  <c r="S7385" i="2"/>
  <c r="G7386" i="2"/>
  <c r="I7386" i="2" l="1"/>
  <c r="L7386" i="2" s="1"/>
  <c r="N7386" i="2" s="1"/>
  <c r="O7386" i="2" s="1"/>
  <c r="Q7386" i="2" l="1"/>
  <c r="R7386" i="2"/>
  <c r="T7386" i="2" s="1"/>
  <c r="U7386" i="2"/>
  <c r="P7386" i="2"/>
  <c r="V7386" i="2" s="1"/>
  <c r="F7387" i="2" s="1"/>
  <c r="J7387" i="2" l="1"/>
  <c r="M7387" i="2" s="1"/>
  <c r="H7387" i="2"/>
  <c r="K7387" i="2" s="1"/>
  <c r="S7386" i="2"/>
  <c r="G7387" i="2"/>
  <c r="I7387" i="2" l="1"/>
  <c r="L7387" i="2" s="1"/>
  <c r="N7387" i="2" s="1"/>
  <c r="O7387" i="2" s="1"/>
  <c r="P7387" i="2" l="1"/>
  <c r="R7387" i="2"/>
  <c r="T7387" i="2" s="1"/>
  <c r="Q7387" i="2"/>
  <c r="U7387" i="2"/>
  <c r="V7387" i="2" s="1"/>
  <c r="F7388" i="2" s="1"/>
  <c r="J7388" i="2" l="1"/>
  <c r="M7388" i="2" s="1"/>
  <c r="H7388" i="2"/>
  <c r="K7388" i="2" s="1"/>
  <c r="S7387" i="2"/>
  <c r="G7388" i="2"/>
  <c r="I7388" i="2" l="1"/>
  <c r="L7388" i="2" s="1"/>
  <c r="N7388" i="2" s="1"/>
  <c r="O7388" i="2" s="1"/>
  <c r="Q7388" i="2" l="1"/>
  <c r="R7388" i="2"/>
  <c r="T7388" i="2" s="1"/>
  <c r="P7388" i="2"/>
  <c r="U7388" i="2"/>
  <c r="V7388" i="2" l="1"/>
  <c r="F7389" i="2" s="1"/>
  <c r="S7388" i="2"/>
  <c r="G7389" i="2"/>
  <c r="I7389" i="2" l="1"/>
  <c r="L7389" i="2" s="1"/>
  <c r="J7389" i="2"/>
  <c r="M7389" i="2" s="1"/>
  <c r="H7389" i="2"/>
  <c r="K7389" i="2" s="1"/>
  <c r="N7389" i="2" s="1"/>
  <c r="O7389" i="2" s="1"/>
  <c r="P7389" i="2" l="1"/>
  <c r="R7389" i="2"/>
  <c r="T7389" i="2" s="1"/>
  <c r="Q7389" i="2"/>
  <c r="U7389" i="2"/>
  <c r="S7389" i="2" l="1"/>
  <c r="G7390" i="2"/>
  <c r="V7389" i="2"/>
  <c r="F7390" i="2" s="1"/>
  <c r="J7390" i="2" l="1"/>
  <c r="M7390" i="2" s="1"/>
  <c r="I7390" i="2"/>
  <c r="L7390" i="2" s="1"/>
  <c r="H7390" i="2"/>
  <c r="K7390" i="2" s="1"/>
  <c r="N7390" i="2" l="1"/>
  <c r="O7390" i="2" s="1"/>
  <c r="P7390" i="2" l="1"/>
  <c r="R7390" i="2"/>
  <c r="T7390" i="2" s="1"/>
  <c r="Q7390" i="2"/>
  <c r="U7390" i="2"/>
  <c r="V7390" i="2" l="1"/>
  <c r="F7391" i="2" s="1"/>
  <c r="S7390" i="2"/>
  <c r="G7391" i="2"/>
  <c r="H7391" i="2" l="1"/>
  <c r="K7391" i="2" s="1"/>
  <c r="J7391" i="2"/>
  <c r="M7391" i="2" s="1"/>
  <c r="I7391" i="2"/>
  <c r="L7391" i="2" s="1"/>
  <c r="N7391" i="2" s="1"/>
  <c r="O7391" i="2" s="1"/>
  <c r="R7391" i="2" l="1"/>
  <c r="T7391" i="2" s="1"/>
  <c r="Q7391" i="2"/>
  <c r="P7391" i="2"/>
  <c r="U7391" i="2"/>
  <c r="O7392" i="2"/>
  <c r="V7391" i="2" l="1"/>
  <c r="F7392" i="2" s="1"/>
  <c r="P7392" i="2"/>
  <c r="R7392" i="2"/>
  <c r="T7392" i="2" s="1"/>
  <c r="U7392" i="2"/>
  <c r="S7391" i="2"/>
  <c r="G7392" i="2"/>
  <c r="J7392" i="2" l="1"/>
  <c r="M7392" i="2" s="1"/>
  <c r="I7392" i="2"/>
  <c r="H7392" i="2"/>
  <c r="K7392" i="2" s="1"/>
  <c r="L7392" i="2" l="1"/>
  <c r="N7392" i="2" s="1"/>
  <c r="Q7392" i="2"/>
  <c r="S7392" i="2" l="1"/>
  <c r="G7393" i="2"/>
  <c r="V7392" i="2"/>
  <c r="F7393" i="2" s="1"/>
  <c r="J7393" i="2" l="1"/>
  <c r="M7393" i="2" s="1"/>
  <c r="I7393" i="2"/>
  <c r="L7393" i="2" s="1"/>
  <c r="H7393" i="2"/>
  <c r="K7393" i="2" s="1"/>
  <c r="N7393" i="2" s="1"/>
  <c r="O7393" i="2" s="1"/>
  <c r="P7393" i="2" l="1"/>
  <c r="V7393" i="2" s="1"/>
  <c r="F7394" i="2" s="1"/>
  <c r="O7394" i="2"/>
  <c r="R7393" i="2"/>
  <c r="T7393" i="2" s="1"/>
  <c r="Q7393" i="2"/>
  <c r="U7393" i="2"/>
  <c r="Q7394" i="2" l="1"/>
  <c r="P7394" i="2"/>
  <c r="R7394" i="2"/>
  <c r="T7394" i="2" s="1"/>
  <c r="U7394" i="2"/>
  <c r="V7394" i="2" s="1"/>
  <c r="F7395" i="2" s="1"/>
  <c r="S7393" i="2"/>
  <c r="J7394" i="2"/>
  <c r="M7394" i="2" s="1"/>
  <c r="H7394" i="2"/>
  <c r="K7394" i="2" s="1"/>
  <c r="I7394" i="2"/>
  <c r="J7395" i="2" l="1"/>
  <c r="M7395" i="2" s="1"/>
  <c r="H7395" i="2"/>
  <c r="K7395" i="2" s="1"/>
  <c r="N7395" i="2" s="1"/>
  <c r="O7395" i="2" s="1"/>
  <c r="N7394" i="2"/>
  <c r="S7394" i="2"/>
  <c r="G7395" i="2"/>
  <c r="R7395" i="2" l="1"/>
  <c r="T7395" i="2" s="1"/>
  <c r="P7395" i="2"/>
  <c r="Q7395" i="2"/>
  <c r="S7395" i="2" s="1"/>
  <c r="U7395" i="2"/>
  <c r="I7395" i="2"/>
  <c r="V7395" i="2" l="1"/>
  <c r="F7396" i="2" s="1"/>
  <c r="G7396" i="2"/>
  <c r="H7396" i="2" l="1"/>
  <c r="K7396" i="2" s="1"/>
  <c r="N7396" i="2" s="1"/>
  <c r="O7396" i="2" s="1"/>
  <c r="I7396" i="2"/>
  <c r="J7396" i="2"/>
  <c r="M7396" i="2" s="1"/>
  <c r="P7396" i="2" l="1"/>
  <c r="V7396" i="2" s="1"/>
  <c r="F7397" i="2" s="1"/>
  <c r="U7396" i="2"/>
  <c r="R7396" i="2"/>
  <c r="T7396" i="2" s="1"/>
  <c r="Q7396" i="2"/>
  <c r="S7396" i="2" l="1"/>
  <c r="G7397" i="2"/>
  <c r="J7397" i="2"/>
  <c r="M7397" i="2" s="1"/>
  <c r="I7397" i="2"/>
  <c r="H7397" i="2"/>
  <c r="K7397" i="2" s="1"/>
  <c r="N7397" i="2" s="1"/>
  <c r="O7397" i="2" s="1"/>
  <c r="Q7397" i="2" l="1"/>
  <c r="P7397" i="2"/>
  <c r="U7397" i="2"/>
  <c r="R7397" i="2"/>
  <c r="T7397" i="2" s="1"/>
  <c r="G7398" i="2"/>
  <c r="V7397" i="2" l="1"/>
  <c r="F7398" i="2" s="1"/>
  <c r="S7397" i="2"/>
  <c r="J7398" i="2" l="1"/>
  <c r="M7398" i="2" s="1"/>
  <c r="H7398" i="2"/>
  <c r="K7398" i="2" s="1"/>
  <c r="I7398" i="2"/>
  <c r="N7398" i="2" l="1"/>
  <c r="O7398" i="2" s="1"/>
  <c r="U7398" i="2" l="1"/>
  <c r="Q7398" i="2"/>
  <c r="P7398" i="2"/>
  <c r="V7398" i="2" s="1"/>
  <c r="F7399" i="2" s="1"/>
  <c r="R7398" i="2"/>
  <c r="T7398" i="2" s="1"/>
  <c r="J7399" i="2" l="1"/>
  <c r="M7399" i="2" s="1"/>
  <c r="H7399" i="2"/>
  <c r="K7399" i="2" s="1"/>
  <c r="N7399" i="2" s="1"/>
  <c r="O7399" i="2" s="1"/>
  <c r="S7398" i="2"/>
  <c r="G7399" i="2"/>
  <c r="I7399" i="2" l="1"/>
  <c r="Q7399" i="2"/>
  <c r="R7399" i="2"/>
  <c r="T7399" i="2" s="1"/>
  <c r="P7399" i="2"/>
  <c r="U7399" i="2"/>
  <c r="V7399" i="2" s="1"/>
  <c r="F7400" i="2" s="1"/>
  <c r="J7400" i="2" l="1"/>
  <c r="M7400" i="2" s="1"/>
  <c r="H7400" i="2"/>
  <c r="K7400" i="2" s="1"/>
  <c r="N7400" i="2" s="1"/>
  <c r="O7400" i="2" s="1"/>
  <c r="S7399" i="2"/>
  <c r="G7400" i="2"/>
  <c r="G7401" i="2" l="1"/>
  <c r="P7400" i="2"/>
  <c r="R7400" i="2"/>
  <c r="T7400" i="2" s="1"/>
  <c r="Q7400" i="2"/>
  <c r="S7400" i="2" s="1"/>
  <c r="U7400" i="2"/>
  <c r="V7400" i="2" s="1"/>
  <c r="F7401" i="2" s="1"/>
  <c r="I7400" i="2"/>
  <c r="H7401" i="2" l="1"/>
  <c r="K7401" i="2" s="1"/>
  <c r="J7401" i="2"/>
  <c r="M7401" i="2" s="1"/>
  <c r="I7401" i="2"/>
  <c r="N7401" i="2" l="1"/>
  <c r="O7401" i="2" s="1"/>
  <c r="U7401" i="2" l="1"/>
  <c r="Q7401" i="2"/>
  <c r="R7401" i="2"/>
  <c r="T7401" i="2" s="1"/>
  <c r="P7401" i="2"/>
  <c r="V7401" i="2" s="1"/>
  <c r="F7402" i="2" s="1"/>
  <c r="J7402" i="2" l="1"/>
  <c r="M7402" i="2" s="1"/>
  <c r="H7402" i="2"/>
  <c r="K7402" i="2" s="1"/>
  <c r="N7402" i="2" s="1"/>
  <c r="O7402" i="2" s="1"/>
  <c r="S7401" i="2"/>
  <c r="G7402" i="2"/>
  <c r="I7402" i="2" s="1"/>
  <c r="Q7402" i="2" l="1"/>
  <c r="R7402" i="2"/>
  <c r="T7402" i="2" s="1"/>
  <c r="P7402" i="2"/>
  <c r="U7402" i="2"/>
  <c r="V7402" i="2" s="1"/>
  <c r="F7403" i="2" s="1"/>
  <c r="J7403" i="2" l="1"/>
  <c r="M7403" i="2" s="1"/>
  <c r="H7403" i="2"/>
  <c r="K7403" i="2" s="1"/>
  <c r="N7403" i="2" s="1"/>
  <c r="O7403" i="2" s="1"/>
  <c r="S7402" i="2"/>
  <c r="G7403" i="2"/>
  <c r="R7403" i="2" l="1"/>
  <c r="T7403" i="2" s="1"/>
  <c r="P7403" i="2"/>
  <c r="Q7403" i="2"/>
  <c r="S7403" i="2" s="1"/>
  <c r="U7403" i="2"/>
  <c r="V7403" i="2" s="1"/>
  <c r="F7404" i="2" s="1"/>
  <c r="I7403" i="2"/>
  <c r="J7404" i="2" l="1"/>
  <c r="M7404" i="2" s="1"/>
  <c r="H7404" i="2"/>
  <c r="K7404" i="2" s="1"/>
  <c r="N7404" i="2" s="1"/>
  <c r="O7404" i="2" s="1"/>
  <c r="G7404" i="2"/>
  <c r="I7404" i="2" l="1"/>
  <c r="Q7404" i="2"/>
  <c r="P7404" i="2"/>
  <c r="R7404" i="2"/>
  <c r="T7404" i="2" s="1"/>
  <c r="U7404" i="2"/>
  <c r="V7404" i="2" l="1"/>
  <c r="F7405" i="2" s="1"/>
  <c r="S7404" i="2"/>
  <c r="G7405" i="2"/>
  <c r="I7405" i="2" l="1"/>
  <c r="H7405" i="2"/>
  <c r="K7405" i="2" s="1"/>
  <c r="J7405" i="2"/>
  <c r="M7405" i="2" s="1"/>
  <c r="N7405" i="2" l="1"/>
  <c r="O7405" i="2" s="1"/>
  <c r="P7405" i="2" l="1"/>
  <c r="R7405" i="2"/>
  <c r="T7405" i="2" s="1"/>
  <c r="Q7405" i="2"/>
  <c r="U7405" i="2"/>
  <c r="V7405" i="2" s="1"/>
  <c r="F7406" i="2" s="1"/>
  <c r="H7406" i="2" l="1"/>
  <c r="K7406" i="2" s="1"/>
  <c r="J7406" i="2"/>
  <c r="M7406" i="2" s="1"/>
  <c r="S7405" i="2"/>
  <c r="G7406" i="2"/>
  <c r="I7406" i="2" l="1"/>
  <c r="N7406" i="2"/>
  <c r="O7406" i="2" s="1"/>
  <c r="R7406" i="2" l="1"/>
  <c r="T7406" i="2" s="1"/>
  <c r="P7406" i="2"/>
  <c r="Q7406" i="2"/>
  <c r="U7406" i="2"/>
  <c r="V7406" i="2" s="1"/>
  <c r="F7407" i="2" s="1"/>
  <c r="J7407" i="2" l="1"/>
  <c r="M7407" i="2" s="1"/>
  <c r="H7407" i="2"/>
  <c r="K7407" i="2" s="1"/>
  <c r="S7406" i="2"/>
  <c r="G7407" i="2"/>
  <c r="I7407" i="2" s="1"/>
  <c r="L7407" i="2" s="1"/>
  <c r="N7407" i="2" s="1"/>
  <c r="O7407" i="2" s="1"/>
  <c r="P7407" i="2" l="1"/>
  <c r="Q7407" i="2"/>
  <c r="U7407" i="2"/>
  <c r="R7407" i="2"/>
  <c r="T7407" i="2" s="1"/>
  <c r="G7408" i="2" l="1"/>
  <c r="S7407" i="2"/>
  <c r="V7407" i="2"/>
  <c r="F7408" i="2" s="1"/>
  <c r="J7408" i="2" l="1"/>
  <c r="M7408" i="2" s="1"/>
  <c r="H7408" i="2"/>
  <c r="K7408" i="2" s="1"/>
  <c r="I7408" i="2"/>
  <c r="L7408" i="2" s="1"/>
  <c r="N7408" i="2" l="1"/>
  <c r="O7408" i="2" s="1"/>
  <c r="R7408" i="2" l="1"/>
  <c r="T7408" i="2" s="1"/>
  <c r="P7408" i="2"/>
  <c r="Q7408" i="2"/>
  <c r="U7408" i="2"/>
  <c r="S7408" i="2" l="1"/>
  <c r="G7409" i="2"/>
  <c r="V7408" i="2"/>
  <c r="F7409" i="2" s="1"/>
  <c r="I7409" i="2" l="1"/>
  <c r="L7409" i="2" s="1"/>
  <c r="J7409" i="2"/>
  <c r="M7409" i="2" s="1"/>
  <c r="H7409" i="2"/>
  <c r="K7409" i="2" s="1"/>
  <c r="N7409" i="2" l="1"/>
  <c r="O7409" i="2" s="1"/>
  <c r="R7409" i="2" l="1"/>
  <c r="T7409" i="2" s="1"/>
  <c r="U7409" i="2"/>
  <c r="Q7409" i="2"/>
  <c r="P7409" i="2"/>
  <c r="S7409" i="2" l="1"/>
  <c r="G7410" i="2"/>
  <c r="V7409" i="2"/>
  <c r="F7410" i="2" s="1"/>
  <c r="I7410" i="2" l="1"/>
  <c r="L7410" i="2" s="1"/>
  <c r="H7410" i="2"/>
  <c r="K7410" i="2" s="1"/>
  <c r="J7410" i="2"/>
  <c r="M7410" i="2" s="1"/>
  <c r="N7410" i="2" l="1"/>
  <c r="O7410" i="2" s="1"/>
  <c r="P7410" i="2" l="1"/>
  <c r="R7410" i="2"/>
  <c r="T7410" i="2" s="1"/>
  <c r="Q7410" i="2"/>
  <c r="U7410" i="2"/>
  <c r="V7410" i="2" s="1"/>
  <c r="F7411" i="2" s="1"/>
  <c r="J7411" i="2" l="1"/>
  <c r="M7411" i="2" s="1"/>
  <c r="H7411" i="2"/>
  <c r="K7411" i="2" s="1"/>
  <c r="S7410" i="2"/>
  <c r="G7411" i="2"/>
  <c r="I7411" i="2" l="1"/>
  <c r="L7411" i="2" s="1"/>
  <c r="N7411" i="2" s="1"/>
  <c r="O7411" i="2" s="1"/>
  <c r="P7411" i="2" l="1"/>
  <c r="Q7411" i="2"/>
  <c r="R7411" i="2"/>
  <c r="T7411" i="2" s="1"/>
  <c r="U7411" i="2"/>
  <c r="S7411" i="2" l="1"/>
  <c r="G7412" i="2"/>
  <c r="V7411" i="2"/>
  <c r="F7412" i="2" s="1"/>
  <c r="I7412" i="2" l="1"/>
  <c r="L7412" i="2" s="1"/>
  <c r="J7412" i="2"/>
  <c r="M7412" i="2" s="1"/>
  <c r="H7412" i="2"/>
  <c r="K7412" i="2" s="1"/>
  <c r="N7412" i="2" s="1"/>
  <c r="O7412" i="2" s="1"/>
  <c r="R7412" i="2" l="1"/>
  <c r="T7412" i="2" s="1"/>
  <c r="Q7412" i="2"/>
  <c r="P7412" i="2"/>
  <c r="U7412" i="2"/>
  <c r="V7412" i="2" l="1"/>
  <c r="F7413" i="2" s="1"/>
  <c r="S7412" i="2"/>
  <c r="G7413" i="2"/>
  <c r="I7413" i="2" l="1"/>
  <c r="L7413" i="2" s="1"/>
  <c r="H7413" i="2"/>
  <c r="K7413" i="2" s="1"/>
  <c r="J7413" i="2"/>
  <c r="M7413" i="2" s="1"/>
  <c r="N7413" i="2" l="1"/>
  <c r="O7413" i="2" s="1"/>
  <c r="Q7413" i="2" l="1"/>
  <c r="P7413" i="2"/>
  <c r="U7413" i="2"/>
  <c r="R7413" i="2"/>
  <c r="T7413" i="2" s="1"/>
  <c r="V7413" i="2" l="1"/>
  <c r="F7414" i="2" s="1"/>
  <c r="S7413" i="2"/>
  <c r="G7414" i="2"/>
  <c r="J7414" i="2" l="1"/>
  <c r="M7414" i="2" s="1"/>
  <c r="I7414" i="2"/>
  <c r="L7414" i="2" s="1"/>
  <c r="H7414" i="2"/>
  <c r="K7414" i="2" s="1"/>
  <c r="N7414" i="2" s="1"/>
  <c r="O7414" i="2" s="1"/>
  <c r="R7414" i="2" l="1"/>
  <c r="T7414" i="2" s="1"/>
  <c r="Q7414" i="2"/>
  <c r="P7414" i="2"/>
  <c r="U7414" i="2"/>
  <c r="V7414" i="2" s="1"/>
  <c r="F7415" i="2" s="1"/>
  <c r="J7415" i="2" l="1"/>
  <c r="M7415" i="2" s="1"/>
  <c r="H7415" i="2"/>
  <c r="K7415" i="2" s="1"/>
  <c r="S7414" i="2"/>
  <c r="G7415" i="2"/>
  <c r="I7415" i="2" l="1"/>
  <c r="L7415" i="2" s="1"/>
  <c r="N7415" i="2" s="1"/>
  <c r="O7415" i="2" s="1"/>
  <c r="R7415" i="2" l="1"/>
  <c r="T7415" i="2" s="1"/>
  <c r="P7415" i="2"/>
  <c r="U7415" i="2"/>
  <c r="Q7415" i="2"/>
  <c r="S7415" i="2" l="1"/>
  <c r="G7416" i="2"/>
  <c r="V7415" i="2"/>
  <c r="F7416" i="2" s="1"/>
  <c r="J7416" i="2" l="1"/>
  <c r="M7416" i="2" s="1"/>
  <c r="I7416" i="2"/>
  <c r="L7416" i="2" s="1"/>
  <c r="H7416" i="2"/>
  <c r="K7416" i="2" s="1"/>
  <c r="N7416" i="2" s="1"/>
  <c r="O7416" i="2" s="1"/>
  <c r="Q7416" i="2" l="1"/>
  <c r="R7416" i="2"/>
  <c r="T7416" i="2" s="1"/>
  <c r="P7416" i="2"/>
  <c r="U7416" i="2"/>
  <c r="V7416" i="2" s="1"/>
  <c r="F7417" i="2" s="1"/>
  <c r="J7417" i="2" l="1"/>
  <c r="M7417" i="2" s="1"/>
  <c r="H7417" i="2"/>
  <c r="K7417" i="2" s="1"/>
  <c r="S7416" i="2"/>
  <c r="G7417" i="2"/>
  <c r="I7417" i="2" s="1"/>
  <c r="L7417" i="2" s="1"/>
  <c r="N7417" i="2" l="1"/>
  <c r="O7417" i="2" s="1"/>
  <c r="P7417" i="2" l="1"/>
  <c r="U7417" i="2"/>
  <c r="Q7417" i="2"/>
  <c r="S7417" i="2" s="1"/>
  <c r="R7417" i="2"/>
  <c r="T7417" i="2" s="1"/>
  <c r="O7418" i="2"/>
  <c r="U7418" i="2" l="1"/>
  <c r="P7418" i="2"/>
  <c r="R7418" i="2"/>
  <c r="T7418" i="2" s="1"/>
  <c r="V7417" i="2"/>
  <c r="F7418" i="2" s="1"/>
  <c r="I7418" i="2" l="1"/>
  <c r="Q7418" i="2" s="1"/>
  <c r="V7418" i="2"/>
  <c r="F7419" i="2" s="1"/>
  <c r="J7418" i="2"/>
  <c r="M7418" i="2" s="1"/>
  <c r="H7418" i="2"/>
  <c r="K7418" i="2" s="1"/>
  <c r="N7418" i="2" s="1"/>
  <c r="J7419" i="2" l="1"/>
  <c r="M7419" i="2" s="1"/>
  <c r="H7419" i="2"/>
  <c r="K7419" i="2" s="1"/>
  <c r="S7418" i="2"/>
  <c r="G7419" i="2"/>
  <c r="I7419" i="2" l="1"/>
  <c r="N7419" i="2"/>
  <c r="O7419" i="2" s="1"/>
  <c r="R7419" i="2" l="1"/>
  <c r="T7419" i="2" s="1"/>
  <c r="Q7419" i="2"/>
  <c r="O7420" i="2"/>
  <c r="P7419" i="2"/>
  <c r="U7419" i="2"/>
  <c r="V7419" i="2" l="1"/>
  <c r="F7420" i="2" s="1"/>
  <c r="Q7420" i="2"/>
  <c r="P7420" i="2"/>
  <c r="R7420" i="2"/>
  <c r="T7420" i="2" s="1"/>
  <c r="U7420" i="2"/>
  <c r="S7419" i="2"/>
  <c r="G7420" i="2"/>
  <c r="G7421" i="2" s="1"/>
  <c r="V7420" i="2" l="1"/>
  <c r="F7421" i="2" s="1"/>
  <c r="S7420" i="2"/>
  <c r="J7420" i="2"/>
  <c r="M7420" i="2" s="1"/>
  <c r="I7420" i="2"/>
  <c r="H7420" i="2"/>
  <c r="K7420" i="2" s="1"/>
  <c r="N7420" i="2" l="1"/>
  <c r="J7421" i="2"/>
  <c r="M7421" i="2" s="1"/>
  <c r="I7421" i="2"/>
  <c r="H7421" i="2"/>
  <c r="K7421" i="2" s="1"/>
  <c r="N7421" i="2" s="1"/>
  <c r="O7421" i="2" s="1"/>
  <c r="R7421" i="2" l="1"/>
  <c r="T7421" i="2" s="1"/>
  <c r="Q7421" i="2"/>
  <c r="P7421" i="2"/>
  <c r="U7421" i="2"/>
  <c r="S7421" i="2" l="1"/>
  <c r="G7422" i="2"/>
  <c r="V7421" i="2"/>
  <c r="F7422" i="2" s="1"/>
  <c r="J7422" i="2" l="1"/>
  <c r="M7422" i="2" s="1"/>
  <c r="H7422" i="2"/>
  <c r="K7422" i="2" s="1"/>
  <c r="N7422" i="2" s="1"/>
  <c r="O7422" i="2" s="1"/>
  <c r="I7422" i="2"/>
  <c r="Q7422" i="2" l="1"/>
  <c r="P7422" i="2"/>
  <c r="R7422" i="2"/>
  <c r="T7422" i="2" s="1"/>
  <c r="U7422" i="2"/>
  <c r="V7422" i="2" s="1"/>
  <c r="F7423" i="2" s="1"/>
  <c r="H7423" i="2" l="1"/>
  <c r="K7423" i="2" s="1"/>
  <c r="J7423" i="2"/>
  <c r="M7423" i="2" s="1"/>
  <c r="S7422" i="2"/>
  <c r="G7423" i="2"/>
  <c r="I7423" i="2" l="1"/>
  <c r="N7423" i="2"/>
  <c r="O7423" i="2" s="1"/>
  <c r="R7423" i="2" l="1"/>
  <c r="T7423" i="2" s="1"/>
  <c r="Q7423" i="2"/>
  <c r="P7423" i="2"/>
  <c r="U7423" i="2"/>
  <c r="V7423" i="2" s="1"/>
  <c r="F7424" i="2" s="1"/>
  <c r="J7424" i="2" l="1"/>
  <c r="M7424" i="2" s="1"/>
  <c r="H7424" i="2"/>
  <c r="K7424" i="2" s="1"/>
  <c r="N7424" i="2" s="1"/>
  <c r="O7424" i="2" s="1"/>
  <c r="S7423" i="2"/>
  <c r="G7424" i="2"/>
  <c r="R7424" i="2" l="1"/>
  <c r="T7424" i="2" s="1"/>
  <c r="P7424" i="2"/>
  <c r="Q7424" i="2"/>
  <c r="S7424" i="2" s="1"/>
  <c r="U7424" i="2"/>
  <c r="V7424" i="2" s="1"/>
  <c r="F7425" i="2" s="1"/>
  <c r="I7424" i="2"/>
  <c r="J7425" i="2" l="1"/>
  <c r="M7425" i="2" s="1"/>
  <c r="H7425" i="2"/>
  <c r="K7425" i="2" s="1"/>
  <c r="N7425" i="2" s="1"/>
  <c r="O7425" i="2" s="1"/>
  <c r="G7425" i="2"/>
  <c r="R7425" i="2" l="1"/>
  <c r="T7425" i="2" s="1"/>
  <c r="Q7425" i="2"/>
  <c r="P7425" i="2"/>
  <c r="U7425" i="2"/>
  <c r="I7425" i="2"/>
  <c r="V7425" i="2" l="1"/>
  <c r="F7426" i="2" s="1"/>
  <c r="S7425" i="2"/>
  <c r="G7426" i="2"/>
  <c r="J7426" i="2" l="1"/>
  <c r="M7426" i="2" s="1"/>
  <c r="H7426" i="2"/>
  <c r="K7426" i="2" s="1"/>
  <c r="N7426" i="2" s="1"/>
  <c r="O7426" i="2" s="1"/>
  <c r="I7426" i="2"/>
  <c r="P7426" i="2" l="1"/>
  <c r="U7426" i="2"/>
  <c r="O7427" i="2"/>
  <c r="R7426" i="2"/>
  <c r="T7426" i="2" s="1"/>
  <c r="Q7426" i="2"/>
  <c r="S7426" i="2" l="1"/>
  <c r="G7427" i="2"/>
  <c r="U7427" i="2"/>
  <c r="Q7427" i="2"/>
  <c r="R7427" i="2"/>
  <c r="T7427" i="2" s="1"/>
  <c r="V7426" i="2"/>
  <c r="F7427" i="2" s="1"/>
  <c r="H7427" i="2" l="1"/>
  <c r="J7427" i="2"/>
  <c r="M7427" i="2" s="1"/>
  <c r="I7427" i="2"/>
  <c r="G7428" i="2"/>
  <c r="K7427" i="2" l="1"/>
  <c r="N7427" i="2" s="1"/>
  <c r="P7427" i="2"/>
  <c r="V7427" i="2" l="1"/>
  <c r="F7428" i="2" s="1"/>
  <c r="S7427" i="2"/>
  <c r="J7428" i="2" l="1"/>
  <c r="M7428" i="2" s="1"/>
  <c r="H7428" i="2"/>
  <c r="K7428" i="2" s="1"/>
  <c r="N7428" i="2" s="1"/>
  <c r="O7428" i="2" s="1"/>
  <c r="I7428" i="2"/>
  <c r="U7428" i="2" l="1"/>
  <c r="P7428" i="2"/>
  <c r="Q7428" i="2"/>
  <c r="R7428" i="2"/>
  <c r="T7428" i="2" s="1"/>
  <c r="S7428" i="2" l="1"/>
  <c r="G7429" i="2"/>
  <c r="V7428" i="2"/>
  <c r="F7429" i="2" s="1"/>
  <c r="J7429" i="2" l="1"/>
  <c r="M7429" i="2" s="1"/>
  <c r="H7429" i="2"/>
  <c r="K7429" i="2" s="1"/>
  <c r="N7429" i="2" s="1"/>
  <c r="O7429" i="2" s="1"/>
  <c r="I7429" i="2"/>
  <c r="U7429" i="2" l="1"/>
  <c r="P7429" i="2"/>
  <c r="R7429" i="2"/>
  <c r="T7429" i="2" s="1"/>
  <c r="Q7429" i="2"/>
  <c r="S7429" i="2" l="1"/>
  <c r="G7430" i="2"/>
  <c r="V7429" i="2"/>
  <c r="F7430" i="2" s="1"/>
  <c r="I7430" i="2" l="1"/>
  <c r="H7430" i="2"/>
  <c r="K7430" i="2" s="1"/>
  <c r="N7430" i="2" s="1"/>
  <c r="O7430" i="2" s="1"/>
  <c r="J7430" i="2"/>
  <c r="M7430" i="2" s="1"/>
  <c r="U7430" i="2" l="1"/>
  <c r="R7430" i="2"/>
  <c r="T7430" i="2" s="1"/>
  <c r="Q7430" i="2"/>
  <c r="P7430" i="2"/>
  <c r="V7430" i="2" s="1"/>
  <c r="F7431" i="2" s="1"/>
  <c r="J7431" i="2" l="1"/>
  <c r="M7431" i="2" s="1"/>
  <c r="H7431" i="2"/>
  <c r="K7431" i="2" s="1"/>
  <c r="S7430" i="2"/>
  <c r="G7431" i="2"/>
  <c r="I7431" i="2" l="1"/>
  <c r="L7431" i="2" s="1"/>
  <c r="N7431" i="2" s="1"/>
  <c r="O7431" i="2" s="1"/>
  <c r="U7431" i="2" l="1"/>
  <c r="R7431" i="2"/>
  <c r="T7431" i="2" s="1"/>
  <c r="Q7431" i="2"/>
  <c r="P7431" i="2"/>
  <c r="V7431" i="2" s="1"/>
  <c r="F7432" i="2" s="1"/>
  <c r="J7432" i="2" l="1"/>
  <c r="M7432" i="2" s="1"/>
  <c r="H7432" i="2"/>
  <c r="K7432" i="2" s="1"/>
  <c r="S7431" i="2"/>
  <c r="G7432" i="2"/>
  <c r="I7432" i="2" l="1"/>
  <c r="L7432" i="2" s="1"/>
  <c r="N7432" i="2"/>
  <c r="O7432" i="2" s="1"/>
  <c r="Q7432" i="2" l="1"/>
  <c r="P7432" i="2"/>
  <c r="U7432" i="2"/>
  <c r="R7432" i="2"/>
  <c r="T7432" i="2" s="1"/>
  <c r="V7432" i="2" l="1"/>
  <c r="F7433" i="2" s="1"/>
  <c r="S7432" i="2"/>
  <c r="G7433" i="2"/>
  <c r="I7433" i="2" l="1"/>
  <c r="L7433" i="2" s="1"/>
  <c r="J7433" i="2"/>
  <c r="M7433" i="2" s="1"/>
  <c r="H7433" i="2"/>
  <c r="K7433" i="2" s="1"/>
  <c r="N7433" i="2" s="1"/>
  <c r="O7433" i="2" s="1"/>
  <c r="Q7433" i="2" l="1"/>
  <c r="P7433" i="2"/>
  <c r="R7433" i="2"/>
  <c r="T7433" i="2" s="1"/>
  <c r="U7433" i="2"/>
  <c r="V7433" i="2" l="1"/>
  <c r="F7434" i="2" s="1"/>
  <c r="S7433" i="2"/>
  <c r="G7434" i="2"/>
  <c r="J7434" i="2" l="1"/>
  <c r="M7434" i="2" s="1"/>
  <c r="H7434" i="2"/>
  <c r="K7434" i="2" s="1"/>
  <c r="I7434" i="2"/>
  <c r="L7434" i="2" s="1"/>
  <c r="N7434" i="2" l="1"/>
  <c r="O7434" i="2" s="1"/>
  <c r="Q7434" i="2" l="1"/>
  <c r="P7434" i="2"/>
  <c r="R7434" i="2"/>
  <c r="T7434" i="2" s="1"/>
  <c r="U7434" i="2"/>
  <c r="V7434" i="2" l="1"/>
  <c r="F7435" i="2" s="1"/>
  <c r="S7434" i="2"/>
  <c r="G7435" i="2"/>
  <c r="J7435" i="2" l="1"/>
  <c r="M7435" i="2" s="1"/>
  <c r="H7435" i="2"/>
  <c r="K7435" i="2" s="1"/>
  <c r="I7435" i="2"/>
  <c r="L7435" i="2" s="1"/>
  <c r="N7435" i="2" l="1"/>
  <c r="O7435" i="2" s="1"/>
  <c r="R7435" i="2" l="1"/>
  <c r="T7435" i="2" s="1"/>
  <c r="P7435" i="2"/>
  <c r="Q7435" i="2"/>
  <c r="U7435" i="2"/>
  <c r="V7435" i="2" s="1"/>
  <c r="F7436" i="2" s="1"/>
  <c r="J7436" i="2" l="1"/>
  <c r="M7436" i="2" s="1"/>
  <c r="H7436" i="2"/>
  <c r="K7436" i="2" s="1"/>
  <c r="S7435" i="2"/>
  <c r="G7436" i="2"/>
  <c r="I7436" i="2" l="1"/>
  <c r="L7436" i="2" s="1"/>
  <c r="N7436" i="2" s="1"/>
  <c r="O7436" i="2" s="1"/>
  <c r="Q7436" i="2" l="1"/>
  <c r="P7436" i="2"/>
  <c r="R7436" i="2"/>
  <c r="T7436" i="2" s="1"/>
  <c r="U7436" i="2"/>
  <c r="V7436" i="2" s="1"/>
  <c r="F7437" i="2" s="1"/>
  <c r="J7437" i="2" l="1"/>
  <c r="M7437" i="2" s="1"/>
  <c r="H7437" i="2"/>
  <c r="K7437" i="2" s="1"/>
  <c r="S7436" i="2"/>
  <c r="G7437" i="2"/>
  <c r="I7437" i="2" l="1"/>
  <c r="L7437" i="2" s="1"/>
  <c r="N7437" i="2"/>
  <c r="O7437" i="2" s="1"/>
  <c r="Q7437" i="2" l="1"/>
  <c r="P7437" i="2"/>
  <c r="R7437" i="2"/>
  <c r="T7437" i="2" s="1"/>
  <c r="U7437" i="2" l="1"/>
  <c r="V7437" i="2"/>
  <c r="F7438" i="2" s="1"/>
  <c r="S7437" i="2"/>
  <c r="G7438" i="2"/>
  <c r="J7438" i="2" l="1"/>
  <c r="M7438" i="2" s="1"/>
  <c r="I7438" i="2"/>
  <c r="L7438" i="2" s="1"/>
  <c r="H7438" i="2"/>
  <c r="K7438" i="2" s="1"/>
  <c r="N7438" i="2" s="1"/>
  <c r="O7438" i="2" s="1"/>
  <c r="P7438" i="2" l="1"/>
  <c r="R7438" i="2"/>
  <c r="T7438" i="2" s="1"/>
  <c r="Q7438" i="2"/>
  <c r="U7438" i="2"/>
  <c r="V7438" i="2" s="1"/>
  <c r="F7439" i="2" s="1"/>
  <c r="H7439" i="2" l="1"/>
  <c r="K7439" i="2" s="1"/>
  <c r="J7439" i="2"/>
  <c r="M7439" i="2" s="1"/>
  <c r="S7438" i="2"/>
  <c r="G7439" i="2"/>
  <c r="I7439" i="2" l="1"/>
  <c r="L7439" i="2" s="1"/>
  <c r="N7439" i="2" s="1"/>
  <c r="O7439" i="2" s="1"/>
  <c r="R7439" i="2" l="1"/>
  <c r="T7439" i="2" s="1"/>
  <c r="Q7439" i="2"/>
  <c r="P7439" i="2"/>
  <c r="U7439" i="2"/>
  <c r="V7439" i="2" l="1"/>
  <c r="F7440" i="2" s="1"/>
  <c r="S7439" i="2"/>
  <c r="G7440" i="2"/>
  <c r="J7440" i="2" l="1"/>
  <c r="M7440" i="2" s="1"/>
  <c r="I7440" i="2"/>
  <c r="L7440" i="2" s="1"/>
  <c r="H7440" i="2"/>
  <c r="K7440" i="2" s="1"/>
  <c r="N7440" i="2" s="1"/>
  <c r="O7440" i="2" s="1"/>
  <c r="R7440" i="2" l="1"/>
  <c r="T7440" i="2" s="1"/>
  <c r="Q7440" i="2"/>
  <c r="P7440" i="2"/>
  <c r="U7440" i="2"/>
  <c r="V7440" i="2" s="1"/>
  <c r="F7441" i="2" s="1"/>
  <c r="J7441" i="2" l="1"/>
  <c r="M7441" i="2" s="1"/>
  <c r="H7441" i="2"/>
  <c r="K7441" i="2" s="1"/>
  <c r="I7441" i="2"/>
  <c r="L7441" i="2" s="1"/>
  <c r="S7440" i="2"/>
  <c r="G7441" i="2"/>
  <c r="N7441" i="2" l="1"/>
  <c r="O7441" i="2" s="1"/>
  <c r="P7441" i="2" l="1"/>
  <c r="R7441" i="2"/>
  <c r="T7441" i="2" s="1"/>
  <c r="Q7441" i="2"/>
  <c r="S7441" i="2" s="1"/>
  <c r="U7441" i="2"/>
  <c r="V7441" i="2" l="1"/>
  <c r="F7442" i="2" s="1"/>
  <c r="I7442" i="2" l="1"/>
  <c r="J7442" i="2"/>
  <c r="M7442" i="2" s="1"/>
  <c r="H7442" i="2"/>
  <c r="K7442" i="2" s="1"/>
  <c r="N7442" i="2" s="1"/>
  <c r="O7442" i="2" s="1"/>
  <c r="R7442" i="2" l="1"/>
  <c r="T7442" i="2" s="1"/>
  <c r="Q7442" i="2"/>
  <c r="P7442" i="2"/>
  <c r="U7442" i="2"/>
  <c r="V7442" i="2" s="1"/>
  <c r="F7443" i="2" s="1"/>
  <c r="J7443" i="2" l="1"/>
  <c r="M7443" i="2" s="1"/>
  <c r="H7443" i="2"/>
  <c r="K7443" i="2" s="1"/>
  <c r="N7443" i="2" s="1"/>
  <c r="O7443" i="2" s="1"/>
  <c r="I7443" i="2"/>
  <c r="S7442" i="2"/>
  <c r="G7443" i="2"/>
  <c r="Q7443" i="2" l="1"/>
  <c r="P7443" i="2"/>
  <c r="R7443" i="2"/>
  <c r="T7443" i="2" s="1"/>
  <c r="U7443" i="2"/>
  <c r="V7443" i="2" s="1"/>
  <c r="F7444" i="2" s="1"/>
  <c r="J7444" i="2" l="1"/>
  <c r="M7444" i="2" s="1"/>
  <c r="H7444" i="2"/>
  <c r="K7444" i="2" s="1"/>
  <c r="N7444" i="2" s="1"/>
  <c r="O7444" i="2" s="1"/>
  <c r="S7443" i="2"/>
  <c r="G7444" i="2"/>
  <c r="R7444" i="2" l="1"/>
  <c r="T7444" i="2" s="1"/>
  <c r="Q7444" i="2"/>
  <c r="P7444" i="2"/>
  <c r="U7444" i="2"/>
  <c r="I7444" i="2"/>
  <c r="V7444" i="2" l="1"/>
  <c r="F7445" i="2" s="1"/>
  <c r="S7444" i="2"/>
  <c r="G7445" i="2"/>
  <c r="J7445" i="2" l="1"/>
  <c r="M7445" i="2" s="1"/>
  <c r="I7445" i="2"/>
  <c r="H7445" i="2"/>
  <c r="K7445" i="2" s="1"/>
  <c r="N7445" i="2" s="1"/>
  <c r="O7445" i="2" s="1"/>
  <c r="R7445" i="2" l="1"/>
  <c r="T7445" i="2" s="1"/>
  <c r="Q7445" i="2"/>
  <c r="P7445" i="2"/>
  <c r="U7445" i="2"/>
  <c r="V7445" i="2" s="1"/>
  <c r="F7446" i="2" s="1"/>
  <c r="J7446" i="2" l="1"/>
  <c r="M7446" i="2" s="1"/>
  <c r="H7446" i="2"/>
  <c r="K7446" i="2" s="1"/>
  <c r="N7446" i="2" s="1"/>
  <c r="O7446" i="2" s="1"/>
  <c r="S7445" i="2"/>
  <c r="G7446" i="2"/>
  <c r="I7446" i="2" l="1"/>
  <c r="Q7446" i="2"/>
  <c r="P7446" i="2"/>
  <c r="R7446" i="2"/>
  <c r="T7446" i="2" s="1"/>
  <c r="S7446" i="2" l="1"/>
  <c r="G7447" i="2"/>
  <c r="U7446" i="2"/>
  <c r="V7446" i="2" s="1"/>
  <c r="F7447" i="2" s="1"/>
  <c r="J7447" i="2" l="1"/>
  <c r="M7447" i="2" s="1"/>
  <c r="I7447" i="2"/>
  <c r="H7447" i="2"/>
  <c r="K7447" i="2" s="1"/>
  <c r="N7447" i="2" s="1"/>
  <c r="O7447" i="2" s="1"/>
  <c r="R7447" i="2" l="1"/>
  <c r="T7447" i="2" s="1"/>
  <c r="Q7447" i="2"/>
  <c r="P7447" i="2"/>
  <c r="U7447" i="2"/>
  <c r="V7447" i="2" s="1"/>
  <c r="F7448" i="2" s="1"/>
  <c r="J7448" i="2" l="1"/>
  <c r="M7448" i="2" s="1"/>
  <c r="H7448" i="2"/>
  <c r="K7448" i="2" s="1"/>
  <c r="N7448" i="2" s="1"/>
  <c r="O7448" i="2" s="1"/>
  <c r="S7447" i="2"/>
  <c r="G7448" i="2"/>
  <c r="I7448" i="2" l="1"/>
  <c r="R7448" i="2"/>
  <c r="T7448" i="2" s="1"/>
  <c r="Q7448" i="2"/>
  <c r="P7448" i="2"/>
  <c r="U7448" i="2"/>
  <c r="V7448" i="2" s="1"/>
  <c r="F7449" i="2" s="1"/>
  <c r="H7449" i="2" l="1"/>
  <c r="K7449" i="2" s="1"/>
  <c r="J7449" i="2"/>
  <c r="M7449" i="2" s="1"/>
  <c r="S7448" i="2"/>
  <c r="G7449" i="2"/>
  <c r="I7449" i="2" l="1"/>
  <c r="N7449" i="2"/>
  <c r="O7449" i="2" s="1"/>
  <c r="R7449" i="2" l="1"/>
  <c r="T7449" i="2" s="1"/>
  <c r="Q7449" i="2"/>
  <c r="P7449" i="2"/>
  <c r="U7449" i="2"/>
  <c r="V7449" i="2" l="1"/>
  <c r="F7450" i="2" s="1"/>
  <c r="S7449" i="2"/>
  <c r="G7450" i="2"/>
  <c r="J7450" i="2" l="1"/>
  <c r="M7450" i="2" s="1"/>
  <c r="I7450" i="2"/>
  <c r="H7450" i="2"/>
  <c r="K7450" i="2" s="1"/>
  <c r="N7450" i="2" s="1"/>
  <c r="O7450" i="2" s="1"/>
  <c r="P7450" i="2" l="1"/>
  <c r="R7450" i="2"/>
  <c r="T7450" i="2" s="1"/>
  <c r="Q7450" i="2"/>
  <c r="U7450" i="2"/>
  <c r="S7450" i="2" l="1"/>
  <c r="G7451" i="2"/>
  <c r="V7450" i="2"/>
  <c r="F7451" i="2" s="1"/>
  <c r="I7451" i="2" l="1"/>
  <c r="J7451" i="2"/>
  <c r="M7451" i="2" s="1"/>
  <c r="H7451" i="2"/>
  <c r="K7451" i="2" s="1"/>
  <c r="N7451" i="2" s="1"/>
  <c r="O7451" i="2" s="1"/>
  <c r="R7451" i="2" l="1"/>
  <c r="T7451" i="2" s="1"/>
  <c r="Q7451" i="2"/>
  <c r="U7451" i="2"/>
  <c r="V7451" i="2" s="1"/>
  <c r="F7452" i="2" s="1"/>
  <c r="P7451" i="2"/>
  <c r="S7451" i="2" l="1"/>
  <c r="G7452" i="2"/>
  <c r="J7452" i="2"/>
  <c r="M7452" i="2" s="1"/>
  <c r="H7452" i="2"/>
  <c r="K7452" i="2" s="1"/>
  <c r="N7452" i="2" l="1"/>
  <c r="O7452" i="2" s="1"/>
  <c r="I7452" i="2"/>
  <c r="R7452" i="2" l="1"/>
  <c r="T7452" i="2" s="1"/>
  <c r="U7452" i="2"/>
  <c r="Q7452" i="2"/>
  <c r="P7452" i="2"/>
  <c r="V7452" i="2" s="1"/>
  <c r="F7453" i="2" s="1"/>
  <c r="H7453" i="2" l="1"/>
  <c r="K7453" i="2" s="1"/>
  <c r="J7453" i="2"/>
  <c r="M7453" i="2" s="1"/>
  <c r="S7452" i="2"/>
  <c r="G7453" i="2"/>
  <c r="I7453" i="2" l="1"/>
  <c r="N7453" i="2"/>
  <c r="O7453" i="2" s="1"/>
  <c r="R7453" i="2" l="1"/>
  <c r="T7453" i="2" s="1"/>
  <c r="Q7453" i="2"/>
  <c r="P7453" i="2"/>
  <c r="U7453" i="2"/>
  <c r="V7453" i="2" l="1"/>
  <c r="F7454" i="2" s="1"/>
  <c r="S7453" i="2"/>
  <c r="G7454" i="2"/>
  <c r="J7454" i="2" l="1"/>
  <c r="M7454" i="2" s="1"/>
  <c r="H7454" i="2"/>
  <c r="K7454" i="2" s="1"/>
  <c r="I7454" i="2"/>
  <c r="N7454" i="2" l="1"/>
  <c r="O7454" i="2" s="1"/>
  <c r="Q7454" i="2" l="1"/>
  <c r="R7454" i="2"/>
  <c r="T7454" i="2" s="1"/>
  <c r="P7454" i="2"/>
  <c r="U7454" i="2"/>
  <c r="V7454" i="2" l="1"/>
  <c r="F7455" i="2" s="1"/>
  <c r="S7454" i="2"/>
  <c r="G7455" i="2"/>
  <c r="I7455" i="2" l="1"/>
  <c r="H7455" i="2"/>
  <c r="K7455" i="2" s="1"/>
  <c r="J7455" i="2"/>
  <c r="M7455" i="2" s="1"/>
  <c r="N7455" i="2" l="1"/>
  <c r="O7455" i="2" s="1"/>
  <c r="Q7455" i="2" l="1"/>
  <c r="P7455" i="2"/>
  <c r="R7455" i="2"/>
  <c r="T7455" i="2" s="1"/>
  <c r="U7455" i="2"/>
  <c r="V7455" i="2" s="1"/>
  <c r="F7456" i="2" s="1"/>
  <c r="J7456" i="2" l="1"/>
  <c r="M7456" i="2" s="1"/>
  <c r="H7456" i="2"/>
  <c r="K7456" i="2" s="1"/>
  <c r="S7455" i="2"/>
  <c r="G7456" i="2"/>
  <c r="I7456" i="2" l="1"/>
  <c r="L7456" i="2" s="1"/>
  <c r="N7456" i="2" s="1"/>
  <c r="O7456" i="2" s="1"/>
  <c r="P7456" i="2" l="1"/>
  <c r="Q7456" i="2"/>
  <c r="U7456" i="2"/>
  <c r="R7456" i="2"/>
  <c r="T7456" i="2" s="1"/>
  <c r="S7456" i="2" l="1"/>
  <c r="G7457" i="2"/>
  <c r="V7456" i="2"/>
  <c r="F7457" i="2" s="1"/>
  <c r="J7457" i="2" l="1"/>
  <c r="M7457" i="2" s="1"/>
  <c r="I7457" i="2"/>
  <c r="L7457" i="2" s="1"/>
  <c r="H7457" i="2"/>
  <c r="K7457" i="2" s="1"/>
  <c r="N7457" i="2" s="1"/>
  <c r="O7457" i="2" s="1"/>
  <c r="R7457" i="2" l="1"/>
  <c r="T7457" i="2" s="1"/>
  <c r="P7457" i="2"/>
  <c r="U7457" i="2"/>
  <c r="Q7457" i="2"/>
  <c r="S7457" i="2" l="1"/>
  <c r="G7458" i="2"/>
  <c r="V7457" i="2"/>
  <c r="F7458" i="2" s="1"/>
  <c r="J7458" i="2" l="1"/>
  <c r="M7458" i="2" s="1"/>
  <c r="H7458" i="2"/>
  <c r="K7458" i="2" s="1"/>
  <c r="I7458" i="2"/>
  <c r="L7458" i="2" s="1"/>
  <c r="N7458" i="2" s="1"/>
  <c r="O7458" i="2" s="1"/>
  <c r="Q7458" i="2" l="1"/>
  <c r="P7458" i="2"/>
  <c r="R7458" i="2"/>
  <c r="T7458" i="2" s="1"/>
  <c r="U7458" i="2"/>
  <c r="V7458" i="2" l="1"/>
  <c r="F7459" i="2" s="1"/>
  <c r="S7458" i="2"/>
  <c r="G7459" i="2"/>
  <c r="J7459" i="2" l="1"/>
  <c r="M7459" i="2" s="1"/>
  <c r="H7459" i="2"/>
  <c r="K7459" i="2" s="1"/>
  <c r="I7459" i="2"/>
  <c r="L7459" i="2" s="1"/>
  <c r="N7459" i="2" l="1"/>
  <c r="O7459" i="2" s="1"/>
  <c r="Q7459" i="2" l="1"/>
  <c r="P7459" i="2"/>
  <c r="U7459" i="2"/>
  <c r="V7459" i="2" s="1"/>
  <c r="F7460" i="2" s="1"/>
  <c r="R7459" i="2"/>
  <c r="T7459" i="2" s="1"/>
  <c r="J7460" i="2" l="1"/>
  <c r="M7460" i="2" s="1"/>
  <c r="H7460" i="2"/>
  <c r="K7460" i="2" s="1"/>
  <c r="I7460" i="2"/>
  <c r="L7460" i="2" s="1"/>
  <c r="N7460" i="2" s="1"/>
  <c r="O7460" i="2" s="1"/>
  <c r="S7459" i="2"/>
  <c r="G7460" i="2"/>
  <c r="R7460" i="2" l="1"/>
  <c r="T7460" i="2" s="1"/>
  <c r="Q7460" i="2"/>
  <c r="P7460" i="2"/>
  <c r="U7460" i="2"/>
  <c r="G7461" i="2"/>
  <c r="V7460" i="2" l="1"/>
  <c r="F7461" i="2" s="1"/>
  <c r="S7460" i="2"/>
  <c r="J7461" i="2" l="1"/>
  <c r="M7461" i="2" s="1"/>
  <c r="H7461" i="2"/>
  <c r="K7461" i="2" s="1"/>
  <c r="I7461" i="2"/>
  <c r="L7461" i="2" s="1"/>
  <c r="N7461" i="2" s="1"/>
  <c r="O7461" i="2" s="1"/>
  <c r="R7461" i="2" l="1"/>
  <c r="T7461" i="2" s="1"/>
  <c r="Q7461" i="2"/>
  <c r="P7461" i="2"/>
  <c r="U7461" i="2"/>
  <c r="V7461" i="2" s="1"/>
  <c r="F7462" i="2" s="1"/>
  <c r="H7462" i="2" l="1"/>
  <c r="K7462" i="2" s="1"/>
  <c r="J7462" i="2"/>
  <c r="M7462" i="2" s="1"/>
  <c r="S7461" i="2"/>
  <c r="G7462" i="2"/>
  <c r="I7462" i="2" l="1"/>
  <c r="L7462" i="2" s="1"/>
  <c r="N7462" i="2" s="1"/>
  <c r="O7462" i="2" s="1"/>
  <c r="P7462" i="2" l="1"/>
  <c r="R7462" i="2"/>
  <c r="T7462" i="2" s="1"/>
  <c r="O7463" i="2"/>
  <c r="U7462" i="2"/>
  <c r="Q7462" i="2"/>
  <c r="S7462" i="2" l="1"/>
  <c r="G7463" i="2"/>
  <c r="R7463" i="2"/>
  <c r="T7463" i="2" s="1"/>
  <c r="P7463" i="2"/>
  <c r="U7463" i="2"/>
  <c r="V7462" i="2"/>
  <c r="F7463" i="2" s="1"/>
  <c r="J7463" i="2" l="1"/>
  <c r="M7463" i="2" s="1"/>
  <c r="H7463" i="2"/>
  <c r="K7463" i="2" s="1"/>
  <c r="I7463" i="2"/>
  <c r="L7463" i="2" l="1"/>
  <c r="N7463" i="2" s="1"/>
  <c r="Q7463" i="2"/>
  <c r="S7463" i="2" l="1"/>
  <c r="G7464" i="2"/>
  <c r="V7463" i="2"/>
  <c r="F7464" i="2" s="1"/>
  <c r="J7464" i="2" l="1"/>
  <c r="M7464" i="2" s="1"/>
  <c r="I7464" i="2"/>
  <c r="L7464" i="2" s="1"/>
  <c r="H7464" i="2"/>
  <c r="K7464" i="2" s="1"/>
  <c r="N7464" i="2" s="1"/>
  <c r="O7464" i="2" s="1"/>
  <c r="R7464" i="2" l="1"/>
  <c r="T7464" i="2" s="1"/>
  <c r="Q7464" i="2"/>
  <c r="P7464" i="2"/>
  <c r="O7465" i="2"/>
  <c r="U7464" i="2"/>
  <c r="Q7465" i="2" l="1"/>
  <c r="R7465" i="2"/>
  <c r="T7465" i="2" s="1"/>
  <c r="U7465" i="2"/>
  <c r="P7465" i="2"/>
  <c r="V7464" i="2"/>
  <c r="F7465" i="2" s="1"/>
  <c r="S7464" i="2"/>
  <c r="G7465" i="2"/>
  <c r="J7465" i="2" l="1"/>
  <c r="M7465" i="2" s="1"/>
  <c r="I7465" i="2"/>
  <c r="H7465" i="2"/>
  <c r="K7465" i="2" s="1"/>
  <c r="N7465" i="2" s="1"/>
  <c r="V7465" i="2"/>
  <c r="F7466" i="2" s="1"/>
  <c r="S7465" i="2"/>
  <c r="I7466" i="2" l="1"/>
  <c r="J7466" i="2"/>
  <c r="M7466" i="2" s="1"/>
  <c r="H7466" i="2"/>
  <c r="K7466" i="2" s="1"/>
  <c r="N7466" i="2" s="1"/>
  <c r="O7466" i="2" s="1"/>
  <c r="R7466" i="2" l="1"/>
  <c r="T7466" i="2" s="1"/>
  <c r="Q7466" i="2"/>
  <c r="P7466" i="2"/>
  <c r="U7466" i="2"/>
  <c r="V7466" i="2" l="1"/>
  <c r="F7467" i="2" s="1"/>
  <c r="S7466" i="2"/>
  <c r="G7467" i="2"/>
  <c r="I7467" i="2" l="1"/>
  <c r="J7467" i="2"/>
  <c r="M7467" i="2" s="1"/>
  <c r="H7467" i="2"/>
  <c r="K7467" i="2" s="1"/>
  <c r="N7467" i="2" s="1"/>
  <c r="O7467" i="2" s="1"/>
  <c r="R7467" i="2" l="1"/>
  <c r="T7467" i="2" s="1"/>
  <c r="Q7467" i="2"/>
  <c r="P7467" i="2"/>
  <c r="U7467" i="2"/>
  <c r="V7467" i="2" l="1"/>
  <c r="F7468" i="2" s="1"/>
  <c r="S7467" i="2"/>
  <c r="G7468" i="2"/>
  <c r="J7468" i="2" l="1"/>
  <c r="M7468" i="2" s="1"/>
  <c r="H7468" i="2"/>
  <c r="K7468" i="2" s="1"/>
  <c r="N7468" i="2" s="1"/>
  <c r="O7468" i="2" s="1"/>
  <c r="I7468" i="2"/>
  <c r="R7468" i="2" l="1"/>
  <c r="T7468" i="2" s="1"/>
  <c r="P7468" i="2"/>
  <c r="U7468" i="2"/>
  <c r="Q7468" i="2"/>
  <c r="S7468" i="2" l="1"/>
  <c r="G7469" i="2"/>
  <c r="V7468" i="2"/>
  <c r="F7469" i="2" s="1"/>
  <c r="J7469" i="2" l="1"/>
  <c r="M7469" i="2" s="1"/>
  <c r="H7469" i="2"/>
  <c r="K7469" i="2" s="1"/>
  <c r="N7469" i="2" s="1"/>
  <c r="O7469" i="2" s="1"/>
  <c r="I7469" i="2"/>
  <c r="R7469" i="2" l="1"/>
  <c r="T7469" i="2" s="1"/>
  <c r="Q7469" i="2"/>
  <c r="P7469" i="2"/>
  <c r="U7469" i="2"/>
  <c r="V7469" i="2" l="1"/>
  <c r="F7470" i="2" s="1"/>
  <c r="S7469" i="2"/>
  <c r="G7470" i="2"/>
  <c r="J7470" i="2" l="1"/>
  <c r="M7470" i="2" s="1"/>
  <c r="I7470" i="2"/>
  <c r="H7470" i="2"/>
  <c r="K7470" i="2" s="1"/>
  <c r="N7470" i="2" s="1"/>
  <c r="O7470" i="2" s="1"/>
  <c r="U7470" i="2" l="1"/>
  <c r="R7470" i="2"/>
  <c r="T7470" i="2" s="1"/>
  <c r="Q7470" i="2"/>
  <c r="P7470" i="2"/>
  <c r="V7470" i="2" s="1"/>
  <c r="F7471" i="2" s="1"/>
  <c r="J7471" i="2" l="1"/>
  <c r="M7471" i="2" s="1"/>
  <c r="H7471" i="2"/>
  <c r="K7471" i="2" s="1"/>
  <c r="N7471" i="2" s="1"/>
  <c r="O7471" i="2" s="1"/>
  <c r="S7470" i="2"/>
  <c r="G7471" i="2"/>
  <c r="R7471" i="2" l="1"/>
  <c r="T7471" i="2" s="1"/>
  <c r="Q7471" i="2"/>
  <c r="S7471" i="2" s="1"/>
  <c r="P7471" i="2"/>
  <c r="U7471" i="2"/>
  <c r="I7471" i="2"/>
  <c r="G7472" i="2"/>
  <c r="V7471" i="2" l="1"/>
  <c r="F7472" i="2" s="1"/>
  <c r="J7472" i="2" l="1"/>
  <c r="M7472" i="2" s="1"/>
  <c r="I7472" i="2"/>
  <c r="H7472" i="2"/>
  <c r="K7472" i="2" s="1"/>
  <c r="N7472" i="2" s="1"/>
  <c r="O7472" i="2" s="1"/>
  <c r="R7472" i="2" l="1"/>
  <c r="T7472" i="2" s="1"/>
  <c r="Q7472" i="2"/>
  <c r="P7472" i="2"/>
  <c r="U7472" i="2"/>
  <c r="V7472" i="2" l="1"/>
  <c r="F7473" i="2" s="1"/>
  <c r="S7472" i="2"/>
  <c r="G7473" i="2"/>
  <c r="I7473" i="2" l="1"/>
  <c r="J7473" i="2"/>
  <c r="M7473" i="2" s="1"/>
  <c r="H7473" i="2"/>
  <c r="K7473" i="2" s="1"/>
  <c r="N7473" i="2" s="1"/>
  <c r="O7473" i="2" s="1"/>
  <c r="R7473" i="2" l="1"/>
  <c r="T7473" i="2" s="1"/>
  <c r="Q7473" i="2"/>
  <c r="P7473" i="2"/>
  <c r="U7473" i="2"/>
  <c r="V7473" i="2" s="1"/>
  <c r="F7474" i="2" s="1"/>
  <c r="J7474" i="2" l="1"/>
  <c r="M7474" i="2" s="1"/>
  <c r="H7474" i="2"/>
  <c r="K7474" i="2" s="1"/>
  <c r="N7474" i="2" s="1"/>
  <c r="O7474" i="2" s="1"/>
  <c r="S7473" i="2"/>
  <c r="G7474" i="2"/>
  <c r="P7474" i="2" l="1"/>
  <c r="R7474" i="2"/>
  <c r="T7474" i="2" s="1"/>
  <c r="Q7474" i="2"/>
  <c r="S7474" i="2" s="1"/>
  <c r="U7474" i="2"/>
  <c r="V7474" i="2" s="1"/>
  <c r="F7475" i="2" s="1"/>
  <c r="I7474" i="2"/>
  <c r="J7475" i="2" l="1"/>
  <c r="M7475" i="2" s="1"/>
  <c r="H7475" i="2"/>
  <c r="K7475" i="2" s="1"/>
  <c r="N7475" i="2" s="1"/>
  <c r="O7475" i="2" s="1"/>
  <c r="G7475" i="2"/>
  <c r="R7475" i="2" l="1"/>
  <c r="T7475" i="2" s="1"/>
  <c r="Q7475" i="2"/>
  <c r="P7475" i="2"/>
  <c r="U7475" i="2"/>
  <c r="V7475" i="2" s="1"/>
  <c r="F7476" i="2" s="1"/>
  <c r="I7475" i="2"/>
  <c r="H7476" i="2" l="1"/>
  <c r="K7476" i="2" s="1"/>
  <c r="J7476" i="2"/>
  <c r="M7476" i="2" s="1"/>
  <c r="S7475" i="2"/>
  <c r="G7476" i="2"/>
  <c r="I7476" i="2" l="1"/>
  <c r="N7476" i="2"/>
  <c r="O7476" i="2" s="1"/>
  <c r="P7476" i="2" l="1"/>
  <c r="R7476" i="2"/>
  <c r="T7476" i="2" s="1"/>
  <c r="Q7476" i="2"/>
  <c r="U7476" i="2"/>
  <c r="V7476" i="2" s="1"/>
  <c r="F7477" i="2" s="1"/>
  <c r="J7477" i="2" l="1"/>
  <c r="M7477" i="2" s="1"/>
  <c r="H7477" i="2"/>
  <c r="K7477" i="2" s="1"/>
  <c r="N7477" i="2" s="1"/>
  <c r="O7477" i="2" s="1"/>
  <c r="S7476" i="2"/>
  <c r="G7477" i="2"/>
  <c r="R7477" i="2" l="1"/>
  <c r="T7477" i="2" s="1"/>
  <c r="Q7477" i="2"/>
  <c r="P7477" i="2"/>
  <c r="U7477" i="2"/>
  <c r="V7477" i="2" s="1"/>
  <c r="F7478" i="2" s="1"/>
  <c r="I7477" i="2"/>
  <c r="J7478" i="2" l="1"/>
  <c r="M7478" i="2" s="1"/>
  <c r="H7478" i="2"/>
  <c r="K7478" i="2" s="1"/>
  <c r="N7478" i="2" s="1"/>
  <c r="O7478" i="2" s="1"/>
  <c r="S7477" i="2"/>
  <c r="G7478" i="2"/>
  <c r="Q7478" i="2" l="1"/>
  <c r="R7478" i="2"/>
  <c r="T7478" i="2" s="1"/>
  <c r="P7478" i="2"/>
  <c r="U7478" i="2"/>
  <c r="V7478" i="2" s="1"/>
  <c r="F7479" i="2" s="1"/>
  <c r="I7478" i="2"/>
  <c r="J7479" i="2" l="1"/>
  <c r="M7479" i="2" s="1"/>
  <c r="H7479" i="2"/>
  <c r="K7479" i="2" s="1"/>
  <c r="S7478" i="2"/>
  <c r="G7479" i="2"/>
  <c r="I7479" i="2" l="1"/>
  <c r="L7479" i="2" s="1"/>
  <c r="N7479" i="2" s="1"/>
  <c r="O7479" i="2" s="1"/>
  <c r="Q7479" i="2" l="1"/>
  <c r="P7479" i="2"/>
  <c r="R7479" i="2"/>
  <c r="T7479" i="2" s="1"/>
  <c r="U7479" i="2"/>
  <c r="V7479" i="2" s="1"/>
  <c r="F7480" i="2" s="1"/>
  <c r="J7480" i="2" l="1"/>
  <c r="M7480" i="2" s="1"/>
  <c r="H7480" i="2"/>
  <c r="K7480" i="2" s="1"/>
  <c r="S7479" i="2"/>
  <c r="G7480" i="2"/>
  <c r="I7480" i="2" l="1"/>
  <c r="L7480" i="2" s="1"/>
  <c r="N7480" i="2" s="1"/>
  <c r="O7480" i="2" s="1"/>
  <c r="R7480" i="2" l="1"/>
  <c r="T7480" i="2" s="1"/>
  <c r="Q7480" i="2"/>
  <c r="P7480" i="2"/>
  <c r="U7480" i="2"/>
  <c r="V7480" i="2" s="1"/>
  <c r="F7481" i="2" s="1"/>
  <c r="H7481" i="2" l="1"/>
  <c r="K7481" i="2" s="1"/>
  <c r="J7481" i="2"/>
  <c r="M7481" i="2" s="1"/>
  <c r="S7480" i="2"/>
  <c r="G7481" i="2"/>
  <c r="I7481" i="2" l="1"/>
  <c r="L7481" i="2" s="1"/>
  <c r="N7481" i="2" s="1"/>
  <c r="O7481" i="2" s="1"/>
  <c r="R7481" i="2" l="1"/>
  <c r="T7481" i="2" s="1"/>
  <c r="P7481" i="2"/>
  <c r="Q7481" i="2"/>
  <c r="U7481" i="2"/>
  <c r="S7481" i="2" l="1"/>
  <c r="G7482" i="2"/>
  <c r="V7481" i="2"/>
  <c r="F7482" i="2" s="1"/>
  <c r="H7482" i="2" l="1"/>
  <c r="K7482" i="2" s="1"/>
  <c r="J7482" i="2"/>
  <c r="M7482" i="2" s="1"/>
  <c r="I7482" i="2"/>
  <c r="L7482" i="2" s="1"/>
  <c r="N7482" i="2" l="1"/>
  <c r="O7482" i="2" s="1"/>
  <c r="Q7482" i="2" l="1"/>
  <c r="U7482" i="2"/>
  <c r="R7482" i="2"/>
  <c r="T7482" i="2" s="1"/>
  <c r="P7482" i="2"/>
  <c r="V7482" i="2" s="1"/>
  <c r="F7483" i="2" s="1"/>
  <c r="H7483" i="2" l="1"/>
  <c r="K7483" i="2" s="1"/>
  <c r="J7483" i="2"/>
  <c r="M7483" i="2" s="1"/>
  <c r="S7482" i="2"/>
  <c r="G7483" i="2"/>
  <c r="I7483" i="2" l="1"/>
  <c r="L7483" i="2" s="1"/>
  <c r="N7483" i="2"/>
  <c r="O7483" i="2" s="1"/>
  <c r="Q7483" i="2" l="1"/>
  <c r="U7483" i="2"/>
  <c r="R7483" i="2"/>
  <c r="T7483" i="2" s="1"/>
  <c r="P7483" i="2"/>
  <c r="V7483" i="2" s="1"/>
  <c r="F7484" i="2" s="1"/>
  <c r="J7484" i="2" l="1"/>
  <c r="M7484" i="2" s="1"/>
  <c r="H7484" i="2"/>
  <c r="K7484" i="2" s="1"/>
  <c r="S7483" i="2"/>
  <c r="G7484" i="2"/>
  <c r="I7484" i="2" l="1"/>
  <c r="L7484" i="2" s="1"/>
  <c r="N7484" i="2" s="1"/>
  <c r="O7484" i="2" s="1"/>
  <c r="R7484" i="2" l="1"/>
  <c r="T7484" i="2" s="1"/>
  <c r="Q7484" i="2"/>
  <c r="P7484" i="2"/>
  <c r="U7484" i="2"/>
  <c r="V7484" i="2" l="1"/>
  <c r="F7485" i="2" s="1"/>
  <c r="S7484" i="2"/>
  <c r="G7485" i="2"/>
  <c r="J7485" i="2" l="1"/>
  <c r="M7485" i="2" s="1"/>
  <c r="I7485" i="2"/>
  <c r="L7485" i="2" s="1"/>
  <c r="H7485" i="2"/>
  <c r="K7485" i="2" s="1"/>
  <c r="N7485" i="2" l="1"/>
  <c r="O7485" i="2" s="1"/>
  <c r="P7485" i="2" l="1"/>
  <c r="R7485" i="2"/>
  <c r="T7485" i="2" s="1"/>
  <c r="Q7485" i="2"/>
  <c r="U7485" i="2"/>
  <c r="V7485" i="2" s="1"/>
  <c r="F7486" i="2" s="1"/>
  <c r="J7486" i="2" l="1"/>
  <c r="M7486" i="2" s="1"/>
  <c r="H7486" i="2"/>
  <c r="K7486" i="2" s="1"/>
  <c r="S7485" i="2"/>
  <c r="G7486" i="2"/>
  <c r="I7486" i="2" l="1"/>
  <c r="L7486" i="2" s="1"/>
  <c r="N7486" i="2" s="1"/>
  <c r="O7486" i="2" s="1"/>
  <c r="P7486" i="2" l="1"/>
  <c r="R7486" i="2"/>
  <c r="T7486" i="2" s="1"/>
  <c r="Q7486" i="2"/>
  <c r="U7486" i="2"/>
  <c r="V7486" i="2" s="1"/>
  <c r="F7487" i="2" s="1"/>
  <c r="H7487" i="2" l="1"/>
  <c r="K7487" i="2" s="1"/>
  <c r="J7487" i="2"/>
  <c r="M7487" i="2" s="1"/>
  <c r="S7486" i="2"/>
  <c r="G7487" i="2"/>
  <c r="I7487" i="2" l="1"/>
  <c r="L7487" i="2" s="1"/>
  <c r="N7487" i="2" s="1"/>
  <c r="O7487" i="2" s="1"/>
  <c r="U7487" i="2" l="1"/>
  <c r="R7487" i="2"/>
  <c r="T7487" i="2" s="1"/>
  <c r="Q7487" i="2"/>
  <c r="P7487" i="2"/>
  <c r="V7487" i="2" s="1"/>
  <c r="F7488" i="2" s="1"/>
  <c r="J7488" i="2" l="1"/>
  <c r="M7488" i="2" s="1"/>
  <c r="H7488" i="2"/>
  <c r="K7488" i="2" s="1"/>
  <c r="S7487" i="2"/>
  <c r="G7488" i="2"/>
  <c r="I7488" i="2" l="1"/>
  <c r="L7488" i="2" s="1"/>
  <c r="N7488" i="2"/>
  <c r="O7488" i="2" s="1"/>
  <c r="U7488" i="2" l="1"/>
  <c r="R7488" i="2"/>
  <c r="T7488" i="2" s="1"/>
  <c r="Q7488" i="2"/>
  <c r="P7488" i="2"/>
  <c r="V7488" i="2" s="1"/>
  <c r="F7489" i="2" s="1"/>
  <c r="H7489" i="2" l="1"/>
  <c r="K7489" i="2" s="1"/>
  <c r="J7489" i="2"/>
  <c r="M7489" i="2" s="1"/>
  <c r="S7488" i="2"/>
  <c r="G7489" i="2"/>
  <c r="I7489" i="2" s="1"/>
  <c r="L7489" i="2" s="1"/>
  <c r="N7489" i="2" s="1"/>
  <c r="O7489" i="2" s="1"/>
  <c r="Q7489" i="2" l="1"/>
  <c r="R7489" i="2"/>
  <c r="T7489" i="2" s="1"/>
  <c r="P7489" i="2"/>
  <c r="U7489" i="2"/>
  <c r="V7489" i="2" l="1"/>
  <c r="F7490" i="2" s="1"/>
  <c r="S7489" i="2"/>
  <c r="I7490" i="2" l="1"/>
  <c r="J7490" i="2"/>
  <c r="M7490" i="2" s="1"/>
  <c r="H7490" i="2"/>
  <c r="K7490" i="2" s="1"/>
  <c r="N7490" i="2" s="1"/>
  <c r="O7490" i="2" s="1"/>
  <c r="Q7490" i="2" l="1"/>
  <c r="R7490" i="2"/>
  <c r="T7490" i="2" s="1"/>
  <c r="P7490" i="2"/>
  <c r="U7490" i="2"/>
  <c r="V7490" i="2" s="1"/>
  <c r="F7491" i="2" s="1"/>
  <c r="J7491" i="2" l="1"/>
  <c r="M7491" i="2" s="1"/>
  <c r="H7491" i="2"/>
  <c r="K7491" i="2" s="1"/>
  <c r="N7491" i="2" s="1"/>
  <c r="O7491" i="2" s="1"/>
  <c r="G7491" i="2"/>
  <c r="S7490" i="2"/>
  <c r="R7491" i="2" l="1"/>
  <c r="T7491" i="2" s="1"/>
  <c r="P7491" i="2"/>
  <c r="Q7491" i="2"/>
  <c r="S7491" i="2" s="1"/>
  <c r="U7491" i="2"/>
  <c r="I7491" i="2"/>
  <c r="V7491" i="2" l="1"/>
  <c r="F7492" i="2" s="1"/>
  <c r="G7492" i="2"/>
  <c r="J7492" i="2" l="1"/>
  <c r="M7492" i="2" s="1"/>
  <c r="I7492" i="2"/>
  <c r="H7492" i="2"/>
  <c r="K7492" i="2" s="1"/>
  <c r="N7492" i="2" s="1"/>
  <c r="O7492" i="2" s="1"/>
  <c r="R7492" i="2" l="1"/>
  <c r="T7492" i="2" s="1"/>
  <c r="Q7492" i="2"/>
  <c r="P7492" i="2"/>
  <c r="U7492" i="2"/>
  <c r="V7492" i="2" s="1"/>
  <c r="F7493" i="2" s="1"/>
  <c r="J7493" i="2" l="1"/>
  <c r="M7493" i="2" s="1"/>
  <c r="H7493" i="2"/>
  <c r="K7493" i="2" s="1"/>
  <c r="S7492" i="2"/>
  <c r="G7493" i="2"/>
  <c r="I7493" i="2" l="1"/>
  <c r="L7493" i="2" s="1"/>
  <c r="N7493" i="2" s="1"/>
  <c r="O7493" i="2" s="1"/>
  <c r="U7493" i="2" l="1"/>
  <c r="P7493" i="2"/>
  <c r="Q7493" i="2"/>
  <c r="R7493" i="2"/>
  <c r="T7493" i="2" s="1"/>
  <c r="S7493" i="2" l="1"/>
  <c r="G7494" i="2"/>
  <c r="V7493" i="2"/>
  <c r="F7494" i="2" s="1"/>
  <c r="J7494" i="2" l="1"/>
  <c r="M7494" i="2" s="1"/>
  <c r="H7494" i="2"/>
  <c r="K7494" i="2" s="1"/>
  <c r="N7494" i="2" s="1"/>
  <c r="O7494" i="2" s="1"/>
  <c r="I7494" i="2"/>
  <c r="Q7494" i="2" s="1"/>
  <c r="G7495" i="2"/>
  <c r="R7494" i="2" l="1"/>
  <c r="T7494" i="2" s="1"/>
  <c r="P7494" i="2"/>
  <c r="U7494" i="2"/>
  <c r="V7494" i="2" l="1"/>
  <c r="F7495" i="2" s="1"/>
  <c r="S7494" i="2"/>
  <c r="J7495" i="2" l="1"/>
  <c r="M7495" i="2" s="1"/>
  <c r="I7495" i="2"/>
  <c r="H7495" i="2"/>
  <c r="K7495" i="2" s="1"/>
  <c r="N7495" i="2" s="1"/>
  <c r="O7495" i="2" s="1"/>
  <c r="R7495" i="2" l="1"/>
  <c r="T7495" i="2" s="1"/>
  <c r="U7495" i="2"/>
  <c r="Q7495" i="2"/>
  <c r="P7495" i="2"/>
  <c r="V7495" i="2" s="1"/>
  <c r="F7496" i="2" s="1"/>
  <c r="J7496" i="2" l="1"/>
  <c r="M7496" i="2" s="1"/>
  <c r="H7496" i="2"/>
  <c r="K7496" i="2" s="1"/>
  <c r="N7496" i="2" s="1"/>
  <c r="O7496" i="2" s="1"/>
  <c r="S7495" i="2"/>
  <c r="G7496" i="2"/>
  <c r="I7496" i="2" l="1"/>
  <c r="Q7496" i="2"/>
  <c r="P7496" i="2"/>
  <c r="U7496" i="2"/>
  <c r="R7496" i="2"/>
  <c r="T7496" i="2" s="1"/>
  <c r="V7496" i="2" l="1"/>
  <c r="F7497" i="2" s="1"/>
  <c r="S7496" i="2"/>
  <c r="G7497" i="2"/>
  <c r="J7497" i="2" l="1"/>
  <c r="M7497" i="2" s="1"/>
  <c r="H7497" i="2"/>
  <c r="K7497" i="2" s="1"/>
  <c r="N7497" i="2" s="1"/>
  <c r="O7497" i="2" s="1"/>
  <c r="I7497" i="2"/>
  <c r="U7497" i="2" l="1"/>
  <c r="Q7497" i="2"/>
  <c r="P7497" i="2"/>
  <c r="V7497" i="2" s="1"/>
  <c r="F7498" i="2" s="1"/>
  <c r="R7497" i="2"/>
  <c r="T7497" i="2" s="1"/>
  <c r="J7498" i="2" l="1"/>
  <c r="M7498" i="2" s="1"/>
  <c r="H7498" i="2"/>
  <c r="K7498" i="2" s="1"/>
  <c r="N7498" i="2" s="1"/>
  <c r="O7498" i="2" s="1"/>
  <c r="S7497" i="2"/>
  <c r="G7498" i="2"/>
  <c r="I7498" i="2" l="1"/>
  <c r="P7498" i="2"/>
  <c r="U7498" i="2"/>
  <c r="Q7498" i="2"/>
  <c r="S7498" i="2" s="1"/>
  <c r="R7498" i="2"/>
  <c r="T7498" i="2" s="1"/>
  <c r="V7498" i="2" l="1"/>
  <c r="F7499" i="2" s="1"/>
  <c r="G7499" i="2"/>
  <c r="I7499" i="2" l="1"/>
  <c r="J7499" i="2"/>
  <c r="M7499" i="2" s="1"/>
  <c r="H7499" i="2"/>
  <c r="K7499" i="2" s="1"/>
  <c r="N7499" i="2" s="1"/>
  <c r="O7499" i="2" s="1"/>
  <c r="U7499" i="2" l="1"/>
  <c r="R7499" i="2"/>
  <c r="T7499" i="2" s="1"/>
  <c r="Q7499" i="2"/>
  <c r="P7499" i="2"/>
  <c r="V7499" i="2" s="1"/>
  <c r="F7500" i="2" s="1"/>
  <c r="J7500" i="2" l="1"/>
  <c r="M7500" i="2" s="1"/>
  <c r="H7500" i="2"/>
  <c r="K7500" i="2" s="1"/>
  <c r="N7500" i="2" s="1"/>
  <c r="O7500" i="2" s="1"/>
  <c r="S7499" i="2"/>
  <c r="G7500" i="2"/>
  <c r="I7500" i="2" l="1"/>
  <c r="P7500" i="2"/>
  <c r="U7500" i="2"/>
  <c r="R7500" i="2"/>
  <c r="T7500" i="2" s="1"/>
  <c r="Q7500" i="2"/>
  <c r="S7500" i="2" s="1"/>
  <c r="V7500" i="2" l="1"/>
  <c r="F7501" i="2" s="1"/>
  <c r="G7501" i="2"/>
  <c r="I7501" i="2" l="1"/>
  <c r="J7501" i="2"/>
  <c r="M7501" i="2" s="1"/>
  <c r="H7501" i="2"/>
  <c r="K7501" i="2" s="1"/>
  <c r="N7501" i="2" s="1"/>
  <c r="O7501" i="2" s="1"/>
  <c r="U7501" i="2" l="1"/>
  <c r="R7501" i="2"/>
  <c r="T7501" i="2" s="1"/>
  <c r="Q7501" i="2"/>
  <c r="P7501" i="2"/>
  <c r="V7501" i="2" s="1"/>
  <c r="F7502" i="2" s="1"/>
  <c r="H7502" i="2" l="1"/>
  <c r="K7502" i="2" s="1"/>
  <c r="J7502" i="2"/>
  <c r="M7502" i="2" s="1"/>
  <c r="S7501" i="2"/>
  <c r="G7502" i="2"/>
  <c r="I7502" i="2" l="1"/>
  <c r="N7502" i="2"/>
  <c r="O7502" i="2" s="1"/>
  <c r="R7502" i="2" l="1"/>
  <c r="T7502" i="2" s="1"/>
  <c r="P7502" i="2"/>
  <c r="Q7502" i="2"/>
  <c r="U7502" i="2"/>
  <c r="S7502" i="2" l="1"/>
  <c r="G7503" i="2"/>
  <c r="V7502" i="2"/>
  <c r="F7503" i="2" s="1"/>
  <c r="J7503" i="2" l="1"/>
  <c r="M7503" i="2" s="1"/>
  <c r="I7503" i="2"/>
  <c r="H7503" i="2"/>
  <c r="K7503" i="2" s="1"/>
  <c r="N7503" i="2" s="1"/>
  <c r="O7503" i="2" s="1"/>
  <c r="R7503" i="2" l="1"/>
  <c r="T7503" i="2" s="1"/>
  <c r="Q7503" i="2"/>
  <c r="P7503" i="2"/>
  <c r="U7503" i="2"/>
  <c r="V7503" i="2" l="1"/>
  <c r="F7504" i="2" s="1"/>
  <c r="S7503" i="2"/>
  <c r="G7504" i="2"/>
  <c r="J7504" i="2" l="1"/>
  <c r="M7504" i="2" s="1"/>
  <c r="I7504" i="2"/>
  <c r="L7504" i="2" s="1"/>
  <c r="H7504" i="2"/>
  <c r="K7504" i="2" s="1"/>
  <c r="N7504" i="2" s="1"/>
  <c r="O7504" i="2" s="1"/>
  <c r="U7504" i="2" l="1"/>
  <c r="Q7504" i="2"/>
  <c r="P7504" i="2"/>
  <c r="V7504" i="2" s="1"/>
  <c r="F7505" i="2" s="1"/>
  <c r="R7504" i="2"/>
  <c r="T7504" i="2" s="1"/>
  <c r="S7504" i="2" l="1"/>
  <c r="G7505" i="2"/>
  <c r="I7505" i="2"/>
  <c r="L7505" i="2" s="1"/>
  <c r="J7505" i="2"/>
  <c r="M7505" i="2" s="1"/>
  <c r="H7505" i="2"/>
  <c r="K7505" i="2" s="1"/>
  <c r="N7505" i="2" s="1"/>
  <c r="O7505" i="2" s="1"/>
  <c r="P7505" i="2" l="1"/>
  <c r="U7505" i="2"/>
  <c r="R7505" i="2"/>
  <c r="T7505" i="2" s="1"/>
  <c r="Q7505" i="2"/>
  <c r="S7505" i="2" s="1"/>
  <c r="G7506" i="2"/>
  <c r="V7505" i="2" l="1"/>
  <c r="F7506" i="2" s="1"/>
  <c r="J7506" i="2" l="1"/>
  <c r="M7506" i="2" s="1"/>
  <c r="I7506" i="2"/>
  <c r="L7506" i="2" s="1"/>
  <c r="H7506" i="2"/>
  <c r="K7506" i="2" s="1"/>
  <c r="N7506" i="2" s="1"/>
  <c r="O7506" i="2" s="1"/>
  <c r="R7506" i="2" l="1"/>
  <c r="T7506" i="2" s="1"/>
  <c r="U7506" i="2"/>
  <c r="P7506" i="2"/>
  <c r="Q7506" i="2"/>
  <c r="V7506" i="2" l="1"/>
  <c r="F7507" i="2" s="1"/>
  <c r="S7506" i="2"/>
  <c r="G7507" i="2"/>
  <c r="H7507" i="2" l="1"/>
  <c r="K7507" i="2" s="1"/>
  <c r="I7507" i="2"/>
  <c r="L7507" i="2" s="1"/>
  <c r="J7507" i="2"/>
  <c r="M7507" i="2" s="1"/>
  <c r="N7507" i="2" l="1"/>
  <c r="O7507" i="2" s="1"/>
  <c r="R7507" i="2" l="1"/>
  <c r="T7507" i="2" s="1"/>
  <c r="U7507" i="2"/>
  <c r="Q7507" i="2"/>
  <c r="P7507" i="2"/>
  <c r="V7507" i="2" s="1"/>
  <c r="F7508" i="2" s="1"/>
  <c r="H7508" i="2" l="1"/>
  <c r="K7508" i="2" s="1"/>
  <c r="J7508" i="2"/>
  <c r="M7508" i="2" s="1"/>
  <c r="S7507" i="2"/>
  <c r="G7508" i="2"/>
  <c r="I7508" i="2" l="1"/>
  <c r="L7508" i="2" s="1"/>
  <c r="N7508" i="2" s="1"/>
  <c r="O7508" i="2" s="1"/>
  <c r="R7508" i="2" l="1"/>
  <c r="T7508" i="2" s="1"/>
  <c r="Q7508" i="2"/>
  <c r="U7508" i="2"/>
  <c r="P7508" i="2"/>
  <c r="V7508" i="2" s="1"/>
  <c r="F7509" i="2" s="1"/>
  <c r="H7509" i="2" l="1"/>
  <c r="K7509" i="2" s="1"/>
  <c r="J7509" i="2"/>
  <c r="M7509" i="2" s="1"/>
  <c r="S7508" i="2"/>
  <c r="G7509" i="2"/>
  <c r="I7509" i="2" l="1"/>
  <c r="L7509" i="2" s="1"/>
  <c r="N7509" i="2" s="1"/>
  <c r="O7509" i="2" s="1"/>
  <c r="U7509" i="2" l="1"/>
  <c r="Q7509" i="2"/>
  <c r="R7509" i="2"/>
  <c r="T7509" i="2" s="1"/>
  <c r="P7509" i="2"/>
  <c r="V7509" i="2" s="1"/>
  <c r="F7510" i="2" s="1"/>
  <c r="J7510" i="2" l="1"/>
  <c r="M7510" i="2" s="1"/>
  <c r="H7510" i="2"/>
  <c r="K7510" i="2" s="1"/>
  <c r="S7509" i="2"/>
  <c r="G7510" i="2"/>
  <c r="I7510" i="2" l="1"/>
  <c r="L7510" i="2" s="1"/>
  <c r="N7510" i="2" s="1"/>
  <c r="O7510" i="2" s="1"/>
  <c r="R7510" i="2" l="1"/>
  <c r="T7510" i="2" s="1"/>
  <c r="Q7510" i="2"/>
  <c r="P7510" i="2"/>
  <c r="U7510" i="2"/>
  <c r="V7510" i="2" l="1"/>
  <c r="F7511" i="2" s="1"/>
  <c r="S7510" i="2"/>
  <c r="G7511" i="2"/>
  <c r="J7511" i="2" l="1"/>
  <c r="M7511" i="2" s="1"/>
  <c r="I7511" i="2"/>
  <c r="L7511" i="2" s="1"/>
  <c r="H7511" i="2"/>
  <c r="K7511" i="2" s="1"/>
  <c r="N7511" i="2" s="1"/>
  <c r="O7511" i="2" s="1"/>
  <c r="U7511" i="2" l="1"/>
  <c r="P7511" i="2"/>
  <c r="R7511" i="2"/>
  <c r="T7511" i="2" s="1"/>
  <c r="Q7511" i="2"/>
  <c r="S7511" i="2" l="1"/>
  <c r="G7512" i="2"/>
  <c r="V7511" i="2"/>
  <c r="F7512" i="2" s="1"/>
  <c r="I7512" i="2" l="1"/>
  <c r="L7512" i="2" s="1"/>
  <c r="J7512" i="2"/>
  <c r="M7512" i="2" s="1"/>
  <c r="H7512" i="2"/>
  <c r="K7512" i="2" s="1"/>
  <c r="N7512" i="2" l="1"/>
  <c r="O7512" i="2" s="1"/>
  <c r="U7512" i="2" l="1"/>
  <c r="R7512" i="2"/>
  <c r="T7512" i="2" s="1"/>
  <c r="P7512" i="2"/>
  <c r="Q7512" i="2"/>
  <c r="S7512" i="2" l="1"/>
  <c r="G7513" i="2"/>
  <c r="V7512" i="2"/>
  <c r="F7513" i="2" s="1"/>
  <c r="J7513" i="2" l="1"/>
  <c r="M7513" i="2" s="1"/>
  <c r="I7513" i="2"/>
  <c r="H7513" i="2"/>
  <c r="K7513" i="2" s="1"/>
  <c r="N7513" i="2" s="1"/>
  <c r="O7513" i="2" s="1"/>
  <c r="Q7513" i="2" l="1"/>
  <c r="R7513" i="2"/>
  <c r="T7513" i="2" s="1"/>
  <c r="U7513" i="2"/>
  <c r="P7513" i="2"/>
  <c r="V7513" i="2" s="1"/>
  <c r="F7514" i="2" s="1"/>
  <c r="J7514" i="2" l="1"/>
  <c r="M7514" i="2" s="1"/>
  <c r="I7514" i="2"/>
  <c r="L7514" i="2" s="1"/>
  <c r="H7514" i="2"/>
  <c r="K7514" i="2" s="1"/>
  <c r="N7514" i="2" s="1"/>
  <c r="O7514" i="2" s="1"/>
  <c r="S7513" i="2"/>
  <c r="Q7514" i="2" l="1"/>
  <c r="U7514" i="2"/>
  <c r="R7514" i="2"/>
  <c r="T7514" i="2" s="1"/>
  <c r="P7514" i="2"/>
  <c r="V7514" i="2" s="1"/>
  <c r="F7515" i="2" s="1"/>
  <c r="H7515" i="2" l="1"/>
  <c r="K7515" i="2" s="1"/>
  <c r="J7515" i="2"/>
  <c r="M7515" i="2" s="1"/>
  <c r="S7514" i="2"/>
  <c r="G7515" i="2"/>
  <c r="I7515" i="2" s="1"/>
  <c r="N7515" i="2" l="1"/>
  <c r="O7515" i="2" s="1"/>
  <c r="R7515" i="2" l="1"/>
  <c r="T7515" i="2" s="1"/>
  <c r="Q7515" i="2"/>
  <c r="P7515" i="2"/>
  <c r="U7515" i="2"/>
  <c r="V7515" i="2" l="1"/>
  <c r="F7516" i="2" s="1"/>
  <c r="G7516" i="2"/>
  <c r="S7515" i="2"/>
  <c r="H7516" i="2" l="1"/>
  <c r="K7516" i="2" s="1"/>
  <c r="I7516" i="2"/>
  <c r="J7516" i="2"/>
  <c r="M7516" i="2" s="1"/>
  <c r="N7516" i="2" l="1"/>
  <c r="O7516" i="2" s="1"/>
  <c r="P7516" i="2" l="1"/>
  <c r="U7516" i="2"/>
  <c r="Q7516" i="2"/>
  <c r="R7516" i="2"/>
  <c r="T7516" i="2" s="1"/>
  <c r="S7516" i="2" l="1"/>
  <c r="G7517" i="2"/>
  <c r="V7516" i="2"/>
  <c r="F7517" i="2" s="1"/>
  <c r="J7517" i="2" l="1"/>
  <c r="M7517" i="2" s="1"/>
  <c r="I7517" i="2"/>
  <c r="H7517" i="2"/>
  <c r="K7517" i="2" s="1"/>
  <c r="N7517" i="2" s="1"/>
  <c r="O7517" i="2" s="1"/>
  <c r="P7517" i="2" l="1"/>
  <c r="U7517" i="2"/>
  <c r="R7517" i="2"/>
  <c r="T7517" i="2" s="1"/>
  <c r="Q7517" i="2"/>
  <c r="S7517" i="2" l="1"/>
  <c r="G7518" i="2"/>
  <c r="V7517" i="2"/>
  <c r="F7518" i="2" s="1"/>
  <c r="I7518" i="2" l="1"/>
  <c r="J7518" i="2"/>
  <c r="M7518" i="2" s="1"/>
  <c r="H7518" i="2"/>
  <c r="K7518" i="2" s="1"/>
  <c r="N7518" i="2" s="1"/>
  <c r="O7518" i="2" s="1"/>
  <c r="P7518" i="2" l="1"/>
  <c r="U7518" i="2"/>
  <c r="Q7518" i="2"/>
  <c r="R7518" i="2"/>
  <c r="T7518" i="2" s="1"/>
  <c r="S7518" i="2" l="1"/>
  <c r="G7519" i="2"/>
  <c r="V7518" i="2"/>
  <c r="F7519" i="2" s="1"/>
  <c r="J7519" i="2" l="1"/>
  <c r="M7519" i="2" s="1"/>
  <c r="H7519" i="2"/>
  <c r="K7519" i="2" s="1"/>
  <c r="N7519" i="2" s="1"/>
  <c r="O7519" i="2" s="1"/>
  <c r="I7519" i="2"/>
  <c r="U7519" i="2" l="1"/>
  <c r="Q7519" i="2"/>
  <c r="P7519" i="2"/>
  <c r="V7519" i="2" s="1"/>
  <c r="F7520" i="2" s="1"/>
  <c r="R7519" i="2"/>
  <c r="T7519" i="2" s="1"/>
  <c r="J7520" i="2" l="1"/>
  <c r="M7520" i="2" s="1"/>
  <c r="H7520" i="2"/>
  <c r="K7520" i="2" s="1"/>
  <c r="N7520" i="2" s="1"/>
  <c r="O7520" i="2" s="1"/>
  <c r="S7519" i="2"/>
  <c r="G7520" i="2"/>
  <c r="I7520" i="2" l="1"/>
  <c r="R7520" i="2"/>
  <c r="T7520" i="2" s="1"/>
  <c r="Q7520" i="2"/>
  <c r="S7520" i="2" s="1"/>
  <c r="P7520" i="2"/>
  <c r="U7520" i="2"/>
  <c r="G7521" i="2" l="1"/>
  <c r="V7520" i="2"/>
  <c r="F7521" i="2" s="1"/>
  <c r="J7521" i="2" l="1"/>
  <c r="M7521" i="2" s="1"/>
  <c r="H7521" i="2"/>
  <c r="K7521" i="2" s="1"/>
  <c r="N7521" i="2" s="1"/>
  <c r="O7521" i="2" s="1"/>
  <c r="I7521" i="2"/>
  <c r="U7521" i="2" l="1"/>
  <c r="P7521" i="2"/>
  <c r="R7521" i="2"/>
  <c r="T7521" i="2" s="1"/>
  <c r="Q7521" i="2"/>
  <c r="S7521" i="2" l="1"/>
  <c r="G7522" i="2"/>
  <c r="V7521" i="2"/>
  <c r="F7522" i="2" s="1"/>
  <c r="J7522" i="2" l="1"/>
  <c r="M7522" i="2" s="1"/>
  <c r="H7522" i="2"/>
  <c r="K7522" i="2" s="1"/>
  <c r="N7522" i="2" s="1"/>
  <c r="O7522" i="2" s="1"/>
  <c r="I7522" i="2"/>
  <c r="R7522" i="2" l="1"/>
  <c r="T7522" i="2" s="1"/>
  <c r="P7522" i="2"/>
  <c r="V7522" i="2" s="1"/>
  <c r="F7523" i="2" s="1"/>
  <c r="U7522" i="2"/>
  <c r="Q7522" i="2"/>
  <c r="S7522" i="2" l="1"/>
  <c r="G7523" i="2"/>
  <c r="J7523" i="2"/>
  <c r="M7523" i="2" s="1"/>
  <c r="H7523" i="2"/>
  <c r="K7523" i="2" s="1"/>
  <c r="N7523" i="2" s="1"/>
  <c r="O7523" i="2" s="1"/>
  <c r="U7523" i="2" l="1"/>
  <c r="Q7523" i="2"/>
  <c r="S7523" i="2" s="1"/>
  <c r="P7523" i="2"/>
  <c r="V7523" i="2" s="1"/>
  <c r="F7524" i="2" s="1"/>
  <c r="R7523" i="2"/>
  <c r="T7523" i="2" s="1"/>
  <c r="G7524" i="2"/>
  <c r="I7523" i="2"/>
  <c r="J7524" i="2" l="1"/>
  <c r="M7524" i="2" s="1"/>
  <c r="H7524" i="2"/>
  <c r="K7524" i="2" s="1"/>
  <c r="N7524" i="2" s="1"/>
  <c r="O7524" i="2" s="1"/>
  <c r="I7524" i="2"/>
  <c r="P7524" i="2" l="1"/>
  <c r="U7524" i="2"/>
  <c r="R7524" i="2"/>
  <c r="T7524" i="2" s="1"/>
  <c r="Q7524" i="2"/>
  <c r="O7525" i="2"/>
  <c r="U7525" i="2" l="1"/>
  <c r="R7525" i="2"/>
  <c r="T7525" i="2" s="1"/>
  <c r="Q7525" i="2"/>
  <c r="S7524" i="2"/>
  <c r="G7525" i="2"/>
  <c r="G7526" i="2" s="1"/>
  <c r="V7524" i="2"/>
  <c r="F7525" i="2" s="1"/>
  <c r="J7525" i="2" l="1"/>
  <c r="M7525" i="2" s="1"/>
  <c r="H7525" i="2"/>
  <c r="I7525" i="2"/>
  <c r="K7525" i="2" l="1"/>
  <c r="N7525" i="2" s="1"/>
  <c r="P7525" i="2"/>
  <c r="S7525" i="2" l="1"/>
  <c r="V7525" i="2"/>
  <c r="F7526" i="2" s="1"/>
  <c r="I7526" i="2" l="1"/>
  <c r="H7526" i="2"/>
  <c r="K7526" i="2" s="1"/>
  <c r="J7526" i="2"/>
  <c r="M7526" i="2" s="1"/>
  <c r="N7526" i="2" l="1"/>
  <c r="O7526" i="2" s="1"/>
  <c r="R7526" i="2" l="1"/>
  <c r="T7526" i="2" s="1"/>
  <c r="Q7526" i="2"/>
  <c r="U7526" i="2"/>
  <c r="P7526" i="2"/>
  <c r="V7526" i="2" s="1"/>
  <c r="F7527" i="2" s="1"/>
  <c r="O7527" i="2"/>
  <c r="Q7527" i="2" l="1"/>
  <c r="U7527" i="2"/>
  <c r="R7527" i="2"/>
  <c r="T7527" i="2" s="1"/>
  <c r="P7527" i="2"/>
  <c r="J7527" i="2"/>
  <c r="M7527" i="2" s="1"/>
  <c r="H7527" i="2"/>
  <c r="K7527" i="2" s="1"/>
  <c r="N7527" i="2" s="1"/>
  <c r="V7527" i="2"/>
  <c r="F7528" i="2" s="1"/>
  <c r="S7526" i="2"/>
  <c r="G7527" i="2"/>
  <c r="G7528" i="2" s="1"/>
  <c r="I7527" i="2" l="1"/>
  <c r="J7528" i="2"/>
  <c r="M7528" i="2" s="1"/>
  <c r="H7528" i="2"/>
  <c r="K7528" i="2" s="1"/>
  <c r="N7528" i="2" s="1"/>
  <c r="O7528" i="2" s="1"/>
  <c r="I7528" i="2"/>
  <c r="S7527" i="2"/>
  <c r="Q7528" i="2" l="1"/>
  <c r="P7528" i="2"/>
  <c r="R7528" i="2"/>
  <c r="T7528" i="2" s="1"/>
  <c r="U7528" i="2"/>
  <c r="V7528" i="2" s="1"/>
  <c r="F7529" i="2" s="1"/>
  <c r="J7529" i="2" l="1"/>
  <c r="M7529" i="2" s="1"/>
  <c r="H7529" i="2"/>
  <c r="K7529" i="2" s="1"/>
  <c r="S7528" i="2"/>
  <c r="G7529" i="2"/>
  <c r="I7529" i="2" l="1"/>
  <c r="L7529" i="2" s="1"/>
  <c r="N7529" i="2"/>
  <c r="O7529" i="2" s="1"/>
  <c r="Q7529" i="2" l="1"/>
  <c r="P7529" i="2"/>
  <c r="R7529" i="2"/>
  <c r="T7529" i="2" s="1"/>
  <c r="U7529" i="2"/>
  <c r="V7529" i="2" l="1"/>
  <c r="F7530" i="2" s="1"/>
  <c r="S7529" i="2"/>
  <c r="G7530" i="2"/>
  <c r="J7530" i="2" l="1"/>
  <c r="M7530" i="2" s="1"/>
  <c r="I7530" i="2"/>
  <c r="L7530" i="2" s="1"/>
  <c r="H7530" i="2"/>
  <c r="K7530" i="2" s="1"/>
  <c r="N7530" i="2" s="1"/>
  <c r="O7530" i="2" s="1"/>
  <c r="O7531" i="2" l="1"/>
  <c r="R7530" i="2"/>
  <c r="T7530" i="2" s="1"/>
  <c r="P7530" i="2"/>
  <c r="Q7530" i="2"/>
  <c r="U7530" i="2"/>
  <c r="S7530" i="2" l="1"/>
  <c r="G7531" i="2"/>
  <c r="V7530" i="2"/>
  <c r="F7531" i="2" s="1"/>
  <c r="U7531" i="2"/>
  <c r="R7531" i="2"/>
  <c r="T7531" i="2" s="1"/>
  <c r="P7531" i="2"/>
  <c r="I7531" i="2" l="1"/>
  <c r="H7531" i="2"/>
  <c r="K7531" i="2" s="1"/>
  <c r="J7531" i="2"/>
  <c r="M7531" i="2" s="1"/>
  <c r="L7531" i="2" l="1"/>
  <c r="N7531" i="2" s="1"/>
  <c r="Q7531" i="2"/>
  <c r="S7531" i="2" l="1"/>
  <c r="V7531" i="2"/>
  <c r="F7532" i="2" s="1"/>
  <c r="G7532" i="2"/>
  <c r="I7532" i="2" l="1"/>
  <c r="L7532" i="2" s="1"/>
  <c r="J7532" i="2"/>
  <c r="M7532" i="2" s="1"/>
  <c r="H7532" i="2"/>
  <c r="K7532" i="2" s="1"/>
  <c r="N7532" i="2" s="1"/>
  <c r="O7532" i="2" s="1"/>
  <c r="R7532" i="2" l="1"/>
  <c r="T7532" i="2" s="1"/>
  <c r="Q7532" i="2"/>
  <c r="U7532" i="2"/>
  <c r="O7533" i="2"/>
  <c r="P7532" i="2"/>
  <c r="V7532" i="2" s="1"/>
  <c r="F7533" i="2" s="1"/>
  <c r="U7533" i="2" l="1"/>
  <c r="R7533" i="2"/>
  <c r="T7533" i="2" s="1"/>
  <c r="Q7533" i="2"/>
  <c r="P7533" i="2"/>
  <c r="S7532" i="2"/>
  <c r="G7533" i="2"/>
  <c r="G7534" i="2" s="1"/>
  <c r="V7533" i="2"/>
  <c r="F7534" i="2" s="1"/>
  <c r="J7533" i="2"/>
  <c r="M7533" i="2" s="1"/>
  <c r="I7533" i="2"/>
  <c r="L7533" i="2" s="1"/>
  <c r="H7533" i="2"/>
  <c r="K7533" i="2" s="1"/>
  <c r="N7533" i="2" s="1"/>
  <c r="J7534" i="2" l="1"/>
  <c r="M7534" i="2" s="1"/>
  <c r="I7534" i="2"/>
  <c r="L7534" i="2" s="1"/>
  <c r="H7534" i="2"/>
  <c r="K7534" i="2" s="1"/>
  <c r="S7533" i="2"/>
  <c r="N7534" i="2" l="1"/>
  <c r="O7534" i="2" s="1"/>
  <c r="Q7534" i="2" l="1"/>
  <c r="R7534" i="2"/>
  <c r="T7534" i="2" s="1"/>
  <c r="U7534" i="2"/>
  <c r="P7534" i="2"/>
  <c r="V7534" i="2" s="1"/>
  <c r="F7535" i="2" s="1"/>
  <c r="J7535" i="2" l="1"/>
  <c r="M7535" i="2" s="1"/>
  <c r="H7535" i="2"/>
  <c r="K7535" i="2" s="1"/>
  <c r="S7534" i="2"/>
  <c r="G7535" i="2"/>
  <c r="I7535" i="2" l="1"/>
  <c r="L7535" i="2" s="1"/>
  <c r="N7535" i="2" s="1"/>
  <c r="O7535" i="2" s="1"/>
  <c r="U7535" i="2" l="1"/>
  <c r="P7535" i="2"/>
  <c r="R7535" i="2"/>
  <c r="T7535" i="2" s="1"/>
  <c r="Q7535" i="2"/>
  <c r="S7535" i="2" l="1"/>
  <c r="G7536" i="2"/>
  <c r="V7535" i="2"/>
  <c r="F7536" i="2" s="1"/>
  <c r="I7536" i="2" l="1"/>
  <c r="L7536" i="2" s="1"/>
  <c r="J7536" i="2"/>
  <c r="M7536" i="2" s="1"/>
  <c r="H7536" i="2"/>
  <c r="K7536" i="2" s="1"/>
  <c r="N7536" i="2" s="1"/>
  <c r="O7536" i="2" s="1"/>
  <c r="P7536" i="2" l="1"/>
  <c r="U7536" i="2"/>
  <c r="R7536" i="2"/>
  <c r="T7536" i="2" s="1"/>
  <c r="Q7536" i="2"/>
  <c r="S7536" i="2" l="1"/>
  <c r="G7537" i="2"/>
  <c r="V7536" i="2"/>
  <c r="F7537" i="2" s="1"/>
  <c r="I7537" i="2" l="1"/>
  <c r="H7537" i="2"/>
  <c r="K7537" i="2" s="1"/>
  <c r="J7537" i="2"/>
  <c r="M7537" i="2" s="1"/>
  <c r="N7537" i="2" l="1"/>
  <c r="O7537" i="2" s="1"/>
  <c r="U7537" i="2" l="1"/>
  <c r="R7537" i="2"/>
  <c r="T7537" i="2" s="1"/>
  <c r="P7537" i="2"/>
  <c r="Q7537" i="2"/>
  <c r="S7537" i="2" s="1"/>
  <c r="V7537" i="2" l="1"/>
  <c r="F7538" i="2" s="1"/>
  <c r="I7538" i="2" l="1"/>
  <c r="H7538" i="2"/>
  <c r="K7538" i="2" s="1"/>
  <c r="J7538" i="2"/>
  <c r="M7538" i="2" s="1"/>
  <c r="N7538" i="2" l="1"/>
  <c r="O7538" i="2" s="1"/>
  <c r="R7538" i="2" l="1"/>
  <c r="T7538" i="2" s="1"/>
  <c r="Q7538" i="2"/>
  <c r="P7538" i="2"/>
  <c r="U7538" i="2"/>
  <c r="V7538" i="2" l="1"/>
  <c r="F7539" i="2" s="1"/>
  <c r="S7538" i="2"/>
  <c r="G7539" i="2"/>
  <c r="J7539" i="2" l="1"/>
  <c r="M7539" i="2" s="1"/>
  <c r="I7539" i="2"/>
  <c r="H7539" i="2"/>
  <c r="K7539" i="2" s="1"/>
  <c r="N7539" i="2" s="1"/>
  <c r="O7539" i="2" s="1"/>
  <c r="Q7539" i="2" l="1"/>
  <c r="P7539" i="2"/>
  <c r="U7539" i="2"/>
  <c r="R7539" i="2"/>
  <c r="T7539" i="2" s="1"/>
  <c r="V7539" i="2" l="1"/>
  <c r="F7540" i="2" s="1"/>
  <c r="S7539" i="2"/>
  <c r="G7540" i="2"/>
  <c r="J7540" i="2" l="1"/>
  <c r="M7540" i="2" s="1"/>
  <c r="I7540" i="2"/>
  <c r="H7540" i="2"/>
  <c r="K7540" i="2" s="1"/>
  <c r="N7540" i="2" s="1"/>
  <c r="O7540" i="2" s="1"/>
  <c r="R7540" i="2" l="1"/>
  <c r="T7540" i="2" s="1"/>
  <c r="Q7540" i="2"/>
  <c r="P7540" i="2"/>
  <c r="U7540" i="2"/>
  <c r="V7540" i="2" l="1"/>
  <c r="F7541" i="2" s="1"/>
  <c r="S7540" i="2"/>
  <c r="G7541" i="2"/>
  <c r="H7541" i="2" l="1"/>
  <c r="K7541" i="2" s="1"/>
  <c r="J7541" i="2"/>
  <c r="M7541" i="2" s="1"/>
  <c r="I7541" i="2"/>
  <c r="N7541" i="2" l="1"/>
  <c r="O7541" i="2" s="1"/>
  <c r="Q7541" i="2" l="1"/>
  <c r="P7541" i="2"/>
  <c r="U7541" i="2"/>
  <c r="R7541" i="2"/>
  <c r="T7541" i="2" s="1"/>
  <c r="V7541" i="2" l="1"/>
  <c r="F7542" i="2" s="1"/>
  <c r="S7541" i="2"/>
  <c r="G7542" i="2"/>
  <c r="H7542" i="2" l="1"/>
  <c r="K7542" i="2" s="1"/>
  <c r="J7542" i="2"/>
  <c r="M7542" i="2" s="1"/>
  <c r="I7542" i="2"/>
  <c r="N7542" i="2" l="1"/>
  <c r="O7542" i="2" s="1"/>
  <c r="R7542" i="2" l="1"/>
  <c r="T7542" i="2" s="1"/>
  <c r="Q7542" i="2"/>
  <c r="U7542" i="2"/>
  <c r="P7542" i="2"/>
  <c r="V7542" i="2" s="1"/>
  <c r="F7543" i="2" s="1"/>
  <c r="J7543" i="2" l="1"/>
  <c r="M7543" i="2" s="1"/>
  <c r="H7543" i="2"/>
  <c r="K7543" i="2" s="1"/>
  <c r="N7543" i="2" s="1"/>
  <c r="O7543" i="2" s="1"/>
  <c r="S7542" i="2"/>
  <c r="G7543" i="2"/>
  <c r="I7543" i="2" l="1"/>
  <c r="U7543" i="2"/>
  <c r="P7543" i="2"/>
  <c r="V7543" i="2" s="1"/>
  <c r="F7544" i="2" s="1"/>
  <c r="Q7543" i="2"/>
  <c r="R7543" i="2"/>
  <c r="T7543" i="2" s="1"/>
  <c r="S7543" i="2" l="1"/>
  <c r="J7544" i="2"/>
  <c r="M7544" i="2" s="1"/>
  <c r="H7544" i="2"/>
  <c r="K7544" i="2" s="1"/>
  <c r="N7544" i="2" s="1"/>
  <c r="O7544" i="2" s="1"/>
  <c r="G7544" i="2"/>
  <c r="I7544" i="2" l="1"/>
  <c r="R7544" i="2"/>
  <c r="T7544" i="2" s="1"/>
  <c r="Q7544" i="2"/>
  <c r="P7544" i="2"/>
  <c r="U7544" i="2"/>
  <c r="S7544" i="2" l="1"/>
  <c r="V7544" i="2"/>
  <c r="F7545" i="2" s="1"/>
  <c r="G7545" i="2"/>
  <c r="J7545" i="2" l="1"/>
  <c r="M7545" i="2" s="1"/>
  <c r="I7545" i="2"/>
  <c r="H7545" i="2"/>
  <c r="K7545" i="2" s="1"/>
  <c r="N7545" i="2" s="1"/>
  <c r="O7545" i="2" s="1"/>
  <c r="U7545" i="2" l="1"/>
  <c r="R7545" i="2"/>
  <c r="T7545" i="2" s="1"/>
  <c r="Q7545" i="2"/>
  <c r="P7545" i="2"/>
  <c r="V7545" i="2" s="1"/>
  <c r="F7546" i="2" s="1"/>
  <c r="J7546" i="2" l="1"/>
  <c r="M7546" i="2" s="1"/>
  <c r="H7546" i="2"/>
  <c r="K7546" i="2" s="1"/>
  <c r="N7546" i="2" s="1"/>
  <c r="O7546" i="2" s="1"/>
  <c r="S7545" i="2"/>
  <c r="G7546" i="2"/>
  <c r="I7546" i="2" l="1"/>
  <c r="R7546" i="2"/>
  <c r="T7546" i="2" s="1"/>
  <c r="Q7546" i="2"/>
  <c r="S7546" i="2" s="1"/>
  <c r="P7546" i="2"/>
  <c r="U7546" i="2"/>
  <c r="V7546" i="2" l="1"/>
  <c r="F7547" i="2" s="1"/>
  <c r="G7547" i="2"/>
  <c r="J7547" i="2" l="1"/>
  <c r="M7547" i="2" s="1"/>
  <c r="I7547" i="2"/>
  <c r="H7547" i="2"/>
  <c r="K7547" i="2" s="1"/>
  <c r="N7547" i="2" s="1"/>
  <c r="O7547" i="2" s="1"/>
  <c r="U7547" i="2" l="1"/>
  <c r="R7547" i="2"/>
  <c r="T7547" i="2" s="1"/>
  <c r="Q7547" i="2"/>
  <c r="P7547" i="2"/>
  <c r="V7547" i="2" s="1"/>
  <c r="F7548" i="2" s="1"/>
  <c r="S7547" i="2" l="1"/>
  <c r="G7548" i="2"/>
  <c r="J7548" i="2"/>
  <c r="M7548" i="2" s="1"/>
  <c r="H7548" i="2"/>
  <c r="K7548" i="2" s="1"/>
  <c r="N7548" i="2" s="1"/>
  <c r="O7548" i="2" s="1"/>
  <c r="I7548" i="2"/>
  <c r="P7548" i="2" l="1"/>
  <c r="O7549" i="2"/>
  <c r="U7548" i="2"/>
  <c r="R7548" i="2"/>
  <c r="T7548" i="2" s="1"/>
  <c r="Q7548" i="2"/>
  <c r="S7548" i="2" s="1"/>
  <c r="G7549" i="2"/>
  <c r="U7549" i="2" l="1"/>
  <c r="R7549" i="2"/>
  <c r="T7549" i="2" s="1"/>
  <c r="Q7549" i="2"/>
  <c r="V7548" i="2"/>
  <c r="F7549" i="2" s="1"/>
  <c r="I7549" i="2" l="1"/>
  <c r="J7549" i="2"/>
  <c r="M7549" i="2" s="1"/>
  <c r="H7549" i="2"/>
  <c r="G7550" i="2"/>
  <c r="K7549" i="2" l="1"/>
  <c r="N7549" i="2" s="1"/>
  <c r="P7549" i="2"/>
  <c r="V7549" i="2" l="1"/>
  <c r="F7550" i="2" s="1"/>
  <c r="S7549" i="2"/>
  <c r="J7550" i="2" l="1"/>
  <c r="M7550" i="2" s="1"/>
  <c r="I7550" i="2"/>
  <c r="H7550" i="2"/>
  <c r="K7550" i="2" s="1"/>
  <c r="N7550" i="2" s="1"/>
  <c r="O7550" i="2" s="1"/>
  <c r="O7551" i="2" l="1"/>
  <c r="R7550" i="2"/>
  <c r="T7550" i="2" s="1"/>
  <c r="P7550" i="2"/>
  <c r="Q7550" i="2"/>
  <c r="U7550" i="2"/>
  <c r="V7550" i="2" s="1"/>
  <c r="F7551" i="2" s="1"/>
  <c r="S7550" i="2" l="1"/>
  <c r="G7551" i="2"/>
  <c r="H7551" i="2"/>
  <c r="K7551" i="2" s="1"/>
  <c r="J7551" i="2"/>
  <c r="M7551" i="2" s="1"/>
  <c r="Q7551" i="2"/>
  <c r="P7551" i="2"/>
  <c r="R7551" i="2"/>
  <c r="T7551" i="2" s="1"/>
  <c r="U7551" i="2"/>
  <c r="V7551" i="2" s="1"/>
  <c r="F7552" i="2" s="1"/>
  <c r="J7552" i="2" l="1"/>
  <c r="M7552" i="2" s="1"/>
  <c r="H7552" i="2"/>
  <c r="K7552" i="2" s="1"/>
  <c r="S7551" i="2"/>
  <c r="G7552" i="2"/>
  <c r="N7551" i="2"/>
  <c r="I7551" i="2"/>
  <c r="I7552" i="2" l="1"/>
  <c r="L7552" i="2" s="1"/>
  <c r="N7552" i="2" s="1"/>
  <c r="O7552" i="2" s="1"/>
  <c r="R7552" i="2" l="1"/>
  <c r="T7552" i="2" s="1"/>
  <c r="P7552" i="2"/>
  <c r="Q7552" i="2"/>
  <c r="U7552" i="2"/>
  <c r="V7552" i="2" l="1"/>
  <c r="F7553" i="2" s="1"/>
  <c r="S7552" i="2"/>
  <c r="G7553" i="2"/>
  <c r="H7553" i="2" l="1"/>
  <c r="K7553" i="2" s="1"/>
  <c r="J7553" i="2"/>
  <c r="M7553" i="2" s="1"/>
  <c r="I7553" i="2"/>
  <c r="L7553" i="2" s="1"/>
  <c r="N7553" i="2" l="1"/>
  <c r="O7553" i="2" s="1"/>
  <c r="Q7553" i="2" l="1"/>
  <c r="P7553" i="2"/>
  <c r="R7553" i="2"/>
  <c r="T7553" i="2" s="1"/>
  <c r="U7553" i="2"/>
  <c r="V7553" i="2" l="1"/>
  <c r="F7554" i="2" s="1"/>
  <c r="S7553" i="2"/>
  <c r="G7554" i="2"/>
  <c r="J7554" i="2" l="1"/>
  <c r="M7554" i="2" s="1"/>
  <c r="H7554" i="2"/>
  <c r="K7554" i="2" s="1"/>
  <c r="N7554" i="2" s="1"/>
  <c r="O7554" i="2" s="1"/>
  <c r="I7554" i="2"/>
  <c r="L7554" i="2" s="1"/>
  <c r="Q7554" i="2" l="1"/>
  <c r="P7554" i="2"/>
  <c r="R7554" i="2"/>
  <c r="T7554" i="2" s="1"/>
  <c r="U7554" i="2"/>
  <c r="V7554" i="2" s="1"/>
  <c r="F7555" i="2" s="1"/>
  <c r="J7555" i="2" l="1"/>
  <c r="M7555" i="2" s="1"/>
  <c r="H7555" i="2"/>
  <c r="K7555" i="2" s="1"/>
  <c r="S7554" i="2"/>
  <c r="G7555" i="2"/>
  <c r="I7555" i="2" l="1"/>
  <c r="L7555" i="2" s="1"/>
  <c r="N7555" i="2" s="1"/>
  <c r="O7555" i="2" s="1"/>
  <c r="R7555" i="2" l="1"/>
  <c r="T7555" i="2" s="1"/>
  <c r="Q7555" i="2"/>
  <c r="P7555" i="2"/>
  <c r="U7555" i="2"/>
  <c r="V7555" i="2" l="1"/>
  <c r="F7556" i="2" s="1"/>
  <c r="S7555" i="2"/>
  <c r="G7556" i="2"/>
  <c r="J7556" i="2" l="1"/>
  <c r="M7556" i="2" s="1"/>
  <c r="H7556" i="2"/>
  <c r="K7556" i="2" s="1"/>
  <c r="I7556" i="2"/>
  <c r="L7556" i="2" s="1"/>
  <c r="N7556" i="2" l="1"/>
  <c r="O7556" i="2" s="1"/>
  <c r="Q7556" i="2" l="1"/>
  <c r="R7556" i="2"/>
  <c r="T7556" i="2" s="1"/>
  <c r="P7556" i="2"/>
  <c r="U7556" i="2"/>
  <c r="V7556" i="2" l="1"/>
  <c r="F7557" i="2" s="1"/>
  <c r="S7556" i="2"/>
  <c r="G7557" i="2"/>
  <c r="I7557" i="2" l="1"/>
  <c r="L7557" i="2" s="1"/>
  <c r="J7557" i="2"/>
  <c r="M7557" i="2" s="1"/>
  <c r="H7557" i="2"/>
  <c r="K7557" i="2" s="1"/>
  <c r="N7557" i="2" s="1"/>
  <c r="O7557" i="2" s="1"/>
  <c r="R7557" i="2" l="1"/>
  <c r="T7557" i="2" s="1"/>
  <c r="Q7557" i="2"/>
  <c r="P7557" i="2"/>
  <c r="U7557" i="2"/>
  <c r="V7557" i="2" s="1"/>
  <c r="F7558" i="2" s="1"/>
  <c r="J7558" i="2" l="1"/>
  <c r="M7558" i="2" s="1"/>
  <c r="H7558" i="2"/>
  <c r="K7558" i="2" s="1"/>
  <c r="I7558" i="2"/>
  <c r="L7558" i="2" s="1"/>
  <c r="N7558" i="2" s="1"/>
  <c r="O7558" i="2" s="1"/>
  <c r="S7557" i="2"/>
  <c r="G7558" i="2"/>
  <c r="R7558" i="2" l="1"/>
  <c r="T7558" i="2" s="1"/>
  <c r="Q7558" i="2"/>
  <c r="P7558" i="2"/>
  <c r="U7558" i="2"/>
  <c r="V7558" i="2" s="1"/>
  <c r="F7559" i="2" s="1"/>
  <c r="G7559" i="2"/>
  <c r="J7559" i="2" l="1"/>
  <c r="M7559" i="2" s="1"/>
  <c r="H7559" i="2"/>
  <c r="K7559" i="2" s="1"/>
  <c r="I7559" i="2"/>
  <c r="L7559" i="2" s="1"/>
  <c r="N7559" i="2" s="1"/>
  <c r="O7559" i="2" s="1"/>
  <c r="S7558" i="2"/>
  <c r="R7559" i="2" l="1"/>
  <c r="T7559" i="2" s="1"/>
  <c r="Q7559" i="2"/>
  <c r="U7559" i="2"/>
  <c r="P7559" i="2"/>
  <c r="V7559" i="2" s="1"/>
  <c r="F7560" i="2" s="1"/>
  <c r="J7560" i="2" l="1"/>
  <c r="M7560" i="2" s="1"/>
  <c r="H7560" i="2"/>
  <c r="K7560" i="2" s="1"/>
  <c r="S7559" i="2"/>
  <c r="G7560" i="2"/>
  <c r="I7560" i="2" l="1"/>
  <c r="L7560" i="2" s="1"/>
  <c r="N7560" i="2" s="1"/>
  <c r="O7560" i="2" s="1"/>
  <c r="R7560" i="2" l="1"/>
  <c r="T7560" i="2" s="1"/>
  <c r="Q7560" i="2"/>
  <c r="P7560" i="2"/>
  <c r="U7560" i="2"/>
  <c r="V7560" i="2" s="1"/>
  <c r="F7561" i="2" s="1"/>
  <c r="J7561" i="2" l="1"/>
  <c r="M7561" i="2" s="1"/>
  <c r="H7561" i="2"/>
  <c r="K7561" i="2" s="1"/>
  <c r="S7560" i="2"/>
  <c r="G7561" i="2"/>
  <c r="I7561" i="2" s="1"/>
  <c r="L7561" i="2" s="1"/>
  <c r="N7561" i="2" l="1"/>
  <c r="O7561" i="2" s="1"/>
  <c r="Q7561" i="2" l="1"/>
  <c r="R7561" i="2"/>
  <c r="T7561" i="2" s="1"/>
  <c r="P7561" i="2"/>
  <c r="U7561" i="2"/>
  <c r="V7561" i="2" s="1"/>
  <c r="F7562" i="2" s="1"/>
  <c r="J7562" i="2" l="1"/>
  <c r="M7562" i="2" s="1"/>
  <c r="I7562" i="2"/>
  <c r="H7562" i="2"/>
  <c r="K7562" i="2" s="1"/>
  <c r="N7562" i="2" s="1"/>
  <c r="O7562" i="2" s="1"/>
  <c r="S7561" i="2"/>
  <c r="Q7562" i="2" l="1"/>
  <c r="R7562" i="2"/>
  <c r="T7562" i="2" s="1"/>
  <c r="P7562" i="2"/>
  <c r="U7562" i="2"/>
  <c r="V7562" i="2" s="1"/>
  <c r="F7563" i="2" s="1"/>
  <c r="J7563" i="2" l="1"/>
  <c r="M7563" i="2" s="1"/>
  <c r="H7563" i="2"/>
  <c r="K7563" i="2" s="1"/>
  <c r="N7563" i="2" s="1"/>
  <c r="O7563" i="2" s="1"/>
  <c r="S7562" i="2"/>
  <c r="G7563" i="2"/>
  <c r="I7563" i="2" l="1"/>
  <c r="Q7563" i="2"/>
  <c r="P7563" i="2"/>
  <c r="R7563" i="2"/>
  <c r="T7563" i="2" s="1"/>
  <c r="U7563" i="2"/>
  <c r="V7563" i="2" l="1"/>
  <c r="F7564" i="2" s="1"/>
  <c r="S7563" i="2"/>
  <c r="G7564" i="2"/>
  <c r="J7564" i="2" l="1"/>
  <c r="M7564" i="2" s="1"/>
  <c r="H7564" i="2"/>
  <c r="K7564" i="2" s="1"/>
  <c r="N7564" i="2" s="1"/>
  <c r="O7564" i="2" s="1"/>
  <c r="I7564" i="2"/>
  <c r="R7564" i="2" l="1"/>
  <c r="T7564" i="2" s="1"/>
  <c r="Q7564" i="2"/>
  <c r="P7564" i="2"/>
  <c r="U7564" i="2"/>
  <c r="V7564" i="2" s="1"/>
  <c r="F7565" i="2" s="1"/>
  <c r="J7565" i="2" l="1"/>
  <c r="M7565" i="2" s="1"/>
  <c r="H7565" i="2"/>
  <c r="K7565" i="2" s="1"/>
  <c r="N7565" i="2" s="1"/>
  <c r="O7565" i="2" s="1"/>
  <c r="S7564" i="2"/>
  <c r="G7565" i="2"/>
  <c r="I7565" i="2" l="1"/>
  <c r="R7565" i="2"/>
  <c r="T7565" i="2" s="1"/>
  <c r="Q7565" i="2"/>
  <c r="P7565" i="2"/>
  <c r="U7565" i="2"/>
  <c r="V7565" i="2" s="1"/>
  <c r="F7566" i="2" s="1"/>
  <c r="J7566" i="2" l="1"/>
  <c r="M7566" i="2" s="1"/>
  <c r="H7566" i="2"/>
  <c r="K7566" i="2" s="1"/>
  <c r="N7566" i="2" s="1"/>
  <c r="O7566" i="2" s="1"/>
  <c r="S7565" i="2"/>
  <c r="G7566" i="2"/>
  <c r="R7566" i="2" l="1"/>
  <c r="T7566" i="2" s="1"/>
  <c r="Q7566" i="2"/>
  <c r="P7566" i="2"/>
  <c r="U7566" i="2"/>
  <c r="I7566" i="2"/>
  <c r="V7566" i="2" l="1"/>
  <c r="F7567" i="2" s="1"/>
  <c r="S7566" i="2"/>
  <c r="G7567" i="2"/>
  <c r="J7567" i="2" l="1"/>
  <c r="M7567" i="2" s="1"/>
  <c r="H7567" i="2"/>
  <c r="K7567" i="2" s="1"/>
  <c r="N7567" i="2" s="1"/>
  <c r="O7567" i="2" s="1"/>
  <c r="I7567" i="2"/>
  <c r="R7567" i="2" l="1"/>
  <c r="T7567" i="2" s="1"/>
  <c r="P7567" i="2"/>
  <c r="V7567" i="2" s="1"/>
  <c r="F7568" i="2" s="1"/>
  <c r="Q7567" i="2"/>
  <c r="U7567" i="2"/>
  <c r="J7568" i="2" l="1"/>
  <c r="M7568" i="2" s="1"/>
  <c r="H7568" i="2"/>
  <c r="K7568" i="2" s="1"/>
  <c r="N7568" i="2" s="1"/>
  <c r="O7568" i="2" s="1"/>
  <c r="S7567" i="2"/>
  <c r="G7568" i="2"/>
  <c r="U7568" i="2" l="1"/>
  <c r="R7568" i="2"/>
  <c r="T7568" i="2" s="1"/>
  <c r="P7568" i="2"/>
  <c r="Q7568" i="2"/>
  <c r="S7568" i="2" s="1"/>
  <c r="I7568" i="2"/>
  <c r="V7568" i="2" l="1"/>
  <c r="F7569" i="2" s="1"/>
  <c r="G7569" i="2"/>
  <c r="J7569" i="2" l="1"/>
  <c r="M7569" i="2" s="1"/>
  <c r="I7569" i="2"/>
  <c r="H7569" i="2"/>
  <c r="K7569" i="2" s="1"/>
  <c r="N7569" i="2" s="1"/>
  <c r="O7569" i="2" s="1"/>
  <c r="P7569" i="2" l="1"/>
  <c r="Q7569" i="2"/>
  <c r="R7569" i="2"/>
  <c r="T7569" i="2" s="1"/>
  <c r="U7569" i="2"/>
  <c r="V7569" i="2" s="1"/>
  <c r="F7570" i="2" s="1"/>
  <c r="J7570" i="2" l="1"/>
  <c r="M7570" i="2" s="1"/>
  <c r="H7570" i="2"/>
  <c r="K7570" i="2" s="1"/>
  <c r="N7570" i="2" s="1"/>
  <c r="O7570" i="2" s="1"/>
  <c r="S7569" i="2"/>
  <c r="G7570" i="2"/>
  <c r="R7570" i="2" l="1"/>
  <c r="T7570" i="2" s="1"/>
  <c r="Q7570" i="2"/>
  <c r="P7570" i="2"/>
  <c r="U7570" i="2"/>
  <c r="V7570" i="2" s="1"/>
  <c r="F7571" i="2" s="1"/>
  <c r="I7570" i="2"/>
  <c r="J7571" i="2" l="1"/>
  <c r="M7571" i="2" s="1"/>
  <c r="H7571" i="2"/>
  <c r="K7571" i="2" s="1"/>
  <c r="N7571" i="2" s="1"/>
  <c r="O7571" i="2" s="1"/>
  <c r="S7570" i="2"/>
  <c r="G7571" i="2"/>
  <c r="I7571" i="2" l="1"/>
  <c r="R7571" i="2"/>
  <c r="T7571" i="2" s="1"/>
  <c r="U7571" i="2"/>
  <c r="Q7571" i="2"/>
  <c r="P7571" i="2"/>
  <c r="V7571" i="2" s="1"/>
  <c r="F7572" i="2" s="1"/>
  <c r="J7572" i="2" l="1"/>
  <c r="M7572" i="2" s="1"/>
  <c r="H7572" i="2"/>
  <c r="K7572" i="2" s="1"/>
  <c r="N7572" i="2" s="1"/>
  <c r="O7572" i="2" s="1"/>
  <c r="S7571" i="2"/>
  <c r="G7572" i="2"/>
  <c r="I7572" i="2" l="1"/>
  <c r="Q7572" i="2"/>
  <c r="R7572" i="2"/>
  <c r="T7572" i="2" s="1"/>
  <c r="P7572" i="2"/>
  <c r="U7572" i="2"/>
  <c r="V7572" i="2" s="1"/>
  <c r="F7573" i="2" s="1"/>
  <c r="J7573" i="2" l="1"/>
  <c r="M7573" i="2" s="1"/>
  <c r="H7573" i="2"/>
  <c r="K7573" i="2" s="1"/>
  <c r="N7573" i="2" s="1"/>
  <c r="O7573" i="2" s="1"/>
  <c r="S7572" i="2"/>
  <c r="G7573" i="2"/>
  <c r="Q7573" i="2" l="1"/>
  <c r="P7573" i="2"/>
  <c r="R7573" i="2"/>
  <c r="T7573" i="2" s="1"/>
  <c r="U7573" i="2"/>
  <c r="I7573" i="2"/>
  <c r="V7573" i="2" l="1"/>
  <c r="F7574" i="2" s="1"/>
  <c r="S7573" i="2"/>
  <c r="G7574" i="2"/>
  <c r="J7574" i="2" l="1"/>
  <c r="M7574" i="2" s="1"/>
  <c r="I7574" i="2"/>
  <c r="H7574" i="2"/>
  <c r="K7574" i="2" s="1"/>
  <c r="N7574" i="2" s="1"/>
  <c r="O7574" i="2" s="1"/>
  <c r="Q7574" i="2" l="1"/>
  <c r="R7574" i="2"/>
  <c r="T7574" i="2" s="1"/>
  <c r="P7574" i="2"/>
  <c r="U7574" i="2"/>
  <c r="V7574" i="2" s="1"/>
  <c r="F7575" i="2" s="1"/>
  <c r="J7575" i="2" l="1"/>
  <c r="M7575" i="2" s="1"/>
  <c r="H7575" i="2"/>
  <c r="K7575" i="2" s="1"/>
  <c r="N7575" i="2" s="1"/>
  <c r="O7575" i="2" s="1"/>
  <c r="S7574" i="2"/>
  <c r="G7575" i="2"/>
  <c r="R7575" i="2" l="1"/>
  <c r="T7575" i="2" s="1"/>
  <c r="Q7575" i="2"/>
  <c r="P7575" i="2"/>
  <c r="U7575" i="2"/>
  <c r="V7575" i="2" s="1"/>
  <c r="F7576" i="2" s="1"/>
  <c r="I7575" i="2"/>
  <c r="J7576" i="2" l="1"/>
  <c r="M7576" i="2" s="1"/>
  <c r="H7576" i="2"/>
  <c r="K7576" i="2" s="1"/>
  <c r="S7575" i="2"/>
  <c r="G7576" i="2"/>
  <c r="I7576" i="2" l="1"/>
  <c r="L7576" i="2" s="1"/>
  <c r="N7576" i="2"/>
  <c r="O7576" i="2" s="1"/>
  <c r="R7576" i="2" l="1"/>
  <c r="T7576" i="2" s="1"/>
  <c r="Q7576" i="2"/>
  <c r="P7576" i="2"/>
  <c r="U7576" i="2"/>
  <c r="V7576" i="2" s="1"/>
  <c r="F7577" i="2" s="1"/>
  <c r="J7577" i="2" l="1"/>
  <c r="M7577" i="2" s="1"/>
  <c r="H7577" i="2"/>
  <c r="K7577" i="2" s="1"/>
  <c r="S7576" i="2"/>
  <c r="G7577" i="2"/>
  <c r="I7577" i="2" l="1"/>
  <c r="L7577" i="2" s="1"/>
  <c r="N7577" i="2" s="1"/>
  <c r="O7577" i="2" s="1"/>
  <c r="R7577" i="2" l="1"/>
  <c r="T7577" i="2" s="1"/>
  <c r="Q7577" i="2"/>
  <c r="P7577" i="2"/>
  <c r="U7577" i="2"/>
  <c r="V7577" i="2" l="1"/>
  <c r="F7578" i="2" s="1"/>
  <c r="S7577" i="2"/>
  <c r="G7578" i="2"/>
  <c r="J7578" i="2" l="1"/>
  <c r="M7578" i="2" s="1"/>
  <c r="H7578" i="2"/>
  <c r="K7578" i="2" s="1"/>
  <c r="I7578" i="2"/>
  <c r="L7578" i="2" s="1"/>
  <c r="N7578" i="2" l="1"/>
  <c r="O7578" i="2" s="1"/>
  <c r="R7578" i="2" l="1"/>
  <c r="T7578" i="2" s="1"/>
  <c r="Q7578" i="2"/>
  <c r="P7578" i="2"/>
  <c r="U7578" i="2"/>
  <c r="V7578" i="2" l="1"/>
  <c r="F7579" i="2" s="1"/>
  <c r="S7578" i="2"/>
  <c r="G7579" i="2"/>
  <c r="I7579" i="2" l="1"/>
  <c r="L7579" i="2" s="1"/>
  <c r="H7579" i="2"/>
  <c r="K7579" i="2" s="1"/>
  <c r="J7579" i="2"/>
  <c r="M7579" i="2" s="1"/>
  <c r="N7579" i="2" l="1"/>
  <c r="O7579" i="2" s="1"/>
  <c r="R7579" i="2" l="1"/>
  <c r="T7579" i="2" s="1"/>
  <c r="P7579" i="2"/>
  <c r="U7579" i="2"/>
  <c r="Q7579" i="2"/>
  <c r="S7579" i="2" l="1"/>
  <c r="G7580" i="2"/>
  <c r="V7579" i="2"/>
  <c r="F7580" i="2" s="1"/>
  <c r="I7580" i="2" l="1"/>
  <c r="L7580" i="2" s="1"/>
  <c r="J7580" i="2"/>
  <c r="M7580" i="2" s="1"/>
  <c r="H7580" i="2"/>
  <c r="K7580" i="2" s="1"/>
  <c r="N7580" i="2" s="1"/>
  <c r="O7580" i="2" s="1"/>
  <c r="P7580" i="2" l="1"/>
  <c r="Q7580" i="2"/>
  <c r="R7580" i="2"/>
  <c r="T7580" i="2" s="1"/>
  <c r="U7580" i="2"/>
  <c r="V7580" i="2" s="1"/>
  <c r="F7581" i="2" s="1"/>
  <c r="J7581" i="2" l="1"/>
  <c r="M7581" i="2" s="1"/>
  <c r="H7581" i="2"/>
  <c r="K7581" i="2" s="1"/>
  <c r="G7581" i="2"/>
  <c r="S7580" i="2"/>
  <c r="I7581" i="2" l="1"/>
  <c r="L7581" i="2" s="1"/>
  <c r="N7581" i="2" s="1"/>
  <c r="O7581" i="2" s="1"/>
  <c r="P7581" i="2" l="1"/>
  <c r="R7581" i="2"/>
  <c r="T7581" i="2" s="1"/>
  <c r="Q7581" i="2"/>
  <c r="U7581" i="2"/>
  <c r="V7581" i="2" s="1"/>
  <c r="F7582" i="2" s="1"/>
  <c r="H7582" i="2" l="1"/>
  <c r="K7582" i="2" s="1"/>
  <c r="J7582" i="2"/>
  <c r="M7582" i="2" s="1"/>
  <c r="S7581" i="2"/>
  <c r="G7582" i="2"/>
  <c r="I7582" i="2" l="1"/>
  <c r="L7582" i="2" s="1"/>
  <c r="N7582" i="2" s="1"/>
  <c r="O7582" i="2" s="1"/>
  <c r="R7582" i="2" l="1"/>
  <c r="T7582" i="2" s="1"/>
  <c r="Q7582" i="2"/>
  <c r="P7582" i="2"/>
  <c r="U7582" i="2"/>
  <c r="V7582" i="2" s="1"/>
  <c r="F7583" i="2" s="1"/>
  <c r="J7583" i="2" l="1"/>
  <c r="M7583" i="2" s="1"/>
  <c r="H7583" i="2"/>
  <c r="K7583" i="2" s="1"/>
  <c r="S7582" i="2"/>
  <c r="G7583" i="2"/>
  <c r="I7583" i="2" l="1"/>
  <c r="L7583" i="2" s="1"/>
  <c r="N7583" i="2" s="1"/>
  <c r="O7583" i="2" s="1"/>
  <c r="R7583" i="2" l="1"/>
  <c r="T7583" i="2" s="1"/>
  <c r="U7583" i="2"/>
  <c r="Q7583" i="2"/>
  <c r="P7583" i="2"/>
  <c r="V7583" i="2" s="1"/>
  <c r="F7584" i="2" s="1"/>
  <c r="J7584" i="2" l="1"/>
  <c r="M7584" i="2" s="1"/>
  <c r="H7584" i="2"/>
  <c r="K7584" i="2" s="1"/>
  <c r="I7584" i="2"/>
  <c r="L7584" i="2" s="1"/>
  <c r="N7584" i="2" s="1"/>
  <c r="O7584" i="2" s="1"/>
  <c r="S7583" i="2"/>
  <c r="G7584" i="2"/>
  <c r="G7585" i="2" l="1"/>
  <c r="Q7584" i="2"/>
  <c r="U7584" i="2"/>
  <c r="O7585" i="2"/>
  <c r="R7584" i="2"/>
  <c r="T7584" i="2" s="1"/>
  <c r="P7584" i="2"/>
  <c r="V7584" i="2" s="1"/>
  <c r="F7585" i="2" s="1"/>
  <c r="P7585" i="2" l="1"/>
  <c r="R7585" i="2"/>
  <c r="T7585" i="2" s="1"/>
  <c r="U7585" i="2"/>
  <c r="H7585" i="2"/>
  <c r="K7585" i="2" s="1"/>
  <c r="J7585" i="2"/>
  <c r="M7585" i="2" s="1"/>
  <c r="S7584" i="2"/>
  <c r="I7585" i="2"/>
  <c r="Q7585" i="2" s="1"/>
  <c r="S7585" i="2" s="1"/>
  <c r="V7585" i="2" l="1"/>
  <c r="F7586" i="2" s="1"/>
  <c r="N7585" i="2"/>
  <c r="J7586" i="2" l="1"/>
  <c r="M7586" i="2" s="1"/>
  <c r="H7586" i="2"/>
  <c r="K7586" i="2" s="1"/>
  <c r="I7586" i="2"/>
  <c r="N7586" i="2" l="1"/>
  <c r="O7586" i="2" s="1"/>
  <c r="U7586" i="2" l="1"/>
  <c r="Q7586" i="2"/>
  <c r="P7586" i="2"/>
  <c r="R7586" i="2"/>
  <c r="T7586" i="2" s="1"/>
  <c r="O7587" i="2"/>
  <c r="P7587" i="2" l="1"/>
  <c r="U7587" i="2"/>
  <c r="Q7587" i="2"/>
  <c r="S7587" i="2" s="1"/>
  <c r="R7587" i="2"/>
  <c r="T7587" i="2" s="1"/>
  <c r="V7586" i="2"/>
  <c r="F7587" i="2" s="1"/>
  <c r="S7586" i="2"/>
  <c r="G7587" i="2"/>
  <c r="G7588" i="2" s="1"/>
  <c r="J7587" i="2" l="1"/>
  <c r="M7587" i="2" s="1"/>
  <c r="H7587" i="2"/>
  <c r="K7587" i="2" s="1"/>
  <c r="V7587" i="2"/>
  <c r="F7588" i="2" s="1"/>
  <c r="I7587" i="2"/>
  <c r="J7588" i="2" l="1"/>
  <c r="M7588" i="2" s="1"/>
  <c r="I7588" i="2"/>
  <c r="H7588" i="2"/>
  <c r="K7588" i="2" s="1"/>
  <c r="N7588" i="2" s="1"/>
  <c r="O7588" i="2" s="1"/>
  <c r="N7587" i="2"/>
  <c r="R7588" i="2" l="1"/>
  <c r="T7588" i="2" s="1"/>
  <c r="Q7588" i="2"/>
  <c r="P7588" i="2"/>
  <c r="U7588" i="2"/>
  <c r="V7588" i="2" l="1"/>
  <c r="F7589" i="2" s="1"/>
  <c r="S7588" i="2"/>
  <c r="G7589" i="2"/>
  <c r="H7589" i="2" l="1"/>
  <c r="K7589" i="2" s="1"/>
  <c r="J7589" i="2"/>
  <c r="M7589" i="2" s="1"/>
  <c r="I7589" i="2"/>
  <c r="N7589" i="2" l="1"/>
  <c r="O7589" i="2" s="1"/>
  <c r="R7589" i="2" l="1"/>
  <c r="T7589" i="2" s="1"/>
  <c r="U7589" i="2"/>
  <c r="Q7589" i="2"/>
  <c r="P7589" i="2"/>
  <c r="V7589" i="2" s="1"/>
  <c r="F7590" i="2" s="1"/>
  <c r="J7590" i="2" l="1"/>
  <c r="M7590" i="2" s="1"/>
  <c r="H7590" i="2"/>
  <c r="K7590" i="2" s="1"/>
  <c r="N7590" i="2" s="1"/>
  <c r="O7590" i="2" s="1"/>
  <c r="S7589" i="2"/>
  <c r="G7590" i="2"/>
  <c r="I7590" i="2" l="1"/>
  <c r="R7590" i="2"/>
  <c r="T7590" i="2" s="1"/>
  <c r="P7590" i="2"/>
  <c r="Q7590" i="2"/>
  <c r="S7590" i="2" s="1"/>
  <c r="U7590" i="2"/>
  <c r="V7590" i="2" l="1"/>
  <c r="F7591" i="2" s="1"/>
  <c r="G7591" i="2"/>
  <c r="J7591" i="2" l="1"/>
  <c r="M7591" i="2" s="1"/>
  <c r="H7591" i="2"/>
  <c r="K7591" i="2" s="1"/>
  <c r="I7591" i="2"/>
  <c r="N7591" i="2" l="1"/>
  <c r="O7591" i="2" s="1"/>
  <c r="R7591" i="2" l="1"/>
  <c r="T7591" i="2" s="1"/>
  <c r="Q7591" i="2"/>
  <c r="P7591" i="2"/>
  <c r="U7591" i="2"/>
  <c r="V7591" i="2" l="1"/>
  <c r="F7592" i="2" s="1"/>
  <c r="S7591" i="2"/>
  <c r="G7592" i="2"/>
  <c r="I7592" i="2" l="1"/>
  <c r="H7592" i="2"/>
  <c r="K7592" i="2" s="1"/>
  <c r="N7592" i="2" s="1"/>
  <c r="O7592" i="2" s="1"/>
  <c r="J7592" i="2"/>
  <c r="M7592" i="2" s="1"/>
  <c r="Q7592" i="2" l="1"/>
  <c r="P7592" i="2"/>
  <c r="U7592" i="2"/>
  <c r="R7592" i="2"/>
  <c r="T7592" i="2" s="1"/>
  <c r="V7592" i="2" l="1"/>
  <c r="F7593" i="2" s="1"/>
  <c r="S7592" i="2"/>
  <c r="G7593" i="2"/>
  <c r="J7593" i="2" l="1"/>
  <c r="M7593" i="2" s="1"/>
  <c r="I7593" i="2"/>
  <c r="H7593" i="2"/>
  <c r="K7593" i="2" s="1"/>
  <c r="N7593" i="2" s="1"/>
  <c r="O7593" i="2" s="1"/>
  <c r="U7593" i="2" l="1"/>
  <c r="P7593" i="2"/>
  <c r="R7593" i="2"/>
  <c r="T7593" i="2" s="1"/>
  <c r="Q7593" i="2"/>
  <c r="S7593" i="2" l="1"/>
  <c r="G7594" i="2"/>
  <c r="V7593" i="2"/>
  <c r="F7594" i="2" s="1"/>
  <c r="I7594" i="2" l="1"/>
  <c r="J7594" i="2"/>
  <c r="M7594" i="2" s="1"/>
  <c r="H7594" i="2"/>
  <c r="K7594" i="2" s="1"/>
  <c r="N7594" i="2" s="1"/>
  <c r="O7594" i="2" s="1"/>
  <c r="P7594" i="2" l="1"/>
  <c r="U7594" i="2"/>
  <c r="R7594" i="2"/>
  <c r="T7594" i="2" s="1"/>
  <c r="Q7594" i="2"/>
  <c r="S7594" i="2" l="1"/>
  <c r="G7595" i="2"/>
  <c r="V7594" i="2"/>
  <c r="F7595" i="2" s="1"/>
  <c r="I7595" i="2" l="1"/>
  <c r="J7595" i="2"/>
  <c r="M7595" i="2" s="1"/>
  <c r="H7595" i="2"/>
  <c r="K7595" i="2" s="1"/>
  <c r="N7595" i="2" s="1"/>
  <c r="O7595" i="2" s="1"/>
  <c r="U7595" i="2" l="1"/>
  <c r="R7595" i="2"/>
  <c r="T7595" i="2" s="1"/>
  <c r="Q7595" i="2"/>
  <c r="P7595" i="2"/>
  <c r="V7595" i="2" s="1"/>
  <c r="F7596" i="2" s="1"/>
  <c r="J7596" i="2" l="1"/>
  <c r="M7596" i="2" s="1"/>
  <c r="H7596" i="2"/>
  <c r="K7596" i="2" s="1"/>
  <c r="N7596" i="2" s="1"/>
  <c r="O7596" i="2" s="1"/>
  <c r="S7595" i="2"/>
  <c r="G7596" i="2"/>
  <c r="I7596" i="2" l="1"/>
  <c r="R7596" i="2"/>
  <c r="T7596" i="2" s="1"/>
  <c r="Q7596" i="2"/>
  <c r="U7596" i="2"/>
  <c r="P7596" i="2"/>
  <c r="V7596" i="2" s="1"/>
  <c r="F7597" i="2" s="1"/>
  <c r="O7597" i="2"/>
  <c r="R7597" i="2" l="1"/>
  <c r="T7597" i="2" s="1"/>
  <c r="Q7597" i="2"/>
  <c r="U7597" i="2"/>
  <c r="J7597" i="2"/>
  <c r="M7597" i="2" s="1"/>
  <c r="H7597" i="2"/>
  <c r="K7597" i="2" s="1"/>
  <c r="N7597" i="2" s="1"/>
  <c r="S7596" i="2"/>
  <c r="G7597" i="2"/>
  <c r="G7598" i="2" s="1"/>
  <c r="I7597" i="2" l="1"/>
  <c r="P7597" i="2"/>
  <c r="V7597" i="2" s="1"/>
  <c r="F7598" i="2" s="1"/>
  <c r="S7597" i="2"/>
  <c r="J7598" i="2" l="1"/>
  <c r="M7598" i="2" s="1"/>
  <c r="I7598" i="2"/>
  <c r="H7598" i="2"/>
  <c r="K7598" i="2" s="1"/>
  <c r="N7598" i="2" s="1"/>
  <c r="O7598" i="2" s="1"/>
  <c r="O7599" i="2" l="1"/>
  <c r="Q7598" i="2"/>
  <c r="P7598" i="2"/>
  <c r="R7598" i="2"/>
  <c r="T7598" i="2" s="1"/>
  <c r="U7598" i="2"/>
  <c r="V7598" i="2" s="1"/>
  <c r="F7599" i="2" s="1"/>
  <c r="J7599" i="2" l="1"/>
  <c r="M7599" i="2" s="1"/>
  <c r="H7599" i="2"/>
  <c r="K7599" i="2" s="1"/>
  <c r="S7598" i="2"/>
  <c r="G7599" i="2"/>
  <c r="Q7599" i="2"/>
  <c r="P7599" i="2"/>
  <c r="R7599" i="2"/>
  <c r="T7599" i="2" s="1"/>
  <c r="U7599" i="2"/>
  <c r="V7599" i="2" s="1"/>
  <c r="F7600" i="2" s="1"/>
  <c r="J7600" i="2" l="1"/>
  <c r="M7600" i="2" s="1"/>
  <c r="H7600" i="2"/>
  <c r="K7600" i="2" s="1"/>
  <c r="S7599" i="2"/>
  <c r="G7600" i="2"/>
  <c r="I7599" i="2"/>
  <c r="N7599" i="2"/>
  <c r="I7600" i="2" l="1"/>
  <c r="L7600" i="2" s="1"/>
  <c r="N7600" i="2" s="1"/>
  <c r="O7600" i="2" s="1"/>
  <c r="P7600" i="2" l="1"/>
  <c r="R7600" i="2"/>
  <c r="T7600" i="2" s="1"/>
  <c r="Q7600" i="2"/>
  <c r="U7600" i="2"/>
  <c r="V7600" i="2" s="1"/>
  <c r="F7601" i="2" s="1"/>
  <c r="J7601" i="2" l="1"/>
  <c r="M7601" i="2" s="1"/>
  <c r="H7601" i="2"/>
  <c r="K7601" i="2" s="1"/>
  <c r="S7600" i="2"/>
  <c r="G7601" i="2"/>
  <c r="I7601" i="2" l="1"/>
  <c r="L7601" i="2" s="1"/>
  <c r="N7601" i="2" s="1"/>
  <c r="O7601" i="2" s="1"/>
  <c r="U7601" i="2" l="1"/>
  <c r="P7601" i="2"/>
  <c r="R7601" i="2"/>
  <c r="T7601" i="2" s="1"/>
  <c r="Q7601" i="2"/>
  <c r="S7601" i="2" l="1"/>
  <c r="G7602" i="2"/>
  <c r="V7601" i="2"/>
  <c r="F7602" i="2" s="1"/>
  <c r="H7602" i="2" l="1"/>
  <c r="K7602" i="2" s="1"/>
  <c r="J7602" i="2"/>
  <c r="M7602" i="2" s="1"/>
  <c r="I7602" i="2"/>
  <c r="L7602" i="2" s="1"/>
  <c r="N7602" i="2" l="1"/>
  <c r="O7602" i="2" s="1"/>
  <c r="Q7602" i="2" l="1"/>
  <c r="P7602" i="2"/>
  <c r="R7602" i="2"/>
  <c r="T7602" i="2" s="1"/>
  <c r="U7602" i="2"/>
  <c r="V7602" i="2" s="1"/>
  <c r="F7603" i="2" s="1"/>
  <c r="J7603" i="2" l="1"/>
  <c r="M7603" i="2" s="1"/>
  <c r="H7603" i="2"/>
  <c r="K7603" i="2" s="1"/>
  <c r="S7602" i="2"/>
  <c r="G7603" i="2"/>
  <c r="I7603" i="2" l="1"/>
  <c r="L7603" i="2" s="1"/>
  <c r="N7603" i="2" s="1"/>
  <c r="O7603" i="2" s="1"/>
  <c r="Q7603" i="2" l="1"/>
  <c r="R7603" i="2"/>
  <c r="T7603" i="2" s="1"/>
  <c r="P7603" i="2"/>
  <c r="U7603" i="2"/>
  <c r="V7603" i="2" s="1"/>
  <c r="F7604" i="2" s="1"/>
  <c r="J7604" i="2" l="1"/>
  <c r="M7604" i="2" s="1"/>
  <c r="H7604" i="2"/>
  <c r="K7604" i="2" s="1"/>
  <c r="S7603" i="2"/>
  <c r="G7604" i="2"/>
  <c r="I7604" i="2" l="1"/>
  <c r="L7604" i="2" s="1"/>
  <c r="N7604" i="2" s="1"/>
  <c r="O7604" i="2" s="1"/>
  <c r="Q7604" i="2" l="1"/>
  <c r="R7604" i="2"/>
  <c r="T7604" i="2" s="1"/>
  <c r="U7604" i="2"/>
  <c r="P7604" i="2"/>
  <c r="V7604" i="2" s="1"/>
  <c r="F7605" i="2" s="1"/>
  <c r="J7605" i="2" l="1"/>
  <c r="M7605" i="2" s="1"/>
  <c r="H7605" i="2"/>
  <c r="K7605" i="2" s="1"/>
  <c r="S7604" i="2"/>
  <c r="G7605" i="2"/>
  <c r="I7605" i="2" l="1"/>
  <c r="L7605" i="2" s="1"/>
  <c r="N7605" i="2" s="1"/>
  <c r="O7605" i="2" s="1"/>
  <c r="R7605" i="2" l="1"/>
  <c r="T7605" i="2" s="1"/>
  <c r="P7605" i="2"/>
  <c r="Q7605" i="2"/>
  <c r="U7605" i="2"/>
  <c r="V7605" i="2" s="1"/>
  <c r="F7606" i="2" s="1"/>
  <c r="J7606" i="2" l="1"/>
  <c r="M7606" i="2" s="1"/>
  <c r="H7606" i="2"/>
  <c r="K7606" i="2" s="1"/>
  <c r="S7605" i="2"/>
  <c r="G7606" i="2"/>
  <c r="I7606" i="2" l="1"/>
  <c r="L7606" i="2" s="1"/>
  <c r="N7606" i="2" s="1"/>
  <c r="O7606" i="2" s="1"/>
  <c r="Q7606" i="2" l="1"/>
  <c r="P7606" i="2"/>
  <c r="V7606" i="2" s="1"/>
  <c r="F7607" i="2" s="1"/>
  <c r="U7606" i="2"/>
  <c r="R7606" i="2"/>
  <c r="T7606" i="2" s="1"/>
  <c r="O7607" i="2"/>
  <c r="U7607" i="2" l="1"/>
  <c r="R7607" i="2"/>
  <c r="T7607" i="2" s="1"/>
  <c r="P7607" i="2"/>
  <c r="J7607" i="2"/>
  <c r="M7607" i="2" s="1"/>
  <c r="H7607" i="2"/>
  <c r="K7607" i="2" s="1"/>
  <c r="S7606" i="2"/>
  <c r="G7607" i="2"/>
  <c r="I7607" i="2" l="1"/>
  <c r="L7607" i="2" l="1"/>
  <c r="N7607" i="2" s="1"/>
  <c r="Q7607" i="2"/>
  <c r="S7607" i="2" l="1"/>
  <c r="V7607" i="2"/>
  <c r="F7608" i="2" s="1"/>
  <c r="G7608" i="2"/>
  <c r="I7608" i="2" l="1"/>
  <c r="L7608" i="2" s="1"/>
  <c r="J7608" i="2"/>
  <c r="M7608" i="2" s="1"/>
  <c r="H7608" i="2"/>
  <c r="K7608" i="2" s="1"/>
  <c r="N7608" i="2" s="1"/>
  <c r="O7608" i="2" s="1"/>
  <c r="U7608" i="2" l="1"/>
  <c r="R7608" i="2"/>
  <c r="T7608" i="2" s="1"/>
  <c r="Q7608" i="2"/>
  <c r="P7608" i="2"/>
  <c r="V7608" i="2" s="1"/>
  <c r="F7609" i="2" s="1"/>
  <c r="O7609" i="2"/>
  <c r="R7609" i="2" l="1"/>
  <c r="T7609" i="2" s="1"/>
  <c r="Q7609" i="2"/>
  <c r="P7609" i="2"/>
  <c r="V7609" i="2" s="1"/>
  <c r="F7610" i="2" s="1"/>
  <c r="U7609" i="2"/>
  <c r="J7609" i="2"/>
  <c r="M7609" i="2" s="1"/>
  <c r="H7609" i="2"/>
  <c r="K7609" i="2" s="1"/>
  <c r="N7609" i="2" s="1"/>
  <c r="S7608" i="2"/>
  <c r="G7609" i="2"/>
  <c r="I7609" i="2" s="1"/>
  <c r="J7610" i="2" l="1"/>
  <c r="M7610" i="2" s="1"/>
  <c r="I7610" i="2"/>
  <c r="H7610" i="2"/>
  <c r="K7610" i="2" s="1"/>
  <c r="S7609" i="2"/>
  <c r="N7610" i="2" l="1"/>
  <c r="O7610" i="2" s="1"/>
  <c r="U7610" i="2" l="1"/>
  <c r="Q7610" i="2"/>
  <c r="P7610" i="2"/>
  <c r="R7610" i="2"/>
  <c r="T7610" i="2" s="1"/>
  <c r="V7610" i="2" l="1"/>
  <c r="F7611" i="2" s="1"/>
  <c r="S7610" i="2"/>
  <c r="G7611" i="2"/>
  <c r="H7611" i="2" l="1"/>
  <c r="K7611" i="2" s="1"/>
  <c r="N7611" i="2" s="1"/>
  <c r="O7611" i="2" s="1"/>
  <c r="J7611" i="2"/>
  <c r="M7611" i="2" s="1"/>
  <c r="I7611" i="2"/>
  <c r="R7611" i="2" l="1"/>
  <c r="T7611" i="2" s="1"/>
  <c r="P7611" i="2"/>
  <c r="U7611" i="2"/>
  <c r="Q7611" i="2"/>
  <c r="V7611" i="2" l="1"/>
  <c r="F7612" i="2" s="1"/>
  <c r="S7611" i="2"/>
  <c r="G7612" i="2"/>
  <c r="J7612" i="2" l="1"/>
  <c r="M7612" i="2" s="1"/>
  <c r="I7612" i="2"/>
  <c r="H7612" i="2"/>
  <c r="K7612" i="2" s="1"/>
  <c r="N7612" i="2" s="1"/>
  <c r="O7612" i="2" s="1"/>
  <c r="P7612" i="2" l="1"/>
  <c r="U7612" i="2"/>
  <c r="Q7612" i="2"/>
  <c r="R7612" i="2"/>
  <c r="T7612" i="2" s="1"/>
  <c r="S7612" i="2" l="1"/>
  <c r="G7613" i="2"/>
  <c r="V7612" i="2"/>
  <c r="F7613" i="2" s="1"/>
  <c r="H7613" i="2" l="1"/>
  <c r="K7613" i="2" s="1"/>
  <c r="J7613" i="2"/>
  <c r="M7613" i="2" s="1"/>
  <c r="I7613" i="2"/>
  <c r="N7613" i="2" l="1"/>
  <c r="O7613" i="2" s="1"/>
  <c r="P7613" i="2" l="1"/>
  <c r="V7613" i="2" s="1"/>
  <c r="F7614" i="2" s="1"/>
  <c r="R7613" i="2"/>
  <c r="T7613" i="2" s="1"/>
  <c r="U7613" i="2"/>
  <c r="Q7613" i="2"/>
  <c r="S7613" i="2" l="1"/>
  <c r="G7614" i="2"/>
  <c r="I7614" i="2" s="1"/>
  <c r="J7614" i="2"/>
  <c r="M7614" i="2" s="1"/>
  <c r="H7614" i="2"/>
  <c r="K7614" i="2" s="1"/>
  <c r="N7614" i="2" s="1"/>
  <c r="O7614" i="2" s="1"/>
  <c r="U7614" i="2" l="1"/>
  <c r="P7614" i="2"/>
  <c r="V7614" i="2" s="1"/>
  <c r="F7615" i="2" s="1"/>
  <c r="Q7614" i="2"/>
  <c r="R7614" i="2"/>
  <c r="T7614" i="2" s="1"/>
  <c r="G7615" i="2"/>
  <c r="I7615" i="2" l="1"/>
  <c r="S7614" i="2"/>
  <c r="J7615" i="2"/>
  <c r="M7615" i="2" s="1"/>
  <c r="H7615" i="2"/>
  <c r="K7615" i="2" s="1"/>
  <c r="N7615" i="2" l="1"/>
  <c r="O7615" i="2" s="1"/>
  <c r="U7615" i="2" l="1"/>
  <c r="P7615" i="2"/>
  <c r="Q7615" i="2"/>
  <c r="R7615" i="2"/>
  <c r="T7615" i="2" s="1"/>
  <c r="S7615" i="2" l="1"/>
  <c r="G7616" i="2"/>
  <c r="V7615" i="2"/>
  <c r="F7616" i="2" s="1"/>
  <c r="I7616" i="2" l="1"/>
  <c r="H7616" i="2"/>
  <c r="K7616" i="2" s="1"/>
  <c r="J7616" i="2"/>
  <c r="M7616" i="2" s="1"/>
  <c r="N7616" i="2" l="1"/>
  <c r="O7616" i="2" s="1"/>
  <c r="U7616" i="2" l="1"/>
  <c r="Q7616" i="2"/>
  <c r="P7616" i="2"/>
  <c r="V7616" i="2" s="1"/>
  <c r="F7617" i="2" s="1"/>
  <c r="R7616" i="2"/>
  <c r="T7616" i="2" s="1"/>
  <c r="J7617" i="2" l="1"/>
  <c r="M7617" i="2" s="1"/>
  <c r="H7617" i="2"/>
  <c r="K7617" i="2" s="1"/>
  <c r="N7617" i="2" s="1"/>
  <c r="O7617" i="2" s="1"/>
  <c r="S7616" i="2"/>
  <c r="G7617" i="2"/>
  <c r="I7617" i="2" s="1"/>
  <c r="U7617" i="2" l="1"/>
  <c r="Q7617" i="2"/>
  <c r="S7617" i="2" s="1"/>
  <c r="P7617" i="2"/>
  <c r="R7617" i="2"/>
  <c r="T7617" i="2" s="1"/>
  <c r="G7618" i="2"/>
  <c r="V7617" i="2" l="1"/>
  <c r="F7618" i="2" s="1"/>
  <c r="J7618" i="2" l="1"/>
  <c r="M7618" i="2" s="1"/>
  <c r="I7618" i="2"/>
  <c r="H7618" i="2"/>
  <c r="K7618" i="2" s="1"/>
  <c r="N7618" i="2" s="1"/>
  <c r="O7618" i="2" s="1"/>
  <c r="U7618" i="2" l="1"/>
  <c r="Q7618" i="2"/>
  <c r="R7618" i="2"/>
  <c r="T7618" i="2" s="1"/>
  <c r="P7618" i="2"/>
  <c r="S7618" i="2" l="1"/>
  <c r="G7619" i="2"/>
  <c r="V7618" i="2"/>
  <c r="F7619" i="2" s="1"/>
  <c r="J7619" i="2" l="1"/>
  <c r="M7619" i="2" s="1"/>
  <c r="H7619" i="2"/>
  <c r="K7619" i="2" s="1"/>
  <c r="N7619" i="2" s="1"/>
  <c r="O7619" i="2" s="1"/>
  <c r="I7619" i="2"/>
  <c r="R7619" i="2" l="1"/>
  <c r="T7619" i="2" s="1"/>
  <c r="Q7619" i="2"/>
  <c r="U7619" i="2"/>
  <c r="P7619" i="2"/>
  <c r="V7619" i="2" s="1"/>
  <c r="F7620" i="2" s="1"/>
  <c r="J7620" i="2" l="1"/>
  <c r="M7620" i="2" s="1"/>
  <c r="H7620" i="2"/>
  <c r="K7620" i="2" s="1"/>
  <c r="N7620" i="2" s="1"/>
  <c r="O7620" i="2" s="1"/>
  <c r="S7619" i="2"/>
  <c r="G7620" i="2"/>
  <c r="Q7620" i="2" l="1"/>
  <c r="U7620" i="2"/>
  <c r="R7620" i="2"/>
  <c r="T7620" i="2" s="1"/>
  <c r="P7620" i="2"/>
  <c r="V7620" i="2" s="1"/>
  <c r="F7621" i="2" s="1"/>
  <c r="I7620" i="2"/>
  <c r="H7621" i="2" l="1"/>
  <c r="K7621" i="2" s="1"/>
  <c r="J7621" i="2"/>
  <c r="M7621" i="2" s="1"/>
  <c r="N7621" i="2" s="1"/>
  <c r="O7621" i="2" s="1"/>
  <c r="S7620" i="2"/>
  <c r="G7621" i="2"/>
  <c r="O7622" i="2" l="1"/>
  <c r="Q7621" i="2"/>
  <c r="P7621" i="2"/>
  <c r="U7621" i="2"/>
  <c r="R7621" i="2"/>
  <c r="T7621" i="2" s="1"/>
  <c r="I7621" i="2"/>
  <c r="V7621" i="2" l="1"/>
  <c r="F7622" i="2" s="1"/>
  <c r="S7621" i="2"/>
  <c r="U7622" i="2"/>
  <c r="R7622" i="2"/>
  <c r="T7622" i="2" s="1"/>
  <c r="Q7622" i="2"/>
  <c r="G7622" i="2"/>
  <c r="G7623" i="2" s="1"/>
  <c r="H7622" i="2" l="1"/>
  <c r="I7622" i="2"/>
  <c r="J7622" i="2"/>
  <c r="M7622" i="2" s="1"/>
  <c r="K7622" i="2" l="1"/>
  <c r="N7622" i="2" s="1"/>
  <c r="P7622" i="2"/>
  <c r="S7622" i="2" l="1"/>
  <c r="V7622" i="2"/>
  <c r="F7623" i="2" s="1"/>
  <c r="I7623" i="2" l="1"/>
  <c r="L7623" i="2" s="1"/>
  <c r="J7623" i="2"/>
  <c r="M7623" i="2" s="1"/>
  <c r="H7623" i="2"/>
  <c r="K7623" i="2" s="1"/>
  <c r="N7623" i="2" s="1"/>
  <c r="O7623" i="2" s="1"/>
  <c r="Q7623" i="2" l="1"/>
  <c r="P7623" i="2"/>
  <c r="O7624" i="2"/>
  <c r="U7623" i="2"/>
  <c r="R7623" i="2"/>
  <c r="T7623" i="2" s="1"/>
  <c r="Q7624" i="2" l="1"/>
  <c r="P7624" i="2"/>
  <c r="R7624" i="2"/>
  <c r="T7624" i="2" s="1"/>
  <c r="U7624" i="2"/>
  <c r="V7623" i="2"/>
  <c r="F7624" i="2" s="1"/>
  <c r="S7623" i="2"/>
  <c r="G7624" i="2"/>
  <c r="G7625" i="2" s="1"/>
  <c r="J7624" i="2" l="1"/>
  <c r="M7624" i="2" s="1"/>
  <c r="H7624" i="2"/>
  <c r="K7624" i="2" s="1"/>
  <c r="I7624" i="2"/>
  <c r="L7624" i="2" s="1"/>
  <c r="V7624" i="2"/>
  <c r="F7625" i="2" s="1"/>
  <c r="S7624" i="2"/>
  <c r="J7625" i="2" l="1"/>
  <c r="M7625" i="2" s="1"/>
  <c r="I7625" i="2"/>
  <c r="L7625" i="2" s="1"/>
  <c r="H7625" i="2"/>
  <c r="K7625" i="2" s="1"/>
  <c r="N7625" i="2" s="1"/>
  <c r="O7625" i="2" s="1"/>
  <c r="N7624" i="2"/>
  <c r="R7625" i="2" l="1"/>
  <c r="T7625" i="2" s="1"/>
  <c r="Q7625" i="2"/>
  <c r="P7625" i="2"/>
  <c r="U7625" i="2"/>
  <c r="V7625" i="2" l="1"/>
  <c r="F7626" i="2" s="1"/>
  <c r="S7625" i="2"/>
  <c r="G7626" i="2"/>
  <c r="J7626" i="2" l="1"/>
  <c r="M7626" i="2" s="1"/>
  <c r="I7626" i="2"/>
  <c r="L7626" i="2" s="1"/>
  <c r="H7626" i="2"/>
  <c r="K7626" i="2" s="1"/>
  <c r="N7626" i="2" s="1"/>
  <c r="O7626" i="2" s="1"/>
  <c r="P7626" i="2" l="1"/>
  <c r="R7626" i="2"/>
  <c r="T7626" i="2" s="1"/>
  <c r="Q7626" i="2"/>
  <c r="U7626" i="2"/>
  <c r="V7626" i="2" s="1"/>
  <c r="F7627" i="2" s="1"/>
  <c r="J7627" i="2" l="1"/>
  <c r="M7627" i="2" s="1"/>
  <c r="H7627" i="2"/>
  <c r="K7627" i="2" s="1"/>
  <c r="G7627" i="2"/>
  <c r="S7626" i="2"/>
  <c r="I7627" i="2" l="1"/>
  <c r="L7627" i="2" s="1"/>
  <c r="N7627" i="2" s="1"/>
  <c r="O7627" i="2" s="1"/>
  <c r="R7627" i="2" l="1"/>
  <c r="T7627" i="2" s="1"/>
  <c r="Q7627" i="2"/>
  <c r="U7627" i="2"/>
  <c r="P7627" i="2"/>
  <c r="V7627" i="2" s="1"/>
  <c r="F7628" i="2" s="1"/>
  <c r="I7628" i="2" l="1"/>
  <c r="L7628" i="2" s="1"/>
  <c r="J7628" i="2"/>
  <c r="M7628" i="2" s="1"/>
  <c r="H7628" i="2"/>
  <c r="K7628" i="2" s="1"/>
  <c r="S7627" i="2"/>
  <c r="G7628" i="2"/>
  <c r="N7628" i="2" l="1"/>
  <c r="O7628" i="2" s="1"/>
  <c r="R7628" i="2" l="1"/>
  <c r="T7628" i="2" s="1"/>
  <c r="Q7628" i="2"/>
  <c r="P7628" i="2"/>
  <c r="U7628" i="2"/>
  <c r="V7628" i="2" s="1"/>
  <c r="F7629" i="2" s="1"/>
  <c r="J7629" i="2" l="1"/>
  <c r="M7629" i="2" s="1"/>
  <c r="H7629" i="2"/>
  <c r="K7629" i="2" s="1"/>
  <c r="S7628" i="2"/>
  <c r="G7629" i="2"/>
  <c r="I7629" i="2" l="1"/>
  <c r="L7629" i="2" s="1"/>
  <c r="N7629" i="2" s="1"/>
  <c r="O7629" i="2" s="1"/>
  <c r="R7629" i="2" l="1"/>
  <c r="T7629" i="2" s="1"/>
  <c r="Q7629" i="2"/>
  <c r="P7629" i="2"/>
  <c r="U7629" i="2"/>
  <c r="V7629" i="2" s="1"/>
  <c r="F7630" i="2" s="1"/>
  <c r="J7630" i="2" l="1"/>
  <c r="M7630" i="2" s="1"/>
  <c r="H7630" i="2"/>
  <c r="K7630" i="2" s="1"/>
  <c r="S7629" i="2"/>
  <c r="G7630" i="2"/>
  <c r="I7630" i="2" l="1"/>
  <c r="L7630" i="2" s="1"/>
  <c r="N7630" i="2" s="1"/>
  <c r="O7630" i="2" s="1"/>
  <c r="R7630" i="2" l="1"/>
  <c r="T7630" i="2" s="1"/>
  <c r="U7630" i="2"/>
  <c r="O7631" i="2"/>
  <c r="P7630" i="2"/>
  <c r="Q7630" i="2"/>
  <c r="S7630" i="2" l="1"/>
  <c r="G7631" i="2"/>
  <c r="V7630" i="2"/>
  <c r="F7631" i="2" s="1"/>
  <c r="R7631" i="2"/>
  <c r="T7631" i="2" s="1"/>
  <c r="U7631" i="2"/>
  <c r="P7631" i="2"/>
  <c r="J7631" i="2" l="1"/>
  <c r="M7631" i="2" s="1"/>
  <c r="H7631" i="2"/>
  <c r="K7631" i="2" s="1"/>
  <c r="I7631" i="2"/>
  <c r="L7631" i="2" l="1"/>
  <c r="N7631" i="2" s="1"/>
  <c r="Q7631" i="2"/>
  <c r="S7631" i="2" l="1"/>
  <c r="V7631" i="2"/>
  <c r="F7632" i="2" s="1"/>
  <c r="G7632" i="2"/>
  <c r="J7632" i="2" l="1"/>
  <c r="M7632" i="2" s="1"/>
  <c r="I7632" i="2"/>
  <c r="L7632" i="2" s="1"/>
  <c r="H7632" i="2"/>
  <c r="K7632" i="2" s="1"/>
  <c r="N7632" i="2" s="1"/>
  <c r="O7632" i="2" s="1"/>
  <c r="P7632" i="2" l="1"/>
  <c r="O7633" i="2"/>
  <c r="Q7632" i="2"/>
  <c r="R7632" i="2"/>
  <c r="T7632" i="2" s="1"/>
  <c r="U7632" i="2"/>
  <c r="S7632" i="2" l="1"/>
  <c r="G7633" i="2"/>
  <c r="Q7633" i="2"/>
  <c r="P7633" i="2"/>
  <c r="S7633" i="2" s="1"/>
  <c r="R7633" i="2"/>
  <c r="T7633" i="2" s="1"/>
  <c r="U7633" i="2"/>
  <c r="V7632" i="2"/>
  <c r="F7633" i="2" s="1"/>
  <c r="J7633" i="2" l="1"/>
  <c r="M7633" i="2" s="1"/>
  <c r="I7633" i="2"/>
  <c r="H7633" i="2"/>
  <c r="K7633" i="2" s="1"/>
  <c r="V7633" i="2"/>
  <c r="F7634" i="2" s="1"/>
  <c r="J7634" i="2" l="1"/>
  <c r="M7634" i="2" s="1"/>
  <c r="H7634" i="2"/>
  <c r="K7634" i="2" s="1"/>
  <c r="N7634" i="2" s="1"/>
  <c r="O7634" i="2" s="1"/>
  <c r="I7634" i="2"/>
  <c r="N7633" i="2"/>
  <c r="R7634" i="2" l="1"/>
  <c r="T7634" i="2" s="1"/>
  <c r="P7634" i="2"/>
  <c r="Q7634" i="2"/>
  <c r="U7634" i="2"/>
  <c r="V7634" i="2" s="1"/>
  <c r="F7635" i="2" s="1"/>
  <c r="J7635" i="2" l="1"/>
  <c r="M7635" i="2" s="1"/>
  <c r="H7635" i="2"/>
  <c r="K7635" i="2" s="1"/>
  <c r="N7635" i="2" s="1"/>
  <c r="O7635" i="2" s="1"/>
  <c r="S7634" i="2"/>
  <c r="G7635" i="2"/>
  <c r="P7635" i="2" l="1"/>
  <c r="R7635" i="2"/>
  <c r="T7635" i="2" s="1"/>
  <c r="Q7635" i="2"/>
  <c r="S7635" i="2" s="1"/>
  <c r="U7635" i="2"/>
  <c r="V7635" i="2" s="1"/>
  <c r="F7636" i="2" s="1"/>
  <c r="G7636" i="2"/>
  <c r="I7635" i="2"/>
  <c r="J7636" i="2" l="1"/>
  <c r="M7636" i="2" s="1"/>
  <c r="I7636" i="2"/>
  <c r="H7636" i="2"/>
  <c r="K7636" i="2" s="1"/>
  <c r="N7636" i="2" s="1"/>
  <c r="O7636" i="2" s="1"/>
  <c r="R7636" i="2" l="1"/>
  <c r="T7636" i="2" s="1"/>
  <c r="Q7636" i="2"/>
  <c r="P7636" i="2"/>
  <c r="U7636" i="2"/>
  <c r="V7636" i="2" s="1"/>
  <c r="F7637" i="2" s="1"/>
  <c r="J7637" i="2" l="1"/>
  <c r="M7637" i="2" s="1"/>
  <c r="H7637" i="2"/>
  <c r="K7637" i="2" s="1"/>
  <c r="N7637" i="2" s="1"/>
  <c r="O7637" i="2" s="1"/>
  <c r="S7636" i="2"/>
  <c r="G7637" i="2"/>
  <c r="I7637" i="2" l="1"/>
  <c r="R7637" i="2"/>
  <c r="T7637" i="2" s="1"/>
  <c r="U7637" i="2"/>
  <c r="P7637" i="2"/>
  <c r="Q7637" i="2"/>
  <c r="V7637" i="2" l="1"/>
  <c r="F7638" i="2" s="1"/>
  <c r="S7637" i="2"/>
  <c r="G7638" i="2"/>
  <c r="J7638" i="2" l="1"/>
  <c r="M7638" i="2" s="1"/>
  <c r="I7638" i="2"/>
  <c r="H7638" i="2"/>
  <c r="K7638" i="2" s="1"/>
  <c r="N7638" i="2" s="1"/>
  <c r="O7638" i="2" s="1"/>
  <c r="P7638" i="2" l="1"/>
  <c r="R7638" i="2"/>
  <c r="T7638" i="2" s="1"/>
  <c r="Q7638" i="2"/>
  <c r="U7638" i="2"/>
  <c r="S7638" i="2" l="1"/>
  <c r="G7639" i="2"/>
  <c r="V7638" i="2"/>
  <c r="F7639" i="2" s="1"/>
  <c r="J7639" i="2" l="1"/>
  <c r="M7639" i="2" s="1"/>
  <c r="I7639" i="2"/>
  <c r="H7639" i="2"/>
  <c r="K7639" i="2" s="1"/>
  <c r="N7639" i="2" s="1"/>
  <c r="O7639" i="2" s="1"/>
  <c r="P7639" i="2" l="1"/>
  <c r="R7639" i="2"/>
  <c r="T7639" i="2" s="1"/>
  <c r="Q7639" i="2"/>
  <c r="U7639" i="2"/>
  <c r="V7639" i="2" s="1"/>
  <c r="F7640" i="2" s="1"/>
  <c r="J7640" i="2" l="1"/>
  <c r="M7640" i="2" s="1"/>
  <c r="H7640" i="2"/>
  <c r="K7640" i="2" s="1"/>
  <c r="N7640" i="2" s="1"/>
  <c r="O7640" i="2" s="1"/>
  <c r="S7639" i="2"/>
  <c r="G7640" i="2"/>
  <c r="R7640" i="2" l="1"/>
  <c r="T7640" i="2" s="1"/>
  <c r="Q7640" i="2"/>
  <c r="P7640" i="2"/>
  <c r="U7640" i="2"/>
  <c r="I7640" i="2"/>
  <c r="V7640" i="2" l="1"/>
  <c r="F7641" i="2" s="1"/>
  <c r="S7640" i="2"/>
  <c r="G7641" i="2"/>
  <c r="J7641" i="2" l="1"/>
  <c r="M7641" i="2" s="1"/>
  <c r="I7641" i="2"/>
  <c r="H7641" i="2"/>
  <c r="K7641" i="2" s="1"/>
  <c r="N7641" i="2" s="1"/>
  <c r="O7641" i="2" s="1"/>
  <c r="P7641" i="2" l="1"/>
  <c r="R7641" i="2"/>
  <c r="T7641" i="2" s="1"/>
  <c r="Q7641" i="2"/>
  <c r="U7641" i="2"/>
  <c r="S7641" i="2" l="1"/>
  <c r="G7642" i="2"/>
  <c r="V7641" i="2"/>
  <c r="F7642" i="2" s="1"/>
  <c r="J7642" i="2" l="1"/>
  <c r="M7642" i="2" s="1"/>
  <c r="I7642" i="2"/>
  <c r="H7642" i="2"/>
  <c r="K7642" i="2" s="1"/>
  <c r="N7642" i="2" s="1"/>
  <c r="O7642" i="2" s="1"/>
  <c r="R7642" i="2" l="1"/>
  <c r="T7642" i="2" s="1"/>
  <c r="Q7642" i="2"/>
  <c r="P7642" i="2"/>
  <c r="U7642" i="2"/>
  <c r="V7642" i="2" s="1"/>
  <c r="F7643" i="2" s="1"/>
  <c r="J7643" i="2" l="1"/>
  <c r="M7643" i="2" s="1"/>
  <c r="H7643" i="2"/>
  <c r="K7643" i="2" s="1"/>
  <c r="N7643" i="2" s="1"/>
  <c r="O7643" i="2" s="1"/>
  <c r="S7642" i="2"/>
  <c r="G7643" i="2"/>
  <c r="R7643" i="2" l="1"/>
  <c r="T7643" i="2" s="1"/>
  <c r="Q7643" i="2"/>
  <c r="P7643" i="2"/>
  <c r="U7643" i="2"/>
  <c r="I7643" i="2"/>
  <c r="V7643" i="2" l="1"/>
  <c r="F7644" i="2" s="1"/>
  <c r="S7643" i="2"/>
  <c r="G7644" i="2"/>
  <c r="J7644" i="2" l="1"/>
  <c r="M7644" i="2" s="1"/>
  <c r="I7644" i="2"/>
  <c r="H7644" i="2"/>
  <c r="K7644" i="2" s="1"/>
  <c r="N7644" i="2" s="1"/>
  <c r="O7644" i="2" s="1"/>
  <c r="Q7644" i="2" l="1"/>
  <c r="P7644" i="2"/>
  <c r="R7644" i="2"/>
  <c r="T7644" i="2" s="1"/>
  <c r="U7644" i="2"/>
  <c r="V7644" i="2" l="1"/>
  <c r="F7645" i="2" s="1"/>
  <c r="S7644" i="2"/>
  <c r="G7645" i="2"/>
  <c r="J7645" i="2" l="1"/>
  <c r="M7645" i="2" s="1"/>
  <c r="I7645" i="2"/>
  <c r="H7645" i="2"/>
  <c r="K7645" i="2" s="1"/>
  <c r="N7645" i="2" s="1"/>
  <c r="O7645" i="2" s="1"/>
  <c r="U7645" i="2" l="1"/>
  <c r="R7645" i="2"/>
  <c r="T7645" i="2" s="1"/>
  <c r="Q7645" i="2"/>
  <c r="P7645" i="2"/>
  <c r="V7645" i="2" s="1"/>
  <c r="F7646" i="2" s="1"/>
  <c r="J7646" i="2" l="1"/>
  <c r="M7646" i="2" s="1"/>
  <c r="H7646" i="2"/>
  <c r="K7646" i="2" s="1"/>
  <c r="N7646" i="2" s="1"/>
  <c r="O7646" i="2" s="1"/>
  <c r="S7645" i="2"/>
  <c r="G7646" i="2"/>
  <c r="I7646" i="2" l="1"/>
  <c r="R7646" i="2"/>
  <c r="T7646" i="2" s="1"/>
  <c r="U7646" i="2"/>
  <c r="Q7646" i="2"/>
  <c r="P7646" i="2"/>
  <c r="V7646" i="2" s="1"/>
  <c r="F7647" i="2" s="1"/>
  <c r="J7647" i="2" l="1"/>
  <c r="M7647" i="2" s="1"/>
  <c r="H7647" i="2"/>
  <c r="K7647" i="2" s="1"/>
  <c r="N7647" i="2" s="1"/>
  <c r="O7647" i="2" s="1"/>
  <c r="S7646" i="2"/>
  <c r="G7647" i="2"/>
  <c r="I7647" i="2" l="1"/>
  <c r="R7647" i="2"/>
  <c r="T7647" i="2" s="1"/>
  <c r="Q7647" i="2"/>
  <c r="U7647" i="2"/>
  <c r="P7647" i="2"/>
  <c r="V7647" i="2" s="1"/>
  <c r="F7648" i="2" s="1"/>
  <c r="J7648" i="2" l="1"/>
  <c r="M7648" i="2" s="1"/>
  <c r="H7648" i="2"/>
  <c r="K7648" i="2" s="1"/>
  <c r="S7647" i="2"/>
  <c r="G7648" i="2"/>
  <c r="I7648" i="2" l="1"/>
  <c r="L7648" i="2" s="1"/>
  <c r="N7648" i="2" s="1"/>
  <c r="O7648" i="2" s="1"/>
  <c r="Q7648" i="2" l="1"/>
  <c r="P7648" i="2"/>
  <c r="R7648" i="2"/>
  <c r="T7648" i="2" s="1"/>
  <c r="U7648" i="2"/>
  <c r="V7648" i="2" l="1"/>
  <c r="F7649" i="2" s="1"/>
  <c r="S7648" i="2"/>
  <c r="G7649" i="2"/>
  <c r="I7649" i="2" l="1"/>
  <c r="L7649" i="2" s="1"/>
  <c r="J7649" i="2"/>
  <c r="M7649" i="2" s="1"/>
  <c r="H7649" i="2"/>
  <c r="K7649" i="2" s="1"/>
  <c r="N7649" i="2" s="1"/>
  <c r="O7649" i="2" s="1"/>
  <c r="R7649" i="2" l="1"/>
  <c r="T7649" i="2" s="1"/>
  <c r="Q7649" i="2"/>
  <c r="U7649" i="2"/>
  <c r="P7649" i="2"/>
  <c r="V7649" i="2" s="1"/>
  <c r="F7650" i="2" s="1"/>
  <c r="J7650" i="2" l="1"/>
  <c r="M7650" i="2" s="1"/>
  <c r="H7650" i="2"/>
  <c r="K7650" i="2" s="1"/>
  <c r="S7649" i="2"/>
  <c r="G7650" i="2"/>
  <c r="I7650" i="2" l="1"/>
  <c r="L7650" i="2" s="1"/>
  <c r="N7650" i="2"/>
  <c r="O7650" i="2" s="1"/>
  <c r="P7650" i="2" l="1"/>
  <c r="R7650" i="2"/>
  <c r="T7650" i="2" s="1"/>
  <c r="Q7650" i="2"/>
  <c r="U7650" i="2"/>
  <c r="S7650" i="2" l="1"/>
  <c r="G7651" i="2"/>
  <c r="V7650" i="2"/>
  <c r="F7651" i="2" s="1"/>
  <c r="I7651" i="2" l="1"/>
  <c r="L7651" i="2" s="1"/>
  <c r="H7651" i="2"/>
  <c r="K7651" i="2" s="1"/>
  <c r="J7651" i="2"/>
  <c r="M7651" i="2" s="1"/>
  <c r="N7651" i="2" l="1"/>
  <c r="O7651" i="2" s="1"/>
  <c r="O7652" i="2" l="1"/>
  <c r="U7651" i="2"/>
  <c r="Q7651" i="2"/>
  <c r="R7651" i="2"/>
  <c r="T7651" i="2" s="1"/>
  <c r="P7651" i="2"/>
  <c r="V7651" i="2" s="1"/>
  <c r="F7652" i="2" s="1"/>
  <c r="J7652" i="2" l="1"/>
  <c r="M7652" i="2" s="1"/>
  <c r="H7652" i="2"/>
  <c r="K7652" i="2" s="1"/>
  <c r="S7651" i="2"/>
  <c r="G7652" i="2"/>
  <c r="U7652" i="2"/>
  <c r="P7652" i="2"/>
  <c r="R7652" i="2"/>
  <c r="T7652" i="2" s="1"/>
  <c r="I7652" i="2" l="1"/>
  <c r="Q7652" i="2" l="1"/>
  <c r="L7652" i="2"/>
  <c r="N7652" i="2" s="1"/>
  <c r="S7652" i="2" l="1"/>
  <c r="V7652" i="2"/>
  <c r="F7653" i="2" s="1"/>
  <c r="G7653" i="2"/>
  <c r="J7653" i="2" l="1"/>
  <c r="M7653" i="2" s="1"/>
  <c r="H7653" i="2"/>
  <c r="K7653" i="2" s="1"/>
  <c r="I7653" i="2"/>
  <c r="L7653" i="2" s="1"/>
  <c r="N7653" i="2" l="1"/>
  <c r="O7653" i="2" s="1"/>
  <c r="R7653" i="2" l="1"/>
  <c r="T7653" i="2" s="1"/>
  <c r="U7653" i="2"/>
  <c r="O7654" i="2"/>
  <c r="P7653" i="2"/>
  <c r="Q7653" i="2"/>
  <c r="S7653" i="2" l="1"/>
  <c r="G7654" i="2"/>
  <c r="V7653" i="2"/>
  <c r="F7654" i="2" s="1"/>
  <c r="P7654" i="2"/>
  <c r="R7654" i="2"/>
  <c r="T7654" i="2" s="1"/>
  <c r="U7654" i="2"/>
  <c r="Q7654" i="2"/>
  <c r="S7654" i="2" s="1"/>
  <c r="V7654" i="2" l="1"/>
  <c r="F7655" i="2" s="1"/>
  <c r="J7654" i="2"/>
  <c r="M7654" i="2" s="1"/>
  <c r="H7654" i="2"/>
  <c r="K7654" i="2" s="1"/>
  <c r="I7654" i="2"/>
  <c r="L7654" i="2" s="1"/>
  <c r="N7654" i="2" s="1"/>
  <c r="G7655" i="2"/>
  <c r="J7655" i="2" l="1"/>
  <c r="M7655" i="2" s="1"/>
  <c r="H7655" i="2"/>
  <c r="K7655" i="2" s="1"/>
  <c r="I7655" i="2"/>
  <c r="L7655" i="2" s="1"/>
  <c r="N7655" i="2" s="1"/>
  <c r="O7655" i="2" s="1"/>
  <c r="R7655" i="2" l="1"/>
  <c r="T7655" i="2" s="1"/>
  <c r="P7655" i="2"/>
  <c r="Q7655" i="2"/>
  <c r="U7655" i="2"/>
  <c r="V7655" i="2" s="1"/>
  <c r="F7656" i="2" s="1"/>
  <c r="J7656" i="2" l="1"/>
  <c r="M7656" i="2" s="1"/>
  <c r="H7656" i="2"/>
  <c r="K7656" i="2" s="1"/>
  <c r="S7655" i="2"/>
  <c r="G7656" i="2"/>
  <c r="I7656" i="2" l="1"/>
  <c r="L7656" i="2" s="1"/>
  <c r="N7656" i="2" s="1"/>
  <c r="O7656" i="2" s="1"/>
  <c r="R7656" i="2" l="1"/>
  <c r="T7656" i="2" s="1"/>
  <c r="Q7656" i="2"/>
  <c r="P7656" i="2"/>
  <c r="U7656" i="2"/>
  <c r="V7656" i="2" l="1"/>
  <c r="F7657" i="2" s="1"/>
  <c r="S7656" i="2"/>
  <c r="G7657" i="2"/>
  <c r="J7657" i="2" l="1"/>
  <c r="M7657" i="2" s="1"/>
  <c r="I7657" i="2"/>
  <c r="H7657" i="2"/>
  <c r="K7657" i="2" s="1"/>
  <c r="N7657" i="2" s="1"/>
  <c r="O7657" i="2" s="1"/>
  <c r="R7657" i="2" l="1"/>
  <c r="T7657" i="2" s="1"/>
  <c r="Q7657" i="2"/>
  <c r="U7657" i="2"/>
  <c r="V7657" i="2" s="1"/>
  <c r="F7658" i="2" s="1"/>
  <c r="P7657" i="2"/>
  <c r="J7658" i="2" l="1"/>
  <c r="M7658" i="2" s="1"/>
  <c r="I7658" i="2"/>
  <c r="H7658" i="2"/>
  <c r="K7658" i="2" s="1"/>
  <c r="N7658" i="2" s="1"/>
  <c r="O7658" i="2" s="1"/>
  <c r="S7657" i="2"/>
  <c r="Q7658" i="2" l="1"/>
  <c r="P7658" i="2"/>
  <c r="R7658" i="2"/>
  <c r="T7658" i="2" s="1"/>
  <c r="U7658" i="2"/>
  <c r="V7658" i="2" l="1"/>
  <c r="F7659" i="2" s="1"/>
  <c r="S7658" i="2"/>
  <c r="G7659" i="2"/>
  <c r="I7659" i="2" l="1"/>
  <c r="J7659" i="2"/>
  <c r="M7659" i="2" s="1"/>
  <c r="H7659" i="2"/>
  <c r="K7659" i="2" s="1"/>
  <c r="N7659" i="2" s="1"/>
  <c r="O7659" i="2" s="1"/>
  <c r="R7659" i="2" l="1"/>
  <c r="T7659" i="2" s="1"/>
  <c r="P7659" i="2"/>
  <c r="Q7659" i="2"/>
  <c r="U7659" i="2"/>
  <c r="V7659" i="2" s="1"/>
  <c r="F7660" i="2" s="1"/>
  <c r="J7660" i="2" l="1"/>
  <c r="M7660" i="2" s="1"/>
  <c r="H7660" i="2"/>
  <c r="K7660" i="2" s="1"/>
  <c r="N7660" i="2" s="1"/>
  <c r="O7660" i="2" s="1"/>
  <c r="S7659" i="2"/>
  <c r="G7660" i="2"/>
  <c r="Q7660" i="2" l="1"/>
  <c r="P7660" i="2"/>
  <c r="U7660" i="2"/>
  <c r="R7660" i="2"/>
  <c r="T7660" i="2" s="1"/>
  <c r="I7660" i="2"/>
  <c r="S7660" i="2" l="1"/>
  <c r="V7660" i="2"/>
  <c r="F7661" i="2" s="1"/>
  <c r="G7661" i="2"/>
  <c r="J7661" i="2" l="1"/>
  <c r="M7661" i="2" s="1"/>
  <c r="H7661" i="2"/>
  <c r="K7661" i="2" s="1"/>
  <c r="I7661" i="2"/>
  <c r="N7661" i="2" l="1"/>
  <c r="O7661" i="2" s="1"/>
  <c r="P7661" i="2" l="1"/>
  <c r="V7661" i="2" s="1"/>
  <c r="F7662" i="2" s="1"/>
  <c r="R7661" i="2"/>
  <c r="T7661" i="2" s="1"/>
  <c r="Q7661" i="2"/>
  <c r="U7661" i="2"/>
  <c r="S7661" i="2" l="1"/>
  <c r="G7662" i="2"/>
  <c r="J7662" i="2"/>
  <c r="M7662" i="2" s="1"/>
  <c r="I7662" i="2"/>
  <c r="H7662" i="2"/>
  <c r="K7662" i="2" s="1"/>
  <c r="N7662" i="2" s="1"/>
  <c r="O7662" i="2" s="1"/>
  <c r="P7662" i="2" l="1"/>
  <c r="R7662" i="2"/>
  <c r="T7662" i="2" s="1"/>
  <c r="Q7662" i="2"/>
  <c r="S7662" i="2" s="1"/>
  <c r="U7662" i="2"/>
  <c r="G7663" i="2"/>
  <c r="V7662" i="2" l="1"/>
  <c r="F7663" i="2" s="1"/>
  <c r="I7663" i="2" l="1"/>
  <c r="J7663" i="2"/>
  <c r="M7663" i="2" s="1"/>
  <c r="H7663" i="2"/>
  <c r="K7663" i="2" s="1"/>
  <c r="N7663" i="2" s="1"/>
  <c r="O7663" i="2" s="1"/>
  <c r="R7663" i="2" l="1"/>
  <c r="T7663" i="2" s="1"/>
  <c r="Q7663" i="2"/>
  <c r="P7663" i="2"/>
  <c r="U7663" i="2"/>
  <c r="V7663" i="2" s="1"/>
  <c r="F7664" i="2" s="1"/>
  <c r="J7664" i="2" l="1"/>
  <c r="M7664" i="2" s="1"/>
  <c r="H7664" i="2"/>
  <c r="K7664" i="2" s="1"/>
  <c r="N7664" i="2" s="1"/>
  <c r="O7664" i="2" s="1"/>
  <c r="S7663" i="2"/>
  <c r="G7664" i="2"/>
  <c r="R7664" i="2" l="1"/>
  <c r="T7664" i="2" s="1"/>
  <c r="Q7664" i="2"/>
  <c r="U7664" i="2"/>
  <c r="P7664" i="2"/>
  <c r="V7664" i="2" s="1"/>
  <c r="F7665" i="2" s="1"/>
  <c r="I7664" i="2"/>
  <c r="J7665" i="2" l="1"/>
  <c r="M7665" i="2" s="1"/>
  <c r="H7665" i="2"/>
  <c r="K7665" i="2" s="1"/>
  <c r="N7665" i="2" s="1"/>
  <c r="O7665" i="2" s="1"/>
  <c r="S7664" i="2"/>
  <c r="G7665" i="2"/>
  <c r="I7665" i="2" l="1"/>
  <c r="P7665" i="2"/>
  <c r="R7665" i="2"/>
  <c r="T7665" i="2" s="1"/>
  <c r="Q7665" i="2"/>
  <c r="S7665" i="2" s="1"/>
  <c r="U7665" i="2"/>
  <c r="V7665" i="2" l="1"/>
  <c r="F7666" i="2" s="1"/>
  <c r="G7666" i="2"/>
  <c r="J7666" i="2" l="1"/>
  <c r="M7666" i="2" s="1"/>
  <c r="I7666" i="2"/>
  <c r="H7666" i="2"/>
  <c r="K7666" i="2" s="1"/>
  <c r="N7666" i="2" s="1"/>
  <c r="O7666" i="2" s="1"/>
  <c r="R7666" i="2" l="1"/>
  <c r="T7666" i="2" s="1"/>
  <c r="U7666" i="2"/>
  <c r="Q7666" i="2"/>
  <c r="P7666" i="2"/>
  <c r="V7666" i="2" s="1"/>
  <c r="F7667" i="2" s="1"/>
  <c r="J7667" i="2" l="1"/>
  <c r="M7667" i="2" s="1"/>
  <c r="H7667" i="2"/>
  <c r="K7667" i="2" s="1"/>
  <c r="N7667" i="2" s="1"/>
  <c r="O7667" i="2" s="1"/>
  <c r="S7666" i="2"/>
  <c r="G7667" i="2"/>
  <c r="I7667" i="2" l="1"/>
  <c r="R7667" i="2"/>
  <c r="T7667" i="2" s="1"/>
  <c r="Q7667" i="2"/>
  <c r="P7667" i="2"/>
  <c r="U7667" i="2"/>
  <c r="V7667" i="2" l="1"/>
  <c r="F7668" i="2" s="1"/>
  <c r="S7667" i="2"/>
  <c r="G7668" i="2"/>
  <c r="J7668" i="2" l="1"/>
  <c r="M7668" i="2" s="1"/>
  <c r="I7668" i="2"/>
  <c r="H7668" i="2"/>
  <c r="K7668" i="2" s="1"/>
  <c r="N7668" i="2" s="1"/>
  <c r="O7668" i="2" s="1"/>
  <c r="R7668" i="2" l="1"/>
  <c r="T7668" i="2" s="1"/>
  <c r="Q7668" i="2"/>
  <c r="P7668" i="2"/>
  <c r="U7668" i="2"/>
  <c r="V7668" i="2" l="1"/>
  <c r="F7669" i="2" s="1"/>
  <c r="S7668" i="2"/>
  <c r="G7669" i="2"/>
  <c r="J7669" i="2" l="1"/>
  <c r="M7669" i="2" s="1"/>
  <c r="H7669" i="2"/>
  <c r="K7669" i="2" s="1"/>
  <c r="N7669" i="2" s="1"/>
  <c r="O7669" i="2" s="1"/>
  <c r="I7669" i="2"/>
  <c r="R7669" i="2" l="1"/>
  <c r="T7669" i="2" s="1"/>
  <c r="U7669" i="2"/>
  <c r="Q7669" i="2"/>
  <c r="P7669" i="2"/>
  <c r="V7669" i="2" s="1"/>
  <c r="F7670" i="2" s="1"/>
  <c r="J7670" i="2" l="1"/>
  <c r="M7670" i="2" s="1"/>
  <c r="H7670" i="2"/>
  <c r="K7670" i="2" s="1"/>
  <c r="N7670" i="2" s="1"/>
  <c r="O7670" i="2" s="1"/>
  <c r="S7669" i="2"/>
  <c r="G7670" i="2"/>
  <c r="I7670" i="2" l="1"/>
  <c r="Q7670" i="2"/>
  <c r="R7670" i="2"/>
  <c r="T7670" i="2" s="1"/>
  <c r="P7670" i="2"/>
  <c r="U7670" i="2"/>
  <c r="V7670" i="2" s="1"/>
  <c r="F7671" i="2" s="1"/>
  <c r="J7671" i="2" l="1"/>
  <c r="M7671" i="2" s="1"/>
  <c r="H7671" i="2"/>
  <c r="K7671" i="2" s="1"/>
  <c r="S7670" i="2"/>
  <c r="G7671" i="2"/>
  <c r="I7671" i="2" l="1"/>
  <c r="L7671" i="2" s="1"/>
  <c r="N7671" i="2" s="1"/>
  <c r="O7671" i="2" s="1"/>
  <c r="P7671" i="2" l="1"/>
  <c r="R7671" i="2"/>
  <c r="T7671" i="2" s="1"/>
  <c r="Q7671" i="2"/>
  <c r="U7671" i="2"/>
  <c r="V7671" i="2" s="1"/>
  <c r="F7672" i="2" s="1"/>
  <c r="J7672" i="2" l="1"/>
  <c r="M7672" i="2" s="1"/>
  <c r="H7672" i="2"/>
  <c r="K7672" i="2" s="1"/>
  <c r="N7672" i="2" s="1"/>
  <c r="O7672" i="2" s="1"/>
  <c r="S7671" i="2"/>
  <c r="G7672" i="2"/>
  <c r="R7672" i="2" l="1"/>
  <c r="T7672" i="2" s="1"/>
  <c r="U7672" i="2"/>
  <c r="Q7672" i="2"/>
  <c r="P7672" i="2"/>
  <c r="V7672" i="2" s="1"/>
  <c r="F7673" i="2" s="1"/>
  <c r="I7672" i="2"/>
  <c r="J7673" i="2" l="1"/>
  <c r="M7673" i="2" s="1"/>
  <c r="H7673" i="2"/>
  <c r="K7673" i="2" s="1"/>
  <c r="S7672" i="2"/>
  <c r="G7673" i="2"/>
  <c r="I7673" i="2" l="1"/>
  <c r="L7673" i="2" s="1"/>
  <c r="N7673" i="2" s="1"/>
  <c r="O7673" i="2" s="1"/>
  <c r="Q7673" i="2" l="1"/>
  <c r="P7673" i="2"/>
  <c r="R7673" i="2"/>
  <c r="T7673" i="2" s="1"/>
  <c r="U7673" i="2"/>
  <c r="V7673" i="2" l="1"/>
  <c r="F7674" i="2" s="1"/>
  <c r="S7673" i="2"/>
  <c r="G7674" i="2"/>
  <c r="H7674" i="2" l="1"/>
  <c r="K7674" i="2" s="1"/>
  <c r="I7674" i="2"/>
  <c r="L7674" i="2" s="1"/>
  <c r="J7674" i="2"/>
  <c r="M7674" i="2" s="1"/>
  <c r="N7674" i="2" l="1"/>
  <c r="O7674" i="2" s="1"/>
  <c r="P7674" i="2" l="1"/>
  <c r="R7674" i="2"/>
  <c r="T7674" i="2" s="1"/>
  <c r="Q7674" i="2"/>
  <c r="U7674" i="2"/>
  <c r="S7674" i="2" l="1"/>
  <c r="G7675" i="2"/>
  <c r="V7674" i="2"/>
  <c r="F7675" i="2" s="1"/>
  <c r="I7675" i="2" l="1"/>
  <c r="L7675" i="2" s="1"/>
  <c r="H7675" i="2"/>
  <c r="K7675" i="2" s="1"/>
  <c r="J7675" i="2"/>
  <c r="M7675" i="2" s="1"/>
  <c r="N7675" i="2" l="1"/>
  <c r="O7675" i="2" s="1"/>
  <c r="R7675" i="2" l="1"/>
  <c r="T7675" i="2" s="1"/>
  <c r="Q7675" i="2"/>
  <c r="P7675" i="2"/>
  <c r="U7675" i="2"/>
  <c r="V7675" i="2" s="1"/>
  <c r="F7676" i="2" s="1"/>
  <c r="H7676" i="2" l="1"/>
  <c r="K7676" i="2" s="1"/>
  <c r="J7676" i="2"/>
  <c r="M7676" i="2" s="1"/>
  <c r="S7675" i="2"/>
  <c r="G7676" i="2"/>
  <c r="I7676" i="2" l="1"/>
  <c r="L7676" i="2" s="1"/>
  <c r="N7676" i="2"/>
  <c r="O7676" i="2" s="1"/>
  <c r="P7676" i="2" l="1"/>
  <c r="Q7676" i="2"/>
  <c r="U7676" i="2"/>
  <c r="R7676" i="2"/>
  <c r="T7676" i="2" s="1"/>
  <c r="S7676" i="2" l="1"/>
  <c r="G7677" i="2"/>
  <c r="V7676" i="2"/>
  <c r="F7677" i="2" s="1"/>
  <c r="J7677" i="2" l="1"/>
  <c r="M7677" i="2" s="1"/>
  <c r="I7677" i="2"/>
  <c r="L7677" i="2" s="1"/>
  <c r="H7677" i="2"/>
  <c r="K7677" i="2" s="1"/>
  <c r="N7677" i="2" s="1"/>
  <c r="O7677" i="2" s="1"/>
  <c r="R7677" i="2" l="1"/>
  <c r="T7677" i="2" s="1"/>
  <c r="U7677" i="2"/>
  <c r="P7677" i="2"/>
  <c r="Q7677" i="2"/>
  <c r="S7677" i="2" l="1"/>
  <c r="G7678" i="2"/>
  <c r="V7677" i="2"/>
  <c r="F7678" i="2" s="1"/>
  <c r="J7678" i="2" l="1"/>
  <c r="M7678" i="2" s="1"/>
  <c r="I7678" i="2"/>
  <c r="L7678" i="2" s="1"/>
  <c r="H7678" i="2"/>
  <c r="K7678" i="2" s="1"/>
  <c r="N7678" i="2" s="1"/>
  <c r="O7678" i="2" s="1"/>
  <c r="U7678" i="2" l="1"/>
  <c r="Q7678" i="2"/>
  <c r="P7678" i="2"/>
  <c r="V7678" i="2" s="1"/>
  <c r="F7679" i="2" s="1"/>
  <c r="R7678" i="2"/>
  <c r="T7678" i="2" s="1"/>
  <c r="J7679" i="2" l="1"/>
  <c r="M7679" i="2" s="1"/>
  <c r="H7679" i="2"/>
  <c r="K7679" i="2" s="1"/>
  <c r="S7678" i="2"/>
  <c r="G7679" i="2"/>
  <c r="I7679" i="2" l="1"/>
  <c r="L7679" i="2" s="1"/>
  <c r="N7679" i="2" s="1"/>
  <c r="O7679" i="2" s="1"/>
  <c r="Q7679" i="2" l="1"/>
  <c r="R7679" i="2"/>
  <c r="T7679" i="2" s="1"/>
  <c r="P7679" i="2"/>
  <c r="U7679" i="2"/>
  <c r="V7679" i="2" l="1"/>
  <c r="F7680" i="2" s="1"/>
  <c r="S7679" i="2"/>
  <c r="G7680" i="2"/>
  <c r="J7680" i="2" l="1"/>
  <c r="M7680" i="2" s="1"/>
  <c r="I7680" i="2"/>
  <c r="L7680" i="2" s="1"/>
  <c r="H7680" i="2"/>
  <c r="K7680" i="2" s="1"/>
  <c r="N7680" i="2" s="1"/>
  <c r="O7680" i="2" s="1"/>
  <c r="R7680" i="2" l="1"/>
  <c r="T7680" i="2" s="1"/>
  <c r="Q7680" i="2"/>
  <c r="U7680" i="2"/>
  <c r="P7680" i="2"/>
  <c r="V7680" i="2" s="1"/>
  <c r="F7681" i="2" s="1"/>
  <c r="H7681" i="2" l="1"/>
  <c r="K7681" i="2" s="1"/>
  <c r="J7681" i="2"/>
  <c r="M7681" i="2" s="1"/>
  <c r="S7680" i="2"/>
  <c r="G7681" i="2"/>
  <c r="I7681" i="2" s="1"/>
  <c r="L7681" i="2" s="1"/>
  <c r="N7681" i="2" l="1"/>
  <c r="O7681" i="2" s="1"/>
  <c r="Q7681" i="2" l="1"/>
  <c r="U7681" i="2"/>
  <c r="R7681" i="2"/>
  <c r="T7681" i="2" s="1"/>
  <c r="P7681" i="2"/>
  <c r="V7681" i="2" s="1"/>
  <c r="F7682" i="2" s="1"/>
  <c r="J7682" i="2" l="1"/>
  <c r="M7682" i="2" s="1"/>
  <c r="I7682" i="2"/>
  <c r="H7682" i="2"/>
  <c r="K7682" i="2" s="1"/>
  <c r="N7682" i="2" s="1"/>
  <c r="O7682" i="2" s="1"/>
  <c r="S7681" i="2"/>
  <c r="Q7682" i="2" l="1"/>
  <c r="R7682" i="2"/>
  <c r="T7682" i="2" s="1"/>
  <c r="U7682" i="2"/>
  <c r="P7682" i="2"/>
  <c r="V7682" i="2" s="1"/>
  <c r="F7683" i="2" s="1"/>
  <c r="J7683" i="2" l="1"/>
  <c r="M7683" i="2" s="1"/>
  <c r="H7683" i="2"/>
  <c r="K7683" i="2" s="1"/>
  <c r="N7683" i="2" s="1"/>
  <c r="O7683" i="2" s="1"/>
  <c r="G7683" i="2"/>
  <c r="S7682" i="2"/>
  <c r="P7683" i="2" l="1"/>
  <c r="R7683" i="2"/>
  <c r="T7683" i="2" s="1"/>
  <c r="U7683" i="2"/>
  <c r="Q7683" i="2"/>
  <c r="S7683" i="2" s="1"/>
  <c r="I7683" i="2"/>
  <c r="V7683" i="2" l="1"/>
  <c r="F7684" i="2" s="1"/>
  <c r="G7684" i="2"/>
  <c r="H7684" i="2" l="1"/>
  <c r="K7684" i="2" s="1"/>
  <c r="J7684" i="2"/>
  <c r="M7684" i="2" s="1"/>
  <c r="I7684" i="2"/>
  <c r="N7684" i="2" l="1"/>
  <c r="O7684" i="2" s="1"/>
  <c r="P7684" i="2" l="1"/>
  <c r="U7684" i="2"/>
  <c r="R7684" i="2"/>
  <c r="T7684" i="2" s="1"/>
  <c r="Q7684" i="2"/>
  <c r="S7684" i="2" l="1"/>
  <c r="G7685" i="2"/>
  <c r="V7684" i="2"/>
  <c r="F7685" i="2" s="1"/>
  <c r="H7685" i="2" l="1"/>
  <c r="K7685" i="2" s="1"/>
  <c r="J7685" i="2"/>
  <c r="M7685" i="2" s="1"/>
  <c r="I7685" i="2"/>
  <c r="N7685" i="2" l="1"/>
  <c r="O7685" i="2" s="1"/>
  <c r="U7685" i="2" l="1"/>
  <c r="P7685" i="2"/>
  <c r="R7685" i="2"/>
  <c r="T7685" i="2" s="1"/>
  <c r="Q7685" i="2"/>
  <c r="S7685" i="2" l="1"/>
  <c r="G7686" i="2"/>
  <c r="V7685" i="2"/>
  <c r="F7686" i="2" s="1"/>
  <c r="J7686" i="2" l="1"/>
  <c r="M7686" i="2" s="1"/>
  <c r="H7686" i="2"/>
  <c r="K7686" i="2" s="1"/>
  <c r="N7686" i="2" s="1"/>
  <c r="O7686" i="2" s="1"/>
  <c r="I7686" i="2"/>
  <c r="P7686" i="2" l="1"/>
  <c r="U7686" i="2"/>
  <c r="R7686" i="2"/>
  <c r="T7686" i="2" s="1"/>
  <c r="Q7686" i="2"/>
  <c r="S7686" i="2" l="1"/>
  <c r="G7687" i="2"/>
  <c r="V7686" i="2"/>
  <c r="F7687" i="2" s="1"/>
  <c r="J7687" i="2" l="1"/>
  <c r="M7687" i="2" s="1"/>
  <c r="I7687" i="2"/>
  <c r="H7687" i="2"/>
  <c r="K7687" i="2" s="1"/>
  <c r="N7687" i="2" s="1"/>
  <c r="O7687" i="2" s="1"/>
  <c r="U7687" i="2" l="1"/>
  <c r="R7687" i="2"/>
  <c r="T7687" i="2" s="1"/>
  <c r="P7687" i="2"/>
  <c r="Q7687" i="2"/>
  <c r="S7687" i="2" l="1"/>
  <c r="G7688" i="2"/>
  <c r="V7687" i="2"/>
  <c r="F7688" i="2" s="1"/>
  <c r="I7688" i="2" l="1"/>
  <c r="H7688" i="2"/>
  <c r="K7688" i="2" s="1"/>
  <c r="J7688" i="2"/>
  <c r="M7688" i="2" s="1"/>
  <c r="N7688" i="2" l="1"/>
  <c r="O7688" i="2" s="1"/>
  <c r="P7688" i="2" l="1"/>
  <c r="U7688" i="2"/>
  <c r="Q7688" i="2"/>
  <c r="R7688" i="2"/>
  <c r="T7688" i="2" s="1"/>
  <c r="S7688" i="2" l="1"/>
  <c r="G7689" i="2"/>
  <c r="V7688" i="2"/>
  <c r="F7689" i="2" s="1"/>
  <c r="J7689" i="2" l="1"/>
  <c r="M7689" i="2" s="1"/>
  <c r="I7689" i="2"/>
  <c r="H7689" i="2"/>
  <c r="K7689" i="2" s="1"/>
  <c r="N7689" i="2" s="1"/>
  <c r="O7689" i="2" s="1"/>
  <c r="P7689" i="2" l="1"/>
  <c r="Q7689" i="2"/>
  <c r="R7689" i="2"/>
  <c r="T7689" i="2" s="1"/>
  <c r="U7689" i="2"/>
  <c r="S7689" i="2" l="1"/>
  <c r="G7690" i="2"/>
  <c r="V7689" i="2"/>
  <c r="F7690" i="2" s="1"/>
  <c r="J7690" i="2" l="1"/>
  <c r="M7690" i="2" s="1"/>
  <c r="I7690" i="2"/>
  <c r="H7690" i="2"/>
  <c r="K7690" i="2" s="1"/>
  <c r="N7690" i="2" s="1"/>
  <c r="O7690" i="2" s="1"/>
  <c r="R7690" i="2" l="1"/>
  <c r="T7690" i="2" s="1"/>
  <c r="Q7690" i="2"/>
  <c r="P7690" i="2"/>
  <c r="U7690" i="2"/>
  <c r="V7690" i="2" l="1"/>
  <c r="F7691" i="2" s="1"/>
  <c r="S7690" i="2"/>
  <c r="G7691" i="2"/>
  <c r="J7691" i="2" l="1"/>
  <c r="M7691" i="2" s="1"/>
  <c r="I7691" i="2"/>
  <c r="H7691" i="2"/>
  <c r="K7691" i="2" s="1"/>
  <c r="N7691" i="2" s="1"/>
  <c r="O7691" i="2" s="1"/>
  <c r="Q7691" i="2" l="1"/>
  <c r="P7691" i="2"/>
  <c r="O7692" i="2"/>
  <c r="U7691" i="2"/>
  <c r="R7691" i="2"/>
  <c r="T7691" i="2" s="1"/>
  <c r="R7692" i="2" l="1"/>
  <c r="T7692" i="2" s="1"/>
  <c r="Q7692" i="2"/>
  <c r="U7692" i="2"/>
  <c r="V7691" i="2"/>
  <c r="F7692" i="2" s="1"/>
  <c r="S7691" i="2"/>
  <c r="G7692" i="2"/>
  <c r="G7693" i="2" s="1"/>
  <c r="J7692" i="2" l="1"/>
  <c r="M7692" i="2" s="1"/>
  <c r="I7692" i="2"/>
  <c r="H7692" i="2"/>
  <c r="K7692" i="2" l="1"/>
  <c r="N7692" i="2" s="1"/>
  <c r="P7692" i="2"/>
  <c r="V7692" i="2" l="1"/>
  <c r="F7693" i="2" s="1"/>
  <c r="S7692" i="2"/>
  <c r="J7693" i="2" l="1"/>
  <c r="M7693" i="2" s="1"/>
  <c r="I7693" i="2"/>
  <c r="H7693" i="2"/>
  <c r="K7693" i="2" s="1"/>
  <c r="N7693" i="2" s="1"/>
  <c r="O7693" i="2" s="1"/>
  <c r="O7694" i="2" l="1"/>
  <c r="Q7693" i="2"/>
  <c r="P7693" i="2"/>
  <c r="U7693" i="2"/>
  <c r="V7693" i="2" s="1"/>
  <c r="F7694" i="2" s="1"/>
  <c r="R7693" i="2"/>
  <c r="T7693" i="2" s="1"/>
  <c r="J7694" i="2" l="1"/>
  <c r="M7694" i="2" s="1"/>
  <c r="H7694" i="2"/>
  <c r="K7694" i="2" s="1"/>
  <c r="N7694" i="2" s="1"/>
  <c r="S7693" i="2"/>
  <c r="G7694" i="2"/>
  <c r="Q7694" i="2"/>
  <c r="P7694" i="2"/>
  <c r="R7694" i="2"/>
  <c r="T7694" i="2" s="1"/>
  <c r="U7694" i="2"/>
  <c r="V7694" i="2" l="1"/>
  <c r="F7695" i="2" s="1"/>
  <c r="S7694" i="2"/>
  <c r="G7695" i="2"/>
  <c r="I7694" i="2"/>
  <c r="J7695" i="2" l="1"/>
  <c r="M7695" i="2" s="1"/>
  <c r="H7695" i="2"/>
  <c r="K7695" i="2" s="1"/>
  <c r="I7695" i="2"/>
  <c r="L7695" i="2" s="1"/>
  <c r="N7695" i="2" l="1"/>
  <c r="O7695" i="2" s="1"/>
  <c r="R7695" i="2" l="1"/>
  <c r="T7695" i="2" s="1"/>
  <c r="Q7695" i="2"/>
  <c r="P7695" i="2"/>
  <c r="U7695" i="2"/>
  <c r="V7695" i="2" s="1"/>
  <c r="F7696" i="2" s="1"/>
  <c r="H7696" i="2" l="1"/>
  <c r="K7696" i="2" s="1"/>
  <c r="J7696" i="2"/>
  <c r="M7696" i="2" s="1"/>
  <c r="S7695" i="2"/>
  <c r="G7696" i="2"/>
  <c r="I7696" i="2" l="1"/>
  <c r="L7696" i="2" s="1"/>
  <c r="N7696" i="2" s="1"/>
  <c r="O7696" i="2" s="1"/>
  <c r="R7696" i="2" l="1"/>
  <c r="T7696" i="2" s="1"/>
  <c r="U7696" i="2"/>
  <c r="P7696" i="2"/>
  <c r="Q7696" i="2"/>
  <c r="S7696" i="2" l="1"/>
  <c r="G7697" i="2"/>
  <c r="V7696" i="2"/>
  <c r="F7697" i="2" s="1"/>
  <c r="J7697" i="2" l="1"/>
  <c r="M7697" i="2" s="1"/>
  <c r="H7697" i="2"/>
  <c r="K7697" i="2" s="1"/>
  <c r="I7697" i="2"/>
  <c r="L7697" i="2" s="1"/>
  <c r="N7697" i="2" s="1"/>
  <c r="O7697" i="2" s="1"/>
  <c r="R7697" i="2" l="1"/>
  <c r="T7697" i="2" s="1"/>
  <c r="P7697" i="2"/>
  <c r="Q7697" i="2"/>
  <c r="U7697" i="2"/>
  <c r="S7697" i="2" l="1"/>
  <c r="G7698" i="2"/>
  <c r="V7697" i="2"/>
  <c r="F7698" i="2" s="1"/>
  <c r="I7698" i="2" l="1"/>
  <c r="L7698" i="2" s="1"/>
  <c r="J7698" i="2"/>
  <c r="M7698" i="2" s="1"/>
  <c r="H7698" i="2"/>
  <c r="K7698" i="2" s="1"/>
  <c r="N7698" i="2" s="1"/>
  <c r="O7698" i="2" s="1"/>
  <c r="P7698" i="2" l="1"/>
  <c r="Q7698" i="2"/>
  <c r="R7698" i="2"/>
  <c r="T7698" i="2" s="1"/>
  <c r="U7698" i="2"/>
  <c r="V7698" i="2" s="1"/>
  <c r="F7699" i="2" s="1"/>
  <c r="J7699" i="2" l="1"/>
  <c r="M7699" i="2" s="1"/>
  <c r="H7699" i="2"/>
  <c r="K7699" i="2" s="1"/>
  <c r="S7698" i="2"/>
  <c r="G7699" i="2"/>
  <c r="I7699" i="2" l="1"/>
  <c r="L7699" i="2" s="1"/>
  <c r="N7699" i="2" s="1"/>
  <c r="O7699" i="2" s="1"/>
  <c r="R7699" i="2" l="1"/>
  <c r="T7699" i="2" s="1"/>
  <c r="Q7699" i="2"/>
  <c r="P7699" i="2"/>
  <c r="U7699" i="2"/>
  <c r="V7699" i="2" s="1"/>
  <c r="F7700" i="2" s="1"/>
  <c r="J7700" i="2" l="1"/>
  <c r="M7700" i="2" s="1"/>
  <c r="H7700" i="2"/>
  <c r="K7700" i="2" s="1"/>
  <c r="S7699" i="2"/>
  <c r="G7700" i="2"/>
  <c r="I7700" i="2" l="1"/>
  <c r="L7700" i="2" s="1"/>
  <c r="N7700" i="2" s="1"/>
  <c r="O7700" i="2" s="1"/>
  <c r="R7700" i="2" l="1"/>
  <c r="T7700" i="2" s="1"/>
  <c r="P7700" i="2"/>
  <c r="U7700" i="2"/>
  <c r="Q7700" i="2"/>
  <c r="S7700" i="2" l="1"/>
  <c r="G7701" i="2"/>
  <c r="V7700" i="2"/>
  <c r="F7701" i="2" s="1"/>
  <c r="H7701" i="2" l="1"/>
  <c r="K7701" i="2" s="1"/>
  <c r="J7701" i="2"/>
  <c r="M7701" i="2" s="1"/>
  <c r="I7701" i="2"/>
  <c r="L7701" i="2" s="1"/>
  <c r="N7701" i="2" s="1"/>
  <c r="O7701" i="2" s="1"/>
  <c r="R7701" i="2" l="1"/>
  <c r="T7701" i="2" s="1"/>
  <c r="Q7701" i="2"/>
  <c r="U7701" i="2"/>
  <c r="P7701" i="2"/>
  <c r="V7701" i="2" s="1"/>
  <c r="F7702" i="2" s="1"/>
  <c r="H7702" i="2" l="1"/>
  <c r="K7702" i="2" s="1"/>
  <c r="J7702" i="2"/>
  <c r="M7702" i="2" s="1"/>
  <c r="S7701" i="2"/>
  <c r="G7702" i="2"/>
  <c r="I7702" i="2" l="1"/>
  <c r="L7702" i="2" s="1"/>
  <c r="N7702" i="2" s="1"/>
  <c r="O7702" i="2" s="1"/>
  <c r="Q7702" i="2" l="1"/>
  <c r="U7702" i="2"/>
  <c r="R7702" i="2"/>
  <c r="T7702" i="2" s="1"/>
  <c r="P7702" i="2"/>
  <c r="V7702" i="2" l="1"/>
  <c r="F7703" i="2" s="1"/>
  <c r="S7702" i="2"/>
  <c r="G7703" i="2"/>
  <c r="H7703" i="2" l="1"/>
  <c r="K7703" i="2" s="1"/>
  <c r="J7703" i="2"/>
  <c r="M7703" i="2" s="1"/>
  <c r="I7703" i="2"/>
  <c r="L7703" i="2" s="1"/>
  <c r="N7703" i="2" s="1"/>
  <c r="O7703" i="2" s="1"/>
  <c r="P7703" i="2" l="1"/>
  <c r="R7703" i="2"/>
  <c r="T7703" i="2" s="1"/>
  <c r="U7703" i="2"/>
  <c r="Q7703" i="2"/>
  <c r="S7703" i="2" l="1"/>
  <c r="G7704" i="2"/>
  <c r="V7703" i="2"/>
  <c r="F7704" i="2" s="1"/>
  <c r="J7704" i="2" l="1"/>
  <c r="M7704" i="2" s="1"/>
  <c r="I7704" i="2"/>
  <c r="L7704" i="2" s="1"/>
  <c r="H7704" i="2"/>
  <c r="K7704" i="2" s="1"/>
  <c r="N7704" i="2" s="1"/>
  <c r="O7704" i="2" s="1"/>
  <c r="O7705" i="2" l="1"/>
  <c r="U7704" i="2"/>
  <c r="R7704" i="2"/>
  <c r="T7704" i="2" s="1"/>
  <c r="Q7704" i="2"/>
  <c r="P7704" i="2"/>
  <c r="V7704" i="2" s="1"/>
  <c r="F7705" i="2" s="1"/>
  <c r="H7705" i="2" l="1"/>
  <c r="K7705" i="2" s="1"/>
  <c r="J7705" i="2"/>
  <c r="M7705" i="2" s="1"/>
  <c r="S7704" i="2"/>
  <c r="G7705" i="2"/>
  <c r="I7705" i="2" s="1"/>
  <c r="L7705" i="2" s="1"/>
  <c r="N7705" i="2" s="1"/>
  <c r="U7705" i="2"/>
  <c r="Q7705" i="2"/>
  <c r="R7705" i="2"/>
  <c r="T7705" i="2" s="1"/>
  <c r="P7705" i="2"/>
  <c r="V7705" i="2" s="1"/>
  <c r="F7706" i="2" s="1"/>
  <c r="J7706" i="2" l="1"/>
  <c r="M7706" i="2" s="1"/>
  <c r="H7706" i="2"/>
  <c r="K7706" i="2" s="1"/>
  <c r="N7706" i="2" s="1"/>
  <c r="O7706" i="2" s="1"/>
  <c r="I7706" i="2"/>
  <c r="S7705" i="2"/>
  <c r="P7706" i="2" l="1"/>
  <c r="O7707" i="2"/>
  <c r="U7706" i="2"/>
  <c r="R7706" i="2"/>
  <c r="T7706" i="2" s="1"/>
  <c r="Q7706" i="2"/>
  <c r="S7706" i="2" l="1"/>
  <c r="G7707" i="2"/>
  <c r="R7707" i="2"/>
  <c r="T7707" i="2" s="1"/>
  <c r="Q7707" i="2"/>
  <c r="U7707" i="2"/>
  <c r="P7707" i="2"/>
  <c r="V7706" i="2"/>
  <c r="F7707" i="2" s="1"/>
  <c r="J7707" i="2" l="1"/>
  <c r="M7707" i="2" s="1"/>
  <c r="H7707" i="2"/>
  <c r="K7707" i="2" s="1"/>
  <c r="N7707" i="2" s="1"/>
  <c r="I7707" i="2"/>
  <c r="V7707" i="2"/>
  <c r="F7708" i="2" s="1"/>
  <c r="S7707" i="2"/>
  <c r="G7708" i="2"/>
  <c r="J7708" i="2" l="1"/>
  <c r="M7708" i="2" s="1"/>
  <c r="H7708" i="2"/>
  <c r="K7708" i="2" s="1"/>
  <c r="N7708" i="2" s="1"/>
  <c r="O7708" i="2" s="1"/>
  <c r="I7708" i="2"/>
  <c r="R7708" i="2" l="1"/>
  <c r="T7708" i="2" s="1"/>
  <c r="Q7708" i="2"/>
  <c r="P7708" i="2"/>
  <c r="U7708" i="2"/>
  <c r="V7708" i="2" l="1"/>
  <c r="F7709" i="2" s="1"/>
  <c r="S7708" i="2"/>
  <c r="G7709" i="2"/>
  <c r="H7709" i="2" l="1"/>
  <c r="K7709" i="2" s="1"/>
  <c r="J7709" i="2"/>
  <c r="M7709" i="2" s="1"/>
  <c r="I7709" i="2"/>
  <c r="N7709" i="2" l="1"/>
  <c r="O7709" i="2" s="1"/>
  <c r="Q7709" i="2" l="1"/>
  <c r="U7709" i="2"/>
  <c r="P7709" i="2"/>
  <c r="V7709" i="2" s="1"/>
  <c r="F7710" i="2" s="1"/>
  <c r="R7709" i="2"/>
  <c r="T7709" i="2" s="1"/>
  <c r="J7710" i="2" l="1"/>
  <c r="M7710" i="2" s="1"/>
  <c r="H7710" i="2"/>
  <c r="K7710" i="2" s="1"/>
  <c r="N7710" i="2" s="1"/>
  <c r="O7710" i="2" s="1"/>
  <c r="S7709" i="2"/>
  <c r="G7710" i="2"/>
  <c r="I7710" i="2" l="1"/>
  <c r="P7710" i="2"/>
  <c r="Q7710" i="2"/>
  <c r="S7710" i="2" s="1"/>
  <c r="R7710" i="2"/>
  <c r="T7710" i="2" s="1"/>
  <c r="U7710" i="2"/>
  <c r="V7710" i="2" l="1"/>
  <c r="F7711" i="2" s="1"/>
  <c r="G7711" i="2"/>
  <c r="I7711" i="2" l="1"/>
  <c r="J7711" i="2"/>
  <c r="M7711" i="2" s="1"/>
  <c r="H7711" i="2"/>
  <c r="K7711" i="2" s="1"/>
  <c r="N7711" i="2" l="1"/>
  <c r="O7711" i="2" s="1"/>
  <c r="U7711" i="2" l="1"/>
  <c r="Q7711" i="2"/>
  <c r="P7711" i="2"/>
  <c r="V7711" i="2" s="1"/>
  <c r="F7712" i="2" s="1"/>
  <c r="R7711" i="2"/>
  <c r="T7711" i="2" s="1"/>
  <c r="J7712" i="2" l="1"/>
  <c r="M7712" i="2" s="1"/>
  <c r="H7712" i="2"/>
  <c r="K7712" i="2" s="1"/>
  <c r="N7712" i="2" s="1"/>
  <c r="O7712" i="2" s="1"/>
  <c r="S7711" i="2"/>
  <c r="G7712" i="2"/>
  <c r="I7712" i="2" s="1"/>
  <c r="O7713" i="2" l="1"/>
  <c r="P7712" i="2"/>
  <c r="Q7712" i="2"/>
  <c r="S7712" i="2" s="1"/>
  <c r="R7712" i="2"/>
  <c r="T7712" i="2" s="1"/>
  <c r="U7712" i="2"/>
  <c r="V7712" i="2" l="1"/>
  <c r="F7713" i="2" s="1"/>
  <c r="U7713" i="2"/>
  <c r="R7713" i="2"/>
  <c r="T7713" i="2" s="1"/>
  <c r="Q7713" i="2"/>
  <c r="G7713" i="2"/>
  <c r="G7714" i="2" s="1"/>
  <c r="I7713" i="2" l="1"/>
  <c r="H7713" i="2"/>
  <c r="J7713" i="2"/>
  <c r="M7713" i="2" s="1"/>
  <c r="K7713" i="2" l="1"/>
  <c r="N7713" i="2" s="1"/>
  <c r="P7713" i="2"/>
  <c r="S7713" i="2" l="1"/>
  <c r="V7713" i="2"/>
  <c r="F7714" i="2" s="1"/>
  <c r="J7714" i="2" l="1"/>
  <c r="M7714" i="2" s="1"/>
  <c r="H7714" i="2"/>
  <c r="K7714" i="2" s="1"/>
  <c r="N7714" i="2" s="1"/>
  <c r="O7714" i="2" s="1"/>
  <c r="I7714" i="2"/>
  <c r="P7714" i="2" l="1"/>
  <c r="R7714" i="2"/>
  <c r="T7714" i="2" s="1"/>
  <c r="Q7714" i="2"/>
  <c r="O7715" i="2"/>
  <c r="U7714" i="2"/>
  <c r="Q7715" i="2" l="1"/>
  <c r="P7715" i="2"/>
  <c r="R7715" i="2"/>
  <c r="T7715" i="2" s="1"/>
  <c r="U7715" i="2"/>
  <c r="S7714" i="2"/>
  <c r="G7715" i="2"/>
  <c r="G7716" i="2" s="1"/>
  <c r="V7714" i="2"/>
  <c r="F7715" i="2" s="1"/>
  <c r="J7715" i="2" l="1"/>
  <c r="M7715" i="2" s="1"/>
  <c r="I7715" i="2"/>
  <c r="H7715" i="2"/>
  <c r="K7715" i="2" s="1"/>
  <c r="V7715" i="2"/>
  <c r="F7716" i="2" s="1"/>
  <c r="S7715" i="2"/>
  <c r="J7716" i="2" l="1"/>
  <c r="M7716" i="2" s="1"/>
  <c r="I7716" i="2"/>
  <c r="L7716" i="2" s="1"/>
  <c r="H7716" i="2"/>
  <c r="K7716" i="2" s="1"/>
  <c r="N7716" i="2" s="1"/>
  <c r="O7716" i="2" s="1"/>
  <c r="N7715" i="2"/>
  <c r="O7717" i="2" l="1"/>
  <c r="P7716" i="2"/>
  <c r="U7716" i="2"/>
  <c r="R7716" i="2"/>
  <c r="T7716" i="2" s="1"/>
  <c r="Q7716" i="2"/>
  <c r="S7716" i="2" l="1"/>
  <c r="G7717" i="2"/>
  <c r="V7716" i="2"/>
  <c r="F7717" i="2" s="1"/>
  <c r="U7717" i="2"/>
  <c r="R7717" i="2"/>
  <c r="T7717" i="2" s="1"/>
  <c r="P7717" i="2"/>
  <c r="J7717" i="2" l="1"/>
  <c r="M7717" i="2" s="1"/>
  <c r="I7717" i="2"/>
  <c r="Q7717" i="2" s="1"/>
  <c r="S7717" i="2" s="1"/>
  <c r="V7717" i="2"/>
  <c r="F7718" i="2" s="1"/>
  <c r="H7717" i="2"/>
  <c r="K7717" i="2" s="1"/>
  <c r="N7717" i="2" s="1"/>
  <c r="G7718" i="2"/>
  <c r="J7718" i="2" l="1"/>
  <c r="M7718" i="2" s="1"/>
  <c r="I7718" i="2"/>
  <c r="H7718" i="2"/>
  <c r="K7718" i="2" s="1"/>
  <c r="N7718" i="2" s="1"/>
  <c r="O7718" i="2" s="1"/>
  <c r="Q7718" i="2" l="1"/>
  <c r="P7718" i="2"/>
  <c r="O7719" i="2"/>
  <c r="U7718" i="2"/>
  <c r="R7718" i="2"/>
  <c r="T7718" i="2" s="1"/>
  <c r="U7719" i="2" l="1"/>
  <c r="R7719" i="2"/>
  <c r="T7719" i="2" s="1"/>
  <c r="Q7719" i="2"/>
  <c r="V7718" i="2"/>
  <c r="F7719" i="2" s="1"/>
  <c r="S7718" i="2"/>
  <c r="G7719" i="2"/>
  <c r="G7720" i="2" s="1"/>
  <c r="H7719" i="2" l="1"/>
  <c r="J7719" i="2"/>
  <c r="M7719" i="2" s="1"/>
  <c r="I7719" i="2"/>
  <c r="L7719" i="2" s="1"/>
  <c r="K7719" i="2" l="1"/>
  <c r="N7719" i="2" s="1"/>
  <c r="P7719" i="2"/>
  <c r="V7719" i="2" l="1"/>
  <c r="F7720" i="2" s="1"/>
  <c r="S7719" i="2"/>
  <c r="J7720" i="2" l="1"/>
  <c r="M7720" i="2" s="1"/>
  <c r="I7720" i="2"/>
  <c r="L7720" i="2" s="1"/>
  <c r="H7720" i="2"/>
  <c r="K7720" i="2" s="1"/>
  <c r="N7720" i="2" s="1"/>
  <c r="O7720" i="2" s="1"/>
  <c r="R7720" i="2" l="1"/>
  <c r="T7720" i="2" s="1"/>
  <c r="Q7720" i="2"/>
  <c r="P7720" i="2"/>
  <c r="O7721" i="2"/>
  <c r="U7720" i="2"/>
  <c r="Q7721" i="2" l="1"/>
  <c r="P7721" i="2"/>
  <c r="R7721" i="2"/>
  <c r="T7721" i="2" s="1"/>
  <c r="U7721" i="2"/>
  <c r="V7720" i="2"/>
  <c r="F7721" i="2" s="1"/>
  <c r="S7720" i="2"/>
  <c r="G7721" i="2"/>
  <c r="G7722" i="2" s="1"/>
  <c r="J7721" i="2" l="1"/>
  <c r="M7721" i="2" s="1"/>
  <c r="H7721" i="2"/>
  <c r="K7721" i="2" s="1"/>
  <c r="I7721" i="2"/>
  <c r="L7721" i="2" s="1"/>
  <c r="V7721" i="2"/>
  <c r="F7722" i="2" s="1"/>
  <c r="S7721" i="2"/>
  <c r="J7722" i="2" l="1"/>
  <c r="M7722" i="2" s="1"/>
  <c r="I7722" i="2"/>
  <c r="L7722" i="2" s="1"/>
  <c r="H7722" i="2"/>
  <c r="K7722" i="2" s="1"/>
  <c r="N7722" i="2" s="1"/>
  <c r="O7722" i="2" s="1"/>
  <c r="N7721" i="2"/>
  <c r="P7722" i="2" l="1"/>
  <c r="R7722" i="2"/>
  <c r="T7722" i="2" s="1"/>
  <c r="Q7722" i="2"/>
  <c r="U7722" i="2"/>
  <c r="S7722" i="2" l="1"/>
  <c r="G7723" i="2"/>
  <c r="V7722" i="2"/>
  <c r="F7723" i="2" s="1"/>
  <c r="I7723" i="2" l="1"/>
  <c r="L7723" i="2" s="1"/>
  <c r="J7723" i="2"/>
  <c r="M7723" i="2" s="1"/>
  <c r="H7723" i="2"/>
  <c r="K7723" i="2" s="1"/>
  <c r="N7723" i="2" s="1"/>
  <c r="O7723" i="2" s="1"/>
  <c r="P7723" i="2" l="1"/>
  <c r="U7723" i="2"/>
  <c r="R7723" i="2"/>
  <c r="T7723" i="2" s="1"/>
  <c r="Q7723" i="2"/>
  <c r="S7723" i="2" l="1"/>
  <c r="G7724" i="2"/>
  <c r="V7723" i="2"/>
  <c r="F7724" i="2" s="1"/>
  <c r="J7724" i="2" l="1"/>
  <c r="M7724" i="2" s="1"/>
  <c r="H7724" i="2"/>
  <c r="K7724" i="2" s="1"/>
  <c r="I7724" i="2"/>
  <c r="L7724" i="2" s="1"/>
  <c r="N7724" i="2" l="1"/>
  <c r="O7724" i="2" s="1"/>
  <c r="Q7724" i="2" l="1"/>
  <c r="U7724" i="2"/>
  <c r="R7724" i="2"/>
  <c r="T7724" i="2" s="1"/>
  <c r="P7724" i="2"/>
  <c r="V7724" i="2" l="1"/>
  <c r="F7725" i="2" s="1"/>
  <c r="S7724" i="2"/>
  <c r="G7725" i="2"/>
  <c r="I7725" i="2" l="1"/>
  <c r="L7725" i="2" s="1"/>
  <c r="J7725" i="2"/>
  <c r="M7725" i="2" s="1"/>
  <c r="H7725" i="2"/>
  <c r="K7725" i="2" s="1"/>
  <c r="N7725" i="2" l="1"/>
  <c r="O7725" i="2" s="1"/>
  <c r="P7725" i="2" l="1"/>
  <c r="R7725" i="2"/>
  <c r="T7725" i="2" s="1"/>
  <c r="U7725" i="2"/>
  <c r="Q7725" i="2"/>
  <c r="S7725" i="2" l="1"/>
  <c r="G7726" i="2"/>
  <c r="V7725" i="2"/>
  <c r="F7726" i="2" s="1"/>
  <c r="J7726" i="2" l="1"/>
  <c r="M7726" i="2" s="1"/>
  <c r="I7726" i="2"/>
  <c r="L7726" i="2" s="1"/>
  <c r="H7726" i="2"/>
  <c r="K7726" i="2" s="1"/>
  <c r="N7726" i="2" s="1"/>
  <c r="O7726" i="2" s="1"/>
  <c r="R7726" i="2" l="1"/>
  <c r="T7726" i="2" s="1"/>
  <c r="Q7726" i="2"/>
  <c r="P7726" i="2"/>
  <c r="U7726" i="2"/>
  <c r="V7726" i="2" s="1"/>
  <c r="F7727" i="2" s="1"/>
  <c r="H7727" i="2" l="1"/>
  <c r="K7727" i="2" s="1"/>
  <c r="J7727" i="2"/>
  <c r="M7727" i="2" s="1"/>
  <c r="S7726" i="2"/>
  <c r="G7727" i="2"/>
  <c r="I7727" i="2" l="1"/>
  <c r="L7727" i="2" s="1"/>
  <c r="N7727" i="2" s="1"/>
  <c r="O7727" i="2" s="1"/>
  <c r="Q7727" i="2" l="1"/>
  <c r="R7727" i="2"/>
  <c r="T7727" i="2" s="1"/>
  <c r="P7727" i="2"/>
  <c r="U7727" i="2"/>
  <c r="V7727" i="2" s="1"/>
  <c r="F7728" i="2" s="1"/>
  <c r="H7728" i="2" l="1"/>
  <c r="K7728" i="2" s="1"/>
  <c r="J7728" i="2"/>
  <c r="M7728" i="2" s="1"/>
  <c r="S7727" i="2"/>
  <c r="G7728" i="2"/>
  <c r="I7728" i="2" l="1"/>
  <c r="L7728" i="2" s="1"/>
  <c r="N7728" i="2" s="1"/>
  <c r="O7728" i="2" s="1"/>
  <c r="U7728" i="2" l="1"/>
  <c r="Q7728" i="2"/>
  <c r="P7728" i="2"/>
  <c r="V7728" i="2" s="1"/>
  <c r="F7729" i="2" s="1"/>
  <c r="R7728" i="2"/>
  <c r="T7728" i="2" s="1"/>
  <c r="S7728" i="2" l="1"/>
  <c r="G7729" i="2"/>
  <c r="I7729" i="2" s="1"/>
  <c r="J7729" i="2"/>
  <c r="M7729" i="2" s="1"/>
  <c r="H7729" i="2"/>
  <c r="K7729" i="2" s="1"/>
  <c r="N7729" i="2" s="1"/>
  <c r="O7729" i="2" s="1"/>
  <c r="U7729" i="2" l="1"/>
  <c r="R7729" i="2"/>
  <c r="T7729" i="2" s="1"/>
  <c r="Q7729" i="2"/>
  <c r="P7729" i="2"/>
  <c r="S7729" i="2" l="1"/>
  <c r="V7729" i="2"/>
  <c r="F7730" i="2" s="1"/>
  <c r="J7730" i="2" l="1"/>
  <c r="M7730" i="2" s="1"/>
  <c r="I7730" i="2"/>
  <c r="H7730" i="2"/>
  <c r="K7730" i="2" s="1"/>
  <c r="N7730" i="2" s="1"/>
  <c r="O7730" i="2" s="1"/>
  <c r="R7730" i="2" l="1"/>
  <c r="T7730" i="2" s="1"/>
  <c r="Q7730" i="2"/>
  <c r="U7730" i="2"/>
  <c r="P7730" i="2"/>
  <c r="V7730" i="2" l="1"/>
  <c r="F7731" i="2" s="1"/>
  <c r="S7730" i="2"/>
  <c r="G7731" i="2"/>
  <c r="I7731" i="2" l="1"/>
  <c r="J7731" i="2"/>
  <c r="M7731" i="2" s="1"/>
  <c r="H7731" i="2"/>
  <c r="K7731" i="2" s="1"/>
  <c r="N7731" i="2" s="1"/>
  <c r="O7731" i="2" s="1"/>
  <c r="Q7731" i="2" l="1"/>
  <c r="R7731" i="2"/>
  <c r="T7731" i="2" s="1"/>
  <c r="P7731" i="2"/>
  <c r="U7731" i="2"/>
  <c r="V7731" i="2" l="1"/>
  <c r="F7732" i="2" s="1"/>
  <c r="S7731" i="2"/>
  <c r="G7732" i="2"/>
  <c r="J7732" i="2" l="1"/>
  <c r="M7732" i="2" s="1"/>
  <c r="I7732" i="2"/>
  <c r="H7732" i="2"/>
  <c r="K7732" i="2" s="1"/>
  <c r="N7732" i="2" s="1"/>
  <c r="O7732" i="2" s="1"/>
  <c r="R7732" i="2" l="1"/>
  <c r="T7732" i="2" s="1"/>
  <c r="Q7732" i="2"/>
  <c r="P7732" i="2"/>
  <c r="V7732" i="2" s="1"/>
  <c r="F7733" i="2" s="1"/>
  <c r="U7732" i="2"/>
  <c r="J7733" i="2" l="1"/>
  <c r="M7733" i="2" s="1"/>
  <c r="H7733" i="2"/>
  <c r="K7733" i="2" s="1"/>
  <c r="N7733" i="2" s="1"/>
  <c r="O7733" i="2" s="1"/>
  <c r="S7732" i="2"/>
  <c r="G7733" i="2"/>
  <c r="I7733" i="2" l="1"/>
  <c r="P7733" i="2"/>
  <c r="Q7733" i="2"/>
  <c r="S7733" i="2" s="1"/>
  <c r="R7733" i="2"/>
  <c r="T7733" i="2" s="1"/>
  <c r="U7733" i="2"/>
  <c r="V7733" i="2" l="1"/>
  <c r="F7734" i="2" s="1"/>
  <c r="G7734" i="2"/>
  <c r="J7734" i="2" l="1"/>
  <c r="M7734" i="2" s="1"/>
  <c r="H7734" i="2"/>
  <c r="K7734" i="2" s="1"/>
  <c r="N7734" i="2" s="1"/>
  <c r="O7734" i="2" s="1"/>
  <c r="I7734" i="2"/>
  <c r="P7734" i="2" l="1"/>
  <c r="R7734" i="2"/>
  <c r="T7734" i="2" s="1"/>
  <c r="Q7734" i="2"/>
  <c r="U7734" i="2"/>
  <c r="S7734" i="2" l="1"/>
  <c r="G7735" i="2"/>
  <c r="V7734" i="2"/>
  <c r="F7735" i="2" s="1"/>
  <c r="I7735" i="2" l="1"/>
  <c r="J7735" i="2"/>
  <c r="M7735" i="2" s="1"/>
  <c r="H7735" i="2"/>
  <c r="K7735" i="2" s="1"/>
  <c r="N7735" i="2" s="1"/>
  <c r="O7735" i="2" s="1"/>
  <c r="R7735" i="2" l="1"/>
  <c r="T7735" i="2" s="1"/>
  <c r="Q7735" i="2"/>
  <c r="P7735" i="2"/>
  <c r="U7735" i="2"/>
  <c r="V7735" i="2" s="1"/>
  <c r="F7736" i="2" s="1"/>
  <c r="J7736" i="2" l="1"/>
  <c r="M7736" i="2" s="1"/>
  <c r="H7736" i="2"/>
  <c r="K7736" i="2" s="1"/>
  <c r="N7736" i="2" s="1"/>
  <c r="O7736" i="2" s="1"/>
  <c r="S7735" i="2"/>
  <c r="G7736" i="2"/>
  <c r="P7736" i="2" l="1"/>
  <c r="R7736" i="2"/>
  <c r="T7736" i="2" s="1"/>
  <c r="Q7736" i="2"/>
  <c r="S7736" i="2" s="1"/>
  <c r="U7736" i="2"/>
  <c r="V7736" i="2" s="1"/>
  <c r="F7737" i="2" s="1"/>
  <c r="I7736" i="2"/>
  <c r="J7737" i="2" l="1"/>
  <c r="M7737" i="2" s="1"/>
  <c r="H7737" i="2"/>
  <c r="K7737" i="2" s="1"/>
  <c r="N7737" i="2" s="1"/>
  <c r="O7737" i="2" s="1"/>
  <c r="G7737" i="2"/>
  <c r="R7737" i="2" l="1"/>
  <c r="T7737" i="2" s="1"/>
  <c r="Q7737" i="2"/>
  <c r="P7737" i="2"/>
  <c r="U7737" i="2"/>
  <c r="V7737" i="2" s="1"/>
  <c r="F7738" i="2" s="1"/>
  <c r="I7737" i="2"/>
  <c r="J7738" i="2" l="1"/>
  <c r="M7738" i="2" s="1"/>
  <c r="H7738" i="2"/>
  <c r="K7738" i="2" s="1"/>
  <c r="S7737" i="2"/>
  <c r="G7738" i="2"/>
  <c r="N7738" i="2" l="1"/>
  <c r="O7738" i="2" s="1"/>
  <c r="I7738" i="2"/>
  <c r="Q7738" i="2" l="1"/>
  <c r="P7738" i="2"/>
  <c r="R7738" i="2"/>
  <c r="T7738" i="2" s="1"/>
  <c r="U7738" i="2"/>
  <c r="V7738" i="2" l="1"/>
  <c r="F7739" i="2" s="1"/>
  <c r="S7738" i="2"/>
  <c r="G7739" i="2"/>
  <c r="J7739" i="2" l="1"/>
  <c r="M7739" i="2" s="1"/>
  <c r="I7739" i="2"/>
  <c r="H7739" i="2"/>
  <c r="K7739" i="2" s="1"/>
  <c r="N7739" i="2" s="1"/>
  <c r="O7739" i="2" s="1"/>
  <c r="Q7739" i="2" l="1"/>
  <c r="P7739" i="2"/>
  <c r="R7739" i="2"/>
  <c r="T7739" i="2" s="1"/>
  <c r="U7739" i="2"/>
  <c r="V7739" i="2" l="1"/>
  <c r="F7740" i="2" s="1"/>
  <c r="S7739" i="2"/>
  <c r="G7740" i="2"/>
  <c r="J7740" i="2" l="1"/>
  <c r="M7740" i="2" s="1"/>
  <c r="I7740" i="2"/>
  <c r="H7740" i="2"/>
  <c r="K7740" i="2" s="1"/>
  <c r="N7740" i="2" s="1"/>
  <c r="O7740" i="2" s="1"/>
  <c r="Q7740" i="2" l="1"/>
  <c r="R7740" i="2"/>
  <c r="T7740" i="2" s="1"/>
  <c r="P7740" i="2"/>
  <c r="U7740" i="2"/>
  <c r="V7740" i="2" s="1"/>
  <c r="F7741" i="2" s="1"/>
  <c r="H7741" i="2" l="1"/>
  <c r="K7741" i="2" s="1"/>
  <c r="J7741" i="2"/>
  <c r="M7741" i="2" s="1"/>
  <c r="S7740" i="2"/>
  <c r="G7741" i="2"/>
  <c r="N7741" i="2" l="1"/>
  <c r="O7741" i="2" s="1"/>
  <c r="I7741" i="2"/>
  <c r="Q7741" i="2" l="1"/>
  <c r="U7741" i="2"/>
  <c r="R7741" i="2"/>
  <c r="T7741" i="2" s="1"/>
  <c r="P7741" i="2"/>
  <c r="V7741" i="2" s="1"/>
  <c r="F7742" i="2" s="1"/>
  <c r="J7742" i="2" l="1"/>
  <c r="M7742" i="2" s="1"/>
  <c r="H7742" i="2"/>
  <c r="K7742" i="2" s="1"/>
  <c r="N7742" i="2" s="1"/>
  <c r="O7742" i="2" s="1"/>
  <c r="S7741" i="2"/>
  <c r="G7742" i="2"/>
  <c r="I7742" i="2" l="1"/>
  <c r="P7742" i="2"/>
  <c r="Q7742" i="2"/>
  <c r="S7742" i="2" s="1"/>
  <c r="U7742" i="2"/>
  <c r="R7742" i="2"/>
  <c r="T7742" i="2" s="1"/>
  <c r="V7742" i="2" l="1"/>
  <c r="F7743" i="2" s="1"/>
  <c r="G7743" i="2"/>
  <c r="J7743" i="2" l="1"/>
  <c r="M7743" i="2" s="1"/>
  <c r="H7743" i="2"/>
  <c r="K7743" i="2" s="1"/>
  <c r="N7743" i="2" s="1"/>
  <c r="O7743" i="2" s="1"/>
  <c r="I7743" i="2"/>
  <c r="U7743" i="2" l="1"/>
  <c r="R7743" i="2"/>
  <c r="T7743" i="2" s="1"/>
  <c r="Q7743" i="2"/>
  <c r="P7743" i="2"/>
  <c r="V7743" i="2" s="1"/>
  <c r="F7744" i="2" s="1"/>
  <c r="J7744" i="2" l="1"/>
  <c r="M7744" i="2" s="1"/>
  <c r="H7744" i="2"/>
  <c r="K7744" i="2" s="1"/>
  <c r="S7743" i="2"/>
  <c r="G7744" i="2"/>
  <c r="I7744" i="2" l="1"/>
  <c r="L7744" i="2" s="1"/>
  <c r="N7744" i="2" s="1"/>
  <c r="O7744" i="2" s="1"/>
  <c r="R7744" i="2" l="1"/>
  <c r="T7744" i="2" s="1"/>
  <c r="Q7744" i="2"/>
  <c r="U7744" i="2"/>
  <c r="P7744" i="2"/>
  <c r="V7744" i="2" s="1"/>
  <c r="F7745" i="2" s="1"/>
  <c r="J7745" i="2" l="1"/>
  <c r="M7745" i="2" s="1"/>
  <c r="H7745" i="2"/>
  <c r="K7745" i="2" s="1"/>
  <c r="S7744" i="2"/>
  <c r="G7745" i="2"/>
  <c r="I7745" i="2" l="1"/>
  <c r="L7745" i="2" s="1"/>
  <c r="N7745" i="2" s="1"/>
  <c r="O7745" i="2" s="1"/>
  <c r="R7745" i="2" l="1"/>
  <c r="T7745" i="2" s="1"/>
  <c r="P7745" i="2"/>
  <c r="U7745" i="2"/>
  <c r="Q7745" i="2"/>
  <c r="S7745" i="2" l="1"/>
  <c r="G7746" i="2"/>
  <c r="V7745" i="2"/>
  <c r="F7746" i="2" s="1"/>
  <c r="I7746" i="2" l="1"/>
  <c r="L7746" i="2" s="1"/>
  <c r="J7746" i="2"/>
  <c r="M7746" i="2" s="1"/>
  <c r="H7746" i="2"/>
  <c r="K7746" i="2" s="1"/>
  <c r="N7746" i="2" s="1"/>
  <c r="O7746" i="2" s="1"/>
  <c r="P7746" i="2" l="1"/>
  <c r="U7746" i="2"/>
  <c r="R7746" i="2"/>
  <c r="T7746" i="2" s="1"/>
  <c r="Q7746" i="2"/>
  <c r="S7746" i="2" l="1"/>
  <c r="G7747" i="2"/>
  <c r="V7746" i="2"/>
  <c r="F7747" i="2" s="1"/>
  <c r="I7747" i="2" l="1"/>
  <c r="L7747" i="2" s="1"/>
  <c r="J7747" i="2"/>
  <c r="M7747" i="2" s="1"/>
  <c r="H7747" i="2"/>
  <c r="K7747" i="2" s="1"/>
  <c r="N7747" i="2" s="1"/>
  <c r="O7747" i="2" s="1"/>
  <c r="U7747" i="2" l="1"/>
  <c r="Q7747" i="2"/>
  <c r="P7747" i="2"/>
  <c r="V7747" i="2" s="1"/>
  <c r="F7748" i="2" s="1"/>
  <c r="R7747" i="2"/>
  <c r="T7747" i="2" s="1"/>
  <c r="J7748" i="2" l="1"/>
  <c r="M7748" i="2" s="1"/>
  <c r="H7748" i="2"/>
  <c r="K7748" i="2" s="1"/>
  <c r="S7747" i="2"/>
  <c r="G7748" i="2"/>
  <c r="I7748" i="2" l="1"/>
  <c r="L7748" i="2" s="1"/>
  <c r="N7748" i="2" s="1"/>
  <c r="O7748" i="2" s="1"/>
  <c r="O7749" i="2" l="1"/>
  <c r="U7748" i="2"/>
  <c r="P7748" i="2"/>
  <c r="R7748" i="2"/>
  <c r="T7748" i="2" s="1"/>
  <c r="Q7748" i="2"/>
  <c r="S7748" i="2" l="1"/>
  <c r="G7749" i="2"/>
  <c r="V7748" i="2"/>
  <c r="F7749" i="2" s="1"/>
  <c r="R7749" i="2"/>
  <c r="T7749" i="2" s="1"/>
  <c r="U7749" i="2"/>
  <c r="P7749" i="2"/>
  <c r="J7749" i="2" l="1"/>
  <c r="M7749" i="2" s="1"/>
  <c r="H7749" i="2"/>
  <c r="K7749" i="2" s="1"/>
  <c r="I7749" i="2"/>
  <c r="L7749" i="2" l="1"/>
  <c r="N7749" i="2" s="1"/>
  <c r="Q7749" i="2"/>
  <c r="S7749" i="2" l="1"/>
  <c r="V7749" i="2"/>
  <c r="F7750" i="2" s="1"/>
  <c r="G7750" i="2"/>
  <c r="I7750" i="2" l="1"/>
  <c r="L7750" i="2" s="1"/>
  <c r="H7750" i="2"/>
  <c r="K7750" i="2" s="1"/>
  <c r="J7750" i="2"/>
  <c r="M7750" i="2" s="1"/>
  <c r="N7750" i="2" l="1"/>
  <c r="O7750" i="2" s="1"/>
  <c r="P7750" i="2" l="1"/>
  <c r="O7751" i="2"/>
  <c r="U7750" i="2"/>
  <c r="R7750" i="2"/>
  <c r="T7750" i="2" s="1"/>
  <c r="Q7750" i="2"/>
  <c r="S7750" i="2" l="1"/>
  <c r="G7751" i="2"/>
  <c r="Q7751" i="2"/>
  <c r="P7751" i="2"/>
  <c r="R7751" i="2"/>
  <c r="T7751" i="2" s="1"/>
  <c r="U7751" i="2"/>
  <c r="V7750" i="2"/>
  <c r="F7751" i="2" s="1"/>
  <c r="J7751" i="2" l="1"/>
  <c r="M7751" i="2" s="1"/>
  <c r="H7751" i="2"/>
  <c r="K7751" i="2" s="1"/>
  <c r="V7751" i="2"/>
  <c r="F7752" i="2" s="1"/>
  <c r="I7751" i="2"/>
  <c r="L7751" i="2" s="1"/>
  <c r="S7751" i="2"/>
  <c r="G7752" i="2"/>
  <c r="J7752" i="2" l="1"/>
  <c r="M7752" i="2" s="1"/>
  <c r="I7752" i="2"/>
  <c r="H7752" i="2"/>
  <c r="K7752" i="2" s="1"/>
  <c r="N7752" i="2" s="1"/>
  <c r="O7752" i="2" s="1"/>
  <c r="N7751" i="2"/>
  <c r="R7752" i="2" l="1"/>
  <c r="T7752" i="2" s="1"/>
  <c r="Q7752" i="2"/>
  <c r="P7752" i="2"/>
  <c r="U7752" i="2"/>
  <c r="V7752" i="2" l="1"/>
  <c r="F7753" i="2" s="1"/>
  <c r="S7752" i="2"/>
  <c r="G7753" i="2"/>
  <c r="J7753" i="2" l="1"/>
  <c r="M7753" i="2" s="1"/>
  <c r="H7753" i="2"/>
  <c r="K7753" i="2" s="1"/>
  <c r="N7753" i="2" s="1"/>
  <c r="O7753" i="2" s="1"/>
  <c r="I7753" i="2"/>
  <c r="Q7753" i="2" l="1"/>
  <c r="P7753" i="2"/>
  <c r="R7753" i="2"/>
  <c r="T7753" i="2" s="1"/>
  <c r="U7753" i="2"/>
  <c r="V7753" i="2" s="1"/>
  <c r="F7754" i="2" s="1"/>
  <c r="J7754" i="2" l="1"/>
  <c r="M7754" i="2" s="1"/>
  <c r="H7754" i="2"/>
  <c r="K7754" i="2" s="1"/>
  <c r="N7754" i="2" s="1"/>
  <c r="O7754" i="2" s="1"/>
  <c r="I7754" i="2"/>
  <c r="S7753" i="2"/>
  <c r="P7754" i="2" l="1"/>
  <c r="R7754" i="2"/>
  <c r="T7754" i="2" s="1"/>
  <c r="Q7754" i="2"/>
  <c r="U7754" i="2"/>
  <c r="V7754" i="2" s="1"/>
  <c r="F7755" i="2" s="1"/>
  <c r="H7755" i="2" l="1"/>
  <c r="K7755" i="2" s="1"/>
  <c r="J7755" i="2"/>
  <c r="M7755" i="2" s="1"/>
  <c r="G7755" i="2"/>
  <c r="S7754" i="2"/>
  <c r="I7755" i="2" l="1"/>
  <c r="N7755" i="2"/>
  <c r="O7755" i="2" s="1"/>
  <c r="Q7755" i="2" l="1"/>
  <c r="U7755" i="2"/>
  <c r="R7755" i="2"/>
  <c r="T7755" i="2" s="1"/>
  <c r="P7755" i="2"/>
  <c r="V7755" i="2" l="1"/>
  <c r="F7756" i="2" s="1"/>
  <c r="S7755" i="2"/>
  <c r="G7756" i="2"/>
  <c r="I7756" i="2" l="1"/>
  <c r="H7756" i="2"/>
  <c r="K7756" i="2" s="1"/>
  <c r="J7756" i="2"/>
  <c r="M7756" i="2" s="1"/>
  <c r="N7756" i="2" l="1"/>
  <c r="O7756" i="2" s="1"/>
  <c r="R7756" i="2" l="1"/>
  <c r="T7756" i="2" s="1"/>
  <c r="U7756" i="2"/>
  <c r="P7756" i="2"/>
  <c r="Q7756" i="2"/>
  <c r="S7756" i="2" l="1"/>
  <c r="G7757" i="2"/>
  <c r="V7756" i="2"/>
  <c r="F7757" i="2" s="1"/>
  <c r="J7757" i="2" l="1"/>
  <c r="M7757" i="2" s="1"/>
  <c r="H7757" i="2"/>
  <c r="K7757" i="2" s="1"/>
  <c r="N7757" i="2" s="1"/>
  <c r="O7757" i="2" s="1"/>
  <c r="I7757" i="2"/>
  <c r="R7757" i="2" l="1"/>
  <c r="T7757" i="2" s="1"/>
  <c r="P7757" i="2"/>
  <c r="U7757" i="2"/>
  <c r="Q7757" i="2"/>
  <c r="S7757" i="2" l="1"/>
  <c r="G7758" i="2"/>
  <c r="V7757" i="2"/>
  <c r="F7758" i="2" s="1"/>
  <c r="I7758" i="2" l="1"/>
  <c r="J7758" i="2"/>
  <c r="M7758" i="2" s="1"/>
  <c r="H7758" i="2"/>
  <c r="K7758" i="2" s="1"/>
  <c r="N7758" i="2" s="1"/>
  <c r="O7758" i="2" s="1"/>
  <c r="P7758" i="2" l="1"/>
  <c r="R7758" i="2"/>
  <c r="T7758" i="2" s="1"/>
  <c r="Q7758" i="2"/>
  <c r="U7758" i="2"/>
  <c r="S7758" i="2" l="1"/>
  <c r="G7759" i="2"/>
  <c r="V7758" i="2"/>
  <c r="F7759" i="2" s="1"/>
  <c r="I7759" i="2" l="1"/>
  <c r="H7759" i="2"/>
  <c r="K7759" i="2" s="1"/>
  <c r="J7759" i="2"/>
  <c r="M7759" i="2" s="1"/>
  <c r="N7759" i="2" l="1"/>
  <c r="O7759" i="2" s="1"/>
  <c r="Q7759" i="2" l="1"/>
  <c r="P7759" i="2"/>
  <c r="R7759" i="2"/>
  <c r="T7759" i="2" s="1"/>
  <c r="U7759" i="2"/>
  <c r="V7759" i="2" s="1"/>
  <c r="F7760" i="2" s="1"/>
  <c r="H7760" i="2" l="1"/>
  <c r="K7760" i="2" s="1"/>
  <c r="J7760" i="2"/>
  <c r="M7760" i="2" s="1"/>
  <c r="S7759" i="2"/>
  <c r="G7760" i="2"/>
  <c r="I7760" i="2" l="1"/>
  <c r="N7760" i="2"/>
  <c r="O7760" i="2" s="1"/>
  <c r="U7760" i="2" l="1"/>
  <c r="Q7760" i="2"/>
  <c r="P7760" i="2"/>
  <c r="R7760" i="2"/>
  <c r="T7760" i="2" s="1"/>
  <c r="V7760" i="2" l="1"/>
  <c r="F7761" i="2" s="1"/>
  <c r="S7760" i="2"/>
  <c r="G7761" i="2"/>
  <c r="I7761" i="2" l="1"/>
  <c r="J7761" i="2"/>
  <c r="M7761" i="2" s="1"/>
  <c r="H7761" i="2"/>
  <c r="K7761" i="2" s="1"/>
  <c r="N7761" i="2" s="1"/>
  <c r="O7761" i="2" s="1"/>
  <c r="U7761" i="2" l="1"/>
  <c r="P7761" i="2"/>
  <c r="Q7761" i="2"/>
  <c r="R7761" i="2"/>
  <c r="T7761" i="2" s="1"/>
  <c r="S7761" i="2" l="1"/>
  <c r="G7762" i="2"/>
  <c r="V7761" i="2"/>
  <c r="F7762" i="2" s="1"/>
  <c r="I7762" i="2" l="1"/>
  <c r="H7762" i="2"/>
  <c r="K7762" i="2" s="1"/>
  <c r="J7762" i="2"/>
  <c r="M7762" i="2" s="1"/>
  <c r="N7762" i="2" l="1"/>
  <c r="O7762" i="2" s="1"/>
  <c r="Q7762" i="2" l="1"/>
  <c r="R7762" i="2"/>
  <c r="T7762" i="2" s="1"/>
  <c r="P7762" i="2"/>
  <c r="U7762" i="2"/>
  <c r="V7762" i="2" s="1"/>
  <c r="F7763" i="2" s="1"/>
  <c r="J7763" i="2" l="1"/>
  <c r="M7763" i="2" s="1"/>
  <c r="I7763" i="2"/>
  <c r="H7763" i="2"/>
  <c r="K7763" i="2" s="1"/>
  <c r="N7763" i="2" s="1"/>
  <c r="O7763" i="2" s="1"/>
  <c r="S7762" i="2"/>
  <c r="G7763" i="2"/>
  <c r="P7763" i="2" l="1"/>
  <c r="R7763" i="2"/>
  <c r="T7763" i="2" s="1"/>
  <c r="Q7763" i="2"/>
  <c r="S7763" i="2" s="1"/>
  <c r="U7763" i="2"/>
  <c r="V7763" i="2" s="1"/>
  <c r="F7764" i="2" s="1"/>
  <c r="J7764" i="2" l="1"/>
  <c r="M7764" i="2" s="1"/>
  <c r="H7764" i="2"/>
  <c r="K7764" i="2" s="1"/>
  <c r="N7764" i="2" s="1"/>
  <c r="O7764" i="2" s="1"/>
  <c r="G7764" i="2"/>
  <c r="Q7764" i="2" l="1"/>
  <c r="P7764" i="2"/>
  <c r="R7764" i="2"/>
  <c r="T7764" i="2" s="1"/>
  <c r="U7764" i="2"/>
  <c r="V7764" i="2" s="1"/>
  <c r="F7765" i="2" s="1"/>
  <c r="I7764" i="2"/>
  <c r="I7765" i="2" l="1"/>
  <c r="H7765" i="2"/>
  <c r="K7765" i="2" s="1"/>
  <c r="N7765" i="2" s="1"/>
  <c r="O7765" i="2" s="1"/>
  <c r="J7765" i="2"/>
  <c r="M7765" i="2" s="1"/>
  <c r="S7764" i="2"/>
  <c r="G7765" i="2"/>
  <c r="U7765" i="2" l="1"/>
  <c r="Q7765" i="2"/>
  <c r="R7765" i="2"/>
  <c r="T7765" i="2" s="1"/>
  <c r="P7765" i="2"/>
  <c r="V7765" i="2" s="1"/>
  <c r="F7766" i="2" s="1"/>
  <c r="J7766" i="2" l="1"/>
  <c r="M7766" i="2" s="1"/>
  <c r="H7766" i="2"/>
  <c r="K7766" i="2" s="1"/>
  <c r="N7766" i="2" s="1"/>
  <c r="O7766" i="2" s="1"/>
  <c r="S7765" i="2"/>
  <c r="G7766" i="2"/>
  <c r="I7766" i="2" l="1"/>
  <c r="P7766" i="2"/>
  <c r="R7766" i="2"/>
  <c r="T7766" i="2" s="1"/>
  <c r="Q7766" i="2"/>
  <c r="S7766" i="2" s="1"/>
  <c r="U7766" i="2"/>
  <c r="V7766" i="2" l="1"/>
  <c r="F7767" i="2" s="1"/>
  <c r="G7767" i="2"/>
  <c r="I7767" i="2" l="1"/>
  <c r="L7767" i="2" s="1"/>
  <c r="H7767" i="2"/>
  <c r="K7767" i="2" s="1"/>
  <c r="J7767" i="2"/>
  <c r="M7767" i="2" s="1"/>
  <c r="N7767" i="2" l="1"/>
  <c r="O7767" i="2" s="1"/>
  <c r="R7767" i="2" l="1"/>
  <c r="T7767" i="2" s="1"/>
  <c r="P7767" i="2"/>
  <c r="Q7767" i="2"/>
  <c r="U7767" i="2"/>
  <c r="V7767" i="2" s="1"/>
  <c r="F7768" i="2" s="1"/>
  <c r="J7768" i="2" l="1"/>
  <c r="M7768" i="2" s="1"/>
  <c r="H7768" i="2"/>
  <c r="K7768" i="2" s="1"/>
  <c r="S7767" i="2"/>
  <c r="G7768" i="2"/>
  <c r="I7768" i="2" l="1"/>
  <c r="L7768" i="2" s="1"/>
  <c r="N7768" i="2" s="1"/>
  <c r="O7768" i="2" s="1"/>
  <c r="Q7768" i="2" l="1"/>
  <c r="P7768" i="2"/>
  <c r="U7768" i="2"/>
  <c r="R7768" i="2"/>
  <c r="T7768" i="2" s="1"/>
  <c r="V7768" i="2" l="1"/>
  <c r="F7769" i="2" s="1"/>
  <c r="S7768" i="2"/>
  <c r="G7769" i="2"/>
  <c r="I7769" i="2" l="1"/>
  <c r="L7769" i="2" s="1"/>
  <c r="J7769" i="2"/>
  <c r="M7769" i="2" s="1"/>
  <c r="H7769" i="2"/>
  <c r="K7769" i="2" s="1"/>
  <c r="N7769" i="2" s="1"/>
  <c r="O7769" i="2" s="1"/>
  <c r="R7769" i="2" l="1"/>
  <c r="T7769" i="2" s="1"/>
  <c r="P7769" i="2"/>
  <c r="U7769" i="2"/>
  <c r="Q7769" i="2"/>
  <c r="S7769" i="2" l="1"/>
  <c r="G7770" i="2"/>
  <c r="V7769" i="2"/>
  <c r="F7770" i="2" s="1"/>
  <c r="I7770" i="2" l="1"/>
  <c r="L7770" i="2" s="1"/>
  <c r="J7770" i="2"/>
  <c r="M7770" i="2" s="1"/>
  <c r="H7770" i="2"/>
  <c r="K7770" i="2" s="1"/>
  <c r="N7770" i="2" s="1"/>
  <c r="O7770" i="2" s="1"/>
  <c r="R7770" i="2" l="1"/>
  <c r="T7770" i="2" s="1"/>
  <c r="Q7770" i="2"/>
  <c r="P7770" i="2"/>
  <c r="U7770" i="2"/>
  <c r="V7770" i="2" l="1"/>
  <c r="F7771" i="2" s="1"/>
  <c r="S7770" i="2"/>
  <c r="G7771" i="2"/>
  <c r="I7771" i="2" l="1"/>
  <c r="L7771" i="2" s="1"/>
  <c r="J7771" i="2"/>
  <c r="M7771" i="2" s="1"/>
  <c r="H7771" i="2"/>
  <c r="K7771" i="2" s="1"/>
  <c r="N7771" i="2" s="1"/>
  <c r="O7771" i="2" s="1"/>
  <c r="Q7771" i="2" l="1"/>
  <c r="P7771" i="2"/>
  <c r="R7771" i="2"/>
  <c r="T7771" i="2" s="1"/>
  <c r="U7771" i="2"/>
  <c r="V7771" i="2" s="1"/>
  <c r="F7772" i="2" s="1"/>
  <c r="J7772" i="2" l="1"/>
  <c r="M7772" i="2" s="1"/>
  <c r="I7772" i="2"/>
  <c r="L7772" i="2" s="1"/>
  <c r="H7772" i="2"/>
  <c r="K7772" i="2" s="1"/>
  <c r="S7771" i="2"/>
  <c r="G7772" i="2"/>
  <c r="N7772" i="2" l="1"/>
  <c r="O7772" i="2" s="1"/>
  <c r="Q7772" i="2" l="1"/>
  <c r="P7772" i="2"/>
  <c r="R7772" i="2"/>
  <c r="T7772" i="2" s="1"/>
  <c r="U7772" i="2"/>
  <c r="V7772" i="2" s="1"/>
  <c r="F7773" i="2" s="1"/>
  <c r="J7773" i="2" l="1"/>
  <c r="M7773" i="2" s="1"/>
  <c r="H7773" i="2"/>
  <c r="K7773" i="2" s="1"/>
  <c r="S7772" i="2"/>
  <c r="G7773" i="2"/>
  <c r="I7773" i="2" l="1"/>
  <c r="L7773" i="2" s="1"/>
  <c r="N7773" i="2"/>
  <c r="O7773" i="2" s="1"/>
  <c r="R7773" i="2" l="1"/>
  <c r="T7773" i="2" s="1"/>
  <c r="P7773" i="2"/>
  <c r="Q7773" i="2"/>
  <c r="U7773" i="2"/>
  <c r="S7773" i="2" l="1"/>
  <c r="G7774" i="2"/>
  <c r="V7773" i="2"/>
  <c r="F7774" i="2" s="1"/>
  <c r="J7774" i="2" l="1"/>
  <c r="M7774" i="2" s="1"/>
  <c r="H7774" i="2"/>
  <c r="K7774" i="2" s="1"/>
  <c r="I7774" i="2"/>
  <c r="L7774" i="2" s="1"/>
  <c r="N7774" i="2" s="1"/>
  <c r="O7774" i="2" s="1"/>
  <c r="Q7774" i="2" l="1"/>
  <c r="P7774" i="2"/>
  <c r="R7774" i="2"/>
  <c r="T7774" i="2" s="1"/>
  <c r="U7774" i="2"/>
  <c r="V7774" i="2" l="1"/>
  <c r="F7775" i="2" s="1"/>
  <c r="S7774" i="2"/>
  <c r="G7775" i="2"/>
  <c r="I7775" i="2" l="1"/>
  <c r="L7775" i="2" s="1"/>
  <c r="H7775" i="2"/>
  <c r="K7775" i="2" s="1"/>
  <c r="J7775" i="2"/>
  <c r="M7775" i="2" s="1"/>
  <c r="N7775" i="2" l="1"/>
  <c r="O7775" i="2" s="1"/>
  <c r="Q7775" i="2" l="1"/>
  <c r="P7775" i="2"/>
  <c r="R7775" i="2"/>
  <c r="T7775" i="2" s="1"/>
  <c r="U7775" i="2"/>
  <c r="V7775" i="2" l="1"/>
  <c r="F7776" i="2" s="1"/>
  <c r="S7775" i="2"/>
  <c r="G7776" i="2"/>
  <c r="J7776" i="2" l="1"/>
  <c r="M7776" i="2" s="1"/>
  <c r="I7776" i="2"/>
  <c r="L7776" i="2" s="1"/>
  <c r="H7776" i="2"/>
  <c r="K7776" i="2" s="1"/>
  <c r="N7776" i="2" s="1"/>
  <c r="O7776" i="2" s="1"/>
  <c r="R7776" i="2" l="1"/>
  <c r="T7776" i="2" s="1"/>
  <c r="Q7776" i="2"/>
  <c r="P7776" i="2"/>
  <c r="U7776" i="2"/>
  <c r="V7776" i="2" s="1"/>
  <c r="F7777" i="2" s="1"/>
  <c r="J7777" i="2" l="1"/>
  <c r="M7777" i="2" s="1"/>
  <c r="H7777" i="2"/>
  <c r="K7777" i="2" s="1"/>
  <c r="S7776" i="2"/>
  <c r="G7777" i="2"/>
  <c r="I7777" i="2" s="1"/>
  <c r="L7777" i="2" s="1"/>
  <c r="N7777" i="2" l="1"/>
  <c r="O7777" i="2" s="1"/>
  <c r="R7777" i="2" l="1"/>
  <c r="T7777" i="2" s="1"/>
  <c r="P7777" i="2"/>
  <c r="V7777" i="2" s="1"/>
  <c r="F7778" i="2" s="1"/>
  <c r="U7777" i="2"/>
  <c r="Q7777" i="2"/>
  <c r="S7777" i="2" s="1"/>
  <c r="J7778" i="2" l="1"/>
  <c r="M7778" i="2" s="1"/>
  <c r="H7778" i="2"/>
  <c r="K7778" i="2" s="1"/>
  <c r="N7778" i="2" s="1"/>
  <c r="O7778" i="2" s="1"/>
  <c r="I7778" i="2"/>
  <c r="P7778" i="2" l="1"/>
  <c r="V7778" i="2" s="1"/>
  <c r="F7779" i="2" s="1"/>
  <c r="U7778" i="2"/>
  <c r="R7778" i="2"/>
  <c r="T7778" i="2" s="1"/>
  <c r="Q7778" i="2"/>
  <c r="H7779" i="2" l="1"/>
  <c r="K7779" i="2" s="1"/>
  <c r="J7779" i="2"/>
  <c r="M7779" i="2" s="1"/>
  <c r="S7778" i="2"/>
  <c r="G7779" i="2"/>
  <c r="N7779" i="2" l="1"/>
  <c r="O7779" i="2" s="1"/>
  <c r="I7779" i="2"/>
  <c r="U7779" i="2" l="1"/>
  <c r="Q7779" i="2"/>
  <c r="P7779" i="2"/>
  <c r="V7779" i="2" s="1"/>
  <c r="F7780" i="2" s="1"/>
  <c r="R7779" i="2"/>
  <c r="T7779" i="2" s="1"/>
  <c r="J7780" i="2" l="1"/>
  <c r="M7780" i="2" s="1"/>
  <c r="H7780" i="2"/>
  <c r="K7780" i="2" s="1"/>
  <c r="N7780" i="2" s="1"/>
  <c r="O7780" i="2" s="1"/>
  <c r="S7779" i="2"/>
  <c r="G7780" i="2"/>
  <c r="I7780" i="2" l="1"/>
  <c r="R7780" i="2"/>
  <c r="T7780" i="2" s="1"/>
  <c r="P7780" i="2"/>
  <c r="U7780" i="2"/>
  <c r="Q7780" i="2"/>
  <c r="S7780" i="2" s="1"/>
  <c r="V7780" i="2" l="1"/>
  <c r="F7781" i="2" s="1"/>
  <c r="G7781" i="2"/>
  <c r="J7781" i="2" l="1"/>
  <c r="M7781" i="2" s="1"/>
  <c r="I7781" i="2"/>
  <c r="H7781" i="2"/>
  <c r="K7781" i="2" s="1"/>
  <c r="N7781" i="2" s="1"/>
  <c r="O7781" i="2" s="1"/>
  <c r="P7781" i="2" l="1"/>
  <c r="U7781" i="2"/>
  <c r="R7781" i="2"/>
  <c r="T7781" i="2" s="1"/>
  <c r="Q7781" i="2"/>
  <c r="S7781" i="2" l="1"/>
  <c r="G7782" i="2"/>
  <c r="V7781" i="2"/>
  <c r="F7782" i="2" s="1"/>
  <c r="J7782" i="2" l="1"/>
  <c r="M7782" i="2" s="1"/>
  <c r="I7782" i="2"/>
  <c r="H7782" i="2"/>
  <c r="K7782" i="2" s="1"/>
  <c r="N7782" i="2" s="1"/>
  <c r="O7782" i="2" s="1"/>
  <c r="P7782" i="2" l="1"/>
  <c r="U7782" i="2"/>
  <c r="R7782" i="2"/>
  <c r="T7782" i="2" s="1"/>
  <c r="Q7782" i="2"/>
  <c r="S7782" i="2" l="1"/>
  <c r="G7783" i="2"/>
  <c r="V7782" i="2"/>
  <c r="F7783" i="2" s="1"/>
  <c r="J7783" i="2" l="1"/>
  <c r="M7783" i="2" s="1"/>
  <c r="H7783" i="2"/>
  <c r="K7783" i="2" s="1"/>
  <c r="N7783" i="2" s="1"/>
  <c r="O7783" i="2" s="1"/>
  <c r="I7783" i="2"/>
  <c r="U7783" i="2" l="1"/>
  <c r="Q7783" i="2"/>
  <c r="R7783" i="2"/>
  <c r="T7783" i="2" s="1"/>
  <c r="P7783" i="2"/>
  <c r="V7783" i="2" s="1"/>
  <c r="F7784" i="2" s="1"/>
  <c r="J7784" i="2" l="1"/>
  <c r="M7784" i="2" s="1"/>
  <c r="H7784" i="2"/>
  <c r="K7784" i="2" s="1"/>
  <c r="N7784" i="2" s="1"/>
  <c r="O7784" i="2" s="1"/>
  <c r="S7783" i="2"/>
  <c r="G7784" i="2"/>
  <c r="I7784" i="2" l="1"/>
  <c r="U7784" i="2"/>
  <c r="R7784" i="2"/>
  <c r="T7784" i="2" s="1"/>
  <c r="Q7784" i="2"/>
  <c r="P7784" i="2"/>
  <c r="V7784" i="2" s="1"/>
  <c r="F7785" i="2" s="1"/>
  <c r="J7785" i="2" l="1"/>
  <c r="M7785" i="2" s="1"/>
  <c r="H7785" i="2"/>
  <c r="K7785" i="2" s="1"/>
  <c r="S7784" i="2"/>
  <c r="G7785" i="2"/>
  <c r="I7785" i="2" l="1"/>
  <c r="L7785" i="2" s="1"/>
  <c r="N7785" i="2" s="1"/>
  <c r="O7785" i="2" s="1"/>
  <c r="R7785" i="2" l="1"/>
  <c r="T7785" i="2" s="1"/>
  <c r="U7785" i="2"/>
  <c r="Q7785" i="2"/>
  <c r="P7785" i="2"/>
  <c r="V7785" i="2" s="1"/>
  <c r="F7786" i="2" s="1"/>
  <c r="J7786" i="2" l="1"/>
  <c r="M7786" i="2" s="1"/>
  <c r="H7786" i="2"/>
  <c r="K7786" i="2" s="1"/>
  <c r="N7786" i="2" s="1"/>
  <c r="O7786" i="2" s="1"/>
  <c r="S7785" i="2"/>
  <c r="G7786" i="2"/>
  <c r="I7786" i="2" l="1"/>
  <c r="Q7786" i="2"/>
  <c r="P7786" i="2"/>
  <c r="U7786" i="2"/>
  <c r="R7786" i="2"/>
  <c r="T7786" i="2" s="1"/>
  <c r="V7786" i="2" l="1"/>
  <c r="F7787" i="2" s="1"/>
  <c r="S7786" i="2"/>
  <c r="G7787" i="2"/>
  <c r="J7787" i="2" l="1"/>
  <c r="M7787" i="2" s="1"/>
  <c r="H7787" i="2"/>
  <c r="K7787" i="2" s="1"/>
  <c r="N7787" i="2" s="1"/>
  <c r="O7787" i="2" s="1"/>
  <c r="I7787" i="2"/>
  <c r="Q7787" i="2" l="1"/>
  <c r="P7787" i="2"/>
  <c r="U7787" i="2"/>
  <c r="R7787" i="2"/>
  <c r="T7787" i="2" s="1"/>
  <c r="V7787" i="2" l="1"/>
  <c r="F7788" i="2" s="1"/>
  <c r="S7787" i="2"/>
  <c r="G7788" i="2"/>
  <c r="H7788" i="2" l="1"/>
  <c r="K7788" i="2" s="1"/>
  <c r="J7788" i="2"/>
  <c r="M7788" i="2" s="1"/>
  <c r="I7788" i="2"/>
  <c r="N7788" i="2" l="1"/>
  <c r="O7788" i="2" s="1"/>
  <c r="U7788" i="2" l="1"/>
  <c r="R7788" i="2"/>
  <c r="T7788" i="2" s="1"/>
  <c r="Q7788" i="2"/>
  <c r="P7788" i="2"/>
  <c r="V7788" i="2" s="1"/>
  <c r="F7789" i="2" s="1"/>
  <c r="J7789" i="2" l="1"/>
  <c r="M7789" i="2" s="1"/>
  <c r="H7789" i="2"/>
  <c r="K7789" i="2" s="1"/>
  <c r="N7789" i="2" s="1"/>
  <c r="O7789" i="2" s="1"/>
  <c r="S7788" i="2"/>
  <c r="G7789" i="2"/>
  <c r="I7789" i="2" l="1"/>
  <c r="R7789" i="2"/>
  <c r="T7789" i="2" s="1"/>
  <c r="Q7789" i="2"/>
  <c r="P7789" i="2"/>
  <c r="U7789" i="2"/>
  <c r="V7789" i="2" s="1"/>
  <c r="F7790" i="2" s="1"/>
  <c r="J7790" i="2" l="1"/>
  <c r="M7790" i="2" s="1"/>
  <c r="H7790" i="2"/>
  <c r="K7790" i="2" s="1"/>
  <c r="N7790" i="2" s="1"/>
  <c r="O7790" i="2" s="1"/>
  <c r="S7789" i="2"/>
  <c r="G7790" i="2"/>
  <c r="I7790" i="2" l="1"/>
  <c r="U7790" i="2"/>
  <c r="Q7790" i="2"/>
  <c r="R7790" i="2"/>
  <c r="T7790" i="2" s="1"/>
  <c r="P7790" i="2"/>
  <c r="V7790" i="2" s="1"/>
  <c r="F7791" i="2" s="1"/>
  <c r="H7791" i="2" l="1"/>
  <c r="K7791" i="2" s="1"/>
  <c r="J7791" i="2"/>
  <c r="M7791" i="2" s="1"/>
  <c r="S7790" i="2"/>
  <c r="G7791" i="2"/>
  <c r="N7791" i="2" l="1"/>
  <c r="O7791" i="2" s="1"/>
  <c r="I7791" i="2"/>
  <c r="Q7791" i="2" l="1"/>
  <c r="P7791" i="2"/>
  <c r="R7791" i="2"/>
  <c r="T7791" i="2" s="1"/>
  <c r="U7791" i="2"/>
  <c r="V7791" i="2" s="1"/>
  <c r="F7792" i="2" s="1"/>
  <c r="J7792" i="2" l="1"/>
  <c r="M7792" i="2" s="1"/>
  <c r="H7792" i="2"/>
  <c r="K7792" i="2" s="1"/>
  <c r="N7792" i="2" s="1"/>
  <c r="O7792" i="2" s="1"/>
  <c r="S7791" i="2"/>
  <c r="G7792" i="2"/>
  <c r="I7792" i="2" l="1"/>
  <c r="R7792" i="2"/>
  <c r="T7792" i="2" s="1"/>
  <c r="Q7792" i="2"/>
  <c r="S7792" i="2" s="1"/>
  <c r="U7792" i="2"/>
  <c r="P7792" i="2"/>
  <c r="V7792" i="2" l="1"/>
  <c r="F7793" i="2" s="1"/>
  <c r="G7793" i="2"/>
  <c r="J7793" i="2" l="1"/>
  <c r="M7793" i="2" s="1"/>
  <c r="H7793" i="2"/>
  <c r="K7793" i="2" s="1"/>
  <c r="I7793" i="2"/>
  <c r="L7793" i="2" s="1"/>
  <c r="N7793" i="2" s="1"/>
  <c r="O7793" i="2" s="1"/>
  <c r="R7793" i="2" l="1"/>
  <c r="T7793" i="2" s="1"/>
  <c r="Q7793" i="2"/>
  <c r="P7793" i="2"/>
  <c r="V7793" i="2" s="1"/>
  <c r="F7794" i="2" s="1"/>
  <c r="U7793" i="2"/>
  <c r="J7794" i="2" l="1"/>
  <c r="M7794" i="2" s="1"/>
  <c r="H7794" i="2"/>
  <c r="K7794" i="2" s="1"/>
  <c r="S7793" i="2"/>
  <c r="G7794" i="2"/>
  <c r="I7794" i="2" l="1"/>
  <c r="L7794" i="2" s="1"/>
  <c r="N7794" i="2" s="1"/>
  <c r="O7794" i="2" s="1"/>
  <c r="R7794" i="2" l="1"/>
  <c r="T7794" i="2" s="1"/>
  <c r="P7794" i="2"/>
  <c r="Q7794" i="2"/>
  <c r="U7794" i="2"/>
  <c r="V7794" i="2" l="1"/>
  <c r="F7795" i="2" s="1"/>
  <c r="S7794" i="2"/>
  <c r="G7795" i="2"/>
  <c r="I7795" i="2" l="1"/>
  <c r="L7795" i="2" s="1"/>
  <c r="J7795" i="2"/>
  <c r="M7795" i="2" s="1"/>
  <c r="H7795" i="2"/>
  <c r="K7795" i="2" s="1"/>
  <c r="N7795" i="2" s="1"/>
  <c r="O7795" i="2" s="1"/>
  <c r="Q7795" i="2" l="1"/>
  <c r="R7795" i="2"/>
  <c r="T7795" i="2" s="1"/>
  <c r="P7795" i="2"/>
  <c r="U7795" i="2"/>
  <c r="V7795" i="2" l="1"/>
  <c r="F7796" i="2" s="1"/>
  <c r="S7795" i="2"/>
  <c r="G7796" i="2"/>
  <c r="J7796" i="2" l="1"/>
  <c r="M7796" i="2" s="1"/>
  <c r="H7796" i="2"/>
  <c r="K7796" i="2" s="1"/>
  <c r="N7796" i="2" s="1"/>
  <c r="O7796" i="2" s="1"/>
  <c r="I7796" i="2"/>
  <c r="L7796" i="2" s="1"/>
  <c r="Q7796" i="2" l="1"/>
  <c r="R7796" i="2"/>
  <c r="T7796" i="2" s="1"/>
  <c r="P7796" i="2"/>
  <c r="U7796" i="2"/>
  <c r="V7796" i="2" l="1"/>
  <c r="F7797" i="2" s="1"/>
  <c r="S7796" i="2"/>
  <c r="G7797" i="2"/>
  <c r="J7797" i="2" l="1"/>
  <c r="M7797" i="2" s="1"/>
  <c r="H7797" i="2"/>
  <c r="K7797" i="2" s="1"/>
  <c r="I7797" i="2"/>
  <c r="L7797" i="2" s="1"/>
  <c r="N7797" i="2" s="1"/>
  <c r="O7797" i="2" s="1"/>
  <c r="Q7797" i="2" l="1"/>
  <c r="P7797" i="2"/>
  <c r="R7797" i="2"/>
  <c r="T7797" i="2" s="1"/>
  <c r="U7797" i="2"/>
  <c r="V7797" i="2" s="1"/>
  <c r="F7798" i="2" s="1"/>
  <c r="J7798" i="2" l="1"/>
  <c r="M7798" i="2" s="1"/>
  <c r="H7798" i="2"/>
  <c r="K7798" i="2" s="1"/>
  <c r="I7798" i="2"/>
  <c r="L7798" i="2" s="1"/>
  <c r="N7798" i="2" s="1"/>
  <c r="O7798" i="2" s="1"/>
  <c r="S7797" i="2"/>
  <c r="G7798" i="2"/>
  <c r="R7798" i="2" l="1"/>
  <c r="T7798" i="2" s="1"/>
  <c r="Q7798" i="2"/>
  <c r="S7798" i="2" s="1"/>
  <c r="P7798" i="2"/>
  <c r="U7798" i="2"/>
  <c r="V7798" i="2" l="1"/>
  <c r="F7799" i="2" s="1"/>
  <c r="G7799" i="2"/>
  <c r="I7799" i="2" l="1"/>
  <c r="L7799" i="2" s="1"/>
  <c r="J7799" i="2"/>
  <c r="M7799" i="2" s="1"/>
  <c r="H7799" i="2"/>
  <c r="K7799" i="2" s="1"/>
  <c r="N7799" i="2" l="1"/>
  <c r="O7799" i="2" s="1"/>
  <c r="Q7799" i="2" l="1"/>
  <c r="U7799" i="2"/>
  <c r="P7799" i="2"/>
  <c r="V7799" i="2" s="1"/>
  <c r="F7800" i="2" s="1"/>
  <c r="R7799" i="2"/>
  <c r="T7799" i="2" s="1"/>
  <c r="J7800" i="2" l="1"/>
  <c r="M7800" i="2" s="1"/>
  <c r="H7800" i="2"/>
  <c r="K7800" i="2" s="1"/>
  <c r="S7799" i="2"/>
  <c r="G7800" i="2"/>
  <c r="I7800" i="2" l="1"/>
  <c r="L7800" i="2" s="1"/>
  <c r="N7800" i="2" s="1"/>
  <c r="O7800" i="2" s="1"/>
  <c r="Q7800" i="2" l="1"/>
  <c r="P7800" i="2"/>
  <c r="U7800" i="2"/>
  <c r="R7800" i="2"/>
  <c r="T7800" i="2" s="1"/>
  <c r="S7800" i="2" l="1"/>
  <c r="G7801" i="2"/>
  <c r="I7801" i="2" s="1"/>
  <c r="V7800" i="2"/>
  <c r="F7801" i="2" s="1"/>
  <c r="J7801" i="2" l="1"/>
  <c r="M7801" i="2" s="1"/>
  <c r="H7801" i="2"/>
  <c r="K7801" i="2" s="1"/>
  <c r="N7801" i="2" s="1"/>
  <c r="O7801" i="2" s="1"/>
  <c r="Q7801" i="2" l="1"/>
  <c r="P7801" i="2"/>
  <c r="U7801" i="2"/>
  <c r="V7801" i="2" s="1"/>
  <c r="F7802" i="2" s="1"/>
  <c r="R7801" i="2"/>
  <c r="T7801" i="2" s="1"/>
  <c r="J7802" i="2" l="1"/>
  <c r="M7802" i="2" s="1"/>
  <c r="I7802" i="2"/>
  <c r="H7802" i="2"/>
  <c r="K7802" i="2" s="1"/>
  <c r="N7802" i="2" s="1"/>
  <c r="O7802" i="2" s="1"/>
  <c r="S7801" i="2"/>
  <c r="P7802" i="2" l="1"/>
  <c r="Q7802" i="2"/>
  <c r="R7802" i="2"/>
  <c r="T7802" i="2" s="1"/>
  <c r="U7802" i="2"/>
  <c r="S7802" i="2" l="1"/>
  <c r="G7803" i="2"/>
  <c r="V7802" i="2"/>
  <c r="F7803" i="2" s="1"/>
  <c r="I7803" i="2" l="1"/>
  <c r="J7803" i="2"/>
  <c r="M7803" i="2" s="1"/>
  <c r="H7803" i="2"/>
  <c r="K7803" i="2" s="1"/>
  <c r="N7803" i="2" s="1"/>
  <c r="O7803" i="2" s="1"/>
  <c r="R7803" i="2" l="1"/>
  <c r="T7803" i="2" s="1"/>
  <c r="Q7803" i="2"/>
  <c r="P7803" i="2"/>
  <c r="U7803" i="2"/>
  <c r="V7803" i="2" s="1"/>
  <c r="F7804" i="2" s="1"/>
  <c r="J7804" i="2" l="1"/>
  <c r="M7804" i="2" s="1"/>
  <c r="H7804" i="2"/>
  <c r="K7804" i="2" s="1"/>
  <c r="N7804" i="2" s="1"/>
  <c r="O7804" i="2" s="1"/>
  <c r="S7803" i="2"/>
  <c r="G7804" i="2"/>
  <c r="I7804" i="2" l="1"/>
  <c r="R7804" i="2"/>
  <c r="T7804" i="2" s="1"/>
  <c r="Q7804" i="2"/>
  <c r="U7804" i="2"/>
  <c r="P7804" i="2"/>
  <c r="V7804" i="2" s="1"/>
  <c r="F7805" i="2" s="1"/>
  <c r="J7805" i="2" l="1"/>
  <c r="M7805" i="2" s="1"/>
  <c r="H7805" i="2"/>
  <c r="K7805" i="2" s="1"/>
  <c r="N7805" i="2" s="1"/>
  <c r="O7805" i="2" s="1"/>
  <c r="S7804" i="2"/>
  <c r="G7805" i="2"/>
  <c r="I7805" i="2" l="1"/>
  <c r="Q7805" i="2"/>
  <c r="R7805" i="2"/>
  <c r="T7805" i="2" s="1"/>
  <c r="P7805" i="2"/>
  <c r="U7805" i="2"/>
  <c r="V7805" i="2" l="1"/>
  <c r="F7806" i="2" s="1"/>
  <c r="S7805" i="2"/>
  <c r="G7806" i="2"/>
  <c r="I7806" i="2" l="1"/>
  <c r="H7806" i="2"/>
  <c r="K7806" i="2" s="1"/>
  <c r="J7806" i="2"/>
  <c r="M7806" i="2" s="1"/>
  <c r="N7806" i="2" l="1"/>
  <c r="O7806" i="2" s="1"/>
  <c r="R7806" i="2" l="1"/>
  <c r="T7806" i="2" s="1"/>
  <c r="Q7806" i="2"/>
  <c r="P7806" i="2"/>
  <c r="U7806" i="2"/>
  <c r="V7806" i="2" s="1"/>
  <c r="F7807" i="2" s="1"/>
  <c r="J7807" i="2" l="1"/>
  <c r="M7807" i="2" s="1"/>
  <c r="H7807" i="2"/>
  <c r="K7807" i="2" s="1"/>
  <c r="N7807" i="2" s="1"/>
  <c r="O7807" i="2" s="1"/>
  <c r="S7806" i="2"/>
  <c r="G7807" i="2"/>
  <c r="I7807" i="2" l="1"/>
  <c r="U7807" i="2"/>
  <c r="R7807" i="2"/>
  <c r="T7807" i="2" s="1"/>
  <c r="Q7807" i="2"/>
  <c r="P7807" i="2"/>
  <c r="V7807" i="2" s="1"/>
  <c r="F7808" i="2" s="1"/>
  <c r="J7808" i="2" l="1"/>
  <c r="M7808" i="2" s="1"/>
  <c r="H7808" i="2"/>
  <c r="K7808" i="2" s="1"/>
  <c r="N7808" i="2" s="1"/>
  <c r="O7808" i="2" s="1"/>
  <c r="S7807" i="2"/>
  <c r="G7808" i="2"/>
  <c r="I7808" i="2" l="1"/>
  <c r="R7808" i="2"/>
  <c r="T7808" i="2" s="1"/>
  <c r="U7808" i="2"/>
  <c r="Q7808" i="2"/>
  <c r="P7808" i="2"/>
  <c r="V7808" i="2" s="1"/>
  <c r="F7809" i="2" s="1"/>
  <c r="J7809" i="2" l="1"/>
  <c r="M7809" i="2" s="1"/>
  <c r="H7809" i="2"/>
  <c r="K7809" i="2" s="1"/>
  <c r="N7809" i="2" s="1"/>
  <c r="O7809" i="2" s="1"/>
  <c r="S7808" i="2"/>
  <c r="G7809" i="2"/>
  <c r="I7809" i="2" l="1"/>
  <c r="Q7809" i="2"/>
  <c r="P7809" i="2"/>
  <c r="R7809" i="2"/>
  <c r="T7809" i="2" s="1"/>
  <c r="U7809" i="2"/>
  <c r="V7809" i="2" s="1"/>
  <c r="F7810" i="2" s="1"/>
  <c r="J7810" i="2" l="1"/>
  <c r="M7810" i="2" s="1"/>
  <c r="H7810" i="2"/>
  <c r="K7810" i="2" s="1"/>
  <c r="N7810" i="2" s="1"/>
  <c r="O7810" i="2" s="1"/>
  <c r="S7809" i="2"/>
  <c r="G7810" i="2"/>
  <c r="R7810" i="2" l="1"/>
  <c r="T7810" i="2" s="1"/>
  <c r="U7810" i="2"/>
  <c r="P7810" i="2"/>
  <c r="Q7810" i="2"/>
  <c r="S7810" i="2" s="1"/>
  <c r="I7810" i="2"/>
  <c r="V7810" i="2" l="1"/>
  <c r="F7811" i="2" s="1"/>
  <c r="G7811" i="2"/>
  <c r="J7811" i="2" l="1"/>
  <c r="M7811" i="2" s="1"/>
  <c r="I7811" i="2"/>
  <c r="H7811" i="2"/>
  <c r="K7811" i="2" s="1"/>
  <c r="N7811" i="2" s="1"/>
  <c r="O7811" i="2" s="1"/>
  <c r="R7811" i="2" l="1"/>
  <c r="T7811" i="2" s="1"/>
  <c r="Q7811" i="2"/>
  <c r="P7811" i="2"/>
  <c r="U7811" i="2"/>
  <c r="V7811" i="2" s="1"/>
  <c r="F7812" i="2" s="1"/>
  <c r="H7812" i="2" l="1"/>
  <c r="K7812" i="2" s="1"/>
  <c r="J7812" i="2"/>
  <c r="M7812" i="2" s="1"/>
  <c r="S7811" i="2"/>
  <c r="G7812" i="2"/>
  <c r="N7812" i="2" l="1"/>
  <c r="O7812" i="2" s="1"/>
  <c r="I7812" i="2"/>
  <c r="P7812" i="2" l="1"/>
  <c r="O7813" i="2"/>
  <c r="U7812" i="2"/>
  <c r="Q7812" i="2"/>
  <c r="R7812" i="2"/>
  <c r="T7812" i="2" s="1"/>
  <c r="S7812" i="2" l="1"/>
  <c r="G7813" i="2"/>
  <c r="U7813" i="2"/>
  <c r="R7813" i="2"/>
  <c r="T7813" i="2" s="1"/>
  <c r="Q7813" i="2"/>
  <c r="V7812" i="2"/>
  <c r="F7813" i="2" s="1"/>
  <c r="J7813" i="2" l="1"/>
  <c r="M7813" i="2" s="1"/>
  <c r="H7813" i="2"/>
  <c r="I7813" i="2"/>
  <c r="G7814" i="2"/>
  <c r="K7813" i="2" l="1"/>
  <c r="N7813" i="2" s="1"/>
  <c r="P7813" i="2"/>
  <c r="V7813" i="2" l="1"/>
  <c r="F7814" i="2" s="1"/>
  <c r="S7813" i="2"/>
  <c r="I7814" i="2" l="1"/>
  <c r="J7814" i="2"/>
  <c r="M7814" i="2" s="1"/>
  <c r="H7814" i="2"/>
  <c r="K7814" i="2" s="1"/>
  <c r="N7814" i="2" s="1"/>
  <c r="O7814" i="2" s="1"/>
  <c r="O7815" i="2" l="1"/>
  <c r="R7814" i="2"/>
  <c r="T7814" i="2" s="1"/>
  <c r="Q7814" i="2"/>
  <c r="P7814" i="2"/>
  <c r="U7814" i="2"/>
  <c r="V7814" i="2" s="1"/>
  <c r="F7815" i="2" s="1"/>
  <c r="J7815" i="2" l="1"/>
  <c r="M7815" i="2" s="1"/>
  <c r="H7815" i="2"/>
  <c r="K7815" i="2" s="1"/>
  <c r="S7814" i="2"/>
  <c r="G7815" i="2"/>
  <c r="P7815" i="2"/>
  <c r="Q7815" i="2"/>
  <c r="S7815" i="2" s="1"/>
  <c r="R7815" i="2"/>
  <c r="T7815" i="2" s="1"/>
  <c r="U7815" i="2"/>
  <c r="V7815" i="2" l="1"/>
  <c r="F7816" i="2" s="1"/>
  <c r="G7816" i="2"/>
  <c r="I7815" i="2"/>
  <c r="L7815" i="2" s="1"/>
  <c r="N7815" i="2"/>
  <c r="J7816" i="2" l="1"/>
  <c r="M7816" i="2" s="1"/>
  <c r="I7816" i="2"/>
  <c r="L7816" i="2" s="1"/>
  <c r="H7816" i="2"/>
  <c r="K7816" i="2" s="1"/>
  <c r="N7816" i="2" s="1"/>
  <c r="O7816" i="2" s="1"/>
  <c r="P7816" i="2" l="1"/>
  <c r="R7816" i="2"/>
  <c r="T7816" i="2" s="1"/>
  <c r="Q7816" i="2"/>
  <c r="U7816" i="2"/>
  <c r="S7816" i="2" l="1"/>
  <c r="G7817" i="2"/>
  <c r="V7816" i="2"/>
  <c r="F7817" i="2" s="1"/>
  <c r="J7817" i="2" l="1"/>
  <c r="M7817" i="2" s="1"/>
  <c r="I7817" i="2"/>
  <c r="L7817" i="2" s="1"/>
  <c r="H7817" i="2"/>
  <c r="K7817" i="2" s="1"/>
  <c r="N7817" i="2" s="1"/>
  <c r="O7817" i="2" s="1"/>
  <c r="Q7817" i="2" l="1"/>
  <c r="R7817" i="2"/>
  <c r="T7817" i="2" s="1"/>
  <c r="P7817" i="2"/>
  <c r="U7817" i="2"/>
  <c r="V7817" i="2" l="1"/>
  <c r="F7818" i="2" s="1"/>
  <c r="S7817" i="2"/>
  <c r="G7818" i="2"/>
  <c r="J7818" i="2" l="1"/>
  <c r="M7818" i="2" s="1"/>
  <c r="I7818" i="2"/>
  <c r="L7818" i="2" s="1"/>
  <c r="H7818" i="2"/>
  <c r="K7818" i="2" s="1"/>
  <c r="N7818" i="2" s="1"/>
  <c r="O7818" i="2" s="1"/>
  <c r="Q7818" i="2" l="1"/>
  <c r="R7818" i="2"/>
  <c r="T7818" i="2" s="1"/>
  <c r="U7818" i="2"/>
  <c r="P7818" i="2"/>
  <c r="V7818" i="2" s="1"/>
  <c r="F7819" i="2" s="1"/>
  <c r="J7819" i="2" l="1"/>
  <c r="M7819" i="2" s="1"/>
  <c r="H7819" i="2"/>
  <c r="K7819" i="2" s="1"/>
  <c r="S7818" i="2"/>
  <c r="G7819" i="2"/>
  <c r="I7819" i="2" l="1"/>
  <c r="L7819" i="2" s="1"/>
  <c r="N7819" i="2" s="1"/>
  <c r="O7819" i="2" s="1"/>
  <c r="R7819" i="2" l="1"/>
  <c r="T7819" i="2" s="1"/>
  <c r="Q7819" i="2"/>
  <c r="P7819" i="2"/>
  <c r="U7819" i="2"/>
  <c r="V7819" i="2" s="1"/>
  <c r="F7820" i="2" s="1"/>
  <c r="J7820" i="2" l="1"/>
  <c r="M7820" i="2" s="1"/>
  <c r="I7820" i="2"/>
  <c r="L7820" i="2" s="1"/>
  <c r="H7820" i="2"/>
  <c r="K7820" i="2" s="1"/>
  <c r="S7819" i="2"/>
  <c r="G7820" i="2"/>
  <c r="N7820" i="2" l="1"/>
  <c r="O7820" i="2" s="1"/>
  <c r="R7820" i="2" l="1"/>
  <c r="T7820" i="2" s="1"/>
  <c r="Q7820" i="2"/>
  <c r="P7820" i="2"/>
  <c r="U7820" i="2"/>
  <c r="V7820" i="2" l="1"/>
  <c r="F7821" i="2" s="1"/>
  <c r="S7820" i="2"/>
  <c r="G7821" i="2"/>
  <c r="J7821" i="2" l="1"/>
  <c r="M7821" i="2" s="1"/>
  <c r="I7821" i="2"/>
  <c r="L7821" i="2" s="1"/>
  <c r="H7821" i="2"/>
  <c r="K7821" i="2" s="1"/>
  <c r="N7821" i="2" s="1"/>
  <c r="O7821" i="2" s="1"/>
  <c r="R7821" i="2" l="1"/>
  <c r="T7821" i="2" s="1"/>
  <c r="Q7821" i="2"/>
  <c r="P7821" i="2"/>
  <c r="U7821" i="2"/>
  <c r="V7821" i="2" s="1"/>
  <c r="F7822" i="2" s="1"/>
  <c r="J7822" i="2" l="1"/>
  <c r="M7822" i="2" s="1"/>
  <c r="H7822" i="2"/>
  <c r="K7822" i="2" s="1"/>
  <c r="S7821" i="2"/>
  <c r="G7822" i="2"/>
  <c r="I7822" i="2" l="1"/>
  <c r="L7822" i="2" s="1"/>
  <c r="N7822" i="2" s="1"/>
  <c r="O7822" i="2" s="1"/>
  <c r="R7822" i="2" l="1"/>
  <c r="T7822" i="2" s="1"/>
  <c r="U7822" i="2"/>
  <c r="P7822" i="2"/>
  <c r="Q7822" i="2"/>
  <c r="S7822" i="2" l="1"/>
  <c r="G7823" i="2"/>
  <c r="V7822" i="2"/>
  <c r="F7823" i="2" s="1"/>
  <c r="J7823" i="2" l="1"/>
  <c r="M7823" i="2" s="1"/>
  <c r="H7823" i="2"/>
  <c r="K7823" i="2" s="1"/>
  <c r="I7823" i="2"/>
  <c r="L7823" i="2" s="1"/>
  <c r="N7823" i="2" s="1"/>
  <c r="O7823" i="2" s="1"/>
  <c r="R7823" i="2" l="1"/>
  <c r="T7823" i="2" s="1"/>
  <c r="Q7823" i="2"/>
  <c r="U7823" i="2"/>
  <c r="O7824" i="2"/>
  <c r="P7823" i="2"/>
  <c r="V7823" i="2" s="1"/>
  <c r="F7824" i="2" s="1"/>
  <c r="J7824" i="2" l="1"/>
  <c r="M7824" i="2" s="1"/>
  <c r="H7824" i="2"/>
  <c r="K7824" i="2" s="1"/>
  <c r="P7824" i="2"/>
  <c r="R7824" i="2"/>
  <c r="T7824" i="2" s="1"/>
  <c r="U7824" i="2"/>
  <c r="S7823" i="2"/>
  <c r="G7824" i="2"/>
  <c r="I7824" i="2" l="1"/>
  <c r="L7824" i="2" l="1"/>
  <c r="N7824" i="2" s="1"/>
  <c r="Q7824" i="2"/>
  <c r="S7824" i="2" l="1"/>
  <c r="V7824" i="2"/>
  <c r="F7825" i="2" s="1"/>
  <c r="G7825" i="2"/>
  <c r="I7825" i="2" l="1"/>
  <c r="J7825" i="2"/>
  <c r="M7825" i="2" s="1"/>
  <c r="H7825" i="2"/>
  <c r="K7825" i="2" s="1"/>
  <c r="N7825" i="2" s="1"/>
  <c r="O7825" i="2" s="1"/>
  <c r="P7825" i="2" l="1"/>
  <c r="Q7825" i="2"/>
  <c r="S7825" i="2" s="1"/>
  <c r="O7826" i="2"/>
  <c r="R7825" i="2"/>
  <c r="T7825" i="2" s="1"/>
  <c r="U7825" i="2"/>
  <c r="Q7826" i="2" l="1"/>
  <c r="P7826" i="2"/>
  <c r="R7826" i="2"/>
  <c r="T7826" i="2" s="1"/>
  <c r="U7826" i="2"/>
  <c r="V7825" i="2"/>
  <c r="F7826" i="2" s="1"/>
  <c r="I7826" i="2" l="1"/>
  <c r="J7826" i="2"/>
  <c r="M7826" i="2" s="1"/>
  <c r="H7826" i="2"/>
  <c r="K7826" i="2" s="1"/>
  <c r="V7826" i="2"/>
  <c r="F7827" i="2" s="1"/>
  <c r="S7826" i="2"/>
  <c r="G7827" i="2"/>
  <c r="J7827" i="2" l="1"/>
  <c r="M7827" i="2" s="1"/>
  <c r="I7827" i="2"/>
  <c r="H7827" i="2"/>
  <c r="K7827" i="2" s="1"/>
  <c r="N7827" i="2" s="1"/>
  <c r="O7827" i="2" s="1"/>
  <c r="N7826" i="2"/>
  <c r="P7827" i="2" l="1"/>
  <c r="R7827" i="2"/>
  <c r="T7827" i="2" s="1"/>
  <c r="Q7827" i="2"/>
  <c r="U7827" i="2"/>
  <c r="S7827" i="2" l="1"/>
  <c r="G7828" i="2"/>
  <c r="V7827" i="2"/>
  <c r="F7828" i="2" s="1"/>
  <c r="J7828" i="2" l="1"/>
  <c r="M7828" i="2" s="1"/>
  <c r="I7828" i="2"/>
  <c r="H7828" i="2"/>
  <c r="K7828" i="2" s="1"/>
  <c r="N7828" i="2" s="1"/>
  <c r="O7828" i="2" s="1"/>
  <c r="Q7828" i="2" l="1"/>
  <c r="R7828" i="2"/>
  <c r="T7828" i="2" s="1"/>
  <c r="P7828" i="2"/>
  <c r="U7828" i="2"/>
  <c r="V7828" i="2" l="1"/>
  <c r="F7829" i="2" s="1"/>
  <c r="S7828" i="2"/>
  <c r="G7829" i="2"/>
  <c r="J7829" i="2" l="1"/>
  <c r="M7829" i="2" s="1"/>
  <c r="H7829" i="2"/>
  <c r="K7829" i="2" s="1"/>
  <c r="N7829" i="2" s="1"/>
  <c r="O7829" i="2" s="1"/>
  <c r="I7829" i="2"/>
  <c r="Q7829" i="2" l="1"/>
  <c r="R7829" i="2"/>
  <c r="T7829" i="2" s="1"/>
  <c r="P7829" i="2"/>
  <c r="U7829" i="2"/>
  <c r="V7829" i="2" l="1"/>
  <c r="F7830" i="2" s="1"/>
  <c r="S7829" i="2"/>
  <c r="G7830" i="2"/>
  <c r="J7830" i="2" l="1"/>
  <c r="M7830" i="2" s="1"/>
  <c r="I7830" i="2"/>
  <c r="H7830" i="2"/>
  <c r="K7830" i="2" s="1"/>
  <c r="N7830" i="2" s="1"/>
  <c r="O7830" i="2" s="1"/>
  <c r="U7830" i="2" l="1"/>
  <c r="Q7830" i="2"/>
  <c r="P7830" i="2"/>
  <c r="V7830" i="2" s="1"/>
  <c r="F7831" i="2" s="1"/>
  <c r="R7830" i="2"/>
  <c r="T7830" i="2" s="1"/>
  <c r="J7831" i="2" l="1"/>
  <c r="M7831" i="2" s="1"/>
  <c r="H7831" i="2"/>
  <c r="K7831" i="2" s="1"/>
  <c r="N7831" i="2" s="1"/>
  <c r="O7831" i="2" s="1"/>
  <c r="S7830" i="2"/>
  <c r="G7831" i="2"/>
  <c r="I7831" i="2" s="1"/>
  <c r="P7831" i="2" l="1"/>
  <c r="Q7831" i="2"/>
  <c r="R7831" i="2"/>
  <c r="T7831" i="2" s="1"/>
  <c r="U7831" i="2"/>
  <c r="G7832" i="2"/>
  <c r="V7831" i="2" l="1"/>
  <c r="F7832" i="2" s="1"/>
  <c r="S7831" i="2"/>
  <c r="I7832" i="2" l="1"/>
  <c r="J7832" i="2"/>
  <c r="M7832" i="2" s="1"/>
  <c r="H7832" i="2"/>
  <c r="K7832" i="2" s="1"/>
  <c r="N7832" i="2" s="1"/>
  <c r="O7832" i="2" s="1"/>
  <c r="P7832" i="2" l="1"/>
  <c r="R7832" i="2"/>
  <c r="T7832" i="2" s="1"/>
  <c r="Q7832" i="2"/>
  <c r="U7832" i="2"/>
  <c r="S7832" i="2" l="1"/>
  <c r="G7833" i="2"/>
  <c r="V7832" i="2"/>
  <c r="F7833" i="2" s="1"/>
  <c r="I7833" i="2" l="1"/>
  <c r="J7833" i="2"/>
  <c r="M7833" i="2" s="1"/>
  <c r="H7833" i="2"/>
  <c r="K7833" i="2" s="1"/>
  <c r="N7833" i="2" s="1"/>
  <c r="O7833" i="2" s="1"/>
  <c r="P7833" i="2" l="1"/>
  <c r="R7833" i="2"/>
  <c r="T7833" i="2" s="1"/>
  <c r="Q7833" i="2"/>
  <c r="U7833" i="2"/>
  <c r="V7833" i="2" s="1"/>
  <c r="F7834" i="2" s="1"/>
  <c r="H7834" i="2" l="1"/>
  <c r="K7834" i="2" s="1"/>
  <c r="J7834" i="2"/>
  <c r="M7834" i="2" s="1"/>
  <c r="S7833" i="2"/>
  <c r="G7834" i="2"/>
  <c r="I7834" i="2" l="1"/>
  <c r="N7834" i="2"/>
  <c r="O7834" i="2" s="1"/>
  <c r="R7834" i="2" l="1"/>
  <c r="T7834" i="2" s="1"/>
  <c r="P7834" i="2"/>
  <c r="U7834" i="2"/>
  <c r="Q7834" i="2"/>
  <c r="S7834" i="2" l="1"/>
  <c r="G7835" i="2"/>
  <c r="V7834" i="2"/>
  <c r="F7835" i="2" s="1"/>
  <c r="I7835" i="2" l="1"/>
  <c r="J7835" i="2"/>
  <c r="M7835" i="2" s="1"/>
  <c r="H7835" i="2"/>
  <c r="K7835" i="2" s="1"/>
  <c r="N7835" i="2" s="1"/>
  <c r="O7835" i="2" s="1"/>
  <c r="R7835" i="2" l="1"/>
  <c r="T7835" i="2" s="1"/>
  <c r="Q7835" i="2"/>
  <c r="P7835" i="2"/>
  <c r="U7835" i="2"/>
  <c r="V7835" i="2" l="1"/>
  <c r="F7836" i="2" s="1"/>
  <c r="S7835" i="2"/>
  <c r="G7836" i="2"/>
  <c r="J7836" i="2" l="1"/>
  <c r="M7836" i="2" s="1"/>
  <c r="I7836" i="2"/>
  <c r="H7836" i="2"/>
  <c r="K7836" i="2" s="1"/>
  <c r="N7836" i="2" s="1"/>
  <c r="O7836" i="2" s="1"/>
  <c r="Q7836" i="2" l="1"/>
  <c r="R7836" i="2"/>
  <c r="T7836" i="2" s="1"/>
  <c r="P7836" i="2"/>
  <c r="U7836" i="2"/>
  <c r="V7836" i="2" s="1"/>
  <c r="F7837" i="2" s="1"/>
  <c r="J7837" i="2" l="1"/>
  <c r="M7837" i="2" s="1"/>
  <c r="H7837" i="2"/>
  <c r="K7837" i="2" s="1"/>
  <c r="N7837" i="2" s="1"/>
  <c r="O7837" i="2" s="1"/>
  <c r="S7836" i="2"/>
  <c r="G7837" i="2"/>
  <c r="P7837" i="2" l="1"/>
  <c r="Q7837" i="2"/>
  <c r="S7837" i="2" s="1"/>
  <c r="R7837" i="2"/>
  <c r="T7837" i="2" s="1"/>
  <c r="U7837" i="2"/>
  <c r="I7837" i="2"/>
  <c r="V7837" i="2" l="1"/>
  <c r="F7838" i="2" s="1"/>
  <c r="G7838" i="2"/>
  <c r="I7838" i="2" l="1"/>
  <c r="J7838" i="2"/>
  <c r="M7838" i="2" s="1"/>
  <c r="H7838" i="2"/>
  <c r="K7838" i="2" s="1"/>
  <c r="N7838" i="2" s="1"/>
  <c r="O7838" i="2" s="1"/>
  <c r="R7838" i="2" l="1"/>
  <c r="T7838" i="2" s="1"/>
  <c r="Q7838" i="2"/>
  <c r="P7838" i="2"/>
  <c r="U7838" i="2"/>
  <c r="V7838" i="2" l="1"/>
  <c r="F7839" i="2" s="1"/>
  <c r="S7838" i="2"/>
  <c r="G7839" i="2"/>
  <c r="I7839" i="2" l="1"/>
  <c r="J7839" i="2"/>
  <c r="M7839" i="2" s="1"/>
  <c r="H7839" i="2"/>
  <c r="K7839" i="2" s="1"/>
  <c r="N7839" i="2" s="1"/>
  <c r="O7839" i="2" s="1"/>
  <c r="P7839" i="2" l="1"/>
  <c r="U7839" i="2"/>
  <c r="Q7839" i="2"/>
  <c r="R7839" i="2"/>
  <c r="T7839" i="2" s="1"/>
  <c r="G7840" i="2" l="1"/>
  <c r="S7839" i="2"/>
  <c r="V7839" i="2"/>
  <c r="F7840" i="2" s="1"/>
  <c r="J7840" i="2" l="1"/>
  <c r="M7840" i="2" s="1"/>
  <c r="I7840" i="2"/>
  <c r="L7840" i="2" s="1"/>
  <c r="H7840" i="2"/>
  <c r="K7840" i="2" s="1"/>
  <c r="N7840" i="2" s="1"/>
  <c r="O7840" i="2" s="1"/>
  <c r="R7840" i="2" l="1"/>
  <c r="T7840" i="2" s="1"/>
  <c r="P7840" i="2"/>
  <c r="Q7840" i="2"/>
  <c r="U7840" i="2"/>
  <c r="V7840" i="2" s="1"/>
  <c r="F7841" i="2" s="1"/>
  <c r="J7841" i="2" l="1"/>
  <c r="M7841" i="2" s="1"/>
  <c r="H7841" i="2"/>
  <c r="K7841" i="2" s="1"/>
  <c r="S7840" i="2"/>
  <c r="G7841" i="2"/>
  <c r="I7841" i="2" l="1"/>
  <c r="L7841" i="2" s="1"/>
  <c r="N7841" i="2"/>
  <c r="O7841" i="2" s="1"/>
  <c r="R7841" i="2" l="1"/>
  <c r="T7841" i="2" s="1"/>
  <c r="Q7841" i="2"/>
  <c r="P7841" i="2"/>
  <c r="U7841" i="2"/>
  <c r="V7841" i="2" s="1"/>
  <c r="F7842" i="2" s="1"/>
  <c r="J7842" i="2" l="1"/>
  <c r="M7842" i="2" s="1"/>
  <c r="H7842" i="2"/>
  <c r="K7842" i="2" s="1"/>
  <c r="S7841" i="2"/>
  <c r="G7842" i="2"/>
  <c r="I7842" i="2" l="1"/>
  <c r="L7842" i="2" s="1"/>
  <c r="N7842" i="2" s="1"/>
  <c r="O7842" i="2" s="1"/>
  <c r="Q7842" i="2" l="1"/>
  <c r="P7842" i="2"/>
  <c r="R7842" i="2"/>
  <c r="T7842" i="2" s="1"/>
  <c r="U7842" i="2"/>
  <c r="V7842" i="2" l="1"/>
  <c r="F7843" i="2" s="1"/>
  <c r="S7842" i="2"/>
  <c r="G7843" i="2"/>
  <c r="J7843" i="2" l="1"/>
  <c r="M7843" i="2" s="1"/>
  <c r="I7843" i="2"/>
  <c r="L7843" i="2" s="1"/>
  <c r="H7843" i="2"/>
  <c r="K7843" i="2" s="1"/>
  <c r="N7843" i="2" s="1"/>
  <c r="O7843" i="2" s="1"/>
  <c r="Q7843" i="2" l="1"/>
  <c r="P7843" i="2"/>
  <c r="R7843" i="2"/>
  <c r="T7843" i="2" s="1"/>
  <c r="U7843" i="2"/>
  <c r="V7843" i="2" s="1"/>
  <c r="F7844" i="2" s="1"/>
  <c r="H7844" i="2" l="1"/>
  <c r="K7844" i="2" s="1"/>
  <c r="J7844" i="2"/>
  <c r="M7844" i="2" s="1"/>
  <c r="S7843" i="2"/>
  <c r="G7844" i="2"/>
  <c r="I7844" i="2" l="1"/>
  <c r="L7844" i="2" s="1"/>
  <c r="N7844" i="2"/>
  <c r="O7844" i="2" s="1"/>
  <c r="R7844" i="2" l="1"/>
  <c r="T7844" i="2" s="1"/>
  <c r="Q7844" i="2"/>
  <c r="P7844" i="2"/>
  <c r="U7844" i="2"/>
  <c r="V7844" i="2" s="1"/>
  <c r="F7845" i="2" s="1"/>
  <c r="J7845" i="2" l="1"/>
  <c r="M7845" i="2" s="1"/>
  <c r="H7845" i="2"/>
  <c r="K7845" i="2" s="1"/>
  <c r="S7844" i="2"/>
  <c r="G7845" i="2"/>
  <c r="I7845" i="2" l="1"/>
  <c r="L7845" i="2" s="1"/>
  <c r="N7845" i="2"/>
  <c r="O7845" i="2" s="1"/>
  <c r="R7845" i="2" l="1"/>
  <c r="T7845" i="2" s="1"/>
  <c r="U7845" i="2"/>
  <c r="Q7845" i="2"/>
  <c r="P7845" i="2"/>
  <c r="V7845" i="2" s="1"/>
  <c r="F7846" i="2" s="1"/>
  <c r="J7846" i="2" l="1"/>
  <c r="M7846" i="2" s="1"/>
  <c r="H7846" i="2"/>
  <c r="K7846" i="2" s="1"/>
  <c r="S7845" i="2"/>
  <c r="G7846" i="2"/>
  <c r="I7846" i="2" l="1"/>
  <c r="L7846" i="2" s="1"/>
  <c r="N7846" i="2"/>
  <c r="O7846" i="2" s="1"/>
  <c r="R7846" i="2" l="1"/>
  <c r="T7846" i="2" s="1"/>
  <c r="P7846" i="2"/>
  <c r="Q7846" i="2"/>
  <c r="U7846" i="2"/>
  <c r="V7846" i="2" s="1"/>
  <c r="F7847" i="2" s="1"/>
  <c r="J7847" i="2" l="1"/>
  <c r="M7847" i="2" s="1"/>
  <c r="H7847" i="2"/>
  <c r="K7847" i="2" s="1"/>
  <c r="S7846" i="2"/>
  <c r="G7847" i="2"/>
  <c r="I7847" i="2" l="1"/>
  <c r="L7847" i="2" s="1"/>
  <c r="N7847" i="2" s="1"/>
  <c r="O7847" i="2" s="1"/>
  <c r="R7847" i="2" l="1"/>
  <c r="T7847" i="2" s="1"/>
  <c r="Q7847" i="2"/>
  <c r="P7847" i="2"/>
  <c r="V7847" i="2" s="1"/>
  <c r="F7848" i="2" s="1"/>
  <c r="U7847" i="2"/>
  <c r="J7848" i="2" l="1"/>
  <c r="M7848" i="2" s="1"/>
  <c r="H7848" i="2"/>
  <c r="K7848" i="2" s="1"/>
  <c r="S7847" i="2"/>
  <c r="G7848" i="2"/>
  <c r="I7848" i="2" l="1"/>
  <c r="L7848" i="2" s="1"/>
  <c r="N7848" i="2" s="1"/>
  <c r="O7848" i="2" s="1"/>
  <c r="R7848" i="2" l="1"/>
  <c r="T7848" i="2" s="1"/>
  <c r="Q7848" i="2"/>
  <c r="P7848" i="2"/>
  <c r="U7848" i="2"/>
  <c r="S7848" i="2" l="1"/>
  <c r="G7849" i="2"/>
  <c r="V7848" i="2"/>
  <c r="F7849" i="2" s="1"/>
  <c r="J7849" i="2" l="1"/>
  <c r="M7849" i="2" s="1"/>
  <c r="H7849" i="2"/>
  <c r="K7849" i="2" s="1"/>
  <c r="I7849" i="2"/>
  <c r="L7849" i="2" s="1"/>
  <c r="N7849" i="2" l="1"/>
  <c r="O7849" i="2" s="1"/>
  <c r="P7849" i="2" l="1"/>
  <c r="R7849" i="2"/>
  <c r="T7849" i="2" s="1"/>
  <c r="Q7849" i="2"/>
  <c r="S7849" i="2" s="1"/>
  <c r="U7849" i="2"/>
  <c r="V7849" i="2" l="1"/>
  <c r="F7850" i="2" s="1"/>
  <c r="I7850" i="2" l="1"/>
  <c r="J7850" i="2"/>
  <c r="M7850" i="2" s="1"/>
  <c r="H7850" i="2"/>
  <c r="K7850" i="2" s="1"/>
  <c r="N7850" i="2" s="1"/>
  <c r="O7850" i="2" s="1"/>
  <c r="Q7850" i="2" l="1"/>
  <c r="P7850" i="2"/>
  <c r="R7850" i="2"/>
  <c r="T7850" i="2" s="1"/>
  <c r="U7850" i="2"/>
  <c r="V7850" i="2" s="1"/>
  <c r="F7851" i="2" s="1"/>
  <c r="H7851" i="2" l="1"/>
  <c r="K7851" i="2" s="1"/>
  <c r="J7851" i="2"/>
  <c r="M7851" i="2" s="1"/>
  <c r="S7850" i="2"/>
  <c r="G7851" i="2"/>
  <c r="I7851" i="2" l="1"/>
  <c r="N7851" i="2"/>
  <c r="O7851" i="2" s="1"/>
  <c r="Q7851" i="2" l="1"/>
  <c r="P7851" i="2"/>
  <c r="R7851" i="2"/>
  <c r="T7851" i="2" s="1"/>
  <c r="U7851" i="2"/>
  <c r="V7851" i="2" s="1"/>
  <c r="F7852" i="2" s="1"/>
  <c r="H7852" i="2" l="1"/>
  <c r="K7852" i="2" s="1"/>
  <c r="J7852" i="2"/>
  <c r="M7852" i="2" s="1"/>
  <c r="S7851" i="2"/>
  <c r="G7852" i="2"/>
  <c r="N7852" i="2" l="1"/>
  <c r="O7852" i="2" s="1"/>
  <c r="I7852" i="2"/>
  <c r="R7852" i="2" l="1"/>
  <c r="T7852" i="2" s="1"/>
  <c r="Q7852" i="2"/>
  <c r="P7852" i="2"/>
  <c r="U7852" i="2"/>
  <c r="V7852" i="2" s="1"/>
  <c r="F7853" i="2" s="1"/>
  <c r="J7853" i="2" l="1"/>
  <c r="M7853" i="2" s="1"/>
  <c r="H7853" i="2"/>
  <c r="K7853" i="2" s="1"/>
  <c r="N7853" i="2" s="1"/>
  <c r="O7853" i="2" s="1"/>
  <c r="S7852" i="2"/>
  <c r="G7853" i="2"/>
  <c r="G7854" i="2" l="1"/>
  <c r="R7853" i="2"/>
  <c r="T7853" i="2" s="1"/>
  <c r="Q7853" i="2"/>
  <c r="U7853" i="2"/>
  <c r="P7853" i="2"/>
  <c r="V7853" i="2" s="1"/>
  <c r="F7854" i="2" s="1"/>
  <c r="I7853" i="2"/>
  <c r="S7853" i="2" l="1"/>
  <c r="H7854" i="2"/>
  <c r="K7854" i="2" s="1"/>
  <c r="J7854" i="2"/>
  <c r="M7854" i="2" s="1"/>
  <c r="I7854" i="2"/>
  <c r="N7854" i="2" l="1"/>
  <c r="O7854" i="2" s="1"/>
  <c r="P7854" i="2" l="1"/>
  <c r="Q7854" i="2"/>
  <c r="R7854" i="2"/>
  <c r="T7854" i="2" s="1"/>
  <c r="U7854" i="2"/>
  <c r="S7854" i="2" l="1"/>
  <c r="G7855" i="2"/>
  <c r="V7854" i="2"/>
  <c r="F7855" i="2" s="1"/>
  <c r="J7855" i="2" l="1"/>
  <c r="M7855" i="2" s="1"/>
  <c r="I7855" i="2"/>
  <c r="H7855" i="2"/>
  <c r="K7855" i="2" s="1"/>
  <c r="N7855" i="2" s="1"/>
  <c r="O7855" i="2" s="1"/>
  <c r="Q7855" i="2" l="1"/>
  <c r="R7855" i="2"/>
  <c r="T7855" i="2" s="1"/>
  <c r="P7855" i="2"/>
  <c r="U7855" i="2"/>
  <c r="V7855" i="2" l="1"/>
  <c r="F7856" i="2" s="1"/>
  <c r="S7855" i="2"/>
  <c r="G7856" i="2"/>
  <c r="H7856" i="2" l="1"/>
  <c r="K7856" i="2" s="1"/>
  <c r="J7856" i="2"/>
  <c r="M7856" i="2" s="1"/>
  <c r="I7856" i="2"/>
  <c r="N7856" i="2" l="1"/>
  <c r="O7856" i="2" s="1"/>
  <c r="R7856" i="2" l="1"/>
  <c r="T7856" i="2" s="1"/>
  <c r="P7856" i="2"/>
  <c r="Q7856" i="2"/>
  <c r="U7856" i="2"/>
  <c r="V7856" i="2" s="1"/>
  <c r="F7857" i="2" s="1"/>
  <c r="J7857" i="2" l="1"/>
  <c r="M7857" i="2" s="1"/>
  <c r="H7857" i="2"/>
  <c r="K7857" i="2" s="1"/>
  <c r="N7857" i="2" s="1"/>
  <c r="O7857" i="2" s="1"/>
  <c r="S7856" i="2"/>
  <c r="G7857" i="2"/>
  <c r="I7857" i="2" l="1"/>
  <c r="R7857" i="2"/>
  <c r="T7857" i="2" s="1"/>
  <c r="Q7857" i="2"/>
  <c r="U7857" i="2"/>
  <c r="P7857" i="2"/>
  <c r="V7857" i="2" s="1"/>
  <c r="F7858" i="2" s="1"/>
  <c r="H7858" i="2" l="1"/>
  <c r="K7858" i="2" s="1"/>
  <c r="N7858" i="2" s="1"/>
  <c r="O7858" i="2" s="1"/>
  <c r="J7858" i="2"/>
  <c r="M7858" i="2" s="1"/>
  <c r="S7857" i="2"/>
  <c r="G7858" i="2"/>
  <c r="I7858" i="2" s="1"/>
  <c r="Q7858" i="2" l="1"/>
  <c r="R7858" i="2"/>
  <c r="T7858" i="2" s="1"/>
  <c r="U7858" i="2"/>
  <c r="P7858" i="2"/>
  <c r="G7859" i="2" l="1"/>
  <c r="S7858" i="2"/>
  <c r="V7858" i="2"/>
  <c r="F7859" i="2" s="1"/>
  <c r="H7859" i="2" l="1"/>
  <c r="K7859" i="2" s="1"/>
  <c r="I7859" i="2"/>
  <c r="J7859" i="2"/>
  <c r="M7859" i="2" s="1"/>
  <c r="N7859" i="2" l="1"/>
  <c r="O7859" i="2" s="1"/>
  <c r="Q7859" i="2" l="1"/>
  <c r="U7859" i="2"/>
  <c r="P7859" i="2"/>
  <c r="V7859" i="2" s="1"/>
  <c r="F7860" i="2" s="1"/>
  <c r="R7859" i="2"/>
  <c r="T7859" i="2" s="1"/>
  <c r="H7860" i="2" l="1"/>
  <c r="K7860" i="2" s="1"/>
  <c r="J7860" i="2"/>
  <c r="M7860" i="2" s="1"/>
  <c r="S7859" i="2"/>
  <c r="G7860" i="2"/>
  <c r="I7860" i="2" l="1"/>
  <c r="L7860" i="2" s="1"/>
  <c r="N7860" i="2" s="1"/>
  <c r="O7860" i="2" s="1"/>
  <c r="U7860" i="2" l="1"/>
  <c r="R7860" i="2"/>
  <c r="T7860" i="2" s="1"/>
  <c r="Q7860" i="2"/>
  <c r="P7860" i="2"/>
  <c r="V7860" i="2" s="1"/>
  <c r="F7861" i="2" s="1"/>
  <c r="J7861" i="2" l="1"/>
  <c r="M7861" i="2" s="1"/>
  <c r="H7861" i="2"/>
  <c r="K7861" i="2" s="1"/>
  <c r="N7861" i="2" s="1"/>
  <c r="O7861" i="2" s="1"/>
  <c r="S7860" i="2"/>
  <c r="G7861" i="2"/>
  <c r="I7861" i="2" l="1"/>
  <c r="P7861" i="2"/>
  <c r="R7861" i="2"/>
  <c r="T7861" i="2" s="1"/>
  <c r="Q7861" i="2"/>
  <c r="S7861" i="2" s="1"/>
  <c r="U7861" i="2"/>
  <c r="V7861" i="2" l="1"/>
  <c r="F7862" i="2" s="1"/>
  <c r="G7862" i="2"/>
  <c r="I7862" i="2" l="1"/>
  <c r="L7862" i="2" s="1"/>
  <c r="H7862" i="2"/>
  <c r="K7862" i="2" s="1"/>
  <c r="J7862" i="2"/>
  <c r="M7862" i="2" s="1"/>
  <c r="N7862" i="2" l="1"/>
  <c r="O7862" i="2" s="1"/>
  <c r="P7862" i="2" l="1"/>
  <c r="O7863" i="2"/>
  <c r="U7862" i="2"/>
  <c r="R7862" i="2"/>
  <c r="T7862" i="2" s="1"/>
  <c r="Q7862" i="2"/>
  <c r="V7862" i="2" l="1"/>
  <c r="F7863" i="2" s="1"/>
  <c r="S7862" i="2"/>
  <c r="G7863" i="2"/>
  <c r="U7863" i="2"/>
  <c r="P7863" i="2"/>
  <c r="R7863" i="2"/>
  <c r="T7863" i="2" s="1"/>
  <c r="J7863" i="2" l="1"/>
  <c r="M7863" i="2" s="1"/>
  <c r="H7863" i="2"/>
  <c r="K7863" i="2" s="1"/>
  <c r="N7863" i="2" s="1"/>
  <c r="I7863" i="2"/>
  <c r="Q7863" i="2" s="1"/>
  <c r="S7863" i="2" s="1"/>
  <c r="V7863" i="2"/>
  <c r="F7864" i="2" s="1"/>
  <c r="J7864" i="2" l="1"/>
  <c r="M7864" i="2" s="1"/>
  <c r="H7864" i="2"/>
  <c r="K7864" i="2" s="1"/>
  <c r="N7864" i="2" s="1"/>
  <c r="O7864" i="2" s="1"/>
  <c r="G7864" i="2"/>
  <c r="Q7864" i="2" l="1"/>
  <c r="U7864" i="2"/>
  <c r="R7864" i="2"/>
  <c r="T7864" i="2" s="1"/>
  <c r="P7864" i="2"/>
  <c r="V7864" i="2" s="1"/>
  <c r="F7865" i="2" s="1"/>
  <c r="I7864" i="2"/>
  <c r="H7865" i="2" l="1"/>
  <c r="K7865" i="2" s="1"/>
  <c r="J7865" i="2"/>
  <c r="M7865" i="2" s="1"/>
  <c r="S7864" i="2"/>
  <c r="G7865" i="2"/>
  <c r="I7865" i="2" l="1"/>
  <c r="L7865" i="2" s="1"/>
  <c r="N7865" i="2" s="1"/>
  <c r="O7865" i="2" s="1"/>
  <c r="P7865" i="2" l="1"/>
  <c r="V7865" i="2" s="1"/>
  <c r="F7866" i="2" s="1"/>
  <c r="U7865" i="2"/>
  <c r="Q7865" i="2"/>
  <c r="R7865" i="2"/>
  <c r="T7865" i="2" s="1"/>
  <c r="J7866" i="2" l="1"/>
  <c r="M7866" i="2" s="1"/>
  <c r="H7866" i="2"/>
  <c r="K7866" i="2" s="1"/>
  <c r="S7865" i="2"/>
  <c r="G7866" i="2"/>
  <c r="I7866" i="2" l="1"/>
  <c r="L7866" i="2" s="1"/>
  <c r="N7866" i="2" s="1"/>
  <c r="O7866" i="2" s="1"/>
  <c r="Q7866" i="2" l="1"/>
  <c r="P7866" i="2"/>
  <c r="R7866" i="2"/>
  <c r="T7866" i="2" s="1"/>
  <c r="U7866" i="2"/>
  <c r="V7866" i="2" s="1"/>
  <c r="F7867" i="2" s="1"/>
  <c r="J7867" i="2" l="1"/>
  <c r="M7867" i="2" s="1"/>
  <c r="H7867" i="2"/>
  <c r="K7867" i="2" s="1"/>
  <c r="S7866" i="2"/>
  <c r="G7867" i="2"/>
  <c r="I7867" i="2" s="1"/>
  <c r="L7867" i="2" s="1"/>
  <c r="N7867" i="2" l="1"/>
  <c r="O7867" i="2" s="1"/>
  <c r="R7867" i="2" l="1"/>
  <c r="T7867" i="2" s="1"/>
  <c r="Q7867" i="2"/>
  <c r="P7867" i="2"/>
  <c r="U7867" i="2"/>
  <c r="V7867" i="2" s="1"/>
  <c r="F7868" i="2" s="1"/>
  <c r="J7868" i="2" l="1"/>
  <c r="M7868" i="2" s="1"/>
  <c r="H7868" i="2"/>
  <c r="K7868" i="2" s="1"/>
  <c r="S7867" i="2"/>
  <c r="G7868" i="2"/>
  <c r="I7868" i="2" l="1"/>
  <c r="L7868" i="2" s="1"/>
  <c r="N7868" i="2" s="1"/>
  <c r="O7868" i="2" s="1"/>
  <c r="R7868" i="2" l="1"/>
  <c r="T7868" i="2" s="1"/>
  <c r="Q7868" i="2"/>
  <c r="P7868" i="2"/>
  <c r="U7868" i="2"/>
  <c r="V7868" i="2" s="1"/>
  <c r="F7869" i="2" s="1"/>
  <c r="J7869" i="2" l="1"/>
  <c r="M7869" i="2" s="1"/>
  <c r="H7869" i="2"/>
  <c r="K7869" i="2" s="1"/>
  <c r="S7868" i="2"/>
  <c r="G7869" i="2"/>
  <c r="I7869" i="2" l="1"/>
  <c r="L7869" i="2" s="1"/>
  <c r="N7869" i="2" s="1"/>
  <c r="O7869" i="2" s="1"/>
  <c r="R7869" i="2" l="1"/>
  <c r="T7869" i="2" s="1"/>
  <c r="P7869" i="2"/>
  <c r="U7869" i="2"/>
  <c r="Q7869" i="2"/>
  <c r="S7869" i="2" l="1"/>
  <c r="G7870" i="2"/>
  <c r="V7869" i="2"/>
  <c r="F7870" i="2" s="1"/>
  <c r="I7870" i="2" l="1"/>
  <c r="L7870" i="2" s="1"/>
  <c r="H7870" i="2"/>
  <c r="K7870" i="2" s="1"/>
  <c r="J7870" i="2"/>
  <c r="M7870" i="2" s="1"/>
  <c r="N7870" i="2" l="1"/>
  <c r="O7870" i="2" s="1"/>
  <c r="R7870" i="2" l="1"/>
  <c r="T7870" i="2" s="1"/>
  <c r="Q7870" i="2"/>
  <c r="P7870" i="2"/>
  <c r="U7870" i="2"/>
  <c r="V7870" i="2" s="1"/>
  <c r="F7871" i="2" s="1"/>
  <c r="J7871" i="2" l="1"/>
  <c r="M7871" i="2" s="1"/>
  <c r="H7871" i="2"/>
  <c r="K7871" i="2" s="1"/>
  <c r="S7870" i="2"/>
  <c r="G7871" i="2"/>
  <c r="I7871" i="2" l="1"/>
  <c r="L7871" i="2" s="1"/>
  <c r="N7871" i="2" s="1"/>
  <c r="O7871" i="2" s="1"/>
  <c r="R7871" i="2" l="1"/>
  <c r="T7871" i="2" s="1"/>
  <c r="Q7871" i="2"/>
  <c r="P7871" i="2"/>
  <c r="U7871" i="2"/>
  <c r="S7871" i="2" l="1"/>
  <c r="G7872" i="2"/>
  <c r="V7871" i="2"/>
  <c r="F7872" i="2" s="1"/>
  <c r="J7872" i="2" l="1"/>
  <c r="M7872" i="2" s="1"/>
  <c r="I7872" i="2"/>
  <c r="L7872" i="2" s="1"/>
  <c r="H7872" i="2"/>
  <c r="K7872" i="2" s="1"/>
  <c r="N7872" i="2" s="1"/>
  <c r="O7872" i="2" s="1"/>
  <c r="R7872" i="2" l="1"/>
  <c r="T7872" i="2" s="1"/>
  <c r="Q7872" i="2"/>
  <c r="P7872" i="2"/>
  <c r="U7872" i="2"/>
  <c r="V7872" i="2" s="1"/>
  <c r="F7873" i="2" s="1"/>
  <c r="J7873" i="2" l="1"/>
  <c r="M7873" i="2" s="1"/>
  <c r="H7873" i="2"/>
  <c r="K7873" i="2" s="1"/>
  <c r="N7873" i="2" s="1"/>
  <c r="O7873" i="2" s="1"/>
  <c r="S7872" i="2"/>
  <c r="G7873" i="2"/>
  <c r="I7873" i="2" s="1"/>
  <c r="R7873" i="2" l="1"/>
  <c r="T7873" i="2" s="1"/>
  <c r="Q7873" i="2"/>
  <c r="P7873" i="2"/>
  <c r="U7873" i="2"/>
  <c r="V7873" i="2" l="1"/>
  <c r="F7874" i="2" s="1"/>
  <c r="S7873" i="2"/>
  <c r="J7874" i="2" l="1"/>
  <c r="M7874" i="2" s="1"/>
  <c r="I7874" i="2"/>
  <c r="H7874" i="2"/>
  <c r="K7874" i="2" s="1"/>
  <c r="N7874" i="2" s="1"/>
  <c r="O7874" i="2" s="1"/>
  <c r="R7874" i="2" l="1"/>
  <c r="T7874" i="2" s="1"/>
  <c r="Q7874" i="2"/>
  <c r="P7874" i="2"/>
  <c r="U7874" i="2"/>
  <c r="V7874" i="2" s="1"/>
  <c r="F7875" i="2" s="1"/>
  <c r="J7875" i="2" l="1"/>
  <c r="M7875" i="2" s="1"/>
  <c r="H7875" i="2"/>
  <c r="K7875" i="2" s="1"/>
  <c r="N7875" i="2" s="1"/>
  <c r="O7875" i="2" s="1"/>
  <c r="S7874" i="2"/>
  <c r="G7875" i="2"/>
  <c r="R7875" i="2" l="1"/>
  <c r="T7875" i="2" s="1"/>
  <c r="Q7875" i="2"/>
  <c r="U7875" i="2"/>
  <c r="P7875" i="2"/>
  <c r="V7875" i="2" s="1"/>
  <c r="F7876" i="2" s="1"/>
  <c r="I7875" i="2"/>
  <c r="J7876" i="2" l="1"/>
  <c r="M7876" i="2" s="1"/>
  <c r="H7876" i="2"/>
  <c r="K7876" i="2" s="1"/>
  <c r="N7876" i="2" s="1"/>
  <c r="O7876" i="2" s="1"/>
  <c r="S7875" i="2"/>
  <c r="G7876" i="2"/>
  <c r="R7876" i="2" l="1"/>
  <c r="T7876" i="2" s="1"/>
  <c r="U7876" i="2"/>
  <c r="Q7876" i="2"/>
  <c r="P7876" i="2"/>
  <c r="V7876" i="2" s="1"/>
  <c r="F7877" i="2" s="1"/>
  <c r="I7876" i="2"/>
  <c r="J7877" i="2" l="1"/>
  <c r="M7877" i="2" s="1"/>
  <c r="H7877" i="2"/>
  <c r="K7877" i="2" s="1"/>
  <c r="I7877" i="2"/>
  <c r="L7877" i="2" s="1"/>
  <c r="N7877" i="2" s="1"/>
  <c r="O7877" i="2" s="1"/>
  <c r="S7876" i="2"/>
  <c r="G7877" i="2"/>
  <c r="P7877" i="2" l="1"/>
  <c r="Q7877" i="2"/>
  <c r="S7877" i="2" s="1"/>
  <c r="R7877" i="2"/>
  <c r="T7877" i="2" s="1"/>
  <c r="U7877" i="2"/>
  <c r="V7877" i="2" l="1"/>
  <c r="F7878" i="2" s="1"/>
  <c r="G7878" i="2"/>
  <c r="I7878" i="2" l="1"/>
  <c r="J7878" i="2"/>
  <c r="M7878" i="2" s="1"/>
  <c r="H7878" i="2"/>
  <c r="K7878" i="2" s="1"/>
  <c r="N7878" i="2" s="1"/>
  <c r="O7878" i="2" s="1"/>
  <c r="P7878" i="2" l="1"/>
  <c r="U7878" i="2"/>
  <c r="R7878" i="2"/>
  <c r="T7878" i="2" s="1"/>
  <c r="Q7878" i="2"/>
  <c r="S7878" i="2" l="1"/>
  <c r="G7879" i="2"/>
  <c r="V7878" i="2"/>
  <c r="F7879" i="2" s="1"/>
  <c r="I7879" i="2" l="1"/>
  <c r="J7879" i="2"/>
  <c r="M7879" i="2" s="1"/>
  <c r="H7879" i="2"/>
  <c r="K7879" i="2" s="1"/>
  <c r="N7879" i="2" s="1"/>
  <c r="O7879" i="2" s="1"/>
  <c r="U7879" i="2" l="1"/>
  <c r="P7879" i="2"/>
  <c r="R7879" i="2"/>
  <c r="T7879" i="2" s="1"/>
  <c r="Q7879" i="2"/>
  <c r="S7879" i="2" l="1"/>
  <c r="G7880" i="2"/>
  <c r="V7879" i="2"/>
  <c r="F7880" i="2" s="1"/>
  <c r="I7880" i="2" l="1"/>
  <c r="J7880" i="2"/>
  <c r="M7880" i="2" s="1"/>
  <c r="H7880" i="2"/>
  <c r="K7880" i="2" s="1"/>
  <c r="N7880" i="2" s="1"/>
  <c r="O7880" i="2" s="1"/>
  <c r="U7880" i="2" l="1"/>
  <c r="R7880" i="2"/>
  <c r="T7880" i="2" s="1"/>
  <c r="Q7880" i="2"/>
  <c r="P7880" i="2"/>
  <c r="V7880" i="2" s="1"/>
  <c r="F7881" i="2" s="1"/>
  <c r="H7881" i="2" l="1"/>
  <c r="K7881" i="2" s="1"/>
  <c r="J7881" i="2"/>
  <c r="M7881" i="2" s="1"/>
  <c r="S7880" i="2"/>
  <c r="G7881" i="2"/>
  <c r="I7881" i="2" l="1"/>
  <c r="N7881" i="2"/>
  <c r="O7881" i="2" s="1"/>
  <c r="U7881" i="2" l="1"/>
  <c r="P7881" i="2"/>
  <c r="R7881" i="2"/>
  <c r="T7881" i="2" s="1"/>
  <c r="Q7881" i="2"/>
  <c r="S7881" i="2" l="1"/>
  <c r="G7882" i="2"/>
  <c r="V7881" i="2"/>
  <c r="F7882" i="2" s="1"/>
  <c r="J7882" i="2" l="1"/>
  <c r="M7882" i="2" s="1"/>
  <c r="I7882" i="2"/>
  <c r="H7882" i="2"/>
  <c r="K7882" i="2" s="1"/>
  <c r="N7882" i="2" s="1"/>
  <c r="O7882" i="2" s="1"/>
  <c r="Q7882" i="2" l="1"/>
  <c r="P7882" i="2"/>
  <c r="R7882" i="2"/>
  <c r="T7882" i="2" s="1"/>
  <c r="U7882" i="2"/>
  <c r="V7882" i="2" l="1"/>
  <c r="F7883" i="2" s="1"/>
  <c r="S7882" i="2"/>
  <c r="G7883" i="2"/>
  <c r="J7883" i="2" l="1"/>
  <c r="M7883" i="2" s="1"/>
  <c r="I7883" i="2"/>
  <c r="H7883" i="2"/>
  <c r="K7883" i="2" s="1"/>
  <c r="N7883" i="2" s="1"/>
  <c r="O7883" i="2" s="1"/>
  <c r="Q7883" i="2" l="1"/>
  <c r="P7883" i="2"/>
  <c r="U7883" i="2"/>
  <c r="O7884" i="2"/>
  <c r="R7883" i="2"/>
  <c r="T7883" i="2" s="1"/>
  <c r="Q7884" i="2" l="1"/>
  <c r="U7884" i="2"/>
  <c r="R7884" i="2"/>
  <c r="T7884" i="2" s="1"/>
  <c r="V7883" i="2"/>
  <c r="F7884" i="2" s="1"/>
  <c r="S7883" i="2"/>
  <c r="G7884" i="2"/>
  <c r="G7885" i="2" s="1"/>
  <c r="I7884" i="2" l="1"/>
  <c r="J7884" i="2"/>
  <c r="M7884" i="2" s="1"/>
  <c r="H7884" i="2"/>
  <c r="K7884" i="2" l="1"/>
  <c r="N7884" i="2" s="1"/>
  <c r="P7884" i="2"/>
  <c r="V7884" i="2" l="1"/>
  <c r="F7885" i="2" s="1"/>
  <c r="S7884" i="2"/>
  <c r="J7885" i="2" l="1"/>
  <c r="M7885" i="2" s="1"/>
  <c r="H7885" i="2"/>
  <c r="K7885" i="2" s="1"/>
  <c r="N7885" i="2" s="1"/>
  <c r="O7885" i="2" s="1"/>
  <c r="I7885" i="2"/>
  <c r="P7885" i="2" l="1"/>
  <c r="R7885" i="2"/>
  <c r="T7885" i="2" s="1"/>
  <c r="Q7885" i="2"/>
  <c r="O7886" i="2"/>
  <c r="U7885" i="2"/>
  <c r="P7886" i="2" l="1"/>
  <c r="Q7886" i="2"/>
  <c r="S7886" i="2" s="1"/>
  <c r="R7886" i="2"/>
  <c r="T7886" i="2" s="1"/>
  <c r="U7886" i="2"/>
  <c r="S7885" i="2"/>
  <c r="G7886" i="2"/>
  <c r="G7887" i="2" s="1"/>
  <c r="V7885" i="2"/>
  <c r="F7886" i="2" s="1"/>
  <c r="I7886" i="2" l="1"/>
  <c r="J7886" i="2"/>
  <c r="M7886" i="2" s="1"/>
  <c r="H7886" i="2"/>
  <c r="K7886" i="2" s="1"/>
  <c r="V7886" i="2"/>
  <c r="F7887" i="2" s="1"/>
  <c r="H7887" i="2" l="1"/>
  <c r="K7887" i="2" s="1"/>
  <c r="J7887" i="2"/>
  <c r="M7887" i="2" s="1"/>
  <c r="I7887" i="2"/>
  <c r="N7886" i="2"/>
  <c r="N7887" i="2" l="1"/>
  <c r="O7887" i="2" s="1"/>
  <c r="R7887" i="2" l="1"/>
  <c r="T7887" i="2" s="1"/>
  <c r="P7887" i="2"/>
  <c r="U7887" i="2"/>
  <c r="Q7887" i="2"/>
  <c r="S7887" i="2" l="1"/>
  <c r="G7888" i="2"/>
  <c r="V7887" i="2"/>
  <c r="F7888" i="2" s="1"/>
  <c r="J7888" i="2" l="1"/>
  <c r="M7888" i="2" s="1"/>
  <c r="I7888" i="2"/>
  <c r="L7888" i="2" s="1"/>
  <c r="H7888" i="2"/>
  <c r="K7888" i="2" s="1"/>
  <c r="N7888" i="2" s="1"/>
  <c r="O7888" i="2" s="1"/>
  <c r="R7888" i="2" l="1"/>
  <c r="T7888" i="2" s="1"/>
  <c r="P7888" i="2"/>
  <c r="U7888" i="2"/>
  <c r="Q7888" i="2"/>
  <c r="V7888" i="2" l="1"/>
  <c r="F7889" i="2" s="1"/>
  <c r="S7888" i="2"/>
  <c r="G7889" i="2"/>
  <c r="J7889" i="2" l="1"/>
  <c r="M7889" i="2" s="1"/>
  <c r="H7889" i="2"/>
  <c r="K7889" i="2" s="1"/>
  <c r="I7889" i="2"/>
  <c r="L7889" i="2" s="1"/>
  <c r="N7889" i="2" l="1"/>
  <c r="O7889" i="2" s="1"/>
  <c r="R7889" i="2" l="1"/>
  <c r="T7889" i="2" s="1"/>
  <c r="P7889" i="2"/>
  <c r="Q7889" i="2"/>
  <c r="O7890" i="2"/>
  <c r="U7889" i="2"/>
  <c r="P7890" i="2" l="1"/>
  <c r="U7890" i="2"/>
  <c r="R7890" i="2"/>
  <c r="T7890" i="2" s="1"/>
  <c r="S7889" i="2"/>
  <c r="G7890" i="2"/>
  <c r="V7889" i="2"/>
  <c r="F7890" i="2" s="1"/>
  <c r="I7890" i="2" l="1"/>
  <c r="J7890" i="2"/>
  <c r="M7890" i="2" s="1"/>
  <c r="H7890" i="2"/>
  <c r="K7890" i="2" s="1"/>
  <c r="L7890" i="2" l="1"/>
  <c r="N7890" i="2" s="1"/>
  <c r="Q7890" i="2"/>
  <c r="S7890" i="2" l="1"/>
  <c r="V7890" i="2"/>
  <c r="F7891" i="2" s="1"/>
  <c r="G7891" i="2"/>
  <c r="H7891" i="2" l="1"/>
  <c r="K7891" i="2" s="1"/>
  <c r="J7891" i="2"/>
  <c r="M7891" i="2" s="1"/>
  <c r="I7891" i="2"/>
  <c r="L7891" i="2" s="1"/>
  <c r="N7891" i="2" l="1"/>
  <c r="O7891" i="2" s="1"/>
  <c r="U7891" i="2" l="1"/>
  <c r="P7891" i="2"/>
  <c r="R7891" i="2"/>
  <c r="T7891" i="2" s="1"/>
  <c r="O7892" i="2"/>
  <c r="Q7891" i="2"/>
  <c r="S7891" i="2" l="1"/>
  <c r="G7892" i="2"/>
  <c r="U7892" i="2"/>
  <c r="R7892" i="2"/>
  <c r="T7892" i="2" s="1"/>
  <c r="Q7892" i="2"/>
  <c r="P7892" i="2"/>
  <c r="V7891" i="2"/>
  <c r="F7892" i="2" s="1"/>
  <c r="I7892" i="2" l="1"/>
  <c r="L7892" i="2" s="1"/>
  <c r="J7892" i="2"/>
  <c r="M7892" i="2" s="1"/>
  <c r="V7892" i="2"/>
  <c r="F7893" i="2" s="1"/>
  <c r="H7892" i="2"/>
  <c r="K7892" i="2" s="1"/>
  <c r="N7892" i="2" s="1"/>
  <c r="S7892" i="2"/>
  <c r="G7893" i="2"/>
  <c r="J7893" i="2" l="1"/>
  <c r="M7893" i="2" s="1"/>
  <c r="I7893" i="2"/>
  <c r="L7893" i="2" s="1"/>
  <c r="H7893" i="2"/>
  <c r="K7893" i="2" s="1"/>
  <c r="N7893" i="2" s="1"/>
  <c r="O7893" i="2" s="1"/>
  <c r="Q7893" i="2" l="1"/>
  <c r="U7893" i="2"/>
  <c r="R7893" i="2"/>
  <c r="T7893" i="2" s="1"/>
  <c r="P7893" i="2"/>
  <c r="V7893" i="2" s="1"/>
  <c r="F7894" i="2" s="1"/>
  <c r="J7894" i="2" l="1"/>
  <c r="M7894" i="2" s="1"/>
  <c r="H7894" i="2"/>
  <c r="K7894" i="2" s="1"/>
  <c r="S7893" i="2"/>
  <c r="G7894" i="2"/>
  <c r="I7894" i="2" l="1"/>
  <c r="L7894" i="2" s="1"/>
  <c r="N7894" i="2" s="1"/>
  <c r="O7894" i="2" s="1"/>
  <c r="Q7894" i="2" l="1"/>
  <c r="P7894" i="2"/>
  <c r="U7894" i="2"/>
  <c r="R7894" i="2"/>
  <c r="T7894" i="2" s="1"/>
  <c r="V7894" i="2" l="1"/>
  <c r="F7895" i="2" s="1"/>
  <c r="S7894" i="2"/>
  <c r="G7895" i="2"/>
  <c r="J7895" i="2" l="1"/>
  <c r="M7895" i="2" s="1"/>
  <c r="H7895" i="2"/>
  <c r="K7895" i="2" s="1"/>
  <c r="I7895" i="2"/>
  <c r="L7895" i="2" s="1"/>
  <c r="N7895" i="2" l="1"/>
  <c r="O7895" i="2" s="1"/>
  <c r="Q7895" i="2" l="1"/>
  <c r="P7895" i="2"/>
  <c r="R7895" i="2"/>
  <c r="T7895" i="2" s="1"/>
  <c r="U7895" i="2"/>
  <c r="V7895" i="2" l="1"/>
  <c r="F7896" i="2" s="1"/>
  <c r="S7895" i="2"/>
  <c r="G7896" i="2"/>
  <c r="J7896" i="2" l="1"/>
  <c r="M7896" i="2" s="1"/>
  <c r="H7896" i="2"/>
  <c r="K7896" i="2" s="1"/>
  <c r="I7896" i="2"/>
  <c r="L7896" i="2" s="1"/>
  <c r="N7896" i="2" s="1"/>
  <c r="O7896" i="2" s="1"/>
  <c r="U7896" i="2" l="1"/>
  <c r="Q7896" i="2"/>
  <c r="R7896" i="2"/>
  <c r="T7896" i="2" s="1"/>
  <c r="P7896" i="2"/>
  <c r="V7896" i="2" s="1"/>
  <c r="F7897" i="2" s="1"/>
  <c r="H7897" i="2" l="1"/>
  <c r="K7897" i="2" s="1"/>
  <c r="J7897" i="2"/>
  <c r="M7897" i="2" s="1"/>
  <c r="S7896" i="2"/>
  <c r="G7897" i="2"/>
  <c r="I7897" i="2" s="1"/>
  <c r="N7897" i="2" l="1"/>
  <c r="O7897" i="2" s="1"/>
  <c r="R7897" i="2" l="1"/>
  <c r="T7897" i="2" s="1"/>
  <c r="U7897" i="2"/>
  <c r="Q7897" i="2"/>
  <c r="P7897" i="2"/>
  <c r="V7897" i="2" s="1"/>
  <c r="F7898" i="2" s="1"/>
  <c r="J7898" i="2" l="1"/>
  <c r="M7898" i="2" s="1"/>
  <c r="H7898" i="2"/>
  <c r="K7898" i="2" s="1"/>
  <c r="N7898" i="2" s="1"/>
  <c r="O7898" i="2" s="1"/>
  <c r="I7898" i="2"/>
  <c r="S7897" i="2"/>
  <c r="R7898" i="2" l="1"/>
  <c r="T7898" i="2" s="1"/>
  <c r="Q7898" i="2"/>
  <c r="P7898" i="2"/>
  <c r="U7898" i="2"/>
  <c r="S7898" i="2" l="1"/>
  <c r="G7899" i="2"/>
  <c r="V7898" i="2"/>
  <c r="F7899" i="2" s="1"/>
  <c r="H7899" i="2" l="1"/>
  <c r="K7899" i="2" s="1"/>
  <c r="N7899" i="2" s="1"/>
  <c r="O7899" i="2" s="1"/>
  <c r="J7899" i="2"/>
  <c r="M7899" i="2" s="1"/>
  <c r="I7899" i="2"/>
  <c r="Q7899" i="2" l="1"/>
  <c r="P7899" i="2"/>
  <c r="V7899" i="2" s="1"/>
  <c r="F7900" i="2" s="1"/>
  <c r="U7899" i="2"/>
  <c r="R7899" i="2"/>
  <c r="T7899" i="2" s="1"/>
  <c r="H7900" i="2" l="1"/>
  <c r="K7900" i="2" s="1"/>
  <c r="J7900" i="2"/>
  <c r="M7900" i="2" s="1"/>
  <c r="I7900" i="2"/>
  <c r="S7899" i="2"/>
  <c r="G7900" i="2"/>
  <c r="N7900" i="2" l="1"/>
  <c r="O7900" i="2" s="1"/>
  <c r="R7900" i="2" l="1"/>
  <c r="T7900" i="2" s="1"/>
  <c r="P7900" i="2"/>
  <c r="U7900" i="2"/>
  <c r="Q7900" i="2"/>
  <c r="S7900" i="2" l="1"/>
  <c r="G7901" i="2"/>
  <c r="V7900" i="2"/>
  <c r="F7901" i="2" s="1"/>
  <c r="I7901" i="2" l="1"/>
  <c r="J7901" i="2"/>
  <c r="M7901" i="2" s="1"/>
  <c r="H7901" i="2"/>
  <c r="K7901" i="2" s="1"/>
  <c r="N7901" i="2" s="1"/>
  <c r="O7901" i="2" s="1"/>
  <c r="U7901" i="2" l="1"/>
  <c r="P7901" i="2"/>
  <c r="V7901" i="2" s="1"/>
  <c r="F7902" i="2" s="1"/>
  <c r="Q7901" i="2"/>
  <c r="O7902" i="2"/>
  <c r="R7901" i="2"/>
  <c r="T7901" i="2" s="1"/>
  <c r="U7902" i="2" l="1"/>
  <c r="R7902" i="2"/>
  <c r="T7902" i="2" s="1"/>
  <c r="Q7902" i="2"/>
  <c r="S7901" i="2"/>
  <c r="G7902" i="2"/>
  <c r="G7903" i="2" s="1"/>
  <c r="J7902" i="2"/>
  <c r="M7902" i="2" s="1"/>
  <c r="H7902" i="2"/>
  <c r="K7902" i="2" s="1"/>
  <c r="N7902" i="2" s="1"/>
  <c r="I7902" i="2" l="1"/>
  <c r="P7902" i="2"/>
  <c r="V7902" i="2" s="1"/>
  <c r="F7903" i="2" s="1"/>
  <c r="I7903" i="2" l="1"/>
  <c r="J7903" i="2"/>
  <c r="M7903" i="2" s="1"/>
  <c r="H7903" i="2"/>
  <c r="K7903" i="2" s="1"/>
  <c r="N7903" i="2" s="1"/>
  <c r="O7903" i="2" s="1"/>
  <c r="S7902" i="2"/>
  <c r="U7903" i="2" l="1"/>
  <c r="P7903" i="2"/>
  <c r="R7903" i="2"/>
  <c r="T7903" i="2" s="1"/>
  <c r="Q7903" i="2"/>
  <c r="S7903" i="2" l="1"/>
  <c r="G7904" i="2"/>
  <c r="V7903" i="2"/>
  <c r="F7904" i="2" s="1"/>
  <c r="J7904" i="2" l="1"/>
  <c r="M7904" i="2" s="1"/>
  <c r="H7904" i="2"/>
  <c r="K7904" i="2" s="1"/>
  <c r="N7904" i="2" s="1"/>
  <c r="O7904" i="2" s="1"/>
  <c r="I7904" i="2"/>
  <c r="U7904" i="2" l="1"/>
  <c r="R7904" i="2"/>
  <c r="T7904" i="2" s="1"/>
  <c r="Q7904" i="2"/>
  <c r="P7904" i="2"/>
  <c r="V7904" i="2" s="1"/>
  <c r="F7905" i="2" s="1"/>
  <c r="J7905" i="2" l="1"/>
  <c r="M7905" i="2" s="1"/>
  <c r="H7905" i="2"/>
  <c r="K7905" i="2" s="1"/>
  <c r="S7904" i="2"/>
  <c r="G7905" i="2"/>
  <c r="I7905" i="2" s="1"/>
  <c r="L7905" i="2" s="1"/>
  <c r="N7905" i="2" l="1"/>
  <c r="O7905" i="2" s="1"/>
  <c r="U7905" i="2" l="1"/>
  <c r="R7905" i="2"/>
  <c r="T7905" i="2" s="1"/>
  <c r="Q7905" i="2"/>
  <c r="P7905" i="2"/>
  <c r="V7905" i="2" s="1"/>
  <c r="F7906" i="2" s="1"/>
  <c r="J7906" i="2" l="1"/>
  <c r="M7906" i="2" s="1"/>
  <c r="H7906" i="2"/>
  <c r="K7906" i="2" s="1"/>
  <c r="N7906" i="2" s="1"/>
  <c r="O7906" i="2" s="1"/>
  <c r="G7906" i="2"/>
  <c r="S7905" i="2"/>
  <c r="U7906" i="2" l="1"/>
  <c r="R7906" i="2"/>
  <c r="T7906" i="2" s="1"/>
  <c r="P7906" i="2"/>
  <c r="I7906" i="2"/>
  <c r="Q7906" i="2" s="1"/>
  <c r="S7906" i="2" l="1"/>
  <c r="G7907" i="2"/>
  <c r="V7906" i="2"/>
  <c r="F7907" i="2" s="1"/>
  <c r="H7907" i="2" l="1"/>
  <c r="K7907" i="2" s="1"/>
  <c r="J7907" i="2"/>
  <c r="M7907" i="2" s="1"/>
  <c r="I7907" i="2"/>
  <c r="N7907" i="2" l="1"/>
  <c r="O7907" i="2" s="1"/>
  <c r="Q7907" i="2" l="1"/>
  <c r="U7907" i="2"/>
  <c r="R7907" i="2"/>
  <c r="T7907" i="2" s="1"/>
  <c r="P7907" i="2"/>
  <c r="V7907" i="2" l="1"/>
  <c r="F7908" i="2" s="1"/>
  <c r="S7907" i="2"/>
  <c r="G7908" i="2"/>
  <c r="J7908" i="2" l="1"/>
  <c r="M7908" i="2" s="1"/>
  <c r="H7908" i="2"/>
  <c r="K7908" i="2" s="1"/>
  <c r="N7908" i="2" s="1"/>
  <c r="O7908" i="2" s="1"/>
  <c r="I7908" i="2"/>
  <c r="P7908" i="2" l="1"/>
  <c r="Q7908" i="2"/>
  <c r="R7908" i="2"/>
  <c r="T7908" i="2" s="1"/>
  <c r="U7908" i="2"/>
  <c r="S7908" i="2" l="1"/>
  <c r="G7909" i="2"/>
  <c r="V7908" i="2"/>
  <c r="F7909" i="2" s="1"/>
  <c r="H7909" i="2" l="1"/>
  <c r="K7909" i="2" s="1"/>
  <c r="N7909" i="2" s="1"/>
  <c r="O7909" i="2" s="1"/>
  <c r="J7909" i="2"/>
  <c r="M7909" i="2" s="1"/>
  <c r="I7909" i="2"/>
  <c r="Q7909" i="2" l="1"/>
  <c r="P7909" i="2"/>
  <c r="R7909" i="2"/>
  <c r="T7909" i="2" s="1"/>
  <c r="U7909" i="2"/>
  <c r="V7909" i="2" l="1"/>
  <c r="F7910" i="2" s="1"/>
  <c r="S7909" i="2"/>
  <c r="G7910" i="2"/>
  <c r="J7910" i="2" l="1"/>
  <c r="M7910" i="2" s="1"/>
  <c r="H7910" i="2"/>
  <c r="K7910" i="2" s="1"/>
  <c r="N7910" i="2" s="1"/>
  <c r="O7910" i="2" s="1"/>
  <c r="I7910" i="2"/>
  <c r="P7910" i="2" l="1"/>
  <c r="Q7910" i="2"/>
  <c r="R7910" i="2"/>
  <c r="T7910" i="2" s="1"/>
  <c r="U7910" i="2"/>
  <c r="V7910" i="2" s="1"/>
  <c r="F7911" i="2" s="1"/>
  <c r="S7910" i="2" l="1"/>
  <c r="G7911" i="2"/>
  <c r="J7911" i="2"/>
  <c r="M7911" i="2" s="1"/>
  <c r="H7911" i="2"/>
  <c r="K7911" i="2" s="1"/>
  <c r="I7911" i="2"/>
  <c r="L7911" i="2" s="1"/>
  <c r="N7911" i="2" s="1"/>
  <c r="O7911" i="2" s="1"/>
  <c r="R7911" i="2" l="1"/>
  <c r="T7911" i="2" s="1"/>
  <c r="Q7911" i="2"/>
  <c r="P7911" i="2"/>
  <c r="U7911" i="2"/>
  <c r="G7912" i="2"/>
  <c r="V7911" i="2" l="1"/>
  <c r="F7912" i="2" s="1"/>
  <c r="S7911" i="2"/>
  <c r="J7912" i="2" l="1"/>
  <c r="M7912" i="2" s="1"/>
  <c r="I7912" i="2"/>
  <c r="L7912" i="2" s="1"/>
  <c r="H7912" i="2"/>
  <c r="K7912" i="2" s="1"/>
  <c r="N7912" i="2" l="1"/>
  <c r="O7912" i="2" s="1"/>
  <c r="P7912" i="2" l="1"/>
  <c r="U7912" i="2"/>
  <c r="R7912" i="2"/>
  <c r="T7912" i="2" s="1"/>
  <c r="Q7912" i="2"/>
  <c r="S7912" i="2" l="1"/>
  <c r="G7913" i="2"/>
  <c r="V7912" i="2"/>
  <c r="F7913" i="2" s="1"/>
  <c r="I7913" i="2" l="1"/>
  <c r="L7913" i="2" s="1"/>
  <c r="H7913" i="2"/>
  <c r="K7913" i="2" s="1"/>
  <c r="J7913" i="2"/>
  <c r="M7913" i="2" s="1"/>
  <c r="N7913" i="2" l="1"/>
  <c r="O7913" i="2" s="1"/>
  <c r="P7913" i="2" l="1"/>
  <c r="Q7913" i="2"/>
  <c r="U7913" i="2"/>
  <c r="V7913" i="2" s="1"/>
  <c r="F7914" i="2" s="1"/>
  <c r="R7913" i="2"/>
  <c r="T7913" i="2" s="1"/>
  <c r="J7914" i="2" l="1"/>
  <c r="M7914" i="2" s="1"/>
  <c r="H7914" i="2"/>
  <c r="K7914" i="2" s="1"/>
  <c r="S7913" i="2"/>
  <c r="G7914" i="2"/>
  <c r="I7914" i="2" l="1"/>
  <c r="L7914" i="2" s="1"/>
  <c r="N7914" i="2" s="1"/>
  <c r="O7914" i="2" s="1"/>
  <c r="Q7914" i="2" l="1"/>
  <c r="R7914" i="2"/>
  <c r="T7914" i="2" s="1"/>
  <c r="P7914" i="2"/>
  <c r="U7914" i="2"/>
  <c r="V7914" i="2" s="1"/>
  <c r="F7915" i="2" s="1"/>
  <c r="J7915" i="2" l="1"/>
  <c r="M7915" i="2" s="1"/>
  <c r="H7915" i="2"/>
  <c r="K7915" i="2" s="1"/>
  <c r="S7914" i="2"/>
  <c r="G7915" i="2"/>
  <c r="I7915" i="2" l="1"/>
  <c r="L7915" i="2" s="1"/>
  <c r="N7915" i="2" s="1"/>
  <c r="O7915" i="2" s="1"/>
  <c r="R7915" i="2" l="1"/>
  <c r="T7915" i="2" s="1"/>
  <c r="P7915" i="2"/>
  <c r="Q7915" i="2"/>
  <c r="U7915" i="2"/>
  <c r="V7915" i="2" s="1"/>
  <c r="F7916" i="2" s="1"/>
  <c r="J7916" i="2" l="1"/>
  <c r="M7916" i="2" s="1"/>
  <c r="H7916" i="2"/>
  <c r="K7916" i="2" s="1"/>
  <c r="S7915" i="2"/>
  <c r="G7916" i="2"/>
  <c r="I7916" i="2" l="1"/>
  <c r="L7916" i="2" s="1"/>
  <c r="N7916" i="2" s="1"/>
  <c r="O7916" i="2" s="1"/>
  <c r="U7916" i="2" l="1"/>
  <c r="R7916" i="2"/>
  <c r="T7916" i="2" s="1"/>
  <c r="Q7916" i="2"/>
  <c r="P7916" i="2"/>
  <c r="V7916" i="2" s="1"/>
  <c r="F7917" i="2" s="1"/>
  <c r="J7917" i="2" l="1"/>
  <c r="M7917" i="2" s="1"/>
  <c r="H7917" i="2"/>
  <c r="K7917" i="2" s="1"/>
  <c r="S7916" i="2"/>
  <c r="G7917" i="2"/>
  <c r="I7917" i="2" l="1"/>
  <c r="L7917" i="2" s="1"/>
  <c r="N7917" i="2" s="1"/>
  <c r="O7917" i="2" s="1"/>
  <c r="Q7917" i="2" l="1"/>
  <c r="P7917" i="2"/>
  <c r="R7917" i="2"/>
  <c r="T7917" i="2" s="1"/>
  <c r="U7917" i="2"/>
  <c r="V7917" i="2" s="1"/>
  <c r="F7918" i="2" s="1"/>
  <c r="H7918" i="2" l="1"/>
  <c r="K7918" i="2" s="1"/>
  <c r="J7918" i="2"/>
  <c r="M7918" i="2" s="1"/>
  <c r="S7917" i="2"/>
  <c r="G7918" i="2"/>
  <c r="I7918" i="2" l="1"/>
  <c r="L7918" i="2" s="1"/>
  <c r="N7918" i="2" s="1"/>
  <c r="O7918" i="2" s="1"/>
  <c r="R7918" i="2" l="1"/>
  <c r="T7918" i="2" s="1"/>
  <c r="Q7918" i="2"/>
  <c r="P7918" i="2"/>
  <c r="U7918" i="2"/>
  <c r="V7918" i="2" l="1"/>
  <c r="F7919" i="2" s="1"/>
  <c r="S7918" i="2"/>
  <c r="G7919" i="2"/>
  <c r="J7919" i="2" l="1"/>
  <c r="M7919" i="2" s="1"/>
  <c r="I7919" i="2"/>
  <c r="L7919" i="2" s="1"/>
  <c r="H7919" i="2"/>
  <c r="K7919" i="2" s="1"/>
  <c r="N7919" i="2" s="1"/>
  <c r="O7919" i="2" s="1"/>
  <c r="R7919" i="2" l="1"/>
  <c r="T7919" i="2" s="1"/>
  <c r="P7919" i="2"/>
  <c r="U7919" i="2"/>
  <c r="Q7919" i="2"/>
  <c r="S7919" i="2" l="1"/>
  <c r="G7920" i="2"/>
  <c r="V7919" i="2"/>
  <c r="F7920" i="2" s="1"/>
  <c r="H7920" i="2" l="1"/>
  <c r="K7920" i="2" s="1"/>
  <c r="J7920" i="2"/>
  <c r="M7920" i="2" s="1"/>
  <c r="I7920" i="2"/>
  <c r="N7920" i="2" l="1"/>
  <c r="O7920" i="2" s="1"/>
  <c r="Q7920" i="2" l="1"/>
  <c r="P7920" i="2"/>
  <c r="R7920" i="2"/>
  <c r="T7920" i="2" s="1"/>
  <c r="U7920" i="2"/>
  <c r="V7920" i="2" s="1"/>
  <c r="F7921" i="2" s="1"/>
  <c r="S7920" i="2" l="1"/>
  <c r="G7921" i="2"/>
  <c r="I7921" i="2" s="1"/>
  <c r="J7921" i="2"/>
  <c r="M7921" i="2" s="1"/>
  <c r="H7921" i="2"/>
  <c r="K7921" i="2" s="1"/>
  <c r="N7921" i="2" s="1"/>
  <c r="O7921" i="2" s="1"/>
  <c r="P7921" i="2" l="1"/>
  <c r="Q7921" i="2"/>
  <c r="S7921" i="2" s="1"/>
  <c r="U7921" i="2"/>
  <c r="R7921" i="2"/>
  <c r="T7921" i="2" s="1"/>
  <c r="V7921" i="2" l="1"/>
  <c r="F7922" i="2" s="1"/>
  <c r="H7922" i="2" l="1"/>
  <c r="K7922" i="2" s="1"/>
  <c r="I7922" i="2"/>
  <c r="J7922" i="2"/>
  <c r="M7922" i="2" s="1"/>
  <c r="N7922" i="2" l="1"/>
  <c r="O7922" i="2" s="1"/>
  <c r="P7922" i="2" l="1"/>
  <c r="Q7922" i="2"/>
  <c r="R7922" i="2"/>
  <c r="T7922" i="2" s="1"/>
  <c r="U7922" i="2"/>
  <c r="S7922" i="2" l="1"/>
  <c r="G7923" i="2"/>
  <c r="V7922" i="2"/>
  <c r="F7923" i="2" s="1"/>
  <c r="I7923" i="2" l="1"/>
  <c r="J7923" i="2"/>
  <c r="M7923" i="2" s="1"/>
  <c r="H7923" i="2"/>
  <c r="K7923" i="2" s="1"/>
  <c r="N7923" i="2" s="1"/>
  <c r="O7923" i="2" s="1"/>
  <c r="R7923" i="2" l="1"/>
  <c r="T7923" i="2" s="1"/>
  <c r="Q7923" i="2"/>
  <c r="P7923" i="2"/>
  <c r="U7923" i="2"/>
  <c r="V7923" i="2" l="1"/>
  <c r="F7924" i="2" s="1"/>
  <c r="S7923" i="2"/>
  <c r="G7924" i="2"/>
  <c r="I7924" i="2" l="1"/>
  <c r="H7924" i="2"/>
  <c r="K7924" i="2" s="1"/>
  <c r="J7924" i="2"/>
  <c r="M7924" i="2" s="1"/>
  <c r="N7924" i="2" l="1"/>
  <c r="O7924" i="2" s="1"/>
  <c r="R7924" i="2" l="1"/>
  <c r="T7924" i="2" s="1"/>
  <c r="U7924" i="2"/>
  <c r="P7924" i="2"/>
  <c r="Q7924" i="2"/>
  <c r="S7924" i="2" l="1"/>
  <c r="G7925" i="2"/>
  <c r="V7924" i="2"/>
  <c r="F7925" i="2" s="1"/>
  <c r="I7925" i="2" l="1"/>
  <c r="H7925" i="2"/>
  <c r="K7925" i="2" s="1"/>
  <c r="N7925" i="2" s="1"/>
  <c r="O7925" i="2" s="1"/>
  <c r="J7925" i="2"/>
  <c r="M7925" i="2" s="1"/>
  <c r="R7925" i="2" l="1"/>
  <c r="T7925" i="2" s="1"/>
  <c r="Q7925" i="2"/>
  <c r="P7925" i="2"/>
  <c r="U7925" i="2"/>
  <c r="V7925" i="2" l="1"/>
  <c r="F7926" i="2" s="1"/>
  <c r="S7925" i="2"/>
  <c r="G7926" i="2"/>
  <c r="I7926" i="2" l="1"/>
  <c r="J7926" i="2"/>
  <c r="M7926" i="2" s="1"/>
  <c r="H7926" i="2"/>
  <c r="K7926" i="2" s="1"/>
  <c r="N7926" i="2" s="1"/>
  <c r="O7926" i="2" s="1"/>
  <c r="P7926" i="2" l="1"/>
  <c r="R7926" i="2"/>
  <c r="T7926" i="2" s="1"/>
  <c r="Q7926" i="2"/>
  <c r="U7926" i="2"/>
  <c r="S7926" i="2" l="1"/>
  <c r="G7927" i="2"/>
  <c r="V7926" i="2"/>
  <c r="F7927" i="2" s="1"/>
  <c r="I7927" i="2" l="1"/>
  <c r="J7927" i="2"/>
  <c r="M7927" i="2" s="1"/>
  <c r="H7927" i="2"/>
  <c r="K7927" i="2" s="1"/>
  <c r="N7927" i="2" s="1"/>
  <c r="O7927" i="2" s="1"/>
  <c r="P7927" i="2" l="1"/>
  <c r="R7927" i="2"/>
  <c r="T7927" i="2" s="1"/>
  <c r="Q7927" i="2"/>
  <c r="U7927" i="2"/>
  <c r="V7927" i="2" s="1"/>
  <c r="F7928" i="2" s="1"/>
  <c r="S7927" i="2" l="1"/>
  <c r="G7928" i="2"/>
  <c r="J7928" i="2"/>
  <c r="M7928" i="2" s="1"/>
  <c r="H7928" i="2"/>
  <c r="K7928" i="2" s="1"/>
  <c r="N7928" i="2" s="1"/>
  <c r="O7928" i="2" s="1"/>
  <c r="R7928" i="2" l="1"/>
  <c r="T7928" i="2" s="1"/>
  <c r="Q7928" i="2"/>
  <c r="P7928" i="2"/>
  <c r="U7928" i="2"/>
  <c r="V7928" i="2" s="1"/>
  <c r="F7929" i="2" s="1"/>
  <c r="I7928" i="2"/>
  <c r="G7929" i="2"/>
  <c r="I7929" i="2" l="1"/>
  <c r="J7929" i="2"/>
  <c r="M7929" i="2" s="1"/>
  <c r="H7929" i="2"/>
  <c r="K7929" i="2" s="1"/>
  <c r="N7929" i="2" s="1"/>
  <c r="O7929" i="2" s="1"/>
  <c r="S7928" i="2"/>
  <c r="Q7929" i="2" l="1"/>
  <c r="R7929" i="2"/>
  <c r="T7929" i="2" s="1"/>
  <c r="P7929" i="2"/>
  <c r="V7929" i="2" s="1"/>
  <c r="F7930" i="2" s="1"/>
  <c r="U7929" i="2"/>
  <c r="H7930" i="2" l="1"/>
  <c r="K7930" i="2" s="1"/>
  <c r="N7930" i="2" s="1"/>
  <c r="O7930" i="2" s="1"/>
  <c r="J7930" i="2"/>
  <c r="M7930" i="2" s="1"/>
  <c r="S7929" i="2"/>
  <c r="G7930" i="2"/>
  <c r="R7930" i="2" l="1"/>
  <c r="T7930" i="2" s="1"/>
  <c r="Q7930" i="2"/>
  <c r="P7930" i="2"/>
  <c r="U7930" i="2"/>
  <c r="I7930" i="2"/>
  <c r="V7930" i="2" l="1"/>
  <c r="F7931" i="2" s="1"/>
  <c r="S7930" i="2"/>
  <c r="G7931" i="2"/>
  <c r="J7931" i="2" l="1"/>
  <c r="M7931" i="2" s="1"/>
  <c r="I7931" i="2"/>
  <c r="H7931" i="2"/>
  <c r="K7931" i="2" s="1"/>
  <c r="N7931" i="2" s="1"/>
  <c r="O7931" i="2" s="1"/>
  <c r="U7931" i="2" l="1"/>
  <c r="Q7931" i="2"/>
  <c r="R7931" i="2"/>
  <c r="T7931" i="2" s="1"/>
  <c r="P7931" i="2"/>
  <c r="V7931" i="2" l="1"/>
  <c r="F7932" i="2" s="1"/>
  <c r="S7931" i="2"/>
  <c r="G7932" i="2"/>
  <c r="I7932" i="2" l="1"/>
  <c r="J7932" i="2"/>
  <c r="M7932" i="2" s="1"/>
  <c r="H7932" i="2"/>
  <c r="K7932" i="2" s="1"/>
  <c r="N7932" i="2" s="1"/>
  <c r="O7932" i="2" s="1"/>
  <c r="Q7932" i="2" l="1"/>
  <c r="P7932" i="2"/>
  <c r="R7932" i="2"/>
  <c r="T7932" i="2" s="1"/>
  <c r="U7932" i="2"/>
  <c r="V7932" i="2" l="1"/>
  <c r="F7933" i="2" s="1"/>
  <c r="S7932" i="2"/>
  <c r="G7933" i="2"/>
  <c r="J7933" i="2" l="1"/>
  <c r="M7933" i="2" s="1"/>
  <c r="I7933" i="2"/>
  <c r="H7933" i="2"/>
  <c r="K7933" i="2" s="1"/>
  <c r="N7933" i="2" s="1"/>
  <c r="O7933" i="2" s="1"/>
  <c r="R7933" i="2" l="1"/>
  <c r="T7933" i="2" s="1"/>
  <c r="Q7933" i="2"/>
  <c r="P7933" i="2"/>
  <c r="U7933" i="2"/>
  <c r="V7933" i="2" s="1"/>
  <c r="F7934" i="2" s="1"/>
  <c r="J7934" i="2" l="1"/>
  <c r="M7934" i="2" s="1"/>
  <c r="H7934" i="2"/>
  <c r="K7934" i="2" s="1"/>
  <c r="N7934" i="2" s="1"/>
  <c r="O7934" i="2" s="1"/>
  <c r="S7933" i="2"/>
  <c r="G7934" i="2"/>
  <c r="R7934" i="2" l="1"/>
  <c r="T7934" i="2" s="1"/>
  <c r="Q7934" i="2"/>
  <c r="P7934" i="2"/>
  <c r="U7934" i="2"/>
  <c r="G7935" i="2"/>
  <c r="I7934" i="2"/>
  <c r="V7934" i="2" l="1"/>
  <c r="F7935" i="2" s="1"/>
  <c r="S7934" i="2"/>
  <c r="I7935" i="2" l="1"/>
  <c r="L7935" i="2" s="1"/>
  <c r="J7935" i="2"/>
  <c r="M7935" i="2" s="1"/>
  <c r="H7935" i="2"/>
  <c r="K7935" i="2" s="1"/>
  <c r="N7935" i="2" l="1"/>
  <c r="O7935" i="2" s="1"/>
  <c r="R7935" i="2" l="1"/>
  <c r="T7935" i="2" s="1"/>
  <c r="Q7935" i="2"/>
  <c r="P7935" i="2"/>
  <c r="U7935" i="2"/>
  <c r="V7935" i="2" l="1"/>
  <c r="F7936" i="2" s="1"/>
  <c r="S7935" i="2"/>
  <c r="G7936" i="2"/>
  <c r="J7936" i="2" l="1"/>
  <c r="M7936" i="2" s="1"/>
  <c r="H7936" i="2"/>
  <c r="K7936" i="2" s="1"/>
  <c r="N7936" i="2" s="1"/>
  <c r="O7936" i="2" s="1"/>
  <c r="I7936" i="2"/>
  <c r="L7936" i="2" s="1"/>
  <c r="Q7936" i="2" l="1"/>
  <c r="R7936" i="2"/>
  <c r="T7936" i="2" s="1"/>
  <c r="P7936" i="2"/>
  <c r="V7936" i="2" s="1"/>
  <c r="F7937" i="2" s="1"/>
  <c r="U7936" i="2"/>
  <c r="J7937" i="2" l="1"/>
  <c r="M7937" i="2" s="1"/>
  <c r="H7937" i="2"/>
  <c r="K7937" i="2" s="1"/>
  <c r="S7936" i="2"/>
  <c r="G7937" i="2"/>
  <c r="I7937" i="2" l="1"/>
  <c r="L7937" i="2" s="1"/>
  <c r="N7937" i="2" s="1"/>
  <c r="O7937" i="2" s="1"/>
  <c r="R7937" i="2" l="1"/>
  <c r="T7937" i="2" s="1"/>
  <c r="Q7937" i="2"/>
  <c r="P7937" i="2"/>
  <c r="U7937" i="2"/>
  <c r="V7937" i="2" s="1"/>
  <c r="F7938" i="2" s="1"/>
  <c r="H7938" i="2" l="1"/>
  <c r="K7938" i="2" s="1"/>
  <c r="J7938" i="2"/>
  <c r="M7938" i="2" s="1"/>
  <c r="S7937" i="2"/>
  <c r="G7938" i="2"/>
  <c r="I7938" i="2" l="1"/>
  <c r="L7938" i="2" s="1"/>
  <c r="N7938" i="2"/>
  <c r="O7938" i="2" s="1"/>
  <c r="P7938" i="2" l="1"/>
  <c r="R7938" i="2"/>
  <c r="T7938" i="2" s="1"/>
  <c r="Q7938" i="2"/>
  <c r="U7938" i="2"/>
  <c r="S7938" i="2" l="1"/>
  <c r="G7939" i="2"/>
  <c r="V7938" i="2"/>
  <c r="F7939" i="2" s="1"/>
  <c r="I7939" i="2" l="1"/>
  <c r="L7939" i="2" s="1"/>
  <c r="J7939" i="2"/>
  <c r="M7939" i="2" s="1"/>
  <c r="H7939" i="2"/>
  <c r="K7939" i="2" s="1"/>
  <c r="N7939" i="2" s="1"/>
  <c r="O7939" i="2" s="1"/>
  <c r="P7939" i="2" l="1"/>
  <c r="R7939" i="2"/>
  <c r="T7939" i="2" s="1"/>
  <c r="Q7939" i="2"/>
  <c r="U7939" i="2"/>
  <c r="V7939" i="2" s="1"/>
  <c r="F7940" i="2" s="1"/>
  <c r="J7940" i="2" l="1"/>
  <c r="M7940" i="2" s="1"/>
  <c r="H7940" i="2"/>
  <c r="K7940" i="2" s="1"/>
  <c r="S7939" i="2"/>
  <c r="G7940" i="2"/>
  <c r="I7940" i="2" l="1"/>
  <c r="L7940" i="2" s="1"/>
  <c r="N7940" i="2"/>
  <c r="O7940" i="2" s="1"/>
  <c r="Q7940" i="2" l="1"/>
  <c r="P7940" i="2"/>
  <c r="U7940" i="2"/>
  <c r="V7940" i="2" s="1"/>
  <c r="F7941" i="2" s="1"/>
  <c r="R7940" i="2"/>
  <c r="T7940" i="2" s="1"/>
  <c r="J7941" i="2" l="1"/>
  <c r="M7941" i="2" s="1"/>
  <c r="H7941" i="2"/>
  <c r="K7941" i="2" s="1"/>
  <c r="S7940" i="2"/>
  <c r="G7941" i="2"/>
  <c r="I7941" i="2" l="1"/>
  <c r="L7941" i="2" s="1"/>
  <c r="N7941" i="2"/>
  <c r="O7941" i="2" s="1"/>
  <c r="R7941" i="2" l="1"/>
  <c r="T7941" i="2" s="1"/>
  <c r="P7941" i="2"/>
  <c r="U7941" i="2"/>
  <c r="V7941" i="2" s="1"/>
  <c r="F7942" i="2" s="1"/>
  <c r="Q7941" i="2"/>
  <c r="S7941" i="2" l="1"/>
  <c r="G7942" i="2"/>
  <c r="J7942" i="2"/>
  <c r="M7942" i="2" s="1"/>
  <c r="H7942" i="2"/>
  <c r="K7942" i="2" s="1"/>
  <c r="I7942" i="2" l="1"/>
  <c r="L7942" i="2" s="1"/>
  <c r="N7942" i="2" s="1"/>
  <c r="O7942" i="2" s="1"/>
  <c r="R7942" i="2" l="1"/>
  <c r="T7942" i="2" s="1"/>
  <c r="Q7942" i="2"/>
  <c r="P7942" i="2"/>
  <c r="U7942" i="2"/>
  <c r="V7942" i="2" l="1"/>
  <c r="F7943" i="2" s="1"/>
  <c r="S7942" i="2"/>
  <c r="G7943" i="2"/>
  <c r="J7943" i="2" l="1"/>
  <c r="M7943" i="2" s="1"/>
  <c r="I7943" i="2"/>
  <c r="L7943" i="2" s="1"/>
  <c r="H7943" i="2"/>
  <c r="K7943" i="2" s="1"/>
  <c r="N7943" i="2" s="1"/>
  <c r="O7943" i="2" s="1"/>
  <c r="Q7943" i="2" l="1"/>
  <c r="R7943" i="2"/>
  <c r="T7943" i="2" s="1"/>
  <c r="P7943" i="2"/>
  <c r="U7943" i="2"/>
  <c r="V7943" i="2" s="1"/>
  <c r="F7944" i="2" s="1"/>
  <c r="J7944" i="2" l="1"/>
  <c r="M7944" i="2" s="1"/>
  <c r="H7944" i="2"/>
  <c r="K7944" i="2" s="1"/>
  <c r="S7943" i="2"/>
  <c r="G7944" i="2"/>
  <c r="I7944" i="2" l="1"/>
  <c r="L7944" i="2" s="1"/>
  <c r="N7944" i="2"/>
  <c r="O7944" i="2" s="1"/>
  <c r="Q7944" i="2" l="1"/>
  <c r="P7944" i="2"/>
  <c r="R7944" i="2"/>
  <c r="T7944" i="2" s="1"/>
  <c r="U7944" i="2"/>
  <c r="V7944" i="2" l="1"/>
  <c r="F7945" i="2" s="1"/>
  <c r="S7944" i="2"/>
  <c r="G7945" i="2"/>
  <c r="J7945" i="2" l="1"/>
  <c r="M7945" i="2" s="1"/>
  <c r="I7945" i="2"/>
  <c r="H7945" i="2"/>
  <c r="K7945" i="2" s="1"/>
  <c r="N7945" i="2" s="1"/>
  <c r="O7945" i="2" s="1"/>
  <c r="R7945" i="2" l="1"/>
  <c r="T7945" i="2" s="1"/>
  <c r="Q7945" i="2"/>
  <c r="P7945" i="2"/>
  <c r="U7945" i="2"/>
  <c r="V7945" i="2" s="1"/>
  <c r="F7946" i="2" s="1"/>
  <c r="J7946" i="2" l="1"/>
  <c r="M7946" i="2" s="1"/>
  <c r="I7946" i="2"/>
  <c r="H7946" i="2"/>
  <c r="K7946" i="2" s="1"/>
  <c r="N7946" i="2" s="1"/>
  <c r="O7946" i="2" s="1"/>
  <c r="S7945" i="2"/>
  <c r="R7946" i="2" l="1"/>
  <c r="T7946" i="2" s="1"/>
  <c r="P7946" i="2"/>
  <c r="U7946" i="2"/>
  <c r="Q7946" i="2"/>
  <c r="S7946" i="2" l="1"/>
  <c r="G7947" i="2"/>
  <c r="V7946" i="2"/>
  <c r="F7947" i="2" s="1"/>
  <c r="I7947" i="2" l="1"/>
  <c r="J7947" i="2"/>
  <c r="M7947" i="2" s="1"/>
  <c r="H7947" i="2"/>
  <c r="K7947" i="2" s="1"/>
  <c r="N7947" i="2" s="1"/>
  <c r="O7947" i="2" s="1"/>
  <c r="R7947" i="2" l="1"/>
  <c r="T7947" i="2" s="1"/>
  <c r="Q7947" i="2"/>
  <c r="P7947" i="2"/>
  <c r="U7947" i="2"/>
  <c r="V7947" i="2" s="1"/>
  <c r="F7948" i="2" s="1"/>
  <c r="J7948" i="2" l="1"/>
  <c r="M7948" i="2" s="1"/>
  <c r="H7948" i="2"/>
  <c r="K7948" i="2" s="1"/>
  <c r="N7948" i="2" s="1"/>
  <c r="O7948" i="2" s="1"/>
  <c r="S7947" i="2"/>
  <c r="G7948" i="2"/>
  <c r="R7948" i="2" l="1"/>
  <c r="T7948" i="2" s="1"/>
  <c r="P7948" i="2"/>
  <c r="U7948" i="2"/>
  <c r="Q7948" i="2"/>
  <c r="S7948" i="2" s="1"/>
  <c r="I7948" i="2"/>
  <c r="V7948" i="2" l="1"/>
  <c r="F7949" i="2" s="1"/>
  <c r="G7949" i="2"/>
  <c r="I7949" i="2" l="1"/>
  <c r="L7949" i="2" s="1"/>
  <c r="J7949" i="2"/>
  <c r="M7949" i="2" s="1"/>
  <c r="H7949" i="2"/>
  <c r="K7949" i="2" s="1"/>
  <c r="N7949" i="2" s="1"/>
  <c r="O7949" i="2" s="1"/>
  <c r="U7949" i="2" l="1"/>
  <c r="R7949" i="2"/>
  <c r="T7949" i="2" s="1"/>
  <c r="Q7949" i="2"/>
  <c r="P7949" i="2"/>
  <c r="V7949" i="2" s="1"/>
  <c r="F7950" i="2" s="1"/>
  <c r="J7950" i="2" l="1"/>
  <c r="M7950" i="2" s="1"/>
  <c r="H7950" i="2"/>
  <c r="K7950" i="2" s="1"/>
  <c r="N7950" i="2" s="1"/>
  <c r="O7950" i="2" s="1"/>
  <c r="S7949" i="2"/>
  <c r="G7950" i="2"/>
  <c r="U7950" i="2" l="1"/>
  <c r="R7950" i="2"/>
  <c r="T7950" i="2" s="1"/>
  <c r="P7950" i="2"/>
  <c r="I7950" i="2"/>
  <c r="Q7950" i="2" s="1"/>
  <c r="S7950" i="2" l="1"/>
  <c r="G7951" i="2"/>
  <c r="V7950" i="2"/>
  <c r="F7951" i="2" s="1"/>
  <c r="I7951" i="2" l="1"/>
  <c r="J7951" i="2"/>
  <c r="M7951" i="2" s="1"/>
  <c r="H7951" i="2"/>
  <c r="K7951" i="2" s="1"/>
  <c r="N7951" i="2" s="1"/>
  <c r="O7951" i="2" s="1"/>
  <c r="R7951" i="2" l="1"/>
  <c r="T7951" i="2" s="1"/>
  <c r="Q7951" i="2"/>
  <c r="P7951" i="2"/>
  <c r="U7951" i="2"/>
  <c r="V7951" i="2" l="1"/>
  <c r="F7952" i="2" s="1"/>
  <c r="S7951" i="2"/>
  <c r="G7952" i="2"/>
  <c r="J7952" i="2" l="1"/>
  <c r="M7952" i="2" s="1"/>
  <c r="H7952" i="2"/>
  <c r="K7952" i="2" s="1"/>
  <c r="N7952" i="2" s="1"/>
  <c r="O7952" i="2" s="1"/>
  <c r="I7952" i="2"/>
  <c r="Q7952" i="2" l="1"/>
  <c r="P7952" i="2"/>
  <c r="R7952" i="2"/>
  <c r="T7952" i="2" s="1"/>
  <c r="U7952" i="2"/>
  <c r="V7952" i="2" l="1"/>
  <c r="F7953" i="2" s="1"/>
  <c r="S7952" i="2"/>
  <c r="G7953" i="2"/>
  <c r="H7953" i="2" l="1"/>
  <c r="K7953" i="2" s="1"/>
  <c r="J7953" i="2"/>
  <c r="M7953" i="2" s="1"/>
  <c r="I7953" i="2"/>
  <c r="N7953" i="2" l="1"/>
  <c r="O7953" i="2" s="1"/>
  <c r="R7953" i="2" l="1"/>
  <c r="T7953" i="2" s="1"/>
  <c r="Q7953" i="2"/>
  <c r="U7953" i="2"/>
  <c r="P7953" i="2"/>
  <c r="V7953" i="2" s="1"/>
  <c r="F7954" i="2" s="1"/>
  <c r="J7954" i="2" l="1"/>
  <c r="M7954" i="2" s="1"/>
  <c r="H7954" i="2"/>
  <c r="K7954" i="2" s="1"/>
  <c r="N7954" i="2" s="1"/>
  <c r="O7954" i="2" s="1"/>
  <c r="S7953" i="2"/>
  <c r="G7954" i="2"/>
  <c r="U7954" i="2" l="1"/>
  <c r="Q7954" i="2"/>
  <c r="P7954" i="2"/>
  <c r="V7954" i="2" s="1"/>
  <c r="F7955" i="2" s="1"/>
  <c r="R7954" i="2"/>
  <c r="T7954" i="2" s="1"/>
  <c r="I7954" i="2"/>
  <c r="J7955" i="2" l="1"/>
  <c r="M7955" i="2" s="1"/>
  <c r="H7955" i="2"/>
  <c r="K7955" i="2" s="1"/>
  <c r="N7955" i="2" s="1"/>
  <c r="O7955" i="2" s="1"/>
  <c r="S7954" i="2"/>
  <c r="G7955" i="2"/>
  <c r="I7955" i="2" l="1"/>
  <c r="P7955" i="2"/>
  <c r="Q7955" i="2"/>
  <c r="S7955" i="2" s="1"/>
  <c r="U7955" i="2"/>
  <c r="R7955" i="2"/>
  <c r="T7955" i="2" s="1"/>
  <c r="O7956" i="2"/>
  <c r="U7956" i="2" l="1"/>
  <c r="R7956" i="2"/>
  <c r="T7956" i="2" s="1"/>
  <c r="Q7956" i="2"/>
  <c r="V7955" i="2"/>
  <c r="F7956" i="2" s="1"/>
  <c r="G7956" i="2"/>
  <c r="J7956" i="2" l="1"/>
  <c r="M7956" i="2" s="1"/>
  <c r="H7956" i="2"/>
  <c r="I7956" i="2"/>
  <c r="G7957" i="2"/>
  <c r="K7956" i="2" l="1"/>
  <c r="N7956" i="2" s="1"/>
  <c r="P7956" i="2"/>
  <c r="V7956" i="2" l="1"/>
  <c r="F7957" i="2" s="1"/>
  <c r="S7956" i="2"/>
  <c r="I7957" i="2" l="1"/>
  <c r="J7957" i="2"/>
  <c r="M7957" i="2" s="1"/>
  <c r="H7957" i="2"/>
  <c r="K7957" i="2" s="1"/>
  <c r="N7957" i="2" s="1"/>
  <c r="O7957" i="2" s="1"/>
  <c r="O7958" i="2" l="1"/>
  <c r="R7957" i="2"/>
  <c r="T7957" i="2" s="1"/>
  <c r="Q7957" i="2"/>
  <c r="P7957" i="2"/>
  <c r="U7957" i="2"/>
  <c r="V7957" i="2" s="1"/>
  <c r="F7958" i="2" s="1"/>
  <c r="J7958" i="2" l="1"/>
  <c r="M7958" i="2" s="1"/>
  <c r="H7958" i="2"/>
  <c r="K7958" i="2" s="1"/>
  <c r="S7957" i="2"/>
  <c r="G7958" i="2"/>
  <c r="P7958" i="2"/>
  <c r="Q7958" i="2"/>
  <c r="S7958" i="2" s="1"/>
  <c r="R7958" i="2"/>
  <c r="T7958" i="2" s="1"/>
  <c r="U7958" i="2"/>
  <c r="V7958" i="2" l="1"/>
  <c r="F7959" i="2" s="1"/>
  <c r="G7959" i="2"/>
  <c r="I7958" i="2"/>
  <c r="N7958" i="2"/>
  <c r="I7959" i="2" l="1"/>
  <c r="L7959" i="2" s="1"/>
  <c r="H7959" i="2"/>
  <c r="K7959" i="2" s="1"/>
  <c r="J7959" i="2"/>
  <c r="M7959" i="2" s="1"/>
  <c r="N7959" i="2" l="1"/>
  <c r="O7959" i="2" s="1"/>
  <c r="R7959" i="2" l="1"/>
  <c r="T7959" i="2" s="1"/>
  <c r="P7959" i="2"/>
  <c r="Q7959" i="2"/>
  <c r="U7959" i="2"/>
  <c r="S7959" i="2" l="1"/>
  <c r="G7960" i="2"/>
  <c r="V7959" i="2"/>
  <c r="F7960" i="2" s="1"/>
  <c r="J7960" i="2" l="1"/>
  <c r="M7960" i="2" s="1"/>
  <c r="I7960" i="2"/>
  <c r="H7960" i="2"/>
  <c r="K7960" i="2" s="1"/>
  <c r="N7960" i="2" s="1"/>
  <c r="O7960" i="2" s="1"/>
  <c r="Q7960" i="2" l="1"/>
  <c r="P7960" i="2"/>
  <c r="R7960" i="2"/>
  <c r="T7960" i="2" s="1"/>
  <c r="U7960" i="2"/>
  <c r="V7960" i="2" l="1"/>
  <c r="F7961" i="2" s="1"/>
  <c r="S7960" i="2"/>
  <c r="G7961" i="2"/>
  <c r="J7961" i="2" l="1"/>
  <c r="M7961" i="2" s="1"/>
  <c r="I7961" i="2"/>
  <c r="L7961" i="2" s="1"/>
  <c r="H7961" i="2"/>
  <c r="K7961" i="2" s="1"/>
  <c r="N7961" i="2" s="1"/>
  <c r="O7961" i="2" s="1"/>
  <c r="Q7961" i="2" l="1"/>
  <c r="P7961" i="2"/>
  <c r="R7961" i="2"/>
  <c r="T7961" i="2" s="1"/>
  <c r="U7961" i="2"/>
  <c r="V7961" i="2" s="1"/>
  <c r="F7962" i="2" s="1"/>
  <c r="J7962" i="2" l="1"/>
  <c r="M7962" i="2" s="1"/>
  <c r="H7962" i="2"/>
  <c r="K7962" i="2" s="1"/>
  <c r="S7961" i="2"/>
  <c r="G7962" i="2"/>
  <c r="I7962" i="2" l="1"/>
  <c r="L7962" i="2" s="1"/>
  <c r="N7962" i="2" s="1"/>
  <c r="O7962" i="2" s="1"/>
  <c r="Q7962" i="2" l="1"/>
  <c r="P7962" i="2"/>
  <c r="R7962" i="2"/>
  <c r="T7962" i="2" s="1"/>
  <c r="U7962" i="2"/>
  <c r="V7962" i="2" l="1"/>
  <c r="F7963" i="2" s="1"/>
  <c r="S7962" i="2"/>
  <c r="G7963" i="2"/>
  <c r="J7963" i="2" l="1"/>
  <c r="M7963" i="2" s="1"/>
  <c r="I7963" i="2"/>
  <c r="L7963" i="2" s="1"/>
  <c r="H7963" i="2"/>
  <c r="K7963" i="2" s="1"/>
  <c r="N7963" i="2" s="1"/>
  <c r="O7963" i="2" s="1"/>
  <c r="R7963" i="2" l="1"/>
  <c r="T7963" i="2" s="1"/>
  <c r="Q7963" i="2"/>
  <c r="P7963" i="2"/>
  <c r="V7963" i="2" s="1"/>
  <c r="F7964" i="2" s="1"/>
  <c r="U7963" i="2"/>
  <c r="J7964" i="2" l="1"/>
  <c r="M7964" i="2" s="1"/>
  <c r="H7964" i="2"/>
  <c r="K7964" i="2" s="1"/>
  <c r="S7963" i="2"/>
  <c r="G7964" i="2"/>
  <c r="I7964" i="2" l="1"/>
  <c r="L7964" i="2" s="1"/>
  <c r="N7964" i="2" s="1"/>
  <c r="O7964" i="2" s="1"/>
  <c r="Q7964" i="2" l="1"/>
  <c r="P7964" i="2"/>
  <c r="R7964" i="2"/>
  <c r="T7964" i="2" s="1"/>
  <c r="U7964" i="2"/>
  <c r="V7964" i="2" l="1"/>
  <c r="F7965" i="2" s="1"/>
  <c r="S7964" i="2"/>
  <c r="G7965" i="2"/>
  <c r="J7965" i="2" l="1"/>
  <c r="M7965" i="2" s="1"/>
  <c r="I7965" i="2"/>
  <c r="L7965" i="2" s="1"/>
  <c r="H7965" i="2"/>
  <c r="K7965" i="2" s="1"/>
  <c r="N7965" i="2" l="1"/>
  <c r="O7965" i="2" s="1"/>
  <c r="Q7965" i="2" l="1"/>
  <c r="R7965" i="2"/>
  <c r="T7965" i="2" s="1"/>
  <c r="U7965" i="2"/>
  <c r="P7965" i="2"/>
  <c r="V7965" i="2" l="1"/>
  <c r="F7966" i="2" s="1"/>
  <c r="S7965" i="2"/>
  <c r="G7966" i="2"/>
  <c r="J7966" i="2" l="1"/>
  <c r="M7966" i="2" s="1"/>
  <c r="H7966" i="2"/>
  <c r="K7966" i="2" s="1"/>
  <c r="I7966" i="2"/>
  <c r="L7966" i="2" s="1"/>
  <c r="N7966" i="2" s="1"/>
  <c r="O7966" i="2" s="1"/>
  <c r="R7966" i="2" l="1"/>
  <c r="T7966" i="2" s="1"/>
  <c r="Q7966" i="2"/>
  <c r="U7966" i="2"/>
  <c r="P7966" i="2"/>
  <c r="V7966" i="2" s="1"/>
  <c r="F7967" i="2" s="1"/>
  <c r="J7967" i="2" l="1"/>
  <c r="M7967" i="2" s="1"/>
  <c r="H7967" i="2"/>
  <c r="K7967" i="2" s="1"/>
  <c r="S7966" i="2"/>
  <c r="G7967" i="2"/>
  <c r="I7967" i="2" l="1"/>
  <c r="L7967" i="2" s="1"/>
  <c r="N7967" i="2" s="1"/>
  <c r="O7967" i="2" s="1"/>
  <c r="Q7967" i="2" l="1"/>
  <c r="R7967" i="2"/>
  <c r="T7967" i="2" s="1"/>
  <c r="P7967" i="2"/>
  <c r="U7967" i="2"/>
  <c r="V7967" i="2" l="1"/>
  <c r="F7968" i="2" s="1"/>
  <c r="S7967" i="2"/>
  <c r="G7968" i="2"/>
  <c r="I7968" i="2" l="1"/>
  <c r="L7968" i="2" s="1"/>
  <c r="J7968" i="2"/>
  <c r="M7968" i="2" s="1"/>
  <c r="H7968" i="2"/>
  <c r="K7968" i="2" s="1"/>
  <c r="N7968" i="2" s="1"/>
  <c r="O7968" i="2" s="1"/>
  <c r="P7968" i="2" l="1"/>
  <c r="R7968" i="2"/>
  <c r="T7968" i="2" s="1"/>
  <c r="Q7968" i="2"/>
  <c r="U7968" i="2"/>
  <c r="V7968" i="2" s="1"/>
  <c r="F7969" i="2" s="1"/>
  <c r="J7969" i="2" l="1"/>
  <c r="M7969" i="2" s="1"/>
  <c r="H7969" i="2"/>
  <c r="K7969" i="2" s="1"/>
  <c r="S7968" i="2"/>
  <c r="G7969" i="2"/>
  <c r="I7969" i="2" s="1"/>
  <c r="L7969" i="2" s="1"/>
  <c r="N7969" i="2" l="1"/>
  <c r="O7969" i="2" s="1"/>
  <c r="U7969" i="2" l="1"/>
  <c r="Q7969" i="2"/>
  <c r="R7969" i="2"/>
  <c r="T7969" i="2" s="1"/>
  <c r="P7969" i="2"/>
  <c r="V7969" i="2" s="1"/>
  <c r="F7970" i="2" s="1"/>
  <c r="I7970" i="2" l="1"/>
  <c r="H7970" i="2"/>
  <c r="K7970" i="2" s="1"/>
  <c r="J7970" i="2"/>
  <c r="M7970" i="2" s="1"/>
  <c r="S7969" i="2"/>
  <c r="N7970" i="2" l="1"/>
  <c r="O7970" i="2" s="1"/>
  <c r="P7970" i="2" l="1"/>
  <c r="Q7970" i="2"/>
  <c r="R7970" i="2"/>
  <c r="T7970" i="2" s="1"/>
  <c r="U7970" i="2"/>
  <c r="S7970" i="2" l="1"/>
  <c r="G7971" i="2"/>
  <c r="V7970" i="2"/>
  <c r="F7971" i="2" s="1"/>
  <c r="J7971" i="2" l="1"/>
  <c r="M7971" i="2" s="1"/>
  <c r="H7971" i="2"/>
  <c r="K7971" i="2" s="1"/>
  <c r="N7971" i="2" s="1"/>
  <c r="O7971" i="2" s="1"/>
  <c r="I7971" i="2"/>
  <c r="R7971" i="2" l="1"/>
  <c r="T7971" i="2" s="1"/>
  <c r="P7971" i="2"/>
  <c r="U7971" i="2"/>
  <c r="Q7971" i="2"/>
  <c r="S7971" i="2" l="1"/>
  <c r="G7972" i="2"/>
  <c r="V7971" i="2"/>
  <c r="F7972" i="2" s="1"/>
  <c r="H7972" i="2" l="1"/>
  <c r="K7972" i="2" s="1"/>
  <c r="J7972" i="2"/>
  <c r="M7972" i="2" s="1"/>
  <c r="I7972" i="2"/>
  <c r="N7972" i="2" l="1"/>
  <c r="O7972" i="2" s="1"/>
  <c r="Q7972" i="2" l="1"/>
  <c r="P7972" i="2"/>
  <c r="R7972" i="2"/>
  <c r="T7972" i="2" s="1"/>
  <c r="U7972" i="2"/>
  <c r="V7972" i="2" s="1"/>
  <c r="F7973" i="2" s="1"/>
  <c r="H7973" i="2" l="1"/>
  <c r="K7973" i="2" s="1"/>
  <c r="J7973" i="2"/>
  <c r="M7973" i="2" s="1"/>
  <c r="S7972" i="2"/>
  <c r="G7973" i="2"/>
  <c r="I7973" i="2" l="1"/>
  <c r="N7973" i="2"/>
  <c r="O7973" i="2" s="1"/>
  <c r="Q7973" i="2" l="1"/>
  <c r="R7973" i="2"/>
  <c r="T7973" i="2" s="1"/>
  <c r="P7973" i="2"/>
  <c r="U7973" i="2"/>
  <c r="V7973" i="2" l="1"/>
  <c r="F7974" i="2" s="1"/>
  <c r="S7973" i="2"/>
  <c r="G7974" i="2"/>
  <c r="H7974" i="2" l="1"/>
  <c r="K7974" i="2" s="1"/>
  <c r="I7974" i="2"/>
  <c r="J7974" i="2"/>
  <c r="M7974" i="2" s="1"/>
  <c r="N7974" i="2" l="1"/>
  <c r="O7974" i="2" s="1"/>
  <c r="R7974" i="2" l="1"/>
  <c r="T7974" i="2" s="1"/>
  <c r="Q7974" i="2"/>
  <c r="P7974" i="2"/>
  <c r="U7974" i="2"/>
  <c r="V7974" i="2" s="1"/>
  <c r="F7975" i="2" s="1"/>
  <c r="J7975" i="2" l="1"/>
  <c r="M7975" i="2" s="1"/>
  <c r="H7975" i="2"/>
  <c r="K7975" i="2" s="1"/>
  <c r="N7975" i="2" s="1"/>
  <c r="O7975" i="2" s="1"/>
  <c r="S7974" i="2"/>
  <c r="G7975" i="2"/>
  <c r="I7975" i="2" s="1"/>
  <c r="R7975" i="2" l="1"/>
  <c r="T7975" i="2" s="1"/>
  <c r="P7975" i="2"/>
  <c r="U7975" i="2"/>
  <c r="Q7975" i="2"/>
  <c r="G7976" i="2" l="1"/>
  <c r="S7975" i="2"/>
  <c r="V7975" i="2"/>
  <c r="F7976" i="2" s="1"/>
  <c r="J7976" i="2" l="1"/>
  <c r="M7976" i="2" s="1"/>
  <c r="H7976" i="2"/>
  <c r="K7976" i="2" s="1"/>
  <c r="N7976" i="2" s="1"/>
  <c r="O7976" i="2" s="1"/>
  <c r="I7976" i="2"/>
  <c r="R7976" i="2" l="1"/>
  <c r="T7976" i="2" s="1"/>
  <c r="Q7976" i="2"/>
  <c r="P7976" i="2"/>
  <c r="U7976" i="2"/>
  <c r="V7976" i="2" s="1"/>
  <c r="F7977" i="2" s="1"/>
  <c r="S7976" i="2" l="1"/>
  <c r="G7977" i="2"/>
  <c r="J7977" i="2"/>
  <c r="M7977" i="2" s="1"/>
  <c r="H7977" i="2"/>
  <c r="K7977" i="2" s="1"/>
  <c r="I7977" i="2"/>
  <c r="L7977" i="2" s="1"/>
  <c r="N7977" i="2" l="1"/>
  <c r="O7977" i="2" s="1"/>
  <c r="R7977" i="2" l="1"/>
  <c r="T7977" i="2" s="1"/>
  <c r="U7977" i="2"/>
  <c r="P7977" i="2"/>
  <c r="Q7977" i="2"/>
  <c r="V7977" i="2" l="1"/>
  <c r="F7978" i="2" s="1"/>
  <c r="S7977" i="2"/>
  <c r="G7978" i="2"/>
  <c r="I7978" i="2" l="1"/>
  <c r="J7978" i="2"/>
  <c r="M7978" i="2" s="1"/>
  <c r="H7978" i="2"/>
  <c r="K7978" i="2" s="1"/>
  <c r="N7978" i="2" s="1"/>
  <c r="O7978" i="2" s="1"/>
  <c r="P7978" i="2" l="1"/>
  <c r="Q7978" i="2"/>
  <c r="R7978" i="2"/>
  <c r="T7978" i="2" s="1"/>
  <c r="U7978" i="2"/>
  <c r="S7978" i="2" l="1"/>
  <c r="G7979" i="2"/>
  <c r="V7978" i="2"/>
  <c r="F7979" i="2" s="1"/>
  <c r="J7979" i="2" l="1"/>
  <c r="M7979" i="2" s="1"/>
  <c r="I7979" i="2"/>
  <c r="H7979" i="2"/>
  <c r="K7979" i="2" s="1"/>
  <c r="N7979" i="2" s="1"/>
  <c r="O7979" i="2" s="1"/>
  <c r="R7979" i="2" l="1"/>
  <c r="T7979" i="2" s="1"/>
  <c r="Q7979" i="2"/>
  <c r="U7979" i="2"/>
  <c r="P7979" i="2"/>
  <c r="V7979" i="2" s="1"/>
  <c r="F7980" i="2" s="1"/>
  <c r="J7980" i="2" l="1"/>
  <c r="M7980" i="2" s="1"/>
  <c r="H7980" i="2"/>
  <c r="K7980" i="2" s="1"/>
  <c r="N7980" i="2" s="1"/>
  <c r="O7980" i="2" s="1"/>
  <c r="S7979" i="2"/>
  <c r="G7980" i="2"/>
  <c r="I7980" i="2" l="1"/>
  <c r="U7980" i="2"/>
  <c r="R7980" i="2"/>
  <c r="T7980" i="2" s="1"/>
  <c r="P7980" i="2"/>
  <c r="Q7980" i="2"/>
  <c r="S7980" i="2" s="1"/>
  <c r="V7980" i="2" l="1"/>
  <c r="F7981" i="2" s="1"/>
  <c r="G7981" i="2"/>
  <c r="I7981" i="2" l="1"/>
  <c r="J7981" i="2"/>
  <c r="M7981" i="2" s="1"/>
  <c r="H7981" i="2"/>
  <c r="K7981" i="2" s="1"/>
  <c r="N7981" i="2" s="1"/>
  <c r="O7981" i="2" s="1"/>
  <c r="U7981" i="2" l="1"/>
  <c r="P7981" i="2"/>
  <c r="R7981" i="2"/>
  <c r="T7981" i="2" s="1"/>
  <c r="Q7981" i="2"/>
  <c r="S7981" i="2" l="1"/>
  <c r="G7982" i="2"/>
  <c r="V7981" i="2"/>
  <c r="F7982" i="2" s="1"/>
  <c r="I7982" i="2" l="1"/>
  <c r="L7982" i="2" s="1"/>
  <c r="J7982" i="2"/>
  <c r="M7982" i="2" s="1"/>
  <c r="H7982" i="2"/>
  <c r="K7982" i="2" s="1"/>
  <c r="N7982" i="2" l="1"/>
  <c r="O7982" i="2" s="1"/>
  <c r="P7982" i="2" l="1"/>
  <c r="U7982" i="2"/>
  <c r="R7982" i="2"/>
  <c r="T7982" i="2" s="1"/>
  <c r="Q7982" i="2"/>
  <c r="S7982" i="2" l="1"/>
  <c r="G7983" i="2"/>
  <c r="V7982" i="2"/>
  <c r="F7983" i="2" s="1"/>
  <c r="I7983" i="2" l="1"/>
  <c r="J7983" i="2"/>
  <c r="M7983" i="2" s="1"/>
  <c r="H7983" i="2"/>
  <c r="K7983" i="2" s="1"/>
  <c r="N7983" i="2" s="1"/>
  <c r="O7983" i="2" s="1"/>
  <c r="U7983" i="2" l="1"/>
  <c r="R7983" i="2"/>
  <c r="T7983" i="2" s="1"/>
  <c r="P7983" i="2"/>
  <c r="Q7983" i="2"/>
  <c r="S7983" i="2" l="1"/>
  <c r="G7984" i="2"/>
  <c r="V7983" i="2"/>
  <c r="F7984" i="2" s="1"/>
  <c r="I7984" i="2" l="1"/>
  <c r="J7984" i="2"/>
  <c r="M7984" i="2" s="1"/>
  <c r="H7984" i="2"/>
  <c r="K7984" i="2" s="1"/>
  <c r="N7984" i="2" s="1"/>
  <c r="O7984" i="2" s="1"/>
  <c r="Q7984" i="2" l="1"/>
  <c r="R7984" i="2"/>
  <c r="T7984" i="2" s="1"/>
  <c r="P7984" i="2"/>
  <c r="U7984" i="2"/>
  <c r="V7984" i="2" l="1"/>
  <c r="F7985" i="2" s="1"/>
  <c r="S7984" i="2"/>
  <c r="G7985" i="2"/>
  <c r="J7985" i="2" l="1"/>
  <c r="M7985" i="2" s="1"/>
  <c r="I7985" i="2"/>
  <c r="L7985" i="2" s="1"/>
  <c r="H7985" i="2"/>
  <c r="K7985" i="2" s="1"/>
  <c r="N7985" i="2" s="1"/>
  <c r="O7985" i="2" s="1"/>
  <c r="P7985" i="2" l="1"/>
  <c r="R7985" i="2"/>
  <c r="T7985" i="2" s="1"/>
  <c r="Q7985" i="2"/>
  <c r="U7985" i="2"/>
  <c r="V7985" i="2" s="1"/>
  <c r="F7986" i="2" s="1"/>
  <c r="J7986" i="2" l="1"/>
  <c r="M7986" i="2" s="1"/>
  <c r="H7986" i="2"/>
  <c r="K7986" i="2" s="1"/>
  <c r="S7985" i="2"/>
  <c r="G7986" i="2"/>
  <c r="I7986" i="2" l="1"/>
  <c r="L7986" i="2" s="1"/>
  <c r="N7986" i="2" s="1"/>
  <c r="O7986" i="2" s="1"/>
  <c r="Q7986" i="2" l="1"/>
  <c r="P7986" i="2"/>
  <c r="R7986" i="2"/>
  <c r="T7986" i="2" s="1"/>
  <c r="U7986" i="2"/>
  <c r="V7986" i="2" l="1"/>
  <c r="F7987" i="2" s="1"/>
  <c r="S7986" i="2"/>
  <c r="G7987" i="2"/>
  <c r="J7987" i="2" l="1"/>
  <c r="M7987" i="2" s="1"/>
  <c r="I7987" i="2"/>
  <c r="L7987" i="2" s="1"/>
  <c r="H7987" i="2"/>
  <c r="K7987" i="2" s="1"/>
  <c r="N7987" i="2" s="1"/>
  <c r="O7987" i="2" s="1"/>
  <c r="Q7987" i="2" l="1"/>
  <c r="R7987" i="2"/>
  <c r="T7987" i="2" s="1"/>
  <c r="P7987" i="2"/>
  <c r="U7987" i="2"/>
  <c r="V7987" i="2" s="1"/>
  <c r="F7988" i="2" s="1"/>
  <c r="J7988" i="2" l="1"/>
  <c r="M7988" i="2" s="1"/>
  <c r="H7988" i="2"/>
  <c r="K7988" i="2" s="1"/>
  <c r="S7987" i="2"/>
  <c r="G7988" i="2"/>
  <c r="I7988" i="2" l="1"/>
  <c r="L7988" i="2" s="1"/>
  <c r="N7988" i="2" s="1"/>
  <c r="O7988" i="2" s="1"/>
  <c r="Q7988" i="2" l="1"/>
  <c r="R7988" i="2"/>
  <c r="T7988" i="2" s="1"/>
  <c r="P7988" i="2"/>
  <c r="U7988" i="2"/>
  <c r="V7988" i="2" s="1"/>
  <c r="F7989" i="2" s="1"/>
  <c r="J7989" i="2" l="1"/>
  <c r="M7989" i="2" s="1"/>
  <c r="H7989" i="2"/>
  <c r="K7989" i="2" s="1"/>
  <c r="S7988" i="2"/>
  <c r="G7989" i="2"/>
  <c r="I7989" i="2" l="1"/>
  <c r="L7989" i="2" s="1"/>
  <c r="N7989" i="2" s="1"/>
  <c r="O7989" i="2" s="1"/>
  <c r="R7989" i="2" l="1"/>
  <c r="T7989" i="2" s="1"/>
  <c r="Q7989" i="2"/>
  <c r="U7989" i="2"/>
  <c r="P7989" i="2"/>
  <c r="V7989" i="2" s="1"/>
  <c r="F7990" i="2" s="1"/>
  <c r="J7990" i="2" l="1"/>
  <c r="M7990" i="2" s="1"/>
  <c r="H7990" i="2"/>
  <c r="K7990" i="2" s="1"/>
  <c r="S7989" i="2"/>
  <c r="G7990" i="2"/>
  <c r="I7990" i="2" l="1"/>
  <c r="L7990" i="2" s="1"/>
  <c r="N7990" i="2" s="1"/>
  <c r="O7990" i="2" s="1"/>
  <c r="R7990" i="2" l="1"/>
  <c r="T7990" i="2" s="1"/>
  <c r="Q7990" i="2"/>
  <c r="U7990" i="2"/>
  <c r="P7990" i="2"/>
  <c r="V7990" i="2" s="1"/>
  <c r="F7991" i="2" s="1"/>
  <c r="J7991" i="2" l="1"/>
  <c r="M7991" i="2" s="1"/>
  <c r="H7991" i="2"/>
  <c r="K7991" i="2" s="1"/>
  <c r="S7990" i="2"/>
  <c r="G7991" i="2"/>
  <c r="I7991" i="2" l="1"/>
  <c r="L7991" i="2" s="1"/>
  <c r="N7991" i="2" s="1"/>
  <c r="O7991" i="2" s="1"/>
  <c r="R7991" i="2" l="1"/>
  <c r="T7991" i="2" s="1"/>
  <c r="Q7991" i="2"/>
  <c r="P7991" i="2"/>
  <c r="U7991" i="2"/>
  <c r="V7991" i="2" l="1"/>
  <c r="F7992" i="2" s="1"/>
  <c r="S7991" i="2"/>
  <c r="G7992" i="2"/>
  <c r="J7992" i="2" l="1"/>
  <c r="M7992" i="2" s="1"/>
  <c r="I7992" i="2"/>
  <c r="L7992" i="2" s="1"/>
  <c r="H7992" i="2"/>
  <c r="K7992" i="2" s="1"/>
  <c r="N7992" i="2" s="1"/>
  <c r="O7992" i="2" s="1"/>
  <c r="R7992" i="2" l="1"/>
  <c r="T7992" i="2" s="1"/>
  <c r="P7992" i="2"/>
  <c r="Q7992" i="2"/>
  <c r="U7992" i="2"/>
  <c r="V7992" i="2" s="1"/>
  <c r="F7993" i="2" s="1"/>
  <c r="J7993" i="2" l="1"/>
  <c r="M7993" i="2" s="1"/>
  <c r="H7993" i="2"/>
  <c r="K7993" i="2" s="1"/>
  <c r="N7993" i="2" s="1"/>
  <c r="O7993" i="2" s="1"/>
  <c r="S7992" i="2"/>
  <c r="G7993" i="2"/>
  <c r="I7993" i="2" s="1"/>
  <c r="P7993" i="2" l="1"/>
  <c r="R7993" i="2"/>
  <c r="T7993" i="2" s="1"/>
  <c r="Q7993" i="2"/>
  <c r="S7993" i="2" s="1"/>
  <c r="U7993" i="2"/>
  <c r="V7993" i="2" l="1"/>
  <c r="F7994" i="2" s="1"/>
  <c r="J7994" i="2" l="1"/>
  <c r="M7994" i="2" s="1"/>
  <c r="I7994" i="2"/>
  <c r="H7994" i="2"/>
  <c r="K7994" i="2" s="1"/>
  <c r="N7994" i="2" s="1"/>
  <c r="O7994" i="2" s="1"/>
  <c r="R7994" i="2" l="1"/>
  <c r="T7994" i="2" s="1"/>
  <c r="P7994" i="2"/>
  <c r="Q7994" i="2"/>
  <c r="U7994" i="2"/>
  <c r="V7994" i="2" s="1"/>
  <c r="F7995" i="2" s="1"/>
  <c r="J7995" i="2" l="1"/>
  <c r="M7995" i="2" s="1"/>
  <c r="H7995" i="2"/>
  <c r="K7995" i="2" s="1"/>
  <c r="N7995" i="2" s="1"/>
  <c r="O7995" i="2" s="1"/>
  <c r="S7994" i="2"/>
  <c r="G7995" i="2"/>
  <c r="I7995" i="2" l="1"/>
  <c r="Q7995" i="2"/>
  <c r="P7995" i="2"/>
  <c r="R7995" i="2"/>
  <c r="T7995" i="2" s="1"/>
  <c r="U7995" i="2"/>
  <c r="V7995" i="2" s="1"/>
  <c r="F7996" i="2" s="1"/>
  <c r="J7996" i="2" l="1"/>
  <c r="M7996" i="2" s="1"/>
  <c r="H7996" i="2"/>
  <c r="K7996" i="2" s="1"/>
  <c r="N7996" i="2" s="1"/>
  <c r="O7996" i="2" s="1"/>
  <c r="S7995" i="2"/>
  <c r="G7996" i="2"/>
  <c r="I7996" i="2" l="1"/>
  <c r="R7996" i="2"/>
  <c r="T7996" i="2" s="1"/>
  <c r="Q7996" i="2"/>
  <c r="P7996" i="2"/>
  <c r="U7996" i="2"/>
  <c r="V7996" i="2" l="1"/>
  <c r="F7997" i="2" s="1"/>
  <c r="S7996" i="2"/>
  <c r="G7997" i="2"/>
  <c r="J7997" i="2" l="1"/>
  <c r="M7997" i="2" s="1"/>
  <c r="I7997" i="2"/>
  <c r="H7997" i="2"/>
  <c r="K7997" i="2" s="1"/>
  <c r="N7997" i="2" s="1"/>
  <c r="O7997" i="2" s="1"/>
  <c r="Q7997" i="2" l="1"/>
  <c r="P7997" i="2"/>
  <c r="R7997" i="2"/>
  <c r="T7997" i="2" s="1"/>
  <c r="U7997" i="2"/>
  <c r="V7997" i="2" s="1"/>
  <c r="F7998" i="2" s="1"/>
  <c r="J7998" i="2" l="1"/>
  <c r="M7998" i="2" s="1"/>
  <c r="H7998" i="2"/>
  <c r="K7998" i="2" s="1"/>
  <c r="N7998" i="2" s="1"/>
  <c r="O7998" i="2" s="1"/>
  <c r="S7997" i="2"/>
  <c r="G7998" i="2"/>
  <c r="I7998" i="2" l="1"/>
  <c r="Q7998" i="2"/>
  <c r="P7998" i="2"/>
  <c r="V7998" i="2" s="1"/>
  <c r="F7999" i="2" s="1"/>
  <c r="R7998" i="2"/>
  <c r="T7998" i="2" s="1"/>
  <c r="U7998" i="2"/>
  <c r="J7999" i="2" l="1"/>
  <c r="M7999" i="2" s="1"/>
  <c r="H7999" i="2"/>
  <c r="K7999" i="2" s="1"/>
  <c r="N7999" i="2" s="1"/>
  <c r="O7999" i="2" s="1"/>
  <c r="S7998" i="2"/>
  <c r="G7999" i="2"/>
  <c r="Q7999" i="2" l="1"/>
  <c r="S7999" i="2" s="1"/>
  <c r="R7999" i="2"/>
  <c r="T7999" i="2" s="1"/>
  <c r="P7999" i="2"/>
  <c r="U7999" i="2"/>
  <c r="V7999" i="2" s="1"/>
  <c r="F8000" i="2" s="1"/>
  <c r="G8000" i="2"/>
  <c r="I7999" i="2"/>
  <c r="J8000" i="2" l="1"/>
  <c r="M8000" i="2" s="1"/>
  <c r="H8000" i="2"/>
  <c r="K8000" i="2" s="1"/>
  <c r="I8000" i="2"/>
  <c r="N8000" i="2" l="1"/>
  <c r="O8000" i="2" s="1"/>
  <c r="R8000" i="2" l="1"/>
  <c r="T8000" i="2" s="1"/>
  <c r="Q8000" i="2"/>
  <c r="P8000" i="2"/>
  <c r="U8000" i="2"/>
  <c r="V8000" i="2" s="1"/>
  <c r="F8001" i="2" s="1"/>
  <c r="H8001" i="2" l="1"/>
  <c r="K8001" i="2" s="1"/>
  <c r="J8001" i="2"/>
  <c r="M8001" i="2" s="1"/>
  <c r="S8000" i="2"/>
  <c r="G8001" i="2"/>
  <c r="I8001" i="2" l="1"/>
  <c r="N8001" i="2"/>
  <c r="O8001" i="2" s="1"/>
  <c r="R8001" i="2" l="1"/>
  <c r="T8001" i="2" s="1"/>
  <c r="Q8001" i="2"/>
  <c r="P8001" i="2"/>
  <c r="U8001" i="2"/>
  <c r="V8001" i="2" l="1"/>
  <c r="F8002" i="2" s="1"/>
  <c r="S8001" i="2"/>
  <c r="G8002" i="2"/>
  <c r="J8002" i="2" l="1"/>
  <c r="M8002" i="2" s="1"/>
  <c r="I8002" i="2"/>
  <c r="L8002" i="2" s="1"/>
  <c r="H8002" i="2"/>
  <c r="K8002" i="2" s="1"/>
  <c r="N8002" i="2" s="1"/>
  <c r="O8002" i="2" s="1"/>
  <c r="R8002" i="2" l="1"/>
  <c r="T8002" i="2" s="1"/>
  <c r="Q8002" i="2"/>
  <c r="U8002" i="2"/>
  <c r="P8002" i="2"/>
  <c r="V8002" i="2" s="1"/>
  <c r="F8003" i="2" s="1"/>
  <c r="S8002" i="2" l="1"/>
  <c r="G8003" i="2"/>
  <c r="H8003" i="2"/>
  <c r="K8003" i="2" s="1"/>
  <c r="N8003" i="2" s="1"/>
  <c r="O8003" i="2" s="1"/>
  <c r="J8003" i="2"/>
  <c r="M8003" i="2" s="1"/>
  <c r="I8003" i="2"/>
  <c r="P8003" i="2" l="1"/>
  <c r="U8003" i="2"/>
  <c r="R8003" i="2"/>
  <c r="T8003" i="2" s="1"/>
  <c r="Q8003" i="2"/>
  <c r="S8003" i="2" s="1"/>
  <c r="G8004" i="2"/>
  <c r="V8003" i="2" l="1"/>
  <c r="F8004" i="2" s="1"/>
  <c r="J8004" i="2" l="1"/>
  <c r="M8004" i="2" s="1"/>
  <c r="H8004" i="2"/>
  <c r="K8004" i="2" s="1"/>
  <c r="N8004" i="2" s="1"/>
  <c r="O8004" i="2" s="1"/>
  <c r="I8004" i="2"/>
  <c r="Q8004" i="2" l="1"/>
  <c r="U8004" i="2"/>
  <c r="R8004" i="2"/>
  <c r="T8004" i="2" s="1"/>
  <c r="P8004" i="2"/>
  <c r="V8004" i="2" s="1"/>
  <c r="F8005" i="2" s="1"/>
  <c r="H8005" i="2" l="1"/>
  <c r="K8005" i="2" s="1"/>
  <c r="J8005" i="2"/>
  <c r="M8005" i="2" s="1"/>
  <c r="S8004" i="2"/>
  <c r="G8005" i="2"/>
  <c r="N8005" i="2" l="1"/>
  <c r="O8005" i="2" s="1"/>
  <c r="I8005" i="2"/>
  <c r="U8005" i="2" l="1"/>
  <c r="Q8005" i="2"/>
  <c r="R8005" i="2"/>
  <c r="T8005" i="2" s="1"/>
  <c r="P8005" i="2"/>
  <c r="V8005" i="2" s="1"/>
  <c r="F8006" i="2" s="1"/>
  <c r="H8006" i="2" l="1"/>
  <c r="K8006" i="2" s="1"/>
  <c r="J8006" i="2"/>
  <c r="M8006" i="2" s="1"/>
  <c r="S8005" i="2"/>
  <c r="G8006" i="2"/>
  <c r="I8006" i="2" l="1"/>
  <c r="N8006" i="2"/>
  <c r="O8006" i="2" s="1"/>
  <c r="R8006" i="2" l="1"/>
  <c r="T8006" i="2" s="1"/>
  <c r="Q8006" i="2"/>
  <c r="P8006" i="2"/>
  <c r="O8007" i="2"/>
  <c r="U8006" i="2"/>
  <c r="V8006" i="2" s="1"/>
  <c r="F8007" i="2" s="1"/>
  <c r="R8007" i="2" l="1"/>
  <c r="T8007" i="2" s="1"/>
  <c r="P8007" i="2"/>
  <c r="U8007" i="2"/>
  <c r="Q8007" i="2"/>
  <c r="S8007" i="2" s="1"/>
  <c r="S8006" i="2"/>
  <c r="G8007" i="2"/>
  <c r="G8008" i="2" s="1"/>
  <c r="J8007" i="2"/>
  <c r="M8007" i="2" s="1"/>
  <c r="H8007" i="2"/>
  <c r="K8007" i="2" s="1"/>
  <c r="N8007" i="2" s="1"/>
  <c r="I8007" i="2"/>
  <c r="V8007" i="2" l="1"/>
  <c r="F8008" i="2" s="1"/>
  <c r="I8008" i="2" l="1"/>
  <c r="L8008" i="2" s="1"/>
  <c r="J8008" i="2"/>
  <c r="M8008" i="2" s="1"/>
  <c r="H8008" i="2"/>
  <c r="K8008" i="2" s="1"/>
  <c r="N8008" i="2" s="1"/>
  <c r="O8008" i="2" s="1"/>
  <c r="Q8008" i="2" l="1"/>
  <c r="R8008" i="2"/>
  <c r="T8008" i="2" s="1"/>
  <c r="P8008" i="2"/>
  <c r="U8008" i="2"/>
  <c r="V8008" i="2" l="1"/>
  <c r="F8009" i="2" s="1"/>
  <c r="S8008" i="2"/>
  <c r="G8009" i="2"/>
  <c r="H8009" i="2" l="1"/>
  <c r="K8009" i="2" s="1"/>
  <c r="J8009" i="2"/>
  <c r="M8009" i="2" s="1"/>
  <c r="I8009" i="2"/>
  <c r="L8009" i="2" s="1"/>
  <c r="N8009" i="2" s="1"/>
  <c r="O8009" i="2" s="1"/>
  <c r="P8009" i="2" l="1"/>
  <c r="R8009" i="2"/>
  <c r="T8009" i="2" s="1"/>
  <c r="U8009" i="2"/>
  <c r="Q8009" i="2"/>
  <c r="S8009" i="2" l="1"/>
  <c r="G8010" i="2"/>
  <c r="V8009" i="2"/>
  <c r="F8010" i="2" s="1"/>
  <c r="H8010" i="2" l="1"/>
  <c r="K8010" i="2" s="1"/>
  <c r="I8010" i="2"/>
  <c r="L8010" i="2" s="1"/>
  <c r="J8010" i="2"/>
  <c r="M8010" i="2" s="1"/>
  <c r="N8010" i="2" l="1"/>
  <c r="O8010" i="2" s="1"/>
  <c r="P8010" i="2" l="1"/>
  <c r="R8010" i="2"/>
  <c r="T8010" i="2" s="1"/>
  <c r="Q8010" i="2"/>
  <c r="U8010" i="2"/>
  <c r="S8010" i="2" l="1"/>
  <c r="G8011" i="2"/>
  <c r="V8010" i="2"/>
  <c r="F8011" i="2" s="1"/>
  <c r="J8011" i="2" l="1"/>
  <c r="M8011" i="2" s="1"/>
  <c r="H8011" i="2"/>
  <c r="K8011" i="2" s="1"/>
  <c r="I8011" i="2"/>
  <c r="L8011" i="2" s="1"/>
  <c r="N8011" i="2" s="1"/>
  <c r="O8011" i="2" s="1"/>
  <c r="R8011" i="2" l="1"/>
  <c r="T8011" i="2" s="1"/>
  <c r="U8011" i="2"/>
  <c r="P8011" i="2"/>
  <c r="Q8011" i="2"/>
  <c r="S8011" i="2" l="1"/>
  <c r="G8012" i="2"/>
  <c r="V8011" i="2"/>
  <c r="F8012" i="2" s="1"/>
  <c r="I8012" i="2" l="1"/>
  <c r="L8012" i="2" s="1"/>
  <c r="J8012" i="2"/>
  <c r="M8012" i="2" s="1"/>
  <c r="H8012" i="2"/>
  <c r="K8012" i="2" s="1"/>
  <c r="N8012" i="2" s="1"/>
  <c r="O8012" i="2" s="1"/>
  <c r="Q8012" i="2" l="1"/>
  <c r="P8012" i="2"/>
  <c r="R8012" i="2"/>
  <c r="T8012" i="2" s="1"/>
  <c r="U8012" i="2"/>
  <c r="V8012" i="2" l="1"/>
  <c r="F8013" i="2" s="1"/>
  <c r="S8012" i="2"/>
  <c r="G8013" i="2"/>
  <c r="H8013" i="2" l="1"/>
  <c r="K8013" i="2" s="1"/>
  <c r="J8013" i="2"/>
  <c r="M8013" i="2" s="1"/>
  <c r="I8013" i="2"/>
  <c r="L8013" i="2" s="1"/>
  <c r="N8013" i="2" s="1"/>
  <c r="O8013" i="2" s="1"/>
  <c r="Q8013" i="2" l="1"/>
  <c r="P8013" i="2"/>
  <c r="R8013" i="2"/>
  <c r="T8013" i="2" s="1"/>
  <c r="U8013" i="2"/>
  <c r="V8013" i="2" l="1"/>
  <c r="F8014" i="2" s="1"/>
  <c r="S8013" i="2"/>
  <c r="G8014" i="2"/>
  <c r="H8014" i="2" l="1"/>
  <c r="K8014" i="2" s="1"/>
  <c r="J8014" i="2"/>
  <c r="M8014" i="2" s="1"/>
  <c r="I8014" i="2"/>
  <c r="L8014" i="2" s="1"/>
  <c r="N8014" i="2" l="1"/>
  <c r="O8014" i="2" s="1"/>
  <c r="R8014" i="2" l="1"/>
  <c r="T8014" i="2" s="1"/>
  <c r="P8014" i="2"/>
  <c r="Q8014" i="2"/>
  <c r="U8014" i="2"/>
  <c r="S8014" i="2" l="1"/>
  <c r="G8015" i="2"/>
  <c r="V8014" i="2"/>
  <c r="F8015" i="2" s="1"/>
  <c r="H8015" i="2" l="1"/>
  <c r="K8015" i="2" s="1"/>
  <c r="J8015" i="2"/>
  <c r="M8015" i="2" s="1"/>
  <c r="I8015" i="2"/>
  <c r="L8015" i="2" s="1"/>
  <c r="N8015" i="2" s="1"/>
  <c r="O8015" i="2" s="1"/>
  <c r="P8015" i="2" l="1"/>
  <c r="R8015" i="2"/>
  <c r="T8015" i="2" s="1"/>
  <c r="Q8015" i="2"/>
  <c r="U8015" i="2"/>
  <c r="V8015" i="2" s="1"/>
  <c r="F8016" i="2" s="1"/>
  <c r="J8016" i="2" l="1"/>
  <c r="M8016" i="2" s="1"/>
  <c r="H8016" i="2"/>
  <c r="K8016" i="2" s="1"/>
  <c r="S8015" i="2"/>
  <c r="G8016" i="2"/>
  <c r="I8016" i="2" l="1"/>
  <c r="L8016" i="2" s="1"/>
  <c r="N8016" i="2" s="1"/>
  <c r="O8016" i="2" s="1"/>
  <c r="R8016" i="2" l="1"/>
  <c r="T8016" i="2" s="1"/>
  <c r="Q8016" i="2"/>
  <c r="P8016" i="2"/>
  <c r="U8016" i="2"/>
  <c r="V8016" i="2" s="1"/>
  <c r="F8017" i="2" s="1"/>
  <c r="H8017" i="2" l="1"/>
  <c r="K8017" i="2" s="1"/>
  <c r="J8017" i="2"/>
  <c r="M8017" i="2" s="1"/>
  <c r="S8016" i="2"/>
  <c r="G8017" i="2"/>
  <c r="I8017" i="2" s="1"/>
  <c r="N8017" i="2" l="1"/>
  <c r="O8017" i="2" s="1"/>
  <c r="R8017" i="2" l="1"/>
  <c r="T8017" i="2" s="1"/>
  <c r="Q8017" i="2"/>
  <c r="U8017" i="2"/>
  <c r="P8017" i="2"/>
  <c r="V8017" i="2" s="1"/>
  <c r="F8018" i="2" s="1"/>
  <c r="I8018" i="2" l="1"/>
  <c r="H8018" i="2"/>
  <c r="K8018" i="2" s="1"/>
  <c r="J8018" i="2"/>
  <c r="M8018" i="2" s="1"/>
  <c r="S8017" i="2"/>
  <c r="N8018" i="2" l="1"/>
  <c r="O8018" i="2" s="1"/>
  <c r="R8018" i="2" l="1"/>
  <c r="T8018" i="2" s="1"/>
  <c r="U8018" i="2"/>
  <c r="P8018" i="2"/>
  <c r="Q8018" i="2"/>
  <c r="G8019" i="2" l="1"/>
  <c r="S8018" i="2"/>
  <c r="V8018" i="2"/>
  <c r="F8019" i="2" s="1"/>
  <c r="J8019" i="2" l="1"/>
  <c r="M8019" i="2" s="1"/>
  <c r="H8019" i="2"/>
  <c r="K8019" i="2" s="1"/>
  <c r="N8019" i="2" s="1"/>
  <c r="O8019" i="2" s="1"/>
  <c r="I8019" i="2"/>
  <c r="P8019" i="2" l="1"/>
  <c r="R8019" i="2"/>
  <c r="T8019" i="2" s="1"/>
  <c r="Q8019" i="2"/>
  <c r="U8019" i="2"/>
  <c r="V8019" i="2" s="1"/>
  <c r="F8020" i="2" s="1"/>
  <c r="J8020" i="2" l="1"/>
  <c r="M8020" i="2" s="1"/>
  <c r="H8020" i="2"/>
  <c r="K8020" i="2" s="1"/>
  <c r="N8020" i="2" s="1"/>
  <c r="O8020" i="2" s="1"/>
  <c r="S8019" i="2"/>
  <c r="G8020" i="2"/>
  <c r="I8020" i="2" l="1"/>
  <c r="R8020" i="2"/>
  <c r="T8020" i="2" s="1"/>
  <c r="P8020" i="2"/>
  <c r="Q8020" i="2"/>
  <c r="S8020" i="2" s="1"/>
  <c r="U8020" i="2"/>
  <c r="V8020" i="2" s="1"/>
  <c r="F8021" i="2" s="1"/>
  <c r="J8021" i="2" l="1"/>
  <c r="M8021" i="2" s="1"/>
  <c r="H8021" i="2"/>
  <c r="K8021" i="2" s="1"/>
  <c r="N8021" i="2" s="1"/>
  <c r="O8021" i="2" s="1"/>
  <c r="G8021" i="2"/>
  <c r="I8021" i="2" l="1"/>
  <c r="Q8021" i="2"/>
  <c r="P8021" i="2"/>
  <c r="R8021" i="2"/>
  <c r="T8021" i="2" s="1"/>
  <c r="U8021" i="2"/>
  <c r="V8021" i="2" l="1"/>
  <c r="F8022" i="2" s="1"/>
  <c r="S8021" i="2"/>
  <c r="G8022" i="2"/>
  <c r="J8022" i="2" l="1"/>
  <c r="M8022" i="2" s="1"/>
  <c r="I8022" i="2"/>
  <c r="H8022" i="2"/>
  <c r="K8022" i="2" s="1"/>
  <c r="N8022" i="2" s="1"/>
  <c r="O8022" i="2" s="1"/>
  <c r="R8022" i="2" l="1"/>
  <c r="T8022" i="2" s="1"/>
  <c r="U8022" i="2"/>
  <c r="Q8022" i="2"/>
  <c r="P8022" i="2"/>
  <c r="V8022" i="2" s="1"/>
  <c r="F8023" i="2" s="1"/>
  <c r="H8023" i="2" l="1"/>
  <c r="K8023" i="2" s="1"/>
  <c r="J8023" i="2"/>
  <c r="M8023" i="2" s="1"/>
  <c r="S8022" i="2"/>
  <c r="G8023" i="2"/>
  <c r="I8023" i="2" l="1"/>
  <c r="N8023" i="2"/>
  <c r="O8023" i="2" s="1"/>
  <c r="R8023" i="2" l="1"/>
  <c r="T8023" i="2" s="1"/>
  <c r="Q8023" i="2"/>
  <c r="P8023" i="2"/>
  <c r="U8023" i="2"/>
  <c r="S8023" i="2" l="1"/>
  <c r="G8024" i="2"/>
  <c r="V8023" i="2"/>
  <c r="F8024" i="2" s="1"/>
  <c r="J8024" i="2" l="1"/>
  <c r="M8024" i="2" s="1"/>
  <c r="I8024" i="2"/>
  <c r="H8024" i="2"/>
  <c r="K8024" i="2" s="1"/>
  <c r="N8024" i="2" s="1"/>
  <c r="O8024" i="2" s="1"/>
  <c r="P8024" i="2" l="1"/>
  <c r="Q8024" i="2"/>
  <c r="R8024" i="2"/>
  <c r="T8024" i="2" s="1"/>
  <c r="U8024" i="2"/>
  <c r="S8024" i="2" l="1"/>
  <c r="G8025" i="2"/>
  <c r="V8024" i="2"/>
  <c r="F8025" i="2" s="1"/>
  <c r="I8025" i="2" l="1"/>
  <c r="J8025" i="2"/>
  <c r="M8025" i="2" s="1"/>
  <c r="H8025" i="2"/>
  <c r="K8025" i="2" s="1"/>
  <c r="N8025" i="2" s="1"/>
  <c r="O8025" i="2" s="1"/>
  <c r="U8025" i="2" l="1"/>
  <c r="R8025" i="2"/>
  <c r="T8025" i="2" s="1"/>
  <c r="Q8025" i="2"/>
  <c r="P8025" i="2"/>
  <c r="V8025" i="2" s="1"/>
  <c r="F8026" i="2" s="1"/>
  <c r="H8026" i="2" l="1"/>
  <c r="K8026" i="2" s="1"/>
  <c r="J8026" i="2"/>
  <c r="M8026" i="2" s="1"/>
  <c r="S8025" i="2"/>
  <c r="G8026" i="2"/>
  <c r="I8026" i="2" l="1"/>
  <c r="L8026" i="2" s="1"/>
  <c r="N8026" i="2" s="1"/>
  <c r="O8026" i="2" s="1"/>
  <c r="R8026" i="2" l="1"/>
  <c r="T8026" i="2" s="1"/>
  <c r="Q8026" i="2"/>
  <c r="U8026" i="2"/>
  <c r="P8026" i="2"/>
  <c r="V8026" i="2" s="1"/>
  <c r="F8027" i="2" s="1"/>
  <c r="J8027" i="2" l="1"/>
  <c r="M8027" i="2" s="1"/>
  <c r="H8027" i="2"/>
  <c r="K8027" i="2" s="1"/>
  <c r="N8027" i="2" s="1"/>
  <c r="O8027" i="2" s="1"/>
  <c r="S8026" i="2"/>
  <c r="G8027" i="2"/>
  <c r="I8027" i="2" l="1"/>
  <c r="Q8027" i="2" s="1"/>
  <c r="R8027" i="2"/>
  <c r="T8027" i="2" s="1"/>
  <c r="P8027" i="2"/>
  <c r="U8027" i="2"/>
  <c r="V8027" i="2" l="1"/>
  <c r="F8028" i="2" s="1"/>
  <c r="S8027" i="2"/>
  <c r="G8028" i="2"/>
  <c r="J8028" i="2" l="1"/>
  <c r="M8028" i="2" s="1"/>
  <c r="I8028" i="2"/>
  <c r="H8028" i="2"/>
  <c r="K8028" i="2" s="1"/>
  <c r="N8028" i="2" s="1"/>
  <c r="O8028" i="2" s="1"/>
  <c r="U8028" i="2" l="1"/>
  <c r="R8028" i="2"/>
  <c r="T8028" i="2" s="1"/>
  <c r="Q8028" i="2"/>
  <c r="P8028" i="2"/>
  <c r="V8028" i="2" s="1"/>
  <c r="F8029" i="2" s="1"/>
  <c r="J8029" i="2" l="1"/>
  <c r="M8029" i="2" s="1"/>
  <c r="H8029" i="2"/>
  <c r="K8029" i="2" s="1"/>
  <c r="N8029" i="2" s="1"/>
  <c r="O8029" i="2" s="1"/>
  <c r="S8028" i="2"/>
  <c r="G8029" i="2"/>
  <c r="I8029" i="2" l="1"/>
  <c r="Q8029" i="2"/>
  <c r="U8029" i="2"/>
  <c r="R8029" i="2"/>
  <c r="T8029" i="2" s="1"/>
  <c r="P8029" i="2"/>
  <c r="V8029" i="2" s="1"/>
  <c r="F8030" i="2" s="1"/>
  <c r="J8030" i="2" l="1"/>
  <c r="M8030" i="2" s="1"/>
  <c r="H8030" i="2"/>
  <c r="K8030" i="2" s="1"/>
  <c r="N8030" i="2" s="1"/>
  <c r="O8030" i="2" s="1"/>
  <c r="S8029" i="2"/>
  <c r="G8030" i="2"/>
  <c r="R8030" i="2" l="1"/>
  <c r="T8030" i="2" s="1"/>
  <c r="Q8030" i="2"/>
  <c r="P8030" i="2"/>
  <c r="U8030" i="2"/>
  <c r="V8030" i="2" s="1"/>
  <c r="F8031" i="2" s="1"/>
  <c r="I8030" i="2"/>
  <c r="J8031" i="2" l="1"/>
  <c r="M8031" i="2" s="1"/>
  <c r="H8031" i="2"/>
  <c r="K8031" i="2" s="1"/>
  <c r="N8031" i="2" s="1"/>
  <c r="O8031" i="2" s="1"/>
  <c r="S8030" i="2"/>
  <c r="G8031" i="2"/>
  <c r="I8031" i="2" l="1"/>
  <c r="Q8031" i="2"/>
  <c r="P8031" i="2"/>
  <c r="R8031" i="2"/>
  <c r="T8031" i="2" s="1"/>
  <c r="U8031" i="2"/>
  <c r="V8031" i="2" s="1"/>
  <c r="F8032" i="2" s="1"/>
  <c r="J8032" i="2" l="1"/>
  <c r="M8032" i="2" s="1"/>
  <c r="H8032" i="2"/>
  <c r="K8032" i="2" s="1"/>
  <c r="S8031" i="2"/>
  <c r="G8032" i="2"/>
  <c r="I8032" i="2" l="1"/>
  <c r="L8032" i="2" s="1"/>
  <c r="N8032" i="2" s="1"/>
  <c r="O8032" i="2" s="1"/>
  <c r="R8032" i="2" l="1"/>
  <c r="T8032" i="2" s="1"/>
  <c r="U8032" i="2"/>
  <c r="Q8032" i="2"/>
  <c r="P8032" i="2"/>
  <c r="V8032" i="2" s="1"/>
  <c r="F8033" i="2" s="1"/>
  <c r="J8033" i="2" l="1"/>
  <c r="M8033" i="2" s="1"/>
  <c r="H8033" i="2"/>
  <c r="K8033" i="2" s="1"/>
  <c r="S8032" i="2"/>
  <c r="G8033" i="2"/>
  <c r="I8033" i="2" l="1"/>
  <c r="L8033" i="2" s="1"/>
  <c r="N8033" i="2" s="1"/>
  <c r="O8033" i="2" s="1"/>
  <c r="Q8033" i="2" l="1"/>
  <c r="R8033" i="2"/>
  <c r="T8033" i="2" s="1"/>
  <c r="P8033" i="2"/>
  <c r="U8033" i="2"/>
  <c r="V8033" i="2" s="1"/>
  <c r="F8034" i="2" s="1"/>
  <c r="J8034" i="2" l="1"/>
  <c r="M8034" i="2" s="1"/>
  <c r="H8034" i="2"/>
  <c r="K8034" i="2" s="1"/>
  <c r="S8033" i="2"/>
  <c r="G8034" i="2"/>
  <c r="I8034" i="2" l="1"/>
  <c r="L8034" i="2" s="1"/>
  <c r="N8034" i="2"/>
  <c r="O8034" i="2" s="1"/>
  <c r="R8034" i="2" l="1"/>
  <c r="T8034" i="2" s="1"/>
  <c r="P8034" i="2"/>
  <c r="U8034" i="2"/>
  <c r="Q8034" i="2"/>
  <c r="S8034" i="2" l="1"/>
  <c r="G8035" i="2"/>
  <c r="V8034" i="2"/>
  <c r="F8035" i="2" s="1"/>
  <c r="J8035" i="2" l="1"/>
  <c r="M8035" i="2" s="1"/>
  <c r="I8035" i="2"/>
  <c r="L8035" i="2" s="1"/>
  <c r="H8035" i="2"/>
  <c r="K8035" i="2" s="1"/>
  <c r="N8035" i="2" s="1"/>
  <c r="O8035" i="2" s="1"/>
  <c r="R8035" i="2" l="1"/>
  <c r="T8035" i="2" s="1"/>
  <c r="P8035" i="2"/>
  <c r="Q8035" i="2"/>
  <c r="U8035" i="2"/>
  <c r="V8035" i="2" s="1"/>
  <c r="F8036" i="2" s="1"/>
  <c r="J8036" i="2" l="1"/>
  <c r="M8036" i="2" s="1"/>
  <c r="H8036" i="2"/>
  <c r="K8036" i="2" s="1"/>
  <c r="S8035" i="2"/>
  <c r="G8036" i="2"/>
  <c r="I8036" i="2" l="1"/>
  <c r="L8036" i="2" s="1"/>
  <c r="N8036" i="2"/>
  <c r="O8036" i="2" s="1"/>
  <c r="P8036" i="2" l="1"/>
  <c r="Q8036" i="2"/>
  <c r="R8036" i="2"/>
  <c r="T8036" i="2" s="1"/>
  <c r="U8036" i="2"/>
  <c r="S8036" i="2" l="1"/>
  <c r="G8037" i="2"/>
  <c r="V8036" i="2"/>
  <c r="F8037" i="2" s="1"/>
  <c r="I8037" i="2" l="1"/>
  <c r="L8037" i="2" s="1"/>
  <c r="H8037" i="2"/>
  <c r="K8037" i="2" s="1"/>
  <c r="J8037" i="2"/>
  <c r="M8037" i="2" s="1"/>
  <c r="N8037" i="2" l="1"/>
  <c r="O8037" i="2" s="1"/>
  <c r="R8037" i="2" l="1"/>
  <c r="T8037" i="2" s="1"/>
  <c r="Q8037" i="2"/>
  <c r="P8037" i="2"/>
  <c r="U8037" i="2"/>
  <c r="V8037" i="2" s="1"/>
  <c r="F8038" i="2" s="1"/>
  <c r="J8038" i="2" l="1"/>
  <c r="M8038" i="2" s="1"/>
  <c r="H8038" i="2"/>
  <c r="K8038" i="2" s="1"/>
  <c r="S8037" i="2"/>
  <c r="G8038" i="2"/>
  <c r="I8038" i="2" l="1"/>
  <c r="L8038" i="2" s="1"/>
  <c r="N8038" i="2"/>
  <c r="O8038" i="2" s="1"/>
  <c r="R8038" i="2" l="1"/>
  <c r="T8038" i="2" s="1"/>
  <c r="P8038" i="2"/>
  <c r="Q8038" i="2"/>
  <c r="U8038" i="2"/>
  <c r="V8038" i="2" s="1"/>
  <c r="F8039" i="2" s="1"/>
  <c r="J8039" i="2" l="1"/>
  <c r="M8039" i="2" s="1"/>
  <c r="H8039" i="2"/>
  <c r="K8039" i="2" s="1"/>
  <c r="S8038" i="2"/>
  <c r="G8039" i="2"/>
  <c r="I8039" i="2" l="1"/>
  <c r="L8039" i="2" s="1"/>
  <c r="N8039" i="2" s="1"/>
  <c r="O8039" i="2" s="1"/>
  <c r="U8039" i="2" l="1"/>
  <c r="R8039" i="2"/>
  <c r="T8039" i="2" s="1"/>
  <c r="P8039" i="2"/>
  <c r="Q8039" i="2"/>
  <c r="S8039" i="2" l="1"/>
  <c r="G8040" i="2"/>
  <c r="V8039" i="2"/>
  <c r="F8040" i="2" s="1"/>
  <c r="H8040" i="2" l="1"/>
  <c r="K8040" i="2" s="1"/>
  <c r="J8040" i="2"/>
  <c r="M8040" i="2" s="1"/>
  <c r="I8040" i="2"/>
  <c r="L8040" i="2" s="1"/>
  <c r="N8040" i="2" l="1"/>
  <c r="O8040" i="2" s="1"/>
  <c r="Q8040" i="2" l="1"/>
  <c r="P8040" i="2"/>
  <c r="U8040" i="2"/>
  <c r="R8040" i="2"/>
  <c r="T8040" i="2" s="1"/>
  <c r="V8040" i="2" l="1"/>
  <c r="F8041" i="2" s="1"/>
  <c r="S8040" i="2"/>
  <c r="G8041" i="2"/>
  <c r="J8041" i="2" l="1"/>
  <c r="M8041" i="2" s="1"/>
  <c r="I8041" i="2"/>
  <c r="H8041" i="2"/>
  <c r="K8041" i="2" s="1"/>
  <c r="N8041" i="2" s="1"/>
  <c r="O8041" i="2" s="1"/>
  <c r="Q8041" i="2" l="1"/>
  <c r="R8041" i="2"/>
  <c r="T8041" i="2" s="1"/>
  <c r="P8041" i="2"/>
  <c r="U8041" i="2"/>
  <c r="V8041" i="2" s="1"/>
  <c r="F8042" i="2" s="1"/>
  <c r="H8042" i="2" l="1"/>
  <c r="K8042" i="2" s="1"/>
  <c r="J8042" i="2"/>
  <c r="M8042" i="2" s="1"/>
  <c r="I8042" i="2"/>
  <c r="S8041" i="2"/>
  <c r="N8042" i="2" l="1"/>
  <c r="O8042" i="2" s="1"/>
  <c r="R8042" i="2" l="1"/>
  <c r="T8042" i="2" s="1"/>
  <c r="Q8042" i="2"/>
  <c r="P8042" i="2"/>
  <c r="V8042" i="2" s="1"/>
  <c r="F8043" i="2" s="1"/>
  <c r="U8042" i="2"/>
  <c r="H8043" i="2" l="1"/>
  <c r="K8043" i="2" s="1"/>
  <c r="J8043" i="2"/>
  <c r="M8043" i="2" s="1"/>
  <c r="S8042" i="2"/>
  <c r="G8043" i="2"/>
  <c r="I8043" i="2" s="1"/>
  <c r="N8043" i="2" l="1"/>
  <c r="O8043" i="2" s="1"/>
  <c r="R8043" i="2" l="1"/>
  <c r="T8043" i="2" s="1"/>
  <c r="Q8043" i="2"/>
  <c r="P8043" i="2"/>
  <c r="U8043" i="2"/>
  <c r="S8043" i="2" l="1"/>
  <c r="G8044" i="2"/>
  <c r="V8043" i="2"/>
  <c r="F8044" i="2" s="1"/>
  <c r="J8044" i="2" l="1"/>
  <c r="M8044" i="2" s="1"/>
  <c r="I8044" i="2"/>
  <c r="H8044" i="2"/>
  <c r="K8044" i="2" s="1"/>
  <c r="N8044" i="2" s="1"/>
  <c r="O8044" i="2" s="1"/>
  <c r="R8044" i="2" l="1"/>
  <c r="T8044" i="2" s="1"/>
  <c r="Q8044" i="2"/>
  <c r="P8044" i="2"/>
  <c r="U8044" i="2"/>
  <c r="V8044" i="2" s="1"/>
  <c r="F8045" i="2" s="1"/>
  <c r="J8045" i="2" l="1"/>
  <c r="M8045" i="2" s="1"/>
  <c r="H8045" i="2"/>
  <c r="K8045" i="2" s="1"/>
  <c r="N8045" i="2" s="1"/>
  <c r="O8045" i="2" s="1"/>
  <c r="S8044" i="2"/>
  <c r="G8045" i="2"/>
  <c r="R8045" i="2" l="1"/>
  <c r="T8045" i="2" s="1"/>
  <c r="Q8045" i="2"/>
  <c r="P8045" i="2"/>
  <c r="U8045" i="2"/>
  <c r="I8045" i="2"/>
  <c r="V8045" i="2" l="1"/>
  <c r="F8046" i="2" s="1"/>
  <c r="S8045" i="2"/>
  <c r="G8046" i="2"/>
  <c r="I8046" i="2" l="1"/>
  <c r="J8046" i="2"/>
  <c r="M8046" i="2" s="1"/>
  <c r="H8046" i="2"/>
  <c r="K8046" i="2" s="1"/>
  <c r="N8046" i="2" l="1"/>
  <c r="O8046" i="2" s="1"/>
  <c r="R8046" i="2" l="1"/>
  <c r="T8046" i="2" s="1"/>
  <c r="U8046" i="2"/>
  <c r="Q8046" i="2"/>
  <c r="P8046" i="2"/>
  <c r="V8046" i="2" s="1"/>
  <c r="F8047" i="2" s="1"/>
  <c r="S8046" i="2" l="1"/>
  <c r="G8047" i="2"/>
  <c r="J8047" i="2"/>
  <c r="M8047" i="2" s="1"/>
  <c r="H8047" i="2"/>
  <c r="K8047" i="2" s="1"/>
  <c r="N8047" i="2" s="1"/>
  <c r="O8047" i="2" s="1"/>
  <c r="P8047" i="2" l="1"/>
  <c r="R8047" i="2"/>
  <c r="T8047" i="2" s="1"/>
  <c r="Q8047" i="2"/>
  <c r="S8047" i="2" s="1"/>
  <c r="U8047" i="2"/>
  <c r="I8047" i="2"/>
  <c r="G8048" i="2"/>
  <c r="V8047" i="2" l="1"/>
  <c r="F8048" i="2" s="1"/>
  <c r="I8048" i="2" l="1"/>
  <c r="J8048" i="2"/>
  <c r="M8048" i="2" s="1"/>
  <c r="H8048" i="2"/>
  <c r="K8048" i="2" s="1"/>
  <c r="N8048" i="2" s="1"/>
  <c r="O8048" i="2" s="1"/>
  <c r="P8048" i="2" l="1"/>
  <c r="R8048" i="2"/>
  <c r="T8048" i="2" s="1"/>
  <c r="Q8048" i="2"/>
  <c r="U8048" i="2"/>
  <c r="S8048" i="2" l="1"/>
  <c r="G8049" i="2"/>
  <c r="V8048" i="2"/>
  <c r="F8049" i="2" s="1"/>
  <c r="J8049" i="2" l="1"/>
  <c r="M8049" i="2" s="1"/>
  <c r="I8049" i="2"/>
  <c r="H8049" i="2"/>
  <c r="K8049" i="2" s="1"/>
  <c r="N8049" i="2" s="1"/>
  <c r="O8049" i="2" s="1"/>
  <c r="P8049" i="2" l="1"/>
  <c r="R8049" i="2"/>
  <c r="T8049" i="2" s="1"/>
  <c r="Q8049" i="2"/>
  <c r="U8049" i="2"/>
  <c r="V8049" i="2" s="1"/>
  <c r="F8050" i="2" s="1"/>
  <c r="J8050" i="2" l="1"/>
  <c r="M8050" i="2" s="1"/>
  <c r="H8050" i="2"/>
  <c r="K8050" i="2" s="1"/>
  <c r="N8050" i="2" s="1"/>
  <c r="O8050" i="2" s="1"/>
  <c r="S8049" i="2"/>
  <c r="G8050" i="2"/>
  <c r="R8050" i="2" l="1"/>
  <c r="T8050" i="2" s="1"/>
  <c r="Q8050" i="2"/>
  <c r="P8050" i="2"/>
  <c r="U8050" i="2"/>
  <c r="V8050" i="2" s="1"/>
  <c r="F8051" i="2" s="1"/>
  <c r="I8050" i="2"/>
  <c r="J8051" i="2" l="1"/>
  <c r="M8051" i="2" s="1"/>
  <c r="H8051" i="2"/>
  <c r="K8051" i="2" s="1"/>
  <c r="N8051" i="2" s="1"/>
  <c r="O8051" i="2" s="1"/>
  <c r="S8050" i="2"/>
  <c r="G8051" i="2"/>
  <c r="R8051" i="2" l="1"/>
  <c r="T8051" i="2" s="1"/>
  <c r="Q8051" i="2"/>
  <c r="U8051" i="2"/>
  <c r="P8051" i="2"/>
  <c r="V8051" i="2" s="1"/>
  <c r="F8052" i="2" s="1"/>
  <c r="I8051" i="2"/>
  <c r="J8052" i="2" l="1"/>
  <c r="M8052" i="2" s="1"/>
  <c r="H8052" i="2"/>
  <c r="K8052" i="2" s="1"/>
  <c r="N8052" i="2" s="1"/>
  <c r="O8052" i="2" s="1"/>
  <c r="S8051" i="2"/>
  <c r="G8052" i="2"/>
  <c r="I8052" i="2" l="1"/>
  <c r="P8052" i="2"/>
  <c r="R8052" i="2"/>
  <c r="T8052" i="2" s="1"/>
  <c r="Q8052" i="2"/>
  <c r="S8052" i="2" s="1"/>
  <c r="U8052" i="2"/>
  <c r="V8052" i="2" s="1"/>
  <c r="F8053" i="2" s="1"/>
  <c r="H8053" i="2" l="1"/>
  <c r="K8053" i="2" s="1"/>
  <c r="J8053" i="2"/>
  <c r="M8053" i="2" s="1"/>
  <c r="G8053" i="2"/>
  <c r="N8053" i="2" l="1"/>
  <c r="O8053" i="2" s="1"/>
  <c r="I8053" i="2"/>
  <c r="Q8053" i="2" l="1"/>
  <c r="R8053" i="2"/>
  <c r="T8053" i="2" s="1"/>
  <c r="P8053" i="2"/>
  <c r="U8053" i="2"/>
  <c r="V8053" i="2" s="1"/>
  <c r="F8054" i="2" s="1"/>
  <c r="J8054" i="2" l="1"/>
  <c r="M8054" i="2" s="1"/>
  <c r="H8054" i="2"/>
  <c r="K8054" i="2" s="1"/>
  <c r="N8054" i="2" s="1"/>
  <c r="O8054" i="2" s="1"/>
  <c r="S8053" i="2"/>
  <c r="G8054" i="2"/>
  <c r="P8054" i="2" l="1"/>
  <c r="R8054" i="2"/>
  <c r="T8054" i="2" s="1"/>
  <c r="Q8054" i="2"/>
  <c r="S8054" i="2" s="1"/>
  <c r="U8054" i="2"/>
  <c r="I8054" i="2"/>
  <c r="V8054" i="2" l="1"/>
  <c r="F8055" i="2" s="1"/>
  <c r="G8055" i="2"/>
  <c r="I8055" i="2" l="1"/>
  <c r="L8055" i="2" s="1"/>
  <c r="J8055" i="2"/>
  <c r="M8055" i="2" s="1"/>
  <c r="H8055" i="2"/>
  <c r="K8055" i="2" s="1"/>
  <c r="N8055" i="2" s="1"/>
  <c r="O8055" i="2" s="1"/>
  <c r="Q8055" i="2" l="1"/>
  <c r="R8055" i="2"/>
  <c r="T8055" i="2" s="1"/>
  <c r="P8055" i="2"/>
  <c r="U8055" i="2"/>
  <c r="V8055" i="2" s="1"/>
  <c r="F8056" i="2" s="1"/>
  <c r="J8056" i="2" l="1"/>
  <c r="M8056" i="2" s="1"/>
  <c r="H8056" i="2"/>
  <c r="K8056" i="2" s="1"/>
  <c r="S8055" i="2"/>
  <c r="G8056" i="2"/>
  <c r="I8056" i="2" l="1"/>
  <c r="L8056" i="2" s="1"/>
  <c r="N8056" i="2" s="1"/>
  <c r="O8056" i="2" s="1"/>
  <c r="Q8056" i="2" l="1"/>
  <c r="R8056" i="2"/>
  <c r="T8056" i="2" s="1"/>
  <c r="P8056" i="2"/>
  <c r="U8056" i="2"/>
  <c r="V8056" i="2" l="1"/>
  <c r="F8057" i="2" s="1"/>
  <c r="S8056" i="2"/>
  <c r="G8057" i="2"/>
  <c r="J8057" i="2" l="1"/>
  <c r="M8057" i="2" s="1"/>
  <c r="I8057" i="2"/>
  <c r="L8057" i="2" s="1"/>
  <c r="H8057" i="2"/>
  <c r="K8057" i="2" s="1"/>
  <c r="N8057" i="2" s="1"/>
  <c r="O8057" i="2" s="1"/>
  <c r="Q8057" i="2" l="1"/>
  <c r="P8057" i="2"/>
  <c r="R8057" i="2"/>
  <c r="T8057" i="2" s="1"/>
  <c r="U8057" i="2"/>
  <c r="V8057" i="2" s="1"/>
  <c r="F8058" i="2" s="1"/>
  <c r="J8058" i="2" l="1"/>
  <c r="M8058" i="2" s="1"/>
  <c r="H8058" i="2"/>
  <c r="K8058" i="2" s="1"/>
  <c r="S8057" i="2"/>
  <c r="G8058" i="2"/>
  <c r="I8058" i="2" l="1"/>
  <c r="L8058" i="2" s="1"/>
  <c r="N8058" i="2" s="1"/>
  <c r="O8058" i="2" s="1"/>
  <c r="R8058" i="2" l="1"/>
  <c r="T8058" i="2" s="1"/>
  <c r="P8058" i="2"/>
  <c r="U8058" i="2"/>
  <c r="Q8058" i="2"/>
  <c r="S8058" i="2" l="1"/>
  <c r="G8059" i="2"/>
  <c r="V8058" i="2"/>
  <c r="F8059" i="2" s="1"/>
  <c r="I8059" i="2" l="1"/>
  <c r="L8059" i="2" s="1"/>
  <c r="J8059" i="2"/>
  <c r="M8059" i="2" s="1"/>
  <c r="H8059" i="2"/>
  <c r="K8059" i="2" s="1"/>
  <c r="N8059" i="2" s="1"/>
  <c r="O8059" i="2" s="1"/>
  <c r="Q8059" i="2" l="1"/>
  <c r="P8059" i="2"/>
  <c r="R8059" i="2"/>
  <c r="T8059" i="2" s="1"/>
  <c r="U8059" i="2"/>
  <c r="V8059" i="2" s="1"/>
  <c r="F8060" i="2" s="1"/>
  <c r="J8060" i="2" l="1"/>
  <c r="M8060" i="2" s="1"/>
  <c r="H8060" i="2"/>
  <c r="K8060" i="2" s="1"/>
  <c r="S8059" i="2"/>
  <c r="G8060" i="2"/>
  <c r="I8060" i="2" l="1"/>
  <c r="L8060" i="2" s="1"/>
  <c r="N8060" i="2" s="1"/>
  <c r="O8060" i="2" s="1"/>
  <c r="P8060" i="2" l="1"/>
  <c r="R8060" i="2"/>
  <c r="T8060" i="2" s="1"/>
  <c r="Q8060" i="2"/>
  <c r="U8060" i="2"/>
  <c r="S8060" i="2" l="1"/>
  <c r="G8061" i="2"/>
  <c r="V8060" i="2"/>
  <c r="F8061" i="2" s="1"/>
  <c r="I8061" i="2" l="1"/>
  <c r="L8061" i="2" s="1"/>
  <c r="J8061" i="2"/>
  <c r="M8061" i="2" s="1"/>
  <c r="H8061" i="2"/>
  <c r="K8061" i="2" s="1"/>
  <c r="N8061" i="2" s="1"/>
  <c r="O8061" i="2" s="1"/>
  <c r="R8061" i="2" l="1"/>
  <c r="T8061" i="2" s="1"/>
  <c r="P8061" i="2"/>
  <c r="Q8061" i="2"/>
  <c r="U8061" i="2"/>
  <c r="V8061" i="2" s="1"/>
  <c r="F8062" i="2" s="1"/>
  <c r="J8062" i="2" l="1"/>
  <c r="M8062" i="2" s="1"/>
  <c r="H8062" i="2"/>
  <c r="K8062" i="2" s="1"/>
  <c r="S8061" i="2"/>
  <c r="G8062" i="2"/>
  <c r="I8062" i="2" l="1"/>
  <c r="L8062" i="2" s="1"/>
  <c r="N8062" i="2" s="1"/>
  <c r="O8062" i="2" s="1"/>
  <c r="R8062" i="2" l="1"/>
  <c r="T8062" i="2" s="1"/>
  <c r="Q8062" i="2"/>
  <c r="P8062" i="2"/>
  <c r="U8062" i="2"/>
  <c r="V8062" i="2" s="1"/>
  <c r="F8063" i="2" s="1"/>
  <c r="J8063" i="2" l="1"/>
  <c r="M8063" i="2" s="1"/>
  <c r="H8063" i="2"/>
  <c r="K8063" i="2" s="1"/>
  <c r="S8062" i="2"/>
  <c r="G8063" i="2"/>
  <c r="I8063" i="2" l="1"/>
  <c r="L8063" i="2" s="1"/>
  <c r="N8063" i="2"/>
  <c r="O8063" i="2" s="1"/>
  <c r="Q8063" i="2" l="1"/>
  <c r="P8063" i="2"/>
  <c r="R8063" i="2"/>
  <c r="T8063" i="2" s="1"/>
  <c r="U8063" i="2"/>
  <c r="V8063" i="2" l="1"/>
  <c r="F8064" i="2" s="1"/>
  <c r="S8063" i="2"/>
  <c r="G8064" i="2"/>
  <c r="J8064" i="2" l="1"/>
  <c r="M8064" i="2" s="1"/>
  <c r="I8064" i="2"/>
  <c r="L8064" i="2" s="1"/>
  <c r="H8064" i="2"/>
  <c r="K8064" i="2" s="1"/>
  <c r="N8064" i="2" s="1"/>
  <c r="O8064" i="2" s="1"/>
  <c r="R8064" i="2" l="1"/>
  <c r="T8064" i="2" s="1"/>
  <c r="Q8064" i="2"/>
  <c r="P8064" i="2"/>
  <c r="U8064" i="2"/>
  <c r="V8064" i="2" s="1"/>
  <c r="F8065" i="2" s="1"/>
  <c r="J8065" i="2" l="1"/>
  <c r="M8065" i="2" s="1"/>
  <c r="H8065" i="2"/>
  <c r="K8065" i="2" s="1"/>
  <c r="S8064" i="2"/>
  <c r="G8065" i="2"/>
  <c r="I8065" i="2" s="1"/>
  <c r="L8065" i="2" s="1"/>
  <c r="N8065" i="2" l="1"/>
  <c r="O8065" i="2" s="1"/>
  <c r="Q8065" i="2" l="1"/>
  <c r="U8065" i="2"/>
  <c r="R8065" i="2"/>
  <c r="T8065" i="2" s="1"/>
  <c r="P8065" i="2"/>
  <c r="V8065" i="2" s="1"/>
  <c r="F8066" i="2" s="1"/>
  <c r="J8066" i="2" l="1"/>
  <c r="M8066" i="2" s="1"/>
  <c r="I8066" i="2"/>
  <c r="H8066" i="2"/>
  <c r="K8066" i="2" s="1"/>
  <c r="N8066" i="2" s="1"/>
  <c r="O8066" i="2" s="1"/>
  <c r="S8065" i="2"/>
  <c r="Q8066" i="2" l="1"/>
  <c r="P8066" i="2"/>
  <c r="U8066" i="2"/>
  <c r="R8066" i="2"/>
  <c r="T8066" i="2" s="1"/>
  <c r="V8066" i="2" l="1"/>
  <c r="F8067" i="2" s="1"/>
  <c r="S8066" i="2"/>
  <c r="G8067" i="2"/>
  <c r="J8067" i="2" l="1"/>
  <c r="M8067" i="2" s="1"/>
  <c r="H8067" i="2"/>
  <c r="K8067" i="2" s="1"/>
  <c r="N8067" i="2" s="1"/>
  <c r="O8067" i="2" s="1"/>
  <c r="I8067" i="2"/>
  <c r="Q8067" i="2" l="1"/>
  <c r="U8067" i="2"/>
  <c r="R8067" i="2"/>
  <c r="T8067" i="2" s="1"/>
  <c r="P8067" i="2"/>
  <c r="V8067" i="2" s="1"/>
  <c r="F8068" i="2" s="1"/>
  <c r="J8068" i="2" l="1"/>
  <c r="M8068" i="2" s="1"/>
  <c r="H8068" i="2"/>
  <c r="K8068" i="2" s="1"/>
  <c r="N8068" i="2" s="1"/>
  <c r="O8068" i="2" s="1"/>
  <c r="S8067" i="2"/>
  <c r="G8068" i="2"/>
  <c r="I8068" i="2" l="1"/>
  <c r="R8068" i="2"/>
  <c r="T8068" i="2" s="1"/>
  <c r="Q8068" i="2"/>
  <c r="U8068" i="2"/>
  <c r="P8068" i="2"/>
  <c r="V8068" i="2" s="1"/>
  <c r="F8069" i="2" s="1"/>
  <c r="J8069" i="2" l="1"/>
  <c r="M8069" i="2" s="1"/>
  <c r="H8069" i="2"/>
  <c r="K8069" i="2" s="1"/>
  <c r="N8069" i="2" s="1"/>
  <c r="O8069" i="2" s="1"/>
  <c r="S8068" i="2"/>
  <c r="G8069" i="2"/>
  <c r="I8069" i="2" l="1"/>
  <c r="R8069" i="2"/>
  <c r="T8069" i="2" s="1"/>
  <c r="P8069" i="2"/>
  <c r="Q8069" i="2"/>
  <c r="S8069" i="2" s="1"/>
  <c r="U8069" i="2"/>
  <c r="V8069" i="2" l="1"/>
  <c r="F8070" i="2" s="1"/>
  <c r="G8070" i="2"/>
  <c r="J8070" i="2" l="1"/>
  <c r="M8070" i="2" s="1"/>
  <c r="H8070" i="2"/>
  <c r="K8070" i="2" s="1"/>
  <c r="N8070" i="2" s="1"/>
  <c r="O8070" i="2" s="1"/>
  <c r="I8070" i="2"/>
  <c r="R8070" i="2" l="1"/>
  <c r="T8070" i="2" s="1"/>
  <c r="Q8070" i="2"/>
  <c r="P8070" i="2"/>
  <c r="U8070" i="2"/>
  <c r="V8070" i="2" l="1"/>
  <c r="F8071" i="2" s="1"/>
  <c r="S8070" i="2"/>
  <c r="G8071" i="2"/>
  <c r="I8071" i="2" l="1"/>
  <c r="J8071" i="2"/>
  <c r="M8071" i="2" s="1"/>
  <c r="H8071" i="2"/>
  <c r="K8071" i="2" s="1"/>
  <c r="N8071" i="2" s="1"/>
  <c r="O8071" i="2" s="1"/>
  <c r="U8071" i="2" l="1"/>
  <c r="R8071" i="2"/>
  <c r="T8071" i="2" s="1"/>
  <c r="Q8071" i="2"/>
  <c r="P8071" i="2"/>
  <c r="V8071" i="2" s="1"/>
  <c r="F8072" i="2" s="1"/>
  <c r="J8072" i="2" l="1"/>
  <c r="M8072" i="2" s="1"/>
  <c r="H8072" i="2"/>
  <c r="K8072" i="2" s="1"/>
  <c r="N8072" i="2" s="1"/>
  <c r="O8072" i="2" s="1"/>
  <c r="S8071" i="2"/>
  <c r="G8072" i="2"/>
  <c r="I8072" i="2" l="1"/>
  <c r="P8072" i="2"/>
  <c r="U8072" i="2"/>
  <c r="R8072" i="2"/>
  <c r="T8072" i="2" s="1"/>
  <c r="Q8072" i="2"/>
  <c r="S8072" i="2" s="1"/>
  <c r="V8072" i="2" l="1"/>
  <c r="F8073" i="2" s="1"/>
  <c r="G8073" i="2"/>
  <c r="I8073" i="2" l="1"/>
  <c r="J8073" i="2"/>
  <c r="M8073" i="2" s="1"/>
  <c r="H8073" i="2"/>
  <c r="K8073" i="2" s="1"/>
  <c r="N8073" i="2" s="1"/>
  <c r="O8073" i="2" s="1"/>
  <c r="U8073" i="2" l="1"/>
  <c r="R8073" i="2"/>
  <c r="T8073" i="2" s="1"/>
  <c r="P8073" i="2"/>
  <c r="Q8073" i="2"/>
  <c r="S8073" i="2" l="1"/>
  <c r="G8074" i="2"/>
  <c r="V8073" i="2"/>
  <c r="F8074" i="2" s="1"/>
  <c r="I8074" i="2" l="1"/>
  <c r="J8074" i="2"/>
  <c r="M8074" i="2" s="1"/>
  <c r="H8074" i="2"/>
  <c r="K8074" i="2" s="1"/>
  <c r="N8074" i="2" s="1"/>
  <c r="O8074" i="2" s="1"/>
  <c r="U8074" i="2" l="1"/>
  <c r="P8074" i="2"/>
  <c r="Q8074" i="2"/>
  <c r="R8074" i="2"/>
  <c r="T8074" i="2" s="1"/>
  <c r="S8074" i="2" l="1"/>
  <c r="G8075" i="2"/>
  <c r="V8074" i="2"/>
  <c r="F8075" i="2" s="1"/>
  <c r="I8075" i="2" l="1"/>
  <c r="J8075" i="2"/>
  <c r="M8075" i="2" s="1"/>
  <c r="H8075" i="2"/>
  <c r="K8075" i="2" s="1"/>
  <c r="N8075" i="2" s="1"/>
  <c r="O8075" i="2" s="1"/>
  <c r="P8075" i="2" l="1"/>
  <c r="U8075" i="2"/>
  <c r="Q8075" i="2"/>
  <c r="R8075" i="2"/>
  <c r="T8075" i="2" s="1"/>
  <c r="S8075" i="2" l="1"/>
  <c r="G8076" i="2"/>
  <c r="V8075" i="2"/>
  <c r="F8076" i="2" s="1"/>
  <c r="J8076" i="2" l="1"/>
  <c r="M8076" i="2" s="1"/>
  <c r="I8076" i="2"/>
  <c r="H8076" i="2"/>
  <c r="K8076" i="2" s="1"/>
  <c r="N8076" i="2" s="1"/>
  <c r="O8076" i="2" s="1"/>
  <c r="R8076" i="2" l="1"/>
  <c r="T8076" i="2" s="1"/>
  <c r="Q8076" i="2"/>
  <c r="P8076" i="2"/>
  <c r="U8076" i="2"/>
  <c r="V8076" i="2" l="1"/>
  <c r="F8077" i="2" s="1"/>
  <c r="S8076" i="2"/>
  <c r="G8077" i="2"/>
  <c r="J8077" i="2" l="1"/>
  <c r="M8077" i="2" s="1"/>
  <c r="H8077" i="2"/>
  <c r="K8077" i="2" s="1"/>
  <c r="N8077" i="2" s="1"/>
  <c r="O8077" i="2" s="1"/>
  <c r="I8077" i="2"/>
  <c r="U8077" i="2" l="1"/>
  <c r="Q8077" i="2"/>
  <c r="P8077" i="2"/>
  <c r="V8077" i="2" s="1"/>
  <c r="F8078" i="2" s="1"/>
  <c r="R8077" i="2"/>
  <c r="T8077" i="2" s="1"/>
  <c r="J8078" i="2" l="1"/>
  <c r="M8078" i="2" s="1"/>
  <c r="H8078" i="2"/>
  <c r="K8078" i="2" s="1"/>
  <c r="N8078" i="2" s="1"/>
  <c r="O8078" i="2" s="1"/>
  <c r="S8077" i="2"/>
  <c r="G8078" i="2"/>
  <c r="I8078" i="2" l="1"/>
  <c r="Q8078" i="2"/>
  <c r="R8078" i="2"/>
  <c r="T8078" i="2" s="1"/>
  <c r="P8078" i="2"/>
  <c r="U8078" i="2"/>
  <c r="V8078" i="2" l="1"/>
  <c r="F8079" i="2" s="1"/>
  <c r="S8078" i="2"/>
  <c r="G8079" i="2"/>
  <c r="J8079" i="2" l="1"/>
  <c r="M8079" i="2" s="1"/>
  <c r="I8079" i="2"/>
  <c r="L8079" i="2" s="1"/>
  <c r="H8079" i="2"/>
  <c r="K8079" i="2" s="1"/>
  <c r="N8079" i="2" s="1"/>
  <c r="O8079" i="2" s="1"/>
  <c r="U8079" i="2" l="1"/>
  <c r="Q8079" i="2"/>
  <c r="R8079" i="2"/>
  <c r="T8079" i="2" s="1"/>
  <c r="P8079" i="2"/>
  <c r="V8079" i="2" s="1"/>
  <c r="F8080" i="2" s="1"/>
  <c r="J8080" i="2" l="1"/>
  <c r="M8080" i="2" s="1"/>
  <c r="H8080" i="2"/>
  <c r="K8080" i="2" s="1"/>
  <c r="S8079" i="2"/>
  <c r="G8080" i="2"/>
  <c r="I8080" i="2" l="1"/>
  <c r="L8080" i="2" s="1"/>
  <c r="N8080" i="2" s="1"/>
  <c r="O8080" i="2" s="1"/>
  <c r="Q8080" i="2" l="1"/>
  <c r="P8080" i="2"/>
  <c r="V8080" i="2" s="1"/>
  <c r="F8081" i="2" s="1"/>
  <c r="U8080" i="2"/>
  <c r="R8080" i="2"/>
  <c r="T8080" i="2" s="1"/>
  <c r="J8081" i="2" l="1"/>
  <c r="M8081" i="2" s="1"/>
  <c r="H8081" i="2"/>
  <c r="K8081" i="2" s="1"/>
  <c r="S8080" i="2"/>
  <c r="G8081" i="2"/>
  <c r="I8081" i="2" l="1"/>
  <c r="L8081" i="2" s="1"/>
  <c r="N8081" i="2" s="1"/>
  <c r="O8081" i="2" s="1"/>
  <c r="U8081" i="2" l="1"/>
  <c r="Q8081" i="2"/>
  <c r="R8081" i="2"/>
  <c r="T8081" i="2" s="1"/>
  <c r="P8081" i="2"/>
  <c r="V8081" i="2" s="1"/>
  <c r="F8082" i="2" s="1"/>
  <c r="J8082" i="2" l="1"/>
  <c r="M8082" i="2" s="1"/>
  <c r="H8082" i="2"/>
  <c r="K8082" i="2" s="1"/>
  <c r="S8081" i="2"/>
  <c r="G8082" i="2"/>
  <c r="I8082" i="2" l="1"/>
  <c r="L8082" i="2" s="1"/>
  <c r="N8082" i="2" s="1"/>
  <c r="O8082" i="2" s="1"/>
  <c r="P8082" i="2" l="1"/>
  <c r="U8082" i="2"/>
  <c r="Q8082" i="2"/>
  <c r="R8082" i="2"/>
  <c r="T8082" i="2" s="1"/>
  <c r="S8082" i="2" l="1"/>
  <c r="G8083" i="2"/>
  <c r="V8082" i="2"/>
  <c r="F8083" i="2" s="1"/>
  <c r="I8083" i="2" l="1"/>
  <c r="L8083" i="2" s="1"/>
  <c r="J8083" i="2"/>
  <c r="M8083" i="2" s="1"/>
  <c r="H8083" i="2"/>
  <c r="K8083" i="2" s="1"/>
  <c r="N8083" i="2" s="1"/>
  <c r="O8083" i="2" s="1"/>
  <c r="U8083" i="2" l="1"/>
  <c r="P8083" i="2"/>
  <c r="Q8083" i="2"/>
  <c r="R8083" i="2"/>
  <c r="T8083" i="2" s="1"/>
  <c r="S8083" i="2" l="1"/>
  <c r="G8084" i="2"/>
  <c r="V8083" i="2"/>
  <c r="F8084" i="2" s="1"/>
  <c r="I8084" i="2" l="1"/>
  <c r="L8084" i="2" s="1"/>
  <c r="J8084" i="2"/>
  <c r="M8084" i="2" s="1"/>
  <c r="H8084" i="2"/>
  <c r="K8084" i="2" s="1"/>
  <c r="N8084" i="2" s="1"/>
  <c r="O8084" i="2" s="1"/>
  <c r="U8084" i="2" l="1"/>
  <c r="Q8084" i="2"/>
  <c r="P8084" i="2"/>
  <c r="V8084" i="2" s="1"/>
  <c r="F8085" i="2" s="1"/>
  <c r="R8084" i="2"/>
  <c r="T8084" i="2" s="1"/>
  <c r="J8085" i="2" l="1"/>
  <c r="M8085" i="2" s="1"/>
  <c r="H8085" i="2"/>
  <c r="K8085" i="2" s="1"/>
  <c r="S8084" i="2"/>
  <c r="G8085" i="2"/>
  <c r="I8085" i="2" l="1"/>
  <c r="L8085" i="2" s="1"/>
  <c r="N8085" i="2" s="1"/>
  <c r="O8085" i="2" s="1"/>
  <c r="U8085" i="2" l="1"/>
  <c r="R8085" i="2"/>
  <c r="T8085" i="2" s="1"/>
  <c r="Q8085" i="2"/>
  <c r="P8085" i="2"/>
  <c r="V8085" i="2" s="1"/>
  <c r="F8086" i="2" s="1"/>
  <c r="J8086" i="2" l="1"/>
  <c r="M8086" i="2" s="1"/>
  <c r="H8086" i="2"/>
  <c r="K8086" i="2" s="1"/>
  <c r="S8085" i="2"/>
  <c r="G8086" i="2"/>
  <c r="I8086" i="2" l="1"/>
  <c r="L8086" i="2" s="1"/>
  <c r="N8086" i="2" s="1"/>
  <c r="O8086" i="2" s="1"/>
  <c r="U8086" i="2" l="1"/>
  <c r="R8086" i="2"/>
  <c r="T8086" i="2" s="1"/>
  <c r="Q8086" i="2"/>
  <c r="P8086" i="2"/>
  <c r="V8086" i="2" s="1"/>
  <c r="F8087" i="2" s="1"/>
  <c r="J8087" i="2" l="1"/>
  <c r="M8087" i="2" s="1"/>
  <c r="H8087" i="2"/>
  <c r="K8087" i="2" s="1"/>
  <c r="S8086" i="2"/>
  <c r="G8087" i="2"/>
  <c r="I8087" i="2" l="1"/>
  <c r="L8087" i="2" s="1"/>
  <c r="N8087" i="2" s="1"/>
  <c r="O8087" i="2" s="1"/>
  <c r="Q8087" i="2" l="1"/>
  <c r="P8087" i="2"/>
  <c r="U8087" i="2"/>
  <c r="R8087" i="2"/>
  <c r="T8087" i="2" s="1"/>
  <c r="V8087" i="2" l="1"/>
  <c r="F8088" i="2" s="1"/>
  <c r="S8087" i="2"/>
  <c r="G8088" i="2"/>
  <c r="J8088" i="2" l="1"/>
  <c r="M8088" i="2" s="1"/>
  <c r="H8088" i="2"/>
  <c r="K8088" i="2" s="1"/>
  <c r="I8088" i="2"/>
  <c r="L8088" i="2" s="1"/>
  <c r="N8088" i="2" l="1"/>
  <c r="O8088" i="2" s="1"/>
  <c r="R8088" i="2" l="1"/>
  <c r="T8088" i="2" s="1"/>
  <c r="U8088" i="2"/>
  <c r="P8088" i="2"/>
  <c r="Q8088" i="2"/>
  <c r="S8088" i="2" l="1"/>
  <c r="G8089" i="2"/>
  <c r="V8088" i="2"/>
  <c r="F8089" i="2" s="1"/>
  <c r="J8089" i="2" l="1"/>
  <c r="M8089" i="2" s="1"/>
  <c r="H8089" i="2"/>
  <c r="K8089" i="2" s="1"/>
  <c r="N8089" i="2" s="1"/>
  <c r="O8089" i="2" s="1"/>
  <c r="I8089" i="2"/>
  <c r="Q8089" i="2" l="1"/>
  <c r="R8089" i="2"/>
  <c r="T8089" i="2" s="1"/>
  <c r="U8089" i="2"/>
  <c r="P8089" i="2"/>
  <c r="V8089" i="2" s="1"/>
  <c r="F8090" i="2" s="1"/>
  <c r="J8090" i="2" l="1"/>
  <c r="M8090" i="2" s="1"/>
  <c r="H8090" i="2"/>
  <c r="K8090" i="2" s="1"/>
  <c r="N8090" i="2" s="1"/>
  <c r="O8090" i="2" s="1"/>
  <c r="I8090" i="2"/>
  <c r="S8089" i="2"/>
  <c r="R8090" i="2" l="1"/>
  <c r="T8090" i="2" s="1"/>
  <c r="U8090" i="2"/>
  <c r="Q8090" i="2"/>
  <c r="P8090" i="2"/>
  <c r="V8090" i="2" s="1"/>
  <c r="F8091" i="2" s="1"/>
  <c r="J8091" i="2" l="1"/>
  <c r="M8091" i="2" s="1"/>
  <c r="H8091" i="2"/>
  <c r="K8091" i="2" s="1"/>
  <c r="N8091" i="2" s="1"/>
  <c r="O8091" i="2" s="1"/>
  <c r="G8091" i="2"/>
  <c r="S8090" i="2"/>
  <c r="I8091" i="2" l="1"/>
  <c r="U8091" i="2"/>
  <c r="Q8091" i="2"/>
  <c r="R8091" i="2"/>
  <c r="T8091" i="2" s="1"/>
  <c r="P8091" i="2"/>
  <c r="V8091" i="2" s="1"/>
  <c r="F8092" i="2" s="1"/>
  <c r="H8092" i="2" l="1"/>
  <c r="K8092" i="2" s="1"/>
  <c r="J8092" i="2"/>
  <c r="M8092" i="2" s="1"/>
  <c r="S8091" i="2"/>
  <c r="G8092" i="2"/>
  <c r="N8092" i="2" l="1"/>
  <c r="O8092" i="2" s="1"/>
  <c r="I8092" i="2"/>
  <c r="P8092" i="2" l="1"/>
  <c r="Q8092" i="2"/>
  <c r="U8092" i="2"/>
  <c r="R8092" i="2"/>
  <c r="T8092" i="2" s="1"/>
  <c r="S8092" i="2" l="1"/>
  <c r="G8093" i="2"/>
  <c r="V8092" i="2"/>
  <c r="F8093" i="2" s="1"/>
  <c r="J8093" i="2" l="1"/>
  <c r="M8093" i="2" s="1"/>
  <c r="I8093" i="2"/>
  <c r="H8093" i="2"/>
  <c r="K8093" i="2" s="1"/>
  <c r="N8093" i="2" s="1"/>
  <c r="O8093" i="2" s="1"/>
  <c r="U8093" i="2" l="1"/>
  <c r="R8093" i="2"/>
  <c r="T8093" i="2" s="1"/>
  <c r="Q8093" i="2"/>
  <c r="P8093" i="2"/>
  <c r="V8093" i="2" s="1"/>
  <c r="F8094" i="2" s="1"/>
  <c r="J8094" i="2" l="1"/>
  <c r="M8094" i="2" s="1"/>
  <c r="H8094" i="2"/>
  <c r="K8094" i="2" s="1"/>
  <c r="N8094" i="2" s="1"/>
  <c r="O8094" i="2" s="1"/>
  <c r="S8093" i="2"/>
  <c r="G8094" i="2"/>
  <c r="I8094" i="2" l="1"/>
  <c r="Q8094" i="2"/>
  <c r="R8094" i="2"/>
  <c r="T8094" i="2" s="1"/>
  <c r="U8094" i="2"/>
  <c r="P8094" i="2"/>
  <c r="V8094" i="2" l="1"/>
  <c r="F8095" i="2" s="1"/>
  <c r="S8094" i="2"/>
  <c r="G8095" i="2"/>
  <c r="I8095" i="2" l="1"/>
  <c r="H8095" i="2"/>
  <c r="K8095" i="2" s="1"/>
  <c r="J8095" i="2"/>
  <c r="M8095" i="2" s="1"/>
  <c r="N8095" i="2" l="1"/>
  <c r="O8095" i="2" s="1"/>
  <c r="R8095" i="2" l="1"/>
  <c r="T8095" i="2" s="1"/>
  <c r="Q8095" i="2"/>
  <c r="P8095" i="2"/>
  <c r="U8095" i="2"/>
  <c r="V8095" i="2" l="1"/>
  <c r="F8096" i="2" s="1"/>
  <c r="S8095" i="2"/>
  <c r="G8096" i="2"/>
  <c r="J8096" i="2" l="1"/>
  <c r="M8096" i="2" s="1"/>
  <c r="H8096" i="2"/>
  <c r="K8096" i="2" s="1"/>
  <c r="N8096" i="2" s="1"/>
  <c r="O8096" i="2" s="1"/>
  <c r="I8096" i="2"/>
  <c r="P8096" i="2" l="1"/>
  <c r="U8096" i="2"/>
  <c r="R8096" i="2"/>
  <c r="T8096" i="2" s="1"/>
  <c r="Q8096" i="2"/>
  <c r="S8096" i="2" l="1"/>
  <c r="G8097" i="2"/>
  <c r="V8096" i="2"/>
  <c r="F8097" i="2" s="1"/>
  <c r="I8097" i="2" l="1"/>
  <c r="J8097" i="2"/>
  <c r="M8097" i="2" s="1"/>
  <c r="H8097" i="2"/>
  <c r="K8097" i="2" s="1"/>
  <c r="N8097" i="2" s="1"/>
  <c r="O8097" i="2" s="1"/>
  <c r="Q8097" i="2" l="1"/>
  <c r="U8097" i="2"/>
  <c r="R8097" i="2"/>
  <c r="T8097" i="2" s="1"/>
  <c r="P8097" i="2"/>
  <c r="V8097" i="2" s="1"/>
  <c r="F8098" i="2" s="1"/>
  <c r="J8098" i="2" l="1"/>
  <c r="M8098" i="2" s="1"/>
  <c r="H8098" i="2"/>
  <c r="K8098" i="2" s="1"/>
  <c r="N8098" i="2" s="1"/>
  <c r="O8098" i="2" s="1"/>
  <c r="S8097" i="2"/>
  <c r="G8098" i="2"/>
  <c r="I8098" i="2" l="1"/>
  <c r="R8098" i="2"/>
  <c r="T8098" i="2" s="1"/>
  <c r="P8098" i="2"/>
  <c r="U8098" i="2"/>
  <c r="Q8098" i="2"/>
  <c r="S8098" i="2" s="1"/>
  <c r="V8098" i="2" l="1"/>
  <c r="F8099" i="2" s="1"/>
  <c r="G8099" i="2"/>
  <c r="H8099" i="2" l="1"/>
  <c r="K8099" i="2" s="1"/>
  <c r="J8099" i="2"/>
  <c r="M8099" i="2" s="1"/>
  <c r="I8099" i="2"/>
  <c r="N8099" i="2" l="1"/>
  <c r="O8099" i="2" s="1"/>
  <c r="U8099" i="2" l="1"/>
  <c r="R8099" i="2"/>
  <c r="T8099" i="2" s="1"/>
  <c r="O8100" i="2"/>
  <c r="Q8099" i="2"/>
  <c r="P8099" i="2"/>
  <c r="V8099" i="2" s="1"/>
  <c r="F8100" i="2" s="1"/>
  <c r="J8100" i="2" l="1"/>
  <c r="M8100" i="2" s="1"/>
  <c r="H8100" i="2"/>
  <c r="K8100" i="2" s="1"/>
  <c r="N8100" i="2" s="1"/>
  <c r="S8099" i="2"/>
  <c r="G8100" i="2"/>
  <c r="I8100" i="2" s="1"/>
  <c r="U8100" i="2"/>
  <c r="R8100" i="2"/>
  <c r="T8100" i="2" s="1"/>
  <c r="Q8100" i="2"/>
  <c r="P8100" i="2"/>
  <c r="V8100" i="2" s="1"/>
  <c r="F8101" i="2" s="1"/>
  <c r="J8101" i="2" l="1"/>
  <c r="M8101" i="2" s="1"/>
  <c r="H8101" i="2"/>
  <c r="K8101" i="2" s="1"/>
  <c r="N8101" i="2" s="1"/>
  <c r="O8101" i="2" s="1"/>
  <c r="S8100" i="2"/>
  <c r="G8101" i="2"/>
  <c r="P8101" i="2" l="1"/>
  <c r="O8102" i="2"/>
  <c r="R8101" i="2"/>
  <c r="T8101" i="2" s="1"/>
  <c r="Q8101" i="2"/>
  <c r="S8101" i="2" s="1"/>
  <c r="U8101" i="2"/>
  <c r="I8101" i="2"/>
  <c r="Q8102" i="2" l="1"/>
  <c r="P8102" i="2"/>
  <c r="R8102" i="2"/>
  <c r="T8102" i="2" s="1"/>
  <c r="U8102" i="2"/>
  <c r="V8101" i="2"/>
  <c r="F8102" i="2" s="1"/>
  <c r="G8102" i="2"/>
  <c r="G8103" i="2" s="1"/>
  <c r="H8102" i="2" l="1"/>
  <c r="K8102" i="2" s="1"/>
  <c r="J8102" i="2"/>
  <c r="M8102" i="2" s="1"/>
  <c r="N8102" i="2" s="1"/>
  <c r="I8102" i="2"/>
  <c r="V8102" i="2"/>
  <c r="F8103" i="2" s="1"/>
  <c r="S8102" i="2"/>
  <c r="J8103" i="2" l="1"/>
  <c r="M8103" i="2" s="1"/>
  <c r="I8103" i="2"/>
  <c r="L8103" i="2" s="1"/>
  <c r="H8103" i="2"/>
  <c r="K8103" i="2" s="1"/>
  <c r="N8103" i="2" s="1"/>
  <c r="O8103" i="2" s="1"/>
  <c r="P8103" i="2" l="1"/>
  <c r="R8103" i="2"/>
  <c r="T8103" i="2" s="1"/>
  <c r="Q8103" i="2"/>
  <c r="U8103" i="2"/>
  <c r="V8103" i="2" s="1"/>
  <c r="F8104" i="2" s="1"/>
  <c r="H8104" i="2" l="1"/>
  <c r="K8104" i="2" s="1"/>
  <c r="J8104" i="2"/>
  <c r="M8104" i="2" s="1"/>
  <c r="S8103" i="2"/>
  <c r="G8104" i="2"/>
  <c r="I8104" i="2" l="1"/>
  <c r="L8104" i="2" s="1"/>
  <c r="N8104" i="2"/>
  <c r="O8104" i="2" s="1"/>
  <c r="Q8104" i="2" l="1"/>
  <c r="P8104" i="2"/>
  <c r="R8104" i="2"/>
  <c r="T8104" i="2" s="1"/>
  <c r="U8104" i="2"/>
  <c r="V8104" i="2" s="1"/>
  <c r="F8105" i="2" s="1"/>
  <c r="I8105" i="2" l="1"/>
  <c r="L8105" i="2" s="1"/>
  <c r="H8105" i="2"/>
  <c r="K8105" i="2" s="1"/>
  <c r="J8105" i="2"/>
  <c r="M8105" i="2" s="1"/>
  <c r="S8104" i="2"/>
  <c r="G8105" i="2"/>
  <c r="N8105" i="2" l="1"/>
  <c r="O8105" i="2" s="1"/>
  <c r="R8105" i="2" l="1"/>
  <c r="T8105" i="2" s="1"/>
  <c r="P8105" i="2"/>
  <c r="Q8105" i="2"/>
  <c r="U8105" i="2"/>
  <c r="V8105" i="2" s="1"/>
  <c r="F8106" i="2" s="1"/>
  <c r="J8106" i="2" l="1"/>
  <c r="M8106" i="2" s="1"/>
  <c r="H8106" i="2"/>
  <c r="K8106" i="2" s="1"/>
  <c r="S8105" i="2"/>
  <c r="G8106" i="2"/>
  <c r="I8106" i="2" l="1"/>
  <c r="L8106" i="2" s="1"/>
  <c r="N8106" i="2" s="1"/>
  <c r="O8106" i="2" s="1"/>
  <c r="Q8106" i="2" l="1"/>
  <c r="R8106" i="2"/>
  <c r="T8106" i="2" s="1"/>
  <c r="P8106" i="2"/>
  <c r="U8106" i="2"/>
  <c r="V8106" i="2" s="1"/>
  <c r="F8107" i="2" s="1"/>
  <c r="J8107" i="2" l="1"/>
  <c r="M8107" i="2" s="1"/>
  <c r="H8107" i="2"/>
  <c r="K8107" i="2" s="1"/>
  <c r="S8106" i="2"/>
  <c r="G8107" i="2"/>
  <c r="I8107" i="2" l="1"/>
  <c r="L8107" i="2" s="1"/>
  <c r="N8107" i="2" s="1"/>
  <c r="O8107" i="2" s="1"/>
  <c r="R8107" i="2" l="1"/>
  <c r="T8107" i="2" s="1"/>
  <c r="P8107" i="2"/>
  <c r="Q8107" i="2"/>
  <c r="U8107" i="2"/>
  <c r="V8107" i="2" s="1"/>
  <c r="F8108" i="2" s="1"/>
  <c r="H8108" i="2" l="1"/>
  <c r="K8108" i="2" s="1"/>
  <c r="J8108" i="2"/>
  <c r="M8108" i="2" s="1"/>
  <c r="S8107" i="2"/>
  <c r="G8108" i="2"/>
  <c r="I8108" i="2" l="1"/>
  <c r="L8108" i="2" s="1"/>
  <c r="N8108" i="2" s="1"/>
  <c r="O8108" i="2" s="1"/>
  <c r="P8108" i="2" l="1"/>
  <c r="U8108" i="2"/>
  <c r="R8108" i="2"/>
  <c r="T8108" i="2" s="1"/>
  <c r="Q8108" i="2"/>
  <c r="S8108" i="2" l="1"/>
  <c r="G8109" i="2"/>
  <c r="V8108" i="2"/>
  <c r="F8109" i="2" s="1"/>
  <c r="I8109" i="2" l="1"/>
  <c r="L8109" i="2" s="1"/>
  <c r="J8109" i="2"/>
  <c r="M8109" i="2" s="1"/>
  <c r="H8109" i="2"/>
  <c r="K8109" i="2" s="1"/>
  <c r="N8109" i="2" s="1"/>
  <c r="O8109" i="2" s="1"/>
  <c r="Q8109" i="2" l="1"/>
  <c r="P8109" i="2"/>
  <c r="R8109" i="2"/>
  <c r="T8109" i="2" s="1"/>
  <c r="U8109" i="2"/>
  <c r="V8109" i="2" l="1"/>
  <c r="F8110" i="2" s="1"/>
  <c r="S8109" i="2"/>
  <c r="G8110" i="2"/>
  <c r="H8110" i="2" l="1"/>
  <c r="K8110" i="2" s="1"/>
  <c r="J8110" i="2"/>
  <c r="M8110" i="2" s="1"/>
  <c r="I8110" i="2"/>
  <c r="L8110" i="2" s="1"/>
  <c r="N8110" i="2" l="1"/>
  <c r="O8110" i="2" s="1"/>
  <c r="R8110" i="2" l="1"/>
  <c r="T8110" i="2" s="1"/>
  <c r="Q8110" i="2"/>
  <c r="U8110" i="2"/>
  <c r="P8110" i="2"/>
  <c r="V8110" i="2" s="1"/>
  <c r="F8111" i="2" s="1"/>
  <c r="J8111" i="2" l="1"/>
  <c r="M8111" i="2" s="1"/>
  <c r="H8111" i="2"/>
  <c r="K8111" i="2" s="1"/>
  <c r="S8110" i="2"/>
  <c r="G8111" i="2"/>
  <c r="I8111" i="2" l="1"/>
  <c r="L8111" i="2" s="1"/>
  <c r="N8111" i="2" s="1"/>
  <c r="O8111" i="2" s="1"/>
  <c r="Q8111" i="2" l="1"/>
  <c r="P8111" i="2"/>
  <c r="R8111" i="2"/>
  <c r="T8111" i="2" s="1"/>
  <c r="U8111" i="2"/>
  <c r="V8111" i="2" s="1"/>
  <c r="F8112" i="2" s="1"/>
  <c r="J8112" i="2" l="1"/>
  <c r="M8112" i="2" s="1"/>
  <c r="H8112" i="2"/>
  <c r="K8112" i="2" s="1"/>
  <c r="S8111" i="2"/>
  <c r="G8112" i="2"/>
  <c r="I8112" i="2" l="1"/>
  <c r="L8112" i="2" s="1"/>
  <c r="N8112" i="2" s="1"/>
  <c r="O8112" i="2" s="1"/>
  <c r="R8112" i="2" l="1"/>
  <c r="T8112" i="2" s="1"/>
  <c r="Q8112" i="2"/>
  <c r="P8112" i="2"/>
  <c r="U8112" i="2"/>
  <c r="V8112" i="2" s="1"/>
  <c r="F8113" i="2" s="1"/>
  <c r="H8113" i="2" l="1"/>
  <c r="K8113" i="2" s="1"/>
  <c r="J8113" i="2"/>
  <c r="M8113" i="2" s="1"/>
  <c r="S8112" i="2"/>
  <c r="G8113" i="2"/>
  <c r="I8113" i="2" s="1"/>
  <c r="N8113" i="2" l="1"/>
  <c r="O8113" i="2" s="1"/>
  <c r="Q8113" i="2" l="1"/>
  <c r="P8113" i="2"/>
  <c r="U8113" i="2"/>
  <c r="R8113" i="2"/>
  <c r="T8113" i="2" s="1"/>
  <c r="V8113" i="2" l="1"/>
  <c r="F8114" i="2" s="1"/>
  <c r="S8113" i="2"/>
  <c r="J8114" i="2" l="1"/>
  <c r="M8114" i="2" s="1"/>
  <c r="I8114" i="2"/>
  <c r="H8114" i="2"/>
  <c r="K8114" i="2" s="1"/>
  <c r="N8114" i="2" s="1"/>
  <c r="O8114" i="2" s="1"/>
  <c r="Q8114" i="2" l="1"/>
  <c r="R8114" i="2"/>
  <c r="T8114" i="2" s="1"/>
  <c r="P8114" i="2"/>
  <c r="U8114" i="2"/>
  <c r="V8114" i="2" s="1"/>
  <c r="F8115" i="2" s="1"/>
  <c r="J8115" i="2" l="1"/>
  <c r="M8115" i="2" s="1"/>
  <c r="H8115" i="2"/>
  <c r="K8115" i="2" s="1"/>
  <c r="N8115" i="2" s="1"/>
  <c r="O8115" i="2" s="1"/>
  <c r="G8115" i="2"/>
  <c r="S8114" i="2"/>
  <c r="G8116" i="2" l="1"/>
  <c r="I8115" i="2"/>
  <c r="P8115" i="2"/>
  <c r="R8115" i="2"/>
  <c r="T8115" i="2" s="1"/>
  <c r="Q8115" i="2"/>
  <c r="S8115" i="2" s="1"/>
  <c r="U8115" i="2"/>
  <c r="V8115" i="2" l="1"/>
  <c r="F8116" i="2" s="1"/>
  <c r="H8116" i="2" l="1"/>
  <c r="K8116" i="2" s="1"/>
  <c r="N8116" i="2" s="1"/>
  <c r="O8116" i="2" s="1"/>
  <c r="J8116" i="2"/>
  <c r="M8116" i="2" s="1"/>
  <c r="I8116" i="2"/>
  <c r="R8116" i="2" l="1"/>
  <c r="T8116" i="2" s="1"/>
  <c r="Q8116" i="2"/>
  <c r="P8116" i="2"/>
  <c r="U8116" i="2"/>
  <c r="S8116" i="2" l="1"/>
  <c r="G8117" i="2"/>
  <c r="V8116" i="2"/>
  <c r="F8117" i="2" s="1"/>
  <c r="I8117" i="2" l="1"/>
  <c r="H8117" i="2"/>
  <c r="K8117" i="2" s="1"/>
  <c r="J8117" i="2"/>
  <c r="M8117" i="2" s="1"/>
  <c r="N8117" i="2" l="1"/>
  <c r="O8117" i="2" s="1"/>
  <c r="U8117" i="2" l="1"/>
  <c r="Q8117" i="2"/>
  <c r="P8117" i="2"/>
  <c r="V8117" i="2" s="1"/>
  <c r="F8118" i="2" s="1"/>
  <c r="R8117" i="2"/>
  <c r="T8117" i="2" s="1"/>
  <c r="J8118" i="2" l="1"/>
  <c r="M8118" i="2" s="1"/>
  <c r="H8118" i="2"/>
  <c r="K8118" i="2" s="1"/>
  <c r="N8118" i="2" s="1"/>
  <c r="O8118" i="2" s="1"/>
  <c r="S8117" i="2"/>
  <c r="G8118" i="2"/>
  <c r="I8118" i="2" l="1"/>
  <c r="Q8118" i="2"/>
  <c r="R8118" i="2"/>
  <c r="T8118" i="2" s="1"/>
  <c r="P8118" i="2"/>
  <c r="U8118" i="2"/>
  <c r="V8118" i="2" s="1"/>
  <c r="F8119" i="2" s="1"/>
  <c r="J8119" i="2" l="1"/>
  <c r="M8119" i="2" s="1"/>
  <c r="H8119" i="2"/>
  <c r="K8119" i="2" s="1"/>
  <c r="N8119" i="2" s="1"/>
  <c r="O8119" i="2" s="1"/>
  <c r="S8118" i="2"/>
  <c r="G8119" i="2"/>
  <c r="I8119" i="2" l="1"/>
  <c r="P8119" i="2"/>
  <c r="R8119" i="2"/>
  <c r="T8119" i="2" s="1"/>
  <c r="Q8119" i="2"/>
  <c r="S8119" i="2" s="1"/>
  <c r="U8119" i="2"/>
  <c r="V8119" i="2" l="1"/>
  <c r="F8120" i="2" s="1"/>
  <c r="G8120" i="2"/>
  <c r="I8120" i="2" l="1"/>
  <c r="H8120" i="2"/>
  <c r="K8120" i="2" s="1"/>
  <c r="J8120" i="2"/>
  <c r="M8120" i="2" s="1"/>
  <c r="N8120" i="2" l="1"/>
  <c r="O8120" i="2" s="1"/>
  <c r="P8120" i="2" l="1"/>
  <c r="R8120" i="2"/>
  <c r="T8120" i="2" s="1"/>
  <c r="Q8120" i="2"/>
  <c r="U8120" i="2"/>
  <c r="S8120" i="2" l="1"/>
  <c r="G8121" i="2"/>
  <c r="V8120" i="2"/>
  <c r="F8121" i="2" s="1"/>
  <c r="H8121" i="2" l="1"/>
  <c r="K8121" i="2" s="1"/>
  <c r="I8121" i="2"/>
  <c r="J8121" i="2"/>
  <c r="M8121" i="2" s="1"/>
  <c r="N8121" i="2" l="1"/>
  <c r="O8121" i="2" s="1"/>
  <c r="R8121" i="2" l="1"/>
  <c r="T8121" i="2" s="1"/>
  <c r="Q8121" i="2"/>
  <c r="P8121" i="2"/>
  <c r="U8121" i="2"/>
  <c r="V8121" i="2" s="1"/>
  <c r="F8122" i="2" s="1"/>
  <c r="J8122" i="2" l="1"/>
  <c r="M8122" i="2" s="1"/>
  <c r="H8122" i="2"/>
  <c r="K8122" i="2" s="1"/>
  <c r="N8122" i="2" s="1"/>
  <c r="O8122" i="2" s="1"/>
  <c r="S8121" i="2"/>
  <c r="G8122" i="2"/>
  <c r="I8122" i="2" l="1"/>
  <c r="P8122" i="2"/>
  <c r="R8122" i="2"/>
  <c r="T8122" i="2" s="1"/>
  <c r="U8122" i="2"/>
  <c r="Q8122" i="2"/>
  <c r="S8122" i="2" s="1"/>
  <c r="V8122" i="2" l="1"/>
  <c r="F8123" i="2" s="1"/>
  <c r="G8123" i="2"/>
  <c r="J8123" i="2" l="1"/>
  <c r="M8123" i="2" s="1"/>
  <c r="H8123" i="2"/>
  <c r="K8123" i="2" s="1"/>
  <c r="N8123" i="2" s="1"/>
  <c r="O8123" i="2" s="1"/>
  <c r="I8123" i="2"/>
  <c r="P8123" i="2" l="1"/>
  <c r="R8123" i="2"/>
  <c r="T8123" i="2" s="1"/>
  <c r="Q8123" i="2"/>
  <c r="U8123" i="2"/>
  <c r="G8124" i="2" l="1"/>
  <c r="S8123" i="2"/>
  <c r="V8123" i="2"/>
  <c r="F8124" i="2" s="1"/>
  <c r="I8124" i="2" l="1"/>
  <c r="J8124" i="2"/>
  <c r="M8124" i="2" s="1"/>
  <c r="H8124" i="2"/>
  <c r="K8124" i="2" s="1"/>
  <c r="N8124" i="2" s="1"/>
  <c r="O8124" i="2" s="1"/>
  <c r="Q8124" i="2" l="1"/>
  <c r="P8124" i="2"/>
  <c r="U8124" i="2"/>
  <c r="R8124" i="2"/>
  <c r="T8124" i="2" s="1"/>
  <c r="V8124" i="2" l="1"/>
  <c r="F8125" i="2" s="1"/>
  <c r="S8124" i="2"/>
  <c r="G8125" i="2"/>
  <c r="J8125" i="2" l="1"/>
  <c r="M8125" i="2" s="1"/>
  <c r="H8125" i="2"/>
  <c r="K8125" i="2" s="1"/>
  <c r="I8125" i="2"/>
  <c r="L8125" i="2" s="1"/>
  <c r="N8125" i="2" s="1"/>
  <c r="O8125" i="2" s="1"/>
  <c r="P8125" i="2" l="1"/>
  <c r="Q8125" i="2"/>
  <c r="R8125" i="2"/>
  <c r="T8125" i="2" s="1"/>
  <c r="U8125" i="2"/>
  <c r="O8126" i="2"/>
  <c r="R8126" i="2" l="1"/>
  <c r="T8126" i="2" s="1"/>
  <c r="U8126" i="2"/>
  <c r="P8126" i="2"/>
  <c r="S8125" i="2"/>
  <c r="G8126" i="2"/>
  <c r="V8125" i="2"/>
  <c r="F8126" i="2" s="1"/>
  <c r="J8126" i="2" l="1"/>
  <c r="M8126" i="2" s="1"/>
  <c r="I8126" i="2"/>
  <c r="Q8126" i="2" s="1"/>
  <c r="S8126" i="2" s="1"/>
  <c r="H8126" i="2"/>
  <c r="K8126" i="2" s="1"/>
  <c r="N8126" i="2" s="1"/>
  <c r="V8126" i="2" l="1"/>
  <c r="F8127" i="2" s="1"/>
  <c r="G8127" i="2"/>
  <c r="I8127" i="2" l="1"/>
  <c r="L8127" i="2" s="1"/>
  <c r="H8127" i="2"/>
  <c r="K8127" i="2" s="1"/>
  <c r="J8127" i="2"/>
  <c r="M8127" i="2" s="1"/>
  <c r="N8127" i="2" l="1"/>
  <c r="O8127" i="2" s="1"/>
  <c r="R8127" i="2" l="1"/>
  <c r="T8127" i="2" s="1"/>
  <c r="Q8127" i="2"/>
  <c r="O8128" i="2"/>
  <c r="P8127" i="2"/>
  <c r="U8127" i="2"/>
  <c r="V8127" i="2" l="1"/>
  <c r="F8128" i="2" s="1"/>
  <c r="Q8128" i="2"/>
  <c r="P8128" i="2"/>
  <c r="R8128" i="2"/>
  <c r="T8128" i="2" s="1"/>
  <c r="U8128" i="2"/>
  <c r="V8128" i="2" s="1"/>
  <c r="F8129" i="2" s="1"/>
  <c r="S8127" i="2"/>
  <c r="G8128" i="2"/>
  <c r="G8129" i="2" s="1"/>
  <c r="I8129" i="2" l="1"/>
  <c r="L8129" i="2" s="1"/>
  <c r="J8129" i="2"/>
  <c r="M8129" i="2" s="1"/>
  <c r="H8129" i="2"/>
  <c r="K8129" i="2" s="1"/>
  <c r="N8129" i="2" s="1"/>
  <c r="O8129" i="2" s="1"/>
  <c r="S8128" i="2"/>
  <c r="H8128" i="2"/>
  <c r="K8128" i="2" s="1"/>
  <c r="J8128" i="2"/>
  <c r="M8128" i="2" s="1"/>
  <c r="I8128" i="2"/>
  <c r="L8128" i="2" s="1"/>
  <c r="N8128" i="2" l="1"/>
  <c r="P8129" i="2"/>
  <c r="Q8129" i="2"/>
  <c r="R8129" i="2"/>
  <c r="T8129" i="2" s="1"/>
  <c r="U8129" i="2"/>
  <c r="S8129" i="2" l="1"/>
  <c r="G8130" i="2"/>
  <c r="V8129" i="2"/>
  <c r="F8130" i="2" s="1"/>
  <c r="I8130" i="2" l="1"/>
  <c r="L8130" i="2" s="1"/>
  <c r="J8130" i="2"/>
  <c r="M8130" i="2" s="1"/>
  <c r="H8130" i="2"/>
  <c r="K8130" i="2" s="1"/>
  <c r="N8130" i="2" s="1"/>
  <c r="O8130" i="2" s="1"/>
  <c r="P8130" i="2" l="1"/>
  <c r="R8130" i="2"/>
  <c r="T8130" i="2" s="1"/>
  <c r="Q8130" i="2"/>
  <c r="U8130" i="2"/>
  <c r="S8130" i="2" l="1"/>
  <c r="G8131" i="2"/>
  <c r="V8130" i="2"/>
  <c r="F8131" i="2" s="1"/>
  <c r="J8131" i="2" l="1"/>
  <c r="M8131" i="2" s="1"/>
  <c r="H8131" i="2"/>
  <c r="K8131" i="2" s="1"/>
  <c r="I8131" i="2"/>
  <c r="L8131" i="2" s="1"/>
  <c r="N8131" i="2" s="1"/>
  <c r="O8131" i="2" s="1"/>
  <c r="R8131" i="2" l="1"/>
  <c r="T8131" i="2" s="1"/>
  <c r="Q8131" i="2"/>
  <c r="P8131" i="2"/>
  <c r="U8131" i="2"/>
  <c r="S8131" i="2" l="1"/>
  <c r="G8132" i="2"/>
  <c r="V8131" i="2"/>
  <c r="F8132" i="2" s="1"/>
  <c r="J8132" i="2" l="1"/>
  <c r="M8132" i="2" s="1"/>
  <c r="H8132" i="2"/>
  <c r="K8132" i="2" s="1"/>
  <c r="I8132" i="2"/>
  <c r="L8132" i="2" s="1"/>
  <c r="N8132" i="2" s="1"/>
  <c r="O8132" i="2" s="1"/>
  <c r="R8132" i="2" l="1"/>
  <c r="T8132" i="2" s="1"/>
  <c r="P8132" i="2"/>
  <c r="U8132" i="2"/>
  <c r="Q8132" i="2"/>
  <c r="S8132" i="2" l="1"/>
  <c r="G8133" i="2"/>
  <c r="V8132" i="2"/>
  <c r="F8133" i="2" s="1"/>
  <c r="J8133" i="2" l="1"/>
  <c r="M8133" i="2" s="1"/>
  <c r="I8133" i="2"/>
  <c r="L8133" i="2" s="1"/>
  <c r="H8133" i="2"/>
  <c r="K8133" i="2" s="1"/>
  <c r="N8133" i="2" s="1"/>
  <c r="O8133" i="2" s="1"/>
  <c r="P8133" i="2" l="1"/>
  <c r="Q8133" i="2"/>
  <c r="R8133" i="2"/>
  <c r="T8133" i="2" s="1"/>
  <c r="U8133" i="2"/>
  <c r="S8133" i="2" l="1"/>
  <c r="G8134" i="2"/>
  <c r="V8133" i="2"/>
  <c r="F8134" i="2" s="1"/>
  <c r="J8134" i="2" l="1"/>
  <c r="M8134" i="2" s="1"/>
  <c r="I8134" i="2"/>
  <c r="L8134" i="2" s="1"/>
  <c r="H8134" i="2"/>
  <c r="K8134" i="2" s="1"/>
  <c r="N8134" i="2" l="1"/>
  <c r="O8134" i="2" s="1"/>
  <c r="Q8134" i="2" l="1"/>
  <c r="R8134" i="2"/>
  <c r="T8134" i="2" s="1"/>
  <c r="U8134" i="2"/>
  <c r="P8134" i="2"/>
  <c r="V8134" i="2" s="1"/>
  <c r="F8135" i="2" s="1"/>
  <c r="H8135" i="2" l="1"/>
  <c r="K8135" i="2" s="1"/>
  <c r="J8135" i="2"/>
  <c r="M8135" i="2" s="1"/>
  <c r="S8134" i="2"/>
  <c r="G8135" i="2"/>
  <c r="I8135" i="2" l="1"/>
  <c r="L8135" i="2" s="1"/>
  <c r="N8135" i="2" s="1"/>
  <c r="O8135" i="2" s="1"/>
  <c r="R8135" i="2" l="1"/>
  <c r="T8135" i="2" s="1"/>
  <c r="U8135" i="2"/>
  <c r="Q8135" i="2"/>
  <c r="P8135" i="2"/>
  <c r="V8135" i="2" s="1"/>
  <c r="F8136" i="2" s="1"/>
  <c r="J8136" i="2" l="1"/>
  <c r="M8136" i="2" s="1"/>
  <c r="H8136" i="2"/>
  <c r="K8136" i="2" s="1"/>
  <c r="S8135" i="2"/>
  <c r="G8136" i="2"/>
  <c r="I8136" i="2" l="1"/>
  <c r="L8136" i="2" s="1"/>
  <c r="N8136" i="2" s="1"/>
  <c r="O8136" i="2" s="1"/>
  <c r="Q8136" i="2" l="1"/>
  <c r="P8136" i="2"/>
  <c r="U8136" i="2"/>
  <c r="R8136" i="2"/>
  <c r="T8136" i="2" s="1"/>
  <c r="V8136" i="2" l="1"/>
  <c r="F8137" i="2" s="1"/>
  <c r="S8136" i="2"/>
  <c r="G8137" i="2"/>
  <c r="J8137" i="2" l="1"/>
  <c r="M8137" i="2" s="1"/>
  <c r="I8137" i="2"/>
  <c r="L8137" i="2" s="1"/>
  <c r="H8137" i="2"/>
  <c r="K8137" i="2" s="1"/>
  <c r="N8137" i="2" l="1"/>
  <c r="O8137" i="2" s="1"/>
  <c r="Q8137" i="2" l="1"/>
  <c r="R8137" i="2"/>
  <c r="T8137" i="2" s="1"/>
  <c r="P8137" i="2"/>
  <c r="U8137" i="2"/>
  <c r="V8137" i="2" l="1"/>
  <c r="F8138" i="2" s="1"/>
  <c r="S8137" i="2"/>
  <c r="J8138" i="2" l="1"/>
  <c r="M8138" i="2" s="1"/>
  <c r="I8138" i="2"/>
  <c r="H8138" i="2"/>
  <c r="K8138" i="2" s="1"/>
  <c r="N8138" i="2" s="1"/>
  <c r="O8138" i="2" s="1"/>
  <c r="R8138" i="2" l="1"/>
  <c r="T8138" i="2" s="1"/>
  <c r="Q8138" i="2"/>
  <c r="P8138" i="2"/>
  <c r="U8138" i="2"/>
  <c r="V8138" i="2" l="1"/>
  <c r="F8139" i="2" s="1"/>
  <c r="S8138" i="2"/>
  <c r="G8139" i="2"/>
  <c r="H8139" i="2" l="1"/>
  <c r="K8139" i="2" s="1"/>
  <c r="J8139" i="2"/>
  <c r="M8139" i="2" s="1"/>
  <c r="I8139" i="2"/>
  <c r="N8139" i="2" l="1"/>
  <c r="O8139" i="2" s="1"/>
  <c r="Q8139" i="2" l="1"/>
  <c r="R8139" i="2"/>
  <c r="T8139" i="2" s="1"/>
  <c r="U8139" i="2"/>
  <c r="P8139" i="2"/>
  <c r="V8139" i="2" s="1"/>
  <c r="F8140" i="2" s="1"/>
  <c r="J8140" i="2" l="1"/>
  <c r="M8140" i="2" s="1"/>
  <c r="H8140" i="2"/>
  <c r="K8140" i="2" s="1"/>
  <c r="N8140" i="2" s="1"/>
  <c r="O8140" i="2" s="1"/>
  <c r="S8139" i="2"/>
  <c r="G8140" i="2"/>
  <c r="I8140" i="2" l="1"/>
  <c r="P8140" i="2"/>
  <c r="R8140" i="2"/>
  <c r="T8140" i="2" s="1"/>
  <c r="U8140" i="2"/>
  <c r="Q8140" i="2"/>
  <c r="S8140" i="2" s="1"/>
  <c r="V8140" i="2" l="1"/>
  <c r="F8141" i="2" s="1"/>
  <c r="G8141" i="2"/>
  <c r="H8141" i="2" l="1"/>
  <c r="K8141" i="2" s="1"/>
  <c r="I8141" i="2"/>
  <c r="J8141" i="2"/>
  <c r="M8141" i="2" s="1"/>
  <c r="N8141" i="2" l="1"/>
  <c r="O8141" i="2" s="1"/>
  <c r="U8141" i="2" l="1"/>
  <c r="P8141" i="2"/>
  <c r="Q8141" i="2"/>
  <c r="R8141" i="2"/>
  <c r="T8141" i="2" s="1"/>
  <c r="S8141" i="2" l="1"/>
  <c r="G8142" i="2"/>
  <c r="V8141" i="2"/>
  <c r="F8142" i="2" s="1"/>
  <c r="J8142" i="2" l="1"/>
  <c r="M8142" i="2" s="1"/>
  <c r="H8142" i="2"/>
  <c r="K8142" i="2" s="1"/>
  <c r="N8142" i="2" s="1"/>
  <c r="O8142" i="2" s="1"/>
  <c r="I8142" i="2"/>
  <c r="R8142" i="2" l="1"/>
  <c r="T8142" i="2" s="1"/>
  <c r="Q8142" i="2"/>
  <c r="P8142" i="2"/>
  <c r="U8142" i="2"/>
  <c r="V8142" i="2" l="1"/>
  <c r="F8143" i="2" s="1"/>
  <c r="S8142" i="2"/>
  <c r="G8143" i="2"/>
  <c r="I8143" i="2" l="1"/>
  <c r="J8143" i="2"/>
  <c r="M8143" i="2" s="1"/>
  <c r="H8143" i="2"/>
  <c r="K8143" i="2" s="1"/>
  <c r="N8143" i="2" s="1"/>
  <c r="O8143" i="2" s="1"/>
  <c r="U8143" i="2" l="1"/>
  <c r="Q8143" i="2"/>
  <c r="P8143" i="2"/>
  <c r="V8143" i="2" s="1"/>
  <c r="F8144" i="2" s="1"/>
  <c r="R8143" i="2"/>
  <c r="T8143" i="2" s="1"/>
  <c r="H8144" i="2" l="1"/>
  <c r="K8144" i="2" s="1"/>
  <c r="J8144" i="2"/>
  <c r="M8144" i="2" s="1"/>
  <c r="S8143" i="2"/>
  <c r="G8144" i="2"/>
  <c r="I8144" i="2" l="1"/>
  <c r="N8144" i="2"/>
  <c r="O8144" i="2" s="1"/>
  <c r="Q8144" i="2" l="1"/>
  <c r="P8144" i="2"/>
  <c r="U8144" i="2"/>
  <c r="R8144" i="2"/>
  <c r="T8144" i="2" s="1"/>
  <c r="V8144" i="2" l="1"/>
  <c r="F8145" i="2" s="1"/>
  <c r="S8144" i="2"/>
  <c r="G8145" i="2"/>
  <c r="J8145" i="2" l="1"/>
  <c r="M8145" i="2" s="1"/>
  <c r="I8145" i="2"/>
  <c r="H8145" i="2"/>
  <c r="K8145" i="2" s="1"/>
  <c r="N8145" i="2" s="1"/>
  <c r="O8145" i="2" s="1"/>
  <c r="U8145" i="2" l="1"/>
  <c r="Q8145" i="2"/>
  <c r="P8145" i="2"/>
  <c r="V8145" i="2" s="1"/>
  <c r="F8146" i="2" s="1"/>
  <c r="R8145" i="2"/>
  <c r="T8145" i="2" s="1"/>
  <c r="J8146" i="2" l="1"/>
  <c r="M8146" i="2" s="1"/>
  <c r="H8146" i="2"/>
  <c r="K8146" i="2" s="1"/>
  <c r="N8146" i="2" s="1"/>
  <c r="O8146" i="2" s="1"/>
  <c r="S8145" i="2"/>
  <c r="G8146" i="2"/>
  <c r="I8146" i="2" l="1"/>
  <c r="Q8146" i="2"/>
  <c r="U8146" i="2"/>
  <c r="R8146" i="2"/>
  <c r="T8146" i="2" s="1"/>
  <c r="P8146" i="2"/>
  <c r="V8146" i="2" s="1"/>
  <c r="F8147" i="2" s="1"/>
  <c r="J8147" i="2" l="1"/>
  <c r="M8147" i="2" s="1"/>
  <c r="H8147" i="2"/>
  <c r="K8147" i="2" s="1"/>
  <c r="N8147" i="2" s="1"/>
  <c r="O8147" i="2" s="1"/>
  <c r="S8146" i="2"/>
  <c r="G8147" i="2"/>
  <c r="I8147" i="2" l="1"/>
  <c r="R8147" i="2"/>
  <c r="T8147" i="2" s="1"/>
  <c r="P8147" i="2"/>
  <c r="Q8147" i="2"/>
  <c r="S8147" i="2" s="1"/>
  <c r="U8147" i="2"/>
  <c r="V8147" i="2" l="1"/>
  <c r="F8148" i="2" s="1"/>
  <c r="G8148" i="2"/>
  <c r="I8148" i="2" l="1"/>
  <c r="J8148" i="2"/>
  <c r="M8148" i="2" s="1"/>
  <c r="H8148" i="2"/>
  <c r="K8148" i="2" s="1"/>
  <c r="N8148" i="2" s="1"/>
  <c r="O8148" i="2" s="1"/>
  <c r="U8148" i="2" l="1"/>
  <c r="Q8148" i="2"/>
  <c r="P8148" i="2"/>
  <c r="V8148" i="2" s="1"/>
  <c r="F8149" i="2" s="1"/>
  <c r="R8148" i="2"/>
  <c r="T8148" i="2" s="1"/>
  <c r="J8149" i="2" l="1"/>
  <c r="M8149" i="2" s="1"/>
  <c r="H8149" i="2"/>
  <c r="K8149" i="2" s="1"/>
  <c r="N8149" i="2" s="1"/>
  <c r="O8149" i="2" s="1"/>
  <c r="S8148" i="2"/>
  <c r="G8149" i="2"/>
  <c r="I8149" i="2" l="1"/>
  <c r="R8149" i="2"/>
  <c r="T8149" i="2" s="1"/>
  <c r="Q8149" i="2"/>
  <c r="P8149" i="2"/>
  <c r="O8150" i="2"/>
  <c r="U8149" i="2"/>
  <c r="U8150" i="2" l="1"/>
  <c r="R8150" i="2"/>
  <c r="T8150" i="2" s="1"/>
  <c r="Q8150" i="2"/>
  <c r="V8149" i="2"/>
  <c r="F8150" i="2" s="1"/>
  <c r="S8149" i="2"/>
  <c r="G8150" i="2"/>
  <c r="G8151" i="2" s="1"/>
  <c r="J8150" i="2" l="1"/>
  <c r="M8150" i="2" s="1"/>
  <c r="I8150" i="2"/>
  <c r="H8150" i="2"/>
  <c r="K8150" i="2" l="1"/>
  <c r="N8150" i="2" s="1"/>
  <c r="P8150" i="2"/>
  <c r="V8150" i="2" l="1"/>
  <c r="F8151" i="2" s="1"/>
  <c r="S8150" i="2"/>
  <c r="I8151" i="2" l="1"/>
  <c r="L8151" i="2" s="1"/>
  <c r="H8151" i="2"/>
  <c r="K8151" i="2" s="1"/>
  <c r="J8151" i="2"/>
  <c r="M8151" i="2" s="1"/>
  <c r="N8151" i="2" l="1"/>
  <c r="O8151" i="2" s="1"/>
  <c r="R8151" i="2" l="1"/>
  <c r="T8151" i="2" s="1"/>
  <c r="P8151" i="2"/>
  <c r="O8152" i="2"/>
  <c r="U8151" i="2"/>
  <c r="Q8151" i="2"/>
  <c r="S8151" i="2" l="1"/>
  <c r="G8152" i="2"/>
  <c r="Q8152" i="2"/>
  <c r="P8152" i="2"/>
  <c r="R8152" i="2"/>
  <c r="T8152" i="2" s="1"/>
  <c r="U8152" i="2"/>
  <c r="V8151" i="2"/>
  <c r="F8152" i="2" s="1"/>
  <c r="I8152" i="2" l="1"/>
  <c r="L8152" i="2" s="1"/>
  <c r="J8152" i="2"/>
  <c r="M8152" i="2" s="1"/>
  <c r="H8152" i="2"/>
  <c r="K8152" i="2" s="1"/>
  <c r="V8152" i="2"/>
  <c r="F8153" i="2" s="1"/>
  <c r="S8152" i="2"/>
  <c r="G8153" i="2"/>
  <c r="J8153" i="2" l="1"/>
  <c r="M8153" i="2" s="1"/>
  <c r="I8153" i="2"/>
  <c r="L8153" i="2" s="1"/>
  <c r="H8153" i="2"/>
  <c r="K8153" i="2" s="1"/>
  <c r="N8153" i="2" s="1"/>
  <c r="O8153" i="2" s="1"/>
  <c r="N8152" i="2"/>
  <c r="P8153" i="2" l="1"/>
  <c r="R8153" i="2"/>
  <c r="T8153" i="2" s="1"/>
  <c r="Q8153" i="2"/>
  <c r="U8153" i="2"/>
  <c r="S8153" i="2" l="1"/>
  <c r="G8154" i="2"/>
  <c r="V8153" i="2"/>
  <c r="F8154" i="2" s="1"/>
  <c r="I8154" i="2" l="1"/>
  <c r="L8154" i="2" s="1"/>
  <c r="J8154" i="2"/>
  <c r="M8154" i="2" s="1"/>
  <c r="H8154" i="2"/>
  <c r="K8154" i="2" s="1"/>
  <c r="N8154" i="2" s="1"/>
  <c r="O8154" i="2" s="1"/>
  <c r="R8154" i="2" l="1"/>
  <c r="T8154" i="2" s="1"/>
  <c r="Q8154" i="2"/>
  <c r="P8154" i="2"/>
  <c r="U8154" i="2"/>
  <c r="V8154" i="2" s="1"/>
  <c r="F8155" i="2" s="1"/>
  <c r="J8155" i="2" l="1"/>
  <c r="M8155" i="2" s="1"/>
  <c r="H8155" i="2"/>
  <c r="K8155" i="2" s="1"/>
  <c r="S8154" i="2"/>
  <c r="G8155" i="2"/>
  <c r="I8155" i="2" l="1"/>
  <c r="L8155" i="2" s="1"/>
  <c r="N8155" i="2" s="1"/>
  <c r="O8155" i="2" s="1"/>
  <c r="P8155" i="2" l="1"/>
  <c r="Q8155" i="2"/>
  <c r="R8155" i="2"/>
  <c r="T8155" i="2" s="1"/>
  <c r="U8155" i="2"/>
  <c r="V8155" i="2" s="1"/>
  <c r="F8156" i="2" s="1"/>
  <c r="J8156" i="2" l="1"/>
  <c r="M8156" i="2" s="1"/>
  <c r="H8156" i="2"/>
  <c r="K8156" i="2" s="1"/>
  <c r="S8155" i="2"/>
  <c r="G8156" i="2"/>
  <c r="I8156" i="2" l="1"/>
  <c r="L8156" i="2" s="1"/>
  <c r="N8156" i="2" s="1"/>
  <c r="O8156" i="2" s="1"/>
  <c r="Q8156" i="2" l="1"/>
  <c r="P8156" i="2"/>
  <c r="R8156" i="2"/>
  <c r="T8156" i="2" s="1"/>
  <c r="U8156" i="2"/>
  <c r="V8156" i="2" s="1"/>
  <c r="F8157" i="2" s="1"/>
  <c r="H8157" i="2" l="1"/>
  <c r="K8157" i="2" s="1"/>
  <c r="J8157" i="2"/>
  <c r="M8157" i="2" s="1"/>
  <c r="S8156" i="2"/>
  <c r="G8157" i="2"/>
  <c r="I8157" i="2" l="1"/>
  <c r="L8157" i="2" s="1"/>
  <c r="N8157" i="2" s="1"/>
  <c r="O8157" i="2" s="1"/>
  <c r="O8158" i="2" l="1"/>
  <c r="U8157" i="2"/>
  <c r="R8157" i="2"/>
  <c r="T8157" i="2" s="1"/>
  <c r="Q8157" i="2"/>
  <c r="P8157" i="2"/>
  <c r="V8157" i="2" s="1"/>
  <c r="F8158" i="2" s="1"/>
  <c r="J8158" i="2" l="1"/>
  <c r="M8158" i="2" s="1"/>
  <c r="H8158" i="2"/>
  <c r="K8158" i="2" s="1"/>
  <c r="S8157" i="2"/>
  <c r="G8158" i="2"/>
  <c r="P8158" i="2"/>
  <c r="U8158" i="2"/>
  <c r="R8158" i="2"/>
  <c r="T8158" i="2" s="1"/>
  <c r="I8158" i="2" l="1"/>
  <c r="L8158" i="2" l="1"/>
  <c r="N8158" i="2" s="1"/>
  <c r="Q8158" i="2"/>
  <c r="S8158" i="2" l="1"/>
  <c r="V8158" i="2"/>
  <c r="F8159" i="2" s="1"/>
  <c r="G8159" i="2"/>
  <c r="J8159" i="2" l="1"/>
  <c r="M8159" i="2" s="1"/>
  <c r="I8159" i="2"/>
  <c r="L8159" i="2" s="1"/>
  <c r="H8159" i="2"/>
  <c r="K8159" i="2" s="1"/>
  <c r="N8159" i="2" s="1"/>
  <c r="O8159" i="2" s="1"/>
  <c r="O8160" i="2" l="1"/>
  <c r="U8159" i="2"/>
  <c r="R8159" i="2"/>
  <c r="T8159" i="2" s="1"/>
  <c r="Q8159" i="2"/>
  <c r="P8159" i="2"/>
  <c r="V8159" i="2" s="1"/>
  <c r="F8160" i="2" s="1"/>
  <c r="J8160" i="2" l="1"/>
  <c r="M8160" i="2" s="1"/>
  <c r="H8160" i="2"/>
  <c r="K8160" i="2" s="1"/>
  <c r="S8159" i="2"/>
  <c r="G8160" i="2"/>
  <c r="R8160" i="2"/>
  <c r="T8160" i="2" s="1"/>
  <c r="U8160" i="2"/>
  <c r="P8160" i="2"/>
  <c r="V8160" i="2" s="1"/>
  <c r="F8161" i="2" s="1"/>
  <c r="Q8160" i="2"/>
  <c r="J8161" i="2" l="1"/>
  <c r="M8161" i="2" s="1"/>
  <c r="H8161" i="2"/>
  <c r="K8161" i="2" s="1"/>
  <c r="S8160" i="2"/>
  <c r="G8161" i="2"/>
  <c r="I8161" i="2" s="1"/>
  <c r="L8161" i="2" s="1"/>
  <c r="I8160" i="2"/>
  <c r="L8160" i="2" s="1"/>
  <c r="N8160" i="2" s="1"/>
  <c r="N8161" i="2" l="1"/>
  <c r="O8161" i="2" s="1"/>
  <c r="P8161" i="2" l="1"/>
  <c r="U8161" i="2"/>
  <c r="R8161" i="2"/>
  <c r="T8161" i="2" s="1"/>
  <c r="Q8161" i="2"/>
  <c r="S8161" i="2" s="1"/>
  <c r="V8161" i="2" l="1"/>
  <c r="F8162" i="2" s="1"/>
  <c r="J8162" i="2" l="1"/>
  <c r="M8162" i="2" s="1"/>
  <c r="I8162" i="2"/>
  <c r="H8162" i="2"/>
  <c r="K8162" i="2" s="1"/>
  <c r="N8162" i="2" s="1"/>
  <c r="O8162" i="2" s="1"/>
  <c r="R8162" i="2" l="1"/>
  <c r="T8162" i="2" s="1"/>
  <c r="Q8162" i="2"/>
  <c r="P8162" i="2"/>
  <c r="U8162" i="2"/>
  <c r="V8162" i="2" l="1"/>
  <c r="F8163" i="2" s="1"/>
  <c r="S8162" i="2"/>
  <c r="G8163" i="2"/>
  <c r="J8163" i="2" l="1"/>
  <c r="M8163" i="2" s="1"/>
  <c r="H8163" i="2"/>
  <c r="K8163" i="2" s="1"/>
  <c r="N8163" i="2" s="1"/>
  <c r="O8163" i="2" s="1"/>
  <c r="I8163" i="2"/>
  <c r="Q8163" i="2" l="1"/>
  <c r="R8163" i="2"/>
  <c r="T8163" i="2" s="1"/>
  <c r="P8163" i="2"/>
  <c r="U8163" i="2"/>
  <c r="V8163" i="2" l="1"/>
  <c r="F8164" i="2" s="1"/>
  <c r="S8163" i="2"/>
  <c r="G8164" i="2"/>
  <c r="J8164" i="2" l="1"/>
  <c r="M8164" i="2" s="1"/>
  <c r="I8164" i="2"/>
  <c r="H8164" i="2"/>
  <c r="K8164" i="2" s="1"/>
  <c r="N8164" i="2" s="1"/>
  <c r="O8164" i="2" s="1"/>
  <c r="U8164" i="2" l="1"/>
  <c r="R8164" i="2"/>
  <c r="T8164" i="2" s="1"/>
  <c r="Q8164" i="2"/>
  <c r="P8164" i="2"/>
  <c r="V8164" i="2" s="1"/>
  <c r="F8165" i="2" s="1"/>
  <c r="H8165" i="2" l="1"/>
  <c r="K8165" i="2" s="1"/>
  <c r="J8165" i="2"/>
  <c r="M8165" i="2" s="1"/>
  <c r="S8164" i="2"/>
  <c r="G8165" i="2"/>
  <c r="I8165" i="2" l="1"/>
  <c r="N8165" i="2"/>
  <c r="O8165" i="2" s="1"/>
  <c r="U8165" i="2" l="1"/>
  <c r="R8165" i="2"/>
  <c r="T8165" i="2" s="1"/>
  <c r="Q8165" i="2"/>
  <c r="P8165" i="2"/>
  <c r="V8165" i="2" l="1"/>
  <c r="F8166" i="2" s="1"/>
  <c r="S8165" i="2"/>
  <c r="G8166" i="2"/>
  <c r="I8166" i="2" l="1"/>
  <c r="J8166" i="2"/>
  <c r="M8166" i="2" s="1"/>
  <c r="H8166" i="2"/>
  <c r="K8166" i="2" s="1"/>
  <c r="N8166" i="2" s="1"/>
  <c r="O8166" i="2" s="1"/>
  <c r="R8166" i="2" l="1"/>
  <c r="T8166" i="2" s="1"/>
  <c r="Q8166" i="2"/>
  <c r="P8166" i="2"/>
  <c r="O8167" i="2"/>
  <c r="U8166" i="2"/>
  <c r="U8167" i="2" l="1"/>
  <c r="R8167" i="2"/>
  <c r="T8167" i="2" s="1"/>
  <c r="Q8167" i="2"/>
  <c r="V8166" i="2"/>
  <c r="F8167" i="2" s="1"/>
  <c r="S8166" i="2"/>
  <c r="G8167" i="2"/>
  <c r="G8168" i="2" s="1"/>
  <c r="J8167" i="2" l="1"/>
  <c r="M8167" i="2" s="1"/>
  <c r="H8167" i="2"/>
  <c r="I8167" i="2"/>
  <c r="K8167" i="2" l="1"/>
  <c r="N8167" i="2" s="1"/>
  <c r="P8167" i="2"/>
  <c r="V8167" i="2" l="1"/>
  <c r="F8168" i="2" s="1"/>
  <c r="S8167" i="2"/>
  <c r="J8168" i="2" l="1"/>
  <c r="M8168" i="2" s="1"/>
  <c r="I8168" i="2"/>
  <c r="H8168" i="2"/>
  <c r="K8168" i="2" s="1"/>
  <c r="N8168" i="2" s="1"/>
  <c r="O8168" i="2" s="1"/>
  <c r="R8168" i="2" l="1"/>
  <c r="T8168" i="2" s="1"/>
  <c r="Q8168" i="2"/>
  <c r="U8168" i="2"/>
  <c r="P8168" i="2"/>
  <c r="V8168" i="2" s="1"/>
  <c r="F8169" i="2" s="1"/>
  <c r="H8169" i="2" l="1"/>
  <c r="K8169" i="2" s="1"/>
  <c r="J8169" i="2"/>
  <c r="M8169" i="2" s="1"/>
  <c r="S8168" i="2"/>
  <c r="G8169" i="2"/>
  <c r="N8169" i="2" l="1"/>
  <c r="O8169" i="2" s="1"/>
  <c r="I8169" i="2"/>
  <c r="U8169" i="2" l="1"/>
  <c r="R8169" i="2"/>
  <c r="T8169" i="2" s="1"/>
  <c r="Q8169" i="2"/>
  <c r="P8169" i="2"/>
  <c r="V8169" i="2" s="1"/>
  <c r="F8170" i="2" s="1"/>
  <c r="J8170" i="2" l="1"/>
  <c r="M8170" i="2" s="1"/>
  <c r="H8170" i="2"/>
  <c r="K8170" i="2" s="1"/>
  <c r="I8170" i="2"/>
  <c r="L8170" i="2" s="1"/>
  <c r="N8170" i="2" s="1"/>
  <c r="O8170" i="2" s="1"/>
  <c r="S8169" i="2"/>
  <c r="G8170" i="2"/>
  <c r="U8170" i="2" l="1"/>
  <c r="R8170" i="2"/>
  <c r="T8170" i="2" s="1"/>
  <c r="P8170" i="2"/>
  <c r="V8170" i="2" s="1"/>
  <c r="F8171" i="2" s="1"/>
  <c r="Q8170" i="2"/>
  <c r="S8170" i="2" s="1"/>
  <c r="H8171" i="2" l="1"/>
  <c r="K8171" i="2" s="1"/>
  <c r="J8171" i="2"/>
  <c r="M8171" i="2" s="1"/>
  <c r="G8171" i="2"/>
  <c r="I8171" i="2" l="1"/>
  <c r="L8171" i="2" s="1"/>
  <c r="N8171" i="2" s="1"/>
  <c r="O8171" i="2" s="1"/>
  <c r="Q8171" i="2" l="1"/>
  <c r="U8171" i="2"/>
  <c r="R8171" i="2"/>
  <c r="T8171" i="2" s="1"/>
  <c r="P8171" i="2"/>
  <c r="V8171" i="2" s="1"/>
  <c r="F8172" i="2" s="1"/>
  <c r="H8172" i="2" l="1"/>
  <c r="K8172" i="2" s="1"/>
  <c r="J8172" i="2"/>
  <c r="M8172" i="2" s="1"/>
  <c r="S8171" i="2"/>
  <c r="G8172" i="2"/>
  <c r="N8172" i="2" l="1"/>
  <c r="O8172" i="2" s="1"/>
  <c r="I8172" i="2"/>
  <c r="R8172" i="2" l="1"/>
  <c r="T8172" i="2" s="1"/>
  <c r="Q8172" i="2"/>
  <c r="P8172" i="2"/>
  <c r="U8172" i="2"/>
  <c r="V8172" i="2" s="1"/>
  <c r="F8173" i="2" s="1"/>
  <c r="J8173" i="2" l="1"/>
  <c r="M8173" i="2" s="1"/>
  <c r="H8173" i="2"/>
  <c r="K8173" i="2" s="1"/>
  <c r="N8173" i="2" s="1"/>
  <c r="O8173" i="2" s="1"/>
  <c r="S8172" i="2"/>
  <c r="G8173" i="2"/>
  <c r="I8173" i="2" s="1"/>
  <c r="P8173" i="2" l="1"/>
  <c r="R8173" i="2"/>
  <c r="T8173" i="2" s="1"/>
  <c r="Q8173" i="2"/>
  <c r="S8173" i="2" s="1"/>
  <c r="U8173" i="2"/>
  <c r="V8173" i="2" s="1"/>
  <c r="F8174" i="2" s="1"/>
  <c r="J8174" i="2" l="1"/>
  <c r="M8174" i="2" s="1"/>
  <c r="H8174" i="2"/>
  <c r="K8174" i="2" s="1"/>
  <c r="N8174" i="2" s="1"/>
  <c r="O8174" i="2" s="1"/>
  <c r="G8174" i="2"/>
  <c r="I8174" i="2" l="1"/>
  <c r="R8174" i="2"/>
  <c r="T8174" i="2" s="1"/>
  <c r="Q8174" i="2"/>
  <c r="P8174" i="2"/>
  <c r="U8174" i="2"/>
  <c r="V8174" i="2" s="1"/>
  <c r="F8175" i="2" s="1"/>
  <c r="J8175" i="2" l="1"/>
  <c r="M8175" i="2" s="1"/>
  <c r="H8175" i="2"/>
  <c r="K8175" i="2" s="1"/>
  <c r="N8175" i="2" s="1"/>
  <c r="O8175" i="2" s="1"/>
  <c r="S8174" i="2"/>
  <c r="G8175" i="2"/>
  <c r="I8175" i="2" l="1"/>
  <c r="P8175" i="2"/>
  <c r="R8175" i="2"/>
  <c r="T8175" i="2" s="1"/>
  <c r="Q8175" i="2"/>
  <c r="S8175" i="2" s="1"/>
  <c r="U8175" i="2"/>
  <c r="V8175" i="2" s="1"/>
  <c r="F8176" i="2" s="1"/>
  <c r="H8176" i="2" l="1"/>
  <c r="K8176" i="2" s="1"/>
  <c r="J8176" i="2"/>
  <c r="M8176" i="2" s="1"/>
  <c r="G8176" i="2"/>
  <c r="I8176" i="2" l="1"/>
  <c r="L8176" i="2" s="1"/>
  <c r="N8176" i="2" s="1"/>
  <c r="O8176" i="2" s="1"/>
  <c r="R8176" i="2" l="1"/>
  <c r="T8176" i="2" s="1"/>
  <c r="Q8176" i="2"/>
  <c r="P8176" i="2"/>
  <c r="U8176" i="2"/>
  <c r="V8176" i="2" s="1"/>
  <c r="F8177" i="2" s="1"/>
  <c r="S8176" i="2" l="1"/>
  <c r="G8177" i="2"/>
  <c r="J8177" i="2"/>
  <c r="M8177" i="2" s="1"/>
  <c r="H8177" i="2"/>
  <c r="K8177" i="2" s="1"/>
  <c r="I8177" i="2"/>
  <c r="L8177" i="2" s="1"/>
  <c r="N8177" i="2" s="1"/>
  <c r="O8177" i="2" s="1"/>
  <c r="Q8177" i="2" l="1"/>
  <c r="S8177" i="2" s="1"/>
  <c r="P8177" i="2"/>
  <c r="V8177" i="2" s="1"/>
  <c r="F8178" i="2" s="1"/>
  <c r="R8177" i="2"/>
  <c r="T8177" i="2" s="1"/>
  <c r="U8177" i="2"/>
  <c r="J8178" i="2" l="1"/>
  <c r="M8178" i="2" s="1"/>
  <c r="H8178" i="2"/>
  <c r="K8178" i="2" s="1"/>
  <c r="G8178" i="2"/>
  <c r="I8178" i="2" l="1"/>
  <c r="L8178" i="2" s="1"/>
  <c r="N8178" i="2"/>
  <c r="O8178" i="2" s="1"/>
  <c r="R8178" i="2" l="1"/>
  <c r="T8178" i="2" s="1"/>
  <c r="Q8178" i="2"/>
  <c r="P8178" i="2"/>
  <c r="U8178" i="2"/>
  <c r="V8178" i="2" l="1"/>
  <c r="F8179" i="2" s="1"/>
  <c r="S8178" i="2"/>
  <c r="G8179" i="2"/>
  <c r="J8179" i="2" l="1"/>
  <c r="M8179" i="2" s="1"/>
  <c r="H8179" i="2"/>
  <c r="K8179" i="2" s="1"/>
  <c r="I8179" i="2"/>
  <c r="L8179" i="2" s="1"/>
  <c r="N8179" i="2" s="1"/>
  <c r="O8179" i="2" s="1"/>
  <c r="R8179" i="2" l="1"/>
  <c r="T8179" i="2" s="1"/>
  <c r="Q8179" i="2"/>
  <c r="P8179" i="2"/>
  <c r="U8179" i="2"/>
  <c r="V8179" i="2" l="1"/>
  <c r="F8180" i="2" s="1"/>
  <c r="S8179" i="2"/>
  <c r="G8180" i="2"/>
  <c r="J8180" i="2" l="1"/>
  <c r="M8180" i="2" s="1"/>
  <c r="H8180" i="2"/>
  <c r="K8180" i="2" s="1"/>
  <c r="I8180" i="2"/>
  <c r="L8180" i="2" s="1"/>
  <c r="N8180" i="2" s="1"/>
  <c r="O8180" i="2" s="1"/>
  <c r="R8180" i="2" l="1"/>
  <c r="T8180" i="2" s="1"/>
  <c r="Q8180" i="2"/>
  <c r="P8180" i="2"/>
  <c r="V8180" i="2" s="1"/>
  <c r="F8181" i="2" s="1"/>
  <c r="U8180" i="2"/>
  <c r="J8181" i="2" l="1"/>
  <c r="M8181" i="2" s="1"/>
  <c r="H8181" i="2"/>
  <c r="K8181" i="2" s="1"/>
  <c r="S8180" i="2"/>
  <c r="G8181" i="2"/>
  <c r="I8181" i="2" l="1"/>
  <c r="L8181" i="2" s="1"/>
  <c r="N8181" i="2" s="1"/>
  <c r="O8181" i="2" s="1"/>
  <c r="R8181" i="2" l="1"/>
  <c r="T8181" i="2" s="1"/>
  <c r="Q8181" i="2"/>
  <c r="P8181" i="2"/>
  <c r="U8181" i="2"/>
  <c r="V8181" i="2" s="1"/>
  <c r="F8182" i="2" s="1"/>
  <c r="H8182" i="2" l="1"/>
  <c r="K8182" i="2" s="1"/>
  <c r="J8182" i="2"/>
  <c r="M8182" i="2" s="1"/>
  <c r="S8181" i="2"/>
  <c r="G8182" i="2"/>
  <c r="I8182" i="2" l="1"/>
  <c r="L8182" i="2" s="1"/>
  <c r="N8182" i="2" s="1"/>
  <c r="O8182" i="2" s="1"/>
  <c r="Q8182" i="2" l="1"/>
  <c r="P8182" i="2"/>
  <c r="R8182" i="2"/>
  <c r="T8182" i="2" s="1"/>
  <c r="U8182" i="2"/>
  <c r="V8182" i="2" l="1"/>
  <c r="F8183" i="2" s="1"/>
  <c r="S8182" i="2"/>
  <c r="G8183" i="2"/>
  <c r="I8183" i="2" l="1"/>
  <c r="L8183" i="2" s="1"/>
  <c r="H8183" i="2"/>
  <c r="K8183" i="2" s="1"/>
  <c r="J8183" i="2"/>
  <c r="M8183" i="2" s="1"/>
  <c r="N8183" i="2" l="1"/>
  <c r="O8183" i="2" s="1"/>
  <c r="Q8183" i="2" l="1"/>
  <c r="R8183" i="2"/>
  <c r="T8183" i="2" s="1"/>
  <c r="P8183" i="2"/>
  <c r="U8183" i="2"/>
  <c r="V8183" i="2" s="1"/>
  <c r="F8184" i="2" s="1"/>
  <c r="J8184" i="2" l="1"/>
  <c r="M8184" i="2" s="1"/>
  <c r="H8184" i="2"/>
  <c r="K8184" i="2" s="1"/>
  <c r="S8183" i="2"/>
  <c r="G8184" i="2"/>
  <c r="I8184" i="2" l="1"/>
  <c r="L8184" i="2" s="1"/>
  <c r="N8184" i="2" s="1"/>
  <c r="O8184" i="2" s="1"/>
  <c r="Q8184" i="2" l="1"/>
  <c r="R8184" i="2"/>
  <c r="T8184" i="2" s="1"/>
  <c r="P8184" i="2"/>
  <c r="U8184" i="2"/>
  <c r="V8184" i="2" s="1"/>
  <c r="F8185" i="2" s="1"/>
  <c r="J8185" i="2" l="1"/>
  <c r="M8185" i="2" s="1"/>
  <c r="H8185" i="2"/>
  <c r="K8185" i="2" s="1"/>
  <c r="N8185" i="2" s="1"/>
  <c r="O8185" i="2" s="1"/>
  <c r="S8184" i="2"/>
  <c r="G8185" i="2"/>
  <c r="I8185" i="2" s="1"/>
  <c r="R8185" i="2" l="1"/>
  <c r="T8185" i="2" s="1"/>
  <c r="P8185" i="2"/>
  <c r="V8185" i="2" s="1"/>
  <c r="F8186" i="2" s="1"/>
  <c r="U8185" i="2"/>
  <c r="Q8185" i="2"/>
  <c r="S8185" i="2" l="1"/>
  <c r="J8186" i="2"/>
  <c r="M8186" i="2" s="1"/>
  <c r="N8186" i="2" s="1"/>
  <c r="O8186" i="2" s="1"/>
  <c r="H8186" i="2"/>
  <c r="K8186" i="2" s="1"/>
  <c r="I8186" i="2"/>
  <c r="R8186" i="2" l="1"/>
  <c r="T8186" i="2" s="1"/>
  <c r="P8186" i="2"/>
  <c r="U8186" i="2"/>
  <c r="V8186" i="2" s="1"/>
  <c r="F8187" i="2" s="1"/>
  <c r="Q8186" i="2"/>
  <c r="J8187" i="2" l="1"/>
  <c r="M8187" i="2" s="1"/>
  <c r="H8187" i="2"/>
  <c r="K8187" i="2" s="1"/>
  <c r="I8187" i="2"/>
  <c r="S8186" i="2"/>
  <c r="G8187" i="2"/>
  <c r="N8187" i="2" l="1"/>
  <c r="O8187" i="2" s="1"/>
  <c r="R8187" i="2" l="1"/>
  <c r="T8187" i="2" s="1"/>
  <c r="Q8187" i="2"/>
  <c r="P8187" i="2"/>
  <c r="U8187" i="2"/>
  <c r="S8187" i="2" l="1"/>
  <c r="G8188" i="2"/>
  <c r="V8187" i="2"/>
  <c r="F8188" i="2" s="1"/>
  <c r="J8188" i="2" l="1"/>
  <c r="M8188" i="2" s="1"/>
  <c r="I8188" i="2"/>
  <c r="H8188" i="2"/>
  <c r="K8188" i="2" s="1"/>
  <c r="N8188" i="2" s="1"/>
  <c r="O8188" i="2" s="1"/>
  <c r="R8188" i="2" l="1"/>
  <c r="T8188" i="2" s="1"/>
  <c r="Q8188" i="2"/>
  <c r="P8188" i="2"/>
  <c r="U8188" i="2"/>
  <c r="V8188" i="2" l="1"/>
  <c r="F8189" i="2" s="1"/>
  <c r="S8188" i="2"/>
  <c r="G8189" i="2"/>
  <c r="J8189" i="2" l="1"/>
  <c r="M8189" i="2" s="1"/>
  <c r="H8189" i="2"/>
  <c r="K8189" i="2" s="1"/>
  <c r="N8189" i="2" s="1"/>
  <c r="O8189" i="2" s="1"/>
  <c r="I8189" i="2"/>
  <c r="R8189" i="2" l="1"/>
  <c r="T8189" i="2" s="1"/>
  <c r="Q8189" i="2"/>
  <c r="P8189" i="2"/>
  <c r="U8189" i="2"/>
  <c r="V8189" i="2" s="1"/>
  <c r="F8190" i="2" s="1"/>
  <c r="J8190" i="2" l="1"/>
  <c r="M8190" i="2" s="1"/>
  <c r="H8190" i="2"/>
  <c r="K8190" i="2" s="1"/>
  <c r="N8190" i="2" s="1"/>
  <c r="O8190" i="2" s="1"/>
  <c r="S8189" i="2"/>
  <c r="G8190" i="2"/>
  <c r="R8190" i="2" l="1"/>
  <c r="T8190" i="2" s="1"/>
  <c r="P8190" i="2"/>
  <c r="Q8190" i="2"/>
  <c r="S8190" i="2" s="1"/>
  <c r="U8190" i="2"/>
  <c r="V8190" i="2" s="1"/>
  <c r="F8191" i="2" s="1"/>
  <c r="I8190" i="2"/>
  <c r="H8191" i="2" l="1"/>
  <c r="K8191" i="2" s="1"/>
  <c r="J8191" i="2"/>
  <c r="M8191" i="2" s="1"/>
  <c r="G8191" i="2"/>
  <c r="I8191" i="2" l="1"/>
  <c r="N8191" i="2"/>
  <c r="O8191" i="2" s="1"/>
  <c r="R8191" i="2" l="1"/>
  <c r="T8191" i="2" s="1"/>
  <c r="P8191" i="2"/>
  <c r="Q8191" i="2"/>
  <c r="U8191" i="2"/>
  <c r="V8191" i="2" s="1"/>
  <c r="F8192" i="2" s="1"/>
  <c r="J8192" i="2" l="1"/>
  <c r="M8192" i="2" s="1"/>
  <c r="H8192" i="2"/>
  <c r="K8192" i="2" s="1"/>
  <c r="S8191" i="2"/>
  <c r="G8192" i="2"/>
  <c r="N8192" i="2" l="1"/>
  <c r="O8192" i="2" s="1"/>
  <c r="I8192" i="2"/>
  <c r="R8192" i="2" l="1"/>
  <c r="T8192" i="2" s="1"/>
  <c r="P8192" i="2"/>
  <c r="U8192" i="2"/>
  <c r="Q8192" i="2"/>
  <c r="S8192" i="2" l="1"/>
  <c r="G8193" i="2"/>
  <c r="V8192" i="2"/>
  <c r="F8193" i="2" s="1"/>
  <c r="J8193" i="2" l="1"/>
  <c r="M8193" i="2" s="1"/>
  <c r="H8193" i="2"/>
  <c r="K8193" i="2" s="1"/>
  <c r="N8193" i="2" s="1"/>
  <c r="O8193" i="2" s="1"/>
  <c r="I8193" i="2"/>
  <c r="Q8193" i="2" l="1"/>
  <c r="R8193" i="2"/>
  <c r="T8193" i="2" s="1"/>
  <c r="P8193" i="2"/>
  <c r="U8193" i="2"/>
  <c r="V8193" i="2" s="1"/>
  <c r="F8194" i="2" s="1"/>
  <c r="S8193" i="2" l="1"/>
  <c r="G8194" i="2"/>
  <c r="J8194" i="2"/>
  <c r="M8194" i="2" s="1"/>
  <c r="I8194" i="2"/>
  <c r="H8194" i="2"/>
  <c r="K8194" i="2" s="1"/>
  <c r="N8194" i="2" s="1"/>
  <c r="O8194" i="2" s="1"/>
  <c r="Q8194" i="2" l="1"/>
  <c r="R8194" i="2"/>
  <c r="T8194" i="2" s="1"/>
  <c r="P8194" i="2"/>
  <c r="U8194" i="2"/>
  <c r="V8194" i="2" s="1"/>
  <c r="F8195" i="2" s="1"/>
  <c r="S8194" i="2" l="1"/>
  <c r="G8195" i="2"/>
  <c r="J8195" i="2"/>
  <c r="M8195" i="2" s="1"/>
  <c r="H8195" i="2"/>
  <c r="K8195" i="2" s="1"/>
  <c r="N8195" i="2" s="1"/>
  <c r="O8195" i="2" s="1"/>
  <c r="I8195" i="2"/>
  <c r="Q8195" i="2" l="1"/>
  <c r="P8195" i="2"/>
  <c r="R8195" i="2"/>
  <c r="T8195" i="2" s="1"/>
  <c r="U8195" i="2"/>
  <c r="V8195" i="2" l="1"/>
  <c r="F8196" i="2" s="1"/>
  <c r="S8195" i="2"/>
  <c r="G8196" i="2"/>
  <c r="J8196" i="2" l="1"/>
  <c r="M8196" i="2" s="1"/>
  <c r="H8196" i="2"/>
  <c r="K8196" i="2" s="1"/>
  <c r="N8196" i="2" s="1"/>
  <c r="O8196" i="2" s="1"/>
  <c r="I8196" i="2"/>
  <c r="P8196" i="2" l="1"/>
  <c r="Q8196" i="2"/>
  <c r="R8196" i="2"/>
  <c r="T8196" i="2" s="1"/>
  <c r="U8196" i="2"/>
  <c r="V8196" i="2" s="1"/>
  <c r="F8197" i="2" s="1"/>
  <c r="J8197" i="2" l="1"/>
  <c r="M8197" i="2" s="1"/>
  <c r="H8197" i="2"/>
  <c r="K8197" i="2" s="1"/>
  <c r="N8197" i="2" s="1"/>
  <c r="O8197" i="2" s="1"/>
  <c r="G8197" i="2"/>
  <c r="S8196" i="2"/>
  <c r="P8197" i="2" l="1"/>
  <c r="R8197" i="2"/>
  <c r="T8197" i="2" s="1"/>
  <c r="Q8197" i="2"/>
  <c r="S8197" i="2" s="1"/>
  <c r="U8197" i="2"/>
  <c r="I8197" i="2"/>
  <c r="V8197" i="2" l="1"/>
  <c r="F8198" i="2" s="1"/>
  <c r="G8198" i="2"/>
  <c r="J8198" i="2" l="1"/>
  <c r="M8198" i="2" s="1"/>
  <c r="I8198" i="2"/>
  <c r="H8198" i="2"/>
  <c r="K8198" i="2" s="1"/>
  <c r="N8198" i="2" l="1"/>
  <c r="O8198" i="2" s="1"/>
  <c r="P8198" i="2" l="1"/>
  <c r="U8198" i="2"/>
  <c r="Q8198" i="2"/>
  <c r="R8198" i="2"/>
  <c r="T8198" i="2" s="1"/>
  <c r="S8198" i="2" l="1"/>
  <c r="G8199" i="2"/>
  <c r="V8198" i="2"/>
  <c r="F8199" i="2" s="1"/>
  <c r="J8199" i="2" l="1"/>
  <c r="M8199" i="2" s="1"/>
  <c r="I8199" i="2"/>
  <c r="L8199" i="2" s="1"/>
  <c r="H8199" i="2"/>
  <c r="K8199" i="2" s="1"/>
  <c r="N8199" i="2" l="1"/>
  <c r="O8199" i="2" s="1"/>
  <c r="R8199" i="2" l="1"/>
  <c r="T8199" i="2" s="1"/>
  <c r="Q8199" i="2"/>
  <c r="P8199" i="2"/>
  <c r="U8199" i="2"/>
  <c r="V8199" i="2" s="1"/>
  <c r="F8200" i="2" s="1"/>
  <c r="H8200" i="2" l="1"/>
  <c r="K8200" i="2" s="1"/>
  <c r="J8200" i="2"/>
  <c r="M8200" i="2" s="1"/>
  <c r="S8199" i="2"/>
  <c r="G8200" i="2"/>
  <c r="I8200" i="2" l="1"/>
  <c r="L8200" i="2" s="1"/>
  <c r="N8200" i="2" s="1"/>
  <c r="O8200" i="2" s="1"/>
  <c r="R8200" i="2" l="1"/>
  <c r="T8200" i="2" s="1"/>
  <c r="Q8200" i="2"/>
  <c r="U8200" i="2"/>
  <c r="P8200" i="2"/>
  <c r="V8200" i="2" s="1"/>
  <c r="F8201" i="2" s="1"/>
  <c r="J8201" i="2" l="1"/>
  <c r="M8201" i="2" s="1"/>
  <c r="H8201" i="2"/>
  <c r="K8201" i="2" s="1"/>
  <c r="S8200" i="2"/>
  <c r="G8201" i="2"/>
  <c r="I8201" i="2" l="1"/>
  <c r="L8201" i="2" s="1"/>
  <c r="N8201" i="2" s="1"/>
  <c r="O8201" i="2" s="1"/>
  <c r="R8201" i="2" l="1"/>
  <c r="T8201" i="2" s="1"/>
  <c r="P8201" i="2"/>
  <c r="U8201" i="2"/>
  <c r="Q8201" i="2"/>
  <c r="S8201" i="2" l="1"/>
  <c r="G8202" i="2"/>
  <c r="V8201" i="2"/>
  <c r="F8202" i="2" s="1"/>
  <c r="H8202" i="2" l="1"/>
  <c r="K8202" i="2" s="1"/>
  <c r="I8202" i="2"/>
  <c r="L8202" i="2" s="1"/>
  <c r="N8202" i="2" s="1"/>
  <c r="O8202" i="2" s="1"/>
  <c r="J8202" i="2"/>
  <c r="M8202" i="2" s="1"/>
  <c r="P8202" i="2" l="1"/>
  <c r="V8202" i="2" s="1"/>
  <c r="F8203" i="2" s="1"/>
  <c r="Q8202" i="2"/>
  <c r="U8202" i="2"/>
  <c r="R8202" i="2"/>
  <c r="T8202" i="2" s="1"/>
  <c r="S8202" i="2" l="1"/>
  <c r="G8203" i="2"/>
  <c r="J8203" i="2"/>
  <c r="M8203" i="2" s="1"/>
  <c r="H8203" i="2"/>
  <c r="K8203" i="2" s="1"/>
  <c r="I8203" i="2"/>
  <c r="L8203" i="2" s="1"/>
  <c r="N8203" i="2" l="1"/>
  <c r="O8203" i="2" s="1"/>
  <c r="U8203" i="2" l="1"/>
  <c r="R8203" i="2"/>
  <c r="T8203" i="2" s="1"/>
  <c r="Q8203" i="2"/>
  <c r="P8203" i="2"/>
  <c r="S8203" i="2" l="1"/>
  <c r="G8204" i="2"/>
  <c r="V8203" i="2"/>
  <c r="F8204" i="2" s="1"/>
  <c r="I8204" i="2" l="1"/>
  <c r="L8204" i="2" s="1"/>
  <c r="J8204" i="2"/>
  <c r="M8204" i="2" s="1"/>
  <c r="H8204" i="2"/>
  <c r="K8204" i="2" s="1"/>
  <c r="N8204" i="2" l="1"/>
  <c r="O8204" i="2" s="1"/>
  <c r="R8204" i="2" l="1"/>
  <c r="T8204" i="2" s="1"/>
  <c r="Q8204" i="2"/>
  <c r="P8204" i="2"/>
  <c r="U8204" i="2"/>
  <c r="V8204" i="2" s="1"/>
  <c r="F8205" i="2" s="1"/>
  <c r="J8205" i="2" l="1"/>
  <c r="M8205" i="2" s="1"/>
  <c r="H8205" i="2"/>
  <c r="K8205" i="2" s="1"/>
  <c r="S8204" i="2"/>
  <c r="G8205" i="2"/>
  <c r="I8205" i="2" l="1"/>
  <c r="L8205" i="2" s="1"/>
  <c r="N8205" i="2" s="1"/>
  <c r="O8205" i="2" s="1"/>
  <c r="R8205" i="2" l="1"/>
  <c r="T8205" i="2" s="1"/>
  <c r="Q8205" i="2"/>
  <c r="P8205" i="2"/>
  <c r="U8205" i="2"/>
  <c r="V8205" i="2" l="1"/>
  <c r="F8206" i="2" s="1"/>
  <c r="S8205" i="2"/>
  <c r="G8206" i="2"/>
  <c r="I8206" i="2" l="1"/>
  <c r="L8206" i="2" s="1"/>
  <c r="H8206" i="2"/>
  <c r="K8206" i="2" s="1"/>
  <c r="J8206" i="2"/>
  <c r="M8206" i="2" s="1"/>
  <c r="N8206" i="2" l="1"/>
  <c r="O8206" i="2" s="1"/>
  <c r="R8206" i="2" l="1"/>
  <c r="T8206" i="2" s="1"/>
  <c r="Q8206" i="2"/>
  <c r="P8206" i="2"/>
  <c r="U8206" i="2"/>
  <c r="V8206" i="2" s="1"/>
  <c r="F8207" i="2" s="1"/>
  <c r="J8207" i="2" l="1"/>
  <c r="M8207" i="2" s="1"/>
  <c r="H8207" i="2"/>
  <c r="K8207" i="2" s="1"/>
  <c r="S8206" i="2"/>
  <c r="G8207" i="2"/>
  <c r="I8207" i="2" l="1"/>
  <c r="L8207" i="2" s="1"/>
  <c r="N8207" i="2" s="1"/>
  <c r="O8207" i="2" s="1"/>
  <c r="Q8207" i="2" l="1"/>
  <c r="R8207" i="2"/>
  <c r="T8207" i="2" s="1"/>
  <c r="U8207" i="2"/>
  <c r="P8207" i="2"/>
  <c r="V8207" i="2" s="1"/>
  <c r="F8208" i="2" s="1"/>
  <c r="H8208" i="2" l="1"/>
  <c r="K8208" i="2" s="1"/>
  <c r="J8208" i="2"/>
  <c r="M8208" i="2" s="1"/>
  <c r="S8207" i="2"/>
  <c r="G8208" i="2"/>
  <c r="I8208" i="2" l="1"/>
  <c r="L8208" i="2" s="1"/>
  <c r="N8208" i="2" s="1"/>
  <c r="O8208" i="2" s="1"/>
  <c r="R8208" i="2" l="1"/>
  <c r="T8208" i="2" s="1"/>
  <c r="Q8208" i="2"/>
  <c r="U8208" i="2"/>
  <c r="O8209" i="2"/>
  <c r="P8208" i="2"/>
  <c r="V8208" i="2" s="1"/>
  <c r="F8209" i="2" s="1"/>
  <c r="J8209" i="2" l="1"/>
  <c r="M8209" i="2" s="1"/>
  <c r="H8209" i="2"/>
  <c r="K8209" i="2" s="1"/>
  <c r="U8209" i="2"/>
  <c r="R8209" i="2"/>
  <c r="T8209" i="2" s="1"/>
  <c r="P8209" i="2"/>
  <c r="V8209" i="2" s="1"/>
  <c r="F8210" i="2" s="1"/>
  <c r="S8208" i="2"/>
  <c r="G8209" i="2"/>
  <c r="I8209" i="2" s="1"/>
  <c r="Q8209" i="2" s="1"/>
  <c r="S8209" i="2" s="1"/>
  <c r="J8210" i="2" l="1"/>
  <c r="M8210" i="2" s="1"/>
  <c r="H8210" i="2"/>
  <c r="K8210" i="2" s="1"/>
  <c r="N8210" i="2" s="1"/>
  <c r="O8210" i="2" s="1"/>
  <c r="I8210" i="2"/>
  <c r="N8209" i="2"/>
  <c r="Q8210" i="2" l="1"/>
  <c r="R8210" i="2"/>
  <c r="T8210" i="2" s="1"/>
  <c r="U8210" i="2"/>
  <c r="P8210" i="2"/>
  <c r="V8210" i="2" s="1"/>
  <c r="F8211" i="2" s="1"/>
  <c r="O8211" i="2"/>
  <c r="U8211" i="2" l="1"/>
  <c r="Q8211" i="2"/>
  <c r="P8211" i="2"/>
  <c r="R8211" i="2"/>
  <c r="T8211" i="2" s="1"/>
  <c r="V8211" i="2"/>
  <c r="F8212" i="2" s="1"/>
  <c r="H8211" i="2"/>
  <c r="K8211" i="2" s="1"/>
  <c r="J8211" i="2"/>
  <c r="M8211" i="2" s="1"/>
  <c r="S8210" i="2"/>
  <c r="G8211" i="2"/>
  <c r="G8212" i="2" s="1"/>
  <c r="I8211" i="2" l="1"/>
  <c r="N8211" i="2"/>
  <c r="J8212" i="2"/>
  <c r="M8212" i="2" s="1"/>
  <c r="I8212" i="2"/>
  <c r="H8212" i="2"/>
  <c r="K8212" i="2" s="1"/>
  <c r="N8212" i="2" s="1"/>
  <c r="O8212" i="2" s="1"/>
  <c r="S8211" i="2"/>
  <c r="R8212" i="2" l="1"/>
  <c r="T8212" i="2" s="1"/>
  <c r="Q8212" i="2"/>
  <c r="U8212" i="2"/>
  <c r="P8212" i="2"/>
  <c r="V8212" i="2" s="1"/>
  <c r="F8213" i="2" s="1"/>
  <c r="J8213" i="2" l="1"/>
  <c r="M8213" i="2" s="1"/>
  <c r="H8213" i="2"/>
  <c r="K8213" i="2" s="1"/>
  <c r="N8213" i="2" s="1"/>
  <c r="O8213" i="2" s="1"/>
  <c r="S8212" i="2"/>
  <c r="G8213" i="2"/>
  <c r="I8213" i="2" l="1"/>
  <c r="P8213" i="2"/>
  <c r="U8213" i="2"/>
  <c r="Q8213" i="2"/>
  <c r="S8213" i="2" s="1"/>
  <c r="R8213" i="2"/>
  <c r="T8213" i="2" s="1"/>
  <c r="V8213" i="2" l="1"/>
  <c r="F8214" i="2" s="1"/>
  <c r="G8214" i="2"/>
  <c r="I8214" i="2" l="1"/>
  <c r="J8214" i="2"/>
  <c r="M8214" i="2" s="1"/>
  <c r="H8214" i="2"/>
  <c r="K8214" i="2" s="1"/>
  <c r="N8214" i="2" s="1"/>
  <c r="O8214" i="2" s="1"/>
  <c r="U8214" i="2" l="1"/>
  <c r="P8214" i="2"/>
  <c r="R8214" i="2"/>
  <c r="T8214" i="2" s="1"/>
  <c r="Q8214" i="2"/>
  <c r="S8214" i="2" l="1"/>
  <c r="G8215" i="2"/>
  <c r="V8214" i="2"/>
  <c r="F8215" i="2" s="1"/>
  <c r="I8215" i="2" l="1"/>
  <c r="J8215" i="2"/>
  <c r="M8215" i="2" s="1"/>
  <c r="H8215" i="2"/>
  <c r="K8215" i="2" s="1"/>
  <c r="N8215" i="2" s="1"/>
  <c r="O8215" i="2" s="1"/>
  <c r="U8215" i="2" l="1"/>
  <c r="Q8215" i="2"/>
  <c r="P8215" i="2"/>
  <c r="V8215" i="2" s="1"/>
  <c r="F8216" i="2" s="1"/>
  <c r="R8215" i="2"/>
  <c r="T8215" i="2" s="1"/>
  <c r="J8216" i="2" l="1"/>
  <c r="M8216" i="2" s="1"/>
  <c r="H8216" i="2"/>
  <c r="K8216" i="2" s="1"/>
  <c r="N8216" i="2" s="1"/>
  <c r="O8216" i="2" s="1"/>
  <c r="S8215" i="2"/>
  <c r="G8216" i="2"/>
  <c r="I8216" i="2" l="1"/>
  <c r="U8216" i="2"/>
  <c r="R8216" i="2"/>
  <c r="T8216" i="2" s="1"/>
  <c r="Q8216" i="2"/>
  <c r="P8216" i="2"/>
  <c r="V8216" i="2" s="1"/>
  <c r="F8217" i="2" s="1"/>
  <c r="J8217" i="2" l="1"/>
  <c r="M8217" i="2" s="1"/>
  <c r="H8217" i="2"/>
  <c r="K8217" i="2" s="1"/>
  <c r="N8217" i="2" s="1"/>
  <c r="O8217" i="2" s="1"/>
  <c r="S8216" i="2"/>
  <c r="G8217" i="2"/>
  <c r="I8217" i="2" l="1"/>
  <c r="Q8217" i="2"/>
  <c r="R8217" i="2"/>
  <c r="T8217" i="2" s="1"/>
  <c r="P8217" i="2"/>
  <c r="U8217" i="2"/>
  <c r="V8217" i="2" l="1"/>
  <c r="F8218" i="2" s="1"/>
  <c r="S8217" i="2"/>
  <c r="G8218" i="2"/>
  <c r="I8218" i="2" l="1"/>
  <c r="H8218" i="2"/>
  <c r="K8218" i="2" s="1"/>
  <c r="J8218" i="2"/>
  <c r="M8218" i="2" s="1"/>
  <c r="N8218" i="2" l="1"/>
  <c r="O8218" i="2" s="1"/>
  <c r="R8218" i="2" l="1"/>
  <c r="T8218" i="2" s="1"/>
  <c r="P8218" i="2"/>
  <c r="U8218" i="2"/>
  <c r="Q8218" i="2"/>
  <c r="S8218" i="2" l="1"/>
  <c r="G8219" i="2"/>
  <c r="V8218" i="2"/>
  <c r="F8219" i="2" s="1"/>
  <c r="J8219" i="2" l="1"/>
  <c r="M8219" i="2" s="1"/>
  <c r="H8219" i="2"/>
  <c r="K8219" i="2" s="1"/>
  <c r="I8219" i="2"/>
  <c r="N8219" i="2" l="1"/>
  <c r="O8219" i="2" s="1"/>
  <c r="Q8219" i="2" l="1"/>
  <c r="O8220" i="2"/>
  <c r="P8219" i="2"/>
  <c r="U8219" i="2"/>
  <c r="R8219" i="2"/>
  <c r="T8219" i="2" s="1"/>
  <c r="V8219" i="2" l="1"/>
  <c r="F8220" i="2" s="1"/>
  <c r="U8220" i="2"/>
  <c r="R8220" i="2"/>
  <c r="T8220" i="2" s="1"/>
  <c r="Q8220" i="2"/>
  <c r="S8219" i="2"/>
  <c r="G8220" i="2"/>
  <c r="G8221" i="2" s="1"/>
  <c r="H8220" i="2" l="1"/>
  <c r="J8220" i="2"/>
  <c r="M8220" i="2" s="1"/>
  <c r="I8220" i="2"/>
  <c r="K8220" i="2" l="1"/>
  <c r="N8220" i="2" s="1"/>
  <c r="P8220" i="2"/>
  <c r="V8220" i="2" l="1"/>
  <c r="F8221" i="2" s="1"/>
  <c r="S8220" i="2"/>
  <c r="I8221" i="2" l="1"/>
  <c r="J8221" i="2"/>
  <c r="M8221" i="2" s="1"/>
  <c r="H8221" i="2"/>
  <c r="K8221" i="2" s="1"/>
  <c r="N8221" i="2" l="1"/>
  <c r="O8221" i="2" s="1"/>
  <c r="R8221" i="2" l="1"/>
  <c r="T8221" i="2" s="1"/>
  <c r="O8222" i="2"/>
  <c r="Q8221" i="2"/>
  <c r="P8221" i="2"/>
  <c r="U8221" i="2"/>
  <c r="V8221" i="2" s="1"/>
  <c r="F8222" i="2" s="1"/>
  <c r="J8222" i="2" l="1"/>
  <c r="M8222" i="2" s="1"/>
  <c r="H8222" i="2"/>
  <c r="K8222" i="2" s="1"/>
  <c r="N8222" i="2" s="1"/>
  <c r="S8221" i="2"/>
  <c r="G8222" i="2"/>
  <c r="I8222" i="2" s="1"/>
  <c r="Q8222" i="2"/>
  <c r="S8222" i="2" s="1"/>
  <c r="R8222" i="2"/>
  <c r="T8222" i="2" s="1"/>
  <c r="U8222" i="2"/>
  <c r="V8222" i="2" s="1"/>
  <c r="F8223" i="2" s="1"/>
  <c r="P8222" i="2"/>
  <c r="J8223" i="2" l="1"/>
  <c r="M8223" i="2" s="1"/>
  <c r="H8223" i="2"/>
  <c r="K8223" i="2" s="1"/>
  <c r="G8223" i="2"/>
  <c r="I8223" i="2" l="1"/>
  <c r="L8223" i="2" s="1"/>
  <c r="N8223" i="2" s="1"/>
  <c r="O8223" i="2" s="1"/>
  <c r="R8223" i="2" l="1"/>
  <c r="T8223" i="2" s="1"/>
  <c r="U8223" i="2"/>
  <c r="Q8223" i="2"/>
  <c r="P8223" i="2"/>
  <c r="V8223" i="2" s="1"/>
  <c r="F8224" i="2" s="1"/>
  <c r="J8224" i="2" l="1"/>
  <c r="M8224" i="2" s="1"/>
  <c r="H8224" i="2"/>
  <c r="K8224" i="2" s="1"/>
  <c r="S8223" i="2"/>
  <c r="G8224" i="2"/>
  <c r="I8224" i="2" l="1"/>
  <c r="L8224" i="2" s="1"/>
  <c r="N8224" i="2" s="1"/>
  <c r="O8224" i="2" s="1"/>
  <c r="R8224" i="2" l="1"/>
  <c r="T8224" i="2" s="1"/>
  <c r="Q8224" i="2"/>
  <c r="U8224" i="2"/>
  <c r="P8224" i="2"/>
  <c r="V8224" i="2" s="1"/>
  <c r="F8225" i="2" s="1"/>
  <c r="H8225" i="2" l="1"/>
  <c r="K8225" i="2" s="1"/>
  <c r="J8225" i="2"/>
  <c r="M8225" i="2" s="1"/>
  <c r="S8224" i="2"/>
  <c r="G8225" i="2"/>
  <c r="I8225" i="2" l="1"/>
  <c r="L8225" i="2" s="1"/>
  <c r="N8225" i="2" s="1"/>
  <c r="O8225" i="2" s="1"/>
  <c r="R8225" i="2" l="1"/>
  <c r="T8225" i="2" s="1"/>
  <c r="U8225" i="2"/>
  <c r="Q8225" i="2"/>
  <c r="P8225" i="2"/>
  <c r="V8225" i="2" s="1"/>
  <c r="F8226" i="2" s="1"/>
  <c r="J8226" i="2" l="1"/>
  <c r="M8226" i="2" s="1"/>
  <c r="H8226" i="2"/>
  <c r="K8226" i="2" s="1"/>
  <c r="S8225" i="2"/>
  <c r="G8226" i="2"/>
  <c r="I8226" i="2" l="1"/>
  <c r="L8226" i="2" s="1"/>
  <c r="N8226" i="2" s="1"/>
  <c r="O8226" i="2" s="1"/>
  <c r="P8226" i="2" l="1"/>
  <c r="R8226" i="2"/>
  <c r="T8226" i="2" s="1"/>
  <c r="Q8226" i="2"/>
  <c r="U8226" i="2"/>
  <c r="V8226" i="2" s="1"/>
  <c r="F8227" i="2" s="1"/>
  <c r="J8227" i="2" l="1"/>
  <c r="M8227" i="2" s="1"/>
  <c r="H8227" i="2"/>
  <c r="K8227" i="2" s="1"/>
  <c r="S8226" i="2"/>
  <c r="G8227" i="2"/>
  <c r="I8227" i="2" l="1"/>
  <c r="L8227" i="2" s="1"/>
  <c r="N8227" i="2" s="1"/>
  <c r="O8227" i="2" s="1"/>
  <c r="Q8227" i="2" l="1"/>
  <c r="P8227" i="2"/>
  <c r="R8227" i="2"/>
  <c r="T8227" i="2" s="1"/>
  <c r="U8227" i="2"/>
  <c r="V8227" i="2" s="1"/>
  <c r="F8228" i="2" s="1"/>
  <c r="J8228" i="2" l="1"/>
  <c r="M8228" i="2" s="1"/>
  <c r="H8228" i="2"/>
  <c r="K8228" i="2" s="1"/>
  <c r="S8227" i="2"/>
  <c r="G8228" i="2"/>
  <c r="I8228" i="2" l="1"/>
  <c r="L8228" i="2" s="1"/>
  <c r="N8228" i="2" s="1"/>
  <c r="O8228" i="2" s="1"/>
  <c r="R8228" i="2" l="1"/>
  <c r="T8228" i="2" s="1"/>
  <c r="Q8228" i="2"/>
  <c r="P8228" i="2"/>
  <c r="U8228" i="2"/>
  <c r="S8228" i="2" l="1"/>
  <c r="G8229" i="2"/>
  <c r="V8228" i="2"/>
  <c r="F8229" i="2" s="1"/>
  <c r="I8229" i="2" l="1"/>
  <c r="L8229" i="2" s="1"/>
  <c r="J8229" i="2"/>
  <c r="M8229" i="2" s="1"/>
  <c r="H8229" i="2"/>
  <c r="K8229" i="2" s="1"/>
  <c r="N8229" i="2" s="1"/>
  <c r="O8229" i="2" s="1"/>
  <c r="R8229" i="2" l="1"/>
  <c r="T8229" i="2" s="1"/>
  <c r="P8229" i="2"/>
  <c r="Q8229" i="2"/>
  <c r="U8229" i="2"/>
  <c r="S8229" i="2" l="1"/>
  <c r="G8230" i="2"/>
  <c r="V8229" i="2"/>
  <c r="F8230" i="2" s="1"/>
  <c r="H8230" i="2" l="1"/>
  <c r="K8230" i="2" s="1"/>
  <c r="J8230" i="2"/>
  <c r="M8230" i="2" s="1"/>
  <c r="I8230" i="2"/>
  <c r="L8230" i="2" s="1"/>
  <c r="N8230" i="2" l="1"/>
  <c r="O8230" i="2" s="1"/>
  <c r="Q8230" i="2" l="1"/>
  <c r="R8230" i="2"/>
  <c r="T8230" i="2" s="1"/>
  <c r="P8230" i="2"/>
  <c r="U8230" i="2"/>
  <c r="V8230" i="2" l="1"/>
  <c r="F8231" i="2" s="1"/>
  <c r="S8230" i="2"/>
  <c r="G8231" i="2"/>
  <c r="I8231" i="2" l="1"/>
  <c r="L8231" i="2" s="1"/>
  <c r="J8231" i="2"/>
  <c r="M8231" i="2" s="1"/>
  <c r="H8231" i="2"/>
  <c r="K8231" i="2" s="1"/>
  <c r="N8231" i="2" s="1"/>
  <c r="O8231" i="2" s="1"/>
  <c r="Q8231" i="2" l="1"/>
  <c r="P8231" i="2"/>
  <c r="R8231" i="2"/>
  <c r="T8231" i="2" s="1"/>
  <c r="U8231" i="2"/>
  <c r="V8231" i="2" s="1"/>
  <c r="F8232" i="2" s="1"/>
  <c r="H8232" i="2" l="1"/>
  <c r="K8232" i="2" s="1"/>
  <c r="J8232" i="2"/>
  <c r="M8232" i="2" s="1"/>
  <c r="S8231" i="2"/>
  <c r="G8232" i="2"/>
  <c r="I8232" i="2" l="1"/>
  <c r="L8232" i="2" s="1"/>
  <c r="N8232" i="2"/>
  <c r="O8232" i="2" s="1"/>
  <c r="R8232" i="2" l="1"/>
  <c r="T8232" i="2" s="1"/>
  <c r="Q8232" i="2"/>
  <c r="P8232" i="2"/>
  <c r="U8232" i="2"/>
  <c r="V8232" i="2" s="1"/>
  <c r="F8233" i="2" s="1"/>
  <c r="J8233" i="2" l="1"/>
  <c r="M8233" i="2" s="1"/>
  <c r="H8233" i="2"/>
  <c r="K8233" i="2" s="1"/>
  <c r="S8232" i="2"/>
  <c r="G8233" i="2"/>
  <c r="I8233" i="2" s="1"/>
  <c r="L8233" i="2" s="1"/>
  <c r="N8233" i="2" l="1"/>
  <c r="O8233" i="2" s="1"/>
  <c r="R8233" i="2" l="1"/>
  <c r="T8233" i="2" s="1"/>
  <c r="Q8233" i="2"/>
  <c r="P8233" i="2"/>
  <c r="O8234" i="2"/>
  <c r="U8233" i="2"/>
  <c r="U8234" i="2" l="1"/>
  <c r="P8234" i="2"/>
  <c r="R8234" i="2"/>
  <c r="T8234" i="2" s="1"/>
  <c r="V8233" i="2"/>
  <c r="F8234" i="2" s="1"/>
  <c r="S8233" i="2"/>
  <c r="I8234" i="2" l="1"/>
  <c r="Q8234" i="2" s="1"/>
  <c r="J8234" i="2"/>
  <c r="M8234" i="2" s="1"/>
  <c r="H8234" i="2"/>
  <c r="K8234" i="2" s="1"/>
  <c r="N8234" i="2" s="1"/>
  <c r="V8234" i="2"/>
  <c r="F8235" i="2" s="1"/>
  <c r="J8235" i="2" l="1"/>
  <c r="M8235" i="2" s="1"/>
  <c r="H8235" i="2"/>
  <c r="K8235" i="2" s="1"/>
  <c r="N8235" i="2" s="1"/>
  <c r="O8235" i="2" s="1"/>
  <c r="S8234" i="2"/>
  <c r="G8235" i="2"/>
  <c r="I8235" i="2" s="1"/>
  <c r="U8235" i="2" l="1"/>
  <c r="P8235" i="2"/>
  <c r="R8235" i="2"/>
  <c r="T8235" i="2" s="1"/>
  <c r="Q8235" i="2"/>
  <c r="S8235" i="2" s="1"/>
  <c r="O8236" i="2"/>
  <c r="R8236" i="2" l="1"/>
  <c r="T8236" i="2" s="1"/>
  <c r="Q8236" i="2"/>
  <c r="U8236" i="2"/>
  <c r="P8236" i="2"/>
  <c r="V8235" i="2"/>
  <c r="F8236" i="2" s="1"/>
  <c r="G8236" i="2"/>
  <c r="G8237" i="2" s="1"/>
  <c r="J8236" i="2" l="1"/>
  <c r="M8236" i="2" s="1"/>
  <c r="V8236" i="2"/>
  <c r="F8237" i="2" s="1"/>
  <c r="H8236" i="2"/>
  <c r="K8236" i="2" s="1"/>
  <c r="N8236" i="2" s="1"/>
  <c r="I8236" i="2"/>
  <c r="S8236" i="2"/>
  <c r="J8237" i="2" l="1"/>
  <c r="M8237" i="2" s="1"/>
  <c r="I8237" i="2"/>
  <c r="H8237" i="2"/>
  <c r="K8237" i="2" s="1"/>
  <c r="N8237" i="2" s="1"/>
  <c r="O8237" i="2" s="1"/>
  <c r="P8237" i="2" l="1"/>
  <c r="R8237" i="2"/>
  <c r="T8237" i="2" s="1"/>
  <c r="Q8237" i="2"/>
  <c r="U8237" i="2"/>
  <c r="S8237" i="2" l="1"/>
  <c r="G8238" i="2"/>
  <c r="V8237" i="2"/>
  <c r="F8238" i="2" s="1"/>
  <c r="I8238" i="2" l="1"/>
  <c r="H8238" i="2"/>
  <c r="K8238" i="2" s="1"/>
  <c r="J8238" i="2"/>
  <c r="M8238" i="2" s="1"/>
  <c r="N8238" i="2" l="1"/>
  <c r="O8238" i="2" s="1"/>
  <c r="U8238" i="2" l="1"/>
  <c r="Q8238" i="2"/>
  <c r="P8238" i="2"/>
  <c r="V8238" i="2" s="1"/>
  <c r="F8239" i="2" s="1"/>
  <c r="R8238" i="2"/>
  <c r="T8238" i="2" s="1"/>
  <c r="J8239" i="2" l="1"/>
  <c r="M8239" i="2" s="1"/>
  <c r="H8239" i="2"/>
  <c r="K8239" i="2" s="1"/>
  <c r="N8239" i="2" s="1"/>
  <c r="O8239" i="2" s="1"/>
  <c r="S8238" i="2"/>
  <c r="G8239" i="2"/>
  <c r="I8239" i="2" l="1"/>
  <c r="U8239" i="2"/>
  <c r="P8239" i="2"/>
  <c r="Q8239" i="2"/>
  <c r="S8239" i="2" s="1"/>
  <c r="R8239" i="2"/>
  <c r="T8239" i="2" s="1"/>
  <c r="V8239" i="2" l="1"/>
  <c r="F8240" i="2" s="1"/>
  <c r="G8240" i="2"/>
  <c r="I8240" i="2" l="1"/>
  <c r="J8240" i="2"/>
  <c r="M8240" i="2" s="1"/>
  <c r="H8240" i="2"/>
  <c r="K8240" i="2" s="1"/>
  <c r="N8240" i="2" s="1"/>
  <c r="O8240" i="2" s="1"/>
  <c r="R8240" i="2" l="1"/>
  <c r="T8240" i="2" s="1"/>
  <c r="U8240" i="2"/>
  <c r="Q8240" i="2"/>
  <c r="P8240" i="2"/>
  <c r="V8240" i="2" s="1"/>
  <c r="F8241" i="2" s="1"/>
  <c r="J8241" i="2" l="1"/>
  <c r="M8241" i="2" s="1"/>
  <c r="H8241" i="2"/>
  <c r="K8241" i="2" s="1"/>
  <c r="N8241" i="2" s="1"/>
  <c r="O8241" i="2" s="1"/>
  <c r="S8240" i="2"/>
  <c r="G8241" i="2"/>
  <c r="P8241" i="2" l="1"/>
  <c r="U8241" i="2"/>
  <c r="R8241" i="2"/>
  <c r="T8241" i="2" s="1"/>
  <c r="Q8241" i="2"/>
  <c r="S8241" i="2" s="1"/>
  <c r="I8241" i="2"/>
  <c r="V8241" i="2" l="1"/>
  <c r="F8242" i="2" s="1"/>
  <c r="G8242" i="2"/>
  <c r="I8242" i="2" l="1"/>
  <c r="J8242" i="2"/>
  <c r="M8242" i="2" s="1"/>
  <c r="H8242" i="2"/>
  <c r="K8242" i="2" s="1"/>
  <c r="N8242" i="2" s="1"/>
  <c r="O8242" i="2" s="1"/>
  <c r="R8242" i="2" l="1"/>
  <c r="T8242" i="2" s="1"/>
  <c r="Q8242" i="2"/>
  <c r="P8242" i="2"/>
  <c r="U8242" i="2"/>
  <c r="V8242" i="2" l="1"/>
  <c r="F8243" i="2" s="1"/>
  <c r="S8242" i="2"/>
  <c r="G8243" i="2"/>
  <c r="J8243" i="2" l="1"/>
  <c r="M8243" i="2" s="1"/>
  <c r="I8243" i="2"/>
  <c r="H8243" i="2"/>
  <c r="K8243" i="2" s="1"/>
  <c r="N8243" i="2" s="1"/>
  <c r="O8243" i="2" s="1"/>
  <c r="P8243" i="2" l="1"/>
  <c r="U8243" i="2"/>
  <c r="R8243" i="2"/>
  <c r="T8243" i="2" s="1"/>
  <c r="Q8243" i="2"/>
  <c r="S8243" i="2" l="1"/>
  <c r="G8244" i="2"/>
  <c r="V8243" i="2"/>
  <c r="F8244" i="2" s="1"/>
  <c r="H8244" i="2" l="1"/>
  <c r="K8244" i="2" s="1"/>
  <c r="N8244" i="2" s="1"/>
  <c r="O8244" i="2" s="1"/>
  <c r="J8244" i="2"/>
  <c r="M8244" i="2" s="1"/>
  <c r="I8244" i="2"/>
  <c r="U8244" i="2" l="1"/>
  <c r="R8244" i="2"/>
  <c r="T8244" i="2" s="1"/>
  <c r="P8244" i="2"/>
  <c r="Q8244" i="2"/>
  <c r="S8244" i="2" l="1"/>
  <c r="G8245" i="2"/>
  <c r="V8244" i="2"/>
  <c r="F8245" i="2" s="1"/>
  <c r="J8245" i="2" l="1"/>
  <c r="M8245" i="2" s="1"/>
  <c r="H8245" i="2"/>
  <c r="K8245" i="2" s="1"/>
  <c r="N8245" i="2" s="1"/>
  <c r="O8245" i="2" s="1"/>
  <c r="I8245" i="2"/>
  <c r="Q8245" i="2" l="1"/>
  <c r="P8245" i="2"/>
  <c r="O8246" i="2"/>
  <c r="U8245" i="2"/>
  <c r="R8245" i="2"/>
  <c r="T8245" i="2" s="1"/>
  <c r="R8246" i="2" l="1"/>
  <c r="T8246" i="2" s="1"/>
  <c r="U8246" i="2"/>
  <c r="Q8246" i="2"/>
  <c r="V8245" i="2"/>
  <c r="F8246" i="2" s="1"/>
  <c r="S8245" i="2"/>
  <c r="G8246" i="2"/>
  <c r="G8247" i="2" s="1"/>
  <c r="J8246" i="2" l="1"/>
  <c r="M8246" i="2" s="1"/>
  <c r="I8246" i="2"/>
  <c r="H8246" i="2"/>
  <c r="K8246" i="2" l="1"/>
  <c r="N8246" i="2" s="1"/>
  <c r="P8246" i="2"/>
  <c r="V8246" i="2" l="1"/>
  <c r="F8247" i="2" s="1"/>
  <c r="S8246" i="2"/>
  <c r="J8247" i="2" l="1"/>
  <c r="M8247" i="2" s="1"/>
  <c r="H8247" i="2"/>
  <c r="K8247" i="2" s="1"/>
  <c r="N8247" i="2" s="1"/>
  <c r="O8247" i="2" s="1"/>
  <c r="I8247" i="2"/>
  <c r="R8247" i="2" l="1"/>
  <c r="T8247" i="2" s="1"/>
  <c r="P8247" i="2"/>
  <c r="O8248" i="2"/>
  <c r="U8247" i="2"/>
  <c r="Q8247" i="2"/>
  <c r="S8247" i="2" l="1"/>
  <c r="G8248" i="2"/>
  <c r="P8248" i="2"/>
  <c r="Q8248" i="2"/>
  <c r="S8248" i="2" s="1"/>
  <c r="U8248" i="2"/>
  <c r="R8248" i="2"/>
  <c r="T8248" i="2" s="1"/>
  <c r="V8247" i="2"/>
  <c r="F8248" i="2" s="1"/>
  <c r="J8248" i="2" l="1"/>
  <c r="M8248" i="2" s="1"/>
  <c r="I8248" i="2"/>
  <c r="L8248" i="2" s="1"/>
  <c r="H8248" i="2"/>
  <c r="K8248" i="2" s="1"/>
  <c r="V8248" i="2"/>
  <c r="F8249" i="2" s="1"/>
  <c r="G8249" i="2"/>
  <c r="H8249" i="2" l="1"/>
  <c r="K8249" i="2" s="1"/>
  <c r="J8249" i="2"/>
  <c r="M8249" i="2" s="1"/>
  <c r="I8249" i="2"/>
  <c r="L8249" i="2" s="1"/>
  <c r="N8248" i="2"/>
  <c r="N8249" i="2" l="1"/>
  <c r="O8249" i="2" s="1"/>
  <c r="Q8249" i="2" l="1"/>
  <c r="P8249" i="2"/>
  <c r="U8249" i="2"/>
  <c r="R8249" i="2"/>
  <c r="T8249" i="2" s="1"/>
  <c r="V8249" i="2" l="1"/>
  <c r="F8250" i="2" s="1"/>
  <c r="S8249" i="2"/>
  <c r="G8250" i="2"/>
  <c r="J8250" i="2" l="1"/>
  <c r="M8250" i="2" s="1"/>
  <c r="H8250" i="2"/>
  <c r="K8250" i="2" s="1"/>
  <c r="I8250" i="2"/>
  <c r="L8250" i="2" s="1"/>
  <c r="N8250" i="2" l="1"/>
  <c r="O8250" i="2" s="1"/>
  <c r="R8250" i="2" l="1"/>
  <c r="T8250" i="2" s="1"/>
  <c r="Q8250" i="2"/>
  <c r="P8250" i="2"/>
  <c r="U8250" i="2"/>
  <c r="V8250" i="2" s="1"/>
  <c r="F8251" i="2" s="1"/>
  <c r="J8251" i="2" l="1"/>
  <c r="M8251" i="2" s="1"/>
  <c r="H8251" i="2"/>
  <c r="K8251" i="2" s="1"/>
  <c r="S8250" i="2"/>
  <c r="G8251" i="2"/>
  <c r="I8251" i="2" l="1"/>
  <c r="L8251" i="2" s="1"/>
  <c r="N8251" i="2"/>
  <c r="O8251" i="2" s="1"/>
  <c r="R8251" i="2" l="1"/>
  <c r="T8251" i="2" s="1"/>
  <c r="Q8251" i="2"/>
  <c r="P8251" i="2"/>
  <c r="U8251" i="2"/>
  <c r="V8251" i="2" s="1"/>
  <c r="F8252" i="2" s="1"/>
  <c r="J8252" i="2" l="1"/>
  <c r="M8252" i="2" s="1"/>
  <c r="H8252" i="2"/>
  <c r="K8252" i="2" s="1"/>
  <c r="S8251" i="2"/>
  <c r="G8252" i="2"/>
  <c r="I8252" i="2" l="1"/>
  <c r="L8252" i="2" s="1"/>
  <c r="N8252" i="2" s="1"/>
  <c r="O8252" i="2" s="1"/>
  <c r="U8252" i="2" l="1"/>
  <c r="P8252" i="2"/>
  <c r="Q8252" i="2"/>
  <c r="R8252" i="2"/>
  <c r="T8252" i="2" s="1"/>
  <c r="S8252" i="2" l="1"/>
  <c r="G8253" i="2"/>
  <c r="V8252" i="2"/>
  <c r="F8253" i="2" s="1"/>
  <c r="H8253" i="2" l="1"/>
  <c r="K8253" i="2" s="1"/>
  <c r="I8253" i="2"/>
  <c r="L8253" i="2" s="1"/>
  <c r="J8253" i="2"/>
  <c r="M8253" i="2" s="1"/>
  <c r="N8253" i="2" l="1"/>
  <c r="O8253" i="2" s="1"/>
  <c r="U8253" i="2" l="1"/>
  <c r="R8253" i="2"/>
  <c r="T8253" i="2" s="1"/>
  <c r="Q8253" i="2"/>
  <c r="P8253" i="2"/>
  <c r="S8253" i="2" l="1"/>
  <c r="G8254" i="2"/>
  <c r="V8253" i="2"/>
  <c r="F8254" i="2" s="1"/>
  <c r="J8254" i="2" l="1"/>
  <c r="M8254" i="2" s="1"/>
  <c r="I8254" i="2"/>
  <c r="L8254" i="2" s="1"/>
  <c r="H8254" i="2"/>
  <c r="K8254" i="2" s="1"/>
  <c r="N8254" i="2" s="1"/>
  <c r="O8254" i="2" s="1"/>
  <c r="Q8254" i="2" l="1"/>
  <c r="R8254" i="2"/>
  <c r="T8254" i="2" s="1"/>
  <c r="U8254" i="2"/>
  <c r="P8254" i="2"/>
  <c r="V8254" i="2" s="1"/>
  <c r="F8255" i="2" s="1"/>
  <c r="J8255" i="2" l="1"/>
  <c r="M8255" i="2" s="1"/>
  <c r="H8255" i="2"/>
  <c r="K8255" i="2" s="1"/>
  <c r="S8254" i="2"/>
  <c r="G8255" i="2"/>
  <c r="I8255" i="2" l="1"/>
  <c r="L8255" i="2" s="1"/>
  <c r="N8255" i="2" s="1"/>
  <c r="O8255" i="2" s="1"/>
  <c r="Q8255" i="2" l="1"/>
  <c r="R8255" i="2"/>
  <c r="T8255" i="2" s="1"/>
  <c r="P8255" i="2"/>
  <c r="U8255" i="2"/>
  <c r="V8255" i="2" s="1"/>
  <c r="F8256" i="2" s="1"/>
  <c r="H8256" i="2" l="1"/>
  <c r="K8256" i="2" s="1"/>
  <c r="J8256" i="2"/>
  <c r="M8256" i="2" s="1"/>
  <c r="S8255" i="2"/>
  <c r="G8256" i="2"/>
  <c r="I8256" i="2" l="1"/>
  <c r="L8256" i="2" s="1"/>
  <c r="N8256" i="2" s="1"/>
  <c r="O8256" i="2" s="1"/>
  <c r="R8256" i="2" l="1"/>
  <c r="T8256" i="2" s="1"/>
  <c r="Q8256" i="2"/>
  <c r="P8256" i="2"/>
  <c r="U8256" i="2"/>
  <c r="V8256" i="2" s="1"/>
  <c r="F8257" i="2" s="1"/>
  <c r="H8257" i="2" l="1"/>
  <c r="K8257" i="2" s="1"/>
  <c r="J8257" i="2"/>
  <c r="M8257" i="2" s="1"/>
  <c r="S8256" i="2"/>
  <c r="G8257" i="2"/>
  <c r="I8257" i="2" s="1"/>
  <c r="L8257" i="2" s="1"/>
  <c r="N8257" i="2" l="1"/>
  <c r="O8257" i="2" s="1"/>
  <c r="Q8257" i="2" l="1"/>
  <c r="P8257" i="2"/>
  <c r="R8257" i="2"/>
  <c r="T8257" i="2" s="1"/>
  <c r="U8257" i="2" l="1"/>
  <c r="V8257" i="2" s="1"/>
  <c r="F8258" i="2" s="1"/>
  <c r="S8257" i="2"/>
  <c r="J8258" i="2" l="1"/>
  <c r="M8258" i="2" s="1"/>
  <c r="I8258" i="2"/>
  <c r="H8258" i="2"/>
  <c r="K8258" i="2" s="1"/>
  <c r="N8258" i="2" l="1"/>
  <c r="O8258" i="2" s="1"/>
  <c r="R8258" i="2" l="1"/>
  <c r="T8258" i="2" s="1"/>
  <c r="Q8258" i="2"/>
  <c r="P8258" i="2"/>
  <c r="U8258" i="2"/>
  <c r="V8258" i="2" s="1"/>
  <c r="F8259" i="2" s="1"/>
  <c r="H8259" i="2" l="1"/>
  <c r="K8259" i="2" s="1"/>
  <c r="J8259" i="2"/>
  <c r="M8259" i="2" s="1"/>
  <c r="G8259" i="2"/>
  <c r="S8258" i="2"/>
  <c r="N8259" i="2" l="1"/>
  <c r="O8259" i="2" s="1"/>
  <c r="I8259" i="2"/>
  <c r="Q8259" i="2" l="1"/>
  <c r="P8259" i="2"/>
  <c r="R8259" i="2"/>
  <c r="T8259" i="2" s="1"/>
  <c r="U8259" i="2" l="1"/>
  <c r="V8259" i="2"/>
  <c r="F8260" i="2" s="1"/>
  <c r="S8259" i="2"/>
  <c r="G8260" i="2"/>
  <c r="J8260" i="2" l="1"/>
  <c r="M8260" i="2" s="1"/>
  <c r="H8260" i="2"/>
  <c r="K8260" i="2" s="1"/>
  <c r="N8260" i="2" s="1"/>
  <c r="O8260" i="2" s="1"/>
  <c r="I8260" i="2"/>
  <c r="R8260" i="2" l="1"/>
  <c r="T8260" i="2" s="1"/>
  <c r="Q8260" i="2"/>
  <c r="P8260" i="2"/>
  <c r="U8260" i="2"/>
  <c r="V8260" i="2" s="1"/>
  <c r="F8261" i="2" s="1"/>
  <c r="J8261" i="2" l="1"/>
  <c r="M8261" i="2" s="1"/>
  <c r="H8261" i="2"/>
  <c r="K8261" i="2" s="1"/>
  <c r="N8261" i="2" s="1"/>
  <c r="O8261" i="2" s="1"/>
  <c r="S8260" i="2"/>
  <c r="G8261" i="2"/>
  <c r="P8261" i="2" l="1"/>
  <c r="R8261" i="2"/>
  <c r="T8261" i="2" s="1"/>
  <c r="Q8261" i="2"/>
  <c r="S8261" i="2" s="1"/>
  <c r="I8261" i="2"/>
  <c r="U8261" i="2" l="1"/>
  <c r="V8261" i="2" s="1"/>
  <c r="F8262" i="2" s="1"/>
  <c r="G8262" i="2"/>
  <c r="I8262" i="2" l="1"/>
  <c r="H8262" i="2"/>
  <c r="K8262" i="2" s="1"/>
  <c r="J8262" i="2"/>
  <c r="M8262" i="2" s="1"/>
  <c r="N8262" i="2" l="1"/>
  <c r="O8262" i="2" s="1"/>
  <c r="Q8262" i="2" l="1"/>
  <c r="P8262" i="2"/>
  <c r="R8262" i="2"/>
  <c r="T8262" i="2" s="1"/>
  <c r="U8262" i="2"/>
  <c r="V8262" i="2" s="1"/>
  <c r="F8263" i="2" s="1"/>
  <c r="J8263" i="2" l="1"/>
  <c r="M8263" i="2" s="1"/>
  <c r="H8263" i="2"/>
  <c r="K8263" i="2" s="1"/>
  <c r="N8263" i="2" s="1"/>
  <c r="O8263" i="2" s="1"/>
  <c r="S8262" i="2"/>
  <c r="G8263" i="2"/>
  <c r="I8263" i="2" s="1"/>
  <c r="R8263" i="2" l="1"/>
  <c r="T8263" i="2" s="1"/>
  <c r="Q8263" i="2"/>
  <c r="P8263" i="2"/>
  <c r="U8263" i="2"/>
  <c r="V8263" i="2" s="1"/>
  <c r="F8264" i="2" s="1"/>
  <c r="H8264" i="2" l="1"/>
  <c r="K8264" i="2" s="1"/>
  <c r="J8264" i="2"/>
  <c r="M8264" i="2" s="1"/>
  <c r="S8263" i="2"/>
  <c r="G8264" i="2"/>
  <c r="N8264" i="2" l="1"/>
  <c r="O8264" i="2" s="1"/>
  <c r="I8264" i="2"/>
  <c r="R8264" i="2" l="1"/>
  <c r="T8264" i="2" s="1"/>
  <c r="U8264" i="2"/>
  <c r="P8264" i="2"/>
  <c r="Q8264" i="2"/>
  <c r="S8264" i="2" l="1"/>
  <c r="G8265" i="2"/>
  <c r="V8264" i="2"/>
  <c r="F8265" i="2" s="1"/>
  <c r="H8265" i="2" l="1"/>
  <c r="K8265" i="2" s="1"/>
  <c r="I8265" i="2"/>
  <c r="J8265" i="2"/>
  <c r="M8265" i="2" s="1"/>
  <c r="N8265" i="2" l="1"/>
  <c r="O8265" i="2" s="1"/>
  <c r="R8265" i="2" l="1"/>
  <c r="T8265" i="2" s="1"/>
  <c r="Q8265" i="2"/>
  <c r="P8265" i="2"/>
  <c r="U8265" i="2"/>
  <c r="V8265" i="2" s="1"/>
  <c r="F8266" i="2" s="1"/>
  <c r="J8266" i="2" l="1"/>
  <c r="M8266" i="2" s="1"/>
  <c r="H8266" i="2"/>
  <c r="K8266" i="2" s="1"/>
  <c r="N8266" i="2" s="1"/>
  <c r="O8266" i="2" s="1"/>
  <c r="S8265" i="2"/>
  <c r="G8266" i="2"/>
  <c r="R8266" i="2" l="1"/>
  <c r="T8266" i="2" s="1"/>
  <c r="P8266" i="2"/>
  <c r="Q8266" i="2"/>
  <c r="S8266" i="2" s="1"/>
  <c r="U8266" i="2"/>
  <c r="I8266" i="2"/>
  <c r="V8266" i="2" l="1"/>
  <c r="F8267" i="2" s="1"/>
  <c r="G8267" i="2"/>
  <c r="J8267" i="2" l="1"/>
  <c r="M8267" i="2" s="1"/>
  <c r="I8267" i="2"/>
  <c r="H8267" i="2"/>
  <c r="K8267" i="2" s="1"/>
  <c r="N8267" i="2" s="1"/>
  <c r="O8267" i="2" s="1"/>
  <c r="Q8267" i="2" l="1"/>
  <c r="P8267" i="2"/>
  <c r="R8267" i="2"/>
  <c r="T8267" i="2" s="1"/>
  <c r="U8267" i="2"/>
  <c r="V8267" i="2" s="1"/>
  <c r="F8268" i="2" s="1"/>
  <c r="H8268" i="2" l="1"/>
  <c r="K8268" i="2" s="1"/>
  <c r="J8268" i="2"/>
  <c r="M8268" i="2" s="1"/>
  <c r="S8267" i="2"/>
  <c r="G8268" i="2"/>
  <c r="N8268" i="2" l="1"/>
  <c r="O8268" i="2" s="1"/>
  <c r="I8268" i="2"/>
  <c r="R8268" i="2" l="1"/>
  <c r="T8268" i="2" s="1"/>
  <c r="P8268" i="2"/>
  <c r="Q8268" i="2"/>
  <c r="U8268" i="2"/>
  <c r="V8268" i="2" s="1"/>
  <c r="F8269" i="2" s="1"/>
  <c r="J8269" i="2" l="1"/>
  <c r="M8269" i="2" s="1"/>
  <c r="H8269" i="2"/>
  <c r="K8269" i="2" s="1"/>
  <c r="N8269" i="2" s="1"/>
  <c r="O8269" i="2" s="1"/>
  <c r="S8268" i="2"/>
  <c r="G8269" i="2"/>
  <c r="O8270" i="2" l="1"/>
  <c r="R8269" i="2"/>
  <c r="T8269" i="2" s="1"/>
  <c r="P8269" i="2"/>
  <c r="U8269" i="2"/>
  <c r="Q8269" i="2"/>
  <c r="S8269" i="2" s="1"/>
  <c r="I8269" i="2"/>
  <c r="V8269" i="2" l="1"/>
  <c r="F8270" i="2" s="1"/>
  <c r="R8270" i="2"/>
  <c r="T8270" i="2" s="1"/>
  <c r="Q8270" i="2"/>
  <c r="U8270" i="2"/>
  <c r="G8270" i="2"/>
  <c r="G8271" i="2" s="1"/>
  <c r="H8270" i="2" l="1"/>
  <c r="I8270" i="2"/>
  <c r="J8270" i="2"/>
  <c r="M8270" i="2" s="1"/>
  <c r="K8270" i="2" l="1"/>
  <c r="N8270" i="2" s="1"/>
  <c r="P8270" i="2"/>
  <c r="S8270" i="2" l="1"/>
  <c r="V8270" i="2"/>
  <c r="F8271" i="2" s="1"/>
  <c r="J8271" i="2" l="1"/>
  <c r="M8271" i="2" s="1"/>
  <c r="I8271" i="2"/>
  <c r="L8271" i="2" s="1"/>
  <c r="H8271" i="2"/>
  <c r="K8271" i="2" s="1"/>
  <c r="N8271" i="2" s="1"/>
  <c r="O8271" i="2" s="1"/>
  <c r="R8271" i="2" l="1"/>
  <c r="T8271" i="2" s="1"/>
  <c r="Q8271" i="2"/>
  <c r="U8271" i="2"/>
  <c r="P8271" i="2"/>
  <c r="V8271" i="2" s="1"/>
  <c r="F8272" i="2" s="1"/>
  <c r="H8272" i="2" l="1"/>
  <c r="K8272" i="2" s="1"/>
  <c r="J8272" i="2"/>
  <c r="M8272" i="2" s="1"/>
  <c r="S8271" i="2"/>
  <c r="G8272" i="2"/>
  <c r="I8272" i="2" l="1"/>
  <c r="L8272" i="2" s="1"/>
  <c r="N8272" i="2" s="1"/>
  <c r="O8272" i="2" s="1"/>
  <c r="R8272" i="2" l="1"/>
  <c r="T8272" i="2" s="1"/>
  <c r="Q8272" i="2"/>
  <c r="P8272" i="2"/>
  <c r="U8272" i="2"/>
  <c r="V8272" i="2" s="1"/>
  <c r="F8273" i="2" s="1"/>
  <c r="J8273" i="2" l="1"/>
  <c r="M8273" i="2" s="1"/>
  <c r="H8273" i="2"/>
  <c r="K8273" i="2" s="1"/>
  <c r="S8272" i="2"/>
  <c r="G8273" i="2"/>
  <c r="I8273" i="2" l="1"/>
  <c r="L8273" i="2" s="1"/>
  <c r="N8273" i="2" s="1"/>
  <c r="O8273" i="2" s="1"/>
  <c r="Q8273" i="2" l="1"/>
  <c r="R8273" i="2"/>
  <c r="T8273" i="2" s="1"/>
  <c r="P8273" i="2"/>
  <c r="U8273" i="2"/>
  <c r="V8273" i="2" l="1"/>
  <c r="F8274" i="2" s="1"/>
  <c r="S8273" i="2"/>
  <c r="G8274" i="2"/>
  <c r="J8274" i="2" l="1"/>
  <c r="M8274" i="2" s="1"/>
  <c r="I8274" i="2"/>
  <c r="L8274" i="2" s="1"/>
  <c r="H8274" i="2"/>
  <c r="K8274" i="2" s="1"/>
  <c r="N8274" i="2" s="1"/>
  <c r="O8274" i="2" s="1"/>
  <c r="R8274" i="2" l="1"/>
  <c r="T8274" i="2" s="1"/>
  <c r="P8274" i="2"/>
  <c r="U8274" i="2"/>
  <c r="Q8274" i="2"/>
  <c r="S8274" i="2" l="1"/>
  <c r="G8275" i="2"/>
  <c r="V8274" i="2"/>
  <c r="F8275" i="2" s="1"/>
  <c r="H8275" i="2" l="1"/>
  <c r="K8275" i="2" s="1"/>
  <c r="I8275" i="2"/>
  <c r="L8275" i="2" s="1"/>
  <c r="J8275" i="2"/>
  <c r="M8275" i="2" s="1"/>
  <c r="N8275" i="2" l="1"/>
  <c r="O8275" i="2" s="1"/>
  <c r="R8275" i="2" l="1"/>
  <c r="T8275" i="2" s="1"/>
  <c r="U8275" i="2"/>
  <c r="P8275" i="2"/>
  <c r="Q8275" i="2"/>
  <c r="S8275" i="2" l="1"/>
  <c r="G8276" i="2"/>
  <c r="V8275" i="2"/>
  <c r="F8276" i="2" s="1"/>
  <c r="J8276" i="2" l="1"/>
  <c r="M8276" i="2" s="1"/>
  <c r="I8276" i="2"/>
  <c r="L8276" i="2" s="1"/>
  <c r="H8276" i="2"/>
  <c r="K8276" i="2" s="1"/>
  <c r="N8276" i="2" s="1"/>
  <c r="O8276" i="2" s="1"/>
  <c r="R8276" i="2" l="1"/>
  <c r="T8276" i="2" s="1"/>
  <c r="Q8276" i="2"/>
  <c r="P8276" i="2"/>
  <c r="U8276" i="2"/>
  <c r="V8276" i="2" l="1"/>
  <c r="F8277" i="2" s="1"/>
  <c r="S8276" i="2"/>
  <c r="G8277" i="2"/>
  <c r="J8277" i="2" l="1"/>
  <c r="M8277" i="2" s="1"/>
  <c r="I8277" i="2"/>
  <c r="L8277" i="2" s="1"/>
  <c r="H8277" i="2"/>
  <c r="K8277" i="2" s="1"/>
  <c r="N8277" i="2" s="1"/>
  <c r="O8277" i="2" s="1"/>
  <c r="P8277" i="2" l="1"/>
  <c r="R8277" i="2"/>
  <c r="T8277" i="2" s="1"/>
  <c r="Q8277" i="2"/>
  <c r="U8277" i="2"/>
  <c r="S8277" i="2" l="1"/>
  <c r="G8278" i="2"/>
  <c r="V8277" i="2"/>
  <c r="F8278" i="2" s="1"/>
  <c r="J8278" i="2" l="1"/>
  <c r="M8278" i="2" s="1"/>
  <c r="I8278" i="2"/>
  <c r="L8278" i="2" s="1"/>
  <c r="H8278" i="2"/>
  <c r="K8278" i="2" s="1"/>
  <c r="N8278" i="2" s="1"/>
  <c r="O8278" i="2" s="1"/>
  <c r="Q8278" i="2" l="1"/>
  <c r="P8278" i="2"/>
  <c r="R8278" i="2"/>
  <c r="T8278" i="2" s="1"/>
  <c r="U8278" i="2"/>
  <c r="S8278" i="2" l="1"/>
  <c r="G8279" i="2"/>
  <c r="V8278" i="2"/>
  <c r="F8279" i="2" s="1"/>
  <c r="I8279" i="2" l="1"/>
  <c r="L8279" i="2" s="1"/>
  <c r="J8279" i="2"/>
  <c r="M8279" i="2" s="1"/>
  <c r="H8279" i="2"/>
  <c r="K8279" i="2" s="1"/>
  <c r="N8279" i="2" s="1"/>
  <c r="O8279" i="2" s="1"/>
  <c r="P8279" i="2" l="1"/>
  <c r="V8279" i="2" s="1"/>
  <c r="F8280" i="2" s="1"/>
  <c r="R8279" i="2"/>
  <c r="T8279" i="2" s="1"/>
  <c r="Q8279" i="2"/>
  <c r="U8279" i="2"/>
  <c r="J8280" i="2" l="1"/>
  <c r="M8280" i="2" s="1"/>
  <c r="H8280" i="2"/>
  <c r="K8280" i="2" s="1"/>
  <c r="S8279" i="2"/>
  <c r="G8280" i="2"/>
  <c r="I8280" i="2" l="1"/>
  <c r="L8280" i="2" s="1"/>
  <c r="N8280" i="2" s="1"/>
  <c r="O8280" i="2" s="1"/>
  <c r="R8280" i="2" l="1"/>
  <c r="T8280" i="2" s="1"/>
  <c r="P8280" i="2"/>
  <c r="U8280" i="2"/>
  <c r="Q8280" i="2"/>
  <c r="O8281" i="2"/>
  <c r="P8281" i="2" l="1"/>
  <c r="U8281" i="2"/>
  <c r="R8281" i="2"/>
  <c r="T8281" i="2" s="1"/>
  <c r="S8280" i="2"/>
  <c r="G8281" i="2"/>
  <c r="V8280" i="2"/>
  <c r="F8281" i="2" s="1"/>
  <c r="I8281" i="2" l="1"/>
  <c r="J8281" i="2"/>
  <c r="M8281" i="2" s="1"/>
  <c r="H8281" i="2"/>
  <c r="K8281" i="2" s="1"/>
  <c r="L8281" i="2" l="1"/>
  <c r="N8281" i="2" s="1"/>
  <c r="Q8281" i="2"/>
  <c r="S8281" i="2" l="1"/>
  <c r="V8281" i="2"/>
  <c r="F8282" i="2" s="1"/>
  <c r="J8282" i="2" l="1"/>
  <c r="M8282" i="2" s="1"/>
  <c r="I8282" i="2"/>
  <c r="H8282" i="2"/>
  <c r="K8282" i="2" s="1"/>
  <c r="N8282" i="2" s="1"/>
  <c r="O8282" i="2" s="1"/>
  <c r="Q8282" i="2" l="1"/>
  <c r="P8282" i="2"/>
  <c r="O8283" i="2"/>
  <c r="R8282" i="2"/>
  <c r="T8282" i="2" s="1"/>
  <c r="U8282" i="2"/>
  <c r="S8282" i="2" l="1"/>
  <c r="G8283" i="2"/>
  <c r="Q8283" i="2"/>
  <c r="P8283" i="2"/>
  <c r="R8283" i="2"/>
  <c r="T8283" i="2" s="1"/>
  <c r="U8283" i="2"/>
  <c r="V8282" i="2"/>
  <c r="F8283" i="2" s="1"/>
  <c r="I8283" i="2" l="1"/>
  <c r="J8283" i="2"/>
  <c r="M8283" i="2" s="1"/>
  <c r="N8283" i="2" s="1"/>
  <c r="H8283" i="2"/>
  <c r="K8283" i="2" s="1"/>
  <c r="V8283" i="2"/>
  <c r="F8284" i="2" s="1"/>
  <c r="S8283" i="2"/>
  <c r="G8284" i="2"/>
  <c r="H8284" i="2" l="1"/>
  <c r="K8284" i="2" s="1"/>
  <c r="N8284" i="2" s="1"/>
  <c r="O8284" i="2" s="1"/>
  <c r="J8284" i="2"/>
  <c r="M8284" i="2" s="1"/>
  <c r="I8284" i="2"/>
  <c r="Q8284" i="2" l="1"/>
  <c r="R8284" i="2"/>
  <c r="T8284" i="2" s="1"/>
  <c r="P8284" i="2"/>
  <c r="V8284" i="2" s="1"/>
  <c r="F8285" i="2" s="1"/>
  <c r="U8284" i="2"/>
  <c r="J8285" i="2" l="1"/>
  <c r="M8285" i="2" s="1"/>
  <c r="H8285" i="2"/>
  <c r="K8285" i="2" s="1"/>
  <c r="N8285" i="2" s="1"/>
  <c r="O8285" i="2" s="1"/>
  <c r="S8284" i="2"/>
  <c r="G8285" i="2"/>
  <c r="G8286" i="2" l="1"/>
  <c r="R8285" i="2"/>
  <c r="T8285" i="2" s="1"/>
  <c r="Q8285" i="2"/>
  <c r="P8285" i="2"/>
  <c r="U8285" i="2"/>
  <c r="V8285" i="2" s="1"/>
  <c r="F8286" i="2" s="1"/>
  <c r="I8285" i="2"/>
  <c r="J8286" i="2" l="1"/>
  <c r="M8286" i="2" s="1"/>
  <c r="I8286" i="2"/>
  <c r="H8286" i="2"/>
  <c r="K8286" i="2" s="1"/>
  <c r="N8286" i="2" s="1"/>
  <c r="O8286" i="2" s="1"/>
  <c r="S8285" i="2"/>
  <c r="R8286" i="2" l="1"/>
  <c r="T8286" i="2" s="1"/>
  <c r="Q8286" i="2"/>
  <c r="P8286" i="2"/>
  <c r="U8286" i="2"/>
  <c r="S8286" i="2" l="1"/>
  <c r="G8287" i="2"/>
  <c r="V8286" i="2"/>
  <c r="F8287" i="2" s="1"/>
  <c r="J8287" i="2" l="1"/>
  <c r="M8287" i="2" s="1"/>
  <c r="I8287" i="2"/>
  <c r="H8287" i="2"/>
  <c r="K8287" i="2" s="1"/>
  <c r="N8287" i="2" s="1"/>
  <c r="O8287" i="2" s="1"/>
  <c r="Q8287" i="2" l="1"/>
  <c r="P8287" i="2"/>
  <c r="R8287" i="2"/>
  <c r="T8287" i="2" s="1"/>
  <c r="U8287" i="2"/>
  <c r="V8287" i="2" l="1"/>
  <c r="F8288" i="2" s="1"/>
  <c r="S8287" i="2"/>
  <c r="G8288" i="2"/>
  <c r="I8288" i="2" l="1"/>
  <c r="J8288" i="2"/>
  <c r="M8288" i="2" s="1"/>
  <c r="H8288" i="2"/>
  <c r="K8288" i="2" s="1"/>
  <c r="N8288" i="2" s="1"/>
  <c r="O8288" i="2" s="1"/>
  <c r="R8288" i="2" l="1"/>
  <c r="T8288" i="2" s="1"/>
  <c r="Q8288" i="2"/>
  <c r="P8288" i="2"/>
  <c r="U8288" i="2"/>
  <c r="S8288" i="2" l="1"/>
  <c r="G8289" i="2"/>
  <c r="V8288" i="2"/>
  <c r="F8289" i="2" s="1"/>
  <c r="J8289" i="2" l="1"/>
  <c r="M8289" i="2" s="1"/>
  <c r="I8289" i="2"/>
  <c r="H8289" i="2"/>
  <c r="K8289" i="2" s="1"/>
  <c r="N8289" i="2" s="1"/>
  <c r="O8289" i="2" s="1"/>
  <c r="P8289" i="2" l="1"/>
  <c r="U8289" i="2"/>
  <c r="R8289" i="2"/>
  <c r="T8289" i="2" s="1"/>
  <c r="Q8289" i="2"/>
  <c r="S8289" i="2" l="1"/>
  <c r="G8290" i="2"/>
  <c r="V8289" i="2"/>
  <c r="F8290" i="2" s="1"/>
  <c r="J8290" i="2" l="1"/>
  <c r="M8290" i="2" s="1"/>
  <c r="I8290" i="2"/>
  <c r="H8290" i="2"/>
  <c r="K8290" i="2" s="1"/>
  <c r="N8290" i="2" s="1"/>
  <c r="O8290" i="2" s="1"/>
  <c r="Q8290" i="2" l="1"/>
  <c r="P8290" i="2"/>
  <c r="R8290" i="2"/>
  <c r="T8290" i="2" s="1"/>
  <c r="U8290" i="2"/>
  <c r="V8290" i="2" s="1"/>
  <c r="F8291" i="2" s="1"/>
  <c r="J8291" i="2" l="1"/>
  <c r="M8291" i="2" s="1"/>
  <c r="H8291" i="2"/>
  <c r="K8291" i="2" s="1"/>
  <c r="S8290" i="2"/>
  <c r="G8291" i="2"/>
  <c r="N8291" i="2" l="1"/>
  <c r="O8291" i="2" s="1"/>
  <c r="I8291" i="2"/>
  <c r="P8291" i="2" l="1"/>
  <c r="R8291" i="2"/>
  <c r="T8291" i="2" s="1"/>
  <c r="Q8291" i="2"/>
  <c r="U8291" i="2"/>
  <c r="S8291" i="2" l="1"/>
  <c r="G8292" i="2"/>
  <c r="V8291" i="2"/>
  <c r="F8292" i="2" s="1"/>
  <c r="I8292" i="2" l="1"/>
  <c r="J8292" i="2"/>
  <c r="M8292" i="2" s="1"/>
  <c r="H8292" i="2"/>
  <c r="K8292" i="2" s="1"/>
  <c r="N8292" i="2" s="1"/>
  <c r="O8292" i="2" s="1"/>
  <c r="P8292" i="2" l="1"/>
  <c r="R8292" i="2"/>
  <c r="T8292" i="2" s="1"/>
  <c r="Q8292" i="2"/>
  <c r="U8292" i="2"/>
  <c r="V8292" i="2" s="1"/>
  <c r="F8293" i="2" s="1"/>
  <c r="J8293" i="2" l="1"/>
  <c r="M8293" i="2" s="1"/>
  <c r="H8293" i="2"/>
  <c r="K8293" i="2" s="1"/>
  <c r="N8293" i="2" s="1"/>
  <c r="O8293" i="2" s="1"/>
  <c r="S8292" i="2"/>
  <c r="G8293" i="2"/>
  <c r="R8293" i="2" l="1"/>
  <c r="T8293" i="2" s="1"/>
  <c r="Q8293" i="2"/>
  <c r="P8293" i="2"/>
  <c r="U8293" i="2"/>
  <c r="V8293" i="2" s="1"/>
  <c r="F8294" i="2" s="1"/>
  <c r="G8294" i="2"/>
  <c r="I8293" i="2"/>
  <c r="J8294" i="2" l="1"/>
  <c r="M8294" i="2" s="1"/>
  <c r="I8294" i="2"/>
  <c r="H8294" i="2"/>
  <c r="K8294" i="2" s="1"/>
  <c r="N8294" i="2" s="1"/>
  <c r="O8294" i="2" s="1"/>
  <c r="S8293" i="2"/>
  <c r="R8294" i="2" l="1"/>
  <c r="T8294" i="2" s="1"/>
  <c r="Q8294" i="2"/>
  <c r="P8294" i="2"/>
  <c r="U8294" i="2"/>
  <c r="V8294" i="2" s="1"/>
  <c r="F8295" i="2" s="1"/>
  <c r="J8295" i="2" l="1"/>
  <c r="M8295" i="2" s="1"/>
  <c r="H8295" i="2"/>
  <c r="K8295" i="2" s="1"/>
  <c r="N8295" i="2" s="1"/>
  <c r="O8295" i="2" s="1"/>
  <c r="S8294" i="2"/>
  <c r="G8295" i="2"/>
  <c r="P8295" i="2" l="1"/>
  <c r="R8295" i="2"/>
  <c r="T8295" i="2" s="1"/>
  <c r="Q8295" i="2"/>
  <c r="S8295" i="2" s="1"/>
  <c r="U8295" i="2"/>
  <c r="V8295" i="2" s="1"/>
  <c r="F8296" i="2" s="1"/>
  <c r="G8296" i="2"/>
  <c r="I8295" i="2"/>
  <c r="J8296" i="2" l="1"/>
  <c r="M8296" i="2" s="1"/>
  <c r="I8296" i="2"/>
  <c r="L8296" i="2" s="1"/>
  <c r="H8296" i="2"/>
  <c r="K8296" i="2" s="1"/>
  <c r="N8296" i="2" s="1"/>
  <c r="O8296" i="2" s="1"/>
  <c r="Q8296" i="2" l="1"/>
  <c r="R8296" i="2"/>
  <c r="T8296" i="2" s="1"/>
  <c r="P8296" i="2"/>
  <c r="U8296" i="2"/>
  <c r="V8296" i="2" s="1"/>
  <c r="F8297" i="2" s="1"/>
  <c r="J8297" i="2" l="1"/>
  <c r="M8297" i="2" s="1"/>
  <c r="H8297" i="2"/>
  <c r="K8297" i="2" s="1"/>
  <c r="S8296" i="2"/>
  <c r="G8297" i="2"/>
  <c r="I8297" i="2" l="1"/>
  <c r="L8297" i="2" s="1"/>
  <c r="N8297" i="2" s="1"/>
  <c r="O8297" i="2" s="1"/>
  <c r="R8297" i="2" l="1"/>
  <c r="T8297" i="2" s="1"/>
  <c r="P8297" i="2"/>
  <c r="V8297" i="2" s="1"/>
  <c r="F8298" i="2" s="1"/>
  <c r="U8297" i="2"/>
  <c r="Q8297" i="2"/>
  <c r="S8297" i="2" l="1"/>
  <c r="G8298" i="2"/>
  <c r="J8298" i="2"/>
  <c r="M8298" i="2" s="1"/>
  <c r="H8298" i="2"/>
  <c r="K8298" i="2" s="1"/>
  <c r="I8298" i="2" l="1"/>
  <c r="L8298" i="2" s="1"/>
  <c r="N8298" i="2" s="1"/>
  <c r="O8298" i="2" s="1"/>
  <c r="R8298" i="2" l="1"/>
  <c r="T8298" i="2" s="1"/>
  <c r="P8298" i="2"/>
  <c r="Q8298" i="2"/>
  <c r="U8298" i="2"/>
  <c r="V8298" i="2" s="1"/>
  <c r="F8299" i="2" s="1"/>
  <c r="S8298" i="2" l="1"/>
  <c r="G8299" i="2"/>
  <c r="J8299" i="2"/>
  <c r="M8299" i="2" s="1"/>
  <c r="I8299" i="2"/>
  <c r="L8299" i="2" s="1"/>
  <c r="H8299" i="2"/>
  <c r="K8299" i="2" s="1"/>
  <c r="N8299" i="2" s="1"/>
  <c r="O8299" i="2" s="1"/>
  <c r="P8299" i="2" l="1"/>
  <c r="Q8299" i="2"/>
  <c r="S8299" i="2" s="1"/>
  <c r="U8299" i="2"/>
  <c r="V8299" i="2" s="1"/>
  <c r="F8300" i="2" s="1"/>
  <c r="R8299" i="2"/>
  <c r="T8299" i="2" s="1"/>
  <c r="G8300" i="2"/>
  <c r="I8300" i="2" l="1"/>
  <c r="L8300" i="2" s="1"/>
  <c r="H8300" i="2"/>
  <c r="K8300" i="2" s="1"/>
  <c r="J8300" i="2"/>
  <c r="M8300" i="2" s="1"/>
  <c r="N8300" i="2" l="1"/>
  <c r="O8300" i="2" s="1"/>
  <c r="R8300" i="2" l="1"/>
  <c r="T8300" i="2" s="1"/>
  <c r="P8300" i="2"/>
  <c r="Q8300" i="2"/>
  <c r="U8300" i="2"/>
  <c r="V8300" i="2" s="1"/>
  <c r="F8301" i="2" s="1"/>
  <c r="H8301" i="2" l="1"/>
  <c r="K8301" i="2" s="1"/>
  <c r="J8301" i="2"/>
  <c r="M8301" i="2" s="1"/>
  <c r="S8300" i="2"/>
  <c r="G8301" i="2"/>
  <c r="I8301" i="2" l="1"/>
  <c r="L8301" i="2" s="1"/>
  <c r="N8301" i="2" s="1"/>
  <c r="O8301" i="2" s="1"/>
  <c r="R8301" i="2" l="1"/>
  <c r="T8301" i="2" s="1"/>
  <c r="Q8301" i="2"/>
  <c r="O8302" i="2"/>
  <c r="P8301" i="2"/>
  <c r="U8301" i="2"/>
  <c r="V8301" i="2" l="1"/>
  <c r="F8302" i="2" s="1"/>
  <c r="R8302" i="2"/>
  <c r="T8302" i="2" s="1"/>
  <c r="P8302" i="2"/>
  <c r="U8302" i="2"/>
  <c r="S8301" i="2"/>
  <c r="G8302" i="2"/>
  <c r="J8302" i="2" l="1"/>
  <c r="M8302" i="2" s="1"/>
  <c r="H8302" i="2"/>
  <c r="K8302" i="2" s="1"/>
  <c r="I8302" i="2"/>
  <c r="L8302" i="2" l="1"/>
  <c r="N8302" i="2" s="1"/>
  <c r="Q8302" i="2"/>
  <c r="S8302" i="2" l="1"/>
  <c r="G8303" i="2"/>
  <c r="V8302" i="2"/>
  <c r="F8303" i="2" s="1"/>
  <c r="J8303" i="2" l="1"/>
  <c r="M8303" i="2" s="1"/>
  <c r="I8303" i="2"/>
  <c r="L8303" i="2" s="1"/>
  <c r="H8303" i="2"/>
  <c r="K8303" i="2" s="1"/>
  <c r="N8303" i="2" s="1"/>
  <c r="O8303" i="2" s="1"/>
  <c r="U8303" i="2" l="1"/>
  <c r="P8303" i="2"/>
  <c r="O8304" i="2"/>
  <c r="Q8303" i="2"/>
  <c r="R8303" i="2"/>
  <c r="T8303" i="2" s="1"/>
  <c r="S8303" i="2" l="1"/>
  <c r="G8304" i="2"/>
  <c r="G8305" i="2" s="1"/>
  <c r="P8304" i="2"/>
  <c r="U8304" i="2"/>
  <c r="Q8304" i="2"/>
  <c r="S8304" i="2" s="1"/>
  <c r="R8304" i="2"/>
  <c r="T8304" i="2" s="1"/>
  <c r="V8303" i="2"/>
  <c r="F8304" i="2" s="1"/>
  <c r="H8304" i="2" l="1"/>
  <c r="K8304" i="2" s="1"/>
  <c r="I8304" i="2"/>
  <c r="L8304" i="2" s="1"/>
  <c r="J8304" i="2"/>
  <c r="M8304" i="2" s="1"/>
  <c r="V8304" i="2"/>
  <c r="F8305" i="2" s="1"/>
  <c r="H8305" i="2" l="1"/>
  <c r="K8305" i="2" s="1"/>
  <c r="I8305" i="2"/>
  <c r="L8305" i="2" s="1"/>
  <c r="J8305" i="2"/>
  <c r="M8305" i="2" s="1"/>
  <c r="N8304" i="2"/>
  <c r="N8305" i="2" l="1"/>
  <c r="O8305" i="2" s="1"/>
  <c r="U8305" i="2" l="1"/>
  <c r="R8305" i="2"/>
  <c r="T8305" i="2" s="1"/>
  <c r="P8305" i="2"/>
  <c r="Q8305" i="2"/>
  <c r="S8305" i="2" s="1"/>
  <c r="V8305" i="2" l="1"/>
  <c r="F8306" i="2" s="1"/>
  <c r="I8306" i="2" l="1"/>
  <c r="J8306" i="2"/>
  <c r="M8306" i="2" s="1"/>
  <c r="H8306" i="2"/>
  <c r="K8306" i="2" s="1"/>
  <c r="N8306" i="2" s="1"/>
  <c r="O8306" i="2" s="1"/>
  <c r="R8306" i="2" l="1"/>
  <c r="T8306" i="2" s="1"/>
  <c r="Q8306" i="2"/>
  <c r="P8306" i="2"/>
  <c r="U8306" i="2"/>
  <c r="V8306" i="2" l="1"/>
  <c r="F8307" i="2" s="1"/>
  <c r="S8306" i="2"/>
  <c r="G8307" i="2"/>
  <c r="J8307" i="2" l="1"/>
  <c r="M8307" i="2" s="1"/>
  <c r="H8307" i="2"/>
  <c r="K8307" i="2" s="1"/>
  <c r="N8307" i="2" s="1"/>
  <c r="O8307" i="2" s="1"/>
  <c r="I8307" i="2"/>
  <c r="R8307" i="2" l="1"/>
  <c r="T8307" i="2" s="1"/>
  <c r="U8307" i="2"/>
  <c r="Q8307" i="2"/>
  <c r="P8307" i="2"/>
  <c r="V8307" i="2" s="1"/>
  <c r="F8308" i="2" s="1"/>
  <c r="J8308" i="2" l="1"/>
  <c r="M8308" i="2" s="1"/>
  <c r="H8308" i="2"/>
  <c r="K8308" i="2" s="1"/>
  <c r="N8308" i="2" s="1"/>
  <c r="O8308" i="2" s="1"/>
  <c r="S8307" i="2"/>
  <c r="G8308" i="2"/>
  <c r="I8308" i="2" l="1"/>
  <c r="Q8308" i="2"/>
  <c r="U8308" i="2"/>
  <c r="R8308" i="2"/>
  <c r="T8308" i="2" s="1"/>
  <c r="P8308" i="2"/>
  <c r="V8308" i="2" s="1"/>
  <c r="F8309" i="2" s="1"/>
  <c r="J8309" i="2" l="1"/>
  <c r="M8309" i="2" s="1"/>
  <c r="H8309" i="2"/>
  <c r="K8309" i="2" s="1"/>
  <c r="N8309" i="2" s="1"/>
  <c r="O8309" i="2" s="1"/>
  <c r="S8308" i="2"/>
  <c r="G8309" i="2"/>
  <c r="I8309" i="2" l="1"/>
  <c r="U8309" i="2"/>
  <c r="R8309" i="2"/>
  <c r="T8309" i="2" s="1"/>
  <c r="Q8309" i="2"/>
  <c r="P8309" i="2"/>
  <c r="V8309" i="2" s="1"/>
  <c r="F8310" i="2" s="1"/>
  <c r="J8310" i="2" l="1"/>
  <c r="M8310" i="2" s="1"/>
  <c r="H8310" i="2"/>
  <c r="K8310" i="2" s="1"/>
  <c r="N8310" i="2" s="1"/>
  <c r="O8310" i="2" s="1"/>
  <c r="S8309" i="2"/>
  <c r="G8310" i="2"/>
  <c r="Q8310" i="2" l="1"/>
  <c r="P8310" i="2"/>
  <c r="U8310" i="2"/>
  <c r="R8310" i="2"/>
  <c r="T8310" i="2" s="1"/>
  <c r="I8310" i="2"/>
  <c r="V8310" i="2" l="1"/>
  <c r="F8311" i="2" s="1"/>
  <c r="S8310" i="2"/>
  <c r="G8311" i="2"/>
  <c r="J8311" i="2" l="1"/>
  <c r="M8311" i="2" s="1"/>
  <c r="H8311" i="2"/>
  <c r="K8311" i="2" s="1"/>
  <c r="N8311" i="2" s="1"/>
  <c r="O8311" i="2" s="1"/>
  <c r="I8311" i="2"/>
  <c r="P8311" i="2" l="1"/>
  <c r="V8311" i="2" s="1"/>
  <c r="F8312" i="2" s="1"/>
  <c r="U8311" i="2"/>
  <c r="R8311" i="2"/>
  <c r="T8311" i="2" s="1"/>
  <c r="Q8311" i="2"/>
  <c r="J8312" i="2" l="1"/>
  <c r="M8312" i="2" s="1"/>
  <c r="H8312" i="2"/>
  <c r="K8312" i="2" s="1"/>
  <c r="N8312" i="2" s="1"/>
  <c r="O8312" i="2" s="1"/>
  <c r="S8311" i="2"/>
  <c r="G8312" i="2"/>
  <c r="U8312" i="2" l="1"/>
  <c r="P8312" i="2"/>
  <c r="R8312" i="2"/>
  <c r="T8312" i="2" s="1"/>
  <c r="Q8312" i="2"/>
  <c r="S8312" i="2" s="1"/>
  <c r="I8312" i="2"/>
  <c r="V8312" i="2" l="1"/>
  <c r="F8313" i="2" s="1"/>
  <c r="G8313" i="2"/>
  <c r="I8313" i="2" l="1"/>
  <c r="J8313" i="2"/>
  <c r="M8313" i="2" s="1"/>
  <c r="H8313" i="2"/>
  <c r="K8313" i="2" s="1"/>
  <c r="N8313" i="2" s="1"/>
  <c r="O8313" i="2" s="1"/>
  <c r="R8313" i="2" l="1"/>
  <c r="T8313" i="2" s="1"/>
  <c r="U8313" i="2"/>
  <c r="Q8313" i="2"/>
  <c r="P8313" i="2"/>
  <c r="V8313" i="2" s="1"/>
  <c r="F8314" i="2" s="1"/>
  <c r="J8314" i="2" l="1"/>
  <c r="M8314" i="2" s="1"/>
  <c r="H8314" i="2"/>
  <c r="K8314" i="2" s="1"/>
  <c r="S8313" i="2"/>
  <c r="G8314" i="2"/>
  <c r="I8314" i="2" l="1"/>
  <c r="N8314" i="2"/>
  <c r="O8314" i="2" s="1"/>
  <c r="R8314" i="2" l="1"/>
  <c r="T8314" i="2" s="1"/>
  <c r="Q8314" i="2"/>
  <c r="P8314" i="2"/>
  <c r="U8314" i="2"/>
  <c r="V8314" i="2" l="1"/>
  <c r="F8315" i="2" s="1"/>
  <c r="S8314" i="2"/>
  <c r="G8315" i="2"/>
  <c r="J8315" i="2" l="1"/>
  <c r="M8315" i="2" s="1"/>
  <c r="H8315" i="2"/>
  <c r="K8315" i="2" s="1"/>
  <c r="N8315" i="2" s="1"/>
  <c r="O8315" i="2" s="1"/>
  <c r="I8315" i="2"/>
  <c r="Q8315" i="2" l="1"/>
  <c r="P8315" i="2"/>
  <c r="O8316" i="2"/>
  <c r="U8315" i="2"/>
  <c r="R8315" i="2"/>
  <c r="T8315" i="2" s="1"/>
  <c r="R8316" i="2" l="1"/>
  <c r="T8316" i="2" s="1"/>
  <c r="U8316" i="2"/>
  <c r="Q8316" i="2"/>
  <c r="V8315" i="2"/>
  <c r="F8316" i="2" s="1"/>
  <c r="S8315" i="2"/>
  <c r="G8316" i="2"/>
  <c r="G8317" i="2" s="1"/>
  <c r="I8316" i="2" l="1"/>
  <c r="J8316" i="2"/>
  <c r="M8316" i="2" s="1"/>
  <c r="H8316" i="2"/>
  <c r="K8316" i="2" l="1"/>
  <c r="N8316" i="2" s="1"/>
  <c r="P8316" i="2"/>
  <c r="V8316" i="2" l="1"/>
  <c r="F8317" i="2" s="1"/>
  <c r="S8316" i="2"/>
  <c r="J8317" i="2" l="1"/>
  <c r="M8317" i="2" s="1"/>
  <c r="I8317" i="2"/>
  <c r="H8317" i="2"/>
  <c r="K8317" i="2" s="1"/>
  <c r="N8317" i="2" s="1"/>
  <c r="O8317" i="2" s="1"/>
  <c r="U8317" i="2" l="1"/>
  <c r="Q8317" i="2"/>
  <c r="P8317" i="2"/>
  <c r="V8317" i="2" s="1"/>
  <c r="F8318" i="2" s="1"/>
  <c r="R8317" i="2"/>
  <c r="T8317" i="2" s="1"/>
  <c r="J8318" i="2" l="1"/>
  <c r="M8318" i="2" s="1"/>
  <c r="H8318" i="2"/>
  <c r="K8318" i="2" s="1"/>
  <c r="N8318" i="2" s="1"/>
  <c r="O8318" i="2" s="1"/>
  <c r="S8317" i="2"/>
  <c r="G8318" i="2"/>
  <c r="G8319" i="2" l="1"/>
  <c r="P8318" i="2"/>
  <c r="U8318" i="2"/>
  <c r="Q8318" i="2"/>
  <c r="S8318" i="2" s="1"/>
  <c r="R8318" i="2"/>
  <c r="T8318" i="2" s="1"/>
  <c r="I8318" i="2"/>
  <c r="V8318" i="2" l="1"/>
  <c r="F8319" i="2" s="1"/>
  <c r="I8319" i="2" l="1"/>
  <c r="J8319" i="2"/>
  <c r="M8319" i="2" s="1"/>
  <c r="H8319" i="2"/>
  <c r="K8319" i="2" s="1"/>
  <c r="N8319" i="2" s="1"/>
  <c r="O8319" i="2" s="1"/>
  <c r="U8319" i="2" l="1"/>
  <c r="R8319" i="2"/>
  <c r="T8319" i="2" s="1"/>
  <c r="P8319" i="2"/>
  <c r="Q8319" i="2"/>
  <c r="S8319" i="2" l="1"/>
  <c r="G8320" i="2"/>
  <c r="V8319" i="2"/>
  <c r="F8320" i="2" s="1"/>
  <c r="J8320" i="2" l="1"/>
  <c r="M8320" i="2" s="1"/>
  <c r="H8320" i="2"/>
  <c r="K8320" i="2" s="1"/>
  <c r="I8320" i="2"/>
  <c r="L8320" i="2" s="1"/>
  <c r="N8320" i="2" l="1"/>
  <c r="O8320" i="2" s="1"/>
  <c r="Q8320" i="2" l="1"/>
  <c r="U8320" i="2"/>
  <c r="O8321" i="2"/>
  <c r="R8320" i="2"/>
  <c r="T8320" i="2" s="1"/>
  <c r="P8320" i="2"/>
  <c r="V8320" i="2" s="1"/>
  <c r="F8321" i="2" s="1"/>
  <c r="J8321" i="2" l="1"/>
  <c r="M8321" i="2" s="1"/>
  <c r="H8321" i="2"/>
  <c r="K8321" i="2" s="1"/>
  <c r="R8321" i="2"/>
  <c r="T8321" i="2" s="1"/>
  <c r="P8321" i="2"/>
  <c r="U8321" i="2"/>
  <c r="S8320" i="2"/>
  <c r="G8321" i="2"/>
  <c r="I8321" i="2" s="1"/>
  <c r="L8321" i="2" l="1"/>
  <c r="N8321" i="2" s="1"/>
  <c r="Q8321" i="2"/>
  <c r="S8321" i="2" s="1"/>
  <c r="V8321" i="2"/>
  <c r="F8322" i="2" s="1"/>
  <c r="G8322" i="2"/>
  <c r="I8322" i="2" l="1"/>
  <c r="L8322" i="2" s="1"/>
  <c r="H8322" i="2"/>
  <c r="K8322" i="2" s="1"/>
  <c r="J8322" i="2"/>
  <c r="M8322" i="2" s="1"/>
  <c r="N8322" i="2" l="1"/>
  <c r="O8322" i="2" s="1"/>
  <c r="O8323" i="2" l="1"/>
  <c r="Q8322" i="2"/>
  <c r="P8322" i="2"/>
  <c r="R8322" i="2"/>
  <c r="T8322" i="2" s="1"/>
  <c r="U8322" i="2"/>
  <c r="V8322" i="2" s="1"/>
  <c r="F8323" i="2" s="1"/>
  <c r="H8323" i="2" l="1"/>
  <c r="K8323" i="2" s="1"/>
  <c r="J8323" i="2"/>
  <c r="M8323" i="2" s="1"/>
  <c r="S8322" i="2"/>
  <c r="G8323" i="2"/>
  <c r="P8323" i="2"/>
  <c r="Q8323" i="2"/>
  <c r="S8323" i="2" s="1"/>
  <c r="R8323" i="2"/>
  <c r="T8323" i="2" s="1"/>
  <c r="U8323" i="2"/>
  <c r="V8323" i="2" l="1"/>
  <c r="F8324" i="2" s="1"/>
  <c r="G8324" i="2"/>
  <c r="I8323" i="2"/>
  <c r="L8323" i="2" s="1"/>
  <c r="N8323" i="2" s="1"/>
  <c r="J8324" i="2" l="1"/>
  <c r="M8324" i="2" s="1"/>
  <c r="I8324" i="2"/>
  <c r="L8324" i="2" s="1"/>
  <c r="H8324" i="2"/>
  <c r="K8324" i="2" s="1"/>
  <c r="N8324" i="2" l="1"/>
  <c r="O8324" i="2" s="1"/>
  <c r="Q8324" i="2" l="1"/>
  <c r="P8324" i="2"/>
  <c r="R8324" i="2"/>
  <c r="T8324" i="2" s="1"/>
  <c r="U8324" i="2"/>
  <c r="V8324" i="2" s="1"/>
  <c r="F8325" i="2" s="1"/>
  <c r="J8325" i="2" l="1"/>
  <c r="M8325" i="2" s="1"/>
  <c r="H8325" i="2"/>
  <c r="K8325" i="2" s="1"/>
  <c r="S8324" i="2"/>
  <c r="G8325" i="2"/>
  <c r="I8325" i="2" l="1"/>
  <c r="L8325" i="2" s="1"/>
  <c r="N8325" i="2" s="1"/>
  <c r="O8325" i="2" s="1"/>
  <c r="U8325" i="2" l="1"/>
  <c r="P8325" i="2"/>
  <c r="V8325" i="2" s="1"/>
  <c r="F8326" i="2" s="1"/>
  <c r="Q8325" i="2"/>
  <c r="R8325" i="2"/>
  <c r="T8325" i="2" s="1"/>
  <c r="S8325" i="2" l="1"/>
  <c r="G8326" i="2"/>
  <c r="H8326" i="2"/>
  <c r="K8326" i="2" s="1"/>
  <c r="J8326" i="2"/>
  <c r="M8326" i="2" s="1"/>
  <c r="I8326" i="2"/>
  <c r="L8326" i="2" s="1"/>
  <c r="N8326" i="2" l="1"/>
  <c r="O8326" i="2" s="1"/>
  <c r="Q8326" i="2" l="1"/>
  <c r="U8326" i="2"/>
  <c r="R8326" i="2"/>
  <c r="T8326" i="2" s="1"/>
  <c r="P8326" i="2"/>
  <c r="V8326" i="2" l="1"/>
  <c r="F8327" i="2" s="1"/>
  <c r="S8326" i="2"/>
  <c r="G8327" i="2"/>
  <c r="I8327" i="2" l="1"/>
  <c r="L8327" i="2" s="1"/>
  <c r="J8327" i="2"/>
  <c r="M8327" i="2" s="1"/>
  <c r="H8327" i="2"/>
  <c r="K8327" i="2" s="1"/>
  <c r="N8327" i="2" s="1"/>
  <c r="O8327" i="2" s="1"/>
  <c r="Q8327" i="2" l="1"/>
  <c r="R8327" i="2"/>
  <c r="T8327" i="2" s="1"/>
  <c r="U8327" i="2"/>
  <c r="P8327" i="2"/>
  <c r="V8327" i="2" s="1"/>
  <c r="F8328" i="2" s="1"/>
  <c r="J8328" i="2" l="1"/>
  <c r="M8328" i="2" s="1"/>
  <c r="H8328" i="2"/>
  <c r="K8328" i="2" s="1"/>
  <c r="N8328" i="2" s="1"/>
  <c r="O8328" i="2" s="1"/>
  <c r="S8327" i="2"/>
  <c r="G8328" i="2"/>
  <c r="G8329" i="2" l="1"/>
  <c r="U8328" i="2"/>
  <c r="R8328" i="2"/>
  <c r="T8328" i="2" s="1"/>
  <c r="Q8328" i="2"/>
  <c r="P8328" i="2"/>
  <c r="V8328" i="2" s="1"/>
  <c r="F8329" i="2" s="1"/>
  <c r="I8328" i="2"/>
  <c r="J8329" i="2" l="1"/>
  <c r="M8329" i="2" s="1"/>
  <c r="H8329" i="2"/>
  <c r="K8329" i="2" s="1"/>
  <c r="N8329" i="2" s="1"/>
  <c r="O8329" i="2" s="1"/>
  <c r="S8328" i="2"/>
  <c r="I8329" i="2"/>
  <c r="U8329" i="2" l="1"/>
  <c r="Q8329" i="2"/>
  <c r="S8329" i="2" s="1"/>
  <c r="R8329" i="2"/>
  <c r="T8329" i="2" s="1"/>
  <c r="P8329" i="2"/>
  <c r="V8329" i="2" l="1"/>
  <c r="F8330" i="2" s="1"/>
  <c r="I8330" i="2" l="1"/>
  <c r="H8330" i="2"/>
  <c r="K8330" i="2" s="1"/>
  <c r="N8330" i="2" s="1"/>
  <c r="O8330" i="2" s="1"/>
  <c r="J8330" i="2"/>
  <c r="M8330" i="2" s="1"/>
  <c r="U8330" i="2" l="1"/>
  <c r="P8330" i="2"/>
  <c r="R8330" i="2"/>
  <c r="T8330" i="2" s="1"/>
  <c r="Q8330" i="2"/>
  <c r="S8330" i="2" l="1"/>
  <c r="G8331" i="2"/>
  <c r="V8330" i="2"/>
  <c r="F8331" i="2" s="1"/>
  <c r="I8331" i="2" l="1"/>
  <c r="J8331" i="2"/>
  <c r="M8331" i="2" s="1"/>
  <c r="H8331" i="2"/>
  <c r="K8331" i="2" s="1"/>
  <c r="N8331" i="2" s="1"/>
  <c r="O8331" i="2" s="1"/>
  <c r="U8331" i="2" l="1"/>
  <c r="R8331" i="2"/>
  <c r="T8331" i="2" s="1"/>
  <c r="P8331" i="2"/>
  <c r="Q8331" i="2"/>
  <c r="V8331" i="2" l="1"/>
  <c r="F8332" i="2" s="1"/>
  <c r="S8331" i="2"/>
  <c r="G8332" i="2"/>
  <c r="I8332" i="2" l="1"/>
  <c r="J8332" i="2"/>
  <c r="M8332" i="2" s="1"/>
  <c r="H8332" i="2"/>
  <c r="K8332" i="2" s="1"/>
  <c r="N8332" i="2" s="1"/>
  <c r="O8332" i="2" s="1"/>
  <c r="Q8332" i="2" l="1"/>
  <c r="P8332" i="2"/>
  <c r="V8332" i="2" s="1"/>
  <c r="F8333" i="2" s="1"/>
  <c r="U8332" i="2"/>
  <c r="R8332" i="2"/>
  <c r="T8332" i="2" s="1"/>
  <c r="J8333" i="2" l="1"/>
  <c r="M8333" i="2" s="1"/>
  <c r="H8333" i="2"/>
  <c r="K8333" i="2" s="1"/>
  <c r="N8333" i="2" s="1"/>
  <c r="O8333" i="2" s="1"/>
  <c r="S8332" i="2"/>
  <c r="G8333" i="2"/>
  <c r="R8333" i="2" l="1"/>
  <c r="T8333" i="2" s="1"/>
  <c r="Q8333" i="2"/>
  <c r="U8333" i="2"/>
  <c r="P8333" i="2"/>
  <c r="V8333" i="2" s="1"/>
  <c r="F8334" i="2" s="1"/>
  <c r="G8334" i="2"/>
  <c r="I8333" i="2"/>
  <c r="H8334" i="2" l="1"/>
  <c r="K8334" i="2" s="1"/>
  <c r="N8334" i="2" s="1"/>
  <c r="O8334" i="2" s="1"/>
  <c r="J8334" i="2"/>
  <c r="M8334" i="2" s="1"/>
  <c r="I8334" i="2"/>
  <c r="S8333" i="2"/>
  <c r="Q8334" i="2" l="1"/>
  <c r="P8334" i="2"/>
  <c r="U8334" i="2"/>
  <c r="R8334" i="2"/>
  <c r="T8334" i="2" s="1"/>
  <c r="V8334" i="2" l="1"/>
  <c r="F8335" i="2" s="1"/>
  <c r="S8334" i="2"/>
  <c r="G8335" i="2"/>
  <c r="J8335" i="2" l="1"/>
  <c r="M8335" i="2" s="1"/>
  <c r="I8335" i="2"/>
  <c r="H8335" i="2"/>
  <c r="K8335" i="2" s="1"/>
  <c r="N8335" i="2" s="1"/>
  <c r="O8335" i="2" s="1"/>
  <c r="U8335" i="2" l="1"/>
  <c r="R8335" i="2"/>
  <c r="T8335" i="2" s="1"/>
  <c r="P8335" i="2"/>
  <c r="Q8335" i="2"/>
  <c r="S8335" i="2" l="1"/>
  <c r="G8336" i="2"/>
  <c r="V8335" i="2"/>
  <c r="F8336" i="2" s="1"/>
  <c r="I8336" i="2" l="1"/>
  <c r="H8336" i="2"/>
  <c r="K8336" i="2" s="1"/>
  <c r="J8336" i="2"/>
  <c r="M8336" i="2" s="1"/>
  <c r="N8336" i="2" l="1"/>
  <c r="O8336" i="2" s="1"/>
  <c r="Q8336" i="2" l="1"/>
  <c r="R8336" i="2"/>
  <c r="T8336" i="2" s="1"/>
  <c r="P8336" i="2"/>
  <c r="V8336" i="2" s="1"/>
  <c r="F8337" i="2" s="1"/>
  <c r="U8336" i="2"/>
  <c r="J8337" i="2" l="1"/>
  <c r="M8337" i="2" s="1"/>
  <c r="H8337" i="2"/>
  <c r="K8337" i="2" s="1"/>
  <c r="N8337" i="2" s="1"/>
  <c r="O8337" i="2" s="1"/>
  <c r="S8336" i="2"/>
  <c r="G8337" i="2"/>
  <c r="R8337" i="2" l="1"/>
  <c r="T8337" i="2" s="1"/>
  <c r="P8337" i="2"/>
  <c r="Q8337" i="2"/>
  <c r="S8337" i="2" s="1"/>
  <c r="U8337" i="2"/>
  <c r="I8337" i="2"/>
  <c r="V8337" i="2" l="1"/>
  <c r="F8338" i="2" s="1"/>
  <c r="G8338" i="2"/>
  <c r="I8338" i="2" l="1"/>
  <c r="H8338" i="2"/>
  <c r="K8338" i="2" s="1"/>
  <c r="J8338" i="2"/>
  <c r="M8338" i="2" s="1"/>
  <c r="N8338" i="2" l="1"/>
  <c r="O8338" i="2" s="1"/>
  <c r="R8338" i="2" l="1"/>
  <c r="T8338" i="2" s="1"/>
  <c r="Q8338" i="2"/>
  <c r="P8338" i="2"/>
  <c r="V8338" i="2" s="1"/>
  <c r="F8339" i="2" s="1"/>
  <c r="U8338" i="2"/>
  <c r="J8339" i="2" l="1"/>
  <c r="M8339" i="2" s="1"/>
  <c r="H8339" i="2"/>
  <c r="K8339" i="2" s="1"/>
  <c r="N8339" i="2" s="1"/>
  <c r="O8339" i="2" s="1"/>
  <c r="S8338" i="2"/>
  <c r="G8339" i="2"/>
  <c r="Q8339" i="2" l="1"/>
  <c r="R8339" i="2"/>
  <c r="T8339" i="2" s="1"/>
  <c r="U8339" i="2"/>
  <c r="P8339" i="2"/>
  <c r="I8339" i="2"/>
  <c r="V8339" i="2" l="1"/>
  <c r="F8340" i="2" s="1"/>
  <c r="S8339" i="2"/>
  <c r="G8340" i="2"/>
  <c r="J8340" i="2" l="1"/>
  <c r="M8340" i="2" s="1"/>
  <c r="H8340" i="2"/>
  <c r="K8340" i="2" s="1"/>
  <c r="N8340" i="2" s="1"/>
  <c r="O8340" i="2" s="1"/>
  <c r="I8340" i="2"/>
  <c r="Q8340" i="2" l="1"/>
  <c r="P8340" i="2"/>
  <c r="O8341" i="2"/>
  <c r="U8340" i="2"/>
  <c r="R8340" i="2"/>
  <c r="T8340" i="2" s="1"/>
  <c r="V8340" i="2" l="1"/>
  <c r="F8341" i="2" s="1"/>
  <c r="R8341" i="2"/>
  <c r="T8341" i="2" s="1"/>
  <c r="U8341" i="2"/>
  <c r="Q8341" i="2"/>
  <c r="S8340" i="2"/>
  <c r="G8341" i="2"/>
  <c r="G8342" i="2" s="1"/>
  <c r="J8341" i="2" l="1"/>
  <c r="M8341" i="2" s="1"/>
  <c r="I8341" i="2"/>
  <c r="H8341" i="2"/>
  <c r="K8341" i="2" l="1"/>
  <c r="N8341" i="2" s="1"/>
  <c r="P8341" i="2"/>
  <c r="S8341" i="2" l="1"/>
  <c r="V8341" i="2"/>
  <c r="F8342" i="2" s="1"/>
  <c r="I8342" i="2" l="1"/>
  <c r="J8342" i="2"/>
  <c r="M8342" i="2" s="1"/>
  <c r="H8342" i="2"/>
  <c r="K8342" i="2" s="1"/>
  <c r="N8342" i="2" s="1"/>
  <c r="O8342" i="2" s="1"/>
  <c r="O8343" i="2" l="1"/>
  <c r="R8342" i="2"/>
  <c r="T8342" i="2" s="1"/>
  <c r="Q8342" i="2"/>
  <c r="P8342" i="2"/>
  <c r="U8342" i="2"/>
  <c r="V8342" i="2" s="1"/>
  <c r="F8343" i="2" s="1"/>
  <c r="J8343" i="2" l="1"/>
  <c r="M8343" i="2" s="1"/>
  <c r="H8343" i="2"/>
  <c r="K8343" i="2" s="1"/>
  <c r="S8342" i="2"/>
  <c r="G8343" i="2"/>
  <c r="P8343" i="2"/>
  <c r="Q8343" i="2"/>
  <c r="R8343" i="2"/>
  <c r="T8343" i="2" s="1"/>
  <c r="U8343" i="2"/>
  <c r="V8343" i="2" s="1"/>
  <c r="F8344" i="2" s="1"/>
  <c r="H8344" i="2" l="1"/>
  <c r="K8344" i="2" s="1"/>
  <c r="J8344" i="2"/>
  <c r="M8344" i="2" s="1"/>
  <c r="S8343" i="2"/>
  <c r="G8344" i="2"/>
  <c r="I8343" i="2"/>
  <c r="L8343" i="2" s="1"/>
  <c r="N8343" i="2" s="1"/>
  <c r="I8344" i="2" l="1"/>
  <c r="L8344" i="2" s="1"/>
  <c r="N8344" i="2" s="1"/>
  <c r="O8344" i="2" s="1"/>
  <c r="Q8344" i="2" l="1"/>
  <c r="R8344" i="2"/>
  <c r="T8344" i="2" s="1"/>
  <c r="P8344" i="2"/>
  <c r="U8344" i="2"/>
  <c r="V8344" i="2" s="1"/>
  <c r="F8345" i="2" s="1"/>
  <c r="J8345" i="2" l="1"/>
  <c r="M8345" i="2" s="1"/>
  <c r="H8345" i="2"/>
  <c r="K8345" i="2" s="1"/>
  <c r="S8344" i="2"/>
  <c r="G8345" i="2"/>
  <c r="I8345" i="2" l="1"/>
  <c r="L8345" i="2" s="1"/>
  <c r="N8345" i="2" s="1"/>
  <c r="O8345" i="2" s="1"/>
  <c r="R8345" i="2" l="1"/>
  <c r="T8345" i="2" s="1"/>
  <c r="Q8345" i="2"/>
  <c r="P8345" i="2"/>
  <c r="U8345" i="2"/>
  <c r="V8345" i="2" s="1"/>
  <c r="F8346" i="2" s="1"/>
  <c r="J8346" i="2" l="1"/>
  <c r="M8346" i="2" s="1"/>
  <c r="H8346" i="2"/>
  <c r="K8346" i="2" s="1"/>
  <c r="S8345" i="2"/>
  <c r="G8346" i="2"/>
  <c r="I8346" i="2" l="1"/>
  <c r="L8346" i="2" s="1"/>
  <c r="N8346" i="2" s="1"/>
  <c r="O8346" i="2" s="1"/>
  <c r="Q8346" i="2" l="1"/>
  <c r="P8346" i="2"/>
  <c r="R8346" i="2"/>
  <c r="T8346" i="2" s="1"/>
  <c r="U8346" i="2"/>
  <c r="V8346" i="2" s="1"/>
  <c r="F8347" i="2" s="1"/>
  <c r="J8347" i="2" l="1"/>
  <c r="M8347" i="2" s="1"/>
  <c r="H8347" i="2"/>
  <c r="K8347" i="2" s="1"/>
  <c r="S8346" i="2"/>
  <c r="G8347" i="2"/>
  <c r="I8347" i="2" l="1"/>
  <c r="L8347" i="2" s="1"/>
  <c r="N8347" i="2" s="1"/>
  <c r="O8347" i="2" s="1"/>
  <c r="R8347" i="2" l="1"/>
  <c r="T8347" i="2" s="1"/>
  <c r="P8347" i="2"/>
  <c r="Q8347" i="2"/>
  <c r="U8347" i="2"/>
  <c r="V8347" i="2" s="1"/>
  <c r="F8348" i="2" s="1"/>
  <c r="S8347" i="2" l="1"/>
  <c r="G8348" i="2"/>
  <c r="J8348" i="2"/>
  <c r="M8348" i="2" s="1"/>
  <c r="I8348" i="2"/>
  <c r="L8348" i="2" s="1"/>
  <c r="H8348" i="2"/>
  <c r="K8348" i="2" s="1"/>
  <c r="N8348" i="2" l="1"/>
  <c r="O8348" i="2" s="1"/>
  <c r="Q8348" i="2" l="1"/>
  <c r="R8348" i="2"/>
  <c r="T8348" i="2" s="1"/>
  <c r="P8348" i="2"/>
  <c r="U8348" i="2"/>
  <c r="V8348" i="2" s="1"/>
  <c r="F8349" i="2" s="1"/>
  <c r="J8349" i="2" l="1"/>
  <c r="M8349" i="2" s="1"/>
  <c r="H8349" i="2"/>
  <c r="K8349" i="2" s="1"/>
  <c r="S8348" i="2"/>
  <c r="G8349" i="2"/>
  <c r="I8349" i="2" l="1"/>
  <c r="L8349" i="2" s="1"/>
  <c r="N8349" i="2" s="1"/>
  <c r="O8349" i="2" s="1"/>
  <c r="R8349" i="2" l="1"/>
  <c r="T8349" i="2" s="1"/>
  <c r="U8349" i="2"/>
  <c r="P8349" i="2"/>
  <c r="Q8349" i="2"/>
  <c r="V8349" i="2" l="1"/>
  <c r="F8350" i="2" s="1"/>
  <c r="S8349" i="2"/>
  <c r="G8350" i="2"/>
  <c r="J8350" i="2" l="1"/>
  <c r="M8350" i="2" s="1"/>
  <c r="I8350" i="2"/>
  <c r="L8350" i="2" s="1"/>
  <c r="H8350" i="2"/>
  <c r="K8350" i="2" s="1"/>
  <c r="N8350" i="2" s="1"/>
  <c r="O8350" i="2" s="1"/>
  <c r="R8350" i="2" l="1"/>
  <c r="T8350" i="2" s="1"/>
  <c r="Q8350" i="2"/>
  <c r="P8350" i="2"/>
  <c r="U8350" i="2"/>
  <c r="S8350" i="2" l="1"/>
  <c r="G8351" i="2"/>
  <c r="V8350" i="2"/>
  <c r="F8351" i="2" s="1"/>
  <c r="J8351" i="2" l="1"/>
  <c r="M8351" i="2" s="1"/>
  <c r="I8351" i="2"/>
  <c r="L8351" i="2" s="1"/>
  <c r="H8351" i="2"/>
  <c r="K8351" i="2" s="1"/>
  <c r="N8351" i="2" s="1"/>
  <c r="O8351" i="2" s="1"/>
  <c r="P8351" i="2" l="1"/>
  <c r="V8351" i="2" s="1"/>
  <c r="F8352" i="2" s="1"/>
  <c r="R8351" i="2"/>
  <c r="T8351" i="2" s="1"/>
  <c r="Q8351" i="2"/>
  <c r="U8351" i="2"/>
  <c r="S8351" i="2" l="1"/>
  <c r="G8352" i="2"/>
  <c r="I8352" i="2"/>
  <c r="L8352" i="2" s="1"/>
  <c r="J8352" i="2"/>
  <c r="M8352" i="2" s="1"/>
  <c r="H8352" i="2"/>
  <c r="K8352" i="2" s="1"/>
  <c r="N8352" i="2" s="1"/>
  <c r="O8352" i="2" s="1"/>
  <c r="P8352" i="2" l="1"/>
  <c r="R8352" i="2"/>
  <c r="T8352" i="2" s="1"/>
  <c r="Q8352" i="2"/>
  <c r="S8352" i="2" s="1"/>
  <c r="U8352" i="2"/>
  <c r="G8353" i="2"/>
  <c r="V8352" i="2" l="1"/>
  <c r="F8353" i="2" s="1"/>
  <c r="J8353" i="2" l="1"/>
  <c r="M8353" i="2" s="1"/>
  <c r="H8353" i="2"/>
  <c r="K8353" i="2" s="1"/>
  <c r="I8353" i="2"/>
  <c r="L8353" i="2" s="1"/>
  <c r="N8353" i="2" l="1"/>
  <c r="O8353" i="2" s="1"/>
  <c r="R8353" i="2" l="1"/>
  <c r="T8353" i="2" s="1"/>
  <c r="O8354" i="2"/>
  <c r="U8353" i="2"/>
  <c r="Q8353" i="2"/>
  <c r="S8353" i="2" s="1"/>
  <c r="P8353" i="2"/>
  <c r="V8353" i="2" s="1"/>
  <c r="F8354" i="2" s="1"/>
  <c r="R8354" i="2" l="1"/>
  <c r="T8354" i="2" s="1"/>
  <c r="Q8354" i="2"/>
  <c r="P8354" i="2"/>
  <c r="U8354" i="2"/>
  <c r="J8354" i="2"/>
  <c r="M8354" i="2" s="1"/>
  <c r="I8354" i="2"/>
  <c r="H8354" i="2"/>
  <c r="K8354" i="2" s="1"/>
  <c r="N8354" i="2" s="1"/>
  <c r="V8354" i="2"/>
  <c r="F8355" i="2" s="1"/>
  <c r="J8355" i="2" l="1"/>
  <c r="M8355" i="2" s="1"/>
  <c r="H8355" i="2"/>
  <c r="K8355" i="2" s="1"/>
  <c r="N8355" i="2" s="1"/>
  <c r="O8355" i="2" s="1"/>
  <c r="S8354" i="2"/>
  <c r="G8355" i="2"/>
  <c r="I8355" i="2" l="1"/>
  <c r="P8355" i="2"/>
  <c r="V8355" i="2" s="1"/>
  <c r="F8356" i="2" s="1"/>
  <c r="U8355" i="2"/>
  <c r="R8355" i="2"/>
  <c r="T8355" i="2" s="1"/>
  <c r="Q8355" i="2"/>
  <c r="S8355" i="2" s="1"/>
  <c r="H8356" i="2" l="1"/>
  <c r="K8356" i="2" s="1"/>
  <c r="J8356" i="2"/>
  <c r="M8356" i="2" s="1"/>
  <c r="G8356" i="2"/>
  <c r="I8356" i="2" l="1"/>
  <c r="N8356" i="2"/>
  <c r="O8356" i="2" s="1"/>
  <c r="U8356" i="2" l="1"/>
  <c r="R8356" i="2"/>
  <c r="T8356" i="2" s="1"/>
  <c r="P8356" i="2"/>
  <c r="Q8356" i="2"/>
  <c r="S8356" i="2" l="1"/>
  <c r="G8357" i="2"/>
  <c r="V8356" i="2"/>
  <c r="F8357" i="2" s="1"/>
  <c r="J8357" i="2" l="1"/>
  <c r="M8357" i="2" s="1"/>
  <c r="H8357" i="2"/>
  <c r="K8357" i="2" s="1"/>
  <c r="N8357" i="2" s="1"/>
  <c r="O8357" i="2" s="1"/>
  <c r="I8357" i="2"/>
  <c r="Q8357" i="2" l="1"/>
  <c r="P8357" i="2"/>
  <c r="U8357" i="2"/>
  <c r="R8357" i="2"/>
  <c r="T8357" i="2" s="1"/>
  <c r="S8357" i="2" l="1"/>
  <c r="G8358" i="2"/>
  <c r="V8357" i="2"/>
  <c r="F8358" i="2" s="1"/>
  <c r="H8358" i="2" l="1"/>
  <c r="K8358" i="2" s="1"/>
  <c r="J8358" i="2"/>
  <c r="M8358" i="2" s="1"/>
  <c r="I8358" i="2"/>
  <c r="N8358" i="2" l="1"/>
  <c r="O8358" i="2" s="1"/>
  <c r="U8358" i="2" l="1"/>
  <c r="Q8358" i="2"/>
  <c r="P8358" i="2"/>
  <c r="R8358" i="2"/>
  <c r="T8358" i="2" s="1"/>
  <c r="V8358" i="2" l="1"/>
  <c r="F8359" i="2" s="1"/>
  <c r="S8358" i="2"/>
  <c r="G8359" i="2"/>
  <c r="H8359" i="2" l="1"/>
  <c r="K8359" i="2" s="1"/>
  <c r="N8359" i="2" s="1"/>
  <c r="O8359" i="2" s="1"/>
  <c r="J8359" i="2"/>
  <c r="M8359" i="2" s="1"/>
  <c r="I8359" i="2"/>
  <c r="U8359" i="2" l="1"/>
  <c r="R8359" i="2"/>
  <c r="T8359" i="2" s="1"/>
  <c r="Q8359" i="2"/>
  <c r="P8359" i="2"/>
  <c r="V8359" i="2" s="1"/>
  <c r="F8360" i="2" s="1"/>
  <c r="S8359" i="2" l="1"/>
  <c r="G8360" i="2"/>
  <c r="J8360" i="2"/>
  <c r="M8360" i="2" s="1"/>
  <c r="H8360" i="2"/>
  <c r="K8360" i="2" s="1"/>
  <c r="N8360" i="2" s="1"/>
  <c r="O8360" i="2" s="1"/>
  <c r="I8360" i="2"/>
  <c r="Q8360" i="2" l="1"/>
  <c r="S8360" i="2" s="1"/>
  <c r="R8360" i="2"/>
  <c r="T8360" i="2" s="1"/>
  <c r="P8360" i="2"/>
  <c r="U8360" i="2"/>
  <c r="G8361" i="2"/>
  <c r="V8360" i="2" l="1"/>
  <c r="F8361" i="2" s="1"/>
  <c r="J8361" i="2" l="1"/>
  <c r="M8361" i="2" s="1"/>
  <c r="I8361" i="2"/>
  <c r="H8361" i="2"/>
  <c r="K8361" i="2" s="1"/>
  <c r="N8361" i="2" s="1"/>
  <c r="O8361" i="2" s="1"/>
  <c r="R8361" i="2" l="1"/>
  <c r="T8361" i="2" s="1"/>
  <c r="Q8361" i="2"/>
  <c r="U8361" i="2"/>
  <c r="P8361" i="2"/>
  <c r="V8361" i="2" s="1"/>
  <c r="F8362" i="2" s="1"/>
  <c r="J8362" i="2" l="1"/>
  <c r="M8362" i="2" s="1"/>
  <c r="H8362" i="2"/>
  <c r="K8362" i="2" s="1"/>
  <c r="S8361" i="2"/>
  <c r="G8362" i="2"/>
  <c r="N8362" i="2" l="1"/>
  <c r="O8362" i="2" s="1"/>
  <c r="I8362" i="2"/>
  <c r="U8362" i="2" l="1"/>
  <c r="R8362" i="2"/>
  <c r="T8362" i="2" s="1"/>
  <c r="Q8362" i="2"/>
  <c r="P8362" i="2"/>
  <c r="S8362" i="2" l="1"/>
  <c r="G8363" i="2"/>
  <c r="V8362" i="2"/>
  <c r="F8363" i="2" s="1"/>
  <c r="H8363" i="2" l="1"/>
  <c r="K8363" i="2" s="1"/>
  <c r="N8363" i="2" s="1"/>
  <c r="O8363" i="2" s="1"/>
  <c r="J8363" i="2"/>
  <c r="M8363" i="2" s="1"/>
  <c r="I8363" i="2"/>
  <c r="Q8363" i="2" l="1"/>
  <c r="U8363" i="2"/>
  <c r="P8363" i="2"/>
  <c r="R8363" i="2"/>
  <c r="T8363" i="2" s="1"/>
  <c r="V8363" i="2" l="1"/>
  <c r="F8364" i="2" s="1"/>
  <c r="S8363" i="2"/>
  <c r="G8364" i="2"/>
  <c r="I8364" i="2" l="1"/>
  <c r="J8364" i="2"/>
  <c r="M8364" i="2" s="1"/>
  <c r="H8364" i="2"/>
  <c r="K8364" i="2" s="1"/>
  <c r="N8364" i="2" s="1"/>
  <c r="O8364" i="2" s="1"/>
  <c r="U8364" i="2" l="1"/>
  <c r="R8364" i="2"/>
  <c r="T8364" i="2" s="1"/>
  <c r="P8364" i="2"/>
  <c r="Q8364" i="2"/>
  <c r="V8364" i="2" l="1"/>
  <c r="F8365" i="2" s="1"/>
  <c r="S8364" i="2"/>
  <c r="G8365" i="2"/>
  <c r="I8365" i="2" l="1"/>
  <c r="J8365" i="2"/>
  <c r="M8365" i="2" s="1"/>
  <c r="H8365" i="2"/>
  <c r="K8365" i="2" s="1"/>
  <c r="N8365" i="2" s="1"/>
  <c r="O8365" i="2" s="1"/>
  <c r="Q8365" i="2" l="1"/>
  <c r="P8365" i="2"/>
  <c r="V8365" i="2" s="1"/>
  <c r="F8366" i="2" s="1"/>
  <c r="U8365" i="2"/>
  <c r="R8365" i="2"/>
  <c r="T8365" i="2" s="1"/>
  <c r="J8366" i="2" l="1"/>
  <c r="M8366" i="2" s="1"/>
  <c r="H8366" i="2"/>
  <c r="K8366" i="2" s="1"/>
  <c r="N8366" i="2" s="1"/>
  <c r="O8366" i="2" s="1"/>
  <c r="S8365" i="2"/>
  <c r="G8366" i="2"/>
  <c r="G8367" i="2" l="1"/>
  <c r="R8366" i="2"/>
  <c r="T8366" i="2" s="1"/>
  <c r="P8366" i="2"/>
  <c r="V8366" i="2" s="1"/>
  <c r="F8367" i="2" s="1"/>
  <c r="Q8366" i="2"/>
  <c r="U8366" i="2"/>
  <c r="I8366" i="2"/>
  <c r="S8366" i="2" l="1"/>
  <c r="I8367" i="2"/>
  <c r="H8367" i="2"/>
  <c r="K8367" i="2" s="1"/>
  <c r="N8367" i="2" s="1"/>
  <c r="O8367" i="2" s="1"/>
  <c r="J8367" i="2"/>
  <c r="M8367" i="2" s="1"/>
  <c r="P8367" i="2" l="1"/>
  <c r="V8367" i="2" s="1"/>
  <c r="F8368" i="2" s="1"/>
  <c r="O8368" i="2"/>
  <c r="Q8367" i="2"/>
  <c r="U8367" i="2"/>
  <c r="R8367" i="2"/>
  <c r="T8367" i="2" s="1"/>
  <c r="S8367" i="2" l="1"/>
  <c r="G8368" i="2"/>
  <c r="U8368" i="2"/>
  <c r="R8368" i="2"/>
  <c r="T8368" i="2" s="1"/>
  <c r="Q8368" i="2"/>
  <c r="J8368" i="2"/>
  <c r="M8368" i="2" s="1"/>
  <c r="H8368" i="2"/>
  <c r="K8368" i="2" s="1"/>
  <c r="I8368" i="2"/>
  <c r="L8368" i="2" s="1"/>
  <c r="N8368" i="2" l="1"/>
  <c r="P8368" i="2"/>
  <c r="V8368" i="2" s="1"/>
  <c r="F8369" i="2" s="1"/>
  <c r="G8369" i="2"/>
  <c r="S8368" i="2" l="1"/>
  <c r="H8369" i="2"/>
  <c r="K8369" i="2" s="1"/>
  <c r="N8369" i="2" s="1"/>
  <c r="O8369" i="2" s="1"/>
  <c r="J8369" i="2"/>
  <c r="M8369" i="2" s="1"/>
  <c r="I8369" i="2"/>
  <c r="L8369" i="2" s="1"/>
  <c r="O8370" i="2" l="1"/>
  <c r="Q8369" i="2"/>
  <c r="P8369" i="2"/>
  <c r="R8369" i="2"/>
  <c r="T8369" i="2" s="1"/>
  <c r="U8369" i="2"/>
  <c r="V8369" i="2" l="1"/>
  <c r="F8370" i="2" s="1"/>
  <c r="S8369" i="2"/>
  <c r="G8370" i="2"/>
  <c r="Q8370" i="2"/>
  <c r="P8370" i="2"/>
  <c r="R8370" i="2"/>
  <c r="T8370" i="2" s="1"/>
  <c r="U8370" i="2"/>
  <c r="S8370" i="2" l="1"/>
  <c r="V8370" i="2"/>
  <c r="F8371" i="2" s="1"/>
  <c r="G8371" i="2"/>
  <c r="H8370" i="2"/>
  <c r="K8370" i="2" s="1"/>
  <c r="I8370" i="2"/>
  <c r="L8370" i="2" s="1"/>
  <c r="J8370" i="2"/>
  <c r="M8370" i="2" s="1"/>
  <c r="N8370" i="2" l="1"/>
  <c r="H8371" i="2"/>
  <c r="K8371" i="2" s="1"/>
  <c r="I8371" i="2"/>
  <c r="L8371" i="2" s="1"/>
  <c r="J8371" i="2"/>
  <c r="M8371" i="2" s="1"/>
  <c r="N8371" i="2" l="1"/>
  <c r="O8371" i="2" s="1"/>
  <c r="R8371" i="2" l="1"/>
  <c r="T8371" i="2" s="1"/>
  <c r="Q8371" i="2"/>
  <c r="U8371" i="2"/>
  <c r="P8371" i="2"/>
  <c r="V8371" i="2" s="1"/>
  <c r="F8372" i="2" s="1"/>
  <c r="J8372" i="2" l="1"/>
  <c r="M8372" i="2" s="1"/>
  <c r="H8372" i="2"/>
  <c r="K8372" i="2" s="1"/>
  <c r="S8371" i="2"/>
  <c r="G8372" i="2"/>
  <c r="I8372" i="2" l="1"/>
  <c r="L8372" i="2" s="1"/>
  <c r="N8372" i="2" s="1"/>
  <c r="O8372" i="2" s="1"/>
  <c r="Q8372" i="2" l="1"/>
  <c r="P8372" i="2"/>
  <c r="U8372" i="2"/>
  <c r="R8372" i="2"/>
  <c r="T8372" i="2" s="1"/>
  <c r="V8372" i="2" l="1"/>
  <c r="F8373" i="2" s="1"/>
  <c r="S8372" i="2"/>
  <c r="G8373" i="2"/>
  <c r="H8373" i="2" l="1"/>
  <c r="K8373" i="2" s="1"/>
  <c r="J8373" i="2"/>
  <c r="M8373" i="2" s="1"/>
  <c r="I8373" i="2"/>
  <c r="L8373" i="2" s="1"/>
  <c r="N8373" i="2" s="1"/>
  <c r="O8373" i="2" s="1"/>
  <c r="R8373" i="2" l="1"/>
  <c r="T8373" i="2" s="1"/>
  <c r="Q8373" i="2"/>
  <c r="P8373" i="2"/>
  <c r="V8373" i="2" s="1"/>
  <c r="F8374" i="2" s="1"/>
  <c r="U8373" i="2"/>
  <c r="H8374" i="2" l="1"/>
  <c r="K8374" i="2" s="1"/>
  <c r="J8374" i="2"/>
  <c r="M8374" i="2" s="1"/>
  <c r="S8373" i="2"/>
  <c r="G8374" i="2"/>
  <c r="I8374" i="2" l="1"/>
  <c r="L8374" i="2" s="1"/>
  <c r="N8374" i="2" s="1"/>
  <c r="O8374" i="2" s="1"/>
  <c r="R8374" i="2" l="1"/>
  <c r="T8374" i="2" s="1"/>
  <c r="Q8374" i="2"/>
  <c r="P8374" i="2"/>
  <c r="U8374" i="2"/>
  <c r="V8374" i="2" s="1"/>
  <c r="F8375" i="2" s="1"/>
  <c r="J8375" i="2" l="1"/>
  <c r="M8375" i="2" s="1"/>
  <c r="H8375" i="2"/>
  <c r="K8375" i="2" s="1"/>
  <c r="S8374" i="2"/>
  <c r="G8375" i="2"/>
  <c r="I8375" i="2" l="1"/>
  <c r="L8375" i="2" s="1"/>
  <c r="N8375" i="2" s="1"/>
  <c r="O8375" i="2" s="1"/>
  <c r="U8375" i="2" l="1"/>
  <c r="P8375" i="2"/>
  <c r="O8376" i="2"/>
  <c r="R8375" i="2"/>
  <c r="T8375" i="2" s="1"/>
  <c r="Q8375" i="2"/>
  <c r="S8375" i="2" l="1"/>
  <c r="G8376" i="2"/>
  <c r="P8376" i="2"/>
  <c r="U8376" i="2"/>
  <c r="R8376" i="2"/>
  <c r="T8376" i="2" s="1"/>
  <c r="V8375" i="2"/>
  <c r="F8376" i="2" s="1"/>
  <c r="I8376" i="2" l="1"/>
  <c r="J8376" i="2"/>
  <c r="M8376" i="2" s="1"/>
  <c r="H8376" i="2"/>
  <c r="K8376" i="2" s="1"/>
  <c r="L8376" i="2" l="1"/>
  <c r="N8376" i="2" s="1"/>
  <c r="Q8376" i="2"/>
  <c r="S8376" i="2" l="1"/>
  <c r="G8377" i="2"/>
  <c r="V8376" i="2"/>
  <c r="F8377" i="2" s="1"/>
  <c r="J8377" i="2" l="1"/>
  <c r="M8377" i="2" s="1"/>
  <c r="I8377" i="2"/>
  <c r="L8377" i="2" s="1"/>
  <c r="H8377" i="2"/>
  <c r="K8377" i="2" s="1"/>
  <c r="N8377" i="2" l="1"/>
  <c r="O8377" i="2" s="1"/>
  <c r="P8377" i="2" l="1"/>
  <c r="U8377" i="2"/>
  <c r="O8378" i="2"/>
  <c r="Q8377" i="2"/>
  <c r="S8377" i="2" s="1"/>
  <c r="R8377" i="2"/>
  <c r="T8377" i="2" s="1"/>
  <c r="R8378" i="2" l="1"/>
  <c r="T8378" i="2" s="1"/>
  <c r="Q8378" i="2"/>
  <c r="U8378" i="2"/>
  <c r="P8378" i="2"/>
  <c r="V8377" i="2"/>
  <c r="F8378" i="2" s="1"/>
  <c r="I8378" i="2" l="1"/>
  <c r="J8378" i="2"/>
  <c r="M8378" i="2" s="1"/>
  <c r="V8378" i="2"/>
  <c r="F8379" i="2" s="1"/>
  <c r="H8378" i="2"/>
  <c r="K8378" i="2" s="1"/>
  <c r="N8378" i="2" s="1"/>
  <c r="G8379" i="2"/>
  <c r="S8378" i="2"/>
  <c r="H8379" i="2" l="1"/>
  <c r="K8379" i="2" s="1"/>
  <c r="J8379" i="2"/>
  <c r="M8379" i="2" s="1"/>
  <c r="I8379" i="2"/>
  <c r="N8379" i="2" l="1"/>
  <c r="O8379" i="2" s="1"/>
  <c r="U8379" i="2" l="1"/>
  <c r="Q8379" i="2"/>
  <c r="R8379" i="2"/>
  <c r="T8379" i="2" s="1"/>
  <c r="P8379" i="2"/>
  <c r="V8379" i="2" l="1"/>
  <c r="F8380" i="2" s="1"/>
  <c r="S8379" i="2"/>
  <c r="G8380" i="2"/>
  <c r="I8380" i="2" l="1"/>
  <c r="J8380" i="2"/>
  <c r="M8380" i="2" s="1"/>
  <c r="H8380" i="2"/>
  <c r="K8380" i="2" s="1"/>
  <c r="N8380" i="2" s="1"/>
  <c r="O8380" i="2" s="1"/>
  <c r="U8380" i="2" l="1"/>
  <c r="Q8380" i="2"/>
  <c r="R8380" i="2"/>
  <c r="T8380" i="2" s="1"/>
  <c r="P8380" i="2"/>
  <c r="V8380" i="2" l="1"/>
  <c r="F8381" i="2" s="1"/>
  <c r="S8380" i="2"/>
  <c r="G8381" i="2"/>
  <c r="J8381" i="2" l="1"/>
  <c r="M8381" i="2" s="1"/>
  <c r="H8381" i="2"/>
  <c r="K8381" i="2" s="1"/>
  <c r="I8381" i="2"/>
  <c r="N8381" i="2" l="1"/>
  <c r="O8381" i="2" s="1"/>
  <c r="Q8381" i="2" l="1"/>
  <c r="P8381" i="2"/>
  <c r="U8381" i="2"/>
  <c r="R8381" i="2"/>
  <c r="T8381" i="2" s="1"/>
  <c r="S8381" i="2" l="1"/>
  <c r="G8382" i="2"/>
  <c r="V8381" i="2"/>
  <c r="F8382" i="2" s="1"/>
  <c r="J8382" i="2" l="1"/>
  <c r="M8382" i="2" s="1"/>
  <c r="H8382" i="2"/>
  <c r="K8382" i="2" s="1"/>
  <c r="I8382" i="2"/>
  <c r="N8382" i="2" l="1"/>
  <c r="O8382" i="2" s="1"/>
  <c r="P8382" i="2" l="1"/>
  <c r="U8382" i="2"/>
  <c r="Q8382" i="2"/>
  <c r="R8382" i="2"/>
  <c r="T8382" i="2" s="1"/>
  <c r="G8383" i="2" l="1"/>
  <c r="S8382" i="2"/>
  <c r="V8382" i="2"/>
  <c r="F8383" i="2" s="1"/>
  <c r="J8383" i="2" l="1"/>
  <c r="M8383" i="2" s="1"/>
  <c r="I8383" i="2"/>
  <c r="H8383" i="2"/>
  <c r="K8383" i="2" s="1"/>
  <c r="N8383" i="2" l="1"/>
  <c r="O8383" i="2" s="1"/>
  <c r="P8383" i="2" l="1"/>
  <c r="U8383" i="2"/>
  <c r="R8383" i="2"/>
  <c r="T8383" i="2" s="1"/>
  <c r="Q8383" i="2"/>
  <c r="V8383" i="2" l="1"/>
  <c r="F8384" i="2" s="1"/>
  <c r="S8383" i="2"/>
  <c r="G8384" i="2"/>
  <c r="I8384" i="2" l="1"/>
  <c r="J8384" i="2"/>
  <c r="M8384" i="2" s="1"/>
  <c r="H8384" i="2"/>
  <c r="K8384" i="2" s="1"/>
  <c r="N8384" i="2" s="1"/>
  <c r="O8384" i="2" s="1"/>
  <c r="U8384" i="2" l="1"/>
  <c r="P8384" i="2"/>
  <c r="V8384" i="2" s="1"/>
  <c r="F8385" i="2" s="1"/>
  <c r="R8384" i="2"/>
  <c r="T8384" i="2" s="1"/>
  <c r="Q8384" i="2"/>
  <c r="J8385" i="2" l="1"/>
  <c r="M8385" i="2" s="1"/>
  <c r="H8385" i="2"/>
  <c r="K8385" i="2" s="1"/>
  <c r="N8385" i="2" s="1"/>
  <c r="O8385" i="2" s="1"/>
  <c r="S8384" i="2"/>
  <c r="G8385" i="2"/>
  <c r="I8385" i="2" l="1"/>
  <c r="R8385" i="2"/>
  <c r="T8385" i="2" s="1"/>
  <c r="Q8385" i="2"/>
  <c r="U8385" i="2"/>
  <c r="P8385" i="2"/>
  <c r="V8385" i="2" l="1"/>
  <c r="F8386" i="2" s="1"/>
  <c r="S8385" i="2"/>
  <c r="G8386" i="2"/>
  <c r="H8386" i="2" l="1"/>
  <c r="K8386" i="2" s="1"/>
  <c r="J8386" i="2"/>
  <c r="M8386" i="2" s="1"/>
  <c r="I8386" i="2"/>
  <c r="L8386" i="2" s="1"/>
  <c r="N8386" i="2" s="1"/>
  <c r="O8386" i="2" s="1"/>
  <c r="P8386" i="2" l="1"/>
  <c r="U8386" i="2"/>
  <c r="Q8386" i="2"/>
  <c r="R8386" i="2"/>
  <c r="T8386" i="2" s="1"/>
  <c r="S8386" i="2" l="1"/>
  <c r="G8387" i="2"/>
  <c r="V8386" i="2"/>
  <c r="F8387" i="2" s="1"/>
  <c r="J8387" i="2" l="1"/>
  <c r="M8387" i="2" s="1"/>
  <c r="I8387" i="2"/>
  <c r="L8387" i="2" s="1"/>
  <c r="N8387" i="2" s="1"/>
  <c r="O8387" i="2" s="1"/>
  <c r="H8387" i="2"/>
  <c r="K8387" i="2" s="1"/>
  <c r="Q8387" i="2" l="1"/>
  <c r="R8387" i="2"/>
  <c r="T8387" i="2" s="1"/>
  <c r="P8387" i="2"/>
  <c r="U8387" i="2"/>
  <c r="V8387" i="2" l="1"/>
  <c r="F8388" i="2" s="1"/>
  <c r="S8387" i="2"/>
  <c r="G8388" i="2"/>
  <c r="I8388" i="2" l="1"/>
  <c r="J8388" i="2"/>
  <c r="M8388" i="2" s="1"/>
  <c r="H8388" i="2"/>
  <c r="K8388" i="2" s="1"/>
  <c r="N8388" i="2" s="1"/>
  <c r="O8388" i="2" s="1"/>
  <c r="P8388" i="2" l="1"/>
  <c r="R8388" i="2"/>
  <c r="T8388" i="2" s="1"/>
  <c r="Q8388" i="2"/>
  <c r="U8388" i="2"/>
  <c r="S8388" i="2" l="1"/>
  <c r="G8389" i="2"/>
  <c r="V8388" i="2"/>
  <c r="F8389" i="2" s="1"/>
  <c r="I8389" i="2" l="1"/>
  <c r="J8389" i="2"/>
  <c r="M8389" i="2" s="1"/>
  <c r="N8389" i="2" s="1"/>
  <c r="O8389" i="2" s="1"/>
  <c r="H8389" i="2"/>
  <c r="K8389" i="2" s="1"/>
  <c r="R8389" i="2" l="1"/>
  <c r="T8389" i="2" s="1"/>
  <c r="P8389" i="2"/>
  <c r="Q8389" i="2"/>
  <c r="U8389" i="2"/>
  <c r="V8389" i="2" s="1"/>
  <c r="F8390" i="2" s="1"/>
  <c r="S8389" i="2" l="1"/>
  <c r="G8390" i="2"/>
  <c r="H8390" i="2"/>
  <c r="K8390" i="2" s="1"/>
  <c r="I8390" i="2"/>
  <c r="J8390" i="2"/>
  <c r="M8390" i="2" s="1"/>
  <c r="N8390" i="2" l="1"/>
  <c r="O8390" i="2" s="1"/>
  <c r="R8390" i="2" l="1"/>
  <c r="T8390" i="2" s="1"/>
  <c r="P8390" i="2"/>
  <c r="Q8390" i="2"/>
  <c r="U8390" i="2"/>
  <c r="V8390" i="2" s="1"/>
  <c r="F8391" i="2" s="1"/>
  <c r="S8390" i="2" l="1"/>
  <c r="G8391" i="2"/>
  <c r="H8391" i="2"/>
  <c r="K8391" i="2" s="1"/>
  <c r="J8391" i="2"/>
  <c r="M8391" i="2" s="1"/>
  <c r="I8391" i="2"/>
  <c r="N8391" i="2" l="1"/>
  <c r="O8391" i="2" s="1"/>
  <c r="P8391" i="2" l="1"/>
  <c r="R8391" i="2"/>
  <c r="T8391" i="2" s="1"/>
  <c r="Q8391" i="2"/>
  <c r="U8391" i="2"/>
  <c r="S8391" i="2" l="1"/>
  <c r="G8392" i="2"/>
  <c r="V8391" i="2"/>
  <c r="F8392" i="2" s="1"/>
  <c r="J8392" i="2" l="1"/>
  <c r="M8392" i="2" s="1"/>
  <c r="I8392" i="2"/>
  <c r="H8392" i="2"/>
  <c r="K8392" i="2" s="1"/>
  <c r="N8392" i="2" s="1"/>
  <c r="O8392" i="2" s="1"/>
  <c r="R8392" i="2" l="1"/>
  <c r="T8392" i="2" s="1"/>
  <c r="Q8392" i="2"/>
  <c r="P8392" i="2"/>
  <c r="U8392" i="2"/>
  <c r="V8392" i="2" l="1"/>
  <c r="F8393" i="2" s="1"/>
  <c r="S8392" i="2"/>
  <c r="G8393" i="2"/>
  <c r="J8393" i="2" l="1"/>
  <c r="M8393" i="2" s="1"/>
  <c r="I8393" i="2"/>
  <c r="L8393" i="2" s="1"/>
  <c r="H8393" i="2"/>
  <c r="K8393" i="2" s="1"/>
  <c r="N8393" i="2" s="1"/>
  <c r="O8393" i="2" s="1"/>
  <c r="Q8393" i="2" l="1"/>
  <c r="R8393" i="2"/>
  <c r="T8393" i="2" s="1"/>
  <c r="P8393" i="2"/>
  <c r="U8393" i="2"/>
  <c r="V8393" i="2" s="1"/>
  <c r="F8394" i="2" s="1"/>
  <c r="J8394" i="2" l="1"/>
  <c r="M8394" i="2" s="1"/>
  <c r="H8394" i="2"/>
  <c r="K8394" i="2" s="1"/>
  <c r="S8393" i="2"/>
  <c r="G8394" i="2"/>
  <c r="I8394" i="2" l="1"/>
  <c r="L8394" i="2" s="1"/>
  <c r="N8394" i="2" s="1"/>
  <c r="O8394" i="2" s="1"/>
  <c r="P8394" i="2" l="1"/>
  <c r="R8394" i="2"/>
  <c r="T8394" i="2" s="1"/>
  <c r="U8394" i="2"/>
  <c r="Q8394" i="2"/>
  <c r="S8394" i="2" l="1"/>
  <c r="G8395" i="2"/>
  <c r="V8394" i="2"/>
  <c r="F8395" i="2" s="1"/>
  <c r="J8395" i="2" l="1"/>
  <c r="M8395" i="2" s="1"/>
  <c r="I8395" i="2"/>
  <c r="L8395" i="2" s="1"/>
  <c r="H8395" i="2"/>
  <c r="K8395" i="2" s="1"/>
  <c r="N8395" i="2" s="1"/>
  <c r="O8395" i="2" s="1"/>
  <c r="R8395" i="2" l="1"/>
  <c r="T8395" i="2" s="1"/>
  <c r="P8395" i="2"/>
  <c r="Q8395" i="2"/>
  <c r="U8395" i="2"/>
  <c r="V8395" i="2" s="1"/>
  <c r="F8396" i="2" s="1"/>
  <c r="J8396" i="2" l="1"/>
  <c r="M8396" i="2" s="1"/>
  <c r="H8396" i="2"/>
  <c r="K8396" i="2" s="1"/>
  <c r="S8395" i="2"/>
  <c r="G8396" i="2"/>
  <c r="I8396" i="2" l="1"/>
  <c r="L8396" i="2" s="1"/>
  <c r="N8396" i="2" s="1"/>
  <c r="O8396" i="2" s="1"/>
  <c r="R8396" i="2" l="1"/>
  <c r="T8396" i="2" s="1"/>
  <c r="Q8396" i="2"/>
  <c r="P8396" i="2"/>
  <c r="U8396" i="2"/>
  <c r="V8396" i="2" s="1"/>
  <c r="F8397" i="2" s="1"/>
  <c r="J8397" i="2" l="1"/>
  <c r="M8397" i="2" s="1"/>
  <c r="H8397" i="2"/>
  <c r="K8397" i="2" s="1"/>
  <c r="S8396" i="2"/>
  <c r="G8397" i="2"/>
  <c r="I8397" i="2" l="1"/>
  <c r="L8397" i="2" s="1"/>
  <c r="N8397" i="2" s="1"/>
  <c r="O8397" i="2" s="1"/>
  <c r="R8397" i="2" l="1"/>
  <c r="T8397" i="2" s="1"/>
  <c r="Q8397" i="2"/>
  <c r="P8397" i="2"/>
  <c r="U8397" i="2"/>
  <c r="V8397" i="2" l="1"/>
  <c r="F8398" i="2" s="1"/>
  <c r="S8397" i="2"/>
  <c r="G8398" i="2"/>
  <c r="J8398" i="2" l="1"/>
  <c r="M8398" i="2" s="1"/>
  <c r="I8398" i="2"/>
  <c r="L8398" i="2" s="1"/>
  <c r="H8398" i="2"/>
  <c r="K8398" i="2" s="1"/>
  <c r="N8398" i="2" s="1"/>
  <c r="O8398" i="2" s="1"/>
  <c r="R8398" i="2" l="1"/>
  <c r="T8398" i="2" s="1"/>
  <c r="U8398" i="2"/>
  <c r="Q8398" i="2"/>
  <c r="P8398" i="2"/>
  <c r="V8398" i="2" s="1"/>
  <c r="F8399" i="2" s="1"/>
  <c r="J8399" i="2" l="1"/>
  <c r="M8399" i="2" s="1"/>
  <c r="H8399" i="2"/>
  <c r="K8399" i="2" s="1"/>
  <c r="S8398" i="2"/>
  <c r="G8399" i="2"/>
  <c r="I8399" i="2" l="1"/>
  <c r="L8399" i="2" s="1"/>
  <c r="N8399" i="2" s="1"/>
  <c r="O8399" i="2" s="1"/>
  <c r="R8399" i="2" l="1"/>
  <c r="T8399" i="2" s="1"/>
  <c r="U8399" i="2"/>
  <c r="P8399" i="2"/>
  <c r="V8399" i="2" s="1"/>
  <c r="F8400" i="2" s="1"/>
  <c r="Q8399" i="2"/>
  <c r="J8400" i="2" l="1"/>
  <c r="M8400" i="2" s="1"/>
  <c r="H8400" i="2"/>
  <c r="K8400" i="2" s="1"/>
  <c r="S8399" i="2"/>
  <c r="G8400" i="2"/>
  <c r="I8400" i="2" l="1"/>
  <c r="L8400" i="2" s="1"/>
  <c r="N8400" i="2" s="1"/>
  <c r="O8400" i="2" s="1"/>
  <c r="P8400" i="2" l="1"/>
  <c r="R8400" i="2"/>
  <c r="T8400" i="2" s="1"/>
  <c r="Q8400" i="2"/>
  <c r="U8400" i="2"/>
  <c r="S8400" i="2" l="1"/>
  <c r="G8401" i="2"/>
  <c r="V8400" i="2"/>
  <c r="F8401" i="2" s="1"/>
  <c r="I8401" i="2" l="1"/>
  <c r="J8401" i="2"/>
  <c r="M8401" i="2" s="1"/>
  <c r="H8401" i="2"/>
  <c r="K8401" i="2" s="1"/>
  <c r="N8401" i="2" s="1"/>
  <c r="O8401" i="2" s="1"/>
  <c r="U8401" i="2" l="1"/>
  <c r="P8401" i="2"/>
  <c r="R8401" i="2"/>
  <c r="T8401" i="2" s="1"/>
  <c r="Q8401" i="2"/>
  <c r="S8401" i="2" s="1"/>
  <c r="V8401" i="2" l="1"/>
  <c r="F8402" i="2" s="1"/>
  <c r="I8402" i="2" l="1"/>
  <c r="H8402" i="2"/>
  <c r="K8402" i="2" s="1"/>
  <c r="N8402" i="2" s="1"/>
  <c r="O8402" i="2" s="1"/>
  <c r="J8402" i="2"/>
  <c r="M8402" i="2" s="1"/>
  <c r="U8402" i="2" l="1"/>
  <c r="P8402" i="2"/>
  <c r="Q8402" i="2"/>
  <c r="R8402" i="2"/>
  <c r="T8402" i="2" s="1"/>
  <c r="S8402" i="2" l="1"/>
  <c r="G8403" i="2"/>
  <c r="V8402" i="2"/>
  <c r="F8403" i="2" s="1"/>
  <c r="J8403" i="2" l="1"/>
  <c r="M8403" i="2" s="1"/>
  <c r="H8403" i="2"/>
  <c r="K8403" i="2" s="1"/>
  <c r="I8403" i="2"/>
  <c r="N8403" i="2" l="1"/>
  <c r="O8403" i="2" s="1"/>
  <c r="R8403" i="2" l="1"/>
  <c r="T8403" i="2" s="1"/>
  <c r="U8403" i="2"/>
  <c r="P8403" i="2"/>
  <c r="Q8403" i="2"/>
  <c r="S8403" i="2" l="1"/>
  <c r="G8404" i="2"/>
  <c r="V8403" i="2"/>
  <c r="F8404" i="2" s="1"/>
  <c r="I8404" i="2" l="1"/>
  <c r="J8404" i="2"/>
  <c r="M8404" i="2" s="1"/>
  <c r="H8404" i="2"/>
  <c r="K8404" i="2" s="1"/>
  <c r="N8404" i="2" s="1"/>
  <c r="O8404" i="2" s="1"/>
  <c r="U8404" i="2" l="1"/>
  <c r="R8404" i="2"/>
  <c r="T8404" i="2" s="1"/>
  <c r="Q8404" i="2"/>
  <c r="P8404" i="2"/>
  <c r="V8404" i="2" s="1"/>
  <c r="F8405" i="2" s="1"/>
  <c r="S8404" i="2" l="1"/>
  <c r="G8405" i="2"/>
  <c r="H8405" i="2"/>
  <c r="K8405" i="2" s="1"/>
  <c r="J8405" i="2"/>
  <c r="M8405" i="2" s="1"/>
  <c r="N8405" i="2" l="1"/>
  <c r="O8405" i="2" s="1"/>
  <c r="I8405" i="2"/>
  <c r="Q8405" i="2" l="1"/>
  <c r="R8405" i="2"/>
  <c r="T8405" i="2" s="1"/>
  <c r="P8405" i="2"/>
  <c r="U8405" i="2"/>
  <c r="V8405" i="2" s="1"/>
  <c r="F8406" i="2" s="1"/>
  <c r="J8406" i="2" l="1"/>
  <c r="M8406" i="2" s="1"/>
  <c r="H8406" i="2"/>
  <c r="K8406" i="2" s="1"/>
  <c r="N8406" i="2" s="1"/>
  <c r="O8406" i="2" s="1"/>
  <c r="S8405" i="2"/>
  <c r="G8406" i="2"/>
  <c r="G8407" i="2" l="1"/>
  <c r="I8406" i="2"/>
  <c r="Q8406" i="2"/>
  <c r="P8406" i="2"/>
  <c r="R8406" i="2"/>
  <c r="T8406" i="2" s="1"/>
  <c r="U8406" i="2"/>
  <c r="V8406" i="2" l="1"/>
  <c r="F8407" i="2" s="1"/>
  <c r="S8406" i="2"/>
  <c r="I8407" i="2" l="1"/>
  <c r="H8407" i="2"/>
  <c r="K8407" i="2" s="1"/>
  <c r="N8407" i="2" s="1"/>
  <c r="O8407" i="2" s="1"/>
  <c r="J8407" i="2"/>
  <c r="M8407" i="2" s="1"/>
  <c r="R8407" i="2" l="1"/>
  <c r="T8407" i="2" s="1"/>
  <c r="Q8407" i="2"/>
  <c r="P8407" i="2"/>
  <c r="U8407" i="2"/>
  <c r="V8407" i="2" l="1"/>
  <c r="F8408" i="2" s="1"/>
  <c r="S8407" i="2"/>
  <c r="G8408" i="2"/>
  <c r="J8408" i="2" l="1"/>
  <c r="M8408" i="2" s="1"/>
  <c r="H8408" i="2"/>
  <c r="K8408" i="2" s="1"/>
  <c r="N8408" i="2" s="1"/>
  <c r="O8408" i="2" s="1"/>
  <c r="I8408" i="2"/>
  <c r="R8408" i="2" l="1"/>
  <c r="T8408" i="2" s="1"/>
  <c r="Q8408" i="2"/>
  <c r="P8408" i="2"/>
  <c r="U8408" i="2"/>
  <c r="V8408" i="2" s="1"/>
  <c r="F8409" i="2" s="1"/>
  <c r="S8408" i="2" l="1"/>
  <c r="G8409" i="2"/>
  <c r="I8409" i="2" s="1"/>
  <c r="J8409" i="2"/>
  <c r="M8409" i="2" s="1"/>
  <c r="H8409" i="2"/>
  <c r="K8409" i="2" s="1"/>
  <c r="N8409" i="2" s="1"/>
  <c r="O8409" i="2" s="1"/>
  <c r="R8409" i="2" l="1"/>
  <c r="T8409" i="2" s="1"/>
  <c r="P8409" i="2"/>
  <c r="Q8409" i="2"/>
  <c r="U8409" i="2"/>
  <c r="V8409" i="2" s="1"/>
  <c r="F8410" i="2" s="1"/>
  <c r="G8410" i="2"/>
  <c r="J8410" i="2" l="1"/>
  <c r="M8410" i="2" s="1"/>
  <c r="H8410" i="2"/>
  <c r="K8410" i="2" s="1"/>
  <c r="N8410" i="2" s="1"/>
  <c r="O8410" i="2" s="1"/>
  <c r="I8410" i="2"/>
  <c r="S8409" i="2"/>
  <c r="P8410" i="2" l="1"/>
  <c r="R8410" i="2"/>
  <c r="T8410" i="2" s="1"/>
  <c r="U8410" i="2"/>
  <c r="Q8410" i="2"/>
  <c r="S8410" i="2" l="1"/>
  <c r="G8411" i="2"/>
  <c r="V8410" i="2"/>
  <c r="F8411" i="2" s="1"/>
  <c r="J8411" i="2" l="1"/>
  <c r="M8411" i="2" s="1"/>
  <c r="H8411" i="2"/>
  <c r="K8411" i="2" s="1"/>
  <c r="N8411" i="2" s="1"/>
  <c r="O8411" i="2" s="1"/>
  <c r="I8411" i="2"/>
  <c r="R8411" i="2" l="1"/>
  <c r="T8411" i="2" s="1"/>
  <c r="U8411" i="2"/>
  <c r="P8411" i="2"/>
  <c r="V8411" i="2" s="1"/>
  <c r="F8412" i="2" s="1"/>
  <c r="Q8411" i="2"/>
  <c r="S8411" i="2" l="1"/>
  <c r="G8412" i="2"/>
  <c r="I8412" i="2" s="1"/>
  <c r="J8412" i="2"/>
  <c r="M8412" i="2" s="1"/>
  <c r="H8412" i="2"/>
  <c r="K8412" i="2" s="1"/>
  <c r="N8412" i="2" s="1"/>
  <c r="O8412" i="2" s="1"/>
  <c r="Q8412" i="2" l="1"/>
  <c r="S8412" i="2" s="1"/>
  <c r="P8412" i="2"/>
  <c r="R8412" i="2"/>
  <c r="T8412" i="2" s="1"/>
  <c r="U8412" i="2"/>
  <c r="G8413" i="2"/>
  <c r="V8412" i="2" l="1"/>
  <c r="F8413" i="2" s="1"/>
  <c r="I8413" i="2" l="1"/>
  <c r="J8413" i="2"/>
  <c r="M8413" i="2" s="1"/>
  <c r="H8413" i="2"/>
  <c r="K8413" i="2" s="1"/>
  <c r="N8413" i="2" s="1"/>
  <c r="O8413" i="2" s="1"/>
  <c r="Q8413" i="2" l="1"/>
  <c r="P8413" i="2"/>
  <c r="R8413" i="2"/>
  <c r="T8413" i="2" s="1"/>
  <c r="U8413" i="2"/>
  <c r="V8413" i="2" s="1"/>
  <c r="F8414" i="2" s="1"/>
  <c r="H8414" i="2" l="1"/>
  <c r="K8414" i="2" s="1"/>
  <c r="N8414" i="2" s="1"/>
  <c r="O8414" i="2" s="1"/>
  <c r="J8414" i="2"/>
  <c r="M8414" i="2" s="1"/>
  <c r="S8413" i="2"/>
  <c r="G8414" i="2"/>
  <c r="P8414" i="2" l="1"/>
  <c r="R8414" i="2"/>
  <c r="T8414" i="2" s="1"/>
  <c r="U8414" i="2"/>
  <c r="V8414" i="2" s="1"/>
  <c r="F8415" i="2" s="1"/>
  <c r="Q8414" i="2"/>
  <c r="S8414" i="2" s="1"/>
  <c r="I8414" i="2"/>
  <c r="J8415" i="2" l="1"/>
  <c r="M8415" i="2" s="1"/>
  <c r="H8415" i="2"/>
  <c r="K8415" i="2" s="1"/>
  <c r="G8415" i="2"/>
  <c r="I8415" i="2" l="1"/>
  <c r="L8415" i="2" s="1"/>
  <c r="N8415" i="2" s="1"/>
  <c r="O8415" i="2" s="1"/>
  <c r="R8415" i="2" l="1"/>
  <c r="T8415" i="2" s="1"/>
  <c r="U8415" i="2"/>
  <c r="Q8415" i="2"/>
  <c r="P8415" i="2"/>
  <c r="V8415" i="2" s="1"/>
  <c r="F8416" i="2" s="1"/>
  <c r="S8415" i="2" l="1"/>
  <c r="G8416" i="2"/>
  <c r="J8416" i="2"/>
  <c r="M8416" i="2" s="1"/>
  <c r="H8416" i="2"/>
  <c r="K8416" i="2" s="1"/>
  <c r="I8416" i="2" l="1"/>
  <c r="L8416" i="2" s="1"/>
  <c r="N8416" i="2" s="1"/>
  <c r="O8416" i="2" s="1"/>
  <c r="R8416" i="2" l="1"/>
  <c r="T8416" i="2" s="1"/>
  <c r="U8416" i="2"/>
  <c r="Q8416" i="2"/>
  <c r="P8416" i="2"/>
  <c r="V8416" i="2" l="1"/>
  <c r="F8417" i="2" s="1"/>
  <c r="S8416" i="2"/>
  <c r="G8417" i="2"/>
  <c r="J8417" i="2" l="1"/>
  <c r="M8417" i="2" s="1"/>
  <c r="H8417" i="2"/>
  <c r="K8417" i="2" s="1"/>
  <c r="I8417" i="2"/>
  <c r="L8417" i="2" s="1"/>
  <c r="N8417" i="2" s="1"/>
  <c r="O8417" i="2" s="1"/>
  <c r="Q8417" i="2" l="1"/>
  <c r="R8417" i="2"/>
  <c r="T8417" i="2" s="1"/>
  <c r="U8417" i="2"/>
  <c r="P8417" i="2"/>
  <c r="V8417" i="2" s="1"/>
  <c r="F8418" i="2" s="1"/>
  <c r="J8418" i="2" l="1"/>
  <c r="M8418" i="2" s="1"/>
  <c r="H8418" i="2"/>
  <c r="K8418" i="2" s="1"/>
  <c r="S8417" i="2"/>
  <c r="G8418" i="2"/>
  <c r="I8418" i="2" l="1"/>
  <c r="L8418" i="2" s="1"/>
  <c r="N8418" i="2" s="1"/>
  <c r="O8418" i="2" s="1"/>
  <c r="R8418" i="2" l="1"/>
  <c r="T8418" i="2" s="1"/>
  <c r="U8418" i="2"/>
  <c r="V8418" i="2" s="1"/>
  <c r="F8419" i="2" s="1"/>
  <c r="Q8418" i="2"/>
  <c r="P8418" i="2"/>
  <c r="S8418" i="2" l="1"/>
  <c r="G8419" i="2"/>
  <c r="J8419" i="2"/>
  <c r="M8419" i="2" s="1"/>
  <c r="H8419" i="2"/>
  <c r="K8419" i="2" s="1"/>
  <c r="I8419" i="2"/>
  <c r="L8419" i="2" s="1"/>
  <c r="N8419" i="2" s="1"/>
  <c r="O8419" i="2" s="1"/>
  <c r="Q8419" i="2" l="1"/>
  <c r="P8419" i="2"/>
  <c r="U8419" i="2"/>
  <c r="V8419" i="2" s="1"/>
  <c r="F8420" i="2" s="1"/>
  <c r="R8419" i="2"/>
  <c r="T8419" i="2" s="1"/>
  <c r="G8420" i="2"/>
  <c r="H8420" i="2" l="1"/>
  <c r="K8420" i="2" s="1"/>
  <c r="J8420" i="2"/>
  <c r="M8420" i="2" s="1"/>
  <c r="I8420" i="2"/>
  <c r="L8420" i="2" s="1"/>
  <c r="N8420" i="2" s="1"/>
  <c r="O8420" i="2" s="1"/>
  <c r="S8419" i="2"/>
  <c r="R8420" i="2" l="1"/>
  <c r="T8420" i="2" s="1"/>
  <c r="Q8420" i="2"/>
  <c r="P8420" i="2"/>
  <c r="U8420" i="2"/>
  <c r="V8420" i="2" s="1"/>
  <c r="F8421" i="2" s="1"/>
  <c r="J8421" i="2" l="1"/>
  <c r="M8421" i="2" s="1"/>
  <c r="H8421" i="2"/>
  <c r="K8421" i="2" s="1"/>
  <c r="S8420" i="2"/>
  <c r="G8421" i="2"/>
  <c r="I8421" i="2" s="1"/>
  <c r="L8421" i="2" s="1"/>
  <c r="N8421" i="2" s="1"/>
  <c r="O8421" i="2" s="1"/>
  <c r="U8421" i="2" l="1"/>
  <c r="Q8421" i="2"/>
  <c r="R8421" i="2"/>
  <c r="T8421" i="2" s="1"/>
  <c r="P8421" i="2"/>
  <c r="G8422" i="2"/>
  <c r="S8421" i="2" l="1"/>
  <c r="V8421" i="2"/>
  <c r="F8422" i="2" s="1"/>
  <c r="H8422" i="2" l="1"/>
  <c r="K8422" i="2" s="1"/>
  <c r="J8422" i="2"/>
  <c r="M8422" i="2" s="1"/>
  <c r="I8422" i="2"/>
  <c r="L8422" i="2" s="1"/>
  <c r="N8422" i="2" s="1"/>
  <c r="O8422" i="2" s="1"/>
  <c r="R8422" i="2" l="1"/>
  <c r="T8422" i="2" s="1"/>
  <c r="Q8422" i="2"/>
  <c r="P8422" i="2"/>
  <c r="U8422" i="2"/>
  <c r="V8422" i="2" l="1"/>
  <c r="F8423" i="2" s="1"/>
  <c r="S8422" i="2"/>
  <c r="G8423" i="2"/>
  <c r="J8423" i="2" l="1"/>
  <c r="M8423" i="2" s="1"/>
  <c r="H8423" i="2"/>
  <c r="K8423" i="2" s="1"/>
  <c r="I8423" i="2"/>
  <c r="L8423" i="2" s="1"/>
  <c r="N8423" i="2" l="1"/>
  <c r="O8423" i="2" s="1"/>
  <c r="Q8423" i="2" l="1"/>
  <c r="O8424" i="2"/>
  <c r="P8423" i="2"/>
  <c r="R8423" i="2"/>
  <c r="T8423" i="2" s="1"/>
  <c r="U8423" i="2"/>
  <c r="V8423" i="2" l="1"/>
  <c r="F8424" i="2" s="1"/>
  <c r="U8424" i="2"/>
  <c r="R8424" i="2"/>
  <c r="T8424" i="2" s="1"/>
  <c r="P8424" i="2"/>
  <c r="S8423" i="2"/>
  <c r="G8424" i="2"/>
  <c r="J8424" i="2" l="1"/>
  <c r="M8424" i="2" s="1"/>
  <c r="H8424" i="2"/>
  <c r="K8424" i="2" s="1"/>
  <c r="I8424" i="2"/>
  <c r="L8424" i="2" l="1"/>
  <c r="N8424" i="2" s="1"/>
  <c r="Q8424" i="2"/>
  <c r="S8424" i="2" l="1"/>
  <c r="G8425" i="2"/>
  <c r="V8424" i="2"/>
  <c r="F8425" i="2" s="1"/>
  <c r="I8425" i="2" l="1"/>
  <c r="L8425" i="2" s="1"/>
  <c r="H8425" i="2"/>
  <c r="K8425" i="2" s="1"/>
  <c r="N8425" i="2" s="1"/>
  <c r="O8425" i="2" s="1"/>
  <c r="J8425" i="2"/>
  <c r="M8425" i="2" s="1"/>
  <c r="R8425" i="2" l="1"/>
  <c r="T8425" i="2" s="1"/>
  <c r="Q8425" i="2"/>
  <c r="O8426" i="2"/>
  <c r="U8425" i="2"/>
  <c r="P8425" i="2"/>
  <c r="V8425" i="2" s="1"/>
  <c r="F8426" i="2" s="1"/>
  <c r="U8426" i="2" l="1"/>
  <c r="Q8426" i="2"/>
  <c r="P8426" i="2"/>
  <c r="R8426" i="2"/>
  <c r="T8426" i="2" s="1"/>
  <c r="S8425" i="2"/>
  <c r="I8426" i="2"/>
  <c r="J8426" i="2"/>
  <c r="M8426" i="2" s="1"/>
  <c r="H8426" i="2"/>
  <c r="K8426" i="2" s="1"/>
  <c r="N8426" i="2" s="1"/>
  <c r="V8426" i="2"/>
  <c r="F8427" i="2" s="1"/>
  <c r="J8427" i="2" l="1"/>
  <c r="M8427" i="2" s="1"/>
  <c r="H8427" i="2"/>
  <c r="K8427" i="2" s="1"/>
  <c r="N8427" i="2" s="1"/>
  <c r="O8427" i="2" s="1"/>
  <c r="S8426" i="2"/>
  <c r="G8427" i="2"/>
  <c r="I8427" i="2" s="1"/>
  <c r="R8427" i="2" l="1"/>
  <c r="T8427" i="2" s="1"/>
  <c r="Q8427" i="2"/>
  <c r="S8427" i="2" s="1"/>
  <c r="U8427" i="2"/>
  <c r="P8427" i="2"/>
  <c r="G8428" i="2"/>
  <c r="V8427" i="2" l="1"/>
  <c r="F8428" i="2" s="1"/>
  <c r="I8428" i="2" l="1"/>
  <c r="H8428" i="2"/>
  <c r="K8428" i="2" s="1"/>
  <c r="N8428" i="2" s="1"/>
  <c r="O8428" i="2" s="1"/>
  <c r="J8428" i="2"/>
  <c r="M8428" i="2" s="1"/>
  <c r="U8428" i="2" l="1"/>
  <c r="R8428" i="2"/>
  <c r="T8428" i="2" s="1"/>
  <c r="P8428" i="2"/>
  <c r="V8428" i="2" s="1"/>
  <c r="F8429" i="2" s="1"/>
  <c r="Q8428" i="2"/>
  <c r="S8428" i="2" l="1"/>
  <c r="G8429" i="2"/>
  <c r="J8429" i="2"/>
  <c r="M8429" i="2" s="1"/>
  <c r="H8429" i="2"/>
  <c r="K8429" i="2" s="1"/>
  <c r="N8429" i="2" s="1"/>
  <c r="O8429" i="2" s="1"/>
  <c r="U8429" i="2" l="1"/>
  <c r="Q8429" i="2"/>
  <c r="R8429" i="2"/>
  <c r="T8429" i="2" s="1"/>
  <c r="P8429" i="2"/>
  <c r="V8429" i="2" s="1"/>
  <c r="F8430" i="2" s="1"/>
  <c r="I8429" i="2"/>
  <c r="G8430" i="2"/>
  <c r="J8430" i="2" l="1"/>
  <c r="M8430" i="2" s="1"/>
  <c r="H8430" i="2"/>
  <c r="K8430" i="2" s="1"/>
  <c r="N8430" i="2" s="1"/>
  <c r="O8430" i="2" s="1"/>
  <c r="I8430" i="2"/>
  <c r="S8429" i="2"/>
  <c r="U8430" i="2" l="1"/>
  <c r="R8430" i="2"/>
  <c r="T8430" i="2" s="1"/>
  <c r="P8430" i="2"/>
  <c r="V8430" i="2" s="1"/>
  <c r="F8431" i="2" s="1"/>
  <c r="Q8430" i="2"/>
  <c r="J8431" i="2" l="1"/>
  <c r="M8431" i="2" s="1"/>
  <c r="H8431" i="2"/>
  <c r="K8431" i="2" s="1"/>
  <c r="N8431" i="2" s="1"/>
  <c r="O8431" i="2" s="1"/>
  <c r="S8430" i="2"/>
  <c r="G8431" i="2"/>
  <c r="I8431" i="2" l="1"/>
  <c r="R8431" i="2"/>
  <c r="T8431" i="2" s="1"/>
  <c r="P8431" i="2"/>
  <c r="V8431" i="2" s="1"/>
  <c r="F8432" i="2" s="1"/>
  <c r="Q8431" i="2"/>
  <c r="U8431" i="2"/>
  <c r="H8432" i="2" l="1"/>
  <c r="K8432" i="2" s="1"/>
  <c r="J8432" i="2"/>
  <c r="M8432" i="2" s="1"/>
  <c r="N8432" i="2" s="1"/>
  <c r="O8432" i="2" s="1"/>
  <c r="S8431" i="2"/>
  <c r="G8432" i="2"/>
  <c r="Q8432" i="2" l="1"/>
  <c r="S8432" i="2" s="1"/>
  <c r="R8432" i="2"/>
  <c r="T8432" i="2" s="1"/>
  <c r="P8432" i="2"/>
  <c r="V8432" i="2" s="1"/>
  <c r="F8433" i="2" s="1"/>
  <c r="U8432" i="2"/>
  <c r="I8432" i="2"/>
  <c r="J8433" i="2" l="1"/>
  <c r="M8433" i="2" s="1"/>
  <c r="H8433" i="2"/>
  <c r="K8433" i="2" s="1"/>
  <c r="N8433" i="2" s="1"/>
  <c r="O8433" i="2" s="1"/>
  <c r="G8433" i="2"/>
  <c r="Q8433" i="2" l="1"/>
  <c r="P8433" i="2"/>
  <c r="R8433" i="2"/>
  <c r="T8433" i="2" s="1"/>
  <c r="U8433" i="2"/>
  <c r="G8434" i="2"/>
  <c r="I8433" i="2"/>
  <c r="V8433" i="2" l="1"/>
  <c r="F8434" i="2" s="1"/>
  <c r="S8433" i="2"/>
  <c r="J8434" i="2" l="1"/>
  <c r="M8434" i="2" s="1"/>
  <c r="I8434" i="2"/>
  <c r="H8434" i="2"/>
  <c r="K8434" i="2" s="1"/>
  <c r="N8434" i="2" s="1"/>
  <c r="O8434" i="2" s="1"/>
  <c r="R8434" i="2" l="1"/>
  <c r="T8434" i="2" s="1"/>
  <c r="Q8434" i="2"/>
  <c r="U8434" i="2"/>
  <c r="P8434" i="2"/>
  <c r="V8434" i="2" s="1"/>
  <c r="F8435" i="2" s="1"/>
  <c r="J8435" i="2" l="1"/>
  <c r="M8435" i="2" s="1"/>
  <c r="H8435" i="2"/>
  <c r="K8435" i="2" s="1"/>
  <c r="N8435" i="2" s="1"/>
  <c r="O8435" i="2" s="1"/>
  <c r="S8434" i="2"/>
  <c r="G8435" i="2"/>
  <c r="Q8435" i="2" l="1"/>
  <c r="R8435" i="2"/>
  <c r="T8435" i="2" s="1"/>
  <c r="U8435" i="2"/>
  <c r="P8435" i="2"/>
  <c r="V8435" i="2" s="1"/>
  <c r="F8436" i="2" s="1"/>
  <c r="I8435" i="2"/>
  <c r="H8436" i="2" l="1"/>
  <c r="K8436" i="2" s="1"/>
  <c r="J8436" i="2"/>
  <c r="M8436" i="2" s="1"/>
  <c r="S8435" i="2"/>
  <c r="G8436" i="2"/>
  <c r="I8436" i="2" l="1"/>
  <c r="N8436" i="2"/>
  <c r="O8436" i="2" s="1"/>
  <c r="R8436" i="2" l="1"/>
  <c r="T8436" i="2" s="1"/>
  <c r="P8436" i="2"/>
  <c r="Q8436" i="2"/>
  <c r="U8436" i="2"/>
  <c r="S8436" i="2" l="1"/>
  <c r="G8437" i="2"/>
  <c r="V8436" i="2"/>
  <c r="F8437" i="2" s="1"/>
  <c r="J8437" i="2" l="1"/>
  <c r="M8437" i="2" s="1"/>
  <c r="H8437" i="2"/>
  <c r="K8437" i="2" s="1"/>
  <c r="N8437" i="2" s="1"/>
  <c r="O8437" i="2" s="1"/>
  <c r="I8437" i="2"/>
  <c r="R8437" i="2" l="1"/>
  <c r="T8437" i="2" s="1"/>
  <c r="P8437" i="2"/>
  <c r="U8437" i="2"/>
  <c r="Q8437" i="2"/>
  <c r="S8437" i="2" l="1"/>
  <c r="G8438" i="2"/>
  <c r="V8437" i="2"/>
  <c r="F8438" i="2" s="1"/>
  <c r="H8438" i="2" l="1"/>
  <c r="K8438" i="2" s="1"/>
  <c r="J8438" i="2"/>
  <c r="M8438" i="2" s="1"/>
  <c r="I8438" i="2"/>
  <c r="N8438" i="2" l="1"/>
  <c r="O8438" i="2" s="1"/>
  <c r="R8438" i="2" l="1"/>
  <c r="T8438" i="2" s="1"/>
  <c r="P8438" i="2"/>
  <c r="Q8438" i="2"/>
  <c r="U8438" i="2"/>
  <c r="V8438" i="2" s="1"/>
  <c r="F8439" i="2" s="1"/>
  <c r="J8439" i="2" l="1"/>
  <c r="M8439" i="2" s="1"/>
  <c r="H8439" i="2"/>
  <c r="K8439" i="2" s="1"/>
  <c r="S8438" i="2"/>
  <c r="G8439" i="2"/>
  <c r="I8439" i="2" l="1"/>
  <c r="L8439" i="2" s="1"/>
  <c r="N8439" i="2" s="1"/>
  <c r="O8439" i="2" s="1"/>
  <c r="Q8439" i="2" l="1"/>
  <c r="R8439" i="2"/>
  <c r="T8439" i="2" s="1"/>
  <c r="P8439" i="2"/>
  <c r="U8439" i="2"/>
  <c r="V8439" i="2" s="1"/>
  <c r="F8440" i="2" s="1"/>
  <c r="J8440" i="2" l="1"/>
  <c r="M8440" i="2" s="1"/>
  <c r="H8440" i="2"/>
  <c r="K8440" i="2" s="1"/>
  <c r="S8439" i="2"/>
  <c r="G8440" i="2"/>
  <c r="I8440" i="2" l="1"/>
  <c r="L8440" i="2" s="1"/>
  <c r="N8440" i="2" s="1"/>
  <c r="O8440" i="2" s="1"/>
  <c r="R8440" i="2" l="1"/>
  <c r="T8440" i="2" s="1"/>
  <c r="P8440" i="2"/>
  <c r="U8440" i="2"/>
  <c r="Q8440" i="2"/>
  <c r="S8440" i="2" l="1"/>
  <c r="G8441" i="2"/>
  <c r="V8440" i="2"/>
  <c r="F8441" i="2" s="1"/>
  <c r="J8441" i="2" l="1"/>
  <c r="M8441" i="2" s="1"/>
  <c r="H8441" i="2"/>
  <c r="K8441" i="2" s="1"/>
  <c r="I8441" i="2"/>
  <c r="L8441" i="2" s="1"/>
  <c r="N8441" i="2" l="1"/>
  <c r="O8441" i="2" s="1"/>
  <c r="P8441" i="2" l="1"/>
  <c r="V8441" i="2" s="1"/>
  <c r="F8442" i="2" s="1"/>
  <c r="Q8441" i="2"/>
  <c r="U8441" i="2"/>
  <c r="R8441" i="2"/>
  <c r="T8441" i="2" s="1"/>
  <c r="S8441" i="2" l="1"/>
  <c r="G8442" i="2"/>
  <c r="J8442" i="2"/>
  <c r="M8442" i="2" s="1"/>
  <c r="H8442" i="2"/>
  <c r="K8442" i="2" s="1"/>
  <c r="I8442" i="2"/>
  <c r="L8442" i="2" s="1"/>
  <c r="N8442" i="2" l="1"/>
  <c r="O8442" i="2" s="1"/>
  <c r="P8442" i="2" l="1"/>
  <c r="Q8442" i="2"/>
  <c r="R8442" i="2"/>
  <c r="T8442" i="2" s="1"/>
  <c r="U8442" i="2"/>
  <c r="V8442" i="2" s="1"/>
  <c r="F8443" i="2" s="1"/>
  <c r="J8443" i="2" l="1"/>
  <c r="M8443" i="2" s="1"/>
  <c r="H8443" i="2"/>
  <c r="K8443" i="2" s="1"/>
  <c r="S8442" i="2"/>
  <c r="G8443" i="2"/>
  <c r="I8443" i="2" l="1"/>
  <c r="L8443" i="2" s="1"/>
  <c r="N8443" i="2" s="1"/>
  <c r="O8443" i="2" s="1"/>
  <c r="R8443" i="2" l="1"/>
  <c r="T8443" i="2" s="1"/>
  <c r="Q8443" i="2"/>
  <c r="P8443" i="2"/>
  <c r="U8443" i="2"/>
  <c r="V8443" i="2" l="1"/>
  <c r="F8444" i="2" s="1"/>
  <c r="S8443" i="2"/>
  <c r="G8444" i="2"/>
  <c r="J8444" i="2" l="1"/>
  <c r="M8444" i="2" s="1"/>
  <c r="H8444" i="2"/>
  <c r="K8444" i="2" s="1"/>
  <c r="I8444" i="2"/>
  <c r="L8444" i="2" s="1"/>
  <c r="N8444" i="2" s="1"/>
  <c r="O8444" i="2" s="1"/>
  <c r="R8444" i="2" l="1"/>
  <c r="T8444" i="2" s="1"/>
  <c r="Q8444" i="2"/>
  <c r="U8444" i="2"/>
  <c r="P8444" i="2"/>
  <c r="V8444" i="2" s="1"/>
  <c r="F8445" i="2" s="1"/>
  <c r="H8445" i="2" l="1"/>
  <c r="K8445" i="2" s="1"/>
  <c r="J8445" i="2"/>
  <c r="M8445" i="2" s="1"/>
  <c r="S8444" i="2"/>
  <c r="G8445" i="2"/>
  <c r="I8445" i="2" l="1"/>
  <c r="L8445" i="2" s="1"/>
  <c r="N8445" i="2" s="1"/>
  <c r="O8445" i="2" s="1"/>
  <c r="R8445" i="2" l="1"/>
  <c r="T8445" i="2" s="1"/>
  <c r="Q8445" i="2"/>
  <c r="U8445" i="2"/>
  <c r="P8445" i="2"/>
  <c r="V8445" i="2" s="1"/>
  <c r="F8446" i="2" s="1"/>
  <c r="J8446" i="2" l="1"/>
  <c r="M8446" i="2" s="1"/>
  <c r="H8446" i="2"/>
  <c r="K8446" i="2" s="1"/>
  <c r="S8445" i="2"/>
  <c r="G8446" i="2"/>
  <c r="I8446" i="2" l="1"/>
  <c r="L8446" i="2" s="1"/>
  <c r="N8446" i="2" s="1"/>
  <c r="O8446" i="2" s="1"/>
  <c r="R8446" i="2" l="1"/>
  <c r="T8446" i="2" s="1"/>
  <c r="P8446" i="2"/>
  <c r="U8446" i="2"/>
  <c r="Q8446" i="2"/>
  <c r="S8446" i="2" l="1"/>
  <c r="G8447" i="2"/>
  <c r="V8446" i="2"/>
  <c r="F8447" i="2" s="1"/>
  <c r="J8447" i="2" l="1"/>
  <c r="M8447" i="2" s="1"/>
  <c r="H8447" i="2"/>
  <c r="K8447" i="2" s="1"/>
  <c r="N8447" i="2" s="1"/>
  <c r="O8447" i="2" s="1"/>
  <c r="I8447" i="2"/>
  <c r="L8447" i="2" s="1"/>
  <c r="U8447" i="2" l="1"/>
  <c r="R8447" i="2"/>
  <c r="T8447" i="2" s="1"/>
  <c r="Q8447" i="2"/>
  <c r="P8447" i="2"/>
  <c r="O8448" i="2"/>
  <c r="U8448" i="2" l="1"/>
  <c r="R8448" i="2"/>
  <c r="T8448" i="2" s="1"/>
  <c r="P8448" i="2"/>
  <c r="S8447" i="2"/>
  <c r="G8448" i="2"/>
  <c r="V8447" i="2"/>
  <c r="F8448" i="2" s="1"/>
  <c r="I8448" i="2" l="1"/>
  <c r="H8448" i="2"/>
  <c r="K8448" i="2" s="1"/>
  <c r="J8448" i="2"/>
  <c r="M8448" i="2" s="1"/>
  <c r="L8448" i="2" l="1"/>
  <c r="N8448" i="2" s="1"/>
  <c r="Q8448" i="2"/>
  <c r="S8448" i="2" l="1"/>
  <c r="V8448" i="2"/>
  <c r="F8449" i="2" s="1"/>
  <c r="G8449" i="2"/>
  <c r="J8449" i="2" l="1"/>
  <c r="M8449" i="2" s="1"/>
  <c r="I8449" i="2"/>
  <c r="H8449" i="2"/>
  <c r="K8449" i="2" s="1"/>
  <c r="N8449" i="2" s="1"/>
  <c r="O8449" i="2" s="1"/>
  <c r="O8450" i="2" l="1"/>
  <c r="Q8449" i="2"/>
  <c r="S8449" i="2" s="1"/>
  <c r="P8449" i="2"/>
  <c r="R8449" i="2"/>
  <c r="T8449" i="2" s="1"/>
  <c r="U8449" i="2"/>
  <c r="R8450" i="2" l="1"/>
  <c r="T8450" i="2" s="1"/>
  <c r="Q8450" i="2"/>
  <c r="P8450" i="2"/>
  <c r="U8450" i="2"/>
  <c r="V8449" i="2"/>
  <c r="F8450" i="2" s="1"/>
  <c r="H8450" i="2" l="1"/>
  <c r="K8450" i="2" s="1"/>
  <c r="I8450" i="2"/>
  <c r="J8450" i="2"/>
  <c r="M8450" i="2" s="1"/>
  <c r="V8450" i="2"/>
  <c r="F8451" i="2" s="1"/>
  <c r="S8450" i="2"/>
  <c r="G8451" i="2"/>
  <c r="H8451" i="2" l="1"/>
  <c r="K8451" i="2" s="1"/>
  <c r="J8451" i="2"/>
  <c r="M8451" i="2" s="1"/>
  <c r="I8451" i="2"/>
  <c r="N8450" i="2"/>
  <c r="N8451" i="2" l="1"/>
  <c r="O8451" i="2" s="1"/>
  <c r="U8451" i="2" l="1"/>
  <c r="P8451" i="2"/>
  <c r="R8451" i="2"/>
  <c r="T8451" i="2" s="1"/>
  <c r="Q8451" i="2"/>
  <c r="S8451" i="2" l="1"/>
  <c r="G8452" i="2"/>
  <c r="V8451" i="2"/>
  <c r="F8452" i="2" s="1"/>
  <c r="H8452" i="2" l="1"/>
  <c r="K8452" i="2" s="1"/>
  <c r="I8452" i="2"/>
  <c r="J8452" i="2"/>
  <c r="M8452" i="2" s="1"/>
  <c r="N8452" i="2" l="1"/>
  <c r="O8452" i="2" s="1"/>
  <c r="Q8452" i="2" l="1"/>
  <c r="R8452" i="2"/>
  <c r="T8452" i="2" s="1"/>
  <c r="U8452" i="2"/>
  <c r="P8452" i="2"/>
  <c r="V8452" i="2" s="1"/>
  <c r="F8453" i="2" s="1"/>
  <c r="H8453" i="2" l="1"/>
  <c r="K8453" i="2" s="1"/>
  <c r="J8453" i="2"/>
  <c r="M8453" i="2" s="1"/>
  <c r="S8452" i="2"/>
  <c r="G8453" i="2"/>
  <c r="N8453" i="2" l="1"/>
  <c r="O8453" i="2" s="1"/>
  <c r="I8453" i="2"/>
  <c r="P8453" i="2" l="1"/>
  <c r="R8453" i="2"/>
  <c r="T8453" i="2" s="1"/>
  <c r="U8453" i="2"/>
  <c r="Q8453" i="2"/>
  <c r="S8453" i="2" l="1"/>
  <c r="G8454" i="2"/>
  <c r="V8453" i="2"/>
  <c r="F8454" i="2" s="1"/>
  <c r="J8454" i="2" l="1"/>
  <c r="M8454" i="2" s="1"/>
  <c r="H8454" i="2"/>
  <c r="K8454" i="2" s="1"/>
  <c r="N8454" i="2" s="1"/>
  <c r="O8454" i="2" s="1"/>
  <c r="I8454" i="2"/>
  <c r="R8454" i="2" l="1"/>
  <c r="T8454" i="2" s="1"/>
  <c r="P8454" i="2"/>
  <c r="V8454" i="2" s="1"/>
  <c r="F8455" i="2" s="1"/>
  <c r="Q8454" i="2"/>
  <c r="U8454" i="2"/>
  <c r="H8455" i="2" l="1"/>
  <c r="K8455" i="2" s="1"/>
  <c r="J8455" i="2"/>
  <c r="M8455" i="2" s="1"/>
  <c r="S8454" i="2"/>
  <c r="G8455" i="2"/>
  <c r="I8455" i="2" l="1"/>
  <c r="N8455" i="2"/>
  <c r="O8455" i="2" s="1"/>
  <c r="Q8455" i="2" l="1"/>
  <c r="U8455" i="2"/>
  <c r="P8455" i="2"/>
  <c r="R8455" i="2"/>
  <c r="T8455" i="2" s="1"/>
  <c r="V8455" i="2" l="1"/>
  <c r="F8456" i="2" s="1"/>
  <c r="S8455" i="2"/>
  <c r="G8456" i="2"/>
  <c r="J8456" i="2" l="1"/>
  <c r="M8456" i="2" s="1"/>
  <c r="H8456" i="2"/>
  <c r="K8456" i="2" s="1"/>
  <c r="N8456" i="2" s="1"/>
  <c r="O8456" i="2" s="1"/>
  <c r="I8456" i="2"/>
  <c r="R8456" i="2" l="1"/>
  <c r="T8456" i="2" s="1"/>
  <c r="Q8456" i="2"/>
  <c r="P8456" i="2"/>
  <c r="U8456" i="2"/>
  <c r="V8456" i="2" l="1"/>
  <c r="F8457" i="2" s="1"/>
  <c r="S8456" i="2"/>
  <c r="G8457" i="2"/>
  <c r="J8457" i="2" l="1"/>
  <c r="M8457" i="2" s="1"/>
  <c r="H8457" i="2"/>
  <c r="K8457" i="2" s="1"/>
  <c r="I8457" i="2"/>
  <c r="L8457" i="2" s="1"/>
  <c r="N8457" i="2" s="1"/>
  <c r="O8457" i="2" s="1"/>
  <c r="R8457" i="2" l="1"/>
  <c r="T8457" i="2" s="1"/>
  <c r="U8457" i="2"/>
  <c r="P8457" i="2"/>
  <c r="Q8457" i="2"/>
  <c r="V8457" i="2" l="1"/>
  <c r="F8458" i="2" s="1"/>
  <c r="S8457" i="2"/>
  <c r="G8458" i="2"/>
  <c r="H8458" i="2" l="1"/>
  <c r="K8458" i="2" s="1"/>
  <c r="J8458" i="2"/>
  <c r="M8458" i="2" s="1"/>
  <c r="I8458" i="2"/>
  <c r="N8458" i="2" l="1"/>
  <c r="O8458" i="2" s="1"/>
  <c r="R8458" i="2" l="1"/>
  <c r="T8458" i="2" s="1"/>
  <c r="P8458" i="2"/>
  <c r="Q8458" i="2"/>
  <c r="U8458" i="2"/>
  <c r="S8458" i="2" l="1"/>
  <c r="G8459" i="2"/>
  <c r="V8458" i="2"/>
  <c r="F8459" i="2" s="1"/>
  <c r="I8459" i="2" l="1"/>
  <c r="J8459" i="2"/>
  <c r="M8459" i="2" s="1"/>
  <c r="H8459" i="2"/>
  <c r="K8459" i="2" s="1"/>
  <c r="N8459" i="2" s="1"/>
  <c r="O8459" i="2" s="1"/>
  <c r="U8459" i="2" l="1"/>
  <c r="O8460" i="2"/>
  <c r="Q8459" i="2"/>
  <c r="P8459" i="2"/>
  <c r="V8459" i="2" s="1"/>
  <c r="F8460" i="2" s="1"/>
  <c r="R8459" i="2"/>
  <c r="T8459" i="2" s="1"/>
  <c r="S8459" i="2" l="1"/>
  <c r="G8460" i="2"/>
  <c r="U8460" i="2"/>
  <c r="R8460" i="2"/>
  <c r="T8460" i="2" s="1"/>
  <c r="Q8460" i="2"/>
  <c r="J8460" i="2"/>
  <c r="M8460" i="2" s="1"/>
  <c r="H8460" i="2"/>
  <c r="K8460" i="2" s="1"/>
  <c r="N8460" i="2" s="1"/>
  <c r="I8460" i="2"/>
  <c r="G8461" i="2" l="1"/>
  <c r="P8460" i="2"/>
  <c r="V8460" i="2" s="1"/>
  <c r="F8461" i="2" s="1"/>
  <c r="J8461" i="2" l="1"/>
  <c r="M8461" i="2" s="1"/>
  <c r="H8461" i="2"/>
  <c r="K8461" i="2" s="1"/>
  <c r="N8461" i="2" s="1"/>
  <c r="O8461" i="2" s="1"/>
  <c r="I8461" i="2"/>
  <c r="S8460" i="2"/>
  <c r="R8461" i="2" l="1"/>
  <c r="T8461" i="2" s="1"/>
  <c r="Q8461" i="2"/>
  <c r="P8461" i="2"/>
  <c r="O8462" i="2"/>
  <c r="U8461" i="2"/>
  <c r="P8462" i="2" l="1"/>
  <c r="Q8462" i="2"/>
  <c r="S8462" i="2" s="1"/>
  <c r="R8462" i="2"/>
  <c r="T8462" i="2" s="1"/>
  <c r="U8462" i="2"/>
  <c r="V8461" i="2"/>
  <c r="F8462" i="2" s="1"/>
  <c r="S8461" i="2"/>
  <c r="G8462" i="2"/>
  <c r="G8463" i="2" s="1"/>
  <c r="I8462" i="2" l="1"/>
  <c r="H8462" i="2"/>
  <c r="K8462" i="2" s="1"/>
  <c r="J8462" i="2"/>
  <c r="M8462" i="2" s="1"/>
  <c r="N8462" i="2" s="1"/>
  <c r="V8462" i="2"/>
  <c r="F8463" i="2" s="1"/>
  <c r="I8463" i="2" l="1"/>
  <c r="J8463" i="2"/>
  <c r="M8463" i="2" s="1"/>
  <c r="H8463" i="2"/>
  <c r="K8463" i="2" s="1"/>
  <c r="N8463" i="2" s="1"/>
  <c r="O8463" i="2" s="1"/>
  <c r="P8463" i="2" l="1"/>
  <c r="R8463" i="2"/>
  <c r="T8463" i="2" s="1"/>
  <c r="U8463" i="2"/>
  <c r="Q8463" i="2"/>
  <c r="S8463" i="2" l="1"/>
  <c r="G8464" i="2"/>
  <c r="V8463" i="2"/>
  <c r="F8464" i="2" s="1"/>
  <c r="J8464" i="2" l="1"/>
  <c r="M8464" i="2" s="1"/>
  <c r="H8464" i="2"/>
  <c r="K8464" i="2" s="1"/>
  <c r="I8464" i="2"/>
  <c r="L8464" i="2" s="1"/>
  <c r="N8464" i="2" s="1"/>
  <c r="O8464" i="2" s="1"/>
  <c r="R8464" i="2" l="1"/>
  <c r="T8464" i="2" s="1"/>
  <c r="P8464" i="2"/>
  <c r="Q8464" i="2"/>
  <c r="U8464" i="2"/>
  <c r="S8464" i="2" l="1"/>
  <c r="G8465" i="2"/>
  <c r="V8464" i="2"/>
  <c r="F8465" i="2" s="1"/>
  <c r="J8465" i="2" l="1"/>
  <c r="M8465" i="2" s="1"/>
  <c r="I8465" i="2"/>
  <c r="L8465" i="2" s="1"/>
  <c r="H8465" i="2"/>
  <c r="K8465" i="2" s="1"/>
  <c r="N8465" i="2" s="1"/>
  <c r="O8465" i="2" s="1"/>
  <c r="R8465" i="2" l="1"/>
  <c r="T8465" i="2" s="1"/>
  <c r="Q8465" i="2"/>
  <c r="P8465" i="2"/>
  <c r="U8465" i="2"/>
  <c r="V8465" i="2" s="1"/>
  <c r="F8466" i="2" s="1"/>
  <c r="J8466" i="2" l="1"/>
  <c r="M8466" i="2" s="1"/>
  <c r="H8466" i="2"/>
  <c r="K8466" i="2" s="1"/>
  <c r="S8465" i="2"/>
  <c r="G8466" i="2"/>
  <c r="I8466" i="2" l="1"/>
  <c r="L8466" i="2" s="1"/>
  <c r="N8466" i="2" s="1"/>
  <c r="O8466" i="2" s="1"/>
  <c r="R8466" i="2" l="1"/>
  <c r="T8466" i="2" s="1"/>
  <c r="Q8466" i="2"/>
  <c r="P8466" i="2"/>
  <c r="U8466" i="2"/>
  <c r="V8466" i="2" s="1"/>
  <c r="F8467" i="2" s="1"/>
  <c r="J8467" i="2" l="1"/>
  <c r="M8467" i="2" s="1"/>
  <c r="H8467" i="2"/>
  <c r="K8467" i="2" s="1"/>
  <c r="S8466" i="2"/>
  <c r="G8467" i="2"/>
  <c r="I8467" i="2" l="1"/>
  <c r="L8467" i="2" s="1"/>
  <c r="N8467" i="2" s="1"/>
  <c r="O8467" i="2" s="1"/>
  <c r="Q8467" i="2" l="1"/>
  <c r="P8467" i="2"/>
  <c r="R8467" i="2"/>
  <c r="T8467" i="2" s="1"/>
  <c r="U8467" i="2"/>
  <c r="V8467" i="2" l="1"/>
  <c r="F8468" i="2" s="1"/>
  <c r="S8467" i="2"/>
  <c r="G8468" i="2"/>
  <c r="J8468" i="2" l="1"/>
  <c r="M8468" i="2" s="1"/>
  <c r="I8468" i="2"/>
  <c r="L8468" i="2" s="1"/>
  <c r="H8468" i="2"/>
  <c r="K8468" i="2" s="1"/>
  <c r="N8468" i="2" s="1"/>
  <c r="O8468" i="2" s="1"/>
  <c r="P8468" i="2" l="1"/>
  <c r="R8468" i="2"/>
  <c r="T8468" i="2" s="1"/>
  <c r="U8468" i="2"/>
  <c r="Q8468" i="2"/>
  <c r="S8468" i="2" l="1"/>
  <c r="G8469" i="2"/>
  <c r="V8468" i="2"/>
  <c r="F8469" i="2" s="1"/>
  <c r="J8469" i="2" l="1"/>
  <c r="M8469" i="2" s="1"/>
  <c r="H8469" i="2"/>
  <c r="K8469" i="2" s="1"/>
  <c r="I8469" i="2"/>
  <c r="L8469" i="2" s="1"/>
  <c r="N8469" i="2" s="1"/>
  <c r="O8469" i="2" s="1"/>
  <c r="R8469" i="2" l="1"/>
  <c r="T8469" i="2" s="1"/>
  <c r="Q8469" i="2"/>
  <c r="P8469" i="2"/>
  <c r="U8469" i="2"/>
  <c r="S8469" i="2" l="1"/>
  <c r="G8470" i="2"/>
  <c r="V8469" i="2"/>
  <c r="F8470" i="2" s="1"/>
  <c r="I8470" i="2" l="1"/>
  <c r="L8470" i="2" s="1"/>
  <c r="H8470" i="2"/>
  <c r="K8470" i="2" s="1"/>
  <c r="J8470" i="2"/>
  <c r="M8470" i="2" s="1"/>
  <c r="N8470" i="2" l="1"/>
  <c r="O8470" i="2" s="1"/>
  <c r="P8470" i="2" l="1"/>
  <c r="U8470" i="2"/>
  <c r="V8470" i="2" s="1"/>
  <c r="F8471" i="2" s="1"/>
  <c r="Q8470" i="2"/>
  <c r="R8470" i="2"/>
  <c r="T8470" i="2" s="1"/>
  <c r="J8471" i="2" l="1"/>
  <c r="M8471" i="2" s="1"/>
  <c r="H8471" i="2"/>
  <c r="K8471" i="2" s="1"/>
  <c r="S8470" i="2"/>
  <c r="G8471" i="2"/>
  <c r="I8471" i="2" l="1"/>
  <c r="L8471" i="2" s="1"/>
  <c r="N8471" i="2" s="1"/>
  <c r="O8471" i="2" s="1"/>
  <c r="R8471" i="2" l="1"/>
  <c r="T8471" i="2" s="1"/>
  <c r="U8471" i="2"/>
  <c r="Q8471" i="2"/>
  <c r="P8471" i="2"/>
  <c r="V8471" i="2" s="1"/>
  <c r="F8472" i="2" s="1"/>
  <c r="O8472" i="2"/>
  <c r="U8472" i="2" l="1"/>
  <c r="R8472" i="2"/>
  <c r="T8472" i="2" s="1"/>
  <c r="P8472" i="2"/>
  <c r="H8472" i="2"/>
  <c r="K8472" i="2" s="1"/>
  <c r="J8472" i="2"/>
  <c r="M8472" i="2" s="1"/>
  <c r="S8471" i="2"/>
  <c r="G8472" i="2"/>
  <c r="I8472" i="2" l="1"/>
  <c r="L8472" i="2" l="1"/>
  <c r="N8472" i="2" s="1"/>
  <c r="Q8472" i="2"/>
  <c r="S8472" i="2" l="1"/>
  <c r="V8472" i="2"/>
  <c r="F8473" i="2" s="1"/>
  <c r="G8473" i="2"/>
  <c r="I8473" i="2" l="1"/>
  <c r="H8473" i="2"/>
  <c r="K8473" i="2" s="1"/>
  <c r="J8473" i="2"/>
  <c r="M8473" i="2" s="1"/>
  <c r="N8473" i="2" l="1"/>
  <c r="O8473" i="2" s="1"/>
  <c r="P8473" i="2" l="1"/>
  <c r="U8473" i="2"/>
  <c r="R8473" i="2"/>
  <c r="T8473" i="2" s="1"/>
  <c r="O8474" i="2"/>
  <c r="Q8473" i="2"/>
  <c r="S8473" i="2" s="1"/>
  <c r="Q8474" i="2" l="1"/>
  <c r="U8474" i="2"/>
  <c r="P8474" i="2"/>
  <c r="R8474" i="2"/>
  <c r="T8474" i="2" s="1"/>
  <c r="V8473" i="2"/>
  <c r="F8474" i="2" s="1"/>
  <c r="V8474" i="2" l="1"/>
  <c r="F8475" i="2" s="1"/>
  <c r="I8474" i="2"/>
  <c r="J8474" i="2"/>
  <c r="M8474" i="2" s="1"/>
  <c r="H8474" i="2"/>
  <c r="K8474" i="2" s="1"/>
  <c r="N8474" i="2" s="1"/>
  <c r="S8474" i="2"/>
  <c r="G8475" i="2"/>
  <c r="J8475" i="2" l="1"/>
  <c r="M8475" i="2" s="1"/>
  <c r="H8475" i="2"/>
  <c r="K8475" i="2" s="1"/>
  <c r="N8475" i="2" s="1"/>
  <c r="O8475" i="2" s="1"/>
  <c r="I8475" i="2"/>
  <c r="P8475" i="2" l="1"/>
  <c r="U8475" i="2"/>
  <c r="Q8475" i="2"/>
  <c r="R8475" i="2"/>
  <c r="T8475" i="2" s="1"/>
  <c r="S8475" i="2" l="1"/>
  <c r="G8476" i="2"/>
  <c r="V8475" i="2"/>
  <c r="F8476" i="2" s="1"/>
  <c r="I8476" i="2" l="1"/>
  <c r="J8476" i="2"/>
  <c r="M8476" i="2" s="1"/>
  <c r="H8476" i="2"/>
  <c r="K8476" i="2" s="1"/>
  <c r="N8476" i="2" s="1"/>
  <c r="O8476" i="2" s="1"/>
  <c r="P8476" i="2" l="1"/>
  <c r="R8476" i="2"/>
  <c r="T8476" i="2" s="1"/>
  <c r="Q8476" i="2"/>
  <c r="U8476" i="2"/>
  <c r="S8476" i="2" l="1"/>
  <c r="G8477" i="2"/>
  <c r="V8476" i="2"/>
  <c r="F8477" i="2" s="1"/>
  <c r="J8477" i="2" l="1"/>
  <c r="M8477" i="2" s="1"/>
  <c r="I8477" i="2"/>
  <c r="H8477" i="2"/>
  <c r="K8477" i="2" s="1"/>
  <c r="N8477" i="2" s="1"/>
  <c r="O8477" i="2" s="1"/>
  <c r="R8477" i="2" l="1"/>
  <c r="T8477" i="2" s="1"/>
  <c r="Q8477" i="2"/>
  <c r="U8477" i="2"/>
  <c r="P8477" i="2"/>
  <c r="V8477" i="2" s="1"/>
  <c r="F8478" i="2" s="1"/>
  <c r="J8478" i="2" l="1"/>
  <c r="M8478" i="2" s="1"/>
  <c r="H8478" i="2"/>
  <c r="K8478" i="2" s="1"/>
  <c r="N8478" i="2" s="1"/>
  <c r="O8478" i="2" s="1"/>
  <c r="S8477" i="2"/>
  <c r="G8478" i="2"/>
  <c r="I8478" i="2" l="1"/>
  <c r="U8478" i="2"/>
  <c r="R8478" i="2"/>
  <c r="T8478" i="2" s="1"/>
  <c r="Q8478" i="2"/>
  <c r="P8478" i="2"/>
  <c r="V8478" i="2" s="1"/>
  <c r="F8479" i="2" s="1"/>
  <c r="J8479" i="2" l="1"/>
  <c r="M8479" i="2" s="1"/>
  <c r="H8479" i="2"/>
  <c r="K8479" i="2" s="1"/>
  <c r="N8479" i="2" s="1"/>
  <c r="O8479" i="2" s="1"/>
  <c r="S8478" i="2"/>
  <c r="G8479" i="2"/>
  <c r="I8479" i="2" s="1"/>
  <c r="Q8479" i="2" l="1"/>
  <c r="U8479" i="2"/>
  <c r="R8479" i="2"/>
  <c r="T8479" i="2" s="1"/>
  <c r="P8479" i="2"/>
  <c r="V8479" i="2" s="1"/>
  <c r="F8480" i="2" s="1"/>
  <c r="J8480" i="2" l="1"/>
  <c r="M8480" i="2" s="1"/>
  <c r="H8480" i="2"/>
  <c r="K8480" i="2" s="1"/>
  <c r="N8480" i="2" s="1"/>
  <c r="O8480" i="2" s="1"/>
  <c r="G8480" i="2"/>
  <c r="S8479" i="2"/>
  <c r="I8480" i="2" l="1"/>
  <c r="R8480" i="2"/>
  <c r="T8480" i="2" s="1"/>
  <c r="U8480" i="2"/>
  <c r="P8480" i="2"/>
  <c r="Q8480" i="2"/>
  <c r="S8480" i="2" s="1"/>
  <c r="V8480" i="2" l="1"/>
  <c r="F8481" i="2" s="1"/>
  <c r="G8481" i="2"/>
  <c r="J8481" i="2" l="1"/>
  <c r="M8481" i="2" s="1"/>
  <c r="H8481" i="2"/>
  <c r="K8481" i="2" s="1"/>
  <c r="N8481" i="2" s="1"/>
  <c r="O8481" i="2" s="1"/>
  <c r="I8481" i="2"/>
  <c r="R8481" i="2" l="1"/>
  <c r="T8481" i="2" s="1"/>
  <c r="Q8481" i="2"/>
  <c r="P8481" i="2"/>
  <c r="U8481" i="2"/>
  <c r="V8481" i="2" l="1"/>
  <c r="F8482" i="2" s="1"/>
  <c r="S8481" i="2"/>
  <c r="G8482" i="2"/>
  <c r="I8482" i="2" l="1"/>
  <c r="J8482" i="2"/>
  <c r="M8482" i="2" s="1"/>
  <c r="H8482" i="2"/>
  <c r="K8482" i="2" s="1"/>
  <c r="N8482" i="2" s="1"/>
  <c r="O8482" i="2" s="1"/>
  <c r="U8482" i="2" l="1"/>
  <c r="R8482" i="2"/>
  <c r="T8482" i="2" s="1"/>
  <c r="Q8482" i="2"/>
  <c r="P8482" i="2"/>
  <c r="V8482" i="2" s="1"/>
  <c r="F8483" i="2" s="1"/>
  <c r="J8483" i="2" l="1"/>
  <c r="M8483" i="2" s="1"/>
  <c r="H8483" i="2"/>
  <c r="K8483" i="2" s="1"/>
  <c r="N8483" i="2" s="1"/>
  <c r="O8483" i="2" s="1"/>
  <c r="I8483" i="2"/>
  <c r="S8482" i="2"/>
  <c r="G8483" i="2"/>
  <c r="U8483" i="2" l="1"/>
  <c r="R8483" i="2"/>
  <c r="T8483" i="2" s="1"/>
  <c r="O8484" i="2"/>
  <c r="Q8483" i="2"/>
  <c r="P8483" i="2"/>
  <c r="V8483" i="2" s="1"/>
  <c r="F8484" i="2" s="1"/>
  <c r="J8484" i="2" l="1"/>
  <c r="M8484" i="2" s="1"/>
  <c r="H8484" i="2"/>
  <c r="K8484" i="2" s="1"/>
  <c r="N8484" i="2" s="1"/>
  <c r="S8483" i="2"/>
  <c r="R8484" i="2"/>
  <c r="T8484" i="2" s="1"/>
  <c r="P8484" i="2"/>
  <c r="V8484" i="2" s="1"/>
  <c r="F8485" i="2" s="1"/>
  <c r="U8484" i="2"/>
  <c r="Q8484" i="2"/>
  <c r="S8484" i="2" s="1"/>
  <c r="G8484" i="2"/>
  <c r="G8485" i="2" s="1"/>
  <c r="J8485" i="2" l="1"/>
  <c r="M8485" i="2" s="1"/>
  <c r="H8485" i="2"/>
  <c r="K8485" i="2" s="1"/>
  <c r="N8485" i="2" s="1"/>
  <c r="O8485" i="2" s="1"/>
  <c r="I8485" i="2"/>
  <c r="I8484" i="2"/>
  <c r="R8485" i="2" l="1"/>
  <c r="T8485" i="2" s="1"/>
  <c r="Q8485" i="2"/>
  <c r="P8485" i="2"/>
  <c r="U8485" i="2"/>
  <c r="V8485" i="2" s="1"/>
  <c r="F8486" i="2" s="1"/>
  <c r="O8486" i="2"/>
  <c r="Q8486" i="2" l="1"/>
  <c r="S8486" i="2" s="1"/>
  <c r="P8486" i="2"/>
  <c r="R8486" i="2"/>
  <c r="T8486" i="2" s="1"/>
  <c r="U8486" i="2"/>
  <c r="S8485" i="2"/>
  <c r="G8486" i="2"/>
  <c r="H8486" i="2"/>
  <c r="K8486" i="2" s="1"/>
  <c r="J8486" i="2"/>
  <c r="M8486" i="2" s="1"/>
  <c r="I8486" i="2"/>
  <c r="G8487" i="2" l="1"/>
  <c r="N8486" i="2"/>
  <c r="V8486" i="2"/>
  <c r="F8487" i="2" s="1"/>
  <c r="I8487" i="2" l="1"/>
  <c r="L8487" i="2" s="1"/>
  <c r="J8487" i="2"/>
  <c r="M8487" i="2" s="1"/>
  <c r="H8487" i="2"/>
  <c r="K8487" i="2" s="1"/>
  <c r="N8487" i="2" s="1"/>
  <c r="O8487" i="2" s="1"/>
  <c r="P8487" i="2" l="1"/>
  <c r="R8487" i="2"/>
  <c r="T8487" i="2" s="1"/>
  <c r="Q8487" i="2"/>
  <c r="U8487" i="2"/>
  <c r="V8487" i="2" s="1"/>
  <c r="F8488" i="2" s="1"/>
  <c r="J8488" i="2" l="1"/>
  <c r="M8488" i="2" s="1"/>
  <c r="H8488" i="2"/>
  <c r="K8488" i="2" s="1"/>
  <c r="S8487" i="2"/>
  <c r="G8488" i="2"/>
  <c r="I8488" i="2" l="1"/>
  <c r="L8488" i="2" s="1"/>
  <c r="N8488" i="2" s="1"/>
  <c r="O8488" i="2" s="1"/>
  <c r="R8488" i="2" l="1"/>
  <c r="T8488" i="2" s="1"/>
  <c r="U8488" i="2"/>
  <c r="P8488" i="2"/>
  <c r="Q8488" i="2"/>
  <c r="S8488" i="2" l="1"/>
  <c r="G8489" i="2"/>
  <c r="V8488" i="2"/>
  <c r="F8489" i="2" s="1"/>
  <c r="J8489" i="2" l="1"/>
  <c r="M8489" i="2" s="1"/>
  <c r="H8489" i="2"/>
  <c r="K8489" i="2" s="1"/>
  <c r="I8489" i="2"/>
  <c r="L8489" i="2" s="1"/>
  <c r="N8489" i="2" s="1"/>
  <c r="O8489" i="2" s="1"/>
  <c r="Q8489" i="2" l="1"/>
  <c r="R8489" i="2"/>
  <c r="T8489" i="2" s="1"/>
  <c r="P8489" i="2"/>
  <c r="U8489" i="2"/>
  <c r="V8489" i="2" l="1"/>
  <c r="F8490" i="2" s="1"/>
  <c r="S8489" i="2"/>
  <c r="G8490" i="2"/>
  <c r="J8490" i="2" l="1"/>
  <c r="M8490" i="2" s="1"/>
  <c r="H8490" i="2"/>
  <c r="K8490" i="2" s="1"/>
  <c r="I8490" i="2"/>
  <c r="L8490" i="2" s="1"/>
  <c r="N8490" i="2" l="1"/>
  <c r="O8490" i="2" s="1"/>
  <c r="R8490" i="2" l="1"/>
  <c r="T8490" i="2" s="1"/>
  <c r="Q8490" i="2"/>
  <c r="P8490" i="2"/>
  <c r="U8490" i="2"/>
  <c r="V8490" i="2" s="1"/>
  <c r="F8491" i="2" s="1"/>
  <c r="J8491" i="2" l="1"/>
  <c r="M8491" i="2" s="1"/>
  <c r="H8491" i="2"/>
  <c r="K8491" i="2" s="1"/>
  <c r="S8490" i="2"/>
  <c r="G8491" i="2"/>
  <c r="I8491" i="2" l="1"/>
  <c r="L8491" i="2" s="1"/>
  <c r="N8491" i="2" s="1"/>
  <c r="O8491" i="2" s="1"/>
  <c r="Q8491" i="2" l="1"/>
  <c r="R8491" i="2"/>
  <c r="T8491" i="2" s="1"/>
  <c r="U8491" i="2"/>
  <c r="P8491" i="2"/>
  <c r="V8491" i="2" l="1"/>
  <c r="F8492" i="2" s="1"/>
  <c r="S8491" i="2"/>
  <c r="G8492" i="2"/>
  <c r="J8492" i="2" l="1"/>
  <c r="M8492" i="2" s="1"/>
  <c r="H8492" i="2"/>
  <c r="K8492" i="2" s="1"/>
  <c r="I8492" i="2"/>
  <c r="L8492" i="2" s="1"/>
  <c r="N8492" i="2" s="1"/>
  <c r="O8492" i="2" s="1"/>
  <c r="Q8492" i="2" l="1"/>
  <c r="R8492" i="2"/>
  <c r="T8492" i="2" s="1"/>
  <c r="U8492" i="2"/>
  <c r="P8492" i="2"/>
  <c r="V8492" i="2" l="1"/>
  <c r="F8493" i="2" s="1"/>
  <c r="S8492" i="2"/>
  <c r="G8493" i="2"/>
  <c r="J8493" i="2" l="1"/>
  <c r="M8493" i="2" s="1"/>
  <c r="I8493" i="2"/>
  <c r="L8493" i="2" s="1"/>
  <c r="H8493" i="2"/>
  <c r="K8493" i="2" s="1"/>
  <c r="N8493" i="2" l="1"/>
  <c r="O8493" i="2" s="1"/>
  <c r="P8493" i="2" l="1"/>
  <c r="U8493" i="2"/>
  <c r="Q8493" i="2"/>
  <c r="R8493" i="2"/>
  <c r="T8493" i="2" s="1"/>
  <c r="S8493" i="2" l="1"/>
  <c r="G8494" i="2"/>
  <c r="V8493" i="2"/>
  <c r="F8494" i="2" s="1"/>
  <c r="J8494" i="2" l="1"/>
  <c r="M8494" i="2" s="1"/>
  <c r="H8494" i="2"/>
  <c r="K8494" i="2" s="1"/>
  <c r="I8494" i="2"/>
  <c r="L8494" i="2" s="1"/>
  <c r="N8494" i="2" l="1"/>
  <c r="O8494" i="2" s="1"/>
  <c r="Q8494" i="2" l="1"/>
  <c r="P8494" i="2"/>
  <c r="R8494" i="2"/>
  <c r="T8494" i="2" s="1"/>
  <c r="U8494" i="2"/>
  <c r="V8494" i="2" s="1"/>
  <c r="F8495" i="2" s="1"/>
  <c r="J8495" i="2" l="1"/>
  <c r="M8495" i="2" s="1"/>
  <c r="H8495" i="2"/>
  <c r="K8495" i="2" s="1"/>
  <c r="S8494" i="2"/>
  <c r="G8495" i="2"/>
  <c r="I8495" i="2" l="1"/>
  <c r="L8495" i="2" s="1"/>
  <c r="N8495" i="2" s="1"/>
  <c r="O8495" i="2" s="1"/>
  <c r="P8495" i="2" l="1"/>
  <c r="Q8495" i="2"/>
  <c r="R8495" i="2"/>
  <c r="T8495" i="2" s="1"/>
  <c r="U8495" i="2"/>
  <c r="S8495" i="2" l="1"/>
  <c r="G8496" i="2"/>
  <c r="V8495" i="2"/>
  <c r="F8496" i="2" s="1"/>
  <c r="J8496" i="2" l="1"/>
  <c r="M8496" i="2" s="1"/>
  <c r="H8496" i="2"/>
  <c r="K8496" i="2" s="1"/>
  <c r="I8496" i="2"/>
  <c r="L8496" i="2" s="1"/>
  <c r="N8496" i="2" l="1"/>
  <c r="O8496" i="2" s="1"/>
  <c r="R8496" i="2" l="1"/>
  <c r="T8496" i="2" s="1"/>
  <c r="P8496" i="2"/>
  <c r="U8496" i="2"/>
  <c r="O8497" i="2"/>
  <c r="Q8496" i="2"/>
  <c r="S8496" i="2" l="1"/>
  <c r="G8497" i="2"/>
  <c r="P8497" i="2"/>
  <c r="U8497" i="2"/>
  <c r="R8497" i="2"/>
  <c r="T8497" i="2" s="1"/>
  <c r="V8496" i="2"/>
  <c r="F8497" i="2" s="1"/>
  <c r="I8497" i="2" l="1"/>
  <c r="J8497" i="2"/>
  <c r="M8497" i="2" s="1"/>
  <c r="H8497" i="2"/>
  <c r="K8497" i="2" s="1"/>
  <c r="L8497" i="2" l="1"/>
  <c r="N8497" i="2" s="1"/>
  <c r="Q8497" i="2"/>
  <c r="S8497" i="2" l="1"/>
  <c r="V8497" i="2"/>
  <c r="F8498" i="2" s="1"/>
  <c r="I8498" i="2" l="1"/>
  <c r="J8498" i="2"/>
  <c r="M8498" i="2" s="1"/>
  <c r="H8498" i="2"/>
  <c r="K8498" i="2" s="1"/>
  <c r="N8498" i="2" s="1"/>
  <c r="O8498" i="2" s="1"/>
  <c r="P8498" i="2" l="1"/>
  <c r="Q8498" i="2"/>
  <c r="R8498" i="2"/>
  <c r="T8498" i="2" s="1"/>
  <c r="U8498" i="2"/>
  <c r="O8499" i="2"/>
  <c r="Q8499" i="2" l="1"/>
  <c r="U8499" i="2"/>
  <c r="P8499" i="2"/>
  <c r="R8499" i="2"/>
  <c r="T8499" i="2" s="1"/>
  <c r="S8498" i="2"/>
  <c r="G8499" i="2"/>
  <c r="G8500" i="2" s="1"/>
  <c r="V8498" i="2"/>
  <c r="F8499" i="2" s="1"/>
  <c r="J8499" i="2" l="1"/>
  <c r="M8499" i="2" s="1"/>
  <c r="I8499" i="2"/>
  <c r="H8499" i="2"/>
  <c r="K8499" i="2" s="1"/>
  <c r="N8499" i="2" s="1"/>
  <c r="V8499" i="2"/>
  <c r="F8500" i="2" s="1"/>
  <c r="S8499" i="2"/>
  <c r="J8500" i="2" l="1"/>
  <c r="M8500" i="2" s="1"/>
  <c r="I8500" i="2"/>
  <c r="H8500" i="2"/>
  <c r="K8500" i="2" s="1"/>
  <c r="N8500" i="2" s="1"/>
  <c r="O8500" i="2" s="1"/>
  <c r="U8500" i="2" l="1"/>
  <c r="R8500" i="2"/>
  <c r="T8500" i="2" s="1"/>
  <c r="P8500" i="2"/>
  <c r="Q8500" i="2"/>
  <c r="S8500" i="2" l="1"/>
  <c r="G8501" i="2"/>
  <c r="V8500" i="2"/>
  <c r="F8501" i="2" s="1"/>
  <c r="J8501" i="2" l="1"/>
  <c r="M8501" i="2" s="1"/>
  <c r="I8501" i="2"/>
  <c r="H8501" i="2"/>
  <c r="K8501" i="2" s="1"/>
  <c r="N8501" i="2" s="1"/>
  <c r="O8501" i="2" s="1"/>
  <c r="P8501" i="2" l="1"/>
  <c r="Q8501" i="2"/>
  <c r="U8501" i="2"/>
  <c r="R8501" i="2"/>
  <c r="T8501" i="2" s="1"/>
  <c r="S8501" i="2" l="1"/>
  <c r="G8502" i="2"/>
  <c r="V8501" i="2"/>
  <c r="F8502" i="2" s="1"/>
  <c r="H8502" i="2" l="1"/>
  <c r="K8502" i="2" s="1"/>
  <c r="I8502" i="2"/>
  <c r="J8502" i="2"/>
  <c r="M8502" i="2" s="1"/>
  <c r="N8502" i="2" l="1"/>
  <c r="O8502" i="2" s="1"/>
  <c r="Q8502" i="2" l="1"/>
  <c r="R8502" i="2"/>
  <c r="T8502" i="2" s="1"/>
  <c r="P8502" i="2"/>
  <c r="U8502" i="2"/>
  <c r="V8502" i="2" l="1"/>
  <c r="F8503" i="2" s="1"/>
  <c r="S8502" i="2"/>
  <c r="G8503" i="2"/>
  <c r="I8503" i="2" l="1"/>
  <c r="J8503" i="2"/>
  <c r="M8503" i="2" s="1"/>
  <c r="H8503" i="2"/>
  <c r="K8503" i="2" s="1"/>
  <c r="N8503" i="2" s="1"/>
  <c r="O8503" i="2" s="1"/>
  <c r="U8503" i="2" l="1"/>
  <c r="R8503" i="2"/>
  <c r="T8503" i="2" s="1"/>
  <c r="Q8503" i="2"/>
  <c r="P8503" i="2"/>
  <c r="V8503" i="2" s="1"/>
  <c r="F8504" i="2" s="1"/>
  <c r="H8504" i="2" l="1"/>
  <c r="K8504" i="2" s="1"/>
  <c r="J8504" i="2"/>
  <c r="M8504" i="2" s="1"/>
  <c r="S8503" i="2"/>
  <c r="G8504" i="2"/>
  <c r="I8504" i="2" l="1"/>
  <c r="N8504" i="2"/>
  <c r="O8504" i="2" s="1"/>
  <c r="U8504" i="2" l="1"/>
  <c r="Q8504" i="2"/>
  <c r="R8504" i="2"/>
  <c r="T8504" i="2" s="1"/>
  <c r="P8504" i="2"/>
  <c r="V8504" i="2" s="1"/>
  <c r="F8505" i="2" s="1"/>
  <c r="J8505" i="2" l="1"/>
  <c r="M8505" i="2" s="1"/>
  <c r="H8505" i="2"/>
  <c r="K8505" i="2" s="1"/>
  <c r="N8505" i="2" s="1"/>
  <c r="O8505" i="2" s="1"/>
  <c r="S8504" i="2"/>
  <c r="G8505" i="2"/>
  <c r="I8505" i="2" l="1"/>
  <c r="Q8505" i="2"/>
  <c r="R8505" i="2"/>
  <c r="T8505" i="2" s="1"/>
  <c r="U8505" i="2"/>
  <c r="P8505" i="2"/>
  <c r="V8505" i="2" s="1"/>
  <c r="F8506" i="2" s="1"/>
  <c r="H8506" i="2" l="1"/>
  <c r="K8506" i="2" s="1"/>
  <c r="J8506" i="2"/>
  <c r="M8506" i="2" s="1"/>
  <c r="S8505" i="2"/>
  <c r="G8506" i="2"/>
  <c r="N8506" i="2" l="1"/>
  <c r="O8506" i="2" s="1"/>
  <c r="I8506" i="2"/>
  <c r="Q8506" i="2" l="1"/>
  <c r="R8506" i="2"/>
  <c r="T8506" i="2" s="1"/>
  <c r="P8506" i="2"/>
  <c r="V8506" i="2" s="1"/>
  <c r="F8507" i="2" s="1"/>
  <c r="U8506" i="2"/>
  <c r="J8507" i="2" l="1"/>
  <c r="M8507" i="2" s="1"/>
  <c r="H8507" i="2"/>
  <c r="K8507" i="2" s="1"/>
  <c r="N8507" i="2" s="1"/>
  <c r="O8507" i="2" s="1"/>
  <c r="S8506" i="2"/>
  <c r="G8507" i="2"/>
  <c r="U8507" i="2" l="1"/>
  <c r="Q8507" i="2"/>
  <c r="R8507" i="2"/>
  <c r="T8507" i="2" s="1"/>
  <c r="P8507" i="2"/>
  <c r="V8507" i="2" s="1"/>
  <c r="F8508" i="2" s="1"/>
  <c r="O8508" i="2"/>
  <c r="G8508" i="2"/>
  <c r="I8507" i="2"/>
  <c r="Q8508" i="2" l="1"/>
  <c r="U8508" i="2"/>
  <c r="R8508" i="2"/>
  <c r="T8508" i="2" s="1"/>
  <c r="I8508" i="2"/>
  <c r="H8508" i="2"/>
  <c r="K8508" i="2" s="1"/>
  <c r="J8508" i="2"/>
  <c r="M8508" i="2" s="1"/>
  <c r="S8507" i="2"/>
  <c r="N8508" i="2" l="1"/>
  <c r="P8508" i="2"/>
  <c r="V8508" i="2" s="1"/>
  <c r="F8509" i="2" s="1"/>
  <c r="S8508" i="2"/>
  <c r="G8509" i="2"/>
  <c r="H8509" i="2" l="1"/>
  <c r="K8509" i="2" s="1"/>
  <c r="I8509" i="2"/>
  <c r="J8509" i="2"/>
  <c r="M8509" i="2" s="1"/>
  <c r="N8509" i="2" l="1"/>
  <c r="O8509" i="2" s="1"/>
  <c r="R8509" i="2" l="1"/>
  <c r="T8509" i="2" s="1"/>
  <c r="O8510" i="2"/>
  <c r="P8509" i="2"/>
  <c r="Q8509" i="2"/>
  <c r="U8509" i="2"/>
  <c r="V8509" i="2" s="1"/>
  <c r="F8510" i="2" s="1"/>
  <c r="J8510" i="2" l="1"/>
  <c r="M8510" i="2" s="1"/>
  <c r="H8510" i="2"/>
  <c r="K8510" i="2" s="1"/>
  <c r="S8509" i="2"/>
  <c r="G8510" i="2"/>
  <c r="Q8510" i="2"/>
  <c r="U8510" i="2"/>
  <c r="P8510" i="2"/>
  <c r="R8510" i="2"/>
  <c r="T8510" i="2" s="1"/>
  <c r="V8510" i="2" l="1"/>
  <c r="F8511" i="2" s="1"/>
  <c r="S8510" i="2"/>
  <c r="G8511" i="2"/>
  <c r="I8510" i="2"/>
  <c r="L8510" i="2" s="1"/>
  <c r="N8510" i="2"/>
  <c r="H8511" i="2" l="1"/>
  <c r="K8511" i="2" s="1"/>
  <c r="J8511" i="2"/>
  <c r="M8511" i="2" s="1"/>
  <c r="I8511" i="2"/>
  <c r="L8511" i="2" s="1"/>
  <c r="N8511" i="2" s="1"/>
  <c r="O8511" i="2" s="1"/>
  <c r="Q8511" i="2" l="1"/>
  <c r="R8511" i="2"/>
  <c r="T8511" i="2" s="1"/>
  <c r="P8511" i="2"/>
  <c r="U8511" i="2"/>
  <c r="V8511" i="2" s="1"/>
  <c r="F8512" i="2" s="1"/>
  <c r="J8512" i="2" l="1"/>
  <c r="M8512" i="2" s="1"/>
  <c r="H8512" i="2"/>
  <c r="K8512" i="2" s="1"/>
  <c r="S8511" i="2"/>
  <c r="G8512" i="2"/>
  <c r="I8512" i="2" s="1"/>
  <c r="L8512" i="2" s="1"/>
  <c r="N8512" i="2" l="1"/>
  <c r="O8512" i="2" s="1"/>
  <c r="R8512" i="2" l="1"/>
  <c r="T8512" i="2" s="1"/>
  <c r="Q8512" i="2"/>
  <c r="P8512" i="2"/>
  <c r="V8512" i="2" s="1"/>
  <c r="F8513" i="2" s="1"/>
  <c r="U8512" i="2"/>
  <c r="J8513" i="2" l="1"/>
  <c r="M8513" i="2" s="1"/>
  <c r="H8513" i="2"/>
  <c r="K8513" i="2" s="1"/>
  <c r="S8512" i="2"/>
  <c r="G8513" i="2"/>
  <c r="I8513" i="2" s="1"/>
  <c r="L8513" i="2" s="1"/>
  <c r="N8513" i="2" l="1"/>
  <c r="O8513" i="2" s="1"/>
  <c r="R8513" i="2" l="1"/>
  <c r="T8513" i="2" s="1"/>
  <c r="Q8513" i="2"/>
  <c r="P8513" i="2"/>
  <c r="U8513" i="2"/>
  <c r="V8513" i="2" l="1"/>
  <c r="F8514" i="2" s="1"/>
  <c r="S8513" i="2"/>
  <c r="G8514" i="2"/>
  <c r="J8514" i="2" l="1"/>
  <c r="M8514" i="2" s="1"/>
  <c r="I8514" i="2"/>
  <c r="L8514" i="2" s="1"/>
  <c r="H8514" i="2"/>
  <c r="K8514" i="2" s="1"/>
  <c r="N8514" i="2" s="1"/>
  <c r="O8514" i="2" s="1"/>
  <c r="Q8514" i="2" l="1"/>
  <c r="R8514" i="2"/>
  <c r="T8514" i="2" s="1"/>
  <c r="P8514" i="2"/>
  <c r="U8514" i="2"/>
  <c r="V8514" i="2" l="1"/>
  <c r="F8515" i="2" s="1"/>
  <c r="S8514" i="2"/>
  <c r="G8515" i="2"/>
  <c r="H8515" i="2" l="1"/>
  <c r="K8515" i="2" s="1"/>
  <c r="I8515" i="2"/>
  <c r="L8515" i="2" s="1"/>
  <c r="J8515" i="2"/>
  <c r="M8515" i="2" s="1"/>
  <c r="N8515" i="2" l="1"/>
  <c r="O8515" i="2" s="1"/>
  <c r="R8515" i="2" l="1"/>
  <c r="T8515" i="2" s="1"/>
  <c r="Q8515" i="2"/>
  <c r="P8515" i="2"/>
  <c r="U8515" i="2"/>
  <c r="V8515" i="2" s="1"/>
  <c r="F8516" i="2" s="1"/>
  <c r="H8516" i="2" l="1"/>
  <c r="K8516" i="2" s="1"/>
  <c r="J8516" i="2"/>
  <c r="M8516" i="2" s="1"/>
  <c r="S8515" i="2"/>
  <c r="G8516" i="2"/>
  <c r="I8516" i="2" l="1"/>
  <c r="L8516" i="2" s="1"/>
  <c r="N8516" i="2"/>
  <c r="O8516" i="2" s="1"/>
  <c r="R8516" i="2" l="1"/>
  <c r="T8516" i="2" s="1"/>
  <c r="P8516" i="2"/>
  <c r="U8516" i="2"/>
  <c r="Q8516" i="2"/>
  <c r="S8516" i="2" l="1"/>
  <c r="G8517" i="2"/>
  <c r="V8516" i="2"/>
  <c r="F8517" i="2" s="1"/>
  <c r="J8517" i="2" l="1"/>
  <c r="M8517" i="2" s="1"/>
  <c r="I8517" i="2"/>
  <c r="L8517" i="2" s="1"/>
  <c r="H8517" i="2"/>
  <c r="K8517" i="2" s="1"/>
  <c r="N8517" i="2" s="1"/>
  <c r="O8517" i="2" s="1"/>
  <c r="P8517" i="2" l="1"/>
  <c r="R8517" i="2"/>
  <c r="T8517" i="2" s="1"/>
  <c r="U8517" i="2"/>
  <c r="Q8517" i="2"/>
  <c r="S8517" i="2" l="1"/>
  <c r="G8518" i="2"/>
  <c r="V8517" i="2"/>
  <c r="F8518" i="2" s="1"/>
  <c r="I8518" i="2" l="1"/>
  <c r="L8518" i="2" s="1"/>
  <c r="H8518" i="2"/>
  <c r="K8518" i="2" s="1"/>
  <c r="J8518" i="2"/>
  <c r="M8518" i="2" s="1"/>
  <c r="N8518" i="2" l="1"/>
  <c r="O8518" i="2" s="1"/>
  <c r="P8518" i="2" l="1"/>
  <c r="Q8518" i="2"/>
  <c r="R8518" i="2"/>
  <c r="T8518" i="2" s="1"/>
  <c r="U8518" i="2"/>
  <c r="S8518" i="2" l="1"/>
  <c r="G8519" i="2"/>
  <c r="V8518" i="2"/>
  <c r="F8519" i="2" s="1"/>
  <c r="J8519" i="2" l="1"/>
  <c r="M8519" i="2" s="1"/>
  <c r="I8519" i="2"/>
  <c r="L8519" i="2" s="1"/>
  <c r="H8519" i="2"/>
  <c r="K8519" i="2" s="1"/>
  <c r="N8519" i="2" s="1"/>
  <c r="O8519" i="2" s="1"/>
  <c r="R8519" i="2" l="1"/>
  <c r="T8519" i="2" s="1"/>
  <c r="U8519" i="2"/>
  <c r="P8519" i="2"/>
  <c r="Q8519" i="2"/>
  <c r="S8519" i="2" l="1"/>
  <c r="G8520" i="2"/>
  <c r="V8519" i="2"/>
  <c r="F8520" i="2" s="1"/>
  <c r="J8520" i="2" l="1"/>
  <c r="M8520" i="2" s="1"/>
  <c r="H8520" i="2"/>
  <c r="K8520" i="2" s="1"/>
  <c r="I8520" i="2"/>
  <c r="L8520" i="2" s="1"/>
  <c r="N8520" i="2" l="1"/>
  <c r="O8520" i="2" s="1"/>
  <c r="P8520" i="2" l="1"/>
  <c r="Q8520" i="2"/>
  <c r="R8520" i="2"/>
  <c r="T8520" i="2" s="1"/>
  <c r="U8520" i="2"/>
  <c r="V8520" i="2" s="1"/>
  <c r="F8521" i="2" s="1"/>
  <c r="J8521" i="2" l="1"/>
  <c r="M8521" i="2" s="1"/>
  <c r="H8521" i="2"/>
  <c r="K8521" i="2" s="1"/>
  <c r="S8520" i="2"/>
  <c r="G8521" i="2"/>
  <c r="I8521" i="2" s="1"/>
  <c r="L8521" i="2" s="1"/>
  <c r="N8521" i="2" l="1"/>
  <c r="O8521" i="2" s="1"/>
  <c r="Q8521" i="2" l="1"/>
  <c r="U8521" i="2"/>
  <c r="R8521" i="2"/>
  <c r="T8521" i="2" s="1"/>
  <c r="P8521" i="2"/>
  <c r="V8521" i="2" s="1"/>
  <c r="F8522" i="2" s="1"/>
  <c r="J8522" i="2" l="1"/>
  <c r="M8522" i="2" s="1"/>
  <c r="I8522" i="2"/>
  <c r="H8522" i="2"/>
  <c r="K8522" i="2" s="1"/>
  <c r="N8522" i="2" s="1"/>
  <c r="O8522" i="2" s="1"/>
  <c r="S8521" i="2"/>
  <c r="U8522" i="2" l="1"/>
  <c r="R8522" i="2"/>
  <c r="T8522" i="2" s="1"/>
  <c r="P8522" i="2"/>
  <c r="Q8522" i="2"/>
  <c r="G8523" i="2" l="1"/>
  <c r="S8522" i="2"/>
  <c r="V8522" i="2"/>
  <c r="F8523" i="2" s="1"/>
  <c r="I8523" i="2" l="1"/>
  <c r="J8523" i="2"/>
  <c r="M8523" i="2" s="1"/>
  <c r="H8523" i="2"/>
  <c r="K8523" i="2" s="1"/>
  <c r="N8523" i="2" s="1"/>
  <c r="O8523" i="2" s="1"/>
  <c r="P8523" i="2" l="1"/>
  <c r="U8523" i="2"/>
  <c r="R8523" i="2"/>
  <c r="T8523" i="2" s="1"/>
  <c r="Q8523" i="2"/>
  <c r="S8523" i="2" l="1"/>
  <c r="G8524" i="2"/>
  <c r="V8523" i="2"/>
  <c r="F8524" i="2" s="1"/>
  <c r="H8524" i="2" l="1"/>
  <c r="K8524" i="2" s="1"/>
  <c r="J8524" i="2"/>
  <c r="M8524" i="2" s="1"/>
  <c r="I8524" i="2"/>
  <c r="N8524" i="2" l="1"/>
  <c r="O8524" i="2" s="1"/>
  <c r="U8524" i="2" l="1"/>
  <c r="P8524" i="2"/>
  <c r="Q8524" i="2"/>
  <c r="R8524" i="2"/>
  <c r="T8524" i="2" s="1"/>
  <c r="S8524" i="2" l="1"/>
  <c r="G8525" i="2"/>
  <c r="V8524" i="2"/>
  <c r="F8525" i="2" s="1"/>
  <c r="H8525" i="2" l="1"/>
  <c r="K8525" i="2" s="1"/>
  <c r="J8525" i="2"/>
  <c r="M8525" i="2" s="1"/>
  <c r="I8525" i="2"/>
  <c r="N8525" i="2" l="1"/>
  <c r="O8525" i="2" s="1"/>
  <c r="R8525" i="2" l="1"/>
  <c r="T8525" i="2" s="1"/>
  <c r="U8525" i="2"/>
  <c r="Q8525" i="2"/>
  <c r="P8525" i="2"/>
  <c r="V8525" i="2" l="1"/>
  <c r="F8526" i="2" s="1"/>
  <c r="S8525" i="2"/>
  <c r="G8526" i="2"/>
  <c r="H8526" i="2" l="1"/>
  <c r="K8526" i="2" s="1"/>
  <c r="J8526" i="2"/>
  <c r="M8526" i="2" s="1"/>
  <c r="I8526" i="2"/>
  <c r="N8526" i="2" l="1"/>
  <c r="O8526" i="2" s="1"/>
  <c r="R8526" i="2" l="1"/>
  <c r="T8526" i="2" s="1"/>
  <c r="U8526" i="2"/>
  <c r="Q8526" i="2"/>
  <c r="P8526" i="2"/>
  <c r="V8526" i="2" s="1"/>
  <c r="F8527" i="2" s="1"/>
  <c r="H8527" i="2" l="1"/>
  <c r="K8527" i="2" s="1"/>
  <c r="J8527" i="2"/>
  <c r="M8527" i="2" s="1"/>
  <c r="S8526" i="2"/>
  <c r="G8527" i="2"/>
  <c r="I8527" i="2" l="1"/>
  <c r="N8527" i="2"/>
  <c r="O8527" i="2" s="1"/>
  <c r="R8527" i="2" l="1"/>
  <c r="T8527" i="2" s="1"/>
  <c r="U8527" i="2"/>
  <c r="P8527" i="2"/>
  <c r="Q8527" i="2"/>
  <c r="S8527" i="2" l="1"/>
  <c r="G8528" i="2"/>
  <c r="V8527" i="2"/>
  <c r="F8528" i="2" s="1"/>
  <c r="H8528" i="2" l="1"/>
  <c r="K8528" i="2" s="1"/>
  <c r="J8528" i="2"/>
  <c r="M8528" i="2" s="1"/>
  <c r="I8528" i="2"/>
  <c r="N8528" i="2" l="1"/>
  <c r="O8528" i="2" s="1"/>
  <c r="P8528" i="2" l="1"/>
  <c r="Q8528" i="2"/>
  <c r="U8528" i="2"/>
  <c r="R8528" i="2"/>
  <c r="T8528" i="2" s="1"/>
  <c r="S8528" i="2" l="1"/>
  <c r="G8529" i="2"/>
  <c r="V8528" i="2"/>
  <c r="F8529" i="2" s="1"/>
  <c r="I8529" i="2" l="1"/>
  <c r="H8529" i="2"/>
  <c r="K8529" i="2" s="1"/>
  <c r="N8529" i="2" s="1"/>
  <c r="O8529" i="2" s="1"/>
  <c r="J8529" i="2"/>
  <c r="M8529" i="2" s="1"/>
  <c r="U8529" i="2" l="1"/>
  <c r="Q8529" i="2"/>
  <c r="P8529" i="2"/>
  <c r="V8529" i="2" s="1"/>
  <c r="F8530" i="2" s="1"/>
  <c r="R8529" i="2"/>
  <c r="T8529" i="2" s="1"/>
  <c r="H8530" i="2" l="1"/>
  <c r="K8530" i="2" s="1"/>
  <c r="J8530" i="2"/>
  <c r="M8530" i="2" s="1"/>
  <c r="S8529" i="2"/>
  <c r="G8530" i="2"/>
  <c r="I8530" i="2" l="1"/>
  <c r="N8530" i="2"/>
  <c r="O8530" i="2" s="1"/>
  <c r="U8530" i="2" l="1"/>
  <c r="R8530" i="2"/>
  <c r="T8530" i="2" s="1"/>
  <c r="P8530" i="2"/>
  <c r="Q8530" i="2"/>
  <c r="S8530" i="2" l="1"/>
  <c r="G8531" i="2"/>
  <c r="V8530" i="2"/>
  <c r="F8531" i="2" s="1"/>
  <c r="I8531" i="2" l="1"/>
  <c r="H8531" i="2"/>
  <c r="K8531" i="2" s="1"/>
  <c r="J8531" i="2"/>
  <c r="M8531" i="2" s="1"/>
  <c r="N8531" i="2" l="1"/>
  <c r="O8531" i="2" s="1"/>
  <c r="U8531" i="2" l="1"/>
  <c r="R8531" i="2"/>
  <c r="T8531" i="2" s="1"/>
  <c r="Q8531" i="2"/>
  <c r="P8531" i="2"/>
  <c r="V8531" i="2" s="1"/>
  <c r="F8532" i="2" s="1"/>
  <c r="J8532" i="2" l="1"/>
  <c r="M8532" i="2" s="1"/>
  <c r="H8532" i="2"/>
  <c r="K8532" i="2" s="1"/>
  <c r="N8532" i="2" s="1"/>
  <c r="O8532" i="2" s="1"/>
  <c r="S8531" i="2"/>
  <c r="G8532" i="2"/>
  <c r="I8532" i="2" l="1"/>
  <c r="P8532" i="2"/>
  <c r="Q8532" i="2"/>
  <c r="S8532" i="2" s="1"/>
  <c r="R8532" i="2"/>
  <c r="T8532" i="2" s="1"/>
  <c r="U8532" i="2"/>
  <c r="V8532" i="2" l="1"/>
  <c r="F8533" i="2" s="1"/>
  <c r="G8533" i="2"/>
  <c r="J8533" i="2" l="1"/>
  <c r="M8533" i="2" s="1"/>
  <c r="I8533" i="2"/>
  <c r="H8533" i="2"/>
  <c r="K8533" i="2" s="1"/>
  <c r="N8533" i="2" s="1"/>
  <c r="O8533" i="2" s="1"/>
  <c r="U8533" i="2" l="1"/>
  <c r="R8533" i="2"/>
  <c r="T8533" i="2" s="1"/>
  <c r="Q8533" i="2"/>
  <c r="O8534" i="2"/>
  <c r="P8533" i="2"/>
  <c r="V8533" i="2" s="1"/>
  <c r="F8534" i="2" s="1"/>
  <c r="H8534" i="2" l="1"/>
  <c r="K8534" i="2" s="1"/>
  <c r="J8534" i="2"/>
  <c r="M8534" i="2" s="1"/>
  <c r="U8534" i="2"/>
  <c r="Q8534" i="2"/>
  <c r="R8534" i="2"/>
  <c r="T8534" i="2" s="1"/>
  <c r="P8534" i="2"/>
  <c r="V8534" i="2" s="1"/>
  <c r="F8535" i="2" s="1"/>
  <c r="S8533" i="2"/>
  <c r="G8534" i="2"/>
  <c r="G8535" i="2" s="1"/>
  <c r="I8535" i="2" l="1"/>
  <c r="L8535" i="2" s="1"/>
  <c r="H8535" i="2"/>
  <c r="K8535" i="2" s="1"/>
  <c r="J8535" i="2"/>
  <c r="M8535" i="2" s="1"/>
  <c r="S8534" i="2"/>
  <c r="I8534" i="2"/>
  <c r="N8534" i="2"/>
  <c r="N8535" i="2" l="1"/>
  <c r="O8535" i="2" s="1"/>
  <c r="Q8535" i="2" l="1"/>
  <c r="P8535" i="2"/>
  <c r="R8535" i="2"/>
  <c r="T8535" i="2" s="1"/>
  <c r="O8536" i="2"/>
  <c r="U8535" i="2"/>
  <c r="Q8536" i="2" l="1"/>
  <c r="P8536" i="2"/>
  <c r="R8536" i="2"/>
  <c r="T8536" i="2" s="1"/>
  <c r="U8536" i="2"/>
  <c r="V8535" i="2"/>
  <c r="F8536" i="2" s="1"/>
  <c r="S8535" i="2"/>
  <c r="G8536" i="2"/>
  <c r="G8537" i="2" s="1"/>
  <c r="J8536" i="2" l="1"/>
  <c r="M8536" i="2" s="1"/>
  <c r="I8536" i="2"/>
  <c r="L8536" i="2" s="1"/>
  <c r="H8536" i="2"/>
  <c r="K8536" i="2" s="1"/>
  <c r="V8536" i="2"/>
  <c r="F8537" i="2" s="1"/>
  <c r="S8536" i="2"/>
  <c r="J8537" i="2" l="1"/>
  <c r="M8537" i="2" s="1"/>
  <c r="H8537" i="2"/>
  <c r="K8537" i="2" s="1"/>
  <c r="I8537" i="2"/>
  <c r="L8537" i="2" s="1"/>
  <c r="N8536" i="2"/>
  <c r="N8537" i="2" l="1"/>
  <c r="O8537" i="2" s="1"/>
  <c r="R8537" i="2" l="1"/>
  <c r="T8537" i="2" s="1"/>
  <c r="P8537" i="2"/>
  <c r="Q8537" i="2"/>
  <c r="U8537" i="2"/>
  <c r="S8537" i="2" l="1"/>
  <c r="G8538" i="2"/>
  <c r="V8537" i="2"/>
  <c r="F8538" i="2" s="1"/>
  <c r="I8538" i="2" l="1"/>
  <c r="L8538" i="2" s="1"/>
  <c r="J8538" i="2"/>
  <c r="M8538" i="2" s="1"/>
  <c r="H8538" i="2"/>
  <c r="K8538" i="2" s="1"/>
  <c r="N8538" i="2" s="1"/>
  <c r="O8538" i="2" s="1"/>
  <c r="R8538" i="2" l="1"/>
  <c r="T8538" i="2" s="1"/>
  <c r="P8538" i="2"/>
  <c r="Q8538" i="2"/>
  <c r="U8538" i="2"/>
  <c r="V8538" i="2" s="1"/>
  <c r="F8539" i="2" s="1"/>
  <c r="H8539" i="2" l="1"/>
  <c r="K8539" i="2" s="1"/>
  <c r="J8539" i="2"/>
  <c r="M8539" i="2" s="1"/>
  <c r="S8538" i="2"/>
  <c r="G8539" i="2"/>
  <c r="I8539" i="2" l="1"/>
  <c r="L8539" i="2" s="1"/>
  <c r="N8539" i="2" s="1"/>
  <c r="O8539" i="2" s="1"/>
  <c r="P8539" i="2" l="1"/>
  <c r="R8539" i="2"/>
  <c r="T8539" i="2" s="1"/>
  <c r="Q8539" i="2"/>
  <c r="U8539" i="2"/>
  <c r="V8539" i="2" s="1"/>
  <c r="F8540" i="2" s="1"/>
  <c r="J8540" i="2" l="1"/>
  <c r="M8540" i="2" s="1"/>
  <c r="H8540" i="2"/>
  <c r="K8540" i="2" s="1"/>
  <c r="S8539" i="2"/>
  <c r="G8540" i="2"/>
  <c r="I8540" i="2" l="1"/>
  <c r="L8540" i="2" s="1"/>
  <c r="N8540" i="2" s="1"/>
  <c r="O8540" i="2" s="1"/>
  <c r="P8540" i="2" l="1"/>
  <c r="R8540" i="2"/>
  <c r="T8540" i="2" s="1"/>
  <c r="Q8540" i="2"/>
  <c r="U8540" i="2"/>
  <c r="S8540" i="2" l="1"/>
  <c r="G8541" i="2"/>
  <c r="V8540" i="2"/>
  <c r="F8541" i="2" s="1"/>
  <c r="I8541" i="2" l="1"/>
  <c r="L8541" i="2" s="1"/>
  <c r="J8541" i="2"/>
  <c r="M8541" i="2" s="1"/>
  <c r="H8541" i="2"/>
  <c r="K8541" i="2" s="1"/>
  <c r="N8541" i="2" s="1"/>
  <c r="O8541" i="2" s="1"/>
  <c r="R8541" i="2" l="1"/>
  <c r="T8541" i="2" s="1"/>
  <c r="Q8541" i="2"/>
  <c r="P8541" i="2"/>
  <c r="U8541" i="2"/>
  <c r="V8541" i="2" s="1"/>
  <c r="F8542" i="2" s="1"/>
  <c r="J8542" i="2" l="1"/>
  <c r="M8542" i="2" s="1"/>
  <c r="H8542" i="2"/>
  <c r="K8542" i="2" s="1"/>
  <c r="S8541" i="2"/>
  <c r="G8542" i="2"/>
  <c r="I8542" i="2" l="1"/>
  <c r="L8542" i="2" s="1"/>
  <c r="N8542" i="2" s="1"/>
  <c r="O8542" i="2" s="1"/>
  <c r="Q8542" i="2" l="1"/>
  <c r="R8542" i="2"/>
  <c r="T8542" i="2" s="1"/>
  <c r="U8542" i="2"/>
  <c r="P8542" i="2"/>
  <c r="V8542" i="2" s="1"/>
  <c r="F8543" i="2" s="1"/>
  <c r="J8543" i="2" l="1"/>
  <c r="M8543" i="2" s="1"/>
  <c r="H8543" i="2"/>
  <c r="K8543" i="2" s="1"/>
  <c r="S8542" i="2"/>
  <c r="G8543" i="2"/>
  <c r="I8543" i="2" l="1"/>
  <c r="L8543" i="2" s="1"/>
  <c r="N8543" i="2" s="1"/>
  <c r="O8543" i="2" s="1"/>
  <c r="Q8543" i="2" l="1"/>
  <c r="P8543" i="2"/>
  <c r="R8543" i="2"/>
  <c r="T8543" i="2" s="1"/>
  <c r="U8543" i="2"/>
  <c r="V8543" i="2" s="1"/>
  <c r="F8544" i="2" s="1"/>
  <c r="J8544" i="2" l="1"/>
  <c r="M8544" i="2" s="1"/>
  <c r="H8544" i="2"/>
  <c r="K8544" i="2" s="1"/>
  <c r="S8543" i="2"/>
  <c r="G8544" i="2"/>
  <c r="I8544" i="2" l="1"/>
  <c r="L8544" i="2" s="1"/>
  <c r="N8544" i="2" s="1"/>
  <c r="O8544" i="2" s="1"/>
  <c r="Q8544" i="2" l="1"/>
  <c r="P8544" i="2"/>
  <c r="R8544" i="2"/>
  <c r="T8544" i="2" s="1"/>
  <c r="U8544" i="2"/>
  <c r="V8544" i="2" s="1"/>
  <c r="F8545" i="2" s="1"/>
  <c r="J8545" i="2" l="1"/>
  <c r="M8545" i="2" s="1"/>
  <c r="H8545" i="2"/>
  <c r="K8545" i="2" s="1"/>
  <c r="S8544" i="2"/>
  <c r="G8545" i="2"/>
  <c r="I8545" i="2" s="1"/>
  <c r="L8545" i="2" s="1"/>
  <c r="N8545" i="2" l="1"/>
  <c r="O8545" i="2" s="1"/>
  <c r="Q8545" i="2" l="1"/>
  <c r="R8545" i="2"/>
  <c r="T8545" i="2" s="1"/>
  <c r="P8545" i="2"/>
  <c r="U8545" i="2"/>
  <c r="V8545" i="2" s="1"/>
  <c r="F8546" i="2" s="1"/>
  <c r="J8546" i="2" l="1"/>
  <c r="M8546" i="2" s="1"/>
  <c r="H8546" i="2"/>
  <c r="K8546" i="2" s="1"/>
  <c r="N8546" i="2" s="1"/>
  <c r="O8546" i="2" s="1"/>
  <c r="I8546" i="2"/>
  <c r="S8545" i="2"/>
  <c r="Q8546" i="2" l="1"/>
  <c r="P8546" i="2"/>
  <c r="U8546" i="2"/>
  <c r="V8546" i="2" s="1"/>
  <c r="F8547" i="2" s="1"/>
  <c r="R8546" i="2"/>
  <c r="T8546" i="2" s="1"/>
  <c r="J8547" i="2" l="1"/>
  <c r="M8547" i="2" s="1"/>
  <c r="H8547" i="2"/>
  <c r="K8547" i="2" s="1"/>
  <c r="N8547" i="2" s="1"/>
  <c r="O8547" i="2" s="1"/>
  <c r="S8546" i="2"/>
  <c r="G8547" i="2"/>
  <c r="I8547" i="2" l="1"/>
  <c r="R8547" i="2"/>
  <c r="T8547" i="2" s="1"/>
  <c r="Q8547" i="2"/>
  <c r="P8547" i="2"/>
  <c r="U8547" i="2"/>
  <c r="V8547" i="2" l="1"/>
  <c r="F8548" i="2" s="1"/>
  <c r="S8547" i="2"/>
  <c r="G8548" i="2"/>
  <c r="J8548" i="2" l="1"/>
  <c r="M8548" i="2" s="1"/>
  <c r="H8548" i="2"/>
  <c r="K8548" i="2" s="1"/>
  <c r="I8548" i="2"/>
  <c r="L8548" i="2" s="1"/>
  <c r="N8548" i="2" s="1"/>
  <c r="O8548" i="2" s="1"/>
  <c r="U8548" i="2" l="1"/>
  <c r="P8548" i="2"/>
  <c r="O8549" i="2"/>
  <c r="R8548" i="2"/>
  <c r="T8548" i="2" s="1"/>
  <c r="Q8548" i="2"/>
  <c r="S8548" i="2" l="1"/>
  <c r="G8549" i="2"/>
  <c r="R8549" i="2"/>
  <c r="T8549" i="2" s="1"/>
  <c r="P8549" i="2"/>
  <c r="U8549" i="2"/>
  <c r="V8548" i="2"/>
  <c r="F8549" i="2" s="1"/>
  <c r="J8549" i="2" l="1"/>
  <c r="M8549" i="2" s="1"/>
  <c r="H8549" i="2"/>
  <c r="K8549" i="2" s="1"/>
  <c r="N8549" i="2" s="1"/>
  <c r="I8549" i="2"/>
  <c r="Q8549" i="2" s="1"/>
  <c r="S8549" i="2" s="1"/>
  <c r="V8549" i="2"/>
  <c r="F8550" i="2" s="1"/>
  <c r="G8550" i="2"/>
  <c r="J8550" i="2" l="1"/>
  <c r="M8550" i="2" s="1"/>
  <c r="I8550" i="2"/>
  <c r="H8550" i="2"/>
  <c r="K8550" i="2" s="1"/>
  <c r="N8550" i="2" s="1"/>
  <c r="O8550" i="2" s="1"/>
  <c r="R8550" i="2" l="1"/>
  <c r="T8550" i="2" s="1"/>
  <c r="Q8550" i="2"/>
  <c r="P8550" i="2"/>
  <c r="U8550" i="2"/>
  <c r="O8551" i="2"/>
  <c r="R8551" i="2" l="1"/>
  <c r="T8551" i="2" s="1"/>
  <c r="Q8551" i="2"/>
  <c r="P8551" i="2"/>
  <c r="U8551" i="2"/>
  <c r="V8550" i="2"/>
  <c r="F8551" i="2" s="1"/>
  <c r="S8550" i="2"/>
  <c r="G8551" i="2"/>
  <c r="G8552" i="2" s="1"/>
  <c r="H8551" i="2" l="1"/>
  <c r="K8551" i="2" s="1"/>
  <c r="V8551" i="2"/>
  <c r="F8552" i="2" s="1"/>
  <c r="J8551" i="2"/>
  <c r="M8551" i="2" s="1"/>
  <c r="I8551" i="2"/>
  <c r="S8551" i="2"/>
  <c r="I8552" i="2" l="1"/>
  <c r="J8552" i="2"/>
  <c r="M8552" i="2" s="1"/>
  <c r="H8552" i="2"/>
  <c r="K8552" i="2" s="1"/>
  <c r="N8552" i="2" s="1"/>
  <c r="O8552" i="2" s="1"/>
  <c r="N8551" i="2"/>
  <c r="Q8552" i="2" l="1"/>
  <c r="R8552" i="2"/>
  <c r="T8552" i="2" s="1"/>
  <c r="P8552" i="2"/>
  <c r="U8552" i="2"/>
  <c r="V8552" i="2" l="1"/>
  <c r="F8553" i="2" s="1"/>
  <c r="S8552" i="2"/>
  <c r="G8553" i="2"/>
  <c r="I8553" i="2" l="1"/>
  <c r="J8553" i="2"/>
  <c r="M8553" i="2" s="1"/>
  <c r="H8553" i="2"/>
  <c r="K8553" i="2" s="1"/>
  <c r="N8553" i="2" s="1"/>
  <c r="O8553" i="2" s="1"/>
  <c r="U8553" i="2" l="1"/>
  <c r="R8553" i="2"/>
  <c r="T8553" i="2" s="1"/>
  <c r="Q8553" i="2"/>
  <c r="P8553" i="2"/>
  <c r="V8553" i="2" s="1"/>
  <c r="F8554" i="2" s="1"/>
  <c r="J8554" i="2" l="1"/>
  <c r="M8554" i="2" s="1"/>
  <c r="H8554" i="2"/>
  <c r="K8554" i="2" s="1"/>
  <c r="N8554" i="2" s="1"/>
  <c r="O8554" i="2" s="1"/>
  <c r="S8553" i="2"/>
  <c r="G8554" i="2"/>
  <c r="I8554" i="2" l="1"/>
  <c r="R8554" i="2"/>
  <c r="T8554" i="2" s="1"/>
  <c r="Q8554" i="2"/>
  <c r="P8554" i="2"/>
  <c r="U8554" i="2"/>
  <c r="V8554" i="2" l="1"/>
  <c r="F8555" i="2" s="1"/>
  <c r="S8554" i="2"/>
  <c r="G8555" i="2"/>
  <c r="J8555" i="2" l="1"/>
  <c r="M8555" i="2" s="1"/>
  <c r="H8555" i="2"/>
  <c r="K8555" i="2" s="1"/>
  <c r="N8555" i="2" s="1"/>
  <c r="O8555" i="2" s="1"/>
  <c r="I8555" i="2"/>
  <c r="R8555" i="2" l="1"/>
  <c r="T8555" i="2" s="1"/>
  <c r="Q8555" i="2"/>
  <c r="P8555" i="2"/>
  <c r="O8556" i="2"/>
  <c r="U8555" i="2"/>
  <c r="U8556" i="2" l="1"/>
  <c r="R8556" i="2"/>
  <c r="T8556" i="2" s="1"/>
  <c r="Q8556" i="2"/>
  <c r="V8555" i="2"/>
  <c r="F8556" i="2" s="1"/>
  <c r="S8555" i="2"/>
  <c r="G8556" i="2"/>
  <c r="G8557" i="2" s="1"/>
  <c r="J8556" i="2" l="1"/>
  <c r="M8556" i="2" s="1"/>
  <c r="H8556" i="2"/>
  <c r="I8556" i="2"/>
  <c r="K8556" i="2" l="1"/>
  <c r="N8556" i="2" s="1"/>
  <c r="P8556" i="2"/>
  <c r="V8556" i="2" l="1"/>
  <c r="F8557" i="2" s="1"/>
  <c r="S8556" i="2"/>
  <c r="I8557" i="2" l="1"/>
  <c r="H8557" i="2"/>
  <c r="K8557" i="2" s="1"/>
  <c r="J8557" i="2"/>
  <c r="M8557" i="2" s="1"/>
  <c r="N8557" i="2" l="1"/>
  <c r="O8557" i="2" s="1"/>
  <c r="O8558" i="2" l="1"/>
  <c r="R8557" i="2"/>
  <c r="T8557" i="2" s="1"/>
  <c r="P8557" i="2"/>
  <c r="Q8557" i="2"/>
  <c r="U8557" i="2"/>
  <c r="S8557" i="2" l="1"/>
  <c r="G8558" i="2"/>
  <c r="V8557" i="2"/>
  <c r="F8558" i="2" s="1"/>
  <c r="Q8558" i="2"/>
  <c r="P8558" i="2"/>
  <c r="R8558" i="2"/>
  <c r="T8558" i="2" s="1"/>
  <c r="U8558" i="2"/>
  <c r="V8558" i="2" s="1"/>
  <c r="F8559" i="2" s="1"/>
  <c r="J8559" i="2" l="1"/>
  <c r="M8559" i="2" s="1"/>
  <c r="H8559" i="2"/>
  <c r="K8559" i="2" s="1"/>
  <c r="S8558" i="2"/>
  <c r="I8558" i="2"/>
  <c r="J8558" i="2"/>
  <c r="M8558" i="2" s="1"/>
  <c r="H8558" i="2"/>
  <c r="K8558" i="2" s="1"/>
  <c r="G8559" i="2"/>
  <c r="N8558" i="2" l="1"/>
  <c r="I8559" i="2"/>
  <c r="L8559" i="2" s="1"/>
  <c r="N8559" i="2" s="1"/>
  <c r="O8559" i="2" s="1"/>
  <c r="Q8559" i="2" l="1"/>
  <c r="R8559" i="2"/>
  <c r="T8559" i="2" s="1"/>
  <c r="P8559" i="2"/>
  <c r="U8559" i="2"/>
  <c r="V8559" i="2" s="1"/>
  <c r="F8560" i="2" s="1"/>
  <c r="J8560" i="2" l="1"/>
  <c r="M8560" i="2" s="1"/>
  <c r="H8560" i="2"/>
  <c r="K8560" i="2" s="1"/>
  <c r="S8559" i="2"/>
  <c r="G8560" i="2"/>
  <c r="I8560" i="2" l="1"/>
  <c r="L8560" i="2" s="1"/>
  <c r="N8560" i="2"/>
  <c r="O8560" i="2" s="1"/>
  <c r="Q8560" i="2" l="1"/>
  <c r="P8560" i="2"/>
  <c r="R8560" i="2"/>
  <c r="T8560" i="2" s="1"/>
  <c r="U8560" i="2"/>
  <c r="V8560" i="2" s="1"/>
  <c r="F8561" i="2" s="1"/>
  <c r="H8561" i="2" l="1"/>
  <c r="K8561" i="2" s="1"/>
  <c r="J8561" i="2"/>
  <c r="M8561" i="2" s="1"/>
  <c r="S8560" i="2"/>
  <c r="G8561" i="2"/>
  <c r="I8561" i="2" l="1"/>
  <c r="L8561" i="2" s="1"/>
  <c r="N8561" i="2"/>
  <c r="O8561" i="2" s="1"/>
  <c r="P8561" i="2" l="1"/>
  <c r="R8561" i="2"/>
  <c r="T8561" i="2" s="1"/>
  <c r="U8561" i="2"/>
  <c r="Q8561" i="2"/>
  <c r="S8561" i="2" l="1"/>
  <c r="G8562" i="2"/>
  <c r="V8561" i="2"/>
  <c r="F8562" i="2" s="1"/>
  <c r="J8562" i="2" l="1"/>
  <c r="M8562" i="2" s="1"/>
  <c r="I8562" i="2"/>
  <c r="L8562" i="2" s="1"/>
  <c r="H8562" i="2"/>
  <c r="K8562" i="2" s="1"/>
  <c r="N8562" i="2" s="1"/>
  <c r="O8562" i="2" s="1"/>
  <c r="Q8562" i="2" l="1"/>
  <c r="P8562" i="2"/>
  <c r="R8562" i="2"/>
  <c r="T8562" i="2" s="1"/>
  <c r="U8562" i="2"/>
  <c r="V8562" i="2" l="1"/>
  <c r="F8563" i="2" s="1"/>
  <c r="S8562" i="2"/>
  <c r="G8563" i="2"/>
  <c r="J8563" i="2" l="1"/>
  <c r="M8563" i="2" s="1"/>
  <c r="I8563" i="2"/>
  <c r="L8563" i="2" s="1"/>
  <c r="H8563" i="2"/>
  <c r="K8563" i="2" s="1"/>
  <c r="N8563" i="2" s="1"/>
  <c r="O8563" i="2" s="1"/>
  <c r="P8563" i="2" l="1"/>
  <c r="R8563" i="2"/>
  <c r="T8563" i="2" s="1"/>
  <c r="Q8563" i="2"/>
  <c r="U8563" i="2"/>
  <c r="S8563" i="2" l="1"/>
  <c r="G8564" i="2"/>
  <c r="V8563" i="2"/>
  <c r="F8564" i="2" s="1"/>
  <c r="I8564" i="2" l="1"/>
  <c r="L8564" i="2" s="1"/>
  <c r="J8564" i="2"/>
  <c r="M8564" i="2" s="1"/>
  <c r="H8564" i="2"/>
  <c r="K8564" i="2" s="1"/>
  <c r="N8564" i="2" s="1"/>
  <c r="O8564" i="2" s="1"/>
  <c r="R8564" i="2" l="1"/>
  <c r="T8564" i="2" s="1"/>
  <c r="Q8564" i="2"/>
  <c r="P8564" i="2"/>
  <c r="U8564" i="2"/>
  <c r="V8564" i="2" s="1"/>
  <c r="F8565" i="2" s="1"/>
  <c r="J8565" i="2" l="1"/>
  <c r="M8565" i="2" s="1"/>
  <c r="H8565" i="2"/>
  <c r="K8565" i="2" s="1"/>
  <c r="S8564" i="2"/>
  <c r="G8565" i="2"/>
  <c r="I8565" i="2" l="1"/>
  <c r="L8565" i="2" s="1"/>
  <c r="N8565" i="2"/>
  <c r="O8565" i="2" s="1"/>
  <c r="P8565" i="2" l="1"/>
  <c r="V8565" i="2" s="1"/>
  <c r="F8566" i="2" s="1"/>
  <c r="R8565" i="2"/>
  <c r="T8565" i="2" s="1"/>
  <c r="Q8565" i="2"/>
  <c r="U8565" i="2"/>
  <c r="S8565" i="2" l="1"/>
  <c r="G8566" i="2"/>
  <c r="I8566" i="2"/>
  <c r="L8566" i="2" s="1"/>
  <c r="J8566" i="2"/>
  <c r="M8566" i="2" s="1"/>
  <c r="H8566" i="2"/>
  <c r="K8566" i="2" s="1"/>
  <c r="N8566" i="2" s="1"/>
  <c r="O8566" i="2" s="1"/>
  <c r="U8566" i="2" l="1"/>
  <c r="P8566" i="2"/>
  <c r="R8566" i="2"/>
  <c r="T8566" i="2" s="1"/>
  <c r="Q8566" i="2"/>
  <c r="S8566" i="2" s="1"/>
  <c r="G8567" i="2"/>
  <c r="V8566" i="2" l="1"/>
  <c r="F8567" i="2" s="1"/>
  <c r="J8567" i="2" l="1"/>
  <c r="M8567" i="2" s="1"/>
  <c r="H8567" i="2"/>
  <c r="K8567" i="2" s="1"/>
  <c r="I8567" i="2"/>
  <c r="L8567" i="2" s="1"/>
  <c r="N8567" i="2" s="1"/>
  <c r="O8567" i="2" s="1"/>
  <c r="U8567" i="2" l="1"/>
  <c r="R8567" i="2"/>
  <c r="T8567" i="2" s="1"/>
  <c r="P8567" i="2"/>
  <c r="Q8567" i="2"/>
  <c r="S8567" i="2" l="1"/>
  <c r="G8568" i="2"/>
  <c r="V8567" i="2"/>
  <c r="F8568" i="2" s="1"/>
  <c r="I8568" i="2" l="1"/>
  <c r="J8568" i="2"/>
  <c r="M8568" i="2" s="1"/>
  <c r="H8568" i="2"/>
  <c r="K8568" i="2" s="1"/>
  <c r="N8568" i="2" s="1"/>
  <c r="O8568" i="2" s="1"/>
  <c r="Q8568" i="2" l="1"/>
  <c r="R8568" i="2"/>
  <c r="T8568" i="2" s="1"/>
  <c r="P8568" i="2"/>
  <c r="U8568" i="2"/>
  <c r="V8568" i="2" s="1"/>
  <c r="F8569" i="2" s="1"/>
  <c r="H8569" i="2" l="1"/>
  <c r="K8569" i="2" s="1"/>
  <c r="J8569" i="2"/>
  <c r="M8569" i="2" s="1"/>
  <c r="N8569" i="2" s="1"/>
  <c r="O8569" i="2" s="1"/>
  <c r="S8568" i="2"/>
  <c r="G8569" i="2"/>
  <c r="I8569" i="2" s="1"/>
  <c r="P8569" i="2" l="1"/>
  <c r="Q8569" i="2"/>
  <c r="S8569" i="2" s="1"/>
  <c r="R8569" i="2"/>
  <c r="T8569" i="2" s="1"/>
  <c r="U8569" i="2"/>
  <c r="V8569" i="2" s="1"/>
  <c r="F8570" i="2" s="1"/>
  <c r="I8570" i="2" l="1"/>
  <c r="H8570" i="2"/>
  <c r="K8570" i="2" s="1"/>
  <c r="J8570" i="2"/>
  <c r="M8570" i="2" s="1"/>
  <c r="N8570" i="2" l="1"/>
  <c r="O8570" i="2" s="1"/>
  <c r="R8570" i="2" l="1"/>
  <c r="T8570" i="2" s="1"/>
  <c r="P8570" i="2"/>
  <c r="Q8570" i="2"/>
  <c r="U8570" i="2"/>
  <c r="V8570" i="2" s="1"/>
  <c r="F8571" i="2" s="1"/>
  <c r="J8571" i="2" l="1"/>
  <c r="M8571" i="2" s="1"/>
  <c r="H8571" i="2"/>
  <c r="K8571" i="2" s="1"/>
  <c r="N8571" i="2" s="1"/>
  <c r="O8571" i="2" s="1"/>
  <c r="G8571" i="2"/>
  <c r="S8570" i="2"/>
  <c r="Q8571" i="2" l="1"/>
  <c r="R8571" i="2"/>
  <c r="T8571" i="2" s="1"/>
  <c r="U8571" i="2"/>
  <c r="P8571" i="2"/>
  <c r="I8571" i="2"/>
  <c r="V8571" i="2" l="1"/>
  <c r="F8572" i="2" s="1"/>
  <c r="S8571" i="2"/>
  <c r="G8572" i="2"/>
  <c r="J8572" i="2" l="1"/>
  <c r="M8572" i="2" s="1"/>
  <c r="I8572" i="2"/>
  <c r="H8572" i="2"/>
  <c r="K8572" i="2" s="1"/>
  <c r="N8572" i="2" s="1"/>
  <c r="O8572" i="2" s="1"/>
  <c r="R8572" i="2" l="1"/>
  <c r="T8572" i="2" s="1"/>
  <c r="Q8572" i="2"/>
  <c r="P8572" i="2"/>
  <c r="U8572" i="2"/>
  <c r="V8572" i="2" s="1"/>
  <c r="F8573" i="2" s="1"/>
  <c r="J8573" i="2" l="1"/>
  <c r="M8573" i="2" s="1"/>
  <c r="H8573" i="2"/>
  <c r="K8573" i="2" s="1"/>
  <c r="N8573" i="2" s="1"/>
  <c r="O8573" i="2" s="1"/>
  <c r="S8572" i="2"/>
  <c r="G8573" i="2"/>
  <c r="I8573" i="2" l="1"/>
  <c r="Q8573" i="2"/>
  <c r="R8573" i="2"/>
  <c r="T8573" i="2" s="1"/>
  <c r="P8573" i="2"/>
  <c r="U8573" i="2"/>
  <c r="V8573" i="2" l="1"/>
  <c r="F8574" i="2" s="1"/>
  <c r="S8573" i="2"/>
  <c r="G8574" i="2"/>
  <c r="I8574" i="2" l="1"/>
  <c r="J8574" i="2"/>
  <c r="M8574" i="2" s="1"/>
  <c r="H8574" i="2"/>
  <c r="K8574" i="2" s="1"/>
  <c r="N8574" i="2" s="1"/>
  <c r="O8574" i="2" s="1"/>
  <c r="Q8574" i="2" l="1"/>
  <c r="P8574" i="2"/>
  <c r="R8574" i="2"/>
  <c r="T8574" i="2" s="1"/>
  <c r="U8574" i="2"/>
  <c r="V8574" i="2" s="1"/>
  <c r="F8575" i="2" s="1"/>
  <c r="J8575" i="2" l="1"/>
  <c r="M8575" i="2" s="1"/>
  <c r="H8575" i="2"/>
  <c r="K8575" i="2" s="1"/>
  <c r="N8575" i="2" s="1"/>
  <c r="O8575" i="2" s="1"/>
  <c r="S8574" i="2"/>
  <c r="G8575" i="2"/>
  <c r="I8575" i="2" l="1"/>
  <c r="R8575" i="2"/>
  <c r="T8575" i="2" s="1"/>
  <c r="Q8575" i="2"/>
  <c r="P8575" i="2"/>
  <c r="U8575" i="2"/>
  <c r="V8575" i="2" l="1"/>
  <c r="F8576" i="2" s="1"/>
  <c r="S8575" i="2"/>
  <c r="G8576" i="2"/>
  <c r="I8576" i="2" l="1"/>
  <c r="J8576" i="2"/>
  <c r="M8576" i="2" s="1"/>
  <c r="H8576" i="2"/>
  <c r="K8576" i="2" s="1"/>
  <c r="N8576" i="2" s="1"/>
  <c r="O8576" i="2" s="1"/>
  <c r="R8576" i="2" l="1"/>
  <c r="T8576" i="2" s="1"/>
  <c r="Q8576" i="2"/>
  <c r="P8576" i="2"/>
  <c r="U8576" i="2"/>
  <c r="V8576" i="2" s="1"/>
  <c r="F8577" i="2" s="1"/>
  <c r="H8577" i="2" l="1"/>
  <c r="K8577" i="2" s="1"/>
  <c r="N8577" i="2" s="1"/>
  <c r="O8577" i="2" s="1"/>
  <c r="J8577" i="2"/>
  <c r="M8577" i="2" s="1"/>
  <c r="S8576" i="2"/>
  <c r="G8577" i="2"/>
  <c r="I8577" i="2" l="1"/>
  <c r="R8577" i="2"/>
  <c r="T8577" i="2" s="1"/>
  <c r="P8577" i="2"/>
  <c r="Q8577" i="2"/>
  <c r="S8577" i="2" s="1"/>
  <c r="U8577" i="2"/>
  <c r="V8577" i="2" l="1"/>
  <c r="F8578" i="2" s="1"/>
  <c r="G8578" i="2"/>
  <c r="J8578" i="2" l="1"/>
  <c r="M8578" i="2" s="1"/>
  <c r="I8578" i="2"/>
  <c r="H8578" i="2"/>
  <c r="K8578" i="2" s="1"/>
  <c r="N8578" i="2" s="1"/>
  <c r="O8578" i="2" s="1"/>
  <c r="P8578" i="2" l="1"/>
  <c r="Q8578" i="2"/>
  <c r="R8578" i="2"/>
  <c r="T8578" i="2" s="1"/>
  <c r="U8578" i="2"/>
  <c r="V8578" i="2" s="1"/>
  <c r="F8579" i="2" s="1"/>
  <c r="J8579" i="2" l="1"/>
  <c r="M8579" i="2" s="1"/>
  <c r="H8579" i="2"/>
  <c r="K8579" i="2" s="1"/>
  <c r="N8579" i="2" s="1"/>
  <c r="O8579" i="2" s="1"/>
  <c r="S8578" i="2"/>
  <c r="G8579" i="2"/>
  <c r="I8579" i="2" l="1"/>
  <c r="R8579" i="2"/>
  <c r="T8579" i="2" s="1"/>
  <c r="Q8579" i="2"/>
  <c r="P8579" i="2"/>
  <c r="U8579" i="2"/>
  <c r="V8579" i="2" s="1"/>
  <c r="F8580" i="2" s="1"/>
  <c r="J8580" i="2" l="1"/>
  <c r="M8580" i="2" s="1"/>
  <c r="H8580" i="2"/>
  <c r="K8580" i="2" s="1"/>
  <c r="I8580" i="2"/>
  <c r="S8579" i="2"/>
  <c r="G8580" i="2"/>
  <c r="N8580" i="2" l="1"/>
  <c r="O8580" i="2" s="1"/>
  <c r="P8580" i="2" l="1"/>
  <c r="Q8580" i="2"/>
  <c r="R8580" i="2"/>
  <c r="T8580" i="2" s="1"/>
  <c r="U8580" i="2"/>
  <c r="V8580" i="2" l="1"/>
  <c r="F8581" i="2" s="1"/>
  <c r="S8580" i="2"/>
  <c r="G8581" i="2"/>
  <c r="J8581" i="2" l="1"/>
  <c r="M8581" i="2" s="1"/>
  <c r="I8581" i="2"/>
  <c r="H8581" i="2"/>
  <c r="K8581" i="2" s="1"/>
  <c r="N8581" i="2" s="1"/>
  <c r="O8581" i="2" s="1"/>
  <c r="P8581" i="2" l="1"/>
  <c r="Q8581" i="2"/>
  <c r="R8581" i="2"/>
  <c r="T8581" i="2" s="1"/>
  <c r="U8581" i="2"/>
  <c r="S8581" i="2" l="1"/>
  <c r="G8582" i="2"/>
  <c r="V8581" i="2"/>
  <c r="F8582" i="2" s="1"/>
  <c r="I8582" i="2" l="1"/>
  <c r="J8582" i="2"/>
  <c r="M8582" i="2" s="1"/>
  <c r="H8582" i="2"/>
  <c r="K8582" i="2" s="1"/>
  <c r="N8582" i="2" s="1"/>
  <c r="O8582" i="2" s="1"/>
  <c r="Q8582" i="2" l="1"/>
  <c r="R8582" i="2"/>
  <c r="T8582" i="2" s="1"/>
  <c r="P8582" i="2"/>
  <c r="U8582" i="2"/>
  <c r="V8582" i="2" s="1"/>
  <c r="F8583" i="2" s="1"/>
  <c r="J8583" i="2" l="1"/>
  <c r="M8583" i="2" s="1"/>
  <c r="H8583" i="2"/>
  <c r="K8583" i="2" s="1"/>
  <c r="S8582" i="2"/>
  <c r="G8583" i="2"/>
  <c r="I8583" i="2" l="1"/>
  <c r="L8583" i="2" s="1"/>
  <c r="N8583" i="2" s="1"/>
  <c r="O8583" i="2" s="1"/>
  <c r="R8583" i="2" l="1"/>
  <c r="T8583" i="2" s="1"/>
  <c r="Q8583" i="2"/>
  <c r="P8583" i="2"/>
  <c r="U8583" i="2"/>
  <c r="V8583" i="2" s="1"/>
  <c r="F8584" i="2" s="1"/>
  <c r="J8584" i="2" l="1"/>
  <c r="M8584" i="2" s="1"/>
  <c r="H8584" i="2"/>
  <c r="K8584" i="2" s="1"/>
  <c r="S8583" i="2"/>
  <c r="G8584" i="2"/>
  <c r="I8584" i="2" l="1"/>
  <c r="L8584" i="2" s="1"/>
  <c r="N8584" i="2" s="1"/>
  <c r="O8584" i="2" s="1"/>
  <c r="R8584" i="2" l="1"/>
  <c r="T8584" i="2" s="1"/>
  <c r="P8584" i="2"/>
  <c r="Q8584" i="2"/>
  <c r="U8584" i="2"/>
  <c r="V8584" i="2" s="1"/>
  <c r="F8585" i="2" s="1"/>
  <c r="J8585" i="2" l="1"/>
  <c r="M8585" i="2" s="1"/>
  <c r="H8585" i="2"/>
  <c r="K8585" i="2" s="1"/>
  <c r="S8584" i="2"/>
  <c r="G8585" i="2"/>
  <c r="I8585" i="2" l="1"/>
  <c r="L8585" i="2" s="1"/>
  <c r="N8585" i="2"/>
  <c r="O8585" i="2" s="1"/>
  <c r="R8585" i="2" l="1"/>
  <c r="T8585" i="2" s="1"/>
  <c r="P8585" i="2"/>
  <c r="U8585" i="2"/>
  <c r="Q8585" i="2"/>
  <c r="S8585" i="2" l="1"/>
  <c r="G8586" i="2"/>
  <c r="V8585" i="2"/>
  <c r="F8586" i="2" s="1"/>
  <c r="I8586" i="2" l="1"/>
  <c r="L8586" i="2" s="1"/>
  <c r="J8586" i="2"/>
  <c r="M8586" i="2" s="1"/>
  <c r="H8586" i="2"/>
  <c r="K8586" i="2" s="1"/>
  <c r="N8586" i="2" s="1"/>
  <c r="O8586" i="2" s="1"/>
  <c r="Q8586" i="2" l="1"/>
  <c r="P8586" i="2"/>
  <c r="R8586" i="2"/>
  <c r="T8586" i="2" s="1"/>
  <c r="U8586" i="2"/>
  <c r="V8586" i="2" s="1"/>
  <c r="F8587" i="2" s="1"/>
  <c r="J8587" i="2" l="1"/>
  <c r="M8587" i="2" s="1"/>
  <c r="H8587" i="2"/>
  <c r="K8587" i="2" s="1"/>
  <c r="S8586" i="2"/>
  <c r="G8587" i="2"/>
  <c r="I8587" i="2" l="1"/>
  <c r="L8587" i="2" s="1"/>
  <c r="N8587" i="2" s="1"/>
  <c r="O8587" i="2" s="1"/>
  <c r="R8587" i="2" l="1"/>
  <c r="T8587" i="2" s="1"/>
  <c r="U8587" i="2"/>
  <c r="Q8587" i="2"/>
  <c r="P8587" i="2"/>
  <c r="V8587" i="2" s="1"/>
  <c r="F8588" i="2" s="1"/>
  <c r="J8588" i="2" l="1"/>
  <c r="M8588" i="2" s="1"/>
  <c r="H8588" i="2"/>
  <c r="K8588" i="2" s="1"/>
  <c r="S8587" i="2"/>
  <c r="G8588" i="2"/>
  <c r="I8588" i="2" l="1"/>
  <c r="L8588" i="2" s="1"/>
  <c r="N8588" i="2" s="1"/>
  <c r="O8588" i="2" s="1"/>
  <c r="R8588" i="2" l="1"/>
  <c r="T8588" i="2" s="1"/>
  <c r="Q8588" i="2"/>
  <c r="P8588" i="2"/>
  <c r="U8588" i="2"/>
  <c r="V8588" i="2" s="1"/>
  <c r="F8589" i="2" s="1"/>
  <c r="H8589" i="2" l="1"/>
  <c r="K8589" i="2" s="1"/>
  <c r="J8589" i="2"/>
  <c r="M8589" i="2" s="1"/>
  <c r="S8588" i="2"/>
  <c r="G8589" i="2"/>
  <c r="I8589" i="2" l="1"/>
  <c r="L8589" i="2" s="1"/>
  <c r="N8589" i="2"/>
  <c r="O8589" i="2" s="1"/>
  <c r="P8589" i="2" l="1"/>
  <c r="R8589" i="2"/>
  <c r="T8589" i="2" s="1"/>
  <c r="U8589" i="2"/>
  <c r="V8589" i="2" s="1"/>
  <c r="F8590" i="2" s="1"/>
  <c r="Q8589" i="2"/>
  <c r="I8590" i="2" l="1"/>
  <c r="L8590" i="2" s="1"/>
  <c r="J8590" i="2"/>
  <c r="M8590" i="2" s="1"/>
  <c r="H8590" i="2"/>
  <c r="K8590" i="2" s="1"/>
  <c r="S8589" i="2"/>
  <c r="G8590" i="2"/>
  <c r="N8590" i="2" l="1"/>
  <c r="O8590" i="2" s="1"/>
  <c r="Q8590" i="2" l="1"/>
  <c r="P8590" i="2"/>
  <c r="R8590" i="2"/>
  <c r="T8590" i="2" s="1"/>
  <c r="U8590" i="2"/>
  <c r="V8590" i="2" l="1"/>
  <c r="F8591" i="2" s="1"/>
  <c r="S8590" i="2"/>
  <c r="G8591" i="2"/>
  <c r="I8591" i="2" l="1"/>
  <c r="L8591" i="2" s="1"/>
  <c r="J8591" i="2"/>
  <c r="M8591" i="2" s="1"/>
  <c r="H8591" i="2"/>
  <c r="K8591" i="2" s="1"/>
  <c r="N8591" i="2" s="1"/>
  <c r="O8591" i="2" s="1"/>
  <c r="R8591" i="2" l="1"/>
  <c r="T8591" i="2" s="1"/>
  <c r="Q8591" i="2"/>
  <c r="G8592" i="2" s="1"/>
  <c r="P8591" i="2"/>
  <c r="S8591" i="2" s="1"/>
  <c r="U8591" i="2"/>
  <c r="V8591" i="2" s="1"/>
  <c r="F8592" i="2" s="1"/>
  <c r="J8592" i="2" l="1"/>
  <c r="M8592" i="2" s="1"/>
  <c r="H8592" i="2"/>
  <c r="K8592" i="2" s="1"/>
  <c r="N8592" i="2" s="1"/>
  <c r="O8592" i="2" s="1"/>
  <c r="I8592" i="2"/>
  <c r="L8592" i="2" s="1"/>
  <c r="R8592" i="2" l="1"/>
  <c r="T8592" i="2" s="1"/>
  <c r="Q8592" i="2"/>
  <c r="U8592" i="2"/>
  <c r="P8592" i="2"/>
  <c r="S8592" i="2" l="1"/>
  <c r="G8593" i="2"/>
  <c r="V8592" i="2"/>
  <c r="F8593" i="2" s="1"/>
  <c r="J8593" i="2" l="1"/>
  <c r="M8593" i="2" s="1"/>
  <c r="I8593" i="2"/>
  <c r="L8593" i="2" s="1"/>
  <c r="H8593" i="2"/>
  <c r="K8593" i="2" s="1"/>
  <c r="N8593" i="2" s="1"/>
  <c r="O8593" i="2" s="1"/>
  <c r="R8593" i="2" l="1"/>
  <c r="T8593" i="2" s="1"/>
  <c r="P8593" i="2"/>
  <c r="Q8593" i="2"/>
  <c r="S8593" i="2" s="1"/>
  <c r="U8593" i="2"/>
  <c r="V8593" i="2" s="1"/>
  <c r="F8594" i="2" s="1"/>
  <c r="I8594" i="2" l="1"/>
  <c r="J8594" i="2"/>
  <c r="M8594" i="2" s="1"/>
  <c r="H8594" i="2"/>
  <c r="K8594" i="2" s="1"/>
  <c r="N8594" i="2" l="1"/>
  <c r="O8594" i="2" s="1"/>
  <c r="P8594" i="2" l="1"/>
  <c r="R8594" i="2"/>
  <c r="T8594" i="2" s="1"/>
  <c r="Q8594" i="2"/>
  <c r="U8594" i="2"/>
  <c r="V8594" i="2" s="1"/>
  <c r="F8595" i="2" s="1"/>
  <c r="S8594" i="2" l="1"/>
  <c r="G8595" i="2"/>
  <c r="I8595" i="2" s="1"/>
  <c r="H8595" i="2"/>
  <c r="K8595" i="2" s="1"/>
  <c r="N8595" i="2" s="1"/>
  <c r="O8595" i="2" s="1"/>
  <c r="J8595" i="2"/>
  <c r="M8595" i="2" s="1"/>
  <c r="R8595" i="2" l="1"/>
  <c r="T8595" i="2" s="1"/>
  <c r="P8595" i="2"/>
  <c r="Q8595" i="2"/>
  <c r="U8595" i="2"/>
  <c r="S8595" i="2" l="1"/>
  <c r="V8595" i="2"/>
  <c r="F8596" i="2" s="1"/>
  <c r="G8596" i="2"/>
  <c r="J8596" i="2" l="1"/>
  <c r="M8596" i="2" s="1"/>
  <c r="H8596" i="2"/>
  <c r="K8596" i="2" s="1"/>
  <c r="N8596" i="2" s="1"/>
  <c r="O8596" i="2" s="1"/>
  <c r="I8596" i="2"/>
  <c r="P8596" i="2" l="1"/>
  <c r="R8596" i="2"/>
  <c r="T8596" i="2" s="1"/>
  <c r="Q8596" i="2"/>
  <c r="U8596" i="2"/>
  <c r="S8596" i="2" l="1"/>
  <c r="G8597" i="2"/>
  <c r="V8596" i="2"/>
  <c r="F8597" i="2" s="1"/>
  <c r="I8597" i="2" l="1"/>
  <c r="J8597" i="2"/>
  <c r="M8597" i="2" s="1"/>
  <c r="H8597" i="2"/>
  <c r="K8597" i="2" s="1"/>
  <c r="N8597" i="2" l="1"/>
  <c r="O8597" i="2" s="1"/>
  <c r="R8597" i="2" l="1"/>
  <c r="T8597" i="2" s="1"/>
  <c r="Q8597" i="2"/>
  <c r="P8597" i="2"/>
  <c r="U8597" i="2"/>
  <c r="V8597" i="2" s="1"/>
  <c r="F8598" i="2" s="1"/>
  <c r="J8598" i="2" l="1"/>
  <c r="M8598" i="2" s="1"/>
  <c r="H8598" i="2"/>
  <c r="K8598" i="2" s="1"/>
  <c r="N8598" i="2" s="1"/>
  <c r="O8598" i="2" s="1"/>
  <c r="S8597" i="2"/>
  <c r="G8598" i="2"/>
  <c r="I8598" i="2" s="1"/>
  <c r="P8598" i="2" l="1"/>
  <c r="Q8598" i="2"/>
  <c r="S8598" i="2" s="1"/>
  <c r="R8598" i="2"/>
  <c r="T8598" i="2" s="1"/>
  <c r="U8598" i="2"/>
  <c r="V8598" i="2" l="1"/>
  <c r="F8599" i="2" s="1"/>
  <c r="G8599" i="2"/>
  <c r="J8599" i="2" l="1"/>
  <c r="M8599" i="2" s="1"/>
  <c r="H8599" i="2"/>
  <c r="K8599" i="2" s="1"/>
  <c r="N8599" i="2" s="1"/>
  <c r="O8599" i="2" s="1"/>
  <c r="I8599" i="2"/>
  <c r="Q8599" i="2" l="1"/>
  <c r="P8599" i="2"/>
  <c r="R8599" i="2"/>
  <c r="T8599" i="2" s="1"/>
  <c r="U8599" i="2"/>
  <c r="V8599" i="2" l="1"/>
  <c r="F8600" i="2" s="1"/>
  <c r="S8599" i="2"/>
  <c r="G8600" i="2"/>
  <c r="J8600" i="2" l="1"/>
  <c r="M8600" i="2" s="1"/>
  <c r="I8600" i="2"/>
  <c r="H8600" i="2"/>
  <c r="K8600" i="2" s="1"/>
  <c r="N8600" i="2" s="1"/>
  <c r="O8600" i="2" s="1"/>
  <c r="R8600" i="2" l="1"/>
  <c r="T8600" i="2" s="1"/>
  <c r="Q8600" i="2"/>
  <c r="P8600" i="2"/>
  <c r="U8600" i="2"/>
  <c r="V8600" i="2" s="1"/>
  <c r="F8601" i="2" s="1"/>
  <c r="J8601" i="2" l="1"/>
  <c r="M8601" i="2" s="1"/>
  <c r="H8601" i="2"/>
  <c r="K8601" i="2" s="1"/>
  <c r="N8601" i="2" s="1"/>
  <c r="O8601" i="2" s="1"/>
  <c r="S8600" i="2"/>
  <c r="G8601" i="2"/>
  <c r="I8601" i="2" l="1"/>
  <c r="P8601" i="2"/>
  <c r="R8601" i="2"/>
  <c r="T8601" i="2" s="1"/>
  <c r="Q8601" i="2"/>
  <c r="S8601" i="2" s="1"/>
  <c r="U8601" i="2"/>
  <c r="V8601" i="2" l="1"/>
  <c r="F8602" i="2" s="1"/>
  <c r="G8602" i="2"/>
  <c r="J8602" i="2" l="1"/>
  <c r="M8602" i="2" s="1"/>
  <c r="H8602" i="2"/>
  <c r="K8602" i="2" s="1"/>
  <c r="N8602" i="2" s="1"/>
  <c r="O8602" i="2" s="1"/>
  <c r="I8602" i="2"/>
  <c r="R8602" i="2" l="1"/>
  <c r="T8602" i="2" s="1"/>
  <c r="Q8602" i="2"/>
  <c r="P8602" i="2"/>
  <c r="U8602" i="2"/>
  <c r="V8602" i="2" s="1"/>
  <c r="F8603" i="2" s="1"/>
  <c r="J8603" i="2" l="1"/>
  <c r="M8603" i="2" s="1"/>
  <c r="H8603" i="2"/>
  <c r="K8603" i="2" s="1"/>
  <c r="N8603" i="2" s="1"/>
  <c r="O8603" i="2" s="1"/>
  <c r="S8602" i="2"/>
  <c r="G8603" i="2"/>
  <c r="I8603" i="2" l="1"/>
  <c r="R8603" i="2"/>
  <c r="T8603" i="2" s="1"/>
  <c r="Q8603" i="2"/>
  <c r="P8603" i="2"/>
  <c r="U8603" i="2"/>
  <c r="V8603" i="2" s="1"/>
  <c r="F8604" i="2" s="1"/>
  <c r="J8604" i="2" l="1"/>
  <c r="M8604" i="2" s="1"/>
  <c r="H8604" i="2"/>
  <c r="K8604" i="2" s="1"/>
  <c r="N8604" i="2" s="1"/>
  <c r="O8604" i="2" s="1"/>
  <c r="S8603" i="2"/>
  <c r="G8604" i="2"/>
  <c r="I8604" i="2" l="1"/>
  <c r="R8604" i="2"/>
  <c r="T8604" i="2" s="1"/>
  <c r="Q8604" i="2"/>
  <c r="P8604" i="2"/>
  <c r="U8604" i="2"/>
  <c r="V8604" i="2" l="1"/>
  <c r="F8605" i="2" s="1"/>
  <c r="S8604" i="2"/>
  <c r="G8605" i="2"/>
  <c r="J8605" i="2" l="1"/>
  <c r="M8605" i="2" s="1"/>
  <c r="I8605" i="2"/>
  <c r="H8605" i="2"/>
  <c r="K8605" i="2" s="1"/>
  <c r="N8605" i="2" s="1"/>
  <c r="O8605" i="2" s="1"/>
  <c r="R8605" i="2" l="1"/>
  <c r="T8605" i="2" s="1"/>
  <c r="Q8605" i="2"/>
  <c r="P8605" i="2"/>
  <c r="U8605" i="2"/>
  <c r="V8605" i="2" s="1"/>
  <c r="F8606" i="2" s="1"/>
  <c r="J8606" i="2" l="1"/>
  <c r="M8606" i="2" s="1"/>
  <c r="H8606" i="2"/>
  <c r="K8606" i="2" s="1"/>
  <c r="N8606" i="2" s="1"/>
  <c r="O8606" i="2" s="1"/>
  <c r="S8605" i="2"/>
  <c r="G8606" i="2"/>
  <c r="I8606" i="2" l="1"/>
  <c r="Q8606" i="2"/>
  <c r="P8606" i="2"/>
  <c r="R8606" i="2"/>
  <c r="T8606" i="2" s="1"/>
  <c r="U8606" i="2"/>
  <c r="V8606" i="2" s="1"/>
  <c r="F8607" i="2" s="1"/>
  <c r="J8607" i="2" l="1"/>
  <c r="M8607" i="2" s="1"/>
  <c r="H8607" i="2"/>
  <c r="K8607" i="2" s="1"/>
  <c r="N8607" i="2" s="1"/>
  <c r="O8607" i="2" s="1"/>
  <c r="S8606" i="2"/>
  <c r="G8607" i="2"/>
  <c r="P8607" i="2" l="1"/>
  <c r="Q8607" i="2"/>
  <c r="S8607" i="2" s="1"/>
  <c r="R8607" i="2"/>
  <c r="T8607" i="2" s="1"/>
  <c r="U8607" i="2"/>
  <c r="V8607" i="2" s="1"/>
  <c r="F8608" i="2" s="1"/>
  <c r="I8607" i="2"/>
  <c r="H8608" i="2" l="1"/>
  <c r="K8608" i="2" s="1"/>
  <c r="J8608" i="2"/>
  <c r="M8608" i="2" s="1"/>
  <c r="G8608" i="2"/>
  <c r="I8608" i="2" l="1"/>
  <c r="L8608" i="2" s="1"/>
  <c r="N8608" i="2" s="1"/>
  <c r="O8608" i="2" s="1"/>
  <c r="Q8608" i="2" l="1"/>
  <c r="R8608" i="2"/>
  <c r="T8608" i="2" s="1"/>
  <c r="P8608" i="2"/>
  <c r="U8608" i="2"/>
  <c r="V8608" i="2" s="1"/>
  <c r="F8609" i="2" s="1"/>
  <c r="H8609" i="2" l="1"/>
  <c r="K8609" i="2" s="1"/>
  <c r="J8609" i="2"/>
  <c r="M8609" i="2" s="1"/>
  <c r="S8608" i="2"/>
  <c r="G8609" i="2"/>
  <c r="I8609" i="2" l="1"/>
  <c r="L8609" i="2" s="1"/>
  <c r="N8609" i="2" s="1"/>
  <c r="O8609" i="2" s="1"/>
  <c r="Q8609" i="2" l="1"/>
  <c r="P8609" i="2"/>
  <c r="V8609" i="2" s="1"/>
  <c r="F8610" i="2" s="1"/>
  <c r="U8609" i="2"/>
  <c r="R8609" i="2"/>
  <c r="T8609" i="2" s="1"/>
  <c r="J8610" i="2" l="1"/>
  <c r="M8610" i="2" s="1"/>
  <c r="H8610" i="2"/>
  <c r="K8610" i="2" s="1"/>
  <c r="S8609" i="2"/>
  <c r="G8610" i="2"/>
  <c r="I8610" i="2" l="1"/>
  <c r="L8610" i="2" s="1"/>
  <c r="N8610" i="2" s="1"/>
  <c r="O8610" i="2" s="1"/>
  <c r="Q8610" i="2" l="1"/>
  <c r="P8610" i="2"/>
  <c r="R8610" i="2"/>
  <c r="T8610" i="2" s="1"/>
  <c r="U8610" i="2"/>
  <c r="V8610" i="2" l="1"/>
  <c r="F8611" i="2" s="1"/>
  <c r="S8610" i="2"/>
  <c r="G8611" i="2"/>
  <c r="J8611" i="2" l="1"/>
  <c r="M8611" i="2" s="1"/>
  <c r="H8611" i="2"/>
  <c r="K8611" i="2" s="1"/>
  <c r="I8611" i="2"/>
  <c r="L8611" i="2" s="1"/>
  <c r="N8611" i="2" l="1"/>
  <c r="O8611" i="2" s="1"/>
  <c r="P8611" i="2" l="1"/>
  <c r="V8611" i="2" s="1"/>
  <c r="F8612" i="2" s="1"/>
  <c r="R8611" i="2"/>
  <c r="T8611" i="2" s="1"/>
  <c r="Q8611" i="2"/>
  <c r="U8611" i="2"/>
  <c r="S8611" i="2" l="1"/>
  <c r="G8612" i="2"/>
  <c r="H8612" i="2"/>
  <c r="K8612" i="2" s="1"/>
  <c r="J8612" i="2"/>
  <c r="M8612" i="2" s="1"/>
  <c r="I8612" i="2" l="1"/>
  <c r="L8612" i="2" s="1"/>
  <c r="N8612" i="2" s="1"/>
  <c r="O8612" i="2" s="1"/>
  <c r="Q8612" i="2" l="1"/>
  <c r="R8612" i="2"/>
  <c r="T8612" i="2" s="1"/>
  <c r="P8612" i="2"/>
  <c r="U8612" i="2"/>
  <c r="V8612" i="2" s="1"/>
  <c r="F8613" i="2" s="1"/>
  <c r="J8613" i="2" l="1"/>
  <c r="M8613" i="2" s="1"/>
  <c r="H8613" i="2"/>
  <c r="K8613" i="2" s="1"/>
  <c r="S8612" i="2"/>
  <c r="G8613" i="2"/>
  <c r="I8613" i="2" l="1"/>
  <c r="L8613" i="2" s="1"/>
  <c r="N8613" i="2" s="1"/>
  <c r="O8613" i="2" s="1"/>
  <c r="R8613" i="2" l="1"/>
  <c r="T8613" i="2" s="1"/>
  <c r="Q8613" i="2"/>
  <c r="P8613" i="2"/>
  <c r="U8613" i="2"/>
  <c r="V8613" i="2" s="1"/>
  <c r="F8614" i="2" s="1"/>
  <c r="S8613" i="2" l="1"/>
  <c r="G8614" i="2"/>
  <c r="J8614" i="2"/>
  <c r="M8614" i="2" s="1"/>
  <c r="H8614" i="2"/>
  <c r="K8614" i="2" s="1"/>
  <c r="I8614" i="2"/>
  <c r="L8614" i="2" s="1"/>
  <c r="N8614" i="2" s="1"/>
  <c r="O8614" i="2" s="1"/>
  <c r="U8614" i="2" l="1"/>
  <c r="R8614" i="2"/>
  <c r="T8614" i="2" s="1"/>
  <c r="O8615" i="2"/>
  <c r="P8614" i="2"/>
  <c r="Q8614" i="2"/>
  <c r="S8614" i="2" s="1"/>
  <c r="V8614" i="2" l="1"/>
  <c r="F8615" i="2" s="1"/>
  <c r="G8615" i="2"/>
  <c r="R8615" i="2"/>
  <c r="T8615" i="2" s="1"/>
  <c r="P8615" i="2"/>
  <c r="U8615" i="2"/>
  <c r="J8615" i="2" l="1"/>
  <c r="M8615" i="2" s="1"/>
  <c r="H8615" i="2"/>
  <c r="K8615" i="2" s="1"/>
  <c r="I8615" i="2"/>
  <c r="L8615" i="2" l="1"/>
  <c r="N8615" i="2" s="1"/>
  <c r="Q8615" i="2"/>
  <c r="S8615" i="2" l="1"/>
  <c r="G8616" i="2"/>
  <c r="V8615" i="2"/>
  <c r="F8616" i="2" s="1"/>
  <c r="H8616" i="2" l="1"/>
  <c r="K8616" i="2" s="1"/>
  <c r="J8616" i="2"/>
  <c r="M8616" i="2" s="1"/>
  <c r="I8616" i="2"/>
  <c r="L8616" i="2" s="1"/>
  <c r="N8616" i="2" l="1"/>
  <c r="O8616" i="2" s="1"/>
  <c r="Q8616" i="2" l="1"/>
  <c r="P8616" i="2"/>
  <c r="O8617" i="2"/>
  <c r="U8616" i="2"/>
  <c r="R8616" i="2"/>
  <c r="T8616" i="2" s="1"/>
  <c r="P8617" i="2" l="1"/>
  <c r="Q8617" i="2"/>
  <c r="S8617" i="2" s="1"/>
  <c r="R8617" i="2"/>
  <c r="T8617" i="2" s="1"/>
  <c r="U8617" i="2"/>
  <c r="V8616" i="2"/>
  <c r="F8617" i="2" s="1"/>
  <c r="S8616" i="2"/>
  <c r="G8617" i="2"/>
  <c r="J8617" i="2" l="1"/>
  <c r="M8617" i="2" s="1"/>
  <c r="H8617" i="2"/>
  <c r="K8617" i="2" s="1"/>
  <c r="N8617" i="2" s="1"/>
  <c r="I8617" i="2"/>
  <c r="V8617" i="2"/>
  <c r="F8618" i="2" s="1"/>
  <c r="H8618" i="2" l="1"/>
  <c r="K8618" i="2" s="1"/>
  <c r="J8618" i="2"/>
  <c r="M8618" i="2" s="1"/>
  <c r="I8618" i="2"/>
  <c r="N8618" i="2" l="1"/>
  <c r="O8618" i="2" s="1"/>
  <c r="U8618" i="2" l="1"/>
  <c r="P8618" i="2"/>
  <c r="Q8618" i="2"/>
  <c r="R8618" i="2"/>
  <c r="T8618" i="2" s="1"/>
  <c r="S8618" i="2" l="1"/>
  <c r="G8619" i="2"/>
  <c r="V8618" i="2"/>
  <c r="F8619" i="2" s="1"/>
  <c r="H8619" i="2" l="1"/>
  <c r="K8619" i="2" s="1"/>
  <c r="J8619" i="2"/>
  <c r="M8619" i="2" s="1"/>
  <c r="I8619" i="2"/>
  <c r="N8619" i="2" l="1"/>
  <c r="O8619" i="2" s="1"/>
  <c r="R8619" i="2" l="1"/>
  <c r="T8619" i="2" s="1"/>
  <c r="P8619" i="2"/>
  <c r="U8619" i="2"/>
  <c r="Q8619" i="2"/>
  <c r="S8619" i="2" l="1"/>
  <c r="G8620" i="2"/>
  <c r="V8619" i="2"/>
  <c r="F8620" i="2" s="1"/>
  <c r="I8620" i="2" l="1"/>
  <c r="H8620" i="2"/>
  <c r="K8620" i="2" s="1"/>
  <c r="J8620" i="2"/>
  <c r="M8620" i="2" s="1"/>
  <c r="N8620" i="2" l="1"/>
  <c r="O8620" i="2" s="1"/>
  <c r="Q8620" i="2" l="1"/>
  <c r="P8620" i="2"/>
  <c r="U8620" i="2"/>
  <c r="R8620" i="2"/>
  <c r="T8620" i="2" s="1"/>
  <c r="V8620" i="2" l="1"/>
  <c r="F8621" i="2" s="1"/>
  <c r="S8620" i="2"/>
  <c r="G8621" i="2"/>
  <c r="H8621" i="2" l="1"/>
  <c r="K8621" i="2" s="1"/>
  <c r="J8621" i="2"/>
  <c r="M8621" i="2" s="1"/>
  <c r="I8621" i="2"/>
  <c r="N8621" i="2" l="1"/>
  <c r="O8621" i="2" s="1"/>
  <c r="P8621" i="2" l="1"/>
  <c r="R8621" i="2"/>
  <c r="T8621" i="2" s="1"/>
  <c r="U8621" i="2"/>
  <c r="Q8621" i="2"/>
  <c r="S8621" i="2" l="1"/>
  <c r="G8622" i="2"/>
  <c r="V8621" i="2"/>
  <c r="F8622" i="2" s="1"/>
  <c r="J8622" i="2" l="1"/>
  <c r="M8622" i="2" s="1"/>
  <c r="H8622" i="2"/>
  <c r="K8622" i="2" s="1"/>
  <c r="N8622" i="2" s="1"/>
  <c r="O8622" i="2" s="1"/>
  <c r="I8622" i="2"/>
  <c r="U8622" i="2" l="1"/>
  <c r="P8622" i="2"/>
  <c r="Q8622" i="2"/>
  <c r="R8622" i="2"/>
  <c r="T8622" i="2" s="1"/>
  <c r="S8622" i="2" l="1"/>
  <c r="G8623" i="2"/>
  <c r="V8622" i="2"/>
  <c r="F8623" i="2" s="1"/>
  <c r="H8623" i="2" l="1"/>
  <c r="K8623" i="2" s="1"/>
  <c r="I8623" i="2"/>
  <c r="J8623" i="2"/>
  <c r="M8623" i="2" s="1"/>
  <c r="N8623" i="2" l="1"/>
  <c r="O8623" i="2" s="1"/>
  <c r="P8623" i="2" l="1"/>
  <c r="R8623" i="2"/>
  <c r="T8623" i="2" s="1"/>
  <c r="U8623" i="2"/>
  <c r="Q8623" i="2"/>
  <c r="S8623" i="2" l="1"/>
  <c r="G8624" i="2"/>
  <c r="V8623" i="2"/>
  <c r="F8624" i="2" s="1"/>
  <c r="J8624" i="2" l="1"/>
  <c r="M8624" i="2" s="1"/>
  <c r="H8624" i="2"/>
  <c r="K8624" i="2" s="1"/>
  <c r="N8624" i="2" s="1"/>
  <c r="O8624" i="2" s="1"/>
  <c r="I8624" i="2"/>
  <c r="U8624" i="2" l="1"/>
  <c r="Q8624" i="2"/>
  <c r="P8624" i="2"/>
  <c r="V8624" i="2" s="1"/>
  <c r="F8625" i="2" s="1"/>
  <c r="R8624" i="2"/>
  <c r="T8624" i="2" s="1"/>
  <c r="J8625" i="2" l="1"/>
  <c r="M8625" i="2" s="1"/>
  <c r="H8625" i="2"/>
  <c r="K8625" i="2" s="1"/>
  <c r="N8625" i="2" s="1"/>
  <c r="O8625" i="2" s="1"/>
  <c r="S8624" i="2"/>
  <c r="G8625" i="2"/>
  <c r="I8625" i="2" l="1"/>
  <c r="U8625" i="2"/>
  <c r="P8625" i="2"/>
  <c r="Q8625" i="2"/>
  <c r="S8625" i="2" s="1"/>
  <c r="R8625" i="2"/>
  <c r="T8625" i="2" s="1"/>
  <c r="V8625" i="2" l="1"/>
  <c r="F8626" i="2" s="1"/>
  <c r="G8626" i="2"/>
  <c r="I8626" i="2" l="1"/>
  <c r="H8626" i="2"/>
  <c r="K8626" i="2" s="1"/>
  <c r="J8626" i="2"/>
  <c r="M8626" i="2" s="1"/>
  <c r="N8626" i="2" l="1"/>
  <c r="O8626" i="2" s="1"/>
  <c r="U8626" i="2" l="1"/>
  <c r="Q8626" i="2"/>
  <c r="P8626" i="2"/>
  <c r="V8626" i="2" s="1"/>
  <c r="F8627" i="2" s="1"/>
  <c r="R8626" i="2"/>
  <c r="T8626" i="2" s="1"/>
  <c r="H8627" i="2" l="1"/>
  <c r="K8627" i="2" s="1"/>
  <c r="J8627" i="2"/>
  <c r="M8627" i="2" s="1"/>
  <c r="S8626" i="2"/>
  <c r="G8627" i="2"/>
  <c r="I8627" i="2" l="1"/>
  <c r="N8627" i="2"/>
  <c r="O8627" i="2" s="1"/>
  <c r="R8627" i="2" l="1"/>
  <c r="T8627" i="2" s="1"/>
  <c r="Q8627" i="2"/>
  <c r="U8627" i="2"/>
  <c r="P8627" i="2"/>
  <c r="V8627" i="2" s="1"/>
  <c r="F8628" i="2" s="1"/>
  <c r="O8628" i="2"/>
  <c r="U8628" i="2" l="1"/>
  <c r="Q8628" i="2"/>
  <c r="R8628" i="2"/>
  <c r="T8628" i="2" s="1"/>
  <c r="H8628" i="2"/>
  <c r="K8628" i="2" s="1"/>
  <c r="J8628" i="2"/>
  <c r="M8628" i="2" s="1"/>
  <c r="S8627" i="2"/>
  <c r="G8628" i="2"/>
  <c r="G8629" i="2" s="1"/>
  <c r="I8628" i="2" l="1"/>
  <c r="N8628" i="2"/>
  <c r="P8628" i="2"/>
  <c r="V8628" i="2" s="1"/>
  <c r="F8629" i="2" s="1"/>
  <c r="S8628" i="2"/>
  <c r="J8629" i="2" l="1"/>
  <c r="M8629" i="2" s="1"/>
  <c r="I8629" i="2"/>
  <c r="H8629" i="2"/>
  <c r="K8629" i="2" s="1"/>
  <c r="N8629" i="2" s="1"/>
  <c r="O8629" i="2" s="1"/>
  <c r="O8630" i="2" l="1"/>
  <c r="R8629" i="2"/>
  <c r="T8629" i="2" s="1"/>
  <c r="Q8629" i="2"/>
  <c r="P8629" i="2"/>
  <c r="U8629" i="2"/>
  <c r="S8629" i="2" l="1"/>
  <c r="G8630" i="2"/>
  <c r="G8631" i="2" s="1"/>
  <c r="V8629" i="2"/>
  <c r="F8630" i="2" s="1"/>
  <c r="Q8630" i="2"/>
  <c r="P8630" i="2"/>
  <c r="R8630" i="2"/>
  <c r="T8630" i="2" s="1"/>
  <c r="U8630" i="2"/>
  <c r="V8630" i="2" l="1"/>
  <c r="F8631" i="2" s="1"/>
  <c r="S8630" i="2"/>
  <c r="H8630" i="2"/>
  <c r="K8630" i="2" s="1"/>
  <c r="J8630" i="2"/>
  <c r="M8630" i="2" s="1"/>
  <c r="I8630" i="2"/>
  <c r="N8630" i="2" l="1"/>
  <c r="I8631" i="2"/>
  <c r="J8631" i="2"/>
  <c r="M8631" i="2" s="1"/>
  <c r="H8631" i="2"/>
  <c r="K8631" i="2" s="1"/>
  <c r="N8631" i="2" s="1"/>
  <c r="O8631" i="2" s="1"/>
  <c r="P8631" i="2" l="1"/>
  <c r="R8631" i="2"/>
  <c r="T8631" i="2" s="1"/>
  <c r="Q8631" i="2"/>
  <c r="U8631" i="2"/>
  <c r="S8631" i="2" l="1"/>
  <c r="G8632" i="2"/>
  <c r="V8631" i="2"/>
  <c r="F8632" i="2" s="1"/>
  <c r="J8632" i="2" l="1"/>
  <c r="M8632" i="2" s="1"/>
  <c r="H8632" i="2"/>
  <c r="K8632" i="2" s="1"/>
  <c r="N8632" i="2" s="1"/>
  <c r="O8632" i="2" s="1"/>
  <c r="I8632" i="2"/>
  <c r="L8632" i="2" s="1"/>
  <c r="R8632" i="2" l="1"/>
  <c r="T8632" i="2" s="1"/>
  <c r="Q8632" i="2"/>
  <c r="P8632" i="2"/>
  <c r="U8632" i="2"/>
  <c r="V8632" i="2" s="1"/>
  <c r="F8633" i="2" s="1"/>
  <c r="J8633" i="2" l="1"/>
  <c r="M8633" i="2" s="1"/>
  <c r="H8633" i="2"/>
  <c r="K8633" i="2" s="1"/>
  <c r="S8632" i="2"/>
  <c r="G8633" i="2"/>
  <c r="I8633" i="2" l="1"/>
  <c r="L8633" i="2" s="1"/>
  <c r="N8633" i="2" s="1"/>
  <c r="O8633" i="2" s="1"/>
  <c r="R8633" i="2" l="1"/>
  <c r="T8633" i="2" s="1"/>
  <c r="P8633" i="2"/>
  <c r="Q8633" i="2"/>
  <c r="U8633" i="2"/>
  <c r="V8633" i="2" s="1"/>
  <c r="F8634" i="2" s="1"/>
  <c r="J8634" i="2" l="1"/>
  <c r="M8634" i="2" s="1"/>
  <c r="H8634" i="2"/>
  <c r="K8634" i="2" s="1"/>
  <c r="S8633" i="2"/>
  <c r="G8634" i="2"/>
  <c r="I8634" i="2" l="1"/>
  <c r="L8634" i="2" s="1"/>
  <c r="N8634" i="2"/>
  <c r="O8634" i="2" s="1"/>
  <c r="R8634" i="2" l="1"/>
  <c r="T8634" i="2" s="1"/>
  <c r="Q8634" i="2"/>
  <c r="P8634" i="2"/>
  <c r="U8634" i="2"/>
  <c r="V8634" i="2" s="1"/>
  <c r="F8635" i="2" s="1"/>
  <c r="J8635" i="2" l="1"/>
  <c r="M8635" i="2" s="1"/>
  <c r="H8635" i="2"/>
  <c r="K8635" i="2" s="1"/>
  <c r="S8634" i="2"/>
  <c r="G8635" i="2"/>
  <c r="I8635" i="2" l="1"/>
  <c r="L8635" i="2" s="1"/>
  <c r="N8635" i="2" s="1"/>
  <c r="O8635" i="2" s="1"/>
  <c r="R8635" i="2" l="1"/>
  <c r="T8635" i="2" s="1"/>
  <c r="P8635" i="2"/>
  <c r="U8635" i="2"/>
  <c r="Q8635" i="2"/>
  <c r="S8635" i="2" l="1"/>
  <c r="G8636" i="2"/>
  <c r="V8635" i="2"/>
  <c r="F8636" i="2" s="1"/>
  <c r="J8636" i="2" l="1"/>
  <c r="M8636" i="2" s="1"/>
  <c r="H8636" i="2"/>
  <c r="K8636" i="2" s="1"/>
  <c r="I8636" i="2"/>
  <c r="L8636" i="2" s="1"/>
  <c r="N8636" i="2" l="1"/>
  <c r="O8636" i="2" s="1"/>
  <c r="P8636" i="2" l="1"/>
  <c r="R8636" i="2"/>
  <c r="T8636" i="2" s="1"/>
  <c r="Q8636" i="2"/>
  <c r="U8636" i="2"/>
  <c r="V8636" i="2" s="1"/>
  <c r="F8637" i="2" s="1"/>
  <c r="J8637" i="2" l="1"/>
  <c r="M8637" i="2" s="1"/>
  <c r="H8637" i="2"/>
  <c r="K8637" i="2" s="1"/>
  <c r="S8636" i="2"/>
  <c r="G8637" i="2"/>
  <c r="I8637" i="2" l="1"/>
  <c r="L8637" i="2" s="1"/>
  <c r="N8637" i="2"/>
  <c r="O8637" i="2" s="1"/>
  <c r="R8637" i="2" l="1"/>
  <c r="T8637" i="2" s="1"/>
  <c r="Q8637" i="2"/>
  <c r="P8637" i="2"/>
  <c r="U8637" i="2"/>
  <c r="V8637" i="2" s="1"/>
  <c r="F8638" i="2" s="1"/>
  <c r="H8638" i="2" l="1"/>
  <c r="K8638" i="2" s="1"/>
  <c r="J8638" i="2"/>
  <c r="M8638" i="2" s="1"/>
  <c r="S8637" i="2"/>
  <c r="G8638" i="2"/>
  <c r="I8638" i="2" l="1"/>
  <c r="L8638" i="2" s="1"/>
  <c r="N8638" i="2" s="1"/>
  <c r="O8638" i="2" s="1"/>
  <c r="Q8638" i="2" l="1"/>
  <c r="R8638" i="2"/>
  <c r="T8638" i="2" s="1"/>
  <c r="P8638" i="2"/>
  <c r="U8638" i="2"/>
  <c r="V8638" i="2" s="1"/>
  <c r="F8639" i="2" s="1"/>
  <c r="H8639" i="2" l="1"/>
  <c r="K8639" i="2" s="1"/>
  <c r="J8639" i="2"/>
  <c r="M8639" i="2" s="1"/>
  <c r="S8638" i="2"/>
  <c r="G8639" i="2"/>
  <c r="I8639" i="2" l="1"/>
  <c r="L8639" i="2" s="1"/>
  <c r="N8639" i="2" s="1"/>
  <c r="O8639" i="2" s="1"/>
  <c r="R8639" i="2" l="1"/>
  <c r="T8639" i="2" s="1"/>
  <c r="Q8639" i="2"/>
  <c r="P8639" i="2"/>
  <c r="U8639" i="2"/>
  <c r="S8639" i="2" l="1"/>
  <c r="G8640" i="2"/>
  <c r="V8639" i="2"/>
  <c r="F8640" i="2" s="1"/>
  <c r="J8640" i="2" l="1"/>
  <c r="M8640" i="2" s="1"/>
  <c r="H8640" i="2"/>
  <c r="K8640" i="2" s="1"/>
  <c r="I8640" i="2"/>
  <c r="L8640" i="2" s="1"/>
  <c r="N8640" i="2" s="1"/>
  <c r="O8640" i="2" s="1"/>
  <c r="Q8640" i="2" l="1"/>
  <c r="R8640" i="2"/>
  <c r="T8640" i="2" s="1"/>
  <c r="U8640" i="2"/>
  <c r="P8640" i="2"/>
  <c r="V8640" i="2" s="1"/>
  <c r="F8641" i="2" s="1"/>
  <c r="J8641" i="2" l="1"/>
  <c r="M8641" i="2" s="1"/>
  <c r="H8641" i="2"/>
  <c r="K8641" i="2" s="1"/>
  <c r="N8641" i="2" s="1"/>
  <c r="O8641" i="2" s="1"/>
  <c r="S8640" i="2"/>
  <c r="G8641" i="2"/>
  <c r="I8641" i="2" s="1"/>
  <c r="P8641" i="2" l="1"/>
  <c r="R8641" i="2"/>
  <c r="T8641" i="2" s="1"/>
  <c r="U8641" i="2"/>
  <c r="Q8641" i="2"/>
  <c r="S8641" i="2" s="1"/>
  <c r="V8641" i="2" l="1"/>
  <c r="F8642" i="2" s="1"/>
  <c r="I8642" i="2" l="1"/>
  <c r="J8642" i="2"/>
  <c r="M8642" i="2" s="1"/>
  <c r="H8642" i="2"/>
  <c r="K8642" i="2" s="1"/>
  <c r="N8642" i="2" s="1"/>
  <c r="O8642" i="2" s="1"/>
  <c r="Q8642" i="2" l="1"/>
  <c r="R8642" i="2"/>
  <c r="T8642" i="2" s="1"/>
  <c r="P8642" i="2"/>
  <c r="U8642" i="2"/>
  <c r="V8642" i="2" l="1"/>
  <c r="F8643" i="2" s="1"/>
  <c r="S8642" i="2"/>
  <c r="G8643" i="2"/>
  <c r="J8643" i="2" l="1"/>
  <c r="M8643" i="2" s="1"/>
  <c r="H8643" i="2"/>
  <c r="K8643" i="2" s="1"/>
  <c r="N8643" i="2" s="1"/>
  <c r="O8643" i="2" s="1"/>
  <c r="I8643" i="2"/>
  <c r="R8643" i="2" l="1"/>
  <c r="T8643" i="2" s="1"/>
  <c r="Q8643" i="2"/>
  <c r="P8643" i="2"/>
  <c r="U8643" i="2"/>
  <c r="V8643" i="2" l="1"/>
  <c r="F8644" i="2" s="1"/>
  <c r="S8643" i="2"/>
  <c r="G8644" i="2"/>
  <c r="I8644" i="2" l="1"/>
  <c r="H8644" i="2"/>
  <c r="K8644" i="2" s="1"/>
  <c r="J8644" i="2"/>
  <c r="M8644" i="2" s="1"/>
  <c r="N8644" i="2" l="1"/>
  <c r="O8644" i="2" s="1"/>
  <c r="R8644" i="2" l="1"/>
  <c r="T8644" i="2" s="1"/>
  <c r="P8644" i="2"/>
  <c r="Q8644" i="2"/>
  <c r="U8644" i="2"/>
  <c r="V8644" i="2" s="1"/>
  <c r="F8645" i="2" s="1"/>
  <c r="J8645" i="2" l="1"/>
  <c r="M8645" i="2" s="1"/>
  <c r="H8645" i="2"/>
  <c r="K8645" i="2" s="1"/>
  <c r="S8644" i="2"/>
  <c r="G8645" i="2"/>
  <c r="I8645" i="2" l="1"/>
  <c r="L8645" i="2" s="1"/>
  <c r="N8645" i="2"/>
  <c r="O8645" i="2" s="1"/>
  <c r="U8645" i="2" l="1"/>
  <c r="Q8645" i="2"/>
  <c r="R8645" i="2"/>
  <c r="T8645" i="2" s="1"/>
  <c r="O8646" i="2"/>
  <c r="P8645" i="2"/>
  <c r="V8645" i="2" s="1"/>
  <c r="F8646" i="2" s="1"/>
  <c r="J8646" i="2" l="1"/>
  <c r="M8646" i="2" s="1"/>
  <c r="H8646" i="2"/>
  <c r="K8646" i="2" s="1"/>
  <c r="N8646" i="2" s="1"/>
  <c r="U8646" i="2"/>
  <c r="R8646" i="2"/>
  <c r="T8646" i="2" s="1"/>
  <c r="P8646" i="2"/>
  <c r="S8645" i="2"/>
  <c r="G8646" i="2"/>
  <c r="I8646" i="2" l="1"/>
  <c r="Q8646" i="2" s="1"/>
  <c r="S8646" i="2" s="1"/>
  <c r="G8647" i="2" l="1"/>
  <c r="V8646" i="2"/>
  <c r="F8647" i="2" s="1"/>
  <c r="I8647" i="2" l="1"/>
  <c r="J8647" i="2"/>
  <c r="M8647" i="2" s="1"/>
  <c r="H8647" i="2"/>
  <c r="K8647" i="2" s="1"/>
  <c r="N8647" i="2" s="1"/>
  <c r="O8647" i="2" s="1"/>
  <c r="R8647" i="2" l="1"/>
  <c r="T8647" i="2" s="1"/>
  <c r="O8648" i="2"/>
  <c r="P8647" i="2"/>
  <c r="Q8647" i="2"/>
  <c r="U8647" i="2"/>
  <c r="S8647" i="2" l="1"/>
  <c r="G8648" i="2"/>
  <c r="V8647" i="2"/>
  <c r="F8648" i="2" s="1"/>
  <c r="Q8648" i="2"/>
  <c r="U8648" i="2"/>
  <c r="P8648" i="2"/>
  <c r="R8648" i="2"/>
  <c r="T8648" i="2" s="1"/>
  <c r="S8648" i="2" l="1"/>
  <c r="J8648" i="2"/>
  <c r="M8648" i="2" s="1"/>
  <c r="H8648" i="2"/>
  <c r="K8648" i="2" s="1"/>
  <c r="N8648" i="2" s="1"/>
  <c r="V8648" i="2"/>
  <c r="F8649" i="2" s="1"/>
  <c r="I8648" i="2"/>
  <c r="G8649" i="2"/>
  <c r="I8649" i="2" l="1"/>
  <c r="J8649" i="2"/>
  <c r="M8649" i="2" s="1"/>
  <c r="H8649" i="2"/>
  <c r="K8649" i="2" s="1"/>
  <c r="N8649" i="2" s="1"/>
  <c r="O8649" i="2" s="1"/>
  <c r="Q8649" i="2" l="1"/>
  <c r="P8649" i="2"/>
  <c r="U8649" i="2"/>
  <c r="R8649" i="2"/>
  <c r="T8649" i="2" s="1"/>
  <c r="V8649" i="2" l="1"/>
  <c r="F8650" i="2" s="1"/>
  <c r="S8649" i="2"/>
  <c r="G8650" i="2"/>
  <c r="H8650" i="2" l="1"/>
  <c r="K8650" i="2" s="1"/>
  <c r="N8650" i="2" s="1"/>
  <c r="O8650" i="2" s="1"/>
  <c r="J8650" i="2"/>
  <c r="M8650" i="2" s="1"/>
  <c r="I8650" i="2"/>
  <c r="P8650" i="2" l="1"/>
  <c r="Q8650" i="2"/>
  <c r="U8650" i="2"/>
  <c r="R8650" i="2"/>
  <c r="T8650" i="2" s="1"/>
  <c r="S8650" i="2" l="1"/>
  <c r="G8651" i="2"/>
  <c r="V8650" i="2"/>
  <c r="F8651" i="2" s="1"/>
  <c r="H8651" i="2" l="1"/>
  <c r="K8651" i="2" s="1"/>
  <c r="J8651" i="2"/>
  <c r="M8651" i="2" s="1"/>
  <c r="I8651" i="2"/>
  <c r="N8651" i="2" l="1"/>
  <c r="O8651" i="2" s="1"/>
  <c r="U8651" i="2" l="1"/>
  <c r="R8651" i="2"/>
  <c r="T8651" i="2" s="1"/>
  <c r="P8651" i="2"/>
  <c r="V8651" i="2" s="1"/>
  <c r="F8652" i="2" s="1"/>
  <c r="Q8651" i="2"/>
  <c r="J8652" i="2" l="1"/>
  <c r="M8652" i="2" s="1"/>
  <c r="H8652" i="2"/>
  <c r="K8652" i="2" s="1"/>
  <c r="N8652" i="2" s="1"/>
  <c r="O8652" i="2" s="1"/>
  <c r="S8651" i="2"/>
  <c r="G8652" i="2"/>
  <c r="I8652" i="2" l="1"/>
  <c r="R8652" i="2"/>
  <c r="T8652" i="2" s="1"/>
  <c r="Q8652" i="2"/>
  <c r="S8652" i="2" s="1"/>
  <c r="P8652" i="2"/>
  <c r="V8652" i="2" s="1"/>
  <c r="F8653" i="2" s="1"/>
  <c r="U8652" i="2"/>
  <c r="O8653" i="2"/>
  <c r="J8653" i="2" l="1"/>
  <c r="M8653" i="2" s="1"/>
  <c r="H8653" i="2"/>
  <c r="K8653" i="2" s="1"/>
  <c r="N8653" i="2" s="1"/>
  <c r="U8653" i="2"/>
  <c r="Q8653" i="2"/>
  <c r="R8653" i="2"/>
  <c r="T8653" i="2" s="1"/>
  <c r="P8653" i="2"/>
  <c r="V8653" i="2" s="1"/>
  <c r="F8654" i="2" s="1"/>
  <c r="G8653" i="2"/>
  <c r="G8654" i="2" s="1"/>
  <c r="J8654" i="2" l="1"/>
  <c r="M8654" i="2" s="1"/>
  <c r="I8654" i="2"/>
  <c r="H8654" i="2"/>
  <c r="K8654" i="2" s="1"/>
  <c r="N8654" i="2" s="1"/>
  <c r="O8654" i="2" s="1"/>
  <c r="S8653" i="2"/>
  <c r="I8653" i="2"/>
  <c r="O8655" i="2" l="1"/>
  <c r="Q8654" i="2"/>
  <c r="P8654" i="2"/>
  <c r="R8654" i="2"/>
  <c r="T8654" i="2" s="1"/>
  <c r="U8654" i="2"/>
  <c r="V8654" i="2" s="1"/>
  <c r="F8655" i="2" s="1"/>
  <c r="J8655" i="2" l="1"/>
  <c r="M8655" i="2" s="1"/>
  <c r="H8655" i="2"/>
  <c r="K8655" i="2" s="1"/>
  <c r="N8655" i="2" s="1"/>
  <c r="S8654" i="2"/>
  <c r="G8655" i="2"/>
  <c r="R8655" i="2"/>
  <c r="T8655" i="2" s="1"/>
  <c r="U8655" i="2"/>
  <c r="P8655" i="2"/>
  <c r="Q8655" i="2"/>
  <c r="S8655" i="2" l="1"/>
  <c r="V8655" i="2"/>
  <c r="F8656" i="2" s="1"/>
  <c r="I8655" i="2"/>
  <c r="G8656" i="2"/>
  <c r="J8656" i="2" l="1"/>
  <c r="M8656" i="2" s="1"/>
  <c r="H8656" i="2"/>
  <c r="K8656" i="2" s="1"/>
  <c r="N8656" i="2" s="1"/>
  <c r="O8656" i="2" s="1"/>
  <c r="I8656" i="2"/>
  <c r="Q8656" i="2" l="1"/>
  <c r="R8656" i="2"/>
  <c r="T8656" i="2" s="1"/>
  <c r="P8656" i="2"/>
  <c r="U8656" i="2"/>
  <c r="V8656" i="2" s="1"/>
  <c r="F8657" i="2" s="1"/>
  <c r="H8657" i="2" l="1"/>
  <c r="K8657" i="2" s="1"/>
  <c r="J8657" i="2"/>
  <c r="M8657" i="2" s="1"/>
  <c r="S8656" i="2"/>
  <c r="G8657" i="2"/>
  <c r="I8657" i="2" l="1"/>
  <c r="L8657" i="2" s="1"/>
  <c r="N8657" i="2" s="1"/>
  <c r="O8657" i="2" s="1"/>
  <c r="P8657" i="2" l="1"/>
  <c r="Q8657" i="2"/>
  <c r="R8657" i="2"/>
  <c r="T8657" i="2" s="1"/>
  <c r="U8657" i="2"/>
  <c r="S8657" i="2" l="1"/>
  <c r="G8658" i="2"/>
  <c r="V8657" i="2"/>
  <c r="F8658" i="2" s="1"/>
  <c r="J8658" i="2" l="1"/>
  <c r="M8658" i="2" s="1"/>
  <c r="I8658" i="2"/>
  <c r="L8658" i="2" s="1"/>
  <c r="H8658" i="2"/>
  <c r="K8658" i="2" s="1"/>
  <c r="N8658" i="2" s="1"/>
  <c r="O8658" i="2" s="1"/>
  <c r="Q8658" i="2" l="1"/>
  <c r="R8658" i="2"/>
  <c r="T8658" i="2" s="1"/>
  <c r="P8658" i="2"/>
  <c r="U8658" i="2"/>
  <c r="V8658" i="2" s="1"/>
  <c r="F8659" i="2" s="1"/>
  <c r="J8659" i="2" l="1"/>
  <c r="M8659" i="2" s="1"/>
  <c r="H8659" i="2"/>
  <c r="K8659" i="2" s="1"/>
  <c r="S8658" i="2"/>
  <c r="G8659" i="2"/>
  <c r="I8659" i="2" s="1"/>
  <c r="L8659" i="2" s="1"/>
  <c r="N8659" i="2" s="1"/>
  <c r="O8659" i="2" s="1"/>
  <c r="R8659" i="2" l="1"/>
  <c r="T8659" i="2" s="1"/>
  <c r="Q8659" i="2"/>
  <c r="P8659" i="2"/>
  <c r="U8659" i="2"/>
  <c r="V8659" i="2" s="1"/>
  <c r="F8660" i="2" s="1"/>
  <c r="G8660" i="2"/>
  <c r="H8660" i="2" l="1"/>
  <c r="K8660" i="2" s="1"/>
  <c r="I8660" i="2"/>
  <c r="L8660" i="2" s="1"/>
  <c r="J8660" i="2"/>
  <c r="M8660" i="2" s="1"/>
  <c r="S8659" i="2"/>
  <c r="N8660" i="2" l="1"/>
  <c r="O8660" i="2" s="1"/>
  <c r="R8660" i="2" l="1"/>
  <c r="T8660" i="2" s="1"/>
  <c r="Q8660" i="2"/>
  <c r="P8660" i="2"/>
  <c r="U8660" i="2"/>
  <c r="V8660" i="2" s="1"/>
  <c r="F8661" i="2" s="1"/>
  <c r="J8661" i="2" l="1"/>
  <c r="M8661" i="2" s="1"/>
  <c r="H8661" i="2"/>
  <c r="K8661" i="2" s="1"/>
  <c r="S8660" i="2"/>
  <c r="G8661" i="2"/>
  <c r="I8661" i="2" l="1"/>
  <c r="L8661" i="2" s="1"/>
  <c r="N8661" i="2" s="1"/>
  <c r="O8661" i="2" s="1"/>
  <c r="Q8661" i="2" l="1"/>
  <c r="P8661" i="2"/>
  <c r="R8661" i="2"/>
  <c r="T8661" i="2" s="1"/>
  <c r="U8661" i="2"/>
  <c r="V8661" i="2" s="1"/>
  <c r="F8662" i="2" s="1"/>
  <c r="H8662" i="2" l="1"/>
  <c r="K8662" i="2" s="1"/>
  <c r="J8662" i="2"/>
  <c r="M8662" i="2" s="1"/>
  <c r="S8661" i="2"/>
  <c r="G8662" i="2"/>
  <c r="I8662" i="2" l="1"/>
  <c r="L8662" i="2" s="1"/>
  <c r="N8662" i="2" s="1"/>
  <c r="O8662" i="2" s="1"/>
  <c r="R8662" i="2" l="1"/>
  <c r="T8662" i="2" s="1"/>
  <c r="P8662" i="2"/>
  <c r="U8662" i="2"/>
  <c r="Q8662" i="2"/>
  <c r="S8662" i="2" l="1"/>
  <c r="G8663" i="2"/>
  <c r="V8662" i="2"/>
  <c r="F8663" i="2" s="1"/>
  <c r="H8663" i="2" l="1"/>
  <c r="K8663" i="2" s="1"/>
  <c r="I8663" i="2"/>
  <c r="L8663" i="2" s="1"/>
  <c r="J8663" i="2"/>
  <c r="M8663" i="2" s="1"/>
  <c r="N8663" i="2" l="1"/>
  <c r="O8663" i="2" s="1"/>
  <c r="P8663" i="2" l="1"/>
  <c r="V8663" i="2" s="1"/>
  <c r="F8664" i="2" s="1"/>
  <c r="Q8663" i="2"/>
  <c r="R8663" i="2"/>
  <c r="T8663" i="2" s="1"/>
  <c r="U8663" i="2"/>
  <c r="J8664" i="2" l="1"/>
  <c r="M8664" i="2" s="1"/>
  <c r="H8664" i="2"/>
  <c r="K8664" i="2" s="1"/>
  <c r="N8664" i="2" s="1"/>
  <c r="O8664" i="2" s="1"/>
  <c r="S8663" i="2"/>
  <c r="G8664" i="2"/>
  <c r="I8664" i="2" s="1"/>
  <c r="Q8664" i="2" s="1"/>
  <c r="U8664" i="2" l="1"/>
  <c r="P8664" i="2"/>
  <c r="V8664" i="2" s="1"/>
  <c r="F8665" i="2" s="1"/>
  <c r="R8664" i="2"/>
  <c r="T8664" i="2" s="1"/>
  <c r="G8665" i="2"/>
  <c r="J8665" i="2" l="1"/>
  <c r="M8665" i="2" s="1"/>
  <c r="H8665" i="2"/>
  <c r="K8665" i="2" s="1"/>
  <c r="N8665" i="2" s="1"/>
  <c r="O8665" i="2" s="1"/>
  <c r="I8665" i="2"/>
  <c r="S8664" i="2"/>
  <c r="R8665" i="2" l="1"/>
  <c r="T8665" i="2" s="1"/>
  <c r="P8665" i="2"/>
  <c r="Q8665" i="2"/>
  <c r="S8665" i="2" s="1"/>
  <c r="U8665" i="2"/>
  <c r="V8665" i="2" s="1"/>
  <c r="F8666" i="2" s="1"/>
  <c r="J8666" i="2" l="1"/>
  <c r="M8666" i="2" s="1"/>
  <c r="I8666" i="2"/>
  <c r="H8666" i="2"/>
  <c r="K8666" i="2" s="1"/>
  <c r="N8666" i="2" s="1"/>
  <c r="O8666" i="2" s="1"/>
  <c r="P8666" i="2" l="1"/>
  <c r="Q8666" i="2"/>
  <c r="R8666" i="2"/>
  <c r="T8666" i="2" s="1"/>
  <c r="U8666" i="2"/>
  <c r="V8666" i="2" s="1"/>
  <c r="F8667" i="2" s="1"/>
  <c r="H8667" i="2" l="1"/>
  <c r="K8667" i="2" s="1"/>
  <c r="J8667" i="2"/>
  <c r="M8667" i="2" s="1"/>
  <c r="G8667" i="2"/>
  <c r="S8666" i="2"/>
  <c r="I8667" i="2" l="1"/>
  <c r="N8667" i="2"/>
  <c r="O8667" i="2" s="1"/>
  <c r="Q8667" i="2" l="1"/>
  <c r="R8667" i="2"/>
  <c r="T8667" i="2" s="1"/>
  <c r="P8667" i="2"/>
  <c r="U8667" i="2"/>
  <c r="V8667" i="2" l="1"/>
  <c r="F8668" i="2" s="1"/>
  <c r="S8667" i="2"/>
  <c r="G8668" i="2"/>
  <c r="H8668" i="2" l="1"/>
  <c r="K8668" i="2" s="1"/>
  <c r="J8668" i="2"/>
  <c r="M8668" i="2" s="1"/>
  <c r="I8668" i="2"/>
  <c r="L8668" i="2" s="1"/>
  <c r="N8668" i="2" s="1"/>
  <c r="O8668" i="2" s="1"/>
  <c r="R8668" i="2" l="1"/>
  <c r="T8668" i="2" s="1"/>
  <c r="Q8668" i="2"/>
  <c r="U8668" i="2"/>
  <c r="P8668" i="2"/>
  <c r="V8668" i="2" s="1"/>
  <c r="F8669" i="2" s="1"/>
  <c r="H8669" i="2" l="1"/>
  <c r="K8669" i="2" s="1"/>
  <c r="J8669" i="2"/>
  <c r="M8669" i="2" s="1"/>
  <c r="S8668" i="2"/>
  <c r="G8669" i="2"/>
  <c r="I8669" i="2" l="1"/>
  <c r="N8669" i="2"/>
  <c r="O8669" i="2" s="1"/>
  <c r="P8669" i="2" l="1"/>
  <c r="U8669" i="2"/>
  <c r="Q8669" i="2"/>
  <c r="R8669" i="2"/>
  <c r="T8669" i="2" s="1"/>
  <c r="S8669" i="2" l="1"/>
  <c r="G8670" i="2"/>
  <c r="V8669" i="2"/>
  <c r="F8670" i="2" s="1"/>
  <c r="H8670" i="2" l="1"/>
  <c r="K8670" i="2" s="1"/>
  <c r="J8670" i="2"/>
  <c r="M8670" i="2" s="1"/>
  <c r="I8670" i="2"/>
  <c r="N8670" i="2" l="1"/>
  <c r="O8670" i="2" s="1"/>
  <c r="R8670" i="2" l="1"/>
  <c r="T8670" i="2" s="1"/>
  <c r="P8670" i="2"/>
  <c r="Q8670" i="2"/>
  <c r="U8670" i="2"/>
  <c r="S8670" i="2" l="1"/>
  <c r="G8671" i="2"/>
  <c r="V8670" i="2"/>
  <c r="F8671" i="2" s="1"/>
  <c r="H8671" i="2" l="1"/>
  <c r="K8671" i="2" s="1"/>
  <c r="J8671" i="2"/>
  <c r="M8671" i="2" s="1"/>
  <c r="I8671" i="2"/>
  <c r="N8671" i="2" l="1"/>
  <c r="O8671" i="2" s="1"/>
  <c r="Q8671" i="2" l="1"/>
  <c r="U8671" i="2"/>
  <c r="R8671" i="2"/>
  <c r="T8671" i="2" s="1"/>
  <c r="P8671" i="2"/>
  <c r="V8671" i="2" s="1"/>
  <c r="F8672" i="2" s="1"/>
  <c r="J8672" i="2" l="1"/>
  <c r="M8672" i="2" s="1"/>
  <c r="H8672" i="2"/>
  <c r="K8672" i="2" s="1"/>
  <c r="N8672" i="2" s="1"/>
  <c r="O8672" i="2" s="1"/>
  <c r="S8671" i="2"/>
  <c r="G8672" i="2"/>
  <c r="I8672" i="2" l="1"/>
  <c r="R8672" i="2"/>
  <c r="T8672" i="2" s="1"/>
  <c r="Q8672" i="2"/>
  <c r="S8672" i="2" s="1"/>
  <c r="P8672" i="2"/>
  <c r="U8672" i="2"/>
  <c r="V8672" i="2" l="1"/>
  <c r="F8673" i="2" s="1"/>
  <c r="G8673" i="2"/>
  <c r="J8673" i="2" l="1"/>
  <c r="M8673" i="2" s="1"/>
  <c r="H8673" i="2"/>
  <c r="K8673" i="2" s="1"/>
  <c r="N8673" i="2" s="1"/>
  <c r="O8673" i="2" s="1"/>
  <c r="I8673" i="2"/>
  <c r="Q8673" i="2" l="1"/>
  <c r="P8673" i="2"/>
  <c r="V8673" i="2" s="1"/>
  <c r="F8674" i="2" s="1"/>
  <c r="U8673" i="2"/>
  <c r="R8673" i="2"/>
  <c r="T8673" i="2" s="1"/>
  <c r="J8674" i="2" l="1"/>
  <c r="M8674" i="2" s="1"/>
  <c r="H8674" i="2"/>
  <c r="K8674" i="2" s="1"/>
  <c r="N8674" i="2" s="1"/>
  <c r="O8674" i="2" s="1"/>
  <c r="S8673" i="2"/>
  <c r="G8674" i="2"/>
  <c r="I8674" i="2" l="1"/>
  <c r="P8674" i="2"/>
  <c r="Q8674" i="2"/>
  <c r="S8674" i="2" s="1"/>
  <c r="R8674" i="2"/>
  <c r="T8674" i="2" s="1"/>
  <c r="U8674" i="2"/>
  <c r="V8674" i="2" l="1"/>
  <c r="F8675" i="2" s="1"/>
  <c r="G8675" i="2"/>
  <c r="J8675" i="2" l="1"/>
  <c r="M8675" i="2" s="1"/>
  <c r="H8675" i="2"/>
  <c r="K8675" i="2" s="1"/>
  <c r="N8675" i="2" s="1"/>
  <c r="O8675" i="2" s="1"/>
  <c r="I8675" i="2"/>
  <c r="P8675" i="2" l="1"/>
  <c r="Q8675" i="2"/>
  <c r="R8675" i="2"/>
  <c r="T8675" i="2" s="1"/>
  <c r="U8675" i="2"/>
  <c r="S8675" i="2" l="1"/>
  <c r="G8676" i="2"/>
  <c r="V8675" i="2"/>
  <c r="F8676" i="2" s="1"/>
  <c r="J8676" i="2" l="1"/>
  <c r="M8676" i="2" s="1"/>
  <c r="H8676" i="2"/>
  <c r="K8676" i="2" s="1"/>
  <c r="N8676" i="2" s="1"/>
  <c r="O8676" i="2" s="1"/>
  <c r="I8676" i="2"/>
  <c r="U8676" i="2" l="1"/>
  <c r="Q8676" i="2"/>
  <c r="P8676" i="2"/>
  <c r="V8676" i="2" s="1"/>
  <c r="F8677" i="2" s="1"/>
  <c r="R8676" i="2"/>
  <c r="T8676" i="2" s="1"/>
  <c r="H8677" i="2" l="1"/>
  <c r="K8677" i="2" s="1"/>
  <c r="J8677" i="2"/>
  <c r="M8677" i="2" s="1"/>
  <c r="S8676" i="2"/>
  <c r="G8677" i="2"/>
  <c r="I8677" i="2" l="1"/>
  <c r="N8677" i="2"/>
  <c r="O8677" i="2" s="1"/>
  <c r="U8677" i="2" l="1"/>
  <c r="R8677" i="2"/>
  <c r="T8677" i="2" s="1"/>
  <c r="P8677" i="2"/>
  <c r="Q8677" i="2"/>
  <c r="S8677" i="2" l="1"/>
  <c r="G8678" i="2"/>
  <c r="V8677" i="2"/>
  <c r="F8678" i="2" s="1"/>
  <c r="H8678" i="2" l="1"/>
  <c r="K8678" i="2" s="1"/>
  <c r="I8678" i="2"/>
  <c r="J8678" i="2"/>
  <c r="M8678" i="2" s="1"/>
  <c r="N8678" i="2" l="1"/>
  <c r="O8678" i="2" s="1"/>
  <c r="R8678" i="2" l="1"/>
  <c r="T8678" i="2" s="1"/>
  <c r="Q8678" i="2"/>
  <c r="U8678" i="2"/>
  <c r="P8678" i="2"/>
  <c r="V8678" i="2" s="1"/>
  <c r="F8679" i="2" s="1"/>
  <c r="H8679" i="2" l="1"/>
  <c r="K8679" i="2" s="1"/>
  <c r="J8679" i="2"/>
  <c r="M8679" i="2" s="1"/>
  <c r="S8678" i="2"/>
  <c r="G8679" i="2"/>
  <c r="I8679" i="2" l="1"/>
  <c r="N8679" i="2"/>
  <c r="O8679" i="2" s="1"/>
  <c r="Q8679" i="2" l="1"/>
  <c r="R8679" i="2"/>
  <c r="T8679" i="2" s="1"/>
  <c r="U8679" i="2"/>
  <c r="P8679" i="2"/>
  <c r="V8679" i="2" s="1"/>
  <c r="F8680" i="2" s="1"/>
  <c r="H8680" i="2" l="1"/>
  <c r="K8680" i="2" s="1"/>
  <c r="J8680" i="2"/>
  <c r="M8680" i="2" s="1"/>
  <c r="S8679" i="2"/>
  <c r="G8680" i="2"/>
  <c r="I8680" i="2" l="1"/>
  <c r="N8680" i="2"/>
  <c r="O8680" i="2" s="1"/>
  <c r="U8680" i="2" l="1"/>
  <c r="Q8680" i="2"/>
  <c r="R8680" i="2"/>
  <c r="T8680" i="2" s="1"/>
  <c r="P8680" i="2"/>
  <c r="V8680" i="2" s="1"/>
  <c r="F8681" i="2" s="1"/>
  <c r="J8681" i="2" l="1"/>
  <c r="M8681" i="2" s="1"/>
  <c r="H8681" i="2"/>
  <c r="K8681" i="2" s="1"/>
  <c r="S8680" i="2"/>
  <c r="G8681" i="2"/>
  <c r="I8681" i="2" l="1"/>
  <c r="L8681" i="2" s="1"/>
  <c r="N8681" i="2" s="1"/>
  <c r="O8681" i="2" s="1"/>
  <c r="Q8681" i="2" l="1"/>
  <c r="U8681" i="2"/>
  <c r="P8681" i="2"/>
  <c r="V8681" i="2" s="1"/>
  <c r="F8682" i="2" s="1"/>
  <c r="R8681" i="2"/>
  <c r="T8681" i="2" s="1"/>
  <c r="J8682" i="2" l="1"/>
  <c r="M8682" i="2" s="1"/>
  <c r="H8682" i="2"/>
  <c r="K8682" i="2" s="1"/>
  <c r="S8681" i="2"/>
  <c r="G8682" i="2"/>
  <c r="I8682" i="2" l="1"/>
  <c r="L8682" i="2" s="1"/>
  <c r="N8682" i="2" s="1"/>
  <c r="O8682" i="2" s="1"/>
  <c r="R8682" i="2" l="1"/>
  <c r="T8682" i="2" s="1"/>
  <c r="U8682" i="2"/>
  <c r="Q8682" i="2"/>
  <c r="P8682" i="2"/>
  <c r="V8682" i="2" s="1"/>
  <c r="F8683" i="2" s="1"/>
  <c r="H8683" i="2" l="1"/>
  <c r="K8683" i="2" s="1"/>
  <c r="J8683" i="2"/>
  <c r="M8683" i="2" s="1"/>
  <c r="S8682" i="2"/>
  <c r="G8683" i="2"/>
  <c r="I8683" i="2" l="1"/>
  <c r="L8683" i="2" s="1"/>
  <c r="N8683" i="2" s="1"/>
  <c r="O8683" i="2" s="1"/>
  <c r="R8683" i="2" l="1"/>
  <c r="T8683" i="2" s="1"/>
  <c r="U8683" i="2"/>
  <c r="P8683" i="2"/>
  <c r="Q8683" i="2"/>
  <c r="S8683" i="2" l="1"/>
  <c r="G8684" i="2"/>
  <c r="V8683" i="2"/>
  <c r="F8684" i="2" s="1"/>
  <c r="J8684" i="2" l="1"/>
  <c r="M8684" i="2" s="1"/>
  <c r="H8684" i="2"/>
  <c r="K8684" i="2" s="1"/>
  <c r="I8684" i="2"/>
  <c r="L8684" i="2" s="1"/>
  <c r="N8684" i="2" s="1"/>
  <c r="O8684" i="2" s="1"/>
  <c r="P8684" i="2" l="1"/>
  <c r="U8684" i="2"/>
  <c r="Q8684" i="2"/>
  <c r="R8684" i="2"/>
  <c r="T8684" i="2" s="1"/>
  <c r="G8685" i="2" l="1"/>
  <c r="S8684" i="2"/>
  <c r="V8684" i="2"/>
  <c r="F8685" i="2" s="1"/>
  <c r="J8685" i="2" l="1"/>
  <c r="M8685" i="2" s="1"/>
  <c r="H8685" i="2"/>
  <c r="K8685" i="2" s="1"/>
  <c r="I8685" i="2"/>
  <c r="L8685" i="2" s="1"/>
  <c r="N8685" i="2" s="1"/>
  <c r="O8685" i="2" s="1"/>
  <c r="R8685" i="2" l="1"/>
  <c r="T8685" i="2" s="1"/>
  <c r="P8685" i="2"/>
  <c r="Q8685" i="2"/>
  <c r="U8685" i="2"/>
  <c r="S8685" i="2" l="1"/>
  <c r="G8686" i="2"/>
  <c r="V8685" i="2"/>
  <c r="F8686" i="2" s="1"/>
  <c r="J8686" i="2" l="1"/>
  <c r="M8686" i="2" s="1"/>
  <c r="I8686" i="2"/>
  <c r="L8686" i="2" s="1"/>
  <c r="H8686" i="2"/>
  <c r="K8686" i="2" s="1"/>
  <c r="N8686" i="2" s="1"/>
  <c r="O8686" i="2" s="1"/>
  <c r="R8686" i="2" l="1"/>
  <c r="T8686" i="2" s="1"/>
  <c r="U8686" i="2"/>
  <c r="Q8686" i="2"/>
  <c r="P8686" i="2"/>
  <c r="V8686" i="2" s="1"/>
  <c r="F8687" i="2" s="1"/>
  <c r="J8687" i="2" l="1"/>
  <c r="M8687" i="2" s="1"/>
  <c r="H8687" i="2"/>
  <c r="K8687" i="2" s="1"/>
  <c r="S8686" i="2"/>
  <c r="G8687" i="2"/>
  <c r="I8687" i="2" l="1"/>
  <c r="L8687" i="2" s="1"/>
  <c r="N8687" i="2" s="1"/>
  <c r="O8687" i="2" s="1"/>
  <c r="U8687" i="2" l="1"/>
  <c r="R8687" i="2"/>
  <c r="T8687" i="2" s="1"/>
  <c r="Q8687" i="2"/>
  <c r="P8687" i="2"/>
  <c r="V8687" i="2" s="1"/>
  <c r="F8688" i="2" s="1"/>
  <c r="J8688" i="2" l="1"/>
  <c r="M8688" i="2" s="1"/>
  <c r="H8688" i="2"/>
  <c r="K8688" i="2" s="1"/>
  <c r="S8687" i="2"/>
  <c r="G8688" i="2"/>
  <c r="I8688" i="2" l="1"/>
  <c r="L8688" i="2" s="1"/>
  <c r="N8688" i="2" s="1"/>
  <c r="O8688" i="2" s="1"/>
  <c r="R8688" i="2" l="1"/>
  <c r="T8688" i="2" s="1"/>
  <c r="U8688" i="2"/>
  <c r="Q8688" i="2"/>
  <c r="P8688" i="2"/>
  <c r="V8688" i="2" s="1"/>
  <c r="F8689" i="2" s="1"/>
  <c r="H8689" i="2" l="1"/>
  <c r="K8689" i="2" s="1"/>
  <c r="J8689" i="2"/>
  <c r="M8689" i="2" s="1"/>
  <c r="S8688" i="2"/>
  <c r="G8689" i="2"/>
  <c r="I8689" i="2" s="1"/>
  <c r="N8689" i="2" l="1"/>
  <c r="O8689" i="2" s="1"/>
  <c r="U8689" i="2" l="1"/>
  <c r="R8689" i="2"/>
  <c r="T8689" i="2" s="1"/>
  <c r="P8689" i="2"/>
  <c r="Q8689" i="2"/>
  <c r="S8689" i="2" s="1"/>
  <c r="V8689" i="2" l="1"/>
  <c r="F8690" i="2" s="1"/>
  <c r="J8690" i="2" l="1"/>
  <c r="M8690" i="2" s="1"/>
  <c r="I8690" i="2"/>
  <c r="H8690" i="2"/>
  <c r="K8690" i="2" s="1"/>
  <c r="N8690" i="2" s="1"/>
  <c r="O8690" i="2" s="1"/>
  <c r="P8690" i="2" l="1"/>
  <c r="U8690" i="2"/>
  <c r="Q8690" i="2"/>
  <c r="R8690" i="2"/>
  <c r="T8690" i="2" s="1"/>
  <c r="S8690" i="2" l="1"/>
  <c r="G8691" i="2"/>
  <c r="V8690" i="2"/>
  <c r="F8691" i="2" s="1"/>
  <c r="H8691" i="2" l="1"/>
  <c r="K8691" i="2" s="1"/>
  <c r="J8691" i="2"/>
  <c r="M8691" i="2" s="1"/>
  <c r="I8691" i="2"/>
  <c r="N8691" i="2" l="1"/>
  <c r="O8691" i="2" s="1"/>
  <c r="Q8691" i="2" l="1"/>
  <c r="P8691" i="2"/>
  <c r="R8691" i="2"/>
  <c r="T8691" i="2" s="1"/>
  <c r="U8691" i="2"/>
  <c r="V8691" i="2" l="1"/>
  <c r="F8692" i="2" s="1"/>
  <c r="S8691" i="2"/>
  <c r="G8692" i="2"/>
  <c r="J8692" i="2" l="1"/>
  <c r="M8692" i="2" s="1"/>
  <c r="H8692" i="2"/>
  <c r="K8692" i="2" s="1"/>
  <c r="N8692" i="2" s="1"/>
  <c r="O8692" i="2" s="1"/>
  <c r="I8692" i="2"/>
  <c r="U8692" i="2" l="1"/>
  <c r="R8692" i="2"/>
  <c r="T8692" i="2" s="1"/>
  <c r="P8692" i="2"/>
  <c r="Q8692" i="2"/>
  <c r="S8692" i="2" l="1"/>
  <c r="G8693" i="2"/>
  <c r="V8692" i="2"/>
  <c r="F8693" i="2" s="1"/>
  <c r="H8693" i="2" l="1"/>
  <c r="K8693" i="2" s="1"/>
  <c r="N8693" i="2" s="1"/>
  <c r="O8693" i="2" s="1"/>
  <c r="I8693" i="2"/>
  <c r="J8693" i="2"/>
  <c r="M8693" i="2" s="1"/>
  <c r="Q8693" i="2" l="1"/>
  <c r="R8693" i="2"/>
  <c r="T8693" i="2" s="1"/>
  <c r="P8693" i="2"/>
  <c r="V8693" i="2" s="1"/>
  <c r="F8694" i="2" s="1"/>
  <c r="U8693" i="2"/>
  <c r="H8694" i="2" l="1"/>
  <c r="K8694" i="2" s="1"/>
  <c r="N8694" i="2" s="1"/>
  <c r="O8694" i="2" s="1"/>
  <c r="I8694" i="2"/>
  <c r="J8694" i="2"/>
  <c r="M8694" i="2" s="1"/>
  <c r="S8693" i="2"/>
  <c r="G8694" i="2"/>
  <c r="U8694" i="2" l="1"/>
  <c r="R8694" i="2"/>
  <c r="T8694" i="2" s="1"/>
  <c r="P8694" i="2"/>
  <c r="Q8694" i="2"/>
  <c r="S8694" i="2" s="1"/>
  <c r="V8694" i="2" l="1"/>
  <c r="F8695" i="2" s="1"/>
  <c r="G8695" i="2"/>
  <c r="J8695" i="2" l="1"/>
  <c r="M8695" i="2" s="1"/>
  <c r="H8695" i="2"/>
  <c r="K8695" i="2" s="1"/>
  <c r="N8695" i="2" s="1"/>
  <c r="O8695" i="2" s="1"/>
  <c r="I8695" i="2"/>
  <c r="R8695" i="2" l="1"/>
  <c r="T8695" i="2" s="1"/>
  <c r="P8695" i="2"/>
  <c r="U8695" i="2"/>
  <c r="Q8695" i="2"/>
  <c r="S8695" i="2" l="1"/>
  <c r="G8696" i="2"/>
  <c r="V8695" i="2"/>
  <c r="F8696" i="2" s="1"/>
  <c r="J8696" i="2" l="1"/>
  <c r="M8696" i="2" s="1"/>
  <c r="H8696" i="2"/>
  <c r="K8696" i="2" s="1"/>
  <c r="N8696" i="2" s="1"/>
  <c r="O8696" i="2" s="1"/>
  <c r="I8696" i="2"/>
  <c r="P8696" i="2" l="1"/>
  <c r="Q8696" i="2"/>
  <c r="U8696" i="2"/>
  <c r="R8696" i="2"/>
  <c r="T8696" i="2" s="1"/>
  <c r="S8696" i="2" l="1"/>
  <c r="G8697" i="2"/>
  <c r="V8696" i="2"/>
  <c r="F8697" i="2" s="1"/>
  <c r="H8697" i="2" l="1"/>
  <c r="K8697" i="2" s="1"/>
  <c r="J8697" i="2"/>
  <c r="M8697" i="2" s="1"/>
  <c r="I8697" i="2"/>
  <c r="N8697" i="2" l="1"/>
  <c r="O8697" i="2" s="1"/>
  <c r="U8697" i="2" l="1"/>
  <c r="R8697" i="2"/>
  <c r="T8697" i="2" s="1"/>
  <c r="Q8697" i="2"/>
  <c r="P8697" i="2"/>
  <c r="V8697" i="2" s="1"/>
  <c r="F8698" i="2" s="1"/>
  <c r="J8698" i="2" l="1"/>
  <c r="M8698" i="2" s="1"/>
  <c r="H8698" i="2"/>
  <c r="K8698" i="2" s="1"/>
  <c r="N8698" i="2" s="1"/>
  <c r="O8698" i="2" s="1"/>
  <c r="G8698" i="2"/>
  <c r="S8697" i="2"/>
  <c r="U8698" i="2" l="1"/>
  <c r="Q8698" i="2"/>
  <c r="R8698" i="2"/>
  <c r="T8698" i="2" s="1"/>
  <c r="P8698" i="2"/>
  <c r="V8698" i="2" s="1"/>
  <c r="F8699" i="2" s="1"/>
  <c r="I8698" i="2"/>
  <c r="J8699" i="2" l="1"/>
  <c r="M8699" i="2" s="1"/>
  <c r="H8699" i="2"/>
  <c r="K8699" i="2" s="1"/>
  <c r="N8699" i="2" s="1"/>
  <c r="O8699" i="2" s="1"/>
  <c r="S8698" i="2"/>
  <c r="G8699" i="2"/>
  <c r="O8700" i="2" l="1"/>
  <c r="R8699" i="2"/>
  <c r="T8699" i="2" s="1"/>
  <c r="P8699" i="2"/>
  <c r="Q8699" i="2"/>
  <c r="S8699" i="2" s="1"/>
  <c r="U8699" i="2"/>
  <c r="I8699" i="2"/>
  <c r="V8699" i="2" l="1"/>
  <c r="F8700" i="2" s="1"/>
  <c r="U8700" i="2"/>
  <c r="R8700" i="2"/>
  <c r="T8700" i="2" s="1"/>
  <c r="Q8700" i="2"/>
  <c r="G8700" i="2"/>
  <c r="G8701" i="2" s="1"/>
  <c r="J8700" i="2" l="1"/>
  <c r="M8700" i="2" s="1"/>
  <c r="H8700" i="2"/>
  <c r="I8700" i="2"/>
  <c r="K8700" i="2" l="1"/>
  <c r="N8700" i="2" s="1"/>
  <c r="P8700" i="2"/>
  <c r="S8700" i="2" l="1"/>
  <c r="V8700" i="2"/>
  <c r="F8701" i="2" s="1"/>
  <c r="J8701" i="2" l="1"/>
  <c r="M8701" i="2" s="1"/>
  <c r="H8701" i="2"/>
  <c r="K8701" i="2" s="1"/>
  <c r="N8701" i="2" s="1"/>
  <c r="O8701" i="2" s="1"/>
  <c r="I8701" i="2"/>
  <c r="O8702" i="2" l="1"/>
  <c r="R8701" i="2"/>
  <c r="T8701" i="2" s="1"/>
  <c r="Q8701" i="2"/>
  <c r="P8701" i="2"/>
  <c r="U8701" i="2"/>
  <c r="V8701" i="2" l="1"/>
  <c r="F8702" i="2" s="1"/>
  <c r="S8701" i="2"/>
  <c r="G8702" i="2"/>
  <c r="Q8702" i="2"/>
  <c r="P8702" i="2"/>
  <c r="R8702" i="2"/>
  <c r="T8702" i="2" s="1"/>
  <c r="U8702" i="2"/>
  <c r="V8702" i="2" s="1"/>
  <c r="F8703" i="2" s="1"/>
  <c r="H8703" i="2" l="1"/>
  <c r="K8703" i="2" s="1"/>
  <c r="J8703" i="2"/>
  <c r="M8703" i="2" s="1"/>
  <c r="S8702" i="2"/>
  <c r="G8703" i="2"/>
  <c r="H8702" i="2"/>
  <c r="K8702" i="2" s="1"/>
  <c r="I8702" i="2"/>
  <c r="J8702" i="2"/>
  <c r="M8702" i="2" s="1"/>
  <c r="N8702" i="2" s="1"/>
  <c r="N8703" i="2" l="1"/>
  <c r="O8703" i="2" s="1"/>
  <c r="I8703" i="2"/>
  <c r="P8703" i="2" l="1"/>
  <c r="R8703" i="2"/>
  <c r="T8703" i="2" s="1"/>
  <c r="Q8703" i="2"/>
  <c r="U8703" i="2"/>
  <c r="V8703" i="2" s="1"/>
  <c r="F8704" i="2" s="1"/>
  <c r="H8704" i="2" l="1"/>
  <c r="K8704" i="2" s="1"/>
  <c r="J8704" i="2"/>
  <c r="M8704" i="2" s="1"/>
  <c r="S8703" i="2"/>
  <c r="G8704" i="2"/>
  <c r="I8704" i="2" l="1"/>
  <c r="L8704" i="2" s="1"/>
  <c r="N8704" i="2" s="1"/>
  <c r="O8704" i="2" s="1"/>
  <c r="P8704" i="2" l="1"/>
  <c r="R8704" i="2"/>
  <c r="T8704" i="2" s="1"/>
  <c r="Q8704" i="2"/>
  <c r="U8704" i="2"/>
  <c r="S8704" i="2" l="1"/>
  <c r="G8705" i="2"/>
  <c r="V8704" i="2"/>
  <c r="F8705" i="2" s="1"/>
  <c r="H8705" i="2" l="1"/>
  <c r="K8705" i="2" s="1"/>
  <c r="J8705" i="2"/>
  <c r="M8705" i="2" s="1"/>
  <c r="I8705" i="2"/>
  <c r="L8705" i="2" s="1"/>
  <c r="N8705" i="2" l="1"/>
  <c r="O8705" i="2" s="1"/>
  <c r="R8705" i="2" l="1"/>
  <c r="T8705" i="2" s="1"/>
  <c r="P8705" i="2"/>
  <c r="Q8705" i="2"/>
  <c r="U8705" i="2"/>
  <c r="V8705" i="2" l="1"/>
  <c r="F8706" i="2" s="1"/>
  <c r="S8705" i="2"/>
  <c r="G8706" i="2"/>
  <c r="I8706" i="2" l="1"/>
  <c r="L8706" i="2" s="1"/>
  <c r="N8706" i="2" s="1"/>
  <c r="O8706" i="2" s="1"/>
  <c r="H8706" i="2"/>
  <c r="K8706" i="2" s="1"/>
  <c r="J8706" i="2"/>
  <c r="M8706" i="2" s="1"/>
  <c r="Q8706" i="2" l="1"/>
  <c r="R8706" i="2"/>
  <c r="T8706" i="2" s="1"/>
  <c r="U8706" i="2"/>
  <c r="P8706" i="2"/>
  <c r="V8706" i="2" s="1"/>
  <c r="F8707" i="2" s="1"/>
  <c r="J8707" i="2" l="1"/>
  <c r="M8707" i="2" s="1"/>
  <c r="H8707" i="2"/>
  <c r="K8707" i="2" s="1"/>
  <c r="S8706" i="2"/>
  <c r="G8707" i="2"/>
  <c r="I8707" i="2" s="1"/>
  <c r="L8707" i="2" s="1"/>
  <c r="N8707" i="2" s="1"/>
  <c r="O8707" i="2" s="1"/>
  <c r="Q8707" i="2" l="1"/>
  <c r="P8707" i="2"/>
  <c r="R8707" i="2"/>
  <c r="T8707" i="2" s="1"/>
  <c r="U8707" i="2"/>
  <c r="G8708" i="2"/>
  <c r="V8707" i="2" l="1"/>
  <c r="F8708" i="2" s="1"/>
  <c r="S8707" i="2"/>
  <c r="J8708" i="2" l="1"/>
  <c r="M8708" i="2" s="1"/>
  <c r="I8708" i="2"/>
  <c r="L8708" i="2" s="1"/>
  <c r="H8708" i="2"/>
  <c r="K8708" i="2" s="1"/>
  <c r="N8708" i="2" s="1"/>
  <c r="O8708" i="2" s="1"/>
  <c r="Q8708" i="2" l="1"/>
  <c r="R8708" i="2"/>
  <c r="T8708" i="2" s="1"/>
  <c r="P8708" i="2"/>
  <c r="U8708" i="2"/>
  <c r="V8708" i="2" s="1"/>
  <c r="F8709" i="2" s="1"/>
  <c r="J8709" i="2" l="1"/>
  <c r="M8709" i="2" s="1"/>
  <c r="H8709" i="2"/>
  <c r="K8709" i="2" s="1"/>
  <c r="S8708" i="2"/>
  <c r="G8709" i="2"/>
  <c r="I8709" i="2" l="1"/>
  <c r="L8709" i="2" s="1"/>
  <c r="N8709" i="2" s="1"/>
  <c r="O8709" i="2" s="1"/>
  <c r="Q8709" i="2" l="1"/>
  <c r="P8709" i="2"/>
  <c r="R8709" i="2"/>
  <c r="T8709" i="2" s="1"/>
  <c r="U8709" i="2"/>
  <c r="V8709" i="2" l="1"/>
  <c r="F8710" i="2" s="1"/>
  <c r="S8709" i="2"/>
  <c r="G8710" i="2"/>
  <c r="J8710" i="2" l="1"/>
  <c r="M8710" i="2" s="1"/>
  <c r="H8710" i="2"/>
  <c r="K8710" i="2" s="1"/>
  <c r="I8710" i="2"/>
  <c r="L8710" i="2" s="1"/>
  <c r="N8710" i="2" s="1"/>
  <c r="O8710" i="2" s="1"/>
  <c r="R8710" i="2" l="1"/>
  <c r="T8710" i="2" s="1"/>
  <c r="Q8710" i="2"/>
  <c r="P8710" i="2"/>
  <c r="U8710" i="2"/>
  <c r="S8710" i="2" l="1"/>
  <c r="G8711" i="2"/>
  <c r="V8710" i="2"/>
  <c r="F8711" i="2" s="1"/>
  <c r="J8711" i="2" l="1"/>
  <c r="M8711" i="2" s="1"/>
  <c r="H8711" i="2"/>
  <c r="K8711" i="2" s="1"/>
  <c r="I8711" i="2"/>
  <c r="L8711" i="2" s="1"/>
  <c r="N8711" i="2" s="1"/>
  <c r="O8711" i="2" s="1"/>
  <c r="O8712" i="2" l="1"/>
  <c r="Q8711" i="2"/>
  <c r="U8711" i="2"/>
  <c r="P8711" i="2"/>
  <c r="V8711" i="2" s="1"/>
  <c r="F8712" i="2" s="1"/>
  <c r="R8711" i="2"/>
  <c r="T8711" i="2" s="1"/>
  <c r="H8712" i="2" l="1"/>
  <c r="K8712" i="2" s="1"/>
  <c r="J8712" i="2"/>
  <c r="M8712" i="2" s="1"/>
  <c r="S8711" i="2"/>
  <c r="G8712" i="2"/>
  <c r="U8712" i="2"/>
  <c r="R8712" i="2"/>
  <c r="T8712" i="2" s="1"/>
  <c r="P8712" i="2"/>
  <c r="I8712" i="2" l="1"/>
  <c r="L8712" i="2" l="1"/>
  <c r="N8712" i="2" s="1"/>
  <c r="Q8712" i="2"/>
  <c r="S8712" i="2" l="1"/>
  <c r="V8712" i="2"/>
  <c r="F8713" i="2" s="1"/>
  <c r="G8713" i="2"/>
  <c r="J8713" i="2" l="1"/>
  <c r="M8713" i="2" s="1"/>
  <c r="I8713" i="2"/>
  <c r="H8713" i="2"/>
  <c r="K8713" i="2" s="1"/>
  <c r="N8713" i="2" l="1"/>
  <c r="O8713" i="2" s="1"/>
  <c r="O8714" i="2" l="1"/>
  <c r="R8713" i="2"/>
  <c r="T8713" i="2" s="1"/>
  <c r="P8713" i="2"/>
  <c r="V8713" i="2" s="1"/>
  <c r="F8714" i="2" s="1"/>
  <c r="U8713" i="2"/>
  <c r="Q8713" i="2"/>
  <c r="J8714" i="2" l="1"/>
  <c r="M8714" i="2" s="1"/>
  <c r="I8714" i="2"/>
  <c r="H8714" i="2"/>
  <c r="K8714" i="2" s="1"/>
  <c r="N8714" i="2" s="1"/>
  <c r="S8713" i="2"/>
  <c r="R8714" i="2"/>
  <c r="T8714" i="2" s="1"/>
  <c r="P8714" i="2"/>
  <c r="V8714" i="2" s="1"/>
  <c r="F8715" i="2" s="1"/>
  <c r="U8714" i="2"/>
  <c r="Q8714" i="2"/>
  <c r="J8715" i="2" l="1"/>
  <c r="M8715" i="2" s="1"/>
  <c r="H8715" i="2"/>
  <c r="K8715" i="2" s="1"/>
  <c r="N8715" i="2" s="1"/>
  <c r="O8715" i="2" s="1"/>
  <c r="G8715" i="2"/>
  <c r="S8714" i="2"/>
  <c r="Q8715" i="2" l="1"/>
  <c r="P8715" i="2"/>
  <c r="R8715" i="2"/>
  <c r="T8715" i="2" s="1"/>
  <c r="U8715" i="2"/>
  <c r="I8715" i="2"/>
  <c r="V8715" i="2" l="1"/>
  <c r="F8716" i="2" s="1"/>
  <c r="S8715" i="2"/>
  <c r="G8716" i="2"/>
  <c r="I8716" i="2" l="1"/>
  <c r="J8716" i="2"/>
  <c r="M8716" i="2" s="1"/>
  <c r="H8716" i="2"/>
  <c r="K8716" i="2" s="1"/>
  <c r="N8716" i="2" s="1"/>
  <c r="O8716" i="2" s="1"/>
  <c r="U8716" i="2" l="1"/>
  <c r="P8716" i="2"/>
  <c r="R8716" i="2"/>
  <c r="T8716" i="2" s="1"/>
  <c r="Q8716" i="2"/>
  <c r="V8716" i="2" l="1"/>
  <c r="F8717" i="2" s="1"/>
  <c r="S8716" i="2"/>
  <c r="G8717" i="2"/>
  <c r="H8717" i="2" l="1"/>
  <c r="K8717" i="2" s="1"/>
  <c r="I8717" i="2"/>
  <c r="J8717" i="2"/>
  <c r="M8717" i="2" s="1"/>
  <c r="N8717" i="2" l="1"/>
  <c r="O8717" i="2" s="1"/>
  <c r="U8717" i="2" l="1"/>
  <c r="R8717" i="2"/>
  <c r="T8717" i="2" s="1"/>
  <c r="Q8717" i="2"/>
  <c r="P8717" i="2"/>
  <c r="V8717" i="2" s="1"/>
  <c r="F8718" i="2" s="1"/>
  <c r="J8718" i="2" l="1"/>
  <c r="M8718" i="2" s="1"/>
  <c r="H8718" i="2"/>
  <c r="K8718" i="2" s="1"/>
  <c r="N8718" i="2" s="1"/>
  <c r="O8718" i="2" s="1"/>
  <c r="S8717" i="2"/>
  <c r="G8718" i="2"/>
  <c r="I8718" i="2" l="1"/>
  <c r="U8718" i="2"/>
  <c r="R8718" i="2"/>
  <c r="T8718" i="2" s="1"/>
  <c r="P8718" i="2"/>
  <c r="Q8718" i="2"/>
  <c r="S8718" i="2" s="1"/>
  <c r="V8718" i="2" l="1"/>
  <c r="F8719" i="2" s="1"/>
  <c r="G8719" i="2"/>
  <c r="H8719" i="2" l="1"/>
  <c r="K8719" i="2" s="1"/>
  <c r="J8719" i="2"/>
  <c r="M8719" i="2" s="1"/>
  <c r="N8719" i="2" s="1"/>
  <c r="O8719" i="2" s="1"/>
  <c r="I8719" i="2"/>
  <c r="P8719" i="2" l="1"/>
  <c r="U8719" i="2"/>
  <c r="Q8719" i="2"/>
  <c r="R8719" i="2"/>
  <c r="T8719" i="2" s="1"/>
  <c r="S8719" i="2" l="1"/>
  <c r="G8720" i="2"/>
  <c r="V8719" i="2"/>
  <c r="F8720" i="2" s="1"/>
  <c r="J8720" i="2" l="1"/>
  <c r="M8720" i="2" s="1"/>
  <c r="I8720" i="2"/>
  <c r="H8720" i="2"/>
  <c r="K8720" i="2" s="1"/>
  <c r="N8720" i="2" s="1"/>
  <c r="O8720" i="2" s="1"/>
  <c r="Q8720" i="2" l="1"/>
  <c r="R8720" i="2"/>
  <c r="T8720" i="2" s="1"/>
  <c r="P8720" i="2"/>
  <c r="U8720" i="2"/>
  <c r="V8720" i="2" l="1"/>
  <c r="F8721" i="2" s="1"/>
  <c r="S8720" i="2"/>
  <c r="G8721" i="2"/>
  <c r="H8721" i="2" l="1"/>
  <c r="K8721" i="2" s="1"/>
  <c r="J8721" i="2"/>
  <c r="M8721" i="2" s="1"/>
  <c r="I8721" i="2"/>
  <c r="N8721" i="2" l="1"/>
  <c r="O8721" i="2" s="1"/>
  <c r="Q8721" i="2" l="1"/>
  <c r="R8721" i="2"/>
  <c r="T8721" i="2" s="1"/>
  <c r="P8721" i="2"/>
  <c r="U8721" i="2"/>
  <c r="V8721" i="2" l="1"/>
  <c r="F8722" i="2" s="1"/>
  <c r="S8721" i="2"/>
  <c r="G8722" i="2"/>
  <c r="I8722" i="2" l="1"/>
  <c r="H8722" i="2"/>
  <c r="K8722" i="2" s="1"/>
  <c r="J8722" i="2"/>
  <c r="M8722" i="2" s="1"/>
  <c r="N8722" i="2" l="1"/>
  <c r="O8722" i="2" s="1"/>
  <c r="R8722" i="2" l="1"/>
  <c r="T8722" i="2" s="1"/>
  <c r="Q8722" i="2"/>
  <c r="P8722" i="2"/>
  <c r="U8722" i="2"/>
  <c r="S8722" i="2" l="1"/>
  <c r="G8723" i="2"/>
  <c r="V8722" i="2"/>
  <c r="F8723" i="2" s="1"/>
  <c r="H8723" i="2" l="1"/>
  <c r="K8723" i="2" s="1"/>
  <c r="J8723" i="2"/>
  <c r="M8723" i="2" s="1"/>
  <c r="I8723" i="2"/>
  <c r="N8723" i="2" l="1"/>
  <c r="O8723" i="2" s="1"/>
  <c r="U8723" i="2" l="1"/>
  <c r="R8723" i="2"/>
  <c r="T8723" i="2" s="1"/>
  <c r="Q8723" i="2"/>
  <c r="P8723" i="2"/>
  <c r="V8723" i="2" s="1"/>
  <c r="F8724" i="2" s="1"/>
  <c r="J8724" i="2" l="1"/>
  <c r="M8724" i="2" s="1"/>
  <c r="H8724" i="2"/>
  <c r="K8724" i="2" s="1"/>
  <c r="N8724" i="2" s="1"/>
  <c r="O8724" i="2" s="1"/>
  <c r="S8723" i="2"/>
  <c r="G8724" i="2"/>
  <c r="I8724" i="2" s="1"/>
  <c r="R8724" i="2" l="1"/>
  <c r="T8724" i="2" s="1"/>
  <c r="P8724" i="2"/>
  <c r="U8724" i="2"/>
  <c r="Q8724" i="2"/>
  <c r="S8724" i="2" s="1"/>
  <c r="O8725" i="2"/>
  <c r="G8725" i="2"/>
  <c r="U8725" i="2" l="1"/>
  <c r="R8725" i="2"/>
  <c r="T8725" i="2" s="1"/>
  <c r="Q8725" i="2"/>
  <c r="V8724" i="2"/>
  <c r="F8725" i="2" s="1"/>
  <c r="I8725" i="2" l="1"/>
  <c r="H8725" i="2"/>
  <c r="J8725" i="2"/>
  <c r="M8725" i="2" s="1"/>
  <c r="G8726" i="2"/>
  <c r="K8725" i="2" l="1"/>
  <c r="N8725" i="2" s="1"/>
  <c r="P8725" i="2"/>
  <c r="V8725" i="2" l="1"/>
  <c r="F8726" i="2" s="1"/>
  <c r="S8725" i="2"/>
  <c r="I8726" i="2" l="1"/>
  <c r="J8726" i="2"/>
  <c r="M8726" i="2" s="1"/>
  <c r="H8726" i="2"/>
  <c r="K8726" i="2" s="1"/>
  <c r="N8726" i="2" l="1"/>
  <c r="O8726" i="2" s="1"/>
  <c r="R8726" i="2" l="1"/>
  <c r="T8726" i="2" s="1"/>
  <c r="Q8726" i="2"/>
  <c r="U8726" i="2"/>
  <c r="O8727" i="2"/>
  <c r="P8726" i="2"/>
  <c r="V8726" i="2" s="1"/>
  <c r="F8727" i="2" s="1"/>
  <c r="Q8727" i="2" l="1"/>
  <c r="P8727" i="2"/>
  <c r="R8727" i="2"/>
  <c r="T8727" i="2" s="1"/>
  <c r="U8727" i="2"/>
  <c r="V8727" i="2" s="1"/>
  <c r="F8728" i="2" s="1"/>
  <c r="J8727" i="2"/>
  <c r="M8727" i="2" s="1"/>
  <c r="H8727" i="2"/>
  <c r="K8727" i="2" s="1"/>
  <c r="N8727" i="2" s="1"/>
  <c r="S8726" i="2"/>
  <c r="G8727" i="2"/>
  <c r="G8728" i="2" s="1"/>
  <c r="I8727" i="2" l="1"/>
  <c r="J8728" i="2"/>
  <c r="M8728" i="2" s="1"/>
  <c r="I8728" i="2"/>
  <c r="L8728" i="2" s="1"/>
  <c r="H8728" i="2"/>
  <c r="K8728" i="2" s="1"/>
  <c r="S8727" i="2"/>
  <c r="N8728" i="2" l="1"/>
  <c r="O8728" i="2" s="1"/>
  <c r="P8728" i="2" l="1"/>
  <c r="R8728" i="2"/>
  <c r="T8728" i="2" s="1"/>
  <c r="Q8728" i="2"/>
  <c r="U8728" i="2"/>
  <c r="S8728" i="2" l="1"/>
  <c r="G8729" i="2"/>
  <c r="V8728" i="2"/>
  <c r="F8729" i="2" s="1"/>
  <c r="I8729" i="2" l="1"/>
  <c r="L8729" i="2" s="1"/>
  <c r="J8729" i="2"/>
  <c r="M8729" i="2" s="1"/>
  <c r="H8729" i="2"/>
  <c r="K8729" i="2" s="1"/>
  <c r="N8729" i="2" s="1"/>
  <c r="O8729" i="2" s="1"/>
  <c r="R8729" i="2" l="1"/>
  <c r="T8729" i="2" s="1"/>
  <c r="U8729" i="2"/>
  <c r="Q8729" i="2"/>
  <c r="P8729" i="2"/>
  <c r="V8729" i="2" s="1"/>
  <c r="F8730" i="2" s="1"/>
  <c r="J8730" i="2" l="1"/>
  <c r="M8730" i="2" s="1"/>
  <c r="H8730" i="2"/>
  <c r="K8730" i="2" s="1"/>
  <c r="S8729" i="2"/>
  <c r="G8730" i="2"/>
  <c r="I8730" i="2" l="1"/>
  <c r="L8730" i="2" s="1"/>
  <c r="N8730" i="2" s="1"/>
  <c r="O8730" i="2" s="1"/>
  <c r="Q8730" i="2" l="1"/>
  <c r="R8730" i="2"/>
  <c r="T8730" i="2" s="1"/>
  <c r="P8730" i="2"/>
  <c r="U8730" i="2"/>
  <c r="V8730" i="2" s="1"/>
  <c r="F8731" i="2" s="1"/>
  <c r="J8731" i="2" l="1"/>
  <c r="M8731" i="2" s="1"/>
  <c r="H8731" i="2"/>
  <c r="K8731" i="2" s="1"/>
  <c r="S8730" i="2"/>
  <c r="G8731" i="2"/>
  <c r="I8731" i="2" l="1"/>
  <c r="L8731" i="2" s="1"/>
  <c r="N8731" i="2" s="1"/>
  <c r="O8731" i="2" s="1"/>
  <c r="Q8731" i="2" l="1"/>
  <c r="U8731" i="2"/>
  <c r="P8731" i="2"/>
  <c r="V8731" i="2" s="1"/>
  <c r="F8732" i="2" s="1"/>
  <c r="R8731" i="2"/>
  <c r="T8731" i="2" s="1"/>
  <c r="J8732" i="2" l="1"/>
  <c r="M8732" i="2" s="1"/>
  <c r="H8732" i="2"/>
  <c r="K8732" i="2" s="1"/>
  <c r="S8731" i="2"/>
  <c r="G8732" i="2"/>
  <c r="I8732" i="2" l="1"/>
  <c r="L8732" i="2" s="1"/>
  <c r="N8732" i="2" s="1"/>
  <c r="O8732" i="2" s="1"/>
  <c r="P8732" i="2" l="1"/>
  <c r="Q8732" i="2"/>
  <c r="U8732" i="2"/>
  <c r="R8732" i="2"/>
  <c r="T8732" i="2" s="1"/>
  <c r="S8732" i="2" l="1"/>
  <c r="G8733" i="2"/>
  <c r="V8732" i="2"/>
  <c r="F8733" i="2" s="1"/>
  <c r="H8733" i="2" l="1"/>
  <c r="K8733" i="2" s="1"/>
  <c r="J8733" i="2"/>
  <c r="M8733" i="2" s="1"/>
  <c r="I8733" i="2"/>
  <c r="L8733" i="2" s="1"/>
  <c r="N8733" i="2" s="1"/>
  <c r="O8733" i="2" s="1"/>
  <c r="Q8733" i="2" l="1"/>
  <c r="P8733" i="2"/>
  <c r="R8733" i="2"/>
  <c r="T8733" i="2" s="1"/>
  <c r="U8733" i="2"/>
  <c r="V8733" i="2" s="1"/>
  <c r="F8734" i="2" s="1"/>
  <c r="J8734" i="2" l="1"/>
  <c r="M8734" i="2" s="1"/>
  <c r="H8734" i="2"/>
  <c r="K8734" i="2" s="1"/>
  <c r="S8733" i="2"/>
  <c r="G8734" i="2"/>
  <c r="I8734" i="2" l="1"/>
  <c r="L8734" i="2" s="1"/>
  <c r="N8734" i="2" s="1"/>
  <c r="O8734" i="2" s="1"/>
  <c r="R8734" i="2" l="1"/>
  <c r="T8734" i="2" s="1"/>
  <c r="Q8734" i="2"/>
  <c r="U8734" i="2"/>
  <c r="P8734" i="2"/>
  <c r="V8734" i="2" s="1"/>
  <c r="F8735" i="2" s="1"/>
  <c r="J8735" i="2" l="1"/>
  <c r="M8735" i="2" s="1"/>
  <c r="H8735" i="2"/>
  <c r="K8735" i="2" s="1"/>
  <c r="S8734" i="2"/>
  <c r="G8735" i="2"/>
  <c r="I8735" i="2" l="1"/>
  <c r="L8735" i="2" s="1"/>
  <c r="N8735" i="2" s="1"/>
  <c r="O8735" i="2" s="1"/>
  <c r="P8735" i="2" l="1"/>
  <c r="R8735" i="2"/>
  <c r="T8735" i="2" s="1"/>
  <c r="Q8735" i="2"/>
  <c r="U8735" i="2"/>
  <c r="S8735" i="2" l="1"/>
  <c r="G8736" i="2"/>
  <c r="V8735" i="2"/>
  <c r="F8736" i="2" s="1"/>
  <c r="J8736" i="2" l="1"/>
  <c r="M8736" i="2" s="1"/>
  <c r="I8736" i="2"/>
  <c r="L8736" i="2" s="1"/>
  <c r="H8736" i="2"/>
  <c r="K8736" i="2" s="1"/>
  <c r="N8736" i="2" l="1"/>
  <c r="O8736" i="2" s="1"/>
  <c r="R8736" i="2" l="1"/>
  <c r="T8736" i="2" s="1"/>
  <c r="Q8736" i="2"/>
  <c r="P8736" i="2"/>
  <c r="U8736" i="2"/>
  <c r="V8736" i="2" l="1"/>
  <c r="F8737" i="2" s="1"/>
  <c r="S8736" i="2"/>
  <c r="G8737" i="2"/>
  <c r="H8737" i="2" l="1"/>
  <c r="K8737" i="2" s="1"/>
  <c r="J8737" i="2"/>
  <c r="M8737" i="2" s="1"/>
  <c r="I8737" i="2"/>
  <c r="L8737" i="2" s="1"/>
  <c r="N8737" i="2" l="1"/>
  <c r="O8737" i="2" s="1"/>
  <c r="Q8737" i="2" l="1"/>
  <c r="U8737" i="2"/>
  <c r="R8737" i="2"/>
  <c r="T8737" i="2" s="1"/>
  <c r="P8737" i="2"/>
  <c r="V8737" i="2" s="1"/>
  <c r="F8738" i="2" s="1"/>
  <c r="J8738" i="2" l="1"/>
  <c r="M8738" i="2" s="1"/>
  <c r="H8738" i="2"/>
  <c r="K8738" i="2" s="1"/>
  <c r="N8738" i="2" s="1"/>
  <c r="O8738" i="2" s="1"/>
  <c r="I8738" i="2"/>
  <c r="S8737" i="2"/>
  <c r="P8738" i="2" l="1"/>
  <c r="Q8738" i="2"/>
  <c r="U8738" i="2"/>
  <c r="R8738" i="2"/>
  <c r="T8738" i="2" s="1"/>
  <c r="S8738" i="2" l="1"/>
  <c r="G8739" i="2"/>
  <c r="V8738" i="2"/>
  <c r="F8739" i="2" s="1"/>
  <c r="J8739" i="2" l="1"/>
  <c r="M8739" i="2" s="1"/>
  <c r="H8739" i="2"/>
  <c r="K8739" i="2" s="1"/>
  <c r="N8739" i="2" s="1"/>
  <c r="O8739" i="2" s="1"/>
  <c r="I8739" i="2"/>
  <c r="Q8739" i="2" l="1"/>
  <c r="R8739" i="2"/>
  <c r="T8739" i="2" s="1"/>
  <c r="P8739" i="2"/>
  <c r="U8739" i="2"/>
  <c r="V8739" i="2" l="1"/>
  <c r="F8740" i="2" s="1"/>
  <c r="G8740" i="2"/>
  <c r="S8739" i="2"/>
  <c r="J8740" i="2" l="1"/>
  <c r="M8740" i="2" s="1"/>
  <c r="I8740" i="2"/>
  <c r="H8740" i="2"/>
  <c r="K8740" i="2" s="1"/>
  <c r="N8740" i="2" s="1"/>
  <c r="O8740" i="2" s="1"/>
  <c r="Q8740" i="2" l="1"/>
  <c r="R8740" i="2"/>
  <c r="T8740" i="2" s="1"/>
  <c r="U8740" i="2"/>
  <c r="P8740" i="2"/>
  <c r="V8740" i="2" s="1"/>
  <c r="F8741" i="2" s="1"/>
  <c r="J8741" i="2" l="1"/>
  <c r="M8741" i="2" s="1"/>
  <c r="H8741" i="2"/>
  <c r="K8741" i="2" s="1"/>
  <c r="N8741" i="2" s="1"/>
  <c r="O8741" i="2" s="1"/>
  <c r="S8740" i="2"/>
  <c r="G8741" i="2"/>
  <c r="P8741" i="2" l="1"/>
  <c r="R8741" i="2"/>
  <c r="T8741" i="2" s="1"/>
  <c r="U8741" i="2"/>
  <c r="Q8741" i="2"/>
  <c r="S8741" i="2" s="1"/>
  <c r="G8742" i="2"/>
  <c r="I8741" i="2"/>
  <c r="V8741" i="2" l="1"/>
  <c r="F8742" i="2" s="1"/>
  <c r="J8742" i="2" l="1"/>
  <c r="M8742" i="2" s="1"/>
  <c r="H8742" i="2"/>
  <c r="K8742" i="2" s="1"/>
  <c r="N8742" i="2" s="1"/>
  <c r="O8742" i="2" s="1"/>
  <c r="I8742" i="2"/>
  <c r="Q8742" i="2" l="1"/>
  <c r="R8742" i="2"/>
  <c r="T8742" i="2" s="1"/>
  <c r="P8742" i="2"/>
  <c r="U8742" i="2"/>
  <c r="V8742" i="2" l="1"/>
  <c r="F8743" i="2" s="1"/>
  <c r="S8742" i="2"/>
  <c r="G8743" i="2"/>
  <c r="H8743" i="2" l="1"/>
  <c r="K8743" i="2" s="1"/>
  <c r="I8743" i="2"/>
  <c r="J8743" i="2"/>
  <c r="M8743" i="2" s="1"/>
  <c r="N8743" i="2" l="1"/>
  <c r="O8743" i="2" s="1"/>
  <c r="P8743" i="2" l="1"/>
  <c r="Q8743" i="2"/>
  <c r="R8743" i="2"/>
  <c r="T8743" i="2" s="1"/>
  <c r="U8743" i="2"/>
  <c r="S8743" i="2" l="1"/>
  <c r="G8744" i="2"/>
  <c r="V8743" i="2"/>
  <c r="F8744" i="2" s="1"/>
  <c r="J8744" i="2" l="1"/>
  <c r="M8744" i="2" s="1"/>
  <c r="I8744" i="2"/>
  <c r="H8744" i="2"/>
  <c r="K8744" i="2" s="1"/>
  <c r="N8744" i="2" s="1"/>
  <c r="O8744" i="2" s="1"/>
  <c r="Q8744" i="2" l="1"/>
  <c r="P8744" i="2"/>
  <c r="U8744" i="2"/>
  <c r="V8744" i="2" s="1"/>
  <c r="F8745" i="2" s="1"/>
  <c r="R8744" i="2"/>
  <c r="T8744" i="2" s="1"/>
  <c r="H8745" i="2" l="1"/>
  <c r="K8745" i="2" s="1"/>
  <c r="J8745" i="2"/>
  <c r="M8745" i="2" s="1"/>
  <c r="S8744" i="2"/>
  <c r="G8745" i="2"/>
  <c r="I8745" i="2" l="1"/>
  <c r="N8745" i="2"/>
  <c r="O8745" i="2" s="1"/>
  <c r="Q8745" i="2" l="1"/>
  <c r="P8745" i="2"/>
  <c r="R8745" i="2"/>
  <c r="T8745" i="2" s="1"/>
  <c r="U8745" i="2"/>
  <c r="V8745" i="2" l="1"/>
  <c r="F8746" i="2" s="1"/>
  <c r="S8745" i="2"/>
  <c r="G8746" i="2"/>
  <c r="I8746" i="2" l="1"/>
  <c r="H8746" i="2"/>
  <c r="K8746" i="2" s="1"/>
  <c r="J8746" i="2"/>
  <c r="M8746" i="2" s="1"/>
  <c r="N8746" i="2" l="1"/>
  <c r="O8746" i="2" s="1"/>
  <c r="Q8746" i="2" l="1"/>
  <c r="P8746" i="2"/>
  <c r="U8746" i="2"/>
  <c r="V8746" i="2" s="1"/>
  <c r="F8747" i="2" s="1"/>
  <c r="R8746" i="2"/>
  <c r="T8746" i="2" s="1"/>
  <c r="H8747" i="2" l="1"/>
  <c r="K8747" i="2" s="1"/>
  <c r="J8747" i="2"/>
  <c r="M8747" i="2" s="1"/>
  <c r="S8746" i="2"/>
  <c r="G8747" i="2"/>
  <c r="I8747" i="2" l="1"/>
  <c r="N8747" i="2"/>
  <c r="O8747" i="2" s="1"/>
  <c r="R8747" i="2" l="1"/>
  <c r="T8747" i="2" s="1"/>
  <c r="P8747" i="2"/>
  <c r="Q8747" i="2"/>
  <c r="U8747" i="2"/>
  <c r="V8747" i="2" s="1"/>
  <c r="F8748" i="2" s="1"/>
  <c r="J8748" i="2" l="1"/>
  <c r="M8748" i="2" s="1"/>
  <c r="H8748" i="2"/>
  <c r="K8748" i="2" s="1"/>
  <c r="N8748" i="2" s="1"/>
  <c r="O8748" i="2" s="1"/>
  <c r="I8748" i="2"/>
  <c r="S8747" i="2"/>
  <c r="G8748" i="2"/>
  <c r="R8748" i="2" l="1"/>
  <c r="T8748" i="2" s="1"/>
  <c r="Q8748" i="2"/>
  <c r="P8748" i="2"/>
  <c r="U8748" i="2"/>
  <c r="G8749" i="2"/>
  <c r="S8748" i="2" l="1"/>
  <c r="V8748" i="2"/>
  <c r="F8749" i="2" s="1"/>
  <c r="J8749" i="2" l="1"/>
  <c r="M8749" i="2" s="1"/>
  <c r="I8749" i="2"/>
  <c r="H8749" i="2"/>
  <c r="K8749" i="2" s="1"/>
  <c r="N8749" i="2" s="1"/>
  <c r="O8749" i="2" s="1"/>
  <c r="R8749" i="2" l="1"/>
  <c r="T8749" i="2" s="1"/>
  <c r="Q8749" i="2"/>
  <c r="P8749" i="2"/>
  <c r="U8749" i="2"/>
  <c r="V8749" i="2" s="1"/>
  <c r="F8750" i="2" s="1"/>
  <c r="H8750" i="2" l="1"/>
  <c r="K8750" i="2" s="1"/>
  <c r="J8750" i="2"/>
  <c r="M8750" i="2" s="1"/>
  <c r="S8749" i="2"/>
  <c r="G8750" i="2"/>
  <c r="I8750" i="2" l="1"/>
  <c r="N8750" i="2"/>
  <c r="O8750" i="2" s="1"/>
  <c r="U8750" i="2" l="1"/>
  <c r="R8750" i="2"/>
  <c r="T8750" i="2" s="1"/>
  <c r="Q8750" i="2"/>
  <c r="P8750" i="2"/>
  <c r="V8750" i="2" s="1"/>
  <c r="F8751" i="2" s="1"/>
  <c r="J8751" i="2" l="1"/>
  <c r="M8751" i="2" s="1"/>
  <c r="H8751" i="2"/>
  <c r="K8751" i="2" s="1"/>
  <c r="N8751" i="2" s="1"/>
  <c r="O8751" i="2" s="1"/>
  <c r="S8750" i="2"/>
  <c r="G8751" i="2"/>
  <c r="R8751" i="2" l="1"/>
  <c r="T8751" i="2" s="1"/>
  <c r="P8751" i="2"/>
  <c r="Q8751" i="2"/>
  <c r="S8751" i="2" s="1"/>
  <c r="U8751" i="2"/>
  <c r="I8751" i="2"/>
  <c r="V8751" i="2" l="1"/>
  <c r="F8752" i="2" s="1"/>
  <c r="G8752" i="2"/>
  <c r="I8752" i="2" l="1"/>
  <c r="L8752" i="2" s="1"/>
  <c r="J8752" i="2"/>
  <c r="M8752" i="2" s="1"/>
  <c r="H8752" i="2"/>
  <c r="K8752" i="2" s="1"/>
  <c r="N8752" i="2" s="1"/>
  <c r="O8752" i="2" s="1"/>
  <c r="Q8752" i="2" l="1"/>
  <c r="G8753" i="2" s="1"/>
  <c r="R8752" i="2"/>
  <c r="T8752" i="2" s="1"/>
  <c r="P8752" i="2"/>
  <c r="U8752" i="2"/>
  <c r="S8752" i="2" l="1"/>
  <c r="V8752" i="2"/>
  <c r="F8753" i="2" s="1"/>
  <c r="I8753" i="2" l="1"/>
  <c r="L8753" i="2" s="1"/>
  <c r="J8753" i="2"/>
  <c r="M8753" i="2" s="1"/>
  <c r="H8753" i="2"/>
  <c r="K8753" i="2" s="1"/>
  <c r="N8753" i="2" s="1"/>
  <c r="O8753" i="2" s="1"/>
  <c r="R8753" i="2" l="1"/>
  <c r="T8753" i="2" s="1"/>
  <c r="Q8753" i="2"/>
  <c r="P8753" i="2"/>
  <c r="U8753" i="2"/>
  <c r="V8753" i="2" s="1"/>
  <c r="F8754" i="2" s="1"/>
  <c r="H8754" i="2" l="1"/>
  <c r="K8754" i="2" s="1"/>
  <c r="J8754" i="2"/>
  <c r="M8754" i="2" s="1"/>
  <c r="S8753" i="2"/>
  <c r="G8754" i="2"/>
  <c r="I8754" i="2" l="1"/>
  <c r="L8754" i="2" s="1"/>
  <c r="N8754" i="2" s="1"/>
  <c r="O8754" i="2" s="1"/>
  <c r="R8754" i="2" l="1"/>
  <c r="T8754" i="2" s="1"/>
  <c r="Q8754" i="2"/>
  <c r="P8754" i="2"/>
  <c r="U8754" i="2"/>
  <c r="V8754" i="2" s="1"/>
  <c r="F8755" i="2" s="1"/>
  <c r="J8755" i="2" l="1"/>
  <c r="M8755" i="2" s="1"/>
  <c r="H8755" i="2"/>
  <c r="K8755" i="2" s="1"/>
  <c r="S8754" i="2"/>
  <c r="G8755" i="2"/>
  <c r="I8755" i="2" l="1"/>
  <c r="L8755" i="2" s="1"/>
  <c r="N8755" i="2" s="1"/>
  <c r="O8755" i="2" s="1"/>
  <c r="R8755" i="2" l="1"/>
  <c r="T8755" i="2" s="1"/>
  <c r="Q8755" i="2"/>
  <c r="P8755" i="2"/>
  <c r="U8755" i="2"/>
  <c r="V8755" i="2" l="1"/>
  <c r="F8756" i="2" s="1"/>
  <c r="S8755" i="2"/>
  <c r="G8756" i="2"/>
  <c r="J8756" i="2" l="1"/>
  <c r="M8756" i="2" s="1"/>
  <c r="I8756" i="2"/>
  <c r="L8756" i="2" s="1"/>
  <c r="H8756" i="2"/>
  <c r="K8756" i="2" s="1"/>
  <c r="N8756" i="2" s="1"/>
  <c r="O8756" i="2" s="1"/>
  <c r="R8756" i="2" l="1"/>
  <c r="T8756" i="2" s="1"/>
  <c r="P8756" i="2"/>
  <c r="U8756" i="2"/>
  <c r="Q8756" i="2"/>
  <c r="S8756" i="2" l="1"/>
  <c r="G8757" i="2"/>
  <c r="V8756" i="2"/>
  <c r="F8757" i="2" s="1"/>
  <c r="J8757" i="2" l="1"/>
  <c r="M8757" i="2" s="1"/>
  <c r="I8757" i="2"/>
  <c r="L8757" i="2" s="1"/>
  <c r="H8757" i="2"/>
  <c r="K8757" i="2" s="1"/>
  <c r="N8757" i="2" l="1"/>
  <c r="O8757" i="2" s="1"/>
  <c r="Q8757" i="2" l="1"/>
  <c r="P8757" i="2"/>
  <c r="R8757" i="2"/>
  <c r="T8757" i="2" s="1"/>
  <c r="U8757" i="2"/>
  <c r="V8757" i="2" l="1"/>
  <c r="F8758" i="2" s="1"/>
  <c r="S8757" i="2"/>
  <c r="G8758" i="2"/>
  <c r="J8758" i="2" l="1"/>
  <c r="M8758" i="2" s="1"/>
  <c r="I8758" i="2"/>
  <c r="L8758" i="2" s="1"/>
  <c r="H8758" i="2"/>
  <c r="K8758" i="2" s="1"/>
  <c r="N8758" i="2" s="1"/>
  <c r="O8758" i="2" s="1"/>
  <c r="P8758" i="2" l="1"/>
  <c r="U8758" i="2"/>
  <c r="Q8758" i="2"/>
  <c r="R8758" i="2"/>
  <c r="T8758" i="2" s="1"/>
  <c r="S8758" i="2" l="1"/>
  <c r="G8759" i="2"/>
  <c r="V8758" i="2"/>
  <c r="F8759" i="2" s="1"/>
  <c r="J8759" i="2" l="1"/>
  <c r="M8759" i="2" s="1"/>
  <c r="H8759" i="2"/>
  <c r="K8759" i="2" s="1"/>
  <c r="I8759" i="2"/>
  <c r="L8759" i="2" s="1"/>
  <c r="N8759" i="2" s="1"/>
  <c r="O8759" i="2" s="1"/>
  <c r="Q8759" i="2" l="1"/>
  <c r="P8759" i="2"/>
  <c r="U8759" i="2"/>
  <c r="V8759" i="2" s="1"/>
  <c r="F8760" i="2" s="1"/>
  <c r="R8759" i="2"/>
  <c r="T8759" i="2" s="1"/>
  <c r="H8760" i="2" l="1"/>
  <c r="K8760" i="2" s="1"/>
  <c r="J8760" i="2"/>
  <c r="M8760" i="2" s="1"/>
  <c r="S8759" i="2"/>
  <c r="G8760" i="2"/>
  <c r="I8760" i="2" l="1"/>
  <c r="L8760" i="2" s="1"/>
  <c r="N8760" i="2"/>
  <c r="O8760" i="2" s="1"/>
  <c r="R8760" i="2" l="1"/>
  <c r="T8760" i="2" s="1"/>
  <c r="Q8760" i="2"/>
  <c r="P8760" i="2"/>
  <c r="U8760" i="2"/>
  <c r="V8760" i="2" l="1"/>
  <c r="F8761" i="2" s="1"/>
  <c r="S8760" i="2"/>
  <c r="G8761" i="2"/>
  <c r="J8761" i="2" l="1"/>
  <c r="M8761" i="2" s="1"/>
  <c r="I8761" i="2"/>
  <c r="H8761" i="2"/>
  <c r="K8761" i="2" s="1"/>
  <c r="N8761" i="2" s="1"/>
  <c r="O8761" i="2" s="1"/>
  <c r="R8761" i="2" l="1"/>
  <c r="T8761" i="2" s="1"/>
  <c r="B3" i="3" s="1"/>
  <c r="Q8761" i="2"/>
  <c r="U8761" i="2"/>
  <c r="P8761" i="2"/>
  <c r="V8761" i="2" l="1"/>
  <c r="S8761" i="2"/>
  <c r="B2" i="3" s="1"/>
  <c r="B4" i="3" s="1"/>
  <c r="B5" i="3"/>
  <c r="B6" i="3" s="1"/>
</calcChain>
</file>

<file path=xl/sharedStrings.xml><?xml version="1.0" encoding="utf-8"?>
<sst xmlns="http://schemas.openxmlformats.org/spreadsheetml/2006/main" count="56" uniqueCount="56">
  <si>
    <t>Parameter</t>
  </si>
  <si>
    <t>Value</t>
  </si>
  <si>
    <t>Description</t>
  </si>
  <si>
    <t>Power_MW</t>
  </si>
  <si>
    <t>Battery Power Capacity (MW)</t>
  </si>
  <si>
    <t>Duration_Hr</t>
  </si>
  <si>
    <t>Battery Duration (Hours)</t>
  </si>
  <si>
    <t>Max_Cycles_Per_Day</t>
  </si>
  <si>
    <t>Max Throughput per day (1.0 = 1 full discharge capability per day)</t>
  </si>
  <si>
    <t>RTE</t>
  </si>
  <si>
    <t>Round Trip Efficiency</t>
  </si>
  <si>
    <t>Initial_SoC_Pct</t>
  </si>
  <si>
    <t>Initial State of Charge (%)</t>
  </si>
  <si>
    <t>Reg_SoC_Drift_Pct</t>
  </si>
  <si>
    <t>SoC drift during regulation (MWh lost per MW Reg per Hour)</t>
  </si>
  <si>
    <t>Min_Arb_Spread_$/MWh</t>
  </si>
  <si>
    <t>Minimum profit spread required to engage in arbitrage ($/MWh)</t>
  </si>
  <si>
    <t>Ancillary_Participation_Pct</t>
  </si>
  <si>
    <t>Max % of physical capacity allocatable to Regulation (70-90%)</t>
  </si>
  <si>
    <t>Discharge_Priority_Mult</t>
  </si>
  <si>
    <t>Only discharge if LMP &gt; Daily_Average * This Multiplier (saves cycles for peaks)</t>
  </si>
  <si>
    <t>Min_Mode_Duration_Hr</t>
  </si>
  <si>
    <t>(Locked in formulas: Prevents 1-hour mode flipping)</t>
  </si>
  <si>
    <t>Calculations</t>
  </si>
  <si>
    <t>Max_Energy_MWh</t>
  </si>
  <si>
    <t>Eff_c</t>
  </si>
  <si>
    <t>Eff_d</t>
  </si>
  <si>
    <t>Timestamp</t>
  </si>
  <si>
    <t>LMP ($)</t>
  </si>
  <si>
    <t>Reg_Price ($)</t>
  </si>
  <si>
    <t>Daily_Avg_LMP</t>
  </si>
  <si>
    <t>Forward_6hr_Avg</t>
  </si>
  <si>
    <t>Starting_SoC</t>
  </si>
  <si>
    <t>Cum_Discharge_Tdy</t>
  </si>
  <si>
    <t>Max_Charge_MW</t>
  </si>
  <si>
    <t>Max_Discharge_MW</t>
  </si>
  <si>
    <t>Max_Reg_MW</t>
  </si>
  <si>
    <t>Exp_Charge_$</t>
  </si>
  <si>
    <t>Exp_Discharge_$</t>
  </si>
  <si>
    <t>Exp_Reg_$</t>
  </si>
  <si>
    <t>Suggested_Mode</t>
  </si>
  <si>
    <t>Final_Mode_2hr</t>
  </si>
  <si>
    <t>Charge_MW</t>
  </si>
  <si>
    <t>Discharge_MW</t>
  </si>
  <si>
    <t>Reg_MW</t>
  </si>
  <si>
    <t>Energy_Rev</t>
  </si>
  <si>
    <t>Reg_Rev</t>
  </si>
  <si>
    <t>Reg_SoC_Drift</t>
  </si>
  <si>
    <t>Ending_SoC</t>
  </si>
  <si>
    <t>Metric</t>
  </si>
  <si>
    <t>Total Value</t>
  </si>
  <si>
    <t>Total Energy Revenue ($)</t>
  </si>
  <si>
    <t>Total Reg Revenue ($)</t>
  </si>
  <si>
    <t>Total Revenue ($)</t>
  </si>
  <si>
    <t>Total Discharge (MWh)</t>
  </si>
  <si>
    <t>Cycles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</si>
</sst>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venir Next LT Pro"/>
      <family val="2"/>
    </font>
    <font>
      <b/>
      <sz val="10"/>
      <color theme="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/>
    <xf numFmtId="0" fontId="3" fillId="3" borderId="0" xfId="0" applyFont="1" applyFill="1"/>
    <xf numFmtId="0" fontId="2" fillId="2" borderId="1" xfId="0" applyFont="1" applyFill="1" applyBorder="1"/>
    <xf numFmtId="4" fontId="2" fillId="0" borderId="0" xfId="0" applyNumberFormat="1" applyFont="1"/>
    <xf numFmtId="0" fontId="3" fillId="3" borderId="1" xfId="0" applyFont="1" applyFill="1" applyBorder="1"/>
    <xf numFmtId="165" fontId="2" fillId="2" borderId="1" xfId="1" applyNumberFormat="1" applyFont="1" applyFill="1" applyBorder="1"/>
    <xf numFmtId="9" fontId="2" fillId="2" borderId="1" xfId="2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opLeftCell="A5" workbookViewId="0">
      <selection activeCell="C22" sqref="C22"/>
    </sheetView>
  </sheetViews>
  <sheetFormatPr defaultRowHeight="13.2" x14ac:dyDescent="0.25"/>
  <cols>
    <col min="1" max="1" width="30.6640625" style="3" customWidth="1"/>
    <col min="2" max="2" width="15.6640625" style="3" customWidth="1"/>
    <col min="3" max="3" width="80.6640625" style="3" customWidth="1"/>
    <col min="4" max="16384" width="8.88671875" style="3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3" t="s">
        <v>3</v>
      </c>
      <c r="B2" s="5">
        <v>170</v>
      </c>
      <c r="C2" s="3" t="s">
        <v>4</v>
      </c>
    </row>
    <row r="3" spans="1:3" x14ac:dyDescent="0.25">
      <c r="A3" s="3" t="s">
        <v>5</v>
      </c>
      <c r="B3" s="5">
        <v>2</v>
      </c>
      <c r="C3" s="3" t="s">
        <v>6</v>
      </c>
    </row>
    <row r="4" spans="1:3" x14ac:dyDescent="0.25">
      <c r="A4" s="3" t="s">
        <v>7</v>
      </c>
      <c r="B4" s="5">
        <v>1</v>
      </c>
      <c r="C4" s="3" t="s">
        <v>8</v>
      </c>
    </row>
    <row r="5" spans="1:3" x14ac:dyDescent="0.25">
      <c r="A5" s="3" t="s">
        <v>9</v>
      </c>
      <c r="B5" s="9">
        <v>0.88</v>
      </c>
      <c r="C5" s="3" t="s">
        <v>10</v>
      </c>
    </row>
    <row r="6" spans="1:3" x14ac:dyDescent="0.25">
      <c r="A6" s="3" t="s">
        <v>11</v>
      </c>
      <c r="B6" s="5">
        <v>0</v>
      </c>
      <c r="C6" s="3" t="s">
        <v>12</v>
      </c>
    </row>
    <row r="7" spans="1:3" x14ac:dyDescent="0.25">
      <c r="A7" s="3" t="s">
        <v>13</v>
      </c>
      <c r="B7" s="9">
        <v>0.02</v>
      </c>
      <c r="C7" s="3" t="s">
        <v>14</v>
      </c>
    </row>
    <row r="8" spans="1:3" x14ac:dyDescent="0.25">
      <c r="A8" s="3" t="s">
        <v>15</v>
      </c>
      <c r="B8" s="5">
        <v>20</v>
      </c>
      <c r="C8" s="3" t="s">
        <v>16</v>
      </c>
    </row>
    <row r="9" spans="1:3" x14ac:dyDescent="0.25">
      <c r="A9" s="3" t="s">
        <v>17</v>
      </c>
      <c r="B9" s="9">
        <v>0.8</v>
      </c>
      <c r="C9" s="3" t="s">
        <v>18</v>
      </c>
    </row>
    <row r="10" spans="1:3" x14ac:dyDescent="0.25">
      <c r="A10" s="3" t="s">
        <v>19</v>
      </c>
      <c r="B10" s="5">
        <v>1.2</v>
      </c>
      <c r="C10" s="3" t="s">
        <v>20</v>
      </c>
    </row>
    <row r="11" spans="1:3" x14ac:dyDescent="0.25">
      <c r="A11" s="3" t="s">
        <v>21</v>
      </c>
      <c r="B11" s="5">
        <v>2</v>
      </c>
      <c r="C11" s="3" t="s">
        <v>22</v>
      </c>
    </row>
    <row r="13" spans="1:3" x14ac:dyDescent="0.25">
      <c r="A13" s="4" t="s">
        <v>23</v>
      </c>
    </row>
    <row r="14" spans="1:3" x14ac:dyDescent="0.25">
      <c r="A14" s="3" t="s">
        <v>24</v>
      </c>
      <c r="B14" s="6">
        <f>B2*B3</f>
        <v>340</v>
      </c>
    </row>
    <row r="15" spans="1:3" x14ac:dyDescent="0.25">
      <c r="A15" s="3" t="s">
        <v>25</v>
      </c>
      <c r="B15" s="6">
        <v>1</v>
      </c>
    </row>
    <row r="16" spans="1:3" x14ac:dyDescent="0.25">
      <c r="A16" s="3" t="s">
        <v>26</v>
      </c>
      <c r="B16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761"/>
  <sheetViews>
    <sheetView showGridLines="0" tabSelected="1" workbookViewId="0">
      <selection activeCell="T12" sqref="A12:T19"/>
    </sheetView>
  </sheetViews>
  <sheetFormatPr defaultRowHeight="14.4" x14ac:dyDescent="0.3"/>
  <cols>
    <col min="1" max="1" width="16.6640625" customWidth="1"/>
    <col min="2" max="13" width="14.6640625" customWidth="1"/>
    <col min="14" max="14" width="17.21875" bestFit="1" customWidth="1"/>
    <col min="15" max="15" width="16" bestFit="1" customWidth="1"/>
    <col min="16" max="22" width="14.6640625" customWidth="1"/>
    <col min="23" max="23" width="0" hidden="1" customWidth="1"/>
  </cols>
  <sheetData>
    <row r="1" spans="1:22" x14ac:dyDescent="0.3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</row>
    <row r="2" spans="1:22" x14ac:dyDescent="0.3">
      <c r="A2" s="1">
        <v>46023</v>
      </c>
      <c r="B2" s="2">
        <v>32.547032053684262</v>
      </c>
      <c r="C2" s="2">
        <v>7.1047425573913534</v>
      </c>
      <c r="D2" s="2">
        <f t="shared" ref="D2:D65" si="0">AVERAGEIFS(B:B, A:A, "&gt;="&amp;INT(A2), A:A, "&lt;"&amp;INT(A2)+1)</f>
        <v>30.944145253238357</v>
      </c>
      <c r="E2" s="2">
        <f t="shared" ref="E2:E65" si="1">AVERAGE(B2:B7)</f>
        <v>9.7453501566927283</v>
      </c>
      <c r="F2" s="2">
        <f>Inputs!$B$14 * Inputs!$B$6</f>
        <v>0</v>
      </c>
      <c r="G2" s="2">
        <f>0</f>
        <v>0</v>
      </c>
      <c r="H2" s="2">
        <f>MIN(Inputs!$B$2, (Inputs!$B$14 - F2)/Inputs!$B$15)</f>
        <v>170</v>
      </c>
      <c r="I2" s="2">
        <f>MAX(MIN(Inputs!$B$2, F2*Inputs!$B$16, Inputs!$B$14*Inputs!$B$4 - G2), 0)</f>
        <v>0</v>
      </c>
      <c r="J2" s="2">
        <f>MAX(MIN(Inputs!$B$2, F2*Inputs!$B$16, (Inputs!$B$14-F2)/Inputs!$B$15)*Inputs!$B$9, 0)</f>
        <v>0</v>
      </c>
      <c r="K2" s="2">
        <f>MAX(E2*Inputs!$B$5 - B2 - Inputs!$B$8, 0) * H2</f>
        <v>0</v>
      </c>
      <c r="L2" s="2">
        <f>IF(B2 &gt;= D2*Inputs!$B$10, MAX(B2 - E2/Inputs!$B$5 - Inputs!$B$8, 0) * I2, 0)</f>
        <v>0</v>
      </c>
      <c r="M2" s="2">
        <f t="shared" ref="M2:M65" si="2">C2 * J2</f>
        <v>0</v>
      </c>
      <c r="N2" s="3" t="str">
        <f t="shared" ref="N2:N65" si="3">IF(MAX(K2, L2, M2)&lt;=0, "Idle", IF(AND(M2&gt;=K2, M2&gt;=L2), "Reg", IF(L2&gt;=K2, "Discharge", "Charge")))</f>
        <v>Idle</v>
      </c>
      <c r="O2" s="3" t="str">
        <f>N2</f>
        <v>Idle</v>
      </c>
      <c r="P2" s="2">
        <f t="shared" ref="P2:P65" si="4">IF(O2="Charge", H2, 0)</f>
        <v>0</v>
      </c>
      <c r="Q2" s="2">
        <f t="shared" ref="Q2:Q65" si="5">IF(O2="Discharge", I2, 0)</f>
        <v>0</v>
      </c>
      <c r="R2" s="2">
        <f t="shared" ref="R2:R65" si="6">IF(O2="Reg", J2, 0)</f>
        <v>0</v>
      </c>
      <c r="S2" s="2">
        <f t="shared" ref="S2:S65" si="7">(Q2 - P2) * B2</f>
        <v>0</v>
      </c>
      <c r="T2" s="2">
        <f t="shared" ref="T2:T65" si="8">R2 * C2</f>
        <v>0</v>
      </c>
      <c r="U2" s="2">
        <f>IF(O2="Reg", R2 * Inputs!$B$7, 0)</f>
        <v>0</v>
      </c>
      <c r="V2" s="2">
        <f>MAX(F2 + P2*Inputs!$B$15 - (Q2/Inputs!$B$16) - U2, 0)</f>
        <v>0</v>
      </c>
    </row>
    <row r="3" spans="1:22" x14ac:dyDescent="0.3">
      <c r="A3" s="1">
        <v>46023.041666666657</v>
      </c>
      <c r="B3" s="2">
        <v>17.78470889695593</v>
      </c>
      <c r="C3" s="2">
        <v>2.3956283173641579</v>
      </c>
      <c r="D3" s="2">
        <f t="shared" si="0"/>
        <v>30.944145253238357</v>
      </c>
      <c r="E3" s="2">
        <f t="shared" si="1"/>
        <v>4.3208448144120171</v>
      </c>
      <c r="F3" s="2">
        <f t="shared" ref="F3:F66" si="9">V2</f>
        <v>0</v>
      </c>
      <c r="G3" s="2">
        <f t="shared" ref="G3:G66" si="10">IF(INT(A3)=INT(A2), G2 + Q2, 0)</f>
        <v>0</v>
      </c>
      <c r="H3" s="2">
        <f>MIN(Inputs!$B$2, (Inputs!$B$14 - F3)/Inputs!$B$15)</f>
        <v>170</v>
      </c>
      <c r="I3" s="2">
        <f>MAX(MIN(Inputs!$B$2, F3*Inputs!$B$16, Inputs!$B$14*Inputs!$B$4 - G3), 0)</f>
        <v>0</v>
      </c>
      <c r="J3" s="2">
        <f>MAX(MIN(Inputs!$B$2, F3*Inputs!$B$16, (Inputs!$B$14-F3)/Inputs!$B$15)*Inputs!$B$9, 0)</f>
        <v>0</v>
      </c>
      <c r="K3" s="2">
        <f>MAX(E3*Inputs!$B$5 - B3 - Inputs!$B$8, 0) * H3</f>
        <v>0</v>
      </c>
      <c r="L3" s="2">
        <f>IF(B3 &gt;= D3*Inputs!$B$10, MAX(B3 - E3/Inputs!$B$5 - Inputs!$B$8, 0) * I3, 0)</f>
        <v>0</v>
      </c>
      <c r="M3" s="2">
        <f t="shared" si="2"/>
        <v>0</v>
      </c>
      <c r="N3" s="3" t="str">
        <f t="shared" si="3"/>
        <v>Idle</v>
      </c>
      <c r="O3" s="3" t="str">
        <f>N3</f>
        <v>Idle</v>
      </c>
      <c r="P3" s="2">
        <f t="shared" si="4"/>
        <v>0</v>
      </c>
      <c r="Q3" s="2">
        <f t="shared" si="5"/>
        <v>0</v>
      </c>
      <c r="R3" s="2">
        <f t="shared" si="6"/>
        <v>0</v>
      </c>
      <c r="S3" s="2">
        <f t="shared" si="7"/>
        <v>0</v>
      </c>
      <c r="T3" s="2">
        <f t="shared" si="8"/>
        <v>0</v>
      </c>
      <c r="U3" s="2">
        <f>IF(O3="Reg", R3 * Inputs!$B$7, 0)</f>
        <v>0</v>
      </c>
      <c r="V3" s="2">
        <f>MAX(F3 + P3*Inputs!$B$15 - (Q3/Inputs!$B$16) - U3, 0)</f>
        <v>0</v>
      </c>
    </row>
    <row r="4" spans="1:22" x14ac:dyDescent="0.3">
      <c r="A4" s="1">
        <v>46023.083333333343</v>
      </c>
      <c r="B4" s="2">
        <v>5.5633860213830317</v>
      </c>
      <c r="C4" s="2">
        <v>12.14727495392497</v>
      </c>
      <c r="D4" s="2">
        <f t="shared" si="0"/>
        <v>30.944145253238357</v>
      </c>
      <c r="E4" s="2">
        <f t="shared" si="1"/>
        <v>1.3567266649193623</v>
      </c>
      <c r="F4" s="2">
        <f t="shared" si="9"/>
        <v>0</v>
      </c>
      <c r="G4" s="2">
        <f t="shared" si="10"/>
        <v>0</v>
      </c>
      <c r="H4" s="2">
        <f>MIN(Inputs!$B$2, (Inputs!$B$14 - F4)/Inputs!$B$15)</f>
        <v>170</v>
      </c>
      <c r="I4" s="2">
        <f>MAX(MIN(Inputs!$B$2, F4*Inputs!$B$16, Inputs!$B$14*Inputs!$B$4 - G4), 0)</f>
        <v>0</v>
      </c>
      <c r="J4" s="2">
        <f>MAX(MIN(Inputs!$B$2, F4*Inputs!$B$16, (Inputs!$B$14-F4)/Inputs!$B$15)*Inputs!$B$9, 0)</f>
        <v>0</v>
      </c>
      <c r="K4" s="2">
        <f>MAX(E4*Inputs!$B$5 - B4 - Inputs!$B$8, 0) * H4</f>
        <v>0</v>
      </c>
      <c r="L4" s="2">
        <f>IF(B4 &gt;= D4*Inputs!$B$10, MAX(B4 - E4/Inputs!$B$5 - Inputs!$B$8, 0) * I4, 0)</f>
        <v>0</v>
      </c>
      <c r="M4" s="2">
        <f t="shared" si="2"/>
        <v>0</v>
      </c>
      <c r="N4" s="3" t="str">
        <f t="shared" si="3"/>
        <v>Idle</v>
      </c>
      <c r="O4" s="3" t="str">
        <f t="shared" ref="O4:O67" si="11">IF(O3&lt;&gt;O2, O3, N4)</f>
        <v>Idle</v>
      </c>
      <c r="P4" s="2">
        <f t="shared" si="4"/>
        <v>0</v>
      </c>
      <c r="Q4" s="2">
        <f t="shared" si="5"/>
        <v>0</v>
      </c>
      <c r="R4" s="2">
        <f t="shared" si="6"/>
        <v>0</v>
      </c>
      <c r="S4" s="2">
        <f t="shared" si="7"/>
        <v>0</v>
      </c>
      <c r="T4" s="2">
        <f t="shared" si="8"/>
        <v>0</v>
      </c>
      <c r="U4" s="2">
        <f>IF(O4="Reg", R4 * Inputs!$B$7, 0)</f>
        <v>0</v>
      </c>
      <c r="V4" s="2">
        <f>MAX(F4 + P4*Inputs!$B$15 - (Q4/Inputs!$B$16) - U4, 0)</f>
        <v>0</v>
      </c>
    </row>
    <row r="5" spans="1:22" x14ac:dyDescent="0.3">
      <c r="A5" s="1">
        <v>46023.125</v>
      </c>
      <c r="B5" s="2">
        <v>2.5769739681331432</v>
      </c>
      <c r="C5" s="2">
        <v>20.220980198216829</v>
      </c>
      <c r="D5" s="2">
        <f t="shared" si="0"/>
        <v>30.944145253238357</v>
      </c>
      <c r="E5" s="2">
        <f t="shared" si="1"/>
        <v>0.42949566135552386</v>
      </c>
      <c r="F5" s="2">
        <f t="shared" si="9"/>
        <v>0</v>
      </c>
      <c r="G5" s="2">
        <f t="shared" si="10"/>
        <v>0</v>
      </c>
      <c r="H5" s="2">
        <f>MIN(Inputs!$B$2, (Inputs!$B$14 - F5)/Inputs!$B$15)</f>
        <v>170</v>
      </c>
      <c r="I5" s="2">
        <f>MAX(MIN(Inputs!$B$2, F5*Inputs!$B$16, Inputs!$B$14*Inputs!$B$4 - G5), 0)</f>
        <v>0</v>
      </c>
      <c r="J5" s="2">
        <f>MAX(MIN(Inputs!$B$2, F5*Inputs!$B$16, (Inputs!$B$14-F5)/Inputs!$B$15)*Inputs!$B$9, 0)</f>
        <v>0</v>
      </c>
      <c r="K5" s="2">
        <f>MAX(E5*Inputs!$B$5 - B5 - Inputs!$B$8, 0) * H5</f>
        <v>0</v>
      </c>
      <c r="L5" s="2">
        <f>IF(B5 &gt;= D5*Inputs!$B$10, MAX(B5 - E5/Inputs!$B$5 - Inputs!$B$8, 0) * I5, 0)</f>
        <v>0</v>
      </c>
      <c r="M5" s="2">
        <f t="shared" si="2"/>
        <v>0</v>
      </c>
      <c r="N5" s="3" t="str">
        <f t="shared" si="3"/>
        <v>Idle</v>
      </c>
      <c r="O5" s="3" t="str">
        <f t="shared" si="11"/>
        <v>Idle</v>
      </c>
      <c r="P5" s="2">
        <f t="shared" si="4"/>
        <v>0</v>
      </c>
      <c r="Q5" s="2">
        <f t="shared" si="5"/>
        <v>0</v>
      </c>
      <c r="R5" s="2">
        <f t="shared" si="6"/>
        <v>0</v>
      </c>
      <c r="S5" s="2">
        <f t="shared" si="7"/>
        <v>0</v>
      </c>
      <c r="T5" s="2">
        <f t="shared" si="8"/>
        <v>0</v>
      </c>
      <c r="U5" s="2">
        <f>IF(O5="Reg", R5 * Inputs!$B$7, 0)</f>
        <v>0</v>
      </c>
      <c r="V5" s="2">
        <f>MAX(F5 + P5*Inputs!$B$15 - (Q5/Inputs!$B$16) - U5, 0)</f>
        <v>0</v>
      </c>
    </row>
    <row r="6" spans="1:22" x14ac:dyDescent="0.3">
      <c r="A6" s="1">
        <v>46023.166666666657</v>
      </c>
      <c r="B6" s="2">
        <v>0</v>
      </c>
      <c r="C6" s="2">
        <v>34.942207614948728</v>
      </c>
      <c r="D6" s="2">
        <f t="shared" si="0"/>
        <v>30.944145253238357</v>
      </c>
      <c r="E6" s="2">
        <f t="shared" si="1"/>
        <v>4.9053593798036678E-2</v>
      </c>
      <c r="F6" s="2">
        <f t="shared" si="9"/>
        <v>0</v>
      </c>
      <c r="G6" s="2">
        <f t="shared" si="10"/>
        <v>0</v>
      </c>
      <c r="H6" s="2">
        <f>MIN(Inputs!$B$2, (Inputs!$B$14 - F6)/Inputs!$B$15)</f>
        <v>170</v>
      </c>
      <c r="I6" s="2">
        <f>MAX(MIN(Inputs!$B$2, F6*Inputs!$B$16, Inputs!$B$14*Inputs!$B$4 - G6), 0)</f>
        <v>0</v>
      </c>
      <c r="J6" s="2">
        <f>MAX(MIN(Inputs!$B$2, F6*Inputs!$B$16, (Inputs!$B$14-F6)/Inputs!$B$15)*Inputs!$B$9, 0)</f>
        <v>0</v>
      </c>
      <c r="K6" s="2">
        <f>MAX(E6*Inputs!$B$5 - B6 - Inputs!$B$8, 0) * H6</f>
        <v>0</v>
      </c>
      <c r="L6" s="2">
        <f>IF(B6 &gt;= D6*Inputs!$B$10, MAX(B6 - E6/Inputs!$B$5 - Inputs!$B$8, 0) * I6, 0)</f>
        <v>0</v>
      </c>
      <c r="M6" s="2">
        <f t="shared" si="2"/>
        <v>0</v>
      </c>
      <c r="N6" s="3" t="str">
        <f t="shared" si="3"/>
        <v>Idle</v>
      </c>
      <c r="O6" s="3" t="str">
        <f t="shared" si="11"/>
        <v>Idle</v>
      </c>
      <c r="P6" s="2">
        <f t="shared" si="4"/>
        <v>0</v>
      </c>
      <c r="Q6" s="2">
        <f t="shared" si="5"/>
        <v>0</v>
      </c>
      <c r="R6" s="2">
        <f t="shared" si="6"/>
        <v>0</v>
      </c>
      <c r="S6" s="2">
        <f t="shared" si="7"/>
        <v>0</v>
      </c>
      <c r="T6" s="2">
        <f t="shared" si="8"/>
        <v>0</v>
      </c>
      <c r="U6" s="2">
        <f>IF(O6="Reg", R6 * Inputs!$B$7, 0)</f>
        <v>0</v>
      </c>
      <c r="V6" s="2">
        <f>MAX(F6 + P6*Inputs!$B$15 - (Q6/Inputs!$B$16) - U6, 0)</f>
        <v>0</v>
      </c>
    </row>
    <row r="7" spans="1:22" x14ac:dyDescent="0.3">
      <c r="A7" s="1">
        <v>46023.208333333343</v>
      </c>
      <c r="B7" s="2">
        <v>0</v>
      </c>
      <c r="C7" s="2">
        <v>3.8435702042125999</v>
      </c>
      <c r="D7" s="2">
        <f t="shared" si="0"/>
        <v>30.944145253238357</v>
      </c>
      <c r="E7" s="2">
        <f t="shared" si="1"/>
        <v>1.072916081126988</v>
      </c>
      <c r="F7" s="2">
        <f t="shared" si="9"/>
        <v>0</v>
      </c>
      <c r="G7" s="2">
        <f t="shared" si="10"/>
        <v>0</v>
      </c>
      <c r="H7" s="2">
        <f>MIN(Inputs!$B$2, (Inputs!$B$14 - F7)/Inputs!$B$15)</f>
        <v>170</v>
      </c>
      <c r="I7" s="2">
        <f>MAX(MIN(Inputs!$B$2, F7*Inputs!$B$16, Inputs!$B$14*Inputs!$B$4 - G7), 0)</f>
        <v>0</v>
      </c>
      <c r="J7" s="2">
        <f>MAX(MIN(Inputs!$B$2, F7*Inputs!$B$16, (Inputs!$B$14-F7)/Inputs!$B$15)*Inputs!$B$9, 0)</f>
        <v>0</v>
      </c>
      <c r="K7" s="2">
        <f>MAX(E7*Inputs!$B$5 - B7 - Inputs!$B$8, 0) * H7</f>
        <v>0</v>
      </c>
      <c r="L7" s="2">
        <f>IF(B7 &gt;= D7*Inputs!$B$10, MAX(B7 - E7/Inputs!$B$5 - Inputs!$B$8, 0) * I7, 0)</f>
        <v>0</v>
      </c>
      <c r="M7" s="2">
        <f t="shared" si="2"/>
        <v>0</v>
      </c>
      <c r="N7" s="3" t="str">
        <f t="shared" si="3"/>
        <v>Idle</v>
      </c>
      <c r="O7" s="3" t="str">
        <f t="shared" si="11"/>
        <v>Idle</v>
      </c>
      <c r="P7" s="2">
        <f t="shared" si="4"/>
        <v>0</v>
      </c>
      <c r="Q7" s="2">
        <f t="shared" si="5"/>
        <v>0</v>
      </c>
      <c r="R7" s="2">
        <f t="shared" si="6"/>
        <v>0</v>
      </c>
      <c r="S7" s="2">
        <f t="shared" si="7"/>
        <v>0</v>
      </c>
      <c r="T7" s="2">
        <f t="shared" si="8"/>
        <v>0</v>
      </c>
      <c r="U7" s="2">
        <f>IF(O7="Reg", R7 * Inputs!$B$7, 0)</f>
        <v>0</v>
      </c>
      <c r="V7" s="2">
        <f>MAX(F7 + P7*Inputs!$B$15 - (Q7/Inputs!$B$16) - U7, 0)</f>
        <v>0</v>
      </c>
    </row>
    <row r="8" spans="1:22" x14ac:dyDescent="0.3">
      <c r="A8" s="1">
        <v>46023.25</v>
      </c>
      <c r="B8" s="2">
        <v>0</v>
      </c>
      <c r="C8" s="2">
        <v>8.0439182761641703</v>
      </c>
      <c r="D8" s="2">
        <f t="shared" si="0"/>
        <v>30.944145253238357</v>
      </c>
      <c r="E8" s="2">
        <f t="shared" si="1"/>
        <v>5.1599239689133318</v>
      </c>
      <c r="F8" s="2">
        <f t="shared" si="9"/>
        <v>0</v>
      </c>
      <c r="G8" s="2">
        <f t="shared" si="10"/>
        <v>0</v>
      </c>
      <c r="H8" s="2">
        <f>MIN(Inputs!$B$2, (Inputs!$B$14 - F8)/Inputs!$B$15)</f>
        <v>170</v>
      </c>
      <c r="I8" s="2">
        <f>MAX(MIN(Inputs!$B$2, F8*Inputs!$B$16, Inputs!$B$14*Inputs!$B$4 - G8), 0)</f>
        <v>0</v>
      </c>
      <c r="J8" s="2">
        <f>MAX(MIN(Inputs!$B$2, F8*Inputs!$B$16, (Inputs!$B$14-F8)/Inputs!$B$15)*Inputs!$B$9, 0)</f>
        <v>0</v>
      </c>
      <c r="K8" s="2">
        <f>MAX(E8*Inputs!$B$5 - B8 - Inputs!$B$8, 0) * H8</f>
        <v>0</v>
      </c>
      <c r="L8" s="2">
        <f>IF(B8 &gt;= D8*Inputs!$B$10, MAX(B8 - E8/Inputs!$B$5 - Inputs!$B$8, 0) * I8, 0)</f>
        <v>0</v>
      </c>
      <c r="M8" s="2">
        <f t="shared" si="2"/>
        <v>0</v>
      </c>
      <c r="N8" s="3" t="str">
        <f t="shared" si="3"/>
        <v>Idle</v>
      </c>
      <c r="O8" s="3" t="str">
        <f t="shared" si="11"/>
        <v>Idle</v>
      </c>
      <c r="P8" s="2">
        <f t="shared" si="4"/>
        <v>0</v>
      </c>
      <c r="Q8" s="2">
        <f t="shared" si="5"/>
        <v>0</v>
      </c>
      <c r="R8" s="2">
        <f t="shared" si="6"/>
        <v>0</v>
      </c>
      <c r="S8" s="2">
        <f t="shared" si="7"/>
        <v>0</v>
      </c>
      <c r="T8" s="2">
        <f t="shared" si="8"/>
        <v>0</v>
      </c>
      <c r="U8" s="2">
        <f>IF(O8="Reg", R8 * Inputs!$B$7, 0)</f>
        <v>0</v>
      </c>
      <c r="V8" s="2">
        <f>MAX(F8 + P8*Inputs!$B$15 - (Q8/Inputs!$B$16) - U8, 0)</f>
        <v>0</v>
      </c>
    </row>
    <row r="9" spans="1:22" x14ac:dyDescent="0.3">
      <c r="A9" s="1">
        <v>46023.291666666657</v>
      </c>
      <c r="B9" s="2">
        <v>0</v>
      </c>
      <c r="C9" s="2">
        <v>4.8131413028184937</v>
      </c>
      <c r="D9" s="2">
        <f t="shared" si="0"/>
        <v>30.944145253238357</v>
      </c>
      <c r="E9" s="2">
        <f t="shared" si="1"/>
        <v>10.511577556926246</v>
      </c>
      <c r="F9" s="2">
        <f t="shared" si="9"/>
        <v>0</v>
      </c>
      <c r="G9" s="2">
        <f t="shared" si="10"/>
        <v>0</v>
      </c>
      <c r="H9" s="2">
        <f>MIN(Inputs!$B$2, (Inputs!$B$14 - F9)/Inputs!$B$15)</f>
        <v>170</v>
      </c>
      <c r="I9" s="2">
        <f>MAX(MIN(Inputs!$B$2, F9*Inputs!$B$16, Inputs!$B$14*Inputs!$B$4 - G9), 0)</f>
        <v>0</v>
      </c>
      <c r="J9" s="2">
        <f>MAX(MIN(Inputs!$B$2, F9*Inputs!$B$16, (Inputs!$B$14-F9)/Inputs!$B$15)*Inputs!$B$9, 0)</f>
        <v>0</v>
      </c>
      <c r="K9" s="2">
        <f>MAX(E9*Inputs!$B$5 - B9 - Inputs!$B$8, 0) * H9</f>
        <v>0</v>
      </c>
      <c r="L9" s="2">
        <f>IF(B9 &gt;= D9*Inputs!$B$10, MAX(B9 - E9/Inputs!$B$5 - Inputs!$B$8, 0) * I9, 0)</f>
        <v>0</v>
      </c>
      <c r="M9" s="2">
        <f t="shared" si="2"/>
        <v>0</v>
      </c>
      <c r="N9" s="3" t="str">
        <f t="shared" si="3"/>
        <v>Idle</v>
      </c>
      <c r="O9" s="3" t="str">
        <f t="shared" si="11"/>
        <v>Idle</v>
      </c>
      <c r="P9" s="2">
        <f t="shared" si="4"/>
        <v>0</v>
      </c>
      <c r="Q9" s="2">
        <f t="shared" si="5"/>
        <v>0</v>
      </c>
      <c r="R9" s="2">
        <f t="shared" si="6"/>
        <v>0</v>
      </c>
      <c r="S9" s="2">
        <f t="shared" si="7"/>
        <v>0</v>
      </c>
      <c r="T9" s="2">
        <f t="shared" si="8"/>
        <v>0</v>
      </c>
      <c r="U9" s="2">
        <f>IF(O9="Reg", R9 * Inputs!$B$7, 0)</f>
        <v>0</v>
      </c>
      <c r="V9" s="2">
        <f>MAX(F9 + P9*Inputs!$B$15 - (Q9/Inputs!$B$16) - U9, 0)</f>
        <v>0</v>
      </c>
    </row>
    <row r="10" spans="1:22" x14ac:dyDescent="0.3">
      <c r="A10" s="1">
        <v>46023.333333333343</v>
      </c>
      <c r="B10" s="2">
        <v>0</v>
      </c>
      <c r="C10" s="2">
        <v>22.02155152388908</v>
      </c>
      <c r="D10" s="2">
        <f t="shared" si="0"/>
        <v>30.944145253238357</v>
      </c>
      <c r="E10" s="2">
        <f t="shared" si="1"/>
        <v>16.847067618484122</v>
      </c>
      <c r="F10" s="2">
        <f t="shared" si="9"/>
        <v>0</v>
      </c>
      <c r="G10" s="2">
        <f t="shared" si="10"/>
        <v>0</v>
      </c>
      <c r="H10" s="2">
        <f>MIN(Inputs!$B$2, (Inputs!$B$14 - F10)/Inputs!$B$15)</f>
        <v>170</v>
      </c>
      <c r="I10" s="2">
        <f>MAX(MIN(Inputs!$B$2, F10*Inputs!$B$16, Inputs!$B$14*Inputs!$B$4 - G10), 0)</f>
        <v>0</v>
      </c>
      <c r="J10" s="2">
        <f>MAX(MIN(Inputs!$B$2, F10*Inputs!$B$16, (Inputs!$B$14-F10)/Inputs!$B$15)*Inputs!$B$9, 0)</f>
        <v>0</v>
      </c>
      <c r="K10" s="2">
        <f>MAX(E10*Inputs!$B$5 - B10 - Inputs!$B$8, 0) * H10</f>
        <v>0</v>
      </c>
      <c r="L10" s="2">
        <f>IF(B10 &gt;= D10*Inputs!$B$10, MAX(B10 - E10/Inputs!$B$5 - Inputs!$B$8, 0) * I10, 0)</f>
        <v>0</v>
      </c>
      <c r="M10" s="2">
        <f t="shared" si="2"/>
        <v>0</v>
      </c>
      <c r="N10" s="3" t="str">
        <f t="shared" si="3"/>
        <v>Idle</v>
      </c>
      <c r="O10" s="3" t="str">
        <f t="shared" si="11"/>
        <v>Idle</v>
      </c>
      <c r="P10" s="2">
        <f t="shared" si="4"/>
        <v>0</v>
      </c>
      <c r="Q10" s="2">
        <f t="shared" si="5"/>
        <v>0</v>
      </c>
      <c r="R10" s="2">
        <f t="shared" si="6"/>
        <v>0</v>
      </c>
      <c r="S10" s="2">
        <f t="shared" si="7"/>
        <v>0</v>
      </c>
      <c r="T10" s="2">
        <f t="shared" si="8"/>
        <v>0</v>
      </c>
      <c r="U10" s="2">
        <f>IF(O10="Reg", R10 * Inputs!$B$7, 0)</f>
        <v>0</v>
      </c>
      <c r="V10" s="2">
        <f>MAX(F10 + P10*Inputs!$B$15 - (Q10/Inputs!$B$16) - U10, 0)</f>
        <v>0</v>
      </c>
    </row>
    <row r="11" spans="1:22" x14ac:dyDescent="0.3">
      <c r="A11" s="1">
        <v>46023.375</v>
      </c>
      <c r="B11" s="2">
        <v>0.29432156278822008</v>
      </c>
      <c r="C11" s="2">
        <v>2.4528723868971118</v>
      </c>
      <c r="D11" s="2">
        <f t="shared" si="0"/>
        <v>30.944145253238357</v>
      </c>
      <c r="E11" s="2">
        <f t="shared" si="1"/>
        <v>25.85787469951994</v>
      </c>
      <c r="F11" s="2">
        <f t="shared" si="9"/>
        <v>0</v>
      </c>
      <c r="G11" s="2">
        <f t="shared" si="10"/>
        <v>0</v>
      </c>
      <c r="H11" s="2">
        <f>MIN(Inputs!$B$2, (Inputs!$B$14 - F11)/Inputs!$B$15)</f>
        <v>170</v>
      </c>
      <c r="I11" s="2">
        <f>MAX(MIN(Inputs!$B$2, F11*Inputs!$B$16, Inputs!$B$14*Inputs!$B$4 - G11), 0)</f>
        <v>0</v>
      </c>
      <c r="J11" s="2">
        <f>MAX(MIN(Inputs!$B$2, F11*Inputs!$B$16, (Inputs!$B$14-F11)/Inputs!$B$15)*Inputs!$B$9, 0)</f>
        <v>0</v>
      </c>
      <c r="K11" s="2">
        <f>MAX(E11*Inputs!$B$5 - B11 - Inputs!$B$8, 0) * H11</f>
        <v>418.30338937418583</v>
      </c>
      <c r="L11" s="2">
        <f>IF(B11 &gt;= D11*Inputs!$B$10, MAX(B11 - E11/Inputs!$B$5 - Inputs!$B$8, 0) * I11, 0)</f>
        <v>0</v>
      </c>
      <c r="M11" s="2">
        <f t="shared" si="2"/>
        <v>0</v>
      </c>
      <c r="N11" s="3" t="str">
        <f t="shared" si="3"/>
        <v>Charge</v>
      </c>
      <c r="O11" s="3" t="str">
        <f t="shared" si="11"/>
        <v>Charge</v>
      </c>
      <c r="P11" s="2">
        <f t="shared" si="4"/>
        <v>170</v>
      </c>
      <c r="Q11" s="2">
        <f t="shared" si="5"/>
        <v>0</v>
      </c>
      <c r="R11" s="2">
        <f t="shared" si="6"/>
        <v>0</v>
      </c>
      <c r="S11" s="2">
        <f t="shared" si="7"/>
        <v>-50.034665673997416</v>
      </c>
      <c r="T11" s="2">
        <f t="shared" si="8"/>
        <v>0</v>
      </c>
      <c r="U11" s="2">
        <f>IF(O11="Reg", R11 * Inputs!$B$7, 0)</f>
        <v>0</v>
      </c>
      <c r="V11" s="2">
        <f>MAX(F11 + P11*Inputs!$B$15 - (Q11/Inputs!$B$16) - U11, 0)</f>
        <v>170</v>
      </c>
    </row>
    <row r="12" spans="1:22" x14ac:dyDescent="0.3">
      <c r="A12" s="1">
        <v>46023.416666666657</v>
      </c>
      <c r="B12" s="2">
        <v>6.1431749239737083</v>
      </c>
      <c r="C12" s="2">
        <v>4.4285883041489011</v>
      </c>
      <c r="D12" s="2">
        <f t="shared" si="0"/>
        <v>30.944145253238357</v>
      </c>
      <c r="E12" s="2">
        <f t="shared" si="1"/>
        <v>35.427756132520926</v>
      </c>
      <c r="F12" s="2">
        <f t="shared" si="9"/>
        <v>170</v>
      </c>
      <c r="G12" s="2">
        <f t="shared" si="10"/>
        <v>0</v>
      </c>
      <c r="H12" s="2">
        <f>MIN(Inputs!$B$2, (Inputs!$B$14 - F12)/Inputs!$B$15)</f>
        <v>170</v>
      </c>
      <c r="I12" s="2">
        <f>MAX(MIN(Inputs!$B$2, F12*Inputs!$B$16, Inputs!$B$14*Inputs!$B$4 - G12), 0)</f>
        <v>170</v>
      </c>
      <c r="J12" s="2">
        <f>MAX(MIN(Inputs!$B$2, F12*Inputs!$B$16, (Inputs!$B$14-F12)/Inputs!$B$15)*Inputs!$B$9, 0)</f>
        <v>136</v>
      </c>
      <c r="K12" s="2">
        <f>MAX(E12*Inputs!$B$5 - B12 - Inputs!$B$8, 0) * H12</f>
        <v>855.65258034960061</v>
      </c>
      <c r="L12" s="2">
        <f>IF(B12 &gt;= D12*Inputs!$B$10, MAX(B12 - E12/Inputs!$B$5 - Inputs!$B$8, 0) * I12, 0)</f>
        <v>0</v>
      </c>
      <c r="M12" s="2">
        <f t="shared" si="2"/>
        <v>602.28800936425057</v>
      </c>
      <c r="N12" s="3" t="str">
        <f t="shared" si="3"/>
        <v>Charge</v>
      </c>
      <c r="O12" s="3" t="str">
        <f t="shared" si="11"/>
        <v>Charge</v>
      </c>
      <c r="P12" s="2">
        <f t="shared" si="4"/>
        <v>170</v>
      </c>
      <c r="Q12" s="2">
        <f t="shared" si="5"/>
        <v>0</v>
      </c>
      <c r="R12" s="2">
        <f t="shared" si="6"/>
        <v>0</v>
      </c>
      <c r="S12" s="2">
        <f t="shared" si="7"/>
        <v>-1044.3397370755304</v>
      </c>
      <c r="T12" s="2">
        <f t="shared" si="8"/>
        <v>0</v>
      </c>
      <c r="U12" s="2">
        <f>IF(O12="Reg", R12 * Inputs!$B$7, 0)</f>
        <v>0</v>
      </c>
      <c r="V12" s="2">
        <f>MAX(F12 + P12*Inputs!$B$15 - (Q12/Inputs!$B$16) - U12, 0)</f>
        <v>340</v>
      </c>
    </row>
    <row r="13" spans="1:22" x14ac:dyDescent="0.3">
      <c r="A13" s="1">
        <v>46023.458333333343</v>
      </c>
      <c r="B13" s="2">
        <v>24.522047326718059</v>
      </c>
      <c r="C13" s="2">
        <v>8.4240126324388083</v>
      </c>
      <c r="D13" s="2">
        <f t="shared" si="0"/>
        <v>30.944145253238357</v>
      </c>
      <c r="E13" s="2">
        <f t="shared" si="1"/>
        <v>45.734418185156962</v>
      </c>
      <c r="F13" s="2">
        <f t="shared" si="9"/>
        <v>340</v>
      </c>
      <c r="G13" s="2">
        <f t="shared" si="10"/>
        <v>0</v>
      </c>
      <c r="H13" s="2">
        <f>MIN(Inputs!$B$2, (Inputs!$B$14 - F13)/Inputs!$B$15)</f>
        <v>0</v>
      </c>
      <c r="I13" s="2">
        <f>MAX(MIN(Inputs!$B$2, F13*Inputs!$B$16, Inputs!$B$14*Inputs!$B$4 - G13), 0)</f>
        <v>170</v>
      </c>
      <c r="J13" s="2">
        <f>MAX(MIN(Inputs!$B$2, F13*Inputs!$B$16, (Inputs!$B$14-F13)/Inputs!$B$15)*Inputs!$B$9, 0)</f>
        <v>0</v>
      </c>
      <c r="K13" s="2">
        <f>MAX(E13*Inputs!$B$5 - B13 - Inputs!$B$8, 0) * H13</f>
        <v>0</v>
      </c>
      <c r="L13" s="2">
        <f>IF(B13 &gt;= D13*Inputs!$B$10, MAX(B13 - E13/Inputs!$B$5 - Inputs!$B$8, 0) * I13, 0)</f>
        <v>0</v>
      </c>
      <c r="M13" s="2">
        <f t="shared" si="2"/>
        <v>0</v>
      </c>
      <c r="N13" s="3" t="str">
        <f t="shared" si="3"/>
        <v>Idle</v>
      </c>
      <c r="O13" s="3" t="str">
        <f t="shared" si="11"/>
        <v>Idle</v>
      </c>
      <c r="P13" s="2">
        <f t="shared" si="4"/>
        <v>0</v>
      </c>
      <c r="Q13" s="2">
        <f t="shared" si="5"/>
        <v>0</v>
      </c>
      <c r="R13" s="2">
        <f t="shared" si="6"/>
        <v>0</v>
      </c>
      <c r="S13" s="2">
        <f t="shared" si="7"/>
        <v>0</v>
      </c>
      <c r="T13" s="2">
        <f t="shared" si="8"/>
        <v>0</v>
      </c>
      <c r="U13" s="2">
        <f>IF(O13="Reg", R13 * Inputs!$B$7, 0)</f>
        <v>0</v>
      </c>
      <c r="V13" s="2">
        <f>MAX(F13 + P13*Inputs!$B$15 - (Q13/Inputs!$B$16) - U13, 0)</f>
        <v>340</v>
      </c>
    </row>
    <row r="14" spans="1:22" x14ac:dyDescent="0.3">
      <c r="A14" s="1">
        <v>46023.5</v>
      </c>
      <c r="B14" s="2">
        <v>32.109921528077493</v>
      </c>
      <c r="C14" s="2">
        <v>2.597229832993718</v>
      </c>
      <c r="D14" s="2">
        <f t="shared" si="0"/>
        <v>30.944145253238357</v>
      </c>
      <c r="E14" s="2">
        <f t="shared" si="1"/>
        <v>53.780938362344465</v>
      </c>
      <c r="F14" s="2">
        <f t="shared" si="9"/>
        <v>340</v>
      </c>
      <c r="G14" s="2">
        <f t="shared" si="10"/>
        <v>0</v>
      </c>
      <c r="H14" s="2">
        <f>MIN(Inputs!$B$2, (Inputs!$B$14 - F14)/Inputs!$B$15)</f>
        <v>0</v>
      </c>
      <c r="I14" s="2">
        <f>MAX(MIN(Inputs!$B$2, F14*Inputs!$B$16, Inputs!$B$14*Inputs!$B$4 - G14), 0)</f>
        <v>170</v>
      </c>
      <c r="J14" s="2">
        <f>MAX(MIN(Inputs!$B$2, F14*Inputs!$B$16, (Inputs!$B$14-F14)/Inputs!$B$15)*Inputs!$B$9, 0)</f>
        <v>0</v>
      </c>
      <c r="K14" s="2">
        <f>MAX(E14*Inputs!$B$5 - B14 - Inputs!$B$8, 0) * H14</f>
        <v>0</v>
      </c>
      <c r="L14" s="2">
        <f>IF(B14 &gt;= D14*Inputs!$B$10, MAX(B14 - E14/Inputs!$B$5 - Inputs!$B$8, 0) * I14, 0)</f>
        <v>0</v>
      </c>
      <c r="M14" s="2">
        <f t="shared" si="2"/>
        <v>0</v>
      </c>
      <c r="N14" s="3" t="str">
        <f t="shared" si="3"/>
        <v>Idle</v>
      </c>
      <c r="O14" s="3" t="str">
        <f t="shared" si="11"/>
        <v>Idle</v>
      </c>
      <c r="P14" s="2">
        <f t="shared" si="4"/>
        <v>0</v>
      </c>
      <c r="Q14" s="2">
        <f t="shared" si="5"/>
        <v>0</v>
      </c>
      <c r="R14" s="2">
        <f t="shared" si="6"/>
        <v>0</v>
      </c>
      <c r="S14" s="2">
        <f t="shared" si="7"/>
        <v>0</v>
      </c>
      <c r="T14" s="2">
        <f t="shared" si="8"/>
        <v>0</v>
      </c>
      <c r="U14" s="2">
        <f>IF(O14="Reg", R14 * Inputs!$B$7, 0)</f>
        <v>0</v>
      </c>
      <c r="V14" s="2">
        <f>MAX(F14 + P14*Inputs!$B$15 - (Q14/Inputs!$B$16) - U14, 0)</f>
        <v>340</v>
      </c>
    </row>
    <row r="15" spans="1:22" x14ac:dyDescent="0.3">
      <c r="A15" s="1">
        <v>46023.541666666657</v>
      </c>
      <c r="B15" s="2">
        <v>38.012940369347263</v>
      </c>
      <c r="C15" s="2">
        <v>11.35475630984608</v>
      </c>
      <c r="D15" s="2">
        <f t="shared" si="0"/>
        <v>30.944145253238357</v>
      </c>
      <c r="E15" s="2">
        <f t="shared" si="1"/>
        <v>59.837847848135318</v>
      </c>
      <c r="F15" s="2">
        <f t="shared" si="9"/>
        <v>340</v>
      </c>
      <c r="G15" s="2">
        <f t="shared" si="10"/>
        <v>0</v>
      </c>
      <c r="H15" s="2">
        <f>MIN(Inputs!$B$2, (Inputs!$B$14 - F15)/Inputs!$B$15)</f>
        <v>0</v>
      </c>
      <c r="I15" s="2">
        <f>MAX(MIN(Inputs!$B$2, F15*Inputs!$B$16, Inputs!$B$14*Inputs!$B$4 - G15), 0)</f>
        <v>170</v>
      </c>
      <c r="J15" s="2">
        <f>MAX(MIN(Inputs!$B$2, F15*Inputs!$B$16, (Inputs!$B$14-F15)/Inputs!$B$15)*Inputs!$B$9, 0)</f>
        <v>0</v>
      </c>
      <c r="K15" s="2">
        <f>MAX(E15*Inputs!$B$5 - B15 - Inputs!$B$8, 0) * H15</f>
        <v>0</v>
      </c>
      <c r="L15" s="2">
        <f>IF(B15 &gt;= D15*Inputs!$B$10, MAX(B15 - E15/Inputs!$B$5 - Inputs!$B$8, 0) * I15, 0)</f>
        <v>0</v>
      </c>
      <c r="M15" s="2">
        <f t="shared" si="2"/>
        <v>0</v>
      </c>
      <c r="N15" s="3" t="str">
        <f t="shared" si="3"/>
        <v>Idle</v>
      </c>
      <c r="O15" s="3" t="str">
        <f t="shared" si="11"/>
        <v>Idle</v>
      </c>
      <c r="P15" s="2">
        <f t="shared" si="4"/>
        <v>0</v>
      </c>
      <c r="Q15" s="2">
        <f t="shared" si="5"/>
        <v>0</v>
      </c>
      <c r="R15" s="2">
        <f t="shared" si="6"/>
        <v>0</v>
      </c>
      <c r="S15" s="2">
        <f t="shared" si="7"/>
        <v>0</v>
      </c>
      <c r="T15" s="2">
        <f t="shared" si="8"/>
        <v>0</v>
      </c>
      <c r="U15" s="2">
        <f>IF(O15="Reg", R15 * Inputs!$B$7, 0)</f>
        <v>0</v>
      </c>
      <c r="V15" s="2">
        <f>MAX(F15 + P15*Inputs!$B$15 - (Q15/Inputs!$B$16) - U15, 0)</f>
        <v>340</v>
      </c>
    </row>
    <row r="16" spans="1:22" x14ac:dyDescent="0.3">
      <c r="A16" s="1">
        <v>46023.583333333343</v>
      </c>
      <c r="B16" s="2">
        <v>54.064842486214893</v>
      </c>
      <c r="C16" s="2">
        <v>20.577270164692742</v>
      </c>
      <c r="D16" s="2">
        <f t="shared" si="0"/>
        <v>30.944145253238357</v>
      </c>
      <c r="E16" s="2">
        <f t="shared" si="1"/>
        <v>63.771970360505087</v>
      </c>
      <c r="F16" s="2">
        <f t="shared" si="9"/>
        <v>340</v>
      </c>
      <c r="G16" s="2">
        <f t="shared" si="10"/>
        <v>0</v>
      </c>
      <c r="H16" s="2">
        <f>MIN(Inputs!$B$2, (Inputs!$B$14 - F16)/Inputs!$B$15)</f>
        <v>0</v>
      </c>
      <c r="I16" s="2">
        <f>MAX(MIN(Inputs!$B$2, F16*Inputs!$B$16, Inputs!$B$14*Inputs!$B$4 - G16), 0)</f>
        <v>170</v>
      </c>
      <c r="J16" s="2">
        <f>MAX(MIN(Inputs!$B$2, F16*Inputs!$B$16, (Inputs!$B$14-F16)/Inputs!$B$15)*Inputs!$B$9, 0)</f>
        <v>0</v>
      </c>
      <c r="K16" s="2">
        <f>MAX(E16*Inputs!$B$5 - B16 - Inputs!$B$8, 0) * H16</f>
        <v>0</v>
      </c>
      <c r="L16" s="2">
        <f>IF(B16 &gt;= D16*Inputs!$B$10, MAX(B16 - E16/Inputs!$B$5 - Inputs!$B$8, 0) * I16, 0)</f>
        <v>0</v>
      </c>
      <c r="M16" s="2">
        <f t="shared" si="2"/>
        <v>0</v>
      </c>
      <c r="N16" s="3" t="str">
        <f t="shared" si="3"/>
        <v>Idle</v>
      </c>
      <c r="O16" s="3" t="str">
        <f t="shared" si="11"/>
        <v>Idle</v>
      </c>
      <c r="P16" s="2">
        <f t="shared" si="4"/>
        <v>0</v>
      </c>
      <c r="Q16" s="2">
        <f t="shared" si="5"/>
        <v>0</v>
      </c>
      <c r="R16" s="2">
        <f t="shared" si="6"/>
        <v>0</v>
      </c>
      <c r="S16" s="2">
        <f t="shared" si="7"/>
        <v>0</v>
      </c>
      <c r="T16" s="2">
        <f t="shared" si="8"/>
        <v>0</v>
      </c>
      <c r="U16" s="2">
        <f>IF(O16="Reg", R16 * Inputs!$B$7, 0)</f>
        <v>0</v>
      </c>
      <c r="V16" s="2">
        <f>MAX(F16 + P16*Inputs!$B$15 - (Q16/Inputs!$B$16) - U16, 0)</f>
        <v>340</v>
      </c>
    </row>
    <row r="17" spans="1:22" x14ac:dyDescent="0.3">
      <c r="A17" s="1">
        <v>46023.625</v>
      </c>
      <c r="B17" s="2">
        <v>57.713610160794147</v>
      </c>
      <c r="C17" s="2">
        <v>4.7107624206333876</v>
      </c>
      <c r="D17" s="2">
        <f t="shared" si="0"/>
        <v>30.944145253238357</v>
      </c>
      <c r="E17" s="2">
        <f t="shared" si="1"/>
        <v>64.285253563668149</v>
      </c>
      <c r="F17" s="2">
        <f t="shared" si="9"/>
        <v>340</v>
      </c>
      <c r="G17" s="2">
        <f t="shared" si="10"/>
        <v>0</v>
      </c>
      <c r="H17" s="2">
        <f>MIN(Inputs!$B$2, (Inputs!$B$14 - F17)/Inputs!$B$15)</f>
        <v>0</v>
      </c>
      <c r="I17" s="2">
        <f>MAX(MIN(Inputs!$B$2, F17*Inputs!$B$16, Inputs!$B$14*Inputs!$B$4 - G17), 0)</f>
        <v>170</v>
      </c>
      <c r="J17" s="2">
        <f>MAX(MIN(Inputs!$B$2, F17*Inputs!$B$16, (Inputs!$B$14-F17)/Inputs!$B$15)*Inputs!$B$9, 0)</f>
        <v>0</v>
      </c>
      <c r="K17" s="2">
        <f>MAX(E17*Inputs!$B$5 - B17 - Inputs!$B$8, 0) * H17</f>
        <v>0</v>
      </c>
      <c r="L17" s="2">
        <f>IF(B17 &gt;= D17*Inputs!$B$10, MAX(B17 - E17/Inputs!$B$5 - Inputs!$B$8, 0) * I17, 0)</f>
        <v>0</v>
      </c>
      <c r="M17" s="2">
        <f t="shared" si="2"/>
        <v>0</v>
      </c>
      <c r="N17" s="3" t="str">
        <f t="shared" si="3"/>
        <v>Idle</v>
      </c>
      <c r="O17" s="3" t="str">
        <f t="shared" si="11"/>
        <v>Idle</v>
      </c>
      <c r="P17" s="2">
        <f t="shared" si="4"/>
        <v>0</v>
      </c>
      <c r="Q17" s="2">
        <f t="shared" si="5"/>
        <v>0</v>
      </c>
      <c r="R17" s="2">
        <f t="shared" si="6"/>
        <v>0</v>
      </c>
      <c r="S17" s="2">
        <f t="shared" si="7"/>
        <v>0</v>
      </c>
      <c r="T17" s="2">
        <f t="shared" si="8"/>
        <v>0</v>
      </c>
      <c r="U17" s="2">
        <f>IF(O17="Reg", R17 * Inputs!$B$7, 0)</f>
        <v>0</v>
      </c>
      <c r="V17" s="2">
        <f>MAX(F17 + P17*Inputs!$B$15 - (Q17/Inputs!$B$16) - U17, 0)</f>
        <v>340</v>
      </c>
    </row>
    <row r="18" spans="1:22" x14ac:dyDescent="0.3">
      <c r="A18" s="1">
        <v>46023.666666666657</v>
      </c>
      <c r="B18" s="2">
        <v>67.983147239789901</v>
      </c>
      <c r="C18" s="2">
        <v>7.8973511176338276</v>
      </c>
      <c r="D18" s="2">
        <f t="shared" si="0"/>
        <v>30.944145253238357</v>
      </c>
      <c r="E18" s="2">
        <f t="shared" si="1"/>
        <v>64.022248509641983</v>
      </c>
      <c r="F18" s="2">
        <f t="shared" si="9"/>
        <v>340</v>
      </c>
      <c r="G18" s="2">
        <f t="shared" si="10"/>
        <v>0</v>
      </c>
      <c r="H18" s="2">
        <f>MIN(Inputs!$B$2, (Inputs!$B$14 - F18)/Inputs!$B$15)</f>
        <v>0</v>
      </c>
      <c r="I18" s="2">
        <f>MAX(MIN(Inputs!$B$2, F18*Inputs!$B$16, Inputs!$B$14*Inputs!$B$4 - G18), 0)</f>
        <v>170</v>
      </c>
      <c r="J18" s="2">
        <f>MAX(MIN(Inputs!$B$2, F18*Inputs!$B$16, (Inputs!$B$14-F18)/Inputs!$B$15)*Inputs!$B$9, 0)</f>
        <v>0</v>
      </c>
      <c r="K18" s="2">
        <f>MAX(E18*Inputs!$B$5 - B18 - Inputs!$B$8, 0) * H18</f>
        <v>0</v>
      </c>
      <c r="L18" s="2">
        <f>IF(B18 &gt;= D18*Inputs!$B$10, MAX(B18 - E18/Inputs!$B$5 - Inputs!$B$8, 0) * I18, 0)</f>
        <v>0</v>
      </c>
      <c r="M18" s="2">
        <f t="shared" si="2"/>
        <v>0</v>
      </c>
      <c r="N18" s="3" t="str">
        <f t="shared" si="3"/>
        <v>Idle</v>
      </c>
      <c r="O18" s="3" t="str">
        <f t="shared" si="11"/>
        <v>Idle</v>
      </c>
      <c r="P18" s="2">
        <f t="shared" si="4"/>
        <v>0</v>
      </c>
      <c r="Q18" s="2">
        <f t="shared" si="5"/>
        <v>0</v>
      </c>
      <c r="R18" s="2">
        <f t="shared" si="6"/>
        <v>0</v>
      </c>
      <c r="S18" s="2">
        <f t="shared" si="7"/>
        <v>0</v>
      </c>
      <c r="T18" s="2">
        <f t="shared" si="8"/>
        <v>0</v>
      </c>
      <c r="U18" s="2">
        <f>IF(O18="Reg", R18 * Inputs!$B$7, 0)</f>
        <v>0</v>
      </c>
      <c r="V18" s="2">
        <f>MAX(F18 + P18*Inputs!$B$15 - (Q18/Inputs!$B$16) - U18, 0)</f>
        <v>340</v>
      </c>
    </row>
    <row r="19" spans="1:22" x14ac:dyDescent="0.3">
      <c r="A19" s="1">
        <v>46023.708333333343</v>
      </c>
      <c r="B19" s="2">
        <v>72.801168389843127</v>
      </c>
      <c r="C19" s="2">
        <v>1.718371867744201</v>
      </c>
      <c r="D19" s="2">
        <f t="shared" si="0"/>
        <v>30.944145253238357</v>
      </c>
      <c r="E19" s="2">
        <f t="shared" si="1"/>
        <v>61.291871464885311</v>
      </c>
      <c r="F19" s="2">
        <f t="shared" si="9"/>
        <v>340</v>
      </c>
      <c r="G19" s="2">
        <f t="shared" si="10"/>
        <v>0</v>
      </c>
      <c r="H19" s="2">
        <f>MIN(Inputs!$B$2, (Inputs!$B$14 - F19)/Inputs!$B$15)</f>
        <v>0</v>
      </c>
      <c r="I19" s="2">
        <f>MAX(MIN(Inputs!$B$2, F19*Inputs!$B$16, Inputs!$B$14*Inputs!$B$4 - G19), 0)</f>
        <v>170</v>
      </c>
      <c r="J19" s="2">
        <f>MAX(MIN(Inputs!$B$2, F19*Inputs!$B$16, (Inputs!$B$14-F19)/Inputs!$B$15)*Inputs!$B$9, 0)</f>
        <v>0</v>
      </c>
      <c r="K19" s="2">
        <f>MAX(E19*Inputs!$B$5 - B19 - Inputs!$B$8, 0) * H19</f>
        <v>0</v>
      </c>
      <c r="L19" s="2">
        <f>IF(B19 &gt;= D19*Inputs!$B$10, MAX(B19 - E19/Inputs!$B$5 - Inputs!$B$8, 0) * I19, 0)</f>
        <v>0</v>
      </c>
      <c r="M19" s="2">
        <f t="shared" si="2"/>
        <v>0</v>
      </c>
      <c r="N19" s="3" t="str">
        <f t="shared" si="3"/>
        <v>Idle</v>
      </c>
      <c r="O19" s="3" t="str">
        <f t="shared" si="11"/>
        <v>Idle</v>
      </c>
      <c r="P19" s="2">
        <f t="shared" si="4"/>
        <v>0</v>
      </c>
      <c r="Q19" s="2">
        <f t="shared" si="5"/>
        <v>0</v>
      </c>
      <c r="R19" s="2">
        <f t="shared" si="6"/>
        <v>0</v>
      </c>
      <c r="S19" s="2">
        <f t="shared" si="7"/>
        <v>0</v>
      </c>
      <c r="T19" s="2">
        <f t="shared" si="8"/>
        <v>0</v>
      </c>
      <c r="U19" s="2">
        <f>IF(O19="Reg", R19 * Inputs!$B$7, 0)</f>
        <v>0</v>
      </c>
      <c r="V19" s="2">
        <f>MAX(F19 + P19*Inputs!$B$15 - (Q19/Inputs!$B$16) - U19, 0)</f>
        <v>340</v>
      </c>
    </row>
    <row r="20" spans="1:22" x14ac:dyDescent="0.3">
      <c r="A20" s="1">
        <v>46023.75</v>
      </c>
      <c r="B20" s="2">
        <v>68.451378442822545</v>
      </c>
      <c r="C20" s="2">
        <v>1.065793633179281</v>
      </c>
      <c r="D20" s="2">
        <f t="shared" si="0"/>
        <v>30.944145253238357</v>
      </c>
      <c r="E20" s="2">
        <f t="shared" si="1"/>
        <v>55.090368525002901</v>
      </c>
      <c r="F20" s="2">
        <f t="shared" si="9"/>
        <v>340</v>
      </c>
      <c r="G20" s="2">
        <f t="shared" si="10"/>
        <v>0</v>
      </c>
      <c r="H20" s="2">
        <f>MIN(Inputs!$B$2, (Inputs!$B$14 - F20)/Inputs!$B$15)</f>
        <v>0</v>
      </c>
      <c r="I20" s="2">
        <f>MAX(MIN(Inputs!$B$2, F20*Inputs!$B$16, Inputs!$B$14*Inputs!$B$4 - G20), 0)</f>
        <v>170</v>
      </c>
      <c r="J20" s="2">
        <f>MAX(MIN(Inputs!$B$2, F20*Inputs!$B$16, (Inputs!$B$14-F20)/Inputs!$B$15)*Inputs!$B$9, 0)</f>
        <v>0</v>
      </c>
      <c r="K20" s="2">
        <f>MAX(E20*Inputs!$B$5 - B20 - Inputs!$B$8, 0) * H20</f>
        <v>0</v>
      </c>
      <c r="L20" s="2">
        <f>IF(B20 &gt;= D20*Inputs!$B$10, MAX(B20 - E20/Inputs!$B$5 - Inputs!$B$8, 0) * I20, 0)</f>
        <v>0</v>
      </c>
      <c r="M20" s="2">
        <f t="shared" si="2"/>
        <v>0</v>
      </c>
      <c r="N20" s="3" t="str">
        <f t="shared" si="3"/>
        <v>Idle</v>
      </c>
      <c r="O20" s="3" t="str">
        <f t="shared" si="11"/>
        <v>Idle</v>
      </c>
      <c r="P20" s="2">
        <f t="shared" si="4"/>
        <v>0</v>
      </c>
      <c r="Q20" s="2">
        <f t="shared" si="5"/>
        <v>0</v>
      </c>
      <c r="R20" s="2">
        <f t="shared" si="6"/>
        <v>0</v>
      </c>
      <c r="S20" s="2">
        <f t="shared" si="7"/>
        <v>0</v>
      </c>
      <c r="T20" s="2">
        <f t="shared" si="8"/>
        <v>0</v>
      </c>
      <c r="U20" s="2">
        <f>IF(O20="Reg", R20 * Inputs!$B$7, 0)</f>
        <v>0</v>
      </c>
      <c r="V20" s="2">
        <f>MAX(F20 + P20*Inputs!$B$15 - (Q20/Inputs!$B$16) - U20, 0)</f>
        <v>340</v>
      </c>
    </row>
    <row r="21" spans="1:22" x14ac:dyDescent="0.3">
      <c r="A21" s="1">
        <v>46023.791666666657</v>
      </c>
      <c r="B21" s="2">
        <v>61.617675443565851</v>
      </c>
      <c r="C21" s="2">
        <v>13.032688999939509</v>
      </c>
      <c r="D21" s="2">
        <f t="shared" si="0"/>
        <v>30.944145253238357</v>
      </c>
      <c r="E21" s="2">
        <f t="shared" si="1"/>
        <v>48.26272603454165</v>
      </c>
      <c r="F21" s="2">
        <f t="shared" si="9"/>
        <v>340</v>
      </c>
      <c r="G21" s="2">
        <f t="shared" si="10"/>
        <v>0</v>
      </c>
      <c r="H21" s="2">
        <f>MIN(Inputs!$B$2, (Inputs!$B$14 - F21)/Inputs!$B$15)</f>
        <v>0</v>
      </c>
      <c r="I21" s="2">
        <f>MAX(MIN(Inputs!$B$2, F21*Inputs!$B$16, Inputs!$B$14*Inputs!$B$4 - G21), 0)</f>
        <v>170</v>
      </c>
      <c r="J21" s="2">
        <f>MAX(MIN(Inputs!$B$2, F21*Inputs!$B$16, (Inputs!$B$14-F21)/Inputs!$B$15)*Inputs!$B$9, 0)</f>
        <v>0</v>
      </c>
      <c r="K21" s="2">
        <f>MAX(E21*Inputs!$B$5 - B21 - Inputs!$B$8, 0) * H21</f>
        <v>0</v>
      </c>
      <c r="L21" s="2">
        <f>IF(B21 &gt;= D21*Inputs!$B$10, MAX(B21 - E21/Inputs!$B$5 - Inputs!$B$8, 0) * I21, 0)</f>
        <v>0</v>
      </c>
      <c r="M21" s="2">
        <f t="shared" si="2"/>
        <v>0</v>
      </c>
      <c r="N21" s="3" t="str">
        <f t="shared" si="3"/>
        <v>Idle</v>
      </c>
      <c r="O21" s="3" t="str">
        <f t="shared" si="11"/>
        <v>Idle</v>
      </c>
      <c r="P21" s="2">
        <f t="shared" si="4"/>
        <v>0</v>
      </c>
      <c r="Q21" s="2">
        <f t="shared" si="5"/>
        <v>0</v>
      </c>
      <c r="R21" s="2">
        <f t="shared" si="6"/>
        <v>0</v>
      </c>
      <c r="S21" s="2">
        <f t="shared" si="7"/>
        <v>0</v>
      </c>
      <c r="T21" s="2">
        <f t="shared" si="8"/>
        <v>0</v>
      </c>
      <c r="U21" s="2">
        <f>IF(O21="Reg", R21 * Inputs!$B$7, 0)</f>
        <v>0</v>
      </c>
      <c r="V21" s="2">
        <f>MAX(F21 + P21*Inputs!$B$15 - (Q21/Inputs!$B$16) - U21, 0)</f>
        <v>340</v>
      </c>
    </row>
    <row r="22" spans="1:22" x14ac:dyDescent="0.3">
      <c r="A22" s="1">
        <v>46023.833333333343</v>
      </c>
      <c r="B22" s="2">
        <v>57.144541705193333</v>
      </c>
      <c r="C22" s="2">
        <v>5.7796204562872564</v>
      </c>
      <c r="D22" s="2">
        <f t="shared" si="0"/>
        <v>30.944145253238357</v>
      </c>
      <c r="E22" s="2">
        <f t="shared" si="1"/>
        <v>40.873382078371918</v>
      </c>
      <c r="F22" s="2">
        <f t="shared" si="9"/>
        <v>340</v>
      </c>
      <c r="G22" s="2">
        <f t="shared" si="10"/>
        <v>0</v>
      </c>
      <c r="H22" s="2">
        <f>MIN(Inputs!$B$2, (Inputs!$B$14 - F22)/Inputs!$B$15)</f>
        <v>0</v>
      </c>
      <c r="I22" s="2">
        <f>MAX(MIN(Inputs!$B$2, F22*Inputs!$B$16, Inputs!$B$14*Inputs!$B$4 - G22), 0)</f>
        <v>170</v>
      </c>
      <c r="J22" s="2">
        <f>MAX(MIN(Inputs!$B$2, F22*Inputs!$B$16, (Inputs!$B$14-F22)/Inputs!$B$15)*Inputs!$B$9, 0)</f>
        <v>0</v>
      </c>
      <c r="K22" s="2">
        <f>MAX(E22*Inputs!$B$5 - B22 - Inputs!$B$8, 0) * H22</f>
        <v>0</v>
      </c>
      <c r="L22" s="2">
        <f>IF(B22 &gt;= D22*Inputs!$B$10, MAX(B22 - E22/Inputs!$B$5 - Inputs!$B$8, 0) * I22, 0)</f>
        <v>0</v>
      </c>
      <c r="M22" s="2">
        <f t="shared" si="2"/>
        <v>0</v>
      </c>
      <c r="N22" s="3" t="str">
        <f t="shared" si="3"/>
        <v>Idle</v>
      </c>
      <c r="O22" s="3" t="str">
        <f t="shared" si="11"/>
        <v>Idle</v>
      </c>
      <c r="P22" s="2">
        <f t="shared" si="4"/>
        <v>0</v>
      </c>
      <c r="Q22" s="2">
        <f t="shared" si="5"/>
        <v>0</v>
      </c>
      <c r="R22" s="2">
        <f t="shared" si="6"/>
        <v>0</v>
      </c>
      <c r="S22" s="2">
        <f t="shared" si="7"/>
        <v>0</v>
      </c>
      <c r="T22" s="2">
        <f t="shared" si="8"/>
        <v>0</v>
      </c>
      <c r="U22" s="2">
        <f>IF(O22="Reg", R22 * Inputs!$B$7, 0)</f>
        <v>0</v>
      </c>
      <c r="V22" s="2">
        <f>MAX(F22 + P22*Inputs!$B$15 - (Q22/Inputs!$B$16) - U22, 0)</f>
        <v>340</v>
      </c>
    </row>
    <row r="23" spans="1:22" x14ac:dyDescent="0.3">
      <c r="A23" s="1">
        <v>46023.875</v>
      </c>
      <c r="B23" s="2">
        <v>56.135579836637127</v>
      </c>
      <c r="C23" s="2">
        <v>8.8217802414333573</v>
      </c>
      <c r="D23" s="2">
        <f t="shared" si="0"/>
        <v>30.944145253238357</v>
      </c>
      <c r="E23" s="2">
        <f t="shared" si="1"/>
        <v>31.988793651628924</v>
      </c>
      <c r="F23" s="2">
        <f t="shared" si="9"/>
        <v>340</v>
      </c>
      <c r="G23" s="2">
        <f t="shared" si="10"/>
        <v>0</v>
      </c>
      <c r="H23" s="2">
        <f>MIN(Inputs!$B$2, (Inputs!$B$14 - F23)/Inputs!$B$15)</f>
        <v>0</v>
      </c>
      <c r="I23" s="2">
        <f>MAX(MIN(Inputs!$B$2, F23*Inputs!$B$16, Inputs!$B$14*Inputs!$B$4 - G23), 0)</f>
        <v>170</v>
      </c>
      <c r="J23" s="2">
        <f>MAX(MIN(Inputs!$B$2, F23*Inputs!$B$16, (Inputs!$B$14-F23)/Inputs!$B$15)*Inputs!$B$9, 0)</f>
        <v>0</v>
      </c>
      <c r="K23" s="2">
        <f>MAX(E23*Inputs!$B$5 - B23 - Inputs!$B$8, 0) * H23</f>
        <v>0</v>
      </c>
      <c r="L23" s="2">
        <f>IF(B23 &gt;= D23*Inputs!$B$10, MAX(B23 - E23/Inputs!$B$5 - Inputs!$B$8, 0) * I23, 0)</f>
        <v>0</v>
      </c>
      <c r="M23" s="2">
        <f t="shared" si="2"/>
        <v>0</v>
      </c>
      <c r="N23" s="3" t="str">
        <f t="shared" si="3"/>
        <v>Idle</v>
      </c>
      <c r="O23" s="3" t="str">
        <f t="shared" si="11"/>
        <v>Idle</v>
      </c>
      <c r="P23" s="2">
        <f t="shared" si="4"/>
        <v>0</v>
      </c>
      <c r="Q23" s="2">
        <f t="shared" si="5"/>
        <v>0</v>
      </c>
      <c r="R23" s="2">
        <f t="shared" si="6"/>
        <v>0</v>
      </c>
      <c r="S23" s="2">
        <f t="shared" si="7"/>
        <v>0</v>
      </c>
      <c r="T23" s="2">
        <f t="shared" si="8"/>
        <v>0</v>
      </c>
      <c r="U23" s="2">
        <f>IF(O23="Reg", R23 * Inputs!$B$7, 0)</f>
        <v>0</v>
      </c>
      <c r="V23" s="2">
        <f>MAX(F23 + P23*Inputs!$B$15 - (Q23/Inputs!$B$16) - U23, 0)</f>
        <v>340</v>
      </c>
    </row>
    <row r="24" spans="1:22" x14ac:dyDescent="0.3">
      <c r="A24" s="1">
        <v>46023.916666666657</v>
      </c>
      <c r="B24" s="2">
        <v>51.600884971249933</v>
      </c>
      <c r="C24" s="2">
        <v>12.57503629094616</v>
      </c>
      <c r="D24" s="2">
        <f t="shared" si="0"/>
        <v>30.944145253238357</v>
      </c>
      <c r="E24" s="2">
        <f t="shared" si="1"/>
        <v>23.726297830282533</v>
      </c>
      <c r="F24" s="2">
        <f t="shared" si="9"/>
        <v>340</v>
      </c>
      <c r="G24" s="2">
        <f t="shared" si="10"/>
        <v>0</v>
      </c>
      <c r="H24" s="2">
        <f>MIN(Inputs!$B$2, (Inputs!$B$14 - F24)/Inputs!$B$15)</f>
        <v>0</v>
      </c>
      <c r="I24" s="2">
        <f>MAX(MIN(Inputs!$B$2, F24*Inputs!$B$16, Inputs!$B$14*Inputs!$B$4 - G24), 0)</f>
        <v>170</v>
      </c>
      <c r="J24" s="2">
        <f>MAX(MIN(Inputs!$B$2, F24*Inputs!$B$16, (Inputs!$B$14-F24)/Inputs!$B$15)*Inputs!$B$9, 0)</f>
        <v>0</v>
      </c>
      <c r="K24" s="2">
        <f>MAX(E24*Inputs!$B$5 - B24 - Inputs!$B$8, 0) * H24</f>
        <v>0</v>
      </c>
      <c r="L24" s="2">
        <f>IF(B24 &gt;= D24*Inputs!$B$10, MAX(B24 - E24/Inputs!$B$5 - Inputs!$B$8, 0) * I24, 0)</f>
        <v>788.66109153518084</v>
      </c>
      <c r="M24" s="2">
        <f t="shared" si="2"/>
        <v>0</v>
      </c>
      <c r="N24" s="3" t="str">
        <f t="shared" si="3"/>
        <v>Discharge</v>
      </c>
      <c r="O24" s="3" t="str">
        <f t="shared" si="11"/>
        <v>Discharge</v>
      </c>
      <c r="P24" s="2">
        <f t="shared" si="4"/>
        <v>0</v>
      </c>
      <c r="Q24" s="2">
        <f t="shared" si="5"/>
        <v>170</v>
      </c>
      <c r="R24" s="2">
        <f t="shared" si="6"/>
        <v>0</v>
      </c>
      <c r="S24" s="2">
        <f t="shared" si="7"/>
        <v>8772.1504451124893</v>
      </c>
      <c r="T24" s="2">
        <f t="shared" si="8"/>
        <v>0</v>
      </c>
      <c r="U24" s="2">
        <f>IF(O24="Reg", R24 * Inputs!$B$7, 0)</f>
        <v>0</v>
      </c>
      <c r="V24" s="2">
        <f>MAX(F24 + P24*Inputs!$B$15 - (Q24/Inputs!$B$16) - U24, 0)</f>
        <v>170</v>
      </c>
    </row>
    <row r="25" spans="1:22" x14ac:dyDescent="0.3">
      <c r="A25" s="1">
        <v>46023.958333333343</v>
      </c>
      <c r="B25" s="2">
        <v>35.592150750548633</v>
      </c>
      <c r="C25" s="2">
        <v>5.4469850318294464</v>
      </c>
      <c r="D25" s="2">
        <f t="shared" si="0"/>
        <v>30.944145253238357</v>
      </c>
      <c r="E25" s="2">
        <f t="shared" si="1"/>
        <v>15.126150335074209</v>
      </c>
      <c r="F25" s="2">
        <f t="shared" si="9"/>
        <v>170</v>
      </c>
      <c r="G25" s="2">
        <f t="shared" si="10"/>
        <v>170</v>
      </c>
      <c r="H25" s="2">
        <f>MIN(Inputs!$B$2, (Inputs!$B$14 - F25)/Inputs!$B$15)</f>
        <v>170</v>
      </c>
      <c r="I25" s="2">
        <f>MAX(MIN(Inputs!$B$2, F25*Inputs!$B$16, Inputs!$B$14*Inputs!$B$4 - G25), 0)</f>
        <v>170</v>
      </c>
      <c r="J25" s="2">
        <f>MAX(MIN(Inputs!$B$2, F25*Inputs!$B$16, (Inputs!$B$14-F25)/Inputs!$B$15)*Inputs!$B$9, 0)</f>
        <v>136</v>
      </c>
      <c r="K25" s="2">
        <f>MAX(E25*Inputs!$B$5 - B25 - Inputs!$B$8, 0) * H25</f>
        <v>0</v>
      </c>
      <c r="L25" s="2">
        <f>IF(B25 &gt;= D25*Inputs!$B$10, MAX(B25 - E25/Inputs!$B$5 - Inputs!$B$8, 0) * I25, 0)</f>
        <v>0</v>
      </c>
      <c r="M25" s="2">
        <f t="shared" si="2"/>
        <v>740.78996432880467</v>
      </c>
      <c r="N25" s="3" t="str">
        <f t="shared" si="3"/>
        <v>Reg</v>
      </c>
      <c r="O25" s="3" t="str">
        <f t="shared" si="11"/>
        <v>Discharge</v>
      </c>
      <c r="P25" s="2">
        <f t="shared" si="4"/>
        <v>0</v>
      </c>
      <c r="Q25" s="2">
        <f t="shared" si="5"/>
        <v>170</v>
      </c>
      <c r="R25" s="2">
        <f t="shared" si="6"/>
        <v>0</v>
      </c>
      <c r="S25" s="2">
        <f t="shared" si="7"/>
        <v>6050.6656275932673</v>
      </c>
      <c r="T25" s="2">
        <f t="shared" si="8"/>
        <v>0</v>
      </c>
      <c r="U25" s="2">
        <f>IF(O25="Reg", R25 * Inputs!$B$7, 0)</f>
        <v>0</v>
      </c>
      <c r="V25" s="2">
        <f>MAX(F25 + P25*Inputs!$B$15 - (Q25/Inputs!$B$16) - U25, 0)</f>
        <v>0</v>
      </c>
    </row>
    <row r="26" spans="1:22" x14ac:dyDescent="0.3">
      <c r="A26" s="1">
        <v>46024</v>
      </c>
      <c r="B26" s="2">
        <v>27.485523500054981</v>
      </c>
      <c r="C26" s="2">
        <v>2.527636619125635</v>
      </c>
      <c r="D26" s="2">
        <f t="shared" si="0"/>
        <v>32.343888139442974</v>
      </c>
      <c r="E26" s="2">
        <f t="shared" si="1"/>
        <v>9.1941252099827722</v>
      </c>
      <c r="F26" s="2">
        <f t="shared" si="9"/>
        <v>0</v>
      </c>
      <c r="G26" s="2">
        <f t="shared" si="10"/>
        <v>0</v>
      </c>
      <c r="H26" s="2">
        <f>MIN(Inputs!$B$2, (Inputs!$B$14 - F26)/Inputs!$B$15)</f>
        <v>170</v>
      </c>
      <c r="I26" s="2">
        <f>MAX(MIN(Inputs!$B$2, F26*Inputs!$B$16, Inputs!$B$14*Inputs!$B$4 - G26), 0)</f>
        <v>0</v>
      </c>
      <c r="J26" s="2">
        <f>MAX(MIN(Inputs!$B$2, F26*Inputs!$B$16, (Inputs!$B$14-F26)/Inputs!$B$15)*Inputs!$B$9, 0)</f>
        <v>0</v>
      </c>
      <c r="K26" s="2">
        <f>MAX(E26*Inputs!$B$5 - B26 - Inputs!$B$8, 0) * H26</f>
        <v>0</v>
      </c>
      <c r="L26" s="2">
        <f>IF(B26 &gt;= D26*Inputs!$B$10, MAX(B26 - E26/Inputs!$B$5 - Inputs!$B$8, 0) * I26, 0)</f>
        <v>0</v>
      </c>
      <c r="M26" s="2">
        <f t="shared" si="2"/>
        <v>0</v>
      </c>
      <c r="N26" s="3" t="str">
        <f t="shared" si="3"/>
        <v>Idle</v>
      </c>
      <c r="O26" s="3" t="str">
        <f t="shared" si="11"/>
        <v>Idle</v>
      </c>
      <c r="P26" s="2">
        <f t="shared" si="4"/>
        <v>0</v>
      </c>
      <c r="Q26" s="2">
        <f t="shared" si="5"/>
        <v>0</v>
      </c>
      <c r="R26" s="2">
        <f t="shared" si="6"/>
        <v>0</v>
      </c>
      <c r="S26" s="2">
        <f t="shared" si="7"/>
        <v>0</v>
      </c>
      <c r="T26" s="2">
        <f t="shared" si="8"/>
        <v>0</v>
      </c>
      <c r="U26" s="2">
        <f>IF(O26="Reg", R26 * Inputs!$B$7, 0)</f>
        <v>0</v>
      </c>
      <c r="V26" s="2">
        <f>MAX(F26 + P26*Inputs!$B$15 - (Q26/Inputs!$B$16) - U26, 0)</f>
        <v>0</v>
      </c>
    </row>
    <row r="27" spans="1:22" x14ac:dyDescent="0.3">
      <c r="A27" s="1">
        <v>46024.041666666657</v>
      </c>
      <c r="B27" s="2">
        <v>17.281611706547491</v>
      </c>
      <c r="C27" s="2">
        <v>6.5665713108112982</v>
      </c>
      <c r="D27" s="2">
        <f t="shared" si="0"/>
        <v>32.343888139442974</v>
      </c>
      <c r="E27" s="2">
        <f t="shared" si="1"/>
        <v>4.6132046266402753</v>
      </c>
      <c r="F27" s="2">
        <f t="shared" si="9"/>
        <v>0</v>
      </c>
      <c r="G27" s="2">
        <f t="shared" si="10"/>
        <v>0</v>
      </c>
      <c r="H27" s="2">
        <f>MIN(Inputs!$B$2, (Inputs!$B$14 - F27)/Inputs!$B$15)</f>
        <v>170</v>
      </c>
      <c r="I27" s="2">
        <f>MAX(MIN(Inputs!$B$2, F27*Inputs!$B$16, Inputs!$B$14*Inputs!$B$4 - G27), 0)</f>
        <v>0</v>
      </c>
      <c r="J27" s="2">
        <f>MAX(MIN(Inputs!$B$2, F27*Inputs!$B$16, (Inputs!$B$14-F27)/Inputs!$B$15)*Inputs!$B$9, 0)</f>
        <v>0</v>
      </c>
      <c r="K27" s="2">
        <f>MAX(E27*Inputs!$B$5 - B27 - Inputs!$B$8, 0) * H27</f>
        <v>0</v>
      </c>
      <c r="L27" s="2">
        <f>IF(B27 &gt;= D27*Inputs!$B$10, MAX(B27 - E27/Inputs!$B$5 - Inputs!$B$8, 0) * I27, 0)</f>
        <v>0</v>
      </c>
      <c r="M27" s="2">
        <f t="shared" si="2"/>
        <v>0</v>
      </c>
      <c r="N27" s="3" t="str">
        <f t="shared" si="3"/>
        <v>Idle</v>
      </c>
      <c r="O27" s="3" t="str">
        <f t="shared" si="11"/>
        <v>Idle</v>
      </c>
      <c r="P27" s="2">
        <f t="shared" si="4"/>
        <v>0</v>
      </c>
      <c r="Q27" s="2">
        <f t="shared" si="5"/>
        <v>0</v>
      </c>
      <c r="R27" s="2">
        <f t="shared" si="6"/>
        <v>0</v>
      </c>
      <c r="S27" s="2">
        <f t="shared" si="7"/>
        <v>0</v>
      </c>
      <c r="T27" s="2">
        <f t="shared" si="8"/>
        <v>0</v>
      </c>
      <c r="U27" s="2">
        <f>IF(O27="Reg", R27 * Inputs!$B$7, 0)</f>
        <v>0</v>
      </c>
      <c r="V27" s="2">
        <f>MAX(F27 + P27*Inputs!$B$15 - (Q27/Inputs!$B$16) - U27, 0)</f>
        <v>0</v>
      </c>
    </row>
    <row r="28" spans="1:22" x14ac:dyDescent="0.3">
      <c r="A28" s="1">
        <v>46024.083333333343</v>
      </c>
      <c r="B28" s="2">
        <v>3.8370111447353441</v>
      </c>
      <c r="C28" s="2">
        <v>11.354810790189131</v>
      </c>
      <c r="D28" s="2">
        <f t="shared" si="0"/>
        <v>32.343888139442974</v>
      </c>
      <c r="E28" s="2">
        <f t="shared" si="1"/>
        <v>1.7329360088823602</v>
      </c>
      <c r="F28" s="2">
        <f t="shared" si="9"/>
        <v>0</v>
      </c>
      <c r="G28" s="2">
        <f t="shared" si="10"/>
        <v>0</v>
      </c>
      <c r="H28" s="2">
        <f>MIN(Inputs!$B$2, (Inputs!$B$14 - F28)/Inputs!$B$15)</f>
        <v>170</v>
      </c>
      <c r="I28" s="2">
        <f>MAX(MIN(Inputs!$B$2, F28*Inputs!$B$16, Inputs!$B$14*Inputs!$B$4 - G28), 0)</f>
        <v>0</v>
      </c>
      <c r="J28" s="2">
        <f>MAX(MIN(Inputs!$B$2, F28*Inputs!$B$16, (Inputs!$B$14-F28)/Inputs!$B$15)*Inputs!$B$9, 0)</f>
        <v>0</v>
      </c>
      <c r="K28" s="2">
        <f>MAX(E28*Inputs!$B$5 - B28 - Inputs!$B$8, 0) * H28</f>
        <v>0</v>
      </c>
      <c r="L28" s="2">
        <f>IF(B28 &gt;= D28*Inputs!$B$10, MAX(B28 - E28/Inputs!$B$5 - Inputs!$B$8, 0) * I28, 0)</f>
        <v>0</v>
      </c>
      <c r="M28" s="2">
        <f t="shared" si="2"/>
        <v>0</v>
      </c>
      <c r="N28" s="3" t="str">
        <f t="shared" si="3"/>
        <v>Idle</v>
      </c>
      <c r="O28" s="3" t="str">
        <f t="shared" si="11"/>
        <v>Idle</v>
      </c>
      <c r="P28" s="2">
        <f t="shared" si="4"/>
        <v>0</v>
      </c>
      <c r="Q28" s="2">
        <f t="shared" si="5"/>
        <v>0</v>
      </c>
      <c r="R28" s="2">
        <f t="shared" si="6"/>
        <v>0</v>
      </c>
      <c r="S28" s="2">
        <f t="shared" si="7"/>
        <v>0</v>
      </c>
      <c r="T28" s="2">
        <f t="shared" si="8"/>
        <v>0</v>
      </c>
      <c r="U28" s="2">
        <f>IF(O28="Reg", R28 * Inputs!$B$7, 0)</f>
        <v>0</v>
      </c>
      <c r="V28" s="2">
        <f>MAX(F28 + P28*Inputs!$B$15 - (Q28/Inputs!$B$16) - U28, 0)</f>
        <v>0</v>
      </c>
    </row>
    <row r="29" spans="1:22" x14ac:dyDescent="0.3">
      <c r="A29" s="1">
        <v>46024.125</v>
      </c>
      <c r="B29" s="2">
        <v>6.5606049085588172</v>
      </c>
      <c r="C29" s="2">
        <v>8.7510088994999684</v>
      </c>
      <c r="D29" s="2">
        <f t="shared" si="0"/>
        <v>32.343888139442974</v>
      </c>
      <c r="E29" s="2">
        <f t="shared" si="1"/>
        <v>1.0934341514264696</v>
      </c>
      <c r="F29" s="2">
        <f t="shared" si="9"/>
        <v>0</v>
      </c>
      <c r="G29" s="2">
        <f t="shared" si="10"/>
        <v>0</v>
      </c>
      <c r="H29" s="2">
        <f>MIN(Inputs!$B$2, (Inputs!$B$14 - F29)/Inputs!$B$15)</f>
        <v>170</v>
      </c>
      <c r="I29" s="2">
        <f>MAX(MIN(Inputs!$B$2, F29*Inputs!$B$16, Inputs!$B$14*Inputs!$B$4 - G29), 0)</f>
        <v>0</v>
      </c>
      <c r="J29" s="2">
        <f>MAX(MIN(Inputs!$B$2, F29*Inputs!$B$16, (Inputs!$B$14-F29)/Inputs!$B$15)*Inputs!$B$9, 0)</f>
        <v>0</v>
      </c>
      <c r="K29" s="2">
        <f>MAX(E29*Inputs!$B$5 - B29 - Inputs!$B$8, 0) * H29</f>
        <v>0</v>
      </c>
      <c r="L29" s="2">
        <f>IF(B29 &gt;= D29*Inputs!$B$10, MAX(B29 - E29/Inputs!$B$5 - Inputs!$B$8, 0) * I29, 0)</f>
        <v>0</v>
      </c>
      <c r="M29" s="2">
        <f t="shared" si="2"/>
        <v>0</v>
      </c>
      <c r="N29" s="3" t="str">
        <f t="shared" si="3"/>
        <v>Idle</v>
      </c>
      <c r="O29" s="3" t="str">
        <f t="shared" si="11"/>
        <v>Idle</v>
      </c>
      <c r="P29" s="2">
        <f t="shared" si="4"/>
        <v>0</v>
      </c>
      <c r="Q29" s="2">
        <f t="shared" si="5"/>
        <v>0</v>
      </c>
      <c r="R29" s="2">
        <f t="shared" si="6"/>
        <v>0</v>
      </c>
      <c r="S29" s="2">
        <f t="shared" si="7"/>
        <v>0</v>
      </c>
      <c r="T29" s="2">
        <f t="shared" si="8"/>
        <v>0</v>
      </c>
      <c r="U29" s="2">
        <f>IF(O29="Reg", R29 * Inputs!$B$7, 0)</f>
        <v>0</v>
      </c>
      <c r="V29" s="2">
        <f>MAX(F29 + P29*Inputs!$B$15 - (Q29/Inputs!$B$16) - U29, 0)</f>
        <v>0</v>
      </c>
    </row>
    <row r="30" spans="1:22" x14ac:dyDescent="0.3">
      <c r="A30" s="1">
        <v>46024.166666666657</v>
      </c>
      <c r="B30" s="2">
        <v>0</v>
      </c>
      <c r="C30" s="2">
        <v>5.6068320415382686</v>
      </c>
      <c r="D30" s="2">
        <f t="shared" si="0"/>
        <v>32.343888139442974</v>
      </c>
      <c r="E30" s="2">
        <f t="shared" si="1"/>
        <v>1.4044408059563518</v>
      </c>
      <c r="F30" s="2">
        <f t="shared" si="9"/>
        <v>0</v>
      </c>
      <c r="G30" s="2">
        <f t="shared" si="10"/>
        <v>0</v>
      </c>
      <c r="H30" s="2">
        <f>MIN(Inputs!$B$2, (Inputs!$B$14 - F30)/Inputs!$B$15)</f>
        <v>170</v>
      </c>
      <c r="I30" s="2">
        <f>MAX(MIN(Inputs!$B$2, F30*Inputs!$B$16, Inputs!$B$14*Inputs!$B$4 - G30), 0)</f>
        <v>0</v>
      </c>
      <c r="J30" s="2">
        <f>MAX(MIN(Inputs!$B$2, F30*Inputs!$B$16, (Inputs!$B$14-F30)/Inputs!$B$15)*Inputs!$B$9, 0)</f>
        <v>0</v>
      </c>
      <c r="K30" s="2">
        <f>MAX(E30*Inputs!$B$5 - B30 - Inputs!$B$8, 0) * H30</f>
        <v>0</v>
      </c>
      <c r="L30" s="2">
        <f>IF(B30 &gt;= D30*Inputs!$B$10, MAX(B30 - E30/Inputs!$B$5 - Inputs!$B$8, 0) * I30, 0)</f>
        <v>0</v>
      </c>
      <c r="M30" s="2">
        <f t="shared" si="2"/>
        <v>0</v>
      </c>
      <c r="N30" s="3" t="str">
        <f t="shared" si="3"/>
        <v>Idle</v>
      </c>
      <c r="O30" s="3" t="str">
        <f t="shared" si="11"/>
        <v>Idle</v>
      </c>
      <c r="P30" s="2">
        <f t="shared" si="4"/>
        <v>0</v>
      </c>
      <c r="Q30" s="2">
        <f t="shared" si="5"/>
        <v>0</v>
      </c>
      <c r="R30" s="2">
        <f t="shared" si="6"/>
        <v>0</v>
      </c>
      <c r="S30" s="2">
        <f t="shared" si="7"/>
        <v>0</v>
      </c>
      <c r="T30" s="2">
        <f t="shared" si="8"/>
        <v>0</v>
      </c>
      <c r="U30" s="2">
        <f>IF(O30="Reg", R30 * Inputs!$B$7, 0)</f>
        <v>0</v>
      </c>
      <c r="V30" s="2">
        <f>MAX(F30 + P30*Inputs!$B$15 - (Q30/Inputs!$B$16) - U30, 0)</f>
        <v>0</v>
      </c>
    </row>
    <row r="31" spans="1:22" x14ac:dyDescent="0.3">
      <c r="A31" s="1">
        <v>46024.208333333343</v>
      </c>
      <c r="B31" s="2">
        <v>0</v>
      </c>
      <c r="C31" s="2">
        <v>5.0003309410715504</v>
      </c>
      <c r="D31" s="2">
        <f t="shared" si="0"/>
        <v>32.343888139442974</v>
      </c>
      <c r="E31" s="2">
        <f t="shared" si="1"/>
        <v>3.5283760064996685</v>
      </c>
      <c r="F31" s="2">
        <f t="shared" si="9"/>
        <v>0</v>
      </c>
      <c r="G31" s="2">
        <f t="shared" si="10"/>
        <v>0</v>
      </c>
      <c r="H31" s="2">
        <f>MIN(Inputs!$B$2, (Inputs!$B$14 - F31)/Inputs!$B$15)</f>
        <v>170</v>
      </c>
      <c r="I31" s="2">
        <f>MAX(MIN(Inputs!$B$2, F31*Inputs!$B$16, Inputs!$B$14*Inputs!$B$4 - G31), 0)</f>
        <v>0</v>
      </c>
      <c r="J31" s="2">
        <f>MAX(MIN(Inputs!$B$2, F31*Inputs!$B$16, (Inputs!$B$14-F31)/Inputs!$B$15)*Inputs!$B$9, 0)</f>
        <v>0</v>
      </c>
      <c r="K31" s="2">
        <f>MAX(E31*Inputs!$B$5 - B31 - Inputs!$B$8, 0) * H31</f>
        <v>0</v>
      </c>
      <c r="L31" s="2">
        <f>IF(B31 &gt;= D31*Inputs!$B$10, MAX(B31 - E31/Inputs!$B$5 - Inputs!$B$8, 0) * I31, 0)</f>
        <v>0</v>
      </c>
      <c r="M31" s="2">
        <f t="shared" si="2"/>
        <v>0</v>
      </c>
      <c r="N31" s="3" t="str">
        <f t="shared" si="3"/>
        <v>Idle</v>
      </c>
      <c r="O31" s="3" t="str">
        <f t="shared" si="11"/>
        <v>Idle</v>
      </c>
      <c r="P31" s="2">
        <f t="shared" si="4"/>
        <v>0</v>
      </c>
      <c r="Q31" s="2">
        <f t="shared" si="5"/>
        <v>0</v>
      </c>
      <c r="R31" s="2">
        <f t="shared" si="6"/>
        <v>0</v>
      </c>
      <c r="S31" s="2">
        <f t="shared" si="7"/>
        <v>0</v>
      </c>
      <c r="T31" s="2">
        <f t="shared" si="8"/>
        <v>0</v>
      </c>
      <c r="U31" s="2">
        <f>IF(O31="Reg", R31 * Inputs!$B$7, 0)</f>
        <v>0</v>
      </c>
      <c r="V31" s="2">
        <f>MAX(F31 + P31*Inputs!$B$15 - (Q31/Inputs!$B$16) - U31, 0)</f>
        <v>0</v>
      </c>
    </row>
    <row r="32" spans="1:22" x14ac:dyDescent="0.3">
      <c r="A32" s="1">
        <v>46024.25</v>
      </c>
      <c r="B32" s="2">
        <v>0</v>
      </c>
      <c r="C32" s="2">
        <v>1.919511314514518</v>
      </c>
      <c r="D32" s="2">
        <f t="shared" si="0"/>
        <v>32.343888139442974</v>
      </c>
      <c r="E32" s="2">
        <f t="shared" si="1"/>
        <v>6.2502766820798037</v>
      </c>
      <c r="F32" s="2">
        <f t="shared" si="9"/>
        <v>0</v>
      </c>
      <c r="G32" s="2">
        <f t="shared" si="10"/>
        <v>0</v>
      </c>
      <c r="H32" s="2">
        <f>MIN(Inputs!$B$2, (Inputs!$B$14 - F32)/Inputs!$B$15)</f>
        <v>170</v>
      </c>
      <c r="I32" s="2">
        <f>MAX(MIN(Inputs!$B$2, F32*Inputs!$B$16, Inputs!$B$14*Inputs!$B$4 - G32), 0)</f>
        <v>0</v>
      </c>
      <c r="J32" s="2">
        <f>MAX(MIN(Inputs!$B$2, F32*Inputs!$B$16, (Inputs!$B$14-F32)/Inputs!$B$15)*Inputs!$B$9, 0)</f>
        <v>0</v>
      </c>
      <c r="K32" s="2">
        <f>MAX(E32*Inputs!$B$5 - B32 - Inputs!$B$8, 0) * H32</f>
        <v>0</v>
      </c>
      <c r="L32" s="2">
        <f>IF(B32 &gt;= D32*Inputs!$B$10, MAX(B32 - E32/Inputs!$B$5 - Inputs!$B$8, 0) * I32, 0)</f>
        <v>0</v>
      </c>
      <c r="M32" s="2">
        <f t="shared" si="2"/>
        <v>0</v>
      </c>
      <c r="N32" s="3" t="str">
        <f t="shared" si="3"/>
        <v>Idle</v>
      </c>
      <c r="O32" s="3" t="str">
        <f t="shared" si="11"/>
        <v>Idle</v>
      </c>
      <c r="P32" s="2">
        <f t="shared" si="4"/>
        <v>0</v>
      </c>
      <c r="Q32" s="2">
        <f t="shared" si="5"/>
        <v>0</v>
      </c>
      <c r="R32" s="2">
        <f t="shared" si="6"/>
        <v>0</v>
      </c>
      <c r="S32" s="2">
        <f t="shared" si="7"/>
        <v>0</v>
      </c>
      <c r="T32" s="2">
        <f t="shared" si="8"/>
        <v>0</v>
      </c>
      <c r="U32" s="2">
        <f>IF(O32="Reg", R32 * Inputs!$B$7, 0)</f>
        <v>0</v>
      </c>
      <c r="V32" s="2">
        <f>MAX(F32 + P32*Inputs!$B$15 - (Q32/Inputs!$B$16) - U32, 0)</f>
        <v>0</v>
      </c>
    </row>
    <row r="33" spans="1:22" x14ac:dyDescent="0.3">
      <c r="A33" s="1">
        <v>46024.291666666657</v>
      </c>
      <c r="B33" s="2">
        <v>0</v>
      </c>
      <c r="C33" s="2">
        <v>30.472076494519619</v>
      </c>
      <c r="D33" s="2">
        <f t="shared" si="0"/>
        <v>32.343888139442974</v>
      </c>
      <c r="E33" s="2">
        <f t="shared" si="1"/>
        <v>12.358600124932806</v>
      </c>
      <c r="F33" s="2">
        <f t="shared" si="9"/>
        <v>0</v>
      </c>
      <c r="G33" s="2">
        <f t="shared" si="10"/>
        <v>0</v>
      </c>
      <c r="H33" s="2">
        <f>MIN(Inputs!$B$2, (Inputs!$B$14 - F33)/Inputs!$B$15)</f>
        <v>170</v>
      </c>
      <c r="I33" s="2">
        <f>MAX(MIN(Inputs!$B$2, F33*Inputs!$B$16, Inputs!$B$14*Inputs!$B$4 - G33), 0)</f>
        <v>0</v>
      </c>
      <c r="J33" s="2">
        <f>MAX(MIN(Inputs!$B$2, F33*Inputs!$B$16, (Inputs!$B$14-F33)/Inputs!$B$15)*Inputs!$B$9, 0)</f>
        <v>0</v>
      </c>
      <c r="K33" s="2">
        <f>MAX(E33*Inputs!$B$5 - B33 - Inputs!$B$8, 0) * H33</f>
        <v>0</v>
      </c>
      <c r="L33" s="2">
        <f>IF(B33 &gt;= D33*Inputs!$B$10, MAX(B33 - E33/Inputs!$B$5 - Inputs!$B$8, 0) * I33, 0)</f>
        <v>0</v>
      </c>
      <c r="M33" s="2">
        <f t="shared" si="2"/>
        <v>0</v>
      </c>
      <c r="N33" s="3" t="str">
        <f t="shared" si="3"/>
        <v>Idle</v>
      </c>
      <c r="O33" s="3" t="str">
        <f t="shared" si="11"/>
        <v>Idle</v>
      </c>
      <c r="P33" s="2">
        <f t="shared" si="4"/>
        <v>0</v>
      </c>
      <c r="Q33" s="2">
        <f t="shared" si="5"/>
        <v>0</v>
      </c>
      <c r="R33" s="2">
        <f t="shared" si="6"/>
        <v>0</v>
      </c>
      <c r="S33" s="2">
        <f t="shared" si="7"/>
        <v>0</v>
      </c>
      <c r="T33" s="2">
        <f t="shared" si="8"/>
        <v>0</v>
      </c>
      <c r="U33" s="2">
        <f>IF(O33="Reg", R33 * Inputs!$B$7, 0)</f>
        <v>0</v>
      </c>
      <c r="V33" s="2">
        <f>MAX(F33 + P33*Inputs!$B$15 - (Q33/Inputs!$B$16) - U33, 0)</f>
        <v>0</v>
      </c>
    </row>
    <row r="34" spans="1:22" x14ac:dyDescent="0.3">
      <c r="A34" s="1">
        <v>46024.333333333343</v>
      </c>
      <c r="B34" s="2">
        <v>0</v>
      </c>
      <c r="C34" s="2">
        <v>8.3638318632968431</v>
      </c>
      <c r="D34" s="2">
        <f t="shared" si="0"/>
        <v>32.343888139442974</v>
      </c>
      <c r="E34" s="2">
        <f t="shared" si="1"/>
        <v>20.352187388317827</v>
      </c>
      <c r="F34" s="2">
        <f t="shared" si="9"/>
        <v>0</v>
      </c>
      <c r="G34" s="2">
        <f t="shared" si="10"/>
        <v>0</v>
      </c>
      <c r="H34" s="2">
        <f>MIN(Inputs!$B$2, (Inputs!$B$14 - F34)/Inputs!$B$15)</f>
        <v>170</v>
      </c>
      <c r="I34" s="2">
        <f>MAX(MIN(Inputs!$B$2, F34*Inputs!$B$16, Inputs!$B$14*Inputs!$B$4 - G34), 0)</f>
        <v>0</v>
      </c>
      <c r="J34" s="2">
        <f>MAX(MIN(Inputs!$B$2, F34*Inputs!$B$16, (Inputs!$B$14-F34)/Inputs!$B$15)*Inputs!$B$9, 0)</f>
        <v>0</v>
      </c>
      <c r="K34" s="2">
        <f>MAX(E34*Inputs!$B$5 - B34 - Inputs!$B$8, 0) * H34</f>
        <v>0</v>
      </c>
      <c r="L34" s="2">
        <f>IF(B34 &gt;= D34*Inputs!$B$10, MAX(B34 - E34/Inputs!$B$5 - Inputs!$B$8, 0) * I34, 0)</f>
        <v>0</v>
      </c>
      <c r="M34" s="2">
        <f t="shared" si="2"/>
        <v>0</v>
      </c>
      <c r="N34" s="3" t="str">
        <f t="shared" si="3"/>
        <v>Idle</v>
      </c>
      <c r="O34" s="3" t="str">
        <f t="shared" si="11"/>
        <v>Idle</v>
      </c>
      <c r="P34" s="2">
        <f t="shared" si="4"/>
        <v>0</v>
      </c>
      <c r="Q34" s="2">
        <f t="shared" si="5"/>
        <v>0</v>
      </c>
      <c r="R34" s="2">
        <f t="shared" si="6"/>
        <v>0</v>
      </c>
      <c r="S34" s="2">
        <f t="shared" si="7"/>
        <v>0</v>
      </c>
      <c r="T34" s="2">
        <f t="shared" si="8"/>
        <v>0</v>
      </c>
      <c r="U34" s="2">
        <f>IF(O34="Reg", R34 * Inputs!$B$7, 0)</f>
        <v>0</v>
      </c>
      <c r="V34" s="2">
        <f>MAX(F34 + P34*Inputs!$B$15 - (Q34/Inputs!$B$16) - U34, 0)</f>
        <v>0</v>
      </c>
    </row>
    <row r="35" spans="1:22" x14ac:dyDescent="0.3">
      <c r="A35" s="1">
        <v>46024.375</v>
      </c>
      <c r="B35" s="2">
        <v>8.4266448357381112</v>
      </c>
      <c r="C35" s="2">
        <v>2.0668916248293381</v>
      </c>
      <c r="D35" s="2">
        <f t="shared" si="0"/>
        <v>32.343888139442974</v>
      </c>
      <c r="E35" s="2">
        <f t="shared" si="1"/>
        <v>28.815476170445887</v>
      </c>
      <c r="F35" s="2">
        <f t="shared" si="9"/>
        <v>0</v>
      </c>
      <c r="G35" s="2">
        <f t="shared" si="10"/>
        <v>0</v>
      </c>
      <c r="H35" s="2">
        <f>MIN(Inputs!$B$2, (Inputs!$B$14 - F35)/Inputs!$B$15)</f>
        <v>170</v>
      </c>
      <c r="I35" s="2">
        <f>MAX(MIN(Inputs!$B$2, F35*Inputs!$B$16, Inputs!$B$14*Inputs!$B$4 - G35), 0)</f>
        <v>0</v>
      </c>
      <c r="J35" s="2">
        <f>MAX(MIN(Inputs!$B$2, F35*Inputs!$B$16, (Inputs!$B$14-F35)/Inputs!$B$15)*Inputs!$B$9, 0)</f>
        <v>0</v>
      </c>
      <c r="K35" s="2">
        <f>MAX(E35*Inputs!$B$5 - B35 - Inputs!$B$8, 0) * H35</f>
        <v>0</v>
      </c>
      <c r="L35" s="2">
        <f>IF(B35 &gt;= D35*Inputs!$B$10, MAX(B35 - E35/Inputs!$B$5 - Inputs!$B$8, 0) * I35, 0)</f>
        <v>0</v>
      </c>
      <c r="M35" s="2">
        <f t="shared" si="2"/>
        <v>0</v>
      </c>
      <c r="N35" s="3" t="str">
        <f t="shared" si="3"/>
        <v>Idle</v>
      </c>
      <c r="O35" s="3" t="str">
        <f t="shared" si="11"/>
        <v>Idle</v>
      </c>
      <c r="P35" s="2">
        <f t="shared" si="4"/>
        <v>0</v>
      </c>
      <c r="Q35" s="2">
        <f t="shared" si="5"/>
        <v>0</v>
      </c>
      <c r="R35" s="2">
        <f t="shared" si="6"/>
        <v>0</v>
      </c>
      <c r="S35" s="2">
        <f t="shared" si="7"/>
        <v>0</v>
      </c>
      <c r="T35" s="2">
        <f t="shared" si="8"/>
        <v>0</v>
      </c>
      <c r="U35" s="2">
        <f>IF(O35="Reg", R35 * Inputs!$B$7, 0)</f>
        <v>0</v>
      </c>
      <c r="V35" s="2">
        <f>MAX(F35 + P35*Inputs!$B$15 - (Q35/Inputs!$B$16) - U35, 0)</f>
        <v>0</v>
      </c>
    </row>
    <row r="36" spans="1:22" x14ac:dyDescent="0.3">
      <c r="A36" s="1">
        <v>46024.416666666657</v>
      </c>
      <c r="B36" s="2">
        <v>12.743611203259899</v>
      </c>
      <c r="C36" s="2">
        <v>18.94055942222213</v>
      </c>
      <c r="D36" s="2">
        <f t="shared" si="0"/>
        <v>32.343888139442974</v>
      </c>
      <c r="E36" s="2">
        <f t="shared" si="1"/>
        <v>36.80372825042776</v>
      </c>
      <c r="F36" s="2">
        <f t="shared" si="9"/>
        <v>0</v>
      </c>
      <c r="G36" s="2">
        <f t="shared" si="10"/>
        <v>0</v>
      </c>
      <c r="H36" s="2">
        <f>MIN(Inputs!$B$2, (Inputs!$B$14 - F36)/Inputs!$B$15)</f>
        <v>170</v>
      </c>
      <c r="I36" s="2">
        <f>MAX(MIN(Inputs!$B$2, F36*Inputs!$B$16, Inputs!$B$14*Inputs!$B$4 - G36), 0)</f>
        <v>0</v>
      </c>
      <c r="J36" s="2">
        <f>MAX(MIN(Inputs!$B$2, F36*Inputs!$B$16, (Inputs!$B$14-F36)/Inputs!$B$15)*Inputs!$B$9, 0)</f>
        <v>0</v>
      </c>
      <c r="K36" s="2">
        <f>MAX(E36*Inputs!$B$5 - B36 - Inputs!$B$8, 0) * H36</f>
        <v>0</v>
      </c>
      <c r="L36" s="2">
        <f>IF(B36 &gt;= D36*Inputs!$B$10, MAX(B36 - E36/Inputs!$B$5 - Inputs!$B$8, 0) * I36, 0)</f>
        <v>0</v>
      </c>
      <c r="M36" s="2">
        <f t="shared" si="2"/>
        <v>0</v>
      </c>
      <c r="N36" s="3" t="str">
        <f t="shared" si="3"/>
        <v>Idle</v>
      </c>
      <c r="O36" s="3" t="str">
        <f t="shared" si="11"/>
        <v>Idle</v>
      </c>
      <c r="P36" s="2">
        <f t="shared" si="4"/>
        <v>0</v>
      </c>
      <c r="Q36" s="2">
        <f t="shared" si="5"/>
        <v>0</v>
      </c>
      <c r="R36" s="2">
        <f t="shared" si="6"/>
        <v>0</v>
      </c>
      <c r="S36" s="2">
        <f t="shared" si="7"/>
        <v>0</v>
      </c>
      <c r="T36" s="2">
        <f t="shared" si="8"/>
        <v>0</v>
      </c>
      <c r="U36" s="2">
        <f>IF(O36="Reg", R36 * Inputs!$B$7, 0)</f>
        <v>0</v>
      </c>
      <c r="V36" s="2">
        <f>MAX(F36 + P36*Inputs!$B$15 - (Q36/Inputs!$B$16) - U36, 0)</f>
        <v>0</v>
      </c>
    </row>
    <row r="37" spans="1:22" x14ac:dyDescent="0.3">
      <c r="A37" s="1">
        <v>46024.458333333343</v>
      </c>
      <c r="B37" s="2">
        <v>16.33140405348081</v>
      </c>
      <c r="C37" s="2">
        <v>5.6304929882919943</v>
      </c>
      <c r="D37" s="2">
        <f t="shared" si="0"/>
        <v>32.343888139442974</v>
      </c>
      <c r="E37" s="2">
        <f t="shared" si="1"/>
        <v>45.872931336822354</v>
      </c>
      <c r="F37" s="2">
        <f t="shared" si="9"/>
        <v>0</v>
      </c>
      <c r="G37" s="2">
        <f t="shared" si="10"/>
        <v>0</v>
      </c>
      <c r="H37" s="2">
        <f>MIN(Inputs!$B$2, (Inputs!$B$14 - F37)/Inputs!$B$15)</f>
        <v>170</v>
      </c>
      <c r="I37" s="2">
        <f>MAX(MIN(Inputs!$B$2, F37*Inputs!$B$16, Inputs!$B$14*Inputs!$B$4 - G37), 0)</f>
        <v>0</v>
      </c>
      <c r="J37" s="2">
        <f>MAX(MIN(Inputs!$B$2, F37*Inputs!$B$16, (Inputs!$B$14-F37)/Inputs!$B$15)*Inputs!$B$9, 0)</f>
        <v>0</v>
      </c>
      <c r="K37" s="2">
        <f>MAX(E37*Inputs!$B$5 - B37 - Inputs!$B$8, 0) * H37</f>
        <v>686.25183889688606</v>
      </c>
      <c r="L37" s="2">
        <f>IF(B37 &gt;= D37*Inputs!$B$10, MAX(B37 - E37/Inputs!$B$5 - Inputs!$B$8, 0) * I37, 0)</f>
        <v>0</v>
      </c>
      <c r="M37" s="2">
        <f t="shared" si="2"/>
        <v>0</v>
      </c>
      <c r="N37" s="3" t="str">
        <f t="shared" si="3"/>
        <v>Charge</v>
      </c>
      <c r="O37" s="3" t="str">
        <f t="shared" si="11"/>
        <v>Charge</v>
      </c>
      <c r="P37" s="2">
        <f t="shared" si="4"/>
        <v>170</v>
      </c>
      <c r="Q37" s="2">
        <f t="shared" si="5"/>
        <v>0</v>
      </c>
      <c r="R37" s="2">
        <f t="shared" si="6"/>
        <v>0</v>
      </c>
      <c r="S37" s="2">
        <f t="shared" si="7"/>
        <v>-2776.3386890917377</v>
      </c>
      <c r="T37" s="2">
        <f t="shared" si="8"/>
        <v>0</v>
      </c>
      <c r="U37" s="2">
        <f>IF(O37="Reg", R37 * Inputs!$B$7, 0)</f>
        <v>0</v>
      </c>
      <c r="V37" s="2">
        <f>MAX(F37 + P37*Inputs!$B$15 - (Q37/Inputs!$B$16) - U37, 0)</f>
        <v>170</v>
      </c>
    </row>
    <row r="38" spans="1:22" x14ac:dyDescent="0.3">
      <c r="A38" s="1">
        <v>46024.5</v>
      </c>
      <c r="B38" s="2">
        <v>36.649940657118023</v>
      </c>
      <c r="C38" s="2">
        <v>23.453567087539099</v>
      </c>
      <c r="D38" s="2">
        <f t="shared" si="0"/>
        <v>32.343888139442974</v>
      </c>
      <c r="E38" s="2">
        <f t="shared" si="1"/>
        <v>55.132106117155729</v>
      </c>
      <c r="F38" s="2">
        <f t="shared" si="9"/>
        <v>170</v>
      </c>
      <c r="G38" s="2">
        <f t="shared" si="10"/>
        <v>0</v>
      </c>
      <c r="H38" s="2">
        <f>MIN(Inputs!$B$2, (Inputs!$B$14 - F38)/Inputs!$B$15)</f>
        <v>170</v>
      </c>
      <c r="I38" s="2">
        <f>MAX(MIN(Inputs!$B$2, F38*Inputs!$B$16, Inputs!$B$14*Inputs!$B$4 - G38), 0)</f>
        <v>170</v>
      </c>
      <c r="J38" s="2">
        <f>MAX(MIN(Inputs!$B$2, F38*Inputs!$B$16, (Inputs!$B$14-F38)/Inputs!$B$15)*Inputs!$B$9, 0)</f>
        <v>136</v>
      </c>
      <c r="K38" s="2">
        <f>MAX(E38*Inputs!$B$5 - B38 - Inputs!$B$8, 0) * H38</f>
        <v>0</v>
      </c>
      <c r="L38" s="2">
        <f>IF(B38 &gt;= D38*Inputs!$B$10, MAX(B38 - E38/Inputs!$B$5 - Inputs!$B$8, 0) * I38, 0)</f>
        <v>0</v>
      </c>
      <c r="M38" s="2">
        <f t="shared" si="2"/>
        <v>3189.6851239053176</v>
      </c>
      <c r="N38" s="3" t="str">
        <f t="shared" si="3"/>
        <v>Reg</v>
      </c>
      <c r="O38" s="3" t="str">
        <f t="shared" si="11"/>
        <v>Charge</v>
      </c>
      <c r="P38" s="2">
        <f t="shared" si="4"/>
        <v>170</v>
      </c>
      <c r="Q38" s="2">
        <f t="shared" si="5"/>
        <v>0</v>
      </c>
      <c r="R38" s="2">
        <f t="shared" si="6"/>
        <v>0</v>
      </c>
      <c r="S38" s="2">
        <f t="shared" si="7"/>
        <v>-6230.489911710064</v>
      </c>
      <c r="T38" s="2">
        <f t="shared" si="8"/>
        <v>0</v>
      </c>
      <c r="U38" s="2">
        <f>IF(O38="Reg", R38 * Inputs!$B$7, 0)</f>
        <v>0</v>
      </c>
      <c r="V38" s="2">
        <f>MAX(F38 + P38*Inputs!$B$15 - (Q38/Inputs!$B$16) - U38, 0)</f>
        <v>340</v>
      </c>
    </row>
    <row r="39" spans="1:22" x14ac:dyDescent="0.3">
      <c r="A39" s="1">
        <v>46024.541666666657</v>
      </c>
      <c r="B39" s="2">
        <v>47.961523580310107</v>
      </c>
      <c r="C39" s="2">
        <v>5.1672959469917989</v>
      </c>
      <c r="D39" s="2">
        <f t="shared" si="0"/>
        <v>32.343888139442974</v>
      </c>
      <c r="E39" s="2">
        <f t="shared" si="1"/>
        <v>61.60871995428861</v>
      </c>
      <c r="F39" s="2">
        <f t="shared" si="9"/>
        <v>340</v>
      </c>
      <c r="G39" s="2">
        <f t="shared" si="10"/>
        <v>0</v>
      </c>
      <c r="H39" s="2">
        <f>MIN(Inputs!$B$2, (Inputs!$B$14 - F39)/Inputs!$B$15)</f>
        <v>0</v>
      </c>
      <c r="I39" s="2">
        <f>MAX(MIN(Inputs!$B$2, F39*Inputs!$B$16, Inputs!$B$14*Inputs!$B$4 - G39), 0)</f>
        <v>170</v>
      </c>
      <c r="J39" s="2">
        <f>MAX(MIN(Inputs!$B$2, F39*Inputs!$B$16, (Inputs!$B$14-F39)/Inputs!$B$15)*Inputs!$B$9, 0)</f>
        <v>0</v>
      </c>
      <c r="K39" s="2">
        <f>MAX(E39*Inputs!$B$5 - B39 - Inputs!$B$8, 0) * H39</f>
        <v>0</v>
      </c>
      <c r="L39" s="2">
        <f>IF(B39 &gt;= D39*Inputs!$B$10, MAX(B39 - E39/Inputs!$B$5 - Inputs!$B$8, 0) * I39, 0)</f>
        <v>0</v>
      </c>
      <c r="M39" s="2">
        <f t="shared" si="2"/>
        <v>0</v>
      </c>
      <c r="N39" s="3" t="str">
        <f t="shared" si="3"/>
        <v>Idle</v>
      </c>
      <c r="O39" s="3" t="str">
        <f t="shared" si="11"/>
        <v>Idle</v>
      </c>
      <c r="P39" s="2">
        <f t="shared" si="4"/>
        <v>0</v>
      </c>
      <c r="Q39" s="2">
        <f t="shared" si="5"/>
        <v>0</v>
      </c>
      <c r="R39" s="2">
        <f t="shared" si="6"/>
        <v>0</v>
      </c>
      <c r="S39" s="2">
        <f t="shared" si="7"/>
        <v>0</v>
      </c>
      <c r="T39" s="2">
        <f t="shared" si="8"/>
        <v>0</v>
      </c>
      <c r="U39" s="2">
        <f>IF(O39="Reg", R39 * Inputs!$B$7, 0)</f>
        <v>0</v>
      </c>
      <c r="V39" s="2">
        <f>MAX(F39 + P39*Inputs!$B$15 - (Q39/Inputs!$B$16) - U39, 0)</f>
        <v>340</v>
      </c>
    </row>
    <row r="40" spans="1:22" x14ac:dyDescent="0.3">
      <c r="A40" s="1">
        <v>46024.583333333343</v>
      </c>
      <c r="B40" s="2">
        <v>50.77973269276837</v>
      </c>
      <c r="C40" s="2">
        <v>3.4875190832445391</v>
      </c>
      <c r="D40" s="2">
        <f t="shared" si="0"/>
        <v>32.343888139442974</v>
      </c>
      <c r="E40" s="2">
        <f t="shared" si="1"/>
        <v>65.502903547062942</v>
      </c>
      <c r="F40" s="2">
        <f t="shared" si="9"/>
        <v>340</v>
      </c>
      <c r="G40" s="2">
        <f t="shared" si="10"/>
        <v>0</v>
      </c>
      <c r="H40" s="2">
        <f>MIN(Inputs!$B$2, (Inputs!$B$14 - F40)/Inputs!$B$15)</f>
        <v>0</v>
      </c>
      <c r="I40" s="2">
        <f>MAX(MIN(Inputs!$B$2, F40*Inputs!$B$16, Inputs!$B$14*Inputs!$B$4 - G40), 0)</f>
        <v>170</v>
      </c>
      <c r="J40" s="2">
        <f>MAX(MIN(Inputs!$B$2, F40*Inputs!$B$16, (Inputs!$B$14-F40)/Inputs!$B$15)*Inputs!$B$9, 0)</f>
        <v>0</v>
      </c>
      <c r="K40" s="2">
        <f>MAX(E40*Inputs!$B$5 - B40 - Inputs!$B$8, 0) * H40</f>
        <v>0</v>
      </c>
      <c r="L40" s="2">
        <f>IF(B40 &gt;= D40*Inputs!$B$10, MAX(B40 - E40/Inputs!$B$5 - Inputs!$B$8, 0) * I40, 0)</f>
        <v>0</v>
      </c>
      <c r="M40" s="2">
        <f t="shared" si="2"/>
        <v>0</v>
      </c>
      <c r="N40" s="3" t="str">
        <f t="shared" si="3"/>
        <v>Idle</v>
      </c>
      <c r="O40" s="3" t="str">
        <f t="shared" si="11"/>
        <v>Idle</v>
      </c>
      <c r="P40" s="2">
        <f t="shared" si="4"/>
        <v>0</v>
      </c>
      <c r="Q40" s="2">
        <f t="shared" si="5"/>
        <v>0</v>
      </c>
      <c r="R40" s="2">
        <f t="shared" si="6"/>
        <v>0</v>
      </c>
      <c r="S40" s="2">
        <f t="shared" si="7"/>
        <v>0</v>
      </c>
      <c r="T40" s="2">
        <f t="shared" si="8"/>
        <v>0</v>
      </c>
      <c r="U40" s="2">
        <f>IF(O40="Reg", R40 * Inputs!$B$7, 0)</f>
        <v>0</v>
      </c>
      <c r="V40" s="2">
        <f>MAX(F40 + P40*Inputs!$B$15 - (Q40/Inputs!$B$16) - U40, 0)</f>
        <v>340</v>
      </c>
    </row>
    <row r="41" spans="1:22" x14ac:dyDescent="0.3">
      <c r="A41" s="1">
        <v>46024.625</v>
      </c>
      <c r="B41" s="2">
        <v>56.356157315629353</v>
      </c>
      <c r="C41" s="2">
        <v>3.7651075800261848</v>
      </c>
      <c r="D41" s="2">
        <f t="shared" si="0"/>
        <v>32.343888139442974</v>
      </c>
      <c r="E41" s="2">
        <f t="shared" si="1"/>
        <v>67.503761282279157</v>
      </c>
      <c r="F41" s="2">
        <f t="shared" si="9"/>
        <v>340</v>
      </c>
      <c r="G41" s="2">
        <f t="shared" si="10"/>
        <v>0</v>
      </c>
      <c r="H41" s="2">
        <f>MIN(Inputs!$B$2, (Inputs!$B$14 - F41)/Inputs!$B$15)</f>
        <v>0</v>
      </c>
      <c r="I41" s="2">
        <f>MAX(MIN(Inputs!$B$2, F41*Inputs!$B$16, Inputs!$B$14*Inputs!$B$4 - G41), 0)</f>
        <v>170</v>
      </c>
      <c r="J41" s="2">
        <f>MAX(MIN(Inputs!$B$2, F41*Inputs!$B$16, (Inputs!$B$14-F41)/Inputs!$B$15)*Inputs!$B$9, 0)</f>
        <v>0</v>
      </c>
      <c r="K41" s="2">
        <f>MAX(E41*Inputs!$B$5 - B41 - Inputs!$B$8, 0) * H41</f>
        <v>0</v>
      </c>
      <c r="L41" s="2">
        <f>IF(B41 &gt;= D41*Inputs!$B$10, MAX(B41 - E41/Inputs!$B$5 - Inputs!$B$8, 0) * I41, 0)</f>
        <v>0</v>
      </c>
      <c r="M41" s="2">
        <f t="shared" si="2"/>
        <v>0</v>
      </c>
      <c r="N41" s="3" t="str">
        <f t="shared" si="3"/>
        <v>Idle</v>
      </c>
      <c r="O41" s="3" t="str">
        <f t="shared" si="11"/>
        <v>Idle</v>
      </c>
      <c r="P41" s="2">
        <f t="shared" si="4"/>
        <v>0</v>
      </c>
      <c r="Q41" s="2">
        <f t="shared" si="5"/>
        <v>0</v>
      </c>
      <c r="R41" s="2">
        <f t="shared" si="6"/>
        <v>0</v>
      </c>
      <c r="S41" s="2">
        <f t="shared" si="7"/>
        <v>0</v>
      </c>
      <c r="T41" s="2">
        <f t="shared" si="8"/>
        <v>0</v>
      </c>
      <c r="U41" s="2">
        <f>IF(O41="Reg", R41 * Inputs!$B$7, 0)</f>
        <v>0</v>
      </c>
      <c r="V41" s="2">
        <f>MAX(F41 + P41*Inputs!$B$15 - (Q41/Inputs!$B$16) - U41, 0)</f>
        <v>340</v>
      </c>
    </row>
    <row r="42" spans="1:22" x14ac:dyDescent="0.3">
      <c r="A42" s="1">
        <v>46024.666666666657</v>
      </c>
      <c r="B42" s="2">
        <v>67.158829721627484</v>
      </c>
      <c r="C42" s="2">
        <v>3.7878423494189959</v>
      </c>
      <c r="D42" s="2">
        <f t="shared" si="0"/>
        <v>32.343888139442974</v>
      </c>
      <c r="E42" s="2">
        <f t="shared" si="1"/>
        <v>67.653567893449704</v>
      </c>
      <c r="F42" s="2">
        <f t="shared" si="9"/>
        <v>340</v>
      </c>
      <c r="G42" s="2">
        <f t="shared" si="10"/>
        <v>0</v>
      </c>
      <c r="H42" s="2">
        <f>MIN(Inputs!$B$2, (Inputs!$B$14 - F42)/Inputs!$B$15)</f>
        <v>0</v>
      </c>
      <c r="I42" s="2">
        <f>MAX(MIN(Inputs!$B$2, F42*Inputs!$B$16, Inputs!$B$14*Inputs!$B$4 - G42), 0)</f>
        <v>170</v>
      </c>
      <c r="J42" s="2">
        <f>MAX(MIN(Inputs!$B$2, F42*Inputs!$B$16, (Inputs!$B$14-F42)/Inputs!$B$15)*Inputs!$B$9, 0)</f>
        <v>0</v>
      </c>
      <c r="K42" s="2">
        <f>MAX(E42*Inputs!$B$5 - B42 - Inputs!$B$8, 0) * H42</f>
        <v>0</v>
      </c>
      <c r="L42" s="2">
        <f>IF(B42 &gt;= D42*Inputs!$B$10, MAX(B42 - E42/Inputs!$B$5 - Inputs!$B$8, 0) * I42, 0)</f>
        <v>0</v>
      </c>
      <c r="M42" s="2">
        <f t="shared" si="2"/>
        <v>0</v>
      </c>
      <c r="N42" s="3" t="str">
        <f t="shared" si="3"/>
        <v>Idle</v>
      </c>
      <c r="O42" s="3" t="str">
        <f t="shared" si="11"/>
        <v>Idle</v>
      </c>
      <c r="P42" s="2">
        <f t="shared" si="4"/>
        <v>0</v>
      </c>
      <c r="Q42" s="2">
        <f t="shared" si="5"/>
        <v>0</v>
      </c>
      <c r="R42" s="2">
        <f t="shared" si="6"/>
        <v>0</v>
      </c>
      <c r="S42" s="2">
        <f t="shared" si="7"/>
        <v>0</v>
      </c>
      <c r="T42" s="2">
        <f t="shared" si="8"/>
        <v>0</v>
      </c>
      <c r="U42" s="2">
        <f>IF(O42="Reg", R42 * Inputs!$B$7, 0)</f>
        <v>0</v>
      </c>
      <c r="V42" s="2">
        <f>MAX(F42 + P42*Inputs!$B$15 - (Q42/Inputs!$B$16) - U42, 0)</f>
        <v>340</v>
      </c>
    </row>
    <row r="43" spans="1:22" x14ac:dyDescent="0.3">
      <c r="A43" s="1">
        <v>46024.708333333343</v>
      </c>
      <c r="B43" s="2">
        <v>71.886452735481058</v>
      </c>
      <c r="C43" s="2">
        <v>4.8637942478627378</v>
      </c>
      <c r="D43" s="2">
        <f t="shared" si="0"/>
        <v>32.343888139442974</v>
      </c>
      <c r="E43" s="2">
        <f t="shared" si="1"/>
        <v>64.209816230009565</v>
      </c>
      <c r="F43" s="2">
        <f t="shared" si="9"/>
        <v>340</v>
      </c>
      <c r="G43" s="2">
        <f t="shared" si="10"/>
        <v>0</v>
      </c>
      <c r="H43" s="2">
        <f>MIN(Inputs!$B$2, (Inputs!$B$14 - F43)/Inputs!$B$15)</f>
        <v>0</v>
      </c>
      <c r="I43" s="2">
        <f>MAX(MIN(Inputs!$B$2, F43*Inputs!$B$16, Inputs!$B$14*Inputs!$B$4 - G43), 0)</f>
        <v>170</v>
      </c>
      <c r="J43" s="2">
        <f>MAX(MIN(Inputs!$B$2, F43*Inputs!$B$16, (Inputs!$B$14-F43)/Inputs!$B$15)*Inputs!$B$9, 0)</f>
        <v>0</v>
      </c>
      <c r="K43" s="2">
        <f>MAX(E43*Inputs!$B$5 - B43 - Inputs!$B$8, 0) * H43</f>
        <v>0</v>
      </c>
      <c r="L43" s="2">
        <f>IF(B43 &gt;= D43*Inputs!$B$10, MAX(B43 - E43/Inputs!$B$5 - Inputs!$B$8, 0) * I43, 0)</f>
        <v>0</v>
      </c>
      <c r="M43" s="2">
        <f t="shared" si="2"/>
        <v>0</v>
      </c>
      <c r="N43" s="3" t="str">
        <f t="shared" si="3"/>
        <v>Idle</v>
      </c>
      <c r="O43" s="3" t="str">
        <f t="shared" si="11"/>
        <v>Idle</v>
      </c>
      <c r="P43" s="2">
        <f t="shared" si="4"/>
        <v>0</v>
      </c>
      <c r="Q43" s="2">
        <f t="shared" si="5"/>
        <v>0</v>
      </c>
      <c r="R43" s="2">
        <f t="shared" si="6"/>
        <v>0</v>
      </c>
      <c r="S43" s="2">
        <f t="shared" si="7"/>
        <v>0</v>
      </c>
      <c r="T43" s="2">
        <f t="shared" si="8"/>
        <v>0</v>
      </c>
      <c r="U43" s="2">
        <f>IF(O43="Reg", R43 * Inputs!$B$7, 0)</f>
        <v>0</v>
      </c>
      <c r="V43" s="2">
        <f>MAX(F43 + P43*Inputs!$B$15 - (Q43/Inputs!$B$16) - U43, 0)</f>
        <v>340</v>
      </c>
    </row>
    <row r="44" spans="1:22" x14ac:dyDescent="0.3">
      <c r="A44" s="1">
        <v>46024.75</v>
      </c>
      <c r="B44" s="2">
        <v>75.509623679915336</v>
      </c>
      <c r="C44" s="2">
        <v>5.806352672163178</v>
      </c>
      <c r="D44" s="2">
        <f t="shared" si="0"/>
        <v>32.343888139442974</v>
      </c>
      <c r="E44" s="2">
        <f t="shared" si="1"/>
        <v>58.799044548553617</v>
      </c>
      <c r="F44" s="2">
        <f t="shared" si="9"/>
        <v>340</v>
      </c>
      <c r="G44" s="2">
        <f t="shared" si="10"/>
        <v>0</v>
      </c>
      <c r="H44" s="2">
        <f>MIN(Inputs!$B$2, (Inputs!$B$14 - F44)/Inputs!$B$15)</f>
        <v>0</v>
      </c>
      <c r="I44" s="2">
        <f>MAX(MIN(Inputs!$B$2, F44*Inputs!$B$16, Inputs!$B$14*Inputs!$B$4 - G44), 0)</f>
        <v>170</v>
      </c>
      <c r="J44" s="2">
        <f>MAX(MIN(Inputs!$B$2, F44*Inputs!$B$16, (Inputs!$B$14-F44)/Inputs!$B$15)*Inputs!$B$9, 0)</f>
        <v>0</v>
      </c>
      <c r="K44" s="2">
        <f>MAX(E44*Inputs!$B$5 - B44 - Inputs!$B$8, 0) * H44</f>
        <v>0</v>
      </c>
      <c r="L44" s="2">
        <f>IF(B44 &gt;= D44*Inputs!$B$10, MAX(B44 - E44/Inputs!$B$5 - Inputs!$B$8, 0) * I44, 0)</f>
        <v>0</v>
      </c>
      <c r="M44" s="2">
        <f t="shared" si="2"/>
        <v>0</v>
      </c>
      <c r="N44" s="3" t="str">
        <f t="shared" si="3"/>
        <v>Idle</v>
      </c>
      <c r="O44" s="3" t="str">
        <f t="shared" si="11"/>
        <v>Idle</v>
      </c>
      <c r="P44" s="2">
        <f t="shared" si="4"/>
        <v>0</v>
      </c>
      <c r="Q44" s="2">
        <f t="shared" si="5"/>
        <v>0</v>
      </c>
      <c r="R44" s="2">
        <f t="shared" si="6"/>
        <v>0</v>
      </c>
      <c r="S44" s="2">
        <f t="shared" si="7"/>
        <v>0</v>
      </c>
      <c r="T44" s="2">
        <f t="shared" si="8"/>
        <v>0</v>
      </c>
      <c r="U44" s="2">
        <f>IF(O44="Reg", R44 * Inputs!$B$7, 0)</f>
        <v>0</v>
      </c>
      <c r="V44" s="2">
        <f>MAX(F44 + P44*Inputs!$B$15 - (Q44/Inputs!$B$16) - U44, 0)</f>
        <v>340</v>
      </c>
    </row>
    <row r="45" spans="1:22" x14ac:dyDescent="0.3">
      <c r="A45" s="1">
        <v>46024.791666666657</v>
      </c>
      <c r="B45" s="2">
        <v>71.326625136956096</v>
      </c>
      <c r="C45" s="2">
        <v>22.291772129596499</v>
      </c>
      <c r="D45" s="2">
        <f t="shared" si="0"/>
        <v>32.343888139442974</v>
      </c>
      <c r="E45" s="2">
        <f t="shared" si="1"/>
        <v>51.238954048763283</v>
      </c>
      <c r="F45" s="2">
        <f t="shared" si="9"/>
        <v>340</v>
      </c>
      <c r="G45" s="2">
        <f t="shared" si="10"/>
        <v>0</v>
      </c>
      <c r="H45" s="2">
        <f>MIN(Inputs!$B$2, (Inputs!$B$14 - F45)/Inputs!$B$15)</f>
        <v>0</v>
      </c>
      <c r="I45" s="2">
        <f>MAX(MIN(Inputs!$B$2, F45*Inputs!$B$16, Inputs!$B$14*Inputs!$B$4 - G45), 0)</f>
        <v>170</v>
      </c>
      <c r="J45" s="2">
        <f>MAX(MIN(Inputs!$B$2, F45*Inputs!$B$16, (Inputs!$B$14-F45)/Inputs!$B$15)*Inputs!$B$9, 0)</f>
        <v>0</v>
      </c>
      <c r="K45" s="2">
        <f>MAX(E45*Inputs!$B$5 - B45 - Inputs!$B$8, 0) * H45</f>
        <v>0</v>
      </c>
      <c r="L45" s="2">
        <f>IF(B45 &gt;= D45*Inputs!$B$10, MAX(B45 - E45/Inputs!$B$5 - Inputs!$B$8, 0) * I45, 0)</f>
        <v>0</v>
      </c>
      <c r="M45" s="2">
        <f t="shared" si="2"/>
        <v>0</v>
      </c>
      <c r="N45" s="3" t="str">
        <f t="shared" si="3"/>
        <v>Idle</v>
      </c>
      <c r="O45" s="3" t="str">
        <f t="shared" si="11"/>
        <v>Idle</v>
      </c>
      <c r="P45" s="2">
        <f t="shared" si="4"/>
        <v>0</v>
      </c>
      <c r="Q45" s="2">
        <f t="shared" si="5"/>
        <v>0</v>
      </c>
      <c r="R45" s="2">
        <f t="shared" si="6"/>
        <v>0</v>
      </c>
      <c r="S45" s="2">
        <f t="shared" si="7"/>
        <v>0</v>
      </c>
      <c r="T45" s="2">
        <f t="shared" si="8"/>
        <v>0</v>
      </c>
      <c r="U45" s="2">
        <f>IF(O45="Reg", R45 * Inputs!$B$7, 0)</f>
        <v>0</v>
      </c>
      <c r="V45" s="2">
        <f>MAX(F45 + P45*Inputs!$B$15 - (Q45/Inputs!$B$16) - U45, 0)</f>
        <v>340</v>
      </c>
    </row>
    <row r="46" spans="1:22" x14ac:dyDescent="0.3">
      <c r="A46" s="1">
        <v>46024.833333333343</v>
      </c>
      <c r="B46" s="2">
        <v>62.784879104065617</v>
      </c>
      <c r="C46" s="2">
        <v>48.505422373087349</v>
      </c>
      <c r="D46" s="2">
        <f t="shared" si="0"/>
        <v>32.343888139442974</v>
      </c>
      <c r="E46" s="2">
        <f t="shared" si="1"/>
        <v>41.431555455625201</v>
      </c>
      <c r="F46" s="2">
        <f t="shared" si="9"/>
        <v>340</v>
      </c>
      <c r="G46" s="2">
        <f t="shared" si="10"/>
        <v>0</v>
      </c>
      <c r="H46" s="2">
        <f>MIN(Inputs!$B$2, (Inputs!$B$14 - F46)/Inputs!$B$15)</f>
        <v>0</v>
      </c>
      <c r="I46" s="2">
        <f>MAX(MIN(Inputs!$B$2, F46*Inputs!$B$16, Inputs!$B$14*Inputs!$B$4 - G46), 0)</f>
        <v>170</v>
      </c>
      <c r="J46" s="2">
        <f>MAX(MIN(Inputs!$B$2, F46*Inputs!$B$16, (Inputs!$B$14-F46)/Inputs!$B$15)*Inputs!$B$9, 0)</f>
        <v>0</v>
      </c>
      <c r="K46" s="2">
        <f>MAX(E46*Inputs!$B$5 - B46 - Inputs!$B$8, 0) * H46</f>
        <v>0</v>
      </c>
      <c r="L46" s="2">
        <f>IF(B46 &gt;= D46*Inputs!$B$10, MAX(B46 - E46/Inputs!$B$5 - Inputs!$B$8, 0) * I46, 0)</f>
        <v>0</v>
      </c>
      <c r="M46" s="2">
        <f t="shared" si="2"/>
        <v>0</v>
      </c>
      <c r="N46" s="3" t="str">
        <f t="shared" si="3"/>
        <v>Idle</v>
      </c>
      <c r="O46" s="3" t="str">
        <f t="shared" si="11"/>
        <v>Idle</v>
      </c>
      <c r="P46" s="2">
        <f t="shared" si="4"/>
        <v>0</v>
      </c>
      <c r="Q46" s="2">
        <f t="shared" si="5"/>
        <v>0</v>
      </c>
      <c r="R46" s="2">
        <f t="shared" si="6"/>
        <v>0</v>
      </c>
      <c r="S46" s="2">
        <f t="shared" si="7"/>
        <v>0</v>
      </c>
      <c r="T46" s="2">
        <f t="shared" si="8"/>
        <v>0</v>
      </c>
      <c r="U46" s="2">
        <f>IF(O46="Reg", R46 * Inputs!$B$7, 0)</f>
        <v>0</v>
      </c>
      <c r="V46" s="2">
        <f>MAX(F46 + P46*Inputs!$B$15 - (Q46/Inputs!$B$16) - U46, 0)</f>
        <v>340</v>
      </c>
    </row>
    <row r="47" spans="1:22" x14ac:dyDescent="0.3">
      <c r="A47" s="1">
        <v>46024.875</v>
      </c>
      <c r="B47" s="2">
        <v>57.254996982652578</v>
      </c>
      <c r="C47" s="2">
        <v>5.1019998170948018</v>
      </c>
      <c r="D47" s="2">
        <f t="shared" si="0"/>
        <v>32.343888139442974</v>
      </c>
      <c r="E47" s="2">
        <f t="shared" si="1"/>
        <v>31.743217109509288</v>
      </c>
      <c r="F47" s="2">
        <f t="shared" si="9"/>
        <v>340</v>
      </c>
      <c r="G47" s="2">
        <f t="shared" si="10"/>
        <v>0</v>
      </c>
      <c r="H47" s="2">
        <f>MIN(Inputs!$B$2, (Inputs!$B$14 - F47)/Inputs!$B$15)</f>
        <v>0</v>
      </c>
      <c r="I47" s="2">
        <f>MAX(MIN(Inputs!$B$2, F47*Inputs!$B$16, Inputs!$B$14*Inputs!$B$4 - G47), 0)</f>
        <v>170</v>
      </c>
      <c r="J47" s="2">
        <f>MAX(MIN(Inputs!$B$2, F47*Inputs!$B$16, (Inputs!$B$14-F47)/Inputs!$B$15)*Inputs!$B$9, 0)</f>
        <v>0</v>
      </c>
      <c r="K47" s="2">
        <f>MAX(E47*Inputs!$B$5 - B47 - Inputs!$B$8, 0) * H47</f>
        <v>0</v>
      </c>
      <c r="L47" s="2">
        <f>IF(B47 &gt;= D47*Inputs!$B$10, MAX(B47 - E47/Inputs!$B$5 - Inputs!$B$8, 0) * I47, 0)</f>
        <v>201.13709089573476</v>
      </c>
      <c r="M47" s="2">
        <f t="shared" si="2"/>
        <v>0</v>
      </c>
      <c r="N47" s="3" t="str">
        <f t="shared" si="3"/>
        <v>Discharge</v>
      </c>
      <c r="O47" s="3" t="str">
        <f t="shared" si="11"/>
        <v>Discharge</v>
      </c>
      <c r="P47" s="2">
        <f t="shared" si="4"/>
        <v>0</v>
      </c>
      <c r="Q47" s="2">
        <f t="shared" si="5"/>
        <v>170</v>
      </c>
      <c r="R47" s="2">
        <f t="shared" si="6"/>
        <v>0</v>
      </c>
      <c r="S47" s="2">
        <f t="shared" si="7"/>
        <v>9733.3494870509385</v>
      </c>
      <c r="T47" s="2">
        <f t="shared" si="8"/>
        <v>0</v>
      </c>
      <c r="U47" s="2">
        <f>IF(O47="Reg", R47 * Inputs!$B$7, 0)</f>
        <v>0</v>
      </c>
      <c r="V47" s="2">
        <f>MAX(F47 + P47*Inputs!$B$15 - (Q47/Inputs!$B$16) - U47, 0)</f>
        <v>170</v>
      </c>
    </row>
    <row r="48" spans="1:22" x14ac:dyDescent="0.3">
      <c r="A48" s="1">
        <v>46024.916666666657</v>
      </c>
      <c r="B48" s="2">
        <v>46.496319740986657</v>
      </c>
      <c r="C48" s="2">
        <v>11.618440979302161</v>
      </c>
      <c r="D48" s="2">
        <f t="shared" si="0"/>
        <v>32.343888139442974</v>
      </c>
      <c r="E48" s="2">
        <f t="shared" si="1"/>
        <v>22.767022390663026</v>
      </c>
      <c r="F48" s="2">
        <f t="shared" si="9"/>
        <v>170</v>
      </c>
      <c r="G48" s="2">
        <f t="shared" si="10"/>
        <v>170</v>
      </c>
      <c r="H48" s="2">
        <f>MIN(Inputs!$B$2, (Inputs!$B$14 - F48)/Inputs!$B$15)</f>
        <v>170</v>
      </c>
      <c r="I48" s="2">
        <f>MAX(MIN(Inputs!$B$2, F48*Inputs!$B$16, Inputs!$B$14*Inputs!$B$4 - G48), 0)</f>
        <v>170</v>
      </c>
      <c r="J48" s="2">
        <f>MAX(MIN(Inputs!$B$2, F48*Inputs!$B$16, (Inputs!$B$14-F48)/Inputs!$B$15)*Inputs!$B$9, 0)</f>
        <v>136</v>
      </c>
      <c r="K48" s="2">
        <f>MAX(E48*Inputs!$B$5 - B48 - Inputs!$B$8, 0) * H48</f>
        <v>0</v>
      </c>
      <c r="L48" s="2">
        <f>IF(B48 &gt;= D48*Inputs!$B$10, MAX(B48 - E48/Inputs!$B$5 - Inputs!$B$8, 0) * I48, 0)</f>
        <v>106.19957595328341</v>
      </c>
      <c r="M48" s="2">
        <f t="shared" si="2"/>
        <v>1580.1079731850939</v>
      </c>
      <c r="N48" s="3" t="str">
        <f t="shared" si="3"/>
        <v>Reg</v>
      </c>
      <c r="O48" s="3" t="str">
        <f t="shared" si="11"/>
        <v>Discharge</v>
      </c>
      <c r="P48" s="2">
        <f t="shared" si="4"/>
        <v>0</v>
      </c>
      <c r="Q48" s="2">
        <f t="shared" si="5"/>
        <v>170</v>
      </c>
      <c r="R48" s="2">
        <f t="shared" si="6"/>
        <v>0</v>
      </c>
      <c r="S48" s="2">
        <f t="shared" si="7"/>
        <v>7904.3743559677314</v>
      </c>
      <c r="T48" s="2">
        <f t="shared" si="8"/>
        <v>0</v>
      </c>
      <c r="U48" s="2">
        <f>IF(O48="Reg", R48 * Inputs!$B$7, 0)</f>
        <v>0</v>
      </c>
      <c r="V48" s="2">
        <f>MAX(F48 + P48*Inputs!$B$15 - (Q48/Inputs!$B$16) - U48, 0)</f>
        <v>0</v>
      </c>
    </row>
    <row r="49" spans="1:22" x14ac:dyDescent="0.3">
      <c r="A49" s="1">
        <v>46024.958333333343</v>
      </c>
      <c r="B49" s="2">
        <v>39.421822646745369</v>
      </c>
      <c r="C49" s="2">
        <v>3.1076457616392128</v>
      </c>
      <c r="D49" s="2">
        <f t="shared" si="0"/>
        <v>32.343888139442974</v>
      </c>
      <c r="E49" s="2">
        <f t="shared" si="1"/>
        <v>15.483151379301463</v>
      </c>
      <c r="F49" s="2">
        <f t="shared" si="9"/>
        <v>0</v>
      </c>
      <c r="G49" s="2">
        <f t="shared" si="10"/>
        <v>340</v>
      </c>
      <c r="H49" s="2">
        <f>MIN(Inputs!$B$2, (Inputs!$B$14 - F49)/Inputs!$B$15)</f>
        <v>170</v>
      </c>
      <c r="I49" s="2">
        <f>MAX(MIN(Inputs!$B$2, F49*Inputs!$B$16, Inputs!$B$14*Inputs!$B$4 - G49), 0)</f>
        <v>0</v>
      </c>
      <c r="J49" s="2">
        <f>MAX(MIN(Inputs!$B$2, F49*Inputs!$B$16, (Inputs!$B$14-F49)/Inputs!$B$15)*Inputs!$B$9, 0)</f>
        <v>0</v>
      </c>
      <c r="K49" s="2">
        <f>MAX(E49*Inputs!$B$5 - B49 - Inputs!$B$8, 0) * H49</f>
        <v>0</v>
      </c>
      <c r="L49" s="2">
        <f>IF(B49 &gt;= D49*Inputs!$B$10, MAX(B49 - E49/Inputs!$B$5 - Inputs!$B$8, 0) * I49, 0)</f>
        <v>0</v>
      </c>
      <c r="M49" s="2">
        <f t="shared" si="2"/>
        <v>0</v>
      </c>
      <c r="N49" s="3" t="str">
        <f t="shared" si="3"/>
        <v>Idle</v>
      </c>
      <c r="O49" s="3" t="str">
        <f t="shared" si="11"/>
        <v>Idle</v>
      </c>
      <c r="P49" s="2">
        <f t="shared" si="4"/>
        <v>0</v>
      </c>
      <c r="Q49" s="2">
        <f t="shared" si="5"/>
        <v>0</v>
      </c>
      <c r="R49" s="2">
        <f t="shared" si="6"/>
        <v>0</v>
      </c>
      <c r="S49" s="2">
        <f t="shared" si="7"/>
        <v>0</v>
      </c>
      <c r="T49" s="2">
        <f t="shared" si="8"/>
        <v>0</v>
      </c>
      <c r="U49" s="2">
        <f>IF(O49="Reg", R49 * Inputs!$B$7, 0)</f>
        <v>0</v>
      </c>
      <c r="V49" s="2">
        <f>MAX(F49 + P49*Inputs!$B$15 - (Q49/Inputs!$B$16) - U49, 0)</f>
        <v>0</v>
      </c>
    </row>
    <row r="50" spans="1:22" x14ac:dyDescent="0.3">
      <c r="A50" s="1">
        <v>46025</v>
      </c>
      <c r="B50" s="2">
        <v>30.149080681173391</v>
      </c>
      <c r="C50" s="2">
        <v>4.1848081040380691</v>
      </c>
      <c r="D50" s="2">
        <f t="shared" si="0"/>
        <v>39.671425839150665</v>
      </c>
      <c r="E50" s="2">
        <f t="shared" si="1"/>
        <v>8.9128476048439005</v>
      </c>
      <c r="F50" s="2">
        <f t="shared" si="9"/>
        <v>0</v>
      </c>
      <c r="G50" s="2">
        <f t="shared" si="10"/>
        <v>0</v>
      </c>
      <c r="H50" s="2">
        <f>MIN(Inputs!$B$2, (Inputs!$B$14 - F50)/Inputs!$B$15)</f>
        <v>170</v>
      </c>
      <c r="I50" s="2">
        <f>MAX(MIN(Inputs!$B$2, F50*Inputs!$B$16, Inputs!$B$14*Inputs!$B$4 - G50), 0)</f>
        <v>0</v>
      </c>
      <c r="J50" s="2">
        <f>MAX(MIN(Inputs!$B$2, F50*Inputs!$B$16, (Inputs!$B$14-F50)/Inputs!$B$15)*Inputs!$B$9, 0)</f>
        <v>0</v>
      </c>
      <c r="K50" s="2">
        <f>MAX(E50*Inputs!$B$5 - B50 - Inputs!$B$8, 0) * H50</f>
        <v>0</v>
      </c>
      <c r="L50" s="2">
        <f>IF(B50 &gt;= D50*Inputs!$B$10, MAX(B50 - E50/Inputs!$B$5 - Inputs!$B$8, 0) * I50, 0)</f>
        <v>0</v>
      </c>
      <c r="M50" s="2">
        <f t="shared" si="2"/>
        <v>0</v>
      </c>
      <c r="N50" s="3" t="str">
        <f t="shared" si="3"/>
        <v>Idle</v>
      </c>
      <c r="O50" s="3" t="str">
        <f t="shared" si="11"/>
        <v>Idle</v>
      </c>
      <c r="P50" s="2">
        <f t="shared" si="4"/>
        <v>0</v>
      </c>
      <c r="Q50" s="2">
        <f t="shared" si="5"/>
        <v>0</v>
      </c>
      <c r="R50" s="2">
        <f t="shared" si="6"/>
        <v>0</v>
      </c>
      <c r="S50" s="2">
        <f t="shared" si="7"/>
        <v>0</v>
      </c>
      <c r="T50" s="2">
        <f t="shared" si="8"/>
        <v>0</v>
      </c>
      <c r="U50" s="2">
        <f>IF(O50="Reg", R50 * Inputs!$B$7, 0)</f>
        <v>0</v>
      </c>
      <c r="V50" s="2">
        <f>MAX(F50 + P50*Inputs!$B$15 - (Q50/Inputs!$B$16) - U50, 0)</f>
        <v>0</v>
      </c>
    </row>
    <row r="51" spans="1:22" x14ac:dyDescent="0.3">
      <c r="A51" s="1">
        <v>46025.041666666657</v>
      </c>
      <c r="B51" s="2">
        <v>12.482233578127589</v>
      </c>
      <c r="C51" s="2">
        <v>12.680268702179729</v>
      </c>
      <c r="D51" s="2">
        <f t="shared" si="0"/>
        <v>39.671425839150665</v>
      </c>
      <c r="E51" s="2">
        <f t="shared" si="1"/>
        <v>3.8880008246483371</v>
      </c>
      <c r="F51" s="2">
        <f t="shared" si="9"/>
        <v>0</v>
      </c>
      <c r="G51" s="2">
        <f t="shared" si="10"/>
        <v>0</v>
      </c>
      <c r="H51" s="2">
        <f>MIN(Inputs!$B$2, (Inputs!$B$14 - F51)/Inputs!$B$15)</f>
        <v>170</v>
      </c>
      <c r="I51" s="2">
        <f>MAX(MIN(Inputs!$B$2, F51*Inputs!$B$16, Inputs!$B$14*Inputs!$B$4 - G51), 0)</f>
        <v>0</v>
      </c>
      <c r="J51" s="2">
        <f>MAX(MIN(Inputs!$B$2, F51*Inputs!$B$16, (Inputs!$B$14-F51)/Inputs!$B$15)*Inputs!$B$9, 0)</f>
        <v>0</v>
      </c>
      <c r="K51" s="2">
        <f>MAX(E51*Inputs!$B$5 - B51 - Inputs!$B$8, 0) * H51</f>
        <v>0</v>
      </c>
      <c r="L51" s="2">
        <f>IF(B51 &gt;= D51*Inputs!$B$10, MAX(B51 - E51/Inputs!$B$5 - Inputs!$B$8, 0) * I51, 0)</f>
        <v>0</v>
      </c>
      <c r="M51" s="2">
        <f t="shared" si="2"/>
        <v>0</v>
      </c>
      <c r="N51" s="3" t="str">
        <f t="shared" si="3"/>
        <v>Idle</v>
      </c>
      <c r="O51" s="3" t="str">
        <f t="shared" si="11"/>
        <v>Idle</v>
      </c>
      <c r="P51" s="2">
        <f t="shared" si="4"/>
        <v>0</v>
      </c>
      <c r="Q51" s="2">
        <f t="shared" si="5"/>
        <v>0</v>
      </c>
      <c r="R51" s="2">
        <f t="shared" si="6"/>
        <v>0</v>
      </c>
      <c r="S51" s="2">
        <f t="shared" si="7"/>
        <v>0</v>
      </c>
      <c r="T51" s="2">
        <f t="shared" si="8"/>
        <v>0</v>
      </c>
      <c r="U51" s="2">
        <f>IF(O51="Reg", R51 * Inputs!$B$7, 0)</f>
        <v>0</v>
      </c>
      <c r="V51" s="2">
        <f>MAX(F51 + P51*Inputs!$B$15 - (Q51/Inputs!$B$16) - U51, 0)</f>
        <v>0</v>
      </c>
    </row>
    <row r="52" spans="1:22" x14ac:dyDescent="0.3">
      <c r="A52" s="1">
        <v>46025.083333333343</v>
      </c>
      <c r="B52" s="2">
        <v>4.6548490273701564</v>
      </c>
      <c r="C52" s="2">
        <v>3.7153451523028358</v>
      </c>
      <c r="D52" s="2">
        <f t="shared" si="0"/>
        <v>39.671425839150665</v>
      </c>
      <c r="E52" s="2">
        <f t="shared" si="1"/>
        <v>1.807628561627072</v>
      </c>
      <c r="F52" s="2">
        <f t="shared" si="9"/>
        <v>0</v>
      </c>
      <c r="G52" s="2">
        <f t="shared" si="10"/>
        <v>0</v>
      </c>
      <c r="H52" s="2">
        <f>MIN(Inputs!$B$2, (Inputs!$B$14 - F52)/Inputs!$B$15)</f>
        <v>170</v>
      </c>
      <c r="I52" s="2">
        <f>MAX(MIN(Inputs!$B$2, F52*Inputs!$B$16, Inputs!$B$14*Inputs!$B$4 - G52), 0)</f>
        <v>0</v>
      </c>
      <c r="J52" s="2">
        <f>MAX(MIN(Inputs!$B$2, F52*Inputs!$B$16, (Inputs!$B$14-F52)/Inputs!$B$15)*Inputs!$B$9, 0)</f>
        <v>0</v>
      </c>
      <c r="K52" s="2">
        <f>MAX(E52*Inputs!$B$5 - B52 - Inputs!$B$8, 0) * H52</f>
        <v>0</v>
      </c>
      <c r="L52" s="2">
        <f>IF(B52 &gt;= D52*Inputs!$B$10, MAX(B52 - E52/Inputs!$B$5 - Inputs!$B$8, 0) * I52, 0)</f>
        <v>0</v>
      </c>
      <c r="M52" s="2">
        <f t="shared" si="2"/>
        <v>0</v>
      </c>
      <c r="N52" s="3" t="str">
        <f t="shared" si="3"/>
        <v>Idle</v>
      </c>
      <c r="O52" s="3" t="str">
        <f t="shared" si="11"/>
        <v>Idle</v>
      </c>
      <c r="P52" s="2">
        <f t="shared" si="4"/>
        <v>0</v>
      </c>
      <c r="Q52" s="2">
        <f t="shared" si="5"/>
        <v>0</v>
      </c>
      <c r="R52" s="2">
        <f t="shared" si="6"/>
        <v>0</v>
      </c>
      <c r="S52" s="2">
        <f t="shared" si="7"/>
        <v>0</v>
      </c>
      <c r="T52" s="2">
        <f t="shared" si="8"/>
        <v>0</v>
      </c>
      <c r="U52" s="2">
        <f>IF(O52="Reg", R52 * Inputs!$B$7, 0)</f>
        <v>0</v>
      </c>
      <c r="V52" s="2">
        <f>MAX(F52 + P52*Inputs!$B$15 - (Q52/Inputs!$B$16) - U52, 0)</f>
        <v>0</v>
      </c>
    </row>
    <row r="53" spans="1:22" x14ac:dyDescent="0.3">
      <c r="A53" s="1">
        <v>46025.125</v>
      </c>
      <c r="B53" s="2">
        <v>3.397828669575008</v>
      </c>
      <c r="C53" s="2">
        <v>17.527331706570749</v>
      </c>
      <c r="D53" s="2">
        <f t="shared" si="0"/>
        <v>39.671425839150665</v>
      </c>
      <c r="E53" s="2">
        <f t="shared" si="1"/>
        <v>1.0318203903987124</v>
      </c>
      <c r="F53" s="2">
        <f t="shared" si="9"/>
        <v>0</v>
      </c>
      <c r="G53" s="2">
        <f t="shared" si="10"/>
        <v>0</v>
      </c>
      <c r="H53" s="2">
        <f>MIN(Inputs!$B$2, (Inputs!$B$14 - F53)/Inputs!$B$15)</f>
        <v>170</v>
      </c>
      <c r="I53" s="2">
        <f>MAX(MIN(Inputs!$B$2, F53*Inputs!$B$16, Inputs!$B$14*Inputs!$B$4 - G53), 0)</f>
        <v>0</v>
      </c>
      <c r="J53" s="2">
        <f>MAX(MIN(Inputs!$B$2, F53*Inputs!$B$16, (Inputs!$B$14-F53)/Inputs!$B$15)*Inputs!$B$9, 0)</f>
        <v>0</v>
      </c>
      <c r="K53" s="2">
        <f>MAX(E53*Inputs!$B$5 - B53 - Inputs!$B$8, 0) * H53</f>
        <v>0</v>
      </c>
      <c r="L53" s="2">
        <f>IF(B53 &gt;= D53*Inputs!$B$10, MAX(B53 - E53/Inputs!$B$5 - Inputs!$B$8, 0) * I53, 0)</f>
        <v>0</v>
      </c>
      <c r="M53" s="2">
        <f t="shared" si="2"/>
        <v>0</v>
      </c>
      <c r="N53" s="3" t="str">
        <f t="shared" si="3"/>
        <v>Idle</v>
      </c>
      <c r="O53" s="3" t="str">
        <f t="shared" si="11"/>
        <v>Idle</v>
      </c>
      <c r="P53" s="2">
        <f t="shared" si="4"/>
        <v>0</v>
      </c>
      <c r="Q53" s="2">
        <f t="shared" si="5"/>
        <v>0</v>
      </c>
      <c r="R53" s="2">
        <f t="shared" si="6"/>
        <v>0</v>
      </c>
      <c r="S53" s="2">
        <f t="shared" si="7"/>
        <v>0</v>
      </c>
      <c r="T53" s="2">
        <f t="shared" si="8"/>
        <v>0</v>
      </c>
      <c r="U53" s="2">
        <f>IF(O53="Reg", R53 * Inputs!$B$7, 0)</f>
        <v>0</v>
      </c>
      <c r="V53" s="2">
        <f>MAX(F53 + P53*Inputs!$B$15 - (Q53/Inputs!$B$16) - U53, 0)</f>
        <v>0</v>
      </c>
    </row>
    <row r="54" spans="1:22" x14ac:dyDescent="0.3">
      <c r="A54" s="1">
        <v>46025.166666666657</v>
      </c>
      <c r="B54" s="2">
        <v>2.7930936728172671</v>
      </c>
      <c r="C54" s="2">
        <v>7.1850188179715984</v>
      </c>
      <c r="D54" s="2">
        <f t="shared" si="0"/>
        <v>39.671425839150665</v>
      </c>
      <c r="E54" s="2">
        <f t="shared" si="1"/>
        <v>1.0291518453382835</v>
      </c>
      <c r="F54" s="2">
        <f t="shared" si="9"/>
        <v>0</v>
      </c>
      <c r="G54" s="2">
        <f t="shared" si="10"/>
        <v>0</v>
      </c>
      <c r="H54" s="2">
        <f>MIN(Inputs!$B$2, (Inputs!$B$14 - F54)/Inputs!$B$15)</f>
        <v>170</v>
      </c>
      <c r="I54" s="2">
        <f>MAX(MIN(Inputs!$B$2, F54*Inputs!$B$16, Inputs!$B$14*Inputs!$B$4 - G54), 0)</f>
        <v>0</v>
      </c>
      <c r="J54" s="2">
        <f>MAX(MIN(Inputs!$B$2, F54*Inputs!$B$16, (Inputs!$B$14-F54)/Inputs!$B$15)*Inputs!$B$9, 0)</f>
        <v>0</v>
      </c>
      <c r="K54" s="2">
        <f>MAX(E54*Inputs!$B$5 - B54 - Inputs!$B$8, 0) * H54</f>
        <v>0</v>
      </c>
      <c r="L54" s="2">
        <f>IF(B54 &gt;= D54*Inputs!$B$10, MAX(B54 - E54/Inputs!$B$5 - Inputs!$B$8, 0) * I54, 0)</f>
        <v>0</v>
      </c>
      <c r="M54" s="2">
        <f t="shared" si="2"/>
        <v>0</v>
      </c>
      <c r="N54" s="3" t="str">
        <f t="shared" si="3"/>
        <v>Idle</v>
      </c>
      <c r="O54" s="3" t="str">
        <f t="shared" si="11"/>
        <v>Idle</v>
      </c>
      <c r="P54" s="2">
        <f t="shared" si="4"/>
        <v>0</v>
      </c>
      <c r="Q54" s="2">
        <f t="shared" si="5"/>
        <v>0</v>
      </c>
      <c r="R54" s="2">
        <f t="shared" si="6"/>
        <v>0</v>
      </c>
      <c r="S54" s="2">
        <f t="shared" si="7"/>
        <v>0</v>
      </c>
      <c r="T54" s="2">
        <f t="shared" si="8"/>
        <v>0</v>
      </c>
      <c r="U54" s="2">
        <f>IF(O54="Reg", R54 * Inputs!$B$7, 0)</f>
        <v>0</v>
      </c>
      <c r="V54" s="2">
        <f>MAX(F54 + P54*Inputs!$B$15 - (Q54/Inputs!$B$16) - U54, 0)</f>
        <v>0</v>
      </c>
    </row>
    <row r="55" spans="1:22" x14ac:dyDescent="0.3">
      <c r="A55" s="1">
        <v>46025.208333333343</v>
      </c>
      <c r="B55" s="2">
        <v>0</v>
      </c>
      <c r="C55" s="2">
        <v>6.8534673393352676</v>
      </c>
      <c r="D55" s="2">
        <f t="shared" si="0"/>
        <v>39.671425839150665</v>
      </c>
      <c r="E55" s="2">
        <f t="shared" si="1"/>
        <v>3.7021721197188024</v>
      </c>
      <c r="F55" s="2">
        <f t="shared" si="9"/>
        <v>0</v>
      </c>
      <c r="G55" s="2">
        <f t="shared" si="10"/>
        <v>0</v>
      </c>
      <c r="H55" s="2">
        <f>MIN(Inputs!$B$2, (Inputs!$B$14 - F55)/Inputs!$B$15)</f>
        <v>170</v>
      </c>
      <c r="I55" s="2">
        <f>MAX(MIN(Inputs!$B$2, F55*Inputs!$B$16, Inputs!$B$14*Inputs!$B$4 - G55), 0)</f>
        <v>0</v>
      </c>
      <c r="J55" s="2">
        <f>MAX(MIN(Inputs!$B$2, F55*Inputs!$B$16, (Inputs!$B$14-F55)/Inputs!$B$15)*Inputs!$B$9, 0)</f>
        <v>0</v>
      </c>
      <c r="K55" s="2">
        <f>MAX(E55*Inputs!$B$5 - B55 - Inputs!$B$8, 0) * H55</f>
        <v>0</v>
      </c>
      <c r="L55" s="2">
        <f>IF(B55 &gt;= D55*Inputs!$B$10, MAX(B55 - E55/Inputs!$B$5 - Inputs!$B$8, 0) * I55, 0)</f>
        <v>0</v>
      </c>
      <c r="M55" s="2">
        <f t="shared" si="2"/>
        <v>0</v>
      </c>
      <c r="N55" s="3" t="str">
        <f t="shared" si="3"/>
        <v>Idle</v>
      </c>
      <c r="O55" s="3" t="str">
        <f t="shared" si="11"/>
        <v>Idle</v>
      </c>
      <c r="P55" s="2">
        <f t="shared" si="4"/>
        <v>0</v>
      </c>
      <c r="Q55" s="2">
        <f t="shared" si="5"/>
        <v>0</v>
      </c>
      <c r="R55" s="2">
        <f t="shared" si="6"/>
        <v>0</v>
      </c>
      <c r="S55" s="2">
        <f t="shared" si="7"/>
        <v>0</v>
      </c>
      <c r="T55" s="2">
        <f t="shared" si="8"/>
        <v>0</v>
      </c>
      <c r="U55" s="2">
        <f>IF(O55="Reg", R55 * Inputs!$B$7, 0)</f>
        <v>0</v>
      </c>
      <c r="V55" s="2">
        <f>MAX(F55 + P55*Inputs!$B$15 - (Q55/Inputs!$B$16) - U55, 0)</f>
        <v>0</v>
      </c>
    </row>
    <row r="56" spans="1:22" x14ac:dyDescent="0.3">
      <c r="A56" s="1">
        <v>46025.25</v>
      </c>
      <c r="B56" s="2">
        <v>0</v>
      </c>
      <c r="C56" s="2">
        <v>19.057696595071551</v>
      </c>
      <c r="D56" s="2">
        <f t="shared" si="0"/>
        <v>39.671425839150665</v>
      </c>
      <c r="E56" s="2">
        <f t="shared" si="1"/>
        <v>6.2726546680946198</v>
      </c>
      <c r="F56" s="2">
        <f t="shared" si="9"/>
        <v>0</v>
      </c>
      <c r="G56" s="2">
        <f t="shared" si="10"/>
        <v>0</v>
      </c>
      <c r="H56" s="2">
        <f>MIN(Inputs!$B$2, (Inputs!$B$14 - F56)/Inputs!$B$15)</f>
        <v>170</v>
      </c>
      <c r="I56" s="2">
        <f>MAX(MIN(Inputs!$B$2, F56*Inputs!$B$16, Inputs!$B$14*Inputs!$B$4 - G56), 0)</f>
        <v>0</v>
      </c>
      <c r="J56" s="2">
        <f>MAX(MIN(Inputs!$B$2, F56*Inputs!$B$16, (Inputs!$B$14-F56)/Inputs!$B$15)*Inputs!$B$9, 0)</f>
        <v>0</v>
      </c>
      <c r="K56" s="2">
        <f>MAX(E56*Inputs!$B$5 - B56 - Inputs!$B$8, 0) * H56</f>
        <v>0</v>
      </c>
      <c r="L56" s="2">
        <f>IF(B56 &gt;= D56*Inputs!$B$10, MAX(B56 - E56/Inputs!$B$5 - Inputs!$B$8, 0) * I56, 0)</f>
        <v>0</v>
      </c>
      <c r="M56" s="2">
        <f t="shared" si="2"/>
        <v>0</v>
      </c>
      <c r="N56" s="3" t="str">
        <f t="shared" si="3"/>
        <v>Idle</v>
      </c>
      <c r="O56" s="3" t="str">
        <f t="shared" si="11"/>
        <v>Idle</v>
      </c>
      <c r="P56" s="2">
        <f t="shared" si="4"/>
        <v>0</v>
      </c>
      <c r="Q56" s="2">
        <f t="shared" si="5"/>
        <v>0</v>
      </c>
      <c r="R56" s="2">
        <f t="shared" si="6"/>
        <v>0</v>
      </c>
      <c r="S56" s="2">
        <f t="shared" si="7"/>
        <v>0</v>
      </c>
      <c r="T56" s="2">
        <f t="shared" si="8"/>
        <v>0</v>
      </c>
      <c r="U56" s="2">
        <f>IF(O56="Reg", R56 * Inputs!$B$7, 0)</f>
        <v>0</v>
      </c>
      <c r="V56" s="2">
        <f>MAX(F56 + P56*Inputs!$B$15 - (Q56/Inputs!$B$16) - U56, 0)</f>
        <v>0</v>
      </c>
    </row>
    <row r="57" spans="1:22" x14ac:dyDescent="0.3">
      <c r="A57" s="1">
        <v>46025.291666666657</v>
      </c>
      <c r="B57" s="2">
        <v>0</v>
      </c>
      <c r="C57" s="2">
        <v>2.1132437071940249</v>
      </c>
      <c r="D57" s="2">
        <f t="shared" si="0"/>
        <v>39.671425839150665</v>
      </c>
      <c r="E57" s="2">
        <f t="shared" si="1"/>
        <v>12.736485403754481</v>
      </c>
      <c r="F57" s="2">
        <f t="shared" si="9"/>
        <v>0</v>
      </c>
      <c r="G57" s="2">
        <f t="shared" si="10"/>
        <v>0</v>
      </c>
      <c r="H57" s="2">
        <f>MIN(Inputs!$B$2, (Inputs!$B$14 - F57)/Inputs!$B$15)</f>
        <v>170</v>
      </c>
      <c r="I57" s="2">
        <f>MAX(MIN(Inputs!$B$2, F57*Inputs!$B$16, Inputs!$B$14*Inputs!$B$4 - G57), 0)</f>
        <v>0</v>
      </c>
      <c r="J57" s="2">
        <f>MAX(MIN(Inputs!$B$2, F57*Inputs!$B$16, (Inputs!$B$14-F57)/Inputs!$B$15)*Inputs!$B$9, 0)</f>
        <v>0</v>
      </c>
      <c r="K57" s="2">
        <f>MAX(E57*Inputs!$B$5 - B57 - Inputs!$B$8, 0) * H57</f>
        <v>0</v>
      </c>
      <c r="L57" s="2">
        <f>IF(B57 &gt;= D57*Inputs!$B$10, MAX(B57 - E57/Inputs!$B$5 - Inputs!$B$8, 0) * I57, 0)</f>
        <v>0</v>
      </c>
      <c r="M57" s="2">
        <f t="shared" si="2"/>
        <v>0</v>
      </c>
      <c r="N57" s="3" t="str">
        <f t="shared" si="3"/>
        <v>Idle</v>
      </c>
      <c r="O57" s="3" t="str">
        <f t="shared" si="11"/>
        <v>Idle</v>
      </c>
      <c r="P57" s="2">
        <f t="shared" si="4"/>
        <v>0</v>
      </c>
      <c r="Q57" s="2">
        <f t="shared" si="5"/>
        <v>0</v>
      </c>
      <c r="R57" s="2">
        <f t="shared" si="6"/>
        <v>0</v>
      </c>
      <c r="S57" s="2">
        <f t="shared" si="7"/>
        <v>0</v>
      </c>
      <c r="T57" s="2">
        <f t="shared" si="8"/>
        <v>0</v>
      </c>
      <c r="U57" s="2">
        <f>IF(O57="Reg", R57 * Inputs!$B$7, 0)</f>
        <v>0</v>
      </c>
      <c r="V57" s="2">
        <f>MAX(F57 + P57*Inputs!$B$15 - (Q57/Inputs!$B$16) - U57, 0)</f>
        <v>0</v>
      </c>
    </row>
    <row r="58" spans="1:22" x14ac:dyDescent="0.3">
      <c r="A58" s="1">
        <v>46025.333333333343</v>
      </c>
      <c r="B58" s="2">
        <v>0</v>
      </c>
      <c r="C58" s="2">
        <v>3.5281690413634692</v>
      </c>
      <c r="D58" s="2">
        <f t="shared" si="0"/>
        <v>39.671425839150665</v>
      </c>
      <c r="E58" s="2">
        <f t="shared" si="1"/>
        <v>21.255565768509058</v>
      </c>
      <c r="F58" s="2">
        <f t="shared" si="9"/>
        <v>0</v>
      </c>
      <c r="G58" s="2">
        <f t="shared" si="10"/>
        <v>0</v>
      </c>
      <c r="H58" s="2">
        <f>MIN(Inputs!$B$2, (Inputs!$B$14 - F58)/Inputs!$B$15)</f>
        <v>170</v>
      </c>
      <c r="I58" s="2">
        <f>MAX(MIN(Inputs!$B$2, F58*Inputs!$B$16, Inputs!$B$14*Inputs!$B$4 - G58), 0)</f>
        <v>0</v>
      </c>
      <c r="J58" s="2">
        <f>MAX(MIN(Inputs!$B$2, F58*Inputs!$B$16, (Inputs!$B$14-F58)/Inputs!$B$15)*Inputs!$B$9, 0)</f>
        <v>0</v>
      </c>
      <c r="K58" s="2">
        <f>MAX(E58*Inputs!$B$5 - B58 - Inputs!$B$8, 0) * H58</f>
        <v>0</v>
      </c>
      <c r="L58" s="2">
        <f>IF(B58 &gt;= D58*Inputs!$B$10, MAX(B58 - E58/Inputs!$B$5 - Inputs!$B$8, 0) * I58, 0)</f>
        <v>0</v>
      </c>
      <c r="M58" s="2">
        <f t="shared" si="2"/>
        <v>0</v>
      </c>
      <c r="N58" s="3" t="str">
        <f t="shared" si="3"/>
        <v>Idle</v>
      </c>
      <c r="O58" s="3" t="str">
        <f t="shared" si="11"/>
        <v>Idle</v>
      </c>
      <c r="P58" s="2">
        <f t="shared" si="4"/>
        <v>0</v>
      </c>
      <c r="Q58" s="2">
        <f t="shared" si="5"/>
        <v>0</v>
      </c>
      <c r="R58" s="2">
        <f t="shared" si="6"/>
        <v>0</v>
      </c>
      <c r="S58" s="2">
        <f t="shared" si="7"/>
        <v>0</v>
      </c>
      <c r="T58" s="2">
        <f t="shared" si="8"/>
        <v>0</v>
      </c>
      <c r="U58" s="2">
        <f>IF(O58="Reg", R58 * Inputs!$B$7, 0)</f>
        <v>0</v>
      </c>
      <c r="V58" s="2">
        <f>MAX(F58 + P58*Inputs!$B$15 - (Q58/Inputs!$B$16) - U58, 0)</f>
        <v>0</v>
      </c>
    </row>
    <row r="59" spans="1:22" x14ac:dyDescent="0.3">
      <c r="A59" s="1">
        <v>46025.375</v>
      </c>
      <c r="B59" s="2">
        <v>3.3818173992124341</v>
      </c>
      <c r="C59" s="2">
        <v>5.9958657095112118</v>
      </c>
      <c r="D59" s="2">
        <f t="shared" si="0"/>
        <v>39.671425839150665</v>
      </c>
      <c r="E59" s="2">
        <f t="shared" si="1"/>
        <v>30.663679456244836</v>
      </c>
      <c r="F59" s="2">
        <f t="shared" si="9"/>
        <v>0</v>
      </c>
      <c r="G59" s="2">
        <f t="shared" si="10"/>
        <v>0</v>
      </c>
      <c r="H59" s="2">
        <f>MIN(Inputs!$B$2, (Inputs!$B$14 - F59)/Inputs!$B$15)</f>
        <v>170</v>
      </c>
      <c r="I59" s="2">
        <f>MAX(MIN(Inputs!$B$2, F59*Inputs!$B$16, Inputs!$B$14*Inputs!$B$4 - G59), 0)</f>
        <v>0</v>
      </c>
      <c r="J59" s="2">
        <f>MAX(MIN(Inputs!$B$2, F59*Inputs!$B$16, (Inputs!$B$14-F59)/Inputs!$B$15)*Inputs!$B$9, 0)</f>
        <v>0</v>
      </c>
      <c r="K59" s="2">
        <f>MAX(E59*Inputs!$B$5 - B59 - Inputs!$B$8, 0) * H59</f>
        <v>612.37748878811396</v>
      </c>
      <c r="L59" s="2">
        <f>IF(B59 &gt;= D59*Inputs!$B$10, MAX(B59 - E59/Inputs!$B$5 - Inputs!$B$8, 0) * I59, 0)</f>
        <v>0</v>
      </c>
      <c r="M59" s="2">
        <f t="shared" si="2"/>
        <v>0</v>
      </c>
      <c r="N59" s="3" t="str">
        <f t="shared" si="3"/>
        <v>Charge</v>
      </c>
      <c r="O59" s="3" t="str">
        <f t="shared" si="11"/>
        <v>Charge</v>
      </c>
      <c r="P59" s="2">
        <f t="shared" si="4"/>
        <v>170</v>
      </c>
      <c r="Q59" s="2">
        <f t="shared" si="5"/>
        <v>0</v>
      </c>
      <c r="R59" s="2">
        <f t="shared" si="6"/>
        <v>0</v>
      </c>
      <c r="S59" s="2">
        <f t="shared" si="7"/>
        <v>-574.90895786611384</v>
      </c>
      <c r="T59" s="2">
        <f t="shared" si="8"/>
        <v>0</v>
      </c>
      <c r="U59" s="2">
        <f>IF(O59="Reg", R59 * Inputs!$B$7, 0)</f>
        <v>0</v>
      </c>
      <c r="V59" s="2">
        <f>MAX(F59 + P59*Inputs!$B$15 - (Q59/Inputs!$B$16) - U59, 0)</f>
        <v>170</v>
      </c>
    </row>
    <row r="60" spans="1:22" x14ac:dyDescent="0.3">
      <c r="A60" s="1">
        <v>46025.416666666657</v>
      </c>
      <c r="B60" s="2">
        <v>18.83121531910038</v>
      </c>
      <c r="C60" s="2">
        <v>1.4803613245130141</v>
      </c>
      <c r="D60" s="2">
        <f t="shared" si="0"/>
        <v>39.671425839150665</v>
      </c>
      <c r="E60" s="2">
        <f t="shared" si="1"/>
        <v>39.715294117559203</v>
      </c>
      <c r="F60" s="2">
        <f t="shared" si="9"/>
        <v>170</v>
      </c>
      <c r="G60" s="2">
        <f t="shared" si="10"/>
        <v>0</v>
      </c>
      <c r="H60" s="2">
        <f>MIN(Inputs!$B$2, (Inputs!$B$14 - F60)/Inputs!$B$15)</f>
        <v>170</v>
      </c>
      <c r="I60" s="2">
        <f>MAX(MIN(Inputs!$B$2, F60*Inputs!$B$16, Inputs!$B$14*Inputs!$B$4 - G60), 0)</f>
        <v>170</v>
      </c>
      <c r="J60" s="2">
        <f>MAX(MIN(Inputs!$B$2, F60*Inputs!$B$16, (Inputs!$B$14-F60)/Inputs!$B$15)*Inputs!$B$9, 0)</f>
        <v>136</v>
      </c>
      <c r="K60" s="2">
        <f>MAX(E60*Inputs!$B$5 - B60 - Inputs!$B$8, 0) * H60</f>
        <v>0</v>
      </c>
      <c r="L60" s="2">
        <f>IF(B60 &gt;= D60*Inputs!$B$10, MAX(B60 - E60/Inputs!$B$5 - Inputs!$B$8, 0) * I60, 0)</f>
        <v>0</v>
      </c>
      <c r="M60" s="2">
        <f t="shared" si="2"/>
        <v>201.3291401337699</v>
      </c>
      <c r="N60" s="3" t="str">
        <f t="shared" si="3"/>
        <v>Reg</v>
      </c>
      <c r="O60" s="3" t="str">
        <f t="shared" si="11"/>
        <v>Charge</v>
      </c>
      <c r="P60" s="2">
        <f t="shared" si="4"/>
        <v>170</v>
      </c>
      <c r="Q60" s="2">
        <f t="shared" si="5"/>
        <v>0</v>
      </c>
      <c r="R60" s="2">
        <f t="shared" si="6"/>
        <v>0</v>
      </c>
      <c r="S60" s="2">
        <f t="shared" si="7"/>
        <v>-3201.3066042470646</v>
      </c>
      <c r="T60" s="2">
        <f t="shared" si="8"/>
        <v>0</v>
      </c>
      <c r="U60" s="2">
        <f>IF(O60="Reg", R60 * Inputs!$B$7, 0)</f>
        <v>0</v>
      </c>
      <c r="V60" s="2">
        <f>MAX(F60 + P60*Inputs!$B$15 - (Q60/Inputs!$B$16) - U60, 0)</f>
        <v>340</v>
      </c>
    </row>
    <row r="61" spans="1:22" x14ac:dyDescent="0.3">
      <c r="A61" s="1">
        <v>46025.458333333343</v>
      </c>
      <c r="B61" s="2">
        <v>15.4228952902549</v>
      </c>
      <c r="C61" s="2">
        <v>17.906489856612001</v>
      </c>
      <c r="D61" s="2">
        <f t="shared" si="0"/>
        <v>39.671425839150665</v>
      </c>
      <c r="E61" s="2">
        <f t="shared" si="1"/>
        <v>47.02354752042033</v>
      </c>
      <c r="F61" s="2">
        <f t="shared" si="9"/>
        <v>340</v>
      </c>
      <c r="G61" s="2">
        <f t="shared" si="10"/>
        <v>0</v>
      </c>
      <c r="H61" s="2">
        <f>MIN(Inputs!$B$2, (Inputs!$B$14 - F61)/Inputs!$B$15)</f>
        <v>0</v>
      </c>
      <c r="I61" s="2">
        <f>MAX(MIN(Inputs!$B$2, F61*Inputs!$B$16, Inputs!$B$14*Inputs!$B$4 - G61), 0)</f>
        <v>170</v>
      </c>
      <c r="J61" s="2">
        <f>MAX(MIN(Inputs!$B$2, F61*Inputs!$B$16, (Inputs!$B$14-F61)/Inputs!$B$15)*Inputs!$B$9, 0)</f>
        <v>0</v>
      </c>
      <c r="K61" s="2">
        <f>MAX(E61*Inputs!$B$5 - B61 - Inputs!$B$8, 0) * H61</f>
        <v>0</v>
      </c>
      <c r="L61" s="2">
        <f>IF(B61 &gt;= D61*Inputs!$B$10, MAX(B61 - E61/Inputs!$B$5 - Inputs!$B$8, 0) * I61, 0)</f>
        <v>0</v>
      </c>
      <c r="M61" s="2">
        <f t="shared" si="2"/>
        <v>0</v>
      </c>
      <c r="N61" s="3" t="str">
        <f t="shared" si="3"/>
        <v>Idle</v>
      </c>
      <c r="O61" s="3" t="str">
        <f t="shared" si="11"/>
        <v>Idle</v>
      </c>
      <c r="P61" s="2">
        <f t="shared" si="4"/>
        <v>0</v>
      </c>
      <c r="Q61" s="2">
        <f t="shared" si="5"/>
        <v>0</v>
      </c>
      <c r="R61" s="2">
        <f t="shared" si="6"/>
        <v>0</v>
      </c>
      <c r="S61" s="2">
        <f t="shared" si="7"/>
        <v>0</v>
      </c>
      <c r="T61" s="2">
        <f t="shared" si="8"/>
        <v>0</v>
      </c>
      <c r="U61" s="2">
        <f>IF(O61="Reg", R61 * Inputs!$B$7, 0)</f>
        <v>0</v>
      </c>
      <c r="V61" s="2">
        <f>MAX(F61 + P61*Inputs!$B$15 - (Q61/Inputs!$B$16) - U61, 0)</f>
        <v>340</v>
      </c>
    </row>
    <row r="62" spans="1:22" x14ac:dyDescent="0.3">
      <c r="A62" s="1">
        <v>46025.5</v>
      </c>
      <c r="B62" s="2">
        <v>38.782984413959163</v>
      </c>
      <c r="C62" s="2">
        <v>11.37871664615729</v>
      </c>
      <c r="D62" s="2">
        <f t="shared" si="0"/>
        <v>39.671425839150665</v>
      </c>
      <c r="E62" s="2">
        <f t="shared" si="1"/>
        <v>54.486858380269837</v>
      </c>
      <c r="F62" s="2">
        <f t="shared" si="9"/>
        <v>340</v>
      </c>
      <c r="G62" s="2">
        <f t="shared" si="10"/>
        <v>0</v>
      </c>
      <c r="H62" s="2">
        <f>MIN(Inputs!$B$2, (Inputs!$B$14 - F62)/Inputs!$B$15)</f>
        <v>0</v>
      </c>
      <c r="I62" s="2">
        <f>MAX(MIN(Inputs!$B$2, F62*Inputs!$B$16, Inputs!$B$14*Inputs!$B$4 - G62), 0)</f>
        <v>170</v>
      </c>
      <c r="J62" s="2">
        <f>MAX(MIN(Inputs!$B$2, F62*Inputs!$B$16, (Inputs!$B$14-F62)/Inputs!$B$15)*Inputs!$B$9, 0)</f>
        <v>0</v>
      </c>
      <c r="K62" s="2">
        <f>MAX(E62*Inputs!$B$5 - B62 - Inputs!$B$8, 0) * H62</f>
        <v>0</v>
      </c>
      <c r="L62" s="2">
        <f>IF(B62 &gt;= D62*Inputs!$B$10, MAX(B62 - E62/Inputs!$B$5 - Inputs!$B$8, 0) * I62, 0)</f>
        <v>0</v>
      </c>
      <c r="M62" s="2">
        <f t="shared" si="2"/>
        <v>0</v>
      </c>
      <c r="N62" s="3" t="str">
        <f t="shared" si="3"/>
        <v>Idle</v>
      </c>
      <c r="O62" s="3" t="str">
        <f t="shared" si="11"/>
        <v>Idle</v>
      </c>
      <c r="P62" s="2">
        <f t="shared" si="4"/>
        <v>0</v>
      </c>
      <c r="Q62" s="2">
        <f t="shared" si="5"/>
        <v>0</v>
      </c>
      <c r="R62" s="2">
        <f t="shared" si="6"/>
        <v>0</v>
      </c>
      <c r="S62" s="2">
        <f t="shared" si="7"/>
        <v>0</v>
      </c>
      <c r="T62" s="2">
        <f t="shared" si="8"/>
        <v>0</v>
      </c>
      <c r="U62" s="2">
        <f>IF(O62="Reg", R62 * Inputs!$B$7, 0)</f>
        <v>0</v>
      </c>
      <c r="V62" s="2">
        <f>MAX(F62 + P62*Inputs!$B$15 - (Q62/Inputs!$B$16) - U62, 0)</f>
        <v>340</v>
      </c>
    </row>
    <row r="63" spans="1:22" x14ac:dyDescent="0.3">
      <c r="A63" s="1">
        <v>46025.541666666657</v>
      </c>
      <c r="B63" s="2">
        <v>51.114482188527468</v>
      </c>
      <c r="C63" s="2">
        <v>58.121130549274191</v>
      </c>
      <c r="D63" s="2">
        <f t="shared" si="0"/>
        <v>39.671425839150665</v>
      </c>
      <c r="E63" s="2">
        <f t="shared" si="1"/>
        <v>91.856187531171031</v>
      </c>
      <c r="F63" s="2">
        <f t="shared" si="9"/>
        <v>340</v>
      </c>
      <c r="G63" s="2">
        <f t="shared" si="10"/>
        <v>0</v>
      </c>
      <c r="H63" s="2">
        <f>MIN(Inputs!$B$2, (Inputs!$B$14 - F63)/Inputs!$B$15)</f>
        <v>0</v>
      </c>
      <c r="I63" s="2">
        <f>MAX(MIN(Inputs!$B$2, F63*Inputs!$B$16, Inputs!$B$14*Inputs!$B$4 - G63), 0)</f>
        <v>170</v>
      </c>
      <c r="J63" s="2">
        <f>MAX(MIN(Inputs!$B$2, F63*Inputs!$B$16, (Inputs!$B$14-F63)/Inputs!$B$15)*Inputs!$B$9, 0)</f>
        <v>0</v>
      </c>
      <c r="K63" s="2">
        <f>MAX(E63*Inputs!$B$5 - B63 - Inputs!$B$8, 0) * H63</f>
        <v>0</v>
      </c>
      <c r="L63" s="2">
        <f>IF(B63 &gt;= D63*Inputs!$B$10, MAX(B63 - E63/Inputs!$B$5 - Inputs!$B$8, 0) * I63, 0)</f>
        <v>0</v>
      </c>
      <c r="M63" s="2">
        <f t="shared" si="2"/>
        <v>0</v>
      </c>
      <c r="N63" s="3" t="str">
        <f t="shared" si="3"/>
        <v>Idle</v>
      </c>
      <c r="O63" s="3" t="str">
        <f t="shared" si="11"/>
        <v>Idle</v>
      </c>
      <c r="P63" s="2">
        <f t="shared" si="4"/>
        <v>0</v>
      </c>
      <c r="Q63" s="2">
        <f t="shared" si="5"/>
        <v>0</v>
      </c>
      <c r="R63" s="2">
        <f t="shared" si="6"/>
        <v>0</v>
      </c>
      <c r="S63" s="2">
        <f t="shared" si="7"/>
        <v>0</v>
      </c>
      <c r="T63" s="2">
        <f t="shared" si="8"/>
        <v>0</v>
      </c>
      <c r="U63" s="2">
        <f>IF(O63="Reg", R63 * Inputs!$B$7, 0)</f>
        <v>0</v>
      </c>
      <c r="V63" s="2">
        <f>MAX(F63 + P63*Inputs!$B$15 - (Q63/Inputs!$B$16) - U63, 0)</f>
        <v>340</v>
      </c>
    </row>
    <row r="64" spans="1:22" x14ac:dyDescent="0.3">
      <c r="A64" s="1">
        <v>46025.583333333343</v>
      </c>
      <c r="B64" s="2">
        <v>56.44868212641466</v>
      </c>
      <c r="C64" s="2">
        <v>5.8191693810115126</v>
      </c>
      <c r="D64" s="2">
        <f t="shared" si="0"/>
        <v>39.671425839150665</v>
      </c>
      <c r="E64" s="2">
        <f t="shared" si="1"/>
        <v>94.108740665307209</v>
      </c>
      <c r="F64" s="2">
        <f t="shared" si="9"/>
        <v>340</v>
      </c>
      <c r="G64" s="2">
        <f t="shared" si="10"/>
        <v>0</v>
      </c>
      <c r="H64" s="2">
        <f>MIN(Inputs!$B$2, (Inputs!$B$14 - F64)/Inputs!$B$15)</f>
        <v>0</v>
      </c>
      <c r="I64" s="2">
        <f>MAX(MIN(Inputs!$B$2, F64*Inputs!$B$16, Inputs!$B$14*Inputs!$B$4 - G64), 0)</f>
        <v>170</v>
      </c>
      <c r="J64" s="2">
        <f>MAX(MIN(Inputs!$B$2, F64*Inputs!$B$16, (Inputs!$B$14-F64)/Inputs!$B$15)*Inputs!$B$9, 0)</f>
        <v>0</v>
      </c>
      <c r="K64" s="2">
        <f>MAX(E64*Inputs!$B$5 - B64 - Inputs!$B$8, 0) * H64</f>
        <v>0</v>
      </c>
      <c r="L64" s="2">
        <f>IF(B64 &gt;= D64*Inputs!$B$10, MAX(B64 - E64/Inputs!$B$5 - Inputs!$B$8, 0) * I64, 0)</f>
        <v>0</v>
      </c>
      <c r="M64" s="2">
        <f t="shared" si="2"/>
        <v>0</v>
      </c>
      <c r="N64" s="3" t="str">
        <f t="shared" si="3"/>
        <v>Idle</v>
      </c>
      <c r="O64" s="3" t="str">
        <f t="shared" si="11"/>
        <v>Idle</v>
      </c>
      <c r="P64" s="2">
        <f t="shared" si="4"/>
        <v>0</v>
      </c>
      <c r="Q64" s="2">
        <f t="shared" si="5"/>
        <v>0</v>
      </c>
      <c r="R64" s="2">
        <f t="shared" si="6"/>
        <v>0</v>
      </c>
      <c r="S64" s="2">
        <f t="shared" si="7"/>
        <v>0</v>
      </c>
      <c r="T64" s="2">
        <f t="shared" si="8"/>
        <v>0</v>
      </c>
      <c r="U64" s="2">
        <f>IF(O64="Reg", R64 * Inputs!$B$7, 0)</f>
        <v>0</v>
      </c>
      <c r="V64" s="2">
        <f>MAX(F64 + P64*Inputs!$B$15 - (Q64/Inputs!$B$16) - U64, 0)</f>
        <v>340</v>
      </c>
    </row>
    <row r="65" spans="1:22" x14ac:dyDescent="0.3">
      <c r="A65" s="1">
        <v>46025.625</v>
      </c>
      <c r="B65" s="2">
        <v>57.691505367098657</v>
      </c>
      <c r="C65" s="2">
        <v>31.758694423281941</v>
      </c>
      <c r="D65" s="2">
        <f t="shared" si="0"/>
        <v>39.671425839150665</v>
      </c>
      <c r="E65" s="2">
        <f t="shared" si="1"/>
        <v>95.958522772950559</v>
      </c>
      <c r="F65" s="2">
        <f t="shared" si="9"/>
        <v>340</v>
      </c>
      <c r="G65" s="2">
        <f t="shared" si="10"/>
        <v>0</v>
      </c>
      <c r="H65" s="2">
        <f>MIN(Inputs!$B$2, (Inputs!$B$14 - F65)/Inputs!$B$15)</f>
        <v>0</v>
      </c>
      <c r="I65" s="2">
        <f>MAX(MIN(Inputs!$B$2, F65*Inputs!$B$16, Inputs!$B$14*Inputs!$B$4 - G65), 0)</f>
        <v>170</v>
      </c>
      <c r="J65" s="2">
        <f>MAX(MIN(Inputs!$B$2, F65*Inputs!$B$16, (Inputs!$B$14-F65)/Inputs!$B$15)*Inputs!$B$9, 0)</f>
        <v>0</v>
      </c>
      <c r="K65" s="2">
        <f>MAX(E65*Inputs!$B$5 - B65 - Inputs!$B$8, 0) * H65</f>
        <v>0</v>
      </c>
      <c r="L65" s="2">
        <f>IF(B65 &gt;= D65*Inputs!$B$10, MAX(B65 - E65/Inputs!$B$5 - Inputs!$B$8, 0) * I65, 0)</f>
        <v>0</v>
      </c>
      <c r="M65" s="2">
        <f t="shared" si="2"/>
        <v>0</v>
      </c>
      <c r="N65" s="3" t="str">
        <f t="shared" si="3"/>
        <v>Idle</v>
      </c>
      <c r="O65" s="3" t="str">
        <f t="shared" si="11"/>
        <v>Idle</v>
      </c>
      <c r="P65" s="2">
        <f t="shared" si="4"/>
        <v>0</v>
      </c>
      <c r="Q65" s="2">
        <f t="shared" si="5"/>
        <v>0</v>
      </c>
      <c r="R65" s="2">
        <f t="shared" si="6"/>
        <v>0</v>
      </c>
      <c r="S65" s="2">
        <f t="shared" si="7"/>
        <v>0</v>
      </c>
      <c r="T65" s="2">
        <f t="shared" si="8"/>
        <v>0</v>
      </c>
      <c r="U65" s="2">
        <f>IF(O65="Reg", R65 * Inputs!$B$7, 0)</f>
        <v>0</v>
      </c>
      <c r="V65" s="2">
        <f>MAX(F65 + P65*Inputs!$B$15 - (Q65/Inputs!$B$16) - U65, 0)</f>
        <v>340</v>
      </c>
    </row>
    <row r="66" spans="1:22" x14ac:dyDescent="0.3">
      <c r="A66" s="1">
        <v>46025.666666666657</v>
      </c>
      <c r="B66" s="2">
        <v>62.680735736267117</v>
      </c>
      <c r="C66" s="2">
        <v>17.199712907534138</v>
      </c>
      <c r="D66" s="2">
        <f t="shared" ref="D66:D129" si="12">AVERAGEIFS(B:B, A:A, "&gt;="&amp;INT(A66), A:A, "&lt;"&amp;INT(A66)+1)</f>
        <v>39.671425839150665</v>
      </c>
      <c r="E66" s="2">
        <f t="shared" ref="E66:E129" si="13">AVERAGE(B66:B71)</f>
        <v>96.689163216227726</v>
      </c>
      <c r="F66" s="2">
        <f t="shared" si="9"/>
        <v>340</v>
      </c>
      <c r="G66" s="2">
        <f t="shared" si="10"/>
        <v>0</v>
      </c>
      <c r="H66" s="2">
        <f>MIN(Inputs!$B$2, (Inputs!$B$14 - F66)/Inputs!$B$15)</f>
        <v>0</v>
      </c>
      <c r="I66" s="2">
        <f>MAX(MIN(Inputs!$B$2, F66*Inputs!$B$16, Inputs!$B$14*Inputs!$B$4 - G66), 0)</f>
        <v>170</v>
      </c>
      <c r="J66" s="2">
        <f>MAX(MIN(Inputs!$B$2, F66*Inputs!$B$16, (Inputs!$B$14-F66)/Inputs!$B$15)*Inputs!$B$9, 0)</f>
        <v>0</v>
      </c>
      <c r="K66" s="2">
        <f>MAX(E66*Inputs!$B$5 - B66 - Inputs!$B$8, 0) * H66</f>
        <v>0</v>
      </c>
      <c r="L66" s="2">
        <f>IF(B66 &gt;= D66*Inputs!$B$10, MAX(B66 - E66/Inputs!$B$5 - Inputs!$B$8, 0) * I66, 0)</f>
        <v>0</v>
      </c>
      <c r="M66" s="2">
        <f t="shared" ref="M66:M129" si="14">C66 * J66</f>
        <v>0</v>
      </c>
      <c r="N66" s="3" t="str">
        <f t="shared" ref="N66:N129" si="15">IF(MAX(K66, L66, M66)&lt;=0, "Idle", IF(AND(M66&gt;=K66, M66&gt;=L66), "Reg", IF(L66&gt;=K66, "Discharge", "Charge")))</f>
        <v>Idle</v>
      </c>
      <c r="O66" s="3" t="str">
        <f t="shared" si="11"/>
        <v>Idle</v>
      </c>
      <c r="P66" s="2">
        <f t="shared" ref="P66:P129" si="16">IF(O66="Charge", H66, 0)</f>
        <v>0</v>
      </c>
      <c r="Q66" s="2">
        <f t="shared" ref="Q66:Q129" si="17">IF(O66="Discharge", I66, 0)</f>
        <v>0</v>
      </c>
      <c r="R66" s="2">
        <f t="shared" ref="R66:R129" si="18">IF(O66="Reg", J66, 0)</f>
        <v>0</v>
      </c>
      <c r="S66" s="2">
        <f t="shared" ref="S66:S129" si="19">(Q66 - P66) * B66</f>
        <v>0</v>
      </c>
      <c r="T66" s="2">
        <f t="shared" ref="T66:T129" si="20">R66 * C66</f>
        <v>0</v>
      </c>
      <c r="U66" s="2">
        <f>IF(O66="Reg", R66 * Inputs!$B$7, 0)</f>
        <v>0</v>
      </c>
      <c r="V66" s="2">
        <f>MAX(F66 + P66*Inputs!$B$15 - (Q66/Inputs!$B$16) - U66, 0)</f>
        <v>340</v>
      </c>
    </row>
    <row r="67" spans="1:22" x14ac:dyDescent="0.3">
      <c r="A67" s="1">
        <v>46025.708333333343</v>
      </c>
      <c r="B67" s="2">
        <v>60.202760449351949</v>
      </c>
      <c r="C67" s="2">
        <v>8.5781390940628146</v>
      </c>
      <c r="D67" s="2">
        <f t="shared" si="12"/>
        <v>39.671425839150665</v>
      </c>
      <c r="E67" s="2">
        <f t="shared" si="13"/>
        <v>93.785970152725852</v>
      </c>
      <c r="F67" s="2">
        <f t="shared" ref="F67:F130" si="21">V66</f>
        <v>340</v>
      </c>
      <c r="G67" s="2">
        <f t="shared" ref="G67:G130" si="22">IF(INT(A67)=INT(A66), G66 + Q66, 0)</f>
        <v>0</v>
      </c>
      <c r="H67" s="2">
        <f>MIN(Inputs!$B$2, (Inputs!$B$14 - F67)/Inputs!$B$15)</f>
        <v>0</v>
      </c>
      <c r="I67" s="2">
        <f>MAX(MIN(Inputs!$B$2, F67*Inputs!$B$16, Inputs!$B$14*Inputs!$B$4 - G67), 0)</f>
        <v>170</v>
      </c>
      <c r="J67" s="2">
        <f>MAX(MIN(Inputs!$B$2, F67*Inputs!$B$16, (Inputs!$B$14-F67)/Inputs!$B$15)*Inputs!$B$9, 0)</f>
        <v>0</v>
      </c>
      <c r="K67" s="2">
        <f>MAX(E67*Inputs!$B$5 - B67 - Inputs!$B$8, 0) * H67</f>
        <v>0</v>
      </c>
      <c r="L67" s="2">
        <f>IF(B67 &gt;= D67*Inputs!$B$10, MAX(B67 - E67/Inputs!$B$5 - Inputs!$B$8, 0) * I67, 0)</f>
        <v>0</v>
      </c>
      <c r="M67" s="2">
        <f t="shared" si="14"/>
        <v>0</v>
      </c>
      <c r="N67" s="3" t="str">
        <f t="shared" si="15"/>
        <v>Idle</v>
      </c>
      <c r="O67" s="3" t="str">
        <f t="shared" si="11"/>
        <v>Idle</v>
      </c>
      <c r="P67" s="2">
        <f t="shared" si="16"/>
        <v>0</v>
      </c>
      <c r="Q67" s="2">
        <f t="shared" si="17"/>
        <v>0</v>
      </c>
      <c r="R67" s="2">
        <f t="shared" si="18"/>
        <v>0</v>
      </c>
      <c r="S67" s="2">
        <f t="shared" si="19"/>
        <v>0</v>
      </c>
      <c r="T67" s="2">
        <f t="shared" si="20"/>
        <v>0</v>
      </c>
      <c r="U67" s="2">
        <f>IF(O67="Reg", R67 * Inputs!$B$7, 0)</f>
        <v>0</v>
      </c>
      <c r="V67" s="2">
        <f>MAX(F67 + P67*Inputs!$B$15 - (Q67/Inputs!$B$16) - U67, 0)</f>
        <v>340</v>
      </c>
    </row>
    <row r="68" spans="1:22" x14ac:dyDescent="0.3">
      <c r="A68" s="1">
        <v>46025.75</v>
      </c>
      <c r="B68" s="2">
        <v>262.99895931936641</v>
      </c>
      <c r="C68" s="2">
        <v>4.4839146085029027</v>
      </c>
      <c r="D68" s="2">
        <f t="shared" si="12"/>
        <v>39.671425839150665</v>
      </c>
      <c r="E68" s="2">
        <f t="shared" si="13"/>
        <v>89.013342703394315</v>
      </c>
      <c r="F68" s="2">
        <f t="shared" si="21"/>
        <v>340</v>
      </c>
      <c r="G68" s="2">
        <f t="shared" si="22"/>
        <v>0</v>
      </c>
      <c r="H68" s="2">
        <f>MIN(Inputs!$B$2, (Inputs!$B$14 - F68)/Inputs!$B$15)</f>
        <v>0</v>
      </c>
      <c r="I68" s="2">
        <f>MAX(MIN(Inputs!$B$2, F68*Inputs!$B$16, Inputs!$B$14*Inputs!$B$4 - G68), 0)</f>
        <v>170</v>
      </c>
      <c r="J68" s="2">
        <f>MAX(MIN(Inputs!$B$2, F68*Inputs!$B$16, (Inputs!$B$14-F68)/Inputs!$B$15)*Inputs!$B$9, 0)</f>
        <v>0</v>
      </c>
      <c r="K68" s="2">
        <f>MAX(E68*Inputs!$B$5 - B68 - Inputs!$B$8, 0) * H68</f>
        <v>0</v>
      </c>
      <c r="L68" s="2">
        <f>IF(B68 &gt;= D68*Inputs!$B$10, MAX(B68 - E68/Inputs!$B$5 - Inputs!$B$8, 0) * I68, 0)</f>
        <v>24114.063698409293</v>
      </c>
      <c r="M68" s="2">
        <f t="shared" si="14"/>
        <v>0</v>
      </c>
      <c r="N68" s="3" t="str">
        <f t="shared" si="15"/>
        <v>Discharge</v>
      </c>
      <c r="O68" s="3" t="str">
        <f t="shared" ref="O68:O131" si="23">IF(O67&lt;&gt;O66, O67, N68)</f>
        <v>Discharge</v>
      </c>
      <c r="P68" s="2">
        <f t="shared" si="16"/>
        <v>0</v>
      </c>
      <c r="Q68" s="2">
        <f t="shared" si="17"/>
        <v>170</v>
      </c>
      <c r="R68" s="2">
        <f t="shared" si="18"/>
        <v>0</v>
      </c>
      <c r="S68" s="2">
        <f t="shared" si="19"/>
        <v>44709.823084292286</v>
      </c>
      <c r="T68" s="2">
        <f t="shared" si="20"/>
        <v>0</v>
      </c>
      <c r="U68" s="2">
        <f>IF(O68="Reg", R68 * Inputs!$B$7, 0)</f>
        <v>0</v>
      </c>
      <c r="V68" s="2">
        <f>MAX(F68 + P68*Inputs!$B$15 - (Q68/Inputs!$B$16) - U68, 0)</f>
        <v>170</v>
      </c>
    </row>
    <row r="69" spans="1:22" x14ac:dyDescent="0.3">
      <c r="A69" s="1">
        <v>46025.791666666657</v>
      </c>
      <c r="B69" s="2">
        <v>64.629800993344475</v>
      </c>
      <c r="C69" s="2">
        <v>6.3990195959142522</v>
      </c>
      <c r="D69" s="2">
        <f t="shared" si="12"/>
        <v>39.671425839150665</v>
      </c>
      <c r="E69" s="2">
        <f t="shared" si="13"/>
        <v>58.495312049710243</v>
      </c>
      <c r="F69" s="2">
        <f t="shared" si="21"/>
        <v>170</v>
      </c>
      <c r="G69" s="2">
        <f t="shared" si="22"/>
        <v>170</v>
      </c>
      <c r="H69" s="2">
        <f>MIN(Inputs!$B$2, (Inputs!$B$14 - F69)/Inputs!$B$15)</f>
        <v>170</v>
      </c>
      <c r="I69" s="2">
        <f>MAX(MIN(Inputs!$B$2, F69*Inputs!$B$16, Inputs!$B$14*Inputs!$B$4 - G69), 0)</f>
        <v>170</v>
      </c>
      <c r="J69" s="2">
        <f>MAX(MIN(Inputs!$B$2, F69*Inputs!$B$16, (Inputs!$B$14-F69)/Inputs!$B$15)*Inputs!$B$9, 0)</f>
        <v>136</v>
      </c>
      <c r="K69" s="2">
        <f>MAX(E69*Inputs!$B$5 - B69 - Inputs!$B$8, 0) * H69</f>
        <v>0</v>
      </c>
      <c r="L69" s="2">
        <f>IF(B69 &gt;= D69*Inputs!$B$10, MAX(B69 - E69/Inputs!$B$5 - Inputs!$B$8, 0) * I69, 0)</f>
        <v>0</v>
      </c>
      <c r="M69" s="2">
        <f t="shared" si="14"/>
        <v>870.26666504433831</v>
      </c>
      <c r="N69" s="3" t="str">
        <f t="shared" si="15"/>
        <v>Reg</v>
      </c>
      <c r="O69" s="3" t="str">
        <f t="shared" si="23"/>
        <v>Discharge</v>
      </c>
      <c r="P69" s="2">
        <f t="shared" si="16"/>
        <v>0</v>
      </c>
      <c r="Q69" s="2">
        <f t="shared" si="17"/>
        <v>170</v>
      </c>
      <c r="R69" s="2">
        <f t="shared" si="18"/>
        <v>0</v>
      </c>
      <c r="S69" s="2">
        <f t="shared" si="19"/>
        <v>10987.066168868561</v>
      </c>
      <c r="T69" s="2">
        <f t="shared" si="20"/>
        <v>0</v>
      </c>
      <c r="U69" s="2">
        <f>IF(O69="Reg", R69 * Inputs!$B$7, 0)</f>
        <v>0</v>
      </c>
      <c r="V69" s="2">
        <f>MAX(F69 + P69*Inputs!$B$15 - (Q69/Inputs!$B$16) - U69, 0)</f>
        <v>0</v>
      </c>
    </row>
    <row r="70" spans="1:22" x14ac:dyDescent="0.3">
      <c r="A70" s="1">
        <v>46025.833333333343</v>
      </c>
      <c r="B70" s="2">
        <v>67.547374772274651</v>
      </c>
      <c r="C70" s="2">
        <v>22.714316003500919</v>
      </c>
      <c r="D70" s="2">
        <f t="shared" si="12"/>
        <v>39.671425839150665</v>
      </c>
      <c r="E70" s="2">
        <f t="shared" si="13"/>
        <v>50.714706991025075</v>
      </c>
      <c r="F70" s="2">
        <f t="shared" si="21"/>
        <v>0</v>
      </c>
      <c r="G70" s="2">
        <f t="shared" si="22"/>
        <v>340</v>
      </c>
      <c r="H70" s="2">
        <f>MIN(Inputs!$B$2, (Inputs!$B$14 - F70)/Inputs!$B$15)</f>
        <v>170</v>
      </c>
      <c r="I70" s="2">
        <f>MAX(MIN(Inputs!$B$2, F70*Inputs!$B$16, Inputs!$B$14*Inputs!$B$4 - G70), 0)</f>
        <v>0</v>
      </c>
      <c r="J70" s="2">
        <f>MAX(MIN(Inputs!$B$2, F70*Inputs!$B$16, (Inputs!$B$14-F70)/Inputs!$B$15)*Inputs!$B$9, 0)</f>
        <v>0</v>
      </c>
      <c r="K70" s="2">
        <f>MAX(E70*Inputs!$B$5 - B70 - Inputs!$B$8, 0) * H70</f>
        <v>0</v>
      </c>
      <c r="L70" s="2">
        <f>IF(B70 &gt;= D70*Inputs!$B$10, MAX(B70 - E70/Inputs!$B$5 - Inputs!$B$8, 0) * I70, 0)</f>
        <v>0</v>
      </c>
      <c r="M70" s="2">
        <f t="shared" si="14"/>
        <v>0</v>
      </c>
      <c r="N70" s="3" t="str">
        <f t="shared" si="15"/>
        <v>Idle</v>
      </c>
      <c r="O70" s="3" t="str">
        <f t="shared" si="23"/>
        <v>Idle</v>
      </c>
      <c r="P70" s="2">
        <f t="shared" si="16"/>
        <v>0</v>
      </c>
      <c r="Q70" s="2">
        <f t="shared" si="17"/>
        <v>0</v>
      </c>
      <c r="R70" s="2">
        <f t="shared" si="18"/>
        <v>0</v>
      </c>
      <c r="S70" s="2">
        <f t="shared" si="19"/>
        <v>0</v>
      </c>
      <c r="T70" s="2">
        <f t="shared" si="20"/>
        <v>0</v>
      </c>
      <c r="U70" s="2">
        <f>IF(O70="Reg", R70 * Inputs!$B$7, 0)</f>
        <v>0</v>
      </c>
      <c r="V70" s="2">
        <f>MAX(F70 + P70*Inputs!$B$15 - (Q70/Inputs!$B$16) - U70, 0)</f>
        <v>0</v>
      </c>
    </row>
    <row r="71" spans="1:22" x14ac:dyDescent="0.3">
      <c r="A71" s="1">
        <v>46025.875</v>
      </c>
      <c r="B71" s="2">
        <v>62.075348026761773</v>
      </c>
      <c r="C71" s="2">
        <v>36.729734991789819</v>
      </c>
      <c r="D71" s="2">
        <f t="shared" si="12"/>
        <v>39.671425839150665</v>
      </c>
      <c r="E71" s="2">
        <f t="shared" si="13"/>
        <v>40.710446478982895</v>
      </c>
      <c r="F71" s="2">
        <f t="shared" si="21"/>
        <v>0</v>
      </c>
      <c r="G71" s="2">
        <f t="shared" si="22"/>
        <v>340</v>
      </c>
      <c r="H71" s="2">
        <f>MIN(Inputs!$B$2, (Inputs!$B$14 - F71)/Inputs!$B$15)</f>
        <v>170</v>
      </c>
      <c r="I71" s="2">
        <f>MAX(MIN(Inputs!$B$2, F71*Inputs!$B$16, Inputs!$B$14*Inputs!$B$4 - G71), 0)</f>
        <v>0</v>
      </c>
      <c r="J71" s="2">
        <f>MAX(MIN(Inputs!$B$2, F71*Inputs!$B$16, (Inputs!$B$14-F71)/Inputs!$B$15)*Inputs!$B$9, 0)</f>
        <v>0</v>
      </c>
      <c r="K71" s="2">
        <f>MAX(E71*Inputs!$B$5 - B71 - Inputs!$B$8, 0) * H71</f>
        <v>0</v>
      </c>
      <c r="L71" s="2">
        <f>IF(B71 &gt;= D71*Inputs!$B$10, MAX(B71 - E71/Inputs!$B$5 - Inputs!$B$8, 0) * I71, 0)</f>
        <v>0</v>
      </c>
      <c r="M71" s="2">
        <f t="shared" si="14"/>
        <v>0</v>
      </c>
      <c r="N71" s="3" t="str">
        <f t="shared" si="15"/>
        <v>Idle</v>
      </c>
      <c r="O71" s="3" t="str">
        <f t="shared" si="23"/>
        <v>Idle</v>
      </c>
      <c r="P71" s="2">
        <f t="shared" si="16"/>
        <v>0</v>
      </c>
      <c r="Q71" s="2">
        <f t="shared" si="17"/>
        <v>0</v>
      </c>
      <c r="R71" s="2">
        <f t="shared" si="18"/>
        <v>0</v>
      </c>
      <c r="S71" s="2">
        <f t="shared" si="19"/>
        <v>0</v>
      </c>
      <c r="T71" s="2">
        <f t="shared" si="20"/>
        <v>0</v>
      </c>
      <c r="U71" s="2">
        <f>IF(O71="Reg", R71 * Inputs!$B$7, 0)</f>
        <v>0</v>
      </c>
      <c r="V71" s="2">
        <f>MAX(F71 + P71*Inputs!$B$15 - (Q71/Inputs!$B$16) - U71, 0)</f>
        <v>0</v>
      </c>
    </row>
    <row r="72" spans="1:22" x14ac:dyDescent="0.3">
      <c r="A72" s="1">
        <v>46025.916666666657</v>
      </c>
      <c r="B72" s="2">
        <v>45.261577355255888</v>
      </c>
      <c r="C72" s="2">
        <v>3.7548424931106461</v>
      </c>
      <c r="D72" s="2">
        <f t="shared" si="12"/>
        <v>39.671425839150665</v>
      </c>
      <c r="E72" s="2">
        <f t="shared" si="13"/>
        <v>30.364555141189271</v>
      </c>
      <c r="F72" s="2">
        <f t="shared" si="21"/>
        <v>0</v>
      </c>
      <c r="G72" s="2">
        <f t="shared" si="22"/>
        <v>340</v>
      </c>
      <c r="H72" s="2">
        <f>MIN(Inputs!$B$2, (Inputs!$B$14 - F72)/Inputs!$B$15)</f>
        <v>170</v>
      </c>
      <c r="I72" s="2">
        <f>MAX(MIN(Inputs!$B$2, F72*Inputs!$B$16, Inputs!$B$14*Inputs!$B$4 - G72), 0)</f>
        <v>0</v>
      </c>
      <c r="J72" s="2">
        <f>MAX(MIN(Inputs!$B$2, F72*Inputs!$B$16, (Inputs!$B$14-F72)/Inputs!$B$15)*Inputs!$B$9, 0)</f>
        <v>0</v>
      </c>
      <c r="K72" s="2">
        <f>MAX(E72*Inputs!$B$5 - B72 - Inputs!$B$8, 0) * H72</f>
        <v>0</v>
      </c>
      <c r="L72" s="2">
        <f>IF(B72 &gt;= D72*Inputs!$B$10, MAX(B72 - E72/Inputs!$B$5 - Inputs!$B$8, 0) * I72, 0)</f>
        <v>0</v>
      </c>
      <c r="M72" s="2">
        <f t="shared" si="14"/>
        <v>0</v>
      </c>
      <c r="N72" s="3" t="str">
        <f t="shared" si="15"/>
        <v>Idle</v>
      </c>
      <c r="O72" s="3" t="str">
        <f t="shared" si="23"/>
        <v>Idle</v>
      </c>
      <c r="P72" s="2">
        <f t="shared" si="16"/>
        <v>0</v>
      </c>
      <c r="Q72" s="2">
        <f t="shared" si="17"/>
        <v>0</v>
      </c>
      <c r="R72" s="2">
        <f t="shared" si="18"/>
        <v>0</v>
      </c>
      <c r="S72" s="2">
        <f t="shared" si="19"/>
        <v>0</v>
      </c>
      <c r="T72" s="2">
        <f t="shared" si="20"/>
        <v>0</v>
      </c>
      <c r="U72" s="2">
        <f>IF(O72="Reg", R72 * Inputs!$B$7, 0)</f>
        <v>0</v>
      </c>
      <c r="V72" s="2">
        <f>MAX(F72 + P72*Inputs!$B$15 - (Q72/Inputs!$B$16) - U72, 0)</f>
        <v>0</v>
      </c>
    </row>
    <row r="73" spans="1:22" x14ac:dyDescent="0.3">
      <c r="A73" s="1">
        <v>46025.958333333343</v>
      </c>
      <c r="B73" s="2">
        <v>31.566995753362729</v>
      </c>
      <c r="C73" s="2">
        <v>3.094953216744377</v>
      </c>
      <c r="D73" s="2">
        <f t="shared" si="12"/>
        <v>39.671425839150665</v>
      </c>
      <c r="E73" s="2">
        <f t="shared" si="13"/>
        <v>22.820958915313287</v>
      </c>
      <c r="F73" s="2">
        <f t="shared" si="21"/>
        <v>0</v>
      </c>
      <c r="G73" s="2">
        <f t="shared" si="22"/>
        <v>340</v>
      </c>
      <c r="H73" s="2">
        <f>MIN(Inputs!$B$2, (Inputs!$B$14 - F73)/Inputs!$B$15)</f>
        <v>170</v>
      </c>
      <c r="I73" s="2">
        <f>MAX(MIN(Inputs!$B$2, F73*Inputs!$B$16, Inputs!$B$14*Inputs!$B$4 - G73), 0)</f>
        <v>0</v>
      </c>
      <c r="J73" s="2">
        <f>MAX(MIN(Inputs!$B$2, F73*Inputs!$B$16, (Inputs!$B$14-F73)/Inputs!$B$15)*Inputs!$B$9, 0)</f>
        <v>0</v>
      </c>
      <c r="K73" s="2">
        <f>MAX(E73*Inputs!$B$5 - B73 - Inputs!$B$8, 0) * H73</f>
        <v>0</v>
      </c>
      <c r="L73" s="2">
        <f>IF(B73 &gt;= D73*Inputs!$B$10, MAX(B73 - E73/Inputs!$B$5 - Inputs!$B$8, 0) * I73, 0)</f>
        <v>0</v>
      </c>
      <c r="M73" s="2">
        <f t="shared" si="14"/>
        <v>0</v>
      </c>
      <c r="N73" s="3" t="str">
        <f t="shared" si="15"/>
        <v>Idle</v>
      </c>
      <c r="O73" s="3" t="str">
        <f t="shared" si="23"/>
        <v>Idle</v>
      </c>
      <c r="P73" s="2">
        <f t="shared" si="16"/>
        <v>0</v>
      </c>
      <c r="Q73" s="2">
        <f t="shared" si="17"/>
        <v>0</v>
      </c>
      <c r="R73" s="2">
        <f t="shared" si="18"/>
        <v>0</v>
      </c>
      <c r="S73" s="2">
        <f t="shared" si="19"/>
        <v>0</v>
      </c>
      <c r="T73" s="2">
        <f t="shared" si="20"/>
        <v>0</v>
      </c>
      <c r="U73" s="2">
        <f>IF(O73="Reg", R73 * Inputs!$B$7, 0)</f>
        <v>0</v>
      </c>
      <c r="V73" s="2">
        <f>MAX(F73 + P73*Inputs!$B$15 - (Q73/Inputs!$B$16) - U73, 0)</f>
        <v>0</v>
      </c>
    </row>
    <row r="74" spans="1:22" x14ac:dyDescent="0.3">
      <c r="A74" s="1">
        <v>46026</v>
      </c>
      <c r="B74" s="2">
        <v>79.890775397261962</v>
      </c>
      <c r="C74" s="2">
        <v>8.4108898676117487</v>
      </c>
      <c r="D74" s="2">
        <f t="shared" si="12"/>
        <v>33.410268269666247</v>
      </c>
      <c r="E74" s="2">
        <f t="shared" si="13"/>
        <v>17.5597929564195</v>
      </c>
      <c r="F74" s="2">
        <f t="shared" si="21"/>
        <v>0</v>
      </c>
      <c r="G74" s="2">
        <f t="shared" si="22"/>
        <v>0</v>
      </c>
      <c r="H74" s="2">
        <f>MIN(Inputs!$B$2, (Inputs!$B$14 - F74)/Inputs!$B$15)</f>
        <v>170</v>
      </c>
      <c r="I74" s="2">
        <f>MAX(MIN(Inputs!$B$2, F74*Inputs!$B$16, Inputs!$B$14*Inputs!$B$4 - G74), 0)</f>
        <v>0</v>
      </c>
      <c r="J74" s="2">
        <f>MAX(MIN(Inputs!$B$2, F74*Inputs!$B$16, (Inputs!$B$14-F74)/Inputs!$B$15)*Inputs!$B$9, 0)</f>
        <v>0</v>
      </c>
      <c r="K74" s="2">
        <f>MAX(E74*Inputs!$B$5 - B74 - Inputs!$B$8, 0) * H74</f>
        <v>0</v>
      </c>
      <c r="L74" s="2">
        <f>IF(B74 &gt;= D74*Inputs!$B$10, MAX(B74 - E74/Inputs!$B$5 - Inputs!$B$8, 0) * I74, 0)</f>
        <v>0</v>
      </c>
      <c r="M74" s="2">
        <f t="shared" si="14"/>
        <v>0</v>
      </c>
      <c r="N74" s="3" t="str">
        <f t="shared" si="15"/>
        <v>Idle</v>
      </c>
      <c r="O74" s="3" t="str">
        <f t="shared" si="23"/>
        <v>Idle</v>
      </c>
      <c r="P74" s="2">
        <f t="shared" si="16"/>
        <v>0</v>
      </c>
      <c r="Q74" s="2">
        <f t="shared" si="17"/>
        <v>0</v>
      </c>
      <c r="R74" s="2">
        <f t="shared" si="18"/>
        <v>0</v>
      </c>
      <c r="S74" s="2">
        <f t="shared" si="19"/>
        <v>0</v>
      </c>
      <c r="T74" s="2">
        <f t="shared" si="20"/>
        <v>0</v>
      </c>
      <c r="U74" s="2">
        <f>IF(O74="Reg", R74 * Inputs!$B$7, 0)</f>
        <v>0</v>
      </c>
      <c r="V74" s="2">
        <f>MAX(F74 + P74*Inputs!$B$15 - (Q74/Inputs!$B$16) - U74, 0)</f>
        <v>0</v>
      </c>
    </row>
    <row r="75" spans="1:22" x14ac:dyDescent="0.3">
      <c r="A75" s="1">
        <v>46026.041666666657</v>
      </c>
      <c r="B75" s="2">
        <v>17.946170641233419</v>
      </c>
      <c r="C75" s="2">
        <v>16.066161121046171</v>
      </c>
      <c r="D75" s="2">
        <f t="shared" si="12"/>
        <v>33.410268269666247</v>
      </c>
      <c r="E75" s="2">
        <f t="shared" si="13"/>
        <v>4.244663723542506</v>
      </c>
      <c r="F75" s="2">
        <f t="shared" si="21"/>
        <v>0</v>
      </c>
      <c r="G75" s="2">
        <f t="shared" si="22"/>
        <v>0</v>
      </c>
      <c r="H75" s="2">
        <f>MIN(Inputs!$B$2, (Inputs!$B$14 - F75)/Inputs!$B$15)</f>
        <v>170</v>
      </c>
      <c r="I75" s="2">
        <f>MAX(MIN(Inputs!$B$2, F75*Inputs!$B$16, Inputs!$B$14*Inputs!$B$4 - G75), 0)</f>
        <v>0</v>
      </c>
      <c r="J75" s="2">
        <f>MAX(MIN(Inputs!$B$2, F75*Inputs!$B$16, (Inputs!$B$14-F75)/Inputs!$B$15)*Inputs!$B$9, 0)</f>
        <v>0</v>
      </c>
      <c r="K75" s="2">
        <f>MAX(E75*Inputs!$B$5 - B75 - Inputs!$B$8, 0) * H75</f>
        <v>0</v>
      </c>
      <c r="L75" s="2">
        <f>IF(B75 &gt;= D75*Inputs!$B$10, MAX(B75 - E75/Inputs!$B$5 - Inputs!$B$8, 0) * I75, 0)</f>
        <v>0</v>
      </c>
      <c r="M75" s="2">
        <f t="shared" si="14"/>
        <v>0</v>
      </c>
      <c r="N75" s="3" t="str">
        <f t="shared" si="15"/>
        <v>Idle</v>
      </c>
      <c r="O75" s="3" t="str">
        <f t="shared" si="23"/>
        <v>Idle</v>
      </c>
      <c r="P75" s="2">
        <f t="shared" si="16"/>
        <v>0</v>
      </c>
      <c r="Q75" s="2">
        <f t="shared" si="17"/>
        <v>0</v>
      </c>
      <c r="R75" s="2">
        <f t="shared" si="18"/>
        <v>0</v>
      </c>
      <c r="S75" s="2">
        <f t="shared" si="19"/>
        <v>0</v>
      </c>
      <c r="T75" s="2">
        <f t="shared" si="20"/>
        <v>0</v>
      </c>
      <c r="U75" s="2">
        <f>IF(O75="Reg", R75 * Inputs!$B$7, 0)</f>
        <v>0</v>
      </c>
      <c r="V75" s="2">
        <f>MAX(F75 + P75*Inputs!$B$15 - (Q75/Inputs!$B$16) - U75, 0)</f>
        <v>0</v>
      </c>
    </row>
    <row r="76" spans="1:22" x14ac:dyDescent="0.3">
      <c r="A76" s="1">
        <v>46026.083333333343</v>
      </c>
      <c r="B76" s="2">
        <v>7.5218117000216163</v>
      </c>
      <c r="C76" s="2">
        <v>4.5154627916015633</v>
      </c>
      <c r="D76" s="2">
        <f t="shared" si="12"/>
        <v>33.410268269666247</v>
      </c>
      <c r="E76" s="2">
        <f t="shared" si="13"/>
        <v>1.253635283336936</v>
      </c>
      <c r="F76" s="2">
        <f t="shared" si="21"/>
        <v>0</v>
      </c>
      <c r="G76" s="2">
        <f t="shared" si="22"/>
        <v>0</v>
      </c>
      <c r="H76" s="2">
        <f>MIN(Inputs!$B$2, (Inputs!$B$14 - F76)/Inputs!$B$15)</f>
        <v>170</v>
      </c>
      <c r="I76" s="2">
        <f>MAX(MIN(Inputs!$B$2, F76*Inputs!$B$16, Inputs!$B$14*Inputs!$B$4 - G76), 0)</f>
        <v>0</v>
      </c>
      <c r="J76" s="2">
        <f>MAX(MIN(Inputs!$B$2, F76*Inputs!$B$16, (Inputs!$B$14-F76)/Inputs!$B$15)*Inputs!$B$9, 0)</f>
        <v>0</v>
      </c>
      <c r="K76" s="2">
        <f>MAX(E76*Inputs!$B$5 - B76 - Inputs!$B$8, 0) * H76</f>
        <v>0</v>
      </c>
      <c r="L76" s="2">
        <f>IF(B76 &gt;= D76*Inputs!$B$10, MAX(B76 - E76/Inputs!$B$5 - Inputs!$B$8, 0) * I76, 0)</f>
        <v>0</v>
      </c>
      <c r="M76" s="2">
        <f t="shared" si="14"/>
        <v>0</v>
      </c>
      <c r="N76" s="3" t="str">
        <f t="shared" si="15"/>
        <v>Idle</v>
      </c>
      <c r="O76" s="3" t="str">
        <f t="shared" si="23"/>
        <v>Idle</v>
      </c>
      <c r="P76" s="2">
        <f t="shared" si="16"/>
        <v>0</v>
      </c>
      <c r="Q76" s="2">
        <f t="shared" si="17"/>
        <v>0</v>
      </c>
      <c r="R76" s="2">
        <f t="shared" si="18"/>
        <v>0</v>
      </c>
      <c r="S76" s="2">
        <f t="shared" si="19"/>
        <v>0</v>
      </c>
      <c r="T76" s="2">
        <f t="shared" si="20"/>
        <v>0</v>
      </c>
      <c r="U76" s="2">
        <f>IF(O76="Reg", R76 * Inputs!$B$7, 0)</f>
        <v>0</v>
      </c>
      <c r="V76" s="2">
        <f>MAX(F76 + P76*Inputs!$B$15 - (Q76/Inputs!$B$16) - U76, 0)</f>
        <v>0</v>
      </c>
    </row>
    <row r="77" spans="1:22" x14ac:dyDescent="0.3">
      <c r="A77" s="1">
        <v>46026.125</v>
      </c>
      <c r="B77" s="2">
        <v>0</v>
      </c>
      <c r="C77" s="2">
        <v>1.9468864157618939</v>
      </c>
      <c r="D77" s="2">
        <f t="shared" si="12"/>
        <v>33.410268269666247</v>
      </c>
      <c r="E77" s="2">
        <f t="shared" si="13"/>
        <v>0</v>
      </c>
      <c r="F77" s="2">
        <f t="shared" si="21"/>
        <v>0</v>
      </c>
      <c r="G77" s="2">
        <f t="shared" si="22"/>
        <v>0</v>
      </c>
      <c r="H77" s="2">
        <f>MIN(Inputs!$B$2, (Inputs!$B$14 - F77)/Inputs!$B$15)</f>
        <v>170</v>
      </c>
      <c r="I77" s="2">
        <f>MAX(MIN(Inputs!$B$2, F77*Inputs!$B$16, Inputs!$B$14*Inputs!$B$4 - G77), 0)</f>
        <v>0</v>
      </c>
      <c r="J77" s="2">
        <f>MAX(MIN(Inputs!$B$2, F77*Inputs!$B$16, (Inputs!$B$14-F77)/Inputs!$B$15)*Inputs!$B$9, 0)</f>
        <v>0</v>
      </c>
      <c r="K77" s="2">
        <f>MAX(E77*Inputs!$B$5 - B77 - Inputs!$B$8, 0) * H77</f>
        <v>0</v>
      </c>
      <c r="L77" s="2">
        <f>IF(B77 &gt;= D77*Inputs!$B$10, MAX(B77 - E77/Inputs!$B$5 - Inputs!$B$8, 0) * I77, 0)</f>
        <v>0</v>
      </c>
      <c r="M77" s="2">
        <f t="shared" si="14"/>
        <v>0</v>
      </c>
      <c r="N77" s="3" t="str">
        <f t="shared" si="15"/>
        <v>Idle</v>
      </c>
      <c r="O77" s="3" t="str">
        <f t="shared" si="23"/>
        <v>Idle</v>
      </c>
      <c r="P77" s="2">
        <f t="shared" si="16"/>
        <v>0</v>
      </c>
      <c r="Q77" s="2">
        <f t="shared" si="17"/>
        <v>0</v>
      </c>
      <c r="R77" s="2">
        <f t="shared" si="18"/>
        <v>0</v>
      </c>
      <c r="S77" s="2">
        <f t="shared" si="19"/>
        <v>0</v>
      </c>
      <c r="T77" s="2">
        <f t="shared" si="20"/>
        <v>0</v>
      </c>
      <c r="U77" s="2">
        <f>IF(O77="Reg", R77 * Inputs!$B$7, 0)</f>
        <v>0</v>
      </c>
      <c r="V77" s="2">
        <f>MAX(F77 + P77*Inputs!$B$15 - (Q77/Inputs!$B$16) - U77, 0)</f>
        <v>0</v>
      </c>
    </row>
    <row r="78" spans="1:22" x14ac:dyDescent="0.3">
      <c r="A78" s="1">
        <v>46026.166666666657</v>
      </c>
      <c r="B78" s="2">
        <v>0</v>
      </c>
      <c r="C78" s="2">
        <v>7.4465979989321376</v>
      </c>
      <c r="D78" s="2">
        <f t="shared" si="12"/>
        <v>33.410268269666247</v>
      </c>
      <c r="E78" s="2">
        <f t="shared" si="13"/>
        <v>0.9292766657303706</v>
      </c>
      <c r="F78" s="2">
        <f t="shared" si="21"/>
        <v>0</v>
      </c>
      <c r="G78" s="2">
        <f t="shared" si="22"/>
        <v>0</v>
      </c>
      <c r="H78" s="2">
        <f>MIN(Inputs!$B$2, (Inputs!$B$14 - F78)/Inputs!$B$15)</f>
        <v>170</v>
      </c>
      <c r="I78" s="2">
        <f>MAX(MIN(Inputs!$B$2, F78*Inputs!$B$16, Inputs!$B$14*Inputs!$B$4 - G78), 0)</f>
        <v>0</v>
      </c>
      <c r="J78" s="2">
        <f>MAX(MIN(Inputs!$B$2, F78*Inputs!$B$16, (Inputs!$B$14-F78)/Inputs!$B$15)*Inputs!$B$9, 0)</f>
        <v>0</v>
      </c>
      <c r="K78" s="2">
        <f>MAX(E78*Inputs!$B$5 - B78 - Inputs!$B$8, 0) * H78</f>
        <v>0</v>
      </c>
      <c r="L78" s="2">
        <f>IF(B78 &gt;= D78*Inputs!$B$10, MAX(B78 - E78/Inputs!$B$5 - Inputs!$B$8, 0) * I78, 0)</f>
        <v>0</v>
      </c>
      <c r="M78" s="2">
        <f t="shared" si="14"/>
        <v>0</v>
      </c>
      <c r="N78" s="3" t="str">
        <f t="shared" si="15"/>
        <v>Idle</v>
      </c>
      <c r="O78" s="3" t="str">
        <f t="shared" si="23"/>
        <v>Idle</v>
      </c>
      <c r="P78" s="2">
        <f t="shared" si="16"/>
        <v>0</v>
      </c>
      <c r="Q78" s="2">
        <f t="shared" si="17"/>
        <v>0</v>
      </c>
      <c r="R78" s="2">
        <f t="shared" si="18"/>
        <v>0</v>
      </c>
      <c r="S78" s="2">
        <f t="shared" si="19"/>
        <v>0</v>
      </c>
      <c r="T78" s="2">
        <f t="shared" si="20"/>
        <v>0</v>
      </c>
      <c r="U78" s="2">
        <f>IF(O78="Reg", R78 * Inputs!$B$7, 0)</f>
        <v>0</v>
      </c>
      <c r="V78" s="2">
        <f>MAX(F78 + P78*Inputs!$B$15 - (Q78/Inputs!$B$16) - U78, 0)</f>
        <v>0</v>
      </c>
    </row>
    <row r="79" spans="1:22" x14ac:dyDescent="0.3">
      <c r="A79" s="1">
        <v>46026.208333333343</v>
      </c>
      <c r="B79" s="2">
        <v>0</v>
      </c>
      <c r="C79" s="2">
        <v>5.8610672561888224</v>
      </c>
      <c r="D79" s="2">
        <f t="shared" si="12"/>
        <v>33.410268269666247</v>
      </c>
      <c r="E79" s="2">
        <f t="shared" si="13"/>
        <v>2.8015012620909605</v>
      </c>
      <c r="F79" s="2">
        <f t="shared" si="21"/>
        <v>0</v>
      </c>
      <c r="G79" s="2">
        <f t="shared" si="22"/>
        <v>0</v>
      </c>
      <c r="H79" s="2">
        <f>MIN(Inputs!$B$2, (Inputs!$B$14 - F79)/Inputs!$B$15)</f>
        <v>170</v>
      </c>
      <c r="I79" s="2">
        <f>MAX(MIN(Inputs!$B$2, F79*Inputs!$B$16, Inputs!$B$14*Inputs!$B$4 - G79), 0)</f>
        <v>0</v>
      </c>
      <c r="J79" s="2">
        <f>MAX(MIN(Inputs!$B$2, F79*Inputs!$B$16, (Inputs!$B$14-F79)/Inputs!$B$15)*Inputs!$B$9, 0)</f>
        <v>0</v>
      </c>
      <c r="K79" s="2">
        <f>MAX(E79*Inputs!$B$5 - B79 - Inputs!$B$8, 0) * H79</f>
        <v>0</v>
      </c>
      <c r="L79" s="2">
        <f>IF(B79 &gt;= D79*Inputs!$B$10, MAX(B79 - E79/Inputs!$B$5 - Inputs!$B$8, 0) * I79, 0)</f>
        <v>0</v>
      </c>
      <c r="M79" s="2">
        <f t="shared" si="14"/>
        <v>0</v>
      </c>
      <c r="N79" s="3" t="str">
        <f t="shared" si="15"/>
        <v>Idle</v>
      </c>
      <c r="O79" s="3" t="str">
        <f t="shared" si="23"/>
        <v>Idle</v>
      </c>
      <c r="P79" s="2">
        <f t="shared" si="16"/>
        <v>0</v>
      </c>
      <c r="Q79" s="2">
        <f t="shared" si="17"/>
        <v>0</v>
      </c>
      <c r="R79" s="2">
        <f t="shared" si="18"/>
        <v>0</v>
      </c>
      <c r="S79" s="2">
        <f t="shared" si="19"/>
        <v>0</v>
      </c>
      <c r="T79" s="2">
        <f t="shared" si="20"/>
        <v>0</v>
      </c>
      <c r="U79" s="2">
        <f>IF(O79="Reg", R79 * Inputs!$B$7, 0)</f>
        <v>0</v>
      </c>
      <c r="V79" s="2">
        <f>MAX(F79 + P79*Inputs!$B$15 - (Q79/Inputs!$B$16) - U79, 0)</f>
        <v>0</v>
      </c>
    </row>
    <row r="80" spans="1:22" x14ac:dyDescent="0.3">
      <c r="A80" s="1">
        <v>46026.25</v>
      </c>
      <c r="B80" s="2">
        <v>0</v>
      </c>
      <c r="C80" s="2">
        <v>20.79585222456036</v>
      </c>
      <c r="D80" s="2">
        <f t="shared" si="12"/>
        <v>33.410268269666247</v>
      </c>
      <c r="E80" s="2">
        <f t="shared" si="13"/>
        <v>6.0963993326650687</v>
      </c>
      <c r="F80" s="2">
        <f t="shared" si="21"/>
        <v>0</v>
      </c>
      <c r="G80" s="2">
        <f t="shared" si="22"/>
        <v>0</v>
      </c>
      <c r="H80" s="2">
        <f>MIN(Inputs!$B$2, (Inputs!$B$14 - F80)/Inputs!$B$15)</f>
        <v>170</v>
      </c>
      <c r="I80" s="2">
        <f>MAX(MIN(Inputs!$B$2, F80*Inputs!$B$16, Inputs!$B$14*Inputs!$B$4 - G80), 0)</f>
        <v>0</v>
      </c>
      <c r="J80" s="2">
        <f>MAX(MIN(Inputs!$B$2, F80*Inputs!$B$16, (Inputs!$B$14-F80)/Inputs!$B$15)*Inputs!$B$9, 0)</f>
        <v>0</v>
      </c>
      <c r="K80" s="2">
        <f>MAX(E80*Inputs!$B$5 - B80 - Inputs!$B$8, 0) * H80</f>
        <v>0</v>
      </c>
      <c r="L80" s="2">
        <f>IF(B80 &gt;= D80*Inputs!$B$10, MAX(B80 - E80/Inputs!$B$5 - Inputs!$B$8, 0) * I80, 0)</f>
        <v>0</v>
      </c>
      <c r="M80" s="2">
        <f t="shared" si="14"/>
        <v>0</v>
      </c>
      <c r="N80" s="3" t="str">
        <f t="shared" si="15"/>
        <v>Idle</v>
      </c>
      <c r="O80" s="3" t="str">
        <f t="shared" si="23"/>
        <v>Idle</v>
      </c>
      <c r="P80" s="2">
        <f t="shared" si="16"/>
        <v>0</v>
      </c>
      <c r="Q80" s="2">
        <f t="shared" si="17"/>
        <v>0</v>
      </c>
      <c r="R80" s="2">
        <f t="shared" si="18"/>
        <v>0</v>
      </c>
      <c r="S80" s="2">
        <f t="shared" si="19"/>
        <v>0</v>
      </c>
      <c r="T80" s="2">
        <f t="shared" si="20"/>
        <v>0</v>
      </c>
      <c r="U80" s="2">
        <f>IF(O80="Reg", R80 * Inputs!$B$7, 0)</f>
        <v>0</v>
      </c>
      <c r="V80" s="2">
        <f>MAX(F80 + P80*Inputs!$B$15 - (Q80/Inputs!$B$16) - U80, 0)</f>
        <v>0</v>
      </c>
    </row>
    <row r="81" spans="1:22" x14ac:dyDescent="0.3">
      <c r="A81" s="1">
        <v>46026.291666666657</v>
      </c>
      <c r="B81" s="2">
        <v>0</v>
      </c>
      <c r="C81" s="2">
        <v>19.534185778259101</v>
      </c>
      <c r="D81" s="2">
        <f t="shared" si="12"/>
        <v>33.410268269666247</v>
      </c>
      <c r="E81" s="2">
        <f t="shared" si="13"/>
        <v>10.500730948423433</v>
      </c>
      <c r="F81" s="2">
        <f t="shared" si="21"/>
        <v>0</v>
      </c>
      <c r="G81" s="2">
        <f t="shared" si="22"/>
        <v>0</v>
      </c>
      <c r="H81" s="2">
        <f>MIN(Inputs!$B$2, (Inputs!$B$14 - F81)/Inputs!$B$15)</f>
        <v>170</v>
      </c>
      <c r="I81" s="2">
        <f>MAX(MIN(Inputs!$B$2, F81*Inputs!$B$16, Inputs!$B$14*Inputs!$B$4 - G81), 0)</f>
        <v>0</v>
      </c>
      <c r="J81" s="2">
        <f>MAX(MIN(Inputs!$B$2, F81*Inputs!$B$16, (Inputs!$B$14-F81)/Inputs!$B$15)*Inputs!$B$9, 0)</f>
        <v>0</v>
      </c>
      <c r="K81" s="2">
        <f>MAX(E81*Inputs!$B$5 - B81 - Inputs!$B$8, 0) * H81</f>
        <v>0</v>
      </c>
      <c r="L81" s="2">
        <f>IF(B81 &gt;= D81*Inputs!$B$10, MAX(B81 - E81/Inputs!$B$5 - Inputs!$B$8, 0) * I81, 0)</f>
        <v>0</v>
      </c>
      <c r="M81" s="2">
        <f t="shared" si="14"/>
        <v>0</v>
      </c>
      <c r="N81" s="3" t="str">
        <f t="shared" si="15"/>
        <v>Idle</v>
      </c>
      <c r="O81" s="3" t="str">
        <f t="shared" si="23"/>
        <v>Idle</v>
      </c>
      <c r="P81" s="2">
        <f t="shared" si="16"/>
        <v>0</v>
      </c>
      <c r="Q81" s="2">
        <f t="shared" si="17"/>
        <v>0</v>
      </c>
      <c r="R81" s="2">
        <f t="shared" si="18"/>
        <v>0</v>
      </c>
      <c r="S81" s="2">
        <f t="shared" si="19"/>
        <v>0</v>
      </c>
      <c r="T81" s="2">
        <f t="shared" si="20"/>
        <v>0</v>
      </c>
      <c r="U81" s="2">
        <f>IF(O81="Reg", R81 * Inputs!$B$7, 0)</f>
        <v>0</v>
      </c>
      <c r="V81" s="2">
        <f>MAX(F81 + P81*Inputs!$B$15 - (Q81/Inputs!$B$16) - U81, 0)</f>
        <v>0</v>
      </c>
    </row>
    <row r="82" spans="1:22" x14ac:dyDescent="0.3">
      <c r="A82" s="1">
        <v>46026.333333333343</v>
      </c>
      <c r="B82" s="2">
        <v>0</v>
      </c>
      <c r="C82" s="2">
        <v>16.964524764007429</v>
      </c>
      <c r="D82" s="2">
        <f t="shared" si="12"/>
        <v>33.410268269666247</v>
      </c>
      <c r="E82" s="2">
        <f t="shared" si="13"/>
        <v>16.042404027311715</v>
      </c>
      <c r="F82" s="2">
        <f t="shared" si="21"/>
        <v>0</v>
      </c>
      <c r="G82" s="2">
        <f t="shared" si="22"/>
        <v>0</v>
      </c>
      <c r="H82" s="2">
        <f>MIN(Inputs!$B$2, (Inputs!$B$14 - F82)/Inputs!$B$15)</f>
        <v>170</v>
      </c>
      <c r="I82" s="2">
        <f>MAX(MIN(Inputs!$B$2, F82*Inputs!$B$16, Inputs!$B$14*Inputs!$B$4 - G82), 0)</f>
        <v>0</v>
      </c>
      <c r="J82" s="2">
        <f>MAX(MIN(Inputs!$B$2, F82*Inputs!$B$16, (Inputs!$B$14-F82)/Inputs!$B$15)*Inputs!$B$9, 0)</f>
        <v>0</v>
      </c>
      <c r="K82" s="2">
        <f>MAX(E82*Inputs!$B$5 - B82 - Inputs!$B$8, 0) * H82</f>
        <v>0</v>
      </c>
      <c r="L82" s="2">
        <f>IF(B82 &gt;= D82*Inputs!$B$10, MAX(B82 - E82/Inputs!$B$5 - Inputs!$B$8, 0) * I82, 0)</f>
        <v>0</v>
      </c>
      <c r="M82" s="2">
        <f t="shared" si="14"/>
        <v>0</v>
      </c>
      <c r="N82" s="3" t="str">
        <f t="shared" si="15"/>
        <v>Idle</v>
      </c>
      <c r="O82" s="3" t="str">
        <f t="shared" si="23"/>
        <v>Idle</v>
      </c>
      <c r="P82" s="2">
        <f t="shared" si="16"/>
        <v>0</v>
      </c>
      <c r="Q82" s="2">
        <f t="shared" si="17"/>
        <v>0</v>
      </c>
      <c r="R82" s="2">
        <f t="shared" si="18"/>
        <v>0</v>
      </c>
      <c r="S82" s="2">
        <f t="shared" si="19"/>
        <v>0</v>
      </c>
      <c r="T82" s="2">
        <f t="shared" si="20"/>
        <v>0</v>
      </c>
      <c r="U82" s="2">
        <f>IF(O82="Reg", R82 * Inputs!$B$7, 0)</f>
        <v>0</v>
      </c>
      <c r="V82" s="2">
        <f>MAX(F82 + P82*Inputs!$B$15 - (Q82/Inputs!$B$16) - U82, 0)</f>
        <v>0</v>
      </c>
    </row>
    <row r="83" spans="1:22" x14ac:dyDescent="0.3">
      <c r="A83" s="1">
        <v>46026.375</v>
      </c>
      <c r="B83" s="2">
        <v>5.5756599943822236</v>
      </c>
      <c r="C83" s="2">
        <v>8.1378611161160972</v>
      </c>
      <c r="D83" s="2">
        <f t="shared" si="12"/>
        <v>33.410268269666247</v>
      </c>
      <c r="E83" s="2">
        <f t="shared" si="13"/>
        <v>24.239930923886849</v>
      </c>
      <c r="F83" s="2">
        <f t="shared" si="21"/>
        <v>0</v>
      </c>
      <c r="G83" s="2">
        <f t="shared" si="22"/>
        <v>0</v>
      </c>
      <c r="H83" s="2">
        <f>MIN(Inputs!$B$2, (Inputs!$B$14 - F83)/Inputs!$B$15)</f>
        <v>170</v>
      </c>
      <c r="I83" s="2">
        <f>MAX(MIN(Inputs!$B$2, F83*Inputs!$B$16, Inputs!$B$14*Inputs!$B$4 - G83), 0)</f>
        <v>0</v>
      </c>
      <c r="J83" s="2">
        <f>MAX(MIN(Inputs!$B$2, F83*Inputs!$B$16, (Inputs!$B$14-F83)/Inputs!$B$15)*Inputs!$B$9, 0)</f>
        <v>0</v>
      </c>
      <c r="K83" s="2">
        <f>MAX(E83*Inputs!$B$5 - B83 - Inputs!$B$8, 0) * H83</f>
        <v>0</v>
      </c>
      <c r="L83" s="2">
        <f>IF(B83 &gt;= D83*Inputs!$B$10, MAX(B83 - E83/Inputs!$B$5 - Inputs!$B$8, 0) * I83, 0)</f>
        <v>0</v>
      </c>
      <c r="M83" s="2">
        <f t="shared" si="14"/>
        <v>0</v>
      </c>
      <c r="N83" s="3" t="str">
        <f t="shared" si="15"/>
        <v>Idle</v>
      </c>
      <c r="O83" s="3" t="str">
        <f t="shared" si="23"/>
        <v>Idle</v>
      </c>
      <c r="P83" s="2">
        <f t="shared" si="16"/>
        <v>0</v>
      </c>
      <c r="Q83" s="2">
        <f t="shared" si="17"/>
        <v>0</v>
      </c>
      <c r="R83" s="2">
        <f t="shared" si="18"/>
        <v>0</v>
      </c>
      <c r="S83" s="2">
        <f t="shared" si="19"/>
        <v>0</v>
      </c>
      <c r="T83" s="2">
        <f t="shared" si="20"/>
        <v>0</v>
      </c>
      <c r="U83" s="2">
        <f>IF(O83="Reg", R83 * Inputs!$B$7, 0)</f>
        <v>0</v>
      </c>
      <c r="V83" s="2">
        <f>MAX(F83 + P83*Inputs!$B$15 - (Q83/Inputs!$B$16) - U83, 0)</f>
        <v>0</v>
      </c>
    </row>
    <row r="84" spans="1:22" x14ac:dyDescent="0.3">
      <c r="A84" s="1">
        <v>46026.416666666657</v>
      </c>
      <c r="B84" s="2">
        <v>11.23334757816354</v>
      </c>
      <c r="C84" s="2">
        <v>12.4198166214747</v>
      </c>
      <c r="D84" s="2">
        <f t="shared" si="12"/>
        <v>33.410268269666247</v>
      </c>
      <c r="E84" s="2">
        <f t="shared" si="13"/>
        <v>33.643490492463918</v>
      </c>
      <c r="F84" s="2">
        <f t="shared" si="21"/>
        <v>0</v>
      </c>
      <c r="G84" s="2">
        <f t="shared" si="22"/>
        <v>0</v>
      </c>
      <c r="H84" s="2">
        <f>MIN(Inputs!$B$2, (Inputs!$B$14 - F84)/Inputs!$B$15)</f>
        <v>170</v>
      </c>
      <c r="I84" s="2">
        <f>MAX(MIN(Inputs!$B$2, F84*Inputs!$B$16, Inputs!$B$14*Inputs!$B$4 - G84), 0)</f>
        <v>0</v>
      </c>
      <c r="J84" s="2">
        <f>MAX(MIN(Inputs!$B$2, F84*Inputs!$B$16, (Inputs!$B$14-F84)/Inputs!$B$15)*Inputs!$B$9, 0)</f>
        <v>0</v>
      </c>
      <c r="K84" s="2">
        <f>MAX(E84*Inputs!$B$5 - B84 - Inputs!$B$8, 0) * H84</f>
        <v>0</v>
      </c>
      <c r="L84" s="2">
        <f>IF(B84 &gt;= D84*Inputs!$B$10, MAX(B84 - E84/Inputs!$B$5 - Inputs!$B$8, 0) * I84, 0)</f>
        <v>0</v>
      </c>
      <c r="M84" s="2">
        <f t="shared" si="14"/>
        <v>0</v>
      </c>
      <c r="N84" s="3" t="str">
        <f t="shared" si="15"/>
        <v>Idle</v>
      </c>
      <c r="O84" s="3" t="str">
        <f t="shared" si="23"/>
        <v>Idle</v>
      </c>
      <c r="P84" s="2">
        <f t="shared" si="16"/>
        <v>0</v>
      </c>
      <c r="Q84" s="2">
        <f t="shared" si="17"/>
        <v>0</v>
      </c>
      <c r="R84" s="2">
        <f t="shared" si="18"/>
        <v>0</v>
      </c>
      <c r="S84" s="2">
        <f t="shared" si="19"/>
        <v>0</v>
      </c>
      <c r="T84" s="2">
        <f t="shared" si="20"/>
        <v>0</v>
      </c>
      <c r="U84" s="2">
        <f>IF(O84="Reg", R84 * Inputs!$B$7, 0)</f>
        <v>0</v>
      </c>
      <c r="V84" s="2">
        <f>MAX(F84 + P84*Inputs!$B$15 - (Q84/Inputs!$B$16) - U84, 0)</f>
        <v>0</v>
      </c>
    </row>
    <row r="85" spans="1:22" x14ac:dyDescent="0.3">
      <c r="A85" s="1">
        <v>46026.458333333343</v>
      </c>
      <c r="B85" s="2">
        <v>19.769388423444649</v>
      </c>
      <c r="C85" s="2">
        <v>24.354853512300348</v>
      </c>
      <c r="D85" s="2">
        <f t="shared" si="12"/>
        <v>33.410268269666247</v>
      </c>
      <c r="E85" s="2">
        <f t="shared" si="13"/>
        <v>43.114801573587862</v>
      </c>
      <c r="F85" s="2">
        <f t="shared" si="21"/>
        <v>0</v>
      </c>
      <c r="G85" s="2">
        <f t="shared" si="22"/>
        <v>0</v>
      </c>
      <c r="H85" s="2">
        <f>MIN(Inputs!$B$2, (Inputs!$B$14 - F85)/Inputs!$B$15)</f>
        <v>170</v>
      </c>
      <c r="I85" s="2">
        <f>MAX(MIN(Inputs!$B$2, F85*Inputs!$B$16, Inputs!$B$14*Inputs!$B$4 - G85), 0)</f>
        <v>0</v>
      </c>
      <c r="J85" s="2">
        <f>MAX(MIN(Inputs!$B$2, F85*Inputs!$B$16, (Inputs!$B$14-F85)/Inputs!$B$15)*Inputs!$B$9, 0)</f>
        <v>0</v>
      </c>
      <c r="K85" s="2">
        <f>MAX(E85*Inputs!$B$5 - B85 - Inputs!$B$8, 0) * H85</f>
        <v>0</v>
      </c>
      <c r="L85" s="2">
        <f>IF(B85 &gt;= D85*Inputs!$B$10, MAX(B85 - E85/Inputs!$B$5 - Inputs!$B$8, 0) * I85, 0)</f>
        <v>0</v>
      </c>
      <c r="M85" s="2">
        <f t="shared" si="14"/>
        <v>0</v>
      </c>
      <c r="N85" s="3" t="str">
        <f t="shared" si="15"/>
        <v>Idle</v>
      </c>
      <c r="O85" s="3" t="str">
        <f t="shared" si="23"/>
        <v>Idle</v>
      </c>
      <c r="P85" s="2">
        <f t="shared" si="16"/>
        <v>0</v>
      </c>
      <c r="Q85" s="2">
        <f t="shared" si="17"/>
        <v>0</v>
      </c>
      <c r="R85" s="2">
        <f t="shared" si="18"/>
        <v>0</v>
      </c>
      <c r="S85" s="2">
        <f t="shared" si="19"/>
        <v>0</v>
      </c>
      <c r="T85" s="2">
        <f t="shared" si="20"/>
        <v>0</v>
      </c>
      <c r="U85" s="2">
        <f>IF(O85="Reg", R85 * Inputs!$B$7, 0)</f>
        <v>0</v>
      </c>
      <c r="V85" s="2">
        <f>MAX(F85 + P85*Inputs!$B$15 - (Q85/Inputs!$B$16) - U85, 0)</f>
        <v>0</v>
      </c>
    </row>
    <row r="86" spans="1:22" x14ac:dyDescent="0.3">
      <c r="A86" s="1">
        <v>46026.5</v>
      </c>
      <c r="B86" s="2">
        <v>26.425989694550189</v>
      </c>
      <c r="C86" s="2">
        <v>6.2968210227837611</v>
      </c>
      <c r="D86" s="2">
        <f t="shared" si="12"/>
        <v>33.410268269666247</v>
      </c>
      <c r="E86" s="2">
        <f t="shared" si="13"/>
        <v>50.961737317160576</v>
      </c>
      <c r="F86" s="2">
        <f t="shared" si="21"/>
        <v>0</v>
      </c>
      <c r="G86" s="2">
        <f t="shared" si="22"/>
        <v>0</v>
      </c>
      <c r="H86" s="2">
        <f>MIN(Inputs!$B$2, (Inputs!$B$14 - F86)/Inputs!$B$15)</f>
        <v>170</v>
      </c>
      <c r="I86" s="2">
        <f>MAX(MIN(Inputs!$B$2, F86*Inputs!$B$16, Inputs!$B$14*Inputs!$B$4 - G86), 0)</f>
        <v>0</v>
      </c>
      <c r="J86" s="2">
        <f>MAX(MIN(Inputs!$B$2, F86*Inputs!$B$16, (Inputs!$B$14-F86)/Inputs!$B$15)*Inputs!$B$9, 0)</f>
        <v>0</v>
      </c>
      <c r="K86" s="2">
        <f>MAX(E86*Inputs!$B$5 - B86 - Inputs!$B$8, 0) * H86</f>
        <v>0</v>
      </c>
      <c r="L86" s="2">
        <f>IF(B86 &gt;= D86*Inputs!$B$10, MAX(B86 - E86/Inputs!$B$5 - Inputs!$B$8, 0) * I86, 0)</f>
        <v>0</v>
      </c>
      <c r="M86" s="2">
        <f t="shared" si="14"/>
        <v>0</v>
      </c>
      <c r="N86" s="3" t="str">
        <f t="shared" si="15"/>
        <v>Idle</v>
      </c>
      <c r="O86" s="3" t="str">
        <f t="shared" si="23"/>
        <v>Idle</v>
      </c>
      <c r="P86" s="2">
        <f t="shared" si="16"/>
        <v>0</v>
      </c>
      <c r="Q86" s="2">
        <f t="shared" si="17"/>
        <v>0</v>
      </c>
      <c r="R86" s="2">
        <f t="shared" si="18"/>
        <v>0</v>
      </c>
      <c r="S86" s="2">
        <f t="shared" si="19"/>
        <v>0</v>
      </c>
      <c r="T86" s="2">
        <f t="shared" si="20"/>
        <v>0</v>
      </c>
      <c r="U86" s="2">
        <f>IF(O86="Reg", R86 * Inputs!$B$7, 0)</f>
        <v>0</v>
      </c>
      <c r="V86" s="2">
        <f>MAX(F86 + P86*Inputs!$B$15 - (Q86/Inputs!$B$16) - U86, 0)</f>
        <v>0</v>
      </c>
    </row>
    <row r="87" spans="1:22" x14ac:dyDescent="0.3">
      <c r="A87" s="1">
        <v>46026.541666666657</v>
      </c>
      <c r="B87" s="2">
        <v>33.250038473329681</v>
      </c>
      <c r="C87" s="2">
        <v>6.1269105431026114</v>
      </c>
      <c r="D87" s="2">
        <f t="shared" si="12"/>
        <v>33.410268269666247</v>
      </c>
      <c r="E87" s="2">
        <f t="shared" si="13"/>
        <v>57.543479228072165</v>
      </c>
      <c r="F87" s="2">
        <f t="shared" si="21"/>
        <v>0</v>
      </c>
      <c r="G87" s="2">
        <f t="shared" si="22"/>
        <v>0</v>
      </c>
      <c r="H87" s="2">
        <f>MIN(Inputs!$B$2, (Inputs!$B$14 - F87)/Inputs!$B$15)</f>
        <v>170</v>
      </c>
      <c r="I87" s="2">
        <f>MAX(MIN(Inputs!$B$2, F87*Inputs!$B$16, Inputs!$B$14*Inputs!$B$4 - G87), 0)</f>
        <v>0</v>
      </c>
      <c r="J87" s="2">
        <f>MAX(MIN(Inputs!$B$2, F87*Inputs!$B$16, (Inputs!$B$14-F87)/Inputs!$B$15)*Inputs!$B$9, 0)</f>
        <v>0</v>
      </c>
      <c r="K87" s="2">
        <f>MAX(E87*Inputs!$B$5 - B87 - Inputs!$B$8, 0) * H87</f>
        <v>0</v>
      </c>
      <c r="L87" s="2">
        <f>IF(B87 &gt;= D87*Inputs!$B$10, MAX(B87 - E87/Inputs!$B$5 - Inputs!$B$8, 0) * I87, 0)</f>
        <v>0</v>
      </c>
      <c r="M87" s="2">
        <f t="shared" si="14"/>
        <v>0</v>
      </c>
      <c r="N87" s="3" t="str">
        <f t="shared" si="15"/>
        <v>Idle</v>
      </c>
      <c r="O87" s="3" t="str">
        <f t="shared" si="23"/>
        <v>Idle</v>
      </c>
      <c r="P87" s="2">
        <f t="shared" si="16"/>
        <v>0</v>
      </c>
      <c r="Q87" s="2">
        <f t="shared" si="17"/>
        <v>0</v>
      </c>
      <c r="R87" s="2">
        <f t="shared" si="18"/>
        <v>0</v>
      </c>
      <c r="S87" s="2">
        <f t="shared" si="19"/>
        <v>0</v>
      </c>
      <c r="T87" s="2">
        <f t="shared" si="20"/>
        <v>0</v>
      </c>
      <c r="U87" s="2">
        <f>IF(O87="Reg", R87 * Inputs!$B$7, 0)</f>
        <v>0</v>
      </c>
      <c r="V87" s="2">
        <f>MAX(F87 + P87*Inputs!$B$15 - (Q87/Inputs!$B$16) - U87, 0)</f>
        <v>0</v>
      </c>
    </row>
    <row r="88" spans="1:22" x14ac:dyDescent="0.3">
      <c r="A88" s="1">
        <v>46026.583333333343</v>
      </c>
      <c r="B88" s="2">
        <v>49.185161379450818</v>
      </c>
      <c r="C88" s="2">
        <v>14.65668281452243</v>
      </c>
      <c r="D88" s="2">
        <f t="shared" si="12"/>
        <v>33.410268269666247</v>
      </c>
      <c r="E88" s="2">
        <f t="shared" si="13"/>
        <v>63.176773492069024</v>
      </c>
      <c r="F88" s="2">
        <f t="shared" si="21"/>
        <v>0</v>
      </c>
      <c r="G88" s="2">
        <f t="shared" si="22"/>
        <v>0</v>
      </c>
      <c r="H88" s="2">
        <f>MIN(Inputs!$B$2, (Inputs!$B$14 - F88)/Inputs!$B$15)</f>
        <v>170</v>
      </c>
      <c r="I88" s="2">
        <f>MAX(MIN(Inputs!$B$2, F88*Inputs!$B$16, Inputs!$B$14*Inputs!$B$4 - G88), 0)</f>
        <v>0</v>
      </c>
      <c r="J88" s="2">
        <f>MAX(MIN(Inputs!$B$2, F88*Inputs!$B$16, (Inputs!$B$14-F88)/Inputs!$B$15)*Inputs!$B$9, 0)</f>
        <v>0</v>
      </c>
      <c r="K88" s="2">
        <f>MAX(E88*Inputs!$B$5 - B88 - Inputs!$B$8, 0) * H88</f>
        <v>0</v>
      </c>
      <c r="L88" s="2">
        <f>IF(B88 &gt;= D88*Inputs!$B$10, MAX(B88 - E88/Inputs!$B$5 - Inputs!$B$8, 0) * I88, 0)</f>
        <v>0</v>
      </c>
      <c r="M88" s="2">
        <f t="shared" si="14"/>
        <v>0</v>
      </c>
      <c r="N88" s="3" t="str">
        <f t="shared" si="15"/>
        <v>Idle</v>
      </c>
      <c r="O88" s="3" t="str">
        <f t="shared" si="23"/>
        <v>Idle</v>
      </c>
      <c r="P88" s="2">
        <f t="shared" si="16"/>
        <v>0</v>
      </c>
      <c r="Q88" s="2">
        <f t="shared" si="17"/>
        <v>0</v>
      </c>
      <c r="R88" s="2">
        <f t="shared" si="18"/>
        <v>0</v>
      </c>
      <c r="S88" s="2">
        <f t="shared" si="19"/>
        <v>0</v>
      </c>
      <c r="T88" s="2">
        <f t="shared" si="20"/>
        <v>0</v>
      </c>
      <c r="U88" s="2">
        <f>IF(O88="Reg", R88 * Inputs!$B$7, 0)</f>
        <v>0</v>
      </c>
      <c r="V88" s="2">
        <f>MAX(F88 + P88*Inputs!$B$15 - (Q88/Inputs!$B$16) - U88, 0)</f>
        <v>0</v>
      </c>
    </row>
    <row r="89" spans="1:22" x14ac:dyDescent="0.3">
      <c r="A89" s="1">
        <v>46026.625</v>
      </c>
      <c r="B89" s="2">
        <v>61.997017405844609</v>
      </c>
      <c r="C89" s="2">
        <v>31.42541677032786</v>
      </c>
      <c r="D89" s="2">
        <f t="shared" si="12"/>
        <v>33.410268269666247</v>
      </c>
      <c r="E89" s="2">
        <f t="shared" si="13"/>
        <v>66.213440044548804</v>
      </c>
      <c r="F89" s="2">
        <f t="shared" si="21"/>
        <v>0</v>
      </c>
      <c r="G89" s="2">
        <f t="shared" si="22"/>
        <v>0</v>
      </c>
      <c r="H89" s="2">
        <f>MIN(Inputs!$B$2, (Inputs!$B$14 - F89)/Inputs!$B$15)</f>
        <v>170</v>
      </c>
      <c r="I89" s="2">
        <f>MAX(MIN(Inputs!$B$2, F89*Inputs!$B$16, Inputs!$B$14*Inputs!$B$4 - G89), 0)</f>
        <v>0</v>
      </c>
      <c r="J89" s="2">
        <f>MAX(MIN(Inputs!$B$2, F89*Inputs!$B$16, (Inputs!$B$14-F89)/Inputs!$B$15)*Inputs!$B$9, 0)</f>
        <v>0</v>
      </c>
      <c r="K89" s="2">
        <f>MAX(E89*Inputs!$B$5 - B89 - Inputs!$B$8, 0) * H89</f>
        <v>0</v>
      </c>
      <c r="L89" s="2">
        <f>IF(B89 &gt;= D89*Inputs!$B$10, MAX(B89 - E89/Inputs!$B$5 - Inputs!$B$8, 0) * I89, 0)</f>
        <v>0</v>
      </c>
      <c r="M89" s="2">
        <f t="shared" si="14"/>
        <v>0</v>
      </c>
      <c r="N89" s="3" t="str">
        <f t="shared" si="15"/>
        <v>Idle</v>
      </c>
      <c r="O89" s="3" t="str">
        <f t="shared" si="23"/>
        <v>Idle</v>
      </c>
      <c r="P89" s="2">
        <f t="shared" si="16"/>
        <v>0</v>
      </c>
      <c r="Q89" s="2">
        <f t="shared" si="17"/>
        <v>0</v>
      </c>
      <c r="R89" s="2">
        <f t="shared" si="18"/>
        <v>0</v>
      </c>
      <c r="S89" s="2">
        <f t="shared" si="19"/>
        <v>0</v>
      </c>
      <c r="T89" s="2">
        <f t="shared" si="20"/>
        <v>0</v>
      </c>
      <c r="U89" s="2">
        <f>IF(O89="Reg", R89 * Inputs!$B$7, 0)</f>
        <v>0</v>
      </c>
      <c r="V89" s="2">
        <f>MAX(F89 + P89*Inputs!$B$15 - (Q89/Inputs!$B$16) - U89, 0)</f>
        <v>0</v>
      </c>
    </row>
    <row r="90" spans="1:22" x14ac:dyDescent="0.3">
      <c r="A90" s="1">
        <v>46026.666666666657</v>
      </c>
      <c r="B90" s="2">
        <v>68.061214064907205</v>
      </c>
      <c r="C90" s="2">
        <v>19.750914843938862</v>
      </c>
      <c r="D90" s="2">
        <f t="shared" si="12"/>
        <v>33.410268269666247</v>
      </c>
      <c r="E90" s="2">
        <f t="shared" si="13"/>
        <v>65.883182563093825</v>
      </c>
      <c r="F90" s="2">
        <f t="shared" si="21"/>
        <v>0</v>
      </c>
      <c r="G90" s="2">
        <f t="shared" si="22"/>
        <v>0</v>
      </c>
      <c r="H90" s="2">
        <f>MIN(Inputs!$B$2, (Inputs!$B$14 - F90)/Inputs!$B$15)</f>
        <v>170</v>
      </c>
      <c r="I90" s="2">
        <f>MAX(MIN(Inputs!$B$2, F90*Inputs!$B$16, Inputs!$B$14*Inputs!$B$4 - G90), 0)</f>
        <v>0</v>
      </c>
      <c r="J90" s="2">
        <f>MAX(MIN(Inputs!$B$2, F90*Inputs!$B$16, (Inputs!$B$14-F90)/Inputs!$B$15)*Inputs!$B$9, 0)</f>
        <v>0</v>
      </c>
      <c r="K90" s="2">
        <f>MAX(E90*Inputs!$B$5 - B90 - Inputs!$B$8, 0) * H90</f>
        <v>0</v>
      </c>
      <c r="L90" s="2">
        <f>IF(B90 &gt;= D90*Inputs!$B$10, MAX(B90 - E90/Inputs!$B$5 - Inputs!$B$8, 0) * I90, 0)</f>
        <v>0</v>
      </c>
      <c r="M90" s="2">
        <f t="shared" si="14"/>
        <v>0</v>
      </c>
      <c r="N90" s="3" t="str">
        <f t="shared" si="15"/>
        <v>Idle</v>
      </c>
      <c r="O90" s="3" t="str">
        <f t="shared" si="23"/>
        <v>Idle</v>
      </c>
      <c r="P90" s="2">
        <f t="shared" si="16"/>
        <v>0</v>
      </c>
      <c r="Q90" s="2">
        <f t="shared" si="17"/>
        <v>0</v>
      </c>
      <c r="R90" s="2">
        <f t="shared" si="18"/>
        <v>0</v>
      </c>
      <c r="S90" s="2">
        <f t="shared" si="19"/>
        <v>0</v>
      </c>
      <c r="T90" s="2">
        <f t="shared" si="20"/>
        <v>0</v>
      </c>
      <c r="U90" s="2">
        <f>IF(O90="Reg", R90 * Inputs!$B$7, 0)</f>
        <v>0</v>
      </c>
      <c r="V90" s="2">
        <f>MAX(F90 + P90*Inputs!$B$15 - (Q90/Inputs!$B$16) - U90, 0)</f>
        <v>0</v>
      </c>
    </row>
    <row r="91" spans="1:22" x14ac:dyDescent="0.3">
      <c r="A91" s="1">
        <v>46026.708333333343</v>
      </c>
      <c r="B91" s="2">
        <v>66.851002884880927</v>
      </c>
      <c r="C91" s="2">
        <v>3.913261737040342</v>
      </c>
      <c r="D91" s="2">
        <f t="shared" si="12"/>
        <v>33.410268269666247</v>
      </c>
      <c r="E91" s="2">
        <f t="shared" si="13"/>
        <v>63.082591703039924</v>
      </c>
      <c r="F91" s="2">
        <f t="shared" si="21"/>
        <v>0</v>
      </c>
      <c r="G91" s="2">
        <f t="shared" si="22"/>
        <v>0</v>
      </c>
      <c r="H91" s="2">
        <f>MIN(Inputs!$B$2, (Inputs!$B$14 - F91)/Inputs!$B$15)</f>
        <v>170</v>
      </c>
      <c r="I91" s="2">
        <f>MAX(MIN(Inputs!$B$2, F91*Inputs!$B$16, Inputs!$B$14*Inputs!$B$4 - G91), 0)</f>
        <v>0</v>
      </c>
      <c r="J91" s="2">
        <f>MAX(MIN(Inputs!$B$2, F91*Inputs!$B$16, (Inputs!$B$14-F91)/Inputs!$B$15)*Inputs!$B$9, 0)</f>
        <v>0</v>
      </c>
      <c r="K91" s="2">
        <f>MAX(E91*Inputs!$B$5 - B91 - Inputs!$B$8, 0) * H91</f>
        <v>0</v>
      </c>
      <c r="L91" s="2">
        <f>IF(B91 &gt;= D91*Inputs!$B$10, MAX(B91 - E91/Inputs!$B$5 - Inputs!$B$8, 0) * I91, 0)</f>
        <v>0</v>
      </c>
      <c r="M91" s="2">
        <f t="shared" si="14"/>
        <v>0</v>
      </c>
      <c r="N91" s="3" t="str">
        <f t="shared" si="15"/>
        <v>Idle</v>
      </c>
      <c r="O91" s="3" t="str">
        <f t="shared" si="23"/>
        <v>Idle</v>
      </c>
      <c r="P91" s="2">
        <f t="shared" si="16"/>
        <v>0</v>
      </c>
      <c r="Q91" s="2">
        <f t="shared" si="17"/>
        <v>0</v>
      </c>
      <c r="R91" s="2">
        <f t="shared" si="18"/>
        <v>0</v>
      </c>
      <c r="S91" s="2">
        <f t="shared" si="19"/>
        <v>0</v>
      </c>
      <c r="T91" s="2">
        <f t="shared" si="20"/>
        <v>0</v>
      </c>
      <c r="U91" s="2">
        <f>IF(O91="Reg", R91 * Inputs!$B$7, 0)</f>
        <v>0</v>
      </c>
      <c r="V91" s="2">
        <f>MAX(F91 + P91*Inputs!$B$15 - (Q91/Inputs!$B$16) - U91, 0)</f>
        <v>0</v>
      </c>
    </row>
    <row r="92" spans="1:22" x14ac:dyDescent="0.3">
      <c r="A92" s="1">
        <v>46026.75</v>
      </c>
      <c r="B92" s="2">
        <v>65.916441160019744</v>
      </c>
      <c r="C92" s="2">
        <v>15.609508676753221</v>
      </c>
      <c r="D92" s="2">
        <f t="shared" si="12"/>
        <v>33.410268269666247</v>
      </c>
      <c r="E92" s="2">
        <f t="shared" si="13"/>
        <v>59.023143472419839</v>
      </c>
      <c r="F92" s="2">
        <f t="shared" si="21"/>
        <v>0</v>
      </c>
      <c r="G92" s="2">
        <f t="shared" si="22"/>
        <v>0</v>
      </c>
      <c r="H92" s="2">
        <f>MIN(Inputs!$B$2, (Inputs!$B$14 - F92)/Inputs!$B$15)</f>
        <v>170</v>
      </c>
      <c r="I92" s="2">
        <f>MAX(MIN(Inputs!$B$2, F92*Inputs!$B$16, Inputs!$B$14*Inputs!$B$4 - G92), 0)</f>
        <v>0</v>
      </c>
      <c r="J92" s="2">
        <f>MAX(MIN(Inputs!$B$2, F92*Inputs!$B$16, (Inputs!$B$14-F92)/Inputs!$B$15)*Inputs!$B$9, 0)</f>
        <v>0</v>
      </c>
      <c r="K92" s="2">
        <f>MAX(E92*Inputs!$B$5 - B92 - Inputs!$B$8, 0) * H92</f>
        <v>0</v>
      </c>
      <c r="L92" s="2">
        <f>IF(B92 &gt;= D92*Inputs!$B$10, MAX(B92 - E92/Inputs!$B$5 - Inputs!$B$8, 0) * I92, 0)</f>
        <v>0</v>
      </c>
      <c r="M92" s="2">
        <f t="shared" si="14"/>
        <v>0</v>
      </c>
      <c r="N92" s="3" t="str">
        <f t="shared" si="15"/>
        <v>Idle</v>
      </c>
      <c r="O92" s="3" t="str">
        <f t="shared" si="23"/>
        <v>Idle</v>
      </c>
      <c r="P92" s="2">
        <f t="shared" si="16"/>
        <v>0</v>
      </c>
      <c r="Q92" s="2">
        <f t="shared" si="17"/>
        <v>0</v>
      </c>
      <c r="R92" s="2">
        <f t="shared" si="18"/>
        <v>0</v>
      </c>
      <c r="S92" s="2">
        <f t="shared" si="19"/>
        <v>0</v>
      </c>
      <c r="T92" s="2">
        <f t="shared" si="20"/>
        <v>0</v>
      </c>
      <c r="U92" s="2">
        <f>IF(O92="Reg", R92 * Inputs!$B$7, 0)</f>
        <v>0</v>
      </c>
      <c r="V92" s="2">
        <f>MAX(F92 + P92*Inputs!$B$15 - (Q92/Inputs!$B$16) - U92, 0)</f>
        <v>0</v>
      </c>
    </row>
    <row r="93" spans="1:22" x14ac:dyDescent="0.3">
      <c r="A93" s="1">
        <v>46026.791666666657</v>
      </c>
      <c r="B93" s="2">
        <v>67.049804057310809</v>
      </c>
      <c r="C93" s="2">
        <v>12.99920866357041</v>
      </c>
      <c r="D93" s="2">
        <f t="shared" si="12"/>
        <v>33.410268269666247</v>
      </c>
      <c r="E93" s="2">
        <f t="shared" si="13"/>
        <v>52.579913928645929</v>
      </c>
      <c r="F93" s="2">
        <f t="shared" si="21"/>
        <v>0</v>
      </c>
      <c r="G93" s="2">
        <f t="shared" si="22"/>
        <v>0</v>
      </c>
      <c r="H93" s="2">
        <f>MIN(Inputs!$B$2, (Inputs!$B$14 - F93)/Inputs!$B$15)</f>
        <v>170</v>
      </c>
      <c r="I93" s="2">
        <f>MAX(MIN(Inputs!$B$2, F93*Inputs!$B$16, Inputs!$B$14*Inputs!$B$4 - G93), 0)</f>
        <v>0</v>
      </c>
      <c r="J93" s="2">
        <f>MAX(MIN(Inputs!$B$2, F93*Inputs!$B$16, (Inputs!$B$14-F93)/Inputs!$B$15)*Inputs!$B$9, 0)</f>
        <v>0</v>
      </c>
      <c r="K93" s="2">
        <f>MAX(E93*Inputs!$B$5 - B93 - Inputs!$B$8, 0) * H93</f>
        <v>0</v>
      </c>
      <c r="L93" s="2">
        <f>IF(B93 &gt;= D93*Inputs!$B$10, MAX(B93 - E93/Inputs!$B$5 - Inputs!$B$8, 0) * I93, 0)</f>
        <v>0</v>
      </c>
      <c r="M93" s="2">
        <f t="shared" si="14"/>
        <v>0</v>
      </c>
      <c r="N93" s="3" t="str">
        <f t="shared" si="15"/>
        <v>Idle</v>
      </c>
      <c r="O93" s="3" t="str">
        <f t="shared" si="23"/>
        <v>Idle</v>
      </c>
      <c r="P93" s="2">
        <f t="shared" si="16"/>
        <v>0</v>
      </c>
      <c r="Q93" s="2">
        <f t="shared" si="17"/>
        <v>0</v>
      </c>
      <c r="R93" s="2">
        <f t="shared" si="18"/>
        <v>0</v>
      </c>
      <c r="S93" s="2">
        <f t="shared" si="19"/>
        <v>0</v>
      </c>
      <c r="T93" s="2">
        <f t="shared" si="20"/>
        <v>0</v>
      </c>
      <c r="U93" s="2">
        <f>IF(O93="Reg", R93 * Inputs!$B$7, 0)</f>
        <v>0</v>
      </c>
      <c r="V93" s="2">
        <f>MAX(F93 + P93*Inputs!$B$15 - (Q93/Inputs!$B$16) - U93, 0)</f>
        <v>0</v>
      </c>
    </row>
    <row r="94" spans="1:22" x14ac:dyDescent="0.3">
      <c r="A94" s="1">
        <v>46026.833333333343</v>
      </c>
      <c r="B94" s="2">
        <v>67.405160694329538</v>
      </c>
      <c r="C94" s="2">
        <v>19.185462268178892</v>
      </c>
      <c r="D94" s="2">
        <f t="shared" si="12"/>
        <v>33.410268269666247</v>
      </c>
      <c r="E94" s="2">
        <f t="shared" si="13"/>
        <v>45.244515383938129</v>
      </c>
      <c r="F94" s="2">
        <f t="shared" si="21"/>
        <v>0</v>
      </c>
      <c r="G94" s="2">
        <f t="shared" si="22"/>
        <v>0</v>
      </c>
      <c r="H94" s="2">
        <f>MIN(Inputs!$B$2, (Inputs!$B$14 - F94)/Inputs!$B$15)</f>
        <v>170</v>
      </c>
      <c r="I94" s="2">
        <f>MAX(MIN(Inputs!$B$2, F94*Inputs!$B$16, Inputs!$B$14*Inputs!$B$4 - G94), 0)</f>
        <v>0</v>
      </c>
      <c r="J94" s="2">
        <f>MAX(MIN(Inputs!$B$2, F94*Inputs!$B$16, (Inputs!$B$14-F94)/Inputs!$B$15)*Inputs!$B$9, 0)</f>
        <v>0</v>
      </c>
      <c r="K94" s="2">
        <f>MAX(E94*Inputs!$B$5 - B94 - Inputs!$B$8, 0) * H94</f>
        <v>0</v>
      </c>
      <c r="L94" s="2">
        <f>IF(B94 &gt;= D94*Inputs!$B$10, MAX(B94 - E94/Inputs!$B$5 - Inputs!$B$8, 0) * I94, 0)</f>
        <v>0</v>
      </c>
      <c r="M94" s="2">
        <f t="shared" si="14"/>
        <v>0</v>
      </c>
      <c r="N94" s="3" t="str">
        <f t="shared" si="15"/>
        <v>Idle</v>
      </c>
      <c r="O94" s="3" t="str">
        <f t="shared" si="23"/>
        <v>Idle</v>
      </c>
      <c r="P94" s="2">
        <f t="shared" si="16"/>
        <v>0</v>
      </c>
      <c r="Q94" s="2">
        <f t="shared" si="17"/>
        <v>0</v>
      </c>
      <c r="R94" s="2">
        <f t="shared" si="18"/>
        <v>0</v>
      </c>
      <c r="S94" s="2">
        <f t="shared" si="19"/>
        <v>0</v>
      </c>
      <c r="T94" s="2">
        <f t="shared" si="20"/>
        <v>0</v>
      </c>
      <c r="U94" s="2">
        <f>IF(O94="Reg", R94 * Inputs!$B$7, 0)</f>
        <v>0</v>
      </c>
      <c r="V94" s="2">
        <f>MAX(F94 + P94*Inputs!$B$15 - (Q94/Inputs!$B$16) - U94, 0)</f>
        <v>0</v>
      </c>
    </row>
    <row r="95" spans="1:22" x14ac:dyDescent="0.3">
      <c r="A95" s="1">
        <v>46026.875</v>
      </c>
      <c r="B95" s="2">
        <v>60.015472517114773</v>
      </c>
      <c r="C95" s="2">
        <v>12.91812852132796</v>
      </c>
      <c r="D95" s="2">
        <f t="shared" si="12"/>
        <v>33.410268269666247</v>
      </c>
      <c r="E95" s="2">
        <f t="shared" si="13"/>
        <v>36.464633519148613</v>
      </c>
      <c r="F95" s="2">
        <f t="shared" si="21"/>
        <v>0</v>
      </c>
      <c r="G95" s="2">
        <f t="shared" si="22"/>
        <v>0</v>
      </c>
      <c r="H95" s="2">
        <f>MIN(Inputs!$B$2, (Inputs!$B$14 - F95)/Inputs!$B$15)</f>
        <v>170</v>
      </c>
      <c r="I95" s="2">
        <f>MAX(MIN(Inputs!$B$2, F95*Inputs!$B$16, Inputs!$B$14*Inputs!$B$4 - G95), 0)</f>
        <v>0</v>
      </c>
      <c r="J95" s="2">
        <f>MAX(MIN(Inputs!$B$2, F95*Inputs!$B$16, (Inputs!$B$14-F95)/Inputs!$B$15)*Inputs!$B$9, 0)</f>
        <v>0</v>
      </c>
      <c r="K95" s="2">
        <f>MAX(E95*Inputs!$B$5 - B95 - Inputs!$B$8, 0) * H95</f>
        <v>0</v>
      </c>
      <c r="L95" s="2">
        <f>IF(B95 &gt;= D95*Inputs!$B$10, MAX(B95 - E95/Inputs!$B$5 - Inputs!$B$8, 0) * I95, 0)</f>
        <v>0</v>
      </c>
      <c r="M95" s="2">
        <f t="shared" si="14"/>
        <v>0</v>
      </c>
      <c r="N95" s="3" t="str">
        <f t="shared" si="15"/>
        <v>Idle</v>
      </c>
      <c r="O95" s="3" t="str">
        <f t="shared" si="23"/>
        <v>Idle</v>
      </c>
      <c r="P95" s="2">
        <f t="shared" si="16"/>
        <v>0</v>
      </c>
      <c r="Q95" s="2">
        <f t="shared" si="17"/>
        <v>0</v>
      </c>
      <c r="R95" s="2">
        <f t="shared" si="18"/>
        <v>0</v>
      </c>
      <c r="S95" s="2">
        <f t="shared" si="19"/>
        <v>0</v>
      </c>
      <c r="T95" s="2">
        <f t="shared" si="20"/>
        <v>0</v>
      </c>
      <c r="U95" s="2">
        <f>IF(O95="Reg", R95 * Inputs!$B$7, 0)</f>
        <v>0</v>
      </c>
      <c r="V95" s="2">
        <f>MAX(F95 + P95*Inputs!$B$15 - (Q95/Inputs!$B$16) - U95, 0)</f>
        <v>0</v>
      </c>
    </row>
    <row r="96" spans="1:22" x14ac:dyDescent="0.3">
      <c r="A96" s="1">
        <v>46026.916666666657</v>
      </c>
      <c r="B96" s="2">
        <v>51.257668904583781</v>
      </c>
      <c r="C96" s="2">
        <v>4.8221754713424483</v>
      </c>
      <c r="D96" s="2">
        <f t="shared" si="12"/>
        <v>33.410268269666247</v>
      </c>
      <c r="E96" s="2">
        <f t="shared" si="13"/>
        <v>26.462054766296152</v>
      </c>
      <c r="F96" s="2">
        <f t="shared" si="21"/>
        <v>0</v>
      </c>
      <c r="G96" s="2">
        <f t="shared" si="22"/>
        <v>0</v>
      </c>
      <c r="H96" s="2">
        <f>MIN(Inputs!$B$2, (Inputs!$B$14 - F96)/Inputs!$B$15)</f>
        <v>170</v>
      </c>
      <c r="I96" s="2">
        <f>MAX(MIN(Inputs!$B$2, F96*Inputs!$B$16, Inputs!$B$14*Inputs!$B$4 - G96), 0)</f>
        <v>0</v>
      </c>
      <c r="J96" s="2">
        <f>MAX(MIN(Inputs!$B$2, F96*Inputs!$B$16, (Inputs!$B$14-F96)/Inputs!$B$15)*Inputs!$B$9, 0)</f>
        <v>0</v>
      </c>
      <c r="K96" s="2">
        <f>MAX(E96*Inputs!$B$5 - B96 - Inputs!$B$8, 0) * H96</f>
        <v>0</v>
      </c>
      <c r="L96" s="2">
        <f>IF(B96 &gt;= D96*Inputs!$B$10, MAX(B96 - E96/Inputs!$B$5 - Inputs!$B$8, 0) * I96, 0)</f>
        <v>0</v>
      </c>
      <c r="M96" s="2">
        <f t="shared" si="14"/>
        <v>0</v>
      </c>
      <c r="N96" s="3" t="str">
        <f t="shared" si="15"/>
        <v>Idle</v>
      </c>
      <c r="O96" s="3" t="str">
        <f t="shared" si="23"/>
        <v>Idle</v>
      </c>
      <c r="P96" s="2">
        <f t="shared" si="16"/>
        <v>0</v>
      </c>
      <c r="Q96" s="2">
        <f t="shared" si="17"/>
        <v>0</v>
      </c>
      <c r="R96" s="2">
        <f t="shared" si="18"/>
        <v>0</v>
      </c>
      <c r="S96" s="2">
        <f t="shared" si="19"/>
        <v>0</v>
      </c>
      <c r="T96" s="2">
        <f t="shared" si="20"/>
        <v>0</v>
      </c>
      <c r="U96" s="2">
        <f>IF(O96="Reg", R96 * Inputs!$B$7, 0)</f>
        <v>0</v>
      </c>
      <c r="V96" s="2">
        <f>MAX(F96 + P96*Inputs!$B$15 - (Q96/Inputs!$B$16) - U96, 0)</f>
        <v>0</v>
      </c>
    </row>
    <row r="97" spans="1:22" x14ac:dyDescent="0.3">
      <c r="A97" s="1">
        <v>46026.958333333343</v>
      </c>
      <c r="B97" s="2">
        <v>42.494313501160462</v>
      </c>
      <c r="C97" s="2">
        <v>4.5146617970391762</v>
      </c>
      <c r="D97" s="2">
        <f t="shared" si="12"/>
        <v>33.410268269666247</v>
      </c>
      <c r="E97" s="2">
        <f t="shared" si="13"/>
        <v>17.919109948865522</v>
      </c>
      <c r="F97" s="2">
        <f t="shared" si="21"/>
        <v>0</v>
      </c>
      <c r="G97" s="2">
        <f t="shared" si="22"/>
        <v>0</v>
      </c>
      <c r="H97" s="2">
        <f>MIN(Inputs!$B$2, (Inputs!$B$14 - F97)/Inputs!$B$15)</f>
        <v>170</v>
      </c>
      <c r="I97" s="2">
        <f>MAX(MIN(Inputs!$B$2, F97*Inputs!$B$16, Inputs!$B$14*Inputs!$B$4 - G97), 0)</f>
        <v>0</v>
      </c>
      <c r="J97" s="2">
        <f>MAX(MIN(Inputs!$B$2, F97*Inputs!$B$16, (Inputs!$B$14-F97)/Inputs!$B$15)*Inputs!$B$9, 0)</f>
        <v>0</v>
      </c>
      <c r="K97" s="2">
        <f>MAX(E97*Inputs!$B$5 - B97 - Inputs!$B$8, 0) * H97</f>
        <v>0</v>
      </c>
      <c r="L97" s="2">
        <f>IF(B97 &gt;= D97*Inputs!$B$10, MAX(B97 - E97/Inputs!$B$5 - Inputs!$B$8, 0) * I97, 0)</f>
        <v>0</v>
      </c>
      <c r="M97" s="2">
        <f t="shared" si="14"/>
        <v>0</v>
      </c>
      <c r="N97" s="3" t="str">
        <f t="shared" si="15"/>
        <v>Idle</v>
      </c>
      <c r="O97" s="3" t="str">
        <f t="shared" si="23"/>
        <v>Idle</v>
      </c>
      <c r="P97" s="2">
        <f t="shared" si="16"/>
        <v>0</v>
      </c>
      <c r="Q97" s="2">
        <f t="shared" si="17"/>
        <v>0</v>
      </c>
      <c r="R97" s="2">
        <f t="shared" si="18"/>
        <v>0</v>
      </c>
      <c r="S97" s="2">
        <f t="shared" si="19"/>
        <v>0</v>
      </c>
      <c r="T97" s="2">
        <f t="shared" si="20"/>
        <v>0</v>
      </c>
      <c r="U97" s="2">
        <f>IF(O97="Reg", R97 * Inputs!$B$7, 0)</f>
        <v>0</v>
      </c>
      <c r="V97" s="2">
        <f>MAX(F97 + P97*Inputs!$B$15 - (Q97/Inputs!$B$16) - U97, 0)</f>
        <v>0</v>
      </c>
    </row>
    <row r="98" spans="1:22" x14ac:dyDescent="0.3">
      <c r="A98" s="1">
        <v>46027</v>
      </c>
      <c r="B98" s="2">
        <v>27.25706389737616</v>
      </c>
      <c r="C98" s="2">
        <v>17.970489612131828</v>
      </c>
      <c r="D98" s="2">
        <f t="shared" si="12"/>
        <v>30.188784602660125</v>
      </c>
      <c r="E98" s="2">
        <f t="shared" si="13"/>
        <v>10.836724365338782</v>
      </c>
      <c r="F98" s="2">
        <f t="shared" si="21"/>
        <v>0</v>
      </c>
      <c r="G98" s="2">
        <f t="shared" si="22"/>
        <v>0</v>
      </c>
      <c r="H98" s="2">
        <f>MIN(Inputs!$B$2, (Inputs!$B$14 - F98)/Inputs!$B$15)</f>
        <v>170</v>
      </c>
      <c r="I98" s="2">
        <f>MAX(MIN(Inputs!$B$2, F98*Inputs!$B$16, Inputs!$B$14*Inputs!$B$4 - G98), 0)</f>
        <v>0</v>
      </c>
      <c r="J98" s="2">
        <f>MAX(MIN(Inputs!$B$2, F98*Inputs!$B$16, (Inputs!$B$14-F98)/Inputs!$B$15)*Inputs!$B$9, 0)</f>
        <v>0</v>
      </c>
      <c r="K98" s="2">
        <f>MAX(E98*Inputs!$B$5 - B98 - Inputs!$B$8, 0) * H98</f>
        <v>0</v>
      </c>
      <c r="L98" s="2">
        <f>IF(B98 &gt;= D98*Inputs!$B$10, MAX(B98 - E98/Inputs!$B$5 - Inputs!$B$8, 0) * I98, 0)</f>
        <v>0</v>
      </c>
      <c r="M98" s="2">
        <f t="shared" si="14"/>
        <v>0</v>
      </c>
      <c r="N98" s="3" t="str">
        <f t="shared" si="15"/>
        <v>Idle</v>
      </c>
      <c r="O98" s="3" t="str">
        <f t="shared" si="23"/>
        <v>Idle</v>
      </c>
      <c r="P98" s="2">
        <f t="shared" si="16"/>
        <v>0</v>
      </c>
      <c r="Q98" s="2">
        <f t="shared" si="17"/>
        <v>0</v>
      </c>
      <c r="R98" s="2">
        <f t="shared" si="18"/>
        <v>0</v>
      </c>
      <c r="S98" s="2">
        <f t="shared" si="19"/>
        <v>0</v>
      </c>
      <c r="T98" s="2">
        <f t="shared" si="20"/>
        <v>0</v>
      </c>
      <c r="U98" s="2">
        <f>IF(O98="Reg", R98 * Inputs!$B$7, 0)</f>
        <v>0</v>
      </c>
      <c r="V98" s="2">
        <f>MAX(F98 + P98*Inputs!$B$15 - (Q98/Inputs!$B$16) - U98, 0)</f>
        <v>0</v>
      </c>
    </row>
    <row r="99" spans="1:22" x14ac:dyDescent="0.3">
      <c r="A99" s="1">
        <v>46027.041666666657</v>
      </c>
      <c r="B99" s="2">
        <v>23.037412789064071</v>
      </c>
      <c r="C99" s="2">
        <v>1.9091132913735369</v>
      </c>
      <c r="D99" s="2">
        <f t="shared" si="12"/>
        <v>30.188784602660125</v>
      </c>
      <c r="E99" s="2">
        <f t="shared" si="13"/>
        <v>6.2938803824427536</v>
      </c>
      <c r="F99" s="2">
        <f t="shared" si="21"/>
        <v>0</v>
      </c>
      <c r="G99" s="2">
        <f t="shared" si="22"/>
        <v>0</v>
      </c>
      <c r="H99" s="2">
        <f>MIN(Inputs!$B$2, (Inputs!$B$14 - F99)/Inputs!$B$15)</f>
        <v>170</v>
      </c>
      <c r="I99" s="2">
        <f>MAX(MIN(Inputs!$B$2, F99*Inputs!$B$16, Inputs!$B$14*Inputs!$B$4 - G99), 0)</f>
        <v>0</v>
      </c>
      <c r="J99" s="2">
        <f>MAX(MIN(Inputs!$B$2, F99*Inputs!$B$16, (Inputs!$B$14-F99)/Inputs!$B$15)*Inputs!$B$9, 0)</f>
        <v>0</v>
      </c>
      <c r="K99" s="2">
        <f>MAX(E99*Inputs!$B$5 - B99 - Inputs!$B$8, 0) * H99</f>
        <v>0</v>
      </c>
      <c r="L99" s="2">
        <f>IF(B99 &gt;= D99*Inputs!$B$10, MAX(B99 - E99/Inputs!$B$5 - Inputs!$B$8, 0) * I99, 0)</f>
        <v>0</v>
      </c>
      <c r="M99" s="2">
        <f t="shared" si="14"/>
        <v>0</v>
      </c>
      <c r="N99" s="3" t="str">
        <f t="shared" si="15"/>
        <v>Idle</v>
      </c>
      <c r="O99" s="3" t="str">
        <f t="shared" si="23"/>
        <v>Idle</v>
      </c>
      <c r="P99" s="2">
        <f t="shared" si="16"/>
        <v>0</v>
      </c>
      <c r="Q99" s="2">
        <f t="shared" si="17"/>
        <v>0</v>
      </c>
      <c r="R99" s="2">
        <f t="shared" si="18"/>
        <v>0</v>
      </c>
      <c r="S99" s="2">
        <f t="shared" si="19"/>
        <v>0</v>
      </c>
      <c r="T99" s="2">
        <f t="shared" si="20"/>
        <v>0</v>
      </c>
      <c r="U99" s="2">
        <f>IF(O99="Reg", R99 * Inputs!$B$7, 0)</f>
        <v>0</v>
      </c>
      <c r="V99" s="2">
        <f>MAX(F99 + P99*Inputs!$B$15 - (Q99/Inputs!$B$16) - U99, 0)</f>
        <v>0</v>
      </c>
    </row>
    <row r="100" spans="1:22" x14ac:dyDescent="0.3">
      <c r="A100" s="1">
        <v>46027.083333333343</v>
      </c>
      <c r="B100" s="2">
        <v>14.725869505592449</v>
      </c>
      <c r="C100" s="2">
        <v>3.444839753753997</v>
      </c>
      <c r="D100" s="2">
        <f t="shared" si="12"/>
        <v>30.188784602660125</v>
      </c>
      <c r="E100" s="2">
        <f t="shared" si="13"/>
        <v>2.4543115842654082</v>
      </c>
      <c r="F100" s="2">
        <f t="shared" si="21"/>
        <v>0</v>
      </c>
      <c r="G100" s="2">
        <f t="shared" si="22"/>
        <v>0</v>
      </c>
      <c r="H100" s="2">
        <f>MIN(Inputs!$B$2, (Inputs!$B$14 - F100)/Inputs!$B$15)</f>
        <v>170</v>
      </c>
      <c r="I100" s="2">
        <f>MAX(MIN(Inputs!$B$2, F100*Inputs!$B$16, Inputs!$B$14*Inputs!$B$4 - G100), 0)</f>
        <v>0</v>
      </c>
      <c r="J100" s="2">
        <f>MAX(MIN(Inputs!$B$2, F100*Inputs!$B$16, (Inputs!$B$14-F100)/Inputs!$B$15)*Inputs!$B$9, 0)</f>
        <v>0</v>
      </c>
      <c r="K100" s="2">
        <f>MAX(E100*Inputs!$B$5 - B100 - Inputs!$B$8, 0) * H100</f>
        <v>0</v>
      </c>
      <c r="L100" s="2">
        <f>IF(B100 &gt;= D100*Inputs!$B$10, MAX(B100 - E100/Inputs!$B$5 - Inputs!$B$8, 0) * I100, 0)</f>
        <v>0</v>
      </c>
      <c r="M100" s="2">
        <f t="shared" si="14"/>
        <v>0</v>
      </c>
      <c r="N100" s="3" t="str">
        <f t="shared" si="15"/>
        <v>Idle</v>
      </c>
      <c r="O100" s="3" t="str">
        <f t="shared" si="23"/>
        <v>Idle</v>
      </c>
      <c r="P100" s="2">
        <f t="shared" si="16"/>
        <v>0</v>
      </c>
      <c r="Q100" s="2">
        <f t="shared" si="17"/>
        <v>0</v>
      </c>
      <c r="R100" s="2">
        <f t="shared" si="18"/>
        <v>0</v>
      </c>
      <c r="S100" s="2">
        <f t="shared" si="19"/>
        <v>0</v>
      </c>
      <c r="T100" s="2">
        <f t="shared" si="20"/>
        <v>0</v>
      </c>
      <c r="U100" s="2">
        <f>IF(O100="Reg", R100 * Inputs!$B$7, 0)</f>
        <v>0</v>
      </c>
      <c r="V100" s="2">
        <f>MAX(F100 + P100*Inputs!$B$15 - (Q100/Inputs!$B$16) - U100, 0)</f>
        <v>0</v>
      </c>
    </row>
    <row r="101" spans="1:22" x14ac:dyDescent="0.3">
      <c r="A101" s="1">
        <v>46027.125</v>
      </c>
      <c r="B101" s="2">
        <v>0</v>
      </c>
      <c r="C101" s="2">
        <v>4.3139871209790046</v>
      </c>
      <c r="D101" s="2">
        <f t="shared" si="12"/>
        <v>30.188784602660125</v>
      </c>
      <c r="E101" s="2">
        <f t="shared" si="13"/>
        <v>0</v>
      </c>
      <c r="F101" s="2">
        <f t="shared" si="21"/>
        <v>0</v>
      </c>
      <c r="G101" s="2">
        <f t="shared" si="22"/>
        <v>0</v>
      </c>
      <c r="H101" s="2">
        <f>MIN(Inputs!$B$2, (Inputs!$B$14 - F101)/Inputs!$B$15)</f>
        <v>170</v>
      </c>
      <c r="I101" s="2">
        <f>MAX(MIN(Inputs!$B$2, F101*Inputs!$B$16, Inputs!$B$14*Inputs!$B$4 - G101), 0)</f>
        <v>0</v>
      </c>
      <c r="J101" s="2">
        <f>MAX(MIN(Inputs!$B$2, F101*Inputs!$B$16, (Inputs!$B$14-F101)/Inputs!$B$15)*Inputs!$B$9, 0)</f>
        <v>0</v>
      </c>
      <c r="K101" s="2">
        <f>MAX(E101*Inputs!$B$5 - B101 - Inputs!$B$8, 0) * H101</f>
        <v>0</v>
      </c>
      <c r="L101" s="2">
        <f>IF(B101 &gt;= D101*Inputs!$B$10, MAX(B101 - E101/Inputs!$B$5 - Inputs!$B$8, 0) * I101, 0)</f>
        <v>0</v>
      </c>
      <c r="M101" s="2">
        <f t="shared" si="14"/>
        <v>0</v>
      </c>
      <c r="N101" s="3" t="str">
        <f t="shared" si="15"/>
        <v>Idle</v>
      </c>
      <c r="O101" s="3" t="str">
        <f t="shared" si="23"/>
        <v>Idle</v>
      </c>
      <c r="P101" s="2">
        <f t="shared" si="16"/>
        <v>0</v>
      </c>
      <c r="Q101" s="2">
        <f t="shared" si="17"/>
        <v>0</v>
      </c>
      <c r="R101" s="2">
        <f t="shared" si="18"/>
        <v>0</v>
      </c>
      <c r="S101" s="2">
        <f t="shared" si="19"/>
        <v>0</v>
      </c>
      <c r="T101" s="2">
        <f t="shared" si="20"/>
        <v>0</v>
      </c>
      <c r="U101" s="2">
        <f>IF(O101="Reg", R101 * Inputs!$B$7, 0)</f>
        <v>0</v>
      </c>
      <c r="V101" s="2">
        <f>MAX(F101 + P101*Inputs!$B$15 - (Q101/Inputs!$B$16) - U101, 0)</f>
        <v>0</v>
      </c>
    </row>
    <row r="102" spans="1:22" x14ac:dyDescent="0.3">
      <c r="A102" s="1">
        <v>46027.166666666657</v>
      </c>
      <c r="B102" s="2">
        <v>0</v>
      </c>
      <c r="C102" s="2">
        <v>5.4218366333761621</v>
      </c>
      <c r="D102" s="2">
        <f t="shared" si="12"/>
        <v>30.188784602660125</v>
      </c>
      <c r="E102" s="2">
        <f t="shared" si="13"/>
        <v>1.0511480481743523</v>
      </c>
      <c r="F102" s="2">
        <f t="shared" si="21"/>
        <v>0</v>
      </c>
      <c r="G102" s="2">
        <f t="shared" si="22"/>
        <v>0</v>
      </c>
      <c r="H102" s="2">
        <f>MIN(Inputs!$B$2, (Inputs!$B$14 - F102)/Inputs!$B$15)</f>
        <v>170</v>
      </c>
      <c r="I102" s="2">
        <f>MAX(MIN(Inputs!$B$2, F102*Inputs!$B$16, Inputs!$B$14*Inputs!$B$4 - G102), 0)</f>
        <v>0</v>
      </c>
      <c r="J102" s="2">
        <f>MAX(MIN(Inputs!$B$2, F102*Inputs!$B$16, (Inputs!$B$14-F102)/Inputs!$B$15)*Inputs!$B$9, 0)</f>
        <v>0</v>
      </c>
      <c r="K102" s="2">
        <f>MAX(E102*Inputs!$B$5 - B102 - Inputs!$B$8, 0) * H102</f>
        <v>0</v>
      </c>
      <c r="L102" s="2">
        <f>IF(B102 &gt;= D102*Inputs!$B$10, MAX(B102 - E102/Inputs!$B$5 - Inputs!$B$8, 0) * I102, 0)</f>
        <v>0</v>
      </c>
      <c r="M102" s="2">
        <f t="shared" si="14"/>
        <v>0</v>
      </c>
      <c r="N102" s="3" t="str">
        <f t="shared" si="15"/>
        <v>Idle</v>
      </c>
      <c r="O102" s="3" t="str">
        <f t="shared" si="23"/>
        <v>Idle</v>
      </c>
      <c r="P102" s="2">
        <f t="shared" si="16"/>
        <v>0</v>
      </c>
      <c r="Q102" s="2">
        <f t="shared" si="17"/>
        <v>0</v>
      </c>
      <c r="R102" s="2">
        <f t="shared" si="18"/>
        <v>0</v>
      </c>
      <c r="S102" s="2">
        <f t="shared" si="19"/>
        <v>0</v>
      </c>
      <c r="T102" s="2">
        <f t="shared" si="20"/>
        <v>0</v>
      </c>
      <c r="U102" s="2">
        <f>IF(O102="Reg", R102 * Inputs!$B$7, 0)</f>
        <v>0</v>
      </c>
      <c r="V102" s="2">
        <f>MAX(F102 + P102*Inputs!$B$15 - (Q102/Inputs!$B$16) - U102, 0)</f>
        <v>0</v>
      </c>
    </row>
    <row r="103" spans="1:22" x14ac:dyDescent="0.3">
      <c r="A103" s="1">
        <v>46027.208333333343</v>
      </c>
      <c r="B103" s="2">
        <v>0</v>
      </c>
      <c r="C103" s="2">
        <v>20.07261755405472</v>
      </c>
      <c r="D103" s="2">
        <f t="shared" si="12"/>
        <v>30.188784602660125</v>
      </c>
      <c r="E103" s="2">
        <f t="shared" si="13"/>
        <v>1.4813586909830878</v>
      </c>
      <c r="F103" s="2">
        <f t="shared" si="21"/>
        <v>0</v>
      </c>
      <c r="G103" s="2">
        <f t="shared" si="22"/>
        <v>0</v>
      </c>
      <c r="H103" s="2">
        <f>MIN(Inputs!$B$2, (Inputs!$B$14 - F103)/Inputs!$B$15)</f>
        <v>170</v>
      </c>
      <c r="I103" s="2">
        <f>MAX(MIN(Inputs!$B$2, F103*Inputs!$B$16, Inputs!$B$14*Inputs!$B$4 - G103), 0)</f>
        <v>0</v>
      </c>
      <c r="J103" s="2">
        <f>MAX(MIN(Inputs!$B$2, F103*Inputs!$B$16, (Inputs!$B$14-F103)/Inputs!$B$15)*Inputs!$B$9, 0)</f>
        <v>0</v>
      </c>
      <c r="K103" s="2">
        <f>MAX(E103*Inputs!$B$5 - B103 - Inputs!$B$8, 0) * H103</f>
        <v>0</v>
      </c>
      <c r="L103" s="2">
        <f>IF(B103 &gt;= D103*Inputs!$B$10, MAX(B103 - E103/Inputs!$B$5 - Inputs!$B$8, 0) * I103, 0)</f>
        <v>0</v>
      </c>
      <c r="M103" s="2">
        <f t="shared" si="14"/>
        <v>0</v>
      </c>
      <c r="N103" s="3" t="str">
        <f t="shared" si="15"/>
        <v>Idle</v>
      </c>
      <c r="O103" s="3" t="str">
        <f t="shared" si="23"/>
        <v>Idle</v>
      </c>
      <c r="P103" s="2">
        <f t="shared" si="16"/>
        <v>0</v>
      </c>
      <c r="Q103" s="2">
        <f t="shared" si="17"/>
        <v>0</v>
      </c>
      <c r="R103" s="2">
        <f t="shared" si="18"/>
        <v>0</v>
      </c>
      <c r="S103" s="2">
        <f t="shared" si="19"/>
        <v>0</v>
      </c>
      <c r="T103" s="2">
        <f t="shared" si="20"/>
        <v>0</v>
      </c>
      <c r="U103" s="2">
        <f>IF(O103="Reg", R103 * Inputs!$B$7, 0)</f>
        <v>0</v>
      </c>
      <c r="V103" s="2">
        <f>MAX(F103 + P103*Inputs!$B$15 - (Q103/Inputs!$B$16) - U103, 0)</f>
        <v>0</v>
      </c>
    </row>
    <row r="104" spans="1:22" x14ac:dyDescent="0.3">
      <c r="A104" s="1">
        <v>46027.25</v>
      </c>
      <c r="B104" s="2">
        <v>0</v>
      </c>
      <c r="C104" s="2">
        <v>2.7774007298106329</v>
      </c>
      <c r="D104" s="2">
        <f t="shared" si="12"/>
        <v>30.188784602660125</v>
      </c>
      <c r="E104" s="2">
        <f t="shared" si="13"/>
        <v>3.9623236209080144</v>
      </c>
      <c r="F104" s="2">
        <f t="shared" si="21"/>
        <v>0</v>
      </c>
      <c r="G104" s="2">
        <f t="shared" si="22"/>
        <v>0</v>
      </c>
      <c r="H104" s="2">
        <f>MIN(Inputs!$B$2, (Inputs!$B$14 - F104)/Inputs!$B$15)</f>
        <v>170</v>
      </c>
      <c r="I104" s="2">
        <f>MAX(MIN(Inputs!$B$2, F104*Inputs!$B$16, Inputs!$B$14*Inputs!$B$4 - G104), 0)</f>
        <v>0</v>
      </c>
      <c r="J104" s="2">
        <f>MAX(MIN(Inputs!$B$2, F104*Inputs!$B$16, (Inputs!$B$14-F104)/Inputs!$B$15)*Inputs!$B$9, 0)</f>
        <v>0</v>
      </c>
      <c r="K104" s="2">
        <f>MAX(E104*Inputs!$B$5 - B104 - Inputs!$B$8, 0) * H104</f>
        <v>0</v>
      </c>
      <c r="L104" s="2">
        <f>IF(B104 &gt;= D104*Inputs!$B$10, MAX(B104 - E104/Inputs!$B$5 - Inputs!$B$8, 0) * I104, 0)</f>
        <v>0</v>
      </c>
      <c r="M104" s="2">
        <f t="shared" si="14"/>
        <v>0</v>
      </c>
      <c r="N104" s="3" t="str">
        <f t="shared" si="15"/>
        <v>Idle</v>
      </c>
      <c r="O104" s="3" t="str">
        <f t="shared" si="23"/>
        <v>Idle</v>
      </c>
      <c r="P104" s="2">
        <f t="shared" si="16"/>
        <v>0</v>
      </c>
      <c r="Q104" s="2">
        <f t="shared" si="17"/>
        <v>0</v>
      </c>
      <c r="R104" s="2">
        <f t="shared" si="18"/>
        <v>0</v>
      </c>
      <c r="S104" s="2">
        <f t="shared" si="19"/>
        <v>0</v>
      </c>
      <c r="T104" s="2">
        <f t="shared" si="20"/>
        <v>0</v>
      </c>
      <c r="U104" s="2">
        <f>IF(O104="Reg", R104 * Inputs!$B$7, 0)</f>
        <v>0</v>
      </c>
      <c r="V104" s="2">
        <f>MAX(F104 + P104*Inputs!$B$15 - (Q104/Inputs!$B$16) - U104, 0)</f>
        <v>0</v>
      </c>
    </row>
    <row r="105" spans="1:22" x14ac:dyDescent="0.3">
      <c r="A105" s="1">
        <v>46027.291666666657</v>
      </c>
      <c r="B105" s="2">
        <v>0</v>
      </c>
      <c r="C105" s="2">
        <v>4.6515325423456284</v>
      </c>
      <c r="D105" s="2">
        <f t="shared" si="12"/>
        <v>30.188784602660125</v>
      </c>
      <c r="E105" s="2">
        <f t="shared" si="13"/>
        <v>9.7888701921346808</v>
      </c>
      <c r="F105" s="2">
        <f t="shared" si="21"/>
        <v>0</v>
      </c>
      <c r="G105" s="2">
        <f t="shared" si="22"/>
        <v>0</v>
      </c>
      <c r="H105" s="2">
        <f>MIN(Inputs!$B$2, (Inputs!$B$14 - F105)/Inputs!$B$15)</f>
        <v>170</v>
      </c>
      <c r="I105" s="2">
        <f>MAX(MIN(Inputs!$B$2, F105*Inputs!$B$16, Inputs!$B$14*Inputs!$B$4 - G105), 0)</f>
        <v>0</v>
      </c>
      <c r="J105" s="2">
        <f>MAX(MIN(Inputs!$B$2, F105*Inputs!$B$16, (Inputs!$B$14-F105)/Inputs!$B$15)*Inputs!$B$9, 0)</f>
        <v>0</v>
      </c>
      <c r="K105" s="2">
        <f>MAX(E105*Inputs!$B$5 - B105 - Inputs!$B$8, 0) * H105</f>
        <v>0</v>
      </c>
      <c r="L105" s="2">
        <f>IF(B105 &gt;= D105*Inputs!$B$10, MAX(B105 - E105/Inputs!$B$5 - Inputs!$B$8, 0) * I105, 0)</f>
        <v>0</v>
      </c>
      <c r="M105" s="2">
        <f t="shared" si="14"/>
        <v>0</v>
      </c>
      <c r="N105" s="3" t="str">
        <f t="shared" si="15"/>
        <v>Idle</v>
      </c>
      <c r="O105" s="3" t="str">
        <f t="shared" si="23"/>
        <v>Idle</v>
      </c>
      <c r="P105" s="2">
        <f t="shared" si="16"/>
        <v>0</v>
      </c>
      <c r="Q105" s="2">
        <f t="shared" si="17"/>
        <v>0</v>
      </c>
      <c r="R105" s="2">
        <f t="shared" si="18"/>
        <v>0</v>
      </c>
      <c r="S105" s="2">
        <f t="shared" si="19"/>
        <v>0</v>
      </c>
      <c r="T105" s="2">
        <f t="shared" si="20"/>
        <v>0</v>
      </c>
      <c r="U105" s="2">
        <f>IF(O105="Reg", R105 * Inputs!$B$7, 0)</f>
        <v>0</v>
      </c>
      <c r="V105" s="2">
        <f>MAX(F105 + P105*Inputs!$B$15 - (Q105/Inputs!$B$16) - U105, 0)</f>
        <v>0</v>
      </c>
    </row>
    <row r="106" spans="1:22" x14ac:dyDescent="0.3">
      <c r="A106" s="1">
        <v>46027.333333333343</v>
      </c>
      <c r="B106" s="2">
        <v>0</v>
      </c>
      <c r="C106" s="2">
        <v>16.264226602691561</v>
      </c>
      <c r="D106" s="2">
        <f t="shared" si="12"/>
        <v>30.188784602660125</v>
      </c>
      <c r="E106" s="2">
        <f t="shared" si="13"/>
        <v>17.411173509568382</v>
      </c>
      <c r="F106" s="2">
        <f t="shared" si="21"/>
        <v>0</v>
      </c>
      <c r="G106" s="2">
        <f t="shared" si="22"/>
        <v>0</v>
      </c>
      <c r="H106" s="2">
        <f>MIN(Inputs!$B$2, (Inputs!$B$14 - F106)/Inputs!$B$15)</f>
        <v>170</v>
      </c>
      <c r="I106" s="2">
        <f>MAX(MIN(Inputs!$B$2, F106*Inputs!$B$16, Inputs!$B$14*Inputs!$B$4 - G106), 0)</f>
        <v>0</v>
      </c>
      <c r="J106" s="2">
        <f>MAX(MIN(Inputs!$B$2, F106*Inputs!$B$16, (Inputs!$B$14-F106)/Inputs!$B$15)*Inputs!$B$9, 0)</f>
        <v>0</v>
      </c>
      <c r="K106" s="2">
        <f>MAX(E106*Inputs!$B$5 - B106 - Inputs!$B$8, 0) * H106</f>
        <v>0</v>
      </c>
      <c r="L106" s="2">
        <f>IF(B106 &gt;= D106*Inputs!$B$10, MAX(B106 - E106/Inputs!$B$5 - Inputs!$B$8, 0) * I106, 0)</f>
        <v>0</v>
      </c>
      <c r="M106" s="2">
        <f t="shared" si="14"/>
        <v>0</v>
      </c>
      <c r="N106" s="3" t="str">
        <f t="shared" si="15"/>
        <v>Idle</v>
      </c>
      <c r="O106" s="3" t="str">
        <f t="shared" si="23"/>
        <v>Idle</v>
      </c>
      <c r="P106" s="2">
        <f t="shared" si="16"/>
        <v>0</v>
      </c>
      <c r="Q106" s="2">
        <f t="shared" si="17"/>
        <v>0</v>
      </c>
      <c r="R106" s="2">
        <f t="shared" si="18"/>
        <v>0</v>
      </c>
      <c r="S106" s="2">
        <f t="shared" si="19"/>
        <v>0</v>
      </c>
      <c r="T106" s="2">
        <f t="shared" si="20"/>
        <v>0</v>
      </c>
      <c r="U106" s="2">
        <f>IF(O106="Reg", R106 * Inputs!$B$7, 0)</f>
        <v>0</v>
      </c>
      <c r="V106" s="2">
        <f>MAX(F106 + P106*Inputs!$B$15 - (Q106/Inputs!$B$16) - U106, 0)</f>
        <v>0</v>
      </c>
    </row>
    <row r="107" spans="1:22" x14ac:dyDescent="0.3">
      <c r="A107" s="1">
        <v>46027.375</v>
      </c>
      <c r="B107" s="2">
        <v>6.3068882890461131</v>
      </c>
      <c r="C107" s="2">
        <v>4.1247416212346177</v>
      </c>
      <c r="D107" s="2">
        <f t="shared" si="12"/>
        <v>30.188784602660125</v>
      </c>
      <c r="E107" s="2">
        <f t="shared" si="13"/>
        <v>23.832461369014123</v>
      </c>
      <c r="F107" s="2">
        <f t="shared" si="21"/>
        <v>0</v>
      </c>
      <c r="G107" s="2">
        <f t="shared" si="22"/>
        <v>0</v>
      </c>
      <c r="H107" s="2">
        <f>MIN(Inputs!$B$2, (Inputs!$B$14 - F107)/Inputs!$B$15)</f>
        <v>170</v>
      </c>
      <c r="I107" s="2">
        <f>MAX(MIN(Inputs!$B$2, F107*Inputs!$B$16, Inputs!$B$14*Inputs!$B$4 - G107), 0)</f>
        <v>0</v>
      </c>
      <c r="J107" s="2">
        <f>MAX(MIN(Inputs!$B$2, F107*Inputs!$B$16, (Inputs!$B$14-F107)/Inputs!$B$15)*Inputs!$B$9, 0)</f>
        <v>0</v>
      </c>
      <c r="K107" s="2">
        <f>MAX(E107*Inputs!$B$5 - B107 - Inputs!$B$8, 0) * H107</f>
        <v>0</v>
      </c>
      <c r="L107" s="2">
        <f>IF(B107 &gt;= D107*Inputs!$B$10, MAX(B107 - E107/Inputs!$B$5 - Inputs!$B$8, 0) * I107, 0)</f>
        <v>0</v>
      </c>
      <c r="M107" s="2">
        <f t="shared" si="14"/>
        <v>0</v>
      </c>
      <c r="N107" s="3" t="str">
        <f t="shared" si="15"/>
        <v>Idle</v>
      </c>
      <c r="O107" s="3" t="str">
        <f t="shared" si="23"/>
        <v>Idle</v>
      </c>
      <c r="P107" s="2">
        <f t="shared" si="16"/>
        <v>0</v>
      </c>
      <c r="Q107" s="2">
        <f t="shared" si="17"/>
        <v>0</v>
      </c>
      <c r="R107" s="2">
        <f t="shared" si="18"/>
        <v>0</v>
      </c>
      <c r="S107" s="2">
        <f t="shared" si="19"/>
        <v>0</v>
      </c>
      <c r="T107" s="2">
        <f t="shared" si="20"/>
        <v>0</v>
      </c>
      <c r="U107" s="2">
        <f>IF(O107="Reg", R107 * Inputs!$B$7, 0)</f>
        <v>0</v>
      </c>
      <c r="V107" s="2">
        <f>MAX(F107 + P107*Inputs!$B$15 - (Q107/Inputs!$B$16) - U107, 0)</f>
        <v>0</v>
      </c>
    </row>
    <row r="108" spans="1:22" x14ac:dyDescent="0.3">
      <c r="A108" s="1">
        <v>46027.416666666657</v>
      </c>
      <c r="B108" s="2">
        <v>2.5812638568524129</v>
      </c>
      <c r="C108" s="2">
        <v>7.4649306231753503</v>
      </c>
      <c r="D108" s="2">
        <f t="shared" si="12"/>
        <v>30.188784602660125</v>
      </c>
      <c r="E108" s="2">
        <f t="shared" si="13"/>
        <v>32.742439375864386</v>
      </c>
      <c r="F108" s="2">
        <f t="shared" si="21"/>
        <v>0</v>
      </c>
      <c r="G108" s="2">
        <f t="shared" si="22"/>
        <v>0</v>
      </c>
      <c r="H108" s="2">
        <f>MIN(Inputs!$B$2, (Inputs!$B$14 - F108)/Inputs!$B$15)</f>
        <v>170</v>
      </c>
      <c r="I108" s="2">
        <f>MAX(MIN(Inputs!$B$2, F108*Inputs!$B$16, Inputs!$B$14*Inputs!$B$4 - G108), 0)</f>
        <v>0</v>
      </c>
      <c r="J108" s="2">
        <f>MAX(MIN(Inputs!$B$2, F108*Inputs!$B$16, (Inputs!$B$14-F108)/Inputs!$B$15)*Inputs!$B$9, 0)</f>
        <v>0</v>
      </c>
      <c r="K108" s="2">
        <f>MAX(E108*Inputs!$B$5 - B108 - Inputs!$B$8, 0) * H108</f>
        <v>1059.454074964402</v>
      </c>
      <c r="L108" s="2">
        <f>IF(B108 &gt;= D108*Inputs!$B$10, MAX(B108 - E108/Inputs!$B$5 - Inputs!$B$8, 0) * I108, 0)</f>
        <v>0</v>
      </c>
      <c r="M108" s="2">
        <f t="shared" si="14"/>
        <v>0</v>
      </c>
      <c r="N108" s="3" t="str">
        <f t="shared" si="15"/>
        <v>Charge</v>
      </c>
      <c r="O108" s="3" t="str">
        <f t="shared" si="23"/>
        <v>Charge</v>
      </c>
      <c r="P108" s="2">
        <f t="shared" si="16"/>
        <v>170</v>
      </c>
      <c r="Q108" s="2">
        <f t="shared" si="17"/>
        <v>0</v>
      </c>
      <c r="R108" s="2">
        <f t="shared" si="18"/>
        <v>0</v>
      </c>
      <c r="S108" s="2">
        <f t="shared" si="19"/>
        <v>-438.81485566491017</v>
      </c>
      <c r="T108" s="2">
        <f t="shared" si="20"/>
        <v>0</v>
      </c>
      <c r="U108" s="2">
        <f>IF(O108="Reg", R108 * Inputs!$B$7, 0)</f>
        <v>0</v>
      </c>
      <c r="V108" s="2">
        <f>MAX(F108 + P108*Inputs!$B$15 - (Q108/Inputs!$B$16) - U108, 0)</f>
        <v>170</v>
      </c>
    </row>
    <row r="109" spans="1:22" x14ac:dyDescent="0.3">
      <c r="A109" s="1">
        <v>46027.458333333343</v>
      </c>
      <c r="B109" s="2">
        <v>14.885789579549559</v>
      </c>
      <c r="C109" s="2">
        <v>7.7238980970386901</v>
      </c>
      <c r="D109" s="2">
        <f t="shared" si="12"/>
        <v>30.188784602660125</v>
      </c>
      <c r="E109" s="2">
        <f t="shared" si="13"/>
        <v>42.981117952675866</v>
      </c>
      <c r="F109" s="2">
        <f t="shared" si="21"/>
        <v>170</v>
      </c>
      <c r="G109" s="2">
        <f t="shared" si="22"/>
        <v>0</v>
      </c>
      <c r="H109" s="2">
        <f>MIN(Inputs!$B$2, (Inputs!$B$14 - F109)/Inputs!$B$15)</f>
        <v>170</v>
      </c>
      <c r="I109" s="2">
        <f>MAX(MIN(Inputs!$B$2, F109*Inputs!$B$16, Inputs!$B$14*Inputs!$B$4 - G109), 0)</f>
        <v>170</v>
      </c>
      <c r="J109" s="2">
        <f>MAX(MIN(Inputs!$B$2, F109*Inputs!$B$16, (Inputs!$B$14-F109)/Inputs!$B$15)*Inputs!$B$9, 0)</f>
        <v>136</v>
      </c>
      <c r="K109" s="2">
        <f>MAX(E109*Inputs!$B$5 - B109 - Inputs!$B$8, 0) * H109</f>
        <v>499.39101719688438</v>
      </c>
      <c r="L109" s="2">
        <f>IF(B109 &gt;= D109*Inputs!$B$10, MAX(B109 - E109/Inputs!$B$5 - Inputs!$B$8, 0) * I109, 0)</f>
        <v>0</v>
      </c>
      <c r="M109" s="2">
        <f t="shared" si="14"/>
        <v>1050.4501411972619</v>
      </c>
      <c r="N109" s="3" t="str">
        <f t="shared" si="15"/>
        <v>Reg</v>
      </c>
      <c r="O109" s="3" t="str">
        <f t="shared" si="23"/>
        <v>Charge</v>
      </c>
      <c r="P109" s="2">
        <f t="shared" si="16"/>
        <v>170</v>
      </c>
      <c r="Q109" s="2">
        <f t="shared" si="17"/>
        <v>0</v>
      </c>
      <c r="R109" s="2">
        <f t="shared" si="18"/>
        <v>0</v>
      </c>
      <c r="S109" s="2">
        <f t="shared" si="19"/>
        <v>-2530.5842285234253</v>
      </c>
      <c r="T109" s="2">
        <f t="shared" si="20"/>
        <v>0</v>
      </c>
      <c r="U109" s="2">
        <f>IF(O109="Reg", R109 * Inputs!$B$7, 0)</f>
        <v>0</v>
      </c>
      <c r="V109" s="2">
        <f>MAX(F109 + P109*Inputs!$B$15 - (Q109/Inputs!$B$16) - U109, 0)</f>
        <v>340</v>
      </c>
    </row>
    <row r="110" spans="1:22" x14ac:dyDescent="0.3">
      <c r="A110" s="1">
        <v>46027.5</v>
      </c>
      <c r="B110" s="2">
        <v>34.959279427360002</v>
      </c>
      <c r="C110" s="2">
        <v>4.3014246904099993</v>
      </c>
      <c r="D110" s="2">
        <f t="shared" si="12"/>
        <v>30.188784602660125</v>
      </c>
      <c r="E110" s="2">
        <f t="shared" si="13"/>
        <v>52.318273115992952</v>
      </c>
      <c r="F110" s="2">
        <f t="shared" si="21"/>
        <v>340</v>
      </c>
      <c r="G110" s="2">
        <f t="shared" si="22"/>
        <v>0</v>
      </c>
      <c r="H110" s="2">
        <f>MIN(Inputs!$B$2, (Inputs!$B$14 - F110)/Inputs!$B$15)</f>
        <v>0</v>
      </c>
      <c r="I110" s="2">
        <f>MAX(MIN(Inputs!$B$2, F110*Inputs!$B$16, Inputs!$B$14*Inputs!$B$4 - G110), 0)</f>
        <v>170</v>
      </c>
      <c r="J110" s="2">
        <f>MAX(MIN(Inputs!$B$2, F110*Inputs!$B$16, (Inputs!$B$14-F110)/Inputs!$B$15)*Inputs!$B$9, 0)</f>
        <v>0</v>
      </c>
      <c r="K110" s="2">
        <f>MAX(E110*Inputs!$B$5 - B110 - Inputs!$B$8, 0) * H110</f>
        <v>0</v>
      </c>
      <c r="L110" s="2">
        <f>IF(B110 &gt;= D110*Inputs!$B$10, MAX(B110 - E110/Inputs!$B$5 - Inputs!$B$8, 0) * I110, 0)</f>
        <v>0</v>
      </c>
      <c r="M110" s="2">
        <f t="shared" si="14"/>
        <v>0</v>
      </c>
      <c r="N110" s="3" t="str">
        <f t="shared" si="15"/>
        <v>Idle</v>
      </c>
      <c r="O110" s="3" t="str">
        <f t="shared" si="23"/>
        <v>Idle</v>
      </c>
      <c r="P110" s="2">
        <f t="shared" si="16"/>
        <v>0</v>
      </c>
      <c r="Q110" s="2">
        <f t="shared" si="17"/>
        <v>0</v>
      </c>
      <c r="R110" s="2">
        <f t="shared" si="18"/>
        <v>0</v>
      </c>
      <c r="S110" s="2">
        <f t="shared" si="19"/>
        <v>0</v>
      </c>
      <c r="T110" s="2">
        <f t="shared" si="20"/>
        <v>0</v>
      </c>
      <c r="U110" s="2">
        <f>IF(O110="Reg", R110 * Inputs!$B$7, 0)</f>
        <v>0</v>
      </c>
      <c r="V110" s="2">
        <f>MAX(F110 + P110*Inputs!$B$15 - (Q110/Inputs!$B$16) - U110, 0)</f>
        <v>340</v>
      </c>
    </row>
    <row r="111" spans="1:22" x14ac:dyDescent="0.3">
      <c r="A111" s="1">
        <v>46027.541666666657</v>
      </c>
      <c r="B111" s="2">
        <v>45.733819904602193</v>
      </c>
      <c r="C111" s="2">
        <v>6.6227702343534229</v>
      </c>
      <c r="D111" s="2">
        <f t="shared" si="12"/>
        <v>30.188784602660125</v>
      </c>
      <c r="E111" s="2">
        <f t="shared" si="13"/>
        <v>56.644641821040061</v>
      </c>
      <c r="F111" s="2">
        <f t="shared" si="21"/>
        <v>340</v>
      </c>
      <c r="G111" s="2">
        <f t="shared" si="22"/>
        <v>0</v>
      </c>
      <c r="H111" s="2">
        <f>MIN(Inputs!$B$2, (Inputs!$B$14 - F111)/Inputs!$B$15)</f>
        <v>0</v>
      </c>
      <c r="I111" s="2">
        <f>MAX(MIN(Inputs!$B$2, F111*Inputs!$B$16, Inputs!$B$14*Inputs!$B$4 - G111), 0)</f>
        <v>170</v>
      </c>
      <c r="J111" s="2">
        <f>MAX(MIN(Inputs!$B$2, F111*Inputs!$B$16, (Inputs!$B$14-F111)/Inputs!$B$15)*Inputs!$B$9, 0)</f>
        <v>0</v>
      </c>
      <c r="K111" s="2">
        <f>MAX(E111*Inputs!$B$5 - B111 - Inputs!$B$8, 0) * H111</f>
        <v>0</v>
      </c>
      <c r="L111" s="2">
        <f>IF(B111 &gt;= D111*Inputs!$B$10, MAX(B111 - E111/Inputs!$B$5 - Inputs!$B$8, 0) * I111, 0)</f>
        <v>0</v>
      </c>
      <c r="M111" s="2">
        <f t="shared" si="14"/>
        <v>0</v>
      </c>
      <c r="N111" s="3" t="str">
        <f t="shared" si="15"/>
        <v>Idle</v>
      </c>
      <c r="O111" s="3" t="str">
        <f t="shared" si="23"/>
        <v>Idle</v>
      </c>
      <c r="P111" s="2">
        <f t="shared" si="16"/>
        <v>0</v>
      </c>
      <c r="Q111" s="2">
        <f t="shared" si="17"/>
        <v>0</v>
      </c>
      <c r="R111" s="2">
        <f t="shared" si="18"/>
        <v>0</v>
      </c>
      <c r="S111" s="2">
        <f t="shared" si="19"/>
        <v>0</v>
      </c>
      <c r="T111" s="2">
        <f t="shared" si="20"/>
        <v>0</v>
      </c>
      <c r="U111" s="2">
        <f>IF(O111="Reg", R111 * Inputs!$B$7, 0)</f>
        <v>0</v>
      </c>
      <c r="V111" s="2">
        <f>MAX(F111 + P111*Inputs!$B$15 - (Q111/Inputs!$B$16) - U111, 0)</f>
        <v>340</v>
      </c>
    </row>
    <row r="112" spans="1:22" x14ac:dyDescent="0.3">
      <c r="A112" s="1">
        <v>46027.583333333343</v>
      </c>
      <c r="B112" s="2">
        <v>38.527727156674452</v>
      </c>
      <c r="C112" s="2">
        <v>6.7139966233887396</v>
      </c>
      <c r="D112" s="2">
        <f t="shared" si="12"/>
        <v>30.188784602660125</v>
      </c>
      <c r="E112" s="2">
        <f t="shared" si="13"/>
        <v>59.516409639405168</v>
      </c>
      <c r="F112" s="2">
        <f t="shared" si="21"/>
        <v>340</v>
      </c>
      <c r="G112" s="2">
        <f t="shared" si="22"/>
        <v>0</v>
      </c>
      <c r="H112" s="2">
        <f>MIN(Inputs!$B$2, (Inputs!$B$14 - F112)/Inputs!$B$15)</f>
        <v>0</v>
      </c>
      <c r="I112" s="2">
        <f>MAX(MIN(Inputs!$B$2, F112*Inputs!$B$16, Inputs!$B$14*Inputs!$B$4 - G112), 0)</f>
        <v>170</v>
      </c>
      <c r="J112" s="2">
        <f>MAX(MIN(Inputs!$B$2, F112*Inputs!$B$16, (Inputs!$B$14-F112)/Inputs!$B$15)*Inputs!$B$9, 0)</f>
        <v>0</v>
      </c>
      <c r="K112" s="2">
        <f>MAX(E112*Inputs!$B$5 - B112 - Inputs!$B$8, 0) * H112</f>
        <v>0</v>
      </c>
      <c r="L112" s="2">
        <f>IF(B112 &gt;= D112*Inputs!$B$10, MAX(B112 - E112/Inputs!$B$5 - Inputs!$B$8, 0) * I112, 0)</f>
        <v>0</v>
      </c>
      <c r="M112" s="2">
        <f t="shared" si="14"/>
        <v>0</v>
      </c>
      <c r="N112" s="3" t="str">
        <f t="shared" si="15"/>
        <v>Idle</v>
      </c>
      <c r="O112" s="3" t="str">
        <f t="shared" si="23"/>
        <v>Idle</v>
      </c>
      <c r="P112" s="2">
        <f t="shared" si="16"/>
        <v>0</v>
      </c>
      <c r="Q112" s="2">
        <f t="shared" si="17"/>
        <v>0</v>
      </c>
      <c r="R112" s="2">
        <f t="shared" si="18"/>
        <v>0</v>
      </c>
      <c r="S112" s="2">
        <f t="shared" si="19"/>
        <v>0</v>
      </c>
      <c r="T112" s="2">
        <f t="shared" si="20"/>
        <v>0</v>
      </c>
      <c r="U112" s="2">
        <f>IF(O112="Reg", R112 * Inputs!$B$7, 0)</f>
        <v>0</v>
      </c>
      <c r="V112" s="2">
        <f>MAX(F112 + P112*Inputs!$B$15 - (Q112/Inputs!$B$16) - U112, 0)</f>
        <v>340</v>
      </c>
    </row>
    <row r="113" spans="1:22" x14ac:dyDescent="0.3">
      <c r="A113" s="1">
        <v>46027.625</v>
      </c>
      <c r="B113" s="2">
        <v>59.766756330147707</v>
      </c>
      <c r="C113" s="2">
        <v>9.0411003767421807</v>
      </c>
      <c r="D113" s="2">
        <f t="shared" si="12"/>
        <v>30.188784602660125</v>
      </c>
      <c r="E113" s="2">
        <f t="shared" si="13"/>
        <v>61.571684305658358</v>
      </c>
      <c r="F113" s="2">
        <f t="shared" si="21"/>
        <v>340</v>
      </c>
      <c r="G113" s="2">
        <f t="shared" si="22"/>
        <v>0</v>
      </c>
      <c r="H113" s="2">
        <f>MIN(Inputs!$B$2, (Inputs!$B$14 - F113)/Inputs!$B$15)</f>
        <v>0</v>
      </c>
      <c r="I113" s="2">
        <f>MAX(MIN(Inputs!$B$2, F113*Inputs!$B$16, Inputs!$B$14*Inputs!$B$4 - G113), 0)</f>
        <v>170</v>
      </c>
      <c r="J113" s="2">
        <f>MAX(MIN(Inputs!$B$2, F113*Inputs!$B$16, (Inputs!$B$14-F113)/Inputs!$B$15)*Inputs!$B$9, 0)</f>
        <v>0</v>
      </c>
      <c r="K113" s="2">
        <f>MAX(E113*Inputs!$B$5 - B113 - Inputs!$B$8, 0) * H113</f>
        <v>0</v>
      </c>
      <c r="L113" s="2">
        <f>IF(B113 &gt;= D113*Inputs!$B$10, MAX(B113 - E113/Inputs!$B$5 - Inputs!$B$8, 0) * I113, 0)</f>
        <v>0</v>
      </c>
      <c r="M113" s="2">
        <f t="shared" si="14"/>
        <v>0</v>
      </c>
      <c r="N113" s="3" t="str">
        <f t="shared" si="15"/>
        <v>Idle</v>
      </c>
      <c r="O113" s="3" t="str">
        <f t="shared" si="23"/>
        <v>Idle</v>
      </c>
      <c r="P113" s="2">
        <f t="shared" si="16"/>
        <v>0</v>
      </c>
      <c r="Q113" s="2">
        <f t="shared" si="17"/>
        <v>0</v>
      </c>
      <c r="R113" s="2">
        <f t="shared" si="18"/>
        <v>0</v>
      </c>
      <c r="S113" s="2">
        <f t="shared" si="19"/>
        <v>0</v>
      </c>
      <c r="T113" s="2">
        <f t="shared" si="20"/>
        <v>0</v>
      </c>
      <c r="U113" s="2">
        <f>IF(O113="Reg", R113 * Inputs!$B$7, 0)</f>
        <v>0</v>
      </c>
      <c r="V113" s="2">
        <f>MAX(F113 + P113*Inputs!$B$15 - (Q113/Inputs!$B$16) - U113, 0)</f>
        <v>340</v>
      </c>
    </row>
    <row r="114" spans="1:22" x14ac:dyDescent="0.3">
      <c r="A114" s="1">
        <v>46027.666666666657</v>
      </c>
      <c r="B114" s="2">
        <v>64.013335317721271</v>
      </c>
      <c r="C114" s="2">
        <v>3.0593014855283411</v>
      </c>
      <c r="D114" s="2">
        <f t="shared" si="12"/>
        <v>30.188784602660125</v>
      </c>
      <c r="E114" s="2">
        <f t="shared" si="13"/>
        <v>61.934771537226631</v>
      </c>
      <c r="F114" s="2">
        <f t="shared" si="21"/>
        <v>340</v>
      </c>
      <c r="G114" s="2">
        <f t="shared" si="22"/>
        <v>0</v>
      </c>
      <c r="H114" s="2">
        <f>MIN(Inputs!$B$2, (Inputs!$B$14 - F114)/Inputs!$B$15)</f>
        <v>0</v>
      </c>
      <c r="I114" s="2">
        <f>MAX(MIN(Inputs!$B$2, F114*Inputs!$B$16, Inputs!$B$14*Inputs!$B$4 - G114), 0)</f>
        <v>170</v>
      </c>
      <c r="J114" s="2">
        <f>MAX(MIN(Inputs!$B$2, F114*Inputs!$B$16, (Inputs!$B$14-F114)/Inputs!$B$15)*Inputs!$B$9, 0)</f>
        <v>0</v>
      </c>
      <c r="K114" s="2">
        <f>MAX(E114*Inputs!$B$5 - B114 - Inputs!$B$8, 0) * H114</f>
        <v>0</v>
      </c>
      <c r="L114" s="2">
        <f>IF(B114 &gt;= D114*Inputs!$B$10, MAX(B114 - E114/Inputs!$B$5 - Inputs!$B$8, 0) * I114, 0)</f>
        <v>0</v>
      </c>
      <c r="M114" s="2">
        <f t="shared" si="14"/>
        <v>0</v>
      </c>
      <c r="N114" s="3" t="str">
        <f t="shared" si="15"/>
        <v>Idle</v>
      </c>
      <c r="O114" s="3" t="str">
        <f t="shared" si="23"/>
        <v>Idle</v>
      </c>
      <c r="P114" s="2">
        <f t="shared" si="16"/>
        <v>0</v>
      </c>
      <c r="Q114" s="2">
        <f t="shared" si="17"/>
        <v>0</v>
      </c>
      <c r="R114" s="2">
        <f t="shared" si="18"/>
        <v>0</v>
      </c>
      <c r="S114" s="2">
        <f t="shared" si="19"/>
        <v>0</v>
      </c>
      <c r="T114" s="2">
        <f t="shared" si="20"/>
        <v>0</v>
      </c>
      <c r="U114" s="2">
        <f>IF(O114="Reg", R114 * Inputs!$B$7, 0)</f>
        <v>0</v>
      </c>
      <c r="V114" s="2">
        <f>MAX(F114 + P114*Inputs!$B$15 - (Q114/Inputs!$B$16) - U114, 0)</f>
        <v>340</v>
      </c>
    </row>
    <row r="115" spans="1:22" x14ac:dyDescent="0.3">
      <c r="A115" s="1">
        <v>46027.708333333343</v>
      </c>
      <c r="B115" s="2">
        <v>70.908720559452092</v>
      </c>
      <c r="C115" s="2">
        <v>2.3056637038349059</v>
      </c>
      <c r="D115" s="2">
        <f t="shared" si="12"/>
        <v>30.188784602660125</v>
      </c>
      <c r="E115" s="2">
        <f t="shared" si="13"/>
        <v>58.835733453157218</v>
      </c>
      <c r="F115" s="2">
        <f t="shared" si="21"/>
        <v>340</v>
      </c>
      <c r="G115" s="2">
        <f t="shared" si="22"/>
        <v>0</v>
      </c>
      <c r="H115" s="2">
        <f>MIN(Inputs!$B$2, (Inputs!$B$14 - F115)/Inputs!$B$15)</f>
        <v>0</v>
      </c>
      <c r="I115" s="2">
        <f>MAX(MIN(Inputs!$B$2, F115*Inputs!$B$16, Inputs!$B$14*Inputs!$B$4 - G115), 0)</f>
        <v>170</v>
      </c>
      <c r="J115" s="2">
        <f>MAX(MIN(Inputs!$B$2, F115*Inputs!$B$16, (Inputs!$B$14-F115)/Inputs!$B$15)*Inputs!$B$9, 0)</f>
        <v>0</v>
      </c>
      <c r="K115" s="2">
        <f>MAX(E115*Inputs!$B$5 - B115 - Inputs!$B$8, 0) * H115</f>
        <v>0</v>
      </c>
      <c r="L115" s="2">
        <f>IF(B115 &gt;= D115*Inputs!$B$10, MAX(B115 - E115/Inputs!$B$5 - Inputs!$B$8, 0) * I115, 0)</f>
        <v>0</v>
      </c>
      <c r="M115" s="2">
        <f t="shared" si="14"/>
        <v>0</v>
      </c>
      <c r="N115" s="3" t="str">
        <f t="shared" si="15"/>
        <v>Idle</v>
      </c>
      <c r="O115" s="3" t="str">
        <f t="shared" si="23"/>
        <v>Idle</v>
      </c>
      <c r="P115" s="2">
        <f t="shared" si="16"/>
        <v>0</v>
      </c>
      <c r="Q115" s="2">
        <f t="shared" si="17"/>
        <v>0</v>
      </c>
      <c r="R115" s="2">
        <f t="shared" si="18"/>
        <v>0</v>
      </c>
      <c r="S115" s="2">
        <f t="shared" si="19"/>
        <v>0</v>
      </c>
      <c r="T115" s="2">
        <f t="shared" si="20"/>
        <v>0</v>
      </c>
      <c r="U115" s="2">
        <f>IF(O115="Reg", R115 * Inputs!$B$7, 0)</f>
        <v>0</v>
      </c>
      <c r="V115" s="2">
        <f>MAX(F115 + P115*Inputs!$B$15 - (Q115/Inputs!$B$16) - U115, 0)</f>
        <v>340</v>
      </c>
    </row>
    <row r="116" spans="1:22" x14ac:dyDescent="0.3">
      <c r="A116" s="1">
        <v>46027.75</v>
      </c>
      <c r="B116" s="2">
        <v>60.917491657642643</v>
      </c>
      <c r="C116" s="2">
        <v>11.06058490603942</v>
      </c>
      <c r="D116" s="2">
        <f t="shared" si="12"/>
        <v>30.188784602660125</v>
      </c>
      <c r="E116" s="2">
        <f t="shared" si="13"/>
        <v>53.637817308400741</v>
      </c>
      <c r="F116" s="2">
        <f t="shared" si="21"/>
        <v>340</v>
      </c>
      <c r="G116" s="2">
        <f t="shared" si="22"/>
        <v>0</v>
      </c>
      <c r="H116" s="2">
        <f>MIN(Inputs!$B$2, (Inputs!$B$14 - F116)/Inputs!$B$15)</f>
        <v>0</v>
      </c>
      <c r="I116" s="2">
        <f>MAX(MIN(Inputs!$B$2, F116*Inputs!$B$16, Inputs!$B$14*Inputs!$B$4 - G116), 0)</f>
        <v>170</v>
      </c>
      <c r="J116" s="2">
        <f>MAX(MIN(Inputs!$B$2, F116*Inputs!$B$16, (Inputs!$B$14-F116)/Inputs!$B$15)*Inputs!$B$9, 0)</f>
        <v>0</v>
      </c>
      <c r="K116" s="2">
        <f>MAX(E116*Inputs!$B$5 - B116 - Inputs!$B$8, 0) * H116</f>
        <v>0</v>
      </c>
      <c r="L116" s="2">
        <f>IF(B116 &gt;= D116*Inputs!$B$10, MAX(B116 - E116/Inputs!$B$5 - Inputs!$B$8, 0) * I116, 0)</f>
        <v>0</v>
      </c>
      <c r="M116" s="2">
        <f t="shared" si="14"/>
        <v>0</v>
      </c>
      <c r="N116" s="3" t="str">
        <f t="shared" si="15"/>
        <v>Idle</v>
      </c>
      <c r="O116" s="3" t="str">
        <f t="shared" si="23"/>
        <v>Idle</v>
      </c>
      <c r="P116" s="2">
        <f t="shared" si="16"/>
        <v>0</v>
      </c>
      <c r="Q116" s="2">
        <f t="shared" si="17"/>
        <v>0</v>
      </c>
      <c r="R116" s="2">
        <f t="shared" si="18"/>
        <v>0</v>
      </c>
      <c r="S116" s="2">
        <f t="shared" si="19"/>
        <v>0</v>
      </c>
      <c r="T116" s="2">
        <f t="shared" si="20"/>
        <v>0</v>
      </c>
      <c r="U116" s="2">
        <f>IF(O116="Reg", R116 * Inputs!$B$7, 0)</f>
        <v>0</v>
      </c>
      <c r="V116" s="2">
        <f>MAX(F116 + P116*Inputs!$B$15 - (Q116/Inputs!$B$16) - U116, 0)</f>
        <v>340</v>
      </c>
    </row>
    <row r="117" spans="1:22" x14ac:dyDescent="0.3">
      <c r="A117" s="1">
        <v>46027.791666666657</v>
      </c>
      <c r="B117" s="2">
        <v>62.964426814792837</v>
      </c>
      <c r="C117" s="2">
        <v>3.880431661359629</v>
      </c>
      <c r="D117" s="2">
        <f t="shared" si="12"/>
        <v>30.188784602660125</v>
      </c>
      <c r="E117" s="2">
        <f t="shared" si="13"/>
        <v>48.5308997251637</v>
      </c>
      <c r="F117" s="2">
        <f t="shared" si="21"/>
        <v>340</v>
      </c>
      <c r="G117" s="2">
        <f t="shared" si="22"/>
        <v>0</v>
      </c>
      <c r="H117" s="2">
        <f>MIN(Inputs!$B$2, (Inputs!$B$14 - F117)/Inputs!$B$15)</f>
        <v>0</v>
      </c>
      <c r="I117" s="2">
        <f>MAX(MIN(Inputs!$B$2, F117*Inputs!$B$16, Inputs!$B$14*Inputs!$B$4 - G117), 0)</f>
        <v>170</v>
      </c>
      <c r="J117" s="2">
        <f>MAX(MIN(Inputs!$B$2, F117*Inputs!$B$16, (Inputs!$B$14-F117)/Inputs!$B$15)*Inputs!$B$9, 0)</f>
        <v>0</v>
      </c>
      <c r="K117" s="2">
        <f>MAX(E117*Inputs!$B$5 - B117 - Inputs!$B$8, 0) * H117</f>
        <v>0</v>
      </c>
      <c r="L117" s="2">
        <f>IF(B117 &gt;= D117*Inputs!$B$10, MAX(B117 - E117/Inputs!$B$5 - Inputs!$B$8, 0) * I117, 0)</f>
        <v>0</v>
      </c>
      <c r="M117" s="2">
        <f t="shared" si="14"/>
        <v>0</v>
      </c>
      <c r="N117" s="3" t="str">
        <f t="shared" si="15"/>
        <v>Idle</v>
      </c>
      <c r="O117" s="3" t="str">
        <f t="shared" si="23"/>
        <v>Idle</v>
      </c>
      <c r="P117" s="2">
        <f t="shared" si="16"/>
        <v>0</v>
      </c>
      <c r="Q117" s="2">
        <f t="shared" si="17"/>
        <v>0</v>
      </c>
      <c r="R117" s="2">
        <f t="shared" si="18"/>
        <v>0</v>
      </c>
      <c r="S117" s="2">
        <f t="shared" si="19"/>
        <v>0</v>
      </c>
      <c r="T117" s="2">
        <f t="shared" si="20"/>
        <v>0</v>
      </c>
      <c r="U117" s="2">
        <f>IF(O117="Reg", R117 * Inputs!$B$7, 0)</f>
        <v>0</v>
      </c>
      <c r="V117" s="2">
        <f>MAX(F117 + P117*Inputs!$B$15 - (Q117/Inputs!$B$16) - U117, 0)</f>
        <v>340</v>
      </c>
    </row>
    <row r="118" spans="1:22" x14ac:dyDescent="0.3">
      <c r="A118" s="1">
        <v>46027.833333333343</v>
      </c>
      <c r="B118" s="2">
        <v>50.859375154193643</v>
      </c>
      <c r="C118" s="2">
        <v>2.0586370273001289</v>
      </c>
      <c r="D118" s="2">
        <f t="shared" si="12"/>
        <v>30.188784602660125</v>
      </c>
      <c r="E118" s="2">
        <f t="shared" si="13"/>
        <v>41.197215624992651</v>
      </c>
      <c r="F118" s="2">
        <f t="shared" si="21"/>
        <v>340</v>
      </c>
      <c r="G118" s="2">
        <f t="shared" si="22"/>
        <v>0</v>
      </c>
      <c r="H118" s="2">
        <f>MIN(Inputs!$B$2, (Inputs!$B$14 - F118)/Inputs!$B$15)</f>
        <v>0</v>
      </c>
      <c r="I118" s="2">
        <f>MAX(MIN(Inputs!$B$2, F118*Inputs!$B$16, Inputs!$B$14*Inputs!$B$4 - G118), 0)</f>
        <v>170</v>
      </c>
      <c r="J118" s="2">
        <f>MAX(MIN(Inputs!$B$2, F118*Inputs!$B$16, (Inputs!$B$14-F118)/Inputs!$B$15)*Inputs!$B$9, 0)</f>
        <v>0</v>
      </c>
      <c r="K118" s="2">
        <f>MAX(E118*Inputs!$B$5 - B118 - Inputs!$B$8, 0) * H118</f>
        <v>0</v>
      </c>
      <c r="L118" s="2">
        <f>IF(B118 &gt;= D118*Inputs!$B$10, MAX(B118 - E118/Inputs!$B$5 - Inputs!$B$8, 0) * I118, 0)</f>
        <v>0</v>
      </c>
      <c r="M118" s="2">
        <f t="shared" si="14"/>
        <v>0</v>
      </c>
      <c r="N118" s="3" t="str">
        <f t="shared" si="15"/>
        <v>Idle</v>
      </c>
      <c r="O118" s="3" t="str">
        <f t="shared" si="23"/>
        <v>Idle</v>
      </c>
      <c r="P118" s="2">
        <f t="shared" si="16"/>
        <v>0</v>
      </c>
      <c r="Q118" s="2">
        <f t="shared" si="17"/>
        <v>0</v>
      </c>
      <c r="R118" s="2">
        <f t="shared" si="18"/>
        <v>0</v>
      </c>
      <c r="S118" s="2">
        <f t="shared" si="19"/>
        <v>0</v>
      </c>
      <c r="T118" s="2">
        <f t="shared" si="20"/>
        <v>0</v>
      </c>
      <c r="U118" s="2">
        <f>IF(O118="Reg", R118 * Inputs!$B$7, 0)</f>
        <v>0</v>
      </c>
      <c r="V118" s="2">
        <f>MAX(F118 + P118*Inputs!$B$15 - (Q118/Inputs!$B$16) - U118, 0)</f>
        <v>340</v>
      </c>
    </row>
    <row r="119" spans="1:22" x14ac:dyDescent="0.3">
      <c r="A119" s="1">
        <v>46027.875</v>
      </c>
      <c r="B119" s="2">
        <v>61.945279719557313</v>
      </c>
      <c r="C119" s="2">
        <v>4.7867320774340083</v>
      </c>
      <c r="D119" s="2">
        <f t="shared" si="12"/>
        <v>30.188784602660125</v>
      </c>
      <c r="E119" s="2">
        <f t="shared" si="13"/>
        <v>33.873764001414905</v>
      </c>
      <c r="F119" s="2">
        <f t="shared" si="21"/>
        <v>340</v>
      </c>
      <c r="G119" s="2">
        <f t="shared" si="22"/>
        <v>0</v>
      </c>
      <c r="H119" s="2">
        <f>MIN(Inputs!$B$2, (Inputs!$B$14 - F119)/Inputs!$B$15)</f>
        <v>0</v>
      </c>
      <c r="I119" s="2">
        <f>MAX(MIN(Inputs!$B$2, F119*Inputs!$B$16, Inputs!$B$14*Inputs!$B$4 - G119), 0)</f>
        <v>170</v>
      </c>
      <c r="J119" s="2">
        <f>MAX(MIN(Inputs!$B$2, F119*Inputs!$B$16, (Inputs!$B$14-F119)/Inputs!$B$15)*Inputs!$B$9, 0)</f>
        <v>0</v>
      </c>
      <c r="K119" s="2">
        <f>MAX(E119*Inputs!$B$5 - B119 - Inputs!$B$8, 0) * H119</f>
        <v>0</v>
      </c>
      <c r="L119" s="2">
        <f>IF(B119 &gt;= D119*Inputs!$B$10, MAX(B119 - E119/Inputs!$B$5 - Inputs!$B$8, 0) * I119, 0)</f>
        <v>586.90223386959099</v>
      </c>
      <c r="M119" s="2">
        <f t="shared" si="14"/>
        <v>0</v>
      </c>
      <c r="N119" s="3" t="str">
        <f t="shared" si="15"/>
        <v>Discharge</v>
      </c>
      <c r="O119" s="3" t="str">
        <f t="shared" si="23"/>
        <v>Discharge</v>
      </c>
      <c r="P119" s="2">
        <f t="shared" si="16"/>
        <v>0</v>
      </c>
      <c r="Q119" s="2">
        <f t="shared" si="17"/>
        <v>170</v>
      </c>
      <c r="R119" s="2">
        <f t="shared" si="18"/>
        <v>0</v>
      </c>
      <c r="S119" s="2">
        <f t="shared" si="19"/>
        <v>10530.697552324744</v>
      </c>
      <c r="T119" s="2">
        <f t="shared" si="20"/>
        <v>0</v>
      </c>
      <c r="U119" s="2">
        <f>IF(O119="Reg", R119 * Inputs!$B$7, 0)</f>
        <v>0</v>
      </c>
      <c r="V119" s="2">
        <f>MAX(F119 + P119*Inputs!$B$15 - (Q119/Inputs!$B$16) - U119, 0)</f>
        <v>170</v>
      </c>
    </row>
    <row r="120" spans="1:22" x14ac:dyDescent="0.3">
      <c r="A120" s="1">
        <v>46027.916666666657</v>
      </c>
      <c r="B120" s="2">
        <v>45.419106813304808</v>
      </c>
      <c r="C120" s="2">
        <v>7.94122257307549</v>
      </c>
      <c r="D120" s="2">
        <f t="shared" si="12"/>
        <v>30.188784602660125</v>
      </c>
      <c r="E120" s="2">
        <f t="shared" si="13"/>
        <v>23.549550714822018</v>
      </c>
      <c r="F120" s="2">
        <f t="shared" si="21"/>
        <v>170</v>
      </c>
      <c r="G120" s="2">
        <f t="shared" si="22"/>
        <v>170</v>
      </c>
      <c r="H120" s="2">
        <f>MIN(Inputs!$B$2, (Inputs!$B$14 - F120)/Inputs!$B$15)</f>
        <v>170</v>
      </c>
      <c r="I120" s="2">
        <f>MAX(MIN(Inputs!$B$2, F120*Inputs!$B$16, Inputs!$B$14*Inputs!$B$4 - G120), 0)</f>
        <v>170</v>
      </c>
      <c r="J120" s="2">
        <f>MAX(MIN(Inputs!$B$2, F120*Inputs!$B$16, (Inputs!$B$14-F120)/Inputs!$B$15)*Inputs!$B$9, 0)</f>
        <v>136</v>
      </c>
      <c r="K120" s="2">
        <f>MAX(E120*Inputs!$B$5 - B120 - Inputs!$B$8, 0) * H120</f>
        <v>0</v>
      </c>
      <c r="L120" s="2">
        <f>IF(B120 &gt;= D120*Inputs!$B$10, MAX(B120 - E120/Inputs!$B$5 - Inputs!$B$8, 0) * I120, 0)</f>
        <v>0</v>
      </c>
      <c r="M120" s="2">
        <f t="shared" si="14"/>
        <v>1080.0062699382665</v>
      </c>
      <c r="N120" s="3" t="str">
        <f t="shared" si="15"/>
        <v>Reg</v>
      </c>
      <c r="O120" s="3" t="str">
        <f t="shared" si="23"/>
        <v>Discharge</v>
      </c>
      <c r="P120" s="2">
        <f t="shared" si="16"/>
        <v>0</v>
      </c>
      <c r="Q120" s="2">
        <f t="shared" si="17"/>
        <v>170</v>
      </c>
      <c r="R120" s="2">
        <f t="shared" si="18"/>
        <v>0</v>
      </c>
      <c r="S120" s="2">
        <f t="shared" si="19"/>
        <v>7721.2481582618175</v>
      </c>
      <c r="T120" s="2">
        <f t="shared" si="20"/>
        <v>0</v>
      </c>
      <c r="U120" s="2">
        <f>IF(O120="Reg", R120 * Inputs!$B$7, 0)</f>
        <v>0</v>
      </c>
      <c r="V120" s="2">
        <f>MAX(F120 + P120*Inputs!$B$15 - (Q120/Inputs!$B$16) - U120, 0)</f>
        <v>0</v>
      </c>
    </row>
    <row r="121" spans="1:22" x14ac:dyDescent="0.3">
      <c r="A121" s="1">
        <v>46027.958333333343</v>
      </c>
      <c r="B121" s="2">
        <v>39.72122369091322</v>
      </c>
      <c r="C121" s="2">
        <v>8.8061523195198355</v>
      </c>
      <c r="D121" s="2">
        <f t="shared" si="12"/>
        <v>30.188784602660125</v>
      </c>
      <c r="E121" s="2">
        <f t="shared" si="13"/>
        <v>15.979699579271218</v>
      </c>
      <c r="F121" s="2">
        <f t="shared" si="21"/>
        <v>0</v>
      </c>
      <c r="G121" s="2">
        <f t="shared" si="22"/>
        <v>340</v>
      </c>
      <c r="H121" s="2">
        <f>MIN(Inputs!$B$2, (Inputs!$B$14 - F121)/Inputs!$B$15)</f>
        <v>170</v>
      </c>
      <c r="I121" s="2">
        <f>MAX(MIN(Inputs!$B$2, F121*Inputs!$B$16, Inputs!$B$14*Inputs!$B$4 - G121), 0)</f>
        <v>0</v>
      </c>
      <c r="J121" s="2">
        <f>MAX(MIN(Inputs!$B$2, F121*Inputs!$B$16, (Inputs!$B$14-F121)/Inputs!$B$15)*Inputs!$B$9, 0)</f>
        <v>0</v>
      </c>
      <c r="K121" s="2">
        <f>MAX(E121*Inputs!$B$5 - B121 - Inputs!$B$8, 0) * H121</f>
        <v>0</v>
      </c>
      <c r="L121" s="2">
        <f>IF(B121 &gt;= D121*Inputs!$B$10, MAX(B121 - E121/Inputs!$B$5 - Inputs!$B$8, 0) * I121, 0)</f>
        <v>0</v>
      </c>
      <c r="M121" s="2">
        <f t="shared" si="14"/>
        <v>0</v>
      </c>
      <c r="N121" s="3" t="str">
        <f t="shared" si="15"/>
        <v>Idle</v>
      </c>
      <c r="O121" s="3" t="str">
        <f t="shared" si="23"/>
        <v>Idle</v>
      </c>
      <c r="P121" s="2">
        <f t="shared" si="16"/>
        <v>0</v>
      </c>
      <c r="Q121" s="2">
        <f t="shared" si="17"/>
        <v>0</v>
      </c>
      <c r="R121" s="2">
        <f t="shared" si="18"/>
        <v>0</v>
      </c>
      <c r="S121" s="2">
        <f t="shared" si="19"/>
        <v>0</v>
      </c>
      <c r="T121" s="2">
        <f t="shared" si="20"/>
        <v>0</v>
      </c>
      <c r="U121" s="2">
        <f>IF(O121="Reg", R121 * Inputs!$B$7, 0)</f>
        <v>0</v>
      </c>
      <c r="V121" s="2">
        <f>MAX(F121 + P121*Inputs!$B$15 - (Q121/Inputs!$B$16) - U121, 0)</f>
        <v>0</v>
      </c>
    </row>
    <row r="122" spans="1:22" x14ac:dyDescent="0.3">
      <c r="A122" s="1">
        <v>46028</v>
      </c>
      <c r="B122" s="2">
        <v>30.275986158220419</v>
      </c>
      <c r="C122" s="2">
        <v>10.055302752943559</v>
      </c>
      <c r="D122" s="2">
        <f t="shared" si="12"/>
        <v>31.19798408744256</v>
      </c>
      <c r="E122" s="2">
        <f t="shared" si="13"/>
        <v>9.3594956307856787</v>
      </c>
      <c r="F122" s="2">
        <f t="shared" si="21"/>
        <v>0</v>
      </c>
      <c r="G122" s="2">
        <f t="shared" si="22"/>
        <v>0</v>
      </c>
      <c r="H122" s="2">
        <f>MIN(Inputs!$B$2, (Inputs!$B$14 - F122)/Inputs!$B$15)</f>
        <v>170</v>
      </c>
      <c r="I122" s="2">
        <f>MAX(MIN(Inputs!$B$2, F122*Inputs!$B$16, Inputs!$B$14*Inputs!$B$4 - G122), 0)</f>
        <v>0</v>
      </c>
      <c r="J122" s="2">
        <f>MAX(MIN(Inputs!$B$2, F122*Inputs!$B$16, (Inputs!$B$14-F122)/Inputs!$B$15)*Inputs!$B$9, 0)</f>
        <v>0</v>
      </c>
      <c r="K122" s="2">
        <f>MAX(E122*Inputs!$B$5 - B122 - Inputs!$B$8, 0) * H122</f>
        <v>0</v>
      </c>
      <c r="L122" s="2">
        <f>IF(B122 &gt;= D122*Inputs!$B$10, MAX(B122 - E122/Inputs!$B$5 - Inputs!$B$8, 0) * I122, 0)</f>
        <v>0</v>
      </c>
      <c r="M122" s="2">
        <f t="shared" si="14"/>
        <v>0</v>
      </c>
      <c r="N122" s="3" t="str">
        <f t="shared" si="15"/>
        <v>Idle</v>
      </c>
      <c r="O122" s="3" t="str">
        <f t="shared" si="23"/>
        <v>Idle</v>
      </c>
      <c r="P122" s="2">
        <f t="shared" si="16"/>
        <v>0</v>
      </c>
      <c r="Q122" s="2">
        <f t="shared" si="17"/>
        <v>0</v>
      </c>
      <c r="R122" s="2">
        <f t="shared" si="18"/>
        <v>0</v>
      </c>
      <c r="S122" s="2">
        <f t="shared" si="19"/>
        <v>0</v>
      </c>
      <c r="T122" s="2">
        <f t="shared" si="20"/>
        <v>0</v>
      </c>
      <c r="U122" s="2">
        <f>IF(O122="Reg", R122 * Inputs!$B$7, 0)</f>
        <v>0</v>
      </c>
      <c r="V122" s="2">
        <f>MAX(F122 + P122*Inputs!$B$15 - (Q122/Inputs!$B$16) - U122, 0)</f>
        <v>0</v>
      </c>
    </row>
    <row r="123" spans="1:22" x14ac:dyDescent="0.3">
      <c r="A123" s="1">
        <v>46028.041666666657</v>
      </c>
      <c r="B123" s="2">
        <v>18.96232221376653</v>
      </c>
      <c r="C123" s="2">
        <v>3.8617208477014282</v>
      </c>
      <c r="D123" s="2">
        <f t="shared" si="12"/>
        <v>31.19798408744256</v>
      </c>
      <c r="E123" s="2">
        <f t="shared" si="13"/>
        <v>4.3134979377489442</v>
      </c>
      <c r="F123" s="2">
        <f t="shared" si="21"/>
        <v>0</v>
      </c>
      <c r="G123" s="2">
        <f t="shared" si="22"/>
        <v>0</v>
      </c>
      <c r="H123" s="2">
        <f>MIN(Inputs!$B$2, (Inputs!$B$14 - F123)/Inputs!$B$15)</f>
        <v>170</v>
      </c>
      <c r="I123" s="2">
        <f>MAX(MIN(Inputs!$B$2, F123*Inputs!$B$16, Inputs!$B$14*Inputs!$B$4 - G123), 0)</f>
        <v>0</v>
      </c>
      <c r="J123" s="2">
        <f>MAX(MIN(Inputs!$B$2, F123*Inputs!$B$16, (Inputs!$B$14-F123)/Inputs!$B$15)*Inputs!$B$9, 0)</f>
        <v>0</v>
      </c>
      <c r="K123" s="2">
        <f>MAX(E123*Inputs!$B$5 - B123 - Inputs!$B$8, 0) * H123</f>
        <v>0</v>
      </c>
      <c r="L123" s="2">
        <f>IF(B123 &gt;= D123*Inputs!$B$10, MAX(B123 - E123/Inputs!$B$5 - Inputs!$B$8, 0) * I123, 0)</f>
        <v>0</v>
      </c>
      <c r="M123" s="2">
        <f t="shared" si="14"/>
        <v>0</v>
      </c>
      <c r="N123" s="3" t="str">
        <f t="shared" si="15"/>
        <v>Idle</v>
      </c>
      <c r="O123" s="3" t="str">
        <f t="shared" si="23"/>
        <v>Idle</v>
      </c>
      <c r="P123" s="2">
        <f t="shared" si="16"/>
        <v>0</v>
      </c>
      <c r="Q123" s="2">
        <f t="shared" si="17"/>
        <v>0</v>
      </c>
      <c r="R123" s="2">
        <f t="shared" si="18"/>
        <v>0</v>
      </c>
      <c r="S123" s="2">
        <f t="shared" si="19"/>
        <v>0</v>
      </c>
      <c r="T123" s="2">
        <f t="shared" si="20"/>
        <v>0</v>
      </c>
      <c r="U123" s="2">
        <f>IF(O123="Reg", R123 * Inputs!$B$7, 0)</f>
        <v>0</v>
      </c>
      <c r="V123" s="2">
        <f>MAX(F123 + P123*Inputs!$B$15 - (Q123/Inputs!$B$16) - U123, 0)</f>
        <v>0</v>
      </c>
    </row>
    <row r="124" spans="1:22" x14ac:dyDescent="0.3">
      <c r="A124" s="1">
        <v>46028.083333333343</v>
      </c>
      <c r="B124" s="2">
        <v>6.9186654127271314</v>
      </c>
      <c r="C124" s="2">
        <v>12.40680077270305</v>
      </c>
      <c r="D124" s="2">
        <f t="shared" si="12"/>
        <v>31.19798408744256</v>
      </c>
      <c r="E124" s="2">
        <f t="shared" si="13"/>
        <v>1.1531109021211885</v>
      </c>
      <c r="F124" s="2">
        <f t="shared" si="21"/>
        <v>0</v>
      </c>
      <c r="G124" s="2">
        <f t="shared" si="22"/>
        <v>0</v>
      </c>
      <c r="H124" s="2">
        <f>MIN(Inputs!$B$2, (Inputs!$B$14 - F124)/Inputs!$B$15)</f>
        <v>170</v>
      </c>
      <c r="I124" s="2">
        <f>MAX(MIN(Inputs!$B$2, F124*Inputs!$B$16, Inputs!$B$14*Inputs!$B$4 - G124), 0)</f>
        <v>0</v>
      </c>
      <c r="J124" s="2">
        <f>MAX(MIN(Inputs!$B$2, F124*Inputs!$B$16, (Inputs!$B$14-F124)/Inputs!$B$15)*Inputs!$B$9, 0)</f>
        <v>0</v>
      </c>
      <c r="K124" s="2">
        <f>MAX(E124*Inputs!$B$5 - B124 - Inputs!$B$8, 0) * H124</f>
        <v>0</v>
      </c>
      <c r="L124" s="2">
        <f>IF(B124 &gt;= D124*Inputs!$B$10, MAX(B124 - E124/Inputs!$B$5 - Inputs!$B$8, 0) * I124, 0)</f>
        <v>0</v>
      </c>
      <c r="M124" s="2">
        <f t="shared" si="14"/>
        <v>0</v>
      </c>
      <c r="N124" s="3" t="str">
        <f t="shared" si="15"/>
        <v>Idle</v>
      </c>
      <c r="O124" s="3" t="str">
        <f t="shared" si="23"/>
        <v>Idle</v>
      </c>
      <c r="P124" s="2">
        <f t="shared" si="16"/>
        <v>0</v>
      </c>
      <c r="Q124" s="2">
        <f t="shared" si="17"/>
        <v>0</v>
      </c>
      <c r="R124" s="2">
        <f t="shared" si="18"/>
        <v>0</v>
      </c>
      <c r="S124" s="2">
        <f t="shared" si="19"/>
        <v>0</v>
      </c>
      <c r="T124" s="2">
        <f t="shared" si="20"/>
        <v>0</v>
      </c>
      <c r="U124" s="2">
        <f>IF(O124="Reg", R124 * Inputs!$B$7, 0)</f>
        <v>0</v>
      </c>
      <c r="V124" s="2">
        <f>MAX(F124 + P124*Inputs!$B$15 - (Q124/Inputs!$B$16) - U124, 0)</f>
        <v>0</v>
      </c>
    </row>
    <row r="125" spans="1:22" x14ac:dyDescent="0.3">
      <c r="A125" s="1">
        <v>46028.125</v>
      </c>
      <c r="B125" s="2">
        <v>0</v>
      </c>
      <c r="C125" s="2">
        <v>9.2657930816828369</v>
      </c>
      <c r="D125" s="2">
        <f t="shared" si="12"/>
        <v>31.19798408744256</v>
      </c>
      <c r="E125" s="2">
        <f t="shared" si="13"/>
        <v>0.3413333190205175</v>
      </c>
      <c r="F125" s="2">
        <f t="shared" si="21"/>
        <v>0</v>
      </c>
      <c r="G125" s="2">
        <f t="shared" si="22"/>
        <v>0</v>
      </c>
      <c r="H125" s="2">
        <f>MIN(Inputs!$B$2, (Inputs!$B$14 - F125)/Inputs!$B$15)</f>
        <v>170</v>
      </c>
      <c r="I125" s="2">
        <f>MAX(MIN(Inputs!$B$2, F125*Inputs!$B$16, Inputs!$B$14*Inputs!$B$4 - G125), 0)</f>
        <v>0</v>
      </c>
      <c r="J125" s="2">
        <f>MAX(MIN(Inputs!$B$2, F125*Inputs!$B$16, (Inputs!$B$14-F125)/Inputs!$B$15)*Inputs!$B$9, 0)</f>
        <v>0</v>
      </c>
      <c r="K125" s="2">
        <f>MAX(E125*Inputs!$B$5 - B125 - Inputs!$B$8, 0) * H125</f>
        <v>0</v>
      </c>
      <c r="L125" s="2">
        <f>IF(B125 &gt;= D125*Inputs!$B$10, MAX(B125 - E125/Inputs!$B$5 - Inputs!$B$8, 0) * I125, 0)</f>
        <v>0</v>
      </c>
      <c r="M125" s="2">
        <f t="shared" si="14"/>
        <v>0</v>
      </c>
      <c r="N125" s="3" t="str">
        <f t="shared" si="15"/>
        <v>Idle</v>
      </c>
      <c r="O125" s="3" t="str">
        <f t="shared" si="23"/>
        <v>Idle</v>
      </c>
      <c r="P125" s="2">
        <f t="shared" si="16"/>
        <v>0</v>
      </c>
      <c r="Q125" s="2">
        <f t="shared" si="17"/>
        <v>0</v>
      </c>
      <c r="R125" s="2">
        <f t="shared" si="18"/>
        <v>0</v>
      </c>
      <c r="S125" s="2">
        <f t="shared" si="19"/>
        <v>0</v>
      </c>
      <c r="T125" s="2">
        <f t="shared" si="20"/>
        <v>0</v>
      </c>
      <c r="U125" s="2">
        <f>IF(O125="Reg", R125 * Inputs!$B$7, 0)</f>
        <v>0</v>
      </c>
      <c r="V125" s="2">
        <f>MAX(F125 + P125*Inputs!$B$15 - (Q125/Inputs!$B$16) - U125, 0)</f>
        <v>0</v>
      </c>
    </row>
    <row r="126" spans="1:22" x14ac:dyDescent="0.3">
      <c r="A126" s="1">
        <v>46028.166666666657</v>
      </c>
      <c r="B126" s="2">
        <v>0</v>
      </c>
      <c r="C126" s="2">
        <v>42.275463365493422</v>
      </c>
      <c r="D126" s="2">
        <f t="shared" si="12"/>
        <v>31.19798408744256</v>
      </c>
      <c r="E126" s="2">
        <f t="shared" si="13"/>
        <v>0.97058954545266207</v>
      </c>
      <c r="F126" s="2">
        <f t="shared" si="21"/>
        <v>0</v>
      </c>
      <c r="G126" s="2">
        <f t="shared" si="22"/>
        <v>0</v>
      </c>
      <c r="H126" s="2">
        <f>MIN(Inputs!$B$2, (Inputs!$B$14 - F126)/Inputs!$B$15)</f>
        <v>170</v>
      </c>
      <c r="I126" s="2">
        <f>MAX(MIN(Inputs!$B$2, F126*Inputs!$B$16, Inputs!$B$14*Inputs!$B$4 - G126), 0)</f>
        <v>0</v>
      </c>
      <c r="J126" s="2">
        <f>MAX(MIN(Inputs!$B$2, F126*Inputs!$B$16, (Inputs!$B$14-F126)/Inputs!$B$15)*Inputs!$B$9, 0)</f>
        <v>0</v>
      </c>
      <c r="K126" s="2">
        <f>MAX(E126*Inputs!$B$5 - B126 - Inputs!$B$8, 0) * H126</f>
        <v>0</v>
      </c>
      <c r="L126" s="2">
        <f>IF(B126 &gt;= D126*Inputs!$B$10, MAX(B126 - E126/Inputs!$B$5 - Inputs!$B$8, 0) * I126, 0)</f>
        <v>0</v>
      </c>
      <c r="M126" s="2">
        <f t="shared" si="14"/>
        <v>0</v>
      </c>
      <c r="N126" s="3" t="str">
        <f t="shared" si="15"/>
        <v>Idle</v>
      </c>
      <c r="O126" s="3" t="str">
        <f t="shared" si="23"/>
        <v>Idle</v>
      </c>
      <c r="P126" s="2">
        <f t="shared" si="16"/>
        <v>0</v>
      </c>
      <c r="Q126" s="2">
        <f t="shared" si="17"/>
        <v>0</v>
      </c>
      <c r="R126" s="2">
        <f t="shared" si="18"/>
        <v>0</v>
      </c>
      <c r="S126" s="2">
        <f t="shared" si="19"/>
        <v>0</v>
      </c>
      <c r="T126" s="2">
        <f t="shared" si="20"/>
        <v>0</v>
      </c>
      <c r="U126" s="2">
        <f>IF(O126="Reg", R126 * Inputs!$B$7, 0)</f>
        <v>0</v>
      </c>
      <c r="V126" s="2">
        <f>MAX(F126 + P126*Inputs!$B$15 - (Q126/Inputs!$B$16) - U126, 0)</f>
        <v>0</v>
      </c>
    </row>
    <row r="127" spans="1:22" x14ac:dyDescent="0.3">
      <c r="A127" s="1">
        <v>46028.208333333343</v>
      </c>
      <c r="B127" s="2">
        <v>0</v>
      </c>
      <c r="C127" s="2">
        <v>5.0184004747317346</v>
      </c>
      <c r="D127" s="2">
        <f t="shared" si="12"/>
        <v>31.19798408744256</v>
      </c>
      <c r="E127" s="2">
        <f t="shared" si="13"/>
        <v>2.4417414715499119</v>
      </c>
      <c r="F127" s="2">
        <f t="shared" si="21"/>
        <v>0</v>
      </c>
      <c r="G127" s="2">
        <f t="shared" si="22"/>
        <v>0</v>
      </c>
      <c r="H127" s="2">
        <f>MIN(Inputs!$B$2, (Inputs!$B$14 - F127)/Inputs!$B$15)</f>
        <v>170</v>
      </c>
      <c r="I127" s="2">
        <f>MAX(MIN(Inputs!$B$2, F127*Inputs!$B$16, Inputs!$B$14*Inputs!$B$4 - G127), 0)</f>
        <v>0</v>
      </c>
      <c r="J127" s="2">
        <f>MAX(MIN(Inputs!$B$2, F127*Inputs!$B$16, (Inputs!$B$14-F127)/Inputs!$B$15)*Inputs!$B$9, 0)</f>
        <v>0</v>
      </c>
      <c r="K127" s="2">
        <f>MAX(E127*Inputs!$B$5 - B127 - Inputs!$B$8, 0) * H127</f>
        <v>0</v>
      </c>
      <c r="L127" s="2">
        <f>IF(B127 &gt;= D127*Inputs!$B$10, MAX(B127 - E127/Inputs!$B$5 - Inputs!$B$8, 0) * I127, 0)</f>
        <v>0</v>
      </c>
      <c r="M127" s="2">
        <f t="shared" si="14"/>
        <v>0</v>
      </c>
      <c r="N127" s="3" t="str">
        <f t="shared" si="15"/>
        <v>Idle</v>
      </c>
      <c r="O127" s="3" t="str">
        <f t="shared" si="23"/>
        <v>Idle</v>
      </c>
      <c r="P127" s="2">
        <f t="shared" si="16"/>
        <v>0</v>
      </c>
      <c r="Q127" s="2">
        <f t="shared" si="17"/>
        <v>0</v>
      </c>
      <c r="R127" s="2">
        <f t="shared" si="18"/>
        <v>0</v>
      </c>
      <c r="S127" s="2">
        <f t="shared" si="19"/>
        <v>0</v>
      </c>
      <c r="T127" s="2">
        <f t="shared" si="20"/>
        <v>0</v>
      </c>
      <c r="U127" s="2">
        <f>IF(O127="Reg", R127 * Inputs!$B$7, 0)</f>
        <v>0</v>
      </c>
      <c r="V127" s="2">
        <f>MAX(F127 + P127*Inputs!$B$15 - (Q127/Inputs!$B$16) - U127, 0)</f>
        <v>0</v>
      </c>
    </row>
    <row r="128" spans="1:22" x14ac:dyDescent="0.3">
      <c r="A128" s="1">
        <v>46028.25</v>
      </c>
      <c r="B128" s="2">
        <v>0</v>
      </c>
      <c r="C128" s="2">
        <v>5.1625027317930421</v>
      </c>
      <c r="D128" s="2">
        <f t="shared" si="12"/>
        <v>31.19798408744256</v>
      </c>
      <c r="E128" s="2">
        <f t="shared" si="13"/>
        <v>5.3868887221924533</v>
      </c>
      <c r="F128" s="2">
        <f t="shared" si="21"/>
        <v>0</v>
      </c>
      <c r="G128" s="2">
        <f t="shared" si="22"/>
        <v>0</v>
      </c>
      <c r="H128" s="2">
        <f>MIN(Inputs!$B$2, (Inputs!$B$14 - F128)/Inputs!$B$15)</f>
        <v>170</v>
      </c>
      <c r="I128" s="2">
        <f>MAX(MIN(Inputs!$B$2, F128*Inputs!$B$16, Inputs!$B$14*Inputs!$B$4 - G128), 0)</f>
        <v>0</v>
      </c>
      <c r="J128" s="2">
        <f>MAX(MIN(Inputs!$B$2, F128*Inputs!$B$16, (Inputs!$B$14-F128)/Inputs!$B$15)*Inputs!$B$9, 0)</f>
        <v>0</v>
      </c>
      <c r="K128" s="2">
        <f>MAX(E128*Inputs!$B$5 - B128 - Inputs!$B$8, 0) * H128</f>
        <v>0</v>
      </c>
      <c r="L128" s="2">
        <f>IF(B128 &gt;= D128*Inputs!$B$10, MAX(B128 - E128/Inputs!$B$5 - Inputs!$B$8, 0) * I128, 0)</f>
        <v>0</v>
      </c>
      <c r="M128" s="2">
        <f t="shared" si="14"/>
        <v>0</v>
      </c>
      <c r="N128" s="3" t="str">
        <f t="shared" si="15"/>
        <v>Idle</v>
      </c>
      <c r="O128" s="3" t="str">
        <f t="shared" si="23"/>
        <v>Idle</v>
      </c>
      <c r="P128" s="2">
        <f t="shared" si="16"/>
        <v>0</v>
      </c>
      <c r="Q128" s="2">
        <f t="shared" si="17"/>
        <v>0</v>
      </c>
      <c r="R128" s="2">
        <f t="shared" si="18"/>
        <v>0</v>
      </c>
      <c r="S128" s="2">
        <f t="shared" si="19"/>
        <v>0</v>
      </c>
      <c r="T128" s="2">
        <f t="shared" si="20"/>
        <v>0</v>
      </c>
      <c r="U128" s="2">
        <f>IF(O128="Reg", R128 * Inputs!$B$7, 0)</f>
        <v>0</v>
      </c>
      <c r="V128" s="2">
        <f>MAX(F128 + P128*Inputs!$B$15 - (Q128/Inputs!$B$16) - U128, 0)</f>
        <v>0</v>
      </c>
    </row>
    <row r="129" spans="1:22" x14ac:dyDescent="0.3">
      <c r="A129" s="1">
        <v>46028.291666666657</v>
      </c>
      <c r="B129" s="2">
        <v>0</v>
      </c>
      <c r="C129" s="2">
        <v>12.09530148467104</v>
      </c>
      <c r="D129" s="2">
        <f t="shared" si="12"/>
        <v>31.19798408744256</v>
      </c>
      <c r="E129" s="2">
        <f t="shared" si="13"/>
        <v>10.255560491985733</v>
      </c>
      <c r="F129" s="2">
        <f t="shared" si="21"/>
        <v>0</v>
      </c>
      <c r="G129" s="2">
        <f t="shared" si="22"/>
        <v>0</v>
      </c>
      <c r="H129" s="2">
        <f>MIN(Inputs!$B$2, (Inputs!$B$14 - F129)/Inputs!$B$15)</f>
        <v>170</v>
      </c>
      <c r="I129" s="2">
        <f>MAX(MIN(Inputs!$B$2, F129*Inputs!$B$16, Inputs!$B$14*Inputs!$B$4 - G129), 0)</f>
        <v>0</v>
      </c>
      <c r="J129" s="2">
        <f>MAX(MIN(Inputs!$B$2, F129*Inputs!$B$16, (Inputs!$B$14-F129)/Inputs!$B$15)*Inputs!$B$9, 0)</f>
        <v>0</v>
      </c>
      <c r="K129" s="2">
        <f>MAX(E129*Inputs!$B$5 - B129 - Inputs!$B$8, 0) * H129</f>
        <v>0</v>
      </c>
      <c r="L129" s="2">
        <f>IF(B129 &gt;= D129*Inputs!$B$10, MAX(B129 - E129/Inputs!$B$5 - Inputs!$B$8, 0) * I129, 0)</f>
        <v>0</v>
      </c>
      <c r="M129" s="2">
        <f t="shared" si="14"/>
        <v>0</v>
      </c>
      <c r="N129" s="3" t="str">
        <f t="shared" si="15"/>
        <v>Idle</v>
      </c>
      <c r="O129" s="3" t="str">
        <f t="shared" si="23"/>
        <v>Idle</v>
      </c>
      <c r="P129" s="2">
        <f t="shared" si="16"/>
        <v>0</v>
      </c>
      <c r="Q129" s="2">
        <f t="shared" si="17"/>
        <v>0</v>
      </c>
      <c r="R129" s="2">
        <f t="shared" si="18"/>
        <v>0</v>
      </c>
      <c r="S129" s="2">
        <f t="shared" si="19"/>
        <v>0</v>
      </c>
      <c r="T129" s="2">
        <f t="shared" si="20"/>
        <v>0</v>
      </c>
      <c r="U129" s="2">
        <f>IF(O129="Reg", R129 * Inputs!$B$7, 0)</f>
        <v>0</v>
      </c>
      <c r="V129" s="2">
        <f>MAX(F129 + P129*Inputs!$B$15 - (Q129/Inputs!$B$16) - U129, 0)</f>
        <v>0</v>
      </c>
    </row>
    <row r="130" spans="1:22" x14ac:dyDescent="0.3">
      <c r="A130" s="1">
        <v>46028.333333333343</v>
      </c>
      <c r="B130" s="2">
        <v>2.0479999141231051</v>
      </c>
      <c r="C130" s="2">
        <v>10.899574041593469</v>
      </c>
      <c r="D130" s="2">
        <f t="shared" ref="D130:D193" si="24">AVERAGEIFS(B:B, A:A, "&gt;="&amp;INT(A130), A:A, "&lt;"&amp;INT(A130)+1)</f>
        <v>31.19798408744256</v>
      </c>
      <c r="E130" s="2">
        <f t="shared" ref="E130:E193" si="25">AVERAGE(B130:B135)</f>
        <v>17.689536228848013</v>
      </c>
      <c r="F130" s="2">
        <f t="shared" si="21"/>
        <v>0</v>
      </c>
      <c r="G130" s="2">
        <f t="shared" si="22"/>
        <v>0</v>
      </c>
      <c r="H130" s="2">
        <f>MIN(Inputs!$B$2, (Inputs!$B$14 - F130)/Inputs!$B$15)</f>
        <v>170</v>
      </c>
      <c r="I130" s="2">
        <f>MAX(MIN(Inputs!$B$2, F130*Inputs!$B$16, Inputs!$B$14*Inputs!$B$4 - G130), 0)</f>
        <v>0</v>
      </c>
      <c r="J130" s="2">
        <f>MAX(MIN(Inputs!$B$2, F130*Inputs!$B$16, (Inputs!$B$14-F130)/Inputs!$B$15)*Inputs!$B$9, 0)</f>
        <v>0</v>
      </c>
      <c r="K130" s="2">
        <f>MAX(E130*Inputs!$B$5 - B130 - Inputs!$B$8, 0) * H130</f>
        <v>0</v>
      </c>
      <c r="L130" s="2">
        <f>IF(B130 &gt;= D130*Inputs!$B$10, MAX(B130 - E130/Inputs!$B$5 - Inputs!$B$8, 0) * I130, 0)</f>
        <v>0</v>
      </c>
      <c r="M130" s="2">
        <f t="shared" ref="M130:M193" si="26">C130 * J130</f>
        <v>0</v>
      </c>
      <c r="N130" s="3" t="str">
        <f t="shared" ref="N130:N193" si="27">IF(MAX(K130, L130, M130)&lt;=0, "Idle", IF(AND(M130&gt;=K130, M130&gt;=L130), "Reg", IF(L130&gt;=K130, "Discharge", "Charge")))</f>
        <v>Idle</v>
      </c>
      <c r="O130" s="3" t="str">
        <f t="shared" si="23"/>
        <v>Idle</v>
      </c>
      <c r="P130" s="2">
        <f t="shared" ref="P130:P193" si="28">IF(O130="Charge", H130, 0)</f>
        <v>0</v>
      </c>
      <c r="Q130" s="2">
        <f t="shared" ref="Q130:Q193" si="29">IF(O130="Discharge", I130, 0)</f>
        <v>0</v>
      </c>
      <c r="R130" s="2">
        <f t="shared" ref="R130:R193" si="30">IF(O130="Reg", J130, 0)</f>
        <v>0</v>
      </c>
      <c r="S130" s="2">
        <f t="shared" ref="S130:S193" si="31">(Q130 - P130) * B130</f>
        <v>0</v>
      </c>
      <c r="T130" s="2">
        <f t="shared" ref="T130:T193" si="32">R130 * C130</f>
        <v>0</v>
      </c>
      <c r="U130" s="2">
        <f>IF(O130="Reg", R130 * Inputs!$B$7, 0)</f>
        <v>0</v>
      </c>
      <c r="V130" s="2">
        <f>MAX(F130 + P130*Inputs!$B$15 - (Q130/Inputs!$B$16) - U130, 0)</f>
        <v>0</v>
      </c>
    </row>
    <row r="131" spans="1:22" x14ac:dyDescent="0.3">
      <c r="A131" s="1">
        <v>46028.375</v>
      </c>
      <c r="B131" s="2">
        <v>3.7755373585928669</v>
      </c>
      <c r="C131" s="2">
        <v>5.262671274903119</v>
      </c>
      <c r="D131" s="2">
        <f t="shared" si="24"/>
        <v>31.19798408744256</v>
      </c>
      <c r="E131" s="2">
        <f t="shared" si="25"/>
        <v>25.636184519214542</v>
      </c>
      <c r="F131" s="2">
        <f t="shared" ref="F131:F194" si="33">V130</f>
        <v>0</v>
      </c>
      <c r="G131" s="2">
        <f t="shared" ref="G131:G194" si="34">IF(INT(A131)=INT(A130), G130 + Q130, 0)</f>
        <v>0</v>
      </c>
      <c r="H131" s="2">
        <f>MIN(Inputs!$B$2, (Inputs!$B$14 - F131)/Inputs!$B$15)</f>
        <v>170</v>
      </c>
      <c r="I131" s="2">
        <f>MAX(MIN(Inputs!$B$2, F131*Inputs!$B$16, Inputs!$B$14*Inputs!$B$4 - G131), 0)</f>
        <v>0</v>
      </c>
      <c r="J131" s="2">
        <f>MAX(MIN(Inputs!$B$2, F131*Inputs!$B$16, (Inputs!$B$14-F131)/Inputs!$B$15)*Inputs!$B$9, 0)</f>
        <v>0</v>
      </c>
      <c r="K131" s="2">
        <f>MAX(E131*Inputs!$B$5 - B131 - Inputs!$B$8, 0) * H131</f>
        <v>0</v>
      </c>
      <c r="L131" s="2">
        <f>IF(B131 &gt;= D131*Inputs!$B$10, MAX(B131 - E131/Inputs!$B$5 - Inputs!$B$8, 0) * I131, 0)</f>
        <v>0</v>
      </c>
      <c r="M131" s="2">
        <f t="shared" si="26"/>
        <v>0</v>
      </c>
      <c r="N131" s="3" t="str">
        <f t="shared" si="27"/>
        <v>Idle</v>
      </c>
      <c r="O131" s="3" t="str">
        <f t="shared" si="23"/>
        <v>Idle</v>
      </c>
      <c r="P131" s="2">
        <f t="shared" si="28"/>
        <v>0</v>
      </c>
      <c r="Q131" s="2">
        <f t="shared" si="29"/>
        <v>0</v>
      </c>
      <c r="R131" s="2">
        <f t="shared" si="30"/>
        <v>0</v>
      </c>
      <c r="S131" s="2">
        <f t="shared" si="31"/>
        <v>0</v>
      </c>
      <c r="T131" s="2">
        <f t="shared" si="32"/>
        <v>0</v>
      </c>
      <c r="U131" s="2">
        <f>IF(O131="Reg", R131 * Inputs!$B$7, 0)</f>
        <v>0</v>
      </c>
      <c r="V131" s="2">
        <f>MAX(F131 + P131*Inputs!$B$15 - (Q131/Inputs!$B$16) - U131, 0)</f>
        <v>0</v>
      </c>
    </row>
    <row r="132" spans="1:22" x14ac:dyDescent="0.3">
      <c r="A132" s="1">
        <v>46028.416666666657</v>
      </c>
      <c r="B132" s="2">
        <v>8.8269115565834984</v>
      </c>
      <c r="C132" s="2">
        <v>32.11723479307053</v>
      </c>
      <c r="D132" s="2">
        <f t="shared" si="24"/>
        <v>31.19798408744256</v>
      </c>
      <c r="E132" s="2">
        <f t="shared" si="25"/>
        <v>34.026970819062726</v>
      </c>
      <c r="F132" s="2">
        <f t="shared" si="33"/>
        <v>0</v>
      </c>
      <c r="G132" s="2">
        <f t="shared" si="34"/>
        <v>0</v>
      </c>
      <c r="H132" s="2">
        <f>MIN(Inputs!$B$2, (Inputs!$B$14 - F132)/Inputs!$B$15)</f>
        <v>170</v>
      </c>
      <c r="I132" s="2">
        <f>MAX(MIN(Inputs!$B$2, F132*Inputs!$B$16, Inputs!$B$14*Inputs!$B$4 - G132), 0)</f>
        <v>0</v>
      </c>
      <c r="J132" s="2">
        <f>MAX(MIN(Inputs!$B$2, F132*Inputs!$B$16, (Inputs!$B$14-F132)/Inputs!$B$15)*Inputs!$B$9, 0)</f>
        <v>0</v>
      </c>
      <c r="K132" s="2">
        <f>MAX(E132*Inputs!$B$5 - B132 - Inputs!$B$8, 0) * H132</f>
        <v>189.85986991258949</v>
      </c>
      <c r="L132" s="2">
        <f>IF(B132 &gt;= D132*Inputs!$B$10, MAX(B132 - E132/Inputs!$B$5 - Inputs!$B$8, 0) * I132, 0)</f>
        <v>0</v>
      </c>
      <c r="M132" s="2">
        <f t="shared" si="26"/>
        <v>0</v>
      </c>
      <c r="N132" s="3" t="str">
        <f t="shared" si="27"/>
        <v>Charge</v>
      </c>
      <c r="O132" s="3" t="str">
        <f t="shared" ref="O132:O195" si="35">IF(O131&lt;&gt;O130, O131, N132)</f>
        <v>Charge</v>
      </c>
      <c r="P132" s="2">
        <f t="shared" si="28"/>
        <v>170</v>
      </c>
      <c r="Q132" s="2">
        <f t="shared" si="29"/>
        <v>0</v>
      </c>
      <c r="R132" s="2">
        <f t="shared" si="30"/>
        <v>0</v>
      </c>
      <c r="S132" s="2">
        <f t="shared" si="31"/>
        <v>-1500.5749646191948</v>
      </c>
      <c r="T132" s="2">
        <f t="shared" si="32"/>
        <v>0</v>
      </c>
      <c r="U132" s="2">
        <f>IF(O132="Reg", R132 * Inputs!$B$7, 0)</f>
        <v>0</v>
      </c>
      <c r="V132" s="2">
        <f>MAX(F132 + P132*Inputs!$B$15 - (Q132/Inputs!$B$16) - U132, 0)</f>
        <v>170</v>
      </c>
    </row>
    <row r="133" spans="1:22" x14ac:dyDescent="0.3">
      <c r="A133" s="1">
        <v>46028.458333333343</v>
      </c>
      <c r="B133" s="2">
        <v>17.670883503855251</v>
      </c>
      <c r="C133" s="2">
        <v>9.9008741678780687</v>
      </c>
      <c r="D133" s="2">
        <f t="shared" si="24"/>
        <v>31.19798408744256</v>
      </c>
      <c r="E133" s="2">
        <f t="shared" si="25"/>
        <v>42.450004991591022</v>
      </c>
      <c r="F133" s="2">
        <f t="shared" si="33"/>
        <v>170</v>
      </c>
      <c r="G133" s="2">
        <f t="shared" si="34"/>
        <v>0</v>
      </c>
      <c r="H133" s="2">
        <f>MIN(Inputs!$B$2, (Inputs!$B$14 - F133)/Inputs!$B$15)</f>
        <v>170</v>
      </c>
      <c r="I133" s="2">
        <f>MAX(MIN(Inputs!$B$2, F133*Inputs!$B$16, Inputs!$B$14*Inputs!$B$4 - G133), 0)</f>
        <v>170</v>
      </c>
      <c r="J133" s="2">
        <f>MAX(MIN(Inputs!$B$2, F133*Inputs!$B$16, (Inputs!$B$14-F133)/Inputs!$B$15)*Inputs!$B$9, 0)</f>
        <v>136</v>
      </c>
      <c r="K133" s="2">
        <f>MAX(E133*Inputs!$B$5 - B133 - Inputs!$B$8, 0) * H133</f>
        <v>0</v>
      </c>
      <c r="L133" s="2">
        <f>IF(B133 &gt;= D133*Inputs!$B$10, MAX(B133 - E133/Inputs!$B$5 - Inputs!$B$8, 0) * I133, 0)</f>
        <v>0</v>
      </c>
      <c r="M133" s="2">
        <f t="shared" si="26"/>
        <v>1346.5188868314174</v>
      </c>
      <c r="N133" s="3" t="str">
        <f t="shared" si="27"/>
        <v>Reg</v>
      </c>
      <c r="O133" s="3" t="str">
        <f t="shared" si="35"/>
        <v>Charge</v>
      </c>
      <c r="P133" s="2">
        <f t="shared" si="28"/>
        <v>170</v>
      </c>
      <c r="Q133" s="2">
        <f t="shared" si="29"/>
        <v>0</v>
      </c>
      <c r="R133" s="2">
        <f t="shared" si="30"/>
        <v>0</v>
      </c>
      <c r="S133" s="2">
        <f t="shared" si="31"/>
        <v>-3004.0501956553926</v>
      </c>
      <c r="T133" s="2">
        <f t="shared" si="32"/>
        <v>0</v>
      </c>
      <c r="U133" s="2">
        <f>IF(O133="Reg", R133 * Inputs!$B$7, 0)</f>
        <v>0</v>
      </c>
      <c r="V133" s="2">
        <f>MAX(F133 + P133*Inputs!$B$15 - (Q133/Inputs!$B$16) - U133, 0)</f>
        <v>340</v>
      </c>
    </row>
    <row r="134" spans="1:22" x14ac:dyDescent="0.3">
      <c r="A134" s="1">
        <v>46028.5</v>
      </c>
      <c r="B134" s="2">
        <v>29.21203061875968</v>
      </c>
      <c r="C134" s="2">
        <v>12.776805220295889</v>
      </c>
      <c r="D134" s="2">
        <f t="shared" si="24"/>
        <v>31.19798408744256</v>
      </c>
      <c r="E134" s="2">
        <f t="shared" si="25"/>
        <v>51.087093982799104</v>
      </c>
      <c r="F134" s="2">
        <f t="shared" si="33"/>
        <v>340</v>
      </c>
      <c r="G134" s="2">
        <f t="shared" si="34"/>
        <v>0</v>
      </c>
      <c r="H134" s="2">
        <f>MIN(Inputs!$B$2, (Inputs!$B$14 - F134)/Inputs!$B$15)</f>
        <v>0</v>
      </c>
      <c r="I134" s="2">
        <f>MAX(MIN(Inputs!$B$2, F134*Inputs!$B$16, Inputs!$B$14*Inputs!$B$4 - G134), 0)</f>
        <v>170</v>
      </c>
      <c r="J134" s="2">
        <f>MAX(MIN(Inputs!$B$2, F134*Inputs!$B$16, (Inputs!$B$14-F134)/Inputs!$B$15)*Inputs!$B$9, 0)</f>
        <v>0</v>
      </c>
      <c r="K134" s="2">
        <f>MAX(E134*Inputs!$B$5 - B134 - Inputs!$B$8, 0) * H134</f>
        <v>0</v>
      </c>
      <c r="L134" s="2">
        <f>IF(B134 &gt;= D134*Inputs!$B$10, MAX(B134 - E134/Inputs!$B$5 - Inputs!$B$8, 0) * I134, 0)</f>
        <v>0</v>
      </c>
      <c r="M134" s="2">
        <f t="shared" si="26"/>
        <v>0</v>
      </c>
      <c r="N134" s="3" t="str">
        <f t="shared" si="27"/>
        <v>Idle</v>
      </c>
      <c r="O134" s="3" t="str">
        <f t="shared" si="35"/>
        <v>Idle</v>
      </c>
      <c r="P134" s="2">
        <f t="shared" si="28"/>
        <v>0</v>
      </c>
      <c r="Q134" s="2">
        <f t="shared" si="29"/>
        <v>0</v>
      </c>
      <c r="R134" s="2">
        <f t="shared" si="30"/>
        <v>0</v>
      </c>
      <c r="S134" s="2">
        <f t="shared" si="31"/>
        <v>0</v>
      </c>
      <c r="T134" s="2">
        <f t="shared" si="32"/>
        <v>0</v>
      </c>
      <c r="U134" s="2">
        <f>IF(O134="Reg", R134 * Inputs!$B$7, 0)</f>
        <v>0</v>
      </c>
      <c r="V134" s="2">
        <f>MAX(F134 + P134*Inputs!$B$15 - (Q134/Inputs!$B$16) - U134, 0)</f>
        <v>340</v>
      </c>
    </row>
    <row r="135" spans="1:22" x14ac:dyDescent="0.3">
      <c r="A135" s="1">
        <v>46028.541666666657</v>
      </c>
      <c r="B135" s="2">
        <v>44.603854421173679</v>
      </c>
      <c r="C135" s="2">
        <v>21.127958684408309</v>
      </c>
      <c r="D135" s="2">
        <f t="shared" si="24"/>
        <v>31.19798408744256</v>
      </c>
      <c r="E135" s="2">
        <f t="shared" si="25"/>
        <v>57.671062310327734</v>
      </c>
      <c r="F135" s="2">
        <f t="shared" si="33"/>
        <v>340</v>
      </c>
      <c r="G135" s="2">
        <f t="shared" si="34"/>
        <v>0</v>
      </c>
      <c r="H135" s="2">
        <f>MIN(Inputs!$B$2, (Inputs!$B$14 - F135)/Inputs!$B$15)</f>
        <v>0</v>
      </c>
      <c r="I135" s="2">
        <f>MAX(MIN(Inputs!$B$2, F135*Inputs!$B$16, Inputs!$B$14*Inputs!$B$4 - G135), 0)</f>
        <v>170</v>
      </c>
      <c r="J135" s="2">
        <f>MAX(MIN(Inputs!$B$2, F135*Inputs!$B$16, (Inputs!$B$14-F135)/Inputs!$B$15)*Inputs!$B$9, 0)</f>
        <v>0</v>
      </c>
      <c r="K135" s="2">
        <f>MAX(E135*Inputs!$B$5 - B135 - Inputs!$B$8, 0) * H135</f>
        <v>0</v>
      </c>
      <c r="L135" s="2">
        <f>IF(B135 &gt;= D135*Inputs!$B$10, MAX(B135 - E135/Inputs!$B$5 - Inputs!$B$8, 0) * I135, 0)</f>
        <v>0</v>
      </c>
      <c r="M135" s="2">
        <f t="shared" si="26"/>
        <v>0</v>
      </c>
      <c r="N135" s="3" t="str">
        <f t="shared" si="27"/>
        <v>Idle</v>
      </c>
      <c r="O135" s="3" t="str">
        <f t="shared" si="35"/>
        <v>Idle</v>
      </c>
      <c r="P135" s="2">
        <f t="shared" si="28"/>
        <v>0</v>
      </c>
      <c r="Q135" s="2">
        <f t="shared" si="29"/>
        <v>0</v>
      </c>
      <c r="R135" s="2">
        <f t="shared" si="30"/>
        <v>0</v>
      </c>
      <c r="S135" s="2">
        <f t="shared" si="31"/>
        <v>0</v>
      </c>
      <c r="T135" s="2">
        <f t="shared" si="32"/>
        <v>0</v>
      </c>
      <c r="U135" s="2">
        <f>IF(O135="Reg", R135 * Inputs!$B$7, 0)</f>
        <v>0</v>
      </c>
      <c r="V135" s="2">
        <f>MAX(F135 + P135*Inputs!$B$15 - (Q135/Inputs!$B$16) - U135, 0)</f>
        <v>340</v>
      </c>
    </row>
    <row r="136" spans="1:22" x14ac:dyDescent="0.3">
      <c r="A136" s="1">
        <v>46028.583333333343</v>
      </c>
      <c r="B136" s="2">
        <v>49.727889656322283</v>
      </c>
      <c r="C136" s="2">
        <v>5.4844750628999126</v>
      </c>
      <c r="D136" s="2">
        <f t="shared" si="24"/>
        <v>31.19798408744256</v>
      </c>
      <c r="E136" s="2">
        <f t="shared" si="25"/>
        <v>62.834266714413523</v>
      </c>
      <c r="F136" s="2">
        <f t="shared" si="33"/>
        <v>340</v>
      </c>
      <c r="G136" s="2">
        <f t="shared" si="34"/>
        <v>0</v>
      </c>
      <c r="H136" s="2">
        <f>MIN(Inputs!$B$2, (Inputs!$B$14 - F136)/Inputs!$B$15)</f>
        <v>0</v>
      </c>
      <c r="I136" s="2">
        <f>MAX(MIN(Inputs!$B$2, F136*Inputs!$B$16, Inputs!$B$14*Inputs!$B$4 - G136), 0)</f>
        <v>170</v>
      </c>
      <c r="J136" s="2">
        <f>MAX(MIN(Inputs!$B$2, F136*Inputs!$B$16, (Inputs!$B$14-F136)/Inputs!$B$15)*Inputs!$B$9, 0)</f>
        <v>0</v>
      </c>
      <c r="K136" s="2">
        <f>MAX(E136*Inputs!$B$5 - B136 - Inputs!$B$8, 0) * H136</f>
        <v>0</v>
      </c>
      <c r="L136" s="2">
        <f>IF(B136 &gt;= D136*Inputs!$B$10, MAX(B136 - E136/Inputs!$B$5 - Inputs!$B$8, 0) * I136, 0)</f>
        <v>0</v>
      </c>
      <c r="M136" s="2">
        <f t="shared" si="26"/>
        <v>0</v>
      </c>
      <c r="N136" s="3" t="str">
        <f t="shared" si="27"/>
        <v>Idle</v>
      </c>
      <c r="O136" s="3" t="str">
        <f t="shared" si="35"/>
        <v>Idle</v>
      </c>
      <c r="P136" s="2">
        <f t="shared" si="28"/>
        <v>0</v>
      </c>
      <c r="Q136" s="2">
        <f t="shared" si="29"/>
        <v>0</v>
      </c>
      <c r="R136" s="2">
        <f t="shared" si="30"/>
        <v>0</v>
      </c>
      <c r="S136" s="2">
        <f t="shared" si="31"/>
        <v>0</v>
      </c>
      <c r="T136" s="2">
        <f t="shared" si="32"/>
        <v>0</v>
      </c>
      <c r="U136" s="2">
        <f>IF(O136="Reg", R136 * Inputs!$B$7, 0)</f>
        <v>0</v>
      </c>
      <c r="V136" s="2">
        <f>MAX(F136 + P136*Inputs!$B$15 - (Q136/Inputs!$B$16) - U136, 0)</f>
        <v>340</v>
      </c>
    </row>
    <row r="137" spans="1:22" x14ac:dyDescent="0.3">
      <c r="A137" s="1">
        <v>46028.625</v>
      </c>
      <c r="B137" s="2">
        <v>54.12025515768196</v>
      </c>
      <c r="C137" s="2">
        <v>31.364630791058389</v>
      </c>
      <c r="D137" s="2">
        <f t="shared" si="24"/>
        <v>31.19798408744256</v>
      </c>
      <c r="E137" s="2">
        <f t="shared" si="25"/>
        <v>64.412342934079902</v>
      </c>
      <c r="F137" s="2">
        <f t="shared" si="33"/>
        <v>340</v>
      </c>
      <c r="G137" s="2">
        <f t="shared" si="34"/>
        <v>0</v>
      </c>
      <c r="H137" s="2">
        <f>MIN(Inputs!$B$2, (Inputs!$B$14 - F137)/Inputs!$B$15)</f>
        <v>0</v>
      </c>
      <c r="I137" s="2">
        <f>MAX(MIN(Inputs!$B$2, F137*Inputs!$B$16, Inputs!$B$14*Inputs!$B$4 - G137), 0)</f>
        <v>170</v>
      </c>
      <c r="J137" s="2">
        <f>MAX(MIN(Inputs!$B$2, F137*Inputs!$B$16, (Inputs!$B$14-F137)/Inputs!$B$15)*Inputs!$B$9, 0)</f>
        <v>0</v>
      </c>
      <c r="K137" s="2">
        <f>MAX(E137*Inputs!$B$5 - B137 - Inputs!$B$8, 0) * H137</f>
        <v>0</v>
      </c>
      <c r="L137" s="2">
        <f>IF(B137 &gt;= D137*Inputs!$B$10, MAX(B137 - E137/Inputs!$B$5 - Inputs!$B$8, 0) * I137, 0)</f>
        <v>0</v>
      </c>
      <c r="M137" s="2">
        <f t="shared" si="26"/>
        <v>0</v>
      </c>
      <c r="N137" s="3" t="str">
        <f t="shared" si="27"/>
        <v>Idle</v>
      </c>
      <c r="O137" s="3" t="str">
        <f t="shared" si="35"/>
        <v>Idle</v>
      </c>
      <c r="P137" s="2">
        <f t="shared" si="28"/>
        <v>0</v>
      </c>
      <c r="Q137" s="2">
        <f t="shared" si="29"/>
        <v>0</v>
      </c>
      <c r="R137" s="2">
        <f t="shared" si="30"/>
        <v>0</v>
      </c>
      <c r="S137" s="2">
        <f t="shared" si="31"/>
        <v>0</v>
      </c>
      <c r="T137" s="2">
        <f t="shared" si="32"/>
        <v>0</v>
      </c>
      <c r="U137" s="2">
        <f>IF(O137="Reg", R137 * Inputs!$B$7, 0)</f>
        <v>0</v>
      </c>
      <c r="V137" s="2">
        <f>MAX(F137 + P137*Inputs!$B$15 - (Q137/Inputs!$B$16) - U137, 0)</f>
        <v>340</v>
      </c>
    </row>
    <row r="138" spans="1:22" x14ac:dyDescent="0.3">
      <c r="A138" s="1">
        <v>46028.666666666657</v>
      </c>
      <c r="B138" s="2">
        <v>59.365116591753292</v>
      </c>
      <c r="C138" s="2">
        <v>6.4415033503502839</v>
      </c>
      <c r="D138" s="2">
        <f t="shared" si="24"/>
        <v>31.19798408744256</v>
      </c>
      <c r="E138" s="2">
        <f t="shared" si="25"/>
        <v>64.750788882557103</v>
      </c>
      <c r="F138" s="2">
        <f t="shared" si="33"/>
        <v>340</v>
      </c>
      <c r="G138" s="2">
        <f t="shared" si="34"/>
        <v>0</v>
      </c>
      <c r="H138" s="2">
        <f>MIN(Inputs!$B$2, (Inputs!$B$14 - F138)/Inputs!$B$15)</f>
        <v>0</v>
      </c>
      <c r="I138" s="2">
        <f>MAX(MIN(Inputs!$B$2, F138*Inputs!$B$16, Inputs!$B$14*Inputs!$B$4 - G138), 0)</f>
        <v>170</v>
      </c>
      <c r="J138" s="2">
        <f>MAX(MIN(Inputs!$B$2, F138*Inputs!$B$16, (Inputs!$B$14-F138)/Inputs!$B$15)*Inputs!$B$9, 0)</f>
        <v>0</v>
      </c>
      <c r="K138" s="2">
        <f>MAX(E138*Inputs!$B$5 - B138 - Inputs!$B$8, 0) * H138</f>
        <v>0</v>
      </c>
      <c r="L138" s="2">
        <f>IF(B138 &gt;= D138*Inputs!$B$10, MAX(B138 - E138/Inputs!$B$5 - Inputs!$B$8, 0) * I138, 0)</f>
        <v>0</v>
      </c>
      <c r="M138" s="2">
        <f t="shared" si="26"/>
        <v>0</v>
      </c>
      <c r="N138" s="3" t="str">
        <f t="shared" si="27"/>
        <v>Idle</v>
      </c>
      <c r="O138" s="3" t="str">
        <f t="shared" si="35"/>
        <v>Idle</v>
      </c>
      <c r="P138" s="2">
        <f t="shared" si="28"/>
        <v>0</v>
      </c>
      <c r="Q138" s="2">
        <f t="shared" si="29"/>
        <v>0</v>
      </c>
      <c r="R138" s="2">
        <f t="shared" si="30"/>
        <v>0</v>
      </c>
      <c r="S138" s="2">
        <f t="shared" si="31"/>
        <v>0</v>
      </c>
      <c r="T138" s="2">
        <f t="shared" si="32"/>
        <v>0</v>
      </c>
      <c r="U138" s="2">
        <f>IF(O138="Reg", R138 * Inputs!$B$7, 0)</f>
        <v>0</v>
      </c>
      <c r="V138" s="2">
        <f>MAX(F138 + P138*Inputs!$B$15 - (Q138/Inputs!$B$16) - U138, 0)</f>
        <v>340</v>
      </c>
    </row>
    <row r="139" spans="1:22" x14ac:dyDescent="0.3">
      <c r="A139" s="1">
        <v>46028.708333333343</v>
      </c>
      <c r="B139" s="2">
        <v>69.493417451103738</v>
      </c>
      <c r="C139" s="2">
        <v>10.93461334556236</v>
      </c>
      <c r="D139" s="2">
        <f t="shared" si="24"/>
        <v>31.19798408744256</v>
      </c>
      <c r="E139" s="2">
        <f t="shared" si="25"/>
        <v>62.909105833956602</v>
      </c>
      <c r="F139" s="2">
        <f t="shared" si="33"/>
        <v>340</v>
      </c>
      <c r="G139" s="2">
        <f t="shared" si="34"/>
        <v>0</v>
      </c>
      <c r="H139" s="2">
        <f>MIN(Inputs!$B$2, (Inputs!$B$14 - F139)/Inputs!$B$15)</f>
        <v>0</v>
      </c>
      <c r="I139" s="2">
        <f>MAX(MIN(Inputs!$B$2, F139*Inputs!$B$16, Inputs!$B$14*Inputs!$B$4 - G139), 0)</f>
        <v>170</v>
      </c>
      <c r="J139" s="2">
        <f>MAX(MIN(Inputs!$B$2, F139*Inputs!$B$16, (Inputs!$B$14-F139)/Inputs!$B$15)*Inputs!$B$9, 0)</f>
        <v>0</v>
      </c>
      <c r="K139" s="2">
        <f>MAX(E139*Inputs!$B$5 - B139 - Inputs!$B$8, 0) * H139</f>
        <v>0</v>
      </c>
      <c r="L139" s="2">
        <f>IF(B139 &gt;= D139*Inputs!$B$10, MAX(B139 - E139/Inputs!$B$5 - Inputs!$B$8, 0) * I139, 0)</f>
        <v>0</v>
      </c>
      <c r="M139" s="2">
        <f t="shared" si="26"/>
        <v>0</v>
      </c>
      <c r="N139" s="3" t="str">
        <f t="shared" si="27"/>
        <v>Idle</v>
      </c>
      <c r="O139" s="3" t="str">
        <f t="shared" si="35"/>
        <v>Idle</v>
      </c>
      <c r="P139" s="2">
        <f t="shared" si="28"/>
        <v>0</v>
      </c>
      <c r="Q139" s="2">
        <f t="shared" si="29"/>
        <v>0</v>
      </c>
      <c r="R139" s="2">
        <f t="shared" si="30"/>
        <v>0</v>
      </c>
      <c r="S139" s="2">
        <f t="shared" si="31"/>
        <v>0</v>
      </c>
      <c r="T139" s="2">
        <f t="shared" si="32"/>
        <v>0</v>
      </c>
      <c r="U139" s="2">
        <f>IF(O139="Reg", R139 * Inputs!$B$7, 0)</f>
        <v>0</v>
      </c>
      <c r="V139" s="2">
        <f>MAX(F139 + P139*Inputs!$B$15 - (Q139/Inputs!$B$16) - U139, 0)</f>
        <v>340</v>
      </c>
    </row>
    <row r="140" spans="1:22" x14ac:dyDescent="0.3">
      <c r="A140" s="1">
        <v>46028.75</v>
      </c>
      <c r="B140" s="2">
        <v>68.715840583931467</v>
      </c>
      <c r="C140" s="2">
        <v>16.460338988619601</v>
      </c>
      <c r="D140" s="2">
        <f t="shared" si="24"/>
        <v>31.19798408744256</v>
      </c>
      <c r="E140" s="2">
        <f t="shared" si="25"/>
        <v>58.95845801399301</v>
      </c>
      <c r="F140" s="2">
        <f t="shared" si="33"/>
        <v>340</v>
      </c>
      <c r="G140" s="2">
        <f t="shared" si="34"/>
        <v>0</v>
      </c>
      <c r="H140" s="2">
        <f>MIN(Inputs!$B$2, (Inputs!$B$14 - F140)/Inputs!$B$15)</f>
        <v>0</v>
      </c>
      <c r="I140" s="2">
        <f>MAX(MIN(Inputs!$B$2, F140*Inputs!$B$16, Inputs!$B$14*Inputs!$B$4 - G140), 0)</f>
        <v>170</v>
      </c>
      <c r="J140" s="2">
        <f>MAX(MIN(Inputs!$B$2, F140*Inputs!$B$16, (Inputs!$B$14-F140)/Inputs!$B$15)*Inputs!$B$9, 0)</f>
        <v>0</v>
      </c>
      <c r="K140" s="2">
        <f>MAX(E140*Inputs!$B$5 - B140 - Inputs!$B$8, 0) * H140</f>
        <v>0</v>
      </c>
      <c r="L140" s="2">
        <f>IF(B140 &gt;= D140*Inputs!$B$10, MAX(B140 - E140/Inputs!$B$5 - Inputs!$B$8, 0) * I140, 0)</f>
        <v>0</v>
      </c>
      <c r="M140" s="2">
        <f t="shared" si="26"/>
        <v>0</v>
      </c>
      <c r="N140" s="3" t="str">
        <f t="shared" si="27"/>
        <v>Idle</v>
      </c>
      <c r="O140" s="3" t="str">
        <f t="shared" si="35"/>
        <v>Idle</v>
      </c>
      <c r="P140" s="2">
        <f t="shared" si="28"/>
        <v>0</v>
      </c>
      <c r="Q140" s="2">
        <f t="shared" si="29"/>
        <v>0</v>
      </c>
      <c r="R140" s="2">
        <f t="shared" si="30"/>
        <v>0</v>
      </c>
      <c r="S140" s="2">
        <f t="shared" si="31"/>
        <v>0</v>
      </c>
      <c r="T140" s="2">
        <f t="shared" si="32"/>
        <v>0</v>
      </c>
      <c r="U140" s="2">
        <f>IF(O140="Reg", R140 * Inputs!$B$7, 0)</f>
        <v>0</v>
      </c>
      <c r="V140" s="2">
        <f>MAX(F140 + P140*Inputs!$B$15 - (Q140/Inputs!$B$16) - U140, 0)</f>
        <v>340</v>
      </c>
    </row>
    <row r="141" spans="1:22" x14ac:dyDescent="0.3">
      <c r="A141" s="1">
        <v>46028.791666666657</v>
      </c>
      <c r="B141" s="2">
        <v>75.583080845688428</v>
      </c>
      <c r="C141" s="2">
        <v>10.69371904262132</v>
      </c>
      <c r="D141" s="2">
        <f t="shared" si="24"/>
        <v>31.19798408744256</v>
      </c>
      <c r="E141" s="2">
        <f t="shared" si="25"/>
        <v>52.320758022545363</v>
      </c>
      <c r="F141" s="2">
        <f t="shared" si="33"/>
        <v>340</v>
      </c>
      <c r="G141" s="2">
        <f t="shared" si="34"/>
        <v>0</v>
      </c>
      <c r="H141" s="2">
        <f>MIN(Inputs!$B$2, (Inputs!$B$14 - F141)/Inputs!$B$15)</f>
        <v>0</v>
      </c>
      <c r="I141" s="2">
        <f>MAX(MIN(Inputs!$B$2, F141*Inputs!$B$16, Inputs!$B$14*Inputs!$B$4 - G141), 0)</f>
        <v>170</v>
      </c>
      <c r="J141" s="2">
        <f>MAX(MIN(Inputs!$B$2, F141*Inputs!$B$16, (Inputs!$B$14-F141)/Inputs!$B$15)*Inputs!$B$9, 0)</f>
        <v>0</v>
      </c>
      <c r="K141" s="2">
        <f>MAX(E141*Inputs!$B$5 - B141 - Inputs!$B$8, 0) * H141</f>
        <v>0</v>
      </c>
      <c r="L141" s="2">
        <f>IF(B141 &gt;= D141*Inputs!$B$10, MAX(B141 - E141/Inputs!$B$5 - Inputs!$B$8, 0) * I141, 0)</f>
        <v>0</v>
      </c>
      <c r="M141" s="2">
        <f t="shared" si="26"/>
        <v>0</v>
      </c>
      <c r="N141" s="3" t="str">
        <f t="shared" si="27"/>
        <v>Idle</v>
      </c>
      <c r="O141" s="3" t="str">
        <f t="shared" si="35"/>
        <v>Idle</v>
      </c>
      <c r="P141" s="2">
        <f t="shared" si="28"/>
        <v>0</v>
      </c>
      <c r="Q141" s="2">
        <f t="shared" si="29"/>
        <v>0</v>
      </c>
      <c r="R141" s="2">
        <f t="shared" si="30"/>
        <v>0</v>
      </c>
      <c r="S141" s="2">
        <f t="shared" si="31"/>
        <v>0</v>
      </c>
      <c r="T141" s="2">
        <f t="shared" si="32"/>
        <v>0</v>
      </c>
      <c r="U141" s="2">
        <f>IF(O141="Reg", R141 * Inputs!$B$7, 0)</f>
        <v>0</v>
      </c>
      <c r="V141" s="2">
        <f>MAX(F141 + P141*Inputs!$B$15 - (Q141/Inputs!$B$16) - U141, 0)</f>
        <v>340</v>
      </c>
    </row>
    <row r="142" spans="1:22" x14ac:dyDescent="0.3">
      <c r="A142" s="1">
        <v>46028.833333333343</v>
      </c>
      <c r="B142" s="2">
        <v>59.19634697432052</v>
      </c>
      <c r="C142" s="2">
        <v>3.9772289003763781</v>
      </c>
      <c r="D142" s="2">
        <f t="shared" si="24"/>
        <v>31.19798408744256</v>
      </c>
      <c r="E142" s="2">
        <f t="shared" si="25"/>
        <v>43.623402792391481</v>
      </c>
      <c r="F142" s="2">
        <f t="shared" si="33"/>
        <v>340</v>
      </c>
      <c r="G142" s="2">
        <f t="shared" si="34"/>
        <v>0</v>
      </c>
      <c r="H142" s="2">
        <f>MIN(Inputs!$B$2, (Inputs!$B$14 - F142)/Inputs!$B$15)</f>
        <v>0</v>
      </c>
      <c r="I142" s="2">
        <f>MAX(MIN(Inputs!$B$2, F142*Inputs!$B$16, Inputs!$B$14*Inputs!$B$4 - G142), 0)</f>
        <v>170</v>
      </c>
      <c r="J142" s="2">
        <f>MAX(MIN(Inputs!$B$2, F142*Inputs!$B$16, (Inputs!$B$14-F142)/Inputs!$B$15)*Inputs!$B$9, 0)</f>
        <v>0</v>
      </c>
      <c r="K142" s="2">
        <f>MAX(E142*Inputs!$B$5 - B142 - Inputs!$B$8, 0) * H142</f>
        <v>0</v>
      </c>
      <c r="L142" s="2">
        <f>IF(B142 &gt;= D142*Inputs!$B$10, MAX(B142 - E142/Inputs!$B$5 - Inputs!$B$8, 0) * I142, 0)</f>
        <v>0</v>
      </c>
      <c r="M142" s="2">
        <f t="shared" si="26"/>
        <v>0</v>
      </c>
      <c r="N142" s="3" t="str">
        <f t="shared" si="27"/>
        <v>Idle</v>
      </c>
      <c r="O142" s="3" t="str">
        <f t="shared" si="35"/>
        <v>Idle</v>
      </c>
      <c r="P142" s="2">
        <f t="shared" si="28"/>
        <v>0</v>
      </c>
      <c r="Q142" s="2">
        <f t="shared" si="29"/>
        <v>0</v>
      </c>
      <c r="R142" s="2">
        <f t="shared" si="30"/>
        <v>0</v>
      </c>
      <c r="S142" s="2">
        <f t="shared" si="31"/>
        <v>0</v>
      </c>
      <c r="T142" s="2">
        <f t="shared" si="32"/>
        <v>0</v>
      </c>
      <c r="U142" s="2">
        <f>IF(O142="Reg", R142 * Inputs!$B$7, 0)</f>
        <v>0</v>
      </c>
      <c r="V142" s="2">
        <f>MAX(F142 + P142*Inputs!$B$15 - (Q142/Inputs!$B$16) - U142, 0)</f>
        <v>340</v>
      </c>
    </row>
    <row r="143" spans="1:22" x14ac:dyDescent="0.3">
      <c r="A143" s="1">
        <v>46028.875</v>
      </c>
      <c r="B143" s="2">
        <v>56.150930848545173</v>
      </c>
      <c r="C143" s="2">
        <v>4.5804282424472484</v>
      </c>
      <c r="D143" s="2">
        <f t="shared" si="24"/>
        <v>31.19798408744256</v>
      </c>
      <c r="E143" s="2">
        <f t="shared" si="25"/>
        <v>36.596866097431196</v>
      </c>
      <c r="F143" s="2">
        <f t="shared" si="33"/>
        <v>340</v>
      </c>
      <c r="G143" s="2">
        <f t="shared" si="34"/>
        <v>0</v>
      </c>
      <c r="H143" s="2">
        <f>MIN(Inputs!$B$2, (Inputs!$B$14 - F143)/Inputs!$B$15)</f>
        <v>0</v>
      </c>
      <c r="I143" s="2">
        <f>MAX(MIN(Inputs!$B$2, F143*Inputs!$B$16, Inputs!$B$14*Inputs!$B$4 - G143), 0)</f>
        <v>170</v>
      </c>
      <c r="J143" s="2">
        <f>MAX(MIN(Inputs!$B$2, F143*Inputs!$B$16, (Inputs!$B$14-F143)/Inputs!$B$15)*Inputs!$B$9, 0)</f>
        <v>0</v>
      </c>
      <c r="K143" s="2">
        <f>MAX(E143*Inputs!$B$5 - B143 - Inputs!$B$8, 0) * H143</f>
        <v>0</v>
      </c>
      <c r="L143" s="2">
        <f>IF(B143 &gt;= D143*Inputs!$B$10, MAX(B143 - E143/Inputs!$B$5 - Inputs!$B$8, 0) * I143, 0)</f>
        <v>0</v>
      </c>
      <c r="M143" s="2">
        <f t="shared" si="26"/>
        <v>0</v>
      </c>
      <c r="N143" s="3" t="str">
        <f t="shared" si="27"/>
        <v>Idle</v>
      </c>
      <c r="O143" s="3" t="str">
        <f t="shared" si="35"/>
        <v>Idle</v>
      </c>
      <c r="P143" s="2">
        <f t="shared" si="28"/>
        <v>0</v>
      </c>
      <c r="Q143" s="2">
        <f t="shared" si="29"/>
        <v>0</v>
      </c>
      <c r="R143" s="2">
        <f t="shared" si="30"/>
        <v>0</v>
      </c>
      <c r="S143" s="2">
        <f t="shared" si="31"/>
        <v>0</v>
      </c>
      <c r="T143" s="2">
        <f t="shared" si="32"/>
        <v>0</v>
      </c>
      <c r="U143" s="2">
        <f>IF(O143="Reg", R143 * Inputs!$B$7, 0)</f>
        <v>0</v>
      </c>
      <c r="V143" s="2">
        <f>MAX(F143 + P143*Inputs!$B$15 - (Q143/Inputs!$B$16) - U143, 0)</f>
        <v>340</v>
      </c>
    </row>
    <row r="144" spans="1:22" x14ac:dyDescent="0.3">
      <c r="A144" s="1">
        <v>46028.916666666657</v>
      </c>
      <c r="B144" s="2">
        <v>48.315018300150321</v>
      </c>
      <c r="C144" s="2">
        <v>4.4343969583814742</v>
      </c>
      <c r="D144" s="2">
        <f t="shared" si="24"/>
        <v>31.19798408744256</v>
      </c>
      <c r="E144" s="2">
        <f t="shared" si="25"/>
        <v>27.308848054199135</v>
      </c>
      <c r="F144" s="2">
        <f t="shared" si="33"/>
        <v>340</v>
      </c>
      <c r="G144" s="2">
        <f t="shared" si="34"/>
        <v>0</v>
      </c>
      <c r="H144" s="2">
        <f>MIN(Inputs!$B$2, (Inputs!$B$14 - F144)/Inputs!$B$15)</f>
        <v>0</v>
      </c>
      <c r="I144" s="2">
        <f>MAX(MIN(Inputs!$B$2, F144*Inputs!$B$16, Inputs!$B$14*Inputs!$B$4 - G144), 0)</f>
        <v>170</v>
      </c>
      <c r="J144" s="2">
        <f>MAX(MIN(Inputs!$B$2, F144*Inputs!$B$16, (Inputs!$B$14-F144)/Inputs!$B$15)*Inputs!$B$9, 0)</f>
        <v>0</v>
      </c>
      <c r="K144" s="2">
        <f>MAX(E144*Inputs!$B$5 - B144 - Inputs!$B$8, 0) * H144</f>
        <v>0</v>
      </c>
      <c r="L144" s="2">
        <f>IF(B144 &gt;= D144*Inputs!$B$10, MAX(B144 - E144/Inputs!$B$5 - Inputs!$B$8, 0) * I144, 0)</f>
        <v>0</v>
      </c>
      <c r="M144" s="2">
        <f t="shared" si="26"/>
        <v>0</v>
      </c>
      <c r="N144" s="3" t="str">
        <f t="shared" si="27"/>
        <v>Idle</v>
      </c>
      <c r="O144" s="3" t="str">
        <f t="shared" si="35"/>
        <v>Idle</v>
      </c>
      <c r="P144" s="2">
        <f t="shared" si="28"/>
        <v>0</v>
      </c>
      <c r="Q144" s="2">
        <f t="shared" si="29"/>
        <v>0</v>
      </c>
      <c r="R144" s="2">
        <f t="shared" si="30"/>
        <v>0</v>
      </c>
      <c r="S144" s="2">
        <f t="shared" si="31"/>
        <v>0</v>
      </c>
      <c r="T144" s="2">
        <f t="shared" si="32"/>
        <v>0</v>
      </c>
      <c r="U144" s="2">
        <f>IF(O144="Reg", R144 * Inputs!$B$7, 0)</f>
        <v>0</v>
      </c>
      <c r="V144" s="2">
        <f>MAX(F144 + P144*Inputs!$B$15 - (Q144/Inputs!$B$16) - U144, 0)</f>
        <v>340</v>
      </c>
    </row>
    <row r="145" spans="1:22" x14ac:dyDescent="0.3">
      <c r="A145" s="1">
        <v>46028.958333333343</v>
      </c>
      <c r="B145" s="2">
        <v>45.789530531322157</v>
      </c>
      <c r="C145" s="2">
        <v>3.7055939065185122</v>
      </c>
      <c r="D145" s="2">
        <f t="shared" si="24"/>
        <v>31.19798408744256</v>
      </c>
      <c r="E145" s="2">
        <f t="shared" si="25"/>
        <v>19.256345004174086</v>
      </c>
      <c r="F145" s="2">
        <f t="shared" si="33"/>
        <v>340</v>
      </c>
      <c r="G145" s="2">
        <f t="shared" si="34"/>
        <v>0</v>
      </c>
      <c r="H145" s="2">
        <f>MIN(Inputs!$B$2, (Inputs!$B$14 - F145)/Inputs!$B$15)</f>
        <v>0</v>
      </c>
      <c r="I145" s="2">
        <f>MAX(MIN(Inputs!$B$2, F145*Inputs!$B$16, Inputs!$B$14*Inputs!$B$4 - G145), 0)</f>
        <v>170</v>
      </c>
      <c r="J145" s="2">
        <f>MAX(MIN(Inputs!$B$2, F145*Inputs!$B$16, (Inputs!$B$14-F145)/Inputs!$B$15)*Inputs!$B$9, 0)</f>
        <v>0</v>
      </c>
      <c r="K145" s="2">
        <f>MAX(E145*Inputs!$B$5 - B145 - Inputs!$B$8, 0) * H145</f>
        <v>0</v>
      </c>
      <c r="L145" s="2">
        <f>IF(B145 &gt;= D145*Inputs!$B$10, MAX(B145 - E145/Inputs!$B$5 - Inputs!$B$8, 0) * I145, 0)</f>
        <v>664.2444508820455</v>
      </c>
      <c r="M145" s="2">
        <f t="shared" si="26"/>
        <v>0</v>
      </c>
      <c r="N145" s="3" t="str">
        <f t="shared" si="27"/>
        <v>Discharge</v>
      </c>
      <c r="O145" s="3" t="str">
        <f t="shared" si="35"/>
        <v>Discharge</v>
      </c>
      <c r="P145" s="2">
        <f t="shared" si="28"/>
        <v>0</v>
      </c>
      <c r="Q145" s="2">
        <f t="shared" si="29"/>
        <v>170</v>
      </c>
      <c r="R145" s="2">
        <f t="shared" si="30"/>
        <v>0</v>
      </c>
      <c r="S145" s="2">
        <f t="shared" si="31"/>
        <v>7784.2201903247669</v>
      </c>
      <c r="T145" s="2">
        <f t="shared" si="32"/>
        <v>0</v>
      </c>
      <c r="U145" s="2">
        <f>IF(O145="Reg", R145 * Inputs!$B$7, 0)</f>
        <v>0</v>
      </c>
      <c r="V145" s="2">
        <f>MAX(F145 + P145*Inputs!$B$15 - (Q145/Inputs!$B$16) - U145, 0)</f>
        <v>170</v>
      </c>
    </row>
    <row r="146" spans="1:22" x14ac:dyDescent="0.3">
      <c r="A146" s="1">
        <v>46029</v>
      </c>
      <c r="B146" s="2">
        <v>28.889640635245609</v>
      </c>
      <c r="C146" s="2">
        <v>43.074464701890477</v>
      </c>
      <c r="D146" s="2">
        <f t="shared" si="24"/>
        <v>31.812162989184042</v>
      </c>
      <c r="E146" s="2">
        <f t="shared" si="25"/>
        <v>11.624756582287061</v>
      </c>
      <c r="F146" s="2">
        <f t="shared" si="33"/>
        <v>170</v>
      </c>
      <c r="G146" s="2">
        <f t="shared" si="34"/>
        <v>0</v>
      </c>
      <c r="H146" s="2">
        <f>MIN(Inputs!$B$2, (Inputs!$B$14 - F146)/Inputs!$B$15)</f>
        <v>170</v>
      </c>
      <c r="I146" s="2">
        <f>MAX(MIN(Inputs!$B$2, F146*Inputs!$B$16, Inputs!$B$14*Inputs!$B$4 - G146), 0)</f>
        <v>170</v>
      </c>
      <c r="J146" s="2">
        <f>MAX(MIN(Inputs!$B$2, F146*Inputs!$B$16, (Inputs!$B$14-F146)/Inputs!$B$15)*Inputs!$B$9, 0)</f>
        <v>136</v>
      </c>
      <c r="K146" s="2">
        <f>MAX(E146*Inputs!$B$5 - B146 - Inputs!$B$8, 0) * H146</f>
        <v>0</v>
      </c>
      <c r="L146" s="2">
        <f>IF(B146 &gt;= D146*Inputs!$B$10, MAX(B146 - E146/Inputs!$B$5 - Inputs!$B$8, 0) * I146, 0)</f>
        <v>0</v>
      </c>
      <c r="M146" s="2">
        <f t="shared" si="26"/>
        <v>5858.1271994571052</v>
      </c>
      <c r="N146" s="3" t="str">
        <f t="shared" si="27"/>
        <v>Reg</v>
      </c>
      <c r="O146" s="3" t="str">
        <f t="shared" si="35"/>
        <v>Discharge</v>
      </c>
      <c r="P146" s="2">
        <f t="shared" si="28"/>
        <v>0</v>
      </c>
      <c r="Q146" s="2">
        <f t="shared" si="29"/>
        <v>170</v>
      </c>
      <c r="R146" s="2">
        <f t="shared" si="30"/>
        <v>0</v>
      </c>
      <c r="S146" s="2">
        <f t="shared" si="31"/>
        <v>4911.2389079917539</v>
      </c>
      <c r="T146" s="2">
        <f t="shared" si="32"/>
        <v>0</v>
      </c>
      <c r="U146" s="2">
        <f>IF(O146="Reg", R146 * Inputs!$B$7, 0)</f>
        <v>0</v>
      </c>
      <c r="V146" s="2">
        <f>MAX(F146 + P146*Inputs!$B$15 - (Q146/Inputs!$B$16) - U146, 0)</f>
        <v>0</v>
      </c>
    </row>
    <row r="147" spans="1:22" x14ac:dyDescent="0.3">
      <c r="A147" s="1">
        <v>46029.041666666657</v>
      </c>
      <c r="B147" s="2">
        <v>23.39894946476511</v>
      </c>
      <c r="C147" s="2">
        <v>17.926434405787049</v>
      </c>
      <c r="D147" s="2">
        <f t="shared" si="24"/>
        <v>31.812162989184042</v>
      </c>
      <c r="E147" s="2">
        <f t="shared" si="25"/>
        <v>6.8098164764127906</v>
      </c>
      <c r="F147" s="2">
        <f t="shared" si="33"/>
        <v>0</v>
      </c>
      <c r="G147" s="2">
        <f t="shared" si="34"/>
        <v>170</v>
      </c>
      <c r="H147" s="2">
        <f>MIN(Inputs!$B$2, (Inputs!$B$14 - F147)/Inputs!$B$15)</f>
        <v>170</v>
      </c>
      <c r="I147" s="2">
        <f>MAX(MIN(Inputs!$B$2, F147*Inputs!$B$16, Inputs!$B$14*Inputs!$B$4 - G147), 0)</f>
        <v>0</v>
      </c>
      <c r="J147" s="2">
        <f>MAX(MIN(Inputs!$B$2, F147*Inputs!$B$16, (Inputs!$B$14-F147)/Inputs!$B$15)*Inputs!$B$9, 0)</f>
        <v>0</v>
      </c>
      <c r="K147" s="2">
        <f>MAX(E147*Inputs!$B$5 - B147 - Inputs!$B$8, 0) * H147</f>
        <v>0</v>
      </c>
      <c r="L147" s="2">
        <f>IF(B147 &gt;= D147*Inputs!$B$10, MAX(B147 - E147/Inputs!$B$5 - Inputs!$B$8, 0) * I147, 0)</f>
        <v>0</v>
      </c>
      <c r="M147" s="2">
        <f t="shared" si="26"/>
        <v>0</v>
      </c>
      <c r="N147" s="3" t="str">
        <f t="shared" si="27"/>
        <v>Idle</v>
      </c>
      <c r="O147" s="3" t="str">
        <f t="shared" si="35"/>
        <v>Idle</v>
      </c>
      <c r="P147" s="2">
        <f t="shared" si="28"/>
        <v>0</v>
      </c>
      <c r="Q147" s="2">
        <f t="shared" si="29"/>
        <v>0</v>
      </c>
      <c r="R147" s="2">
        <f t="shared" si="30"/>
        <v>0</v>
      </c>
      <c r="S147" s="2">
        <f t="shared" si="31"/>
        <v>0</v>
      </c>
      <c r="T147" s="2">
        <f t="shared" si="32"/>
        <v>0</v>
      </c>
      <c r="U147" s="2">
        <f>IF(O147="Reg", R147 * Inputs!$B$7, 0)</f>
        <v>0</v>
      </c>
      <c r="V147" s="2">
        <f>MAX(F147 + P147*Inputs!$B$15 - (Q147/Inputs!$B$16) - U147, 0)</f>
        <v>0</v>
      </c>
    </row>
    <row r="148" spans="1:22" x14ac:dyDescent="0.3">
      <c r="A148" s="1">
        <v>46029.083333333343</v>
      </c>
      <c r="B148" s="2">
        <v>17.037126804558799</v>
      </c>
      <c r="C148" s="2">
        <v>7.5318717730437283</v>
      </c>
      <c r="D148" s="2">
        <f t="shared" si="24"/>
        <v>31.812162989184042</v>
      </c>
      <c r="E148" s="2">
        <f t="shared" si="25"/>
        <v>2.9099915656186059</v>
      </c>
      <c r="F148" s="2">
        <f t="shared" si="33"/>
        <v>0</v>
      </c>
      <c r="G148" s="2">
        <f t="shared" si="34"/>
        <v>170</v>
      </c>
      <c r="H148" s="2">
        <f>MIN(Inputs!$B$2, (Inputs!$B$14 - F148)/Inputs!$B$15)</f>
        <v>170</v>
      </c>
      <c r="I148" s="2">
        <f>MAX(MIN(Inputs!$B$2, F148*Inputs!$B$16, Inputs!$B$14*Inputs!$B$4 - G148), 0)</f>
        <v>0</v>
      </c>
      <c r="J148" s="2">
        <f>MAX(MIN(Inputs!$B$2, F148*Inputs!$B$16, (Inputs!$B$14-F148)/Inputs!$B$15)*Inputs!$B$9, 0)</f>
        <v>0</v>
      </c>
      <c r="K148" s="2">
        <f>MAX(E148*Inputs!$B$5 - B148 - Inputs!$B$8, 0) * H148</f>
        <v>0</v>
      </c>
      <c r="L148" s="2">
        <f>IF(B148 &gt;= D148*Inputs!$B$10, MAX(B148 - E148/Inputs!$B$5 - Inputs!$B$8, 0) * I148, 0)</f>
        <v>0</v>
      </c>
      <c r="M148" s="2">
        <f t="shared" si="26"/>
        <v>0</v>
      </c>
      <c r="N148" s="3" t="str">
        <f t="shared" si="27"/>
        <v>Idle</v>
      </c>
      <c r="O148" s="3" t="str">
        <f t="shared" si="35"/>
        <v>Idle</v>
      </c>
      <c r="P148" s="2">
        <f t="shared" si="28"/>
        <v>0</v>
      </c>
      <c r="Q148" s="2">
        <f t="shared" si="29"/>
        <v>0</v>
      </c>
      <c r="R148" s="2">
        <f t="shared" si="30"/>
        <v>0</v>
      </c>
      <c r="S148" s="2">
        <f t="shared" si="31"/>
        <v>0</v>
      </c>
      <c r="T148" s="2">
        <f t="shared" si="32"/>
        <v>0</v>
      </c>
      <c r="U148" s="2">
        <f>IF(O148="Reg", R148 * Inputs!$B$7, 0)</f>
        <v>0</v>
      </c>
      <c r="V148" s="2">
        <f>MAX(F148 + P148*Inputs!$B$15 - (Q148/Inputs!$B$16) - U148, 0)</f>
        <v>0</v>
      </c>
    </row>
    <row r="149" spans="1:22" x14ac:dyDescent="0.3">
      <c r="A149" s="1">
        <v>46029.125</v>
      </c>
      <c r="B149" s="2">
        <v>0.42282258915283721</v>
      </c>
      <c r="C149" s="2">
        <v>4.8967148866238031</v>
      </c>
      <c r="D149" s="2">
        <f t="shared" si="24"/>
        <v>31.812162989184042</v>
      </c>
      <c r="E149" s="2">
        <f t="shared" si="25"/>
        <v>7.0470431525472874E-2</v>
      </c>
      <c r="F149" s="2">
        <f t="shared" si="33"/>
        <v>0</v>
      </c>
      <c r="G149" s="2">
        <f t="shared" si="34"/>
        <v>170</v>
      </c>
      <c r="H149" s="2">
        <f>MIN(Inputs!$B$2, (Inputs!$B$14 - F149)/Inputs!$B$15)</f>
        <v>170</v>
      </c>
      <c r="I149" s="2">
        <f>MAX(MIN(Inputs!$B$2, F149*Inputs!$B$16, Inputs!$B$14*Inputs!$B$4 - G149), 0)</f>
        <v>0</v>
      </c>
      <c r="J149" s="2">
        <f>MAX(MIN(Inputs!$B$2, F149*Inputs!$B$16, (Inputs!$B$14-F149)/Inputs!$B$15)*Inputs!$B$9, 0)</f>
        <v>0</v>
      </c>
      <c r="K149" s="2">
        <f>MAX(E149*Inputs!$B$5 - B149 - Inputs!$B$8, 0) * H149</f>
        <v>0</v>
      </c>
      <c r="L149" s="2">
        <f>IF(B149 &gt;= D149*Inputs!$B$10, MAX(B149 - E149/Inputs!$B$5 - Inputs!$B$8, 0) * I149, 0)</f>
        <v>0</v>
      </c>
      <c r="M149" s="2">
        <f t="shared" si="26"/>
        <v>0</v>
      </c>
      <c r="N149" s="3" t="str">
        <f t="shared" si="27"/>
        <v>Idle</v>
      </c>
      <c r="O149" s="3" t="str">
        <f t="shared" si="35"/>
        <v>Idle</v>
      </c>
      <c r="P149" s="2">
        <f t="shared" si="28"/>
        <v>0</v>
      </c>
      <c r="Q149" s="2">
        <f t="shared" si="29"/>
        <v>0</v>
      </c>
      <c r="R149" s="2">
        <f t="shared" si="30"/>
        <v>0</v>
      </c>
      <c r="S149" s="2">
        <f t="shared" si="31"/>
        <v>0</v>
      </c>
      <c r="T149" s="2">
        <f t="shared" si="32"/>
        <v>0</v>
      </c>
      <c r="U149" s="2">
        <f>IF(O149="Reg", R149 * Inputs!$B$7, 0)</f>
        <v>0</v>
      </c>
      <c r="V149" s="2">
        <f>MAX(F149 + P149*Inputs!$B$15 - (Q149/Inputs!$B$16) - U149, 0)</f>
        <v>0</v>
      </c>
    </row>
    <row r="150" spans="1:22" x14ac:dyDescent="0.3">
      <c r="A150" s="1">
        <v>46029.166666666657</v>
      </c>
      <c r="B150" s="2">
        <v>0</v>
      </c>
      <c r="C150" s="2">
        <v>1.06428516007537</v>
      </c>
      <c r="D150" s="2">
        <f t="shared" si="24"/>
        <v>31.812162989184042</v>
      </c>
      <c r="E150" s="2">
        <f t="shared" si="25"/>
        <v>0.65421563229091328</v>
      </c>
      <c r="F150" s="2">
        <f t="shared" si="33"/>
        <v>0</v>
      </c>
      <c r="G150" s="2">
        <f t="shared" si="34"/>
        <v>170</v>
      </c>
      <c r="H150" s="2">
        <f>MIN(Inputs!$B$2, (Inputs!$B$14 - F150)/Inputs!$B$15)</f>
        <v>170</v>
      </c>
      <c r="I150" s="2">
        <f>MAX(MIN(Inputs!$B$2, F150*Inputs!$B$16, Inputs!$B$14*Inputs!$B$4 - G150), 0)</f>
        <v>0</v>
      </c>
      <c r="J150" s="2">
        <f>MAX(MIN(Inputs!$B$2, F150*Inputs!$B$16, (Inputs!$B$14-F150)/Inputs!$B$15)*Inputs!$B$9, 0)</f>
        <v>0</v>
      </c>
      <c r="K150" s="2">
        <f>MAX(E150*Inputs!$B$5 - B150 - Inputs!$B$8, 0) * H150</f>
        <v>0</v>
      </c>
      <c r="L150" s="2">
        <f>IF(B150 &gt;= D150*Inputs!$B$10, MAX(B150 - E150/Inputs!$B$5 - Inputs!$B$8, 0) * I150, 0)</f>
        <v>0</v>
      </c>
      <c r="M150" s="2">
        <f t="shared" si="26"/>
        <v>0</v>
      </c>
      <c r="N150" s="3" t="str">
        <f t="shared" si="27"/>
        <v>Idle</v>
      </c>
      <c r="O150" s="3" t="str">
        <f t="shared" si="35"/>
        <v>Idle</v>
      </c>
      <c r="P150" s="2">
        <f t="shared" si="28"/>
        <v>0</v>
      </c>
      <c r="Q150" s="2">
        <f t="shared" si="29"/>
        <v>0</v>
      </c>
      <c r="R150" s="2">
        <f t="shared" si="30"/>
        <v>0</v>
      </c>
      <c r="S150" s="2">
        <f t="shared" si="31"/>
        <v>0</v>
      </c>
      <c r="T150" s="2">
        <f t="shared" si="32"/>
        <v>0</v>
      </c>
      <c r="U150" s="2">
        <f>IF(O150="Reg", R150 * Inputs!$B$7, 0)</f>
        <v>0</v>
      </c>
      <c r="V150" s="2">
        <f>MAX(F150 + P150*Inputs!$B$15 - (Q150/Inputs!$B$16) - U150, 0)</f>
        <v>0</v>
      </c>
    </row>
    <row r="151" spans="1:22" x14ac:dyDescent="0.3">
      <c r="A151" s="1">
        <v>46029.208333333343</v>
      </c>
      <c r="B151" s="2">
        <v>0</v>
      </c>
      <c r="C151" s="2">
        <v>10.96649402471053</v>
      </c>
      <c r="D151" s="2">
        <f t="shared" si="24"/>
        <v>31.812162989184042</v>
      </c>
      <c r="E151" s="2">
        <f t="shared" si="25"/>
        <v>2.1580196507148872</v>
      </c>
      <c r="F151" s="2">
        <f t="shared" si="33"/>
        <v>0</v>
      </c>
      <c r="G151" s="2">
        <f t="shared" si="34"/>
        <v>170</v>
      </c>
      <c r="H151" s="2">
        <f>MIN(Inputs!$B$2, (Inputs!$B$14 - F151)/Inputs!$B$15)</f>
        <v>170</v>
      </c>
      <c r="I151" s="2">
        <f>MAX(MIN(Inputs!$B$2, F151*Inputs!$B$16, Inputs!$B$14*Inputs!$B$4 - G151), 0)</f>
        <v>0</v>
      </c>
      <c r="J151" s="2">
        <f>MAX(MIN(Inputs!$B$2, F151*Inputs!$B$16, (Inputs!$B$14-F151)/Inputs!$B$15)*Inputs!$B$9, 0)</f>
        <v>0</v>
      </c>
      <c r="K151" s="2">
        <f>MAX(E151*Inputs!$B$5 - B151 - Inputs!$B$8, 0) * H151</f>
        <v>0</v>
      </c>
      <c r="L151" s="2">
        <f>IF(B151 &gt;= D151*Inputs!$B$10, MAX(B151 - E151/Inputs!$B$5 - Inputs!$B$8, 0) * I151, 0)</f>
        <v>0</v>
      </c>
      <c r="M151" s="2">
        <f t="shared" si="26"/>
        <v>0</v>
      </c>
      <c r="N151" s="3" t="str">
        <f t="shared" si="27"/>
        <v>Idle</v>
      </c>
      <c r="O151" s="3" t="str">
        <f t="shared" si="35"/>
        <v>Idle</v>
      </c>
      <c r="P151" s="2">
        <f t="shared" si="28"/>
        <v>0</v>
      </c>
      <c r="Q151" s="2">
        <f t="shared" si="29"/>
        <v>0</v>
      </c>
      <c r="R151" s="2">
        <f t="shared" si="30"/>
        <v>0</v>
      </c>
      <c r="S151" s="2">
        <f t="shared" si="31"/>
        <v>0</v>
      </c>
      <c r="T151" s="2">
        <f t="shared" si="32"/>
        <v>0</v>
      </c>
      <c r="U151" s="2">
        <f>IF(O151="Reg", R151 * Inputs!$B$7, 0)</f>
        <v>0</v>
      </c>
      <c r="V151" s="2">
        <f>MAX(F151 + P151*Inputs!$B$15 - (Q151/Inputs!$B$16) - U151, 0)</f>
        <v>0</v>
      </c>
    </row>
    <row r="152" spans="1:22" x14ac:dyDescent="0.3">
      <c r="A152" s="1">
        <v>46029.25</v>
      </c>
      <c r="B152" s="2">
        <v>0</v>
      </c>
      <c r="C152" s="2">
        <v>5.3550124199833329</v>
      </c>
      <c r="D152" s="2">
        <f t="shared" si="24"/>
        <v>31.812162989184042</v>
      </c>
      <c r="E152" s="2">
        <f t="shared" si="25"/>
        <v>4.3131169844425203</v>
      </c>
      <c r="F152" s="2">
        <f t="shared" si="33"/>
        <v>0</v>
      </c>
      <c r="G152" s="2">
        <f t="shared" si="34"/>
        <v>170</v>
      </c>
      <c r="H152" s="2">
        <f>MIN(Inputs!$B$2, (Inputs!$B$14 - F152)/Inputs!$B$15)</f>
        <v>170</v>
      </c>
      <c r="I152" s="2">
        <f>MAX(MIN(Inputs!$B$2, F152*Inputs!$B$16, Inputs!$B$14*Inputs!$B$4 - G152), 0)</f>
        <v>0</v>
      </c>
      <c r="J152" s="2">
        <f>MAX(MIN(Inputs!$B$2, F152*Inputs!$B$16, (Inputs!$B$14-F152)/Inputs!$B$15)*Inputs!$B$9, 0)</f>
        <v>0</v>
      </c>
      <c r="K152" s="2">
        <f>MAX(E152*Inputs!$B$5 - B152 - Inputs!$B$8, 0) * H152</f>
        <v>0</v>
      </c>
      <c r="L152" s="2">
        <f>IF(B152 &gt;= D152*Inputs!$B$10, MAX(B152 - E152/Inputs!$B$5 - Inputs!$B$8, 0) * I152, 0)</f>
        <v>0</v>
      </c>
      <c r="M152" s="2">
        <f t="shared" si="26"/>
        <v>0</v>
      </c>
      <c r="N152" s="3" t="str">
        <f t="shared" si="27"/>
        <v>Idle</v>
      </c>
      <c r="O152" s="3" t="str">
        <f t="shared" si="35"/>
        <v>Idle</v>
      </c>
      <c r="P152" s="2">
        <f t="shared" si="28"/>
        <v>0</v>
      </c>
      <c r="Q152" s="2">
        <f t="shared" si="29"/>
        <v>0</v>
      </c>
      <c r="R152" s="2">
        <f t="shared" si="30"/>
        <v>0</v>
      </c>
      <c r="S152" s="2">
        <f t="shared" si="31"/>
        <v>0</v>
      </c>
      <c r="T152" s="2">
        <f t="shared" si="32"/>
        <v>0</v>
      </c>
      <c r="U152" s="2">
        <f>IF(O152="Reg", R152 * Inputs!$B$7, 0)</f>
        <v>0</v>
      </c>
      <c r="V152" s="2">
        <f>MAX(F152 + P152*Inputs!$B$15 - (Q152/Inputs!$B$16) - U152, 0)</f>
        <v>0</v>
      </c>
    </row>
    <row r="153" spans="1:22" x14ac:dyDescent="0.3">
      <c r="A153" s="1">
        <v>46029.291666666657</v>
      </c>
      <c r="B153" s="2">
        <v>0</v>
      </c>
      <c r="C153" s="2">
        <v>1.841219524354166</v>
      </c>
      <c r="D153" s="2">
        <f t="shared" si="24"/>
        <v>31.812162989184042</v>
      </c>
      <c r="E153" s="2">
        <f t="shared" si="25"/>
        <v>9.8006262065279959</v>
      </c>
      <c r="F153" s="2">
        <f t="shared" si="33"/>
        <v>0</v>
      </c>
      <c r="G153" s="2">
        <f t="shared" si="34"/>
        <v>170</v>
      </c>
      <c r="H153" s="2">
        <f>MIN(Inputs!$B$2, (Inputs!$B$14 - F153)/Inputs!$B$15)</f>
        <v>170</v>
      </c>
      <c r="I153" s="2">
        <f>MAX(MIN(Inputs!$B$2, F153*Inputs!$B$16, Inputs!$B$14*Inputs!$B$4 - G153), 0)</f>
        <v>0</v>
      </c>
      <c r="J153" s="2">
        <f>MAX(MIN(Inputs!$B$2, F153*Inputs!$B$16, (Inputs!$B$14-F153)/Inputs!$B$15)*Inputs!$B$9, 0)</f>
        <v>0</v>
      </c>
      <c r="K153" s="2">
        <f>MAX(E153*Inputs!$B$5 - B153 - Inputs!$B$8, 0) * H153</f>
        <v>0</v>
      </c>
      <c r="L153" s="2">
        <f>IF(B153 &gt;= D153*Inputs!$B$10, MAX(B153 - E153/Inputs!$B$5 - Inputs!$B$8, 0) * I153, 0)</f>
        <v>0</v>
      </c>
      <c r="M153" s="2">
        <f t="shared" si="26"/>
        <v>0</v>
      </c>
      <c r="N153" s="3" t="str">
        <f t="shared" si="27"/>
        <v>Idle</v>
      </c>
      <c r="O153" s="3" t="str">
        <f t="shared" si="35"/>
        <v>Idle</v>
      </c>
      <c r="P153" s="2">
        <f t="shared" si="28"/>
        <v>0</v>
      </c>
      <c r="Q153" s="2">
        <f t="shared" si="29"/>
        <v>0</v>
      </c>
      <c r="R153" s="2">
        <f t="shared" si="30"/>
        <v>0</v>
      </c>
      <c r="S153" s="2">
        <f t="shared" si="31"/>
        <v>0</v>
      </c>
      <c r="T153" s="2">
        <f t="shared" si="32"/>
        <v>0</v>
      </c>
      <c r="U153" s="2">
        <f>IF(O153="Reg", R153 * Inputs!$B$7, 0)</f>
        <v>0</v>
      </c>
      <c r="V153" s="2">
        <f>MAX(F153 + P153*Inputs!$B$15 - (Q153/Inputs!$B$16) - U153, 0)</f>
        <v>0</v>
      </c>
    </row>
    <row r="154" spans="1:22" x14ac:dyDescent="0.3">
      <c r="A154" s="1">
        <v>46029.333333333343</v>
      </c>
      <c r="B154" s="2">
        <v>0</v>
      </c>
      <c r="C154" s="2">
        <v>5.7863038413366557</v>
      </c>
      <c r="D154" s="2">
        <f t="shared" si="24"/>
        <v>31.812162989184042</v>
      </c>
      <c r="E154" s="2">
        <f t="shared" si="25"/>
        <v>16.505197987595707</v>
      </c>
      <c r="F154" s="2">
        <f t="shared" si="33"/>
        <v>0</v>
      </c>
      <c r="G154" s="2">
        <f t="shared" si="34"/>
        <v>170</v>
      </c>
      <c r="H154" s="2">
        <f>MIN(Inputs!$B$2, (Inputs!$B$14 - F154)/Inputs!$B$15)</f>
        <v>170</v>
      </c>
      <c r="I154" s="2">
        <f>MAX(MIN(Inputs!$B$2, F154*Inputs!$B$16, Inputs!$B$14*Inputs!$B$4 - G154), 0)</f>
        <v>0</v>
      </c>
      <c r="J154" s="2">
        <f>MAX(MIN(Inputs!$B$2, F154*Inputs!$B$16, (Inputs!$B$14-F154)/Inputs!$B$15)*Inputs!$B$9, 0)</f>
        <v>0</v>
      </c>
      <c r="K154" s="2">
        <f>MAX(E154*Inputs!$B$5 - B154 - Inputs!$B$8, 0) * H154</f>
        <v>0</v>
      </c>
      <c r="L154" s="2">
        <f>IF(B154 &gt;= D154*Inputs!$B$10, MAX(B154 - E154/Inputs!$B$5 - Inputs!$B$8, 0) * I154, 0)</f>
        <v>0</v>
      </c>
      <c r="M154" s="2">
        <f t="shared" si="26"/>
        <v>0</v>
      </c>
      <c r="N154" s="3" t="str">
        <f t="shared" si="27"/>
        <v>Idle</v>
      </c>
      <c r="O154" s="3" t="str">
        <f t="shared" si="35"/>
        <v>Idle</v>
      </c>
      <c r="P154" s="2">
        <f t="shared" si="28"/>
        <v>0</v>
      </c>
      <c r="Q154" s="2">
        <f t="shared" si="29"/>
        <v>0</v>
      </c>
      <c r="R154" s="2">
        <f t="shared" si="30"/>
        <v>0</v>
      </c>
      <c r="S154" s="2">
        <f t="shared" si="31"/>
        <v>0</v>
      </c>
      <c r="T154" s="2">
        <f t="shared" si="32"/>
        <v>0</v>
      </c>
      <c r="U154" s="2">
        <f>IF(O154="Reg", R154 * Inputs!$B$7, 0)</f>
        <v>0</v>
      </c>
      <c r="V154" s="2">
        <f>MAX(F154 + P154*Inputs!$B$15 - (Q154/Inputs!$B$16) - U154, 0)</f>
        <v>0</v>
      </c>
    </row>
    <row r="155" spans="1:22" x14ac:dyDescent="0.3">
      <c r="A155" s="1">
        <v>46029.375</v>
      </c>
      <c r="B155" s="2">
        <v>3.9252937937454799</v>
      </c>
      <c r="C155" s="2">
        <v>3.1640616247844848</v>
      </c>
      <c r="D155" s="2">
        <f t="shared" si="24"/>
        <v>31.812162989184042</v>
      </c>
      <c r="E155" s="2">
        <f t="shared" si="25"/>
        <v>25.772724663764677</v>
      </c>
      <c r="F155" s="2">
        <f t="shared" si="33"/>
        <v>0</v>
      </c>
      <c r="G155" s="2">
        <f t="shared" si="34"/>
        <v>170</v>
      </c>
      <c r="H155" s="2">
        <f>MIN(Inputs!$B$2, (Inputs!$B$14 - F155)/Inputs!$B$15)</f>
        <v>170</v>
      </c>
      <c r="I155" s="2">
        <f>MAX(MIN(Inputs!$B$2, F155*Inputs!$B$16, Inputs!$B$14*Inputs!$B$4 - G155), 0)</f>
        <v>0</v>
      </c>
      <c r="J155" s="2">
        <f>MAX(MIN(Inputs!$B$2, F155*Inputs!$B$16, (Inputs!$B$14-F155)/Inputs!$B$15)*Inputs!$B$9, 0)</f>
        <v>0</v>
      </c>
      <c r="K155" s="2">
        <f>MAX(E155*Inputs!$B$5 - B155 - Inputs!$B$8, 0) * H155</f>
        <v>0</v>
      </c>
      <c r="L155" s="2">
        <f>IF(B155 &gt;= D155*Inputs!$B$10, MAX(B155 - E155/Inputs!$B$5 - Inputs!$B$8, 0) * I155, 0)</f>
        <v>0</v>
      </c>
      <c r="M155" s="2">
        <f t="shared" si="26"/>
        <v>0</v>
      </c>
      <c r="N155" s="3" t="str">
        <f t="shared" si="27"/>
        <v>Idle</v>
      </c>
      <c r="O155" s="3" t="str">
        <f t="shared" si="35"/>
        <v>Idle</v>
      </c>
      <c r="P155" s="2">
        <f t="shared" si="28"/>
        <v>0</v>
      </c>
      <c r="Q155" s="2">
        <f t="shared" si="29"/>
        <v>0</v>
      </c>
      <c r="R155" s="2">
        <f t="shared" si="30"/>
        <v>0</v>
      </c>
      <c r="S155" s="2">
        <f t="shared" si="31"/>
        <v>0</v>
      </c>
      <c r="T155" s="2">
        <f t="shared" si="32"/>
        <v>0</v>
      </c>
      <c r="U155" s="2">
        <f>IF(O155="Reg", R155 * Inputs!$B$7, 0)</f>
        <v>0</v>
      </c>
      <c r="V155" s="2">
        <f>MAX(F155 + P155*Inputs!$B$15 - (Q155/Inputs!$B$16) - U155, 0)</f>
        <v>0</v>
      </c>
    </row>
    <row r="156" spans="1:22" x14ac:dyDescent="0.3">
      <c r="A156" s="1">
        <v>46029.416666666657</v>
      </c>
      <c r="B156" s="2">
        <v>9.0228241105438425</v>
      </c>
      <c r="C156" s="2">
        <v>19.786467820474261</v>
      </c>
      <c r="D156" s="2">
        <f t="shared" si="24"/>
        <v>31.812162989184042</v>
      </c>
      <c r="E156" s="2">
        <f t="shared" si="25"/>
        <v>35.063694351177212</v>
      </c>
      <c r="F156" s="2">
        <f t="shared" si="33"/>
        <v>0</v>
      </c>
      <c r="G156" s="2">
        <f t="shared" si="34"/>
        <v>170</v>
      </c>
      <c r="H156" s="2">
        <f>MIN(Inputs!$B$2, (Inputs!$B$14 - F156)/Inputs!$B$15)</f>
        <v>170</v>
      </c>
      <c r="I156" s="2">
        <f>MAX(MIN(Inputs!$B$2, F156*Inputs!$B$16, Inputs!$B$14*Inputs!$B$4 - G156), 0)</f>
        <v>0</v>
      </c>
      <c r="J156" s="2">
        <f>MAX(MIN(Inputs!$B$2, F156*Inputs!$B$16, (Inputs!$B$14-F156)/Inputs!$B$15)*Inputs!$B$9, 0)</f>
        <v>0</v>
      </c>
      <c r="K156" s="2">
        <f>MAX(E156*Inputs!$B$5 - B156 - Inputs!$B$8, 0) * H156</f>
        <v>311.64857614365729</v>
      </c>
      <c r="L156" s="2">
        <f>IF(B156 &gt;= D156*Inputs!$B$10, MAX(B156 - E156/Inputs!$B$5 - Inputs!$B$8, 0) * I156, 0)</f>
        <v>0</v>
      </c>
      <c r="M156" s="2">
        <f t="shared" si="26"/>
        <v>0</v>
      </c>
      <c r="N156" s="3" t="str">
        <f t="shared" si="27"/>
        <v>Charge</v>
      </c>
      <c r="O156" s="3" t="str">
        <f t="shared" si="35"/>
        <v>Charge</v>
      </c>
      <c r="P156" s="2">
        <f t="shared" si="28"/>
        <v>170</v>
      </c>
      <c r="Q156" s="2">
        <f t="shared" si="29"/>
        <v>0</v>
      </c>
      <c r="R156" s="2">
        <f t="shared" si="30"/>
        <v>0</v>
      </c>
      <c r="S156" s="2">
        <f t="shared" si="31"/>
        <v>-1533.8800987924533</v>
      </c>
      <c r="T156" s="2">
        <f t="shared" si="32"/>
        <v>0</v>
      </c>
      <c r="U156" s="2">
        <f>IF(O156="Reg", R156 * Inputs!$B$7, 0)</f>
        <v>0</v>
      </c>
      <c r="V156" s="2">
        <f>MAX(F156 + P156*Inputs!$B$15 - (Q156/Inputs!$B$16) - U156, 0)</f>
        <v>170</v>
      </c>
    </row>
    <row r="157" spans="1:22" x14ac:dyDescent="0.3">
      <c r="A157" s="1">
        <v>46029.458333333343</v>
      </c>
      <c r="B157" s="2">
        <v>12.9305840023658</v>
      </c>
      <c r="C157" s="2">
        <v>3.9432735968167369</v>
      </c>
      <c r="D157" s="2">
        <f t="shared" si="24"/>
        <v>31.812162989184042</v>
      </c>
      <c r="E157" s="2">
        <f t="shared" si="25"/>
        <v>44.077069895764772</v>
      </c>
      <c r="F157" s="2">
        <f t="shared" si="33"/>
        <v>170</v>
      </c>
      <c r="G157" s="2">
        <f t="shared" si="34"/>
        <v>170</v>
      </c>
      <c r="H157" s="2">
        <f>MIN(Inputs!$B$2, (Inputs!$B$14 - F157)/Inputs!$B$15)</f>
        <v>170</v>
      </c>
      <c r="I157" s="2">
        <f>MAX(MIN(Inputs!$B$2, F157*Inputs!$B$16, Inputs!$B$14*Inputs!$B$4 - G157), 0)</f>
        <v>170</v>
      </c>
      <c r="J157" s="2">
        <f>MAX(MIN(Inputs!$B$2, F157*Inputs!$B$16, (Inputs!$B$14-F157)/Inputs!$B$15)*Inputs!$B$9, 0)</f>
        <v>136</v>
      </c>
      <c r="K157" s="2">
        <f>MAX(E157*Inputs!$B$5 - B157 - Inputs!$B$8, 0) * H157</f>
        <v>995.73037600422401</v>
      </c>
      <c r="L157" s="2">
        <f>IF(B157 &gt;= D157*Inputs!$B$10, MAX(B157 - E157/Inputs!$B$5 - Inputs!$B$8, 0) * I157, 0)</f>
        <v>0</v>
      </c>
      <c r="M157" s="2">
        <f t="shared" si="26"/>
        <v>536.28520916707623</v>
      </c>
      <c r="N157" s="3" t="str">
        <f t="shared" si="27"/>
        <v>Charge</v>
      </c>
      <c r="O157" s="3" t="str">
        <f t="shared" si="35"/>
        <v>Charge</v>
      </c>
      <c r="P157" s="2">
        <f t="shared" si="28"/>
        <v>170</v>
      </c>
      <c r="Q157" s="2">
        <f t="shared" si="29"/>
        <v>0</v>
      </c>
      <c r="R157" s="2">
        <f t="shared" si="30"/>
        <v>0</v>
      </c>
      <c r="S157" s="2">
        <f t="shared" si="31"/>
        <v>-2198.1992804021861</v>
      </c>
      <c r="T157" s="2">
        <f t="shared" si="32"/>
        <v>0</v>
      </c>
      <c r="U157" s="2">
        <f>IF(O157="Reg", R157 * Inputs!$B$7, 0)</f>
        <v>0</v>
      </c>
      <c r="V157" s="2">
        <f>MAX(F157 + P157*Inputs!$B$15 - (Q157/Inputs!$B$16) - U157, 0)</f>
        <v>340</v>
      </c>
    </row>
    <row r="158" spans="1:22" x14ac:dyDescent="0.3">
      <c r="A158" s="1">
        <v>46029.5</v>
      </c>
      <c r="B158" s="2">
        <v>32.925055332512848</v>
      </c>
      <c r="C158" s="2">
        <v>10.52484826334536</v>
      </c>
      <c r="D158" s="2">
        <f t="shared" si="24"/>
        <v>31.812162989184042</v>
      </c>
      <c r="E158" s="2">
        <f t="shared" si="25"/>
        <v>53.879442585646366</v>
      </c>
      <c r="F158" s="2">
        <f t="shared" si="33"/>
        <v>340</v>
      </c>
      <c r="G158" s="2">
        <f t="shared" si="34"/>
        <v>170</v>
      </c>
      <c r="H158" s="2">
        <f>MIN(Inputs!$B$2, (Inputs!$B$14 - F158)/Inputs!$B$15)</f>
        <v>0</v>
      </c>
      <c r="I158" s="2">
        <f>MAX(MIN(Inputs!$B$2, F158*Inputs!$B$16, Inputs!$B$14*Inputs!$B$4 - G158), 0)</f>
        <v>170</v>
      </c>
      <c r="J158" s="2">
        <f>MAX(MIN(Inputs!$B$2, F158*Inputs!$B$16, (Inputs!$B$14-F158)/Inputs!$B$15)*Inputs!$B$9, 0)</f>
        <v>0</v>
      </c>
      <c r="K158" s="2">
        <f>MAX(E158*Inputs!$B$5 - B158 - Inputs!$B$8, 0) * H158</f>
        <v>0</v>
      </c>
      <c r="L158" s="2">
        <f>IF(B158 &gt;= D158*Inputs!$B$10, MAX(B158 - E158/Inputs!$B$5 - Inputs!$B$8, 0) * I158, 0)</f>
        <v>0</v>
      </c>
      <c r="M158" s="2">
        <f t="shared" si="26"/>
        <v>0</v>
      </c>
      <c r="N158" s="3" t="str">
        <f t="shared" si="27"/>
        <v>Idle</v>
      </c>
      <c r="O158" s="3" t="str">
        <f t="shared" si="35"/>
        <v>Idle</v>
      </c>
      <c r="P158" s="2">
        <f t="shared" si="28"/>
        <v>0</v>
      </c>
      <c r="Q158" s="2">
        <f t="shared" si="29"/>
        <v>0</v>
      </c>
      <c r="R158" s="2">
        <f t="shared" si="30"/>
        <v>0</v>
      </c>
      <c r="S158" s="2">
        <f t="shared" si="31"/>
        <v>0</v>
      </c>
      <c r="T158" s="2">
        <f t="shared" si="32"/>
        <v>0</v>
      </c>
      <c r="U158" s="2">
        <f>IF(O158="Reg", R158 * Inputs!$B$7, 0)</f>
        <v>0</v>
      </c>
      <c r="V158" s="2">
        <f>MAX(F158 + P158*Inputs!$B$15 - (Q158/Inputs!$B$16) - U158, 0)</f>
        <v>340</v>
      </c>
    </row>
    <row r="159" spans="1:22" x14ac:dyDescent="0.3">
      <c r="A159" s="1">
        <v>46029.541666666657</v>
      </c>
      <c r="B159" s="2">
        <v>40.227430686406279</v>
      </c>
      <c r="C159" s="2">
        <v>2.0003630825154208</v>
      </c>
      <c r="D159" s="2">
        <f t="shared" si="24"/>
        <v>31.812162989184042</v>
      </c>
      <c r="E159" s="2">
        <f t="shared" si="25"/>
        <v>59.333451737318427</v>
      </c>
      <c r="F159" s="2">
        <f t="shared" si="33"/>
        <v>340</v>
      </c>
      <c r="G159" s="2">
        <f t="shared" si="34"/>
        <v>170</v>
      </c>
      <c r="H159" s="2">
        <f>MIN(Inputs!$B$2, (Inputs!$B$14 - F159)/Inputs!$B$15)</f>
        <v>0</v>
      </c>
      <c r="I159" s="2">
        <f>MAX(MIN(Inputs!$B$2, F159*Inputs!$B$16, Inputs!$B$14*Inputs!$B$4 - G159), 0)</f>
        <v>170</v>
      </c>
      <c r="J159" s="2">
        <f>MAX(MIN(Inputs!$B$2, F159*Inputs!$B$16, (Inputs!$B$14-F159)/Inputs!$B$15)*Inputs!$B$9, 0)</f>
        <v>0</v>
      </c>
      <c r="K159" s="2">
        <f>MAX(E159*Inputs!$B$5 - B159 - Inputs!$B$8, 0) * H159</f>
        <v>0</v>
      </c>
      <c r="L159" s="2">
        <f>IF(B159 &gt;= D159*Inputs!$B$10, MAX(B159 - E159/Inputs!$B$5 - Inputs!$B$8, 0) * I159, 0)</f>
        <v>0</v>
      </c>
      <c r="M159" s="2">
        <f t="shared" si="26"/>
        <v>0</v>
      </c>
      <c r="N159" s="3" t="str">
        <f t="shared" si="27"/>
        <v>Idle</v>
      </c>
      <c r="O159" s="3" t="str">
        <f t="shared" si="35"/>
        <v>Idle</v>
      </c>
      <c r="P159" s="2">
        <f t="shared" si="28"/>
        <v>0</v>
      </c>
      <c r="Q159" s="2">
        <f t="shared" si="29"/>
        <v>0</v>
      </c>
      <c r="R159" s="2">
        <f t="shared" si="30"/>
        <v>0</v>
      </c>
      <c r="S159" s="2">
        <f t="shared" si="31"/>
        <v>0</v>
      </c>
      <c r="T159" s="2">
        <f t="shared" si="32"/>
        <v>0</v>
      </c>
      <c r="U159" s="2">
        <f>IF(O159="Reg", R159 * Inputs!$B$7, 0)</f>
        <v>0</v>
      </c>
      <c r="V159" s="2">
        <f>MAX(F159 + P159*Inputs!$B$15 - (Q159/Inputs!$B$16) - U159, 0)</f>
        <v>340</v>
      </c>
    </row>
    <row r="160" spans="1:22" x14ac:dyDescent="0.3">
      <c r="A160" s="1">
        <v>46029.583333333343</v>
      </c>
      <c r="B160" s="2">
        <v>55.605160057013833</v>
      </c>
      <c r="C160" s="2">
        <v>9.1417960036778112</v>
      </c>
      <c r="D160" s="2">
        <f t="shared" si="24"/>
        <v>31.812162989184042</v>
      </c>
      <c r="E160" s="2">
        <f t="shared" si="25"/>
        <v>64.248099660374479</v>
      </c>
      <c r="F160" s="2">
        <f t="shared" si="33"/>
        <v>340</v>
      </c>
      <c r="G160" s="2">
        <f t="shared" si="34"/>
        <v>170</v>
      </c>
      <c r="H160" s="2">
        <f>MIN(Inputs!$B$2, (Inputs!$B$14 - F160)/Inputs!$B$15)</f>
        <v>0</v>
      </c>
      <c r="I160" s="2">
        <f>MAX(MIN(Inputs!$B$2, F160*Inputs!$B$16, Inputs!$B$14*Inputs!$B$4 - G160), 0)</f>
        <v>170</v>
      </c>
      <c r="J160" s="2">
        <f>MAX(MIN(Inputs!$B$2, F160*Inputs!$B$16, (Inputs!$B$14-F160)/Inputs!$B$15)*Inputs!$B$9, 0)</f>
        <v>0</v>
      </c>
      <c r="K160" s="2">
        <f>MAX(E160*Inputs!$B$5 - B160 - Inputs!$B$8, 0) * H160</f>
        <v>0</v>
      </c>
      <c r="L160" s="2">
        <f>IF(B160 &gt;= D160*Inputs!$B$10, MAX(B160 - E160/Inputs!$B$5 - Inputs!$B$8, 0) * I160, 0)</f>
        <v>0</v>
      </c>
      <c r="M160" s="2">
        <f t="shared" si="26"/>
        <v>0</v>
      </c>
      <c r="N160" s="3" t="str">
        <f t="shared" si="27"/>
        <v>Idle</v>
      </c>
      <c r="O160" s="3" t="str">
        <f t="shared" si="35"/>
        <v>Idle</v>
      </c>
      <c r="P160" s="2">
        <f t="shared" si="28"/>
        <v>0</v>
      </c>
      <c r="Q160" s="2">
        <f t="shared" si="29"/>
        <v>0</v>
      </c>
      <c r="R160" s="2">
        <f t="shared" si="30"/>
        <v>0</v>
      </c>
      <c r="S160" s="2">
        <f t="shared" si="31"/>
        <v>0</v>
      </c>
      <c r="T160" s="2">
        <f t="shared" si="32"/>
        <v>0</v>
      </c>
      <c r="U160" s="2">
        <f>IF(O160="Reg", R160 * Inputs!$B$7, 0)</f>
        <v>0</v>
      </c>
      <c r="V160" s="2">
        <f>MAX(F160 + P160*Inputs!$B$15 - (Q160/Inputs!$B$16) - U160, 0)</f>
        <v>340</v>
      </c>
    </row>
    <row r="161" spans="1:22" x14ac:dyDescent="0.3">
      <c r="A161" s="1">
        <v>46029.625</v>
      </c>
      <c r="B161" s="2">
        <v>59.671111918220703</v>
      </c>
      <c r="C161" s="2">
        <v>2.2537567252846609</v>
      </c>
      <c r="D161" s="2">
        <f t="shared" si="24"/>
        <v>31.812162989184042</v>
      </c>
      <c r="E161" s="2">
        <f t="shared" si="25"/>
        <v>65.844029162506033</v>
      </c>
      <c r="F161" s="2">
        <f t="shared" si="33"/>
        <v>340</v>
      </c>
      <c r="G161" s="2">
        <f t="shared" si="34"/>
        <v>170</v>
      </c>
      <c r="H161" s="2">
        <f>MIN(Inputs!$B$2, (Inputs!$B$14 - F161)/Inputs!$B$15)</f>
        <v>0</v>
      </c>
      <c r="I161" s="2">
        <f>MAX(MIN(Inputs!$B$2, F161*Inputs!$B$16, Inputs!$B$14*Inputs!$B$4 - G161), 0)</f>
        <v>170</v>
      </c>
      <c r="J161" s="2">
        <f>MAX(MIN(Inputs!$B$2, F161*Inputs!$B$16, (Inputs!$B$14-F161)/Inputs!$B$15)*Inputs!$B$9, 0)</f>
        <v>0</v>
      </c>
      <c r="K161" s="2">
        <f>MAX(E161*Inputs!$B$5 - B161 - Inputs!$B$8, 0) * H161</f>
        <v>0</v>
      </c>
      <c r="L161" s="2">
        <f>IF(B161 &gt;= D161*Inputs!$B$10, MAX(B161 - E161/Inputs!$B$5 - Inputs!$B$8, 0) * I161, 0)</f>
        <v>0</v>
      </c>
      <c r="M161" s="2">
        <f t="shared" si="26"/>
        <v>0</v>
      </c>
      <c r="N161" s="3" t="str">
        <f t="shared" si="27"/>
        <v>Idle</v>
      </c>
      <c r="O161" s="3" t="str">
        <f t="shared" si="35"/>
        <v>Idle</v>
      </c>
      <c r="P161" s="2">
        <f t="shared" si="28"/>
        <v>0</v>
      </c>
      <c r="Q161" s="2">
        <f t="shared" si="29"/>
        <v>0</v>
      </c>
      <c r="R161" s="2">
        <f t="shared" si="30"/>
        <v>0</v>
      </c>
      <c r="S161" s="2">
        <f t="shared" si="31"/>
        <v>0</v>
      </c>
      <c r="T161" s="2">
        <f t="shared" si="32"/>
        <v>0</v>
      </c>
      <c r="U161" s="2">
        <f>IF(O161="Reg", R161 * Inputs!$B$7, 0)</f>
        <v>0</v>
      </c>
      <c r="V161" s="2">
        <f>MAX(F161 + P161*Inputs!$B$15 - (Q161/Inputs!$B$16) - U161, 0)</f>
        <v>340</v>
      </c>
    </row>
    <row r="162" spans="1:22" x14ac:dyDescent="0.3">
      <c r="A162" s="1">
        <v>46029.666666666657</v>
      </c>
      <c r="B162" s="2">
        <v>63.103077378069152</v>
      </c>
      <c r="C162" s="2">
        <v>30.22962402179175</v>
      </c>
      <c r="D162" s="2">
        <f t="shared" si="24"/>
        <v>31.812162989184042</v>
      </c>
      <c r="E162" s="2">
        <f t="shared" si="25"/>
        <v>65.55249523714383</v>
      </c>
      <c r="F162" s="2">
        <f t="shared" si="33"/>
        <v>340</v>
      </c>
      <c r="G162" s="2">
        <f t="shared" si="34"/>
        <v>170</v>
      </c>
      <c r="H162" s="2">
        <f>MIN(Inputs!$B$2, (Inputs!$B$14 - F162)/Inputs!$B$15)</f>
        <v>0</v>
      </c>
      <c r="I162" s="2">
        <f>MAX(MIN(Inputs!$B$2, F162*Inputs!$B$16, Inputs!$B$14*Inputs!$B$4 - G162), 0)</f>
        <v>170</v>
      </c>
      <c r="J162" s="2">
        <f>MAX(MIN(Inputs!$B$2, F162*Inputs!$B$16, (Inputs!$B$14-F162)/Inputs!$B$15)*Inputs!$B$9, 0)</f>
        <v>0</v>
      </c>
      <c r="K162" s="2">
        <f>MAX(E162*Inputs!$B$5 - B162 - Inputs!$B$8, 0) * H162</f>
        <v>0</v>
      </c>
      <c r="L162" s="2">
        <f>IF(B162 &gt;= D162*Inputs!$B$10, MAX(B162 - E162/Inputs!$B$5 - Inputs!$B$8, 0) * I162, 0)</f>
        <v>0</v>
      </c>
      <c r="M162" s="2">
        <f t="shared" si="26"/>
        <v>0</v>
      </c>
      <c r="N162" s="3" t="str">
        <f t="shared" si="27"/>
        <v>Idle</v>
      </c>
      <c r="O162" s="3" t="str">
        <f t="shared" si="35"/>
        <v>Idle</v>
      </c>
      <c r="P162" s="2">
        <f t="shared" si="28"/>
        <v>0</v>
      </c>
      <c r="Q162" s="2">
        <f t="shared" si="29"/>
        <v>0</v>
      </c>
      <c r="R162" s="2">
        <f t="shared" si="30"/>
        <v>0</v>
      </c>
      <c r="S162" s="2">
        <f t="shared" si="31"/>
        <v>0</v>
      </c>
      <c r="T162" s="2">
        <f t="shared" si="32"/>
        <v>0</v>
      </c>
      <c r="U162" s="2">
        <f>IF(O162="Reg", R162 * Inputs!$B$7, 0)</f>
        <v>0</v>
      </c>
      <c r="V162" s="2">
        <f>MAX(F162 + P162*Inputs!$B$15 - (Q162/Inputs!$B$16) - U162, 0)</f>
        <v>340</v>
      </c>
    </row>
    <row r="163" spans="1:22" x14ac:dyDescent="0.3">
      <c r="A163" s="1">
        <v>46029.708333333343</v>
      </c>
      <c r="B163" s="2">
        <v>71.744820141655424</v>
      </c>
      <c r="C163" s="2">
        <v>7.4517337319086572</v>
      </c>
      <c r="D163" s="2">
        <f t="shared" si="24"/>
        <v>31.812162989184042</v>
      </c>
      <c r="E163" s="2">
        <f t="shared" si="25"/>
        <v>63.222813528786126</v>
      </c>
      <c r="F163" s="2">
        <f t="shared" si="33"/>
        <v>340</v>
      </c>
      <c r="G163" s="2">
        <f t="shared" si="34"/>
        <v>170</v>
      </c>
      <c r="H163" s="2">
        <f>MIN(Inputs!$B$2, (Inputs!$B$14 - F163)/Inputs!$B$15)</f>
        <v>0</v>
      </c>
      <c r="I163" s="2">
        <f>MAX(MIN(Inputs!$B$2, F163*Inputs!$B$16, Inputs!$B$14*Inputs!$B$4 - G163), 0)</f>
        <v>170</v>
      </c>
      <c r="J163" s="2">
        <f>MAX(MIN(Inputs!$B$2, F163*Inputs!$B$16, (Inputs!$B$14-F163)/Inputs!$B$15)*Inputs!$B$9, 0)</f>
        <v>0</v>
      </c>
      <c r="K163" s="2">
        <f>MAX(E163*Inputs!$B$5 - B163 - Inputs!$B$8, 0) * H163</f>
        <v>0</v>
      </c>
      <c r="L163" s="2">
        <f>IF(B163 &gt;= D163*Inputs!$B$10, MAX(B163 - E163/Inputs!$B$5 - Inputs!$B$8, 0) * I163, 0)</f>
        <v>0</v>
      </c>
      <c r="M163" s="2">
        <f t="shared" si="26"/>
        <v>0</v>
      </c>
      <c r="N163" s="3" t="str">
        <f t="shared" si="27"/>
        <v>Idle</v>
      </c>
      <c r="O163" s="3" t="str">
        <f t="shared" si="35"/>
        <v>Idle</v>
      </c>
      <c r="P163" s="2">
        <f t="shared" si="28"/>
        <v>0</v>
      </c>
      <c r="Q163" s="2">
        <f t="shared" si="29"/>
        <v>0</v>
      </c>
      <c r="R163" s="2">
        <f t="shared" si="30"/>
        <v>0</v>
      </c>
      <c r="S163" s="2">
        <f t="shared" si="31"/>
        <v>0</v>
      </c>
      <c r="T163" s="2">
        <f t="shared" si="32"/>
        <v>0</v>
      </c>
      <c r="U163" s="2">
        <f>IF(O163="Reg", R163 * Inputs!$B$7, 0)</f>
        <v>0</v>
      </c>
      <c r="V163" s="2">
        <f>MAX(F163 + P163*Inputs!$B$15 - (Q163/Inputs!$B$16) - U163, 0)</f>
        <v>340</v>
      </c>
    </row>
    <row r="164" spans="1:22" x14ac:dyDescent="0.3">
      <c r="A164" s="1">
        <v>46029.75</v>
      </c>
      <c r="B164" s="2">
        <v>65.649110242545206</v>
      </c>
      <c r="C164" s="2">
        <v>2.1373640421030649</v>
      </c>
      <c r="D164" s="2">
        <f t="shared" si="24"/>
        <v>31.812162989184042</v>
      </c>
      <c r="E164" s="2">
        <f t="shared" si="25"/>
        <v>57.431335804360202</v>
      </c>
      <c r="F164" s="2">
        <f t="shared" si="33"/>
        <v>340</v>
      </c>
      <c r="G164" s="2">
        <f t="shared" si="34"/>
        <v>170</v>
      </c>
      <c r="H164" s="2">
        <f>MIN(Inputs!$B$2, (Inputs!$B$14 - F164)/Inputs!$B$15)</f>
        <v>0</v>
      </c>
      <c r="I164" s="2">
        <f>MAX(MIN(Inputs!$B$2, F164*Inputs!$B$16, Inputs!$B$14*Inputs!$B$4 - G164), 0)</f>
        <v>170</v>
      </c>
      <c r="J164" s="2">
        <f>MAX(MIN(Inputs!$B$2, F164*Inputs!$B$16, (Inputs!$B$14-F164)/Inputs!$B$15)*Inputs!$B$9, 0)</f>
        <v>0</v>
      </c>
      <c r="K164" s="2">
        <f>MAX(E164*Inputs!$B$5 - B164 - Inputs!$B$8, 0) * H164</f>
        <v>0</v>
      </c>
      <c r="L164" s="2">
        <f>IF(B164 &gt;= D164*Inputs!$B$10, MAX(B164 - E164/Inputs!$B$5 - Inputs!$B$8, 0) * I164, 0)</f>
        <v>0</v>
      </c>
      <c r="M164" s="2">
        <f t="shared" si="26"/>
        <v>0</v>
      </c>
      <c r="N164" s="3" t="str">
        <f t="shared" si="27"/>
        <v>Idle</v>
      </c>
      <c r="O164" s="3" t="str">
        <f t="shared" si="35"/>
        <v>Idle</v>
      </c>
      <c r="P164" s="2">
        <f t="shared" si="28"/>
        <v>0</v>
      </c>
      <c r="Q164" s="2">
        <f t="shared" si="29"/>
        <v>0</v>
      </c>
      <c r="R164" s="2">
        <f t="shared" si="30"/>
        <v>0</v>
      </c>
      <c r="S164" s="2">
        <f t="shared" si="31"/>
        <v>0</v>
      </c>
      <c r="T164" s="2">
        <f t="shared" si="32"/>
        <v>0</v>
      </c>
      <c r="U164" s="2">
        <f>IF(O164="Reg", R164 * Inputs!$B$7, 0)</f>
        <v>0</v>
      </c>
      <c r="V164" s="2">
        <f>MAX(F164 + P164*Inputs!$B$15 - (Q164/Inputs!$B$16) - U164, 0)</f>
        <v>340</v>
      </c>
    </row>
    <row r="165" spans="1:22" x14ac:dyDescent="0.3">
      <c r="A165" s="1">
        <v>46029.791666666657</v>
      </c>
      <c r="B165" s="2">
        <v>69.715318224742532</v>
      </c>
      <c r="C165" s="2">
        <v>13.3814508219728</v>
      </c>
      <c r="D165" s="2">
        <f t="shared" si="24"/>
        <v>31.812162989184042</v>
      </c>
      <c r="E165" s="2">
        <f t="shared" si="25"/>
        <v>49.678626516039152</v>
      </c>
      <c r="F165" s="2">
        <f t="shared" si="33"/>
        <v>340</v>
      </c>
      <c r="G165" s="2">
        <f t="shared" si="34"/>
        <v>170</v>
      </c>
      <c r="H165" s="2">
        <f>MIN(Inputs!$B$2, (Inputs!$B$14 - F165)/Inputs!$B$15)</f>
        <v>0</v>
      </c>
      <c r="I165" s="2">
        <f>MAX(MIN(Inputs!$B$2, F165*Inputs!$B$16, Inputs!$B$14*Inputs!$B$4 - G165), 0)</f>
        <v>170</v>
      </c>
      <c r="J165" s="2">
        <f>MAX(MIN(Inputs!$B$2, F165*Inputs!$B$16, (Inputs!$B$14-F165)/Inputs!$B$15)*Inputs!$B$9, 0)</f>
        <v>0</v>
      </c>
      <c r="K165" s="2">
        <f>MAX(E165*Inputs!$B$5 - B165 - Inputs!$B$8, 0) * H165</f>
        <v>0</v>
      </c>
      <c r="L165" s="2">
        <f>IF(B165 &gt;= D165*Inputs!$B$10, MAX(B165 - E165/Inputs!$B$5 - Inputs!$B$8, 0) * I165, 0)</f>
        <v>0</v>
      </c>
      <c r="M165" s="2">
        <f t="shared" si="26"/>
        <v>0</v>
      </c>
      <c r="N165" s="3" t="str">
        <f t="shared" si="27"/>
        <v>Idle</v>
      </c>
      <c r="O165" s="3" t="str">
        <f t="shared" si="35"/>
        <v>Idle</v>
      </c>
      <c r="P165" s="2">
        <f t="shared" si="28"/>
        <v>0</v>
      </c>
      <c r="Q165" s="2">
        <f t="shared" si="29"/>
        <v>0</v>
      </c>
      <c r="R165" s="2">
        <f t="shared" si="30"/>
        <v>0</v>
      </c>
      <c r="S165" s="2">
        <f t="shared" si="31"/>
        <v>0</v>
      </c>
      <c r="T165" s="2">
        <f t="shared" si="32"/>
        <v>0</v>
      </c>
      <c r="U165" s="2">
        <f>IF(O165="Reg", R165 * Inputs!$B$7, 0)</f>
        <v>0</v>
      </c>
      <c r="V165" s="2">
        <f>MAX(F165 + P165*Inputs!$B$15 - (Q165/Inputs!$B$16) - U165, 0)</f>
        <v>340</v>
      </c>
    </row>
    <row r="166" spans="1:22" x14ac:dyDescent="0.3">
      <c r="A166" s="1">
        <v>46029.833333333343</v>
      </c>
      <c r="B166" s="2">
        <v>65.180737069803143</v>
      </c>
      <c r="C166" s="2">
        <v>12.11791024212007</v>
      </c>
      <c r="D166" s="2">
        <f t="shared" si="24"/>
        <v>31.812162989184042</v>
      </c>
      <c r="E166" s="2">
        <f t="shared" si="25"/>
        <v>39.534145312186631</v>
      </c>
      <c r="F166" s="2">
        <f t="shared" si="33"/>
        <v>340</v>
      </c>
      <c r="G166" s="2">
        <f t="shared" si="34"/>
        <v>170</v>
      </c>
      <c r="H166" s="2">
        <f>MIN(Inputs!$B$2, (Inputs!$B$14 - F166)/Inputs!$B$15)</f>
        <v>0</v>
      </c>
      <c r="I166" s="2">
        <f>MAX(MIN(Inputs!$B$2, F166*Inputs!$B$16, Inputs!$B$14*Inputs!$B$4 - G166), 0)</f>
        <v>170</v>
      </c>
      <c r="J166" s="2">
        <f>MAX(MIN(Inputs!$B$2, F166*Inputs!$B$16, (Inputs!$B$14-F166)/Inputs!$B$15)*Inputs!$B$9, 0)</f>
        <v>0</v>
      </c>
      <c r="K166" s="2">
        <f>MAX(E166*Inputs!$B$5 - B166 - Inputs!$B$8, 0) * H166</f>
        <v>0</v>
      </c>
      <c r="L166" s="2">
        <f>IF(B166 &gt;= D166*Inputs!$B$10, MAX(B166 - E166/Inputs!$B$5 - Inputs!$B$8, 0) * I166, 0)</f>
        <v>43.447230194116671</v>
      </c>
      <c r="M166" s="2">
        <f t="shared" si="26"/>
        <v>0</v>
      </c>
      <c r="N166" s="3" t="str">
        <f t="shared" si="27"/>
        <v>Discharge</v>
      </c>
      <c r="O166" s="3" t="str">
        <f t="shared" si="35"/>
        <v>Discharge</v>
      </c>
      <c r="P166" s="2">
        <f t="shared" si="28"/>
        <v>0</v>
      </c>
      <c r="Q166" s="2">
        <f t="shared" si="29"/>
        <v>170</v>
      </c>
      <c r="R166" s="2">
        <f t="shared" si="30"/>
        <v>0</v>
      </c>
      <c r="S166" s="2">
        <f t="shared" si="31"/>
        <v>11080.725301866534</v>
      </c>
      <c r="T166" s="2">
        <f t="shared" si="32"/>
        <v>0</v>
      </c>
      <c r="U166" s="2">
        <f>IF(O166="Reg", R166 * Inputs!$B$7, 0)</f>
        <v>0</v>
      </c>
      <c r="V166" s="2">
        <f>MAX(F166 + P166*Inputs!$B$15 - (Q166/Inputs!$B$16) - U166, 0)</f>
        <v>170</v>
      </c>
    </row>
    <row r="167" spans="1:22" x14ac:dyDescent="0.3">
      <c r="A167" s="1">
        <v>46029.875</v>
      </c>
      <c r="B167" s="2">
        <v>57.921908366047568</v>
      </c>
      <c r="C167" s="2">
        <v>5.5717175017069991</v>
      </c>
      <c r="D167" s="2">
        <f t="shared" si="24"/>
        <v>31.812162989184042</v>
      </c>
      <c r="E167" s="2">
        <f t="shared" si="25"/>
        <v>31.555463727391967</v>
      </c>
      <c r="F167" s="2">
        <f t="shared" si="33"/>
        <v>170</v>
      </c>
      <c r="G167" s="2">
        <f t="shared" si="34"/>
        <v>340</v>
      </c>
      <c r="H167" s="2">
        <f>MIN(Inputs!$B$2, (Inputs!$B$14 - F167)/Inputs!$B$15)</f>
        <v>170</v>
      </c>
      <c r="I167" s="2">
        <f>MAX(MIN(Inputs!$B$2, F167*Inputs!$B$16, Inputs!$B$14*Inputs!$B$4 - G167), 0)</f>
        <v>0</v>
      </c>
      <c r="J167" s="2">
        <f>MAX(MIN(Inputs!$B$2, F167*Inputs!$B$16, (Inputs!$B$14-F167)/Inputs!$B$15)*Inputs!$B$9, 0)</f>
        <v>136</v>
      </c>
      <c r="K167" s="2">
        <f>MAX(E167*Inputs!$B$5 - B167 - Inputs!$B$8, 0) * H167</f>
        <v>0</v>
      </c>
      <c r="L167" s="2">
        <f>IF(B167 &gt;= D167*Inputs!$B$10, MAX(B167 - E167/Inputs!$B$5 - Inputs!$B$8, 0) * I167, 0)</f>
        <v>0</v>
      </c>
      <c r="M167" s="2">
        <f t="shared" si="26"/>
        <v>757.75358023215188</v>
      </c>
      <c r="N167" s="3" t="str">
        <f t="shared" si="27"/>
        <v>Reg</v>
      </c>
      <c r="O167" s="3" t="str">
        <f t="shared" si="35"/>
        <v>Discharge</v>
      </c>
      <c r="P167" s="2">
        <f t="shared" si="28"/>
        <v>0</v>
      </c>
      <c r="Q167" s="2">
        <f t="shared" si="29"/>
        <v>0</v>
      </c>
      <c r="R167" s="2">
        <f t="shared" si="30"/>
        <v>0</v>
      </c>
      <c r="S167" s="2">
        <f t="shared" si="31"/>
        <v>0</v>
      </c>
      <c r="T167" s="2">
        <f t="shared" si="32"/>
        <v>0</v>
      </c>
      <c r="U167" s="2">
        <f>IF(O167="Reg", R167 * Inputs!$B$7, 0)</f>
        <v>0</v>
      </c>
      <c r="V167" s="2">
        <f>MAX(F167 + P167*Inputs!$B$15 - (Q167/Inputs!$B$16) - U167, 0)</f>
        <v>170</v>
      </c>
    </row>
    <row r="168" spans="1:22" x14ac:dyDescent="0.3">
      <c r="A168" s="1">
        <v>46029.916666666657</v>
      </c>
      <c r="B168" s="2">
        <v>49.124987127922829</v>
      </c>
      <c r="C168" s="2">
        <v>29.294922040246941</v>
      </c>
      <c r="D168" s="2">
        <f t="shared" si="24"/>
        <v>31.812162989184042</v>
      </c>
      <c r="E168" s="2">
        <f t="shared" si="25"/>
        <v>21.901812333050703</v>
      </c>
      <c r="F168" s="2">
        <f t="shared" si="33"/>
        <v>170</v>
      </c>
      <c r="G168" s="2">
        <f t="shared" si="34"/>
        <v>340</v>
      </c>
      <c r="H168" s="2">
        <f>MIN(Inputs!$B$2, (Inputs!$B$14 - F168)/Inputs!$B$15)</f>
        <v>170</v>
      </c>
      <c r="I168" s="2">
        <f>MAX(MIN(Inputs!$B$2, F168*Inputs!$B$16, Inputs!$B$14*Inputs!$B$4 - G168), 0)</f>
        <v>0</v>
      </c>
      <c r="J168" s="2">
        <f>MAX(MIN(Inputs!$B$2, F168*Inputs!$B$16, (Inputs!$B$14-F168)/Inputs!$B$15)*Inputs!$B$9, 0)</f>
        <v>136</v>
      </c>
      <c r="K168" s="2">
        <f>MAX(E168*Inputs!$B$5 - B168 - Inputs!$B$8, 0) * H168</f>
        <v>0</v>
      </c>
      <c r="L168" s="2">
        <f>IF(B168 &gt;= D168*Inputs!$B$10, MAX(B168 - E168/Inputs!$B$5 - Inputs!$B$8, 0) * I168, 0)</f>
        <v>0</v>
      </c>
      <c r="M168" s="2">
        <f t="shared" si="26"/>
        <v>3984.1093974735841</v>
      </c>
      <c r="N168" s="3" t="str">
        <f t="shared" si="27"/>
        <v>Reg</v>
      </c>
      <c r="O168" s="3" t="str">
        <f t="shared" si="35"/>
        <v>Reg</v>
      </c>
      <c r="P168" s="2">
        <f t="shared" si="28"/>
        <v>0</v>
      </c>
      <c r="Q168" s="2">
        <f t="shared" si="29"/>
        <v>0</v>
      </c>
      <c r="R168" s="2">
        <f t="shared" si="30"/>
        <v>136</v>
      </c>
      <c r="S168" s="2">
        <f t="shared" si="31"/>
        <v>0</v>
      </c>
      <c r="T168" s="2">
        <f t="shared" si="32"/>
        <v>3984.1093974735841</v>
      </c>
      <c r="U168" s="2">
        <f>IF(O168="Reg", R168 * Inputs!$B$7, 0)</f>
        <v>2.72</v>
      </c>
      <c r="V168" s="2">
        <f>MAX(F168 + P168*Inputs!$B$15 - (Q168/Inputs!$B$16) - U168, 0)</f>
        <v>167.28</v>
      </c>
    </row>
    <row r="169" spans="1:22" x14ac:dyDescent="0.3">
      <c r="A169" s="1">
        <v>46029.958333333343</v>
      </c>
      <c r="B169" s="2">
        <v>36.995953795099922</v>
      </c>
      <c r="C169" s="2">
        <v>10.93785006430865</v>
      </c>
      <c r="D169" s="2">
        <f t="shared" si="24"/>
        <v>31.812162989184042</v>
      </c>
      <c r="E169" s="2">
        <f t="shared" si="25"/>
        <v>13.714314478396901</v>
      </c>
      <c r="F169" s="2">
        <f t="shared" si="33"/>
        <v>167.28</v>
      </c>
      <c r="G169" s="2">
        <f t="shared" si="34"/>
        <v>340</v>
      </c>
      <c r="H169" s="2">
        <f>MIN(Inputs!$B$2, (Inputs!$B$14 - F169)/Inputs!$B$15)</f>
        <v>170</v>
      </c>
      <c r="I169" s="2">
        <f>MAX(MIN(Inputs!$B$2, F169*Inputs!$B$16, Inputs!$B$14*Inputs!$B$4 - G169), 0)</f>
        <v>0</v>
      </c>
      <c r="J169" s="2">
        <f>MAX(MIN(Inputs!$B$2, F169*Inputs!$B$16, (Inputs!$B$14-F169)/Inputs!$B$15)*Inputs!$B$9, 0)</f>
        <v>133.82400000000001</v>
      </c>
      <c r="K169" s="2">
        <f>MAX(E169*Inputs!$B$5 - B169 - Inputs!$B$8, 0) * H169</f>
        <v>0</v>
      </c>
      <c r="L169" s="2">
        <f>IF(B169 &gt;= D169*Inputs!$B$10, MAX(B169 - E169/Inputs!$B$5 - Inputs!$B$8, 0) * I169, 0)</f>
        <v>0</v>
      </c>
      <c r="M169" s="2">
        <f t="shared" si="26"/>
        <v>1463.746847006041</v>
      </c>
      <c r="N169" s="3" t="str">
        <f t="shared" si="27"/>
        <v>Reg</v>
      </c>
      <c r="O169" s="3" t="str">
        <f t="shared" si="35"/>
        <v>Reg</v>
      </c>
      <c r="P169" s="2">
        <f t="shared" si="28"/>
        <v>0</v>
      </c>
      <c r="Q169" s="2">
        <f t="shared" si="29"/>
        <v>0</v>
      </c>
      <c r="R169" s="2">
        <f t="shared" si="30"/>
        <v>133.82400000000001</v>
      </c>
      <c r="S169" s="2">
        <f t="shared" si="31"/>
        <v>0</v>
      </c>
      <c r="T169" s="2">
        <f t="shared" si="32"/>
        <v>1463.746847006041</v>
      </c>
      <c r="U169" s="2">
        <f>IF(O169="Reg", R169 * Inputs!$B$7, 0)</f>
        <v>2.6764800000000002</v>
      </c>
      <c r="V169" s="2">
        <f>MAX(F169 + P169*Inputs!$B$15 - (Q169/Inputs!$B$16) - U169, 0)</f>
        <v>164.60352</v>
      </c>
    </row>
    <row r="170" spans="1:22" x14ac:dyDescent="0.3">
      <c r="A170" s="1">
        <v>46030</v>
      </c>
      <c r="B170" s="2">
        <v>19.13285451261893</v>
      </c>
      <c r="C170" s="2">
        <v>2.3609835973080679</v>
      </c>
      <c r="D170" s="2">
        <f t="shared" si="24"/>
        <v>30.896160449275953</v>
      </c>
      <c r="E170" s="2">
        <f t="shared" si="25"/>
        <v>7.548322179213578</v>
      </c>
      <c r="F170" s="2">
        <f t="shared" si="33"/>
        <v>164.60352</v>
      </c>
      <c r="G170" s="2">
        <f t="shared" si="34"/>
        <v>0</v>
      </c>
      <c r="H170" s="2">
        <f>MIN(Inputs!$B$2, (Inputs!$B$14 - F170)/Inputs!$B$15)</f>
        <v>170</v>
      </c>
      <c r="I170" s="2">
        <f>MAX(MIN(Inputs!$B$2, F170*Inputs!$B$16, Inputs!$B$14*Inputs!$B$4 - G170), 0)</f>
        <v>164.60352</v>
      </c>
      <c r="J170" s="2">
        <f>MAX(MIN(Inputs!$B$2, F170*Inputs!$B$16, (Inputs!$B$14-F170)/Inputs!$B$15)*Inputs!$B$9, 0)</f>
        <v>131.682816</v>
      </c>
      <c r="K170" s="2">
        <f>MAX(E170*Inputs!$B$5 - B170 - Inputs!$B$8, 0) * H170</f>
        <v>0</v>
      </c>
      <c r="L170" s="2">
        <f>IF(B170 &gt;= D170*Inputs!$B$10, MAX(B170 - E170/Inputs!$B$5 - Inputs!$B$8, 0) * I170, 0)</f>
        <v>0</v>
      </c>
      <c r="M170" s="2">
        <f t="shared" si="26"/>
        <v>310.90096862333644</v>
      </c>
      <c r="N170" s="3" t="str">
        <f t="shared" si="27"/>
        <v>Reg</v>
      </c>
      <c r="O170" s="3" t="str">
        <f t="shared" si="35"/>
        <v>Reg</v>
      </c>
      <c r="P170" s="2">
        <f t="shared" si="28"/>
        <v>0</v>
      </c>
      <c r="Q170" s="2">
        <f t="shared" si="29"/>
        <v>0</v>
      </c>
      <c r="R170" s="2">
        <f t="shared" si="30"/>
        <v>131.682816</v>
      </c>
      <c r="S170" s="2">
        <f t="shared" si="31"/>
        <v>0</v>
      </c>
      <c r="T170" s="2">
        <f t="shared" si="32"/>
        <v>310.90096862333644</v>
      </c>
      <c r="U170" s="2">
        <f>IF(O170="Reg", R170 * Inputs!$B$7, 0)</f>
        <v>2.6336563200000001</v>
      </c>
      <c r="V170" s="2">
        <f>MAX(F170 + P170*Inputs!$B$15 - (Q170/Inputs!$B$16) - U170, 0)</f>
        <v>161.96986368</v>
      </c>
    </row>
    <row r="171" spans="1:22" x14ac:dyDescent="0.3">
      <c r="A171" s="1">
        <v>46030.041666666657</v>
      </c>
      <c r="B171" s="2">
        <v>8.8484310016274001</v>
      </c>
      <c r="C171" s="2">
        <v>34.152189877787073</v>
      </c>
      <c r="D171" s="2">
        <f t="shared" si="24"/>
        <v>30.896160449275953</v>
      </c>
      <c r="E171" s="2">
        <f t="shared" si="25"/>
        <v>4.3595130937770898</v>
      </c>
      <c r="F171" s="2">
        <f t="shared" si="33"/>
        <v>161.96986368</v>
      </c>
      <c r="G171" s="2">
        <f t="shared" si="34"/>
        <v>0</v>
      </c>
      <c r="H171" s="2">
        <f>MIN(Inputs!$B$2, (Inputs!$B$14 - F171)/Inputs!$B$15)</f>
        <v>170</v>
      </c>
      <c r="I171" s="2">
        <f>MAX(MIN(Inputs!$B$2, F171*Inputs!$B$16, Inputs!$B$14*Inputs!$B$4 - G171), 0)</f>
        <v>161.96986368</v>
      </c>
      <c r="J171" s="2">
        <f>MAX(MIN(Inputs!$B$2, F171*Inputs!$B$16, (Inputs!$B$14-F171)/Inputs!$B$15)*Inputs!$B$9, 0)</f>
        <v>129.57589094400001</v>
      </c>
      <c r="K171" s="2">
        <f>MAX(E171*Inputs!$B$5 - B171 - Inputs!$B$8, 0) * H171</f>
        <v>0</v>
      </c>
      <c r="L171" s="2">
        <f>IF(B171 &gt;= D171*Inputs!$B$10, MAX(B171 - E171/Inputs!$B$5 - Inputs!$B$8, 0) * I171, 0)</f>
        <v>0</v>
      </c>
      <c r="M171" s="2">
        <f t="shared" si="26"/>
        <v>4425.300431102919</v>
      </c>
      <c r="N171" s="3" t="str">
        <f t="shared" si="27"/>
        <v>Reg</v>
      </c>
      <c r="O171" s="3" t="str">
        <f t="shared" si="35"/>
        <v>Reg</v>
      </c>
      <c r="P171" s="2">
        <f t="shared" si="28"/>
        <v>0</v>
      </c>
      <c r="Q171" s="2">
        <f t="shared" si="29"/>
        <v>0</v>
      </c>
      <c r="R171" s="2">
        <f t="shared" si="30"/>
        <v>129.57589094400001</v>
      </c>
      <c r="S171" s="2">
        <f t="shared" si="31"/>
        <v>0</v>
      </c>
      <c r="T171" s="2">
        <f t="shared" si="32"/>
        <v>4425.300431102919</v>
      </c>
      <c r="U171" s="2">
        <f>IF(O171="Reg", R171 * Inputs!$B$7, 0)</f>
        <v>2.5915178188800003</v>
      </c>
      <c r="V171" s="2">
        <f>MAX(F171 + P171*Inputs!$B$15 - (Q171/Inputs!$B$16) - U171, 0)</f>
        <v>159.37834586112001</v>
      </c>
    </row>
    <row r="172" spans="1:22" x14ac:dyDescent="0.3">
      <c r="A172" s="1">
        <v>46030.083333333343</v>
      </c>
      <c r="B172" s="2">
        <v>17.308647561035141</v>
      </c>
      <c r="C172" s="2">
        <v>4.0801929478680794</v>
      </c>
      <c r="D172" s="2">
        <f t="shared" si="24"/>
        <v>30.896160449275953</v>
      </c>
      <c r="E172" s="2">
        <f t="shared" si="25"/>
        <v>2.8847745935058566</v>
      </c>
      <c r="F172" s="2">
        <f t="shared" si="33"/>
        <v>159.37834586112001</v>
      </c>
      <c r="G172" s="2">
        <f t="shared" si="34"/>
        <v>0</v>
      </c>
      <c r="H172" s="2">
        <f>MIN(Inputs!$B$2, (Inputs!$B$14 - F172)/Inputs!$B$15)</f>
        <v>170</v>
      </c>
      <c r="I172" s="2">
        <f>MAX(MIN(Inputs!$B$2, F172*Inputs!$B$16, Inputs!$B$14*Inputs!$B$4 - G172), 0)</f>
        <v>159.37834586112001</v>
      </c>
      <c r="J172" s="2">
        <f>MAX(MIN(Inputs!$B$2, F172*Inputs!$B$16, (Inputs!$B$14-F172)/Inputs!$B$15)*Inputs!$B$9, 0)</f>
        <v>127.50267668889602</v>
      </c>
      <c r="K172" s="2">
        <f>MAX(E172*Inputs!$B$5 - B172 - Inputs!$B$8, 0) * H172</f>
        <v>0</v>
      </c>
      <c r="L172" s="2">
        <f>IF(B172 &gt;= D172*Inputs!$B$10, MAX(B172 - E172/Inputs!$B$5 - Inputs!$B$8, 0) * I172, 0)</f>
        <v>0</v>
      </c>
      <c r="M172" s="2">
        <f t="shared" si="26"/>
        <v>520.23552226033723</v>
      </c>
      <c r="N172" s="3" t="str">
        <f t="shared" si="27"/>
        <v>Reg</v>
      </c>
      <c r="O172" s="3" t="str">
        <f t="shared" si="35"/>
        <v>Reg</v>
      </c>
      <c r="P172" s="2">
        <f t="shared" si="28"/>
        <v>0</v>
      </c>
      <c r="Q172" s="2">
        <f t="shared" si="29"/>
        <v>0</v>
      </c>
      <c r="R172" s="2">
        <f t="shared" si="30"/>
        <v>127.50267668889602</v>
      </c>
      <c r="S172" s="2">
        <f t="shared" si="31"/>
        <v>0</v>
      </c>
      <c r="T172" s="2">
        <f t="shared" si="32"/>
        <v>520.23552226033723</v>
      </c>
      <c r="U172" s="2">
        <f>IF(O172="Reg", R172 * Inputs!$B$7, 0)</f>
        <v>2.5500535337779202</v>
      </c>
      <c r="V172" s="2">
        <f>MAX(F172 + P172*Inputs!$B$15 - (Q172/Inputs!$B$16) - U172, 0)</f>
        <v>156.8282923273421</v>
      </c>
    </row>
    <row r="173" spans="1:22" x14ac:dyDescent="0.3">
      <c r="A173" s="1">
        <v>46030.125</v>
      </c>
      <c r="B173" s="2">
        <v>0</v>
      </c>
      <c r="C173" s="2">
        <v>14.824672426153009</v>
      </c>
      <c r="D173" s="2">
        <f t="shared" si="24"/>
        <v>30.896160449275953</v>
      </c>
      <c r="E173" s="2">
        <f t="shared" si="25"/>
        <v>0</v>
      </c>
      <c r="F173" s="2">
        <f t="shared" si="33"/>
        <v>156.8282923273421</v>
      </c>
      <c r="G173" s="2">
        <f t="shared" si="34"/>
        <v>0</v>
      </c>
      <c r="H173" s="2">
        <f>MIN(Inputs!$B$2, (Inputs!$B$14 - F173)/Inputs!$B$15)</f>
        <v>170</v>
      </c>
      <c r="I173" s="2">
        <f>MAX(MIN(Inputs!$B$2, F173*Inputs!$B$16, Inputs!$B$14*Inputs!$B$4 - G173), 0)</f>
        <v>156.8282923273421</v>
      </c>
      <c r="J173" s="2">
        <f>MAX(MIN(Inputs!$B$2, F173*Inputs!$B$16, (Inputs!$B$14-F173)/Inputs!$B$15)*Inputs!$B$9, 0)</f>
        <v>125.46263386187368</v>
      </c>
      <c r="K173" s="2">
        <f>MAX(E173*Inputs!$B$5 - B173 - Inputs!$B$8, 0) * H173</f>
        <v>0</v>
      </c>
      <c r="L173" s="2">
        <f>IF(B173 &gt;= D173*Inputs!$B$10, MAX(B173 - E173/Inputs!$B$5 - Inputs!$B$8, 0) * I173, 0)</f>
        <v>0</v>
      </c>
      <c r="M173" s="2">
        <f t="shared" si="26"/>
        <v>1859.9424487246497</v>
      </c>
      <c r="N173" s="3" t="str">
        <f t="shared" si="27"/>
        <v>Reg</v>
      </c>
      <c r="O173" s="3" t="str">
        <f t="shared" si="35"/>
        <v>Reg</v>
      </c>
      <c r="P173" s="2">
        <f t="shared" si="28"/>
        <v>0</v>
      </c>
      <c r="Q173" s="2">
        <f t="shared" si="29"/>
        <v>0</v>
      </c>
      <c r="R173" s="2">
        <f t="shared" si="30"/>
        <v>125.46263386187368</v>
      </c>
      <c r="S173" s="2">
        <f t="shared" si="31"/>
        <v>0</v>
      </c>
      <c r="T173" s="2">
        <f t="shared" si="32"/>
        <v>1859.9424487246497</v>
      </c>
      <c r="U173" s="2">
        <f>IF(O173="Reg", R173 * Inputs!$B$7, 0)</f>
        <v>2.5092526772374737</v>
      </c>
      <c r="V173" s="2">
        <f>MAX(F173 + P173*Inputs!$B$15 - (Q173/Inputs!$B$16) - U173, 0)</f>
        <v>154.31903965010463</v>
      </c>
    </row>
    <row r="174" spans="1:22" x14ac:dyDescent="0.3">
      <c r="A174" s="1">
        <v>46030.166666666657</v>
      </c>
      <c r="B174" s="2">
        <v>0</v>
      </c>
      <c r="C174" s="2">
        <v>6.2935990152589536</v>
      </c>
      <c r="D174" s="2">
        <f t="shared" si="24"/>
        <v>30.896160449275953</v>
      </c>
      <c r="E174" s="2">
        <f t="shared" si="25"/>
        <v>0</v>
      </c>
      <c r="F174" s="2">
        <f t="shared" si="33"/>
        <v>154.31903965010463</v>
      </c>
      <c r="G174" s="2">
        <f t="shared" si="34"/>
        <v>0</v>
      </c>
      <c r="H174" s="2">
        <f>MIN(Inputs!$B$2, (Inputs!$B$14 - F174)/Inputs!$B$15)</f>
        <v>170</v>
      </c>
      <c r="I174" s="2">
        <f>MAX(MIN(Inputs!$B$2, F174*Inputs!$B$16, Inputs!$B$14*Inputs!$B$4 - G174), 0)</f>
        <v>154.31903965010463</v>
      </c>
      <c r="J174" s="2">
        <f>MAX(MIN(Inputs!$B$2, F174*Inputs!$B$16, (Inputs!$B$14-F174)/Inputs!$B$15)*Inputs!$B$9, 0)</f>
        <v>123.4552317200837</v>
      </c>
      <c r="K174" s="2">
        <f>MAX(E174*Inputs!$B$5 - B174 - Inputs!$B$8, 0) * H174</f>
        <v>0</v>
      </c>
      <c r="L174" s="2">
        <f>IF(B174 &gt;= D174*Inputs!$B$10, MAX(B174 - E174/Inputs!$B$5 - Inputs!$B$8, 0) * I174, 0)</f>
        <v>0</v>
      </c>
      <c r="M174" s="2">
        <f t="shared" si="26"/>
        <v>776.97772478208469</v>
      </c>
      <c r="N174" s="3" t="str">
        <f t="shared" si="27"/>
        <v>Reg</v>
      </c>
      <c r="O174" s="3" t="str">
        <f t="shared" si="35"/>
        <v>Reg</v>
      </c>
      <c r="P174" s="2">
        <f t="shared" si="28"/>
        <v>0</v>
      </c>
      <c r="Q174" s="2">
        <f t="shared" si="29"/>
        <v>0</v>
      </c>
      <c r="R174" s="2">
        <f t="shared" si="30"/>
        <v>123.4552317200837</v>
      </c>
      <c r="S174" s="2">
        <f t="shared" si="31"/>
        <v>0</v>
      </c>
      <c r="T174" s="2">
        <f t="shared" si="32"/>
        <v>776.97772478208469</v>
      </c>
      <c r="U174" s="2">
        <f>IF(O174="Reg", R174 * Inputs!$B$7, 0)</f>
        <v>2.469104634401674</v>
      </c>
      <c r="V174" s="2">
        <f>MAX(F174 + P174*Inputs!$B$15 - (Q174/Inputs!$B$16) - U174, 0)</f>
        <v>151.84993501570295</v>
      </c>
    </row>
    <row r="175" spans="1:22" x14ac:dyDescent="0.3">
      <c r="A175" s="1">
        <v>46030.208333333343</v>
      </c>
      <c r="B175" s="2">
        <v>0</v>
      </c>
      <c r="C175" s="2">
        <v>7.7183268995574341</v>
      </c>
      <c r="D175" s="2">
        <f t="shared" si="24"/>
        <v>30.896160449275953</v>
      </c>
      <c r="E175" s="2">
        <f t="shared" si="25"/>
        <v>1.176287002172834</v>
      </c>
      <c r="F175" s="2">
        <f t="shared" si="33"/>
        <v>151.84993501570295</v>
      </c>
      <c r="G175" s="2">
        <f t="shared" si="34"/>
        <v>0</v>
      </c>
      <c r="H175" s="2">
        <f>MIN(Inputs!$B$2, (Inputs!$B$14 - F175)/Inputs!$B$15)</f>
        <v>170</v>
      </c>
      <c r="I175" s="2">
        <f>MAX(MIN(Inputs!$B$2, F175*Inputs!$B$16, Inputs!$B$14*Inputs!$B$4 - G175), 0)</f>
        <v>151.84993501570295</v>
      </c>
      <c r="J175" s="2">
        <f>MAX(MIN(Inputs!$B$2, F175*Inputs!$B$16, (Inputs!$B$14-F175)/Inputs!$B$15)*Inputs!$B$9, 0)</f>
        <v>121.47994801256237</v>
      </c>
      <c r="K175" s="2">
        <f>MAX(E175*Inputs!$B$5 - B175 - Inputs!$B$8, 0) * H175</f>
        <v>0</v>
      </c>
      <c r="L175" s="2">
        <f>IF(B175 &gt;= D175*Inputs!$B$10, MAX(B175 - E175/Inputs!$B$5 - Inputs!$B$8, 0) * I175, 0)</f>
        <v>0</v>
      </c>
      <c r="M175" s="2">
        <f t="shared" si="26"/>
        <v>937.62195050219884</v>
      </c>
      <c r="N175" s="3" t="str">
        <f t="shared" si="27"/>
        <v>Reg</v>
      </c>
      <c r="O175" s="3" t="str">
        <f t="shared" si="35"/>
        <v>Reg</v>
      </c>
      <c r="P175" s="2">
        <f t="shared" si="28"/>
        <v>0</v>
      </c>
      <c r="Q175" s="2">
        <f t="shared" si="29"/>
        <v>0</v>
      </c>
      <c r="R175" s="2">
        <f t="shared" si="30"/>
        <v>121.47994801256237</v>
      </c>
      <c r="S175" s="2">
        <f t="shared" si="31"/>
        <v>0</v>
      </c>
      <c r="T175" s="2">
        <f t="shared" si="32"/>
        <v>937.62195050219884</v>
      </c>
      <c r="U175" s="2">
        <f>IF(O175="Reg", R175 * Inputs!$B$7, 0)</f>
        <v>2.4295989602512473</v>
      </c>
      <c r="V175" s="2">
        <f>MAX(F175 + P175*Inputs!$B$15 - (Q175/Inputs!$B$16) - U175, 0)</f>
        <v>149.42033605545171</v>
      </c>
    </row>
    <row r="176" spans="1:22" x14ac:dyDescent="0.3">
      <c r="A176" s="1">
        <v>46030.25</v>
      </c>
      <c r="B176" s="2">
        <v>0</v>
      </c>
      <c r="C176" s="2">
        <v>15.18577105694045</v>
      </c>
      <c r="D176" s="2">
        <f t="shared" si="24"/>
        <v>30.896160449275953</v>
      </c>
      <c r="E176" s="2">
        <f t="shared" si="25"/>
        <v>5.347263493909435</v>
      </c>
      <c r="F176" s="2">
        <f t="shared" si="33"/>
        <v>149.42033605545171</v>
      </c>
      <c r="G176" s="2">
        <f t="shared" si="34"/>
        <v>0</v>
      </c>
      <c r="H176" s="2">
        <f>MIN(Inputs!$B$2, (Inputs!$B$14 - F176)/Inputs!$B$15)</f>
        <v>170</v>
      </c>
      <c r="I176" s="2">
        <f>MAX(MIN(Inputs!$B$2, F176*Inputs!$B$16, Inputs!$B$14*Inputs!$B$4 - G176), 0)</f>
        <v>149.42033605545171</v>
      </c>
      <c r="J176" s="2">
        <f>MAX(MIN(Inputs!$B$2, F176*Inputs!$B$16, (Inputs!$B$14-F176)/Inputs!$B$15)*Inputs!$B$9, 0)</f>
        <v>119.53626884436137</v>
      </c>
      <c r="K176" s="2">
        <f>MAX(E176*Inputs!$B$5 - B176 - Inputs!$B$8, 0) * H176</f>
        <v>0</v>
      </c>
      <c r="L176" s="2">
        <f>IF(B176 &gt;= D176*Inputs!$B$10, MAX(B176 - E176/Inputs!$B$5 - Inputs!$B$8, 0) * I176, 0)</f>
        <v>0</v>
      </c>
      <c r="M176" s="2">
        <f t="shared" si="26"/>
        <v>1815.2504116713553</v>
      </c>
      <c r="N176" s="3" t="str">
        <f t="shared" si="27"/>
        <v>Reg</v>
      </c>
      <c r="O176" s="3" t="str">
        <f t="shared" si="35"/>
        <v>Reg</v>
      </c>
      <c r="P176" s="2">
        <f t="shared" si="28"/>
        <v>0</v>
      </c>
      <c r="Q176" s="2">
        <f t="shared" si="29"/>
        <v>0</v>
      </c>
      <c r="R176" s="2">
        <f t="shared" si="30"/>
        <v>119.53626884436137</v>
      </c>
      <c r="S176" s="2">
        <f t="shared" si="31"/>
        <v>0</v>
      </c>
      <c r="T176" s="2">
        <f t="shared" si="32"/>
        <v>1815.2504116713553</v>
      </c>
      <c r="U176" s="2">
        <f>IF(O176="Reg", R176 * Inputs!$B$7, 0)</f>
        <v>2.3907253768872274</v>
      </c>
      <c r="V176" s="2">
        <f>MAX(F176 + P176*Inputs!$B$15 - (Q176/Inputs!$B$16) - U176, 0)</f>
        <v>147.0296106785645</v>
      </c>
    </row>
    <row r="177" spans="1:22" x14ac:dyDescent="0.3">
      <c r="A177" s="1">
        <v>46030.291666666657</v>
      </c>
      <c r="B177" s="2">
        <v>0</v>
      </c>
      <c r="C177" s="2">
        <v>6.6494590092384769</v>
      </c>
      <c r="D177" s="2">
        <f t="shared" si="24"/>
        <v>30.896160449275953</v>
      </c>
      <c r="E177" s="2">
        <f t="shared" si="25"/>
        <v>10.35637022199837</v>
      </c>
      <c r="F177" s="2">
        <f t="shared" si="33"/>
        <v>147.0296106785645</v>
      </c>
      <c r="G177" s="2">
        <f t="shared" si="34"/>
        <v>0</v>
      </c>
      <c r="H177" s="2">
        <f>MIN(Inputs!$B$2, (Inputs!$B$14 - F177)/Inputs!$B$15)</f>
        <v>170</v>
      </c>
      <c r="I177" s="2">
        <f>MAX(MIN(Inputs!$B$2, F177*Inputs!$B$16, Inputs!$B$14*Inputs!$B$4 - G177), 0)</f>
        <v>147.0296106785645</v>
      </c>
      <c r="J177" s="2">
        <f>MAX(MIN(Inputs!$B$2, F177*Inputs!$B$16, (Inputs!$B$14-F177)/Inputs!$B$15)*Inputs!$B$9, 0)</f>
        <v>117.6236885428516</v>
      </c>
      <c r="K177" s="2">
        <f>MAX(E177*Inputs!$B$5 - B177 - Inputs!$B$8, 0) * H177</f>
        <v>0</v>
      </c>
      <c r="L177" s="2">
        <f>IF(B177 &gt;= D177*Inputs!$B$10, MAX(B177 - E177/Inputs!$B$5 - Inputs!$B$8, 0) * I177, 0)</f>
        <v>0</v>
      </c>
      <c r="M177" s="2">
        <f t="shared" si="26"/>
        <v>782.13389548112514</v>
      </c>
      <c r="N177" s="3" t="str">
        <f t="shared" si="27"/>
        <v>Reg</v>
      </c>
      <c r="O177" s="3" t="str">
        <f t="shared" si="35"/>
        <v>Reg</v>
      </c>
      <c r="P177" s="2">
        <f t="shared" si="28"/>
        <v>0</v>
      </c>
      <c r="Q177" s="2">
        <f t="shared" si="29"/>
        <v>0</v>
      </c>
      <c r="R177" s="2">
        <f t="shared" si="30"/>
        <v>117.6236885428516</v>
      </c>
      <c r="S177" s="2">
        <f t="shared" si="31"/>
        <v>0</v>
      </c>
      <c r="T177" s="2">
        <f t="shared" si="32"/>
        <v>782.13389548112514</v>
      </c>
      <c r="U177" s="2">
        <f>IF(O177="Reg", R177 * Inputs!$B$7, 0)</f>
        <v>2.3524737708570318</v>
      </c>
      <c r="V177" s="2">
        <f>MAX(F177 + P177*Inputs!$B$15 - (Q177/Inputs!$B$16) - U177, 0)</f>
        <v>144.67713690770745</v>
      </c>
    </row>
    <row r="178" spans="1:22" x14ac:dyDescent="0.3">
      <c r="A178" s="1">
        <v>46030.333333333343</v>
      </c>
      <c r="B178" s="2">
        <v>0</v>
      </c>
      <c r="C178" s="2">
        <v>4.4278117707024363</v>
      </c>
      <c r="D178" s="2">
        <f t="shared" si="24"/>
        <v>30.896160449275953</v>
      </c>
      <c r="E178" s="2">
        <f t="shared" si="25"/>
        <v>17.207000185210131</v>
      </c>
      <c r="F178" s="2">
        <f t="shared" si="33"/>
        <v>144.67713690770745</v>
      </c>
      <c r="G178" s="2">
        <f t="shared" si="34"/>
        <v>0</v>
      </c>
      <c r="H178" s="2">
        <f>MIN(Inputs!$B$2, (Inputs!$B$14 - F178)/Inputs!$B$15)</f>
        <v>170</v>
      </c>
      <c r="I178" s="2">
        <f>MAX(MIN(Inputs!$B$2, F178*Inputs!$B$16, Inputs!$B$14*Inputs!$B$4 - G178), 0)</f>
        <v>144.67713690770745</v>
      </c>
      <c r="J178" s="2">
        <f>MAX(MIN(Inputs!$B$2, F178*Inputs!$B$16, (Inputs!$B$14-F178)/Inputs!$B$15)*Inputs!$B$9, 0)</f>
        <v>115.74170952616596</v>
      </c>
      <c r="K178" s="2">
        <f>MAX(E178*Inputs!$B$5 - B178 - Inputs!$B$8, 0) * H178</f>
        <v>0</v>
      </c>
      <c r="L178" s="2">
        <f>IF(B178 &gt;= D178*Inputs!$B$10, MAX(B178 - E178/Inputs!$B$5 - Inputs!$B$8, 0) * I178, 0)</f>
        <v>0</v>
      </c>
      <c r="M178" s="2">
        <f t="shared" si="26"/>
        <v>512.48250380117997</v>
      </c>
      <c r="N178" s="3" t="str">
        <f t="shared" si="27"/>
        <v>Reg</v>
      </c>
      <c r="O178" s="3" t="str">
        <f t="shared" si="35"/>
        <v>Reg</v>
      </c>
      <c r="P178" s="2">
        <f t="shared" si="28"/>
        <v>0</v>
      </c>
      <c r="Q178" s="2">
        <f t="shared" si="29"/>
        <v>0</v>
      </c>
      <c r="R178" s="2">
        <f t="shared" si="30"/>
        <v>115.74170952616596</v>
      </c>
      <c r="S178" s="2">
        <f t="shared" si="31"/>
        <v>0</v>
      </c>
      <c r="T178" s="2">
        <f t="shared" si="32"/>
        <v>512.48250380117997</v>
      </c>
      <c r="U178" s="2">
        <f>IF(O178="Reg", R178 * Inputs!$B$7, 0)</f>
        <v>2.3148341905233192</v>
      </c>
      <c r="V178" s="2">
        <f>MAX(F178 + P178*Inputs!$B$15 - (Q178/Inputs!$B$16) - U178, 0)</f>
        <v>142.36230271718412</v>
      </c>
    </row>
    <row r="179" spans="1:22" x14ac:dyDescent="0.3">
      <c r="A179" s="1">
        <v>46030.375</v>
      </c>
      <c r="B179" s="2">
        <v>0</v>
      </c>
      <c r="C179" s="2">
        <v>12.82449270113716</v>
      </c>
      <c r="D179" s="2">
        <f t="shared" si="24"/>
        <v>30.896160449275953</v>
      </c>
      <c r="E179" s="2">
        <f t="shared" si="25"/>
        <v>26.556533672435265</v>
      </c>
      <c r="F179" s="2">
        <f t="shared" si="33"/>
        <v>142.36230271718412</v>
      </c>
      <c r="G179" s="2">
        <f t="shared" si="34"/>
        <v>0</v>
      </c>
      <c r="H179" s="2">
        <f>MIN(Inputs!$B$2, (Inputs!$B$14 - F179)/Inputs!$B$15)</f>
        <v>170</v>
      </c>
      <c r="I179" s="2">
        <f>MAX(MIN(Inputs!$B$2, F179*Inputs!$B$16, Inputs!$B$14*Inputs!$B$4 - G179), 0)</f>
        <v>142.36230271718412</v>
      </c>
      <c r="J179" s="2">
        <f>MAX(MIN(Inputs!$B$2, F179*Inputs!$B$16, (Inputs!$B$14-F179)/Inputs!$B$15)*Inputs!$B$9, 0)</f>
        <v>113.8898421737473</v>
      </c>
      <c r="K179" s="2">
        <f>MAX(E179*Inputs!$B$5 - B179 - Inputs!$B$8, 0) * H179</f>
        <v>572.85743739631573</v>
      </c>
      <c r="L179" s="2">
        <f>IF(B179 &gt;= D179*Inputs!$B$10, MAX(B179 - E179/Inputs!$B$5 - Inputs!$B$8, 0) * I179, 0)</f>
        <v>0</v>
      </c>
      <c r="M179" s="2">
        <f t="shared" si="26"/>
        <v>1460.5794496908854</v>
      </c>
      <c r="N179" s="3" t="str">
        <f t="shared" si="27"/>
        <v>Reg</v>
      </c>
      <c r="O179" s="3" t="str">
        <f t="shared" si="35"/>
        <v>Reg</v>
      </c>
      <c r="P179" s="2">
        <f t="shared" si="28"/>
        <v>0</v>
      </c>
      <c r="Q179" s="2">
        <f t="shared" si="29"/>
        <v>0</v>
      </c>
      <c r="R179" s="2">
        <f t="shared" si="30"/>
        <v>113.8898421737473</v>
      </c>
      <c r="S179" s="2">
        <f t="shared" si="31"/>
        <v>0</v>
      </c>
      <c r="T179" s="2">
        <f t="shared" si="32"/>
        <v>1460.5794496908854</v>
      </c>
      <c r="U179" s="2">
        <f>IF(O179="Reg", R179 * Inputs!$B$7, 0)</f>
        <v>2.2777968434749458</v>
      </c>
      <c r="V179" s="2">
        <f>MAX(F179 + P179*Inputs!$B$15 - (Q179/Inputs!$B$16) - U179, 0)</f>
        <v>140.08450587370916</v>
      </c>
    </row>
    <row r="180" spans="1:22" x14ac:dyDescent="0.3">
      <c r="A180" s="1">
        <v>46030.416666666657</v>
      </c>
      <c r="B180" s="2">
        <v>7.0577220130370044</v>
      </c>
      <c r="C180" s="2">
        <v>4.459768985313727</v>
      </c>
      <c r="D180" s="2">
        <f t="shared" si="24"/>
        <v>30.896160449275953</v>
      </c>
      <c r="E180" s="2">
        <f t="shared" si="25"/>
        <v>37.220613464526771</v>
      </c>
      <c r="F180" s="2">
        <f t="shared" si="33"/>
        <v>140.08450587370916</v>
      </c>
      <c r="G180" s="2">
        <f t="shared" si="34"/>
        <v>0</v>
      </c>
      <c r="H180" s="2">
        <f>MIN(Inputs!$B$2, (Inputs!$B$14 - F180)/Inputs!$B$15)</f>
        <v>170</v>
      </c>
      <c r="I180" s="2">
        <f>MAX(MIN(Inputs!$B$2, F180*Inputs!$B$16, Inputs!$B$14*Inputs!$B$4 - G180), 0)</f>
        <v>140.08450587370916</v>
      </c>
      <c r="J180" s="2">
        <f>MAX(MIN(Inputs!$B$2, F180*Inputs!$B$16, (Inputs!$B$14-F180)/Inputs!$B$15)*Inputs!$B$9, 0)</f>
        <v>112.06760469896733</v>
      </c>
      <c r="K180" s="2">
        <f>MAX(E180*Inputs!$B$5 - B180 - Inputs!$B$8, 0) * H180</f>
        <v>968.39103207691437</v>
      </c>
      <c r="L180" s="2">
        <f>IF(B180 &gt;= D180*Inputs!$B$10, MAX(B180 - E180/Inputs!$B$5 - Inputs!$B$8, 0) * I180, 0)</f>
        <v>0</v>
      </c>
      <c r="M180" s="2">
        <f t="shared" si="26"/>
        <v>499.79562769485341</v>
      </c>
      <c r="N180" s="3" t="str">
        <f t="shared" si="27"/>
        <v>Charge</v>
      </c>
      <c r="O180" s="3" t="str">
        <f t="shared" si="35"/>
        <v>Charge</v>
      </c>
      <c r="P180" s="2">
        <f t="shared" si="28"/>
        <v>170</v>
      </c>
      <c r="Q180" s="2">
        <f t="shared" si="29"/>
        <v>0</v>
      </c>
      <c r="R180" s="2">
        <f t="shared" si="30"/>
        <v>0</v>
      </c>
      <c r="S180" s="2">
        <f t="shared" si="31"/>
        <v>-1199.8127422162906</v>
      </c>
      <c r="T180" s="2">
        <f t="shared" si="32"/>
        <v>0</v>
      </c>
      <c r="U180" s="2">
        <f>IF(O180="Reg", R180 * Inputs!$B$7, 0)</f>
        <v>0</v>
      </c>
      <c r="V180" s="2">
        <f>MAX(F180 + P180*Inputs!$B$15 - (Q180/Inputs!$B$16) - U180, 0)</f>
        <v>310.08450587370919</v>
      </c>
    </row>
    <row r="181" spans="1:22" x14ac:dyDescent="0.3">
      <c r="A181" s="1">
        <v>46030.458333333343</v>
      </c>
      <c r="B181" s="2">
        <v>25.025858950419611</v>
      </c>
      <c r="C181" s="2">
        <v>5.2838652774771298</v>
      </c>
      <c r="D181" s="2">
        <f t="shared" si="24"/>
        <v>30.896160449275953</v>
      </c>
      <c r="E181" s="2">
        <f t="shared" si="25"/>
        <v>46.942917262675479</v>
      </c>
      <c r="F181" s="2">
        <f t="shared" si="33"/>
        <v>310.08450587370919</v>
      </c>
      <c r="G181" s="2">
        <f t="shared" si="34"/>
        <v>0</v>
      </c>
      <c r="H181" s="2">
        <f>MIN(Inputs!$B$2, (Inputs!$B$14 - F181)/Inputs!$B$15)</f>
        <v>29.91549412629081</v>
      </c>
      <c r="I181" s="2">
        <f>MAX(MIN(Inputs!$B$2, F181*Inputs!$B$16, Inputs!$B$14*Inputs!$B$4 - G181), 0)</f>
        <v>170</v>
      </c>
      <c r="J181" s="2">
        <f>MAX(MIN(Inputs!$B$2, F181*Inputs!$B$16, (Inputs!$B$14-F181)/Inputs!$B$15)*Inputs!$B$9, 0)</f>
        <v>23.932395301032649</v>
      </c>
      <c r="K181" s="2">
        <f>MAX(E181*Inputs!$B$5 - B181 - Inputs!$B$8, 0) * H181</f>
        <v>0</v>
      </c>
      <c r="L181" s="2">
        <f>IF(B181 &gt;= D181*Inputs!$B$10, MAX(B181 - E181/Inputs!$B$5 - Inputs!$B$8, 0) * I181, 0)</f>
        <v>0</v>
      </c>
      <c r="M181" s="2">
        <f t="shared" si="26"/>
        <v>126.45555253798324</v>
      </c>
      <c r="N181" s="3" t="str">
        <f t="shared" si="27"/>
        <v>Reg</v>
      </c>
      <c r="O181" s="3" t="str">
        <f t="shared" si="35"/>
        <v>Charge</v>
      </c>
      <c r="P181" s="2">
        <f t="shared" si="28"/>
        <v>29.91549412629081</v>
      </c>
      <c r="Q181" s="2">
        <f t="shared" si="29"/>
        <v>0</v>
      </c>
      <c r="R181" s="2">
        <f t="shared" si="30"/>
        <v>0</v>
      </c>
      <c r="S181" s="2">
        <f t="shared" si="31"/>
        <v>-748.66093643666011</v>
      </c>
      <c r="T181" s="2">
        <f t="shared" si="32"/>
        <v>0</v>
      </c>
      <c r="U181" s="2">
        <f>IF(O181="Reg", R181 * Inputs!$B$7, 0)</f>
        <v>0</v>
      </c>
      <c r="V181" s="2">
        <f>MAX(F181 + P181*Inputs!$B$15 - (Q181/Inputs!$B$16) - U181, 0)</f>
        <v>340</v>
      </c>
    </row>
    <row r="182" spans="1:22" x14ac:dyDescent="0.3">
      <c r="A182" s="1">
        <v>46030.5</v>
      </c>
      <c r="B182" s="2">
        <v>30.054640368533612</v>
      </c>
      <c r="C182" s="2">
        <v>10.277102598336009</v>
      </c>
      <c r="D182" s="2">
        <f t="shared" si="24"/>
        <v>30.896160449275953</v>
      </c>
      <c r="E182" s="2">
        <f t="shared" si="25"/>
        <v>53.689564815068771</v>
      </c>
      <c r="F182" s="2">
        <f t="shared" si="33"/>
        <v>340</v>
      </c>
      <c r="G182" s="2">
        <f t="shared" si="34"/>
        <v>0</v>
      </c>
      <c r="H182" s="2">
        <f>MIN(Inputs!$B$2, (Inputs!$B$14 - F182)/Inputs!$B$15)</f>
        <v>0</v>
      </c>
      <c r="I182" s="2">
        <f>MAX(MIN(Inputs!$B$2, F182*Inputs!$B$16, Inputs!$B$14*Inputs!$B$4 - G182), 0)</f>
        <v>170</v>
      </c>
      <c r="J182" s="2">
        <f>MAX(MIN(Inputs!$B$2, F182*Inputs!$B$16, (Inputs!$B$14-F182)/Inputs!$B$15)*Inputs!$B$9, 0)</f>
        <v>0</v>
      </c>
      <c r="K182" s="2">
        <f>MAX(E182*Inputs!$B$5 - B182 - Inputs!$B$8, 0) * H182</f>
        <v>0</v>
      </c>
      <c r="L182" s="2">
        <f>IF(B182 &gt;= D182*Inputs!$B$10, MAX(B182 - E182/Inputs!$B$5 - Inputs!$B$8, 0) * I182, 0)</f>
        <v>0</v>
      </c>
      <c r="M182" s="2">
        <f t="shared" si="26"/>
        <v>0</v>
      </c>
      <c r="N182" s="3" t="str">
        <f t="shared" si="27"/>
        <v>Idle</v>
      </c>
      <c r="O182" s="3" t="str">
        <f t="shared" si="35"/>
        <v>Idle</v>
      </c>
      <c r="P182" s="2">
        <f t="shared" si="28"/>
        <v>0</v>
      </c>
      <c r="Q182" s="2">
        <f t="shared" si="29"/>
        <v>0</v>
      </c>
      <c r="R182" s="2">
        <f t="shared" si="30"/>
        <v>0</v>
      </c>
      <c r="S182" s="2">
        <f t="shared" si="31"/>
        <v>0</v>
      </c>
      <c r="T182" s="2">
        <f t="shared" si="32"/>
        <v>0</v>
      </c>
      <c r="U182" s="2">
        <f>IF(O182="Reg", R182 * Inputs!$B$7, 0)</f>
        <v>0</v>
      </c>
      <c r="V182" s="2">
        <f>MAX(F182 + P182*Inputs!$B$15 - (Q182/Inputs!$B$16) - U182, 0)</f>
        <v>340</v>
      </c>
    </row>
    <row r="183" spans="1:22" x14ac:dyDescent="0.3">
      <c r="A183" s="1">
        <v>46030.541666666657</v>
      </c>
      <c r="B183" s="2">
        <v>41.10377977927056</v>
      </c>
      <c r="C183" s="2">
        <v>12.234995533037891</v>
      </c>
      <c r="D183" s="2">
        <f t="shared" si="24"/>
        <v>30.896160449275953</v>
      </c>
      <c r="E183" s="2">
        <f t="shared" si="25"/>
        <v>60.34295827116879</v>
      </c>
      <c r="F183" s="2">
        <f t="shared" si="33"/>
        <v>340</v>
      </c>
      <c r="G183" s="2">
        <f t="shared" si="34"/>
        <v>0</v>
      </c>
      <c r="H183" s="2">
        <f>MIN(Inputs!$B$2, (Inputs!$B$14 - F183)/Inputs!$B$15)</f>
        <v>0</v>
      </c>
      <c r="I183" s="2">
        <f>MAX(MIN(Inputs!$B$2, F183*Inputs!$B$16, Inputs!$B$14*Inputs!$B$4 - G183), 0)</f>
        <v>170</v>
      </c>
      <c r="J183" s="2">
        <f>MAX(MIN(Inputs!$B$2, F183*Inputs!$B$16, (Inputs!$B$14-F183)/Inputs!$B$15)*Inputs!$B$9, 0)</f>
        <v>0</v>
      </c>
      <c r="K183" s="2">
        <f>MAX(E183*Inputs!$B$5 - B183 - Inputs!$B$8, 0) * H183</f>
        <v>0</v>
      </c>
      <c r="L183" s="2">
        <f>IF(B183 &gt;= D183*Inputs!$B$10, MAX(B183 - E183/Inputs!$B$5 - Inputs!$B$8, 0) * I183, 0)</f>
        <v>0</v>
      </c>
      <c r="M183" s="2">
        <f t="shared" si="26"/>
        <v>0</v>
      </c>
      <c r="N183" s="3" t="str">
        <f t="shared" si="27"/>
        <v>Idle</v>
      </c>
      <c r="O183" s="3" t="str">
        <f t="shared" si="35"/>
        <v>Idle</v>
      </c>
      <c r="P183" s="2">
        <f t="shared" si="28"/>
        <v>0</v>
      </c>
      <c r="Q183" s="2">
        <f t="shared" si="29"/>
        <v>0</v>
      </c>
      <c r="R183" s="2">
        <f t="shared" si="30"/>
        <v>0</v>
      </c>
      <c r="S183" s="2">
        <f t="shared" si="31"/>
        <v>0</v>
      </c>
      <c r="T183" s="2">
        <f t="shared" si="32"/>
        <v>0</v>
      </c>
      <c r="U183" s="2">
        <f>IF(O183="Reg", R183 * Inputs!$B$7, 0)</f>
        <v>0</v>
      </c>
      <c r="V183" s="2">
        <f>MAX(F183 + P183*Inputs!$B$15 - (Q183/Inputs!$B$16) - U183, 0)</f>
        <v>340</v>
      </c>
    </row>
    <row r="184" spans="1:22" x14ac:dyDescent="0.3">
      <c r="A184" s="1">
        <v>46030.583333333343</v>
      </c>
      <c r="B184" s="2">
        <v>56.097200923350819</v>
      </c>
      <c r="C184" s="2">
        <v>7.1590630296728923</v>
      </c>
      <c r="D184" s="2">
        <f t="shared" si="24"/>
        <v>30.896160449275953</v>
      </c>
      <c r="E184" s="2">
        <f t="shared" si="25"/>
        <v>63.402299620673581</v>
      </c>
      <c r="F184" s="2">
        <f t="shared" si="33"/>
        <v>340</v>
      </c>
      <c r="G184" s="2">
        <f t="shared" si="34"/>
        <v>0</v>
      </c>
      <c r="H184" s="2">
        <f>MIN(Inputs!$B$2, (Inputs!$B$14 - F184)/Inputs!$B$15)</f>
        <v>0</v>
      </c>
      <c r="I184" s="2">
        <f>MAX(MIN(Inputs!$B$2, F184*Inputs!$B$16, Inputs!$B$14*Inputs!$B$4 - G184), 0)</f>
        <v>170</v>
      </c>
      <c r="J184" s="2">
        <f>MAX(MIN(Inputs!$B$2, F184*Inputs!$B$16, (Inputs!$B$14-F184)/Inputs!$B$15)*Inputs!$B$9, 0)</f>
        <v>0</v>
      </c>
      <c r="K184" s="2">
        <f>MAX(E184*Inputs!$B$5 - B184 - Inputs!$B$8, 0) * H184</f>
        <v>0</v>
      </c>
      <c r="L184" s="2">
        <f>IF(B184 &gt;= D184*Inputs!$B$10, MAX(B184 - E184/Inputs!$B$5 - Inputs!$B$8, 0) * I184, 0)</f>
        <v>0</v>
      </c>
      <c r="M184" s="2">
        <f t="shared" si="26"/>
        <v>0</v>
      </c>
      <c r="N184" s="3" t="str">
        <f t="shared" si="27"/>
        <v>Idle</v>
      </c>
      <c r="O184" s="3" t="str">
        <f t="shared" si="35"/>
        <v>Idle</v>
      </c>
      <c r="P184" s="2">
        <f t="shared" si="28"/>
        <v>0</v>
      </c>
      <c r="Q184" s="2">
        <f t="shared" si="29"/>
        <v>0</v>
      </c>
      <c r="R184" s="2">
        <f t="shared" si="30"/>
        <v>0</v>
      </c>
      <c r="S184" s="2">
        <f t="shared" si="31"/>
        <v>0</v>
      </c>
      <c r="T184" s="2">
        <f t="shared" si="32"/>
        <v>0</v>
      </c>
      <c r="U184" s="2">
        <f>IF(O184="Reg", R184 * Inputs!$B$7, 0)</f>
        <v>0</v>
      </c>
      <c r="V184" s="2">
        <f>MAX(F184 + P184*Inputs!$B$15 - (Q184/Inputs!$B$16) - U184, 0)</f>
        <v>340</v>
      </c>
    </row>
    <row r="185" spans="1:22" x14ac:dyDescent="0.3">
      <c r="A185" s="1">
        <v>46030.625</v>
      </c>
      <c r="B185" s="2">
        <v>63.98447875254903</v>
      </c>
      <c r="C185" s="2">
        <v>4.5045005073815956</v>
      </c>
      <c r="D185" s="2">
        <f t="shared" si="24"/>
        <v>30.896160449275953</v>
      </c>
      <c r="E185" s="2">
        <f t="shared" si="25"/>
        <v>64.720606895237822</v>
      </c>
      <c r="F185" s="2">
        <f t="shared" si="33"/>
        <v>340</v>
      </c>
      <c r="G185" s="2">
        <f t="shared" si="34"/>
        <v>0</v>
      </c>
      <c r="H185" s="2">
        <f>MIN(Inputs!$B$2, (Inputs!$B$14 - F185)/Inputs!$B$15)</f>
        <v>0</v>
      </c>
      <c r="I185" s="2">
        <f>MAX(MIN(Inputs!$B$2, F185*Inputs!$B$16, Inputs!$B$14*Inputs!$B$4 - G185), 0)</f>
        <v>170</v>
      </c>
      <c r="J185" s="2">
        <f>MAX(MIN(Inputs!$B$2, F185*Inputs!$B$16, (Inputs!$B$14-F185)/Inputs!$B$15)*Inputs!$B$9, 0)</f>
        <v>0</v>
      </c>
      <c r="K185" s="2">
        <f>MAX(E185*Inputs!$B$5 - B185 - Inputs!$B$8, 0) * H185</f>
        <v>0</v>
      </c>
      <c r="L185" s="2">
        <f>IF(B185 &gt;= D185*Inputs!$B$10, MAX(B185 - E185/Inputs!$B$5 - Inputs!$B$8, 0) * I185, 0)</f>
        <v>0</v>
      </c>
      <c r="M185" s="2">
        <f t="shared" si="26"/>
        <v>0</v>
      </c>
      <c r="N185" s="3" t="str">
        <f t="shared" si="27"/>
        <v>Idle</v>
      </c>
      <c r="O185" s="3" t="str">
        <f t="shared" si="35"/>
        <v>Idle</v>
      </c>
      <c r="P185" s="2">
        <f t="shared" si="28"/>
        <v>0</v>
      </c>
      <c r="Q185" s="2">
        <f t="shared" si="29"/>
        <v>0</v>
      </c>
      <c r="R185" s="2">
        <f t="shared" si="30"/>
        <v>0</v>
      </c>
      <c r="S185" s="2">
        <f t="shared" si="31"/>
        <v>0</v>
      </c>
      <c r="T185" s="2">
        <f t="shared" si="32"/>
        <v>0</v>
      </c>
      <c r="U185" s="2">
        <f>IF(O185="Reg", R185 * Inputs!$B$7, 0)</f>
        <v>0</v>
      </c>
      <c r="V185" s="2">
        <f>MAX(F185 + P185*Inputs!$B$15 - (Q185/Inputs!$B$16) - U185, 0)</f>
        <v>340</v>
      </c>
    </row>
    <row r="186" spans="1:22" x14ac:dyDescent="0.3">
      <c r="A186" s="1">
        <v>46030.666666666657</v>
      </c>
      <c r="B186" s="2">
        <v>65.391544801929257</v>
      </c>
      <c r="C186" s="2">
        <v>9.3445839323283888</v>
      </c>
      <c r="D186" s="2">
        <f t="shared" si="24"/>
        <v>30.896160449275953</v>
      </c>
      <c r="E186" s="2">
        <f t="shared" si="25"/>
        <v>64.498229861022295</v>
      </c>
      <c r="F186" s="2">
        <f t="shared" si="33"/>
        <v>340</v>
      </c>
      <c r="G186" s="2">
        <f t="shared" si="34"/>
        <v>0</v>
      </c>
      <c r="H186" s="2">
        <f>MIN(Inputs!$B$2, (Inputs!$B$14 - F186)/Inputs!$B$15)</f>
        <v>0</v>
      </c>
      <c r="I186" s="2">
        <f>MAX(MIN(Inputs!$B$2, F186*Inputs!$B$16, Inputs!$B$14*Inputs!$B$4 - G186), 0)</f>
        <v>170</v>
      </c>
      <c r="J186" s="2">
        <f>MAX(MIN(Inputs!$B$2, F186*Inputs!$B$16, (Inputs!$B$14-F186)/Inputs!$B$15)*Inputs!$B$9, 0)</f>
        <v>0</v>
      </c>
      <c r="K186" s="2">
        <f>MAX(E186*Inputs!$B$5 - B186 - Inputs!$B$8, 0) * H186</f>
        <v>0</v>
      </c>
      <c r="L186" s="2">
        <f>IF(B186 &gt;= D186*Inputs!$B$10, MAX(B186 - E186/Inputs!$B$5 - Inputs!$B$8, 0) * I186, 0)</f>
        <v>0</v>
      </c>
      <c r="M186" s="2">
        <f t="shared" si="26"/>
        <v>0</v>
      </c>
      <c r="N186" s="3" t="str">
        <f t="shared" si="27"/>
        <v>Idle</v>
      </c>
      <c r="O186" s="3" t="str">
        <f t="shared" si="35"/>
        <v>Idle</v>
      </c>
      <c r="P186" s="2">
        <f t="shared" si="28"/>
        <v>0</v>
      </c>
      <c r="Q186" s="2">
        <f t="shared" si="29"/>
        <v>0</v>
      </c>
      <c r="R186" s="2">
        <f t="shared" si="30"/>
        <v>0</v>
      </c>
      <c r="S186" s="2">
        <f t="shared" si="31"/>
        <v>0</v>
      </c>
      <c r="T186" s="2">
        <f t="shared" si="32"/>
        <v>0</v>
      </c>
      <c r="U186" s="2">
        <f>IF(O186="Reg", R186 * Inputs!$B$7, 0)</f>
        <v>0</v>
      </c>
      <c r="V186" s="2">
        <f>MAX(F186 + P186*Inputs!$B$15 - (Q186/Inputs!$B$16) - U186, 0)</f>
        <v>340</v>
      </c>
    </row>
    <row r="187" spans="1:22" x14ac:dyDescent="0.3">
      <c r="A187" s="1">
        <v>46030.708333333343</v>
      </c>
      <c r="B187" s="2">
        <v>65.505744264779366</v>
      </c>
      <c r="C187" s="2">
        <v>14.30696161494286</v>
      </c>
      <c r="D187" s="2">
        <f t="shared" si="24"/>
        <v>30.896160449275953</v>
      </c>
      <c r="E187" s="2">
        <f t="shared" si="25"/>
        <v>60.811354235502556</v>
      </c>
      <c r="F187" s="2">
        <f t="shared" si="33"/>
        <v>340</v>
      </c>
      <c r="G187" s="2">
        <f t="shared" si="34"/>
        <v>0</v>
      </c>
      <c r="H187" s="2">
        <f>MIN(Inputs!$B$2, (Inputs!$B$14 - F187)/Inputs!$B$15)</f>
        <v>0</v>
      </c>
      <c r="I187" s="2">
        <f>MAX(MIN(Inputs!$B$2, F187*Inputs!$B$16, Inputs!$B$14*Inputs!$B$4 - G187), 0)</f>
        <v>170</v>
      </c>
      <c r="J187" s="2">
        <f>MAX(MIN(Inputs!$B$2, F187*Inputs!$B$16, (Inputs!$B$14-F187)/Inputs!$B$15)*Inputs!$B$9, 0)</f>
        <v>0</v>
      </c>
      <c r="K187" s="2">
        <f>MAX(E187*Inputs!$B$5 - B187 - Inputs!$B$8, 0) * H187</f>
        <v>0</v>
      </c>
      <c r="L187" s="2">
        <f>IF(B187 &gt;= D187*Inputs!$B$10, MAX(B187 - E187/Inputs!$B$5 - Inputs!$B$8, 0) * I187, 0)</f>
        <v>0</v>
      </c>
      <c r="M187" s="2">
        <f t="shared" si="26"/>
        <v>0</v>
      </c>
      <c r="N187" s="3" t="str">
        <f t="shared" si="27"/>
        <v>Idle</v>
      </c>
      <c r="O187" s="3" t="str">
        <f t="shared" si="35"/>
        <v>Idle</v>
      </c>
      <c r="P187" s="2">
        <f t="shared" si="28"/>
        <v>0</v>
      </c>
      <c r="Q187" s="2">
        <f t="shared" si="29"/>
        <v>0</v>
      </c>
      <c r="R187" s="2">
        <f t="shared" si="30"/>
        <v>0</v>
      </c>
      <c r="S187" s="2">
        <f t="shared" si="31"/>
        <v>0</v>
      </c>
      <c r="T187" s="2">
        <f t="shared" si="32"/>
        <v>0</v>
      </c>
      <c r="U187" s="2">
        <f>IF(O187="Reg", R187 * Inputs!$B$7, 0)</f>
        <v>0</v>
      </c>
      <c r="V187" s="2">
        <f>MAX(F187 + P187*Inputs!$B$15 - (Q187/Inputs!$B$16) - U187, 0)</f>
        <v>340</v>
      </c>
    </row>
    <row r="188" spans="1:22" x14ac:dyDescent="0.3">
      <c r="A188" s="1">
        <v>46030.75</v>
      </c>
      <c r="B188" s="2">
        <v>69.975001105133742</v>
      </c>
      <c r="C188" s="2">
        <v>5.4589170924813279</v>
      </c>
      <c r="D188" s="2">
        <f t="shared" si="24"/>
        <v>30.896160449275953</v>
      </c>
      <c r="E188" s="2">
        <f t="shared" si="25"/>
        <v>56.999491308912042</v>
      </c>
      <c r="F188" s="2">
        <f t="shared" si="33"/>
        <v>340</v>
      </c>
      <c r="G188" s="2">
        <f t="shared" si="34"/>
        <v>0</v>
      </c>
      <c r="H188" s="2">
        <f>MIN(Inputs!$B$2, (Inputs!$B$14 - F188)/Inputs!$B$15)</f>
        <v>0</v>
      </c>
      <c r="I188" s="2">
        <f>MAX(MIN(Inputs!$B$2, F188*Inputs!$B$16, Inputs!$B$14*Inputs!$B$4 - G188), 0)</f>
        <v>170</v>
      </c>
      <c r="J188" s="2">
        <f>MAX(MIN(Inputs!$B$2, F188*Inputs!$B$16, (Inputs!$B$14-F188)/Inputs!$B$15)*Inputs!$B$9, 0)</f>
        <v>0</v>
      </c>
      <c r="K188" s="2">
        <f>MAX(E188*Inputs!$B$5 - B188 - Inputs!$B$8, 0) * H188</f>
        <v>0</v>
      </c>
      <c r="L188" s="2">
        <f>IF(B188 &gt;= D188*Inputs!$B$10, MAX(B188 - E188/Inputs!$B$5 - Inputs!$B$8, 0) * I188, 0)</f>
        <v>0</v>
      </c>
      <c r="M188" s="2">
        <f t="shared" si="26"/>
        <v>0</v>
      </c>
      <c r="N188" s="3" t="str">
        <f t="shared" si="27"/>
        <v>Idle</v>
      </c>
      <c r="O188" s="3" t="str">
        <f t="shared" si="35"/>
        <v>Idle</v>
      </c>
      <c r="P188" s="2">
        <f t="shared" si="28"/>
        <v>0</v>
      </c>
      <c r="Q188" s="2">
        <f t="shared" si="29"/>
        <v>0</v>
      </c>
      <c r="R188" s="2">
        <f t="shared" si="30"/>
        <v>0</v>
      </c>
      <c r="S188" s="2">
        <f t="shared" si="31"/>
        <v>0</v>
      </c>
      <c r="T188" s="2">
        <f t="shared" si="32"/>
        <v>0</v>
      </c>
      <c r="U188" s="2">
        <f>IF(O188="Reg", R188 * Inputs!$B$7, 0)</f>
        <v>0</v>
      </c>
      <c r="V188" s="2">
        <f>MAX(F188 + P188*Inputs!$B$15 - (Q188/Inputs!$B$16) - U188, 0)</f>
        <v>340</v>
      </c>
    </row>
    <row r="189" spans="1:22" x14ac:dyDescent="0.3">
      <c r="A189" s="1">
        <v>46030.791666666657</v>
      </c>
      <c r="B189" s="2">
        <v>59.459827876299272</v>
      </c>
      <c r="C189" s="2">
        <v>5.6978316861483664</v>
      </c>
      <c r="D189" s="2">
        <f t="shared" si="24"/>
        <v>30.896160449275953</v>
      </c>
      <c r="E189" s="2">
        <f t="shared" si="25"/>
        <v>50.979138668412837</v>
      </c>
      <c r="F189" s="2">
        <f t="shared" si="33"/>
        <v>340</v>
      </c>
      <c r="G189" s="2">
        <f t="shared" si="34"/>
        <v>0</v>
      </c>
      <c r="H189" s="2">
        <f>MIN(Inputs!$B$2, (Inputs!$B$14 - F189)/Inputs!$B$15)</f>
        <v>0</v>
      </c>
      <c r="I189" s="2">
        <f>MAX(MIN(Inputs!$B$2, F189*Inputs!$B$16, Inputs!$B$14*Inputs!$B$4 - G189), 0)</f>
        <v>170</v>
      </c>
      <c r="J189" s="2">
        <f>MAX(MIN(Inputs!$B$2, F189*Inputs!$B$16, (Inputs!$B$14-F189)/Inputs!$B$15)*Inputs!$B$9, 0)</f>
        <v>0</v>
      </c>
      <c r="K189" s="2">
        <f>MAX(E189*Inputs!$B$5 - B189 - Inputs!$B$8, 0) * H189</f>
        <v>0</v>
      </c>
      <c r="L189" s="2">
        <f>IF(B189 &gt;= D189*Inputs!$B$10, MAX(B189 - E189/Inputs!$B$5 - Inputs!$B$8, 0) * I189, 0)</f>
        <v>0</v>
      </c>
      <c r="M189" s="2">
        <f t="shared" si="26"/>
        <v>0</v>
      </c>
      <c r="N189" s="3" t="str">
        <f t="shared" si="27"/>
        <v>Idle</v>
      </c>
      <c r="O189" s="3" t="str">
        <f t="shared" si="35"/>
        <v>Idle</v>
      </c>
      <c r="P189" s="2">
        <f t="shared" si="28"/>
        <v>0</v>
      </c>
      <c r="Q189" s="2">
        <f t="shared" si="29"/>
        <v>0</v>
      </c>
      <c r="R189" s="2">
        <f t="shared" si="30"/>
        <v>0</v>
      </c>
      <c r="S189" s="2">
        <f t="shared" si="31"/>
        <v>0</v>
      </c>
      <c r="T189" s="2">
        <f t="shared" si="32"/>
        <v>0</v>
      </c>
      <c r="U189" s="2">
        <f>IF(O189="Reg", R189 * Inputs!$B$7, 0)</f>
        <v>0</v>
      </c>
      <c r="V189" s="2">
        <f>MAX(F189 + P189*Inputs!$B$15 - (Q189/Inputs!$B$16) - U189, 0)</f>
        <v>340</v>
      </c>
    </row>
    <row r="190" spans="1:22" x14ac:dyDescent="0.3">
      <c r="A190" s="1">
        <v>46030.833333333343</v>
      </c>
      <c r="B190" s="2">
        <v>64.007044570736198</v>
      </c>
      <c r="C190" s="2">
        <v>26.961540392877541</v>
      </c>
      <c r="D190" s="2">
        <f t="shared" si="24"/>
        <v>30.896160449275953</v>
      </c>
      <c r="E190" s="2">
        <f t="shared" si="25"/>
        <v>44.896861664156752</v>
      </c>
      <c r="F190" s="2">
        <f t="shared" si="33"/>
        <v>340</v>
      </c>
      <c r="G190" s="2">
        <f t="shared" si="34"/>
        <v>0</v>
      </c>
      <c r="H190" s="2">
        <f>MIN(Inputs!$B$2, (Inputs!$B$14 - F190)/Inputs!$B$15)</f>
        <v>0</v>
      </c>
      <c r="I190" s="2">
        <f>MAX(MIN(Inputs!$B$2, F190*Inputs!$B$16, Inputs!$B$14*Inputs!$B$4 - G190), 0)</f>
        <v>170</v>
      </c>
      <c r="J190" s="2">
        <f>MAX(MIN(Inputs!$B$2, F190*Inputs!$B$16, (Inputs!$B$14-F190)/Inputs!$B$15)*Inputs!$B$9, 0)</f>
        <v>0</v>
      </c>
      <c r="K190" s="2">
        <f>MAX(E190*Inputs!$B$5 - B190 - Inputs!$B$8, 0) * H190</f>
        <v>0</v>
      </c>
      <c r="L190" s="2">
        <f>IF(B190 &gt;= D190*Inputs!$B$10, MAX(B190 - E190/Inputs!$B$5 - Inputs!$B$8, 0) * I190, 0)</f>
        <v>0</v>
      </c>
      <c r="M190" s="2">
        <f t="shared" si="26"/>
        <v>0</v>
      </c>
      <c r="N190" s="3" t="str">
        <f t="shared" si="27"/>
        <v>Idle</v>
      </c>
      <c r="O190" s="3" t="str">
        <f t="shared" si="35"/>
        <v>Idle</v>
      </c>
      <c r="P190" s="2">
        <f t="shared" si="28"/>
        <v>0</v>
      </c>
      <c r="Q190" s="2">
        <f t="shared" si="29"/>
        <v>0</v>
      </c>
      <c r="R190" s="2">
        <f t="shared" si="30"/>
        <v>0</v>
      </c>
      <c r="S190" s="2">
        <f t="shared" si="31"/>
        <v>0</v>
      </c>
      <c r="T190" s="2">
        <f t="shared" si="32"/>
        <v>0</v>
      </c>
      <c r="U190" s="2">
        <f>IF(O190="Reg", R190 * Inputs!$B$7, 0)</f>
        <v>0</v>
      </c>
      <c r="V190" s="2">
        <f>MAX(F190 + P190*Inputs!$B$15 - (Q190/Inputs!$B$16) - U190, 0)</f>
        <v>340</v>
      </c>
    </row>
    <row r="191" spans="1:22" x14ac:dyDescent="0.3">
      <c r="A191" s="1">
        <v>46030.875</v>
      </c>
      <c r="B191" s="2">
        <v>62.650216547255958</v>
      </c>
      <c r="C191" s="2">
        <v>5.5425055395481397</v>
      </c>
      <c r="D191" s="2">
        <f t="shared" si="24"/>
        <v>30.896160449275953</v>
      </c>
      <c r="E191" s="2">
        <f t="shared" si="25"/>
        <v>36.554531810712191</v>
      </c>
      <c r="F191" s="2">
        <f t="shared" si="33"/>
        <v>340</v>
      </c>
      <c r="G191" s="2">
        <f t="shared" si="34"/>
        <v>0</v>
      </c>
      <c r="H191" s="2">
        <f>MIN(Inputs!$B$2, (Inputs!$B$14 - F191)/Inputs!$B$15)</f>
        <v>0</v>
      </c>
      <c r="I191" s="2">
        <f>MAX(MIN(Inputs!$B$2, F191*Inputs!$B$16, Inputs!$B$14*Inputs!$B$4 - G191), 0)</f>
        <v>170</v>
      </c>
      <c r="J191" s="2">
        <f>MAX(MIN(Inputs!$B$2, F191*Inputs!$B$16, (Inputs!$B$14-F191)/Inputs!$B$15)*Inputs!$B$9, 0)</f>
        <v>0</v>
      </c>
      <c r="K191" s="2">
        <f>MAX(E191*Inputs!$B$5 - B191 - Inputs!$B$8, 0) * H191</f>
        <v>0</v>
      </c>
      <c r="L191" s="2">
        <f>IF(B191 &gt;= D191*Inputs!$B$10, MAX(B191 - E191/Inputs!$B$5 - Inputs!$B$8, 0) * I191, 0)</f>
        <v>188.86589505502158</v>
      </c>
      <c r="M191" s="2">
        <f t="shared" si="26"/>
        <v>0</v>
      </c>
      <c r="N191" s="3" t="str">
        <f t="shared" si="27"/>
        <v>Discharge</v>
      </c>
      <c r="O191" s="3" t="str">
        <f t="shared" si="35"/>
        <v>Discharge</v>
      </c>
      <c r="P191" s="2">
        <f t="shared" si="28"/>
        <v>0</v>
      </c>
      <c r="Q191" s="2">
        <f t="shared" si="29"/>
        <v>170</v>
      </c>
      <c r="R191" s="2">
        <f t="shared" si="30"/>
        <v>0</v>
      </c>
      <c r="S191" s="2">
        <f t="shared" si="31"/>
        <v>10650.536813033514</v>
      </c>
      <c r="T191" s="2">
        <f t="shared" si="32"/>
        <v>0</v>
      </c>
      <c r="U191" s="2">
        <f>IF(O191="Reg", R191 * Inputs!$B$7, 0)</f>
        <v>0</v>
      </c>
      <c r="V191" s="2">
        <f>MAX(F191 + P191*Inputs!$B$15 - (Q191/Inputs!$B$16) - U191, 0)</f>
        <v>170</v>
      </c>
    </row>
    <row r="192" spans="1:22" x14ac:dyDescent="0.3">
      <c r="A192" s="1">
        <v>46030.916666666657</v>
      </c>
      <c r="B192" s="2">
        <v>43.270291048810734</v>
      </c>
      <c r="C192" s="2">
        <v>3.661670052303637</v>
      </c>
      <c r="D192" s="2">
        <f t="shared" si="24"/>
        <v>30.896160449275953</v>
      </c>
      <c r="E192" s="2">
        <f t="shared" si="25"/>
        <v>26.953570708791158</v>
      </c>
      <c r="F192" s="2">
        <f t="shared" si="33"/>
        <v>170</v>
      </c>
      <c r="G192" s="2">
        <f t="shared" si="34"/>
        <v>170</v>
      </c>
      <c r="H192" s="2">
        <f>MIN(Inputs!$B$2, (Inputs!$B$14 - F192)/Inputs!$B$15)</f>
        <v>170</v>
      </c>
      <c r="I192" s="2">
        <f>MAX(MIN(Inputs!$B$2, F192*Inputs!$B$16, Inputs!$B$14*Inputs!$B$4 - G192), 0)</f>
        <v>170</v>
      </c>
      <c r="J192" s="2">
        <f>MAX(MIN(Inputs!$B$2, F192*Inputs!$B$16, (Inputs!$B$14-F192)/Inputs!$B$15)*Inputs!$B$9, 0)</f>
        <v>136</v>
      </c>
      <c r="K192" s="2">
        <f>MAX(E192*Inputs!$B$5 - B192 - Inputs!$B$8, 0) * H192</f>
        <v>0</v>
      </c>
      <c r="L192" s="2">
        <f>IF(B192 &gt;= D192*Inputs!$B$10, MAX(B192 - E192/Inputs!$B$5 - Inputs!$B$8, 0) * I192, 0)</f>
        <v>0</v>
      </c>
      <c r="M192" s="2">
        <f t="shared" si="26"/>
        <v>497.9871271132946</v>
      </c>
      <c r="N192" s="3" t="str">
        <f t="shared" si="27"/>
        <v>Reg</v>
      </c>
      <c r="O192" s="3" t="str">
        <f t="shared" si="35"/>
        <v>Discharge</v>
      </c>
      <c r="P192" s="2">
        <f t="shared" si="28"/>
        <v>0</v>
      </c>
      <c r="Q192" s="2">
        <f t="shared" si="29"/>
        <v>170</v>
      </c>
      <c r="R192" s="2">
        <f t="shared" si="30"/>
        <v>0</v>
      </c>
      <c r="S192" s="2">
        <f t="shared" si="31"/>
        <v>7355.9494782978245</v>
      </c>
      <c r="T192" s="2">
        <f t="shared" si="32"/>
        <v>0</v>
      </c>
      <c r="U192" s="2">
        <f>IF(O192="Reg", R192 * Inputs!$B$7, 0)</f>
        <v>0</v>
      </c>
      <c r="V192" s="2">
        <f>MAX(F192 + P192*Inputs!$B$15 - (Q192/Inputs!$B$16) - U192, 0)</f>
        <v>0</v>
      </c>
    </row>
    <row r="193" spans="1:22" x14ac:dyDescent="0.3">
      <c r="A193" s="1">
        <v>46030.958333333343</v>
      </c>
      <c r="B193" s="2">
        <v>42.63456670523631</v>
      </c>
      <c r="C193" s="2">
        <v>9.4668464191078456</v>
      </c>
      <c r="D193" s="2">
        <f t="shared" si="24"/>
        <v>30.896160449275953</v>
      </c>
      <c r="E193" s="2">
        <f t="shared" si="25"/>
        <v>19.741855533989369</v>
      </c>
      <c r="F193" s="2">
        <f t="shared" si="33"/>
        <v>0</v>
      </c>
      <c r="G193" s="2">
        <f t="shared" si="34"/>
        <v>340</v>
      </c>
      <c r="H193" s="2">
        <f>MIN(Inputs!$B$2, (Inputs!$B$14 - F193)/Inputs!$B$15)</f>
        <v>170</v>
      </c>
      <c r="I193" s="2">
        <f>MAX(MIN(Inputs!$B$2, F193*Inputs!$B$16, Inputs!$B$14*Inputs!$B$4 - G193), 0)</f>
        <v>0</v>
      </c>
      <c r="J193" s="2">
        <f>MAX(MIN(Inputs!$B$2, F193*Inputs!$B$16, (Inputs!$B$14-F193)/Inputs!$B$15)*Inputs!$B$9, 0)</f>
        <v>0</v>
      </c>
      <c r="K193" s="2">
        <f>MAX(E193*Inputs!$B$5 - B193 - Inputs!$B$8, 0) * H193</f>
        <v>0</v>
      </c>
      <c r="L193" s="2">
        <f>IF(B193 &gt;= D193*Inputs!$B$10, MAX(B193 - E193/Inputs!$B$5 - Inputs!$B$8, 0) * I193, 0)</f>
        <v>0</v>
      </c>
      <c r="M193" s="2">
        <f t="shared" si="26"/>
        <v>0</v>
      </c>
      <c r="N193" s="3" t="str">
        <f t="shared" si="27"/>
        <v>Idle</v>
      </c>
      <c r="O193" s="3" t="str">
        <f t="shared" si="35"/>
        <v>Idle</v>
      </c>
      <c r="P193" s="2">
        <f t="shared" si="28"/>
        <v>0</v>
      </c>
      <c r="Q193" s="2">
        <f t="shared" si="29"/>
        <v>0</v>
      </c>
      <c r="R193" s="2">
        <f t="shared" si="30"/>
        <v>0</v>
      </c>
      <c r="S193" s="2">
        <f t="shared" si="31"/>
        <v>0</v>
      </c>
      <c r="T193" s="2">
        <f t="shared" si="32"/>
        <v>0</v>
      </c>
      <c r="U193" s="2">
        <f>IF(O193="Reg", R193 * Inputs!$B$7, 0)</f>
        <v>0</v>
      </c>
      <c r="V193" s="2">
        <f>MAX(F193 + P193*Inputs!$B$15 - (Q193/Inputs!$B$16) - U193, 0)</f>
        <v>0</v>
      </c>
    </row>
    <row r="194" spans="1:22" x14ac:dyDescent="0.3">
      <c r="A194" s="1">
        <v>46031</v>
      </c>
      <c r="B194" s="2">
        <v>33.852885262138557</v>
      </c>
      <c r="C194" s="2">
        <v>10.23993539613166</v>
      </c>
      <c r="D194" s="2">
        <f t="shared" ref="D194:D257" si="36">AVERAGEIFS(B:B, A:A, "&gt;="&amp;INT(A194), A:A, "&lt;"&amp;INT(A194)+1)</f>
        <v>31.531163105636352</v>
      </c>
      <c r="E194" s="2">
        <f t="shared" ref="E194:E257" si="37">AVERAGE(B194:B199)</f>
        <v>12.636094416449984</v>
      </c>
      <c r="F194" s="2">
        <f t="shared" si="33"/>
        <v>0</v>
      </c>
      <c r="G194" s="2">
        <f t="shared" si="34"/>
        <v>0</v>
      </c>
      <c r="H194" s="2">
        <f>MIN(Inputs!$B$2, (Inputs!$B$14 - F194)/Inputs!$B$15)</f>
        <v>170</v>
      </c>
      <c r="I194" s="2">
        <f>MAX(MIN(Inputs!$B$2, F194*Inputs!$B$16, Inputs!$B$14*Inputs!$B$4 - G194), 0)</f>
        <v>0</v>
      </c>
      <c r="J194" s="2">
        <f>MAX(MIN(Inputs!$B$2, F194*Inputs!$B$16, (Inputs!$B$14-F194)/Inputs!$B$15)*Inputs!$B$9, 0)</f>
        <v>0</v>
      </c>
      <c r="K194" s="2">
        <f>MAX(E194*Inputs!$B$5 - B194 - Inputs!$B$8, 0) * H194</f>
        <v>0</v>
      </c>
      <c r="L194" s="2">
        <f>IF(B194 &gt;= D194*Inputs!$B$10, MAX(B194 - E194/Inputs!$B$5 - Inputs!$B$8, 0) * I194, 0)</f>
        <v>0</v>
      </c>
      <c r="M194" s="2">
        <f t="shared" ref="M194:M257" si="38">C194 * J194</f>
        <v>0</v>
      </c>
      <c r="N194" s="3" t="str">
        <f t="shared" ref="N194:N257" si="39">IF(MAX(K194, L194, M194)&lt;=0, "Idle", IF(AND(M194&gt;=K194, M194&gt;=L194), "Reg", IF(L194&gt;=K194, "Discharge", "Charge")))</f>
        <v>Idle</v>
      </c>
      <c r="O194" s="3" t="str">
        <f t="shared" si="35"/>
        <v>Idle</v>
      </c>
      <c r="P194" s="2">
        <f t="shared" ref="P194:P257" si="40">IF(O194="Charge", H194, 0)</f>
        <v>0</v>
      </c>
      <c r="Q194" s="2">
        <f t="shared" ref="Q194:Q257" si="41">IF(O194="Discharge", I194, 0)</f>
        <v>0</v>
      </c>
      <c r="R194" s="2">
        <f t="shared" ref="R194:R257" si="42">IF(O194="Reg", J194, 0)</f>
        <v>0</v>
      </c>
      <c r="S194" s="2">
        <f t="shared" ref="S194:S257" si="43">(Q194 - P194) * B194</f>
        <v>0</v>
      </c>
      <c r="T194" s="2">
        <f t="shared" ref="T194:T257" si="44">R194 * C194</f>
        <v>0</v>
      </c>
      <c r="U194" s="2">
        <f>IF(O194="Reg", R194 * Inputs!$B$7, 0)</f>
        <v>0</v>
      </c>
      <c r="V194" s="2">
        <f>MAX(F194 + P194*Inputs!$B$15 - (Q194/Inputs!$B$16) - U194, 0)</f>
        <v>0</v>
      </c>
    </row>
    <row r="195" spans="1:22" x14ac:dyDescent="0.3">
      <c r="A195" s="1">
        <v>46031.041666666657</v>
      </c>
      <c r="B195" s="2">
        <v>22.966165850762739</v>
      </c>
      <c r="C195" s="2">
        <v>5.0243130455089364</v>
      </c>
      <c r="D195" s="2">
        <f t="shared" si="36"/>
        <v>31.531163105636352</v>
      </c>
      <c r="E195" s="2">
        <f t="shared" si="37"/>
        <v>6.9939468727602234</v>
      </c>
      <c r="F195" s="2">
        <f t="shared" ref="F195:F258" si="45">V194</f>
        <v>0</v>
      </c>
      <c r="G195" s="2">
        <f t="shared" ref="G195:G258" si="46">IF(INT(A195)=INT(A194), G194 + Q194, 0)</f>
        <v>0</v>
      </c>
      <c r="H195" s="2">
        <f>MIN(Inputs!$B$2, (Inputs!$B$14 - F195)/Inputs!$B$15)</f>
        <v>170</v>
      </c>
      <c r="I195" s="2">
        <f>MAX(MIN(Inputs!$B$2, F195*Inputs!$B$16, Inputs!$B$14*Inputs!$B$4 - G195), 0)</f>
        <v>0</v>
      </c>
      <c r="J195" s="2">
        <f>MAX(MIN(Inputs!$B$2, F195*Inputs!$B$16, (Inputs!$B$14-F195)/Inputs!$B$15)*Inputs!$B$9, 0)</f>
        <v>0</v>
      </c>
      <c r="K195" s="2">
        <f>MAX(E195*Inputs!$B$5 - B195 - Inputs!$B$8, 0) * H195</f>
        <v>0</v>
      </c>
      <c r="L195" s="2">
        <f>IF(B195 &gt;= D195*Inputs!$B$10, MAX(B195 - E195/Inputs!$B$5 - Inputs!$B$8, 0) * I195, 0)</f>
        <v>0</v>
      </c>
      <c r="M195" s="2">
        <f t="shared" si="38"/>
        <v>0</v>
      </c>
      <c r="N195" s="3" t="str">
        <f t="shared" si="39"/>
        <v>Idle</v>
      </c>
      <c r="O195" s="3" t="str">
        <f t="shared" si="35"/>
        <v>Idle</v>
      </c>
      <c r="P195" s="2">
        <f t="shared" si="40"/>
        <v>0</v>
      </c>
      <c r="Q195" s="2">
        <f t="shared" si="41"/>
        <v>0</v>
      </c>
      <c r="R195" s="2">
        <f t="shared" si="42"/>
        <v>0</v>
      </c>
      <c r="S195" s="2">
        <f t="shared" si="43"/>
        <v>0</v>
      </c>
      <c r="T195" s="2">
        <f t="shared" si="44"/>
        <v>0</v>
      </c>
      <c r="U195" s="2">
        <f>IF(O195="Reg", R195 * Inputs!$B$7, 0)</f>
        <v>0</v>
      </c>
      <c r="V195" s="2">
        <f>MAX(F195 + P195*Inputs!$B$15 - (Q195/Inputs!$B$16) - U195, 0)</f>
        <v>0</v>
      </c>
    </row>
    <row r="196" spans="1:22" x14ac:dyDescent="0.3">
      <c r="A196" s="1">
        <v>46031.083333333343</v>
      </c>
      <c r="B196" s="2">
        <v>13.95306545006884</v>
      </c>
      <c r="C196" s="2">
        <v>15.64388225223612</v>
      </c>
      <c r="D196" s="2">
        <f t="shared" si="36"/>
        <v>31.531163105636352</v>
      </c>
      <c r="E196" s="2">
        <f t="shared" si="37"/>
        <v>3.1662525642997679</v>
      </c>
      <c r="F196" s="2">
        <f t="shared" si="45"/>
        <v>0</v>
      </c>
      <c r="G196" s="2">
        <f t="shared" si="46"/>
        <v>0</v>
      </c>
      <c r="H196" s="2">
        <f>MIN(Inputs!$B$2, (Inputs!$B$14 - F196)/Inputs!$B$15)</f>
        <v>170</v>
      </c>
      <c r="I196" s="2">
        <f>MAX(MIN(Inputs!$B$2, F196*Inputs!$B$16, Inputs!$B$14*Inputs!$B$4 - G196), 0)</f>
        <v>0</v>
      </c>
      <c r="J196" s="2">
        <f>MAX(MIN(Inputs!$B$2, F196*Inputs!$B$16, (Inputs!$B$14-F196)/Inputs!$B$15)*Inputs!$B$9, 0)</f>
        <v>0</v>
      </c>
      <c r="K196" s="2">
        <f>MAX(E196*Inputs!$B$5 - B196 - Inputs!$B$8, 0) * H196</f>
        <v>0</v>
      </c>
      <c r="L196" s="2">
        <f>IF(B196 &gt;= D196*Inputs!$B$10, MAX(B196 - E196/Inputs!$B$5 - Inputs!$B$8, 0) * I196, 0)</f>
        <v>0</v>
      </c>
      <c r="M196" s="2">
        <f t="shared" si="38"/>
        <v>0</v>
      </c>
      <c r="N196" s="3" t="str">
        <f t="shared" si="39"/>
        <v>Idle</v>
      </c>
      <c r="O196" s="3" t="str">
        <f t="shared" ref="O196:O259" si="47">IF(O195&lt;&gt;O194, O195, N196)</f>
        <v>Idle</v>
      </c>
      <c r="P196" s="2">
        <f t="shared" si="40"/>
        <v>0</v>
      </c>
      <c r="Q196" s="2">
        <f t="shared" si="41"/>
        <v>0</v>
      </c>
      <c r="R196" s="2">
        <f t="shared" si="42"/>
        <v>0</v>
      </c>
      <c r="S196" s="2">
        <f t="shared" si="43"/>
        <v>0</v>
      </c>
      <c r="T196" s="2">
        <f t="shared" si="44"/>
        <v>0</v>
      </c>
      <c r="U196" s="2">
        <f>IF(O196="Reg", R196 * Inputs!$B$7, 0)</f>
        <v>0</v>
      </c>
      <c r="V196" s="2">
        <f>MAX(F196 + P196*Inputs!$B$15 - (Q196/Inputs!$B$16) - U196, 0)</f>
        <v>0</v>
      </c>
    </row>
    <row r="197" spans="1:22" x14ac:dyDescent="0.3">
      <c r="A197" s="1">
        <v>46031.125</v>
      </c>
      <c r="B197" s="2">
        <v>5.0444499357297667</v>
      </c>
      <c r="C197" s="2">
        <v>5.4705306469102286</v>
      </c>
      <c r="D197" s="2">
        <f t="shared" si="36"/>
        <v>31.531163105636352</v>
      </c>
      <c r="E197" s="2">
        <f t="shared" si="37"/>
        <v>0.84074165595496109</v>
      </c>
      <c r="F197" s="2">
        <f t="shared" si="45"/>
        <v>0</v>
      </c>
      <c r="G197" s="2">
        <f t="shared" si="46"/>
        <v>0</v>
      </c>
      <c r="H197" s="2">
        <f>MIN(Inputs!$B$2, (Inputs!$B$14 - F197)/Inputs!$B$15)</f>
        <v>170</v>
      </c>
      <c r="I197" s="2">
        <f>MAX(MIN(Inputs!$B$2, F197*Inputs!$B$16, Inputs!$B$14*Inputs!$B$4 - G197), 0)</f>
        <v>0</v>
      </c>
      <c r="J197" s="2">
        <f>MAX(MIN(Inputs!$B$2, F197*Inputs!$B$16, (Inputs!$B$14-F197)/Inputs!$B$15)*Inputs!$B$9, 0)</f>
        <v>0</v>
      </c>
      <c r="K197" s="2">
        <f>MAX(E197*Inputs!$B$5 - B197 - Inputs!$B$8, 0) * H197</f>
        <v>0</v>
      </c>
      <c r="L197" s="2">
        <f>IF(B197 &gt;= D197*Inputs!$B$10, MAX(B197 - E197/Inputs!$B$5 - Inputs!$B$8, 0) * I197, 0)</f>
        <v>0</v>
      </c>
      <c r="M197" s="2">
        <f t="shared" si="38"/>
        <v>0</v>
      </c>
      <c r="N197" s="3" t="str">
        <f t="shared" si="39"/>
        <v>Idle</v>
      </c>
      <c r="O197" s="3" t="str">
        <f t="shared" si="47"/>
        <v>Idle</v>
      </c>
      <c r="P197" s="2">
        <f t="shared" si="40"/>
        <v>0</v>
      </c>
      <c r="Q197" s="2">
        <f t="shared" si="41"/>
        <v>0</v>
      </c>
      <c r="R197" s="2">
        <f t="shared" si="42"/>
        <v>0</v>
      </c>
      <c r="S197" s="2">
        <f t="shared" si="43"/>
        <v>0</v>
      </c>
      <c r="T197" s="2">
        <f t="shared" si="44"/>
        <v>0</v>
      </c>
      <c r="U197" s="2">
        <f>IF(O197="Reg", R197 * Inputs!$B$7, 0)</f>
        <v>0</v>
      </c>
      <c r="V197" s="2">
        <f>MAX(F197 + P197*Inputs!$B$15 - (Q197/Inputs!$B$16) - U197, 0)</f>
        <v>0</v>
      </c>
    </row>
    <row r="198" spans="1:22" x14ac:dyDescent="0.3">
      <c r="A198" s="1">
        <v>46031.166666666657</v>
      </c>
      <c r="B198" s="2">
        <v>0</v>
      </c>
      <c r="C198" s="2">
        <v>5.5980819516571483</v>
      </c>
      <c r="D198" s="2">
        <f t="shared" si="36"/>
        <v>31.531163105636352</v>
      </c>
      <c r="E198" s="2">
        <f t="shared" si="37"/>
        <v>0.32675559470043897</v>
      </c>
      <c r="F198" s="2">
        <f t="shared" si="45"/>
        <v>0</v>
      </c>
      <c r="G198" s="2">
        <f t="shared" si="46"/>
        <v>0</v>
      </c>
      <c r="H198" s="2">
        <f>MIN(Inputs!$B$2, (Inputs!$B$14 - F198)/Inputs!$B$15)</f>
        <v>170</v>
      </c>
      <c r="I198" s="2">
        <f>MAX(MIN(Inputs!$B$2, F198*Inputs!$B$16, Inputs!$B$14*Inputs!$B$4 - G198), 0)</f>
        <v>0</v>
      </c>
      <c r="J198" s="2">
        <f>MAX(MIN(Inputs!$B$2, F198*Inputs!$B$16, (Inputs!$B$14-F198)/Inputs!$B$15)*Inputs!$B$9, 0)</f>
        <v>0</v>
      </c>
      <c r="K198" s="2">
        <f>MAX(E198*Inputs!$B$5 - B198 - Inputs!$B$8, 0) * H198</f>
        <v>0</v>
      </c>
      <c r="L198" s="2">
        <f>IF(B198 &gt;= D198*Inputs!$B$10, MAX(B198 - E198/Inputs!$B$5 - Inputs!$B$8, 0) * I198, 0)</f>
        <v>0</v>
      </c>
      <c r="M198" s="2">
        <f t="shared" si="38"/>
        <v>0</v>
      </c>
      <c r="N198" s="3" t="str">
        <f t="shared" si="39"/>
        <v>Idle</v>
      </c>
      <c r="O198" s="3" t="str">
        <f t="shared" si="47"/>
        <v>Idle</v>
      </c>
      <c r="P198" s="2">
        <f t="shared" si="40"/>
        <v>0</v>
      </c>
      <c r="Q198" s="2">
        <f t="shared" si="41"/>
        <v>0</v>
      </c>
      <c r="R198" s="2">
        <f t="shared" si="42"/>
        <v>0</v>
      </c>
      <c r="S198" s="2">
        <f t="shared" si="43"/>
        <v>0</v>
      </c>
      <c r="T198" s="2">
        <f t="shared" si="44"/>
        <v>0</v>
      </c>
      <c r="U198" s="2">
        <f>IF(O198="Reg", R198 * Inputs!$B$7, 0)</f>
        <v>0</v>
      </c>
      <c r="V198" s="2">
        <f>MAX(F198 + P198*Inputs!$B$15 - (Q198/Inputs!$B$16) - U198, 0)</f>
        <v>0</v>
      </c>
    </row>
    <row r="199" spans="1:22" x14ac:dyDescent="0.3">
      <c r="A199" s="1">
        <v>46031.208333333343</v>
      </c>
      <c r="B199" s="2">
        <v>0</v>
      </c>
      <c r="C199" s="2">
        <v>67.320494651239045</v>
      </c>
      <c r="D199" s="2">
        <f t="shared" si="36"/>
        <v>31.531163105636352</v>
      </c>
      <c r="E199" s="2">
        <f t="shared" si="37"/>
        <v>1.2683905955193258</v>
      </c>
      <c r="F199" s="2">
        <f t="shared" si="45"/>
        <v>0</v>
      </c>
      <c r="G199" s="2">
        <f t="shared" si="46"/>
        <v>0</v>
      </c>
      <c r="H199" s="2">
        <f>MIN(Inputs!$B$2, (Inputs!$B$14 - F199)/Inputs!$B$15)</f>
        <v>170</v>
      </c>
      <c r="I199" s="2">
        <f>MAX(MIN(Inputs!$B$2, F199*Inputs!$B$16, Inputs!$B$14*Inputs!$B$4 - G199), 0)</f>
        <v>0</v>
      </c>
      <c r="J199" s="2">
        <f>MAX(MIN(Inputs!$B$2, F199*Inputs!$B$16, (Inputs!$B$14-F199)/Inputs!$B$15)*Inputs!$B$9, 0)</f>
        <v>0</v>
      </c>
      <c r="K199" s="2">
        <f>MAX(E199*Inputs!$B$5 - B199 - Inputs!$B$8, 0) * H199</f>
        <v>0</v>
      </c>
      <c r="L199" s="2">
        <f>IF(B199 &gt;= D199*Inputs!$B$10, MAX(B199 - E199/Inputs!$B$5 - Inputs!$B$8, 0) * I199, 0)</f>
        <v>0</v>
      </c>
      <c r="M199" s="2">
        <f t="shared" si="38"/>
        <v>0</v>
      </c>
      <c r="N199" s="3" t="str">
        <f t="shared" si="39"/>
        <v>Idle</v>
      </c>
      <c r="O199" s="3" t="str">
        <f t="shared" si="47"/>
        <v>Idle</v>
      </c>
      <c r="P199" s="2">
        <f t="shared" si="40"/>
        <v>0</v>
      </c>
      <c r="Q199" s="2">
        <f t="shared" si="41"/>
        <v>0</v>
      </c>
      <c r="R199" s="2">
        <f t="shared" si="42"/>
        <v>0</v>
      </c>
      <c r="S199" s="2">
        <f t="shared" si="43"/>
        <v>0</v>
      </c>
      <c r="T199" s="2">
        <f t="shared" si="44"/>
        <v>0</v>
      </c>
      <c r="U199" s="2">
        <f>IF(O199="Reg", R199 * Inputs!$B$7, 0)</f>
        <v>0</v>
      </c>
      <c r="V199" s="2">
        <f>MAX(F199 + P199*Inputs!$B$15 - (Q199/Inputs!$B$16) - U199, 0)</f>
        <v>0</v>
      </c>
    </row>
    <row r="200" spans="1:22" x14ac:dyDescent="0.3">
      <c r="A200" s="1">
        <v>46031.25</v>
      </c>
      <c r="B200" s="2">
        <v>0</v>
      </c>
      <c r="C200" s="2">
        <v>8.3539601432817268</v>
      </c>
      <c r="D200" s="2">
        <f t="shared" si="36"/>
        <v>31.531163105636352</v>
      </c>
      <c r="E200" s="2">
        <f t="shared" si="37"/>
        <v>4.1658116092697206</v>
      </c>
      <c r="F200" s="2">
        <f t="shared" si="45"/>
        <v>0</v>
      </c>
      <c r="G200" s="2">
        <f t="shared" si="46"/>
        <v>0</v>
      </c>
      <c r="H200" s="2">
        <f>MIN(Inputs!$B$2, (Inputs!$B$14 - F200)/Inputs!$B$15)</f>
        <v>170</v>
      </c>
      <c r="I200" s="2">
        <f>MAX(MIN(Inputs!$B$2, F200*Inputs!$B$16, Inputs!$B$14*Inputs!$B$4 - G200), 0)</f>
        <v>0</v>
      </c>
      <c r="J200" s="2">
        <f>MAX(MIN(Inputs!$B$2, F200*Inputs!$B$16, (Inputs!$B$14-F200)/Inputs!$B$15)*Inputs!$B$9, 0)</f>
        <v>0</v>
      </c>
      <c r="K200" s="2">
        <f>MAX(E200*Inputs!$B$5 - B200 - Inputs!$B$8, 0) * H200</f>
        <v>0</v>
      </c>
      <c r="L200" s="2">
        <f>IF(B200 &gt;= D200*Inputs!$B$10, MAX(B200 - E200/Inputs!$B$5 - Inputs!$B$8, 0) * I200, 0)</f>
        <v>0</v>
      </c>
      <c r="M200" s="2">
        <f t="shared" si="38"/>
        <v>0</v>
      </c>
      <c r="N200" s="3" t="str">
        <f t="shared" si="39"/>
        <v>Idle</v>
      </c>
      <c r="O200" s="3" t="str">
        <f t="shared" si="47"/>
        <v>Idle</v>
      </c>
      <c r="P200" s="2">
        <f t="shared" si="40"/>
        <v>0</v>
      </c>
      <c r="Q200" s="2">
        <f t="shared" si="41"/>
        <v>0</v>
      </c>
      <c r="R200" s="2">
        <f t="shared" si="42"/>
        <v>0</v>
      </c>
      <c r="S200" s="2">
        <f t="shared" si="43"/>
        <v>0</v>
      </c>
      <c r="T200" s="2">
        <f t="shared" si="44"/>
        <v>0</v>
      </c>
      <c r="U200" s="2">
        <f>IF(O200="Reg", R200 * Inputs!$B$7, 0)</f>
        <v>0</v>
      </c>
      <c r="V200" s="2">
        <f>MAX(F200 + P200*Inputs!$B$15 - (Q200/Inputs!$B$16) - U200, 0)</f>
        <v>0</v>
      </c>
    </row>
    <row r="201" spans="1:22" x14ac:dyDescent="0.3">
      <c r="A201" s="1">
        <v>46031.291666666657</v>
      </c>
      <c r="B201" s="2">
        <v>0</v>
      </c>
      <c r="C201" s="2">
        <v>8.6031498625654379</v>
      </c>
      <c r="D201" s="2">
        <f t="shared" si="36"/>
        <v>31.531163105636352</v>
      </c>
      <c r="E201" s="2">
        <f t="shared" si="37"/>
        <v>10.237036819045416</v>
      </c>
      <c r="F201" s="2">
        <f t="shared" si="45"/>
        <v>0</v>
      </c>
      <c r="G201" s="2">
        <f t="shared" si="46"/>
        <v>0</v>
      </c>
      <c r="H201" s="2">
        <f>MIN(Inputs!$B$2, (Inputs!$B$14 - F201)/Inputs!$B$15)</f>
        <v>170</v>
      </c>
      <c r="I201" s="2">
        <f>MAX(MIN(Inputs!$B$2, F201*Inputs!$B$16, Inputs!$B$14*Inputs!$B$4 - G201), 0)</f>
        <v>0</v>
      </c>
      <c r="J201" s="2">
        <f>MAX(MIN(Inputs!$B$2, F201*Inputs!$B$16, (Inputs!$B$14-F201)/Inputs!$B$15)*Inputs!$B$9, 0)</f>
        <v>0</v>
      </c>
      <c r="K201" s="2">
        <f>MAX(E201*Inputs!$B$5 - B201 - Inputs!$B$8, 0) * H201</f>
        <v>0</v>
      </c>
      <c r="L201" s="2">
        <f>IF(B201 &gt;= D201*Inputs!$B$10, MAX(B201 - E201/Inputs!$B$5 - Inputs!$B$8, 0) * I201, 0)</f>
        <v>0</v>
      </c>
      <c r="M201" s="2">
        <f t="shared" si="38"/>
        <v>0</v>
      </c>
      <c r="N201" s="3" t="str">
        <f t="shared" si="39"/>
        <v>Idle</v>
      </c>
      <c r="O201" s="3" t="str">
        <f t="shared" si="47"/>
        <v>Idle</v>
      </c>
      <c r="P201" s="2">
        <f t="shared" si="40"/>
        <v>0</v>
      </c>
      <c r="Q201" s="2">
        <f t="shared" si="41"/>
        <v>0</v>
      </c>
      <c r="R201" s="2">
        <f t="shared" si="42"/>
        <v>0</v>
      </c>
      <c r="S201" s="2">
        <f t="shared" si="43"/>
        <v>0</v>
      </c>
      <c r="T201" s="2">
        <f t="shared" si="44"/>
        <v>0</v>
      </c>
      <c r="U201" s="2">
        <f>IF(O201="Reg", R201 * Inputs!$B$7, 0)</f>
        <v>0</v>
      </c>
      <c r="V201" s="2">
        <f>MAX(F201 + P201*Inputs!$B$15 - (Q201/Inputs!$B$16) - U201, 0)</f>
        <v>0</v>
      </c>
    </row>
    <row r="202" spans="1:22" x14ac:dyDescent="0.3">
      <c r="A202" s="1">
        <v>46031.333333333343</v>
      </c>
      <c r="B202" s="2">
        <v>0</v>
      </c>
      <c r="C202" s="2">
        <v>0.79724216906898793</v>
      </c>
      <c r="D202" s="2">
        <f t="shared" si="36"/>
        <v>31.531163105636352</v>
      </c>
      <c r="E202" s="2">
        <f t="shared" si="37"/>
        <v>17.87203328488075</v>
      </c>
      <c r="F202" s="2">
        <f t="shared" si="45"/>
        <v>0</v>
      </c>
      <c r="G202" s="2">
        <f t="shared" si="46"/>
        <v>0</v>
      </c>
      <c r="H202" s="2">
        <f>MIN(Inputs!$B$2, (Inputs!$B$14 - F202)/Inputs!$B$15)</f>
        <v>170</v>
      </c>
      <c r="I202" s="2">
        <f>MAX(MIN(Inputs!$B$2, F202*Inputs!$B$16, Inputs!$B$14*Inputs!$B$4 - G202), 0)</f>
        <v>0</v>
      </c>
      <c r="J202" s="2">
        <f>MAX(MIN(Inputs!$B$2, F202*Inputs!$B$16, (Inputs!$B$14-F202)/Inputs!$B$15)*Inputs!$B$9, 0)</f>
        <v>0</v>
      </c>
      <c r="K202" s="2">
        <f>MAX(E202*Inputs!$B$5 - B202 - Inputs!$B$8, 0) * H202</f>
        <v>0</v>
      </c>
      <c r="L202" s="2">
        <f>IF(B202 &gt;= D202*Inputs!$B$10, MAX(B202 - E202/Inputs!$B$5 - Inputs!$B$8, 0) * I202, 0)</f>
        <v>0</v>
      </c>
      <c r="M202" s="2">
        <f t="shared" si="38"/>
        <v>0</v>
      </c>
      <c r="N202" s="3" t="str">
        <f t="shared" si="39"/>
        <v>Idle</v>
      </c>
      <c r="O202" s="3" t="str">
        <f t="shared" si="47"/>
        <v>Idle</v>
      </c>
      <c r="P202" s="2">
        <f t="shared" si="40"/>
        <v>0</v>
      </c>
      <c r="Q202" s="2">
        <f t="shared" si="41"/>
        <v>0</v>
      </c>
      <c r="R202" s="2">
        <f t="shared" si="42"/>
        <v>0</v>
      </c>
      <c r="S202" s="2">
        <f t="shared" si="43"/>
        <v>0</v>
      </c>
      <c r="T202" s="2">
        <f t="shared" si="44"/>
        <v>0</v>
      </c>
      <c r="U202" s="2">
        <f>IF(O202="Reg", R202 * Inputs!$B$7, 0)</f>
        <v>0</v>
      </c>
      <c r="V202" s="2">
        <f>MAX(F202 + P202*Inputs!$B$15 - (Q202/Inputs!$B$16) - U202, 0)</f>
        <v>0</v>
      </c>
    </row>
    <row r="203" spans="1:22" x14ac:dyDescent="0.3">
      <c r="A203" s="1">
        <v>46031.375</v>
      </c>
      <c r="B203" s="2">
        <v>1.9605335682026339</v>
      </c>
      <c r="C203" s="2">
        <v>2.5259633914293191</v>
      </c>
      <c r="D203" s="2">
        <f t="shared" si="36"/>
        <v>31.531163105636352</v>
      </c>
      <c r="E203" s="2">
        <f t="shared" si="37"/>
        <v>26.975900232755944</v>
      </c>
      <c r="F203" s="2">
        <f t="shared" si="45"/>
        <v>0</v>
      </c>
      <c r="G203" s="2">
        <f t="shared" si="46"/>
        <v>0</v>
      </c>
      <c r="H203" s="2">
        <f>MIN(Inputs!$B$2, (Inputs!$B$14 - F203)/Inputs!$B$15)</f>
        <v>170</v>
      </c>
      <c r="I203" s="2">
        <f>MAX(MIN(Inputs!$B$2, F203*Inputs!$B$16, Inputs!$B$14*Inputs!$B$4 - G203), 0)</f>
        <v>0</v>
      </c>
      <c r="J203" s="2">
        <f>MAX(MIN(Inputs!$B$2, F203*Inputs!$B$16, (Inputs!$B$14-F203)/Inputs!$B$15)*Inputs!$B$9, 0)</f>
        <v>0</v>
      </c>
      <c r="K203" s="2">
        <f>MAX(E203*Inputs!$B$5 - B203 - Inputs!$B$8, 0) * H203</f>
        <v>302.30396822584123</v>
      </c>
      <c r="L203" s="2">
        <f>IF(B203 &gt;= D203*Inputs!$B$10, MAX(B203 - E203/Inputs!$B$5 - Inputs!$B$8, 0) * I203, 0)</f>
        <v>0</v>
      </c>
      <c r="M203" s="2">
        <f t="shared" si="38"/>
        <v>0</v>
      </c>
      <c r="N203" s="3" t="str">
        <f t="shared" si="39"/>
        <v>Charge</v>
      </c>
      <c r="O203" s="3" t="str">
        <f t="shared" si="47"/>
        <v>Charge</v>
      </c>
      <c r="P203" s="2">
        <f t="shared" si="40"/>
        <v>170</v>
      </c>
      <c r="Q203" s="2">
        <f t="shared" si="41"/>
        <v>0</v>
      </c>
      <c r="R203" s="2">
        <f t="shared" si="42"/>
        <v>0</v>
      </c>
      <c r="S203" s="2">
        <f t="shared" si="43"/>
        <v>-333.29070659444778</v>
      </c>
      <c r="T203" s="2">
        <f t="shared" si="44"/>
        <v>0</v>
      </c>
      <c r="U203" s="2">
        <f>IF(O203="Reg", R203 * Inputs!$B$7, 0)</f>
        <v>0</v>
      </c>
      <c r="V203" s="2">
        <f>MAX(F203 + P203*Inputs!$B$15 - (Q203/Inputs!$B$16) - U203, 0)</f>
        <v>170</v>
      </c>
    </row>
    <row r="204" spans="1:22" x14ac:dyDescent="0.3">
      <c r="A204" s="1">
        <v>46031.416666666657</v>
      </c>
      <c r="B204" s="2">
        <v>5.64981000491332</v>
      </c>
      <c r="C204" s="2">
        <v>4.9056192391179314</v>
      </c>
      <c r="D204" s="2">
        <f t="shared" si="36"/>
        <v>31.531163105636352</v>
      </c>
      <c r="E204" s="2">
        <f t="shared" si="37"/>
        <v>36.609370874879325</v>
      </c>
      <c r="F204" s="2">
        <f t="shared" si="45"/>
        <v>170</v>
      </c>
      <c r="G204" s="2">
        <f t="shared" si="46"/>
        <v>0</v>
      </c>
      <c r="H204" s="2">
        <f>MIN(Inputs!$B$2, (Inputs!$B$14 - F204)/Inputs!$B$15)</f>
        <v>170</v>
      </c>
      <c r="I204" s="2">
        <f>MAX(MIN(Inputs!$B$2, F204*Inputs!$B$16, Inputs!$B$14*Inputs!$B$4 - G204), 0)</f>
        <v>170</v>
      </c>
      <c r="J204" s="2">
        <f>MAX(MIN(Inputs!$B$2, F204*Inputs!$B$16, (Inputs!$B$14-F204)/Inputs!$B$15)*Inputs!$B$9, 0)</f>
        <v>136</v>
      </c>
      <c r="K204" s="2">
        <f>MAX(E204*Inputs!$B$5 - B204 - Inputs!$B$8, 0) * H204</f>
        <v>1116.294182046682</v>
      </c>
      <c r="L204" s="2">
        <f>IF(B204 &gt;= D204*Inputs!$B$10, MAX(B204 - E204/Inputs!$B$5 - Inputs!$B$8, 0) * I204, 0)</f>
        <v>0</v>
      </c>
      <c r="M204" s="2">
        <f t="shared" si="38"/>
        <v>667.16421652003862</v>
      </c>
      <c r="N204" s="3" t="str">
        <f t="shared" si="39"/>
        <v>Charge</v>
      </c>
      <c r="O204" s="3" t="str">
        <f t="shared" si="47"/>
        <v>Charge</v>
      </c>
      <c r="P204" s="2">
        <f t="shared" si="40"/>
        <v>170</v>
      </c>
      <c r="Q204" s="2">
        <f t="shared" si="41"/>
        <v>0</v>
      </c>
      <c r="R204" s="2">
        <f t="shared" si="42"/>
        <v>0</v>
      </c>
      <c r="S204" s="2">
        <f t="shared" si="43"/>
        <v>-960.4677008352644</v>
      </c>
      <c r="T204" s="2">
        <f t="shared" si="44"/>
        <v>0</v>
      </c>
      <c r="U204" s="2">
        <f>IF(O204="Reg", R204 * Inputs!$B$7, 0)</f>
        <v>0</v>
      </c>
      <c r="V204" s="2">
        <f>MAX(F204 + P204*Inputs!$B$15 - (Q204/Inputs!$B$16) - U204, 0)</f>
        <v>340</v>
      </c>
    </row>
    <row r="205" spans="1:22" x14ac:dyDescent="0.3">
      <c r="A205" s="1">
        <v>46031.458333333343</v>
      </c>
      <c r="B205" s="2">
        <v>17.384526082502369</v>
      </c>
      <c r="C205" s="2">
        <v>8.2738188635318348</v>
      </c>
      <c r="D205" s="2">
        <f t="shared" si="36"/>
        <v>31.531163105636352</v>
      </c>
      <c r="E205" s="2">
        <f t="shared" si="37"/>
        <v>46.084504894382604</v>
      </c>
      <c r="F205" s="2">
        <f t="shared" si="45"/>
        <v>340</v>
      </c>
      <c r="G205" s="2">
        <f t="shared" si="46"/>
        <v>0</v>
      </c>
      <c r="H205" s="2">
        <f>MIN(Inputs!$B$2, (Inputs!$B$14 - F205)/Inputs!$B$15)</f>
        <v>0</v>
      </c>
      <c r="I205" s="2">
        <f>MAX(MIN(Inputs!$B$2, F205*Inputs!$B$16, Inputs!$B$14*Inputs!$B$4 - G205), 0)</f>
        <v>170</v>
      </c>
      <c r="J205" s="2">
        <f>MAX(MIN(Inputs!$B$2, F205*Inputs!$B$16, (Inputs!$B$14-F205)/Inputs!$B$15)*Inputs!$B$9, 0)</f>
        <v>0</v>
      </c>
      <c r="K205" s="2">
        <f>MAX(E205*Inputs!$B$5 - B205 - Inputs!$B$8, 0) * H205</f>
        <v>0</v>
      </c>
      <c r="L205" s="2">
        <f>IF(B205 &gt;= D205*Inputs!$B$10, MAX(B205 - E205/Inputs!$B$5 - Inputs!$B$8, 0) * I205, 0)</f>
        <v>0</v>
      </c>
      <c r="M205" s="2">
        <f t="shared" si="38"/>
        <v>0</v>
      </c>
      <c r="N205" s="3" t="str">
        <f t="shared" si="39"/>
        <v>Idle</v>
      </c>
      <c r="O205" s="3" t="str">
        <f t="shared" si="47"/>
        <v>Idle</v>
      </c>
      <c r="P205" s="2">
        <f t="shared" si="40"/>
        <v>0</v>
      </c>
      <c r="Q205" s="2">
        <f t="shared" si="41"/>
        <v>0</v>
      </c>
      <c r="R205" s="2">
        <f t="shared" si="42"/>
        <v>0</v>
      </c>
      <c r="S205" s="2">
        <f t="shared" si="43"/>
        <v>0</v>
      </c>
      <c r="T205" s="2">
        <f t="shared" si="44"/>
        <v>0</v>
      </c>
      <c r="U205" s="2">
        <f>IF(O205="Reg", R205 * Inputs!$B$7, 0)</f>
        <v>0</v>
      </c>
      <c r="V205" s="2">
        <f>MAX(F205 + P205*Inputs!$B$15 - (Q205/Inputs!$B$16) - U205, 0)</f>
        <v>340</v>
      </c>
    </row>
    <row r="206" spans="1:22" x14ac:dyDescent="0.3">
      <c r="A206" s="1">
        <v>46031.5</v>
      </c>
      <c r="B206" s="2">
        <v>36.427351258654177</v>
      </c>
      <c r="C206" s="2">
        <v>4.2304829864862796</v>
      </c>
      <c r="D206" s="2">
        <f t="shared" si="36"/>
        <v>31.531163105636352</v>
      </c>
      <c r="E206" s="2">
        <f t="shared" si="37"/>
        <v>53.202478020241692</v>
      </c>
      <c r="F206" s="2">
        <f t="shared" si="45"/>
        <v>340</v>
      </c>
      <c r="G206" s="2">
        <f t="shared" si="46"/>
        <v>0</v>
      </c>
      <c r="H206" s="2">
        <f>MIN(Inputs!$B$2, (Inputs!$B$14 - F206)/Inputs!$B$15)</f>
        <v>0</v>
      </c>
      <c r="I206" s="2">
        <f>MAX(MIN(Inputs!$B$2, F206*Inputs!$B$16, Inputs!$B$14*Inputs!$B$4 - G206), 0)</f>
        <v>170</v>
      </c>
      <c r="J206" s="2">
        <f>MAX(MIN(Inputs!$B$2, F206*Inputs!$B$16, (Inputs!$B$14-F206)/Inputs!$B$15)*Inputs!$B$9, 0)</f>
        <v>0</v>
      </c>
      <c r="K206" s="2">
        <f>MAX(E206*Inputs!$B$5 - B206 - Inputs!$B$8, 0) * H206</f>
        <v>0</v>
      </c>
      <c r="L206" s="2">
        <f>IF(B206 &gt;= D206*Inputs!$B$10, MAX(B206 - E206/Inputs!$B$5 - Inputs!$B$8, 0) * I206, 0)</f>
        <v>0</v>
      </c>
      <c r="M206" s="2">
        <f t="shared" si="38"/>
        <v>0</v>
      </c>
      <c r="N206" s="3" t="str">
        <f t="shared" si="39"/>
        <v>Idle</v>
      </c>
      <c r="O206" s="3" t="str">
        <f t="shared" si="47"/>
        <v>Idle</v>
      </c>
      <c r="P206" s="2">
        <f t="shared" si="40"/>
        <v>0</v>
      </c>
      <c r="Q206" s="2">
        <f t="shared" si="41"/>
        <v>0</v>
      </c>
      <c r="R206" s="2">
        <f t="shared" si="42"/>
        <v>0</v>
      </c>
      <c r="S206" s="2">
        <f t="shared" si="43"/>
        <v>0</v>
      </c>
      <c r="T206" s="2">
        <f t="shared" si="44"/>
        <v>0</v>
      </c>
      <c r="U206" s="2">
        <f>IF(O206="Reg", R206 * Inputs!$B$7, 0)</f>
        <v>0</v>
      </c>
      <c r="V206" s="2">
        <f>MAX(F206 + P206*Inputs!$B$15 - (Q206/Inputs!$B$16) - U206, 0)</f>
        <v>340</v>
      </c>
    </row>
    <row r="207" spans="1:22" x14ac:dyDescent="0.3">
      <c r="A207" s="1">
        <v>46031.541666666657</v>
      </c>
      <c r="B207" s="2">
        <v>45.809978795012</v>
      </c>
      <c r="C207" s="2">
        <v>10.7224775986216</v>
      </c>
      <c r="D207" s="2">
        <f t="shared" si="36"/>
        <v>31.531163105636352</v>
      </c>
      <c r="E207" s="2">
        <f t="shared" si="37"/>
        <v>58.003716268299094</v>
      </c>
      <c r="F207" s="2">
        <f t="shared" si="45"/>
        <v>340</v>
      </c>
      <c r="G207" s="2">
        <f t="shared" si="46"/>
        <v>0</v>
      </c>
      <c r="H207" s="2">
        <f>MIN(Inputs!$B$2, (Inputs!$B$14 - F207)/Inputs!$B$15)</f>
        <v>0</v>
      </c>
      <c r="I207" s="2">
        <f>MAX(MIN(Inputs!$B$2, F207*Inputs!$B$16, Inputs!$B$14*Inputs!$B$4 - G207), 0)</f>
        <v>170</v>
      </c>
      <c r="J207" s="2">
        <f>MAX(MIN(Inputs!$B$2, F207*Inputs!$B$16, (Inputs!$B$14-F207)/Inputs!$B$15)*Inputs!$B$9, 0)</f>
        <v>0</v>
      </c>
      <c r="K207" s="2">
        <f>MAX(E207*Inputs!$B$5 - B207 - Inputs!$B$8, 0) * H207</f>
        <v>0</v>
      </c>
      <c r="L207" s="2">
        <f>IF(B207 &gt;= D207*Inputs!$B$10, MAX(B207 - E207/Inputs!$B$5 - Inputs!$B$8, 0) * I207, 0)</f>
        <v>0</v>
      </c>
      <c r="M207" s="2">
        <f t="shared" si="38"/>
        <v>0</v>
      </c>
      <c r="N207" s="3" t="str">
        <f t="shared" si="39"/>
        <v>Idle</v>
      </c>
      <c r="O207" s="3" t="str">
        <f t="shared" si="47"/>
        <v>Idle</v>
      </c>
      <c r="P207" s="2">
        <f t="shared" si="40"/>
        <v>0</v>
      </c>
      <c r="Q207" s="2">
        <f t="shared" si="41"/>
        <v>0</v>
      </c>
      <c r="R207" s="2">
        <f t="shared" si="42"/>
        <v>0</v>
      </c>
      <c r="S207" s="2">
        <f t="shared" si="43"/>
        <v>0</v>
      </c>
      <c r="T207" s="2">
        <f t="shared" si="44"/>
        <v>0</v>
      </c>
      <c r="U207" s="2">
        <f>IF(O207="Reg", R207 * Inputs!$B$7, 0)</f>
        <v>0</v>
      </c>
      <c r="V207" s="2">
        <f>MAX(F207 + P207*Inputs!$B$15 - (Q207/Inputs!$B$16) - U207, 0)</f>
        <v>340</v>
      </c>
    </row>
    <row r="208" spans="1:22" x14ac:dyDescent="0.3">
      <c r="A208" s="1">
        <v>46031.583333333343</v>
      </c>
      <c r="B208" s="2">
        <v>54.623201687251147</v>
      </c>
      <c r="C208" s="2">
        <v>4.7036633073669822</v>
      </c>
      <c r="D208" s="2">
        <f t="shared" si="36"/>
        <v>31.531163105636352</v>
      </c>
      <c r="E208" s="2">
        <f t="shared" si="37"/>
        <v>61.815283551569827</v>
      </c>
      <c r="F208" s="2">
        <f t="shared" si="45"/>
        <v>340</v>
      </c>
      <c r="G208" s="2">
        <f t="shared" si="46"/>
        <v>0</v>
      </c>
      <c r="H208" s="2">
        <f>MIN(Inputs!$B$2, (Inputs!$B$14 - F208)/Inputs!$B$15)</f>
        <v>0</v>
      </c>
      <c r="I208" s="2">
        <f>MAX(MIN(Inputs!$B$2, F208*Inputs!$B$16, Inputs!$B$14*Inputs!$B$4 - G208), 0)</f>
        <v>170</v>
      </c>
      <c r="J208" s="2">
        <f>MAX(MIN(Inputs!$B$2, F208*Inputs!$B$16, (Inputs!$B$14-F208)/Inputs!$B$15)*Inputs!$B$9, 0)</f>
        <v>0</v>
      </c>
      <c r="K208" s="2">
        <f>MAX(E208*Inputs!$B$5 - B208 - Inputs!$B$8, 0) * H208</f>
        <v>0</v>
      </c>
      <c r="L208" s="2">
        <f>IF(B208 &gt;= D208*Inputs!$B$10, MAX(B208 - E208/Inputs!$B$5 - Inputs!$B$8, 0) * I208, 0)</f>
        <v>0</v>
      </c>
      <c r="M208" s="2">
        <f t="shared" si="38"/>
        <v>0</v>
      </c>
      <c r="N208" s="3" t="str">
        <f t="shared" si="39"/>
        <v>Idle</v>
      </c>
      <c r="O208" s="3" t="str">
        <f t="shared" si="47"/>
        <v>Idle</v>
      </c>
      <c r="P208" s="2">
        <f t="shared" si="40"/>
        <v>0</v>
      </c>
      <c r="Q208" s="2">
        <f t="shared" si="41"/>
        <v>0</v>
      </c>
      <c r="R208" s="2">
        <f t="shared" si="42"/>
        <v>0</v>
      </c>
      <c r="S208" s="2">
        <f t="shared" si="43"/>
        <v>0</v>
      </c>
      <c r="T208" s="2">
        <f t="shared" si="44"/>
        <v>0</v>
      </c>
      <c r="U208" s="2">
        <f>IF(O208="Reg", R208 * Inputs!$B$7, 0)</f>
        <v>0</v>
      </c>
      <c r="V208" s="2">
        <f>MAX(F208 + P208*Inputs!$B$15 - (Q208/Inputs!$B$16) - U208, 0)</f>
        <v>340</v>
      </c>
    </row>
    <row r="209" spans="1:22" x14ac:dyDescent="0.3">
      <c r="A209" s="1">
        <v>46031.625</v>
      </c>
      <c r="B209" s="2">
        <v>59.761357420942943</v>
      </c>
      <c r="C209" s="2">
        <v>14.369627457023411</v>
      </c>
      <c r="D209" s="2">
        <f t="shared" si="36"/>
        <v>31.531163105636352</v>
      </c>
      <c r="E209" s="2">
        <f t="shared" si="37"/>
        <v>62.440470930600974</v>
      </c>
      <c r="F209" s="2">
        <f t="shared" si="45"/>
        <v>340</v>
      </c>
      <c r="G209" s="2">
        <f t="shared" si="46"/>
        <v>0</v>
      </c>
      <c r="H209" s="2">
        <f>MIN(Inputs!$B$2, (Inputs!$B$14 - F209)/Inputs!$B$15)</f>
        <v>0</v>
      </c>
      <c r="I209" s="2">
        <f>MAX(MIN(Inputs!$B$2, F209*Inputs!$B$16, Inputs!$B$14*Inputs!$B$4 - G209), 0)</f>
        <v>170</v>
      </c>
      <c r="J209" s="2">
        <f>MAX(MIN(Inputs!$B$2, F209*Inputs!$B$16, (Inputs!$B$14-F209)/Inputs!$B$15)*Inputs!$B$9, 0)</f>
        <v>0</v>
      </c>
      <c r="K209" s="2">
        <f>MAX(E209*Inputs!$B$5 - B209 - Inputs!$B$8, 0) * H209</f>
        <v>0</v>
      </c>
      <c r="L209" s="2">
        <f>IF(B209 &gt;= D209*Inputs!$B$10, MAX(B209 - E209/Inputs!$B$5 - Inputs!$B$8, 0) * I209, 0)</f>
        <v>0</v>
      </c>
      <c r="M209" s="2">
        <f t="shared" si="38"/>
        <v>0</v>
      </c>
      <c r="N209" s="3" t="str">
        <f t="shared" si="39"/>
        <v>Idle</v>
      </c>
      <c r="O209" s="3" t="str">
        <f t="shared" si="47"/>
        <v>Idle</v>
      </c>
      <c r="P209" s="2">
        <f t="shared" si="40"/>
        <v>0</v>
      </c>
      <c r="Q209" s="2">
        <f t="shared" si="41"/>
        <v>0</v>
      </c>
      <c r="R209" s="2">
        <f t="shared" si="42"/>
        <v>0</v>
      </c>
      <c r="S209" s="2">
        <f t="shared" si="43"/>
        <v>0</v>
      </c>
      <c r="T209" s="2">
        <f t="shared" si="44"/>
        <v>0</v>
      </c>
      <c r="U209" s="2">
        <f>IF(O209="Reg", R209 * Inputs!$B$7, 0)</f>
        <v>0</v>
      </c>
      <c r="V209" s="2">
        <f>MAX(F209 + P209*Inputs!$B$15 - (Q209/Inputs!$B$16) - U209, 0)</f>
        <v>340</v>
      </c>
    </row>
    <row r="210" spans="1:22" x14ac:dyDescent="0.3">
      <c r="A210" s="1">
        <v>46031.666666666657</v>
      </c>
      <c r="B210" s="2">
        <v>62.500614121932998</v>
      </c>
      <c r="C210" s="2">
        <v>2.8860532670438239</v>
      </c>
      <c r="D210" s="2">
        <f t="shared" si="36"/>
        <v>31.531163105636352</v>
      </c>
      <c r="E210" s="2">
        <f t="shared" si="37"/>
        <v>61.835956180114984</v>
      </c>
      <c r="F210" s="2">
        <f t="shared" si="45"/>
        <v>340</v>
      </c>
      <c r="G210" s="2">
        <f t="shared" si="46"/>
        <v>0</v>
      </c>
      <c r="H210" s="2">
        <f>MIN(Inputs!$B$2, (Inputs!$B$14 - F210)/Inputs!$B$15)</f>
        <v>0</v>
      </c>
      <c r="I210" s="2">
        <f>MAX(MIN(Inputs!$B$2, F210*Inputs!$B$16, Inputs!$B$14*Inputs!$B$4 - G210), 0)</f>
        <v>170</v>
      </c>
      <c r="J210" s="2">
        <f>MAX(MIN(Inputs!$B$2, F210*Inputs!$B$16, (Inputs!$B$14-F210)/Inputs!$B$15)*Inputs!$B$9, 0)</f>
        <v>0</v>
      </c>
      <c r="K210" s="2">
        <f>MAX(E210*Inputs!$B$5 - B210 - Inputs!$B$8, 0) * H210</f>
        <v>0</v>
      </c>
      <c r="L210" s="2">
        <f>IF(B210 &gt;= D210*Inputs!$B$10, MAX(B210 - E210/Inputs!$B$5 - Inputs!$B$8, 0) * I210, 0)</f>
        <v>0</v>
      </c>
      <c r="M210" s="2">
        <f t="shared" si="38"/>
        <v>0</v>
      </c>
      <c r="N210" s="3" t="str">
        <f t="shared" si="39"/>
        <v>Idle</v>
      </c>
      <c r="O210" s="3" t="str">
        <f t="shared" si="47"/>
        <v>Idle</v>
      </c>
      <c r="P210" s="2">
        <f t="shared" si="40"/>
        <v>0</v>
      </c>
      <c r="Q210" s="2">
        <f t="shared" si="41"/>
        <v>0</v>
      </c>
      <c r="R210" s="2">
        <f t="shared" si="42"/>
        <v>0</v>
      </c>
      <c r="S210" s="2">
        <f t="shared" si="43"/>
        <v>0</v>
      </c>
      <c r="T210" s="2">
        <f t="shared" si="44"/>
        <v>0</v>
      </c>
      <c r="U210" s="2">
        <f>IF(O210="Reg", R210 * Inputs!$B$7, 0)</f>
        <v>0</v>
      </c>
      <c r="V210" s="2">
        <f>MAX(F210 + P210*Inputs!$B$15 - (Q210/Inputs!$B$16) - U210, 0)</f>
        <v>340</v>
      </c>
    </row>
    <row r="211" spans="1:22" x14ac:dyDescent="0.3">
      <c r="A211" s="1">
        <v>46031.708333333343</v>
      </c>
      <c r="B211" s="2">
        <v>60.092364837656888</v>
      </c>
      <c r="C211" s="2">
        <v>5.6528037493364982</v>
      </c>
      <c r="D211" s="2">
        <f t="shared" si="36"/>
        <v>31.531163105636352</v>
      </c>
      <c r="E211" s="2">
        <f t="shared" si="37"/>
        <v>59.688862615332646</v>
      </c>
      <c r="F211" s="2">
        <f t="shared" si="45"/>
        <v>340</v>
      </c>
      <c r="G211" s="2">
        <f t="shared" si="46"/>
        <v>0</v>
      </c>
      <c r="H211" s="2">
        <f>MIN(Inputs!$B$2, (Inputs!$B$14 - F211)/Inputs!$B$15)</f>
        <v>0</v>
      </c>
      <c r="I211" s="2">
        <f>MAX(MIN(Inputs!$B$2, F211*Inputs!$B$16, Inputs!$B$14*Inputs!$B$4 - G211), 0)</f>
        <v>170</v>
      </c>
      <c r="J211" s="2">
        <f>MAX(MIN(Inputs!$B$2, F211*Inputs!$B$16, (Inputs!$B$14-F211)/Inputs!$B$15)*Inputs!$B$9, 0)</f>
        <v>0</v>
      </c>
      <c r="K211" s="2">
        <f>MAX(E211*Inputs!$B$5 - B211 - Inputs!$B$8, 0) * H211</f>
        <v>0</v>
      </c>
      <c r="L211" s="2">
        <f>IF(B211 &gt;= D211*Inputs!$B$10, MAX(B211 - E211/Inputs!$B$5 - Inputs!$B$8, 0) * I211, 0)</f>
        <v>0</v>
      </c>
      <c r="M211" s="2">
        <f t="shared" si="38"/>
        <v>0</v>
      </c>
      <c r="N211" s="3" t="str">
        <f t="shared" si="39"/>
        <v>Idle</v>
      </c>
      <c r="O211" s="3" t="str">
        <f t="shared" si="47"/>
        <v>Idle</v>
      </c>
      <c r="P211" s="2">
        <f t="shared" si="40"/>
        <v>0</v>
      </c>
      <c r="Q211" s="2">
        <f t="shared" si="41"/>
        <v>0</v>
      </c>
      <c r="R211" s="2">
        <f t="shared" si="42"/>
        <v>0</v>
      </c>
      <c r="S211" s="2">
        <f t="shared" si="43"/>
        <v>0</v>
      </c>
      <c r="T211" s="2">
        <f t="shared" si="44"/>
        <v>0</v>
      </c>
      <c r="U211" s="2">
        <f>IF(O211="Reg", R211 * Inputs!$B$7, 0)</f>
        <v>0</v>
      </c>
      <c r="V211" s="2">
        <f>MAX(F211 + P211*Inputs!$B$15 - (Q211/Inputs!$B$16) - U211, 0)</f>
        <v>340</v>
      </c>
    </row>
    <row r="212" spans="1:22" x14ac:dyDescent="0.3">
      <c r="A212" s="1">
        <v>46031.75</v>
      </c>
      <c r="B212" s="2">
        <v>65.234780746998666</v>
      </c>
      <c r="C212" s="2">
        <v>6.0477411824984983</v>
      </c>
      <c r="D212" s="2">
        <f t="shared" si="36"/>
        <v>31.531163105636352</v>
      </c>
      <c r="E212" s="2">
        <f t="shared" si="37"/>
        <v>56.120268376584029</v>
      </c>
      <c r="F212" s="2">
        <f t="shared" si="45"/>
        <v>340</v>
      </c>
      <c r="G212" s="2">
        <f t="shared" si="46"/>
        <v>0</v>
      </c>
      <c r="H212" s="2">
        <f>MIN(Inputs!$B$2, (Inputs!$B$14 - F212)/Inputs!$B$15)</f>
        <v>0</v>
      </c>
      <c r="I212" s="2">
        <f>MAX(MIN(Inputs!$B$2, F212*Inputs!$B$16, Inputs!$B$14*Inputs!$B$4 - G212), 0)</f>
        <v>170</v>
      </c>
      <c r="J212" s="2">
        <f>MAX(MIN(Inputs!$B$2, F212*Inputs!$B$16, (Inputs!$B$14-F212)/Inputs!$B$15)*Inputs!$B$9, 0)</f>
        <v>0</v>
      </c>
      <c r="K212" s="2">
        <f>MAX(E212*Inputs!$B$5 - B212 - Inputs!$B$8, 0) * H212</f>
        <v>0</v>
      </c>
      <c r="L212" s="2">
        <f>IF(B212 &gt;= D212*Inputs!$B$10, MAX(B212 - E212/Inputs!$B$5 - Inputs!$B$8, 0) * I212, 0)</f>
        <v>0</v>
      </c>
      <c r="M212" s="2">
        <f t="shared" si="38"/>
        <v>0</v>
      </c>
      <c r="N212" s="3" t="str">
        <f t="shared" si="39"/>
        <v>Idle</v>
      </c>
      <c r="O212" s="3" t="str">
        <f t="shared" si="47"/>
        <v>Idle</v>
      </c>
      <c r="P212" s="2">
        <f t="shared" si="40"/>
        <v>0</v>
      </c>
      <c r="Q212" s="2">
        <f t="shared" si="41"/>
        <v>0</v>
      </c>
      <c r="R212" s="2">
        <f t="shared" si="42"/>
        <v>0</v>
      </c>
      <c r="S212" s="2">
        <f t="shared" si="43"/>
        <v>0</v>
      </c>
      <c r="T212" s="2">
        <f t="shared" si="44"/>
        <v>0</v>
      </c>
      <c r="U212" s="2">
        <f>IF(O212="Reg", R212 * Inputs!$B$7, 0)</f>
        <v>0</v>
      </c>
      <c r="V212" s="2">
        <f>MAX(F212 + P212*Inputs!$B$15 - (Q212/Inputs!$B$16) - U212, 0)</f>
        <v>340</v>
      </c>
    </row>
    <row r="213" spans="1:22" x14ac:dyDescent="0.3">
      <c r="A213" s="1">
        <v>46031.791666666657</v>
      </c>
      <c r="B213" s="2">
        <v>68.679382494636343</v>
      </c>
      <c r="C213" s="2">
        <v>13.80459361860072</v>
      </c>
      <c r="D213" s="2">
        <f t="shared" si="36"/>
        <v>31.531163105636352</v>
      </c>
      <c r="E213" s="2">
        <f t="shared" si="37"/>
        <v>52.442302514210347</v>
      </c>
      <c r="F213" s="2">
        <f t="shared" si="45"/>
        <v>340</v>
      </c>
      <c r="G213" s="2">
        <f t="shared" si="46"/>
        <v>0</v>
      </c>
      <c r="H213" s="2">
        <f>MIN(Inputs!$B$2, (Inputs!$B$14 - F213)/Inputs!$B$15)</f>
        <v>0</v>
      </c>
      <c r="I213" s="2">
        <f>MAX(MIN(Inputs!$B$2, F213*Inputs!$B$16, Inputs!$B$14*Inputs!$B$4 - G213), 0)</f>
        <v>170</v>
      </c>
      <c r="J213" s="2">
        <f>MAX(MIN(Inputs!$B$2, F213*Inputs!$B$16, (Inputs!$B$14-F213)/Inputs!$B$15)*Inputs!$B$9, 0)</f>
        <v>0</v>
      </c>
      <c r="K213" s="2">
        <f>MAX(E213*Inputs!$B$5 - B213 - Inputs!$B$8, 0) * H213</f>
        <v>0</v>
      </c>
      <c r="L213" s="2">
        <f>IF(B213 &gt;= D213*Inputs!$B$10, MAX(B213 - E213/Inputs!$B$5 - Inputs!$B$8, 0) * I213, 0)</f>
        <v>0</v>
      </c>
      <c r="M213" s="2">
        <f t="shared" si="38"/>
        <v>0</v>
      </c>
      <c r="N213" s="3" t="str">
        <f t="shared" si="39"/>
        <v>Idle</v>
      </c>
      <c r="O213" s="3" t="str">
        <f t="shared" si="47"/>
        <v>Idle</v>
      </c>
      <c r="P213" s="2">
        <f t="shared" si="40"/>
        <v>0</v>
      </c>
      <c r="Q213" s="2">
        <f t="shared" si="41"/>
        <v>0</v>
      </c>
      <c r="R213" s="2">
        <f t="shared" si="42"/>
        <v>0</v>
      </c>
      <c r="S213" s="2">
        <f t="shared" si="43"/>
        <v>0</v>
      </c>
      <c r="T213" s="2">
        <f t="shared" si="44"/>
        <v>0</v>
      </c>
      <c r="U213" s="2">
        <f>IF(O213="Reg", R213 * Inputs!$B$7, 0)</f>
        <v>0</v>
      </c>
      <c r="V213" s="2">
        <f>MAX(F213 + P213*Inputs!$B$15 - (Q213/Inputs!$B$16) - U213, 0)</f>
        <v>340</v>
      </c>
    </row>
    <row r="214" spans="1:22" x14ac:dyDescent="0.3">
      <c r="A214" s="1">
        <v>46031.833333333343</v>
      </c>
      <c r="B214" s="2">
        <v>58.374325961437982</v>
      </c>
      <c r="C214" s="2">
        <v>3.2165006644698422</v>
      </c>
      <c r="D214" s="2">
        <f t="shared" si="36"/>
        <v>31.531163105636352</v>
      </c>
      <c r="E214" s="2">
        <f t="shared" si="37"/>
        <v>45.388398495009938</v>
      </c>
      <c r="F214" s="2">
        <f t="shared" si="45"/>
        <v>340</v>
      </c>
      <c r="G214" s="2">
        <f t="shared" si="46"/>
        <v>0</v>
      </c>
      <c r="H214" s="2">
        <f>MIN(Inputs!$B$2, (Inputs!$B$14 - F214)/Inputs!$B$15)</f>
        <v>0</v>
      </c>
      <c r="I214" s="2">
        <f>MAX(MIN(Inputs!$B$2, F214*Inputs!$B$16, Inputs!$B$14*Inputs!$B$4 - G214), 0)</f>
        <v>170</v>
      </c>
      <c r="J214" s="2">
        <f>MAX(MIN(Inputs!$B$2, F214*Inputs!$B$16, (Inputs!$B$14-F214)/Inputs!$B$15)*Inputs!$B$9, 0)</f>
        <v>0</v>
      </c>
      <c r="K214" s="2">
        <f>MAX(E214*Inputs!$B$5 - B214 - Inputs!$B$8, 0) * H214</f>
        <v>0</v>
      </c>
      <c r="L214" s="2">
        <f>IF(B214 &gt;= D214*Inputs!$B$10, MAX(B214 - E214/Inputs!$B$5 - Inputs!$B$8, 0) * I214, 0)</f>
        <v>0</v>
      </c>
      <c r="M214" s="2">
        <f t="shared" si="38"/>
        <v>0</v>
      </c>
      <c r="N214" s="3" t="str">
        <f t="shared" si="39"/>
        <v>Idle</v>
      </c>
      <c r="O214" s="3" t="str">
        <f t="shared" si="47"/>
        <v>Idle</v>
      </c>
      <c r="P214" s="2">
        <f t="shared" si="40"/>
        <v>0</v>
      </c>
      <c r="Q214" s="2">
        <f t="shared" si="41"/>
        <v>0</v>
      </c>
      <c r="R214" s="2">
        <f t="shared" si="42"/>
        <v>0</v>
      </c>
      <c r="S214" s="2">
        <f t="shared" si="43"/>
        <v>0</v>
      </c>
      <c r="T214" s="2">
        <f t="shared" si="44"/>
        <v>0</v>
      </c>
      <c r="U214" s="2">
        <f>IF(O214="Reg", R214 * Inputs!$B$7, 0)</f>
        <v>0</v>
      </c>
      <c r="V214" s="2">
        <f>MAX(F214 + P214*Inputs!$B$15 - (Q214/Inputs!$B$16) - U214, 0)</f>
        <v>340</v>
      </c>
    </row>
    <row r="215" spans="1:22" x14ac:dyDescent="0.3">
      <c r="A215" s="1">
        <v>46031.875</v>
      </c>
      <c r="B215" s="2">
        <v>56.134268918027033</v>
      </c>
      <c r="C215" s="2">
        <v>5.6249811080280212</v>
      </c>
      <c r="D215" s="2">
        <f t="shared" si="36"/>
        <v>31.531163105636352</v>
      </c>
      <c r="E215" s="2">
        <f t="shared" si="37"/>
        <v>36.57318557745787</v>
      </c>
      <c r="F215" s="2">
        <f t="shared" si="45"/>
        <v>340</v>
      </c>
      <c r="G215" s="2">
        <f t="shared" si="46"/>
        <v>0</v>
      </c>
      <c r="H215" s="2">
        <f>MIN(Inputs!$B$2, (Inputs!$B$14 - F215)/Inputs!$B$15)</f>
        <v>0</v>
      </c>
      <c r="I215" s="2">
        <f>MAX(MIN(Inputs!$B$2, F215*Inputs!$B$16, Inputs!$B$14*Inputs!$B$4 - G215), 0)</f>
        <v>170</v>
      </c>
      <c r="J215" s="2">
        <f>MAX(MIN(Inputs!$B$2, F215*Inputs!$B$16, (Inputs!$B$14-F215)/Inputs!$B$15)*Inputs!$B$9, 0)</f>
        <v>0</v>
      </c>
      <c r="K215" s="2">
        <f>MAX(E215*Inputs!$B$5 - B215 - Inputs!$B$8, 0) * H215</f>
        <v>0</v>
      </c>
      <c r="L215" s="2">
        <f>IF(B215 &gt;= D215*Inputs!$B$10, MAX(B215 - E215/Inputs!$B$5 - Inputs!$B$8, 0) * I215, 0)</f>
        <v>0</v>
      </c>
      <c r="M215" s="2">
        <f t="shared" si="38"/>
        <v>0</v>
      </c>
      <c r="N215" s="3" t="str">
        <f t="shared" si="39"/>
        <v>Idle</v>
      </c>
      <c r="O215" s="3" t="str">
        <f t="shared" si="47"/>
        <v>Idle</v>
      </c>
      <c r="P215" s="2">
        <f t="shared" si="40"/>
        <v>0</v>
      </c>
      <c r="Q215" s="2">
        <f t="shared" si="41"/>
        <v>0</v>
      </c>
      <c r="R215" s="2">
        <f t="shared" si="42"/>
        <v>0</v>
      </c>
      <c r="S215" s="2">
        <f t="shared" si="43"/>
        <v>0</v>
      </c>
      <c r="T215" s="2">
        <f t="shared" si="44"/>
        <v>0</v>
      </c>
      <c r="U215" s="2">
        <f>IF(O215="Reg", R215 * Inputs!$B$7, 0)</f>
        <v>0</v>
      </c>
      <c r="V215" s="2">
        <f>MAX(F215 + P215*Inputs!$B$15 - (Q215/Inputs!$B$16) - U215, 0)</f>
        <v>340</v>
      </c>
    </row>
    <row r="216" spans="1:22" x14ac:dyDescent="0.3">
      <c r="A216" s="1">
        <v>46031.916666666657</v>
      </c>
      <c r="B216" s="2">
        <v>49.618052733238919</v>
      </c>
      <c r="C216" s="2">
        <v>10.84343943684917</v>
      </c>
      <c r="D216" s="2">
        <f t="shared" si="36"/>
        <v>31.531163105636352</v>
      </c>
      <c r="E216" s="2">
        <f t="shared" si="37"/>
        <v>27.217474091120028</v>
      </c>
      <c r="F216" s="2">
        <f t="shared" si="45"/>
        <v>340</v>
      </c>
      <c r="G216" s="2">
        <f t="shared" si="46"/>
        <v>0</v>
      </c>
      <c r="H216" s="2">
        <f>MIN(Inputs!$B$2, (Inputs!$B$14 - F216)/Inputs!$B$15)</f>
        <v>0</v>
      </c>
      <c r="I216" s="2">
        <f>MAX(MIN(Inputs!$B$2, F216*Inputs!$B$16, Inputs!$B$14*Inputs!$B$4 - G216), 0)</f>
        <v>170</v>
      </c>
      <c r="J216" s="2">
        <f>MAX(MIN(Inputs!$B$2, F216*Inputs!$B$16, (Inputs!$B$14-F216)/Inputs!$B$15)*Inputs!$B$9, 0)</f>
        <v>0</v>
      </c>
      <c r="K216" s="2">
        <f>MAX(E216*Inputs!$B$5 - B216 - Inputs!$B$8, 0) * H216</f>
        <v>0</v>
      </c>
      <c r="L216" s="2">
        <f>IF(B216 &gt;= D216*Inputs!$B$10, MAX(B216 - E216/Inputs!$B$5 - Inputs!$B$8, 0) * I216, 0)</f>
        <v>0</v>
      </c>
      <c r="M216" s="2">
        <f t="shared" si="38"/>
        <v>0</v>
      </c>
      <c r="N216" s="3" t="str">
        <f t="shared" si="39"/>
        <v>Idle</v>
      </c>
      <c r="O216" s="3" t="str">
        <f t="shared" si="47"/>
        <v>Idle</v>
      </c>
      <c r="P216" s="2">
        <f t="shared" si="40"/>
        <v>0</v>
      </c>
      <c r="Q216" s="2">
        <f t="shared" si="41"/>
        <v>0</v>
      </c>
      <c r="R216" s="2">
        <f t="shared" si="42"/>
        <v>0</v>
      </c>
      <c r="S216" s="2">
        <f t="shared" si="43"/>
        <v>0</v>
      </c>
      <c r="T216" s="2">
        <f t="shared" si="44"/>
        <v>0</v>
      </c>
      <c r="U216" s="2">
        <f>IF(O216="Reg", R216 * Inputs!$B$7, 0)</f>
        <v>0</v>
      </c>
      <c r="V216" s="2">
        <f>MAX(F216 + P216*Inputs!$B$15 - (Q216/Inputs!$B$16) - U216, 0)</f>
        <v>340</v>
      </c>
    </row>
    <row r="217" spans="1:22" x14ac:dyDescent="0.3">
      <c r="A217" s="1">
        <v>46031.958333333343</v>
      </c>
      <c r="B217" s="2">
        <v>38.680799405165253</v>
      </c>
      <c r="C217" s="2">
        <v>5.0775119139322111</v>
      </c>
      <c r="D217" s="2">
        <f t="shared" si="36"/>
        <v>31.531163105636352</v>
      </c>
      <c r="E217" s="2">
        <f t="shared" si="37"/>
        <v>18.947798635580206</v>
      </c>
      <c r="F217" s="2">
        <f t="shared" si="45"/>
        <v>340</v>
      </c>
      <c r="G217" s="2">
        <f t="shared" si="46"/>
        <v>0</v>
      </c>
      <c r="H217" s="2">
        <f>MIN(Inputs!$B$2, (Inputs!$B$14 - F217)/Inputs!$B$15)</f>
        <v>0</v>
      </c>
      <c r="I217" s="2">
        <f>MAX(MIN(Inputs!$B$2, F217*Inputs!$B$16, Inputs!$B$14*Inputs!$B$4 - G217), 0)</f>
        <v>170</v>
      </c>
      <c r="J217" s="2">
        <f>MAX(MIN(Inputs!$B$2, F217*Inputs!$B$16, (Inputs!$B$14-F217)/Inputs!$B$15)*Inputs!$B$9, 0)</f>
        <v>0</v>
      </c>
      <c r="K217" s="2">
        <f>MAX(E217*Inputs!$B$5 - B217 - Inputs!$B$8, 0) * H217</f>
        <v>0</v>
      </c>
      <c r="L217" s="2">
        <f>IF(B217 &gt;= D217*Inputs!$B$10, MAX(B217 - E217/Inputs!$B$5 - Inputs!$B$8, 0) * I217, 0)</f>
        <v>0</v>
      </c>
      <c r="M217" s="2">
        <f t="shared" si="38"/>
        <v>0</v>
      </c>
      <c r="N217" s="3" t="str">
        <f t="shared" si="39"/>
        <v>Idle</v>
      </c>
      <c r="O217" s="3" t="str">
        <f t="shared" si="47"/>
        <v>Idle</v>
      </c>
      <c r="P217" s="2">
        <f t="shared" si="40"/>
        <v>0</v>
      </c>
      <c r="Q217" s="2">
        <f t="shared" si="41"/>
        <v>0</v>
      </c>
      <c r="R217" s="2">
        <f t="shared" si="42"/>
        <v>0</v>
      </c>
      <c r="S217" s="2">
        <f t="shared" si="43"/>
        <v>0</v>
      </c>
      <c r="T217" s="2">
        <f t="shared" si="44"/>
        <v>0</v>
      </c>
      <c r="U217" s="2">
        <f>IF(O217="Reg", R217 * Inputs!$B$7, 0)</f>
        <v>0</v>
      </c>
      <c r="V217" s="2">
        <f>MAX(F217 + P217*Inputs!$B$15 - (Q217/Inputs!$B$16) - U217, 0)</f>
        <v>340</v>
      </c>
    </row>
    <row r="218" spans="1:22" x14ac:dyDescent="0.3">
      <c r="A218" s="1">
        <v>46032</v>
      </c>
      <c r="B218" s="2">
        <v>43.166985572756509</v>
      </c>
      <c r="C218" s="2">
        <v>3.330202398754563</v>
      </c>
      <c r="D218" s="2">
        <f t="shared" si="36"/>
        <v>31.877721714070319</v>
      </c>
      <c r="E218" s="2">
        <f t="shared" si="37"/>
        <v>12.500998734719332</v>
      </c>
      <c r="F218" s="2">
        <f t="shared" si="45"/>
        <v>340</v>
      </c>
      <c r="G218" s="2">
        <f t="shared" si="46"/>
        <v>0</v>
      </c>
      <c r="H218" s="2">
        <f>MIN(Inputs!$B$2, (Inputs!$B$14 - F218)/Inputs!$B$15)</f>
        <v>0</v>
      </c>
      <c r="I218" s="2">
        <f>MAX(MIN(Inputs!$B$2, F218*Inputs!$B$16, Inputs!$B$14*Inputs!$B$4 - G218), 0)</f>
        <v>170</v>
      </c>
      <c r="J218" s="2">
        <f>MAX(MIN(Inputs!$B$2, F218*Inputs!$B$16, (Inputs!$B$14-F218)/Inputs!$B$15)*Inputs!$B$9, 0)</f>
        <v>0</v>
      </c>
      <c r="K218" s="2">
        <f>MAX(E218*Inputs!$B$5 - B218 - Inputs!$B$8, 0) * H218</f>
        <v>0</v>
      </c>
      <c r="L218" s="2">
        <f>IF(B218 &gt;= D218*Inputs!$B$10, MAX(B218 - E218/Inputs!$B$5 - Inputs!$B$8, 0) * I218, 0)</f>
        <v>1523.4218827069174</v>
      </c>
      <c r="M218" s="2">
        <f t="shared" si="38"/>
        <v>0</v>
      </c>
      <c r="N218" s="3" t="str">
        <f t="shared" si="39"/>
        <v>Discharge</v>
      </c>
      <c r="O218" s="3" t="str">
        <f t="shared" si="47"/>
        <v>Discharge</v>
      </c>
      <c r="P218" s="2">
        <f t="shared" si="40"/>
        <v>0</v>
      </c>
      <c r="Q218" s="2">
        <f t="shared" si="41"/>
        <v>170</v>
      </c>
      <c r="R218" s="2">
        <f t="shared" si="42"/>
        <v>0</v>
      </c>
      <c r="S218" s="2">
        <f t="shared" si="43"/>
        <v>7338.3875473686066</v>
      </c>
      <c r="T218" s="2">
        <f t="shared" si="44"/>
        <v>0</v>
      </c>
      <c r="U218" s="2">
        <f>IF(O218="Reg", R218 * Inputs!$B$7, 0)</f>
        <v>0</v>
      </c>
      <c r="V218" s="2">
        <f>MAX(F218 + P218*Inputs!$B$15 - (Q218/Inputs!$B$16) - U218, 0)</f>
        <v>170</v>
      </c>
    </row>
    <row r="219" spans="1:22" x14ac:dyDescent="0.3">
      <c r="A219" s="1">
        <v>46032.041666666657</v>
      </c>
      <c r="B219" s="2">
        <v>26.35595837943389</v>
      </c>
      <c r="C219" s="2">
        <v>10.889984392962189</v>
      </c>
      <c r="D219" s="2">
        <f t="shared" si="36"/>
        <v>31.877721714070319</v>
      </c>
      <c r="E219" s="2">
        <f t="shared" si="37"/>
        <v>5.3065011392599137</v>
      </c>
      <c r="F219" s="2">
        <f t="shared" si="45"/>
        <v>170</v>
      </c>
      <c r="G219" s="2">
        <f t="shared" si="46"/>
        <v>170</v>
      </c>
      <c r="H219" s="2">
        <f>MIN(Inputs!$B$2, (Inputs!$B$14 - F219)/Inputs!$B$15)</f>
        <v>170</v>
      </c>
      <c r="I219" s="2">
        <f>MAX(MIN(Inputs!$B$2, F219*Inputs!$B$16, Inputs!$B$14*Inputs!$B$4 - G219), 0)</f>
        <v>170</v>
      </c>
      <c r="J219" s="2">
        <f>MAX(MIN(Inputs!$B$2, F219*Inputs!$B$16, (Inputs!$B$14-F219)/Inputs!$B$15)*Inputs!$B$9, 0)</f>
        <v>136</v>
      </c>
      <c r="K219" s="2">
        <f>MAX(E219*Inputs!$B$5 - B219 - Inputs!$B$8, 0) * H219</f>
        <v>0</v>
      </c>
      <c r="L219" s="2">
        <f>IF(B219 &gt;= D219*Inputs!$B$10, MAX(B219 - E219/Inputs!$B$5 - Inputs!$B$8, 0) * I219, 0)</f>
        <v>0</v>
      </c>
      <c r="M219" s="2">
        <f t="shared" si="38"/>
        <v>1481.0378774428577</v>
      </c>
      <c r="N219" s="3" t="str">
        <f t="shared" si="39"/>
        <v>Reg</v>
      </c>
      <c r="O219" s="3" t="str">
        <f t="shared" si="47"/>
        <v>Discharge</v>
      </c>
      <c r="P219" s="2">
        <f t="shared" si="40"/>
        <v>0</v>
      </c>
      <c r="Q219" s="2">
        <f t="shared" si="41"/>
        <v>170</v>
      </c>
      <c r="R219" s="2">
        <f t="shared" si="42"/>
        <v>0</v>
      </c>
      <c r="S219" s="2">
        <f t="shared" si="43"/>
        <v>4480.5129245037615</v>
      </c>
      <c r="T219" s="2">
        <f t="shared" si="44"/>
        <v>0</v>
      </c>
      <c r="U219" s="2">
        <f>IF(O219="Reg", R219 * Inputs!$B$7, 0)</f>
        <v>0</v>
      </c>
      <c r="V219" s="2">
        <f>MAX(F219 + P219*Inputs!$B$15 - (Q219/Inputs!$B$16) - U219, 0)</f>
        <v>0</v>
      </c>
    </row>
    <row r="220" spans="1:22" x14ac:dyDescent="0.3">
      <c r="A220" s="1">
        <v>46032.083333333343</v>
      </c>
      <c r="B220" s="2">
        <v>5.4830484561255908</v>
      </c>
      <c r="C220" s="2">
        <v>9.2444970024273712</v>
      </c>
      <c r="D220" s="2">
        <f t="shared" si="36"/>
        <v>31.877721714070319</v>
      </c>
      <c r="E220" s="2">
        <f t="shared" si="37"/>
        <v>0.91384140935426517</v>
      </c>
      <c r="F220" s="2">
        <f t="shared" si="45"/>
        <v>0</v>
      </c>
      <c r="G220" s="2">
        <f t="shared" si="46"/>
        <v>340</v>
      </c>
      <c r="H220" s="2">
        <f>MIN(Inputs!$B$2, (Inputs!$B$14 - F220)/Inputs!$B$15)</f>
        <v>170</v>
      </c>
      <c r="I220" s="2">
        <f>MAX(MIN(Inputs!$B$2, F220*Inputs!$B$16, Inputs!$B$14*Inputs!$B$4 - G220), 0)</f>
        <v>0</v>
      </c>
      <c r="J220" s="2">
        <f>MAX(MIN(Inputs!$B$2, F220*Inputs!$B$16, (Inputs!$B$14-F220)/Inputs!$B$15)*Inputs!$B$9, 0)</f>
        <v>0</v>
      </c>
      <c r="K220" s="2">
        <f>MAX(E220*Inputs!$B$5 - B220 - Inputs!$B$8, 0) * H220</f>
        <v>0</v>
      </c>
      <c r="L220" s="2">
        <f>IF(B220 &gt;= D220*Inputs!$B$10, MAX(B220 - E220/Inputs!$B$5 - Inputs!$B$8, 0) * I220, 0)</f>
        <v>0</v>
      </c>
      <c r="M220" s="2">
        <f t="shared" si="38"/>
        <v>0</v>
      </c>
      <c r="N220" s="3" t="str">
        <f t="shared" si="39"/>
        <v>Idle</v>
      </c>
      <c r="O220" s="3" t="str">
        <f t="shared" si="47"/>
        <v>Idle</v>
      </c>
      <c r="P220" s="2">
        <f t="shared" si="40"/>
        <v>0</v>
      </c>
      <c r="Q220" s="2">
        <f t="shared" si="41"/>
        <v>0</v>
      </c>
      <c r="R220" s="2">
        <f t="shared" si="42"/>
        <v>0</v>
      </c>
      <c r="S220" s="2">
        <f t="shared" si="43"/>
        <v>0</v>
      </c>
      <c r="T220" s="2">
        <f t="shared" si="44"/>
        <v>0</v>
      </c>
      <c r="U220" s="2">
        <f>IF(O220="Reg", R220 * Inputs!$B$7, 0)</f>
        <v>0</v>
      </c>
      <c r="V220" s="2">
        <f>MAX(F220 + P220*Inputs!$B$15 - (Q220/Inputs!$B$16) - U220, 0)</f>
        <v>0</v>
      </c>
    </row>
    <row r="221" spans="1:22" x14ac:dyDescent="0.3">
      <c r="A221" s="1">
        <v>46032.125</v>
      </c>
      <c r="B221" s="2">
        <v>0</v>
      </c>
      <c r="C221" s="2">
        <v>2.3848590553809008</v>
      </c>
      <c r="D221" s="2">
        <f t="shared" si="36"/>
        <v>31.877721714070319</v>
      </c>
      <c r="E221" s="2">
        <f t="shared" si="37"/>
        <v>0</v>
      </c>
      <c r="F221" s="2">
        <f t="shared" si="45"/>
        <v>0</v>
      </c>
      <c r="G221" s="2">
        <f t="shared" si="46"/>
        <v>340</v>
      </c>
      <c r="H221" s="2">
        <f>MIN(Inputs!$B$2, (Inputs!$B$14 - F221)/Inputs!$B$15)</f>
        <v>170</v>
      </c>
      <c r="I221" s="2">
        <f>MAX(MIN(Inputs!$B$2, F221*Inputs!$B$16, Inputs!$B$14*Inputs!$B$4 - G221), 0)</f>
        <v>0</v>
      </c>
      <c r="J221" s="2">
        <f>MAX(MIN(Inputs!$B$2, F221*Inputs!$B$16, (Inputs!$B$14-F221)/Inputs!$B$15)*Inputs!$B$9, 0)</f>
        <v>0</v>
      </c>
      <c r="K221" s="2">
        <f>MAX(E221*Inputs!$B$5 - B221 - Inputs!$B$8, 0) * H221</f>
        <v>0</v>
      </c>
      <c r="L221" s="2">
        <f>IF(B221 &gt;= D221*Inputs!$B$10, MAX(B221 - E221/Inputs!$B$5 - Inputs!$B$8, 0) * I221, 0)</f>
        <v>0</v>
      </c>
      <c r="M221" s="2">
        <f t="shared" si="38"/>
        <v>0</v>
      </c>
      <c r="N221" s="3" t="str">
        <f t="shared" si="39"/>
        <v>Idle</v>
      </c>
      <c r="O221" s="3" t="str">
        <f t="shared" si="47"/>
        <v>Idle</v>
      </c>
      <c r="P221" s="2">
        <f t="shared" si="40"/>
        <v>0</v>
      </c>
      <c r="Q221" s="2">
        <f t="shared" si="41"/>
        <v>0</v>
      </c>
      <c r="R221" s="2">
        <f t="shared" si="42"/>
        <v>0</v>
      </c>
      <c r="S221" s="2">
        <f t="shared" si="43"/>
        <v>0</v>
      </c>
      <c r="T221" s="2">
        <f t="shared" si="44"/>
        <v>0</v>
      </c>
      <c r="U221" s="2">
        <f>IF(O221="Reg", R221 * Inputs!$B$7, 0)</f>
        <v>0</v>
      </c>
      <c r="V221" s="2">
        <f>MAX(F221 + P221*Inputs!$B$15 - (Q221/Inputs!$B$16) - U221, 0)</f>
        <v>0</v>
      </c>
    </row>
    <row r="222" spans="1:22" x14ac:dyDescent="0.3">
      <c r="A222" s="1">
        <v>46032.166666666657</v>
      </c>
      <c r="B222" s="2">
        <v>0</v>
      </c>
      <c r="C222" s="2">
        <v>0.79842413397644074</v>
      </c>
      <c r="D222" s="2">
        <f t="shared" si="36"/>
        <v>31.877721714070319</v>
      </c>
      <c r="E222" s="2">
        <f t="shared" si="37"/>
        <v>0</v>
      </c>
      <c r="F222" s="2">
        <f t="shared" si="45"/>
        <v>0</v>
      </c>
      <c r="G222" s="2">
        <f t="shared" si="46"/>
        <v>340</v>
      </c>
      <c r="H222" s="2">
        <f>MIN(Inputs!$B$2, (Inputs!$B$14 - F222)/Inputs!$B$15)</f>
        <v>170</v>
      </c>
      <c r="I222" s="2">
        <f>MAX(MIN(Inputs!$B$2, F222*Inputs!$B$16, Inputs!$B$14*Inputs!$B$4 - G222), 0)</f>
        <v>0</v>
      </c>
      <c r="J222" s="2">
        <f>MAX(MIN(Inputs!$B$2, F222*Inputs!$B$16, (Inputs!$B$14-F222)/Inputs!$B$15)*Inputs!$B$9, 0)</f>
        <v>0</v>
      </c>
      <c r="K222" s="2">
        <f>MAX(E222*Inputs!$B$5 - B222 - Inputs!$B$8, 0) * H222</f>
        <v>0</v>
      </c>
      <c r="L222" s="2">
        <f>IF(B222 &gt;= D222*Inputs!$B$10, MAX(B222 - E222/Inputs!$B$5 - Inputs!$B$8, 0) * I222, 0)</f>
        <v>0</v>
      </c>
      <c r="M222" s="2">
        <f t="shared" si="38"/>
        <v>0</v>
      </c>
      <c r="N222" s="3" t="str">
        <f t="shared" si="39"/>
        <v>Idle</v>
      </c>
      <c r="O222" s="3" t="str">
        <f t="shared" si="47"/>
        <v>Idle</v>
      </c>
      <c r="P222" s="2">
        <f t="shared" si="40"/>
        <v>0</v>
      </c>
      <c r="Q222" s="2">
        <f t="shared" si="41"/>
        <v>0</v>
      </c>
      <c r="R222" s="2">
        <f t="shared" si="42"/>
        <v>0</v>
      </c>
      <c r="S222" s="2">
        <f t="shared" si="43"/>
        <v>0</v>
      </c>
      <c r="T222" s="2">
        <f t="shared" si="44"/>
        <v>0</v>
      </c>
      <c r="U222" s="2">
        <f>IF(O222="Reg", R222 * Inputs!$B$7, 0)</f>
        <v>0</v>
      </c>
      <c r="V222" s="2">
        <f>MAX(F222 + P222*Inputs!$B$15 - (Q222/Inputs!$B$16) - U222, 0)</f>
        <v>0</v>
      </c>
    </row>
    <row r="223" spans="1:22" x14ac:dyDescent="0.3">
      <c r="A223" s="1">
        <v>46032.208333333343</v>
      </c>
      <c r="B223" s="2">
        <v>0</v>
      </c>
      <c r="C223" s="2">
        <v>18.861868581344311</v>
      </c>
      <c r="D223" s="2">
        <f t="shared" si="36"/>
        <v>31.877721714070319</v>
      </c>
      <c r="E223" s="2">
        <f t="shared" si="37"/>
        <v>0.8066565831741711</v>
      </c>
      <c r="F223" s="2">
        <f t="shared" si="45"/>
        <v>0</v>
      </c>
      <c r="G223" s="2">
        <f t="shared" si="46"/>
        <v>340</v>
      </c>
      <c r="H223" s="2">
        <f>MIN(Inputs!$B$2, (Inputs!$B$14 - F223)/Inputs!$B$15)</f>
        <v>170</v>
      </c>
      <c r="I223" s="2">
        <f>MAX(MIN(Inputs!$B$2, F223*Inputs!$B$16, Inputs!$B$14*Inputs!$B$4 - G223), 0)</f>
        <v>0</v>
      </c>
      <c r="J223" s="2">
        <f>MAX(MIN(Inputs!$B$2, F223*Inputs!$B$16, (Inputs!$B$14-F223)/Inputs!$B$15)*Inputs!$B$9, 0)</f>
        <v>0</v>
      </c>
      <c r="K223" s="2">
        <f>MAX(E223*Inputs!$B$5 - B223 - Inputs!$B$8, 0) * H223</f>
        <v>0</v>
      </c>
      <c r="L223" s="2">
        <f>IF(B223 &gt;= D223*Inputs!$B$10, MAX(B223 - E223/Inputs!$B$5 - Inputs!$B$8, 0) * I223, 0)</f>
        <v>0</v>
      </c>
      <c r="M223" s="2">
        <f t="shared" si="38"/>
        <v>0</v>
      </c>
      <c r="N223" s="3" t="str">
        <f t="shared" si="39"/>
        <v>Idle</v>
      </c>
      <c r="O223" s="3" t="str">
        <f t="shared" si="47"/>
        <v>Idle</v>
      </c>
      <c r="P223" s="2">
        <f t="shared" si="40"/>
        <v>0</v>
      </c>
      <c r="Q223" s="2">
        <f t="shared" si="41"/>
        <v>0</v>
      </c>
      <c r="R223" s="2">
        <f t="shared" si="42"/>
        <v>0</v>
      </c>
      <c r="S223" s="2">
        <f t="shared" si="43"/>
        <v>0</v>
      </c>
      <c r="T223" s="2">
        <f t="shared" si="44"/>
        <v>0</v>
      </c>
      <c r="U223" s="2">
        <f>IF(O223="Reg", R223 * Inputs!$B$7, 0)</f>
        <v>0</v>
      </c>
      <c r="V223" s="2">
        <f>MAX(F223 + P223*Inputs!$B$15 - (Q223/Inputs!$B$16) - U223, 0)</f>
        <v>0</v>
      </c>
    </row>
    <row r="224" spans="1:22" x14ac:dyDescent="0.3">
      <c r="A224" s="1">
        <v>46032.25</v>
      </c>
      <c r="B224" s="2">
        <v>0</v>
      </c>
      <c r="C224" s="2">
        <v>2.618786393847369</v>
      </c>
      <c r="D224" s="2">
        <f t="shared" si="36"/>
        <v>31.877721714070319</v>
      </c>
      <c r="E224" s="2">
        <f t="shared" si="37"/>
        <v>3.483213086472698</v>
      </c>
      <c r="F224" s="2">
        <f t="shared" si="45"/>
        <v>0</v>
      </c>
      <c r="G224" s="2">
        <f t="shared" si="46"/>
        <v>340</v>
      </c>
      <c r="H224" s="2">
        <f>MIN(Inputs!$B$2, (Inputs!$B$14 - F224)/Inputs!$B$15)</f>
        <v>170</v>
      </c>
      <c r="I224" s="2">
        <f>MAX(MIN(Inputs!$B$2, F224*Inputs!$B$16, Inputs!$B$14*Inputs!$B$4 - G224), 0)</f>
        <v>0</v>
      </c>
      <c r="J224" s="2">
        <f>MAX(MIN(Inputs!$B$2, F224*Inputs!$B$16, (Inputs!$B$14-F224)/Inputs!$B$15)*Inputs!$B$9, 0)</f>
        <v>0</v>
      </c>
      <c r="K224" s="2">
        <f>MAX(E224*Inputs!$B$5 - B224 - Inputs!$B$8, 0) * H224</f>
        <v>0</v>
      </c>
      <c r="L224" s="2">
        <f>IF(B224 &gt;= D224*Inputs!$B$10, MAX(B224 - E224/Inputs!$B$5 - Inputs!$B$8, 0) * I224, 0)</f>
        <v>0</v>
      </c>
      <c r="M224" s="2">
        <f t="shared" si="38"/>
        <v>0</v>
      </c>
      <c r="N224" s="3" t="str">
        <f t="shared" si="39"/>
        <v>Idle</v>
      </c>
      <c r="O224" s="3" t="str">
        <f t="shared" si="47"/>
        <v>Idle</v>
      </c>
      <c r="P224" s="2">
        <f t="shared" si="40"/>
        <v>0</v>
      </c>
      <c r="Q224" s="2">
        <f t="shared" si="41"/>
        <v>0</v>
      </c>
      <c r="R224" s="2">
        <f t="shared" si="42"/>
        <v>0</v>
      </c>
      <c r="S224" s="2">
        <f t="shared" si="43"/>
        <v>0</v>
      </c>
      <c r="T224" s="2">
        <f t="shared" si="44"/>
        <v>0</v>
      </c>
      <c r="U224" s="2">
        <f>IF(O224="Reg", R224 * Inputs!$B$7, 0)</f>
        <v>0</v>
      </c>
      <c r="V224" s="2">
        <f>MAX(F224 + P224*Inputs!$B$15 - (Q224/Inputs!$B$16) - U224, 0)</f>
        <v>0</v>
      </c>
    </row>
    <row r="225" spans="1:22" x14ac:dyDescent="0.3">
      <c r="A225" s="1">
        <v>46032.291666666657</v>
      </c>
      <c r="B225" s="2">
        <v>0</v>
      </c>
      <c r="C225" s="2">
        <v>11.709518979721199</v>
      </c>
      <c r="D225" s="2">
        <f t="shared" si="36"/>
        <v>31.877721714070319</v>
      </c>
      <c r="E225" s="2">
        <f t="shared" si="37"/>
        <v>8.1590105988036274</v>
      </c>
      <c r="F225" s="2">
        <f t="shared" si="45"/>
        <v>0</v>
      </c>
      <c r="G225" s="2">
        <f t="shared" si="46"/>
        <v>340</v>
      </c>
      <c r="H225" s="2">
        <f>MIN(Inputs!$B$2, (Inputs!$B$14 - F225)/Inputs!$B$15)</f>
        <v>170</v>
      </c>
      <c r="I225" s="2">
        <f>MAX(MIN(Inputs!$B$2, F225*Inputs!$B$16, Inputs!$B$14*Inputs!$B$4 - G225), 0)</f>
        <v>0</v>
      </c>
      <c r="J225" s="2">
        <f>MAX(MIN(Inputs!$B$2, F225*Inputs!$B$16, (Inputs!$B$14-F225)/Inputs!$B$15)*Inputs!$B$9, 0)</f>
        <v>0</v>
      </c>
      <c r="K225" s="2">
        <f>MAX(E225*Inputs!$B$5 - B225 - Inputs!$B$8, 0) * H225</f>
        <v>0</v>
      </c>
      <c r="L225" s="2">
        <f>IF(B225 &gt;= D225*Inputs!$B$10, MAX(B225 - E225/Inputs!$B$5 - Inputs!$B$8, 0) * I225, 0)</f>
        <v>0</v>
      </c>
      <c r="M225" s="2">
        <f t="shared" si="38"/>
        <v>0</v>
      </c>
      <c r="N225" s="3" t="str">
        <f t="shared" si="39"/>
        <v>Idle</v>
      </c>
      <c r="O225" s="3" t="str">
        <f t="shared" si="47"/>
        <v>Idle</v>
      </c>
      <c r="P225" s="2">
        <f t="shared" si="40"/>
        <v>0</v>
      </c>
      <c r="Q225" s="2">
        <f t="shared" si="41"/>
        <v>0</v>
      </c>
      <c r="R225" s="2">
        <f t="shared" si="42"/>
        <v>0</v>
      </c>
      <c r="S225" s="2">
        <f t="shared" si="43"/>
        <v>0</v>
      </c>
      <c r="T225" s="2">
        <f t="shared" si="44"/>
        <v>0</v>
      </c>
      <c r="U225" s="2">
        <f>IF(O225="Reg", R225 * Inputs!$B$7, 0)</f>
        <v>0</v>
      </c>
      <c r="V225" s="2">
        <f>MAX(F225 + P225*Inputs!$B$15 - (Q225/Inputs!$B$16) - U225, 0)</f>
        <v>0</v>
      </c>
    </row>
    <row r="226" spans="1:22" x14ac:dyDescent="0.3">
      <c r="A226" s="1">
        <v>46032.333333333343</v>
      </c>
      <c r="B226" s="2">
        <v>0</v>
      </c>
      <c r="C226" s="2">
        <v>5.5344970220279466</v>
      </c>
      <c r="D226" s="2">
        <f t="shared" si="36"/>
        <v>31.877721714070319</v>
      </c>
      <c r="E226" s="2">
        <f t="shared" si="37"/>
        <v>13.528183431300468</v>
      </c>
      <c r="F226" s="2">
        <f t="shared" si="45"/>
        <v>0</v>
      </c>
      <c r="G226" s="2">
        <f t="shared" si="46"/>
        <v>340</v>
      </c>
      <c r="H226" s="2">
        <f>MIN(Inputs!$B$2, (Inputs!$B$14 - F226)/Inputs!$B$15)</f>
        <v>170</v>
      </c>
      <c r="I226" s="2">
        <f>MAX(MIN(Inputs!$B$2, F226*Inputs!$B$16, Inputs!$B$14*Inputs!$B$4 - G226), 0)</f>
        <v>0</v>
      </c>
      <c r="J226" s="2">
        <f>MAX(MIN(Inputs!$B$2, F226*Inputs!$B$16, (Inputs!$B$14-F226)/Inputs!$B$15)*Inputs!$B$9, 0)</f>
        <v>0</v>
      </c>
      <c r="K226" s="2">
        <f>MAX(E226*Inputs!$B$5 - B226 - Inputs!$B$8, 0) * H226</f>
        <v>0</v>
      </c>
      <c r="L226" s="2">
        <f>IF(B226 &gt;= D226*Inputs!$B$10, MAX(B226 - E226/Inputs!$B$5 - Inputs!$B$8, 0) * I226, 0)</f>
        <v>0</v>
      </c>
      <c r="M226" s="2">
        <f t="shared" si="38"/>
        <v>0</v>
      </c>
      <c r="N226" s="3" t="str">
        <f t="shared" si="39"/>
        <v>Idle</v>
      </c>
      <c r="O226" s="3" t="str">
        <f t="shared" si="47"/>
        <v>Idle</v>
      </c>
      <c r="P226" s="2">
        <f t="shared" si="40"/>
        <v>0</v>
      </c>
      <c r="Q226" s="2">
        <f t="shared" si="41"/>
        <v>0</v>
      </c>
      <c r="R226" s="2">
        <f t="shared" si="42"/>
        <v>0</v>
      </c>
      <c r="S226" s="2">
        <f t="shared" si="43"/>
        <v>0</v>
      </c>
      <c r="T226" s="2">
        <f t="shared" si="44"/>
        <v>0</v>
      </c>
      <c r="U226" s="2">
        <f>IF(O226="Reg", R226 * Inputs!$B$7, 0)</f>
        <v>0</v>
      </c>
      <c r="V226" s="2">
        <f>MAX(F226 + P226*Inputs!$B$15 - (Q226/Inputs!$B$16) - U226, 0)</f>
        <v>0</v>
      </c>
    </row>
    <row r="227" spans="1:22" x14ac:dyDescent="0.3">
      <c r="A227" s="1">
        <v>46032.375</v>
      </c>
      <c r="B227" s="2">
        <v>0</v>
      </c>
      <c r="C227" s="2">
        <v>1.3396813865084849</v>
      </c>
      <c r="D227" s="2">
        <f t="shared" si="36"/>
        <v>31.877721714070319</v>
      </c>
      <c r="E227" s="2">
        <f t="shared" si="37"/>
        <v>23.380206437386875</v>
      </c>
      <c r="F227" s="2">
        <f t="shared" si="45"/>
        <v>0</v>
      </c>
      <c r="G227" s="2">
        <f t="shared" si="46"/>
        <v>340</v>
      </c>
      <c r="H227" s="2">
        <f>MIN(Inputs!$B$2, (Inputs!$B$14 - F227)/Inputs!$B$15)</f>
        <v>170</v>
      </c>
      <c r="I227" s="2">
        <f>MAX(MIN(Inputs!$B$2, F227*Inputs!$B$16, Inputs!$B$14*Inputs!$B$4 - G227), 0)</f>
        <v>0</v>
      </c>
      <c r="J227" s="2">
        <f>MAX(MIN(Inputs!$B$2, F227*Inputs!$B$16, (Inputs!$B$14-F227)/Inputs!$B$15)*Inputs!$B$9, 0)</f>
        <v>0</v>
      </c>
      <c r="K227" s="2">
        <f>MAX(E227*Inputs!$B$5 - B227 - Inputs!$B$8, 0) * H227</f>
        <v>97.678883033076431</v>
      </c>
      <c r="L227" s="2">
        <f>IF(B227 &gt;= D227*Inputs!$B$10, MAX(B227 - E227/Inputs!$B$5 - Inputs!$B$8, 0) * I227, 0)</f>
        <v>0</v>
      </c>
      <c r="M227" s="2">
        <f t="shared" si="38"/>
        <v>0</v>
      </c>
      <c r="N227" s="3" t="str">
        <f t="shared" si="39"/>
        <v>Charge</v>
      </c>
      <c r="O227" s="3" t="str">
        <f t="shared" si="47"/>
        <v>Charge</v>
      </c>
      <c r="P227" s="2">
        <f t="shared" si="40"/>
        <v>170</v>
      </c>
      <c r="Q227" s="2">
        <f t="shared" si="41"/>
        <v>0</v>
      </c>
      <c r="R227" s="2">
        <f t="shared" si="42"/>
        <v>0</v>
      </c>
      <c r="S227" s="2">
        <f t="shared" si="43"/>
        <v>0</v>
      </c>
      <c r="T227" s="2">
        <f t="shared" si="44"/>
        <v>0</v>
      </c>
      <c r="U227" s="2">
        <f>IF(O227="Reg", R227 * Inputs!$B$7, 0)</f>
        <v>0</v>
      </c>
      <c r="V227" s="2">
        <f>MAX(F227 + P227*Inputs!$B$15 - (Q227/Inputs!$B$16) - U227, 0)</f>
        <v>170</v>
      </c>
    </row>
    <row r="228" spans="1:22" x14ac:dyDescent="0.3">
      <c r="A228" s="1">
        <v>46032.416666666657</v>
      </c>
      <c r="B228" s="2">
        <v>4.8399394990450268</v>
      </c>
      <c r="C228" s="2">
        <v>4.525375670747307</v>
      </c>
      <c r="D228" s="2">
        <f t="shared" si="36"/>
        <v>31.877721714070319</v>
      </c>
      <c r="E228" s="2">
        <f t="shared" si="37"/>
        <v>32.612152453429225</v>
      </c>
      <c r="F228" s="2">
        <f t="shared" si="45"/>
        <v>170</v>
      </c>
      <c r="G228" s="2">
        <f t="shared" si="46"/>
        <v>340</v>
      </c>
      <c r="H228" s="2">
        <f>MIN(Inputs!$B$2, (Inputs!$B$14 - F228)/Inputs!$B$15)</f>
        <v>170</v>
      </c>
      <c r="I228" s="2">
        <f>MAX(MIN(Inputs!$B$2, F228*Inputs!$B$16, Inputs!$B$14*Inputs!$B$4 - G228), 0)</f>
        <v>0</v>
      </c>
      <c r="J228" s="2">
        <f>MAX(MIN(Inputs!$B$2, F228*Inputs!$B$16, (Inputs!$B$14-F228)/Inputs!$B$15)*Inputs!$B$9, 0)</f>
        <v>136</v>
      </c>
      <c r="K228" s="2">
        <f>MAX(E228*Inputs!$B$5 - B228 - Inputs!$B$8, 0) * H228</f>
        <v>655.98829219535776</v>
      </c>
      <c r="L228" s="2">
        <f>IF(B228 &gt;= D228*Inputs!$B$10, MAX(B228 - E228/Inputs!$B$5 - Inputs!$B$8, 0) * I228, 0)</f>
        <v>0</v>
      </c>
      <c r="M228" s="2">
        <f t="shared" si="38"/>
        <v>615.45109122163376</v>
      </c>
      <c r="N228" s="3" t="str">
        <f t="shared" si="39"/>
        <v>Charge</v>
      </c>
      <c r="O228" s="3" t="str">
        <f t="shared" si="47"/>
        <v>Charge</v>
      </c>
      <c r="P228" s="2">
        <f t="shared" si="40"/>
        <v>170</v>
      </c>
      <c r="Q228" s="2">
        <f t="shared" si="41"/>
        <v>0</v>
      </c>
      <c r="R228" s="2">
        <f t="shared" si="42"/>
        <v>0</v>
      </c>
      <c r="S228" s="2">
        <f t="shared" si="43"/>
        <v>-822.78971483765451</v>
      </c>
      <c r="T228" s="2">
        <f t="shared" si="44"/>
        <v>0</v>
      </c>
      <c r="U228" s="2">
        <f>IF(O228="Reg", R228 * Inputs!$B$7, 0)</f>
        <v>0</v>
      </c>
      <c r="V228" s="2">
        <f>MAX(F228 + P228*Inputs!$B$15 - (Q228/Inputs!$B$16) - U228, 0)</f>
        <v>340</v>
      </c>
    </row>
    <row r="229" spans="1:22" x14ac:dyDescent="0.3">
      <c r="A229" s="1">
        <v>46032.458333333343</v>
      </c>
      <c r="B229" s="2">
        <v>16.05933901979116</v>
      </c>
      <c r="C229" s="2">
        <v>4.3825447218627946</v>
      </c>
      <c r="D229" s="2">
        <f t="shared" si="36"/>
        <v>31.877721714070319</v>
      </c>
      <c r="E229" s="2">
        <f t="shared" si="37"/>
        <v>42.642558645720214</v>
      </c>
      <c r="F229" s="2">
        <f t="shared" si="45"/>
        <v>340</v>
      </c>
      <c r="G229" s="2">
        <f t="shared" si="46"/>
        <v>340</v>
      </c>
      <c r="H229" s="2">
        <f>MIN(Inputs!$B$2, (Inputs!$B$14 - F229)/Inputs!$B$15)</f>
        <v>0</v>
      </c>
      <c r="I229" s="2">
        <f>MAX(MIN(Inputs!$B$2, F229*Inputs!$B$16, Inputs!$B$14*Inputs!$B$4 - G229), 0)</f>
        <v>0</v>
      </c>
      <c r="J229" s="2">
        <f>MAX(MIN(Inputs!$B$2, F229*Inputs!$B$16, (Inputs!$B$14-F229)/Inputs!$B$15)*Inputs!$B$9, 0)</f>
        <v>0</v>
      </c>
      <c r="K229" s="2">
        <f>MAX(E229*Inputs!$B$5 - B229 - Inputs!$B$8, 0) * H229</f>
        <v>0</v>
      </c>
      <c r="L229" s="2">
        <f>IF(B229 &gt;= D229*Inputs!$B$10, MAX(B229 - E229/Inputs!$B$5 - Inputs!$B$8, 0) * I229, 0)</f>
        <v>0</v>
      </c>
      <c r="M229" s="2">
        <f t="shared" si="38"/>
        <v>0</v>
      </c>
      <c r="N229" s="3" t="str">
        <f t="shared" si="39"/>
        <v>Idle</v>
      </c>
      <c r="O229" s="3" t="str">
        <f t="shared" si="47"/>
        <v>Idle</v>
      </c>
      <c r="P229" s="2">
        <f t="shared" si="40"/>
        <v>0</v>
      </c>
      <c r="Q229" s="2">
        <f t="shared" si="41"/>
        <v>0</v>
      </c>
      <c r="R229" s="2">
        <f t="shared" si="42"/>
        <v>0</v>
      </c>
      <c r="S229" s="2">
        <f t="shared" si="43"/>
        <v>0</v>
      </c>
      <c r="T229" s="2">
        <f t="shared" si="44"/>
        <v>0</v>
      </c>
      <c r="U229" s="2">
        <f>IF(O229="Reg", R229 * Inputs!$B$7, 0)</f>
        <v>0</v>
      </c>
      <c r="V229" s="2">
        <f>MAX(F229 + P229*Inputs!$B$15 - (Q229/Inputs!$B$16) - U229, 0)</f>
        <v>340</v>
      </c>
    </row>
    <row r="230" spans="1:22" x14ac:dyDescent="0.3">
      <c r="A230" s="1">
        <v>46032.5</v>
      </c>
      <c r="B230" s="2">
        <v>28.054785073985581</v>
      </c>
      <c r="C230" s="2">
        <v>19.510176082921401</v>
      </c>
      <c r="D230" s="2">
        <f t="shared" si="36"/>
        <v>31.877721714070319</v>
      </c>
      <c r="E230" s="2">
        <f t="shared" si="37"/>
        <v>51.349134016211543</v>
      </c>
      <c r="F230" s="2">
        <f t="shared" si="45"/>
        <v>340</v>
      </c>
      <c r="G230" s="2">
        <f t="shared" si="46"/>
        <v>340</v>
      </c>
      <c r="H230" s="2">
        <f>MIN(Inputs!$B$2, (Inputs!$B$14 - F230)/Inputs!$B$15)</f>
        <v>0</v>
      </c>
      <c r="I230" s="2">
        <f>MAX(MIN(Inputs!$B$2, F230*Inputs!$B$16, Inputs!$B$14*Inputs!$B$4 - G230), 0)</f>
        <v>0</v>
      </c>
      <c r="J230" s="2">
        <f>MAX(MIN(Inputs!$B$2, F230*Inputs!$B$16, (Inputs!$B$14-F230)/Inputs!$B$15)*Inputs!$B$9, 0)</f>
        <v>0</v>
      </c>
      <c r="K230" s="2">
        <f>MAX(E230*Inputs!$B$5 - B230 - Inputs!$B$8, 0) * H230</f>
        <v>0</v>
      </c>
      <c r="L230" s="2">
        <f>IF(B230 &gt;= D230*Inputs!$B$10, MAX(B230 - E230/Inputs!$B$5 - Inputs!$B$8, 0) * I230, 0)</f>
        <v>0</v>
      </c>
      <c r="M230" s="2">
        <f t="shared" si="38"/>
        <v>0</v>
      </c>
      <c r="N230" s="3" t="str">
        <f t="shared" si="39"/>
        <v>Idle</v>
      </c>
      <c r="O230" s="3" t="str">
        <f t="shared" si="47"/>
        <v>Idle</v>
      </c>
      <c r="P230" s="2">
        <f t="shared" si="40"/>
        <v>0</v>
      </c>
      <c r="Q230" s="2">
        <f t="shared" si="41"/>
        <v>0</v>
      </c>
      <c r="R230" s="2">
        <f t="shared" si="42"/>
        <v>0</v>
      </c>
      <c r="S230" s="2">
        <f t="shared" si="43"/>
        <v>0</v>
      </c>
      <c r="T230" s="2">
        <f t="shared" si="44"/>
        <v>0</v>
      </c>
      <c r="U230" s="2">
        <f>IF(O230="Reg", R230 * Inputs!$B$7, 0)</f>
        <v>0</v>
      </c>
      <c r="V230" s="2">
        <f>MAX(F230 + P230*Inputs!$B$15 - (Q230/Inputs!$B$16) - U230, 0)</f>
        <v>340</v>
      </c>
    </row>
    <row r="231" spans="1:22" x14ac:dyDescent="0.3">
      <c r="A231" s="1">
        <v>46032.541666666657</v>
      </c>
      <c r="B231" s="2">
        <v>32.215036994981027</v>
      </c>
      <c r="C231" s="2">
        <v>6.3752067820963676</v>
      </c>
      <c r="D231" s="2">
        <f t="shared" si="36"/>
        <v>31.877721714070319</v>
      </c>
      <c r="E231" s="2">
        <f t="shared" si="37"/>
        <v>57.860440810499654</v>
      </c>
      <c r="F231" s="2">
        <f t="shared" si="45"/>
        <v>340</v>
      </c>
      <c r="G231" s="2">
        <f t="shared" si="46"/>
        <v>340</v>
      </c>
      <c r="H231" s="2">
        <f>MIN(Inputs!$B$2, (Inputs!$B$14 - F231)/Inputs!$B$15)</f>
        <v>0</v>
      </c>
      <c r="I231" s="2">
        <f>MAX(MIN(Inputs!$B$2, F231*Inputs!$B$16, Inputs!$B$14*Inputs!$B$4 - G231), 0)</f>
        <v>0</v>
      </c>
      <c r="J231" s="2">
        <f>MAX(MIN(Inputs!$B$2, F231*Inputs!$B$16, (Inputs!$B$14-F231)/Inputs!$B$15)*Inputs!$B$9, 0)</f>
        <v>0</v>
      </c>
      <c r="K231" s="2">
        <f>MAX(E231*Inputs!$B$5 - B231 - Inputs!$B$8, 0) * H231</f>
        <v>0</v>
      </c>
      <c r="L231" s="2">
        <f>IF(B231 &gt;= D231*Inputs!$B$10, MAX(B231 - E231/Inputs!$B$5 - Inputs!$B$8, 0) * I231, 0)</f>
        <v>0</v>
      </c>
      <c r="M231" s="2">
        <f t="shared" si="38"/>
        <v>0</v>
      </c>
      <c r="N231" s="3" t="str">
        <f t="shared" si="39"/>
        <v>Idle</v>
      </c>
      <c r="O231" s="3" t="str">
        <f t="shared" si="47"/>
        <v>Idle</v>
      </c>
      <c r="P231" s="2">
        <f t="shared" si="40"/>
        <v>0</v>
      </c>
      <c r="Q231" s="2">
        <f t="shared" si="41"/>
        <v>0</v>
      </c>
      <c r="R231" s="2">
        <f t="shared" si="42"/>
        <v>0</v>
      </c>
      <c r="S231" s="2">
        <f t="shared" si="43"/>
        <v>0</v>
      </c>
      <c r="T231" s="2">
        <f t="shared" si="44"/>
        <v>0</v>
      </c>
      <c r="U231" s="2">
        <f>IF(O231="Reg", R231 * Inputs!$B$7, 0)</f>
        <v>0</v>
      </c>
      <c r="V231" s="2">
        <f>MAX(F231 + P231*Inputs!$B$15 - (Q231/Inputs!$B$16) - U231, 0)</f>
        <v>340</v>
      </c>
    </row>
    <row r="232" spans="1:22" x14ac:dyDescent="0.3">
      <c r="A232" s="1">
        <v>46032.583333333343</v>
      </c>
      <c r="B232" s="2">
        <v>59.112138036518438</v>
      </c>
      <c r="C232" s="2">
        <v>3.3684834453536099</v>
      </c>
      <c r="D232" s="2">
        <f t="shared" si="36"/>
        <v>31.877721714070319</v>
      </c>
      <c r="E232" s="2">
        <f t="shared" si="37"/>
        <v>64.031999387404653</v>
      </c>
      <c r="F232" s="2">
        <f t="shared" si="45"/>
        <v>340</v>
      </c>
      <c r="G232" s="2">
        <f t="shared" si="46"/>
        <v>340</v>
      </c>
      <c r="H232" s="2">
        <f>MIN(Inputs!$B$2, (Inputs!$B$14 - F232)/Inputs!$B$15)</f>
        <v>0</v>
      </c>
      <c r="I232" s="2">
        <f>MAX(MIN(Inputs!$B$2, F232*Inputs!$B$16, Inputs!$B$14*Inputs!$B$4 - G232), 0)</f>
        <v>0</v>
      </c>
      <c r="J232" s="2">
        <f>MAX(MIN(Inputs!$B$2, F232*Inputs!$B$16, (Inputs!$B$14-F232)/Inputs!$B$15)*Inputs!$B$9, 0)</f>
        <v>0</v>
      </c>
      <c r="K232" s="2">
        <f>MAX(E232*Inputs!$B$5 - B232 - Inputs!$B$8, 0) * H232</f>
        <v>0</v>
      </c>
      <c r="L232" s="2">
        <f>IF(B232 &gt;= D232*Inputs!$B$10, MAX(B232 - E232/Inputs!$B$5 - Inputs!$B$8, 0) * I232, 0)</f>
        <v>0</v>
      </c>
      <c r="M232" s="2">
        <f t="shared" si="38"/>
        <v>0</v>
      </c>
      <c r="N232" s="3" t="str">
        <f t="shared" si="39"/>
        <v>Idle</v>
      </c>
      <c r="O232" s="3" t="str">
        <f t="shared" si="47"/>
        <v>Idle</v>
      </c>
      <c r="P232" s="2">
        <f t="shared" si="40"/>
        <v>0</v>
      </c>
      <c r="Q232" s="2">
        <f t="shared" si="41"/>
        <v>0</v>
      </c>
      <c r="R232" s="2">
        <f t="shared" si="42"/>
        <v>0</v>
      </c>
      <c r="S232" s="2">
        <f t="shared" si="43"/>
        <v>0</v>
      </c>
      <c r="T232" s="2">
        <f t="shared" si="44"/>
        <v>0</v>
      </c>
      <c r="U232" s="2">
        <f>IF(O232="Reg", R232 * Inputs!$B$7, 0)</f>
        <v>0</v>
      </c>
      <c r="V232" s="2">
        <f>MAX(F232 + P232*Inputs!$B$15 - (Q232/Inputs!$B$16) - U232, 0)</f>
        <v>340</v>
      </c>
    </row>
    <row r="233" spans="1:22" x14ac:dyDescent="0.3">
      <c r="A233" s="1">
        <v>46032.625</v>
      </c>
      <c r="B233" s="2">
        <v>55.391676096254081</v>
      </c>
      <c r="C233" s="2">
        <v>4.4431027089956991</v>
      </c>
      <c r="D233" s="2">
        <f t="shared" si="36"/>
        <v>31.877721714070319</v>
      </c>
      <c r="E233" s="2">
        <f t="shared" si="37"/>
        <v>64.361341698980553</v>
      </c>
      <c r="F233" s="2">
        <f t="shared" si="45"/>
        <v>340</v>
      </c>
      <c r="G233" s="2">
        <f t="shared" si="46"/>
        <v>340</v>
      </c>
      <c r="H233" s="2">
        <f>MIN(Inputs!$B$2, (Inputs!$B$14 - F233)/Inputs!$B$15)</f>
        <v>0</v>
      </c>
      <c r="I233" s="2">
        <f>MAX(MIN(Inputs!$B$2, F233*Inputs!$B$16, Inputs!$B$14*Inputs!$B$4 - G233), 0)</f>
        <v>0</v>
      </c>
      <c r="J233" s="2">
        <f>MAX(MIN(Inputs!$B$2, F233*Inputs!$B$16, (Inputs!$B$14-F233)/Inputs!$B$15)*Inputs!$B$9, 0)</f>
        <v>0</v>
      </c>
      <c r="K233" s="2">
        <f>MAX(E233*Inputs!$B$5 - B233 - Inputs!$B$8, 0) * H233</f>
        <v>0</v>
      </c>
      <c r="L233" s="2">
        <f>IF(B233 &gt;= D233*Inputs!$B$10, MAX(B233 - E233/Inputs!$B$5 - Inputs!$B$8, 0) * I233, 0)</f>
        <v>0</v>
      </c>
      <c r="M233" s="2">
        <f t="shared" si="38"/>
        <v>0</v>
      </c>
      <c r="N233" s="3" t="str">
        <f t="shared" si="39"/>
        <v>Idle</v>
      </c>
      <c r="O233" s="3" t="str">
        <f t="shared" si="47"/>
        <v>Idle</v>
      </c>
      <c r="P233" s="2">
        <f t="shared" si="40"/>
        <v>0</v>
      </c>
      <c r="Q233" s="2">
        <f t="shared" si="41"/>
        <v>0</v>
      </c>
      <c r="R233" s="2">
        <f t="shared" si="42"/>
        <v>0</v>
      </c>
      <c r="S233" s="2">
        <f t="shared" si="43"/>
        <v>0</v>
      </c>
      <c r="T233" s="2">
        <f t="shared" si="44"/>
        <v>0</v>
      </c>
      <c r="U233" s="2">
        <f>IF(O233="Reg", R233 * Inputs!$B$7, 0)</f>
        <v>0</v>
      </c>
      <c r="V233" s="2">
        <f>MAX(F233 + P233*Inputs!$B$15 - (Q233/Inputs!$B$16) - U233, 0)</f>
        <v>340</v>
      </c>
    </row>
    <row r="234" spans="1:22" x14ac:dyDescent="0.3">
      <c r="A234" s="1">
        <v>46032.666666666657</v>
      </c>
      <c r="B234" s="2">
        <v>65.02237665279101</v>
      </c>
      <c r="C234" s="2">
        <v>7.842129573347826</v>
      </c>
      <c r="D234" s="2">
        <f t="shared" si="36"/>
        <v>31.877721714070319</v>
      </c>
      <c r="E234" s="2">
        <f t="shared" si="37"/>
        <v>66.150615557007015</v>
      </c>
      <c r="F234" s="2">
        <f t="shared" si="45"/>
        <v>340</v>
      </c>
      <c r="G234" s="2">
        <f t="shared" si="46"/>
        <v>340</v>
      </c>
      <c r="H234" s="2">
        <f>MIN(Inputs!$B$2, (Inputs!$B$14 - F234)/Inputs!$B$15)</f>
        <v>0</v>
      </c>
      <c r="I234" s="2">
        <f>MAX(MIN(Inputs!$B$2, F234*Inputs!$B$16, Inputs!$B$14*Inputs!$B$4 - G234), 0)</f>
        <v>0</v>
      </c>
      <c r="J234" s="2">
        <f>MAX(MIN(Inputs!$B$2, F234*Inputs!$B$16, (Inputs!$B$14-F234)/Inputs!$B$15)*Inputs!$B$9, 0)</f>
        <v>0</v>
      </c>
      <c r="K234" s="2">
        <f>MAX(E234*Inputs!$B$5 - B234 - Inputs!$B$8, 0) * H234</f>
        <v>0</v>
      </c>
      <c r="L234" s="2">
        <f>IF(B234 &gt;= D234*Inputs!$B$10, MAX(B234 - E234/Inputs!$B$5 - Inputs!$B$8, 0) * I234, 0)</f>
        <v>0</v>
      </c>
      <c r="M234" s="2">
        <f t="shared" si="38"/>
        <v>0</v>
      </c>
      <c r="N234" s="3" t="str">
        <f t="shared" si="39"/>
        <v>Idle</v>
      </c>
      <c r="O234" s="3" t="str">
        <f t="shared" si="47"/>
        <v>Idle</v>
      </c>
      <c r="P234" s="2">
        <f t="shared" si="40"/>
        <v>0</v>
      </c>
      <c r="Q234" s="2">
        <f t="shared" si="41"/>
        <v>0</v>
      </c>
      <c r="R234" s="2">
        <f t="shared" si="42"/>
        <v>0</v>
      </c>
      <c r="S234" s="2">
        <f t="shared" si="43"/>
        <v>0</v>
      </c>
      <c r="T234" s="2">
        <f t="shared" si="44"/>
        <v>0</v>
      </c>
      <c r="U234" s="2">
        <f>IF(O234="Reg", R234 * Inputs!$B$7, 0)</f>
        <v>0</v>
      </c>
      <c r="V234" s="2">
        <f>MAX(F234 + P234*Inputs!$B$15 - (Q234/Inputs!$B$16) - U234, 0)</f>
        <v>340</v>
      </c>
    </row>
    <row r="235" spans="1:22" x14ac:dyDescent="0.3">
      <c r="A235" s="1">
        <v>46032.708333333343</v>
      </c>
      <c r="B235" s="2">
        <v>68.298791242739128</v>
      </c>
      <c r="C235" s="2">
        <v>2.0127169755899912</v>
      </c>
      <c r="D235" s="2">
        <f t="shared" si="36"/>
        <v>31.877721714070319</v>
      </c>
      <c r="E235" s="2">
        <f t="shared" si="37"/>
        <v>65.035314660988931</v>
      </c>
      <c r="F235" s="2">
        <f t="shared" si="45"/>
        <v>340</v>
      </c>
      <c r="G235" s="2">
        <f t="shared" si="46"/>
        <v>340</v>
      </c>
      <c r="H235" s="2">
        <f>MIN(Inputs!$B$2, (Inputs!$B$14 - F235)/Inputs!$B$15)</f>
        <v>0</v>
      </c>
      <c r="I235" s="2">
        <f>MAX(MIN(Inputs!$B$2, F235*Inputs!$B$16, Inputs!$B$14*Inputs!$B$4 - G235), 0)</f>
        <v>0</v>
      </c>
      <c r="J235" s="2">
        <f>MAX(MIN(Inputs!$B$2, F235*Inputs!$B$16, (Inputs!$B$14-F235)/Inputs!$B$15)*Inputs!$B$9, 0)</f>
        <v>0</v>
      </c>
      <c r="K235" s="2">
        <f>MAX(E235*Inputs!$B$5 - B235 - Inputs!$B$8, 0) * H235</f>
        <v>0</v>
      </c>
      <c r="L235" s="2">
        <f>IF(B235 &gt;= D235*Inputs!$B$10, MAX(B235 - E235/Inputs!$B$5 - Inputs!$B$8, 0) * I235, 0)</f>
        <v>0</v>
      </c>
      <c r="M235" s="2">
        <f t="shared" si="38"/>
        <v>0</v>
      </c>
      <c r="N235" s="3" t="str">
        <f t="shared" si="39"/>
        <v>Idle</v>
      </c>
      <c r="O235" s="3" t="str">
        <f t="shared" si="47"/>
        <v>Idle</v>
      </c>
      <c r="P235" s="2">
        <f t="shared" si="40"/>
        <v>0</v>
      </c>
      <c r="Q235" s="2">
        <f t="shared" si="41"/>
        <v>0</v>
      </c>
      <c r="R235" s="2">
        <f t="shared" si="42"/>
        <v>0</v>
      </c>
      <c r="S235" s="2">
        <f t="shared" si="43"/>
        <v>0</v>
      </c>
      <c r="T235" s="2">
        <f t="shared" si="44"/>
        <v>0</v>
      </c>
      <c r="U235" s="2">
        <f>IF(O235="Reg", R235 * Inputs!$B$7, 0)</f>
        <v>0</v>
      </c>
      <c r="V235" s="2">
        <f>MAX(F235 + P235*Inputs!$B$15 - (Q235/Inputs!$B$16) - U235, 0)</f>
        <v>340</v>
      </c>
    </row>
    <row r="236" spans="1:22" x14ac:dyDescent="0.3">
      <c r="A236" s="1">
        <v>46032.75</v>
      </c>
      <c r="B236" s="2">
        <v>67.122625839714246</v>
      </c>
      <c r="C236" s="2">
        <v>5.145919371754851</v>
      </c>
      <c r="D236" s="2">
        <f t="shared" si="36"/>
        <v>31.877721714070319</v>
      </c>
      <c r="E236" s="2">
        <f t="shared" si="37"/>
        <v>60.17754101887769</v>
      </c>
      <c r="F236" s="2">
        <f t="shared" si="45"/>
        <v>340</v>
      </c>
      <c r="G236" s="2">
        <f t="shared" si="46"/>
        <v>340</v>
      </c>
      <c r="H236" s="2">
        <f>MIN(Inputs!$B$2, (Inputs!$B$14 - F236)/Inputs!$B$15)</f>
        <v>0</v>
      </c>
      <c r="I236" s="2">
        <f>MAX(MIN(Inputs!$B$2, F236*Inputs!$B$16, Inputs!$B$14*Inputs!$B$4 - G236), 0)</f>
        <v>0</v>
      </c>
      <c r="J236" s="2">
        <f>MAX(MIN(Inputs!$B$2, F236*Inputs!$B$16, (Inputs!$B$14-F236)/Inputs!$B$15)*Inputs!$B$9, 0)</f>
        <v>0</v>
      </c>
      <c r="K236" s="2">
        <f>MAX(E236*Inputs!$B$5 - B236 - Inputs!$B$8, 0) * H236</f>
        <v>0</v>
      </c>
      <c r="L236" s="2">
        <f>IF(B236 &gt;= D236*Inputs!$B$10, MAX(B236 - E236/Inputs!$B$5 - Inputs!$B$8, 0) * I236, 0)</f>
        <v>0</v>
      </c>
      <c r="M236" s="2">
        <f t="shared" si="38"/>
        <v>0</v>
      </c>
      <c r="N236" s="3" t="str">
        <f t="shared" si="39"/>
        <v>Idle</v>
      </c>
      <c r="O236" s="3" t="str">
        <f t="shared" si="47"/>
        <v>Idle</v>
      </c>
      <c r="P236" s="2">
        <f t="shared" si="40"/>
        <v>0</v>
      </c>
      <c r="Q236" s="2">
        <f t="shared" si="41"/>
        <v>0</v>
      </c>
      <c r="R236" s="2">
        <f t="shared" si="42"/>
        <v>0</v>
      </c>
      <c r="S236" s="2">
        <f t="shared" si="43"/>
        <v>0</v>
      </c>
      <c r="T236" s="2">
        <f t="shared" si="44"/>
        <v>0</v>
      </c>
      <c r="U236" s="2">
        <f>IF(O236="Reg", R236 * Inputs!$B$7, 0)</f>
        <v>0</v>
      </c>
      <c r="V236" s="2">
        <f>MAX(F236 + P236*Inputs!$B$15 - (Q236/Inputs!$B$16) - U236, 0)</f>
        <v>340</v>
      </c>
    </row>
    <row r="237" spans="1:22" x14ac:dyDescent="0.3">
      <c r="A237" s="1">
        <v>46032.791666666657</v>
      </c>
      <c r="B237" s="2">
        <v>69.244388456411016</v>
      </c>
      <c r="C237" s="2">
        <v>31.371169003115881</v>
      </c>
      <c r="D237" s="2">
        <f t="shared" si="36"/>
        <v>31.877721714070319</v>
      </c>
      <c r="E237" s="2">
        <f t="shared" si="37"/>
        <v>54.143675042467748</v>
      </c>
      <c r="F237" s="2">
        <f t="shared" si="45"/>
        <v>340</v>
      </c>
      <c r="G237" s="2">
        <f t="shared" si="46"/>
        <v>340</v>
      </c>
      <c r="H237" s="2">
        <f>MIN(Inputs!$B$2, (Inputs!$B$14 - F237)/Inputs!$B$15)</f>
        <v>0</v>
      </c>
      <c r="I237" s="2">
        <f>MAX(MIN(Inputs!$B$2, F237*Inputs!$B$16, Inputs!$B$14*Inputs!$B$4 - G237), 0)</f>
        <v>0</v>
      </c>
      <c r="J237" s="2">
        <f>MAX(MIN(Inputs!$B$2, F237*Inputs!$B$16, (Inputs!$B$14-F237)/Inputs!$B$15)*Inputs!$B$9, 0)</f>
        <v>0</v>
      </c>
      <c r="K237" s="2">
        <f>MAX(E237*Inputs!$B$5 - B237 - Inputs!$B$8, 0) * H237</f>
        <v>0</v>
      </c>
      <c r="L237" s="2">
        <f>IF(B237 &gt;= D237*Inputs!$B$10, MAX(B237 - E237/Inputs!$B$5 - Inputs!$B$8, 0) * I237, 0)</f>
        <v>0</v>
      </c>
      <c r="M237" s="2">
        <f t="shared" si="38"/>
        <v>0</v>
      </c>
      <c r="N237" s="3" t="str">
        <f t="shared" si="39"/>
        <v>Idle</v>
      </c>
      <c r="O237" s="3" t="str">
        <f t="shared" si="47"/>
        <v>Idle</v>
      </c>
      <c r="P237" s="2">
        <f t="shared" si="40"/>
        <v>0</v>
      </c>
      <c r="Q237" s="2">
        <f t="shared" si="41"/>
        <v>0</v>
      </c>
      <c r="R237" s="2">
        <f t="shared" si="42"/>
        <v>0</v>
      </c>
      <c r="S237" s="2">
        <f t="shared" si="43"/>
        <v>0</v>
      </c>
      <c r="T237" s="2">
        <f t="shared" si="44"/>
        <v>0</v>
      </c>
      <c r="U237" s="2">
        <f>IF(O237="Reg", R237 * Inputs!$B$7, 0)</f>
        <v>0</v>
      </c>
      <c r="V237" s="2">
        <f>MAX(F237 + P237*Inputs!$B$15 - (Q237/Inputs!$B$16) - U237, 0)</f>
        <v>340</v>
      </c>
    </row>
    <row r="238" spans="1:22" x14ac:dyDescent="0.3">
      <c r="A238" s="1">
        <v>46032.833333333343</v>
      </c>
      <c r="B238" s="2">
        <v>61.088191905973837</v>
      </c>
      <c r="C238" s="2">
        <v>8.2902191472822153</v>
      </c>
      <c r="D238" s="2">
        <f t="shared" si="36"/>
        <v>31.877721714070319</v>
      </c>
      <c r="E238" s="2">
        <f t="shared" si="37"/>
        <v>44.612331944770602</v>
      </c>
      <c r="F238" s="2">
        <f t="shared" si="45"/>
        <v>340</v>
      </c>
      <c r="G238" s="2">
        <f t="shared" si="46"/>
        <v>340</v>
      </c>
      <c r="H238" s="2">
        <f>MIN(Inputs!$B$2, (Inputs!$B$14 - F238)/Inputs!$B$15)</f>
        <v>0</v>
      </c>
      <c r="I238" s="2">
        <f>MAX(MIN(Inputs!$B$2, F238*Inputs!$B$16, Inputs!$B$14*Inputs!$B$4 - G238), 0)</f>
        <v>0</v>
      </c>
      <c r="J238" s="2">
        <f>MAX(MIN(Inputs!$B$2, F238*Inputs!$B$16, (Inputs!$B$14-F238)/Inputs!$B$15)*Inputs!$B$9, 0)</f>
        <v>0</v>
      </c>
      <c r="K238" s="2">
        <f>MAX(E238*Inputs!$B$5 - B238 - Inputs!$B$8, 0) * H238</f>
        <v>0</v>
      </c>
      <c r="L238" s="2">
        <f>IF(B238 &gt;= D238*Inputs!$B$10, MAX(B238 - E238/Inputs!$B$5 - Inputs!$B$8, 0) * I238, 0)</f>
        <v>0</v>
      </c>
      <c r="M238" s="2">
        <f t="shared" si="38"/>
        <v>0</v>
      </c>
      <c r="N238" s="3" t="str">
        <f t="shared" si="39"/>
        <v>Idle</v>
      </c>
      <c r="O238" s="3" t="str">
        <f t="shared" si="47"/>
        <v>Idle</v>
      </c>
      <c r="P238" s="2">
        <f t="shared" si="40"/>
        <v>0</v>
      </c>
      <c r="Q238" s="2">
        <f t="shared" si="41"/>
        <v>0</v>
      </c>
      <c r="R238" s="2">
        <f t="shared" si="42"/>
        <v>0</v>
      </c>
      <c r="S238" s="2">
        <f t="shared" si="43"/>
        <v>0</v>
      </c>
      <c r="T238" s="2">
        <f t="shared" si="44"/>
        <v>0</v>
      </c>
      <c r="U238" s="2">
        <f>IF(O238="Reg", R238 * Inputs!$B$7, 0)</f>
        <v>0</v>
      </c>
      <c r="V238" s="2">
        <f>MAX(F238 + P238*Inputs!$B$15 - (Q238/Inputs!$B$16) - U238, 0)</f>
        <v>340</v>
      </c>
    </row>
    <row r="239" spans="1:22" x14ac:dyDescent="0.3">
      <c r="A239" s="1">
        <v>46032.875</v>
      </c>
      <c r="B239" s="2">
        <v>66.127319244412888</v>
      </c>
      <c r="C239" s="2">
        <v>20.729420970093511</v>
      </c>
      <c r="D239" s="2">
        <f t="shared" si="36"/>
        <v>31.877721714070319</v>
      </c>
      <c r="E239" s="2">
        <f t="shared" si="37"/>
        <v>36.378888616508384</v>
      </c>
      <c r="F239" s="2">
        <f t="shared" si="45"/>
        <v>340</v>
      </c>
      <c r="G239" s="2">
        <f t="shared" si="46"/>
        <v>340</v>
      </c>
      <c r="H239" s="2">
        <f>MIN(Inputs!$B$2, (Inputs!$B$14 - F239)/Inputs!$B$15)</f>
        <v>0</v>
      </c>
      <c r="I239" s="2">
        <f>MAX(MIN(Inputs!$B$2, F239*Inputs!$B$16, Inputs!$B$14*Inputs!$B$4 - G239), 0)</f>
        <v>0</v>
      </c>
      <c r="J239" s="2">
        <f>MAX(MIN(Inputs!$B$2, F239*Inputs!$B$16, (Inputs!$B$14-F239)/Inputs!$B$15)*Inputs!$B$9, 0)</f>
        <v>0</v>
      </c>
      <c r="K239" s="2">
        <f>MAX(E239*Inputs!$B$5 - B239 - Inputs!$B$8, 0) * H239</f>
        <v>0</v>
      </c>
      <c r="L239" s="2">
        <f>IF(B239 &gt;= D239*Inputs!$B$10, MAX(B239 - E239/Inputs!$B$5 - Inputs!$B$8, 0) * I239, 0)</f>
        <v>0</v>
      </c>
      <c r="M239" s="2">
        <f t="shared" si="38"/>
        <v>0</v>
      </c>
      <c r="N239" s="3" t="str">
        <f t="shared" si="39"/>
        <v>Idle</v>
      </c>
      <c r="O239" s="3" t="str">
        <f t="shared" si="47"/>
        <v>Idle</v>
      </c>
      <c r="P239" s="2">
        <f t="shared" si="40"/>
        <v>0</v>
      </c>
      <c r="Q239" s="2">
        <f t="shared" si="41"/>
        <v>0</v>
      </c>
      <c r="R239" s="2">
        <f t="shared" si="42"/>
        <v>0</v>
      </c>
      <c r="S239" s="2">
        <f t="shared" si="43"/>
        <v>0</v>
      </c>
      <c r="T239" s="2">
        <f t="shared" si="44"/>
        <v>0</v>
      </c>
      <c r="U239" s="2">
        <f>IF(O239="Reg", R239 * Inputs!$B$7, 0)</f>
        <v>0</v>
      </c>
      <c r="V239" s="2">
        <f>MAX(F239 + P239*Inputs!$B$15 - (Q239/Inputs!$B$16) - U239, 0)</f>
        <v>340</v>
      </c>
    </row>
    <row r="240" spans="1:22" x14ac:dyDescent="0.3">
      <c r="A240" s="1">
        <v>46032.916666666657</v>
      </c>
      <c r="B240" s="2">
        <v>58.330571276682448</v>
      </c>
      <c r="C240" s="2">
        <v>5.2615431188850534</v>
      </c>
      <c r="D240" s="2">
        <f t="shared" si="36"/>
        <v>31.877721714070319</v>
      </c>
      <c r="E240" s="2">
        <f t="shared" si="37"/>
        <v>25.357668742439568</v>
      </c>
      <c r="F240" s="2">
        <f t="shared" si="45"/>
        <v>340</v>
      </c>
      <c r="G240" s="2">
        <f t="shared" si="46"/>
        <v>340</v>
      </c>
      <c r="H240" s="2">
        <f>MIN(Inputs!$B$2, (Inputs!$B$14 - F240)/Inputs!$B$15)</f>
        <v>0</v>
      </c>
      <c r="I240" s="2">
        <f>MAX(MIN(Inputs!$B$2, F240*Inputs!$B$16, Inputs!$B$14*Inputs!$B$4 - G240), 0)</f>
        <v>0</v>
      </c>
      <c r="J240" s="2">
        <f>MAX(MIN(Inputs!$B$2, F240*Inputs!$B$16, (Inputs!$B$14-F240)/Inputs!$B$15)*Inputs!$B$9, 0)</f>
        <v>0</v>
      </c>
      <c r="K240" s="2">
        <f>MAX(E240*Inputs!$B$5 - B240 - Inputs!$B$8, 0) * H240</f>
        <v>0</v>
      </c>
      <c r="L240" s="2">
        <f>IF(B240 &gt;= D240*Inputs!$B$10, MAX(B240 - E240/Inputs!$B$5 - Inputs!$B$8, 0) * I240, 0)</f>
        <v>0</v>
      </c>
      <c r="M240" s="2">
        <f t="shared" si="38"/>
        <v>0</v>
      </c>
      <c r="N240" s="3" t="str">
        <f t="shared" si="39"/>
        <v>Idle</v>
      </c>
      <c r="O240" s="3" t="str">
        <f t="shared" si="47"/>
        <v>Idle</v>
      </c>
      <c r="P240" s="2">
        <f t="shared" si="40"/>
        <v>0</v>
      </c>
      <c r="Q240" s="2">
        <f t="shared" si="41"/>
        <v>0</v>
      </c>
      <c r="R240" s="2">
        <f t="shared" si="42"/>
        <v>0</v>
      </c>
      <c r="S240" s="2">
        <f t="shared" si="43"/>
        <v>0</v>
      </c>
      <c r="T240" s="2">
        <f t="shared" si="44"/>
        <v>0</v>
      </c>
      <c r="U240" s="2">
        <f>IF(O240="Reg", R240 * Inputs!$B$7, 0)</f>
        <v>0</v>
      </c>
      <c r="V240" s="2">
        <f>MAX(F240 + P240*Inputs!$B$15 - (Q240/Inputs!$B$16) - U240, 0)</f>
        <v>340</v>
      </c>
    </row>
    <row r="241" spans="1:22" x14ac:dyDescent="0.3">
      <c r="A241" s="1">
        <v>46032.958333333343</v>
      </c>
      <c r="B241" s="2">
        <v>39.152149390071678</v>
      </c>
      <c r="C241" s="2">
        <v>4.4248404872570122</v>
      </c>
      <c r="D241" s="2">
        <f t="shared" si="36"/>
        <v>31.877721714070319</v>
      </c>
      <c r="E241" s="2">
        <f t="shared" si="37"/>
        <v>15.635906862992494</v>
      </c>
      <c r="F241" s="2">
        <f t="shared" si="45"/>
        <v>340</v>
      </c>
      <c r="G241" s="2">
        <f t="shared" si="46"/>
        <v>340</v>
      </c>
      <c r="H241" s="2">
        <f>MIN(Inputs!$B$2, (Inputs!$B$14 - F241)/Inputs!$B$15)</f>
        <v>0</v>
      </c>
      <c r="I241" s="2">
        <f>MAX(MIN(Inputs!$B$2, F241*Inputs!$B$16, Inputs!$B$14*Inputs!$B$4 - G241), 0)</f>
        <v>0</v>
      </c>
      <c r="J241" s="2">
        <f>MAX(MIN(Inputs!$B$2, F241*Inputs!$B$16, (Inputs!$B$14-F241)/Inputs!$B$15)*Inputs!$B$9, 0)</f>
        <v>0</v>
      </c>
      <c r="K241" s="2">
        <f>MAX(E241*Inputs!$B$5 - B241 - Inputs!$B$8, 0) * H241</f>
        <v>0</v>
      </c>
      <c r="L241" s="2">
        <f>IF(B241 &gt;= D241*Inputs!$B$10, MAX(B241 - E241/Inputs!$B$5 - Inputs!$B$8, 0) * I241, 0)</f>
        <v>0</v>
      </c>
      <c r="M241" s="2">
        <f t="shared" si="38"/>
        <v>0</v>
      </c>
      <c r="N241" s="3" t="str">
        <f t="shared" si="39"/>
        <v>Idle</v>
      </c>
      <c r="O241" s="3" t="str">
        <f t="shared" si="47"/>
        <v>Idle</v>
      </c>
      <c r="P241" s="2">
        <f t="shared" si="40"/>
        <v>0</v>
      </c>
      <c r="Q241" s="2">
        <f t="shared" si="41"/>
        <v>0</v>
      </c>
      <c r="R241" s="2">
        <f t="shared" si="42"/>
        <v>0</v>
      </c>
      <c r="S241" s="2">
        <f t="shared" si="43"/>
        <v>0</v>
      </c>
      <c r="T241" s="2">
        <f t="shared" si="44"/>
        <v>0</v>
      </c>
      <c r="U241" s="2">
        <f>IF(O241="Reg", R241 * Inputs!$B$7, 0)</f>
        <v>0</v>
      </c>
      <c r="V241" s="2">
        <f>MAX(F241 + P241*Inputs!$B$15 - (Q241/Inputs!$B$16) - U241, 0)</f>
        <v>340</v>
      </c>
    </row>
    <row r="242" spans="1:22" x14ac:dyDescent="0.3">
      <c r="A242" s="1">
        <v>46033</v>
      </c>
      <c r="B242" s="2">
        <v>30.91942998125467</v>
      </c>
      <c r="C242" s="2">
        <v>10.781381982096971</v>
      </c>
      <c r="D242" s="2">
        <f t="shared" si="36"/>
        <v>31.441132747059736</v>
      </c>
      <c r="E242" s="2">
        <f t="shared" si="37"/>
        <v>9.1105486313138808</v>
      </c>
      <c r="F242" s="2">
        <f t="shared" si="45"/>
        <v>340</v>
      </c>
      <c r="G242" s="2">
        <f t="shared" si="46"/>
        <v>0</v>
      </c>
      <c r="H242" s="2">
        <f>MIN(Inputs!$B$2, (Inputs!$B$14 - F242)/Inputs!$B$15)</f>
        <v>0</v>
      </c>
      <c r="I242" s="2">
        <f>MAX(MIN(Inputs!$B$2, F242*Inputs!$B$16, Inputs!$B$14*Inputs!$B$4 - G242), 0)</f>
        <v>170</v>
      </c>
      <c r="J242" s="2">
        <f>MAX(MIN(Inputs!$B$2, F242*Inputs!$B$16, (Inputs!$B$14-F242)/Inputs!$B$15)*Inputs!$B$9, 0)</f>
        <v>0</v>
      </c>
      <c r="K242" s="2">
        <f>MAX(E242*Inputs!$B$5 - B242 - Inputs!$B$8, 0) * H242</f>
        <v>0</v>
      </c>
      <c r="L242" s="2">
        <f>IF(B242 &gt;= D242*Inputs!$B$10, MAX(B242 - E242/Inputs!$B$5 - Inputs!$B$8, 0) * I242, 0)</f>
        <v>0</v>
      </c>
      <c r="M242" s="2">
        <f t="shared" si="38"/>
        <v>0</v>
      </c>
      <c r="N242" s="3" t="str">
        <f t="shared" si="39"/>
        <v>Idle</v>
      </c>
      <c r="O242" s="3" t="str">
        <f t="shared" si="47"/>
        <v>Idle</v>
      </c>
      <c r="P242" s="2">
        <f t="shared" si="40"/>
        <v>0</v>
      </c>
      <c r="Q242" s="2">
        <f t="shared" si="41"/>
        <v>0</v>
      </c>
      <c r="R242" s="2">
        <f t="shared" si="42"/>
        <v>0</v>
      </c>
      <c r="S242" s="2">
        <f t="shared" si="43"/>
        <v>0</v>
      </c>
      <c r="T242" s="2">
        <f t="shared" si="44"/>
        <v>0</v>
      </c>
      <c r="U242" s="2">
        <f>IF(O242="Reg", R242 * Inputs!$B$7, 0)</f>
        <v>0</v>
      </c>
      <c r="V242" s="2">
        <f>MAX(F242 + P242*Inputs!$B$15 - (Q242/Inputs!$B$16) - U242, 0)</f>
        <v>340</v>
      </c>
    </row>
    <row r="243" spans="1:22" x14ac:dyDescent="0.3">
      <c r="A243" s="1">
        <v>46033.041666666657</v>
      </c>
      <c r="B243" s="2">
        <v>12.056329870228099</v>
      </c>
      <c r="C243" s="2">
        <v>6.8209227232643332</v>
      </c>
      <c r="D243" s="2">
        <f t="shared" si="36"/>
        <v>31.441132747059736</v>
      </c>
      <c r="E243" s="2">
        <f t="shared" si="37"/>
        <v>3.9573103011047679</v>
      </c>
      <c r="F243" s="2">
        <f t="shared" si="45"/>
        <v>340</v>
      </c>
      <c r="G243" s="2">
        <f t="shared" si="46"/>
        <v>0</v>
      </c>
      <c r="H243" s="2">
        <f>MIN(Inputs!$B$2, (Inputs!$B$14 - F243)/Inputs!$B$15)</f>
        <v>0</v>
      </c>
      <c r="I243" s="2">
        <f>MAX(MIN(Inputs!$B$2, F243*Inputs!$B$16, Inputs!$B$14*Inputs!$B$4 - G243), 0)</f>
        <v>170</v>
      </c>
      <c r="J243" s="2">
        <f>MAX(MIN(Inputs!$B$2, F243*Inputs!$B$16, (Inputs!$B$14-F243)/Inputs!$B$15)*Inputs!$B$9, 0)</f>
        <v>0</v>
      </c>
      <c r="K243" s="2">
        <f>MAX(E243*Inputs!$B$5 - B243 - Inputs!$B$8, 0) * H243</f>
        <v>0</v>
      </c>
      <c r="L243" s="2">
        <f>IF(B243 &gt;= D243*Inputs!$B$10, MAX(B243 - E243/Inputs!$B$5 - Inputs!$B$8, 0) * I243, 0)</f>
        <v>0</v>
      </c>
      <c r="M243" s="2">
        <f t="shared" si="38"/>
        <v>0</v>
      </c>
      <c r="N243" s="3" t="str">
        <f t="shared" si="39"/>
        <v>Idle</v>
      </c>
      <c r="O243" s="3" t="str">
        <f t="shared" si="47"/>
        <v>Idle</v>
      </c>
      <c r="P243" s="2">
        <f t="shared" si="40"/>
        <v>0</v>
      </c>
      <c r="Q243" s="2">
        <f t="shared" si="41"/>
        <v>0</v>
      </c>
      <c r="R243" s="2">
        <f t="shared" si="42"/>
        <v>0</v>
      </c>
      <c r="S243" s="2">
        <f t="shared" si="43"/>
        <v>0</v>
      </c>
      <c r="T243" s="2">
        <f t="shared" si="44"/>
        <v>0</v>
      </c>
      <c r="U243" s="2">
        <f>IF(O243="Reg", R243 * Inputs!$B$7, 0)</f>
        <v>0</v>
      </c>
      <c r="V243" s="2">
        <f>MAX(F243 + P243*Inputs!$B$15 - (Q243/Inputs!$B$16) - U243, 0)</f>
        <v>340</v>
      </c>
    </row>
    <row r="244" spans="1:22" x14ac:dyDescent="0.3">
      <c r="A244" s="1">
        <v>46033.083333333343</v>
      </c>
      <c r="B244" s="2">
        <v>11.687531936400511</v>
      </c>
      <c r="C244" s="2">
        <v>3.515376350839674</v>
      </c>
      <c r="D244" s="2">
        <f t="shared" si="36"/>
        <v>31.441132747059736</v>
      </c>
      <c r="E244" s="2">
        <f t="shared" si="37"/>
        <v>1.9479219894000852</v>
      </c>
      <c r="F244" s="2">
        <f t="shared" si="45"/>
        <v>340</v>
      </c>
      <c r="G244" s="2">
        <f t="shared" si="46"/>
        <v>0</v>
      </c>
      <c r="H244" s="2">
        <f>MIN(Inputs!$B$2, (Inputs!$B$14 - F244)/Inputs!$B$15)</f>
        <v>0</v>
      </c>
      <c r="I244" s="2">
        <f>MAX(MIN(Inputs!$B$2, F244*Inputs!$B$16, Inputs!$B$14*Inputs!$B$4 - G244), 0)</f>
        <v>170</v>
      </c>
      <c r="J244" s="2">
        <f>MAX(MIN(Inputs!$B$2, F244*Inputs!$B$16, (Inputs!$B$14-F244)/Inputs!$B$15)*Inputs!$B$9, 0)</f>
        <v>0</v>
      </c>
      <c r="K244" s="2">
        <f>MAX(E244*Inputs!$B$5 - B244 - Inputs!$B$8, 0) * H244</f>
        <v>0</v>
      </c>
      <c r="L244" s="2">
        <f>IF(B244 &gt;= D244*Inputs!$B$10, MAX(B244 - E244/Inputs!$B$5 - Inputs!$B$8, 0) * I244, 0)</f>
        <v>0</v>
      </c>
      <c r="M244" s="2">
        <f t="shared" si="38"/>
        <v>0</v>
      </c>
      <c r="N244" s="3" t="str">
        <f t="shared" si="39"/>
        <v>Idle</v>
      </c>
      <c r="O244" s="3" t="str">
        <f t="shared" si="47"/>
        <v>Idle</v>
      </c>
      <c r="P244" s="2">
        <f t="shared" si="40"/>
        <v>0</v>
      </c>
      <c r="Q244" s="2">
        <f t="shared" si="41"/>
        <v>0</v>
      </c>
      <c r="R244" s="2">
        <f t="shared" si="42"/>
        <v>0</v>
      </c>
      <c r="S244" s="2">
        <f t="shared" si="43"/>
        <v>0</v>
      </c>
      <c r="T244" s="2">
        <f t="shared" si="44"/>
        <v>0</v>
      </c>
      <c r="U244" s="2">
        <f>IF(O244="Reg", R244 * Inputs!$B$7, 0)</f>
        <v>0</v>
      </c>
      <c r="V244" s="2">
        <f>MAX(F244 + P244*Inputs!$B$15 - (Q244/Inputs!$B$16) - U244, 0)</f>
        <v>340</v>
      </c>
    </row>
    <row r="245" spans="1:22" x14ac:dyDescent="0.3">
      <c r="A245" s="1">
        <v>46033.125</v>
      </c>
      <c r="B245" s="2">
        <v>0</v>
      </c>
      <c r="C245" s="2">
        <v>19.157725180881322</v>
      </c>
      <c r="D245" s="2">
        <f t="shared" si="36"/>
        <v>31.441132747059736</v>
      </c>
      <c r="E245" s="2">
        <f t="shared" si="37"/>
        <v>0.15519178053301008</v>
      </c>
      <c r="F245" s="2">
        <f t="shared" si="45"/>
        <v>340</v>
      </c>
      <c r="G245" s="2">
        <f t="shared" si="46"/>
        <v>0</v>
      </c>
      <c r="H245" s="2">
        <f>MIN(Inputs!$B$2, (Inputs!$B$14 - F245)/Inputs!$B$15)</f>
        <v>0</v>
      </c>
      <c r="I245" s="2">
        <f>MAX(MIN(Inputs!$B$2, F245*Inputs!$B$16, Inputs!$B$14*Inputs!$B$4 - G245), 0)</f>
        <v>170</v>
      </c>
      <c r="J245" s="2">
        <f>MAX(MIN(Inputs!$B$2, F245*Inputs!$B$16, (Inputs!$B$14-F245)/Inputs!$B$15)*Inputs!$B$9, 0)</f>
        <v>0</v>
      </c>
      <c r="K245" s="2">
        <f>MAX(E245*Inputs!$B$5 - B245 - Inputs!$B$8, 0) * H245</f>
        <v>0</v>
      </c>
      <c r="L245" s="2">
        <f>IF(B245 &gt;= D245*Inputs!$B$10, MAX(B245 - E245/Inputs!$B$5 - Inputs!$B$8, 0) * I245, 0)</f>
        <v>0</v>
      </c>
      <c r="M245" s="2">
        <f t="shared" si="38"/>
        <v>0</v>
      </c>
      <c r="N245" s="3" t="str">
        <f t="shared" si="39"/>
        <v>Idle</v>
      </c>
      <c r="O245" s="3" t="str">
        <f t="shared" si="47"/>
        <v>Idle</v>
      </c>
      <c r="P245" s="2">
        <f t="shared" si="40"/>
        <v>0</v>
      </c>
      <c r="Q245" s="2">
        <f t="shared" si="41"/>
        <v>0</v>
      </c>
      <c r="R245" s="2">
        <f t="shared" si="42"/>
        <v>0</v>
      </c>
      <c r="S245" s="2">
        <f t="shared" si="43"/>
        <v>0</v>
      </c>
      <c r="T245" s="2">
        <f t="shared" si="44"/>
        <v>0</v>
      </c>
      <c r="U245" s="2">
        <f>IF(O245="Reg", R245 * Inputs!$B$7, 0)</f>
        <v>0</v>
      </c>
      <c r="V245" s="2">
        <f>MAX(F245 + P245*Inputs!$B$15 - (Q245/Inputs!$B$16) - U245, 0)</f>
        <v>340</v>
      </c>
    </row>
    <row r="246" spans="1:22" x14ac:dyDescent="0.3">
      <c r="A246" s="1">
        <v>46033.166666666657</v>
      </c>
      <c r="B246" s="2">
        <v>0</v>
      </c>
      <c r="C246" s="2">
        <v>0.87127978463271238</v>
      </c>
      <c r="D246" s="2">
        <f t="shared" si="36"/>
        <v>31.441132747059736</v>
      </c>
      <c r="E246" s="2">
        <f t="shared" si="37"/>
        <v>0.15519178053301008</v>
      </c>
      <c r="F246" s="2">
        <f t="shared" si="45"/>
        <v>340</v>
      </c>
      <c r="G246" s="2">
        <f t="shared" si="46"/>
        <v>0</v>
      </c>
      <c r="H246" s="2">
        <f>MIN(Inputs!$B$2, (Inputs!$B$14 - F246)/Inputs!$B$15)</f>
        <v>0</v>
      </c>
      <c r="I246" s="2">
        <f>MAX(MIN(Inputs!$B$2, F246*Inputs!$B$16, Inputs!$B$14*Inputs!$B$4 - G246), 0)</f>
        <v>170</v>
      </c>
      <c r="J246" s="2">
        <f>MAX(MIN(Inputs!$B$2, F246*Inputs!$B$16, (Inputs!$B$14-F246)/Inputs!$B$15)*Inputs!$B$9, 0)</f>
        <v>0</v>
      </c>
      <c r="K246" s="2">
        <f>MAX(E246*Inputs!$B$5 - B246 - Inputs!$B$8, 0) * H246</f>
        <v>0</v>
      </c>
      <c r="L246" s="2">
        <f>IF(B246 &gt;= D246*Inputs!$B$10, MAX(B246 - E246/Inputs!$B$5 - Inputs!$B$8, 0) * I246, 0)</f>
        <v>0</v>
      </c>
      <c r="M246" s="2">
        <f t="shared" si="38"/>
        <v>0</v>
      </c>
      <c r="N246" s="3" t="str">
        <f t="shared" si="39"/>
        <v>Idle</v>
      </c>
      <c r="O246" s="3" t="str">
        <f t="shared" si="47"/>
        <v>Idle</v>
      </c>
      <c r="P246" s="2">
        <f t="shared" si="40"/>
        <v>0</v>
      </c>
      <c r="Q246" s="2">
        <f t="shared" si="41"/>
        <v>0</v>
      </c>
      <c r="R246" s="2">
        <f t="shared" si="42"/>
        <v>0</v>
      </c>
      <c r="S246" s="2">
        <f t="shared" si="43"/>
        <v>0</v>
      </c>
      <c r="T246" s="2">
        <f t="shared" si="44"/>
        <v>0</v>
      </c>
      <c r="U246" s="2">
        <f>IF(O246="Reg", R246 * Inputs!$B$7, 0)</f>
        <v>0</v>
      </c>
      <c r="V246" s="2">
        <f>MAX(F246 + P246*Inputs!$B$15 - (Q246/Inputs!$B$16) - U246, 0)</f>
        <v>340</v>
      </c>
    </row>
    <row r="247" spans="1:22" x14ac:dyDescent="0.3">
      <c r="A247" s="1">
        <v>46033.208333333343</v>
      </c>
      <c r="B247" s="2">
        <v>0</v>
      </c>
      <c r="C247" s="2">
        <v>5.5500555062557231</v>
      </c>
      <c r="D247" s="2">
        <f t="shared" si="36"/>
        <v>31.441132747059736</v>
      </c>
      <c r="E247" s="2">
        <f t="shared" si="37"/>
        <v>2.8073399347003734</v>
      </c>
      <c r="F247" s="2">
        <f t="shared" si="45"/>
        <v>340</v>
      </c>
      <c r="G247" s="2">
        <f t="shared" si="46"/>
        <v>0</v>
      </c>
      <c r="H247" s="2">
        <f>MIN(Inputs!$B$2, (Inputs!$B$14 - F247)/Inputs!$B$15)</f>
        <v>0</v>
      </c>
      <c r="I247" s="2">
        <f>MAX(MIN(Inputs!$B$2, F247*Inputs!$B$16, Inputs!$B$14*Inputs!$B$4 - G247), 0)</f>
        <v>170</v>
      </c>
      <c r="J247" s="2">
        <f>MAX(MIN(Inputs!$B$2, F247*Inputs!$B$16, (Inputs!$B$14-F247)/Inputs!$B$15)*Inputs!$B$9, 0)</f>
        <v>0</v>
      </c>
      <c r="K247" s="2">
        <f>MAX(E247*Inputs!$B$5 - B247 - Inputs!$B$8, 0) * H247</f>
        <v>0</v>
      </c>
      <c r="L247" s="2">
        <f>IF(B247 &gt;= D247*Inputs!$B$10, MAX(B247 - E247/Inputs!$B$5 - Inputs!$B$8, 0) * I247, 0)</f>
        <v>0</v>
      </c>
      <c r="M247" s="2">
        <f t="shared" si="38"/>
        <v>0</v>
      </c>
      <c r="N247" s="3" t="str">
        <f t="shared" si="39"/>
        <v>Idle</v>
      </c>
      <c r="O247" s="3" t="str">
        <f t="shared" si="47"/>
        <v>Idle</v>
      </c>
      <c r="P247" s="2">
        <f t="shared" si="40"/>
        <v>0</v>
      </c>
      <c r="Q247" s="2">
        <f t="shared" si="41"/>
        <v>0</v>
      </c>
      <c r="R247" s="2">
        <f t="shared" si="42"/>
        <v>0</v>
      </c>
      <c r="S247" s="2">
        <f t="shared" si="43"/>
        <v>0</v>
      </c>
      <c r="T247" s="2">
        <f t="shared" si="44"/>
        <v>0</v>
      </c>
      <c r="U247" s="2">
        <f>IF(O247="Reg", R247 * Inputs!$B$7, 0)</f>
        <v>0</v>
      </c>
      <c r="V247" s="2">
        <f>MAX(F247 + P247*Inputs!$B$15 - (Q247/Inputs!$B$16) - U247, 0)</f>
        <v>340</v>
      </c>
    </row>
    <row r="248" spans="1:22" x14ac:dyDescent="0.3">
      <c r="A248" s="1">
        <v>46033.25</v>
      </c>
      <c r="B248" s="2">
        <v>0</v>
      </c>
      <c r="C248" s="2">
        <v>4.0943604922542489</v>
      </c>
      <c r="D248" s="2">
        <f t="shared" si="36"/>
        <v>31.441132747059736</v>
      </c>
      <c r="E248" s="2">
        <f t="shared" si="37"/>
        <v>6.6577321010352177</v>
      </c>
      <c r="F248" s="2">
        <f t="shared" si="45"/>
        <v>340</v>
      </c>
      <c r="G248" s="2">
        <f t="shared" si="46"/>
        <v>0</v>
      </c>
      <c r="H248" s="2">
        <f>MIN(Inputs!$B$2, (Inputs!$B$14 - F248)/Inputs!$B$15)</f>
        <v>0</v>
      </c>
      <c r="I248" s="2">
        <f>MAX(MIN(Inputs!$B$2, F248*Inputs!$B$16, Inputs!$B$14*Inputs!$B$4 - G248), 0)</f>
        <v>170</v>
      </c>
      <c r="J248" s="2">
        <f>MAX(MIN(Inputs!$B$2, F248*Inputs!$B$16, (Inputs!$B$14-F248)/Inputs!$B$15)*Inputs!$B$9, 0)</f>
        <v>0</v>
      </c>
      <c r="K248" s="2">
        <f>MAX(E248*Inputs!$B$5 - B248 - Inputs!$B$8, 0) * H248</f>
        <v>0</v>
      </c>
      <c r="L248" s="2">
        <f>IF(B248 &gt;= D248*Inputs!$B$10, MAX(B248 - E248/Inputs!$B$5 - Inputs!$B$8, 0) * I248, 0)</f>
        <v>0</v>
      </c>
      <c r="M248" s="2">
        <f t="shared" si="38"/>
        <v>0</v>
      </c>
      <c r="N248" s="3" t="str">
        <f t="shared" si="39"/>
        <v>Idle</v>
      </c>
      <c r="O248" s="3" t="str">
        <f t="shared" si="47"/>
        <v>Idle</v>
      </c>
      <c r="P248" s="2">
        <f t="shared" si="40"/>
        <v>0</v>
      </c>
      <c r="Q248" s="2">
        <f t="shared" si="41"/>
        <v>0</v>
      </c>
      <c r="R248" s="2">
        <f t="shared" si="42"/>
        <v>0</v>
      </c>
      <c r="S248" s="2">
        <f t="shared" si="43"/>
        <v>0</v>
      </c>
      <c r="T248" s="2">
        <f t="shared" si="44"/>
        <v>0</v>
      </c>
      <c r="U248" s="2">
        <f>IF(O248="Reg", R248 * Inputs!$B$7, 0)</f>
        <v>0</v>
      </c>
      <c r="V248" s="2">
        <f>MAX(F248 + P248*Inputs!$B$15 - (Q248/Inputs!$B$16) - U248, 0)</f>
        <v>340</v>
      </c>
    </row>
    <row r="249" spans="1:22" x14ac:dyDescent="0.3">
      <c r="A249" s="1">
        <v>46033.291666666657</v>
      </c>
      <c r="B249" s="2">
        <v>0</v>
      </c>
      <c r="C249" s="2">
        <v>11.478608225279689</v>
      </c>
      <c r="D249" s="2">
        <f t="shared" si="36"/>
        <v>31.441132747059736</v>
      </c>
      <c r="E249" s="2">
        <f t="shared" si="37"/>
        <v>13.290448534705106</v>
      </c>
      <c r="F249" s="2">
        <f t="shared" si="45"/>
        <v>340</v>
      </c>
      <c r="G249" s="2">
        <f t="shared" si="46"/>
        <v>0</v>
      </c>
      <c r="H249" s="2">
        <f>MIN(Inputs!$B$2, (Inputs!$B$14 - F249)/Inputs!$B$15)</f>
        <v>0</v>
      </c>
      <c r="I249" s="2">
        <f>MAX(MIN(Inputs!$B$2, F249*Inputs!$B$16, Inputs!$B$14*Inputs!$B$4 - G249), 0)</f>
        <v>170</v>
      </c>
      <c r="J249" s="2">
        <f>MAX(MIN(Inputs!$B$2, F249*Inputs!$B$16, (Inputs!$B$14-F249)/Inputs!$B$15)*Inputs!$B$9, 0)</f>
        <v>0</v>
      </c>
      <c r="K249" s="2">
        <f>MAX(E249*Inputs!$B$5 - B249 - Inputs!$B$8, 0) * H249</f>
        <v>0</v>
      </c>
      <c r="L249" s="2">
        <f>IF(B249 &gt;= D249*Inputs!$B$10, MAX(B249 - E249/Inputs!$B$5 - Inputs!$B$8, 0) * I249, 0)</f>
        <v>0</v>
      </c>
      <c r="M249" s="2">
        <f t="shared" si="38"/>
        <v>0</v>
      </c>
      <c r="N249" s="3" t="str">
        <f t="shared" si="39"/>
        <v>Idle</v>
      </c>
      <c r="O249" s="3" t="str">
        <f t="shared" si="47"/>
        <v>Idle</v>
      </c>
      <c r="P249" s="2">
        <f t="shared" si="40"/>
        <v>0</v>
      </c>
      <c r="Q249" s="2">
        <f t="shared" si="41"/>
        <v>0</v>
      </c>
      <c r="R249" s="2">
        <f t="shared" si="42"/>
        <v>0</v>
      </c>
      <c r="S249" s="2">
        <f t="shared" si="43"/>
        <v>0</v>
      </c>
      <c r="T249" s="2">
        <f t="shared" si="44"/>
        <v>0</v>
      </c>
      <c r="U249" s="2">
        <f>IF(O249="Reg", R249 * Inputs!$B$7, 0)</f>
        <v>0</v>
      </c>
      <c r="V249" s="2">
        <f>MAX(F249 + P249*Inputs!$B$15 - (Q249/Inputs!$B$16) - U249, 0)</f>
        <v>340</v>
      </c>
    </row>
    <row r="250" spans="1:22" x14ac:dyDescent="0.3">
      <c r="A250" s="1">
        <v>46033.333333333343</v>
      </c>
      <c r="B250" s="2">
        <v>0.93115068319806049</v>
      </c>
      <c r="C250" s="2">
        <v>7.2002350213694841</v>
      </c>
      <c r="D250" s="2">
        <f t="shared" si="36"/>
        <v>31.441132747059736</v>
      </c>
      <c r="E250" s="2">
        <f t="shared" si="37"/>
        <v>20.008904062776363</v>
      </c>
      <c r="F250" s="2">
        <f t="shared" si="45"/>
        <v>340</v>
      </c>
      <c r="G250" s="2">
        <f t="shared" si="46"/>
        <v>0</v>
      </c>
      <c r="H250" s="2">
        <f>MIN(Inputs!$B$2, (Inputs!$B$14 - F250)/Inputs!$B$15)</f>
        <v>0</v>
      </c>
      <c r="I250" s="2">
        <f>MAX(MIN(Inputs!$B$2, F250*Inputs!$B$16, Inputs!$B$14*Inputs!$B$4 - G250), 0)</f>
        <v>170</v>
      </c>
      <c r="J250" s="2">
        <f>MAX(MIN(Inputs!$B$2, F250*Inputs!$B$16, (Inputs!$B$14-F250)/Inputs!$B$15)*Inputs!$B$9, 0)</f>
        <v>0</v>
      </c>
      <c r="K250" s="2">
        <f>MAX(E250*Inputs!$B$5 - B250 - Inputs!$B$8, 0) * H250</f>
        <v>0</v>
      </c>
      <c r="L250" s="2">
        <f>IF(B250 &gt;= D250*Inputs!$B$10, MAX(B250 - E250/Inputs!$B$5 - Inputs!$B$8, 0) * I250, 0)</f>
        <v>0</v>
      </c>
      <c r="M250" s="2">
        <f t="shared" si="38"/>
        <v>0</v>
      </c>
      <c r="N250" s="3" t="str">
        <f t="shared" si="39"/>
        <v>Idle</v>
      </c>
      <c r="O250" s="3" t="str">
        <f t="shared" si="47"/>
        <v>Idle</v>
      </c>
      <c r="P250" s="2">
        <f t="shared" si="40"/>
        <v>0</v>
      </c>
      <c r="Q250" s="2">
        <f t="shared" si="41"/>
        <v>0</v>
      </c>
      <c r="R250" s="2">
        <f t="shared" si="42"/>
        <v>0</v>
      </c>
      <c r="S250" s="2">
        <f t="shared" si="43"/>
        <v>0</v>
      </c>
      <c r="T250" s="2">
        <f t="shared" si="44"/>
        <v>0</v>
      </c>
      <c r="U250" s="2">
        <f>IF(O250="Reg", R250 * Inputs!$B$7, 0)</f>
        <v>0</v>
      </c>
      <c r="V250" s="2">
        <f>MAX(F250 + P250*Inputs!$B$15 - (Q250/Inputs!$B$16) - U250, 0)</f>
        <v>340</v>
      </c>
    </row>
    <row r="251" spans="1:22" x14ac:dyDescent="0.3">
      <c r="A251" s="1">
        <v>46033.375</v>
      </c>
      <c r="B251" s="2">
        <v>0</v>
      </c>
      <c r="C251" s="2">
        <v>6.6222057525671492</v>
      </c>
      <c r="D251" s="2">
        <f t="shared" si="36"/>
        <v>31.441132747059736</v>
      </c>
      <c r="E251" s="2">
        <f t="shared" si="37"/>
        <v>28.476469747191164</v>
      </c>
      <c r="F251" s="2">
        <f t="shared" si="45"/>
        <v>340</v>
      </c>
      <c r="G251" s="2">
        <f t="shared" si="46"/>
        <v>0</v>
      </c>
      <c r="H251" s="2">
        <f>MIN(Inputs!$B$2, (Inputs!$B$14 - F251)/Inputs!$B$15)</f>
        <v>0</v>
      </c>
      <c r="I251" s="2">
        <f>MAX(MIN(Inputs!$B$2, F251*Inputs!$B$16, Inputs!$B$14*Inputs!$B$4 - G251), 0)</f>
        <v>170</v>
      </c>
      <c r="J251" s="2">
        <f>MAX(MIN(Inputs!$B$2, F251*Inputs!$B$16, (Inputs!$B$14-F251)/Inputs!$B$15)*Inputs!$B$9, 0)</f>
        <v>0</v>
      </c>
      <c r="K251" s="2">
        <f>MAX(E251*Inputs!$B$5 - B251 - Inputs!$B$8, 0) * H251</f>
        <v>0</v>
      </c>
      <c r="L251" s="2">
        <f>IF(B251 &gt;= D251*Inputs!$B$10, MAX(B251 - E251/Inputs!$B$5 - Inputs!$B$8, 0) * I251, 0)</f>
        <v>0</v>
      </c>
      <c r="M251" s="2">
        <f t="shared" si="38"/>
        <v>0</v>
      </c>
      <c r="N251" s="3" t="str">
        <f t="shared" si="39"/>
        <v>Idle</v>
      </c>
      <c r="O251" s="3" t="str">
        <f t="shared" si="47"/>
        <v>Idle</v>
      </c>
      <c r="P251" s="2">
        <f t="shared" si="40"/>
        <v>0</v>
      </c>
      <c r="Q251" s="2">
        <f t="shared" si="41"/>
        <v>0</v>
      </c>
      <c r="R251" s="2">
        <f t="shared" si="42"/>
        <v>0</v>
      </c>
      <c r="S251" s="2">
        <f t="shared" si="43"/>
        <v>0</v>
      </c>
      <c r="T251" s="2">
        <f t="shared" si="44"/>
        <v>0</v>
      </c>
      <c r="U251" s="2">
        <f>IF(O251="Reg", R251 * Inputs!$B$7, 0)</f>
        <v>0</v>
      </c>
      <c r="V251" s="2">
        <f>MAX(F251 + P251*Inputs!$B$15 - (Q251/Inputs!$B$16) - U251, 0)</f>
        <v>340</v>
      </c>
    </row>
    <row r="252" spans="1:22" x14ac:dyDescent="0.3">
      <c r="A252" s="1">
        <v>46033.416666666657</v>
      </c>
      <c r="B252" s="2">
        <v>15.912888925004181</v>
      </c>
      <c r="C252" s="2">
        <v>38.586919422639689</v>
      </c>
      <c r="D252" s="2">
        <f t="shared" si="36"/>
        <v>31.441132747059736</v>
      </c>
      <c r="E252" s="2">
        <f t="shared" si="37"/>
        <v>38.355240240013494</v>
      </c>
      <c r="F252" s="2">
        <f t="shared" si="45"/>
        <v>340</v>
      </c>
      <c r="G252" s="2">
        <f t="shared" si="46"/>
        <v>0</v>
      </c>
      <c r="H252" s="2">
        <f>MIN(Inputs!$B$2, (Inputs!$B$14 - F252)/Inputs!$B$15)</f>
        <v>0</v>
      </c>
      <c r="I252" s="2">
        <f>MAX(MIN(Inputs!$B$2, F252*Inputs!$B$16, Inputs!$B$14*Inputs!$B$4 - G252), 0)</f>
        <v>170</v>
      </c>
      <c r="J252" s="2">
        <f>MAX(MIN(Inputs!$B$2, F252*Inputs!$B$16, (Inputs!$B$14-F252)/Inputs!$B$15)*Inputs!$B$9, 0)</f>
        <v>0</v>
      </c>
      <c r="K252" s="2">
        <f>MAX(E252*Inputs!$B$5 - B252 - Inputs!$B$8, 0) * H252</f>
        <v>0</v>
      </c>
      <c r="L252" s="2">
        <f>IF(B252 &gt;= D252*Inputs!$B$10, MAX(B252 - E252/Inputs!$B$5 - Inputs!$B$8, 0) * I252, 0)</f>
        <v>0</v>
      </c>
      <c r="M252" s="2">
        <f t="shared" si="38"/>
        <v>0</v>
      </c>
      <c r="N252" s="3" t="str">
        <f t="shared" si="39"/>
        <v>Idle</v>
      </c>
      <c r="O252" s="3" t="str">
        <f t="shared" si="47"/>
        <v>Idle</v>
      </c>
      <c r="P252" s="2">
        <f t="shared" si="40"/>
        <v>0</v>
      </c>
      <c r="Q252" s="2">
        <f t="shared" si="41"/>
        <v>0</v>
      </c>
      <c r="R252" s="2">
        <f t="shared" si="42"/>
        <v>0</v>
      </c>
      <c r="S252" s="2">
        <f t="shared" si="43"/>
        <v>0</v>
      </c>
      <c r="T252" s="2">
        <f t="shared" si="44"/>
        <v>0</v>
      </c>
      <c r="U252" s="2">
        <f>IF(O252="Reg", R252 * Inputs!$B$7, 0)</f>
        <v>0</v>
      </c>
      <c r="V252" s="2">
        <f>MAX(F252 + P252*Inputs!$B$15 - (Q252/Inputs!$B$16) - U252, 0)</f>
        <v>340</v>
      </c>
    </row>
    <row r="253" spans="1:22" x14ac:dyDescent="0.3">
      <c r="A253" s="1">
        <v>46033.458333333343</v>
      </c>
      <c r="B253" s="2">
        <v>23.10235299800906</v>
      </c>
      <c r="C253" s="2">
        <v>7.578001839043746</v>
      </c>
      <c r="D253" s="2">
        <f t="shared" si="36"/>
        <v>31.441132747059736</v>
      </c>
      <c r="E253" s="2">
        <f t="shared" si="37"/>
        <v>46.35910257868813</v>
      </c>
      <c r="F253" s="2">
        <f t="shared" si="45"/>
        <v>340</v>
      </c>
      <c r="G253" s="2">
        <f t="shared" si="46"/>
        <v>0</v>
      </c>
      <c r="H253" s="2">
        <f>MIN(Inputs!$B$2, (Inputs!$B$14 - F253)/Inputs!$B$15)</f>
        <v>0</v>
      </c>
      <c r="I253" s="2">
        <f>MAX(MIN(Inputs!$B$2, F253*Inputs!$B$16, Inputs!$B$14*Inputs!$B$4 - G253), 0)</f>
        <v>170</v>
      </c>
      <c r="J253" s="2">
        <f>MAX(MIN(Inputs!$B$2, F253*Inputs!$B$16, (Inputs!$B$14-F253)/Inputs!$B$15)*Inputs!$B$9, 0)</f>
        <v>0</v>
      </c>
      <c r="K253" s="2">
        <f>MAX(E253*Inputs!$B$5 - B253 - Inputs!$B$8, 0) * H253</f>
        <v>0</v>
      </c>
      <c r="L253" s="2">
        <f>IF(B253 &gt;= D253*Inputs!$B$10, MAX(B253 - E253/Inputs!$B$5 - Inputs!$B$8, 0) * I253, 0)</f>
        <v>0</v>
      </c>
      <c r="M253" s="2">
        <f t="shared" si="38"/>
        <v>0</v>
      </c>
      <c r="N253" s="3" t="str">
        <f t="shared" si="39"/>
        <v>Idle</v>
      </c>
      <c r="O253" s="3" t="str">
        <f t="shared" si="47"/>
        <v>Idle</v>
      </c>
      <c r="P253" s="2">
        <f t="shared" si="40"/>
        <v>0</v>
      </c>
      <c r="Q253" s="2">
        <f t="shared" si="41"/>
        <v>0</v>
      </c>
      <c r="R253" s="2">
        <f t="shared" si="42"/>
        <v>0</v>
      </c>
      <c r="S253" s="2">
        <f t="shared" si="43"/>
        <v>0</v>
      </c>
      <c r="T253" s="2">
        <f t="shared" si="44"/>
        <v>0</v>
      </c>
      <c r="U253" s="2">
        <f>IF(O253="Reg", R253 * Inputs!$B$7, 0)</f>
        <v>0</v>
      </c>
      <c r="V253" s="2">
        <f>MAX(F253 + P253*Inputs!$B$15 - (Q253/Inputs!$B$16) - U253, 0)</f>
        <v>340</v>
      </c>
    </row>
    <row r="254" spans="1:22" x14ac:dyDescent="0.3">
      <c r="A254" s="1">
        <v>46033.5</v>
      </c>
      <c r="B254" s="2">
        <v>39.796298602019327</v>
      </c>
      <c r="C254" s="2">
        <v>3.430338094961606</v>
      </c>
      <c r="D254" s="2">
        <f t="shared" si="36"/>
        <v>31.441132747059736</v>
      </c>
      <c r="E254" s="2">
        <f t="shared" si="37"/>
        <v>54.262761868750658</v>
      </c>
      <c r="F254" s="2">
        <f t="shared" si="45"/>
        <v>340</v>
      </c>
      <c r="G254" s="2">
        <f t="shared" si="46"/>
        <v>0</v>
      </c>
      <c r="H254" s="2">
        <f>MIN(Inputs!$B$2, (Inputs!$B$14 - F254)/Inputs!$B$15)</f>
        <v>0</v>
      </c>
      <c r="I254" s="2">
        <f>MAX(MIN(Inputs!$B$2, F254*Inputs!$B$16, Inputs!$B$14*Inputs!$B$4 - G254), 0)</f>
        <v>170</v>
      </c>
      <c r="J254" s="2">
        <f>MAX(MIN(Inputs!$B$2, F254*Inputs!$B$16, (Inputs!$B$14-F254)/Inputs!$B$15)*Inputs!$B$9, 0)</f>
        <v>0</v>
      </c>
      <c r="K254" s="2">
        <f>MAX(E254*Inputs!$B$5 - B254 - Inputs!$B$8, 0) * H254</f>
        <v>0</v>
      </c>
      <c r="L254" s="2">
        <f>IF(B254 &gt;= D254*Inputs!$B$10, MAX(B254 - E254/Inputs!$B$5 - Inputs!$B$8, 0) * I254, 0)</f>
        <v>0</v>
      </c>
      <c r="M254" s="2">
        <f t="shared" si="38"/>
        <v>0</v>
      </c>
      <c r="N254" s="3" t="str">
        <f t="shared" si="39"/>
        <v>Idle</v>
      </c>
      <c r="O254" s="3" t="str">
        <f t="shared" si="47"/>
        <v>Idle</v>
      </c>
      <c r="P254" s="2">
        <f t="shared" si="40"/>
        <v>0</v>
      </c>
      <c r="Q254" s="2">
        <f t="shared" si="41"/>
        <v>0</v>
      </c>
      <c r="R254" s="2">
        <f t="shared" si="42"/>
        <v>0</v>
      </c>
      <c r="S254" s="2">
        <f t="shared" si="43"/>
        <v>0</v>
      </c>
      <c r="T254" s="2">
        <f t="shared" si="44"/>
        <v>0</v>
      </c>
      <c r="U254" s="2">
        <f>IF(O254="Reg", R254 * Inputs!$B$7, 0)</f>
        <v>0</v>
      </c>
      <c r="V254" s="2">
        <f>MAX(F254 + P254*Inputs!$B$15 - (Q254/Inputs!$B$16) - U254, 0)</f>
        <v>340</v>
      </c>
    </row>
    <row r="255" spans="1:22" x14ac:dyDescent="0.3">
      <c r="A255" s="1">
        <v>46033.541666666657</v>
      </c>
      <c r="B255" s="2">
        <v>40.310733168427539</v>
      </c>
      <c r="C255" s="2">
        <v>4.6724533787701086</v>
      </c>
      <c r="D255" s="2">
        <f t="shared" si="36"/>
        <v>31.441132747059736</v>
      </c>
      <c r="E255" s="2">
        <f t="shared" si="37"/>
        <v>59.061313496674927</v>
      </c>
      <c r="F255" s="2">
        <f t="shared" si="45"/>
        <v>340</v>
      </c>
      <c r="G255" s="2">
        <f t="shared" si="46"/>
        <v>0</v>
      </c>
      <c r="H255" s="2">
        <f>MIN(Inputs!$B$2, (Inputs!$B$14 - F255)/Inputs!$B$15)</f>
        <v>0</v>
      </c>
      <c r="I255" s="2">
        <f>MAX(MIN(Inputs!$B$2, F255*Inputs!$B$16, Inputs!$B$14*Inputs!$B$4 - G255), 0)</f>
        <v>170</v>
      </c>
      <c r="J255" s="2">
        <f>MAX(MIN(Inputs!$B$2, F255*Inputs!$B$16, (Inputs!$B$14-F255)/Inputs!$B$15)*Inputs!$B$9, 0)</f>
        <v>0</v>
      </c>
      <c r="K255" s="2">
        <f>MAX(E255*Inputs!$B$5 - B255 - Inputs!$B$8, 0) * H255</f>
        <v>0</v>
      </c>
      <c r="L255" s="2">
        <f>IF(B255 &gt;= D255*Inputs!$B$10, MAX(B255 - E255/Inputs!$B$5 - Inputs!$B$8, 0) * I255, 0)</f>
        <v>0</v>
      </c>
      <c r="M255" s="2">
        <f t="shared" si="38"/>
        <v>0</v>
      </c>
      <c r="N255" s="3" t="str">
        <f t="shared" si="39"/>
        <v>Idle</v>
      </c>
      <c r="O255" s="3" t="str">
        <f t="shared" si="47"/>
        <v>Idle</v>
      </c>
      <c r="P255" s="2">
        <f t="shared" si="40"/>
        <v>0</v>
      </c>
      <c r="Q255" s="2">
        <f t="shared" si="41"/>
        <v>0</v>
      </c>
      <c r="R255" s="2">
        <f t="shared" si="42"/>
        <v>0</v>
      </c>
      <c r="S255" s="2">
        <f t="shared" si="43"/>
        <v>0</v>
      </c>
      <c r="T255" s="2">
        <f t="shared" si="44"/>
        <v>0</v>
      </c>
      <c r="U255" s="2">
        <f>IF(O255="Reg", R255 * Inputs!$B$7, 0)</f>
        <v>0</v>
      </c>
      <c r="V255" s="2">
        <f>MAX(F255 + P255*Inputs!$B$15 - (Q255/Inputs!$B$16) - U255, 0)</f>
        <v>340</v>
      </c>
    </row>
    <row r="256" spans="1:22" x14ac:dyDescent="0.3">
      <c r="A256" s="1">
        <v>46033.583333333343</v>
      </c>
      <c r="B256" s="2">
        <v>51.736544789686889</v>
      </c>
      <c r="C256" s="2">
        <v>3.7295929686886522</v>
      </c>
      <c r="D256" s="2">
        <f t="shared" si="36"/>
        <v>31.441132747059736</v>
      </c>
      <c r="E256" s="2">
        <f t="shared" si="37"/>
        <v>62.85320142471344</v>
      </c>
      <c r="F256" s="2">
        <f t="shared" si="45"/>
        <v>340</v>
      </c>
      <c r="G256" s="2">
        <f t="shared" si="46"/>
        <v>0</v>
      </c>
      <c r="H256" s="2">
        <f>MIN(Inputs!$B$2, (Inputs!$B$14 - F256)/Inputs!$B$15)</f>
        <v>0</v>
      </c>
      <c r="I256" s="2">
        <f>MAX(MIN(Inputs!$B$2, F256*Inputs!$B$16, Inputs!$B$14*Inputs!$B$4 - G256), 0)</f>
        <v>170</v>
      </c>
      <c r="J256" s="2">
        <f>MAX(MIN(Inputs!$B$2, F256*Inputs!$B$16, (Inputs!$B$14-F256)/Inputs!$B$15)*Inputs!$B$9, 0)</f>
        <v>0</v>
      </c>
      <c r="K256" s="2">
        <f>MAX(E256*Inputs!$B$5 - B256 - Inputs!$B$8, 0) * H256</f>
        <v>0</v>
      </c>
      <c r="L256" s="2">
        <f>IF(B256 &gt;= D256*Inputs!$B$10, MAX(B256 - E256/Inputs!$B$5 - Inputs!$B$8, 0) * I256, 0)</f>
        <v>0</v>
      </c>
      <c r="M256" s="2">
        <f t="shared" si="38"/>
        <v>0</v>
      </c>
      <c r="N256" s="3" t="str">
        <f t="shared" si="39"/>
        <v>Idle</v>
      </c>
      <c r="O256" s="3" t="str">
        <f t="shared" si="47"/>
        <v>Idle</v>
      </c>
      <c r="P256" s="2">
        <f t="shared" si="40"/>
        <v>0</v>
      </c>
      <c r="Q256" s="2">
        <f t="shared" si="41"/>
        <v>0</v>
      </c>
      <c r="R256" s="2">
        <f t="shared" si="42"/>
        <v>0</v>
      </c>
      <c r="S256" s="2">
        <f t="shared" si="43"/>
        <v>0</v>
      </c>
      <c r="T256" s="2">
        <f t="shared" si="44"/>
        <v>0</v>
      </c>
      <c r="U256" s="2">
        <f>IF(O256="Reg", R256 * Inputs!$B$7, 0)</f>
        <v>0</v>
      </c>
      <c r="V256" s="2">
        <f>MAX(F256 + P256*Inputs!$B$15 - (Q256/Inputs!$B$16) - U256, 0)</f>
        <v>340</v>
      </c>
    </row>
    <row r="257" spans="1:22" x14ac:dyDescent="0.3">
      <c r="A257" s="1">
        <v>46033.625</v>
      </c>
      <c r="B257" s="2">
        <v>59.272622956933972</v>
      </c>
      <c r="C257" s="2">
        <v>29.73713609101728</v>
      </c>
      <c r="D257" s="2">
        <f t="shared" si="36"/>
        <v>31.441132747059736</v>
      </c>
      <c r="E257" s="2">
        <f t="shared" si="37"/>
        <v>65.154434958259529</v>
      </c>
      <c r="F257" s="2">
        <f t="shared" si="45"/>
        <v>340</v>
      </c>
      <c r="G257" s="2">
        <f t="shared" si="46"/>
        <v>0</v>
      </c>
      <c r="H257" s="2">
        <f>MIN(Inputs!$B$2, (Inputs!$B$14 - F257)/Inputs!$B$15)</f>
        <v>0</v>
      </c>
      <c r="I257" s="2">
        <f>MAX(MIN(Inputs!$B$2, F257*Inputs!$B$16, Inputs!$B$14*Inputs!$B$4 - G257), 0)</f>
        <v>170</v>
      </c>
      <c r="J257" s="2">
        <f>MAX(MIN(Inputs!$B$2, F257*Inputs!$B$16, (Inputs!$B$14-F257)/Inputs!$B$15)*Inputs!$B$9, 0)</f>
        <v>0</v>
      </c>
      <c r="K257" s="2">
        <f>MAX(E257*Inputs!$B$5 - B257 - Inputs!$B$8, 0) * H257</f>
        <v>0</v>
      </c>
      <c r="L257" s="2">
        <f>IF(B257 &gt;= D257*Inputs!$B$10, MAX(B257 - E257/Inputs!$B$5 - Inputs!$B$8, 0) * I257, 0)</f>
        <v>0</v>
      </c>
      <c r="M257" s="2">
        <f t="shared" si="38"/>
        <v>0</v>
      </c>
      <c r="N257" s="3" t="str">
        <f t="shared" si="39"/>
        <v>Idle</v>
      </c>
      <c r="O257" s="3" t="str">
        <f t="shared" si="47"/>
        <v>Idle</v>
      </c>
      <c r="P257" s="2">
        <f t="shared" si="40"/>
        <v>0</v>
      </c>
      <c r="Q257" s="2">
        <f t="shared" si="41"/>
        <v>0</v>
      </c>
      <c r="R257" s="2">
        <f t="shared" si="42"/>
        <v>0</v>
      </c>
      <c r="S257" s="2">
        <f t="shared" si="43"/>
        <v>0</v>
      </c>
      <c r="T257" s="2">
        <f t="shared" si="44"/>
        <v>0</v>
      </c>
      <c r="U257" s="2">
        <f>IF(O257="Reg", R257 * Inputs!$B$7, 0)</f>
        <v>0</v>
      </c>
      <c r="V257" s="2">
        <f>MAX(F257 + P257*Inputs!$B$15 - (Q257/Inputs!$B$16) - U257, 0)</f>
        <v>340</v>
      </c>
    </row>
    <row r="258" spans="1:22" x14ac:dyDescent="0.3">
      <c r="A258" s="1">
        <v>46033.666666666657</v>
      </c>
      <c r="B258" s="2">
        <v>63.936062957052023</v>
      </c>
      <c r="C258" s="2">
        <v>11.03192545657914</v>
      </c>
      <c r="D258" s="2">
        <f t="shared" ref="D258:D321" si="48">AVERAGEIFS(B:B, A:A, "&gt;="&amp;INT(A258), A:A, "&lt;"&amp;INT(A258)+1)</f>
        <v>31.441132747059736</v>
      </c>
      <c r="E258" s="2">
        <f t="shared" ref="E258:E321" si="49">AVERAGE(B258:B263)</f>
        <v>64.096620748722898</v>
      </c>
      <c r="F258" s="2">
        <f t="shared" si="45"/>
        <v>340</v>
      </c>
      <c r="G258" s="2">
        <f t="shared" si="46"/>
        <v>0</v>
      </c>
      <c r="H258" s="2">
        <f>MIN(Inputs!$B$2, (Inputs!$B$14 - F258)/Inputs!$B$15)</f>
        <v>0</v>
      </c>
      <c r="I258" s="2">
        <f>MAX(MIN(Inputs!$B$2, F258*Inputs!$B$16, Inputs!$B$14*Inputs!$B$4 - G258), 0)</f>
        <v>170</v>
      </c>
      <c r="J258" s="2">
        <f>MAX(MIN(Inputs!$B$2, F258*Inputs!$B$16, (Inputs!$B$14-F258)/Inputs!$B$15)*Inputs!$B$9, 0)</f>
        <v>0</v>
      </c>
      <c r="K258" s="2">
        <f>MAX(E258*Inputs!$B$5 - B258 - Inputs!$B$8, 0) * H258</f>
        <v>0</v>
      </c>
      <c r="L258" s="2">
        <f>IF(B258 &gt;= D258*Inputs!$B$10, MAX(B258 - E258/Inputs!$B$5 - Inputs!$B$8, 0) * I258, 0)</f>
        <v>0</v>
      </c>
      <c r="M258" s="2">
        <f t="shared" ref="M258:M321" si="50">C258 * J258</f>
        <v>0</v>
      </c>
      <c r="N258" s="3" t="str">
        <f t="shared" ref="N258:N321" si="51">IF(MAX(K258, L258, M258)&lt;=0, "Idle", IF(AND(M258&gt;=K258, M258&gt;=L258), "Reg", IF(L258&gt;=K258, "Discharge", "Charge")))</f>
        <v>Idle</v>
      </c>
      <c r="O258" s="3" t="str">
        <f t="shared" si="47"/>
        <v>Idle</v>
      </c>
      <c r="P258" s="2">
        <f t="shared" ref="P258:P321" si="52">IF(O258="Charge", H258, 0)</f>
        <v>0</v>
      </c>
      <c r="Q258" s="2">
        <f t="shared" ref="Q258:Q321" si="53">IF(O258="Discharge", I258, 0)</f>
        <v>0</v>
      </c>
      <c r="R258" s="2">
        <f t="shared" ref="R258:R321" si="54">IF(O258="Reg", J258, 0)</f>
        <v>0</v>
      </c>
      <c r="S258" s="2">
        <f t="shared" ref="S258:S321" si="55">(Q258 - P258) * B258</f>
        <v>0</v>
      </c>
      <c r="T258" s="2">
        <f t="shared" ref="T258:T321" si="56">R258 * C258</f>
        <v>0</v>
      </c>
      <c r="U258" s="2">
        <f>IF(O258="Reg", R258 * Inputs!$B$7, 0)</f>
        <v>0</v>
      </c>
      <c r="V258" s="2">
        <f>MAX(F258 + P258*Inputs!$B$15 - (Q258/Inputs!$B$16) - U258, 0)</f>
        <v>340</v>
      </c>
    </row>
    <row r="259" spans="1:22" x14ac:dyDescent="0.3">
      <c r="A259" s="1">
        <v>46033.708333333343</v>
      </c>
      <c r="B259" s="2">
        <v>70.52430873838415</v>
      </c>
      <c r="C259" s="2">
        <v>10.7363804263265</v>
      </c>
      <c r="D259" s="2">
        <f t="shared" si="48"/>
        <v>31.441132747059736</v>
      </c>
      <c r="E259" s="2">
        <f t="shared" si="49"/>
        <v>60.268784482748373</v>
      </c>
      <c r="F259" s="2">
        <f t="shared" ref="F259:F322" si="57">V258</f>
        <v>340</v>
      </c>
      <c r="G259" s="2">
        <f t="shared" ref="G259:G322" si="58">IF(INT(A259)=INT(A258), G258 + Q258, 0)</f>
        <v>0</v>
      </c>
      <c r="H259" s="2">
        <f>MIN(Inputs!$B$2, (Inputs!$B$14 - F259)/Inputs!$B$15)</f>
        <v>0</v>
      </c>
      <c r="I259" s="2">
        <f>MAX(MIN(Inputs!$B$2, F259*Inputs!$B$16, Inputs!$B$14*Inputs!$B$4 - G259), 0)</f>
        <v>170</v>
      </c>
      <c r="J259" s="2">
        <f>MAX(MIN(Inputs!$B$2, F259*Inputs!$B$16, (Inputs!$B$14-F259)/Inputs!$B$15)*Inputs!$B$9, 0)</f>
        <v>0</v>
      </c>
      <c r="K259" s="2">
        <f>MAX(E259*Inputs!$B$5 - B259 - Inputs!$B$8, 0) * H259</f>
        <v>0</v>
      </c>
      <c r="L259" s="2">
        <f>IF(B259 &gt;= D259*Inputs!$B$10, MAX(B259 - E259/Inputs!$B$5 - Inputs!$B$8, 0) * I259, 0)</f>
        <v>0</v>
      </c>
      <c r="M259" s="2">
        <f t="shared" si="50"/>
        <v>0</v>
      </c>
      <c r="N259" s="3" t="str">
        <f t="shared" si="51"/>
        <v>Idle</v>
      </c>
      <c r="O259" s="3" t="str">
        <f t="shared" si="47"/>
        <v>Idle</v>
      </c>
      <c r="P259" s="2">
        <f t="shared" si="52"/>
        <v>0</v>
      </c>
      <c r="Q259" s="2">
        <f t="shared" si="53"/>
        <v>0</v>
      </c>
      <c r="R259" s="2">
        <f t="shared" si="54"/>
        <v>0</v>
      </c>
      <c r="S259" s="2">
        <f t="shared" si="55"/>
        <v>0</v>
      </c>
      <c r="T259" s="2">
        <f t="shared" si="56"/>
        <v>0</v>
      </c>
      <c r="U259" s="2">
        <f>IF(O259="Reg", R259 * Inputs!$B$7, 0)</f>
        <v>0</v>
      </c>
      <c r="V259" s="2">
        <f>MAX(F259 + P259*Inputs!$B$15 - (Q259/Inputs!$B$16) - U259, 0)</f>
        <v>340</v>
      </c>
    </row>
    <row r="260" spans="1:22" x14ac:dyDescent="0.3">
      <c r="A260" s="1">
        <v>46033.75</v>
      </c>
      <c r="B260" s="2">
        <v>68.587608369565046</v>
      </c>
      <c r="C260" s="2">
        <v>17.433475128307769</v>
      </c>
      <c r="D260" s="2">
        <f t="shared" si="48"/>
        <v>31.441132747059736</v>
      </c>
      <c r="E260" s="2">
        <f t="shared" si="49"/>
        <v>55.733488387139204</v>
      </c>
      <c r="F260" s="2">
        <f t="shared" si="57"/>
        <v>340</v>
      </c>
      <c r="G260" s="2">
        <f t="shared" si="58"/>
        <v>0</v>
      </c>
      <c r="H260" s="2">
        <f>MIN(Inputs!$B$2, (Inputs!$B$14 - F260)/Inputs!$B$15)</f>
        <v>0</v>
      </c>
      <c r="I260" s="2">
        <f>MAX(MIN(Inputs!$B$2, F260*Inputs!$B$16, Inputs!$B$14*Inputs!$B$4 - G260), 0)</f>
        <v>170</v>
      </c>
      <c r="J260" s="2">
        <f>MAX(MIN(Inputs!$B$2, F260*Inputs!$B$16, (Inputs!$B$14-F260)/Inputs!$B$15)*Inputs!$B$9, 0)</f>
        <v>0</v>
      </c>
      <c r="K260" s="2">
        <f>MAX(E260*Inputs!$B$5 - B260 - Inputs!$B$8, 0) * H260</f>
        <v>0</v>
      </c>
      <c r="L260" s="2">
        <f>IF(B260 &gt;= D260*Inputs!$B$10, MAX(B260 - E260/Inputs!$B$5 - Inputs!$B$8, 0) * I260, 0)</f>
        <v>0</v>
      </c>
      <c r="M260" s="2">
        <f t="shared" si="50"/>
        <v>0</v>
      </c>
      <c r="N260" s="3" t="str">
        <f t="shared" si="51"/>
        <v>Idle</v>
      </c>
      <c r="O260" s="3" t="str">
        <f t="shared" ref="O260:O323" si="59">IF(O259&lt;&gt;O258, O259, N260)</f>
        <v>Idle</v>
      </c>
      <c r="P260" s="2">
        <f t="shared" si="52"/>
        <v>0</v>
      </c>
      <c r="Q260" s="2">
        <f t="shared" si="53"/>
        <v>0</v>
      </c>
      <c r="R260" s="2">
        <f t="shared" si="54"/>
        <v>0</v>
      </c>
      <c r="S260" s="2">
        <f t="shared" si="55"/>
        <v>0</v>
      </c>
      <c r="T260" s="2">
        <f t="shared" si="56"/>
        <v>0</v>
      </c>
      <c r="U260" s="2">
        <f>IF(O260="Reg", R260 * Inputs!$B$7, 0)</f>
        <v>0</v>
      </c>
      <c r="V260" s="2">
        <f>MAX(F260 + P260*Inputs!$B$15 - (Q260/Inputs!$B$16) - U260, 0)</f>
        <v>340</v>
      </c>
    </row>
    <row r="261" spans="1:22" x14ac:dyDescent="0.3">
      <c r="A261" s="1">
        <v>46033.791666666657</v>
      </c>
      <c r="B261" s="2">
        <v>63.062060736658587</v>
      </c>
      <c r="C261" s="2">
        <v>2.3974166740306622</v>
      </c>
      <c r="D261" s="2">
        <f t="shared" si="48"/>
        <v>31.441132747059736</v>
      </c>
      <c r="E261" s="2">
        <f t="shared" si="49"/>
        <v>48.715910448328657</v>
      </c>
      <c r="F261" s="2">
        <f t="shared" si="57"/>
        <v>340</v>
      </c>
      <c r="G261" s="2">
        <f t="shared" si="58"/>
        <v>0</v>
      </c>
      <c r="H261" s="2">
        <f>MIN(Inputs!$B$2, (Inputs!$B$14 - F261)/Inputs!$B$15)</f>
        <v>0</v>
      </c>
      <c r="I261" s="2">
        <f>MAX(MIN(Inputs!$B$2, F261*Inputs!$B$16, Inputs!$B$14*Inputs!$B$4 - G261), 0)</f>
        <v>170</v>
      </c>
      <c r="J261" s="2">
        <f>MAX(MIN(Inputs!$B$2, F261*Inputs!$B$16, (Inputs!$B$14-F261)/Inputs!$B$15)*Inputs!$B$9, 0)</f>
        <v>0</v>
      </c>
      <c r="K261" s="2">
        <f>MAX(E261*Inputs!$B$5 - B261 - Inputs!$B$8, 0) * H261</f>
        <v>0</v>
      </c>
      <c r="L261" s="2">
        <f>IF(B261 &gt;= D261*Inputs!$B$10, MAX(B261 - E261/Inputs!$B$5 - Inputs!$B$8, 0) * I261, 0)</f>
        <v>0</v>
      </c>
      <c r="M261" s="2">
        <f t="shared" si="50"/>
        <v>0</v>
      </c>
      <c r="N261" s="3" t="str">
        <f t="shared" si="51"/>
        <v>Idle</v>
      </c>
      <c r="O261" s="3" t="str">
        <f t="shared" si="59"/>
        <v>Idle</v>
      </c>
      <c r="P261" s="2">
        <f t="shared" si="52"/>
        <v>0</v>
      </c>
      <c r="Q261" s="2">
        <f t="shared" si="53"/>
        <v>0</v>
      </c>
      <c r="R261" s="2">
        <f t="shared" si="54"/>
        <v>0</v>
      </c>
      <c r="S261" s="2">
        <f t="shared" si="55"/>
        <v>0</v>
      </c>
      <c r="T261" s="2">
        <f t="shared" si="56"/>
        <v>0</v>
      </c>
      <c r="U261" s="2">
        <f>IF(O261="Reg", R261 * Inputs!$B$7, 0)</f>
        <v>0</v>
      </c>
      <c r="V261" s="2">
        <f>MAX(F261 + P261*Inputs!$B$15 - (Q261/Inputs!$B$16) - U261, 0)</f>
        <v>340</v>
      </c>
    </row>
    <row r="262" spans="1:22" x14ac:dyDescent="0.3">
      <c r="A262" s="1">
        <v>46033.833333333343</v>
      </c>
      <c r="B262" s="2">
        <v>65.543945990963408</v>
      </c>
      <c r="C262" s="2">
        <v>1.937059785813666</v>
      </c>
      <c r="D262" s="2">
        <f t="shared" si="48"/>
        <v>31.441132747059736</v>
      </c>
      <c r="E262" s="2">
        <f t="shared" si="49"/>
        <v>41.741328063097377</v>
      </c>
      <c r="F262" s="2">
        <f t="shared" si="57"/>
        <v>340</v>
      </c>
      <c r="G262" s="2">
        <f t="shared" si="58"/>
        <v>0</v>
      </c>
      <c r="H262" s="2">
        <f>MIN(Inputs!$B$2, (Inputs!$B$14 - F262)/Inputs!$B$15)</f>
        <v>0</v>
      </c>
      <c r="I262" s="2">
        <f>MAX(MIN(Inputs!$B$2, F262*Inputs!$B$16, Inputs!$B$14*Inputs!$B$4 - G262), 0)</f>
        <v>170</v>
      </c>
      <c r="J262" s="2">
        <f>MAX(MIN(Inputs!$B$2, F262*Inputs!$B$16, (Inputs!$B$14-F262)/Inputs!$B$15)*Inputs!$B$9, 0)</f>
        <v>0</v>
      </c>
      <c r="K262" s="2">
        <f>MAX(E262*Inputs!$B$5 - B262 - Inputs!$B$8, 0) * H262</f>
        <v>0</v>
      </c>
      <c r="L262" s="2">
        <f>IF(B262 &gt;= D262*Inputs!$B$10, MAX(B262 - E262/Inputs!$B$5 - Inputs!$B$8, 0) * I262, 0)</f>
        <v>0</v>
      </c>
      <c r="M262" s="2">
        <f t="shared" si="50"/>
        <v>0</v>
      </c>
      <c r="N262" s="3" t="str">
        <f t="shared" si="51"/>
        <v>Idle</v>
      </c>
      <c r="O262" s="3" t="str">
        <f t="shared" si="59"/>
        <v>Idle</v>
      </c>
      <c r="P262" s="2">
        <f t="shared" si="52"/>
        <v>0</v>
      </c>
      <c r="Q262" s="2">
        <f t="shared" si="53"/>
        <v>0</v>
      </c>
      <c r="R262" s="2">
        <f t="shared" si="54"/>
        <v>0</v>
      </c>
      <c r="S262" s="2">
        <f t="shared" si="55"/>
        <v>0</v>
      </c>
      <c r="T262" s="2">
        <f t="shared" si="56"/>
        <v>0</v>
      </c>
      <c r="U262" s="2">
        <f>IF(O262="Reg", R262 * Inputs!$B$7, 0)</f>
        <v>0</v>
      </c>
      <c r="V262" s="2">
        <f>MAX(F262 + P262*Inputs!$B$15 - (Q262/Inputs!$B$16) - U262, 0)</f>
        <v>340</v>
      </c>
    </row>
    <row r="263" spans="1:22" x14ac:dyDescent="0.3">
      <c r="A263" s="1">
        <v>46033.875</v>
      </c>
      <c r="B263" s="2">
        <v>52.925737699714183</v>
      </c>
      <c r="C263" s="2">
        <v>7.3636384999746758</v>
      </c>
      <c r="D263" s="2">
        <f t="shared" si="48"/>
        <v>31.441132747059736</v>
      </c>
      <c r="E263" s="2">
        <f t="shared" si="49"/>
        <v>32.338311777979925</v>
      </c>
      <c r="F263" s="2">
        <f t="shared" si="57"/>
        <v>340</v>
      </c>
      <c r="G263" s="2">
        <f t="shared" si="58"/>
        <v>0</v>
      </c>
      <c r="H263" s="2">
        <f>MIN(Inputs!$B$2, (Inputs!$B$14 - F263)/Inputs!$B$15)</f>
        <v>0</v>
      </c>
      <c r="I263" s="2">
        <f>MAX(MIN(Inputs!$B$2, F263*Inputs!$B$16, Inputs!$B$14*Inputs!$B$4 - G263), 0)</f>
        <v>170</v>
      </c>
      <c r="J263" s="2">
        <f>MAX(MIN(Inputs!$B$2, F263*Inputs!$B$16, (Inputs!$B$14-F263)/Inputs!$B$15)*Inputs!$B$9, 0)</f>
        <v>0</v>
      </c>
      <c r="K263" s="2">
        <f>MAX(E263*Inputs!$B$5 - B263 - Inputs!$B$8, 0) * H263</f>
        <v>0</v>
      </c>
      <c r="L263" s="2">
        <f>IF(B263 &gt;= D263*Inputs!$B$10, MAX(B263 - E263/Inputs!$B$5 - Inputs!$B$8, 0) * I263, 0)</f>
        <v>0</v>
      </c>
      <c r="M263" s="2">
        <f t="shared" si="50"/>
        <v>0</v>
      </c>
      <c r="N263" s="3" t="str">
        <f t="shared" si="51"/>
        <v>Idle</v>
      </c>
      <c r="O263" s="3" t="str">
        <f t="shared" si="59"/>
        <v>Idle</v>
      </c>
      <c r="P263" s="2">
        <f t="shared" si="52"/>
        <v>0</v>
      </c>
      <c r="Q263" s="2">
        <f t="shared" si="53"/>
        <v>0</v>
      </c>
      <c r="R263" s="2">
        <f t="shared" si="54"/>
        <v>0</v>
      </c>
      <c r="S263" s="2">
        <f t="shared" si="55"/>
        <v>0</v>
      </c>
      <c r="T263" s="2">
        <f t="shared" si="56"/>
        <v>0</v>
      </c>
      <c r="U263" s="2">
        <f>IF(O263="Reg", R263 * Inputs!$B$7, 0)</f>
        <v>0</v>
      </c>
      <c r="V263" s="2">
        <f>MAX(F263 + P263*Inputs!$B$15 - (Q263/Inputs!$B$16) - U263, 0)</f>
        <v>340</v>
      </c>
    </row>
    <row r="264" spans="1:22" x14ac:dyDescent="0.3">
      <c r="A264" s="1">
        <v>46033.916666666657</v>
      </c>
      <c r="B264" s="2">
        <v>40.969045361204863</v>
      </c>
      <c r="C264" s="2">
        <v>9.4180083361767792</v>
      </c>
      <c r="D264" s="2">
        <f t="shared" si="48"/>
        <v>31.441132747059736</v>
      </c>
      <c r="E264" s="2">
        <f t="shared" si="49"/>
        <v>25.4056853378131</v>
      </c>
      <c r="F264" s="2">
        <f t="shared" si="57"/>
        <v>340</v>
      </c>
      <c r="G264" s="2">
        <f t="shared" si="58"/>
        <v>0</v>
      </c>
      <c r="H264" s="2">
        <f>MIN(Inputs!$B$2, (Inputs!$B$14 - F264)/Inputs!$B$15)</f>
        <v>0</v>
      </c>
      <c r="I264" s="2">
        <f>MAX(MIN(Inputs!$B$2, F264*Inputs!$B$16, Inputs!$B$14*Inputs!$B$4 - G264), 0)</f>
        <v>170</v>
      </c>
      <c r="J264" s="2">
        <f>MAX(MIN(Inputs!$B$2, F264*Inputs!$B$16, (Inputs!$B$14-F264)/Inputs!$B$15)*Inputs!$B$9, 0)</f>
        <v>0</v>
      </c>
      <c r="K264" s="2">
        <f>MAX(E264*Inputs!$B$5 - B264 - Inputs!$B$8, 0) * H264</f>
        <v>0</v>
      </c>
      <c r="L264" s="2">
        <f>IF(B264 &gt;= D264*Inputs!$B$10, MAX(B264 - E264/Inputs!$B$5 - Inputs!$B$8, 0) * I264, 0)</f>
        <v>0</v>
      </c>
      <c r="M264" s="2">
        <f t="shared" si="50"/>
        <v>0</v>
      </c>
      <c r="N264" s="3" t="str">
        <f t="shared" si="51"/>
        <v>Idle</v>
      </c>
      <c r="O264" s="3" t="str">
        <f t="shared" si="59"/>
        <v>Idle</v>
      </c>
      <c r="P264" s="2">
        <f t="shared" si="52"/>
        <v>0</v>
      </c>
      <c r="Q264" s="2">
        <f t="shared" si="53"/>
        <v>0</v>
      </c>
      <c r="R264" s="2">
        <f t="shared" si="54"/>
        <v>0</v>
      </c>
      <c r="S264" s="2">
        <f t="shared" si="55"/>
        <v>0</v>
      </c>
      <c r="T264" s="2">
        <f t="shared" si="56"/>
        <v>0</v>
      </c>
      <c r="U264" s="2">
        <f>IF(O264="Reg", R264 * Inputs!$B$7, 0)</f>
        <v>0</v>
      </c>
      <c r="V264" s="2">
        <f>MAX(F264 + P264*Inputs!$B$15 - (Q264/Inputs!$B$16) - U264, 0)</f>
        <v>340</v>
      </c>
    </row>
    <row r="265" spans="1:22" x14ac:dyDescent="0.3">
      <c r="A265" s="1">
        <v>46033.958333333343</v>
      </c>
      <c r="B265" s="2">
        <v>43.312532164729113</v>
      </c>
      <c r="C265" s="2">
        <v>26.158572206369879</v>
      </c>
      <c r="D265" s="2">
        <f t="shared" si="48"/>
        <v>31.441132747059736</v>
      </c>
      <c r="E265" s="2">
        <f t="shared" si="49"/>
        <v>18.577511110945625</v>
      </c>
      <c r="F265" s="2">
        <f t="shared" si="57"/>
        <v>340</v>
      </c>
      <c r="G265" s="2">
        <f t="shared" si="58"/>
        <v>0</v>
      </c>
      <c r="H265" s="2">
        <f>MIN(Inputs!$B$2, (Inputs!$B$14 - F265)/Inputs!$B$15)</f>
        <v>0</v>
      </c>
      <c r="I265" s="2">
        <f>MAX(MIN(Inputs!$B$2, F265*Inputs!$B$16, Inputs!$B$14*Inputs!$B$4 - G265), 0)</f>
        <v>170</v>
      </c>
      <c r="J265" s="2">
        <f>MAX(MIN(Inputs!$B$2, F265*Inputs!$B$16, (Inputs!$B$14-F265)/Inputs!$B$15)*Inputs!$B$9, 0)</f>
        <v>0</v>
      </c>
      <c r="K265" s="2">
        <f>MAX(E265*Inputs!$B$5 - B265 - Inputs!$B$8, 0) * H265</f>
        <v>0</v>
      </c>
      <c r="L265" s="2">
        <f>IF(B265 &gt;= D265*Inputs!$B$10, MAX(B265 - E265/Inputs!$B$5 - Inputs!$B$8, 0) * I265, 0)</f>
        <v>374.29309429854436</v>
      </c>
      <c r="M265" s="2">
        <f t="shared" si="50"/>
        <v>0</v>
      </c>
      <c r="N265" s="3" t="str">
        <f t="shared" si="51"/>
        <v>Discharge</v>
      </c>
      <c r="O265" s="3" t="str">
        <f t="shared" si="59"/>
        <v>Discharge</v>
      </c>
      <c r="P265" s="2">
        <f t="shared" si="52"/>
        <v>0</v>
      </c>
      <c r="Q265" s="2">
        <f t="shared" si="53"/>
        <v>170</v>
      </c>
      <c r="R265" s="2">
        <f t="shared" si="54"/>
        <v>0</v>
      </c>
      <c r="S265" s="2">
        <f t="shared" si="55"/>
        <v>7363.1304680039493</v>
      </c>
      <c r="T265" s="2">
        <f t="shared" si="56"/>
        <v>0</v>
      </c>
      <c r="U265" s="2">
        <f>IF(O265="Reg", R265 * Inputs!$B$7, 0)</f>
        <v>0</v>
      </c>
      <c r="V265" s="2">
        <f>MAX(F265 + P265*Inputs!$B$15 - (Q265/Inputs!$B$16) - U265, 0)</f>
        <v>170</v>
      </c>
    </row>
    <row r="266" spans="1:22" x14ac:dyDescent="0.3">
      <c r="A266" s="1">
        <v>46034</v>
      </c>
      <c r="B266" s="2">
        <v>26.482140736701751</v>
      </c>
      <c r="C266" s="2">
        <v>3.4155277285388319</v>
      </c>
      <c r="D266" s="2">
        <f t="shared" si="48"/>
        <v>42.89341737402308</v>
      </c>
      <c r="E266" s="2">
        <f t="shared" si="49"/>
        <v>11.358755750157441</v>
      </c>
      <c r="F266" s="2">
        <f t="shared" si="57"/>
        <v>170</v>
      </c>
      <c r="G266" s="2">
        <f t="shared" si="58"/>
        <v>0</v>
      </c>
      <c r="H266" s="2">
        <f>MIN(Inputs!$B$2, (Inputs!$B$14 - F266)/Inputs!$B$15)</f>
        <v>170</v>
      </c>
      <c r="I266" s="2">
        <f>MAX(MIN(Inputs!$B$2, F266*Inputs!$B$16, Inputs!$B$14*Inputs!$B$4 - G266), 0)</f>
        <v>170</v>
      </c>
      <c r="J266" s="2">
        <f>MAX(MIN(Inputs!$B$2, F266*Inputs!$B$16, (Inputs!$B$14-F266)/Inputs!$B$15)*Inputs!$B$9, 0)</f>
        <v>136</v>
      </c>
      <c r="K266" s="2">
        <f>MAX(E266*Inputs!$B$5 - B266 - Inputs!$B$8, 0) * H266</f>
        <v>0</v>
      </c>
      <c r="L266" s="2">
        <f>IF(B266 &gt;= D266*Inputs!$B$10, MAX(B266 - E266/Inputs!$B$5 - Inputs!$B$8, 0) * I266, 0)</f>
        <v>0</v>
      </c>
      <c r="M266" s="2">
        <f t="shared" si="50"/>
        <v>464.51177108128115</v>
      </c>
      <c r="N266" s="3" t="str">
        <f t="shared" si="51"/>
        <v>Reg</v>
      </c>
      <c r="O266" s="3" t="str">
        <f t="shared" si="59"/>
        <v>Discharge</v>
      </c>
      <c r="P266" s="2">
        <f t="shared" si="52"/>
        <v>0</v>
      </c>
      <c r="Q266" s="2">
        <f t="shared" si="53"/>
        <v>170</v>
      </c>
      <c r="R266" s="2">
        <f t="shared" si="54"/>
        <v>0</v>
      </c>
      <c r="S266" s="2">
        <f t="shared" si="55"/>
        <v>4501.9639252392981</v>
      </c>
      <c r="T266" s="2">
        <f t="shared" si="56"/>
        <v>0</v>
      </c>
      <c r="U266" s="2">
        <f>IF(O266="Reg", R266 * Inputs!$B$7, 0)</f>
        <v>0</v>
      </c>
      <c r="V266" s="2">
        <f>MAX(F266 + P266*Inputs!$B$15 - (Q266/Inputs!$B$16) - U266, 0)</f>
        <v>0</v>
      </c>
    </row>
    <row r="267" spans="1:22" x14ac:dyDescent="0.3">
      <c r="A267" s="1">
        <v>46034.041666666657</v>
      </c>
      <c r="B267" s="2">
        <v>21.214566425270959</v>
      </c>
      <c r="C267" s="2">
        <v>7.8525891819362297</v>
      </c>
      <c r="D267" s="2">
        <f t="shared" si="48"/>
        <v>42.89341737402308</v>
      </c>
      <c r="E267" s="2">
        <f t="shared" si="49"/>
        <v>6.9450656273738147</v>
      </c>
      <c r="F267" s="2">
        <f t="shared" si="57"/>
        <v>0</v>
      </c>
      <c r="G267" s="2">
        <f t="shared" si="58"/>
        <v>170</v>
      </c>
      <c r="H267" s="2">
        <f>MIN(Inputs!$B$2, (Inputs!$B$14 - F267)/Inputs!$B$15)</f>
        <v>170</v>
      </c>
      <c r="I267" s="2">
        <f>MAX(MIN(Inputs!$B$2, F267*Inputs!$B$16, Inputs!$B$14*Inputs!$B$4 - G267), 0)</f>
        <v>0</v>
      </c>
      <c r="J267" s="2">
        <f>MAX(MIN(Inputs!$B$2, F267*Inputs!$B$16, (Inputs!$B$14-F267)/Inputs!$B$15)*Inputs!$B$9, 0)</f>
        <v>0</v>
      </c>
      <c r="K267" s="2">
        <f>MAX(E267*Inputs!$B$5 - B267 - Inputs!$B$8, 0) * H267</f>
        <v>0</v>
      </c>
      <c r="L267" s="2">
        <f>IF(B267 &gt;= D267*Inputs!$B$10, MAX(B267 - E267/Inputs!$B$5 - Inputs!$B$8, 0) * I267, 0)</f>
        <v>0</v>
      </c>
      <c r="M267" s="2">
        <f t="shared" si="50"/>
        <v>0</v>
      </c>
      <c r="N267" s="3" t="str">
        <f t="shared" si="51"/>
        <v>Idle</v>
      </c>
      <c r="O267" s="3" t="str">
        <f t="shared" si="59"/>
        <v>Idle</v>
      </c>
      <c r="P267" s="2">
        <f t="shared" si="52"/>
        <v>0</v>
      </c>
      <c r="Q267" s="2">
        <f t="shared" si="53"/>
        <v>0</v>
      </c>
      <c r="R267" s="2">
        <f t="shared" si="54"/>
        <v>0</v>
      </c>
      <c r="S267" s="2">
        <f t="shared" si="55"/>
        <v>0</v>
      </c>
      <c r="T267" s="2">
        <f t="shared" si="56"/>
        <v>0</v>
      </c>
      <c r="U267" s="2">
        <f>IF(O267="Reg", R267 * Inputs!$B$7, 0)</f>
        <v>0</v>
      </c>
      <c r="V267" s="2">
        <f>MAX(F267 + P267*Inputs!$B$15 - (Q267/Inputs!$B$16) - U267, 0)</f>
        <v>0</v>
      </c>
    </row>
    <row r="268" spans="1:22" x14ac:dyDescent="0.3">
      <c r="A268" s="1">
        <v>46034.083333333343</v>
      </c>
      <c r="B268" s="2">
        <v>9.1258482802586798</v>
      </c>
      <c r="C268" s="2">
        <v>12.275313611480779</v>
      </c>
      <c r="D268" s="2">
        <f t="shared" si="48"/>
        <v>42.89341737402308</v>
      </c>
      <c r="E268" s="2">
        <f t="shared" si="49"/>
        <v>3.4093045564953215</v>
      </c>
      <c r="F268" s="2">
        <f t="shared" si="57"/>
        <v>0</v>
      </c>
      <c r="G268" s="2">
        <f t="shared" si="58"/>
        <v>170</v>
      </c>
      <c r="H268" s="2">
        <f>MIN(Inputs!$B$2, (Inputs!$B$14 - F268)/Inputs!$B$15)</f>
        <v>170</v>
      </c>
      <c r="I268" s="2">
        <f>MAX(MIN(Inputs!$B$2, F268*Inputs!$B$16, Inputs!$B$14*Inputs!$B$4 - G268), 0)</f>
        <v>0</v>
      </c>
      <c r="J268" s="2">
        <f>MAX(MIN(Inputs!$B$2, F268*Inputs!$B$16, (Inputs!$B$14-F268)/Inputs!$B$15)*Inputs!$B$9, 0)</f>
        <v>0</v>
      </c>
      <c r="K268" s="2">
        <f>MAX(E268*Inputs!$B$5 - B268 - Inputs!$B$8, 0) * H268</f>
        <v>0</v>
      </c>
      <c r="L268" s="2">
        <f>IF(B268 &gt;= D268*Inputs!$B$10, MAX(B268 - E268/Inputs!$B$5 - Inputs!$B$8, 0) * I268, 0)</f>
        <v>0</v>
      </c>
      <c r="M268" s="2">
        <f t="shared" si="50"/>
        <v>0</v>
      </c>
      <c r="N268" s="3" t="str">
        <f t="shared" si="51"/>
        <v>Idle</v>
      </c>
      <c r="O268" s="3" t="str">
        <f t="shared" si="59"/>
        <v>Idle</v>
      </c>
      <c r="P268" s="2">
        <f t="shared" si="52"/>
        <v>0</v>
      </c>
      <c r="Q268" s="2">
        <f t="shared" si="53"/>
        <v>0</v>
      </c>
      <c r="R268" s="2">
        <f t="shared" si="54"/>
        <v>0</v>
      </c>
      <c r="S268" s="2">
        <f t="shared" si="55"/>
        <v>0</v>
      </c>
      <c r="T268" s="2">
        <f t="shared" si="56"/>
        <v>0</v>
      </c>
      <c r="U268" s="2">
        <f>IF(O268="Reg", R268 * Inputs!$B$7, 0)</f>
        <v>0</v>
      </c>
      <c r="V268" s="2">
        <f>MAX(F268 + P268*Inputs!$B$15 - (Q268/Inputs!$B$16) - U268, 0)</f>
        <v>0</v>
      </c>
    </row>
    <row r="269" spans="1:22" x14ac:dyDescent="0.3">
      <c r="A269" s="1">
        <v>46034.125</v>
      </c>
      <c r="B269" s="2">
        <v>11.329979058713249</v>
      </c>
      <c r="C269" s="2">
        <v>8.4839339641123228</v>
      </c>
      <c r="D269" s="2">
        <f t="shared" si="48"/>
        <v>42.89341737402308</v>
      </c>
      <c r="E269" s="2">
        <f t="shared" si="49"/>
        <v>2.0344478528720411</v>
      </c>
      <c r="F269" s="2">
        <f t="shared" si="57"/>
        <v>0</v>
      </c>
      <c r="G269" s="2">
        <f t="shared" si="58"/>
        <v>170</v>
      </c>
      <c r="H269" s="2">
        <f>MIN(Inputs!$B$2, (Inputs!$B$14 - F269)/Inputs!$B$15)</f>
        <v>170</v>
      </c>
      <c r="I269" s="2">
        <f>MAX(MIN(Inputs!$B$2, F269*Inputs!$B$16, Inputs!$B$14*Inputs!$B$4 - G269), 0)</f>
        <v>0</v>
      </c>
      <c r="J269" s="2">
        <f>MAX(MIN(Inputs!$B$2, F269*Inputs!$B$16, (Inputs!$B$14-F269)/Inputs!$B$15)*Inputs!$B$9, 0)</f>
        <v>0</v>
      </c>
      <c r="K269" s="2">
        <f>MAX(E269*Inputs!$B$5 - B269 - Inputs!$B$8, 0) * H269</f>
        <v>0</v>
      </c>
      <c r="L269" s="2">
        <f>IF(B269 &gt;= D269*Inputs!$B$10, MAX(B269 - E269/Inputs!$B$5 - Inputs!$B$8, 0) * I269, 0)</f>
        <v>0</v>
      </c>
      <c r="M269" s="2">
        <f t="shared" si="50"/>
        <v>0</v>
      </c>
      <c r="N269" s="3" t="str">
        <f t="shared" si="51"/>
        <v>Idle</v>
      </c>
      <c r="O269" s="3" t="str">
        <f t="shared" si="59"/>
        <v>Idle</v>
      </c>
      <c r="P269" s="2">
        <f t="shared" si="52"/>
        <v>0</v>
      </c>
      <c r="Q269" s="2">
        <f t="shared" si="53"/>
        <v>0</v>
      </c>
      <c r="R269" s="2">
        <f t="shared" si="54"/>
        <v>0</v>
      </c>
      <c r="S269" s="2">
        <f t="shared" si="55"/>
        <v>0</v>
      </c>
      <c r="T269" s="2">
        <f t="shared" si="56"/>
        <v>0</v>
      </c>
      <c r="U269" s="2">
        <f>IF(O269="Reg", R269 * Inputs!$B$7, 0)</f>
        <v>0</v>
      </c>
      <c r="V269" s="2">
        <f>MAX(F269 + P269*Inputs!$B$15 - (Q269/Inputs!$B$16) - U269, 0)</f>
        <v>0</v>
      </c>
    </row>
    <row r="270" spans="1:22" x14ac:dyDescent="0.3">
      <c r="A270" s="1">
        <v>46034.166666666657</v>
      </c>
      <c r="B270" s="2">
        <v>0</v>
      </c>
      <c r="C270" s="2">
        <v>1.896599592951969</v>
      </c>
      <c r="D270" s="2">
        <f t="shared" si="48"/>
        <v>42.89341737402308</v>
      </c>
      <c r="E270" s="2">
        <f t="shared" si="49"/>
        <v>0.20071266147412725</v>
      </c>
      <c r="F270" s="2">
        <f t="shared" si="57"/>
        <v>0</v>
      </c>
      <c r="G270" s="2">
        <f t="shared" si="58"/>
        <v>170</v>
      </c>
      <c r="H270" s="2">
        <f>MIN(Inputs!$B$2, (Inputs!$B$14 - F270)/Inputs!$B$15)</f>
        <v>170</v>
      </c>
      <c r="I270" s="2">
        <f>MAX(MIN(Inputs!$B$2, F270*Inputs!$B$16, Inputs!$B$14*Inputs!$B$4 - G270), 0)</f>
        <v>0</v>
      </c>
      <c r="J270" s="2">
        <f>MAX(MIN(Inputs!$B$2, F270*Inputs!$B$16, (Inputs!$B$14-F270)/Inputs!$B$15)*Inputs!$B$9, 0)</f>
        <v>0</v>
      </c>
      <c r="K270" s="2">
        <f>MAX(E270*Inputs!$B$5 - B270 - Inputs!$B$8, 0) * H270</f>
        <v>0</v>
      </c>
      <c r="L270" s="2">
        <f>IF(B270 &gt;= D270*Inputs!$B$10, MAX(B270 - E270/Inputs!$B$5 - Inputs!$B$8, 0) * I270, 0)</f>
        <v>0</v>
      </c>
      <c r="M270" s="2">
        <f t="shared" si="50"/>
        <v>0</v>
      </c>
      <c r="N270" s="3" t="str">
        <f t="shared" si="51"/>
        <v>Idle</v>
      </c>
      <c r="O270" s="3" t="str">
        <f t="shared" si="59"/>
        <v>Idle</v>
      </c>
      <c r="P270" s="2">
        <f t="shared" si="52"/>
        <v>0</v>
      </c>
      <c r="Q270" s="2">
        <f t="shared" si="53"/>
        <v>0</v>
      </c>
      <c r="R270" s="2">
        <f t="shared" si="54"/>
        <v>0</v>
      </c>
      <c r="S270" s="2">
        <f t="shared" si="55"/>
        <v>0</v>
      </c>
      <c r="T270" s="2">
        <f t="shared" si="56"/>
        <v>0</v>
      </c>
      <c r="U270" s="2">
        <f>IF(O270="Reg", R270 * Inputs!$B$7, 0)</f>
        <v>0</v>
      </c>
      <c r="V270" s="2">
        <f>MAX(F270 + P270*Inputs!$B$15 - (Q270/Inputs!$B$16) - U270, 0)</f>
        <v>0</v>
      </c>
    </row>
    <row r="271" spans="1:22" x14ac:dyDescent="0.3">
      <c r="A271" s="1">
        <v>46034.208333333343</v>
      </c>
      <c r="B271" s="2">
        <v>0</v>
      </c>
      <c r="C271" s="2">
        <v>6.1774815060388368</v>
      </c>
      <c r="D271" s="2">
        <f t="shared" si="48"/>
        <v>42.89341737402308</v>
      </c>
      <c r="E271" s="2">
        <f t="shared" si="49"/>
        <v>1.6876907355257502</v>
      </c>
      <c r="F271" s="2">
        <f t="shared" si="57"/>
        <v>0</v>
      </c>
      <c r="G271" s="2">
        <f t="shared" si="58"/>
        <v>170</v>
      </c>
      <c r="H271" s="2">
        <f>MIN(Inputs!$B$2, (Inputs!$B$14 - F271)/Inputs!$B$15)</f>
        <v>170</v>
      </c>
      <c r="I271" s="2">
        <f>MAX(MIN(Inputs!$B$2, F271*Inputs!$B$16, Inputs!$B$14*Inputs!$B$4 - G271), 0)</f>
        <v>0</v>
      </c>
      <c r="J271" s="2">
        <f>MAX(MIN(Inputs!$B$2, F271*Inputs!$B$16, (Inputs!$B$14-F271)/Inputs!$B$15)*Inputs!$B$9, 0)</f>
        <v>0</v>
      </c>
      <c r="K271" s="2">
        <f>MAX(E271*Inputs!$B$5 - B271 - Inputs!$B$8, 0) * H271</f>
        <v>0</v>
      </c>
      <c r="L271" s="2">
        <f>IF(B271 &gt;= D271*Inputs!$B$10, MAX(B271 - E271/Inputs!$B$5 - Inputs!$B$8, 0) * I271, 0)</f>
        <v>0</v>
      </c>
      <c r="M271" s="2">
        <f t="shared" si="50"/>
        <v>0</v>
      </c>
      <c r="N271" s="3" t="str">
        <f t="shared" si="51"/>
        <v>Idle</v>
      </c>
      <c r="O271" s="3" t="str">
        <f t="shared" si="59"/>
        <v>Idle</v>
      </c>
      <c r="P271" s="2">
        <f t="shared" si="52"/>
        <v>0</v>
      </c>
      <c r="Q271" s="2">
        <f t="shared" si="53"/>
        <v>0</v>
      </c>
      <c r="R271" s="2">
        <f t="shared" si="54"/>
        <v>0</v>
      </c>
      <c r="S271" s="2">
        <f t="shared" si="55"/>
        <v>0</v>
      </c>
      <c r="T271" s="2">
        <f t="shared" si="56"/>
        <v>0</v>
      </c>
      <c r="U271" s="2">
        <f>IF(O271="Reg", R271 * Inputs!$B$7, 0)</f>
        <v>0</v>
      </c>
      <c r="V271" s="2">
        <f>MAX(F271 + P271*Inputs!$B$15 - (Q271/Inputs!$B$16) - U271, 0)</f>
        <v>0</v>
      </c>
    </row>
    <row r="272" spans="1:22" x14ac:dyDescent="0.3">
      <c r="A272" s="1">
        <v>46034.25</v>
      </c>
      <c r="B272" s="2">
        <v>0</v>
      </c>
      <c r="C272" s="2">
        <v>15.90852974074479</v>
      </c>
      <c r="D272" s="2">
        <f t="shared" si="48"/>
        <v>42.89341737402308</v>
      </c>
      <c r="E272" s="2">
        <f t="shared" si="49"/>
        <v>4.6537959279355574</v>
      </c>
      <c r="F272" s="2">
        <f t="shared" si="57"/>
        <v>0</v>
      </c>
      <c r="G272" s="2">
        <f t="shared" si="58"/>
        <v>170</v>
      </c>
      <c r="H272" s="2">
        <f>MIN(Inputs!$B$2, (Inputs!$B$14 - F272)/Inputs!$B$15)</f>
        <v>170</v>
      </c>
      <c r="I272" s="2">
        <f>MAX(MIN(Inputs!$B$2, F272*Inputs!$B$16, Inputs!$B$14*Inputs!$B$4 - G272), 0)</f>
        <v>0</v>
      </c>
      <c r="J272" s="2">
        <f>MAX(MIN(Inputs!$B$2, F272*Inputs!$B$16, (Inputs!$B$14-F272)/Inputs!$B$15)*Inputs!$B$9, 0)</f>
        <v>0</v>
      </c>
      <c r="K272" s="2">
        <f>MAX(E272*Inputs!$B$5 - B272 - Inputs!$B$8, 0) * H272</f>
        <v>0</v>
      </c>
      <c r="L272" s="2">
        <f>IF(B272 &gt;= D272*Inputs!$B$10, MAX(B272 - E272/Inputs!$B$5 - Inputs!$B$8, 0) * I272, 0)</f>
        <v>0</v>
      </c>
      <c r="M272" s="2">
        <f t="shared" si="50"/>
        <v>0</v>
      </c>
      <c r="N272" s="3" t="str">
        <f t="shared" si="51"/>
        <v>Idle</v>
      </c>
      <c r="O272" s="3" t="str">
        <f t="shared" si="59"/>
        <v>Idle</v>
      </c>
      <c r="P272" s="2">
        <f t="shared" si="52"/>
        <v>0</v>
      </c>
      <c r="Q272" s="2">
        <f t="shared" si="53"/>
        <v>0</v>
      </c>
      <c r="R272" s="2">
        <f t="shared" si="54"/>
        <v>0</v>
      </c>
      <c r="S272" s="2">
        <f t="shared" si="55"/>
        <v>0</v>
      </c>
      <c r="T272" s="2">
        <f t="shared" si="56"/>
        <v>0</v>
      </c>
      <c r="U272" s="2">
        <f>IF(O272="Reg", R272 * Inputs!$B$7, 0)</f>
        <v>0</v>
      </c>
      <c r="V272" s="2">
        <f>MAX(F272 + P272*Inputs!$B$15 - (Q272/Inputs!$B$16) - U272, 0)</f>
        <v>0</v>
      </c>
    </row>
    <row r="273" spans="1:22" x14ac:dyDescent="0.3">
      <c r="A273" s="1">
        <v>46034.291666666657</v>
      </c>
      <c r="B273" s="2">
        <v>0</v>
      </c>
      <c r="C273" s="2">
        <v>2.0810272138386212</v>
      </c>
      <c r="D273" s="2">
        <f t="shared" si="48"/>
        <v>42.89341737402308</v>
      </c>
      <c r="E273" s="2">
        <f t="shared" si="49"/>
        <v>10.079360341414008</v>
      </c>
      <c r="F273" s="2">
        <f t="shared" si="57"/>
        <v>0</v>
      </c>
      <c r="G273" s="2">
        <f t="shared" si="58"/>
        <v>170</v>
      </c>
      <c r="H273" s="2">
        <f>MIN(Inputs!$B$2, (Inputs!$B$14 - F273)/Inputs!$B$15)</f>
        <v>170</v>
      </c>
      <c r="I273" s="2">
        <f>MAX(MIN(Inputs!$B$2, F273*Inputs!$B$16, Inputs!$B$14*Inputs!$B$4 - G273), 0)</f>
        <v>0</v>
      </c>
      <c r="J273" s="2">
        <f>MAX(MIN(Inputs!$B$2, F273*Inputs!$B$16, (Inputs!$B$14-F273)/Inputs!$B$15)*Inputs!$B$9, 0)</f>
        <v>0</v>
      </c>
      <c r="K273" s="2">
        <f>MAX(E273*Inputs!$B$5 - B273 - Inputs!$B$8, 0) * H273</f>
        <v>0</v>
      </c>
      <c r="L273" s="2">
        <f>IF(B273 &gt;= D273*Inputs!$B$10, MAX(B273 - E273/Inputs!$B$5 - Inputs!$B$8, 0) * I273, 0)</f>
        <v>0</v>
      </c>
      <c r="M273" s="2">
        <f t="shared" si="50"/>
        <v>0</v>
      </c>
      <c r="N273" s="3" t="str">
        <f t="shared" si="51"/>
        <v>Idle</v>
      </c>
      <c r="O273" s="3" t="str">
        <f t="shared" si="59"/>
        <v>Idle</v>
      </c>
      <c r="P273" s="2">
        <f t="shared" si="52"/>
        <v>0</v>
      </c>
      <c r="Q273" s="2">
        <f t="shared" si="53"/>
        <v>0</v>
      </c>
      <c r="R273" s="2">
        <f t="shared" si="54"/>
        <v>0</v>
      </c>
      <c r="S273" s="2">
        <f t="shared" si="55"/>
        <v>0</v>
      </c>
      <c r="T273" s="2">
        <f t="shared" si="56"/>
        <v>0</v>
      </c>
      <c r="U273" s="2">
        <f>IF(O273="Reg", R273 * Inputs!$B$7, 0)</f>
        <v>0</v>
      </c>
      <c r="V273" s="2">
        <f>MAX(F273 + P273*Inputs!$B$15 - (Q273/Inputs!$B$16) - U273, 0)</f>
        <v>0</v>
      </c>
    </row>
    <row r="274" spans="1:22" x14ac:dyDescent="0.3">
      <c r="A274" s="1">
        <v>46034.333333333343</v>
      </c>
      <c r="B274" s="2">
        <v>0.87670805851899836</v>
      </c>
      <c r="C274" s="2">
        <v>14.49997824954349</v>
      </c>
      <c r="D274" s="2">
        <f t="shared" si="48"/>
        <v>42.89341737402308</v>
      </c>
      <c r="E274" s="2">
        <f t="shared" si="49"/>
        <v>43.908196433046619</v>
      </c>
      <c r="F274" s="2">
        <f t="shared" si="57"/>
        <v>0</v>
      </c>
      <c r="G274" s="2">
        <f t="shared" si="58"/>
        <v>170</v>
      </c>
      <c r="H274" s="2">
        <f>MIN(Inputs!$B$2, (Inputs!$B$14 - F274)/Inputs!$B$15)</f>
        <v>170</v>
      </c>
      <c r="I274" s="2">
        <f>MAX(MIN(Inputs!$B$2, F274*Inputs!$B$16, Inputs!$B$14*Inputs!$B$4 - G274), 0)</f>
        <v>0</v>
      </c>
      <c r="J274" s="2">
        <f>MAX(MIN(Inputs!$B$2, F274*Inputs!$B$16, (Inputs!$B$14-F274)/Inputs!$B$15)*Inputs!$B$9, 0)</f>
        <v>0</v>
      </c>
      <c r="K274" s="2">
        <f>MAX(E274*Inputs!$B$5 - B274 - Inputs!$B$8, 0) * H274</f>
        <v>3019.6258164355445</v>
      </c>
      <c r="L274" s="2">
        <f>IF(B274 &gt;= D274*Inputs!$B$10, MAX(B274 - E274/Inputs!$B$5 - Inputs!$B$8, 0) * I274, 0)</f>
        <v>0</v>
      </c>
      <c r="M274" s="2">
        <f t="shared" si="50"/>
        <v>0</v>
      </c>
      <c r="N274" s="3" t="str">
        <f t="shared" si="51"/>
        <v>Charge</v>
      </c>
      <c r="O274" s="3" t="str">
        <f t="shared" si="59"/>
        <v>Charge</v>
      </c>
      <c r="P274" s="2">
        <f t="shared" si="52"/>
        <v>170</v>
      </c>
      <c r="Q274" s="2">
        <f t="shared" si="53"/>
        <v>0</v>
      </c>
      <c r="R274" s="2">
        <f t="shared" si="54"/>
        <v>0</v>
      </c>
      <c r="S274" s="2">
        <f t="shared" si="55"/>
        <v>-149.04036994822971</v>
      </c>
      <c r="T274" s="2">
        <f t="shared" si="56"/>
        <v>0</v>
      </c>
      <c r="U274" s="2">
        <f>IF(O274="Reg", R274 * Inputs!$B$7, 0)</f>
        <v>0</v>
      </c>
      <c r="V274" s="2">
        <f>MAX(F274 + P274*Inputs!$B$15 - (Q274/Inputs!$B$16) - U274, 0)</f>
        <v>170</v>
      </c>
    </row>
    <row r="275" spans="1:22" x14ac:dyDescent="0.3">
      <c r="A275" s="1">
        <v>46034.375</v>
      </c>
      <c r="B275" s="2">
        <v>0.32756791032576521</v>
      </c>
      <c r="C275" s="2">
        <v>6.1021388566889687</v>
      </c>
      <c r="D275" s="2">
        <f t="shared" si="48"/>
        <v>42.89341737402308</v>
      </c>
      <c r="E275" s="2">
        <f t="shared" si="49"/>
        <v>53.57909731961869</v>
      </c>
      <c r="F275" s="2">
        <f t="shared" si="57"/>
        <v>170</v>
      </c>
      <c r="G275" s="2">
        <f t="shared" si="58"/>
        <v>170</v>
      </c>
      <c r="H275" s="2">
        <f>MIN(Inputs!$B$2, (Inputs!$B$14 - F275)/Inputs!$B$15)</f>
        <v>170</v>
      </c>
      <c r="I275" s="2">
        <f>MAX(MIN(Inputs!$B$2, F275*Inputs!$B$16, Inputs!$B$14*Inputs!$B$4 - G275), 0)</f>
        <v>170</v>
      </c>
      <c r="J275" s="2">
        <f>MAX(MIN(Inputs!$B$2, F275*Inputs!$B$16, (Inputs!$B$14-F275)/Inputs!$B$15)*Inputs!$B$9, 0)</f>
        <v>136</v>
      </c>
      <c r="K275" s="2">
        <f>MAX(E275*Inputs!$B$5 - B275 - Inputs!$B$8, 0) * H275</f>
        <v>4559.7464142595763</v>
      </c>
      <c r="L275" s="2">
        <f>IF(B275 &gt;= D275*Inputs!$B$10, MAX(B275 - E275/Inputs!$B$5 - Inputs!$B$8, 0) * I275, 0)</f>
        <v>0</v>
      </c>
      <c r="M275" s="2">
        <f t="shared" si="50"/>
        <v>829.89088450969973</v>
      </c>
      <c r="N275" s="3" t="str">
        <f t="shared" si="51"/>
        <v>Charge</v>
      </c>
      <c r="O275" s="3" t="str">
        <f t="shared" si="59"/>
        <v>Charge</v>
      </c>
      <c r="P275" s="2">
        <f t="shared" si="52"/>
        <v>170</v>
      </c>
      <c r="Q275" s="2">
        <f t="shared" si="53"/>
        <v>0</v>
      </c>
      <c r="R275" s="2">
        <f t="shared" si="54"/>
        <v>0</v>
      </c>
      <c r="S275" s="2">
        <f t="shared" si="55"/>
        <v>-55.686544755380083</v>
      </c>
      <c r="T275" s="2">
        <f t="shared" si="56"/>
        <v>0</v>
      </c>
      <c r="U275" s="2">
        <f>IF(O275="Reg", R275 * Inputs!$B$7, 0)</f>
        <v>0</v>
      </c>
      <c r="V275" s="2">
        <f>MAX(F275 + P275*Inputs!$B$15 - (Q275/Inputs!$B$16) - U275, 0)</f>
        <v>340</v>
      </c>
    </row>
    <row r="276" spans="1:22" x14ac:dyDescent="0.3">
      <c r="A276" s="1">
        <v>46034.416666666657</v>
      </c>
      <c r="B276" s="2">
        <v>8.9218684443097374</v>
      </c>
      <c r="C276" s="2">
        <v>5.4168193924049</v>
      </c>
      <c r="D276" s="2">
        <f t="shared" si="48"/>
        <v>42.89341737402308</v>
      </c>
      <c r="E276" s="2">
        <f t="shared" si="49"/>
        <v>62.453254755609862</v>
      </c>
      <c r="F276" s="2">
        <f t="shared" si="57"/>
        <v>340</v>
      </c>
      <c r="G276" s="2">
        <f t="shared" si="58"/>
        <v>170</v>
      </c>
      <c r="H276" s="2">
        <f>MIN(Inputs!$B$2, (Inputs!$B$14 - F276)/Inputs!$B$15)</f>
        <v>0</v>
      </c>
      <c r="I276" s="2">
        <f>MAX(MIN(Inputs!$B$2, F276*Inputs!$B$16, Inputs!$B$14*Inputs!$B$4 - G276), 0)</f>
        <v>170</v>
      </c>
      <c r="J276" s="2">
        <f>MAX(MIN(Inputs!$B$2, F276*Inputs!$B$16, (Inputs!$B$14-F276)/Inputs!$B$15)*Inputs!$B$9, 0)</f>
        <v>0</v>
      </c>
      <c r="K276" s="2">
        <f>MAX(E276*Inputs!$B$5 - B276 - Inputs!$B$8, 0) * H276</f>
        <v>0</v>
      </c>
      <c r="L276" s="2">
        <f>IF(B276 &gt;= D276*Inputs!$B$10, MAX(B276 - E276/Inputs!$B$5 - Inputs!$B$8, 0) * I276, 0)</f>
        <v>0</v>
      </c>
      <c r="M276" s="2">
        <f t="shared" si="50"/>
        <v>0</v>
      </c>
      <c r="N276" s="3" t="str">
        <f t="shared" si="51"/>
        <v>Idle</v>
      </c>
      <c r="O276" s="3" t="str">
        <f t="shared" si="59"/>
        <v>Idle</v>
      </c>
      <c r="P276" s="2">
        <f t="shared" si="52"/>
        <v>0</v>
      </c>
      <c r="Q276" s="2">
        <f t="shared" si="53"/>
        <v>0</v>
      </c>
      <c r="R276" s="2">
        <f t="shared" si="54"/>
        <v>0</v>
      </c>
      <c r="S276" s="2">
        <f t="shared" si="55"/>
        <v>0</v>
      </c>
      <c r="T276" s="2">
        <f t="shared" si="56"/>
        <v>0</v>
      </c>
      <c r="U276" s="2">
        <f>IF(O276="Reg", R276 * Inputs!$B$7, 0)</f>
        <v>0</v>
      </c>
      <c r="V276" s="2">
        <f>MAX(F276 + P276*Inputs!$B$15 - (Q276/Inputs!$B$16) - U276, 0)</f>
        <v>340</v>
      </c>
    </row>
    <row r="277" spans="1:22" x14ac:dyDescent="0.3">
      <c r="A277" s="1">
        <v>46034.458333333343</v>
      </c>
      <c r="B277" s="2">
        <v>17.79663115445884</v>
      </c>
      <c r="C277" s="2">
        <v>0.99850962467793614</v>
      </c>
      <c r="D277" s="2">
        <f t="shared" si="48"/>
        <v>42.89341737402308</v>
      </c>
      <c r="E277" s="2">
        <f t="shared" si="49"/>
        <v>71.523765501893635</v>
      </c>
      <c r="F277" s="2">
        <f t="shared" si="57"/>
        <v>340</v>
      </c>
      <c r="G277" s="2">
        <f t="shared" si="58"/>
        <v>170</v>
      </c>
      <c r="H277" s="2">
        <f>MIN(Inputs!$B$2, (Inputs!$B$14 - F277)/Inputs!$B$15)</f>
        <v>0</v>
      </c>
      <c r="I277" s="2">
        <f>MAX(MIN(Inputs!$B$2, F277*Inputs!$B$16, Inputs!$B$14*Inputs!$B$4 - G277), 0)</f>
        <v>170</v>
      </c>
      <c r="J277" s="2">
        <f>MAX(MIN(Inputs!$B$2, F277*Inputs!$B$16, (Inputs!$B$14-F277)/Inputs!$B$15)*Inputs!$B$9, 0)</f>
        <v>0</v>
      </c>
      <c r="K277" s="2">
        <f>MAX(E277*Inputs!$B$5 - B277 - Inputs!$B$8, 0) * H277</f>
        <v>0</v>
      </c>
      <c r="L277" s="2">
        <f>IF(B277 &gt;= D277*Inputs!$B$10, MAX(B277 - E277/Inputs!$B$5 - Inputs!$B$8, 0) * I277, 0)</f>
        <v>0</v>
      </c>
      <c r="M277" s="2">
        <f t="shared" si="50"/>
        <v>0</v>
      </c>
      <c r="N277" s="3" t="str">
        <f t="shared" si="51"/>
        <v>Idle</v>
      </c>
      <c r="O277" s="3" t="str">
        <f t="shared" si="59"/>
        <v>Idle</v>
      </c>
      <c r="P277" s="2">
        <f t="shared" si="52"/>
        <v>0</v>
      </c>
      <c r="Q277" s="2">
        <f t="shared" si="53"/>
        <v>0</v>
      </c>
      <c r="R277" s="2">
        <f t="shared" si="54"/>
        <v>0</v>
      </c>
      <c r="S277" s="2">
        <f t="shared" si="55"/>
        <v>0</v>
      </c>
      <c r="T277" s="2">
        <f t="shared" si="56"/>
        <v>0</v>
      </c>
      <c r="U277" s="2">
        <f>IF(O277="Reg", R277 * Inputs!$B$7, 0)</f>
        <v>0</v>
      </c>
      <c r="V277" s="2">
        <f>MAX(F277 + P277*Inputs!$B$15 - (Q277/Inputs!$B$16) - U277, 0)</f>
        <v>340</v>
      </c>
    </row>
    <row r="278" spans="1:22" x14ac:dyDescent="0.3">
      <c r="A278" s="1">
        <v>46034.5</v>
      </c>
      <c r="B278" s="2">
        <v>32.553386480870707</v>
      </c>
      <c r="C278" s="2">
        <v>7.4293557991292021</v>
      </c>
      <c r="D278" s="2">
        <f t="shared" si="48"/>
        <v>42.89341737402308</v>
      </c>
      <c r="E278" s="2">
        <f t="shared" si="49"/>
        <v>96.69732064534692</v>
      </c>
      <c r="F278" s="2">
        <f t="shared" si="57"/>
        <v>340</v>
      </c>
      <c r="G278" s="2">
        <f t="shared" si="58"/>
        <v>170</v>
      </c>
      <c r="H278" s="2">
        <f>MIN(Inputs!$B$2, (Inputs!$B$14 - F278)/Inputs!$B$15)</f>
        <v>0</v>
      </c>
      <c r="I278" s="2">
        <f>MAX(MIN(Inputs!$B$2, F278*Inputs!$B$16, Inputs!$B$14*Inputs!$B$4 - G278), 0)</f>
        <v>170</v>
      </c>
      <c r="J278" s="2">
        <f>MAX(MIN(Inputs!$B$2, F278*Inputs!$B$16, (Inputs!$B$14-F278)/Inputs!$B$15)*Inputs!$B$9, 0)</f>
        <v>0</v>
      </c>
      <c r="K278" s="2">
        <f>MAX(E278*Inputs!$B$5 - B278 - Inputs!$B$8, 0) * H278</f>
        <v>0</v>
      </c>
      <c r="L278" s="2">
        <f>IF(B278 &gt;= D278*Inputs!$B$10, MAX(B278 - E278/Inputs!$B$5 - Inputs!$B$8, 0) * I278, 0)</f>
        <v>0</v>
      </c>
      <c r="M278" s="2">
        <f t="shared" si="50"/>
        <v>0</v>
      </c>
      <c r="N278" s="3" t="str">
        <f t="shared" si="51"/>
        <v>Idle</v>
      </c>
      <c r="O278" s="3" t="str">
        <f t="shared" si="59"/>
        <v>Idle</v>
      </c>
      <c r="P278" s="2">
        <f t="shared" si="52"/>
        <v>0</v>
      </c>
      <c r="Q278" s="2">
        <f t="shared" si="53"/>
        <v>0</v>
      </c>
      <c r="R278" s="2">
        <f t="shared" si="54"/>
        <v>0</v>
      </c>
      <c r="S278" s="2">
        <f t="shared" si="55"/>
        <v>0</v>
      </c>
      <c r="T278" s="2">
        <f t="shared" si="56"/>
        <v>0</v>
      </c>
      <c r="U278" s="2">
        <f>IF(O278="Reg", R278 * Inputs!$B$7, 0)</f>
        <v>0</v>
      </c>
      <c r="V278" s="2">
        <f>MAX(F278 + P278*Inputs!$B$15 - (Q278/Inputs!$B$16) - U278, 0)</f>
        <v>340</v>
      </c>
    </row>
    <row r="279" spans="1:22" x14ac:dyDescent="0.3">
      <c r="A279" s="1">
        <v>46034.541666666657</v>
      </c>
      <c r="B279" s="2">
        <v>202.97301654979569</v>
      </c>
      <c r="C279" s="2">
        <v>4.5066015173388596</v>
      </c>
      <c r="D279" s="2">
        <f t="shared" si="48"/>
        <v>42.89341737402308</v>
      </c>
      <c r="E279" s="2">
        <f t="shared" si="49"/>
        <v>103.36580051486767</v>
      </c>
      <c r="F279" s="2">
        <f t="shared" si="57"/>
        <v>340</v>
      </c>
      <c r="G279" s="2">
        <f t="shared" si="58"/>
        <v>170</v>
      </c>
      <c r="H279" s="2">
        <f>MIN(Inputs!$B$2, (Inputs!$B$14 - F279)/Inputs!$B$15)</f>
        <v>0</v>
      </c>
      <c r="I279" s="2">
        <f>MAX(MIN(Inputs!$B$2, F279*Inputs!$B$16, Inputs!$B$14*Inputs!$B$4 - G279), 0)</f>
        <v>170</v>
      </c>
      <c r="J279" s="2">
        <f>MAX(MIN(Inputs!$B$2, F279*Inputs!$B$16, (Inputs!$B$14-F279)/Inputs!$B$15)*Inputs!$B$9, 0)</f>
        <v>0</v>
      </c>
      <c r="K279" s="2">
        <f>MAX(E279*Inputs!$B$5 - B279 - Inputs!$B$8, 0) * H279</f>
        <v>0</v>
      </c>
      <c r="L279" s="2">
        <f>IF(B279 &gt;= D279*Inputs!$B$10, MAX(B279 - E279/Inputs!$B$5 - Inputs!$B$8, 0) * I279, 0)</f>
        <v>11137.019532184013</v>
      </c>
      <c r="M279" s="2">
        <f t="shared" si="50"/>
        <v>0</v>
      </c>
      <c r="N279" s="3" t="str">
        <f t="shared" si="51"/>
        <v>Discharge</v>
      </c>
      <c r="O279" s="3" t="str">
        <f t="shared" si="59"/>
        <v>Discharge</v>
      </c>
      <c r="P279" s="2">
        <f t="shared" si="52"/>
        <v>0</v>
      </c>
      <c r="Q279" s="2">
        <f t="shared" si="53"/>
        <v>170</v>
      </c>
      <c r="R279" s="2">
        <f t="shared" si="54"/>
        <v>0</v>
      </c>
      <c r="S279" s="2">
        <f t="shared" si="55"/>
        <v>34505.412813465264</v>
      </c>
      <c r="T279" s="2">
        <f t="shared" si="56"/>
        <v>0</v>
      </c>
      <c r="U279" s="2">
        <f>IF(O279="Reg", R279 * Inputs!$B$7, 0)</f>
        <v>0</v>
      </c>
      <c r="V279" s="2">
        <f>MAX(F279 + P279*Inputs!$B$15 - (Q279/Inputs!$B$16) - U279, 0)</f>
        <v>170</v>
      </c>
    </row>
    <row r="280" spans="1:22" x14ac:dyDescent="0.3">
      <c r="A280" s="1">
        <v>46034.583333333343</v>
      </c>
      <c r="B280" s="2">
        <v>58.902113377951423</v>
      </c>
      <c r="C280" s="2">
        <v>13.1833432292535</v>
      </c>
      <c r="D280" s="2">
        <f t="shared" si="48"/>
        <v>42.89341737402308</v>
      </c>
      <c r="E280" s="2">
        <f t="shared" si="49"/>
        <v>80.610202676792241</v>
      </c>
      <c r="F280" s="2">
        <f t="shared" si="57"/>
        <v>170</v>
      </c>
      <c r="G280" s="2">
        <f t="shared" si="58"/>
        <v>340</v>
      </c>
      <c r="H280" s="2">
        <f>MIN(Inputs!$B$2, (Inputs!$B$14 - F280)/Inputs!$B$15)</f>
        <v>170</v>
      </c>
      <c r="I280" s="2">
        <f>MAX(MIN(Inputs!$B$2, F280*Inputs!$B$16, Inputs!$B$14*Inputs!$B$4 - G280), 0)</f>
        <v>0</v>
      </c>
      <c r="J280" s="2">
        <f>MAX(MIN(Inputs!$B$2, F280*Inputs!$B$16, (Inputs!$B$14-F280)/Inputs!$B$15)*Inputs!$B$9, 0)</f>
        <v>136</v>
      </c>
      <c r="K280" s="2">
        <f>MAX(E280*Inputs!$B$5 - B280 - Inputs!$B$8, 0) * H280</f>
        <v>0</v>
      </c>
      <c r="L280" s="2">
        <f>IF(B280 &gt;= D280*Inputs!$B$10, MAX(B280 - E280/Inputs!$B$5 - Inputs!$B$8, 0) * I280, 0)</f>
        <v>0</v>
      </c>
      <c r="M280" s="2">
        <f t="shared" si="50"/>
        <v>1792.934679178476</v>
      </c>
      <c r="N280" s="3" t="str">
        <f t="shared" si="51"/>
        <v>Reg</v>
      </c>
      <c r="O280" s="3" t="str">
        <f t="shared" si="59"/>
        <v>Discharge</v>
      </c>
      <c r="P280" s="2">
        <f t="shared" si="52"/>
        <v>0</v>
      </c>
      <c r="Q280" s="2">
        <f t="shared" si="53"/>
        <v>0</v>
      </c>
      <c r="R280" s="2">
        <f t="shared" si="54"/>
        <v>0</v>
      </c>
      <c r="S280" s="2">
        <f t="shared" si="55"/>
        <v>0</v>
      </c>
      <c r="T280" s="2">
        <f t="shared" si="56"/>
        <v>0</v>
      </c>
      <c r="U280" s="2">
        <f>IF(O280="Reg", R280 * Inputs!$B$7, 0)</f>
        <v>0</v>
      </c>
      <c r="V280" s="2">
        <f>MAX(F280 + P280*Inputs!$B$15 - (Q280/Inputs!$B$16) - U280, 0)</f>
        <v>170</v>
      </c>
    </row>
    <row r="281" spans="1:22" x14ac:dyDescent="0.3">
      <c r="A281" s="1">
        <v>46034.625</v>
      </c>
      <c r="B281" s="2">
        <v>53.572512526272767</v>
      </c>
      <c r="C281" s="2">
        <v>6.3603752801547753</v>
      </c>
      <c r="D281" s="2">
        <f t="shared" si="48"/>
        <v>42.89341737402308</v>
      </c>
      <c r="E281" s="2">
        <f t="shared" si="49"/>
        <v>80.565764352818377</v>
      </c>
      <c r="F281" s="2">
        <f t="shared" si="57"/>
        <v>170</v>
      </c>
      <c r="G281" s="2">
        <f t="shared" si="58"/>
        <v>340</v>
      </c>
      <c r="H281" s="2">
        <f>MIN(Inputs!$B$2, (Inputs!$B$14 - F281)/Inputs!$B$15)</f>
        <v>170</v>
      </c>
      <c r="I281" s="2">
        <f>MAX(MIN(Inputs!$B$2, F281*Inputs!$B$16, Inputs!$B$14*Inputs!$B$4 - G281), 0)</f>
        <v>0</v>
      </c>
      <c r="J281" s="2">
        <f>MAX(MIN(Inputs!$B$2, F281*Inputs!$B$16, (Inputs!$B$14-F281)/Inputs!$B$15)*Inputs!$B$9, 0)</f>
        <v>136</v>
      </c>
      <c r="K281" s="2">
        <f>MAX(E281*Inputs!$B$5 - B281 - Inputs!$B$8, 0) * H281</f>
        <v>0</v>
      </c>
      <c r="L281" s="2">
        <f>IF(B281 &gt;= D281*Inputs!$B$10, MAX(B281 - E281/Inputs!$B$5 - Inputs!$B$8, 0) * I281, 0)</f>
        <v>0</v>
      </c>
      <c r="M281" s="2">
        <f t="shared" si="50"/>
        <v>865.01103810104939</v>
      </c>
      <c r="N281" s="3" t="str">
        <f t="shared" si="51"/>
        <v>Reg</v>
      </c>
      <c r="O281" s="3" t="str">
        <f t="shared" si="59"/>
        <v>Reg</v>
      </c>
      <c r="P281" s="2">
        <f t="shared" si="52"/>
        <v>0</v>
      </c>
      <c r="Q281" s="2">
        <f t="shared" si="53"/>
        <v>0</v>
      </c>
      <c r="R281" s="2">
        <f t="shared" si="54"/>
        <v>136</v>
      </c>
      <c r="S281" s="2">
        <f t="shared" si="55"/>
        <v>0</v>
      </c>
      <c r="T281" s="2">
        <f t="shared" si="56"/>
        <v>865.01103810104939</v>
      </c>
      <c r="U281" s="2">
        <f>IF(O281="Reg", R281 * Inputs!$B$7, 0)</f>
        <v>2.72</v>
      </c>
      <c r="V281" s="2">
        <f>MAX(F281 + P281*Inputs!$B$15 - (Q281/Inputs!$B$16) - U281, 0)</f>
        <v>167.28</v>
      </c>
    </row>
    <row r="282" spans="1:22" x14ac:dyDescent="0.3">
      <c r="A282" s="1">
        <v>46034.666666666657</v>
      </c>
      <c r="B282" s="2">
        <v>63.344932922012383</v>
      </c>
      <c r="C282" s="2">
        <v>7.0733085744193414</v>
      </c>
      <c r="D282" s="2">
        <f t="shared" si="48"/>
        <v>42.89341737402308</v>
      </c>
      <c r="E282" s="2">
        <f t="shared" si="49"/>
        <v>81.959350294130999</v>
      </c>
      <c r="F282" s="2">
        <f t="shared" si="57"/>
        <v>167.28</v>
      </c>
      <c r="G282" s="2">
        <f t="shared" si="58"/>
        <v>340</v>
      </c>
      <c r="H282" s="2">
        <f>MIN(Inputs!$B$2, (Inputs!$B$14 - F282)/Inputs!$B$15)</f>
        <v>170</v>
      </c>
      <c r="I282" s="2">
        <f>MAX(MIN(Inputs!$B$2, F282*Inputs!$B$16, Inputs!$B$14*Inputs!$B$4 - G282), 0)</f>
        <v>0</v>
      </c>
      <c r="J282" s="2">
        <f>MAX(MIN(Inputs!$B$2, F282*Inputs!$B$16, (Inputs!$B$14-F282)/Inputs!$B$15)*Inputs!$B$9, 0)</f>
        <v>133.82400000000001</v>
      </c>
      <c r="K282" s="2">
        <f>MAX(E282*Inputs!$B$5 - B282 - Inputs!$B$8, 0) * H282</f>
        <v>0</v>
      </c>
      <c r="L282" s="2">
        <f>IF(B282 &gt;= D282*Inputs!$B$10, MAX(B282 - E282/Inputs!$B$5 - Inputs!$B$8, 0) * I282, 0)</f>
        <v>0</v>
      </c>
      <c r="M282" s="2">
        <f t="shared" si="50"/>
        <v>946.57844666309404</v>
      </c>
      <c r="N282" s="3" t="str">
        <f t="shared" si="51"/>
        <v>Reg</v>
      </c>
      <c r="O282" s="3" t="str">
        <f t="shared" si="59"/>
        <v>Reg</v>
      </c>
      <c r="P282" s="2">
        <f t="shared" si="52"/>
        <v>0</v>
      </c>
      <c r="Q282" s="2">
        <f t="shared" si="53"/>
        <v>0</v>
      </c>
      <c r="R282" s="2">
        <f t="shared" si="54"/>
        <v>133.82400000000001</v>
      </c>
      <c r="S282" s="2">
        <f t="shared" si="55"/>
        <v>0</v>
      </c>
      <c r="T282" s="2">
        <f t="shared" si="56"/>
        <v>946.57844666309404</v>
      </c>
      <c r="U282" s="2">
        <f>IF(O282="Reg", R282 * Inputs!$B$7, 0)</f>
        <v>2.6764800000000002</v>
      </c>
      <c r="V282" s="2">
        <f>MAX(F282 + P282*Inputs!$B$15 - (Q282/Inputs!$B$16) - U282, 0)</f>
        <v>164.60352</v>
      </c>
    </row>
    <row r="283" spans="1:22" x14ac:dyDescent="0.3">
      <c r="A283" s="1">
        <v>46034.708333333343</v>
      </c>
      <c r="B283" s="2">
        <v>168.83796201517859</v>
      </c>
      <c r="C283" s="2">
        <v>11.552742311671841</v>
      </c>
      <c r="D283" s="2">
        <f t="shared" si="48"/>
        <v>42.89341737402308</v>
      </c>
      <c r="E283" s="2">
        <f t="shared" si="49"/>
        <v>79.112441896861753</v>
      </c>
      <c r="F283" s="2">
        <f t="shared" si="57"/>
        <v>164.60352</v>
      </c>
      <c r="G283" s="2">
        <f t="shared" si="58"/>
        <v>340</v>
      </c>
      <c r="H283" s="2">
        <f>MIN(Inputs!$B$2, (Inputs!$B$14 - F283)/Inputs!$B$15)</f>
        <v>170</v>
      </c>
      <c r="I283" s="2">
        <f>MAX(MIN(Inputs!$B$2, F283*Inputs!$B$16, Inputs!$B$14*Inputs!$B$4 - G283), 0)</f>
        <v>0</v>
      </c>
      <c r="J283" s="2">
        <f>MAX(MIN(Inputs!$B$2, F283*Inputs!$B$16, (Inputs!$B$14-F283)/Inputs!$B$15)*Inputs!$B$9, 0)</f>
        <v>131.682816</v>
      </c>
      <c r="K283" s="2">
        <f>MAX(E283*Inputs!$B$5 - B283 - Inputs!$B$8, 0) * H283</f>
        <v>0</v>
      </c>
      <c r="L283" s="2">
        <f>IF(B283 &gt;= D283*Inputs!$B$10, MAX(B283 - E283/Inputs!$B$5 - Inputs!$B$8, 0) * I283, 0)</f>
        <v>0</v>
      </c>
      <c r="M283" s="2">
        <f t="shared" si="50"/>
        <v>1521.2976401232977</v>
      </c>
      <c r="N283" s="3" t="str">
        <f t="shared" si="51"/>
        <v>Reg</v>
      </c>
      <c r="O283" s="3" t="str">
        <f t="shared" si="59"/>
        <v>Reg</v>
      </c>
      <c r="P283" s="2">
        <f t="shared" si="52"/>
        <v>0</v>
      </c>
      <c r="Q283" s="2">
        <f t="shared" si="53"/>
        <v>0</v>
      </c>
      <c r="R283" s="2">
        <f t="shared" si="54"/>
        <v>131.682816</v>
      </c>
      <c r="S283" s="2">
        <f t="shared" si="55"/>
        <v>0</v>
      </c>
      <c r="T283" s="2">
        <f t="shared" si="56"/>
        <v>1521.2976401232977</v>
      </c>
      <c r="U283" s="2">
        <f>IF(O283="Reg", R283 * Inputs!$B$7, 0)</f>
        <v>2.6336563200000001</v>
      </c>
      <c r="V283" s="2">
        <f>MAX(F283 + P283*Inputs!$B$15 - (Q283/Inputs!$B$16) - U283, 0)</f>
        <v>161.96986368</v>
      </c>
    </row>
    <row r="284" spans="1:22" x14ac:dyDescent="0.3">
      <c r="A284" s="1">
        <v>46034.75</v>
      </c>
      <c r="B284" s="2">
        <v>72.564265697995197</v>
      </c>
      <c r="C284" s="2">
        <v>9.2736709125770567</v>
      </c>
      <c r="D284" s="2">
        <f t="shared" si="48"/>
        <v>42.89341737402308</v>
      </c>
      <c r="E284" s="2">
        <f t="shared" si="49"/>
        <v>58.863797172652404</v>
      </c>
      <c r="F284" s="2">
        <f t="shared" si="57"/>
        <v>161.96986368</v>
      </c>
      <c r="G284" s="2">
        <f t="shared" si="58"/>
        <v>340</v>
      </c>
      <c r="H284" s="2">
        <f>MIN(Inputs!$B$2, (Inputs!$B$14 - F284)/Inputs!$B$15)</f>
        <v>170</v>
      </c>
      <c r="I284" s="2">
        <f>MAX(MIN(Inputs!$B$2, F284*Inputs!$B$16, Inputs!$B$14*Inputs!$B$4 - G284), 0)</f>
        <v>0</v>
      </c>
      <c r="J284" s="2">
        <f>MAX(MIN(Inputs!$B$2, F284*Inputs!$B$16, (Inputs!$B$14-F284)/Inputs!$B$15)*Inputs!$B$9, 0)</f>
        <v>129.57589094400001</v>
      </c>
      <c r="K284" s="2">
        <f>MAX(E284*Inputs!$B$5 - B284 - Inputs!$B$8, 0) * H284</f>
        <v>0</v>
      </c>
      <c r="L284" s="2">
        <f>IF(B284 &gt;= D284*Inputs!$B$10, MAX(B284 - E284/Inputs!$B$5 - Inputs!$B$8, 0) * I284, 0)</f>
        <v>0</v>
      </c>
      <c r="M284" s="2">
        <f t="shared" si="50"/>
        <v>1201.6441708186296</v>
      </c>
      <c r="N284" s="3" t="str">
        <f t="shared" si="51"/>
        <v>Reg</v>
      </c>
      <c r="O284" s="3" t="str">
        <f t="shared" si="59"/>
        <v>Reg</v>
      </c>
      <c r="P284" s="2">
        <f t="shared" si="52"/>
        <v>0</v>
      </c>
      <c r="Q284" s="2">
        <f t="shared" si="53"/>
        <v>0</v>
      </c>
      <c r="R284" s="2">
        <f t="shared" si="54"/>
        <v>129.57589094400001</v>
      </c>
      <c r="S284" s="2">
        <f t="shared" si="55"/>
        <v>0</v>
      </c>
      <c r="T284" s="2">
        <f t="shared" si="56"/>
        <v>1201.6441708186296</v>
      </c>
      <c r="U284" s="2">
        <f>IF(O284="Reg", R284 * Inputs!$B$7, 0)</f>
        <v>2.5915178188800003</v>
      </c>
      <c r="V284" s="2">
        <f>MAX(F284 + P284*Inputs!$B$15 - (Q284/Inputs!$B$16) - U284, 0)</f>
        <v>159.37834586112001</v>
      </c>
    </row>
    <row r="285" spans="1:22" x14ac:dyDescent="0.3">
      <c r="A285" s="1">
        <v>46034.791666666657</v>
      </c>
      <c r="B285" s="2">
        <v>66.439429521343072</v>
      </c>
      <c r="C285" s="2">
        <v>13.535009940990911</v>
      </c>
      <c r="D285" s="2">
        <f t="shared" si="48"/>
        <v>42.89341737402308</v>
      </c>
      <c r="E285" s="2">
        <f t="shared" si="49"/>
        <v>51.612092921462164</v>
      </c>
      <c r="F285" s="2">
        <f t="shared" si="57"/>
        <v>159.37834586112001</v>
      </c>
      <c r="G285" s="2">
        <f t="shared" si="58"/>
        <v>340</v>
      </c>
      <c r="H285" s="2">
        <f>MIN(Inputs!$B$2, (Inputs!$B$14 - F285)/Inputs!$B$15)</f>
        <v>170</v>
      </c>
      <c r="I285" s="2">
        <f>MAX(MIN(Inputs!$B$2, F285*Inputs!$B$16, Inputs!$B$14*Inputs!$B$4 - G285), 0)</f>
        <v>0</v>
      </c>
      <c r="J285" s="2">
        <f>MAX(MIN(Inputs!$B$2, F285*Inputs!$B$16, (Inputs!$B$14-F285)/Inputs!$B$15)*Inputs!$B$9, 0)</f>
        <v>127.50267668889602</v>
      </c>
      <c r="K285" s="2">
        <f>MAX(E285*Inputs!$B$5 - B285 - Inputs!$B$8, 0) * H285</f>
        <v>0</v>
      </c>
      <c r="L285" s="2">
        <f>IF(B285 &gt;= D285*Inputs!$B$10, MAX(B285 - E285/Inputs!$B$5 - Inputs!$B$8, 0) * I285, 0)</f>
        <v>0</v>
      </c>
      <c r="M285" s="2">
        <f t="shared" si="50"/>
        <v>1725.7499964871577</v>
      </c>
      <c r="N285" s="3" t="str">
        <f t="shared" si="51"/>
        <v>Reg</v>
      </c>
      <c r="O285" s="3" t="str">
        <f t="shared" si="59"/>
        <v>Reg</v>
      </c>
      <c r="P285" s="2">
        <f t="shared" si="52"/>
        <v>0</v>
      </c>
      <c r="Q285" s="2">
        <f t="shared" si="53"/>
        <v>0</v>
      </c>
      <c r="R285" s="2">
        <f t="shared" si="54"/>
        <v>127.50267668889602</v>
      </c>
      <c r="S285" s="2">
        <f t="shared" si="55"/>
        <v>0</v>
      </c>
      <c r="T285" s="2">
        <f t="shared" si="56"/>
        <v>1725.7499964871577</v>
      </c>
      <c r="U285" s="2">
        <f>IF(O285="Reg", R285 * Inputs!$B$7, 0)</f>
        <v>2.5500535337779202</v>
      </c>
      <c r="V285" s="2">
        <f>MAX(F285 + P285*Inputs!$B$15 - (Q285/Inputs!$B$16) - U285, 0)</f>
        <v>156.8282923273421</v>
      </c>
    </row>
    <row r="286" spans="1:22" x14ac:dyDescent="0.3">
      <c r="A286" s="1">
        <v>46034.833333333343</v>
      </c>
      <c r="B286" s="2">
        <v>58.635483434108259</v>
      </c>
      <c r="C286" s="2">
        <v>6.0163144854345454</v>
      </c>
      <c r="D286" s="2">
        <f t="shared" si="48"/>
        <v>42.89341737402308</v>
      </c>
      <c r="E286" s="2">
        <f t="shared" si="49"/>
        <v>43.703913088706152</v>
      </c>
      <c r="F286" s="2">
        <f t="shared" si="57"/>
        <v>156.8282923273421</v>
      </c>
      <c r="G286" s="2">
        <f t="shared" si="58"/>
        <v>340</v>
      </c>
      <c r="H286" s="2">
        <f>MIN(Inputs!$B$2, (Inputs!$B$14 - F286)/Inputs!$B$15)</f>
        <v>170</v>
      </c>
      <c r="I286" s="2">
        <f>MAX(MIN(Inputs!$B$2, F286*Inputs!$B$16, Inputs!$B$14*Inputs!$B$4 - G286), 0)</f>
        <v>0</v>
      </c>
      <c r="J286" s="2">
        <f>MAX(MIN(Inputs!$B$2, F286*Inputs!$B$16, (Inputs!$B$14-F286)/Inputs!$B$15)*Inputs!$B$9, 0)</f>
        <v>125.46263386187368</v>
      </c>
      <c r="K286" s="2">
        <f>MAX(E286*Inputs!$B$5 - B286 - Inputs!$B$8, 0) * H286</f>
        <v>0</v>
      </c>
      <c r="L286" s="2">
        <f>IF(B286 &gt;= D286*Inputs!$B$10, MAX(B286 - E286/Inputs!$B$5 - Inputs!$B$8, 0) * I286, 0)</f>
        <v>0</v>
      </c>
      <c r="M286" s="2">
        <f t="shared" si="50"/>
        <v>754.82266148396138</v>
      </c>
      <c r="N286" s="3" t="str">
        <f t="shared" si="51"/>
        <v>Reg</v>
      </c>
      <c r="O286" s="3" t="str">
        <f t="shared" si="59"/>
        <v>Reg</v>
      </c>
      <c r="P286" s="2">
        <f t="shared" si="52"/>
        <v>0</v>
      </c>
      <c r="Q286" s="2">
        <f t="shared" si="53"/>
        <v>0</v>
      </c>
      <c r="R286" s="2">
        <f t="shared" si="54"/>
        <v>125.46263386187368</v>
      </c>
      <c r="S286" s="2">
        <f t="shared" si="55"/>
        <v>0</v>
      </c>
      <c r="T286" s="2">
        <f t="shared" si="56"/>
        <v>754.82266148396138</v>
      </c>
      <c r="U286" s="2">
        <f>IF(O286="Reg", R286 * Inputs!$B$7, 0)</f>
        <v>2.5092526772374737</v>
      </c>
      <c r="V286" s="2">
        <f>MAX(F286 + P286*Inputs!$B$15 - (Q286/Inputs!$B$16) - U286, 0)</f>
        <v>154.31903965010463</v>
      </c>
    </row>
    <row r="287" spans="1:22" x14ac:dyDescent="0.3">
      <c r="A287" s="1">
        <v>46034.875</v>
      </c>
      <c r="B287" s="2">
        <v>61.934028174148537</v>
      </c>
      <c r="C287" s="2">
        <v>3.091945532913321</v>
      </c>
      <c r="D287" s="2">
        <f t="shared" si="48"/>
        <v>42.89341737402308</v>
      </c>
      <c r="E287" s="2">
        <f t="shared" si="49"/>
        <v>35.709908294111663</v>
      </c>
      <c r="F287" s="2">
        <f t="shared" si="57"/>
        <v>154.31903965010463</v>
      </c>
      <c r="G287" s="2">
        <f t="shared" si="58"/>
        <v>340</v>
      </c>
      <c r="H287" s="2">
        <f>MIN(Inputs!$B$2, (Inputs!$B$14 - F287)/Inputs!$B$15)</f>
        <v>170</v>
      </c>
      <c r="I287" s="2">
        <f>MAX(MIN(Inputs!$B$2, F287*Inputs!$B$16, Inputs!$B$14*Inputs!$B$4 - G287), 0)</f>
        <v>0</v>
      </c>
      <c r="J287" s="2">
        <f>MAX(MIN(Inputs!$B$2, F287*Inputs!$B$16, (Inputs!$B$14-F287)/Inputs!$B$15)*Inputs!$B$9, 0)</f>
        <v>123.4552317200837</v>
      </c>
      <c r="K287" s="2">
        <f>MAX(E287*Inputs!$B$5 - B287 - Inputs!$B$8, 0) * H287</f>
        <v>0</v>
      </c>
      <c r="L287" s="2">
        <f>IF(B287 &gt;= D287*Inputs!$B$10, MAX(B287 - E287/Inputs!$B$5 - Inputs!$B$8, 0) * I287, 0)</f>
        <v>0</v>
      </c>
      <c r="M287" s="2">
        <f t="shared" si="50"/>
        <v>381.71685223169175</v>
      </c>
      <c r="N287" s="3" t="str">
        <f t="shared" si="51"/>
        <v>Reg</v>
      </c>
      <c r="O287" s="3" t="str">
        <f t="shared" si="59"/>
        <v>Reg</v>
      </c>
      <c r="P287" s="2">
        <f t="shared" si="52"/>
        <v>0</v>
      </c>
      <c r="Q287" s="2">
        <f t="shared" si="53"/>
        <v>0</v>
      </c>
      <c r="R287" s="2">
        <f t="shared" si="54"/>
        <v>123.4552317200837</v>
      </c>
      <c r="S287" s="2">
        <f t="shared" si="55"/>
        <v>0</v>
      </c>
      <c r="T287" s="2">
        <f t="shared" si="56"/>
        <v>381.71685223169175</v>
      </c>
      <c r="U287" s="2">
        <f>IF(O287="Reg", R287 * Inputs!$B$7, 0)</f>
        <v>2.469104634401674</v>
      </c>
      <c r="V287" s="2">
        <f>MAX(F287 + P287*Inputs!$B$15 - (Q287/Inputs!$B$16) - U287, 0)</f>
        <v>151.84993501570295</v>
      </c>
    </row>
    <row r="288" spans="1:22" x14ac:dyDescent="0.3">
      <c r="A288" s="1">
        <v>46034.916666666657</v>
      </c>
      <c r="B288" s="2">
        <v>46.263482538396893</v>
      </c>
      <c r="C288" s="2">
        <v>2.2322157834962462</v>
      </c>
      <c r="D288" s="2">
        <f t="shared" si="48"/>
        <v>42.89341737402308</v>
      </c>
      <c r="E288" s="2">
        <f t="shared" si="49"/>
        <v>26.018794660842953</v>
      </c>
      <c r="F288" s="2">
        <f t="shared" si="57"/>
        <v>151.84993501570295</v>
      </c>
      <c r="G288" s="2">
        <f t="shared" si="58"/>
        <v>340</v>
      </c>
      <c r="H288" s="2">
        <f>MIN(Inputs!$B$2, (Inputs!$B$14 - F288)/Inputs!$B$15)</f>
        <v>170</v>
      </c>
      <c r="I288" s="2">
        <f>MAX(MIN(Inputs!$B$2, F288*Inputs!$B$16, Inputs!$B$14*Inputs!$B$4 - G288), 0)</f>
        <v>0</v>
      </c>
      <c r="J288" s="2">
        <f>MAX(MIN(Inputs!$B$2, F288*Inputs!$B$16, (Inputs!$B$14-F288)/Inputs!$B$15)*Inputs!$B$9, 0)</f>
        <v>121.47994801256237</v>
      </c>
      <c r="K288" s="2">
        <f>MAX(E288*Inputs!$B$5 - B288 - Inputs!$B$8, 0) * H288</f>
        <v>0</v>
      </c>
      <c r="L288" s="2">
        <f>IF(B288 &gt;= D288*Inputs!$B$10, MAX(B288 - E288/Inputs!$B$5 - Inputs!$B$8, 0) * I288, 0)</f>
        <v>0</v>
      </c>
      <c r="M288" s="2">
        <f t="shared" si="50"/>
        <v>271.16945733194518</v>
      </c>
      <c r="N288" s="3" t="str">
        <f t="shared" si="51"/>
        <v>Reg</v>
      </c>
      <c r="O288" s="3" t="str">
        <f t="shared" si="59"/>
        <v>Reg</v>
      </c>
      <c r="P288" s="2">
        <f t="shared" si="52"/>
        <v>0</v>
      </c>
      <c r="Q288" s="2">
        <f t="shared" si="53"/>
        <v>0</v>
      </c>
      <c r="R288" s="2">
        <f t="shared" si="54"/>
        <v>121.47994801256237</v>
      </c>
      <c r="S288" s="2">
        <f t="shared" si="55"/>
        <v>0</v>
      </c>
      <c r="T288" s="2">
        <f t="shared" si="56"/>
        <v>271.16945733194518</v>
      </c>
      <c r="U288" s="2">
        <f>IF(O288="Reg", R288 * Inputs!$B$7, 0)</f>
        <v>2.4295989602512473</v>
      </c>
      <c r="V288" s="2">
        <f>MAX(F288 + P288*Inputs!$B$15 - (Q288/Inputs!$B$16) - U288, 0)</f>
        <v>149.42033605545171</v>
      </c>
    </row>
    <row r="289" spans="1:22" x14ac:dyDescent="0.3">
      <c r="A289" s="1">
        <v>46034.958333333343</v>
      </c>
      <c r="B289" s="2">
        <v>47.346093669922489</v>
      </c>
      <c r="C289" s="2">
        <v>6.04438645169372</v>
      </c>
      <c r="D289" s="2">
        <f t="shared" si="48"/>
        <v>42.89341737402308</v>
      </c>
      <c r="E289" s="2">
        <f t="shared" si="49"/>
        <v>18.308214237776806</v>
      </c>
      <c r="F289" s="2">
        <f t="shared" si="57"/>
        <v>149.42033605545171</v>
      </c>
      <c r="G289" s="2">
        <f t="shared" si="58"/>
        <v>340</v>
      </c>
      <c r="H289" s="2">
        <f>MIN(Inputs!$B$2, (Inputs!$B$14 - F289)/Inputs!$B$15)</f>
        <v>170</v>
      </c>
      <c r="I289" s="2">
        <f>MAX(MIN(Inputs!$B$2, F289*Inputs!$B$16, Inputs!$B$14*Inputs!$B$4 - G289), 0)</f>
        <v>0</v>
      </c>
      <c r="J289" s="2">
        <f>MAX(MIN(Inputs!$B$2, F289*Inputs!$B$16, (Inputs!$B$14-F289)/Inputs!$B$15)*Inputs!$B$9, 0)</f>
        <v>119.53626884436137</v>
      </c>
      <c r="K289" s="2">
        <f>MAX(E289*Inputs!$B$5 - B289 - Inputs!$B$8, 0) * H289</f>
        <v>0</v>
      </c>
      <c r="L289" s="2">
        <f>IF(B289 &gt;= D289*Inputs!$B$10, MAX(B289 - E289/Inputs!$B$5 - Inputs!$B$8, 0) * I289, 0)</f>
        <v>0</v>
      </c>
      <c r="M289" s="2">
        <f t="shared" si="50"/>
        <v>722.52340388887603</v>
      </c>
      <c r="N289" s="3" t="str">
        <f t="shared" si="51"/>
        <v>Reg</v>
      </c>
      <c r="O289" s="3" t="str">
        <f t="shared" si="59"/>
        <v>Reg</v>
      </c>
      <c r="P289" s="2">
        <f t="shared" si="52"/>
        <v>0</v>
      </c>
      <c r="Q289" s="2">
        <f t="shared" si="53"/>
        <v>0</v>
      </c>
      <c r="R289" s="2">
        <f t="shared" si="54"/>
        <v>119.53626884436137</v>
      </c>
      <c r="S289" s="2">
        <f t="shared" si="55"/>
        <v>0</v>
      </c>
      <c r="T289" s="2">
        <f t="shared" si="56"/>
        <v>722.52340388887603</v>
      </c>
      <c r="U289" s="2">
        <f>IF(O289="Reg", R289 * Inputs!$B$7, 0)</f>
        <v>2.3907253768872274</v>
      </c>
      <c r="V289" s="2">
        <f>MAX(F289 + P289*Inputs!$B$15 - (Q289/Inputs!$B$16) - U289, 0)</f>
        <v>147.0296106785645</v>
      </c>
    </row>
    <row r="290" spans="1:22" x14ac:dyDescent="0.3">
      <c r="A290" s="1">
        <v>46035</v>
      </c>
      <c r="B290" s="2">
        <v>29.054040190853762</v>
      </c>
      <c r="C290" s="2">
        <v>5.2311383699759384</v>
      </c>
      <c r="D290" s="2">
        <f t="shared" si="48"/>
        <v>44.078934045417263</v>
      </c>
      <c r="E290" s="2">
        <f t="shared" si="49"/>
        <v>10.417198626123058</v>
      </c>
      <c r="F290" s="2">
        <f t="shared" si="57"/>
        <v>147.0296106785645</v>
      </c>
      <c r="G290" s="2">
        <f t="shared" si="58"/>
        <v>0</v>
      </c>
      <c r="H290" s="2">
        <f>MIN(Inputs!$B$2, (Inputs!$B$14 - F290)/Inputs!$B$15)</f>
        <v>170</v>
      </c>
      <c r="I290" s="2">
        <f>MAX(MIN(Inputs!$B$2, F290*Inputs!$B$16, Inputs!$B$14*Inputs!$B$4 - G290), 0)</f>
        <v>147.0296106785645</v>
      </c>
      <c r="J290" s="2">
        <f>MAX(MIN(Inputs!$B$2, F290*Inputs!$B$16, (Inputs!$B$14-F290)/Inputs!$B$15)*Inputs!$B$9, 0)</f>
        <v>117.6236885428516</v>
      </c>
      <c r="K290" s="2">
        <f>MAX(E290*Inputs!$B$5 - B290 - Inputs!$B$8, 0) * H290</f>
        <v>0</v>
      </c>
      <c r="L290" s="2">
        <f>IF(B290 &gt;= D290*Inputs!$B$10, MAX(B290 - E290/Inputs!$B$5 - Inputs!$B$8, 0) * I290, 0)</f>
        <v>0</v>
      </c>
      <c r="M290" s="2">
        <f t="shared" si="50"/>
        <v>615.30579035461017</v>
      </c>
      <c r="N290" s="3" t="str">
        <f t="shared" si="51"/>
        <v>Reg</v>
      </c>
      <c r="O290" s="3" t="str">
        <f t="shared" si="59"/>
        <v>Reg</v>
      </c>
      <c r="P290" s="2">
        <f t="shared" si="52"/>
        <v>0</v>
      </c>
      <c r="Q290" s="2">
        <f t="shared" si="53"/>
        <v>0</v>
      </c>
      <c r="R290" s="2">
        <f t="shared" si="54"/>
        <v>117.6236885428516</v>
      </c>
      <c r="S290" s="2">
        <f t="shared" si="55"/>
        <v>0</v>
      </c>
      <c r="T290" s="2">
        <f t="shared" si="56"/>
        <v>615.30579035461017</v>
      </c>
      <c r="U290" s="2">
        <f>IF(O290="Reg", R290 * Inputs!$B$7, 0)</f>
        <v>2.3524737708570318</v>
      </c>
      <c r="V290" s="2">
        <f>MAX(F290 + P290*Inputs!$B$15 - (Q290/Inputs!$B$16) - U290, 0)</f>
        <v>144.67713690770745</v>
      </c>
    </row>
    <row r="291" spans="1:22" x14ac:dyDescent="0.3">
      <c r="A291" s="1">
        <v>46035.041666666657</v>
      </c>
      <c r="B291" s="2">
        <v>18.990350524807031</v>
      </c>
      <c r="C291" s="2">
        <v>6.3539450503726114</v>
      </c>
      <c r="D291" s="2">
        <f t="shared" si="48"/>
        <v>44.078934045417263</v>
      </c>
      <c r="E291" s="2">
        <f t="shared" si="49"/>
        <v>5.5748585943140965</v>
      </c>
      <c r="F291" s="2">
        <f t="shared" si="57"/>
        <v>144.67713690770745</v>
      </c>
      <c r="G291" s="2">
        <f t="shared" si="58"/>
        <v>0</v>
      </c>
      <c r="H291" s="2">
        <f>MIN(Inputs!$B$2, (Inputs!$B$14 - F291)/Inputs!$B$15)</f>
        <v>170</v>
      </c>
      <c r="I291" s="2">
        <f>MAX(MIN(Inputs!$B$2, F291*Inputs!$B$16, Inputs!$B$14*Inputs!$B$4 - G291), 0)</f>
        <v>144.67713690770745</v>
      </c>
      <c r="J291" s="2">
        <f>MAX(MIN(Inputs!$B$2, F291*Inputs!$B$16, (Inputs!$B$14-F291)/Inputs!$B$15)*Inputs!$B$9, 0)</f>
        <v>115.74170952616596</v>
      </c>
      <c r="K291" s="2">
        <f>MAX(E291*Inputs!$B$5 - B291 - Inputs!$B$8, 0) * H291</f>
        <v>0</v>
      </c>
      <c r="L291" s="2">
        <f>IF(B291 &gt;= D291*Inputs!$B$10, MAX(B291 - E291/Inputs!$B$5 - Inputs!$B$8, 0) * I291, 0)</f>
        <v>0</v>
      </c>
      <c r="M291" s="2">
        <f t="shared" si="50"/>
        <v>735.41646236544671</v>
      </c>
      <c r="N291" s="3" t="str">
        <f t="shared" si="51"/>
        <v>Reg</v>
      </c>
      <c r="O291" s="3" t="str">
        <f t="shared" si="59"/>
        <v>Reg</v>
      </c>
      <c r="P291" s="2">
        <f t="shared" si="52"/>
        <v>0</v>
      </c>
      <c r="Q291" s="2">
        <f t="shared" si="53"/>
        <v>0</v>
      </c>
      <c r="R291" s="2">
        <f t="shared" si="54"/>
        <v>115.74170952616596</v>
      </c>
      <c r="S291" s="2">
        <f t="shared" si="55"/>
        <v>0</v>
      </c>
      <c r="T291" s="2">
        <f t="shared" si="56"/>
        <v>735.41646236544671</v>
      </c>
      <c r="U291" s="2">
        <f>IF(O291="Reg", R291 * Inputs!$B$7, 0)</f>
        <v>2.3148341905233192</v>
      </c>
      <c r="V291" s="2">
        <f>MAX(F291 + P291*Inputs!$B$15 - (Q291/Inputs!$B$16) - U291, 0)</f>
        <v>142.36230271718412</v>
      </c>
    </row>
    <row r="292" spans="1:22" x14ac:dyDescent="0.3">
      <c r="A292" s="1">
        <v>46035.083333333343</v>
      </c>
      <c r="B292" s="2">
        <v>10.67145466654129</v>
      </c>
      <c r="C292" s="2">
        <v>7.0184230613307008</v>
      </c>
      <c r="D292" s="2">
        <f t="shared" si="48"/>
        <v>44.078934045417263</v>
      </c>
      <c r="E292" s="2">
        <f t="shared" si="49"/>
        <v>2.4098001735129242</v>
      </c>
      <c r="F292" s="2">
        <f t="shared" si="57"/>
        <v>142.36230271718412</v>
      </c>
      <c r="G292" s="2">
        <f t="shared" si="58"/>
        <v>0</v>
      </c>
      <c r="H292" s="2">
        <f>MIN(Inputs!$B$2, (Inputs!$B$14 - F292)/Inputs!$B$15)</f>
        <v>170</v>
      </c>
      <c r="I292" s="2">
        <f>MAX(MIN(Inputs!$B$2, F292*Inputs!$B$16, Inputs!$B$14*Inputs!$B$4 - G292), 0)</f>
        <v>142.36230271718412</v>
      </c>
      <c r="J292" s="2">
        <f>MAX(MIN(Inputs!$B$2, F292*Inputs!$B$16, (Inputs!$B$14-F292)/Inputs!$B$15)*Inputs!$B$9, 0)</f>
        <v>113.8898421737473</v>
      </c>
      <c r="K292" s="2">
        <f>MAX(E292*Inputs!$B$5 - B292 - Inputs!$B$8, 0) * H292</f>
        <v>0</v>
      </c>
      <c r="L292" s="2">
        <f>IF(B292 &gt;= D292*Inputs!$B$10, MAX(B292 - E292/Inputs!$B$5 - Inputs!$B$8, 0) * I292, 0)</f>
        <v>0</v>
      </c>
      <c r="M292" s="2">
        <f t="shared" si="50"/>
        <v>799.32709476354182</v>
      </c>
      <c r="N292" s="3" t="str">
        <f t="shared" si="51"/>
        <v>Reg</v>
      </c>
      <c r="O292" s="3" t="str">
        <f t="shared" si="59"/>
        <v>Reg</v>
      </c>
      <c r="P292" s="2">
        <f t="shared" si="52"/>
        <v>0</v>
      </c>
      <c r="Q292" s="2">
        <f t="shared" si="53"/>
        <v>0</v>
      </c>
      <c r="R292" s="2">
        <f t="shared" si="54"/>
        <v>113.8898421737473</v>
      </c>
      <c r="S292" s="2">
        <f t="shared" si="55"/>
        <v>0</v>
      </c>
      <c r="T292" s="2">
        <f t="shared" si="56"/>
        <v>799.32709476354182</v>
      </c>
      <c r="U292" s="2">
        <f>IF(O292="Reg", R292 * Inputs!$B$7, 0)</f>
        <v>2.2777968434749458</v>
      </c>
      <c r="V292" s="2">
        <f>MAX(F292 + P292*Inputs!$B$15 - (Q292/Inputs!$B$16) - U292, 0)</f>
        <v>140.08450587370916</v>
      </c>
    </row>
    <row r="293" spans="1:22" x14ac:dyDescent="0.3">
      <c r="A293" s="1">
        <v>46035.125</v>
      </c>
      <c r="B293" s="2">
        <v>3.7873463745362548</v>
      </c>
      <c r="C293" s="2">
        <v>6.387467794949985</v>
      </c>
      <c r="D293" s="2">
        <f t="shared" si="48"/>
        <v>44.078934045417263</v>
      </c>
      <c r="E293" s="2">
        <f t="shared" si="49"/>
        <v>20.989701115638358</v>
      </c>
      <c r="F293" s="2">
        <f t="shared" si="57"/>
        <v>140.08450587370916</v>
      </c>
      <c r="G293" s="2">
        <f t="shared" si="58"/>
        <v>0</v>
      </c>
      <c r="H293" s="2">
        <f>MIN(Inputs!$B$2, (Inputs!$B$14 - F293)/Inputs!$B$15)</f>
        <v>170</v>
      </c>
      <c r="I293" s="2">
        <f>MAX(MIN(Inputs!$B$2, F293*Inputs!$B$16, Inputs!$B$14*Inputs!$B$4 - G293), 0)</f>
        <v>140.08450587370916</v>
      </c>
      <c r="J293" s="2">
        <f>MAX(MIN(Inputs!$B$2, F293*Inputs!$B$16, (Inputs!$B$14-F293)/Inputs!$B$15)*Inputs!$B$9, 0)</f>
        <v>112.06760469896733</v>
      </c>
      <c r="K293" s="2">
        <f>MAX(E293*Inputs!$B$5 - B293 - Inputs!$B$8, 0) * H293</f>
        <v>0</v>
      </c>
      <c r="L293" s="2">
        <f>IF(B293 &gt;= D293*Inputs!$B$10, MAX(B293 - E293/Inputs!$B$5 - Inputs!$B$8, 0) * I293, 0)</f>
        <v>0</v>
      </c>
      <c r="M293" s="2">
        <f t="shared" si="50"/>
        <v>715.82821587183946</v>
      </c>
      <c r="N293" s="3" t="str">
        <f t="shared" si="51"/>
        <v>Reg</v>
      </c>
      <c r="O293" s="3" t="str">
        <f t="shared" si="59"/>
        <v>Reg</v>
      </c>
      <c r="P293" s="2">
        <f t="shared" si="52"/>
        <v>0</v>
      </c>
      <c r="Q293" s="2">
        <f t="shared" si="53"/>
        <v>0</v>
      </c>
      <c r="R293" s="2">
        <f t="shared" si="54"/>
        <v>112.06760469896733</v>
      </c>
      <c r="S293" s="2">
        <f t="shared" si="55"/>
        <v>0</v>
      </c>
      <c r="T293" s="2">
        <f t="shared" si="56"/>
        <v>715.82821587183946</v>
      </c>
      <c r="U293" s="2">
        <f>IF(O293="Reg", R293 * Inputs!$B$7, 0)</f>
        <v>2.2413520939793465</v>
      </c>
      <c r="V293" s="2">
        <f>MAX(F293 + P293*Inputs!$B$15 - (Q293/Inputs!$B$16) - U293, 0)</f>
        <v>137.84315377972982</v>
      </c>
    </row>
    <row r="294" spans="1:22" x14ac:dyDescent="0.3">
      <c r="A294" s="1">
        <v>46035.166666666657</v>
      </c>
      <c r="B294" s="2">
        <v>0</v>
      </c>
      <c r="C294" s="2">
        <v>18.225144079336509</v>
      </c>
      <c r="D294" s="2">
        <f t="shared" si="48"/>
        <v>44.078934045417263</v>
      </c>
      <c r="E294" s="2">
        <f t="shared" si="49"/>
        <v>21.549307591446077</v>
      </c>
      <c r="F294" s="2">
        <f t="shared" si="57"/>
        <v>137.84315377972982</v>
      </c>
      <c r="G294" s="2">
        <f t="shared" si="58"/>
        <v>0</v>
      </c>
      <c r="H294" s="2">
        <f>MIN(Inputs!$B$2, (Inputs!$B$14 - F294)/Inputs!$B$15)</f>
        <v>170</v>
      </c>
      <c r="I294" s="2">
        <f>MAX(MIN(Inputs!$B$2, F294*Inputs!$B$16, Inputs!$B$14*Inputs!$B$4 - G294), 0)</f>
        <v>137.84315377972982</v>
      </c>
      <c r="J294" s="2">
        <f>MAX(MIN(Inputs!$B$2, F294*Inputs!$B$16, (Inputs!$B$14-F294)/Inputs!$B$15)*Inputs!$B$9, 0)</f>
        <v>110.27452302378386</v>
      </c>
      <c r="K294" s="2">
        <f>MAX(E294*Inputs!$B$5 - B294 - Inputs!$B$8, 0) * H294</f>
        <v>0</v>
      </c>
      <c r="L294" s="2">
        <f>IF(B294 &gt;= D294*Inputs!$B$10, MAX(B294 - E294/Inputs!$B$5 - Inputs!$B$8, 0) * I294, 0)</f>
        <v>0</v>
      </c>
      <c r="M294" s="2">
        <f t="shared" si="50"/>
        <v>2009.7690703885719</v>
      </c>
      <c r="N294" s="3" t="str">
        <f t="shared" si="51"/>
        <v>Reg</v>
      </c>
      <c r="O294" s="3" t="str">
        <f t="shared" si="59"/>
        <v>Reg</v>
      </c>
      <c r="P294" s="2">
        <f t="shared" si="52"/>
        <v>0</v>
      </c>
      <c r="Q294" s="2">
        <f t="shared" si="53"/>
        <v>0</v>
      </c>
      <c r="R294" s="2">
        <f t="shared" si="54"/>
        <v>110.27452302378386</v>
      </c>
      <c r="S294" s="2">
        <f t="shared" si="55"/>
        <v>0</v>
      </c>
      <c r="T294" s="2">
        <f t="shared" si="56"/>
        <v>2009.7690703885719</v>
      </c>
      <c r="U294" s="2">
        <f>IF(O294="Reg", R294 * Inputs!$B$7, 0)</f>
        <v>2.2054904604756773</v>
      </c>
      <c r="V294" s="2">
        <f>MAX(F294 + P294*Inputs!$B$15 - (Q294/Inputs!$B$16) - U294, 0)</f>
        <v>135.63766331925413</v>
      </c>
    </row>
    <row r="295" spans="1:22" x14ac:dyDescent="0.3">
      <c r="A295" s="1">
        <v>46035.208333333343</v>
      </c>
      <c r="B295" s="2">
        <v>0</v>
      </c>
      <c r="C295" s="2">
        <v>3.776120189320848</v>
      </c>
      <c r="D295" s="2">
        <f t="shared" si="48"/>
        <v>44.078934045417263</v>
      </c>
      <c r="E295" s="2">
        <f t="shared" si="49"/>
        <v>23.381437740868421</v>
      </c>
      <c r="F295" s="2">
        <f t="shared" si="57"/>
        <v>135.63766331925413</v>
      </c>
      <c r="G295" s="2">
        <f t="shared" si="58"/>
        <v>0</v>
      </c>
      <c r="H295" s="2">
        <f>MIN(Inputs!$B$2, (Inputs!$B$14 - F295)/Inputs!$B$15)</f>
        <v>170</v>
      </c>
      <c r="I295" s="2">
        <f>MAX(MIN(Inputs!$B$2, F295*Inputs!$B$16, Inputs!$B$14*Inputs!$B$4 - G295), 0)</f>
        <v>135.63766331925413</v>
      </c>
      <c r="J295" s="2">
        <f>MAX(MIN(Inputs!$B$2, F295*Inputs!$B$16, (Inputs!$B$14-F295)/Inputs!$B$15)*Inputs!$B$9, 0)</f>
        <v>108.51013065540332</v>
      </c>
      <c r="K295" s="2">
        <f>MAX(E295*Inputs!$B$5 - B295 - Inputs!$B$8, 0) * H295</f>
        <v>97.863086033915778</v>
      </c>
      <c r="L295" s="2">
        <f>IF(B295 &gt;= D295*Inputs!$B$10, MAX(B295 - E295/Inputs!$B$5 - Inputs!$B$8, 0) * I295, 0)</f>
        <v>0</v>
      </c>
      <c r="M295" s="2">
        <f t="shared" si="50"/>
        <v>409.74729511371152</v>
      </c>
      <c r="N295" s="3" t="str">
        <f t="shared" si="51"/>
        <v>Reg</v>
      </c>
      <c r="O295" s="3" t="str">
        <f t="shared" si="59"/>
        <v>Reg</v>
      </c>
      <c r="P295" s="2">
        <f t="shared" si="52"/>
        <v>0</v>
      </c>
      <c r="Q295" s="2">
        <f t="shared" si="53"/>
        <v>0</v>
      </c>
      <c r="R295" s="2">
        <f t="shared" si="54"/>
        <v>108.51013065540332</v>
      </c>
      <c r="S295" s="2">
        <f t="shared" si="55"/>
        <v>0</v>
      </c>
      <c r="T295" s="2">
        <f t="shared" si="56"/>
        <v>409.74729511371152</v>
      </c>
      <c r="U295" s="2">
        <f>IF(O295="Reg", R295 * Inputs!$B$7, 0)</f>
        <v>2.1702026131080663</v>
      </c>
      <c r="V295" s="2">
        <f>MAX(F295 + P295*Inputs!$B$15 - (Q295/Inputs!$B$16) - U295, 0)</f>
        <v>133.46746070614606</v>
      </c>
    </row>
    <row r="296" spans="1:22" x14ac:dyDescent="0.3">
      <c r="A296" s="1">
        <v>46035.25</v>
      </c>
      <c r="B296" s="2">
        <v>0</v>
      </c>
      <c r="C296" s="2">
        <v>13.181967835729379</v>
      </c>
      <c r="D296" s="2">
        <f t="shared" si="48"/>
        <v>44.078934045417263</v>
      </c>
      <c r="E296" s="2">
        <f t="shared" si="49"/>
        <v>26.65004050423126</v>
      </c>
      <c r="F296" s="2">
        <f t="shared" si="57"/>
        <v>133.46746070614606</v>
      </c>
      <c r="G296" s="2">
        <f t="shared" si="58"/>
        <v>0</v>
      </c>
      <c r="H296" s="2">
        <f>MIN(Inputs!$B$2, (Inputs!$B$14 - F296)/Inputs!$B$15)</f>
        <v>170</v>
      </c>
      <c r="I296" s="2">
        <f>MAX(MIN(Inputs!$B$2, F296*Inputs!$B$16, Inputs!$B$14*Inputs!$B$4 - G296), 0)</f>
        <v>133.46746070614606</v>
      </c>
      <c r="J296" s="2">
        <f>MAX(MIN(Inputs!$B$2, F296*Inputs!$B$16, (Inputs!$B$14-F296)/Inputs!$B$15)*Inputs!$B$9, 0)</f>
        <v>106.77396856491686</v>
      </c>
      <c r="K296" s="2">
        <f>MAX(E296*Inputs!$B$5 - B296 - Inputs!$B$8, 0) * H296</f>
        <v>586.84605943299653</v>
      </c>
      <c r="L296" s="2">
        <f>IF(B296 &gt;= D296*Inputs!$B$10, MAX(B296 - E296/Inputs!$B$5 - Inputs!$B$8, 0) * I296, 0)</f>
        <v>0</v>
      </c>
      <c r="M296" s="2">
        <f t="shared" si="50"/>
        <v>1407.4910193159137</v>
      </c>
      <c r="N296" s="3" t="str">
        <f t="shared" si="51"/>
        <v>Reg</v>
      </c>
      <c r="O296" s="3" t="str">
        <f t="shared" si="59"/>
        <v>Reg</v>
      </c>
      <c r="P296" s="2">
        <f t="shared" si="52"/>
        <v>0</v>
      </c>
      <c r="Q296" s="2">
        <f t="shared" si="53"/>
        <v>0</v>
      </c>
      <c r="R296" s="2">
        <f t="shared" si="54"/>
        <v>106.77396856491686</v>
      </c>
      <c r="S296" s="2">
        <f t="shared" si="55"/>
        <v>0</v>
      </c>
      <c r="T296" s="2">
        <f t="shared" si="56"/>
        <v>1407.4910193159137</v>
      </c>
      <c r="U296" s="2">
        <f>IF(O296="Reg", R296 * Inputs!$B$7, 0)</f>
        <v>2.1354793712983371</v>
      </c>
      <c r="V296" s="2">
        <f>MAX(F296 + P296*Inputs!$B$15 - (Q296/Inputs!$B$16) - U296, 0)</f>
        <v>131.33198133484771</v>
      </c>
    </row>
    <row r="297" spans="1:22" x14ac:dyDescent="0.3">
      <c r="A297" s="1">
        <v>46035.291666666657</v>
      </c>
      <c r="B297" s="2">
        <v>0</v>
      </c>
      <c r="C297" s="2">
        <v>9.883486966708114</v>
      </c>
      <c r="D297" s="2">
        <f t="shared" si="48"/>
        <v>44.078934045417263</v>
      </c>
      <c r="E297" s="2">
        <f t="shared" si="49"/>
        <v>32.282284493951707</v>
      </c>
      <c r="F297" s="2">
        <f t="shared" si="57"/>
        <v>131.33198133484771</v>
      </c>
      <c r="G297" s="2">
        <f t="shared" si="58"/>
        <v>0</v>
      </c>
      <c r="H297" s="2">
        <f>MIN(Inputs!$B$2, (Inputs!$B$14 - F297)/Inputs!$B$15)</f>
        <v>170</v>
      </c>
      <c r="I297" s="2">
        <f>MAX(MIN(Inputs!$B$2, F297*Inputs!$B$16, Inputs!$B$14*Inputs!$B$4 - G297), 0)</f>
        <v>131.33198133484771</v>
      </c>
      <c r="J297" s="2">
        <f>MAX(MIN(Inputs!$B$2, F297*Inputs!$B$16, (Inputs!$B$14-F297)/Inputs!$B$15)*Inputs!$B$9, 0)</f>
        <v>105.06558506787817</v>
      </c>
      <c r="K297" s="2">
        <f>MAX(E297*Inputs!$B$5 - B297 - Inputs!$B$8, 0) * H297</f>
        <v>1429.4297602951756</v>
      </c>
      <c r="L297" s="2">
        <f>IF(B297 &gt;= D297*Inputs!$B$10, MAX(B297 - E297/Inputs!$B$5 - Inputs!$B$8, 0) * I297, 0)</f>
        <v>0</v>
      </c>
      <c r="M297" s="2">
        <f t="shared" si="50"/>
        <v>1038.4143406679366</v>
      </c>
      <c r="N297" s="3" t="str">
        <f t="shared" si="51"/>
        <v>Charge</v>
      </c>
      <c r="O297" s="3" t="str">
        <f t="shared" si="59"/>
        <v>Charge</v>
      </c>
      <c r="P297" s="2">
        <f t="shared" si="52"/>
        <v>170</v>
      </c>
      <c r="Q297" s="2">
        <f t="shared" si="53"/>
        <v>0</v>
      </c>
      <c r="R297" s="2">
        <f t="shared" si="54"/>
        <v>0</v>
      </c>
      <c r="S297" s="2">
        <f t="shared" si="55"/>
        <v>0</v>
      </c>
      <c r="T297" s="2">
        <f t="shared" si="56"/>
        <v>0</v>
      </c>
      <c r="U297" s="2">
        <f>IF(O297="Reg", R297 * Inputs!$B$7, 0)</f>
        <v>0</v>
      </c>
      <c r="V297" s="2">
        <f>MAX(F297 + P297*Inputs!$B$15 - (Q297/Inputs!$B$16) - U297, 0)</f>
        <v>301.33198133484768</v>
      </c>
    </row>
    <row r="298" spans="1:22" x14ac:dyDescent="0.3">
      <c r="A298" s="1">
        <v>46035.333333333343</v>
      </c>
      <c r="B298" s="2">
        <v>122.1508603192939</v>
      </c>
      <c r="C298" s="2">
        <v>3.514607293983969</v>
      </c>
      <c r="D298" s="2">
        <f t="shared" si="48"/>
        <v>44.078934045417263</v>
      </c>
      <c r="E298" s="2">
        <f t="shared" si="49"/>
        <v>39.254876384195128</v>
      </c>
      <c r="F298" s="2">
        <f t="shared" si="57"/>
        <v>301.33198133484768</v>
      </c>
      <c r="G298" s="2">
        <f t="shared" si="58"/>
        <v>0</v>
      </c>
      <c r="H298" s="2">
        <f>MIN(Inputs!$B$2, (Inputs!$B$14 - F298)/Inputs!$B$15)</f>
        <v>38.668018665152317</v>
      </c>
      <c r="I298" s="2">
        <f>MAX(MIN(Inputs!$B$2, F298*Inputs!$B$16, Inputs!$B$14*Inputs!$B$4 - G298), 0)</f>
        <v>170</v>
      </c>
      <c r="J298" s="2">
        <f>MAX(MIN(Inputs!$B$2, F298*Inputs!$B$16, (Inputs!$B$14-F298)/Inputs!$B$15)*Inputs!$B$9, 0)</f>
        <v>30.934414932121854</v>
      </c>
      <c r="K298" s="2">
        <f>MAX(E298*Inputs!$B$5 - B298 - Inputs!$B$8, 0) * H298</f>
        <v>0</v>
      </c>
      <c r="L298" s="2">
        <f>IF(B298 &gt;= D298*Inputs!$B$10, MAX(B298 - E298/Inputs!$B$5 - Inputs!$B$8, 0) * I298, 0)</f>
        <v>9782.3178618786314</v>
      </c>
      <c r="M298" s="2">
        <f t="shared" si="50"/>
        <v>108.72232035556208</v>
      </c>
      <c r="N298" s="3" t="str">
        <f t="shared" si="51"/>
        <v>Discharge</v>
      </c>
      <c r="O298" s="3" t="str">
        <f t="shared" si="59"/>
        <v>Charge</v>
      </c>
      <c r="P298" s="2">
        <f t="shared" si="52"/>
        <v>38.668018665152317</v>
      </c>
      <c r="Q298" s="2">
        <f t="shared" si="53"/>
        <v>0</v>
      </c>
      <c r="R298" s="2">
        <f t="shared" si="54"/>
        <v>0</v>
      </c>
      <c r="S298" s="2">
        <f t="shared" si="55"/>
        <v>-4723.3317467908701</v>
      </c>
      <c r="T298" s="2">
        <f t="shared" si="56"/>
        <v>0</v>
      </c>
      <c r="U298" s="2">
        <f>IF(O298="Reg", R298 * Inputs!$B$7, 0)</f>
        <v>0</v>
      </c>
      <c r="V298" s="2">
        <f>MAX(F298 + P298*Inputs!$B$15 - (Q298/Inputs!$B$16) - U298, 0)</f>
        <v>340</v>
      </c>
    </row>
    <row r="299" spans="1:22" x14ac:dyDescent="0.3">
      <c r="A299" s="1">
        <v>46035.375</v>
      </c>
      <c r="B299" s="2">
        <v>7.1449852293825682</v>
      </c>
      <c r="C299" s="2">
        <v>3.964134229933419</v>
      </c>
      <c r="D299" s="2">
        <f t="shared" si="48"/>
        <v>44.078934045417263</v>
      </c>
      <c r="E299" s="2">
        <f t="shared" si="49"/>
        <v>26.087168585497039</v>
      </c>
      <c r="F299" s="2">
        <f t="shared" si="57"/>
        <v>340</v>
      </c>
      <c r="G299" s="2">
        <f t="shared" si="58"/>
        <v>0</v>
      </c>
      <c r="H299" s="2">
        <f>MIN(Inputs!$B$2, (Inputs!$B$14 - F299)/Inputs!$B$15)</f>
        <v>0</v>
      </c>
      <c r="I299" s="2">
        <f>MAX(MIN(Inputs!$B$2, F299*Inputs!$B$16, Inputs!$B$14*Inputs!$B$4 - G299), 0)</f>
        <v>170</v>
      </c>
      <c r="J299" s="2">
        <f>MAX(MIN(Inputs!$B$2, F299*Inputs!$B$16, (Inputs!$B$14-F299)/Inputs!$B$15)*Inputs!$B$9, 0)</f>
        <v>0</v>
      </c>
      <c r="K299" s="2">
        <f>MAX(E299*Inputs!$B$5 - B299 - Inputs!$B$8, 0) * H299</f>
        <v>0</v>
      </c>
      <c r="L299" s="2">
        <f>IF(B299 &gt;= D299*Inputs!$B$10, MAX(B299 - E299/Inputs!$B$5 - Inputs!$B$8, 0) * I299, 0)</f>
        <v>0</v>
      </c>
      <c r="M299" s="2">
        <f t="shared" si="50"/>
        <v>0</v>
      </c>
      <c r="N299" s="3" t="str">
        <f t="shared" si="51"/>
        <v>Idle</v>
      </c>
      <c r="O299" s="3" t="str">
        <f t="shared" si="59"/>
        <v>Idle</v>
      </c>
      <c r="P299" s="2">
        <f t="shared" si="52"/>
        <v>0</v>
      </c>
      <c r="Q299" s="2">
        <f t="shared" si="53"/>
        <v>0</v>
      </c>
      <c r="R299" s="2">
        <f t="shared" si="54"/>
        <v>0</v>
      </c>
      <c r="S299" s="2">
        <f t="shared" si="55"/>
        <v>0</v>
      </c>
      <c r="T299" s="2">
        <f t="shared" si="56"/>
        <v>0</v>
      </c>
      <c r="U299" s="2">
        <f>IF(O299="Reg", R299 * Inputs!$B$7, 0)</f>
        <v>0</v>
      </c>
      <c r="V299" s="2">
        <f>MAX(F299 + P299*Inputs!$B$15 - (Q299/Inputs!$B$16) - U299, 0)</f>
        <v>340</v>
      </c>
    </row>
    <row r="300" spans="1:22" x14ac:dyDescent="0.3">
      <c r="A300" s="1">
        <v>46035.416666666657</v>
      </c>
      <c r="B300" s="2">
        <v>10.99278089653407</v>
      </c>
      <c r="C300" s="2">
        <v>3.627440671638726</v>
      </c>
      <c r="D300" s="2">
        <f t="shared" si="48"/>
        <v>44.078934045417263</v>
      </c>
      <c r="E300" s="2">
        <f t="shared" si="49"/>
        <v>35.281903631928536</v>
      </c>
      <c r="F300" s="2">
        <f t="shared" si="57"/>
        <v>340</v>
      </c>
      <c r="G300" s="2">
        <f t="shared" si="58"/>
        <v>0</v>
      </c>
      <c r="H300" s="2">
        <f>MIN(Inputs!$B$2, (Inputs!$B$14 - F300)/Inputs!$B$15)</f>
        <v>0</v>
      </c>
      <c r="I300" s="2">
        <f>MAX(MIN(Inputs!$B$2, F300*Inputs!$B$16, Inputs!$B$14*Inputs!$B$4 - G300), 0)</f>
        <v>170</v>
      </c>
      <c r="J300" s="2">
        <f>MAX(MIN(Inputs!$B$2, F300*Inputs!$B$16, (Inputs!$B$14-F300)/Inputs!$B$15)*Inputs!$B$9, 0)</f>
        <v>0</v>
      </c>
      <c r="K300" s="2">
        <f>MAX(E300*Inputs!$B$5 - B300 - Inputs!$B$8, 0) * H300</f>
        <v>0</v>
      </c>
      <c r="L300" s="2">
        <f>IF(B300 &gt;= D300*Inputs!$B$10, MAX(B300 - E300/Inputs!$B$5 - Inputs!$B$8, 0) * I300, 0)</f>
        <v>0</v>
      </c>
      <c r="M300" s="2">
        <f t="shared" si="50"/>
        <v>0</v>
      </c>
      <c r="N300" s="3" t="str">
        <f t="shared" si="51"/>
        <v>Idle</v>
      </c>
      <c r="O300" s="3" t="str">
        <f t="shared" si="59"/>
        <v>Idle</v>
      </c>
      <c r="P300" s="2">
        <f t="shared" si="52"/>
        <v>0</v>
      </c>
      <c r="Q300" s="2">
        <f t="shared" si="53"/>
        <v>0</v>
      </c>
      <c r="R300" s="2">
        <f t="shared" si="54"/>
        <v>0</v>
      </c>
      <c r="S300" s="2">
        <f t="shared" si="55"/>
        <v>0</v>
      </c>
      <c r="T300" s="2">
        <f t="shared" si="56"/>
        <v>0</v>
      </c>
      <c r="U300" s="2">
        <f>IF(O300="Reg", R300 * Inputs!$B$7, 0)</f>
        <v>0</v>
      </c>
      <c r="V300" s="2">
        <f>MAX(F300 + P300*Inputs!$B$15 - (Q300/Inputs!$B$16) - U300, 0)</f>
        <v>340</v>
      </c>
    </row>
    <row r="301" spans="1:22" x14ac:dyDescent="0.3">
      <c r="A301" s="1">
        <v>46035.458333333343</v>
      </c>
      <c r="B301" s="2">
        <v>19.611616580177039</v>
      </c>
      <c r="C301" s="2">
        <v>2.9335776365088031</v>
      </c>
      <c r="D301" s="2">
        <f t="shared" si="48"/>
        <v>44.078934045417263</v>
      </c>
      <c r="E301" s="2">
        <f t="shared" si="49"/>
        <v>45.271312753067171</v>
      </c>
      <c r="F301" s="2">
        <f t="shared" si="57"/>
        <v>340</v>
      </c>
      <c r="G301" s="2">
        <f t="shared" si="58"/>
        <v>0</v>
      </c>
      <c r="H301" s="2">
        <f>MIN(Inputs!$B$2, (Inputs!$B$14 - F301)/Inputs!$B$15)</f>
        <v>0</v>
      </c>
      <c r="I301" s="2">
        <f>MAX(MIN(Inputs!$B$2, F301*Inputs!$B$16, Inputs!$B$14*Inputs!$B$4 - G301), 0)</f>
        <v>170</v>
      </c>
      <c r="J301" s="2">
        <f>MAX(MIN(Inputs!$B$2, F301*Inputs!$B$16, (Inputs!$B$14-F301)/Inputs!$B$15)*Inputs!$B$9, 0)</f>
        <v>0</v>
      </c>
      <c r="K301" s="2">
        <f>MAX(E301*Inputs!$B$5 - B301 - Inputs!$B$8, 0) * H301</f>
        <v>0</v>
      </c>
      <c r="L301" s="2">
        <f>IF(B301 &gt;= D301*Inputs!$B$10, MAX(B301 - E301/Inputs!$B$5 - Inputs!$B$8, 0) * I301, 0)</f>
        <v>0</v>
      </c>
      <c r="M301" s="2">
        <f t="shared" si="50"/>
        <v>0</v>
      </c>
      <c r="N301" s="3" t="str">
        <f t="shared" si="51"/>
        <v>Idle</v>
      </c>
      <c r="O301" s="3" t="str">
        <f t="shared" si="59"/>
        <v>Idle</v>
      </c>
      <c r="P301" s="2">
        <f t="shared" si="52"/>
        <v>0</v>
      </c>
      <c r="Q301" s="2">
        <f t="shared" si="53"/>
        <v>0</v>
      </c>
      <c r="R301" s="2">
        <f t="shared" si="54"/>
        <v>0</v>
      </c>
      <c r="S301" s="2">
        <f t="shared" si="55"/>
        <v>0</v>
      </c>
      <c r="T301" s="2">
        <f t="shared" si="56"/>
        <v>0</v>
      </c>
      <c r="U301" s="2">
        <f>IF(O301="Reg", R301 * Inputs!$B$7, 0)</f>
        <v>0</v>
      </c>
      <c r="V301" s="2">
        <f>MAX(F301 + P301*Inputs!$B$15 - (Q301/Inputs!$B$16) - U301, 0)</f>
        <v>340</v>
      </c>
    </row>
    <row r="302" spans="1:22" x14ac:dyDescent="0.3">
      <c r="A302" s="1">
        <v>46035.5</v>
      </c>
      <c r="B302" s="2">
        <v>33.793463938322667</v>
      </c>
      <c r="C302" s="2">
        <v>27.28510903098611</v>
      </c>
      <c r="D302" s="2">
        <f t="shared" si="48"/>
        <v>44.078934045417263</v>
      </c>
      <c r="E302" s="2">
        <f t="shared" si="49"/>
        <v>53.799063494400876</v>
      </c>
      <c r="F302" s="2">
        <f t="shared" si="57"/>
        <v>340</v>
      </c>
      <c r="G302" s="2">
        <f t="shared" si="58"/>
        <v>0</v>
      </c>
      <c r="H302" s="2">
        <f>MIN(Inputs!$B$2, (Inputs!$B$14 - F302)/Inputs!$B$15)</f>
        <v>0</v>
      </c>
      <c r="I302" s="2">
        <f>MAX(MIN(Inputs!$B$2, F302*Inputs!$B$16, Inputs!$B$14*Inputs!$B$4 - G302), 0)</f>
        <v>170</v>
      </c>
      <c r="J302" s="2">
        <f>MAX(MIN(Inputs!$B$2, F302*Inputs!$B$16, (Inputs!$B$14-F302)/Inputs!$B$15)*Inputs!$B$9, 0)</f>
        <v>0</v>
      </c>
      <c r="K302" s="2">
        <f>MAX(E302*Inputs!$B$5 - B302 - Inputs!$B$8, 0) * H302</f>
        <v>0</v>
      </c>
      <c r="L302" s="2">
        <f>IF(B302 &gt;= D302*Inputs!$B$10, MAX(B302 - E302/Inputs!$B$5 - Inputs!$B$8, 0) * I302, 0)</f>
        <v>0</v>
      </c>
      <c r="M302" s="2">
        <f t="shared" si="50"/>
        <v>0</v>
      </c>
      <c r="N302" s="3" t="str">
        <f t="shared" si="51"/>
        <v>Idle</v>
      </c>
      <c r="O302" s="3" t="str">
        <f t="shared" si="59"/>
        <v>Idle</v>
      </c>
      <c r="P302" s="2">
        <f t="shared" si="52"/>
        <v>0</v>
      </c>
      <c r="Q302" s="2">
        <f t="shared" si="53"/>
        <v>0</v>
      </c>
      <c r="R302" s="2">
        <f t="shared" si="54"/>
        <v>0</v>
      </c>
      <c r="S302" s="2">
        <f t="shared" si="55"/>
        <v>0</v>
      </c>
      <c r="T302" s="2">
        <f t="shared" si="56"/>
        <v>0</v>
      </c>
      <c r="U302" s="2">
        <f>IF(O302="Reg", R302 * Inputs!$B$7, 0)</f>
        <v>0</v>
      </c>
      <c r="V302" s="2">
        <f>MAX(F302 + P302*Inputs!$B$15 - (Q302/Inputs!$B$16) - U302, 0)</f>
        <v>340</v>
      </c>
    </row>
    <row r="303" spans="1:22" x14ac:dyDescent="0.3">
      <c r="A303" s="1">
        <v>46035.541666666657</v>
      </c>
      <c r="B303" s="2">
        <v>41.835551341460537</v>
      </c>
      <c r="C303" s="2">
        <v>8.723297920923633</v>
      </c>
      <c r="D303" s="2">
        <f t="shared" si="48"/>
        <v>44.078934045417263</v>
      </c>
      <c r="E303" s="2">
        <f t="shared" si="49"/>
        <v>59.288016833443656</v>
      </c>
      <c r="F303" s="2">
        <f t="shared" si="57"/>
        <v>340</v>
      </c>
      <c r="G303" s="2">
        <f t="shared" si="58"/>
        <v>0</v>
      </c>
      <c r="H303" s="2">
        <f>MIN(Inputs!$B$2, (Inputs!$B$14 - F303)/Inputs!$B$15)</f>
        <v>0</v>
      </c>
      <c r="I303" s="2">
        <f>MAX(MIN(Inputs!$B$2, F303*Inputs!$B$16, Inputs!$B$14*Inputs!$B$4 - G303), 0)</f>
        <v>170</v>
      </c>
      <c r="J303" s="2">
        <f>MAX(MIN(Inputs!$B$2, F303*Inputs!$B$16, (Inputs!$B$14-F303)/Inputs!$B$15)*Inputs!$B$9, 0)</f>
        <v>0</v>
      </c>
      <c r="K303" s="2">
        <f>MAX(E303*Inputs!$B$5 - B303 - Inputs!$B$8, 0) * H303</f>
        <v>0</v>
      </c>
      <c r="L303" s="2">
        <f>IF(B303 &gt;= D303*Inputs!$B$10, MAX(B303 - E303/Inputs!$B$5 - Inputs!$B$8, 0) * I303, 0)</f>
        <v>0</v>
      </c>
      <c r="M303" s="2">
        <f t="shared" si="50"/>
        <v>0</v>
      </c>
      <c r="N303" s="3" t="str">
        <f t="shared" si="51"/>
        <v>Idle</v>
      </c>
      <c r="O303" s="3" t="str">
        <f t="shared" si="59"/>
        <v>Idle</v>
      </c>
      <c r="P303" s="2">
        <f t="shared" si="52"/>
        <v>0</v>
      </c>
      <c r="Q303" s="2">
        <f t="shared" si="53"/>
        <v>0</v>
      </c>
      <c r="R303" s="2">
        <f t="shared" si="54"/>
        <v>0</v>
      </c>
      <c r="S303" s="2">
        <f t="shared" si="55"/>
        <v>0</v>
      </c>
      <c r="T303" s="2">
        <f t="shared" si="56"/>
        <v>0</v>
      </c>
      <c r="U303" s="2">
        <f>IF(O303="Reg", R303 * Inputs!$B$7, 0)</f>
        <v>0</v>
      </c>
      <c r="V303" s="2">
        <f>MAX(F303 + P303*Inputs!$B$15 - (Q303/Inputs!$B$16) - U303, 0)</f>
        <v>340</v>
      </c>
    </row>
    <row r="304" spans="1:22" x14ac:dyDescent="0.3">
      <c r="A304" s="1">
        <v>46035.583333333343</v>
      </c>
      <c r="B304" s="2">
        <v>43.144613527105363</v>
      </c>
      <c r="C304" s="2">
        <v>18.47637998843987</v>
      </c>
      <c r="D304" s="2">
        <f t="shared" si="48"/>
        <v>44.078934045417263</v>
      </c>
      <c r="E304" s="2">
        <f t="shared" si="49"/>
        <v>63.242873242488507</v>
      </c>
      <c r="F304" s="2">
        <f t="shared" si="57"/>
        <v>340</v>
      </c>
      <c r="G304" s="2">
        <f t="shared" si="58"/>
        <v>0</v>
      </c>
      <c r="H304" s="2">
        <f>MIN(Inputs!$B$2, (Inputs!$B$14 - F304)/Inputs!$B$15)</f>
        <v>0</v>
      </c>
      <c r="I304" s="2">
        <f>MAX(MIN(Inputs!$B$2, F304*Inputs!$B$16, Inputs!$B$14*Inputs!$B$4 - G304), 0)</f>
        <v>170</v>
      </c>
      <c r="J304" s="2">
        <f>MAX(MIN(Inputs!$B$2, F304*Inputs!$B$16, (Inputs!$B$14-F304)/Inputs!$B$15)*Inputs!$B$9, 0)</f>
        <v>0</v>
      </c>
      <c r="K304" s="2">
        <f>MAX(E304*Inputs!$B$5 - B304 - Inputs!$B$8, 0) * H304</f>
        <v>0</v>
      </c>
      <c r="L304" s="2">
        <f>IF(B304 &gt;= D304*Inputs!$B$10, MAX(B304 - E304/Inputs!$B$5 - Inputs!$B$8, 0) * I304, 0)</f>
        <v>0</v>
      </c>
      <c r="M304" s="2">
        <f t="shared" si="50"/>
        <v>0</v>
      </c>
      <c r="N304" s="3" t="str">
        <f t="shared" si="51"/>
        <v>Idle</v>
      </c>
      <c r="O304" s="3" t="str">
        <f t="shared" si="59"/>
        <v>Idle</v>
      </c>
      <c r="P304" s="2">
        <f t="shared" si="52"/>
        <v>0</v>
      </c>
      <c r="Q304" s="2">
        <f t="shared" si="53"/>
        <v>0</v>
      </c>
      <c r="R304" s="2">
        <f t="shared" si="54"/>
        <v>0</v>
      </c>
      <c r="S304" s="2">
        <f t="shared" si="55"/>
        <v>0</v>
      </c>
      <c r="T304" s="2">
        <f t="shared" si="56"/>
        <v>0</v>
      </c>
      <c r="U304" s="2">
        <f>IF(O304="Reg", R304 * Inputs!$B$7, 0)</f>
        <v>0</v>
      </c>
      <c r="V304" s="2">
        <f>MAX(F304 + P304*Inputs!$B$15 - (Q304/Inputs!$B$16) - U304, 0)</f>
        <v>340</v>
      </c>
    </row>
    <row r="305" spans="1:22" x14ac:dyDescent="0.3">
      <c r="A305" s="1">
        <v>46035.625</v>
      </c>
      <c r="B305" s="2">
        <v>62.313395507971492</v>
      </c>
      <c r="C305" s="2">
        <v>13.16444841476719</v>
      </c>
      <c r="D305" s="2">
        <f t="shared" si="48"/>
        <v>44.078934045417263</v>
      </c>
      <c r="E305" s="2">
        <f t="shared" si="49"/>
        <v>66.04475373348447</v>
      </c>
      <c r="F305" s="2">
        <f t="shared" si="57"/>
        <v>340</v>
      </c>
      <c r="G305" s="2">
        <f t="shared" si="58"/>
        <v>0</v>
      </c>
      <c r="H305" s="2">
        <f>MIN(Inputs!$B$2, (Inputs!$B$14 - F305)/Inputs!$B$15)</f>
        <v>0</v>
      </c>
      <c r="I305" s="2">
        <f>MAX(MIN(Inputs!$B$2, F305*Inputs!$B$16, Inputs!$B$14*Inputs!$B$4 - G305), 0)</f>
        <v>170</v>
      </c>
      <c r="J305" s="2">
        <f>MAX(MIN(Inputs!$B$2, F305*Inputs!$B$16, (Inputs!$B$14-F305)/Inputs!$B$15)*Inputs!$B$9, 0)</f>
        <v>0</v>
      </c>
      <c r="K305" s="2">
        <f>MAX(E305*Inputs!$B$5 - B305 - Inputs!$B$8, 0) * H305</f>
        <v>0</v>
      </c>
      <c r="L305" s="2">
        <f>IF(B305 &gt;= D305*Inputs!$B$10, MAX(B305 - E305/Inputs!$B$5 - Inputs!$B$8, 0) * I305, 0)</f>
        <v>0</v>
      </c>
      <c r="M305" s="2">
        <f t="shared" si="50"/>
        <v>0</v>
      </c>
      <c r="N305" s="3" t="str">
        <f t="shared" si="51"/>
        <v>Idle</v>
      </c>
      <c r="O305" s="3" t="str">
        <f t="shared" si="59"/>
        <v>Idle</v>
      </c>
      <c r="P305" s="2">
        <f t="shared" si="52"/>
        <v>0</v>
      </c>
      <c r="Q305" s="2">
        <f t="shared" si="53"/>
        <v>0</v>
      </c>
      <c r="R305" s="2">
        <f t="shared" si="54"/>
        <v>0</v>
      </c>
      <c r="S305" s="2">
        <f t="shared" si="55"/>
        <v>0</v>
      </c>
      <c r="T305" s="2">
        <f t="shared" si="56"/>
        <v>0</v>
      </c>
      <c r="U305" s="2">
        <f>IF(O305="Reg", R305 * Inputs!$B$7, 0)</f>
        <v>0</v>
      </c>
      <c r="V305" s="2">
        <f>MAX(F305 + P305*Inputs!$B$15 - (Q305/Inputs!$B$16) - U305, 0)</f>
        <v>340</v>
      </c>
    </row>
    <row r="306" spans="1:22" x14ac:dyDescent="0.3">
      <c r="A306" s="1">
        <v>46035.666666666657</v>
      </c>
      <c r="B306" s="2">
        <v>70.929235623365898</v>
      </c>
      <c r="C306" s="2">
        <v>11.68939967631507</v>
      </c>
      <c r="D306" s="2">
        <f t="shared" si="48"/>
        <v>44.078934045417263</v>
      </c>
      <c r="E306" s="2">
        <f t="shared" si="49"/>
        <v>65.991908258052334</v>
      </c>
      <c r="F306" s="2">
        <f t="shared" si="57"/>
        <v>340</v>
      </c>
      <c r="G306" s="2">
        <f t="shared" si="58"/>
        <v>0</v>
      </c>
      <c r="H306" s="2">
        <f>MIN(Inputs!$B$2, (Inputs!$B$14 - F306)/Inputs!$B$15)</f>
        <v>0</v>
      </c>
      <c r="I306" s="2">
        <f>MAX(MIN(Inputs!$B$2, F306*Inputs!$B$16, Inputs!$B$14*Inputs!$B$4 - G306), 0)</f>
        <v>170</v>
      </c>
      <c r="J306" s="2">
        <f>MAX(MIN(Inputs!$B$2, F306*Inputs!$B$16, (Inputs!$B$14-F306)/Inputs!$B$15)*Inputs!$B$9, 0)</f>
        <v>0</v>
      </c>
      <c r="K306" s="2">
        <f>MAX(E306*Inputs!$B$5 - B306 - Inputs!$B$8, 0) * H306</f>
        <v>0</v>
      </c>
      <c r="L306" s="2">
        <f>IF(B306 &gt;= D306*Inputs!$B$10, MAX(B306 - E306/Inputs!$B$5 - Inputs!$B$8, 0) * I306, 0)</f>
        <v>0</v>
      </c>
      <c r="M306" s="2">
        <f t="shared" si="50"/>
        <v>0</v>
      </c>
      <c r="N306" s="3" t="str">
        <f t="shared" si="51"/>
        <v>Idle</v>
      </c>
      <c r="O306" s="3" t="str">
        <f t="shared" si="59"/>
        <v>Idle</v>
      </c>
      <c r="P306" s="2">
        <f t="shared" si="52"/>
        <v>0</v>
      </c>
      <c r="Q306" s="2">
        <f t="shared" si="53"/>
        <v>0</v>
      </c>
      <c r="R306" s="2">
        <f t="shared" si="54"/>
        <v>0</v>
      </c>
      <c r="S306" s="2">
        <f t="shared" si="55"/>
        <v>0</v>
      </c>
      <c r="T306" s="2">
        <f t="shared" si="56"/>
        <v>0</v>
      </c>
      <c r="U306" s="2">
        <f>IF(O306="Reg", R306 * Inputs!$B$7, 0)</f>
        <v>0</v>
      </c>
      <c r="V306" s="2">
        <f>MAX(F306 + P306*Inputs!$B$15 - (Q306/Inputs!$B$16) - U306, 0)</f>
        <v>340</v>
      </c>
    </row>
    <row r="307" spans="1:22" x14ac:dyDescent="0.3">
      <c r="A307" s="1">
        <v>46035.708333333343</v>
      </c>
      <c r="B307" s="2">
        <v>70.778121028179257</v>
      </c>
      <c r="C307" s="2">
        <v>10.706656086709989</v>
      </c>
      <c r="D307" s="2">
        <f t="shared" si="48"/>
        <v>44.078934045417263</v>
      </c>
      <c r="E307" s="2">
        <f t="shared" si="49"/>
        <v>90.196613402795208</v>
      </c>
      <c r="F307" s="2">
        <f t="shared" si="57"/>
        <v>340</v>
      </c>
      <c r="G307" s="2">
        <f t="shared" si="58"/>
        <v>0</v>
      </c>
      <c r="H307" s="2">
        <f>MIN(Inputs!$B$2, (Inputs!$B$14 - F307)/Inputs!$B$15)</f>
        <v>0</v>
      </c>
      <c r="I307" s="2">
        <f>MAX(MIN(Inputs!$B$2, F307*Inputs!$B$16, Inputs!$B$14*Inputs!$B$4 - G307), 0)</f>
        <v>170</v>
      </c>
      <c r="J307" s="2">
        <f>MAX(MIN(Inputs!$B$2, F307*Inputs!$B$16, (Inputs!$B$14-F307)/Inputs!$B$15)*Inputs!$B$9, 0)</f>
        <v>0</v>
      </c>
      <c r="K307" s="2">
        <f>MAX(E307*Inputs!$B$5 - B307 - Inputs!$B$8, 0) * H307</f>
        <v>0</v>
      </c>
      <c r="L307" s="2">
        <f>IF(B307 &gt;= D307*Inputs!$B$10, MAX(B307 - E307/Inputs!$B$5 - Inputs!$B$8, 0) * I307, 0)</f>
        <v>0</v>
      </c>
      <c r="M307" s="2">
        <f t="shared" si="50"/>
        <v>0</v>
      </c>
      <c r="N307" s="3" t="str">
        <f t="shared" si="51"/>
        <v>Idle</v>
      </c>
      <c r="O307" s="3" t="str">
        <f t="shared" si="59"/>
        <v>Idle</v>
      </c>
      <c r="P307" s="2">
        <f t="shared" si="52"/>
        <v>0</v>
      </c>
      <c r="Q307" s="2">
        <f t="shared" si="53"/>
        <v>0</v>
      </c>
      <c r="R307" s="2">
        <f t="shared" si="54"/>
        <v>0</v>
      </c>
      <c r="S307" s="2">
        <f t="shared" si="55"/>
        <v>0</v>
      </c>
      <c r="T307" s="2">
        <f t="shared" si="56"/>
        <v>0</v>
      </c>
      <c r="U307" s="2">
        <f>IF(O307="Reg", R307 * Inputs!$B$7, 0)</f>
        <v>0</v>
      </c>
      <c r="V307" s="2">
        <f>MAX(F307 + P307*Inputs!$B$15 - (Q307/Inputs!$B$16) - U307, 0)</f>
        <v>340</v>
      </c>
    </row>
    <row r="308" spans="1:22" x14ac:dyDescent="0.3">
      <c r="A308" s="1">
        <v>46035.75</v>
      </c>
      <c r="B308" s="2">
        <v>66.727183972579326</v>
      </c>
      <c r="C308" s="2">
        <v>14.446317824336839</v>
      </c>
      <c r="D308" s="2">
        <f t="shared" si="48"/>
        <v>44.078934045417263</v>
      </c>
      <c r="E308" s="2">
        <f t="shared" si="49"/>
        <v>85.449433556913846</v>
      </c>
      <c r="F308" s="2">
        <f t="shared" si="57"/>
        <v>340</v>
      </c>
      <c r="G308" s="2">
        <f t="shared" si="58"/>
        <v>0</v>
      </c>
      <c r="H308" s="2">
        <f>MIN(Inputs!$B$2, (Inputs!$B$14 - F308)/Inputs!$B$15)</f>
        <v>0</v>
      </c>
      <c r="I308" s="2">
        <f>MAX(MIN(Inputs!$B$2, F308*Inputs!$B$16, Inputs!$B$14*Inputs!$B$4 - G308), 0)</f>
        <v>170</v>
      </c>
      <c r="J308" s="2">
        <f>MAX(MIN(Inputs!$B$2, F308*Inputs!$B$16, (Inputs!$B$14-F308)/Inputs!$B$15)*Inputs!$B$9, 0)</f>
        <v>0</v>
      </c>
      <c r="K308" s="2">
        <f>MAX(E308*Inputs!$B$5 - B308 - Inputs!$B$8, 0) * H308</f>
        <v>0</v>
      </c>
      <c r="L308" s="2">
        <f>IF(B308 &gt;= D308*Inputs!$B$10, MAX(B308 - E308/Inputs!$B$5 - Inputs!$B$8, 0) * I308, 0)</f>
        <v>0</v>
      </c>
      <c r="M308" s="2">
        <f t="shared" si="50"/>
        <v>0</v>
      </c>
      <c r="N308" s="3" t="str">
        <f t="shared" si="51"/>
        <v>Idle</v>
      </c>
      <c r="O308" s="3" t="str">
        <f t="shared" si="59"/>
        <v>Idle</v>
      </c>
      <c r="P308" s="2">
        <f t="shared" si="52"/>
        <v>0</v>
      </c>
      <c r="Q308" s="2">
        <f t="shared" si="53"/>
        <v>0</v>
      </c>
      <c r="R308" s="2">
        <f t="shared" si="54"/>
        <v>0</v>
      </c>
      <c r="S308" s="2">
        <f t="shared" si="55"/>
        <v>0</v>
      </c>
      <c r="T308" s="2">
        <f t="shared" si="56"/>
        <v>0</v>
      </c>
      <c r="U308" s="2">
        <f>IF(O308="Reg", R308 * Inputs!$B$7, 0)</f>
        <v>0</v>
      </c>
      <c r="V308" s="2">
        <f>MAX(F308 + P308*Inputs!$B$15 - (Q308/Inputs!$B$16) - U308, 0)</f>
        <v>340</v>
      </c>
    </row>
    <row r="309" spans="1:22" x14ac:dyDescent="0.3">
      <c r="A309" s="1">
        <v>46035.791666666657</v>
      </c>
      <c r="B309" s="2">
        <v>65.56468979572972</v>
      </c>
      <c r="C309" s="2">
        <v>3.273115090252833</v>
      </c>
      <c r="D309" s="2">
        <f t="shared" si="48"/>
        <v>44.078934045417263</v>
      </c>
      <c r="E309" s="2">
        <f t="shared" si="49"/>
        <v>78.692668162579551</v>
      </c>
      <c r="F309" s="2">
        <f t="shared" si="57"/>
        <v>340</v>
      </c>
      <c r="G309" s="2">
        <f t="shared" si="58"/>
        <v>0</v>
      </c>
      <c r="H309" s="2">
        <f>MIN(Inputs!$B$2, (Inputs!$B$14 - F309)/Inputs!$B$15)</f>
        <v>0</v>
      </c>
      <c r="I309" s="2">
        <f>MAX(MIN(Inputs!$B$2, F309*Inputs!$B$16, Inputs!$B$14*Inputs!$B$4 - G309), 0)</f>
        <v>170</v>
      </c>
      <c r="J309" s="2">
        <f>MAX(MIN(Inputs!$B$2, F309*Inputs!$B$16, (Inputs!$B$14-F309)/Inputs!$B$15)*Inputs!$B$9, 0)</f>
        <v>0</v>
      </c>
      <c r="K309" s="2">
        <f>MAX(E309*Inputs!$B$5 - B309 - Inputs!$B$8, 0) * H309</f>
        <v>0</v>
      </c>
      <c r="L309" s="2">
        <f>IF(B309 &gt;= D309*Inputs!$B$10, MAX(B309 - E309/Inputs!$B$5 - Inputs!$B$8, 0) * I309, 0)</f>
        <v>0</v>
      </c>
      <c r="M309" s="2">
        <f t="shared" si="50"/>
        <v>0</v>
      </c>
      <c r="N309" s="3" t="str">
        <f t="shared" si="51"/>
        <v>Idle</v>
      </c>
      <c r="O309" s="3" t="str">
        <f t="shared" si="59"/>
        <v>Idle</v>
      </c>
      <c r="P309" s="2">
        <f t="shared" si="52"/>
        <v>0</v>
      </c>
      <c r="Q309" s="2">
        <f t="shared" si="53"/>
        <v>0</v>
      </c>
      <c r="R309" s="2">
        <f t="shared" si="54"/>
        <v>0</v>
      </c>
      <c r="S309" s="2">
        <f t="shared" si="55"/>
        <v>0</v>
      </c>
      <c r="T309" s="2">
        <f t="shared" si="56"/>
        <v>0</v>
      </c>
      <c r="U309" s="2">
        <f>IF(O309="Reg", R309 * Inputs!$B$7, 0)</f>
        <v>0</v>
      </c>
      <c r="V309" s="2">
        <f>MAX(F309 + P309*Inputs!$B$15 - (Q309/Inputs!$B$16) - U309, 0)</f>
        <v>340</v>
      </c>
    </row>
    <row r="310" spans="1:22" x14ac:dyDescent="0.3">
      <c r="A310" s="1">
        <v>46035.833333333343</v>
      </c>
      <c r="B310" s="2">
        <v>59.955896473081133</v>
      </c>
      <c r="C310" s="2">
        <v>2.535090607668808</v>
      </c>
      <c r="D310" s="2">
        <f t="shared" si="48"/>
        <v>44.078934045417263</v>
      </c>
      <c r="E310" s="2">
        <f t="shared" si="49"/>
        <v>71.995405075545548</v>
      </c>
      <c r="F310" s="2">
        <f t="shared" si="57"/>
        <v>340</v>
      </c>
      <c r="G310" s="2">
        <f t="shared" si="58"/>
        <v>0</v>
      </c>
      <c r="H310" s="2">
        <f>MIN(Inputs!$B$2, (Inputs!$B$14 - F310)/Inputs!$B$15)</f>
        <v>0</v>
      </c>
      <c r="I310" s="2">
        <f>MAX(MIN(Inputs!$B$2, F310*Inputs!$B$16, Inputs!$B$14*Inputs!$B$4 - G310), 0)</f>
        <v>170</v>
      </c>
      <c r="J310" s="2">
        <f>MAX(MIN(Inputs!$B$2, F310*Inputs!$B$16, (Inputs!$B$14-F310)/Inputs!$B$15)*Inputs!$B$9, 0)</f>
        <v>0</v>
      </c>
      <c r="K310" s="2">
        <f>MAX(E310*Inputs!$B$5 - B310 - Inputs!$B$8, 0) * H310</f>
        <v>0</v>
      </c>
      <c r="L310" s="2">
        <f>IF(B310 &gt;= D310*Inputs!$B$10, MAX(B310 - E310/Inputs!$B$5 - Inputs!$B$8, 0) * I310, 0)</f>
        <v>0</v>
      </c>
      <c r="M310" s="2">
        <f t="shared" si="50"/>
        <v>0</v>
      </c>
      <c r="N310" s="3" t="str">
        <f t="shared" si="51"/>
        <v>Idle</v>
      </c>
      <c r="O310" s="3" t="str">
        <f t="shared" si="59"/>
        <v>Idle</v>
      </c>
      <c r="P310" s="2">
        <f t="shared" si="52"/>
        <v>0</v>
      </c>
      <c r="Q310" s="2">
        <f t="shared" si="53"/>
        <v>0</v>
      </c>
      <c r="R310" s="2">
        <f t="shared" si="54"/>
        <v>0</v>
      </c>
      <c r="S310" s="2">
        <f t="shared" si="55"/>
        <v>0</v>
      </c>
      <c r="T310" s="2">
        <f t="shared" si="56"/>
        <v>0</v>
      </c>
      <c r="U310" s="2">
        <f>IF(O310="Reg", R310 * Inputs!$B$7, 0)</f>
        <v>0</v>
      </c>
      <c r="V310" s="2">
        <f>MAX(F310 + P310*Inputs!$B$15 - (Q310/Inputs!$B$16) - U310, 0)</f>
        <v>340</v>
      </c>
    </row>
    <row r="311" spans="1:22" x14ac:dyDescent="0.3">
      <c r="A311" s="1">
        <v>46035.875</v>
      </c>
      <c r="B311" s="2">
        <v>61.996322655378641</v>
      </c>
      <c r="C311" s="2">
        <v>14.085701147455531</v>
      </c>
      <c r="D311" s="2">
        <f t="shared" si="48"/>
        <v>44.078934045417263</v>
      </c>
      <c r="E311" s="2">
        <f t="shared" si="49"/>
        <v>62.141769879773641</v>
      </c>
      <c r="F311" s="2">
        <f t="shared" si="57"/>
        <v>340</v>
      </c>
      <c r="G311" s="2">
        <f t="shared" si="58"/>
        <v>0</v>
      </c>
      <c r="H311" s="2">
        <f>MIN(Inputs!$B$2, (Inputs!$B$14 - F311)/Inputs!$B$15)</f>
        <v>0</v>
      </c>
      <c r="I311" s="2">
        <f>MAX(MIN(Inputs!$B$2, F311*Inputs!$B$16, Inputs!$B$14*Inputs!$B$4 - G311), 0)</f>
        <v>170</v>
      </c>
      <c r="J311" s="2">
        <f>MAX(MIN(Inputs!$B$2, F311*Inputs!$B$16, (Inputs!$B$14-F311)/Inputs!$B$15)*Inputs!$B$9, 0)</f>
        <v>0</v>
      </c>
      <c r="K311" s="2">
        <f>MAX(E311*Inputs!$B$5 - B311 - Inputs!$B$8, 0) * H311</f>
        <v>0</v>
      </c>
      <c r="L311" s="2">
        <f>IF(B311 &gt;= D311*Inputs!$B$10, MAX(B311 - E311/Inputs!$B$5 - Inputs!$B$8, 0) * I311, 0)</f>
        <v>0</v>
      </c>
      <c r="M311" s="2">
        <f t="shared" si="50"/>
        <v>0</v>
      </c>
      <c r="N311" s="3" t="str">
        <f t="shared" si="51"/>
        <v>Idle</v>
      </c>
      <c r="O311" s="3" t="str">
        <f t="shared" si="59"/>
        <v>Idle</v>
      </c>
      <c r="P311" s="2">
        <f t="shared" si="52"/>
        <v>0</v>
      </c>
      <c r="Q311" s="2">
        <f t="shared" si="53"/>
        <v>0</v>
      </c>
      <c r="R311" s="2">
        <f t="shared" si="54"/>
        <v>0</v>
      </c>
      <c r="S311" s="2">
        <f t="shared" si="55"/>
        <v>0</v>
      </c>
      <c r="T311" s="2">
        <f t="shared" si="56"/>
        <v>0</v>
      </c>
      <c r="U311" s="2">
        <f>IF(O311="Reg", R311 * Inputs!$B$7, 0)</f>
        <v>0</v>
      </c>
      <c r="V311" s="2">
        <f>MAX(F311 + P311*Inputs!$B$15 - (Q311/Inputs!$B$16) - U311, 0)</f>
        <v>340</v>
      </c>
    </row>
    <row r="312" spans="1:22" x14ac:dyDescent="0.3">
      <c r="A312" s="1">
        <v>46035.916666666657</v>
      </c>
      <c r="B312" s="2">
        <v>216.1574664918231</v>
      </c>
      <c r="C312" s="2">
        <v>7.9164600141208634</v>
      </c>
      <c r="D312" s="2">
        <f t="shared" si="48"/>
        <v>44.078934045417263</v>
      </c>
      <c r="E312" s="2">
        <f t="shared" si="49"/>
        <v>51.856082194216981</v>
      </c>
      <c r="F312" s="2">
        <f t="shared" si="57"/>
        <v>340</v>
      </c>
      <c r="G312" s="2">
        <f t="shared" si="58"/>
        <v>0</v>
      </c>
      <c r="H312" s="2">
        <f>MIN(Inputs!$B$2, (Inputs!$B$14 - F312)/Inputs!$B$15)</f>
        <v>0</v>
      </c>
      <c r="I312" s="2">
        <f>MAX(MIN(Inputs!$B$2, F312*Inputs!$B$16, Inputs!$B$14*Inputs!$B$4 - G312), 0)</f>
        <v>170</v>
      </c>
      <c r="J312" s="2">
        <f>MAX(MIN(Inputs!$B$2, F312*Inputs!$B$16, (Inputs!$B$14-F312)/Inputs!$B$15)*Inputs!$B$9, 0)</f>
        <v>0</v>
      </c>
      <c r="K312" s="2">
        <f>MAX(E312*Inputs!$B$5 - B312 - Inputs!$B$8, 0) * H312</f>
        <v>0</v>
      </c>
      <c r="L312" s="2">
        <f>IF(B312 &gt;= D312*Inputs!$B$10, MAX(B312 - E312/Inputs!$B$5 - Inputs!$B$8, 0) * I312, 0)</f>
        <v>23329.117061545283</v>
      </c>
      <c r="M312" s="2">
        <f t="shared" si="50"/>
        <v>0</v>
      </c>
      <c r="N312" s="3" t="str">
        <f t="shared" si="51"/>
        <v>Discharge</v>
      </c>
      <c r="O312" s="3" t="str">
        <f t="shared" si="59"/>
        <v>Discharge</v>
      </c>
      <c r="P312" s="2">
        <f t="shared" si="52"/>
        <v>0</v>
      </c>
      <c r="Q312" s="2">
        <f t="shared" si="53"/>
        <v>170</v>
      </c>
      <c r="R312" s="2">
        <f t="shared" si="54"/>
        <v>0</v>
      </c>
      <c r="S312" s="2">
        <f t="shared" si="55"/>
        <v>36746.76930360993</v>
      </c>
      <c r="T312" s="2">
        <f t="shared" si="56"/>
        <v>0</v>
      </c>
      <c r="U312" s="2">
        <f>IF(O312="Reg", R312 * Inputs!$B$7, 0)</f>
        <v>0</v>
      </c>
      <c r="V312" s="2">
        <f>MAX(F312 + P312*Inputs!$B$15 - (Q312/Inputs!$B$16) - U312, 0)</f>
        <v>170</v>
      </c>
    </row>
    <row r="313" spans="1:22" x14ac:dyDescent="0.3">
      <c r="A313" s="1">
        <v>46035.958333333343</v>
      </c>
      <c r="B313" s="2">
        <v>42.295041952891118</v>
      </c>
      <c r="C313" s="2">
        <v>16.826902093307311</v>
      </c>
      <c r="D313" s="2">
        <f t="shared" si="48"/>
        <v>44.078934045417263</v>
      </c>
      <c r="E313" s="2">
        <f t="shared" si="49"/>
        <v>15.829837778913143</v>
      </c>
      <c r="F313" s="2">
        <f t="shared" si="57"/>
        <v>170</v>
      </c>
      <c r="G313" s="2">
        <f t="shared" si="58"/>
        <v>170</v>
      </c>
      <c r="H313" s="2">
        <f>MIN(Inputs!$B$2, (Inputs!$B$14 - F313)/Inputs!$B$15)</f>
        <v>170</v>
      </c>
      <c r="I313" s="2">
        <f>MAX(MIN(Inputs!$B$2, F313*Inputs!$B$16, Inputs!$B$14*Inputs!$B$4 - G313), 0)</f>
        <v>170</v>
      </c>
      <c r="J313" s="2">
        <f>MAX(MIN(Inputs!$B$2, F313*Inputs!$B$16, (Inputs!$B$14-F313)/Inputs!$B$15)*Inputs!$B$9, 0)</f>
        <v>136</v>
      </c>
      <c r="K313" s="2">
        <f>MAX(E313*Inputs!$B$5 - B313 - Inputs!$B$8, 0) * H313</f>
        <v>0</v>
      </c>
      <c r="L313" s="2">
        <f>IF(B313 &gt;= D313*Inputs!$B$10, MAX(B313 - E313/Inputs!$B$5 - Inputs!$B$8, 0) * I313, 0)</f>
        <v>0</v>
      </c>
      <c r="M313" s="2">
        <f t="shared" si="50"/>
        <v>2288.4586846897942</v>
      </c>
      <c r="N313" s="3" t="str">
        <f t="shared" si="51"/>
        <v>Reg</v>
      </c>
      <c r="O313" s="3" t="str">
        <f t="shared" si="59"/>
        <v>Discharge</v>
      </c>
      <c r="P313" s="2">
        <f t="shared" si="52"/>
        <v>0</v>
      </c>
      <c r="Q313" s="2">
        <f t="shared" si="53"/>
        <v>170</v>
      </c>
      <c r="R313" s="2">
        <f t="shared" si="54"/>
        <v>0</v>
      </c>
      <c r="S313" s="2">
        <f t="shared" si="55"/>
        <v>7190.1571319914901</v>
      </c>
      <c r="T313" s="2">
        <f t="shared" si="56"/>
        <v>0</v>
      </c>
      <c r="U313" s="2">
        <f>IF(O313="Reg", R313 * Inputs!$B$7, 0)</f>
        <v>0</v>
      </c>
      <c r="V313" s="2">
        <f>MAX(F313 + P313*Inputs!$B$15 - (Q313/Inputs!$B$16) - U313, 0)</f>
        <v>0</v>
      </c>
    </row>
    <row r="314" spans="1:22" x14ac:dyDescent="0.3">
      <c r="A314" s="1">
        <v>46036</v>
      </c>
      <c r="B314" s="2">
        <v>26.186591606573611</v>
      </c>
      <c r="C314" s="2">
        <v>58.370497349427843</v>
      </c>
      <c r="D314" s="2">
        <f t="shared" si="48"/>
        <v>31.264167751021841</v>
      </c>
      <c r="E314" s="2">
        <f t="shared" si="49"/>
        <v>8.7806641200979545</v>
      </c>
      <c r="F314" s="2">
        <f t="shared" si="57"/>
        <v>0</v>
      </c>
      <c r="G314" s="2">
        <f t="shared" si="58"/>
        <v>0</v>
      </c>
      <c r="H314" s="2">
        <f>MIN(Inputs!$B$2, (Inputs!$B$14 - F314)/Inputs!$B$15)</f>
        <v>170</v>
      </c>
      <c r="I314" s="2">
        <f>MAX(MIN(Inputs!$B$2, F314*Inputs!$B$16, Inputs!$B$14*Inputs!$B$4 - G314), 0)</f>
        <v>0</v>
      </c>
      <c r="J314" s="2">
        <f>MAX(MIN(Inputs!$B$2, F314*Inputs!$B$16, (Inputs!$B$14-F314)/Inputs!$B$15)*Inputs!$B$9, 0)</f>
        <v>0</v>
      </c>
      <c r="K314" s="2">
        <f>MAX(E314*Inputs!$B$5 - B314 - Inputs!$B$8, 0) * H314</f>
        <v>0</v>
      </c>
      <c r="L314" s="2">
        <f>IF(B314 &gt;= D314*Inputs!$B$10, MAX(B314 - E314/Inputs!$B$5 - Inputs!$B$8, 0) * I314, 0)</f>
        <v>0</v>
      </c>
      <c r="M314" s="2">
        <f t="shared" si="50"/>
        <v>0</v>
      </c>
      <c r="N314" s="3" t="str">
        <f t="shared" si="51"/>
        <v>Idle</v>
      </c>
      <c r="O314" s="3" t="str">
        <f t="shared" si="59"/>
        <v>Idle</v>
      </c>
      <c r="P314" s="2">
        <f t="shared" si="52"/>
        <v>0</v>
      </c>
      <c r="Q314" s="2">
        <f t="shared" si="53"/>
        <v>0</v>
      </c>
      <c r="R314" s="2">
        <f t="shared" si="54"/>
        <v>0</v>
      </c>
      <c r="S314" s="2">
        <f t="shared" si="55"/>
        <v>0</v>
      </c>
      <c r="T314" s="2">
        <f t="shared" si="56"/>
        <v>0</v>
      </c>
      <c r="U314" s="2">
        <f>IF(O314="Reg", R314 * Inputs!$B$7, 0)</f>
        <v>0</v>
      </c>
      <c r="V314" s="2">
        <f>MAX(F314 + P314*Inputs!$B$15 - (Q314/Inputs!$B$16) - U314, 0)</f>
        <v>0</v>
      </c>
    </row>
    <row r="315" spans="1:22" x14ac:dyDescent="0.3">
      <c r="A315" s="1">
        <v>46036.041666666657</v>
      </c>
      <c r="B315" s="2">
        <v>25.38111127352574</v>
      </c>
      <c r="C315" s="2">
        <v>8.9898151145410896</v>
      </c>
      <c r="D315" s="2">
        <f t="shared" si="48"/>
        <v>31.264167751021841</v>
      </c>
      <c r="E315" s="2">
        <f t="shared" si="49"/>
        <v>4.4162321856690196</v>
      </c>
      <c r="F315" s="2">
        <f t="shared" si="57"/>
        <v>0</v>
      </c>
      <c r="G315" s="2">
        <f t="shared" si="58"/>
        <v>0</v>
      </c>
      <c r="H315" s="2">
        <f>MIN(Inputs!$B$2, (Inputs!$B$14 - F315)/Inputs!$B$15)</f>
        <v>170</v>
      </c>
      <c r="I315" s="2">
        <f>MAX(MIN(Inputs!$B$2, F315*Inputs!$B$16, Inputs!$B$14*Inputs!$B$4 - G315), 0)</f>
        <v>0</v>
      </c>
      <c r="J315" s="2">
        <f>MAX(MIN(Inputs!$B$2, F315*Inputs!$B$16, (Inputs!$B$14-F315)/Inputs!$B$15)*Inputs!$B$9, 0)</f>
        <v>0</v>
      </c>
      <c r="K315" s="2">
        <f>MAX(E315*Inputs!$B$5 - B315 - Inputs!$B$8, 0) * H315</f>
        <v>0</v>
      </c>
      <c r="L315" s="2">
        <f>IF(B315 &gt;= D315*Inputs!$B$10, MAX(B315 - E315/Inputs!$B$5 - Inputs!$B$8, 0) * I315, 0)</f>
        <v>0</v>
      </c>
      <c r="M315" s="2">
        <f t="shared" si="50"/>
        <v>0</v>
      </c>
      <c r="N315" s="3" t="str">
        <f t="shared" si="51"/>
        <v>Idle</v>
      </c>
      <c r="O315" s="3" t="str">
        <f t="shared" si="59"/>
        <v>Idle</v>
      </c>
      <c r="P315" s="2">
        <f t="shared" si="52"/>
        <v>0</v>
      </c>
      <c r="Q315" s="2">
        <f t="shared" si="53"/>
        <v>0</v>
      </c>
      <c r="R315" s="2">
        <f t="shared" si="54"/>
        <v>0</v>
      </c>
      <c r="S315" s="2">
        <f t="shared" si="55"/>
        <v>0</v>
      </c>
      <c r="T315" s="2">
        <f t="shared" si="56"/>
        <v>0</v>
      </c>
      <c r="U315" s="2">
        <f>IF(O315="Reg", R315 * Inputs!$B$7, 0)</f>
        <v>0</v>
      </c>
      <c r="V315" s="2">
        <f>MAX(F315 + P315*Inputs!$B$15 - (Q315/Inputs!$B$16) - U315, 0)</f>
        <v>0</v>
      </c>
    </row>
    <row r="316" spans="1:22" x14ac:dyDescent="0.3">
      <c r="A316" s="1">
        <v>46036.083333333343</v>
      </c>
      <c r="B316" s="2">
        <v>0.83408529844970047</v>
      </c>
      <c r="C316" s="2">
        <v>7.7308629996962797</v>
      </c>
      <c r="D316" s="2">
        <f t="shared" si="48"/>
        <v>31.264167751021841</v>
      </c>
      <c r="E316" s="2">
        <f t="shared" si="49"/>
        <v>0.18604697341473009</v>
      </c>
      <c r="F316" s="2">
        <f t="shared" si="57"/>
        <v>0</v>
      </c>
      <c r="G316" s="2">
        <f t="shared" si="58"/>
        <v>0</v>
      </c>
      <c r="H316" s="2">
        <f>MIN(Inputs!$B$2, (Inputs!$B$14 - F316)/Inputs!$B$15)</f>
        <v>170</v>
      </c>
      <c r="I316" s="2">
        <f>MAX(MIN(Inputs!$B$2, F316*Inputs!$B$16, Inputs!$B$14*Inputs!$B$4 - G316), 0)</f>
        <v>0</v>
      </c>
      <c r="J316" s="2">
        <f>MAX(MIN(Inputs!$B$2, F316*Inputs!$B$16, (Inputs!$B$14-F316)/Inputs!$B$15)*Inputs!$B$9, 0)</f>
        <v>0</v>
      </c>
      <c r="K316" s="2">
        <f>MAX(E316*Inputs!$B$5 - B316 - Inputs!$B$8, 0) * H316</f>
        <v>0</v>
      </c>
      <c r="L316" s="2">
        <f>IF(B316 &gt;= D316*Inputs!$B$10, MAX(B316 - E316/Inputs!$B$5 - Inputs!$B$8, 0) * I316, 0)</f>
        <v>0</v>
      </c>
      <c r="M316" s="2">
        <f t="shared" si="50"/>
        <v>0</v>
      </c>
      <c r="N316" s="3" t="str">
        <f t="shared" si="51"/>
        <v>Idle</v>
      </c>
      <c r="O316" s="3" t="str">
        <f t="shared" si="59"/>
        <v>Idle</v>
      </c>
      <c r="P316" s="2">
        <f t="shared" si="52"/>
        <v>0</v>
      </c>
      <c r="Q316" s="2">
        <f t="shared" si="53"/>
        <v>0</v>
      </c>
      <c r="R316" s="2">
        <f t="shared" si="54"/>
        <v>0</v>
      </c>
      <c r="S316" s="2">
        <f t="shared" si="55"/>
        <v>0</v>
      </c>
      <c r="T316" s="2">
        <f t="shared" si="56"/>
        <v>0</v>
      </c>
      <c r="U316" s="2">
        <f>IF(O316="Reg", R316 * Inputs!$B$7, 0)</f>
        <v>0</v>
      </c>
      <c r="V316" s="2">
        <f>MAX(F316 + P316*Inputs!$B$15 - (Q316/Inputs!$B$16) - U316, 0)</f>
        <v>0</v>
      </c>
    </row>
    <row r="317" spans="1:22" x14ac:dyDescent="0.3">
      <c r="A317" s="1">
        <v>46036.125</v>
      </c>
      <c r="B317" s="2">
        <v>0.28219654203868011</v>
      </c>
      <c r="C317" s="2">
        <v>3.0952810237788921</v>
      </c>
      <c r="D317" s="2">
        <f t="shared" si="48"/>
        <v>31.264167751021841</v>
      </c>
      <c r="E317" s="2">
        <f t="shared" si="49"/>
        <v>4.7032757006446685E-2</v>
      </c>
      <c r="F317" s="2">
        <f t="shared" si="57"/>
        <v>0</v>
      </c>
      <c r="G317" s="2">
        <f t="shared" si="58"/>
        <v>0</v>
      </c>
      <c r="H317" s="2">
        <f>MIN(Inputs!$B$2, (Inputs!$B$14 - F317)/Inputs!$B$15)</f>
        <v>170</v>
      </c>
      <c r="I317" s="2">
        <f>MAX(MIN(Inputs!$B$2, F317*Inputs!$B$16, Inputs!$B$14*Inputs!$B$4 - G317), 0)</f>
        <v>0</v>
      </c>
      <c r="J317" s="2">
        <f>MAX(MIN(Inputs!$B$2, F317*Inputs!$B$16, (Inputs!$B$14-F317)/Inputs!$B$15)*Inputs!$B$9, 0)</f>
        <v>0</v>
      </c>
      <c r="K317" s="2">
        <f>MAX(E317*Inputs!$B$5 - B317 - Inputs!$B$8, 0) * H317</f>
        <v>0</v>
      </c>
      <c r="L317" s="2">
        <f>IF(B317 &gt;= D317*Inputs!$B$10, MAX(B317 - E317/Inputs!$B$5 - Inputs!$B$8, 0) * I317, 0)</f>
        <v>0</v>
      </c>
      <c r="M317" s="2">
        <f t="shared" si="50"/>
        <v>0</v>
      </c>
      <c r="N317" s="3" t="str">
        <f t="shared" si="51"/>
        <v>Idle</v>
      </c>
      <c r="O317" s="3" t="str">
        <f t="shared" si="59"/>
        <v>Idle</v>
      </c>
      <c r="P317" s="2">
        <f t="shared" si="52"/>
        <v>0</v>
      </c>
      <c r="Q317" s="2">
        <f t="shared" si="53"/>
        <v>0</v>
      </c>
      <c r="R317" s="2">
        <f t="shared" si="54"/>
        <v>0</v>
      </c>
      <c r="S317" s="2">
        <f t="shared" si="55"/>
        <v>0</v>
      </c>
      <c r="T317" s="2">
        <f t="shared" si="56"/>
        <v>0</v>
      </c>
      <c r="U317" s="2">
        <f>IF(O317="Reg", R317 * Inputs!$B$7, 0)</f>
        <v>0</v>
      </c>
      <c r="V317" s="2">
        <f>MAX(F317 + P317*Inputs!$B$15 - (Q317/Inputs!$B$16) - U317, 0)</f>
        <v>0</v>
      </c>
    </row>
    <row r="318" spans="1:22" x14ac:dyDescent="0.3">
      <c r="A318" s="1">
        <v>46036.166666666657</v>
      </c>
      <c r="B318" s="2">
        <v>0</v>
      </c>
      <c r="C318" s="2">
        <v>9.3226469011034503</v>
      </c>
      <c r="D318" s="2">
        <f t="shared" si="48"/>
        <v>31.264167751021841</v>
      </c>
      <c r="E318" s="2">
        <f t="shared" si="49"/>
        <v>0.58751097769533167</v>
      </c>
      <c r="F318" s="2">
        <f t="shared" si="57"/>
        <v>0</v>
      </c>
      <c r="G318" s="2">
        <f t="shared" si="58"/>
        <v>0</v>
      </c>
      <c r="H318" s="2">
        <f>MIN(Inputs!$B$2, (Inputs!$B$14 - F318)/Inputs!$B$15)</f>
        <v>170</v>
      </c>
      <c r="I318" s="2">
        <f>MAX(MIN(Inputs!$B$2, F318*Inputs!$B$16, Inputs!$B$14*Inputs!$B$4 - G318), 0)</f>
        <v>0</v>
      </c>
      <c r="J318" s="2">
        <f>MAX(MIN(Inputs!$B$2, F318*Inputs!$B$16, (Inputs!$B$14-F318)/Inputs!$B$15)*Inputs!$B$9, 0)</f>
        <v>0</v>
      </c>
      <c r="K318" s="2">
        <f>MAX(E318*Inputs!$B$5 - B318 - Inputs!$B$8, 0) * H318</f>
        <v>0</v>
      </c>
      <c r="L318" s="2">
        <f>IF(B318 &gt;= D318*Inputs!$B$10, MAX(B318 - E318/Inputs!$B$5 - Inputs!$B$8, 0) * I318, 0)</f>
        <v>0</v>
      </c>
      <c r="M318" s="2">
        <f t="shared" si="50"/>
        <v>0</v>
      </c>
      <c r="N318" s="3" t="str">
        <f t="shared" si="51"/>
        <v>Idle</v>
      </c>
      <c r="O318" s="3" t="str">
        <f t="shared" si="59"/>
        <v>Idle</v>
      </c>
      <c r="P318" s="2">
        <f t="shared" si="52"/>
        <v>0</v>
      </c>
      <c r="Q318" s="2">
        <f t="shared" si="53"/>
        <v>0</v>
      </c>
      <c r="R318" s="2">
        <f t="shared" si="54"/>
        <v>0</v>
      </c>
      <c r="S318" s="2">
        <f t="shared" si="55"/>
        <v>0</v>
      </c>
      <c r="T318" s="2">
        <f t="shared" si="56"/>
        <v>0</v>
      </c>
      <c r="U318" s="2">
        <f>IF(O318="Reg", R318 * Inputs!$B$7, 0)</f>
        <v>0</v>
      </c>
      <c r="V318" s="2">
        <f>MAX(F318 + P318*Inputs!$B$15 - (Q318/Inputs!$B$16) - U318, 0)</f>
        <v>0</v>
      </c>
    </row>
    <row r="319" spans="1:22" x14ac:dyDescent="0.3">
      <c r="A319" s="1">
        <v>46036.208333333343</v>
      </c>
      <c r="B319" s="2">
        <v>0</v>
      </c>
      <c r="C319" s="2">
        <v>11.811842289674511</v>
      </c>
      <c r="D319" s="2">
        <f t="shared" si="48"/>
        <v>31.264167751021841</v>
      </c>
      <c r="E319" s="2">
        <f t="shared" si="49"/>
        <v>3.2247203814645515</v>
      </c>
      <c r="F319" s="2">
        <f t="shared" si="57"/>
        <v>0</v>
      </c>
      <c r="G319" s="2">
        <f t="shared" si="58"/>
        <v>0</v>
      </c>
      <c r="H319" s="2">
        <f>MIN(Inputs!$B$2, (Inputs!$B$14 - F319)/Inputs!$B$15)</f>
        <v>170</v>
      </c>
      <c r="I319" s="2">
        <f>MAX(MIN(Inputs!$B$2, F319*Inputs!$B$16, Inputs!$B$14*Inputs!$B$4 - G319), 0)</f>
        <v>0</v>
      </c>
      <c r="J319" s="2">
        <f>MAX(MIN(Inputs!$B$2, F319*Inputs!$B$16, (Inputs!$B$14-F319)/Inputs!$B$15)*Inputs!$B$9, 0)</f>
        <v>0</v>
      </c>
      <c r="K319" s="2">
        <f>MAX(E319*Inputs!$B$5 - B319 - Inputs!$B$8, 0) * H319</f>
        <v>0</v>
      </c>
      <c r="L319" s="2">
        <f>IF(B319 &gt;= D319*Inputs!$B$10, MAX(B319 - E319/Inputs!$B$5 - Inputs!$B$8, 0) * I319, 0)</f>
        <v>0</v>
      </c>
      <c r="M319" s="2">
        <f t="shared" si="50"/>
        <v>0</v>
      </c>
      <c r="N319" s="3" t="str">
        <f t="shared" si="51"/>
        <v>Idle</v>
      </c>
      <c r="O319" s="3" t="str">
        <f t="shared" si="59"/>
        <v>Idle</v>
      </c>
      <c r="P319" s="2">
        <f t="shared" si="52"/>
        <v>0</v>
      </c>
      <c r="Q319" s="2">
        <f t="shared" si="53"/>
        <v>0</v>
      </c>
      <c r="R319" s="2">
        <f t="shared" si="54"/>
        <v>0</v>
      </c>
      <c r="S319" s="2">
        <f t="shared" si="55"/>
        <v>0</v>
      </c>
      <c r="T319" s="2">
        <f t="shared" si="56"/>
        <v>0</v>
      </c>
      <c r="U319" s="2">
        <f>IF(O319="Reg", R319 * Inputs!$B$7, 0)</f>
        <v>0</v>
      </c>
      <c r="V319" s="2">
        <f>MAX(F319 + P319*Inputs!$B$15 - (Q319/Inputs!$B$16) - U319, 0)</f>
        <v>0</v>
      </c>
    </row>
    <row r="320" spans="1:22" x14ac:dyDescent="0.3">
      <c r="A320" s="1">
        <v>46036.25</v>
      </c>
      <c r="B320" s="2">
        <v>0</v>
      </c>
      <c r="C320" s="2">
        <v>2.1291896753914181</v>
      </c>
      <c r="D320" s="2">
        <f t="shared" si="48"/>
        <v>31.264167751021841</v>
      </c>
      <c r="E320" s="2">
        <f t="shared" si="49"/>
        <v>7.9266285931483393</v>
      </c>
      <c r="F320" s="2">
        <f t="shared" si="57"/>
        <v>0</v>
      </c>
      <c r="G320" s="2">
        <f t="shared" si="58"/>
        <v>0</v>
      </c>
      <c r="H320" s="2">
        <f>MIN(Inputs!$B$2, (Inputs!$B$14 - F320)/Inputs!$B$15)</f>
        <v>170</v>
      </c>
      <c r="I320" s="2">
        <f>MAX(MIN(Inputs!$B$2, F320*Inputs!$B$16, Inputs!$B$14*Inputs!$B$4 - G320), 0)</f>
        <v>0</v>
      </c>
      <c r="J320" s="2">
        <f>MAX(MIN(Inputs!$B$2, F320*Inputs!$B$16, (Inputs!$B$14-F320)/Inputs!$B$15)*Inputs!$B$9, 0)</f>
        <v>0</v>
      </c>
      <c r="K320" s="2">
        <f>MAX(E320*Inputs!$B$5 - B320 - Inputs!$B$8, 0) * H320</f>
        <v>0</v>
      </c>
      <c r="L320" s="2">
        <f>IF(B320 &gt;= D320*Inputs!$B$10, MAX(B320 - E320/Inputs!$B$5 - Inputs!$B$8, 0) * I320, 0)</f>
        <v>0</v>
      </c>
      <c r="M320" s="2">
        <f t="shared" si="50"/>
        <v>0</v>
      </c>
      <c r="N320" s="3" t="str">
        <f t="shared" si="51"/>
        <v>Idle</v>
      </c>
      <c r="O320" s="3" t="str">
        <f t="shared" si="59"/>
        <v>Idle</v>
      </c>
      <c r="P320" s="2">
        <f t="shared" si="52"/>
        <v>0</v>
      </c>
      <c r="Q320" s="2">
        <f t="shared" si="53"/>
        <v>0</v>
      </c>
      <c r="R320" s="2">
        <f t="shared" si="54"/>
        <v>0</v>
      </c>
      <c r="S320" s="2">
        <f t="shared" si="55"/>
        <v>0</v>
      </c>
      <c r="T320" s="2">
        <f t="shared" si="56"/>
        <v>0</v>
      </c>
      <c r="U320" s="2">
        <f>IF(O320="Reg", R320 * Inputs!$B$7, 0)</f>
        <v>0</v>
      </c>
      <c r="V320" s="2">
        <f>MAX(F320 + P320*Inputs!$B$15 - (Q320/Inputs!$B$16) - U320, 0)</f>
        <v>0</v>
      </c>
    </row>
    <row r="321" spans="1:22" x14ac:dyDescent="0.3">
      <c r="A321" s="1">
        <v>46036.291666666657</v>
      </c>
      <c r="B321" s="2">
        <v>0</v>
      </c>
      <c r="C321" s="2">
        <v>6.0715465871568801</v>
      </c>
      <c r="D321" s="2">
        <f t="shared" si="48"/>
        <v>31.264167751021841</v>
      </c>
      <c r="E321" s="2">
        <f t="shared" si="49"/>
        <v>13.587409141538018</v>
      </c>
      <c r="F321" s="2">
        <f t="shared" si="57"/>
        <v>0</v>
      </c>
      <c r="G321" s="2">
        <f t="shared" si="58"/>
        <v>0</v>
      </c>
      <c r="H321" s="2">
        <f>MIN(Inputs!$B$2, (Inputs!$B$14 - F321)/Inputs!$B$15)</f>
        <v>170</v>
      </c>
      <c r="I321" s="2">
        <f>MAX(MIN(Inputs!$B$2, F321*Inputs!$B$16, Inputs!$B$14*Inputs!$B$4 - G321), 0)</f>
        <v>0</v>
      </c>
      <c r="J321" s="2">
        <f>MAX(MIN(Inputs!$B$2, F321*Inputs!$B$16, (Inputs!$B$14-F321)/Inputs!$B$15)*Inputs!$B$9, 0)</f>
        <v>0</v>
      </c>
      <c r="K321" s="2">
        <f>MAX(E321*Inputs!$B$5 - B321 - Inputs!$B$8, 0) * H321</f>
        <v>0</v>
      </c>
      <c r="L321" s="2">
        <f>IF(B321 &gt;= D321*Inputs!$B$10, MAX(B321 - E321/Inputs!$B$5 - Inputs!$B$8, 0) * I321, 0)</f>
        <v>0</v>
      </c>
      <c r="M321" s="2">
        <f t="shared" si="50"/>
        <v>0</v>
      </c>
      <c r="N321" s="3" t="str">
        <f t="shared" si="51"/>
        <v>Idle</v>
      </c>
      <c r="O321" s="3" t="str">
        <f t="shared" si="59"/>
        <v>Idle</v>
      </c>
      <c r="P321" s="2">
        <f t="shared" si="52"/>
        <v>0</v>
      </c>
      <c r="Q321" s="2">
        <f t="shared" si="53"/>
        <v>0</v>
      </c>
      <c r="R321" s="2">
        <f t="shared" si="54"/>
        <v>0</v>
      </c>
      <c r="S321" s="2">
        <f t="shared" si="55"/>
        <v>0</v>
      </c>
      <c r="T321" s="2">
        <f t="shared" si="56"/>
        <v>0</v>
      </c>
      <c r="U321" s="2">
        <f>IF(O321="Reg", R321 * Inputs!$B$7, 0)</f>
        <v>0</v>
      </c>
      <c r="V321" s="2">
        <f>MAX(F321 + P321*Inputs!$B$15 - (Q321/Inputs!$B$16) - U321, 0)</f>
        <v>0</v>
      </c>
    </row>
    <row r="322" spans="1:22" x14ac:dyDescent="0.3">
      <c r="A322" s="1">
        <v>46036.333333333343</v>
      </c>
      <c r="B322" s="2">
        <v>0</v>
      </c>
      <c r="C322" s="2">
        <v>29.903668266357169</v>
      </c>
      <c r="D322" s="2">
        <f t="shared" ref="D322:D385" si="60">AVERAGEIFS(B:B, A:A, "&gt;="&amp;INT(A322), A:A, "&lt;"&amp;INT(A322)+1)</f>
        <v>31.264167751021841</v>
      </c>
      <c r="E322" s="2">
        <f t="shared" ref="E322:E385" si="61">AVERAGE(B322:B327)</f>
        <v>20.673005511494555</v>
      </c>
      <c r="F322" s="2">
        <f t="shared" si="57"/>
        <v>0</v>
      </c>
      <c r="G322" s="2">
        <f t="shared" si="58"/>
        <v>0</v>
      </c>
      <c r="H322" s="2">
        <f>MIN(Inputs!$B$2, (Inputs!$B$14 - F322)/Inputs!$B$15)</f>
        <v>170</v>
      </c>
      <c r="I322" s="2">
        <f>MAX(MIN(Inputs!$B$2, F322*Inputs!$B$16, Inputs!$B$14*Inputs!$B$4 - G322), 0)</f>
        <v>0</v>
      </c>
      <c r="J322" s="2">
        <f>MAX(MIN(Inputs!$B$2, F322*Inputs!$B$16, (Inputs!$B$14-F322)/Inputs!$B$15)*Inputs!$B$9, 0)</f>
        <v>0</v>
      </c>
      <c r="K322" s="2">
        <f>MAX(E322*Inputs!$B$5 - B322 - Inputs!$B$8, 0) * H322</f>
        <v>0</v>
      </c>
      <c r="L322" s="2">
        <f>IF(B322 &gt;= D322*Inputs!$B$10, MAX(B322 - E322/Inputs!$B$5 - Inputs!$B$8, 0) * I322, 0)</f>
        <v>0</v>
      </c>
      <c r="M322" s="2">
        <f t="shared" ref="M322:M385" si="62">C322 * J322</f>
        <v>0</v>
      </c>
      <c r="N322" s="3" t="str">
        <f t="shared" ref="N322:N385" si="63">IF(MAX(K322, L322, M322)&lt;=0, "Idle", IF(AND(M322&gt;=K322, M322&gt;=L322), "Reg", IF(L322&gt;=K322, "Discharge", "Charge")))</f>
        <v>Idle</v>
      </c>
      <c r="O322" s="3" t="str">
        <f t="shared" si="59"/>
        <v>Idle</v>
      </c>
      <c r="P322" s="2">
        <f t="shared" ref="P322:P385" si="64">IF(O322="Charge", H322, 0)</f>
        <v>0</v>
      </c>
      <c r="Q322" s="2">
        <f t="shared" ref="Q322:Q385" si="65">IF(O322="Discharge", I322, 0)</f>
        <v>0</v>
      </c>
      <c r="R322" s="2">
        <f t="shared" ref="R322:R385" si="66">IF(O322="Reg", J322, 0)</f>
        <v>0</v>
      </c>
      <c r="S322" s="2">
        <f t="shared" ref="S322:S385" si="67">(Q322 - P322) * B322</f>
        <v>0</v>
      </c>
      <c r="T322" s="2">
        <f t="shared" ref="T322:T385" si="68">R322 * C322</f>
        <v>0</v>
      </c>
      <c r="U322" s="2">
        <f>IF(O322="Reg", R322 * Inputs!$B$7, 0)</f>
        <v>0</v>
      </c>
      <c r="V322" s="2">
        <f>MAX(F322 + P322*Inputs!$B$15 - (Q322/Inputs!$B$16) - U322, 0)</f>
        <v>0</v>
      </c>
    </row>
    <row r="323" spans="1:22" x14ac:dyDescent="0.3">
      <c r="A323" s="1">
        <v>46036.375</v>
      </c>
      <c r="B323" s="2">
        <v>3.5250658661719898</v>
      </c>
      <c r="C323" s="2">
        <v>6.058804758723447</v>
      </c>
      <c r="D323" s="2">
        <f t="shared" si="60"/>
        <v>31.264167751021841</v>
      </c>
      <c r="E323" s="2">
        <f t="shared" si="61"/>
        <v>27.568349396992065</v>
      </c>
      <c r="F323" s="2">
        <f t="shared" ref="F323:F386" si="69">V322</f>
        <v>0</v>
      </c>
      <c r="G323" s="2">
        <f t="shared" ref="G323:G386" si="70">IF(INT(A323)=INT(A322), G322 + Q322, 0)</f>
        <v>0</v>
      </c>
      <c r="H323" s="2">
        <f>MIN(Inputs!$B$2, (Inputs!$B$14 - F323)/Inputs!$B$15)</f>
        <v>170</v>
      </c>
      <c r="I323" s="2">
        <f>MAX(MIN(Inputs!$B$2, F323*Inputs!$B$16, Inputs!$B$14*Inputs!$B$4 - G323), 0)</f>
        <v>0</v>
      </c>
      <c r="J323" s="2">
        <f>MAX(MIN(Inputs!$B$2, F323*Inputs!$B$16, (Inputs!$B$14-F323)/Inputs!$B$15)*Inputs!$B$9, 0)</f>
        <v>0</v>
      </c>
      <c r="K323" s="2">
        <f>MAX(E323*Inputs!$B$5 - B323 - Inputs!$B$8, 0) * H323</f>
        <v>124.96387254077504</v>
      </c>
      <c r="L323" s="2">
        <f>IF(B323 &gt;= D323*Inputs!$B$10, MAX(B323 - E323/Inputs!$B$5 - Inputs!$B$8, 0) * I323, 0)</f>
        <v>0</v>
      </c>
      <c r="M323" s="2">
        <f t="shared" si="62"/>
        <v>0</v>
      </c>
      <c r="N323" s="3" t="str">
        <f t="shared" si="63"/>
        <v>Charge</v>
      </c>
      <c r="O323" s="3" t="str">
        <f t="shared" si="59"/>
        <v>Charge</v>
      </c>
      <c r="P323" s="2">
        <f t="shared" si="64"/>
        <v>170</v>
      </c>
      <c r="Q323" s="2">
        <f t="shared" si="65"/>
        <v>0</v>
      </c>
      <c r="R323" s="2">
        <f t="shared" si="66"/>
        <v>0</v>
      </c>
      <c r="S323" s="2">
        <f t="shared" si="67"/>
        <v>-599.26119724923831</v>
      </c>
      <c r="T323" s="2">
        <f t="shared" si="68"/>
        <v>0</v>
      </c>
      <c r="U323" s="2">
        <f>IF(O323="Reg", R323 * Inputs!$B$7, 0)</f>
        <v>0</v>
      </c>
      <c r="V323" s="2">
        <f>MAX(F323 + P323*Inputs!$B$15 - (Q323/Inputs!$B$16) - U323, 0)</f>
        <v>170</v>
      </c>
    </row>
    <row r="324" spans="1:22" x14ac:dyDescent="0.3">
      <c r="A324" s="1">
        <v>46036.416666666657</v>
      </c>
      <c r="B324" s="2">
        <v>15.823256422615319</v>
      </c>
      <c r="C324" s="2">
        <v>3.7364730193172599</v>
      </c>
      <c r="D324" s="2">
        <f t="shared" si="60"/>
        <v>31.264167751021841</v>
      </c>
      <c r="E324" s="2">
        <f t="shared" si="61"/>
        <v>35.975781199032816</v>
      </c>
      <c r="F324" s="2">
        <f t="shared" si="69"/>
        <v>170</v>
      </c>
      <c r="G324" s="2">
        <f t="shared" si="70"/>
        <v>0</v>
      </c>
      <c r="H324" s="2">
        <f>MIN(Inputs!$B$2, (Inputs!$B$14 - F324)/Inputs!$B$15)</f>
        <v>170</v>
      </c>
      <c r="I324" s="2">
        <f>MAX(MIN(Inputs!$B$2, F324*Inputs!$B$16, Inputs!$B$14*Inputs!$B$4 - G324), 0)</f>
        <v>170</v>
      </c>
      <c r="J324" s="2">
        <f>MAX(MIN(Inputs!$B$2, F324*Inputs!$B$16, (Inputs!$B$14-F324)/Inputs!$B$15)*Inputs!$B$9, 0)</f>
        <v>136</v>
      </c>
      <c r="K324" s="2">
        <f>MAX(E324*Inputs!$B$5 - B324 - Inputs!$B$8, 0) * H324</f>
        <v>0</v>
      </c>
      <c r="L324" s="2">
        <f>IF(B324 &gt;= D324*Inputs!$B$10, MAX(B324 - E324/Inputs!$B$5 - Inputs!$B$8, 0) * I324, 0)</f>
        <v>0</v>
      </c>
      <c r="M324" s="2">
        <f t="shared" si="62"/>
        <v>508.16033062714735</v>
      </c>
      <c r="N324" s="3" t="str">
        <f t="shared" si="63"/>
        <v>Reg</v>
      </c>
      <c r="O324" s="3" t="str">
        <f t="shared" ref="O324:O387" si="71">IF(O323&lt;&gt;O322, O323, N324)</f>
        <v>Charge</v>
      </c>
      <c r="P324" s="2">
        <f t="shared" si="64"/>
        <v>170</v>
      </c>
      <c r="Q324" s="2">
        <f t="shared" si="65"/>
        <v>0</v>
      </c>
      <c r="R324" s="2">
        <f t="shared" si="66"/>
        <v>0</v>
      </c>
      <c r="S324" s="2">
        <f t="shared" si="67"/>
        <v>-2689.9535918446045</v>
      </c>
      <c r="T324" s="2">
        <f t="shared" si="68"/>
        <v>0</v>
      </c>
      <c r="U324" s="2">
        <f>IF(O324="Reg", R324 * Inputs!$B$7, 0)</f>
        <v>0</v>
      </c>
      <c r="V324" s="2">
        <f>MAX(F324 + P324*Inputs!$B$15 - (Q324/Inputs!$B$16) - U324, 0)</f>
        <v>340</v>
      </c>
    </row>
    <row r="325" spans="1:22" x14ac:dyDescent="0.3">
      <c r="A325" s="1">
        <v>46036.458333333343</v>
      </c>
      <c r="B325" s="2">
        <v>28.21144927010273</v>
      </c>
      <c r="C325" s="2">
        <v>53.860390122208543</v>
      </c>
      <c r="D325" s="2">
        <f t="shared" si="60"/>
        <v>31.264167751021841</v>
      </c>
      <c r="E325" s="2">
        <f t="shared" si="61"/>
        <v>43.376224069866659</v>
      </c>
      <c r="F325" s="2">
        <f t="shared" si="69"/>
        <v>340</v>
      </c>
      <c r="G325" s="2">
        <f t="shared" si="70"/>
        <v>0</v>
      </c>
      <c r="H325" s="2">
        <f>MIN(Inputs!$B$2, (Inputs!$B$14 - F325)/Inputs!$B$15)</f>
        <v>0</v>
      </c>
      <c r="I325" s="2">
        <f>MAX(MIN(Inputs!$B$2, F325*Inputs!$B$16, Inputs!$B$14*Inputs!$B$4 - G325), 0)</f>
        <v>170</v>
      </c>
      <c r="J325" s="2">
        <f>MAX(MIN(Inputs!$B$2, F325*Inputs!$B$16, (Inputs!$B$14-F325)/Inputs!$B$15)*Inputs!$B$9, 0)</f>
        <v>0</v>
      </c>
      <c r="K325" s="2">
        <f>MAX(E325*Inputs!$B$5 - B325 - Inputs!$B$8, 0) * H325</f>
        <v>0</v>
      </c>
      <c r="L325" s="2">
        <f>IF(B325 &gt;= D325*Inputs!$B$10, MAX(B325 - E325/Inputs!$B$5 - Inputs!$B$8, 0) * I325, 0)</f>
        <v>0</v>
      </c>
      <c r="M325" s="2">
        <f t="shared" si="62"/>
        <v>0</v>
      </c>
      <c r="N325" s="3" t="str">
        <f t="shared" si="63"/>
        <v>Idle</v>
      </c>
      <c r="O325" s="3" t="str">
        <f t="shared" si="71"/>
        <v>Idle</v>
      </c>
      <c r="P325" s="2">
        <f t="shared" si="64"/>
        <v>0</v>
      </c>
      <c r="Q325" s="2">
        <f t="shared" si="65"/>
        <v>0</v>
      </c>
      <c r="R325" s="2">
        <f t="shared" si="66"/>
        <v>0</v>
      </c>
      <c r="S325" s="2">
        <f t="shared" si="67"/>
        <v>0</v>
      </c>
      <c r="T325" s="2">
        <f t="shared" si="68"/>
        <v>0</v>
      </c>
      <c r="U325" s="2">
        <f>IF(O325="Reg", R325 * Inputs!$B$7, 0)</f>
        <v>0</v>
      </c>
      <c r="V325" s="2">
        <f>MAX(F325 + P325*Inputs!$B$15 - (Q325/Inputs!$B$16) - U325, 0)</f>
        <v>340</v>
      </c>
    </row>
    <row r="326" spans="1:22" x14ac:dyDescent="0.3">
      <c r="A326" s="1">
        <v>46036.5</v>
      </c>
      <c r="B326" s="2">
        <v>33.964683290338073</v>
      </c>
      <c r="C326" s="2">
        <v>17.398429939014871</v>
      </c>
      <c r="D326" s="2">
        <f t="shared" si="60"/>
        <v>31.264167751021841</v>
      </c>
      <c r="E326" s="2">
        <f t="shared" si="61"/>
        <v>50.472933004858703</v>
      </c>
      <c r="F326" s="2">
        <f t="shared" si="69"/>
        <v>340</v>
      </c>
      <c r="G326" s="2">
        <f t="shared" si="70"/>
        <v>0</v>
      </c>
      <c r="H326" s="2">
        <f>MIN(Inputs!$B$2, (Inputs!$B$14 - F326)/Inputs!$B$15)</f>
        <v>0</v>
      </c>
      <c r="I326" s="2">
        <f>MAX(MIN(Inputs!$B$2, F326*Inputs!$B$16, Inputs!$B$14*Inputs!$B$4 - G326), 0)</f>
        <v>170</v>
      </c>
      <c r="J326" s="2">
        <f>MAX(MIN(Inputs!$B$2, F326*Inputs!$B$16, (Inputs!$B$14-F326)/Inputs!$B$15)*Inputs!$B$9, 0)</f>
        <v>0</v>
      </c>
      <c r="K326" s="2">
        <f>MAX(E326*Inputs!$B$5 - B326 - Inputs!$B$8, 0) * H326</f>
        <v>0</v>
      </c>
      <c r="L326" s="2">
        <f>IF(B326 &gt;= D326*Inputs!$B$10, MAX(B326 - E326/Inputs!$B$5 - Inputs!$B$8, 0) * I326, 0)</f>
        <v>0</v>
      </c>
      <c r="M326" s="2">
        <f t="shared" si="62"/>
        <v>0</v>
      </c>
      <c r="N326" s="3" t="str">
        <f t="shared" si="63"/>
        <v>Idle</v>
      </c>
      <c r="O326" s="3" t="str">
        <f t="shared" si="71"/>
        <v>Idle</v>
      </c>
      <c r="P326" s="2">
        <f t="shared" si="64"/>
        <v>0</v>
      </c>
      <c r="Q326" s="2">
        <f t="shared" si="65"/>
        <v>0</v>
      </c>
      <c r="R326" s="2">
        <f t="shared" si="66"/>
        <v>0</v>
      </c>
      <c r="S326" s="2">
        <f t="shared" si="67"/>
        <v>0</v>
      </c>
      <c r="T326" s="2">
        <f t="shared" si="68"/>
        <v>0</v>
      </c>
      <c r="U326" s="2">
        <f>IF(O326="Reg", R326 * Inputs!$B$7, 0)</f>
        <v>0</v>
      </c>
      <c r="V326" s="2">
        <f>MAX(F326 + P326*Inputs!$B$15 - (Q326/Inputs!$B$16) - U326, 0)</f>
        <v>340</v>
      </c>
    </row>
    <row r="327" spans="1:22" x14ac:dyDescent="0.3">
      <c r="A327" s="1">
        <v>46036.541666666657</v>
      </c>
      <c r="B327" s="2">
        <v>42.513578219739237</v>
      </c>
      <c r="C327" s="2">
        <v>3.7303938728392612</v>
      </c>
      <c r="D327" s="2">
        <f t="shared" si="60"/>
        <v>31.264167751021841</v>
      </c>
      <c r="E327" s="2">
        <f t="shared" si="61"/>
        <v>55.169299986034815</v>
      </c>
      <c r="F327" s="2">
        <f t="shared" si="69"/>
        <v>340</v>
      </c>
      <c r="G327" s="2">
        <f t="shared" si="70"/>
        <v>0</v>
      </c>
      <c r="H327" s="2">
        <f>MIN(Inputs!$B$2, (Inputs!$B$14 - F327)/Inputs!$B$15)</f>
        <v>0</v>
      </c>
      <c r="I327" s="2">
        <f>MAX(MIN(Inputs!$B$2, F327*Inputs!$B$16, Inputs!$B$14*Inputs!$B$4 - G327), 0)</f>
        <v>170</v>
      </c>
      <c r="J327" s="2">
        <f>MAX(MIN(Inputs!$B$2, F327*Inputs!$B$16, (Inputs!$B$14-F327)/Inputs!$B$15)*Inputs!$B$9, 0)</f>
        <v>0</v>
      </c>
      <c r="K327" s="2">
        <f>MAX(E327*Inputs!$B$5 - B327 - Inputs!$B$8, 0) * H327</f>
        <v>0</v>
      </c>
      <c r="L327" s="2">
        <f>IF(B327 &gt;= D327*Inputs!$B$10, MAX(B327 - E327/Inputs!$B$5 - Inputs!$B$8, 0) * I327, 0)</f>
        <v>0</v>
      </c>
      <c r="M327" s="2">
        <f t="shared" si="62"/>
        <v>0</v>
      </c>
      <c r="N327" s="3" t="str">
        <f t="shared" si="63"/>
        <v>Idle</v>
      </c>
      <c r="O327" s="3" t="str">
        <f t="shared" si="71"/>
        <v>Idle</v>
      </c>
      <c r="P327" s="2">
        <f t="shared" si="64"/>
        <v>0</v>
      </c>
      <c r="Q327" s="2">
        <f t="shared" si="65"/>
        <v>0</v>
      </c>
      <c r="R327" s="2">
        <f t="shared" si="66"/>
        <v>0</v>
      </c>
      <c r="S327" s="2">
        <f t="shared" si="67"/>
        <v>0</v>
      </c>
      <c r="T327" s="2">
        <f t="shared" si="68"/>
        <v>0</v>
      </c>
      <c r="U327" s="2">
        <f>IF(O327="Reg", R327 * Inputs!$B$7, 0)</f>
        <v>0</v>
      </c>
      <c r="V327" s="2">
        <f>MAX(F327 + P327*Inputs!$B$15 - (Q327/Inputs!$B$16) - U327, 0)</f>
        <v>340</v>
      </c>
    </row>
    <row r="328" spans="1:22" x14ac:dyDescent="0.3">
      <c r="A328" s="1">
        <v>46036.583333333343</v>
      </c>
      <c r="B328" s="2">
        <v>41.372063312985063</v>
      </c>
      <c r="C328" s="2">
        <v>12.99665426476898</v>
      </c>
      <c r="D328" s="2">
        <f t="shared" si="60"/>
        <v>31.264167751021841</v>
      </c>
      <c r="E328" s="2">
        <f t="shared" si="61"/>
        <v>60.144069220181926</v>
      </c>
      <c r="F328" s="2">
        <f t="shared" si="69"/>
        <v>340</v>
      </c>
      <c r="G328" s="2">
        <f t="shared" si="70"/>
        <v>0</v>
      </c>
      <c r="H328" s="2">
        <f>MIN(Inputs!$B$2, (Inputs!$B$14 - F328)/Inputs!$B$15)</f>
        <v>0</v>
      </c>
      <c r="I328" s="2">
        <f>MAX(MIN(Inputs!$B$2, F328*Inputs!$B$16, Inputs!$B$14*Inputs!$B$4 - G328), 0)</f>
        <v>170</v>
      </c>
      <c r="J328" s="2">
        <f>MAX(MIN(Inputs!$B$2, F328*Inputs!$B$16, (Inputs!$B$14-F328)/Inputs!$B$15)*Inputs!$B$9, 0)</f>
        <v>0</v>
      </c>
      <c r="K328" s="2">
        <f>MAX(E328*Inputs!$B$5 - B328 - Inputs!$B$8, 0) * H328</f>
        <v>0</v>
      </c>
      <c r="L328" s="2">
        <f>IF(B328 &gt;= D328*Inputs!$B$10, MAX(B328 - E328/Inputs!$B$5 - Inputs!$B$8, 0) * I328, 0)</f>
        <v>0</v>
      </c>
      <c r="M328" s="2">
        <f t="shared" si="62"/>
        <v>0</v>
      </c>
      <c r="N328" s="3" t="str">
        <f t="shared" si="63"/>
        <v>Idle</v>
      </c>
      <c r="O328" s="3" t="str">
        <f t="shared" si="71"/>
        <v>Idle</v>
      </c>
      <c r="P328" s="2">
        <f t="shared" si="64"/>
        <v>0</v>
      </c>
      <c r="Q328" s="2">
        <f t="shared" si="65"/>
        <v>0</v>
      </c>
      <c r="R328" s="2">
        <f t="shared" si="66"/>
        <v>0</v>
      </c>
      <c r="S328" s="2">
        <f t="shared" si="67"/>
        <v>0</v>
      </c>
      <c r="T328" s="2">
        <f t="shared" si="68"/>
        <v>0</v>
      </c>
      <c r="U328" s="2">
        <f>IF(O328="Reg", R328 * Inputs!$B$7, 0)</f>
        <v>0</v>
      </c>
      <c r="V328" s="2">
        <f>MAX(F328 + P328*Inputs!$B$15 - (Q328/Inputs!$B$16) - U328, 0)</f>
        <v>340</v>
      </c>
    </row>
    <row r="329" spans="1:22" x14ac:dyDescent="0.3">
      <c r="A329" s="1">
        <v>46036.625</v>
      </c>
      <c r="B329" s="2">
        <v>53.969656678416513</v>
      </c>
      <c r="C329" s="2">
        <v>3.3128948910079279</v>
      </c>
      <c r="D329" s="2">
        <f t="shared" si="60"/>
        <v>31.264167751021841</v>
      </c>
      <c r="E329" s="2">
        <f t="shared" si="61"/>
        <v>63.090305164143267</v>
      </c>
      <c r="F329" s="2">
        <f t="shared" si="69"/>
        <v>340</v>
      </c>
      <c r="G329" s="2">
        <f t="shared" si="70"/>
        <v>0</v>
      </c>
      <c r="H329" s="2">
        <f>MIN(Inputs!$B$2, (Inputs!$B$14 - F329)/Inputs!$B$15)</f>
        <v>0</v>
      </c>
      <c r="I329" s="2">
        <f>MAX(MIN(Inputs!$B$2, F329*Inputs!$B$16, Inputs!$B$14*Inputs!$B$4 - G329), 0)</f>
        <v>170</v>
      </c>
      <c r="J329" s="2">
        <f>MAX(MIN(Inputs!$B$2, F329*Inputs!$B$16, (Inputs!$B$14-F329)/Inputs!$B$15)*Inputs!$B$9, 0)</f>
        <v>0</v>
      </c>
      <c r="K329" s="2">
        <f>MAX(E329*Inputs!$B$5 - B329 - Inputs!$B$8, 0) * H329</f>
        <v>0</v>
      </c>
      <c r="L329" s="2">
        <f>IF(B329 &gt;= D329*Inputs!$B$10, MAX(B329 - E329/Inputs!$B$5 - Inputs!$B$8, 0) * I329, 0)</f>
        <v>0</v>
      </c>
      <c r="M329" s="2">
        <f t="shared" si="62"/>
        <v>0</v>
      </c>
      <c r="N329" s="3" t="str">
        <f t="shared" si="63"/>
        <v>Idle</v>
      </c>
      <c r="O329" s="3" t="str">
        <f t="shared" si="71"/>
        <v>Idle</v>
      </c>
      <c r="P329" s="2">
        <f t="shared" si="64"/>
        <v>0</v>
      </c>
      <c r="Q329" s="2">
        <f t="shared" si="65"/>
        <v>0</v>
      </c>
      <c r="R329" s="2">
        <f t="shared" si="66"/>
        <v>0</v>
      </c>
      <c r="S329" s="2">
        <f t="shared" si="67"/>
        <v>0</v>
      </c>
      <c r="T329" s="2">
        <f t="shared" si="68"/>
        <v>0</v>
      </c>
      <c r="U329" s="2">
        <f>IF(O329="Reg", R329 * Inputs!$B$7, 0)</f>
        <v>0</v>
      </c>
      <c r="V329" s="2">
        <f>MAX(F329 + P329*Inputs!$B$15 - (Q329/Inputs!$B$16) - U329, 0)</f>
        <v>340</v>
      </c>
    </row>
    <row r="330" spans="1:22" x14ac:dyDescent="0.3">
      <c r="A330" s="1">
        <v>46036.666666666657</v>
      </c>
      <c r="B330" s="2">
        <v>60.225913647618363</v>
      </c>
      <c r="C330" s="2">
        <v>11.524694260293259</v>
      </c>
      <c r="D330" s="2">
        <f t="shared" si="60"/>
        <v>31.264167751021841</v>
      </c>
      <c r="E330" s="2">
        <f t="shared" si="61"/>
        <v>65.053649008285291</v>
      </c>
      <c r="F330" s="2">
        <f t="shared" si="69"/>
        <v>340</v>
      </c>
      <c r="G330" s="2">
        <f t="shared" si="70"/>
        <v>0</v>
      </c>
      <c r="H330" s="2">
        <f>MIN(Inputs!$B$2, (Inputs!$B$14 - F330)/Inputs!$B$15)</f>
        <v>0</v>
      </c>
      <c r="I330" s="2">
        <f>MAX(MIN(Inputs!$B$2, F330*Inputs!$B$16, Inputs!$B$14*Inputs!$B$4 - G330), 0)</f>
        <v>170</v>
      </c>
      <c r="J330" s="2">
        <f>MAX(MIN(Inputs!$B$2, F330*Inputs!$B$16, (Inputs!$B$14-F330)/Inputs!$B$15)*Inputs!$B$9, 0)</f>
        <v>0</v>
      </c>
      <c r="K330" s="2">
        <f>MAX(E330*Inputs!$B$5 - B330 - Inputs!$B$8, 0) * H330</f>
        <v>0</v>
      </c>
      <c r="L330" s="2">
        <f>IF(B330 &gt;= D330*Inputs!$B$10, MAX(B330 - E330/Inputs!$B$5 - Inputs!$B$8, 0) * I330, 0)</f>
        <v>0</v>
      </c>
      <c r="M330" s="2">
        <f t="shared" si="62"/>
        <v>0</v>
      </c>
      <c r="N330" s="3" t="str">
        <f t="shared" si="63"/>
        <v>Idle</v>
      </c>
      <c r="O330" s="3" t="str">
        <f t="shared" si="71"/>
        <v>Idle</v>
      </c>
      <c r="P330" s="2">
        <f t="shared" si="64"/>
        <v>0</v>
      </c>
      <c r="Q330" s="2">
        <f t="shared" si="65"/>
        <v>0</v>
      </c>
      <c r="R330" s="2">
        <f t="shared" si="66"/>
        <v>0</v>
      </c>
      <c r="S330" s="2">
        <f t="shared" si="67"/>
        <v>0</v>
      </c>
      <c r="T330" s="2">
        <f t="shared" si="68"/>
        <v>0</v>
      </c>
      <c r="U330" s="2">
        <f>IF(O330="Reg", R330 * Inputs!$B$7, 0)</f>
        <v>0</v>
      </c>
      <c r="V330" s="2">
        <f>MAX(F330 + P330*Inputs!$B$15 - (Q330/Inputs!$B$16) - U330, 0)</f>
        <v>340</v>
      </c>
    </row>
    <row r="331" spans="1:22" x14ac:dyDescent="0.3">
      <c r="A331" s="1">
        <v>46036.708333333343</v>
      </c>
      <c r="B331" s="2">
        <v>70.791702880054999</v>
      </c>
      <c r="C331" s="2">
        <v>5.8228497250226328</v>
      </c>
      <c r="D331" s="2">
        <f t="shared" si="60"/>
        <v>31.264167751021841</v>
      </c>
      <c r="E331" s="2">
        <f t="shared" si="61"/>
        <v>63.000705585240382</v>
      </c>
      <c r="F331" s="2">
        <f t="shared" si="69"/>
        <v>340</v>
      </c>
      <c r="G331" s="2">
        <f t="shared" si="70"/>
        <v>0</v>
      </c>
      <c r="H331" s="2">
        <f>MIN(Inputs!$B$2, (Inputs!$B$14 - F331)/Inputs!$B$15)</f>
        <v>0</v>
      </c>
      <c r="I331" s="2">
        <f>MAX(MIN(Inputs!$B$2, F331*Inputs!$B$16, Inputs!$B$14*Inputs!$B$4 - G331), 0)</f>
        <v>170</v>
      </c>
      <c r="J331" s="2">
        <f>MAX(MIN(Inputs!$B$2, F331*Inputs!$B$16, (Inputs!$B$14-F331)/Inputs!$B$15)*Inputs!$B$9, 0)</f>
        <v>0</v>
      </c>
      <c r="K331" s="2">
        <f>MAX(E331*Inputs!$B$5 - B331 - Inputs!$B$8, 0) * H331</f>
        <v>0</v>
      </c>
      <c r="L331" s="2">
        <f>IF(B331 &gt;= D331*Inputs!$B$10, MAX(B331 - E331/Inputs!$B$5 - Inputs!$B$8, 0) * I331, 0)</f>
        <v>0</v>
      </c>
      <c r="M331" s="2">
        <f t="shared" si="62"/>
        <v>0</v>
      </c>
      <c r="N331" s="3" t="str">
        <f t="shared" si="63"/>
        <v>Idle</v>
      </c>
      <c r="O331" s="3" t="str">
        <f t="shared" si="71"/>
        <v>Idle</v>
      </c>
      <c r="P331" s="2">
        <f t="shared" si="64"/>
        <v>0</v>
      </c>
      <c r="Q331" s="2">
        <f t="shared" si="65"/>
        <v>0</v>
      </c>
      <c r="R331" s="2">
        <f t="shared" si="66"/>
        <v>0</v>
      </c>
      <c r="S331" s="2">
        <f t="shared" si="67"/>
        <v>0</v>
      </c>
      <c r="T331" s="2">
        <f t="shared" si="68"/>
        <v>0</v>
      </c>
      <c r="U331" s="2">
        <f>IF(O331="Reg", R331 * Inputs!$B$7, 0)</f>
        <v>0</v>
      </c>
      <c r="V331" s="2">
        <f>MAX(F331 + P331*Inputs!$B$15 - (Q331/Inputs!$B$16) - U331, 0)</f>
        <v>340</v>
      </c>
    </row>
    <row r="332" spans="1:22" x14ac:dyDescent="0.3">
      <c r="A332" s="1">
        <v>46036.75</v>
      </c>
      <c r="B332" s="2">
        <v>62.142885177394703</v>
      </c>
      <c r="C332" s="2">
        <v>4.8734715290401516</v>
      </c>
      <c r="D332" s="2">
        <f t="shared" si="60"/>
        <v>31.264167751021841</v>
      </c>
      <c r="E332" s="2">
        <f t="shared" si="61"/>
        <v>57.876445285982349</v>
      </c>
      <c r="F332" s="2">
        <f t="shared" si="69"/>
        <v>340</v>
      </c>
      <c r="G332" s="2">
        <f t="shared" si="70"/>
        <v>0</v>
      </c>
      <c r="H332" s="2">
        <f>MIN(Inputs!$B$2, (Inputs!$B$14 - F332)/Inputs!$B$15)</f>
        <v>0</v>
      </c>
      <c r="I332" s="2">
        <f>MAX(MIN(Inputs!$B$2, F332*Inputs!$B$16, Inputs!$B$14*Inputs!$B$4 - G332), 0)</f>
        <v>170</v>
      </c>
      <c r="J332" s="2">
        <f>MAX(MIN(Inputs!$B$2, F332*Inputs!$B$16, (Inputs!$B$14-F332)/Inputs!$B$15)*Inputs!$B$9, 0)</f>
        <v>0</v>
      </c>
      <c r="K332" s="2">
        <f>MAX(E332*Inputs!$B$5 - B332 - Inputs!$B$8, 0) * H332</f>
        <v>0</v>
      </c>
      <c r="L332" s="2">
        <f>IF(B332 &gt;= D332*Inputs!$B$10, MAX(B332 - E332/Inputs!$B$5 - Inputs!$B$8, 0) * I332, 0)</f>
        <v>0</v>
      </c>
      <c r="M332" s="2">
        <f t="shared" si="62"/>
        <v>0</v>
      </c>
      <c r="N332" s="3" t="str">
        <f t="shared" si="63"/>
        <v>Idle</v>
      </c>
      <c r="O332" s="3" t="str">
        <f t="shared" si="71"/>
        <v>Idle</v>
      </c>
      <c r="P332" s="2">
        <f t="shared" si="64"/>
        <v>0</v>
      </c>
      <c r="Q332" s="2">
        <f t="shared" si="65"/>
        <v>0</v>
      </c>
      <c r="R332" s="2">
        <f t="shared" si="66"/>
        <v>0</v>
      </c>
      <c r="S332" s="2">
        <f t="shared" si="67"/>
        <v>0</v>
      </c>
      <c r="T332" s="2">
        <f t="shared" si="68"/>
        <v>0</v>
      </c>
      <c r="U332" s="2">
        <f>IF(O332="Reg", R332 * Inputs!$B$7, 0)</f>
        <v>0</v>
      </c>
      <c r="V332" s="2">
        <f>MAX(F332 + P332*Inputs!$B$15 - (Q332/Inputs!$B$16) - U332, 0)</f>
        <v>340</v>
      </c>
    </row>
    <row r="333" spans="1:22" x14ac:dyDescent="0.3">
      <c r="A333" s="1">
        <v>46036.791666666657</v>
      </c>
      <c r="B333" s="2">
        <v>72.362193624621895</v>
      </c>
      <c r="C333" s="2">
        <v>15.29669712268071</v>
      </c>
      <c r="D333" s="2">
        <f t="shared" si="60"/>
        <v>31.264167751021841</v>
      </c>
      <c r="E333" s="2">
        <f t="shared" si="61"/>
        <v>52.837381591173902</v>
      </c>
      <c r="F333" s="2">
        <f t="shared" si="69"/>
        <v>340</v>
      </c>
      <c r="G333" s="2">
        <f t="shared" si="70"/>
        <v>0</v>
      </c>
      <c r="H333" s="2">
        <f>MIN(Inputs!$B$2, (Inputs!$B$14 - F333)/Inputs!$B$15)</f>
        <v>0</v>
      </c>
      <c r="I333" s="2">
        <f>MAX(MIN(Inputs!$B$2, F333*Inputs!$B$16, Inputs!$B$14*Inputs!$B$4 - G333), 0)</f>
        <v>170</v>
      </c>
      <c r="J333" s="2">
        <f>MAX(MIN(Inputs!$B$2, F333*Inputs!$B$16, (Inputs!$B$14-F333)/Inputs!$B$15)*Inputs!$B$9, 0)</f>
        <v>0</v>
      </c>
      <c r="K333" s="2">
        <f>MAX(E333*Inputs!$B$5 - B333 - Inputs!$B$8, 0) * H333</f>
        <v>0</v>
      </c>
      <c r="L333" s="2">
        <f>IF(B333 &gt;= D333*Inputs!$B$10, MAX(B333 - E333/Inputs!$B$5 - Inputs!$B$8, 0) * I333, 0)</f>
        <v>0</v>
      </c>
      <c r="M333" s="2">
        <f t="shared" si="62"/>
        <v>0</v>
      </c>
      <c r="N333" s="3" t="str">
        <f t="shared" si="63"/>
        <v>Idle</v>
      </c>
      <c r="O333" s="3" t="str">
        <f t="shared" si="71"/>
        <v>Idle</v>
      </c>
      <c r="P333" s="2">
        <f t="shared" si="64"/>
        <v>0</v>
      </c>
      <c r="Q333" s="2">
        <f t="shared" si="65"/>
        <v>0</v>
      </c>
      <c r="R333" s="2">
        <f t="shared" si="66"/>
        <v>0</v>
      </c>
      <c r="S333" s="2">
        <f t="shared" si="67"/>
        <v>0</v>
      </c>
      <c r="T333" s="2">
        <f t="shared" si="68"/>
        <v>0</v>
      </c>
      <c r="U333" s="2">
        <f>IF(O333="Reg", R333 * Inputs!$B$7, 0)</f>
        <v>0</v>
      </c>
      <c r="V333" s="2">
        <f>MAX(F333 + P333*Inputs!$B$15 - (Q333/Inputs!$B$16) - U333, 0)</f>
        <v>340</v>
      </c>
    </row>
    <row r="334" spans="1:22" x14ac:dyDescent="0.3">
      <c r="A334" s="1">
        <v>46036.833333333343</v>
      </c>
      <c r="B334" s="2">
        <v>59.049478976753093</v>
      </c>
      <c r="C334" s="2">
        <v>9.3598167100669727</v>
      </c>
      <c r="D334" s="2">
        <f t="shared" si="60"/>
        <v>31.264167751021841</v>
      </c>
      <c r="E334" s="2">
        <f t="shared" si="61"/>
        <v>44.404313805262539</v>
      </c>
      <c r="F334" s="2">
        <f t="shared" si="69"/>
        <v>340</v>
      </c>
      <c r="G334" s="2">
        <f t="shared" si="70"/>
        <v>0</v>
      </c>
      <c r="H334" s="2">
        <f>MIN(Inputs!$B$2, (Inputs!$B$14 - F334)/Inputs!$B$15)</f>
        <v>0</v>
      </c>
      <c r="I334" s="2">
        <f>MAX(MIN(Inputs!$B$2, F334*Inputs!$B$16, Inputs!$B$14*Inputs!$B$4 - G334), 0)</f>
        <v>170</v>
      </c>
      <c r="J334" s="2">
        <f>MAX(MIN(Inputs!$B$2, F334*Inputs!$B$16, (Inputs!$B$14-F334)/Inputs!$B$15)*Inputs!$B$9, 0)</f>
        <v>0</v>
      </c>
      <c r="K334" s="2">
        <f>MAX(E334*Inputs!$B$5 - B334 - Inputs!$B$8, 0) * H334</f>
        <v>0</v>
      </c>
      <c r="L334" s="2">
        <f>IF(B334 &gt;= D334*Inputs!$B$10, MAX(B334 - E334/Inputs!$B$5 - Inputs!$B$8, 0) * I334, 0)</f>
        <v>0</v>
      </c>
      <c r="M334" s="2">
        <f t="shared" si="62"/>
        <v>0</v>
      </c>
      <c r="N334" s="3" t="str">
        <f t="shared" si="63"/>
        <v>Idle</v>
      </c>
      <c r="O334" s="3" t="str">
        <f t="shared" si="71"/>
        <v>Idle</v>
      </c>
      <c r="P334" s="2">
        <f t="shared" si="64"/>
        <v>0</v>
      </c>
      <c r="Q334" s="2">
        <f t="shared" si="65"/>
        <v>0</v>
      </c>
      <c r="R334" s="2">
        <f t="shared" si="66"/>
        <v>0</v>
      </c>
      <c r="S334" s="2">
        <f t="shared" si="67"/>
        <v>0</v>
      </c>
      <c r="T334" s="2">
        <f t="shared" si="68"/>
        <v>0</v>
      </c>
      <c r="U334" s="2">
        <f>IF(O334="Reg", R334 * Inputs!$B$7, 0)</f>
        <v>0</v>
      </c>
      <c r="V334" s="2">
        <f>MAX(F334 + P334*Inputs!$B$15 - (Q334/Inputs!$B$16) - U334, 0)</f>
        <v>340</v>
      </c>
    </row>
    <row r="335" spans="1:22" x14ac:dyDescent="0.3">
      <c r="A335" s="1">
        <v>46036.875</v>
      </c>
      <c r="B335" s="2">
        <v>65.749719743268713</v>
      </c>
      <c r="C335" s="2">
        <v>2.974048484209999</v>
      </c>
      <c r="D335" s="2">
        <f t="shared" si="60"/>
        <v>31.264167751021841</v>
      </c>
      <c r="E335" s="2">
        <f t="shared" si="61"/>
        <v>37.08009117659622</v>
      </c>
      <c r="F335" s="2">
        <f t="shared" si="69"/>
        <v>340</v>
      </c>
      <c r="G335" s="2">
        <f t="shared" si="70"/>
        <v>0</v>
      </c>
      <c r="H335" s="2">
        <f>MIN(Inputs!$B$2, (Inputs!$B$14 - F335)/Inputs!$B$15)</f>
        <v>0</v>
      </c>
      <c r="I335" s="2">
        <f>MAX(MIN(Inputs!$B$2, F335*Inputs!$B$16, Inputs!$B$14*Inputs!$B$4 - G335), 0)</f>
        <v>170</v>
      </c>
      <c r="J335" s="2">
        <f>MAX(MIN(Inputs!$B$2, F335*Inputs!$B$16, (Inputs!$B$14-F335)/Inputs!$B$15)*Inputs!$B$9, 0)</f>
        <v>0</v>
      </c>
      <c r="K335" s="2">
        <f>MAX(E335*Inputs!$B$5 - B335 - Inputs!$B$8, 0) * H335</f>
        <v>0</v>
      </c>
      <c r="L335" s="2">
        <f>IF(B335 &gt;= D335*Inputs!$B$10, MAX(B335 - E335/Inputs!$B$5 - Inputs!$B$8, 0) * I335, 0)</f>
        <v>614.25292451322912</v>
      </c>
      <c r="M335" s="2">
        <f t="shared" si="62"/>
        <v>0</v>
      </c>
      <c r="N335" s="3" t="str">
        <f t="shared" si="63"/>
        <v>Discharge</v>
      </c>
      <c r="O335" s="3" t="str">
        <f t="shared" si="71"/>
        <v>Discharge</v>
      </c>
      <c r="P335" s="2">
        <f t="shared" si="64"/>
        <v>0</v>
      </c>
      <c r="Q335" s="2">
        <f t="shared" si="65"/>
        <v>170</v>
      </c>
      <c r="R335" s="2">
        <f t="shared" si="66"/>
        <v>0</v>
      </c>
      <c r="S335" s="2">
        <f t="shared" si="67"/>
        <v>11177.452356355681</v>
      </c>
      <c r="T335" s="2">
        <f t="shared" si="68"/>
        <v>0</v>
      </c>
      <c r="U335" s="2">
        <f>IF(O335="Reg", R335 * Inputs!$B$7, 0)</f>
        <v>0</v>
      </c>
      <c r="V335" s="2">
        <f>MAX(F335 + P335*Inputs!$B$15 - (Q335/Inputs!$B$16) - U335, 0)</f>
        <v>170</v>
      </c>
    </row>
    <row r="336" spans="1:22" x14ac:dyDescent="0.3">
      <c r="A336" s="1">
        <v>46036.916666666657</v>
      </c>
      <c r="B336" s="2">
        <v>47.908253109348912</v>
      </c>
      <c r="C336" s="2">
        <v>35.218097803131869</v>
      </c>
      <c r="D336" s="2">
        <f t="shared" si="60"/>
        <v>31.264167751021841</v>
      </c>
      <c r="E336" s="2">
        <f t="shared" si="61"/>
        <v>26.121804552718103</v>
      </c>
      <c r="F336" s="2">
        <f t="shared" si="69"/>
        <v>170</v>
      </c>
      <c r="G336" s="2">
        <f t="shared" si="70"/>
        <v>170</v>
      </c>
      <c r="H336" s="2">
        <f>MIN(Inputs!$B$2, (Inputs!$B$14 - F336)/Inputs!$B$15)</f>
        <v>170</v>
      </c>
      <c r="I336" s="2">
        <f>MAX(MIN(Inputs!$B$2, F336*Inputs!$B$16, Inputs!$B$14*Inputs!$B$4 - G336), 0)</f>
        <v>170</v>
      </c>
      <c r="J336" s="2">
        <f>MAX(MIN(Inputs!$B$2, F336*Inputs!$B$16, (Inputs!$B$14-F336)/Inputs!$B$15)*Inputs!$B$9, 0)</f>
        <v>136</v>
      </c>
      <c r="K336" s="2">
        <f>MAX(E336*Inputs!$B$5 - B336 - Inputs!$B$8, 0) * H336</f>
        <v>0</v>
      </c>
      <c r="L336" s="2">
        <f>IF(B336 &gt;= D336*Inputs!$B$10, MAX(B336 - E336/Inputs!$B$5 - Inputs!$B$8, 0) * I336, 0)</f>
        <v>0</v>
      </c>
      <c r="M336" s="2">
        <f t="shared" si="62"/>
        <v>4789.661301225934</v>
      </c>
      <c r="N336" s="3" t="str">
        <f t="shared" si="63"/>
        <v>Reg</v>
      </c>
      <c r="O336" s="3" t="str">
        <f t="shared" si="71"/>
        <v>Discharge</v>
      </c>
      <c r="P336" s="2">
        <f t="shared" si="64"/>
        <v>0</v>
      </c>
      <c r="Q336" s="2">
        <f t="shared" si="65"/>
        <v>170</v>
      </c>
      <c r="R336" s="2">
        <f t="shared" si="66"/>
        <v>0</v>
      </c>
      <c r="S336" s="2">
        <f t="shared" si="67"/>
        <v>8144.403028589315</v>
      </c>
      <c r="T336" s="2">
        <f t="shared" si="68"/>
        <v>0</v>
      </c>
      <c r="U336" s="2">
        <f>IF(O336="Reg", R336 * Inputs!$B$7, 0)</f>
        <v>0</v>
      </c>
      <c r="V336" s="2">
        <f>MAX(F336 + P336*Inputs!$B$15 - (Q336/Inputs!$B$16) - U336, 0)</f>
        <v>0</v>
      </c>
    </row>
    <row r="337" spans="1:22" x14ac:dyDescent="0.3">
      <c r="A337" s="1">
        <v>46036.958333333343</v>
      </c>
      <c r="B337" s="2">
        <v>40.046141084506758</v>
      </c>
      <c r="C337" s="2">
        <v>4.6710299976634779</v>
      </c>
      <c r="D337" s="2">
        <f t="shared" si="60"/>
        <v>31.264167751021841</v>
      </c>
      <c r="E337" s="2">
        <f t="shared" si="61"/>
        <v>33.718285506449753</v>
      </c>
      <c r="F337" s="2">
        <f t="shared" si="69"/>
        <v>0</v>
      </c>
      <c r="G337" s="2">
        <f t="shared" si="70"/>
        <v>340</v>
      </c>
      <c r="H337" s="2">
        <f>MIN(Inputs!$B$2, (Inputs!$B$14 - F337)/Inputs!$B$15)</f>
        <v>170</v>
      </c>
      <c r="I337" s="2">
        <f>MAX(MIN(Inputs!$B$2, F337*Inputs!$B$16, Inputs!$B$14*Inputs!$B$4 - G337), 0)</f>
        <v>0</v>
      </c>
      <c r="J337" s="2">
        <f>MAX(MIN(Inputs!$B$2, F337*Inputs!$B$16, (Inputs!$B$14-F337)/Inputs!$B$15)*Inputs!$B$9, 0)</f>
        <v>0</v>
      </c>
      <c r="K337" s="2">
        <f>MAX(E337*Inputs!$B$5 - B337 - Inputs!$B$8, 0) * H337</f>
        <v>0</v>
      </c>
      <c r="L337" s="2">
        <f>IF(B337 &gt;= D337*Inputs!$B$10, MAX(B337 - E337/Inputs!$B$5 - Inputs!$B$8, 0) * I337, 0)</f>
        <v>0</v>
      </c>
      <c r="M337" s="2">
        <f t="shared" si="62"/>
        <v>0</v>
      </c>
      <c r="N337" s="3" t="str">
        <f t="shared" si="63"/>
        <v>Idle</v>
      </c>
      <c r="O337" s="3" t="str">
        <f t="shared" si="71"/>
        <v>Idle</v>
      </c>
      <c r="P337" s="2">
        <f t="shared" si="64"/>
        <v>0</v>
      </c>
      <c r="Q337" s="2">
        <f t="shared" si="65"/>
        <v>0</v>
      </c>
      <c r="R337" s="2">
        <f t="shared" si="66"/>
        <v>0</v>
      </c>
      <c r="S337" s="2">
        <f t="shared" si="67"/>
        <v>0</v>
      </c>
      <c r="T337" s="2">
        <f t="shared" si="68"/>
        <v>0</v>
      </c>
      <c r="U337" s="2">
        <f>IF(O337="Reg", R337 * Inputs!$B$7, 0)</f>
        <v>0</v>
      </c>
      <c r="V337" s="2">
        <f>MAX(F337 + P337*Inputs!$B$15 - (Q337/Inputs!$B$16) - U337, 0)</f>
        <v>0</v>
      </c>
    </row>
    <row r="338" spans="1:22" x14ac:dyDescent="0.3">
      <c r="A338" s="1">
        <v>46037</v>
      </c>
      <c r="B338" s="2">
        <v>31.908503008544031</v>
      </c>
      <c r="C338" s="2">
        <v>6.1274667034587864</v>
      </c>
      <c r="D338" s="2">
        <f t="shared" si="60"/>
        <v>35.62648014806755</v>
      </c>
      <c r="E338" s="2">
        <f t="shared" si="61"/>
        <v>27.043928659031963</v>
      </c>
      <c r="F338" s="2">
        <f t="shared" si="69"/>
        <v>0</v>
      </c>
      <c r="G338" s="2">
        <f t="shared" si="70"/>
        <v>0</v>
      </c>
      <c r="H338" s="2">
        <f>MIN(Inputs!$B$2, (Inputs!$B$14 - F338)/Inputs!$B$15)</f>
        <v>170</v>
      </c>
      <c r="I338" s="2">
        <f>MAX(MIN(Inputs!$B$2, F338*Inputs!$B$16, Inputs!$B$14*Inputs!$B$4 - G338), 0)</f>
        <v>0</v>
      </c>
      <c r="J338" s="2">
        <f>MAX(MIN(Inputs!$B$2, F338*Inputs!$B$16, (Inputs!$B$14-F338)/Inputs!$B$15)*Inputs!$B$9, 0)</f>
        <v>0</v>
      </c>
      <c r="K338" s="2">
        <f>MAX(E338*Inputs!$B$5 - B338 - Inputs!$B$8, 0) * H338</f>
        <v>0</v>
      </c>
      <c r="L338" s="2">
        <f>IF(B338 &gt;= D338*Inputs!$B$10, MAX(B338 - E338/Inputs!$B$5 - Inputs!$B$8, 0) * I338, 0)</f>
        <v>0</v>
      </c>
      <c r="M338" s="2">
        <f t="shared" si="62"/>
        <v>0</v>
      </c>
      <c r="N338" s="3" t="str">
        <f t="shared" si="63"/>
        <v>Idle</v>
      </c>
      <c r="O338" s="3" t="str">
        <f t="shared" si="71"/>
        <v>Idle</v>
      </c>
      <c r="P338" s="2">
        <f t="shared" si="64"/>
        <v>0</v>
      </c>
      <c r="Q338" s="2">
        <f t="shared" si="65"/>
        <v>0</v>
      </c>
      <c r="R338" s="2">
        <f t="shared" si="66"/>
        <v>0</v>
      </c>
      <c r="S338" s="2">
        <f t="shared" si="67"/>
        <v>0</v>
      </c>
      <c r="T338" s="2">
        <f t="shared" si="68"/>
        <v>0</v>
      </c>
      <c r="U338" s="2">
        <f>IF(O338="Reg", R338 * Inputs!$B$7, 0)</f>
        <v>0</v>
      </c>
      <c r="V338" s="2">
        <f>MAX(F338 + P338*Inputs!$B$15 - (Q338/Inputs!$B$16) - U338, 0)</f>
        <v>0</v>
      </c>
    </row>
    <row r="339" spans="1:22" x14ac:dyDescent="0.3">
      <c r="A339" s="1">
        <v>46037.041666666657</v>
      </c>
      <c r="B339" s="2">
        <v>21.763786909153751</v>
      </c>
      <c r="C339" s="2">
        <v>1.24694030528676</v>
      </c>
      <c r="D339" s="2">
        <f t="shared" si="60"/>
        <v>35.62648014806755</v>
      </c>
      <c r="E339" s="2">
        <f t="shared" si="61"/>
        <v>21.725844824274628</v>
      </c>
      <c r="F339" s="2">
        <f t="shared" si="69"/>
        <v>0</v>
      </c>
      <c r="G339" s="2">
        <f t="shared" si="70"/>
        <v>0</v>
      </c>
      <c r="H339" s="2">
        <f>MIN(Inputs!$B$2, (Inputs!$B$14 - F339)/Inputs!$B$15)</f>
        <v>170</v>
      </c>
      <c r="I339" s="2">
        <f>MAX(MIN(Inputs!$B$2, F339*Inputs!$B$16, Inputs!$B$14*Inputs!$B$4 - G339), 0)</f>
        <v>0</v>
      </c>
      <c r="J339" s="2">
        <f>MAX(MIN(Inputs!$B$2, F339*Inputs!$B$16, (Inputs!$B$14-F339)/Inputs!$B$15)*Inputs!$B$9, 0)</f>
        <v>0</v>
      </c>
      <c r="K339" s="2">
        <f>MAX(E339*Inputs!$B$5 - B339 - Inputs!$B$8, 0) * H339</f>
        <v>0</v>
      </c>
      <c r="L339" s="2">
        <f>IF(B339 &gt;= D339*Inputs!$B$10, MAX(B339 - E339/Inputs!$B$5 - Inputs!$B$8, 0) * I339, 0)</f>
        <v>0</v>
      </c>
      <c r="M339" s="2">
        <f t="shared" si="62"/>
        <v>0</v>
      </c>
      <c r="N339" s="3" t="str">
        <f t="shared" si="63"/>
        <v>Idle</v>
      </c>
      <c r="O339" s="3" t="str">
        <f t="shared" si="71"/>
        <v>Idle</v>
      </c>
      <c r="P339" s="2">
        <f t="shared" si="64"/>
        <v>0</v>
      </c>
      <c r="Q339" s="2">
        <f t="shared" si="65"/>
        <v>0</v>
      </c>
      <c r="R339" s="2">
        <f t="shared" si="66"/>
        <v>0</v>
      </c>
      <c r="S339" s="2">
        <f t="shared" si="67"/>
        <v>0</v>
      </c>
      <c r="T339" s="2">
        <f t="shared" si="68"/>
        <v>0</v>
      </c>
      <c r="U339" s="2">
        <f>IF(O339="Reg", R339 * Inputs!$B$7, 0)</f>
        <v>0</v>
      </c>
      <c r="V339" s="2">
        <f>MAX(F339 + P339*Inputs!$B$15 - (Q339/Inputs!$B$16) - U339, 0)</f>
        <v>0</v>
      </c>
    </row>
    <row r="340" spans="1:22" x14ac:dyDescent="0.3">
      <c r="A340" s="1">
        <v>46037.083333333343</v>
      </c>
      <c r="B340" s="2">
        <v>15.104143204755159</v>
      </c>
      <c r="C340" s="2">
        <v>15.960060669961351</v>
      </c>
      <c r="D340" s="2">
        <f t="shared" si="60"/>
        <v>35.62648014806755</v>
      </c>
      <c r="E340" s="2">
        <f t="shared" si="61"/>
        <v>18.880945470271524</v>
      </c>
      <c r="F340" s="2">
        <f t="shared" si="69"/>
        <v>0</v>
      </c>
      <c r="G340" s="2">
        <f t="shared" si="70"/>
        <v>0</v>
      </c>
      <c r="H340" s="2">
        <f>MIN(Inputs!$B$2, (Inputs!$B$14 - F340)/Inputs!$B$15)</f>
        <v>170</v>
      </c>
      <c r="I340" s="2">
        <f>MAX(MIN(Inputs!$B$2, F340*Inputs!$B$16, Inputs!$B$14*Inputs!$B$4 - G340), 0)</f>
        <v>0</v>
      </c>
      <c r="J340" s="2">
        <f>MAX(MIN(Inputs!$B$2, F340*Inputs!$B$16, (Inputs!$B$14-F340)/Inputs!$B$15)*Inputs!$B$9, 0)</f>
        <v>0</v>
      </c>
      <c r="K340" s="2">
        <f>MAX(E340*Inputs!$B$5 - B340 - Inputs!$B$8, 0) * H340</f>
        <v>0</v>
      </c>
      <c r="L340" s="2">
        <f>IF(B340 &gt;= D340*Inputs!$B$10, MAX(B340 - E340/Inputs!$B$5 - Inputs!$B$8, 0) * I340, 0)</f>
        <v>0</v>
      </c>
      <c r="M340" s="2">
        <f t="shared" si="62"/>
        <v>0</v>
      </c>
      <c r="N340" s="3" t="str">
        <f t="shared" si="63"/>
        <v>Idle</v>
      </c>
      <c r="O340" s="3" t="str">
        <f t="shared" si="71"/>
        <v>Idle</v>
      </c>
      <c r="P340" s="2">
        <f t="shared" si="64"/>
        <v>0</v>
      </c>
      <c r="Q340" s="2">
        <f t="shared" si="65"/>
        <v>0</v>
      </c>
      <c r="R340" s="2">
        <f t="shared" si="66"/>
        <v>0</v>
      </c>
      <c r="S340" s="2">
        <f t="shared" si="67"/>
        <v>0</v>
      </c>
      <c r="T340" s="2">
        <f t="shared" si="68"/>
        <v>0</v>
      </c>
      <c r="U340" s="2">
        <f>IF(O340="Reg", R340 * Inputs!$B$7, 0)</f>
        <v>0</v>
      </c>
      <c r="V340" s="2">
        <f>MAX(F340 + P340*Inputs!$B$15 - (Q340/Inputs!$B$16) - U340, 0)</f>
        <v>0</v>
      </c>
    </row>
    <row r="341" spans="1:22" x14ac:dyDescent="0.3">
      <c r="A341" s="1">
        <v>46037.125</v>
      </c>
      <c r="B341" s="2">
        <v>0</v>
      </c>
      <c r="C341" s="2">
        <v>4.0968688524577672</v>
      </c>
      <c r="D341" s="2">
        <f t="shared" si="60"/>
        <v>35.62648014806755</v>
      </c>
      <c r="E341" s="2">
        <f t="shared" si="61"/>
        <v>16.363588269478996</v>
      </c>
      <c r="F341" s="2">
        <f t="shared" si="69"/>
        <v>0</v>
      </c>
      <c r="G341" s="2">
        <f t="shared" si="70"/>
        <v>0</v>
      </c>
      <c r="H341" s="2">
        <f>MIN(Inputs!$B$2, (Inputs!$B$14 - F341)/Inputs!$B$15)</f>
        <v>170</v>
      </c>
      <c r="I341" s="2">
        <f>MAX(MIN(Inputs!$B$2, F341*Inputs!$B$16, Inputs!$B$14*Inputs!$B$4 - G341), 0)</f>
        <v>0</v>
      </c>
      <c r="J341" s="2">
        <f>MAX(MIN(Inputs!$B$2, F341*Inputs!$B$16, (Inputs!$B$14-F341)/Inputs!$B$15)*Inputs!$B$9, 0)</f>
        <v>0</v>
      </c>
      <c r="K341" s="2">
        <f>MAX(E341*Inputs!$B$5 - B341 - Inputs!$B$8, 0) * H341</f>
        <v>0</v>
      </c>
      <c r="L341" s="2">
        <f>IF(B341 &gt;= D341*Inputs!$B$10, MAX(B341 - E341/Inputs!$B$5 - Inputs!$B$8, 0) * I341, 0)</f>
        <v>0</v>
      </c>
      <c r="M341" s="2">
        <f t="shared" si="62"/>
        <v>0</v>
      </c>
      <c r="N341" s="3" t="str">
        <f t="shared" si="63"/>
        <v>Idle</v>
      </c>
      <c r="O341" s="3" t="str">
        <f t="shared" si="71"/>
        <v>Idle</v>
      </c>
      <c r="P341" s="2">
        <f t="shared" si="64"/>
        <v>0</v>
      </c>
      <c r="Q341" s="2">
        <f t="shared" si="65"/>
        <v>0</v>
      </c>
      <c r="R341" s="2">
        <f t="shared" si="66"/>
        <v>0</v>
      </c>
      <c r="S341" s="2">
        <f t="shared" si="67"/>
        <v>0</v>
      </c>
      <c r="T341" s="2">
        <f t="shared" si="68"/>
        <v>0</v>
      </c>
      <c r="U341" s="2">
        <f>IF(O341="Reg", R341 * Inputs!$B$7, 0)</f>
        <v>0</v>
      </c>
      <c r="V341" s="2">
        <f>MAX(F341 + P341*Inputs!$B$15 - (Q341/Inputs!$B$16) - U341, 0)</f>
        <v>0</v>
      </c>
    </row>
    <row r="342" spans="1:22" x14ac:dyDescent="0.3">
      <c r="A342" s="1">
        <v>46037.166666666657</v>
      </c>
      <c r="B342" s="2">
        <v>93.487138831738832</v>
      </c>
      <c r="C342" s="2">
        <v>18.48192794273653</v>
      </c>
      <c r="D342" s="2">
        <f t="shared" si="60"/>
        <v>35.62648014806755</v>
      </c>
      <c r="E342" s="2">
        <f t="shared" si="61"/>
        <v>16.562825112203132</v>
      </c>
      <c r="F342" s="2">
        <f t="shared" si="69"/>
        <v>0</v>
      </c>
      <c r="G342" s="2">
        <f t="shared" si="70"/>
        <v>0</v>
      </c>
      <c r="H342" s="2">
        <f>MIN(Inputs!$B$2, (Inputs!$B$14 - F342)/Inputs!$B$15)</f>
        <v>170</v>
      </c>
      <c r="I342" s="2">
        <f>MAX(MIN(Inputs!$B$2, F342*Inputs!$B$16, Inputs!$B$14*Inputs!$B$4 - G342), 0)</f>
        <v>0</v>
      </c>
      <c r="J342" s="2">
        <f>MAX(MIN(Inputs!$B$2, F342*Inputs!$B$16, (Inputs!$B$14-F342)/Inputs!$B$15)*Inputs!$B$9, 0)</f>
        <v>0</v>
      </c>
      <c r="K342" s="2">
        <f>MAX(E342*Inputs!$B$5 - B342 - Inputs!$B$8, 0) * H342</f>
        <v>0</v>
      </c>
      <c r="L342" s="2">
        <f>IF(B342 &gt;= D342*Inputs!$B$10, MAX(B342 - E342/Inputs!$B$5 - Inputs!$B$8, 0) * I342, 0)</f>
        <v>0</v>
      </c>
      <c r="M342" s="2">
        <f t="shared" si="62"/>
        <v>0</v>
      </c>
      <c r="N342" s="3" t="str">
        <f t="shared" si="63"/>
        <v>Idle</v>
      </c>
      <c r="O342" s="3" t="str">
        <f t="shared" si="71"/>
        <v>Idle</v>
      </c>
      <c r="P342" s="2">
        <f t="shared" si="64"/>
        <v>0</v>
      </c>
      <c r="Q342" s="2">
        <f t="shared" si="65"/>
        <v>0</v>
      </c>
      <c r="R342" s="2">
        <f t="shared" si="66"/>
        <v>0</v>
      </c>
      <c r="S342" s="2">
        <f t="shared" si="67"/>
        <v>0</v>
      </c>
      <c r="T342" s="2">
        <f t="shared" si="68"/>
        <v>0</v>
      </c>
      <c r="U342" s="2">
        <f>IF(O342="Reg", R342 * Inputs!$B$7, 0)</f>
        <v>0</v>
      </c>
      <c r="V342" s="2">
        <f>MAX(F342 + P342*Inputs!$B$15 - (Q342/Inputs!$B$16) - U342, 0)</f>
        <v>0</v>
      </c>
    </row>
    <row r="343" spans="1:22" x14ac:dyDescent="0.3">
      <c r="A343" s="1">
        <v>46037.208333333343</v>
      </c>
      <c r="B343" s="2">
        <v>0</v>
      </c>
      <c r="C343" s="2">
        <v>16.749763759181342</v>
      </c>
      <c r="D343" s="2">
        <f t="shared" si="60"/>
        <v>35.62648014806755</v>
      </c>
      <c r="E343" s="2">
        <f t="shared" si="61"/>
        <v>1.6261747800560036</v>
      </c>
      <c r="F343" s="2">
        <f t="shared" si="69"/>
        <v>0</v>
      </c>
      <c r="G343" s="2">
        <f t="shared" si="70"/>
        <v>0</v>
      </c>
      <c r="H343" s="2">
        <f>MIN(Inputs!$B$2, (Inputs!$B$14 - F343)/Inputs!$B$15)</f>
        <v>170</v>
      </c>
      <c r="I343" s="2">
        <f>MAX(MIN(Inputs!$B$2, F343*Inputs!$B$16, Inputs!$B$14*Inputs!$B$4 - G343), 0)</f>
        <v>0</v>
      </c>
      <c r="J343" s="2">
        <f>MAX(MIN(Inputs!$B$2, F343*Inputs!$B$16, (Inputs!$B$14-F343)/Inputs!$B$15)*Inputs!$B$9, 0)</f>
        <v>0</v>
      </c>
      <c r="K343" s="2">
        <f>MAX(E343*Inputs!$B$5 - B343 - Inputs!$B$8, 0) * H343</f>
        <v>0</v>
      </c>
      <c r="L343" s="2">
        <f>IF(B343 &gt;= D343*Inputs!$B$10, MAX(B343 - E343/Inputs!$B$5 - Inputs!$B$8, 0) * I343, 0)</f>
        <v>0</v>
      </c>
      <c r="M343" s="2">
        <f t="shared" si="62"/>
        <v>0</v>
      </c>
      <c r="N343" s="3" t="str">
        <f t="shared" si="63"/>
        <v>Idle</v>
      </c>
      <c r="O343" s="3" t="str">
        <f t="shared" si="71"/>
        <v>Idle</v>
      </c>
      <c r="P343" s="2">
        <f t="shared" si="64"/>
        <v>0</v>
      </c>
      <c r="Q343" s="2">
        <f t="shared" si="65"/>
        <v>0</v>
      </c>
      <c r="R343" s="2">
        <f t="shared" si="66"/>
        <v>0</v>
      </c>
      <c r="S343" s="2">
        <f t="shared" si="67"/>
        <v>0</v>
      </c>
      <c r="T343" s="2">
        <f t="shared" si="68"/>
        <v>0</v>
      </c>
      <c r="U343" s="2">
        <f>IF(O343="Reg", R343 * Inputs!$B$7, 0)</f>
        <v>0</v>
      </c>
      <c r="V343" s="2">
        <f>MAX(F343 + P343*Inputs!$B$15 - (Q343/Inputs!$B$16) - U343, 0)</f>
        <v>0</v>
      </c>
    </row>
    <row r="344" spans="1:22" x14ac:dyDescent="0.3">
      <c r="A344" s="1">
        <v>46037.25</v>
      </c>
      <c r="B344" s="2">
        <v>0</v>
      </c>
      <c r="C344" s="2">
        <v>0.64179250250303632</v>
      </c>
      <c r="D344" s="2">
        <f t="shared" si="60"/>
        <v>35.62648014806755</v>
      </c>
      <c r="E344" s="2">
        <f t="shared" si="61"/>
        <v>5.4471423390081171</v>
      </c>
      <c r="F344" s="2">
        <f t="shared" si="69"/>
        <v>0</v>
      </c>
      <c r="G344" s="2">
        <f t="shared" si="70"/>
        <v>0</v>
      </c>
      <c r="H344" s="2">
        <f>MIN(Inputs!$B$2, (Inputs!$B$14 - F344)/Inputs!$B$15)</f>
        <v>170</v>
      </c>
      <c r="I344" s="2">
        <f>MAX(MIN(Inputs!$B$2, F344*Inputs!$B$16, Inputs!$B$14*Inputs!$B$4 - G344), 0)</f>
        <v>0</v>
      </c>
      <c r="J344" s="2">
        <f>MAX(MIN(Inputs!$B$2, F344*Inputs!$B$16, (Inputs!$B$14-F344)/Inputs!$B$15)*Inputs!$B$9, 0)</f>
        <v>0</v>
      </c>
      <c r="K344" s="2">
        <f>MAX(E344*Inputs!$B$5 - B344 - Inputs!$B$8, 0) * H344</f>
        <v>0</v>
      </c>
      <c r="L344" s="2">
        <f>IF(B344 &gt;= D344*Inputs!$B$10, MAX(B344 - E344/Inputs!$B$5 - Inputs!$B$8, 0) * I344, 0)</f>
        <v>0</v>
      </c>
      <c r="M344" s="2">
        <f t="shared" si="62"/>
        <v>0</v>
      </c>
      <c r="N344" s="3" t="str">
        <f t="shared" si="63"/>
        <v>Idle</v>
      </c>
      <c r="O344" s="3" t="str">
        <f t="shared" si="71"/>
        <v>Idle</v>
      </c>
      <c r="P344" s="2">
        <f t="shared" si="64"/>
        <v>0</v>
      </c>
      <c r="Q344" s="2">
        <f t="shared" si="65"/>
        <v>0</v>
      </c>
      <c r="R344" s="2">
        <f t="shared" si="66"/>
        <v>0</v>
      </c>
      <c r="S344" s="2">
        <f t="shared" si="67"/>
        <v>0</v>
      </c>
      <c r="T344" s="2">
        <f t="shared" si="68"/>
        <v>0</v>
      </c>
      <c r="U344" s="2">
        <f>IF(O344="Reg", R344 * Inputs!$B$7, 0)</f>
        <v>0</v>
      </c>
      <c r="V344" s="2">
        <f>MAX(F344 + P344*Inputs!$B$15 - (Q344/Inputs!$B$16) - U344, 0)</f>
        <v>0</v>
      </c>
    </row>
    <row r="345" spans="1:22" x14ac:dyDescent="0.3">
      <c r="A345" s="1">
        <v>46037.291666666657</v>
      </c>
      <c r="B345" s="2">
        <v>4.6943907851351483</v>
      </c>
      <c r="C345" s="2">
        <v>27.401317037879188</v>
      </c>
      <c r="D345" s="2">
        <f t="shared" si="60"/>
        <v>35.62648014806755</v>
      </c>
      <c r="E345" s="2">
        <f t="shared" si="61"/>
        <v>10.627135046267705</v>
      </c>
      <c r="F345" s="2">
        <f t="shared" si="69"/>
        <v>0</v>
      </c>
      <c r="G345" s="2">
        <f t="shared" si="70"/>
        <v>0</v>
      </c>
      <c r="H345" s="2">
        <f>MIN(Inputs!$B$2, (Inputs!$B$14 - F345)/Inputs!$B$15)</f>
        <v>170</v>
      </c>
      <c r="I345" s="2">
        <f>MAX(MIN(Inputs!$B$2, F345*Inputs!$B$16, Inputs!$B$14*Inputs!$B$4 - G345), 0)</f>
        <v>0</v>
      </c>
      <c r="J345" s="2">
        <f>MAX(MIN(Inputs!$B$2, F345*Inputs!$B$16, (Inputs!$B$14-F345)/Inputs!$B$15)*Inputs!$B$9, 0)</f>
        <v>0</v>
      </c>
      <c r="K345" s="2">
        <f>MAX(E345*Inputs!$B$5 - B345 - Inputs!$B$8, 0) * H345</f>
        <v>0</v>
      </c>
      <c r="L345" s="2">
        <f>IF(B345 &gt;= D345*Inputs!$B$10, MAX(B345 - E345/Inputs!$B$5 - Inputs!$B$8, 0) * I345, 0)</f>
        <v>0</v>
      </c>
      <c r="M345" s="2">
        <f t="shared" si="62"/>
        <v>0</v>
      </c>
      <c r="N345" s="3" t="str">
        <f t="shared" si="63"/>
        <v>Idle</v>
      </c>
      <c r="O345" s="3" t="str">
        <f t="shared" si="71"/>
        <v>Idle</v>
      </c>
      <c r="P345" s="2">
        <f t="shared" si="64"/>
        <v>0</v>
      </c>
      <c r="Q345" s="2">
        <f t="shared" si="65"/>
        <v>0</v>
      </c>
      <c r="R345" s="2">
        <f t="shared" si="66"/>
        <v>0</v>
      </c>
      <c r="S345" s="2">
        <f t="shared" si="67"/>
        <v>0</v>
      </c>
      <c r="T345" s="2">
        <f t="shared" si="68"/>
        <v>0</v>
      </c>
      <c r="U345" s="2">
        <f>IF(O345="Reg", R345 * Inputs!$B$7, 0)</f>
        <v>0</v>
      </c>
      <c r="V345" s="2">
        <f>MAX(F345 + P345*Inputs!$B$15 - (Q345/Inputs!$B$16) - U345, 0)</f>
        <v>0</v>
      </c>
    </row>
    <row r="346" spans="1:22" x14ac:dyDescent="0.3">
      <c r="A346" s="1">
        <v>46037.333333333343</v>
      </c>
      <c r="B346" s="2">
        <v>0</v>
      </c>
      <c r="C346" s="2">
        <v>10.487573154942799</v>
      </c>
      <c r="D346" s="2">
        <f t="shared" si="60"/>
        <v>35.62648014806755</v>
      </c>
      <c r="E346" s="2">
        <f t="shared" si="61"/>
        <v>18.2007492969481</v>
      </c>
      <c r="F346" s="2">
        <f t="shared" si="69"/>
        <v>0</v>
      </c>
      <c r="G346" s="2">
        <f t="shared" si="70"/>
        <v>0</v>
      </c>
      <c r="H346" s="2">
        <f>MIN(Inputs!$B$2, (Inputs!$B$14 - F346)/Inputs!$B$15)</f>
        <v>170</v>
      </c>
      <c r="I346" s="2">
        <f>MAX(MIN(Inputs!$B$2, F346*Inputs!$B$16, Inputs!$B$14*Inputs!$B$4 - G346), 0)</f>
        <v>0</v>
      </c>
      <c r="J346" s="2">
        <f>MAX(MIN(Inputs!$B$2, F346*Inputs!$B$16, (Inputs!$B$14-F346)/Inputs!$B$15)*Inputs!$B$9, 0)</f>
        <v>0</v>
      </c>
      <c r="K346" s="2">
        <f>MAX(E346*Inputs!$B$5 - B346 - Inputs!$B$8, 0) * H346</f>
        <v>0</v>
      </c>
      <c r="L346" s="2">
        <f>IF(B346 &gt;= D346*Inputs!$B$10, MAX(B346 - E346/Inputs!$B$5 - Inputs!$B$8, 0) * I346, 0)</f>
        <v>0</v>
      </c>
      <c r="M346" s="2">
        <f t="shared" si="62"/>
        <v>0</v>
      </c>
      <c r="N346" s="3" t="str">
        <f t="shared" si="63"/>
        <v>Idle</v>
      </c>
      <c r="O346" s="3" t="str">
        <f t="shared" si="71"/>
        <v>Idle</v>
      </c>
      <c r="P346" s="2">
        <f t="shared" si="64"/>
        <v>0</v>
      </c>
      <c r="Q346" s="2">
        <f t="shared" si="65"/>
        <v>0</v>
      </c>
      <c r="R346" s="2">
        <f t="shared" si="66"/>
        <v>0</v>
      </c>
      <c r="S346" s="2">
        <f t="shared" si="67"/>
        <v>0</v>
      </c>
      <c r="T346" s="2">
        <f t="shared" si="68"/>
        <v>0</v>
      </c>
      <c r="U346" s="2">
        <f>IF(O346="Reg", R346 * Inputs!$B$7, 0)</f>
        <v>0</v>
      </c>
      <c r="V346" s="2">
        <f>MAX(F346 + P346*Inputs!$B$15 - (Q346/Inputs!$B$16) - U346, 0)</f>
        <v>0</v>
      </c>
    </row>
    <row r="347" spans="1:22" x14ac:dyDescent="0.3">
      <c r="A347" s="1">
        <v>46037.375</v>
      </c>
      <c r="B347" s="2">
        <v>1.1954210563448091</v>
      </c>
      <c r="C347" s="2">
        <v>7.9738958485755456</v>
      </c>
      <c r="D347" s="2">
        <f t="shared" si="60"/>
        <v>35.62648014806755</v>
      </c>
      <c r="E347" s="2">
        <f t="shared" si="61"/>
        <v>26.940886086015567</v>
      </c>
      <c r="F347" s="2">
        <f t="shared" si="69"/>
        <v>0</v>
      </c>
      <c r="G347" s="2">
        <f t="shared" si="70"/>
        <v>0</v>
      </c>
      <c r="H347" s="2">
        <f>MIN(Inputs!$B$2, (Inputs!$B$14 - F347)/Inputs!$B$15)</f>
        <v>170</v>
      </c>
      <c r="I347" s="2">
        <f>MAX(MIN(Inputs!$B$2, F347*Inputs!$B$16, Inputs!$B$14*Inputs!$B$4 - G347), 0)</f>
        <v>0</v>
      </c>
      <c r="J347" s="2">
        <f>MAX(MIN(Inputs!$B$2, F347*Inputs!$B$16, (Inputs!$B$14-F347)/Inputs!$B$15)*Inputs!$B$9, 0)</f>
        <v>0</v>
      </c>
      <c r="K347" s="2">
        <f>MAX(E347*Inputs!$B$5 - B347 - Inputs!$B$8, 0) * H347</f>
        <v>427.13497888931136</v>
      </c>
      <c r="L347" s="2">
        <f>IF(B347 &gt;= D347*Inputs!$B$10, MAX(B347 - E347/Inputs!$B$5 - Inputs!$B$8, 0) * I347, 0)</f>
        <v>0</v>
      </c>
      <c r="M347" s="2">
        <f t="shared" si="62"/>
        <v>0</v>
      </c>
      <c r="N347" s="3" t="str">
        <f t="shared" si="63"/>
        <v>Charge</v>
      </c>
      <c r="O347" s="3" t="str">
        <f t="shared" si="71"/>
        <v>Charge</v>
      </c>
      <c r="P347" s="2">
        <f t="shared" si="64"/>
        <v>170</v>
      </c>
      <c r="Q347" s="2">
        <f t="shared" si="65"/>
        <v>0</v>
      </c>
      <c r="R347" s="2">
        <f t="shared" si="66"/>
        <v>0</v>
      </c>
      <c r="S347" s="2">
        <f t="shared" si="67"/>
        <v>-203.22157957861754</v>
      </c>
      <c r="T347" s="2">
        <f t="shared" si="68"/>
        <v>0</v>
      </c>
      <c r="U347" s="2">
        <f>IF(O347="Reg", R347 * Inputs!$B$7, 0)</f>
        <v>0</v>
      </c>
      <c r="V347" s="2">
        <f>MAX(F347 + P347*Inputs!$B$15 - (Q347/Inputs!$B$16) - U347, 0)</f>
        <v>170</v>
      </c>
    </row>
    <row r="348" spans="1:22" x14ac:dyDescent="0.3">
      <c r="A348" s="1">
        <v>46037.416666666657</v>
      </c>
      <c r="B348" s="2">
        <v>3.8672368388560638</v>
      </c>
      <c r="C348" s="2">
        <v>3.7796644395867629</v>
      </c>
      <c r="D348" s="2">
        <f t="shared" si="60"/>
        <v>35.62648014806755</v>
      </c>
      <c r="E348" s="2">
        <f t="shared" si="61"/>
        <v>36.359031629245123</v>
      </c>
      <c r="F348" s="2">
        <f t="shared" si="69"/>
        <v>170</v>
      </c>
      <c r="G348" s="2">
        <f t="shared" si="70"/>
        <v>0</v>
      </c>
      <c r="H348" s="2">
        <f>MIN(Inputs!$B$2, (Inputs!$B$14 - F348)/Inputs!$B$15)</f>
        <v>170</v>
      </c>
      <c r="I348" s="2">
        <f>MAX(MIN(Inputs!$B$2, F348*Inputs!$B$16, Inputs!$B$14*Inputs!$B$4 - G348), 0)</f>
        <v>170</v>
      </c>
      <c r="J348" s="2">
        <f>MAX(MIN(Inputs!$B$2, F348*Inputs!$B$16, (Inputs!$B$14-F348)/Inputs!$B$15)*Inputs!$B$9, 0)</f>
        <v>136</v>
      </c>
      <c r="K348" s="2">
        <f>MAX(E348*Inputs!$B$5 - B348 - Inputs!$B$8, 0) * H348</f>
        <v>1381.8808691295401</v>
      </c>
      <c r="L348" s="2">
        <f>IF(B348 &gt;= D348*Inputs!$B$10, MAX(B348 - E348/Inputs!$B$5 - Inputs!$B$8, 0) * I348, 0)</f>
        <v>0</v>
      </c>
      <c r="M348" s="2">
        <f t="shared" si="62"/>
        <v>514.03436378379979</v>
      </c>
      <c r="N348" s="3" t="str">
        <f t="shared" si="63"/>
        <v>Charge</v>
      </c>
      <c r="O348" s="3" t="str">
        <f t="shared" si="71"/>
        <v>Charge</v>
      </c>
      <c r="P348" s="2">
        <f t="shared" si="64"/>
        <v>170</v>
      </c>
      <c r="Q348" s="2">
        <f t="shared" si="65"/>
        <v>0</v>
      </c>
      <c r="R348" s="2">
        <f t="shared" si="66"/>
        <v>0</v>
      </c>
      <c r="S348" s="2">
        <f t="shared" si="67"/>
        <v>-657.43026260553086</v>
      </c>
      <c r="T348" s="2">
        <f t="shared" si="68"/>
        <v>0</v>
      </c>
      <c r="U348" s="2">
        <f>IF(O348="Reg", R348 * Inputs!$B$7, 0)</f>
        <v>0</v>
      </c>
      <c r="V348" s="2">
        <f>MAX(F348 + P348*Inputs!$B$15 - (Q348/Inputs!$B$16) - U348, 0)</f>
        <v>340</v>
      </c>
    </row>
    <row r="349" spans="1:22" x14ac:dyDescent="0.3">
      <c r="A349" s="1">
        <v>46037.458333333343</v>
      </c>
      <c r="B349" s="2">
        <v>22.925805353712679</v>
      </c>
      <c r="C349" s="2">
        <v>15.96311932996322</v>
      </c>
      <c r="D349" s="2">
        <f t="shared" si="60"/>
        <v>35.62648014806755</v>
      </c>
      <c r="E349" s="2">
        <f t="shared" si="61"/>
        <v>45.172691975946002</v>
      </c>
      <c r="F349" s="2">
        <f t="shared" si="69"/>
        <v>340</v>
      </c>
      <c r="G349" s="2">
        <f t="shared" si="70"/>
        <v>0</v>
      </c>
      <c r="H349" s="2">
        <f>MIN(Inputs!$B$2, (Inputs!$B$14 - F349)/Inputs!$B$15)</f>
        <v>0</v>
      </c>
      <c r="I349" s="2">
        <f>MAX(MIN(Inputs!$B$2, F349*Inputs!$B$16, Inputs!$B$14*Inputs!$B$4 - G349), 0)</f>
        <v>170</v>
      </c>
      <c r="J349" s="2">
        <f>MAX(MIN(Inputs!$B$2, F349*Inputs!$B$16, (Inputs!$B$14-F349)/Inputs!$B$15)*Inputs!$B$9, 0)</f>
        <v>0</v>
      </c>
      <c r="K349" s="2">
        <f>MAX(E349*Inputs!$B$5 - B349 - Inputs!$B$8, 0) * H349</f>
        <v>0</v>
      </c>
      <c r="L349" s="2">
        <f>IF(B349 &gt;= D349*Inputs!$B$10, MAX(B349 - E349/Inputs!$B$5 - Inputs!$B$8, 0) * I349, 0)</f>
        <v>0</v>
      </c>
      <c r="M349" s="2">
        <f t="shared" si="62"/>
        <v>0</v>
      </c>
      <c r="N349" s="3" t="str">
        <f t="shared" si="63"/>
        <v>Idle</v>
      </c>
      <c r="O349" s="3" t="str">
        <f t="shared" si="71"/>
        <v>Idle</v>
      </c>
      <c r="P349" s="2">
        <f t="shared" si="64"/>
        <v>0</v>
      </c>
      <c r="Q349" s="2">
        <f t="shared" si="65"/>
        <v>0</v>
      </c>
      <c r="R349" s="2">
        <f t="shared" si="66"/>
        <v>0</v>
      </c>
      <c r="S349" s="2">
        <f t="shared" si="67"/>
        <v>0</v>
      </c>
      <c r="T349" s="2">
        <f t="shared" si="68"/>
        <v>0</v>
      </c>
      <c r="U349" s="2">
        <f>IF(O349="Reg", R349 * Inputs!$B$7, 0)</f>
        <v>0</v>
      </c>
      <c r="V349" s="2">
        <f>MAX(F349 + P349*Inputs!$B$15 - (Q349/Inputs!$B$16) - U349, 0)</f>
        <v>340</v>
      </c>
    </row>
    <row r="350" spans="1:22" x14ac:dyDescent="0.3">
      <c r="A350" s="1">
        <v>46037.5</v>
      </c>
      <c r="B350" s="2">
        <v>31.079956243557529</v>
      </c>
      <c r="C350" s="2">
        <v>7.0103587363788584</v>
      </c>
      <c r="D350" s="2">
        <f t="shared" si="60"/>
        <v>35.62648014806755</v>
      </c>
      <c r="E350" s="2">
        <f t="shared" si="61"/>
        <v>52.34417291883662</v>
      </c>
      <c r="F350" s="2">
        <f t="shared" si="69"/>
        <v>340</v>
      </c>
      <c r="G350" s="2">
        <f t="shared" si="70"/>
        <v>0</v>
      </c>
      <c r="H350" s="2">
        <f>MIN(Inputs!$B$2, (Inputs!$B$14 - F350)/Inputs!$B$15)</f>
        <v>0</v>
      </c>
      <c r="I350" s="2">
        <f>MAX(MIN(Inputs!$B$2, F350*Inputs!$B$16, Inputs!$B$14*Inputs!$B$4 - G350), 0)</f>
        <v>170</v>
      </c>
      <c r="J350" s="2">
        <f>MAX(MIN(Inputs!$B$2, F350*Inputs!$B$16, (Inputs!$B$14-F350)/Inputs!$B$15)*Inputs!$B$9, 0)</f>
        <v>0</v>
      </c>
      <c r="K350" s="2">
        <f>MAX(E350*Inputs!$B$5 - B350 - Inputs!$B$8, 0) * H350</f>
        <v>0</v>
      </c>
      <c r="L350" s="2">
        <f>IF(B350 &gt;= D350*Inputs!$B$10, MAX(B350 - E350/Inputs!$B$5 - Inputs!$B$8, 0) * I350, 0)</f>
        <v>0</v>
      </c>
      <c r="M350" s="2">
        <f t="shared" si="62"/>
        <v>0</v>
      </c>
      <c r="N350" s="3" t="str">
        <f t="shared" si="63"/>
        <v>Idle</v>
      </c>
      <c r="O350" s="3" t="str">
        <f t="shared" si="71"/>
        <v>Idle</v>
      </c>
      <c r="P350" s="2">
        <f t="shared" si="64"/>
        <v>0</v>
      </c>
      <c r="Q350" s="2">
        <f t="shared" si="65"/>
        <v>0</v>
      </c>
      <c r="R350" s="2">
        <f t="shared" si="66"/>
        <v>0</v>
      </c>
      <c r="S350" s="2">
        <f t="shared" si="67"/>
        <v>0</v>
      </c>
      <c r="T350" s="2">
        <f t="shared" si="68"/>
        <v>0</v>
      </c>
      <c r="U350" s="2">
        <f>IF(O350="Reg", R350 * Inputs!$B$7, 0)</f>
        <v>0</v>
      </c>
      <c r="V350" s="2">
        <f>MAX(F350 + P350*Inputs!$B$15 - (Q350/Inputs!$B$16) - U350, 0)</f>
        <v>340</v>
      </c>
    </row>
    <row r="351" spans="1:22" x14ac:dyDescent="0.3">
      <c r="A351" s="1">
        <v>46037.541666666657</v>
      </c>
      <c r="B351" s="2">
        <v>50.13607628921752</v>
      </c>
      <c r="C351" s="2">
        <v>37.146466878861901</v>
      </c>
      <c r="D351" s="2">
        <f t="shared" si="60"/>
        <v>35.62648014806755</v>
      </c>
      <c r="E351" s="2">
        <f t="shared" si="61"/>
        <v>58.693516959134421</v>
      </c>
      <c r="F351" s="2">
        <f t="shared" si="69"/>
        <v>340</v>
      </c>
      <c r="G351" s="2">
        <f t="shared" si="70"/>
        <v>0</v>
      </c>
      <c r="H351" s="2">
        <f>MIN(Inputs!$B$2, (Inputs!$B$14 - F351)/Inputs!$B$15)</f>
        <v>0</v>
      </c>
      <c r="I351" s="2">
        <f>MAX(MIN(Inputs!$B$2, F351*Inputs!$B$16, Inputs!$B$14*Inputs!$B$4 - G351), 0)</f>
        <v>170</v>
      </c>
      <c r="J351" s="2">
        <f>MAX(MIN(Inputs!$B$2, F351*Inputs!$B$16, (Inputs!$B$14-F351)/Inputs!$B$15)*Inputs!$B$9, 0)</f>
        <v>0</v>
      </c>
      <c r="K351" s="2">
        <f>MAX(E351*Inputs!$B$5 - B351 - Inputs!$B$8, 0) * H351</f>
        <v>0</v>
      </c>
      <c r="L351" s="2">
        <f>IF(B351 &gt;= D351*Inputs!$B$10, MAX(B351 - E351/Inputs!$B$5 - Inputs!$B$8, 0) * I351, 0)</f>
        <v>0</v>
      </c>
      <c r="M351" s="2">
        <f t="shared" si="62"/>
        <v>0</v>
      </c>
      <c r="N351" s="3" t="str">
        <f t="shared" si="63"/>
        <v>Idle</v>
      </c>
      <c r="O351" s="3" t="str">
        <f t="shared" si="71"/>
        <v>Idle</v>
      </c>
      <c r="P351" s="2">
        <f t="shared" si="64"/>
        <v>0</v>
      </c>
      <c r="Q351" s="2">
        <f t="shared" si="65"/>
        <v>0</v>
      </c>
      <c r="R351" s="2">
        <f t="shared" si="66"/>
        <v>0</v>
      </c>
      <c r="S351" s="2">
        <f t="shared" si="67"/>
        <v>0</v>
      </c>
      <c r="T351" s="2">
        <f t="shared" si="68"/>
        <v>0</v>
      </c>
      <c r="U351" s="2">
        <f>IF(O351="Reg", R351 * Inputs!$B$7, 0)</f>
        <v>0</v>
      </c>
      <c r="V351" s="2">
        <f>MAX(F351 + P351*Inputs!$B$15 - (Q351/Inputs!$B$16) - U351, 0)</f>
        <v>340</v>
      </c>
    </row>
    <row r="352" spans="1:22" x14ac:dyDescent="0.3">
      <c r="A352" s="1">
        <v>46037.583333333343</v>
      </c>
      <c r="B352" s="2">
        <v>52.440820734404809</v>
      </c>
      <c r="C352" s="2">
        <v>2.508809908298717</v>
      </c>
      <c r="D352" s="2">
        <f t="shared" si="60"/>
        <v>35.62648014806755</v>
      </c>
      <c r="E352" s="2">
        <f t="shared" si="61"/>
        <v>61.743499133485024</v>
      </c>
      <c r="F352" s="2">
        <f t="shared" si="69"/>
        <v>340</v>
      </c>
      <c r="G352" s="2">
        <f t="shared" si="70"/>
        <v>0</v>
      </c>
      <c r="H352" s="2">
        <f>MIN(Inputs!$B$2, (Inputs!$B$14 - F352)/Inputs!$B$15)</f>
        <v>0</v>
      </c>
      <c r="I352" s="2">
        <f>MAX(MIN(Inputs!$B$2, F352*Inputs!$B$16, Inputs!$B$14*Inputs!$B$4 - G352), 0)</f>
        <v>170</v>
      </c>
      <c r="J352" s="2">
        <f>MAX(MIN(Inputs!$B$2, F352*Inputs!$B$16, (Inputs!$B$14-F352)/Inputs!$B$15)*Inputs!$B$9, 0)</f>
        <v>0</v>
      </c>
      <c r="K352" s="2">
        <f>MAX(E352*Inputs!$B$5 - B352 - Inputs!$B$8, 0) * H352</f>
        <v>0</v>
      </c>
      <c r="L352" s="2">
        <f>IF(B352 &gt;= D352*Inputs!$B$10, MAX(B352 - E352/Inputs!$B$5 - Inputs!$B$8, 0) * I352, 0)</f>
        <v>0</v>
      </c>
      <c r="M352" s="2">
        <f t="shared" si="62"/>
        <v>0</v>
      </c>
      <c r="N352" s="3" t="str">
        <f t="shared" si="63"/>
        <v>Idle</v>
      </c>
      <c r="O352" s="3" t="str">
        <f t="shared" si="71"/>
        <v>Idle</v>
      </c>
      <c r="P352" s="2">
        <f t="shared" si="64"/>
        <v>0</v>
      </c>
      <c r="Q352" s="2">
        <f t="shared" si="65"/>
        <v>0</v>
      </c>
      <c r="R352" s="2">
        <f t="shared" si="66"/>
        <v>0</v>
      </c>
      <c r="S352" s="2">
        <f t="shared" si="67"/>
        <v>0</v>
      </c>
      <c r="T352" s="2">
        <f t="shared" si="68"/>
        <v>0</v>
      </c>
      <c r="U352" s="2">
        <f>IF(O352="Reg", R352 * Inputs!$B$7, 0)</f>
        <v>0</v>
      </c>
      <c r="V352" s="2">
        <f>MAX(F352 + P352*Inputs!$B$15 - (Q352/Inputs!$B$16) - U352, 0)</f>
        <v>340</v>
      </c>
    </row>
    <row r="353" spans="1:22" x14ac:dyDescent="0.3">
      <c r="A353" s="1">
        <v>46037.625</v>
      </c>
      <c r="B353" s="2">
        <v>57.704294315722137</v>
      </c>
      <c r="C353" s="2">
        <v>5.2041758251603953</v>
      </c>
      <c r="D353" s="2">
        <f t="shared" si="60"/>
        <v>35.62648014806755</v>
      </c>
      <c r="E353" s="2">
        <f t="shared" si="61"/>
        <v>64.268440708115236</v>
      </c>
      <c r="F353" s="2">
        <f t="shared" si="69"/>
        <v>340</v>
      </c>
      <c r="G353" s="2">
        <f t="shared" si="70"/>
        <v>0</v>
      </c>
      <c r="H353" s="2">
        <f>MIN(Inputs!$B$2, (Inputs!$B$14 - F353)/Inputs!$B$15)</f>
        <v>0</v>
      </c>
      <c r="I353" s="2">
        <f>MAX(MIN(Inputs!$B$2, F353*Inputs!$B$16, Inputs!$B$14*Inputs!$B$4 - G353), 0)</f>
        <v>170</v>
      </c>
      <c r="J353" s="2">
        <f>MAX(MIN(Inputs!$B$2, F353*Inputs!$B$16, (Inputs!$B$14-F353)/Inputs!$B$15)*Inputs!$B$9, 0)</f>
        <v>0</v>
      </c>
      <c r="K353" s="2">
        <f>MAX(E353*Inputs!$B$5 - B353 - Inputs!$B$8, 0) * H353</f>
        <v>0</v>
      </c>
      <c r="L353" s="2">
        <f>IF(B353 &gt;= D353*Inputs!$B$10, MAX(B353 - E353/Inputs!$B$5 - Inputs!$B$8, 0) * I353, 0)</f>
        <v>0</v>
      </c>
      <c r="M353" s="2">
        <f t="shared" si="62"/>
        <v>0</v>
      </c>
      <c r="N353" s="3" t="str">
        <f t="shared" si="63"/>
        <v>Idle</v>
      </c>
      <c r="O353" s="3" t="str">
        <f t="shared" si="71"/>
        <v>Idle</v>
      </c>
      <c r="P353" s="2">
        <f t="shared" si="64"/>
        <v>0</v>
      </c>
      <c r="Q353" s="2">
        <f t="shared" si="65"/>
        <v>0</v>
      </c>
      <c r="R353" s="2">
        <f t="shared" si="66"/>
        <v>0</v>
      </c>
      <c r="S353" s="2">
        <f t="shared" si="67"/>
        <v>0</v>
      </c>
      <c r="T353" s="2">
        <f t="shared" si="68"/>
        <v>0</v>
      </c>
      <c r="U353" s="2">
        <f>IF(O353="Reg", R353 * Inputs!$B$7, 0)</f>
        <v>0</v>
      </c>
      <c r="V353" s="2">
        <f>MAX(F353 + P353*Inputs!$B$15 - (Q353/Inputs!$B$16) - U353, 0)</f>
        <v>340</v>
      </c>
    </row>
    <row r="354" spans="1:22" x14ac:dyDescent="0.3">
      <c r="A354" s="1">
        <v>46037.666666666657</v>
      </c>
      <c r="B354" s="2">
        <v>56.749198919061293</v>
      </c>
      <c r="C354" s="2">
        <v>5.109158200520028</v>
      </c>
      <c r="D354" s="2">
        <f t="shared" si="60"/>
        <v>35.62648014806755</v>
      </c>
      <c r="E354" s="2">
        <f t="shared" si="61"/>
        <v>63.478018826312791</v>
      </c>
      <c r="F354" s="2">
        <f t="shared" si="69"/>
        <v>340</v>
      </c>
      <c r="G354" s="2">
        <f t="shared" si="70"/>
        <v>0</v>
      </c>
      <c r="H354" s="2">
        <f>MIN(Inputs!$B$2, (Inputs!$B$14 - F354)/Inputs!$B$15)</f>
        <v>0</v>
      </c>
      <c r="I354" s="2">
        <f>MAX(MIN(Inputs!$B$2, F354*Inputs!$B$16, Inputs!$B$14*Inputs!$B$4 - G354), 0)</f>
        <v>170</v>
      </c>
      <c r="J354" s="2">
        <f>MAX(MIN(Inputs!$B$2, F354*Inputs!$B$16, (Inputs!$B$14-F354)/Inputs!$B$15)*Inputs!$B$9, 0)</f>
        <v>0</v>
      </c>
      <c r="K354" s="2">
        <f>MAX(E354*Inputs!$B$5 - B354 - Inputs!$B$8, 0) * H354</f>
        <v>0</v>
      </c>
      <c r="L354" s="2">
        <f>IF(B354 &gt;= D354*Inputs!$B$10, MAX(B354 - E354/Inputs!$B$5 - Inputs!$B$8, 0) * I354, 0)</f>
        <v>0</v>
      </c>
      <c r="M354" s="2">
        <f t="shared" si="62"/>
        <v>0</v>
      </c>
      <c r="N354" s="3" t="str">
        <f t="shared" si="63"/>
        <v>Idle</v>
      </c>
      <c r="O354" s="3" t="str">
        <f t="shared" si="71"/>
        <v>Idle</v>
      </c>
      <c r="P354" s="2">
        <f t="shared" si="64"/>
        <v>0</v>
      </c>
      <c r="Q354" s="2">
        <f t="shared" si="65"/>
        <v>0</v>
      </c>
      <c r="R354" s="2">
        <f t="shared" si="66"/>
        <v>0</v>
      </c>
      <c r="S354" s="2">
        <f t="shared" si="67"/>
        <v>0</v>
      </c>
      <c r="T354" s="2">
        <f t="shared" si="68"/>
        <v>0</v>
      </c>
      <c r="U354" s="2">
        <f>IF(O354="Reg", R354 * Inputs!$B$7, 0)</f>
        <v>0</v>
      </c>
      <c r="V354" s="2">
        <f>MAX(F354 + P354*Inputs!$B$15 - (Q354/Inputs!$B$16) - U354, 0)</f>
        <v>340</v>
      </c>
    </row>
    <row r="355" spans="1:22" x14ac:dyDescent="0.3">
      <c r="A355" s="1">
        <v>46037.708333333343</v>
      </c>
      <c r="B355" s="2">
        <v>65.954691011056426</v>
      </c>
      <c r="C355" s="2">
        <v>10.389291193653539</v>
      </c>
      <c r="D355" s="2">
        <f t="shared" si="60"/>
        <v>35.62648014806755</v>
      </c>
      <c r="E355" s="2">
        <f t="shared" si="61"/>
        <v>63.277161074811566</v>
      </c>
      <c r="F355" s="2">
        <f t="shared" si="69"/>
        <v>340</v>
      </c>
      <c r="G355" s="2">
        <f t="shared" si="70"/>
        <v>0</v>
      </c>
      <c r="H355" s="2">
        <f>MIN(Inputs!$B$2, (Inputs!$B$14 - F355)/Inputs!$B$15)</f>
        <v>0</v>
      </c>
      <c r="I355" s="2">
        <f>MAX(MIN(Inputs!$B$2, F355*Inputs!$B$16, Inputs!$B$14*Inputs!$B$4 - G355), 0)</f>
        <v>170</v>
      </c>
      <c r="J355" s="2">
        <f>MAX(MIN(Inputs!$B$2, F355*Inputs!$B$16, (Inputs!$B$14-F355)/Inputs!$B$15)*Inputs!$B$9, 0)</f>
        <v>0</v>
      </c>
      <c r="K355" s="2">
        <f>MAX(E355*Inputs!$B$5 - B355 - Inputs!$B$8, 0) * H355</f>
        <v>0</v>
      </c>
      <c r="L355" s="2">
        <f>IF(B355 &gt;= D355*Inputs!$B$10, MAX(B355 - E355/Inputs!$B$5 - Inputs!$B$8, 0) * I355, 0)</f>
        <v>0</v>
      </c>
      <c r="M355" s="2">
        <f t="shared" si="62"/>
        <v>0</v>
      </c>
      <c r="N355" s="3" t="str">
        <f t="shared" si="63"/>
        <v>Idle</v>
      </c>
      <c r="O355" s="3" t="str">
        <f t="shared" si="71"/>
        <v>Idle</v>
      </c>
      <c r="P355" s="2">
        <f t="shared" si="64"/>
        <v>0</v>
      </c>
      <c r="Q355" s="2">
        <f t="shared" si="65"/>
        <v>0</v>
      </c>
      <c r="R355" s="2">
        <f t="shared" si="66"/>
        <v>0</v>
      </c>
      <c r="S355" s="2">
        <f t="shared" si="67"/>
        <v>0</v>
      </c>
      <c r="T355" s="2">
        <f t="shared" si="68"/>
        <v>0</v>
      </c>
      <c r="U355" s="2">
        <f>IF(O355="Reg", R355 * Inputs!$B$7, 0)</f>
        <v>0</v>
      </c>
      <c r="V355" s="2">
        <f>MAX(F355 + P355*Inputs!$B$15 - (Q355/Inputs!$B$16) - U355, 0)</f>
        <v>340</v>
      </c>
    </row>
    <row r="356" spans="1:22" x14ac:dyDescent="0.3">
      <c r="A356" s="1">
        <v>46037.75</v>
      </c>
      <c r="B356" s="2">
        <v>69.176020485344353</v>
      </c>
      <c r="C356" s="2">
        <v>14.801978763044749</v>
      </c>
      <c r="D356" s="2">
        <f t="shared" si="60"/>
        <v>35.62648014806755</v>
      </c>
      <c r="E356" s="2">
        <f t="shared" si="61"/>
        <v>57.67067667539353</v>
      </c>
      <c r="F356" s="2">
        <f t="shared" si="69"/>
        <v>340</v>
      </c>
      <c r="G356" s="2">
        <f t="shared" si="70"/>
        <v>0</v>
      </c>
      <c r="H356" s="2">
        <f>MIN(Inputs!$B$2, (Inputs!$B$14 - F356)/Inputs!$B$15)</f>
        <v>0</v>
      </c>
      <c r="I356" s="2">
        <f>MAX(MIN(Inputs!$B$2, F356*Inputs!$B$16, Inputs!$B$14*Inputs!$B$4 - G356), 0)</f>
        <v>170</v>
      </c>
      <c r="J356" s="2">
        <f>MAX(MIN(Inputs!$B$2, F356*Inputs!$B$16, (Inputs!$B$14-F356)/Inputs!$B$15)*Inputs!$B$9, 0)</f>
        <v>0</v>
      </c>
      <c r="K356" s="2">
        <f>MAX(E356*Inputs!$B$5 - B356 - Inputs!$B$8, 0) * H356</f>
        <v>0</v>
      </c>
      <c r="L356" s="2">
        <f>IF(B356 &gt;= D356*Inputs!$B$10, MAX(B356 - E356/Inputs!$B$5 - Inputs!$B$8, 0) * I356, 0)</f>
        <v>0</v>
      </c>
      <c r="M356" s="2">
        <f t="shared" si="62"/>
        <v>0</v>
      </c>
      <c r="N356" s="3" t="str">
        <f t="shared" si="63"/>
        <v>Idle</v>
      </c>
      <c r="O356" s="3" t="str">
        <f t="shared" si="71"/>
        <v>Idle</v>
      </c>
      <c r="P356" s="2">
        <f t="shared" si="64"/>
        <v>0</v>
      </c>
      <c r="Q356" s="2">
        <f t="shared" si="65"/>
        <v>0</v>
      </c>
      <c r="R356" s="2">
        <f t="shared" si="66"/>
        <v>0</v>
      </c>
      <c r="S356" s="2">
        <f t="shared" si="67"/>
        <v>0</v>
      </c>
      <c r="T356" s="2">
        <f t="shared" si="68"/>
        <v>0</v>
      </c>
      <c r="U356" s="2">
        <f>IF(O356="Reg", R356 * Inputs!$B$7, 0)</f>
        <v>0</v>
      </c>
      <c r="V356" s="2">
        <f>MAX(F356 + P356*Inputs!$B$15 - (Q356/Inputs!$B$16) - U356, 0)</f>
        <v>340</v>
      </c>
    </row>
    <row r="357" spans="1:22" x14ac:dyDescent="0.3">
      <c r="A357" s="1">
        <v>46037.791666666657</v>
      </c>
      <c r="B357" s="2">
        <v>68.435969335321175</v>
      </c>
      <c r="C357" s="2">
        <v>13.36753934784578</v>
      </c>
      <c r="D357" s="2">
        <f t="shared" si="60"/>
        <v>35.62648014806755</v>
      </c>
      <c r="E357" s="2">
        <f t="shared" si="61"/>
        <v>51.054676657323817</v>
      </c>
      <c r="F357" s="2">
        <f t="shared" si="69"/>
        <v>340</v>
      </c>
      <c r="G357" s="2">
        <f t="shared" si="70"/>
        <v>0</v>
      </c>
      <c r="H357" s="2">
        <f>MIN(Inputs!$B$2, (Inputs!$B$14 - F357)/Inputs!$B$15)</f>
        <v>0</v>
      </c>
      <c r="I357" s="2">
        <f>MAX(MIN(Inputs!$B$2, F357*Inputs!$B$16, Inputs!$B$14*Inputs!$B$4 - G357), 0)</f>
        <v>170</v>
      </c>
      <c r="J357" s="2">
        <f>MAX(MIN(Inputs!$B$2, F357*Inputs!$B$16, (Inputs!$B$14-F357)/Inputs!$B$15)*Inputs!$B$9, 0)</f>
        <v>0</v>
      </c>
      <c r="K357" s="2">
        <f>MAX(E357*Inputs!$B$5 - B357 - Inputs!$B$8, 0) * H357</f>
        <v>0</v>
      </c>
      <c r="L357" s="2">
        <f>IF(B357 &gt;= D357*Inputs!$B$10, MAX(B357 - E357/Inputs!$B$5 - Inputs!$B$8, 0) * I357, 0)</f>
        <v>0</v>
      </c>
      <c r="M357" s="2">
        <f t="shared" si="62"/>
        <v>0</v>
      </c>
      <c r="N357" s="3" t="str">
        <f t="shared" si="63"/>
        <v>Idle</v>
      </c>
      <c r="O357" s="3" t="str">
        <f t="shared" si="71"/>
        <v>Idle</v>
      </c>
      <c r="P357" s="2">
        <f t="shared" si="64"/>
        <v>0</v>
      </c>
      <c r="Q357" s="2">
        <f t="shared" si="65"/>
        <v>0</v>
      </c>
      <c r="R357" s="2">
        <f t="shared" si="66"/>
        <v>0</v>
      </c>
      <c r="S357" s="2">
        <f t="shared" si="67"/>
        <v>0</v>
      </c>
      <c r="T357" s="2">
        <f t="shared" si="68"/>
        <v>0</v>
      </c>
      <c r="U357" s="2">
        <f>IF(O357="Reg", R357 * Inputs!$B$7, 0)</f>
        <v>0</v>
      </c>
      <c r="V357" s="2">
        <f>MAX(F357 + P357*Inputs!$B$15 - (Q357/Inputs!$B$16) - U357, 0)</f>
        <v>340</v>
      </c>
    </row>
    <row r="358" spans="1:22" x14ac:dyDescent="0.3">
      <c r="A358" s="1">
        <v>46037.833333333343</v>
      </c>
      <c r="B358" s="2">
        <v>67.590470182186095</v>
      </c>
      <c r="C358" s="2">
        <v>12.38696106182123</v>
      </c>
      <c r="D358" s="2">
        <f t="shared" si="60"/>
        <v>35.62648014806755</v>
      </c>
      <c r="E358" s="2">
        <f t="shared" si="61"/>
        <v>41.789512669201187</v>
      </c>
      <c r="F358" s="2">
        <f t="shared" si="69"/>
        <v>340</v>
      </c>
      <c r="G358" s="2">
        <f t="shared" si="70"/>
        <v>0</v>
      </c>
      <c r="H358" s="2">
        <f>MIN(Inputs!$B$2, (Inputs!$B$14 - F358)/Inputs!$B$15)</f>
        <v>0</v>
      </c>
      <c r="I358" s="2">
        <f>MAX(MIN(Inputs!$B$2, F358*Inputs!$B$16, Inputs!$B$14*Inputs!$B$4 - G358), 0)</f>
        <v>170</v>
      </c>
      <c r="J358" s="2">
        <f>MAX(MIN(Inputs!$B$2, F358*Inputs!$B$16, (Inputs!$B$14-F358)/Inputs!$B$15)*Inputs!$B$9, 0)</f>
        <v>0</v>
      </c>
      <c r="K358" s="2">
        <f>MAX(E358*Inputs!$B$5 - B358 - Inputs!$B$8, 0) * H358</f>
        <v>0</v>
      </c>
      <c r="L358" s="2">
        <f>IF(B358 &gt;= D358*Inputs!$B$10, MAX(B358 - E358/Inputs!$B$5 - Inputs!$B$8, 0) * I358, 0)</f>
        <v>17.405892603224515</v>
      </c>
      <c r="M358" s="2">
        <f t="shared" si="62"/>
        <v>0</v>
      </c>
      <c r="N358" s="3" t="str">
        <f t="shared" si="63"/>
        <v>Discharge</v>
      </c>
      <c r="O358" s="3" t="str">
        <f t="shared" si="71"/>
        <v>Discharge</v>
      </c>
      <c r="P358" s="2">
        <f t="shared" si="64"/>
        <v>0</v>
      </c>
      <c r="Q358" s="2">
        <f t="shared" si="65"/>
        <v>170</v>
      </c>
      <c r="R358" s="2">
        <f t="shared" si="66"/>
        <v>0</v>
      </c>
      <c r="S358" s="2">
        <f t="shared" si="67"/>
        <v>11490.379930971636</v>
      </c>
      <c r="T358" s="2">
        <f t="shared" si="68"/>
        <v>0</v>
      </c>
      <c r="U358" s="2">
        <f>IF(O358="Reg", R358 * Inputs!$B$7, 0)</f>
        <v>0</v>
      </c>
      <c r="V358" s="2">
        <f>MAX(F358 + P358*Inputs!$B$15 - (Q358/Inputs!$B$16) - U358, 0)</f>
        <v>170</v>
      </c>
    </row>
    <row r="359" spans="1:22" x14ac:dyDescent="0.3">
      <c r="A359" s="1">
        <v>46037.875</v>
      </c>
      <c r="B359" s="2">
        <v>52.96176302490742</v>
      </c>
      <c r="C359" s="2">
        <v>3.3642784390050831</v>
      </c>
      <c r="D359" s="2">
        <f t="shared" si="60"/>
        <v>35.62648014806755</v>
      </c>
      <c r="E359" s="2">
        <f t="shared" si="61"/>
        <v>32.010645062939396</v>
      </c>
      <c r="F359" s="2">
        <f t="shared" si="69"/>
        <v>170</v>
      </c>
      <c r="G359" s="2">
        <f t="shared" si="70"/>
        <v>170</v>
      </c>
      <c r="H359" s="2">
        <f>MIN(Inputs!$B$2, (Inputs!$B$14 - F359)/Inputs!$B$15)</f>
        <v>170</v>
      </c>
      <c r="I359" s="2">
        <f>MAX(MIN(Inputs!$B$2, F359*Inputs!$B$16, Inputs!$B$14*Inputs!$B$4 - G359), 0)</f>
        <v>170</v>
      </c>
      <c r="J359" s="2">
        <f>MAX(MIN(Inputs!$B$2, F359*Inputs!$B$16, (Inputs!$B$14-F359)/Inputs!$B$15)*Inputs!$B$9, 0)</f>
        <v>136</v>
      </c>
      <c r="K359" s="2">
        <f>MAX(E359*Inputs!$B$5 - B359 - Inputs!$B$8, 0) * H359</f>
        <v>0</v>
      </c>
      <c r="L359" s="2">
        <f>IF(B359 &gt;= D359*Inputs!$B$10, MAX(B359 - E359/Inputs!$B$5 - Inputs!$B$8, 0) * I359, 0)</f>
        <v>0</v>
      </c>
      <c r="M359" s="2">
        <f t="shared" si="62"/>
        <v>457.5418677046913</v>
      </c>
      <c r="N359" s="3" t="str">
        <f t="shared" si="63"/>
        <v>Reg</v>
      </c>
      <c r="O359" s="3" t="str">
        <f t="shared" si="71"/>
        <v>Discharge</v>
      </c>
      <c r="P359" s="2">
        <f t="shared" si="64"/>
        <v>0</v>
      </c>
      <c r="Q359" s="2">
        <f t="shared" si="65"/>
        <v>170</v>
      </c>
      <c r="R359" s="2">
        <f t="shared" si="66"/>
        <v>0</v>
      </c>
      <c r="S359" s="2">
        <f t="shared" si="67"/>
        <v>9003.4997142342618</v>
      </c>
      <c r="T359" s="2">
        <f t="shared" si="68"/>
        <v>0</v>
      </c>
      <c r="U359" s="2">
        <f>IF(O359="Reg", R359 * Inputs!$B$7, 0)</f>
        <v>0</v>
      </c>
      <c r="V359" s="2">
        <f>MAX(F359 + P359*Inputs!$B$15 - (Q359/Inputs!$B$16) - U359, 0)</f>
        <v>0</v>
      </c>
    </row>
    <row r="360" spans="1:22" x14ac:dyDescent="0.3">
      <c r="A360" s="1">
        <v>46037.916666666657</v>
      </c>
      <c r="B360" s="2">
        <v>55.544052410053908</v>
      </c>
      <c r="C360" s="2">
        <v>10.76844811857789</v>
      </c>
      <c r="D360" s="2">
        <f t="shared" si="60"/>
        <v>35.62648014806755</v>
      </c>
      <c r="E360" s="2">
        <f t="shared" si="61"/>
        <v>23.183684558788155</v>
      </c>
      <c r="F360" s="2">
        <f t="shared" si="69"/>
        <v>0</v>
      </c>
      <c r="G360" s="2">
        <f t="shared" si="70"/>
        <v>340</v>
      </c>
      <c r="H360" s="2">
        <f>MIN(Inputs!$B$2, (Inputs!$B$14 - F360)/Inputs!$B$15)</f>
        <v>170</v>
      </c>
      <c r="I360" s="2">
        <f>MAX(MIN(Inputs!$B$2, F360*Inputs!$B$16, Inputs!$B$14*Inputs!$B$4 - G360), 0)</f>
        <v>0</v>
      </c>
      <c r="J360" s="2">
        <f>MAX(MIN(Inputs!$B$2, F360*Inputs!$B$16, (Inputs!$B$14-F360)/Inputs!$B$15)*Inputs!$B$9, 0)</f>
        <v>0</v>
      </c>
      <c r="K360" s="2">
        <f>MAX(E360*Inputs!$B$5 - B360 - Inputs!$B$8, 0) * H360</f>
        <v>0</v>
      </c>
      <c r="L360" s="2">
        <f>IF(B360 &gt;= D360*Inputs!$B$10, MAX(B360 - E360/Inputs!$B$5 - Inputs!$B$8, 0) * I360, 0)</f>
        <v>0</v>
      </c>
      <c r="M360" s="2">
        <f t="shared" si="62"/>
        <v>0</v>
      </c>
      <c r="N360" s="3" t="str">
        <f t="shared" si="63"/>
        <v>Idle</v>
      </c>
      <c r="O360" s="3" t="str">
        <f t="shared" si="71"/>
        <v>Idle</v>
      </c>
      <c r="P360" s="2">
        <f t="shared" si="64"/>
        <v>0</v>
      </c>
      <c r="Q360" s="2">
        <f t="shared" si="65"/>
        <v>0</v>
      </c>
      <c r="R360" s="2">
        <f t="shared" si="66"/>
        <v>0</v>
      </c>
      <c r="S360" s="2">
        <f t="shared" si="67"/>
        <v>0</v>
      </c>
      <c r="T360" s="2">
        <f t="shared" si="68"/>
        <v>0</v>
      </c>
      <c r="U360" s="2">
        <f>IF(O360="Reg", R360 * Inputs!$B$7, 0)</f>
        <v>0</v>
      </c>
      <c r="V360" s="2">
        <f>MAX(F360 + P360*Inputs!$B$15 - (Q360/Inputs!$B$16) - U360, 0)</f>
        <v>0</v>
      </c>
    </row>
    <row r="361" spans="1:22" x14ac:dyDescent="0.3">
      <c r="A361" s="1">
        <v>46037.958333333343</v>
      </c>
      <c r="B361" s="2">
        <v>32.315784614548178</v>
      </c>
      <c r="C361" s="2">
        <v>5.8097861250751546</v>
      </c>
      <c r="D361" s="2">
        <f t="shared" si="60"/>
        <v>35.62648014806755</v>
      </c>
      <c r="E361" s="2">
        <f t="shared" si="61"/>
        <v>15.091005554249023</v>
      </c>
      <c r="F361" s="2">
        <f t="shared" si="69"/>
        <v>0</v>
      </c>
      <c r="G361" s="2">
        <f t="shared" si="70"/>
        <v>340</v>
      </c>
      <c r="H361" s="2">
        <f>MIN(Inputs!$B$2, (Inputs!$B$14 - F361)/Inputs!$B$15)</f>
        <v>170</v>
      </c>
      <c r="I361" s="2">
        <f>MAX(MIN(Inputs!$B$2, F361*Inputs!$B$16, Inputs!$B$14*Inputs!$B$4 - G361), 0)</f>
        <v>0</v>
      </c>
      <c r="J361" s="2">
        <f>MAX(MIN(Inputs!$B$2, F361*Inputs!$B$16, (Inputs!$B$14-F361)/Inputs!$B$15)*Inputs!$B$9, 0)</f>
        <v>0</v>
      </c>
      <c r="K361" s="2">
        <f>MAX(E361*Inputs!$B$5 - B361 - Inputs!$B$8, 0) * H361</f>
        <v>0</v>
      </c>
      <c r="L361" s="2">
        <f>IF(B361 &gt;= D361*Inputs!$B$10, MAX(B361 - E361/Inputs!$B$5 - Inputs!$B$8, 0) * I361, 0)</f>
        <v>0</v>
      </c>
      <c r="M361" s="2">
        <f t="shared" si="62"/>
        <v>0</v>
      </c>
      <c r="N361" s="3" t="str">
        <f t="shared" si="63"/>
        <v>Idle</v>
      </c>
      <c r="O361" s="3" t="str">
        <f t="shared" si="71"/>
        <v>Idle</v>
      </c>
      <c r="P361" s="2">
        <f t="shared" si="64"/>
        <v>0</v>
      </c>
      <c r="Q361" s="2">
        <f t="shared" si="65"/>
        <v>0</v>
      </c>
      <c r="R361" s="2">
        <f t="shared" si="66"/>
        <v>0</v>
      </c>
      <c r="S361" s="2">
        <f t="shared" si="67"/>
        <v>0</v>
      </c>
      <c r="T361" s="2">
        <f t="shared" si="68"/>
        <v>0</v>
      </c>
      <c r="U361" s="2">
        <f>IF(O361="Reg", R361 * Inputs!$B$7, 0)</f>
        <v>0</v>
      </c>
      <c r="V361" s="2">
        <f>MAX(F361 + P361*Inputs!$B$15 - (Q361/Inputs!$B$16) - U361, 0)</f>
        <v>0</v>
      </c>
    </row>
    <row r="362" spans="1:22" x14ac:dyDescent="0.3">
      <c r="A362" s="1">
        <v>46038</v>
      </c>
      <c r="B362" s="2">
        <v>29.480020376926099</v>
      </c>
      <c r="C362" s="2">
        <v>1.398295101886931</v>
      </c>
      <c r="D362" s="2">
        <f t="shared" si="60"/>
        <v>34.580686000086423</v>
      </c>
      <c r="E362" s="2">
        <f t="shared" si="61"/>
        <v>9.7050414518243233</v>
      </c>
      <c r="F362" s="2">
        <f t="shared" si="69"/>
        <v>0</v>
      </c>
      <c r="G362" s="2">
        <f t="shared" si="70"/>
        <v>0</v>
      </c>
      <c r="H362" s="2">
        <f>MIN(Inputs!$B$2, (Inputs!$B$14 - F362)/Inputs!$B$15)</f>
        <v>170</v>
      </c>
      <c r="I362" s="2">
        <f>MAX(MIN(Inputs!$B$2, F362*Inputs!$B$16, Inputs!$B$14*Inputs!$B$4 - G362), 0)</f>
        <v>0</v>
      </c>
      <c r="J362" s="2">
        <f>MAX(MIN(Inputs!$B$2, F362*Inputs!$B$16, (Inputs!$B$14-F362)/Inputs!$B$15)*Inputs!$B$9, 0)</f>
        <v>0</v>
      </c>
      <c r="K362" s="2">
        <f>MAX(E362*Inputs!$B$5 - B362 - Inputs!$B$8, 0) * H362</f>
        <v>0</v>
      </c>
      <c r="L362" s="2">
        <f>IF(B362 &gt;= D362*Inputs!$B$10, MAX(B362 - E362/Inputs!$B$5 - Inputs!$B$8, 0) * I362, 0)</f>
        <v>0</v>
      </c>
      <c r="M362" s="2">
        <f t="shared" si="62"/>
        <v>0</v>
      </c>
      <c r="N362" s="3" t="str">
        <f t="shared" si="63"/>
        <v>Idle</v>
      </c>
      <c r="O362" s="3" t="str">
        <f t="shared" si="71"/>
        <v>Idle</v>
      </c>
      <c r="P362" s="2">
        <f t="shared" si="64"/>
        <v>0</v>
      </c>
      <c r="Q362" s="2">
        <f t="shared" si="65"/>
        <v>0</v>
      </c>
      <c r="R362" s="2">
        <f t="shared" si="66"/>
        <v>0</v>
      </c>
      <c r="S362" s="2">
        <f t="shared" si="67"/>
        <v>0</v>
      </c>
      <c r="T362" s="2">
        <f t="shared" si="68"/>
        <v>0</v>
      </c>
      <c r="U362" s="2">
        <f>IF(O362="Reg", R362 * Inputs!$B$7, 0)</f>
        <v>0</v>
      </c>
      <c r="V362" s="2">
        <f>MAX(F362 + P362*Inputs!$B$15 - (Q362/Inputs!$B$16) - U362, 0)</f>
        <v>0</v>
      </c>
    </row>
    <row r="363" spans="1:22" x14ac:dyDescent="0.3">
      <c r="A363" s="1">
        <v>46038.041666666657</v>
      </c>
      <c r="B363" s="2">
        <v>12.84498540658541</v>
      </c>
      <c r="C363" s="2">
        <v>5.9268573387163208</v>
      </c>
      <c r="D363" s="2">
        <f t="shared" si="60"/>
        <v>34.580686000086423</v>
      </c>
      <c r="E363" s="2">
        <f t="shared" si="61"/>
        <v>4.7917047223366422</v>
      </c>
      <c r="F363" s="2">
        <f t="shared" si="69"/>
        <v>0</v>
      </c>
      <c r="G363" s="2">
        <f t="shared" si="70"/>
        <v>0</v>
      </c>
      <c r="H363" s="2">
        <f>MIN(Inputs!$B$2, (Inputs!$B$14 - F363)/Inputs!$B$15)</f>
        <v>170</v>
      </c>
      <c r="I363" s="2">
        <f>MAX(MIN(Inputs!$B$2, F363*Inputs!$B$16, Inputs!$B$14*Inputs!$B$4 - G363), 0)</f>
        <v>0</v>
      </c>
      <c r="J363" s="2">
        <f>MAX(MIN(Inputs!$B$2, F363*Inputs!$B$16, (Inputs!$B$14-F363)/Inputs!$B$15)*Inputs!$B$9, 0)</f>
        <v>0</v>
      </c>
      <c r="K363" s="2">
        <f>MAX(E363*Inputs!$B$5 - B363 - Inputs!$B$8, 0) * H363</f>
        <v>0</v>
      </c>
      <c r="L363" s="2">
        <f>IF(B363 &gt;= D363*Inputs!$B$10, MAX(B363 - E363/Inputs!$B$5 - Inputs!$B$8, 0) * I363, 0)</f>
        <v>0</v>
      </c>
      <c r="M363" s="2">
        <f t="shared" si="62"/>
        <v>0</v>
      </c>
      <c r="N363" s="3" t="str">
        <f t="shared" si="63"/>
        <v>Idle</v>
      </c>
      <c r="O363" s="3" t="str">
        <f t="shared" si="71"/>
        <v>Idle</v>
      </c>
      <c r="P363" s="2">
        <f t="shared" si="64"/>
        <v>0</v>
      </c>
      <c r="Q363" s="2">
        <f t="shared" si="65"/>
        <v>0</v>
      </c>
      <c r="R363" s="2">
        <f t="shared" si="66"/>
        <v>0</v>
      </c>
      <c r="S363" s="2">
        <f t="shared" si="67"/>
        <v>0</v>
      </c>
      <c r="T363" s="2">
        <f t="shared" si="68"/>
        <v>0</v>
      </c>
      <c r="U363" s="2">
        <f>IF(O363="Reg", R363 * Inputs!$B$7, 0)</f>
        <v>0</v>
      </c>
      <c r="V363" s="2">
        <f>MAX(F363 + P363*Inputs!$B$15 - (Q363/Inputs!$B$16) - U363, 0)</f>
        <v>0</v>
      </c>
    </row>
    <row r="364" spans="1:22" x14ac:dyDescent="0.3">
      <c r="A364" s="1">
        <v>46038.083333333343</v>
      </c>
      <c r="B364" s="2">
        <v>8.917264544615346</v>
      </c>
      <c r="C364" s="2">
        <v>4.975855494473949</v>
      </c>
      <c r="D364" s="2">
        <f t="shared" si="60"/>
        <v>34.580686000086423</v>
      </c>
      <c r="E364" s="2">
        <f t="shared" si="61"/>
        <v>2.6508738212390734</v>
      </c>
      <c r="F364" s="2">
        <f t="shared" si="69"/>
        <v>0</v>
      </c>
      <c r="G364" s="2">
        <f t="shared" si="70"/>
        <v>0</v>
      </c>
      <c r="H364" s="2">
        <f>MIN(Inputs!$B$2, (Inputs!$B$14 - F364)/Inputs!$B$15)</f>
        <v>170</v>
      </c>
      <c r="I364" s="2">
        <f>MAX(MIN(Inputs!$B$2, F364*Inputs!$B$16, Inputs!$B$14*Inputs!$B$4 - G364), 0)</f>
        <v>0</v>
      </c>
      <c r="J364" s="2">
        <f>MAX(MIN(Inputs!$B$2, F364*Inputs!$B$16, (Inputs!$B$14-F364)/Inputs!$B$15)*Inputs!$B$9, 0)</f>
        <v>0</v>
      </c>
      <c r="K364" s="2">
        <f>MAX(E364*Inputs!$B$5 - B364 - Inputs!$B$8, 0) * H364</f>
        <v>0</v>
      </c>
      <c r="L364" s="2">
        <f>IF(B364 &gt;= D364*Inputs!$B$10, MAX(B364 - E364/Inputs!$B$5 - Inputs!$B$8, 0) * I364, 0)</f>
        <v>0</v>
      </c>
      <c r="M364" s="2">
        <f t="shared" si="62"/>
        <v>0</v>
      </c>
      <c r="N364" s="3" t="str">
        <f t="shared" si="63"/>
        <v>Idle</v>
      </c>
      <c r="O364" s="3" t="str">
        <f t="shared" si="71"/>
        <v>Idle</v>
      </c>
      <c r="P364" s="2">
        <f t="shared" si="64"/>
        <v>0</v>
      </c>
      <c r="Q364" s="2">
        <f t="shared" si="65"/>
        <v>0</v>
      </c>
      <c r="R364" s="2">
        <f t="shared" si="66"/>
        <v>0</v>
      </c>
      <c r="S364" s="2">
        <f t="shared" si="67"/>
        <v>0</v>
      </c>
      <c r="T364" s="2">
        <f t="shared" si="68"/>
        <v>0</v>
      </c>
      <c r="U364" s="2">
        <f>IF(O364="Reg", R364 * Inputs!$B$7, 0)</f>
        <v>0</v>
      </c>
      <c r="V364" s="2">
        <f>MAX(F364 + P364*Inputs!$B$15 - (Q364/Inputs!$B$16) - U364, 0)</f>
        <v>0</v>
      </c>
    </row>
    <row r="365" spans="1:22" x14ac:dyDescent="0.3">
      <c r="A365" s="1">
        <v>46038.125</v>
      </c>
      <c r="B365" s="2">
        <v>0</v>
      </c>
      <c r="C365" s="2">
        <v>11.833207408241231</v>
      </c>
      <c r="D365" s="2">
        <f t="shared" si="60"/>
        <v>34.580686000086423</v>
      </c>
      <c r="E365" s="2">
        <f t="shared" si="61"/>
        <v>1.249975404213074</v>
      </c>
      <c r="F365" s="2">
        <f t="shared" si="69"/>
        <v>0</v>
      </c>
      <c r="G365" s="2">
        <f t="shared" si="70"/>
        <v>0</v>
      </c>
      <c r="H365" s="2">
        <f>MIN(Inputs!$B$2, (Inputs!$B$14 - F365)/Inputs!$B$15)</f>
        <v>170</v>
      </c>
      <c r="I365" s="2">
        <f>MAX(MIN(Inputs!$B$2, F365*Inputs!$B$16, Inputs!$B$14*Inputs!$B$4 - G365), 0)</f>
        <v>0</v>
      </c>
      <c r="J365" s="2">
        <f>MAX(MIN(Inputs!$B$2, F365*Inputs!$B$16, (Inputs!$B$14-F365)/Inputs!$B$15)*Inputs!$B$9, 0)</f>
        <v>0</v>
      </c>
      <c r="K365" s="2">
        <f>MAX(E365*Inputs!$B$5 - B365 - Inputs!$B$8, 0) * H365</f>
        <v>0</v>
      </c>
      <c r="L365" s="2">
        <f>IF(B365 &gt;= D365*Inputs!$B$10, MAX(B365 - E365/Inputs!$B$5 - Inputs!$B$8, 0) * I365, 0)</f>
        <v>0</v>
      </c>
      <c r="M365" s="2">
        <f t="shared" si="62"/>
        <v>0</v>
      </c>
      <c r="N365" s="3" t="str">
        <f t="shared" si="63"/>
        <v>Idle</v>
      </c>
      <c r="O365" s="3" t="str">
        <f t="shared" si="71"/>
        <v>Idle</v>
      </c>
      <c r="P365" s="2">
        <f t="shared" si="64"/>
        <v>0</v>
      </c>
      <c r="Q365" s="2">
        <f t="shared" si="65"/>
        <v>0</v>
      </c>
      <c r="R365" s="2">
        <f t="shared" si="66"/>
        <v>0</v>
      </c>
      <c r="S365" s="2">
        <f t="shared" si="67"/>
        <v>0</v>
      </c>
      <c r="T365" s="2">
        <f t="shared" si="68"/>
        <v>0</v>
      </c>
      <c r="U365" s="2">
        <f>IF(O365="Reg", R365 * Inputs!$B$7, 0)</f>
        <v>0</v>
      </c>
      <c r="V365" s="2">
        <f>MAX(F365 + P365*Inputs!$B$15 - (Q365/Inputs!$B$16) - U365, 0)</f>
        <v>0</v>
      </c>
    </row>
    <row r="366" spans="1:22" x14ac:dyDescent="0.3">
      <c r="A366" s="1">
        <v>46038.166666666657</v>
      </c>
      <c r="B366" s="2">
        <v>6.9879783828190938</v>
      </c>
      <c r="C366" s="2">
        <v>14.21746886409443</v>
      </c>
      <c r="D366" s="2">
        <f t="shared" si="60"/>
        <v>34.580686000086423</v>
      </c>
      <c r="E366" s="2">
        <f t="shared" si="61"/>
        <v>1.249975404213074</v>
      </c>
      <c r="F366" s="2">
        <f t="shared" si="69"/>
        <v>0</v>
      </c>
      <c r="G366" s="2">
        <f t="shared" si="70"/>
        <v>0</v>
      </c>
      <c r="H366" s="2">
        <f>MIN(Inputs!$B$2, (Inputs!$B$14 - F366)/Inputs!$B$15)</f>
        <v>170</v>
      </c>
      <c r="I366" s="2">
        <f>MAX(MIN(Inputs!$B$2, F366*Inputs!$B$16, Inputs!$B$14*Inputs!$B$4 - G366), 0)</f>
        <v>0</v>
      </c>
      <c r="J366" s="2">
        <f>MAX(MIN(Inputs!$B$2, F366*Inputs!$B$16, (Inputs!$B$14-F366)/Inputs!$B$15)*Inputs!$B$9, 0)</f>
        <v>0</v>
      </c>
      <c r="K366" s="2">
        <f>MAX(E366*Inputs!$B$5 - B366 - Inputs!$B$8, 0) * H366</f>
        <v>0</v>
      </c>
      <c r="L366" s="2">
        <f>IF(B366 &gt;= D366*Inputs!$B$10, MAX(B366 - E366/Inputs!$B$5 - Inputs!$B$8, 0) * I366, 0)</f>
        <v>0</v>
      </c>
      <c r="M366" s="2">
        <f t="shared" si="62"/>
        <v>0</v>
      </c>
      <c r="N366" s="3" t="str">
        <f t="shared" si="63"/>
        <v>Idle</v>
      </c>
      <c r="O366" s="3" t="str">
        <f t="shared" si="71"/>
        <v>Idle</v>
      </c>
      <c r="P366" s="2">
        <f t="shared" si="64"/>
        <v>0</v>
      </c>
      <c r="Q366" s="2">
        <f t="shared" si="65"/>
        <v>0</v>
      </c>
      <c r="R366" s="2">
        <f t="shared" si="66"/>
        <v>0</v>
      </c>
      <c r="S366" s="2">
        <f t="shared" si="67"/>
        <v>0</v>
      </c>
      <c r="T366" s="2">
        <f t="shared" si="68"/>
        <v>0</v>
      </c>
      <c r="U366" s="2">
        <f>IF(O366="Reg", R366 * Inputs!$B$7, 0)</f>
        <v>0</v>
      </c>
      <c r="V366" s="2">
        <f>MAX(F366 + P366*Inputs!$B$15 - (Q366/Inputs!$B$16) - U366, 0)</f>
        <v>0</v>
      </c>
    </row>
    <row r="367" spans="1:22" x14ac:dyDescent="0.3">
      <c r="A367" s="1">
        <v>46038.208333333343</v>
      </c>
      <c r="B367" s="2">
        <v>0</v>
      </c>
      <c r="C367" s="2">
        <v>7.0359855770353814</v>
      </c>
      <c r="D367" s="2">
        <f t="shared" si="60"/>
        <v>34.580686000086423</v>
      </c>
      <c r="E367" s="2">
        <f t="shared" si="61"/>
        <v>1.88454584892688</v>
      </c>
      <c r="F367" s="2">
        <f t="shared" si="69"/>
        <v>0</v>
      </c>
      <c r="G367" s="2">
        <f t="shared" si="70"/>
        <v>0</v>
      </c>
      <c r="H367" s="2">
        <f>MIN(Inputs!$B$2, (Inputs!$B$14 - F367)/Inputs!$B$15)</f>
        <v>170</v>
      </c>
      <c r="I367" s="2">
        <f>MAX(MIN(Inputs!$B$2, F367*Inputs!$B$16, Inputs!$B$14*Inputs!$B$4 - G367), 0)</f>
        <v>0</v>
      </c>
      <c r="J367" s="2">
        <f>MAX(MIN(Inputs!$B$2, F367*Inputs!$B$16, (Inputs!$B$14-F367)/Inputs!$B$15)*Inputs!$B$9, 0)</f>
        <v>0</v>
      </c>
      <c r="K367" s="2">
        <f>MAX(E367*Inputs!$B$5 - B367 - Inputs!$B$8, 0) * H367</f>
        <v>0</v>
      </c>
      <c r="L367" s="2">
        <f>IF(B367 &gt;= D367*Inputs!$B$10, MAX(B367 - E367/Inputs!$B$5 - Inputs!$B$8, 0) * I367, 0)</f>
        <v>0</v>
      </c>
      <c r="M367" s="2">
        <f t="shared" si="62"/>
        <v>0</v>
      </c>
      <c r="N367" s="3" t="str">
        <f t="shared" si="63"/>
        <v>Idle</v>
      </c>
      <c r="O367" s="3" t="str">
        <f t="shared" si="71"/>
        <v>Idle</v>
      </c>
      <c r="P367" s="2">
        <f t="shared" si="64"/>
        <v>0</v>
      </c>
      <c r="Q367" s="2">
        <f t="shared" si="65"/>
        <v>0</v>
      </c>
      <c r="R367" s="2">
        <f t="shared" si="66"/>
        <v>0</v>
      </c>
      <c r="S367" s="2">
        <f t="shared" si="67"/>
        <v>0</v>
      </c>
      <c r="T367" s="2">
        <f t="shared" si="68"/>
        <v>0</v>
      </c>
      <c r="U367" s="2">
        <f>IF(O367="Reg", R367 * Inputs!$B$7, 0)</f>
        <v>0</v>
      </c>
      <c r="V367" s="2">
        <f>MAX(F367 + P367*Inputs!$B$15 - (Q367/Inputs!$B$16) - U367, 0)</f>
        <v>0</v>
      </c>
    </row>
    <row r="368" spans="1:22" x14ac:dyDescent="0.3">
      <c r="A368" s="1">
        <v>46038.25</v>
      </c>
      <c r="B368" s="2">
        <v>0</v>
      </c>
      <c r="C368" s="2">
        <v>4.0594633981699921</v>
      </c>
      <c r="D368" s="2">
        <f t="shared" si="60"/>
        <v>34.580686000086423</v>
      </c>
      <c r="E368" s="2">
        <f t="shared" si="61"/>
        <v>5.6240170369034965</v>
      </c>
      <c r="F368" s="2">
        <f t="shared" si="69"/>
        <v>0</v>
      </c>
      <c r="G368" s="2">
        <f t="shared" si="70"/>
        <v>0</v>
      </c>
      <c r="H368" s="2">
        <f>MIN(Inputs!$B$2, (Inputs!$B$14 - F368)/Inputs!$B$15)</f>
        <v>170</v>
      </c>
      <c r="I368" s="2">
        <f>MAX(MIN(Inputs!$B$2, F368*Inputs!$B$16, Inputs!$B$14*Inputs!$B$4 - G368), 0)</f>
        <v>0</v>
      </c>
      <c r="J368" s="2">
        <f>MAX(MIN(Inputs!$B$2, F368*Inputs!$B$16, (Inputs!$B$14-F368)/Inputs!$B$15)*Inputs!$B$9, 0)</f>
        <v>0</v>
      </c>
      <c r="K368" s="2">
        <f>MAX(E368*Inputs!$B$5 - B368 - Inputs!$B$8, 0) * H368</f>
        <v>0</v>
      </c>
      <c r="L368" s="2">
        <f>IF(B368 &gt;= D368*Inputs!$B$10, MAX(B368 - E368/Inputs!$B$5 - Inputs!$B$8, 0) * I368, 0)</f>
        <v>0</v>
      </c>
      <c r="M368" s="2">
        <f t="shared" si="62"/>
        <v>0</v>
      </c>
      <c r="N368" s="3" t="str">
        <f t="shared" si="63"/>
        <v>Idle</v>
      </c>
      <c r="O368" s="3" t="str">
        <f t="shared" si="71"/>
        <v>Idle</v>
      </c>
      <c r="P368" s="2">
        <f t="shared" si="64"/>
        <v>0</v>
      </c>
      <c r="Q368" s="2">
        <f t="shared" si="65"/>
        <v>0</v>
      </c>
      <c r="R368" s="2">
        <f t="shared" si="66"/>
        <v>0</v>
      </c>
      <c r="S368" s="2">
        <f t="shared" si="67"/>
        <v>0</v>
      </c>
      <c r="T368" s="2">
        <f t="shared" si="68"/>
        <v>0</v>
      </c>
      <c r="U368" s="2">
        <f>IF(O368="Reg", R368 * Inputs!$B$7, 0)</f>
        <v>0</v>
      </c>
      <c r="V368" s="2">
        <f>MAX(F368 + P368*Inputs!$B$15 - (Q368/Inputs!$B$16) - U368, 0)</f>
        <v>0</v>
      </c>
    </row>
    <row r="369" spans="1:22" x14ac:dyDescent="0.3">
      <c r="A369" s="1">
        <v>46038.291666666657</v>
      </c>
      <c r="B369" s="2">
        <v>0</v>
      </c>
      <c r="C369" s="2">
        <v>46.256745828070798</v>
      </c>
      <c r="D369" s="2">
        <f t="shared" si="60"/>
        <v>34.580686000086423</v>
      </c>
      <c r="E369" s="2">
        <f t="shared" si="61"/>
        <v>10.339383219859078</v>
      </c>
      <c r="F369" s="2">
        <f t="shared" si="69"/>
        <v>0</v>
      </c>
      <c r="G369" s="2">
        <f t="shared" si="70"/>
        <v>0</v>
      </c>
      <c r="H369" s="2">
        <f>MIN(Inputs!$B$2, (Inputs!$B$14 - F369)/Inputs!$B$15)</f>
        <v>170</v>
      </c>
      <c r="I369" s="2">
        <f>MAX(MIN(Inputs!$B$2, F369*Inputs!$B$16, Inputs!$B$14*Inputs!$B$4 - G369), 0)</f>
        <v>0</v>
      </c>
      <c r="J369" s="2">
        <f>MAX(MIN(Inputs!$B$2, F369*Inputs!$B$16, (Inputs!$B$14-F369)/Inputs!$B$15)*Inputs!$B$9, 0)</f>
        <v>0</v>
      </c>
      <c r="K369" s="2">
        <f>MAX(E369*Inputs!$B$5 - B369 - Inputs!$B$8, 0) * H369</f>
        <v>0</v>
      </c>
      <c r="L369" s="2">
        <f>IF(B369 &gt;= D369*Inputs!$B$10, MAX(B369 - E369/Inputs!$B$5 - Inputs!$B$8, 0) * I369, 0)</f>
        <v>0</v>
      </c>
      <c r="M369" s="2">
        <f t="shared" si="62"/>
        <v>0</v>
      </c>
      <c r="N369" s="3" t="str">
        <f t="shared" si="63"/>
        <v>Idle</v>
      </c>
      <c r="O369" s="3" t="str">
        <f t="shared" si="71"/>
        <v>Idle</v>
      </c>
      <c r="P369" s="2">
        <f t="shared" si="64"/>
        <v>0</v>
      </c>
      <c r="Q369" s="2">
        <f t="shared" si="65"/>
        <v>0</v>
      </c>
      <c r="R369" s="2">
        <f t="shared" si="66"/>
        <v>0</v>
      </c>
      <c r="S369" s="2">
        <f t="shared" si="67"/>
        <v>0</v>
      </c>
      <c r="T369" s="2">
        <f t="shared" si="68"/>
        <v>0</v>
      </c>
      <c r="U369" s="2">
        <f>IF(O369="Reg", R369 * Inputs!$B$7, 0)</f>
        <v>0</v>
      </c>
      <c r="V369" s="2">
        <f>MAX(F369 + P369*Inputs!$B$15 - (Q369/Inputs!$B$16) - U369, 0)</f>
        <v>0</v>
      </c>
    </row>
    <row r="370" spans="1:22" x14ac:dyDescent="0.3">
      <c r="A370" s="1">
        <v>46038.333333333343</v>
      </c>
      <c r="B370" s="2">
        <v>0.51187404245935042</v>
      </c>
      <c r="C370" s="2">
        <v>22.093021765890011</v>
      </c>
      <c r="D370" s="2">
        <f t="shared" si="60"/>
        <v>34.580686000086423</v>
      </c>
      <c r="E370" s="2">
        <f t="shared" si="61"/>
        <v>16.969730710365273</v>
      </c>
      <c r="F370" s="2">
        <f t="shared" si="69"/>
        <v>0</v>
      </c>
      <c r="G370" s="2">
        <f t="shared" si="70"/>
        <v>0</v>
      </c>
      <c r="H370" s="2">
        <f>MIN(Inputs!$B$2, (Inputs!$B$14 - F370)/Inputs!$B$15)</f>
        <v>170</v>
      </c>
      <c r="I370" s="2">
        <f>MAX(MIN(Inputs!$B$2, F370*Inputs!$B$16, Inputs!$B$14*Inputs!$B$4 - G370), 0)</f>
        <v>0</v>
      </c>
      <c r="J370" s="2">
        <f>MAX(MIN(Inputs!$B$2, F370*Inputs!$B$16, (Inputs!$B$14-F370)/Inputs!$B$15)*Inputs!$B$9, 0)</f>
        <v>0</v>
      </c>
      <c r="K370" s="2">
        <f>MAX(E370*Inputs!$B$5 - B370 - Inputs!$B$8, 0) * H370</f>
        <v>0</v>
      </c>
      <c r="L370" s="2">
        <f>IF(B370 &gt;= D370*Inputs!$B$10, MAX(B370 - E370/Inputs!$B$5 - Inputs!$B$8, 0) * I370, 0)</f>
        <v>0</v>
      </c>
      <c r="M370" s="2">
        <f t="shared" si="62"/>
        <v>0</v>
      </c>
      <c r="N370" s="3" t="str">
        <f t="shared" si="63"/>
        <v>Idle</v>
      </c>
      <c r="O370" s="3" t="str">
        <f t="shared" si="71"/>
        <v>Idle</v>
      </c>
      <c r="P370" s="2">
        <f t="shared" si="64"/>
        <v>0</v>
      </c>
      <c r="Q370" s="2">
        <f t="shared" si="65"/>
        <v>0</v>
      </c>
      <c r="R370" s="2">
        <f t="shared" si="66"/>
        <v>0</v>
      </c>
      <c r="S370" s="2">
        <f t="shared" si="67"/>
        <v>0</v>
      </c>
      <c r="T370" s="2">
        <f t="shared" si="68"/>
        <v>0</v>
      </c>
      <c r="U370" s="2">
        <f>IF(O370="Reg", R370 * Inputs!$B$7, 0)</f>
        <v>0</v>
      </c>
      <c r="V370" s="2">
        <f>MAX(F370 + P370*Inputs!$B$15 - (Q370/Inputs!$B$16) - U370, 0)</f>
        <v>0</v>
      </c>
    </row>
    <row r="371" spans="1:22" x14ac:dyDescent="0.3">
      <c r="A371" s="1">
        <v>46038.375</v>
      </c>
      <c r="B371" s="2">
        <v>0</v>
      </c>
      <c r="C371" s="2">
        <v>3.3204863182827231</v>
      </c>
      <c r="D371" s="2">
        <f t="shared" si="60"/>
        <v>34.580686000086423</v>
      </c>
      <c r="E371" s="2">
        <f t="shared" si="61"/>
        <v>25.738482334344535</v>
      </c>
      <c r="F371" s="2">
        <f t="shared" si="69"/>
        <v>0</v>
      </c>
      <c r="G371" s="2">
        <f t="shared" si="70"/>
        <v>0</v>
      </c>
      <c r="H371" s="2">
        <f>MIN(Inputs!$B$2, (Inputs!$B$14 - F371)/Inputs!$B$15)</f>
        <v>170</v>
      </c>
      <c r="I371" s="2">
        <f>MAX(MIN(Inputs!$B$2, F371*Inputs!$B$16, Inputs!$B$14*Inputs!$B$4 - G371), 0)</f>
        <v>0</v>
      </c>
      <c r="J371" s="2">
        <f>MAX(MIN(Inputs!$B$2, F371*Inputs!$B$16, (Inputs!$B$14-F371)/Inputs!$B$15)*Inputs!$B$9, 0)</f>
        <v>0</v>
      </c>
      <c r="K371" s="2">
        <f>MAX(E371*Inputs!$B$5 - B371 - Inputs!$B$8, 0) * H371</f>
        <v>450.47695721794253</v>
      </c>
      <c r="L371" s="2">
        <f>IF(B371 &gt;= D371*Inputs!$B$10, MAX(B371 - E371/Inputs!$B$5 - Inputs!$B$8, 0) * I371, 0)</f>
        <v>0</v>
      </c>
      <c r="M371" s="2">
        <f t="shared" si="62"/>
        <v>0</v>
      </c>
      <c r="N371" s="3" t="str">
        <f t="shared" si="63"/>
        <v>Charge</v>
      </c>
      <c r="O371" s="3" t="str">
        <f t="shared" si="71"/>
        <v>Charge</v>
      </c>
      <c r="P371" s="2">
        <f t="shared" si="64"/>
        <v>170</v>
      </c>
      <c r="Q371" s="2">
        <f t="shared" si="65"/>
        <v>0</v>
      </c>
      <c r="R371" s="2">
        <f t="shared" si="66"/>
        <v>0</v>
      </c>
      <c r="S371" s="2">
        <f t="shared" si="67"/>
        <v>0</v>
      </c>
      <c r="T371" s="2">
        <f t="shared" si="68"/>
        <v>0</v>
      </c>
      <c r="U371" s="2">
        <f>IF(O371="Reg", R371 * Inputs!$B$7, 0)</f>
        <v>0</v>
      </c>
      <c r="V371" s="2">
        <f>MAX(F371 + P371*Inputs!$B$15 - (Q371/Inputs!$B$16) - U371, 0)</f>
        <v>170</v>
      </c>
    </row>
    <row r="372" spans="1:22" x14ac:dyDescent="0.3">
      <c r="A372" s="1">
        <v>46038.416666666657</v>
      </c>
      <c r="B372" s="2">
        <v>10.79540105110193</v>
      </c>
      <c r="C372" s="2">
        <v>2.0844880461958359</v>
      </c>
      <c r="D372" s="2">
        <f t="shared" si="60"/>
        <v>34.580686000086423</v>
      </c>
      <c r="E372" s="2">
        <f t="shared" si="61"/>
        <v>37.324573300008581</v>
      </c>
      <c r="F372" s="2">
        <f t="shared" si="69"/>
        <v>170</v>
      </c>
      <c r="G372" s="2">
        <f t="shared" si="70"/>
        <v>0</v>
      </c>
      <c r="H372" s="2">
        <f>MIN(Inputs!$B$2, (Inputs!$B$14 - F372)/Inputs!$B$15)</f>
        <v>170</v>
      </c>
      <c r="I372" s="2">
        <f>MAX(MIN(Inputs!$B$2, F372*Inputs!$B$16, Inputs!$B$14*Inputs!$B$4 - G372), 0)</f>
        <v>170</v>
      </c>
      <c r="J372" s="2">
        <f>MAX(MIN(Inputs!$B$2, F372*Inputs!$B$16, (Inputs!$B$14-F372)/Inputs!$B$15)*Inputs!$B$9, 0)</f>
        <v>136</v>
      </c>
      <c r="K372" s="2">
        <f>MAX(E372*Inputs!$B$5 - B372 - Inputs!$B$8, 0) * H372</f>
        <v>348.53798699395594</v>
      </c>
      <c r="L372" s="2">
        <f>IF(B372 &gt;= D372*Inputs!$B$10, MAX(B372 - E372/Inputs!$B$5 - Inputs!$B$8, 0) * I372, 0)</f>
        <v>0</v>
      </c>
      <c r="M372" s="2">
        <f t="shared" si="62"/>
        <v>283.4903742826337</v>
      </c>
      <c r="N372" s="3" t="str">
        <f t="shared" si="63"/>
        <v>Charge</v>
      </c>
      <c r="O372" s="3" t="str">
        <f t="shared" si="71"/>
        <v>Charge</v>
      </c>
      <c r="P372" s="2">
        <f t="shared" si="64"/>
        <v>170</v>
      </c>
      <c r="Q372" s="2">
        <f t="shared" si="65"/>
        <v>0</v>
      </c>
      <c r="R372" s="2">
        <f t="shared" si="66"/>
        <v>0</v>
      </c>
      <c r="S372" s="2">
        <f t="shared" si="67"/>
        <v>-1835.218178687328</v>
      </c>
      <c r="T372" s="2">
        <f t="shared" si="68"/>
        <v>0</v>
      </c>
      <c r="U372" s="2">
        <f>IF(O372="Reg", R372 * Inputs!$B$7, 0)</f>
        <v>0</v>
      </c>
      <c r="V372" s="2">
        <f>MAX(F372 + P372*Inputs!$B$15 - (Q372/Inputs!$B$16) - U372, 0)</f>
        <v>340</v>
      </c>
    </row>
    <row r="373" spans="1:22" x14ac:dyDescent="0.3">
      <c r="A373" s="1">
        <v>46038.458333333343</v>
      </c>
      <c r="B373" s="2">
        <v>22.436827127859701</v>
      </c>
      <c r="C373" s="2">
        <v>13.4000217822095</v>
      </c>
      <c r="D373" s="2">
        <f t="shared" si="60"/>
        <v>34.580686000086423</v>
      </c>
      <c r="E373" s="2">
        <f t="shared" si="61"/>
        <v>47.311752935649082</v>
      </c>
      <c r="F373" s="2">
        <f t="shared" si="69"/>
        <v>340</v>
      </c>
      <c r="G373" s="2">
        <f t="shared" si="70"/>
        <v>0</v>
      </c>
      <c r="H373" s="2">
        <f>MIN(Inputs!$B$2, (Inputs!$B$14 - F373)/Inputs!$B$15)</f>
        <v>0</v>
      </c>
      <c r="I373" s="2">
        <f>MAX(MIN(Inputs!$B$2, F373*Inputs!$B$16, Inputs!$B$14*Inputs!$B$4 - G373), 0)</f>
        <v>170</v>
      </c>
      <c r="J373" s="2">
        <f>MAX(MIN(Inputs!$B$2, F373*Inputs!$B$16, (Inputs!$B$14-F373)/Inputs!$B$15)*Inputs!$B$9, 0)</f>
        <v>0</v>
      </c>
      <c r="K373" s="2">
        <f>MAX(E373*Inputs!$B$5 - B373 - Inputs!$B$8, 0) * H373</f>
        <v>0</v>
      </c>
      <c r="L373" s="2">
        <f>IF(B373 &gt;= D373*Inputs!$B$10, MAX(B373 - E373/Inputs!$B$5 - Inputs!$B$8, 0) * I373, 0)</f>
        <v>0</v>
      </c>
      <c r="M373" s="2">
        <f t="shared" si="62"/>
        <v>0</v>
      </c>
      <c r="N373" s="3" t="str">
        <f t="shared" si="63"/>
        <v>Idle</v>
      </c>
      <c r="O373" s="3" t="str">
        <f t="shared" si="71"/>
        <v>Idle</v>
      </c>
      <c r="P373" s="2">
        <f t="shared" si="64"/>
        <v>0</v>
      </c>
      <c r="Q373" s="2">
        <f t="shared" si="65"/>
        <v>0</v>
      </c>
      <c r="R373" s="2">
        <f t="shared" si="66"/>
        <v>0</v>
      </c>
      <c r="S373" s="2">
        <f t="shared" si="67"/>
        <v>0</v>
      </c>
      <c r="T373" s="2">
        <f t="shared" si="68"/>
        <v>0</v>
      </c>
      <c r="U373" s="2">
        <f>IF(O373="Reg", R373 * Inputs!$B$7, 0)</f>
        <v>0</v>
      </c>
      <c r="V373" s="2">
        <f>MAX(F373 + P373*Inputs!$B$15 - (Q373/Inputs!$B$16) - U373, 0)</f>
        <v>340</v>
      </c>
    </row>
    <row r="374" spans="1:22" x14ac:dyDescent="0.3">
      <c r="A374" s="1">
        <v>46038.5</v>
      </c>
      <c r="B374" s="2">
        <v>28.292197097733482</v>
      </c>
      <c r="C374" s="2">
        <v>17.519573029505541</v>
      </c>
      <c r="D374" s="2">
        <f t="shared" si="60"/>
        <v>34.580686000086423</v>
      </c>
      <c r="E374" s="2">
        <f t="shared" si="61"/>
        <v>55.340540259227453</v>
      </c>
      <c r="F374" s="2">
        <f t="shared" si="69"/>
        <v>340</v>
      </c>
      <c r="G374" s="2">
        <f t="shared" si="70"/>
        <v>0</v>
      </c>
      <c r="H374" s="2">
        <f>MIN(Inputs!$B$2, (Inputs!$B$14 - F374)/Inputs!$B$15)</f>
        <v>0</v>
      </c>
      <c r="I374" s="2">
        <f>MAX(MIN(Inputs!$B$2, F374*Inputs!$B$16, Inputs!$B$14*Inputs!$B$4 - G374), 0)</f>
        <v>170</v>
      </c>
      <c r="J374" s="2">
        <f>MAX(MIN(Inputs!$B$2, F374*Inputs!$B$16, (Inputs!$B$14-F374)/Inputs!$B$15)*Inputs!$B$9, 0)</f>
        <v>0</v>
      </c>
      <c r="K374" s="2">
        <f>MAX(E374*Inputs!$B$5 - B374 - Inputs!$B$8, 0) * H374</f>
        <v>0</v>
      </c>
      <c r="L374" s="2">
        <f>IF(B374 &gt;= D374*Inputs!$B$10, MAX(B374 - E374/Inputs!$B$5 - Inputs!$B$8, 0) * I374, 0)</f>
        <v>0</v>
      </c>
      <c r="M374" s="2">
        <f t="shared" si="62"/>
        <v>0</v>
      </c>
      <c r="N374" s="3" t="str">
        <f t="shared" si="63"/>
        <v>Idle</v>
      </c>
      <c r="O374" s="3" t="str">
        <f t="shared" si="71"/>
        <v>Idle</v>
      </c>
      <c r="P374" s="2">
        <f t="shared" si="64"/>
        <v>0</v>
      </c>
      <c r="Q374" s="2">
        <f t="shared" si="65"/>
        <v>0</v>
      </c>
      <c r="R374" s="2">
        <f t="shared" si="66"/>
        <v>0</v>
      </c>
      <c r="S374" s="2">
        <f t="shared" si="67"/>
        <v>0</v>
      </c>
      <c r="T374" s="2">
        <f t="shared" si="68"/>
        <v>0</v>
      </c>
      <c r="U374" s="2">
        <f>IF(O374="Reg", R374 * Inputs!$B$7, 0)</f>
        <v>0</v>
      </c>
      <c r="V374" s="2">
        <f>MAX(F374 + P374*Inputs!$B$15 - (Q374/Inputs!$B$16) - U374, 0)</f>
        <v>340</v>
      </c>
    </row>
    <row r="375" spans="1:22" x14ac:dyDescent="0.3">
      <c r="A375" s="1">
        <v>46038.541666666657</v>
      </c>
      <c r="B375" s="2">
        <v>39.782084943037162</v>
      </c>
      <c r="C375" s="2">
        <v>4.1704410864951367</v>
      </c>
      <c r="D375" s="2">
        <f t="shared" si="60"/>
        <v>34.580686000086423</v>
      </c>
      <c r="E375" s="2">
        <f t="shared" si="61"/>
        <v>61.941454275363526</v>
      </c>
      <c r="F375" s="2">
        <f t="shared" si="69"/>
        <v>340</v>
      </c>
      <c r="G375" s="2">
        <f t="shared" si="70"/>
        <v>0</v>
      </c>
      <c r="H375" s="2">
        <f>MIN(Inputs!$B$2, (Inputs!$B$14 - F375)/Inputs!$B$15)</f>
        <v>0</v>
      </c>
      <c r="I375" s="2">
        <f>MAX(MIN(Inputs!$B$2, F375*Inputs!$B$16, Inputs!$B$14*Inputs!$B$4 - G375), 0)</f>
        <v>170</v>
      </c>
      <c r="J375" s="2">
        <f>MAX(MIN(Inputs!$B$2, F375*Inputs!$B$16, (Inputs!$B$14-F375)/Inputs!$B$15)*Inputs!$B$9, 0)</f>
        <v>0</v>
      </c>
      <c r="K375" s="2">
        <f>MAX(E375*Inputs!$B$5 - B375 - Inputs!$B$8, 0) * H375</f>
        <v>0</v>
      </c>
      <c r="L375" s="2">
        <f>IF(B375 &gt;= D375*Inputs!$B$10, MAX(B375 - E375/Inputs!$B$5 - Inputs!$B$8, 0) * I375, 0)</f>
        <v>0</v>
      </c>
      <c r="M375" s="2">
        <f t="shared" si="62"/>
        <v>0</v>
      </c>
      <c r="N375" s="3" t="str">
        <f t="shared" si="63"/>
        <v>Idle</v>
      </c>
      <c r="O375" s="3" t="str">
        <f t="shared" si="71"/>
        <v>Idle</v>
      </c>
      <c r="P375" s="2">
        <f t="shared" si="64"/>
        <v>0</v>
      </c>
      <c r="Q375" s="2">
        <f t="shared" si="65"/>
        <v>0</v>
      </c>
      <c r="R375" s="2">
        <f t="shared" si="66"/>
        <v>0</v>
      </c>
      <c r="S375" s="2">
        <f t="shared" si="67"/>
        <v>0</v>
      </c>
      <c r="T375" s="2">
        <f t="shared" si="68"/>
        <v>0</v>
      </c>
      <c r="U375" s="2">
        <f>IF(O375="Reg", R375 * Inputs!$B$7, 0)</f>
        <v>0</v>
      </c>
      <c r="V375" s="2">
        <f>MAX(F375 + P375*Inputs!$B$15 - (Q375/Inputs!$B$16) - U375, 0)</f>
        <v>340</v>
      </c>
    </row>
    <row r="376" spans="1:22" x14ac:dyDescent="0.3">
      <c r="A376" s="1">
        <v>46038.583333333343</v>
      </c>
      <c r="B376" s="2">
        <v>53.124383786334917</v>
      </c>
      <c r="C376" s="2">
        <v>43.515785013284159</v>
      </c>
      <c r="D376" s="2">
        <f t="shared" si="60"/>
        <v>34.580686000086423</v>
      </c>
      <c r="E376" s="2">
        <f t="shared" si="61"/>
        <v>66.381208950380355</v>
      </c>
      <c r="F376" s="2">
        <f t="shared" si="69"/>
        <v>340</v>
      </c>
      <c r="G376" s="2">
        <f t="shared" si="70"/>
        <v>0</v>
      </c>
      <c r="H376" s="2">
        <f>MIN(Inputs!$B$2, (Inputs!$B$14 - F376)/Inputs!$B$15)</f>
        <v>0</v>
      </c>
      <c r="I376" s="2">
        <f>MAX(MIN(Inputs!$B$2, F376*Inputs!$B$16, Inputs!$B$14*Inputs!$B$4 - G376), 0)</f>
        <v>170</v>
      </c>
      <c r="J376" s="2">
        <f>MAX(MIN(Inputs!$B$2, F376*Inputs!$B$16, (Inputs!$B$14-F376)/Inputs!$B$15)*Inputs!$B$9, 0)</f>
        <v>0</v>
      </c>
      <c r="K376" s="2">
        <f>MAX(E376*Inputs!$B$5 - B376 - Inputs!$B$8, 0) * H376</f>
        <v>0</v>
      </c>
      <c r="L376" s="2">
        <f>IF(B376 &gt;= D376*Inputs!$B$10, MAX(B376 - E376/Inputs!$B$5 - Inputs!$B$8, 0) * I376, 0)</f>
        <v>0</v>
      </c>
      <c r="M376" s="2">
        <f t="shared" si="62"/>
        <v>0</v>
      </c>
      <c r="N376" s="3" t="str">
        <f t="shared" si="63"/>
        <v>Idle</v>
      </c>
      <c r="O376" s="3" t="str">
        <f t="shared" si="71"/>
        <v>Idle</v>
      </c>
      <c r="P376" s="2">
        <f t="shared" si="64"/>
        <v>0</v>
      </c>
      <c r="Q376" s="2">
        <f t="shared" si="65"/>
        <v>0</v>
      </c>
      <c r="R376" s="2">
        <f t="shared" si="66"/>
        <v>0</v>
      </c>
      <c r="S376" s="2">
        <f t="shared" si="67"/>
        <v>0</v>
      </c>
      <c r="T376" s="2">
        <f t="shared" si="68"/>
        <v>0</v>
      </c>
      <c r="U376" s="2">
        <f>IF(O376="Reg", R376 * Inputs!$B$7, 0)</f>
        <v>0</v>
      </c>
      <c r="V376" s="2">
        <f>MAX(F376 + P376*Inputs!$B$15 - (Q376/Inputs!$B$16) - U376, 0)</f>
        <v>340</v>
      </c>
    </row>
    <row r="377" spans="1:22" x14ac:dyDescent="0.3">
      <c r="A377" s="1">
        <v>46038.625</v>
      </c>
      <c r="B377" s="2">
        <v>69.516545793984292</v>
      </c>
      <c r="C377" s="2">
        <v>11.627787060525311</v>
      </c>
      <c r="D377" s="2">
        <f t="shared" si="60"/>
        <v>34.580686000086423</v>
      </c>
      <c r="E377" s="2">
        <f t="shared" si="61"/>
        <v>67.052377756433387</v>
      </c>
      <c r="F377" s="2">
        <f t="shared" si="69"/>
        <v>340</v>
      </c>
      <c r="G377" s="2">
        <f t="shared" si="70"/>
        <v>0</v>
      </c>
      <c r="H377" s="2">
        <f>MIN(Inputs!$B$2, (Inputs!$B$14 - F377)/Inputs!$B$15)</f>
        <v>0</v>
      </c>
      <c r="I377" s="2">
        <f>MAX(MIN(Inputs!$B$2, F377*Inputs!$B$16, Inputs!$B$14*Inputs!$B$4 - G377), 0)</f>
        <v>170</v>
      </c>
      <c r="J377" s="2">
        <f>MAX(MIN(Inputs!$B$2, F377*Inputs!$B$16, (Inputs!$B$14-F377)/Inputs!$B$15)*Inputs!$B$9, 0)</f>
        <v>0</v>
      </c>
      <c r="K377" s="2">
        <f>MAX(E377*Inputs!$B$5 - B377 - Inputs!$B$8, 0) * H377</f>
        <v>0</v>
      </c>
      <c r="L377" s="2">
        <f>IF(B377 &gt;= D377*Inputs!$B$10, MAX(B377 - E377/Inputs!$B$5 - Inputs!$B$8, 0) * I377, 0)</f>
        <v>0</v>
      </c>
      <c r="M377" s="2">
        <f t="shared" si="62"/>
        <v>0</v>
      </c>
      <c r="N377" s="3" t="str">
        <f t="shared" si="63"/>
        <v>Idle</v>
      </c>
      <c r="O377" s="3" t="str">
        <f t="shared" si="71"/>
        <v>Idle</v>
      </c>
      <c r="P377" s="2">
        <f t="shared" si="64"/>
        <v>0</v>
      </c>
      <c r="Q377" s="2">
        <f t="shared" si="65"/>
        <v>0</v>
      </c>
      <c r="R377" s="2">
        <f t="shared" si="66"/>
        <v>0</v>
      </c>
      <c r="S377" s="2">
        <f t="shared" si="67"/>
        <v>0</v>
      </c>
      <c r="T377" s="2">
        <f t="shared" si="68"/>
        <v>0</v>
      </c>
      <c r="U377" s="2">
        <f>IF(O377="Reg", R377 * Inputs!$B$7, 0)</f>
        <v>0</v>
      </c>
      <c r="V377" s="2">
        <f>MAX(F377 + P377*Inputs!$B$15 - (Q377/Inputs!$B$16) - U377, 0)</f>
        <v>340</v>
      </c>
    </row>
    <row r="378" spans="1:22" x14ac:dyDescent="0.3">
      <c r="A378" s="1">
        <v>46038.666666666657</v>
      </c>
      <c r="B378" s="2">
        <v>70.718478864944927</v>
      </c>
      <c r="C378" s="2">
        <v>10.302020502938969</v>
      </c>
      <c r="D378" s="2">
        <f t="shared" si="60"/>
        <v>34.580686000086423</v>
      </c>
      <c r="E378" s="2">
        <f t="shared" si="61"/>
        <v>65.602315761888235</v>
      </c>
      <c r="F378" s="2">
        <f t="shared" si="69"/>
        <v>340</v>
      </c>
      <c r="G378" s="2">
        <f t="shared" si="70"/>
        <v>0</v>
      </c>
      <c r="H378" s="2">
        <f>MIN(Inputs!$B$2, (Inputs!$B$14 - F378)/Inputs!$B$15)</f>
        <v>0</v>
      </c>
      <c r="I378" s="2">
        <f>MAX(MIN(Inputs!$B$2, F378*Inputs!$B$16, Inputs!$B$14*Inputs!$B$4 - G378), 0)</f>
        <v>170</v>
      </c>
      <c r="J378" s="2">
        <f>MAX(MIN(Inputs!$B$2, F378*Inputs!$B$16, (Inputs!$B$14-F378)/Inputs!$B$15)*Inputs!$B$9, 0)</f>
        <v>0</v>
      </c>
      <c r="K378" s="2">
        <f>MAX(E378*Inputs!$B$5 - B378 - Inputs!$B$8, 0) * H378</f>
        <v>0</v>
      </c>
      <c r="L378" s="2">
        <f>IF(B378 &gt;= D378*Inputs!$B$10, MAX(B378 - E378/Inputs!$B$5 - Inputs!$B$8, 0) * I378, 0)</f>
        <v>0</v>
      </c>
      <c r="M378" s="2">
        <f t="shared" si="62"/>
        <v>0</v>
      </c>
      <c r="N378" s="3" t="str">
        <f t="shared" si="63"/>
        <v>Idle</v>
      </c>
      <c r="O378" s="3" t="str">
        <f t="shared" si="71"/>
        <v>Idle</v>
      </c>
      <c r="P378" s="2">
        <f t="shared" si="64"/>
        <v>0</v>
      </c>
      <c r="Q378" s="2">
        <f t="shared" si="65"/>
        <v>0</v>
      </c>
      <c r="R378" s="2">
        <f t="shared" si="66"/>
        <v>0</v>
      </c>
      <c r="S378" s="2">
        <f t="shared" si="67"/>
        <v>0</v>
      </c>
      <c r="T378" s="2">
        <f t="shared" si="68"/>
        <v>0</v>
      </c>
      <c r="U378" s="2">
        <f>IF(O378="Reg", R378 * Inputs!$B$7, 0)</f>
        <v>0</v>
      </c>
      <c r="V378" s="2">
        <f>MAX(F378 + P378*Inputs!$B$15 - (Q378/Inputs!$B$16) - U378, 0)</f>
        <v>340</v>
      </c>
    </row>
    <row r="379" spans="1:22" x14ac:dyDescent="0.3">
      <c r="A379" s="1">
        <v>46038.708333333343</v>
      </c>
      <c r="B379" s="2">
        <v>70.609551069329939</v>
      </c>
      <c r="C379" s="2">
        <v>5.9848755529511468</v>
      </c>
      <c r="D379" s="2">
        <f t="shared" si="60"/>
        <v>34.580686000086423</v>
      </c>
      <c r="E379" s="2">
        <f t="shared" si="61"/>
        <v>63.014595545901976</v>
      </c>
      <c r="F379" s="2">
        <f t="shared" si="69"/>
        <v>340</v>
      </c>
      <c r="G379" s="2">
        <f t="shared" si="70"/>
        <v>0</v>
      </c>
      <c r="H379" s="2">
        <f>MIN(Inputs!$B$2, (Inputs!$B$14 - F379)/Inputs!$B$15)</f>
        <v>0</v>
      </c>
      <c r="I379" s="2">
        <f>MAX(MIN(Inputs!$B$2, F379*Inputs!$B$16, Inputs!$B$14*Inputs!$B$4 - G379), 0)</f>
        <v>170</v>
      </c>
      <c r="J379" s="2">
        <f>MAX(MIN(Inputs!$B$2, F379*Inputs!$B$16, (Inputs!$B$14-F379)/Inputs!$B$15)*Inputs!$B$9, 0)</f>
        <v>0</v>
      </c>
      <c r="K379" s="2">
        <f>MAX(E379*Inputs!$B$5 - B379 - Inputs!$B$8, 0) * H379</f>
        <v>0</v>
      </c>
      <c r="L379" s="2">
        <f>IF(B379 &gt;= D379*Inputs!$B$10, MAX(B379 - E379/Inputs!$B$5 - Inputs!$B$8, 0) * I379, 0)</f>
        <v>0</v>
      </c>
      <c r="M379" s="2">
        <f t="shared" si="62"/>
        <v>0</v>
      </c>
      <c r="N379" s="3" t="str">
        <f t="shared" si="63"/>
        <v>Idle</v>
      </c>
      <c r="O379" s="3" t="str">
        <f t="shared" si="71"/>
        <v>Idle</v>
      </c>
      <c r="P379" s="2">
        <f t="shared" si="64"/>
        <v>0</v>
      </c>
      <c r="Q379" s="2">
        <f t="shared" si="65"/>
        <v>0</v>
      </c>
      <c r="R379" s="2">
        <f t="shared" si="66"/>
        <v>0</v>
      </c>
      <c r="S379" s="2">
        <f t="shared" si="67"/>
        <v>0</v>
      </c>
      <c r="T379" s="2">
        <f t="shared" si="68"/>
        <v>0</v>
      </c>
      <c r="U379" s="2">
        <f>IF(O379="Reg", R379 * Inputs!$B$7, 0)</f>
        <v>0</v>
      </c>
      <c r="V379" s="2">
        <f>MAX(F379 + P379*Inputs!$B$15 - (Q379/Inputs!$B$16) - U379, 0)</f>
        <v>340</v>
      </c>
    </row>
    <row r="380" spans="1:22" x14ac:dyDescent="0.3">
      <c r="A380" s="1">
        <v>46038.75</v>
      </c>
      <c r="B380" s="2">
        <v>67.897681194549904</v>
      </c>
      <c r="C380" s="2">
        <v>8.5161231686475265</v>
      </c>
      <c r="D380" s="2">
        <f t="shared" si="60"/>
        <v>34.580686000086423</v>
      </c>
      <c r="E380" s="2">
        <f t="shared" si="61"/>
        <v>67.653145252390416</v>
      </c>
      <c r="F380" s="2">
        <f t="shared" si="69"/>
        <v>340</v>
      </c>
      <c r="G380" s="2">
        <f t="shared" si="70"/>
        <v>0</v>
      </c>
      <c r="H380" s="2">
        <f>MIN(Inputs!$B$2, (Inputs!$B$14 - F380)/Inputs!$B$15)</f>
        <v>0</v>
      </c>
      <c r="I380" s="2">
        <f>MAX(MIN(Inputs!$B$2, F380*Inputs!$B$16, Inputs!$B$14*Inputs!$B$4 - G380), 0)</f>
        <v>170</v>
      </c>
      <c r="J380" s="2">
        <f>MAX(MIN(Inputs!$B$2, F380*Inputs!$B$16, (Inputs!$B$14-F380)/Inputs!$B$15)*Inputs!$B$9, 0)</f>
        <v>0</v>
      </c>
      <c r="K380" s="2">
        <f>MAX(E380*Inputs!$B$5 - B380 - Inputs!$B$8, 0) * H380</f>
        <v>0</v>
      </c>
      <c r="L380" s="2">
        <f>IF(B380 &gt;= D380*Inputs!$B$10, MAX(B380 - E380/Inputs!$B$5 - Inputs!$B$8, 0) * I380, 0)</f>
        <v>0</v>
      </c>
      <c r="M380" s="2">
        <f t="shared" si="62"/>
        <v>0</v>
      </c>
      <c r="N380" s="3" t="str">
        <f t="shared" si="63"/>
        <v>Idle</v>
      </c>
      <c r="O380" s="3" t="str">
        <f t="shared" si="71"/>
        <v>Idle</v>
      </c>
      <c r="P380" s="2">
        <f t="shared" si="64"/>
        <v>0</v>
      </c>
      <c r="Q380" s="2">
        <f t="shared" si="65"/>
        <v>0</v>
      </c>
      <c r="R380" s="2">
        <f t="shared" si="66"/>
        <v>0</v>
      </c>
      <c r="S380" s="2">
        <f t="shared" si="67"/>
        <v>0</v>
      </c>
      <c r="T380" s="2">
        <f t="shared" si="68"/>
        <v>0</v>
      </c>
      <c r="U380" s="2">
        <f>IF(O380="Reg", R380 * Inputs!$B$7, 0)</f>
        <v>0</v>
      </c>
      <c r="V380" s="2">
        <f>MAX(F380 + P380*Inputs!$B$15 - (Q380/Inputs!$B$16) - U380, 0)</f>
        <v>340</v>
      </c>
    </row>
    <row r="381" spans="1:22" x14ac:dyDescent="0.3">
      <c r="A381" s="1">
        <v>46038.791666666657</v>
      </c>
      <c r="B381" s="2">
        <v>66.420612993138164</v>
      </c>
      <c r="C381" s="2">
        <v>5.8632818865273988</v>
      </c>
      <c r="D381" s="2">
        <f t="shared" si="60"/>
        <v>34.580686000086423</v>
      </c>
      <c r="E381" s="2">
        <f t="shared" si="61"/>
        <v>60.328712218637385</v>
      </c>
      <c r="F381" s="2">
        <f t="shared" si="69"/>
        <v>340</v>
      </c>
      <c r="G381" s="2">
        <f t="shared" si="70"/>
        <v>0</v>
      </c>
      <c r="H381" s="2">
        <f>MIN(Inputs!$B$2, (Inputs!$B$14 - F381)/Inputs!$B$15)</f>
        <v>0</v>
      </c>
      <c r="I381" s="2">
        <f>MAX(MIN(Inputs!$B$2, F381*Inputs!$B$16, Inputs!$B$14*Inputs!$B$4 - G381), 0)</f>
        <v>170</v>
      </c>
      <c r="J381" s="2">
        <f>MAX(MIN(Inputs!$B$2, F381*Inputs!$B$16, (Inputs!$B$14-F381)/Inputs!$B$15)*Inputs!$B$9, 0)</f>
        <v>0</v>
      </c>
      <c r="K381" s="2">
        <f>MAX(E381*Inputs!$B$5 - B381 - Inputs!$B$8, 0) * H381</f>
        <v>0</v>
      </c>
      <c r="L381" s="2">
        <f>IF(B381 &gt;= D381*Inputs!$B$10, MAX(B381 - E381/Inputs!$B$5 - Inputs!$B$8, 0) * I381, 0)</f>
        <v>0</v>
      </c>
      <c r="M381" s="2">
        <f t="shared" si="62"/>
        <v>0</v>
      </c>
      <c r="N381" s="3" t="str">
        <f t="shared" si="63"/>
        <v>Idle</v>
      </c>
      <c r="O381" s="3" t="str">
        <f t="shared" si="71"/>
        <v>Idle</v>
      </c>
      <c r="P381" s="2">
        <f t="shared" si="64"/>
        <v>0</v>
      </c>
      <c r="Q381" s="2">
        <f t="shared" si="65"/>
        <v>0</v>
      </c>
      <c r="R381" s="2">
        <f t="shared" si="66"/>
        <v>0</v>
      </c>
      <c r="S381" s="2">
        <f t="shared" si="67"/>
        <v>0</v>
      </c>
      <c r="T381" s="2">
        <f t="shared" si="68"/>
        <v>0</v>
      </c>
      <c r="U381" s="2">
        <f>IF(O381="Reg", R381 * Inputs!$B$7, 0)</f>
        <v>0</v>
      </c>
      <c r="V381" s="2">
        <f>MAX(F381 + P381*Inputs!$B$15 - (Q381/Inputs!$B$16) - U381, 0)</f>
        <v>340</v>
      </c>
    </row>
    <row r="382" spans="1:22" x14ac:dyDescent="0.3">
      <c r="A382" s="1">
        <v>46038.833333333343</v>
      </c>
      <c r="B382" s="2">
        <v>57.151396622653131</v>
      </c>
      <c r="C382" s="2">
        <v>5.7388914858998241</v>
      </c>
      <c r="D382" s="2">
        <f t="shared" si="60"/>
        <v>34.580686000086423</v>
      </c>
      <c r="E382" s="2">
        <f t="shared" si="61"/>
        <v>51.196452592825956</v>
      </c>
      <c r="F382" s="2">
        <f t="shared" si="69"/>
        <v>340</v>
      </c>
      <c r="G382" s="2">
        <f t="shared" si="70"/>
        <v>0</v>
      </c>
      <c r="H382" s="2">
        <f>MIN(Inputs!$B$2, (Inputs!$B$14 - F382)/Inputs!$B$15)</f>
        <v>0</v>
      </c>
      <c r="I382" s="2">
        <f>MAX(MIN(Inputs!$B$2, F382*Inputs!$B$16, Inputs!$B$14*Inputs!$B$4 - G382), 0)</f>
        <v>170</v>
      </c>
      <c r="J382" s="2">
        <f>MAX(MIN(Inputs!$B$2, F382*Inputs!$B$16, (Inputs!$B$14-F382)/Inputs!$B$15)*Inputs!$B$9, 0)</f>
        <v>0</v>
      </c>
      <c r="K382" s="2">
        <f>MAX(E382*Inputs!$B$5 - B382 - Inputs!$B$8, 0) * H382</f>
        <v>0</v>
      </c>
      <c r="L382" s="2">
        <f>IF(B382 &gt;= D382*Inputs!$B$10, MAX(B382 - E382/Inputs!$B$5 - Inputs!$B$8, 0) * I382, 0)</f>
        <v>0</v>
      </c>
      <c r="M382" s="2">
        <f t="shared" si="62"/>
        <v>0</v>
      </c>
      <c r="N382" s="3" t="str">
        <f t="shared" si="63"/>
        <v>Idle</v>
      </c>
      <c r="O382" s="3" t="str">
        <f t="shared" si="71"/>
        <v>Idle</v>
      </c>
      <c r="P382" s="2">
        <f t="shared" si="64"/>
        <v>0</v>
      </c>
      <c r="Q382" s="2">
        <f t="shared" si="65"/>
        <v>0</v>
      </c>
      <c r="R382" s="2">
        <f t="shared" si="66"/>
        <v>0</v>
      </c>
      <c r="S382" s="2">
        <f t="shared" si="67"/>
        <v>0</v>
      </c>
      <c r="T382" s="2">
        <f t="shared" si="68"/>
        <v>0</v>
      </c>
      <c r="U382" s="2">
        <f>IF(O382="Reg", R382 * Inputs!$B$7, 0)</f>
        <v>0</v>
      </c>
      <c r="V382" s="2">
        <f>MAX(F382 + P382*Inputs!$B$15 - (Q382/Inputs!$B$16) - U382, 0)</f>
        <v>340</v>
      </c>
    </row>
    <row r="383" spans="1:22" x14ac:dyDescent="0.3">
      <c r="A383" s="1">
        <v>46038.875</v>
      </c>
      <c r="B383" s="2">
        <v>60.81617382671331</v>
      </c>
      <c r="C383" s="2">
        <v>9.4268831804253228</v>
      </c>
      <c r="D383" s="2">
        <f t="shared" si="60"/>
        <v>34.580686000086423</v>
      </c>
      <c r="E383" s="2">
        <f t="shared" si="61"/>
        <v>42.414175258704276</v>
      </c>
      <c r="F383" s="2">
        <f t="shared" si="69"/>
        <v>340</v>
      </c>
      <c r="G383" s="2">
        <f t="shared" si="70"/>
        <v>0</v>
      </c>
      <c r="H383" s="2">
        <f>MIN(Inputs!$B$2, (Inputs!$B$14 - F383)/Inputs!$B$15)</f>
        <v>0</v>
      </c>
      <c r="I383" s="2">
        <f>MAX(MIN(Inputs!$B$2, F383*Inputs!$B$16, Inputs!$B$14*Inputs!$B$4 - G383), 0)</f>
        <v>170</v>
      </c>
      <c r="J383" s="2">
        <f>MAX(MIN(Inputs!$B$2, F383*Inputs!$B$16, (Inputs!$B$14-F383)/Inputs!$B$15)*Inputs!$B$9, 0)</f>
        <v>0</v>
      </c>
      <c r="K383" s="2">
        <f>MAX(E383*Inputs!$B$5 - B383 - Inputs!$B$8, 0) * H383</f>
        <v>0</v>
      </c>
      <c r="L383" s="2">
        <f>IF(B383 &gt;= D383*Inputs!$B$10, MAX(B383 - E383/Inputs!$B$5 - Inputs!$B$8, 0) * I383, 0)</f>
        <v>0</v>
      </c>
      <c r="M383" s="2">
        <f t="shared" si="62"/>
        <v>0</v>
      </c>
      <c r="N383" s="3" t="str">
        <f t="shared" si="63"/>
        <v>Idle</v>
      </c>
      <c r="O383" s="3" t="str">
        <f t="shared" si="71"/>
        <v>Idle</v>
      </c>
      <c r="P383" s="2">
        <f t="shared" si="64"/>
        <v>0</v>
      </c>
      <c r="Q383" s="2">
        <f t="shared" si="65"/>
        <v>0</v>
      </c>
      <c r="R383" s="2">
        <f t="shared" si="66"/>
        <v>0</v>
      </c>
      <c r="S383" s="2">
        <f t="shared" si="67"/>
        <v>0</v>
      </c>
      <c r="T383" s="2">
        <f t="shared" si="68"/>
        <v>0</v>
      </c>
      <c r="U383" s="2">
        <f>IF(O383="Reg", R383 * Inputs!$B$7, 0)</f>
        <v>0</v>
      </c>
      <c r="V383" s="2">
        <f>MAX(F383 + P383*Inputs!$B$15 - (Q383/Inputs!$B$16) - U383, 0)</f>
        <v>340</v>
      </c>
    </row>
    <row r="384" spans="1:22" x14ac:dyDescent="0.3">
      <c r="A384" s="1">
        <v>46038.916666666657</v>
      </c>
      <c r="B384" s="2">
        <v>55.19215756902738</v>
      </c>
      <c r="C384" s="2">
        <v>6.4020000685766583</v>
      </c>
      <c r="D384" s="2">
        <f t="shared" si="60"/>
        <v>34.580686000086423</v>
      </c>
      <c r="E384" s="2">
        <f t="shared" si="61"/>
        <v>32.278146287585393</v>
      </c>
      <c r="F384" s="2">
        <f t="shared" si="69"/>
        <v>340</v>
      </c>
      <c r="G384" s="2">
        <f t="shared" si="70"/>
        <v>0</v>
      </c>
      <c r="H384" s="2">
        <f>MIN(Inputs!$B$2, (Inputs!$B$14 - F384)/Inputs!$B$15)</f>
        <v>0</v>
      </c>
      <c r="I384" s="2">
        <f>MAX(MIN(Inputs!$B$2, F384*Inputs!$B$16, Inputs!$B$14*Inputs!$B$4 - G384), 0)</f>
        <v>170</v>
      </c>
      <c r="J384" s="2">
        <f>MAX(MIN(Inputs!$B$2, F384*Inputs!$B$16, (Inputs!$B$14-F384)/Inputs!$B$15)*Inputs!$B$9, 0)</f>
        <v>0</v>
      </c>
      <c r="K384" s="2">
        <f>MAX(E384*Inputs!$B$5 - B384 - Inputs!$B$8, 0) * H384</f>
        <v>0</v>
      </c>
      <c r="L384" s="2">
        <f>IF(B384 &gt;= D384*Inputs!$B$10, MAX(B384 - E384/Inputs!$B$5 - Inputs!$B$8, 0) * I384, 0)</f>
        <v>0</v>
      </c>
      <c r="M384" s="2">
        <f t="shared" si="62"/>
        <v>0</v>
      </c>
      <c r="N384" s="3" t="str">
        <f t="shared" si="63"/>
        <v>Idle</v>
      </c>
      <c r="O384" s="3" t="str">
        <f t="shared" si="71"/>
        <v>Idle</v>
      </c>
      <c r="P384" s="2">
        <f t="shared" si="64"/>
        <v>0</v>
      </c>
      <c r="Q384" s="2">
        <f t="shared" si="65"/>
        <v>0</v>
      </c>
      <c r="R384" s="2">
        <f t="shared" si="66"/>
        <v>0</v>
      </c>
      <c r="S384" s="2">
        <f t="shared" si="67"/>
        <v>0</v>
      </c>
      <c r="T384" s="2">
        <f t="shared" si="68"/>
        <v>0</v>
      </c>
      <c r="U384" s="2">
        <f>IF(O384="Reg", R384 * Inputs!$B$7, 0)</f>
        <v>0</v>
      </c>
      <c r="V384" s="2">
        <f>MAX(F384 + P384*Inputs!$B$15 - (Q384/Inputs!$B$16) - U384, 0)</f>
        <v>340</v>
      </c>
    </row>
    <row r="385" spans="1:22" x14ac:dyDescent="0.3">
      <c r="A385" s="1">
        <v>46038.958333333343</v>
      </c>
      <c r="B385" s="2">
        <v>98.440849308260653</v>
      </c>
      <c r="C385" s="2">
        <v>10.00298423054295</v>
      </c>
      <c r="D385" s="2">
        <f t="shared" si="60"/>
        <v>34.580686000086423</v>
      </c>
      <c r="E385" s="2">
        <f t="shared" si="61"/>
        <v>23.244259890510776</v>
      </c>
      <c r="F385" s="2">
        <f t="shared" si="69"/>
        <v>340</v>
      </c>
      <c r="G385" s="2">
        <f t="shared" si="70"/>
        <v>0</v>
      </c>
      <c r="H385" s="2">
        <f>MIN(Inputs!$B$2, (Inputs!$B$14 - F385)/Inputs!$B$15)</f>
        <v>0</v>
      </c>
      <c r="I385" s="2">
        <f>MAX(MIN(Inputs!$B$2, F385*Inputs!$B$16, Inputs!$B$14*Inputs!$B$4 - G385), 0)</f>
        <v>170</v>
      </c>
      <c r="J385" s="2">
        <f>MAX(MIN(Inputs!$B$2, F385*Inputs!$B$16, (Inputs!$B$14-F385)/Inputs!$B$15)*Inputs!$B$9, 0)</f>
        <v>0</v>
      </c>
      <c r="K385" s="2">
        <f>MAX(E385*Inputs!$B$5 - B385 - Inputs!$B$8, 0) * H385</f>
        <v>0</v>
      </c>
      <c r="L385" s="2">
        <f>IF(B385 &gt;= D385*Inputs!$B$10, MAX(B385 - E385/Inputs!$B$5 - Inputs!$B$8, 0) * I385, 0)</f>
        <v>8844.5759944647307</v>
      </c>
      <c r="M385" s="2">
        <f t="shared" si="62"/>
        <v>0</v>
      </c>
      <c r="N385" s="3" t="str">
        <f t="shared" si="63"/>
        <v>Discharge</v>
      </c>
      <c r="O385" s="3" t="str">
        <f t="shared" si="71"/>
        <v>Discharge</v>
      </c>
      <c r="P385" s="2">
        <f t="shared" si="64"/>
        <v>0</v>
      </c>
      <c r="Q385" s="2">
        <f t="shared" si="65"/>
        <v>170</v>
      </c>
      <c r="R385" s="2">
        <f t="shared" si="66"/>
        <v>0</v>
      </c>
      <c r="S385" s="2">
        <f t="shared" si="67"/>
        <v>16734.944382404312</v>
      </c>
      <c r="T385" s="2">
        <f t="shared" si="68"/>
        <v>0</v>
      </c>
      <c r="U385" s="2">
        <f>IF(O385="Reg", R385 * Inputs!$B$7, 0)</f>
        <v>0</v>
      </c>
      <c r="V385" s="2">
        <f>MAX(F385 + P385*Inputs!$B$15 - (Q385/Inputs!$B$16) - U385, 0)</f>
        <v>170</v>
      </c>
    </row>
    <row r="386" spans="1:22" x14ac:dyDescent="0.3">
      <c r="A386" s="1">
        <v>46039</v>
      </c>
      <c r="B386" s="2">
        <v>23.951082992031701</v>
      </c>
      <c r="C386" s="2">
        <v>21.68423490794536</v>
      </c>
      <c r="D386" s="2">
        <f t="shared" ref="D386:D449" si="72">AVERAGEIFS(B:B, A:A, "&gt;="&amp;INT(A386), A:A, "&lt;"&amp;INT(A386)+1)</f>
        <v>30.713728270050879</v>
      </c>
      <c r="E386" s="2">
        <f t="shared" ref="E386:E449" si="73">AVERAGE(B386:B391)</f>
        <v>6.8374516724673358</v>
      </c>
      <c r="F386" s="2">
        <f t="shared" si="69"/>
        <v>170</v>
      </c>
      <c r="G386" s="2">
        <f t="shared" si="70"/>
        <v>0</v>
      </c>
      <c r="H386" s="2">
        <f>MIN(Inputs!$B$2, (Inputs!$B$14 - F386)/Inputs!$B$15)</f>
        <v>170</v>
      </c>
      <c r="I386" s="2">
        <f>MAX(MIN(Inputs!$B$2, F386*Inputs!$B$16, Inputs!$B$14*Inputs!$B$4 - G386), 0)</f>
        <v>170</v>
      </c>
      <c r="J386" s="2">
        <f>MAX(MIN(Inputs!$B$2, F386*Inputs!$B$16, (Inputs!$B$14-F386)/Inputs!$B$15)*Inputs!$B$9, 0)</f>
        <v>136</v>
      </c>
      <c r="K386" s="2">
        <f>MAX(E386*Inputs!$B$5 - B386 - Inputs!$B$8, 0) * H386</f>
        <v>0</v>
      </c>
      <c r="L386" s="2">
        <f>IF(B386 &gt;= D386*Inputs!$B$10, MAX(B386 - E386/Inputs!$B$5 - Inputs!$B$8, 0) * I386, 0)</f>
        <v>0</v>
      </c>
      <c r="M386" s="2">
        <f t="shared" ref="M386:M449" si="74">C386 * J386</f>
        <v>2949.0559474805691</v>
      </c>
      <c r="N386" s="3" t="str">
        <f t="shared" ref="N386:N449" si="75">IF(MAX(K386, L386, M386)&lt;=0, "Idle", IF(AND(M386&gt;=K386, M386&gt;=L386), "Reg", IF(L386&gt;=K386, "Discharge", "Charge")))</f>
        <v>Reg</v>
      </c>
      <c r="O386" s="3" t="str">
        <f t="shared" si="71"/>
        <v>Discharge</v>
      </c>
      <c r="P386" s="2">
        <f t="shared" ref="P386:P449" si="76">IF(O386="Charge", H386, 0)</f>
        <v>0</v>
      </c>
      <c r="Q386" s="2">
        <f t="shared" ref="Q386:Q449" si="77">IF(O386="Discharge", I386, 0)</f>
        <v>170</v>
      </c>
      <c r="R386" s="2">
        <f t="shared" ref="R386:R449" si="78">IF(O386="Reg", J386, 0)</f>
        <v>0</v>
      </c>
      <c r="S386" s="2">
        <f t="shared" ref="S386:S449" si="79">(Q386 - P386) * B386</f>
        <v>4071.6841086453892</v>
      </c>
      <c r="T386" s="2">
        <f t="shared" ref="T386:T449" si="80">R386 * C386</f>
        <v>0</v>
      </c>
      <c r="U386" s="2">
        <f>IF(O386="Reg", R386 * Inputs!$B$7, 0)</f>
        <v>0</v>
      </c>
      <c r="V386" s="2">
        <f>MAX(F386 + P386*Inputs!$B$15 - (Q386/Inputs!$B$16) - U386, 0)</f>
        <v>0</v>
      </c>
    </row>
    <row r="387" spans="1:22" x14ac:dyDescent="0.3">
      <c r="A387" s="1">
        <v>46039.041666666657</v>
      </c>
      <c r="B387" s="2">
        <v>11.627055238269531</v>
      </c>
      <c r="C387" s="2">
        <v>27.94387065971658</v>
      </c>
      <c r="D387" s="2">
        <f t="shared" si="72"/>
        <v>30.713728270050879</v>
      </c>
      <c r="E387" s="2">
        <f t="shared" si="73"/>
        <v>2.8456045071287188</v>
      </c>
      <c r="F387" s="2">
        <f t="shared" ref="F387:F450" si="81">V386</f>
        <v>0</v>
      </c>
      <c r="G387" s="2">
        <f t="shared" ref="G387:G450" si="82">IF(INT(A387)=INT(A386), G386 + Q386, 0)</f>
        <v>170</v>
      </c>
      <c r="H387" s="2">
        <f>MIN(Inputs!$B$2, (Inputs!$B$14 - F387)/Inputs!$B$15)</f>
        <v>170</v>
      </c>
      <c r="I387" s="2">
        <f>MAX(MIN(Inputs!$B$2, F387*Inputs!$B$16, Inputs!$B$14*Inputs!$B$4 - G387), 0)</f>
        <v>0</v>
      </c>
      <c r="J387" s="2">
        <f>MAX(MIN(Inputs!$B$2, F387*Inputs!$B$16, (Inputs!$B$14-F387)/Inputs!$B$15)*Inputs!$B$9, 0)</f>
        <v>0</v>
      </c>
      <c r="K387" s="2">
        <f>MAX(E387*Inputs!$B$5 - B387 - Inputs!$B$8, 0) * H387</f>
        <v>0</v>
      </c>
      <c r="L387" s="2">
        <f>IF(B387 &gt;= D387*Inputs!$B$10, MAX(B387 - E387/Inputs!$B$5 - Inputs!$B$8, 0) * I387, 0)</f>
        <v>0</v>
      </c>
      <c r="M387" s="2">
        <f t="shared" si="74"/>
        <v>0</v>
      </c>
      <c r="N387" s="3" t="str">
        <f t="shared" si="75"/>
        <v>Idle</v>
      </c>
      <c r="O387" s="3" t="str">
        <f t="shared" si="71"/>
        <v>Idle</v>
      </c>
      <c r="P387" s="2">
        <f t="shared" si="76"/>
        <v>0</v>
      </c>
      <c r="Q387" s="2">
        <f t="shared" si="77"/>
        <v>0</v>
      </c>
      <c r="R387" s="2">
        <f t="shared" si="78"/>
        <v>0</v>
      </c>
      <c r="S387" s="2">
        <f t="shared" si="79"/>
        <v>0</v>
      </c>
      <c r="T387" s="2">
        <f t="shared" si="80"/>
        <v>0</v>
      </c>
      <c r="U387" s="2">
        <f>IF(O387="Reg", R387 * Inputs!$B$7, 0)</f>
        <v>0</v>
      </c>
      <c r="V387" s="2">
        <f>MAX(F387 + P387*Inputs!$B$15 - (Q387/Inputs!$B$16) - U387, 0)</f>
        <v>0</v>
      </c>
    </row>
    <row r="388" spans="1:22" x14ac:dyDescent="0.3">
      <c r="A388" s="1">
        <v>46039.083333333343</v>
      </c>
      <c r="B388" s="2">
        <v>4.4577326179230958</v>
      </c>
      <c r="C388" s="2">
        <v>17.61213543053659</v>
      </c>
      <c r="D388" s="2">
        <f t="shared" si="72"/>
        <v>30.713728270050879</v>
      </c>
      <c r="E388" s="2">
        <f t="shared" si="73"/>
        <v>0.90776196741713011</v>
      </c>
      <c r="F388" s="2">
        <f t="shared" si="81"/>
        <v>0</v>
      </c>
      <c r="G388" s="2">
        <f t="shared" si="82"/>
        <v>170</v>
      </c>
      <c r="H388" s="2">
        <f>MIN(Inputs!$B$2, (Inputs!$B$14 - F388)/Inputs!$B$15)</f>
        <v>170</v>
      </c>
      <c r="I388" s="2">
        <f>MAX(MIN(Inputs!$B$2, F388*Inputs!$B$16, Inputs!$B$14*Inputs!$B$4 - G388), 0)</f>
        <v>0</v>
      </c>
      <c r="J388" s="2">
        <f>MAX(MIN(Inputs!$B$2, F388*Inputs!$B$16, (Inputs!$B$14-F388)/Inputs!$B$15)*Inputs!$B$9, 0)</f>
        <v>0</v>
      </c>
      <c r="K388" s="2">
        <f>MAX(E388*Inputs!$B$5 - B388 - Inputs!$B$8, 0) * H388</f>
        <v>0</v>
      </c>
      <c r="L388" s="2">
        <f>IF(B388 &gt;= D388*Inputs!$B$10, MAX(B388 - E388/Inputs!$B$5 - Inputs!$B$8, 0) * I388, 0)</f>
        <v>0</v>
      </c>
      <c r="M388" s="2">
        <f t="shared" si="74"/>
        <v>0</v>
      </c>
      <c r="N388" s="3" t="str">
        <f t="shared" si="75"/>
        <v>Idle</v>
      </c>
      <c r="O388" s="3" t="str">
        <f t="shared" ref="O388:O451" si="83">IF(O387&lt;&gt;O386, O387, N388)</f>
        <v>Idle</v>
      </c>
      <c r="P388" s="2">
        <f t="shared" si="76"/>
        <v>0</v>
      </c>
      <c r="Q388" s="2">
        <f t="shared" si="77"/>
        <v>0</v>
      </c>
      <c r="R388" s="2">
        <f t="shared" si="78"/>
        <v>0</v>
      </c>
      <c r="S388" s="2">
        <f t="shared" si="79"/>
        <v>0</v>
      </c>
      <c r="T388" s="2">
        <f t="shared" si="80"/>
        <v>0</v>
      </c>
      <c r="U388" s="2">
        <f>IF(O388="Reg", R388 * Inputs!$B$7, 0)</f>
        <v>0</v>
      </c>
      <c r="V388" s="2">
        <f>MAX(F388 + P388*Inputs!$B$15 - (Q388/Inputs!$B$16) - U388, 0)</f>
        <v>0</v>
      </c>
    </row>
    <row r="389" spans="1:22" x14ac:dyDescent="0.3">
      <c r="A389" s="1">
        <v>46039.125</v>
      </c>
      <c r="B389" s="2">
        <v>0</v>
      </c>
      <c r="C389" s="2">
        <v>15.098341328357931</v>
      </c>
      <c r="D389" s="2">
        <f t="shared" si="72"/>
        <v>30.713728270050879</v>
      </c>
      <c r="E389" s="2">
        <f t="shared" si="73"/>
        <v>0.16480653109661411</v>
      </c>
      <c r="F389" s="2">
        <f t="shared" si="81"/>
        <v>0</v>
      </c>
      <c r="G389" s="2">
        <f t="shared" si="82"/>
        <v>170</v>
      </c>
      <c r="H389" s="2">
        <f>MIN(Inputs!$B$2, (Inputs!$B$14 - F389)/Inputs!$B$15)</f>
        <v>170</v>
      </c>
      <c r="I389" s="2">
        <f>MAX(MIN(Inputs!$B$2, F389*Inputs!$B$16, Inputs!$B$14*Inputs!$B$4 - G389), 0)</f>
        <v>0</v>
      </c>
      <c r="J389" s="2">
        <f>MAX(MIN(Inputs!$B$2, F389*Inputs!$B$16, (Inputs!$B$14-F389)/Inputs!$B$15)*Inputs!$B$9, 0)</f>
        <v>0</v>
      </c>
      <c r="K389" s="2">
        <f>MAX(E389*Inputs!$B$5 - B389 - Inputs!$B$8, 0) * H389</f>
        <v>0</v>
      </c>
      <c r="L389" s="2">
        <f>IF(B389 &gt;= D389*Inputs!$B$10, MAX(B389 - E389/Inputs!$B$5 - Inputs!$B$8, 0) * I389, 0)</f>
        <v>0</v>
      </c>
      <c r="M389" s="2">
        <f t="shared" si="74"/>
        <v>0</v>
      </c>
      <c r="N389" s="3" t="str">
        <f t="shared" si="75"/>
        <v>Idle</v>
      </c>
      <c r="O389" s="3" t="str">
        <f t="shared" si="83"/>
        <v>Idle</v>
      </c>
      <c r="P389" s="2">
        <f t="shared" si="76"/>
        <v>0</v>
      </c>
      <c r="Q389" s="2">
        <f t="shared" si="77"/>
        <v>0</v>
      </c>
      <c r="R389" s="2">
        <f t="shared" si="78"/>
        <v>0</v>
      </c>
      <c r="S389" s="2">
        <f t="shared" si="79"/>
        <v>0</v>
      </c>
      <c r="T389" s="2">
        <f t="shared" si="80"/>
        <v>0</v>
      </c>
      <c r="U389" s="2">
        <f>IF(O389="Reg", R389 * Inputs!$B$7, 0)</f>
        <v>0</v>
      </c>
      <c r="V389" s="2">
        <f>MAX(F389 + P389*Inputs!$B$15 - (Q389/Inputs!$B$16) - U389, 0)</f>
        <v>0</v>
      </c>
    </row>
    <row r="390" spans="1:22" x14ac:dyDescent="0.3">
      <c r="A390" s="1">
        <v>46039.166666666657</v>
      </c>
      <c r="B390" s="2">
        <v>0.98883918657968461</v>
      </c>
      <c r="C390" s="2">
        <v>10.48426493811642</v>
      </c>
      <c r="D390" s="2">
        <f t="shared" si="72"/>
        <v>30.713728270050879</v>
      </c>
      <c r="E390" s="2">
        <f t="shared" si="73"/>
        <v>1.2244395381424036</v>
      </c>
      <c r="F390" s="2">
        <f t="shared" si="81"/>
        <v>0</v>
      </c>
      <c r="G390" s="2">
        <f t="shared" si="82"/>
        <v>170</v>
      </c>
      <c r="H390" s="2">
        <f>MIN(Inputs!$B$2, (Inputs!$B$14 - F390)/Inputs!$B$15)</f>
        <v>170</v>
      </c>
      <c r="I390" s="2">
        <f>MAX(MIN(Inputs!$B$2, F390*Inputs!$B$16, Inputs!$B$14*Inputs!$B$4 - G390), 0)</f>
        <v>0</v>
      </c>
      <c r="J390" s="2">
        <f>MAX(MIN(Inputs!$B$2, F390*Inputs!$B$16, (Inputs!$B$14-F390)/Inputs!$B$15)*Inputs!$B$9, 0)</f>
        <v>0</v>
      </c>
      <c r="K390" s="2">
        <f>MAX(E390*Inputs!$B$5 - B390 - Inputs!$B$8, 0) * H390</f>
        <v>0</v>
      </c>
      <c r="L390" s="2">
        <f>IF(B390 &gt;= D390*Inputs!$B$10, MAX(B390 - E390/Inputs!$B$5 - Inputs!$B$8, 0) * I390, 0)</f>
        <v>0</v>
      </c>
      <c r="M390" s="2">
        <f t="shared" si="74"/>
        <v>0</v>
      </c>
      <c r="N390" s="3" t="str">
        <f t="shared" si="75"/>
        <v>Idle</v>
      </c>
      <c r="O390" s="3" t="str">
        <f t="shared" si="83"/>
        <v>Idle</v>
      </c>
      <c r="P390" s="2">
        <f t="shared" si="76"/>
        <v>0</v>
      </c>
      <c r="Q390" s="2">
        <f t="shared" si="77"/>
        <v>0</v>
      </c>
      <c r="R390" s="2">
        <f t="shared" si="78"/>
        <v>0</v>
      </c>
      <c r="S390" s="2">
        <f t="shared" si="79"/>
        <v>0</v>
      </c>
      <c r="T390" s="2">
        <f t="shared" si="80"/>
        <v>0</v>
      </c>
      <c r="U390" s="2">
        <f>IF(O390="Reg", R390 * Inputs!$B$7, 0)</f>
        <v>0</v>
      </c>
      <c r="V390" s="2">
        <f>MAX(F390 + P390*Inputs!$B$15 - (Q390/Inputs!$B$16) - U390, 0)</f>
        <v>0</v>
      </c>
    </row>
    <row r="391" spans="1:22" x14ac:dyDescent="0.3">
      <c r="A391" s="1">
        <v>46039.208333333343</v>
      </c>
      <c r="B391" s="2">
        <v>0</v>
      </c>
      <c r="C391" s="2">
        <v>2.5627695255287981</v>
      </c>
      <c r="D391" s="2">
        <f t="shared" si="72"/>
        <v>30.713728270050879</v>
      </c>
      <c r="E391" s="2">
        <f t="shared" si="73"/>
        <v>3.0220636961808895</v>
      </c>
      <c r="F391" s="2">
        <f t="shared" si="81"/>
        <v>0</v>
      </c>
      <c r="G391" s="2">
        <f t="shared" si="82"/>
        <v>170</v>
      </c>
      <c r="H391" s="2">
        <f>MIN(Inputs!$B$2, (Inputs!$B$14 - F391)/Inputs!$B$15)</f>
        <v>170</v>
      </c>
      <c r="I391" s="2">
        <f>MAX(MIN(Inputs!$B$2, F391*Inputs!$B$16, Inputs!$B$14*Inputs!$B$4 - G391), 0)</f>
        <v>0</v>
      </c>
      <c r="J391" s="2">
        <f>MAX(MIN(Inputs!$B$2, F391*Inputs!$B$16, (Inputs!$B$14-F391)/Inputs!$B$15)*Inputs!$B$9, 0)</f>
        <v>0</v>
      </c>
      <c r="K391" s="2">
        <f>MAX(E391*Inputs!$B$5 - B391 - Inputs!$B$8, 0) * H391</f>
        <v>0</v>
      </c>
      <c r="L391" s="2">
        <f>IF(B391 &gt;= D391*Inputs!$B$10, MAX(B391 - E391/Inputs!$B$5 - Inputs!$B$8, 0) * I391, 0)</f>
        <v>0</v>
      </c>
      <c r="M391" s="2">
        <f t="shared" si="74"/>
        <v>0</v>
      </c>
      <c r="N391" s="3" t="str">
        <f t="shared" si="75"/>
        <v>Idle</v>
      </c>
      <c r="O391" s="3" t="str">
        <f t="shared" si="83"/>
        <v>Idle</v>
      </c>
      <c r="P391" s="2">
        <f t="shared" si="76"/>
        <v>0</v>
      </c>
      <c r="Q391" s="2">
        <f t="shared" si="77"/>
        <v>0</v>
      </c>
      <c r="R391" s="2">
        <f t="shared" si="78"/>
        <v>0</v>
      </c>
      <c r="S391" s="2">
        <f t="shared" si="79"/>
        <v>0</v>
      </c>
      <c r="T391" s="2">
        <f t="shared" si="80"/>
        <v>0</v>
      </c>
      <c r="U391" s="2">
        <f>IF(O391="Reg", R391 * Inputs!$B$7, 0)</f>
        <v>0</v>
      </c>
      <c r="V391" s="2">
        <f>MAX(F391 + P391*Inputs!$B$15 - (Q391/Inputs!$B$16) - U391, 0)</f>
        <v>0</v>
      </c>
    </row>
    <row r="392" spans="1:22" x14ac:dyDescent="0.3">
      <c r="A392" s="1">
        <v>46039.25</v>
      </c>
      <c r="B392" s="2">
        <v>0</v>
      </c>
      <c r="C392" s="2">
        <v>24.04732905493918</v>
      </c>
      <c r="D392" s="2">
        <f t="shared" si="72"/>
        <v>30.713728270050879</v>
      </c>
      <c r="E392" s="2">
        <f t="shared" si="73"/>
        <v>6.564295117529781</v>
      </c>
      <c r="F392" s="2">
        <f t="shared" si="81"/>
        <v>0</v>
      </c>
      <c r="G392" s="2">
        <f t="shared" si="82"/>
        <v>170</v>
      </c>
      <c r="H392" s="2">
        <f>MIN(Inputs!$B$2, (Inputs!$B$14 - F392)/Inputs!$B$15)</f>
        <v>170</v>
      </c>
      <c r="I392" s="2">
        <f>MAX(MIN(Inputs!$B$2, F392*Inputs!$B$16, Inputs!$B$14*Inputs!$B$4 - G392), 0)</f>
        <v>0</v>
      </c>
      <c r="J392" s="2">
        <f>MAX(MIN(Inputs!$B$2, F392*Inputs!$B$16, (Inputs!$B$14-F392)/Inputs!$B$15)*Inputs!$B$9, 0)</f>
        <v>0</v>
      </c>
      <c r="K392" s="2">
        <f>MAX(E392*Inputs!$B$5 - B392 - Inputs!$B$8, 0) * H392</f>
        <v>0</v>
      </c>
      <c r="L392" s="2">
        <f>IF(B392 &gt;= D392*Inputs!$B$10, MAX(B392 - E392/Inputs!$B$5 - Inputs!$B$8, 0) * I392, 0)</f>
        <v>0</v>
      </c>
      <c r="M392" s="2">
        <f t="shared" si="74"/>
        <v>0</v>
      </c>
      <c r="N392" s="3" t="str">
        <f t="shared" si="75"/>
        <v>Idle</v>
      </c>
      <c r="O392" s="3" t="str">
        <f t="shared" si="83"/>
        <v>Idle</v>
      </c>
      <c r="P392" s="2">
        <f t="shared" si="76"/>
        <v>0</v>
      </c>
      <c r="Q392" s="2">
        <f t="shared" si="77"/>
        <v>0</v>
      </c>
      <c r="R392" s="2">
        <f t="shared" si="78"/>
        <v>0</v>
      </c>
      <c r="S392" s="2">
        <f t="shared" si="79"/>
        <v>0</v>
      </c>
      <c r="T392" s="2">
        <f t="shared" si="80"/>
        <v>0</v>
      </c>
      <c r="U392" s="2">
        <f>IF(O392="Reg", R392 * Inputs!$B$7, 0)</f>
        <v>0</v>
      </c>
      <c r="V392" s="2">
        <f>MAX(F392 + P392*Inputs!$B$15 - (Q392/Inputs!$B$16) - U392, 0)</f>
        <v>0</v>
      </c>
    </row>
    <row r="393" spans="1:22" x14ac:dyDescent="0.3">
      <c r="A393" s="1">
        <v>46039.291666666657</v>
      </c>
      <c r="B393" s="2">
        <v>0</v>
      </c>
      <c r="C393" s="2">
        <v>1.9286782669354801</v>
      </c>
      <c r="D393" s="2">
        <f t="shared" si="72"/>
        <v>30.713728270050879</v>
      </c>
      <c r="E393" s="2">
        <f t="shared" si="73"/>
        <v>10.344512271122467</v>
      </c>
      <c r="F393" s="2">
        <f t="shared" si="81"/>
        <v>0</v>
      </c>
      <c r="G393" s="2">
        <f t="shared" si="82"/>
        <v>170</v>
      </c>
      <c r="H393" s="2">
        <f>MIN(Inputs!$B$2, (Inputs!$B$14 - F393)/Inputs!$B$15)</f>
        <v>170</v>
      </c>
      <c r="I393" s="2">
        <f>MAX(MIN(Inputs!$B$2, F393*Inputs!$B$16, Inputs!$B$14*Inputs!$B$4 - G393), 0)</f>
        <v>0</v>
      </c>
      <c r="J393" s="2">
        <f>MAX(MIN(Inputs!$B$2, F393*Inputs!$B$16, (Inputs!$B$14-F393)/Inputs!$B$15)*Inputs!$B$9, 0)</f>
        <v>0</v>
      </c>
      <c r="K393" s="2">
        <f>MAX(E393*Inputs!$B$5 - B393 - Inputs!$B$8, 0) * H393</f>
        <v>0</v>
      </c>
      <c r="L393" s="2">
        <f>IF(B393 &gt;= D393*Inputs!$B$10, MAX(B393 - E393/Inputs!$B$5 - Inputs!$B$8, 0) * I393, 0)</f>
        <v>0</v>
      </c>
      <c r="M393" s="2">
        <f t="shared" si="74"/>
        <v>0</v>
      </c>
      <c r="N393" s="3" t="str">
        <f t="shared" si="75"/>
        <v>Idle</v>
      </c>
      <c r="O393" s="3" t="str">
        <f t="shared" si="83"/>
        <v>Idle</v>
      </c>
      <c r="P393" s="2">
        <f t="shared" si="76"/>
        <v>0</v>
      </c>
      <c r="Q393" s="2">
        <f t="shared" si="77"/>
        <v>0</v>
      </c>
      <c r="R393" s="2">
        <f t="shared" si="78"/>
        <v>0</v>
      </c>
      <c r="S393" s="2">
        <f t="shared" si="79"/>
        <v>0</v>
      </c>
      <c r="T393" s="2">
        <f t="shared" si="80"/>
        <v>0</v>
      </c>
      <c r="U393" s="2">
        <f>IF(O393="Reg", R393 * Inputs!$B$7, 0)</f>
        <v>0</v>
      </c>
      <c r="V393" s="2">
        <f>MAX(F393 + P393*Inputs!$B$15 - (Q393/Inputs!$B$16) - U393, 0)</f>
        <v>0</v>
      </c>
    </row>
    <row r="394" spans="1:22" x14ac:dyDescent="0.3">
      <c r="A394" s="1">
        <v>46039.333333333343</v>
      </c>
      <c r="B394" s="2">
        <v>0</v>
      </c>
      <c r="C394" s="2">
        <v>30.61423967683325</v>
      </c>
      <c r="D394" s="2">
        <f t="shared" si="72"/>
        <v>30.713728270050879</v>
      </c>
      <c r="E394" s="2">
        <f t="shared" si="73"/>
        <v>17.57477270189235</v>
      </c>
      <c r="F394" s="2">
        <f t="shared" si="81"/>
        <v>0</v>
      </c>
      <c r="G394" s="2">
        <f t="shared" si="82"/>
        <v>170</v>
      </c>
      <c r="H394" s="2">
        <f>MIN(Inputs!$B$2, (Inputs!$B$14 - F394)/Inputs!$B$15)</f>
        <v>170</v>
      </c>
      <c r="I394" s="2">
        <f>MAX(MIN(Inputs!$B$2, F394*Inputs!$B$16, Inputs!$B$14*Inputs!$B$4 - G394), 0)</f>
        <v>0</v>
      </c>
      <c r="J394" s="2">
        <f>MAX(MIN(Inputs!$B$2, F394*Inputs!$B$16, (Inputs!$B$14-F394)/Inputs!$B$15)*Inputs!$B$9, 0)</f>
        <v>0</v>
      </c>
      <c r="K394" s="2">
        <f>MAX(E394*Inputs!$B$5 - B394 - Inputs!$B$8, 0) * H394</f>
        <v>0</v>
      </c>
      <c r="L394" s="2">
        <f>IF(B394 &gt;= D394*Inputs!$B$10, MAX(B394 - E394/Inputs!$B$5 - Inputs!$B$8, 0) * I394, 0)</f>
        <v>0</v>
      </c>
      <c r="M394" s="2">
        <f t="shared" si="74"/>
        <v>0</v>
      </c>
      <c r="N394" s="3" t="str">
        <f t="shared" si="75"/>
        <v>Idle</v>
      </c>
      <c r="O394" s="3" t="str">
        <f t="shared" si="83"/>
        <v>Idle</v>
      </c>
      <c r="P394" s="2">
        <f t="shared" si="76"/>
        <v>0</v>
      </c>
      <c r="Q394" s="2">
        <f t="shared" si="77"/>
        <v>0</v>
      </c>
      <c r="R394" s="2">
        <f t="shared" si="78"/>
        <v>0</v>
      </c>
      <c r="S394" s="2">
        <f t="shared" si="79"/>
        <v>0</v>
      </c>
      <c r="T394" s="2">
        <f t="shared" si="80"/>
        <v>0</v>
      </c>
      <c r="U394" s="2">
        <f>IF(O394="Reg", R394 * Inputs!$B$7, 0)</f>
        <v>0</v>
      </c>
      <c r="V394" s="2">
        <f>MAX(F394 + P394*Inputs!$B$15 - (Q394/Inputs!$B$16) - U394, 0)</f>
        <v>0</v>
      </c>
    </row>
    <row r="395" spans="1:22" x14ac:dyDescent="0.3">
      <c r="A395" s="1">
        <v>46039.375</v>
      </c>
      <c r="B395" s="2">
        <v>6.3577980422747364</v>
      </c>
      <c r="C395" s="2">
        <v>6.2281193825275798</v>
      </c>
      <c r="D395" s="2">
        <f t="shared" si="72"/>
        <v>30.713728270050879</v>
      </c>
      <c r="E395" s="2">
        <f t="shared" si="73"/>
        <v>25.642225980318447</v>
      </c>
      <c r="F395" s="2">
        <f t="shared" si="81"/>
        <v>0</v>
      </c>
      <c r="G395" s="2">
        <f t="shared" si="82"/>
        <v>170</v>
      </c>
      <c r="H395" s="2">
        <f>MIN(Inputs!$B$2, (Inputs!$B$14 - F395)/Inputs!$B$15)</f>
        <v>170</v>
      </c>
      <c r="I395" s="2">
        <f>MAX(MIN(Inputs!$B$2, F395*Inputs!$B$16, Inputs!$B$14*Inputs!$B$4 - G395), 0)</f>
        <v>0</v>
      </c>
      <c r="J395" s="2">
        <f>MAX(MIN(Inputs!$B$2, F395*Inputs!$B$16, (Inputs!$B$14-F395)/Inputs!$B$15)*Inputs!$B$9, 0)</f>
        <v>0</v>
      </c>
      <c r="K395" s="2">
        <f>MAX(E395*Inputs!$B$5 - B395 - Inputs!$B$8, 0) * H395</f>
        <v>0</v>
      </c>
      <c r="L395" s="2">
        <f>IF(B395 &gt;= D395*Inputs!$B$10, MAX(B395 - E395/Inputs!$B$5 - Inputs!$B$8, 0) * I395, 0)</f>
        <v>0</v>
      </c>
      <c r="M395" s="2">
        <f t="shared" si="74"/>
        <v>0</v>
      </c>
      <c r="N395" s="3" t="str">
        <f t="shared" si="75"/>
        <v>Idle</v>
      </c>
      <c r="O395" s="3" t="str">
        <f t="shared" si="83"/>
        <v>Idle</v>
      </c>
      <c r="P395" s="2">
        <f t="shared" si="76"/>
        <v>0</v>
      </c>
      <c r="Q395" s="2">
        <f t="shared" si="77"/>
        <v>0</v>
      </c>
      <c r="R395" s="2">
        <f t="shared" si="78"/>
        <v>0</v>
      </c>
      <c r="S395" s="2">
        <f t="shared" si="79"/>
        <v>0</v>
      </c>
      <c r="T395" s="2">
        <f t="shared" si="80"/>
        <v>0</v>
      </c>
      <c r="U395" s="2">
        <f>IF(O395="Reg", R395 * Inputs!$B$7, 0)</f>
        <v>0</v>
      </c>
      <c r="V395" s="2">
        <f>MAX(F395 + P395*Inputs!$B$15 - (Q395/Inputs!$B$16) - U395, 0)</f>
        <v>0</v>
      </c>
    </row>
    <row r="396" spans="1:22" x14ac:dyDescent="0.3">
      <c r="A396" s="1">
        <v>46039.416666666657</v>
      </c>
      <c r="B396" s="2">
        <v>11.774584134810601</v>
      </c>
      <c r="C396" s="2">
        <v>2.427710808035902</v>
      </c>
      <c r="D396" s="2">
        <f t="shared" si="72"/>
        <v>30.713728270050879</v>
      </c>
      <c r="E396" s="2">
        <f t="shared" si="73"/>
        <v>33.351863823229181</v>
      </c>
      <c r="F396" s="2">
        <f t="shared" si="81"/>
        <v>0</v>
      </c>
      <c r="G396" s="2">
        <f t="shared" si="82"/>
        <v>170</v>
      </c>
      <c r="H396" s="2">
        <f>MIN(Inputs!$B$2, (Inputs!$B$14 - F396)/Inputs!$B$15)</f>
        <v>170</v>
      </c>
      <c r="I396" s="2">
        <f>MAX(MIN(Inputs!$B$2, F396*Inputs!$B$16, Inputs!$B$14*Inputs!$B$4 - G396), 0)</f>
        <v>0</v>
      </c>
      <c r="J396" s="2">
        <f>MAX(MIN(Inputs!$B$2, F396*Inputs!$B$16, (Inputs!$B$14-F396)/Inputs!$B$15)*Inputs!$B$9, 0)</f>
        <v>0</v>
      </c>
      <c r="K396" s="2">
        <f>MAX(E396*Inputs!$B$5 - B396 - Inputs!$B$8, 0) * H396</f>
        <v>0</v>
      </c>
      <c r="L396" s="2">
        <f>IF(B396 &gt;= D396*Inputs!$B$10, MAX(B396 - E396/Inputs!$B$5 - Inputs!$B$8, 0) * I396, 0)</f>
        <v>0</v>
      </c>
      <c r="M396" s="2">
        <f t="shared" si="74"/>
        <v>0</v>
      </c>
      <c r="N396" s="3" t="str">
        <f t="shared" si="75"/>
        <v>Idle</v>
      </c>
      <c r="O396" s="3" t="str">
        <f t="shared" si="83"/>
        <v>Idle</v>
      </c>
      <c r="P396" s="2">
        <f t="shared" si="76"/>
        <v>0</v>
      </c>
      <c r="Q396" s="2">
        <f t="shared" si="77"/>
        <v>0</v>
      </c>
      <c r="R396" s="2">
        <f t="shared" si="78"/>
        <v>0</v>
      </c>
      <c r="S396" s="2">
        <f t="shared" si="79"/>
        <v>0</v>
      </c>
      <c r="T396" s="2">
        <f t="shared" si="80"/>
        <v>0</v>
      </c>
      <c r="U396" s="2">
        <f>IF(O396="Reg", R396 * Inputs!$B$7, 0)</f>
        <v>0</v>
      </c>
      <c r="V396" s="2">
        <f>MAX(F396 + P396*Inputs!$B$15 - (Q396/Inputs!$B$16) - U396, 0)</f>
        <v>0</v>
      </c>
    </row>
    <row r="397" spans="1:22" x14ac:dyDescent="0.3">
      <c r="A397" s="1">
        <v>46039.458333333343</v>
      </c>
      <c r="B397" s="2">
        <v>21.25338852809335</v>
      </c>
      <c r="C397" s="2">
        <v>29.226041778019621</v>
      </c>
      <c r="D397" s="2">
        <f t="shared" si="72"/>
        <v>30.713728270050879</v>
      </c>
      <c r="E397" s="2">
        <f t="shared" si="73"/>
        <v>42.797946018109293</v>
      </c>
      <c r="F397" s="2">
        <f t="shared" si="81"/>
        <v>0</v>
      </c>
      <c r="G397" s="2">
        <f t="shared" si="82"/>
        <v>170</v>
      </c>
      <c r="H397" s="2">
        <f>MIN(Inputs!$B$2, (Inputs!$B$14 - F397)/Inputs!$B$15)</f>
        <v>170</v>
      </c>
      <c r="I397" s="2">
        <f>MAX(MIN(Inputs!$B$2, F397*Inputs!$B$16, Inputs!$B$14*Inputs!$B$4 - G397), 0)</f>
        <v>0</v>
      </c>
      <c r="J397" s="2">
        <f>MAX(MIN(Inputs!$B$2, F397*Inputs!$B$16, (Inputs!$B$14-F397)/Inputs!$B$15)*Inputs!$B$9, 0)</f>
        <v>0</v>
      </c>
      <c r="K397" s="2">
        <f>MAX(E397*Inputs!$B$5 - B397 - Inputs!$B$8, 0) * H397</f>
        <v>0</v>
      </c>
      <c r="L397" s="2">
        <f>IF(B397 &gt;= D397*Inputs!$B$10, MAX(B397 - E397/Inputs!$B$5 - Inputs!$B$8, 0) * I397, 0)</f>
        <v>0</v>
      </c>
      <c r="M397" s="2">
        <f t="shared" si="74"/>
        <v>0</v>
      </c>
      <c r="N397" s="3" t="str">
        <f t="shared" si="75"/>
        <v>Idle</v>
      </c>
      <c r="O397" s="3" t="str">
        <f t="shared" si="83"/>
        <v>Idle</v>
      </c>
      <c r="P397" s="2">
        <f t="shared" si="76"/>
        <v>0</v>
      </c>
      <c r="Q397" s="2">
        <f t="shared" si="77"/>
        <v>0</v>
      </c>
      <c r="R397" s="2">
        <f t="shared" si="78"/>
        <v>0</v>
      </c>
      <c r="S397" s="2">
        <f t="shared" si="79"/>
        <v>0</v>
      </c>
      <c r="T397" s="2">
        <f t="shared" si="80"/>
        <v>0</v>
      </c>
      <c r="U397" s="2">
        <f>IF(O397="Reg", R397 * Inputs!$B$7, 0)</f>
        <v>0</v>
      </c>
      <c r="V397" s="2">
        <f>MAX(F397 + P397*Inputs!$B$15 - (Q397/Inputs!$B$16) - U397, 0)</f>
        <v>0</v>
      </c>
    </row>
    <row r="398" spans="1:22" x14ac:dyDescent="0.3">
      <c r="A398" s="1">
        <v>46039.5</v>
      </c>
      <c r="B398" s="2">
        <v>22.68130292155611</v>
      </c>
      <c r="C398" s="2">
        <v>11.133003297303819</v>
      </c>
      <c r="D398" s="2">
        <f t="shared" si="72"/>
        <v>30.713728270050879</v>
      </c>
      <c r="E398" s="2">
        <f t="shared" si="73"/>
        <v>51.059660409439196</v>
      </c>
      <c r="F398" s="2">
        <f t="shared" si="81"/>
        <v>0</v>
      </c>
      <c r="G398" s="2">
        <f t="shared" si="82"/>
        <v>170</v>
      </c>
      <c r="H398" s="2">
        <f>MIN(Inputs!$B$2, (Inputs!$B$14 - F398)/Inputs!$B$15)</f>
        <v>170</v>
      </c>
      <c r="I398" s="2">
        <f>MAX(MIN(Inputs!$B$2, F398*Inputs!$B$16, Inputs!$B$14*Inputs!$B$4 - G398), 0)</f>
        <v>0</v>
      </c>
      <c r="J398" s="2">
        <f>MAX(MIN(Inputs!$B$2, F398*Inputs!$B$16, (Inputs!$B$14-F398)/Inputs!$B$15)*Inputs!$B$9, 0)</f>
        <v>0</v>
      </c>
      <c r="K398" s="2">
        <f>MAX(E398*Inputs!$B$5 - B398 - Inputs!$B$8, 0) * H398</f>
        <v>382.70370058756521</v>
      </c>
      <c r="L398" s="2">
        <f>IF(B398 &gt;= D398*Inputs!$B$10, MAX(B398 - E398/Inputs!$B$5 - Inputs!$B$8, 0) * I398, 0)</f>
        <v>0</v>
      </c>
      <c r="M398" s="2">
        <f t="shared" si="74"/>
        <v>0</v>
      </c>
      <c r="N398" s="3" t="str">
        <f t="shared" si="75"/>
        <v>Charge</v>
      </c>
      <c r="O398" s="3" t="str">
        <f t="shared" si="83"/>
        <v>Charge</v>
      </c>
      <c r="P398" s="2">
        <f t="shared" si="76"/>
        <v>170</v>
      </c>
      <c r="Q398" s="2">
        <f t="shared" si="77"/>
        <v>0</v>
      </c>
      <c r="R398" s="2">
        <f t="shared" si="78"/>
        <v>0</v>
      </c>
      <c r="S398" s="2">
        <f t="shared" si="79"/>
        <v>-3855.8214966645387</v>
      </c>
      <c r="T398" s="2">
        <f t="shared" si="80"/>
        <v>0</v>
      </c>
      <c r="U398" s="2">
        <f>IF(O398="Reg", R398 * Inputs!$B$7, 0)</f>
        <v>0</v>
      </c>
      <c r="V398" s="2">
        <f>MAX(F398 + P398*Inputs!$B$15 - (Q398/Inputs!$B$16) - U398, 0)</f>
        <v>170</v>
      </c>
    </row>
    <row r="399" spans="1:22" x14ac:dyDescent="0.3">
      <c r="A399" s="1">
        <v>46039.541666666657</v>
      </c>
      <c r="B399" s="2">
        <v>43.381562584619303</v>
      </c>
      <c r="C399" s="2">
        <v>12.716538448627549</v>
      </c>
      <c r="D399" s="2">
        <f t="shared" si="72"/>
        <v>30.713728270050879</v>
      </c>
      <c r="E399" s="2">
        <f t="shared" si="73"/>
        <v>59.791846497889956</v>
      </c>
      <c r="F399" s="2">
        <f t="shared" si="81"/>
        <v>170</v>
      </c>
      <c r="G399" s="2">
        <f t="shared" si="82"/>
        <v>170</v>
      </c>
      <c r="H399" s="2">
        <f>MIN(Inputs!$B$2, (Inputs!$B$14 - F399)/Inputs!$B$15)</f>
        <v>170</v>
      </c>
      <c r="I399" s="2">
        <f>MAX(MIN(Inputs!$B$2, F399*Inputs!$B$16, Inputs!$B$14*Inputs!$B$4 - G399), 0)</f>
        <v>170</v>
      </c>
      <c r="J399" s="2">
        <f>MAX(MIN(Inputs!$B$2, F399*Inputs!$B$16, (Inputs!$B$14-F399)/Inputs!$B$15)*Inputs!$B$9, 0)</f>
        <v>136</v>
      </c>
      <c r="K399" s="2">
        <f>MAX(E399*Inputs!$B$5 - B399 - Inputs!$B$8, 0) * H399</f>
        <v>0</v>
      </c>
      <c r="L399" s="2">
        <f>IF(B399 &gt;= D399*Inputs!$B$10, MAX(B399 - E399/Inputs!$B$5 - Inputs!$B$8, 0) * I399, 0)</f>
        <v>0</v>
      </c>
      <c r="M399" s="2">
        <f t="shared" si="74"/>
        <v>1729.4492290133467</v>
      </c>
      <c r="N399" s="3" t="str">
        <f t="shared" si="75"/>
        <v>Reg</v>
      </c>
      <c r="O399" s="3" t="str">
        <f t="shared" si="83"/>
        <v>Charge</v>
      </c>
      <c r="P399" s="2">
        <f t="shared" si="76"/>
        <v>170</v>
      </c>
      <c r="Q399" s="2">
        <f t="shared" si="77"/>
        <v>0</v>
      </c>
      <c r="R399" s="2">
        <f t="shared" si="78"/>
        <v>0</v>
      </c>
      <c r="S399" s="2">
        <f t="shared" si="79"/>
        <v>-7374.8656393852816</v>
      </c>
      <c r="T399" s="2">
        <f t="shared" si="80"/>
        <v>0</v>
      </c>
      <c r="U399" s="2">
        <f>IF(O399="Reg", R399 * Inputs!$B$7, 0)</f>
        <v>0</v>
      </c>
      <c r="V399" s="2">
        <f>MAX(F399 + P399*Inputs!$B$15 - (Q399/Inputs!$B$16) - U399, 0)</f>
        <v>340</v>
      </c>
    </row>
    <row r="400" spans="1:22" x14ac:dyDescent="0.3">
      <c r="A400" s="1">
        <v>46039.583333333343</v>
      </c>
      <c r="B400" s="2">
        <v>48.404719670556581</v>
      </c>
      <c r="C400" s="2">
        <v>4.5662723023952676</v>
      </c>
      <c r="D400" s="2">
        <f t="shared" si="72"/>
        <v>30.713728270050879</v>
      </c>
      <c r="E400" s="2">
        <f t="shared" si="73"/>
        <v>63.137901521485929</v>
      </c>
      <c r="F400" s="2">
        <f t="shared" si="81"/>
        <v>340</v>
      </c>
      <c r="G400" s="2">
        <f t="shared" si="82"/>
        <v>170</v>
      </c>
      <c r="H400" s="2">
        <f>MIN(Inputs!$B$2, (Inputs!$B$14 - F400)/Inputs!$B$15)</f>
        <v>0</v>
      </c>
      <c r="I400" s="2">
        <f>MAX(MIN(Inputs!$B$2, F400*Inputs!$B$16, Inputs!$B$14*Inputs!$B$4 - G400), 0)</f>
        <v>170</v>
      </c>
      <c r="J400" s="2">
        <f>MAX(MIN(Inputs!$B$2, F400*Inputs!$B$16, (Inputs!$B$14-F400)/Inputs!$B$15)*Inputs!$B$9, 0)</f>
        <v>0</v>
      </c>
      <c r="K400" s="2">
        <f>MAX(E400*Inputs!$B$5 - B400 - Inputs!$B$8, 0) * H400</f>
        <v>0</v>
      </c>
      <c r="L400" s="2">
        <f>IF(B400 &gt;= D400*Inputs!$B$10, MAX(B400 - E400/Inputs!$B$5 - Inputs!$B$8, 0) * I400, 0)</f>
        <v>0</v>
      </c>
      <c r="M400" s="2">
        <f t="shared" si="74"/>
        <v>0</v>
      </c>
      <c r="N400" s="3" t="str">
        <f t="shared" si="75"/>
        <v>Idle</v>
      </c>
      <c r="O400" s="3" t="str">
        <f t="shared" si="83"/>
        <v>Idle</v>
      </c>
      <c r="P400" s="2">
        <f t="shared" si="76"/>
        <v>0</v>
      </c>
      <c r="Q400" s="2">
        <f t="shared" si="77"/>
        <v>0</v>
      </c>
      <c r="R400" s="2">
        <f t="shared" si="78"/>
        <v>0</v>
      </c>
      <c r="S400" s="2">
        <f t="shared" si="79"/>
        <v>0</v>
      </c>
      <c r="T400" s="2">
        <f t="shared" si="80"/>
        <v>0</v>
      </c>
      <c r="U400" s="2">
        <f>IF(O400="Reg", R400 * Inputs!$B$7, 0)</f>
        <v>0</v>
      </c>
      <c r="V400" s="2">
        <f>MAX(F400 + P400*Inputs!$B$15 - (Q400/Inputs!$B$16) - U400, 0)</f>
        <v>340</v>
      </c>
    </row>
    <row r="401" spans="1:22" x14ac:dyDescent="0.3">
      <c r="A401" s="1">
        <v>46039.625</v>
      </c>
      <c r="B401" s="2">
        <v>52.615625099739127</v>
      </c>
      <c r="C401" s="2">
        <v>4.5086726050327544</v>
      </c>
      <c r="D401" s="2">
        <f t="shared" si="72"/>
        <v>30.713728270050879</v>
      </c>
      <c r="E401" s="2">
        <f t="shared" si="73"/>
        <v>64.905644270920547</v>
      </c>
      <c r="F401" s="2">
        <f t="shared" si="81"/>
        <v>340</v>
      </c>
      <c r="G401" s="2">
        <f t="shared" si="82"/>
        <v>170</v>
      </c>
      <c r="H401" s="2">
        <f>MIN(Inputs!$B$2, (Inputs!$B$14 - F401)/Inputs!$B$15)</f>
        <v>0</v>
      </c>
      <c r="I401" s="2">
        <f>MAX(MIN(Inputs!$B$2, F401*Inputs!$B$16, Inputs!$B$14*Inputs!$B$4 - G401), 0)</f>
        <v>170</v>
      </c>
      <c r="J401" s="2">
        <f>MAX(MIN(Inputs!$B$2, F401*Inputs!$B$16, (Inputs!$B$14-F401)/Inputs!$B$15)*Inputs!$B$9, 0)</f>
        <v>0</v>
      </c>
      <c r="K401" s="2">
        <f>MAX(E401*Inputs!$B$5 - B401 - Inputs!$B$8, 0) * H401</f>
        <v>0</v>
      </c>
      <c r="L401" s="2">
        <f>IF(B401 &gt;= D401*Inputs!$B$10, MAX(B401 - E401/Inputs!$B$5 - Inputs!$B$8, 0) * I401, 0)</f>
        <v>0</v>
      </c>
      <c r="M401" s="2">
        <f t="shared" si="74"/>
        <v>0</v>
      </c>
      <c r="N401" s="3" t="str">
        <f t="shared" si="75"/>
        <v>Idle</v>
      </c>
      <c r="O401" s="3" t="str">
        <f t="shared" si="83"/>
        <v>Idle</v>
      </c>
      <c r="P401" s="2">
        <f t="shared" si="76"/>
        <v>0</v>
      </c>
      <c r="Q401" s="2">
        <f t="shared" si="77"/>
        <v>0</v>
      </c>
      <c r="R401" s="2">
        <f t="shared" si="78"/>
        <v>0</v>
      </c>
      <c r="S401" s="2">
        <f t="shared" si="79"/>
        <v>0</v>
      </c>
      <c r="T401" s="2">
        <f t="shared" si="80"/>
        <v>0</v>
      </c>
      <c r="U401" s="2">
        <f>IF(O401="Reg", R401 * Inputs!$B$7, 0)</f>
        <v>0</v>
      </c>
      <c r="V401" s="2">
        <f>MAX(F401 + P401*Inputs!$B$15 - (Q401/Inputs!$B$16) - U401, 0)</f>
        <v>340</v>
      </c>
    </row>
    <row r="402" spans="1:22" x14ac:dyDescent="0.3">
      <c r="A402" s="1">
        <v>46039.666666666657</v>
      </c>
      <c r="B402" s="2">
        <v>68.451077304091314</v>
      </c>
      <c r="C402" s="2">
        <v>4.9412624529779974</v>
      </c>
      <c r="D402" s="2">
        <f t="shared" si="72"/>
        <v>30.713728270050879</v>
      </c>
      <c r="E402" s="2">
        <f t="shared" si="73"/>
        <v>66.080342550628075</v>
      </c>
      <c r="F402" s="2">
        <f t="shared" si="81"/>
        <v>340</v>
      </c>
      <c r="G402" s="2">
        <f t="shared" si="82"/>
        <v>170</v>
      </c>
      <c r="H402" s="2">
        <f>MIN(Inputs!$B$2, (Inputs!$B$14 - F402)/Inputs!$B$15)</f>
        <v>0</v>
      </c>
      <c r="I402" s="2">
        <f>MAX(MIN(Inputs!$B$2, F402*Inputs!$B$16, Inputs!$B$14*Inputs!$B$4 - G402), 0)</f>
        <v>170</v>
      </c>
      <c r="J402" s="2">
        <f>MAX(MIN(Inputs!$B$2, F402*Inputs!$B$16, (Inputs!$B$14-F402)/Inputs!$B$15)*Inputs!$B$9, 0)</f>
        <v>0</v>
      </c>
      <c r="K402" s="2">
        <f>MAX(E402*Inputs!$B$5 - B402 - Inputs!$B$8, 0) * H402</f>
        <v>0</v>
      </c>
      <c r="L402" s="2">
        <f>IF(B402 &gt;= D402*Inputs!$B$10, MAX(B402 - E402/Inputs!$B$5 - Inputs!$B$8, 0) * I402, 0)</f>
        <v>0</v>
      </c>
      <c r="M402" s="2">
        <f t="shared" si="74"/>
        <v>0</v>
      </c>
      <c r="N402" s="3" t="str">
        <f t="shared" si="75"/>
        <v>Idle</v>
      </c>
      <c r="O402" s="3" t="str">
        <f t="shared" si="83"/>
        <v>Idle</v>
      </c>
      <c r="P402" s="2">
        <f t="shared" si="76"/>
        <v>0</v>
      </c>
      <c r="Q402" s="2">
        <f t="shared" si="77"/>
        <v>0</v>
      </c>
      <c r="R402" s="2">
        <f t="shared" si="78"/>
        <v>0</v>
      </c>
      <c r="S402" s="2">
        <f t="shared" si="79"/>
        <v>0</v>
      </c>
      <c r="T402" s="2">
        <f t="shared" si="80"/>
        <v>0</v>
      </c>
      <c r="U402" s="2">
        <f>IF(O402="Reg", R402 * Inputs!$B$7, 0)</f>
        <v>0</v>
      </c>
      <c r="V402" s="2">
        <f>MAX(F402 + P402*Inputs!$B$15 - (Q402/Inputs!$B$16) - U402, 0)</f>
        <v>340</v>
      </c>
    </row>
    <row r="403" spans="1:22" x14ac:dyDescent="0.3">
      <c r="A403" s="1">
        <v>46039.708333333343</v>
      </c>
      <c r="B403" s="2">
        <v>70.823674876072729</v>
      </c>
      <c r="C403" s="2">
        <v>7.218156487036806</v>
      </c>
      <c r="D403" s="2">
        <f t="shared" si="72"/>
        <v>30.713728270050879</v>
      </c>
      <c r="E403" s="2">
        <f t="shared" si="73"/>
        <v>63.186194187469226</v>
      </c>
      <c r="F403" s="2">
        <f t="shared" si="81"/>
        <v>340</v>
      </c>
      <c r="G403" s="2">
        <f t="shared" si="82"/>
        <v>170</v>
      </c>
      <c r="H403" s="2">
        <f>MIN(Inputs!$B$2, (Inputs!$B$14 - F403)/Inputs!$B$15)</f>
        <v>0</v>
      </c>
      <c r="I403" s="2">
        <f>MAX(MIN(Inputs!$B$2, F403*Inputs!$B$16, Inputs!$B$14*Inputs!$B$4 - G403), 0)</f>
        <v>170</v>
      </c>
      <c r="J403" s="2">
        <f>MAX(MIN(Inputs!$B$2, F403*Inputs!$B$16, (Inputs!$B$14-F403)/Inputs!$B$15)*Inputs!$B$9, 0)</f>
        <v>0</v>
      </c>
      <c r="K403" s="2">
        <f>MAX(E403*Inputs!$B$5 - B403 - Inputs!$B$8, 0) * H403</f>
        <v>0</v>
      </c>
      <c r="L403" s="2">
        <f>IF(B403 &gt;= D403*Inputs!$B$10, MAX(B403 - E403/Inputs!$B$5 - Inputs!$B$8, 0) * I403, 0)</f>
        <v>0</v>
      </c>
      <c r="M403" s="2">
        <f t="shared" si="74"/>
        <v>0</v>
      </c>
      <c r="N403" s="3" t="str">
        <f t="shared" si="75"/>
        <v>Idle</v>
      </c>
      <c r="O403" s="3" t="str">
        <f t="shared" si="83"/>
        <v>Idle</v>
      </c>
      <c r="P403" s="2">
        <f t="shared" si="76"/>
        <v>0</v>
      </c>
      <c r="Q403" s="2">
        <f t="shared" si="77"/>
        <v>0</v>
      </c>
      <c r="R403" s="2">
        <f t="shared" si="78"/>
        <v>0</v>
      </c>
      <c r="S403" s="2">
        <f t="shared" si="79"/>
        <v>0</v>
      </c>
      <c r="T403" s="2">
        <f t="shared" si="80"/>
        <v>0</v>
      </c>
      <c r="U403" s="2">
        <f>IF(O403="Reg", R403 * Inputs!$B$7, 0)</f>
        <v>0</v>
      </c>
      <c r="V403" s="2">
        <f>MAX(F403 + P403*Inputs!$B$15 - (Q403/Inputs!$B$16) - U403, 0)</f>
        <v>340</v>
      </c>
    </row>
    <row r="404" spans="1:22" x14ac:dyDescent="0.3">
      <c r="A404" s="1">
        <v>46039.75</v>
      </c>
      <c r="B404" s="2">
        <v>75.07441945226067</v>
      </c>
      <c r="C404" s="2">
        <v>9.3992001805729934</v>
      </c>
      <c r="D404" s="2">
        <f t="shared" si="72"/>
        <v>30.713728270050879</v>
      </c>
      <c r="E404" s="2">
        <f t="shared" si="73"/>
        <v>58.393505880767229</v>
      </c>
      <c r="F404" s="2">
        <f t="shared" si="81"/>
        <v>340</v>
      </c>
      <c r="G404" s="2">
        <f t="shared" si="82"/>
        <v>170</v>
      </c>
      <c r="H404" s="2">
        <f>MIN(Inputs!$B$2, (Inputs!$B$14 - F404)/Inputs!$B$15)</f>
        <v>0</v>
      </c>
      <c r="I404" s="2">
        <f>MAX(MIN(Inputs!$B$2, F404*Inputs!$B$16, Inputs!$B$14*Inputs!$B$4 - G404), 0)</f>
        <v>170</v>
      </c>
      <c r="J404" s="2">
        <f>MAX(MIN(Inputs!$B$2, F404*Inputs!$B$16, (Inputs!$B$14-F404)/Inputs!$B$15)*Inputs!$B$9, 0)</f>
        <v>0</v>
      </c>
      <c r="K404" s="2">
        <f>MAX(E404*Inputs!$B$5 - B404 - Inputs!$B$8, 0) * H404</f>
        <v>0</v>
      </c>
      <c r="L404" s="2">
        <f>IF(B404 &gt;= D404*Inputs!$B$10, MAX(B404 - E404/Inputs!$B$5 - Inputs!$B$8, 0) * I404, 0)</f>
        <v>0</v>
      </c>
      <c r="M404" s="2">
        <f t="shared" si="74"/>
        <v>0</v>
      </c>
      <c r="N404" s="3" t="str">
        <f t="shared" si="75"/>
        <v>Idle</v>
      </c>
      <c r="O404" s="3" t="str">
        <f t="shared" si="83"/>
        <v>Idle</v>
      </c>
      <c r="P404" s="2">
        <f t="shared" si="76"/>
        <v>0</v>
      </c>
      <c r="Q404" s="2">
        <f t="shared" si="77"/>
        <v>0</v>
      </c>
      <c r="R404" s="2">
        <f t="shared" si="78"/>
        <v>0</v>
      </c>
      <c r="S404" s="2">
        <f t="shared" si="79"/>
        <v>0</v>
      </c>
      <c r="T404" s="2">
        <f t="shared" si="80"/>
        <v>0</v>
      </c>
      <c r="U404" s="2">
        <f>IF(O404="Reg", R404 * Inputs!$B$7, 0)</f>
        <v>0</v>
      </c>
      <c r="V404" s="2">
        <f>MAX(F404 + P404*Inputs!$B$15 - (Q404/Inputs!$B$16) - U404, 0)</f>
        <v>340</v>
      </c>
    </row>
    <row r="405" spans="1:22" x14ac:dyDescent="0.3">
      <c r="A405" s="1">
        <v>46039.791666666657</v>
      </c>
      <c r="B405" s="2">
        <v>63.457892726195162</v>
      </c>
      <c r="C405" s="2">
        <v>2.168210578858536</v>
      </c>
      <c r="D405" s="2">
        <f t="shared" si="72"/>
        <v>30.713728270050879</v>
      </c>
      <c r="E405" s="2">
        <f t="shared" si="73"/>
        <v>51.653169350800823</v>
      </c>
      <c r="F405" s="2">
        <f t="shared" si="81"/>
        <v>340</v>
      </c>
      <c r="G405" s="2">
        <f t="shared" si="82"/>
        <v>170</v>
      </c>
      <c r="H405" s="2">
        <f>MIN(Inputs!$B$2, (Inputs!$B$14 - F405)/Inputs!$B$15)</f>
        <v>0</v>
      </c>
      <c r="I405" s="2">
        <f>MAX(MIN(Inputs!$B$2, F405*Inputs!$B$16, Inputs!$B$14*Inputs!$B$4 - G405), 0)</f>
        <v>170</v>
      </c>
      <c r="J405" s="2">
        <f>MAX(MIN(Inputs!$B$2, F405*Inputs!$B$16, (Inputs!$B$14-F405)/Inputs!$B$15)*Inputs!$B$9, 0)</f>
        <v>0</v>
      </c>
      <c r="K405" s="2">
        <f>MAX(E405*Inputs!$B$5 - B405 - Inputs!$B$8, 0) * H405</f>
        <v>0</v>
      </c>
      <c r="L405" s="2">
        <f>IF(B405 &gt;= D405*Inputs!$B$10, MAX(B405 - E405/Inputs!$B$5 - Inputs!$B$8, 0) * I405, 0)</f>
        <v>0</v>
      </c>
      <c r="M405" s="2">
        <f t="shared" si="74"/>
        <v>0</v>
      </c>
      <c r="N405" s="3" t="str">
        <f t="shared" si="75"/>
        <v>Idle</v>
      </c>
      <c r="O405" s="3" t="str">
        <f t="shared" si="83"/>
        <v>Idle</v>
      </c>
      <c r="P405" s="2">
        <f t="shared" si="76"/>
        <v>0</v>
      </c>
      <c r="Q405" s="2">
        <f t="shared" si="77"/>
        <v>0</v>
      </c>
      <c r="R405" s="2">
        <f t="shared" si="78"/>
        <v>0</v>
      </c>
      <c r="S405" s="2">
        <f t="shared" si="79"/>
        <v>0</v>
      </c>
      <c r="T405" s="2">
        <f t="shared" si="80"/>
        <v>0</v>
      </c>
      <c r="U405" s="2">
        <f>IF(O405="Reg", R405 * Inputs!$B$7, 0)</f>
        <v>0</v>
      </c>
      <c r="V405" s="2">
        <f>MAX(F405 + P405*Inputs!$B$15 - (Q405/Inputs!$B$16) - U405, 0)</f>
        <v>340</v>
      </c>
    </row>
    <row r="406" spans="1:22" x14ac:dyDescent="0.3">
      <c r="A406" s="1">
        <v>46039.833333333343</v>
      </c>
      <c r="B406" s="2">
        <v>59.011176167164251</v>
      </c>
      <c r="C406" s="2">
        <v>1.942004340520419</v>
      </c>
      <c r="D406" s="2">
        <f t="shared" si="72"/>
        <v>30.713728270050879</v>
      </c>
      <c r="E406" s="2">
        <f t="shared" si="73"/>
        <v>44.689930846886092</v>
      </c>
      <c r="F406" s="2">
        <f t="shared" si="81"/>
        <v>340</v>
      </c>
      <c r="G406" s="2">
        <f t="shared" si="82"/>
        <v>170</v>
      </c>
      <c r="H406" s="2">
        <f>MIN(Inputs!$B$2, (Inputs!$B$14 - F406)/Inputs!$B$15)</f>
        <v>0</v>
      </c>
      <c r="I406" s="2">
        <f>MAX(MIN(Inputs!$B$2, F406*Inputs!$B$16, Inputs!$B$14*Inputs!$B$4 - G406), 0)</f>
        <v>170</v>
      </c>
      <c r="J406" s="2">
        <f>MAX(MIN(Inputs!$B$2, F406*Inputs!$B$16, (Inputs!$B$14-F406)/Inputs!$B$15)*Inputs!$B$9, 0)</f>
        <v>0</v>
      </c>
      <c r="K406" s="2">
        <f>MAX(E406*Inputs!$B$5 - B406 - Inputs!$B$8, 0) * H406</f>
        <v>0</v>
      </c>
      <c r="L406" s="2">
        <f>IF(B406 &gt;= D406*Inputs!$B$10, MAX(B406 - E406/Inputs!$B$5 - Inputs!$B$8, 0) * I406, 0)</f>
        <v>0</v>
      </c>
      <c r="M406" s="2">
        <f t="shared" si="74"/>
        <v>0</v>
      </c>
      <c r="N406" s="3" t="str">
        <f t="shared" si="75"/>
        <v>Idle</v>
      </c>
      <c r="O406" s="3" t="str">
        <f t="shared" si="83"/>
        <v>Idle</v>
      </c>
      <c r="P406" s="2">
        <f t="shared" si="76"/>
        <v>0</v>
      </c>
      <c r="Q406" s="2">
        <f t="shared" si="77"/>
        <v>0</v>
      </c>
      <c r="R406" s="2">
        <f t="shared" si="78"/>
        <v>0</v>
      </c>
      <c r="S406" s="2">
        <f t="shared" si="79"/>
        <v>0</v>
      </c>
      <c r="T406" s="2">
        <f t="shared" si="80"/>
        <v>0</v>
      </c>
      <c r="U406" s="2">
        <f>IF(O406="Reg", R406 * Inputs!$B$7, 0)</f>
        <v>0</v>
      </c>
      <c r="V406" s="2">
        <f>MAX(F406 + P406*Inputs!$B$15 - (Q406/Inputs!$B$16) - U406, 0)</f>
        <v>340</v>
      </c>
    </row>
    <row r="407" spans="1:22" x14ac:dyDescent="0.3">
      <c r="A407" s="1">
        <v>46039.875</v>
      </c>
      <c r="B407" s="2">
        <v>59.663814777984328</v>
      </c>
      <c r="C407" s="2">
        <v>12.568585977160829</v>
      </c>
      <c r="D407" s="2">
        <f t="shared" si="72"/>
        <v>30.713728270050879</v>
      </c>
      <c r="E407" s="2">
        <f t="shared" si="73"/>
        <v>37.006893304509099</v>
      </c>
      <c r="F407" s="2">
        <f t="shared" si="81"/>
        <v>340</v>
      </c>
      <c r="G407" s="2">
        <f t="shared" si="82"/>
        <v>170</v>
      </c>
      <c r="H407" s="2">
        <f>MIN(Inputs!$B$2, (Inputs!$B$14 - F407)/Inputs!$B$15)</f>
        <v>0</v>
      </c>
      <c r="I407" s="2">
        <f>MAX(MIN(Inputs!$B$2, F407*Inputs!$B$16, Inputs!$B$14*Inputs!$B$4 - G407), 0)</f>
        <v>170</v>
      </c>
      <c r="J407" s="2">
        <f>MAX(MIN(Inputs!$B$2, F407*Inputs!$B$16, (Inputs!$B$14-F407)/Inputs!$B$15)*Inputs!$B$9, 0)</f>
        <v>0</v>
      </c>
      <c r="K407" s="2">
        <f>MAX(E407*Inputs!$B$5 - B407 - Inputs!$B$8, 0) * H407</f>
        <v>0</v>
      </c>
      <c r="L407" s="2">
        <f>IF(B407 &gt;= D407*Inputs!$B$10, MAX(B407 - E407/Inputs!$B$5 - Inputs!$B$8, 0) * I407, 0)</f>
        <v>0</v>
      </c>
      <c r="M407" s="2">
        <f t="shared" si="74"/>
        <v>0</v>
      </c>
      <c r="N407" s="3" t="str">
        <f t="shared" si="75"/>
        <v>Idle</v>
      </c>
      <c r="O407" s="3" t="str">
        <f t="shared" si="83"/>
        <v>Idle</v>
      </c>
      <c r="P407" s="2">
        <f t="shared" si="76"/>
        <v>0</v>
      </c>
      <c r="Q407" s="2">
        <f t="shared" si="77"/>
        <v>0</v>
      </c>
      <c r="R407" s="2">
        <f t="shared" si="78"/>
        <v>0</v>
      </c>
      <c r="S407" s="2">
        <f t="shared" si="79"/>
        <v>0</v>
      </c>
      <c r="T407" s="2">
        <f t="shared" si="80"/>
        <v>0</v>
      </c>
      <c r="U407" s="2">
        <f>IF(O407="Reg", R407 * Inputs!$B$7, 0)</f>
        <v>0</v>
      </c>
      <c r="V407" s="2">
        <f>MAX(F407 + P407*Inputs!$B$15 - (Q407/Inputs!$B$16) - U407, 0)</f>
        <v>340</v>
      </c>
    </row>
    <row r="408" spans="1:22" x14ac:dyDescent="0.3">
      <c r="A408" s="1">
        <v>46039.916666666657</v>
      </c>
      <c r="B408" s="2">
        <v>51.086187125138203</v>
      </c>
      <c r="C408" s="2">
        <v>22.912878206345919</v>
      </c>
      <c r="D408" s="2">
        <f t="shared" si="72"/>
        <v>30.713728270050879</v>
      </c>
      <c r="E408" s="2">
        <f t="shared" si="73"/>
        <v>27.062924174845048</v>
      </c>
      <c r="F408" s="2">
        <f t="shared" si="81"/>
        <v>340</v>
      </c>
      <c r="G408" s="2">
        <f t="shared" si="82"/>
        <v>170</v>
      </c>
      <c r="H408" s="2">
        <f>MIN(Inputs!$B$2, (Inputs!$B$14 - F408)/Inputs!$B$15)</f>
        <v>0</v>
      </c>
      <c r="I408" s="2">
        <f>MAX(MIN(Inputs!$B$2, F408*Inputs!$B$16, Inputs!$B$14*Inputs!$B$4 - G408), 0)</f>
        <v>170</v>
      </c>
      <c r="J408" s="2">
        <f>MAX(MIN(Inputs!$B$2, F408*Inputs!$B$16, (Inputs!$B$14-F408)/Inputs!$B$15)*Inputs!$B$9, 0)</f>
        <v>0</v>
      </c>
      <c r="K408" s="2">
        <f>MAX(E408*Inputs!$B$5 - B408 - Inputs!$B$8, 0) * H408</f>
        <v>0</v>
      </c>
      <c r="L408" s="2">
        <f>IF(B408 &gt;= D408*Inputs!$B$10, MAX(B408 - E408/Inputs!$B$5 - Inputs!$B$8, 0) * I408, 0)</f>
        <v>56.586913860246888</v>
      </c>
      <c r="M408" s="2">
        <f t="shared" si="74"/>
        <v>0</v>
      </c>
      <c r="N408" s="3" t="str">
        <f t="shared" si="75"/>
        <v>Discharge</v>
      </c>
      <c r="O408" s="3" t="str">
        <f t="shared" si="83"/>
        <v>Discharge</v>
      </c>
      <c r="P408" s="2">
        <f t="shared" si="76"/>
        <v>0</v>
      </c>
      <c r="Q408" s="2">
        <f t="shared" si="77"/>
        <v>170</v>
      </c>
      <c r="R408" s="2">
        <f t="shared" si="78"/>
        <v>0</v>
      </c>
      <c r="S408" s="2">
        <f t="shared" si="79"/>
        <v>8684.6518112734939</v>
      </c>
      <c r="T408" s="2">
        <f t="shared" si="80"/>
        <v>0</v>
      </c>
      <c r="U408" s="2">
        <f>IF(O408="Reg", R408 * Inputs!$B$7, 0)</f>
        <v>0</v>
      </c>
      <c r="V408" s="2">
        <f>MAX(F408 + P408*Inputs!$B$15 - (Q408/Inputs!$B$16) - U408, 0)</f>
        <v>170</v>
      </c>
    </row>
    <row r="409" spans="1:22" x14ac:dyDescent="0.3">
      <c r="A409" s="1">
        <v>46039.958333333343</v>
      </c>
      <c r="B409" s="2">
        <v>42.067545035860682</v>
      </c>
      <c r="C409" s="2">
        <v>12.29079309018724</v>
      </c>
      <c r="D409" s="2">
        <f t="shared" si="72"/>
        <v>30.713728270050879</v>
      </c>
      <c r="E409" s="2">
        <f t="shared" si="73"/>
        <v>18.548559653988679</v>
      </c>
      <c r="F409" s="2">
        <f t="shared" si="81"/>
        <v>170</v>
      </c>
      <c r="G409" s="2">
        <f t="shared" si="82"/>
        <v>340</v>
      </c>
      <c r="H409" s="2">
        <f>MIN(Inputs!$B$2, (Inputs!$B$14 - F409)/Inputs!$B$15)</f>
        <v>170</v>
      </c>
      <c r="I409" s="2">
        <f>MAX(MIN(Inputs!$B$2, F409*Inputs!$B$16, Inputs!$B$14*Inputs!$B$4 - G409), 0)</f>
        <v>0</v>
      </c>
      <c r="J409" s="2">
        <f>MAX(MIN(Inputs!$B$2, F409*Inputs!$B$16, (Inputs!$B$14-F409)/Inputs!$B$15)*Inputs!$B$9, 0)</f>
        <v>136</v>
      </c>
      <c r="K409" s="2">
        <f>MAX(E409*Inputs!$B$5 - B409 - Inputs!$B$8, 0) * H409</f>
        <v>0</v>
      </c>
      <c r="L409" s="2">
        <f>IF(B409 &gt;= D409*Inputs!$B$10, MAX(B409 - E409/Inputs!$B$5 - Inputs!$B$8, 0) * I409, 0)</f>
        <v>0</v>
      </c>
      <c r="M409" s="2">
        <f t="shared" si="74"/>
        <v>1671.5478602654646</v>
      </c>
      <c r="N409" s="3" t="str">
        <f t="shared" si="75"/>
        <v>Reg</v>
      </c>
      <c r="O409" s="3" t="str">
        <f t="shared" si="83"/>
        <v>Discharge</v>
      </c>
      <c r="P409" s="2">
        <f t="shared" si="76"/>
        <v>0</v>
      </c>
      <c r="Q409" s="2">
        <f t="shared" si="77"/>
        <v>0</v>
      </c>
      <c r="R409" s="2">
        <f t="shared" si="78"/>
        <v>0</v>
      </c>
      <c r="S409" s="2">
        <f t="shared" si="79"/>
        <v>0</v>
      </c>
      <c r="T409" s="2">
        <f t="shared" si="80"/>
        <v>0</v>
      </c>
      <c r="U409" s="2">
        <f>IF(O409="Reg", R409 * Inputs!$B$7, 0)</f>
        <v>0</v>
      </c>
      <c r="V409" s="2">
        <f>MAX(F409 + P409*Inputs!$B$15 - (Q409/Inputs!$B$16) - U409, 0)</f>
        <v>170</v>
      </c>
    </row>
    <row r="410" spans="1:22" x14ac:dyDescent="0.3">
      <c r="A410" s="1">
        <v>46040</v>
      </c>
      <c r="B410" s="2">
        <v>34.632400272462363</v>
      </c>
      <c r="C410" s="2">
        <v>6.6025397466204083</v>
      </c>
      <c r="D410" s="2">
        <f t="shared" si="72"/>
        <v>32.020260384422393</v>
      </c>
      <c r="E410" s="2">
        <f t="shared" si="73"/>
        <v>11.537302148011902</v>
      </c>
      <c r="F410" s="2">
        <f t="shared" si="81"/>
        <v>170</v>
      </c>
      <c r="G410" s="2">
        <f t="shared" si="82"/>
        <v>0</v>
      </c>
      <c r="H410" s="2">
        <f>MIN(Inputs!$B$2, (Inputs!$B$14 - F410)/Inputs!$B$15)</f>
        <v>170</v>
      </c>
      <c r="I410" s="2">
        <f>MAX(MIN(Inputs!$B$2, F410*Inputs!$B$16, Inputs!$B$14*Inputs!$B$4 - G410), 0)</f>
        <v>170</v>
      </c>
      <c r="J410" s="2">
        <f>MAX(MIN(Inputs!$B$2, F410*Inputs!$B$16, (Inputs!$B$14-F410)/Inputs!$B$15)*Inputs!$B$9, 0)</f>
        <v>136</v>
      </c>
      <c r="K410" s="2">
        <f>MAX(E410*Inputs!$B$5 - B410 - Inputs!$B$8, 0) * H410</f>
        <v>0</v>
      </c>
      <c r="L410" s="2">
        <f>IF(B410 &gt;= D410*Inputs!$B$10, MAX(B410 - E410/Inputs!$B$5 - Inputs!$B$8, 0) * I410, 0)</f>
        <v>0</v>
      </c>
      <c r="M410" s="2">
        <f t="shared" si="74"/>
        <v>897.94540554037553</v>
      </c>
      <c r="N410" s="3" t="str">
        <f t="shared" si="75"/>
        <v>Reg</v>
      </c>
      <c r="O410" s="3" t="str">
        <f t="shared" si="83"/>
        <v>Reg</v>
      </c>
      <c r="P410" s="2">
        <f t="shared" si="76"/>
        <v>0</v>
      </c>
      <c r="Q410" s="2">
        <f t="shared" si="77"/>
        <v>0</v>
      </c>
      <c r="R410" s="2">
        <f t="shared" si="78"/>
        <v>136</v>
      </c>
      <c r="S410" s="2">
        <f t="shared" si="79"/>
        <v>0</v>
      </c>
      <c r="T410" s="2">
        <f t="shared" si="80"/>
        <v>897.94540554037553</v>
      </c>
      <c r="U410" s="2">
        <f>IF(O410="Reg", R410 * Inputs!$B$7, 0)</f>
        <v>2.72</v>
      </c>
      <c r="V410" s="2">
        <f>MAX(F410 + P410*Inputs!$B$15 - (Q410/Inputs!$B$16) - U410, 0)</f>
        <v>167.28</v>
      </c>
    </row>
    <row r="411" spans="1:22" x14ac:dyDescent="0.3">
      <c r="A411" s="1">
        <v>46040.041666666657</v>
      </c>
      <c r="B411" s="2">
        <v>21.678461702706741</v>
      </c>
      <c r="C411" s="2">
        <v>36.606874834484422</v>
      </c>
      <c r="D411" s="2">
        <f t="shared" si="72"/>
        <v>32.020260384422393</v>
      </c>
      <c r="E411" s="2">
        <f t="shared" si="73"/>
        <v>5.7652354359348408</v>
      </c>
      <c r="F411" s="2">
        <f t="shared" si="81"/>
        <v>167.28</v>
      </c>
      <c r="G411" s="2">
        <f t="shared" si="82"/>
        <v>0</v>
      </c>
      <c r="H411" s="2">
        <f>MIN(Inputs!$B$2, (Inputs!$B$14 - F411)/Inputs!$B$15)</f>
        <v>170</v>
      </c>
      <c r="I411" s="2">
        <f>MAX(MIN(Inputs!$B$2, F411*Inputs!$B$16, Inputs!$B$14*Inputs!$B$4 - G411), 0)</f>
        <v>167.28</v>
      </c>
      <c r="J411" s="2">
        <f>MAX(MIN(Inputs!$B$2, F411*Inputs!$B$16, (Inputs!$B$14-F411)/Inputs!$B$15)*Inputs!$B$9, 0)</f>
        <v>133.82400000000001</v>
      </c>
      <c r="K411" s="2">
        <f>MAX(E411*Inputs!$B$5 - B411 - Inputs!$B$8, 0) * H411</f>
        <v>0</v>
      </c>
      <c r="L411" s="2">
        <f>IF(B411 &gt;= D411*Inputs!$B$10, MAX(B411 - E411/Inputs!$B$5 - Inputs!$B$8, 0) * I411, 0)</f>
        <v>0</v>
      </c>
      <c r="M411" s="2">
        <f t="shared" si="74"/>
        <v>4898.8784178500437</v>
      </c>
      <c r="N411" s="3" t="str">
        <f t="shared" si="75"/>
        <v>Reg</v>
      </c>
      <c r="O411" s="3" t="str">
        <f t="shared" si="83"/>
        <v>Reg</v>
      </c>
      <c r="P411" s="2">
        <f t="shared" si="76"/>
        <v>0</v>
      </c>
      <c r="Q411" s="2">
        <f t="shared" si="77"/>
        <v>0</v>
      </c>
      <c r="R411" s="2">
        <f t="shared" si="78"/>
        <v>133.82400000000001</v>
      </c>
      <c r="S411" s="2">
        <f t="shared" si="79"/>
        <v>0</v>
      </c>
      <c r="T411" s="2">
        <f t="shared" si="80"/>
        <v>4898.8784178500437</v>
      </c>
      <c r="U411" s="2">
        <f>IF(O411="Reg", R411 * Inputs!$B$7, 0)</f>
        <v>2.6764800000000002</v>
      </c>
      <c r="V411" s="2">
        <f>MAX(F411 + P411*Inputs!$B$15 - (Q411/Inputs!$B$16) - U411, 0)</f>
        <v>164.60352</v>
      </c>
    </row>
    <row r="412" spans="1:22" x14ac:dyDescent="0.3">
      <c r="A412" s="1">
        <v>46040.083333333343</v>
      </c>
      <c r="B412" s="2">
        <v>12.9129509129023</v>
      </c>
      <c r="C412" s="2">
        <v>11.28830040583812</v>
      </c>
      <c r="D412" s="2">
        <f t="shared" si="72"/>
        <v>32.020260384422393</v>
      </c>
      <c r="E412" s="2">
        <f t="shared" si="73"/>
        <v>2.1521584854837168</v>
      </c>
      <c r="F412" s="2">
        <f t="shared" si="81"/>
        <v>164.60352</v>
      </c>
      <c r="G412" s="2">
        <f t="shared" si="82"/>
        <v>0</v>
      </c>
      <c r="H412" s="2">
        <f>MIN(Inputs!$B$2, (Inputs!$B$14 - F412)/Inputs!$B$15)</f>
        <v>170</v>
      </c>
      <c r="I412" s="2">
        <f>MAX(MIN(Inputs!$B$2, F412*Inputs!$B$16, Inputs!$B$14*Inputs!$B$4 - G412), 0)</f>
        <v>164.60352</v>
      </c>
      <c r="J412" s="2">
        <f>MAX(MIN(Inputs!$B$2, F412*Inputs!$B$16, (Inputs!$B$14-F412)/Inputs!$B$15)*Inputs!$B$9, 0)</f>
        <v>131.682816</v>
      </c>
      <c r="K412" s="2">
        <f>MAX(E412*Inputs!$B$5 - B412 - Inputs!$B$8, 0) * H412</f>
        <v>0</v>
      </c>
      <c r="L412" s="2">
        <f>IF(B412 &gt;= D412*Inputs!$B$10, MAX(B412 - E412/Inputs!$B$5 - Inputs!$B$8, 0) * I412, 0)</f>
        <v>0</v>
      </c>
      <c r="M412" s="2">
        <f t="shared" si="74"/>
        <v>1486.4751852947065</v>
      </c>
      <c r="N412" s="3" t="str">
        <f t="shared" si="75"/>
        <v>Reg</v>
      </c>
      <c r="O412" s="3" t="str">
        <f t="shared" si="83"/>
        <v>Reg</v>
      </c>
      <c r="P412" s="2">
        <f t="shared" si="76"/>
        <v>0</v>
      </c>
      <c r="Q412" s="2">
        <f t="shared" si="77"/>
        <v>0</v>
      </c>
      <c r="R412" s="2">
        <f t="shared" si="78"/>
        <v>131.682816</v>
      </c>
      <c r="S412" s="2">
        <f t="shared" si="79"/>
        <v>0</v>
      </c>
      <c r="T412" s="2">
        <f t="shared" si="80"/>
        <v>1486.4751852947065</v>
      </c>
      <c r="U412" s="2">
        <f>IF(O412="Reg", R412 * Inputs!$B$7, 0)</f>
        <v>2.6336563200000001</v>
      </c>
      <c r="V412" s="2">
        <f>MAX(F412 + P412*Inputs!$B$15 - (Q412/Inputs!$B$16) - U412, 0)</f>
        <v>161.96986368</v>
      </c>
    </row>
    <row r="413" spans="1:22" x14ac:dyDescent="0.3">
      <c r="A413" s="1">
        <v>46040.125</v>
      </c>
      <c r="B413" s="2">
        <v>0</v>
      </c>
      <c r="C413" s="2">
        <v>22.35246277564087</v>
      </c>
      <c r="D413" s="2">
        <f t="shared" si="72"/>
        <v>32.020260384422393</v>
      </c>
      <c r="E413" s="2">
        <f t="shared" si="73"/>
        <v>1.2366455227321124E-2</v>
      </c>
      <c r="F413" s="2">
        <f t="shared" si="81"/>
        <v>161.96986368</v>
      </c>
      <c r="G413" s="2">
        <f t="shared" si="82"/>
        <v>0</v>
      </c>
      <c r="H413" s="2">
        <f>MIN(Inputs!$B$2, (Inputs!$B$14 - F413)/Inputs!$B$15)</f>
        <v>170</v>
      </c>
      <c r="I413" s="2">
        <f>MAX(MIN(Inputs!$B$2, F413*Inputs!$B$16, Inputs!$B$14*Inputs!$B$4 - G413), 0)</f>
        <v>161.96986368</v>
      </c>
      <c r="J413" s="2">
        <f>MAX(MIN(Inputs!$B$2, F413*Inputs!$B$16, (Inputs!$B$14-F413)/Inputs!$B$15)*Inputs!$B$9, 0)</f>
        <v>129.57589094400001</v>
      </c>
      <c r="K413" s="2">
        <f>MAX(E413*Inputs!$B$5 - B413 - Inputs!$B$8, 0) * H413</f>
        <v>0</v>
      </c>
      <c r="L413" s="2">
        <f>IF(B413 &gt;= D413*Inputs!$B$10, MAX(B413 - E413/Inputs!$B$5 - Inputs!$B$8, 0) * I413, 0)</f>
        <v>0</v>
      </c>
      <c r="M413" s="2">
        <f t="shared" si="74"/>
        <v>2896.3402789462612</v>
      </c>
      <c r="N413" s="3" t="str">
        <f t="shared" si="75"/>
        <v>Reg</v>
      </c>
      <c r="O413" s="3" t="str">
        <f t="shared" si="83"/>
        <v>Reg</v>
      </c>
      <c r="P413" s="2">
        <f t="shared" si="76"/>
        <v>0</v>
      </c>
      <c r="Q413" s="2">
        <f t="shared" si="77"/>
        <v>0</v>
      </c>
      <c r="R413" s="2">
        <f t="shared" si="78"/>
        <v>129.57589094400001</v>
      </c>
      <c r="S413" s="2">
        <f t="shared" si="79"/>
        <v>0</v>
      </c>
      <c r="T413" s="2">
        <f t="shared" si="80"/>
        <v>2896.3402789462612</v>
      </c>
      <c r="U413" s="2">
        <f>IF(O413="Reg", R413 * Inputs!$B$7, 0)</f>
        <v>2.5915178188800003</v>
      </c>
      <c r="V413" s="2">
        <f>MAX(F413 + P413*Inputs!$B$15 - (Q413/Inputs!$B$16) - U413, 0)</f>
        <v>159.37834586112001</v>
      </c>
    </row>
    <row r="414" spans="1:22" x14ac:dyDescent="0.3">
      <c r="A414" s="1">
        <v>46040.166666666657</v>
      </c>
      <c r="B414" s="2">
        <v>0</v>
      </c>
      <c r="C414" s="2">
        <v>4.1137007761947899</v>
      </c>
      <c r="D414" s="2">
        <f t="shared" si="72"/>
        <v>32.020260384422393</v>
      </c>
      <c r="E414" s="2">
        <f t="shared" si="73"/>
        <v>5.0903774503281318E-2</v>
      </c>
      <c r="F414" s="2">
        <f t="shared" si="81"/>
        <v>159.37834586112001</v>
      </c>
      <c r="G414" s="2">
        <f t="shared" si="82"/>
        <v>0</v>
      </c>
      <c r="H414" s="2">
        <f>MIN(Inputs!$B$2, (Inputs!$B$14 - F414)/Inputs!$B$15)</f>
        <v>170</v>
      </c>
      <c r="I414" s="2">
        <f>MAX(MIN(Inputs!$B$2, F414*Inputs!$B$16, Inputs!$B$14*Inputs!$B$4 - G414), 0)</f>
        <v>159.37834586112001</v>
      </c>
      <c r="J414" s="2">
        <f>MAX(MIN(Inputs!$B$2, F414*Inputs!$B$16, (Inputs!$B$14-F414)/Inputs!$B$15)*Inputs!$B$9, 0)</f>
        <v>127.50267668889602</v>
      </c>
      <c r="K414" s="2">
        <f>MAX(E414*Inputs!$B$5 - B414 - Inputs!$B$8, 0) * H414</f>
        <v>0</v>
      </c>
      <c r="L414" s="2">
        <f>IF(B414 &gt;= D414*Inputs!$B$10, MAX(B414 - E414/Inputs!$B$5 - Inputs!$B$8, 0) * I414, 0)</f>
        <v>0</v>
      </c>
      <c r="M414" s="2">
        <f t="shared" si="74"/>
        <v>524.50786006202486</v>
      </c>
      <c r="N414" s="3" t="str">
        <f t="shared" si="75"/>
        <v>Reg</v>
      </c>
      <c r="O414" s="3" t="str">
        <f t="shared" si="83"/>
        <v>Reg</v>
      </c>
      <c r="P414" s="2">
        <f t="shared" si="76"/>
        <v>0</v>
      </c>
      <c r="Q414" s="2">
        <f t="shared" si="77"/>
        <v>0</v>
      </c>
      <c r="R414" s="2">
        <f t="shared" si="78"/>
        <v>127.50267668889602</v>
      </c>
      <c r="S414" s="2">
        <f t="shared" si="79"/>
        <v>0</v>
      </c>
      <c r="T414" s="2">
        <f t="shared" si="80"/>
        <v>524.50786006202486</v>
      </c>
      <c r="U414" s="2">
        <f>IF(O414="Reg", R414 * Inputs!$B$7, 0)</f>
        <v>2.5500535337779202</v>
      </c>
      <c r="V414" s="2">
        <f>MAX(F414 + P414*Inputs!$B$15 - (Q414/Inputs!$B$16) - U414, 0)</f>
        <v>156.8282923273421</v>
      </c>
    </row>
    <row r="415" spans="1:22" x14ac:dyDescent="0.3">
      <c r="A415" s="1">
        <v>46040.208333333343</v>
      </c>
      <c r="B415" s="2">
        <v>0</v>
      </c>
      <c r="C415" s="2">
        <v>7.9161975149212651</v>
      </c>
      <c r="D415" s="2">
        <f t="shared" si="72"/>
        <v>32.020260384422393</v>
      </c>
      <c r="E415" s="2">
        <f t="shared" si="73"/>
        <v>2.760027618157018</v>
      </c>
      <c r="F415" s="2">
        <f t="shared" si="81"/>
        <v>156.8282923273421</v>
      </c>
      <c r="G415" s="2">
        <f t="shared" si="82"/>
        <v>0</v>
      </c>
      <c r="H415" s="2">
        <f>MIN(Inputs!$B$2, (Inputs!$B$14 - F415)/Inputs!$B$15)</f>
        <v>170</v>
      </c>
      <c r="I415" s="2">
        <f>MAX(MIN(Inputs!$B$2, F415*Inputs!$B$16, Inputs!$B$14*Inputs!$B$4 - G415), 0)</f>
        <v>156.8282923273421</v>
      </c>
      <c r="J415" s="2">
        <f>MAX(MIN(Inputs!$B$2, F415*Inputs!$B$16, (Inputs!$B$14-F415)/Inputs!$B$15)*Inputs!$B$9, 0)</f>
        <v>125.46263386187368</v>
      </c>
      <c r="K415" s="2">
        <f>MAX(E415*Inputs!$B$5 - B415 - Inputs!$B$8, 0) * H415</f>
        <v>0</v>
      </c>
      <c r="L415" s="2">
        <f>IF(B415 &gt;= D415*Inputs!$B$10, MAX(B415 - E415/Inputs!$B$5 - Inputs!$B$8, 0) * I415, 0)</f>
        <v>0</v>
      </c>
      <c r="M415" s="2">
        <f t="shared" si="74"/>
        <v>993.18699039284104</v>
      </c>
      <c r="N415" s="3" t="str">
        <f t="shared" si="75"/>
        <v>Reg</v>
      </c>
      <c r="O415" s="3" t="str">
        <f t="shared" si="83"/>
        <v>Reg</v>
      </c>
      <c r="P415" s="2">
        <f t="shared" si="76"/>
        <v>0</v>
      </c>
      <c r="Q415" s="2">
        <f t="shared" si="77"/>
        <v>0</v>
      </c>
      <c r="R415" s="2">
        <f t="shared" si="78"/>
        <v>125.46263386187368</v>
      </c>
      <c r="S415" s="2">
        <f t="shared" si="79"/>
        <v>0</v>
      </c>
      <c r="T415" s="2">
        <f t="shared" si="80"/>
        <v>993.18699039284104</v>
      </c>
      <c r="U415" s="2">
        <f>IF(O415="Reg", R415 * Inputs!$B$7, 0)</f>
        <v>2.5092526772374737</v>
      </c>
      <c r="V415" s="2">
        <f>MAX(F415 + P415*Inputs!$B$15 - (Q415/Inputs!$B$16) - U415, 0)</f>
        <v>154.31903965010463</v>
      </c>
    </row>
    <row r="416" spans="1:22" x14ac:dyDescent="0.3">
      <c r="A416" s="1">
        <v>46040.25</v>
      </c>
      <c r="B416" s="2">
        <v>0</v>
      </c>
      <c r="C416" s="2">
        <v>9.3655800876866966</v>
      </c>
      <c r="D416" s="2">
        <f t="shared" si="72"/>
        <v>32.020260384422393</v>
      </c>
      <c r="E416" s="2">
        <f t="shared" si="73"/>
        <v>5.7944906109251164</v>
      </c>
      <c r="F416" s="2">
        <f t="shared" si="81"/>
        <v>154.31903965010463</v>
      </c>
      <c r="G416" s="2">
        <f t="shared" si="82"/>
        <v>0</v>
      </c>
      <c r="H416" s="2">
        <f>MIN(Inputs!$B$2, (Inputs!$B$14 - F416)/Inputs!$B$15)</f>
        <v>170</v>
      </c>
      <c r="I416" s="2">
        <f>MAX(MIN(Inputs!$B$2, F416*Inputs!$B$16, Inputs!$B$14*Inputs!$B$4 - G416), 0)</f>
        <v>154.31903965010463</v>
      </c>
      <c r="J416" s="2">
        <f>MAX(MIN(Inputs!$B$2, F416*Inputs!$B$16, (Inputs!$B$14-F416)/Inputs!$B$15)*Inputs!$B$9, 0)</f>
        <v>123.4552317200837</v>
      </c>
      <c r="K416" s="2">
        <f>MAX(E416*Inputs!$B$5 - B416 - Inputs!$B$8, 0) * H416</f>
        <v>0</v>
      </c>
      <c r="L416" s="2">
        <f>IF(B416 &gt;= D416*Inputs!$B$10, MAX(B416 - E416/Inputs!$B$5 - Inputs!$B$8, 0) * I416, 0)</f>
        <v>0</v>
      </c>
      <c r="M416" s="2">
        <f t="shared" si="74"/>
        <v>1156.229859918363</v>
      </c>
      <c r="N416" s="3" t="str">
        <f t="shared" si="75"/>
        <v>Reg</v>
      </c>
      <c r="O416" s="3" t="str">
        <f t="shared" si="83"/>
        <v>Reg</v>
      </c>
      <c r="P416" s="2">
        <f t="shared" si="76"/>
        <v>0</v>
      </c>
      <c r="Q416" s="2">
        <f t="shared" si="77"/>
        <v>0</v>
      </c>
      <c r="R416" s="2">
        <f t="shared" si="78"/>
        <v>123.4552317200837</v>
      </c>
      <c r="S416" s="2">
        <f t="shared" si="79"/>
        <v>0</v>
      </c>
      <c r="T416" s="2">
        <f t="shared" si="80"/>
        <v>1156.229859918363</v>
      </c>
      <c r="U416" s="2">
        <f>IF(O416="Reg", R416 * Inputs!$B$7, 0)</f>
        <v>2.469104634401674</v>
      </c>
      <c r="V416" s="2">
        <f>MAX(F416 + P416*Inputs!$B$15 - (Q416/Inputs!$B$16) - U416, 0)</f>
        <v>151.84993501570295</v>
      </c>
    </row>
    <row r="417" spans="1:22" x14ac:dyDescent="0.3">
      <c r="A417" s="1">
        <v>46040.291666666657</v>
      </c>
      <c r="B417" s="2">
        <v>0</v>
      </c>
      <c r="C417" s="2">
        <v>7.3610402263221886</v>
      </c>
      <c r="D417" s="2">
        <f t="shared" si="72"/>
        <v>32.020260384422393</v>
      </c>
      <c r="E417" s="2">
        <f t="shared" si="73"/>
        <v>11.856501965935427</v>
      </c>
      <c r="F417" s="2">
        <f t="shared" si="81"/>
        <v>151.84993501570295</v>
      </c>
      <c r="G417" s="2">
        <f t="shared" si="82"/>
        <v>0</v>
      </c>
      <c r="H417" s="2">
        <f>MIN(Inputs!$B$2, (Inputs!$B$14 - F417)/Inputs!$B$15)</f>
        <v>170</v>
      </c>
      <c r="I417" s="2">
        <f>MAX(MIN(Inputs!$B$2, F417*Inputs!$B$16, Inputs!$B$14*Inputs!$B$4 - G417), 0)</f>
        <v>151.84993501570295</v>
      </c>
      <c r="J417" s="2">
        <f>MAX(MIN(Inputs!$B$2, F417*Inputs!$B$16, (Inputs!$B$14-F417)/Inputs!$B$15)*Inputs!$B$9, 0)</f>
        <v>121.47994801256237</v>
      </c>
      <c r="K417" s="2">
        <f>MAX(E417*Inputs!$B$5 - B417 - Inputs!$B$8, 0) * H417</f>
        <v>0</v>
      </c>
      <c r="L417" s="2">
        <f>IF(B417 &gt;= D417*Inputs!$B$10, MAX(B417 - E417/Inputs!$B$5 - Inputs!$B$8, 0) * I417, 0)</f>
        <v>0</v>
      </c>
      <c r="M417" s="2">
        <f t="shared" si="74"/>
        <v>894.21878401199979</v>
      </c>
      <c r="N417" s="3" t="str">
        <f t="shared" si="75"/>
        <v>Reg</v>
      </c>
      <c r="O417" s="3" t="str">
        <f t="shared" si="83"/>
        <v>Reg</v>
      </c>
      <c r="P417" s="2">
        <f t="shared" si="76"/>
        <v>0</v>
      </c>
      <c r="Q417" s="2">
        <f t="shared" si="77"/>
        <v>0</v>
      </c>
      <c r="R417" s="2">
        <f t="shared" si="78"/>
        <v>121.47994801256237</v>
      </c>
      <c r="S417" s="2">
        <f t="shared" si="79"/>
        <v>0</v>
      </c>
      <c r="T417" s="2">
        <f t="shared" si="80"/>
        <v>894.21878401199979</v>
      </c>
      <c r="U417" s="2">
        <f>IF(O417="Reg", R417 * Inputs!$B$7, 0)</f>
        <v>2.4295989602512473</v>
      </c>
      <c r="V417" s="2">
        <f>MAX(F417 + P417*Inputs!$B$15 - (Q417/Inputs!$B$16) - U417, 0)</f>
        <v>149.42033605545171</v>
      </c>
    </row>
    <row r="418" spans="1:22" x14ac:dyDescent="0.3">
      <c r="A418" s="1">
        <v>46040.333333333343</v>
      </c>
      <c r="B418" s="2">
        <v>7.419873136392674E-2</v>
      </c>
      <c r="C418" s="2">
        <v>5.742296147346921</v>
      </c>
      <c r="D418" s="2">
        <f t="shared" si="72"/>
        <v>32.020260384422393</v>
      </c>
      <c r="E418" s="2">
        <f t="shared" si="73"/>
        <v>17.010328462587392</v>
      </c>
      <c r="F418" s="2">
        <f t="shared" si="81"/>
        <v>149.42033605545171</v>
      </c>
      <c r="G418" s="2">
        <f t="shared" si="82"/>
        <v>0</v>
      </c>
      <c r="H418" s="2">
        <f>MIN(Inputs!$B$2, (Inputs!$B$14 - F418)/Inputs!$B$15)</f>
        <v>170</v>
      </c>
      <c r="I418" s="2">
        <f>MAX(MIN(Inputs!$B$2, F418*Inputs!$B$16, Inputs!$B$14*Inputs!$B$4 - G418), 0)</f>
        <v>149.42033605545171</v>
      </c>
      <c r="J418" s="2">
        <f>MAX(MIN(Inputs!$B$2, F418*Inputs!$B$16, (Inputs!$B$14-F418)/Inputs!$B$15)*Inputs!$B$9, 0)</f>
        <v>119.53626884436137</v>
      </c>
      <c r="K418" s="2">
        <f>MAX(E418*Inputs!$B$5 - B418 - Inputs!$B$8, 0) * H418</f>
        <v>0</v>
      </c>
      <c r="L418" s="2">
        <f>IF(B418 &gt;= D418*Inputs!$B$10, MAX(B418 - E418/Inputs!$B$5 - Inputs!$B$8, 0) * I418, 0)</f>
        <v>0</v>
      </c>
      <c r="M418" s="2">
        <f t="shared" si="74"/>
        <v>686.41265605320211</v>
      </c>
      <c r="N418" s="3" t="str">
        <f t="shared" si="75"/>
        <v>Reg</v>
      </c>
      <c r="O418" s="3" t="str">
        <f t="shared" si="83"/>
        <v>Reg</v>
      </c>
      <c r="P418" s="2">
        <f t="shared" si="76"/>
        <v>0</v>
      </c>
      <c r="Q418" s="2">
        <f t="shared" si="77"/>
        <v>0</v>
      </c>
      <c r="R418" s="2">
        <f t="shared" si="78"/>
        <v>119.53626884436137</v>
      </c>
      <c r="S418" s="2">
        <f t="shared" si="79"/>
        <v>0</v>
      </c>
      <c r="T418" s="2">
        <f t="shared" si="80"/>
        <v>686.41265605320211</v>
      </c>
      <c r="U418" s="2">
        <f>IF(O418="Reg", R418 * Inputs!$B$7, 0)</f>
        <v>2.3907253768872274</v>
      </c>
      <c r="V418" s="2">
        <f>MAX(F418 + P418*Inputs!$B$15 - (Q418/Inputs!$B$16) - U418, 0)</f>
        <v>147.0296106785645</v>
      </c>
    </row>
    <row r="419" spans="1:22" x14ac:dyDescent="0.3">
      <c r="A419" s="1">
        <v>46040.375</v>
      </c>
      <c r="B419" s="2">
        <v>0.2312239156557612</v>
      </c>
      <c r="C419" s="2">
        <v>12.096126264636689</v>
      </c>
      <c r="D419" s="2">
        <f t="shared" si="72"/>
        <v>32.020260384422393</v>
      </c>
      <c r="E419" s="2">
        <f t="shared" si="73"/>
        <v>26.104448622414605</v>
      </c>
      <c r="F419" s="2">
        <f t="shared" si="81"/>
        <v>147.0296106785645</v>
      </c>
      <c r="G419" s="2">
        <f t="shared" si="82"/>
        <v>0</v>
      </c>
      <c r="H419" s="2">
        <f>MIN(Inputs!$B$2, (Inputs!$B$14 - F419)/Inputs!$B$15)</f>
        <v>170</v>
      </c>
      <c r="I419" s="2">
        <f>MAX(MIN(Inputs!$B$2, F419*Inputs!$B$16, Inputs!$B$14*Inputs!$B$4 - G419), 0)</f>
        <v>147.0296106785645</v>
      </c>
      <c r="J419" s="2">
        <f>MAX(MIN(Inputs!$B$2, F419*Inputs!$B$16, (Inputs!$B$14-F419)/Inputs!$B$15)*Inputs!$B$9, 0)</f>
        <v>117.6236885428516</v>
      </c>
      <c r="K419" s="2">
        <f>MAX(E419*Inputs!$B$5 - B419 - Inputs!$B$8, 0) * H419</f>
        <v>465.91744825174555</v>
      </c>
      <c r="L419" s="2">
        <f>IF(B419 &gt;= D419*Inputs!$B$10, MAX(B419 - E419/Inputs!$B$5 - Inputs!$B$8, 0) * I419, 0)</f>
        <v>0</v>
      </c>
      <c r="M419" s="2">
        <f t="shared" si="74"/>
        <v>1422.7909883266329</v>
      </c>
      <c r="N419" s="3" t="str">
        <f t="shared" si="75"/>
        <v>Reg</v>
      </c>
      <c r="O419" s="3" t="str">
        <f t="shared" si="83"/>
        <v>Reg</v>
      </c>
      <c r="P419" s="2">
        <f t="shared" si="76"/>
        <v>0</v>
      </c>
      <c r="Q419" s="2">
        <f t="shared" si="77"/>
        <v>0</v>
      </c>
      <c r="R419" s="2">
        <f t="shared" si="78"/>
        <v>117.6236885428516</v>
      </c>
      <c r="S419" s="2">
        <f t="shared" si="79"/>
        <v>0</v>
      </c>
      <c r="T419" s="2">
        <f t="shared" si="80"/>
        <v>1422.7909883266329</v>
      </c>
      <c r="U419" s="2">
        <f>IF(O419="Reg", R419 * Inputs!$B$7, 0)</f>
        <v>2.3524737708570318</v>
      </c>
      <c r="V419" s="2">
        <f>MAX(F419 + P419*Inputs!$B$15 - (Q419/Inputs!$B$16) - U419, 0)</f>
        <v>144.67713690770745</v>
      </c>
    </row>
    <row r="420" spans="1:22" x14ac:dyDescent="0.3">
      <c r="A420" s="1">
        <v>46040.416666666657</v>
      </c>
      <c r="B420" s="2">
        <v>16.254743061922419</v>
      </c>
      <c r="C420" s="2">
        <v>4.0624887923220276</v>
      </c>
      <c r="D420" s="2">
        <f t="shared" si="72"/>
        <v>32.020260384422393</v>
      </c>
      <c r="E420" s="2">
        <f t="shared" si="73"/>
        <v>36.38425976779866</v>
      </c>
      <c r="F420" s="2">
        <f t="shared" si="81"/>
        <v>144.67713690770745</v>
      </c>
      <c r="G420" s="2">
        <f t="shared" si="82"/>
        <v>0</v>
      </c>
      <c r="H420" s="2">
        <f>MIN(Inputs!$B$2, (Inputs!$B$14 - F420)/Inputs!$B$15)</f>
        <v>170</v>
      </c>
      <c r="I420" s="2">
        <f>MAX(MIN(Inputs!$B$2, F420*Inputs!$B$16, Inputs!$B$14*Inputs!$B$4 - G420), 0)</f>
        <v>144.67713690770745</v>
      </c>
      <c r="J420" s="2">
        <f>MAX(MIN(Inputs!$B$2, F420*Inputs!$B$16, (Inputs!$B$14-F420)/Inputs!$B$15)*Inputs!$B$9, 0)</f>
        <v>115.74170952616596</v>
      </c>
      <c r="K420" s="2">
        <f>MAX(E420*Inputs!$B$5 - B420 - Inputs!$B$8, 0) * H420</f>
        <v>0</v>
      </c>
      <c r="L420" s="2">
        <f>IF(B420 &gt;= D420*Inputs!$B$10, MAX(B420 - E420/Inputs!$B$5 - Inputs!$B$8, 0) * I420, 0)</f>
        <v>0</v>
      </c>
      <c r="M420" s="2">
        <f t="shared" si="74"/>
        <v>470.19939775424086</v>
      </c>
      <c r="N420" s="3" t="str">
        <f t="shared" si="75"/>
        <v>Reg</v>
      </c>
      <c r="O420" s="3" t="str">
        <f t="shared" si="83"/>
        <v>Reg</v>
      </c>
      <c r="P420" s="2">
        <f t="shared" si="76"/>
        <v>0</v>
      </c>
      <c r="Q420" s="2">
        <f t="shared" si="77"/>
        <v>0</v>
      </c>
      <c r="R420" s="2">
        <f t="shared" si="78"/>
        <v>115.74170952616596</v>
      </c>
      <c r="S420" s="2">
        <f t="shared" si="79"/>
        <v>0</v>
      </c>
      <c r="T420" s="2">
        <f t="shared" si="80"/>
        <v>470.19939775424086</v>
      </c>
      <c r="U420" s="2">
        <f>IF(O420="Reg", R420 * Inputs!$B$7, 0)</f>
        <v>2.3148341905233192</v>
      </c>
      <c r="V420" s="2">
        <f>MAX(F420 + P420*Inputs!$B$15 - (Q420/Inputs!$B$16) - U420, 0)</f>
        <v>142.36230271718412</v>
      </c>
    </row>
    <row r="421" spans="1:22" x14ac:dyDescent="0.3">
      <c r="A421" s="1">
        <v>46040.458333333343</v>
      </c>
      <c r="B421" s="2">
        <v>18.20677795660859</v>
      </c>
      <c r="C421" s="2">
        <v>7.4351787385632173</v>
      </c>
      <c r="D421" s="2">
        <f t="shared" si="72"/>
        <v>32.020260384422393</v>
      </c>
      <c r="E421" s="2">
        <f t="shared" si="73"/>
        <v>44.86327231948713</v>
      </c>
      <c r="F421" s="2">
        <f t="shared" si="81"/>
        <v>142.36230271718412</v>
      </c>
      <c r="G421" s="2">
        <f t="shared" si="82"/>
        <v>0</v>
      </c>
      <c r="H421" s="2">
        <f>MIN(Inputs!$B$2, (Inputs!$B$14 - F421)/Inputs!$B$15)</f>
        <v>170</v>
      </c>
      <c r="I421" s="2">
        <f>MAX(MIN(Inputs!$B$2, F421*Inputs!$B$16, Inputs!$B$14*Inputs!$B$4 - G421), 0)</f>
        <v>142.36230271718412</v>
      </c>
      <c r="J421" s="2">
        <f>MAX(MIN(Inputs!$B$2, F421*Inputs!$B$16, (Inputs!$B$14-F421)/Inputs!$B$15)*Inputs!$B$9, 0)</f>
        <v>113.8898421737473</v>
      </c>
      <c r="K421" s="2">
        <f>MAX(E421*Inputs!$B$5 - B421 - Inputs!$B$8, 0) * H421</f>
        <v>216.39328637181492</v>
      </c>
      <c r="L421" s="2">
        <f>IF(B421 &gt;= D421*Inputs!$B$10, MAX(B421 - E421/Inputs!$B$5 - Inputs!$B$8, 0) * I421, 0)</f>
        <v>0</v>
      </c>
      <c r="M421" s="2">
        <f t="shared" si="74"/>
        <v>846.79133306856636</v>
      </c>
      <c r="N421" s="3" t="str">
        <f t="shared" si="75"/>
        <v>Reg</v>
      </c>
      <c r="O421" s="3" t="str">
        <f t="shared" si="83"/>
        <v>Reg</v>
      </c>
      <c r="P421" s="2">
        <f t="shared" si="76"/>
        <v>0</v>
      </c>
      <c r="Q421" s="2">
        <f t="shared" si="77"/>
        <v>0</v>
      </c>
      <c r="R421" s="2">
        <f t="shared" si="78"/>
        <v>113.8898421737473</v>
      </c>
      <c r="S421" s="2">
        <f t="shared" si="79"/>
        <v>0</v>
      </c>
      <c r="T421" s="2">
        <f t="shared" si="80"/>
        <v>846.79133306856636</v>
      </c>
      <c r="U421" s="2">
        <f>IF(O421="Reg", R421 * Inputs!$B$7, 0)</f>
        <v>2.2777968434749458</v>
      </c>
      <c r="V421" s="2">
        <f>MAX(F421 + P421*Inputs!$B$15 - (Q421/Inputs!$B$16) - U421, 0)</f>
        <v>140.08450587370916</v>
      </c>
    </row>
    <row r="422" spans="1:22" x14ac:dyDescent="0.3">
      <c r="A422" s="1">
        <v>46040.5</v>
      </c>
      <c r="B422" s="2">
        <v>36.372068130061862</v>
      </c>
      <c r="C422" s="2">
        <v>7.6859342062118881</v>
      </c>
      <c r="D422" s="2">
        <f t="shared" si="72"/>
        <v>32.020260384422393</v>
      </c>
      <c r="E422" s="2">
        <f t="shared" si="73"/>
        <v>53.212603037670476</v>
      </c>
      <c r="F422" s="2">
        <f t="shared" si="81"/>
        <v>140.08450587370916</v>
      </c>
      <c r="G422" s="2">
        <f t="shared" si="82"/>
        <v>0</v>
      </c>
      <c r="H422" s="2">
        <f>MIN(Inputs!$B$2, (Inputs!$B$14 - F422)/Inputs!$B$15)</f>
        <v>170</v>
      </c>
      <c r="I422" s="2">
        <f>MAX(MIN(Inputs!$B$2, F422*Inputs!$B$16, Inputs!$B$14*Inputs!$B$4 - G422), 0)</f>
        <v>140.08450587370916</v>
      </c>
      <c r="J422" s="2">
        <f>MAX(MIN(Inputs!$B$2, F422*Inputs!$B$16, (Inputs!$B$14-F422)/Inputs!$B$15)*Inputs!$B$9, 0)</f>
        <v>112.06760469896733</v>
      </c>
      <c r="K422" s="2">
        <f>MAX(E422*Inputs!$B$5 - B422 - Inputs!$B$8, 0) * H422</f>
        <v>0</v>
      </c>
      <c r="L422" s="2">
        <f>IF(B422 &gt;= D422*Inputs!$B$10, MAX(B422 - E422/Inputs!$B$5 - Inputs!$B$8, 0) * I422, 0)</f>
        <v>0</v>
      </c>
      <c r="M422" s="2">
        <f t="shared" si="74"/>
        <v>861.34423636402516</v>
      </c>
      <c r="N422" s="3" t="str">
        <f t="shared" si="75"/>
        <v>Reg</v>
      </c>
      <c r="O422" s="3" t="str">
        <f t="shared" si="83"/>
        <v>Reg</v>
      </c>
      <c r="P422" s="2">
        <f t="shared" si="76"/>
        <v>0</v>
      </c>
      <c r="Q422" s="2">
        <f t="shared" si="77"/>
        <v>0</v>
      </c>
      <c r="R422" s="2">
        <f t="shared" si="78"/>
        <v>112.06760469896733</v>
      </c>
      <c r="S422" s="2">
        <f t="shared" si="79"/>
        <v>0</v>
      </c>
      <c r="T422" s="2">
        <f t="shared" si="80"/>
        <v>861.34423636402516</v>
      </c>
      <c r="U422" s="2">
        <f>IF(O422="Reg", R422 * Inputs!$B$7, 0)</f>
        <v>2.2413520939793465</v>
      </c>
      <c r="V422" s="2">
        <f>MAX(F422 + P422*Inputs!$B$15 - (Q422/Inputs!$B$16) - U422, 0)</f>
        <v>137.84315377972982</v>
      </c>
    </row>
    <row r="423" spans="1:22" x14ac:dyDescent="0.3">
      <c r="A423" s="1">
        <v>46040.541666666657</v>
      </c>
      <c r="B423" s="2">
        <v>30.922958979911801</v>
      </c>
      <c r="C423" s="2">
        <v>21.92453843670345</v>
      </c>
      <c r="D423" s="2">
        <f t="shared" si="72"/>
        <v>32.020260384422393</v>
      </c>
      <c r="E423" s="2">
        <f t="shared" si="73"/>
        <v>59.626603575197329</v>
      </c>
      <c r="F423" s="2">
        <f t="shared" si="81"/>
        <v>137.84315377972982</v>
      </c>
      <c r="G423" s="2">
        <f t="shared" si="82"/>
        <v>0</v>
      </c>
      <c r="H423" s="2">
        <f>MIN(Inputs!$B$2, (Inputs!$B$14 - F423)/Inputs!$B$15)</f>
        <v>170</v>
      </c>
      <c r="I423" s="2">
        <f>MAX(MIN(Inputs!$B$2, F423*Inputs!$B$16, Inputs!$B$14*Inputs!$B$4 - G423), 0)</f>
        <v>137.84315377972982</v>
      </c>
      <c r="J423" s="2">
        <f>MAX(MIN(Inputs!$B$2, F423*Inputs!$B$16, (Inputs!$B$14-F423)/Inputs!$B$15)*Inputs!$B$9, 0)</f>
        <v>110.27452302378386</v>
      </c>
      <c r="K423" s="2">
        <f>MAX(E423*Inputs!$B$5 - B423 - Inputs!$B$8, 0) * H423</f>
        <v>263.23686826451444</v>
      </c>
      <c r="L423" s="2">
        <f>IF(B423 &gt;= D423*Inputs!$B$10, MAX(B423 - E423/Inputs!$B$5 - Inputs!$B$8, 0) * I423, 0)</f>
        <v>0</v>
      </c>
      <c r="M423" s="2">
        <f t="shared" si="74"/>
        <v>2417.7180186240889</v>
      </c>
      <c r="N423" s="3" t="str">
        <f t="shared" si="75"/>
        <v>Reg</v>
      </c>
      <c r="O423" s="3" t="str">
        <f t="shared" si="83"/>
        <v>Reg</v>
      </c>
      <c r="P423" s="2">
        <f t="shared" si="76"/>
        <v>0</v>
      </c>
      <c r="Q423" s="2">
        <f t="shared" si="77"/>
        <v>0</v>
      </c>
      <c r="R423" s="2">
        <f t="shared" si="78"/>
        <v>110.27452302378386</v>
      </c>
      <c r="S423" s="2">
        <f t="shared" si="79"/>
        <v>0</v>
      </c>
      <c r="T423" s="2">
        <f t="shared" si="80"/>
        <v>2417.7180186240889</v>
      </c>
      <c r="U423" s="2">
        <f>IF(O423="Reg", R423 * Inputs!$B$7, 0)</f>
        <v>2.2054904604756773</v>
      </c>
      <c r="V423" s="2">
        <f>MAX(F423 + P423*Inputs!$B$15 - (Q423/Inputs!$B$16) - U423, 0)</f>
        <v>135.63766331925413</v>
      </c>
    </row>
    <row r="424" spans="1:22" x14ac:dyDescent="0.3">
      <c r="A424" s="1">
        <v>46040.583333333343</v>
      </c>
      <c r="B424" s="2">
        <v>54.638919690327207</v>
      </c>
      <c r="C424" s="2">
        <v>6.7175683285108967</v>
      </c>
      <c r="D424" s="2">
        <f t="shared" si="72"/>
        <v>32.020260384422393</v>
      </c>
      <c r="E424" s="2">
        <f t="shared" si="73"/>
        <v>66.517301235444563</v>
      </c>
      <c r="F424" s="2">
        <f t="shared" si="81"/>
        <v>135.63766331925413</v>
      </c>
      <c r="G424" s="2">
        <f t="shared" si="82"/>
        <v>0</v>
      </c>
      <c r="H424" s="2">
        <f>MIN(Inputs!$B$2, (Inputs!$B$14 - F424)/Inputs!$B$15)</f>
        <v>170</v>
      </c>
      <c r="I424" s="2">
        <f>MAX(MIN(Inputs!$B$2, F424*Inputs!$B$16, Inputs!$B$14*Inputs!$B$4 - G424), 0)</f>
        <v>135.63766331925413</v>
      </c>
      <c r="J424" s="2">
        <f>MAX(MIN(Inputs!$B$2, F424*Inputs!$B$16, (Inputs!$B$14-F424)/Inputs!$B$15)*Inputs!$B$9, 0)</f>
        <v>108.51013065540332</v>
      </c>
      <c r="K424" s="2">
        <f>MAX(E424*Inputs!$B$5 - B424 - Inputs!$B$8, 0) * H424</f>
        <v>0</v>
      </c>
      <c r="L424" s="2">
        <f>IF(B424 &gt;= D424*Inputs!$B$10, MAX(B424 - E424/Inputs!$B$5 - Inputs!$B$8, 0) * I424, 0)</f>
        <v>0</v>
      </c>
      <c r="M424" s="2">
        <f t="shared" si="74"/>
        <v>728.92421701331671</v>
      </c>
      <c r="N424" s="3" t="str">
        <f t="shared" si="75"/>
        <v>Reg</v>
      </c>
      <c r="O424" s="3" t="str">
        <f t="shared" si="83"/>
        <v>Reg</v>
      </c>
      <c r="P424" s="2">
        <f t="shared" si="76"/>
        <v>0</v>
      </c>
      <c r="Q424" s="2">
        <f t="shared" si="77"/>
        <v>0</v>
      </c>
      <c r="R424" s="2">
        <f t="shared" si="78"/>
        <v>108.51013065540332</v>
      </c>
      <c r="S424" s="2">
        <f t="shared" si="79"/>
        <v>0</v>
      </c>
      <c r="T424" s="2">
        <f t="shared" si="80"/>
        <v>728.92421701331671</v>
      </c>
      <c r="U424" s="2">
        <f>IF(O424="Reg", R424 * Inputs!$B$7, 0)</f>
        <v>2.1702026131080663</v>
      </c>
      <c r="V424" s="2">
        <f>MAX(F424 + P424*Inputs!$B$15 - (Q424/Inputs!$B$16) - U424, 0)</f>
        <v>133.46746070614606</v>
      </c>
    </row>
    <row r="425" spans="1:22" x14ac:dyDescent="0.3">
      <c r="A425" s="1">
        <v>46040.625</v>
      </c>
      <c r="B425" s="2">
        <v>61.910090787960122</v>
      </c>
      <c r="C425" s="2">
        <v>18.499710507270571</v>
      </c>
      <c r="D425" s="2">
        <f t="shared" si="72"/>
        <v>32.020260384422393</v>
      </c>
      <c r="E425" s="2">
        <f t="shared" si="73"/>
        <v>67.989397340322682</v>
      </c>
      <c r="F425" s="2">
        <f t="shared" si="81"/>
        <v>133.46746070614606</v>
      </c>
      <c r="G425" s="2">
        <f t="shared" si="82"/>
        <v>0</v>
      </c>
      <c r="H425" s="2">
        <f>MIN(Inputs!$B$2, (Inputs!$B$14 - F425)/Inputs!$B$15)</f>
        <v>170</v>
      </c>
      <c r="I425" s="2">
        <f>MAX(MIN(Inputs!$B$2, F425*Inputs!$B$16, Inputs!$B$14*Inputs!$B$4 - G425), 0)</f>
        <v>133.46746070614606</v>
      </c>
      <c r="J425" s="2">
        <f>MAX(MIN(Inputs!$B$2, F425*Inputs!$B$16, (Inputs!$B$14-F425)/Inputs!$B$15)*Inputs!$B$9, 0)</f>
        <v>106.77396856491686</v>
      </c>
      <c r="K425" s="2">
        <f>MAX(E425*Inputs!$B$5 - B425 - Inputs!$B$8, 0) * H425</f>
        <v>0</v>
      </c>
      <c r="L425" s="2">
        <f>IF(B425 &gt;= D425*Inputs!$B$10, MAX(B425 - E425/Inputs!$B$5 - Inputs!$B$8, 0) * I425, 0)</f>
        <v>0</v>
      </c>
      <c r="M425" s="2">
        <f t="shared" si="74"/>
        <v>1975.2875081633699</v>
      </c>
      <c r="N425" s="3" t="str">
        <f t="shared" si="75"/>
        <v>Reg</v>
      </c>
      <c r="O425" s="3" t="str">
        <f t="shared" si="83"/>
        <v>Reg</v>
      </c>
      <c r="P425" s="2">
        <f t="shared" si="76"/>
        <v>0</v>
      </c>
      <c r="Q425" s="2">
        <f t="shared" si="77"/>
        <v>0</v>
      </c>
      <c r="R425" s="2">
        <f t="shared" si="78"/>
        <v>106.77396856491686</v>
      </c>
      <c r="S425" s="2">
        <f t="shared" si="79"/>
        <v>0</v>
      </c>
      <c r="T425" s="2">
        <f t="shared" si="80"/>
        <v>1975.2875081633699</v>
      </c>
      <c r="U425" s="2">
        <f>IF(O425="Reg", R425 * Inputs!$B$7, 0)</f>
        <v>2.1354793712983371</v>
      </c>
      <c r="V425" s="2">
        <f>MAX(F425 + P425*Inputs!$B$15 - (Q425/Inputs!$B$16) - U425, 0)</f>
        <v>131.33198133484771</v>
      </c>
    </row>
    <row r="426" spans="1:22" x14ac:dyDescent="0.3">
      <c r="A426" s="1">
        <v>46040.666666666657</v>
      </c>
      <c r="B426" s="2">
        <v>67.128818372053203</v>
      </c>
      <c r="C426" s="2">
        <v>5.1939018275028364</v>
      </c>
      <c r="D426" s="2">
        <f t="shared" si="72"/>
        <v>32.020260384422393</v>
      </c>
      <c r="E426" s="2">
        <f t="shared" si="73"/>
        <v>66.910092491484221</v>
      </c>
      <c r="F426" s="2">
        <f t="shared" si="81"/>
        <v>131.33198133484771</v>
      </c>
      <c r="G426" s="2">
        <f t="shared" si="82"/>
        <v>0</v>
      </c>
      <c r="H426" s="2">
        <f>MIN(Inputs!$B$2, (Inputs!$B$14 - F426)/Inputs!$B$15)</f>
        <v>170</v>
      </c>
      <c r="I426" s="2">
        <f>MAX(MIN(Inputs!$B$2, F426*Inputs!$B$16, Inputs!$B$14*Inputs!$B$4 - G426), 0)</f>
        <v>131.33198133484771</v>
      </c>
      <c r="J426" s="2">
        <f>MAX(MIN(Inputs!$B$2, F426*Inputs!$B$16, (Inputs!$B$14-F426)/Inputs!$B$15)*Inputs!$B$9, 0)</f>
        <v>105.06558506787817</v>
      </c>
      <c r="K426" s="2">
        <f>MAX(E426*Inputs!$B$5 - B426 - Inputs!$B$8, 0) * H426</f>
        <v>0</v>
      </c>
      <c r="L426" s="2">
        <f>IF(B426 &gt;= D426*Inputs!$B$10, MAX(B426 - E426/Inputs!$B$5 - Inputs!$B$8, 0) * I426, 0)</f>
        <v>0</v>
      </c>
      <c r="M426" s="2">
        <f t="shared" si="74"/>
        <v>545.70033429170712</v>
      </c>
      <c r="N426" s="3" t="str">
        <f t="shared" si="75"/>
        <v>Reg</v>
      </c>
      <c r="O426" s="3" t="str">
        <f t="shared" si="83"/>
        <v>Reg</v>
      </c>
      <c r="P426" s="2">
        <f t="shared" si="76"/>
        <v>0</v>
      </c>
      <c r="Q426" s="2">
        <f t="shared" si="77"/>
        <v>0</v>
      </c>
      <c r="R426" s="2">
        <f t="shared" si="78"/>
        <v>105.06558506787817</v>
      </c>
      <c r="S426" s="2">
        <f t="shared" si="79"/>
        <v>0</v>
      </c>
      <c r="T426" s="2">
        <f t="shared" si="80"/>
        <v>545.70033429170712</v>
      </c>
      <c r="U426" s="2">
        <f>IF(O426="Reg", R426 * Inputs!$B$7, 0)</f>
        <v>2.1013117013575635</v>
      </c>
      <c r="V426" s="2">
        <f>MAX(F426 + P426*Inputs!$B$15 - (Q426/Inputs!$B$16) - U426, 0)</f>
        <v>129.23066963349015</v>
      </c>
    </row>
    <row r="427" spans="1:22" x14ac:dyDescent="0.3">
      <c r="A427" s="1">
        <v>46040.708333333343</v>
      </c>
      <c r="B427" s="2">
        <v>68.302762265708665</v>
      </c>
      <c r="C427" s="2">
        <v>11.209863033971301</v>
      </c>
      <c r="D427" s="2">
        <f t="shared" si="72"/>
        <v>32.020260384422393</v>
      </c>
      <c r="E427" s="2">
        <f t="shared" si="73"/>
        <v>62.377093110144095</v>
      </c>
      <c r="F427" s="2">
        <f t="shared" si="81"/>
        <v>129.23066963349015</v>
      </c>
      <c r="G427" s="2">
        <f t="shared" si="82"/>
        <v>0</v>
      </c>
      <c r="H427" s="2">
        <f>MIN(Inputs!$B$2, (Inputs!$B$14 - F427)/Inputs!$B$15)</f>
        <v>170</v>
      </c>
      <c r="I427" s="2">
        <f>MAX(MIN(Inputs!$B$2, F427*Inputs!$B$16, Inputs!$B$14*Inputs!$B$4 - G427), 0)</f>
        <v>129.23066963349015</v>
      </c>
      <c r="J427" s="2">
        <f>MAX(MIN(Inputs!$B$2, F427*Inputs!$B$16, (Inputs!$B$14-F427)/Inputs!$B$15)*Inputs!$B$9, 0)</f>
        <v>103.38453570679212</v>
      </c>
      <c r="K427" s="2">
        <f>MAX(E427*Inputs!$B$5 - B427 - Inputs!$B$8, 0) * H427</f>
        <v>0</v>
      </c>
      <c r="L427" s="2">
        <f>IF(B427 &gt;= D427*Inputs!$B$10, MAX(B427 - E427/Inputs!$B$5 - Inputs!$B$8, 0) * I427, 0)</f>
        <v>0</v>
      </c>
      <c r="M427" s="2">
        <f t="shared" si="74"/>
        <v>1158.9264851038549</v>
      </c>
      <c r="N427" s="3" t="str">
        <f t="shared" si="75"/>
        <v>Reg</v>
      </c>
      <c r="O427" s="3" t="str">
        <f t="shared" si="83"/>
        <v>Reg</v>
      </c>
      <c r="P427" s="2">
        <f t="shared" si="76"/>
        <v>0</v>
      </c>
      <c r="Q427" s="2">
        <f t="shared" si="77"/>
        <v>0</v>
      </c>
      <c r="R427" s="2">
        <f t="shared" si="78"/>
        <v>103.38453570679212</v>
      </c>
      <c r="S427" s="2">
        <f t="shared" si="79"/>
        <v>0</v>
      </c>
      <c r="T427" s="2">
        <f t="shared" si="80"/>
        <v>1158.9264851038549</v>
      </c>
      <c r="U427" s="2">
        <f>IF(O427="Reg", R427 * Inputs!$B$7, 0)</f>
        <v>2.0676907141358423</v>
      </c>
      <c r="V427" s="2">
        <f>MAX(F427 + P427*Inputs!$B$15 - (Q427/Inputs!$B$16) - U427, 0)</f>
        <v>127.16297891935432</v>
      </c>
    </row>
    <row r="428" spans="1:22" x14ac:dyDescent="0.3">
      <c r="A428" s="1">
        <v>46040.75</v>
      </c>
      <c r="B428" s="2">
        <v>74.856071355222952</v>
      </c>
      <c r="C428" s="2">
        <v>4.0148760667963526</v>
      </c>
      <c r="D428" s="2">
        <f t="shared" si="72"/>
        <v>32.020260384422393</v>
      </c>
      <c r="E428" s="2">
        <f t="shared" si="73"/>
        <v>57.536645741082026</v>
      </c>
      <c r="F428" s="2">
        <f t="shared" si="81"/>
        <v>127.16297891935432</v>
      </c>
      <c r="G428" s="2">
        <f t="shared" si="82"/>
        <v>0</v>
      </c>
      <c r="H428" s="2">
        <f>MIN(Inputs!$B$2, (Inputs!$B$14 - F428)/Inputs!$B$15)</f>
        <v>170</v>
      </c>
      <c r="I428" s="2">
        <f>MAX(MIN(Inputs!$B$2, F428*Inputs!$B$16, Inputs!$B$14*Inputs!$B$4 - G428), 0)</f>
        <v>127.16297891935432</v>
      </c>
      <c r="J428" s="2">
        <f>MAX(MIN(Inputs!$B$2, F428*Inputs!$B$16, (Inputs!$B$14-F428)/Inputs!$B$15)*Inputs!$B$9, 0)</f>
        <v>101.73038313548346</v>
      </c>
      <c r="K428" s="2">
        <f>MAX(E428*Inputs!$B$5 - B428 - Inputs!$B$8, 0) * H428</f>
        <v>0</v>
      </c>
      <c r="L428" s="2">
        <f>IF(B428 &gt;= D428*Inputs!$B$10, MAX(B428 - E428/Inputs!$B$5 - Inputs!$B$8, 0) * I428, 0)</f>
        <v>0</v>
      </c>
      <c r="M428" s="2">
        <f t="shared" si="74"/>
        <v>408.43488051667583</v>
      </c>
      <c r="N428" s="3" t="str">
        <f t="shared" si="75"/>
        <v>Reg</v>
      </c>
      <c r="O428" s="3" t="str">
        <f t="shared" si="83"/>
        <v>Reg</v>
      </c>
      <c r="P428" s="2">
        <f t="shared" si="76"/>
        <v>0</v>
      </c>
      <c r="Q428" s="2">
        <f t="shared" si="77"/>
        <v>0</v>
      </c>
      <c r="R428" s="2">
        <f t="shared" si="78"/>
        <v>101.73038313548346</v>
      </c>
      <c r="S428" s="2">
        <f t="shared" si="79"/>
        <v>0</v>
      </c>
      <c r="T428" s="2">
        <f t="shared" si="80"/>
        <v>408.43488051667583</v>
      </c>
      <c r="U428" s="2">
        <f>IF(O428="Reg", R428 * Inputs!$B$7, 0)</f>
        <v>2.0346076627096692</v>
      </c>
      <c r="V428" s="2">
        <f>MAX(F428 + P428*Inputs!$B$15 - (Q428/Inputs!$B$16) - U428, 0)</f>
        <v>125.12837125664464</v>
      </c>
    </row>
    <row r="429" spans="1:22" x14ac:dyDescent="0.3">
      <c r="A429" s="1">
        <v>46040.791666666657</v>
      </c>
      <c r="B429" s="2">
        <v>72.26714494139523</v>
      </c>
      <c r="C429" s="2">
        <v>4.787260598205866</v>
      </c>
      <c r="D429" s="2">
        <f t="shared" si="72"/>
        <v>32.020260384422393</v>
      </c>
      <c r="E429" s="2">
        <f t="shared" si="73"/>
        <v>50.44800311639468</v>
      </c>
      <c r="F429" s="2">
        <f t="shared" si="81"/>
        <v>125.12837125664464</v>
      </c>
      <c r="G429" s="2">
        <f t="shared" si="82"/>
        <v>0</v>
      </c>
      <c r="H429" s="2">
        <f>MIN(Inputs!$B$2, (Inputs!$B$14 - F429)/Inputs!$B$15)</f>
        <v>170</v>
      </c>
      <c r="I429" s="2">
        <f>MAX(MIN(Inputs!$B$2, F429*Inputs!$B$16, Inputs!$B$14*Inputs!$B$4 - G429), 0)</f>
        <v>125.12837125664464</v>
      </c>
      <c r="J429" s="2">
        <f>MAX(MIN(Inputs!$B$2, F429*Inputs!$B$16, (Inputs!$B$14-F429)/Inputs!$B$15)*Inputs!$B$9, 0)</f>
        <v>100.10269700531572</v>
      </c>
      <c r="K429" s="2">
        <f>MAX(E429*Inputs!$B$5 - B429 - Inputs!$B$8, 0) * H429</f>
        <v>0</v>
      </c>
      <c r="L429" s="2">
        <f>IF(B429 &gt;= D429*Inputs!$B$10, MAX(B429 - E429/Inputs!$B$5 - Inputs!$B$8, 0) * I429, 0)</f>
        <v>0</v>
      </c>
      <c r="M429" s="2">
        <f t="shared" si="74"/>
        <v>479.21769714768828</v>
      </c>
      <c r="N429" s="3" t="str">
        <f t="shared" si="75"/>
        <v>Reg</v>
      </c>
      <c r="O429" s="3" t="str">
        <f t="shared" si="83"/>
        <v>Reg</v>
      </c>
      <c r="P429" s="2">
        <f t="shared" si="76"/>
        <v>0</v>
      </c>
      <c r="Q429" s="2">
        <f t="shared" si="77"/>
        <v>0</v>
      </c>
      <c r="R429" s="2">
        <f t="shared" si="78"/>
        <v>100.10269700531572</v>
      </c>
      <c r="S429" s="2">
        <f t="shared" si="79"/>
        <v>0</v>
      </c>
      <c r="T429" s="2">
        <f t="shared" si="80"/>
        <v>479.21769714768828</v>
      </c>
      <c r="U429" s="2">
        <f>IF(O429="Reg", R429 * Inputs!$B$7, 0)</f>
        <v>2.0020539401063142</v>
      </c>
      <c r="V429" s="2">
        <f>MAX(F429 + P429*Inputs!$B$15 - (Q429/Inputs!$B$16) - U429, 0)</f>
        <v>123.12631731653833</v>
      </c>
    </row>
    <row r="430" spans="1:22" x14ac:dyDescent="0.3">
      <c r="A430" s="1">
        <v>46040.833333333343</v>
      </c>
      <c r="B430" s="2">
        <v>63.471496319595879</v>
      </c>
      <c r="C430" s="2">
        <v>5.55557598403459</v>
      </c>
      <c r="D430" s="2">
        <f t="shared" si="72"/>
        <v>32.020260384422393</v>
      </c>
      <c r="E430" s="2">
        <f t="shared" si="73"/>
        <v>40.791485762513766</v>
      </c>
      <c r="F430" s="2">
        <f t="shared" si="81"/>
        <v>123.12631731653833</v>
      </c>
      <c r="G430" s="2">
        <f t="shared" si="82"/>
        <v>0</v>
      </c>
      <c r="H430" s="2">
        <f>MIN(Inputs!$B$2, (Inputs!$B$14 - F430)/Inputs!$B$15)</f>
        <v>170</v>
      </c>
      <c r="I430" s="2">
        <f>MAX(MIN(Inputs!$B$2, F430*Inputs!$B$16, Inputs!$B$14*Inputs!$B$4 - G430), 0)</f>
        <v>123.12631731653833</v>
      </c>
      <c r="J430" s="2">
        <f>MAX(MIN(Inputs!$B$2, F430*Inputs!$B$16, (Inputs!$B$14-F430)/Inputs!$B$15)*Inputs!$B$9, 0)</f>
        <v>98.501053853230673</v>
      </c>
      <c r="K430" s="2">
        <f>MAX(E430*Inputs!$B$5 - B430 - Inputs!$B$8, 0) * H430</f>
        <v>0</v>
      </c>
      <c r="L430" s="2">
        <f>IF(B430 &gt;= D430*Inputs!$B$10, MAX(B430 - E430/Inputs!$B$5 - Inputs!$B$8, 0) * I430, 0)</f>
        <v>0</v>
      </c>
      <c r="M430" s="2">
        <f t="shared" si="74"/>
        <v>547.23008918910614</v>
      </c>
      <c r="N430" s="3" t="str">
        <f t="shared" si="75"/>
        <v>Reg</v>
      </c>
      <c r="O430" s="3" t="str">
        <f t="shared" si="83"/>
        <v>Reg</v>
      </c>
      <c r="P430" s="2">
        <f t="shared" si="76"/>
        <v>0</v>
      </c>
      <c r="Q430" s="2">
        <f t="shared" si="77"/>
        <v>0</v>
      </c>
      <c r="R430" s="2">
        <f t="shared" si="78"/>
        <v>98.501053853230673</v>
      </c>
      <c r="S430" s="2">
        <f t="shared" si="79"/>
        <v>0</v>
      </c>
      <c r="T430" s="2">
        <f t="shared" si="80"/>
        <v>547.23008918910614</v>
      </c>
      <c r="U430" s="2">
        <f>IF(O430="Reg", R430 * Inputs!$B$7, 0)</f>
        <v>1.9700210770646136</v>
      </c>
      <c r="V430" s="2">
        <f>MAX(F430 + P430*Inputs!$B$15 - (Q430/Inputs!$B$16) - U430, 0)</f>
        <v>121.15629623947372</v>
      </c>
    </row>
    <row r="431" spans="1:22" x14ac:dyDescent="0.3">
      <c r="A431" s="1">
        <v>46040.875</v>
      </c>
      <c r="B431" s="2">
        <v>55.434261694929383</v>
      </c>
      <c r="C431" s="2">
        <v>2.861234688758286</v>
      </c>
      <c r="D431" s="2">
        <f t="shared" si="72"/>
        <v>32.020260384422393</v>
      </c>
      <c r="E431" s="2">
        <f t="shared" si="73"/>
        <v>31.326857840017365</v>
      </c>
      <c r="F431" s="2">
        <f t="shared" si="81"/>
        <v>121.15629623947372</v>
      </c>
      <c r="G431" s="2">
        <f t="shared" si="82"/>
        <v>0</v>
      </c>
      <c r="H431" s="2">
        <f>MIN(Inputs!$B$2, (Inputs!$B$14 - F431)/Inputs!$B$15)</f>
        <v>170</v>
      </c>
      <c r="I431" s="2">
        <f>MAX(MIN(Inputs!$B$2, F431*Inputs!$B$16, Inputs!$B$14*Inputs!$B$4 - G431), 0)</f>
        <v>121.15629623947372</v>
      </c>
      <c r="J431" s="2">
        <f>MAX(MIN(Inputs!$B$2, F431*Inputs!$B$16, (Inputs!$B$14-F431)/Inputs!$B$15)*Inputs!$B$9, 0)</f>
        <v>96.925036991578978</v>
      </c>
      <c r="K431" s="2">
        <f>MAX(E431*Inputs!$B$5 - B431 - Inputs!$B$8, 0) * H431</f>
        <v>0</v>
      </c>
      <c r="L431" s="2">
        <f>IF(B431 &gt;= D431*Inputs!$B$10, MAX(B431 - E431/Inputs!$B$5 - Inputs!$B$8, 0) * I431, 0)</f>
        <v>0</v>
      </c>
      <c r="M431" s="2">
        <f t="shared" si="74"/>
        <v>277.32527804948586</v>
      </c>
      <c r="N431" s="3" t="str">
        <f t="shared" si="75"/>
        <v>Reg</v>
      </c>
      <c r="O431" s="3" t="str">
        <f t="shared" si="83"/>
        <v>Reg</v>
      </c>
      <c r="P431" s="2">
        <f t="shared" si="76"/>
        <v>0</v>
      </c>
      <c r="Q431" s="2">
        <f t="shared" si="77"/>
        <v>0</v>
      </c>
      <c r="R431" s="2">
        <f t="shared" si="78"/>
        <v>96.925036991578978</v>
      </c>
      <c r="S431" s="2">
        <f t="shared" si="79"/>
        <v>0</v>
      </c>
      <c r="T431" s="2">
        <f t="shared" si="80"/>
        <v>277.32527804948586</v>
      </c>
      <c r="U431" s="2">
        <f>IF(O431="Reg", R431 * Inputs!$B$7, 0)</f>
        <v>1.9385007398315797</v>
      </c>
      <c r="V431" s="2">
        <f>MAX(F431 + P431*Inputs!$B$15 - (Q431/Inputs!$B$16) - U431, 0)</f>
        <v>119.21779549964214</v>
      </c>
    </row>
    <row r="432" spans="1:22" x14ac:dyDescent="0.3">
      <c r="A432" s="1">
        <v>46040.916666666657</v>
      </c>
      <c r="B432" s="2">
        <v>39.930822084012419</v>
      </c>
      <c r="C432" s="2">
        <v>10.83629010721662</v>
      </c>
      <c r="D432" s="2">
        <f t="shared" si="72"/>
        <v>32.020260384422393</v>
      </c>
      <c r="E432" s="2">
        <f t="shared" si="73"/>
        <v>22.0878142241958</v>
      </c>
      <c r="F432" s="2">
        <f t="shared" si="81"/>
        <v>119.21779549964214</v>
      </c>
      <c r="G432" s="2">
        <f t="shared" si="82"/>
        <v>0</v>
      </c>
      <c r="H432" s="2">
        <f>MIN(Inputs!$B$2, (Inputs!$B$14 - F432)/Inputs!$B$15)</f>
        <v>170</v>
      </c>
      <c r="I432" s="2">
        <f>MAX(MIN(Inputs!$B$2, F432*Inputs!$B$16, Inputs!$B$14*Inputs!$B$4 - G432), 0)</f>
        <v>119.21779549964214</v>
      </c>
      <c r="J432" s="2">
        <f>MAX(MIN(Inputs!$B$2, F432*Inputs!$B$16, (Inputs!$B$14-F432)/Inputs!$B$15)*Inputs!$B$9, 0)</f>
        <v>95.374236399713709</v>
      </c>
      <c r="K432" s="2">
        <f>MAX(E432*Inputs!$B$5 - B432 - Inputs!$B$8, 0) * H432</f>
        <v>0</v>
      </c>
      <c r="L432" s="2">
        <f>IF(B432 &gt;= D432*Inputs!$B$10, MAX(B432 - E432/Inputs!$B$5 - Inputs!$B$8, 0) * I432, 0)</f>
        <v>0</v>
      </c>
      <c r="M432" s="2">
        <f t="shared" si="74"/>
        <v>1033.5028943815569</v>
      </c>
      <c r="N432" s="3" t="str">
        <f t="shared" si="75"/>
        <v>Reg</v>
      </c>
      <c r="O432" s="3" t="str">
        <f t="shared" si="83"/>
        <v>Reg</v>
      </c>
      <c r="P432" s="2">
        <f t="shared" si="76"/>
        <v>0</v>
      </c>
      <c r="Q432" s="2">
        <f t="shared" si="77"/>
        <v>0</v>
      </c>
      <c r="R432" s="2">
        <f t="shared" si="78"/>
        <v>95.374236399713709</v>
      </c>
      <c r="S432" s="2">
        <f t="shared" si="79"/>
        <v>0</v>
      </c>
      <c r="T432" s="2">
        <f t="shared" si="80"/>
        <v>1033.5028943815569</v>
      </c>
      <c r="U432" s="2">
        <f>IF(O432="Reg", R432 * Inputs!$B$7, 0)</f>
        <v>1.9074847279942742</v>
      </c>
      <c r="V432" s="2">
        <f>MAX(F432 + P432*Inputs!$B$15 - (Q432/Inputs!$B$16) - U432, 0)</f>
        <v>117.31031077164786</v>
      </c>
    </row>
    <row r="433" spans="1:22" x14ac:dyDescent="0.3">
      <c r="A433" s="1">
        <v>46040.958333333343</v>
      </c>
      <c r="B433" s="2">
        <v>39.260078051336293</v>
      </c>
      <c r="C433" s="2">
        <v>7.3657363973179573</v>
      </c>
      <c r="D433" s="2">
        <f t="shared" si="72"/>
        <v>32.020260384422393</v>
      </c>
      <c r="E433" s="2">
        <f t="shared" si="73"/>
        <v>15.432677210193729</v>
      </c>
      <c r="F433" s="2">
        <f t="shared" si="81"/>
        <v>117.31031077164786</v>
      </c>
      <c r="G433" s="2">
        <f t="shared" si="82"/>
        <v>0</v>
      </c>
      <c r="H433" s="2">
        <f>MIN(Inputs!$B$2, (Inputs!$B$14 - F433)/Inputs!$B$15)</f>
        <v>170</v>
      </c>
      <c r="I433" s="2">
        <f>MAX(MIN(Inputs!$B$2, F433*Inputs!$B$16, Inputs!$B$14*Inputs!$B$4 - G433), 0)</f>
        <v>117.31031077164786</v>
      </c>
      <c r="J433" s="2">
        <f>MAX(MIN(Inputs!$B$2, F433*Inputs!$B$16, (Inputs!$B$14-F433)/Inputs!$B$15)*Inputs!$B$9, 0)</f>
        <v>93.848248617318291</v>
      </c>
      <c r="K433" s="2">
        <f>MAX(E433*Inputs!$B$5 - B433 - Inputs!$B$8, 0) * H433</f>
        <v>0</v>
      </c>
      <c r="L433" s="2">
        <f>IF(B433 &gt;= D433*Inputs!$B$10, MAX(B433 - E433/Inputs!$B$5 - Inputs!$B$8, 0) * I433, 0)</f>
        <v>202.1191967266889</v>
      </c>
      <c r="M433" s="2">
        <f t="shared" si="74"/>
        <v>691.26146066512604</v>
      </c>
      <c r="N433" s="3" t="str">
        <f t="shared" si="75"/>
        <v>Reg</v>
      </c>
      <c r="O433" s="3" t="str">
        <f t="shared" si="83"/>
        <v>Reg</v>
      </c>
      <c r="P433" s="2">
        <f t="shared" si="76"/>
        <v>0</v>
      </c>
      <c r="Q433" s="2">
        <f t="shared" si="77"/>
        <v>0</v>
      </c>
      <c r="R433" s="2">
        <f t="shared" si="78"/>
        <v>93.848248617318291</v>
      </c>
      <c r="S433" s="2">
        <f t="shared" si="79"/>
        <v>0</v>
      </c>
      <c r="T433" s="2">
        <f t="shared" si="80"/>
        <v>691.26146066512604</v>
      </c>
      <c r="U433" s="2">
        <f>IF(O433="Reg", R433 * Inputs!$B$7, 0)</f>
        <v>1.8769649723463659</v>
      </c>
      <c r="V433" s="2">
        <f>MAX(F433 + P433*Inputs!$B$15 - (Q433/Inputs!$B$16) - U433, 0)</f>
        <v>115.43334579930149</v>
      </c>
    </row>
    <row r="434" spans="1:22" x14ac:dyDescent="0.3">
      <c r="A434" s="1">
        <v>46041</v>
      </c>
      <c r="B434" s="2">
        <v>32.324215607098871</v>
      </c>
      <c r="C434" s="2">
        <v>9.8546994092827518</v>
      </c>
      <c r="D434" s="2">
        <f t="shared" si="72"/>
        <v>31.020570679825127</v>
      </c>
      <c r="E434" s="2">
        <f t="shared" si="73"/>
        <v>8.8893308683043468</v>
      </c>
      <c r="F434" s="2">
        <f t="shared" si="81"/>
        <v>115.43334579930149</v>
      </c>
      <c r="G434" s="2">
        <f t="shared" si="82"/>
        <v>0</v>
      </c>
      <c r="H434" s="2">
        <f>MIN(Inputs!$B$2, (Inputs!$B$14 - F434)/Inputs!$B$15)</f>
        <v>170</v>
      </c>
      <c r="I434" s="2">
        <f>MAX(MIN(Inputs!$B$2, F434*Inputs!$B$16, Inputs!$B$14*Inputs!$B$4 - G434), 0)</f>
        <v>115.43334579930149</v>
      </c>
      <c r="J434" s="2">
        <f>MAX(MIN(Inputs!$B$2, F434*Inputs!$B$16, (Inputs!$B$14-F434)/Inputs!$B$15)*Inputs!$B$9, 0)</f>
        <v>92.346676639441199</v>
      </c>
      <c r="K434" s="2">
        <f>MAX(E434*Inputs!$B$5 - B434 - Inputs!$B$8, 0) * H434</f>
        <v>0</v>
      </c>
      <c r="L434" s="2">
        <f>IF(B434 &gt;= D434*Inputs!$B$10, MAX(B434 - E434/Inputs!$B$5 - Inputs!$B$8, 0) * I434, 0)</f>
        <v>0</v>
      </c>
      <c r="M434" s="2">
        <f t="shared" si="74"/>
        <v>910.04873972792643</v>
      </c>
      <c r="N434" s="3" t="str">
        <f t="shared" si="75"/>
        <v>Reg</v>
      </c>
      <c r="O434" s="3" t="str">
        <f t="shared" si="83"/>
        <v>Reg</v>
      </c>
      <c r="P434" s="2">
        <f t="shared" si="76"/>
        <v>0</v>
      </c>
      <c r="Q434" s="2">
        <f t="shared" si="77"/>
        <v>0</v>
      </c>
      <c r="R434" s="2">
        <f t="shared" si="78"/>
        <v>92.346676639441199</v>
      </c>
      <c r="S434" s="2">
        <f t="shared" si="79"/>
        <v>0</v>
      </c>
      <c r="T434" s="2">
        <f t="shared" si="80"/>
        <v>910.04873972792643</v>
      </c>
      <c r="U434" s="2">
        <f>IF(O434="Reg", R434 * Inputs!$B$7, 0)</f>
        <v>1.8469335327888241</v>
      </c>
      <c r="V434" s="2">
        <f>MAX(F434 + P434*Inputs!$B$15 - (Q434/Inputs!$B$16) - U434, 0)</f>
        <v>113.58641226651267</v>
      </c>
    </row>
    <row r="435" spans="1:22" x14ac:dyDescent="0.3">
      <c r="A435" s="1">
        <v>46041.041666666657</v>
      </c>
      <c r="B435" s="2">
        <v>14.328040818109759</v>
      </c>
      <c r="C435" s="2">
        <v>50.975495835164388</v>
      </c>
      <c r="D435" s="2">
        <f t="shared" si="72"/>
        <v>31.020570679825127</v>
      </c>
      <c r="E435" s="2">
        <f t="shared" si="73"/>
        <v>4.3990645020257277</v>
      </c>
      <c r="F435" s="2">
        <f t="shared" si="81"/>
        <v>113.58641226651267</v>
      </c>
      <c r="G435" s="2">
        <f t="shared" si="82"/>
        <v>0</v>
      </c>
      <c r="H435" s="2">
        <f>MIN(Inputs!$B$2, (Inputs!$B$14 - F435)/Inputs!$B$15)</f>
        <v>170</v>
      </c>
      <c r="I435" s="2">
        <f>MAX(MIN(Inputs!$B$2, F435*Inputs!$B$16, Inputs!$B$14*Inputs!$B$4 - G435), 0)</f>
        <v>113.58641226651267</v>
      </c>
      <c r="J435" s="2">
        <f>MAX(MIN(Inputs!$B$2, F435*Inputs!$B$16, (Inputs!$B$14-F435)/Inputs!$B$15)*Inputs!$B$9, 0)</f>
        <v>90.869129813210137</v>
      </c>
      <c r="K435" s="2">
        <f>MAX(E435*Inputs!$B$5 - B435 - Inputs!$B$8, 0) * H435</f>
        <v>0</v>
      </c>
      <c r="L435" s="2">
        <f>IF(B435 &gt;= D435*Inputs!$B$10, MAX(B435 - E435/Inputs!$B$5 - Inputs!$B$8, 0) * I435, 0)</f>
        <v>0</v>
      </c>
      <c r="M435" s="2">
        <f t="shared" si="74"/>
        <v>4632.0989483383055</v>
      </c>
      <c r="N435" s="3" t="str">
        <f t="shared" si="75"/>
        <v>Reg</v>
      </c>
      <c r="O435" s="3" t="str">
        <f t="shared" si="83"/>
        <v>Reg</v>
      </c>
      <c r="P435" s="2">
        <f t="shared" si="76"/>
        <v>0</v>
      </c>
      <c r="Q435" s="2">
        <f t="shared" si="77"/>
        <v>0</v>
      </c>
      <c r="R435" s="2">
        <f t="shared" si="78"/>
        <v>90.869129813210137</v>
      </c>
      <c r="S435" s="2">
        <f t="shared" si="79"/>
        <v>0</v>
      </c>
      <c r="T435" s="2">
        <f t="shared" si="80"/>
        <v>4632.0989483383055</v>
      </c>
      <c r="U435" s="2">
        <f>IF(O435="Reg", R435 * Inputs!$B$7, 0)</f>
        <v>1.8173825962642027</v>
      </c>
      <c r="V435" s="2">
        <f>MAX(F435 + P435*Inputs!$B$15 - (Q435/Inputs!$B$16) - U435, 0)</f>
        <v>111.76902967024847</v>
      </c>
    </row>
    <row r="436" spans="1:22" x14ac:dyDescent="0.3">
      <c r="A436" s="1">
        <v>46041.083333333343</v>
      </c>
      <c r="B436" s="2">
        <v>6.6837287846174487</v>
      </c>
      <c r="C436" s="2">
        <v>1.6307172320764871</v>
      </c>
      <c r="D436" s="2">
        <f t="shared" si="72"/>
        <v>31.020570679825127</v>
      </c>
      <c r="E436" s="2">
        <f t="shared" si="73"/>
        <v>2.0110576990074347</v>
      </c>
      <c r="F436" s="2">
        <f t="shared" si="81"/>
        <v>111.76902967024847</v>
      </c>
      <c r="G436" s="2">
        <f t="shared" si="82"/>
        <v>0</v>
      </c>
      <c r="H436" s="2">
        <f>MIN(Inputs!$B$2, (Inputs!$B$14 - F436)/Inputs!$B$15)</f>
        <v>170</v>
      </c>
      <c r="I436" s="2">
        <f>MAX(MIN(Inputs!$B$2, F436*Inputs!$B$16, Inputs!$B$14*Inputs!$B$4 - G436), 0)</f>
        <v>111.76902967024847</v>
      </c>
      <c r="J436" s="2">
        <f>MAX(MIN(Inputs!$B$2, F436*Inputs!$B$16, (Inputs!$B$14-F436)/Inputs!$B$15)*Inputs!$B$9, 0)</f>
        <v>89.415223736198783</v>
      </c>
      <c r="K436" s="2">
        <f>MAX(E436*Inputs!$B$5 - B436 - Inputs!$B$8, 0) * H436</f>
        <v>0</v>
      </c>
      <c r="L436" s="2">
        <f>IF(B436 &gt;= D436*Inputs!$B$10, MAX(B436 - E436/Inputs!$B$5 - Inputs!$B$8, 0) * I436, 0)</f>
        <v>0</v>
      </c>
      <c r="M436" s="2">
        <f t="shared" si="74"/>
        <v>145.8109461565939</v>
      </c>
      <c r="N436" s="3" t="str">
        <f t="shared" si="75"/>
        <v>Reg</v>
      </c>
      <c r="O436" s="3" t="str">
        <f t="shared" si="83"/>
        <v>Reg</v>
      </c>
      <c r="P436" s="2">
        <f t="shared" si="76"/>
        <v>0</v>
      </c>
      <c r="Q436" s="2">
        <f t="shared" si="77"/>
        <v>0</v>
      </c>
      <c r="R436" s="2">
        <f t="shared" si="78"/>
        <v>89.415223736198783</v>
      </c>
      <c r="S436" s="2">
        <f t="shared" si="79"/>
        <v>0</v>
      </c>
      <c r="T436" s="2">
        <f t="shared" si="80"/>
        <v>145.8109461565939</v>
      </c>
      <c r="U436" s="2">
        <f>IF(O436="Reg", R436 * Inputs!$B$7, 0)</f>
        <v>1.7883044747239758</v>
      </c>
      <c r="V436" s="2">
        <f>MAX(F436 + P436*Inputs!$B$15 - (Q436/Inputs!$B$16) - U436, 0)</f>
        <v>109.9807251955245</v>
      </c>
    </row>
    <row r="437" spans="1:22" x14ac:dyDescent="0.3">
      <c r="A437" s="1">
        <v>46041.125</v>
      </c>
      <c r="B437" s="2">
        <v>0</v>
      </c>
      <c r="C437" s="2">
        <v>2.364658263536128</v>
      </c>
      <c r="D437" s="2">
        <f t="shared" si="72"/>
        <v>31.020570679825127</v>
      </c>
      <c r="E437" s="2">
        <f t="shared" si="73"/>
        <v>0.8971029015711931</v>
      </c>
      <c r="F437" s="2">
        <f t="shared" si="81"/>
        <v>109.9807251955245</v>
      </c>
      <c r="G437" s="2">
        <f t="shared" si="82"/>
        <v>0</v>
      </c>
      <c r="H437" s="2">
        <f>MIN(Inputs!$B$2, (Inputs!$B$14 - F437)/Inputs!$B$15)</f>
        <v>170</v>
      </c>
      <c r="I437" s="2">
        <f>MAX(MIN(Inputs!$B$2, F437*Inputs!$B$16, Inputs!$B$14*Inputs!$B$4 - G437), 0)</f>
        <v>109.9807251955245</v>
      </c>
      <c r="J437" s="2">
        <f>MAX(MIN(Inputs!$B$2, F437*Inputs!$B$16, (Inputs!$B$14-F437)/Inputs!$B$15)*Inputs!$B$9, 0)</f>
        <v>87.984580156419611</v>
      </c>
      <c r="K437" s="2">
        <f>MAX(E437*Inputs!$B$5 - B437 - Inputs!$B$8, 0) * H437</f>
        <v>0</v>
      </c>
      <c r="L437" s="2">
        <f>IF(B437 &gt;= D437*Inputs!$B$10, MAX(B437 - E437/Inputs!$B$5 - Inputs!$B$8, 0) * I437, 0)</f>
        <v>0</v>
      </c>
      <c r="M437" s="2">
        <f t="shared" si="74"/>
        <v>208.05346453063447</v>
      </c>
      <c r="N437" s="3" t="str">
        <f t="shared" si="75"/>
        <v>Reg</v>
      </c>
      <c r="O437" s="3" t="str">
        <f t="shared" si="83"/>
        <v>Reg</v>
      </c>
      <c r="P437" s="2">
        <f t="shared" si="76"/>
        <v>0</v>
      </c>
      <c r="Q437" s="2">
        <f t="shared" si="77"/>
        <v>0</v>
      </c>
      <c r="R437" s="2">
        <f t="shared" si="78"/>
        <v>87.984580156419611</v>
      </c>
      <c r="S437" s="2">
        <f t="shared" si="79"/>
        <v>0</v>
      </c>
      <c r="T437" s="2">
        <f t="shared" si="80"/>
        <v>208.05346453063447</v>
      </c>
      <c r="U437" s="2">
        <f>IF(O437="Reg", R437 * Inputs!$B$7, 0)</f>
        <v>1.7596916031283922</v>
      </c>
      <c r="V437" s="2">
        <f>MAX(F437 + P437*Inputs!$B$15 - (Q437/Inputs!$B$16) - U437, 0)</f>
        <v>108.22103359239611</v>
      </c>
    </row>
    <row r="438" spans="1:22" x14ac:dyDescent="0.3">
      <c r="A438" s="1">
        <v>46041.166666666657</v>
      </c>
      <c r="B438" s="2">
        <v>0</v>
      </c>
      <c r="C438" s="2">
        <v>7.1280695911366072</v>
      </c>
      <c r="D438" s="2">
        <f t="shared" si="72"/>
        <v>31.020570679825127</v>
      </c>
      <c r="E438" s="2">
        <f t="shared" si="73"/>
        <v>1.7136608985843524</v>
      </c>
      <c r="F438" s="2">
        <f t="shared" si="81"/>
        <v>108.22103359239611</v>
      </c>
      <c r="G438" s="2">
        <f t="shared" si="82"/>
        <v>0</v>
      </c>
      <c r="H438" s="2">
        <f>MIN(Inputs!$B$2, (Inputs!$B$14 - F438)/Inputs!$B$15)</f>
        <v>170</v>
      </c>
      <c r="I438" s="2">
        <f>MAX(MIN(Inputs!$B$2, F438*Inputs!$B$16, Inputs!$B$14*Inputs!$B$4 - G438), 0)</f>
        <v>108.22103359239611</v>
      </c>
      <c r="J438" s="2">
        <f>MAX(MIN(Inputs!$B$2, F438*Inputs!$B$16, (Inputs!$B$14-F438)/Inputs!$B$15)*Inputs!$B$9, 0)</f>
        <v>86.5768268739169</v>
      </c>
      <c r="K438" s="2">
        <f>MAX(E438*Inputs!$B$5 - B438 - Inputs!$B$8, 0) * H438</f>
        <v>0</v>
      </c>
      <c r="L438" s="2">
        <f>IF(B438 &gt;= D438*Inputs!$B$10, MAX(B438 - E438/Inputs!$B$5 - Inputs!$B$8, 0) * I438, 0)</f>
        <v>0</v>
      </c>
      <c r="M438" s="2">
        <f t="shared" si="74"/>
        <v>617.12564693706565</v>
      </c>
      <c r="N438" s="3" t="str">
        <f t="shared" si="75"/>
        <v>Reg</v>
      </c>
      <c r="O438" s="3" t="str">
        <f t="shared" si="83"/>
        <v>Reg</v>
      </c>
      <c r="P438" s="2">
        <f t="shared" si="76"/>
        <v>0</v>
      </c>
      <c r="Q438" s="2">
        <f t="shared" si="77"/>
        <v>0</v>
      </c>
      <c r="R438" s="2">
        <f t="shared" si="78"/>
        <v>86.5768268739169</v>
      </c>
      <c r="S438" s="2">
        <f t="shared" si="79"/>
        <v>0</v>
      </c>
      <c r="T438" s="2">
        <f t="shared" si="80"/>
        <v>617.12564693706565</v>
      </c>
      <c r="U438" s="2">
        <f>IF(O438="Reg", R438 * Inputs!$B$7, 0)</f>
        <v>1.731536537478338</v>
      </c>
      <c r="V438" s="2">
        <f>MAX(F438 + P438*Inputs!$B$15 - (Q438/Inputs!$B$16) - U438, 0)</f>
        <v>106.48949705491778</v>
      </c>
    </row>
    <row r="439" spans="1:22" x14ac:dyDescent="0.3">
      <c r="A439" s="1">
        <v>46041.208333333343</v>
      </c>
      <c r="B439" s="2">
        <v>0</v>
      </c>
      <c r="C439" s="2">
        <v>9.3264905742668418</v>
      </c>
      <c r="D439" s="2">
        <f t="shared" si="72"/>
        <v>31.020570679825127</v>
      </c>
      <c r="E439" s="2">
        <f t="shared" si="73"/>
        <v>3.2742507144677204</v>
      </c>
      <c r="F439" s="2">
        <f t="shared" si="81"/>
        <v>106.48949705491778</v>
      </c>
      <c r="G439" s="2">
        <f t="shared" si="82"/>
        <v>0</v>
      </c>
      <c r="H439" s="2">
        <f>MIN(Inputs!$B$2, (Inputs!$B$14 - F439)/Inputs!$B$15)</f>
        <v>170</v>
      </c>
      <c r="I439" s="2">
        <f>MAX(MIN(Inputs!$B$2, F439*Inputs!$B$16, Inputs!$B$14*Inputs!$B$4 - G439), 0)</f>
        <v>106.48949705491778</v>
      </c>
      <c r="J439" s="2">
        <f>MAX(MIN(Inputs!$B$2, F439*Inputs!$B$16, (Inputs!$B$14-F439)/Inputs!$B$15)*Inputs!$B$9, 0)</f>
        <v>85.19159764393423</v>
      </c>
      <c r="K439" s="2">
        <f>MAX(E439*Inputs!$B$5 - B439 - Inputs!$B$8, 0) * H439</f>
        <v>0</v>
      </c>
      <c r="L439" s="2">
        <f>IF(B439 &gt;= D439*Inputs!$B$10, MAX(B439 - E439/Inputs!$B$5 - Inputs!$B$8, 0) * I439, 0)</f>
        <v>0</v>
      </c>
      <c r="M439" s="2">
        <f t="shared" si="74"/>
        <v>794.53863243288583</v>
      </c>
      <c r="N439" s="3" t="str">
        <f t="shared" si="75"/>
        <v>Reg</v>
      </c>
      <c r="O439" s="3" t="str">
        <f t="shared" si="83"/>
        <v>Reg</v>
      </c>
      <c r="P439" s="2">
        <f t="shared" si="76"/>
        <v>0</v>
      </c>
      <c r="Q439" s="2">
        <f t="shared" si="77"/>
        <v>0</v>
      </c>
      <c r="R439" s="2">
        <f t="shared" si="78"/>
        <v>85.19159764393423</v>
      </c>
      <c r="S439" s="2">
        <f t="shared" si="79"/>
        <v>0</v>
      </c>
      <c r="T439" s="2">
        <f t="shared" si="80"/>
        <v>794.53863243288583</v>
      </c>
      <c r="U439" s="2">
        <f>IF(O439="Reg", R439 * Inputs!$B$7, 0)</f>
        <v>1.7038319528786847</v>
      </c>
      <c r="V439" s="2">
        <f>MAX(F439 + P439*Inputs!$B$15 - (Q439/Inputs!$B$16) - U439, 0)</f>
        <v>104.78566510203909</v>
      </c>
    </row>
    <row r="440" spans="1:22" x14ac:dyDescent="0.3">
      <c r="A440" s="1">
        <v>46041.25</v>
      </c>
      <c r="B440" s="2">
        <v>5.3826174094271586</v>
      </c>
      <c r="C440" s="2">
        <v>10.339751254721451</v>
      </c>
      <c r="D440" s="2">
        <f t="shared" si="72"/>
        <v>31.020570679825127</v>
      </c>
      <c r="E440" s="2">
        <f t="shared" si="73"/>
        <v>6.2133710545681664</v>
      </c>
      <c r="F440" s="2">
        <f t="shared" si="81"/>
        <v>104.78566510203909</v>
      </c>
      <c r="G440" s="2">
        <f t="shared" si="82"/>
        <v>0</v>
      </c>
      <c r="H440" s="2">
        <f>MIN(Inputs!$B$2, (Inputs!$B$14 - F440)/Inputs!$B$15)</f>
        <v>170</v>
      </c>
      <c r="I440" s="2">
        <f>MAX(MIN(Inputs!$B$2, F440*Inputs!$B$16, Inputs!$B$14*Inputs!$B$4 - G440), 0)</f>
        <v>104.78566510203909</v>
      </c>
      <c r="J440" s="2">
        <f>MAX(MIN(Inputs!$B$2, F440*Inputs!$B$16, (Inputs!$B$14-F440)/Inputs!$B$15)*Inputs!$B$9, 0)</f>
        <v>83.82853208163128</v>
      </c>
      <c r="K440" s="2">
        <f>MAX(E440*Inputs!$B$5 - B440 - Inputs!$B$8, 0) * H440</f>
        <v>0</v>
      </c>
      <c r="L440" s="2">
        <f>IF(B440 &gt;= D440*Inputs!$B$10, MAX(B440 - E440/Inputs!$B$5 - Inputs!$B$8, 0) * I440, 0)</f>
        <v>0</v>
      </c>
      <c r="M440" s="2">
        <f t="shared" si="74"/>
        <v>866.76616977250444</v>
      </c>
      <c r="N440" s="3" t="str">
        <f t="shared" si="75"/>
        <v>Reg</v>
      </c>
      <c r="O440" s="3" t="str">
        <f t="shared" si="83"/>
        <v>Reg</v>
      </c>
      <c r="P440" s="2">
        <f t="shared" si="76"/>
        <v>0</v>
      </c>
      <c r="Q440" s="2">
        <f t="shared" si="77"/>
        <v>0</v>
      </c>
      <c r="R440" s="2">
        <f t="shared" si="78"/>
        <v>83.82853208163128</v>
      </c>
      <c r="S440" s="2">
        <f t="shared" si="79"/>
        <v>0</v>
      </c>
      <c r="T440" s="2">
        <f t="shared" si="80"/>
        <v>866.76616977250444</v>
      </c>
      <c r="U440" s="2">
        <f>IF(O440="Reg", R440 * Inputs!$B$7, 0)</f>
        <v>1.6765706416326256</v>
      </c>
      <c r="V440" s="2">
        <f>MAX(F440 + P440*Inputs!$B$15 - (Q440/Inputs!$B$16) - U440, 0)</f>
        <v>103.10909446040647</v>
      </c>
    </row>
    <row r="441" spans="1:22" x14ac:dyDescent="0.3">
      <c r="A441" s="1">
        <v>46041.291666666657</v>
      </c>
      <c r="B441" s="2">
        <v>0</v>
      </c>
      <c r="C441" s="2">
        <v>4.1123686873378116</v>
      </c>
      <c r="D441" s="2">
        <f t="shared" si="72"/>
        <v>31.020570679825127</v>
      </c>
      <c r="E441" s="2">
        <f t="shared" si="73"/>
        <v>10.132170284248419</v>
      </c>
      <c r="F441" s="2">
        <f t="shared" si="81"/>
        <v>103.10909446040647</v>
      </c>
      <c r="G441" s="2">
        <f t="shared" si="82"/>
        <v>0</v>
      </c>
      <c r="H441" s="2">
        <f>MIN(Inputs!$B$2, (Inputs!$B$14 - F441)/Inputs!$B$15)</f>
        <v>170</v>
      </c>
      <c r="I441" s="2">
        <f>MAX(MIN(Inputs!$B$2, F441*Inputs!$B$16, Inputs!$B$14*Inputs!$B$4 - G441), 0)</f>
        <v>103.10909446040647</v>
      </c>
      <c r="J441" s="2">
        <f>MAX(MIN(Inputs!$B$2, F441*Inputs!$B$16, (Inputs!$B$14-F441)/Inputs!$B$15)*Inputs!$B$9, 0)</f>
        <v>82.487275568325174</v>
      </c>
      <c r="K441" s="2">
        <f>MAX(E441*Inputs!$B$5 - B441 - Inputs!$B$8, 0) * H441</f>
        <v>0</v>
      </c>
      <c r="L441" s="2">
        <f>IF(B441 &gt;= D441*Inputs!$B$10, MAX(B441 - E441/Inputs!$B$5 - Inputs!$B$8, 0) * I441, 0)</f>
        <v>0</v>
      </c>
      <c r="M441" s="2">
        <f t="shared" si="74"/>
        <v>339.21808915098575</v>
      </c>
      <c r="N441" s="3" t="str">
        <f t="shared" si="75"/>
        <v>Reg</v>
      </c>
      <c r="O441" s="3" t="str">
        <f t="shared" si="83"/>
        <v>Reg</v>
      </c>
      <c r="P441" s="2">
        <f t="shared" si="76"/>
        <v>0</v>
      </c>
      <c r="Q441" s="2">
        <f t="shared" si="77"/>
        <v>0</v>
      </c>
      <c r="R441" s="2">
        <f t="shared" si="78"/>
        <v>82.487275568325174</v>
      </c>
      <c r="S441" s="2">
        <f t="shared" si="79"/>
        <v>0</v>
      </c>
      <c r="T441" s="2">
        <f t="shared" si="80"/>
        <v>339.21808915098575</v>
      </c>
      <c r="U441" s="2">
        <f>IF(O441="Reg", R441 * Inputs!$B$7, 0)</f>
        <v>1.6497455113665036</v>
      </c>
      <c r="V441" s="2">
        <f>MAX(F441 + P441*Inputs!$B$15 - (Q441/Inputs!$B$16) - U441, 0)</f>
        <v>101.45934894903996</v>
      </c>
    </row>
    <row r="442" spans="1:22" x14ac:dyDescent="0.3">
      <c r="A442" s="1">
        <v>46041.333333333343</v>
      </c>
      <c r="B442" s="2">
        <v>0</v>
      </c>
      <c r="C442" s="2">
        <v>6.2367748262443117</v>
      </c>
      <c r="D442" s="2">
        <f t="shared" si="72"/>
        <v>31.020570679825127</v>
      </c>
      <c r="E442" s="2">
        <f t="shared" si="73"/>
        <v>16.742093111186506</v>
      </c>
      <c r="F442" s="2">
        <f t="shared" si="81"/>
        <v>101.45934894903996</v>
      </c>
      <c r="G442" s="2">
        <f t="shared" si="82"/>
        <v>0</v>
      </c>
      <c r="H442" s="2">
        <f>MIN(Inputs!$B$2, (Inputs!$B$14 - F442)/Inputs!$B$15)</f>
        <v>170</v>
      </c>
      <c r="I442" s="2">
        <f>MAX(MIN(Inputs!$B$2, F442*Inputs!$B$16, Inputs!$B$14*Inputs!$B$4 - G442), 0)</f>
        <v>101.45934894903996</v>
      </c>
      <c r="J442" s="2">
        <f>MAX(MIN(Inputs!$B$2, F442*Inputs!$B$16, (Inputs!$B$14-F442)/Inputs!$B$15)*Inputs!$B$9, 0)</f>
        <v>81.167479159231974</v>
      </c>
      <c r="K442" s="2">
        <f>MAX(E442*Inputs!$B$5 - B442 - Inputs!$B$8, 0) * H442</f>
        <v>0</v>
      </c>
      <c r="L442" s="2">
        <f>IF(B442 &gt;= D442*Inputs!$B$10, MAX(B442 - E442/Inputs!$B$5 - Inputs!$B$8, 0) * I442, 0)</f>
        <v>0</v>
      </c>
      <c r="M442" s="2">
        <f t="shared" si="74"/>
        <v>506.22329073000776</v>
      </c>
      <c r="N442" s="3" t="str">
        <f t="shared" si="75"/>
        <v>Reg</v>
      </c>
      <c r="O442" s="3" t="str">
        <f t="shared" si="83"/>
        <v>Reg</v>
      </c>
      <c r="P442" s="2">
        <f t="shared" si="76"/>
        <v>0</v>
      </c>
      <c r="Q442" s="2">
        <f t="shared" si="77"/>
        <v>0</v>
      </c>
      <c r="R442" s="2">
        <f t="shared" si="78"/>
        <v>81.167479159231974</v>
      </c>
      <c r="S442" s="2">
        <f t="shared" si="79"/>
        <v>0</v>
      </c>
      <c r="T442" s="2">
        <f t="shared" si="80"/>
        <v>506.22329073000776</v>
      </c>
      <c r="U442" s="2">
        <f>IF(O442="Reg", R442 * Inputs!$B$7, 0)</f>
        <v>1.6233495831846394</v>
      </c>
      <c r="V442" s="2">
        <f>MAX(F442 + P442*Inputs!$B$15 - (Q442/Inputs!$B$16) - U442, 0)</f>
        <v>99.835999365855329</v>
      </c>
    </row>
    <row r="443" spans="1:22" x14ac:dyDescent="0.3">
      <c r="A443" s="1">
        <v>46041.375</v>
      </c>
      <c r="B443" s="2">
        <v>4.8993479820789556</v>
      </c>
      <c r="C443" s="2">
        <v>3.0479312329726258</v>
      </c>
      <c r="D443" s="2">
        <f t="shared" si="72"/>
        <v>31.020570679825127</v>
      </c>
      <c r="E443" s="2">
        <f t="shared" si="73"/>
        <v>23.583813869667893</v>
      </c>
      <c r="F443" s="2">
        <f t="shared" si="81"/>
        <v>99.835999365855329</v>
      </c>
      <c r="G443" s="2">
        <f t="shared" si="82"/>
        <v>0</v>
      </c>
      <c r="H443" s="2">
        <f>MIN(Inputs!$B$2, (Inputs!$B$14 - F443)/Inputs!$B$15)</f>
        <v>170</v>
      </c>
      <c r="I443" s="2">
        <f>MAX(MIN(Inputs!$B$2, F443*Inputs!$B$16, Inputs!$B$14*Inputs!$B$4 - G443), 0)</f>
        <v>99.835999365855329</v>
      </c>
      <c r="J443" s="2">
        <f>MAX(MIN(Inputs!$B$2, F443*Inputs!$B$16, (Inputs!$B$14-F443)/Inputs!$B$15)*Inputs!$B$9, 0)</f>
        <v>79.868799492684275</v>
      </c>
      <c r="K443" s="2">
        <f>MAX(E443*Inputs!$B$5 - B443 - Inputs!$B$8, 0) * H443</f>
        <v>0</v>
      </c>
      <c r="L443" s="2">
        <f>IF(B443 &gt;= D443*Inputs!$B$10, MAX(B443 - E443/Inputs!$B$5 - Inputs!$B$8, 0) * I443, 0)</f>
        <v>0</v>
      </c>
      <c r="M443" s="2">
        <f t="shared" si="74"/>
        <v>243.4346085137806</v>
      </c>
      <c r="N443" s="3" t="str">
        <f t="shared" si="75"/>
        <v>Reg</v>
      </c>
      <c r="O443" s="3" t="str">
        <f t="shared" si="83"/>
        <v>Reg</v>
      </c>
      <c r="P443" s="2">
        <f t="shared" si="76"/>
        <v>0</v>
      </c>
      <c r="Q443" s="2">
        <f t="shared" si="77"/>
        <v>0</v>
      </c>
      <c r="R443" s="2">
        <f t="shared" si="78"/>
        <v>79.868799492684275</v>
      </c>
      <c r="S443" s="2">
        <f t="shared" si="79"/>
        <v>0</v>
      </c>
      <c r="T443" s="2">
        <f t="shared" si="80"/>
        <v>243.4346085137806</v>
      </c>
      <c r="U443" s="2">
        <f>IF(O443="Reg", R443 * Inputs!$B$7, 0)</f>
        <v>1.5973759898536855</v>
      </c>
      <c r="V443" s="2">
        <f>MAX(F443 + P443*Inputs!$B$15 - (Q443/Inputs!$B$16) - U443, 0)</f>
        <v>98.238623376001641</v>
      </c>
    </row>
    <row r="444" spans="1:22" x14ac:dyDescent="0.3">
      <c r="A444" s="1">
        <v>46041.416666666657</v>
      </c>
      <c r="B444" s="2">
        <v>9.3635388953002092</v>
      </c>
      <c r="C444" s="2">
        <v>16.511966988839461</v>
      </c>
      <c r="D444" s="2">
        <f t="shared" si="72"/>
        <v>31.020570679825127</v>
      </c>
      <c r="E444" s="2">
        <f t="shared" si="73"/>
        <v>31.529965245934914</v>
      </c>
      <c r="F444" s="2">
        <f t="shared" si="81"/>
        <v>98.238623376001641</v>
      </c>
      <c r="G444" s="2">
        <f t="shared" si="82"/>
        <v>0</v>
      </c>
      <c r="H444" s="2">
        <f>MIN(Inputs!$B$2, (Inputs!$B$14 - F444)/Inputs!$B$15)</f>
        <v>170</v>
      </c>
      <c r="I444" s="2">
        <f>MAX(MIN(Inputs!$B$2, F444*Inputs!$B$16, Inputs!$B$14*Inputs!$B$4 - G444), 0)</f>
        <v>98.238623376001641</v>
      </c>
      <c r="J444" s="2">
        <f>MAX(MIN(Inputs!$B$2, F444*Inputs!$B$16, (Inputs!$B$14-F444)/Inputs!$B$15)*Inputs!$B$9, 0)</f>
        <v>78.590898700801318</v>
      </c>
      <c r="K444" s="2">
        <f>MAX(E444*Inputs!$B$5 - B444 - Inputs!$B$8, 0) * H444</f>
        <v>0</v>
      </c>
      <c r="L444" s="2">
        <f>IF(B444 &gt;= D444*Inputs!$B$10, MAX(B444 - E444/Inputs!$B$5 - Inputs!$B$8, 0) * I444, 0)</f>
        <v>0</v>
      </c>
      <c r="M444" s="2">
        <f t="shared" si="74"/>
        <v>1297.6903249708575</v>
      </c>
      <c r="N444" s="3" t="str">
        <f t="shared" si="75"/>
        <v>Reg</v>
      </c>
      <c r="O444" s="3" t="str">
        <f t="shared" si="83"/>
        <v>Reg</v>
      </c>
      <c r="P444" s="2">
        <f t="shared" si="76"/>
        <v>0</v>
      </c>
      <c r="Q444" s="2">
        <f t="shared" si="77"/>
        <v>0</v>
      </c>
      <c r="R444" s="2">
        <f t="shared" si="78"/>
        <v>78.590898700801318</v>
      </c>
      <c r="S444" s="2">
        <f t="shared" si="79"/>
        <v>0</v>
      </c>
      <c r="T444" s="2">
        <f t="shared" si="80"/>
        <v>1297.6903249708575</v>
      </c>
      <c r="U444" s="2">
        <f>IF(O444="Reg", R444 * Inputs!$B$7, 0)</f>
        <v>1.5718179740160263</v>
      </c>
      <c r="V444" s="2">
        <f>MAX(F444 + P444*Inputs!$B$15 - (Q444/Inputs!$B$16) - U444, 0)</f>
        <v>96.666805401985613</v>
      </c>
    </row>
    <row r="445" spans="1:22" x14ac:dyDescent="0.3">
      <c r="A445" s="1">
        <v>46041.458333333343</v>
      </c>
      <c r="B445" s="2">
        <v>17.634722040602679</v>
      </c>
      <c r="C445" s="2">
        <v>2.1818634819010221</v>
      </c>
      <c r="D445" s="2">
        <f t="shared" si="72"/>
        <v>31.020570679825127</v>
      </c>
      <c r="E445" s="2">
        <f t="shared" si="73"/>
        <v>41.410429617990303</v>
      </c>
      <c r="F445" s="2">
        <f t="shared" si="81"/>
        <v>96.666805401985613</v>
      </c>
      <c r="G445" s="2">
        <f t="shared" si="82"/>
        <v>0</v>
      </c>
      <c r="H445" s="2">
        <f>MIN(Inputs!$B$2, (Inputs!$B$14 - F445)/Inputs!$B$15)</f>
        <v>170</v>
      </c>
      <c r="I445" s="2">
        <f>MAX(MIN(Inputs!$B$2, F445*Inputs!$B$16, Inputs!$B$14*Inputs!$B$4 - G445), 0)</f>
        <v>96.666805401985613</v>
      </c>
      <c r="J445" s="2">
        <f>MAX(MIN(Inputs!$B$2, F445*Inputs!$B$16, (Inputs!$B$14-F445)/Inputs!$B$15)*Inputs!$B$9, 0)</f>
        <v>77.333444321588502</v>
      </c>
      <c r="K445" s="2">
        <f>MAX(E445*Inputs!$B$5 - B445 - Inputs!$B$8, 0) * H445</f>
        <v>0</v>
      </c>
      <c r="L445" s="2">
        <f>IF(B445 &gt;= D445*Inputs!$B$10, MAX(B445 - E445/Inputs!$B$5 - Inputs!$B$8, 0) * I445, 0)</f>
        <v>0</v>
      </c>
      <c r="M445" s="2">
        <f t="shared" si="74"/>
        <v>168.73101809489992</v>
      </c>
      <c r="N445" s="3" t="str">
        <f t="shared" si="75"/>
        <v>Reg</v>
      </c>
      <c r="O445" s="3" t="str">
        <f t="shared" si="83"/>
        <v>Reg</v>
      </c>
      <c r="P445" s="2">
        <f t="shared" si="76"/>
        <v>0</v>
      </c>
      <c r="Q445" s="2">
        <f t="shared" si="77"/>
        <v>0</v>
      </c>
      <c r="R445" s="2">
        <f t="shared" si="78"/>
        <v>77.333444321588502</v>
      </c>
      <c r="S445" s="2">
        <f t="shared" si="79"/>
        <v>0</v>
      </c>
      <c r="T445" s="2">
        <f t="shared" si="80"/>
        <v>168.73101809489992</v>
      </c>
      <c r="U445" s="2">
        <f>IF(O445="Reg", R445 * Inputs!$B$7, 0)</f>
        <v>1.5466688864317701</v>
      </c>
      <c r="V445" s="2">
        <f>MAX(F445 + P445*Inputs!$B$15 - (Q445/Inputs!$B$16) - U445, 0)</f>
        <v>95.120136515553838</v>
      </c>
    </row>
    <row r="446" spans="1:22" x14ac:dyDescent="0.3">
      <c r="A446" s="1">
        <v>46041.5</v>
      </c>
      <c r="B446" s="2">
        <v>28.895412787508668</v>
      </c>
      <c r="C446" s="2">
        <v>10.842292966318301</v>
      </c>
      <c r="D446" s="2">
        <f t="shared" si="72"/>
        <v>31.020570679825127</v>
      </c>
      <c r="E446" s="2">
        <f t="shared" si="73"/>
        <v>50.021744988551681</v>
      </c>
      <c r="F446" s="2">
        <f t="shared" si="81"/>
        <v>95.120136515553838</v>
      </c>
      <c r="G446" s="2">
        <f t="shared" si="82"/>
        <v>0</v>
      </c>
      <c r="H446" s="2">
        <f>MIN(Inputs!$B$2, (Inputs!$B$14 - F446)/Inputs!$B$15)</f>
        <v>170</v>
      </c>
      <c r="I446" s="2">
        <f>MAX(MIN(Inputs!$B$2, F446*Inputs!$B$16, Inputs!$B$14*Inputs!$B$4 - G446), 0)</f>
        <v>95.120136515553838</v>
      </c>
      <c r="J446" s="2">
        <f>MAX(MIN(Inputs!$B$2, F446*Inputs!$B$16, (Inputs!$B$14-F446)/Inputs!$B$15)*Inputs!$B$9, 0)</f>
        <v>76.096109212443068</v>
      </c>
      <c r="K446" s="2">
        <f>MAX(E446*Inputs!$B$5 - B446 - Inputs!$B$8, 0) * H446</f>
        <v>0</v>
      </c>
      <c r="L446" s="2">
        <f>IF(B446 &gt;= D446*Inputs!$B$10, MAX(B446 - E446/Inputs!$B$5 - Inputs!$B$8, 0) * I446, 0)</f>
        <v>0</v>
      </c>
      <c r="M446" s="2">
        <f t="shared" si="74"/>
        <v>825.05630967826073</v>
      </c>
      <c r="N446" s="3" t="str">
        <f t="shared" si="75"/>
        <v>Reg</v>
      </c>
      <c r="O446" s="3" t="str">
        <f t="shared" si="83"/>
        <v>Reg</v>
      </c>
      <c r="P446" s="2">
        <f t="shared" si="76"/>
        <v>0</v>
      </c>
      <c r="Q446" s="2">
        <f t="shared" si="77"/>
        <v>0</v>
      </c>
      <c r="R446" s="2">
        <f t="shared" si="78"/>
        <v>76.096109212443068</v>
      </c>
      <c r="S446" s="2">
        <f t="shared" si="79"/>
        <v>0</v>
      </c>
      <c r="T446" s="2">
        <f t="shared" si="80"/>
        <v>825.05630967826073</v>
      </c>
      <c r="U446" s="2">
        <f>IF(O446="Reg", R446 * Inputs!$B$7, 0)</f>
        <v>1.5219221842488615</v>
      </c>
      <c r="V446" s="2">
        <f>MAX(F446 + P446*Inputs!$B$15 - (Q446/Inputs!$B$16) - U446, 0)</f>
        <v>93.598214331304973</v>
      </c>
    </row>
    <row r="447" spans="1:22" x14ac:dyDescent="0.3">
      <c r="A447" s="1">
        <v>46041.541666666657</v>
      </c>
      <c r="B447" s="2">
        <v>39.659536961628532</v>
      </c>
      <c r="C447" s="2">
        <v>4.7209262525712861</v>
      </c>
      <c r="D447" s="2">
        <f t="shared" si="72"/>
        <v>31.020570679825127</v>
      </c>
      <c r="E447" s="2">
        <f t="shared" si="73"/>
        <v>58.034341907829848</v>
      </c>
      <c r="F447" s="2">
        <f t="shared" si="81"/>
        <v>93.598214331304973</v>
      </c>
      <c r="G447" s="2">
        <f t="shared" si="82"/>
        <v>0</v>
      </c>
      <c r="H447" s="2">
        <f>MIN(Inputs!$B$2, (Inputs!$B$14 - F447)/Inputs!$B$15)</f>
        <v>170</v>
      </c>
      <c r="I447" s="2">
        <f>MAX(MIN(Inputs!$B$2, F447*Inputs!$B$16, Inputs!$B$14*Inputs!$B$4 - G447), 0)</f>
        <v>93.598214331304973</v>
      </c>
      <c r="J447" s="2">
        <f>MAX(MIN(Inputs!$B$2, F447*Inputs!$B$16, (Inputs!$B$14-F447)/Inputs!$B$15)*Inputs!$B$9, 0)</f>
        <v>74.878571465043976</v>
      </c>
      <c r="K447" s="2">
        <f>MAX(E447*Inputs!$B$5 - B447 - Inputs!$B$8, 0) * H447</f>
        <v>0</v>
      </c>
      <c r="L447" s="2">
        <f>IF(B447 &gt;= D447*Inputs!$B$10, MAX(B447 - E447/Inputs!$B$5 - Inputs!$B$8, 0) * I447, 0)</f>
        <v>0</v>
      </c>
      <c r="M447" s="2">
        <f t="shared" si="74"/>
        <v>353.49621378436132</v>
      </c>
      <c r="N447" s="3" t="str">
        <f t="shared" si="75"/>
        <v>Reg</v>
      </c>
      <c r="O447" s="3" t="str">
        <f t="shared" si="83"/>
        <v>Reg</v>
      </c>
      <c r="P447" s="2">
        <f t="shared" si="76"/>
        <v>0</v>
      </c>
      <c r="Q447" s="2">
        <f t="shared" si="77"/>
        <v>0</v>
      </c>
      <c r="R447" s="2">
        <f t="shared" si="78"/>
        <v>74.878571465043976</v>
      </c>
      <c r="S447" s="2">
        <f t="shared" si="79"/>
        <v>0</v>
      </c>
      <c r="T447" s="2">
        <f t="shared" si="80"/>
        <v>353.49621378436132</v>
      </c>
      <c r="U447" s="2">
        <f>IF(O447="Reg", R447 * Inputs!$B$7, 0)</f>
        <v>1.4975714293008795</v>
      </c>
      <c r="V447" s="2">
        <f>MAX(F447 + P447*Inputs!$B$15 - (Q447/Inputs!$B$16) - U447, 0)</f>
        <v>92.100642902004097</v>
      </c>
    </row>
    <row r="448" spans="1:22" x14ac:dyDescent="0.3">
      <c r="A448" s="1">
        <v>46041.583333333343</v>
      </c>
      <c r="B448" s="2">
        <v>41.05032455088832</v>
      </c>
      <c r="C448" s="2">
        <v>8.6206414397885354</v>
      </c>
      <c r="D448" s="2">
        <f t="shared" si="72"/>
        <v>31.020570679825127</v>
      </c>
      <c r="E448" s="2">
        <f t="shared" si="73"/>
        <v>62.677674755528592</v>
      </c>
      <c r="F448" s="2">
        <f t="shared" si="81"/>
        <v>92.100642902004097</v>
      </c>
      <c r="G448" s="2">
        <f t="shared" si="82"/>
        <v>0</v>
      </c>
      <c r="H448" s="2">
        <f>MIN(Inputs!$B$2, (Inputs!$B$14 - F448)/Inputs!$B$15)</f>
        <v>170</v>
      </c>
      <c r="I448" s="2">
        <f>MAX(MIN(Inputs!$B$2, F448*Inputs!$B$16, Inputs!$B$14*Inputs!$B$4 - G448), 0)</f>
        <v>92.100642902004097</v>
      </c>
      <c r="J448" s="2">
        <f>MAX(MIN(Inputs!$B$2, F448*Inputs!$B$16, (Inputs!$B$14-F448)/Inputs!$B$15)*Inputs!$B$9, 0)</f>
        <v>73.680514321603283</v>
      </c>
      <c r="K448" s="2">
        <f>MAX(E448*Inputs!$B$5 - B448 - Inputs!$B$8, 0) * H448</f>
        <v>0</v>
      </c>
      <c r="L448" s="2">
        <f>IF(B448 &gt;= D448*Inputs!$B$10, MAX(B448 - E448/Inputs!$B$5 - Inputs!$B$8, 0) * I448, 0)</f>
        <v>0</v>
      </c>
      <c r="M448" s="2">
        <f t="shared" si="74"/>
        <v>635.17329506574595</v>
      </c>
      <c r="N448" s="3" t="str">
        <f t="shared" si="75"/>
        <v>Reg</v>
      </c>
      <c r="O448" s="3" t="str">
        <f t="shared" si="83"/>
        <v>Reg</v>
      </c>
      <c r="P448" s="2">
        <f t="shared" si="76"/>
        <v>0</v>
      </c>
      <c r="Q448" s="2">
        <f t="shared" si="77"/>
        <v>0</v>
      </c>
      <c r="R448" s="2">
        <f t="shared" si="78"/>
        <v>73.680514321603283</v>
      </c>
      <c r="S448" s="2">
        <f t="shared" si="79"/>
        <v>0</v>
      </c>
      <c r="T448" s="2">
        <f t="shared" si="80"/>
        <v>635.17329506574595</v>
      </c>
      <c r="U448" s="2">
        <f>IF(O448="Reg", R448 * Inputs!$B$7, 0)</f>
        <v>1.4736102864320657</v>
      </c>
      <c r="V448" s="2">
        <f>MAX(F448 + P448*Inputs!$B$15 - (Q448/Inputs!$B$16) - U448, 0)</f>
        <v>90.627032615572034</v>
      </c>
    </row>
    <row r="449" spans="1:22" x14ac:dyDescent="0.3">
      <c r="A449" s="1">
        <v>46041.625</v>
      </c>
      <c r="B449" s="2">
        <v>52.576256239681072</v>
      </c>
      <c r="C449" s="2">
        <v>5.1108362340557436</v>
      </c>
      <c r="D449" s="2">
        <f t="shared" si="72"/>
        <v>31.020570679825127</v>
      </c>
      <c r="E449" s="2">
        <f t="shared" si="73"/>
        <v>66.541422367619944</v>
      </c>
      <c r="F449" s="2">
        <f t="shared" si="81"/>
        <v>90.627032615572034</v>
      </c>
      <c r="G449" s="2">
        <f t="shared" si="82"/>
        <v>0</v>
      </c>
      <c r="H449" s="2">
        <f>MIN(Inputs!$B$2, (Inputs!$B$14 - F449)/Inputs!$B$15)</f>
        <v>170</v>
      </c>
      <c r="I449" s="2">
        <f>MAX(MIN(Inputs!$B$2, F449*Inputs!$B$16, Inputs!$B$14*Inputs!$B$4 - G449), 0)</f>
        <v>90.627032615572034</v>
      </c>
      <c r="J449" s="2">
        <f>MAX(MIN(Inputs!$B$2, F449*Inputs!$B$16, (Inputs!$B$14-F449)/Inputs!$B$15)*Inputs!$B$9, 0)</f>
        <v>72.501626092457627</v>
      </c>
      <c r="K449" s="2">
        <f>MAX(E449*Inputs!$B$5 - B449 - Inputs!$B$8, 0) * H449</f>
        <v>0</v>
      </c>
      <c r="L449" s="2">
        <f>IF(B449 &gt;= D449*Inputs!$B$10, MAX(B449 - E449/Inputs!$B$5 - Inputs!$B$8, 0) * I449, 0)</f>
        <v>0</v>
      </c>
      <c r="M449" s="2">
        <f t="shared" si="74"/>
        <v>370.5439376612938</v>
      </c>
      <c r="N449" s="3" t="str">
        <f t="shared" si="75"/>
        <v>Reg</v>
      </c>
      <c r="O449" s="3" t="str">
        <f t="shared" si="83"/>
        <v>Reg</v>
      </c>
      <c r="P449" s="2">
        <f t="shared" si="76"/>
        <v>0</v>
      </c>
      <c r="Q449" s="2">
        <f t="shared" si="77"/>
        <v>0</v>
      </c>
      <c r="R449" s="2">
        <f t="shared" si="78"/>
        <v>72.501626092457627</v>
      </c>
      <c r="S449" s="2">
        <f t="shared" si="79"/>
        <v>0</v>
      </c>
      <c r="T449" s="2">
        <f t="shared" si="80"/>
        <v>370.5439376612938</v>
      </c>
      <c r="U449" s="2">
        <f>IF(O449="Reg", R449 * Inputs!$B$7, 0)</f>
        <v>1.4500325218491525</v>
      </c>
      <c r="V449" s="2">
        <f>MAX(F449 + P449*Inputs!$B$15 - (Q449/Inputs!$B$16) - U449, 0)</f>
        <v>89.177000093722882</v>
      </c>
    </row>
    <row r="450" spans="1:22" x14ac:dyDescent="0.3">
      <c r="A450" s="1">
        <v>46041.666666666657</v>
      </c>
      <c r="B450" s="2">
        <v>68.646325127632551</v>
      </c>
      <c r="C450" s="2">
        <v>3.221508639909862</v>
      </c>
      <c r="D450" s="2">
        <f t="shared" ref="D450:D513" si="84">AVERAGEIFS(B:B, A:A, "&gt;="&amp;INT(A450), A:A, "&lt;"&amp;INT(A450)+1)</f>
        <v>31.020570679825127</v>
      </c>
      <c r="E450" s="2">
        <f t="shared" ref="E450:E513" si="85">AVERAGE(B450:B455)</f>
        <v>66.837500712547794</v>
      </c>
      <c r="F450" s="2">
        <f t="shared" si="81"/>
        <v>89.177000093722882</v>
      </c>
      <c r="G450" s="2">
        <f t="shared" si="82"/>
        <v>0</v>
      </c>
      <c r="H450" s="2">
        <f>MIN(Inputs!$B$2, (Inputs!$B$14 - F450)/Inputs!$B$15)</f>
        <v>170</v>
      </c>
      <c r="I450" s="2">
        <f>MAX(MIN(Inputs!$B$2, F450*Inputs!$B$16, Inputs!$B$14*Inputs!$B$4 - G450), 0)</f>
        <v>89.177000093722882</v>
      </c>
      <c r="J450" s="2">
        <f>MAX(MIN(Inputs!$B$2, F450*Inputs!$B$16, (Inputs!$B$14-F450)/Inputs!$B$15)*Inputs!$B$9, 0)</f>
        <v>71.341600074978302</v>
      </c>
      <c r="K450" s="2">
        <f>MAX(E450*Inputs!$B$5 - B450 - Inputs!$B$8, 0) * H450</f>
        <v>0</v>
      </c>
      <c r="L450" s="2">
        <f>IF(B450 &gt;= D450*Inputs!$B$10, MAX(B450 - E450/Inputs!$B$5 - Inputs!$B$8, 0) * I450, 0)</f>
        <v>0</v>
      </c>
      <c r="M450" s="2">
        <f t="shared" ref="M450:M513" si="86">C450 * J450</f>
        <v>229.82758102653665</v>
      </c>
      <c r="N450" s="3" t="str">
        <f t="shared" ref="N450:N513" si="87">IF(MAX(K450, L450, M450)&lt;=0, "Idle", IF(AND(M450&gt;=K450, M450&gt;=L450), "Reg", IF(L450&gt;=K450, "Discharge", "Charge")))</f>
        <v>Reg</v>
      </c>
      <c r="O450" s="3" t="str">
        <f t="shared" si="83"/>
        <v>Reg</v>
      </c>
      <c r="P450" s="2">
        <f t="shared" ref="P450:P513" si="88">IF(O450="Charge", H450, 0)</f>
        <v>0</v>
      </c>
      <c r="Q450" s="2">
        <f t="shared" ref="Q450:Q513" si="89">IF(O450="Discharge", I450, 0)</f>
        <v>0</v>
      </c>
      <c r="R450" s="2">
        <f t="shared" ref="R450:R513" si="90">IF(O450="Reg", J450, 0)</f>
        <v>71.341600074978302</v>
      </c>
      <c r="S450" s="2">
        <f t="shared" ref="S450:S513" si="91">(Q450 - P450) * B450</f>
        <v>0</v>
      </c>
      <c r="T450" s="2">
        <f t="shared" ref="T450:T513" si="92">R450 * C450</f>
        <v>229.82758102653665</v>
      </c>
      <c r="U450" s="2">
        <f>IF(O450="Reg", R450 * Inputs!$B$7, 0)</f>
        <v>1.4268320014995661</v>
      </c>
      <c r="V450" s="2">
        <f>MAX(F450 + P450*Inputs!$B$15 - (Q450/Inputs!$B$16) - U450, 0)</f>
        <v>87.750168092223319</v>
      </c>
    </row>
    <row r="451" spans="1:22" x14ac:dyDescent="0.3">
      <c r="A451" s="1">
        <v>46041.708333333343</v>
      </c>
      <c r="B451" s="2">
        <v>69.302614263970938</v>
      </c>
      <c r="C451" s="2">
        <v>9.059485651234958</v>
      </c>
      <c r="D451" s="2">
        <f t="shared" si="84"/>
        <v>31.020570679825127</v>
      </c>
      <c r="E451" s="2">
        <f t="shared" si="85"/>
        <v>63.739230444131351</v>
      </c>
      <c r="F451" s="2">
        <f t="shared" ref="F451:F514" si="93">V450</f>
        <v>87.750168092223319</v>
      </c>
      <c r="G451" s="2">
        <f t="shared" ref="G451:G514" si="94">IF(INT(A451)=INT(A450), G450 + Q450, 0)</f>
        <v>0</v>
      </c>
      <c r="H451" s="2">
        <f>MIN(Inputs!$B$2, (Inputs!$B$14 - F451)/Inputs!$B$15)</f>
        <v>170</v>
      </c>
      <c r="I451" s="2">
        <f>MAX(MIN(Inputs!$B$2, F451*Inputs!$B$16, Inputs!$B$14*Inputs!$B$4 - G451), 0)</f>
        <v>87.750168092223319</v>
      </c>
      <c r="J451" s="2">
        <f>MAX(MIN(Inputs!$B$2, F451*Inputs!$B$16, (Inputs!$B$14-F451)/Inputs!$B$15)*Inputs!$B$9, 0)</f>
        <v>70.200134473778661</v>
      </c>
      <c r="K451" s="2">
        <f>MAX(E451*Inputs!$B$5 - B451 - Inputs!$B$8, 0) * H451</f>
        <v>0</v>
      </c>
      <c r="L451" s="2">
        <f>IF(B451 &gt;= D451*Inputs!$B$10, MAX(B451 - E451/Inputs!$B$5 - Inputs!$B$8, 0) * I451, 0)</f>
        <v>0</v>
      </c>
      <c r="M451" s="2">
        <f t="shared" si="86"/>
        <v>635.97711097996228</v>
      </c>
      <c r="N451" s="3" t="str">
        <f t="shared" si="87"/>
        <v>Reg</v>
      </c>
      <c r="O451" s="3" t="str">
        <f t="shared" si="83"/>
        <v>Reg</v>
      </c>
      <c r="P451" s="2">
        <f t="shared" si="88"/>
        <v>0</v>
      </c>
      <c r="Q451" s="2">
        <f t="shared" si="89"/>
        <v>0</v>
      </c>
      <c r="R451" s="2">
        <f t="shared" si="90"/>
        <v>70.200134473778661</v>
      </c>
      <c r="S451" s="2">
        <f t="shared" si="91"/>
        <v>0</v>
      </c>
      <c r="T451" s="2">
        <f t="shared" si="92"/>
        <v>635.97711097996228</v>
      </c>
      <c r="U451" s="2">
        <f>IF(O451="Reg", R451 * Inputs!$B$7, 0)</f>
        <v>1.4040026894755733</v>
      </c>
      <c r="V451" s="2">
        <f>MAX(F451 + P451*Inputs!$B$15 - (Q451/Inputs!$B$16) - U451, 0)</f>
        <v>86.346165402747744</v>
      </c>
    </row>
    <row r="452" spans="1:22" x14ac:dyDescent="0.3">
      <c r="A452" s="1">
        <v>46041.75</v>
      </c>
      <c r="B452" s="2">
        <v>76.970994303177648</v>
      </c>
      <c r="C452" s="2">
        <v>10.15115403546816</v>
      </c>
      <c r="D452" s="2">
        <f t="shared" si="84"/>
        <v>31.020570679825127</v>
      </c>
      <c r="E452" s="2">
        <f t="shared" si="85"/>
        <v>58.957835807876315</v>
      </c>
      <c r="F452" s="2">
        <f t="shared" si="93"/>
        <v>86.346165402747744</v>
      </c>
      <c r="G452" s="2">
        <f t="shared" si="94"/>
        <v>0</v>
      </c>
      <c r="H452" s="2">
        <f>MIN(Inputs!$B$2, (Inputs!$B$14 - F452)/Inputs!$B$15)</f>
        <v>170</v>
      </c>
      <c r="I452" s="2">
        <f>MAX(MIN(Inputs!$B$2, F452*Inputs!$B$16, Inputs!$B$14*Inputs!$B$4 - G452), 0)</f>
        <v>86.346165402747744</v>
      </c>
      <c r="J452" s="2">
        <f>MAX(MIN(Inputs!$B$2, F452*Inputs!$B$16, (Inputs!$B$14-F452)/Inputs!$B$15)*Inputs!$B$9, 0)</f>
        <v>69.076932322198203</v>
      </c>
      <c r="K452" s="2">
        <f>MAX(E452*Inputs!$B$5 - B452 - Inputs!$B$8, 0) * H452</f>
        <v>0</v>
      </c>
      <c r="L452" s="2">
        <f>IF(B452 &gt;= D452*Inputs!$B$10, MAX(B452 - E452/Inputs!$B$5 - Inputs!$B$8, 0) * I452, 0)</f>
        <v>0</v>
      </c>
      <c r="M452" s="2">
        <f t="shared" si="86"/>
        <v>701.21058030024324</v>
      </c>
      <c r="N452" s="3" t="str">
        <f t="shared" si="87"/>
        <v>Reg</v>
      </c>
      <c r="O452" s="3" t="str">
        <f t="shared" ref="O452:O515" si="95">IF(O451&lt;&gt;O450, O451, N452)</f>
        <v>Reg</v>
      </c>
      <c r="P452" s="2">
        <f t="shared" si="88"/>
        <v>0</v>
      </c>
      <c r="Q452" s="2">
        <f t="shared" si="89"/>
        <v>0</v>
      </c>
      <c r="R452" s="2">
        <f t="shared" si="90"/>
        <v>69.076932322198203</v>
      </c>
      <c r="S452" s="2">
        <f t="shared" si="91"/>
        <v>0</v>
      </c>
      <c r="T452" s="2">
        <f t="shared" si="92"/>
        <v>701.21058030024324</v>
      </c>
      <c r="U452" s="2">
        <f>IF(O452="Reg", R452 * Inputs!$B$7, 0)</f>
        <v>1.3815386464439641</v>
      </c>
      <c r="V452" s="2">
        <f>MAX(F452 + P452*Inputs!$B$15 - (Q452/Inputs!$B$16) - U452, 0)</f>
        <v>84.964626756303772</v>
      </c>
    </row>
    <row r="453" spans="1:22" x14ac:dyDescent="0.3">
      <c r="A453" s="1">
        <v>46041.791666666657</v>
      </c>
      <c r="B453" s="2">
        <v>67.51953404782104</v>
      </c>
      <c r="C453" s="2">
        <v>15.565943756149659</v>
      </c>
      <c r="D453" s="2">
        <f t="shared" si="84"/>
        <v>31.020570679825127</v>
      </c>
      <c r="E453" s="2">
        <f t="shared" si="85"/>
        <v>72.594111313521083</v>
      </c>
      <c r="F453" s="2">
        <f t="shared" si="93"/>
        <v>84.964626756303772</v>
      </c>
      <c r="G453" s="2">
        <f t="shared" si="94"/>
        <v>0</v>
      </c>
      <c r="H453" s="2">
        <f>MIN(Inputs!$B$2, (Inputs!$B$14 - F453)/Inputs!$B$15)</f>
        <v>170</v>
      </c>
      <c r="I453" s="2">
        <f>MAX(MIN(Inputs!$B$2, F453*Inputs!$B$16, Inputs!$B$14*Inputs!$B$4 - G453), 0)</f>
        <v>84.964626756303772</v>
      </c>
      <c r="J453" s="2">
        <f>MAX(MIN(Inputs!$B$2, F453*Inputs!$B$16, (Inputs!$B$14-F453)/Inputs!$B$15)*Inputs!$B$9, 0)</f>
        <v>67.971701405043021</v>
      </c>
      <c r="K453" s="2">
        <f>MAX(E453*Inputs!$B$5 - B453 - Inputs!$B$8, 0) * H453</f>
        <v>0</v>
      </c>
      <c r="L453" s="2">
        <f>IF(B453 &gt;= D453*Inputs!$B$10, MAX(B453 - E453/Inputs!$B$5 - Inputs!$B$8, 0) * I453, 0)</f>
        <v>0</v>
      </c>
      <c r="M453" s="2">
        <f t="shared" si="86"/>
        <v>1058.0436810806984</v>
      </c>
      <c r="N453" s="3" t="str">
        <f t="shared" si="87"/>
        <v>Reg</v>
      </c>
      <c r="O453" s="3" t="str">
        <f t="shared" si="95"/>
        <v>Reg</v>
      </c>
      <c r="P453" s="2">
        <f t="shared" si="88"/>
        <v>0</v>
      </c>
      <c r="Q453" s="2">
        <f t="shared" si="89"/>
        <v>0</v>
      </c>
      <c r="R453" s="2">
        <f t="shared" si="90"/>
        <v>67.971701405043021</v>
      </c>
      <c r="S453" s="2">
        <f t="shared" si="91"/>
        <v>0</v>
      </c>
      <c r="T453" s="2">
        <f t="shared" si="92"/>
        <v>1058.0436810806984</v>
      </c>
      <c r="U453" s="2">
        <f>IF(O453="Reg", R453 * Inputs!$B$7, 0)</f>
        <v>1.3594340281008603</v>
      </c>
      <c r="V453" s="2">
        <f>MAX(F453 + P453*Inputs!$B$15 - (Q453/Inputs!$B$16) - U453, 0)</f>
        <v>83.605192728202908</v>
      </c>
    </row>
    <row r="454" spans="1:22" x14ac:dyDescent="0.3">
      <c r="A454" s="1">
        <v>46041.833333333343</v>
      </c>
      <c r="B454" s="2">
        <v>64.232810223436474</v>
      </c>
      <c r="C454" s="2">
        <v>20.736775989614578</v>
      </c>
      <c r="D454" s="2">
        <f t="shared" si="84"/>
        <v>31.020570679825127</v>
      </c>
      <c r="E454" s="2">
        <f t="shared" si="85"/>
        <v>63.42921908356945</v>
      </c>
      <c r="F454" s="2">
        <f t="shared" si="93"/>
        <v>83.605192728202908</v>
      </c>
      <c r="G454" s="2">
        <f t="shared" si="94"/>
        <v>0</v>
      </c>
      <c r="H454" s="2">
        <f>MIN(Inputs!$B$2, (Inputs!$B$14 - F454)/Inputs!$B$15)</f>
        <v>170</v>
      </c>
      <c r="I454" s="2">
        <f>MAX(MIN(Inputs!$B$2, F454*Inputs!$B$16, Inputs!$B$14*Inputs!$B$4 - G454), 0)</f>
        <v>83.605192728202908</v>
      </c>
      <c r="J454" s="2">
        <f>MAX(MIN(Inputs!$B$2, F454*Inputs!$B$16, (Inputs!$B$14-F454)/Inputs!$B$15)*Inputs!$B$9, 0)</f>
        <v>66.884154182562327</v>
      </c>
      <c r="K454" s="2">
        <f>MAX(E454*Inputs!$B$5 - B454 - Inputs!$B$8, 0) * H454</f>
        <v>0</v>
      </c>
      <c r="L454" s="2">
        <f>IF(B454 &gt;= D454*Inputs!$B$10, MAX(B454 - E454/Inputs!$B$5 - Inputs!$B$8, 0) * I454, 0)</f>
        <v>0</v>
      </c>
      <c r="M454" s="2">
        <f t="shared" si="86"/>
        <v>1386.961722538638</v>
      </c>
      <c r="N454" s="3" t="str">
        <f t="shared" si="87"/>
        <v>Reg</v>
      </c>
      <c r="O454" s="3" t="str">
        <f t="shared" si="95"/>
        <v>Reg</v>
      </c>
      <c r="P454" s="2">
        <f t="shared" si="88"/>
        <v>0</v>
      </c>
      <c r="Q454" s="2">
        <f t="shared" si="89"/>
        <v>0</v>
      </c>
      <c r="R454" s="2">
        <f t="shared" si="90"/>
        <v>66.884154182562327</v>
      </c>
      <c r="S454" s="2">
        <f t="shared" si="91"/>
        <v>0</v>
      </c>
      <c r="T454" s="2">
        <f t="shared" si="92"/>
        <v>1386.961722538638</v>
      </c>
      <c r="U454" s="2">
        <f>IF(O454="Reg", R454 * Inputs!$B$7, 0)</f>
        <v>1.3376830836512466</v>
      </c>
      <c r="V454" s="2">
        <f>MAX(F454 + P454*Inputs!$B$15 - (Q454/Inputs!$B$16) - U454, 0)</f>
        <v>82.267509644551666</v>
      </c>
    </row>
    <row r="455" spans="1:22" x14ac:dyDescent="0.3">
      <c r="A455" s="1">
        <v>46041.875</v>
      </c>
      <c r="B455" s="2">
        <v>54.352726309248098</v>
      </c>
      <c r="C455" s="2">
        <v>5.9460892837043833</v>
      </c>
      <c r="D455" s="2">
        <f t="shared" si="84"/>
        <v>31.020570679825127</v>
      </c>
      <c r="E455" s="2">
        <f t="shared" si="85"/>
        <v>55.13783346784448</v>
      </c>
      <c r="F455" s="2">
        <f t="shared" si="93"/>
        <v>82.267509644551666</v>
      </c>
      <c r="G455" s="2">
        <f t="shared" si="94"/>
        <v>0</v>
      </c>
      <c r="H455" s="2">
        <f>MIN(Inputs!$B$2, (Inputs!$B$14 - F455)/Inputs!$B$15)</f>
        <v>170</v>
      </c>
      <c r="I455" s="2">
        <f>MAX(MIN(Inputs!$B$2, F455*Inputs!$B$16, Inputs!$B$14*Inputs!$B$4 - G455), 0)</f>
        <v>82.267509644551666</v>
      </c>
      <c r="J455" s="2">
        <f>MAX(MIN(Inputs!$B$2, F455*Inputs!$B$16, (Inputs!$B$14-F455)/Inputs!$B$15)*Inputs!$B$9, 0)</f>
        <v>65.814007715641338</v>
      </c>
      <c r="K455" s="2">
        <f>MAX(E455*Inputs!$B$5 - B455 - Inputs!$B$8, 0) * H455</f>
        <v>0</v>
      </c>
      <c r="L455" s="2">
        <f>IF(B455 &gt;= D455*Inputs!$B$10, MAX(B455 - E455/Inputs!$B$5 - Inputs!$B$8, 0) * I455, 0)</f>
        <v>0</v>
      </c>
      <c r="M455" s="2">
        <f t="shared" si="86"/>
        <v>391.33596599561258</v>
      </c>
      <c r="N455" s="3" t="str">
        <f t="shared" si="87"/>
        <v>Reg</v>
      </c>
      <c r="O455" s="3" t="str">
        <f t="shared" si="95"/>
        <v>Reg</v>
      </c>
      <c r="P455" s="2">
        <f t="shared" si="88"/>
        <v>0</v>
      </c>
      <c r="Q455" s="2">
        <f t="shared" si="89"/>
        <v>0</v>
      </c>
      <c r="R455" s="2">
        <f t="shared" si="90"/>
        <v>65.814007715641338</v>
      </c>
      <c r="S455" s="2">
        <f t="shared" si="91"/>
        <v>0</v>
      </c>
      <c r="T455" s="2">
        <f t="shared" si="92"/>
        <v>391.33596599561258</v>
      </c>
      <c r="U455" s="2">
        <f>IF(O455="Reg", R455 * Inputs!$B$7, 0)</f>
        <v>1.3162801543128269</v>
      </c>
      <c r="V455" s="2">
        <f>MAX(F455 + P455*Inputs!$B$15 - (Q455/Inputs!$B$16) - U455, 0)</f>
        <v>80.951229490238845</v>
      </c>
    </row>
    <row r="456" spans="1:22" x14ac:dyDescent="0.3">
      <c r="A456" s="1">
        <v>46041.916666666657</v>
      </c>
      <c r="B456" s="2">
        <v>50.056703517133968</v>
      </c>
      <c r="C456" s="2">
        <v>19.907016838343392</v>
      </c>
      <c r="D456" s="2">
        <f t="shared" si="84"/>
        <v>31.020570679825127</v>
      </c>
      <c r="E456" s="2">
        <f t="shared" si="85"/>
        <v>46.079045749636464</v>
      </c>
      <c r="F456" s="2">
        <f t="shared" si="93"/>
        <v>80.951229490238845</v>
      </c>
      <c r="G456" s="2">
        <f t="shared" si="94"/>
        <v>0</v>
      </c>
      <c r="H456" s="2">
        <f>MIN(Inputs!$B$2, (Inputs!$B$14 - F456)/Inputs!$B$15)</f>
        <v>170</v>
      </c>
      <c r="I456" s="2">
        <f>MAX(MIN(Inputs!$B$2, F456*Inputs!$B$16, Inputs!$B$14*Inputs!$B$4 - G456), 0)</f>
        <v>80.951229490238845</v>
      </c>
      <c r="J456" s="2">
        <f>MAX(MIN(Inputs!$B$2, F456*Inputs!$B$16, (Inputs!$B$14-F456)/Inputs!$B$15)*Inputs!$B$9, 0)</f>
        <v>64.760983592191081</v>
      </c>
      <c r="K456" s="2">
        <f>MAX(E456*Inputs!$B$5 - B456 - Inputs!$B$8, 0) * H456</f>
        <v>0</v>
      </c>
      <c r="L456" s="2">
        <f>IF(B456 &gt;= D456*Inputs!$B$10, MAX(B456 - E456/Inputs!$B$5 - Inputs!$B$8, 0) * I456, 0)</f>
        <v>0</v>
      </c>
      <c r="M456" s="2">
        <f t="shared" si="86"/>
        <v>1289.1979908374281</v>
      </c>
      <c r="N456" s="3" t="str">
        <f t="shared" si="87"/>
        <v>Reg</v>
      </c>
      <c r="O456" s="3" t="str">
        <f t="shared" si="95"/>
        <v>Reg</v>
      </c>
      <c r="P456" s="2">
        <f t="shared" si="88"/>
        <v>0</v>
      </c>
      <c r="Q456" s="2">
        <f t="shared" si="89"/>
        <v>0</v>
      </c>
      <c r="R456" s="2">
        <f t="shared" si="90"/>
        <v>64.760983592191081</v>
      </c>
      <c r="S456" s="2">
        <f t="shared" si="91"/>
        <v>0</v>
      </c>
      <c r="T456" s="2">
        <f t="shared" si="92"/>
        <v>1289.1979908374281</v>
      </c>
      <c r="U456" s="2">
        <f>IF(O456="Reg", R456 * Inputs!$B$7, 0)</f>
        <v>1.2952196718438216</v>
      </c>
      <c r="V456" s="2">
        <f>MAX(F456 + P456*Inputs!$B$15 - (Q456/Inputs!$B$16) - U456, 0)</f>
        <v>79.65600981839502</v>
      </c>
    </row>
    <row r="457" spans="1:22" x14ac:dyDescent="0.3">
      <c r="A457" s="1">
        <v>46041.958333333343</v>
      </c>
      <c r="B457" s="2">
        <v>40.614246446440667</v>
      </c>
      <c r="C457" s="2">
        <v>4.7707237812495329</v>
      </c>
      <c r="D457" s="2">
        <f t="shared" si="84"/>
        <v>31.020570679825127</v>
      </c>
      <c r="E457" s="2">
        <f t="shared" si="85"/>
        <v>37.736261830114138</v>
      </c>
      <c r="F457" s="2">
        <f t="shared" si="93"/>
        <v>79.65600981839502</v>
      </c>
      <c r="G457" s="2">
        <f t="shared" si="94"/>
        <v>0</v>
      </c>
      <c r="H457" s="2">
        <f>MIN(Inputs!$B$2, (Inputs!$B$14 - F457)/Inputs!$B$15)</f>
        <v>170</v>
      </c>
      <c r="I457" s="2">
        <f>MAX(MIN(Inputs!$B$2, F457*Inputs!$B$16, Inputs!$B$14*Inputs!$B$4 - G457), 0)</f>
        <v>79.65600981839502</v>
      </c>
      <c r="J457" s="2">
        <f>MAX(MIN(Inputs!$B$2, F457*Inputs!$B$16, (Inputs!$B$14-F457)/Inputs!$B$15)*Inputs!$B$9, 0)</f>
        <v>63.724807854716019</v>
      </c>
      <c r="K457" s="2">
        <f>MAX(E457*Inputs!$B$5 - B457 - Inputs!$B$8, 0) * H457</f>
        <v>0</v>
      </c>
      <c r="L457" s="2">
        <f>IF(B457 &gt;= D457*Inputs!$B$10, MAX(B457 - E457/Inputs!$B$5 - Inputs!$B$8, 0) * I457, 0)</f>
        <v>0</v>
      </c>
      <c r="M457" s="2">
        <f t="shared" si="86"/>
        <v>304.01345628805075</v>
      </c>
      <c r="N457" s="3" t="str">
        <f t="shared" si="87"/>
        <v>Reg</v>
      </c>
      <c r="O457" s="3" t="str">
        <f t="shared" si="95"/>
        <v>Reg</v>
      </c>
      <c r="P457" s="2">
        <f t="shared" si="88"/>
        <v>0</v>
      </c>
      <c r="Q457" s="2">
        <f t="shared" si="89"/>
        <v>0</v>
      </c>
      <c r="R457" s="2">
        <f t="shared" si="90"/>
        <v>63.724807854716019</v>
      </c>
      <c r="S457" s="2">
        <f t="shared" si="91"/>
        <v>0</v>
      </c>
      <c r="T457" s="2">
        <f t="shared" si="92"/>
        <v>304.01345628805075</v>
      </c>
      <c r="U457" s="2">
        <f>IF(O457="Reg", R457 * Inputs!$B$7, 0)</f>
        <v>1.2744961570943205</v>
      </c>
      <c r="V457" s="2">
        <f>MAX(F457 + P457*Inputs!$B$15 - (Q457/Inputs!$B$16) - U457, 0)</f>
        <v>78.381513661300701</v>
      </c>
    </row>
    <row r="458" spans="1:22" x14ac:dyDescent="0.3">
      <c r="A458" s="1">
        <v>46042</v>
      </c>
      <c r="B458" s="2">
        <v>158.7886473370462</v>
      </c>
      <c r="C458" s="2">
        <v>15.30019885142017</v>
      </c>
      <c r="D458" s="2">
        <f t="shared" si="84"/>
        <v>36.067628440645983</v>
      </c>
      <c r="E458" s="2">
        <f t="shared" si="85"/>
        <v>30.967220755707359</v>
      </c>
      <c r="F458" s="2">
        <f t="shared" si="93"/>
        <v>78.381513661300701</v>
      </c>
      <c r="G458" s="2">
        <f t="shared" si="94"/>
        <v>0</v>
      </c>
      <c r="H458" s="2">
        <f>MIN(Inputs!$B$2, (Inputs!$B$14 - F458)/Inputs!$B$15)</f>
        <v>170</v>
      </c>
      <c r="I458" s="2">
        <f>MAX(MIN(Inputs!$B$2, F458*Inputs!$B$16, Inputs!$B$14*Inputs!$B$4 - G458), 0)</f>
        <v>78.381513661300701</v>
      </c>
      <c r="J458" s="2">
        <f>MAX(MIN(Inputs!$B$2, F458*Inputs!$B$16, (Inputs!$B$14-F458)/Inputs!$B$15)*Inputs!$B$9, 0)</f>
        <v>62.705210929040561</v>
      </c>
      <c r="K458" s="2">
        <f>MAX(E458*Inputs!$B$5 - B458 - Inputs!$B$8, 0) * H458</f>
        <v>0</v>
      </c>
      <c r="L458" s="2">
        <f>IF(B458 &gt;= D458*Inputs!$B$10, MAX(B458 - E458/Inputs!$B$5 - Inputs!$B$8, 0) * I458, 0)</f>
        <v>8120.2169428321422</v>
      </c>
      <c r="M458" s="2">
        <f t="shared" si="86"/>
        <v>959.40219623456585</v>
      </c>
      <c r="N458" s="3" t="str">
        <f t="shared" si="87"/>
        <v>Discharge</v>
      </c>
      <c r="O458" s="3" t="str">
        <f t="shared" si="95"/>
        <v>Discharge</v>
      </c>
      <c r="P458" s="2">
        <f t="shared" si="88"/>
        <v>0</v>
      </c>
      <c r="Q458" s="2">
        <f t="shared" si="89"/>
        <v>78.381513661300701</v>
      </c>
      <c r="R458" s="2">
        <f t="shared" si="90"/>
        <v>0</v>
      </c>
      <c r="S458" s="2">
        <f t="shared" si="91"/>
        <v>12446.094530508146</v>
      </c>
      <c r="T458" s="2">
        <f t="shared" si="92"/>
        <v>0</v>
      </c>
      <c r="U458" s="2">
        <f>IF(O458="Reg", R458 * Inputs!$B$7, 0)</f>
        <v>0</v>
      </c>
      <c r="V458" s="2">
        <f>MAX(F458 + P458*Inputs!$B$15 - (Q458/Inputs!$B$16) - U458, 0)</f>
        <v>0</v>
      </c>
    </row>
    <row r="459" spans="1:22" x14ac:dyDescent="0.3">
      <c r="A459" s="1">
        <v>46042.041666666657</v>
      </c>
      <c r="B459" s="2">
        <v>12.53018066811129</v>
      </c>
      <c r="C459" s="2">
        <v>5.9788277745662057</v>
      </c>
      <c r="D459" s="2">
        <f t="shared" si="84"/>
        <v>36.067628440645983</v>
      </c>
      <c r="E459" s="2">
        <f t="shared" si="85"/>
        <v>4.5024461995329919</v>
      </c>
      <c r="F459" s="2">
        <f t="shared" si="93"/>
        <v>0</v>
      </c>
      <c r="G459" s="2">
        <f t="shared" si="94"/>
        <v>78.381513661300701</v>
      </c>
      <c r="H459" s="2">
        <f>MIN(Inputs!$B$2, (Inputs!$B$14 - F459)/Inputs!$B$15)</f>
        <v>170</v>
      </c>
      <c r="I459" s="2">
        <f>MAX(MIN(Inputs!$B$2, F459*Inputs!$B$16, Inputs!$B$14*Inputs!$B$4 - G459), 0)</f>
        <v>0</v>
      </c>
      <c r="J459" s="2">
        <f>MAX(MIN(Inputs!$B$2, F459*Inputs!$B$16, (Inputs!$B$14-F459)/Inputs!$B$15)*Inputs!$B$9, 0)</f>
        <v>0</v>
      </c>
      <c r="K459" s="2">
        <f>MAX(E459*Inputs!$B$5 - B459 - Inputs!$B$8, 0) * H459</f>
        <v>0</v>
      </c>
      <c r="L459" s="2">
        <f>IF(B459 &gt;= D459*Inputs!$B$10, MAX(B459 - E459/Inputs!$B$5 - Inputs!$B$8, 0) * I459, 0)</f>
        <v>0</v>
      </c>
      <c r="M459" s="2">
        <f t="shared" si="86"/>
        <v>0</v>
      </c>
      <c r="N459" s="3" t="str">
        <f t="shared" si="87"/>
        <v>Idle</v>
      </c>
      <c r="O459" s="3" t="str">
        <f t="shared" si="95"/>
        <v>Discharge</v>
      </c>
      <c r="P459" s="2">
        <f t="shared" si="88"/>
        <v>0</v>
      </c>
      <c r="Q459" s="2">
        <f t="shared" si="89"/>
        <v>0</v>
      </c>
      <c r="R459" s="2">
        <f t="shared" si="90"/>
        <v>0</v>
      </c>
      <c r="S459" s="2">
        <f t="shared" si="91"/>
        <v>0</v>
      </c>
      <c r="T459" s="2">
        <f t="shared" si="92"/>
        <v>0</v>
      </c>
      <c r="U459" s="2">
        <f>IF(O459="Reg", R459 * Inputs!$B$7, 0)</f>
        <v>0</v>
      </c>
      <c r="V459" s="2">
        <f>MAX(F459 + P459*Inputs!$B$15 - (Q459/Inputs!$B$16) - U459, 0)</f>
        <v>0</v>
      </c>
    </row>
    <row r="460" spans="1:22" x14ac:dyDescent="0.3">
      <c r="A460" s="1">
        <v>46042.083333333343</v>
      </c>
      <c r="B460" s="2">
        <v>14.484496529086661</v>
      </c>
      <c r="C460" s="2">
        <v>3.7048791524511802</v>
      </c>
      <c r="D460" s="2">
        <f t="shared" si="84"/>
        <v>36.067628440645983</v>
      </c>
      <c r="E460" s="2">
        <f t="shared" si="85"/>
        <v>2.4140827548477768</v>
      </c>
      <c r="F460" s="2">
        <f t="shared" si="93"/>
        <v>0</v>
      </c>
      <c r="G460" s="2">
        <f t="shared" si="94"/>
        <v>78.381513661300701</v>
      </c>
      <c r="H460" s="2">
        <f>MIN(Inputs!$B$2, (Inputs!$B$14 - F460)/Inputs!$B$15)</f>
        <v>170</v>
      </c>
      <c r="I460" s="2">
        <f>MAX(MIN(Inputs!$B$2, F460*Inputs!$B$16, Inputs!$B$14*Inputs!$B$4 - G460), 0)</f>
        <v>0</v>
      </c>
      <c r="J460" s="2">
        <f>MAX(MIN(Inputs!$B$2, F460*Inputs!$B$16, (Inputs!$B$14-F460)/Inputs!$B$15)*Inputs!$B$9, 0)</f>
        <v>0</v>
      </c>
      <c r="K460" s="2">
        <f>MAX(E460*Inputs!$B$5 - B460 - Inputs!$B$8, 0) * H460</f>
        <v>0</v>
      </c>
      <c r="L460" s="2">
        <f>IF(B460 &gt;= D460*Inputs!$B$10, MAX(B460 - E460/Inputs!$B$5 - Inputs!$B$8, 0) * I460, 0)</f>
        <v>0</v>
      </c>
      <c r="M460" s="2">
        <f t="shared" si="86"/>
        <v>0</v>
      </c>
      <c r="N460" s="3" t="str">
        <f t="shared" si="87"/>
        <v>Idle</v>
      </c>
      <c r="O460" s="3" t="str">
        <f t="shared" si="95"/>
        <v>Idle</v>
      </c>
      <c r="P460" s="2">
        <f t="shared" si="88"/>
        <v>0</v>
      </c>
      <c r="Q460" s="2">
        <f t="shared" si="89"/>
        <v>0</v>
      </c>
      <c r="R460" s="2">
        <f t="shared" si="90"/>
        <v>0</v>
      </c>
      <c r="S460" s="2">
        <f t="shared" si="91"/>
        <v>0</v>
      </c>
      <c r="T460" s="2">
        <f t="shared" si="92"/>
        <v>0</v>
      </c>
      <c r="U460" s="2">
        <f>IF(O460="Reg", R460 * Inputs!$B$7, 0)</f>
        <v>0</v>
      </c>
      <c r="V460" s="2">
        <f>MAX(F460 + P460*Inputs!$B$15 - (Q460/Inputs!$B$16) - U460, 0)</f>
        <v>0</v>
      </c>
    </row>
    <row r="461" spans="1:22" x14ac:dyDescent="0.3">
      <c r="A461" s="1">
        <v>46042.125</v>
      </c>
      <c r="B461" s="2">
        <v>0</v>
      </c>
      <c r="C461" s="2">
        <v>1.8621499413023459</v>
      </c>
      <c r="D461" s="2">
        <f t="shared" si="84"/>
        <v>36.067628440645983</v>
      </c>
      <c r="E461" s="2">
        <f t="shared" si="85"/>
        <v>4.8188014593059915E-2</v>
      </c>
      <c r="F461" s="2">
        <f t="shared" si="93"/>
        <v>0</v>
      </c>
      <c r="G461" s="2">
        <f t="shared" si="94"/>
        <v>78.381513661300701</v>
      </c>
      <c r="H461" s="2">
        <f>MIN(Inputs!$B$2, (Inputs!$B$14 - F461)/Inputs!$B$15)</f>
        <v>170</v>
      </c>
      <c r="I461" s="2">
        <f>MAX(MIN(Inputs!$B$2, F461*Inputs!$B$16, Inputs!$B$14*Inputs!$B$4 - G461), 0)</f>
        <v>0</v>
      </c>
      <c r="J461" s="2">
        <f>MAX(MIN(Inputs!$B$2, F461*Inputs!$B$16, (Inputs!$B$14-F461)/Inputs!$B$15)*Inputs!$B$9, 0)</f>
        <v>0</v>
      </c>
      <c r="K461" s="2">
        <f>MAX(E461*Inputs!$B$5 - B461 - Inputs!$B$8, 0) * H461</f>
        <v>0</v>
      </c>
      <c r="L461" s="2">
        <f>IF(B461 &gt;= D461*Inputs!$B$10, MAX(B461 - E461/Inputs!$B$5 - Inputs!$B$8, 0) * I461, 0)</f>
        <v>0</v>
      </c>
      <c r="M461" s="2">
        <f t="shared" si="86"/>
        <v>0</v>
      </c>
      <c r="N461" s="3" t="str">
        <f t="shared" si="87"/>
        <v>Idle</v>
      </c>
      <c r="O461" s="3" t="str">
        <f t="shared" si="95"/>
        <v>Idle</v>
      </c>
      <c r="P461" s="2">
        <f t="shared" si="88"/>
        <v>0</v>
      </c>
      <c r="Q461" s="2">
        <f t="shared" si="89"/>
        <v>0</v>
      </c>
      <c r="R461" s="2">
        <f t="shared" si="90"/>
        <v>0</v>
      </c>
      <c r="S461" s="2">
        <f t="shared" si="91"/>
        <v>0</v>
      </c>
      <c r="T461" s="2">
        <f t="shared" si="92"/>
        <v>0</v>
      </c>
      <c r="U461" s="2">
        <f>IF(O461="Reg", R461 * Inputs!$B$7, 0)</f>
        <v>0</v>
      </c>
      <c r="V461" s="2">
        <f>MAX(F461 + P461*Inputs!$B$15 - (Q461/Inputs!$B$16) - U461, 0)</f>
        <v>0</v>
      </c>
    </row>
    <row r="462" spans="1:22" x14ac:dyDescent="0.3">
      <c r="A462" s="1">
        <v>46042.166666666657</v>
      </c>
      <c r="B462" s="2">
        <v>0</v>
      </c>
      <c r="C462" s="2">
        <v>6.4080865251720693</v>
      </c>
      <c r="D462" s="2">
        <f t="shared" si="84"/>
        <v>36.067628440645983</v>
      </c>
      <c r="E462" s="2">
        <f t="shared" si="85"/>
        <v>1.5478873169727638</v>
      </c>
      <c r="F462" s="2">
        <f t="shared" si="93"/>
        <v>0</v>
      </c>
      <c r="G462" s="2">
        <f t="shared" si="94"/>
        <v>78.381513661300701</v>
      </c>
      <c r="H462" s="2">
        <f>MIN(Inputs!$B$2, (Inputs!$B$14 - F462)/Inputs!$B$15)</f>
        <v>170</v>
      </c>
      <c r="I462" s="2">
        <f>MAX(MIN(Inputs!$B$2, F462*Inputs!$B$16, Inputs!$B$14*Inputs!$B$4 - G462), 0)</f>
        <v>0</v>
      </c>
      <c r="J462" s="2">
        <f>MAX(MIN(Inputs!$B$2, F462*Inputs!$B$16, (Inputs!$B$14-F462)/Inputs!$B$15)*Inputs!$B$9, 0)</f>
        <v>0</v>
      </c>
      <c r="K462" s="2">
        <f>MAX(E462*Inputs!$B$5 - B462 - Inputs!$B$8, 0) * H462</f>
        <v>0</v>
      </c>
      <c r="L462" s="2">
        <f>IF(B462 &gt;= D462*Inputs!$B$10, MAX(B462 - E462/Inputs!$B$5 - Inputs!$B$8, 0) * I462, 0)</f>
        <v>0</v>
      </c>
      <c r="M462" s="2">
        <f t="shared" si="86"/>
        <v>0</v>
      </c>
      <c r="N462" s="3" t="str">
        <f t="shared" si="87"/>
        <v>Idle</v>
      </c>
      <c r="O462" s="3" t="str">
        <f t="shared" si="95"/>
        <v>Idle</v>
      </c>
      <c r="P462" s="2">
        <f t="shared" si="88"/>
        <v>0</v>
      </c>
      <c r="Q462" s="2">
        <f t="shared" si="89"/>
        <v>0</v>
      </c>
      <c r="R462" s="2">
        <f t="shared" si="90"/>
        <v>0</v>
      </c>
      <c r="S462" s="2">
        <f t="shared" si="91"/>
        <v>0</v>
      </c>
      <c r="T462" s="2">
        <f t="shared" si="92"/>
        <v>0</v>
      </c>
      <c r="U462" s="2">
        <f>IF(O462="Reg", R462 * Inputs!$B$7, 0)</f>
        <v>0</v>
      </c>
      <c r="V462" s="2">
        <f>MAX(F462 + P462*Inputs!$B$15 - (Q462/Inputs!$B$16) - U462, 0)</f>
        <v>0</v>
      </c>
    </row>
    <row r="463" spans="1:22" x14ac:dyDescent="0.3">
      <c r="A463" s="1">
        <v>46042.208333333343</v>
      </c>
      <c r="B463" s="2">
        <v>0</v>
      </c>
      <c r="C463" s="2">
        <v>5.383608762991984</v>
      </c>
      <c r="D463" s="2">
        <f t="shared" si="84"/>
        <v>36.067628440645983</v>
      </c>
      <c r="E463" s="2">
        <f t="shared" si="85"/>
        <v>2.909338538803</v>
      </c>
      <c r="F463" s="2">
        <f t="shared" si="93"/>
        <v>0</v>
      </c>
      <c r="G463" s="2">
        <f t="shared" si="94"/>
        <v>78.381513661300701</v>
      </c>
      <c r="H463" s="2">
        <f>MIN(Inputs!$B$2, (Inputs!$B$14 - F463)/Inputs!$B$15)</f>
        <v>170</v>
      </c>
      <c r="I463" s="2">
        <f>MAX(MIN(Inputs!$B$2, F463*Inputs!$B$16, Inputs!$B$14*Inputs!$B$4 - G463), 0)</f>
        <v>0</v>
      </c>
      <c r="J463" s="2">
        <f>MAX(MIN(Inputs!$B$2, F463*Inputs!$B$16, (Inputs!$B$14-F463)/Inputs!$B$15)*Inputs!$B$9, 0)</f>
        <v>0</v>
      </c>
      <c r="K463" s="2">
        <f>MAX(E463*Inputs!$B$5 - B463 - Inputs!$B$8, 0) * H463</f>
        <v>0</v>
      </c>
      <c r="L463" s="2">
        <f>IF(B463 &gt;= D463*Inputs!$B$10, MAX(B463 - E463/Inputs!$B$5 - Inputs!$B$8, 0) * I463, 0)</f>
        <v>0</v>
      </c>
      <c r="M463" s="2">
        <f t="shared" si="86"/>
        <v>0</v>
      </c>
      <c r="N463" s="3" t="str">
        <f t="shared" si="87"/>
        <v>Idle</v>
      </c>
      <c r="O463" s="3" t="str">
        <f t="shared" si="95"/>
        <v>Idle</v>
      </c>
      <c r="P463" s="2">
        <f t="shared" si="88"/>
        <v>0</v>
      </c>
      <c r="Q463" s="2">
        <f t="shared" si="89"/>
        <v>0</v>
      </c>
      <c r="R463" s="2">
        <f t="shared" si="90"/>
        <v>0</v>
      </c>
      <c r="S463" s="2">
        <f t="shared" si="91"/>
        <v>0</v>
      </c>
      <c r="T463" s="2">
        <f t="shared" si="92"/>
        <v>0</v>
      </c>
      <c r="U463" s="2">
        <f>IF(O463="Reg", R463 * Inputs!$B$7, 0)</f>
        <v>0</v>
      </c>
      <c r="V463" s="2">
        <f>MAX(F463 + P463*Inputs!$B$15 - (Q463/Inputs!$B$16) - U463, 0)</f>
        <v>0</v>
      </c>
    </row>
    <row r="464" spans="1:22" x14ac:dyDescent="0.3">
      <c r="A464" s="1">
        <v>46042.25</v>
      </c>
      <c r="B464" s="2">
        <v>0</v>
      </c>
      <c r="C464" s="2">
        <v>19.418678158103411</v>
      </c>
      <c r="D464" s="2">
        <f t="shared" si="84"/>
        <v>36.067628440645983</v>
      </c>
      <c r="E464" s="2">
        <f t="shared" si="85"/>
        <v>5.8781641409433867</v>
      </c>
      <c r="F464" s="2">
        <f t="shared" si="93"/>
        <v>0</v>
      </c>
      <c r="G464" s="2">
        <f t="shared" si="94"/>
        <v>78.381513661300701</v>
      </c>
      <c r="H464" s="2">
        <f>MIN(Inputs!$B$2, (Inputs!$B$14 - F464)/Inputs!$B$15)</f>
        <v>170</v>
      </c>
      <c r="I464" s="2">
        <f>MAX(MIN(Inputs!$B$2, F464*Inputs!$B$16, Inputs!$B$14*Inputs!$B$4 - G464), 0)</f>
        <v>0</v>
      </c>
      <c r="J464" s="2">
        <f>MAX(MIN(Inputs!$B$2, F464*Inputs!$B$16, (Inputs!$B$14-F464)/Inputs!$B$15)*Inputs!$B$9, 0)</f>
        <v>0</v>
      </c>
      <c r="K464" s="2">
        <f>MAX(E464*Inputs!$B$5 - B464 - Inputs!$B$8, 0) * H464</f>
        <v>0</v>
      </c>
      <c r="L464" s="2">
        <f>IF(B464 &gt;= D464*Inputs!$B$10, MAX(B464 - E464/Inputs!$B$5 - Inputs!$B$8, 0) * I464, 0)</f>
        <v>0</v>
      </c>
      <c r="M464" s="2">
        <f t="shared" si="86"/>
        <v>0</v>
      </c>
      <c r="N464" s="3" t="str">
        <f t="shared" si="87"/>
        <v>Idle</v>
      </c>
      <c r="O464" s="3" t="str">
        <f t="shared" si="95"/>
        <v>Idle</v>
      </c>
      <c r="P464" s="2">
        <f t="shared" si="88"/>
        <v>0</v>
      </c>
      <c r="Q464" s="2">
        <f t="shared" si="89"/>
        <v>0</v>
      </c>
      <c r="R464" s="2">
        <f t="shared" si="90"/>
        <v>0</v>
      </c>
      <c r="S464" s="2">
        <f t="shared" si="91"/>
        <v>0</v>
      </c>
      <c r="T464" s="2">
        <f t="shared" si="92"/>
        <v>0</v>
      </c>
      <c r="U464" s="2">
        <f>IF(O464="Reg", R464 * Inputs!$B$7, 0)</f>
        <v>0</v>
      </c>
      <c r="V464" s="2">
        <f>MAX(F464 + P464*Inputs!$B$15 - (Q464/Inputs!$B$16) - U464, 0)</f>
        <v>0</v>
      </c>
    </row>
    <row r="465" spans="1:22" x14ac:dyDescent="0.3">
      <c r="A465" s="1">
        <v>46042.291666666657</v>
      </c>
      <c r="B465" s="2">
        <v>0</v>
      </c>
      <c r="C465" s="2">
        <v>8.0744387944183291</v>
      </c>
      <c r="D465" s="2">
        <f t="shared" si="84"/>
        <v>36.067628440645983</v>
      </c>
      <c r="E465" s="2">
        <f t="shared" si="85"/>
        <v>12.161761242738507</v>
      </c>
      <c r="F465" s="2">
        <f t="shared" si="93"/>
        <v>0</v>
      </c>
      <c r="G465" s="2">
        <f t="shared" si="94"/>
        <v>78.381513661300701</v>
      </c>
      <c r="H465" s="2">
        <f>MIN(Inputs!$B$2, (Inputs!$B$14 - F465)/Inputs!$B$15)</f>
        <v>170</v>
      </c>
      <c r="I465" s="2">
        <f>MAX(MIN(Inputs!$B$2, F465*Inputs!$B$16, Inputs!$B$14*Inputs!$B$4 - G465), 0)</f>
        <v>0</v>
      </c>
      <c r="J465" s="2">
        <f>MAX(MIN(Inputs!$B$2, F465*Inputs!$B$16, (Inputs!$B$14-F465)/Inputs!$B$15)*Inputs!$B$9, 0)</f>
        <v>0</v>
      </c>
      <c r="K465" s="2">
        <f>MAX(E465*Inputs!$B$5 - B465 - Inputs!$B$8, 0) * H465</f>
        <v>0</v>
      </c>
      <c r="L465" s="2">
        <f>IF(B465 &gt;= D465*Inputs!$B$10, MAX(B465 - E465/Inputs!$B$5 - Inputs!$B$8, 0) * I465, 0)</f>
        <v>0</v>
      </c>
      <c r="M465" s="2">
        <f t="shared" si="86"/>
        <v>0</v>
      </c>
      <c r="N465" s="3" t="str">
        <f t="shared" si="87"/>
        <v>Idle</v>
      </c>
      <c r="O465" s="3" t="str">
        <f t="shared" si="95"/>
        <v>Idle</v>
      </c>
      <c r="P465" s="2">
        <f t="shared" si="88"/>
        <v>0</v>
      </c>
      <c r="Q465" s="2">
        <f t="shared" si="89"/>
        <v>0</v>
      </c>
      <c r="R465" s="2">
        <f t="shared" si="90"/>
        <v>0</v>
      </c>
      <c r="S465" s="2">
        <f t="shared" si="91"/>
        <v>0</v>
      </c>
      <c r="T465" s="2">
        <f t="shared" si="92"/>
        <v>0</v>
      </c>
      <c r="U465" s="2">
        <f>IF(O465="Reg", R465 * Inputs!$B$7, 0)</f>
        <v>0</v>
      </c>
      <c r="V465" s="2">
        <f>MAX(F465 + P465*Inputs!$B$15 - (Q465/Inputs!$B$16) - U465, 0)</f>
        <v>0</v>
      </c>
    </row>
    <row r="466" spans="1:22" x14ac:dyDescent="0.3">
      <c r="A466" s="1">
        <v>46042.333333333343</v>
      </c>
      <c r="B466" s="2">
        <v>0.2891280875583595</v>
      </c>
      <c r="C466" s="2">
        <v>4.5676345366320792</v>
      </c>
      <c r="D466" s="2">
        <f t="shared" si="84"/>
        <v>36.067628440645983</v>
      </c>
      <c r="E466" s="2">
        <f t="shared" si="85"/>
        <v>19.402432910443306</v>
      </c>
      <c r="F466" s="2">
        <f t="shared" si="93"/>
        <v>0</v>
      </c>
      <c r="G466" s="2">
        <f t="shared" si="94"/>
        <v>78.381513661300701</v>
      </c>
      <c r="H466" s="2">
        <f>MIN(Inputs!$B$2, (Inputs!$B$14 - F466)/Inputs!$B$15)</f>
        <v>170</v>
      </c>
      <c r="I466" s="2">
        <f>MAX(MIN(Inputs!$B$2, F466*Inputs!$B$16, Inputs!$B$14*Inputs!$B$4 - G466), 0)</f>
        <v>0</v>
      </c>
      <c r="J466" s="2">
        <f>MAX(MIN(Inputs!$B$2, F466*Inputs!$B$16, (Inputs!$B$14-F466)/Inputs!$B$15)*Inputs!$B$9, 0)</f>
        <v>0</v>
      </c>
      <c r="K466" s="2">
        <f>MAX(E466*Inputs!$B$5 - B466 - Inputs!$B$8, 0) * H466</f>
        <v>0</v>
      </c>
      <c r="L466" s="2">
        <f>IF(B466 &gt;= D466*Inputs!$B$10, MAX(B466 - E466/Inputs!$B$5 - Inputs!$B$8, 0) * I466, 0)</f>
        <v>0</v>
      </c>
      <c r="M466" s="2">
        <f t="shared" si="86"/>
        <v>0</v>
      </c>
      <c r="N466" s="3" t="str">
        <f t="shared" si="87"/>
        <v>Idle</v>
      </c>
      <c r="O466" s="3" t="str">
        <f t="shared" si="95"/>
        <v>Idle</v>
      </c>
      <c r="P466" s="2">
        <f t="shared" si="88"/>
        <v>0</v>
      </c>
      <c r="Q466" s="2">
        <f t="shared" si="89"/>
        <v>0</v>
      </c>
      <c r="R466" s="2">
        <f t="shared" si="90"/>
        <v>0</v>
      </c>
      <c r="S466" s="2">
        <f t="shared" si="91"/>
        <v>0</v>
      </c>
      <c r="T466" s="2">
        <f t="shared" si="92"/>
        <v>0</v>
      </c>
      <c r="U466" s="2">
        <f>IF(O466="Reg", R466 * Inputs!$B$7, 0)</f>
        <v>0</v>
      </c>
      <c r="V466" s="2">
        <f>MAX(F466 + P466*Inputs!$B$15 - (Q466/Inputs!$B$16) - U466, 0)</f>
        <v>0</v>
      </c>
    </row>
    <row r="467" spans="1:22" x14ac:dyDescent="0.3">
      <c r="A467" s="1">
        <v>46042.375</v>
      </c>
      <c r="B467" s="2">
        <v>8.9981958142782226</v>
      </c>
      <c r="C467" s="2">
        <v>15.338761711873611</v>
      </c>
      <c r="D467" s="2">
        <f t="shared" si="84"/>
        <v>36.067628440645983</v>
      </c>
      <c r="E467" s="2">
        <f t="shared" si="85"/>
        <v>26.99071787560403</v>
      </c>
      <c r="F467" s="2">
        <f t="shared" si="93"/>
        <v>0</v>
      </c>
      <c r="G467" s="2">
        <f t="shared" si="94"/>
        <v>78.381513661300701</v>
      </c>
      <c r="H467" s="2">
        <f>MIN(Inputs!$B$2, (Inputs!$B$14 - F467)/Inputs!$B$15)</f>
        <v>170</v>
      </c>
      <c r="I467" s="2">
        <f>MAX(MIN(Inputs!$B$2, F467*Inputs!$B$16, Inputs!$B$14*Inputs!$B$4 - G467), 0)</f>
        <v>0</v>
      </c>
      <c r="J467" s="2">
        <f>MAX(MIN(Inputs!$B$2, F467*Inputs!$B$16, (Inputs!$B$14-F467)/Inputs!$B$15)*Inputs!$B$9, 0)</f>
        <v>0</v>
      </c>
      <c r="K467" s="2">
        <f>MAX(E467*Inputs!$B$5 - B467 - Inputs!$B$8, 0) * H467</f>
        <v>0</v>
      </c>
      <c r="L467" s="2">
        <f>IF(B467 &gt;= D467*Inputs!$B$10, MAX(B467 - E467/Inputs!$B$5 - Inputs!$B$8, 0) * I467, 0)</f>
        <v>0</v>
      </c>
      <c r="M467" s="2">
        <f t="shared" si="86"/>
        <v>0</v>
      </c>
      <c r="N467" s="3" t="str">
        <f t="shared" si="87"/>
        <v>Idle</v>
      </c>
      <c r="O467" s="3" t="str">
        <f t="shared" si="95"/>
        <v>Idle</v>
      </c>
      <c r="P467" s="2">
        <f t="shared" si="88"/>
        <v>0</v>
      </c>
      <c r="Q467" s="2">
        <f t="shared" si="89"/>
        <v>0</v>
      </c>
      <c r="R467" s="2">
        <f t="shared" si="90"/>
        <v>0</v>
      </c>
      <c r="S467" s="2">
        <f t="shared" si="91"/>
        <v>0</v>
      </c>
      <c r="T467" s="2">
        <f t="shared" si="92"/>
        <v>0</v>
      </c>
      <c r="U467" s="2">
        <f>IF(O467="Reg", R467 * Inputs!$B$7, 0)</f>
        <v>0</v>
      </c>
      <c r="V467" s="2">
        <f>MAX(F467 + P467*Inputs!$B$15 - (Q467/Inputs!$B$16) - U467, 0)</f>
        <v>0</v>
      </c>
    </row>
    <row r="468" spans="1:22" x14ac:dyDescent="0.3">
      <c r="A468" s="1">
        <v>46042.416666666657</v>
      </c>
      <c r="B468" s="2">
        <v>8.1687073309814178</v>
      </c>
      <c r="C468" s="2">
        <v>45.086935997660859</v>
      </c>
      <c r="D468" s="2">
        <f t="shared" si="84"/>
        <v>36.067628440645983</v>
      </c>
      <c r="E468" s="2">
        <f t="shared" si="85"/>
        <v>33.760787617931207</v>
      </c>
      <c r="F468" s="2">
        <f t="shared" si="93"/>
        <v>0</v>
      </c>
      <c r="G468" s="2">
        <f t="shared" si="94"/>
        <v>78.381513661300701</v>
      </c>
      <c r="H468" s="2">
        <f>MIN(Inputs!$B$2, (Inputs!$B$14 - F468)/Inputs!$B$15)</f>
        <v>170</v>
      </c>
      <c r="I468" s="2">
        <f>MAX(MIN(Inputs!$B$2, F468*Inputs!$B$16, Inputs!$B$14*Inputs!$B$4 - G468), 0)</f>
        <v>0</v>
      </c>
      <c r="J468" s="2">
        <f>MAX(MIN(Inputs!$B$2, F468*Inputs!$B$16, (Inputs!$B$14-F468)/Inputs!$B$15)*Inputs!$B$9, 0)</f>
        <v>0</v>
      </c>
      <c r="K468" s="2">
        <f>MAX(E468*Inputs!$B$5 - B468 - Inputs!$B$8, 0) * H468</f>
        <v>261.93358137566776</v>
      </c>
      <c r="L468" s="2">
        <f>IF(B468 &gt;= D468*Inputs!$B$10, MAX(B468 - E468/Inputs!$B$5 - Inputs!$B$8, 0) * I468, 0)</f>
        <v>0</v>
      </c>
      <c r="M468" s="2">
        <f t="shared" si="86"/>
        <v>0</v>
      </c>
      <c r="N468" s="3" t="str">
        <f t="shared" si="87"/>
        <v>Charge</v>
      </c>
      <c r="O468" s="3" t="str">
        <f t="shared" si="95"/>
        <v>Charge</v>
      </c>
      <c r="P468" s="2">
        <f t="shared" si="88"/>
        <v>170</v>
      </c>
      <c r="Q468" s="2">
        <f t="shared" si="89"/>
        <v>0</v>
      </c>
      <c r="R468" s="2">
        <f t="shared" si="90"/>
        <v>0</v>
      </c>
      <c r="S468" s="2">
        <f t="shared" si="91"/>
        <v>-1388.6802462668411</v>
      </c>
      <c r="T468" s="2">
        <f t="shared" si="92"/>
        <v>0</v>
      </c>
      <c r="U468" s="2">
        <f>IF(O468="Reg", R468 * Inputs!$B$7, 0)</f>
        <v>0</v>
      </c>
      <c r="V468" s="2">
        <f>MAX(F468 + P468*Inputs!$B$15 - (Q468/Inputs!$B$16) - U468, 0)</f>
        <v>170</v>
      </c>
    </row>
    <row r="469" spans="1:22" x14ac:dyDescent="0.3">
      <c r="A469" s="1">
        <v>46042.458333333343</v>
      </c>
      <c r="B469" s="2">
        <v>17.812953612842321</v>
      </c>
      <c r="C469" s="2">
        <v>6.6645715958781793</v>
      </c>
      <c r="D469" s="2">
        <f t="shared" si="84"/>
        <v>36.067628440645983</v>
      </c>
      <c r="E469" s="2">
        <f t="shared" si="85"/>
        <v>41.619184002966357</v>
      </c>
      <c r="F469" s="2">
        <f t="shared" si="93"/>
        <v>170</v>
      </c>
      <c r="G469" s="2">
        <f t="shared" si="94"/>
        <v>78.381513661300701</v>
      </c>
      <c r="H469" s="2">
        <f>MIN(Inputs!$B$2, (Inputs!$B$14 - F469)/Inputs!$B$15)</f>
        <v>170</v>
      </c>
      <c r="I469" s="2">
        <f>MAX(MIN(Inputs!$B$2, F469*Inputs!$B$16, Inputs!$B$14*Inputs!$B$4 - G469), 0)</f>
        <v>170</v>
      </c>
      <c r="J469" s="2">
        <f>MAX(MIN(Inputs!$B$2, F469*Inputs!$B$16, (Inputs!$B$14-F469)/Inputs!$B$15)*Inputs!$B$9, 0)</f>
        <v>136</v>
      </c>
      <c r="K469" s="2">
        <f>MAX(E469*Inputs!$B$5 - B469 - Inputs!$B$8, 0) * H469</f>
        <v>0</v>
      </c>
      <c r="L469" s="2">
        <f>IF(B469 &gt;= D469*Inputs!$B$10, MAX(B469 - E469/Inputs!$B$5 - Inputs!$B$8, 0) * I469, 0)</f>
        <v>0</v>
      </c>
      <c r="M469" s="2">
        <f t="shared" si="86"/>
        <v>906.38173703943244</v>
      </c>
      <c r="N469" s="3" t="str">
        <f t="shared" si="87"/>
        <v>Reg</v>
      </c>
      <c r="O469" s="3" t="str">
        <f t="shared" si="95"/>
        <v>Charge</v>
      </c>
      <c r="P469" s="2">
        <f t="shared" si="88"/>
        <v>170</v>
      </c>
      <c r="Q469" s="2">
        <f t="shared" si="89"/>
        <v>0</v>
      </c>
      <c r="R469" s="2">
        <f t="shared" si="90"/>
        <v>0</v>
      </c>
      <c r="S469" s="2">
        <f t="shared" si="91"/>
        <v>-3028.2021141831947</v>
      </c>
      <c r="T469" s="2">
        <f t="shared" si="92"/>
        <v>0</v>
      </c>
      <c r="U469" s="2">
        <f>IF(O469="Reg", R469 * Inputs!$B$7, 0)</f>
        <v>0</v>
      </c>
      <c r="V469" s="2">
        <f>MAX(F469 + P469*Inputs!$B$15 - (Q469/Inputs!$B$16) - U469, 0)</f>
        <v>340</v>
      </c>
    </row>
    <row r="470" spans="1:22" x14ac:dyDescent="0.3">
      <c r="A470" s="1">
        <v>46042.5</v>
      </c>
      <c r="B470" s="2">
        <v>37.701582610770721</v>
      </c>
      <c r="C470" s="2">
        <v>14.710897676591211</v>
      </c>
      <c r="D470" s="2">
        <f t="shared" si="84"/>
        <v>36.067628440645983</v>
      </c>
      <c r="E470" s="2">
        <f t="shared" si="85"/>
        <v>49.927667442325038</v>
      </c>
      <c r="F470" s="2">
        <f t="shared" si="93"/>
        <v>340</v>
      </c>
      <c r="G470" s="2">
        <f t="shared" si="94"/>
        <v>78.381513661300701</v>
      </c>
      <c r="H470" s="2">
        <f>MIN(Inputs!$B$2, (Inputs!$B$14 - F470)/Inputs!$B$15)</f>
        <v>0</v>
      </c>
      <c r="I470" s="2">
        <f>MAX(MIN(Inputs!$B$2, F470*Inputs!$B$16, Inputs!$B$14*Inputs!$B$4 - G470), 0)</f>
        <v>170</v>
      </c>
      <c r="J470" s="2">
        <f>MAX(MIN(Inputs!$B$2, F470*Inputs!$B$16, (Inputs!$B$14-F470)/Inputs!$B$15)*Inputs!$B$9, 0)</f>
        <v>0</v>
      </c>
      <c r="K470" s="2">
        <f>MAX(E470*Inputs!$B$5 - B470 - Inputs!$B$8, 0) * H470</f>
        <v>0</v>
      </c>
      <c r="L470" s="2">
        <f>IF(B470 &gt;= D470*Inputs!$B$10, MAX(B470 - E470/Inputs!$B$5 - Inputs!$B$8, 0) * I470, 0)</f>
        <v>0</v>
      </c>
      <c r="M470" s="2">
        <f t="shared" si="86"/>
        <v>0</v>
      </c>
      <c r="N470" s="3" t="str">
        <f t="shared" si="87"/>
        <v>Idle</v>
      </c>
      <c r="O470" s="3" t="str">
        <f t="shared" si="95"/>
        <v>Idle</v>
      </c>
      <c r="P470" s="2">
        <f t="shared" si="88"/>
        <v>0</v>
      </c>
      <c r="Q470" s="2">
        <f t="shared" si="89"/>
        <v>0</v>
      </c>
      <c r="R470" s="2">
        <f t="shared" si="90"/>
        <v>0</v>
      </c>
      <c r="S470" s="2">
        <f t="shared" si="91"/>
        <v>0</v>
      </c>
      <c r="T470" s="2">
        <f t="shared" si="92"/>
        <v>0</v>
      </c>
      <c r="U470" s="2">
        <f>IF(O470="Reg", R470 * Inputs!$B$7, 0)</f>
        <v>0</v>
      </c>
      <c r="V470" s="2">
        <f>MAX(F470 + P470*Inputs!$B$15 - (Q470/Inputs!$B$16) - U470, 0)</f>
        <v>340</v>
      </c>
    </row>
    <row r="471" spans="1:22" x14ac:dyDescent="0.3">
      <c r="A471" s="1">
        <v>46042.541666666657</v>
      </c>
      <c r="B471" s="2">
        <v>43.444030006228793</v>
      </c>
      <c r="C471" s="2">
        <v>8.1300701557586148</v>
      </c>
      <c r="D471" s="2">
        <f t="shared" si="84"/>
        <v>36.067628440645983</v>
      </c>
      <c r="E471" s="2">
        <f t="shared" si="85"/>
        <v>56.521117527860575</v>
      </c>
      <c r="F471" s="2">
        <f t="shared" si="93"/>
        <v>340</v>
      </c>
      <c r="G471" s="2">
        <f t="shared" si="94"/>
        <v>78.381513661300701</v>
      </c>
      <c r="H471" s="2">
        <f>MIN(Inputs!$B$2, (Inputs!$B$14 - F471)/Inputs!$B$15)</f>
        <v>0</v>
      </c>
      <c r="I471" s="2">
        <f>MAX(MIN(Inputs!$B$2, F471*Inputs!$B$16, Inputs!$B$14*Inputs!$B$4 - G471), 0)</f>
        <v>170</v>
      </c>
      <c r="J471" s="2">
        <f>MAX(MIN(Inputs!$B$2, F471*Inputs!$B$16, (Inputs!$B$14-F471)/Inputs!$B$15)*Inputs!$B$9, 0)</f>
        <v>0</v>
      </c>
      <c r="K471" s="2">
        <f>MAX(E471*Inputs!$B$5 - B471 - Inputs!$B$8, 0) * H471</f>
        <v>0</v>
      </c>
      <c r="L471" s="2">
        <f>IF(B471 &gt;= D471*Inputs!$B$10, MAX(B471 - E471/Inputs!$B$5 - Inputs!$B$8, 0) * I471, 0)</f>
        <v>0</v>
      </c>
      <c r="M471" s="2">
        <f t="shared" si="86"/>
        <v>0</v>
      </c>
      <c r="N471" s="3" t="str">
        <f t="shared" si="87"/>
        <v>Idle</v>
      </c>
      <c r="O471" s="3" t="str">
        <f t="shared" si="95"/>
        <v>Idle</v>
      </c>
      <c r="P471" s="2">
        <f t="shared" si="88"/>
        <v>0</v>
      </c>
      <c r="Q471" s="2">
        <f t="shared" si="89"/>
        <v>0</v>
      </c>
      <c r="R471" s="2">
        <f t="shared" si="90"/>
        <v>0</v>
      </c>
      <c r="S471" s="2">
        <f t="shared" si="91"/>
        <v>0</v>
      </c>
      <c r="T471" s="2">
        <f t="shared" si="92"/>
        <v>0</v>
      </c>
      <c r="U471" s="2">
        <f>IF(O471="Reg", R471 * Inputs!$B$7, 0)</f>
        <v>0</v>
      </c>
      <c r="V471" s="2">
        <f>MAX(F471 + P471*Inputs!$B$15 - (Q471/Inputs!$B$16) - U471, 0)</f>
        <v>340</v>
      </c>
    </row>
    <row r="472" spans="1:22" x14ac:dyDescent="0.3">
      <c r="A472" s="1">
        <v>46042.583333333343</v>
      </c>
      <c r="B472" s="2">
        <v>45.818837878522729</v>
      </c>
      <c r="C472" s="2">
        <v>10.64857162968762</v>
      </c>
      <c r="D472" s="2">
        <f t="shared" si="84"/>
        <v>36.067628440645983</v>
      </c>
      <c r="E472" s="2">
        <f t="shared" si="85"/>
        <v>59.724787510873405</v>
      </c>
      <c r="F472" s="2">
        <f t="shared" si="93"/>
        <v>340</v>
      </c>
      <c r="G472" s="2">
        <f t="shared" si="94"/>
        <v>78.381513661300701</v>
      </c>
      <c r="H472" s="2">
        <f>MIN(Inputs!$B$2, (Inputs!$B$14 - F472)/Inputs!$B$15)</f>
        <v>0</v>
      </c>
      <c r="I472" s="2">
        <f>MAX(MIN(Inputs!$B$2, F472*Inputs!$B$16, Inputs!$B$14*Inputs!$B$4 - G472), 0)</f>
        <v>170</v>
      </c>
      <c r="J472" s="2">
        <f>MAX(MIN(Inputs!$B$2, F472*Inputs!$B$16, (Inputs!$B$14-F472)/Inputs!$B$15)*Inputs!$B$9, 0)</f>
        <v>0</v>
      </c>
      <c r="K472" s="2">
        <f>MAX(E472*Inputs!$B$5 - B472 - Inputs!$B$8, 0) * H472</f>
        <v>0</v>
      </c>
      <c r="L472" s="2">
        <f>IF(B472 &gt;= D472*Inputs!$B$10, MAX(B472 - E472/Inputs!$B$5 - Inputs!$B$8, 0) * I472, 0)</f>
        <v>0</v>
      </c>
      <c r="M472" s="2">
        <f t="shared" si="86"/>
        <v>0</v>
      </c>
      <c r="N472" s="3" t="str">
        <f t="shared" si="87"/>
        <v>Idle</v>
      </c>
      <c r="O472" s="3" t="str">
        <f t="shared" si="95"/>
        <v>Idle</v>
      </c>
      <c r="P472" s="2">
        <f t="shared" si="88"/>
        <v>0</v>
      </c>
      <c r="Q472" s="2">
        <f t="shared" si="89"/>
        <v>0</v>
      </c>
      <c r="R472" s="2">
        <f t="shared" si="90"/>
        <v>0</v>
      </c>
      <c r="S472" s="2">
        <f t="shared" si="91"/>
        <v>0</v>
      </c>
      <c r="T472" s="2">
        <f t="shared" si="92"/>
        <v>0</v>
      </c>
      <c r="U472" s="2">
        <f>IF(O472="Reg", R472 * Inputs!$B$7, 0)</f>
        <v>0</v>
      </c>
      <c r="V472" s="2">
        <f>MAX(F472 + P472*Inputs!$B$15 - (Q472/Inputs!$B$16) - U472, 0)</f>
        <v>340</v>
      </c>
    </row>
    <row r="473" spans="1:22" x14ac:dyDescent="0.3">
      <c r="A473" s="1">
        <v>46042.625</v>
      </c>
      <c r="B473" s="2">
        <v>49.618614268241267</v>
      </c>
      <c r="C473" s="2">
        <v>6.0407105475329272</v>
      </c>
      <c r="D473" s="2">
        <f t="shared" si="84"/>
        <v>36.067628440645983</v>
      </c>
      <c r="E473" s="2">
        <f t="shared" si="85"/>
        <v>63.236255805560631</v>
      </c>
      <c r="F473" s="2">
        <f t="shared" si="93"/>
        <v>340</v>
      </c>
      <c r="G473" s="2">
        <f t="shared" si="94"/>
        <v>78.381513661300701</v>
      </c>
      <c r="H473" s="2">
        <f>MIN(Inputs!$B$2, (Inputs!$B$14 - F473)/Inputs!$B$15)</f>
        <v>0</v>
      </c>
      <c r="I473" s="2">
        <f>MAX(MIN(Inputs!$B$2, F473*Inputs!$B$16, Inputs!$B$14*Inputs!$B$4 - G473), 0)</f>
        <v>170</v>
      </c>
      <c r="J473" s="2">
        <f>MAX(MIN(Inputs!$B$2, F473*Inputs!$B$16, (Inputs!$B$14-F473)/Inputs!$B$15)*Inputs!$B$9, 0)</f>
        <v>0</v>
      </c>
      <c r="K473" s="2">
        <f>MAX(E473*Inputs!$B$5 - B473 - Inputs!$B$8, 0) * H473</f>
        <v>0</v>
      </c>
      <c r="L473" s="2">
        <f>IF(B473 &gt;= D473*Inputs!$B$10, MAX(B473 - E473/Inputs!$B$5 - Inputs!$B$8, 0) * I473, 0)</f>
        <v>0</v>
      </c>
      <c r="M473" s="2">
        <f t="shared" si="86"/>
        <v>0</v>
      </c>
      <c r="N473" s="3" t="str">
        <f t="shared" si="87"/>
        <v>Idle</v>
      </c>
      <c r="O473" s="3" t="str">
        <f t="shared" si="95"/>
        <v>Idle</v>
      </c>
      <c r="P473" s="2">
        <f t="shared" si="88"/>
        <v>0</v>
      </c>
      <c r="Q473" s="2">
        <f t="shared" si="89"/>
        <v>0</v>
      </c>
      <c r="R473" s="2">
        <f t="shared" si="90"/>
        <v>0</v>
      </c>
      <c r="S473" s="2">
        <f t="shared" si="91"/>
        <v>0</v>
      </c>
      <c r="T473" s="2">
        <f t="shared" si="92"/>
        <v>0</v>
      </c>
      <c r="U473" s="2">
        <f>IF(O473="Reg", R473 * Inputs!$B$7, 0)</f>
        <v>0</v>
      </c>
      <c r="V473" s="2">
        <f>MAX(F473 + P473*Inputs!$B$15 - (Q473/Inputs!$B$16) - U473, 0)</f>
        <v>340</v>
      </c>
    </row>
    <row r="474" spans="1:22" x14ac:dyDescent="0.3">
      <c r="A474" s="1">
        <v>46042.666666666657</v>
      </c>
      <c r="B474" s="2">
        <v>55.319085641192281</v>
      </c>
      <c r="C474" s="2">
        <v>19.646545693834941</v>
      </c>
      <c r="D474" s="2">
        <f t="shared" si="84"/>
        <v>36.067628440645983</v>
      </c>
      <c r="E474" s="2">
        <f t="shared" si="85"/>
        <v>64.066157597185537</v>
      </c>
      <c r="F474" s="2">
        <f t="shared" si="93"/>
        <v>340</v>
      </c>
      <c r="G474" s="2">
        <f t="shared" si="94"/>
        <v>78.381513661300701</v>
      </c>
      <c r="H474" s="2">
        <f>MIN(Inputs!$B$2, (Inputs!$B$14 - F474)/Inputs!$B$15)</f>
        <v>0</v>
      </c>
      <c r="I474" s="2">
        <f>MAX(MIN(Inputs!$B$2, F474*Inputs!$B$16, Inputs!$B$14*Inputs!$B$4 - G474), 0)</f>
        <v>170</v>
      </c>
      <c r="J474" s="2">
        <f>MAX(MIN(Inputs!$B$2, F474*Inputs!$B$16, (Inputs!$B$14-F474)/Inputs!$B$15)*Inputs!$B$9, 0)</f>
        <v>0</v>
      </c>
      <c r="K474" s="2">
        <f>MAX(E474*Inputs!$B$5 - B474 - Inputs!$B$8, 0) * H474</f>
        <v>0</v>
      </c>
      <c r="L474" s="2">
        <f>IF(B474 &gt;= D474*Inputs!$B$10, MAX(B474 - E474/Inputs!$B$5 - Inputs!$B$8, 0) * I474, 0)</f>
        <v>0</v>
      </c>
      <c r="M474" s="2">
        <f t="shared" si="86"/>
        <v>0</v>
      </c>
      <c r="N474" s="3" t="str">
        <f t="shared" si="87"/>
        <v>Idle</v>
      </c>
      <c r="O474" s="3" t="str">
        <f t="shared" si="95"/>
        <v>Idle</v>
      </c>
      <c r="P474" s="2">
        <f t="shared" si="88"/>
        <v>0</v>
      </c>
      <c r="Q474" s="2">
        <f t="shared" si="89"/>
        <v>0</v>
      </c>
      <c r="R474" s="2">
        <f t="shared" si="90"/>
        <v>0</v>
      </c>
      <c r="S474" s="2">
        <f t="shared" si="91"/>
        <v>0</v>
      </c>
      <c r="T474" s="2">
        <f t="shared" si="92"/>
        <v>0</v>
      </c>
      <c r="U474" s="2">
        <f>IF(O474="Reg", R474 * Inputs!$B$7, 0)</f>
        <v>0</v>
      </c>
      <c r="V474" s="2">
        <f>MAX(F474 + P474*Inputs!$B$15 - (Q474/Inputs!$B$16) - U474, 0)</f>
        <v>340</v>
      </c>
    </row>
    <row r="475" spans="1:22" x14ac:dyDescent="0.3">
      <c r="A475" s="1">
        <v>46042.708333333343</v>
      </c>
      <c r="B475" s="2">
        <v>67.663854248994468</v>
      </c>
      <c r="C475" s="2">
        <v>4.2039442916992007</v>
      </c>
      <c r="D475" s="2">
        <f t="shared" si="84"/>
        <v>36.067628440645983</v>
      </c>
      <c r="E475" s="2">
        <f t="shared" si="85"/>
        <v>62.733482685986566</v>
      </c>
      <c r="F475" s="2">
        <f t="shared" si="93"/>
        <v>340</v>
      </c>
      <c r="G475" s="2">
        <f t="shared" si="94"/>
        <v>78.381513661300701</v>
      </c>
      <c r="H475" s="2">
        <f>MIN(Inputs!$B$2, (Inputs!$B$14 - F475)/Inputs!$B$15)</f>
        <v>0</v>
      </c>
      <c r="I475" s="2">
        <f>MAX(MIN(Inputs!$B$2, F475*Inputs!$B$16, Inputs!$B$14*Inputs!$B$4 - G475), 0)</f>
        <v>170</v>
      </c>
      <c r="J475" s="2">
        <f>MAX(MIN(Inputs!$B$2, F475*Inputs!$B$16, (Inputs!$B$14-F475)/Inputs!$B$15)*Inputs!$B$9, 0)</f>
        <v>0</v>
      </c>
      <c r="K475" s="2">
        <f>MAX(E475*Inputs!$B$5 - B475 - Inputs!$B$8, 0) * H475</f>
        <v>0</v>
      </c>
      <c r="L475" s="2">
        <f>IF(B475 &gt;= D475*Inputs!$B$10, MAX(B475 - E475/Inputs!$B$5 - Inputs!$B$8, 0) * I475, 0)</f>
        <v>0</v>
      </c>
      <c r="M475" s="2">
        <f t="shared" si="86"/>
        <v>0</v>
      </c>
      <c r="N475" s="3" t="str">
        <f t="shared" si="87"/>
        <v>Idle</v>
      </c>
      <c r="O475" s="3" t="str">
        <f t="shared" si="95"/>
        <v>Idle</v>
      </c>
      <c r="P475" s="2">
        <f t="shared" si="88"/>
        <v>0</v>
      </c>
      <c r="Q475" s="2">
        <f t="shared" si="89"/>
        <v>0</v>
      </c>
      <c r="R475" s="2">
        <f t="shared" si="90"/>
        <v>0</v>
      </c>
      <c r="S475" s="2">
        <f t="shared" si="91"/>
        <v>0</v>
      </c>
      <c r="T475" s="2">
        <f t="shared" si="92"/>
        <v>0</v>
      </c>
      <c r="U475" s="2">
        <f>IF(O475="Reg", R475 * Inputs!$B$7, 0)</f>
        <v>0</v>
      </c>
      <c r="V475" s="2">
        <f>MAX(F475 + P475*Inputs!$B$15 - (Q475/Inputs!$B$16) - U475, 0)</f>
        <v>340</v>
      </c>
    </row>
    <row r="476" spans="1:22" x14ac:dyDescent="0.3">
      <c r="A476" s="1">
        <v>46042.75</v>
      </c>
      <c r="B476" s="2">
        <v>77.262283123983863</v>
      </c>
      <c r="C476" s="2">
        <v>10.14659174479816</v>
      </c>
      <c r="D476" s="2">
        <f t="shared" si="84"/>
        <v>36.067628440645983</v>
      </c>
      <c r="E476" s="2">
        <f t="shared" si="85"/>
        <v>57.497461423608165</v>
      </c>
      <c r="F476" s="2">
        <f t="shared" si="93"/>
        <v>340</v>
      </c>
      <c r="G476" s="2">
        <f t="shared" si="94"/>
        <v>78.381513661300701</v>
      </c>
      <c r="H476" s="2">
        <f>MIN(Inputs!$B$2, (Inputs!$B$14 - F476)/Inputs!$B$15)</f>
        <v>0</v>
      </c>
      <c r="I476" s="2">
        <f>MAX(MIN(Inputs!$B$2, F476*Inputs!$B$16, Inputs!$B$14*Inputs!$B$4 - G476), 0)</f>
        <v>170</v>
      </c>
      <c r="J476" s="2">
        <f>MAX(MIN(Inputs!$B$2, F476*Inputs!$B$16, (Inputs!$B$14-F476)/Inputs!$B$15)*Inputs!$B$9, 0)</f>
        <v>0</v>
      </c>
      <c r="K476" s="2">
        <f>MAX(E476*Inputs!$B$5 - B476 - Inputs!$B$8, 0) * H476</f>
        <v>0</v>
      </c>
      <c r="L476" s="2">
        <f>IF(B476 &gt;= D476*Inputs!$B$10, MAX(B476 - E476/Inputs!$B$5 - Inputs!$B$8, 0) * I476, 0)</f>
        <v>0</v>
      </c>
      <c r="M476" s="2">
        <f t="shared" si="86"/>
        <v>0</v>
      </c>
      <c r="N476" s="3" t="str">
        <f t="shared" si="87"/>
        <v>Idle</v>
      </c>
      <c r="O476" s="3" t="str">
        <f t="shared" si="95"/>
        <v>Idle</v>
      </c>
      <c r="P476" s="2">
        <f t="shared" si="88"/>
        <v>0</v>
      </c>
      <c r="Q476" s="2">
        <f t="shared" si="89"/>
        <v>0</v>
      </c>
      <c r="R476" s="2">
        <f t="shared" si="90"/>
        <v>0</v>
      </c>
      <c r="S476" s="2">
        <f t="shared" si="91"/>
        <v>0</v>
      </c>
      <c r="T476" s="2">
        <f t="shared" si="92"/>
        <v>0</v>
      </c>
      <c r="U476" s="2">
        <f>IF(O476="Reg", R476 * Inputs!$B$7, 0)</f>
        <v>0</v>
      </c>
      <c r="V476" s="2">
        <f>MAX(F476 + P476*Inputs!$B$15 - (Q476/Inputs!$B$16) - U476, 0)</f>
        <v>340</v>
      </c>
    </row>
    <row r="477" spans="1:22" x14ac:dyDescent="0.3">
      <c r="A477" s="1">
        <v>46042.791666666657</v>
      </c>
      <c r="B477" s="2">
        <v>62.666049904305808</v>
      </c>
      <c r="C477" s="2">
        <v>6.615374870823751</v>
      </c>
      <c r="D477" s="2">
        <f t="shared" si="84"/>
        <v>36.067628440645983</v>
      </c>
      <c r="E477" s="2">
        <f t="shared" si="85"/>
        <v>48.258226690815412</v>
      </c>
      <c r="F477" s="2">
        <f t="shared" si="93"/>
        <v>340</v>
      </c>
      <c r="G477" s="2">
        <f t="shared" si="94"/>
        <v>78.381513661300701</v>
      </c>
      <c r="H477" s="2">
        <f>MIN(Inputs!$B$2, (Inputs!$B$14 - F477)/Inputs!$B$15)</f>
        <v>0</v>
      </c>
      <c r="I477" s="2">
        <f>MAX(MIN(Inputs!$B$2, F477*Inputs!$B$16, Inputs!$B$14*Inputs!$B$4 - G477), 0)</f>
        <v>170</v>
      </c>
      <c r="J477" s="2">
        <f>MAX(MIN(Inputs!$B$2, F477*Inputs!$B$16, (Inputs!$B$14-F477)/Inputs!$B$15)*Inputs!$B$9, 0)</f>
        <v>0</v>
      </c>
      <c r="K477" s="2">
        <f>MAX(E477*Inputs!$B$5 - B477 - Inputs!$B$8, 0) * H477</f>
        <v>0</v>
      </c>
      <c r="L477" s="2">
        <f>IF(B477 &gt;= D477*Inputs!$B$10, MAX(B477 - E477/Inputs!$B$5 - Inputs!$B$8, 0) * I477, 0)</f>
        <v>0</v>
      </c>
      <c r="M477" s="2">
        <f t="shared" si="86"/>
        <v>0</v>
      </c>
      <c r="N477" s="3" t="str">
        <f t="shared" si="87"/>
        <v>Idle</v>
      </c>
      <c r="O477" s="3" t="str">
        <f t="shared" si="95"/>
        <v>Idle</v>
      </c>
      <c r="P477" s="2">
        <f t="shared" si="88"/>
        <v>0</v>
      </c>
      <c r="Q477" s="2">
        <f t="shared" si="89"/>
        <v>0</v>
      </c>
      <c r="R477" s="2">
        <f t="shared" si="90"/>
        <v>0</v>
      </c>
      <c r="S477" s="2">
        <f t="shared" si="91"/>
        <v>0</v>
      </c>
      <c r="T477" s="2">
        <f t="shared" si="92"/>
        <v>0</v>
      </c>
      <c r="U477" s="2">
        <f>IF(O477="Reg", R477 * Inputs!$B$7, 0)</f>
        <v>0</v>
      </c>
      <c r="V477" s="2">
        <f>MAX(F477 + P477*Inputs!$B$15 - (Q477/Inputs!$B$16) - U477, 0)</f>
        <v>340</v>
      </c>
    </row>
    <row r="478" spans="1:22" x14ac:dyDescent="0.3">
      <c r="A478" s="1">
        <v>46042.833333333343</v>
      </c>
      <c r="B478" s="2">
        <v>66.887647646646116</v>
      </c>
      <c r="C478" s="2">
        <v>1.6964082461272449</v>
      </c>
      <c r="D478" s="2">
        <f t="shared" si="84"/>
        <v>36.067628440645983</v>
      </c>
      <c r="E478" s="2">
        <f t="shared" si="85"/>
        <v>39.388503724875321</v>
      </c>
      <c r="F478" s="2">
        <f t="shared" si="93"/>
        <v>340</v>
      </c>
      <c r="G478" s="2">
        <f t="shared" si="94"/>
        <v>78.381513661300701</v>
      </c>
      <c r="H478" s="2">
        <f>MIN(Inputs!$B$2, (Inputs!$B$14 - F478)/Inputs!$B$15)</f>
        <v>0</v>
      </c>
      <c r="I478" s="2">
        <f>MAX(MIN(Inputs!$B$2, F478*Inputs!$B$16, Inputs!$B$14*Inputs!$B$4 - G478), 0)</f>
        <v>170</v>
      </c>
      <c r="J478" s="2">
        <f>MAX(MIN(Inputs!$B$2, F478*Inputs!$B$16, (Inputs!$B$14-F478)/Inputs!$B$15)*Inputs!$B$9, 0)</f>
        <v>0</v>
      </c>
      <c r="K478" s="2">
        <f>MAX(E478*Inputs!$B$5 - B478 - Inputs!$B$8, 0) * H478</f>
        <v>0</v>
      </c>
      <c r="L478" s="2">
        <f>IF(B478 &gt;= D478*Inputs!$B$10, MAX(B478 - E478/Inputs!$B$5 - Inputs!$B$8, 0) * I478, 0)</f>
        <v>361.7573348971078</v>
      </c>
      <c r="M478" s="2">
        <f t="shared" si="86"/>
        <v>0</v>
      </c>
      <c r="N478" s="3" t="str">
        <f t="shared" si="87"/>
        <v>Discharge</v>
      </c>
      <c r="O478" s="3" t="str">
        <f t="shared" si="95"/>
        <v>Discharge</v>
      </c>
      <c r="P478" s="2">
        <f t="shared" si="88"/>
        <v>0</v>
      </c>
      <c r="Q478" s="2">
        <f t="shared" si="89"/>
        <v>170</v>
      </c>
      <c r="R478" s="2">
        <f t="shared" si="90"/>
        <v>0</v>
      </c>
      <c r="S478" s="2">
        <f t="shared" si="91"/>
        <v>11370.900099929841</v>
      </c>
      <c r="T478" s="2">
        <f t="shared" si="92"/>
        <v>0</v>
      </c>
      <c r="U478" s="2">
        <f>IF(O478="Reg", R478 * Inputs!$B$7, 0)</f>
        <v>0</v>
      </c>
      <c r="V478" s="2">
        <f>MAX(F478 + P478*Inputs!$B$15 - (Q478/Inputs!$B$16) - U478, 0)</f>
        <v>170</v>
      </c>
    </row>
    <row r="479" spans="1:22" x14ac:dyDescent="0.3">
      <c r="A479" s="1">
        <v>46042.875</v>
      </c>
      <c r="B479" s="2">
        <v>54.598025017990658</v>
      </c>
      <c r="C479" s="2">
        <v>8.6650607002160562</v>
      </c>
      <c r="D479" s="2">
        <f t="shared" si="84"/>
        <v>36.067628440645983</v>
      </c>
      <c r="E479" s="2">
        <f t="shared" si="85"/>
        <v>29.743844570819302</v>
      </c>
      <c r="F479" s="2">
        <f t="shared" si="93"/>
        <v>170</v>
      </c>
      <c r="G479" s="2">
        <f t="shared" si="94"/>
        <v>248.38151366130069</v>
      </c>
      <c r="H479" s="2">
        <f>MIN(Inputs!$B$2, (Inputs!$B$14 - F479)/Inputs!$B$15)</f>
        <v>170</v>
      </c>
      <c r="I479" s="2">
        <f>MAX(MIN(Inputs!$B$2, F479*Inputs!$B$16, Inputs!$B$14*Inputs!$B$4 - G479), 0)</f>
        <v>91.618486338699313</v>
      </c>
      <c r="J479" s="2">
        <f>MAX(MIN(Inputs!$B$2, F479*Inputs!$B$16, (Inputs!$B$14-F479)/Inputs!$B$15)*Inputs!$B$9, 0)</f>
        <v>136</v>
      </c>
      <c r="K479" s="2">
        <f>MAX(E479*Inputs!$B$5 - B479 - Inputs!$B$8, 0) * H479</f>
        <v>0</v>
      </c>
      <c r="L479" s="2">
        <f>IF(B479 &gt;= D479*Inputs!$B$10, MAX(B479 - E479/Inputs!$B$5 - Inputs!$B$8, 0) * I479, 0)</f>
        <v>73.130026238567652</v>
      </c>
      <c r="M479" s="2">
        <f t="shared" si="86"/>
        <v>1178.4482552293837</v>
      </c>
      <c r="N479" s="3" t="str">
        <f t="shared" si="87"/>
        <v>Reg</v>
      </c>
      <c r="O479" s="3" t="str">
        <f t="shared" si="95"/>
        <v>Discharge</v>
      </c>
      <c r="P479" s="2">
        <f t="shared" si="88"/>
        <v>0</v>
      </c>
      <c r="Q479" s="2">
        <f t="shared" si="89"/>
        <v>91.618486338699313</v>
      </c>
      <c r="R479" s="2">
        <f t="shared" si="90"/>
        <v>0</v>
      </c>
      <c r="S479" s="2">
        <f t="shared" si="91"/>
        <v>5002.18840923074</v>
      </c>
      <c r="T479" s="2">
        <f t="shared" si="92"/>
        <v>0</v>
      </c>
      <c r="U479" s="2">
        <f>IF(O479="Reg", R479 * Inputs!$B$7, 0)</f>
        <v>0</v>
      </c>
      <c r="V479" s="2">
        <f>MAX(F479 + P479*Inputs!$B$15 - (Q479/Inputs!$B$16) - U479, 0)</f>
        <v>78.381513661300687</v>
      </c>
    </row>
    <row r="480" spans="1:22" x14ac:dyDescent="0.3">
      <c r="A480" s="1">
        <v>46042.916666666657</v>
      </c>
      <c r="B480" s="2">
        <v>47.323036173998439</v>
      </c>
      <c r="C480" s="2">
        <v>0.61123519835608309</v>
      </c>
      <c r="D480" s="2">
        <f t="shared" si="84"/>
        <v>36.067628440645983</v>
      </c>
      <c r="E480" s="2">
        <f t="shared" si="85"/>
        <v>20.644173734487524</v>
      </c>
      <c r="F480" s="2">
        <f t="shared" si="93"/>
        <v>78.381513661300687</v>
      </c>
      <c r="G480" s="2">
        <f t="shared" si="94"/>
        <v>340</v>
      </c>
      <c r="H480" s="2">
        <f>MIN(Inputs!$B$2, (Inputs!$B$14 - F480)/Inputs!$B$15)</f>
        <v>170</v>
      </c>
      <c r="I480" s="2">
        <f>MAX(MIN(Inputs!$B$2, F480*Inputs!$B$16, Inputs!$B$14*Inputs!$B$4 - G480), 0)</f>
        <v>0</v>
      </c>
      <c r="J480" s="2">
        <f>MAX(MIN(Inputs!$B$2, F480*Inputs!$B$16, (Inputs!$B$14-F480)/Inputs!$B$15)*Inputs!$B$9, 0)</f>
        <v>62.705210929040554</v>
      </c>
      <c r="K480" s="2">
        <f>MAX(E480*Inputs!$B$5 - B480 - Inputs!$B$8, 0) * H480</f>
        <v>0</v>
      </c>
      <c r="L480" s="2">
        <f>IF(B480 &gt;= D480*Inputs!$B$10, MAX(B480 - E480/Inputs!$B$5 - Inputs!$B$8, 0) * I480, 0)</f>
        <v>0</v>
      </c>
      <c r="M480" s="2">
        <f t="shared" si="86"/>
        <v>38.327632040172134</v>
      </c>
      <c r="N480" s="3" t="str">
        <f t="shared" si="87"/>
        <v>Reg</v>
      </c>
      <c r="O480" s="3" t="str">
        <f t="shared" si="95"/>
        <v>Reg</v>
      </c>
      <c r="P480" s="2">
        <f t="shared" si="88"/>
        <v>0</v>
      </c>
      <c r="Q480" s="2">
        <f t="shared" si="89"/>
        <v>0</v>
      </c>
      <c r="R480" s="2">
        <f t="shared" si="90"/>
        <v>62.705210929040554</v>
      </c>
      <c r="S480" s="2">
        <f t="shared" si="91"/>
        <v>0</v>
      </c>
      <c r="T480" s="2">
        <f t="shared" si="92"/>
        <v>38.327632040172134</v>
      </c>
      <c r="U480" s="2">
        <f>IF(O480="Reg", R480 * Inputs!$B$7, 0)</f>
        <v>1.2541042185808111</v>
      </c>
      <c r="V480" s="2">
        <f>MAX(F480 + P480*Inputs!$B$15 - (Q480/Inputs!$B$16) - U480, 0)</f>
        <v>77.12740944271988</v>
      </c>
    </row>
    <row r="481" spans="1:22" x14ac:dyDescent="0.3">
      <c r="A481" s="1">
        <v>46042.958333333343</v>
      </c>
      <c r="B481" s="2">
        <v>36.247726674724092</v>
      </c>
      <c r="C481" s="2">
        <v>11.550323233957201</v>
      </c>
      <c r="D481" s="2">
        <f t="shared" si="84"/>
        <v>36.067628440645983</v>
      </c>
      <c r="E481" s="2">
        <f t="shared" si="85"/>
        <v>12.83249971615664</v>
      </c>
      <c r="F481" s="2">
        <f t="shared" si="93"/>
        <v>77.12740944271988</v>
      </c>
      <c r="G481" s="2">
        <f t="shared" si="94"/>
        <v>340</v>
      </c>
      <c r="H481" s="2">
        <f>MIN(Inputs!$B$2, (Inputs!$B$14 - F481)/Inputs!$B$15)</f>
        <v>170</v>
      </c>
      <c r="I481" s="2">
        <f>MAX(MIN(Inputs!$B$2, F481*Inputs!$B$16, Inputs!$B$14*Inputs!$B$4 - G481), 0)</f>
        <v>0</v>
      </c>
      <c r="J481" s="2">
        <f>MAX(MIN(Inputs!$B$2, F481*Inputs!$B$16, (Inputs!$B$14-F481)/Inputs!$B$15)*Inputs!$B$9, 0)</f>
        <v>61.70192755417591</v>
      </c>
      <c r="K481" s="2">
        <f>MAX(E481*Inputs!$B$5 - B481 - Inputs!$B$8, 0) * H481</f>
        <v>0</v>
      </c>
      <c r="L481" s="2">
        <f>IF(B481 &gt;= D481*Inputs!$B$10, MAX(B481 - E481/Inputs!$B$5 - Inputs!$B$8, 0) * I481, 0)</f>
        <v>0</v>
      </c>
      <c r="M481" s="2">
        <f t="shared" si="86"/>
        <v>712.67720740894197</v>
      </c>
      <c r="N481" s="3" t="str">
        <f t="shared" si="87"/>
        <v>Reg</v>
      </c>
      <c r="O481" s="3" t="str">
        <f t="shared" si="95"/>
        <v>Reg</v>
      </c>
      <c r="P481" s="2">
        <f t="shared" si="88"/>
        <v>0</v>
      </c>
      <c r="Q481" s="2">
        <f t="shared" si="89"/>
        <v>0</v>
      </c>
      <c r="R481" s="2">
        <f t="shared" si="90"/>
        <v>61.70192755417591</v>
      </c>
      <c r="S481" s="2">
        <f t="shared" si="91"/>
        <v>0</v>
      </c>
      <c r="T481" s="2">
        <f t="shared" si="92"/>
        <v>712.67720740894197</v>
      </c>
      <c r="U481" s="2">
        <f>IF(O481="Reg", R481 * Inputs!$B$7, 0)</f>
        <v>1.2340385510835181</v>
      </c>
      <c r="V481" s="2">
        <f>MAX(F481 + P481*Inputs!$B$15 - (Q481/Inputs!$B$16) - U481, 0)</f>
        <v>75.893370891636366</v>
      </c>
    </row>
    <row r="482" spans="1:22" x14ac:dyDescent="0.3">
      <c r="A482" s="1">
        <v>46043</v>
      </c>
      <c r="B482" s="2">
        <v>21.826874727227331</v>
      </c>
      <c r="C482" s="2">
        <v>8.9738975231129938</v>
      </c>
      <c r="D482" s="2">
        <f t="shared" si="84"/>
        <v>29.890909531882155</v>
      </c>
      <c r="E482" s="2">
        <f t="shared" si="85"/>
        <v>6.7912119370359569</v>
      </c>
      <c r="F482" s="2">
        <f t="shared" si="93"/>
        <v>75.893370891636366</v>
      </c>
      <c r="G482" s="2">
        <f t="shared" si="94"/>
        <v>0</v>
      </c>
      <c r="H482" s="2">
        <f>MIN(Inputs!$B$2, (Inputs!$B$14 - F482)/Inputs!$B$15)</f>
        <v>170</v>
      </c>
      <c r="I482" s="2">
        <f>MAX(MIN(Inputs!$B$2, F482*Inputs!$B$16, Inputs!$B$14*Inputs!$B$4 - G482), 0)</f>
        <v>75.893370891636366</v>
      </c>
      <c r="J482" s="2">
        <f>MAX(MIN(Inputs!$B$2, F482*Inputs!$B$16, (Inputs!$B$14-F482)/Inputs!$B$15)*Inputs!$B$9, 0)</f>
        <v>60.714696713309095</v>
      </c>
      <c r="K482" s="2">
        <f>MAX(E482*Inputs!$B$5 - B482 - Inputs!$B$8, 0) * H482</f>
        <v>0</v>
      </c>
      <c r="L482" s="2">
        <f>IF(B482 &gt;= D482*Inputs!$B$10, MAX(B482 - E482/Inputs!$B$5 - Inputs!$B$8, 0) * I482, 0)</f>
        <v>0</v>
      </c>
      <c r="M482" s="2">
        <f t="shared" si="86"/>
        <v>544.84746645212113</v>
      </c>
      <c r="N482" s="3" t="str">
        <f t="shared" si="87"/>
        <v>Reg</v>
      </c>
      <c r="O482" s="3" t="str">
        <f t="shared" si="95"/>
        <v>Reg</v>
      </c>
      <c r="P482" s="2">
        <f t="shared" si="88"/>
        <v>0</v>
      </c>
      <c r="Q482" s="2">
        <f t="shared" si="89"/>
        <v>0</v>
      </c>
      <c r="R482" s="2">
        <f t="shared" si="90"/>
        <v>60.714696713309095</v>
      </c>
      <c r="S482" s="2">
        <f t="shared" si="91"/>
        <v>0</v>
      </c>
      <c r="T482" s="2">
        <f t="shared" si="92"/>
        <v>544.84746645212113</v>
      </c>
      <c r="U482" s="2">
        <f>IF(O482="Reg", R482 * Inputs!$B$7, 0)</f>
        <v>1.214293934266182</v>
      </c>
      <c r="V482" s="2">
        <f>MAX(F482 + P482*Inputs!$B$15 - (Q482/Inputs!$B$16) - U482, 0)</f>
        <v>74.679076957370185</v>
      </c>
    </row>
    <row r="483" spans="1:22" x14ac:dyDescent="0.3">
      <c r="A483" s="1">
        <v>46043.041666666657</v>
      </c>
      <c r="B483" s="2">
        <v>9.4477121086652787</v>
      </c>
      <c r="C483" s="2">
        <v>2.2563899493659401</v>
      </c>
      <c r="D483" s="2">
        <f t="shared" si="84"/>
        <v>29.890909531882155</v>
      </c>
      <c r="E483" s="2">
        <f t="shared" si="85"/>
        <v>3.1533994824980698</v>
      </c>
      <c r="F483" s="2">
        <f t="shared" si="93"/>
        <v>74.679076957370185</v>
      </c>
      <c r="G483" s="2">
        <f t="shared" si="94"/>
        <v>0</v>
      </c>
      <c r="H483" s="2">
        <f>MIN(Inputs!$B$2, (Inputs!$B$14 - F483)/Inputs!$B$15)</f>
        <v>170</v>
      </c>
      <c r="I483" s="2">
        <f>MAX(MIN(Inputs!$B$2, F483*Inputs!$B$16, Inputs!$B$14*Inputs!$B$4 - G483), 0)</f>
        <v>74.679076957370185</v>
      </c>
      <c r="J483" s="2">
        <f>MAX(MIN(Inputs!$B$2, F483*Inputs!$B$16, (Inputs!$B$14-F483)/Inputs!$B$15)*Inputs!$B$9, 0)</f>
        <v>59.743261565896148</v>
      </c>
      <c r="K483" s="2">
        <f>MAX(E483*Inputs!$B$5 - B483 - Inputs!$B$8, 0) * H483</f>
        <v>0</v>
      </c>
      <c r="L483" s="2">
        <f>IF(B483 &gt;= D483*Inputs!$B$10, MAX(B483 - E483/Inputs!$B$5 - Inputs!$B$8, 0) * I483, 0)</f>
        <v>0</v>
      </c>
      <c r="M483" s="2">
        <f t="shared" si="86"/>
        <v>134.80409493962853</v>
      </c>
      <c r="N483" s="3" t="str">
        <f t="shared" si="87"/>
        <v>Reg</v>
      </c>
      <c r="O483" s="3" t="str">
        <f t="shared" si="95"/>
        <v>Reg</v>
      </c>
      <c r="P483" s="2">
        <f t="shared" si="88"/>
        <v>0</v>
      </c>
      <c r="Q483" s="2">
        <f t="shared" si="89"/>
        <v>0</v>
      </c>
      <c r="R483" s="2">
        <f t="shared" si="90"/>
        <v>59.743261565896148</v>
      </c>
      <c r="S483" s="2">
        <f t="shared" si="91"/>
        <v>0</v>
      </c>
      <c r="T483" s="2">
        <f t="shared" si="92"/>
        <v>134.80409493962853</v>
      </c>
      <c r="U483" s="2">
        <f>IF(O483="Reg", R483 * Inputs!$B$7, 0)</f>
        <v>1.1948652313179229</v>
      </c>
      <c r="V483" s="2">
        <f>MAX(F483 + P483*Inputs!$B$15 - (Q483/Inputs!$B$16) - U483, 0)</f>
        <v>73.484211726052266</v>
      </c>
    </row>
    <row r="484" spans="1:22" x14ac:dyDescent="0.3">
      <c r="A484" s="1">
        <v>46043.083333333343</v>
      </c>
      <c r="B484" s="2">
        <v>9.0196927223099959</v>
      </c>
      <c r="C484" s="2">
        <v>7.7554634628695887</v>
      </c>
      <c r="D484" s="2">
        <f t="shared" si="84"/>
        <v>29.890909531882155</v>
      </c>
      <c r="E484" s="2">
        <f t="shared" si="85"/>
        <v>1.5787807977205226</v>
      </c>
      <c r="F484" s="2">
        <f t="shared" si="93"/>
        <v>73.484211726052266</v>
      </c>
      <c r="G484" s="2">
        <f t="shared" si="94"/>
        <v>0</v>
      </c>
      <c r="H484" s="2">
        <f>MIN(Inputs!$B$2, (Inputs!$B$14 - F484)/Inputs!$B$15)</f>
        <v>170</v>
      </c>
      <c r="I484" s="2">
        <f>MAX(MIN(Inputs!$B$2, F484*Inputs!$B$16, Inputs!$B$14*Inputs!$B$4 - G484), 0)</f>
        <v>73.484211726052266</v>
      </c>
      <c r="J484" s="2">
        <f>MAX(MIN(Inputs!$B$2, F484*Inputs!$B$16, (Inputs!$B$14-F484)/Inputs!$B$15)*Inputs!$B$9, 0)</f>
        <v>58.787369380841817</v>
      </c>
      <c r="K484" s="2">
        <f>MAX(E484*Inputs!$B$5 - B484 - Inputs!$B$8, 0) * H484</f>
        <v>0</v>
      </c>
      <c r="L484" s="2">
        <f>IF(B484 &gt;= D484*Inputs!$B$10, MAX(B484 - E484/Inputs!$B$5 - Inputs!$B$8, 0) * I484, 0)</f>
        <v>0</v>
      </c>
      <c r="M484" s="2">
        <f t="shared" si="86"/>
        <v>455.92329531133709</v>
      </c>
      <c r="N484" s="3" t="str">
        <f t="shared" si="87"/>
        <v>Reg</v>
      </c>
      <c r="O484" s="3" t="str">
        <f t="shared" si="95"/>
        <v>Reg</v>
      </c>
      <c r="P484" s="2">
        <f t="shared" si="88"/>
        <v>0</v>
      </c>
      <c r="Q484" s="2">
        <f t="shared" si="89"/>
        <v>0</v>
      </c>
      <c r="R484" s="2">
        <f t="shared" si="90"/>
        <v>58.787369380841817</v>
      </c>
      <c r="S484" s="2">
        <f t="shared" si="91"/>
        <v>0</v>
      </c>
      <c r="T484" s="2">
        <f t="shared" si="92"/>
        <v>455.92329531133709</v>
      </c>
      <c r="U484" s="2">
        <f>IF(O484="Reg", R484 * Inputs!$B$7, 0)</f>
        <v>1.1757473876168363</v>
      </c>
      <c r="V484" s="2">
        <f>MAX(F484 + P484*Inputs!$B$15 - (Q484/Inputs!$B$16) - U484, 0)</f>
        <v>72.308464338435428</v>
      </c>
    </row>
    <row r="485" spans="1:22" x14ac:dyDescent="0.3">
      <c r="A485" s="1">
        <v>46043.125</v>
      </c>
      <c r="B485" s="2">
        <v>0</v>
      </c>
      <c r="C485" s="2">
        <v>2.818730495456832</v>
      </c>
      <c r="D485" s="2">
        <f t="shared" si="84"/>
        <v>29.890909531882155</v>
      </c>
      <c r="E485" s="2">
        <f t="shared" si="85"/>
        <v>7.5498677335523443E-2</v>
      </c>
      <c r="F485" s="2">
        <f t="shared" si="93"/>
        <v>72.308464338435428</v>
      </c>
      <c r="G485" s="2">
        <f t="shared" si="94"/>
        <v>0</v>
      </c>
      <c r="H485" s="2">
        <f>MIN(Inputs!$B$2, (Inputs!$B$14 - F485)/Inputs!$B$15)</f>
        <v>170</v>
      </c>
      <c r="I485" s="2">
        <f>MAX(MIN(Inputs!$B$2, F485*Inputs!$B$16, Inputs!$B$14*Inputs!$B$4 - G485), 0)</f>
        <v>72.308464338435428</v>
      </c>
      <c r="J485" s="2">
        <f>MAX(MIN(Inputs!$B$2, F485*Inputs!$B$16, (Inputs!$B$14-F485)/Inputs!$B$15)*Inputs!$B$9, 0)</f>
        <v>57.846771470748344</v>
      </c>
      <c r="K485" s="2">
        <f>MAX(E485*Inputs!$B$5 - B485 - Inputs!$B$8, 0) * H485</f>
        <v>0</v>
      </c>
      <c r="L485" s="2">
        <f>IF(B485 &gt;= D485*Inputs!$B$10, MAX(B485 - E485/Inputs!$B$5 - Inputs!$B$8, 0) * I485, 0)</f>
        <v>0</v>
      </c>
      <c r="M485" s="2">
        <f t="shared" si="86"/>
        <v>163.05445880832062</v>
      </c>
      <c r="N485" s="3" t="str">
        <f t="shared" si="87"/>
        <v>Reg</v>
      </c>
      <c r="O485" s="3" t="str">
        <f t="shared" si="95"/>
        <v>Reg</v>
      </c>
      <c r="P485" s="2">
        <f t="shared" si="88"/>
        <v>0</v>
      </c>
      <c r="Q485" s="2">
        <f t="shared" si="89"/>
        <v>0</v>
      </c>
      <c r="R485" s="2">
        <f t="shared" si="90"/>
        <v>57.846771470748344</v>
      </c>
      <c r="S485" s="2">
        <f t="shared" si="91"/>
        <v>0</v>
      </c>
      <c r="T485" s="2">
        <f t="shared" si="92"/>
        <v>163.05445880832062</v>
      </c>
      <c r="U485" s="2">
        <f>IF(O485="Reg", R485 * Inputs!$B$7, 0)</f>
        <v>1.156935429414967</v>
      </c>
      <c r="V485" s="2">
        <f>MAX(F485 + P485*Inputs!$B$15 - (Q485/Inputs!$B$16) - U485, 0)</f>
        <v>71.151528909020456</v>
      </c>
    </row>
    <row r="486" spans="1:22" x14ac:dyDescent="0.3">
      <c r="A486" s="1">
        <v>46043.166666666657</v>
      </c>
      <c r="B486" s="2">
        <v>0.45299206401314063</v>
      </c>
      <c r="C486" s="2">
        <v>14.454414607758711</v>
      </c>
      <c r="D486" s="2">
        <f t="shared" si="84"/>
        <v>29.890909531882155</v>
      </c>
      <c r="E486" s="2">
        <f t="shared" si="85"/>
        <v>0.20602481933889219</v>
      </c>
      <c r="F486" s="2">
        <f t="shared" si="93"/>
        <v>71.151528909020456</v>
      </c>
      <c r="G486" s="2">
        <f t="shared" si="94"/>
        <v>0</v>
      </c>
      <c r="H486" s="2">
        <f>MIN(Inputs!$B$2, (Inputs!$B$14 - F486)/Inputs!$B$15)</f>
        <v>170</v>
      </c>
      <c r="I486" s="2">
        <f>MAX(MIN(Inputs!$B$2, F486*Inputs!$B$16, Inputs!$B$14*Inputs!$B$4 - G486), 0)</f>
        <v>71.151528909020456</v>
      </c>
      <c r="J486" s="2">
        <f>MAX(MIN(Inputs!$B$2, F486*Inputs!$B$16, (Inputs!$B$14-F486)/Inputs!$B$15)*Inputs!$B$9, 0)</f>
        <v>56.921223127216365</v>
      </c>
      <c r="K486" s="2">
        <f>MAX(E486*Inputs!$B$5 - B486 - Inputs!$B$8, 0) * H486</f>
        <v>0</v>
      </c>
      <c r="L486" s="2">
        <f>IF(B486 &gt;= D486*Inputs!$B$10, MAX(B486 - E486/Inputs!$B$5 - Inputs!$B$8, 0) * I486, 0)</f>
        <v>0</v>
      </c>
      <c r="M486" s="2">
        <f t="shared" si="86"/>
        <v>822.76295906152916</v>
      </c>
      <c r="N486" s="3" t="str">
        <f t="shared" si="87"/>
        <v>Reg</v>
      </c>
      <c r="O486" s="3" t="str">
        <f t="shared" si="95"/>
        <v>Reg</v>
      </c>
      <c r="P486" s="2">
        <f t="shared" si="88"/>
        <v>0</v>
      </c>
      <c r="Q486" s="2">
        <f t="shared" si="89"/>
        <v>0</v>
      </c>
      <c r="R486" s="2">
        <f t="shared" si="90"/>
        <v>56.921223127216365</v>
      </c>
      <c r="S486" s="2">
        <f t="shared" si="91"/>
        <v>0</v>
      </c>
      <c r="T486" s="2">
        <f t="shared" si="92"/>
        <v>822.76295906152916</v>
      </c>
      <c r="U486" s="2">
        <f>IF(O486="Reg", R486 * Inputs!$B$7, 0)</f>
        <v>1.1384244625443274</v>
      </c>
      <c r="V486" s="2">
        <f>MAX(F486 + P486*Inputs!$B$15 - (Q486/Inputs!$B$16) - U486, 0)</f>
        <v>70.013104446476135</v>
      </c>
    </row>
    <row r="487" spans="1:22" x14ac:dyDescent="0.3">
      <c r="A487" s="1">
        <v>46043.208333333343</v>
      </c>
      <c r="B487" s="2">
        <v>0</v>
      </c>
      <c r="C487" s="2">
        <v>12.05440658354469</v>
      </c>
      <c r="D487" s="2">
        <f t="shared" si="84"/>
        <v>29.890909531882155</v>
      </c>
      <c r="E487" s="2">
        <f t="shared" si="85"/>
        <v>1.0756600371582201</v>
      </c>
      <c r="F487" s="2">
        <f t="shared" si="93"/>
        <v>70.013104446476135</v>
      </c>
      <c r="G487" s="2">
        <f t="shared" si="94"/>
        <v>0</v>
      </c>
      <c r="H487" s="2">
        <f>MIN(Inputs!$B$2, (Inputs!$B$14 - F487)/Inputs!$B$15)</f>
        <v>170</v>
      </c>
      <c r="I487" s="2">
        <f>MAX(MIN(Inputs!$B$2, F487*Inputs!$B$16, Inputs!$B$14*Inputs!$B$4 - G487), 0)</f>
        <v>70.013104446476135</v>
      </c>
      <c r="J487" s="2">
        <f>MAX(MIN(Inputs!$B$2, F487*Inputs!$B$16, (Inputs!$B$14-F487)/Inputs!$B$15)*Inputs!$B$9, 0)</f>
        <v>56.010483557180912</v>
      </c>
      <c r="K487" s="2">
        <f>MAX(E487*Inputs!$B$5 - B487 - Inputs!$B$8, 0) * H487</f>
        <v>0</v>
      </c>
      <c r="L487" s="2">
        <f>IF(B487 &gt;= D487*Inputs!$B$10, MAX(B487 - E487/Inputs!$B$5 - Inputs!$B$8, 0) * I487, 0)</f>
        <v>0</v>
      </c>
      <c r="M487" s="2">
        <f t="shared" si="86"/>
        <v>675.17314173920317</v>
      </c>
      <c r="N487" s="3" t="str">
        <f t="shared" si="87"/>
        <v>Reg</v>
      </c>
      <c r="O487" s="3" t="str">
        <f t="shared" si="95"/>
        <v>Reg</v>
      </c>
      <c r="P487" s="2">
        <f t="shared" si="88"/>
        <v>0</v>
      </c>
      <c r="Q487" s="2">
        <f t="shared" si="89"/>
        <v>0</v>
      </c>
      <c r="R487" s="2">
        <f t="shared" si="90"/>
        <v>56.010483557180912</v>
      </c>
      <c r="S487" s="2">
        <f t="shared" si="91"/>
        <v>0</v>
      </c>
      <c r="T487" s="2">
        <f t="shared" si="92"/>
        <v>675.17314173920317</v>
      </c>
      <c r="U487" s="2">
        <f>IF(O487="Reg", R487 * Inputs!$B$7, 0)</f>
        <v>1.1202096711436182</v>
      </c>
      <c r="V487" s="2">
        <f>MAX(F487 + P487*Inputs!$B$15 - (Q487/Inputs!$B$16) - U487, 0)</f>
        <v>68.892894775332522</v>
      </c>
    </row>
    <row r="488" spans="1:22" x14ac:dyDescent="0.3">
      <c r="A488" s="1">
        <v>46043.25</v>
      </c>
      <c r="B488" s="2">
        <v>0</v>
      </c>
      <c r="C488" s="2">
        <v>39.840242640901877</v>
      </c>
      <c r="D488" s="2">
        <f t="shared" si="84"/>
        <v>29.890909531882155</v>
      </c>
      <c r="E488" s="2">
        <f t="shared" si="85"/>
        <v>5.0888764694541946</v>
      </c>
      <c r="F488" s="2">
        <f t="shared" si="93"/>
        <v>68.892894775332522</v>
      </c>
      <c r="G488" s="2">
        <f t="shared" si="94"/>
        <v>0</v>
      </c>
      <c r="H488" s="2">
        <f>MIN(Inputs!$B$2, (Inputs!$B$14 - F488)/Inputs!$B$15)</f>
        <v>170</v>
      </c>
      <c r="I488" s="2">
        <f>MAX(MIN(Inputs!$B$2, F488*Inputs!$B$16, Inputs!$B$14*Inputs!$B$4 - G488), 0)</f>
        <v>68.892894775332522</v>
      </c>
      <c r="J488" s="2">
        <f>MAX(MIN(Inputs!$B$2, F488*Inputs!$B$16, (Inputs!$B$14-F488)/Inputs!$B$15)*Inputs!$B$9, 0)</f>
        <v>55.114315820266022</v>
      </c>
      <c r="K488" s="2">
        <f>MAX(E488*Inputs!$B$5 - B488 - Inputs!$B$8, 0) * H488</f>
        <v>0</v>
      </c>
      <c r="L488" s="2">
        <f>IF(B488 &gt;= D488*Inputs!$B$10, MAX(B488 - E488/Inputs!$B$5 - Inputs!$B$8, 0) * I488, 0)</f>
        <v>0</v>
      </c>
      <c r="M488" s="2">
        <f t="shared" si="86"/>
        <v>2195.7677152666952</v>
      </c>
      <c r="N488" s="3" t="str">
        <f t="shared" si="87"/>
        <v>Reg</v>
      </c>
      <c r="O488" s="3" t="str">
        <f t="shared" si="95"/>
        <v>Reg</v>
      </c>
      <c r="P488" s="2">
        <f t="shared" si="88"/>
        <v>0</v>
      </c>
      <c r="Q488" s="2">
        <f t="shared" si="89"/>
        <v>0</v>
      </c>
      <c r="R488" s="2">
        <f t="shared" si="90"/>
        <v>55.114315820266022</v>
      </c>
      <c r="S488" s="2">
        <f t="shared" si="91"/>
        <v>0</v>
      </c>
      <c r="T488" s="2">
        <f t="shared" si="92"/>
        <v>2195.7677152666952</v>
      </c>
      <c r="U488" s="2">
        <f>IF(O488="Reg", R488 * Inputs!$B$7, 0)</f>
        <v>1.1022863164053205</v>
      </c>
      <c r="V488" s="2">
        <f>MAX(F488 + P488*Inputs!$B$15 - (Q488/Inputs!$B$16) - U488, 0)</f>
        <v>67.790608458927196</v>
      </c>
    </row>
    <row r="489" spans="1:22" x14ac:dyDescent="0.3">
      <c r="A489" s="1">
        <v>46043.291666666657</v>
      </c>
      <c r="B489" s="2">
        <v>0</v>
      </c>
      <c r="C489" s="2">
        <v>13.043342325965581</v>
      </c>
      <c r="D489" s="2">
        <f t="shared" si="84"/>
        <v>29.890909531882155</v>
      </c>
      <c r="E489" s="2">
        <f t="shared" si="85"/>
        <v>9.2505587209114655</v>
      </c>
      <c r="F489" s="2">
        <f t="shared" si="93"/>
        <v>67.790608458927196</v>
      </c>
      <c r="G489" s="2">
        <f t="shared" si="94"/>
        <v>0</v>
      </c>
      <c r="H489" s="2">
        <f>MIN(Inputs!$B$2, (Inputs!$B$14 - F489)/Inputs!$B$15)</f>
        <v>170</v>
      </c>
      <c r="I489" s="2">
        <f>MAX(MIN(Inputs!$B$2, F489*Inputs!$B$16, Inputs!$B$14*Inputs!$B$4 - G489), 0)</f>
        <v>67.790608458927196</v>
      </c>
      <c r="J489" s="2">
        <f>MAX(MIN(Inputs!$B$2, F489*Inputs!$B$16, (Inputs!$B$14-F489)/Inputs!$B$15)*Inputs!$B$9, 0)</f>
        <v>54.232486767141758</v>
      </c>
      <c r="K489" s="2">
        <f>MAX(E489*Inputs!$B$5 - B489 - Inputs!$B$8, 0) * H489</f>
        <v>0</v>
      </c>
      <c r="L489" s="2">
        <f>IF(B489 &gt;= D489*Inputs!$B$10, MAX(B489 - E489/Inputs!$B$5 - Inputs!$B$8, 0) * I489, 0)</f>
        <v>0</v>
      </c>
      <c r="M489" s="2">
        <f t="shared" si="86"/>
        <v>707.37289009222832</v>
      </c>
      <c r="N489" s="3" t="str">
        <f t="shared" si="87"/>
        <v>Reg</v>
      </c>
      <c r="O489" s="3" t="str">
        <f t="shared" si="95"/>
        <v>Reg</v>
      </c>
      <c r="P489" s="2">
        <f t="shared" si="88"/>
        <v>0</v>
      </c>
      <c r="Q489" s="2">
        <f t="shared" si="89"/>
        <v>0</v>
      </c>
      <c r="R489" s="2">
        <f t="shared" si="90"/>
        <v>54.232486767141758</v>
      </c>
      <c r="S489" s="2">
        <f t="shared" si="91"/>
        <v>0</v>
      </c>
      <c r="T489" s="2">
        <f t="shared" si="92"/>
        <v>707.37289009222832</v>
      </c>
      <c r="U489" s="2">
        <f>IF(O489="Reg", R489 * Inputs!$B$7, 0)</f>
        <v>1.0846497353428353</v>
      </c>
      <c r="V489" s="2">
        <f>MAX(F489 + P489*Inputs!$B$15 - (Q489/Inputs!$B$16) - U489, 0)</f>
        <v>66.705958723584359</v>
      </c>
    </row>
    <row r="490" spans="1:22" x14ac:dyDescent="0.3">
      <c r="A490" s="1">
        <v>46043.333333333343</v>
      </c>
      <c r="B490" s="2">
        <v>0</v>
      </c>
      <c r="C490" s="2">
        <v>2.085667185011737</v>
      </c>
      <c r="D490" s="2">
        <f t="shared" si="84"/>
        <v>29.890909531882155</v>
      </c>
      <c r="E490" s="2">
        <f t="shared" si="85"/>
        <v>16.480760619063066</v>
      </c>
      <c r="F490" s="2">
        <f t="shared" si="93"/>
        <v>66.705958723584359</v>
      </c>
      <c r="G490" s="2">
        <f t="shared" si="94"/>
        <v>0</v>
      </c>
      <c r="H490" s="2">
        <f>MIN(Inputs!$B$2, (Inputs!$B$14 - F490)/Inputs!$B$15)</f>
        <v>170</v>
      </c>
      <c r="I490" s="2">
        <f>MAX(MIN(Inputs!$B$2, F490*Inputs!$B$16, Inputs!$B$14*Inputs!$B$4 - G490), 0)</f>
        <v>66.705958723584359</v>
      </c>
      <c r="J490" s="2">
        <f>MAX(MIN(Inputs!$B$2, F490*Inputs!$B$16, (Inputs!$B$14-F490)/Inputs!$B$15)*Inputs!$B$9, 0)</f>
        <v>53.364766978867493</v>
      </c>
      <c r="K490" s="2">
        <f>MAX(E490*Inputs!$B$5 - B490 - Inputs!$B$8, 0) * H490</f>
        <v>0</v>
      </c>
      <c r="L490" s="2">
        <f>IF(B490 &gt;= D490*Inputs!$B$10, MAX(B490 - E490/Inputs!$B$5 - Inputs!$B$8, 0) * I490, 0)</f>
        <v>0</v>
      </c>
      <c r="M490" s="2">
        <f t="shared" si="86"/>
        <v>111.30114332362186</v>
      </c>
      <c r="N490" s="3" t="str">
        <f t="shared" si="87"/>
        <v>Reg</v>
      </c>
      <c r="O490" s="3" t="str">
        <f t="shared" si="95"/>
        <v>Reg</v>
      </c>
      <c r="P490" s="2">
        <f t="shared" si="88"/>
        <v>0</v>
      </c>
      <c r="Q490" s="2">
        <f t="shared" si="89"/>
        <v>0</v>
      </c>
      <c r="R490" s="2">
        <f t="shared" si="90"/>
        <v>53.364766978867493</v>
      </c>
      <c r="S490" s="2">
        <f t="shared" si="91"/>
        <v>0</v>
      </c>
      <c r="T490" s="2">
        <f t="shared" si="92"/>
        <v>111.30114332362186</v>
      </c>
      <c r="U490" s="2">
        <f>IF(O490="Reg", R490 * Inputs!$B$7, 0)</f>
        <v>1.0672953395773499</v>
      </c>
      <c r="V490" s="2">
        <f>MAX(F490 + P490*Inputs!$B$15 - (Q490/Inputs!$B$16) - U490, 0)</f>
        <v>65.638663384007003</v>
      </c>
    </row>
    <row r="491" spans="1:22" x14ac:dyDescent="0.3">
      <c r="A491" s="1">
        <v>46043.375</v>
      </c>
      <c r="B491" s="2">
        <v>0.78315685202021257</v>
      </c>
      <c r="C491" s="2">
        <v>5.7272433192455283</v>
      </c>
      <c r="D491" s="2">
        <f t="shared" si="84"/>
        <v>29.890909531882155</v>
      </c>
      <c r="E491" s="2">
        <f t="shared" si="85"/>
        <v>23.428626982602481</v>
      </c>
      <c r="F491" s="2">
        <f t="shared" si="93"/>
        <v>65.638663384007003</v>
      </c>
      <c r="G491" s="2">
        <f t="shared" si="94"/>
        <v>0</v>
      </c>
      <c r="H491" s="2">
        <f>MIN(Inputs!$B$2, (Inputs!$B$14 - F491)/Inputs!$B$15)</f>
        <v>170</v>
      </c>
      <c r="I491" s="2">
        <f>MAX(MIN(Inputs!$B$2, F491*Inputs!$B$16, Inputs!$B$14*Inputs!$B$4 - G491), 0)</f>
        <v>65.638663384007003</v>
      </c>
      <c r="J491" s="2">
        <f>MAX(MIN(Inputs!$B$2, F491*Inputs!$B$16, (Inputs!$B$14-F491)/Inputs!$B$15)*Inputs!$B$9, 0)</f>
        <v>52.510930707205603</v>
      </c>
      <c r="K491" s="2">
        <f>MAX(E491*Inputs!$B$5 - B491 - Inputs!$B$8, 0) * H491</f>
        <v>0</v>
      </c>
      <c r="L491" s="2">
        <f>IF(B491 &gt;= D491*Inputs!$B$10, MAX(B491 - E491/Inputs!$B$5 - Inputs!$B$8, 0) * I491, 0)</f>
        <v>0</v>
      </c>
      <c r="M491" s="2">
        <f t="shared" si="86"/>
        <v>300.74287708020813</v>
      </c>
      <c r="N491" s="3" t="str">
        <f t="shared" si="87"/>
        <v>Reg</v>
      </c>
      <c r="O491" s="3" t="str">
        <f t="shared" si="95"/>
        <v>Reg</v>
      </c>
      <c r="P491" s="2">
        <f t="shared" si="88"/>
        <v>0</v>
      </c>
      <c r="Q491" s="2">
        <f t="shared" si="89"/>
        <v>0</v>
      </c>
      <c r="R491" s="2">
        <f t="shared" si="90"/>
        <v>52.510930707205603</v>
      </c>
      <c r="S491" s="2">
        <f t="shared" si="91"/>
        <v>0</v>
      </c>
      <c r="T491" s="2">
        <f t="shared" si="92"/>
        <v>300.74287708020813</v>
      </c>
      <c r="U491" s="2">
        <f>IF(O491="Reg", R491 * Inputs!$B$7, 0)</f>
        <v>1.0502186141441121</v>
      </c>
      <c r="V491" s="2">
        <f>MAX(F491 + P491*Inputs!$B$15 - (Q491/Inputs!$B$16) - U491, 0)</f>
        <v>64.588444769862889</v>
      </c>
    </row>
    <row r="492" spans="1:22" x14ac:dyDescent="0.3">
      <c r="A492" s="1">
        <v>46043.416666666657</v>
      </c>
      <c r="B492" s="2">
        <v>5.6708033709291081</v>
      </c>
      <c r="C492" s="2">
        <v>3.3228415891577838</v>
      </c>
      <c r="D492" s="2">
        <f t="shared" si="84"/>
        <v>29.890909531882155</v>
      </c>
      <c r="E492" s="2">
        <f t="shared" si="85"/>
        <v>33.392861052212588</v>
      </c>
      <c r="F492" s="2">
        <f t="shared" si="93"/>
        <v>64.588444769862889</v>
      </c>
      <c r="G492" s="2">
        <f t="shared" si="94"/>
        <v>0</v>
      </c>
      <c r="H492" s="2">
        <f>MIN(Inputs!$B$2, (Inputs!$B$14 - F492)/Inputs!$B$15)</f>
        <v>170</v>
      </c>
      <c r="I492" s="2">
        <f>MAX(MIN(Inputs!$B$2, F492*Inputs!$B$16, Inputs!$B$14*Inputs!$B$4 - G492), 0)</f>
        <v>64.588444769862889</v>
      </c>
      <c r="J492" s="2">
        <f>MAX(MIN(Inputs!$B$2, F492*Inputs!$B$16, (Inputs!$B$14-F492)/Inputs!$B$15)*Inputs!$B$9, 0)</f>
        <v>51.670755815890317</v>
      </c>
      <c r="K492" s="2">
        <f>MAX(E492*Inputs!$B$5 - B492 - Inputs!$B$8, 0) * H492</f>
        <v>631.53544035305504</v>
      </c>
      <c r="L492" s="2">
        <f>IF(B492 &gt;= D492*Inputs!$B$10, MAX(B492 - E492/Inputs!$B$5 - Inputs!$B$8, 0) * I492, 0)</f>
        <v>0</v>
      </c>
      <c r="M492" s="2">
        <f t="shared" si="86"/>
        <v>171.69373636825679</v>
      </c>
      <c r="N492" s="3" t="str">
        <f t="shared" si="87"/>
        <v>Charge</v>
      </c>
      <c r="O492" s="3" t="str">
        <f t="shared" si="95"/>
        <v>Charge</v>
      </c>
      <c r="P492" s="2">
        <f t="shared" si="88"/>
        <v>170</v>
      </c>
      <c r="Q492" s="2">
        <f t="shared" si="89"/>
        <v>0</v>
      </c>
      <c r="R492" s="2">
        <f t="shared" si="90"/>
        <v>0</v>
      </c>
      <c r="S492" s="2">
        <f t="shared" si="91"/>
        <v>-964.03657305794843</v>
      </c>
      <c r="T492" s="2">
        <f t="shared" si="92"/>
        <v>0</v>
      </c>
      <c r="U492" s="2">
        <f>IF(O492="Reg", R492 * Inputs!$B$7, 0)</f>
        <v>0</v>
      </c>
      <c r="V492" s="2">
        <f>MAX(F492 + P492*Inputs!$B$15 - (Q492/Inputs!$B$16) - U492, 0)</f>
        <v>234.58844476986289</v>
      </c>
    </row>
    <row r="493" spans="1:22" x14ac:dyDescent="0.3">
      <c r="A493" s="1">
        <v>46043.458333333343</v>
      </c>
      <c r="B493" s="2">
        <v>24.079298593775849</v>
      </c>
      <c r="C493" s="2">
        <v>9.3052150717656534</v>
      </c>
      <c r="D493" s="2">
        <f t="shared" si="84"/>
        <v>29.890909531882155</v>
      </c>
      <c r="E493" s="2">
        <f t="shared" si="85"/>
        <v>42.850408042335033</v>
      </c>
      <c r="F493" s="2">
        <f t="shared" si="93"/>
        <v>234.58844476986289</v>
      </c>
      <c r="G493" s="2">
        <f t="shared" si="94"/>
        <v>0</v>
      </c>
      <c r="H493" s="2">
        <f>MIN(Inputs!$B$2, (Inputs!$B$14 - F493)/Inputs!$B$15)</f>
        <v>105.41155523013711</v>
      </c>
      <c r="I493" s="2">
        <f>MAX(MIN(Inputs!$B$2, F493*Inputs!$B$16, Inputs!$B$14*Inputs!$B$4 - G493), 0)</f>
        <v>170</v>
      </c>
      <c r="J493" s="2">
        <f>MAX(MIN(Inputs!$B$2, F493*Inputs!$B$16, (Inputs!$B$14-F493)/Inputs!$B$15)*Inputs!$B$9, 0)</f>
        <v>84.329244184109697</v>
      </c>
      <c r="K493" s="2">
        <f>MAX(E493*Inputs!$B$5 - B493 - Inputs!$B$8, 0) * H493</f>
        <v>0</v>
      </c>
      <c r="L493" s="2">
        <f>IF(B493 &gt;= D493*Inputs!$B$10, MAX(B493 - E493/Inputs!$B$5 - Inputs!$B$8, 0) * I493, 0)</f>
        <v>0</v>
      </c>
      <c r="M493" s="2">
        <f t="shared" si="86"/>
        <v>784.70175397258367</v>
      </c>
      <c r="N493" s="3" t="str">
        <f t="shared" si="87"/>
        <v>Reg</v>
      </c>
      <c r="O493" s="3" t="str">
        <f t="shared" si="95"/>
        <v>Charge</v>
      </c>
      <c r="P493" s="2">
        <f t="shared" si="88"/>
        <v>105.41155523013711</v>
      </c>
      <c r="Q493" s="2">
        <f t="shared" si="89"/>
        <v>0</v>
      </c>
      <c r="R493" s="2">
        <f t="shared" si="90"/>
        <v>0</v>
      </c>
      <c r="S493" s="2">
        <f t="shared" si="91"/>
        <v>-2538.2363136207659</v>
      </c>
      <c r="T493" s="2">
        <f t="shared" si="92"/>
        <v>0</v>
      </c>
      <c r="U493" s="2">
        <f>IF(O493="Reg", R493 * Inputs!$B$7, 0)</f>
        <v>0</v>
      </c>
      <c r="V493" s="2">
        <f>MAX(F493 + P493*Inputs!$B$15 - (Q493/Inputs!$B$16) - U493, 0)</f>
        <v>340</v>
      </c>
    </row>
    <row r="494" spans="1:22" x14ac:dyDescent="0.3">
      <c r="A494" s="1">
        <v>46043.5</v>
      </c>
      <c r="B494" s="2">
        <v>24.97009350874362</v>
      </c>
      <c r="C494" s="2">
        <v>7.7465296405370623</v>
      </c>
      <c r="D494" s="2">
        <f t="shared" si="84"/>
        <v>29.890909531882155</v>
      </c>
      <c r="E494" s="2">
        <f t="shared" si="85"/>
        <v>50.865637959563792</v>
      </c>
      <c r="F494" s="2">
        <f t="shared" si="93"/>
        <v>340</v>
      </c>
      <c r="G494" s="2">
        <f t="shared" si="94"/>
        <v>0</v>
      </c>
      <c r="H494" s="2">
        <f>MIN(Inputs!$B$2, (Inputs!$B$14 - F494)/Inputs!$B$15)</f>
        <v>0</v>
      </c>
      <c r="I494" s="2">
        <f>MAX(MIN(Inputs!$B$2, F494*Inputs!$B$16, Inputs!$B$14*Inputs!$B$4 - G494), 0)</f>
        <v>170</v>
      </c>
      <c r="J494" s="2">
        <f>MAX(MIN(Inputs!$B$2, F494*Inputs!$B$16, (Inputs!$B$14-F494)/Inputs!$B$15)*Inputs!$B$9, 0)</f>
        <v>0</v>
      </c>
      <c r="K494" s="2">
        <f>MAX(E494*Inputs!$B$5 - B494 - Inputs!$B$8, 0) * H494</f>
        <v>0</v>
      </c>
      <c r="L494" s="2">
        <f>IF(B494 &gt;= D494*Inputs!$B$10, MAX(B494 - E494/Inputs!$B$5 - Inputs!$B$8, 0) * I494, 0)</f>
        <v>0</v>
      </c>
      <c r="M494" s="2">
        <f t="shared" si="86"/>
        <v>0</v>
      </c>
      <c r="N494" s="3" t="str">
        <f t="shared" si="87"/>
        <v>Idle</v>
      </c>
      <c r="O494" s="3" t="str">
        <f t="shared" si="95"/>
        <v>Idle</v>
      </c>
      <c r="P494" s="2">
        <f t="shared" si="88"/>
        <v>0</v>
      </c>
      <c r="Q494" s="2">
        <f t="shared" si="89"/>
        <v>0</v>
      </c>
      <c r="R494" s="2">
        <f t="shared" si="90"/>
        <v>0</v>
      </c>
      <c r="S494" s="2">
        <f t="shared" si="91"/>
        <v>0</v>
      </c>
      <c r="T494" s="2">
        <f t="shared" si="92"/>
        <v>0</v>
      </c>
      <c r="U494" s="2">
        <f>IF(O494="Reg", R494 * Inputs!$B$7, 0)</f>
        <v>0</v>
      </c>
      <c r="V494" s="2">
        <f>MAX(F494 + P494*Inputs!$B$15 - (Q494/Inputs!$B$16) - U494, 0)</f>
        <v>340</v>
      </c>
    </row>
    <row r="495" spans="1:22" x14ac:dyDescent="0.3">
      <c r="A495" s="1">
        <v>46043.541666666657</v>
      </c>
      <c r="B495" s="2">
        <v>43.381211388909612</v>
      </c>
      <c r="C495" s="2">
        <v>2.4280369521772411</v>
      </c>
      <c r="D495" s="2">
        <f t="shared" si="84"/>
        <v>29.890909531882155</v>
      </c>
      <c r="E495" s="2">
        <f t="shared" si="85"/>
        <v>57.075003407018009</v>
      </c>
      <c r="F495" s="2">
        <f t="shared" si="93"/>
        <v>340</v>
      </c>
      <c r="G495" s="2">
        <f t="shared" si="94"/>
        <v>0</v>
      </c>
      <c r="H495" s="2">
        <f>MIN(Inputs!$B$2, (Inputs!$B$14 - F495)/Inputs!$B$15)</f>
        <v>0</v>
      </c>
      <c r="I495" s="2">
        <f>MAX(MIN(Inputs!$B$2, F495*Inputs!$B$16, Inputs!$B$14*Inputs!$B$4 - G495), 0)</f>
        <v>170</v>
      </c>
      <c r="J495" s="2">
        <f>MAX(MIN(Inputs!$B$2, F495*Inputs!$B$16, (Inputs!$B$14-F495)/Inputs!$B$15)*Inputs!$B$9, 0)</f>
        <v>0</v>
      </c>
      <c r="K495" s="2">
        <f>MAX(E495*Inputs!$B$5 - B495 - Inputs!$B$8, 0) * H495</f>
        <v>0</v>
      </c>
      <c r="L495" s="2">
        <f>IF(B495 &gt;= D495*Inputs!$B$10, MAX(B495 - E495/Inputs!$B$5 - Inputs!$B$8, 0) * I495, 0)</f>
        <v>0</v>
      </c>
      <c r="M495" s="2">
        <f t="shared" si="86"/>
        <v>0</v>
      </c>
      <c r="N495" s="3" t="str">
        <f t="shared" si="87"/>
        <v>Idle</v>
      </c>
      <c r="O495" s="3" t="str">
        <f t="shared" si="95"/>
        <v>Idle</v>
      </c>
      <c r="P495" s="2">
        <f t="shared" si="88"/>
        <v>0</v>
      </c>
      <c r="Q495" s="2">
        <f t="shared" si="89"/>
        <v>0</v>
      </c>
      <c r="R495" s="2">
        <f t="shared" si="90"/>
        <v>0</v>
      </c>
      <c r="S495" s="2">
        <f t="shared" si="91"/>
        <v>0</v>
      </c>
      <c r="T495" s="2">
        <f t="shared" si="92"/>
        <v>0</v>
      </c>
      <c r="U495" s="2">
        <f>IF(O495="Reg", R495 * Inputs!$B$7, 0)</f>
        <v>0</v>
      </c>
      <c r="V495" s="2">
        <f>MAX(F495 + P495*Inputs!$B$15 - (Q495/Inputs!$B$16) - U495, 0)</f>
        <v>340</v>
      </c>
    </row>
    <row r="496" spans="1:22" x14ac:dyDescent="0.3">
      <c r="A496" s="1">
        <v>46043.583333333343</v>
      </c>
      <c r="B496" s="2">
        <v>41.687198181236482</v>
      </c>
      <c r="C496" s="2">
        <v>21.741473785309729</v>
      </c>
      <c r="D496" s="2">
        <f t="shared" si="84"/>
        <v>29.890909531882155</v>
      </c>
      <c r="E496" s="2">
        <f t="shared" si="85"/>
        <v>60.747218933216679</v>
      </c>
      <c r="F496" s="2">
        <f t="shared" si="93"/>
        <v>340</v>
      </c>
      <c r="G496" s="2">
        <f t="shared" si="94"/>
        <v>0</v>
      </c>
      <c r="H496" s="2">
        <f>MIN(Inputs!$B$2, (Inputs!$B$14 - F496)/Inputs!$B$15)</f>
        <v>0</v>
      </c>
      <c r="I496" s="2">
        <f>MAX(MIN(Inputs!$B$2, F496*Inputs!$B$16, Inputs!$B$14*Inputs!$B$4 - G496), 0)</f>
        <v>170</v>
      </c>
      <c r="J496" s="2">
        <f>MAX(MIN(Inputs!$B$2, F496*Inputs!$B$16, (Inputs!$B$14-F496)/Inputs!$B$15)*Inputs!$B$9, 0)</f>
        <v>0</v>
      </c>
      <c r="K496" s="2">
        <f>MAX(E496*Inputs!$B$5 - B496 - Inputs!$B$8, 0) * H496</f>
        <v>0</v>
      </c>
      <c r="L496" s="2">
        <f>IF(B496 &gt;= D496*Inputs!$B$10, MAX(B496 - E496/Inputs!$B$5 - Inputs!$B$8, 0) * I496, 0)</f>
        <v>0</v>
      </c>
      <c r="M496" s="2">
        <f t="shared" si="86"/>
        <v>0</v>
      </c>
      <c r="N496" s="3" t="str">
        <f t="shared" si="87"/>
        <v>Idle</v>
      </c>
      <c r="O496" s="3" t="str">
        <f t="shared" si="95"/>
        <v>Idle</v>
      </c>
      <c r="P496" s="2">
        <f t="shared" si="88"/>
        <v>0</v>
      </c>
      <c r="Q496" s="2">
        <f t="shared" si="89"/>
        <v>0</v>
      </c>
      <c r="R496" s="2">
        <f t="shared" si="90"/>
        <v>0</v>
      </c>
      <c r="S496" s="2">
        <f t="shared" si="91"/>
        <v>0</v>
      </c>
      <c r="T496" s="2">
        <f t="shared" si="92"/>
        <v>0</v>
      </c>
      <c r="U496" s="2">
        <f>IF(O496="Reg", R496 * Inputs!$B$7, 0)</f>
        <v>0</v>
      </c>
      <c r="V496" s="2">
        <f>MAX(F496 + P496*Inputs!$B$15 - (Q496/Inputs!$B$16) - U496, 0)</f>
        <v>340</v>
      </c>
    </row>
    <row r="497" spans="1:22" x14ac:dyDescent="0.3">
      <c r="A497" s="1">
        <v>46043.625</v>
      </c>
      <c r="B497" s="2">
        <v>60.568561269680892</v>
      </c>
      <c r="C497" s="2">
        <v>21.51322846548036</v>
      </c>
      <c r="D497" s="2">
        <f t="shared" si="84"/>
        <v>29.890909531882155</v>
      </c>
      <c r="E497" s="2">
        <f t="shared" si="85"/>
        <v>64.653996490322456</v>
      </c>
      <c r="F497" s="2">
        <f t="shared" si="93"/>
        <v>340</v>
      </c>
      <c r="G497" s="2">
        <f t="shared" si="94"/>
        <v>0</v>
      </c>
      <c r="H497" s="2">
        <f>MIN(Inputs!$B$2, (Inputs!$B$14 - F497)/Inputs!$B$15)</f>
        <v>0</v>
      </c>
      <c r="I497" s="2">
        <f>MAX(MIN(Inputs!$B$2, F497*Inputs!$B$16, Inputs!$B$14*Inputs!$B$4 - G497), 0)</f>
        <v>170</v>
      </c>
      <c r="J497" s="2">
        <f>MAX(MIN(Inputs!$B$2, F497*Inputs!$B$16, (Inputs!$B$14-F497)/Inputs!$B$15)*Inputs!$B$9, 0)</f>
        <v>0</v>
      </c>
      <c r="K497" s="2">
        <f>MAX(E497*Inputs!$B$5 - B497 - Inputs!$B$8, 0) * H497</f>
        <v>0</v>
      </c>
      <c r="L497" s="2">
        <f>IF(B497 &gt;= D497*Inputs!$B$10, MAX(B497 - E497/Inputs!$B$5 - Inputs!$B$8, 0) * I497, 0)</f>
        <v>0</v>
      </c>
      <c r="M497" s="2">
        <f t="shared" si="86"/>
        <v>0</v>
      </c>
      <c r="N497" s="3" t="str">
        <f t="shared" si="87"/>
        <v>Idle</v>
      </c>
      <c r="O497" s="3" t="str">
        <f t="shared" si="95"/>
        <v>Idle</v>
      </c>
      <c r="P497" s="2">
        <f t="shared" si="88"/>
        <v>0</v>
      </c>
      <c r="Q497" s="2">
        <f t="shared" si="89"/>
        <v>0</v>
      </c>
      <c r="R497" s="2">
        <f t="shared" si="90"/>
        <v>0</v>
      </c>
      <c r="S497" s="2">
        <f t="shared" si="91"/>
        <v>0</v>
      </c>
      <c r="T497" s="2">
        <f t="shared" si="92"/>
        <v>0</v>
      </c>
      <c r="U497" s="2">
        <f>IF(O497="Reg", R497 * Inputs!$B$7, 0)</f>
        <v>0</v>
      </c>
      <c r="V497" s="2">
        <f>MAX(F497 + P497*Inputs!$B$15 - (Q497/Inputs!$B$16) - U497, 0)</f>
        <v>340</v>
      </c>
    </row>
    <row r="498" spans="1:22" x14ac:dyDescent="0.3">
      <c r="A498" s="1">
        <v>46043.666666666657</v>
      </c>
      <c r="B498" s="2">
        <v>62.416085311663728</v>
      </c>
      <c r="C498" s="2">
        <v>2.1996925204837492</v>
      </c>
      <c r="D498" s="2">
        <f t="shared" si="84"/>
        <v>29.890909531882155</v>
      </c>
      <c r="E498" s="2">
        <f t="shared" si="85"/>
        <v>64.886879879547664</v>
      </c>
      <c r="F498" s="2">
        <f t="shared" si="93"/>
        <v>340</v>
      </c>
      <c r="G498" s="2">
        <f t="shared" si="94"/>
        <v>0</v>
      </c>
      <c r="H498" s="2">
        <f>MIN(Inputs!$B$2, (Inputs!$B$14 - F498)/Inputs!$B$15)</f>
        <v>0</v>
      </c>
      <c r="I498" s="2">
        <f>MAX(MIN(Inputs!$B$2, F498*Inputs!$B$16, Inputs!$B$14*Inputs!$B$4 - G498), 0)</f>
        <v>170</v>
      </c>
      <c r="J498" s="2">
        <f>MAX(MIN(Inputs!$B$2, F498*Inputs!$B$16, (Inputs!$B$14-F498)/Inputs!$B$15)*Inputs!$B$9, 0)</f>
        <v>0</v>
      </c>
      <c r="K498" s="2">
        <f>MAX(E498*Inputs!$B$5 - B498 - Inputs!$B$8, 0) * H498</f>
        <v>0</v>
      </c>
      <c r="L498" s="2">
        <f>IF(B498 &gt;= D498*Inputs!$B$10, MAX(B498 - E498/Inputs!$B$5 - Inputs!$B$8, 0) * I498, 0)</f>
        <v>0</v>
      </c>
      <c r="M498" s="2">
        <f t="shared" si="86"/>
        <v>0</v>
      </c>
      <c r="N498" s="3" t="str">
        <f t="shared" si="87"/>
        <v>Idle</v>
      </c>
      <c r="O498" s="3" t="str">
        <f t="shared" si="95"/>
        <v>Idle</v>
      </c>
      <c r="P498" s="2">
        <f t="shared" si="88"/>
        <v>0</v>
      </c>
      <c r="Q498" s="2">
        <f t="shared" si="89"/>
        <v>0</v>
      </c>
      <c r="R498" s="2">
        <f t="shared" si="90"/>
        <v>0</v>
      </c>
      <c r="S498" s="2">
        <f t="shared" si="91"/>
        <v>0</v>
      </c>
      <c r="T498" s="2">
        <f t="shared" si="92"/>
        <v>0</v>
      </c>
      <c r="U498" s="2">
        <f>IF(O498="Reg", R498 * Inputs!$B$7, 0)</f>
        <v>0</v>
      </c>
      <c r="V498" s="2">
        <f>MAX(F498 + P498*Inputs!$B$15 - (Q498/Inputs!$B$16) - U498, 0)</f>
        <v>340</v>
      </c>
    </row>
    <row r="499" spans="1:22" x14ac:dyDescent="0.3">
      <c r="A499" s="1">
        <v>46043.708333333343</v>
      </c>
      <c r="B499" s="2">
        <v>72.170678097148382</v>
      </c>
      <c r="C499" s="2">
        <v>48.300642669279711</v>
      </c>
      <c r="D499" s="2">
        <f t="shared" si="84"/>
        <v>29.890909531882155</v>
      </c>
      <c r="E499" s="2">
        <f t="shared" si="85"/>
        <v>61.984405161257719</v>
      </c>
      <c r="F499" s="2">
        <f t="shared" si="93"/>
        <v>340</v>
      </c>
      <c r="G499" s="2">
        <f t="shared" si="94"/>
        <v>0</v>
      </c>
      <c r="H499" s="2">
        <f>MIN(Inputs!$B$2, (Inputs!$B$14 - F499)/Inputs!$B$15)</f>
        <v>0</v>
      </c>
      <c r="I499" s="2">
        <f>MAX(MIN(Inputs!$B$2, F499*Inputs!$B$16, Inputs!$B$14*Inputs!$B$4 - G499), 0)</f>
        <v>170</v>
      </c>
      <c r="J499" s="2">
        <f>MAX(MIN(Inputs!$B$2, F499*Inputs!$B$16, (Inputs!$B$14-F499)/Inputs!$B$15)*Inputs!$B$9, 0)</f>
        <v>0</v>
      </c>
      <c r="K499" s="2">
        <f>MAX(E499*Inputs!$B$5 - B499 - Inputs!$B$8, 0) * H499</f>
        <v>0</v>
      </c>
      <c r="L499" s="2">
        <f>IF(B499 &gt;= D499*Inputs!$B$10, MAX(B499 - E499/Inputs!$B$5 - Inputs!$B$8, 0) * I499, 0)</f>
        <v>0</v>
      </c>
      <c r="M499" s="2">
        <f t="shared" si="86"/>
        <v>0</v>
      </c>
      <c r="N499" s="3" t="str">
        <f t="shared" si="87"/>
        <v>Idle</v>
      </c>
      <c r="O499" s="3" t="str">
        <f t="shared" si="95"/>
        <v>Idle</v>
      </c>
      <c r="P499" s="2">
        <f t="shared" si="88"/>
        <v>0</v>
      </c>
      <c r="Q499" s="2">
        <f t="shared" si="89"/>
        <v>0</v>
      </c>
      <c r="R499" s="2">
        <f t="shared" si="90"/>
        <v>0</v>
      </c>
      <c r="S499" s="2">
        <f t="shared" si="91"/>
        <v>0</v>
      </c>
      <c r="T499" s="2">
        <f t="shared" si="92"/>
        <v>0</v>
      </c>
      <c r="U499" s="2">
        <f>IF(O499="Reg", R499 * Inputs!$B$7, 0)</f>
        <v>0</v>
      </c>
      <c r="V499" s="2">
        <f>MAX(F499 + P499*Inputs!$B$15 - (Q499/Inputs!$B$16) - U499, 0)</f>
        <v>340</v>
      </c>
    </row>
    <row r="500" spans="1:22" x14ac:dyDescent="0.3">
      <c r="A500" s="1">
        <v>46043.75</v>
      </c>
      <c r="B500" s="2">
        <v>62.226286193468972</v>
      </c>
      <c r="C500" s="2">
        <v>19.46633642136414</v>
      </c>
      <c r="D500" s="2">
        <f t="shared" si="84"/>
        <v>29.890909531882155</v>
      </c>
      <c r="E500" s="2">
        <f t="shared" si="85"/>
        <v>56.817911761474669</v>
      </c>
      <c r="F500" s="2">
        <f t="shared" si="93"/>
        <v>340</v>
      </c>
      <c r="G500" s="2">
        <f t="shared" si="94"/>
        <v>0</v>
      </c>
      <c r="H500" s="2">
        <f>MIN(Inputs!$B$2, (Inputs!$B$14 - F500)/Inputs!$B$15)</f>
        <v>0</v>
      </c>
      <c r="I500" s="2">
        <f>MAX(MIN(Inputs!$B$2, F500*Inputs!$B$16, Inputs!$B$14*Inputs!$B$4 - G500), 0)</f>
        <v>170</v>
      </c>
      <c r="J500" s="2">
        <f>MAX(MIN(Inputs!$B$2, F500*Inputs!$B$16, (Inputs!$B$14-F500)/Inputs!$B$15)*Inputs!$B$9, 0)</f>
        <v>0</v>
      </c>
      <c r="K500" s="2">
        <f>MAX(E500*Inputs!$B$5 - B500 - Inputs!$B$8, 0) * H500</f>
        <v>0</v>
      </c>
      <c r="L500" s="2">
        <f>IF(B500 &gt;= D500*Inputs!$B$10, MAX(B500 - E500/Inputs!$B$5 - Inputs!$B$8, 0) * I500, 0)</f>
        <v>0</v>
      </c>
      <c r="M500" s="2">
        <f t="shared" si="86"/>
        <v>0</v>
      </c>
      <c r="N500" s="3" t="str">
        <f t="shared" si="87"/>
        <v>Idle</v>
      </c>
      <c r="O500" s="3" t="str">
        <f t="shared" si="95"/>
        <v>Idle</v>
      </c>
      <c r="P500" s="2">
        <f t="shared" si="88"/>
        <v>0</v>
      </c>
      <c r="Q500" s="2">
        <f t="shared" si="89"/>
        <v>0</v>
      </c>
      <c r="R500" s="2">
        <f t="shared" si="90"/>
        <v>0</v>
      </c>
      <c r="S500" s="2">
        <f t="shared" si="91"/>
        <v>0</v>
      </c>
      <c r="T500" s="2">
        <f t="shared" si="92"/>
        <v>0</v>
      </c>
      <c r="U500" s="2">
        <f>IF(O500="Reg", R500 * Inputs!$B$7, 0)</f>
        <v>0</v>
      </c>
      <c r="V500" s="2">
        <f>MAX(F500 + P500*Inputs!$B$15 - (Q500/Inputs!$B$16) - U500, 0)</f>
        <v>340</v>
      </c>
    </row>
    <row r="501" spans="1:22" x14ac:dyDescent="0.3">
      <c r="A501" s="1">
        <v>46043.791666666657</v>
      </c>
      <c r="B501" s="2">
        <v>65.414504546101625</v>
      </c>
      <c r="C501" s="2">
        <v>14.04044714918725</v>
      </c>
      <c r="D501" s="2">
        <f t="shared" si="84"/>
        <v>29.890909531882155</v>
      </c>
      <c r="E501" s="2">
        <f t="shared" si="85"/>
        <v>52.060921973629775</v>
      </c>
      <c r="F501" s="2">
        <f t="shared" si="93"/>
        <v>340</v>
      </c>
      <c r="G501" s="2">
        <f t="shared" si="94"/>
        <v>0</v>
      </c>
      <c r="H501" s="2">
        <f>MIN(Inputs!$B$2, (Inputs!$B$14 - F501)/Inputs!$B$15)</f>
        <v>0</v>
      </c>
      <c r="I501" s="2">
        <f>MAX(MIN(Inputs!$B$2, F501*Inputs!$B$16, Inputs!$B$14*Inputs!$B$4 - G501), 0)</f>
        <v>170</v>
      </c>
      <c r="J501" s="2">
        <f>MAX(MIN(Inputs!$B$2, F501*Inputs!$B$16, (Inputs!$B$14-F501)/Inputs!$B$15)*Inputs!$B$9, 0)</f>
        <v>0</v>
      </c>
      <c r="K501" s="2">
        <f>MAX(E501*Inputs!$B$5 - B501 - Inputs!$B$8, 0) * H501</f>
        <v>0</v>
      </c>
      <c r="L501" s="2">
        <f>IF(B501 &gt;= D501*Inputs!$B$10, MAX(B501 - E501/Inputs!$B$5 - Inputs!$B$8, 0) * I501, 0)</f>
        <v>0</v>
      </c>
      <c r="M501" s="2">
        <f t="shared" si="86"/>
        <v>0</v>
      </c>
      <c r="N501" s="3" t="str">
        <f t="shared" si="87"/>
        <v>Idle</v>
      </c>
      <c r="O501" s="3" t="str">
        <f t="shared" si="95"/>
        <v>Idle</v>
      </c>
      <c r="P501" s="2">
        <f t="shared" si="88"/>
        <v>0</v>
      </c>
      <c r="Q501" s="2">
        <f t="shared" si="89"/>
        <v>0</v>
      </c>
      <c r="R501" s="2">
        <f t="shared" si="90"/>
        <v>0</v>
      </c>
      <c r="S501" s="2">
        <f t="shared" si="91"/>
        <v>0</v>
      </c>
      <c r="T501" s="2">
        <f t="shared" si="92"/>
        <v>0</v>
      </c>
      <c r="U501" s="2">
        <f>IF(O501="Reg", R501 * Inputs!$B$7, 0)</f>
        <v>0</v>
      </c>
      <c r="V501" s="2">
        <f>MAX(F501 + P501*Inputs!$B$15 - (Q501/Inputs!$B$16) - U501, 0)</f>
        <v>340</v>
      </c>
    </row>
    <row r="502" spans="1:22" x14ac:dyDescent="0.3">
      <c r="A502" s="1">
        <v>46043.833333333343</v>
      </c>
      <c r="B502" s="2">
        <v>65.12786352387117</v>
      </c>
      <c r="C502" s="2">
        <v>1.372488157324421</v>
      </c>
      <c r="D502" s="2">
        <f t="shared" si="84"/>
        <v>29.890909531882155</v>
      </c>
      <c r="E502" s="2">
        <f t="shared" si="85"/>
        <v>44.534425184762682</v>
      </c>
      <c r="F502" s="2">
        <f t="shared" si="93"/>
        <v>340</v>
      </c>
      <c r="G502" s="2">
        <f t="shared" si="94"/>
        <v>0</v>
      </c>
      <c r="H502" s="2">
        <f>MIN(Inputs!$B$2, (Inputs!$B$14 - F502)/Inputs!$B$15)</f>
        <v>0</v>
      </c>
      <c r="I502" s="2">
        <f>MAX(MIN(Inputs!$B$2, F502*Inputs!$B$16, Inputs!$B$14*Inputs!$B$4 - G502), 0)</f>
        <v>170</v>
      </c>
      <c r="J502" s="2">
        <f>MAX(MIN(Inputs!$B$2, F502*Inputs!$B$16, (Inputs!$B$14-F502)/Inputs!$B$15)*Inputs!$B$9, 0)</f>
        <v>0</v>
      </c>
      <c r="K502" s="2">
        <f>MAX(E502*Inputs!$B$5 - B502 - Inputs!$B$8, 0) * H502</f>
        <v>0</v>
      </c>
      <c r="L502" s="2">
        <f>IF(B502 &gt;= D502*Inputs!$B$10, MAX(B502 - E502/Inputs!$B$5 - Inputs!$B$8, 0) * I502, 0)</f>
        <v>0</v>
      </c>
      <c r="M502" s="2">
        <f t="shared" si="86"/>
        <v>0</v>
      </c>
      <c r="N502" s="3" t="str">
        <f t="shared" si="87"/>
        <v>Idle</v>
      </c>
      <c r="O502" s="3" t="str">
        <f t="shared" si="95"/>
        <v>Idle</v>
      </c>
      <c r="P502" s="2">
        <f t="shared" si="88"/>
        <v>0</v>
      </c>
      <c r="Q502" s="2">
        <f t="shared" si="89"/>
        <v>0</v>
      </c>
      <c r="R502" s="2">
        <f t="shared" si="90"/>
        <v>0</v>
      </c>
      <c r="S502" s="2">
        <f t="shared" si="91"/>
        <v>0</v>
      </c>
      <c r="T502" s="2">
        <f t="shared" si="92"/>
        <v>0</v>
      </c>
      <c r="U502" s="2">
        <f>IF(O502="Reg", R502 * Inputs!$B$7, 0)</f>
        <v>0</v>
      </c>
      <c r="V502" s="2">
        <f>MAX(F502 + P502*Inputs!$B$15 - (Q502/Inputs!$B$16) - U502, 0)</f>
        <v>340</v>
      </c>
    </row>
    <row r="503" spans="1:22" x14ac:dyDescent="0.3">
      <c r="A503" s="1">
        <v>46043.875</v>
      </c>
      <c r="B503" s="2">
        <v>61.96586160503211</v>
      </c>
      <c r="C503" s="2">
        <v>7.8809573916431184</v>
      </c>
      <c r="D503" s="2">
        <f t="shared" si="84"/>
        <v>29.890909531882155</v>
      </c>
      <c r="E503" s="2">
        <f t="shared" si="85"/>
        <v>49.401993436726706</v>
      </c>
      <c r="F503" s="2">
        <f t="shared" si="93"/>
        <v>340</v>
      </c>
      <c r="G503" s="2">
        <f t="shared" si="94"/>
        <v>0</v>
      </c>
      <c r="H503" s="2">
        <f>MIN(Inputs!$B$2, (Inputs!$B$14 - F503)/Inputs!$B$15)</f>
        <v>0</v>
      </c>
      <c r="I503" s="2">
        <f>MAX(MIN(Inputs!$B$2, F503*Inputs!$B$16, Inputs!$B$14*Inputs!$B$4 - G503), 0)</f>
        <v>170</v>
      </c>
      <c r="J503" s="2">
        <f>MAX(MIN(Inputs!$B$2, F503*Inputs!$B$16, (Inputs!$B$14-F503)/Inputs!$B$15)*Inputs!$B$9, 0)</f>
        <v>0</v>
      </c>
      <c r="K503" s="2">
        <f>MAX(E503*Inputs!$B$5 - B503 - Inputs!$B$8, 0) * H503</f>
        <v>0</v>
      </c>
      <c r="L503" s="2">
        <f>IF(B503 &gt;= D503*Inputs!$B$10, MAX(B503 - E503/Inputs!$B$5 - Inputs!$B$8, 0) * I503, 0)</f>
        <v>0</v>
      </c>
      <c r="M503" s="2">
        <f t="shared" si="86"/>
        <v>0</v>
      </c>
      <c r="N503" s="3" t="str">
        <f t="shared" si="87"/>
        <v>Idle</v>
      </c>
      <c r="O503" s="3" t="str">
        <f t="shared" si="95"/>
        <v>Idle</v>
      </c>
      <c r="P503" s="2">
        <f t="shared" si="88"/>
        <v>0</v>
      </c>
      <c r="Q503" s="2">
        <f t="shared" si="89"/>
        <v>0</v>
      </c>
      <c r="R503" s="2">
        <f t="shared" si="90"/>
        <v>0</v>
      </c>
      <c r="S503" s="2">
        <f t="shared" si="91"/>
        <v>0</v>
      </c>
      <c r="T503" s="2">
        <f t="shared" si="92"/>
        <v>0</v>
      </c>
      <c r="U503" s="2">
        <f>IF(O503="Reg", R503 * Inputs!$B$7, 0)</f>
        <v>0</v>
      </c>
      <c r="V503" s="2">
        <f>MAX(F503 + P503*Inputs!$B$15 - (Q503/Inputs!$B$16) - U503, 0)</f>
        <v>340</v>
      </c>
    </row>
    <row r="504" spans="1:22" x14ac:dyDescent="0.3">
      <c r="A504" s="1">
        <v>46043.916666666657</v>
      </c>
      <c r="B504" s="2">
        <v>45.001237001924103</v>
      </c>
      <c r="C504" s="2">
        <v>22.55850669108175</v>
      </c>
      <c r="D504" s="2">
        <f t="shared" si="84"/>
        <v>29.890909531882155</v>
      </c>
      <c r="E504" s="2">
        <f t="shared" si="85"/>
        <v>39.074349835888022</v>
      </c>
      <c r="F504" s="2">
        <f t="shared" si="93"/>
        <v>340</v>
      </c>
      <c r="G504" s="2">
        <f t="shared" si="94"/>
        <v>0</v>
      </c>
      <c r="H504" s="2">
        <f>MIN(Inputs!$B$2, (Inputs!$B$14 - F504)/Inputs!$B$15)</f>
        <v>0</v>
      </c>
      <c r="I504" s="2">
        <f>MAX(MIN(Inputs!$B$2, F504*Inputs!$B$16, Inputs!$B$14*Inputs!$B$4 - G504), 0)</f>
        <v>170</v>
      </c>
      <c r="J504" s="2">
        <f>MAX(MIN(Inputs!$B$2, F504*Inputs!$B$16, (Inputs!$B$14-F504)/Inputs!$B$15)*Inputs!$B$9, 0)</f>
        <v>0</v>
      </c>
      <c r="K504" s="2">
        <f>MAX(E504*Inputs!$B$5 - B504 - Inputs!$B$8, 0) * H504</f>
        <v>0</v>
      </c>
      <c r="L504" s="2">
        <f>IF(B504 &gt;= D504*Inputs!$B$10, MAX(B504 - E504/Inputs!$B$5 - Inputs!$B$8, 0) * I504, 0)</f>
        <v>0</v>
      </c>
      <c r="M504" s="2">
        <f t="shared" si="86"/>
        <v>0</v>
      </c>
      <c r="N504" s="3" t="str">
        <f t="shared" si="87"/>
        <v>Idle</v>
      </c>
      <c r="O504" s="3" t="str">
        <f t="shared" si="95"/>
        <v>Idle</v>
      </c>
      <c r="P504" s="2">
        <f t="shared" si="88"/>
        <v>0</v>
      </c>
      <c r="Q504" s="2">
        <f t="shared" si="89"/>
        <v>0</v>
      </c>
      <c r="R504" s="2">
        <f t="shared" si="90"/>
        <v>0</v>
      </c>
      <c r="S504" s="2">
        <f t="shared" si="91"/>
        <v>0</v>
      </c>
      <c r="T504" s="2">
        <f t="shared" si="92"/>
        <v>0</v>
      </c>
      <c r="U504" s="2">
        <f>IF(O504="Reg", R504 * Inputs!$B$7, 0)</f>
        <v>0</v>
      </c>
      <c r="V504" s="2">
        <f>MAX(F504 + P504*Inputs!$B$15 - (Q504/Inputs!$B$16) - U504, 0)</f>
        <v>340</v>
      </c>
    </row>
    <row r="505" spans="1:22" x14ac:dyDescent="0.3">
      <c r="A505" s="1">
        <v>46043.958333333343</v>
      </c>
      <c r="B505" s="2">
        <v>41.171717698450017</v>
      </c>
      <c r="C505" s="2">
        <v>10.109994813294859</v>
      </c>
      <c r="D505" s="2">
        <f t="shared" si="84"/>
        <v>29.890909531882155</v>
      </c>
      <c r="E505" s="2">
        <f t="shared" si="85"/>
        <v>31.574143668900671</v>
      </c>
      <c r="F505" s="2">
        <f t="shared" si="93"/>
        <v>340</v>
      </c>
      <c r="G505" s="2">
        <f t="shared" si="94"/>
        <v>0</v>
      </c>
      <c r="H505" s="2">
        <f>MIN(Inputs!$B$2, (Inputs!$B$14 - F505)/Inputs!$B$15)</f>
        <v>0</v>
      </c>
      <c r="I505" s="2">
        <f>MAX(MIN(Inputs!$B$2, F505*Inputs!$B$16, Inputs!$B$14*Inputs!$B$4 - G505), 0)</f>
        <v>170</v>
      </c>
      <c r="J505" s="2">
        <f>MAX(MIN(Inputs!$B$2, F505*Inputs!$B$16, (Inputs!$B$14-F505)/Inputs!$B$15)*Inputs!$B$9, 0)</f>
        <v>0</v>
      </c>
      <c r="K505" s="2">
        <f>MAX(E505*Inputs!$B$5 - B505 - Inputs!$B$8, 0) * H505</f>
        <v>0</v>
      </c>
      <c r="L505" s="2">
        <f>IF(B505 &gt;= D505*Inputs!$B$10, MAX(B505 - E505/Inputs!$B$5 - Inputs!$B$8, 0) * I505, 0)</f>
        <v>0</v>
      </c>
      <c r="M505" s="2">
        <f t="shared" si="86"/>
        <v>0</v>
      </c>
      <c r="N505" s="3" t="str">
        <f t="shared" si="87"/>
        <v>Idle</v>
      </c>
      <c r="O505" s="3" t="str">
        <f t="shared" si="95"/>
        <v>Idle</v>
      </c>
      <c r="P505" s="2">
        <f t="shared" si="88"/>
        <v>0</v>
      </c>
      <c r="Q505" s="2">
        <f t="shared" si="89"/>
        <v>0</v>
      </c>
      <c r="R505" s="2">
        <f t="shared" si="90"/>
        <v>0</v>
      </c>
      <c r="S505" s="2">
        <f t="shared" si="91"/>
        <v>0</v>
      </c>
      <c r="T505" s="2">
        <f t="shared" si="92"/>
        <v>0</v>
      </c>
      <c r="U505" s="2">
        <f>IF(O505="Reg", R505 * Inputs!$B$7, 0)</f>
        <v>0</v>
      </c>
      <c r="V505" s="2">
        <f>MAX(F505 + P505*Inputs!$B$15 - (Q505/Inputs!$B$16) - U505, 0)</f>
        <v>340</v>
      </c>
    </row>
    <row r="506" spans="1:22" x14ac:dyDescent="0.3">
      <c r="A506" s="1">
        <v>46044</v>
      </c>
      <c r="B506" s="2">
        <v>33.684347466399601</v>
      </c>
      <c r="C506" s="2">
        <v>5.9748593193625776</v>
      </c>
      <c r="D506" s="2">
        <f t="shared" si="84"/>
        <v>35.710308309559281</v>
      </c>
      <c r="E506" s="2">
        <f t="shared" si="85"/>
        <v>24.712190719159</v>
      </c>
      <c r="F506" s="2">
        <f t="shared" si="93"/>
        <v>340</v>
      </c>
      <c r="G506" s="2">
        <f t="shared" si="94"/>
        <v>0</v>
      </c>
      <c r="H506" s="2">
        <f>MIN(Inputs!$B$2, (Inputs!$B$14 - F506)/Inputs!$B$15)</f>
        <v>0</v>
      </c>
      <c r="I506" s="2">
        <f>MAX(MIN(Inputs!$B$2, F506*Inputs!$B$16, Inputs!$B$14*Inputs!$B$4 - G506), 0)</f>
        <v>170</v>
      </c>
      <c r="J506" s="2">
        <f>MAX(MIN(Inputs!$B$2, F506*Inputs!$B$16, (Inputs!$B$14-F506)/Inputs!$B$15)*Inputs!$B$9, 0)</f>
        <v>0</v>
      </c>
      <c r="K506" s="2">
        <f>MAX(E506*Inputs!$B$5 - B506 - Inputs!$B$8, 0) * H506</f>
        <v>0</v>
      </c>
      <c r="L506" s="2">
        <f>IF(B506 &gt;= D506*Inputs!$B$10, MAX(B506 - E506/Inputs!$B$5 - Inputs!$B$8, 0) * I506, 0)</f>
        <v>0</v>
      </c>
      <c r="M506" s="2">
        <f t="shared" si="86"/>
        <v>0</v>
      </c>
      <c r="N506" s="3" t="str">
        <f t="shared" si="87"/>
        <v>Idle</v>
      </c>
      <c r="O506" s="3" t="str">
        <f t="shared" si="95"/>
        <v>Idle</v>
      </c>
      <c r="P506" s="2">
        <f t="shared" si="88"/>
        <v>0</v>
      </c>
      <c r="Q506" s="2">
        <f t="shared" si="89"/>
        <v>0</v>
      </c>
      <c r="R506" s="2">
        <f t="shared" si="90"/>
        <v>0</v>
      </c>
      <c r="S506" s="2">
        <f t="shared" si="91"/>
        <v>0</v>
      </c>
      <c r="T506" s="2">
        <f t="shared" si="92"/>
        <v>0</v>
      </c>
      <c r="U506" s="2">
        <f>IF(O506="Reg", R506 * Inputs!$B$7, 0)</f>
        <v>0</v>
      </c>
      <c r="V506" s="2">
        <f>MAX(F506 + P506*Inputs!$B$15 - (Q506/Inputs!$B$16) - U506, 0)</f>
        <v>340</v>
      </c>
    </row>
    <row r="507" spans="1:22" x14ac:dyDescent="0.3">
      <c r="A507" s="1">
        <v>46044.041666666657</v>
      </c>
      <c r="B507" s="2">
        <v>20.255523812899082</v>
      </c>
      <c r="C507" s="2">
        <v>18.409510443642919</v>
      </c>
      <c r="D507" s="2">
        <f t="shared" si="84"/>
        <v>35.710308309559281</v>
      </c>
      <c r="E507" s="2">
        <f t="shared" si="85"/>
        <v>19.098132808092402</v>
      </c>
      <c r="F507" s="2">
        <f t="shared" si="93"/>
        <v>340</v>
      </c>
      <c r="G507" s="2">
        <f t="shared" si="94"/>
        <v>0</v>
      </c>
      <c r="H507" s="2">
        <f>MIN(Inputs!$B$2, (Inputs!$B$14 - F507)/Inputs!$B$15)</f>
        <v>0</v>
      </c>
      <c r="I507" s="2">
        <f>MAX(MIN(Inputs!$B$2, F507*Inputs!$B$16, Inputs!$B$14*Inputs!$B$4 - G507), 0)</f>
        <v>170</v>
      </c>
      <c r="J507" s="2">
        <f>MAX(MIN(Inputs!$B$2, F507*Inputs!$B$16, (Inputs!$B$14-F507)/Inputs!$B$15)*Inputs!$B$9, 0)</f>
        <v>0</v>
      </c>
      <c r="K507" s="2">
        <f>MAX(E507*Inputs!$B$5 - B507 - Inputs!$B$8, 0) * H507</f>
        <v>0</v>
      </c>
      <c r="L507" s="2">
        <f>IF(B507 &gt;= D507*Inputs!$B$10, MAX(B507 - E507/Inputs!$B$5 - Inputs!$B$8, 0) * I507, 0)</f>
        <v>0</v>
      </c>
      <c r="M507" s="2">
        <f t="shared" si="86"/>
        <v>0</v>
      </c>
      <c r="N507" s="3" t="str">
        <f t="shared" si="87"/>
        <v>Idle</v>
      </c>
      <c r="O507" s="3" t="str">
        <f t="shared" si="95"/>
        <v>Idle</v>
      </c>
      <c r="P507" s="2">
        <f t="shared" si="88"/>
        <v>0</v>
      </c>
      <c r="Q507" s="2">
        <f t="shared" si="89"/>
        <v>0</v>
      </c>
      <c r="R507" s="2">
        <f t="shared" si="90"/>
        <v>0</v>
      </c>
      <c r="S507" s="2">
        <f t="shared" si="91"/>
        <v>0</v>
      </c>
      <c r="T507" s="2">
        <f t="shared" si="92"/>
        <v>0</v>
      </c>
      <c r="U507" s="2">
        <f>IF(O507="Reg", R507 * Inputs!$B$7, 0)</f>
        <v>0</v>
      </c>
      <c r="V507" s="2">
        <f>MAX(F507 + P507*Inputs!$B$15 - (Q507/Inputs!$B$16) - U507, 0)</f>
        <v>340</v>
      </c>
    </row>
    <row r="508" spans="1:22" x14ac:dyDescent="0.3">
      <c r="A508" s="1">
        <v>46044.083333333343</v>
      </c>
      <c r="B508" s="2">
        <v>94.333273035655324</v>
      </c>
      <c r="C508" s="2">
        <v>5.5204425742308016</v>
      </c>
      <c r="D508" s="2">
        <f t="shared" si="84"/>
        <v>35.710308309559281</v>
      </c>
      <c r="E508" s="2">
        <f t="shared" si="85"/>
        <v>15.72221217260922</v>
      </c>
      <c r="F508" s="2">
        <f t="shared" si="93"/>
        <v>340</v>
      </c>
      <c r="G508" s="2">
        <f t="shared" si="94"/>
        <v>0</v>
      </c>
      <c r="H508" s="2">
        <f>MIN(Inputs!$B$2, (Inputs!$B$14 - F508)/Inputs!$B$15)</f>
        <v>0</v>
      </c>
      <c r="I508" s="2">
        <f>MAX(MIN(Inputs!$B$2, F508*Inputs!$B$16, Inputs!$B$14*Inputs!$B$4 - G508), 0)</f>
        <v>170</v>
      </c>
      <c r="J508" s="2">
        <f>MAX(MIN(Inputs!$B$2, F508*Inputs!$B$16, (Inputs!$B$14-F508)/Inputs!$B$15)*Inputs!$B$9, 0)</f>
        <v>0</v>
      </c>
      <c r="K508" s="2">
        <f>MAX(E508*Inputs!$B$5 - B508 - Inputs!$B$8, 0) * H508</f>
        <v>0</v>
      </c>
      <c r="L508" s="2">
        <f>IF(B508 &gt;= D508*Inputs!$B$10, MAX(B508 - E508/Inputs!$B$5 - Inputs!$B$8, 0) * I508, 0)</f>
        <v>9599.4108827164418</v>
      </c>
      <c r="M508" s="2">
        <f t="shared" si="86"/>
        <v>0</v>
      </c>
      <c r="N508" s="3" t="str">
        <f t="shared" si="87"/>
        <v>Discharge</v>
      </c>
      <c r="O508" s="3" t="str">
        <f t="shared" si="95"/>
        <v>Discharge</v>
      </c>
      <c r="P508" s="2">
        <f t="shared" si="88"/>
        <v>0</v>
      </c>
      <c r="Q508" s="2">
        <f t="shared" si="89"/>
        <v>170</v>
      </c>
      <c r="R508" s="2">
        <f t="shared" si="90"/>
        <v>0</v>
      </c>
      <c r="S508" s="2">
        <f t="shared" si="91"/>
        <v>16036.656416061405</v>
      </c>
      <c r="T508" s="2">
        <f t="shared" si="92"/>
        <v>0</v>
      </c>
      <c r="U508" s="2">
        <f>IF(O508="Reg", R508 * Inputs!$B$7, 0)</f>
        <v>0</v>
      </c>
      <c r="V508" s="2">
        <f>MAX(F508 + P508*Inputs!$B$15 - (Q508/Inputs!$B$16) - U508, 0)</f>
        <v>170</v>
      </c>
    </row>
    <row r="509" spans="1:22" x14ac:dyDescent="0.3">
      <c r="A509" s="1">
        <v>46044.125</v>
      </c>
      <c r="B509" s="2">
        <v>0</v>
      </c>
      <c r="C509" s="2">
        <v>5.6711480108691434</v>
      </c>
      <c r="D509" s="2">
        <f t="shared" si="84"/>
        <v>35.710308309559281</v>
      </c>
      <c r="E509" s="2">
        <f t="shared" si="85"/>
        <v>0</v>
      </c>
      <c r="F509" s="2">
        <f t="shared" si="93"/>
        <v>170</v>
      </c>
      <c r="G509" s="2">
        <f t="shared" si="94"/>
        <v>170</v>
      </c>
      <c r="H509" s="2">
        <f>MIN(Inputs!$B$2, (Inputs!$B$14 - F509)/Inputs!$B$15)</f>
        <v>170</v>
      </c>
      <c r="I509" s="2">
        <f>MAX(MIN(Inputs!$B$2, F509*Inputs!$B$16, Inputs!$B$14*Inputs!$B$4 - G509), 0)</f>
        <v>170</v>
      </c>
      <c r="J509" s="2">
        <f>MAX(MIN(Inputs!$B$2, F509*Inputs!$B$16, (Inputs!$B$14-F509)/Inputs!$B$15)*Inputs!$B$9, 0)</f>
        <v>136</v>
      </c>
      <c r="K509" s="2">
        <f>MAX(E509*Inputs!$B$5 - B509 - Inputs!$B$8, 0) * H509</f>
        <v>0</v>
      </c>
      <c r="L509" s="2">
        <f>IF(B509 &gt;= D509*Inputs!$B$10, MAX(B509 - E509/Inputs!$B$5 - Inputs!$B$8, 0) * I509, 0)</f>
        <v>0</v>
      </c>
      <c r="M509" s="2">
        <f t="shared" si="86"/>
        <v>771.27612947820353</v>
      </c>
      <c r="N509" s="3" t="str">
        <f t="shared" si="87"/>
        <v>Reg</v>
      </c>
      <c r="O509" s="3" t="str">
        <f t="shared" si="95"/>
        <v>Discharge</v>
      </c>
      <c r="P509" s="2">
        <f t="shared" si="88"/>
        <v>0</v>
      </c>
      <c r="Q509" s="2">
        <f t="shared" si="89"/>
        <v>170</v>
      </c>
      <c r="R509" s="2">
        <f t="shared" si="90"/>
        <v>0</v>
      </c>
      <c r="S509" s="2">
        <f t="shared" si="91"/>
        <v>0</v>
      </c>
      <c r="T509" s="2">
        <f t="shared" si="92"/>
        <v>0</v>
      </c>
      <c r="U509" s="2">
        <f>IF(O509="Reg", R509 * Inputs!$B$7, 0)</f>
        <v>0</v>
      </c>
      <c r="V509" s="2">
        <f>MAX(F509 + P509*Inputs!$B$15 - (Q509/Inputs!$B$16) - U509, 0)</f>
        <v>0</v>
      </c>
    </row>
    <row r="510" spans="1:22" x14ac:dyDescent="0.3">
      <c r="A510" s="1">
        <v>46044.166666666657</v>
      </c>
      <c r="B510" s="2">
        <v>0</v>
      </c>
      <c r="C510" s="2">
        <v>7.2981139806274156</v>
      </c>
      <c r="D510" s="2">
        <f t="shared" si="84"/>
        <v>35.710308309559281</v>
      </c>
      <c r="E510" s="2">
        <f t="shared" si="85"/>
        <v>0.17457996309458834</v>
      </c>
      <c r="F510" s="2">
        <f t="shared" si="93"/>
        <v>0</v>
      </c>
      <c r="G510" s="2">
        <f t="shared" si="94"/>
        <v>340</v>
      </c>
      <c r="H510" s="2">
        <f>MIN(Inputs!$B$2, (Inputs!$B$14 - F510)/Inputs!$B$15)</f>
        <v>170</v>
      </c>
      <c r="I510" s="2">
        <f>MAX(MIN(Inputs!$B$2, F510*Inputs!$B$16, Inputs!$B$14*Inputs!$B$4 - G510), 0)</f>
        <v>0</v>
      </c>
      <c r="J510" s="2">
        <f>MAX(MIN(Inputs!$B$2, F510*Inputs!$B$16, (Inputs!$B$14-F510)/Inputs!$B$15)*Inputs!$B$9, 0)</f>
        <v>0</v>
      </c>
      <c r="K510" s="2">
        <f>MAX(E510*Inputs!$B$5 - B510 - Inputs!$B$8, 0) * H510</f>
        <v>0</v>
      </c>
      <c r="L510" s="2">
        <f>IF(B510 &gt;= D510*Inputs!$B$10, MAX(B510 - E510/Inputs!$B$5 - Inputs!$B$8, 0) * I510, 0)</f>
        <v>0</v>
      </c>
      <c r="M510" s="2">
        <f t="shared" si="86"/>
        <v>0</v>
      </c>
      <c r="N510" s="3" t="str">
        <f t="shared" si="87"/>
        <v>Idle</v>
      </c>
      <c r="O510" s="3" t="str">
        <f t="shared" si="95"/>
        <v>Idle</v>
      </c>
      <c r="P510" s="2">
        <f t="shared" si="88"/>
        <v>0</v>
      </c>
      <c r="Q510" s="2">
        <f t="shared" si="89"/>
        <v>0</v>
      </c>
      <c r="R510" s="2">
        <f t="shared" si="90"/>
        <v>0</v>
      </c>
      <c r="S510" s="2">
        <f t="shared" si="91"/>
        <v>0</v>
      </c>
      <c r="T510" s="2">
        <f t="shared" si="92"/>
        <v>0</v>
      </c>
      <c r="U510" s="2">
        <f>IF(O510="Reg", R510 * Inputs!$B$7, 0)</f>
        <v>0</v>
      </c>
      <c r="V510" s="2">
        <f>MAX(F510 + P510*Inputs!$B$15 - (Q510/Inputs!$B$16) - U510, 0)</f>
        <v>0</v>
      </c>
    </row>
    <row r="511" spans="1:22" x14ac:dyDescent="0.3">
      <c r="A511" s="1">
        <v>46044.208333333343</v>
      </c>
      <c r="B511" s="2">
        <v>0</v>
      </c>
      <c r="C511" s="2">
        <v>23.500756432713601</v>
      </c>
      <c r="D511" s="2">
        <f t="shared" si="84"/>
        <v>35.710308309559281</v>
      </c>
      <c r="E511" s="2">
        <f t="shared" si="85"/>
        <v>0.41644305185264602</v>
      </c>
      <c r="F511" s="2">
        <f t="shared" si="93"/>
        <v>0</v>
      </c>
      <c r="G511" s="2">
        <f t="shared" si="94"/>
        <v>340</v>
      </c>
      <c r="H511" s="2">
        <f>MIN(Inputs!$B$2, (Inputs!$B$14 - F511)/Inputs!$B$15)</f>
        <v>170</v>
      </c>
      <c r="I511" s="2">
        <f>MAX(MIN(Inputs!$B$2, F511*Inputs!$B$16, Inputs!$B$14*Inputs!$B$4 - G511), 0)</f>
        <v>0</v>
      </c>
      <c r="J511" s="2">
        <f>MAX(MIN(Inputs!$B$2, F511*Inputs!$B$16, (Inputs!$B$14-F511)/Inputs!$B$15)*Inputs!$B$9, 0)</f>
        <v>0</v>
      </c>
      <c r="K511" s="2">
        <f>MAX(E511*Inputs!$B$5 - B511 - Inputs!$B$8, 0) * H511</f>
        <v>0</v>
      </c>
      <c r="L511" s="2">
        <f>IF(B511 &gt;= D511*Inputs!$B$10, MAX(B511 - E511/Inputs!$B$5 - Inputs!$B$8, 0) * I511, 0)</f>
        <v>0</v>
      </c>
      <c r="M511" s="2">
        <f t="shared" si="86"/>
        <v>0</v>
      </c>
      <c r="N511" s="3" t="str">
        <f t="shared" si="87"/>
        <v>Idle</v>
      </c>
      <c r="O511" s="3" t="str">
        <f t="shared" si="95"/>
        <v>Idle</v>
      </c>
      <c r="P511" s="2">
        <f t="shared" si="88"/>
        <v>0</v>
      </c>
      <c r="Q511" s="2">
        <f t="shared" si="89"/>
        <v>0</v>
      </c>
      <c r="R511" s="2">
        <f t="shared" si="90"/>
        <v>0</v>
      </c>
      <c r="S511" s="2">
        <f t="shared" si="91"/>
        <v>0</v>
      </c>
      <c r="T511" s="2">
        <f t="shared" si="92"/>
        <v>0</v>
      </c>
      <c r="U511" s="2">
        <f>IF(O511="Reg", R511 * Inputs!$B$7, 0)</f>
        <v>0</v>
      </c>
      <c r="V511" s="2">
        <f>MAX(F511 + P511*Inputs!$B$15 - (Q511/Inputs!$B$16) - U511, 0)</f>
        <v>0</v>
      </c>
    </row>
    <row r="512" spans="1:22" x14ac:dyDescent="0.3">
      <c r="A512" s="1">
        <v>46044.25</v>
      </c>
      <c r="B512" s="2">
        <v>0</v>
      </c>
      <c r="C512" s="2">
        <v>8.1017003695457532</v>
      </c>
      <c r="D512" s="2">
        <f t="shared" si="84"/>
        <v>35.710308309559281</v>
      </c>
      <c r="E512" s="2">
        <f t="shared" si="85"/>
        <v>2.8282376416509725</v>
      </c>
      <c r="F512" s="2">
        <f t="shared" si="93"/>
        <v>0</v>
      </c>
      <c r="G512" s="2">
        <f t="shared" si="94"/>
        <v>340</v>
      </c>
      <c r="H512" s="2">
        <f>MIN(Inputs!$B$2, (Inputs!$B$14 - F512)/Inputs!$B$15)</f>
        <v>170</v>
      </c>
      <c r="I512" s="2">
        <f>MAX(MIN(Inputs!$B$2, F512*Inputs!$B$16, Inputs!$B$14*Inputs!$B$4 - G512), 0)</f>
        <v>0</v>
      </c>
      <c r="J512" s="2">
        <f>MAX(MIN(Inputs!$B$2, F512*Inputs!$B$16, (Inputs!$B$14-F512)/Inputs!$B$15)*Inputs!$B$9, 0)</f>
        <v>0</v>
      </c>
      <c r="K512" s="2">
        <f>MAX(E512*Inputs!$B$5 - B512 - Inputs!$B$8, 0) * H512</f>
        <v>0</v>
      </c>
      <c r="L512" s="2">
        <f>IF(B512 &gt;= D512*Inputs!$B$10, MAX(B512 - E512/Inputs!$B$5 - Inputs!$B$8, 0) * I512, 0)</f>
        <v>0</v>
      </c>
      <c r="M512" s="2">
        <f t="shared" si="86"/>
        <v>0</v>
      </c>
      <c r="N512" s="3" t="str">
        <f t="shared" si="87"/>
        <v>Idle</v>
      </c>
      <c r="O512" s="3" t="str">
        <f t="shared" si="95"/>
        <v>Idle</v>
      </c>
      <c r="P512" s="2">
        <f t="shared" si="88"/>
        <v>0</v>
      </c>
      <c r="Q512" s="2">
        <f t="shared" si="89"/>
        <v>0</v>
      </c>
      <c r="R512" s="2">
        <f t="shared" si="90"/>
        <v>0</v>
      </c>
      <c r="S512" s="2">
        <f t="shared" si="91"/>
        <v>0</v>
      </c>
      <c r="T512" s="2">
        <f t="shared" si="92"/>
        <v>0</v>
      </c>
      <c r="U512" s="2">
        <f>IF(O512="Reg", R512 * Inputs!$B$7, 0)</f>
        <v>0</v>
      </c>
      <c r="V512" s="2">
        <f>MAX(F512 + P512*Inputs!$B$15 - (Q512/Inputs!$B$16) - U512, 0)</f>
        <v>0</v>
      </c>
    </row>
    <row r="513" spans="1:22" x14ac:dyDescent="0.3">
      <c r="A513" s="1">
        <v>46044.291666666657</v>
      </c>
      <c r="B513" s="2">
        <v>0</v>
      </c>
      <c r="C513" s="2">
        <v>11.231565342966119</v>
      </c>
      <c r="D513" s="2">
        <f t="shared" si="84"/>
        <v>35.710308309559281</v>
      </c>
      <c r="E513" s="2">
        <f t="shared" si="85"/>
        <v>9.0327382238330216</v>
      </c>
      <c r="F513" s="2">
        <f t="shared" si="93"/>
        <v>0</v>
      </c>
      <c r="G513" s="2">
        <f t="shared" si="94"/>
        <v>340</v>
      </c>
      <c r="H513" s="2">
        <f>MIN(Inputs!$B$2, (Inputs!$B$14 - F513)/Inputs!$B$15)</f>
        <v>170</v>
      </c>
      <c r="I513" s="2">
        <f>MAX(MIN(Inputs!$B$2, F513*Inputs!$B$16, Inputs!$B$14*Inputs!$B$4 - G513), 0)</f>
        <v>0</v>
      </c>
      <c r="J513" s="2">
        <f>MAX(MIN(Inputs!$B$2, F513*Inputs!$B$16, (Inputs!$B$14-F513)/Inputs!$B$15)*Inputs!$B$9, 0)</f>
        <v>0</v>
      </c>
      <c r="K513" s="2">
        <f>MAX(E513*Inputs!$B$5 - B513 - Inputs!$B$8, 0) * H513</f>
        <v>0</v>
      </c>
      <c r="L513" s="2">
        <f>IF(B513 &gt;= D513*Inputs!$B$10, MAX(B513 - E513/Inputs!$B$5 - Inputs!$B$8, 0) * I513, 0)</f>
        <v>0</v>
      </c>
      <c r="M513" s="2">
        <f t="shared" si="86"/>
        <v>0</v>
      </c>
      <c r="N513" s="3" t="str">
        <f t="shared" si="87"/>
        <v>Idle</v>
      </c>
      <c r="O513" s="3" t="str">
        <f t="shared" si="95"/>
        <v>Idle</v>
      </c>
      <c r="P513" s="2">
        <f t="shared" si="88"/>
        <v>0</v>
      </c>
      <c r="Q513" s="2">
        <f t="shared" si="89"/>
        <v>0</v>
      </c>
      <c r="R513" s="2">
        <f t="shared" si="90"/>
        <v>0</v>
      </c>
      <c r="S513" s="2">
        <f t="shared" si="91"/>
        <v>0</v>
      </c>
      <c r="T513" s="2">
        <f t="shared" si="92"/>
        <v>0</v>
      </c>
      <c r="U513" s="2">
        <f>IF(O513="Reg", R513 * Inputs!$B$7, 0)</f>
        <v>0</v>
      </c>
      <c r="V513" s="2">
        <f>MAX(F513 + P513*Inputs!$B$15 - (Q513/Inputs!$B$16) - U513, 0)</f>
        <v>0</v>
      </c>
    </row>
    <row r="514" spans="1:22" x14ac:dyDescent="0.3">
      <c r="A514" s="1">
        <v>46044.333333333343</v>
      </c>
      <c r="B514" s="2">
        <v>0</v>
      </c>
      <c r="C514" s="2">
        <v>3.4604243188056261</v>
      </c>
      <c r="D514" s="2">
        <f t="shared" ref="D514:D577" si="96">AVERAGEIFS(B:B, A:A, "&gt;="&amp;INT(A514), A:A, "&lt;"&amp;INT(A514)+1)</f>
        <v>35.710308309559281</v>
      </c>
      <c r="E514" s="2">
        <f t="shared" ref="E514:E577" si="97">AVERAGE(B514:B519)</f>
        <v>16.107327202359802</v>
      </c>
      <c r="F514" s="2">
        <f t="shared" si="93"/>
        <v>0</v>
      </c>
      <c r="G514" s="2">
        <f t="shared" si="94"/>
        <v>340</v>
      </c>
      <c r="H514" s="2">
        <f>MIN(Inputs!$B$2, (Inputs!$B$14 - F514)/Inputs!$B$15)</f>
        <v>170</v>
      </c>
      <c r="I514" s="2">
        <f>MAX(MIN(Inputs!$B$2, F514*Inputs!$B$16, Inputs!$B$14*Inputs!$B$4 - G514), 0)</f>
        <v>0</v>
      </c>
      <c r="J514" s="2">
        <f>MAX(MIN(Inputs!$B$2, F514*Inputs!$B$16, (Inputs!$B$14-F514)/Inputs!$B$15)*Inputs!$B$9, 0)</f>
        <v>0</v>
      </c>
      <c r="K514" s="2">
        <f>MAX(E514*Inputs!$B$5 - B514 - Inputs!$B$8, 0) * H514</f>
        <v>0</v>
      </c>
      <c r="L514" s="2">
        <f>IF(B514 &gt;= D514*Inputs!$B$10, MAX(B514 - E514/Inputs!$B$5 - Inputs!$B$8, 0) * I514, 0)</f>
        <v>0</v>
      </c>
      <c r="M514" s="2">
        <f t="shared" ref="M514:M577" si="98">C514 * J514</f>
        <v>0</v>
      </c>
      <c r="N514" s="3" t="str">
        <f t="shared" ref="N514:N577" si="99">IF(MAX(K514, L514, M514)&lt;=0, "Idle", IF(AND(M514&gt;=K514, M514&gt;=L514), "Reg", IF(L514&gt;=K514, "Discharge", "Charge")))</f>
        <v>Idle</v>
      </c>
      <c r="O514" s="3" t="str">
        <f t="shared" si="95"/>
        <v>Idle</v>
      </c>
      <c r="P514" s="2">
        <f t="shared" ref="P514:P577" si="100">IF(O514="Charge", H514, 0)</f>
        <v>0</v>
      </c>
      <c r="Q514" s="2">
        <f t="shared" ref="Q514:Q577" si="101">IF(O514="Discharge", I514, 0)</f>
        <v>0</v>
      </c>
      <c r="R514" s="2">
        <f t="shared" ref="R514:R577" si="102">IF(O514="Reg", J514, 0)</f>
        <v>0</v>
      </c>
      <c r="S514" s="2">
        <f t="shared" ref="S514:S577" si="103">(Q514 - P514) * B514</f>
        <v>0</v>
      </c>
      <c r="T514" s="2">
        <f t="shared" ref="T514:T577" si="104">R514 * C514</f>
        <v>0</v>
      </c>
      <c r="U514" s="2">
        <f>IF(O514="Reg", R514 * Inputs!$B$7, 0)</f>
        <v>0</v>
      </c>
      <c r="V514" s="2">
        <f>MAX(F514 + P514*Inputs!$B$15 - (Q514/Inputs!$B$16) - U514, 0)</f>
        <v>0</v>
      </c>
    </row>
    <row r="515" spans="1:22" x14ac:dyDescent="0.3">
      <c r="A515" s="1">
        <v>46044.375</v>
      </c>
      <c r="B515" s="2">
        <v>1.0474797785675301</v>
      </c>
      <c r="C515" s="2">
        <v>6.1616330314368843</v>
      </c>
      <c r="D515" s="2">
        <f t="shared" si="96"/>
        <v>35.710308309559281</v>
      </c>
      <c r="E515" s="2">
        <f t="shared" si="97"/>
        <v>24.498153711864962</v>
      </c>
      <c r="F515" s="2">
        <f t="shared" ref="F515:F578" si="105">V514</f>
        <v>0</v>
      </c>
      <c r="G515" s="2">
        <f t="shared" ref="G515:G578" si="106">IF(INT(A515)=INT(A514), G514 + Q514, 0)</f>
        <v>340</v>
      </c>
      <c r="H515" s="2">
        <f>MIN(Inputs!$B$2, (Inputs!$B$14 - F515)/Inputs!$B$15)</f>
        <v>170</v>
      </c>
      <c r="I515" s="2">
        <f>MAX(MIN(Inputs!$B$2, F515*Inputs!$B$16, Inputs!$B$14*Inputs!$B$4 - G515), 0)</f>
        <v>0</v>
      </c>
      <c r="J515" s="2">
        <f>MAX(MIN(Inputs!$B$2, F515*Inputs!$B$16, (Inputs!$B$14-F515)/Inputs!$B$15)*Inputs!$B$9, 0)</f>
        <v>0</v>
      </c>
      <c r="K515" s="2">
        <f>MAX(E515*Inputs!$B$5 - B515 - Inputs!$B$8, 0) * H515</f>
        <v>86.852232938518171</v>
      </c>
      <c r="L515" s="2">
        <f>IF(B515 &gt;= D515*Inputs!$B$10, MAX(B515 - E515/Inputs!$B$5 - Inputs!$B$8, 0) * I515, 0)</f>
        <v>0</v>
      </c>
      <c r="M515" s="2">
        <f t="shared" si="98"/>
        <v>0</v>
      </c>
      <c r="N515" s="3" t="str">
        <f t="shared" si="99"/>
        <v>Charge</v>
      </c>
      <c r="O515" s="3" t="str">
        <f t="shared" si="95"/>
        <v>Charge</v>
      </c>
      <c r="P515" s="2">
        <f t="shared" si="100"/>
        <v>170</v>
      </c>
      <c r="Q515" s="2">
        <f t="shared" si="101"/>
        <v>0</v>
      </c>
      <c r="R515" s="2">
        <f t="shared" si="102"/>
        <v>0</v>
      </c>
      <c r="S515" s="2">
        <f t="shared" si="103"/>
        <v>-178.07156235648011</v>
      </c>
      <c r="T515" s="2">
        <f t="shared" si="104"/>
        <v>0</v>
      </c>
      <c r="U515" s="2">
        <f>IF(O515="Reg", R515 * Inputs!$B$7, 0)</f>
        <v>0</v>
      </c>
      <c r="V515" s="2">
        <f>MAX(F515 + P515*Inputs!$B$15 - (Q515/Inputs!$B$16) - U515, 0)</f>
        <v>170</v>
      </c>
    </row>
    <row r="516" spans="1:22" x14ac:dyDescent="0.3">
      <c r="A516" s="1">
        <v>46044.416666666657</v>
      </c>
      <c r="B516" s="2">
        <v>1.4511785325483459</v>
      </c>
      <c r="C516" s="2">
        <v>7.2526235362061593</v>
      </c>
      <c r="D516" s="2">
        <f t="shared" si="96"/>
        <v>35.710308309559281</v>
      </c>
      <c r="E516" s="2">
        <f t="shared" si="97"/>
        <v>33.876544986724234</v>
      </c>
      <c r="F516" s="2">
        <f t="shared" si="105"/>
        <v>170</v>
      </c>
      <c r="G516" s="2">
        <f t="shared" si="106"/>
        <v>340</v>
      </c>
      <c r="H516" s="2">
        <f>MIN(Inputs!$B$2, (Inputs!$B$14 - F516)/Inputs!$B$15)</f>
        <v>170</v>
      </c>
      <c r="I516" s="2">
        <f>MAX(MIN(Inputs!$B$2, F516*Inputs!$B$16, Inputs!$B$14*Inputs!$B$4 - G516), 0)</f>
        <v>0</v>
      </c>
      <c r="J516" s="2">
        <f>MAX(MIN(Inputs!$B$2, F516*Inputs!$B$16, (Inputs!$B$14-F516)/Inputs!$B$15)*Inputs!$B$9, 0)</f>
        <v>136</v>
      </c>
      <c r="K516" s="2">
        <f>MAX(E516*Inputs!$B$5 - B516 - Inputs!$B$8, 0) * H516</f>
        <v>1421.2307794807266</v>
      </c>
      <c r="L516" s="2">
        <f>IF(B516 &gt;= D516*Inputs!$B$10, MAX(B516 - E516/Inputs!$B$5 - Inputs!$B$8, 0) * I516, 0)</f>
        <v>0</v>
      </c>
      <c r="M516" s="2">
        <f t="shared" si="98"/>
        <v>986.35680092403766</v>
      </c>
      <c r="N516" s="3" t="str">
        <f t="shared" si="99"/>
        <v>Charge</v>
      </c>
      <c r="O516" s="3" t="str">
        <f t="shared" ref="O516:O579" si="107">IF(O515&lt;&gt;O514, O515, N516)</f>
        <v>Charge</v>
      </c>
      <c r="P516" s="2">
        <f t="shared" si="100"/>
        <v>170</v>
      </c>
      <c r="Q516" s="2">
        <f t="shared" si="101"/>
        <v>0</v>
      </c>
      <c r="R516" s="2">
        <f t="shared" si="102"/>
        <v>0</v>
      </c>
      <c r="S516" s="2">
        <f t="shared" si="103"/>
        <v>-246.70035053321882</v>
      </c>
      <c r="T516" s="2">
        <f t="shared" si="104"/>
        <v>0</v>
      </c>
      <c r="U516" s="2">
        <f>IF(O516="Reg", R516 * Inputs!$B$7, 0)</f>
        <v>0</v>
      </c>
      <c r="V516" s="2">
        <f>MAX(F516 + P516*Inputs!$B$15 - (Q516/Inputs!$B$16) - U516, 0)</f>
        <v>340</v>
      </c>
    </row>
    <row r="517" spans="1:22" x14ac:dyDescent="0.3">
      <c r="A517" s="1">
        <v>46044.458333333343</v>
      </c>
      <c r="B517" s="2">
        <v>14.470767538789961</v>
      </c>
      <c r="C517" s="2">
        <v>5.4527018072946172</v>
      </c>
      <c r="D517" s="2">
        <f t="shared" si="96"/>
        <v>35.710308309559281</v>
      </c>
      <c r="E517" s="2">
        <f t="shared" si="97"/>
        <v>44.323773059158867</v>
      </c>
      <c r="F517" s="2">
        <f t="shared" si="105"/>
        <v>340</v>
      </c>
      <c r="G517" s="2">
        <f t="shared" si="106"/>
        <v>340</v>
      </c>
      <c r="H517" s="2">
        <f>MIN(Inputs!$B$2, (Inputs!$B$14 - F517)/Inputs!$B$15)</f>
        <v>0</v>
      </c>
      <c r="I517" s="2">
        <f>MAX(MIN(Inputs!$B$2, F517*Inputs!$B$16, Inputs!$B$14*Inputs!$B$4 - G517), 0)</f>
        <v>0</v>
      </c>
      <c r="J517" s="2">
        <f>MAX(MIN(Inputs!$B$2, F517*Inputs!$B$16, (Inputs!$B$14-F517)/Inputs!$B$15)*Inputs!$B$9, 0)</f>
        <v>0</v>
      </c>
      <c r="K517" s="2">
        <f>MAX(E517*Inputs!$B$5 - B517 - Inputs!$B$8, 0) * H517</f>
        <v>0</v>
      </c>
      <c r="L517" s="2">
        <f>IF(B517 &gt;= D517*Inputs!$B$10, MAX(B517 - E517/Inputs!$B$5 - Inputs!$B$8, 0) * I517, 0)</f>
        <v>0</v>
      </c>
      <c r="M517" s="2">
        <f t="shared" si="98"/>
        <v>0</v>
      </c>
      <c r="N517" s="3" t="str">
        <f t="shared" si="99"/>
        <v>Idle</v>
      </c>
      <c r="O517" s="3" t="str">
        <f t="shared" si="107"/>
        <v>Idle</v>
      </c>
      <c r="P517" s="2">
        <f t="shared" si="100"/>
        <v>0</v>
      </c>
      <c r="Q517" s="2">
        <f t="shared" si="101"/>
        <v>0</v>
      </c>
      <c r="R517" s="2">
        <f t="shared" si="102"/>
        <v>0</v>
      </c>
      <c r="S517" s="2">
        <f t="shared" si="103"/>
        <v>0</v>
      </c>
      <c r="T517" s="2">
        <f t="shared" si="104"/>
        <v>0</v>
      </c>
      <c r="U517" s="2">
        <f>IF(O517="Reg", R517 * Inputs!$B$7, 0)</f>
        <v>0</v>
      </c>
      <c r="V517" s="2">
        <f>MAX(F517 + P517*Inputs!$B$15 - (Q517/Inputs!$B$16) - U517, 0)</f>
        <v>340</v>
      </c>
    </row>
    <row r="518" spans="1:22" x14ac:dyDescent="0.3">
      <c r="A518" s="1">
        <v>46044.5</v>
      </c>
      <c r="B518" s="2">
        <v>37.227003493092298</v>
      </c>
      <c r="C518" s="2">
        <v>6.56279810193658</v>
      </c>
      <c r="D518" s="2">
        <f t="shared" si="96"/>
        <v>35.710308309559281</v>
      </c>
      <c r="E518" s="2">
        <f t="shared" si="97"/>
        <v>54.239186767076198</v>
      </c>
      <c r="F518" s="2">
        <f t="shared" si="105"/>
        <v>340</v>
      </c>
      <c r="G518" s="2">
        <f t="shared" si="106"/>
        <v>340</v>
      </c>
      <c r="H518" s="2">
        <f>MIN(Inputs!$B$2, (Inputs!$B$14 - F518)/Inputs!$B$15)</f>
        <v>0</v>
      </c>
      <c r="I518" s="2">
        <f>MAX(MIN(Inputs!$B$2, F518*Inputs!$B$16, Inputs!$B$14*Inputs!$B$4 - G518), 0)</f>
        <v>0</v>
      </c>
      <c r="J518" s="2">
        <f>MAX(MIN(Inputs!$B$2, F518*Inputs!$B$16, (Inputs!$B$14-F518)/Inputs!$B$15)*Inputs!$B$9, 0)</f>
        <v>0</v>
      </c>
      <c r="K518" s="2">
        <f>MAX(E518*Inputs!$B$5 - B518 - Inputs!$B$8, 0) * H518</f>
        <v>0</v>
      </c>
      <c r="L518" s="2">
        <f>IF(B518 &gt;= D518*Inputs!$B$10, MAX(B518 - E518/Inputs!$B$5 - Inputs!$B$8, 0) * I518, 0)</f>
        <v>0</v>
      </c>
      <c r="M518" s="2">
        <f t="shared" si="98"/>
        <v>0</v>
      </c>
      <c r="N518" s="3" t="str">
        <f t="shared" si="99"/>
        <v>Idle</v>
      </c>
      <c r="O518" s="3" t="str">
        <f t="shared" si="107"/>
        <v>Idle</v>
      </c>
      <c r="P518" s="2">
        <f t="shared" si="100"/>
        <v>0</v>
      </c>
      <c r="Q518" s="2">
        <f t="shared" si="101"/>
        <v>0</v>
      </c>
      <c r="R518" s="2">
        <f t="shared" si="102"/>
        <v>0</v>
      </c>
      <c r="S518" s="2">
        <f t="shared" si="103"/>
        <v>0</v>
      </c>
      <c r="T518" s="2">
        <f t="shared" si="104"/>
        <v>0</v>
      </c>
      <c r="U518" s="2">
        <f>IF(O518="Reg", R518 * Inputs!$B$7, 0)</f>
        <v>0</v>
      </c>
      <c r="V518" s="2">
        <f>MAX(F518 + P518*Inputs!$B$15 - (Q518/Inputs!$B$16) - U518, 0)</f>
        <v>340</v>
      </c>
    </row>
    <row r="519" spans="1:22" x14ac:dyDescent="0.3">
      <c r="A519" s="1">
        <v>46044.541666666657</v>
      </c>
      <c r="B519" s="2">
        <v>42.44753387116068</v>
      </c>
      <c r="C519" s="2">
        <v>9.2923181116815403</v>
      </c>
      <c r="D519" s="2">
        <f t="shared" si="96"/>
        <v>35.710308309559281</v>
      </c>
      <c r="E519" s="2">
        <f t="shared" si="97"/>
        <v>61.227673825187416</v>
      </c>
      <c r="F519" s="2">
        <f t="shared" si="105"/>
        <v>340</v>
      </c>
      <c r="G519" s="2">
        <f t="shared" si="106"/>
        <v>340</v>
      </c>
      <c r="H519" s="2">
        <f>MIN(Inputs!$B$2, (Inputs!$B$14 - F519)/Inputs!$B$15)</f>
        <v>0</v>
      </c>
      <c r="I519" s="2">
        <f>MAX(MIN(Inputs!$B$2, F519*Inputs!$B$16, Inputs!$B$14*Inputs!$B$4 - G519), 0)</f>
        <v>0</v>
      </c>
      <c r="J519" s="2">
        <f>MAX(MIN(Inputs!$B$2, F519*Inputs!$B$16, (Inputs!$B$14-F519)/Inputs!$B$15)*Inputs!$B$9, 0)</f>
        <v>0</v>
      </c>
      <c r="K519" s="2">
        <f>MAX(E519*Inputs!$B$5 - B519 - Inputs!$B$8, 0) * H519</f>
        <v>0</v>
      </c>
      <c r="L519" s="2">
        <f>IF(B519 &gt;= D519*Inputs!$B$10, MAX(B519 - E519/Inputs!$B$5 - Inputs!$B$8, 0) * I519, 0)</f>
        <v>0</v>
      </c>
      <c r="M519" s="2">
        <f t="shared" si="98"/>
        <v>0</v>
      </c>
      <c r="N519" s="3" t="str">
        <f t="shared" si="99"/>
        <v>Idle</v>
      </c>
      <c r="O519" s="3" t="str">
        <f t="shared" si="107"/>
        <v>Idle</v>
      </c>
      <c r="P519" s="2">
        <f t="shared" si="100"/>
        <v>0</v>
      </c>
      <c r="Q519" s="2">
        <f t="shared" si="101"/>
        <v>0</v>
      </c>
      <c r="R519" s="2">
        <f t="shared" si="102"/>
        <v>0</v>
      </c>
      <c r="S519" s="2">
        <f t="shared" si="103"/>
        <v>0</v>
      </c>
      <c r="T519" s="2">
        <f t="shared" si="104"/>
        <v>0</v>
      </c>
      <c r="U519" s="2">
        <f>IF(O519="Reg", R519 * Inputs!$B$7, 0)</f>
        <v>0</v>
      </c>
      <c r="V519" s="2">
        <f>MAX(F519 + P519*Inputs!$B$15 - (Q519/Inputs!$B$16) - U519, 0)</f>
        <v>340</v>
      </c>
    </row>
    <row r="520" spans="1:22" x14ac:dyDescent="0.3">
      <c r="A520" s="1">
        <v>46044.583333333343</v>
      </c>
      <c r="B520" s="2">
        <v>50.344959057030962</v>
      </c>
      <c r="C520" s="2">
        <v>7.8828446962767194</v>
      </c>
      <c r="D520" s="2">
        <f t="shared" si="96"/>
        <v>35.710308309559281</v>
      </c>
      <c r="E520" s="2">
        <f t="shared" si="97"/>
        <v>64.380349274837911</v>
      </c>
      <c r="F520" s="2">
        <f t="shared" si="105"/>
        <v>340</v>
      </c>
      <c r="G520" s="2">
        <f t="shared" si="106"/>
        <v>340</v>
      </c>
      <c r="H520" s="2">
        <f>MIN(Inputs!$B$2, (Inputs!$B$14 - F520)/Inputs!$B$15)</f>
        <v>0</v>
      </c>
      <c r="I520" s="2">
        <f>MAX(MIN(Inputs!$B$2, F520*Inputs!$B$16, Inputs!$B$14*Inputs!$B$4 - G520), 0)</f>
        <v>0</v>
      </c>
      <c r="J520" s="2">
        <f>MAX(MIN(Inputs!$B$2, F520*Inputs!$B$16, (Inputs!$B$14-F520)/Inputs!$B$15)*Inputs!$B$9, 0)</f>
        <v>0</v>
      </c>
      <c r="K520" s="2">
        <f>MAX(E520*Inputs!$B$5 - B520 - Inputs!$B$8, 0) * H520</f>
        <v>0</v>
      </c>
      <c r="L520" s="2">
        <f>IF(B520 &gt;= D520*Inputs!$B$10, MAX(B520 - E520/Inputs!$B$5 - Inputs!$B$8, 0) * I520, 0)</f>
        <v>0</v>
      </c>
      <c r="M520" s="2">
        <f t="shared" si="98"/>
        <v>0</v>
      </c>
      <c r="N520" s="3" t="str">
        <f t="shared" si="99"/>
        <v>Idle</v>
      </c>
      <c r="O520" s="3" t="str">
        <f t="shared" si="107"/>
        <v>Idle</v>
      </c>
      <c r="P520" s="2">
        <f t="shared" si="100"/>
        <v>0</v>
      </c>
      <c r="Q520" s="2">
        <f t="shared" si="101"/>
        <v>0</v>
      </c>
      <c r="R520" s="2">
        <f t="shared" si="102"/>
        <v>0</v>
      </c>
      <c r="S520" s="2">
        <f t="shared" si="103"/>
        <v>0</v>
      </c>
      <c r="T520" s="2">
        <f t="shared" si="104"/>
        <v>0</v>
      </c>
      <c r="U520" s="2">
        <f>IF(O520="Reg", R520 * Inputs!$B$7, 0)</f>
        <v>0</v>
      </c>
      <c r="V520" s="2">
        <f>MAX(F520 + P520*Inputs!$B$15 - (Q520/Inputs!$B$16) - U520, 0)</f>
        <v>340</v>
      </c>
    </row>
    <row r="521" spans="1:22" x14ac:dyDescent="0.3">
      <c r="A521" s="1">
        <v>46044.625</v>
      </c>
      <c r="B521" s="2">
        <v>57.317827427723181</v>
      </c>
      <c r="C521" s="2">
        <v>13.72429409326431</v>
      </c>
      <c r="D521" s="2">
        <f t="shared" si="96"/>
        <v>35.710308309559281</v>
      </c>
      <c r="E521" s="2">
        <f t="shared" si="97"/>
        <v>66.998064071496131</v>
      </c>
      <c r="F521" s="2">
        <f t="shared" si="105"/>
        <v>340</v>
      </c>
      <c r="G521" s="2">
        <f t="shared" si="106"/>
        <v>340</v>
      </c>
      <c r="H521" s="2">
        <f>MIN(Inputs!$B$2, (Inputs!$B$14 - F521)/Inputs!$B$15)</f>
        <v>0</v>
      </c>
      <c r="I521" s="2">
        <f>MAX(MIN(Inputs!$B$2, F521*Inputs!$B$16, Inputs!$B$14*Inputs!$B$4 - G521), 0)</f>
        <v>0</v>
      </c>
      <c r="J521" s="2">
        <f>MAX(MIN(Inputs!$B$2, F521*Inputs!$B$16, (Inputs!$B$14-F521)/Inputs!$B$15)*Inputs!$B$9, 0)</f>
        <v>0</v>
      </c>
      <c r="K521" s="2">
        <f>MAX(E521*Inputs!$B$5 - B521 - Inputs!$B$8, 0) * H521</f>
        <v>0</v>
      </c>
      <c r="L521" s="2">
        <f>IF(B521 &gt;= D521*Inputs!$B$10, MAX(B521 - E521/Inputs!$B$5 - Inputs!$B$8, 0) * I521, 0)</f>
        <v>0</v>
      </c>
      <c r="M521" s="2">
        <f t="shared" si="98"/>
        <v>0</v>
      </c>
      <c r="N521" s="3" t="str">
        <f t="shared" si="99"/>
        <v>Idle</v>
      </c>
      <c r="O521" s="3" t="str">
        <f t="shared" si="107"/>
        <v>Idle</v>
      </c>
      <c r="P521" s="2">
        <f t="shared" si="100"/>
        <v>0</v>
      </c>
      <c r="Q521" s="2">
        <f t="shared" si="101"/>
        <v>0</v>
      </c>
      <c r="R521" s="2">
        <f t="shared" si="102"/>
        <v>0</v>
      </c>
      <c r="S521" s="2">
        <f t="shared" si="103"/>
        <v>0</v>
      </c>
      <c r="T521" s="2">
        <f t="shared" si="104"/>
        <v>0</v>
      </c>
      <c r="U521" s="2">
        <f>IF(O521="Reg", R521 * Inputs!$B$7, 0)</f>
        <v>0</v>
      </c>
      <c r="V521" s="2">
        <f>MAX(F521 + P521*Inputs!$B$15 - (Q521/Inputs!$B$16) - U521, 0)</f>
        <v>340</v>
      </c>
    </row>
    <row r="522" spans="1:22" x14ac:dyDescent="0.3">
      <c r="A522" s="1">
        <v>46044.666666666657</v>
      </c>
      <c r="B522" s="2">
        <v>64.134546967156112</v>
      </c>
      <c r="C522" s="2">
        <v>11.965774919835891</v>
      </c>
      <c r="D522" s="2">
        <f t="shared" si="96"/>
        <v>35.710308309559281</v>
      </c>
      <c r="E522" s="2">
        <f t="shared" si="97"/>
        <v>68.167744445870127</v>
      </c>
      <c r="F522" s="2">
        <f t="shared" si="105"/>
        <v>340</v>
      </c>
      <c r="G522" s="2">
        <f t="shared" si="106"/>
        <v>340</v>
      </c>
      <c r="H522" s="2">
        <f>MIN(Inputs!$B$2, (Inputs!$B$14 - F522)/Inputs!$B$15)</f>
        <v>0</v>
      </c>
      <c r="I522" s="2">
        <f>MAX(MIN(Inputs!$B$2, F522*Inputs!$B$16, Inputs!$B$14*Inputs!$B$4 - G522), 0)</f>
        <v>0</v>
      </c>
      <c r="J522" s="2">
        <f>MAX(MIN(Inputs!$B$2, F522*Inputs!$B$16, (Inputs!$B$14-F522)/Inputs!$B$15)*Inputs!$B$9, 0)</f>
        <v>0</v>
      </c>
      <c r="K522" s="2">
        <f>MAX(E522*Inputs!$B$5 - B522 - Inputs!$B$8, 0) * H522</f>
        <v>0</v>
      </c>
      <c r="L522" s="2">
        <f>IF(B522 &gt;= D522*Inputs!$B$10, MAX(B522 - E522/Inputs!$B$5 - Inputs!$B$8, 0) * I522, 0)</f>
        <v>0</v>
      </c>
      <c r="M522" s="2">
        <f t="shared" si="98"/>
        <v>0</v>
      </c>
      <c r="N522" s="3" t="str">
        <f t="shared" si="99"/>
        <v>Idle</v>
      </c>
      <c r="O522" s="3" t="str">
        <f t="shared" si="107"/>
        <v>Idle</v>
      </c>
      <c r="P522" s="2">
        <f t="shared" si="100"/>
        <v>0</v>
      </c>
      <c r="Q522" s="2">
        <f t="shared" si="101"/>
        <v>0</v>
      </c>
      <c r="R522" s="2">
        <f t="shared" si="102"/>
        <v>0</v>
      </c>
      <c r="S522" s="2">
        <f t="shared" si="103"/>
        <v>0</v>
      </c>
      <c r="T522" s="2">
        <f t="shared" si="104"/>
        <v>0</v>
      </c>
      <c r="U522" s="2">
        <f>IF(O522="Reg", R522 * Inputs!$B$7, 0)</f>
        <v>0</v>
      </c>
      <c r="V522" s="2">
        <f>MAX(F522 + P522*Inputs!$B$15 - (Q522/Inputs!$B$16) - U522, 0)</f>
        <v>340</v>
      </c>
    </row>
    <row r="523" spans="1:22" x14ac:dyDescent="0.3">
      <c r="A523" s="1">
        <v>46044.708333333343</v>
      </c>
      <c r="B523" s="2">
        <v>73.963249786293929</v>
      </c>
      <c r="C523" s="2">
        <v>4.8765124232407677</v>
      </c>
      <c r="D523" s="2">
        <f t="shared" si="96"/>
        <v>35.710308309559281</v>
      </c>
      <c r="E523" s="2">
        <f t="shared" si="97"/>
        <v>66.661408963637911</v>
      </c>
      <c r="F523" s="2">
        <f t="shared" si="105"/>
        <v>340</v>
      </c>
      <c r="G523" s="2">
        <f t="shared" si="106"/>
        <v>340</v>
      </c>
      <c r="H523" s="2">
        <f>MIN(Inputs!$B$2, (Inputs!$B$14 - F523)/Inputs!$B$15)</f>
        <v>0</v>
      </c>
      <c r="I523" s="2">
        <f>MAX(MIN(Inputs!$B$2, F523*Inputs!$B$16, Inputs!$B$14*Inputs!$B$4 - G523), 0)</f>
        <v>0</v>
      </c>
      <c r="J523" s="2">
        <f>MAX(MIN(Inputs!$B$2, F523*Inputs!$B$16, (Inputs!$B$14-F523)/Inputs!$B$15)*Inputs!$B$9, 0)</f>
        <v>0</v>
      </c>
      <c r="K523" s="2">
        <f>MAX(E523*Inputs!$B$5 - B523 - Inputs!$B$8, 0) * H523</f>
        <v>0</v>
      </c>
      <c r="L523" s="2">
        <f>IF(B523 &gt;= D523*Inputs!$B$10, MAX(B523 - E523/Inputs!$B$5 - Inputs!$B$8, 0) * I523, 0)</f>
        <v>0</v>
      </c>
      <c r="M523" s="2">
        <f t="shared" si="98"/>
        <v>0</v>
      </c>
      <c r="N523" s="3" t="str">
        <f t="shared" si="99"/>
        <v>Idle</v>
      </c>
      <c r="O523" s="3" t="str">
        <f t="shared" si="107"/>
        <v>Idle</v>
      </c>
      <c r="P523" s="2">
        <f t="shared" si="100"/>
        <v>0</v>
      </c>
      <c r="Q523" s="2">
        <f t="shared" si="101"/>
        <v>0</v>
      </c>
      <c r="R523" s="2">
        <f t="shared" si="102"/>
        <v>0</v>
      </c>
      <c r="S523" s="2">
        <f t="shared" si="103"/>
        <v>0</v>
      </c>
      <c r="T523" s="2">
        <f t="shared" si="104"/>
        <v>0</v>
      </c>
      <c r="U523" s="2">
        <f>IF(O523="Reg", R523 * Inputs!$B$7, 0)</f>
        <v>0</v>
      </c>
      <c r="V523" s="2">
        <f>MAX(F523 + P523*Inputs!$B$15 - (Q523/Inputs!$B$16) - U523, 0)</f>
        <v>340</v>
      </c>
    </row>
    <row r="524" spans="1:22" x14ac:dyDescent="0.3">
      <c r="A524" s="1">
        <v>46044.75</v>
      </c>
      <c r="B524" s="2">
        <v>79.157925841759607</v>
      </c>
      <c r="C524" s="2">
        <v>11.645725218134571</v>
      </c>
      <c r="D524" s="2">
        <f t="shared" si="96"/>
        <v>35.710308309559281</v>
      </c>
      <c r="E524" s="2">
        <f t="shared" si="97"/>
        <v>61.061618110350935</v>
      </c>
      <c r="F524" s="2">
        <f t="shared" si="105"/>
        <v>340</v>
      </c>
      <c r="G524" s="2">
        <f t="shared" si="106"/>
        <v>340</v>
      </c>
      <c r="H524" s="2">
        <f>MIN(Inputs!$B$2, (Inputs!$B$14 - F524)/Inputs!$B$15)</f>
        <v>0</v>
      </c>
      <c r="I524" s="2">
        <f>MAX(MIN(Inputs!$B$2, F524*Inputs!$B$16, Inputs!$B$14*Inputs!$B$4 - G524), 0)</f>
        <v>0</v>
      </c>
      <c r="J524" s="2">
        <f>MAX(MIN(Inputs!$B$2, F524*Inputs!$B$16, (Inputs!$B$14-F524)/Inputs!$B$15)*Inputs!$B$9, 0)</f>
        <v>0</v>
      </c>
      <c r="K524" s="2">
        <f>MAX(E524*Inputs!$B$5 - B524 - Inputs!$B$8, 0) * H524</f>
        <v>0</v>
      </c>
      <c r="L524" s="2">
        <f>IF(B524 &gt;= D524*Inputs!$B$10, MAX(B524 - E524/Inputs!$B$5 - Inputs!$B$8, 0) * I524, 0)</f>
        <v>0</v>
      </c>
      <c r="M524" s="2">
        <f t="shared" si="98"/>
        <v>0</v>
      </c>
      <c r="N524" s="3" t="str">
        <f t="shared" si="99"/>
        <v>Idle</v>
      </c>
      <c r="O524" s="3" t="str">
        <f t="shared" si="107"/>
        <v>Idle</v>
      </c>
      <c r="P524" s="2">
        <f t="shared" si="100"/>
        <v>0</v>
      </c>
      <c r="Q524" s="2">
        <f t="shared" si="101"/>
        <v>0</v>
      </c>
      <c r="R524" s="2">
        <f t="shared" si="102"/>
        <v>0</v>
      </c>
      <c r="S524" s="2">
        <f t="shared" si="103"/>
        <v>0</v>
      </c>
      <c r="T524" s="2">
        <f t="shared" si="104"/>
        <v>0</v>
      </c>
      <c r="U524" s="2">
        <f>IF(O524="Reg", R524 * Inputs!$B$7, 0)</f>
        <v>0</v>
      </c>
      <c r="V524" s="2">
        <f>MAX(F524 + P524*Inputs!$B$15 - (Q524/Inputs!$B$16) - U524, 0)</f>
        <v>340</v>
      </c>
    </row>
    <row r="525" spans="1:22" x14ac:dyDescent="0.3">
      <c r="A525" s="1">
        <v>46044.791666666657</v>
      </c>
      <c r="B525" s="2">
        <v>61.363586569063628</v>
      </c>
      <c r="C525" s="2">
        <v>14.333599853495681</v>
      </c>
      <c r="D525" s="2">
        <f t="shared" si="96"/>
        <v>35.710308309559281</v>
      </c>
      <c r="E525" s="2">
        <f t="shared" si="97"/>
        <v>51.284716416578227</v>
      </c>
      <c r="F525" s="2">
        <f t="shared" si="105"/>
        <v>340</v>
      </c>
      <c r="G525" s="2">
        <f t="shared" si="106"/>
        <v>340</v>
      </c>
      <c r="H525" s="2">
        <f>MIN(Inputs!$B$2, (Inputs!$B$14 - F525)/Inputs!$B$15)</f>
        <v>0</v>
      </c>
      <c r="I525" s="2">
        <f>MAX(MIN(Inputs!$B$2, F525*Inputs!$B$16, Inputs!$B$14*Inputs!$B$4 - G525), 0)</f>
        <v>0</v>
      </c>
      <c r="J525" s="2">
        <f>MAX(MIN(Inputs!$B$2, F525*Inputs!$B$16, (Inputs!$B$14-F525)/Inputs!$B$15)*Inputs!$B$9, 0)</f>
        <v>0</v>
      </c>
      <c r="K525" s="2">
        <f>MAX(E525*Inputs!$B$5 - B525 - Inputs!$B$8, 0) * H525</f>
        <v>0</v>
      </c>
      <c r="L525" s="2">
        <f>IF(B525 &gt;= D525*Inputs!$B$10, MAX(B525 - E525/Inputs!$B$5 - Inputs!$B$8, 0) * I525, 0)</f>
        <v>0</v>
      </c>
      <c r="M525" s="2">
        <f t="shared" si="98"/>
        <v>0</v>
      </c>
      <c r="N525" s="3" t="str">
        <f t="shared" si="99"/>
        <v>Idle</v>
      </c>
      <c r="O525" s="3" t="str">
        <f t="shared" si="107"/>
        <v>Idle</v>
      </c>
      <c r="P525" s="2">
        <f t="shared" si="100"/>
        <v>0</v>
      </c>
      <c r="Q525" s="2">
        <f t="shared" si="101"/>
        <v>0</v>
      </c>
      <c r="R525" s="2">
        <f t="shared" si="102"/>
        <v>0</v>
      </c>
      <c r="S525" s="2">
        <f t="shared" si="103"/>
        <v>0</v>
      </c>
      <c r="T525" s="2">
        <f t="shared" si="104"/>
        <v>0</v>
      </c>
      <c r="U525" s="2">
        <f>IF(O525="Reg", R525 * Inputs!$B$7, 0)</f>
        <v>0</v>
      </c>
      <c r="V525" s="2">
        <f>MAX(F525 + P525*Inputs!$B$15 - (Q525/Inputs!$B$16) - U525, 0)</f>
        <v>340</v>
      </c>
    </row>
    <row r="526" spans="1:22" x14ac:dyDescent="0.3">
      <c r="A526" s="1">
        <v>46044.833333333343</v>
      </c>
      <c r="B526" s="2">
        <v>66.051247836980366</v>
      </c>
      <c r="C526" s="2">
        <v>11.347447373505631</v>
      </c>
      <c r="D526" s="2">
        <f t="shared" si="96"/>
        <v>35.710308309559281</v>
      </c>
      <c r="E526" s="2">
        <f t="shared" si="97"/>
        <v>44.634128042243212</v>
      </c>
      <c r="F526" s="2">
        <f t="shared" si="105"/>
        <v>340</v>
      </c>
      <c r="G526" s="2">
        <f t="shared" si="106"/>
        <v>340</v>
      </c>
      <c r="H526" s="2">
        <f>MIN(Inputs!$B$2, (Inputs!$B$14 - F526)/Inputs!$B$15)</f>
        <v>0</v>
      </c>
      <c r="I526" s="2">
        <f>MAX(MIN(Inputs!$B$2, F526*Inputs!$B$16, Inputs!$B$14*Inputs!$B$4 - G526), 0)</f>
        <v>0</v>
      </c>
      <c r="J526" s="2">
        <f>MAX(MIN(Inputs!$B$2, F526*Inputs!$B$16, (Inputs!$B$14-F526)/Inputs!$B$15)*Inputs!$B$9, 0)</f>
        <v>0</v>
      </c>
      <c r="K526" s="2">
        <f>MAX(E526*Inputs!$B$5 - B526 - Inputs!$B$8, 0) * H526</f>
        <v>0</v>
      </c>
      <c r="L526" s="2">
        <f>IF(B526 &gt;= D526*Inputs!$B$10, MAX(B526 - E526/Inputs!$B$5 - Inputs!$B$8, 0) * I526, 0)</f>
        <v>0</v>
      </c>
      <c r="M526" s="2">
        <f t="shared" si="98"/>
        <v>0</v>
      </c>
      <c r="N526" s="3" t="str">
        <f t="shared" si="99"/>
        <v>Idle</v>
      </c>
      <c r="O526" s="3" t="str">
        <f t="shared" si="107"/>
        <v>Idle</v>
      </c>
      <c r="P526" s="2">
        <f t="shared" si="100"/>
        <v>0</v>
      </c>
      <c r="Q526" s="2">
        <f t="shared" si="101"/>
        <v>0</v>
      </c>
      <c r="R526" s="2">
        <f t="shared" si="102"/>
        <v>0</v>
      </c>
      <c r="S526" s="2">
        <f t="shared" si="103"/>
        <v>0</v>
      </c>
      <c r="T526" s="2">
        <f t="shared" si="104"/>
        <v>0</v>
      </c>
      <c r="U526" s="2">
        <f>IF(O526="Reg", R526 * Inputs!$B$7, 0)</f>
        <v>0</v>
      </c>
      <c r="V526" s="2">
        <f>MAX(F526 + P526*Inputs!$B$15 - (Q526/Inputs!$B$16) - U526, 0)</f>
        <v>340</v>
      </c>
    </row>
    <row r="527" spans="1:22" x14ac:dyDescent="0.3">
      <c r="A527" s="1">
        <v>46044.875</v>
      </c>
      <c r="B527" s="2">
        <v>64.335909673967066</v>
      </c>
      <c r="C527" s="2">
        <v>1.070131748584918</v>
      </c>
      <c r="D527" s="2">
        <f t="shared" si="96"/>
        <v>35.710308309559281</v>
      </c>
      <c r="E527" s="2">
        <f t="shared" si="97"/>
        <v>35.291725581804094</v>
      </c>
      <c r="F527" s="2">
        <f t="shared" si="105"/>
        <v>340</v>
      </c>
      <c r="G527" s="2">
        <f t="shared" si="106"/>
        <v>340</v>
      </c>
      <c r="H527" s="2">
        <f>MIN(Inputs!$B$2, (Inputs!$B$14 - F527)/Inputs!$B$15)</f>
        <v>0</v>
      </c>
      <c r="I527" s="2">
        <f>MAX(MIN(Inputs!$B$2, F527*Inputs!$B$16, Inputs!$B$14*Inputs!$B$4 - G527), 0)</f>
        <v>0</v>
      </c>
      <c r="J527" s="2">
        <f>MAX(MIN(Inputs!$B$2, F527*Inputs!$B$16, (Inputs!$B$14-F527)/Inputs!$B$15)*Inputs!$B$9, 0)</f>
        <v>0</v>
      </c>
      <c r="K527" s="2">
        <f>MAX(E527*Inputs!$B$5 - B527 - Inputs!$B$8, 0) * H527</f>
        <v>0</v>
      </c>
      <c r="L527" s="2">
        <f>IF(B527 &gt;= D527*Inputs!$B$10, MAX(B527 - E527/Inputs!$B$5 - Inputs!$B$8, 0) * I527, 0)</f>
        <v>0</v>
      </c>
      <c r="M527" s="2">
        <f t="shared" si="98"/>
        <v>0</v>
      </c>
      <c r="N527" s="3" t="str">
        <f t="shared" si="99"/>
        <v>Idle</v>
      </c>
      <c r="O527" s="3" t="str">
        <f t="shared" si="107"/>
        <v>Idle</v>
      </c>
      <c r="P527" s="2">
        <f t="shared" si="100"/>
        <v>0</v>
      </c>
      <c r="Q527" s="2">
        <f t="shared" si="101"/>
        <v>0</v>
      </c>
      <c r="R527" s="2">
        <f t="shared" si="102"/>
        <v>0</v>
      </c>
      <c r="S527" s="2">
        <f t="shared" si="103"/>
        <v>0</v>
      </c>
      <c r="T527" s="2">
        <f t="shared" si="104"/>
        <v>0</v>
      </c>
      <c r="U527" s="2">
        <f>IF(O527="Reg", R527 * Inputs!$B$7, 0)</f>
        <v>0</v>
      </c>
      <c r="V527" s="2">
        <f>MAX(F527 + P527*Inputs!$B$15 - (Q527/Inputs!$B$16) - U527, 0)</f>
        <v>340</v>
      </c>
    </row>
    <row r="528" spans="1:22" x14ac:dyDescent="0.3">
      <c r="A528" s="1">
        <v>46044.916666666657</v>
      </c>
      <c r="B528" s="2">
        <v>55.09653407376284</v>
      </c>
      <c r="C528" s="2">
        <v>9.1828874111129757</v>
      </c>
      <c r="D528" s="2">
        <f t="shared" si="96"/>
        <v>35.710308309559281</v>
      </c>
      <c r="E528" s="2">
        <f t="shared" si="97"/>
        <v>24.569073969476246</v>
      </c>
      <c r="F528" s="2">
        <f t="shared" si="105"/>
        <v>340</v>
      </c>
      <c r="G528" s="2">
        <f t="shared" si="106"/>
        <v>340</v>
      </c>
      <c r="H528" s="2">
        <f>MIN(Inputs!$B$2, (Inputs!$B$14 - F528)/Inputs!$B$15)</f>
        <v>0</v>
      </c>
      <c r="I528" s="2">
        <f>MAX(MIN(Inputs!$B$2, F528*Inputs!$B$16, Inputs!$B$14*Inputs!$B$4 - G528), 0)</f>
        <v>0</v>
      </c>
      <c r="J528" s="2">
        <f>MAX(MIN(Inputs!$B$2, F528*Inputs!$B$16, (Inputs!$B$14-F528)/Inputs!$B$15)*Inputs!$B$9, 0)</f>
        <v>0</v>
      </c>
      <c r="K528" s="2">
        <f>MAX(E528*Inputs!$B$5 - B528 - Inputs!$B$8, 0) * H528</f>
        <v>0</v>
      </c>
      <c r="L528" s="2">
        <f>IF(B528 &gt;= D528*Inputs!$B$10, MAX(B528 - E528/Inputs!$B$5 - Inputs!$B$8, 0) * I528, 0)</f>
        <v>0</v>
      </c>
      <c r="M528" s="2">
        <f t="shared" si="98"/>
        <v>0</v>
      </c>
      <c r="N528" s="3" t="str">
        <f t="shared" si="99"/>
        <v>Idle</v>
      </c>
      <c r="O528" s="3" t="str">
        <f t="shared" si="107"/>
        <v>Idle</v>
      </c>
      <c r="P528" s="2">
        <f t="shared" si="100"/>
        <v>0</v>
      </c>
      <c r="Q528" s="2">
        <f t="shared" si="101"/>
        <v>0</v>
      </c>
      <c r="R528" s="2">
        <f t="shared" si="102"/>
        <v>0</v>
      </c>
      <c r="S528" s="2">
        <f t="shared" si="103"/>
        <v>0</v>
      </c>
      <c r="T528" s="2">
        <f t="shared" si="104"/>
        <v>0</v>
      </c>
      <c r="U528" s="2">
        <f>IF(O528="Reg", R528 * Inputs!$B$7, 0)</f>
        <v>0</v>
      </c>
      <c r="V528" s="2">
        <f>MAX(F528 + P528*Inputs!$B$15 - (Q528/Inputs!$B$16) - U528, 0)</f>
        <v>340</v>
      </c>
    </row>
    <row r="529" spans="1:22" x14ac:dyDescent="0.3">
      <c r="A529" s="1">
        <v>46044.958333333343</v>
      </c>
      <c r="B529" s="2">
        <v>40.364504666572167</v>
      </c>
      <c r="C529" s="2">
        <v>9.1918616434066909</v>
      </c>
      <c r="D529" s="2">
        <f t="shared" si="96"/>
        <v>35.710308309559281</v>
      </c>
      <c r="E529" s="2">
        <f t="shared" si="97"/>
        <v>15.386318290515774</v>
      </c>
      <c r="F529" s="2">
        <f t="shared" si="105"/>
        <v>340</v>
      </c>
      <c r="G529" s="2">
        <f t="shared" si="106"/>
        <v>340</v>
      </c>
      <c r="H529" s="2">
        <f>MIN(Inputs!$B$2, (Inputs!$B$14 - F529)/Inputs!$B$15)</f>
        <v>0</v>
      </c>
      <c r="I529" s="2">
        <f>MAX(MIN(Inputs!$B$2, F529*Inputs!$B$16, Inputs!$B$14*Inputs!$B$4 - G529), 0)</f>
        <v>0</v>
      </c>
      <c r="J529" s="2">
        <f>MAX(MIN(Inputs!$B$2, F529*Inputs!$B$16, (Inputs!$B$14-F529)/Inputs!$B$15)*Inputs!$B$9, 0)</f>
        <v>0</v>
      </c>
      <c r="K529" s="2">
        <f>MAX(E529*Inputs!$B$5 - B529 - Inputs!$B$8, 0) * H529</f>
        <v>0</v>
      </c>
      <c r="L529" s="2">
        <f>IF(B529 &gt;= D529*Inputs!$B$10, MAX(B529 - E529/Inputs!$B$5 - Inputs!$B$8, 0) * I529, 0)</f>
        <v>0</v>
      </c>
      <c r="M529" s="2">
        <f t="shared" si="98"/>
        <v>0</v>
      </c>
      <c r="N529" s="3" t="str">
        <f t="shared" si="99"/>
        <v>Idle</v>
      </c>
      <c r="O529" s="3" t="str">
        <f t="shared" si="107"/>
        <v>Idle</v>
      </c>
      <c r="P529" s="2">
        <f t="shared" si="100"/>
        <v>0</v>
      </c>
      <c r="Q529" s="2">
        <f t="shared" si="101"/>
        <v>0</v>
      </c>
      <c r="R529" s="2">
        <f t="shared" si="102"/>
        <v>0</v>
      </c>
      <c r="S529" s="2">
        <f t="shared" si="103"/>
        <v>0</v>
      </c>
      <c r="T529" s="2">
        <f t="shared" si="104"/>
        <v>0</v>
      </c>
      <c r="U529" s="2">
        <f>IF(O529="Reg", R529 * Inputs!$B$7, 0)</f>
        <v>0</v>
      </c>
      <c r="V529" s="2">
        <f>MAX(F529 + P529*Inputs!$B$15 - (Q529/Inputs!$B$16) - U529, 0)</f>
        <v>340</v>
      </c>
    </row>
    <row r="530" spans="1:22" x14ac:dyDescent="0.3">
      <c r="A530" s="1">
        <v>46045</v>
      </c>
      <c r="B530" s="2">
        <v>20.496515679123309</v>
      </c>
      <c r="C530" s="2">
        <v>5.7393653605027968</v>
      </c>
      <c r="D530" s="2">
        <f t="shared" si="96"/>
        <v>33.5649957551284</v>
      </c>
      <c r="E530" s="2">
        <f t="shared" si="97"/>
        <v>19.428327857211887</v>
      </c>
      <c r="F530" s="2">
        <f t="shared" si="105"/>
        <v>340</v>
      </c>
      <c r="G530" s="2">
        <f t="shared" si="106"/>
        <v>0</v>
      </c>
      <c r="H530" s="2">
        <f>MIN(Inputs!$B$2, (Inputs!$B$14 - F530)/Inputs!$B$15)</f>
        <v>0</v>
      </c>
      <c r="I530" s="2">
        <f>MAX(MIN(Inputs!$B$2, F530*Inputs!$B$16, Inputs!$B$14*Inputs!$B$4 - G530), 0)</f>
        <v>170</v>
      </c>
      <c r="J530" s="2">
        <f>MAX(MIN(Inputs!$B$2, F530*Inputs!$B$16, (Inputs!$B$14-F530)/Inputs!$B$15)*Inputs!$B$9, 0)</f>
        <v>0</v>
      </c>
      <c r="K530" s="2">
        <f>MAX(E530*Inputs!$B$5 - B530 - Inputs!$B$8, 0) * H530</f>
        <v>0</v>
      </c>
      <c r="L530" s="2">
        <f>IF(B530 &gt;= D530*Inputs!$B$10, MAX(B530 - E530/Inputs!$B$5 - Inputs!$B$8, 0) * I530, 0)</f>
        <v>0</v>
      </c>
      <c r="M530" s="2">
        <f t="shared" si="98"/>
        <v>0</v>
      </c>
      <c r="N530" s="3" t="str">
        <f t="shared" si="99"/>
        <v>Idle</v>
      </c>
      <c r="O530" s="3" t="str">
        <f t="shared" si="107"/>
        <v>Idle</v>
      </c>
      <c r="P530" s="2">
        <f t="shared" si="100"/>
        <v>0</v>
      </c>
      <c r="Q530" s="2">
        <f t="shared" si="101"/>
        <v>0</v>
      </c>
      <c r="R530" s="2">
        <f t="shared" si="102"/>
        <v>0</v>
      </c>
      <c r="S530" s="2">
        <f t="shared" si="103"/>
        <v>0</v>
      </c>
      <c r="T530" s="2">
        <f t="shared" si="104"/>
        <v>0</v>
      </c>
      <c r="U530" s="2">
        <f>IF(O530="Reg", R530 * Inputs!$B$7, 0)</f>
        <v>0</v>
      </c>
      <c r="V530" s="2">
        <f>MAX(F530 + P530*Inputs!$B$15 - (Q530/Inputs!$B$16) - U530, 0)</f>
        <v>340</v>
      </c>
    </row>
    <row r="531" spans="1:22" x14ac:dyDescent="0.3">
      <c r="A531" s="1">
        <v>46045.041666666657</v>
      </c>
      <c r="B531" s="2">
        <v>21.460056323053511</v>
      </c>
      <c r="C531" s="2">
        <v>8.019595931681895</v>
      </c>
      <c r="D531" s="2">
        <f t="shared" si="96"/>
        <v>33.5649957551284</v>
      </c>
      <c r="E531" s="2">
        <f t="shared" si="97"/>
        <v>16.012241910691337</v>
      </c>
      <c r="F531" s="2">
        <f t="shared" si="105"/>
        <v>340</v>
      </c>
      <c r="G531" s="2">
        <f t="shared" si="106"/>
        <v>0</v>
      </c>
      <c r="H531" s="2">
        <f>MIN(Inputs!$B$2, (Inputs!$B$14 - F531)/Inputs!$B$15)</f>
        <v>0</v>
      </c>
      <c r="I531" s="2">
        <f>MAX(MIN(Inputs!$B$2, F531*Inputs!$B$16, Inputs!$B$14*Inputs!$B$4 - G531), 0)</f>
        <v>170</v>
      </c>
      <c r="J531" s="2">
        <f>MAX(MIN(Inputs!$B$2, F531*Inputs!$B$16, (Inputs!$B$14-F531)/Inputs!$B$15)*Inputs!$B$9, 0)</f>
        <v>0</v>
      </c>
      <c r="K531" s="2">
        <f>MAX(E531*Inputs!$B$5 - B531 - Inputs!$B$8, 0) * H531</f>
        <v>0</v>
      </c>
      <c r="L531" s="2">
        <f>IF(B531 &gt;= D531*Inputs!$B$10, MAX(B531 - E531/Inputs!$B$5 - Inputs!$B$8, 0) * I531, 0)</f>
        <v>0</v>
      </c>
      <c r="M531" s="2">
        <f t="shared" si="98"/>
        <v>0</v>
      </c>
      <c r="N531" s="3" t="str">
        <f t="shared" si="99"/>
        <v>Idle</v>
      </c>
      <c r="O531" s="3" t="str">
        <f t="shared" si="107"/>
        <v>Idle</v>
      </c>
      <c r="P531" s="2">
        <f t="shared" si="100"/>
        <v>0</v>
      </c>
      <c r="Q531" s="2">
        <f t="shared" si="101"/>
        <v>0</v>
      </c>
      <c r="R531" s="2">
        <f t="shared" si="102"/>
        <v>0</v>
      </c>
      <c r="S531" s="2">
        <f t="shared" si="103"/>
        <v>0</v>
      </c>
      <c r="T531" s="2">
        <f t="shared" si="104"/>
        <v>0</v>
      </c>
      <c r="U531" s="2">
        <f>IF(O531="Reg", R531 * Inputs!$B$7, 0)</f>
        <v>0</v>
      </c>
      <c r="V531" s="2">
        <f>MAX(F531 + P531*Inputs!$B$15 - (Q531/Inputs!$B$16) - U531, 0)</f>
        <v>340</v>
      </c>
    </row>
    <row r="532" spans="1:22" x14ac:dyDescent="0.3">
      <c r="A532" s="1">
        <v>46045.083333333343</v>
      </c>
      <c r="B532" s="2">
        <v>9.9968330743456661</v>
      </c>
      <c r="C532" s="2">
        <v>4.8114632167079074</v>
      </c>
      <c r="D532" s="2">
        <f t="shared" si="96"/>
        <v>33.5649957551284</v>
      </c>
      <c r="E532" s="2">
        <f t="shared" si="97"/>
        <v>12.435565856849086</v>
      </c>
      <c r="F532" s="2">
        <f t="shared" si="105"/>
        <v>340</v>
      </c>
      <c r="G532" s="2">
        <f t="shared" si="106"/>
        <v>0</v>
      </c>
      <c r="H532" s="2">
        <f>MIN(Inputs!$B$2, (Inputs!$B$14 - F532)/Inputs!$B$15)</f>
        <v>0</v>
      </c>
      <c r="I532" s="2">
        <f>MAX(MIN(Inputs!$B$2, F532*Inputs!$B$16, Inputs!$B$14*Inputs!$B$4 - G532), 0)</f>
        <v>170</v>
      </c>
      <c r="J532" s="2">
        <f>MAX(MIN(Inputs!$B$2, F532*Inputs!$B$16, (Inputs!$B$14-F532)/Inputs!$B$15)*Inputs!$B$9, 0)</f>
        <v>0</v>
      </c>
      <c r="K532" s="2">
        <f>MAX(E532*Inputs!$B$5 - B532 - Inputs!$B$8, 0) * H532</f>
        <v>0</v>
      </c>
      <c r="L532" s="2">
        <f>IF(B532 &gt;= D532*Inputs!$B$10, MAX(B532 - E532/Inputs!$B$5 - Inputs!$B$8, 0) * I532, 0)</f>
        <v>0</v>
      </c>
      <c r="M532" s="2">
        <f t="shared" si="98"/>
        <v>0</v>
      </c>
      <c r="N532" s="3" t="str">
        <f t="shared" si="99"/>
        <v>Idle</v>
      </c>
      <c r="O532" s="3" t="str">
        <f t="shared" si="107"/>
        <v>Idle</v>
      </c>
      <c r="P532" s="2">
        <f t="shared" si="100"/>
        <v>0</v>
      </c>
      <c r="Q532" s="2">
        <f t="shared" si="101"/>
        <v>0</v>
      </c>
      <c r="R532" s="2">
        <f t="shared" si="102"/>
        <v>0</v>
      </c>
      <c r="S532" s="2">
        <f t="shared" si="103"/>
        <v>0</v>
      </c>
      <c r="T532" s="2">
        <f t="shared" si="104"/>
        <v>0</v>
      </c>
      <c r="U532" s="2">
        <f>IF(O532="Reg", R532 * Inputs!$B$7, 0)</f>
        <v>0</v>
      </c>
      <c r="V532" s="2">
        <f>MAX(F532 + P532*Inputs!$B$15 - (Q532/Inputs!$B$16) - U532, 0)</f>
        <v>340</v>
      </c>
    </row>
    <row r="533" spans="1:22" x14ac:dyDescent="0.3">
      <c r="A533" s="1">
        <v>46045.125</v>
      </c>
      <c r="B533" s="2">
        <v>0</v>
      </c>
      <c r="C533" s="2">
        <v>5.4787536551797551</v>
      </c>
      <c r="D533" s="2">
        <f t="shared" si="96"/>
        <v>33.5649957551284</v>
      </c>
      <c r="E533" s="2">
        <f t="shared" si="97"/>
        <v>10.769427011124806</v>
      </c>
      <c r="F533" s="2">
        <f t="shared" si="105"/>
        <v>340</v>
      </c>
      <c r="G533" s="2">
        <f t="shared" si="106"/>
        <v>0</v>
      </c>
      <c r="H533" s="2">
        <f>MIN(Inputs!$B$2, (Inputs!$B$14 - F533)/Inputs!$B$15)</f>
        <v>0</v>
      </c>
      <c r="I533" s="2">
        <f>MAX(MIN(Inputs!$B$2, F533*Inputs!$B$16, Inputs!$B$14*Inputs!$B$4 - G533), 0)</f>
        <v>170</v>
      </c>
      <c r="J533" s="2">
        <f>MAX(MIN(Inputs!$B$2, F533*Inputs!$B$16, (Inputs!$B$14-F533)/Inputs!$B$15)*Inputs!$B$9, 0)</f>
        <v>0</v>
      </c>
      <c r="K533" s="2">
        <f>MAX(E533*Inputs!$B$5 - B533 - Inputs!$B$8, 0) * H533</f>
        <v>0</v>
      </c>
      <c r="L533" s="2">
        <f>IF(B533 &gt;= D533*Inputs!$B$10, MAX(B533 - E533/Inputs!$B$5 - Inputs!$B$8, 0) * I533, 0)</f>
        <v>0</v>
      </c>
      <c r="M533" s="2">
        <f t="shared" si="98"/>
        <v>0</v>
      </c>
      <c r="N533" s="3" t="str">
        <f t="shared" si="99"/>
        <v>Idle</v>
      </c>
      <c r="O533" s="3" t="str">
        <f t="shared" si="107"/>
        <v>Idle</v>
      </c>
      <c r="P533" s="2">
        <f t="shared" si="100"/>
        <v>0</v>
      </c>
      <c r="Q533" s="2">
        <f t="shared" si="101"/>
        <v>0</v>
      </c>
      <c r="R533" s="2">
        <f t="shared" si="102"/>
        <v>0</v>
      </c>
      <c r="S533" s="2">
        <f t="shared" si="103"/>
        <v>0</v>
      </c>
      <c r="T533" s="2">
        <f t="shared" si="104"/>
        <v>0</v>
      </c>
      <c r="U533" s="2">
        <f>IF(O533="Reg", R533 * Inputs!$B$7, 0)</f>
        <v>0</v>
      </c>
      <c r="V533" s="2">
        <f>MAX(F533 + P533*Inputs!$B$15 - (Q533/Inputs!$B$16) - U533, 0)</f>
        <v>340</v>
      </c>
    </row>
    <row r="534" spans="1:22" x14ac:dyDescent="0.3">
      <c r="A534" s="1">
        <v>46045.166666666657</v>
      </c>
      <c r="B534" s="2">
        <v>0</v>
      </c>
      <c r="C534" s="2">
        <v>11.398464302856411</v>
      </c>
      <c r="D534" s="2">
        <f t="shared" si="96"/>
        <v>33.5649957551284</v>
      </c>
      <c r="E534" s="2">
        <f t="shared" si="97"/>
        <v>10.769427011124806</v>
      </c>
      <c r="F534" s="2">
        <f t="shared" si="105"/>
        <v>340</v>
      </c>
      <c r="G534" s="2">
        <f t="shared" si="106"/>
        <v>0</v>
      </c>
      <c r="H534" s="2">
        <f>MIN(Inputs!$B$2, (Inputs!$B$14 - F534)/Inputs!$B$15)</f>
        <v>0</v>
      </c>
      <c r="I534" s="2">
        <f>MAX(MIN(Inputs!$B$2, F534*Inputs!$B$16, Inputs!$B$14*Inputs!$B$4 - G534), 0)</f>
        <v>170</v>
      </c>
      <c r="J534" s="2">
        <f>MAX(MIN(Inputs!$B$2, F534*Inputs!$B$16, (Inputs!$B$14-F534)/Inputs!$B$15)*Inputs!$B$9, 0)</f>
        <v>0</v>
      </c>
      <c r="K534" s="2">
        <f>MAX(E534*Inputs!$B$5 - B534 - Inputs!$B$8, 0) * H534</f>
        <v>0</v>
      </c>
      <c r="L534" s="2">
        <f>IF(B534 &gt;= D534*Inputs!$B$10, MAX(B534 - E534/Inputs!$B$5 - Inputs!$B$8, 0) * I534, 0)</f>
        <v>0</v>
      </c>
      <c r="M534" s="2">
        <f t="shared" si="98"/>
        <v>0</v>
      </c>
      <c r="N534" s="3" t="str">
        <f t="shared" si="99"/>
        <v>Idle</v>
      </c>
      <c r="O534" s="3" t="str">
        <f t="shared" si="107"/>
        <v>Idle</v>
      </c>
      <c r="P534" s="2">
        <f t="shared" si="100"/>
        <v>0</v>
      </c>
      <c r="Q534" s="2">
        <f t="shared" si="101"/>
        <v>0</v>
      </c>
      <c r="R534" s="2">
        <f t="shared" si="102"/>
        <v>0</v>
      </c>
      <c r="S534" s="2">
        <f t="shared" si="103"/>
        <v>0</v>
      </c>
      <c r="T534" s="2">
        <f t="shared" si="104"/>
        <v>0</v>
      </c>
      <c r="U534" s="2">
        <f>IF(O534="Reg", R534 * Inputs!$B$7, 0)</f>
        <v>0</v>
      </c>
      <c r="V534" s="2">
        <f>MAX(F534 + P534*Inputs!$B$15 - (Q534/Inputs!$B$16) - U534, 0)</f>
        <v>340</v>
      </c>
    </row>
    <row r="535" spans="1:22" x14ac:dyDescent="0.3">
      <c r="A535" s="1">
        <v>46045.208333333343</v>
      </c>
      <c r="B535" s="2">
        <v>64.616562066748841</v>
      </c>
      <c r="C535" s="2">
        <v>6.0125773481534353</v>
      </c>
      <c r="D535" s="2">
        <f t="shared" si="96"/>
        <v>33.5649957551284</v>
      </c>
      <c r="E535" s="2">
        <f t="shared" si="97"/>
        <v>12.75471394659491</v>
      </c>
      <c r="F535" s="2">
        <f t="shared" si="105"/>
        <v>340</v>
      </c>
      <c r="G535" s="2">
        <f t="shared" si="106"/>
        <v>0</v>
      </c>
      <c r="H535" s="2">
        <f>MIN(Inputs!$B$2, (Inputs!$B$14 - F535)/Inputs!$B$15)</f>
        <v>0</v>
      </c>
      <c r="I535" s="2">
        <f>MAX(MIN(Inputs!$B$2, F535*Inputs!$B$16, Inputs!$B$14*Inputs!$B$4 - G535), 0)</f>
        <v>170</v>
      </c>
      <c r="J535" s="2">
        <f>MAX(MIN(Inputs!$B$2, F535*Inputs!$B$16, (Inputs!$B$14-F535)/Inputs!$B$15)*Inputs!$B$9, 0)</f>
        <v>0</v>
      </c>
      <c r="K535" s="2">
        <f>MAX(E535*Inputs!$B$5 - B535 - Inputs!$B$8, 0) * H535</f>
        <v>0</v>
      </c>
      <c r="L535" s="2">
        <f>IF(B535 &gt;= D535*Inputs!$B$10, MAX(B535 - E535/Inputs!$B$5 - Inputs!$B$8, 0) * I535, 0)</f>
        <v>5120.8367207551046</v>
      </c>
      <c r="M535" s="2">
        <f t="shared" si="98"/>
        <v>0</v>
      </c>
      <c r="N535" s="3" t="str">
        <f t="shared" si="99"/>
        <v>Discharge</v>
      </c>
      <c r="O535" s="3" t="str">
        <f t="shared" si="107"/>
        <v>Discharge</v>
      </c>
      <c r="P535" s="2">
        <f t="shared" si="100"/>
        <v>0</v>
      </c>
      <c r="Q535" s="2">
        <f t="shared" si="101"/>
        <v>170</v>
      </c>
      <c r="R535" s="2">
        <f t="shared" si="102"/>
        <v>0</v>
      </c>
      <c r="S535" s="2">
        <f t="shared" si="103"/>
        <v>10984.815551347303</v>
      </c>
      <c r="T535" s="2">
        <f t="shared" si="104"/>
        <v>0</v>
      </c>
      <c r="U535" s="2">
        <f>IF(O535="Reg", R535 * Inputs!$B$7, 0)</f>
        <v>0</v>
      </c>
      <c r="V535" s="2">
        <f>MAX(F535 + P535*Inputs!$B$15 - (Q535/Inputs!$B$16) - U535, 0)</f>
        <v>170</v>
      </c>
    </row>
    <row r="536" spans="1:22" x14ac:dyDescent="0.3">
      <c r="A536" s="1">
        <v>46045.25</v>
      </c>
      <c r="B536" s="2">
        <v>0</v>
      </c>
      <c r="C536" s="2">
        <v>2.4480101969899759</v>
      </c>
      <c r="D536" s="2">
        <f t="shared" si="96"/>
        <v>33.5649957551284</v>
      </c>
      <c r="E536" s="2">
        <f t="shared" si="97"/>
        <v>6.1104798214616061</v>
      </c>
      <c r="F536" s="2">
        <f t="shared" si="105"/>
        <v>170</v>
      </c>
      <c r="G536" s="2">
        <f t="shared" si="106"/>
        <v>170</v>
      </c>
      <c r="H536" s="2">
        <f>MIN(Inputs!$B$2, (Inputs!$B$14 - F536)/Inputs!$B$15)</f>
        <v>170</v>
      </c>
      <c r="I536" s="2">
        <f>MAX(MIN(Inputs!$B$2, F536*Inputs!$B$16, Inputs!$B$14*Inputs!$B$4 - G536), 0)</f>
        <v>170</v>
      </c>
      <c r="J536" s="2">
        <f>MAX(MIN(Inputs!$B$2, F536*Inputs!$B$16, (Inputs!$B$14-F536)/Inputs!$B$15)*Inputs!$B$9, 0)</f>
        <v>136</v>
      </c>
      <c r="K536" s="2">
        <f>MAX(E536*Inputs!$B$5 - B536 - Inputs!$B$8, 0) * H536</f>
        <v>0</v>
      </c>
      <c r="L536" s="2">
        <f>IF(B536 &gt;= D536*Inputs!$B$10, MAX(B536 - E536/Inputs!$B$5 - Inputs!$B$8, 0) * I536, 0)</f>
        <v>0</v>
      </c>
      <c r="M536" s="2">
        <f t="shared" si="98"/>
        <v>332.92938679063673</v>
      </c>
      <c r="N536" s="3" t="str">
        <f t="shared" si="99"/>
        <v>Reg</v>
      </c>
      <c r="O536" s="3" t="str">
        <f t="shared" si="107"/>
        <v>Discharge</v>
      </c>
      <c r="P536" s="2">
        <f t="shared" si="100"/>
        <v>0</v>
      </c>
      <c r="Q536" s="2">
        <f t="shared" si="101"/>
        <v>170</v>
      </c>
      <c r="R536" s="2">
        <f t="shared" si="102"/>
        <v>0</v>
      </c>
      <c r="S536" s="2">
        <f t="shared" si="103"/>
        <v>0</v>
      </c>
      <c r="T536" s="2">
        <f t="shared" si="104"/>
        <v>0</v>
      </c>
      <c r="U536" s="2">
        <f>IF(O536="Reg", R536 * Inputs!$B$7, 0)</f>
        <v>0</v>
      </c>
      <c r="V536" s="2">
        <f>MAX(F536 + P536*Inputs!$B$15 - (Q536/Inputs!$B$16) - U536, 0)</f>
        <v>0</v>
      </c>
    </row>
    <row r="537" spans="1:22" x14ac:dyDescent="0.3">
      <c r="A537" s="1">
        <v>46045.291666666657</v>
      </c>
      <c r="B537" s="2">
        <v>0</v>
      </c>
      <c r="C537" s="2">
        <v>47.47628304830311</v>
      </c>
      <c r="D537" s="2">
        <f t="shared" si="96"/>
        <v>33.5649957551284</v>
      </c>
      <c r="E537" s="2">
        <f t="shared" si="97"/>
        <v>12.307506547783069</v>
      </c>
      <c r="F537" s="2">
        <f t="shared" si="105"/>
        <v>0</v>
      </c>
      <c r="G537" s="2">
        <f t="shared" si="106"/>
        <v>340</v>
      </c>
      <c r="H537" s="2">
        <f>MIN(Inputs!$B$2, (Inputs!$B$14 - F537)/Inputs!$B$15)</f>
        <v>170</v>
      </c>
      <c r="I537" s="2">
        <f>MAX(MIN(Inputs!$B$2, F537*Inputs!$B$16, Inputs!$B$14*Inputs!$B$4 - G537), 0)</f>
        <v>0</v>
      </c>
      <c r="J537" s="2">
        <f>MAX(MIN(Inputs!$B$2, F537*Inputs!$B$16, (Inputs!$B$14-F537)/Inputs!$B$15)*Inputs!$B$9, 0)</f>
        <v>0</v>
      </c>
      <c r="K537" s="2">
        <f>MAX(E537*Inputs!$B$5 - B537 - Inputs!$B$8, 0) * H537</f>
        <v>0</v>
      </c>
      <c r="L537" s="2">
        <f>IF(B537 &gt;= D537*Inputs!$B$10, MAX(B537 - E537/Inputs!$B$5 - Inputs!$B$8, 0) * I537, 0)</f>
        <v>0</v>
      </c>
      <c r="M537" s="2">
        <f t="shared" si="98"/>
        <v>0</v>
      </c>
      <c r="N537" s="3" t="str">
        <f t="shared" si="99"/>
        <v>Idle</v>
      </c>
      <c r="O537" s="3" t="str">
        <f t="shared" si="107"/>
        <v>Idle</v>
      </c>
      <c r="P537" s="2">
        <f t="shared" si="100"/>
        <v>0</v>
      </c>
      <c r="Q537" s="2">
        <f t="shared" si="101"/>
        <v>0</v>
      </c>
      <c r="R537" s="2">
        <f t="shared" si="102"/>
        <v>0</v>
      </c>
      <c r="S537" s="2">
        <f t="shared" si="103"/>
        <v>0</v>
      </c>
      <c r="T537" s="2">
        <f t="shared" si="104"/>
        <v>0</v>
      </c>
      <c r="U537" s="2">
        <f>IF(O537="Reg", R537 * Inputs!$B$7, 0)</f>
        <v>0</v>
      </c>
      <c r="V537" s="2">
        <f>MAX(F537 + P537*Inputs!$B$15 - (Q537/Inputs!$B$16) - U537, 0)</f>
        <v>0</v>
      </c>
    </row>
    <row r="538" spans="1:22" x14ac:dyDescent="0.3">
      <c r="A538" s="1">
        <v>46045.333333333343</v>
      </c>
      <c r="B538" s="2">
        <v>0</v>
      </c>
      <c r="C538" s="2">
        <v>22.586845992095832</v>
      </c>
      <c r="D538" s="2">
        <f t="shared" si="96"/>
        <v>33.5649957551284</v>
      </c>
      <c r="E538" s="2">
        <f t="shared" si="97"/>
        <v>18.811377527920545</v>
      </c>
      <c r="F538" s="2">
        <f t="shared" si="105"/>
        <v>0</v>
      </c>
      <c r="G538" s="2">
        <f t="shared" si="106"/>
        <v>340</v>
      </c>
      <c r="H538" s="2">
        <f>MIN(Inputs!$B$2, (Inputs!$B$14 - F538)/Inputs!$B$15)</f>
        <v>170</v>
      </c>
      <c r="I538" s="2">
        <f>MAX(MIN(Inputs!$B$2, F538*Inputs!$B$16, Inputs!$B$14*Inputs!$B$4 - G538), 0)</f>
        <v>0</v>
      </c>
      <c r="J538" s="2">
        <f>MAX(MIN(Inputs!$B$2, F538*Inputs!$B$16, (Inputs!$B$14-F538)/Inputs!$B$15)*Inputs!$B$9, 0)</f>
        <v>0</v>
      </c>
      <c r="K538" s="2">
        <f>MAX(E538*Inputs!$B$5 - B538 - Inputs!$B$8, 0) * H538</f>
        <v>0</v>
      </c>
      <c r="L538" s="2">
        <f>IF(B538 &gt;= D538*Inputs!$B$10, MAX(B538 - E538/Inputs!$B$5 - Inputs!$B$8, 0) * I538, 0)</f>
        <v>0</v>
      </c>
      <c r="M538" s="2">
        <f t="shared" si="98"/>
        <v>0</v>
      </c>
      <c r="N538" s="3" t="str">
        <f t="shared" si="99"/>
        <v>Idle</v>
      </c>
      <c r="O538" s="3" t="str">
        <f t="shared" si="107"/>
        <v>Idle</v>
      </c>
      <c r="P538" s="2">
        <f t="shared" si="100"/>
        <v>0</v>
      </c>
      <c r="Q538" s="2">
        <f t="shared" si="101"/>
        <v>0</v>
      </c>
      <c r="R538" s="2">
        <f t="shared" si="102"/>
        <v>0</v>
      </c>
      <c r="S538" s="2">
        <f t="shared" si="103"/>
        <v>0</v>
      </c>
      <c r="T538" s="2">
        <f t="shared" si="104"/>
        <v>0</v>
      </c>
      <c r="U538" s="2">
        <f>IF(O538="Reg", R538 * Inputs!$B$7, 0)</f>
        <v>0</v>
      </c>
      <c r="V538" s="2">
        <f>MAX(F538 + P538*Inputs!$B$15 - (Q538/Inputs!$B$16) - U538, 0)</f>
        <v>0</v>
      </c>
    </row>
    <row r="539" spans="1:22" x14ac:dyDescent="0.3">
      <c r="A539" s="1">
        <v>46045.375</v>
      </c>
      <c r="B539" s="2">
        <v>0</v>
      </c>
      <c r="C539" s="2">
        <v>1.615018949070665</v>
      </c>
      <c r="D539" s="2">
        <f t="shared" si="96"/>
        <v>33.5649957551284</v>
      </c>
      <c r="E539" s="2">
        <f t="shared" si="97"/>
        <v>26.844516411881173</v>
      </c>
      <c r="F539" s="2">
        <f t="shared" si="105"/>
        <v>0</v>
      </c>
      <c r="G539" s="2">
        <f t="shared" si="106"/>
        <v>340</v>
      </c>
      <c r="H539" s="2">
        <f>MIN(Inputs!$B$2, (Inputs!$B$14 - F539)/Inputs!$B$15)</f>
        <v>170</v>
      </c>
      <c r="I539" s="2">
        <f>MAX(MIN(Inputs!$B$2, F539*Inputs!$B$16, Inputs!$B$14*Inputs!$B$4 - G539), 0)</f>
        <v>0</v>
      </c>
      <c r="J539" s="2">
        <f>MAX(MIN(Inputs!$B$2, F539*Inputs!$B$16, (Inputs!$B$14-F539)/Inputs!$B$15)*Inputs!$B$9, 0)</f>
        <v>0</v>
      </c>
      <c r="K539" s="2">
        <f>MAX(E539*Inputs!$B$5 - B539 - Inputs!$B$8, 0) * H539</f>
        <v>615.93965521742359</v>
      </c>
      <c r="L539" s="2">
        <f>IF(B539 &gt;= D539*Inputs!$B$10, MAX(B539 - E539/Inputs!$B$5 - Inputs!$B$8, 0) * I539, 0)</f>
        <v>0</v>
      </c>
      <c r="M539" s="2">
        <f t="shared" si="98"/>
        <v>0</v>
      </c>
      <c r="N539" s="3" t="str">
        <f t="shared" si="99"/>
        <v>Charge</v>
      </c>
      <c r="O539" s="3" t="str">
        <f t="shared" si="107"/>
        <v>Charge</v>
      </c>
      <c r="P539" s="2">
        <f t="shared" si="100"/>
        <v>170</v>
      </c>
      <c r="Q539" s="2">
        <f t="shared" si="101"/>
        <v>0</v>
      </c>
      <c r="R539" s="2">
        <f t="shared" si="102"/>
        <v>0</v>
      </c>
      <c r="S539" s="2">
        <f t="shared" si="103"/>
        <v>0</v>
      </c>
      <c r="T539" s="2">
        <f t="shared" si="104"/>
        <v>0</v>
      </c>
      <c r="U539" s="2">
        <f>IF(O539="Reg", R539 * Inputs!$B$7, 0)</f>
        <v>0</v>
      </c>
      <c r="V539" s="2">
        <f>MAX(F539 + P539*Inputs!$B$15 - (Q539/Inputs!$B$16) - U539, 0)</f>
        <v>170</v>
      </c>
    </row>
    <row r="540" spans="1:22" x14ac:dyDescent="0.3">
      <c r="A540" s="1">
        <v>46045.416666666657</v>
      </c>
      <c r="B540" s="2">
        <v>11.911721612820619</v>
      </c>
      <c r="C540" s="2">
        <v>8.4800359352569181</v>
      </c>
      <c r="D540" s="2">
        <f t="shared" si="96"/>
        <v>33.5649957551284</v>
      </c>
      <c r="E540" s="2">
        <f t="shared" si="97"/>
        <v>34.425746652457455</v>
      </c>
      <c r="F540" s="2">
        <f t="shared" si="105"/>
        <v>170</v>
      </c>
      <c r="G540" s="2">
        <f t="shared" si="106"/>
        <v>340</v>
      </c>
      <c r="H540" s="2">
        <f>MIN(Inputs!$B$2, (Inputs!$B$14 - F540)/Inputs!$B$15)</f>
        <v>170</v>
      </c>
      <c r="I540" s="2">
        <f>MAX(MIN(Inputs!$B$2, F540*Inputs!$B$16, Inputs!$B$14*Inputs!$B$4 - G540), 0)</f>
        <v>0</v>
      </c>
      <c r="J540" s="2">
        <f>MAX(MIN(Inputs!$B$2, F540*Inputs!$B$16, (Inputs!$B$14-F540)/Inputs!$B$15)*Inputs!$B$9, 0)</f>
        <v>136</v>
      </c>
      <c r="K540" s="2">
        <f>MAX(E540*Inputs!$B$5 - B540 - Inputs!$B$8, 0) * H540</f>
        <v>0</v>
      </c>
      <c r="L540" s="2">
        <f>IF(B540 &gt;= D540*Inputs!$B$10, MAX(B540 - E540/Inputs!$B$5 - Inputs!$B$8, 0) * I540, 0)</f>
        <v>0</v>
      </c>
      <c r="M540" s="2">
        <f t="shared" si="98"/>
        <v>1153.2848871949409</v>
      </c>
      <c r="N540" s="3" t="str">
        <f t="shared" si="99"/>
        <v>Reg</v>
      </c>
      <c r="O540" s="3" t="str">
        <f t="shared" si="107"/>
        <v>Charge</v>
      </c>
      <c r="P540" s="2">
        <f t="shared" si="100"/>
        <v>170</v>
      </c>
      <c r="Q540" s="2">
        <f t="shared" si="101"/>
        <v>0</v>
      </c>
      <c r="R540" s="2">
        <f t="shared" si="102"/>
        <v>0</v>
      </c>
      <c r="S540" s="2">
        <f t="shared" si="103"/>
        <v>-2024.9926741795052</v>
      </c>
      <c r="T540" s="2">
        <f t="shared" si="104"/>
        <v>0</v>
      </c>
      <c r="U540" s="2">
        <f>IF(O540="Reg", R540 * Inputs!$B$7, 0)</f>
        <v>0</v>
      </c>
      <c r="V540" s="2">
        <f>MAX(F540 + P540*Inputs!$B$15 - (Q540/Inputs!$B$16) - U540, 0)</f>
        <v>340</v>
      </c>
    </row>
    <row r="541" spans="1:22" x14ac:dyDescent="0.3">
      <c r="A541" s="1">
        <v>46045.458333333343</v>
      </c>
      <c r="B541" s="2">
        <v>24.751157315949019</v>
      </c>
      <c r="C541" s="2">
        <v>3.9752549393311281</v>
      </c>
      <c r="D541" s="2">
        <f t="shared" si="96"/>
        <v>33.5649957551284</v>
      </c>
      <c r="E541" s="2">
        <f t="shared" si="97"/>
        <v>43.166445818007219</v>
      </c>
      <c r="F541" s="2">
        <f t="shared" si="105"/>
        <v>340</v>
      </c>
      <c r="G541" s="2">
        <f t="shared" si="106"/>
        <v>340</v>
      </c>
      <c r="H541" s="2">
        <f>MIN(Inputs!$B$2, (Inputs!$B$14 - F541)/Inputs!$B$15)</f>
        <v>0</v>
      </c>
      <c r="I541" s="2">
        <f>MAX(MIN(Inputs!$B$2, F541*Inputs!$B$16, Inputs!$B$14*Inputs!$B$4 - G541), 0)</f>
        <v>0</v>
      </c>
      <c r="J541" s="2">
        <f>MAX(MIN(Inputs!$B$2, F541*Inputs!$B$16, (Inputs!$B$14-F541)/Inputs!$B$15)*Inputs!$B$9, 0)</f>
        <v>0</v>
      </c>
      <c r="K541" s="2">
        <f>MAX(E541*Inputs!$B$5 - B541 - Inputs!$B$8, 0) * H541</f>
        <v>0</v>
      </c>
      <c r="L541" s="2">
        <f>IF(B541 &gt;= D541*Inputs!$B$10, MAX(B541 - E541/Inputs!$B$5 - Inputs!$B$8, 0) * I541, 0)</f>
        <v>0</v>
      </c>
      <c r="M541" s="2">
        <f t="shared" si="98"/>
        <v>0</v>
      </c>
      <c r="N541" s="3" t="str">
        <f t="shared" si="99"/>
        <v>Idle</v>
      </c>
      <c r="O541" s="3" t="str">
        <f t="shared" si="107"/>
        <v>Idle</v>
      </c>
      <c r="P541" s="2">
        <f t="shared" si="100"/>
        <v>0</v>
      </c>
      <c r="Q541" s="2">
        <f t="shared" si="101"/>
        <v>0</v>
      </c>
      <c r="R541" s="2">
        <f t="shared" si="102"/>
        <v>0</v>
      </c>
      <c r="S541" s="2">
        <f t="shared" si="103"/>
        <v>0</v>
      </c>
      <c r="T541" s="2">
        <f t="shared" si="104"/>
        <v>0</v>
      </c>
      <c r="U541" s="2">
        <f>IF(O541="Reg", R541 * Inputs!$B$7, 0)</f>
        <v>0</v>
      </c>
      <c r="V541" s="2">
        <f>MAX(F541 + P541*Inputs!$B$15 - (Q541/Inputs!$B$16) - U541, 0)</f>
        <v>340</v>
      </c>
    </row>
    <row r="542" spans="1:22" x14ac:dyDescent="0.3">
      <c r="A542" s="1">
        <v>46045.5</v>
      </c>
      <c r="B542" s="2">
        <v>37.182160357928772</v>
      </c>
      <c r="C542" s="2">
        <v>9.1541335945899629</v>
      </c>
      <c r="D542" s="2">
        <f t="shared" si="96"/>
        <v>33.5649957551284</v>
      </c>
      <c r="E542" s="2">
        <f t="shared" si="97"/>
        <v>49.190248129751865</v>
      </c>
      <c r="F542" s="2">
        <f t="shared" si="105"/>
        <v>340</v>
      </c>
      <c r="G542" s="2">
        <f t="shared" si="106"/>
        <v>340</v>
      </c>
      <c r="H542" s="2">
        <f>MIN(Inputs!$B$2, (Inputs!$B$14 - F542)/Inputs!$B$15)</f>
        <v>0</v>
      </c>
      <c r="I542" s="2">
        <f>MAX(MIN(Inputs!$B$2, F542*Inputs!$B$16, Inputs!$B$14*Inputs!$B$4 - G542), 0)</f>
        <v>0</v>
      </c>
      <c r="J542" s="2">
        <f>MAX(MIN(Inputs!$B$2, F542*Inputs!$B$16, (Inputs!$B$14-F542)/Inputs!$B$15)*Inputs!$B$9, 0)</f>
        <v>0</v>
      </c>
      <c r="K542" s="2">
        <f>MAX(E542*Inputs!$B$5 - B542 - Inputs!$B$8, 0) * H542</f>
        <v>0</v>
      </c>
      <c r="L542" s="2">
        <f>IF(B542 &gt;= D542*Inputs!$B$10, MAX(B542 - E542/Inputs!$B$5 - Inputs!$B$8, 0) * I542, 0)</f>
        <v>0</v>
      </c>
      <c r="M542" s="2">
        <f t="shared" si="98"/>
        <v>0</v>
      </c>
      <c r="N542" s="3" t="str">
        <f t="shared" si="99"/>
        <v>Idle</v>
      </c>
      <c r="O542" s="3" t="str">
        <f t="shared" si="107"/>
        <v>Idle</v>
      </c>
      <c r="P542" s="2">
        <f t="shared" si="100"/>
        <v>0</v>
      </c>
      <c r="Q542" s="2">
        <f t="shared" si="101"/>
        <v>0</v>
      </c>
      <c r="R542" s="2">
        <f t="shared" si="102"/>
        <v>0</v>
      </c>
      <c r="S542" s="2">
        <f t="shared" si="103"/>
        <v>0</v>
      </c>
      <c r="T542" s="2">
        <f t="shared" si="104"/>
        <v>0</v>
      </c>
      <c r="U542" s="2">
        <f>IF(O542="Reg", R542 * Inputs!$B$7, 0)</f>
        <v>0</v>
      </c>
      <c r="V542" s="2">
        <f>MAX(F542 + P542*Inputs!$B$15 - (Q542/Inputs!$B$16) - U542, 0)</f>
        <v>340</v>
      </c>
    </row>
    <row r="543" spans="1:22" x14ac:dyDescent="0.3">
      <c r="A543" s="1">
        <v>46045.541666666657</v>
      </c>
      <c r="B543" s="2">
        <v>39.023225880824853</v>
      </c>
      <c r="C543" s="2">
        <v>16.794075874873212</v>
      </c>
      <c r="D543" s="2">
        <f t="shared" si="96"/>
        <v>33.5649957551284</v>
      </c>
      <c r="E543" s="2">
        <f t="shared" si="97"/>
        <v>55.043608593852234</v>
      </c>
      <c r="F543" s="2">
        <f t="shared" si="105"/>
        <v>340</v>
      </c>
      <c r="G543" s="2">
        <f t="shared" si="106"/>
        <v>340</v>
      </c>
      <c r="H543" s="2">
        <f>MIN(Inputs!$B$2, (Inputs!$B$14 - F543)/Inputs!$B$15)</f>
        <v>0</v>
      </c>
      <c r="I543" s="2">
        <f>MAX(MIN(Inputs!$B$2, F543*Inputs!$B$16, Inputs!$B$14*Inputs!$B$4 - G543), 0)</f>
        <v>0</v>
      </c>
      <c r="J543" s="2">
        <f>MAX(MIN(Inputs!$B$2, F543*Inputs!$B$16, (Inputs!$B$14-F543)/Inputs!$B$15)*Inputs!$B$9, 0)</f>
        <v>0</v>
      </c>
      <c r="K543" s="2">
        <f>MAX(E543*Inputs!$B$5 - B543 - Inputs!$B$8, 0) * H543</f>
        <v>0</v>
      </c>
      <c r="L543" s="2">
        <f>IF(B543 &gt;= D543*Inputs!$B$10, MAX(B543 - E543/Inputs!$B$5 - Inputs!$B$8, 0) * I543, 0)</f>
        <v>0</v>
      </c>
      <c r="M543" s="2">
        <f t="shared" si="98"/>
        <v>0</v>
      </c>
      <c r="N543" s="3" t="str">
        <f t="shared" si="99"/>
        <v>Idle</v>
      </c>
      <c r="O543" s="3" t="str">
        <f t="shared" si="107"/>
        <v>Idle</v>
      </c>
      <c r="P543" s="2">
        <f t="shared" si="100"/>
        <v>0</v>
      </c>
      <c r="Q543" s="2">
        <f t="shared" si="101"/>
        <v>0</v>
      </c>
      <c r="R543" s="2">
        <f t="shared" si="102"/>
        <v>0</v>
      </c>
      <c r="S543" s="2">
        <f t="shared" si="103"/>
        <v>0</v>
      </c>
      <c r="T543" s="2">
        <f t="shared" si="104"/>
        <v>0</v>
      </c>
      <c r="U543" s="2">
        <f>IF(O543="Reg", R543 * Inputs!$B$7, 0)</f>
        <v>0</v>
      </c>
      <c r="V543" s="2">
        <f>MAX(F543 + P543*Inputs!$B$15 - (Q543/Inputs!$B$16) - U543, 0)</f>
        <v>340</v>
      </c>
    </row>
    <row r="544" spans="1:22" x14ac:dyDescent="0.3">
      <c r="A544" s="1">
        <v>46045.583333333343</v>
      </c>
      <c r="B544" s="2">
        <v>48.198833303763777</v>
      </c>
      <c r="C544" s="2">
        <v>4.8395625730672451</v>
      </c>
      <c r="D544" s="2">
        <f t="shared" si="96"/>
        <v>33.5649957551284</v>
      </c>
      <c r="E544" s="2">
        <f t="shared" si="97"/>
        <v>61.777123066636186</v>
      </c>
      <c r="F544" s="2">
        <f t="shared" si="105"/>
        <v>340</v>
      </c>
      <c r="G544" s="2">
        <f t="shared" si="106"/>
        <v>340</v>
      </c>
      <c r="H544" s="2">
        <f>MIN(Inputs!$B$2, (Inputs!$B$14 - F544)/Inputs!$B$15)</f>
        <v>0</v>
      </c>
      <c r="I544" s="2">
        <f>MAX(MIN(Inputs!$B$2, F544*Inputs!$B$16, Inputs!$B$14*Inputs!$B$4 - G544), 0)</f>
        <v>0</v>
      </c>
      <c r="J544" s="2">
        <f>MAX(MIN(Inputs!$B$2, F544*Inputs!$B$16, (Inputs!$B$14-F544)/Inputs!$B$15)*Inputs!$B$9, 0)</f>
        <v>0</v>
      </c>
      <c r="K544" s="2">
        <f>MAX(E544*Inputs!$B$5 - B544 - Inputs!$B$8, 0) * H544</f>
        <v>0</v>
      </c>
      <c r="L544" s="2">
        <f>IF(B544 &gt;= D544*Inputs!$B$10, MAX(B544 - E544/Inputs!$B$5 - Inputs!$B$8, 0) * I544, 0)</f>
        <v>0</v>
      </c>
      <c r="M544" s="2">
        <f t="shared" si="98"/>
        <v>0</v>
      </c>
      <c r="N544" s="3" t="str">
        <f t="shared" si="99"/>
        <v>Idle</v>
      </c>
      <c r="O544" s="3" t="str">
        <f t="shared" si="107"/>
        <v>Idle</v>
      </c>
      <c r="P544" s="2">
        <f t="shared" si="100"/>
        <v>0</v>
      </c>
      <c r="Q544" s="2">
        <f t="shared" si="101"/>
        <v>0</v>
      </c>
      <c r="R544" s="2">
        <f t="shared" si="102"/>
        <v>0</v>
      </c>
      <c r="S544" s="2">
        <f t="shared" si="103"/>
        <v>0</v>
      </c>
      <c r="T544" s="2">
        <f t="shared" si="104"/>
        <v>0</v>
      </c>
      <c r="U544" s="2">
        <f>IF(O544="Reg", R544 * Inputs!$B$7, 0)</f>
        <v>0</v>
      </c>
      <c r="V544" s="2">
        <f>MAX(F544 + P544*Inputs!$B$15 - (Q544/Inputs!$B$16) - U544, 0)</f>
        <v>340</v>
      </c>
    </row>
    <row r="545" spans="1:22" x14ac:dyDescent="0.3">
      <c r="A545" s="1">
        <v>46045.625</v>
      </c>
      <c r="B545" s="2">
        <v>45.487381443457693</v>
      </c>
      <c r="C545" s="2">
        <v>7.2725960687214979</v>
      </c>
      <c r="D545" s="2">
        <f t="shared" si="96"/>
        <v>33.5649957551284</v>
      </c>
      <c r="E545" s="2">
        <f t="shared" si="97"/>
        <v>62.540020216816892</v>
      </c>
      <c r="F545" s="2">
        <f t="shared" si="105"/>
        <v>340</v>
      </c>
      <c r="G545" s="2">
        <f t="shared" si="106"/>
        <v>340</v>
      </c>
      <c r="H545" s="2">
        <f>MIN(Inputs!$B$2, (Inputs!$B$14 - F545)/Inputs!$B$15)</f>
        <v>0</v>
      </c>
      <c r="I545" s="2">
        <f>MAX(MIN(Inputs!$B$2, F545*Inputs!$B$16, Inputs!$B$14*Inputs!$B$4 - G545), 0)</f>
        <v>0</v>
      </c>
      <c r="J545" s="2">
        <f>MAX(MIN(Inputs!$B$2, F545*Inputs!$B$16, (Inputs!$B$14-F545)/Inputs!$B$15)*Inputs!$B$9, 0)</f>
        <v>0</v>
      </c>
      <c r="K545" s="2">
        <f>MAX(E545*Inputs!$B$5 - B545 - Inputs!$B$8, 0) * H545</f>
        <v>0</v>
      </c>
      <c r="L545" s="2">
        <f>IF(B545 &gt;= D545*Inputs!$B$10, MAX(B545 - E545/Inputs!$B$5 - Inputs!$B$8, 0) * I545, 0)</f>
        <v>0</v>
      </c>
      <c r="M545" s="2">
        <f t="shared" si="98"/>
        <v>0</v>
      </c>
      <c r="N545" s="3" t="str">
        <f t="shared" si="99"/>
        <v>Idle</v>
      </c>
      <c r="O545" s="3" t="str">
        <f t="shared" si="107"/>
        <v>Idle</v>
      </c>
      <c r="P545" s="2">
        <f t="shared" si="100"/>
        <v>0</v>
      </c>
      <c r="Q545" s="2">
        <f t="shared" si="101"/>
        <v>0</v>
      </c>
      <c r="R545" s="2">
        <f t="shared" si="102"/>
        <v>0</v>
      </c>
      <c r="S545" s="2">
        <f t="shared" si="103"/>
        <v>0</v>
      </c>
      <c r="T545" s="2">
        <f t="shared" si="104"/>
        <v>0</v>
      </c>
      <c r="U545" s="2">
        <f>IF(O545="Reg", R545 * Inputs!$B$7, 0)</f>
        <v>0</v>
      </c>
      <c r="V545" s="2">
        <f>MAX(F545 + P545*Inputs!$B$15 - (Q545/Inputs!$B$16) - U545, 0)</f>
        <v>340</v>
      </c>
    </row>
    <row r="546" spans="1:22" x14ac:dyDescent="0.3">
      <c r="A546" s="1">
        <v>46045.666666666657</v>
      </c>
      <c r="B546" s="2">
        <v>64.35591660611918</v>
      </c>
      <c r="C546" s="2">
        <v>11.23613331203472</v>
      </c>
      <c r="D546" s="2">
        <f t="shared" si="96"/>
        <v>33.5649957551284</v>
      </c>
      <c r="E546" s="2">
        <f t="shared" si="97"/>
        <v>65.187382582955308</v>
      </c>
      <c r="F546" s="2">
        <f t="shared" si="105"/>
        <v>340</v>
      </c>
      <c r="G546" s="2">
        <f t="shared" si="106"/>
        <v>340</v>
      </c>
      <c r="H546" s="2">
        <f>MIN(Inputs!$B$2, (Inputs!$B$14 - F546)/Inputs!$B$15)</f>
        <v>0</v>
      </c>
      <c r="I546" s="2">
        <f>MAX(MIN(Inputs!$B$2, F546*Inputs!$B$16, Inputs!$B$14*Inputs!$B$4 - G546), 0)</f>
        <v>0</v>
      </c>
      <c r="J546" s="2">
        <f>MAX(MIN(Inputs!$B$2, F546*Inputs!$B$16, (Inputs!$B$14-F546)/Inputs!$B$15)*Inputs!$B$9, 0)</f>
        <v>0</v>
      </c>
      <c r="K546" s="2">
        <f>MAX(E546*Inputs!$B$5 - B546 - Inputs!$B$8, 0) * H546</f>
        <v>0</v>
      </c>
      <c r="L546" s="2">
        <f>IF(B546 &gt;= D546*Inputs!$B$10, MAX(B546 - E546/Inputs!$B$5 - Inputs!$B$8, 0) * I546, 0)</f>
        <v>0</v>
      </c>
      <c r="M546" s="2">
        <f t="shared" si="98"/>
        <v>0</v>
      </c>
      <c r="N546" s="3" t="str">
        <f t="shared" si="99"/>
        <v>Idle</v>
      </c>
      <c r="O546" s="3" t="str">
        <f t="shared" si="107"/>
        <v>Idle</v>
      </c>
      <c r="P546" s="2">
        <f t="shared" si="100"/>
        <v>0</v>
      </c>
      <c r="Q546" s="2">
        <f t="shared" si="101"/>
        <v>0</v>
      </c>
      <c r="R546" s="2">
        <f t="shared" si="102"/>
        <v>0</v>
      </c>
      <c r="S546" s="2">
        <f t="shared" si="103"/>
        <v>0</v>
      </c>
      <c r="T546" s="2">
        <f t="shared" si="104"/>
        <v>0</v>
      </c>
      <c r="U546" s="2">
        <f>IF(O546="Reg", R546 * Inputs!$B$7, 0)</f>
        <v>0</v>
      </c>
      <c r="V546" s="2">
        <f>MAX(F546 + P546*Inputs!$B$15 - (Q546/Inputs!$B$16) - U546, 0)</f>
        <v>340</v>
      </c>
    </row>
    <row r="547" spans="1:22" x14ac:dyDescent="0.3">
      <c r="A547" s="1">
        <v>46045.708333333343</v>
      </c>
      <c r="B547" s="2">
        <v>60.893971186416948</v>
      </c>
      <c r="C547" s="2">
        <v>0.93007471922027296</v>
      </c>
      <c r="D547" s="2">
        <f t="shared" si="96"/>
        <v>33.5649957551284</v>
      </c>
      <c r="E547" s="2">
        <f t="shared" si="97"/>
        <v>63.891447929333395</v>
      </c>
      <c r="F547" s="2">
        <f t="shared" si="105"/>
        <v>340</v>
      </c>
      <c r="G547" s="2">
        <f t="shared" si="106"/>
        <v>340</v>
      </c>
      <c r="H547" s="2">
        <f>MIN(Inputs!$B$2, (Inputs!$B$14 - F547)/Inputs!$B$15)</f>
        <v>0</v>
      </c>
      <c r="I547" s="2">
        <f>MAX(MIN(Inputs!$B$2, F547*Inputs!$B$16, Inputs!$B$14*Inputs!$B$4 - G547), 0)</f>
        <v>0</v>
      </c>
      <c r="J547" s="2">
        <f>MAX(MIN(Inputs!$B$2, F547*Inputs!$B$16, (Inputs!$B$14-F547)/Inputs!$B$15)*Inputs!$B$9, 0)</f>
        <v>0</v>
      </c>
      <c r="K547" s="2">
        <f>MAX(E547*Inputs!$B$5 - B547 - Inputs!$B$8, 0) * H547</f>
        <v>0</v>
      </c>
      <c r="L547" s="2">
        <f>IF(B547 &gt;= D547*Inputs!$B$10, MAX(B547 - E547/Inputs!$B$5 - Inputs!$B$8, 0) * I547, 0)</f>
        <v>0</v>
      </c>
      <c r="M547" s="2">
        <f t="shared" si="98"/>
        <v>0</v>
      </c>
      <c r="N547" s="3" t="str">
        <f t="shared" si="99"/>
        <v>Idle</v>
      </c>
      <c r="O547" s="3" t="str">
        <f t="shared" si="107"/>
        <v>Idle</v>
      </c>
      <c r="P547" s="2">
        <f t="shared" si="100"/>
        <v>0</v>
      </c>
      <c r="Q547" s="2">
        <f t="shared" si="101"/>
        <v>0</v>
      </c>
      <c r="R547" s="2">
        <f t="shared" si="102"/>
        <v>0</v>
      </c>
      <c r="S547" s="2">
        <f t="shared" si="103"/>
        <v>0</v>
      </c>
      <c r="T547" s="2">
        <f t="shared" si="104"/>
        <v>0</v>
      </c>
      <c r="U547" s="2">
        <f>IF(O547="Reg", R547 * Inputs!$B$7, 0)</f>
        <v>0</v>
      </c>
      <c r="V547" s="2">
        <f>MAX(F547 + P547*Inputs!$B$15 - (Q547/Inputs!$B$16) - U547, 0)</f>
        <v>340</v>
      </c>
    </row>
    <row r="548" spans="1:22" x14ac:dyDescent="0.3">
      <c r="A548" s="1">
        <v>46045.75</v>
      </c>
      <c r="B548" s="2">
        <v>72.302323142530938</v>
      </c>
      <c r="C548" s="2">
        <v>2.866716828631942</v>
      </c>
      <c r="D548" s="2">
        <f t="shared" si="96"/>
        <v>33.5649957551284</v>
      </c>
      <c r="E548" s="2">
        <f t="shared" si="97"/>
        <v>59.530927212088223</v>
      </c>
      <c r="F548" s="2">
        <f t="shared" si="105"/>
        <v>340</v>
      </c>
      <c r="G548" s="2">
        <f t="shared" si="106"/>
        <v>340</v>
      </c>
      <c r="H548" s="2">
        <f>MIN(Inputs!$B$2, (Inputs!$B$14 - F548)/Inputs!$B$15)</f>
        <v>0</v>
      </c>
      <c r="I548" s="2">
        <f>MAX(MIN(Inputs!$B$2, F548*Inputs!$B$16, Inputs!$B$14*Inputs!$B$4 - G548), 0)</f>
        <v>0</v>
      </c>
      <c r="J548" s="2">
        <f>MAX(MIN(Inputs!$B$2, F548*Inputs!$B$16, (Inputs!$B$14-F548)/Inputs!$B$15)*Inputs!$B$9, 0)</f>
        <v>0</v>
      </c>
      <c r="K548" s="2">
        <f>MAX(E548*Inputs!$B$5 - B548 - Inputs!$B$8, 0) * H548</f>
        <v>0</v>
      </c>
      <c r="L548" s="2">
        <f>IF(B548 &gt;= D548*Inputs!$B$10, MAX(B548 - E548/Inputs!$B$5 - Inputs!$B$8, 0) * I548, 0)</f>
        <v>0</v>
      </c>
      <c r="M548" s="2">
        <f t="shared" si="98"/>
        <v>0</v>
      </c>
      <c r="N548" s="3" t="str">
        <f t="shared" si="99"/>
        <v>Idle</v>
      </c>
      <c r="O548" s="3" t="str">
        <f t="shared" si="107"/>
        <v>Idle</v>
      </c>
      <c r="P548" s="2">
        <f t="shared" si="100"/>
        <v>0</v>
      </c>
      <c r="Q548" s="2">
        <f t="shared" si="101"/>
        <v>0</v>
      </c>
      <c r="R548" s="2">
        <f t="shared" si="102"/>
        <v>0</v>
      </c>
      <c r="S548" s="2">
        <f t="shared" si="103"/>
        <v>0</v>
      </c>
      <c r="T548" s="2">
        <f t="shared" si="104"/>
        <v>0</v>
      </c>
      <c r="U548" s="2">
        <f>IF(O548="Reg", R548 * Inputs!$B$7, 0)</f>
        <v>0</v>
      </c>
      <c r="V548" s="2">
        <f>MAX(F548 + P548*Inputs!$B$15 - (Q548/Inputs!$B$16) - U548, 0)</f>
        <v>340</v>
      </c>
    </row>
    <row r="549" spans="1:22" x14ac:dyDescent="0.3">
      <c r="A549" s="1">
        <v>46045.791666666657</v>
      </c>
      <c r="B549" s="2">
        <v>79.424312717528565</v>
      </c>
      <c r="C549" s="2">
        <v>8.4830786001454364</v>
      </c>
      <c r="D549" s="2">
        <f t="shared" si="96"/>
        <v>33.5649957551284</v>
      </c>
      <c r="E549" s="2">
        <f t="shared" si="97"/>
        <v>52.287137976789758</v>
      </c>
      <c r="F549" s="2">
        <f t="shared" si="105"/>
        <v>340</v>
      </c>
      <c r="G549" s="2">
        <f t="shared" si="106"/>
        <v>340</v>
      </c>
      <c r="H549" s="2">
        <f>MIN(Inputs!$B$2, (Inputs!$B$14 - F549)/Inputs!$B$15)</f>
        <v>0</v>
      </c>
      <c r="I549" s="2">
        <f>MAX(MIN(Inputs!$B$2, F549*Inputs!$B$16, Inputs!$B$14*Inputs!$B$4 - G549), 0)</f>
        <v>0</v>
      </c>
      <c r="J549" s="2">
        <f>MAX(MIN(Inputs!$B$2, F549*Inputs!$B$16, (Inputs!$B$14-F549)/Inputs!$B$15)*Inputs!$B$9, 0)</f>
        <v>0</v>
      </c>
      <c r="K549" s="2">
        <f>MAX(E549*Inputs!$B$5 - B549 - Inputs!$B$8, 0) * H549</f>
        <v>0</v>
      </c>
      <c r="L549" s="2">
        <f>IF(B549 &gt;= D549*Inputs!$B$10, MAX(B549 - E549/Inputs!$B$5 - Inputs!$B$8, 0) * I549, 0)</f>
        <v>0</v>
      </c>
      <c r="M549" s="2">
        <f t="shared" si="98"/>
        <v>0</v>
      </c>
      <c r="N549" s="3" t="str">
        <f t="shared" si="99"/>
        <v>Idle</v>
      </c>
      <c r="O549" s="3" t="str">
        <f t="shared" si="107"/>
        <v>Idle</v>
      </c>
      <c r="P549" s="2">
        <f t="shared" si="100"/>
        <v>0</v>
      </c>
      <c r="Q549" s="2">
        <f t="shared" si="101"/>
        <v>0</v>
      </c>
      <c r="R549" s="2">
        <f t="shared" si="102"/>
        <v>0</v>
      </c>
      <c r="S549" s="2">
        <f t="shared" si="103"/>
        <v>0</v>
      </c>
      <c r="T549" s="2">
        <f t="shared" si="104"/>
        <v>0</v>
      </c>
      <c r="U549" s="2">
        <f>IF(O549="Reg", R549 * Inputs!$B$7, 0)</f>
        <v>0</v>
      </c>
      <c r="V549" s="2">
        <f>MAX(F549 + P549*Inputs!$B$15 - (Q549/Inputs!$B$16) - U549, 0)</f>
        <v>340</v>
      </c>
    </row>
    <row r="550" spans="1:22" x14ac:dyDescent="0.3">
      <c r="A550" s="1">
        <v>46045.833333333343</v>
      </c>
      <c r="B550" s="2">
        <v>52.776216204848012</v>
      </c>
      <c r="C550" s="2">
        <v>4.7944478600995879</v>
      </c>
      <c r="D550" s="2">
        <f t="shared" si="96"/>
        <v>33.5649957551284</v>
      </c>
      <c r="E550" s="2">
        <f t="shared" si="97"/>
        <v>43.609036910082779</v>
      </c>
      <c r="F550" s="2">
        <f t="shared" si="105"/>
        <v>340</v>
      </c>
      <c r="G550" s="2">
        <f t="shared" si="106"/>
        <v>340</v>
      </c>
      <c r="H550" s="2">
        <f>MIN(Inputs!$B$2, (Inputs!$B$14 - F550)/Inputs!$B$15)</f>
        <v>0</v>
      </c>
      <c r="I550" s="2">
        <f>MAX(MIN(Inputs!$B$2, F550*Inputs!$B$16, Inputs!$B$14*Inputs!$B$4 - G550), 0)</f>
        <v>0</v>
      </c>
      <c r="J550" s="2">
        <f>MAX(MIN(Inputs!$B$2, F550*Inputs!$B$16, (Inputs!$B$14-F550)/Inputs!$B$15)*Inputs!$B$9, 0)</f>
        <v>0</v>
      </c>
      <c r="K550" s="2">
        <f>MAX(E550*Inputs!$B$5 - B550 - Inputs!$B$8, 0) * H550</f>
        <v>0</v>
      </c>
      <c r="L550" s="2">
        <f>IF(B550 &gt;= D550*Inputs!$B$10, MAX(B550 - E550/Inputs!$B$5 - Inputs!$B$8, 0) * I550, 0)</f>
        <v>0</v>
      </c>
      <c r="M550" s="2">
        <f t="shared" si="98"/>
        <v>0</v>
      </c>
      <c r="N550" s="3" t="str">
        <f t="shared" si="99"/>
        <v>Idle</v>
      </c>
      <c r="O550" s="3" t="str">
        <f t="shared" si="107"/>
        <v>Idle</v>
      </c>
      <c r="P550" s="2">
        <f t="shared" si="100"/>
        <v>0</v>
      </c>
      <c r="Q550" s="2">
        <f t="shared" si="101"/>
        <v>0</v>
      </c>
      <c r="R550" s="2">
        <f t="shared" si="102"/>
        <v>0</v>
      </c>
      <c r="S550" s="2">
        <f t="shared" si="103"/>
        <v>0</v>
      </c>
      <c r="T550" s="2">
        <f t="shared" si="104"/>
        <v>0</v>
      </c>
      <c r="U550" s="2">
        <f>IF(O550="Reg", R550 * Inputs!$B$7, 0)</f>
        <v>0</v>
      </c>
      <c r="V550" s="2">
        <f>MAX(F550 + P550*Inputs!$B$15 - (Q550/Inputs!$B$16) - U550, 0)</f>
        <v>340</v>
      </c>
    </row>
    <row r="551" spans="1:22" x14ac:dyDescent="0.3">
      <c r="A551" s="1">
        <v>46045.875</v>
      </c>
      <c r="B551" s="2">
        <v>61.371555640288221</v>
      </c>
      <c r="C551" s="2">
        <v>20.816242857948371</v>
      </c>
      <c r="D551" s="2">
        <f t="shared" si="96"/>
        <v>33.5649957551284</v>
      </c>
      <c r="E551" s="2">
        <f t="shared" si="97"/>
        <v>35.482414331869315</v>
      </c>
      <c r="F551" s="2">
        <f t="shared" si="105"/>
        <v>340</v>
      </c>
      <c r="G551" s="2">
        <f t="shared" si="106"/>
        <v>340</v>
      </c>
      <c r="H551" s="2">
        <f>MIN(Inputs!$B$2, (Inputs!$B$14 - F551)/Inputs!$B$15)</f>
        <v>0</v>
      </c>
      <c r="I551" s="2">
        <f>MAX(MIN(Inputs!$B$2, F551*Inputs!$B$16, Inputs!$B$14*Inputs!$B$4 - G551), 0)</f>
        <v>0</v>
      </c>
      <c r="J551" s="2">
        <f>MAX(MIN(Inputs!$B$2, F551*Inputs!$B$16, (Inputs!$B$14-F551)/Inputs!$B$15)*Inputs!$B$9, 0)</f>
        <v>0</v>
      </c>
      <c r="K551" s="2">
        <f>MAX(E551*Inputs!$B$5 - B551 - Inputs!$B$8, 0) * H551</f>
        <v>0</v>
      </c>
      <c r="L551" s="2">
        <f>IF(B551 &gt;= D551*Inputs!$B$10, MAX(B551 - E551/Inputs!$B$5 - Inputs!$B$8, 0) * I551, 0)</f>
        <v>0</v>
      </c>
      <c r="M551" s="2">
        <f t="shared" si="98"/>
        <v>0</v>
      </c>
      <c r="N551" s="3" t="str">
        <f t="shared" si="99"/>
        <v>Idle</v>
      </c>
      <c r="O551" s="3" t="str">
        <f t="shared" si="107"/>
        <v>Idle</v>
      </c>
      <c r="P551" s="2">
        <f t="shared" si="100"/>
        <v>0</v>
      </c>
      <c r="Q551" s="2">
        <f t="shared" si="101"/>
        <v>0</v>
      </c>
      <c r="R551" s="2">
        <f t="shared" si="102"/>
        <v>0</v>
      </c>
      <c r="S551" s="2">
        <f t="shared" si="103"/>
        <v>0</v>
      </c>
      <c r="T551" s="2">
        <f t="shared" si="104"/>
        <v>0</v>
      </c>
      <c r="U551" s="2">
        <f>IF(O551="Reg", R551 * Inputs!$B$7, 0)</f>
        <v>0</v>
      </c>
      <c r="V551" s="2">
        <f>MAX(F551 + P551*Inputs!$B$15 - (Q551/Inputs!$B$16) - U551, 0)</f>
        <v>340</v>
      </c>
    </row>
    <row r="552" spans="1:22" x14ac:dyDescent="0.3">
      <c r="A552" s="1">
        <v>46045.916666666657</v>
      </c>
      <c r="B552" s="2">
        <v>56.580308684387731</v>
      </c>
      <c r="C552" s="2">
        <v>9.0493372989111691</v>
      </c>
      <c r="D552" s="2">
        <f t="shared" si="96"/>
        <v>33.5649957551284</v>
      </c>
      <c r="E552" s="2">
        <f t="shared" si="97"/>
        <v>25.528042874910671</v>
      </c>
      <c r="F552" s="2">
        <f t="shared" si="105"/>
        <v>340</v>
      </c>
      <c r="G552" s="2">
        <f t="shared" si="106"/>
        <v>340</v>
      </c>
      <c r="H552" s="2">
        <f>MIN(Inputs!$B$2, (Inputs!$B$14 - F552)/Inputs!$B$15)</f>
        <v>0</v>
      </c>
      <c r="I552" s="2">
        <f>MAX(MIN(Inputs!$B$2, F552*Inputs!$B$16, Inputs!$B$14*Inputs!$B$4 - G552), 0)</f>
        <v>0</v>
      </c>
      <c r="J552" s="2">
        <f>MAX(MIN(Inputs!$B$2, F552*Inputs!$B$16, (Inputs!$B$14-F552)/Inputs!$B$15)*Inputs!$B$9, 0)</f>
        <v>0</v>
      </c>
      <c r="K552" s="2">
        <f>MAX(E552*Inputs!$B$5 - B552 - Inputs!$B$8, 0) * H552</f>
        <v>0</v>
      </c>
      <c r="L552" s="2">
        <f>IF(B552 &gt;= D552*Inputs!$B$10, MAX(B552 - E552/Inputs!$B$5 - Inputs!$B$8, 0) * I552, 0)</f>
        <v>0</v>
      </c>
      <c r="M552" s="2">
        <f t="shared" si="98"/>
        <v>0</v>
      </c>
      <c r="N552" s="3" t="str">
        <f t="shared" si="99"/>
        <v>Idle</v>
      </c>
      <c r="O552" s="3" t="str">
        <f t="shared" si="107"/>
        <v>Idle</v>
      </c>
      <c r="P552" s="2">
        <f t="shared" si="100"/>
        <v>0</v>
      </c>
      <c r="Q552" s="2">
        <f t="shared" si="101"/>
        <v>0</v>
      </c>
      <c r="R552" s="2">
        <f t="shared" si="102"/>
        <v>0</v>
      </c>
      <c r="S552" s="2">
        <f t="shared" si="103"/>
        <v>0</v>
      </c>
      <c r="T552" s="2">
        <f t="shared" si="104"/>
        <v>0</v>
      </c>
      <c r="U552" s="2">
        <f>IF(O552="Reg", R552 * Inputs!$B$7, 0)</f>
        <v>0</v>
      </c>
      <c r="V552" s="2">
        <f>MAX(F552 + P552*Inputs!$B$15 - (Q552/Inputs!$B$16) - U552, 0)</f>
        <v>340</v>
      </c>
    </row>
    <row r="553" spans="1:22" x14ac:dyDescent="0.3">
      <c r="A553" s="1">
        <v>46045.958333333343</v>
      </c>
      <c r="B553" s="2">
        <v>34.73084688294589</v>
      </c>
      <c r="C553" s="2">
        <v>7.6676384534462274</v>
      </c>
      <c r="D553" s="2">
        <f t="shared" si="96"/>
        <v>33.5649957551284</v>
      </c>
      <c r="E553" s="2">
        <f t="shared" si="97"/>
        <v>16.097991427512717</v>
      </c>
      <c r="F553" s="2">
        <f t="shared" si="105"/>
        <v>340</v>
      </c>
      <c r="G553" s="2">
        <f t="shared" si="106"/>
        <v>340</v>
      </c>
      <c r="H553" s="2">
        <f>MIN(Inputs!$B$2, (Inputs!$B$14 - F553)/Inputs!$B$15)</f>
        <v>0</v>
      </c>
      <c r="I553" s="2">
        <f>MAX(MIN(Inputs!$B$2, F553*Inputs!$B$16, Inputs!$B$14*Inputs!$B$4 - G553), 0)</f>
        <v>0</v>
      </c>
      <c r="J553" s="2">
        <f>MAX(MIN(Inputs!$B$2, F553*Inputs!$B$16, (Inputs!$B$14-F553)/Inputs!$B$15)*Inputs!$B$9, 0)</f>
        <v>0</v>
      </c>
      <c r="K553" s="2">
        <f>MAX(E553*Inputs!$B$5 - B553 - Inputs!$B$8, 0) * H553</f>
        <v>0</v>
      </c>
      <c r="L553" s="2">
        <f>IF(B553 &gt;= D553*Inputs!$B$10, MAX(B553 - E553/Inputs!$B$5 - Inputs!$B$8, 0) * I553, 0)</f>
        <v>0</v>
      </c>
      <c r="M553" s="2">
        <f t="shared" si="98"/>
        <v>0</v>
      </c>
      <c r="N553" s="3" t="str">
        <f t="shared" si="99"/>
        <v>Idle</v>
      </c>
      <c r="O553" s="3" t="str">
        <f t="shared" si="107"/>
        <v>Idle</v>
      </c>
      <c r="P553" s="2">
        <f t="shared" si="100"/>
        <v>0</v>
      </c>
      <c r="Q553" s="2">
        <f t="shared" si="101"/>
        <v>0</v>
      </c>
      <c r="R553" s="2">
        <f t="shared" si="102"/>
        <v>0</v>
      </c>
      <c r="S553" s="2">
        <f t="shared" si="103"/>
        <v>0</v>
      </c>
      <c r="T553" s="2">
        <f t="shared" si="104"/>
        <v>0</v>
      </c>
      <c r="U553" s="2">
        <f>IF(O553="Reg", R553 * Inputs!$B$7, 0)</f>
        <v>0</v>
      </c>
      <c r="V553" s="2">
        <f>MAX(F553 + P553*Inputs!$B$15 - (Q553/Inputs!$B$16) - U553, 0)</f>
        <v>340</v>
      </c>
    </row>
    <row r="554" spans="1:22" x14ac:dyDescent="0.3">
      <c r="A554" s="1">
        <v>46046</v>
      </c>
      <c r="B554" s="2">
        <v>28.839587730740121</v>
      </c>
      <c r="C554" s="2">
        <v>1.143588246723322</v>
      </c>
      <c r="D554" s="2">
        <f t="shared" si="96"/>
        <v>31.062777643714671</v>
      </c>
      <c r="E554" s="2">
        <f t="shared" si="97"/>
        <v>10.309516947021736</v>
      </c>
      <c r="F554" s="2">
        <f t="shared" si="105"/>
        <v>340</v>
      </c>
      <c r="G554" s="2">
        <f t="shared" si="106"/>
        <v>0</v>
      </c>
      <c r="H554" s="2">
        <f>MIN(Inputs!$B$2, (Inputs!$B$14 - F554)/Inputs!$B$15)</f>
        <v>0</v>
      </c>
      <c r="I554" s="2">
        <f>MAX(MIN(Inputs!$B$2, F554*Inputs!$B$16, Inputs!$B$14*Inputs!$B$4 - G554), 0)</f>
        <v>170</v>
      </c>
      <c r="J554" s="2">
        <f>MAX(MIN(Inputs!$B$2, F554*Inputs!$B$16, (Inputs!$B$14-F554)/Inputs!$B$15)*Inputs!$B$9, 0)</f>
        <v>0</v>
      </c>
      <c r="K554" s="2">
        <f>MAX(E554*Inputs!$B$5 - B554 - Inputs!$B$8, 0) * H554</f>
        <v>0</v>
      </c>
      <c r="L554" s="2">
        <f>IF(B554 &gt;= D554*Inputs!$B$10, MAX(B554 - E554/Inputs!$B$5 - Inputs!$B$8, 0) * I554, 0)</f>
        <v>0</v>
      </c>
      <c r="M554" s="2">
        <f t="shared" si="98"/>
        <v>0</v>
      </c>
      <c r="N554" s="3" t="str">
        <f t="shared" si="99"/>
        <v>Idle</v>
      </c>
      <c r="O554" s="3" t="str">
        <f t="shared" si="107"/>
        <v>Idle</v>
      </c>
      <c r="P554" s="2">
        <f t="shared" si="100"/>
        <v>0</v>
      </c>
      <c r="Q554" s="2">
        <f t="shared" si="101"/>
        <v>0</v>
      </c>
      <c r="R554" s="2">
        <f t="shared" si="102"/>
        <v>0</v>
      </c>
      <c r="S554" s="2">
        <f t="shared" si="103"/>
        <v>0</v>
      </c>
      <c r="T554" s="2">
        <f t="shared" si="104"/>
        <v>0</v>
      </c>
      <c r="U554" s="2">
        <f>IF(O554="Reg", R554 * Inputs!$B$7, 0)</f>
        <v>0</v>
      </c>
      <c r="V554" s="2">
        <f>MAX(F554 + P554*Inputs!$B$15 - (Q554/Inputs!$B$16) - U554, 0)</f>
        <v>340</v>
      </c>
    </row>
    <row r="555" spans="1:22" x14ac:dyDescent="0.3">
      <c r="A555" s="1">
        <v>46046.041666666657</v>
      </c>
      <c r="B555" s="2">
        <v>27.35570631728671</v>
      </c>
      <c r="C555" s="2">
        <v>6.2142562638533221</v>
      </c>
      <c r="D555" s="2">
        <f t="shared" si="96"/>
        <v>31.062777643714671</v>
      </c>
      <c r="E555" s="2">
        <f t="shared" si="97"/>
        <v>5.5029189918983823</v>
      </c>
      <c r="F555" s="2">
        <f t="shared" si="105"/>
        <v>340</v>
      </c>
      <c r="G555" s="2">
        <f t="shared" si="106"/>
        <v>0</v>
      </c>
      <c r="H555" s="2">
        <f>MIN(Inputs!$B$2, (Inputs!$B$14 - F555)/Inputs!$B$15)</f>
        <v>0</v>
      </c>
      <c r="I555" s="2">
        <f>MAX(MIN(Inputs!$B$2, F555*Inputs!$B$16, Inputs!$B$14*Inputs!$B$4 - G555), 0)</f>
        <v>170</v>
      </c>
      <c r="J555" s="2">
        <f>MAX(MIN(Inputs!$B$2, F555*Inputs!$B$16, (Inputs!$B$14-F555)/Inputs!$B$15)*Inputs!$B$9, 0)</f>
        <v>0</v>
      </c>
      <c r="K555" s="2">
        <f>MAX(E555*Inputs!$B$5 - B555 - Inputs!$B$8, 0) * H555</f>
        <v>0</v>
      </c>
      <c r="L555" s="2">
        <f>IF(B555 &gt;= D555*Inputs!$B$10, MAX(B555 - E555/Inputs!$B$5 - Inputs!$B$8, 0) * I555, 0)</f>
        <v>0</v>
      </c>
      <c r="M555" s="2">
        <f t="shared" si="98"/>
        <v>0</v>
      </c>
      <c r="N555" s="3" t="str">
        <f t="shared" si="99"/>
        <v>Idle</v>
      </c>
      <c r="O555" s="3" t="str">
        <f t="shared" si="107"/>
        <v>Idle</v>
      </c>
      <c r="P555" s="2">
        <f t="shared" si="100"/>
        <v>0</v>
      </c>
      <c r="Q555" s="2">
        <f t="shared" si="101"/>
        <v>0</v>
      </c>
      <c r="R555" s="2">
        <f t="shared" si="102"/>
        <v>0</v>
      </c>
      <c r="S555" s="2">
        <f t="shared" si="103"/>
        <v>0</v>
      </c>
      <c r="T555" s="2">
        <f t="shared" si="104"/>
        <v>0</v>
      </c>
      <c r="U555" s="2">
        <f>IF(O555="Reg", R555 * Inputs!$B$7, 0)</f>
        <v>0</v>
      </c>
      <c r="V555" s="2">
        <f>MAX(F555 + P555*Inputs!$B$15 - (Q555/Inputs!$B$16) - U555, 0)</f>
        <v>340</v>
      </c>
    </row>
    <row r="556" spans="1:22" x14ac:dyDescent="0.3">
      <c r="A556" s="1">
        <v>46046.083333333343</v>
      </c>
      <c r="B556" s="2">
        <v>4.0164807355671739</v>
      </c>
      <c r="C556" s="2">
        <v>9.0792134496291492</v>
      </c>
      <c r="D556" s="2">
        <f t="shared" si="96"/>
        <v>31.062777643714671</v>
      </c>
      <c r="E556" s="2">
        <f t="shared" si="97"/>
        <v>1.656927795539084</v>
      </c>
      <c r="F556" s="2">
        <f t="shared" si="105"/>
        <v>340</v>
      </c>
      <c r="G556" s="2">
        <f t="shared" si="106"/>
        <v>0</v>
      </c>
      <c r="H556" s="2">
        <f>MIN(Inputs!$B$2, (Inputs!$B$14 - F556)/Inputs!$B$15)</f>
        <v>0</v>
      </c>
      <c r="I556" s="2">
        <f>MAX(MIN(Inputs!$B$2, F556*Inputs!$B$16, Inputs!$B$14*Inputs!$B$4 - G556), 0)</f>
        <v>170</v>
      </c>
      <c r="J556" s="2">
        <f>MAX(MIN(Inputs!$B$2, F556*Inputs!$B$16, (Inputs!$B$14-F556)/Inputs!$B$15)*Inputs!$B$9, 0)</f>
        <v>0</v>
      </c>
      <c r="K556" s="2">
        <f>MAX(E556*Inputs!$B$5 - B556 - Inputs!$B$8, 0) * H556</f>
        <v>0</v>
      </c>
      <c r="L556" s="2">
        <f>IF(B556 &gt;= D556*Inputs!$B$10, MAX(B556 - E556/Inputs!$B$5 - Inputs!$B$8, 0) * I556, 0)</f>
        <v>0</v>
      </c>
      <c r="M556" s="2">
        <f t="shared" si="98"/>
        <v>0</v>
      </c>
      <c r="N556" s="3" t="str">
        <f t="shared" si="99"/>
        <v>Idle</v>
      </c>
      <c r="O556" s="3" t="str">
        <f t="shared" si="107"/>
        <v>Idle</v>
      </c>
      <c r="P556" s="2">
        <f t="shared" si="100"/>
        <v>0</v>
      </c>
      <c r="Q556" s="2">
        <f t="shared" si="101"/>
        <v>0</v>
      </c>
      <c r="R556" s="2">
        <f t="shared" si="102"/>
        <v>0</v>
      </c>
      <c r="S556" s="2">
        <f t="shared" si="103"/>
        <v>0</v>
      </c>
      <c r="T556" s="2">
        <f t="shared" si="104"/>
        <v>0</v>
      </c>
      <c r="U556" s="2">
        <f>IF(O556="Reg", R556 * Inputs!$B$7, 0)</f>
        <v>0</v>
      </c>
      <c r="V556" s="2">
        <f>MAX(F556 + P556*Inputs!$B$15 - (Q556/Inputs!$B$16) - U556, 0)</f>
        <v>340</v>
      </c>
    </row>
    <row r="557" spans="1:22" x14ac:dyDescent="0.3">
      <c r="A557" s="1">
        <v>46046.125</v>
      </c>
      <c r="B557" s="2">
        <v>1.645326898536408</v>
      </c>
      <c r="C557" s="2">
        <v>6.5889627520999614</v>
      </c>
      <c r="D557" s="2">
        <f t="shared" si="96"/>
        <v>31.062777643714671</v>
      </c>
      <c r="E557" s="2">
        <f t="shared" si="97"/>
        <v>0.9875143396112217</v>
      </c>
      <c r="F557" s="2">
        <f t="shared" si="105"/>
        <v>340</v>
      </c>
      <c r="G557" s="2">
        <f t="shared" si="106"/>
        <v>0</v>
      </c>
      <c r="H557" s="2">
        <f>MIN(Inputs!$B$2, (Inputs!$B$14 - F557)/Inputs!$B$15)</f>
        <v>0</v>
      </c>
      <c r="I557" s="2">
        <f>MAX(MIN(Inputs!$B$2, F557*Inputs!$B$16, Inputs!$B$14*Inputs!$B$4 - G557), 0)</f>
        <v>170</v>
      </c>
      <c r="J557" s="2">
        <f>MAX(MIN(Inputs!$B$2, F557*Inputs!$B$16, (Inputs!$B$14-F557)/Inputs!$B$15)*Inputs!$B$9, 0)</f>
        <v>0</v>
      </c>
      <c r="K557" s="2">
        <f>MAX(E557*Inputs!$B$5 - B557 - Inputs!$B$8, 0) * H557</f>
        <v>0</v>
      </c>
      <c r="L557" s="2">
        <f>IF(B557 &gt;= D557*Inputs!$B$10, MAX(B557 - E557/Inputs!$B$5 - Inputs!$B$8, 0) * I557, 0)</f>
        <v>0</v>
      </c>
      <c r="M557" s="2">
        <f t="shared" si="98"/>
        <v>0</v>
      </c>
      <c r="N557" s="3" t="str">
        <f t="shared" si="99"/>
        <v>Idle</v>
      </c>
      <c r="O557" s="3" t="str">
        <f t="shared" si="107"/>
        <v>Idle</v>
      </c>
      <c r="P557" s="2">
        <f t="shared" si="100"/>
        <v>0</v>
      </c>
      <c r="Q557" s="2">
        <f t="shared" si="101"/>
        <v>0</v>
      </c>
      <c r="R557" s="2">
        <f t="shared" si="102"/>
        <v>0</v>
      </c>
      <c r="S557" s="2">
        <f t="shared" si="103"/>
        <v>0</v>
      </c>
      <c r="T557" s="2">
        <f t="shared" si="104"/>
        <v>0</v>
      </c>
      <c r="U557" s="2">
        <f>IF(O557="Reg", R557 * Inputs!$B$7, 0)</f>
        <v>0</v>
      </c>
      <c r="V557" s="2">
        <f>MAX(F557 + P557*Inputs!$B$15 - (Q557/Inputs!$B$16) - U557, 0)</f>
        <v>340</v>
      </c>
    </row>
    <row r="558" spans="1:22" x14ac:dyDescent="0.3">
      <c r="A558" s="1">
        <v>46046.166666666657</v>
      </c>
      <c r="B558" s="2">
        <v>0</v>
      </c>
      <c r="C558" s="2">
        <v>6.811138137272323</v>
      </c>
      <c r="D558" s="2">
        <f t="shared" si="96"/>
        <v>31.062777643714671</v>
      </c>
      <c r="E558" s="2">
        <f t="shared" si="97"/>
        <v>0.93354588597220867</v>
      </c>
      <c r="F558" s="2">
        <f t="shared" si="105"/>
        <v>340</v>
      </c>
      <c r="G558" s="2">
        <f t="shared" si="106"/>
        <v>0</v>
      </c>
      <c r="H558" s="2">
        <f>MIN(Inputs!$B$2, (Inputs!$B$14 - F558)/Inputs!$B$15)</f>
        <v>0</v>
      </c>
      <c r="I558" s="2">
        <f>MAX(MIN(Inputs!$B$2, F558*Inputs!$B$16, Inputs!$B$14*Inputs!$B$4 - G558), 0)</f>
        <v>170</v>
      </c>
      <c r="J558" s="2">
        <f>MAX(MIN(Inputs!$B$2, F558*Inputs!$B$16, (Inputs!$B$14-F558)/Inputs!$B$15)*Inputs!$B$9, 0)</f>
        <v>0</v>
      </c>
      <c r="K558" s="2">
        <f>MAX(E558*Inputs!$B$5 - B558 - Inputs!$B$8, 0) * H558</f>
        <v>0</v>
      </c>
      <c r="L558" s="2">
        <f>IF(B558 &gt;= D558*Inputs!$B$10, MAX(B558 - E558/Inputs!$B$5 - Inputs!$B$8, 0) * I558, 0)</f>
        <v>0</v>
      </c>
      <c r="M558" s="2">
        <f t="shared" si="98"/>
        <v>0</v>
      </c>
      <c r="N558" s="3" t="str">
        <f t="shared" si="99"/>
        <v>Idle</v>
      </c>
      <c r="O558" s="3" t="str">
        <f t="shared" si="107"/>
        <v>Idle</v>
      </c>
      <c r="P558" s="2">
        <f t="shared" si="100"/>
        <v>0</v>
      </c>
      <c r="Q558" s="2">
        <f t="shared" si="101"/>
        <v>0</v>
      </c>
      <c r="R558" s="2">
        <f t="shared" si="102"/>
        <v>0</v>
      </c>
      <c r="S558" s="2">
        <f t="shared" si="103"/>
        <v>0</v>
      </c>
      <c r="T558" s="2">
        <f t="shared" si="104"/>
        <v>0</v>
      </c>
      <c r="U558" s="2">
        <f>IF(O558="Reg", R558 * Inputs!$B$7, 0)</f>
        <v>0</v>
      </c>
      <c r="V558" s="2">
        <f>MAX(F558 + P558*Inputs!$B$15 - (Q558/Inputs!$B$16) - U558, 0)</f>
        <v>340</v>
      </c>
    </row>
    <row r="559" spans="1:22" x14ac:dyDescent="0.3">
      <c r="A559" s="1">
        <v>46046.208333333343</v>
      </c>
      <c r="B559" s="2">
        <v>0</v>
      </c>
      <c r="C559" s="2">
        <v>15.727673872369349</v>
      </c>
      <c r="D559" s="2">
        <f t="shared" si="96"/>
        <v>31.062777643714671</v>
      </c>
      <c r="E559" s="2">
        <f t="shared" si="97"/>
        <v>3.3076451534299505</v>
      </c>
      <c r="F559" s="2">
        <f t="shared" si="105"/>
        <v>340</v>
      </c>
      <c r="G559" s="2">
        <f t="shared" si="106"/>
        <v>0</v>
      </c>
      <c r="H559" s="2">
        <f>MIN(Inputs!$B$2, (Inputs!$B$14 - F559)/Inputs!$B$15)</f>
        <v>0</v>
      </c>
      <c r="I559" s="2">
        <f>MAX(MIN(Inputs!$B$2, F559*Inputs!$B$16, Inputs!$B$14*Inputs!$B$4 - G559), 0)</f>
        <v>170</v>
      </c>
      <c r="J559" s="2">
        <f>MAX(MIN(Inputs!$B$2, F559*Inputs!$B$16, (Inputs!$B$14-F559)/Inputs!$B$15)*Inputs!$B$9, 0)</f>
        <v>0</v>
      </c>
      <c r="K559" s="2">
        <f>MAX(E559*Inputs!$B$5 - B559 - Inputs!$B$8, 0) * H559</f>
        <v>0</v>
      </c>
      <c r="L559" s="2">
        <f>IF(B559 &gt;= D559*Inputs!$B$10, MAX(B559 - E559/Inputs!$B$5 - Inputs!$B$8, 0) * I559, 0)</f>
        <v>0</v>
      </c>
      <c r="M559" s="2">
        <f t="shared" si="98"/>
        <v>0</v>
      </c>
      <c r="N559" s="3" t="str">
        <f t="shared" si="99"/>
        <v>Idle</v>
      </c>
      <c r="O559" s="3" t="str">
        <f t="shared" si="107"/>
        <v>Idle</v>
      </c>
      <c r="P559" s="2">
        <f t="shared" si="100"/>
        <v>0</v>
      </c>
      <c r="Q559" s="2">
        <f t="shared" si="101"/>
        <v>0</v>
      </c>
      <c r="R559" s="2">
        <f t="shared" si="102"/>
        <v>0</v>
      </c>
      <c r="S559" s="2">
        <f t="shared" si="103"/>
        <v>0</v>
      </c>
      <c r="T559" s="2">
        <f t="shared" si="104"/>
        <v>0</v>
      </c>
      <c r="U559" s="2">
        <f>IF(O559="Reg", R559 * Inputs!$B$7, 0)</f>
        <v>0</v>
      </c>
      <c r="V559" s="2">
        <f>MAX(F559 + P559*Inputs!$B$15 - (Q559/Inputs!$B$16) - U559, 0)</f>
        <v>340</v>
      </c>
    </row>
    <row r="560" spans="1:22" x14ac:dyDescent="0.3">
      <c r="A560" s="1">
        <v>46046.25</v>
      </c>
      <c r="B560" s="2">
        <v>0</v>
      </c>
      <c r="C560" s="2">
        <v>0.3067581633838134</v>
      </c>
      <c r="D560" s="2">
        <f t="shared" si="96"/>
        <v>31.062777643714671</v>
      </c>
      <c r="E560" s="2">
        <f t="shared" si="97"/>
        <v>5.3277994712346173</v>
      </c>
      <c r="F560" s="2">
        <f t="shared" si="105"/>
        <v>340</v>
      </c>
      <c r="G560" s="2">
        <f t="shared" si="106"/>
        <v>0</v>
      </c>
      <c r="H560" s="2">
        <f>MIN(Inputs!$B$2, (Inputs!$B$14 - F560)/Inputs!$B$15)</f>
        <v>0</v>
      </c>
      <c r="I560" s="2">
        <f>MAX(MIN(Inputs!$B$2, F560*Inputs!$B$16, Inputs!$B$14*Inputs!$B$4 - G560), 0)</f>
        <v>170</v>
      </c>
      <c r="J560" s="2">
        <f>MAX(MIN(Inputs!$B$2, F560*Inputs!$B$16, (Inputs!$B$14-F560)/Inputs!$B$15)*Inputs!$B$9, 0)</f>
        <v>0</v>
      </c>
      <c r="K560" s="2">
        <f>MAX(E560*Inputs!$B$5 - B560 - Inputs!$B$8, 0) * H560</f>
        <v>0</v>
      </c>
      <c r="L560" s="2">
        <f>IF(B560 &gt;= D560*Inputs!$B$10, MAX(B560 - E560/Inputs!$B$5 - Inputs!$B$8, 0) * I560, 0)</f>
        <v>0</v>
      </c>
      <c r="M560" s="2">
        <f t="shared" si="98"/>
        <v>0</v>
      </c>
      <c r="N560" s="3" t="str">
        <f t="shared" si="99"/>
        <v>Idle</v>
      </c>
      <c r="O560" s="3" t="str">
        <f t="shared" si="107"/>
        <v>Idle</v>
      </c>
      <c r="P560" s="2">
        <f t="shared" si="100"/>
        <v>0</v>
      </c>
      <c r="Q560" s="2">
        <f t="shared" si="101"/>
        <v>0</v>
      </c>
      <c r="R560" s="2">
        <f t="shared" si="102"/>
        <v>0</v>
      </c>
      <c r="S560" s="2">
        <f t="shared" si="103"/>
        <v>0</v>
      </c>
      <c r="T560" s="2">
        <f t="shared" si="104"/>
        <v>0</v>
      </c>
      <c r="U560" s="2">
        <f>IF(O560="Reg", R560 * Inputs!$B$7, 0)</f>
        <v>0</v>
      </c>
      <c r="V560" s="2">
        <f>MAX(F560 + P560*Inputs!$B$15 - (Q560/Inputs!$B$16) - U560, 0)</f>
        <v>340</v>
      </c>
    </row>
    <row r="561" spans="1:22" x14ac:dyDescent="0.3">
      <c r="A561" s="1">
        <v>46046.291666666657</v>
      </c>
      <c r="B561" s="2">
        <v>4.2797591391309222</v>
      </c>
      <c r="C561" s="2">
        <v>27.447060399516229</v>
      </c>
      <c r="D561" s="2">
        <f t="shared" si="96"/>
        <v>31.062777643714671</v>
      </c>
      <c r="E561" s="2">
        <f t="shared" si="97"/>
        <v>10.064309741675004</v>
      </c>
      <c r="F561" s="2">
        <f t="shared" si="105"/>
        <v>340</v>
      </c>
      <c r="G561" s="2">
        <f t="shared" si="106"/>
        <v>0</v>
      </c>
      <c r="H561" s="2">
        <f>MIN(Inputs!$B$2, (Inputs!$B$14 - F561)/Inputs!$B$15)</f>
        <v>0</v>
      </c>
      <c r="I561" s="2">
        <f>MAX(MIN(Inputs!$B$2, F561*Inputs!$B$16, Inputs!$B$14*Inputs!$B$4 - G561), 0)</f>
        <v>170</v>
      </c>
      <c r="J561" s="2">
        <f>MAX(MIN(Inputs!$B$2, F561*Inputs!$B$16, (Inputs!$B$14-F561)/Inputs!$B$15)*Inputs!$B$9, 0)</f>
        <v>0</v>
      </c>
      <c r="K561" s="2">
        <f>MAX(E561*Inputs!$B$5 - B561 - Inputs!$B$8, 0) * H561</f>
        <v>0</v>
      </c>
      <c r="L561" s="2">
        <f>IF(B561 &gt;= D561*Inputs!$B$10, MAX(B561 - E561/Inputs!$B$5 - Inputs!$B$8, 0) * I561, 0)</f>
        <v>0</v>
      </c>
      <c r="M561" s="2">
        <f t="shared" si="98"/>
        <v>0</v>
      </c>
      <c r="N561" s="3" t="str">
        <f t="shared" si="99"/>
        <v>Idle</v>
      </c>
      <c r="O561" s="3" t="str">
        <f t="shared" si="107"/>
        <v>Idle</v>
      </c>
      <c r="P561" s="2">
        <f t="shared" si="100"/>
        <v>0</v>
      </c>
      <c r="Q561" s="2">
        <f t="shared" si="101"/>
        <v>0</v>
      </c>
      <c r="R561" s="2">
        <f t="shared" si="102"/>
        <v>0</v>
      </c>
      <c r="S561" s="2">
        <f t="shared" si="103"/>
        <v>0</v>
      </c>
      <c r="T561" s="2">
        <f t="shared" si="104"/>
        <v>0</v>
      </c>
      <c r="U561" s="2">
        <f>IF(O561="Reg", R561 * Inputs!$B$7, 0)</f>
        <v>0</v>
      </c>
      <c r="V561" s="2">
        <f>MAX(F561 + P561*Inputs!$B$15 - (Q561/Inputs!$B$16) - U561, 0)</f>
        <v>340</v>
      </c>
    </row>
    <row r="562" spans="1:22" x14ac:dyDescent="0.3">
      <c r="A562" s="1">
        <v>46046.333333333343</v>
      </c>
      <c r="B562" s="2">
        <v>0</v>
      </c>
      <c r="C562" s="2">
        <v>14.275786523475031</v>
      </c>
      <c r="D562" s="2">
        <f t="shared" si="96"/>
        <v>31.062777643714671</v>
      </c>
      <c r="E562" s="2">
        <f t="shared" si="97"/>
        <v>15.722959464383527</v>
      </c>
      <c r="F562" s="2">
        <f t="shared" si="105"/>
        <v>340</v>
      </c>
      <c r="G562" s="2">
        <f t="shared" si="106"/>
        <v>0</v>
      </c>
      <c r="H562" s="2">
        <f>MIN(Inputs!$B$2, (Inputs!$B$14 - F562)/Inputs!$B$15)</f>
        <v>0</v>
      </c>
      <c r="I562" s="2">
        <f>MAX(MIN(Inputs!$B$2, F562*Inputs!$B$16, Inputs!$B$14*Inputs!$B$4 - G562), 0)</f>
        <v>170</v>
      </c>
      <c r="J562" s="2">
        <f>MAX(MIN(Inputs!$B$2, F562*Inputs!$B$16, (Inputs!$B$14-F562)/Inputs!$B$15)*Inputs!$B$9, 0)</f>
        <v>0</v>
      </c>
      <c r="K562" s="2">
        <f>MAX(E562*Inputs!$B$5 - B562 - Inputs!$B$8, 0) * H562</f>
        <v>0</v>
      </c>
      <c r="L562" s="2">
        <f>IF(B562 &gt;= D562*Inputs!$B$10, MAX(B562 - E562/Inputs!$B$5 - Inputs!$B$8, 0) * I562, 0)</f>
        <v>0</v>
      </c>
      <c r="M562" s="2">
        <f t="shared" si="98"/>
        <v>0</v>
      </c>
      <c r="N562" s="3" t="str">
        <f t="shared" si="99"/>
        <v>Idle</v>
      </c>
      <c r="O562" s="3" t="str">
        <f t="shared" si="107"/>
        <v>Idle</v>
      </c>
      <c r="P562" s="2">
        <f t="shared" si="100"/>
        <v>0</v>
      </c>
      <c r="Q562" s="2">
        <f t="shared" si="101"/>
        <v>0</v>
      </c>
      <c r="R562" s="2">
        <f t="shared" si="102"/>
        <v>0</v>
      </c>
      <c r="S562" s="2">
        <f t="shared" si="103"/>
        <v>0</v>
      </c>
      <c r="T562" s="2">
        <f t="shared" si="104"/>
        <v>0</v>
      </c>
      <c r="U562" s="2">
        <f>IF(O562="Reg", R562 * Inputs!$B$7, 0)</f>
        <v>0</v>
      </c>
      <c r="V562" s="2">
        <f>MAX(F562 + P562*Inputs!$B$15 - (Q562/Inputs!$B$16) - U562, 0)</f>
        <v>340</v>
      </c>
    </row>
    <row r="563" spans="1:22" x14ac:dyDescent="0.3">
      <c r="A563" s="1">
        <v>46046.375</v>
      </c>
      <c r="B563" s="2">
        <v>1.32151617670233</v>
      </c>
      <c r="C563" s="2">
        <v>6.1289802316285664</v>
      </c>
      <c r="D563" s="2">
        <f t="shared" si="96"/>
        <v>31.062777643714671</v>
      </c>
      <c r="E563" s="2">
        <f t="shared" si="97"/>
        <v>24.310423875846865</v>
      </c>
      <c r="F563" s="2">
        <f t="shared" si="105"/>
        <v>340</v>
      </c>
      <c r="G563" s="2">
        <f t="shared" si="106"/>
        <v>0</v>
      </c>
      <c r="H563" s="2">
        <f>MIN(Inputs!$B$2, (Inputs!$B$14 - F563)/Inputs!$B$15)</f>
        <v>0</v>
      </c>
      <c r="I563" s="2">
        <f>MAX(MIN(Inputs!$B$2, F563*Inputs!$B$16, Inputs!$B$14*Inputs!$B$4 - G563), 0)</f>
        <v>170</v>
      </c>
      <c r="J563" s="2">
        <f>MAX(MIN(Inputs!$B$2, F563*Inputs!$B$16, (Inputs!$B$14-F563)/Inputs!$B$15)*Inputs!$B$9, 0)</f>
        <v>0</v>
      </c>
      <c r="K563" s="2">
        <f>MAX(E563*Inputs!$B$5 - B563 - Inputs!$B$8, 0) * H563</f>
        <v>0</v>
      </c>
      <c r="L563" s="2">
        <f>IF(B563 &gt;= D563*Inputs!$B$10, MAX(B563 - E563/Inputs!$B$5 - Inputs!$B$8, 0) * I563, 0)</f>
        <v>0</v>
      </c>
      <c r="M563" s="2">
        <f t="shared" si="98"/>
        <v>0</v>
      </c>
      <c r="N563" s="3" t="str">
        <f t="shared" si="99"/>
        <v>Idle</v>
      </c>
      <c r="O563" s="3" t="str">
        <f t="shared" si="107"/>
        <v>Idle</v>
      </c>
      <c r="P563" s="2">
        <f t="shared" si="100"/>
        <v>0</v>
      </c>
      <c r="Q563" s="2">
        <f t="shared" si="101"/>
        <v>0</v>
      </c>
      <c r="R563" s="2">
        <f t="shared" si="102"/>
        <v>0</v>
      </c>
      <c r="S563" s="2">
        <f t="shared" si="103"/>
        <v>0</v>
      </c>
      <c r="T563" s="2">
        <f t="shared" si="104"/>
        <v>0</v>
      </c>
      <c r="U563" s="2">
        <f>IF(O563="Reg", R563 * Inputs!$B$7, 0)</f>
        <v>0</v>
      </c>
      <c r="V563" s="2">
        <f>MAX(F563 + P563*Inputs!$B$15 - (Q563/Inputs!$B$16) - U563, 0)</f>
        <v>340</v>
      </c>
    </row>
    <row r="564" spans="1:22" x14ac:dyDescent="0.3">
      <c r="A564" s="1">
        <v>46046.416666666657</v>
      </c>
      <c r="B564" s="2">
        <v>14.244595604746451</v>
      </c>
      <c r="C564" s="2">
        <v>2.467661855152627</v>
      </c>
      <c r="D564" s="2">
        <f t="shared" si="96"/>
        <v>31.062777643714671</v>
      </c>
      <c r="E564" s="2">
        <f t="shared" si="97"/>
        <v>34.473225122925832</v>
      </c>
      <c r="F564" s="2">
        <f t="shared" si="105"/>
        <v>340</v>
      </c>
      <c r="G564" s="2">
        <f t="shared" si="106"/>
        <v>0</v>
      </c>
      <c r="H564" s="2">
        <f>MIN(Inputs!$B$2, (Inputs!$B$14 - F564)/Inputs!$B$15)</f>
        <v>0</v>
      </c>
      <c r="I564" s="2">
        <f>MAX(MIN(Inputs!$B$2, F564*Inputs!$B$16, Inputs!$B$14*Inputs!$B$4 - G564), 0)</f>
        <v>170</v>
      </c>
      <c r="J564" s="2">
        <f>MAX(MIN(Inputs!$B$2, F564*Inputs!$B$16, (Inputs!$B$14-F564)/Inputs!$B$15)*Inputs!$B$9, 0)</f>
        <v>0</v>
      </c>
      <c r="K564" s="2">
        <f>MAX(E564*Inputs!$B$5 - B564 - Inputs!$B$8, 0) * H564</f>
        <v>0</v>
      </c>
      <c r="L564" s="2">
        <f>IF(B564 &gt;= D564*Inputs!$B$10, MAX(B564 - E564/Inputs!$B$5 - Inputs!$B$8, 0) * I564, 0)</f>
        <v>0</v>
      </c>
      <c r="M564" s="2">
        <f t="shared" si="98"/>
        <v>0</v>
      </c>
      <c r="N564" s="3" t="str">
        <f t="shared" si="99"/>
        <v>Idle</v>
      </c>
      <c r="O564" s="3" t="str">
        <f t="shared" si="107"/>
        <v>Idle</v>
      </c>
      <c r="P564" s="2">
        <f t="shared" si="100"/>
        <v>0</v>
      </c>
      <c r="Q564" s="2">
        <f t="shared" si="101"/>
        <v>0</v>
      </c>
      <c r="R564" s="2">
        <f t="shared" si="102"/>
        <v>0</v>
      </c>
      <c r="S564" s="2">
        <f t="shared" si="103"/>
        <v>0</v>
      </c>
      <c r="T564" s="2">
        <f t="shared" si="104"/>
        <v>0</v>
      </c>
      <c r="U564" s="2">
        <f>IF(O564="Reg", R564 * Inputs!$B$7, 0)</f>
        <v>0</v>
      </c>
      <c r="V564" s="2">
        <f>MAX(F564 + P564*Inputs!$B$15 - (Q564/Inputs!$B$16) - U564, 0)</f>
        <v>340</v>
      </c>
    </row>
    <row r="565" spans="1:22" x14ac:dyDescent="0.3">
      <c r="A565" s="1">
        <v>46046.458333333343</v>
      </c>
      <c r="B565" s="2">
        <v>12.120925906828001</v>
      </c>
      <c r="C565" s="2">
        <v>6.071280120127553</v>
      </c>
      <c r="D565" s="2">
        <f t="shared" si="96"/>
        <v>31.062777643714671</v>
      </c>
      <c r="E565" s="2">
        <f t="shared" si="97"/>
        <v>41.790267499133442</v>
      </c>
      <c r="F565" s="2">
        <f t="shared" si="105"/>
        <v>340</v>
      </c>
      <c r="G565" s="2">
        <f t="shared" si="106"/>
        <v>0</v>
      </c>
      <c r="H565" s="2">
        <f>MIN(Inputs!$B$2, (Inputs!$B$14 - F565)/Inputs!$B$15)</f>
        <v>0</v>
      </c>
      <c r="I565" s="2">
        <f>MAX(MIN(Inputs!$B$2, F565*Inputs!$B$16, Inputs!$B$14*Inputs!$B$4 - G565), 0)</f>
        <v>170</v>
      </c>
      <c r="J565" s="2">
        <f>MAX(MIN(Inputs!$B$2, F565*Inputs!$B$16, (Inputs!$B$14-F565)/Inputs!$B$15)*Inputs!$B$9, 0)</f>
        <v>0</v>
      </c>
      <c r="K565" s="2">
        <f>MAX(E565*Inputs!$B$5 - B565 - Inputs!$B$8, 0) * H565</f>
        <v>0</v>
      </c>
      <c r="L565" s="2">
        <f>IF(B565 &gt;= D565*Inputs!$B$10, MAX(B565 - E565/Inputs!$B$5 - Inputs!$B$8, 0) * I565, 0)</f>
        <v>0</v>
      </c>
      <c r="M565" s="2">
        <f t="shared" si="98"/>
        <v>0</v>
      </c>
      <c r="N565" s="3" t="str">
        <f t="shared" si="99"/>
        <v>Idle</v>
      </c>
      <c r="O565" s="3" t="str">
        <f t="shared" si="107"/>
        <v>Idle</v>
      </c>
      <c r="P565" s="2">
        <f t="shared" si="100"/>
        <v>0</v>
      </c>
      <c r="Q565" s="2">
        <f t="shared" si="101"/>
        <v>0</v>
      </c>
      <c r="R565" s="2">
        <f t="shared" si="102"/>
        <v>0</v>
      </c>
      <c r="S565" s="2">
        <f t="shared" si="103"/>
        <v>0</v>
      </c>
      <c r="T565" s="2">
        <f t="shared" si="104"/>
        <v>0</v>
      </c>
      <c r="U565" s="2">
        <f>IF(O565="Reg", R565 * Inputs!$B$7, 0)</f>
        <v>0</v>
      </c>
      <c r="V565" s="2">
        <f>MAX(F565 + P565*Inputs!$B$15 - (Q565/Inputs!$B$16) - U565, 0)</f>
        <v>340</v>
      </c>
    </row>
    <row r="566" spans="1:22" x14ac:dyDescent="0.3">
      <c r="A566" s="1">
        <v>46046.5</v>
      </c>
      <c r="B566" s="2">
        <v>28.419061622642321</v>
      </c>
      <c r="C566" s="2">
        <v>13.793934100093651</v>
      </c>
      <c r="D566" s="2">
        <f t="shared" si="96"/>
        <v>31.062777643714671</v>
      </c>
      <c r="E566" s="2">
        <f t="shared" si="97"/>
        <v>50.147066535125283</v>
      </c>
      <c r="F566" s="2">
        <f t="shared" si="105"/>
        <v>340</v>
      </c>
      <c r="G566" s="2">
        <f t="shared" si="106"/>
        <v>0</v>
      </c>
      <c r="H566" s="2">
        <f>MIN(Inputs!$B$2, (Inputs!$B$14 - F566)/Inputs!$B$15)</f>
        <v>0</v>
      </c>
      <c r="I566" s="2">
        <f>MAX(MIN(Inputs!$B$2, F566*Inputs!$B$16, Inputs!$B$14*Inputs!$B$4 - G566), 0)</f>
        <v>170</v>
      </c>
      <c r="J566" s="2">
        <f>MAX(MIN(Inputs!$B$2, F566*Inputs!$B$16, (Inputs!$B$14-F566)/Inputs!$B$15)*Inputs!$B$9, 0)</f>
        <v>0</v>
      </c>
      <c r="K566" s="2">
        <f>MAX(E566*Inputs!$B$5 - B566 - Inputs!$B$8, 0) * H566</f>
        <v>0</v>
      </c>
      <c r="L566" s="2">
        <f>IF(B566 &gt;= D566*Inputs!$B$10, MAX(B566 - E566/Inputs!$B$5 - Inputs!$B$8, 0) * I566, 0)</f>
        <v>0</v>
      </c>
      <c r="M566" s="2">
        <f t="shared" si="98"/>
        <v>0</v>
      </c>
      <c r="N566" s="3" t="str">
        <f t="shared" si="99"/>
        <v>Idle</v>
      </c>
      <c r="O566" s="3" t="str">
        <f t="shared" si="107"/>
        <v>Idle</v>
      </c>
      <c r="P566" s="2">
        <f t="shared" si="100"/>
        <v>0</v>
      </c>
      <c r="Q566" s="2">
        <f t="shared" si="101"/>
        <v>0</v>
      </c>
      <c r="R566" s="2">
        <f t="shared" si="102"/>
        <v>0</v>
      </c>
      <c r="S566" s="2">
        <f t="shared" si="103"/>
        <v>0</v>
      </c>
      <c r="T566" s="2">
        <f t="shared" si="104"/>
        <v>0</v>
      </c>
      <c r="U566" s="2">
        <f>IF(O566="Reg", R566 * Inputs!$B$7, 0)</f>
        <v>0</v>
      </c>
      <c r="V566" s="2">
        <f>MAX(F566 + P566*Inputs!$B$15 - (Q566/Inputs!$B$16) - U566, 0)</f>
        <v>340</v>
      </c>
    </row>
    <row r="567" spans="1:22" x14ac:dyDescent="0.3">
      <c r="A567" s="1">
        <v>46046.541666666657</v>
      </c>
      <c r="B567" s="2">
        <v>38.231657475382043</v>
      </c>
      <c r="C567" s="2">
        <v>5.2256275019435181</v>
      </c>
      <c r="D567" s="2">
        <f t="shared" si="96"/>
        <v>31.062777643714671</v>
      </c>
      <c r="E567" s="2">
        <f t="shared" si="97"/>
        <v>56.722530626784383</v>
      </c>
      <c r="F567" s="2">
        <f t="shared" si="105"/>
        <v>340</v>
      </c>
      <c r="G567" s="2">
        <f t="shared" si="106"/>
        <v>0</v>
      </c>
      <c r="H567" s="2">
        <f>MIN(Inputs!$B$2, (Inputs!$B$14 - F567)/Inputs!$B$15)</f>
        <v>0</v>
      </c>
      <c r="I567" s="2">
        <f>MAX(MIN(Inputs!$B$2, F567*Inputs!$B$16, Inputs!$B$14*Inputs!$B$4 - G567), 0)</f>
        <v>170</v>
      </c>
      <c r="J567" s="2">
        <f>MAX(MIN(Inputs!$B$2, F567*Inputs!$B$16, (Inputs!$B$14-F567)/Inputs!$B$15)*Inputs!$B$9, 0)</f>
        <v>0</v>
      </c>
      <c r="K567" s="2">
        <f>MAX(E567*Inputs!$B$5 - B567 - Inputs!$B$8, 0) * H567</f>
        <v>0</v>
      </c>
      <c r="L567" s="2">
        <f>IF(B567 &gt;= D567*Inputs!$B$10, MAX(B567 - E567/Inputs!$B$5 - Inputs!$B$8, 0) * I567, 0)</f>
        <v>0</v>
      </c>
      <c r="M567" s="2">
        <f t="shared" si="98"/>
        <v>0</v>
      </c>
      <c r="N567" s="3" t="str">
        <f t="shared" si="99"/>
        <v>Idle</v>
      </c>
      <c r="O567" s="3" t="str">
        <f t="shared" si="107"/>
        <v>Idle</v>
      </c>
      <c r="P567" s="2">
        <f t="shared" si="100"/>
        <v>0</v>
      </c>
      <c r="Q567" s="2">
        <f t="shared" si="101"/>
        <v>0</v>
      </c>
      <c r="R567" s="2">
        <f t="shared" si="102"/>
        <v>0</v>
      </c>
      <c r="S567" s="2">
        <f t="shared" si="103"/>
        <v>0</v>
      </c>
      <c r="T567" s="2">
        <f t="shared" si="104"/>
        <v>0</v>
      </c>
      <c r="U567" s="2">
        <f>IF(O567="Reg", R567 * Inputs!$B$7, 0)</f>
        <v>0</v>
      </c>
      <c r="V567" s="2">
        <f>MAX(F567 + P567*Inputs!$B$15 - (Q567/Inputs!$B$16) - U567, 0)</f>
        <v>340</v>
      </c>
    </row>
    <row r="568" spans="1:22" x14ac:dyDescent="0.3">
      <c r="A568" s="1">
        <v>46046.583333333343</v>
      </c>
      <c r="B568" s="2">
        <v>51.524786468780029</v>
      </c>
      <c r="C568" s="2">
        <v>4.2539680400017259</v>
      </c>
      <c r="D568" s="2">
        <f t="shared" si="96"/>
        <v>31.062777643714671</v>
      </c>
      <c r="E568" s="2">
        <f t="shared" si="97"/>
        <v>60.858712011009352</v>
      </c>
      <c r="F568" s="2">
        <f t="shared" si="105"/>
        <v>340</v>
      </c>
      <c r="G568" s="2">
        <f t="shared" si="106"/>
        <v>0</v>
      </c>
      <c r="H568" s="2">
        <f>MIN(Inputs!$B$2, (Inputs!$B$14 - F568)/Inputs!$B$15)</f>
        <v>0</v>
      </c>
      <c r="I568" s="2">
        <f>MAX(MIN(Inputs!$B$2, F568*Inputs!$B$16, Inputs!$B$14*Inputs!$B$4 - G568), 0)</f>
        <v>170</v>
      </c>
      <c r="J568" s="2">
        <f>MAX(MIN(Inputs!$B$2, F568*Inputs!$B$16, (Inputs!$B$14-F568)/Inputs!$B$15)*Inputs!$B$9, 0)</f>
        <v>0</v>
      </c>
      <c r="K568" s="2">
        <f>MAX(E568*Inputs!$B$5 - B568 - Inputs!$B$8, 0) * H568</f>
        <v>0</v>
      </c>
      <c r="L568" s="2">
        <f>IF(B568 &gt;= D568*Inputs!$B$10, MAX(B568 - E568/Inputs!$B$5 - Inputs!$B$8, 0) * I568, 0)</f>
        <v>0</v>
      </c>
      <c r="M568" s="2">
        <f t="shared" si="98"/>
        <v>0</v>
      </c>
      <c r="N568" s="3" t="str">
        <f t="shared" si="99"/>
        <v>Idle</v>
      </c>
      <c r="O568" s="3" t="str">
        <f t="shared" si="107"/>
        <v>Idle</v>
      </c>
      <c r="P568" s="2">
        <f t="shared" si="100"/>
        <v>0</v>
      </c>
      <c r="Q568" s="2">
        <f t="shared" si="101"/>
        <v>0</v>
      </c>
      <c r="R568" s="2">
        <f t="shared" si="102"/>
        <v>0</v>
      </c>
      <c r="S568" s="2">
        <f t="shared" si="103"/>
        <v>0</v>
      </c>
      <c r="T568" s="2">
        <f t="shared" si="104"/>
        <v>0</v>
      </c>
      <c r="U568" s="2">
        <f>IF(O568="Reg", R568 * Inputs!$B$7, 0)</f>
        <v>0</v>
      </c>
      <c r="V568" s="2">
        <f>MAX(F568 + P568*Inputs!$B$15 - (Q568/Inputs!$B$16) - U568, 0)</f>
        <v>340</v>
      </c>
    </row>
    <row r="569" spans="1:22" x14ac:dyDescent="0.3">
      <c r="A569" s="1">
        <v>46046.625</v>
      </c>
      <c r="B569" s="2">
        <v>62.29832365917617</v>
      </c>
      <c r="C569" s="2">
        <v>8.641881703054322</v>
      </c>
      <c r="D569" s="2">
        <f t="shared" si="96"/>
        <v>31.062777643714671</v>
      </c>
      <c r="E569" s="2">
        <f t="shared" si="97"/>
        <v>63.132594464047912</v>
      </c>
      <c r="F569" s="2">
        <f t="shared" si="105"/>
        <v>340</v>
      </c>
      <c r="G569" s="2">
        <f t="shared" si="106"/>
        <v>0</v>
      </c>
      <c r="H569" s="2">
        <f>MIN(Inputs!$B$2, (Inputs!$B$14 - F569)/Inputs!$B$15)</f>
        <v>0</v>
      </c>
      <c r="I569" s="2">
        <f>MAX(MIN(Inputs!$B$2, F569*Inputs!$B$16, Inputs!$B$14*Inputs!$B$4 - G569), 0)</f>
        <v>170</v>
      </c>
      <c r="J569" s="2">
        <f>MAX(MIN(Inputs!$B$2, F569*Inputs!$B$16, (Inputs!$B$14-F569)/Inputs!$B$15)*Inputs!$B$9, 0)</f>
        <v>0</v>
      </c>
      <c r="K569" s="2">
        <f>MAX(E569*Inputs!$B$5 - B569 - Inputs!$B$8, 0) * H569</f>
        <v>0</v>
      </c>
      <c r="L569" s="2">
        <f>IF(B569 &gt;= D569*Inputs!$B$10, MAX(B569 - E569/Inputs!$B$5 - Inputs!$B$8, 0) * I569, 0)</f>
        <v>0</v>
      </c>
      <c r="M569" s="2">
        <f t="shared" si="98"/>
        <v>0</v>
      </c>
      <c r="N569" s="3" t="str">
        <f t="shared" si="99"/>
        <v>Idle</v>
      </c>
      <c r="O569" s="3" t="str">
        <f t="shared" si="107"/>
        <v>Idle</v>
      </c>
      <c r="P569" s="2">
        <f t="shared" si="100"/>
        <v>0</v>
      </c>
      <c r="Q569" s="2">
        <f t="shared" si="101"/>
        <v>0</v>
      </c>
      <c r="R569" s="2">
        <f t="shared" si="102"/>
        <v>0</v>
      </c>
      <c r="S569" s="2">
        <f t="shared" si="103"/>
        <v>0</v>
      </c>
      <c r="T569" s="2">
        <f t="shared" si="104"/>
        <v>0</v>
      </c>
      <c r="U569" s="2">
        <f>IF(O569="Reg", R569 * Inputs!$B$7, 0)</f>
        <v>0</v>
      </c>
      <c r="V569" s="2">
        <f>MAX(F569 + P569*Inputs!$B$15 - (Q569/Inputs!$B$16) - U569, 0)</f>
        <v>340</v>
      </c>
    </row>
    <row r="570" spans="1:22" x14ac:dyDescent="0.3">
      <c r="A570" s="1">
        <v>46046.666666666657</v>
      </c>
      <c r="B570" s="2">
        <v>58.146849861992081</v>
      </c>
      <c r="C570" s="2">
        <v>6.8726149206729783</v>
      </c>
      <c r="D570" s="2">
        <f t="shared" si="96"/>
        <v>31.062777643714671</v>
      </c>
      <c r="E570" s="2">
        <f t="shared" si="97"/>
        <v>63.496471544140945</v>
      </c>
      <c r="F570" s="2">
        <f t="shared" si="105"/>
        <v>340</v>
      </c>
      <c r="G570" s="2">
        <f t="shared" si="106"/>
        <v>0</v>
      </c>
      <c r="H570" s="2">
        <f>MIN(Inputs!$B$2, (Inputs!$B$14 - F570)/Inputs!$B$15)</f>
        <v>0</v>
      </c>
      <c r="I570" s="2">
        <f>MAX(MIN(Inputs!$B$2, F570*Inputs!$B$16, Inputs!$B$14*Inputs!$B$4 - G570), 0)</f>
        <v>170</v>
      </c>
      <c r="J570" s="2">
        <f>MAX(MIN(Inputs!$B$2, F570*Inputs!$B$16, (Inputs!$B$14-F570)/Inputs!$B$15)*Inputs!$B$9, 0)</f>
        <v>0</v>
      </c>
      <c r="K570" s="2">
        <f>MAX(E570*Inputs!$B$5 - B570 - Inputs!$B$8, 0) * H570</f>
        <v>0</v>
      </c>
      <c r="L570" s="2">
        <f>IF(B570 &gt;= D570*Inputs!$B$10, MAX(B570 - E570/Inputs!$B$5 - Inputs!$B$8, 0) * I570, 0)</f>
        <v>0</v>
      </c>
      <c r="M570" s="2">
        <f t="shared" si="98"/>
        <v>0</v>
      </c>
      <c r="N570" s="3" t="str">
        <f t="shared" si="99"/>
        <v>Idle</v>
      </c>
      <c r="O570" s="3" t="str">
        <f t="shared" si="107"/>
        <v>Idle</v>
      </c>
      <c r="P570" s="2">
        <f t="shared" si="100"/>
        <v>0</v>
      </c>
      <c r="Q570" s="2">
        <f t="shared" si="101"/>
        <v>0</v>
      </c>
      <c r="R570" s="2">
        <f t="shared" si="102"/>
        <v>0</v>
      </c>
      <c r="S570" s="2">
        <f t="shared" si="103"/>
        <v>0</v>
      </c>
      <c r="T570" s="2">
        <f t="shared" si="104"/>
        <v>0</v>
      </c>
      <c r="U570" s="2">
        <f>IF(O570="Reg", R570 * Inputs!$B$7, 0)</f>
        <v>0</v>
      </c>
      <c r="V570" s="2">
        <f>MAX(F570 + P570*Inputs!$B$15 - (Q570/Inputs!$B$16) - U570, 0)</f>
        <v>340</v>
      </c>
    </row>
    <row r="571" spans="1:22" x14ac:dyDescent="0.3">
      <c r="A571" s="1">
        <v>46046.708333333343</v>
      </c>
      <c r="B571" s="2">
        <v>62.261720122779103</v>
      </c>
      <c r="C571" s="2">
        <v>13.16677059205456</v>
      </c>
      <c r="D571" s="2">
        <f t="shared" si="96"/>
        <v>31.062777643714671</v>
      </c>
      <c r="E571" s="2">
        <f t="shared" si="97"/>
        <v>61.157881610622638</v>
      </c>
      <c r="F571" s="2">
        <f t="shared" si="105"/>
        <v>340</v>
      </c>
      <c r="G571" s="2">
        <f t="shared" si="106"/>
        <v>0</v>
      </c>
      <c r="H571" s="2">
        <f>MIN(Inputs!$B$2, (Inputs!$B$14 - F571)/Inputs!$B$15)</f>
        <v>0</v>
      </c>
      <c r="I571" s="2">
        <f>MAX(MIN(Inputs!$B$2, F571*Inputs!$B$16, Inputs!$B$14*Inputs!$B$4 - G571), 0)</f>
        <v>170</v>
      </c>
      <c r="J571" s="2">
        <f>MAX(MIN(Inputs!$B$2, F571*Inputs!$B$16, (Inputs!$B$14-F571)/Inputs!$B$15)*Inputs!$B$9, 0)</f>
        <v>0</v>
      </c>
      <c r="K571" s="2">
        <f>MAX(E571*Inputs!$B$5 - B571 - Inputs!$B$8, 0) * H571</f>
        <v>0</v>
      </c>
      <c r="L571" s="2">
        <f>IF(B571 &gt;= D571*Inputs!$B$10, MAX(B571 - E571/Inputs!$B$5 - Inputs!$B$8, 0) * I571, 0)</f>
        <v>0</v>
      </c>
      <c r="M571" s="2">
        <f t="shared" si="98"/>
        <v>0</v>
      </c>
      <c r="N571" s="3" t="str">
        <f t="shared" si="99"/>
        <v>Idle</v>
      </c>
      <c r="O571" s="3" t="str">
        <f t="shared" si="107"/>
        <v>Idle</v>
      </c>
      <c r="P571" s="2">
        <f t="shared" si="100"/>
        <v>0</v>
      </c>
      <c r="Q571" s="2">
        <f t="shared" si="101"/>
        <v>0</v>
      </c>
      <c r="R571" s="2">
        <f t="shared" si="102"/>
        <v>0</v>
      </c>
      <c r="S571" s="2">
        <f t="shared" si="103"/>
        <v>0</v>
      </c>
      <c r="T571" s="2">
        <f t="shared" si="104"/>
        <v>0</v>
      </c>
      <c r="U571" s="2">
        <f>IF(O571="Reg", R571 * Inputs!$B$7, 0)</f>
        <v>0</v>
      </c>
      <c r="V571" s="2">
        <f>MAX(F571 + P571*Inputs!$B$15 - (Q571/Inputs!$B$16) - U571, 0)</f>
        <v>340</v>
      </c>
    </row>
    <row r="572" spans="1:22" x14ac:dyDescent="0.3">
      <c r="A572" s="1">
        <v>46046.75</v>
      </c>
      <c r="B572" s="2">
        <v>67.871846172596875</v>
      </c>
      <c r="C572" s="2">
        <v>7.7309132557777973</v>
      </c>
      <c r="D572" s="2">
        <f t="shared" si="96"/>
        <v>31.062777643714671</v>
      </c>
      <c r="E572" s="2">
        <f t="shared" si="97"/>
        <v>58.46672762147702</v>
      </c>
      <c r="F572" s="2">
        <f t="shared" si="105"/>
        <v>340</v>
      </c>
      <c r="G572" s="2">
        <f t="shared" si="106"/>
        <v>0</v>
      </c>
      <c r="H572" s="2">
        <f>MIN(Inputs!$B$2, (Inputs!$B$14 - F572)/Inputs!$B$15)</f>
        <v>0</v>
      </c>
      <c r="I572" s="2">
        <f>MAX(MIN(Inputs!$B$2, F572*Inputs!$B$16, Inputs!$B$14*Inputs!$B$4 - G572), 0)</f>
        <v>170</v>
      </c>
      <c r="J572" s="2">
        <f>MAX(MIN(Inputs!$B$2, F572*Inputs!$B$16, (Inputs!$B$14-F572)/Inputs!$B$15)*Inputs!$B$9, 0)</f>
        <v>0</v>
      </c>
      <c r="K572" s="2">
        <f>MAX(E572*Inputs!$B$5 - B572 - Inputs!$B$8, 0) * H572</f>
        <v>0</v>
      </c>
      <c r="L572" s="2">
        <f>IF(B572 &gt;= D572*Inputs!$B$10, MAX(B572 - E572/Inputs!$B$5 - Inputs!$B$8, 0) * I572, 0)</f>
        <v>0</v>
      </c>
      <c r="M572" s="2">
        <f t="shared" si="98"/>
        <v>0</v>
      </c>
      <c r="N572" s="3" t="str">
        <f t="shared" si="99"/>
        <v>Idle</v>
      </c>
      <c r="O572" s="3" t="str">
        <f t="shared" si="107"/>
        <v>Idle</v>
      </c>
      <c r="P572" s="2">
        <f t="shared" si="100"/>
        <v>0</v>
      </c>
      <c r="Q572" s="2">
        <f t="shared" si="101"/>
        <v>0</v>
      </c>
      <c r="R572" s="2">
        <f t="shared" si="102"/>
        <v>0</v>
      </c>
      <c r="S572" s="2">
        <f t="shared" si="103"/>
        <v>0</v>
      </c>
      <c r="T572" s="2">
        <f t="shared" si="104"/>
        <v>0</v>
      </c>
      <c r="U572" s="2">
        <f>IF(O572="Reg", R572 * Inputs!$B$7, 0)</f>
        <v>0</v>
      </c>
      <c r="V572" s="2">
        <f>MAX(F572 + P572*Inputs!$B$15 - (Q572/Inputs!$B$16) - U572, 0)</f>
        <v>340</v>
      </c>
    </row>
    <row r="573" spans="1:22" x14ac:dyDescent="0.3">
      <c r="A573" s="1">
        <v>46046.791666666657</v>
      </c>
      <c r="B573" s="2">
        <v>63.048745780731828</v>
      </c>
      <c r="C573" s="2">
        <v>27.614536273255389</v>
      </c>
      <c r="D573" s="2">
        <f t="shared" si="96"/>
        <v>31.062777643714671</v>
      </c>
      <c r="E573" s="2">
        <f t="shared" si="97"/>
        <v>51.703705216410619</v>
      </c>
      <c r="F573" s="2">
        <f t="shared" si="105"/>
        <v>340</v>
      </c>
      <c r="G573" s="2">
        <f t="shared" si="106"/>
        <v>0</v>
      </c>
      <c r="H573" s="2">
        <f>MIN(Inputs!$B$2, (Inputs!$B$14 - F573)/Inputs!$B$15)</f>
        <v>0</v>
      </c>
      <c r="I573" s="2">
        <f>MAX(MIN(Inputs!$B$2, F573*Inputs!$B$16, Inputs!$B$14*Inputs!$B$4 - G573), 0)</f>
        <v>170</v>
      </c>
      <c r="J573" s="2">
        <f>MAX(MIN(Inputs!$B$2, F573*Inputs!$B$16, (Inputs!$B$14-F573)/Inputs!$B$15)*Inputs!$B$9, 0)</f>
        <v>0</v>
      </c>
      <c r="K573" s="2">
        <f>MAX(E573*Inputs!$B$5 - B573 - Inputs!$B$8, 0) * H573</f>
        <v>0</v>
      </c>
      <c r="L573" s="2">
        <f>IF(B573 &gt;= D573*Inputs!$B$10, MAX(B573 - E573/Inputs!$B$5 - Inputs!$B$8, 0) * I573, 0)</f>
        <v>0</v>
      </c>
      <c r="M573" s="2">
        <f t="shared" si="98"/>
        <v>0</v>
      </c>
      <c r="N573" s="3" t="str">
        <f t="shared" si="99"/>
        <v>Idle</v>
      </c>
      <c r="O573" s="3" t="str">
        <f t="shared" si="107"/>
        <v>Idle</v>
      </c>
      <c r="P573" s="2">
        <f t="shared" si="100"/>
        <v>0</v>
      </c>
      <c r="Q573" s="2">
        <f t="shared" si="101"/>
        <v>0</v>
      </c>
      <c r="R573" s="2">
        <f t="shared" si="102"/>
        <v>0</v>
      </c>
      <c r="S573" s="2">
        <f t="shared" si="103"/>
        <v>0</v>
      </c>
      <c r="T573" s="2">
        <f t="shared" si="104"/>
        <v>0</v>
      </c>
      <c r="U573" s="2">
        <f>IF(O573="Reg", R573 * Inputs!$B$7, 0)</f>
        <v>0</v>
      </c>
      <c r="V573" s="2">
        <f>MAX(F573 + P573*Inputs!$B$15 - (Q573/Inputs!$B$16) - U573, 0)</f>
        <v>340</v>
      </c>
    </row>
    <row r="574" spans="1:22" x14ac:dyDescent="0.3">
      <c r="A574" s="1">
        <v>46046.833333333343</v>
      </c>
      <c r="B574" s="2">
        <v>65.168081187011424</v>
      </c>
      <c r="C574" s="2">
        <v>5.8334444879805512</v>
      </c>
      <c r="D574" s="2">
        <f t="shared" si="96"/>
        <v>31.062777643714671</v>
      </c>
      <c r="E574" s="2">
        <f t="shared" si="97"/>
        <v>45.07348671864775</v>
      </c>
      <c r="F574" s="2">
        <f t="shared" si="105"/>
        <v>340</v>
      </c>
      <c r="G574" s="2">
        <f t="shared" si="106"/>
        <v>0</v>
      </c>
      <c r="H574" s="2">
        <f>MIN(Inputs!$B$2, (Inputs!$B$14 - F574)/Inputs!$B$15)</f>
        <v>0</v>
      </c>
      <c r="I574" s="2">
        <f>MAX(MIN(Inputs!$B$2, F574*Inputs!$B$16, Inputs!$B$14*Inputs!$B$4 - G574), 0)</f>
        <v>170</v>
      </c>
      <c r="J574" s="2">
        <f>MAX(MIN(Inputs!$B$2, F574*Inputs!$B$16, (Inputs!$B$14-F574)/Inputs!$B$15)*Inputs!$B$9, 0)</f>
        <v>0</v>
      </c>
      <c r="K574" s="2">
        <f>MAX(E574*Inputs!$B$5 - B574 - Inputs!$B$8, 0) * H574</f>
        <v>0</v>
      </c>
      <c r="L574" s="2">
        <f>IF(B574 &gt;= D574*Inputs!$B$10, MAX(B574 - E574/Inputs!$B$5 - Inputs!$B$8, 0) * I574, 0)</f>
        <v>0</v>
      </c>
      <c r="M574" s="2">
        <f t="shared" si="98"/>
        <v>0</v>
      </c>
      <c r="N574" s="3" t="str">
        <f t="shared" si="99"/>
        <v>Idle</v>
      </c>
      <c r="O574" s="3" t="str">
        <f t="shared" si="107"/>
        <v>Idle</v>
      </c>
      <c r="P574" s="2">
        <f t="shared" si="100"/>
        <v>0</v>
      </c>
      <c r="Q574" s="2">
        <f t="shared" si="101"/>
        <v>0</v>
      </c>
      <c r="R574" s="2">
        <f t="shared" si="102"/>
        <v>0</v>
      </c>
      <c r="S574" s="2">
        <f t="shared" si="103"/>
        <v>0</v>
      </c>
      <c r="T574" s="2">
        <f t="shared" si="104"/>
        <v>0</v>
      </c>
      <c r="U574" s="2">
        <f>IF(O574="Reg", R574 * Inputs!$B$7, 0)</f>
        <v>0</v>
      </c>
      <c r="V574" s="2">
        <f>MAX(F574 + P574*Inputs!$B$15 - (Q574/Inputs!$B$16) - U574, 0)</f>
        <v>340</v>
      </c>
    </row>
    <row r="575" spans="1:22" x14ac:dyDescent="0.3">
      <c r="A575" s="1">
        <v>46046.875</v>
      </c>
      <c r="B575" s="2">
        <v>64.481586139734347</v>
      </c>
      <c r="C575" s="2">
        <v>22.149156110975191</v>
      </c>
      <c r="D575" s="2">
        <f t="shared" si="96"/>
        <v>31.062777643714671</v>
      </c>
      <c r="E575" s="2">
        <f t="shared" si="97"/>
        <v>37.38364995388892</v>
      </c>
      <c r="F575" s="2">
        <f t="shared" si="105"/>
        <v>340</v>
      </c>
      <c r="G575" s="2">
        <f t="shared" si="106"/>
        <v>0</v>
      </c>
      <c r="H575" s="2">
        <f>MIN(Inputs!$B$2, (Inputs!$B$14 - F575)/Inputs!$B$15)</f>
        <v>0</v>
      </c>
      <c r="I575" s="2">
        <f>MAX(MIN(Inputs!$B$2, F575*Inputs!$B$16, Inputs!$B$14*Inputs!$B$4 - G575), 0)</f>
        <v>170</v>
      </c>
      <c r="J575" s="2">
        <f>MAX(MIN(Inputs!$B$2, F575*Inputs!$B$16, (Inputs!$B$14-F575)/Inputs!$B$15)*Inputs!$B$9, 0)</f>
        <v>0</v>
      </c>
      <c r="K575" s="2">
        <f>MAX(E575*Inputs!$B$5 - B575 - Inputs!$B$8, 0) * H575</f>
        <v>0</v>
      </c>
      <c r="L575" s="2">
        <f>IF(B575 &gt;= D575*Inputs!$B$10, MAX(B575 - E575/Inputs!$B$5 - Inputs!$B$8, 0) * I575, 0)</f>
        <v>340.0281753899344</v>
      </c>
      <c r="M575" s="2">
        <f t="shared" si="98"/>
        <v>0</v>
      </c>
      <c r="N575" s="3" t="str">
        <f t="shared" si="99"/>
        <v>Discharge</v>
      </c>
      <c r="O575" s="3" t="str">
        <f t="shared" si="107"/>
        <v>Discharge</v>
      </c>
      <c r="P575" s="2">
        <f t="shared" si="100"/>
        <v>0</v>
      </c>
      <c r="Q575" s="2">
        <f t="shared" si="101"/>
        <v>170</v>
      </c>
      <c r="R575" s="2">
        <f t="shared" si="102"/>
        <v>0</v>
      </c>
      <c r="S575" s="2">
        <f t="shared" si="103"/>
        <v>10961.869643754839</v>
      </c>
      <c r="T575" s="2">
        <f t="shared" si="104"/>
        <v>0</v>
      </c>
      <c r="U575" s="2">
        <f>IF(O575="Reg", R575 * Inputs!$B$7, 0)</f>
        <v>0</v>
      </c>
      <c r="V575" s="2">
        <f>MAX(F575 + P575*Inputs!$B$15 - (Q575/Inputs!$B$16) - U575, 0)</f>
        <v>170</v>
      </c>
    </row>
    <row r="576" spans="1:22" x14ac:dyDescent="0.3">
      <c r="A576" s="1">
        <v>46046.916666666657</v>
      </c>
      <c r="B576" s="2">
        <v>44.115310260882289</v>
      </c>
      <c r="C576" s="2">
        <v>6.7661790334822989</v>
      </c>
      <c r="D576" s="2">
        <f t="shared" si="96"/>
        <v>31.062777643714671</v>
      </c>
      <c r="E576" s="2">
        <f t="shared" si="97"/>
        <v>26.636718930599866</v>
      </c>
      <c r="F576" s="2">
        <f t="shared" si="105"/>
        <v>170</v>
      </c>
      <c r="G576" s="2">
        <f t="shared" si="106"/>
        <v>170</v>
      </c>
      <c r="H576" s="2">
        <f>MIN(Inputs!$B$2, (Inputs!$B$14 - F576)/Inputs!$B$15)</f>
        <v>170</v>
      </c>
      <c r="I576" s="2">
        <f>MAX(MIN(Inputs!$B$2, F576*Inputs!$B$16, Inputs!$B$14*Inputs!$B$4 - G576), 0)</f>
        <v>170</v>
      </c>
      <c r="J576" s="2">
        <f>MAX(MIN(Inputs!$B$2, F576*Inputs!$B$16, (Inputs!$B$14-F576)/Inputs!$B$15)*Inputs!$B$9, 0)</f>
        <v>136</v>
      </c>
      <c r="K576" s="2">
        <f>MAX(E576*Inputs!$B$5 - B576 - Inputs!$B$8, 0) * H576</f>
        <v>0</v>
      </c>
      <c r="L576" s="2">
        <f>IF(B576 &gt;= D576*Inputs!$B$10, MAX(B576 - E576/Inputs!$B$5 - Inputs!$B$8, 0) * I576, 0)</f>
        <v>0</v>
      </c>
      <c r="M576" s="2">
        <f t="shared" si="98"/>
        <v>920.20034855359268</v>
      </c>
      <c r="N576" s="3" t="str">
        <f t="shared" si="99"/>
        <v>Reg</v>
      </c>
      <c r="O576" s="3" t="str">
        <f t="shared" si="107"/>
        <v>Discharge</v>
      </c>
      <c r="P576" s="2">
        <f t="shared" si="100"/>
        <v>0</v>
      </c>
      <c r="Q576" s="2">
        <f t="shared" si="101"/>
        <v>170</v>
      </c>
      <c r="R576" s="2">
        <f t="shared" si="102"/>
        <v>0</v>
      </c>
      <c r="S576" s="2">
        <f t="shared" si="103"/>
        <v>7499.6027443499888</v>
      </c>
      <c r="T576" s="2">
        <f t="shared" si="104"/>
        <v>0</v>
      </c>
      <c r="U576" s="2">
        <f>IF(O576="Reg", R576 * Inputs!$B$7, 0)</f>
        <v>0</v>
      </c>
      <c r="V576" s="2">
        <f>MAX(F576 + P576*Inputs!$B$15 - (Q576/Inputs!$B$16) - U576, 0)</f>
        <v>0</v>
      </c>
    </row>
    <row r="577" spans="1:22" x14ac:dyDescent="0.3">
      <c r="A577" s="1">
        <v>46046.958333333343</v>
      </c>
      <c r="B577" s="2">
        <v>46.114796187905377</v>
      </c>
      <c r="C577" s="2">
        <v>9.1239101821253108</v>
      </c>
      <c r="D577" s="2">
        <f t="shared" si="96"/>
        <v>31.062777643714671</v>
      </c>
      <c r="E577" s="2">
        <f t="shared" si="97"/>
        <v>19.284167220452819</v>
      </c>
      <c r="F577" s="2">
        <f t="shared" si="105"/>
        <v>0</v>
      </c>
      <c r="G577" s="2">
        <f t="shared" si="106"/>
        <v>340</v>
      </c>
      <c r="H577" s="2">
        <f>MIN(Inputs!$B$2, (Inputs!$B$14 - F577)/Inputs!$B$15)</f>
        <v>170</v>
      </c>
      <c r="I577" s="2">
        <f>MAX(MIN(Inputs!$B$2, F577*Inputs!$B$16, Inputs!$B$14*Inputs!$B$4 - G577), 0)</f>
        <v>0</v>
      </c>
      <c r="J577" s="2">
        <f>MAX(MIN(Inputs!$B$2, F577*Inputs!$B$16, (Inputs!$B$14-F577)/Inputs!$B$15)*Inputs!$B$9, 0)</f>
        <v>0</v>
      </c>
      <c r="K577" s="2">
        <f>MAX(E577*Inputs!$B$5 - B577 - Inputs!$B$8, 0) * H577</f>
        <v>0</v>
      </c>
      <c r="L577" s="2">
        <f>IF(B577 &gt;= D577*Inputs!$B$10, MAX(B577 - E577/Inputs!$B$5 - Inputs!$B$8, 0) * I577, 0)</f>
        <v>0</v>
      </c>
      <c r="M577" s="2">
        <f t="shared" si="98"/>
        <v>0</v>
      </c>
      <c r="N577" s="3" t="str">
        <f t="shared" si="99"/>
        <v>Idle</v>
      </c>
      <c r="O577" s="3" t="str">
        <f t="shared" si="107"/>
        <v>Idle</v>
      </c>
      <c r="P577" s="2">
        <f t="shared" si="100"/>
        <v>0</v>
      </c>
      <c r="Q577" s="2">
        <f t="shared" si="101"/>
        <v>0</v>
      </c>
      <c r="R577" s="2">
        <f t="shared" si="102"/>
        <v>0</v>
      </c>
      <c r="S577" s="2">
        <f t="shared" si="103"/>
        <v>0</v>
      </c>
      <c r="T577" s="2">
        <f t="shared" si="104"/>
        <v>0</v>
      </c>
      <c r="U577" s="2">
        <f>IF(O577="Reg", R577 * Inputs!$B$7, 0)</f>
        <v>0</v>
      </c>
      <c r="V577" s="2">
        <f>MAX(F577 + P577*Inputs!$B$15 - (Q577/Inputs!$B$16) - U577, 0)</f>
        <v>0</v>
      </c>
    </row>
    <row r="578" spans="1:22" x14ac:dyDescent="0.3">
      <c r="A578" s="1">
        <v>46047</v>
      </c>
      <c r="B578" s="2">
        <v>27.293711742198418</v>
      </c>
      <c r="C578" s="2">
        <v>3.0098891159428969</v>
      </c>
      <c r="D578" s="2">
        <f t="shared" ref="D578:D641" si="108">AVERAGEIFS(B:B, A:A, "&gt;="&amp;INT(A578), A:A, "&lt;"&amp;INT(A578)+1)</f>
        <v>36.929493260832466</v>
      </c>
      <c r="E578" s="2">
        <f t="shared" ref="E578:E641" si="109">AVERAGE(B578:B583)</f>
        <v>11.598367855801925</v>
      </c>
      <c r="F578" s="2">
        <f t="shared" si="105"/>
        <v>0</v>
      </c>
      <c r="G578" s="2">
        <f t="shared" si="106"/>
        <v>0</v>
      </c>
      <c r="H578" s="2">
        <f>MIN(Inputs!$B$2, (Inputs!$B$14 - F578)/Inputs!$B$15)</f>
        <v>170</v>
      </c>
      <c r="I578" s="2">
        <f>MAX(MIN(Inputs!$B$2, F578*Inputs!$B$16, Inputs!$B$14*Inputs!$B$4 - G578), 0)</f>
        <v>0</v>
      </c>
      <c r="J578" s="2">
        <f>MAX(MIN(Inputs!$B$2, F578*Inputs!$B$16, (Inputs!$B$14-F578)/Inputs!$B$15)*Inputs!$B$9, 0)</f>
        <v>0</v>
      </c>
      <c r="K578" s="2">
        <f>MAX(E578*Inputs!$B$5 - B578 - Inputs!$B$8, 0) * H578</f>
        <v>0</v>
      </c>
      <c r="L578" s="2">
        <f>IF(B578 &gt;= D578*Inputs!$B$10, MAX(B578 - E578/Inputs!$B$5 - Inputs!$B$8, 0) * I578, 0)</f>
        <v>0</v>
      </c>
      <c r="M578" s="2">
        <f t="shared" ref="M578:M641" si="110">C578 * J578</f>
        <v>0</v>
      </c>
      <c r="N578" s="3" t="str">
        <f t="shared" ref="N578:N641" si="111">IF(MAX(K578, L578, M578)&lt;=0, "Idle", IF(AND(M578&gt;=K578, M578&gt;=L578), "Reg", IF(L578&gt;=K578, "Discharge", "Charge")))</f>
        <v>Idle</v>
      </c>
      <c r="O578" s="3" t="str">
        <f t="shared" si="107"/>
        <v>Idle</v>
      </c>
      <c r="P578" s="2">
        <f t="shared" ref="P578:P641" si="112">IF(O578="Charge", H578, 0)</f>
        <v>0</v>
      </c>
      <c r="Q578" s="2">
        <f t="shared" ref="Q578:Q641" si="113">IF(O578="Discharge", I578, 0)</f>
        <v>0</v>
      </c>
      <c r="R578" s="2">
        <f t="shared" ref="R578:R641" si="114">IF(O578="Reg", J578, 0)</f>
        <v>0</v>
      </c>
      <c r="S578" s="2">
        <f t="shared" ref="S578:S641" si="115">(Q578 - P578) * B578</f>
        <v>0</v>
      </c>
      <c r="T578" s="2">
        <f t="shared" ref="T578:T641" si="116">R578 * C578</f>
        <v>0</v>
      </c>
      <c r="U578" s="2">
        <f>IF(O578="Reg", R578 * Inputs!$B$7, 0)</f>
        <v>0</v>
      </c>
      <c r="V578" s="2">
        <f>MAX(F578 + P578*Inputs!$B$15 - (Q578/Inputs!$B$16) - U578, 0)</f>
        <v>0</v>
      </c>
    </row>
    <row r="579" spans="1:22" x14ac:dyDescent="0.3">
      <c r="A579" s="1">
        <v>46047.041666666657</v>
      </c>
      <c r="B579" s="2">
        <v>23.267434794154649</v>
      </c>
      <c r="C579" s="2">
        <v>8.338590245710968</v>
      </c>
      <c r="D579" s="2">
        <f t="shared" si="108"/>
        <v>36.929493260832466</v>
      </c>
      <c r="E579" s="2">
        <f t="shared" si="109"/>
        <v>7.0494158987688538</v>
      </c>
      <c r="F579" s="2">
        <f t="shared" ref="F579:F642" si="117">V578</f>
        <v>0</v>
      </c>
      <c r="G579" s="2">
        <f t="shared" ref="G579:G642" si="118">IF(INT(A579)=INT(A578), G578 + Q578, 0)</f>
        <v>0</v>
      </c>
      <c r="H579" s="2">
        <f>MIN(Inputs!$B$2, (Inputs!$B$14 - F579)/Inputs!$B$15)</f>
        <v>170</v>
      </c>
      <c r="I579" s="2">
        <f>MAX(MIN(Inputs!$B$2, F579*Inputs!$B$16, Inputs!$B$14*Inputs!$B$4 - G579), 0)</f>
        <v>0</v>
      </c>
      <c r="J579" s="2">
        <f>MAX(MIN(Inputs!$B$2, F579*Inputs!$B$16, (Inputs!$B$14-F579)/Inputs!$B$15)*Inputs!$B$9, 0)</f>
        <v>0</v>
      </c>
      <c r="K579" s="2">
        <f>MAX(E579*Inputs!$B$5 - B579 - Inputs!$B$8, 0) * H579</f>
        <v>0</v>
      </c>
      <c r="L579" s="2">
        <f>IF(B579 &gt;= D579*Inputs!$B$10, MAX(B579 - E579/Inputs!$B$5 - Inputs!$B$8, 0) * I579, 0)</f>
        <v>0</v>
      </c>
      <c r="M579" s="2">
        <f t="shared" si="110"/>
        <v>0</v>
      </c>
      <c r="N579" s="3" t="str">
        <f t="shared" si="111"/>
        <v>Idle</v>
      </c>
      <c r="O579" s="3" t="str">
        <f t="shared" si="107"/>
        <v>Idle</v>
      </c>
      <c r="P579" s="2">
        <f t="shared" si="112"/>
        <v>0</v>
      </c>
      <c r="Q579" s="2">
        <f t="shared" si="113"/>
        <v>0</v>
      </c>
      <c r="R579" s="2">
        <f t="shared" si="114"/>
        <v>0</v>
      </c>
      <c r="S579" s="2">
        <f t="shared" si="115"/>
        <v>0</v>
      </c>
      <c r="T579" s="2">
        <f t="shared" si="116"/>
        <v>0</v>
      </c>
      <c r="U579" s="2">
        <f>IF(O579="Reg", R579 * Inputs!$B$7, 0)</f>
        <v>0</v>
      </c>
      <c r="V579" s="2">
        <f>MAX(F579 + P579*Inputs!$B$15 - (Q579/Inputs!$B$16) - U579, 0)</f>
        <v>0</v>
      </c>
    </row>
    <row r="580" spans="1:22" x14ac:dyDescent="0.3">
      <c r="A580" s="1">
        <v>46047.083333333343</v>
      </c>
      <c r="B580" s="2">
        <v>19.029060598458479</v>
      </c>
      <c r="C580" s="2">
        <v>2.2494162043440702</v>
      </c>
      <c r="D580" s="2">
        <f t="shared" si="108"/>
        <v>36.929493260832466</v>
      </c>
      <c r="E580" s="2">
        <f t="shared" si="109"/>
        <v>3.1715100997430796</v>
      </c>
      <c r="F580" s="2">
        <f t="shared" si="117"/>
        <v>0</v>
      </c>
      <c r="G580" s="2">
        <f t="shared" si="118"/>
        <v>0</v>
      </c>
      <c r="H580" s="2">
        <f>MIN(Inputs!$B$2, (Inputs!$B$14 - F580)/Inputs!$B$15)</f>
        <v>170</v>
      </c>
      <c r="I580" s="2">
        <f>MAX(MIN(Inputs!$B$2, F580*Inputs!$B$16, Inputs!$B$14*Inputs!$B$4 - G580), 0)</f>
        <v>0</v>
      </c>
      <c r="J580" s="2">
        <f>MAX(MIN(Inputs!$B$2, F580*Inputs!$B$16, (Inputs!$B$14-F580)/Inputs!$B$15)*Inputs!$B$9, 0)</f>
        <v>0</v>
      </c>
      <c r="K580" s="2">
        <f>MAX(E580*Inputs!$B$5 - B580 - Inputs!$B$8, 0) * H580</f>
        <v>0</v>
      </c>
      <c r="L580" s="2">
        <f>IF(B580 &gt;= D580*Inputs!$B$10, MAX(B580 - E580/Inputs!$B$5 - Inputs!$B$8, 0) * I580, 0)</f>
        <v>0</v>
      </c>
      <c r="M580" s="2">
        <f t="shared" si="110"/>
        <v>0</v>
      </c>
      <c r="N580" s="3" t="str">
        <f t="shared" si="111"/>
        <v>Idle</v>
      </c>
      <c r="O580" s="3" t="str">
        <f t="shared" ref="O580:O643" si="119">IF(O579&lt;&gt;O578, O579, N580)</f>
        <v>Idle</v>
      </c>
      <c r="P580" s="2">
        <f t="shared" si="112"/>
        <v>0</v>
      </c>
      <c r="Q580" s="2">
        <f t="shared" si="113"/>
        <v>0</v>
      </c>
      <c r="R580" s="2">
        <f t="shared" si="114"/>
        <v>0</v>
      </c>
      <c r="S580" s="2">
        <f t="shared" si="115"/>
        <v>0</v>
      </c>
      <c r="T580" s="2">
        <f t="shared" si="116"/>
        <v>0</v>
      </c>
      <c r="U580" s="2">
        <f>IF(O580="Reg", R580 * Inputs!$B$7, 0)</f>
        <v>0</v>
      </c>
      <c r="V580" s="2">
        <f>MAX(F580 + P580*Inputs!$B$15 - (Q580/Inputs!$B$16) - U580, 0)</f>
        <v>0</v>
      </c>
    </row>
    <row r="581" spans="1:22" x14ac:dyDescent="0.3">
      <c r="A581" s="1">
        <v>46047.125</v>
      </c>
      <c r="B581" s="2">
        <v>0</v>
      </c>
      <c r="C581" s="2">
        <v>14.302717434333569</v>
      </c>
      <c r="D581" s="2">
        <f t="shared" si="108"/>
        <v>36.929493260832466</v>
      </c>
      <c r="E581" s="2">
        <f t="shared" si="109"/>
        <v>0</v>
      </c>
      <c r="F581" s="2">
        <f t="shared" si="117"/>
        <v>0</v>
      </c>
      <c r="G581" s="2">
        <f t="shared" si="118"/>
        <v>0</v>
      </c>
      <c r="H581" s="2">
        <f>MIN(Inputs!$B$2, (Inputs!$B$14 - F581)/Inputs!$B$15)</f>
        <v>170</v>
      </c>
      <c r="I581" s="2">
        <f>MAX(MIN(Inputs!$B$2, F581*Inputs!$B$16, Inputs!$B$14*Inputs!$B$4 - G581), 0)</f>
        <v>0</v>
      </c>
      <c r="J581" s="2">
        <f>MAX(MIN(Inputs!$B$2, F581*Inputs!$B$16, (Inputs!$B$14-F581)/Inputs!$B$15)*Inputs!$B$9, 0)</f>
        <v>0</v>
      </c>
      <c r="K581" s="2">
        <f>MAX(E581*Inputs!$B$5 - B581 - Inputs!$B$8, 0) * H581</f>
        <v>0</v>
      </c>
      <c r="L581" s="2">
        <f>IF(B581 &gt;= D581*Inputs!$B$10, MAX(B581 - E581/Inputs!$B$5 - Inputs!$B$8, 0) * I581, 0)</f>
        <v>0</v>
      </c>
      <c r="M581" s="2">
        <f t="shared" si="110"/>
        <v>0</v>
      </c>
      <c r="N581" s="3" t="str">
        <f t="shared" si="111"/>
        <v>Idle</v>
      </c>
      <c r="O581" s="3" t="str">
        <f t="shared" si="119"/>
        <v>Idle</v>
      </c>
      <c r="P581" s="2">
        <f t="shared" si="112"/>
        <v>0</v>
      </c>
      <c r="Q581" s="2">
        <f t="shared" si="113"/>
        <v>0</v>
      </c>
      <c r="R581" s="2">
        <f t="shared" si="114"/>
        <v>0</v>
      </c>
      <c r="S581" s="2">
        <f t="shared" si="115"/>
        <v>0</v>
      </c>
      <c r="T581" s="2">
        <f t="shared" si="116"/>
        <v>0</v>
      </c>
      <c r="U581" s="2">
        <f>IF(O581="Reg", R581 * Inputs!$B$7, 0)</f>
        <v>0</v>
      </c>
      <c r="V581" s="2">
        <f>MAX(F581 + P581*Inputs!$B$15 - (Q581/Inputs!$B$16) - U581, 0)</f>
        <v>0</v>
      </c>
    </row>
    <row r="582" spans="1:22" x14ac:dyDescent="0.3">
      <c r="A582" s="1">
        <v>46047.166666666657</v>
      </c>
      <c r="B582" s="2">
        <v>0</v>
      </c>
      <c r="C582" s="2">
        <v>6.9907784473003636</v>
      </c>
      <c r="D582" s="2">
        <f t="shared" si="108"/>
        <v>36.929493260832466</v>
      </c>
      <c r="E582" s="2">
        <f t="shared" si="109"/>
        <v>0.89564976499197346</v>
      </c>
      <c r="F582" s="2">
        <f t="shared" si="117"/>
        <v>0</v>
      </c>
      <c r="G582" s="2">
        <f t="shared" si="118"/>
        <v>0</v>
      </c>
      <c r="H582" s="2">
        <f>MIN(Inputs!$B$2, (Inputs!$B$14 - F582)/Inputs!$B$15)</f>
        <v>170</v>
      </c>
      <c r="I582" s="2">
        <f>MAX(MIN(Inputs!$B$2, F582*Inputs!$B$16, Inputs!$B$14*Inputs!$B$4 - G582), 0)</f>
        <v>0</v>
      </c>
      <c r="J582" s="2">
        <f>MAX(MIN(Inputs!$B$2, F582*Inputs!$B$16, (Inputs!$B$14-F582)/Inputs!$B$15)*Inputs!$B$9, 0)</f>
        <v>0</v>
      </c>
      <c r="K582" s="2">
        <f>MAX(E582*Inputs!$B$5 - B582 - Inputs!$B$8, 0) * H582</f>
        <v>0</v>
      </c>
      <c r="L582" s="2">
        <f>IF(B582 &gt;= D582*Inputs!$B$10, MAX(B582 - E582/Inputs!$B$5 - Inputs!$B$8, 0) * I582, 0)</f>
        <v>0</v>
      </c>
      <c r="M582" s="2">
        <f t="shared" si="110"/>
        <v>0</v>
      </c>
      <c r="N582" s="3" t="str">
        <f t="shared" si="111"/>
        <v>Idle</v>
      </c>
      <c r="O582" s="3" t="str">
        <f t="shared" si="119"/>
        <v>Idle</v>
      </c>
      <c r="P582" s="2">
        <f t="shared" si="112"/>
        <v>0</v>
      </c>
      <c r="Q582" s="2">
        <f t="shared" si="113"/>
        <v>0</v>
      </c>
      <c r="R582" s="2">
        <f t="shared" si="114"/>
        <v>0</v>
      </c>
      <c r="S582" s="2">
        <f t="shared" si="115"/>
        <v>0</v>
      </c>
      <c r="T582" s="2">
        <f t="shared" si="116"/>
        <v>0</v>
      </c>
      <c r="U582" s="2">
        <f>IF(O582="Reg", R582 * Inputs!$B$7, 0)</f>
        <v>0</v>
      </c>
      <c r="V582" s="2">
        <f>MAX(F582 + P582*Inputs!$B$15 - (Q582/Inputs!$B$16) - U582, 0)</f>
        <v>0</v>
      </c>
    </row>
    <row r="583" spans="1:22" x14ac:dyDescent="0.3">
      <c r="A583" s="1">
        <v>46047.208333333343</v>
      </c>
      <c r="B583" s="2">
        <v>0</v>
      </c>
      <c r="C583" s="2">
        <v>7.410016379692391</v>
      </c>
      <c r="D583" s="2">
        <f t="shared" si="108"/>
        <v>36.929493260832466</v>
      </c>
      <c r="E583" s="2">
        <f t="shared" si="109"/>
        <v>1.0674278699152355</v>
      </c>
      <c r="F583" s="2">
        <f t="shared" si="117"/>
        <v>0</v>
      </c>
      <c r="G583" s="2">
        <f t="shared" si="118"/>
        <v>0</v>
      </c>
      <c r="H583" s="2">
        <f>MIN(Inputs!$B$2, (Inputs!$B$14 - F583)/Inputs!$B$15)</f>
        <v>170</v>
      </c>
      <c r="I583" s="2">
        <f>MAX(MIN(Inputs!$B$2, F583*Inputs!$B$16, Inputs!$B$14*Inputs!$B$4 - G583), 0)</f>
        <v>0</v>
      </c>
      <c r="J583" s="2">
        <f>MAX(MIN(Inputs!$B$2, F583*Inputs!$B$16, (Inputs!$B$14-F583)/Inputs!$B$15)*Inputs!$B$9, 0)</f>
        <v>0</v>
      </c>
      <c r="K583" s="2">
        <f>MAX(E583*Inputs!$B$5 - B583 - Inputs!$B$8, 0) * H583</f>
        <v>0</v>
      </c>
      <c r="L583" s="2">
        <f>IF(B583 &gt;= D583*Inputs!$B$10, MAX(B583 - E583/Inputs!$B$5 - Inputs!$B$8, 0) * I583, 0)</f>
        <v>0</v>
      </c>
      <c r="M583" s="2">
        <f t="shared" si="110"/>
        <v>0</v>
      </c>
      <c r="N583" s="3" t="str">
        <f t="shared" si="111"/>
        <v>Idle</v>
      </c>
      <c r="O583" s="3" t="str">
        <f t="shared" si="119"/>
        <v>Idle</v>
      </c>
      <c r="P583" s="2">
        <f t="shared" si="112"/>
        <v>0</v>
      </c>
      <c r="Q583" s="2">
        <f t="shared" si="113"/>
        <v>0</v>
      </c>
      <c r="R583" s="2">
        <f t="shared" si="114"/>
        <v>0</v>
      </c>
      <c r="S583" s="2">
        <f t="shared" si="115"/>
        <v>0</v>
      </c>
      <c r="T583" s="2">
        <f t="shared" si="116"/>
        <v>0</v>
      </c>
      <c r="U583" s="2">
        <f>IF(O583="Reg", R583 * Inputs!$B$7, 0)</f>
        <v>0</v>
      </c>
      <c r="V583" s="2">
        <f>MAX(F583 + P583*Inputs!$B$15 - (Q583/Inputs!$B$16) - U583, 0)</f>
        <v>0</v>
      </c>
    </row>
    <row r="584" spans="1:22" x14ac:dyDescent="0.3">
      <c r="A584" s="1">
        <v>46047.25</v>
      </c>
      <c r="B584" s="2">
        <v>0</v>
      </c>
      <c r="C584" s="2">
        <v>4.035849533295921</v>
      </c>
      <c r="D584" s="2">
        <f t="shared" si="108"/>
        <v>36.929493260832466</v>
      </c>
      <c r="E584" s="2">
        <f t="shared" si="109"/>
        <v>5.1999837304369736</v>
      </c>
      <c r="F584" s="2">
        <f t="shared" si="117"/>
        <v>0</v>
      </c>
      <c r="G584" s="2">
        <f t="shared" si="118"/>
        <v>0</v>
      </c>
      <c r="H584" s="2">
        <f>MIN(Inputs!$B$2, (Inputs!$B$14 - F584)/Inputs!$B$15)</f>
        <v>170</v>
      </c>
      <c r="I584" s="2">
        <f>MAX(MIN(Inputs!$B$2, F584*Inputs!$B$16, Inputs!$B$14*Inputs!$B$4 - G584), 0)</f>
        <v>0</v>
      </c>
      <c r="J584" s="2">
        <f>MAX(MIN(Inputs!$B$2, F584*Inputs!$B$16, (Inputs!$B$14-F584)/Inputs!$B$15)*Inputs!$B$9, 0)</f>
        <v>0</v>
      </c>
      <c r="K584" s="2">
        <f>MAX(E584*Inputs!$B$5 - B584 - Inputs!$B$8, 0) * H584</f>
        <v>0</v>
      </c>
      <c r="L584" s="2">
        <f>IF(B584 &gt;= D584*Inputs!$B$10, MAX(B584 - E584/Inputs!$B$5 - Inputs!$B$8, 0) * I584, 0)</f>
        <v>0</v>
      </c>
      <c r="M584" s="2">
        <f t="shared" si="110"/>
        <v>0</v>
      </c>
      <c r="N584" s="3" t="str">
        <f t="shared" si="111"/>
        <v>Idle</v>
      </c>
      <c r="O584" s="3" t="str">
        <f t="shared" si="119"/>
        <v>Idle</v>
      </c>
      <c r="P584" s="2">
        <f t="shared" si="112"/>
        <v>0</v>
      </c>
      <c r="Q584" s="2">
        <f t="shared" si="113"/>
        <v>0</v>
      </c>
      <c r="R584" s="2">
        <f t="shared" si="114"/>
        <v>0</v>
      </c>
      <c r="S584" s="2">
        <f t="shared" si="115"/>
        <v>0</v>
      </c>
      <c r="T584" s="2">
        <f t="shared" si="116"/>
        <v>0</v>
      </c>
      <c r="U584" s="2">
        <f>IF(O584="Reg", R584 * Inputs!$B$7, 0)</f>
        <v>0</v>
      </c>
      <c r="V584" s="2">
        <f>MAX(F584 + P584*Inputs!$B$15 - (Q584/Inputs!$B$16) - U584, 0)</f>
        <v>0</v>
      </c>
    </row>
    <row r="585" spans="1:22" x14ac:dyDescent="0.3">
      <c r="A585" s="1">
        <v>46047.291666666657</v>
      </c>
      <c r="B585" s="2">
        <v>0</v>
      </c>
      <c r="C585" s="2">
        <v>6.7308349482696697</v>
      </c>
      <c r="D585" s="2">
        <f t="shared" si="108"/>
        <v>36.929493260832466</v>
      </c>
      <c r="E585" s="2">
        <f t="shared" si="109"/>
        <v>10.173501114983367</v>
      </c>
      <c r="F585" s="2">
        <f t="shared" si="117"/>
        <v>0</v>
      </c>
      <c r="G585" s="2">
        <f t="shared" si="118"/>
        <v>0</v>
      </c>
      <c r="H585" s="2">
        <f>MIN(Inputs!$B$2, (Inputs!$B$14 - F585)/Inputs!$B$15)</f>
        <v>170</v>
      </c>
      <c r="I585" s="2">
        <f>MAX(MIN(Inputs!$B$2, F585*Inputs!$B$16, Inputs!$B$14*Inputs!$B$4 - G585), 0)</f>
        <v>0</v>
      </c>
      <c r="J585" s="2">
        <f>MAX(MIN(Inputs!$B$2, F585*Inputs!$B$16, (Inputs!$B$14-F585)/Inputs!$B$15)*Inputs!$B$9, 0)</f>
        <v>0</v>
      </c>
      <c r="K585" s="2">
        <f>MAX(E585*Inputs!$B$5 - B585 - Inputs!$B$8, 0) * H585</f>
        <v>0</v>
      </c>
      <c r="L585" s="2">
        <f>IF(B585 &gt;= D585*Inputs!$B$10, MAX(B585 - E585/Inputs!$B$5 - Inputs!$B$8, 0) * I585, 0)</f>
        <v>0</v>
      </c>
      <c r="M585" s="2">
        <f t="shared" si="110"/>
        <v>0</v>
      </c>
      <c r="N585" s="3" t="str">
        <f t="shared" si="111"/>
        <v>Idle</v>
      </c>
      <c r="O585" s="3" t="str">
        <f t="shared" si="119"/>
        <v>Idle</v>
      </c>
      <c r="P585" s="2">
        <f t="shared" si="112"/>
        <v>0</v>
      </c>
      <c r="Q585" s="2">
        <f t="shared" si="113"/>
        <v>0</v>
      </c>
      <c r="R585" s="2">
        <f t="shared" si="114"/>
        <v>0</v>
      </c>
      <c r="S585" s="2">
        <f t="shared" si="115"/>
        <v>0</v>
      </c>
      <c r="T585" s="2">
        <f t="shared" si="116"/>
        <v>0</v>
      </c>
      <c r="U585" s="2">
        <f>IF(O585="Reg", R585 * Inputs!$B$7, 0)</f>
        <v>0</v>
      </c>
      <c r="V585" s="2">
        <f>MAX(F585 + P585*Inputs!$B$15 - (Q585/Inputs!$B$16) - U585, 0)</f>
        <v>0</v>
      </c>
    </row>
    <row r="586" spans="1:22" x14ac:dyDescent="0.3">
      <c r="A586" s="1">
        <v>46047.333333333343</v>
      </c>
      <c r="B586" s="2">
        <v>0</v>
      </c>
      <c r="C586" s="2">
        <v>37.02472948186869</v>
      </c>
      <c r="D586" s="2">
        <f t="shared" si="108"/>
        <v>36.929493260832466</v>
      </c>
      <c r="E586" s="2">
        <f t="shared" si="109"/>
        <v>38.801742035704166</v>
      </c>
      <c r="F586" s="2">
        <f t="shared" si="117"/>
        <v>0</v>
      </c>
      <c r="G586" s="2">
        <f t="shared" si="118"/>
        <v>0</v>
      </c>
      <c r="H586" s="2">
        <f>MIN(Inputs!$B$2, (Inputs!$B$14 - F586)/Inputs!$B$15)</f>
        <v>170</v>
      </c>
      <c r="I586" s="2">
        <f>MAX(MIN(Inputs!$B$2, F586*Inputs!$B$16, Inputs!$B$14*Inputs!$B$4 - G586), 0)</f>
        <v>0</v>
      </c>
      <c r="J586" s="2">
        <f>MAX(MIN(Inputs!$B$2, F586*Inputs!$B$16, (Inputs!$B$14-F586)/Inputs!$B$15)*Inputs!$B$9, 0)</f>
        <v>0</v>
      </c>
      <c r="K586" s="2">
        <f>MAX(E586*Inputs!$B$5 - B586 - Inputs!$B$8, 0) * H586</f>
        <v>2404.7406085413427</v>
      </c>
      <c r="L586" s="2">
        <f>IF(B586 &gt;= D586*Inputs!$B$10, MAX(B586 - E586/Inputs!$B$5 - Inputs!$B$8, 0) * I586, 0)</f>
        <v>0</v>
      </c>
      <c r="M586" s="2">
        <f t="shared" si="110"/>
        <v>0</v>
      </c>
      <c r="N586" s="3" t="str">
        <f t="shared" si="111"/>
        <v>Charge</v>
      </c>
      <c r="O586" s="3" t="str">
        <f t="shared" si="119"/>
        <v>Charge</v>
      </c>
      <c r="P586" s="2">
        <f t="shared" si="112"/>
        <v>170</v>
      </c>
      <c r="Q586" s="2">
        <f t="shared" si="113"/>
        <v>0</v>
      </c>
      <c r="R586" s="2">
        <f t="shared" si="114"/>
        <v>0</v>
      </c>
      <c r="S586" s="2">
        <f t="shared" si="115"/>
        <v>0</v>
      </c>
      <c r="T586" s="2">
        <f t="shared" si="116"/>
        <v>0</v>
      </c>
      <c r="U586" s="2">
        <f>IF(O586="Reg", R586 * Inputs!$B$7, 0)</f>
        <v>0</v>
      </c>
      <c r="V586" s="2">
        <f>MAX(F586 + P586*Inputs!$B$15 - (Q586/Inputs!$B$16) - U586, 0)</f>
        <v>170</v>
      </c>
    </row>
    <row r="587" spans="1:22" x14ac:dyDescent="0.3">
      <c r="A587" s="1">
        <v>46047.375</v>
      </c>
      <c r="B587" s="2">
        <v>5.3738985899518408</v>
      </c>
      <c r="C587" s="2">
        <v>5.5960689020888736</v>
      </c>
      <c r="D587" s="2">
        <f t="shared" si="108"/>
        <v>36.929493260832466</v>
      </c>
      <c r="E587" s="2">
        <f t="shared" si="109"/>
        <v>47.456490568743895</v>
      </c>
      <c r="F587" s="2">
        <f t="shared" si="117"/>
        <v>170</v>
      </c>
      <c r="G587" s="2">
        <f t="shared" si="118"/>
        <v>0</v>
      </c>
      <c r="H587" s="2">
        <f>MIN(Inputs!$B$2, (Inputs!$B$14 - F587)/Inputs!$B$15)</f>
        <v>170</v>
      </c>
      <c r="I587" s="2">
        <f>MAX(MIN(Inputs!$B$2, F587*Inputs!$B$16, Inputs!$B$14*Inputs!$B$4 - G587), 0)</f>
        <v>170</v>
      </c>
      <c r="J587" s="2">
        <f>MAX(MIN(Inputs!$B$2, F587*Inputs!$B$16, (Inputs!$B$14-F587)/Inputs!$B$15)*Inputs!$B$9, 0)</f>
        <v>136</v>
      </c>
      <c r="K587" s="2">
        <f>MAX(E587*Inputs!$B$5 - B587 - Inputs!$B$8, 0) * H587</f>
        <v>2785.9282287922738</v>
      </c>
      <c r="L587" s="2">
        <f>IF(B587 &gt;= D587*Inputs!$B$10, MAX(B587 - E587/Inputs!$B$5 - Inputs!$B$8, 0) * I587, 0)</f>
        <v>0</v>
      </c>
      <c r="M587" s="2">
        <f t="shared" si="110"/>
        <v>761.06537068408682</v>
      </c>
      <c r="N587" s="3" t="str">
        <f t="shared" si="111"/>
        <v>Charge</v>
      </c>
      <c r="O587" s="3" t="str">
        <f t="shared" si="119"/>
        <v>Charge</v>
      </c>
      <c r="P587" s="2">
        <f t="shared" si="112"/>
        <v>170</v>
      </c>
      <c r="Q587" s="2">
        <f t="shared" si="113"/>
        <v>0</v>
      </c>
      <c r="R587" s="2">
        <f t="shared" si="114"/>
        <v>0</v>
      </c>
      <c r="S587" s="2">
        <f t="shared" si="115"/>
        <v>-913.56276029181288</v>
      </c>
      <c r="T587" s="2">
        <f t="shared" si="116"/>
        <v>0</v>
      </c>
      <c r="U587" s="2">
        <f>IF(O587="Reg", R587 * Inputs!$B$7, 0)</f>
        <v>0</v>
      </c>
      <c r="V587" s="2">
        <f>MAX(F587 + P587*Inputs!$B$15 - (Q587/Inputs!$B$16) - U587, 0)</f>
        <v>340</v>
      </c>
    </row>
    <row r="588" spans="1:22" x14ac:dyDescent="0.3">
      <c r="A588" s="1">
        <v>46047.416666666657</v>
      </c>
      <c r="B588" s="2">
        <v>1.0306686295395731</v>
      </c>
      <c r="C588" s="2">
        <v>14.284171708847101</v>
      </c>
      <c r="D588" s="2">
        <f t="shared" si="108"/>
        <v>36.929493260832466</v>
      </c>
      <c r="E588" s="2">
        <f t="shared" si="109"/>
        <v>56.003978017893871</v>
      </c>
      <c r="F588" s="2">
        <f t="shared" si="117"/>
        <v>340</v>
      </c>
      <c r="G588" s="2">
        <f t="shared" si="118"/>
        <v>0</v>
      </c>
      <c r="H588" s="2">
        <f>MIN(Inputs!$B$2, (Inputs!$B$14 - F588)/Inputs!$B$15)</f>
        <v>0</v>
      </c>
      <c r="I588" s="2">
        <f>MAX(MIN(Inputs!$B$2, F588*Inputs!$B$16, Inputs!$B$14*Inputs!$B$4 - G588), 0)</f>
        <v>170</v>
      </c>
      <c r="J588" s="2">
        <f>MAX(MIN(Inputs!$B$2, F588*Inputs!$B$16, (Inputs!$B$14-F588)/Inputs!$B$15)*Inputs!$B$9, 0)</f>
        <v>0</v>
      </c>
      <c r="K588" s="2">
        <f>MAX(E588*Inputs!$B$5 - B588 - Inputs!$B$8, 0) * H588</f>
        <v>0</v>
      </c>
      <c r="L588" s="2">
        <f>IF(B588 &gt;= D588*Inputs!$B$10, MAX(B588 - E588/Inputs!$B$5 - Inputs!$B$8, 0) * I588, 0)</f>
        <v>0</v>
      </c>
      <c r="M588" s="2">
        <f t="shared" si="110"/>
        <v>0</v>
      </c>
      <c r="N588" s="3" t="str">
        <f t="shared" si="111"/>
        <v>Idle</v>
      </c>
      <c r="O588" s="3" t="str">
        <f t="shared" si="119"/>
        <v>Idle</v>
      </c>
      <c r="P588" s="2">
        <f t="shared" si="112"/>
        <v>0</v>
      </c>
      <c r="Q588" s="2">
        <f t="shared" si="113"/>
        <v>0</v>
      </c>
      <c r="R588" s="2">
        <f t="shared" si="114"/>
        <v>0</v>
      </c>
      <c r="S588" s="2">
        <f t="shared" si="115"/>
        <v>0</v>
      </c>
      <c r="T588" s="2">
        <f t="shared" si="116"/>
        <v>0</v>
      </c>
      <c r="U588" s="2">
        <f>IF(O588="Reg", R588 * Inputs!$B$7, 0)</f>
        <v>0</v>
      </c>
      <c r="V588" s="2">
        <f>MAX(F588 + P588*Inputs!$B$15 - (Q588/Inputs!$B$16) - U588, 0)</f>
        <v>340</v>
      </c>
    </row>
    <row r="589" spans="1:22" x14ac:dyDescent="0.3">
      <c r="A589" s="1">
        <v>46047.458333333343</v>
      </c>
      <c r="B589" s="2">
        <v>24.795335163130432</v>
      </c>
      <c r="C589" s="2">
        <v>3.855080377679712</v>
      </c>
      <c r="D589" s="2">
        <f t="shared" si="108"/>
        <v>36.929493260832466</v>
      </c>
      <c r="E589" s="2">
        <f t="shared" si="109"/>
        <v>66.235805575557592</v>
      </c>
      <c r="F589" s="2">
        <f t="shared" si="117"/>
        <v>340</v>
      </c>
      <c r="G589" s="2">
        <f t="shared" si="118"/>
        <v>0</v>
      </c>
      <c r="H589" s="2">
        <f>MIN(Inputs!$B$2, (Inputs!$B$14 - F589)/Inputs!$B$15)</f>
        <v>0</v>
      </c>
      <c r="I589" s="2">
        <f>MAX(MIN(Inputs!$B$2, F589*Inputs!$B$16, Inputs!$B$14*Inputs!$B$4 - G589), 0)</f>
        <v>170</v>
      </c>
      <c r="J589" s="2">
        <f>MAX(MIN(Inputs!$B$2, F589*Inputs!$B$16, (Inputs!$B$14-F589)/Inputs!$B$15)*Inputs!$B$9, 0)</f>
        <v>0</v>
      </c>
      <c r="K589" s="2">
        <f>MAX(E589*Inputs!$B$5 - B589 - Inputs!$B$8, 0) * H589</f>
        <v>0</v>
      </c>
      <c r="L589" s="2">
        <f>IF(B589 &gt;= D589*Inputs!$B$10, MAX(B589 - E589/Inputs!$B$5 - Inputs!$B$8, 0) * I589, 0)</f>
        <v>0</v>
      </c>
      <c r="M589" s="2">
        <f t="shared" si="110"/>
        <v>0</v>
      </c>
      <c r="N589" s="3" t="str">
        <f t="shared" si="111"/>
        <v>Idle</v>
      </c>
      <c r="O589" s="3" t="str">
        <f t="shared" si="119"/>
        <v>Idle</v>
      </c>
      <c r="P589" s="2">
        <f t="shared" si="112"/>
        <v>0</v>
      </c>
      <c r="Q589" s="2">
        <f t="shared" si="113"/>
        <v>0</v>
      </c>
      <c r="R589" s="2">
        <f t="shared" si="114"/>
        <v>0</v>
      </c>
      <c r="S589" s="2">
        <f t="shared" si="115"/>
        <v>0</v>
      </c>
      <c r="T589" s="2">
        <f t="shared" si="116"/>
        <v>0</v>
      </c>
      <c r="U589" s="2">
        <f>IF(O589="Reg", R589 * Inputs!$B$7, 0)</f>
        <v>0</v>
      </c>
      <c r="V589" s="2">
        <f>MAX(F589 + P589*Inputs!$B$15 - (Q589/Inputs!$B$16) - U589, 0)</f>
        <v>340</v>
      </c>
    </row>
    <row r="590" spans="1:22" x14ac:dyDescent="0.3">
      <c r="A590" s="1">
        <v>46047.5</v>
      </c>
      <c r="B590" s="2">
        <v>29.841104307278361</v>
      </c>
      <c r="C590" s="2">
        <v>3.557461146260104</v>
      </c>
      <c r="D590" s="2">
        <f t="shared" si="108"/>
        <v>36.929493260832466</v>
      </c>
      <c r="E590" s="2">
        <f t="shared" si="109"/>
        <v>73.540753313965482</v>
      </c>
      <c r="F590" s="2">
        <f t="shared" si="117"/>
        <v>340</v>
      </c>
      <c r="G590" s="2">
        <f t="shared" si="118"/>
        <v>0</v>
      </c>
      <c r="H590" s="2">
        <f>MIN(Inputs!$B$2, (Inputs!$B$14 - F590)/Inputs!$B$15)</f>
        <v>0</v>
      </c>
      <c r="I590" s="2">
        <f>MAX(MIN(Inputs!$B$2, F590*Inputs!$B$16, Inputs!$B$14*Inputs!$B$4 - G590), 0)</f>
        <v>170</v>
      </c>
      <c r="J590" s="2">
        <f>MAX(MIN(Inputs!$B$2, F590*Inputs!$B$16, (Inputs!$B$14-F590)/Inputs!$B$15)*Inputs!$B$9, 0)</f>
        <v>0</v>
      </c>
      <c r="K590" s="2">
        <f>MAX(E590*Inputs!$B$5 - B590 - Inputs!$B$8, 0) * H590</f>
        <v>0</v>
      </c>
      <c r="L590" s="2">
        <f>IF(B590 &gt;= D590*Inputs!$B$10, MAX(B590 - E590/Inputs!$B$5 - Inputs!$B$8, 0) * I590, 0)</f>
        <v>0</v>
      </c>
      <c r="M590" s="2">
        <f t="shared" si="110"/>
        <v>0</v>
      </c>
      <c r="N590" s="3" t="str">
        <f t="shared" si="111"/>
        <v>Idle</v>
      </c>
      <c r="O590" s="3" t="str">
        <f t="shared" si="119"/>
        <v>Idle</v>
      </c>
      <c r="P590" s="2">
        <f t="shared" si="112"/>
        <v>0</v>
      </c>
      <c r="Q590" s="2">
        <f t="shared" si="113"/>
        <v>0</v>
      </c>
      <c r="R590" s="2">
        <f t="shared" si="114"/>
        <v>0</v>
      </c>
      <c r="S590" s="2">
        <f t="shared" si="115"/>
        <v>0</v>
      </c>
      <c r="T590" s="2">
        <f t="shared" si="116"/>
        <v>0</v>
      </c>
      <c r="U590" s="2">
        <f>IF(O590="Reg", R590 * Inputs!$B$7, 0)</f>
        <v>0</v>
      </c>
      <c r="V590" s="2">
        <f>MAX(F590 + P590*Inputs!$B$15 - (Q590/Inputs!$B$16) - U590, 0)</f>
        <v>340</v>
      </c>
    </row>
    <row r="591" spans="1:22" x14ac:dyDescent="0.3">
      <c r="A591" s="1">
        <v>46047.541666666657</v>
      </c>
      <c r="B591" s="2">
        <v>171.76944552432479</v>
      </c>
      <c r="C591" s="2">
        <v>6.5771581856310819</v>
      </c>
      <c r="D591" s="2">
        <f t="shared" si="108"/>
        <v>36.929493260832466</v>
      </c>
      <c r="E591" s="2">
        <f t="shared" si="109"/>
        <v>79.526180904952753</v>
      </c>
      <c r="F591" s="2">
        <f t="shared" si="117"/>
        <v>340</v>
      </c>
      <c r="G591" s="2">
        <f t="shared" si="118"/>
        <v>0</v>
      </c>
      <c r="H591" s="2">
        <f>MIN(Inputs!$B$2, (Inputs!$B$14 - F591)/Inputs!$B$15)</f>
        <v>0</v>
      </c>
      <c r="I591" s="2">
        <f>MAX(MIN(Inputs!$B$2, F591*Inputs!$B$16, Inputs!$B$14*Inputs!$B$4 - G591), 0)</f>
        <v>170</v>
      </c>
      <c r="J591" s="2">
        <f>MAX(MIN(Inputs!$B$2, F591*Inputs!$B$16, (Inputs!$B$14-F591)/Inputs!$B$15)*Inputs!$B$9, 0)</f>
        <v>0</v>
      </c>
      <c r="K591" s="2">
        <f>MAX(E591*Inputs!$B$5 - B591 - Inputs!$B$8, 0) * H591</f>
        <v>0</v>
      </c>
      <c r="L591" s="2">
        <f>IF(B591 &gt;= D591*Inputs!$B$10, MAX(B591 - E591/Inputs!$B$5 - Inputs!$B$8, 0) * I591, 0)</f>
        <v>10437.793518860253</v>
      </c>
      <c r="M591" s="2">
        <f t="shared" si="110"/>
        <v>0</v>
      </c>
      <c r="N591" s="3" t="str">
        <f t="shared" si="111"/>
        <v>Discharge</v>
      </c>
      <c r="O591" s="3" t="str">
        <f t="shared" si="119"/>
        <v>Discharge</v>
      </c>
      <c r="P591" s="2">
        <f t="shared" si="112"/>
        <v>0</v>
      </c>
      <c r="Q591" s="2">
        <f t="shared" si="113"/>
        <v>170</v>
      </c>
      <c r="R591" s="2">
        <f t="shared" si="114"/>
        <v>0</v>
      </c>
      <c r="S591" s="2">
        <f t="shared" si="115"/>
        <v>29200.805739135216</v>
      </c>
      <c r="T591" s="2">
        <f t="shared" si="116"/>
        <v>0</v>
      </c>
      <c r="U591" s="2">
        <f>IF(O591="Reg", R591 * Inputs!$B$7, 0)</f>
        <v>0</v>
      </c>
      <c r="V591" s="2">
        <f>MAX(F591 + P591*Inputs!$B$15 - (Q591/Inputs!$B$16) - U591, 0)</f>
        <v>170</v>
      </c>
    </row>
    <row r="592" spans="1:22" x14ac:dyDescent="0.3">
      <c r="A592" s="1">
        <v>46047.583333333343</v>
      </c>
      <c r="B592" s="2">
        <v>51.928491198238369</v>
      </c>
      <c r="C592" s="2">
        <v>17.31538934593479</v>
      </c>
      <c r="D592" s="2">
        <f t="shared" si="108"/>
        <v>36.929493260832466</v>
      </c>
      <c r="E592" s="2">
        <f t="shared" si="109"/>
        <v>62.15818689322051</v>
      </c>
      <c r="F592" s="2">
        <f t="shared" si="117"/>
        <v>170</v>
      </c>
      <c r="G592" s="2">
        <f t="shared" si="118"/>
        <v>170</v>
      </c>
      <c r="H592" s="2">
        <f>MIN(Inputs!$B$2, (Inputs!$B$14 - F592)/Inputs!$B$15)</f>
        <v>170</v>
      </c>
      <c r="I592" s="2">
        <f>MAX(MIN(Inputs!$B$2, F592*Inputs!$B$16, Inputs!$B$14*Inputs!$B$4 - G592), 0)</f>
        <v>170</v>
      </c>
      <c r="J592" s="2">
        <f>MAX(MIN(Inputs!$B$2, F592*Inputs!$B$16, (Inputs!$B$14-F592)/Inputs!$B$15)*Inputs!$B$9, 0)</f>
        <v>136</v>
      </c>
      <c r="K592" s="2">
        <f>MAX(E592*Inputs!$B$5 - B592 - Inputs!$B$8, 0) * H592</f>
        <v>0</v>
      </c>
      <c r="L592" s="2">
        <f>IF(B592 &gt;= D592*Inputs!$B$10, MAX(B592 - E592/Inputs!$B$5 - Inputs!$B$8, 0) * I592, 0)</f>
        <v>0</v>
      </c>
      <c r="M592" s="2">
        <f t="shared" si="110"/>
        <v>2354.8929510471316</v>
      </c>
      <c r="N592" s="3" t="str">
        <f t="shared" si="111"/>
        <v>Reg</v>
      </c>
      <c r="O592" s="3" t="str">
        <f t="shared" si="119"/>
        <v>Discharge</v>
      </c>
      <c r="P592" s="2">
        <f t="shared" si="112"/>
        <v>0</v>
      </c>
      <c r="Q592" s="2">
        <f t="shared" si="113"/>
        <v>170</v>
      </c>
      <c r="R592" s="2">
        <f t="shared" si="114"/>
        <v>0</v>
      </c>
      <c r="S592" s="2">
        <f t="shared" si="115"/>
        <v>8827.843503700522</v>
      </c>
      <c r="T592" s="2">
        <f t="shared" si="116"/>
        <v>0</v>
      </c>
      <c r="U592" s="2">
        <f>IF(O592="Reg", R592 * Inputs!$B$7, 0)</f>
        <v>0</v>
      </c>
      <c r="V592" s="2">
        <f>MAX(F592 + P592*Inputs!$B$15 - (Q592/Inputs!$B$16) - U592, 0)</f>
        <v>0</v>
      </c>
    </row>
    <row r="593" spans="1:22" x14ac:dyDescent="0.3">
      <c r="A593" s="1">
        <v>46047.625</v>
      </c>
      <c r="B593" s="2">
        <v>56.658823284851657</v>
      </c>
      <c r="C593" s="2">
        <v>2.210358654224756</v>
      </c>
      <c r="D593" s="2">
        <f t="shared" si="108"/>
        <v>36.929493260832466</v>
      </c>
      <c r="E593" s="2">
        <f t="shared" si="109"/>
        <v>64.503384897209358</v>
      </c>
      <c r="F593" s="2">
        <f t="shared" si="117"/>
        <v>0</v>
      </c>
      <c r="G593" s="2">
        <f t="shared" si="118"/>
        <v>340</v>
      </c>
      <c r="H593" s="2">
        <f>MIN(Inputs!$B$2, (Inputs!$B$14 - F593)/Inputs!$B$15)</f>
        <v>170</v>
      </c>
      <c r="I593" s="2">
        <f>MAX(MIN(Inputs!$B$2, F593*Inputs!$B$16, Inputs!$B$14*Inputs!$B$4 - G593), 0)</f>
        <v>0</v>
      </c>
      <c r="J593" s="2">
        <f>MAX(MIN(Inputs!$B$2, F593*Inputs!$B$16, (Inputs!$B$14-F593)/Inputs!$B$15)*Inputs!$B$9, 0)</f>
        <v>0</v>
      </c>
      <c r="K593" s="2">
        <f>MAX(E593*Inputs!$B$5 - B593 - Inputs!$B$8, 0) * H593</f>
        <v>0</v>
      </c>
      <c r="L593" s="2">
        <f>IF(B593 &gt;= D593*Inputs!$B$10, MAX(B593 - E593/Inputs!$B$5 - Inputs!$B$8, 0) * I593, 0)</f>
        <v>0</v>
      </c>
      <c r="M593" s="2">
        <f t="shared" si="110"/>
        <v>0</v>
      </c>
      <c r="N593" s="3" t="str">
        <f t="shared" si="111"/>
        <v>Idle</v>
      </c>
      <c r="O593" s="3" t="str">
        <f t="shared" si="119"/>
        <v>Idle</v>
      </c>
      <c r="P593" s="2">
        <f t="shared" si="112"/>
        <v>0</v>
      </c>
      <c r="Q593" s="2">
        <f t="shared" si="113"/>
        <v>0</v>
      </c>
      <c r="R593" s="2">
        <f t="shared" si="114"/>
        <v>0</v>
      </c>
      <c r="S593" s="2">
        <f t="shared" si="115"/>
        <v>0</v>
      </c>
      <c r="T593" s="2">
        <f t="shared" si="116"/>
        <v>0</v>
      </c>
      <c r="U593" s="2">
        <f>IF(O593="Reg", R593 * Inputs!$B$7, 0)</f>
        <v>0</v>
      </c>
      <c r="V593" s="2">
        <f>MAX(F593 + P593*Inputs!$B$15 - (Q593/Inputs!$B$16) - U593, 0)</f>
        <v>0</v>
      </c>
    </row>
    <row r="594" spans="1:22" x14ac:dyDescent="0.3">
      <c r="A594" s="1">
        <v>46047.666666666657</v>
      </c>
      <c r="B594" s="2">
        <v>62.421633975521978</v>
      </c>
      <c r="C594" s="2">
        <v>10.59924242686894</v>
      </c>
      <c r="D594" s="2">
        <f t="shared" si="108"/>
        <v>36.929493260832466</v>
      </c>
      <c r="E594" s="2">
        <f t="shared" si="109"/>
        <v>66.379893047013198</v>
      </c>
      <c r="F594" s="2">
        <f t="shared" si="117"/>
        <v>0</v>
      </c>
      <c r="G594" s="2">
        <f t="shared" si="118"/>
        <v>340</v>
      </c>
      <c r="H594" s="2">
        <f>MIN(Inputs!$B$2, (Inputs!$B$14 - F594)/Inputs!$B$15)</f>
        <v>170</v>
      </c>
      <c r="I594" s="2">
        <f>MAX(MIN(Inputs!$B$2, F594*Inputs!$B$16, Inputs!$B$14*Inputs!$B$4 - G594), 0)</f>
        <v>0</v>
      </c>
      <c r="J594" s="2">
        <f>MAX(MIN(Inputs!$B$2, F594*Inputs!$B$16, (Inputs!$B$14-F594)/Inputs!$B$15)*Inputs!$B$9, 0)</f>
        <v>0</v>
      </c>
      <c r="K594" s="2">
        <f>MAX(E594*Inputs!$B$5 - B594 - Inputs!$B$8, 0) * H594</f>
        <v>0</v>
      </c>
      <c r="L594" s="2">
        <f>IF(B594 &gt;= D594*Inputs!$B$10, MAX(B594 - E594/Inputs!$B$5 - Inputs!$B$8, 0) * I594, 0)</f>
        <v>0</v>
      </c>
      <c r="M594" s="2">
        <f t="shared" si="110"/>
        <v>0</v>
      </c>
      <c r="N594" s="3" t="str">
        <f t="shared" si="111"/>
        <v>Idle</v>
      </c>
      <c r="O594" s="3" t="str">
        <f t="shared" si="119"/>
        <v>Idle</v>
      </c>
      <c r="P594" s="2">
        <f t="shared" si="112"/>
        <v>0</v>
      </c>
      <c r="Q594" s="2">
        <f t="shared" si="113"/>
        <v>0</v>
      </c>
      <c r="R594" s="2">
        <f t="shared" si="114"/>
        <v>0</v>
      </c>
      <c r="S594" s="2">
        <f t="shared" si="115"/>
        <v>0</v>
      </c>
      <c r="T594" s="2">
        <f t="shared" si="116"/>
        <v>0</v>
      </c>
      <c r="U594" s="2">
        <f>IF(O594="Reg", R594 * Inputs!$B$7, 0)</f>
        <v>0</v>
      </c>
      <c r="V594" s="2">
        <f>MAX(F594 + P594*Inputs!$B$15 - (Q594/Inputs!$B$16) - U594, 0)</f>
        <v>0</v>
      </c>
    </row>
    <row r="595" spans="1:22" x14ac:dyDescent="0.3">
      <c r="A595" s="1">
        <v>46047.708333333343</v>
      </c>
      <c r="B595" s="2">
        <v>68.625021593577813</v>
      </c>
      <c r="C595" s="2">
        <v>7.4163896859880971</v>
      </c>
      <c r="D595" s="2">
        <f t="shared" si="108"/>
        <v>36.929493260832466</v>
      </c>
      <c r="E595" s="2">
        <f t="shared" si="109"/>
        <v>63.86945404531405</v>
      </c>
      <c r="F595" s="2">
        <f t="shared" si="117"/>
        <v>0</v>
      </c>
      <c r="G595" s="2">
        <f t="shared" si="118"/>
        <v>340</v>
      </c>
      <c r="H595" s="2">
        <f>MIN(Inputs!$B$2, (Inputs!$B$14 - F595)/Inputs!$B$15)</f>
        <v>170</v>
      </c>
      <c r="I595" s="2">
        <f>MAX(MIN(Inputs!$B$2, F595*Inputs!$B$16, Inputs!$B$14*Inputs!$B$4 - G595), 0)</f>
        <v>0</v>
      </c>
      <c r="J595" s="2">
        <f>MAX(MIN(Inputs!$B$2, F595*Inputs!$B$16, (Inputs!$B$14-F595)/Inputs!$B$15)*Inputs!$B$9, 0)</f>
        <v>0</v>
      </c>
      <c r="K595" s="2">
        <f>MAX(E595*Inputs!$B$5 - B595 - Inputs!$B$8, 0) * H595</f>
        <v>0</v>
      </c>
      <c r="L595" s="2">
        <f>IF(B595 &gt;= D595*Inputs!$B$10, MAX(B595 - E595/Inputs!$B$5 - Inputs!$B$8, 0) * I595, 0)</f>
        <v>0</v>
      </c>
      <c r="M595" s="2">
        <f t="shared" si="110"/>
        <v>0</v>
      </c>
      <c r="N595" s="3" t="str">
        <f t="shared" si="111"/>
        <v>Idle</v>
      </c>
      <c r="O595" s="3" t="str">
        <f t="shared" si="119"/>
        <v>Idle</v>
      </c>
      <c r="P595" s="2">
        <f t="shared" si="112"/>
        <v>0</v>
      </c>
      <c r="Q595" s="2">
        <f t="shared" si="113"/>
        <v>0</v>
      </c>
      <c r="R595" s="2">
        <f t="shared" si="114"/>
        <v>0</v>
      </c>
      <c r="S595" s="2">
        <f t="shared" si="115"/>
        <v>0</v>
      </c>
      <c r="T595" s="2">
        <f t="shared" si="116"/>
        <v>0</v>
      </c>
      <c r="U595" s="2">
        <f>IF(O595="Reg", R595 * Inputs!$B$7, 0)</f>
        <v>0</v>
      </c>
      <c r="V595" s="2">
        <f>MAX(F595 + P595*Inputs!$B$15 - (Q595/Inputs!$B$16) - U595, 0)</f>
        <v>0</v>
      </c>
    </row>
    <row r="596" spans="1:22" x14ac:dyDescent="0.3">
      <c r="A596" s="1">
        <v>46047.75</v>
      </c>
      <c r="B596" s="2">
        <v>65.753669853201956</v>
      </c>
      <c r="C596" s="2">
        <v>8.090014077737596</v>
      </c>
      <c r="D596" s="2">
        <f t="shared" si="108"/>
        <v>36.929493260832466</v>
      </c>
      <c r="E596" s="2">
        <f t="shared" si="109"/>
        <v>57.37886814312548</v>
      </c>
      <c r="F596" s="2">
        <f t="shared" si="117"/>
        <v>0</v>
      </c>
      <c r="G596" s="2">
        <f t="shared" si="118"/>
        <v>340</v>
      </c>
      <c r="H596" s="2">
        <f>MIN(Inputs!$B$2, (Inputs!$B$14 - F596)/Inputs!$B$15)</f>
        <v>170</v>
      </c>
      <c r="I596" s="2">
        <f>MAX(MIN(Inputs!$B$2, F596*Inputs!$B$16, Inputs!$B$14*Inputs!$B$4 - G596), 0)</f>
        <v>0</v>
      </c>
      <c r="J596" s="2">
        <f>MAX(MIN(Inputs!$B$2, F596*Inputs!$B$16, (Inputs!$B$14-F596)/Inputs!$B$15)*Inputs!$B$9, 0)</f>
        <v>0</v>
      </c>
      <c r="K596" s="2">
        <f>MAX(E596*Inputs!$B$5 - B596 - Inputs!$B$8, 0) * H596</f>
        <v>0</v>
      </c>
      <c r="L596" s="2">
        <f>IF(B596 &gt;= D596*Inputs!$B$10, MAX(B596 - E596/Inputs!$B$5 - Inputs!$B$8, 0) * I596, 0)</f>
        <v>0</v>
      </c>
      <c r="M596" s="2">
        <f t="shared" si="110"/>
        <v>0</v>
      </c>
      <c r="N596" s="3" t="str">
        <f t="shared" si="111"/>
        <v>Idle</v>
      </c>
      <c r="O596" s="3" t="str">
        <f t="shared" si="119"/>
        <v>Idle</v>
      </c>
      <c r="P596" s="2">
        <f t="shared" si="112"/>
        <v>0</v>
      </c>
      <c r="Q596" s="2">
        <f t="shared" si="113"/>
        <v>0</v>
      </c>
      <c r="R596" s="2">
        <f t="shared" si="114"/>
        <v>0</v>
      </c>
      <c r="S596" s="2">
        <f t="shared" si="115"/>
        <v>0</v>
      </c>
      <c r="T596" s="2">
        <f t="shared" si="116"/>
        <v>0</v>
      </c>
      <c r="U596" s="2">
        <f>IF(O596="Reg", R596 * Inputs!$B$7, 0)</f>
        <v>0</v>
      </c>
      <c r="V596" s="2">
        <f>MAX(F596 + P596*Inputs!$B$15 - (Q596/Inputs!$B$16) - U596, 0)</f>
        <v>0</v>
      </c>
    </row>
    <row r="597" spans="1:22" x14ac:dyDescent="0.3">
      <c r="A597" s="1">
        <v>46047.791666666657</v>
      </c>
      <c r="B597" s="2">
        <v>67.561481453931265</v>
      </c>
      <c r="C597" s="2">
        <v>14.10995197113664</v>
      </c>
      <c r="D597" s="2">
        <f t="shared" si="108"/>
        <v>36.929493260832466</v>
      </c>
      <c r="E597" s="2">
        <f t="shared" si="109"/>
        <v>51.452746971153438</v>
      </c>
      <c r="F597" s="2">
        <f t="shared" si="117"/>
        <v>0</v>
      </c>
      <c r="G597" s="2">
        <f t="shared" si="118"/>
        <v>340</v>
      </c>
      <c r="H597" s="2">
        <f>MIN(Inputs!$B$2, (Inputs!$B$14 - F597)/Inputs!$B$15)</f>
        <v>170</v>
      </c>
      <c r="I597" s="2">
        <f>MAX(MIN(Inputs!$B$2, F597*Inputs!$B$16, Inputs!$B$14*Inputs!$B$4 - G597), 0)</f>
        <v>0</v>
      </c>
      <c r="J597" s="2">
        <f>MAX(MIN(Inputs!$B$2, F597*Inputs!$B$16, (Inputs!$B$14-F597)/Inputs!$B$15)*Inputs!$B$9, 0)</f>
        <v>0</v>
      </c>
      <c r="K597" s="2">
        <f>MAX(E597*Inputs!$B$5 - B597 - Inputs!$B$8, 0) * H597</f>
        <v>0</v>
      </c>
      <c r="L597" s="2">
        <f>IF(B597 &gt;= D597*Inputs!$B$10, MAX(B597 - E597/Inputs!$B$5 - Inputs!$B$8, 0) * I597, 0)</f>
        <v>0</v>
      </c>
      <c r="M597" s="2">
        <f t="shared" si="110"/>
        <v>0</v>
      </c>
      <c r="N597" s="3" t="str">
        <f t="shared" si="111"/>
        <v>Idle</v>
      </c>
      <c r="O597" s="3" t="str">
        <f t="shared" si="119"/>
        <v>Idle</v>
      </c>
      <c r="P597" s="2">
        <f t="shared" si="112"/>
        <v>0</v>
      </c>
      <c r="Q597" s="2">
        <f t="shared" si="113"/>
        <v>0</v>
      </c>
      <c r="R597" s="2">
        <f t="shared" si="114"/>
        <v>0</v>
      </c>
      <c r="S597" s="2">
        <f t="shared" si="115"/>
        <v>0</v>
      </c>
      <c r="T597" s="2">
        <f t="shared" si="116"/>
        <v>0</v>
      </c>
      <c r="U597" s="2">
        <f>IF(O597="Reg", R597 * Inputs!$B$7, 0)</f>
        <v>0</v>
      </c>
      <c r="V597" s="2">
        <f>MAX(F597 + P597*Inputs!$B$15 - (Q597/Inputs!$B$16) - U597, 0)</f>
        <v>0</v>
      </c>
    </row>
    <row r="598" spans="1:22" x14ac:dyDescent="0.3">
      <c r="A598" s="1">
        <v>46047.833333333343</v>
      </c>
      <c r="B598" s="2">
        <v>65.999679222171508</v>
      </c>
      <c r="C598" s="2">
        <v>14.84717915970918</v>
      </c>
      <c r="D598" s="2">
        <f t="shared" si="108"/>
        <v>36.929493260832466</v>
      </c>
      <c r="E598" s="2">
        <f t="shared" si="109"/>
        <v>44.606822108385181</v>
      </c>
      <c r="F598" s="2">
        <f t="shared" si="117"/>
        <v>0</v>
      </c>
      <c r="G598" s="2">
        <f t="shared" si="118"/>
        <v>340</v>
      </c>
      <c r="H598" s="2">
        <f>MIN(Inputs!$B$2, (Inputs!$B$14 - F598)/Inputs!$B$15)</f>
        <v>170</v>
      </c>
      <c r="I598" s="2">
        <f>MAX(MIN(Inputs!$B$2, F598*Inputs!$B$16, Inputs!$B$14*Inputs!$B$4 - G598), 0)</f>
        <v>0</v>
      </c>
      <c r="J598" s="2">
        <f>MAX(MIN(Inputs!$B$2, F598*Inputs!$B$16, (Inputs!$B$14-F598)/Inputs!$B$15)*Inputs!$B$9, 0)</f>
        <v>0</v>
      </c>
      <c r="K598" s="2">
        <f>MAX(E598*Inputs!$B$5 - B598 - Inputs!$B$8, 0) * H598</f>
        <v>0</v>
      </c>
      <c r="L598" s="2">
        <f>IF(B598 &gt;= D598*Inputs!$B$10, MAX(B598 - E598/Inputs!$B$5 - Inputs!$B$8, 0) * I598, 0)</f>
        <v>0</v>
      </c>
      <c r="M598" s="2">
        <f t="shared" si="110"/>
        <v>0</v>
      </c>
      <c r="N598" s="3" t="str">
        <f t="shared" si="111"/>
        <v>Idle</v>
      </c>
      <c r="O598" s="3" t="str">
        <f t="shared" si="119"/>
        <v>Idle</v>
      </c>
      <c r="P598" s="2">
        <f t="shared" si="112"/>
        <v>0</v>
      </c>
      <c r="Q598" s="2">
        <f t="shared" si="113"/>
        <v>0</v>
      </c>
      <c r="R598" s="2">
        <f t="shared" si="114"/>
        <v>0</v>
      </c>
      <c r="S598" s="2">
        <f t="shared" si="115"/>
        <v>0</v>
      </c>
      <c r="T598" s="2">
        <f t="shared" si="116"/>
        <v>0</v>
      </c>
      <c r="U598" s="2">
        <f>IF(O598="Reg", R598 * Inputs!$B$7, 0)</f>
        <v>0</v>
      </c>
      <c r="V598" s="2">
        <f>MAX(F598 + P598*Inputs!$B$15 - (Q598/Inputs!$B$16) - U598, 0)</f>
        <v>0</v>
      </c>
    </row>
    <row r="599" spans="1:22" x14ac:dyDescent="0.3">
      <c r="A599" s="1">
        <v>46047.875</v>
      </c>
      <c r="B599" s="2">
        <v>67.917872183674675</v>
      </c>
      <c r="C599" s="2">
        <v>16.245766953635389</v>
      </c>
      <c r="D599" s="2">
        <f t="shared" si="108"/>
        <v>36.929493260832466</v>
      </c>
      <c r="E599" s="2">
        <f t="shared" si="109"/>
        <v>35.905889594382217</v>
      </c>
      <c r="F599" s="2">
        <f t="shared" si="117"/>
        <v>0</v>
      </c>
      <c r="G599" s="2">
        <f t="shared" si="118"/>
        <v>340</v>
      </c>
      <c r="H599" s="2">
        <f>MIN(Inputs!$B$2, (Inputs!$B$14 - F599)/Inputs!$B$15)</f>
        <v>170</v>
      </c>
      <c r="I599" s="2">
        <f>MAX(MIN(Inputs!$B$2, F599*Inputs!$B$16, Inputs!$B$14*Inputs!$B$4 - G599), 0)</f>
        <v>0</v>
      </c>
      <c r="J599" s="2">
        <f>MAX(MIN(Inputs!$B$2, F599*Inputs!$B$16, (Inputs!$B$14-F599)/Inputs!$B$15)*Inputs!$B$9, 0)</f>
        <v>0</v>
      </c>
      <c r="K599" s="2">
        <f>MAX(E599*Inputs!$B$5 - B599 - Inputs!$B$8, 0) * H599</f>
        <v>0</v>
      </c>
      <c r="L599" s="2">
        <f>IF(B599 &gt;= D599*Inputs!$B$10, MAX(B599 - E599/Inputs!$B$5 - Inputs!$B$8, 0) * I599, 0)</f>
        <v>0</v>
      </c>
      <c r="M599" s="2">
        <f t="shared" si="110"/>
        <v>0</v>
      </c>
      <c r="N599" s="3" t="str">
        <f t="shared" si="111"/>
        <v>Idle</v>
      </c>
      <c r="O599" s="3" t="str">
        <f t="shared" si="119"/>
        <v>Idle</v>
      </c>
      <c r="P599" s="2">
        <f t="shared" si="112"/>
        <v>0</v>
      </c>
      <c r="Q599" s="2">
        <f t="shared" si="113"/>
        <v>0</v>
      </c>
      <c r="R599" s="2">
        <f t="shared" si="114"/>
        <v>0</v>
      </c>
      <c r="S599" s="2">
        <f t="shared" si="115"/>
        <v>0</v>
      </c>
      <c r="T599" s="2">
        <f t="shared" si="116"/>
        <v>0</v>
      </c>
      <c r="U599" s="2">
        <f>IF(O599="Reg", R599 * Inputs!$B$7, 0)</f>
        <v>0</v>
      </c>
      <c r="V599" s="2">
        <f>MAX(F599 + P599*Inputs!$B$15 - (Q599/Inputs!$B$16) - U599, 0)</f>
        <v>0</v>
      </c>
    </row>
    <row r="600" spans="1:22" x14ac:dyDescent="0.3">
      <c r="A600" s="1">
        <v>46047.916666666657</v>
      </c>
      <c r="B600" s="2">
        <v>47.358999965327079</v>
      </c>
      <c r="C600" s="2">
        <v>2.567517454124506</v>
      </c>
      <c r="D600" s="2">
        <f t="shared" si="108"/>
        <v>36.929493260832466</v>
      </c>
      <c r="E600" s="2">
        <f t="shared" si="109"/>
        <v>40.961186614750027</v>
      </c>
      <c r="F600" s="2">
        <f t="shared" si="117"/>
        <v>0</v>
      </c>
      <c r="G600" s="2">
        <f t="shared" si="118"/>
        <v>340</v>
      </c>
      <c r="H600" s="2">
        <f>MIN(Inputs!$B$2, (Inputs!$B$14 - F600)/Inputs!$B$15)</f>
        <v>170</v>
      </c>
      <c r="I600" s="2">
        <f>MAX(MIN(Inputs!$B$2, F600*Inputs!$B$16, Inputs!$B$14*Inputs!$B$4 - G600), 0)</f>
        <v>0</v>
      </c>
      <c r="J600" s="2">
        <f>MAX(MIN(Inputs!$B$2, F600*Inputs!$B$16, (Inputs!$B$14-F600)/Inputs!$B$15)*Inputs!$B$9, 0)</f>
        <v>0</v>
      </c>
      <c r="K600" s="2">
        <f>MAX(E600*Inputs!$B$5 - B600 - Inputs!$B$8, 0) * H600</f>
        <v>0</v>
      </c>
      <c r="L600" s="2">
        <f>IF(B600 &gt;= D600*Inputs!$B$10, MAX(B600 - E600/Inputs!$B$5 - Inputs!$B$8, 0) * I600, 0)</f>
        <v>0</v>
      </c>
      <c r="M600" s="2">
        <f t="shared" si="110"/>
        <v>0</v>
      </c>
      <c r="N600" s="3" t="str">
        <f t="shared" si="111"/>
        <v>Idle</v>
      </c>
      <c r="O600" s="3" t="str">
        <f t="shared" si="119"/>
        <v>Idle</v>
      </c>
      <c r="P600" s="2">
        <f t="shared" si="112"/>
        <v>0</v>
      </c>
      <c r="Q600" s="2">
        <f t="shared" si="113"/>
        <v>0</v>
      </c>
      <c r="R600" s="2">
        <f t="shared" si="114"/>
        <v>0</v>
      </c>
      <c r="S600" s="2">
        <f t="shared" si="115"/>
        <v>0</v>
      </c>
      <c r="T600" s="2">
        <f t="shared" si="116"/>
        <v>0</v>
      </c>
      <c r="U600" s="2">
        <f>IF(O600="Reg", R600 * Inputs!$B$7, 0)</f>
        <v>0</v>
      </c>
      <c r="V600" s="2">
        <f>MAX(F600 + P600*Inputs!$B$15 - (Q600/Inputs!$B$16) - U600, 0)</f>
        <v>0</v>
      </c>
    </row>
    <row r="601" spans="1:22" x14ac:dyDescent="0.3">
      <c r="A601" s="1">
        <v>46047.958333333343</v>
      </c>
      <c r="B601" s="2">
        <v>29.681506180446359</v>
      </c>
      <c r="C601" s="2">
        <v>7.1901904372638707</v>
      </c>
      <c r="D601" s="2">
        <f t="shared" si="108"/>
        <v>36.929493260832466</v>
      </c>
      <c r="E601" s="2">
        <f t="shared" si="109"/>
        <v>33.068019953862184</v>
      </c>
      <c r="F601" s="2">
        <f t="shared" si="117"/>
        <v>0</v>
      </c>
      <c r="G601" s="2">
        <f t="shared" si="118"/>
        <v>340</v>
      </c>
      <c r="H601" s="2">
        <f>MIN(Inputs!$B$2, (Inputs!$B$14 - F601)/Inputs!$B$15)</f>
        <v>170</v>
      </c>
      <c r="I601" s="2">
        <f>MAX(MIN(Inputs!$B$2, F601*Inputs!$B$16, Inputs!$B$14*Inputs!$B$4 - G601), 0)</f>
        <v>0</v>
      </c>
      <c r="J601" s="2">
        <f>MAX(MIN(Inputs!$B$2, F601*Inputs!$B$16, (Inputs!$B$14-F601)/Inputs!$B$15)*Inputs!$B$9, 0)</f>
        <v>0</v>
      </c>
      <c r="K601" s="2">
        <f>MAX(E601*Inputs!$B$5 - B601 - Inputs!$B$8, 0) * H601</f>
        <v>0</v>
      </c>
      <c r="L601" s="2">
        <f>IF(B601 &gt;= D601*Inputs!$B$10, MAX(B601 - E601/Inputs!$B$5 - Inputs!$B$8, 0) * I601, 0)</f>
        <v>0</v>
      </c>
      <c r="M601" s="2">
        <f t="shared" si="110"/>
        <v>0</v>
      </c>
      <c r="N601" s="3" t="str">
        <f t="shared" si="111"/>
        <v>Idle</v>
      </c>
      <c r="O601" s="3" t="str">
        <f t="shared" si="119"/>
        <v>Idle</v>
      </c>
      <c r="P601" s="2">
        <f t="shared" si="112"/>
        <v>0</v>
      </c>
      <c r="Q601" s="2">
        <f t="shared" si="113"/>
        <v>0</v>
      </c>
      <c r="R601" s="2">
        <f t="shared" si="114"/>
        <v>0</v>
      </c>
      <c r="S601" s="2">
        <f t="shared" si="115"/>
        <v>0</v>
      </c>
      <c r="T601" s="2">
        <f t="shared" si="116"/>
        <v>0</v>
      </c>
      <c r="U601" s="2">
        <f>IF(O601="Reg", R601 * Inputs!$B$7, 0)</f>
        <v>0</v>
      </c>
      <c r="V601" s="2">
        <f>MAX(F601 + P601*Inputs!$B$15 - (Q601/Inputs!$B$16) - U601, 0)</f>
        <v>0</v>
      </c>
    </row>
    <row r="602" spans="1:22" x14ac:dyDescent="0.3">
      <c r="A602" s="1">
        <v>46048</v>
      </c>
      <c r="B602" s="2">
        <v>30.19694282136976</v>
      </c>
      <c r="C602" s="2">
        <v>17.945930351590711</v>
      </c>
      <c r="D602" s="2">
        <f t="shared" si="108"/>
        <v>40.602723827548836</v>
      </c>
      <c r="E602" s="2">
        <f t="shared" si="109"/>
        <v>28.121102257121123</v>
      </c>
      <c r="F602" s="2">
        <f t="shared" si="117"/>
        <v>0</v>
      </c>
      <c r="G602" s="2">
        <f t="shared" si="118"/>
        <v>0</v>
      </c>
      <c r="H602" s="2">
        <f>MIN(Inputs!$B$2, (Inputs!$B$14 - F602)/Inputs!$B$15)</f>
        <v>170</v>
      </c>
      <c r="I602" s="2">
        <f>MAX(MIN(Inputs!$B$2, F602*Inputs!$B$16, Inputs!$B$14*Inputs!$B$4 - G602), 0)</f>
        <v>0</v>
      </c>
      <c r="J602" s="2">
        <f>MAX(MIN(Inputs!$B$2, F602*Inputs!$B$16, (Inputs!$B$14-F602)/Inputs!$B$15)*Inputs!$B$9, 0)</f>
        <v>0</v>
      </c>
      <c r="K602" s="2">
        <f>MAX(E602*Inputs!$B$5 - B602 - Inputs!$B$8, 0) * H602</f>
        <v>0</v>
      </c>
      <c r="L602" s="2">
        <f>IF(B602 &gt;= D602*Inputs!$B$10, MAX(B602 - E602/Inputs!$B$5 - Inputs!$B$8, 0) * I602, 0)</f>
        <v>0</v>
      </c>
      <c r="M602" s="2">
        <f t="shared" si="110"/>
        <v>0</v>
      </c>
      <c r="N602" s="3" t="str">
        <f t="shared" si="111"/>
        <v>Idle</v>
      </c>
      <c r="O602" s="3" t="str">
        <f t="shared" si="119"/>
        <v>Idle</v>
      </c>
      <c r="P602" s="2">
        <f t="shared" si="112"/>
        <v>0</v>
      </c>
      <c r="Q602" s="2">
        <f t="shared" si="113"/>
        <v>0</v>
      </c>
      <c r="R602" s="2">
        <f t="shared" si="114"/>
        <v>0</v>
      </c>
      <c r="S602" s="2">
        <f t="shared" si="115"/>
        <v>0</v>
      </c>
      <c r="T602" s="2">
        <f t="shared" si="116"/>
        <v>0</v>
      </c>
      <c r="U602" s="2">
        <f>IF(O602="Reg", R602 * Inputs!$B$7, 0)</f>
        <v>0</v>
      </c>
      <c r="V602" s="2">
        <f>MAX(F602 + P602*Inputs!$B$15 - (Q602/Inputs!$B$16) - U602, 0)</f>
        <v>0</v>
      </c>
    </row>
    <row r="603" spans="1:22" x14ac:dyDescent="0.3">
      <c r="A603" s="1">
        <v>46048.041666666657</v>
      </c>
      <c r="B603" s="2">
        <v>26.485932277321702</v>
      </c>
      <c r="C603" s="2">
        <v>8.3674840170080316</v>
      </c>
      <c r="D603" s="2">
        <f t="shared" si="108"/>
        <v>40.602723827548836</v>
      </c>
      <c r="E603" s="2">
        <f t="shared" si="109"/>
        <v>23.088278453559496</v>
      </c>
      <c r="F603" s="2">
        <f t="shared" si="117"/>
        <v>0</v>
      </c>
      <c r="G603" s="2">
        <f t="shared" si="118"/>
        <v>0</v>
      </c>
      <c r="H603" s="2">
        <f>MIN(Inputs!$B$2, (Inputs!$B$14 - F603)/Inputs!$B$15)</f>
        <v>170</v>
      </c>
      <c r="I603" s="2">
        <f>MAX(MIN(Inputs!$B$2, F603*Inputs!$B$16, Inputs!$B$14*Inputs!$B$4 - G603), 0)</f>
        <v>0</v>
      </c>
      <c r="J603" s="2">
        <f>MAX(MIN(Inputs!$B$2, F603*Inputs!$B$16, (Inputs!$B$14-F603)/Inputs!$B$15)*Inputs!$B$9, 0)</f>
        <v>0</v>
      </c>
      <c r="K603" s="2">
        <f>MAX(E603*Inputs!$B$5 - B603 - Inputs!$B$8, 0) * H603</f>
        <v>0</v>
      </c>
      <c r="L603" s="2">
        <f>IF(B603 &gt;= D603*Inputs!$B$10, MAX(B603 - E603/Inputs!$B$5 - Inputs!$B$8, 0) * I603, 0)</f>
        <v>0</v>
      </c>
      <c r="M603" s="2">
        <f t="shared" si="110"/>
        <v>0</v>
      </c>
      <c r="N603" s="3" t="str">
        <f t="shared" si="111"/>
        <v>Idle</v>
      </c>
      <c r="O603" s="3" t="str">
        <f t="shared" si="119"/>
        <v>Idle</v>
      </c>
      <c r="P603" s="2">
        <f t="shared" si="112"/>
        <v>0</v>
      </c>
      <c r="Q603" s="2">
        <f t="shared" si="113"/>
        <v>0</v>
      </c>
      <c r="R603" s="2">
        <f t="shared" si="114"/>
        <v>0</v>
      </c>
      <c r="S603" s="2">
        <f t="shared" si="115"/>
        <v>0</v>
      </c>
      <c r="T603" s="2">
        <f t="shared" si="116"/>
        <v>0</v>
      </c>
      <c r="U603" s="2">
        <f>IF(O603="Reg", R603 * Inputs!$B$7, 0)</f>
        <v>0</v>
      </c>
      <c r="V603" s="2">
        <f>MAX(F603 + P603*Inputs!$B$15 - (Q603/Inputs!$B$16) - U603, 0)</f>
        <v>0</v>
      </c>
    </row>
    <row r="604" spans="1:22" x14ac:dyDescent="0.3">
      <c r="A604" s="1">
        <v>46048.083333333343</v>
      </c>
      <c r="B604" s="2">
        <v>13.794084138153741</v>
      </c>
      <c r="C604" s="2">
        <v>14.0288449892267</v>
      </c>
      <c r="D604" s="2">
        <f t="shared" si="108"/>
        <v>40.602723827548836</v>
      </c>
      <c r="E604" s="2">
        <f t="shared" si="109"/>
        <v>38.113154288825058</v>
      </c>
      <c r="F604" s="2">
        <f t="shared" si="117"/>
        <v>0</v>
      </c>
      <c r="G604" s="2">
        <f t="shared" si="118"/>
        <v>0</v>
      </c>
      <c r="H604" s="2">
        <f>MIN(Inputs!$B$2, (Inputs!$B$14 - F604)/Inputs!$B$15)</f>
        <v>170</v>
      </c>
      <c r="I604" s="2">
        <f>MAX(MIN(Inputs!$B$2, F604*Inputs!$B$16, Inputs!$B$14*Inputs!$B$4 - G604), 0)</f>
        <v>0</v>
      </c>
      <c r="J604" s="2">
        <f>MAX(MIN(Inputs!$B$2, F604*Inputs!$B$16, (Inputs!$B$14-F604)/Inputs!$B$15)*Inputs!$B$9, 0)</f>
        <v>0</v>
      </c>
      <c r="K604" s="2">
        <f>MAX(E604*Inputs!$B$5 - B604 - Inputs!$B$8, 0) * H604</f>
        <v>0</v>
      </c>
      <c r="L604" s="2">
        <f>IF(B604 &gt;= D604*Inputs!$B$10, MAX(B604 - E604/Inputs!$B$5 - Inputs!$B$8, 0) * I604, 0)</f>
        <v>0</v>
      </c>
      <c r="M604" s="2">
        <f t="shared" si="110"/>
        <v>0</v>
      </c>
      <c r="N604" s="3" t="str">
        <f t="shared" si="111"/>
        <v>Idle</v>
      </c>
      <c r="O604" s="3" t="str">
        <f t="shared" si="119"/>
        <v>Idle</v>
      </c>
      <c r="P604" s="2">
        <f t="shared" si="112"/>
        <v>0</v>
      </c>
      <c r="Q604" s="2">
        <f t="shared" si="113"/>
        <v>0</v>
      </c>
      <c r="R604" s="2">
        <f t="shared" si="114"/>
        <v>0</v>
      </c>
      <c r="S604" s="2">
        <f t="shared" si="115"/>
        <v>0</v>
      </c>
      <c r="T604" s="2">
        <f t="shared" si="116"/>
        <v>0</v>
      </c>
      <c r="U604" s="2">
        <f>IF(O604="Reg", R604 * Inputs!$B$7, 0)</f>
        <v>0</v>
      </c>
      <c r="V604" s="2">
        <f>MAX(F604 + P604*Inputs!$B$15 - (Q604/Inputs!$B$16) - U604, 0)</f>
        <v>0</v>
      </c>
    </row>
    <row r="605" spans="1:22" x14ac:dyDescent="0.3">
      <c r="A605" s="1">
        <v>46048.125</v>
      </c>
      <c r="B605" s="2">
        <v>98.249654305881521</v>
      </c>
      <c r="C605" s="2">
        <v>17.041757025150321</v>
      </c>
      <c r="D605" s="2">
        <f t="shared" si="108"/>
        <v>40.602723827548836</v>
      </c>
      <c r="E605" s="2">
        <f t="shared" si="109"/>
        <v>36.723126019011175</v>
      </c>
      <c r="F605" s="2">
        <f t="shared" si="117"/>
        <v>0</v>
      </c>
      <c r="G605" s="2">
        <f t="shared" si="118"/>
        <v>0</v>
      </c>
      <c r="H605" s="2">
        <f>MIN(Inputs!$B$2, (Inputs!$B$14 - F605)/Inputs!$B$15)</f>
        <v>170</v>
      </c>
      <c r="I605" s="2">
        <f>MAX(MIN(Inputs!$B$2, F605*Inputs!$B$16, Inputs!$B$14*Inputs!$B$4 - G605), 0)</f>
        <v>0</v>
      </c>
      <c r="J605" s="2">
        <f>MAX(MIN(Inputs!$B$2, F605*Inputs!$B$16, (Inputs!$B$14-F605)/Inputs!$B$15)*Inputs!$B$9, 0)</f>
        <v>0</v>
      </c>
      <c r="K605" s="2">
        <f>MAX(E605*Inputs!$B$5 - B605 - Inputs!$B$8, 0) * H605</f>
        <v>0</v>
      </c>
      <c r="L605" s="2">
        <f>IF(B605 &gt;= D605*Inputs!$B$10, MAX(B605 - E605/Inputs!$B$5 - Inputs!$B$8, 0) * I605, 0)</f>
        <v>0</v>
      </c>
      <c r="M605" s="2">
        <f t="shared" si="110"/>
        <v>0</v>
      </c>
      <c r="N605" s="3" t="str">
        <f t="shared" si="111"/>
        <v>Idle</v>
      </c>
      <c r="O605" s="3" t="str">
        <f t="shared" si="119"/>
        <v>Idle</v>
      </c>
      <c r="P605" s="2">
        <f t="shared" si="112"/>
        <v>0</v>
      </c>
      <c r="Q605" s="2">
        <f t="shared" si="113"/>
        <v>0</v>
      </c>
      <c r="R605" s="2">
        <f t="shared" si="114"/>
        <v>0</v>
      </c>
      <c r="S605" s="2">
        <f t="shared" si="115"/>
        <v>0</v>
      </c>
      <c r="T605" s="2">
        <f t="shared" si="116"/>
        <v>0</v>
      </c>
      <c r="U605" s="2">
        <f>IF(O605="Reg", R605 * Inputs!$B$7, 0)</f>
        <v>0</v>
      </c>
      <c r="V605" s="2">
        <f>MAX(F605 + P605*Inputs!$B$15 - (Q605/Inputs!$B$16) - U605, 0)</f>
        <v>0</v>
      </c>
    </row>
    <row r="606" spans="1:22" x14ac:dyDescent="0.3">
      <c r="A606" s="1">
        <v>46048.166666666657</v>
      </c>
      <c r="B606" s="2">
        <v>0</v>
      </c>
      <c r="C606" s="2">
        <v>8.1742618831707183</v>
      </c>
      <c r="D606" s="2">
        <f t="shared" si="108"/>
        <v>40.602723827548836</v>
      </c>
      <c r="E606" s="2">
        <f t="shared" si="109"/>
        <v>20.348183634697588</v>
      </c>
      <c r="F606" s="2">
        <f t="shared" si="117"/>
        <v>0</v>
      </c>
      <c r="G606" s="2">
        <f t="shared" si="118"/>
        <v>0</v>
      </c>
      <c r="H606" s="2">
        <f>MIN(Inputs!$B$2, (Inputs!$B$14 - F606)/Inputs!$B$15)</f>
        <v>170</v>
      </c>
      <c r="I606" s="2">
        <f>MAX(MIN(Inputs!$B$2, F606*Inputs!$B$16, Inputs!$B$14*Inputs!$B$4 - G606), 0)</f>
        <v>0</v>
      </c>
      <c r="J606" s="2">
        <f>MAX(MIN(Inputs!$B$2, F606*Inputs!$B$16, (Inputs!$B$14-F606)/Inputs!$B$15)*Inputs!$B$9, 0)</f>
        <v>0</v>
      </c>
      <c r="K606" s="2">
        <f>MAX(E606*Inputs!$B$5 - B606 - Inputs!$B$8, 0) * H606</f>
        <v>0</v>
      </c>
      <c r="L606" s="2">
        <f>IF(B606 &gt;= D606*Inputs!$B$10, MAX(B606 - E606/Inputs!$B$5 - Inputs!$B$8, 0) * I606, 0)</f>
        <v>0</v>
      </c>
      <c r="M606" s="2">
        <f t="shared" si="110"/>
        <v>0</v>
      </c>
      <c r="N606" s="3" t="str">
        <f t="shared" si="111"/>
        <v>Idle</v>
      </c>
      <c r="O606" s="3" t="str">
        <f t="shared" si="119"/>
        <v>Idle</v>
      </c>
      <c r="P606" s="2">
        <f t="shared" si="112"/>
        <v>0</v>
      </c>
      <c r="Q606" s="2">
        <f t="shared" si="113"/>
        <v>0</v>
      </c>
      <c r="R606" s="2">
        <f t="shared" si="114"/>
        <v>0</v>
      </c>
      <c r="S606" s="2">
        <f t="shared" si="115"/>
        <v>0</v>
      </c>
      <c r="T606" s="2">
        <f t="shared" si="116"/>
        <v>0</v>
      </c>
      <c r="U606" s="2">
        <f>IF(O606="Reg", R606 * Inputs!$B$7, 0)</f>
        <v>0</v>
      </c>
      <c r="V606" s="2">
        <f>MAX(F606 + P606*Inputs!$B$15 - (Q606/Inputs!$B$16) - U606, 0)</f>
        <v>0</v>
      </c>
    </row>
    <row r="607" spans="1:22" x14ac:dyDescent="0.3">
      <c r="A607" s="1">
        <v>46048.208333333343</v>
      </c>
      <c r="B607" s="2">
        <v>0</v>
      </c>
      <c r="C607" s="2">
        <v>12.32491812833327</v>
      </c>
      <c r="D607" s="2">
        <f t="shared" si="108"/>
        <v>40.602723827548836</v>
      </c>
      <c r="E607" s="2">
        <f t="shared" si="109"/>
        <v>21.202663121098158</v>
      </c>
      <c r="F607" s="2">
        <f t="shared" si="117"/>
        <v>0</v>
      </c>
      <c r="G607" s="2">
        <f t="shared" si="118"/>
        <v>0</v>
      </c>
      <c r="H607" s="2">
        <f>MIN(Inputs!$B$2, (Inputs!$B$14 - F607)/Inputs!$B$15)</f>
        <v>170</v>
      </c>
      <c r="I607" s="2">
        <f>MAX(MIN(Inputs!$B$2, F607*Inputs!$B$16, Inputs!$B$14*Inputs!$B$4 - G607), 0)</f>
        <v>0</v>
      </c>
      <c r="J607" s="2">
        <f>MAX(MIN(Inputs!$B$2, F607*Inputs!$B$16, (Inputs!$B$14-F607)/Inputs!$B$15)*Inputs!$B$9, 0)</f>
        <v>0</v>
      </c>
      <c r="K607" s="2">
        <f>MAX(E607*Inputs!$B$5 - B607 - Inputs!$B$8, 0) * H607</f>
        <v>0</v>
      </c>
      <c r="L607" s="2">
        <f>IF(B607 &gt;= D607*Inputs!$B$10, MAX(B607 - E607/Inputs!$B$5 - Inputs!$B$8, 0) * I607, 0)</f>
        <v>0</v>
      </c>
      <c r="M607" s="2">
        <f t="shared" si="110"/>
        <v>0</v>
      </c>
      <c r="N607" s="3" t="str">
        <f t="shared" si="111"/>
        <v>Idle</v>
      </c>
      <c r="O607" s="3" t="str">
        <f t="shared" si="119"/>
        <v>Idle</v>
      </c>
      <c r="P607" s="2">
        <f t="shared" si="112"/>
        <v>0</v>
      </c>
      <c r="Q607" s="2">
        <f t="shared" si="113"/>
        <v>0</v>
      </c>
      <c r="R607" s="2">
        <f t="shared" si="114"/>
        <v>0</v>
      </c>
      <c r="S607" s="2">
        <f t="shared" si="115"/>
        <v>0</v>
      </c>
      <c r="T607" s="2">
        <f t="shared" si="116"/>
        <v>0</v>
      </c>
      <c r="U607" s="2">
        <f>IF(O607="Reg", R607 * Inputs!$B$7, 0)</f>
        <v>0</v>
      </c>
      <c r="V607" s="2">
        <f>MAX(F607 + P607*Inputs!$B$15 - (Q607/Inputs!$B$16) - U607, 0)</f>
        <v>0</v>
      </c>
    </row>
    <row r="608" spans="1:22" x14ac:dyDescent="0.3">
      <c r="A608" s="1">
        <v>46048.25</v>
      </c>
      <c r="B608" s="2">
        <v>0</v>
      </c>
      <c r="C608" s="2">
        <v>13.205835949517541</v>
      </c>
      <c r="D608" s="2">
        <f t="shared" si="108"/>
        <v>40.602723827548836</v>
      </c>
      <c r="E608" s="2">
        <f t="shared" si="109"/>
        <v>24.890498867075042</v>
      </c>
      <c r="F608" s="2">
        <f t="shared" si="117"/>
        <v>0</v>
      </c>
      <c r="G608" s="2">
        <f t="shared" si="118"/>
        <v>0</v>
      </c>
      <c r="H608" s="2">
        <f>MIN(Inputs!$B$2, (Inputs!$B$14 - F608)/Inputs!$B$15)</f>
        <v>170</v>
      </c>
      <c r="I608" s="2">
        <f>MAX(MIN(Inputs!$B$2, F608*Inputs!$B$16, Inputs!$B$14*Inputs!$B$4 - G608), 0)</f>
        <v>0</v>
      </c>
      <c r="J608" s="2">
        <f>MAX(MIN(Inputs!$B$2, F608*Inputs!$B$16, (Inputs!$B$14-F608)/Inputs!$B$15)*Inputs!$B$9, 0)</f>
        <v>0</v>
      </c>
      <c r="K608" s="2">
        <f>MAX(E608*Inputs!$B$5 - B608 - Inputs!$B$8, 0) * H608</f>
        <v>323.61863051442617</v>
      </c>
      <c r="L608" s="2">
        <f>IF(B608 &gt;= D608*Inputs!$B$10, MAX(B608 - E608/Inputs!$B$5 - Inputs!$B$8, 0) * I608, 0)</f>
        <v>0</v>
      </c>
      <c r="M608" s="2">
        <f t="shared" si="110"/>
        <v>0</v>
      </c>
      <c r="N608" s="3" t="str">
        <f t="shared" si="111"/>
        <v>Charge</v>
      </c>
      <c r="O608" s="3" t="str">
        <f t="shared" si="119"/>
        <v>Charge</v>
      </c>
      <c r="P608" s="2">
        <f t="shared" si="112"/>
        <v>170</v>
      </c>
      <c r="Q608" s="2">
        <f t="shared" si="113"/>
        <v>0</v>
      </c>
      <c r="R608" s="2">
        <f t="shared" si="114"/>
        <v>0</v>
      </c>
      <c r="S608" s="2">
        <f t="shared" si="115"/>
        <v>0</v>
      </c>
      <c r="T608" s="2">
        <f t="shared" si="116"/>
        <v>0</v>
      </c>
      <c r="U608" s="2">
        <f>IF(O608="Reg", R608 * Inputs!$B$7, 0)</f>
        <v>0</v>
      </c>
      <c r="V608" s="2">
        <f>MAX(F608 + P608*Inputs!$B$15 - (Q608/Inputs!$B$16) - U608, 0)</f>
        <v>170</v>
      </c>
    </row>
    <row r="609" spans="1:22" x14ac:dyDescent="0.3">
      <c r="A609" s="1">
        <v>46048.291666666657</v>
      </c>
      <c r="B609" s="2">
        <v>116.63518728891511</v>
      </c>
      <c r="C609" s="2">
        <v>7.9679005671045244</v>
      </c>
      <c r="D609" s="2">
        <f t="shared" si="108"/>
        <v>40.602723827548836</v>
      </c>
      <c r="E609" s="2">
        <f t="shared" si="109"/>
        <v>29.646618870289274</v>
      </c>
      <c r="F609" s="2">
        <f t="shared" si="117"/>
        <v>170</v>
      </c>
      <c r="G609" s="2">
        <f t="shared" si="118"/>
        <v>0</v>
      </c>
      <c r="H609" s="2">
        <f>MIN(Inputs!$B$2, (Inputs!$B$14 - F609)/Inputs!$B$15)</f>
        <v>170</v>
      </c>
      <c r="I609" s="2">
        <f>MAX(MIN(Inputs!$B$2, F609*Inputs!$B$16, Inputs!$B$14*Inputs!$B$4 - G609), 0)</f>
        <v>170</v>
      </c>
      <c r="J609" s="2">
        <f>MAX(MIN(Inputs!$B$2, F609*Inputs!$B$16, (Inputs!$B$14-F609)/Inputs!$B$15)*Inputs!$B$9, 0)</f>
        <v>136</v>
      </c>
      <c r="K609" s="2">
        <f>MAX(E609*Inputs!$B$5 - B609 - Inputs!$B$8, 0) * H609</f>
        <v>0</v>
      </c>
      <c r="L609" s="2">
        <f>IF(B609 &gt;= D609*Inputs!$B$10, MAX(B609 - E609/Inputs!$B$5 - Inputs!$B$8, 0) * I609, 0)</f>
        <v>10700.794102809687</v>
      </c>
      <c r="M609" s="2">
        <f t="shared" si="110"/>
        <v>1083.6344771262154</v>
      </c>
      <c r="N609" s="3" t="str">
        <f t="shared" si="111"/>
        <v>Discharge</v>
      </c>
      <c r="O609" s="3" t="str">
        <f t="shared" si="119"/>
        <v>Charge</v>
      </c>
      <c r="P609" s="2">
        <f t="shared" si="112"/>
        <v>170</v>
      </c>
      <c r="Q609" s="2">
        <f t="shared" si="113"/>
        <v>0</v>
      </c>
      <c r="R609" s="2">
        <f t="shared" si="114"/>
        <v>0</v>
      </c>
      <c r="S609" s="2">
        <f t="shared" si="115"/>
        <v>-19827.981839115568</v>
      </c>
      <c r="T609" s="2">
        <f t="shared" si="116"/>
        <v>0</v>
      </c>
      <c r="U609" s="2">
        <f>IF(O609="Reg", R609 * Inputs!$B$7, 0)</f>
        <v>0</v>
      </c>
      <c r="V609" s="2">
        <f>MAX(F609 + P609*Inputs!$B$15 - (Q609/Inputs!$B$16) - U609, 0)</f>
        <v>340</v>
      </c>
    </row>
    <row r="610" spans="1:22" x14ac:dyDescent="0.3">
      <c r="A610" s="1">
        <v>46048.333333333343</v>
      </c>
      <c r="B610" s="2">
        <v>5.4539145192704206</v>
      </c>
      <c r="C610" s="2">
        <v>9.5294589094225408</v>
      </c>
      <c r="D610" s="2">
        <f t="shared" si="108"/>
        <v>40.602723827548836</v>
      </c>
      <c r="E610" s="2">
        <f t="shared" si="109"/>
        <v>16.570309481175652</v>
      </c>
      <c r="F610" s="2">
        <f t="shared" si="117"/>
        <v>340</v>
      </c>
      <c r="G610" s="2">
        <f t="shared" si="118"/>
        <v>0</v>
      </c>
      <c r="H610" s="2">
        <f>MIN(Inputs!$B$2, (Inputs!$B$14 - F610)/Inputs!$B$15)</f>
        <v>0</v>
      </c>
      <c r="I610" s="2">
        <f>MAX(MIN(Inputs!$B$2, F610*Inputs!$B$16, Inputs!$B$14*Inputs!$B$4 - G610), 0)</f>
        <v>170</v>
      </c>
      <c r="J610" s="2">
        <f>MAX(MIN(Inputs!$B$2, F610*Inputs!$B$16, (Inputs!$B$14-F610)/Inputs!$B$15)*Inputs!$B$9, 0)</f>
        <v>0</v>
      </c>
      <c r="K610" s="2">
        <f>MAX(E610*Inputs!$B$5 - B610 - Inputs!$B$8, 0) * H610</f>
        <v>0</v>
      </c>
      <c r="L610" s="2">
        <f>IF(B610 &gt;= D610*Inputs!$B$10, MAX(B610 - E610/Inputs!$B$5 - Inputs!$B$8, 0) * I610, 0)</f>
        <v>0</v>
      </c>
      <c r="M610" s="2">
        <f t="shared" si="110"/>
        <v>0</v>
      </c>
      <c r="N610" s="3" t="str">
        <f t="shared" si="111"/>
        <v>Idle</v>
      </c>
      <c r="O610" s="3" t="str">
        <f t="shared" si="119"/>
        <v>Idle</v>
      </c>
      <c r="P610" s="2">
        <f t="shared" si="112"/>
        <v>0</v>
      </c>
      <c r="Q610" s="2">
        <f t="shared" si="113"/>
        <v>0</v>
      </c>
      <c r="R610" s="2">
        <f t="shared" si="114"/>
        <v>0</v>
      </c>
      <c r="S610" s="2">
        <f t="shared" si="115"/>
        <v>0</v>
      </c>
      <c r="T610" s="2">
        <f t="shared" si="116"/>
        <v>0</v>
      </c>
      <c r="U610" s="2">
        <f>IF(O610="Reg", R610 * Inputs!$B$7, 0)</f>
        <v>0</v>
      </c>
      <c r="V610" s="2">
        <f>MAX(F610 + P610*Inputs!$B$15 - (Q610/Inputs!$B$16) - U610, 0)</f>
        <v>340</v>
      </c>
    </row>
    <row r="611" spans="1:22" x14ac:dyDescent="0.3">
      <c r="A611" s="1">
        <v>46048.375</v>
      </c>
      <c r="B611" s="2">
        <v>0</v>
      </c>
      <c r="C611" s="2">
        <v>19.644498581141558</v>
      </c>
      <c r="D611" s="2">
        <f t="shared" si="108"/>
        <v>40.602723827548836</v>
      </c>
      <c r="E611" s="2">
        <f t="shared" si="109"/>
        <v>23.572393222235746</v>
      </c>
      <c r="F611" s="2">
        <f t="shared" si="117"/>
        <v>340</v>
      </c>
      <c r="G611" s="2">
        <f t="shared" si="118"/>
        <v>0</v>
      </c>
      <c r="H611" s="2">
        <f>MIN(Inputs!$B$2, (Inputs!$B$14 - F611)/Inputs!$B$15)</f>
        <v>0</v>
      </c>
      <c r="I611" s="2">
        <f>MAX(MIN(Inputs!$B$2, F611*Inputs!$B$16, Inputs!$B$14*Inputs!$B$4 - G611), 0)</f>
        <v>170</v>
      </c>
      <c r="J611" s="2">
        <f>MAX(MIN(Inputs!$B$2, F611*Inputs!$B$16, (Inputs!$B$14-F611)/Inputs!$B$15)*Inputs!$B$9, 0)</f>
        <v>0</v>
      </c>
      <c r="K611" s="2">
        <f>MAX(E611*Inputs!$B$5 - B611 - Inputs!$B$8, 0) * H611</f>
        <v>0</v>
      </c>
      <c r="L611" s="2">
        <f>IF(B611 &gt;= D611*Inputs!$B$10, MAX(B611 - E611/Inputs!$B$5 - Inputs!$B$8, 0) * I611, 0)</f>
        <v>0</v>
      </c>
      <c r="M611" s="2">
        <f t="shared" si="110"/>
        <v>0</v>
      </c>
      <c r="N611" s="3" t="str">
        <f t="shared" si="111"/>
        <v>Idle</v>
      </c>
      <c r="O611" s="3" t="str">
        <f t="shared" si="119"/>
        <v>Idle</v>
      </c>
      <c r="P611" s="2">
        <f t="shared" si="112"/>
        <v>0</v>
      </c>
      <c r="Q611" s="2">
        <f t="shared" si="113"/>
        <v>0</v>
      </c>
      <c r="R611" s="2">
        <f t="shared" si="114"/>
        <v>0</v>
      </c>
      <c r="S611" s="2">
        <f t="shared" si="115"/>
        <v>0</v>
      </c>
      <c r="T611" s="2">
        <f t="shared" si="116"/>
        <v>0</v>
      </c>
      <c r="U611" s="2">
        <f>IF(O611="Reg", R611 * Inputs!$B$7, 0)</f>
        <v>0</v>
      </c>
      <c r="V611" s="2">
        <f>MAX(F611 + P611*Inputs!$B$15 - (Q611/Inputs!$B$16) - U611, 0)</f>
        <v>340</v>
      </c>
    </row>
    <row r="612" spans="1:22" x14ac:dyDescent="0.3">
      <c r="A612" s="1">
        <v>46048.416666666657</v>
      </c>
      <c r="B612" s="2">
        <v>5.1268769184034158</v>
      </c>
      <c r="C612" s="2">
        <v>14.89282225549996</v>
      </c>
      <c r="D612" s="2">
        <f t="shared" si="108"/>
        <v>40.602723827548836</v>
      </c>
      <c r="E612" s="2">
        <f t="shared" si="109"/>
        <v>33.025332107432938</v>
      </c>
      <c r="F612" s="2">
        <f t="shared" si="117"/>
        <v>340</v>
      </c>
      <c r="G612" s="2">
        <f t="shared" si="118"/>
        <v>0</v>
      </c>
      <c r="H612" s="2">
        <f>MIN(Inputs!$B$2, (Inputs!$B$14 - F612)/Inputs!$B$15)</f>
        <v>0</v>
      </c>
      <c r="I612" s="2">
        <f>MAX(MIN(Inputs!$B$2, F612*Inputs!$B$16, Inputs!$B$14*Inputs!$B$4 - G612), 0)</f>
        <v>170</v>
      </c>
      <c r="J612" s="2">
        <f>MAX(MIN(Inputs!$B$2, F612*Inputs!$B$16, (Inputs!$B$14-F612)/Inputs!$B$15)*Inputs!$B$9, 0)</f>
        <v>0</v>
      </c>
      <c r="K612" s="2">
        <f>MAX(E612*Inputs!$B$5 - B612 - Inputs!$B$8, 0) * H612</f>
        <v>0</v>
      </c>
      <c r="L612" s="2">
        <f>IF(B612 &gt;= D612*Inputs!$B$10, MAX(B612 - E612/Inputs!$B$5 - Inputs!$B$8, 0) * I612, 0)</f>
        <v>0</v>
      </c>
      <c r="M612" s="2">
        <f t="shared" si="110"/>
        <v>0</v>
      </c>
      <c r="N612" s="3" t="str">
        <f t="shared" si="111"/>
        <v>Idle</v>
      </c>
      <c r="O612" s="3" t="str">
        <f t="shared" si="119"/>
        <v>Idle</v>
      </c>
      <c r="P612" s="2">
        <f t="shared" si="112"/>
        <v>0</v>
      </c>
      <c r="Q612" s="2">
        <f t="shared" si="113"/>
        <v>0</v>
      </c>
      <c r="R612" s="2">
        <f t="shared" si="114"/>
        <v>0</v>
      </c>
      <c r="S612" s="2">
        <f t="shared" si="115"/>
        <v>0</v>
      </c>
      <c r="T612" s="2">
        <f t="shared" si="116"/>
        <v>0</v>
      </c>
      <c r="U612" s="2">
        <f>IF(O612="Reg", R612 * Inputs!$B$7, 0)</f>
        <v>0</v>
      </c>
      <c r="V612" s="2">
        <f>MAX(F612 + P612*Inputs!$B$15 - (Q612/Inputs!$B$16) - U612, 0)</f>
        <v>340</v>
      </c>
    </row>
    <row r="613" spans="1:22" x14ac:dyDescent="0.3">
      <c r="A613" s="1">
        <v>46048.458333333343</v>
      </c>
      <c r="B613" s="2">
        <v>22.12701447586133</v>
      </c>
      <c r="C613" s="2">
        <v>8.7407235861520398</v>
      </c>
      <c r="D613" s="2">
        <f t="shared" si="108"/>
        <v>40.602723827548836</v>
      </c>
      <c r="E613" s="2">
        <f t="shared" si="109"/>
        <v>41.823844832019255</v>
      </c>
      <c r="F613" s="2">
        <f t="shared" si="117"/>
        <v>340</v>
      </c>
      <c r="G613" s="2">
        <f t="shared" si="118"/>
        <v>0</v>
      </c>
      <c r="H613" s="2">
        <f>MIN(Inputs!$B$2, (Inputs!$B$14 - F613)/Inputs!$B$15)</f>
        <v>0</v>
      </c>
      <c r="I613" s="2">
        <f>MAX(MIN(Inputs!$B$2, F613*Inputs!$B$16, Inputs!$B$14*Inputs!$B$4 - G613), 0)</f>
        <v>170</v>
      </c>
      <c r="J613" s="2">
        <f>MAX(MIN(Inputs!$B$2, F613*Inputs!$B$16, (Inputs!$B$14-F613)/Inputs!$B$15)*Inputs!$B$9, 0)</f>
        <v>0</v>
      </c>
      <c r="K613" s="2">
        <f>MAX(E613*Inputs!$B$5 - B613 - Inputs!$B$8, 0) * H613</f>
        <v>0</v>
      </c>
      <c r="L613" s="2">
        <f>IF(B613 &gt;= D613*Inputs!$B$10, MAX(B613 - E613/Inputs!$B$5 - Inputs!$B$8, 0) * I613, 0)</f>
        <v>0</v>
      </c>
      <c r="M613" s="2">
        <f t="shared" si="110"/>
        <v>0</v>
      </c>
      <c r="N613" s="3" t="str">
        <f t="shared" si="111"/>
        <v>Idle</v>
      </c>
      <c r="O613" s="3" t="str">
        <f t="shared" si="119"/>
        <v>Idle</v>
      </c>
      <c r="P613" s="2">
        <f t="shared" si="112"/>
        <v>0</v>
      </c>
      <c r="Q613" s="2">
        <f t="shared" si="113"/>
        <v>0</v>
      </c>
      <c r="R613" s="2">
        <f t="shared" si="114"/>
        <v>0</v>
      </c>
      <c r="S613" s="2">
        <f t="shared" si="115"/>
        <v>0</v>
      </c>
      <c r="T613" s="2">
        <f t="shared" si="116"/>
        <v>0</v>
      </c>
      <c r="U613" s="2">
        <f>IF(O613="Reg", R613 * Inputs!$B$7, 0)</f>
        <v>0</v>
      </c>
      <c r="V613" s="2">
        <f>MAX(F613 + P613*Inputs!$B$15 - (Q613/Inputs!$B$16) - U613, 0)</f>
        <v>340</v>
      </c>
    </row>
    <row r="614" spans="1:22" x14ac:dyDescent="0.3">
      <c r="A614" s="1">
        <v>46048.5</v>
      </c>
      <c r="B614" s="2">
        <v>28.536720019285379</v>
      </c>
      <c r="C614" s="2">
        <v>6.9387830709686584</v>
      </c>
      <c r="D614" s="2">
        <f t="shared" si="108"/>
        <v>40.602723827548836</v>
      </c>
      <c r="E614" s="2">
        <f t="shared" si="109"/>
        <v>50.699750740431789</v>
      </c>
      <c r="F614" s="2">
        <f t="shared" si="117"/>
        <v>340</v>
      </c>
      <c r="G614" s="2">
        <f t="shared" si="118"/>
        <v>0</v>
      </c>
      <c r="H614" s="2">
        <f>MIN(Inputs!$B$2, (Inputs!$B$14 - F614)/Inputs!$B$15)</f>
        <v>0</v>
      </c>
      <c r="I614" s="2">
        <f>MAX(MIN(Inputs!$B$2, F614*Inputs!$B$16, Inputs!$B$14*Inputs!$B$4 - G614), 0)</f>
        <v>170</v>
      </c>
      <c r="J614" s="2">
        <f>MAX(MIN(Inputs!$B$2, F614*Inputs!$B$16, (Inputs!$B$14-F614)/Inputs!$B$15)*Inputs!$B$9, 0)</f>
        <v>0</v>
      </c>
      <c r="K614" s="2">
        <f>MAX(E614*Inputs!$B$5 - B614 - Inputs!$B$8, 0) * H614</f>
        <v>0</v>
      </c>
      <c r="L614" s="2">
        <f>IF(B614 &gt;= D614*Inputs!$B$10, MAX(B614 - E614/Inputs!$B$5 - Inputs!$B$8, 0) * I614, 0)</f>
        <v>0</v>
      </c>
      <c r="M614" s="2">
        <f t="shared" si="110"/>
        <v>0</v>
      </c>
      <c r="N614" s="3" t="str">
        <f t="shared" si="111"/>
        <v>Idle</v>
      </c>
      <c r="O614" s="3" t="str">
        <f t="shared" si="119"/>
        <v>Idle</v>
      </c>
      <c r="P614" s="2">
        <f t="shared" si="112"/>
        <v>0</v>
      </c>
      <c r="Q614" s="2">
        <f t="shared" si="113"/>
        <v>0</v>
      </c>
      <c r="R614" s="2">
        <f t="shared" si="114"/>
        <v>0</v>
      </c>
      <c r="S614" s="2">
        <f t="shared" si="115"/>
        <v>0</v>
      </c>
      <c r="T614" s="2">
        <f t="shared" si="116"/>
        <v>0</v>
      </c>
      <c r="U614" s="2">
        <f>IF(O614="Reg", R614 * Inputs!$B$7, 0)</f>
        <v>0</v>
      </c>
      <c r="V614" s="2">
        <f>MAX(F614 + P614*Inputs!$B$15 - (Q614/Inputs!$B$16) - U614, 0)</f>
        <v>340</v>
      </c>
    </row>
    <row r="615" spans="1:22" x14ac:dyDescent="0.3">
      <c r="A615" s="1">
        <v>46048.541666666657</v>
      </c>
      <c r="B615" s="2">
        <v>38.177330954233348</v>
      </c>
      <c r="C615" s="2">
        <v>11.987256564733419</v>
      </c>
      <c r="D615" s="2">
        <f t="shared" si="108"/>
        <v>40.602723827548836</v>
      </c>
      <c r="E615" s="2">
        <f t="shared" si="109"/>
        <v>58.025554852021507</v>
      </c>
      <c r="F615" s="2">
        <f t="shared" si="117"/>
        <v>340</v>
      </c>
      <c r="G615" s="2">
        <f t="shared" si="118"/>
        <v>0</v>
      </c>
      <c r="H615" s="2">
        <f>MIN(Inputs!$B$2, (Inputs!$B$14 - F615)/Inputs!$B$15)</f>
        <v>0</v>
      </c>
      <c r="I615" s="2">
        <f>MAX(MIN(Inputs!$B$2, F615*Inputs!$B$16, Inputs!$B$14*Inputs!$B$4 - G615), 0)</f>
        <v>170</v>
      </c>
      <c r="J615" s="2">
        <f>MAX(MIN(Inputs!$B$2, F615*Inputs!$B$16, (Inputs!$B$14-F615)/Inputs!$B$15)*Inputs!$B$9, 0)</f>
        <v>0</v>
      </c>
      <c r="K615" s="2">
        <f>MAX(E615*Inputs!$B$5 - B615 - Inputs!$B$8, 0) * H615</f>
        <v>0</v>
      </c>
      <c r="L615" s="2">
        <f>IF(B615 &gt;= D615*Inputs!$B$10, MAX(B615 - E615/Inputs!$B$5 - Inputs!$B$8, 0) * I615, 0)</f>
        <v>0</v>
      </c>
      <c r="M615" s="2">
        <f t="shared" si="110"/>
        <v>0</v>
      </c>
      <c r="N615" s="3" t="str">
        <f t="shared" si="111"/>
        <v>Idle</v>
      </c>
      <c r="O615" s="3" t="str">
        <f t="shared" si="119"/>
        <v>Idle</v>
      </c>
      <c r="P615" s="2">
        <f t="shared" si="112"/>
        <v>0</v>
      </c>
      <c r="Q615" s="2">
        <f t="shared" si="113"/>
        <v>0</v>
      </c>
      <c r="R615" s="2">
        <f t="shared" si="114"/>
        <v>0</v>
      </c>
      <c r="S615" s="2">
        <f t="shared" si="115"/>
        <v>0</v>
      </c>
      <c r="T615" s="2">
        <f t="shared" si="116"/>
        <v>0</v>
      </c>
      <c r="U615" s="2">
        <f>IF(O615="Reg", R615 * Inputs!$B$7, 0)</f>
        <v>0</v>
      </c>
      <c r="V615" s="2">
        <f>MAX(F615 + P615*Inputs!$B$15 - (Q615/Inputs!$B$16) - U615, 0)</f>
        <v>340</v>
      </c>
    </row>
    <row r="616" spans="1:22" x14ac:dyDescent="0.3">
      <c r="A616" s="1">
        <v>46048.583333333343</v>
      </c>
      <c r="B616" s="2">
        <v>47.466416965630991</v>
      </c>
      <c r="C616" s="2">
        <v>12.105231206374899</v>
      </c>
      <c r="D616" s="2">
        <f t="shared" si="108"/>
        <v>40.602723827548836</v>
      </c>
      <c r="E616" s="2">
        <f t="shared" si="109"/>
        <v>62.497613941497384</v>
      </c>
      <c r="F616" s="2">
        <f t="shared" si="117"/>
        <v>340</v>
      </c>
      <c r="G616" s="2">
        <f t="shared" si="118"/>
        <v>0</v>
      </c>
      <c r="H616" s="2">
        <f>MIN(Inputs!$B$2, (Inputs!$B$14 - F616)/Inputs!$B$15)</f>
        <v>0</v>
      </c>
      <c r="I616" s="2">
        <f>MAX(MIN(Inputs!$B$2, F616*Inputs!$B$16, Inputs!$B$14*Inputs!$B$4 - G616), 0)</f>
        <v>170</v>
      </c>
      <c r="J616" s="2">
        <f>MAX(MIN(Inputs!$B$2, F616*Inputs!$B$16, (Inputs!$B$14-F616)/Inputs!$B$15)*Inputs!$B$9, 0)</f>
        <v>0</v>
      </c>
      <c r="K616" s="2">
        <f>MAX(E616*Inputs!$B$5 - B616 - Inputs!$B$8, 0) * H616</f>
        <v>0</v>
      </c>
      <c r="L616" s="2">
        <f>IF(B616 &gt;= D616*Inputs!$B$10, MAX(B616 - E616/Inputs!$B$5 - Inputs!$B$8, 0) * I616, 0)</f>
        <v>0</v>
      </c>
      <c r="M616" s="2">
        <f t="shared" si="110"/>
        <v>0</v>
      </c>
      <c r="N616" s="3" t="str">
        <f t="shared" si="111"/>
        <v>Idle</v>
      </c>
      <c r="O616" s="3" t="str">
        <f t="shared" si="119"/>
        <v>Idle</v>
      </c>
      <c r="P616" s="2">
        <f t="shared" si="112"/>
        <v>0</v>
      </c>
      <c r="Q616" s="2">
        <f t="shared" si="113"/>
        <v>0</v>
      </c>
      <c r="R616" s="2">
        <f t="shared" si="114"/>
        <v>0</v>
      </c>
      <c r="S616" s="2">
        <f t="shared" si="115"/>
        <v>0</v>
      </c>
      <c r="T616" s="2">
        <f t="shared" si="116"/>
        <v>0</v>
      </c>
      <c r="U616" s="2">
        <f>IF(O616="Reg", R616 * Inputs!$B$7, 0)</f>
        <v>0</v>
      </c>
      <c r="V616" s="2">
        <f>MAX(F616 + P616*Inputs!$B$15 - (Q616/Inputs!$B$16) - U616, 0)</f>
        <v>340</v>
      </c>
    </row>
    <row r="617" spans="1:22" x14ac:dyDescent="0.3">
      <c r="A617" s="1">
        <v>46048.625</v>
      </c>
      <c r="B617" s="2">
        <v>56.717633311183143</v>
      </c>
      <c r="C617" s="2">
        <v>3.4022277613478349</v>
      </c>
      <c r="D617" s="2">
        <f t="shared" si="108"/>
        <v>40.602723827548836</v>
      </c>
      <c r="E617" s="2">
        <f t="shared" si="109"/>
        <v>64.527266784579453</v>
      </c>
      <c r="F617" s="2">
        <f t="shared" si="117"/>
        <v>340</v>
      </c>
      <c r="G617" s="2">
        <f t="shared" si="118"/>
        <v>0</v>
      </c>
      <c r="H617" s="2">
        <f>MIN(Inputs!$B$2, (Inputs!$B$14 - F617)/Inputs!$B$15)</f>
        <v>0</v>
      </c>
      <c r="I617" s="2">
        <f>MAX(MIN(Inputs!$B$2, F617*Inputs!$B$16, Inputs!$B$14*Inputs!$B$4 - G617), 0)</f>
        <v>170</v>
      </c>
      <c r="J617" s="2">
        <f>MAX(MIN(Inputs!$B$2, F617*Inputs!$B$16, (Inputs!$B$14-F617)/Inputs!$B$15)*Inputs!$B$9, 0)</f>
        <v>0</v>
      </c>
      <c r="K617" s="2">
        <f>MAX(E617*Inputs!$B$5 - B617 - Inputs!$B$8, 0) * H617</f>
        <v>0</v>
      </c>
      <c r="L617" s="2">
        <f>IF(B617 &gt;= D617*Inputs!$B$10, MAX(B617 - E617/Inputs!$B$5 - Inputs!$B$8, 0) * I617, 0)</f>
        <v>0</v>
      </c>
      <c r="M617" s="2">
        <f t="shared" si="110"/>
        <v>0</v>
      </c>
      <c r="N617" s="3" t="str">
        <f t="shared" si="111"/>
        <v>Idle</v>
      </c>
      <c r="O617" s="3" t="str">
        <f t="shared" si="119"/>
        <v>Idle</v>
      </c>
      <c r="P617" s="2">
        <f t="shared" si="112"/>
        <v>0</v>
      </c>
      <c r="Q617" s="2">
        <f t="shared" si="113"/>
        <v>0</v>
      </c>
      <c r="R617" s="2">
        <f t="shared" si="114"/>
        <v>0</v>
      </c>
      <c r="S617" s="2">
        <f t="shared" si="115"/>
        <v>0</v>
      </c>
      <c r="T617" s="2">
        <f t="shared" si="116"/>
        <v>0</v>
      </c>
      <c r="U617" s="2">
        <f>IF(O617="Reg", R617 * Inputs!$B$7, 0)</f>
        <v>0</v>
      </c>
      <c r="V617" s="2">
        <f>MAX(F617 + P617*Inputs!$B$15 - (Q617/Inputs!$B$16) - U617, 0)</f>
        <v>340</v>
      </c>
    </row>
    <row r="618" spans="1:22" x14ac:dyDescent="0.3">
      <c r="A618" s="1">
        <v>46048.666666666657</v>
      </c>
      <c r="B618" s="2">
        <v>57.917953265921348</v>
      </c>
      <c r="C618" s="2">
        <v>2.1515287766590192</v>
      </c>
      <c r="D618" s="2">
        <f t="shared" si="108"/>
        <v>40.602723827548836</v>
      </c>
      <c r="E618" s="2">
        <f t="shared" si="109"/>
        <v>64.389165329476626</v>
      </c>
      <c r="F618" s="2">
        <f t="shared" si="117"/>
        <v>340</v>
      </c>
      <c r="G618" s="2">
        <f t="shared" si="118"/>
        <v>0</v>
      </c>
      <c r="H618" s="2">
        <f>MIN(Inputs!$B$2, (Inputs!$B$14 - F618)/Inputs!$B$15)</f>
        <v>0</v>
      </c>
      <c r="I618" s="2">
        <f>MAX(MIN(Inputs!$B$2, F618*Inputs!$B$16, Inputs!$B$14*Inputs!$B$4 - G618), 0)</f>
        <v>170</v>
      </c>
      <c r="J618" s="2">
        <f>MAX(MIN(Inputs!$B$2, F618*Inputs!$B$16, (Inputs!$B$14-F618)/Inputs!$B$15)*Inputs!$B$9, 0)</f>
        <v>0</v>
      </c>
      <c r="K618" s="2">
        <f>MAX(E618*Inputs!$B$5 - B618 - Inputs!$B$8, 0) * H618</f>
        <v>0</v>
      </c>
      <c r="L618" s="2">
        <f>IF(B618 &gt;= D618*Inputs!$B$10, MAX(B618 - E618/Inputs!$B$5 - Inputs!$B$8, 0) * I618, 0)</f>
        <v>0</v>
      </c>
      <c r="M618" s="2">
        <f t="shared" si="110"/>
        <v>0</v>
      </c>
      <c r="N618" s="3" t="str">
        <f t="shared" si="111"/>
        <v>Idle</v>
      </c>
      <c r="O618" s="3" t="str">
        <f t="shared" si="119"/>
        <v>Idle</v>
      </c>
      <c r="P618" s="2">
        <f t="shared" si="112"/>
        <v>0</v>
      </c>
      <c r="Q618" s="2">
        <f t="shared" si="113"/>
        <v>0</v>
      </c>
      <c r="R618" s="2">
        <f t="shared" si="114"/>
        <v>0</v>
      </c>
      <c r="S618" s="2">
        <f t="shared" si="115"/>
        <v>0</v>
      </c>
      <c r="T618" s="2">
        <f t="shared" si="116"/>
        <v>0</v>
      </c>
      <c r="U618" s="2">
        <f>IF(O618="Reg", R618 * Inputs!$B$7, 0)</f>
        <v>0</v>
      </c>
      <c r="V618" s="2">
        <f>MAX(F618 + P618*Inputs!$B$15 - (Q618/Inputs!$B$16) - U618, 0)</f>
        <v>340</v>
      </c>
    </row>
    <row r="619" spans="1:22" x14ac:dyDescent="0.3">
      <c r="A619" s="1">
        <v>46048.708333333343</v>
      </c>
      <c r="B619" s="2">
        <v>75.38244992633652</v>
      </c>
      <c r="C619" s="2">
        <v>20.71876638565849</v>
      </c>
      <c r="D619" s="2">
        <f t="shared" si="108"/>
        <v>40.602723827548836</v>
      </c>
      <c r="E619" s="2">
        <f t="shared" si="109"/>
        <v>63.79153350826374</v>
      </c>
      <c r="F619" s="2">
        <f t="shared" si="117"/>
        <v>340</v>
      </c>
      <c r="G619" s="2">
        <f t="shared" si="118"/>
        <v>0</v>
      </c>
      <c r="H619" s="2">
        <f>MIN(Inputs!$B$2, (Inputs!$B$14 - F619)/Inputs!$B$15)</f>
        <v>0</v>
      </c>
      <c r="I619" s="2">
        <f>MAX(MIN(Inputs!$B$2, F619*Inputs!$B$16, Inputs!$B$14*Inputs!$B$4 - G619), 0)</f>
        <v>170</v>
      </c>
      <c r="J619" s="2">
        <f>MAX(MIN(Inputs!$B$2, F619*Inputs!$B$16, (Inputs!$B$14-F619)/Inputs!$B$15)*Inputs!$B$9, 0)</f>
        <v>0</v>
      </c>
      <c r="K619" s="2">
        <f>MAX(E619*Inputs!$B$5 - B619 - Inputs!$B$8, 0) * H619</f>
        <v>0</v>
      </c>
      <c r="L619" s="2">
        <f>IF(B619 &gt;= D619*Inputs!$B$10, MAX(B619 - E619/Inputs!$B$5 - Inputs!$B$8, 0) * I619, 0)</f>
        <v>0</v>
      </c>
      <c r="M619" s="2">
        <f t="shared" si="110"/>
        <v>0</v>
      </c>
      <c r="N619" s="3" t="str">
        <f t="shared" si="111"/>
        <v>Idle</v>
      </c>
      <c r="O619" s="3" t="str">
        <f t="shared" si="119"/>
        <v>Idle</v>
      </c>
      <c r="P619" s="2">
        <f t="shared" si="112"/>
        <v>0</v>
      </c>
      <c r="Q619" s="2">
        <f t="shared" si="113"/>
        <v>0</v>
      </c>
      <c r="R619" s="2">
        <f t="shared" si="114"/>
        <v>0</v>
      </c>
      <c r="S619" s="2">
        <f t="shared" si="115"/>
        <v>0</v>
      </c>
      <c r="T619" s="2">
        <f t="shared" si="116"/>
        <v>0</v>
      </c>
      <c r="U619" s="2">
        <f>IF(O619="Reg", R619 * Inputs!$B$7, 0)</f>
        <v>0</v>
      </c>
      <c r="V619" s="2">
        <f>MAX(F619 + P619*Inputs!$B$15 - (Q619/Inputs!$B$16) - U619, 0)</f>
        <v>340</v>
      </c>
    </row>
    <row r="620" spans="1:22" x14ac:dyDescent="0.3">
      <c r="A620" s="1">
        <v>46048.75</v>
      </c>
      <c r="B620" s="2">
        <v>72.49154468882368</v>
      </c>
      <c r="C620" s="2">
        <v>10.17396302943501</v>
      </c>
      <c r="D620" s="2">
        <f t="shared" si="108"/>
        <v>40.602723827548836</v>
      </c>
      <c r="E620" s="2">
        <f t="shared" si="109"/>
        <v>58.699543445567379</v>
      </c>
      <c r="F620" s="2">
        <f t="shared" si="117"/>
        <v>340</v>
      </c>
      <c r="G620" s="2">
        <f t="shared" si="118"/>
        <v>0</v>
      </c>
      <c r="H620" s="2">
        <f>MIN(Inputs!$B$2, (Inputs!$B$14 - F620)/Inputs!$B$15)</f>
        <v>0</v>
      </c>
      <c r="I620" s="2">
        <f>MAX(MIN(Inputs!$B$2, F620*Inputs!$B$16, Inputs!$B$14*Inputs!$B$4 - G620), 0)</f>
        <v>170</v>
      </c>
      <c r="J620" s="2">
        <f>MAX(MIN(Inputs!$B$2, F620*Inputs!$B$16, (Inputs!$B$14-F620)/Inputs!$B$15)*Inputs!$B$9, 0)</f>
        <v>0</v>
      </c>
      <c r="K620" s="2">
        <f>MAX(E620*Inputs!$B$5 - B620 - Inputs!$B$8, 0) * H620</f>
        <v>0</v>
      </c>
      <c r="L620" s="2">
        <f>IF(B620 &gt;= D620*Inputs!$B$10, MAX(B620 - E620/Inputs!$B$5 - Inputs!$B$8, 0) * I620, 0)</f>
        <v>0</v>
      </c>
      <c r="M620" s="2">
        <f t="shared" si="110"/>
        <v>0</v>
      </c>
      <c r="N620" s="3" t="str">
        <f t="shared" si="111"/>
        <v>Idle</v>
      </c>
      <c r="O620" s="3" t="str">
        <f t="shared" si="119"/>
        <v>Idle</v>
      </c>
      <c r="P620" s="2">
        <f t="shared" si="112"/>
        <v>0</v>
      </c>
      <c r="Q620" s="2">
        <f t="shared" si="113"/>
        <v>0</v>
      </c>
      <c r="R620" s="2">
        <f t="shared" si="114"/>
        <v>0</v>
      </c>
      <c r="S620" s="2">
        <f t="shared" si="115"/>
        <v>0</v>
      </c>
      <c r="T620" s="2">
        <f t="shared" si="116"/>
        <v>0</v>
      </c>
      <c r="U620" s="2">
        <f>IF(O620="Reg", R620 * Inputs!$B$7, 0)</f>
        <v>0</v>
      </c>
      <c r="V620" s="2">
        <f>MAX(F620 + P620*Inputs!$B$15 - (Q620/Inputs!$B$16) - U620, 0)</f>
        <v>340</v>
      </c>
    </row>
    <row r="621" spans="1:22" x14ac:dyDescent="0.3">
      <c r="A621" s="1">
        <v>46048.791666666657</v>
      </c>
      <c r="B621" s="2">
        <v>65.009685491088632</v>
      </c>
      <c r="C621" s="2">
        <v>0.93616291805854734</v>
      </c>
      <c r="D621" s="2">
        <f t="shared" si="108"/>
        <v>40.602723827548836</v>
      </c>
      <c r="E621" s="2">
        <f t="shared" si="109"/>
        <v>51.362878312388951</v>
      </c>
      <c r="F621" s="2">
        <f t="shared" si="117"/>
        <v>340</v>
      </c>
      <c r="G621" s="2">
        <f t="shared" si="118"/>
        <v>0</v>
      </c>
      <c r="H621" s="2">
        <f>MIN(Inputs!$B$2, (Inputs!$B$14 - F621)/Inputs!$B$15)</f>
        <v>0</v>
      </c>
      <c r="I621" s="2">
        <f>MAX(MIN(Inputs!$B$2, F621*Inputs!$B$16, Inputs!$B$14*Inputs!$B$4 - G621), 0)</f>
        <v>170</v>
      </c>
      <c r="J621" s="2">
        <f>MAX(MIN(Inputs!$B$2, F621*Inputs!$B$16, (Inputs!$B$14-F621)/Inputs!$B$15)*Inputs!$B$9, 0)</f>
        <v>0</v>
      </c>
      <c r="K621" s="2">
        <f>MAX(E621*Inputs!$B$5 - B621 - Inputs!$B$8, 0) * H621</f>
        <v>0</v>
      </c>
      <c r="L621" s="2">
        <f>IF(B621 &gt;= D621*Inputs!$B$10, MAX(B621 - E621/Inputs!$B$5 - Inputs!$B$8, 0) * I621, 0)</f>
        <v>0</v>
      </c>
      <c r="M621" s="2">
        <f t="shared" si="110"/>
        <v>0</v>
      </c>
      <c r="N621" s="3" t="str">
        <f t="shared" si="111"/>
        <v>Idle</v>
      </c>
      <c r="O621" s="3" t="str">
        <f t="shared" si="119"/>
        <v>Idle</v>
      </c>
      <c r="P621" s="2">
        <f t="shared" si="112"/>
        <v>0</v>
      </c>
      <c r="Q621" s="2">
        <f t="shared" si="113"/>
        <v>0</v>
      </c>
      <c r="R621" s="2">
        <f t="shared" si="114"/>
        <v>0</v>
      </c>
      <c r="S621" s="2">
        <f t="shared" si="115"/>
        <v>0</v>
      </c>
      <c r="T621" s="2">
        <f t="shared" si="116"/>
        <v>0</v>
      </c>
      <c r="U621" s="2">
        <f>IF(O621="Reg", R621 * Inputs!$B$7, 0)</f>
        <v>0</v>
      </c>
      <c r="V621" s="2">
        <f>MAX(F621 + P621*Inputs!$B$15 - (Q621/Inputs!$B$16) - U621, 0)</f>
        <v>340</v>
      </c>
    </row>
    <row r="622" spans="1:22" x14ac:dyDescent="0.3">
      <c r="A622" s="1">
        <v>46048.833333333343</v>
      </c>
      <c r="B622" s="2">
        <v>59.644334024123403</v>
      </c>
      <c r="C622" s="2">
        <v>4.937909665382417</v>
      </c>
      <c r="D622" s="2">
        <f t="shared" si="108"/>
        <v>40.602723827548836</v>
      </c>
      <c r="E622" s="2">
        <f t="shared" si="109"/>
        <v>43.314813491594073</v>
      </c>
      <c r="F622" s="2">
        <f t="shared" si="117"/>
        <v>340</v>
      </c>
      <c r="G622" s="2">
        <f t="shared" si="118"/>
        <v>0</v>
      </c>
      <c r="H622" s="2">
        <f>MIN(Inputs!$B$2, (Inputs!$B$14 - F622)/Inputs!$B$15)</f>
        <v>0</v>
      </c>
      <c r="I622" s="2">
        <f>MAX(MIN(Inputs!$B$2, F622*Inputs!$B$16, Inputs!$B$14*Inputs!$B$4 - G622), 0)</f>
        <v>170</v>
      </c>
      <c r="J622" s="2">
        <f>MAX(MIN(Inputs!$B$2, F622*Inputs!$B$16, (Inputs!$B$14-F622)/Inputs!$B$15)*Inputs!$B$9, 0)</f>
        <v>0</v>
      </c>
      <c r="K622" s="2">
        <f>MAX(E622*Inputs!$B$5 - B622 - Inputs!$B$8, 0) * H622</f>
        <v>0</v>
      </c>
      <c r="L622" s="2">
        <f>IF(B622 &gt;= D622*Inputs!$B$10, MAX(B622 - E622/Inputs!$B$5 - Inputs!$B$8, 0) * I622, 0)</f>
        <v>0</v>
      </c>
      <c r="M622" s="2">
        <f t="shared" si="110"/>
        <v>0</v>
      </c>
      <c r="N622" s="3" t="str">
        <f t="shared" si="111"/>
        <v>Idle</v>
      </c>
      <c r="O622" s="3" t="str">
        <f t="shared" si="119"/>
        <v>Idle</v>
      </c>
      <c r="P622" s="2">
        <f t="shared" si="112"/>
        <v>0</v>
      </c>
      <c r="Q622" s="2">
        <f t="shared" si="113"/>
        <v>0</v>
      </c>
      <c r="R622" s="2">
        <f t="shared" si="114"/>
        <v>0</v>
      </c>
      <c r="S622" s="2">
        <f t="shared" si="115"/>
        <v>0</v>
      </c>
      <c r="T622" s="2">
        <f t="shared" si="116"/>
        <v>0</v>
      </c>
      <c r="U622" s="2">
        <f>IF(O622="Reg", R622 * Inputs!$B$7, 0)</f>
        <v>0</v>
      </c>
      <c r="V622" s="2">
        <f>MAX(F622 + P622*Inputs!$B$15 - (Q622/Inputs!$B$16) - U622, 0)</f>
        <v>340</v>
      </c>
    </row>
    <row r="623" spans="1:22" x14ac:dyDescent="0.3">
      <c r="A623" s="1">
        <v>46048.875</v>
      </c>
      <c r="B623" s="2">
        <v>55.889024580566193</v>
      </c>
      <c r="C623" s="2">
        <v>18.676723467317348</v>
      </c>
      <c r="D623" s="2">
        <f t="shared" si="108"/>
        <v>40.602723827548836</v>
      </c>
      <c r="E623" s="2">
        <f t="shared" si="109"/>
        <v>34.056226512007989</v>
      </c>
      <c r="F623" s="2">
        <f t="shared" si="117"/>
        <v>340</v>
      </c>
      <c r="G623" s="2">
        <f t="shared" si="118"/>
        <v>0</v>
      </c>
      <c r="H623" s="2">
        <f>MIN(Inputs!$B$2, (Inputs!$B$14 - F623)/Inputs!$B$15)</f>
        <v>0</v>
      </c>
      <c r="I623" s="2">
        <f>MAX(MIN(Inputs!$B$2, F623*Inputs!$B$16, Inputs!$B$14*Inputs!$B$4 - G623), 0)</f>
        <v>170</v>
      </c>
      <c r="J623" s="2">
        <f>MAX(MIN(Inputs!$B$2, F623*Inputs!$B$16, (Inputs!$B$14-F623)/Inputs!$B$15)*Inputs!$B$9, 0)</f>
        <v>0</v>
      </c>
      <c r="K623" s="2">
        <f>MAX(E623*Inputs!$B$5 - B623 - Inputs!$B$8, 0) * H623</f>
        <v>0</v>
      </c>
      <c r="L623" s="2">
        <f>IF(B623 &gt;= D623*Inputs!$B$10, MAX(B623 - E623/Inputs!$B$5 - Inputs!$B$8, 0) * I623, 0)</f>
        <v>0</v>
      </c>
      <c r="M623" s="2">
        <f t="shared" si="110"/>
        <v>0</v>
      </c>
      <c r="N623" s="3" t="str">
        <f t="shared" si="111"/>
        <v>Idle</v>
      </c>
      <c r="O623" s="3" t="str">
        <f t="shared" si="119"/>
        <v>Idle</v>
      </c>
      <c r="P623" s="2">
        <f t="shared" si="112"/>
        <v>0</v>
      </c>
      <c r="Q623" s="2">
        <f t="shared" si="113"/>
        <v>0</v>
      </c>
      <c r="R623" s="2">
        <f t="shared" si="114"/>
        <v>0</v>
      </c>
      <c r="S623" s="2">
        <f t="shared" si="115"/>
        <v>0</v>
      </c>
      <c r="T623" s="2">
        <f t="shared" si="116"/>
        <v>0</v>
      </c>
      <c r="U623" s="2">
        <f>IF(O623="Reg", R623 * Inputs!$B$7, 0)</f>
        <v>0</v>
      </c>
      <c r="V623" s="2">
        <f>MAX(F623 + P623*Inputs!$B$15 - (Q623/Inputs!$B$16) - U623, 0)</f>
        <v>340</v>
      </c>
    </row>
    <row r="624" spans="1:22" x14ac:dyDescent="0.3">
      <c r="A624" s="1">
        <v>46048.916666666657</v>
      </c>
      <c r="B624" s="2">
        <v>54.332162338644039</v>
      </c>
      <c r="C624" s="2">
        <v>12.47715405198756</v>
      </c>
      <c r="D624" s="2">
        <f t="shared" si="108"/>
        <v>40.602723827548836</v>
      </c>
      <c r="E624" s="2">
        <f t="shared" si="109"/>
        <v>24.741389081913628</v>
      </c>
      <c r="F624" s="2">
        <f t="shared" si="117"/>
        <v>340</v>
      </c>
      <c r="G624" s="2">
        <f t="shared" si="118"/>
        <v>0</v>
      </c>
      <c r="H624" s="2">
        <f>MIN(Inputs!$B$2, (Inputs!$B$14 - F624)/Inputs!$B$15)</f>
        <v>0</v>
      </c>
      <c r="I624" s="2">
        <f>MAX(MIN(Inputs!$B$2, F624*Inputs!$B$16, Inputs!$B$14*Inputs!$B$4 - G624), 0)</f>
        <v>170</v>
      </c>
      <c r="J624" s="2">
        <f>MAX(MIN(Inputs!$B$2, F624*Inputs!$B$16, (Inputs!$B$14-F624)/Inputs!$B$15)*Inputs!$B$9, 0)</f>
        <v>0</v>
      </c>
      <c r="K624" s="2">
        <f>MAX(E624*Inputs!$B$5 - B624 - Inputs!$B$8, 0) * H624</f>
        <v>0</v>
      </c>
      <c r="L624" s="2">
        <f>IF(B624 &gt;= D624*Inputs!$B$10, MAX(B624 - E624/Inputs!$B$5 - Inputs!$B$8, 0) * I624, 0)</f>
        <v>1056.8810703816266</v>
      </c>
      <c r="M624" s="2">
        <f t="shared" si="110"/>
        <v>0</v>
      </c>
      <c r="N624" s="3" t="str">
        <f t="shared" si="111"/>
        <v>Discharge</v>
      </c>
      <c r="O624" s="3" t="str">
        <f t="shared" si="119"/>
        <v>Discharge</v>
      </c>
      <c r="P624" s="2">
        <f t="shared" si="112"/>
        <v>0</v>
      </c>
      <c r="Q624" s="2">
        <f t="shared" si="113"/>
        <v>170</v>
      </c>
      <c r="R624" s="2">
        <f t="shared" si="114"/>
        <v>0</v>
      </c>
      <c r="S624" s="2">
        <f t="shared" si="115"/>
        <v>9236.4675975694863</v>
      </c>
      <c r="T624" s="2">
        <f t="shared" si="116"/>
        <v>0</v>
      </c>
      <c r="U624" s="2">
        <f>IF(O624="Reg", R624 * Inputs!$B$7, 0)</f>
        <v>0</v>
      </c>
      <c r="V624" s="2">
        <f>MAX(F624 + P624*Inputs!$B$15 - (Q624/Inputs!$B$16) - U624, 0)</f>
        <v>170</v>
      </c>
    </row>
    <row r="625" spans="1:22" x14ac:dyDescent="0.3">
      <c r="A625" s="1">
        <v>46048.958333333343</v>
      </c>
      <c r="B625" s="2">
        <v>44.830509550158332</v>
      </c>
      <c r="C625" s="2">
        <v>8.0334499266342654</v>
      </c>
      <c r="D625" s="2">
        <f t="shared" si="108"/>
        <v>40.602723827548836</v>
      </c>
      <c r="E625" s="2">
        <f t="shared" si="109"/>
        <v>15.686028692139628</v>
      </c>
      <c r="F625" s="2">
        <f t="shared" si="117"/>
        <v>170</v>
      </c>
      <c r="G625" s="2">
        <f t="shared" si="118"/>
        <v>170</v>
      </c>
      <c r="H625" s="2">
        <f>MIN(Inputs!$B$2, (Inputs!$B$14 - F625)/Inputs!$B$15)</f>
        <v>170</v>
      </c>
      <c r="I625" s="2">
        <f>MAX(MIN(Inputs!$B$2, F625*Inputs!$B$16, Inputs!$B$14*Inputs!$B$4 - G625), 0)</f>
        <v>170</v>
      </c>
      <c r="J625" s="2">
        <f>MAX(MIN(Inputs!$B$2, F625*Inputs!$B$16, (Inputs!$B$14-F625)/Inputs!$B$15)*Inputs!$B$9, 0)</f>
        <v>136</v>
      </c>
      <c r="K625" s="2">
        <f>MAX(E625*Inputs!$B$5 - B625 - Inputs!$B$8, 0) * H625</f>
        <v>0</v>
      </c>
      <c r="L625" s="2">
        <f>IF(B625 &gt;= D625*Inputs!$B$10, MAX(B625 - E625/Inputs!$B$5 - Inputs!$B$8, 0) * I625, 0)</f>
        <v>0</v>
      </c>
      <c r="M625" s="2">
        <f t="shared" si="110"/>
        <v>1092.5491900222601</v>
      </c>
      <c r="N625" s="3" t="str">
        <f t="shared" si="111"/>
        <v>Reg</v>
      </c>
      <c r="O625" s="3" t="str">
        <f t="shared" si="119"/>
        <v>Discharge</v>
      </c>
      <c r="P625" s="2">
        <f t="shared" si="112"/>
        <v>0</v>
      </c>
      <c r="Q625" s="2">
        <f t="shared" si="113"/>
        <v>170</v>
      </c>
      <c r="R625" s="2">
        <f t="shared" si="114"/>
        <v>0</v>
      </c>
      <c r="S625" s="2">
        <f t="shared" si="115"/>
        <v>7621.1866235269163</v>
      </c>
      <c r="T625" s="2">
        <f t="shared" si="116"/>
        <v>0</v>
      </c>
      <c r="U625" s="2">
        <f>IF(O625="Reg", R625 * Inputs!$B$7, 0)</f>
        <v>0</v>
      </c>
      <c r="V625" s="2">
        <f>MAX(F625 + P625*Inputs!$B$15 - (Q625/Inputs!$B$16) - U625, 0)</f>
        <v>0</v>
      </c>
    </row>
    <row r="626" spans="1:22" x14ac:dyDescent="0.3">
      <c r="A626" s="1">
        <v>46049</v>
      </c>
      <c r="B626" s="2">
        <v>28.471553889753071</v>
      </c>
      <c r="C626" s="2">
        <v>5.7488044229275879</v>
      </c>
      <c r="D626" s="2">
        <f t="shared" si="108"/>
        <v>30.536903395916553</v>
      </c>
      <c r="E626" s="2">
        <f t="shared" si="109"/>
        <v>8.2142771004465711</v>
      </c>
      <c r="F626" s="2">
        <f t="shared" si="117"/>
        <v>0</v>
      </c>
      <c r="G626" s="2">
        <f t="shared" si="118"/>
        <v>0</v>
      </c>
      <c r="H626" s="2">
        <f>MIN(Inputs!$B$2, (Inputs!$B$14 - F626)/Inputs!$B$15)</f>
        <v>170</v>
      </c>
      <c r="I626" s="2">
        <f>MAX(MIN(Inputs!$B$2, F626*Inputs!$B$16, Inputs!$B$14*Inputs!$B$4 - G626), 0)</f>
        <v>0</v>
      </c>
      <c r="J626" s="2">
        <f>MAX(MIN(Inputs!$B$2, F626*Inputs!$B$16, (Inputs!$B$14-F626)/Inputs!$B$15)*Inputs!$B$9, 0)</f>
        <v>0</v>
      </c>
      <c r="K626" s="2">
        <f>MAX(E626*Inputs!$B$5 - B626 - Inputs!$B$8, 0) * H626</f>
        <v>0</v>
      </c>
      <c r="L626" s="2">
        <f>IF(B626 &gt;= D626*Inputs!$B$10, MAX(B626 - E626/Inputs!$B$5 - Inputs!$B$8, 0) * I626, 0)</f>
        <v>0</v>
      </c>
      <c r="M626" s="2">
        <f t="shared" si="110"/>
        <v>0</v>
      </c>
      <c r="N626" s="3" t="str">
        <f t="shared" si="111"/>
        <v>Idle</v>
      </c>
      <c r="O626" s="3" t="str">
        <f t="shared" si="119"/>
        <v>Idle</v>
      </c>
      <c r="P626" s="2">
        <f t="shared" si="112"/>
        <v>0</v>
      </c>
      <c r="Q626" s="2">
        <f t="shared" si="113"/>
        <v>0</v>
      </c>
      <c r="R626" s="2">
        <f t="shared" si="114"/>
        <v>0</v>
      </c>
      <c r="S626" s="2">
        <f t="shared" si="115"/>
        <v>0</v>
      </c>
      <c r="T626" s="2">
        <f t="shared" si="116"/>
        <v>0</v>
      </c>
      <c r="U626" s="2">
        <f>IF(O626="Reg", R626 * Inputs!$B$7, 0)</f>
        <v>0</v>
      </c>
      <c r="V626" s="2">
        <f>MAX(F626 + P626*Inputs!$B$15 - (Q626/Inputs!$B$16) - U626, 0)</f>
        <v>0</v>
      </c>
    </row>
    <row r="627" spans="1:22" x14ac:dyDescent="0.3">
      <c r="A627" s="1">
        <v>46049.041666666657</v>
      </c>
      <c r="B627" s="2">
        <v>16.72129656631942</v>
      </c>
      <c r="C627" s="2">
        <v>17.435389500526259</v>
      </c>
      <c r="D627" s="2">
        <f t="shared" si="108"/>
        <v>30.536903395916553</v>
      </c>
      <c r="E627" s="2">
        <f t="shared" si="109"/>
        <v>3.469018118821058</v>
      </c>
      <c r="F627" s="2">
        <f t="shared" si="117"/>
        <v>0</v>
      </c>
      <c r="G627" s="2">
        <f t="shared" si="118"/>
        <v>0</v>
      </c>
      <c r="H627" s="2">
        <f>MIN(Inputs!$B$2, (Inputs!$B$14 - F627)/Inputs!$B$15)</f>
        <v>170</v>
      </c>
      <c r="I627" s="2">
        <f>MAX(MIN(Inputs!$B$2, F627*Inputs!$B$16, Inputs!$B$14*Inputs!$B$4 - G627), 0)</f>
        <v>0</v>
      </c>
      <c r="J627" s="2">
        <f>MAX(MIN(Inputs!$B$2, F627*Inputs!$B$16, (Inputs!$B$14-F627)/Inputs!$B$15)*Inputs!$B$9, 0)</f>
        <v>0</v>
      </c>
      <c r="K627" s="2">
        <f>MAX(E627*Inputs!$B$5 - B627 - Inputs!$B$8, 0) * H627</f>
        <v>0</v>
      </c>
      <c r="L627" s="2">
        <f>IF(B627 &gt;= D627*Inputs!$B$10, MAX(B627 - E627/Inputs!$B$5 - Inputs!$B$8, 0) * I627, 0)</f>
        <v>0</v>
      </c>
      <c r="M627" s="2">
        <f t="shared" si="110"/>
        <v>0</v>
      </c>
      <c r="N627" s="3" t="str">
        <f t="shared" si="111"/>
        <v>Idle</v>
      </c>
      <c r="O627" s="3" t="str">
        <f t="shared" si="119"/>
        <v>Idle</v>
      </c>
      <c r="P627" s="2">
        <f t="shared" si="112"/>
        <v>0</v>
      </c>
      <c r="Q627" s="2">
        <f t="shared" si="113"/>
        <v>0</v>
      </c>
      <c r="R627" s="2">
        <f t="shared" si="114"/>
        <v>0</v>
      </c>
      <c r="S627" s="2">
        <f t="shared" si="115"/>
        <v>0</v>
      </c>
      <c r="T627" s="2">
        <f t="shared" si="116"/>
        <v>0</v>
      </c>
      <c r="U627" s="2">
        <f>IF(O627="Reg", R627 * Inputs!$B$7, 0)</f>
        <v>0</v>
      </c>
      <c r="V627" s="2">
        <f>MAX(F627 + P627*Inputs!$B$15 - (Q627/Inputs!$B$16) - U627, 0)</f>
        <v>0</v>
      </c>
    </row>
    <row r="628" spans="1:22" x14ac:dyDescent="0.3">
      <c r="A628" s="1">
        <v>46049.083333333343</v>
      </c>
      <c r="B628" s="2">
        <v>4.0928121466069296</v>
      </c>
      <c r="C628" s="2">
        <v>3.9430675025459161</v>
      </c>
      <c r="D628" s="2">
        <f t="shared" si="108"/>
        <v>30.536903395916553</v>
      </c>
      <c r="E628" s="2">
        <f t="shared" si="109"/>
        <v>0.68213535776782164</v>
      </c>
      <c r="F628" s="2">
        <f t="shared" si="117"/>
        <v>0</v>
      </c>
      <c r="G628" s="2">
        <f t="shared" si="118"/>
        <v>0</v>
      </c>
      <c r="H628" s="2">
        <f>MIN(Inputs!$B$2, (Inputs!$B$14 - F628)/Inputs!$B$15)</f>
        <v>170</v>
      </c>
      <c r="I628" s="2">
        <f>MAX(MIN(Inputs!$B$2, F628*Inputs!$B$16, Inputs!$B$14*Inputs!$B$4 - G628), 0)</f>
        <v>0</v>
      </c>
      <c r="J628" s="2">
        <f>MAX(MIN(Inputs!$B$2, F628*Inputs!$B$16, (Inputs!$B$14-F628)/Inputs!$B$15)*Inputs!$B$9, 0)</f>
        <v>0</v>
      </c>
      <c r="K628" s="2">
        <f>MAX(E628*Inputs!$B$5 - B628 - Inputs!$B$8, 0) * H628</f>
        <v>0</v>
      </c>
      <c r="L628" s="2">
        <f>IF(B628 &gt;= D628*Inputs!$B$10, MAX(B628 - E628/Inputs!$B$5 - Inputs!$B$8, 0) * I628, 0)</f>
        <v>0</v>
      </c>
      <c r="M628" s="2">
        <f t="shared" si="110"/>
        <v>0</v>
      </c>
      <c r="N628" s="3" t="str">
        <f t="shared" si="111"/>
        <v>Idle</v>
      </c>
      <c r="O628" s="3" t="str">
        <f t="shared" si="119"/>
        <v>Idle</v>
      </c>
      <c r="P628" s="2">
        <f t="shared" si="112"/>
        <v>0</v>
      </c>
      <c r="Q628" s="2">
        <f t="shared" si="113"/>
        <v>0</v>
      </c>
      <c r="R628" s="2">
        <f t="shared" si="114"/>
        <v>0</v>
      </c>
      <c r="S628" s="2">
        <f t="shared" si="115"/>
        <v>0</v>
      </c>
      <c r="T628" s="2">
        <f t="shared" si="116"/>
        <v>0</v>
      </c>
      <c r="U628" s="2">
        <f>IF(O628="Reg", R628 * Inputs!$B$7, 0)</f>
        <v>0</v>
      </c>
      <c r="V628" s="2">
        <f>MAX(F628 + P628*Inputs!$B$15 - (Q628/Inputs!$B$16) - U628, 0)</f>
        <v>0</v>
      </c>
    </row>
    <row r="629" spans="1:22" x14ac:dyDescent="0.3">
      <c r="A629" s="1">
        <v>46049.125</v>
      </c>
      <c r="B629" s="2">
        <v>0</v>
      </c>
      <c r="C629" s="2">
        <v>3.3166484862746888</v>
      </c>
      <c r="D629" s="2">
        <f t="shared" si="108"/>
        <v>30.536903395916553</v>
      </c>
      <c r="E629" s="2">
        <f t="shared" si="109"/>
        <v>0</v>
      </c>
      <c r="F629" s="2">
        <f t="shared" si="117"/>
        <v>0</v>
      </c>
      <c r="G629" s="2">
        <f t="shared" si="118"/>
        <v>0</v>
      </c>
      <c r="H629" s="2">
        <f>MIN(Inputs!$B$2, (Inputs!$B$14 - F629)/Inputs!$B$15)</f>
        <v>170</v>
      </c>
      <c r="I629" s="2">
        <f>MAX(MIN(Inputs!$B$2, F629*Inputs!$B$16, Inputs!$B$14*Inputs!$B$4 - G629), 0)</f>
        <v>0</v>
      </c>
      <c r="J629" s="2">
        <f>MAX(MIN(Inputs!$B$2, F629*Inputs!$B$16, (Inputs!$B$14-F629)/Inputs!$B$15)*Inputs!$B$9, 0)</f>
        <v>0</v>
      </c>
      <c r="K629" s="2">
        <f>MAX(E629*Inputs!$B$5 - B629 - Inputs!$B$8, 0) * H629</f>
        <v>0</v>
      </c>
      <c r="L629" s="2">
        <f>IF(B629 &gt;= D629*Inputs!$B$10, MAX(B629 - E629/Inputs!$B$5 - Inputs!$B$8, 0) * I629, 0)</f>
        <v>0</v>
      </c>
      <c r="M629" s="2">
        <f t="shared" si="110"/>
        <v>0</v>
      </c>
      <c r="N629" s="3" t="str">
        <f t="shared" si="111"/>
        <v>Idle</v>
      </c>
      <c r="O629" s="3" t="str">
        <f t="shared" si="119"/>
        <v>Idle</v>
      </c>
      <c r="P629" s="2">
        <f t="shared" si="112"/>
        <v>0</v>
      </c>
      <c r="Q629" s="2">
        <f t="shared" si="113"/>
        <v>0</v>
      </c>
      <c r="R629" s="2">
        <f t="shared" si="114"/>
        <v>0</v>
      </c>
      <c r="S629" s="2">
        <f t="shared" si="115"/>
        <v>0</v>
      </c>
      <c r="T629" s="2">
        <f t="shared" si="116"/>
        <v>0</v>
      </c>
      <c r="U629" s="2">
        <f>IF(O629="Reg", R629 * Inputs!$B$7, 0)</f>
        <v>0</v>
      </c>
      <c r="V629" s="2">
        <f>MAX(F629 + P629*Inputs!$B$15 - (Q629/Inputs!$B$16) - U629, 0)</f>
        <v>0</v>
      </c>
    </row>
    <row r="630" spans="1:22" x14ac:dyDescent="0.3">
      <c r="A630" s="1">
        <v>46049.166666666657</v>
      </c>
      <c r="B630" s="2">
        <v>0</v>
      </c>
      <c r="C630" s="2">
        <v>5.4124686766152621</v>
      </c>
      <c r="D630" s="2">
        <f t="shared" si="108"/>
        <v>30.536903395916553</v>
      </c>
      <c r="E630" s="2">
        <f t="shared" si="109"/>
        <v>0</v>
      </c>
      <c r="F630" s="2">
        <f t="shared" si="117"/>
        <v>0</v>
      </c>
      <c r="G630" s="2">
        <f t="shared" si="118"/>
        <v>0</v>
      </c>
      <c r="H630" s="2">
        <f>MIN(Inputs!$B$2, (Inputs!$B$14 - F630)/Inputs!$B$15)</f>
        <v>170</v>
      </c>
      <c r="I630" s="2">
        <f>MAX(MIN(Inputs!$B$2, F630*Inputs!$B$16, Inputs!$B$14*Inputs!$B$4 - G630), 0)</f>
        <v>0</v>
      </c>
      <c r="J630" s="2">
        <f>MAX(MIN(Inputs!$B$2, F630*Inputs!$B$16, (Inputs!$B$14-F630)/Inputs!$B$15)*Inputs!$B$9, 0)</f>
        <v>0</v>
      </c>
      <c r="K630" s="2">
        <f>MAX(E630*Inputs!$B$5 - B630 - Inputs!$B$8, 0) * H630</f>
        <v>0</v>
      </c>
      <c r="L630" s="2">
        <f>IF(B630 &gt;= D630*Inputs!$B$10, MAX(B630 - E630/Inputs!$B$5 - Inputs!$B$8, 0) * I630, 0)</f>
        <v>0</v>
      </c>
      <c r="M630" s="2">
        <f t="shared" si="110"/>
        <v>0</v>
      </c>
      <c r="N630" s="3" t="str">
        <f t="shared" si="111"/>
        <v>Idle</v>
      </c>
      <c r="O630" s="3" t="str">
        <f t="shared" si="119"/>
        <v>Idle</v>
      </c>
      <c r="P630" s="2">
        <f t="shared" si="112"/>
        <v>0</v>
      </c>
      <c r="Q630" s="2">
        <f t="shared" si="113"/>
        <v>0</v>
      </c>
      <c r="R630" s="2">
        <f t="shared" si="114"/>
        <v>0</v>
      </c>
      <c r="S630" s="2">
        <f t="shared" si="115"/>
        <v>0</v>
      </c>
      <c r="T630" s="2">
        <f t="shared" si="116"/>
        <v>0</v>
      </c>
      <c r="U630" s="2">
        <f>IF(O630="Reg", R630 * Inputs!$B$7, 0)</f>
        <v>0</v>
      </c>
      <c r="V630" s="2">
        <f>MAX(F630 + P630*Inputs!$B$15 - (Q630/Inputs!$B$16) - U630, 0)</f>
        <v>0</v>
      </c>
    </row>
    <row r="631" spans="1:22" x14ac:dyDescent="0.3">
      <c r="A631" s="1">
        <v>46049.208333333343</v>
      </c>
      <c r="B631" s="2">
        <v>0</v>
      </c>
      <c r="C631" s="2">
        <v>4.0376634109025469</v>
      </c>
      <c r="D631" s="2">
        <f t="shared" si="108"/>
        <v>30.536903395916553</v>
      </c>
      <c r="E631" s="2">
        <f t="shared" si="109"/>
        <v>2.7966219861880219</v>
      </c>
      <c r="F631" s="2">
        <f t="shared" si="117"/>
        <v>0</v>
      </c>
      <c r="G631" s="2">
        <f t="shared" si="118"/>
        <v>0</v>
      </c>
      <c r="H631" s="2">
        <f>MIN(Inputs!$B$2, (Inputs!$B$14 - F631)/Inputs!$B$15)</f>
        <v>170</v>
      </c>
      <c r="I631" s="2">
        <f>MAX(MIN(Inputs!$B$2, F631*Inputs!$B$16, Inputs!$B$14*Inputs!$B$4 - G631), 0)</f>
        <v>0</v>
      </c>
      <c r="J631" s="2">
        <f>MAX(MIN(Inputs!$B$2, F631*Inputs!$B$16, (Inputs!$B$14-F631)/Inputs!$B$15)*Inputs!$B$9, 0)</f>
        <v>0</v>
      </c>
      <c r="K631" s="2">
        <f>MAX(E631*Inputs!$B$5 - B631 - Inputs!$B$8, 0) * H631</f>
        <v>0</v>
      </c>
      <c r="L631" s="2">
        <f>IF(B631 &gt;= D631*Inputs!$B$10, MAX(B631 - E631/Inputs!$B$5 - Inputs!$B$8, 0) * I631, 0)</f>
        <v>0</v>
      </c>
      <c r="M631" s="2">
        <f t="shared" si="110"/>
        <v>0</v>
      </c>
      <c r="N631" s="3" t="str">
        <f t="shared" si="111"/>
        <v>Idle</v>
      </c>
      <c r="O631" s="3" t="str">
        <f t="shared" si="119"/>
        <v>Idle</v>
      </c>
      <c r="P631" s="2">
        <f t="shared" si="112"/>
        <v>0</v>
      </c>
      <c r="Q631" s="2">
        <f t="shared" si="113"/>
        <v>0</v>
      </c>
      <c r="R631" s="2">
        <f t="shared" si="114"/>
        <v>0</v>
      </c>
      <c r="S631" s="2">
        <f t="shared" si="115"/>
        <v>0</v>
      </c>
      <c r="T631" s="2">
        <f t="shared" si="116"/>
        <v>0</v>
      </c>
      <c r="U631" s="2">
        <f>IF(O631="Reg", R631 * Inputs!$B$7, 0)</f>
        <v>0</v>
      </c>
      <c r="V631" s="2">
        <f>MAX(F631 + P631*Inputs!$B$15 - (Q631/Inputs!$B$16) - U631, 0)</f>
        <v>0</v>
      </c>
    </row>
    <row r="632" spans="1:22" x14ac:dyDescent="0.3">
      <c r="A632" s="1">
        <v>46049.25</v>
      </c>
      <c r="B632" s="2">
        <v>0</v>
      </c>
      <c r="C632" s="2">
        <v>1.308649448712482</v>
      </c>
      <c r="D632" s="2">
        <f t="shared" si="108"/>
        <v>30.536903395916553</v>
      </c>
      <c r="E632" s="2">
        <f t="shared" si="109"/>
        <v>5.1835110297942206</v>
      </c>
      <c r="F632" s="2">
        <f t="shared" si="117"/>
        <v>0</v>
      </c>
      <c r="G632" s="2">
        <f t="shared" si="118"/>
        <v>0</v>
      </c>
      <c r="H632" s="2">
        <f>MIN(Inputs!$B$2, (Inputs!$B$14 - F632)/Inputs!$B$15)</f>
        <v>170</v>
      </c>
      <c r="I632" s="2">
        <f>MAX(MIN(Inputs!$B$2, F632*Inputs!$B$16, Inputs!$B$14*Inputs!$B$4 - G632), 0)</f>
        <v>0</v>
      </c>
      <c r="J632" s="2">
        <f>MAX(MIN(Inputs!$B$2, F632*Inputs!$B$16, (Inputs!$B$14-F632)/Inputs!$B$15)*Inputs!$B$9, 0)</f>
        <v>0</v>
      </c>
      <c r="K632" s="2">
        <f>MAX(E632*Inputs!$B$5 - B632 - Inputs!$B$8, 0) * H632</f>
        <v>0</v>
      </c>
      <c r="L632" s="2">
        <f>IF(B632 &gt;= D632*Inputs!$B$10, MAX(B632 - E632/Inputs!$B$5 - Inputs!$B$8, 0) * I632, 0)</f>
        <v>0</v>
      </c>
      <c r="M632" s="2">
        <f t="shared" si="110"/>
        <v>0</v>
      </c>
      <c r="N632" s="3" t="str">
        <f t="shared" si="111"/>
        <v>Idle</v>
      </c>
      <c r="O632" s="3" t="str">
        <f t="shared" si="119"/>
        <v>Idle</v>
      </c>
      <c r="P632" s="2">
        <f t="shared" si="112"/>
        <v>0</v>
      </c>
      <c r="Q632" s="2">
        <f t="shared" si="113"/>
        <v>0</v>
      </c>
      <c r="R632" s="2">
        <f t="shared" si="114"/>
        <v>0</v>
      </c>
      <c r="S632" s="2">
        <f t="shared" si="115"/>
        <v>0</v>
      </c>
      <c r="T632" s="2">
        <f t="shared" si="116"/>
        <v>0</v>
      </c>
      <c r="U632" s="2">
        <f>IF(O632="Reg", R632 * Inputs!$B$7, 0)</f>
        <v>0</v>
      </c>
      <c r="V632" s="2">
        <f>MAX(F632 + P632*Inputs!$B$15 - (Q632/Inputs!$B$16) - U632, 0)</f>
        <v>0</v>
      </c>
    </row>
    <row r="633" spans="1:22" x14ac:dyDescent="0.3">
      <c r="A633" s="1">
        <v>46049.291666666657</v>
      </c>
      <c r="B633" s="2">
        <v>0</v>
      </c>
      <c r="C633" s="2">
        <v>6.0279272465481304</v>
      </c>
      <c r="D633" s="2">
        <f t="shared" si="108"/>
        <v>30.536903395916553</v>
      </c>
      <c r="E633" s="2">
        <f t="shared" si="109"/>
        <v>8.2204682862812639</v>
      </c>
      <c r="F633" s="2">
        <f t="shared" si="117"/>
        <v>0</v>
      </c>
      <c r="G633" s="2">
        <f t="shared" si="118"/>
        <v>0</v>
      </c>
      <c r="H633" s="2">
        <f>MIN(Inputs!$B$2, (Inputs!$B$14 - F633)/Inputs!$B$15)</f>
        <v>170</v>
      </c>
      <c r="I633" s="2">
        <f>MAX(MIN(Inputs!$B$2, F633*Inputs!$B$16, Inputs!$B$14*Inputs!$B$4 - G633), 0)</f>
        <v>0</v>
      </c>
      <c r="J633" s="2">
        <f>MAX(MIN(Inputs!$B$2, F633*Inputs!$B$16, (Inputs!$B$14-F633)/Inputs!$B$15)*Inputs!$B$9, 0)</f>
        <v>0</v>
      </c>
      <c r="K633" s="2">
        <f>MAX(E633*Inputs!$B$5 - B633 - Inputs!$B$8, 0) * H633</f>
        <v>0</v>
      </c>
      <c r="L633" s="2">
        <f>IF(B633 &gt;= D633*Inputs!$B$10, MAX(B633 - E633/Inputs!$B$5 - Inputs!$B$8, 0) * I633, 0)</f>
        <v>0</v>
      </c>
      <c r="M633" s="2">
        <f t="shared" si="110"/>
        <v>0</v>
      </c>
      <c r="N633" s="3" t="str">
        <f t="shared" si="111"/>
        <v>Idle</v>
      </c>
      <c r="O633" s="3" t="str">
        <f t="shared" si="119"/>
        <v>Idle</v>
      </c>
      <c r="P633" s="2">
        <f t="shared" si="112"/>
        <v>0</v>
      </c>
      <c r="Q633" s="2">
        <f t="shared" si="113"/>
        <v>0</v>
      </c>
      <c r="R633" s="2">
        <f t="shared" si="114"/>
        <v>0</v>
      </c>
      <c r="S633" s="2">
        <f t="shared" si="115"/>
        <v>0</v>
      </c>
      <c r="T633" s="2">
        <f t="shared" si="116"/>
        <v>0</v>
      </c>
      <c r="U633" s="2">
        <f>IF(O633="Reg", R633 * Inputs!$B$7, 0)</f>
        <v>0</v>
      </c>
      <c r="V633" s="2">
        <f>MAX(F633 + P633*Inputs!$B$15 - (Q633/Inputs!$B$16) - U633, 0)</f>
        <v>0</v>
      </c>
    </row>
    <row r="634" spans="1:22" x14ac:dyDescent="0.3">
      <c r="A634" s="1">
        <v>46049.333333333343</v>
      </c>
      <c r="B634" s="2">
        <v>0</v>
      </c>
      <c r="C634" s="2">
        <v>6.6038570215209278</v>
      </c>
      <c r="D634" s="2">
        <f t="shared" si="108"/>
        <v>30.536903395916553</v>
      </c>
      <c r="E634" s="2">
        <f t="shared" si="109"/>
        <v>15.445071368682028</v>
      </c>
      <c r="F634" s="2">
        <f t="shared" si="117"/>
        <v>0</v>
      </c>
      <c r="G634" s="2">
        <f t="shared" si="118"/>
        <v>0</v>
      </c>
      <c r="H634" s="2">
        <f>MIN(Inputs!$B$2, (Inputs!$B$14 - F634)/Inputs!$B$15)</f>
        <v>170</v>
      </c>
      <c r="I634" s="2">
        <f>MAX(MIN(Inputs!$B$2, F634*Inputs!$B$16, Inputs!$B$14*Inputs!$B$4 - G634), 0)</f>
        <v>0</v>
      </c>
      <c r="J634" s="2">
        <f>MAX(MIN(Inputs!$B$2, F634*Inputs!$B$16, (Inputs!$B$14-F634)/Inputs!$B$15)*Inputs!$B$9, 0)</f>
        <v>0</v>
      </c>
      <c r="K634" s="2">
        <f>MAX(E634*Inputs!$B$5 - B634 - Inputs!$B$8, 0) * H634</f>
        <v>0</v>
      </c>
      <c r="L634" s="2">
        <f>IF(B634 &gt;= D634*Inputs!$B$10, MAX(B634 - E634/Inputs!$B$5 - Inputs!$B$8, 0) * I634, 0)</f>
        <v>0</v>
      </c>
      <c r="M634" s="2">
        <f t="shared" si="110"/>
        <v>0</v>
      </c>
      <c r="N634" s="3" t="str">
        <f t="shared" si="111"/>
        <v>Idle</v>
      </c>
      <c r="O634" s="3" t="str">
        <f t="shared" si="119"/>
        <v>Idle</v>
      </c>
      <c r="P634" s="2">
        <f t="shared" si="112"/>
        <v>0</v>
      </c>
      <c r="Q634" s="2">
        <f t="shared" si="113"/>
        <v>0</v>
      </c>
      <c r="R634" s="2">
        <f t="shared" si="114"/>
        <v>0</v>
      </c>
      <c r="S634" s="2">
        <f t="shared" si="115"/>
        <v>0</v>
      </c>
      <c r="T634" s="2">
        <f t="shared" si="116"/>
        <v>0</v>
      </c>
      <c r="U634" s="2">
        <f>IF(O634="Reg", R634 * Inputs!$B$7, 0)</f>
        <v>0</v>
      </c>
      <c r="V634" s="2">
        <f>MAX(F634 + P634*Inputs!$B$15 - (Q634/Inputs!$B$16) - U634, 0)</f>
        <v>0</v>
      </c>
    </row>
    <row r="635" spans="1:22" x14ac:dyDescent="0.3">
      <c r="A635" s="1">
        <v>46049.375</v>
      </c>
      <c r="B635" s="2">
        <v>0</v>
      </c>
      <c r="C635" s="2">
        <v>10.20323057421033</v>
      </c>
      <c r="D635" s="2">
        <f t="shared" si="108"/>
        <v>30.536903395916553</v>
      </c>
      <c r="E635" s="2">
        <f t="shared" si="109"/>
        <v>24.217747019833983</v>
      </c>
      <c r="F635" s="2">
        <f t="shared" si="117"/>
        <v>0</v>
      </c>
      <c r="G635" s="2">
        <f t="shared" si="118"/>
        <v>0</v>
      </c>
      <c r="H635" s="2">
        <f>MIN(Inputs!$B$2, (Inputs!$B$14 - F635)/Inputs!$B$15)</f>
        <v>170</v>
      </c>
      <c r="I635" s="2">
        <f>MAX(MIN(Inputs!$B$2, F635*Inputs!$B$16, Inputs!$B$14*Inputs!$B$4 - G635), 0)</f>
        <v>0</v>
      </c>
      <c r="J635" s="2">
        <f>MAX(MIN(Inputs!$B$2, F635*Inputs!$B$16, (Inputs!$B$14-F635)/Inputs!$B$15)*Inputs!$B$9, 0)</f>
        <v>0</v>
      </c>
      <c r="K635" s="2">
        <f>MAX(E635*Inputs!$B$5 - B635 - Inputs!$B$8, 0) * H635</f>
        <v>222.97495416716407</v>
      </c>
      <c r="L635" s="2">
        <f>IF(B635 &gt;= D635*Inputs!$B$10, MAX(B635 - E635/Inputs!$B$5 - Inputs!$B$8, 0) * I635, 0)</f>
        <v>0</v>
      </c>
      <c r="M635" s="2">
        <f t="shared" si="110"/>
        <v>0</v>
      </c>
      <c r="N635" s="3" t="str">
        <f t="shared" si="111"/>
        <v>Charge</v>
      </c>
      <c r="O635" s="3" t="str">
        <f t="shared" si="119"/>
        <v>Charge</v>
      </c>
      <c r="P635" s="2">
        <f t="shared" si="112"/>
        <v>170</v>
      </c>
      <c r="Q635" s="2">
        <f t="shared" si="113"/>
        <v>0</v>
      </c>
      <c r="R635" s="2">
        <f t="shared" si="114"/>
        <v>0</v>
      </c>
      <c r="S635" s="2">
        <f t="shared" si="115"/>
        <v>0</v>
      </c>
      <c r="T635" s="2">
        <f t="shared" si="116"/>
        <v>0</v>
      </c>
      <c r="U635" s="2">
        <f>IF(O635="Reg", R635 * Inputs!$B$7, 0)</f>
        <v>0</v>
      </c>
      <c r="V635" s="2">
        <f>MAX(F635 + P635*Inputs!$B$15 - (Q635/Inputs!$B$16) - U635, 0)</f>
        <v>170</v>
      </c>
    </row>
    <row r="636" spans="1:22" x14ac:dyDescent="0.3">
      <c r="A636" s="1">
        <v>46049.416666666657</v>
      </c>
      <c r="B636" s="2">
        <v>16.779731917128132</v>
      </c>
      <c r="C636" s="2">
        <v>15.53212522006608</v>
      </c>
      <c r="D636" s="2">
        <f t="shared" si="108"/>
        <v>30.536903395916553</v>
      </c>
      <c r="E636" s="2">
        <f t="shared" si="109"/>
        <v>33.661184176722131</v>
      </c>
      <c r="F636" s="2">
        <f t="shared" si="117"/>
        <v>170</v>
      </c>
      <c r="G636" s="2">
        <f t="shared" si="118"/>
        <v>0</v>
      </c>
      <c r="H636" s="2">
        <f>MIN(Inputs!$B$2, (Inputs!$B$14 - F636)/Inputs!$B$15)</f>
        <v>170</v>
      </c>
      <c r="I636" s="2">
        <f>MAX(MIN(Inputs!$B$2, F636*Inputs!$B$16, Inputs!$B$14*Inputs!$B$4 - G636), 0)</f>
        <v>170</v>
      </c>
      <c r="J636" s="2">
        <f>MAX(MIN(Inputs!$B$2, F636*Inputs!$B$16, (Inputs!$B$14-F636)/Inputs!$B$15)*Inputs!$B$9, 0)</f>
        <v>136</v>
      </c>
      <c r="K636" s="2">
        <f>MAX(E636*Inputs!$B$5 - B636 - Inputs!$B$8, 0) * H636</f>
        <v>0</v>
      </c>
      <c r="L636" s="2">
        <f>IF(B636 &gt;= D636*Inputs!$B$10, MAX(B636 - E636/Inputs!$B$5 - Inputs!$B$8, 0) * I636, 0)</f>
        <v>0</v>
      </c>
      <c r="M636" s="2">
        <f t="shared" si="110"/>
        <v>2112.3690299289869</v>
      </c>
      <c r="N636" s="3" t="str">
        <f t="shared" si="111"/>
        <v>Reg</v>
      </c>
      <c r="O636" s="3" t="str">
        <f t="shared" si="119"/>
        <v>Charge</v>
      </c>
      <c r="P636" s="2">
        <f t="shared" si="112"/>
        <v>170</v>
      </c>
      <c r="Q636" s="2">
        <f t="shared" si="113"/>
        <v>0</v>
      </c>
      <c r="R636" s="2">
        <f t="shared" si="114"/>
        <v>0</v>
      </c>
      <c r="S636" s="2">
        <f t="shared" si="115"/>
        <v>-2852.5544259117823</v>
      </c>
      <c r="T636" s="2">
        <f t="shared" si="116"/>
        <v>0</v>
      </c>
      <c r="U636" s="2">
        <f>IF(O636="Reg", R636 * Inputs!$B$7, 0)</f>
        <v>0</v>
      </c>
      <c r="V636" s="2">
        <f>MAX(F636 + P636*Inputs!$B$15 - (Q636/Inputs!$B$16) - U636, 0)</f>
        <v>340</v>
      </c>
    </row>
    <row r="637" spans="1:22" x14ac:dyDescent="0.3">
      <c r="A637" s="1">
        <v>46049.458333333343</v>
      </c>
      <c r="B637" s="2">
        <v>14.32133426163719</v>
      </c>
      <c r="C637" s="2">
        <v>2.5025541431622829</v>
      </c>
      <c r="D637" s="2">
        <f t="shared" si="108"/>
        <v>30.536903395916553</v>
      </c>
      <c r="E637" s="2">
        <f t="shared" si="109"/>
        <v>41.712887058996607</v>
      </c>
      <c r="F637" s="2">
        <f t="shared" si="117"/>
        <v>340</v>
      </c>
      <c r="G637" s="2">
        <f t="shared" si="118"/>
        <v>0</v>
      </c>
      <c r="H637" s="2">
        <f>MIN(Inputs!$B$2, (Inputs!$B$14 - F637)/Inputs!$B$15)</f>
        <v>0</v>
      </c>
      <c r="I637" s="2">
        <f>MAX(MIN(Inputs!$B$2, F637*Inputs!$B$16, Inputs!$B$14*Inputs!$B$4 - G637), 0)</f>
        <v>170</v>
      </c>
      <c r="J637" s="2">
        <f>MAX(MIN(Inputs!$B$2, F637*Inputs!$B$16, (Inputs!$B$14-F637)/Inputs!$B$15)*Inputs!$B$9, 0)</f>
        <v>0</v>
      </c>
      <c r="K637" s="2">
        <f>MAX(E637*Inputs!$B$5 - B637 - Inputs!$B$8, 0) * H637</f>
        <v>0</v>
      </c>
      <c r="L637" s="2">
        <f>IF(B637 &gt;= D637*Inputs!$B$10, MAX(B637 - E637/Inputs!$B$5 - Inputs!$B$8, 0) * I637, 0)</f>
        <v>0</v>
      </c>
      <c r="M637" s="2">
        <f t="shared" si="110"/>
        <v>0</v>
      </c>
      <c r="N637" s="3" t="str">
        <f t="shared" si="111"/>
        <v>Idle</v>
      </c>
      <c r="O637" s="3" t="str">
        <f t="shared" si="119"/>
        <v>Idle</v>
      </c>
      <c r="P637" s="2">
        <f t="shared" si="112"/>
        <v>0</v>
      </c>
      <c r="Q637" s="2">
        <f t="shared" si="113"/>
        <v>0</v>
      </c>
      <c r="R637" s="2">
        <f t="shared" si="114"/>
        <v>0</v>
      </c>
      <c r="S637" s="2">
        <f t="shared" si="115"/>
        <v>0</v>
      </c>
      <c r="T637" s="2">
        <f t="shared" si="116"/>
        <v>0</v>
      </c>
      <c r="U637" s="2">
        <f>IF(O637="Reg", R637 * Inputs!$B$7, 0)</f>
        <v>0</v>
      </c>
      <c r="V637" s="2">
        <f>MAX(F637 + P637*Inputs!$B$15 - (Q637/Inputs!$B$16) - U637, 0)</f>
        <v>340</v>
      </c>
    </row>
    <row r="638" spans="1:22" x14ac:dyDescent="0.3">
      <c r="A638" s="1">
        <v>46049.5</v>
      </c>
      <c r="B638" s="2">
        <v>18.221743538922262</v>
      </c>
      <c r="C638" s="2">
        <v>6.4670215566474143</v>
      </c>
      <c r="D638" s="2">
        <f t="shared" si="108"/>
        <v>30.536903395916553</v>
      </c>
      <c r="E638" s="2">
        <f t="shared" si="109"/>
        <v>50.399138672228027</v>
      </c>
      <c r="F638" s="2">
        <f t="shared" si="117"/>
        <v>340</v>
      </c>
      <c r="G638" s="2">
        <f t="shared" si="118"/>
        <v>0</v>
      </c>
      <c r="H638" s="2">
        <f>MIN(Inputs!$B$2, (Inputs!$B$14 - F638)/Inputs!$B$15)</f>
        <v>0</v>
      </c>
      <c r="I638" s="2">
        <f>MAX(MIN(Inputs!$B$2, F638*Inputs!$B$16, Inputs!$B$14*Inputs!$B$4 - G638), 0)</f>
        <v>170</v>
      </c>
      <c r="J638" s="2">
        <f>MAX(MIN(Inputs!$B$2, F638*Inputs!$B$16, (Inputs!$B$14-F638)/Inputs!$B$15)*Inputs!$B$9, 0)</f>
        <v>0</v>
      </c>
      <c r="K638" s="2">
        <f>MAX(E638*Inputs!$B$5 - B638 - Inputs!$B$8, 0) * H638</f>
        <v>0</v>
      </c>
      <c r="L638" s="2">
        <f>IF(B638 &gt;= D638*Inputs!$B$10, MAX(B638 - E638/Inputs!$B$5 - Inputs!$B$8, 0) * I638, 0)</f>
        <v>0</v>
      </c>
      <c r="M638" s="2">
        <f t="shared" si="110"/>
        <v>0</v>
      </c>
      <c r="N638" s="3" t="str">
        <f t="shared" si="111"/>
        <v>Idle</v>
      </c>
      <c r="O638" s="3" t="str">
        <f t="shared" si="119"/>
        <v>Idle</v>
      </c>
      <c r="P638" s="2">
        <f t="shared" si="112"/>
        <v>0</v>
      </c>
      <c r="Q638" s="2">
        <f t="shared" si="113"/>
        <v>0</v>
      </c>
      <c r="R638" s="2">
        <f t="shared" si="114"/>
        <v>0</v>
      </c>
      <c r="S638" s="2">
        <f t="shared" si="115"/>
        <v>0</v>
      </c>
      <c r="T638" s="2">
        <f t="shared" si="116"/>
        <v>0</v>
      </c>
      <c r="U638" s="2">
        <f>IF(O638="Reg", R638 * Inputs!$B$7, 0)</f>
        <v>0</v>
      </c>
      <c r="V638" s="2">
        <f>MAX(F638 + P638*Inputs!$B$15 - (Q638/Inputs!$B$16) - U638, 0)</f>
        <v>340</v>
      </c>
    </row>
    <row r="639" spans="1:22" x14ac:dyDescent="0.3">
      <c r="A639" s="1">
        <v>46049.541666666657</v>
      </c>
      <c r="B639" s="2">
        <v>43.347618494404571</v>
      </c>
      <c r="C639" s="2">
        <v>11.516643101127221</v>
      </c>
      <c r="D639" s="2">
        <f t="shared" si="108"/>
        <v>30.536903395916553</v>
      </c>
      <c r="E639" s="2">
        <f t="shared" si="109"/>
        <v>59.356407652698152</v>
      </c>
      <c r="F639" s="2">
        <f t="shared" si="117"/>
        <v>340</v>
      </c>
      <c r="G639" s="2">
        <f t="shared" si="118"/>
        <v>0</v>
      </c>
      <c r="H639" s="2">
        <f>MIN(Inputs!$B$2, (Inputs!$B$14 - F639)/Inputs!$B$15)</f>
        <v>0</v>
      </c>
      <c r="I639" s="2">
        <f>MAX(MIN(Inputs!$B$2, F639*Inputs!$B$16, Inputs!$B$14*Inputs!$B$4 - G639), 0)</f>
        <v>170</v>
      </c>
      <c r="J639" s="2">
        <f>MAX(MIN(Inputs!$B$2, F639*Inputs!$B$16, (Inputs!$B$14-F639)/Inputs!$B$15)*Inputs!$B$9, 0)</f>
        <v>0</v>
      </c>
      <c r="K639" s="2">
        <f>MAX(E639*Inputs!$B$5 - B639 - Inputs!$B$8, 0) * H639</f>
        <v>0</v>
      </c>
      <c r="L639" s="2">
        <f>IF(B639 &gt;= D639*Inputs!$B$10, MAX(B639 - E639/Inputs!$B$5 - Inputs!$B$8, 0) * I639, 0)</f>
        <v>0</v>
      </c>
      <c r="M639" s="2">
        <f t="shared" si="110"/>
        <v>0</v>
      </c>
      <c r="N639" s="3" t="str">
        <f t="shared" si="111"/>
        <v>Idle</v>
      </c>
      <c r="O639" s="3" t="str">
        <f t="shared" si="119"/>
        <v>Idle</v>
      </c>
      <c r="P639" s="2">
        <f t="shared" si="112"/>
        <v>0</v>
      </c>
      <c r="Q639" s="2">
        <f t="shared" si="113"/>
        <v>0</v>
      </c>
      <c r="R639" s="2">
        <f t="shared" si="114"/>
        <v>0</v>
      </c>
      <c r="S639" s="2">
        <f t="shared" si="115"/>
        <v>0</v>
      </c>
      <c r="T639" s="2">
        <f t="shared" si="116"/>
        <v>0</v>
      </c>
      <c r="U639" s="2">
        <f>IF(O639="Reg", R639 * Inputs!$B$7, 0)</f>
        <v>0</v>
      </c>
      <c r="V639" s="2">
        <f>MAX(F639 + P639*Inputs!$B$15 - (Q639/Inputs!$B$16) - U639, 0)</f>
        <v>340</v>
      </c>
    </row>
    <row r="640" spans="1:22" x14ac:dyDescent="0.3">
      <c r="A640" s="1">
        <v>46049.583333333343</v>
      </c>
      <c r="B640" s="2">
        <v>52.636053906911741</v>
      </c>
      <c r="C640" s="2">
        <v>10.35501363149644</v>
      </c>
      <c r="D640" s="2">
        <f t="shared" si="108"/>
        <v>30.536903395916553</v>
      </c>
      <c r="E640" s="2">
        <f t="shared" si="109"/>
        <v>62.931193955406293</v>
      </c>
      <c r="F640" s="2">
        <f t="shared" si="117"/>
        <v>340</v>
      </c>
      <c r="G640" s="2">
        <f t="shared" si="118"/>
        <v>0</v>
      </c>
      <c r="H640" s="2">
        <f>MIN(Inputs!$B$2, (Inputs!$B$14 - F640)/Inputs!$B$15)</f>
        <v>0</v>
      </c>
      <c r="I640" s="2">
        <f>MAX(MIN(Inputs!$B$2, F640*Inputs!$B$16, Inputs!$B$14*Inputs!$B$4 - G640), 0)</f>
        <v>170</v>
      </c>
      <c r="J640" s="2">
        <f>MAX(MIN(Inputs!$B$2, F640*Inputs!$B$16, (Inputs!$B$14-F640)/Inputs!$B$15)*Inputs!$B$9, 0)</f>
        <v>0</v>
      </c>
      <c r="K640" s="2">
        <f>MAX(E640*Inputs!$B$5 - B640 - Inputs!$B$8, 0) * H640</f>
        <v>0</v>
      </c>
      <c r="L640" s="2">
        <f>IF(B640 &gt;= D640*Inputs!$B$10, MAX(B640 - E640/Inputs!$B$5 - Inputs!$B$8, 0) * I640, 0)</f>
        <v>0</v>
      </c>
      <c r="M640" s="2">
        <f t="shared" si="110"/>
        <v>0</v>
      </c>
      <c r="N640" s="3" t="str">
        <f t="shared" si="111"/>
        <v>Idle</v>
      </c>
      <c r="O640" s="3" t="str">
        <f t="shared" si="119"/>
        <v>Idle</v>
      </c>
      <c r="P640" s="2">
        <f t="shared" si="112"/>
        <v>0</v>
      </c>
      <c r="Q640" s="2">
        <f t="shared" si="113"/>
        <v>0</v>
      </c>
      <c r="R640" s="2">
        <f t="shared" si="114"/>
        <v>0</v>
      </c>
      <c r="S640" s="2">
        <f t="shared" si="115"/>
        <v>0</v>
      </c>
      <c r="T640" s="2">
        <f t="shared" si="116"/>
        <v>0</v>
      </c>
      <c r="U640" s="2">
        <f>IF(O640="Reg", R640 * Inputs!$B$7, 0)</f>
        <v>0</v>
      </c>
      <c r="V640" s="2">
        <f>MAX(F640 + P640*Inputs!$B$15 - (Q640/Inputs!$B$16) - U640, 0)</f>
        <v>340</v>
      </c>
    </row>
    <row r="641" spans="1:22" x14ac:dyDescent="0.3">
      <c r="A641" s="1">
        <v>46049.625</v>
      </c>
      <c r="B641" s="2">
        <v>56.660622941328882</v>
      </c>
      <c r="C641" s="2">
        <v>19.65376774655817</v>
      </c>
      <c r="D641" s="2">
        <f t="shared" si="108"/>
        <v>30.536903395916553</v>
      </c>
      <c r="E641" s="2">
        <f t="shared" si="109"/>
        <v>66.342057855182802</v>
      </c>
      <c r="F641" s="2">
        <f t="shared" si="117"/>
        <v>340</v>
      </c>
      <c r="G641" s="2">
        <f t="shared" si="118"/>
        <v>0</v>
      </c>
      <c r="H641" s="2">
        <f>MIN(Inputs!$B$2, (Inputs!$B$14 - F641)/Inputs!$B$15)</f>
        <v>0</v>
      </c>
      <c r="I641" s="2">
        <f>MAX(MIN(Inputs!$B$2, F641*Inputs!$B$16, Inputs!$B$14*Inputs!$B$4 - G641), 0)</f>
        <v>170</v>
      </c>
      <c r="J641" s="2">
        <f>MAX(MIN(Inputs!$B$2, F641*Inputs!$B$16, (Inputs!$B$14-F641)/Inputs!$B$15)*Inputs!$B$9, 0)</f>
        <v>0</v>
      </c>
      <c r="K641" s="2">
        <f>MAX(E641*Inputs!$B$5 - B641 - Inputs!$B$8, 0) * H641</f>
        <v>0</v>
      </c>
      <c r="L641" s="2">
        <f>IF(B641 &gt;= D641*Inputs!$B$10, MAX(B641 - E641/Inputs!$B$5 - Inputs!$B$8, 0) * I641, 0)</f>
        <v>0</v>
      </c>
      <c r="M641" s="2">
        <f t="shared" si="110"/>
        <v>0</v>
      </c>
      <c r="N641" s="3" t="str">
        <f t="shared" si="111"/>
        <v>Idle</v>
      </c>
      <c r="O641" s="3" t="str">
        <f t="shared" si="119"/>
        <v>Idle</v>
      </c>
      <c r="P641" s="2">
        <f t="shared" si="112"/>
        <v>0</v>
      </c>
      <c r="Q641" s="2">
        <f t="shared" si="113"/>
        <v>0</v>
      </c>
      <c r="R641" s="2">
        <f t="shared" si="114"/>
        <v>0</v>
      </c>
      <c r="S641" s="2">
        <f t="shared" si="115"/>
        <v>0</v>
      </c>
      <c r="T641" s="2">
        <f t="shared" si="116"/>
        <v>0</v>
      </c>
      <c r="U641" s="2">
        <f>IF(O641="Reg", R641 * Inputs!$B$7, 0)</f>
        <v>0</v>
      </c>
      <c r="V641" s="2">
        <f>MAX(F641 + P641*Inputs!$B$15 - (Q641/Inputs!$B$16) - U641, 0)</f>
        <v>340</v>
      </c>
    </row>
    <row r="642" spans="1:22" x14ac:dyDescent="0.3">
      <c r="A642" s="1">
        <v>46049.666666666657</v>
      </c>
      <c r="B642" s="2">
        <v>65.089949210775004</v>
      </c>
      <c r="C642" s="2">
        <v>34.266154401394672</v>
      </c>
      <c r="D642" s="2">
        <f t="shared" ref="D642:D705" si="120">AVERAGEIFS(B:B, A:A, "&gt;="&amp;INT(A642), A:A, "&lt;"&amp;INT(A642)+1)</f>
        <v>30.536903395916553</v>
      </c>
      <c r="E642" s="2">
        <f t="shared" ref="E642:E705" si="121">AVERAGE(B642:B647)</f>
        <v>66.760287550824373</v>
      </c>
      <c r="F642" s="2">
        <f t="shared" si="117"/>
        <v>340</v>
      </c>
      <c r="G642" s="2">
        <f t="shared" si="118"/>
        <v>0</v>
      </c>
      <c r="H642" s="2">
        <f>MIN(Inputs!$B$2, (Inputs!$B$14 - F642)/Inputs!$B$15)</f>
        <v>0</v>
      </c>
      <c r="I642" s="2">
        <f>MAX(MIN(Inputs!$B$2, F642*Inputs!$B$16, Inputs!$B$14*Inputs!$B$4 - G642), 0)</f>
        <v>170</v>
      </c>
      <c r="J642" s="2">
        <f>MAX(MIN(Inputs!$B$2, F642*Inputs!$B$16, (Inputs!$B$14-F642)/Inputs!$B$15)*Inputs!$B$9, 0)</f>
        <v>0</v>
      </c>
      <c r="K642" s="2">
        <f>MAX(E642*Inputs!$B$5 - B642 - Inputs!$B$8, 0) * H642</f>
        <v>0</v>
      </c>
      <c r="L642" s="2">
        <f>IF(B642 &gt;= D642*Inputs!$B$10, MAX(B642 - E642/Inputs!$B$5 - Inputs!$B$8, 0) * I642, 0)</f>
        <v>0</v>
      </c>
      <c r="M642" s="2">
        <f t="shared" ref="M642:M705" si="122">C642 * J642</f>
        <v>0</v>
      </c>
      <c r="N642" s="3" t="str">
        <f t="shared" ref="N642:N705" si="123">IF(MAX(K642, L642, M642)&lt;=0, "Idle", IF(AND(M642&gt;=K642, M642&gt;=L642), "Reg", IF(L642&gt;=K642, "Discharge", "Charge")))</f>
        <v>Idle</v>
      </c>
      <c r="O642" s="3" t="str">
        <f t="shared" si="119"/>
        <v>Idle</v>
      </c>
      <c r="P642" s="2">
        <f t="shared" ref="P642:P705" si="124">IF(O642="Charge", H642, 0)</f>
        <v>0</v>
      </c>
      <c r="Q642" s="2">
        <f t="shared" ref="Q642:Q705" si="125">IF(O642="Discharge", I642, 0)</f>
        <v>0</v>
      </c>
      <c r="R642" s="2">
        <f t="shared" ref="R642:R705" si="126">IF(O642="Reg", J642, 0)</f>
        <v>0</v>
      </c>
      <c r="S642" s="2">
        <f t="shared" ref="S642:S705" si="127">(Q642 - P642) * B642</f>
        <v>0</v>
      </c>
      <c r="T642" s="2">
        <f t="shared" ref="T642:T705" si="128">R642 * C642</f>
        <v>0</v>
      </c>
      <c r="U642" s="2">
        <f>IF(O642="Reg", R642 * Inputs!$B$7, 0)</f>
        <v>0</v>
      </c>
      <c r="V642" s="2">
        <f>MAX(F642 + P642*Inputs!$B$15 - (Q642/Inputs!$B$16) - U642, 0)</f>
        <v>340</v>
      </c>
    </row>
    <row r="643" spans="1:22" x14ac:dyDescent="0.3">
      <c r="A643" s="1">
        <v>46049.708333333343</v>
      </c>
      <c r="B643" s="2">
        <v>66.438843941025709</v>
      </c>
      <c r="C643" s="2">
        <v>16.755115264623502</v>
      </c>
      <c r="D643" s="2">
        <f t="shared" si="120"/>
        <v>30.536903395916553</v>
      </c>
      <c r="E643" s="2">
        <f t="shared" si="121"/>
        <v>63.552425614016094</v>
      </c>
      <c r="F643" s="2">
        <f t="shared" ref="F643:F706" si="129">V642</f>
        <v>340</v>
      </c>
      <c r="G643" s="2">
        <f t="shared" ref="G643:G706" si="130">IF(INT(A643)=INT(A642), G642 + Q642, 0)</f>
        <v>0</v>
      </c>
      <c r="H643" s="2">
        <f>MIN(Inputs!$B$2, (Inputs!$B$14 - F643)/Inputs!$B$15)</f>
        <v>0</v>
      </c>
      <c r="I643" s="2">
        <f>MAX(MIN(Inputs!$B$2, F643*Inputs!$B$16, Inputs!$B$14*Inputs!$B$4 - G643), 0)</f>
        <v>170</v>
      </c>
      <c r="J643" s="2">
        <f>MAX(MIN(Inputs!$B$2, F643*Inputs!$B$16, (Inputs!$B$14-F643)/Inputs!$B$15)*Inputs!$B$9, 0)</f>
        <v>0</v>
      </c>
      <c r="K643" s="2">
        <f>MAX(E643*Inputs!$B$5 - B643 - Inputs!$B$8, 0) * H643</f>
        <v>0</v>
      </c>
      <c r="L643" s="2">
        <f>IF(B643 &gt;= D643*Inputs!$B$10, MAX(B643 - E643/Inputs!$B$5 - Inputs!$B$8, 0) * I643, 0)</f>
        <v>0</v>
      </c>
      <c r="M643" s="2">
        <f t="shared" si="122"/>
        <v>0</v>
      </c>
      <c r="N643" s="3" t="str">
        <f t="shared" si="123"/>
        <v>Idle</v>
      </c>
      <c r="O643" s="3" t="str">
        <f t="shared" si="119"/>
        <v>Idle</v>
      </c>
      <c r="P643" s="2">
        <f t="shared" si="124"/>
        <v>0</v>
      </c>
      <c r="Q643" s="2">
        <f t="shared" si="125"/>
        <v>0</v>
      </c>
      <c r="R643" s="2">
        <f t="shared" si="126"/>
        <v>0</v>
      </c>
      <c r="S643" s="2">
        <f t="shared" si="127"/>
        <v>0</v>
      </c>
      <c r="T643" s="2">
        <f t="shared" si="128"/>
        <v>0</v>
      </c>
      <c r="U643" s="2">
        <f>IF(O643="Reg", R643 * Inputs!$B$7, 0)</f>
        <v>0</v>
      </c>
      <c r="V643" s="2">
        <f>MAX(F643 + P643*Inputs!$B$15 - (Q643/Inputs!$B$16) - U643, 0)</f>
        <v>340</v>
      </c>
    </row>
    <row r="644" spans="1:22" x14ac:dyDescent="0.3">
      <c r="A644" s="1">
        <v>46049.75</v>
      </c>
      <c r="B644" s="2">
        <v>71.965357421743036</v>
      </c>
      <c r="C644" s="2">
        <v>11.313928020480081</v>
      </c>
      <c r="D644" s="2">
        <f t="shared" si="120"/>
        <v>30.536903395916553</v>
      </c>
      <c r="E644" s="2">
        <f t="shared" si="121"/>
        <v>58.350686781197375</v>
      </c>
      <c r="F644" s="2">
        <f t="shared" si="129"/>
        <v>340</v>
      </c>
      <c r="G644" s="2">
        <f t="shared" si="130"/>
        <v>0</v>
      </c>
      <c r="H644" s="2">
        <f>MIN(Inputs!$B$2, (Inputs!$B$14 - F644)/Inputs!$B$15)</f>
        <v>0</v>
      </c>
      <c r="I644" s="2">
        <f>MAX(MIN(Inputs!$B$2, F644*Inputs!$B$16, Inputs!$B$14*Inputs!$B$4 - G644), 0)</f>
        <v>170</v>
      </c>
      <c r="J644" s="2">
        <f>MAX(MIN(Inputs!$B$2, F644*Inputs!$B$16, (Inputs!$B$14-F644)/Inputs!$B$15)*Inputs!$B$9, 0)</f>
        <v>0</v>
      </c>
      <c r="K644" s="2">
        <f>MAX(E644*Inputs!$B$5 - B644 - Inputs!$B$8, 0) * H644</f>
        <v>0</v>
      </c>
      <c r="L644" s="2">
        <f>IF(B644 &gt;= D644*Inputs!$B$10, MAX(B644 - E644/Inputs!$B$5 - Inputs!$B$8, 0) * I644, 0)</f>
        <v>0</v>
      </c>
      <c r="M644" s="2">
        <f t="shared" si="122"/>
        <v>0</v>
      </c>
      <c r="N644" s="3" t="str">
        <f t="shared" si="123"/>
        <v>Idle</v>
      </c>
      <c r="O644" s="3" t="str">
        <f t="shared" ref="O644:O707" si="131">IF(O643&lt;&gt;O642, O643, N644)</f>
        <v>Idle</v>
      </c>
      <c r="P644" s="2">
        <f t="shared" si="124"/>
        <v>0</v>
      </c>
      <c r="Q644" s="2">
        <f t="shared" si="125"/>
        <v>0</v>
      </c>
      <c r="R644" s="2">
        <f t="shared" si="126"/>
        <v>0</v>
      </c>
      <c r="S644" s="2">
        <f t="shared" si="127"/>
        <v>0</v>
      </c>
      <c r="T644" s="2">
        <f t="shared" si="128"/>
        <v>0</v>
      </c>
      <c r="U644" s="2">
        <f>IF(O644="Reg", R644 * Inputs!$B$7, 0)</f>
        <v>0</v>
      </c>
      <c r="V644" s="2">
        <f>MAX(F644 + P644*Inputs!$B$15 - (Q644/Inputs!$B$16) - U644, 0)</f>
        <v>340</v>
      </c>
    </row>
    <row r="645" spans="1:22" x14ac:dyDescent="0.3">
      <c r="A645" s="1">
        <v>46049.791666666657</v>
      </c>
      <c r="B645" s="2">
        <v>64.79633631065343</v>
      </c>
      <c r="C645" s="2">
        <v>3.9832711980623898</v>
      </c>
      <c r="D645" s="2">
        <f t="shared" si="120"/>
        <v>30.536903395916553</v>
      </c>
      <c r="E645" s="2">
        <f t="shared" si="121"/>
        <v>51.341870284518279</v>
      </c>
      <c r="F645" s="2">
        <f t="shared" si="129"/>
        <v>340</v>
      </c>
      <c r="G645" s="2">
        <f t="shared" si="130"/>
        <v>0</v>
      </c>
      <c r="H645" s="2">
        <f>MIN(Inputs!$B$2, (Inputs!$B$14 - F645)/Inputs!$B$15)</f>
        <v>0</v>
      </c>
      <c r="I645" s="2">
        <f>MAX(MIN(Inputs!$B$2, F645*Inputs!$B$16, Inputs!$B$14*Inputs!$B$4 - G645), 0)</f>
        <v>170</v>
      </c>
      <c r="J645" s="2">
        <f>MAX(MIN(Inputs!$B$2, F645*Inputs!$B$16, (Inputs!$B$14-F645)/Inputs!$B$15)*Inputs!$B$9, 0)</f>
        <v>0</v>
      </c>
      <c r="K645" s="2">
        <f>MAX(E645*Inputs!$B$5 - B645 - Inputs!$B$8, 0) * H645</f>
        <v>0</v>
      </c>
      <c r="L645" s="2">
        <f>IF(B645 &gt;= D645*Inputs!$B$10, MAX(B645 - E645/Inputs!$B$5 - Inputs!$B$8, 0) * I645, 0)</f>
        <v>0</v>
      </c>
      <c r="M645" s="2">
        <f t="shared" si="122"/>
        <v>0</v>
      </c>
      <c r="N645" s="3" t="str">
        <f t="shared" si="123"/>
        <v>Idle</v>
      </c>
      <c r="O645" s="3" t="str">
        <f t="shared" si="131"/>
        <v>Idle</v>
      </c>
      <c r="P645" s="2">
        <f t="shared" si="124"/>
        <v>0</v>
      </c>
      <c r="Q645" s="2">
        <f t="shared" si="125"/>
        <v>0</v>
      </c>
      <c r="R645" s="2">
        <f t="shared" si="126"/>
        <v>0</v>
      </c>
      <c r="S645" s="2">
        <f t="shared" si="127"/>
        <v>0</v>
      </c>
      <c r="T645" s="2">
        <f t="shared" si="128"/>
        <v>0</v>
      </c>
      <c r="U645" s="2">
        <f>IF(O645="Reg", R645 * Inputs!$B$7, 0)</f>
        <v>0</v>
      </c>
      <c r="V645" s="2">
        <f>MAX(F645 + P645*Inputs!$B$15 - (Q645/Inputs!$B$16) - U645, 0)</f>
        <v>340</v>
      </c>
    </row>
    <row r="646" spans="1:22" x14ac:dyDescent="0.3">
      <c r="A646" s="1">
        <v>46049.833333333343</v>
      </c>
      <c r="B646" s="2">
        <v>73.101237305570749</v>
      </c>
      <c r="C646" s="2">
        <v>3.6919716074761602</v>
      </c>
      <c r="D646" s="2">
        <f t="shared" si="120"/>
        <v>30.536903395916553</v>
      </c>
      <c r="E646" s="2">
        <f t="shared" si="121"/>
        <v>43.460309995691034</v>
      </c>
      <c r="F646" s="2">
        <f t="shared" si="129"/>
        <v>340</v>
      </c>
      <c r="G646" s="2">
        <f t="shared" si="130"/>
        <v>0</v>
      </c>
      <c r="H646" s="2">
        <f>MIN(Inputs!$B$2, (Inputs!$B$14 - F646)/Inputs!$B$15)</f>
        <v>0</v>
      </c>
      <c r="I646" s="2">
        <f>MAX(MIN(Inputs!$B$2, F646*Inputs!$B$16, Inputs!$B$14*Inputs!$B$4 - G646), 0)</f>
        <v>170</v>
      </c>
      <c r="J646" s="2">
        <f>MAX(MIN(Inputs!$B$2, F646*Inputs!$B$16, (Inputs!$B$14-F646)/Inputs!$B$15)*Inputs!$B$9, 0)</f>
        <v>0</v>
      </c>
      <c r="K646" s="2">
        <f>MAX(E646*Inputs!$B$5 - B646 - Inputs!$B$8, 0) * H646</f>
        <v>0</v>
      </c>
      <c r="L646" s="2">
        <f>IF(B646 &gt;= D646*Inputs!$B$10, MAX(B646 - E646/Inputs!$B$5 - Inputs!$B$8, 0) * I646, 0)</f>
        <v>631.46863823398712</v>
      </c>
      <c r="M646" s="2">
        <f t="shared" si="122"/>
        <v>0</v>
      </c>
      <c r="N646" s="3" t="str">
        <f t="shared" si="123"/>
        <v>Discharge</v>
      </c>
      <c r="O646" s="3" t="str">
        <f t="shared" si="131"/>
        <v>Discharge</v>
      </c>
      <c r="P646" s="2">
        <f t="shared" si="124"/>
        <v>0</v>
      </c>
      <c r="Q646" s="2">
        <f t="shared" si="125"/>
        <v>170</v>
      </c>
      <c r="R646" s="2">
        <f t="shared" si="126"/>
        <v>0</v>
      </c>
      <c r="S646" s="2">
        <f t="shared" si="127"/>
        <v>12427.210341947028</v>
      </c>
      <c r="T646" s="2">
        <f t="shared" si="128"/>
        <v>0</v>
      </c>
      <c r="U646" s="2">
        <f>IF(O646="Reg", R646 * Inputs!$B$7, 0)</f>
        <v>0</v>
      </c>
      <c r="V646" s="2">
        <f>MAX(F646 + P646*Inputs!$B$15 - (Q646/Inputs!$B$16) - U646, 0)</f>
        <v>170</v>
      </c>
    </row>
    <row r="647" spans="1:22" x14ac:dyDescent="0.3">
      <c r="A647" s="1">
        <v>46049.875</v>
      </c>
      <c r="B647" s="2">
        <v>59.170001115178323</v>
      </c>
      <c r="C647" s="2">
        <v>8.655029088540978</v>
      </c>
      <c r="D647" s="2">
        <f t="shared" si="120"/>
        <v>30.536903395916553</v>
      </c>
      <c r="E647" s="2">
        <f t="shared" si="121"/>
        <v>32.055924755676081</v>
      </c>
      <c r="F647" s="2">
        <f t="shared" si="129"/>
        <v>170</v>
      </c>
      <c r="G647" s="2">
        <f t="shared" si="130"/>
        <v>170</v>
      </c>
      <c r="H647" s="2">
        <f>MIN(Inputs!$B$2, (Inputs!$B$14 - F647)/Inputs!$B$15)</f>
        <v>170</v>
      </c>
      <c r="I647" s="2">
        <f>MAX(MIN(Inputs!$B$2, F647*Inputs!$B$16, Inputs!$B$14*Inputs!$B$4 - G647), 0)</f>
        <v>170</v>
      </c>
      <c r="J647" s="2">
        <f>MAX(MIN(Inputs!$B$2, F647*Inputs!$B$16, (Inputs!$B$14-F647)/Inputs!$B$15)*Inputs!$B$9, 0)</f>
        <v>136</v>
      </c>
      <c r="K647" s="2">
        <f>MAX(E647*Inputs!$B$5 - B647 - Inputs!$B$8, 0) * H647</f>
        <v>0</v>
      </c>
      <c r="L647" s="2">
        <f>IF(B647 &gt;= D647*Inputs!$B$10, MAX(B647 - E647/Inputs!$B$5 - Inputs!$B$8, 0) * I647, 0)</f>
        <v>466.27836177925428</v>
      </c>
      <c r="M647" s="2">
        <f t="shared" si="122"/>
        <v>1177.0839560415729</v>
      </c>
      <c r="N647" s="3" t="str">
        <f t="shared" si="123"/>
        <v>Reg</v>
      </c>
      <c r="O647" s="3" t="str">
        <f t="shared" si="131"/>
        <v>Discharge</v>
      </c>
      <c r="P647" s="2">
        <f t="shared" si="124"/>
        <v>0</v>
      </c>
      <c r="Q647" s="2">
        <f t="shared" si="125"/>
        <v>170</v>
      </c>
      <c r="R647" s="2">
        <f t="shared" si="126"/>
        <v>0</v>
      </c>
      <c r="S647" s="2">
        <f t="shared" si="127"/>
        <v>10058.900189580316</v>
      </c>
      <c r="T647" s="2">
        <f t="shared" si="128"/>
        <v>0</v>
      </c>
      <c r="U647" s="2">
        <f>IF(O647="Reg", R647 * Inputs!$B$7, 0)</f>
        <v>0</v>
      </c>
      <c r="V647" s="2">
        <f>MAX(F647 + P647*Inputs!$B$15 - (Q647/Inputs!$B$16) - U647, 0)</f>
        <v>0</v>
      </c>
    </row>
    <row r="648" spans="1:22" x14ac:dyDescent="0.3">
      <c r="A648" s="1">
        <v>46049.916666666657</v>
      </c>
      <c r="B648" s="2">
        <v>45.842777589925348</v>
      </c>
      <c r="C648" s="2">
        <v>10.75564476175332</v>
      </c>
      <c r="D648" s="2">
        <f t="shared" si="120"/>
        <v>30.536903395916553</v>
      </c>
      <c r="E648" s="2">
        <f t="shared" si="121"/>
        <v>22.717787422104067</v>
      </c>
      <c r="F648" s="2">
        <f t="shared" si="129"/>
        <v>0</v>
      </c>
      <c r="G648" s="2">
        <f t="shared" si="130"/>
        <v>340</v>
      </c>
      <c r="H648" s="2">
        <f>MIN(Inputs!$B$2, (Inputs!$B$14 - F648)/Inputs!$B$15)</f>
        <v>170</v>
      </c>
      <c r="I648" s="2">
        <f>MAX(MIN(Inputs!$B$2, F648*Inputs!$B$16, Inputs!$B$14*Inputs!$B$4 - G648), 0)</f>
        <v>0</v>
      </c>
      <c r="J648" s="2">
        <f>MAX(MIN(Inputs!$B$2, F648*Inputs!$B$16, (Inputs!$B$14-F648)/Inputs!$B$15)*Inputs!$B$9, 0)</f>
        <v>0</v>
      </c>
      <c r="K648" s="2">
        <f>MAX(E648*Inputs!$B$5 - B648 - Inputs!$B$8, 0) * H648</f>
        <v>0</v>
      </c>
      <c r="L648" s="2">
        <f>IF(B648 &gt;= D648*Inputs!$B$10, MAX(B648 - E648/Inputs!$B$5 - Inputs!$B$8, 0) * I648, 0)</f>
        <v>0</v>
      </c>
      <c r="M648" s="2">
        <f t="shared" si="122"/>
        <v>0</v>
      </c>
      <c r="N648" s="3" t="str">
        <f t="shared" si="123"/>
        <v>Idle</v>
      </c>
      <c r="O648" s="3" t="str">
        <f t="shared" si="131"/>
        <v>Idle</v>
      </c>
      <c r="P648" s="2">
        <f t="shared" si="124"/>
        <v>0</v>
      </c>
      <c r="Q648" s="2">
        <f t="shared" si="125"/>
        <v>0</v>
      </c>
      <c r="R648" s="2">
        <f t="shared" si="126"/>
        <v>0</v>
      </c>
      <c r="S648" s="2">
        <f t="shared" si="127"/>
        <v>0</v>
      </c>
      <c r="T648" s="2">
        <f t="shared" si="128"/>
        <v>0</v>
      </c>
      <c r="U648" s="2">
        <f>IF(O648="Reg", R648 * Inputs!$B$7, 0)</f>
        <v>0</v>
      </c>
      <c r="V648" s="2">
        <f>MAX(F648 + P648*Inputs!$B$15 - (Q648/Inputs!$B$16) - U648, 0)</f>
        <v>0</v>
      </c>
    </row>
    <row r="649" spans="1:22" x14ac:dyDescent="0.3">
      <c r="A649" s="1">
        <v>46049.958333333343</v>
      </c>
      <c r="B649" s="2">
        <v>35.228410944113442</v>
      </c>
      <c r="C649" s="2">
        <v>20.873950508905871</v>
      </c>
      <c r="D649" s="2">
        <f t="shared" si="120"/>
        <v>30.536903395916553</v>
      </c>
      <c r="E649" s="2">
        <f t="shared" si="121"/>
        <v>15.077324490449845</v>
      </c>
      <c r="F649" s="2">
        <f t="shared" si="129"/>
        <v>0</v>
      </c>
      <c r="G649" s="2">
        <f t="shared" si="130"/>
        <v>340</v>
      </c>
      <c r="H649" s="2">
        <f>MIN(Inputs!$B$2, (Inputs!$B$14 - F649)/Inputs!$B$15)</f>
        <v>170</v>
      </c>
      <c r="I649" s="2">
        <f>MAX(MIN(Inputs!$B$2, F649*Inputs!$B$16, Inputs!$B$14*Inputs!$B$4 - G649), 0)</f>
        <v>0</v>
      </c>
      <c r="J649" s="2">
        <f>MAX(MIN(Inputs!$B$2, F649*Inputs!$B$16, (Inputs!$B$14-F649)/Inputs!$B$15)*Inputs!$B$9, 0)</f>
        <v>0</v>
      </c>
      <c r="K649" s="2">
        <f>MAX(E649*Inputs!$B$5 - B649 - Inputs!$B$8, 0) * H649</f>
        <v>0</v>
      </c>
      <c r="L649" s="2">
        <f>IF(B649 &gt;= D649*Inputs!$B$10, MAX(B649 - E649/Inputs!$B$5 - Inputs!$B$8, 0) * I649, 0)</f>
        <v>0</v>
      </c>
      <c r="M649" s="2">
        <f t="shared" si="122"/>
        <v>0</v>
      </c>
      <c r="N649" s="3" t="str">
        <f t="shared" si="123"/>
        <v>Idle</v>
      </c>
      <c r="O649" s="3" t="str">
        <f t="shared" si="131"/>
        <v>Idle</v>
      </c>
      <c r="P649" s="2">
        <f t="shared" si="124"/>
        <v>0</v>
      </c>
      <c r="Q649" s="2">
        <f t="shared" si="125"/>
        <v>0</v>
      </c>
      <c r="R649" s="2">
        <f t="shared" si="126"/>
        <v>0</v>
      </c>
      <c r="S649" s="2">
        <f t="shared" si="127"/>
        <v>0</v>
      </c>
      <c r="T649" s="2">
        <f t="shared" si="128"/>
        <v>0</v>
      </c>
      <c r="U649" s="2">
        <f>IF(O649="Reg", R649 * Inputs!$B$7, 0)</f>
        <v>0</v>
      </c>
      <c r="V649" s="2">
        <f>MAX(F649 + P649*Inputs!$B$15 - (Q649/Inputs!$B$16) - U649, 0)</f>
        <v>0</v>
      </c>
    </row>
    <row r="650" spans="1:22" x14ac:dyDescent="0.3">
      <c r="A650" s="1">
        <v>46050</v>
      </c>
      <c r="B650" s="2">
        <v>29.91245844166842</v>
      </c>
      <c r="C650" s="2">
        <v>23.327330557993491</v>
      </c>
      <c r="D650" s="2">
        <f t="shared" si="120"/>
        <v>31.250598540639277</v>
      </c>
      <c r="E650" s="2">
        <f t="shared" si="121"/>
        <v>9.2059226664309382</v>
      </c>
      <c r="F650" s="2">
        <f t="shared" si="129"/>
        <v>0</v>
      </c>
      <c r="G650" s="2">
        <f t="shared" si="130"/>
        <v>0</v>
      </c>
      <c r="H650" s="2">
        <f>MIN(Inputs!$B$2, (Inputs!$B$14 - F650)/Inputs!$B$15)</f>
        <v>170</v>
      </c>
      <c r="I650" s="2">
        <f>MAX(MIN(Inputs!$B$2, F650*Inputs!$B$16, Inputs!$B$14*Inputs!$B$4 - G650), 0)</f>
        <v>0</v>
      </c>
      <c r="J650" s="2">
        <f>MAX(MIN(Inputs!$B$2, F650*Inputs!$B$16, (Inputs!$B$14-F650)/Inputs!$B$15)*Inputs!$B$9, 0)</f>
        <v>0</v>
      </c>
      <c r="K650" s="2">
        <f>MAX(E650*Inputs!$B$5 - B650 - Inputs!$B$8, 0) * H650</f>
        <v>0</v>
      </c>
      <c r="L650" s="2">
        <f>IF(B650 &gt;= D650*Inputs!$B$10, MAX(B650 - E650/Inputs!$B$5 - Inputs!$B$8, 0) * I650, 0)</f>
        <v>0</v>
      </c>
      <c r="M650" s="2">
        <f t="shared" si="122"/>
        <v>0</v>
      </c>
      <c r="N650" s="3" t="str">
        <f t="shared" si="123"/>
        <v>Idle</v>
      </c>
      <c r="O650" s="3" t="str">
        <f t="shared" si="131"/>
        <v>Idle</v>
      </c>
      <c r="P650" s="2">
        <f t="shared" si="124"/>
        <v>0</v>
      </c>
      <c r="Q650" s="2">
        <f t="shared" si="125"/>
        <v>0</v>
      </c>
      <c r="R650" s="2">
        <f t="shared" si="126"/>
        <v>0</v>
      </c>
      <c r="S650" s="2">
        <f t="shared" si="127"/>
        <v>0</v>
      </c>
      <c r="T650" s="2">
        <f t="shared" si="128"/>
        <v>0</v>
      </c>
      <c r="U650" s="2">
        <f>IF(O650="Reg", R650 * Inputs!$B$7, 0)</f>
        <v>0</v>
      </c>
      <c r="V650" s="2">
        <f>MAX(F650 + P650*Inputs!$B$15 - (Q650/Inputs!$B$16) - U650, 0)</f>
        <v>0</v>
      </c>
    </row>
    <row r="651" spans="1:22" x14ac:dyDescent="0.3">
      <c r="A651" s="1">
        <v>46050.041666666657</v>
      </c>
      <c r="B651" s="2">
        <v>17.506974577689981</v>
      </c>
      <c r="C651" s="2">
        <v>4.7193065968764234</v>
      </c>
      <c r="D651" s="2">
        <f t="shared" si="120"/>
        <v>31.250598540639277</v>
      </c>
      <c r="E651" s="2">
        <f t="shared" si="121"/>
        <v>4.2205129261528667</v>
      </c>
      <c r="F651" s="2">
        <f t="shared" si="129"/>
        <v>0</v>
      </c>
      <c r="G651" s="2">
        <f t="shared" si="130"/>
        <v>0</v>
      </c>
      <c r="H651" s="2">
        <f>MIN(Inputs!$B$2, (Inputs!$B$14 - F651)/Inputs!$B$15)</f>
        <v>170</v>
      </c>
      <c r="I651" s="2">
        <f>MAX(MIN(Inputs!$B$2, F651*Inputs!$B$16, Inputs!$B$14*Inputs!$B$4 - G651), 0)</f>
        <v>0</v>
      </c>
      <c r="J651" s="2">
        <f>MAX(MIN(Inputs!$B$2, F651*Inputs!$B$16, (Inputs!$B$14-F651)/Inputs!$B$15)*Inputs!$B$9, 0)</f>
        <v>0</v>
      </c>
      <c r="K651" s="2">
        <f>MAX(E651*Inputs!$B$5 - B651 - Inputs!$B$8, 0) * H651</f>
        <v>0</v>
      </c>
      <c r="L651" s="2">
        <f>IF(B651 &gt;= D651*Inputs!$B$10, MAX(B651 - E651/Inputs!$B$5 - Inputs!$B$8, 0) * I651, 0)</f>
        <v>0</v>
      </c>
      <c r="M651" s="2">
        <f t="shared" si="122"/>
        <v>0</v>
      </c>
      <c r="N651" s="3" t="str">
        <f t="shared" si="123"/>
        <v>Idle</v>
      </c>
      <c r="O651" s="3" t="str">
        <f t="shared" si="131"/>
        <v>Idle</v>
      </c>
      <c r="P651" s="2">
        <f t="shared" si="124"/>
        <v>0</v>
      </c>
      <c r="Q651" s="2">
        <f t="shared" si="125"/>
        <v>0</v>
      </c>
      <c r="R651" s="2">
        <f t="shared" si="126"/>
        <v>0</v>
      </c>
      <c r="S651" s="2">
        <f t="shared" si="127"/>
        <v>0</v>
      </c>
      <c r="T651" s="2">
        <f t="shared" si="128"/>
        <v>0</v>
      </c>
      <c r="U651" s="2">
        <f>IF(O651="Reg", R651 * Inputs!$B$7, 0)</f>
        <v>0</v>
      </c>
      <c r="V651" s="2">
        <f>MAX(F651 + P651*Inputs!$B$15 - (Q651/Inputs!$B$16) - U651, 0)</f>
        <v>0</v>
      </c>
    </row>
    <row r="652" spans="1:22" x14ac:dyDescent="0.3">
      <c r="A652" s="1">
        <v>46050.083333333343</v>
      </c>
      <c r="B652" s="2">
        <v>4.6749258654809482</v>
      </c>
      <c r="C652" s="2">
        <v>2.325317852682069</v>
      </c>
      <c r="D652" s="2">
        <f t="shared" si="120"/>
        <v>31.250598540639277</v>
      </c>
      <c r="E652" s="2">
        <f t="shared" si="121"/>
        <v>1.3026838298712038</v>
      </c>
      <c r="F652" s="2">
        <f t="shared" si="129"/>
        <v>0</v>
      </c>
      <c r="G652" s="2">
        <f t="shared" si="130"/>
        <v>0</v>
      </c>
      <c r="H652" s="2">
        <f>MIN(Inputs!$B$2, (Inputs!$B$14 - F652)/Inputs!$B$15)</f>
        <v>170</v>
      </c>
      <c r="I652" s="2">
        <f>MAX(MIN(Inputs!$B$2, F652*Inputs!$B$16, Inputs!$B$14*Inputs!$B$4 - G652), 0)</f>
        <v>0</v>
      </c>
      <c r="J652" s="2">
        <f>MAX(MIN(Inputs!$B$2, F652*Inputs!$B$16, (Inputs!$B$14-F652)/Inputs!$B$15)*Inputs!$B$9, 0)</f>
        <v>0</v>
      </c>
      <c r="K652" s="2">
        <f>MAX(E652*Inputs!$B$5 - B652 - Inputs!$B$8, 0) * H652</f>
        <v>0</v>
      </c>
      <c r="L652" s="2">
        <f>IF(B652 &gt;= D652*Inputs!$B$10, MAX(B652 - E652/Inputs!$B$5 - Inputs!$B$8, 0) * I652, 0)</f>
        <v>0</v>
      </c>
      <c r="M652" s="2">
        <f t="shared" si="122"/>
        <v>0</v>
      </c>
      <c r="N652" s="3" t="str">
        <f t="shared" si="123"/>
        <v>Idle</v>
      </c>
      <c r="O652" s="3" t="str">
        <f t="shared" si="131"/>
        <v>Idle</v>
      </c>
      <c r="P652" s="2">
        <f t="shared" si="124"/>
        <v>0</v>
      </c>
      <c r="Q652" s="2">
        <f t="shared" si="125"/>
        <v>0</v>
      </c>
      <c r="R652" s="2">
        <f t="shared" si="126"/>
        <v>0</v>
      </c>
      <c r="S652" s="2">
        <f t="shared" si="127"/>
        <v>0</v>
      </c>
      <c r="T652" s="2">
        <f t="shared" si="128"/>
        <v>0</v>
      </c>
      <c r="U652" s="2">
        <f>IF(O652="Reg", R652 * Inputs!$B$7, 0)</f>
        <v>0</v>
      </c>
      <c r="V652" s="2">
        <f>MAX(F652 + P652*Inputs!$B$15 - (Q652/Inputs!$B$16) - U652, 0)</f>
        <v>0</v>
      </c>
    </row>
    <row r="653" spans="1:22" x14ac:dyDescent="0.3">
      <c r="A653" s="1">
        <v>46050.125</v>
      </c>
      <c r="B653" s="2">
        <v>3.141177113746275</v>
      </c>
      <c r="C653" s="2">
        <v>3.495198619844559</v>
      </c>
      <c r="D653" s="2">
        <f t="shared" si="120"/>
        <v>31.250598540639277</v>
      </c>
      <c r="E653" s="2">
        <f t="shared" si="121"/>
        <v>0.52352951895771249</v>
      </c>
      <c r="F653" s="2">
        <f t="shared" si="129"/>
        <v>0</v>
      </c>
      <c r="G653" s="2">
        <f t="shared" si="130"/>
        <v>0</v>
      </c>
      <c r="H653" s="2">
        <f>MIN(Inputs!$B$2, (Inputs!$B$14 - F653)/Inputs!$B$15)</f>
        <v>170</v>
      </c>
      <c r="I653" s="2">
        <f>MAX(MIN(Inputs!$B$2, F653*Inputs!$B$16, Inputs!$B$14*Inputs!$B$4 - G653), 0)</f>
        <v>0</v>
      </c>
      <c r="J653" s="2">
        <f>MAX(MIN(Inputs!$B$2, F653*Inputs!$B$16, (Inputs!$B$14-F653)/Inputs!$B$15)*Inputs!$B$9, 0)</f>
        <v>0</v>
      </c>
      <c r="K653" s="2">
        <f>MAX(E653*Inputs!$B$5 - B653 - Inputs!$B$8, 0) * H653</f>
        <v>0</v>
      </c>
      <c r="L653" s="2">
        <f>IF(B653 &gt;= D653*Inputs!$B$10, MAX(B653 - E653/Inputs!$B$5 - Inputs!$B$8, 0) * I653, 0)</f>
        <v>0</v>
      </c>
      <c r="M653" s="2">
        <f t="shared" si="122"/>
        <v>0</v>
      </c>
      <c r="N653" s="3" t="str">
        <f t="shared" si="123"/>
        <v>Idle</v>
      </c>
      <c r="O653" s="3" t="str">
        <f t="shared" si="131"/>
        <v>Idle</v>
      </c>
      <c r="P653" s="2">
        <f t="shared" si="124"/>
        <v>0</v>
      </c>
      <c r="Q653" s="2">
        <f t="shared" si="125"/>
        <v>0</v>
      </c>
      <c r="R653" s="2">
        <f t="shared" si="126"/>
        <v>0</v>
      </c>
      <c r="S653" s="2">
        <f t="shared" si="127"/>
        <v>0</v>
      </c>
      <c r="T653" s="2">
        <f t="shared" si="128"/>
        <v>0</v>
      </c>
      <c r="U653" s="2">
        <f>IF(O653="Reg", R653 * Inputs!$B$7, 0)</f>
        <v>0</v>
      </c>
      <c r="V653" s="2">
        <f>MAX(F653 + P653*Inputs!$B$15 - (Q653/Inputs!$B$16) - U653, 0)</f>
        <v>0</v>
      </c>
    </row>
    <row r="654" spans="1:22" x14ac:dyDescent="0.3">
      <c r="A654" s="1">
        <v>46050.166666666657</v>
      </c>
      <c r="B654" s="2">
        <v>0</v>
      </c>
      <c r="C654" s="2">
        <v>5.6711108134069548</v>
      </c>
      <c r="D654" s="2">
        <f t="shared" si="120"/>
        <v>31.250598540639277</v>
      </c>
      <c r="E654" s="2">
        <f t="shared" si="121"/>
        <v>0.69841107820761206</v>
      </c>
      <c r="F654" s="2">
        <f t="shared" si="129"/>
        <v>0</v>
      </c>
      <c r="G654" s="2">
        <f t="shared" si="130"/>
        <v>0</v>
      </c>
      <c r="H654" s="2">
        <f>MIN(Inputs!$B$2, (Inputs!$B$14 - F654)/Inputs!$B$15)</f>
        <v>170</v>
      </c>
      <c r="I654" s="2">
        <f>MAX(MIN(Inputs!$B$2, F654*Inputs!$B$16, Inputs!$B$14*Inputs!$B$4 - G654), 0)</f>
        <v>0</v>
      </c>
      <c r="J654" s="2">
        <f>MAX(MIN(Inputs!$B$2, F654*Inputs!$B$16, (Inputs!$B$14-F654)/Inputs!$B$15)*Inputs!$B$9, 0)</f>
        <v>0</v>
      </c>
      <c r="K654" s="2">
        <f>MAX(E654*Inputs!$B$5 - B654 - Inputs!$B$8, 0) * H654</f>
        <v>0</v>
      </c>
      <c r="L654" s="2">
        <f>IF(B654 &gt;= D654*Inputs!$B$10, MAX(B654 - E654/Inputs!$B$5 - Inputs!$B$8, 0) * I654, 0)</f>
        <v>0</v>
      </c>
      <c r="M654" s="2">
        <f t="shared" si="122"/>
        <v>0</v>
      </c>
      <c r="N654" s="3" t="str">
        <f t="shared" si="123"/>
        <v>Idle</v>
      </c>
      <c r="O654" s="3" t="str">
        <f t="shared" si="131"/>
        <v>Idle</v>
      </c>
      <c r="P654" s="2">
        <f t="shared" si="124"/>
        <v>0</v>
      </c>
      <c r="Q654" s="2">
        <f t="shared" si="125"/>
        <v>0</v>
      </c>
      <c r="R654" s="2">
        <f t="shared" si="126"/>
        <v>0</v>
      </c>
      <c r="S654" s="2">
        <f t="shared" si="127"/>
        <v>0</v>
      </c>
      <c r="T654" s="2">
        <f t="shared" si="128"/>
        <v>0</v>
      </c>
      <c r="U654" s="2">
        <f>IF(O654="Reg", R654 * Inputs!$B$7, 0)</f>
        <v>0</v>
      </c>
      <c r="V654" s="2">
        <f>MAX(F654 + P654*Inputs!$B$15 - (Q654/Inputs!$B$16) - U654, 0)</f>
        <v>0</v>
      </c>
    </row>
    <row r="655" spans="1:22" x14ac:dyDescent="0.3">
      <c r="A655" s="1">
        <v>46050.208333333343</v>
      </c>
      <c r="B655" s="2">
        <v>0</v>
      </c>
      <c r="C655" s="2">
        <v>2.53959873635347</v>
      </c>
      <c r="D655" s="2">
        <f t="shared" si="120"/>
        <v>31.250598540639277</v>
      </c>
      <c r="E655" s="2">
        <f t="shared" si="121"/>
        <v>1.408538224702528</v>
      </c>
      <c r="F655" s="2">
        <f t="shared" si="129"/>
        <v>0</v>
      </c>
      <c r="G655" s="2">
        <f t="shared" si="130"/>
        <v>0</v>
      </c>
      <c r="H655" s="2">
        <f>MIN(Inputs!$B$2, (Inputs!$B$14 - F655)/Inputs!$B$15)</f>
        <v>170</v>
      </c>
      <c r="I655" s="2">
        <f>MAX(MIN(Inputs!$B$2, F655*Inputs!$B$16, Inputs!$B$14*Inputs!$B$4 - G655), 0)</f>
        <v>0</v>
      </c>
      <c r="J655" s="2">
        <f>MAX(MIN(Inputs!$B$2, F655*Inputs!$B$16, (Inputs!$B$14-F655)/Inputs!$B$15)*Inputs!$B$9, 0)</f>
        <v>0</v>
      </c>
      <c r="K655" s="2">
        <f>MAX(E655*Inputs!$B$5 - B655 - Inputs!$B$8, 0) * H655</f>
        <v>0</v>
      </c>
      <c r="L655" s="2">
        <f>IF(B655 &gt;= D655*Inputs!$B$10, MAX(B655 - E655/Inputs!$B$5 - Inputs!$B$8, 0) * I655, 0)</f>
        <v>0</v>
      </c>
      <c r="M655" s="2">
        <f t="shared" si="122"/>
        <v>0</v>
      </c>
      <c r="N655" s="3" t="str">
        <f t="shared" si="123"/>
        <v>Idle</v>
      </c>
      <c r="O655" s="3" t="str">
        <f t="shared" si="131"/>
        <v>Idle</v>
      </c>
      <c r="P655" s="2">
        <f t="shared" si="124"/>
        <v>0</v>
      </c>
      <c r="Q655" s="2">
        <f t="shared" si="125"/>
        <v>0</v>
      </c>
      <c r="R655" s="2">
        <f t="shared" si="126"/>
        <v>0</v>
      </c>
      <c r="S655" s="2">
        <f t="shared" si="127"/>
        <v>0</v>
      </c>
      <c r="T655" s="2">
        <f t="shared" si="128"/>
        <v>0</v>
      </c>
      <c r="U655" s="2">
        <f>IF(O655="Reg", R655 * Inputs!$B$7, 0)</f>
        <v>0</v>
      </c>
      <c r="V655" s="2">
        <f>MAX(F655 + P655*Inputs!$B$15 - (Q655/Inputs!$B$16) - U655, 0)</f>
        <v>0</v>
      </c>
    </row>
    <row r="656" spans="1:22" x14ac:dyDescent="0.3">
      <c r="A656" s="1">
        <v>46050.25</v>
      </c>
      <c r="B656" s="2">
        <v>0</v>
      </c>
      <c r="C656" s="2">
        <v>18.08609791430808</v>
      </c>
      <c r="D656" s="2">
        <f t="shared" si="120"/>
        <v>31.250598540639277</v>
      </c>
      <c r="E656" s="2">
        <f t="shared" si="121"/>
        <v>5.0719613352070949</v>
      </c>
      <c r="F656" s="2">
        <f t="shared" si="129"/>
        <v>0</v>
      </c>
      <c r="G656" s="2">
        <f t="shared" si="130"/>
        <v>0</v>
      </c>
      <c r="H656" s="2">
        <f>MIN(Inputs!$B$2, (Inputs!$B$14 - F656)/Inputs!$B$15)</f>
        <v>170</v>
      </c>
      <c r="I656" s="2">
        <f>MAX(MIN(Inputs!$B$2, F656*Inputs!$B$16, Inputs!$B$14*Inputs!$B$4 - G656), 0)</f>
        <v>0</v>
      </c>
      <c r="J656" s="2">
        <f>MAX(MIN(Inputs!$B$2, F656*Inputs!$B$16, (Inputs!$B$14-F656)/Inputs!$B$15)*Inputs!$B$9, 0)</f>
        <v>0</v>
      </c>
      <c r="K656" s="2">
        <f>MAX(E656*Inputs!$B$5 - B656 - Inputs!$B$8, 0) * H656</f>
        <v>0</v>
      </c>
      <c r="L656" s="2">
        <f>IF(B656 &gt;= D656*Inputs!$B$10, MAX(B656 - E656/Inputs!$B$5 - Inputs!$B$8, 0) * I656, 0)</f>
        <v>0</v>
      </c>
      <c r="M656" s="2">
        <f t="shared" si="122"/>
        <v>0</v>
      </c>
      <c r="N656" s="3" t="str">
        <f t="shared" si="123"/>
        <v>Idle</v>
      </c>
      <c r="O656" s="3" t="str">
        <f t="shared" si="131"/>
        <v>Idle</v>
      </c>
      <c r="P656" s="2">
        <f t="shared" si="124"/>
        <v>0</v>
      </c>
      <c r="Q656" s="2">
        <f t="shared" si="125"/>
        <v>0</v>
      </c>
      <c r="R656" s="2">
        <f t="shared" si="126"/>
        <v>0</v>
      </c>
      <c r="S656" s="2">
        <f t="shared" si="127"/>
        <v>0</v>
      </c>
      <c r="T656" s="2">
        <f t="shared" si="128"/>
        <v>0</v>
      </c>
      <c r="U656" s="2">
        <f>IF(O656="Reg", R656 * Inputs!$B$7, 0)</f>
        <v>0</v>
      </c>
      <c r="V656" s="2">
        <f>MAX(F656 + P656*Inputs!$B$15 - (Q656/Inputs!$B$16) - U656, 0)</f>
        <v>0</v>
      </c>
    </row>
    <row r="657" spans="1:22" x14ac:dyDescent="0.3">
      <c r="A657" s="1">
        <v>46050.291666666657</v>
      </c>
      <c r="B657" s="2">
        <v>0</v>
      </c>
      <c r="C657" s="2">
        <v>5.3559038534225571</v>
      </c>
      <c r="D657" s="2">
        <f t="shared" si="120"/>
        <v>31.250598540639277</v>
      </c>
      <c r="E657" s="2">
        <f t="shared" si="121"/>
        <v>9.2000866664429548</v>
      </c>
      <c r="F657" s="2">
        <f t="shared" si="129"/>
        <v>0</v>
      </c>
      <c r="G657" s="2">
        <f t="shared" si="130"/>
        <v>0</v>
      </c>
      <c r="H657" s="2">
        <f>MIN(Inputs!$B$2, (Inputs!$B$14 - F657)/Inputs!$B$15)</f>
        <v>170</v>
      </c>
      <c r="I657" s="2">
        <f>MAX(MIN(Inputs!$B$2, F657*Inputs!$B$16, Inputs!$B$14*Inputs!$B$4 - G657), 0)</f>
        <v>0</v>
      </c>
      <c r="J657" s="2">
        <f>MAX(MIN(Inputs!$B$2, F657*Inputs!$B$16, (Inputs!$B$14-F657)/Inputs!$B$15)*Inputs!$B$9, 0)</f>
        <v>0</v>
      </c>
      <c r="K657" s="2">
        <f>MAX(E657*Inputs!$B$5 - B657 - Inputs!$B$8, 0) * H657</f>
        <v>0</v>
      </c>
      <c r="L657" s="2">
        <f>IF(B657 &gt;= D657*Inputs!$B$10, MAX(B657 - E657/Inputs!$B$5 - Inputs!$B$8, 0) * I657, 0)</f>
        <v>0</v>
      </c>
      <c r="M657" s="2">
        <f t="shared" si="122"/>
        <v>0</v>
      </c>
      <c r="N657" s="3" t="str">
        <f t="shared" si="123"/>
        <v>Idle</v>
      </c>
      <c r="O657" s="3" t="str">
        <f t="shared" si="131"/>
        <v>Idle</v>
      </c>
      <c r="P657" s="2">
        <f t="shared" si="124"/>
        <v>0</v>
      </c>
      <c r="Q657" s="2">
        <f t="shared" si="125"/>
        <v>0</v>
      </c>
      <c r="R657" s="2">
        <f t="shared" si="126"/>
        <v>0</v>
      </c>
      <c r="S657" s="2">
        <f t="shared" si="127"/>
        <v>0</v>
      </c>
      <c r="T657" s="2">
        <f t="shared" si="128"/>
        <v>0</v>
      </c>
      <c r="U657" s="2">
        <f>IF(O657="Reg", R657 * Inputs!$B$7, 0)</f>
        <v>0</v>
      </c>
      <c r="V657" s="2">
        <f>MAX(F657 + P657*Inputs!$B$15 - (Q657/Inputs!$B$16) - U657, 0)</f>
        <v>0</v>
      </c>
    </row>
    <row r="658" spans="1:22" x14ac:dyDescent="0.3">
      <c r="A658" s="1">
        <v>46050.333333333343</v>
      </c>
      <c r="B658" s="2">
        <v>0</v>
      </c>
      <c r="C658" s="2">
        <v>24.24250933653569</v>
      </c>
      <c r="D658" s="2">
        <f t="shared" si="120"/>
        <v>31.250598540639277</v>
      </c>
      <c r="E658" s="2">
        <f t="shared" si="121"/>
        <v>16.889629527511669</v>
      </c>
      <c r="F658" s="2">
        <f t="shared" si="129"/>
        <v>0</v>
      </c>
      <c r="G658" s="2">
        <f t="shared" si="130"/>
        <v>0</v>
      </c>
      <c r="H658" s="2">
        <f>MIN(Inputs!$B$2, (Inputs!$B$14 - F658)/Inputs!$B$15)</f>
        <v>170</v>
      </c>
      <c r="I658" s="2">
        <f>MAX(MIN(Inputs!$B$2, F658*Inputs!$B$16, Inputs!$B$14*Inputs!$B$4 - G658), 0)</f>
        <v>0</v>
      </c>
      <c r="J658" s="2">
        <f>MAX(MIN(Inputs!$B$2, F658*Inputs!$B$16, (Inputs!$B$14-F658)/Inputs!$B$15)*Inputs!$B$9, 0)</f>
        <v>0</v>
      </c>
      <c r="K658" s="2">
        <f>MAX(E658*Inputs!$B$5 - B658 - Inputs!$B$8, 0) * H658</f>
        <v>0</v>
      </c>
      <c r="L658" s="2">
        <f>IF(B658 &gt;= D658*Inputs!$B$10, MAX(B658 - E658/Inputs!$B$5 - Inputs!$B$8, 0) * I658, 0)</f>
        <v>0</v>
      </c>
      <c r="M658" s="2">
        <f t="shared" si="122"/>
        <v>0</v>
      </c>
      <c r="N658" s="3" t="str">
        <f t="shared" si="123"/>
        <v>Idle</v>
      </c>
      <c r="O658" s="3" t="str">
        <f t="shared" si="131"/>
        <v>Idle</v>
      </c>
      <c r="P658" s="2">
        <f t="shared" si="124"/>
        <v>0</v>
      </c>
      <c r="Q658" s="2">
        <f t="shared" si="125"/>
        <v>0</v>
      </c>
      <c r="R658" s="2">
        <f t="shared" si="126"/>
        <v>0</v>
      </c>
      <c r="S658" s="2">
        <f t="shared" si="127"/>
        <v>0</v>
      </c>
      <c r="T658" s="2">
        <f t="shared" si="128"/>
        <v>0</v>
      </c>
      <c r="U658" s="2">
        <f>IF(O658="Reg", R658 * Inputs!$B$7, 0)</f>
        <v>0</v>
      </c>
      <c r="V658" s="2">
        <f>MAX(F658 + P658*Inputs!$B$15 - (Q658/Inputs!$B$16) - U658, 0)</f>
        <v>0</v>
      </c>
    </row>
    <row r="659" spans="1:22" x14ac:dyDescent="0.3">
      <c r="A659" s="1">
        <v>46050.375</v>
      </c>
      <c r="B659" s="2">
        <v>4.1904664692456723</v>
      </c>
      <c r="C659" s="2">
        <v>16.02623300655284</v>
      </c>
      <c r="D659" s="2">
        <f t="shared" si="120"/>
        <v>31.250598540639277</v>
      </c>
      <c r="E659" s="2">
        <f t="shared" si="121"/>
        <v>25.467903528859967</v>
      </c>
      <c r="F659" s="2">
        <f t="shared" si="129"/>
        <v>0</v>
      </c>
      <c r="G659" s="2">
        <f t="shared" si="130"/>
        <v>0</v>
      </c>
      <c r="H659" s="2">
        <f>MIN(Inputs!$B$2, (Inputs!$B$14 - F659)/Inputs!$B$15)</f>
        <v>170</v>
      </c>
      <c r="I659" s="2">
        <f>MAX(MIN(Inputs!$B$2, F659*Inputs!$B$16, Inputs!$B$14*Inputs!$B$4 - G659), 0)</f>
        <v>0</v>
      </c>
      <c r="J659" s="2">
        <f>MAX(MIN(Inputs!$B$2, F659*Inputs!$B$16, (Inputs!$B$14-F659)/Inputs!$B$15)*Inputs!$B$9, 0)</f>
        <v>0</v>
      </c>
      <c r="K659" s="2">
        <f>MAX(E659*Inputs!$B$5 - B659 - Inputs!$B$8, 0) * H659</f>
        <v>0</v>
      </c>
      <c r="L659" s="2">
        <f>IF(B659 &gt;= D659*Inputs!$B$10, MAX(B659 - E659/Inputs!$B$5 - Inputs!$B$8, 0) * I659, 0)</f>
        <v>0</v>
      </c>
      <c r="M659" s="2">
        <f t="shared" si="122"/>
        <v>0</v>
      </c>
      <c r="N659" s="3" t="str">
        <f t="shared" si="123"/>
        <v>Idle</v>
      </c>
      <c r="O659" s="3" t="str">
        <f t="shared" si="131"/>
        <v>Idle</v>
      </c>
      <c r="P659" s="2">
        <f t="shared" si="124"/>
        <v>0</v>
      </c>
      <c r="Q659" s="2">
        <f t="shared" si="125"/>
        <v>0</v>
      </c>
      <c r="R659" s="2">
        <f t="shared" si="126"/>
        <v>0</v>
      </c>
      <c r="S659" s="2">
        <f t="shared" si="127"/>
        <v>0</v>
      </c>
      <c r="T659" s="2">
        <f t="shared" si="128"/>
        <v>0</v>
      </c>
      <c r="U659" s="2">
        <f>IF(O659="Reg", R659 * Inputs!$B$7, 0)</f>
        <v>0</v>
      </c>
      <c r="V659" s="2">
        <f>MAX(F659 + P659*Inputs!$B$15 - (Q659/Inputs!$B$16) - U659, 0)</f>
        <v>0</v>
      </c>
    </row>
    <row r="660" spans="1:22" x14ac:dyDescent="0.3">
      <c r="A660" s="1">
        <v>46050.416666666657</v>
      </c>
      <c r="B660" s="2">
        <v>4.2607628789694951</v>
      </c>
      <c r="C660" s="2">
        <v>6.6394770468092172</v>
      </c>
      <c r="D660" s="2">
        <f t="shared" si="120"/>
        <v>31.250598540639277</v>
      </c>
      <c r="E660" s="2">
        <f t="shared" si="121"/>
        <v>34.382078952346298</v>
      </c>
      <c r="F660" s="2">
        <f t="shared" si="129"/>
        <v>0</v>
      </c>
      <c r="G660" s="2">
        <f t="shared" si="130"/>
        <v>0</v>
      </c>
      <c r="H660" s="2">
        <f>MIN(Inputs!$B$2, (Inputs!$B$14 - F660)/Inputs!$B$15)</f>
        <v>170</v>
      </c>
      <c r="I660" s="2">
        <f>MAX(MIN(Inputs!$B$2, F660*Inputs!$B$16, Inputs!$B$14*Inputs!$B$4 - G660), 0)</f>
        <v>0</v>
      </c>
      <c r="J660" s="2">
        <f>MAX(MIN(Inputs!$B$2, F660*Inputs!$B$16, (Inputs!$B$14-F660)/Inputs!$B$15)*Inputs!$B$9, 0)</f>
        <v>0</v>
      </c>
      <c r="K660" s="2">
        <f>MAX(E660*Inputs!$B$5 - B660 - Inputs!$B$8, 0) * H660</f>
        <v>1019.2293218461922</v>
      </c>
      <c r="L660" s="2">
        <f>IF(B660 &gt;= D660*Inputs!$B$10, MAX(B660 - E660/Inputs!$B$5 - Inputs!$B$8, 0) * I660, 0)</f>
        <v>0</v>
      </c>
      <c r="M660" s="2">
        <f t="shared" si="122"/>
        <v>0</v>
      </c>
      <c r="N660" s="3" t="str">
        <f t="shared" si="123"/>
        <v>Charge</v>
      </c>
      <c r="O660" s="3" t="str">
        <f t="shared" si="131"/>
        <v>Charge</v>
      </c>
      <c r="P660" s="2">
        <f t="shared" si="124"/>
        <v>170</v>
      </c>
      <c r="Q660" s="2">
        <f t="shared" si="125"/>
        <v>0</v>
      </c>
      <c r="R660" s="2">
        <f t="shared" si="126"/>
        <v>0</v>
      </c>
      <c r="S660" s="2">
        <f t="shared" si="127"/>
        <v>-724.32968942481421</v>
      </c>
      <c r="T660" s="2">
        <f t="shared" si="128"/>
        <v>0</v>
      </c>
      <c r="U660" s="2">
        <f>IF(O660="Reg", R660 * Inputs!$B$7, 0)</f>
        <v>0</v>
      </c>
      <c r="V660" s="2">
        <f>MAX(F660 + P660*Inputs!$B$15 - (Q660/Inputs!$B$16) - U660, 0)</f>
        <v>170</v>
      </c>
    </row>
    <row r="661" spans="1:22" x14ac:dyDescent="0.3">
      <c r="A661" s="1">
        <v>46050.458333333343</v>
      </c>
      <c r="B661" s="2">
        <v>21.980538663027399</v>
      </c>
      <c r="C661" s="2">
        <v>4.8039851638506779</v>
      </c>
      <c r="D661" s="2">
        <f t="shared" si="120"/>
        <v>31.250598540639277</v>
      </c>
      <c r="E661" s="2">
        <f t="shared" si="121"/>
        <v>44.602234659647998</v>
      </c>
      <c r="F661" s="2">
        <f t="shared" si="129"/>
        <v>170</v>
      </c>
      <c r="G661" s="2">
        <f t="shared" si="130"/>
        <v>0</v>
      </c>
      <c r="H661" s="2">
        <f>MIN(Inputs!$B$2, (Inputs!$B$14 - F661)/Inputs!$B$15)</f>
        <v>170</v>
      </c>
      <c r="I661" s="2">
        <f>MAX(MIN(Inputs!$B$2, F661*Inputs!$B$16, Inputs!$B$14*Inputs!$B$4 - G661), 0)</f>
        <v>170</v>
      </c>
      <c r="J661" s="2">
        <f>MAX(MIN(Inputs!$B$2, F661*Inputs!$B$16, (Inputs!$B$14-F661)/Inputs!$B$15)*Inputs!$B$9, 0)</f>
        <v>136</v>
      </c>
      <c r="K661" s="2">
        <f>MAX(E661*Inputs!$B$5 - B661 - Inputs!$B$8, 0) * H661</f>
        <v>0</v>
      </c>
      <c r="L661" s="2">
        <f>IF(B661 &gt;= D661*Inputs!$B$10, MAX(B661 - E661/Inputs!$B$5 - Inputs!$B$8, 0) * I661, 0)</f>
        <v>0</v>
      </c>
      <c r="M661" s="2">
        <f t="shared" si="122"/>
        <v>653.34198228369223</v>
      </c>
      <c r="N661" s="3" t="str">
        <f t="shared" si="123"/>
        <v>Reg</v>
      </c>
      <c r="O661" s="3" t="str">
        <f t="shared" si="131"/>
        <v>Charge</v>
      </c>
      <c r="P661" s="2">
        <f t="shared" si="124"/>
        <v>170</v>
      </c>
      <c r="Q661" s="2">
        <f t="shared" si="125"/>
        <v>0</v>
      </c>
      <c r="R661" s="2">
        <f t="shared" si="126"/>
        <v>0</v>
      </c>
      <c r="S661" s="2">
        <f t="shared" si="127"/>
        <v>-3736.6915727146579</v>
      </c>
      <c r="T661" s="2">
        <f t="shared" si="128"/>
        <v>0</v>
      </c>
      <c r="U661" s="2">
        <f>IF(O661="Reg", R661 * Inputs!$B$7, 0)</f>
        <v>0</v>
      </c>
      <c r="V661" s="2">
        <f>MAX(F661 + P661*Inputs!$B$15 - (Q661/Inputs!$B$16) - U661, 0)</f>
        <v>340</v>
      </c>
    </row>
    <row r="662" spans="1:22" x14ac:dyDescent="0.3">
      <c r="A662" s="1">
        <v>46050.5</v>
      </c>
      <c r="B662" s="2">
        <v>24.768751987415161</v>
      </c>
      <c r="C662" s="2">
        <v>7.0647110818600476</v>
      </c>
      <c r="D662" s="2">
        <f t="shared" si="120"/>
        <v>31.250598540639277</v>
      </c>
      <c r="E662" s="2">
        <f t="shared" si="121"/>
        <v>52.672419430188199</v>
      </c>
      <c r="F662" s="2">
        <f t="shared" si="129"/>
        <v>340</v>
      </c>
      <c r="G662" s="2">
        <f t="shared" si="130"/>
        <v>0</v>
      </c>
      <c r="H662" s="2">
        <f>MIN(Inputs!$B$2, (Inputs!$B$14 - F662)/Inputs!$B$15)</f>
        <v>0</v>
      </c>
      <c r="I662" s="2">
        <f>MAX(MIN(Inputs!$B$2, F662*Inputs!$B$16, Inputs!$B$14*Inputs!$B$4 - G662), 0)</f>
        <v>170</v>
      </c>
      <c r="J662" s="2">
        <f>MAX(MIN(Inputs!$B$2, F662*Inputs!$B$16, (Inputs!$B$14-F662)/Inputs!$B$15)*Inputs!$B$9, 0)</f>
        <v>0</v>
      </c>
      <c r="K662" s="2">
        <f>MAX(E662*Inputs!$B$5 - B662 - Inputs!$B$8, 0) * H662</f>
        <v>0</v>
      </c>
      <c r="L662" s="2">
        <f>IF(B662 &gt;= D662*Inputs!$B$10, MAX(B662 - E662/Inputs!$B$5 - Inputs!$B$8, 0) * I662, 0)</f>
        <v>0</v>
      </c>
      <c r="M662" s="2">
        <f t="shared" si="122"/>
        <v>0</v>
      </c>
      <c r="N662" s="3" t="str">
        <f t="shared" si="123"/>
        <v>Idle</v>
      </c>
      <c r="O662" s="3" t="str">
        <f t="shared" si="131"/>
        <v>Idle</v>
      </c>
      <c r="P662" s="2">
        <f t="shared" si="124"/>
        <v>0</v>
      </c>
      <c r="Q662" s="2">
        <f t="shared" si="125"/>
        <v>0</v>
      </c>
      <c r="R662" s="2">
        <f t="shared" si="126"/>
        <v>0</v>
      </c>
      <c r="S662" s="2">
        <f t="shared" si="127"/>
        <v>0</v>
      </c>
      <c r="T662" s="2">
        <f t="shared" si="128"/>
        <v>0</v>
      </c>
      <c r="U662" s="2">
        <f>IF(O662="Reg", R662 * Inputs!$B$7, 0)</f>
        <v>0</v>
      </c>
      <c r="V662" s="2">
        <f>MAX(F662 + P662*Inputs!$B$15 - (Q662/Inputs!$B$16) - U662, 0)</f>
        <v>340</v>
      </c>
    </row>
    <row r="663" spans="1:22" x14ac:dyDescent="0.3">
      <c r="A663" s="1">
        <v>46050.541666666657</v>
      </c>
      <c r="B663" s="2">
        <v>46.137257166412297</v>
      </c>
      <c r="C663" s="2">
        <v>3.0168785208283211</v>
      </c>
      <c r="D663" s="2">
        <f t="shared" si="120"/>
        <v>31.250598540639277</v>
      </c>
      <c r="E663" s="2">
        <f t="shared" si="121"/>
        <v>60.481301764001124</v>
      </c>
      <c r="F663" s="2">
        <f t="shared" si="129"/>
        <v>340</v>
      </c>
      <c r="G663" s="2">
        <f t="shared" si="130"/>
        <v>0</v>
      </c>
      <c r="H663" s="2">
        <f>MIN(Inputs!$B$2, (Inputs!$B$14 - F663)/Inputs!$B$15)</f>
        <v>0</v>
      </c>
      <c r="I663" s="2">
        <f>MAX(MIN(Inputs!$B$2, F663*Inputs!$B$16, Inputs!$B$14*Inputs!$B$4 - G663), 0)</f>
        <v>170</v>
      </c>
      <c r="J663" s="2">
        <f>MAX(MIN(Inputs!$B$2, F663*Inputs!$B$16, (Inputs!$B$14-F663)/Inputs!$B$15)*Inputs!$B$9, 0)</f>
        <v>0</v>
      </c>
      <c r="K663" s="2">
        <f>MAX(E663*Inputs!$B$5 - B663 - Inputs!$B$8, 0) * H663</f>
        <v>0</v>
      </c>
      <c r="L663" s="2">
        <f>IF(B663 &gt;= D663*Inputs!$B$10, MAX(B663 - E663/Inputs!$B$5 - Inputs!$B$8, 0) * I663, 0)</f>
        <v>0</v>
      </c>
      <c r="M663" s="2">
        <f t="shared" si="122"/>
        <v>0</v>
      </c>
      <c r="N663" s="3" t="str">
        <f t="shared" si="123"/>
        <v>Idle</v>
      </c>
      <c r="O663" s="3" t="str">
        <f t="shared" si="131"/>
        <v>Idle</v>
      </c>
      <c r="P663" s="2">
        <f t="shared" si="124"/>
        <v>0</v>
      </c>
      <c r="Q663" s="2">
        <f t="shared" si="125"/>
        <v>0</v>
      </c>
      <c r="R663" s="2">
        <f t="shared" si="126"/>
        <v>0</v>
      </c>
      <c r="S663" s="2">
        <f t="shared" si="127"/>
        <v>0</v>
      </c>
      <c r="T663" s="2">
        <f t="shared" si="128"/>
        <v>0</v>
      </c>
      <c r="U663" s="2">
        <f>IF(O663="Reg", R663 * Inputs!$B$7, 0)</f>
        <v>0</v>
      </c>
      <c r="V663" s="2">
        <f>MAX(F663 + P663*Inputs!$B$15 - (Q663/Inputs!$B$16) - U663, 0)</f>
        <v>340</v>
      </c>
    </row>
    <row r="664" spans="1:22" x14ac:dyDescent="0.3">
      <c r="A664" s="1">
        <v>46050.583333333343</v>
      </c>
      <c r="B664" s="2">
        <v>51.469644008089773</v>
      </c>
      <c r="C664" s="2">
        <v>15.76058880673688</v>
      </c>
      <c r="D664" s="2">
        <f t="shared" si="120"/>
        <v>31.250598540639277</v>
      </c>
      <c r="E664" s="2">
        <f t="shared" si="121"/>
        <v>63.723856429953535</v>
      </c>
      <c r="F664" s="2">
        <f t="shared" si="129"/>
        <v>340</v>
      </c>
      <c r="G664" s="2">
        <f t="shared" si="130"/>
        <v>0</v>
      </c>
      <c r="H664" s="2">
        <f>MIN(Inputs!$B$2, (Inputs!$B$14 - F664)/Inputs!$B$15)</f>
        <v>0</v>
      </c>
      <c r="I664" s="2">
        <f>MAX(MIN(Inputs!$B$2, F664*Inputs!$B$16, Inputs!$B$14*Inputs!$B$4 - G664), 0)</f>
        <v>170</v>
      </c>
      <c r="J664" s="2">
        <f>MAX(MIN(Inputs!$B$2, F664*Inputs!$B$16, (Inputs!$B$14-F664)/Inputs!$B$15)*Inputs!$B$9, 0)</f>
        <v>0</v>
      </c>
      <c r="K664" s="2">
        <f>MAX(E664*Inputs!$B$5 - B664 - Inputs!$B$8, 0) * H664</f>
        <v>0</v>
      </c>
      <c r="L664" s="2">
        <f>IF(B664 &gt;= D664*Inputs!$B$10, MAX(B664 - E664/Inputs!$B$5 - Inputs!$B$8, 0) * I664, 0)</f>
        <v>0</v>
      </c>
      <c r="M664" s="2">
        <f t="shared" si="122"/>
        <v>0</v>
      </c>
      <c r="N664" s="3" t="str">
        <f t="shared" si="123"/>
        <v>Idle</v>
      </c>
      <c r="O664" s="3" t="str">
        <f t="shared" si="131"/>
        <v>Idle</v>
      </c>
      <c r="P664" s="2">
        <f t="shared" si="124"/>
        <v>0</v>
      </c>
      <c r="Q664" s="2">
        <f t="shared" si="125"/>
        <v>0</v>
      </c>
      <c r="R664" s="2">
        <f t="shared" si="126"/>
        <v>0</v>
      </c>
      <c r="S664" s="2">
        <f t="shared" si="127"/>
        <v>0</v>
      </c>
      <c r="T664" s="2">
        <f t="shared" si="128"/>
        <v>0</v>
      </c>
      <c r="U664" s="2">
        <f>IF(O664="Reg", R664 * Inputs!$B$7, 0)</f>
        <v>0</v>
      </c>
      <c r="V664" s="2">
        <f>MAX(F664 + P664*Inputs!$B$15 - (Q664/Inputs!$B$16) - U664, 0)</f>
        <v>340</v>
      </c>
    </row>
    <row r="665" spans="1:22" x14ac:dyDescent="0.3">
      <c r="A665" s="1">
        <v>46050.625</v>
      </c>
      <c r="B665" s="2">
        <v>57.675519010163669</v>
      </c>
      <c r="C665" s="2">
        <v>8.4817304288544513</v>
      </c>
      <c r="D665" s="2">
        <f t="shared" si="120"/>
        <v>31.250598540639277</v>
      </c>
      <c r="E665" s="2">
        <f t="shared" si="121"/>
        <v>67.432186013368096</v>
      </c>
      <c r="F665" s="2">
        <f t="shared" si="129"/>
        <v>340</v>
      </c>
      <c r="G665" s="2">
        <f t="shared" si="130"/>
        <v>0</v>
      </c>
      <c r="H665" s="2">
        <f>MIN(Inputs!$B$2, (Inputs!$B$14 - F665)/Inputs!$B$15)</f>
        <v>0</v>
      </c>
      <c r="I665" s="2">
        <f>MAX(MIN(Inputs!$B$2, F665*Inputs!$B$16, Inputs!$B$14*Inputs!$B$4 - G665), 0)</f>
        <v>170</v>
      </c>
      <c r="J665" s="2">
        <f>MAX(MIN(Inputs!$B$2, F665*Inputs!$B$16, (Inputs!$B$14-F665)/Inputs!$B$15)*Inputs!$B$9, 0)</f>
        <v>0</v>
      </c>
      <c r="K665" s="2">
        <f>MAX(E665*Inputs!$B$5 - B665 - Inputs!$B$8, 0) * H665</f>
        <v>0</v>
      </c>
      <c r="L665" s="2">
        <f>IF(B665 &gt;= D665*Inputs!$B$10, MAX(B665 - E665/Inputs!$B$5 - Inputs!$B$8, 0) * I665, 0)</f>
        <v>0</v>
      </c>
      <c r="M665" s="2">
        <f t="shared" si="122"/>
        <v>0</v>
      </c>
      <c r="N665" s="3" t="str">
        <f t="shared" si="123"/>
        <v>Idle</v>
      </c>
      <c r="O665" s="3" t="str">
        <f t="shared" si="131"/>
        <v>Idle</v>
      </c>
      <c r="P665" s="2">
        <f t="shared" si="124"/>
        <v>0</v>
      </c>
      <c r="Q665" s="2">
        <f t="shared" si="125"/>
        <v>0</v>
      </c>
      <c r="R665" s="2">
        <f t="shared" si="126"/>
        <v>0</v>
      </c>
      <c r="S665" s="2">
        <f t="shared" si="127"/>
        <v>0</v>
      </c>
      <c r="T665" s="2">
        <f t="shared" si="128"/>
        <v>0</v>
      </c>
      <c r="U665" s="2">
        <f>IF(O665="Reg", R665 * Inputs!$B$7, 0)</f>
        <v>0</v>
      </c>
      <c r="V665" s="2">
        <f>MAX(F665 + P665*Inputs!$B$15 - (Q665/Inputs!$B$16) - U665, 0)</f>
        <v>340</v>
      </c>
    </row>
    <row r="666" spans="1:22" x14ac:dyDescent="0.3">
      <c r="A666" s="1">
        <v>46050.666666666657</v>
      </c>
      <c r="B666" s="2">
        <v>65.581697122779701</v>
      </c>
      <c r="C666" s="2">
        <v>9.1486872735596023</v>
      </c>
      <c r="D666" s="2">
        <f t="shared" si="120"/>
        <v>31.250598540639277</v>
      </c>
      <c r="E666" s="2">
        <f t="shared" si="121"/>
        <v>67.128256514424635</v>
      </c>
      <c r="F666" s="2">
        <f t="shared" si="129"/>
        <v>340</v>
      </c>
      <c r="G666" s="2">
        <f t="shared" si="130"/>
        <v>0</v>
      </c>
      <c r="H666" s="2">
        <f>MIN(Inputs!$B$2, (Inputs!$B$14 - F666)/Inputs!$B$15)</f>
        <v>0</v>
      </c>
      <c r="I666" s="2">
        <f>MAX(MIN(Inputs!$B$2, F666*Inputs!$B$16, Inputs!$B$14*Inputs!$B$4 - G666), 0)</f>
        <v>170</v>
      </c>
      <c r="J666" s="2">
        <f>MAX(MIN(Inputs!$B$2, F666*Inputs!$B$16, (Inputs!$B$14-F666)/Inputs!$B$15)*Inputs!$B$9, 0)</f>
        <v>0</v>
      </c>
      <c r="K666" s="2">
        <f>MAX(E666*Inputs!$B$5 - B666 - Inputs!$B$8, 0) * H666</f>
        <v>0</v>
      </c>
      <c r="L666" s="2">
        <f>IF(B666 &gt;= D666*Inputs!$B$10, MAX(B666 - E666/Inputs!$B$5 - Inputs!$B$8, 0) * I666, 0)</f>
        <v>0</v>
      </c>
      <c r="M666" s="2">
        <f t="shared" si="122"/>
        <v>0</v>
      </c>
      <c r="N666" s="3" t="str">
        <f t="shared" si="123"/>
        <v>Idle</v>
      </c>
      <c r="O666" s="3" t="str">
        <f t="shared" si="131"/>
        <v>Idle</v>
      </c>
      <c r="P666" s="2">
        <f t="shared" si="124"/>
        <v>0</v>
      </c>
      <c r="Q666" s="2">
        <f t="shared" si="125"/>
        <v>0</v>
      </c>
      <c r="R666" s="2">
        <f t="shared" si="126"/>
        <v>0</v>
      </c>
      <c r="S666" s="2">
        <f t="shared" si="127"/>
        <v>0</v>
      </c>
      <c r="T666" s="2">
        <f t="shared" si="128"/>
        <v>0</v>
      </c>
      <c r="U666" s="2">
        <f>IF(O666="Reg", R666 * Inputs!$B$7, 0)</f>
        <v>0</v>
      </c>
      <c r="V666" s="2">
        <f>MAX(F666 + P666*Inputs!$B$15 - (Q666/Inputs!$B$16) - U666, 0)</f>
        <v>340</v>
      </c>
    </row>
    <row r="667" spans="1:22" x14ac:dyDescent="0.3">
      <c r="A667" s="1">
        <v>46050.708333333343</v>
      </c>
      <c r="B667" s="2">
        <v>70.401647286268627</v>
      </c>
      <c r="C667" s="2">
        <v>10.58285102895408</v>
      </c>
      <c r="D667" s="2">
        <f t="shared" si="120"/>
        <v>31.250598540639277</v>
      </c>
      <c r="E667" s="2">
        <f t="shared" si="121"/>
        <v>64.500297851080276</v>
      </c>
      <c r="F667" s="2">
        <f t="shared" si="129"/>
        <v>340</v>
      </c>
      <c r="G667" s="2">
        <f t="shared" si="130"/>
        <v>0</v>
      </c>
      <c r="H667" s="2">
        <f>MIN(Inputs!$B$2, (Inputs!$B$14 - F667)/Inputs!$B$15)</f>
        <v>0</v>
      </c>
      <c r="I667" s="2">
        <f>MAX(MIN(Inputs!$B$2, F667*Inputs!$B$16, Inputs!$B$14*Inputs!$B$4 - G667), 0)</f>
        <v>170</v>
      </c>
      <c r="J667" s="2">
        <f>MAX(MIN(Inputs!$B$2, F667*Inputs!$B$16, (Inputs!$B$14-F667)/Inputs!$B$15)*Inputs!$B$9, 0)</f>
        <v>0</v>
      </c>
      <c r="K667" s="2">
        <f>MAX(E667*Inputs!$B$5 - B667 - Inputs!$B$8, 0) * H667</f>
        <v>0</v>
      </c>
      <c r="L667" s="2">
        <f>IF(B667 &gt;= D667*Inputs!$B$10, MAX(B667 - E667/Inputs!$B$5 - Inputs!$B$8, 0) * I667, 0)</f>
        <v>0</v>
      </c>
      <c r="M667" s="2">
        <f t="shared" si="122"/>
        <v>0</v>
      </c>
      <c r="N667" s="3" t="str">
        <f t="shared" si="123"/>
        <v>Idle</v>
      </c>
      <c r="O667" s="3" t="str">
        <f t="shared" si="131"/>
        <v>Idle</v>
      </c>
      <c r="P667" s="2">
        <f t="shared" si="124"/>
        <v>0</v>
      </c>
      <c r="Q667" s="2">
        <f t="shared" si="125"/>
        <v>0</v>
      </c>
      <c r="R667" s="2">
        <f t="shared" si="126"/>
        <v>0</v>
      </c>
      <c r="S667" s="2">
        <f t="shared" si="127"/>
        <v>0</v>
      </c>
      <c r="T667" s="2">
        <f t="shared" si="128"/>
        <v>0</v>
      </c>
      <c r="U667" s="2">
        <f>IF(O667="Reg", R667 * Inputs!$B$7, 0)</f>
        <v>0</v>
      </c>
      <c r="V667" s="2">
        <f>MAX(F667 + P667*Inputs!$B$15 - (Q667/Inputs!$B$16) - U667, 0)</f>
        <v>340</v>
      </c>
    </row>
    <row r="668" spans="1:22" x14ac:dyDescent="0.3">
      <c r="A668" s="1">
        <v>46050.75</v>
      </c>
      <c r="B668" s="2">
        <v>71.622045990292719</v>
      </c>
      <c r="C668" s="2">
        <v>5.3665582018072167</v>
      </c>
      <c r="D668" s="2">
        <f t="shared" si="120"/>
        <v>31.250598540639277</v>
      </c>
      <c r="E668" s="2">
        <f t="shared" si="121"/>
        <v>58.052090730730903</v>
      </c>
      <c r="F668" s="2">
        <f t="shared" si="129"/>
        <v>340</v>
      </c>
      <c r="G668" s="2">
        <f t="shared" si="130"/>
        <v>0</v>
      </c>
      <c r="H668" s="2">
        <f>MIN(Inputs!$B$2, (Inputs!$B$14 - F668)/Inputs!$B$15)</f>
        <v>0</v>
      </c>
      <c r="I668" s="2">
        <f>MAX(MIN(Inputs!$B$2, F668*Inputs!$B$16, Inputs!$B$14*Inputs!$B$4 - G668), 0)</f>
        <v>170</v>
      </c>
      <c r="J668" s="2">
        <f>MAX(MIN(Inputs!$B$2, F668*Inputs!$B$16, (Inputs!$B$14-F668)/Inputs!$B$15)*Inputs!$B$9, 0)</f>
        <v>0</v>
      </c>
      <c r="K668" s="2">
        <f>MAX(E668*Inputs!$B$5 - B668 - Inputs!$B$8, 0) * H668</f>
        <v>0</v>
      </c>
      <c r="L668" s="2">
        <f>IF(B668 &gt;= D668*Inputs!$B$10, MAX(B668 - E668/Inputs!$B$5 - Inputs!$B$8, 0) * I668, 0)</f>
        <v>0</v>
      </c>
      <c r="M668" s="2">
        <f t="shared" si="122"/>
        <v>0</v>
      </c>
      <c r="N668" s="3" t="str">
        <f t="shared" si="123"/>
        <v>Idle</v>
      </c>
      <c r="O668" s="3" t="str">
        <f t="shared" si="131"/>
        <v>Idle</v>
      </c>
      <c r="P668" s="2">
        <f t="shared" si="124"/>
        <v>0</v>
      </c>
      <c r="Q668" s="2">
        <f t="shared" si="125"/>
        <v>0</v>
      </c>
      <c r="R668" s="2">
        <f t="shared" si="126"/>
        <v>0</v>
      </c>
      <c r="S668" s="2">
        <f t="shared" si="127"/>
        <v>0</v>
      </c>
      <c r="T668" s="2">
        <f t="shared" si="128"/>
        <v>0</v>
      </c>
      <c r="U668" s="2">
        <f>IF(O668="Reg", R668 * Inputs!$B$7, 0)</f>
        <v>0</v>
      </c>
      <c r="V668" s="2">
        <f>MAX(F668 + P668*Inputs!$B$15 - (Q668/Inputs!$B$16) - U668, 0)</f>
        <v>340</v>
      </c>
    </row>
    <row r="669" spans="1:22" x14ac:dyDescent="0.3">
      <c r="A669" s="1">
        <v>46050.791666666657</v>
      </c>
      <c r="B669" s="2">
        <v>65.592585162126767</v>
      </c>
      <c r="C669" s="2">
        <v>16.37928826163008</v>
      </c>
      <c r="D669" s="2">
        <f t="shared" si="120"/>
        <v>31.250598540639277</v>
      </c>
      <c r="E669" s="2">
        <f t="shared" si="121"/>
        <v>51.879918186844769</v>
      </c>
      <c r="F669" s="2">
        <f t="shared" si="129"/>
        <v>340</v>
      </c>
      <c r="G669" s="2">
        <f t="shared" si="130"/>
        <v>0</v>
      </c>
      <c r="H669" s="2">
        <f>MIN(Inputs!$B$2, (Inputs!$B$14 - F669)/Inputs!$B$15)</f>
        <v>0</v>
      </c>
      <c r="I669" s="2">
        <f>MAX(MIN(Inputs!$B$2, F669*Inputs!$B$16, Inputs!$B$14*Inputs!$B$4 - G669), 0)</f>
        <v>170</v>
      </c>
      <c r="J669" s="2">
        <f>MAX(MIN(Inputs!$B$2, F669*Inputs!$B$16, (Inputs!$B$14-F669)/Inputs!$B$15)*Inputs!$B$9, 0)</f>
        <v>0</v>
      </c>
      <c r="K669" s="2">
        <f>MAX(E669*Inputs!$B$5 - B669 - Inputs!$B$8, 0) * H669</f>
        <v>0</v>
      </c>
      <c r="L669" s="2">
        <f>IF(B669 &gt;= D669*Inputs!$B$10, MAX(B669 - E669/Inputs!$B$5 - Inputs!$B$8, 0) * I669, 0)</f>
        <v>0</v>
      </c>
      <c r="M669" s="2">
        <f t="shared" si="122"/>
        <v>0</v>
      </c>
      <c r="N669" s="3" t="str">
        <f t="shared" si="123"/>
        <v>Idle</v>
      </c>
      <c r="O669" s="3" t="str">
        <f t="shared" si="131"/>
        <v>Idle</v>
      </c>
      <c r="P669" s="2">
        <f t="shared" si="124"/>
        <v>0</v>
      </c>
      <c r="Q669" s="2">
        <f t="shared" si="125"/>
        <v>0</v>
      </c>
      <c r="R669" s="2">
        <f t="shared" si="126"/>
        <v>0</v>
      </c>
      <c r="S669" s="2">
        <f t="shared" si="127"/>
        <v>0</v>
      </c>
      <c r="T669" s="2">
        <f t="shared" si="128"/>
        <v>0</v>
      </c>
      <c r="U669" s="2">
        <f>IF(O669="Reg", R669 * Inputs!$B$7, 0)</f>
        <v>0</v>
      </c>
      <c r="V669" s="2">
        <f>MAX(F669 + P669*Inputs!$B$15 - (Q669/Inputs!$B$16) - U669, 0)</f>
        <v>340</v>
      </c>
    </row>
    <row r="670" spans="1:22" x14ac:dyDescent="0.3">
      <c r="A670" s="1">
        <v>46050.833333333343</v>
      </c>
      <c r="B670" s="2">
        <v>73.719621508577106</v>
      </c>
      <c r="C670" s="2">
        <v>22.195430426224309</v>
      </c>
      <c r="D670" s="2">
        <f t="shared" si="120"/>
        <v>31.250598540639277</v>
      </c>
      <c r="E670" s="2">
        <f t="shared" si="121"/>
        <v>44.016427313237294</v>
      </c>
      <c r="F670" s="2">
        <f t="shared" si="129"/>
        <v>340</v>
      </c>
      <c r="G670" s="2">
        <f t="shared" si="130"/>
        <v>0</v>
      </c>
      <c r="H670" s="2">
        <f>MIN(Inputs!$B$2, (Inputs!$B$14 - F670)/Inputs!$B$15)</f>
        <v>0</v>
      </c>
      <c r="I670" s="2">
        <f>MAX(MIN(Inputs!$B$2, F670*Inputs!$B$16, Inputs!$B$14*Inputs!$B$4 - G670), 0)</f>
        <v>170</v>
      </c>
      <c r="J670" s="2">
        <f>MAX(MIN(Inputs!$B$2, F670*Inputs!$B$16, (Inputs!$B$14-F670)/Inputs!$B$15)*Inputs!$B$9, 0)</f>
        <v>0</v>
      </c>
      <c r="K670" s="2">
        <f>MAX(E670*Inputs!$B$5 - B670 - Inputs!$B$8, 0) * H670</f>
        <v>0</v>
      </c>
      <c r="L670" s="2">
        <f>IF(B670 &gt;= D670*Inputs!$B$10, MAX(B670 - E670/Inputs!$B$5 - Inputs!$B$8, 0) * I670, 0)</f>
        <v>629.16219821908578</v>
      </c>
      <c r="M670" s="2">
        <f t="shared" si="122"/>
        <v>0</v>
      </c>
      <c r="N670" s="3" t="str">
        <f t="shared" si="123"/>
        <v>Discharge</v>
      </c>
      <c r="O670" s="3" t="str">
        <f t="shared" si="131"/>
        <v>Discharge</v>
      </c>
      <c r="P670" s="2">
        <f t="shared" si="124"/>
        <v>0</v>
      </c>
      <c r="Q670" s="2">
        <f t="shared" si="125"/>
        <v>170</v>
      </c>
      <c r="R670" s="2">
        <f t="shared" si="126"/>
        <v>0</v>
      </c>
      <c r="S670" s="2">
        <f t="shared" si="127"/>
        <v>12532.335656458108</v>
      </c>
      <c r="T670" s="2">
        <f t="shared" si="128"/>
        <v>0</v>
      </c>
      <c r="U670" s="2">
        <f>IF(O670="Reg", R670 * Inputs!$B$7, 0)</f>
        <v>0</v>
      </c>
      <c r="V670" s="2">
        <f>MAX(F670 + P670*Inputs!$B$15 - (Q670/Inputs!$B$16) - U670, 0)</f>
        <v>170</v>
      </c>
    </row>
    <row r="671" spans="1:22" x14ac:dyDescent="0.3">
      <c r="A671" s="1">
        <v>46050.875</v>
      </c>
      <c r="B671" s="2">
        <v>55.851942016502832</v>
      </c>
      <c r="C671" s="2">
        <v>11.89812965231553</v>
      </c>
      <c r="D671" s="2">
        <f t="shared" si="120"/>
        <v>31.250598540639277</v>
      </c>
      <c r="E671" s="2">
        <f t="shared" si="121"/>
        <v>34.640379033533108</v>
      </c>
      <c r="F671" s="2">
        <f t="shared" si="129"/>
        <v>170</v>
      </c>
      <c r="G671" s="2">
        <f t="shared" si="130"/>
        <v>170</v>
      </c>
      <c r="H671" s="2">
        <f>MIN(Inputs!$B$2, (Inputs!$B$14 - F671)/Inputs!$B$15)</f>
        <v>170</v>
      </c>
      <c r="I671" s="2">
        <f>MAX(MIN(Inputs!$B$2, F671*Inputs!$B$16, Inputs!$B$14*Inputs!$B$4 - G671), 0)</f>
        <v>170</v>
      </c>
      <c r="J671" s="2">
        <f>MAX(MIN(Inputs!$B$2, F671*Inputs!$B$16, (Inputs!$B$14-F671)/Inputs!$B$15)*Inputs!$B$9, 0)</f>
        <v>136</v>
      </c>
      <c r="K671" s="2">
        <f>MAX(E671*Inputs!$B$5 - B671 - Inputs!$B$8, 0) * H671</f>
        <v>0</v>
      </c>
      <c r="L671" s="2">
        <f>IF(B671 &gt;= D671*Inputs!$B$10, MAX(B671 - E671/Inputs!$B$5 - Inputs!$B$8, 0) * I671, 0)</f>
        <v>0</v>
      </c>
      <c r="M671" s="2">
        <f t="shared" si="122"/>
        <v>1618.1456327149122</v>
      </c>
      <c r="N671" s="3" t="str">
        <f t="shared" si="123"/>
        <v>Reg</v>
      </c>
      <c r="O671" s="3" t="str">
        <f t="shared" si="131"/>
        <v>Discharge</v>
      </c>
      <c r="P671" s="2">
        <f t="shared" si="124"/>
        <v>0</v>
      </c>
      <c r="Q671" s="2">
        <f t="shared" si="125"/>
        <v>170</v>
      </c>
      <c r="R671" s="2">
        <f t="shared" si="126"/>
        <v>0</v>
      </c>
      <c r="S671" s="2">
        <f t="shared" si="127"/>
        <v>9494.830142805482</v>
      </c>
      <c r="T671" s="2">
        <f t="shared" si="128"/>
        <v>0</v>
      </c>
      <c r="U671" s="2">
        <f>IF(O671="Reg", R671 * Inputs!$B$7, 0)</f>
        <v>0</v>
      </c>
      <c r="V671" s="2">
        <f>MAX(F671 + P671*Inputs!$B$15 - (Q671/Inputs!$B$16) - U671, 0)</f>
        <v>0</v>
      </c>
    </row>
    <row r="672" spans="1:22" x14ac:dyDescent="0.3">
      <c r="A672" s="1">
        <v>46050.916666666657</v>
      </c>
      <c r="B672" s="2">
        <v>49.813945142713649</v>
      </c>
      <c r="C672" s="2">
        <v>4.1062387058499041</v>
      </c>
      <c r="D672" s="2">
        <f t="shared" si="120"/>
        <v>31.250598540639277</v>
      </c>
      <c r="E672" s="2">
        <f t="shared" si="121"/>
        <v>25.331722030782643</v>
      </c>
      <c r="F672" s="2">
        <f t="shared" si="129"/>
        <v>0</v>
      </c>
      <c r="G672" s="2">
        <f t="shared" si="130"/>
        <v>340</v>
      </c>
      <c r="H672" s="2">
        <f>MIN(Inputs!$B$2, (Inputs!$B$14 - F672)/Inputs!$B$15)</f>
        <v>170</v>
      </c>
      <c r="I672" s="2">
        <f>MAX(MIN(Inputs!$B$2, F672*Inputs!$B$16, Inputs!$B$14*Inputs!$B$4 - G672), 0)</f>
        <v>0</v>
      </c>
      <c r="J672" s="2">
        <f>MAX(MIN(Inputs!$B$2, F672*Inputs!$B$16, (Inputs!$B$14-F672)/Inputs!$B$15)*Inputs!$B$9, 0)</f>
        <v>0</v>
      </c>
      <c r="K672" s="2">
        <f>MAX(E672*Inputs!$B$5 - B672 - Inputs!$B$8, 0) * H672</f>
        <v>0</v>
      </c>
      <c r="L672" s="2">
        <f>IF(B672 &gt;= D672*Inputs!$B$10, MAX(B672 - E672/Inputs!$B$5 - Inputs!$B$8, 0) * I672, 0)</f>
        <v>0</v>
      </c>
      <c r="M672" s="2">
        <f t="shared" si="122"/>
        <v>0</v>
      </c>
      <c r="N672" s="3" t="str">
        <f t="shared" si="123"/>
        <v>Idle</v>
      </c>
      <c r="O672" s="3" t="str">
        <f t="shared" si="131"/>
        <v>Idle</v>
      </c>
      <c r="P672" s="2">
        <f t="shared" si="124"/>
        <v>0</v>
      </c>
      <c r="Q672" s="2">
        <f t="shared" si="125"/>
        <v>0</v>
      </c>
      <c r="R672" s="2">
        <f t="shared" si="126"/>
        <v>0</v>
      </c>
      <c r="S672" s="2">
        <f t="shared" si="127"/>
        <v>0</v>
      </c>
      <c r="T672" s="2">
        <f t="shared" si="128"/>
        <v>0</v>
      </c>
      <c r="U672" s="2">
        <f>IF(O672="Reg", R672 * Inputs!$B$7, 0)</f>
        <v>0</v>
      </c>
      <c r="V672" s="2">
        <f>MAX(F672 + P672*Inputs!$B$15 - (Q672/Inputs!$B$16) - U672, 0)</f>
        <v>0</v>
      </c>
    </row>
    <row r="673" spans="1:22" x14ac:dyDescent="0.3">
      <c r="A673" s="1">
        <v>46050.958333333343</v>
      </c>
      <c r="B673" s="2">
        <v>31.712404564172321</v>
      </c>
      <c r="C673" s="2">
        <v>6.7997655268010009</v>
      </c>
      <c r="D673" s="2">
        <f t="shared" si="120"/>
        <v>31.250598540639277</v>
      </c>
      <c r="E673" s="2">
        <f t="shared" si="121"/>
        <v>17.952696225094471</v>
      </c>
      <c r="F673" s="2">
        <f t="shared" si="129"/>
        <v>0</v>
      </c>
      <c r="G673" s="2">
        <f t="shared" si="130"/>
        <v>340</v>
      </c>
      <c r="H673" s="2">
        <f>MIN(Inputs!$B$2, (Inputs!$B$14 - F673)/Inputs!$B$15)</f>
        <v>170</v>
      </c>
      <c r="I673" s="2">
        <f>MAX(MIN(Inputs!$B$2, F673*Inputs!$B$16, Inputs!$B$14*Inputs!$B$4 - G673), 0)</f>
        <v>0</v>
      </c>
      <c r="J673" s="2">
        <f>MAX(MIN(Inputs!$B$2, F673*Inputs!$B$16, (Inputs!$B$14-F673)/Inputs!$B$15)*Inputs!$B$9, 0)</f>
        <v>0</v>
      </c>
      <c r="K673" s="2">
        <f>MAX(E673*Inputs!$B$5 - B673 - Inputs!$B$8, 0) * H673</f>
        <v>0</v>
      </c>
      <c r="L673" s="2">
        <f>IF(B673 &gt;= D673*Inputs!$B$10, MAX(B673 - E673/Inputs!$B$5 - Inputs!$B$8, 0) * I673, 0)</f>
        <v>0</v>
      </c>
      <c r="M673" s="2">
        <f t="shared" si="122"/>
        <v>0</v>
      </c>
      <c r="N673" s="3" t="str">
        <f t="shared" si="123"/>
        <v>Idle</v>
      </c>
      <c r="O673" s="3" t="str">
        <f t="shared" si="131"/>
        <v>Idle</v>
      </c>
      <c r="P673" s="2">
        <f t="shared" si="124"/>
        <v>0</v>
      </c>
      <c r="Q673" s="2">
        <f t="shared" si="125"/>
        <v>0</v>
      </c>
      <c r="R673" s="2">
        <f t="shared" si="126"/>
        <v>0</v>
      </c>
      <c r="S673" s="2">
        <f t="shared" si="127"/>
        <v>0</v>
      </c>
      <c r="T673" s="2">
        <f t="shared" si="128"/>
        <v>0</v>
      </c>
      <c r="U673" s="2">
        <f>IF(O673="Reg", R673 * Inputs!$B$7, 0)</f>
        <v>0</v>
      </c>
      <c r="V673" s="2">
        <f>MAX(F673 + P673*Inputs!$B$15 - (Q673/Inputs!$B$16) - U673, 0)</f>
        <v>0</v>
      </c>
    </row>
    <row r="674" spans="1:22" x14ac:dyDescent="0.3">
      <c r="A674" s="1">
        <v>46051</v>
      </c>
      <c r="B674" s="2">
        <v>34.589010726975921</v>
      </c>
      <c r="C674" s="2">
        <v>5.5474004626418738</v>
      </c>
      <c r="D674" s="2">
        <f t="shared" si="120"/>
        <v>33.750885543796748</v>
      </c>
      <c r="E674" s="2">
        <f t="shared" si="121"/>
        <v>12.667295464399082</v>
      </c>
      <c r="F674" s="2">
        <f t="shared" si="129"/>
        <v>0</v>
      </c>
      <c r="G674" s="2">
        <f t="shared" si="130"/>
        <v>0</v>
      </c>
      <c r="H674" s="2">
        <f>MIN(Inputs!$B$2, (Inputs!$B$14 - F674)/Inputs!$B$15)</f>
        <v>170</v>
      </c>
      <c r="I674" s="2">
        <f>MAX(MIN(Inputs!$B$2, F674*Inputs!$B$16, Inputs!$B$14*Inputs!$B$4 - G674), 0)</f>
        <v>0</v>
      </c>
      <c r="J674" s="2">
        <f>MAX(MIN(Inputs!$B$2, F674*Inputs!$B$16, (Inputs!$B$14-F674)/Inputs!$B$15)*Inputs!$B$9, 0)</f>
        <v>0</v>
      </c>
      <c r="K674" s="2">
        <f>MAX(E674*Inputs!$B$5 - B674 - Inputs!$B$8, 0) * H674</f>
        <v>0</v>
      </c>
      <c r="L674" s="2">
        <f>IF(B674 &gt;= D674*Inputs!$B$10, MAX(B674 - E674/Inputs!$B$5 - Inputs!$B$8, 0) * I674, 0)</f>
        <v>0</v>
      </c>
      <c r="M674" s="2">
        <f t="shared" si="122"/>
        <v>0</v>
      </c>
      <c r="N674" s="3" t="str">
        <f t="shared" si="123"/>
        <v>Idle</v>
      </c>
      <c r="O674" s="3" t="str">
        <f t="shared" si="131"/>
        <v>Idle</v>
      </c>
      <c r="P674" s="2">
        <f t="shared" si="124"/>
        <v>0</v>
      </c>
      <c r="Q674" s="2">
        <f t="shared" si="125"/>
        <v>0</v>
      </c>
      <c r="R674" s="2">
        <f t="shared" si="126"/>
        <v>0</v>
      </c>
      <c r="S674" s="2">
        <f t="shared" si="127"/>
        <v>0</v>
      </c>
      <c r="T674" s="2">
        <f t="shared" si="128"/>
        <v>0</v>
      </c>
      <c r="U674" s="2">
        <f>IF(O674="Reg", R674 * Inputs!$B$7, 0)</f>
        <v>0</v>
      </c>
      <c r="V674" s="2">
        <f>MAX(F674 + P674*Inputs!$B$15 - (Q674/Inputs!$B$16) - U674, 0)</f>
        <v>0</v>
      </c>
    </row>
    <row r="675" spans="1:22" x14ac:dyDescent="0.3">
      <c r="A675" s="1">
        <v>46051.041666666657</v>
      </c>
      <c r="B675" s="2">
        <v>18.411639920481932</v>
      </c>
      <c r="C675" s="2">
        <v>9.1961668844260913</v>
      </c>
      <c r="D675" s="2">
        <f t="shared" si="120"/>
        <v>33.750885543796748</v>
      </c>
      <c r="E675" s="2">
        <f t="shared" si="121"/>
        <v>6.90246034323643</v>
      </c>
      <c r="F675" s="2">
        <f t="shared" si="129"/>
        <v>0</v>
      </c>
      <c r="G675" s="2">
        <f t="shared" si="130"/>
        <v>0</v>
      </c>
      <c r="H675" s="2">
        <f>MIN(Inputs!$B$2, (Inputs!$B$14 - F675)/Inputs!$B$15)</f>
        <v>170</v>
      </c>
      <c r="I675" s="2">
        <f>MAX(MIN(Inputs!$B$2, F675*Inputs!$B$16, Inputs!$B$14*Inputs!$B$4 - G675), 0)</f>
        <v>0</v>
      </c>
      <c r="J675" s="2">
        <f>MAX(MIN(Inputs!$B$2, F675*Inputs!$B$16, (Inputs!$B$14-F675)/Inputs!$B$15)*Inputs!$B$9, 0)</f>
        <v>0</v>
      </c>
      <c r="K675" s="2">
        <f>MAX(E675*Inputs!$B$5 - B675 - Inputs!$B$8, 0) * H675</f>
        <v>0</v>
      </c>
      <c r="L675" s="2">
        <f>IF(B675 &gt;= D675*Inputs!$B$10, MAX(B675 - E675/Inputs!$B$5 - Inputs!$B$8, 0) * I675, 0)</f>
        <v>0</v>
      </c>
      <c r="M675" s="2">
        <f t="shared" si="122"/>
        <v>0</v>
      </c>
      <c r="N675" s="3" t="str">
        <f t="shared" si="123"/>
        <v>Idle</v>
      </c>
      <c r="O675" s="3" t="str">
        <f t="shared" si="131"/>
        <v>Idle</v>
      </c>
      <c r="P675" s="2">
        <f t="shared" si="124"/>
        <v>0</v>
      </c>
      <c r="Q675" s="2">
        <f t="shared" si="125"/>
        <v>0</v>
      </c>
      <c r="R675" s="2">
        <f t="shared" si="126"/>
        <v>0</v>
      </c>
      <c r="S675" s="2">
        <f t="shared" si="127"/>
        <v>0</v>
      </c>
      <c r="T675" s="2">
        <f t="shared" si="128"/>
        <v>0</v>
      </c>
      <c r="U675" s="2">
        <f>IF(O675="Reg", R675 * Inputs!$B$7, 0)</f>
        <v>0</v>
      </c>
      <c r="V675" s="2">
        <f>MAX(F675 + P675*Inputs!$B$15 - (Q675/Inputs!$B$16) - U675, 0)</f>
        <v>0</v>
      </c>
    </row>
    <row r="676" spans="1:22" x14ac:dyDescent="0.3">
      <c r="A676" s="1">
        <v>46051.083333333343</v>
      </c>
      <c r="B676" s="2">
        <v>17.463331830352029</v>
      </c>
      <c r="C676" s="2">
        <v>3.8824395687495681</v>
      </c>
      <c r="D676" s="2">
        <f t="shared" si="120"/>
        <v>33.750885543796748</v>
      </c>
      <c r="E676" s="2">
        <f t="shared" si="121"/>
        <v>3.8338536898227744</v>
      </c>
      <c r="F676" s="2">
        <f t="shared" si="129"/>
        <v>0</v>
      </c>
      <c r="G676" s="2">
        <f t="shared" si="130"/>
        <v>0</v>
      </c>
      <c r="H676" s="2">
        <f>MIN(Inputs!$B$2, (Inputs!$B$14 - F676)/Inputs!$B$15)</f>
        <v>170</v>
      </c>
      <c r="I676" s="2">
        <f>MAX(MIN(Inputs!$B$2, F676*Inputs!$B$16, Inputs!$B$14*Inputs!$B$4 - G676), 0)</f>
        <v>0</v>
      </c>
      <c r="J676" s="2">
        <f>MAX(MIN(Inputs!$B$2, F676*Inputs!$B$16, (Inputs!$B$14-F676)/Inputs!$B$15)*Inputs!$B$9, 0)</f>
        <v>0</v>
      </c>
      <c r="K676" s="2">
        <f>MAX(E676*Inputs!$B$5 - B676 - Inputs!$B$8, 0) * H676</f>
        <v>0</v>
      </c>
      <c r="L676" s="2">
        <f>IF(B676 &gt;= D676*Inputs!$B$10, MAX(B676 - E676/Inputs!$B$5 - Inputs!$B$8, 0) * I676, 0)</f>
        <v>0</v>
      </c>
      <c r="M676" s="2">
        <f t="shared" si="122"/>
        <v>0</v>
      </c>
      <c r="N676" s="3" t="str">
        <f t="shared" si="123"/>
        <v>Idle</v>
      </c>
      <c r="O676" s="3" t="str">
        <f t="shared" si="131"/>
        <v>Idle</v>
      </c>
      <c r="P676" s="2">
        <f t="shared" si="124"/>
        <v>0</v>
      </c>
      <c r="Q676" s="2">
        <f t="shared" si="125"/>
        <v>0</v>
      </c>
      <c r="R676" s="2">
        <f t="shared" si="126"/>
        <v>0</v>
      </c>
      <c r="S676" s="2">
        <f t="shared" si="127"/>
        <v>0</v>
      </c>
      <c r="T676" s="2">
        <f t="shared" si="128"/>
        <v>0</v>
      </c>
      <c r="U676" s="2">
        <f>IF(O676="Reg", R676 * Inputs!$B$7, 0)</f>
        <v>0</v>
      </c>
      <c r="V676" s="2">
        <f>MAX(F676 + P676*Inputs!$B$15 - (Q676/Inputs!$B$16) - U676, 0)</f>
        <v>0</v>
      </c>
    </row>
    <row r="677" spans="1:22" x14ac:dyDescent="0.3">
      <c r="A677" s="1">
        <v>46051.125</v>
      </c>
      <c r="B677" s="2">
        <v>0</v>
      </c>
      <c r="C677" s="2">
        <v>12.902984661677619</v>
      </c>
      <c r="D677" s="2">
        <f t="shared" si="120"/>
        <v>33.750885543796748</v>
      </c>
      <c r="E677" s="2">
        <f t="shared" si="121"/>
        <v>0.92329838476410286</v>
      </c>
      <c r="F677" s="2">
        <f t="shared" si="129"/>
        <v>0</v>
      </c>
      <c r="G677" s="2">
        <f t="shared" si="130"/>
        <v>0</v>
      </c>
      <c r="H677" s="2">
        <f>MIN(Inputs!$B$2, (Inputs!$B$14 - F677)/Inputs!$B$15)</f>
        <v>170</v>
      </c>
      <c r="I677" s="2">
        <f>MAX(MIN(Inputs!$B$2, F677*Inputs!$B$16, Inputs!$B$14*Inputs!$B$4 - G677), 0)</f>
        <v>0</v>
      </c>
      <c r="J677" s="2">
        <f>MAX(MIN(Inputs!$B$2, F677*Inputs!$B$16, (Inputs!$B$14-F677)/Inputs!$B$15)*Inputs!$B$9, 0)</f>
        <v>0</v>
      </c>
      <c r="K677" s="2">
        <f>MAX(E677*Inputs!$B$5 - B677 - Inputs!$B$8, 0) * H677</f>
        <v>0</v>
      </c>
      <c r="L677" s="2">
        <f>IF(B677 &gt;= D677*Inputs!$B$10, MAX(B677 - E677/Inputs!$B$5 - Inputs!$B$8, 0) * I677, 0)</f>
        <v>0</v>
      </c>
      <c r="M677" s="2">
        <f t="shared" si="122"/>
        <v>0</v>
      </c>
      <c r="N677" s="3" t="str">
        <f t="shared" si="123"/>
        <v>Idle</v>
      </c>
      <c r="O677" s="3" t="str">
        <f t="shared" si="131"/>
        <v>Idle</v>
      </c>
      <c r="P677" s="2">
        <f t="shared" si="124"/>
        <v>0</v>
      </c>
      <c r="Q677" s="2">
        <f t="shared" si="125"/>
        <v>0</v>
      </c>
      <c r="R677" s="2">
        <f t="shared" si="126"/>
        <v>0</v>
      </c>
      <c r="S677" s="2">
        <f t="shared" si="127"/>
        <v>0</v>
      </c>
      <c r="T677" s="2">
        <f t="shared" si="128"/>
        <v>0</v>
      </c>
      <c r="U677" s="2">
        <f>IF(O677="Reg", R677 * Inputs!$B$7, 0)</f>
        <v>0</v>
      </c>
      <c r="V677" s="2">
        <f>MAX(F677 + P677*Inputs!$B$15 - (Q677/Inputs!$B$16) - U677, 0)</f>
        <v>0</v>
      </c>
    </row>
    <row r="678" spans="1:22" x14ac:dyDescent="0.3">
      <c r="A678" s="1">
        <v>46051.166666666657</v>
      </c>
      <c r="B678" s="2">
        <v>5.5397903085846174</v>
      </c>
      <c r="C678" s="2">
        <v>7.8953488308125346</v>
      </c>
      <c r="D678" s="2">
        <f t="shared" si="120"/>
        <v>33.750885543796748</v>
      </c>
      <c r="E678" s="2">
        <f t="shared" si="121"/>
        <v>2.1419231111148487</v>
      </c>
      <c r="F678" s="2">
        <f t="shared" si="129"/>
        <v>0</v>
      </c>
      <c r="G678" s="2">
        <f t="shared" si="130"/>
        <v>0</v>
      </c>
      <c r="H678" s="2">
        <f>MIN(Inputs!$B$2, (Inputs!$B$14 - F678)/Inputs!$B$15)</f>
        <v>170</v>
      </c>
      <c r="I678" s="2">
        <f>MAX(MIN(Inputs!$B$2, F678*Inputs!$B$16, Inputs!$B$14*Inputs!$B$4 - G678), 0)</f>
        <v>0</v>
      </c>
      <c r="J678" s="2">
        <f>MAX(MIN(Inputs!$B$2, F678*Inputs!$B$16, (Inputs!$B$14-F678)/Inputs!$B$15)*Inputs!$B$9, 0)</f>
        <v>0</v>
      </c>
      <c r="K678" s="2">
        <f>MAX(E678*Inputs!$B$5 - B678 - Inputs!$B$8, 0) * H678</f>
        <v>0</v>
      </c>
      <c r="L678" s="2">
        <f>IF(B678 &gt;= D678*Inputs!$B$10, MAX(B678 - E678/Inputs!$B$5 - Inputs!$B$8, 0) * I678, 0)</f>
        <v>0</v>
      </c>
      <c r="M678" s="2">
        <f t="shared" si="122"/>
        <v>0</v>
      </c>
      <c r="N678" s="3" t="str">
        <f t="shared" si="123"/>
        <v>Idle</v>
      </c>
      <c r="O678" s="3" t="str">
        <f t="shared" si="131"/>
        <v>Idle</v>
      </c>
      <c r="P678" s="2">
        <f t="shared" si="124"/>
        <v>0</v>
      </c>
      <c r="Q678" s="2">
        <f t="shared" si="125"/>
        <v>0</v>
      </c>
      <c r="R678" s="2">
        <f t="shared" si="126"/>
        <v>0</v>
      </c>
      <c r="S678" s="2">
        <f t="shared" si="127"/>
        <v>0</v>
      </c>
      <c r="T678" s="2">
        <f t="shared" si="128"/>
        <v>0</v>
      </c>
      <c r="U678" s="2">
        <f>IF(O678="Reg", R678 * Inputs!$B$7, 0)</f>
        <v>0</v>
      </c>
      <c r="V678" s="2">
        <f>MAX(F678 + P678*Inputs!$B$15 - (Q678/Inputs!$B$16) - U678, 0)</f>
        <v>0</v>
      </c>
    </row>
    <row r="679" spans="1:22" x14ac:dyDescent="0.3">
      <c r="A679" s="1">
        <v>46051.208333333343</v>
      </c>
      <c r="B679" s="2">
        <v>0</v>
      </c>
      <c r="C679" s="2">
        <v>23.36286933290209</v>
      </c>
      <c r="D679" s="2">
        <f t="shared" si="120"/>
        <v>33.750885543796748</v>
      </c>
      <c r="E679" s="2">
        <f t="shared" si="121"/>
        <v>3.1241665000318304</v>
      </c>
      <c r="F679" s="2">
        <f t="shared" si="129"/>
        <v>0</v>
      </c>
      <c r="G679" s="2">
        <f t="shared" si="130"/>
        <v>0</v>
      </c>
      <c r="H679" s="2">
        <f>MIN(Inputs!$B$2, (Inputs!$B$14 - F679)/Inputs!$B$15)</f>
        <v>170</v>
      </c>
      <c r="I679" s="2">
        <f>MAX(MIN(Inputs!$B$2, F679*Inputs!$B$16, Inputs!$B$14*Inputs!$B$4 - G679), 0)</f>
        <v>0</v>
      </c>
      <c r="J679" s="2">
        <f>MAX(MIN(Inputs!$B$2, F679*Inputs!$B$16, (Inputs!$B$14-F679)/Inputs!$B$15)*Inputs!$B$9, 0)</f>
        <v>0</v>
      </c>
      <c r="K679" s="2">
        <f>MAX(E679*Inputs!$B$5 - B679 - Inputs!$B$8, 0) * H679</f>
        <v>0</v>
      </c>
      <c r="L679" s="2">
        <f>IF(B679 &gt;= D679*Inputs!$B$10, MAX(B679 - E679/Inputs!$B$5 - Inputs!$B$8, 0) * I679, 0)</f>
        <v>0</v>
      </c>
      <c r="M679" s="2">
        <f t="shared" si="122"/>
        <v>0</v>
      </c>
      <c r="N679" s="3" t="str">
        <f t="shared" si="123"/>
        <v>Idle</v>
      </c>
      <c r="O679" s="3" t="str">
        <f t="shared" si="131"/>
        <v>Idle</v>
      </c>
      <c r="P679" s="2">
        <f t="shared" si="124"/>
        <v>0</v>
      </c>
      <c r="Q679" s="2">
        <f t="shared" si="125"/>
        <v>0</v>
      </c>
      <c r="R679" s="2">
        <f t="shared" si="126"/>
        <v>0</v>
      </c>
      <c r="S679" s="2">
        <f t="shared" si="127"/>
        <v>0</v>
      </c>
      <c r="T679" s="2">
        <f t="shared" si="128"/>
        <v>0</v>
      </c>
      <c r="U679" s="2">
        <f>IF(O679="Reg", R679 * Inputs!$B$7, 0)</f>
        <v>0</v>
      </c>
      <c r="V679" s="2">
        <f>MAX(F679 + P679*Inputs!$B$15 - (Q679/Inputs!$B$16) - U679, 0)</f>
        <v>0</v>
      </c>
    </row>
    <row r="680" spans="1:22" x14ac:dyDescent="0.3">
      <c r="A680" s="1">
        <v>46051.25</v>
      </c>
      <c r="B680" s="2">
        <v>0</v>
      </c>
      <c r="C680" s="2">
        <v>19.363086162001249</v>
      </c>
      <c r="D680" s="2">
        <f t="shared" si="120"/>
        <v>33.750885543796748</v>
      </c>
      <c r="E680" s="2">
        <f t="shared" si="121"/>
        <v>6.2937934151614208</v>
      </c>
      <c r="F680" s="2">
        <f t="shared" si="129"/>
        <v>0</v>
      </c>
      <c r="G680" s="2">
        <f t="shared" si="130"/>
        <v>0</v>
      </c>
      <c r="H680" s="2">
        <f>MIN(Inputs!$B$2, (Inputs!$B$14 - F680)/Inputs!$B$15)</f>
        <v>170</v>
      </c>
      <c r="I680" s="2">
        <f>MAX(MIN(Inputs!$B$2, F680*Inputs!$B$16, Inputs!$B$14*Inputs!$B$4 - G680), 0)</f>
        <v>0</v>
      </c>
      <c r="J680" s="2">
        <f>MAX(MIN(Inputs!$B$2, F680*Inputs!$B$16, (Inputs!$B$14-F680)/Inputs!$B$15)*Inputs!$B$9, 0)</f>
        <v>0</v>
      </c>
      <c r="K680" s="2">
        <f>MAX(E680*Inputs!$B$5 - B680 - Inputs!$B$8, 0) * H680</f>
        <v>0</v>
      </c>
      <c r="L680" s="2">
        <f>IF(B680 &gt;= D680*Inputs!$B$10, MAX(B680 - E680/Inputs!$B$5 - Inputs!$B$8, 0) * I680, 0)</f>
        <v>0</v>
      </c>
      <c r="M680" s="2">
        <f t="shared" si="122"/>
        <v>0</v>
      </c>
      <c r="N680" s="3" t="str">
        <f t="shared" si="123"/>
        <v>Idle</v>
      </c>
      <c r="O680" s="3" t="str">
        <f t="shared" si="131"/>
        <v>Idle</v>
      </c>
      <c r="P680" s="2">
        <f t="shared" si="124"/>
        <v>0</v>
      </c>
      <c r="Q680" s="2">
        <f t="shared" si="125"/>
        <v>0</v>
      </c>
      <c r="R680" s="2">
        <f t="shared" si="126"/>
        <v>0</v>
      </c>
      <c r="S680" s="2">
        <f t="shared" si="127"/>
        <v>0</v>
      </c>
      <c r="T680" s="2">
        <f t="shared" si="128"/>
        <v>0</v>
      </c>
      <c r="U680" s="2">
        <f>IF(O680="Reg", R680 * Inputs!$B$7, 0)</f>
        <v>0</v>
      </c>
      <c r="V680" s="2">
        <f>MAX(F680 + P680*Inputs!$B$15 - (Q680/Inputs!$B$16) - U680, 0)</f>
        <v>0</v>
      </c>
    </row>
    <row r="681" spans="1:22" x14ac:dyDescent="0.3">
      <c r="A681" s="1">
        <v>46051.291666666657</v>
      </c>
      <c r="B681" s="2">
        <v>0</v>
      </c>
      <c r="C681" s="2">
        <v>7.6012998835025041</v>
      </c>
      <c r="D681" s="2">
        <f t="shared" si="120"/>
        <v>33.750885543796748</v>
      </c>
      <c r="E681" s="2">
        <f t="shared" si="121"/>
        <v>10.829798419689126</v>
      </c>
      <c r="F681" s="2">
        <f t="shared" si="129"/>
        <v>0</v>
      </c>
      <c r="G681" s="2">
        <f t="shared" si="130"/>
        <v>0</v>
      </c>
      <c r="H681" s="2">
        <f>MIN(Inputs!$B$2, (Inputs!$B$14 - F681)/Inputs!$B$15)</f>
        <v>170</v>
      </c>
      <c r="I681" s="2">
        <f>MAX(MIN(Inputs!$B$2, F681*Inputs!$B$16, Inputs!$B$14*Inputs!$B$4 - G681), 0)</f>
        <v>0</v>
      </c>
      <c r="J681" s="2">
        <f>MAX(MIN(Inputs!$B$2, F681*Inputs!$B$16, (Inputs!$B$14-F681)/Inputs!$B$15)*Inputs!$B$9, 0)</f>
        <v>0</v>
      </c>
      <c r="K681" s="2">
        <f>MAX(E681*Inputs!$B$5 - B681 - Inputs!$B$8, 0) * H681</f>
        <v>0</v>
      </c>
      <c r="L681" s="2">
        <f>IF(B681 &gt;= D681*Inputs!$B$10, MAX(B681 - E681/Inputs!$B$5 - Inputs!$B$8, 0) * I681, 0)</f>
        <v>0</v>
      </c>
      <c r="M681" s="2">
        <f t="shared" si="122"/>
        <v>0</v>
      </c>
      <c r="N681" s="3" t="str">
        <f t="shared" si="123"/>
        <v>Idle</v>
      </c>
      <c r="O681" s="3" t="str">
        <f t="shared" si="131"/>
        <v>Idle</v>
      </c>
      <c r="P681" s="2">
        <f t="shared" si="124"/>
        <v>0</v>
      </c>
      <c r="Q681" s="2">
        <f t="shared" si="125"/>
        <v>0</v>
      </c>
      <c r="R681" s="2">
        <f t="shared" si="126"/>
        <v>0</v>
      </c>
      <c r="S681" s="2">
        <f t="shared" si="127"/>
        <v>0</v>
      </c>
      <c r="T681" s="2">
        <f t="shared" si="128"/>
        <v>0</v>
      </c>
      <c r="U681" s="2">
        <f>IF(O681="Reg", R681 * Inputs!$B$7, 0)</f>
        <v>0</v>
      </c>
      <c r="V681" s="2">
        <f>MAX(F681 + P681*Inputs!$B$15 - (Q681/Inputs!$B$16) - U681, 0)</f>
        <v>0</v>
      </c>
    </row>
    <row r="682" spans="1:22" x14ac:dyDescent="0.3">
      <c r="A682" s="1">
        <v>46051.333333333343</v>
      </c>
      <c r="B682" s="2">
        <v>0</v>
      </c>
      <c r="C682" s="2">
        <v>11.23321413874697</v>
      </c>
      <c r="D682" s="2">
        <f t="shared" si="120"/>
        <v>33.750885543796748</v>
      </c>
      <c r="E682" s="2">
        <f t="shared" si="121"/>
        <v>16.502862072936377</v>
      </c>
      <c r="F682" s="2">
        <f t="shared" si="129"/>
        <v>0</v>
      </c>
      <c r="G682" s="2">
        <f t="shared" si="130"/>
        <v>0</v>
      </c>
      <c r="H682" s="2">
        <f>MIN(Inputs!$B$2, (Inputs!$B$14 - F682)/Inputs!$B$15)</f>
        <v>170</v>
      </c>
      <c r="I682" s="2">
        <f>MAX(MIN(Inputs!$B$2, F682*Inputs!$B$16, Inputs!$B$14*Inputs!$B$4 - G682), 0)</f>
        <v>0</v>
      </c>
      <c r="J682" s="2">
        <f>MAX(MIN(Inputs!$B$2, F682*Inputs!$B$16, (Inputs!$B$14-F682)/Inputs!$B$15)*Inputs!$B$9, 0)</f>
        <v>0</v>
      </c>
      <c r="K682" s="2">
        <f>MAX(E682*Inputs!$B$5 - B682 - Inputs!$B$8, 0) * H682</f>
        <v>0</v>
      </c>
      <c r="L682" s="2">
        <f>IF(B682 &gt;= D682*Inputs!$B$10, MAX(B682 - E682/Inputs!$B$5 - Inputs!$B$8, 0) * I682, 0)</f>
        <v>0</v>
      </c>
      <c r="M682" s="2">
        <f t="shared" si="122"/>
        <v>0</v>
      </c>
      <c r="N682" s="3" t="str">
        <f t="shared" si="123"/>
        <v>Idle</v>
      </c>
      <c r="O682" s="3" t="str">
        <f t="shared" si="131"/>
        <v>Idle</v>
      </c>
      <c r="P682" s="2">
        <f t="shared" si="124"/>
        <v>0</v>
      </c>
      <c r="Q682" s="2">
        <f t="shared" si="125"/>
        <v>0</v>
      </c>
      <c r="R682" s="2">
        <f t="shared" si="126"/>
        <v>0</v>
      </c>
      <c r="S682" s="2">
        <f t="shared" si="127"/>
        <v>0</v>
      </c>
      <c r="T682" s="2">
        <f t="shared" si="128"/>
        <v>0</v>
      </c>
      <c r="U682" s="2">
        <f>IF(O682="Reg", R682 * Inputs!$B$7, 0)</f>
        <v>0</v>
      </c>
      <c r="V682" s="2">
        <f>MAX(F682 + P682*Inputs!$B$15 - (Q682/Inputs!$B$16) - U682, 0)</f>
        <v>0</v>
      </c>
    </row>
    <row r="683" spans="1:22" x14ac:dyDescent="0.3">
      <c r="A683" s="1">
        <v>46051.375</v>
      </c>
      <c r="B683" s="2">
        <v>7.3117483581044747</v>
      </c>
      <c r="C683" s="2">
        <v>29.132606750249401</v>
      </c>
      <c r="D683" s="2">
        <f t="shared" si="120"/>
        <v>33.750885543796748</v>
      </c>
      <c r="E683" s="2">
        <f t="shared" si="121"/>
        <v>24.970666513002055</v>
      </c>
      <c r="F683" s="2">
        <f t="shared" si="129"/>
        <v>0</v>
      </c>
      <c r="G683" s="2">
        <f t="shared" si="130"/>
        <v>0</v>
      </c>
      <c r="H683" s="2">
        <f>MIN(Inputs!$B$2, (Inputs!$B$14 - F683)/Inputs!$B$15)</f>
        <v>170</v>
      </c>
      <c r="I683" s="2">
        <f>MAX(MIN(Inputs!$B$2, F683*Inputs!$B$16, Inputs!$B$14*Inputs!$B$4 - G683), 0)</f>
        <v>0</v>
      </c>
      <c r="J683" s="2">
        <f>MAX(MIN(Inputs!$B$2, F683*Inputs!$B$16, (Inputs!$B$14-F683)/Inputs!$B$15)*Inputs!$B$9, 0)</f>
        <v>0</v>
      </c>
      <c r="K683" s="2">
        <f>MAX(E683*Inputs!$B$5 - B683 - Inputs!$B$8, 0) * H683</f>
        <v>0</v>
      </c>
      <c r="L683" s="2">
        <f>IF(B683 &gt;= D683*Inputs!$B$10, MAX(B683 - E683/Inputs!$B$5 - Inputs!$B$8, 0) * I683, 0)</f>
        <v>0</v>
      </c>
      <c r="M683" s="2">
        <f t="shared" si="122"/>
        <v>0</v>
      </c>
      <c r="N683" s="3" t="str">
        <f t="shared" si="123"/>
        <v>Idle</v>
      </c>
      <c r="O683" s="3" t="str">
        <f t="shared" si="131"/>
        <v>Idle</v>
      </c>
      <c r="P683" s="2">
        <f t="shared" si="124"/>
        <v>0</v>
      </c>
      <c r="Q683" s="2">
        <f t="shared" si="125"/>
        <v>0</v>
      </c>
      <c r="R683" s="2">
        <f t="shared" si="126"/>
        <v>0</v>
      </c>
      <c r="S683" s="2">
        <f t="shared" si="127"/>
        <v>0</v>
      </c>
      <c r="T683" s="2">
        <f t="shared" si="128"/>
        <v>0</v>
      </c>
      <c r="U683" s="2">
        <f>IF(O683="Reg", R683 * Inputs!$B$7, 0)</f>
        <v>0</v>
      </c>
      <c r="V683" s="2">
        <f>MAX(F683 + P683*Inputs!$B$15 - (Q683/Inputs!$B$16) - U683, 0)</f>
        <v>0</v>
      </c>
    </row>
    <row r="684" spans="1:22" x14ac:dyDescent="0.3">
      <c r="A684" s="1">
        <v>46051.416666666657</v>
      </c>
      <c r="B684" s="2">
        <v>11.433250642086509</v>
      </c>
      <c r="C684" s="2">
        <v>16.600124393748018</v>
      </c>
      <c r="D684" s="2">
        <f t="shared" si="120"/>
        <v>33.750885543796748</v>
      </c>
      <c r="E684" s="2">
        <f t="shared" si="121"/>
        <v>32.294758583806818</v>
      </c>
      <c r="F684" s="2">
        <f t="shared" si="129"/>
        <v>0</v>
      </c>
      <c r="G684" s="2">
        <f t="shared" si="130"/>
        <v>0</v>
      </c>
      <c r="H684" s="2">
        <f>MIN(Inputs!$B$2, (Inputs!$B$14 - F684)/Inputs!$B$15)</f>
        <v>170</v>
      </c>
      <c r="I684" s="2">
        <f>MAX(MIN(Inputs!$B$2, F684*Inputs!$B$16, Inputs!$B$14*Inputs!$B$4 - G684), 0)</f>
        <v>0</v>
      </c>
      <c r="J684" s="2">
        <f>MAX(MIN(Inputs!$B$2, F684*Inputs!$B$16, (Inputs!$B$14-F684)/Inputs!$B$15)*Inputs!$B$9, 0)</f>
        <v>0</v>
      </c>
      <c r="K684" s="2">
        <f>MAX(E684*Inputs!$B$5 - B684 - Inputs!$B$8, 0) * H684</f>
        <v>0</v>
      </c>
      <c r="L684" s="2">
        <f>IF(B684 &gt;= D684*Inputs!$B$10, MAX(B684 - E684/Inputs!$B$5 - Inputs!$B$8, 0) * I684, 0)</f>
        <v>0</v>
      </c>
      <c r="M684" s="2">
        <f t="shared" si="122"/>
        <v>0</v>
      </c>
      <c r="N684" s="3" t="str">
        <f t="shared" si="123"/>
        <v>Idle</v>
      </c>
      <c r="O684" s="3" t="str">
        <f t="shared" si="131"/>
        <v>Idle</v>
      </c>
      <c r="P684" s="2">
        <f t="shared" si="124"/>
        <v>0</v>
      </c>
      <c r="Q684" s="2">
        <f t="shared" si="125"/>
        <v>0</v>
      </c>
      <c r="R684" s="2">
        <f t="shared" si="126"/>
        <v>0</v>
      </c>
      <c r="S684" s="2">
        <f t="shared" si="127"/>
        <v>0</v>
      </c>
      <c r="T684" s="2">
        <f t="shared" si="128"/>
        <v>0</v>
      </c>
      <c r="U684" s="2">
        <f>IF(O684="Reg", R684 * Inputs!$B$7, 0)</f>
        <v>0</v>
      </c>
      <c r="V684" s="2">
        <f>MAX(F684 + P684*Inputs!$B$15 - (Q684/Inputs!$B$16) - U684, 0)</f>
        <v>0</v>
      </c>
    </row>
    <row r="685" spans="1:22" x14ac:dyDescent="0.3">
      <c r="A685" s="1">
        <v>46051.458333333343</v>
      </c>
      <c r="B685" s="2">
        <v>19.017761490777541</v>
      </c>
      <c r="C685" s="2">
        <v>5.0969364847947416</v>
      </c>
      <c r="D685" s="2">
        <f t="shared" si="120"/>
        <v>33.750885543796748</v>
      </c>
      <c r="E685" s="2">
        <f t="shared" si="121"/>
        <v>40.316805964189641</v>
      </c>
      <c r="F685" s="2">
        <f t="shared" si="129"/>
        <v>0</v>
      </c>
      <c r="G685" s="2">
        <f t="shared" si="130"/>
        <v>0</v>
      </c>
      <c r="H685" s="2">
        <f>MIN(Inputs!$B$2, (Inputs!$B$14 - F685)/Inputs!$B$15)</f>
        <v>170</v>
      </c>
      <c r="I685" s="2">
        <f>MAX(MIN(Inputs!$B$2, F685*Inputs!$B$16, Inputs!$B$14*Inputs!$B$4 - G685), 0)</f>
        <v>0</v>
      </c>
      <c r="J685" s="2">
        <f>MAX(MIN(Inputs!$B$2, F685*Inputs!$B$16, (Inputs!$B$14-F685)/Inputs!$B$15)*Inputs!$B$9, 0)</f>
        <v>0</v>
      </c>
      <c r="K685" s="2">
        <f>MAX(E685*Inputs!$B$5 - B685 - Inputs!$B$8, 0) * H685</f>
        <v>0</v>
      </c>
      <c r="L685" s="2">
        <f>IF(B685 &gt;= D685*Inputs!$B$10, MAX(B685 - E685/Inputs!$B$5 - Inputs!$B$8, 0) * I685, 0)</f>
        <v>0</v>
      </c>
      <c r="M685" s="2">
        <f t="shared" si="122"/>
        <v>0</v>
      </c>
      <c r="N685" s="3" t="str">
        <f t="shared" si="123"/>
        <v>Idle</v>
      </c>
      <c r="O685" s="3" t="str">
        <f t="shared" si="131"/>
        <v>Idle</v>
      </c>
      <c r="P685" s="2">
        <f t="shared" si="124"/>
        <v>0</v>
      </c>
      <c r="Q685" s="2">
        <f t="shared" si="125"/>
        <v>0</v>
      </c>
      <c r="R685" s="2">
        <f t="shared" si="126"/>
        <v>0</v>
      </c>
      <c r="S685" s="2">
        <f t="shared" si="127"/>
        <v>0</v>
      </c>
      <c r="T685" s="2">
        <f t="shared" si="128"/>
        <v>0</v>
      </c>
      <c r="U685" s="2">
        <f>IF(O685="Reg", R685 * Inputs!$B$7, 0)</f>
        <v>0</v>
      </c>
      <c r="V685" s="2">
        <f>MAX(F685 + P685*Inputs!$B$15 - (Q685/Inputs!$B$16) - U685, 0)</f>
        <v>0</v>
      </c>
    </row>
    <row r="686" spans="1:22" x14ac:dyDescent="0.3">
      <c r="A686" s="1">
        <v>46051.5</v>
      </c>
      <c r="B686" s="2">
        <v>27.21603002716623</v>
      </c>
      <c r="C686" s="2">
        <v>5.6892192747696742</v>
      </c>
      <c r="D686" s="2">
        <f t="shared" si="120"/>
        <v>33.750885543796748</v>
      </c>
      <c r="E686" s="2">
        <f t="shared" si="121"/>
        <v>48.52954786480263</v>
      </c>
      <c r="F686" s="2">
        <f t="shared" si="129"/>
        <v>0</v>
      </c>
      <c r="G686" s="2">
        <f t="shared" si="130"/>
        <v>0</v>
      </c>
      <c r="H686" s="2">
        <f>MIN(Inputs!$B$2, (Inputs!$B$14 - F686)/Inputs!$B$15)</f>
        <v>170</v>
      </c>
      <c r="I686" s="2">
        <f>MAX(MIN(Inputs!$B$2, F686*Inputs!$B$16, Inputs!$B$14*Inputs!$B$4 - G686), 0)</f>
        <v>0</v>
      </c>
      <c r="J686" s="2">
        <f>MAX(MIN(Inputs!$B$2, F686*Inputs!$B$16, (Inputs!$B$14-F686)/Inputs!$B$15)*Inputs!$B$9, 0)</f>
        <v>0</v>
      </c>
      <c r="K686" s="2">
        <f>MAX(E686*Inputs!$B$5 - B686 - Inputs!$B$8, 0) * H686</f>
        <v>0</v>
      </c>
      <c r="L686" s="2">
        <f>IF(B686 &gt;= D686*Inputs!$B$10, MAX(B686 - E686/Inputs!$B$5 - Inputs!$B$8, 0) * I686, 0)</f>
        <v>0</v>
      </c>
      <c r="M686" s="2">
        <f t="shared" si="122"/>
        <v>0</v>
      </c>
      <c r="N686" s="3" t="str">
        <f t="shared" si="123"/>
        <v>Idle</v>
      </c>
      <c r="O686" s="3" t="str">
        <f t="shared" si="131"/>
        <v>Idle</v>
      </c>
      <c r="P686" s="2">
        <f t="shared" si="124"/>
        <v>0</v>
      </c>
      <c r="Q686" s="2">
        <f t="shared" si="125"/>
        <v>0</v>
      </c>
      <c r="R686" s="2">
        <f t="shared" si="126"/>
        <v>0</v>
      </c>
      <c r="S686" s="2">
        <f t="shared" si="127"/>
        <v>0</v>
      </c>
      <c r="T686" s="2">
        <f t="shared" si="128"/>
        <v>0</v>
      </c>
      <c r="U686" s="2">
        <f>IF(O686="Reg", R686 * Inputs!$B$7, 0)</f>
        <v>0</v>
      </c>
      <c r="V686" s="2">
        <f>MAX(F686 + P686*Inputs!$B$15 - (Q686/Inputs!$B$16) - U686, 0)</f>
        <v>0</v>
      </c>
    </row>
    <row r="687" spans="1:22" x14ac:dyDescent="0.3">
      <c r="A687" s="1">
        <v>46051.541666666657</v>
      </c>
      <c r="B687" s="2">
        <v>34.038381919483491</v>
      </c>
      <c r="C687" s="2">
        <v>3.0329773718169468</v>
      </c>
      <c r="D687" s="2">
        <f t="shared" si="120"/>
        <v>33.750885543796748</v>
      </c>
      <c r="E687" s="2">
        <f t="shared" si="121"/>
        <v>54.38079969925051</v>
      </c>
      <c r="F687" s="2">
        <f t="shared" si="129"/>
        <v>0</v>
      </c>
      <c r="G687" s="2">
        <f t="shared" si="130"/>
        <v>0</v>
      </c>
      <c r="H687" s="2">
        <f>MIN(Inputs!$B$2, (Inputs!$B$14 - F687)/Inputs!$B$15)</f>
        <v>170</v>
      </c>
      <c r="I687" s="2">
        <f>MAX(MIN(Inputs!$B$2, F687*Inputs!$B$16, Inputs!$B$14*Inputs!$B$4 - G687), 0)</f>
        <v>0</v>
      </c>
      <c r="J687" s="2">
        <f>MAX(MIN(Inputs!$B$2, F687*Inputs!$B$16, (Inputs!$B$14-F687)/Inputs!$B$15)*Inputs!$B$9, 0)</f>
        <v>0</v>
      </c>
      <c r="K687" s="2">
        <f>MAX(E687*Inputs!$B$5 - B687 - Inputs!$B$8, 0) * H687</f>
        <v>0</v>
      </c>
      <c r="L687" s="2">
        <f>IF(B687 &gt;= D687*Inputs!$B$10, MAX(B687 - E687/Inputs!$B$5 - Inputs!$B$8, 0) * I687, 0)</f>
        <v>0</v>
      </c>
      <c r="M687" s="2">
        <f t="shared" si="122"/>
        <v>0</v>
      </c>
      <c r="N687" s="3" t="str">
        <f t="shared" si="123"/>
        <v>Idle</v>
      </c>
      <c r="O687" s="3" t="str">
        <f t="shared" si="131"/>
        <v>Idle</v>
      </c>
      <c r="P687" s="2">
        <f t="shared" si="124"/>
        <v>0</v>
      </c>
      <c r="Q687" s="2">
        <f t="shared" si="125"/>
        <v>0</v>
      </c>
      <c r="R687" s="2">
        <f t="shared" si="126"/>
        <v>0</v>
      </c>
      <c r="S687" s="2">
        <f t="shared" si="127"/>
        <v>0</v>
      </c>
      <c r="T687" s="2">
        <f t="shared" si="128"/>
        <v>0</v>
      </c>
      <c r="U687" s="2">
        <f>IF(O687="Reg", R687 * Inputs!$B$7, 0)</f>
        <v>0</v>
      </c>
      <c r="V687" s="2">
        <f>MAX(F687 + P687*Inputs!$B$15 - (Q687/Inputs!$B$16) - U687, 0)</f>
        <v>0</v>
      </c>
    </row>
    <row r="688" spans="1:22" x14ac:dyDescent="0.3">
      <c r="A688" s="1">
        <v>46051.583333333343</v>
      </c>
      <c r="B688" s="2">
        <v>50.80682664039405</v>
      </c>
      <c r="C688" s="2">
        <v>10.53179241207282</v>
      </c>
      <c r="D688" s="2">
        <f t="shared" si="120"/>
        <v>33.750885543796748</v>
      </c>
      <c r="E688" s="2">
        <f t="shared" si="121"/>
        <v>61.310787718749118</v>
      </c>
      <c r="F688" s="2">
        <f t="shared" si="129"/>
        <v>0</v>
      </c>
      <c r="G688" s="2">
        <f t="shared" si="130"/>
        <v>0</v>
      </c>
      <c r="H688" s="2">
        <f>MIN(Inputs!$B$2, (Inputs!$B$14 - F688)/Inputs!$B$15)</f>
        <v>170</v>
      </c>
      <c r="I688" s="2">
        <f>MAX(MIN(Inputs!$B$2, F688*Inputs!$B$16, Inputs!$B$14*Inputs!$B$4 - G688), 0)</f>
        <v>0</v>
      </c>
      <c r="J688" s="2">
        <f>MAX(MIN(Inputs!$B$2, F688*Inputs!$B$16, (Inputs!$B$14-F688)/Inputs!$B$15)*Inputs!$B$9, 0)</f>
        <v>0</v>
      </c>
      <c r="K688" s="2">
        <f>MAX(E688*Inputs!$B$5 - B688 - Inputs!$B$8, 0) * H688</f>
        <v>0</v>
      </c>
      <c r="L688" s="2">
        <f>IF(B688 &gt;= D688*Inputs!$B$10, MAX(B688 - E688/Inputs!$B$5 - Inputs!$B$8, 0) * I688, 0)</f>
        <v>0</v>
      </c>
      <c r="M688" s="2">
        <f t="shared" si="122"/>
        <v>0</v>
      </c>
      <c r="N688" s="3" t="str">
        <f t="shared" si="123"/>
        <v>Idle</v>
      </c>
      <c r="O688" s="3" t="str">
        <f t="shared" si="131"/>
        <v>Idle</v>
      </c>
      <c r="P688" s="2">
        <f t="shared" si="124"/>
        <v>0</v>
      </c>
      <c r="Q688" s="2">
        <f t="shared" si="125"/>
        <v>0</v>
      </c>
      <c r="R688" s="2">
        <f t="shared" si="126"/>
        <v>0</v>
      </c>
      <c r="S688" s="2">
        <f t="shared" si="127"/>
        <v>0</v>
      </c>
      <c r="T688" s="2">
        <f t="shared" si="128"/>
        <v>0</v>
      </c>
      <c r="U688" s="2">
        <f>IF(O688="Reg", R688 * Inputs!$B$7, 0)</f>
        <v>0</v>
      </c>
      <c r="V688" s="2">
        <f>MAX(F688 + P688*Inputs!$B$15 - (Q688/Inputs!$B$16) - U688, 0)</f>
        <v>0</v>
      </c>
    </row>
    <row r="689" spans="1:22" x14ac:dyDescent="0.3">
      <c r="A689" s="1">
        <v>46051.625</v>
      </c>
      <c r="B689" s="2">
        <v>51.256300782933138</v>
      </c>
      <c r="C689" s="2">
        <v>2.1704554205674871</v>
      </c>
      <c r="D689" s="2">
        <f t="shared" si="120"/>
        <v>33.750885543796748</v>
      </c>
      <c r="E689" s="2">
        <f t="shared" si="121"/>
        <v>63.150053823894346</v>
      </c>
      <c r="F689" s="2">
        <f t="shared" si="129"/>
        <v>0</v>
      </c>
      <c r="G689" s="2">
        <f t="shared" si="130"/>
        <v>0</v>
      </c>
      <c r="H689" s="2">
        <f>MIN(Inputs!$B$2, (Inputs!$B$14 - F689)/Inputs!$B$15)</f>
        <v>170</v>
      </c>
      <c r="I689" s="2">
        <f>MAX(MIN(Inputs!$B$2, F689*Inputs!$B$16, Inputs!$B$14*Inputs!$B$4 - G689), 0)</f>
        <v>0</v>
      </c>
      <c r="J689" s="2">
        <f>MAX(MIN(Inputs!$B$2, F689*Inputs!$B$16, (Inputs!$B$14-F689)/Inputs!$B$15)*Inputs!$B$9, 0)</f>
        <v>0</v>
      </c>
      <c r="K689" s="2">
        <f>MAX(E689*Inputs!$B$5 - B689 - Inputs!$B$8, 0) * H689</f>
        <v>0</v>
      </c>
      <c r="L689" s="2">
        <f>IF(B689 &gt;= D689*Inputs!$B$10, MAX(B689 - E689/Inputs!$B$5 - Inputs!$B$8, 0) * I689, 0)</f>
        <v>0</v>
      </c>
      <c r="M689" s="2">
        <f t="shared" si="122"/>
        <v>0</v>
      </c>
      <c r="N689" s="3" t="str">
        <f t="shared" si="123"/>
        <v>Idle</v>
      </c>
      <c r="O689" s="3" t="str">
        <f t="shared" si="131"/>
        <v>Idle</v>
      </c>
      <c r="P689" s="2">
        <f t="shared" si="124"/>
        <v>0</v>
      </c>
      <c r="Q689" s="2">
        <f t="shared" si="125"/>
        <v>0</v>
      </c>
      <c r="R689" s="2">
        <f t="shared" si="126"/>
        <v>0</v>
      </c>
      <c r="S689" s="2">
        <f t="shared" si="127"/>
        <v>0</v>
      </c>
      <c r="T689" s="2">
        <f t="shared" si="128"/>
        <v>0</v>
      </c>
      <c r="U689" s="2">
        <f>IF(O689="Reg", R689 * Inputs!$B$7, 0)</f>
        <v>0</v>
      </c>
      <c r="V689" s="2">
        <f>MAX(F689 + P689*Inputs!$B$15 - (Q689/Inputs!$B$16) - U689, 0)</f>
        <v>0</v>
      </c>
    </row>
    <row r="690" spans="1:22" x14ac:dyDescent="0.3">
      <c r="A690" s="1">
        <v>46051.666666666657</v>
      </c>
      <c r="B690" s="2">
        <v>59.5655349243834</v>
      </c>
      <c r="C690" s="2">
        <v>15.63257517231615</v>
      </c>
      <c r="D690" s="2">
        <f t="shared" si="120"/>
        <v>33.750885543796748</v>
      </c>
      <c r="E690" s="2">
        <f t="shared" si="121"/>
        <v>65.392976123482853</v>
      </c>
      <c r="F690" s="2">
        <f t="shared" si="129"/>
        <v>0</v>
      </c>
      <c r="G690" s="2">
        <f t="shared" si="130"/>
        <v>0</v>
      </c>
      <c r="H690" s="2">
        <f>MIN(Inputs!$B$2, (Inputs!$B$14 - F690)/Inputs!$B$15)</f>
        <v>170</v>
      </c>
      <c r="I690" s="2">
        <f>MAX(MIN(Inputs!$B$2, F690*Inputs!$B$16, Inputs!$B$14*Inputs!$B$4 - G690), 0)</f>
        <v>0</v>
      </c>
      <c r="J690" s="2">
        <f>MAX(MIN(Inputs!$B$2, F690*Inputs!$B$16, (Inputs!$B$14-F690)/Inputs!$B$15)*Inputs!$B$9, 0)</f>
        <v>0</v>
      </c>
      <c r="K690" s="2">
        <f>MAX(E690*Inputs!$B$5 - B690 - Inputs!$B$8, 0) * H690</f>
        <v>0</v>
      </c>
      <c r="L690" s="2">
        <f>IF(B690 &gt;= D690*Inputs!$B$10, MAX(B690 - E690/Inputs!$B$5 - Inputs!$B$8, 0) * I690, 0)</f>
        <v>0</v>
      </c>
      <c r="M690" s="2">
        <f t="shared" si="122"/>
        <v>0</v>
      </c>
      <c r="N690" s="3" t="str">
        <f t="shared" si="123"/>
        <v>Idle</v>
      </c>
      <c r="O690" s="3" t="str">
        <f t="shared" si="131"/>
        <v>Idle</v>
      </c>
      <c r="P690" s="2">
        <f t="shared" si="124"/>
        <v>0</v>
      </c>
      <c r="Q690" s="2">
        <f t="shared" si="125"/>
        <v>0</v>
      </c>
      <c r="R690" s="2">
        <f t="shared" si="126"/>
        <v>0</v>
      </c>
      <c r="S690" s="2">
        <f t="shared" si="127"/>
        <v>0</v>
      </c>
      <c r="T690" s="2">
        <f t="shared" si="128"/>
        <v>0</v>
      </c>
      <c r="U690" s="2">
        <f>IF(O690="Reg", R690 * Inputs!$B$7, 0)</f>
        <v>0</v>
      </c>
      <c r="V690" s="2">
        <f>MAX(F690 + P690*Inputs!$B$15 - (Q690/Inputs!$B$16) - U690, 0)</f>
        <v>0</v>
      </c>
    </row>
    <row r="691" spans="1:22" x14ac:dyDescent="0.3">
      <c r="A691" s="1">
        <v>46051.708333333343</v>
      </c>
      <c r="B691" s="2">
        <v>68.294212894455498</v>
      </c>
      <c r="C691" s="2">
        <v>17.789627157853289</v>
      </c>
      <c r="D691" s="2">
        <f t="shared" si="120"/>
        <v>33.750885543796748</v>
      </c>
      <c r="E691" s="2">
        <f t="shared" si="121"/>
        <v>63.156823166232606</v>
      </c>
      <c r="F691" s="2">
        <f t="shared" si="129"/>
        <v>0</v>
      </c>
      <c r="G691" s="2">
        <f t="shared" si="130"/>
        <v>0</v>
      </c>
      <c r="H691" s="2">
        <f>MIN(Inputs!$B$2, (Inputs!$B$14 - F691)/Inputs!$B$15)</f>
        <v>170</v>
      </c>
      <c r="I691" s="2">
        <f>MAX(MIN(Inputs!$B$2, F691*Inputs!$B$16, Inputs!$B$14*Inputs!$B$4 - G691), 0)</f>
        <v>0</v>
      </c>
      <c r="J691" s="2">
        <f>MAX(MIN(Inputs!$B$2, F691*Inputs!$B$16, (Inputs!$B$14-F691)/Inputs!$B$15)*Inputs!$B$9, 0)</f>
        <v>0</v>
      </c>
      <c r="K691" s="2">
        <f>MAX(E691*Inputs!$B$5 - B691 - Inputs!$B$8, 0) * H691</f>
        <v>0</v>
      </c>
      <c r="L691" s="2">
        <f>IF(B691 &gt;= D691*Inputs!$B$10, MAX(B691 - E691/Inputs!$B$5 - Inputs!$B$8, 0) * I691, 0)</f>
        <v>0</v>
      </c>
      <c r="M691" s="2">
        <f t="shared" si="122"/>
        <v>0</v>
      </c>
      <c r="N691" s="3" t="str">
        <f t="shared" si="123"/>
        <v>Idle</v>
      </c>
      <c r="O691" s="3" t="str">
        <f t="shared" si="131"/>
        <v>Idle</v>
      </c>
      <c r="P691" s="2">
        <f t="shared" si="124"/>
        <v>0</v>
      </c>
      <c r="Q691" s="2">
        <f t="shared" si="125"/>
        <v>0</v>
      </c>
      <c r="R691" s="2">
        <f t="shared" si="126"/>
        <v>0</v>
      </c>
      <c r="S691" s="2">
        <f t="shared" si="127"/>
        <v>0</v>
      </c>
      <c r="T691" s="2">
        <f t="shared" si="128"/>
        <v>0</v>
      </c>
      <c r="U691" s="2">
        <f>IF(O691="Reg", R691 * Inputs!$B$7, 0)</f>
        <v>0</v>
      </c>
      <c r="V691" s="2">
        <f>MAX(F691 + P691*Inputs!$B$15 - (Q691/Inputs!$B$16) - U691, 0)</f>
        <v>0</v>
      </c>
    </row>
    <row r="692" spans="1:22" x14ac:dyDescent="0.3">
      <c r="A692" s="1">
        <v>46051.75</v>
      </c>
      <c r="B692" s="2">
        <v>62.323541033853488</v>
      </c>
      <c r="C692" s="2">
        <v>7.7397651337998026</v>
      </c>
      <c r="D692" s="2">
        <f t="shared" si="120"/>
        <v>33.750885543796748</v>
      </c>
      <c r="E692" s="2">
        <f t="shared" si="121"/>
        <v>67.512905430823835</v>
      </c>
      <c r="F692" s="2">
        <f t="shared" si="129"/>
        <v>0</v>
      </c>
      <c r="G692" s="2">
        <f t="shared" si="130"/>
        <v>0</v>
      </c>
      <c r="H692" s="2">
        <f>MIN(Inputs!$B$2, (Inputs!$B$14 - F692)/Inputs!$B$15)</f>
        <v>170</v>
      </c>
      <c r="I692" s="2">
        <f>MAX(MIN(Inputs!$B$2, F692*Inputs!$B$16, Inputs!$B$14*Inputs!$B$4 - G692), 0)</f>
        <v>0</v>
      </c>
      <c r="J692" s="2">
        <f>MAX(MIN(Inputs!$B$2, F692*Inputs!$B$16, (Inputs!$B$14-F692)/Inputs!$B$15)*Inputs!$B$9, 0)</f>
        <v>0</v>
      </c>
      <c r="K692" s="2">
        <f>MAX(E692*Inputs!$B$5 - B692 - Inputs!$B$8, 0) * H692</f>
        <v>0</v>
      </c>
      <c r="L692" s="2">
        <f>IF(B692 &gt;= D692*Inputs!$B$10, MAX(B692 - E692/Inputs!$B$5 - Inputs!$B$8, 0) * I692, 0)</f>
        <v>0</v>
      </c>
      <c r="M692" s="2">
        <f t="shared" si="122"/>
        <v>0</v>
      </c>
      <c r="N692" s="3" t="str">
        <f t="shared" si="123"/>
        <v>Idle</v>
      </c>
      <c r="O692" s="3" t="str">
        <f t="shared" si="131"/>
        <v>Idle</v>
      </c>
      <c r="P692" s="2">
        <f t="shared" si="124"/>
        <v>0</v>
      </c>
      <c r="Q692" s="2">
        <f t="shared" si="125"/>
        <v>0</v>
      </c>
      <c r="R692" s="2">
        <f t="shared" si="126"/>
        <v>0</v>
      </c>
      <c r="S692" s="2">
        <f t="shared" si="127"/>
        <v>0</v>
      </c>
      <c r="T692" s="2">
        <f t="shared" si="128"/>
        <v>0</v>
      </c>
      <c r="U692" s="2">
        <f>IF(O692="Reg", R692 * Inputs!$B$7, 0)</f>
        <v>0</v>
      </c>
      <c r="V692" s="2">
        <f>MAX(F692 + P692*Inputs!$B$15 - (Q692/Inputs!$B$16) - U692, 0)</f>
        <v>0</v>
      </c>
    </row>
    <row r="693" spans="1:22" x14ac:dyDescent="0.3">
      <c r="A693" s="1">
        <v>46051.791666666657</v>
      </c>
      <c r="B693" s="2">
        <v>75.618310036475179</v>
      </c>
      <c r="C693" s="2">
        <v>6.2292180917361684</v>
      </c>
      <c r="D693" s="2">
        <f t="shared" si="120"/>
        <v>33.750885543796748</v>
      </c>
      <c r="E693" s="2">
        <f t="shared" si="121"/>
        <v>62.74200566725316</v>
      </c>
      <c r="F693" s="2">
        <f t="shared" si="129"/>
        <v>0</v>
      </c>
      <c r="G693" s="2">
        <f t="shared" si="130"/>
        <v>0</v>
      </c>
      <c r="H693" s="2">
        <f>MIN(Inputs!$B$2, (Inputs!$B$14 - F693)/Inputs!$B$15)</f>
        <v>170</v>
      </c>
      <c r="I693" s="2">
        <f>MAX(MIN(Inputs!$B$2, F693*Inputs!$B$16, Inputs!$B$14*Inputs!$B$4 - G693), 0)</f>
        <v>0</v>
      </c>
      <c r="J693" s="2">
        <f>MAX(MIN(Inputs!$B$2, F693*Inputs!$B$16, (Inputs!$B$14-F693)/Inputs!$B$15)*Inputs!$B$9, 0)</f>
        <v>0</v>
      </c>
      <c r="K693" s="2">
        <f>MAX(E693*Inputs!$B$5 - B693 - Inputs!$B$8, 0) * H693</f>
        <v>0</v>
      </c>
      <c r="L693" s="2">
        <f>IF(B693 &gt;= D693*Inputs!$B$10, MAX(B693 - E693/Inputs!$B$5 - Inputs!$B$8, 0) * I693, 0)</f>
        <v>0</v>
      </c>
      <c r="M693" s="2">
        <f t="shared" si="122"/>
        <v>0</v>
      </c>
      <c r="N693" s="3" t="str">
        <f t="shared" si="123"/>
        <v>Idle</v>
      </c>
      <c r="O693" s="3" t="str">
        <f t="shared" si="131"/>
        <v>Idle</v>
      </c>
      <c r="P693" s="2">
        <f t="shared" si="124"/>
        <v>0</v>
      </c>
      <c r="Q693" s="2">
        <f t="shared" si="125"/>
        <v>0</v>
      </c>
      <c r="R693" s="2">
        <f t="shared" si="126"/>
        <v>0</v>
      </c>
      <c r="S693" s="2">
        <f t="shared" si="127"/>
        <v>0</v>
      </c>
      <c r="T693" s="2">
        <f t="shared" si="128"/>
        <v>0</v>
      </c>
      <c r="U693" s="2">
        <f>IF(O693="Reg", R693 * Inputs!$B$7, 0)</f>
        <v>0</v>
      </c>
      <c r="V693" s="2">
        <f>MAX(F693 + P693*Inputs!$B$15 - (Q693/Inputs!$B$16) - U693, 0)</f>
        <v>0</v>
      </c>
    </row>
    <row r="694" spans="1:22" x14ac:dyDescent="0.3">
      <c r="A694" s="1">
        <v>46051.833333333343</v>
      </c>
      <c r="B694" s="2">
        <v>61.842423271265403</v>
      </c>
      <c r="C694" s="2">
        <v>6.1161440541373544</v>
      </c>
      <c r="D694" s="2">
        <f t="shared" si="120"/>
        <v>33.750885543796748</v>
      </c>
      <c r="E694" s="2">
        <f t="shared" si="121"/>
        <v>53.490527681639428</v>
      </c>
      <c r="F694" s="2">
        <f t="shared" si="129"/>
        <v>0</v>
      </c>
      <c r="G694" s="2">
        <f t="shared" si="130"/>
        <v>0</v>
      </c>
      <c r="H694" s="2">
        <f>MIN(Inputs!$B$2, (Inputs!$B$14 - F694)/Inputs!$B$15)</f>
        <v>170</v>
      </c>
      <c r="I694" s="2">
        <f>MAX(MIN(Inputs!$B$2, F694*Inputs!$B$16, Inputs!$B$14*Inputs!$B$4 - G694), 0)</f>
        <v>0</v>
      </c>
      <c r="J694" s="2">
        <f>MAX(MIN(Inputs!$B$2, F694*Inputs!$B$16, (Inputs!$B$14-F694)/Inputs!$B$15)*Inputs!$B$9, 0)</f>
        <v>0</v>
      </c>
      <c r="K694" s="2">
        <f>MAX(E694*Inputs!$B$5 - B694 - Inputs!$B$8, 0) * H694</f>
        <v>0</v>
      </c>
      <c r="L694" s="2">
        <f>IF(B694 &gt;= D694*Inputs!$B$10, MAX(B694 - E694/Inputs!$B$5 - Inputs!$B$8, 0) * I694, 0)</f>
        <v>0</v>
      </c>
      <c r="M694" s="2">
        <f t="shared" si="122"/>
        <v>0</v>
      </c>
      <c r="N694" s="3" t="str">
        <f t="shared" si="123"/>
        <v>Idle</v>
      </c>
      <c r="O694" s="3" t="str">
        <f t="shared" si="131"/>
        <v>Idle</v>
      </c>
      <c r="P694" s="2">
        <f t="shared" si="124"/>
        <v>0</v>
      </c>
      <c r="Q694" s="2">
        <f t="shared" si="125"/>
        <v>0</v>
      </c>
      <c r="R694" s="2">
        <f t="shared" si="126"/>
        <v>0</v>
      </c>
      <c r="S694" s="2">
        <f t="shared" si="127"/>
        <v>0</v>
      </c>
      <c r="T694" s="2">
        <f t="shared" si="128"/>
        <v>0</v>
      </c>
      <c r="U694" s="2">
        <f>IF(O694="Reg", R694 * Inputs!$B$7, 0)</f>
        <v>0</v>
      </c>
      <c r="V694" s="2">
        <f>MAX(F694 + P694*Inputs!$B$15 - (Q694/Inputs!$B$16) - U694, 0)</f>
        <v>0</v>
      </c>
    </row>
    <row r="695" spans="1:22" x14ac:dyDescent="0.3">
      <c r="A695" s="1">
        <v>46051.875</v>
      </c>
      <c r="B695" s="2">
        <v>64.713834580464138</v>
      </c>
      <c r="C695" s="2">
        <v>10.5624270865256</v>
      </c>
      <c r="D695" s="2">
        <f t="shared" si="120"/>
        <v>33.750885543796748</v>
      </c>
      <c r="E695" s="2">
        <f t="shared" si="121"/>
        <v>43.709982414074965</v>
      </c>
      <c r="F695" s="2">
        <f t="shared" si="129"/>
        <v>0</v>
      </c>
      <c r="G695" s="2">
        <f t="shared" si="130"/>
        <v>0</v>
      </c>
      <c r="H695" s="2">
        <f>MIN(Inputs!$B$2, (Inputs!$B$14 - F695)/Inputs!$B$15)</f>
        <v>170</v>
      </c>
      <c r="I695" s="2">
        <f>MAX(MIN(Inputs!$B$2, F695*Inputs!$B$16, Inputs!$B$14*Inputs!$B$4 - G695), 0)</f>
        <v>0</v>
      </c>
      <c r="J695" s="2">
        <f>MAX(MIN(Inputs!$B$2, F695*Inputs!$B$16, (Inputs!$B$14-F695)/Inputs!$B$15)*Inputs!$B$9, 0)</f>
        <v>0</v>
      </c>
      <c r="K695" s="2">
        <f>MAX(E695*Inputs!$B$5 - B695 - Inputs!$B$8, 0) * H695</f>
        <v>0</v>
      </c>
      <c r="L695" s="2">
        <f>IF(B695 &gt;= D695*Inputs!$B$10, MAX(B695 - E695/Inputs!$B$5 - Inputs!$B$8, 0) * I695, 0)</f>
        <v>0</v>
      </c>
      <c r="M695" s="2">
        <f t="shared" si="122"/>
        <v>0</v>
      </c>
      <c r="N695" s="3" t="str">
        <f t="shared" si="123"/>
        <v>Idle</v>
      </c>
      <c r="O695" s="3" t="str">
        <f t="shared" si="131"/>
        <v>Idle</v>
      </c>
      <c r="P695" s="2">
        <f t="shared" si="124"/>
        <v>0</v>
      </c>
      <c r="Q695" s="2">
        <f t="shared" si="125"/>
        <v>0</v>
      </c>
      <c r="R695" s="2">
        <f t="shared" si="126"/>
        <v>0</v>
      </c>
      <c r="S695" s="2">
        <f t="shared" si="127"/>
        <v>0</v>
      </c>
      <c r="T695" s="2">
        <f t="shared" si="128"/>
        <v>0</v>
      </c>
      <c r="U695" s="2">
        <f>IF(O695="Reg", R695 * Inputs!$B$7, 0)</f>
        <v>0</v>
      </c>
      <c r="V695" s="2">
        <f>MAX(F695 + P695*Inputs!$B$15 - (Q695/Inputs!$B$16) - U695, 0)</f>
        <v>0</v>
      </c>
    </row>
    <row r="696" spans="1:22" x14ac:dyDescent="0.3">
      <c r="A696" s="1">
        <v>46051.916666666657</v>
      </c>
      <c r="B696" s="2">
        <v>46.148617180881907</v>
      </c>
      <c r="C696" s="2">
        <v>7.7988567579236694</v>
      </c>
      <c r="D696" s="2">
        <f t="shared" si="120"/>
        <v>33.750885543796748</v>
      </c>
      <c r="E696" s="2">
        <f t="shared" si="121"/>
        <v>33.373459347359507</v>
      </c>
      <c r="F696" s="2">
        <f t="shared" si="129"/>
        <v>0</v>
      </c>
      <c r="G696" s="2">
        <f t="shared" si="130"/>
        <v>0</v>
      </c>
      <c r="H696" s="2">
        <f>MIN(Inputs!$B$2, (Inputs!$B$14 - F696)/Inputs!$B$15)</f>
        <v>170</v>
      </c>
      <c r="I696" s="2">
        <f>MAX(MIN(Inputs!$B$2, F696*Inputs!$B$16, Inputs!$B$14*Inputs!$B$4 - G696), 0)</f>
        <v>0</v>
      </c>
      <c r="J696" s="2">
        <f>MAX(MIN(Inputs!$B$2, F696*Inputs!$B$16, (Inputs!$B$14-F696)/Inputs!$B$15)*Inputs!$B$9, 0)</f>
        <v>0</v>
      </c>
      <c r="K696" s="2">
        <f>MAX(E696*Inputs!$B$5 - B696 - Inputs!$B$8, 0) * H696</f>
        <v>0</v>
      </c>
      <c r="L696" s="2">
        <f>IF(B696 &gt;= D696*Inputs!$B$10, MAX(B696 - E696/Inputs!$B$5 - Inputs!$B$8, 0) * I696, 0)</f>
        <v>0</v>
      </c>
      <c r="M696" s="2">
        <f t="shared" si="122"/>
        <v>0</v>
      </c>
      <c r="N696" s="3" t="str">
        <f t="shared" si="123"/>
        <v>Idle</v>
      </c>
      <c r="O696" s="3" t="str">
        <f t="shared" si="131"/>
        <v>Idle</v>
      </c>
      <c r="P696" s="2">
        <f t="shared" si="124"/>
        <v>0</v>
      </c>
      <c r="Q696" s="2">
        <f t="shared" si="125"/>
        <v>0</v>
      </c>
      <c r="R696" s="2">
        <f t="shared" si="126"/>
        <v>0</v>
      </c>
      <c r="S696" s="2">
        <f t="shared" si="127"/>
        <v>0</v>
      </c>
      <c r="T696" s="2">
        <f t="shared" si="128"/>
        <v>0</v>
      </c>
      <c r="U696" s="2">
        <f>IF(O696="Reg", R696 * Inputs!$B$7, 0)</f>
        <v>0</v>
      </c>
      <c r="V696" s="2">
        <f>MAX(F696 + P696*Inputs!$B$15 - (Q696/Inputs!$B$16) - U696, 0)</f>
        <v>0</v>
      </c>
    </row>
    <row r="697" spans="1:22" x14ac:dyDescent="0.3">
      <c r="A697" s="1">
        <v>46051.958333333343</v>
      </c>
      <c r="B697" s="2">
        <v>94.430706482002989</v>
      </c>
      <c r="C697" s="2">
        <v>7.5543284865268099</v>
      </c>
      <c r="D697" s="2">
        <f t="shared" si="120"/>
        <v>33.750885543796748</v>
      </c>
      <c r="E697" s="2">
        <f t="shared" si="121"/>
        <v>25.682023150545859</v>
      </c>
      <c r="F697" s="2">
        <f t="shared" si="129"/>
        <v>0</v>
      </c>
      <c r="G697" s="2">
        <f t="shared" si="130"/>
        <v>0</v>
      </c>
      <c r="H697" s="2">
        <f>MIN(Inputs!$B$2, (Inputs!$B$14 - F697)/Inputs!$B$15)</f>
        <v>170</v>
      </c>
      <c r="I697" s="2">
        <f>MAX(MIN(Inputs!$B$2, F697*Inputs!$B$16, Inputs!$B$14*Inputs!$B$4 - G697), 0)</f>
        <v>0</v>
      </c>
      <c r="J697" s="2">
        <f>MAX(MIN(Inputs!$B$2, F697*Inputs!$B$16, (Inputs!$B$14-F697)/Inputs!$B$15)*Inputs!$B$9, 0)</f>
        <v>0</v>
      </c>
      <c r="K697" s="2">
        <f>MAX(E697*Inputs!$B$5 - B697 - Inputs!$B$8, 0) * H697</f>
        <v>0</v>
      </c>
      <c r="L697" s="2">
        <f>IF(B697 &gt;= D697*Inputs!$B$10, MAX(B697 - E697/Inputs!$B$5 - Inputs!$B$8, 0) * I697, 0)</f>
        <v>0</v>
      </c>
      <c r="M697" s="2">
        <f t="shared" si="122"/>
        <v>0</v>
      </c>
      <c r="N697" s="3" t="str">
        <f t="shared" si="123"/>
        <v>Idle</v>
      </c>
      <c r="O697" s="3" t="str">
        <f t="shared" si="131"/>
        <v>Idle</v>
      </c>
      <c r="P697" s="2">
        <f t="shared" si="124"/>
        <v>0</v>
      </c>
      <c r="Q697" s="2">
        <f t="shared" si="125"/>
        <v>0</v>
      </c>
      <c r="R697" s="2">
        <f t="shared" si="126"/>
        <v>0</v>
      </c>
      <c r="S697" s="2">
        <f t="shared" si="127"/>
        <v>0</v>
      </c>
      <c r="T697" s="2">
        <f t="shared" si="128"/>
        <v>0</v>
      </c>
      <c r="U697" s="2">
        <f>IF(O697="Reg", R697 * Inputs!$B$7, 0)</f>
        <v>0</v>
      </c>
      <c r="V697" s="2">
        <f>MAX(F697 + P697*Inputs!$B$15 - (Q697/Inputs!$B$16) - U697, 0)</f>
        <v>0</v>
      </c>
    </row>
    <row r="698" spans="1:22" x14ac:dyDescent="0.3">
      <c r="A698" s="1">
        <v>46052</v>
      </c>
      <c r="B698" s="2">
        <v>33.698142452429337</v>
      </c>
      <c r="C698" s="2">
        <v>1.91105930533609</v>
      </c>
      <c r="D698" s="2">
        <f t="shared" si="120"/>
        <v>39.12608037673094</v>
      </c>
      <c r="E698" s="2">
        <f t="shared" si="121"/>
        <v>40.908024253218798</v>
      </c>
      <c r="F698" s="2">
        <f t="shared" si="129"/>
        <v>0</v>
      </c>
      <c r="G698" s="2">
        <f t="shared" si="130"/>
        <v>0</v>
      </c>
      <c r="H698" s="2">
        <f>MIN(Inputs!$B$2, (Inputs!$B$14 - F698)/Inputs!$B$15)</f>
        <v>170</v>
      </c>
      <c r="I698" s="2">
        <f>MAX(MIN(Inputs!$B$2, F698*Inputs!$B$16, Inputs!$B$14*Inputs!$B$4 - G698), 0)</f>
        <v>0</v>
      </c>
      <c r="J698" s="2">
        <f>MAX(MIN(Inputs!$B$2, F698*Inputs!$B$16, (Inputs!$B$14-F698)/Inputs!$B$15)*Inputs!$B$9, 0)</f>
        <v>0</v>
      </c>
      <c r="K698" s="2">
        <f>MAX(E698*Inputs!$B$5 - B698 - Inputs!$B$8, 0) * H698</f>
        <v>0</v>
      </c>
      <c r="L698" s="2">
        <f>IF(B698 &gt;= D698*Inputs!$B$10, MAX(B698 - E698/Inputs!$B$5 - Inputs!$B$8, 0) * I698, 0)</f>
        <v>0</v>
      </c>
      <c r="M698" s="2">
        <f t="shared" si="122"/>
        <v>0</v>
      </c>
      <c r="N698" s="3" t="str">
        <f t="shared" si="123"/>
        <v>Idle</v>
      </c>
      <c r="O698" s="3" t="str">
        <f t="shared" si="131"/>
        <v>Idle</v>
      </c>
      <c r="P698" s="2">
        <f t="shared" si="124"/>
        <v>0</v>
      </c>
      <c r="Q698" s="2">
        <f t="shared" si="125"/>
        <v>0</v>
      </c>
      <c r="R698" s="2">
        <f t="shared" si="126"/>
        <v>0</v>
      </c>
      <c r="S698" s="2">
        <f t="shared" si="127"/>
        <v>0</v>
      </c>
      <c r="T698" s="2">
        <f t="shared" si="128"/>
        <v>0</v>
      </c>
      <c r="U698" s="2">
        <f>IF(O698="Reg", R698 * Inputs!$B$7, 0)</f>
        <v>0</v>
      </c>
      <c r="V698" s="2">
        <f>MAX(F698 + P698*Inputs!$B$15 - (Q698/Inputs!$B$16) - U698, 0)</f>
        <v>0</v>
      </c>
    </row>
    <row r="699" spans="1:22" x14ac:dyDescent="0.3">
      <c r="A699" s="1">
        <v>46052.041666666657</v>
      </c>
      <c r="B699" s="2">
        <v>20.109442122792782</v>
      </c>
      <c r="C699" s="2">
        <v>3.2642595584536731</v>
      </c>
      <c r="D699" s="2">
        <f t="shared" si="120"/>
        <v>39.12608037673094</v>
      </c>
      <c r="E699" s="2">
        <f t="shared" si="121"/>
        <v>35.291667177813906</v>
      </c>
      <c r="F699" s="2">
        <f t="shared" si="129"/>
        <v>0</v>
      </c>
      <c r="G699" s="2">
        <f t="shared" si="130"/>
        <v>0</v>
      </c>
      <c r="H699" s="2">
        <f>MIN(Inputs!$B$2, (Inputs!$B$14 - F699)/Inputs!$B$15)</f>
        <v>170</v>
      </c>
      <c r="I699" s="2">
        <f>MAX(MIN(Inputs!$B$2, F699*Inputs!$B$16, Inputs!$B$14*Inputs!$B$4 - G699), 0)</f>
        <v>0</v>
      </c>
      <c r="J699" s="2">
        <f>MAX(MIN(Inputs!$B$2, F699*Inputs!$B$16, (Inputs!$B$14-F699)/Inputs!$B$15)*Inputs!$B$9, 0)</f>
        <v>0</v>
      </c>
      <c r="K699" s="2">
        <f>MAX(E699*Inputs!$B$5 - B699 - Inputs!$B$8, 0) * H699</f>
        <v>0</v>
      </c>
      <c r="L699" s="2">
        <f>IF(B699 &gt;= D699*Inputs!$B$10, MAX(B699 - E699/Inputs!$B$5 - Inputs!$B$8, 0) * I699, 0)</f>
        <v>0</v>
      </c>
      <c r="M699" s="2">
        <f t="shared" si="122"/>
        <v>0</v>
      </c>
      <c r="N699" s="3" t="str">
        <f t="shared" si="123"/>
        <v>Idle</v>
      </c>
      <c r="O699" s="3" t="str">
        <f t="shared" si="131"/>
        <v>Idle</v>
      </c>
      <c r="P699" s="2">
        <f t="shared" si="124"/>
        <v>0</v>
      </c>
      <c r="Q699" s="2">
        <f t="shared" si="125"/>
        <v>0</v>
      </c>
      <c r="R699" s="2">
        <f t="shared" si="126"/>
        <v>0</v>
      </c>
      <c r="S699" s="2">
        <f t="shared" si="127"/>
        <v>0</v>
      </c>
      <c r="T699" s="2">
        <f t="shared" si="128"/>
        <v>0</v>
      </c>
      <c r="U699" s="2">
        <f>IF(O699="Reg", R699 * Inputs!$B$7, 0)</f>
        <v>0</v>
      </c>
      <c r="V699" s="2">
        <f>MAX(F699 + P699*Inputs!$B$15 - (Q699/Inputs!$B$16) - U699, 0)</f>
        <v>0</v>
      </c>
    </row>
    <row r="700" spans="1:22" x14ac:dyDescent="0.3">
      <c r="A700" s="1">
        <v>46052.083333333343</v>
      </c>
      <c r="B700" s="2">
        <v>3.1591516658786469</v>
      </c>
      <c r="C700" s="2">
        <v>2.5702914763219651</v>
      </c>
      <c r="D700" s="2">
        <f t="shared" si="120"/>
        <v>39.12608037673094</v>
      </c>
      <c r="E700" s="2">
        <f t="shared" si="121"/>
        <v>31.940093490681775</v>
      </c>
      <c r="F700" s="2">
        <f t="shared" si="129"/>
        <v>0</v>
      </c>
      <c r="G700" s="2">
        <f t="shared" si="130"/>
        <v>0</v>
      </c>
      <c r="H700" s="2">
        <f>MIN(Inputs!$B$2, (Inputs!$B$14 - F700)/Inputs!$B$15)</f>
        <v>170</v>
      </c>
      <c r="I700" s="2">
        <f>MAX(MIN(Inputs!$B$2, F700*Inputs!$B$16, Inputs!$B$14*Inputs!$B$4 - G700), 0)</f>
        <v>0</v>
      </c>
      <c r="J700" s="2">
        <f>MAX(MIN(Inputs!$B$2, F700*Inputs!$B$16, (Inputs!$B$14-F700)/Inputs!$B$15)*Inputs!$B$9, 0)</f>
        <v>0</v>
      </c>
      <c r="K700" s="2">
        <f>MAX(E700*Inputs!$B$5 - B700 - Inputs!$B$8, 0) * H700</f>
        <v>841.18220300662392</v>
      </c>
      <c r="L700" s="2">
        <f>IF(B700 &gt;= D700*Inputs!$B$10, MAX(B700 - E700/Inputs!$B$5 - Inputs!$B$8, 0) * I700, 0)</f>
        <v>0</v>
      </c>
      <c r="M700" s="2">
        <f t="shared" si="122"/>
        <v>0</v>
      </c>
      <c r="N700" s="3" t="str">
        <f t="shared" si="123"/>
        <v>Charge</v>
      </c>
      <c r="O700" s="3" t="str">
        <f t="shared" si="131"/>
        <v>Charge</v>
      </c>
      <c r="P700" s="2">
        <f t="shared" si="124"/>
        <v>170</v>
      </c>
      <c r="Q700" s="2">
        <f t="shared" si="125"/>
        <v>0</v>
      </c>
      <c r="R700" s="2">
        <f t="shared" si="126"/>
        <v>0</v>
      </c>
      <c r="S700" s="2">
        <f t="shared" si="127"/>
        <v>-537.05578319937001</v>
      </c>
      <c r="T700" s="2">
        <f t="shared" si="128"/>
        <v>0</v>
      </c>
      <c r="U700" s="2">
        <f>IF(O700="Reg", R700 * Inputs!$B$7, 0)</f>
        <v>0</v>
      </c>
      <c r="V700" s="2">
        <f>MAX(F700 + P700*Inputs!$B$15 - (Q700/Inputs!$B$16) - U700, 0)</f>
        <v>170</v>
      </c>
    </row>
    <row r="701" spans="1:22" x14ac:dyDescent="0.3">
      <c r="A701" s="1">
        <v>46052.125</v>
      </c>
      <c r="B701" s="2">
        <v>2.694696180171412</v>
      </c>
      <c r="C701" s="2">
        <v>14.63443154235955</v>
      </c>
      <c r="D701" s="2">
        <f t="shared" si="120"/>
        <v>39.12608037673094</v>
      </c>
      <c r="E701" s="2">
        <f t="shared" si="121"/>
        <v>31.413568213035333</v>
      </c>
      <c r="F701" s="2">
        <f t="shared" si="129"/>
        <v>170</v>
      </c>
      <c r="G701" s="2">
        <f t="shared" si="130"/>
        <v>0</v>
      </c>
      <c r="H701" s="2">
        <f>MIN(Inputs!$B$2, (Inputs!$B$14 - F701)/Inputs!$B$15)</f>
        <v>170</v>
      </c>
      <c r="I701" s="2">
        <f>MAX(MIN(Inputs!$B$2, F701*Inputs!$B$16, Inputs!$B$14*Inputs!$B$4 - G701), 0)</f>
        <v>170</v>
      </c>
      <c r="J701" s="2">
        <f>MAX(MIN(Inputs!$B$2, F701*Inputs!$B$16, (Inputs!$B$14-F701)/Inputs!$B$15)*Inputs!$B$9, 0)</f>
        <v>136</v>
      </c>
      <c r="K701" s="2">
        <f>MAX(E701*Inputs!$B$5 - B701 - Inputs!$B$8, 0) * H701</f>
        <v>841.37145404094565</v>
      </c>
      <c r="L701" s="2">
        <f>IF(B701 &gt;= D701*Inputs!$B$10, MAX(B701 - E701/Inputs!$B$5 - Inputs!$B$8, 0) * I701, 0)</f>
        <v>0</v>
      </c>
      <c r="M701" s="2">
        <f t="shared" si="122"/>
        <v>1990.2826897608988</v>
      </c>
      <c r="N701" s="3" t="str">
        <f t="shared" si="123"/>
        <v>Reg</v>
      </c>
      <c r="O701" s="3" t="str">
        <f t="shared" si="131"/>
        <v>Charge</v>
      </c>
      <c r="P701" s="2">
        <f t="shared" si="124"/>
        <v>170</v>
      </c>
      <c r="Q701" s="2">
        <f t="shared" si="125"/>
        <v>0</v>
      </c>
      <c r="R701" s="2">
        <f t="shared" si="126"/>
        <v>0</v>
      </c>
      <c r="S701" s="2">
        <f t="shared" si="127"/>
        <v>-458.09835062914004</v>
      </c>
      <c r="T701" s="2">
        <f t="shared" si="128"/>
        <v>0</v>
      </c>
      <c r="U701" s="2">
        <f>IF(O701="Reg", R701 * Inputs!$B$7, 0)</f>
        <v>0</v>
      </c>
      <c r="V701" s="2">
        <f>MAX(F701 + P701*Inputs!$B$15 - (Q701/Inputs!$B$16) - U701, 0)</f>
        <v>340</v>
      </c>
    </row>
    <row r="702" spans="1:22" x14ac:dyDescent="0.3">
      <c r="A702" s="1">
        <v>46052.166666666657</v>
      </c>
      <c r="B702" s="2">
        <v>0</v>
      </c>
      <c r="C702" s="2">
        <v>14.70517566281517</v>
      </c>
      <c r="D702" s="2">
        <f t="shared" si="120"/>
        <v>39.12608037673094</v>
      </c>
      <c r="E702" s="2">
        <f t="shared" si="121"/>
        <v>30.964452183006767</v>
      </c>
      <c r="F702" s="2">
        <f t="shared" si="129"/>
        <v>340</v>
      </c>
      <c r="G702" s="2">
        <f t="shared" si="130"/>
        <v>0</v>
      </c>
      <c r="H702" s="2">
        <f>MIN(Inputs!$B$2, (Inputs!$B$14 - F702)/Inputs!$B$15)</f>
        <v>0</v>
      </c>
      <c r="I702" s="2">
        <f>MAX(MIN(Inputs!$B$2, F702*Inputs!$B$16, Inputs!$B$14*Inputs!$B$4 - G702), 0)</f>
        <v>170</v>
      </c>
      <c r="J702" s="2">
        <f>MAX(MIN(Inputs!$B$2, F702*Inputs!$B$16, (Inputs!$B$14-F702)/Inputs!$B$15)*Inputs!$B$9, 0)</f>
        <v>0</v>
      </c>
      <c r="K702" s="2">
        <f>MAX(E702*Inputs!$B$5 - B702 - Inputs!$B$8, 0) * H702</f>
        <v>0</v>
      </c>
      <c r="L702" s="2">
        <f>IF(B702 &gt;= D702*Inputs!$B$10, MAX(B702 - E702/Inputs!$B$5 - Inputs!$B$8, 0) * I702, 0)</f>
        <v>0</v>
      </c>
      <c r="M702" s="2">
        <f t="shared" si="122"/>
        <v>0</v>
      </c>
      <c r="N702" s="3" t="str">
        <f t="shared" si="123"/>
        <v>Idle</v>
      </c>
      <c r="O702" s="3" t="str">
        <f t="shared" si="131"/>
        <v>Idle</v>
      </c>
      <c r="P702" s="2">
        <f t="shared" si="124"/>
        <v>0</v>
      </c>
      <c r="Q702" s="2">
        <f t="shared" si="125"/>
        <v>0</v>
      </c>
      <c r="R702" s="2">
        <f t="shared" si="126"/>
        <v>0</v>
      </c>
      <c r="S702" s="2">
        <f t="shared" si="127"/>
        <v>0</v>
      </c>
      <c r="T702" s="2">
        <f t="shared" si="128"/>
        <v>0</v>
      </c>
      <c r="U702" s="2">
        <f>IF(O702="Reg", R702 * Inputs!$B$7, 0)</f>
        <v>0</v>
      </c>
      <c r="V702" s="2">
        <f>MAX(F702 + P702*Inputs!$B$15 - (Q702/Inputs!$B$16) - U702, 0)</f>
        <v>340</v>
      </c>
    </row>
    <row r="703" spans="1:22" x14ac:dyDescent="0.3">
      <c r="A703" s="1">
        <v>46052.208333333343</v>
      </c>
      <c r="B703" s="2">
        <v>185.78671309804059</v>
      </c>
      <c r="C703" s="2">
        <v>4.5382229836900017</v>
      </c>
      <c r="D703" s="2">
        <f t="shared" si="120"/>
        <v>39.12608037673094</v>
      </c>
      <c r="E703" s="2">
        <f t="shared" si="121"/>
        <v>33.292803139730943</v>
      </c>
      <c r="F703" s="2">
        <f t="shared" si="129"/>
        <v>340</v>
      </c>
      <c r="G703" s="2">
        <f t="shared" si="130"/>
        <v>0</v>
      </c>
      <c r="H703" s="2">
        <f>MIN(Inputs!$B$2, (Inputs!$B$14 - F703)/Inputs!$B$15)</f>
        <v>0</v>
      </c>
      <c r="I703" s="2">
        <f>MAX(MIN(Inputs!$B$2, F703*Inputs!$B$16, Inputs!$B$14*Inputs!$B$4 - G703), 0)</f>
        <v>170</v>
      </c>
      <c r="J703" s="2">
        <f>MAX(MIN(Inputs!$B$2, F703*Inputs!$B$16, (Inputs!$B$14-F703)/Inputs!$B$15)*Inputs!$B$9, 0)</f>
        <v>0</v>
      </c>
      <c r="K703" s="2">
        <f>MAX(E703*Inputs!$B$5 - B703 - Inputs!$B$8, 0) * H703</f>
        <v>0</v>
      </c>
      <c r="L703" s="2">
        <f>IF(B703 &gt;= D703*Inputs!$B$10, MAX(B703 - E703/Inputs!$B$5 - Inputs!$B$8, 0) * I703, 0)</f>
        <v>21752.176983764333</v>
      </c>
      <c r="M703" s="2">
        <f t="shared" si="122"/>
        <v>0</v>
      </c>
      <c r="N703" s="3" t="str">
        <f t="shared" si="123"/>
        <v>Discharge</v>
      </c>
      <c r="O703" s="3" t="str">
        <f t="shared" si="131"/>
        <v>Idle</v>
      </c>
      <c r="P703" s="2">
        <f t="shared" si="124"/>
        <v>0</v>
      </c>
      <c r="Q703" s="2">
        <f t="shared" si="125"/>
        <v>0</v>
      </c>
      <c r="R703" s="2">
        <f t="shared" si="126"/>
        <v>0</v>
      </c>
      <c r="S703" s="2">
        <f t="shared" si="127"/>
        <v>0</v>
      </c>
      <c r="T703" s="2">
        <f t="shared" si="128"/>
        <v>0</v>
      </c>
      <c r="U703" s="2">
        <f>IF(O703="Reg", R703 * Inputs!$B$7, 0)</f>
        <v>0</v>
      </c>
      <c r="V703" s="2">
        <f>MAX(F703 + P703*Inputs!$B$15 - (Q703/Inputs!$B$16) - U703, 0)</f>
        <v>340</v>
      </c>
    </row>
    <row r="704" spans="1:22" x14ac:dyDescent="0.3">
      <c r="A704" s="1">
        <v>46052.25</v>
      </c>
      <c r="B704" s="2">
        <v>0</v>
      </c>
      <c r="C704" s="2">
        <v>22.816480504570521</v>
      </c>
      <c r="D704" s="2">
        <f t="shared" si="120"/>
        <v>39.12608037673094</v>
      </c>
      <c r="E704" s="2">
        <f t="shared" si="121"/>
        <v>4.6451345870396912</v>
      </c>
      <c r="F704" s="2">
        <f t="shared" si="129"/>
        <v>340</v>
      </c>
      <c r="G704" s="2">
        <f t="shared" si="130"/>
        <v>0</v>
      </c>
      <c r="H704" s="2">
        <f>MIN(Inputs!$B$2, (Inputs!$B$14 - F704)/Inputs!$B$15)</f>
        <v>0</v>
      </c>
      <c r="I704" s="2">
        <f>MAX(MIN(Inputs!$B$2, F704*Inputs!$B$16, Inputs!$B$14*Inputs!$B$4 - G704), 0)</f>
        <v>170</v>
      </c>
      <c r="J704" s="2">
        <f>MAX(MIN(Inputs!$B$2, F704*Inputs!$B$16, (Inputs!$B$14-F704)/Inputs!$B$15)*Inputs!$B$9, 0)</f>
        <v>0</v>
      </c>
      <c r="K704" s="2">
        <f>MAX(E704*Inputs!$B$5 - B704 - Inputs!$B$8, 0) * H704</f>
        <v>0</v>
      </c>
      <c r="L704" s="2">
        <f>IF(B704 &gt;= D704*Inputs!$B$10, MAX(B704 - E704/Inputs!$B$5 - Inputs!$B$8, 0) * I704, 0)</f>
        <v>0</v>
      </c>
      <c r="M704" s="2">
        <f t="shared" si="122"/>
        <v>0</v>
      </c>
      <c r="N704" s="3" t="str">
        <f t="shared" si="123"/>
        <v>Idle</v>
      </c>
      <c r="O704" s="3" t="str">
        <f t="shared" si="131"/>
        <v>Idle</v>
      </c>
      <c r="P704" s="2">
        <f t="shared" si="124"/>
        <v>0</v>
      </c>
      <c r="Q704" s="2">
        <f t="shared" si="125"/>
        <v>0</v>
      </c>
      <c r="R704" s="2">
        <f t="shared" si="126"/>
        <v>0</v>
      </c>
      <c r="S704" s="2">
        <f t="shared" si="127"/>
        <v>0</v>
      </c>
      <c r="T704" s="2">
        <f t="shared" si="128"/>
        <v>0</v>
      </c>
      <c r="U704" s="2">
        <f>IF(O704="Reg", R704 * Inputs!$B$7, 0)</f>
        <v>0</v>
      </c>
      <c r="V704" s="2">
        <f>MAX(F704 + P704*Inputs!$B$15 - (Q704/Inputs!$B$16) - U704, 0)</f>
        <v>340</v>
      </c>
    </row>
    <row r="705" spans="1:22" x14ac:dyDescent="0.3">
      <c r="A705" s="1">
        <v>46052.291666666657</v>
      </c>
      <c r="B705" s="2">
        <v>0</v>
      </c>
      <c r="C705" s="2">
        <v>19.191294263694829</v>
      </c>
      <c r="D705" s="2">
        <f t="shared" si="120"/>
        <v>39.12608037673094</v>
      </c>
      <c r="E705" s="2">
        <f t="shared" si="121"/>
        <v>9.5430253004495658</v>
      </c>
      <c r="F705" s="2">
        <f t="shared" si="129"/>
        <v>340</v>
      </c>
      <c r="G705" s="2">
        <f t="shared" si="130"/>
        <v>0</v>
      </c>
      <c r="H705" s="2">
        <f>MIN(Inputs!$B$2, (Inputs!$B$14 - F705)/Inputs!$B$15)</f>
        <v>0</v>
      </c>
      <c r="I705" s="2">
        <f>MAX(MIN(Inputs!$B$2, F705*Inputs!$B$16, Inputs!$B$14*Inputs!$B$4 - G705), 0)</f>
        <v>170</v>
      </c>
      <c r="J705" s="2">
        <f>MAX(MIN(Inputs!$B$2, F705*Inputs!$B$16, (Inputs!$B$14-F705)/Inputs!$B$15)*Inputs!$B$9, 0)</f>
        <v>0</v>
      </c>
      <c r="K705" s="2">
        <f>MAX(E705*Inputs!$B$5 - B705 - Inputs!$B$8, 0) * H705</f>
        <v>0</v>
      </c>
      <c r="L705" s="2">
        <f>IF(B705 &gt;= D705*Inputs!$B$10, MAX(B705 - E705/Inputs!$B$5 - Inputs!$B$8, 0) * I705, 0)</f>
        <v>0</v>
      </c>
      <c r="M705" s="2">
        <f t="shared" si="122"/>
        <v>0</v>
      </c>
      <c r="N705" s="3" t="str">
        <f t="shared" si="123"/>
        <v>Idle</v>
      </c>
      <c r="O705" s="3" t="str">
        <f t="shared" si="131"/>
        <v>Idle</v>
      </c>
      <c r="P705" s="2">
        <f t="shared" si="124"/>
        <v>0</v>
      </c>
      <c r="Q705" s="2">
        <f t="shared" si="125"/>
        <v>0</v>
      </c>
      <c r="R705" s="2">
        <f t="shared" si="126"/>
        <v>0</v>
      </c>
      <c r="S705" s="2">
        <f t="shared" si="127"/>
        <v>0</v>
      </c>
      <c r="T705" s="2">
        <f t="shared" si="128"/>
        <v>0</v>
      </c>
      <c r="U705" s="2">
        <f>IF(O705="Reg", R705 * Inputs!$B$7, 0)</f>
        <v>0</v>
      </c>
      <c r="V705" s="2">
        <f>MAX(F705 + P705*Inputs!$B$15 - (Q705/Inputs!$B$16) - U705, 0)</f>
        <v>340</v>
      </c>
    </row>
    <row r="706" spans="1:22" x14ac:dyDescent="0.3">
      <c r="A706" s="1">
        <v>46052.333333333343</v>
      </c>
      <c r="B706" s="2">
        <v>0</v>
      </c>
      <c r="C706" s="2">
        <v>17.724083604554369</v>
      </c>
      <c r="D706" s="2">
        <f t="shared" ref="D706:D769" si="132">AVERAGEIFS(B:B, A:A, "&gt;="&amp;INT(A706), A:A, "&lt;"&amp;INT(A706)+1)</f>
        <v>39.12608037673094</v>
      </c>
      <c r="E706" s="2">
        <f t="shared" ref="E706:E769" si="133">AVERAGE(B706:B711)</f>
        <v>15.364037252858781</v>
      </c>
      <c r="F706" s="2">
        <f t="shared" si="129"/>
        <v>340</v>
      </c>
      <c r="G706" s="2">
        <f t="shared" si="130"/>
        <v>0</v>
      </c>
      <c r="H706" s="2">
        <f>MIN(Inputs!$B$2, (Inputs!$B$14 - F706)/Inputs!$B$15)</f>
        <v>0</v>
      </c>
      <c r="I706" s="2">
        <f>MAX(MIN(Inputs!$B$2, F706*Inputs!$B$16, Inputs!$B$14*Inputs!$B$4 - G706), 0)</f>
        <v>170</v>
      </c>
      <c r="J706" s="2">
        <f>MAX(MIN(Inputs!$B$2, F706*Inputs!$B$16, (Inputs!$B$14-F706)/Inputs!$B$15)*Inputs!$B$9, 0)</f>
        <v>0</v>
      </c>
      <c r="K706" s="2">
        <f>MAX(E706*Inputs!$B$5 - B706 - Inputs!$B$8, 0) * H706</f>
        <v>0</v>
      </c>
      <c r="L706" s="2">
        <f>IF(B706 &gt;= D706*Inputs!$B$10, MAX(B706 - E706/Inputs!$B$5 - Inputs!$B$8, 0) * I706, 0)</f>
        <v>0</v>
      </c>
      <c r="M706" s="2">
        <f t="shared" ref="M706:M769" si="134">C706 * J706</f>
        <v>0</v>
      </c>
      <c r="N706" s="3" t="str">
        <f t="shared" ref="N706:N769" si="135">IF(MAX(K706, L706, M706)&lt;=0, "Idle", IF(AND(M706&gt;=K706, M706&gt;=L706), "Reg", IF(L706&gt;=K706, "Discharge", "Charge")))</f>
        <v>Idle</v>
      </c>
      <c r="O706" s="3" t="str">
        <f t="shared" si="131"/>
        <v>Idle</v>
      </c>
      <c r="P706" s="2">
        <f t="shared" ref="P706:P769" si="136">IF(O706="Charge", H706, 0)</f>
        <v>0</v>
      </c>
      <c r="Q706" s="2">
        <f t="shared" ref="Q706:Q769" si="137">IF(O706="Discharge", I706, 0)</f>
        <v>0</v>
      </c>
      <c r="R706" s="2">
        <f t="shared" ref="R706:R769" si="138">IF(O706="Reg", J706, 0)</f>
        <v>0</v>
      </c>
      <c r="S706" s="2">
        <f t="shared" ref="S706:S769" si="139">(Q706 - P706) * B706</f>
        <v>0</v>
      </c>
      <c r="T706" s="2">
        <f t="shared" ref="T706:T769" si="140">R706 * C706</f>
        <v>0</v>
      </c>
      <c r="U706" s="2">
        <f>IF(O706="Reg", R706 * Inputs!$B$7, 0)</f>
        <v>0</v>
      </c>
      <c r="V706" s="2">
        <f>MAX(F706 + P706*Inputs!$B$15 - (Q706/Inputs!$B$16) - U706, 0)</f>
        <v>340</v>
      </c>
    </row>
    <row r="707" spans="1:22" x14ac:dyDescent="0.3">
      <c r="A707" s="1">
        <v>46052.375</v>
      </c>
      <c r="B707" s="2">
        <v>0</v>
      </c>
      <c r="C707" s="2">
        <v>7.4403849583821797</v>
      </c>
      <c r="D707" s="2">
        <f t="shared" si="132"/>
        <v>39.12608037673094</v>
      </c>
      <c r="E707" s="2">
        <f t="shared" si="133"/>
        <v>23.963956125136804</v>
      </c>
      <c r="F707" s="2">
        <f t="shared" ref="F707:F770" si="141">V706</f>
        <v>340</v>
      </c>
      <c r="G707" s="2">
        <f t="shared" ref="G707:G770" si="142">IF(INT(A707)=INT(A706), G706 + Q706, 0)</f>
        <v>0</v>
      </c>
      <c r="H707" s="2">
        <f>MIN(Inputs!$B$2, (Inputs!$B$14 - F707)/Inputs!$B$15)</f>
        <v>0</v>
      </c>
      <c r="I707" s="2">
        <f>MAX(MIN(Inputs!$B$2, F707*Inputs!$B$16, Inputs!$B$14*Inputs!$B$4 - G707), 0)</f>
        <v>170</v>
      </c>
      <c r="J707" s="2">
        <f>MAX(MIN(Inputs!$B$2, F707*Inputs!$B$16, (Inputs!$B$14-F707)/Inputs!$B$15)*Inputs!$B$9, 0)</f>
        <v>0</v>
      </c>
      <c r="K707" s="2">
        <f>MAX(E707*Inputs!$B$5 - B707 - Inputs!$B$8, 0) * H707</f>
        <v>0</v>
      </c>
      <c r="L707" s="2">
        <f>IF(B707 &gt;= D707*Inputs!$B$10, MAX(B707 - E707/Inputs!$B$5 - Inputs!$B$8, 0) * I707, 0)</f>
        <v>0</v>
      </c>
      <c r="M707" s="2">
        <f t="shared" si="134"/>
        <v>0</v>
      </c>
      <c r="N707" s="3" t="str">
        <f t="shared" si="135"/>
        <v>Idle</v>
      </c>
      <c r="O707" s="3" t="str">
        <f t="shared" si="131"/>
        <v>Idle</v>
      </c>
      <c r="P707" s="2">
        <f t="shared" si="136"/>
        <v>0</v>
      </c>
      <c r="Q707" s="2">
        <f t="shared" si="137"/>
        <v>0</v>
      </c>
      <c r="R707" s="2">
        <f t="shared" si="138"/>
        <v>0</v>
      </c>
      <c r="S707" s="2">
        <f t="shared" si="139"/>
        <v>0</v>
      </c>
      <c r="T707" s="2">
        <f t="shared" si="140"/>
        <v>0</v>
      </c>
      <c r="U707" s="2">
        <f>IF(O707="Reg", R707 * Inputs!$B$7, 0)</f>
        <v>0</v>
      </c>
      <c r="V707" s="2">
        <f>MAX(F707 + P707*Inputs!$B$15 - (Q707/Inputs!$B$16) - U707, 0)</f>
        <v>340</v>
      </c>
    </row>
    <row r="708" spans="1:22" x14ac:dyDescent="0.3">
      <c r="A708" s="1">
        <v>46052.416666666657</v>
      </c>
      <c r="B708" s="2">
        <v>13.970105740345049</v>
      </c>
      <c r="C708" s="2">
        <v>7.8396023263677161</v>
      </c>
      <c r="D708" s="2">
        <f t="shared" si="132"/>
        <v>39.12608037673094</v>
      </c>
      <c r="E708" s="2">
        <f t="shared" si="133"/>
        <v>35.13930897351316</v>
      </c>
      <c r="F708" s="2">
        <f t="shared" si="141"/>
        <v>340</v>
      </c>
      <c r="G708" s="2">
        <f t="shared" si="142"/>
        <v>0</v>
      </c>
      <c r="H708" s="2">
        <f>MIN(Inputs!$B$2, (Inputs!$B$14 - F708)/Inputs!$B$15)</f>
        <v>0</v>
      </c>
      <c r="I708" s="2">
        <f>MAX(MIN(Inputs!$B$2, F708*Inputs!$B$16, Inputs!$B$14*Inputs!$B$4 - G708), 0)</f>
        <v>170</v>
      </c>
      <c r="J708" s="2">
        <f>MAX(MIN(Inputs!$B$2, F708*Inputs!$B$16, (Inputs!$B$14-F708)/Inputs!$B$15)*Inputs!$B$9, 0)</f>
        <v>0</v>
      </c>
      <c r="K708" s="2">
        <f>MAX(E708*Inputs!$B$5 - B708 - Inputs!$B$8, 0) * H708</f>
        <v>0</v>
      </c>
      <c r="L708" s="2">
        <f>IF(B708 &gt;= D708*Inputs!$B$10, MAX(B708 - E708/Inputs!$B$5 - Inputs!$B$8, 0) * I708, 0)</f>
        <v>0</v>
      </c>
      <c r="M708" s="2">
        <f t="shared" si="134"/>
        <v>0</v>
      </c>
      <c r="N708" s="3" t="str">
        <f t="shared" si="135"/>
        <v>Idle</v>
      </c>
      <c r="O708" s="3" t="str">
        <f t="shared" ref="O708:O771" si="143">IF(O707&lt;&gt;O706, O707, N708)</f>
        <v>Idle</v>
      </c>
      <c r="P708" s="2">
        <f t="shared" si="136"/>
        <v>0</v>
      </c>
      <c r="Q708" s="2">
        <f t="shared" si="137"/>
        <v>0</v>
      </c>
      <c r="R708" s="2">
        <f t="shared" si="138"/>
        <v>0</v>
      </c>
      <c r="S708" s="2">
        <f t="shared" si="139"/>
        <v>0</v>
      </c>
      <c r="T708" s="2">
        <f t="shared" si="140"/>
        <v>0</v>
      </c>
      <c r="U708" s="2">
        <f>IF(O708="Reg", R708 * Inputs!$B$7, 0)</f>
        <v>0</v>
      </c>
      <c r="V708" s="2">
        <f>MAX(F708 + P708*Inputs!$B$15 - (Q708/Inputs!$B$16) - U708, 0)</f>
        <v>340</v>
      </c>
    </row>
    <row r="709" spans="1:22" x14ac:dyDescent="0.3">
      <c r="A709" s="1">
        <v>46052.458333333343</v>
      </c>
      <c r="B709" s="2">
        <v>13.900701781893099</v>
      </c>
      <c r="C709" s="2">
        <v>12.55614955367915</v>
      </c>
      <c r="D709" s="2">
        <f t="shared" si="132"/>
        <v>39.12608037673094</v>
      </c>
      <c r="E709" s="2">
        <f t="shared" si="133"/>
        <v>42.46015490949452</v>
      </c>
      <c r="F709" s="2">
        <f t="shared" si="141"/>
        <v>340</v>
      </c>
      <c r="G709" s="2">
        <f t="shared" si="142"/>
        <v>0</v>
      </c>
      <c r="H709" s="2">
        <f>MIN(Inputs!$B$2, (Inputs!$B$14 - F709)/Inputs!$B$15)</f>
        <v>0</v>
      </c>
      <c r="I709" s="2">
        <f>MAX(MIN(Inputs!$B$2, F709*Inputs!$B$16, Inputs!$B$14*Inputs!$B$4 - G709), 0)</f>
        <v>170</v>
      </c>
      <c r="J709" s="2">
        <f>MAX(MIN(Inputs!$B$2, F709*Inputs!$B$16, (Inputs!$B$14-F709)/Inputs!$B$15)*Inputs!$B$9, 0)</f>
        <v>0</v>
      </c>
      <c r="K709" s="2">
        <f>MAX(E709*Inputs!$B$5 - B709 - Inputs!$B$8, 0) * H709</f>
        <v>0</v>
      </c>
      <c r="L709" s="2">
        <f>IF(B709 &gt;= D709*Inputs!$B$10, MAX(B709 - E709/Inputs!$B$5 - Inputs!$B$8, 0) * I709, 0)</f>
        <v>0</v>
      </c>
      <c r="M709" s="2">
        <f t="shared" si="134"/>
        <v>0</v>
      </c>
      <c r="N709" s="3" t="str">
        <f t="shared" si="135"/>
        <v>Idle</v>
      </c>
      <c r="O709" s="3" t="str">
        <f t="shared" si="143"/>
        <v>Idle</v>
      </c>
      <c r="P709" s="2">
        <f t="shared" si="136"/>
        <v>0</v>
      </c>
      <c r="Q709" s="2">
        <f t="shared" si="137"/>
        <v>0</v>
      </c>
      <c r="R709" s="2">
        <f t="shared" si="138"/>
        <v>0</v>
      </c>
      <c r="S709" s="2">
        <f t="shared" si="139"/>
        <v>0</v>
      </c>
      <c r="T709" s="2">
        <f t="shared" si="140"/>
        <v>0</v>
      </c>
      <c r="U709" s="2">
        <f>IF(O709="Reg", R709 * Inputs!$B$7, 0)</f>
        <v>0</v>
      </c>
      <c r="V709" s="2">
        <f>MAX(F709 + P709*Inputs!$B$15 - (Q709/Inputs!$B$16) - U709, 0)</f>
        <v>340</v>
      </c>
    </row>
    <row r="710" spans="1:22" x14ac:dyDescent="0.3">
      <c r="A710" s="1">
        <v>46052.5</v>
      </c>
      <c r="B710" s="2">
        <v>29.387344280459249</v>
      </c>
      <c r="C710" s="2">
        <v>3.6972274308246269</v>
      </c>
      <c r="D710" s="2">
        <f t="shared" si="132"/>
        <v>39.12608037673094</v>
      </c>
      <c r="E710" s="2">
        <f t="shared" si="133"/>
        <v>51.9259089594456</v>
      </c>
      <c r="F710" s="2">
        <f t="shared" si="141"/>
        <v>340</v>
      </c>
      <c r="G710" s="2">
        <f t="shared" si="142"/>
        <v>0</v>
      </c>
      <c r="H710" s="2">
        <f>MIN(Inputs!$B$2, (Inputs!$B$14 - F710)/Inputs!$B$15)</f>
        <v>0</v>
      </c>
      <c r="I710" s="2">
        <f>MAX(MIN(Inputs!$B$2, F710*Inputs!$B$16, Inputs!$B$14*Inputs!$B$4 - G710), 0)</f>
        <v>170</v>
      </c>
      <c r="J710" s="2">
        <f>MAX(MIN(Inputs!$B$2, F710*Inputs!$B$16, (Inputs!$B$14-F710)/Inputs!$B$15)*Inputs!$B$9, 0)</f>
        <v>0</v>
      </c>
      <c r="K710" s="2">
        <f>MAX(E710*Inputs!$B$5 - B710 - Inputs!$B$8, 0) * H710</f>
        <v>0</v>
      </c>
      <c r="L710" s="2">
        <f>IF(B710 &gt;= D710*Inputs!$B$10, MAX(B710 - E710/Inputs!$B$5 - Inputs!$B$8, 0) * I710, 0)</f>
        <v>0</v>
      </c>
      <c r="M710" s="2">
        <f t="shared" si="134"/>
        <v>0</v>
      </c>
      <c r="N710" s="3" t="str">
        <f t="shared" si="135"/>
        <v>Idle</v>
      </c>
      <c r="O710" s="3" t="str">
        <f t="shared" si="143"/>
        <v>Idle</v>
      </c>
      <c r="P710" s="2">
        <f t="shared" si="136"/>
        <v>0</v>
      </c>
      <c r="Q710" s="2">
        <f t="shared" si="137"/>
        <v>0</v>
      </c>
      <c r="R710" s="2">
        <f t="shared" si="138"/>
        <v>0</v>
      </c>
      <c r="S710" s="2">
        <f t="shared" si="139"/>
        <v>0</v>
      </c>
      <c r="T710" s="2">
        <f t="shared" si="140"/>
        <v>0</v>
      </c>
      <c r="U710" s="2">
        <f>IF(O710="Reg", R710 * Inputs!$B$7, 0)</f>
        <v>0</v>
      </c>
      <c r="V710" s="2">
        <f>MAX(F710 + P710*Inputs!$B$15 - (Q710/Inputs!$B$16) - U710, 0)</f>
        <v>340</v>
      </c>
    </row>
    <row r="711" spans="1:22" x14ac:dyDescent="0.3">
      <c r="A711" s="1">
        <v>46052.541666666657</v>
      </c>
      <c r="B711" s="2">
        <v>34.92607171445529</v>
      </c>
      <c r="C711" s="2">
        <v>7.3717283479882179</v>
      </c>
      <c r="D711" s="2">
        <f t="shared" si="132"/>
        <v>39.12608037673094</v>
      </c>
      <c r="E711" s="2">
        <f t="shared" si="133"/>
        <v>58.230341506399213</v>
      </c>
      <c r="F711" s="2">
        <f t="shared" si="141"/>
        <v>340</v>
      </c>
      <c r="G711" s="2">
        <f t="shared" si="142"/>
        <v>0</v>
      </c>
      <c r="H711" s="2">
        <f>MIN(Inputs!$B$2, (Inputs!$B$14 - F711)/Inputs!$B$15)</f>
        <v>0</v>
      </c>
      <c r="I711" s="2">
        <f>MAX(MIN(Inputs!$B$2, F711*Inputs!$B$16, Inputs!$B$14*Inputs!$B$4 - G711), 0)</f>
        <v>170</v>
      </c>
      <c r="J711" s="2">
        <f>MAX(MIN(Inputs!$B$2, F711*Inputs!$B$16, (Inputs!$B$14-F711)/Inputs!$B$15)*Inputs!$B$9, 0)</f>
        <v>0</v>
      </c>
      <c r="K711" s="2">
        <f>MAX(E711*Inputs!$B$5 - B711 - Inputs!$B$8, 0) * H711</f>
        <v>0</v>
      </c>
      <c r="L711" s="2">
        <f>IF(B711 &gt;= D711*Inputs!$B$10, MAX(B711 - E711/Inputs!$B$5 - Inputs!$B$8, 0) * I711, 0)</f>
        <v>0</v>
      </c>
      <c r="M711" s="2">
        <f t="shared" si="134"/>
        <v>0</v>
      </c>
      <c r="N711" s="3" t="str">
        <f t="shared" si="135"/>
        <v>Idle</v>
      </c>
      <c r="O711" s="3" t="str">
        <f t="shared" si="143"/>
        <v>Idle</v>
      </c>
      <c r="P711" s="2">
        <f t="shared" si="136"/>
        <v>0</v>
      </c>
      <c r="Q711" s="2">
        <f t="shared" si="137"/>
        <v>0</v>
      </c>
      <c r="R711" s="2">
        <f t="shared" si="138"/>
        <v>0</v>
      </c>
      <c r="S711" s="2">
        <f t="shared" si="139"/>
        <v>0</v>
      </c>
      <c r="T711" s="2">
        <f t="shared" si="140"/>
        <v>0</v>
      </c>
      <c r="U711" s="2">
        <f>IF(O711="Reg", R711 * Inputs!$B$7, 0)</f>
        <v>0</v>
      </c>
      <c r="V711" s="2">
        <f>MAX(F711 + P711*Inputs!$B$15 - (Q711/Inputs!$B$16) - U711, 0)</f>
        <v>340</v>
      </c>
    </row>
    <row r="712" spans="1:22" x14ac:dyDescent="0.3">
      <c r="A712" s="1">
        <v>46052.583333333343</v>
      </c>
      <c r="B712" s="2">
        <v>51.599513233668127</v>
      </c>
      <c r="C712" s="2">
        <v>5.0709108956293347</v>
      </c>
      <c r="D712" s="2">
        <f t="shared" si="132"/>
        <v>39.12608037673094</v>
      </c>
      <c r="E712" s="2">
        <f t="shared" si="133"/>
        <v>65.115787551355766</v>
      </c>
      <c r="F712" s="2">
        <f t="shared" si="141"/>
        <v>340</v>
      </c>
      <c r="G712" s="2">
        <f t="shared" si="142"/>
        <v>0</v>
      </c>
      <c r="H712" s="2">
        <f>MIN(Inputs!$B$2, (Inputs!$B$14 - F712)/Inputs!$B$15)</f>
        <v>0</v>
      </c>
      <c r="I712" s="2">
        <f>MAX(MIN(Inputs!$B$2, F712*Inputs!$B$16, Inputs!$B$14*Inputs!$B$4 - G712), 0)</f>
        <v>170</v>
      </c>
      <c r="J712" s="2">
        <f>MAX(MIN(Inputs!$B$2, F712*Inputs!$B$16, (Inputs!$B$14-F712)/Inputs!$B$15)*Inputs!$B$9, 0)</f>
        <v>0</v>
      </c>
      <c r="K712" s="2">
        <f>MAX(E712*Inputs!$B$5 - B712 - Inputs!$B$8, 0) * H712</f>
        <v>0</v>
      </c>
      <c r="L712" s="2">
        <f>IF(B712 &gt;= D712*Inputs!$B$10, MAX(B712 - E712/Inputs!$B$5 - Inputs!$B$8, 0) * I712, 0)</f>
        <v>0</v>
      </c>
      <c r="M712" s="2">
        <f t="shared" si="134"/>
        <v>0</v>
      </c>
      <c r="N712" s="3" t="str">
        <f t="shared" si="135"/>
        <v>Idle</v>
      </c>
      <c r="O712" s="3" t="str">
        <f t="shared" si="143"/>
        <v>Idle</v>
      </c>
      <c r="P712" s="2">
        <f t="shared" si="136"/>
        <v>0</v>
      </c>
      <c r="Q712" s="2">
        <f t="shared" si="137"/>
        <v>0</v>
      </c>
      <c r="R712" s="2">
        <f t="shared" si="138"/>
        <v>0</v>
      </c>
      <c r="S712" s="2">
        <f t="shared" si="139"/>
        <v>0</v>
      </c>
      <c r="T712" s="2">
        <f t="shared" si="140"/>
        <v>0</v>
      </c>
      <c r="U712" s="2">
        <f>IF(O712="Reg", R712 * Inputs!$B$7, 0)</f>
        <v>0</v>
      </c>
      <c r="V712" s="2">
        <f>MAX(F712 + P712*Inputs!$B$15 - (Q712/Inputs!$B$16) - U712, 0)</f>
        <v>340</v>
      </c>
    </row>
    <row r="713" spans="1:22" x14ac:dyDescent="0.3">
      <c r="A713" s="1">
        <v>46052.625</v>
      </c>
      <c r="B713" s="2">
        <v>67.052117090258122</v>
      </c>
      <c r="C713" s="2">
        <v>14.619382416400869</v>
      </c>
      <c r="D713" s="2">
        <f t="shared" si="132"/>
        <v>39.12608037673094</v>
      </c>
      <c r="E713" s="2">
        <f t="shared" si="133"/>
        <v>65.980741163686403</v>
      </c>
      <c r="F713" s="2">
        <f t="shared" si="141"/>
        <v>340</v>
      </c>
      <c r="G713" s="2">
        <f t="shared" si="142"/>
        <v>0</v>
      </c>
      <c r="H713" s="2">
        <f>MIN(Inputs!$B$2, (Inputs!$B$14 - F713)/Inputs!$B$15)</f>
        <v>0</v>
      </c>
      <c r="I713" s="2">
        <f>MAX(MIN(Inputs!$B$2, F713*Inputs!$B$16, Inputs!$B$14*Inputs!$B$4 - G713), 0)</f>
        <v>170</v>
      </c>
      <c r="J713" s="2">
        <f>MAX(MIN(Inputs!$B$2, F713*Inputs!$B$16, (Inputs!$B$14-F713)/Inputs!$B$15)*Inputs!$B$9, 0)</f>
        <v>0</v>
      </c>
      <c r="K713" s="2">
        <f>MAX(E713*Inputs!$B$5 - B713 - Inputs!$B$8, 0) * H713</f>
        <v>0</v>
      </c>
      <c r="L713" s="2">
        <f>IF(B713 &gt;= D713*Inputs!$B$10, MAX(B713 - E713/Inputs!$B$5 - Inputs!$B$8, 0) * I713, 0)</f>
        <v>0</v>
      </c>
      <c r="M713" s="2">
        <f t="shared" si="134"/>
        <v>0</v>
      </c>
      <c r="N713" s="3" t="str">
        <f t="shared" si="135"/>
        <v>Idle</v>
      </c>
      <c r="O713" s="3" t="str">
        <f t="shared" si="143"/>
        <v>Idle</v>
      </c>
      <c r="P713" s="2">
        <f t="shared" si="136"/>
        <v>0</v>
      </c>
      <c r="Q713" s="2">
        <f t="shared" si="137"/>
        <v>0</v>
      </c>
      <c r="R713" s="2">
        <f t="shared" si="138"/>
        <v>0</v>
      </c>
      <c r="S713" s="2">
        <f t="shared" si="139"/>
        <v>0</v>
      </c>
      <c r="T713" s="2">
        <f t="shared" si="140"/>
        <v>0</v>
      </c>
      <c r="U713" s="2">
        <f>IF(O713="Reg", R713 * Inputs!$B$7, 0)</f>
        <v>0</v>
      </c>
      <c r="V713" s="2">
        <f>MAX(F713 + P713*Inputs!$B$15 - (Q713/Inputs!$B$16) - U713, 0)</f>
        <v>340</v>
      </c>
    </row>
    <row r="714" spans="1:22" x14ac:dyDescent="0.3">
      <c r="A714" s="1">
        <v>46052.666666666657</v>
      </c>
      <c r="B714" s="2">
        <v>57.895181356233209</v>
      </c>
      <c r="C714" s="2">
        <v>5.8249572836693364</v>
      </c>
      <c r="D714" s="2">
        <f t="shared" si="132"/>
        <v>39.12608037673094</v>
      </c>
      <c r="E714" s="2">
        <f t="shared" si="133"/>
        <v>66.216438210549725</v>
      </c>
      <c r="F714" s="2">
        <f t="shared" si="141"/>
        <v>340</v>
      </c>
      <c r="G714" s="2">
        <f t="shared" si="142"/>
        <v>0</v>
      </c>
      <c r="H714" s="2">
        <f>MIN(Inputs!$B$2, (Inputs!$B$14 - F714)/Inputs!$B$15)</f>
        <v>0</v>
      </c>
      <c r="I714" s="2">
        <f>MAX(MIN(Inputs!$B$2, F714*Inputs!$B$16, Inputs!$B$14*Inputs!$B$4 - G714), 0)</f>
        <v>170</v>
      </c>
      <c r="J714" s="2">
        <f>MAX(MIN(Inputs!$B$2, F714*Inputs!$B$16, (Inputs!$B$14-F714)/Inputs!$B$15)*Inputs!$B$9, 0)</f>
        <v>0</v>
      </c>
      <c r="K714" s="2">
        <f>MAX(E714*Inputs!$B$5 - B714 - Inputs!$B$8, 0) * H714</f>
        <v>0</v>
      </c>
      <c r="L714" s="2">
        <f>IF(B714 &gt;= D714*Inputs!$B$10, MAX(B714 - E714/Inputs!$B$5 - Inputs!$B$8, 0) * I714, 0)</f>
        <v>0</v>
      </c>
      <c r="M714" s="2">
        <f t="shared" si="134"/>
        <v>0</v>
      </c>
      <c r="N714" s="3" t="str">
        <f t="shared" si="135"/>
        <v>Idle</v>
      </c>
      <c r="O714" s="3" t="str">
        <f t="shared" si="143"/>
        <v>Idle</v>
      </c>
      <c r="P714" s="2">
        <f t="shared" si="136"/>
        <v>0</v>
      </c>
      <c r="Q714" s="2">
        <f t="shared" si="137"/>
        <v>0</v>
      </c>
      <c r="R714" s="2">
        <f t="shared" si="138"/>
        <v>0</v>
      </c>
      <c r="S714" s="2">
        <f t="shared" si="139"/>
        <v>0</v>
      </c>
      <c r="T714" s="2">
        <f t="shared" si="140"/>
        <v>0</v>
      </c>
      <c r="U714" s="2">
        <f>IF(O714="Reg", R714 * Inputs!$B$7, 0)</f>
        <v>0</v>
      </c>
      <c r="V714" s="2">
        <f>MAX(F714 + P714*Inputs!$B$15 - (Q714/Inputs!$B$16) - U714, 0)</f>
        <v>340</v>
      </c>
    </row>
    <row r="715" spans="1:22" x14ac:dyDescent="0.3">
      <c r="A715" s="1">
        <v>46052.708333333343</v>
      </c>
      <c r="B715" s="2">
        <v>70.695226081599614</v>
      </c>
      <c r="C715" s="2">
        <v>4.3848549223494544</v>
      </c>
      <c r="D715" s="2">
        <f t="shared" si="132"/>
        <v>39.12608037673094</v>
      </c>
      <c r="E715" s="2">
        <f t="shared" si="133"/>
        <v>64.644936775657769</v>
      </c>
      <c r="F715" s="2">
        <f t="shared" si="141"/>
        <v>340</v>
      </c>
      <c r="G715" s="2">
        <f t="shared" si="142"/>
        <v>0</v>
      </c>
      <c r="H715" s="2">
        <f>MIN(Inputs!$B$2, (Inputs!$B$14 - F715)/Inputs!$B$15)</f>
        <v>0</v>
      </c>
      <c r="I715" s="2">
        <f>MAX(MIN(Inputs!$B$2, F715*Inputs!$B$16, Inputs!$B$14*Inputs!$B$4 - G715), 0)</f>
        <v>170</v>
      </c>
      <c r="J715" s="2">
        <f>MAX(MIN(Inputs!$B$2, F715*Inputs!$B$16, (Inputs!$B$14-F715)/Inputs!$B$15)*Inputs!$B$9, 0)</f>
        <v>0</v>
      </c>
      <c r="K715" s="2">
        <f>MAX(E715*Inputs!$B$5 - B715 - Inputs!$B$8, 0) * H715</f>
        <v>0</v>
      </c>
      <c r="L715" s="2">
        <f>IF(B715 &gt;= D715*Inputs!$B$10, MAX(B715 - E715/Inputs!$B$5 - Inputs!$B$8, 0) * I715, 0)</f>
        <v>0</v>
      </c>
      <c r="M715" s="2">
        <f t="shared" si="134"/>
        <v>0</v>
      </c>
      <c r="N715" s="3" t="str">
        <f t="shared" si="135"/>
        <v>Idle</v>
      </c>
      <c r="O715" s="3" t="str">
        <f t="shared" si="143"/>
        <v>Idle</v>
      </c>
      <c r="P715" s="2">
        <f t="shared" si="136"/>
        <v>0</v>
      </c>
      <c r="Q715" s="2">
        <f t="shared" si="137"/>
        <v>0</v>
      </c>
      <c r="R715" s="2">
        <f t="shared" si="138"/>
        <v>0</v>
      </c>
      <c r="S715" s="2">
        <f t="shared" si="139"/>
        <v>0</v>
      </c>
      <c r="T715" s="2">
        <f t="shared" si="140"/>
        <v>0</v>
      </c>
      <c r="U715" s="2">
        <f>IF(O715="Reg", R715 * Inputs!$B$7, 0)</f>
        <v>0</v>
      </c>
      <c r="V715" s="2">
        <f>MAX(F715 + P715*Inputs!$B$15 - (Q715/Inputs!$B$16) - U715, 0)</f>
        <v>340</v>
      </c>
    </row>
    <row r="716" spans="1:22" x14ac:dyDescent="0.3">
      <c r="A716" s="1">
        <v>46052.75</v>
      </c>
      <c r="B716" s="2">
        <v>67.213939562180911</v>
      </c>
      <c r="C716" s="2">
        <v>7.4209991479226316</v>
      </c>
      <c r="D716" s="2">
        <f t="shared" si="132"/>
        <v>39.12608037673094</v>
      </c>
      <c r="E716" s="2">
        <f t="shared" si="133"/>
        <v>59.025253707219669</v>
      </c>
      <c r="F716" s="2">
        <f t="shared" si="141"/>
        <v>340</v>
      </c>
      <c r="G716" s="2">
        <f t="shared" si="142"/>
        <v>0</v>
      </c>
      <c r="H716" s="2">
        <f>MIN(Inputs!$B$2, (Inputs!$B$14 - F716)/Inputs!$B$15)</f>
        <v>0</v>
      </c>
      <c r="I716" s="2">
        <f>MAX(MIN(Inputs!$B$2, F716*Inputs!$B$16, Inputs!$B$14*Inputs!$B$4 - G716), 0)</f>
        <v>170</v>
      </c>
      <c r="J716" s="2">
        <f>MAX(MIN(Inputs!$B$2, F716*Inputs!$B$16, (Inputs!$B$14-F716)/Inputs!$B$15)*Inputs!$B$9, 0)</f>
        <v>0</v>
      </c>
      <c r="K716" s="2">
        <f>MAX(E716*Inputs!$B$5 - B716 - Inputs!$B$8, 0) * H716</f>
        <v>0</v>
      </c>
      <c r="L716" s="2">
        <f>IF(B716 &gt;= D716*Inputs!$B$10, MAX(B716 - E716/Inputs!$B$5 - Inputs!$B$8, 0) * I716, 0)</f>
        <v>0</v>
      </c>
      <c r="M716" s="2">
        <f t="shared" si="134"/>
        <v>0</v>
      </c>
      <c r="N716" s="3" t="str">
        <f t="shared" si="135"/>
        <v>Idle</v>
      </c>
      <c r="O716" s="3" t="str">
        <f t="shared" si="143"/>
        <v>Idle</v>
      </c>
      <c r="P716" s="2">
        <f t="shared" si="136"/>
        <v>0</v>
      </c>
      <c r="Q716" s="2">
        <f t="shared" si="137"/>
        <v>0</v>
      </c>
      <c r="R716" s="2">
        <f t="shared" si="138"/>
        <v>0</v>
      </c>
      <c r="S716" s="2">
        <f t="shared" si="139"/>
        <v>0</v>
      </c>
      <c r="T716" s="2">
        <f t="shared" si="140"/>
        <v>0</v>
      </c>
      <c r="U716" s="2">
        <f>IF(O716="Reg", R716 * Inputs!$B$7, 0)</f>
        <v>0</v>
      </c>
      <c r="V716" s="2">
        <f>MAX(F716 + P716*Inputs!$B$15 - (Q716/Inputs!$B$16) - U716, 0)</f>
        <v>340</v>
      </c>
    </row>
    <row r="717" spans="1:22" x14ac:dyDescent="0.3">
      <c r="A717" s="1">
        <v>46052.791666666657</v>
      </c>
      <c r="B717" s="2">
        <v>76.238747984194589</v>
      </c>
      <c r="C717" s="2">
        <v>3.516660535862171</v>
      </c>
      <c r="D717" s="2">
        <f t="shared" si="132"/>
        <v>39.12608037673094</v>
      </c>
      <c r="E717" s="2">
        <f t="shared" si="133"/>
        <v>53.246602905053692</v>
      </c>
      <c r="F717" s="2">
        <f t="shared" si="141"/>
        <v>340</v>
      </c>
      <c r="G717" s="2">
        <f t="shared" si="142"/>
        <v>0</v>
      </c>
      <c r="H717" s="2">
        <f>MIN(Inputs!$B$2, (Inputs!$B$14 - F717)/Inputs!$B$15)</f>
        <v>0</v>
      </c>
      <c r="I717" s="2">
        <f>MAX(MIN(Inputs!$B$2, F717*Inputs!$B$16, Inputs!$B$14*Inputs!$B$4 - G717), 0)</f>
        <v>170</v>
      </c>
      <c r="J717" s="2">
        <f>MAX(MIN(Inputs!$B$2, F717*Inputs!$B$16, (Inputs!$B$14-F717)/Inputs!$B$15)*Inputs!$B$9, 0)</f>
        <v>0</v>
      </c>
      <c r="K717" s="2">
        <f>MAX(E717*Inputs!$B$5 - B717 - Inputs!$B$8, 0) * H717</f>
        <v>0</v>
      </c>
      <c r="L717" s="2">
        <f>IF(B717 &gt;= D717*Inputs!$B$10, MAX(B717 - E717/Inputs!$B$5 - Inputs!$B$8, 0) * I717, 0)</f>
        <v>0</v>
      </c>
      <c r="M717" s="2">
        <f t="shared" si="134"/>
        <v>0</v>
      </c>
      <c r="N717" s="3" t="str">
        <f t="shared" si="135"/>
        <v>Idle</v>
      </c>
      <c r="O717" s="3" t="str">
        <f t="shared" si="143"/>
        <v>Idle</v>
      </c>
      <c r="P717" s="2">
        <f t="shared" si="136"/>
        <v>0</v>
      </c>
      <c r="Q717" s="2">
        <f t="shared" si="137"/>
        <v>0</v>
      </c>
      <c r="R717" s="2">
        <f t="shared" si="138"/>
        <v>0</v>
      </c>
      <c r="S717" s="2">
        <f t="shared" si="139"/>
        <v>0</v>
      </c>
      <c r="T717" s="2">
        <f t="shared" si="140"/>
        <v>0</v>
      </c>
      <c r="U717" s="2">
        <f>IF(O717="Reg", R717 * Inputs!$B$7, 0)</f>
        <v>0</v>
      </c>
      <c r="V717" s="2">
        <f>MAX(F717 + P717*Inputs!$B$15 - (Q717/Inputs!$B$16) - U717, 0)</f>
        <v>340</v>
      </c>
    </row>
    <row r="718" spans="1:22" x14ac:dyDescent="0.3">
      <c r="A718" s="1">
        <v>46052.833333333343</v>
      </c>
      <c r="B718" s="2">
        <v>56.789234907652059</v>
      </c>
      <c r="C718" s="2">
        <v>6.5959184289070114</v>
      </c>
      <c r="D718" s="2">
        <f t="shared" si="132"/>
        <v>39.12608037673094</v>
      </c>
      <c r="E718" s="2">
        <f t="shared" si="133"/>
        <v>41.885293649738408</v>
      </c>
      <c r="F718" s="2">
        <f t="shared" si="141"/>
        <v>340</v>
      </c>
      <c r="G718" s="2">
        <f t="shared" si="142"/>
        <v>0</v>
      </c>
      <c r="H718" s="2">
        <f>MIN(Inputs!$B$2, (Inputs!$B$14 - F718)/Inputs!$B$15)</f>
        <v>0</v>
      </c>
      <c r="I718" s="2">
        <f>MAX(MIN(Inputs!$B$2, F718*Inputs!$B$16, Inputs!$B$14*Inputs!$B$4 - G718), 0)</f>
        <v>170</v>
      </c>
      <c r="J718" s="2">
        <f>MAX(MIN(Inputs!$B$2, F718*Inputs!$B$16, (Inputs!$B$14-F718)/Inputs!$B$15)*Inputs!$B$9, 0)</f>
        <v>0</v>
      </c>
      <c r="K718" s="2">
        <f>MAX(E718*Inputs!$B$5 - B718 - Inputs!$B$8, 0) * H718</f>
        <v>0</v>
      </c>
      <c r="L718" s="2">
        <f>IF(B718 &gt;= D718*Inputs!$B$10, MAX(B718 - E718/Inputs!$B$5 - Inputs!$B$8, 0) * I718, 0)</f>
        <v>0</v>
      </c>
      <c r="M718" s="2">
        <f t="shared" si="134"/>
        <v>0</v>
      </c>
      <c r="N718" s="3" t="str">
        <f t="shared" si="135"/>
        <v>Idle</v>
      </c>
      <c r="O718" s="3" t="str">
        <f t="shared" si="143"/>
        <v>Idle</v>
      </c>
      <c r="P718" s="2">
        <f t="shared" si="136"/>
        <v>0</v>
      </c>
      <c r="Q718" s="2">
        <f t="shared" si="137"/>
        <v>0</v>
      </c>
      <c r="R718" s="2">
        <f t="shared" si="138"/>
        <v>0</v>
      </c>
      <c r="S718" s="2">
        <f t="shared" si="139"/>
        <v>0</v>
      </c>
      <c r="T718" s="2">
        <f t="shared" si="140"/>
        <v>0</v>
      </c>
      <c r="U718" s="2">
        <f>IF(O718="Reg", R718 * Inputs!$B$7, 0)</f>
        <v>0</v>
      </c>
      <c r="V718" s="2">
        <f>MAX(F718 + P718*Inputs!$B$15 - (Q718/Inputs!$B$16) - U718, 0)</f>
        <v>340</v>
      </c>
    </row>
    <row r="719" spans="1:22" x14ac:dyDescent="0.3">
      <c r="A719" s="1">
        <v>46052.875</v>
      </c>
      <c r="B719" s="2">
        <v>68.466299371438012</v>
      </c>
      <c r="C719" s="2">
        <v>5.6158942071988927</v>
      </c>
      <c r="D719" s="2">
        <f t="shared" si="132"/>
        <v>39.12608037673094</v>
      </c>
      <c r="E719" s="2">
        <f t="shared" si="133"/>
        <v>32.914980205025564</v>
      </c>
      <c r="F719" s="2">
        <f t="shared" si="141"/>
        <v>340</v>
      </c>
      <c r="G719" s="2">
        <f t="shared" si="142"/>
        <v>0</v>
      </c>
      <c r="H719" s="2">
        <f>MIN(Inputs!$B$2, (Inputs!$B$14 - F719)/Inputs!$B$15)</f>
        <v>0</v>
      </c>
      <c r="I719" s="2">
        <f>MAX(MIN(Inputs!$B$2, F719*Inputs!$B$16, Inputs!$B$14*Inputs!$B$4 - G719), 0)</f>
        <v>170</v>
      </c>
      <c r="J719" s="2">
        <f>MAX(MIN(Inputs!$B$2, F719*Inputs!$B$16, (Inputs!$B$14-F719)/Inputs!$B$15)*Inputs!$B$9, 0)</f>
        <v>0</v>
      </c>
      <c r="K719" s="2">
        <f>MAX(E719*Inputs!$B$5 - B719 - Inputs!$B$8, 0) * H719</f>
        <v>0</v>
      </c>
      <c r="L719" s="2">
        <f>IF(B719 &gt;= D719*Inputs!$B$10, MAX(B719 - E719/Inputs!$B$5 - Inputs!$B$8, 0) * I719, 0)</f>
        <v>1880.6951717190689</v>
      </c>
      <c r="M719" s="2">
        <f t="shared" si="134"/>
        <v>0</v>
      </c>
      <c r="N719" s="3" t="str">
        <f t="shared" si="135"/>
        <v>Discharge</v>
      </c>
      <c r="O719" s="3" t="str">
        <f t="shared" si="143"/>
        <v>Discharge</v>
      </c>
      <c r="P719" s="2">
        <f t="shared" si="136"/>
        <v>0</v>
      </c>
      <c r="Q719" s="2">
        <f t="shared" si="137"/>
        <v>170</v>
      </c>
      <c r="R719" s="2">
        <f t="shared" si="138"/>
        <v>0</v>
      </c>
      <c r="S719" s="2">
        <f t="shared" si="139"/>
        <v>11639.270893144461</v>
      </c>
      <c r="T719" s="2">
        <f t="shared" si="140"/>
        <v>0</v>
      </c>
      <c r="U719" s="2">
        <f>IF(O719="Reg", R719 * Inputs!$B$7, 0)</f>
        <v>0</v>
      </c>
      <c r="V719" s="2">
        <f>MAX(F719 + P719*Inputs!$B$15 - (Q719/Inputs!$B$16) - U719, 0)</f>
        <v>170</v>
      </c>
    </row>
    <row r="720" spans="1:22" x14ac:dyDescent="0.3">
      <c r="A720" s="1">
        <v>46052.916666666657</v>
      </c>
      <c r="B720" s="2">
        <v>48.466172746881448</v>
      </c>
      <c r="C720" s="2">
        <v>2.5975799688310359</v>
      </c>
      <c r="D720" s="2">
        <f t="shared" si="132"/>
        <v>39.12608037673094</v>
      </c>
      <c r="E720" s="2">
        <f t="shared" si="133"/>
        <v>21.50393030978589</v>
      </c>
      <c r="F720" s="2">
        <f t="shared" si="141"/>
        <v>170</v>
      </c>
      <c r="G720" s="2">
        <f t="shared" si="142"/>
        <v>170</v>
      </c>
      <c r="H720" s="2">
        <f>MIN(Inputs!$B$2, (Inputs!$B$14 - F720)/Inputs!$B$15)</f>
        <v>170</v>
      </c>
      <c r="I720" s="2">
        <f>MAX(MIN(Inputs!$B$2, F720*Inputs!$B$16, Inputs!$B$14*Inputs!$B$4 - G720), 0)</f>
        <v>170</v>
      </c>
      <c r="J720" s="2">
        <f>MAX(MIN(Inputs!$B$2, F720*Inputs!$B$16, (Inputs!$B$14-F720)/Inputs!$B$15)*Inputs!$B$9, 0)</f>
        <v>136</v>
      </c>
      <c r="K720" s="2">
        <f>MAX(E720*Inputs!$B$5 - B720 - Inputs!$B$8, 0) * H720</f>
        <v>0</v>
      </c>
      <c r="L720" s="2">
        <f>IF(B720 &gt;= D720*Inputs!$B$10, MAX(B720 - E720/Inputs!$B$5 - Inputs!$B$8, 0) * I720, 0)</f>
        <v>685.08101167029918</v>
      </c>
      <c r="M720" s="2">
        <f t="shared" si="134"/>
        <v>353.27087576102087</v>
      </c>
      <c r="N720" s="3" t="str">
        <f t="shared" si="135"/>
        <v>Discharge</v>
      </c>
      <c r="O720" s="3" t="str">
        <f t="shared" si="143"/>
        <v>Discharge</v>
      </c>
      <c r="P720" s="2">
        <f t="shared" si="136"/>
        <v>0</v>
      </c>
      <c r="Q720" s="2">
        <f t="shared" si="137"/>
        <v>170</v>
      </c>
      <c r="R720" s="2">
        <f t="shared" si="138"/>
        <v>0</v>
      </c>
      <c r="S720" s="2">
        <f t="shared" si="139"/>
        <v>8239.249366969847</v>
      </c>
      <c r="T720" s="2">
        <f t="shared" si="140"/>
        <v>0</v>
      </c>
      <c r="U720" s="2">
        <f>IF(O720="Reg", R720 * Inputs!$B$7, 0)</f>
        <v>0</v>
      </c>
      <c r="V720" s="2">
        <f>MAX(F720 + P720*Inputs!$B$15 - (Q720/Inputs!$B$16) - U720, 0)</f>
        <v>0</v>
      </c>
    </row>
    <row r="721" spans="1:22" x14ac:dyDescent="0.3">
      <c r="A721" s="1">
        <v>46052.958333333343</v>
      </c>
      <c r="B721" s="2">
        <v>36.977127670971043</v>
      </c>
      <c r="C721" s="2">
        <v>13.429151902893111</v>
      </c>
      <c r="D721" s="2">
        <f t="shared" si="132"/>
        <v>39.12608037673094</v>
      </c>
      <c r="E721" s="2">
        <f t="shared" si="133"/>
        <v>13.426234851972316</v>
      </c>
      <c r="F721" s="2">
        <f t="shared" si="141"/>
        <v>0</v>
      </c>
      <c r="G721" s="2">
        <f t="shared" si="142"/>
        <v>340</v>
      </c>
      <c r="H721" s="2">
        <f>MIN(Inputs!$B$2, (Inputs!$B$14 - F721)/Inputs!$B$15)</f>
        <v>170</v>
      </c>
      <c r="I721" s="2">
        <f>MAX(MIN(Inputs!$B$2, F721*Inputs!$B$16, Inputs!$B$14*Inputs!$B$4 - G721), 0)</f>
        <v>0</v>
      </c>
      <c r="J721" s="2">
        <f>MAX(MIN(Inputs!$B$2, F721*Inputs!$B$16, (Inputs!$B$14-F721)/Inputs!$B$15)*Inputs!$B$9, 0)</f>
        <v>0</v>
      </c>
      <c r="K721" s="2">
        <f>MAX(E721*Inputs!$B$5 - B721 - Inputs!$B$8, 0) * H721</f>
        <v>0</v>
      </c>
      <c r="L721" s="2">
        <f>IF(B721 &gt;= D721*Inputs!$B$10, MAX(B721 - E721/Inputs!$B$5 - Inputs!$B$8, 0) * I721, 0)</f>
        <v>0</v>
      </c>
      <c r="M721" s="2">
        <f t="shared" si="134"/>
        <v>0</v>
      </c>
      <c r="N721" s="3" t="str">
        <f t="shared" si="135"/>
        <v>Idle</v>
      </c>
      <c r="O721" s="3" t="str">
        <f t="shared" si="143"/>
        <v>Idle</v>
      </c>
      <c r="P721" s="2">
        <f t="shared" si="136"/>
        <v>0</v>
      </c>
      <c r="Q721" s="2">
        <f t="shared" si="137"/>
        <v>0</v>
      </c>
      <c r="R721" s="2">
        <f t="shared" si="138"/>
        <v>0</v>
      </c>
      <c r="S721" s="2">
        <f t="shared" si="139"/>
        <v>0</v>
      </c>
      <c r="T721" s="2">
        <f t="shared" si="140"/>
        <v>0</v>
      </c>
      <c r="U721" s="2">
        <f>IF(O721="Reg", R721 * Inputs!$B$7, 0)</f>
        <v>0</v>
      </c>
      <c r="V721" s="2">
        <f>MAX(F721 + P721*Inputs!$B$15 - (Q721/Inputs!$B$16) - U721, 0)</f>
        <v>0</v>
      </c>
    </row>
    <row r="722" spans="1:22" x14ac:dyDescent="0.3">
      <c r="A722" s="1">
        <v>46053</v>
      </c>
      <c r="B722" s="2">
        <v>32.54203474918495</v>
      </c>
      <c r="C722" s="2">
        <v>20.32602339306208</v>
      </c>
      <c r="D722" s="2">
        <f t="shared" si="132"/>
        <v>36.542245911757654</v>
      </c>
      <c r="E722" s="2">
        <f t="shared" si="133"/>
        <v>7.2633802401438095</v>
      </c>
      <c r="F722" s="2">
        <f t="shared" si="141"/>
        <v>0</v>
      </c>
      <c r="G722" s="2">
        <f t="shared" si="142"/>
        <v>0</v>
      </c>
      <c r="H722" s="2">
        <f>MIN(Inputs!$B$2, (Inputs!$B$14 - F722)/Inputs!$B$15)</f>
        <v>170</v>
      </c>
      <c r="I722" s="2">
        <f>MAX(MIN(Inputs!$B$2, F722*Inputs!$B$16, Inputs!$B$14*Inputs!$B$4 - G722), 0)</f>
        <v>0</v>
      </c>
      <c r="J722" s="2">
        <f>MAX(MIN(Inputs!$B$2, F722*Inputs!$B$16, (Inputs!$B$14-F722)/Inputs!$B$15)*Inputs!$B$9, 0)</f>
        <v>0</v>
      </c>
      <c r="K722" s="2">
        <f>MAX(E722*Inputs!$B$5 - B722 - Inputs!$B$8, 0) * H722</f>
        <v>0</v>
      </c>
      <c r="L722" s="2">
        <f>IF(B722 &gt;= D722*Inputs!$B$10, MAX(B722 - E722/Inputs!$B$5 - Inputs!$B$8, 0) * I722, 0)</f>
        <v>0</v>
      </c>
      <c r="M722" s="2">
        <f t="shared" si="134"/>
        <v>0</v>
      </c>
      <c r="N722" s="3" t="str">
        <f t="shared" si="135"/>
        <v>Idle</v>
      </c>
      <c r="O722" s="3" t="str">
        <f t="shared" si="143"/>
        <v>Idle</v>
      </c>
      <c r="P722" s="2">
        <f t="shared" si="136"/>
        <v>0</v>
      </c>
      <c r="Q722" s="2">
        <f t="shared" si="137"/>
        <v>0</v>
      </c>
      <c r="R722" s="2">
        <f t="shared" si="138"/>
        <v>0</v>
      </c>
      <c r="S722" s="2">
        <f t="shared" si="139"/>
        <v>0</v>
      </c>
      <c r="T722" s="2">
        <f t="shared" si="140"/>
        <v>0</v>
      </c>
      <c r="U722" s="2">
        <f>IF(O722="Reg", R722 * Inputs!$B$7, 0)</f>
        <v>0</v>
      </c>
      <c r="V722" s="2">
        <f>MAX(F722 + P722*Inputs!$B$15 - (Q722/Inputs!$B$16) - U722, 0)</f>
        <v>0</v>
      </c>
    </row>
    <row r="723" spans="1:22" x14ac:dyDescent="0.3">
      <c r="A723" s="1">
        <v>46053.041666666657</v>
      </c>
      <c r="B723" s="2">
        <v>8.0708924523029175</v>
      </c>
      <c r="C723" s="2">
        <v>9.0744353858343381</v>
      </c>
      <c r="D723" s="2">
        <f t="shared" si="132"/>
        <v>36.542245911757654</v>
      </c>
      <c r="E723" s="2">
        <f t="shared" si="133"/>
        <v>1.8397077819463175</v>
      </c>
      <c r="F723" s="2">
        <f t="shared" si="141"/>
        <v>0</v>
      </c>
      <c r="G723" s="2">
        <f t="shared" si="142"/>
        <v>0</v>
      </c>
      <c r="H723" s="2">
        <f>MIN(Inputs!$B$2, (Inputs!$B$14 - F723)/Inputs!$B$15)</f>
        <v>170</v>
      </c>
      <c r="I723" s="2">
        <f>MAX(MIN(Inputs!$B$2, F723*Inputs!$B$16, Inputs!$B$14*Inputs!$B$4 - G723), 0)</f>
        <v>0</v>
      </c>
      <c r="J723" s="2">
        <f>MAX(MIN(Inputs!$B$2, F723*Inputs!$B$16, (Inputs!$B$14-F723)/Inputs!$B$15)*Inputs!$B$9, 0)</f>
        <v>0</v>
      </c>
      <c r="K723" s="2">
        <f>MAX(E723*Inputs!$B$5 - B723 - Inputs!$B$8, 0) * H723</f>
        <v>0</v>
      </c>
      <c r="L723" s="2">
        <f>IF(B723 &gt;= D723*Inputs!$B$10, MAX(B723 - E723/Inputs!$B$5 - Inputs!$B$8, 0) * I723, 0)</f>
        <v>0</v>
      </c>
      <c r="M723" s="2">
        <f t="shared" si="134"/>
        <v>0</v>
      </c>
      <c r="N723" s="3" t="str">
        <f t="shared" si="135"/>
        <v>Idle</v>
      </c>
      <c r="O723" s="3" t="str">
        <f t="shared" si="143"/>
        <v>Idle</v>
      </c>
      <c r="P723" s="2">
        <f t="shared" si="136"/>
        <v>0</v>
      </c>
      <c r="Q723" s="2">
        <f t="shared" si="137"/>
        <v>0</v>
      </c>
      <c r="R723" s="2">
        <f t="shared" si="138"/>
        <v>0</v>
      </c>
      <c r="S723" s="2">
        <f t="shared" si="139"/>
        <v>0</v>
      </c>
      <c r="T723" s="2">
        <f t="shared" si="140"/>
        <v>0</v>
      </c>
      <c r="U723" s="2">
        <f>IF(O723="Reg", R723 * Inputs!$B$7, 0)</f>
        <v>0</v>
      </c>
      <c r="V723" s="2">
        <f>MAX(F723 + P723*Inputs!$B$15 - (Q723/Inputs!$B$16) - U723, 0)</f>
        <v>0</v>
      </c>
    </row>
    <row r="724" spans="1:22" x14ac:dyDescent="0.3">
      <c r="A724" s="1">
        <v>46053.083333333343</v>
      </c>
      <c r="B724" s="2">
        <v>2.9673542393749881</v>
      </c>
      <c r="C724" s="2">
        <v>7.243241971916814</v>
      </c>
      <c r="D724" s="2">
        <f t="shared" si="132"/>
        <v>36.542245911757654</v>
      </c>
      <c r="E724" s="2">
        <f t="shared" si="133"/>
        <v>0.49455903989583133</v>
      </c>
      <c r="F724" s="2">
        <f t="shared" si="141"/>
        <v>0</v>
      </c>
      <c r="G724" s="2">
        <f t="shared" si="142"/>
        <v>0</v>
      </c>
      <c r="H724" s="2">
        <f>MIN(Inputs!$B$2, (Inputs!$B$14 - F724)/Inputs!$B$15)</f>
        <v>170</v>
      </c>
      <c r="I724" s="2">
        <f>MAX(MIN(Inputs!$B$2, F724*Inputs!$B$16, Inputs!$B$14*Inputs!$B$4 - G724), 0)</f>
        <v>0</v>
      </c>
      <c r="J724" s="2">
        <f>MAX(MIN(Inputs!$B$2, F724*Inputs!$B$16, (Inputs!$B$14-F724)/Inputs!$B$15)*Inputs!$B$9, 0)</f>
        <v>0</v>
      </c>
      <c r="K724" s="2">
        <f>MAX(E724*Inputs!$B$5 - B724 - Inputs!$B$8, 0) * H724</f>
        <v>0</v>
      </c>
      <c r="L724" s="2">
        <f>IF(B724 &gt;= D724*Inputs!$B$10, MAX(B724 - E724/Inputs!$B$5 - Inputs!$B$8, 0) * I724, 0)</f>
        <v>0</v>
      </c>
      <c r="M724" s="2">
        <f t="shared" si="134"/>
        <v>0</v>
      </c>
      <c r="N724" s="3" t="str">
        <f t="shared" si="135"/>
        <v>Idle</v>
      </c>
      <c r="O724" s="3" t="str">
        <f t="shared" si="143"/>
        <v>Idle</v>
      </c>
      <c r="P724" s="2">
        <f t="shared" si="136"/>
        <v>0</v>
      </c>
      <c r="Q724" s="2">
        <f t="shared" si="137"/>
        <v>0</v>
      </c>
      <c r="R724" s="2">
        <f t="shared" si="138"/>
        <v>0</v>
      </c>
      <c r="S724" s="2">
        <f t="shared" si="139"/>
        <v>0</v>
      </c>
      <c r="T724" s="2">
        <f t="shared" si="140"/>
        <v>0</v>
      </c>
      <c r="U724" s="2">
        <f>IF(O724="Reg", R724 * Inputs!$B$7, 0)</f>
        <v>0</v>
      </c>
      <c r="V724" s="2">
        <f>MAX(F724 + P724*Inputs!$B$15 - (Q724/Inputs!$B$16) - U724, 0)</f>
        <v>0</v>
      </c>
    </row>
    <row r="725" spans="1:22" x14ac:dyDescent="0.3">
      <c r="A725" s="1">
        <v>46053.125</v>
      </c>
      <c r="B725" s="2">
        <v>0</v>
      </c>
      <c r="C725" s="2">
        <v>4.5603219859960049</v>
      </c>
      <c r="D725" s="2">
        <f t="shared" si="132"/>
        <v>36.542245911757654</v>
      </c>
      <c r="E725" s="2">
        <f t="shared" si="133"/>
        <v>0.40116627658516985</v>
      </c>
      <c r="F725" s="2">
        <f t="shared" si="141"/>
        <v>0</v>
      </c>
      <c r="G725" s="2">
        <f t="shared" si="142"/>
        <v>0</v>
      </c>
      <c r="H725" s="2">
        <f>MIN(Inputs!$B$2, (Inputs!$B$14 - F725)/Inputs!$B$15)</f>
        <v>170</v>
      </c>
      <c r="I725" s="2">
        <f>MAX(MIN(Inputs!$B$2, F725*Inputs!$B$16, Inputs!$B$14*Inputs!$B$4 - G725), 0)</f>
        <v>0</v>
      </c>
      <c r="J725" s="2">
        <f>MAX(MIN(Inputs!$B$2, F725*Inputs!$B$16, (Inputs!$B$14-F725)/Inputs!$B$15)*Inputs!$B$9, 0)</f>
        <v>0</v>
      </c>
      <c r="K725" s="2">
        <f>MAX(E725*Inputs!$B$5 - B725 - Inputs!$B$8, 0) * H725</f>
        <v>0</v>
      </c>
      <c r="L725" s="2">
        <f>IF(B725 &gt;= D725*Inputs!$B$10, MAX(B725 - E725/Inputs!$B$5 - Inputs!$B$8, 0) * I725, 0)</f>
        <v>0</v>
      </c>
      <c r="M725" s="2">
        <f t="shared" si="134"/>
        <v>0</v>
      </c>
      <c r="N725" s="3" t="str">
        <f t="shared" si="135"/>
        <v>Idle</v>
      </c>
      <c r="O725" s="3" t="str">
        <f t="shared" si="143"/>
        <v>Idle</v>
      </c>
      <c r="P725" s="2">
        <f t="shared" si="136"/>
        <v>0</v>
      </c>
      <c r="Q725" s="2">
        <f t="shared" si="137"/>
        <v>0</v>
      </c>
      <c r="R725" s="2">
        <f t="shared" si="138"/>
        <v>0</v>
      </c>
      <c r="S725" s="2">
        <f t="shared" si="139"/>
        <v>0</v>
      </c>
      <c r="T725" s="2">
        <f t="shared" si="140"/>
        <v>0</v>
      </c>
      <c r="U725" s="2">
        <f>IF(O725="Reg", R725 * Inputs!$B$7, 0)</f>
        <v>0</v>
      </c>
      <c r="V725" s="2">
        <f>MAX(F725 + P725*Inputs!$B$15 - (Q725/Inputs!$B$16) - U725, 0)</f>
        <v>0</v>
      </c>
    </row>
    <row r="726" spans="1:22" x14ac:dyDescent="0.3">
      <c r="A726" s="1">
        <v>46053.166666666657</v>
      </c>
      <c r="B726" s="2">
        <v>0</v>
      </c>
      <c r="C726" s="2">
        <v>10.982495101363689</v>
      </c>
      <c r="D726" s="2">
        <f t="shared" si="132"/>
        <v>36.542245911757654</v>
      </c>
      <c r="E726" s="2">
        <f t="shared" si="133"/>
        <v>1.1784399675674166</v>
      </c>
      <c r="F726" s="2">
        <f t="shared" si="141"/>
        <v>0</v>
      </c>
      <c r="G726" s="2">
        <f t="shared" si="142"/>
        <v>0</v>
      </c>
      <c r="H726" s="2">
        <f>MIN(Inputs!$B$2, (Inputs!$B$14 - F726)/Inputs!$B$15)</f>
        <v>170</v>
      </c>
      <c r="I726" s="2">
        <f>MAX(MIN(Inputs!$B$2, F726*Inputs!$B$16, Inputs!$B$14*Inputs!$B$4 - G726), 0)</f>
        <v>0</v>
      </c>
      <c r="J726" s="2">
        <f>MAX(MIN(Inputs!$B$2, F726*Inputs!$B$16, (Inputs!$B$14-F726)/Inputs!$B$15)*Inputs!$B$9, 0)</f>
        <v>0</v>
      </c>
      <c r="K726" s="2">
        <f>MAX(E726*Inputs!$B$5 - B726 - Inputs!$B$8, 0) * H726</f>
        <v>0</v>
      </c>
      <c r="L726" s="2">
        <f>IF(B726 &gt;= D726*Inputs!$B$10, MAX(B726 - E726/Inputs!$B$5 - Inputs!$B$8, 0) * I726, 0)</f>
        <v>0</v>
      </c>
      <c r="M726" s="2">
        <f t="shared" si="134"/>
        <v>0</v>
      </c>
      <c r="N726" s="3" t="str">
        <f t="shared" si="135"/>
        <v>Idle</v>
      </c>
      <c r="O726" s="3" t="str">
        <f t="shared" si="143"/>
        <v>Idle</v>
      </c>
      <c r="P726" s="2">
        <f t="shared" si="136"/>
        <v>0</v>
      </c>
      <c r="Q726" s="2">
        <f t="shared" si="137"/>
        <v>0</v>
      </c>
      <c r="R726" s="2">
        <f t="shared" si="138"/>
        <v>0</v>
      </c>
      <c r="S726" s="2">
        <f t="shared" si="139"/>
        <v>0</v>
      </c>
      <c r="T726" s="2">
        <f t="shared" si="140"/>
        <v>0</v>
      </c>
      <c r="U726" s="2">
        <f>IF(O726="Reg", R726 * Inputs!$B$7, 0)</f>
        <v>0</v>
      </c>
      <c r="V726" s="2">
        <f>MAX(F726 + P726*Inputs!$B$15 - (Q726/Inputs!$B$16) - U726, 0)</f>
        <v>0</v>
      </c>
    </row>
    <row r="727" spans="1:22" x14ac:dyDescent="0.3">
      <c r="A727" s="1">
        <v>46053.208333333343</v>
      </c>
      <c r="B727" s="2">
        <v>0</v>
      </c>
      <c r="C727" s="2">
        <v>4.2513941590106494</v>
      </c>
      <c r="D727" s="2">
        <f t="shared" si="132"/>
        <v>36.542245911757654</v>
      </c>
      <c r="E727" s="2">
        <f t="shared" si="133"/>
        <v>1.1912956823859311</v>
      </c>
      <c r="F727" s="2">
        <f t="shared" si="141"/>
        <v>0</v>
      </c>
      <c r="G727" s="2">
        <f t="shared" si="142"/>
        <v>0</v>
      </c>
      <c r="H727" s="2">
        <f>MIN(Inputs!$B$2, (Inputs!$B$14 - F727)/Inputs!$B$15)</f>
        <v>170</v>
      </c>
      <c r="I727" s="2">
        <f>MAX(MIN(Inputs!$B$2, F727*Inputs!$B$16, Inputs!$B$14*Inputs!$B$4 - G727), 0)</f>
        <v>0</v>
      </c>
      <c r="J727" s="2">
        <f>MAX(MIN(Inputs!$B$2, F727*Inputs!$B$16, (Inputs!$B$14-F727)/Inputs!$B$15)*Inputs!$B$9, 0)</f>
        <v>0</v>
      </c>
      <c r="K727" s="2">
        <f>MAX(E727*Inputs!$B$5 - B727 - Inputs!$B$8, 0) * H727</f>
        <v>0</v>
      </c>
      <c r="L727" s="2">
        <f>IF(B727 &gt;= D727*Inputs!$B$10, MAX(B727 - E727/Inputs!$B$5 - Inputs!$B$8, 0) * I727, 0)</f>
        <v>0</v>
      </c>
      <c r="M727" s="2">
        <f t="shared" si="134"/>
        <v>0</v>
      </c>
      <c r="N727" s="3" t="str">
        <f t="shared" si="135"/>
        <v>Idle</v>
      </c>
      <c r="O727" s="3" t="str">
        <f t="shared" si="143"/>
        <v>Idle</v>
      </c>
      <c r="P727" s="2">
        <f t="shared" si="136"/>
        <v>0</v>
      </c>
      <c r="Q727" s="2">
        <f t="shared" si="137"/>
        <v>0</v>
      </c>
      <c r="R727" s="2">
        <f t="shared" si="138"/>
        <v>0</v>
      </c>
      <c r="S727" s="2">
        <f t="shared" si="139"/>
        <v>0</v>
      </c>
      <c r="T727" s="2">
        <f t="shared" si="140"/>
        <v>0</v>
      </c>
      <c r="U727" s="2">
        <f>IF(O727="Reg", R727 * Inputs!$B$7, 0)</f>
        <v>0</v>
      </c>
      <c r="V727" s="2">
        <f>MAX(F727 + P727*Inputs!$B$15 - (Q727/Inputs!$B$16) - U727, 0)</f>
        <v>0</v>
      </c>
    </row>
    <row r="728" spans="1:22" x14ac:dyDescent="0.3">
      <c r="A728" s="1">
        <v>46053.25</v>
      </c>
      <c r="B728" s="2">
        <v>0</v>
      </c>
      <c r="C728" s="2">
        <v>16.446308479955679</v>
      </c>
      <c r="D728" s="2">
        <f t="shared" si="132"/>
        <v>36.542245911757654</v>
      </c>
      <c r="E728" s="2">
        <f t="shared" si="133"/>
        <v>26.845536117794367</v>
      </c>
      <c r="F728" s="2">
        <f t="shared" si="141"/>
        <v>0</v>
      </c>
      <c r="G728" s="2">
        <f t="shared" si="142"/>
        <v>0</v>
      </c>
      <c r="H728" s="2">
        <f>MIN(Inputs!$B$2, (Inputs!$B$14 - F728)/Inputs!$B$15)</f>
        <v>170</v>
      </c>
      <c r="I728" s="2">
        <f>MAX(MIN(Inputs!$B$2, F728*Inputs!$B$16, Inputs!$B$14*Inputs!$B$4 - G728), 0)</f>
        <v>0</v>
      </c>
      <c r="J728" s="2">
        <f>MAX(MIN(Inputs!$B$2, F728*Inputs!$B$16, (Inputs!$B$14-F728)/Inputs!$B$15)*Inputs!$B$9, 0)</f>
        <v>0</v>
      </c>
      <c r="K728" s="2">
        <f>MAX(E728*Inputs!$B$5 - B728 - Inputs!$B$8, 0) * H728</f>
        <v>616.09220322203748</v>
      </c>
      <c r="L728" s="2">
        <f>IF(B728 &gt;= D728*Inputs!$B$10, MAX(B728 - E728/Inputs!$B$5 - Inputs!$B$8, 0) * I728, 0)</f>
        <v>0</v>
      </c>
      <c r="M728" s="2">
        <f t="shared" si="134"/>
        <v>0</v>
      </c>
      <c r="N728" s="3" t="str">
        <f t="shared" si="135"/>
        <v>Charge</v>
      </c>
      <c r="O728" s="3" t="str">
        <f t="shared" si="143"/>
        <v>Charge</v>
      </c>
      <c r="P728" s="2">
        <f t="shared" si="136"/>
        <v>170</v>
      </c>
      <c r="Q728" s="2">
        <f t="shared" si="137"/>
        <v>0</v>
      </c>
      <c r="R728" s="2">
        <f t="shared" si="138"/>
        <v>0</v>
      </c>
      <c r="S728" s="2">
        <f t="shared" si="139"/>
        <v>0</v>
      </c>
      <c r="T728" s="2">
        <f t="shared" si="140"/>
        <v>0</v>
      </c>
      <c r="U728" s="2">
        <f>IF(O728="Reg", R728 * Inputs!$B$7, 0)</f>
        <v>0</v>
      </c>
      <c r="V728" s="2">
        <f>MAX(F728 + P728*Inputs!$B$15 - (Q728/Inputs!$B$16) - U728, 0)</f>
        <v>170</v>
      </c>
    </row>
    <row r="729" spans="1:22" x14ac:dyDescent="0.3">
      <c r="A729" s="1">
        <v>46053.291666666657</v>
      </c>
      <c r="B729" s="2">
        <v>0</v>
      </c>
      <c r="C729" s="2">
        <v>13.34408946374117</v>
      </c>
      <c r="D729" s="2">
        <f t="shared" si="132"/>
        <v>36.542245911757654</v>
      </c>
      <c r="E729" s="2">
        <f t="shared" si="133"/>
        <v>31.743983006643713</v>
      </c>
      <c r="F729" s="2">
        <f t="shared" si="141"/>
        <v>170</v>
      </c>
      <c r="G729" s="2">
        <f t="shared" si="142"/>
        <v>0</v>
      </c>
      <c r="H729" s="2">
        <f>MIN(Inputs!$B$2, (Inputs!$B$14 - F729)/Inputs!$B$15)</f>
        <v>170</v>
      </c>
      <c r="I729" s="2">
        <f>MAX(MIN(Inputs!$B$2, F729*Inputs!$B$16, Inputs!$B$14*Inputs!$B$4 - G729), 0)</f>
        <v>170</v>
      </c>
      <c r="J729" s="2">
        <f>MAX(MIN(Inputs!$B$2, F729*Inputs!$B$16, (Inputs!$B$14-F729)/Inputs!$B$15)*Inputs!$B$9, 0)</f>
        <v>136</v>
      </c>
      <c r="K729" s="2">
        <f>MAX(E729*Inputs!$B$5 - B729 - Inputs!$B$8, 0) * H729</f>
        <v>1348.8998577938994</v>
      </c>
      <c r="L729" s="2">
        <f>IF(B729 &gt;= D729*Inputs!$B$10, MAX(B729 - E729/Inputs!$B$5 - Inputs!$B$8, 0) * I729, 0)</f>
        <v>0</v>
      </c>
      <c r="M729" s="2">
        <f t="shared" si="134"/>
        <v>1814.7961670687992</v>
      </c>
      <c r="N729" s="3" t="str">
        <f t="shared" si="135"/>
        <v>Reg</v>
      </c>
      <c r="O729" s="3" t="str">
        <f t="shared" si="143"/>
        <v>Charge</v>
      </c>
      <c r="P729" s="2">
        <f t="shared" si="136"/>
        <v>170</v>
      </c>
      <c r="Q729" s="2">
        <f t="shared" si="137"/>
        <v>0</v>
      </c>
      <c r="R729" s="2">
        <f t="shared" si="138"/>
        <v>0</v>
      </c>
      <c r="S729" s="2">
        <f t="shared" si="139"/>
        <v>0</v>
      </c>
      <c r="T729" s="2">
        <f t="shared" si="140"/>
        <v>0</v>
      </c>
      <c r="U729" s="2">
        <f>IF(O729="Reg", R729 * Inputs!$B$7, 0)</f>
        <v>0</v>
      </c>
      <c r="V729" s="2">
        <f>MAX(F729 + P729*Inputs!$B$15 - (Q729/Inputs!$B$16) - U729, 0)</f>
        <v>340</v>
      </c>
    </row>
    <row r="730" spans="1:22" x14ac:dyDescent="0.3">
      <c r="A730" s="1">
        <v>46053.333333333343</v>
      </c>
      <c r="B730" s="2">
        <v>2.4069976595110192</v>
      </c>
      <c r="C730" s="2">
        <v>6.8715836184795238</v>
      </c>
      <c r="D730" s="2">
        <f t="shared" si="132"/>
        <v>36.542245911757654</v>
      </c>
      <c r="E730" s="2">
        <f t="shared" si="133"/>
        <v>39.187705953641952</v>
      </c>
      <c r="F730" s="2">
        <f t="shared" si="141"/>
        <v>340</v>
      </c>
      <c r="G730" s="2">
        <f t="shared" si="142"/>
        <v>0</v>
      </c>
      <c r="H730" s="2">
        <f>MIN(Inputs!$B$2, (Inputs!$B$14 - F730)/Inputs!$B$15)</f>
        <v>0</v>
      </c>
      <c r="I730" s="2">
        <f>MAX(MIN(Inputs!$B$2, F730*Inputs!$B$16, Inputs!$B$14*Inputs!$B$4 - G730), 0)</f>
        <v>170</v>
      </c>
      <c r="J730" s="2">
        <f>MAX(MIN(Inputs!$B$2, F730*Inputs!$B$16, (Inputs!$B$14-F730)/Inputs!$B$15)*Inputs!$B$9, 0)</f>
        <v>0</v>
      </c>
      <c r="K730" s="2">
        <f>MAX(E730*Inputs!$B$5 - B730 - Inputs!$B$8, 0) * H730</f>
        <v>0</v>
      </c>
      <c r="L730" s="2">
        <f>IF(B730 &gt;= D730*Inputs!$B$10, MAX(B730 - E730/Inputs!$B$5 - Inputs!$B$8, 0) * I730, 0)</f>
        <v>0</v>
      </c>
      <c r="M730" s="2">
        <f t="shared" si="134"/>
        <v>0</v>
      </c>
      <c r="N730" s="3" t="str">
        <f t="shared" si="135"/>
        <v>Idle</v>
      </c>
      <c r="O730" s="3" t="str">
        <f t="shared" si="143"/>
        <v>Idle</v>
      </c>
      <c r="P730" s="2">
        <f t="shared" si="136"/>
        <v>0</v>
      </c>
      <c r="Q730" s="2">
        <f t="shared" si="137"/>
        <v>0</v>
      </c>
      <c r="R730" s="2">
        <f t="shared" si="138"/>
        <v>0</v>
      </c>
      <c r="S730" s="2">
        <f t="shared" si="139"/>
        <v>0</v>
      </c>
      <c r="T730" s="2">
        <f t="shared" si="140"/>
        <v>0</v>
      </c>
      <c r="U730" s="2">
        <f>IF(O730="Reg", R730 * Inputs!$B$7, 0)</f>
        <v>0</v>
      </c>
      <c r="V730" s="2">
        <f>MAX(F730 + P730*Inputs!$B$15 - (Q730/Inputs!$B$16) - U730, 0)</f>
        <v>340</v>
      </c>
    </row>
    <row r="731" spans="1:22" x14ac:dyDescent="0.3">
      <c r="A731" s="1">
        <v>46053.375</v>
      </c>
      <c r="B731" s="2">
        <v>4.6636421458934816</v>
      </c>
      <c r="C731" s="2">
        <v>29.263160552254948</v>
      </c>
      <c r="D731" s="2">
        <f t="shared" si="132"/>
        <v>36.542245911757654</v>
      </c>
      <c r="E731" s="2">
        <f t="shared" si="133"/>
        <v>45.880702233700809</v>
      </c>
      <c r="F731" s="2">
        <f t="shared" si="141"/>
        <v>340</v>
      </c>
      <c r="G731" s="2">
        <f t="shared" si="142"/>
        <v>0</v>
      </c>
      <c r="H731" s="2">
        <f>MIN(Inputs!$B$2, (Inputs!$B$14 - F731)/Inputs!$B$15)</f>
        <v>0</v>
      </c>
      <c r="I731" s="2">
        <f>MAX(MIN(Inputs!$B$2, F731*Inputs!$B$16, Inputs!$B$14*Inputs!$B$4 - G731), 0)</f>
        <v>170</v>
      </c>
      <c r="J731" s="2">
        <f>MAX(MIN(Inputs!$B$2, F731*Inputs!$B$16, (Inputs!$B$14-F731)/Inputs!$B$15)*Inputs!$B$9, 0)</f>
        <v>0</v>
      </c>
      <c r="K731" s="2">
        <f>MAX(E731*Inputs!$B$5 - B731 - Inputs!$B$8, 0) * H731</f>
        <v>0</v>
      </c>
      <c r="L731" s="2">
        <f>IF(B731 &gt;= D731*Inputs!$B$10, MAX(B731 - E731/Inputs!$B$5 - Inputs!$B$8, 0) * I731, 0)</f>
        <v>0</v>
      </c>
      <c r="M731" s="2">
        <f t="shared" si="134"/>
        <v>0</v>
      </c>
      <c r="N731" s="3" t="str">
        <f t="shared" si="135"/>
        <v>Idle</v>
      </c>
      <c r="O731" s="3" t="str">
        <f t="shared" si="143"/>
        <v>Idle</v>
      </c>
      <c r="P731" s="2">
        <f t="shared" si="136"/>
        <v>0</v>
      </c>
      <c r="Q731" s="2">
        <f t="shared" si="137"/>
        <v>0</v>
      </c>
      <c r="R731" s="2">
        <f t="shared" si="138"/>
        <v>0</v>
      </c>
      <c r="S731" s="2">
        <f t="shared" si="139"/>
        <v>0</v>
      </c>
      <c r="T731" s="2">
        <f t="shared" si="140"/>
        <v>0</v>
      </c>
      <c r="U731" s="2">
        <f>IF(O731="Reg", R731 * Inputs!$B$7, 0)</f>
        <v>0</v>
      </c>
      <c r="V731" s="2">
        <f>MAX(F731 + P731*Inputs!$B$15 - (Q731/Inputs!$B$16) - U731, 0)</f>
        <v>340</v>
      </c>
    </row>
    <row r="732" spans="1:22" x14ac:dyDescent="0.3">
      <c r="A732" s="1">
        <v>46053.416666666657</v>
      </c>
      <c r="B732" s="2">
        <v>7.7134288911086202E-2</v>
      </c>
      <c r="C732" s="2">
        <v>3.581261324525256</v>
      </c>
      <c r="D732" s="2">
        <f t="shared" si="132"/>
        <v>36.542245911757654</v>
      </c>
      <c r="E732" s="2">
        <f t="shared" si="133"/>
        <v>53.751406205420075</v>
      </c>
      <c r="F732" s="2">
        <f t="shared" si="141"/>
        <v>340</v>
      </c>
      <c r="G732" s="2">
        <f t="shared" si="142"/>
        <v>0</v>
      </c>
      <c r="H732" s="2">
        <f>MIN(Inputs!$B$2, (Inputs!$B$14 - F732)/Inputs!$B$15)</f>
        <v>0</v>
      </c>
      <c r="I732" s="2">
        <f>MAX(MIN(Inputs!$B$2, F732*Inputs!$B$16, Inputs!$B$14*Inputs!$B$4 - G732), 0)</f>
        <v>170</v>
      </c>
      <c r="J732" s="2">
        <f>MAX(MIN(Inputs!$B$2, F732*Inputs!$B$16, (Inputs!$B$14-F732)/Inputs!$B$15)*Inputs!$B$9, 0)</f>
        <v>0</v>
      </c>
      <c r="K732" s="2">
        <f>MAX(E732*Inputs!$B$5 - B732 - Inputs!$B$8, 0) * H732</f>
        <v>0</v>
      </c>
      <c r="L732" s="2">
        <f>IF(B732 &gt;= D732*Inputs!$B$10, MAX(B732 - E732/Inputs!$B$5 - Inputs!$B$8, 0) * I732, 0)</f>
        <v>0</v>
      </c>
      <c r="M732" s="2">
        <f t="shared" si="134"/>
        <v>0</v>
      </c>
      <c r="N732" s="3" t="str">
        <f t="shared" si="135"/>
        <v>Idle</v>
      </c>
      <c r="O732" s="3" t="str">
        <f t="shared" si="143"/>
        <v>Idle</v>
      </c>
      <c r="P732" s="2">
        <f t="shared" si="136"/>
        <v>0</v>
      </c>
      <c r="Q732" s="2">
        <f t="shared" si="137"/>
        <v>0</v>
      </c>
      <c r="R732" s="2">
        <f t="shared" si="138"/>
        <v>0</v>
      </c>
      <c r="S732" s="2">
        <f t="shared" si="139"/>
        <v>0</v>
      </c>
      <c r="T732" s="2">
        <f t="shared" si="140"/>
        <v>0</v>
      </c>
      <c r="U732" s="2">
        <f>IF(O732="Reg", R732 * Inputs!$B$7, 0)</f>
        <v>0</v>
      </c>
      <c r="V732" s="2">
        <f>MAX(F732 + P732*Inputs!$B$15 - (Q732/Inputs!$B$16) - U732, 0)</f>
        <v>340</v>
      </c>
    </row>
    <row r="733" spans="1:22" x14ac:dyDescent="0.3">
      <c r="A733" s="1">
        <v>46053.458333333343</v>
      </c>
      <c r="B733" s="2">
        <v>153.92544261245061</v>
      </c>
      <c r="C733" s="2">
        <v>4.310469378041847</v>
      </c>
      <c r="D733" s="2">
        <f t="shared" si="132"/>
        <v>36.542245911757654</v>
      </c>
      <c r="E733" s="2">
        <f t="shared" si="133"/>
        <v>64.995364325306738</v>
      </c>
      <c r="F733" s="2">
        <f t="shared" si="141"/>
        <v>340</v>
      </c>
      <c r="G733" s="2">
        <f t="shared" si="142"/>
        <v>0</v>
      </c>
      <c r="H733" s="2">
        <f>MIN(Inputs!$B$2, (Inputs!$B$14 - F733)/Inputs!$B$15)</f>
        <v>0</v>
      </c>
      <c r="I733" s="2">
        <f>MAX(MIN(Inputs!$B$2, F733*Inputs!$B$16, Inputs!$B$14*Inputs!$B$4 - G733), 0)</f>
        <v>170</v>
      </c>
      <c r="J733" s="2">
        <f>MAX(MIN(Inputs!$B$2, F733*Inputs!$B$16, (Inputs!$B$14-F733)/Inputs!$B$15)*Inputs!$B$9, 0)</f>
        <v>0</v>
      </c>
      <c r="K733" s="2">
        <f>MAX(E733*Inputs!$B$5 - B733 - Inputs!$B$8, 0) * H733</f>
        <v>0</v>
      </c>
      <c r="L733" s="2">
        <f>IF(B733 &gt;= D733*Inputs!$B$10, MAX(B733 - E733/Inputs!$B$5 - Inputs!$B$8, 0) * I733, 0)</f>
        <v>10211.402590364165</v>
      </c>
      <c r="M733" s="2">
        <f t="shared" si="134"/>
        <v>0</v>
      </c>
      <c r="N733" s="3" t="str">
        <f t="shared" si="135"/>
        <v>Discharge</v>
      </c>
      <c r="O733" s="3" t="str">
        <f t="shared" si="143"/>
        <v>Discharge</v>
      </c>
      <c r="P733" s="2">
        <f t="shared" si="136"/>
        <v>0</v>
      </c>
      <c r="Q733" s="2">
        <f t="shared" si="137"/>
        <v>170</v>
      </c>
      <c r="R733" s="2">
        <f t="shared" si="138"/>
        <v>0</v>
      </c>
      <c r="S733" s="2">
        <f t="shared" si="139"/>
        <v>26167.325244116604</v>
      </c>
      <c r="T733" s="2">
        <f t="shared" si="140"/>
        <v>0</v>
      </c>
      <c r="U733" s="2">
        <f>IF(O733="Reg", R733 * Inputs!$B$7, 0)</f>
        <v>0</v>
      </c>
      <c r="V733" s="2">
        <f>MAX(F733 + P733*Inputs!$B$15 - (Q733/Inputs!$B$16) - U733, 0)</f>
        <v>170</v>
      </c>
    </row>
    <row r="734" spans="1:22" x14ac:dyDescent="0.3">
      <c r="A734" s="1">
        <v>46053.5</v>
      </c>
      <c r="B734" s="2">
        <v>29.390681333096069</v>
      </c>
      <c r="C734" s="2">
        <v>9.3094760714483265</v>
      </c>
      <c r="D734" s="2">
        <f t="shared" si="132"/>
        <v>36.542245911757654</v>
      </c>
      <c r="E734" s="2">
        <f t="shared" si="133"/>
        <v>50.889051225770977</v>
      </c>
      <c r="F734" s="2">
        <f t="shared" si="141"/>
        <v>170</v>
      </c>
      <c r="G734" s="2">
        <f t="shared" si="142"/>
        <v>170</v>
      </c>
      <c r="H734" s="2">
        <f>MIN(Inputs!$B$2, (Inputs!$B$14 - F734)/Inputs!$B$15)</f>
        <v>170</v>
      </c>
      <c r="I734" s="2">
        <f>MAX(MIN(Inputs!$B$2, F734*Inputs!$B$16, Inputs!$B$14*Inputs!$B$4 - G734), 0)</f>
        <v>170</v>
      </c>
      <c r="J734" s="2">
        <f>MAX(MIN(Inputs!$B$2, F734*Inputs!$B$16, (Inputs!$B$14-F734)/Inputs!$B$15)*Inputs!$B$9, 0)</f>
        <v>136</v>
      </c>
      <c r="K734" s="2">
        <f>MAX(E734*Inputs!$B$5 - B734 - Inputs!$B$8, 0) * H734</f>
        <v>0</v>
      </c>
      <c r="L734" s="2">
        <f>IF(B734 &gt;= D734*Inputs!$B$10, MAX(B734 - E734/Inputs!$B$5 - Inputs!$B$8, 0) * I734, 0)</f>
        <v>0</v>
      </c>
      <c r="M734" s="2">
        <f t="shared" si="134"/>
        <v>1266.0887457169724</v>
      </c>
      <c r="N734" s="3" t="str">
        <f t="shared" si="135"/>
        <v>Reg</v>
      </c>
      <c r="O734" s="3" t="str">
        <f t="shared" si="143"/>
        <v>Discharge</v>
      </c>
      <c r="P734" s="2">
        <f t="shared" si="136"/>
        <v>0</v>
      </c>
      <c r="Q734" s="2">
        <f t="shared" si="137"/>
        <v>170</v>
      </c>
      <c r="R734" s="2">
        <f t="shared" si="138"/>
        <v>0</v>
      </c>
      <c r="S734" s="2">
        <f t="shared" si="139"/>
        <v>4996.4158266263321</v>
      </c>
      <c r="T734" s="2">
        <f t="shared" si="140"/>
        <v>0</v>
      </c>
      <c r="U734" s="2">
        <f>IF(O734="Reg", R734 * Inputs!$B$7, 0)</f>
        <v>0</v>
      </c>
      <c r="V734" s="2">
        <f>MAX(F734 + P734*Inputs!$B$15 - (Q734/Inputs!$B$16) - U734, 0)</f>
        <v>0</v>
      </c>
    </row>
    <row r="735" spans="1:22" x14ac:dyDescent="0.3">
      <c r="A735" s="1">
        <v>46053.541666666657</v>
      </c>
      <c r="B735" s="2">
        <v>44.662337681989449</v>
      </c>
      <c r="C735" s="2">
        <v>4.6320097659807278</v>
      </c>
      <c r="D735" s="2">
        <f t="shared" si="132"/>
        <v>36.542245911757654</v>
      </c>
      <c r="E735" s="2">
        <f t="shared" si="133"/>
        <v>58.682419628294383</v>
      </c>
      <c r="F735" s="2">
        <f t="shared" si="141"/>
        <v>0</v>
      </c>
      <c r="G735" s="2">
        <f t="shared" si="142"/>
        <v>340</v>
      </c>
      <c r="H735" s="2">
        <f>MIN(Inputs!$B$2, (Inputs!$B$14 - F735)/Inputs!$B$15)</f>
        <v>170</v>
      </c>
      <c r="I735" s="2">
        <f>MAX(MIN(Inputs!$B$2, F735*Inputs!$B$16, Inputs!$B$14*Inputs!$B$4 - G735), 0)</f>
        <v>0</v>
      </c>
      <c r="J735" s="2">
        <f>MAX(MIN(Inputs!$B$2, F735*Inputs!$B$16, (Inputs!$B$14-F735)/Inputs!$B$15)*Inputs!$B$9, 0)</f>
        <v>0</v>
      </c>
      <c r="K735" s="2">
        <f>MAX(E735*Inputs!$B$5 - B735 - Inputs!$B$8, 0) * H735</f>
        <v>0</v>
      </c>
      <c r="L735" s="2">
        <f>IF(B735 &gt;= D735*Inputs!$B$10, MAX(B735 - E735/Inputs!$B$5 - Inputs!$B$8, 0) * I735, 0)</f>
        <v>0</v>
      </c>
      <c r="M735" s="2">
        <f t="shared" si="134"/>
        <v>0</v>
      </c>
      <c r="N735" s="3" t="str">
        <f t="shared" si="135"/>
        <v>Idle</v>
      </c>
      <c r="O735" s="3" t="str">
        <f t="shared" si="143"/>
        <v>Idle</v>
      </c>
      <c r="P735" s="2">
        <f t="shared" si="136"/>
        <v>0</v>
      </c>
      <c r="Q735" s="2">
        <f t="shared" si="137"/>
        <v>0</v>
      </c>
      <c r="R735" s="2">
        <f t="shared" si="138"/>
        <v>0</v>
      </c>
      <c r="S735" s="2">
        <f t="shared" si="139"/>
        <v>0</v>
      </c>
      <c r="T735" s="2">
        <f t="shared" si="140"/>
        <v>0</v>
      </c>
      <c r="U735" s="2">
        <f>IF(O735="Reg", R735 * Inputs!$B$7, 0)</f>
        <v>0</v>
      </c>
      <c r="V735" s="2">
        <f>MAX(F735 + P735*Inputs!$B$15 - (Q735/Inputs!$B$16) - U735, 0)</f>
        <v>0</v>
      </c>
    </row>
    <row r="736" spans="1:22" x14ac:dyDescent="0.3">
      <c r="A736" s="1">
        <v>46053.583333333343</v>
      </c>
      <c r="B736" s="2">
        <v>42.564975339864162</v>
      </c>
      <c r="C736" s="2">
        <v>21.29404146543266</v>
      </c>
      <c r="D736" s="2">
        <f t="shared" si="132"/>
        <v>36.542245911757654</v>
      </c>
      <c r="E736" s="2">
        <f t="shared" si="133"/>
        <v>63.339312963209544</v>
      </c>
      <c r="F736" s="2">
        <f t="shared" si="141"/>
        <v>0</v>
      </c>
      <c r="G736" s="2">
        <f t="shared" si="142"/>
        <v>340</v>
      </c>
      <c r="H736" s="2">
        <f>MIN(Inputs!$B$2, (Inputs!$B$14 - F736)/Inputs!$B$15)</f>
        <v>170</v>
      </c>
      <c r="I736" s="2">
        <f>MAX(MIN(Inputs!$B$2, F736*Inputs!$B$16, Inputs!$B$14*Inputs!$B$4 - G736), 0)</f>
        <v>0</v>
      </c>
      <c r="J736" s="2">
        <f>MAX(MIN(Inputs!$B$2, F736*Inputs!$B$16, (Inputs!$B$14-F736)/Inputs!$B$15)*Inputs!$B$9, 0)</f>
        <v>0</v>
      </c>
      <c r="K736" s="2">
        <f>MAX(E736*Inputs!$B$5 - B736 - Inputs!$B$8, 0) * H736</f>
        <v>0</v>
      </c>
      <c r="L736" s="2">
        <f>IF(B736 &gt;= D736*Inputs!$B$10, MAX(B736 - E736/Inputs!$B$5 - Inputs!$B$8, 0) * I736, 0)</f>
        <v>0</v>
      </c>
      <c r="M736" s="2">
        <f t="shared" si="134"/>
        <v>0</v>
      </c>
      <c r="N736" s="3" t="str">
        <f t="shared" si="135"/>
        <v>Idle</v>
      </c>
      <c r="O736" s="3" t="str">
        <f t="shared" si="143"/>
        <v>Idle</v>
      </c>
      <c r="P736" s="2">
        <f t="shared" si="136"/>
        <v>0</v>
      </c>
      <c r="Q736" s="2">
        <f t="shared" si="137"/>
        <v>0</v>
      </c>
      <c r="R736" s="2">
        <f t="shared" si="138"/>
        <v>0</v>
      </c>
      <c r="S736" s="2">
        <f t="shared" si="139"/>
        <v>0</v>
      </c>
      <c r="T736" s="2">
        <f t="shared" si="140"/>
        <v>0</v>
      </c>
      <c r="U736" s="2">
        <f>IF(O736="Reg", R736 * Inputs!$B$7, 0)</f>
        <v>0</v>
      </c>
      <c r="V736" s="2">
        <f>MAX(F736 + P736*Inputs!$B$15 - (Q736/Inputs!$B$16) - U736, 0)</f>
        <v>0</v>
      </c>
    </row>
    <row r="737" spans="1:22" x14ac:dyDescent="0.3">
      <c r="A737" s="1">
        <v>46053.625</v>
      </c>
      <c r="B737" s="2">
        <v>51.887865976209127</v>
      </c>
      <c r="C737" s="2">
        <v>8.3646614516670983</v>
      </c>
      <c r="D737" s="2">
        <f t="shared" si="132"/>
        <v>36.542245911757654</v>
      </c>
      <c r="E737" s="2">
        <f t="shared" si="133"/>
        <v>67.267548989760968</v>
      </c>
      <c r="F737" s="2">
        <f t="shared" si="141"/>
        <v>0</v>
      </c>
      <c r="G737" s="2">
        <f t="shared" si="142"/>
        <v>340</v>
      </c>
      <c r="H737" s="2">
        <f>MIN(Inputs!$B$2, (Inputs!$B$14 - F737)/Inputs!$B$15)</f>
        <v>170</v>
      </c>
      <c r="I737" s="2">
        <f>MAX(MIN(Inputs!$B$2, F737*Inputs!$B$16, Inputs!$B$14*Inputs!$B$4 - G737), 0)</f>
        <v>0</v>
      </c>
      <c r="J737" s="2">
        <f>MAX(MIN(Inputs!$B$2, F737*Inputs!$B$16, (Inputs!$B$14-F737)/Inputs!$B$15)*Inputs!$B$9, 0)</f>
        <v>0</v>
      </c>
      <c r="K737" s="2">
        <f>MAX(E737*Inputs!$B$5 - B737 - Inputs!$B$8, 0) * H737</f>
        <v>0</v>
      </c>
      <c r="L737" s="2">
        <f>IF(B737 &gt;= D737*Inputs!$B$10, MAX(B737 - E737/Inputs!$B$5 - Inputs!$B$8, 0) * I737, 0)</f>
        <v>0</v>
      </c>
      <c r="M737" s="2">
        <f t="shared" si="134"/>
        <v>0</v>
      </c>
      <c r="N737" s="3" t="str">
        <f t="shared" si="135"/>
        <v>Idle</v>
      </c>
      <c r="O737" s="3" t="str">
        <f t="shared" si="143"/>
        <v>Idle</v>
      </c>
      <c r="P737" s="2">
        <f t="shared" si="136"/>
        <v>0</v>
      </c>
      <c r="Q737" s="2">
        <f t="shared" si="137"/>
        <v>0</v>
      </c>
      <c r="R737" s="2">
        <f t="shared" si="138"/>
        <v>0</v>
      </c>
      <c r="S737" s="2">
        <f t="shared" si="139"/>
        <v>0</v>
      </c>
      <c r="T737" s="2">
        <f t="shared" si="140"/>
        <v>0</v>
      </c>
      <c r="U737" s="2">
        <f>IF(O737="Reg", R737 * Inputs!$B$7, 0)</f>
        <v>0</v>
      </c>
      <c r="V737" s="2">
        <f>MAX(F737 + P737*Inputs!$B$15 - (Q737/Inputs!$B$16) - U737, 0)</f>
        <v>0</v>
      </c>
    </row>
    <row r="738" spans="1:22" x14ac:dyDescent="0.3">
      <c r="A738" s="1">
        <v>46053.666666666657</v>
      </c>
      <c r="B738" s="2">
        <v>67.540883008230978</v>
      </c>
      <c r="C738" s="2">
        <v>3.7724997538671912</v>
      </c>
      <c r="D738" s="2">
        <f t="shared" si="132"/>
        <v>36.542245911757654</v>
      </c>
      <c r="E738" s="2">
        <f t="shared" si="133"/>
        <v>68.293740549769353</v>
      </c>
      <c r="F738" s="2">
        <f t="shared" si="141"/>
        <v>0</v>
      </c>
      <c r="G738" s="2">
        <f t="shared" si="142"/>
        <v>340</v>
      </c>
      <c r="H738" s="2">
        <f>MIN(Inputs!$B$2, (Inputs!$B$14 - F738)/Inputs!$B$15)</f>
        <v>170</v>
      </c>
      <c r="I738" s="2">
        <f>MAX(MIN(Inputs!$B$2, F738*Inputs!$B$16, Inputs!$B$14*Inputs!$B$4 - G738), 0)</f>
        <v>0</v>
      </c>
      <c r="J738" s="2">
        <f>MAX(MIN(Inputs!$B$2, F738*Inputs!$B$16, (Inputs!$B$14-F738)/Inputs!$B$15)*Inputs!$B$9, 0)</f>
        <v>0</v>
      </c>
      <c r="K738" s="2">
        <f>MAX(E738*Inputs!$B$5 - B738 - Inputs!$B$8, 0) * H738</f>
        <v>0</v>
      </c>
      <c r="L738" s="2">
        <f>IF(B738 &gt;= D738*Inputs!$B$10, MAX(B738 - E738/Inputs!$B$5 - Inputs!$B$8, 0) * I738, 0)</f>
        <v>0</v>
      </c>
      <c r="M738" s="2">
        <f t="shared" si="134"/>
        <v>0</v>
      </c>
      <c r="N738" s="3" t="str">
        <f t="shared" si="135"/>
        <v>Idle</v>
      </c>
      <c r="O738" s="3" t="str">
        <f t="shared" si="143"/>
        <v>Idle</v>
      </c>
      <c r="P738" s="2">
        <f t="shared" si="136"/>
        <v>0</v>
      </c>
      <c r="Q738" s="2">
        <f t="shared" si="137"/>
        <v>0</v>
      </c>
      <c r="R738" s="2">
        <f t="shared" si="138"/>
        <v>0</v>
      </c>
      <c r="S738" s="2">
        <f t="shared" si="139"/>
        <v>0</v>
      </c>
      <c r="T738" s="2">
        <f t="shared" si="140"/>
        <v>0</v>
      </c>
      <c r="U738" s="2">
        <f>IF(O738="Reg", R738 * Inputs!$B$7, 0)</f>
        <v>0</v>
      </c>
      <c r="V738" s="2">
        <f>MAX(F738 + P738*Inputs!$B$15 - (Q738/Inputs!$B$16) - U738, 0)</f>
        <v>0</v>
      </c>
    </row>
    <row r="739" spans="1:22" x14ac:dyDescent="0.3">
      <c r="A739" s="1">
        <v>46053.708333333343</v>
      </c>
      <c r="B739" s="2">
        <v>69.287564015236129</v>
      </c>
      <c r="C739" s="2">
        <v>8.0015276699201987</v>
      </c>
      <c r="D739" s="2">
        <f t="shared" si="132"/>
        <v>36.542245911757654</v>
      </c>
      <c r="E739" s="2">
        <f t="shared" si="133"/>
        <v>65.932566287583967</v>
      </c>
      <c r="F739" s="2">
        <f t="shared" si="141"/>
        <v>0</v>
      </c>
      <c r="G739" s="2">
        <f t="shared" si="142"/>
        <v>340</v>
      </c>
      <c r="H739" s="2">
        <f>MIN(Inputs!$B$2, (Inputs!$B$14 - F739)/Inputs!$B$15)</f>
        <v>170</v>
      </c>
      <c r="I739" s="2">
        <f>MAX(MIN(Inputs!$B$2, F739*Inputs!$B$16, Inputs!$B$14*Inputs!$B$4 - G739), 0)</f>
        <v>0</v>
      </c>
      <c r="J739" s="2">
        <f>MAX(MIN(Inputs!$B$2, F739*Inputs!$B$16, (Inputs!$B$14-F739)/Inputs!$B$15)*Inputs!$B$9, 0)</f>
        <v>0</v>
      </c>
      <c r="K739" s="2">
        <f>MAX(E739*Inputs!$B$5 - B739 - Inputs!$B$8, 0) * H739</f>
        <v>0</v>
      </c>
      <c r="L739" s="2">
        <f>IF(B739 &gt;= D739*Inputs!$B$10, MAX(B739 - E739/Inputs!$B$5 - Inputs!$B$8, 0) * I739, 0)</f>
        <v>0</v>
      </c>
      <c r="M739" s="2">
        <f t="shared" si="134"/>
        <v>0</v>
      </c>
      <c r="N739" s="3" t="str">
        <f t="shared" si="135"/>
        <v>Idle</v>
      </c>
      <c r="O739" s="3" t="str">
        <f t="shared" si="143"/>
        <v>Idle</v>
      </c>
      <c r="P739" s="2">
        <f t="shared" si="136"/>
        <v>0</v>
      </c>
      <c r="Q739" s="2">
        <f t="shared" si="137"/>
        <v>0</v>
      </c>
      <c r="R739" s="2">
        <f t="shared" si="138"/>
        <v>0</v>
      </c>
      <c r="S739" s="2">
        <f t="shared" si="139"/>
        <v>0</v>
      </c>
      <c r="T739" s="2">
        <f t="shared" si="140"/>
        <v>0</v>
      </c>
      <c r="U739" s="2">
        <f>IF(O739="Reg", R739 * Inputs!$B$7, 0)</f>
        <v>0</v>
      </c>
      <c r="V739" s="2">
        <f>MAX(F739 + P739*Inputs!$B$15 - (Q739/Inputs!$B$16) - U739, 0)</f>
        <v>0</v>
      </c>
    </row>
    <row r="740" spans="1:22" x14ac:dyDescent="0.3">
      <c r="A740" s="1">
        <v>46053.75</v>
      </c>
      <c r="B740" s="2">
        <v>76.150891748236447</v>
      </c>
      <c r="C740" s="2">
        <v>13.86857463070629</v>
      </c>
      <c r="D740" s="2">
        <f t="shared" si="132"/>
        <v>36.542245911757654</v>
      </c>
      <c r="E740" s="2">
        <f t="shared" si="133"/>
        <v>61.171016063321453</v>
      </c>
      <c r="F740" s="2">
        <f t="shared" si="141"/>
        <v>0</v>
      </c>
      <c r="G740" s="2">
        <f t="shared" si="142"/>
        <v>340</v>
      </c>
      <c r="H740" s="2">
        <f>MIN(Inputs!$B$2, (Inputs!$B$14 - F740)/Inputs!$B$15)</f>
        <v>170</v>
      </c>
      <c r="I740" s="2">
        <f>MAX(MIN(Inputs!$B$2, F740*Inputs!$B$16, Inputs!$B$14*Inputs!$B$4 - G740), 0)</f>
        <v>0</v>
      </c>
      <c r="J740" s="2">
        <f>MAX(MIN(Inputs!$B$2, F740*Inputs!$B$16, (Inputs!$B$14-F740)/Inputs!$B$15)*Inputs!$B$9, 0)</f>
        <v>0</v>
      </c>
      <c r="K740" s="2">
        <f>MAX(E740*Inputs!$B$5 - B740 - Inputs!$B$8, 0) * H740</f>
        <v>0</v>
      </c>
      <c r="L740" s="2">
        <f>IF(B740 &gt;= D740*Inputs!$B$10, MAX(B740 - E740/Inputs!$B$5 - Inputs!$B$8, 0) * I740, 0)</f>
        <v>0</v>
      </c>
      <c r="M740" s="2">
        <f t="shared" si="134"/>
        <v>0</v>
      </c>
      <c r="N740" s="3" t="str">
        <f t="shared" si="135"/>
        <v>Idle</v>
      </c>
      <c r="O740" s="3" t="str">
        <f t="shared" si="143"/>
        <v>Idle</v>
      </c>
      <c r="P740" s="2">
        <f t="shared" si="136"/>
        <v>0</v>
      </c>
      <c r="Q740" s="2">
        <f t="shared" si="137"/>
        <v>0</v>
      </c>
      <c r="R740" s="2">
        <f t="shared" si="138"/>
        <v>0</v>
      </c>
      <c r="S740" s="2">
        <f t="shared" si="139"/>
        <v>0</v>
      </c>
      <c r="T740" s="2">
        <f t="shared" si="140"/>
        <v>0</v>
      </c>
      <c r="U740" s="2">
        <f>IF(O740="Reg", R740 * Inputs!$B$7, 0)</f>
        <v>0</v>
      </c>
      <c r="V740" s="2">
        <f>MAX(F740 + P740*Inputs!$B$15 - (Q740/Inputs!$B$16) - U740, 0)</f>
        <v>0</v>
      </c>
    </row>
    <row r="741" spans="1:22" x14ac:dyDescent="0.3">
      <c r="A741" s="1">
        <v>46053.791666666657</v>
      </c>
      <c r="B741" s="2">
        <v>72.603697691480406</v>
      </c>
      <c r="C741" s="2">
        <v>10.38881067677997</v>
      </c>
      <c r="D741" s="2">
        <f t="shared" si="132"/>
        <v>36.542245911757654</v>
      </c>
      <c r="E741" s="2">
        <f t="shared" si="133"/>
        <v>53.639166071231621</v>
      </c>
      <c r="F741" s="2">
        <f t="shared" si="141"/>
        <v>0</v>
      </c>
      <c r="G741" s="2">
        <f t="shared" si="142"/>
        <v>340</v>
      </c>
      <c r="H741" s="2">
        <f>MIN(Inputs!$B$2, (Inputs!$B$14 - F741)/Inputs!$B$15)</f>
        <v>170</v>
      </c>
      <c r="I741" s="2">
        <f>MAX(MIN(Inputs!$B$2, F741*Inputs!$B$16, Inputs!$B$14*Inputs!$B$4 - G741), 0)</f>
        <v>0</v>
      </c>
      <c r="J741" s="2">
        <f>MAX(MIN(Inputs!$B$2, F741*Inputs!$B$16, (Inputs!$B$14-F741)/Inputs!$B$15)*Inputs!$B$9, 0)</f>
        <v>0</v>
      </c>
      <c r="K741" s="2">
        <f>MAX(E741*Inputs!$B$5 - B741 - Inputs!$B$8, 0) * H741</f>
        <v>0</v>
      </c>
      <c r="L741" s="2">
        <f>IF(B741 &gt;= D741*Inputs!$B$10, MAX(B741 - E741/Inputs!$B$5 - Inputs!$B$8, 0) * I741, 0)</f>
        <v>0</v>
      </c>
      <c r="M741" s="2">
        <f t="shared" si="134"/>
        <v>0</v>
      </c>
      <c r="N741" s="3" t="str">
        <f t="shared" si="135"/>
        <v>Idle</v>
      </c>
      <c r="O741" s="3" t="str">
        <f t="shared" si="143"/>
        <v>Idle</v>
      </c>
      <c r="P741" s="2">
        <f t="shared" si="136"/>
        <v>0</v>
      </c>
      <c r="Q741" s="2">
        <f t="shared" si="137"/>
        <v>0</v>
      </c>
      <c r="R741" s="2">
        <f t="shared" si="138"/>
        <v>0</v>
      </c>
      <c r="S741" s="2">
        <f t="shared" si="139"/>
        <v>0</v>
      </c>
      <c r="T741" s="2">
        <f t="shared" si="140"/>
        <v>0</v>
      </c>
      <c r="U741" s="2">
        <f>IF(O741="Reg", R741 * Inputs!$B$7, 0)</f>
        <v>0</v>
      </c>
      <c r="V741" s="2">
        <f>MAX(F741 + P741*Inputs!$B$15 - (Q741/Inputs!$B$16) - U741, 0)</f>
        <v>0</v>
      </c>
    </row>
    <row r="742" spans="1:22" x14ac:dyDescent="0.3">
      <c r="A742" s="1">
        <v>46053.833333333343</v>
      </c>
      <c r="B742" s="2">
        <v>66.134391499172708</v>
      </c>
      <c r="C742" s="2">
        <v>17.905585798459079</v>
      </c>
      <c r="D742" s="2">
        <f t="shared" si="132"/>
        <v>36.542245911757654</v>
      </c>
      <c r="E742" s="2">
        <f t="shared" si="133"/>
        <v>45.716497849357637</v>
      </c>
      <c r="F742" s="2">
        <f t="shared" si="141"/>
        <v>0</v>
      </c>
      <c r="G742" s="2">
        <f t="shared" si="142"/>
        <v>340</v>
      </c>
      <c r="H742" s="2">
        <f>MIN(Inputs!$B$2, (Inputs!$B$14 - F742)/Inputs!$B$15)</f>
        <v>170</v>
      </c>
      <c r="I742" s="2">
        <f>MAX(MIN(Inputs!$B$2, F742*Inputs!$B$16, Inputs!$B$14*Inputs!$B$4 - G742), 0)</f>
        <v>0</v>
      </c>
      <c r="J742" s="2">
        <f>MAX(MIN(Inputs!$B$2, F742*Inputs!$B$16, (Inputs!$B$14-F742)/Inputs!$B$15)*Inputs!$B$9, 0)</f>
        <v>0</v>
      </c>
      <c r="K742" s="2">
        <f>MAX(E742*Inputs!$B$5 - B742 - Inputs!$B$8, 0) * H742</f>
        <v>0</v>
      </c>
      <c r="L742" s="2">
        <f>IF(B742 &gt;= D742*Inputs!$B$10, MAX(B742 - E742/Inputs!$B$5 - Inputs!$B$8, 0) * I742, 0)</f>
        <v>0</v>
      </c>
      <c r="M742" s="2">
        <f t="shared" si="134"/>
        <v>0</v>
      </c>
      <c r="N742" s="3" t="str">
        <f t="shared" si="135"/>
        <v>Idle</v>
      </c>
      <c r="O742" s="3" t="str">
        <f t="shared" si="143"/>
        <v>Idle</v>
      </c>
      <c r="P742" s="2">
        <f t="shared" si="136"/>
        <v>0</v>
      </c>
      <c r="Q742" s="2">
        <f t="shared" si="137"/>
        <v>0</v>
      </c>
      <c r="R742" s="2">
        <f t="shared" si="138"/>
        <v>0</v>
      </c>
      <c r="S742" s="2">
        <f t="shared" si="139"/>
        <v>0</v>
      </c>
      <c r="T742" s="2">
        <f t="shared" si="140"/>
        <v>0</v>
      </c>
      <c r="U742" s="2">
        <f>IF(O742="Reg", R742 * Inputs!$B$7, 0)</f>
        <v>0</v>
      </c>
      <c r="V742" s="2">
        <f>MAX(F742 + P742*Inputs!$B$15 - (Q742/Inputs!$B$16) - U742, 0)</f>
        <v>0</v>
      </c>
    </row>
    <row r="743" spans="1:22" x14ac:dyDescent="0.3">
      <c r="A743" s="1">
        <v>46053.875</v>
      </c>
      <c r="B743" s="2">
        <v>58.045015336259453</v>
      </c>
      <c r="C743" s="2">
        <v>9.6041890046179024</v>
      </c>
      <c r="D743" s="2">
        <f t="shared" si="132"/>
        <v>36.542245911757654</v>
      </c>
      <c r="E743" s="2">
        <f t="shared" si="133"/>
        <v>36.071812704808373</v>
      </c>
      <c r="F743" s="2">
        <f t="shared" si="141"/>
        <v>0</v>
      </c>
      <c r="G743" s="2">
        <f t="shared" si="142"/>
        <v>340</v>
      </c>
      <c r="H743" s="2">
        <f>MIN(Inputs!$B$2, (Inputs!$B$14 - F743)/Inputs!$B$15)</f>
        <v>170</v>
      </c>
      <c r="I743" s="2">
        <f>MAX(MIN(Inputs!$B$2, F743*Inputs!$B$16, Inputs!$B$14*Inputs!$B$4 - G743), 0)</f>
        <v>0</v>
      </c>
      <c r="J743" s="2">
        <f>MAX(MIN(Inputs!$B$2, F743*Inputs!$B$16, (Inputs!$B$14-F743)/Inputs!$B$15)*Inputs!$B$9, 0)</f>
        <v>0</v>
      </c>
      <c r="K743" s="2">
        <f>MAX(E743*Inputs!$B$5 - B743 - Inputs!$B$8, 0) * H743</f>
        <v>0</v>
      </c>
      <c r="L743" s="2">
        <f>IF(B743 &gt;= D743*Inputs!$B$10, MAX(B743 - E743/Inputs!$B$5 - Inputs!$B$8, 0) * I743, 0)</f>
        <v>0</v>
      </c>
      <c r="M743" s="2">
        <f t="shared" si="134"/>
        <v>0</v>
      </c>
      <c r="N743" s="3" t="str">
        <f t="shared" si="135"/>
        <v>Idle</v>
      </c>
      <c r="O743" s="3" t="str">
        <f t="shared" si="143"/>
        <v>Idle</v>
      </c>
      <c r="P743" s="2">
        <f t="shared" si="136"/>
        <v>0</v>
      </c>
      <c r="Q743" s="2">
        <f t="shared" si="137"/>
        <v>0</v>
      </c>
      <c r="R743" s="2">
        <f t="shared" si="138"/>
        <v>0</v>
      </c>
      <c r="S743" s="2">
        <f t="shared" si="139"/>
        <v>0</v>
      </c>
      <c r="T743" s="2">
        <f t="shared" si="140"/>
        <v>0</v>
      </c>
      <c r="U743" s="2">
        <f>IF(O743="Reg", R743 * Inputs!$B$7, 0)</f>
        <v>0</v>
      </c>
      <c r="V743" s="2">
        <f>MAX(F743 + P743*Inputs!$B$15 - (Q743/Inputs!$B$16) - U743, 0)</f>
        <v>0</v>
      </c>
    </row>
    <row r="744" spans="1:22" x14ac:dyDescent="0.3">
      <c r="A744" s="1">
        <v>46053.916666666657</v>
      </c>
      <c r="B744" s="2">
        <v>53.373837435118688</v>
      </c>
      <c r="C744" s="2">
        <v>3.5630204214655921</v>
      </c>
      <c r="D744" s="2">
        <f t="shared" si="132"/>
        <v>36.542245911757654</v>
      </c>
      <c r="E744" s="2">
        <f t="shared" si="133"/>
        <v>26.397643482098459</v>
      </c>
      <c r="F744" s="2">
        <f t="shared" si="141"/>
        <v>0</v>
      </c>
      <c r="G744" s="2">
        <f t="shared" si="142"/>
        <v>340</v>
      </c>
      <c r="H744" s="2">
        <f>MIN(Inputs!$B$2, (Inputs!$B$14 - F744)/Inputs!$B$15)</f>
        <v>170</v>
      </c>
      <c r="I744" s="2">
        <f>MAX(MIN(Inputs!$B$2, F744*Inputs!$B$16, Inputs!$B$14*Inputs!$B$4 - G744), 0)</f>
        <v>0</v>
      </c>
      <c r="J744" s="2">
        <f>MAX(MIN(Inputs!$B$2, F744*Inputs!$B$16, (Inputs!$B$14-F744)/Inputs!$B$15)*Inputs!$B$9, 0)</f>
        <v>0</v>
      </c>
      <c r="K744" s="2">
        <f>MAX(E744*Inputs!$B$5 - B744 - Inputs!$B$8, 0) * H744</f>
        <v>0</v>
      </c>
      <c r="L744" s="2">
        <f>IF(B744 &gt;= D744*Inputs!$B$10, MAX(B744 - E744/Inputs!$B$5 - Inputs!$B$8, 0) * I744, 0)</f>
        <v>0</v>
      </c>
      <c r="M744" s="2">
        <f t="shared" si="134"/>
        <v>0</v>
      </c>
      <c r="N744" s="3" t="str">
        <f t="shared" si="135"/>
        <v>Idle</v>
      </c>
      <c r="O744" s="3" t="str">
        <f t="shared" si="143"/>
        <v>Idle</v>
      </c>
      <c r="P744" s="2">
        <f t="shared" si="136"/>
        <v>0</v>
      </c>
      <c r="Q744" s="2">
        <f t="shared" si="137"/>
        <v>0</v>
      </c>
      <c r="R744" s="2">
        <f t="shared" si="138"/>
        <v>0</v>
      </c>
      <c r="S744" s="2">
        <f t="shared" si="139"/>
        <v>0</v>
      </c>
      <c r="T744" s="2">
        <f t="shared" si="140"/>
        <v>0</v>
      </c>
      <c r="U744" s="2">
        <f>IF(O744="Reg", R744 * Inputs!$B$7, 0)</f>
        <v>0</v>
      </c>
      <c r="V744" s="2">
        <f>MAX(F744 + P744*Inputs!$B$15 - (Q744/Inputs!$B$16) - U744, 0)</f>
        <v>0</v>
      </c>
    </row>
    <row r="745" spans="1:22" x14ac:dyDescent="0.3">
      <c r="A745" s="1">
        <v>46053.958333333343</v>
      </c>
      <c r="B745" s="2">
        <v>40.718262669661073</v>
      </c>
      <c r="C745" s="2">
        <v>16.90380171400065</v>
      </c>
      <c r="D745" s="2">
        <f t="shared" si="132"/>
        <v>36.542245911757654</v>
      </c>
      <c r="E745" s="2">
        <f t="shared" si="133"/>
        <v>17.502003909578683</v>
      </c>
      <c r="F745" s="2">
        <f t="shared" si="141"/>
        <v>0</v>
      </c>
      <c r="G745" s="2">
        <f t="shared" si="142"/>
        <v>340</v>
      </c>
      <c r="H745" s="2">
        <f>MIN(Inputs!$B$2, (Inputs!$B$14 - F745)/Inputs!$B$15)</f>
        <v>170</v>
      </c>
      <c r="I745" s="2">
        <f>MAX(MIN(Inputs!$B$2, F745*Inputs!$B$16, Inputs!$B$14*Inputs!$B$4 - G745), 0)</f>
        <v>0</v>
      </c>
      <c r="J745" s="2">
        <f>MAX(MIN(Inputs!$B$2, F745*Inputs!$B$16, (Inputs!$B$14-F745)/Inputs!$B$15)*Inputs!$B$9, 0)</f>
        <v>0</v>
      </c>
      <c r="K745" s="2">
        <f>MAX(E745*Inputs!$B$5 - B745 - Inputs!$B$8, 0) * H745</f>
        <v>0</v>
      </c>
      <c r="L745" s="2">
        <f>IF(B745 &gt;= D745*Inputs!$B$10, MAX(B745 - E745/Inputs!$B$5 - Inputs!$B$8, 0) * I745, 0)</f>
        <v>0</v>
      </c>
      <c r="M745" s="2">
        <f t="shared" si="134"/>
        <v>0</v>
      </c>
      <c r="N745" s="3" t="str">
        <f t="shared" si="135"/>
        <v>Idle</v>
      </c>
      <c r="O745" s="3" t="str">
        <f t="shared" si="143"/>
        <v>Idle</v>
      </c>
      <c r="P745" s="2">
        <f t="shared" si="136"/>
        <v>0</v>
      </c>
      <c r="Q745" s="2">
        <f t="shared" si="137"/>
        <v>0</v>
      </c>
      <c r="R745" s="2">
        <f t="shared" si="138"/>
        <v>0</v>
      </c>
      <c r="S745" s="2">
        <f t="shared" si="139"/>
        <v>0</v>
      </c>
      <c r="T745" s="2">
        <f t="shared" si="140"/>
        <v>0</v>
      </c>
      <c r="U745" s="2">
        <f>IF(O745="Reg", R745 * Inputs!$B$7, 0)</f>
        <v>0</v>
      </c>
      <c r="V745" s="2">
        <f>MAX(F745 + P745*Inputs!$B$15 - (Q745/Inputs!$B$16) - U745, 0)</f>
        <v>0</v>
      </c>
    </row>
    <row r="746" spans="1:22" x14ac:dyDescent="0.3">
      <c r="A746" s="1">
        <v>46054</v>
      </c>
      <c r="B746" s="2">
        <v>30.959791795697409</v>
      </c>
      <c r="C746" s="2">
        <v>2.351924106991178</v>
      </c>
      <c r="D746" s="2">
        <f t="shared" si="132"/>
        <v>38.001072822183964</v>
      </c>
      <c r="E746" s="2">
        <f t="shared" si="133"/>
        <v>10.715626797968502</v>
      </c>
      <c r="F746" s="2">
        <f t="shared" si="141"/>
        <v>0</v>
      </c>
      <c r="G746" s="2">
        <f t="shared" si="142"/>
        <v>0</v>
      </c>
      <c r="H746" s="2">
        <f>MIN(Inputs!$B$2, (Inputs!$B$14 - F746)/Inputs!$B$15)</f>
        <v>170</v>
      </c>
      <c r="I746" s="2">
        <f>MAX(MIN(Inputs!$B$2, F746*Inputs!$B$16, Inputs!$B$14*Inputs!$B$4 - G746), 0)</f>
        <v>0</v>
      </c>
      <c r="J746" s="2">
        <f>MAX(MIN(Inputs!$B$2, F746*Inputs!$B$16, (Inputs!$B$14-F746)/Inputs!$B$15)*Inputs!$B$9, 0)</f>
        <v>0</v>
      </c>
      <c r="K746" s="2">
        <f>MAX(E746*Inputs!$B$5 - B746 - Inputs!$B$8, 0) * H746</f>
        <v>0</v>
      </c>
      <c r="L746" s="2">
        <f>IF(B746 &gt;= D746*Inputs!$B$10, MAX(B746 - E746/Inputs!$B$5 - Inputs!$B$8, 0) * I746, 0)</f>
        <v>0</v>
      </c>
      <c r="M746" s="2">
        <f t="shared" si="134"/>
        <v>0</v>
      </c>
      <c r="N746" s="3" t="str">
        <f t="shared" si="135"/>
        <v>Idle</v>
      </c>
      <c r="O746" s="3" t="str">
        <f t="shared" si="143"/>
        <v>Idle</v>
      </c>
      <c r="P746" s="2">
        <f t="shared" si="136"/>
        <v>0</v>
      </c>
      <c r="Q746" s="2">
        <f t="shared" si="137"/>
        <v>0</v>
      </c>
      <c r="R746" s="2">
        <f t="shared" si="138"/>
        <v>0</v>
      </c>
      <c r="S746" s="2">
        <f t="shared" si="139"/>
        <v>0</v>
      </c>
      <c r="T746" s="2">
        <f t="shared" si="140"/>
        <v>0</v>
      </c>
      <c r="U746" s="2">
        <f>IF(O746="Reg", R746 * Inputs!$B$7, 0)</f>
        <v>0</v>
      </c>
      <c r="V746" s="2">
        <f>MAX(F746 + P746*Inputs!$B$15 - (Q746/Inputs!$B$16) - U746, 0)</f>
        <v>0</v>
      </c>
    </row>
    <row r="747" spans="1:22" x14ac:dyDescent="0.3">
      <c r="A747" s="1">
        <v>46054.041666666657</v>
      </c>
      <c r="B747" s="2">
        <v>25.06768836023647</v>
      </c>
      <c r="C747" s="2">
        <v>5.9465103965339328</v>
      </c>
      <c r="D747" s="2">
        <f t="shared" si="132"/>
        <v>38.001072822183964</v>
      </c>
      <c r="E747" s="2">
        <f t="shared" si="133"/>
        <v>5.555661498685601</v>
      </c>
      <c r="F747" s="2">
        <f t="shared" si="141"/>
        <v>0</v>
      </c>
      <c r="G747" s="2">
        <f t="shared" si="142"/>
        <v>0</v>
      </c>
      <c r="H747" s="2">
        <f>MIN(Inputs!$B$2, (Inputs!$B$14 - F747)/Inputs!$B$15)</f>
        <v>170</v>
      </c>
      <c r="I747" s="2">
        <f>MAX(MIN(Inputs!$B$2, F747*Inputs!$B$16, Inputs!$B$14*Inputs!$B$4 - G747), 0)</f>
        <v>0</v>
      </c>
      <c r="J747" s="2">
        <f>MAX(MIN(Inputs!$B$2, F747*Inputs!$B$16, (Inputs!$B$14-F747)/Inputs!$B$15)*Inputs!$B$9, 0)</f>
        <v>0</v>
      </c>
      <c r="K747" s="2">
        <f>MAX(E747*Inputs!$B$5 - B747 - Inputs!$B$8, 0) * H747</f>
        <v>0</v>
      </c>
      <c r="L747" s="2">
        <f>IF(B747 &gt;= D747*Inputs!$B$10, MAX(B747 - E747/Inputs!$B$5 - Inputs!$B$8, 0) * I747, 0)</f>
        <v>0</v>
      </c>
      <c r="M747" s="2">
        <f t="shared" si="134"/>
        <v>0</v>
      </c>
      <c r="N747" s="3" t="str">
        <f t="shared" si="135"/>
        <v>Idle</v>
      </c>
      <c r="O747" s="3" t="str">
        <f t="shared" si="143"/>
        <v>Idle</v>
      </c>
      <c r="P747" s="2">
        <f t="shared" si="136"/>
        <v>0</v>
      </c>
      <c r="Q747" s="2">
        <f t="shared" si="137"/>
        <v>0</v>
      </c>
      <c r="R747" s="2">
        <f t="shared" si="138"/>
        <v>0</v>
      </c>
      <c r="S747" s="2">
        <f t="shared" si="139"/>
        <v>0</v>
      </c>
      <c r="T747" s="2">
        <f t="shared" si="140"/>
        <v>0</v>
      </c>
      <c r="U747" s="2">
        <f>IF(O747="Reg", R747 * Inputs!$B$7, 0)</f>
        <v>0</v>
      </c>
      <c r="V747" s="2">
        <f>MAX(F747 + P747*Inputs!$B$15 - (Q747/Inputs!$B$16) - U747, 0)</f>
        <v>0</v>
      </c>
    </row>
    <row r="748" spans="1:22" x14ac:dyDescent="0.3">
      <c r="A748" s="1">
        <v>46054.083333333343</v>
      </c>
      <c r="B748" s="2">
        <v>8.266280631877132</v>
      </c>
      <c r="C748" s="2">
        <v>5.3794524107233066</v>
      </c>
      <c r="D748" s="2">
        <f t="shared" si="132"/>
        <v>38.001072822183964</v>
      </c>
      <c r="E748" s="2">
        <f t="shared" si="133"/>
        <v>1.3777134386461887</v>
      </c>
      <c r="F748" s="2">
        <f t="shared" si="141"/>
        <v>0</v>
      </c>
      <c r="G748" s="2">
        <f t="shared" si="142"/>
        <v>0</v>
      </c>
      <c r="H748" s="2">
        <f>MIN(Inputs!$B$2, (Inputs!$B$14 - F748)/Inputs!$B$15)</f>
        <v>170</v>
      </c>
      <c r="I748" s="2">
        <f>MAX(MIN(Inputs!$B$2, F748*Inputs!$B$16, Inputs!$B$14*Inputs!$B$4 - G748), 0)</f>
        <v>0</v>
      </c>
      <c r="J748" s="2">
        <f>MAX(MIN(Inputs!$B$2, F748*Inputs!$B$16, (Inputs!$B$14-F748)/Inputs!$B$15)*Inputs!$B$9, 0)</f>
        <v>0</v>
      </c>
      <c r="K748" s="2">
        <f>MAX(E748*Inputs!$B$5 - B748 - Inputs!$B$8, 0) * H748</f>
        <v>0</v>
      </c>
      <c r="L748" s="2">
        <f>IF(B748 &gt;= D748*Inputs!$B$10, MAX(B748 - E748/Inputs!$B$5 - Inputs!$B$8, 0) * I748, 0)</f>
        <v>0</v>
      </c>
      <c r="M748" s="2">
        <f t="shared" si="134"/>
        <v>0</v>
      </c>
      <c r="N748" s="3" t="str">
        <f t="shared" si="135"/>
        <v>Idle</v>
      </c>
      <c r="O748" s="3" t="str">
        <f t="shared" si="143"/>
        <v>Idle</v>
      </c>
      <c r="P748" s="2">
        <f t="shared" si="136"/>
        <v>0</v>
      </c>
      <c r="Q748" s="2">
        <f t="shared" si="137"/>
        <v>0</v>
      </c>
      <c r="R748" s="2">
        <f t="shared" si="138"/>
        <v>0</v>
      </c>
      <c r="S748" s="2">
        <f t="shared" si="139"/>
        <v>0</v>
      </c>
      <c r="T748" s="2">
        <f t="shared" si="140"/>
        <v>0</v>
      </c>
      <c r="U748" s="2">
        <f>IF(O748="Reg", R748 * Inputs!$B$7, 0)</f>
        <v>0</v>
      </c>
      <c r="V748" s="2">
        <f>MAX(F748 + P748*Inputs!$B$15 - (Q748/Inputs!$B$16) - U748, 0)</f>
        <v>0</v>
      </c>
    </row>
    <row r="749" spans="1:22" x14ac:dyDescent="0.3">
      <c r="A749" s="1">
        <v>46054.125</v>
      </c>
      <c r="B749" s="2">
        <v>0</v>
      </c>
      <c r="C749" s="2">
        <v>17.856468365764091</v>
      </c>
      <c r="D749" s="2">
        <f t="shared" si="132"/>
        <v>38.001072822183964</v>
      </c>
      <c r="E749" s="2">
        <f t="shared" si="133"/>
        <v>0</v>
      </c>
      <c r="F749" s="2">
        <f t="shared" si="141"/>
        <v>0</v>
      </c>
      <c r="G749" s="2">
        <f t="shared" si="142"/>
        <v>0</v>
      </c>
      <c r="H749" s="2">
        <f>MIN(Inputs!$B$2, (Inputs!$B$14 - F749)/Inputs!$B$15)</f>
        <v>170</v>
      </c>
      <c r="I749" s="2">
        <f>MAX(MIN(Inputs!$B$2, F749*Inputs!$B$16, Inputs!$B$14*Inputs!$B$4 - G749), 0)</f>
        <v>0</v>
      </c>
      <c r="J749" s="2">
        <f>MAX(MIN(Inputs!$B$2, F749*Inputs!$B$16, (Inputs!$B$14-F749)/Inputs!$B$15)*Inputs!$B$9, 0)</f>
        <v>0</v>
      </c>
      <c r="K749" s="2">
        <f>MAX(E749*Inputs!$B$5 - B749 - Inputs!$B$8, 0) * H749</f>
        <v>0</v>
      </c>
      <c r="L749" s="2">
        <f>IF(B749 &gt;= D749*Inputs!$B$10, MAX(B749 - E749/Inputs!$B$5 - Inputs!$B$8, 0) * I749, 0)</f>
        <v>0</v>
      </c>
      <c r="M749" s="2">
        <f t="shared" si="134"/>
        <v>0</v>
      </c>
      <c r="N749" s="3" t="str">
        <f t="shared" si="135"/>
        <v>Idle</v>
      </c>
      <c r="O749" s="3" t="str">
        <f t="shared" si="143"/>
        <v>Idle</v>
      </c>
      <c r="P749" s="2">
        <f t="shared" si="136"/>
        <v>0</v>
      </c>
      <c r="Q749" s="2">
        <f t="shared" si="137"/>
        <v>0</v>
      </c>
      <c r="R749" s="2">
        <f t="shared" si="138"/>
        <v>0</v>
      </c>
      <c r="S749" s="2">
        <f t="shared" si="139"/>
        <v>0</v>
      </c>
      <c r="T749" s="2">
        <f t="shared" si="140"/>
        <v>0</v>
      </c>
      <c r="U749" s="2">
        <f>IF(O749="Reg", R749 * Inputs!$B$7, 0)</f>
        <v>0</v>
      </c>
      <c r="V749" s="2">
        <f>MAX(F749 + P749*Inputs!$B$15 - (Q749/Inputs!$B$16) - U749, 0)</f>
        <v>0</v>
      </c>
    </row>
    <row r="750" spans="1:22" x14ac:dyDescent="0.3">
      <c r="A750" s="1">
        <v>46054.166666666657</v>
      </c>
      <c r="B750" s="2">
        <v>0</v>
      </c>
      <c r="C750" s="2">
        <v>7.1378599896333661</v>
      </c>
      <c r="D750" s="2">
        <f t="shared" si="132"/>
        <v>38.001072822183964</v>
      </c>
      <c r="E750" s="2">
        <f t="shared" si="133"/>
        <v>0.72466446519682759</v>
      </c>
      <c r="F750" s="2">
        <f t="shared" si="141"/>
        <v>0</v>
      </c>
      <c r="G750" s="2">
        <f t="shared" si="142"/>
        <v>0</v>
      </c>
      <c r="H750" s="2">
        <f>MIN(Inputs!$B$2, (Inputs!$B$14 - F750)/Inputs!$B$15)</f>
        <v>170</v>
      </c>
      <c r="I750" s="2">
        <f>MAX(MIN(Inputs!$B$2, F750*Inputs!$B$16, Inputs!$B$14*Inputs!$B$4 - G750), 0)</f>
        <v>0</v>
      </c>
      <c r="J750" s="2">
        <f>MAX(MIN(Inputs!$B$2, F750*Inputs!$B$16, (Inputs!$B$14-F750)/Inputs!$B$15)*Inputs!$B$9, 0)</f>
        <v>0</v>
      </c>
      <c r="K750" s="2">
        <f>MAX(E750*Inputs!$B$5 - B750 - Inputs!$B$8, 0) * H750</f>
        <v>0</v>
      </c>
      <c r="L750" s="2">
        <f>IF(B750 &gt;= D750*Inputs!$B$10, MAX(B750 - E750/Inputs!$B$5 - Inputs!$B$8, 0) * I750, 0)</f>
        <v>0</v>
      </c>
      <c r="M750" s="2">
        <f t="shared" si="134"/>
        <v>0</v>
      </c>
      <c r="N750" s="3" t="str">
        <f t="shared" si="135"/>
        <v>Idle</v>
      </c>
      <c r="O750" s="3" t="str">
        <f t="shared" si="143"/>
        <v>Idle</v>
      </c>
      <c r="P750" s="2">
        <f t="shared" si="136"/>
        <v>0</v>
      </c>
      <c r="Q750" s="2">
        <f t="shared" si="137"/>
        <v>0</v>
      </c>
      <c r="R750" s="2">
        <f t="shared" si="138"/>
        <v>0</v>
      </c>
      <c r="S750" s="2">
        <f t="shared" si="139"/>
        <v>0</v>
      </c>
      <c r="T750" s="2">
        <f t="shared" si="140"/>
        <v>0</v>
      </c>
      <c r="U750" s="2">
        <f>IF(O750="Reg", R750 * Inputs!$B$7, 0)</f>
        <v>0</v>
      </c>
      <c r="V750" s="2">
        <f>MAX(F750 + P750*Inputs!$B$15 - (Q750/Inputs!$B$16) - U750, 0)</f>
        <v>0</v>
      </c>
    </row>
    <row r="751" spans="1:22" x14ac:dyDescent="0.3">
      <c r="A751" s="1">
        <v>46054.208333333343</v>
      </c>
      <c r="B751" s="2">
        <v>0</v>
      </c>
      <c r="C751" s="2">
        <v>12.84303416008434</v>
      </c>
      <c r="D751" s="2">
        <f t="shared" si="132"/>
        <v>38.001072822183964</v>
      </c>
      <c r="E751" s="2">
        <f t="shared" si="133"/>
        <v>0.9062331246310581</v>
      </c>
      <c r="F751" s="2">
        <f t="shared" si="141"/>
        <v>0</v>
      </c>
      <c r="G751" s="2">
        <f t="shared" si="142"/>
        <v>0</v>
      </c>
      <c r="H751" s="2">
        <f>MIN(Inputs!$B$2, (Inputs!$B$14 - F751)/Inputs!$B$15)</f>
        <v>170</v>
      </c>
      <c r="I751" s="2">
        <f>MAX(MIN(Inputs!$B$2, F751*Inputs!$B$16, Inputs!$B$14*Inputs!$B$4 - G751), 0)</f>
        <v>0</v>
      </c>
      <c r="J751" s="2">
        <f>MAX(MIN(Inputs!$B$2, F751*Inputs!$B$16, (Inputs!$B$14-F751)/Inputs!$B$15)*Inputs!$B$9, 0)</f>
        <v>0</v>
      </c>
      <c r="K751" s="2">
        <f>MAX(E751*Inputs!$B$5 - B751 - Inputs!$B$8, 0) * H751</f>
        <v>0</v>
      </c>
      <c r="L751" s="2">
        <f>IF(B751 &gt;= D751*Inputs!$B$10, MAX(B751 - E751/Inputs!$B$5 - Inputs!$B$8, 0) * I751, 0)</f>
        <v>0</v>
      </c>
      <c r="M751" s="2">
        <f t="shared" si="134"/>
        <v>0</v>
      </c>
      <c r="N751" s="3" t="str">
        <f t="shared" si="135"/>
        <v>Idle</v>
      </c>
      <c r="O751" s="3" t="str">
        <f t="shared" si="143"/>
        <v>Idle</v>
      </c>
      <c r="P751" s="2">
        <f t="shared" si="136"/>
        <v>0</v>
      </c>
      <c r="Q751" s="2">
        <f t="shared" si="137"/>
        <v>0</v>
      </c>
      <c r="R751" s="2">
        <f t="shared" si="138"/>
        <v>0</v>
      </c>
      <c r="S751" s="2">
        <f t="shared" si="139"/>
        <v>0</v>
      </c>
      <c r="T751" s="2">
        <f t="shared" si="140"/>
        <v>0</v>
      </c>
      <c r="U751" s="2">
        <f>IF(O751="Reg", R751 * Inputs!$B$7, 0)</f>
        <v>0</v>
      </c>
      <c r="V751" s="2">
        <f>MAX(F751 + P751*Inputs!$B$15 - (Q751/Inputs!$B$16) - U751, 0)</f>
        <v>0</v>
      </c>
    </row>
    <row r="752" spans="1:22" x14ac:dyDescent="0.3">
      <c r="A752" s="1">
        <v>46054.25</v>
      </c>
      <c r="B752" s="2">
        <v>0</v>
      </c>
      <c r="C752" s="2">
        <v>3.5609508240539061</v>
      </c>
      <c r="D752" s="2">
        <f t="shared" si="132"/>
        <v>38.001072822183964</v>
      </c>
      <c r="E752" s="2">
        <f t="shared" si="133"/>
        <v>2.4214599165160582</v>
      </c>
      <c r="F752" s="2">
        <f t="shared" si="141"/>
        <v>0</v>
      </c>
      <c r="G752" s="2">
        <f t="shared" si="142"/>
        <v>0</v>
      </c>
      <c r="H752" s="2">
        <f>MIN(Inputs!$B$2, (Inputs!$B$14 - F752)/Inputs!$B$15)</f>
        <v>170</v>
      </c>
      <c r="I752" s="2">
        <f>MAX(MIN(Inputs!$B$2, F752*Inputs!$B$16, Inputs!$B$14*Inputs!$B$4 - G752), 0)</f>
        <v>0</v>
      </c>
      <c r="J752" s="2">
        <f>MAX(MIN(Inputs!$B$2, F752*Inputs!$B$16, (Inputs!$B$14-F752)/Inputs!$B$15)*Inputs!$B$9, 0)</f>
        <v>0</v>
      </c>
      <c r="K752" s="2">
        <f>MAX(E752*Inputs!$B$5 - B752 - Inputs!$B$8, 0) * H752</f>
        <v>0</v>
      </c>
      <c r="L752" s="2">
        <f>IF(B752 &gt;= D752*Inputs!$B$10, MAX(B752 - E752/Inputs!$B$5 - Inputs!$B$8, 0) * I752, 0)</f>
        <v>0</v>
      </c>
      <c r="M752" s="2">
        <f t="shared" si="134"/>
        <v>0</v>
      </c>
      <c r="N752" s="3" t="str">
        <f t="shared" si="135"/>
        <v>Idle</v>
      </c>
      <c r="O752" s="3" t="str">
        <f t="shared" si="143"/>
        <v>Idle</v>
      </c>
      <c r="P752" s="2">
        <f t="shared" si="136"/>
        <v>0</v>
      </c>
      <c r="Q752" s="2">
        <f t="shared" si="137"/>
        <v>0</v>
      </c>
      <c r="R752" s="2">
        <f t="shared" si="138"/>
        <v>0</v>
      </c>
      <c r="S752" s="2">
        <f t="shared" si="139"/>
        <v>0</v>
      </c>
      <c r="T752" s="2">
        <f t="shared" si="140"/>
        <v>0</v>
      </c>
      <c r="U752" s="2">
        <f>IF(O752="Reg", R752 * Inputs!$B$7, 0)</f>
        <v>0</v>
      </c>
      <c r="V752" s="2">
        <f>MAX(F752 + P752*Inputs!$B$15 - (Q752/Inputs!$B$16) - U752, 0)</f>
        <v>0</v>
      </c>
    </row>
    <row r="753" spans="1:22" x14ac:dyDescent="0.3">
      <c r="A753" s="1">
        <v>46054.291666666657</v>
      </c>
      <c r="B753" s="2">
        <v>0</v>
      </c>
      <c r="C753" s="2">
        <v>18.51158499825809</v>
      </c>
      <c r="D753" s="2">
        <f t="shared" si="132"/>
        <v>38.001072822183964</v>
      </c>
      <c r="E753" s="2">
        <f t="shared" si="133"/>
        <v>6.9436753308540275</v>
      </c>
      <c r="F753" s="2">
        <f t="shared" si="141"/>
        <v>0</v>
      </c>
      <c r="G753" s="2">
        <f t="shared" si="142"/>
        <v>0</v>
      </c>
      <c r="H753" s="2">
        <f>MIN(Inputs!$B$2, (Inputs!$B$14 - F753)/Inputs!$B$15)</f>
        <v>170</v>
      </c>
      <c r="I753" s="2">
        <f>MAX(MIN(Inputs!$B$2, F753*Inputs!$B$16, Inputs!$B$14*Inputs!$B$4 - G753), 0)</f>
        <v>0</v>
      </c>
      <c r="J753" s="2">
        <f>MAX(MIN(Inputs!$B$2, F753*Inputs!$B$16, (Inputs!$B$14-F753)/Inputs!$B$15)*Inputs!$B$9, 0)</f>
        <v>0</v>
      </c>
      <c r="K753" s="2">
        <f>MAX(E753*Inputs!$B$5 - B753 - Inputs!$B$8, 0) * H753</f>
        <v>0</v>
      </c>
      <c r="L753" s="2">
        <f>IF(B753 &gt;= D753*Inputs!$B$10, MAX(B753 - E753/Inputs!$B$5 - Inputs!$B$8, 0) * I753, 0)</f>
        <v>0</v>
      </c>
      <c r="M753" s="2">
        <f t="shared" si="134"/>
        <v>0</v>
      </c>
      <c r="N753" s="3" t="str">
        <f t="shared" si="135"/>
        <v>Idle</v>
      </c>
      <c r="O753" s="3" t="str">
        <f t="shared" si="143"/>
        <v>Idle</v>
      </c>
      <c r="P753" s="2">
        <f t="shared" si="136"/>
        <v>0</v>
      </c>
      <c r="Q753" s="2">
        <f t="shared" si="137"/>
        <v>0</v>
      </c>
      <c r="R753" s="2">
        <f t="shared" si="138"/>
        <v>0</v>
      </c>
      <c r="S753" s="2">
        <f t="shared" si="139"/>
        <v>0</v>
      </c>
      <c r="T753" s="2">
        <f t="shared" si="140"/>
        <v>0</v>
      </c>
      <c r="U753" s="2">
        <f>IF(O753="Reg", R753 * Inputs!$B$7, 0)</f>
        <v>0</v>
      </c>
      <c r="V753" s="2">
        <f>MAX(F753 + P753*Inputs!$B$15 - (Q753/Inputs!$B$16) - U753, 0)</f>
        <v>0</v>
      </c>
    </row>
    <row r="754" spans="1:22" x14ac:dyDescent="0.3">
      <c r="A754" s="1">
        <v>46054.333333333343</v>
      </c>
      <c r="B754" s="2">
        <v>0</v>
      </c>
      <c r="C754" s="2">
        <v>5.7465578278998146</v>
      </c>
      <c r="D754" s="2">
        <f t="shared" si="132"/>
        <v>38.001072822183964</v>
      </c>
      <c r="E754" s="2">
        <f t="shared" si="133"/>
        <v>12.091715563401214</v>
      </c>
      <c r="F754" s="2">
        <f t="shared" si="141"/>
        <v>0</v>
      </c>
      <c r="G754" s="2">
        <f t="shared" si="142"/>
        <v>0</v>
      </c>
      <c r="H754" s="2">
        <f>MIN(Inputs!$B$2, (Inputs!$B$14 - F754)/Inputs!$B$15)</f>
        <v>170</v>
      </c>
      <c r="I754" s="2">
        <f>MAX(MIN(Inputs!$B$2, F754*Inputs!$B$16, Inputs!$B$14*Inputs!$B$4 - G754), 0)</f>
        <v>0</v>
      </c>
      <c r="J754" s="2">
        <f>MAX(MIN(Inputs!$B$2, F754*Inputs!$B$16, (Inputs!$B$14-F754)/Inputs!$B$15)*Inputs!$B$9, 0)</f>
        <v>0</v>
      </c>
      <c r="K754" s="2">
        <f>MAX(E754*Inputs!$B$5 - B754 - Inputs!$B$8, 0) * H754</f>
        <v>0</v>
      </c>
      <c r="L754" s="2">
        <f>IF(B754 &gt;= D754*Inputs!$B$10, MAX(B754 - E754/Inputs!$B$5 - Inputs!$B$8, 0) * I754, 0)</f>
        <v>0</v>
      </c>
      <c r="M754" s="2">
        <f t="shared" si="134"/>
        <v>0</v>
      </c>
      <c r="N754" s="3" t="str">
        <f t="shared" si="135"/>
        <v>Idle</v>
      </c>
      <c r="O754" s="3" t="str">
        <f t="shared" si="143"/>
        <v>Idle</v>
      </c>
      <c r="P754" s="2">
        <f t="shared" si="136"/>
        <v>0</v>
      </c>
      <c r="Q754" s="2">
        <f t="shared" si="137"/>
        <v>0</v>
      </c>
      <c r="R754" s="2">
        <f t="shared" si="138"/>
        <v>0</v>
      </c>
      <c r="S754" s="2">
        <f t="shared" si="139"/>
        <v>0</v>
      </c>
      <c r="T754" s="2">
        <f t="shared" si="140"/>
        <v>0</v>
      </c>
      <c r="U754" s="2">
        <f>IF(O754="Reg", R754 * Inputs!$B$7, 0)</f>
        <v>0</v>
      </c>
      <c r="V754" s="2">
        <f>MAX(F754 + P754*Inputs!$B$15 - (Q754/Inputs!$B$16) - U754, 0)</f>
        <v>0</v>
      </c>
    </row>
    <row r="755" spans="1:22" x14ac:dyDescent="0.3">
      <c r="A755" s="1">
        <v>46054.375</v>
      </c>
      <c r="B755" s="2">
        <v>4.3479867911809658</v>
      </c>
      <c r="C755" s="2">
        <v>8.2119916389786933</v>
      </c>
      <c r="D755" s="2">
        <f t="shared" si="132"/>
        <v>38.001072822183964</v>
      </c>
      <c r="E755" s="2">
        <f t="shared" si="133"/>
        <v>19.228350915511431</v>
      </c>
      <c r="F755" s="2">
        <f t="shared" si="141"/>
        <v>0</v>
      </c>
      <c r="G755" s="2">
        <f t="shared" si="142"/>
        <v>0</v>
      </c>
      <c r="H755" s="2">
        <f>MIN(Inputs!$B$2, (Inputs!$B$14 - F755)/Inputs!$B$15)</f>
        <v>170</v>
      </c>
      <c r="I755" s="2">
        <f>MAX(MIN(Inputs!$B$2, F755*Inputs!$B$16, Inputs!$B$14*Inputs!$B$4 - G755), 0)</f>
        <v>0</v>
      </c>
      <c r="J755" s="2">
        <f>MAX(MIN(Inputs!$B$2, F755*Inputs!$B$16, (Inputs!$B$14-F755)/Inputs!$B$15)*Inputs!$B$9, 0)</f>
        <v>0</v>
      </c>
      <c r="K755" s="2">
        <f>MAX(E755*Inputs!$B$5 - B755 - Inputs!$B$8, 0) * H755</f>
        <v>0</v>
      </c>
      <c r="L755" s="2">
        <f>IF(B755 &gt;= D755*Inputs!$B$10, MAX(B755 - E755/Inputs!$B$5 - Inputs!$B$8, 0) * I755, 0)</f>
        <v>0</v>
      </c>
      <c r="M755" s="2">
        <f t="shared" si="134"/>
        <v>0</v>
      </c>
      <c r="N755" s="3" t="str">
        <f t="shared" si="135"/>
        <v>Idle</v>
      </c>
      <c r="O755" s="3" t="str">
        <f t="shared" si="143"/>
        <v>Idle</v>
      </c>
      <c r="P755" s="2">
        <f t="shared" si="136"/>
        <v>0</v>
      </c>
      <c r="Q755" s="2">
        <f t="shared" si="137"/>
        <v>0</v>
      </c>
      <c r="R755" s="2">
        <f t="shared" si="138"/>
        <v>0</v>
      </c>
      <c r="S755" s="2">
        <f t="shared" si="139"/>
        <v>0</v>
      </c>
      <c r="T755" s="2">
        <f t="shared" si="140"/>
        <v>0</v>
      </c>
      <c r="U755" s="2">
        <f>IF(O755="Reg", R755 * Inputs!$B$7, 0)</f>
        <v>0</v>
      </c>
      <c r="V755" s="2">
        <f>MAX(F755 + P755*Inputs!$B$15 - (Q755/Inputs!$B$16) - U755, 0)</f>
        <v>0</v>
      </c>
    </row>
    <row r="756" spans="1:22" x14ac:dyDescent="0.3">
      <c r="A756" s="1">
        <v>46054.416666666657</v>
      </c>
      <c r="B756" s="2">
        <v>1.089411956605383</v>
      </c>
      <c r="C756" s="2">
        <v>63.323314782892531</v>
      </c>
      <c r="D756" s="2">
        <f t="shared" si="132"/>
        <v>38.001072822183964</v>
      </c>
      <c r="E756" s="2">
        <f t="shared" si="133"/>
        <v>29.324162939172442</v>
      </c>
      <c r="F756" s="2">
        <f t="shared" si="141"/>
        <v>0</v>
      </c>
      <c r="G756" s="2">
        <f t="shared" si="142"/>
        <v>0</v>
      </c>
      <c r="H756" s="2">
        <f>MIN(Inputs!$B$2, (Inputs!$B$14 - F756)/Inputs!$B$15)</f>
        <v>170</v>
      </c>
      <c r="I756" s="2">
        <f>MAX(MIN(Inputs!$B$2, F756*Inputs!$B$16, Inputs!$B$14*Inputs!$B$4 - G756), 0)</f>
        <v>0</v>
      </c>
      <c r="J756" s="2">
        <f>MAX(MIN(Inputs!$B$2, F756*Inputs!$B$16, (Inputs!$B$14-F756)/Inputs!$B$15)*Inputs!$B$9, 0)</f>
        <v>0</v>
      </c>
      <c r="K756" s="2">
        <f>MAX(E756*Inputs!$B$5 - B756 - Inputs!$B$8, 0) * H756</f>
        <v>801.69474307728274</v>
      </c>
      <c r="L756" s="2">
        <f>IF(B756 &gt;= D756*Inputs!$B$10, MAX(B756 - E756/Inputs!$B$5 - Inputs!$B$8, 0) * I756, 0)</f>
        <v>0</v>
      </c>
      <c r="M756" s="2">
        <f t="shared" si="134"/>
        <v>0</v>
      </c>
      <c r="N756" s="3" t="str">
        <f t="shared" si="135"/>
        <v>Charge</v>
      </c>
      <c r="O756" s="3" t="str">
        <f t="shared" si="143"/>
        <v>Charge</v>
      </c>
      <c r="P756" s="2">
        <f t="shared" si="136"/>
        <v>170</v>
      </c>
      <c r="Q756" s="2">
        <f t="shared" si="137"/>
        <v>0</v>
      </c>
      <c r="R756" s="2">
        <f t="shared" si="138"/>
        <v>0</v>
      </c>
      <c r="S756" s="2">
        <f t="shared" si="139"/>
        <v>-185.2000326229151</v>
      </c>
      <c r="T756" s="2">
        <f t="shared" si="140"/>
        <v>0</v>
      </c>
      <c r="U756" s="2">
        <f>IF(O756="Reg", R756 * Inputs!$B$7, 0)</f>
        <v>0</v>
      </c>
      <c r="V756" s="2">
        <f>MAX(F756 + P756*Inputs!$B$15 - (Q756/Inputs!$B$16) - U756, 0)</f>
        <v>170</v>
      </c>
    </row>
    <row r="757" spans="1:22" x14ac:dyDescent="0.3">
      <c r="A757" s="1">
        <v>46054.458333333343</v>
      </c>
      <c r="B757" s="2">
        <v>9.0913607513100008</v>
      </c>
      <c r="C757" s="2">
        <v>3.622546042321332</v>
      </c>
      <c r="D757" s="2">
        <f t="shared" si="132"/>
        <v>38.001072822183964</v>
      </c>
      <c r="E757" s="2">
        <f t="shared" si="133"/>
        <v>40.378231002872106</v>
      </c>
      <c r="F757" s="2">
        <f t="shared" si="141"/>
        <v>170</v>
      </c>
      <c r="G757" s="2">
        <f t="shared" si="142"/>
        <v>0</v>
      </c>
      <c r="H757" s="2">
        <f>MIN(Inputs!$B$2, (Inputs!$B$14 - F757)/Inputs!$B$15)</f>
        <v>170</v>
      </c>
      <c r="I757" s="2">
        <f>MAX(MIN(Inputs!$B$2, F757*Inputs!$B$16, Inputs!$B$14*Inputs!$B$4 - G757), 0)</f>
        <v>170</v>
      </c>
      <c r="J757" s="2">
        <f>MAX(MIN(Inputs!$B$2, F757*Inputs!$B$16, (Inputs!$B$14-F757)/Inputs!$B$15)*Inputs!$B$9, 0)</f>
        <v>136</v>
      </c>
      <c r="K757" s="2">
        <f>MAX(E757*Inputs!$B$5 - B757 - Inputs!$B$8, 0) * H757</f>
        <v>1095.052030306967</v>
      </c>
      <c r="L757" s="2">
        <f>IF(B757 &gt;= D757*Inputs!$B$10, MAX(B757 - E757/Inputs!$B$5 - Inputs!$B$8, 0) * I757, 0)</f>
        <v>0</v>
      </c>
      <c r="M757" s="2">
        <f t="shared" si="134"/>
        <v>492.66626175570116</v>
      </c>
      <c r="N757" s="3" t="str">
        <f t="shared" si="135"/>
        <v>Charge</v>
      </c>
      <c r="O757" s="3" t="str">
        <f t="shared" si="143"/>
        <v>Charge</v>
      </c>
      <c r="P757" s="2">
        <f t="shared" si="136"/>
        <v>170</v>
      </c>
      <c r="Q757" s="2">
        <f t="shared" si="137"/>
        <v>0</v>
      </c>
      <c r="R757" s="2">
        <f t="shared" si="138"/>
        <v>0</v>
      </c>
      <c r="S757" s="2">
        <f t="shared" si="139"/>
        <v>-1545.5313277227001</v>
      </c>
      <c r="T757" s="2">
        <f t="shared" si="140"/>
        <v>0</v>
      </c>
      <c r="U757" s="2">
        <f>IF(O757="Reg", R757 * Inputs!$B$7, 0)</f>
        <v>0</v>
      </c>
      <c r="V757" s="2">
        <f>MAX(F757 + P757*Inputs!$B$15 - (Q757/Inputs!$B$16) - U757, 0)</f>
        <v>340</v>
      </c>
    </row>
    <row r="758" spans="1:22" x14ac:dyDescent="0.3">
      <c r="A758" s="1">
        <v>46054.5</v>
      </c>
      <c r="B758" s="2">
        <v>27.13329248602782</v>
      </c>
      <c r="C758" s="2">
        <v>16.88863665112931</v>
      </c>
      <c r="D758" s="2">
        <f t="shared" si="132"/>
        <v>38.001072822183964</v>
      </c>
      <c r="E758" s="2">
        <f t="shared" si="133"/>
        <v>48.722887848376338</v>
      </c>
      <c r="F758" s="2">
        <f t="shared" si="141"/>
        <v>340</v>
      </c>
      <c r="G758" s="2">
        <f t="shared" si="142"/>
        <v>0</v>
      </c>
      <c r="H758" s="2">
        <f>MIN(Inputs!$B$2, (Inputs!$B$14 - F758)/Inputs!$B$15)</f>
        <v>0</v>
      </c>
      <c r="I758" s="2">
        <f>MAX(MIN(Inputs!$B$2, F758*Inputs!$B$16, Inputs!$B$14*Inputs!$B$4 - G758), 0)</f>
        <v>170</v>
      </c>
      <c r="J758" s="2">
        <f>MAX(MIN(Inputs!$B$2, F758*Inputs!$B$16, (Inputs!$B$14-F758)/Inputs!$B$15)*Inputs!$B$9, 0)</f>
        <v>0</v>
      </c>
      <c r="K758" s="2">
        <f>MAX(E758*Inputs!$B$5 - B758 - Inputs!$B$8, 0) * H758</f>
        <v>0</v>
      </c>
      <c r="L758" s="2">
        <f>IF(B758 &gt;= D758*Inputs!$B$10, MAX(B758 - E758/Inputs!$B$5 - Inputs!$B$8, 0) * I758, 0)</f>
        <v>0</v>
      </c>
      <c r="M758" s="2">
        <f t="shared" si="134"/>
        <v>0</v>
      </c>
      <c r="N758" s="3" t="str">
        <f t="shared" si="135"/>
        <v>Idle</v>
      </c>
      <c r="O758" s="3" t="str">
        <f t="shared" si="143"/>
        <v>Idle</v>
      </c>
      <c r="P758" s="2">
        <f t="shared" si="136"/>
        <v>0</v>
      </c>
      <c r="Q758" s="2">
        <f t="shared" si="137"/>
        <v>0</v>
      </c>
      <c r="R758" s="2">
        <f t="shared" si="138"/>
        <v>0</v>
      </c>
      <c r="S758" s="2">
        <f t="shared" si="139"/>
        <v>0</v>
      </c>
      <c r="T758" s="2">
        <f t="shared" si="140"/>
        <v>0</v>
      </c>
      <c r="U758" s="2">
        <f>IF(O758="Reg", R758 * Inputs!$B$7, 0)</f>
        <v>0</v>
      </c>
      <c r="V758" s="2">
        <f>MAX(F758 + P758*Inputs!$B$15 - (Q758/Inputs!$B$16) - U758, 0)</f>
        <v>340</v>
      </c>
    </row>
    <row r="759" spans="1:22" x14ac:dyDescent="0.3">
      <c r="A759" s="1">
        <v>46054.541666666657</v>
      </c>
      <c r="B759" s="2">
        <v>30.88824139528311</v>
      </c>
      <c r="C759" s="2">
        <v>8.7310898536929216</v>
      </c>
      <c r="D759" s="2">
        <f t="shared" si="132"/>
        <v>38.001072822183964</v>
      </c>
      <c r="E759" s="2">
        <f t="shared" si="133"/>
        <v>55.951226664254186</v>
      </c>
      <c r="F759" s="2">
        <f t="shared" si="141"/>
        <v>340</v>
      </c>
      <c r="G759" s="2">
        <f t="shared" si="142"/>
        <v>0</v>
      </c>
      <c r="H759" s="2">
        <f>MIN(Inputs!$B$2, (Inputs!$B$14 - F759)/Inputs!$B$15)</f>
        <v>0</v>
      </c>
      <c r="I759" s="2">
        <f>MAX(MIN(Inputs!$B$2, F759*Inputs!$B$16, Inputs!$B$14*Inputs!$B$4 - G759), 0)</f>
        <v>170</v>
      </c>
      <c r="J759" s="2">
        <f>MAX(MIN(Inputs!$B$2, F759*Inputs!$B$16, (Inputs!$B$14-F759)/Inputs!$B$15)*Inputs!$B$9, 0)</f>
        <v>0</v>
      </c>
      <c r="K759" s="2">
        <f>MAX(E759*Inputs!$B$5 - B759 - Inputs!$B$8, 0) * H759</f>
        <v>0</v>
      </c>
      <c r="L759" s="2">
        <f>IF(B759 &gt;= D759*Inputs!$B$10, MAX(B759 - E759/Inputs!$B$5 - Inputs!$B$8, 0) * I759, 0)</f>
        <v>0</v>
      </c>
      <c r="M759" s="2">
        <f t="shared" si="134"/>
        <v>0</v>
      </c>
      <c r="N759" s="3" t="str">
        <f t="shared" si="135"/>
        <v>Idle</v>
      </c>
      <c r="O759" s="3" t="str">
        <f t="shared" si="143"/>
        <v>Idle</v>
      </c>
      <c r="P759" s="2">
        <f t="shared" si="136"/>
        <v>0</v>
      </c>
      <c r="Q759" s="2">
        <f t="shared" si="137"/>
        <v>0</v>
      </c>
      <c r="R759" s="2">
        <f t="shared" si="138"/>
        <v>0</v>
      </c>
      <c r="S759" s="2">
        <f t="shared" si="139"/>
        <v>0</v>
      </c>
      <c r="T759" s="2">
        <f t="shared" si="140"/>
        <v>0</v>
      </c>
      <c r="U759" s="2">
        <f>IF(O759="Reg", R759 * Inputs!$B$7, 0)</f>
        <v>0</v>
      </c>
      <c r="V759" s="2">
        <f>MAX(F759 + P759*Inputs!$B$15 - (Q759/Inputs!$B$16) - U759, 0)</f>
        <v>340</v>
      </c>
    </row>
    <row r="760" spans="1:22" x14ac:dyDescent="0.3">
      <c r="A760" s="1">
        <v>46054.583333333343</v>
      </c>
      <c r="B760" s="2">
        <v>42.819812112661317</v>
      </c>
      <c r="C760" s="2">
        <v>2.3154211397638309</v>
      </c>
      <c r="D760" s="2">
        <f t="shared" si="132"/>
        <v>38.001072822183964</v>
      </c>
      <c r="E760" s="2">
        <f t="shared" si="133"/>
        <v>95.64048655262819</v>
      </c>
      <c r="F760" s="2">
        <f t="shared" si="141"/>
        <v>340</v>
      </c>
      <c r="G760" s="2">
        <f t="shared" si="142"/>
        <v>0</v>
      </c>
      <c r="H760" s="2">
        <f>MIN(Inputs!$B$2, (Inputs!$B$14 - F760)/Inputs!$B$15)</f>
        <v>0</v>
      </c>
      <c r="I760" s="2">
        <f>MAX(MIN(Inputs!$B$2, F760*Inputs!$B$16, Inputs!$B$14*Inputs!$B$4 - G760), 0)</f>
        <v>170</v>
      </c>
      <c r="J760" s="2">
        <f>MAX(MIN(Inputs!$B$2, F760*Inputs!$B$16, (Inputs!$B$14-F760)/Inputs!$B$15)*Inputs!$B$9, 0)</f>
        <v>0</v>
      </c>
      <c r="K760" s="2">
        <f>MAX(E760*Inputs!$B$5 - B760 - Inputs!$B$8, 0) * H760</f>
        <v>0</v>
      </c>
      <c r="L760" s="2">
        <f>IF(B760 &gt;= D760*Inputs!$B$10, MAX(B760 - E760/Inputs!$B$5 - Inputs!$B$8, 0) * I760, 0)</f>
        <v>0</v>
      </c>
      <c r="M760" s="2">
        <f t="shared" si="134"/>
        <v>0</v>
      </c>
      <c r="N760" s="3" t="str">
        <f t="shared" si="135"/>
        <v>Idle</v>
      </c>
      <c r="O760" s="3" t="str">
        <f t="shared" si="143"/>
        <v>Idle</v>
      </c>
      <c r="P760" s="2">
        <f t="shared" si="136"/>
        <v>0</v>
      </c>
      <c r="Q760" s="2">
        <f t="shared" si="137"/>
        <v>0</v>
      </c>
      <c r="R760" s="2">
        <f t="shared" si="138"/>
        <v>0</v>
      </c>
      <c r="S760" s="2">
        <f t="shared" si="139"/>
        <v>0</v>
      </c>
      <c r="T760" s="2">
        <f t="shared" si="140"/>
        <v>0</v>
      </c>
      <c r="U760" s="2">
        <f>IF(O760="Reg", R760 * Inputs!$B$7, 0)</f>
        <v>0</v>
      </c>
      <c r="V760" s="2">
        <f>MAX(F760 + P760*Inputs!$B$15 - (Q760/Inputs!$B$16) - U760, 0)</f>
        <v>340</v>
      </c>
    </row>
    <row r="761" spans="1:22" x14ac:dyDescent="0.3">
      <c r="A761" s="1">
        <v>46054.625</v>
      </c>
      <c r="B761" s="2">
        <v>64.92285893314704</v>
      </c>
      <c r="C761" s="2">
        <v>3.7489399634896281</v>
      </c>
      <c r="D761" s="2">
        <f t="shared" si="132"/>
        <v>38.001072822183964</v>
      </c>
      <c r="E761" s="2">
        <f t="shared" si="133"/>
        <v>99.424646085570672</v>
      </c>
      <c r="F761" s="2">
        <f t="shared" si="141"/>
        <v>340</v>
      </c>
      <c r="G761" s="2">
        <f t="shared" si="142"/>
        <v>0</v>
      </c>
      <c r="H761" s="2">
        <f>MIN(Inputs!$B$2, (Inputs!$B$14 - F761)/Inputs!$B$15)</f>
        <v>0</v>
      </c>
      <c r="I761" s="2">
        <f>MAX(MIN(Inputs!$B$2, F761*Inputs!$B$16, Inputs!$B$14*Inputs!$B$4 - G761), 0)</f>
        <v>170</v>
      </c>
      <c r="J761" s="2">
        <f>MAX(MIN(Inputs!$B$2, F761*Inputs!$B$16, (Inputs!$B$14-F761)/Inputs!$B$15)*Inputs!$B$9, 0)</f>
        <v>0</v>
      </c>
      <c r="K761" s="2">
        <f>MAX(E761*Inputs!$B$5 - B761 - Inputs!$B$8, 0) * H761</f>
        <v>0</v>
      </c>
      <c r="L761" s="2">
        <f>IF(B761 &gt;= D761*Inputs!$B$10, MAX(B761 - E761/Inputs!$B$5 - Inputs!$B$8, 0) * I761, 0)</f>
        <v>0</v>
      </c>
      <c r="M761" s="2">
        <f t="shared" si="134"/>
        <v>0</v>
      </c>
      <c r="N761" s="3" t="str">
        <f t="shared" si="135"/>
        <v>Idle</v>
      </c>
      <c r="O761" s="3" t="str">
        <f t="shared" si="143"/>
        <v>Idle</v>
      </c>
      <c r="P761" s="2">
        <f t="shared" si="136"/>
        <v>0</v>
      </c>
      <c r="Q761" s="2">
        <f t="shared" si="137"/>
        <v>0</v>
      </c>
      <c r="R761" s="2">
        <f t="shared" si="138"/>
        <v>0</v>
      </c>
      <c r="S761" s="2">
        <f t="shared" si="139"/>
        <v>0</v>
      </c>
      <c r="T761" s="2">
        <f t="shared" si="140"/>
        <v>0</v>
      </c>
      <c r="U761" s="2">
        <f>IF(O761="Reg", R761 * Inputs!$B$7, 0)</f>
        <v>0</v>
      </c>
      <c r="V761" s="2">
        <f>MAX(F761 + P761*Inputs!$B$15 - (Q761/Inputs!$B$16) - U761, 0)</f>
        <v>340</v>
      </c>
    </row>
    <row r="762" spans="1:22" x14ac:dyDescent="0.3">
      <c r="A762" s="1">
        <v>46054.666666666657</v>
      </c>
      <c r="B762" s="2">
        <v>67.413820338803376</v>
      </c>
      <c r="C762" s="2">
        <v>12.50277339584342</v>
      </c>
      <c r="D762" s="2">
        <f t="shared" si="132"/>
        <v>38.001072822183964</v>
      </c>
      <c r="E762" s="2">
        <f t="shared" si="133"/>
        <v>97.210279153763778</v>
      </c>
      <c r="F762" s="2">
        <f t="shared" si="141"/>
        <v>340</v>
      </c>
      <c r="G762" s="2">
        <f t="shared" si="142"/>
        <v>0</v>
      </c>
      <c r="H762" s="2">
        <f>MIN(Inputs!$B$2, (Inputs!$B$14 - F762)/Inputs!$B$15)</f>
        <v>0</v>
      </c>
      <c r="I762" s="2">
        <f>MAX(MIN(Inputs!$B$2, F762*Inputs!$B$16, Inputs!$B$14*Inputs!$B$4 - G762), 0)</f>
        <v>170</v>
      </c>
      <c r="J762" s="2">
        <f>MAX(MIN(Inputs!$B$2, F762*Inputs!$B$16, (Inputs!$B$14-F762)/Inputs!$B$15)*Inputs!$B$9, 0)</f>
        <v>0</v>
      </c>
      <c r="K762" s="2">
        <f>MAX(E762*Inputs!$B$5 - B762 - Inputs!$B$8, 0) * H762</f>
        <v>0</v>
      </c>
      <c r="L762" s="2">
        <f>IF(B762 &gt;= D762*Inputs!$B$10, MAX(B762 - E762/Inputs!$B$5 - Inputs!$B$8, 0) * I762, 0)</f>
        <v>0</v>
      </c>
      <c r="M762" s="2">
        <f t="shared" si="134"/>
        <v>0</v>
      </c>
      <c r="N762" s="3" t="str">
        <f t="shared" si="135"/>
        <v>Idle</v>
      </c>
      <c r="O762" s="3" t="str">
        <f t="shared" si="143"/>
        <v>Idle</v>
      </c>
      <c r="P762" s="2">
        <f t="shared" si="136"/>
        <v>0</v>
      </c>
      <c r="Q762" s="2">
        <f t="shared" si="137"/>
        <v>0</v>
      </c>
      <c r="R762" s="2">
        <f t="shared" si="138"/>
        <v>0</v>
      </c>
      <c r="S762" s="2">
        <f t="shared" si="139"/>
        <v>0</v>
      </c>
      <c r="T762" s="2">
        <f t="shared" si="140"/>
        <v>0</v>
      </c>
      <c r="U762" s="2">
        <f>IF(O762="Reg", R762 * Inputs!$B$7, 0)</f>
        <v>0</v>
      </c>
      <c r="V762" s="2">
        <f>MAX(F762 + P762*Inputs!$B$15 - (Q762/Inputs!$B$16) - U762, 0)</f>
        <v>340</v>
      </c>
    </row>
    <row r="763" spans="1:22" x14ac:dyDescent="0.3">
      <c r="A763" s="1">
        <v>46054.708333333343</v>
      </c>
      <c r="B763" s="2">
        <v>59.15930182433538</v>
      </c>
      <c r="C763" s="2">
        <v>8.9959694962455359</v>
      </c>
      <c r="D763" s="2">
        <f t="shared" si="132"/>
        <v>38.001072822183964</v>
      </c>
      <c r="E763" s="2">
        <f t="shared" si="133"/>
        <v>94.102308176381328</v>
      </c>
      <c r="F763" s="2">
        <f t="shared" si="141"/>
        <v>340</v>
      </c>
      <c r="G763" s="2">
        <f t="shared" si="142"/>
        <v>0</v>
      </c>
      <c r="H763" s="2">
        <f>MIN(Inputs!$B$2, (Inputs!$B$14 - F763)/Inputs!$B$15)</f>
        <v>0</v>
      </c>
      <c r="I763" s="2">
        <f>MAX(MIN(Inputs!$B$2, F763*Inputs!$B$16, Inputs!$B$14*Inputs!$B$4 - G763), 0)</f>
        <v>170</v>
      </c>
      <c r="J763" s="2">
        <f>MAX(MIN(Inputs!$B$2, F763*Inputs!$B$16, (Inputs!$B$14-F763)/Inputs!$B$15)*Inputs!$B$9, 0)</f>
        <v>0</v>
      </c>
      <c r="K763" s="2">
        <f>MAX(E763*Inputs!$B$5 - B763 - Inputs!$B$8, 0) * H763</f>
        <v>0</v>
      </c>
      <c r="L763" s="2">
        <f>IF(B763 &gt;= D763*Inputs!$B$10, MAX(B763 - E763/Inputs!$B$5 - Inputs!$B$8, 0) * I763, 0)</f>
        <v>0</v>
      </c>
      <c r="M763" s="2">
        <f t="shared" si="134"/>
        <v>0</v>
      </c>
      <c r="N763" s="3" t="str">
        <f t="shared" si="135"/>
        <v>Idle</v>
      </c>
      <c r="O763" s="3" t="str">
        <f t="shared" si="143"/>
        <v>Idle</v>
      </c>
      <c r="P763" s="2">
        <f t="shared" si="136"/>
        <v>0</v>
      </c>
      <c r="Q763" s="2">
        <f t="shared" si="137"/>
        <v>0</v>
      </c>
      <c r="R763" s="2">
        <f t="shared" si="138"/>
        <v>0</v>
      </c>
      <c r="S763" s="2">
        <f t="shared" si="139"/>
        <v>0</v>
      </c>
      <c r="T763" s="2">
        <f t="shared" si="140"/>
        <v>0</v>
      </c>
      <c r="U763" s="2">
        <f>IF(O763="Reg", R763 * Inputs!$B$7, 0)</f>
        <v>0</v>
      </c>
      <c r="V763" s="2">
        <f>MAX(F763 + P763*Inputs!$B$15 - (Q763/Inputs!$B$16) - U763, 0)</f>
        <v>340</v>
      </c>
    </row>
    <row r="764" spans="1:22" x14ac:dyDescent="0.3">
      <c r="A764" s="1">
        <v>46054.75</v>
      </c>
      <c r="B764" s="2">
        <v>70.503325381294886</v>
      </c>
      <c r="C764" s="2">
        <v>11.35498936723215</v>
      </c>
      <c r="D764" s="2">
        <f t="shared" si="132"/>
        <v>38.001072822183964</v>
      </c>
      <c r="E764" s="2">
        <f t="shared" si="133"/>
        <v>90.144316725874901</v>
      </c>
      <c r="F764" s="2">
        <f t="shared" si="141"/>
        <v>340</v>
      </c>
      <c r="G764" s="2">
        <f t="shared" si="142"/>
        <v>0</v>
      </c>
      <c r="H764" s="2">
        <f>MIN(Inputs!$B$2, (Inputs!$B$14 - F764)/Inputs!$B$15)</f>
        <v>0</v>
      </c>
      <c r="I764" s="2">
        <f>MAX(MIN(Inputs!$B$2, F764*Inputs!$B$16, Inputs!$B$14*Inputs!$B$4 - G764), 0)</f>
        <v>170</v>
      </c>
      <c r="J764" s="2">
        <f>MAX(MIN(Inputs!$B$2, F764*Inputs!$B$16, (Inputs!$B$14-F764)/Inputs!$B$15)*Inputs!$B$9, 0)</f>
        <v>0</v>
      </c>
      <c r="K764" s="2">
        <f>MAX(E764*Inputs!$B$5 - B764 - Inputs!$B$8, 0) * H764</f>
        <v>0</v>
      </c>
      <c r="L764" s="2">
        <f>IF(B764 &gt;= D764*Inputs!$B$10, MAX(B764 - E764/Inputs!$B$5 - Inputs!$B$8, 0) * I764, 0)</f>
        <v>0</v>
      </c>
      <c r="M764" s="2">
        <f t="shared" si="134"/>
        <v>0</v>
      </c>
      <c r="N764" s="3" t="str">
        <f t="shared" si="135"/>
        <v>Idle</v>
      </c>
      <c r="O764" s="3" t="str">
        <f t="shared" si="143"/>
        <v>Idle</v>
      </c>
      <c r="P764" s="2">
        <f t="shared" si="136"/>
        <v>0</v>
      </c>
      <c r="Q764" s="2">
        <f t="shared" si="137"/>
        <v>0</v>
      </c>
      <c r="R764" s="2">
        <f t="shared" si="138"/>
        <v>0</v>
      </c>
      <c r="S764" s="2">
        <f t="shared" si="139"/>
        <v>0</v>
      </c>
      <c r="T764" s="2">
        <f t="shared" si="140"/>
        <v>0</v>
      </c>
      <c r="U764" s="2">
        <f>IF(O764="Reg", R764 * Inputs!$B$7, 0)</f>
        <v>0</v>
      </c>
      <c r="V764" s="2">
        <f>MAX(F764 + P764*Inputs!$B$15 - (Q764/Inputs!$B$16) - U764, 0)</f>
        <v>340</v>
      </c>
    </row>
    <row r="765" spans="1:22" x14ac:dyDescent="0.3">
      <c r="A765" s="1">
        <v>46054.791666666657</v>
      </c>
      <c r="B765" s="2">
        <v>269.02380072552711</v>
      </c>
      <c r="C765" s="2">
        <v>1.1935784011258359</v>
      </c>
      <c r="D765" s="2">
        <f t="shared" si="132"/>
        <v>38.001072822183964</v>
      </c>
      <c r="E765" s="2">
        <f t="shared" si="133"/>
        <v>84.033724112991976</v>
      </c>
      <c r="F765" s="2">
        <f t="shared" si="141"/>
        <v>340</v>
      </c>
      <c r="G765" s="2">
        <f t="shared" si="142"/>
        <v>0</v>
      </c>
      <c r="H765" s="2">
        <f>MIN(Inputs!$B$2, (Inputs!$B$14 - F765)/Inputs!$B$15)</f>
        <v>0</v>
      </c>
      <c r="I765" s="2">
        <f>MAX(MIN(Inputs!$B$2, F765*Inputs!$B$16, Inputs!$B$14*Inputs!$B$4 - G765), 0)</f>
        <v>170</v>
      </c>
      <c r="J765" s="2">
        <f>MAX(MIN(Inputs!$B$2, F765*Inputs!$B$16, (Inputs!$B$14-F765)/Inputs!$B$15)*Inputs!$B$9, 0)</f>
        <v>0</v>
      </c>
      <c r="K765" s="2">
        <f>MAX(E765*Inputs!$B$5 - B765 - Inputs!$B$8, 0) * H765</f>
        <v>0</v>
      </c>
      <c r="L765" s="2">
        <f>IF(B765 &gt;= D765*Inputs!$B$10, MAX(B765 - E765/Inputs!$B$5 - Inputs!$B$8, 0) * I765, 0)</f>
        <v>26100.258510602518</v>
      </c>
      <c r="M765" s="2">
        <f t="shared" si="134"/>
        <v>0</v>
      </c>
      <c r="N765" s="3" t="str">
        <f t="shared" si="135"/>
        <v>Discharge</v>
      </c>
      <c r="O765" s="3" t="str">
        <f t="shared" si="143"/>
        <v>Discharge</v>
      </c>
      <c r="P765" s="2">
        <f t="shared" si="136"/>
        <v>0</v>
      </c>
      <c r="Q765" s="2">
        <f t="shared" si="137"/>
        <v>170</v>
      </c>
      <c r="R765" s="2">
        <f t="shared" si="138"/>
        <v>0</v>
      </c>
      <c r="S765" s="2">
        <f t="shared" si="139"/>
        <v>45734.046123339605</v>
      </c>
      <c r="T765" s="2">
        <f t="shared" si="140"/>
        <v>0</v>
      </c>
      <c r="U765" s="2">
        <f>IF(O765="Reg", R765 * Inputs!$B$7, 0)</f>
        <v>0</v>
      </c>
      <c r="V765" s="2">
        <f>MAX(F765 + P765*Inputs!$B$15 - (Q765/Inputs!$B$16) - U765, 0)</f>
        <v>170</v>
      </c>
    </row>
    <row r="766" spans="1:22" x14ac:dyDescent="0.3">
      <c r="A766" s="1">
        <v>46054.833333333343</v>
      </c>
      <c r="B766" s="2">
        <v>65.524769310316259</v>
      </c>
      <c r="C766" s="2">
        <v>0.95061028081273669</v>
      </c>
      <c r="D766" s="2">
        <f t="shared" si="132"/>
        <v>38.001072822183964</v>
      </c>
      <c r="E766" s="2">
        <f t="shared" si="133"/>
        <v>41.22261396208124</v>
      </c>
      <c r="F766" s="2">
        <f t="shared" si="141"/>
        <v>170</v>
      </c>
      <c r="G766" s="2">
        <f t="shared" si="142"/>
        <v>170</v>
      </c>
      <c r="H766" s="2">
        <f>MIN(Inputs!$B$2, (Inputs!$B$14 - F766)/Inputs!$B$15)</f>
        <v>170</v>
      </c>
      <c r="I766" s="2">
        <f>MAX(MIN(Inputs!$B$2, F766*Inputs!$B$16, Inputs!$B$14*Inputs!$B$4 - G766), 0)</f>
        <v>170</v>
      </c>
      <c r="J766" s="2">
        <f>MAX(MIN(Inputs!$B$2, F766*Inputs!$B$16, (Inputs!$B$14-F766)/Inputs!$B$15)*Inputs!$B$9, 0)</f>
        <v>136</v>
      </c>
      <c r="K766" s="2">
        <f>MAX(E766*Inputs!$B$5 - B766 - Inputs!$B$8, 0) * H766</f>
        <v>0</v>
      </c>
      <c r="L766" s="2">
        <f>IF(B766 &gt;= D766*Inputs!$B$10, MAX(B766 - E766/Inputs!$B$5 - Inputs!$B$8, 0) * I766, 0)</f>
        <v>0</v>
      </c>
      <c r="M766" s="2">
        <f t="shared" si="134"/>
        <v>129.2829981905322</v>
      </c>
      <c r="N766" s="3" t="str">
        <f t="shared" si="135"/>
        <v>Reg</v>
      </c>
      <c r="O766" s="3" t="str">
        <f t="shared" si="143"/>
        <v>Discharge</v>
      </c>
      <c r="P766" s="2">
        <f t="shared" si="136"/>
        <v>0</v>
      </c>
      <c r="Q766" s="2">
        <f t="shared" si="137"/>
        <v>170</v>
      </c>
      <c r="R766" s="2">
        <f t="shared" si="138"/>
        <v>0</v>
      </c>
      <c r="S766" s="2">
        <f t="shared" si="139"/>
        <v>11139.210782753764</v>
      </c>
      <c r="T766" s="2">
        <f t="shared" si="140"/>
        <v>0</v>
      </c>
      <c r="U766" s="2">
        <f>IF(O766="Reg", R766 * Inputs!$B$7, 0)</f>
        <v>0</v>
      </c>
      <c r="V766" s="2">
        <f>MAX(F766 + P766*Inputs!$B$15 - (Q766/Inputs!$B$16) - U766, 0)</f>
        <v>0</v>
      </c>
    </row>
    <row r="767" spans="1:22" x14ac:dyDescent="0.3">
      <c r="A767" s="1">
        <v>46054.875</v>
      </c>
      <c r="B767" s="2">
        <v>51.636657342305597</v>
      </c>
      <c r="C767" s="2">
        <v>5.7471674880062071</v>
      </c>
      <c r="D767" s="2">
        <f t="shared" si="132"/>
        <v>38.001072822183964</v>
      </c>
      <c r="E767" s="2">
        <f t="shared" si="133"/>
        <v>30.93396175999078</v>
      </c>
      <c r="F767" s="2">
        <f t="shared" si="141"/>
        <v>0</v>
      </c>
      <c r="G767" s="2">
        <f t="shared" si="142"/>
        <v>340</v>
      </c>
      <c r="H767" s="2">
        <f>MIN(Inputs!$B$2, (Inputs!$B$14 - F767)/Inputs!$B$15)</f>
        <v>170</v>
      </c>
      <c r="I767" s="2">
        <f>MAX(MIN(Inputs!$B$2, F767*Inputs!$B$16, Inputs!$B$14*Inputs!$B$4 - G767), 0)</f>
        <v>0</v>
      </c>
      <c r="J767" s="2">
        <f>MAX(MIN(Inputs!$B$2, F767*Inputs!$B$16, (Inputs!$B$14-F767)/Inputs!$B$15)*Inputs!$B$9, 0)</f>
        <v>0</v>
      </c>
      <c r="K767" s="2">
        <f>MAX(E767*Inputs!$B$5 - B767 - Inputs!$B$8, 0) * H767</f>
        <v>0</v>
      </c>
      <c r="L767" s="2">
        <f>IF(B767 &gt;= D767*Inputs!$B$10, MAX(B767 - E767/Inputs!$B$5 - Inputs!$B$8, 0) * I767, 0)</f>
        <v>0</v>
      </c>
      <c r="M767" s="2">
        <f t="shared" si="134"/>
        <v>0</v>
      </c>
      <c r="N767" s="3" t="str">
        <f t="shared" si="135"/>
        <v>Idle</v>
      </c>
      <c r="O767" s="3" t="str">
        <f t="shared" si="143"/>
        <v>Idle</v>
      </c>
      <c r="P767" s="2">
        <f t="shared" si="136"/>
        <v>0</v>
      </c>
      <c r="Q767" s="2">
        <f t="shared" si="137"/>
        <v>0</v>
      </c>
      <c r="R767" s="2">
        <f t="shared" si="138"/>
        <v>0</v>
      </c>
      <c r="S767" s="2">
        <f t="shared" si="139"/>
        <v>0</v>
      </c>
      <c r="T767" s="2">
        <f t="shared" si="140"/>
        <v>0</v>
      </c>
      <c r="U767" s="2">
        <f>IF(O767="Reg", R767 * Inputs!$B$7, 0)</f>
        <v>0</v>
      </c>
      <c r="V767" s="2">
        <f>MAX(F767 + P767*Inputs!$B$15 - (Q767/Inputs!$B$16) - U767, 0)</f>
        <v>0</v>
      </c>
    </row>
    <row r="768" spans="1:22" x14ac:dyDescent="0.3">
      <c r="A768" s="1">
        <v>46054.916666666657</v>
      </c>
      <c r="B768" s="2">
        <v>48.765994474508659</v>
      </c>
      <c r="C768" s="2">
        <v>2.5622884924014859</v>
      </c>
      <c r="D768" s="2">
        <f t="shared" si="132"/>
        <v>38.001072822183964</v>
      </c>
      <c r="E768" s="2">
        <f t="shared" si="133"/>
        <v>22.909129878265357</v>
      </c>
      <c r="F768" s="2">
        <f t="shared" si="141"/>
        <v>0</v>
      </c>
      <c r="G768" s="2">
        <f t="shared" si="142"/>
        <v>340</v>
      </c>
      <c r="H768" s="2">
        <f>MIN(Inputs!$B$2, (Inputs!$B$14 - F768)/Inputs!$B$15)</f>
        <v>170</v>
      </c>
      <c r="I768" s="2">
        <f>MAX(MIN(Inputs!$B$2, F768*Inputs!$B$16, Inputs!$B$14*Inputs!$B$4 - G768), 0)</f>
        <v>0</v>
      </c>
      <c r="J768" s="2">
        <f>MAX(MIN(Inputs!$B$2, F768*Inputs!$B$16, (Inputs!$B$14-F768)/Inputs!$B$15)*Inputs!$B$9, 0)</f>
        <v>0</v>
      </c>
      <c r="K768" s="2">
        <f>MAX(E768*Inputs!$B$5 - B768 - Inputs!$B$8, 0) * H768</f>
        <v>0</v>
      </c>
      <c r="L768" s="2">
        <f>IF(B768 &gt;= D768*Inputs!$B$10, MAX(B768 - E768/Inputs!$B$5 - Inputs!$B$8, 0) * I768, 0)</f>
        <v>0</v>
      </c>
      <c r="M768" s="2">
        <f t="shared" si="134"/>
        <v>0</v>
      </c>
      <c r="N768" s="3" t="str">
        <f t="shared" si="135"/>
        <v>Idle</v>
      </c>
      <c r="O768" s="3" t="str">
        <f t="shared" si="143"/>
        <v>Idle</v>
      </c>
      <c r="P768" s="2">
        <f t="shared" si="136"/>
        <v>0</v>
      </c>
      <c r="Q768" s="2">
        <f t="shared" si="137"/>
        <v>0</v>
      </c>
      <c r="R768" s="2">
        <f t="shared" si="138"/>
        <v>0</v>
      </c>
      <c r="S768" s="2">
        <f t="shared" si="139"/>
        <v>0</v>
      </c>
      <c r="T768" s="2">
        <f t="shared" si="140"/>
        <v>0</v>
      </c>
      <c r="U768" s="2">
        <f>IF(O768="Reg", R768 * Inputs!$B$7, 0)</f>
        <v>0</v>
      </c>
      <c r="V768" s="2">
        <f>MAX(F768 + P768*Inputs!$B$15 - (Q768/Inputs!$B$16) - U768, 0)</f>
        <v>0</v>
      </c>
    </row>
    <row r="769" spans="1:22" x14ac:dyDescent="0.3">
      <c r="A769" s="1">
        <v>46054.958333333343</v>
      </c>
      <c r="B769" s="2">
        <v>35.411353121296983</v>
      </c>
      <c r="C769" s="2">
        <v>50.491183085810754</v>
      </c>
      <c r="D769" s="2">
        <f t="shared" si="132"/>
        <v>38.001072822183964</v>
      </c>
      <c r="E769" s="2">
        <f t="shared" si="133"/>
        <v>14.781464132513916</v>
      </c>
      <c r="F769" s="2">
        <f t="shared" si="141"/>
        <v>0</v>
      </c>
      <c r="G769" s="2">
        <f t="shared" si="142"/>
        <v>340</v>
      </c>
      <c r="H769" s="2">
        <f>MIN(Inputs!$B$2, (Inputs!$B$14 - F769)/Inputs!$B$15)</f>
        <v>170</v>
      </c>
      <c r="I769" s="2">
        <f>MAX(MIN(Inputs!$B$2, F769*Inputs!$B$16, Inputs!$B$14*Inputs!$B$4 - G769), 0)</f>
        <v>0</v>
      </c>
      <c r="J769" s="2">
        <f>MAX(MIN(Inputs!$B$2, F769*Inputs!$B$16, (Inputs!$B$14-F769)/Inputs!$B$15)*Inputs!$B$9, 0)</f>
        <v>0</v>
      </c>
      <c r="K769" s="2">
        <f>MAX(E769*Inputs!$B$5 - B769 - Inputs!$B$8, 0) * H769</f>
        <v>0</v>
      </c>
      <c r="L769" s="2">
        <f>IF(B769 &gt;= D769*Inputs!$B$10, MAX(B769 - E769/Inputs!$B$5 - Inputs!$B$8, 0) * I769, 0)</f>
        <v>0</v>
      </c>
      <c r="M769" s="2">
        <f t="shared" si="134"/>
        <v>0</v>
      </c>
      <c r="N769" s="3" t="str">
        <f t="shared" si="135"/>
        <v>Idle</v>
      </c>
      <c r="O769" s="3" t="str">
        <f t="shared" si="143"/>
        <v>Idle</v>
      </c>
      <c r="P769" s="2">
        <f t="shared" si="136"/>
        <v>0</v>
      </c>
      <c r="Q769" s="2">
        <f t="shared" si="137"/>
        <v>0</v>
      </c>
      <c r="R769" s="2">
        <f t="shared" si="138"/>
        <v>0</v>
      </c>
      <c r="S769" s="2">
        <f t="shared" si="139"/>
        <v>0</v>
      </c>
      <c r="T769" s="2">
        <f t="shared" si="140"/>
        <v>0</v>
      </c>
      <c r="U769" s="2">
        <f>IF(O769="Reg", R769 * Inputs!$B$7, 0)</f>
        <v>0</v>
      </c>
      <c r="V769" s="2">
        <f>MAX(F769 + P769*Inputs!$B$15 - (Q769/Inputs!$B$16) - U769, 0)</f>
        <v>0</v>
      </c>
    </row>
    <row r="770" spans="1:22" x14ac:dyDescent="0.3">
      <c r="A770" s="1">
        <v>46055</v>
      </c>
      <c r="B770" s="2">
        <v>33.839769703997277</v>
      </c>
      <c r="C770" s="2">
        <v>5.2008735602619174</v>
      </c>
      <c r="D770" s="2">
        <f t="shared" ref="D770:D833" si="144">AVERAGEIFS(B:B, A:A, "&gt;="&amp;INT(A770), A:A, "&lt;"&amp;INT(A770)+1)</f>
        <v>31.148274863289931</v>
      </c>
      <c r="E770" s="2">
        <f t="shared" ref="E770:E833" si="145">AVERAGE(B770:B775)</f>
        <v>8.8795719456310849</v>
      </c>
      <c r="F770" s="2">
        <f t="shared" si="141"/>
        <v>0</v>
      </c>
      <c r="G770" s="2">
        <f t="shared" si="142"/>
        <v>0</v>
      </c>
      <c r="H770" s="2">
        <f>MIN(Inputs!$B$2, (Inputs!$B$14 - F770)/Inputs!$B$15)</f>
        <v>170</v>
      </c>
      <c r="I770" s="2">
        <f>MAX(MIN(Inputs!$B$2, F770*Inputs!$B$16, Inputs!$B$14*Inputs!$B$4 - G770), 0)</f>
        <v>0</v>
      </c>
      <c r="J770" s="2">
        <f>MAX(MIN(Inputs!$B$2, F770*Inputs!$B$16, (Inputs!$B$14-F770)/Inputs!$B$15)*Inputs!$B$9, 0)</f>
        <v>0</v>
      </c>
      <c r="K770" s="2">
        <f>MAX(E770*Inputs!$B$5 - B770 - Inputs!$B$8, 0) * H770</f>
        <v>0</v>
      </c>
      <c r="L770" s="2">
        <f>IF(B770 &gt;= D770*Inputs!$B$10, MAX(B770 - E770/Inputs!$B$5 - Inputs!$B$8, 0) * I770, 0)</f>
        <v>0</v>
      </c>
      <c r="M770" s="2">
        <f t="shared" ref="M770:M833" si="146">C770 * J770</f>
        <v>0</v>
      </c>
      <c r="N770" s="3" t="str">
        <f t="shared" ref="N770:N833" si="147">IF(MAX(K770, L770, M770)&lt;=0, "Idle", IF(AND(M770&gt;=K770, M770&gt;=L770), "Reg", IF(L770&gt;=K770, "Discharge", "Charge")))</f>
        <v>Idle</v>
      </c>
      <c r="O770" s="3" t="str">
        <f t="shared" si="143"/>
        <v>Idle</v>
      </c>
      <c r="P770" s="2">
        <f t="shared" ref="P770:P833" si="148">IF(O770="Charge", H770, 0)</f>
        <v>0</v>
      </c>
      <c r="Q770" s="2">
        <f t="shared" ref="Q770:Q833" si="149">IF(O770="Discharge", I770, 0)</f>
        <v>0</v>
      </c>
      <c r="R770" s="2">
        <f t="shared" ref="R770:R833" si="150">IF(O770="Reg", J770, 0)</f>
        <v>0</v>
      </c>
      <c r="S770" s="2">
        <f t="shared" ref="S770:S833" si="151">(Q770 - P770) * B770</f>
        <v>0</v>
      </c>
      <c r="T770" s="2">
        <f t="shared" ref="T770:T833" si="152">R770 * C770</f>
        <v>0</v>
      </c>
      <c r="U770" s="2">
        <f>IF(O770="Reg", R770 * Inputs!$B$7, 0)</f>
        <v>0</v>
      </c>
      <c r="V770" s="2">
        <f>MAX(F770 + P770*Inputs!$B$15 - (Q770/Inputs!$B$16) - U770, 0)</f>
        <v>0</v>
      </c>
    </row>
    <row r="771" spans="1:22" x14ac:dyDescent="0.3">
      <c r="A771" s="1">
        <v>46055.041666666657</v>
      </c>
      <c r="B771" s="2">
        <v>12.157139820062669</v>
      </c>
      <c r="C771" s="2">
        <v>22.063362959289119</v>
      </c>
      <c r="D771" s="2">
        <f t="shared" si="144"/>
        <v>31.148274863289931</v>
      </c>
      <c r="E771" s="2">
        <f t="shared" si="145"/>
        <v>3.2396103282982054</v>
      </c>
      <c r="F771" s="2">
        <f t="shared" ref="F771:F834" si="153">V770</f>
        <v>0</v>
      </c>
      <c r="G771" s="2">
        <f t="shared" ref="G771:G834" si="154">IF(INT(A771)=INT(A770), G770 + Q770, 0)</f>
        <v>0</v>
      </c>
      <c r="H771" s="2">
        <f>MIN(Inputs!$B$2, (Inputs!$B$14 - F771)/Inputs!$B$15)</f>
        <v>170</v>
      </c>
      <c r="I771" s="2">
        <f>MAX(MIN(Inputs!$B$2, F771*Inputs!$B$16, Inputs!$B$14*Inputs!$B$4 - G771), 0)</f>
        <v>0</v>
      </c>
      <c r="J771" s="2">
        <f>MAX(MIN(Inputs!$B$2, F771*Inputs!$B$16, (Inputs!$B$14-F771)/Inputs!$B$15)*Inputs!$B$9, 0)</f>
        <v>0</v>
      </c>
      <c r="K771" s="2">
        <f>MAX(E771*Inputs!$B$5 - B771 - Inputs!$B$8, 0) * H771</f>
        <v>0</v>
      </c>
      <c r="L771" s="2">
        <f>IF(B771 &gt;= D771*Inputs!$B$10, MAX(B771 - E771/Inputs!$B$5 - Inputs!$B$8, 0) * I771, 0)</f>
        <v>0</v>
      </c>
      <c r="M771" s="2">
        <f t="shared" si="146"/>
        <v>0</v>
      </c>
      <c r="N771" s="3" t="str">
        <f t="shared" si="147"/>
        <v>Idle</v>
      </c>
      <c r="O771" s="3" t="str">
        <f t="shared" si="143"/>
        <v>Idle</v>
      </c>
      <c r="P771" s="2">
        <f t="shared" si="148"/>
        <v>0</v>
      </c>
      <c r="Q771" s="2">
        <f t="shared" si="149"/>
        <v>0</v>
      </c>
      <c r="R771" s="2">
        <f t="shared" si="150"/>
        <v>0</v>
      </c>
      <c r="S771" s="2">
        <f t="shared" si="151"/>
        <v>0</v>
      </c>
      <c r="T771" s="2">
        <f t="shared" si="152"/>
        <v>0</v>
      </c>
      <c r="U771" s="2">
        <f>IF(O771="Reg", R771 * Inputs!$B$7, 0)</f>
        <v>0</v>
      </c>
      <c r="V771" s="2">
        <f>MAX(F771 + P771*Inputs!$B$15 - (Q771/Inputs!$B$16) - U771, 0)</f>
        <v>0</v>
      </c>
    </row>
    <row r="772" spans="1:22" x14ac:dyDescent="0.3">
      <c r="A772" s="1">
        <v>46055.083333333343</v>
      </c>
      <c r="B772" s="2">
        <v>3.7928560977735319</v>
      </c>
      <c r="C772" s="2">
        <v>11.53359789463045</v>
      </c>
      <c r="D772" s="2">
        <f t="shared" si="144"/>
        <v>31.148274863289931</v>
      </c>
      <c r="E772" s="2">
        <f t="shared" si="145"/>
        <v>1.2134203582877605</v>
      </c>
      <c r="F772" s="2">
        <f t="shared" si="153"/>
        <v>0</v>
      </c>
      <c r="G772" s="2">
        <f t="shared" si="154"/>
        <v>0</v>
      </c>
      <c r="H772" s="2">
        <f>MIN(Inputs!$B$2, (Inputs!$B$14 - F772)/Inputs!$B$15)</f>
        <v>170</v>
      </c>
      <c r="I772" s="2">
        <f>MAX(MIN(Inputs!$B$2, F772*Inputs!$B$16, Inputs!$B$14*Inputs!$B$4 - G772), 0)</f>
        <v>0</v>
      </c>
      <c r="J772" s="2">
        <f>MAX(MIN(Inputs!$B$2, F772*Inputs!$B$16, (Inputs!$B$14-F772)/Inputs!$B$15)*Inputs!$B$9, 0)</f>
        <v>0</v>
      </c>
      <c r="K772" s="2">
        <f>MAX(E772*Inputs!$B$5 - B772 - Inputs!$B$8, 0) * H772</f>
        <v>0</v>
      </c>
      <c r="L772" s="2">
        <f>IF(B772 &gt;= D772*Inputs!$B$10, MAX(B772 - E772/Inputs!$B$5 - Inputs!$B$8, 0) * I772, 0)</f>
        <v>0</v>
      </c>
      <c r="M772" s="2">
        <f t="shared" si="146"/>
        <v>0</v>
      </c>
      <c r="N772" s="3" t="str">
        <f t="shared" si="147"/>
        <v>Idle</v>
      </c>
      <c r="O772" s="3" t="str">
        <f t="shared" ref="O772:O835" si="155">IF(O771&lt;&gt;O770, O771, N772)</f>
        <v>Idle</v>
      </c>
      <c r="P772" s="2">
        <f t="shared" si="148"/>
        <v>0</v>
      </c>
      <c r="Q772" s="2">
        <f t="shared" si="149"/>
        <v>0</v>
      </c>
      <c r="R772" s="2">
        <f t="shared" si="150"/>
        <v>0</v>
      </c>
      <c r="S772" s="2">
        <f t="shared" si="151"/>
        <v>0</v>
      </c>
      <c r="T772" s="2">
        <f t="shared" si="152"/>
        <v>0</v>
      </c>
      <c r="U772" s="2">
        <f>IF(O772="Reg", R772 * Inputs!$B$7, 0)</f>
        <v>0</v>
      </c>
      <c r="V772" s="2">
        <f>MAX(F772 + P772*Inputs!$B$15 - (Q772/Inputs!$B$16) - U772, 0)</f>
        <v>0</v>
      </c>
    </row>
    <row r="773" spans="1:22" x14ac:dyDescent="0.3">
      <c r="A773" s="1">
        <v>46055.125</v>
      </c>
      <c r="B773" s="2">
        <v>3.4876660519530311</v>
      </c>
      <c r="C773" s="2">
        <v>12.10068934125364</v>
      </c>
      <c r="D773" s="2">
        <f t="shared" si="144"/>
        <v>31.148274863289931</v>
      </c>
      <c r="E773" s="2">
        <f t="shared" si="145"/>
        <v>1.1943118878123056</v>
      </c>
      <c r="F773" s="2">
        <f t="shared" si="153"/>
        <v>0</v>
      </c>
      <c r="G773" s="2">
        <f t="shared" si="154"/>
        <v>0</v>
      </c>
      <c r="H773" s="2">
        <f>MIN(Inputs!$B$2, (Inputs!$B$14 - F773)/Inputs!$B$15)</f>
        <v>170</v>
      </c>
      <c r="I773" s="2">
        <f>MAX(MIN(Inputs!$B$2, F773*Inputs!$B$16, Inputs!$B$14*Inputs!$B$4 - G773), 0)</f>
        <v>0</v>
      </c>
      <c r="J773" s="2">
        <f>MAX(MIN(Inputs!$B$2, F773*Inputs!$B$16, (Inputs!$B$14-F773)/Inputs!$B$15)*Inputs!$B$9, 0)</f>
        <v>0</v>
      </c>
      <c r="K773" s="2">
        <f>MAX(E773*Inputs!$B$5 - B773 - Inputs!$B$8, 0) * H773</f>
        <v>0</v>
      </c>
      <c r="L773" s="2">
        <f>IF(B773 &gt;= D773*Inputs!$B$10, MAX(B773 - E773/Inputs!$B$5 - Inputs!$B$8, 0) * I773, 0)</f>
        <v>0</v>
      </c>
      <c r="M773" s="2">
        <f t="shared" si="146"/>
        <v>0</v>
      </c>
      <c r="N773" s="3" t="str">
        <f t="shared" si="147"/>
        <v>Idle</v>
      </c>
      <c r="O773" s="3" t="str">
        <f t="shared" si="155"/>
        <v>Idle</v>
      </c>
      <c r="P773" s="2">
        <f t="shared" si="148"/>
        <v>0</v>
      </c>
      <c r="Q773" s="2">
        <f t="shared" si="149"/>
        <v>0</v>
      </c>
      <c r="R773" s="2">
        <f t="shared" si="150"/>
        <v>0</v>
      </c>
      <c r="S773" s="2">
        <f t="shared" si="151"/>
        <v>0</v>
      </c>
      <c r="T773" s="2">
        <f t="shared" si="152"/>
        <v>0</v>
      </c>
      <c r="U773" s="2">
        <f>IF(O773="Reg", R773 * Inputs!$B$7, 0)</f>
        <v>0</v>
      </c>
      <c r="V773" s="2">
        <f>MAX(F773 + P773*Inputs!$B$15 - (Q773/Inputs!$B$16) - U773, 0)</f>
        <v>0</v>
      </c>
    </row>
    <row r="774" spans="1:22" x14ac:dyDescent="0.3">
      <c r="A774" s="1">
        <v>46055.166666666657</v>
      </c>
      <c r="B774" s="2">
        <v>0</v>
      </c>
      <c r="C774" s="2">
        <v>16.571290152917388</v>
      </c>
      <c r="D774" s="2">
        <f t="shared" si="144"/>
        <v>31.148274863289931</v>
      </c>
      <c r="E774" s="2">
        <f t="shared" si="145"/>
        <v>0.97272974405480139</v>
      </c>
      <c r="F774" s="2">
        <f t="shared" si="153"/>
        <v>0</v>
      </c>
      <c r="G774" s="2">
        <f t="shared" si="154"/>
        <v>0</v>
      </c>
      <c r="H774" s="2">
        <f>MIN(Inputs!$B$2, (Inputs!$B$14 - F774)/Inputs!$B$15)</f>
        <v>170</v>
      </c>
      <c r="I774" s="2">
        <f>MAX(MIN(Inputs!$B$2, F774*Inputs!$B$16, Inputs!$B$14*Inputs!$B$4 - G774), 0)</f>
        <v>0</v>
      </c>
      <c r="J774" s="2">
        <f>MAX(MIN(Inputs!$B$2, F774*Inputs!$B$16, (Inputs!$B$14-F774)/Inputs!$B$15)*Inputs!$B$9, 0)</f>
        <v>0</v>
      </c>
      <c r="K774" s="2">
        <f>MAX(E774*Inputs!$B$5 - B774 - Inputs!$B$8, 0) * H774</f>
        <v>0</v>
      </c>
      <c r="L774" s="2">
        <f>IF(B774 &gt;= D774*Inputs!$B$10, MAX(B774 - E774/Inputs!$B$5 - Inputs!$B$8, 0) * I774, 0)</f>
        <v>0</v>
      </c>
      <c r="M774" s="2">
        <f t="shared" si="146"/>
        <v>0</v>
      </c>
      <c r="N774" s="3" t="str">
        <f t="shared" si="147"/>
        <v>Idle</v>
      </c>
      <c r="O774" s="3" t="str">
        <f t="shared" si="155"/>
        <v>Idle</v>
      </c>
      <c r="P774" s="2">
        <f t="shared" si="148"/>
        <v>0</v>
      </c>
      <c r="Q774" s="2">
        <f t="shared" si="149"/>
        <v>0</v>
      </c>
      <c r="R774" s="2">
        <f t="shared" si="150"/>
        <v>0</v>
      </c>
      <c r="S774" s="2">
        <f t="shared" si="151"/>
        <v>0</v>
      </c>
      <c r="T774" s="2">
        <f t="shared" si="152"/>
        <v>0</v>
      </c>
      <c r="U774" s="2">
        <f>IF(O774="Reg", R774 * Inputs!$B$7, 0)</f>
        <v>0</v>
      </c>
      <c r="V774" s="2">
        <f>MAX(F774 + P774*Inputs!$B$15 - (Q774/Inputs!$B$16) - U774, 0)</f>
        <v>0</v>
      </c>
    </row>
    <row r="775" spans="1:22" x14ac:dyDescent="0.3">
      <c r="A775" s="1">
        <v>46055.208333333343</v>
      </c>
      <c r="B775" s="2">
        <v>0</v>
      </c>
      <c r="C775" s="2">
        <v>22.949301243020599</v>
      </c>
      <c r="D775" s="2">
        <f t="shared" si="144"/>
        <v>31.148274863289931</v>
      </c>
      <c r="E775" s="2">
        <f t="shared" si="145"/>
        <v>1.8603266690543052</v>
      </c>
      <c r="F775" s="2">
        <f t="shared" si="153"/>
        <v>0</v>
      </c>
      <c r="G775" s="2">
        <f t="shared" si="154"/>
        <v>0</v>
      </c>
      <c r="H775" s="2">
        <f>MIN(Inputs!$B$2, (Inputs!$B$14 - F775)/Inputs!$B$15)</f>
        <v>170</v>
      </c>
      <c r="I775" s="2">
        <f>MAX(MIN(Inputs!$B$2, F775*Inputs!$B$16, Inputs!$B$14*Inputs!$B$4 - G775), 0)</f>
        <v>0</v>
      </c>
      <c r="J775" s="2">
        <f>MAX(MIN(Inputs!$B$2, F775*Inputs!$B$16, (Inputs!$B$14-F775)/Inputs!$B$15)*Inputs!$B$9, 0)</f>
        <v>0</v>
      </c>
      <c r="K775" s="2">
        <f>MAX(E775*Inputs!$B$5 - B775 - Inputs!$B$8, 0) * H775</f>
        <v>0</v>
      </c>
      <c r="L775" s="2">
        <f>IF(B775 &gt;= D775*Inputs!$B$10, MAX(B775 - E775/Inputs!$B$5 - Inputs!$B$8, 0) * I775, 0)</f>
        <v>0</v>
      </c>
      <c r="M775" s="2">
        <f t="shared" si="146"/>
        <v>0</v>
      </c>
      <c r="N775" s="3" t="str">
        <f t="shared" si="147"/>
        <v>Idle</v>
      </c>
      <c r="O775" s="3" t="str">
        <f t="shared" si="155"/>
        <v>Idle</v>
      </c>
      <c r="P775" s="2">
        <f t="shared" si="148"/>
        <v>0</v>
      </c>
      <c r="Q775" s="2">
        <f t="shared" si="149"/>
        <v>0</v>
      </c>
      <c r="R775" s="2">
        <f t="shared" si="150"/>
        <v>0</v>
      </c>
      <c r="S775" s="2">
        <f t="shared" si="151"/>
        <v>0</v>
      </c>
      <c r="T775" s="2">
        <f t="shared" si="152"/>
        <v>0</v>
      </c>
      <c r="U775" s="2">
        <f>IF(O775="Reg", R775 * Inputs!$B$7, 0)</f>
        <v>0</v>
      </c>
      <c r="V775" s="2">
        <f>MAX(F775 + P775*Inputs!$B$15 - (Q775/Inputs!$B$16) - U775, 0)</f>
        <v>0</v>
      </c>
    </row>
    <row r="776" spans="1:22" x14ac:dyDescent="0.3">
      <c r="A776" s="1">
        <v>46055.25</v>
      </c>
      <c r="B776" s="2">
        <v>0</v>
      </c>
      <c r="C776" s="2">
        <v>18.186613921967972</v>
      </c>
      <c r="D776" s="2">
        <f t="shared" si="144"/>
        <v>31.148274863289931</v>
      </c>
      <c r="E776" s="2">
        <f t="shared" si="145"/>
        <v>6.3017795140314901</v>
      </c>
      <c r="F776" s="2">
        <f t="shared" si="153"/>
        <v>0</v>
      </c>
      <c r="G776" s="2">
        <f t="shared" si="154"/>
        <v>0</v>
      </c>
      <c r="H776" s="2">
        <f>MIN(Inputs!$B$2, (Inputs!$B$14 - F776)/Inputs!$B$15)</f>
        <v>170</v>
      </c>
      <c r="I776" s="2">
        <f>MAX(MIN(Inputs!$B$2, F776*Inputs!$B$16, Inputs!$B$14*Inputs!$B$4 - G776), 0)</f>
        <v>0</v>
      </c>
      <c r="J776" s="2">
        <f>MAX(MIN(Inputs!$B$2, F776*Inputs!$B$16, (Inputs!$B$14-F776)/Inputs!$B$15)*Inputs!$B$9, 0)</f>
        <v>0</v>
      </c>
      <c r="K776" s="2">
        <f>MAX(E776*Inputs!$B$5 - B776 - Inputs!$B$8, 0) * H776</f>
        <v>0</v>
      </c>
      <c r="L776" s="2">
        <f>IF(B776 &gt;= D776*Inputs!$B$10, MAX(B776 - E776/Inputs!$B$5 - Inputs!$B$8, 0) * I776, 0)</f>
        <v>0</v>
      </c>
      <c r="M776" s="2">
        <f t="shared" si="146"/>
        <v>0</v>
      </c>
      <c r="N776" s="3" t="str">
        <f t="shared" si="147"/>
        <v>Idle</v>
      </c>
      <c r="O776" s="3" t="str">
        <f t="shared" si="155"/>
        <v>Idle</v>
      </c>
      <c r="P776" s="2">
        <f t="shared" si="148"/>
        <v>0</v>
      </c>
      <c r="Q776" s="2">
        <f t="shared" si="149"/>
        <v>0</v>
      </c>
      <c r="R776" s="2">
        <f t="shared" si="150"/>
        <v>0</v>
      </c>
      <c r="S776" s="2">
        <f t="shared" si="151"/>
        <v>0</v>
      </c>
      <c r="T776" s="2">
        <f t="shared" si="152"/>
        <v>0</v>
      </c>
      <c r="U776" s="2">
        <f>IF(O776="Reg", R776 * Inputs!$B$7, 0)</f>
        <v>0</v>
      </c>
      <c r="V776" s="2">
        <f>MAX(F776 + P776*Inputs!$B$15 - (Q776/Inputs!$B$16) - U776, 0)</f>
        <v>0</v>
      </c>
    </row>
    <row r="777" spans="1:22" x14ac:dyDescent="0.3">
      <c r="A777" s="1">
        <v>46055.291666666657</v>
      </c>
      <c r="B777" s="2">
        <v>0</v>
      </c>
      <c r="C777" s="2">
        <v>6.8907698641344988</v>
      </c>
      <c r="D777" s="2">
        <f t="shared" si="144"/>
        <v>31.148274863289931</v>
      </c>
      <c r="E777" s="2">
        <f t="shared" si="145"/>
        <v>11.320889055285235</v>
      </c>
      <c r="F777" s="2">
        <f t="shared" si="153"/>
        <v>0</v>
      </c>
      <c r="G777" s="2">
        <f t="shared" si="154"/>
        <v>0</v>
      </c>
      <c r="H777" s="2">
        <f>MIN(Inputs!$B$2, (Inputs!$B$14 - F777)/Inputs!$B$15)</f>
        <v>170</v>
      </c>
      <c r="I777" s="2">
        <f>MAX(MIN(Inputs!$B$2, F777*Inputs!$B$16, Inputs!$B$14*Inputs!$B$4 - G777), 0)</f>
        <v>0</v>
      </c>
      <c r="J777" s="2">
        <f>MAX(MIN(Inputs!$B$2, F777*Inputs!$B$16, (Inputs!$B$14-F777)/Inputs!$B$15)*Inputs!$B$9, 0)</f>
        <v>0</v>
      </c>
      <c r="K777" s="2">
        <f>MAX(E777*Inputs!$B$5 - B777 - Inputs!$B$8, 0) * H777</f>
        <v>0</v>
      </c>
      <c r="L777" s="2">
        <f>IF(B777 &gt;= D777*Inputs!$B$10, MAX(B777 - E777/Inputs!$B$5 - Inputs!$B$8, 0) * I777, 0)</f>
        <v>0</v>
      </c>
      <c r="M777" s="2">
        <f t="shared" si="146"/>
        <v>0</v>
      </c>
      <c r="N777" s="3" t="str">
        <f t="shared" si="147"/>
        <v>Idle</v>
      </c>
      <c r="O777" s="3" t="str">
        <f t="shared" si="155"/>
        <v>Idle</v>
      </c>
      <c r="P777" s="2">
        <f t="shared" si="148"/>
        <v>0</v>
      </c>
      <c r="Q777" s="2">
        <f t="shared" si="149"/>
        <v>0</v>
      </c>
      <c r="R777" s="2">
        <f t="shared" si="150"/>
        <v>0</v>
      </c>
      <c r="S777" s="2">
        <f t="shared" si="151"/>
        <v>0</v>
      </c>
      <c r="T777" s="2">
        <f t="shared" si="152"/>
        <v>0</v>
      </c>
      <c r="U777" s="2">
        <f>IF(O777="Reg", R777 * Inputs!$B$7, 0)</f>
        <v>0</v>
      </c>
      <c r="V777" s="2">
        <f>MAX(F777 + P777*Inputs!$B$15 - (Q777/Inputs!$B$16) - U777, 0)</f>
        <v>0</v>
      </c>
    </row>
    <row r="778" spans="1:22" x14ac:dyDescent="0.3">
      <c r="A778" s="1">
        <v>46055.333333333343</v>
      </c>
      <c r="B778" s="2">
        <v>3.6782052749208032</v>
      </c>
      <c r="C778" s="2">
        <v>8.6771027030012089</v>
      </c>
      <c r="D778" s="2">
        <f t="shared" si="144"/>
        <v>31.148274863289931</v>
      </c>
      <c r="E778" s="2">
        <f t="shared" si="145"/>
        <v>18.166905093195286</v>
      </c>
      <c r="F778" s="2">
        <f t="shared" si="153"/>
        <v>0</v>
      </c>
      <c r="G778" s="2">
        <f t="shared" si="154"/>
        <v>0</v>
      </c>
      <c r="H778" s="2">
        <f>MIN(Inputs!$B$2, (Inputs!$B$14 - F778)/Inputs!$B$15)</f>
        <v>170</v>
      </c>
      <c r="I778" s="2">
        <f>MAX(MIN(Inputs!$B$2, F778*Inputs!$B$16, Inputs!$B$14*Inputs!$B$4 - G778), 0)</f>
        <v>0</v>
      </c>
      <c r="J778" s="2">
        <f>MAX(MIN(Inputs!$B$2, F778*Inputs!$B$16, (Inputs!$B$14-F778)/Inputs!$B$15)*Inputs!$B$9, 0)</f>
        <v>0</v>
      </c>
      <c r="K778" s="2">
        <f>MAX(E778*Inputs!$B$5 - B778 - Inputs!$B$8, 0) * H778</f>
        <v>0</v>
      </c>
      <c r="L778" s="2">
        <f>IF(B778 &gt;= D778*Inputs!$B$10, MAX(B778 - E778/Inputs!$B$5 - Inputs!$B$8, 0) * I778, 0)</f>
        <v>0</v>
      </c>
      <c r="M778" s="2">
        <f t="shared" si="146"/>
        <v>0</v>
      </c>
      <c r="N778" s="3" t="str">
        <f t="shared" si="147"/>
        <v>Idle</v>
      </c>
      <c r="O778" s="3" t="str">
        <f t="shared" si="155"/>
        <v>Idle</v>
      </c>
      <c r="P778" s="2">
        <f t="shared" si="148"/>
        <v>0</v>
      </c>
      <c r="Q778" s="2">
        <f t="shared" si="149"/>
        <v>0</v>
      </c>
      <c r="R778" s="2">
        <f t="shared" si="150"/>
        <v>0</v>
      </c>
      <c r="S778" s="2">
        <f t="shared" si="151"/>
        <v>0</v>
      </c>
      <c r="T778" s="2">
        <f t="shared" si="152"/>
        <v>0</v>
      </c>
      <c r="U778" s="2">
        <f>IF(O778="Reg", R778 * Inputs!$B$7, 0)</f>
        <v>0</v>
      </c>
      <c r="V778" s="2">
        <f>MAX(F778 + P778*Inputs!$B$15 - (Q778/Inputs!$B$16) - U778, 0)</f>
        <v>0</v>
      </c>
    </row>
    <row r="779" spans="1:22" x14ac:dyDescent="0.3">
      <c r="A779" s="1">
        <v>46055.375</v>
      </c>
      <c r="B779" s="2">
        <v>2.158173189408005</v>
      </c>
      <c r="C779" s="2">
        <v>3.9753642993021971</v>
      </c>
      <c r="D779" s="2">
        <f t="shared" si="144"/>
        <v>31.148274863289931</v>
      </c>
      <c r="E779" s="2">
        <f t="shared" si="145"/>
        <v>25.268133924489359</v>
      </c>
      <c r="F779" s="2">
        <f t="shared" si="153"/>
        <v>0</v>
      </c>
      <c r="G779" s="2">
        <f t="shared" si="154"/>
        <v>0</v>
      </c>
      <c r="H779" s="2">
        <f>MIN(Inputs!$B$2, (Inputs!$B$14 - F779)/Inputs!$B$15)</f>
        <v>170</v>
      </c>
      <c r="I779" s="2">
        <f>MAX(MIN(Inputs!$B$2, F779*Inputs!$B$16, Inputs!$B$14*Inputs!$B$4 - G779), 0)</f>
        <v>0</v>
      </c>
      <c r="J779" s="2">
        <f>MAX(MIN(Inputs!$B$2, F779*Inputs!$B$16, (Inputs!$B$14-F779)/Inputs!$B$15)*Inputs!$B$9, 0)</f>
        <v>0</v>
      </c>
      <c r="K779" s="2">
        <f>MAX(E779*Inputs!$B$5 - B779 - Inputs!$B$8, 0) * H779</f>
        <v>13.223392904247717</v>
      </c>
      <c r="L779" s="2">
        <f>IF(B779 &gt;= D779*Inputs!$B$10, MAX(B779 - E779/Inputs!$B$5 - Inputs!$B$8, 0) * I779, 0)</f>
        <v>0</v>
      </c>
      <c r="M779" s="2">
        <f t="shared" si="146"/>
        <v>0</v>
      </c>
      <c r="N779" s="3" t="str">
        <f t="shared" si="147"/>
        <v>Charge</v>
      </c>
      <c r="O779" s="3" t="str">
        <f t="shared" si="155"/>
        <v>Charge</v>
      </c>
      <c r="P779" s="2">
        <f t="shared" si="148"/>
        <v>170</v>
      </c>
      <c r="Q779" s="2">
        <f t="shared" si="149"/>
        <v>0</v>
      </c>
      <c r="R779" s="2">
        <f t="shared" si="150"/>
        <v>0</v>
      </c>
      <c r="S779" s="2">
        <f t="shared" si="151"/>
        <v>-366.88944219936081</v>
      </c>
      <c r="T779" s="2">
        <f t="shared" si="152"/>
        <v>0</v>
      </c>
      <c r="U779" s="2">
        <f>IF(O779="Reg", R779 * Inputs!$B$7, 0)</f>
        <v>0</v>
      </c>
      <c r="V779" s="2">
        <f>MAX(F779 + P779*Inputs!$B$15 - (Q779/Inputs!$B$16) - U779, 0)</f>
        <v>170</v>
      </c>
    </row>
    <row r="780" spans="1:22" x14ac:dyDescent="0.3">
      <c r="A780" s="1">
        <v>46055.416666666657</v>
      </c>
      <c r="B780" s="2">
        <v>5.3255815499970236</v>
      </c>
      <c r="C780" s="2">
        <v>2.7265052842072381</v>
      </c>
      <c r="D780" s="2">
        <f t="shared" si="144"/>
        <v>31.148274863289931</v>
      </c>
      <c r="E780" s="2">
        <f t="shared" si="145"/>
        <v>34.241948602555063</v>
      </c>
      <c r="F780" s="2">
        <f t="shared" si="153"/>
        <v>170</v>
      </c>
      <c r="G780" s="2">
        <f t="shared" si="154"/>
        <v>0</v>
      </c>
      <c r="H780" s="2">
        <f>MIN(Inputs!$B$2, (Inputs!$B$14 - F780)/Inputs!$B$15)</f>
        <v>170</v>
      </c>
      <c r="I780" s="2">
        <f>MAX(MIN(Inputs!$B$2, F780*Inputs!$B$16, Inputs!$B$14*Inputs!$B$4 - G780), 0)</f>
        <v>170</v>
      </c>
      <c r="J780" s="2">
        <f>MAX(MIN(Inputs!$B$2, F780*Inputs!$B$16, (Inputs!$B$14-F780)/Inputs!$B$15)*Inputs!$B$9, 0)</f>
        <v>136</v>
      </c>
      <c r="K780" s="2">
        <f>MAX(E780*Inputs!$B$5 - B780 - Inputs!$B$8, 0) * H780</f>
        <v>817.24664744274298</v>
      </c>
      <c r="L780" s="2">
        <f>IF(B780 &gt;= D780*Inputs!$B$10, MAX(B780 - E780/Inputs!$B$5 - Inputs!$B$8, 0) * I780, 0)</f>
        <v>0</v>
      </c>
      <c r="M780" s="2">
        <f t="shared" si="146"/>
        <v>370.80471865218436</v>
      </c>
      <c r="N780" s="3" t="str">
        <f t="shared" si="147"/>
        <v>Charge</v>
      </c>
      <c r="O780" s="3" t="str">
        <f t="shared" si="155"/>
        <v>Charge</v>
      </c>
      <c r="P780" s="2">
        <f t="shared" si="148"/>
        <v>170</v>
      </c>
      <c r="Q780" s="2">
        <f t="shared" si="149"/>
        <v>0</v>
      </c>
      <c r="R780" s="2">
        <f t="shared" si="150"/>
        <v>0</v>
      </c>
      <c r="S780" s="2">
        <f t="shared" si="151"/>
        <v>-905.34886349949397</v>
      </c>
      <c r="T780" s="2">
        <f t="shared" si="152"/>
        <v>0</v>
      </c>
      <c r="U780" s="2">
        <f>IF(O780="Reg", R780 * Inputs!$B$7, 0)</f>
        <v>0</v>
      </c>
      <c r="V780" s="2">
        <f>MAX(F780 + P780*Inputs!$B$15 - (Q780/Inputs!$B$16) - U780, 0)</f>
        <v>340</v>
      </c>
    </row>
    <row r="781" spans="1:22" x14ac:dyDescent="0.3">
      <c r="A781" s="1">
        <v>46055.458333333343</v>
      </c>
      <c r="B781" s="2">
        <v>26.64871706986311</v>
      </c>
      <c r="C781" s="2">
        <v>5.3066298381727828</v>
      </c>
      <c r="D781" s="2">
        <f t="shared" si="144"/>
        <v>31.148274863289931</v>
      </c>
      <c r="E781" s="2">
        <f t="shared" si="145"/>
        <v>45.245025120122797</v>
      </c>
      <c r="F781" s="2">
        <f t="shared" si="153"/>
        <v>340</v>
      </c>
      <c r="G781" s="2">
        <f t="shared" si="154"/>
        <v>0</v>
      </c>
      <c r="H781" s="2">
        <f>MIN(Inputs!$B$2, (Inputs!$B$14 - F781)/Inputs!$B$15)</f>
        <v>0</v>
      </c>
      <c r="I781" s="2">
        <f>MAX(MIN(Inputs!$B$2, F781*Inputs!$B$16, Inputs!$B$14*Inputs!$B$4 - G781), 0)</f>
        <v>170</v>
      </c>
      <c r="J781" s="2">
        <f>MAX(MIN(Inputs!$B$2, F781*Inputs!$B$16, (Inputs!$B$14-F781)/Inputs!$B$15)*Inputs!$B$9, 0)</f>
        <v>0</v>
      </c>
      <c r="K781" s="2">
        <f>MAX(E781*Inputs!$B$5 - B781 - Inputs!$B$8, 0) * H781</f>
        <v>0</v>
      </c>
      <c r="L781" s="2">
        <f>IF(B781 &gt;= D781*Inputs!$B$10, MAX(B781 - E781/Inputs!$B$5 - Inputs!$B$8, 0) * I781, 0)</f>
        <v>0</v>
      </c>
      <c r="M781" s="2">
        <f t="shared" si="146"/>
        <v>0</v>
      </c>
      <c r="N781" s="3" t="str">
        <f t="shared" si="147"/>
        <v>Idle</v>
      </c>
      <c r="O781" s="3" t="str">
        <f t="shared" si="155"/>
        <v>Idle</v>
      </c>
      <c r="P781" s="2">
        <f t="shared" si="148"/>
        <v>0</v>
      </c>
      <c r="Q781" s="2">
        <f t="shared" si="149"/>
        <v>0</v>
      </c>
      <c r="R781" s="2">
        <f t="shared" si="150"/>
        <v>0</v>
      </c>
      <c r="S781" s="2">
        <f t="shared" si="151"/>
        <v>0</v>
      </c>
      <c r="T781" s="2">
        <f t="shared" si="152"/>
        <v>0</v>
      </c>
      <c r="U781" s="2">
        <f>IF(O781="Reg", R781 * Inputs!$B$7, 0)</f>
        <v>0</v>
      </c>
      <c r="V781" s="2">
        <f>MAX(F781 + P781*Inputs!$B$15 - (Q781/Inputs!$B$16) - U781, 0)</f>
        <v>340</v>
      </c>
    </row>
    <row r="782" spans="1:22" x14ac:dyDescent="0.3">
      <c r="A782" s="1">
        <v>46055.5</v>
      </c>
      <c r="B782" s="2">
        <v>30.11465724752248</v>
      </c>
      <c r="C782" s="2">
        <v>47.87425983571331</v>
      </c>
      <c r="D782" s="2">
        <f t="shared" si="144"/>
        <v>31.148274863289931</v>
      </c>
      <c r="E782" s="2">
        <f t="shared" si="145"/>
        <v>51.565222379053893</v>
      </c>
      <c r="F782" s="2">
        <f t="shared" si="153"/>
        <v>340</v>
      </c>
      <c r="G782" s="2">
        <f t="shared" si="154"/>
        <v>0</v>
      </c>
      <c r="H782" s="2">
        <f>MIN(Inputs!$B$2, (Inputs!$B$14 - F782)/Inputs!$B$15)</f>
        <v>0</v>
      </c>
      <c r="I782" s="2">
        <f>MAX(MIN(Inputs!$B$2, F782*Inputs!$B$16, Inputs!$B$14*Inputs!$B$4 - G782), 0)</f>
        <v>170</v>
      </c>
      <c r="J782" s="2">
        <f>MAX(MIN(Inputs!$B$2, F782*Inputs!$B$16, (Inputs!$B$14-F782)/Inputs!$B$15)*Inputs!$B$9, 0)</f>
        <v>0</v>
      </c>
      <c r="K782" s="2">
        <f>MAX(E782*Inputs!$B$5 - B782 - Inputs!$B$8, 0) * H782</f>
        <v>0</v>
      </c>
      <c r="L782" s="2">
        <f>IF(B782 &gt;= D782*Inputs!$B$10, MAX(B782 - E782/Inputs!$B$5 - Inputs!$B$8, 0) * I782, 0)</f>
        <v>0</v>
      </c>
      <c r="M782" s="2">
        <f t="shared" si="146"/>
        <v>0</v>
      </c>
      <c r="N782" s="3" t="str">
        <f t="shared" si="147"/>
        <v>Idle</v>
      </c>
      <c r="O782" s="3" t="str">
        <f t="shared" si="155"/>
        <v>Idle</v>
      </c>
      <c r="P782" s="2">
        <f t="shared" si="148"/>
        <v>0</v>
      </c>
      <c r="Q782" s="2">
        <f t="shared" si="149"/>
        <v>0</v>
      </c>
      <c r="R782" s="2">
        <f t="shared" si="150"/>
        <v>0</v>
      </c>
      <c r="S782" s="2">
        <f t="shared" si="151"/>
        <v>0</v>
      </c>
      <c r="T782" s="2">
        <f t="shared" si="152"/>
        <v>0</v>
      </c>
      <c r="U782" s="2">
        <f>IF(O782="Reg", R782 * Inputs!$B$7, 0)</f>
        <v>0</v>
      </c>
      <c r="V782" s="2">
        <f>MAX(F782 + P782*Inputs!$B$15 - (Q782/Inputs!$B$16) - U782, 0)</f>
        <v>340</v>
      </c>
    </row>
    <row r="783" spans="1:22" x14ac:dyDescent="0.3">
      <c r="A783" s="1">
        <v>46055.541666666657</v>
      </c>
      <c r="B783" s="2">
        <v>41.076096227460319</v>
      </c>
      <c r="C783" s="2">
        <v>4.0375182150186886</v>
      </c>
      <c r="D783" s="2">
        <f t="shared" si="144"/>
        <v>31.148274863289931</v>
      </c>
      <c r="E783" s="2">
        <f t="shared" si="145"/>
        <v>57.402704785735914</v>
      </c>
      <c r="F783" s="2">
        <f t="shared" si="153"/>
        <v>340</v>
      </c>
      <c r="G783" s="2">
        <f t="shared" si="154"/>
        <v>0</v>
      </c>
      <c r="H783" s="2">
        <f>MIN(Inputs!$B$2, (Inputs!$B$14 - F783)/Inputs!$B$15)</f>
        <v>0</v>
      </c>
      <c r="I783" s="2">
        <f>MAX(MIN(Inputs!$B$2, F783*Inputs!$B$16, Inputs!$B$14*Inputs!$B$4 - G783), 0)</f>
        <v>170</v>
      </c>
      <c r="J783" s="2">
        <f>MAX(MIN(Inputs!$B$2, F783*Inputs!$B$16, (Inputs!$B$14-F783)/Inputs!$B$15)*Inputs!$B$9, 0)</f>
        <v>0</v>
      </c>
      <c r="K783" s="2">
        <f>MAX(E783*Inputs!$B$5 - B783 - Inputs!$B$8, 0) * H783</f>
        <v>0</v>
      </c>
      <c r="L783" s="2">
        <f>IF(B783 &gt;= D783*Inputs!$B$10, MAX(B783 - E783/Inputs!$B$5 - Inputs!$B$8, 0) * I783, 0)</f>
        <v>0</v>
      </c>
      <c r="M783" s="2">
        <f t="shared" si="146"/>
        <v>0</v>
      </c>
      <c r="N783" s="3" t="str">
        <f t="shared" si="147"/>
        <v>Idle</v>
      </c>
      <c r="O783" s="3" t="str">
        <f t="shared" si="155"/>
        <v>Idle</v>
      </c>
      <c r="P783" s="2">
        <f t="shared" si="148"/>
        <v>0</v>
      </c>
      <c r="Q783" s="2">
        <f t="shared" si="149"/>
        <v>0</v>
      </c>
      <c r="R783" s="2">
        <f t="shared" si="150"/>
        <v>0</v>
      </c>
      <c r="S783" s="2">
        <f t="shared" si="151"/>
        <v>0</v>
      </c>
      <c r="T783" s="2">
        <f t="shared" si="152"/>
        <v>0</v>
      </c>
      <c r="U783" s="2">
        <f>IF(O783="Reg", R783 * Inputs!$B$7, 0)</f>
        <v>0</v>
      </c>
      <c r="V783" s="2">
        <f>MAX(F783 + P783*Inputs!$B$15 - (Q783/Inputs!$B$16) - U783, 0)</f>
        <v>340</v>
      </c>
    </row>
    <row r="784" spans="1:22" x14ac:dyDescent="0.3">
      <c r="A784" s="1">
        <v>46055.583333333343</v>
      </c>
      <c r="B784" s="2">
        <v>46.285578262685227</v>
      </c>
      <c r="C784" s="2">
        <v>13.64986600634484</v>
      </c>
      <c r="D784" s="2">
        <f t="shared" si="144"/>
        <v>31.148274863289931</v>
      </c>
      <c r="E784" s="2">
        <f t="shared" si="145"/>
        <v>61.888905909921583</v>
      </c>
      <c r="F784" s="2">
        <f t="shared" si="153"/>
        <v>340</v>
      </c>
      <c r="G784" s="2">
        <f t="shared" si="154"/>
        <v>0</v>
      </c>
      <c r="H784" s="2">
        <f>MIN(Inputs!$B$2, (Inputs!$B$14 - F784)/Inputs!$B$15)</f>
        <v>0</v>
      </c>
      <c r="I784" s="2">
        <f>MAX(MIN(Inputs!$B$2, F784*Inputs!$B$16, Inputs!$B$14*Inputs!$B$4 - G784), 0)</f>
        <v>170</v>
      </c>
      <c r="J784" s="2">
        <f>MAX(MIN(Inputs!$B$2, F784*Inputs!$B$16, (Inputs!$B$14-F784)/Inputs!$B$15)*Inputs!$B$9, 0)</f>
        <v>0</v>
      </c>
      <c r="K784" s="2">
        <f>MAX(E784*Inputs!$B$5 - B784 - Inputs!$B$8, 0) * H784</f>
        <v>0</v>
      </c>
      <c r="L784" s="2">
        <f>IF(B784 &gt;= D784*Inputs!$B$10, MAX(B784 - E784/Inputs!$B$5 - Inputs!$B$8, 0) * I784, 0)</f>
        <v>0</v>
      </c>
      <c r="M784" s="2">
        <f t="shared" si="146"/>
        <v>0</v>
      </c>
      <c r="N784" s="3" t="str">
        <f t="shared" si="147"/>
        <v>Idle</v>
      </c>
      <c r="O784" s="3" t="str">
        <f t="shared" si="155"/>
        <v>Idle</v>
      </c>
      <c r="P784" s="2">
        <f t="shared" si="148"/>
        <v>0</v>
      </c>
      <c r="Q784" s="2">
        <f t="shared" si="149"/>
        <v>0</v>
      </c>
      <c r="R784" s="2">
        <f t="shared" si="150"/>
        <v>0</v>
      </c>
      <c r="S784" s="2">
        <f t="shared" si="151"/>
        <v>0</v>
      </c>
      <c r="T784" s="2">
        <f t="shared" si="152"/>
        <v>0</v>
      </c>
      <c r="U784" s="2">
        <f>IF(O784="Reg", R784 * Inputs!$B$7, 0)</f>
        <v>0</v>
      </c>
      <c r="V784" s="2">
        <f>MAX(F784 + P784*Inputs!$B$15 - (Q784/Inputs!$B$16) - U784, 0)</f>
        <v>340</v>
      </c>
    </row>
    <row r="785" spans="1:22" x14ac:dyDescent="0.3">
      <c r="A785" s="1">
        <v>46055.625</v>
      </c>
      <c r="B785" s="2">
        <v>56.001061257802213</v>
      </c>
      <c r="C785" s="2">
        <v>11.58808909047775</v>
      </c>
      <c r="D785" s="2">
        <f t="shared" si="144"/>
        <v>31.148274863289931</v>
      </c>
      <c r="E785" s="2">
        <f t="shared" si="145"/>
        <v>65.914404729159642</v>
      </c>
      <c r="F785" s="2">
        <f t="shared" si="153"/>
        <v>340</v>
      </c>
      <c r="G785" s="2">
        <f t="shared" si="154"/>
        <v>0</v>
      </c>
      <c r="H785" s="2">
        <f>MIN(Inputs!$B$2, (Inputs!$B$14 - F785)/Inputs!$B$15)</f>
        <v>0</v>
      </c>
      <c r="I785" s="2">
        <f>MAX(MIN(Inputs!$B$2, F785*Inputs!$B$16, Inputs!$B$14*Inputs!$B$4 - G785), 0)</f>
        <v>170</v>
      </c>
      <c r="J785" s="2">
        <f>MAX(MIN(Inputs!$B$2, F785*Inputs!$B$16, (Inputs!$B$14-F785)/Inputs!$B$15)*Inputs!$B$9, 0)</f>
        <v>0</v>
      </c>
      <c r="K785" s="2">
        <f>MAX(E785*Inputs!$B$5 - B785 - Inputs!$B$8, 0) * H785</f>
        <v>0</v>
      </c>
      <c r="L785" s="2">
        <f>IF(B785 &gt;= D785*Inputs!$B$10, MAX(B785 - E785/Inputs!$B$5 - Inputs!$B$8, 0) * I785, 0)</f>
        <v>0</v>
      </c>
      <c r="M785" s="2">
        <f t="shared" si="146"/>
        <v>0</v>
      </c>
      <c r="N785" s="3" t="str">
        <f t="shared" si="147"/>
        <v>Idle</v>
      </c>
      <c r="O785" s="3" t="str">
        <f t="shared" si="155"/>
        <v>Idle</v>
      </c>
      <c r="P785" s="2">
        <f t="shared" si="148"/>
        <v>0</v>
      </c>
      <c r="Q785" s="2">
        <f t="shared" si="149"/>
        <v>0</v>
      </c>
      <c r="R785" s="2">
        <f t="shared" si="150"/>
        <v>0</v>
      </c>
      <c r="S785" s="2">
        <f t="shared" si="151"/>
        <v>0</v>
      </c>
      <c r="T785" s="2">
        <f t="shared" si="152"/>
        <v>0</v>
      </c>
      <c r="U785" s="2">
        <f>IF(O785="Reg", R785 * Inputs!$B$7, 0)</f>
        <v>0</v>
      </c>
      <c r="V785" s="2">
        <f>MAX(F785 + P785*Inputs!$B$15 - (Q785/Inputs!$B$16) - U785, 0)</f>
        <v>340</v>
      </c>
    </row>
    <row r="786" spans="1:22" x14ac:dyDescent="0.3">
      <c r="A786" s="1">
        <v>46055.666666666657</v>
      </c>
      <c r="B786" s="2">
        <v>71.344040655403475</v>
      </c>
      <c r="C786" s="2">
        <v>4.871649808791223</v>
      </c>
      <c r="D786" s="2">
        <f t="shared" si="144"/>
        <v>31.148274863289931</v>
      </c>
      <c r="E786" s="2">
        <f t="shared" si="145"/>
        <v>65.840413279432539</v>
      </c>
      <c r="F786" s="2">
        <f t="shared" si="153"/>
        <v>340</v>
      </c>
      <c r="G786" s="2">
        <f t="shared" si="154"/>
        <v>0</v>
      </c>
      <c r="H786" s="2">
        <f>MIN(Inputs!$B$2, (Inputs!$B$14 - F786)/Inputs!$B$15)</f>
        <v>0</v>
      </c>
      <c r="I786" s="2">
        <f>MAX(MIN(Inputs!$B$2, F786*Inputs!$B$16, Inputs!$B$14*Inputs!$B$4 - G786), 0)</f>
        <v>170</v>
      </c>
      <c r="J786" s="2">
        <f>MAX(MIN(Inputs!$B$2, F786*Inputs!$B$16, (Inputs!$B$14-F786)/Inputs!$B$15)*Inputs!$B$9, 0)</f>
        <v>0</v>
      </c>
      <c r="K786" s="2">
        <f>MAX(E786*Inputs!$B$5 - B786 - Inputs!$B$8, 0) * H786</f>
        <v>0</v>
      </c>
      <c r="L786" s="2">
        <f>IF(B786 &gt;= D786*Inputs!$B$10, MAX(B786 - E786/Inputs!$B$5 - Inputs!$B$8, 0) * I786, 0)</f>
        <v>0</v>
      </c>
      <c r="M786" s="2">
        <f t="shared" si="146"/>
        <v>0</v>
      </c>
      <c r="N786" s="3" t="str">
        <f t="shared" si="147"/>
        <v>Idle</v>
      </c>
      <c r="O786" s="3" t="str">
        <f t="shared" si="155"/>
        <v>Idle</v>
      </c>
      <c r="P786" s="2">
        <f t="shared" si="148"/>
        <v>0</v>
      </c>
      <c r="Q786" s="2">
        <f t="shared" si="149"/>
        <v>0</v>
      </c>
      <c r="R786" s="2">
        <f t="shared" si="150"/>
        <v>0</v>
      </c>
      <c r="S786" s="2">
        <f t="shared" si="151"/>
        <v>0</v>
      </c>
      <c r="T786" s="2">
        <f t="shared" si="152"/>
        <v>0</v>
      </c>
      <c r="U786" s="2">
        <f>IF(O786="Reg", R786 * Inputs!$B$7, 0)</f>
        <v>0</v>
      </c>
      <c r="V786" s="2">
        <f>MAX(F786 + P786*Inputs!$B$15 - (Q786/Inputs!$B$16) - U786, 0)</f>
        <v>340</v>
      </c>
    </row>
    <row r="787" spans="1:22" x14ac:dyDescent="0.3">
      <c r="A787" s="1">
        <v>46055.708333333343</v>
      </c>
      <c r="B787" s="2">
        <v>64.569900623449655</v>
      </c>
      <c r="C787" s="2">
        <v>2.5727561668749259</v>
      </c>
      <c r="D787" s="2">
        <f t="shared" si="144"/>
        <v>31.148274863289931</v>
      </c>
      <c r="E787" s="2">
        <f t="shared" si="145"/>
        <v>61.536827665770915</v>
      </c>
      <c r="F787" s="2">
        <f t="shared" si="153"/>
        <v>340</v>
      </c>
      <c r="G787" s="2">
        <f t="shared" si="154"/>
        <v>0</v>
      </c>
      <c r="H787" s="2">
        <f>MIN(Inputs!$B$2, (Inputs!$B$14 - F787)/Inputs!$B$15)</f>
        <v>0</v>
      </c>
      <c r="I787" s="2">
        <f>MAX(MIN(Inputs!$B$2, F787*Inputs!$B$16, Inputs!$B$14*Inputs!$B$4 - G787), 0)</f>
        <v>170</v>
      </c>
      <c r="J787" s="2">
        <f>MAX(MIN(Inputs!$B$2, F787*Inputs!$B$16, (Inputs!$B$14-F787)/Inputs!$B$15)*Inputs!$B$9, 0)</f>
        <v>0</v>
      </c>
      <c r="K787" s="2">
        <f>MAX(E787*Inputs!$B$5 - B787 - Inputs!$B$8, 0) * H787</f>
        <v>0</v>
      </c>
      <c r="L787" s="2">
        <f>IF(B787 &gt;= D787*Inputs!$B$10, MAX(B787 - E787/Inputs!$B$5 - Inputs!$B$8, 0) * I787, 0)</f>
        <v>0</v>
      </c>
      <c r="M787" s="2">
        <f t="shared" si="146"/>
        <v>0</v>
      </c>
      <c r="N787" s="3" t="str">
        <f t="shared" si="147"/>
        <v>Idle</v>
      </c>
      <c r="O787" s="3" t="str">
        <f t="shared" si="155"/>
        <v>Idle</v>
      </c>
      <c r="P787" s="2">
        <f t="shared" si="148"/>
        <v>0</v>
      </c>
      <c r="Q787" s="2">
        <f t="shared" si="149"/>
        <v>0</v>
      </c>
      <c r="R787" s="2">
        <f t="shared" si="150"/>
        <v>0</v>
      </c>
      <c r="S787" s="2">
        <f t="shared" si="151"/>
        <v>0</v>
      </c>
      <c r="T787" s="2">
        <f t="shared" si="152"/>
        <v>0</v>
      </c>
      <c r="U787" s="2">
        <f>IF(O787="Reg", R787 * Inputs!$B$7, 0)</f>
        <v>0</v>
      </c>
      <c r="V787" s="2">
        <f>MAX(F787 + P787*Inputs!$B$15 - (Q787/Inputs!$B$16) - U787, 0)</f>
        <v>340</v>
      </c>
    </row>
    <row r="788" spans="1:22" x14ac:dyDescent="0.3">
      <c r="A788" s="1">
        <v>46055.75</v>
      </c>
      <c r="B788" s="2">
        <v>65.139551687614571</v>
      </c>
      <c r="C788" s="2">
        <v>3.498048627026801</v>
      </c>
      <c r="D788" s="2">
        <f t="shared" si="144"/>
        <v>31.148274863289931</v>
      </c>
      <c r="E788" s="2">
        <f t="shared" si="145"/>
        <v>57.846525614443259</v>
      </c>
      <c r="F788" s="2">
        <f t="shared" si="153"/>
        <v>340</v>
      </c>
      <c r="G788" s="2">
        <f t="shared" si="154"/>
        <v>0</v>
      </c>
      <c r="H788" s="2">
        <f>MIN(Inputs!$B$2, (Inputs!$B$14 - F788)/Inputs!$B$15)</f>
        <v>0</v>
      </c>
      <c r="I788" s="2">
        <f>MAX(MIN(Inputs!$B$2, F788*Inputs!$B$16, Inputs!$B$14*Inputs!$B$4 - G788), 0)</f>
        <v>170</v>
      </c>
      <c r="J788" s="2">
        <f>MAX(MIN(Inputs!$B$2, F788*Inputs!$B$16, (Inputs!$B$14-F788)/Inputs!$B$15)*Inputs!$B$9, 0)</f>
        <v>0</v>
      </c>
      <c r="K788" s="2">
        <f>MAX(E788*Inputs!$B$5 - B788 - Inputs!$B$8, 0) * H788</f>
        <v>0</v>
      </c>
      <c r="L788" s="2">
        <f>IF(B788 &gt;= D788*Inputs!$B$10, MAX(B788 - E788/Inputs!$B$5 - Inputs!$B$8, 0) * I788, 0)</f>
        <v>0</v>
      </c>
      <c r="M788" s="2">
        <f t="shared" si="146"/>
        <v>0</v>
      </c>
      <c r="N788" s="3" t="str">
        <f t="shared" si="147"/>
        <v>Idle</v>
      </c>
      <c r="O788" s="3" t="str">
        <f t="shared" si="155"/>
        <v>Idle</v>
      </c>
      <c r="P788" s="2">
        <f t="shared" si="148"/>
        <v>0</v>
      </c>
      <c r="Q788" s="2">
        <f t="shared" si="149"/>
        <v>0</v>
      </c>
      <c r="R788" s="2">
        <f t="shared" si="150"/>
        <v>0</v>
      </c>
      <c r="S788" s="2">
        <f t="shared" si="151"/>
        <v>0</v>
      </c>
      <c r="T788" s="2">
        <f t="shared" si="152"/>
        <v>0</v>
      </c>
      <c r="U788" s="2">
        <f>IF(O788="Reg", R788 * Inputs!$B$7, 0)</f>
        <v>0</v>
      </c>
      <c r="V788" s="2">
        <f>MAX(F788 + P788*Inputs!$B$15 - (Q788/Inputs!$B$16) - U788, 0)</f>
        <v>340</v>
      </c>
    </row>
    <row r="789" spans="1:22" x14ac:dyDescent="0.3">
      <c r="A789" s="1">
        <v>46055.791666666657</v>
      </c>
      <c r="B789" s="2">
        <v>67.993302972574313</v>
      </c>
      <c r="C789" s="2">
        <v>3.8625266358355592</v>
      </c>
      <c r="D789" s="2">
        <f t="shared" si="144"/>
        <v>31.148274863289931</v>
      </c>
      <c r="E789" s="2">
        <f t="shared" si="145"/>
        <v>52.55047364299255</v>
      </c>
      <c r="F789" s="2">
        <f t="shared" si="153"/>
        <v>340</v>
      </c>
      <c r="G789" s="2">
        <f t="shared" si="154"/>
        <v>0</v>
      </c>
      <c r="H789" s="2">
        <f>MIN(Inputs!$B$2, (Inputs!$B$14 - F789)/Inputs!$B$15)</f>
        <v>0</v>
      </c>
      <c r="I789" s="2">
        <f>MAX(MIN(Inputs!$B$2, F789*Inputs!$B$16, Inputs!$B$14*Inputs!$B$4 - G789), 0)</f>
        <v>170</v>
      </c>
      <c r="J789" s="2">
        <f>MAX(MIN(Inputs!$B$2, F789*Inputs!$B$16, (Inputs!$B$14-F789)/Inputs!$B$15)*Inputs!$B$9, 0)</f>
        <v>0</v>
      </c>
      <c r="K789" s="2">
        <f>MAX(E789*Inputs!$B$5 - B789 - Inputs!$B$8, 0) * H789</f>
        <v>0</v>
      </c>
      <c r="L789" s="2">
        <f>IF(B789 &gt;= D789*Inputs!$B$10, MAX(B789 - E789/Inputs!$B$5 - Inputs!$B$8, 0) * I789, 0)</f>
        <v>0</v>
      </c>
      <c r="M789" s="2">
        <f t="shared" si="146"/>
        <v>0</v>
      </c>
      <c r="N789" s="3" t="str">
        <f t="shared" si="147"/>
        <v>Idle</v>
      </c>
      <c r="O789" s="3" t="str">
        <f t="shared" si="155"/>
        <v>Idle</v>
      </c>
      <c r="P789" s="2">
        <f t="shared" si="148"/>
        <v>0</v>
      </c>
      <c r="Q789" s="2">
        <f t="shared" si="149"/>
        <v>0</v>
      </c>
      <c r="R789" s="2">
        <f t="shared" si="150"/>
        <v>0</v>
      </c>
      <c r="S789" s="2">
        <f t="shared" si="151"/>
        <v>0</v>
      </c>
      <c r="T789" s="2">
        <f t="shared" si="152"/>
        <v>0</v>
      </c>
      <c r="U789" s="2">
        <f>IF(O789="Reg", R789 * Inputs!$B$7, 0)</f>
        <v>0</v>
      </c>
      <c r="V789" s="2">
        <f>MAX(F789 + P789*Inputs!$B$15 - (Q789/Inputs!$B$16) - U789, 0)</f>
        <v>340</v>
      </c>
    </row>
    <row r="790" spans="1:22" x14ac:dyDescent="0.3">
      <c r="A790" s="1">
        <v>46055.833333333343</v>
      </c>
      <c r="B790" s="2">
        <v>70.438571178113605</v>
      </c>
      <c r="C790" s="2">
        <v>32.170555881483438</v>
      </c>
      <c r="D790" s="2">
        <f t="shared" si="144"/>
        <v>31.148274863289931</v>
      </c>
      <c r="E790" s="2">
        <f t="shared" si="145"/>
        <v>43.865132311718753</v>
      </c>
      <c r="F790" s="2">
        <f t="shared" si="153"/>
        <v>340</v>
      </c>
      <c r="G790" s="2">
        <f t="shared" si="154"/>
        <v>0</v>
      </c>
      <c r="H790" s="2">
        <f>MIN(Inputs!$B$2, (Inputs!$B$14 - F790)/Inputs!$B$15)</f>
        <v>0</v>
      </c>
      <c r="I790" s="2">
        <f>MAX(MIN(Inputs!$B$2, F790*Inputs!$B$16, Inputs!$B$14*Inputs!$B$4 - G790), 0)</f>
        <v>170</v>
      </c>
      <c r="J790" s="2">
        <f>MAX(MIN(Inputs!$B$2, F790*Inputs!$B$16, (Inputs!$B$14-F790)/Inputs!$B$15)*Inputs!$B$9, 0)</f>
        <v>0</v>
      </c>
      <c r="K790" s="2">
        <f>MAX(E790*Inputs!$B$5 - B790 - Inputs!$B$8, 0) * H790</f>
        <v>0</v>
      </c>
      <c r="L790" s="2">
        <f>IF(B790 &gt;= D790*Inputs!$B$10, MAX(B790 - E790/Inputs!$B$5 - Inputs!$B$8, 0) * I790, 0)</f>
        <v>100.61108551546276</v>
      </c>
      <c r="M790" s="2">
        <f t="shared" si="146"/>
        <v>0</v>
      </c>
      <c r="N790" s="3" t="str">
        <f t="shared" si="147"/>
        <v>Discharge</v>
      </c>
      <c r="O790" s="3" t="str">
        <f t="shared" si="155"/>
        <v>Discharge</v>
      </c>
      <c r="P790" s="2">
        <f t="shared" si="148"/>
        <v>0</v>
      </c>
      <c r="Q790" s="2">
        <f t="shared" si="149"/>
        <v>170</v>
      </c>
      <c r="R790" s="2">
        <f t="shared" si="150"/>
        <v>0</v>
      </c>
      <c r="S790" s="2">
        <f t="shared" si="151"/>
        <v>11974.557100279313</v>
      </c>
      <c r="T790" s="2">
        <f t="shared" si="152"/>
        <v>0</v>
      </c>
      <c r="U790" s="2">
        <f>IF(O790="Reg", R790 * Inputs!$B$7, 0)</f>
        <v>0</v>
      </c>
      <c r="V790" s="2">
        <f>MAX(F790 + P790*Inputs!$B$15 - (Q790/Inputs!$B$16) - U790, 0)</f>
        <v>170</v>
      </c>
    </row>
    <row r="791" spans="1:22" x14ac:dyDescent="0.3">
      <c r="A791" s="1">
        <v>46055.875</v>
      </c>
      <c r="B791" s="2">
        <v>55.557112559439588</v>
      </c>
      <c r="C791" s="2">
        <v>16.034576606501769</v>
      </c>
      <c r="D791" s="2">
        <f t="shared" si="144"/>
        <v>31.148274863289931</v>
      </c>
      <c r="E791" s="2">
        <f t="shared" si="145"/>
        <v>33.959197123624264</v>
      </c>
      <c r="F791" s="2">
        <f t="shared" si="153"/>
        <v>170</v>
      </c>
      <c r="G791" s="2">
        <f t="shared" si="154"/>
        <v>170</v>
      </c>
      <c r="H791" s="2">
        <f>MIN(Inputs!$B$2, (Inputs!$B$14 - F791)/Inputs!$B$15)</f>
        <v>170</v>
      </c>
      <c r="I791" s="2">
        <f>MAX(MIN(Inputs!$B$2, F791*Inputs!$B$16, Inputs!$B$14*Inputs!$B$4 - G791), 0)</f>
        <v>170</v>
      </c>
      <c r="J791" s="2">
        <f>MAX(MIN(Inputs!$B$2, F791*Inputs!$B$16, (Inputs!$B$14-F791)/Inputs!$B$15)*Inputs!$B$9, 0)</f>
        <v>136</v>
      </c>
      <c r="K791" s="2">
        <f>MAX(E791*Inputs!$B$5 - B791 - Inputs!$B$8, 0) * H791</f>
        <v>0</v>
      </c>
      <c r="L791" s="2">
        <f>IF(B791 &gt;= D791*Inputs!$B$10, MAX(B791 - E791/Inputs!$B$5 - Inputs!$B$8, 0) * I791, 0)</f>
        <v>0</v>
      </c>
      <c r="M791" s="2">
        <f t="shared" si="146"/>
        <v>2180.7024184842408</v>
      </c>
      <c r="N791" s="3" t="str">
        <f t="shared" si="147"/>
        <v>Reg</v>
      </c>
      <c r="O791" s="3" t="str">
        <f t="shared" si="155"/>
        <v>Discharge</v>
      </c>
      <c r="P791" s="2">
        <f t="shared" si="148"/>
        <v>0</v>
      </c>
      <c r="Q791" s="2">
        <f t="shared" si="149"/>
        <v>170</v>
      </c>
      <c r="R791" s="2">
        <f t="shared" si="150"/>
        <v>0</v>
      </c>
      <c r="S791" s="2">
        <f t="shared" si="151"/>
        <v>9444.7091351047293</v>
      </c>
      <c r="T791" s="2">
        <f t="shared" si="152"/>
        <v>0</v>
      </c>
      <c r="U791" s="2">
        <f>IF(O791="Reg", R791 * Inputs!$B$7, 0)</f>
        <v>0</v>
      </c>
      <c r="V791" s="2">
        <f>MAX(F791 + P791*Inputs!$B$15 - (Q791/Inputs!$B$16) - U791, 0)</f>
        <v>0</v>
      </c>
    </row>
    <row r="792" spans="1:22" x14ac:dyDescent="0.3">
      <c r="A792" s="1">
        <v>46055.916666666657</v>
      </c>
      <c r="B792" s="2">
        <v>45.522526973433763</v>
      </c>
      <c r="C792" s="2">
        <v>6.1106673575796426</v>
      </c>
      <c r="D792" s="2">
        <f t="shared" si="144"/>
        <v>31.148274863289931</v>
      </c>
      <c r="E792" s="2">
        <f t="shared" si="145"/>
        <v>24.86591260818896</v>
      </c>
      <c r="F792" s="2">
        <f t="shared" si="153"/>
        <v>0</v>
      </c>
      <c r="G792" s="2">
        <f t="shared" si="154"/>
        <v>340</v>
      </c>
      <c r="H792" s="2">
        <f>MIN(Inputs!$B$2, (Inputs!$B$14 - F792)/Inputs!$B$15)</f>
        <v>170</v>
      </c>
      <c r="I792" s="2">
        <f>MAX(MIN(Inputs!$B$2, F792*Inputs!$B$16, Inputs!$B$14*Inputs!$B$4 - G792), 0)</f>
        <v>0</v>
      </c>
      <c r="J792" s="2">
        <f>MAX(MIN(Inputs!$B$2, F792*Inputs!$B$16, (Inputs!$B$14-F792)/Inputs!$B$15)*Inputs!$B$9, 0)</f>
        <v>0</v>
      </c>
      <c r="K792" s="2">
        <f>MAX(E792*Inputs!$B$5 - B792 - Inputs!$B$8, 0) * H792</f>
        <v>0</v>
      </c>
      <c r="L792" s="2">
        <f>IF(B792 &gt;= D792*Inputs!$B$10, MAX(B792 - E792/Inputs!$B$5 - Inputs!$B$8, 0) * I792, 0)</f>
        <v>0</v>
      </c>
      <c r="M792" s="2">
        <f t="shared" si="146"/>
        <v>0</v>
      </c>
      <c r="N792" s="3" t="str">
        <f t="shared" si="147"/>
        <v>Idle</v>
      </c>
      <c r="O792" s="3" t="str">
        <f t="shared" si="155"/>
        <v>Idle</v>
      </c>
      <c r="P792" s="2">
        <f t="shared" si="148"/>
        <v>0</v>
      </c>
      <c r="Q792" s="2">
        <f t="shared" si="149"/>
        <v>0</v>
      </c>
      <c r="R792" s="2">
        <f t="shared" si="150"/>
        <v>0</v>
      </c>
      <c r="S792" s="2">
        <f t="shared" si="151"/>
        <v>0</v>
      </c>
      <c r="T792" s="2">
        <f t="shared" si="152"/>
        <v>0</v>
      </c>
      <c r="U792" s="2">
        <f>IF(O792="Reg", R792 * Inputs!$B$7, 0)</f>
        <v>0</v>
      </c>
      <c r="V792" s="2">
        <f>MAX(F792 + P792*Inputs!$B$15 - (Q792/Inputs!$B$16) - U792, 0)</f>
        <v>0</v>
      </c>
    </row>
    <row r="793" spans="1:22" x14ac:dyDescent="0.3">
      <c r="A793" s="1">
        <v>46055.958333333343</v>
      </c>
      <c r="B793" s="2">
        <v>42.428088315483727</v>
      </c>
      <c r="C793" s="2">
        <v>2.5899598444111258</v>
      </c>
      <c r="D793" s="2">
        <f t="shared" si="144"/>
        <v>31.148274863289931</v>
      </c>
      <c r="E793" s="2">
        <f t="shared" si="145"/>
        <v>17.278824779283333</v>
      </c>
      <c r="F793" s="2">
        <f t="shared" si="153"/>
        <v>0</v>
      </c>
      <c r="G793" s="2">
        <f t="shared" si="154"/>
        <v>340</v>
      </c>
      <c r="H793" s="2">
        <f>MIN(Inputs!$B$2, (Inputs!$B$14 - F793)/Inputs!$B$15)</f>
        <v>170</v>
      </c>
      <c r="I793" s="2">
        <f>MAX(MIN(Inputs!$B$2, F793*Inputs!$B$16, Inputs!$B$14*Inputs!$B$4 - G793), 0)</f>
        <v>0</v>
      </c>
      <c r="J793" s="2">
        <f>MAX(MIN(Inputs!$B$2, F793*Inputs!$B$16, (Inputs!$B$14-F793)/Inputs!$B$15)*Inputs!$B$9, 0)</f>
        <v>0</v>
      </c>
      <c r="K793" s="2">
        <f>MAX(E793*Inputs!$B$5 - B793 - Inputs!$B$8, 0) * H793</f>
        <v>0</v>
      </c>
      <c r="L793" s="2">
        <f>IF(B793 &gt;= D793*Inputs!$B$10, MAX(B793 - E793/Inputs!$B$5 - Inputs!$B$8, 0) * I793, 0)</f>
        <v>0</v>
      </c>
      <c r="M793" s="2">
        <f t="shared" si="146"/>
        <v>0</v>
      </c>
      <c r="N793" s="3" t="str">
        <f t="shared" si="147"/>
        <v>Idle</v>
      </c>
      <c r="O793" s="3" t="str">
        <f t="shared" si="155"/>
        <v>Idle</v>
      </c>
      <c r="P793" s="2">
        <f t="shared" si="148"/>
        <v>0</v>
      </c>
      <c r="Q793" s="2">
        <f t="shared" si="149"/>
        <v>0</v>
      </c>
      <c r="R793" s="2">
        <f t="shared" si="150"/>
        <v>0</v>
      </c>
      <c r="S793" s="2">
        <f t="shared" si="151"/>
        <v>0</v>
      </c>
      <c r="T793" s="2">
        <f t="shared" si="152"/>
        <v>0</v>
      </c>
      <c r="U793" s="2">
        <f>IF(O793="Reg", R793 * Inputs!$B$7, 0)</f>
        <v>0</v>
      </c>
      <c r="V793" s="2">
        <f>MAX(F793 + P793*Inputs!$B$15 - (Q793/Inputs!$B$16) - U793, 0)</f>
        <v>0</v>
      </c>
    </row>
    <row r="794" spans="1:22" x14ac:dyDescent="0.3">
      <c r="A794" s="1">
        <v>46056</v>
      </c>
      <c r="B794" s="2">
        <v>33.363239858910298</v>
      </c>
      <c r="C794" s="2">
        <v>10.51548773158048</v>
      </c>
      <c r="D794" s="2">
        <f t="shared" si="144"/>
        <v>32.880216610662259</v>
      </c>
      <c r="E794" s="2">
        <f t="shared" si="145"/>
        <v>10.20747672670271</v>
      </c>
      <c r="F794" s="2">
        <f t="shared" si="153"/>
        <v>0</v>
      </c>
      <c r="G794" s="2">
        <f t="shared" si="154"/>
        <v>0</v>
      </c>
      <c r="H794" s="2">
        <f>MIN(Inputs!$B$2, (Inputs!$B$14 - F794)/Inputs!$B$15)</f>
        <v>170</v>
      </c>
      <c r="I794" s="2">
        <f>MAX(MIN(Inputs!$B$2, F794*Inputs!$B$16, Inputs!$B$14*Inputs!$B$4 - G794), 0)</f>
        <v>0</v>
      </c>
      <c r="J794" s="2">
        <f>MAX(MIN(Inputs!$B$2, F794*Inputs!$B$16, (Inputs!$B$14-F794)/Inputs!$B$15)*Inputs!$B$9, 0)</f>
        <v>0</v>
      </c>
      <c r="K794" s="2">
        <f>MAX(E794*Inputs!$B$5 - B794 - Inputs!$B$8, 0) * H794</f>
        <v>0</v>
      </c>
      <c r="L794" s="2">
        <f>IF(B794 &gt;= D794*Inputs!$B$10, MAX(B794 - E794/Inputs!$B$5 - Inputs!$B$8, 0) * I794, 0)</f>
        <v>0</v>
      </c>
      <c r="M794" s="2">
        <f t="shared" si="146"/>
        <v>0</v>
      </c>
      <c r="N794" s="3" t="str">
        <f t="shared" si="147"/>
        <v>Idle</v>
      </c>
      <c r="O794" s="3" t="str">
        <f t="shared" si="155"/>
        <v>Idle</v>
      </c>
      <c r="P794" s="2">
        <f t="shared" si="148"/>
        <v>0</v>
      </c>
      <c r="Q794" s="2">
        <f t="shared" si="149"/>
        <v>0</v>
      </c>
      <c r="R794" s="2">
        <f t="shared" si="150"/>
        <v>0</v>
      </c>
      <c r="S794" s="2">
        <f t="shared" si="151"/>
        <v>0</v>
      </c>
      <c r="T794" s="2">
        <f t="shared" si="152"/>
        <v>0</v>
      </c>
      <c r="U794" s="2">
        <f>IF(O794="Reg", R794 * Inputs!$B$7, 0)</f>
        <v>0</v>
      </c>
      <c r="V794" s="2">
        <f>MAX(F794 + P794*Inputs!$B$15 - (Q794/Inputs!$B$16) - U794, 0)</f>
        <v>0</v>
      </c>
    </row>
    <row r="795" spans="1:22" x14ac:dyDescent="0.3">
      <c r="A795" s="1">
        <v>46056.041666666657</v>
      </c>
      <c r="B795" s="2">
        <v>15.881254984931539</v>
      </c>
      <c r="C795" s="2">
        <v>1.5097518578369129</v>
      </c>
      <c r="D795" s="2">
        <f t="shared" si="144"/>
        <v>32.880216610662259</v>
      </c>
      <c r="E795" s="2">
        <f t="shared" si="145"/>
        <v>4.6469367502176615</v>
      </c>
      <c r="F795" s="2">
        <f t="shared" si="153"/>
        <v>0</v>
      </c>
      <c r="G795" s="2">
        <f t="shared" si="154"/>
        <v>0</v>
      </c>
      <c r="H795" s="2">
        <f>MIN(Inputs!$B$2, (Inputs!$B$14 - F795)/Inputs!$B$15)</f>
        <v>170</v>
      </c>
      <c r="I795" s="2">
        <f>MAX(MIN(Inputs!$B$2, F795*Inputs!$B$16, Inputs!$B$14*Inputs!$B$4 - G795), 0)</f>
        <v>0</v>
      </c>
      <c r="J795" s="2">
        <f>MAX(MIN(Inputs!$B$2, F795*Inputs!$B$16, (Inputs!$B$14-F795)/Inputs!$B$15)*Inputs!$B$9, 0)</f>
        <v>0</v>
      </c>
      <c r="K795" s="2">
        <f>MAX(E795*Inputs!$B$5 - B795 - Inputs!$B$8, 0) * H795</f>
        <v>0</v>
      </c>
      <c r="L795" s="2">
        <f>IF(B795 &gt;= D795*Inputs!$B$10, MAX(B795 - E795/Inputs!$B$5 - Inputs!$B$8, 0) * I795, 0)</f>
        <v>0</v>
      </c>
      <c r="M795" s="2">
        <f t="shared" si="146"/>
        <v>0</v>
      </c>
      <c r="N795" s="3" t="str">
        <f t="shared" si="147"/>
        <v>Idle</v>
      </c>
      <c r="O795" s="3" t="str">
        <f t="shared" si="155"/>
        <v>Idle</v>
      </c>
      <c r="P795" s="2">
        <f t="shared" si="148"/>
        <v>0</v>
      </c>
      <c r="Q795" s="2">
        <f t="shared" si="149"/>
        <v>0</v>
      </c>
      <c r="R795" s="2">
        <f t="shared" si="150"/>
        <v>0</v>
      </c>
      <c r="S795" s="2">
        <f t="shared" si="151"/>
        <v>0</v>
      </c>
      <c r="T795" s="2">
        <f t="shared" si="152"/>
        <v>0</v>
      </c>
      <c r="U795" s="2">
        <f>IF(O795="Reg", R795 * Inputs!$B$7, 0)</f>
        <v>0</v>
      </c>
      <c r="V795" s="2">
        <f>MAX(F795 + P795*Inputs!$B$15 - (Q795/Inputs!$B$16) - U795, 0)</f>
        <v>0</v>
      </c>
    </row>
    <row r="796" spans="1:22" x14ac:dyDescent="0.3">
      <c r="A796" s="1">
        <v>46056.083333333343</v>
      </c>
      <c r="B796" s="2">
        <v>11.002960049546649</v>
      </c>
      <c r="C796" s="2">
        <v>5.4994649695613198</v>
      </c>
      <c r="D796" s="2">
        <f t="shared" si="144"/>
        <v>32.880216610662259</v>
      </c>
      <c r="E796" s="2">
        <f t="shared" si="145"/>
        <v>2.0000609193957382</v>
      </c>
      <c r="F796" s="2">
        <f t="shared" si="153"/>
        <v>0</v>
      </c>
      <c r="G796" s="2">
        <f t="shared" si="154"/>
        <v>0</v>
      </c>
      <c r="H796" s="2">
        <f>MIN(Inputs!$B$2, (Inputs!$B$14 - F796)/Inputs!$B$15)</f>
        <v>170</v>
      </c>
      <c r="I796" s="2">
        <f>MAX(MIN(Inputs!$B$2, F796*Inputs!$B$16, Inputs!$B$14*Inputs!$B$4 - G796), 0)</f>
        <v>0</v>
      </c>
      <c r="J796" s="2">
        <f>MAX(MIN(Inputs!$B$2, F796*Inputs!$B$16, (Inputs!$B$14-F796)/Inputs!$B$15)*Inputs!$B$9, 0)</f>
        <v>0</v>
      </c>
      <c r="K796" s="2">
        <f>MAX(E796*Inputs!$B$5 - B796 - Inputs!$B$8, 0) * H796</f>
        <v>0</v>
      </c>
      <c r="L796" s="2">
        <f>IF(B796 &gt;= D796*Inputs!$B$10, MAX(B796 - E796/Inputs!$B$5 - Inputs!$B$8, 0) * I796, 0)</f>
        <v>0</v>
      </c>
      <c r="M796" s="2">
        <f t="shared" si="146"/>
        <v>0</v>
      </c>
      <c r="N796" s="3" t="str">
        <f t="shared" si="147"/>
        <v>Idle</v>
      </c>
      <c r="O796" s="3" t="str">
        <f t="shared" si="155"/>
        <v>Idle</v>
      </c>
      <c r="P796" s="2">
        <f t="shared" si="148"/>
        <v>0</v>
      </c>
      <c r="Q796" s="2">
        <f t="shared" si="149"/>
        <v>0</v>
      </c>
      <c r="R796" s="2">
        <f t="shared" si="150"/>
        <v>0</v>
      </c>
      <c r="S796" s="2">
        <f t="shared" si="151"/>
        <v>0</v>
      </c>
      <c r="T796" s="2">
        <f t="shared" si="152"/>
        <v>0</v>
      </c>
      <c r="U796" s="2">
        <f>IF(O796="Reg", R796 * Inputs!$B$7, 0)</f>
        <v>0</v>
      </c>
      <c r="V796" s="2">
        <f>MAX(F796 + P796*Inputs!$B$15 - (Q796/Inputs!$B$16) - U796, 0)</f>
        <v>0</v>
      </c>
    </row>
    <row r="797" spans="1:22" x14ac:dyDescent="0.3">
      <c r="A797" s="1">
        <v>46056.125</v>
      </c>
      <c r="B797" s="2">
        <v>0.99740546682777953</v>
      </c>
      <c r="C797" s="2">
        <v>13.95130917691275</v>
      </c>
      <c r="D797" s="2">
        <f t="shared" si="144"/>
        <v>32.880216610662259</v>
      </c>
      <c r="E797" s="2">
        <f t="shared" si="145"/>
        <v>0.16623424447129659</v>
      </c>
      <c r="F797" s="2">
        <f t="shared" si="153"/>
        <v>0</v>
      </c>
      <c r="G797" s="2">
        <f t="shared" si="154"/>
        <v>0</v>
      </c>
      <c r="H797" s="2">
        <f>MIN(Inputs!$B$2, (Inputs!$B$14 - F797)/Inputs!$B$15)</f>
        <v>170</v>
      </c>
      <c r="I797" s="2">
        <f>MAX(MIN(Inputs!$B$2, F797*Inputs!$B$16, Inputs!$B$14*Inputs!$B$4 - G797), 0)</f>
        <v>0</v>
      </c>
      <c r="J797" s="2">
        <f>MAX(MIN(Inputs!$B$2, F797*Inputs!$B$16, (Inputs!$B$14-F797)/Inputs!$B$15)*Inputs!$B$9, 0)</f>
        <v>0</v>
      </c>
      <c r="K797" s="2">
        <f>MAX(E797*Inputs!$B$5 - B797 - Inputs!$B$8, 0) * H797</f>
        <v>0</v>
      </c>
      <c r="L797" s="2">
        <f>IF(B797 &gt;= D797*Inputs!$B$10, MAX(B797 - E797/Inputs!$B$5 - Inputs!$B$8, 0) * I797, 0)</f>
        <v>0</v>
      </c>
      <c r="M797" s="2">
        <f t="shared" si="146"/>
        <v>0</v>
      </c>
      <c r="N797" s="3" t="str">
        <f t="shared" si="147"/>
        <v>Idle</v>
      </c>
      <c r="O797" s="3" t="str">
        <f t="shared" si="155"/>
        <v>Idle</v>
      </c>
      <c r="P797" s="2">
        <f t="shared" si="148"/>
        <v>0</v>
      </c>
      <c r="Q797" s="2">
        <f t="shared" si="149"/>
        <v>0</v>
      </c>
      <c r="R797" s="2">
        <f t="shared" si="150"/>
        <v>0</v>
      </c>
      <c r="S797" s="2">
        <f t="shared" si="151"/>
        <v>0</v>
      </c>
      <c r="T797" s="2">
        <f t="shared" si="152"/>
        <v>0</v>
      </c>
      <c r="U797" s="2">
        <f>IF(O797="Reg", R797 * Inputs!$B$7, 0)</f>
        <v>0</v>
      </c>
      <c r="V797" s="2">
        <f>MAX(F797 + P797*Inputs!$B$15 - (Q797/Inputs!$B$16) - U797, 0)</f>
        <v>0</v>
      </c>
    </row>
    <row r="798" spans="1:22" x14ac:dyDescent="0.3">
      <c r="A798" s="1">
        <v>46056.166666666657</v>
      </c>
      <c r="B798" s="2">
        <v>0</v>
      </c>
      <c r="C798" s="2">
        <v>15.091345753244401</v>
      </c>
      <c r="D798" s="2">
        <f t="shared" si="144"/>
        <v>32.880216610662259</v>
      </c>
      <c r="E798" s="2">
        <f t="shared" si="145"/>
        <v>0.75750638249520075</v>
      </c>
      <c r="F798" s="2">
        <f t="shared" si="153"/>
        <v>0</v>
      </c>
      <c r="G798" s="2">
        <f t="shared" si="154"/>
        <v>0</v>
      </c>
      <c r="H798" s="2">
        <f>MIN(Inputs!$B$2, (Inputs!$B$14 - F798)/Inputs!$B$15)</f>
        <v>170</v>
      </c>
      <c r="I798" s="2">
        <f>MAX(MIN(Inputs!$B$2, F798*Inputs!$B$16, Inputs!$B$14*Inputs!$B$4 - G798), 0)</f>
        <v>0</v>
      </c>
      <c r="J798" s="2">
        <f>MAX(MIN(Inputs!$B$2, F798*Inputs!$B$16, (Inputs!$B$14-F798)/Inputs!$B$15)*Inputs!$B$9, 0)</f>
        <v>0</v>
      </c>
      <c r="K798" s="2">
        <f>MAX(E798*Inputs!$B$5 - B798 - Inputs!$B$8, 0) * H798</f>
        <v>0</v>
      </c>
      <c r="L798" s="2">
        <f>IF(B798 &gt;= D798*Inputs!$B$10, MAX(B798 - E798/Inputs!$B$5 - Inputs!$B$8, 0) * I798, 0)</f>
        <v>0</v>
      </c>
      <c r="M798" s="2">
        <f t="shared" si="146"/>
        <v>0</v>
      </c>
      <c r="N798" s="3" t="str">
        <f t="shared" si="147"/>
        <v>Idle</v>
      </c>
      <c r="O798" s="3" t="str">
        <f t="shared" si="155"/>
        <v>Idle</v>
      </c>
      <c r="P798" s="2">
        <f t="shared" si="148"/>
        <v>0</v>
      </c>
      <c r="Q798" s="2">
        <f t="shared" si="149"/>
        <v>0</v>
      </c>
      <c r="R798" s="2">
        <f t="shared" si="150"/>
        <v>0</v>
      </c>
      <c r="S798" s="2">
        <f t="shared" si="151"/>
        <v>0</v>
      </c>
      <c r="T798" s="2">
        <f t="shared" si="152"/>
        <v>0</v>
      </c>
      <c r="U798" s="2">
        <f>IF(O798="Reg", R798 * Inputs!$B$7, 0)</f>
        <v>0</v>
      </c>
      <c r="V798" s="2">
        <f>MAX(F798 + P798*Inputs!$B$15 - (Q798/Inputs!$B$16) - U798, 0)</f>
        <v>0</v>
      </c>
    </row>
    <row r="799" spans="1:22" x14ac:dyDescent="0.3">
      <c r="A799" s="1">
        <v>46056.208333333343</v>
      </c>
      <c r="B799" s="2">
        <v>0</v>
      </c>
      <c r="C799" s="2">
        <v>3.143589519212457</v>
      </c>
      <c r="D799" s="2">
        <f t="shared" si="144"/>
        <v>32.880216610662259</v>
      </c>
      <c r="E799" s="2">
        <f t="shared" si="145"/>
        <v>2.634744341607536</v>
      </c>
      <c r="F799" s="2">
        <f t="shared" si="153"/>
        <v>0</v>
      </c>
      <c r="G799" s="2">
        <f t="shared" si="154"/>
        <v>0</v>
      </c>
      <c r="H799" s="2">
        <f>MIN(Inputs!$B$2, (Inputs!$B$14 - F799)/Inputs!$B$15)</f>
        <v>170</v>
      </c>
      <c r="I799" s="2">
        <f>MAX(MIN(Inputs!$B$2, F799*Inputs!$B$16, Inputs!$B$14*Inputs!$B$4 - G799), 0)</f>
        <v>0</v>
      </c>
      <c r="J799" s="2">
        <f>MAX(MIN(Inputs!$B$2, F799*Inputs!$B$16, (Inputs!$B$14-F799)/Inputs!$B$15)*Inputs!$B$9, 0)</f>
        <v>0</v>
      </c>
      <c r="K799" s="2">
        <f>MAX(E799*Inputs!$B$5 - B799 - Inputs!$B$8, 0) * H799</f>
        <v>0</v>
      </c>
      <c r="L799" s="2">
        <f>IF(B799 &gt;= D799*Inputs!$B$10, MAX(B799 - E799/Inputs!$B$5 - Inputs!$B$8, 0) * I799, 0)</f>
        <v>0</v>
      </c>
      <c r="M799" s="2">
        <f t="shared" si="146"/>
        <v>0</v>
      </c>
      <c r="N799" s="3" t="str">
        <f t="shared" si="147"/>
        <v>Idle</v>
      </c>
      <c r="O799" s="3" t="str">
        <f t="shared" si="155"/>
        <v>Idle</v>
      </c>
      <c r="P799" s="2">
        <f t="shared" si="148"/>
        <v>0</v>
      </c>
      <c r="Q799" s="2">
        <f t="shared" si="149"/>
        <v>0</v>
      </c>
      <c r="R799" s="2">
        <f t="shared" si="150"/>
        <v>0</v>
      </c>
      <c r="S799" s="2">
        <f t="shared" si="151"/>
        <v>0</v>
      </c>
      <c r="T799" s="2">
        <f t="shared" si="152"/>
        <v>0</v>
      </c>
      <c r="U799" s="2">
        <f>IF(O799="Reg", R799 * Inputs!$B$7, 0)</f>
        <v>0</v>
      </c>
      <c r="V799" s="2">
        <f>MAX(F799 + P799*Inputs!$B$15 - (Q799/Inputs!$B$16) - U799, 0)</f>
        <v>0</v>
      </c>
    </row>
    <row r="800" spans="1:22" x14ac:dyDescent="0.3">
      <c r="A800" s="1">
        <v>46056.25</v>
      </c>
      <c r="B800" s="2">
        <v>0</v>
      </c>
      <c r="C800" s="2">
        <v>2.8931202943723711</v>
      </c>
      <c r="D800" s="2">
        <f t="shared" si="144"/>
        <v>32.880216610662259</v>
      </c>
      <c r="E800" s="2">
        <f t="shared" si="145"/>
        <v>5.0426352111866892</v>
      </c>
      <c r="F800" s="2">
        <f t="shared" si="153"/>
        <v>0</v>
      </c>
      <c r="G800" s="2">
        <f t="shared" si="154"/>
        <v>0</v>
      </c>
      <c r="H800" s="2">
        <f>MIN(Inputs!$B$2, (Inputs!$B$14 - F800)/Inputs!$B$15)</f>
        <v>170</v>
      </c>
      <c r="I800" s="2">
        <f>MAX(MIN(Inputs!$B$2, F800*Inputs!$B$16, Inputs!$B$14*Inputs!$B$4 - G800), 0)</f>
        <v>0</v>
      </c>
      <c r="J800" s="2">
        <f>MAX(MIN(Inputs!$B$2, F800*Inputs!$B$16, (Inputs!$B$14-F800)/Inputs!$B$15)*Inputs!$B$9, 0)</f>
        <v>0</v>
      </c>
      <c r="K800" s="2">
        <f>MAX(E800*Inputs!$B$5 - B800 - Inputs!$B$8, 0) * H800</f>
        <v>0</v>
      </c>
      <c r="L800" s="2">
        <f>IF(B800 &gt;= D800*Inputs!$B$10, MAX(B800 - E800/Inputs!$B$5 - Inputs!$B$8, 0) * I800, 0)</f>
        <v>0</v>
      </c>
      <c r="M800" s="2">
        <f t="shared" si="146"/>
        <v>0</v>
      </c>
      <c r="N800" s="3" t="str">
        <f t="shared" si="147"/>
        <v>Idle</v>
      </c>
      <c r="O800" s="3" t="str">
        <f t="shared" si="155"/>
        <v>Idle</v>
      </c>
      <c r="P800" s="2">
        <f t="shared" si="148"/>
        <v>0</v>
      </c>
      <c r="Q800" s="2">
        <f t="shared" si="149"/>
        <v>0</v>
      </c>
      <c r="R800" s="2">
        <f t="shared" si="150"/>
        <v>0</v>
      </c>
      <c r="S800" s="2">
        <f t="shared" si="151"/>
        <v>0</v>
      </c>
      <c r="T800" s="2">
        <f t="shared" si="152"/>
        <v>0</v>
      </c>
      <c r="U800" s="2">
        <f>IF(O800="Reg", R800 * Inputs!$B$7, 0)</f>
        <v>0</v>
      </c>
      <c r="V800" s="2">
        <f>MAX(F800 + P800*Inputs!$B$15 - (Q800/Inputs!$B$16) - U800, 0)</f>
        <v>0</v>
      </c>
    </row>
    <row r="801" spans="1:22" x14ac:dyDescent="0.3">
      <c r="A801" s="1">
        <v>46056.291666666657</v>
      </c>
      <c r="B801" s="2">
        <v>0</v>
      </c>
      <c r="C801" s="2">
        <v>35.071149365363667</v>
      </c>
      <c r="D801" s="2">
        <f t="shared" si="144"/>
        <v>32.880216610662259</v>
      </c>
      <c r="E801" s="2">
        <f t="shared" si="145"/>
        <v>9.1263404606785041</v>
      </c>
      <c r="F801" s="2">
        <f t="shared" si="153"/>
        <v>0</v>
      </c>
      <c r="G801" s="2">
        <f t="shared" si="154"/>
        <v>0</v>
      </c>
      <c r="H801" s="2">
        <f>MIN(Inputs!$B$2, (Inputs!$B$14 - F801)/Inputs!$B$15)</f>
        <v>170</v>
      </c>
      <c r="I801" s="2">
        <f>MAX(MIN(Inputs!$B$2, F801*Inputs!$B$16, Inputs!$B$14*Inputs!$B$4 - G801), 0)</f>
        <v>0</v>
      </c>
      <c r="J801" s="2">
        <f>MAX(MIN(Inputs!$B$2, F801*Inputs!$B$16, (Inputs!$B$14-F801)/Inputs!$B$15)*Inputs!$B$9, 0)</f>
        <v>0</v>
      </c>
      <c r="K801" s="2">
        <f>MAX(E801*Inputs!$B$5 - B801 - Inputs!$B$8, 0) * H801</f>
        <v>0</v>
      </c>
      <c r="L801" s="2">
        <f>IF(B801 &gt;= D801*Inputs!$B$10, MAX(B801 - E801/Inputs!$B$5 - Inputs!$B$8, 0) * I801, 0)</f>
        <v>0</v>
      </c>
      <c r="M801" s="2">
        <f t="shared" si="146"/>
        <v>0</v>
      </c>
      <c r="N801" s="3" t="str">
        <f t="shared" si="147"/>
        <v>Idle</v>
      </c>
      <c r="O801" s="3" t="str">
        <f t="shared" si="155"/>
        <v>Idle</v>
      </c>
      <c r="P801" s="2">
        <f t="shared" si="148"/>
        <v>0</v>
      </c>
      <c r="Q801" s="2">
        <f t="shared" si="149"/>
        <v>0</v>
      </c>
      <c r="R801" s="2">
        <f t="shared" si="150"/>
        <v>0</v>
      </c>
      <c r="S801" s="2">
        <f t="shared" si="151"/>
        <v>0</v>
      </c>
      <c r="T801" s="2">
        <f t="shared" si="152"/>
        <v>0</v>
      </c>
      <c r="U801" s="2">
        <f>IF(O801="Reg", R801 * Inputs!$B$7, 0)</f>
        <v>0</v>
      </c>
      <c r="V801" s="2">
        <f>MAX(F801 + P801*Inputs!$B$15 - (Q801/Inputs!$B$16) - U801, 0)</f>
        <v>0</v>
      </c>
    </row>
    <row r="802" spans="1:22" x14ac:dyDescent="0.3">
      <c r="A802" s="1">
        <v>46056.333333333343</v>
      </c>
      <c r="B802" s="2">
        <v>0</v>
      </c>
      <c r="C802" s="2">
        <v>28.37390828017244</v>
      </c>
      <c r="D802" s="2">
        <f t="shared" si="144"/>
        <v>32.880216610662259</v>
      </c>
      <c r="E802" s="2">
        <f t="shared" si="145"/>
        <v>17.028243688924999</v>
      </c>
      <c r="F802" s="2">
        <f t="shared" si="153"/>
        <v>0</v>
      </c>
      <c r="G802" s="2">
        <f t="shared" si="154"/>
        <v>0</v>
      </c>
      <c r="H802" s="2">
        <f>MIN(Inputs!$B$2, (Inputs!$B$14 - F802)/Inputs!$B$15)</f>
        <v>170</v>
      </c>
      <c r="I802" s="2">
        <f>MAX(MIN(Inputs!$B$2, F802*Inputs!$B$16, Inputs!$B$14*Inputs!$B$4 - G802), 0)</f>
        <v>0</v>
      </c>
      <c r="J802" s="2">
        <f>MAX(MIN(Inputs!$B$2, F802*Inputs!$B$16, (Inputs!$B$14-F802)/Inputs!$B$15)*Inputs!$B$9, 0)</f>
        <v>0</v>
      </c>
      <c r="K802" s="2">
        <f>MAX(E802*Inputs!$B$5 - B802 - Inputs!$B$8, 0) * H802</f>
        <v>0</v>
      </c>
      <c r="L802" s="2">
        <f>IF(B802 &gt;= D802*Inputs!$B$10, MAX(B802 - E802/Inputs!$B$5 - Inputs!$B$8, 0) * I802, 0)</f>
        <v>0</v>
      </c>
      <c r="M802" s="2">
        <f t="shared" si="146"/>
        <v>0</v>
      </c>
      <c r="N802" s="3" t="str">
        <f t="shared" si="147"/>
        <v>Idle</v>
      </c>
      <c r="O802" s="3" t="str">
        <f t="shared" si="155"/>
        <v>Idle</v>
      </c>
      <c r="P802" s="2">
        <f t="shared" si="148"/>
        <v>0</v>
      </c>
      <c r="Q802" s="2">
        <f t="shared" si="149"/>
        <v>0</v>
      </c>
      <c r="R802" s="2">
        <f t="shared" si="150"/>
        <v>0</v>
      </c>
      <c r="S802" s="2">
        <f t="shared" si="151"/>
        <v>0</v>
      </c>
      <c r="T802" s="2">
        <f t="shared" si="152"/>
        <v>0</v>
      </c>
      <c r="U802" s="2">
        <f>IF(O802="Reg", R802 * Inputs!$B$7, 0)</f>
        <v>0</v>
      </c>
      <c r="V802" s="2">
        <f>MAX(F802 + P802*Inputs!$B$15 - (Q802/Inputs!$B$16) - U802, 0)</f>
        <v>0</v>
      </c>
    </row>
    <row r="803" spans="1:22" x14ac:dyDescent="0.3">
      <c r="A803" s="1">
        <v>46056.375</v>
      </c>
      <c r="B803" s="2">
        <v>4.5450382949712047</v>
      </c>
      <c r="C803" s="2">
        <v>9.5891221370373678</v>
      </c>
      <c r="D803" s="2">
        <f t="shared" si="144"/>
        <v>32.880216610662259</v>
      </c>
      <c r="E803" s="2">
        <f t="shared" si="145"/>
        <v>25.369235321563252</v>
      </c>
      <c r="F803" s="2">
        <f t="shared" si="153"/>
        <v>0</v>
      </c>
      <c r="G803" s="2">
        <f t="shared" si="154"/>
        <v>0</v>
      </c>
      <c r="H803" s="2">
        <f>MIN(Inputs!$B$2, (Inputs!$B$14 - F803)/Inputs!$B$15)</f>
        <v>170</v>
      </c>
      <c r="I803" s="2">
        <f>MAX(MIN(Inputs!$B$2, F803*Inputs!$B$16, Inputs!$B$14*Inputs!$B$4 - G803), 0)</f>
        <v>0</v>
      </c>
      <c r="J803" s="2">
        <f>MAX(MIN(Inputs!$B$2, F803*Inputs!$B$16, (Inputs!$B$14-F803)/Inputs!$B$15)*Inputs!$B$9, 0)</f>
        <v>0</v>
      </c>
      <c r="K803" s="2">
        <f>MAX(E803*Inputs!$B$5 - B803 - Inputs!$B$8, 0) * H803</f>
        <v>0</v>
      </c>
      <c r="L803" s="2">
        <f>IF(B803 &gt;= D803*Inputs!$B$10, MAX(B803 - E803/Inputs!$B$5 - Inputs!$B$8, 0) * I803, 0)</f>
        <v>0</v>
      </c>
      <c r="M803" s="2">
        <f t="shared" si="146"/>
        <v>0</v>
      </c>
      <c r="N803" s="3" t="str">
        <f t="shared" si="147"/>
        <v>Idle</v>
      </c>
      <c r="O803" s="3" t="str">
        <f t="shared" si="155"/>
        <v>Idle</v>
      </c>
      <c r="P803" s="2">
        <f t="shared" si="148"/>
        <v>0</v>
      </c>
      <c r="Q803" s="2">
        <f t="shared" si="149"/>
        <v>0</v>
      </c>
      <c r="R803" s="2">
        <f t="shared" si="150"/>
        <v>0</v>
      </c>
      <c r="S803" s="2">
        <f t="shared" si="151"/>
        <v>0</v>
      </c>
      <c r="T803" s="2">
        <f t="shared" si="152"/>
        <v>0</v>
      </c>
      <c r="U803" s="2">
        <f>IF(O803="Reg", R803 * Inputs!$B$7, 0)</f>
        <v>0</v>
      </c>
      <c r="V803" s="2">
        <f>MAX(F803 + P803*Inputs!$B$15 - (Q803/Inputs!$B$16) - U803, 0)</f>
        <v>0</v>
      </c>
    </row>
    <row r="804" spans="1:22" x14ac:dyDescent="0.3">
      <c r="A804" s="1">
        <v>46056.416666666657</v>
      </c>
      <c r="B804" s="2">
        <v>11.26342775467401</v>
      </c>
      <c r="C804" s="2">
        <v>1.832506514622724</v>
      </c>
      <c r="D804" s="2">
        <f t="shared" si="144"/>
        <v>32.880216610662259</v>
      </c>
      <c r="E804" s="2">
        <f t="shared" si="145"/>
        <v>34.448385256951944</v>
      </c>
      <c r="F804" s="2">
        <f t="shared" si="153"/>
        <v>0</v>
      </c>
      <c r="G804" s="2">
        <f t="shared" si="154"/>
        <v>0</v>
      </c>
      <c r="H804" s="2">
        <f>MIN(Inputs!$B$2, (Inputs!$B$14 - F804)/Inputs!$B$15)</f>
        <v>170</v>
      </c>
      <c r="I804" s="2">
        <f>MAX(MIN(Inputs!$B$2, F804*Inputs!$B$16, Inputs!$B$14*Inputs!$B$4 - G804), 0)</f>
        <v>0</v>
      </c>
      <c r="J804" s="2">
        <f>MAX(MIN(Inputs!$B$2, F804*Inputs!$B$16, (Inputs!$B$14-F804)/Inputs!$B$15)*Inputs!$B$9, 0)</f>
        <v>0</v>
      </c>
      <c r="K804" s="2">
        <f>MAX(E804*Inputs!$B$5 - B804 - Inputs!$B$8, 0) * H804</f>
        <v>0</v>
      </c>
      <c r="L804" s="2">
        <f>IF(B804 &gt;= D804*Inputs!$B$10, MAX(B804 - E804/Inputs!$B$5 - Inputs!$B$8, 0) * I804, 0)</f>
        <v>0</v>
      </c>
      <c r="M804" s="2">
        <f t="shared" si="146"/>
        <v>0</v>
      </c>
      <c r="N804" s="3" t="str">
        <f t="shared" si="147"/>
        <v>Idle</v>
      </c>
      <c r="O804" s="3" t="str">
        <f t="shared" si="155"/>
        <v>Idle</v>
      </c>
      <c r="P804" s="2">
        <f t="shared" si="148"/>
        <v>0</v>
      </c>
      <c r="Q804" s="2">
        <f t="shared" si="149"/>
        <v>0</v>
      </c>
      <c r="R804" s="2">
        <f t="shared" si="150"/>
        <v>0</v>
      </c>
      <c r="S804" s="2">
        <f t="shared" si="151"/>
        <v>0</v>
      </c>
      <c r="T804" s="2">
        <f t="shared" si="152"/>
        <v>0</v>
      </c>
      <c r="U804" s="2">
        <f>IF(O804="Reg", R804 * Inputs!$B$7, 0)</f>
        <v>0</v>
      </c>
      <c r="V804" s="2">
        <f>MAX(F804 + P804*Inputs!$B$15 - (Q804/Inputs!$B$16) - U804, 0)</f>
        <v>0</v>
      </c>
    </row>
    <row r="805" spans="1:22" x14ac:dyDescent="0.3">
      <c r="A805" s="1">
        <v>46056.458333333343</v>
      </c>
      <c r="B805" s="2">
        <v>14.44734521747492</v>
      </c>
      <c r="C805" s="2">
        <v>9.4602796090223435</v>
      </c>
      <c r="D805" s="2">
        <f t="shared" si="144"/>
        <v>32.880216610662259</v>
      </c>
      <c r="E805" s="2">
        <f t="shared" si="145"/>
        <v>43.774790571804282</v>
      </c>
      <c r="F805" s="2">
        <f t="shared" si="153"/>
        <v>0</v>
      </c>
      <c r="G805" s="2">
        <f t="shared" si="154"/>
        <v>0</v>
      </c>
      <c r="H805" s="2">
        <f>MIN(Inputs!$B$2, (Inputs!$B$14 - F805)/Inputs!$B$15)</f>
        <v>170</v>
      </c>
      <c r="I805" s="2">
        <f>MAX(MIN(Inputs!$B$2, F805*Inputs!$B$16, Inputs!$B$14*Inputs!$B$4 - G805), 0)</f>
        <v>0</v>
      </c>
      <c r="J805" s="2">
        <f>MAX(MIN(Inputs!$B$2, F805*Inputs!$B$16, (Inputs!$B$14-F805)/Inputs!$B$15)*Inputs!$B$9, 0)</f>
        <v>0</v>
      </c>
      <c r="K805" s="2">
        <f>MAX(E805*Inputs!$B$5 - B805 - Inputs!$B$8, 0) * H805</f>
        <v>692.65998257118463</v>
      </c>
      <c r="L805" s="2">
        <f>IF(B805 &gt;= D805*Inputs!$B$10, MAX(B805 - E805/Inputs!$B$5 - Inputs!$B$8, 0) * I805, 0)</f>
        <v>0</v>
      </c>
      <c r="M805" s="2">
        <f t="shared" si="146"/>
        <v>0</v>
      </c>
      <c r="N805" s="3" t="str">
        <f t="shared" si="147"/>
        <v>Charge</v>
      </c>
      <c r="O805" s="3" t="str">
        <f t="shared" si="155"/>
        <v>Charge</v>
      </c>
      <c r="P805" s="2">
        <f t="shared" si="148"/>
        <v>170</v>
      </c>
      <c r="Q805" s="2">
        <f t="shared" si="149"/>
        <v>0</v>
      </c>
      <c r="R805" s="2">
        <f t="shared" si="150"/>
        <v>0</v>
      </c>
      <c r="S805" s="2">
        <f t="shared" si="151"/>
        <v>-2456.0486869707365</v>
      </c>
      <c r="T805" s="2">
        <f t="shared" si="152"/>
        <v>0</v>
      </c>
      <c r="U805" s="2">
        <f>IF(O805="Reg", R805 * Inputs!$B$7, 0)</f>
        <v>0</v>
      </c>
      <c r="V805" s="2">
        <f>MAX(F805 + P805*Inputs!$B$15 - (Q805/Inputs!$B$16) - U805, 0)</f>
        <v>170</v>
      </c>
    </row>
    <row r="806" spans="1:22" x14ac:dyDescent="0.3">
      <c r="A806" s="1">
        <v>46056.5</v>
      </c>
      <c r="B806" s="2">
        <v>24.502231496950891</v>
      </c>
      <c r="C806" s="2">
        <v>40.892241019785892</v>
      </c>
      <c r="D806" s="2">
        <f t="shared" si="144"/>
        <v>32.880216610662259</v>
      </c>
      <c r="E806" s="2">
        <f t="shared" si="145"/>
        <v>52.180605779120334</v>
      </c>
      <c r="F806" s="2">
        <f t="shared" si="153"/>
        <v>170</v>
      </c>
      <c r="G806" s="2">
        <f t="shared" si="154"/>
        <v>0</v>
      </c>
      <c r="H806" s="2">
        <f>MIN(Inputs!$B$2, (Inputs!$B$14 - F806)/Inputs!$B$15)</f>
        <v>170</v>
      </c>
      <c r="I806" s="2">
        <f>MAX(MIN(Inputs!$B$2, F806*Inputs!$B$16, Inputs!$B$14*Inputs!$B$4 - G806), 0)</f>
        <v>170</v>
      </c>
      <c r="J806" s="2">
        <f>MAX(MIN(Inputs!$B$2, F806*Inputs!$B$16, (Inputs!$B$14-F806)/Inputs!$B$15)*Inputs!$B$9, 0)</f>
        <v>136</v>
      </c>
      <c r="K806" s="2">
        <f>MAX(E806*Inputs!$B$5 - B806 - Inputs!$B$8, 0) * H806</f>
        <v>240.83927007475063</v>
      </c>
      <c r="L806" s="2">
        <f>IF(B806 &gt;= D806*Inputs!$B$10, MAX(B806 - E806/Inputs!$B$5 - Inputs!$B$8, 0) * I806, 0)</f>
        <v>0</v>
      </c>
      <c r="M806" s="2">
        <f t="shared" si="146"/>
        <v>5561.344778690881</v>
      </c>
      <c r="N806" s="3" t="str">
        <f t="shared" si="147"/>
        <v>Reg</v>
      </c>
      <c r="O806" s="3" t="str">
        <f t="shared" si="155"/>
        <v>Charge</v>
      </c>
      <c r="P806" s="2">
        <f t="shared" si="148"/>
        <v>170</v>
      </c>
      <c r="Q806" s="2">
        <f t="shared" si="149"/>
        <v>0</v>
      </c>
      <c r="R806" s="2">
        <f t="shared" si="150"/>
        <v>0</v>
      </c>
      <c r="S806" s="2">
        <f t="shared" si="151"/>
        <v>-4165.3793544816517</v>
      </c>
      <c r="T806" s="2">
        <f t="shared" si="152"/>
        <v>0</v>
      </c>
      <c r="U806" s="2">
        <f>IF(O806="Reg", R806 * Inputs!$B$7, 0)</f>
        <v>0</v>
      </c>
      <c r="V806" s="2">
        <f>MAX(F806 + P806*Inputs!$B$15 - (Q806/Inputs!$B$16) - U806, 0)</f>
        <v>340</v>
      </c>
    </row>
    <row r="807" spans="1:22" x14ac:dyDescent="0.3">
      <c r="A807" s="1">
        <v>46056.541666666657</v>
      </c>
      <c r="B807" s="2">
        <v>47.411419369478971</v>
      </c>
      <c r="C807" s="2">
        <v>5.0368812414414421</v>
      </c>
      <c r="D807" s="2">
        <f t="shared" si="144"/>
        <v>32.880216610662259</v>
      </c>
      <c r="E807" s="2">
        <f t="shared" si="145"/>
        <v>61.054175139215154</v>
      </c>
      <c r="F807" s="2">
        <f t="shared" si="153"/>
        <v>340</v>
      </c>
      <c r="G807" s="2">
        <f t="shared" si="154"/>
        <v>0</v>
      </c>
      <c r="H807" s="2">
        <f>MIN(Inputs!$B$2, (Inputs!$B$14 - F807)/Inputs!$B$15)</f>
        <v>0</v>
      </c>
      <c r="I807" s="2">
        <f>MAX(MIN(Inputs!$B$2, F807*Inputs!$B$16, Inputs!$B$14*Inputs!$B$4 - G807), 0)</f>
        <v>170</v>
      </c>
      <c r="J807" s="2">
        <f>MAX(MIN(Inputs!$B$2, F807*Inputs!$B$16, (Inputs!$B$14-F807)/Inputs!$B$15)*Inputs!$B$9, 0)</f>
        <v>0</v>
      </c>
      <c r="K807" s="2">
        <f>MAX(E807*Inputs!$B$5 - B807 - Inputs!$B$8, 0) * H807</f>
        <v>0</v>
      </c>
      <c r="L807" s="2">
        <f>IF(B807 &gt;= D807*Inputs!$B$10, MAX(B807 - E807/Inputs!$B$5 - Inputs!$B$8, 0) * I807, 0)</f>
        <v>0</v>
      </c>
      <c r="M807" s="2">
        <f t="shared" si="146"/>
        <v>0</v>
      </c>
      <c r="N807" s="3" t="str">
        <f t="shared" si="147"/>
        <v>Idle</v>
      </c>
      <c r="O807" s="3" t="str">
        <f t="shared" si="155"/>
        <v>Idle</v>
      </c>
      <c r="P807" s="2">
        <f t="shared" si="148"/>
        <v>0</v>
      </c>
      <c r="Q807" s="2">
        <f t="shared" si="149"/>
        <v>0</v>
      </c>
      <c r="R807" s="2">
        <f t="shared" si="150"/>
        <v>0</v>
      </c>
      <c r="S807" s="2">
        <f t="shared" si="151"/>
        <v>0</v>
      </c>
      <c r="T807" s="2">
        <f t="shared" si="152"/>
        <v>0</v>
      </c>
      <c r="U807" s="2">
        <f>IF(O807="Reg", R807 * Inputs!$B$7, 0)</f>
        <v>0</v>
      </c>
      <c r="V807" s="2">
        <f>MAX(F807 + P807*Inputs!$B$15 - (Q807/Inputs!$B$16) - U807, 0)</f>
        <v>340</v>
      </c>
    </row>
    <row r="808" spans="1:22" x14ac:dyDescent="0.3">
      <c r="A808" s="1">
        <v>46056.583333333343</v>
      </c>
      <c r="B808" s="2">
        <v>50.045949795829507</v>
      </c>
      <c r="C808" s="2">
        <v>20.15929335406199</v>
      </c>
      <c r="D808" s="2">
        <f t="shared" si="144"/>
        <v>32.880216610662259</v>
      </c>
      <c r="E808" s="2">
        <f t="shared" si="145"/>
        <v>65.098381026180775</v>
      </c>
      <c r="F808" s="2">
        <f t="shared" si="153"/>
        <v>340</v>
      </c>
      <c r="G808" s="2">
        <f t="shared" si="154"/>
        <v>0</v>
      </c>
      <c r="H808" s="2">
        <f>MIN(Inputs!$B$2, (Inputs!$B$14 - F808)/Inputs!$B$15)</f>
        <v>0</v>
      </c>
      <c r="I808" s="2">
        <f>MAX(MIN(Inputs!$B$2, F808*Inputs!$B$16, Inputs!$B$14*Inputs!$B$4 - G808), 0)</f>
        <v>170</v>
      </c>
      <c r="J808" s="2">
        <f>MAX(MIN(Inputs!$B$2, F808*Inputs!$B$16, (Inputs!$B$14-F808)/Inputs!$B$15)*Inputs!$B$9, 0)</f>
        <v>0</v>
      </c>
      <c r="K808" s="2">
        <f>MAX(E808*Inputs!$B$5 - B808 - Inputs!$B$8, 0) * H808</f>
        <v>0</v>
      </c>
      <c r="L808" s="2">
        <f>IF(B808 &gt;= D808*Inputs!$B$10, MAX(B808 - E808/Inputs!$B$5 - Inputs!$B$8, 0) * I808, 0)</f>
        <v>0</v>
      </c>
      <c r="M808" s="2">
        <f t="shared" si="146"/>
        <v>0</v>
      </c>
      <c r="N808" s="3" t="str">
        <f t="shared" si="147"/>
        <v>Idle</v>
      </c>
      <c r="O808" s="3" t="str">
        <f t="shared" si="155"/>
        <v>Idle</v>
      </c>
      <c r="P808" s="2">
        <f t="shared" si="148"/>
        <v>0</v>
      </c>
      <c r="Q808" s="2">
        <f t="shared" si="149"/>
        <v>0</v>
      </c>
      <c r="R808" s="2">
        <f t="shared" si="150"/>
        <v>0</v>
      </c>
      <c r="S808" s="2">
        <f t="shared" si="151"/>
        <v>0</v>
      </c>
      <c r="T808" s="2">
        <f t="shared" si="152"/>
        <v>0</v>
      </c>
      <c r="U808" s="2">
        <f>IF(O808="Reg", R808 * Inputs!$B$7, 0)</f>
        <v>0</v>
      </c>
      <c r="V808" s="2">
        <f>MAX(F808 + P808*Inputs!$B$15 - (Q808/Inputs!$B$16) - U808, 0)</f>
        <v>340</v>
      </c>
    </row>
    <row r="809" spans="1:22" x14ac:dyDescent="0.3">
      <c r="A809" s="1">
        <v>46056.625</v>
      </c>
      <c r="B809" s="2">
        <v>59.019937907303373</v>
      </c>
      <c r="C809" s="2">
        <v>4.6646765284481262</v>
      </c>
      <c r="D809" s="2">
        <f t="shared" si="144"/>
        <v>32.880216610662259</v>
      </c>
      <c r="E809" s="2">
        <f t="shared" si="145"/>
        <v>67.174286485059696</v>
      </c>
      <c r="F809" s="2">
        <f t="shared" si="153"/>
        <v>340</v>
      </c>
      <c r="G809" s="2">
        <f t="shared" si="154"/>
        <v>0</v>
      </c>
      <c r="H809" s="2">
        <f>MIN(Inputs!$B$2, (Inputs!$B$14 - F809)/Inputs!$B$15)</f>
        <v>0</v>
      </c>
      <c r="I809" s="2">
        <f>MAX(MIN(Inputs!$B$2, F809*Inputs!$B$16, Inputs!$B$14*Inputs!$B$4 - G809), 0)</f>
        <v>170</v>
      </c>
      <c r="J809" s="2">
        <f>MAX(MIN(Inputs!$B$2, F809*Inputs!$B$16, (Inputs!$B$14-F809)/Inputs!$B$15)*Inputs!$B$9, 0)</f>
        <v>0</v>
      </c>
      <c r="K809" s="2">
        <f>MAX(E809*Inputs!$B$5 - B809 - Inputs!$B$8, 0) * H809</f>
        <v>0</v>
      </c>
      <c r="L809" s="2">
        <f>IF(B809 &gt;= D809*Inputs!$B$10, MAX(B809 - E809/Inputs!$B$5 - Inputs!$B$8, 0) * I809, 0)</f>
        <v>0</v>
      </c>
      <c r="M809" s="2">
        <f t="shared" si="146"/>
        <v>0</v>
      </c>
      <c r="N809" s="3" t="str">
        <f t="shared" si="147"/>
        <v>Idle</v>
      </c>
      <c r="O809" s="3" t="str">
        <f t="shared" si="155"/>
        <v>Idle</v>
      </c>
      <c r="P809" s="2">
        <f t="shared" si="148"/>
        <v>0</v>
      </c>
      <c r="Q809" s="2">
        <f t="shared" si="149"/>
        <v>0</v>
      </c>
      <c r="R809" s="2">
        <f t="shared" si="150"/>
        <v>0</v>
      </c>
      <c r="S809" s="2">
        <f t="shared" si="151"/>
        <v>0</v>
      </c>
      <c r="T809" s="2">
        <f t="shared" si="152"/>
        <v>0</v>
      </c>
      <c r="U809" s="2">
        <f>IF(O809="Reg", R809 * Inputs!$B$7, 0)</f>
        <v>0</v>
      </c>
      <c r="V809" s="2">
        <f>MAX(F809 + P809*Inputs!$B$15 - (Q809/Inputs!$B$16) - U809, 0)</f>
        <v>340</v>
      </c>
    </row>
    <row r="810" spans="1:22" x14ac:dyDescent="0.3">
      <c r="A810" s="1">
        <v>46056.666666666657</v>
      </c>
      <c r="B810" s="2">
        <v>67.221859643788036</v>
      </c>
      <c r="C810" s="2">
        <v>1.791502379957111</v>
      </c>
      <c r="D810" s="2">
        <f t="shared" si="144"/>
        <v>32.880216610662259</v>
      </c>
      <c r="E810" s="2">
        <f t="shared" si="145"/>
        <v>68.53617990332701</v>
      </c>
      <c r="F810" s="2">
        <f t="shared" si="153"/>
        <v>340</v>
      </c>
      <c r="G810" s="2">
        <f t="shared" si="154"/>
        <v>0</v>
      </c>
      <c r="H810" s="2">
        <f>MIN(Inputs!$B$2, (Inputs!$B$14 - F810)/Inputs!$B$15)</f>
        <v>0</v>
      </c>
      <c r="I810" s="2">
        <f>MAX(MIN(Inputs!$B$2, F810*Inputs!$B$16, Inputs!$B$14*Inputs!$B$4 - G810), 0)</f>
        <v>170</v>
      </c>
      <c r="J810" s="2">
        <f>MAX(MIN(Inputs!$B$2, F810*Inputs!$B$16, (Inputs!$B$14-F810)/Inputs!$B$15)*Inputs!$B$9, 0)</f>
        <v>0</v>
      </c>
      <c r="K810" s="2">
        <f>MAX(E810*Inputs!$B$5 - B810 - Inputs!$B$8, 0) * H810</f>
        <v>0</v>
      </c>
      <c r="L810" s="2">
        <f>IF(B810 &gt;= D810*Inputs!$B$10, MAX(B810 - E810/Inputs!$B$5 - Inputs!$B$8, 0) * I810, 0)</f>
        <v>0</v>
      </c>
      <c r="M810" s="2">
        <f t="shared" si="146"/>
        <v>0</v>
      </c>
      <c r="N810" s="3" t="str">
        <f t="shared" si="147"/>
        <v>Idle</v>
      </c>
      <c r="O810" s="3" t="str">
        <f t="shared" si="155"/>
        <v>Idle</v>
      </c>
      <c r="P810" s="2">
        <f t="shared" si="148"/>
        <v>0</v>
      </c>
      <c r="Q810" s="2">
        <f t="shared" si="149"/>
        <v>0</v>
      </c>
      <c r="R810" s="2">
        <f t="shared" si="150"/>
        <v>0</v>
      </c>
      <c r="S810" s="2">
        <f t="shared" si="151"/>
        <v>0</v>
      </c>
      <c r="T810" s="2">
        <f t="shared" si="152"/>
        <v>0</v>
      </c>
      <c r="U810" s="2">
        <f>IF(O810="Reg", R810 * Inputs!$B$7, 0)</f>
        <v>0</v>
      </c>
      <c r="V810" s="2">
        <f>MAX(F810 + P810*Inputs!$B$15 - (Q810/Inputs!$B$16) - U810, 0)</f>
        <v>340</v>
      </c>
    </row>
    <row r="811" spans="1:22" x14ac:dyDescent="0.3">
      <c r="A811" s="1">
        <v>46056.708333333343</v>
      </c>
      <c r="B811" s="2">
        <v>64.882236461371221</v>
      </c>
      <c r="C811" s="2">
        <v>6.2428825076283729</v>
      </c>
      <c r="D811" s="2">
        <f t="shared" si="144"/>
        <v>32.880216610662259</v>
      </c>
      <c r="E811" s="2">
        <f t="shared" si="145"/>
        <v>67.763977021387333</v>
      </c>
      <c r="F811" s="2">
        <f t="shared" si="153"/>
        <v>340</v>
      </c>
      <c r="G811" s="2">
        <f t="shared" si="154"/>
        <v>0</v>
      </c>
      <c r="H811" s="2">
        <f>MIN(Inputs!$B$2, (Inputs!$B$14 - F811)/Inputs!$B$15)</f>
        <v>0</v>
      </c>
      <c r="I811" s="2">
        <f>MAX(MIN(Inputs!$B$2, F811*Inputs!$B$16, Inputs!$B$14*Inputs!$B$4 - G811), 0)</f>
        <v>170</v>
      </c>
      <c r="J811" s="2">
        <f>MAX(MIN(Inputs!$B$2, F811*Inputs!$B$16, (Inputs!$B$14-F811)/Inputs!$B$15)*Inputs!$B$9, 0)</f>
        <v>0</v>
      </c>
      <c r="K811" s="2">
        <f>MAX(E811*Inputs!$B$5 - B811 - Inputs!$B$8, 0) * H811</f>
        <v>0</v>
      </c>
      <c r="L811" s="2">
        <f>IF(B811 &gt;= D811*Inputs!$B$10, MAX(B811 - E811/Inputs!$B$5 - Inputs!$B$8, 0) * I811, 0)</f>
        <v>0</v>
      </c>
      <c r="M811" s="2">
        <f t="shared" si="146"/>
        <v>0</v>
      </c>
      <c r="N811" s="3" t="str">
        <f t="shared" si="147"/>
        <v>Idle</v>
      </c>
      <c r="O811" s="3" t="str">
        <f t="shared" si="155"/>
        <v>Idle</v>
      </c>
      <c r="P811" s="2">
        <f t="shared" si="148"/>
        <v>0</v>
      </c>
      <c r="Q811" s="2">
        <f t="shared" si="149"/>
        <v>0</v>
      </c>
      <c r="R811" s="2">
        <f t="shared" si="150"/>
        <v>0</v>
      </c>
      <c r="S811" s="2">
        <f t="shared" si="151"/>
        <v>0</v>
      </c>
      <c r="T811" s="2">
        <f t="shared" si="152"/>
        <v>0</v>
      </c>
      <c r="U811" s="2">
        <f>IF(O811="Reg", R811 * Inputs!$B$7, 0)</f>
        <v>0</v>
      </c>
      <c r="V811" s="2">
        <f>MAX(F811 + P811*Inputs!$B$15 - (Q811/Inputs!$B$16) - U811, 0)</f>
        <v>340</v>
      </c>
    </row>
    <row r="812" spans="1:22" x14ac:dyDescent="0.3">
      <c r="A812" s="1">
        <v>46056.75</v>
      </c>
      <c r="B812" s="2">
        <v>77.743647657519844</v>
      </c>
      <c r="C812" s="2">
        <v>9.518749423187419</v>
      </c>
      <c r="D812" s="2">
        <f t="shared" si="144"/>
        <v>32.880216610662259</v>
      </c>
      <c r="E812" s="2">
        <f t="shared" si="145"/>
        <v>64.090148725639281</v>
      </c>
      <c r="F812" s="2">
        <f t="shared" si="153"/>
        <v>340</v>
      </c>
      <c r="G812" s="2">
        <f t="shared" si="154"/>
        <v>0</v>
      </c>
      <c r="H812" s="2">
        <f>MIN(Inputs!$B$2, (Inputs!$B$14 - F812)/Inputs!$B$15)</f>
        <v>0</v>
      </c>
      <c r="I812" s="2">
        <f>MAX(MIN(Inputs!$B$2, F812*Inputs!$B$16, Inputs!$B$14*Inputs!$B$4 - G812), 0)</f>
        <v>170</v>
      </c>
      <c r="J812" s="2">
        <f>MAX(MIN(Inputs!$B$2, F812*Inputs!$B$16, (Inputs!$B$14-F812)/Inputs!$B$15)*Inputs!$B$9, 0)</f>
        <v>0</v>
      </c>
      <c r="K812" s="2">
        <f>MAX(E812*Inputs!$B$5 - B812 - Inputs!$B$8, 0) * H812</f>
        <v>0</v>
      </c>
      <c r="L812" s="2">
        <f>IF(B812 &gt;= D812*Inputs!$B$10, MAX(B812 - E812/Inputs!$B$5 - Inputs!$B$8, 0) * I812, 0)</f>
        <v>0</v>
      </c>
      <c r="M812" s="2">
        <f t="shared" si="146"/>
        <v>0</v>
      </c>
      <c r="N812" s="3" t="str">
        <f t="shared" si="147"/>
        <v>Idle</v>
      </c>
      <c r="O812" s="3" t="str">
        <f t="shared" si="155"/>
        <v>Idle</v>
      </c>
      <c r="P812" s="2">
        <f t="shared" si="148"/>
        <v>0</v>
      </c>
      <c r="Q812" s="2">
        <f t="shared" si="149"/>
        <v>0</v>
      </c>
      <c r="R812" s="2">
        <f t="shared" si="150"/>
        <v>0</v>
      </c>
      <c r="S812" s="2">
        <f t="shared" si="151"/>
        <v>0</v>
      </c>
      <c r="T812" s="2">
        <f t="shared" si="152"/>
        <v>0</v>
      </c>
      <c r="U812" s="2">
        <f>IF(O812="Reg", R812 * Inputs!$B$7, 0)</f>
        <v>0</v>
      </c>
      <c r="V812" s="2">
        <f>MAX(F812 + P812*Inputs!$B$15 - (Q812/Inputs!$B$16) - U812, 0)</f>
        <v>340</v>
      </c>
    </row>
    <row r="813" spans="1:22" x14ac:dyDescent="0.3">
      <c r="A813" s="1">
        <v>46056.791666666657</v>
      </c>
      <c r="B813" s="2">
        <v>71.676654691272688</v>
      </c>
      <c r="C813" s="2">
        <v>4.8445666688747417</v>
      </c>
      <c r="D813" s="2">
        <f t="shared" si="144"/>
        <v>32.880216610662259</v>
      </c>
      <c r="E813" s="2">
        <f t="shared" si="145"/>
        <v>58.195208930378101</v>
      </c>
      <c r="F813" s="2">
        <f t="shared" si="153"/>
        <v>340</v>
      </c>
      <c r="G813" s="2">
        <f t="shared" si="154"/>
        <v>0</v>
      </c>
      <c r="H813" s="2">
        <f>MIN(Inputs!$B$2, (Inputs!$B$14 - F813)/Inputs!$B$15)</f>
        <v>0</v>
      </c>
      <c r="I813" s="2">
        <f>MAX(MIN(Inputs!$B$2, F813*Inputs!$B$16, Inputs!$B$14*Inputs!$B$4 - G813), 0)</f>
        <v>170</v>
      </c>
      <c r="J813" s="2">
        <f>MAX(MIN(Inputs!$B$2, F813*Inputs!$B$16, (Inputs!$B$14-F813)/Inputs!$B$15)*Inputs!$B$9, 0)</f>
        <v>0</v>
      </c>
      <c r="K813" s="2">
        <f>MAX(E813*Inputs!$B$5 - B813 - Inputs!$B$8, 0) * H813</f>
        <v>0</v>
      </c>
      <c r="L813" s="2">
        <f>IF(B813 &gt;= D813*Inputs!$B$10, MAX(B813 - E813/Inputs!$B$5 - Inputs!$B$8, 0) * I813, 0)</f>
        <v>0</v>
      </c>
      <c r="M813" s="2">
        <f t="shared" si="146"/>
        <v>0</v>
      </c>
      <c r="N813" s="3" t="str">
        <f t="shared" si="147"/>
        <v>Idle</v>
      </c>
      <c r="O813" s="3" t="str">
        <f t="shared" si="155"/>
        <v>Idle</v>
      </c>
      <c r="P813" s="2">
        <f t="shared" si="148"/>
        <v>0</v>
      </c>
      <c r="Q813" s="2">
        <f t="shared" si="149"/>
        <v>0</v>
      </c>
      <c r="R813" s="2">
        <f t="shared" si="150"/>
        <v>0</v>
      </c>
      <c r="S813" s="2">
        <f t="shared" si="151"/>
        <v>0</v>
      </c>
      <c r="T813" s="2">
        <f t="shared" si="152"/>
        <v>0</v>
      </c>
      <c r="U813" s="2">
        <f>IF(O813="Reg", R813 * Inputs!$B$7, 0)</f>
        <v>0</v>
      </c>
      <c r="V813" s="2">
        <f>MAX(F813 + P813*Inputs!$B$15 - (Q813/Inputs!$B$16) - U813, 0)</f>
        <v>340</v>
      </c>
    </row>
    <row r="814" spans="1:22" x14ac:dyDescent="0.3">
      <c r="A814" s="1">
        <v>46056.833333333343</v>
      </c>
      <c r="B814" s="2">
        <v>62.501382549103027</v>
      </c>
      <c r="C814" s="2">
        <v>15.78803437041039</v>
      </c>
      <c r="D814" s="2">
        <f t="shared" si="144"/>
        <v>32.880216610662259</v>
      </c>
      <c r="E814" s="2">
        <f t="shared" si="145"/>
        <v>49.012660649216734</v>
      </c>
      <c r="F814" s="2">
        <f t="shared" si="153"/>
        <v>340</v>
      </c>
      <c r="G814" s="2">
        <f t="shared" si="154"/>
        <v>0</v>
      </c>
      <c r="H814" s="2">
        <f>MIN(Inputs!$B$2, (Inputs!$B$14 - F814)/Inputs!$B$15)</f>
        <v>0</v>
      </c>
      <c r="I814" s="2">
        <f>MAX(MIN(Inputs!$B$2, F814*Inputs!$B$16, Inputs!$B$14*Inputs!$B$4 - G814), 0)</f>
        <v>170</v>
      </c>
      <c r="J814" s="2">
        <f>MAX(MIN(Inputs!$B$2, F814*Inputs!$B$16, (Inputs!$B$14-F814)/Inputs!$B$15)*Inputs!$B$9, 0)</f>
        <v>0</v>
      </c>
      <c r="K814" s="2">
        <f>MAX(E814*Inputs!$B$5 - B814 - Inputs!$B$8, 0) * H814</f>
        <v>0</v>
      </c>
      <c r="L814" s="2">
        <f>IF(B814 &gt;= D814*Inputs!$B$10, MAX(B814 - E814/Inputs!$B$5 - Inputs!$B$8, 0) * I814, 0)</f>
        <v>0</v>
      </c>
      <c r="M814" s="2">
        <f t="shared" si="146"/>
        <v>0</v>
      </c>
      <c r="N814" s="3" t="str">
        <f t="shared" si="147"/>
        <v>Idle</v>
      </c>
      <c r="O814" s="3" t="str">
        <f t="shared" si="155"/>
        <v>Idle</v>
      </c>
      <c r="P814" s="2">
        <f t="shared" si="148"/>
        <v>0</v>
      </c>
      <c r="Q814" s="2">
        <f t="shared" si="149"/>
        <v>0</v>
      </c>
      <c r="R814" s="2">
        <f t="shared" si="150"/>
        <v>0</v>
      </c>
      <c r="S814" s="2">
        <f t="shared" si="151"/>
        <v>0</v>
      </c>
      <c r="T814" s="2">
        <f t="shared" si="152"/>
        <v>0</v>
      </c>
      <c r="U814" s="2">
        <f>IF(O814="Reg", R814 * Inputs!$B$7, 0)</f>
        <v>0</v>
      </c>
      <c r="V814" s="2">
        <f>MAX(F814 + P814*Inputs!$B$15 - (Q814/Inputs!$B$16) - U814, 0)</f>
        <v>340</v>
      </c>
    </row>
    <row r="815" spans="1:22" x14ac:dyDescent="0.3">
      <c r="A815" s="1">
        <v>46056.875</v>
      </c>
      <c r="B815" s="2">
        <v>67.191298416907216</v>
      </c>
      <c r="C815" s="2">
        <v>4.1303083563921454</v>
      </c>
      <c r="D815" s="2">
        <f t="shared" si="144"/>
        <v>32.880216610662259</v>
      </c>
      <c r="E815" s="2">
        <f t="shared" si="145"/>
        <v>40.205913879628859</v>
      </c>
      <c r="F815" s="2">
        <f t="shared" si="153"/>
        <v>340</v>
      </c>
      <c r="G815" s="2">
        <f t="shared" si="154"/>
        <v>0</v>
      </c>
      <c r="H815" s="2">
        <f>MIN(Inputs!$B$2, (Inputs!$B$14 - F815)/Inputs!$B$15)</f>
        <v>0</v>
      </c>
      <c r="I815" s="2">
        <f>MAX(MIN(Inputs!$B$2, F815*Inputs!$B$16, Inputs!$B$14*Inputs!$B$4 - G815), 0)</f>
        <v>170</v>
      </c>
      <c r="J815" s="2">
        <f>MAX(MIN(Inputs!$B$2, F815*Inputs!$B$16, (Inputs!$B$14-F815)/Inputs!$B$15)*Inputs!$B$9, 0)</f>
        <v>0</v>
      </c>
      <c r="K815" s="2">
        <f>MAX(E815*Inputs!$B$5 - B815 - Inputs!$B$8, 0) * H815</f>
        <v>0</v>
      </c>
      <c r="L815" s="2">
        <f>IF(B815 &gt;= D815*Inputs!$B$10, MAX(B815 - E815/Inputs!$B$5 - Inputs!$B$8, 0) * I815, 0)</f>
        <v>255.46918594592421</v>
      </c>
      <c r="M815" s="2">
        <f t="shared" si="146"/>
        <v>0</v>
      </c>
      <c r="N815" s="3" t="str">
        <f t="shared" si="147"/>
        <v>Discharge</v>
      </c>
      <c r="O815" s="3" t="str">
        <f t="shared" si="155"/>
        <v>Discharge</v>
      </c>
      <c r="P815" s="2">
        <f t="shared" si="148"/>
        <v>0</v>
      </c>
      <c r="Q815" s="2">
        <f t="shared" si="149"/>
        <v>170</v>
      </c>
      <c r="R815" s="2">
        <f t="shared" si="150"/>
        <v>0</v>
      </c>
      <c r="S815" s="2">
        <f t="shared" si="151"/>
        <v>11422.520730874227</v>
      </c>
      <c r="T815" s="2">
        <f t="shared" si="152"/>
        <v>0</v>
      </c>
      <c r="U815" s="2">
        <f>IF(O815="Reg", R815 * Inputs!$B$7, 0)</f>
        <v>0</v>
      </c>
      <c r="V815" s="2">
        <f>MAX(F815 + P815*Inputs!$B$15 - (Q815/Inputs!$B$16) - U815, 0)</f>
        <v>170</v>
      </c>
    </row>
    <row r="816" spans="1:22" x14ac:dyDescent="0.3">
      <c r="A816" s="1">
        <v>46056.916666666657</v>
      </c>
      <c r="B816" s="2">
        <v>62.588642352150003</v>
      </c>
      <c r="C816" s="2">
        <v>10.541338794521121</v>
      </c>
      <c r="D816" s="2">
        <f t="shared" si="144"/>
        <v>32.880216610662259</v>
      </c>
      <c r="E816" s="2">
        <f t="shared" si="145"/>
        <v>29.122958134576397</v>
      </c>
      <c r="F816" s="2">
        <f t="shared" si="153"/>
        <v>170</v>
      </c>
      <c r="G816" s="2">
        <f t="shared" si="154"/>
        <v>170</v>
      </c>
      <c r="H816" s="2">
        <f>MIN(Inputs!$B$2, (Inputs!$B$14 - F816)/Inputs!$B$15)</f>
        <v>170</v>
      </c>
      <c r="I816" s="2">
        <f>MAX(MIN(Inputs!$B$2, F816*Inputs!$B$16, Inputs!$B$14*Inputs!$B$4 - G816), 0)</f>
        <v>170</v>
      </c>
      <c r="J816" s="2">
        <f>MAX(MIN(Inputs!$B$2, F816*Inputs!$B$16, (Inputs!$B$14-F816)/Inputs!$B$15)*Inputs!$B$9, 0)</f>
        <v>136</v>
      </c>
      <c r="K816" s="2">
        <f>MAX(E816*Inputs!$B$5 - B816 - Inputs!$B$8, 0) * H816</f>
        <v>0</v>
      </c>
      <c r="L816" s="2">
        <f>IF(B816 &gt;= D816*Inputs!$B$10, MAX(B816 - E816/Inputs!$B$5 - Inputs!$B$8, 0) * I816, 0)</f>
        <v>1614.0431965950604</v>
      </c>
      <c r="M816" s="2">
        <f t="shared" si="146"/>
        <v>1433.6220760548724</v>
      </c>
      <c r="N816" s="3" t="str">
        <f t="shared" si="147"/>
        <v>Discharge</v>
      </c>
      <c r="O816" s="3" t="str">
        <f t="shared" si="155"/>
        <v>Discharge</v>
      </c>
      <c r="P816" s="2">
        <f t="shared" si="148"/>
        <v>0</v>
      </c>
      <c r="Q816" s="2">
        <f t="shared" si="149"/>
        <v>170</v>
      </c>
      <c r="R816" s="2">
        <f t="shared" si="150"/>
        <v>0</v>
      </c>
      <c r="S816" s="2">
        <f t="shared" si="151"/>
        <v>10640.0691998655</v>
      </c>
      <c r="T816" s="2">
        <f t="shared" si="152"/>
        <v>0</v>
      </c>
      <c r="U816" s="2">
        <f>IF(O816="Reg", R816 * Inputs!$B$7, 0)</f>
        <v>0</v>
      </c>
      <c r="V816" s="2">
        <f>MAX(F816 + P816*Inputs!$B$15 - (Q816/Inputs!$B$16) - U816, 0)</f>
        <v>0</v>
      </c>
    </row>
    <row r="817" spans="1:22" x14ac:dyDescent="0.3">
      <c r="A817" s="1">
        <v>46056.958333333343</v>
      </c>
      <c r="B817" s="2">
        <v>42.839266686882972</v>
      </c>
      <c r="C817" s="2">
        <v>4.4254853040951732</v>
      </c>
      <c r="D817" s="2">
        <f t="shared" si="144"/>
        <v>32.880216610662259</v>
      </c>
      <c r="E817" s="2">
        <f t="shared" si="145"/>
        <v>19.022979201844809</v>
      </c>
      <c r="F817" s="2">
        <f t="shared" si="153"/>
        <v>0</v>
      </c>
      <c r="G817" s="2">
        <f t="shared" si="154"/>
        <v>340</v>
      </c>
      <c r="H817" s="2">
        <f>MIN(Inputs!$B$2, (Inputs!$B$14 - F817)/Inputs!$B$15)</f>
        <v>170</v>
      </c>
      <c r="I817" s="2">
        <f>MAX(MIN(Inputs!$B$2, F817*Inputs!$B$16, Inputs!$B$14*Inputs!$B$4 - G817), 0)</f>
        <v>0</v>
      </c>
      <c r="J817" s="2">
        <f>MAX(MIN(Inputs!$B$2, F817*Inputs!$B$16, (Inputs!$B$14-F817)/Inputs!$B$15)*Inputs!$B$9, 0)</f>
        <v>0</v>
      </c>
      <c r="K817" s="2">
        <f>MAX(E817*Inputs!$B$5 - B817 - Inputs!$B$8, 0) * H817</f>
        <v>0</v>
      </c>
      <c r="L817" s="2">
        <f>IF(B817 &gt;= D817*Inputs!$B$10, MAX(B817 - E817/Inputs!$B$5 - Inputs!$B$8, 0) * I817, 0)</f>
        <v>0</v>
      </c>
      <c r="M817" s="2">
        <f t="shared" si="146"/>
        <v>0</v>
      </c>
      <c r="N817" s="3" t="str">
        <f t="shared" si="147"/>
        <v>Idle</v>
      </c>
      <c r="O817" s="3" t="str">
        <f t="shared" si="155"/>
        <v>Idle</v>
      </c>
      <c r="P817" s="2">
        <f t="shared" si="148"/>
        <v>0</v>
      </c>
      <c r="Q817" s="2">
        <f t="shared" si="149"/>
        <v>0</v>
      </c>
      <c r="R817" s="2">
        <f t="shared" si="150"/>
        <v>0</v>
      </c>
      <c r="S817" s="2">
        <f t="shared" si="151"/>
        <v>0</v>
      </c>
      <c r="T817" s="2">
        <f t="shared" si="152"/>
        <v>0</v>
      </c>
      <c r="U817" s="2">
        <f>IF(O817="Reg", R817 * Inputs!$B$7, 0)</f>
        <v>0</v>
      </c>
      <c r="V817" s="2">
        <f>MAX(F817 + P817*Inputs!$B$15 - (Q817/Inputs!$B$16) - U817, 0)</f>
        <v>0</v>
      </c>
    </row>
    <row r="818" spans="1:22" x14ac:dyDescent="0.3">
      <c r="A818" s="1">
        <v>46057</v>
      </c>
      <c r="B818" s="2">
        <v>42.374008885952669</v>
      </c>
      <c r="C818" s="2">
        <v>50.817126699252121</v>
      </c>
      <c r="D818" s="2">
        <f t="shared" si="144"/>
        <v>30.813316695570226</v>
      </c>
      <c r="E818" s="2">
        <f t="shared" si="145"/>
        <v>11.883101420697649</v>
      </c>
      <c r="F818" s="2">
        <f t="shared" si="153"/>
        <v>0</v>
      </c>
      <c r="G818" s="2">
        <f t="shared" si="154"/>
        <v>0</v>
      </c>
      <c r="H818" s="2">
        <f>MIN(Inputs!$B$2, (Inputs!$B$14 - F818)/Inputs!$B$15)</f>
        <v>170</v>
      </c>
      <c r="I818" s="2">
        <f>MAX(MIN(Inputs!$B$2, F818*Inputs!$B$16, Inputs!$B$14*Inputs!$B$4 - G818), 0)</f>
        <v>0</v>
      </c>
      <c r="J818" s="2">
        <f>MAX(MIN(Inputs!$B$2, F818*Inputs!$B$16, (Inputs!$B$14-F818)/Inputs!$B$15)*Inputs!$B$9, 0)</f>
        <v>0</v>
      </c>
      <c r="K818" s="2">
        <f>MAX(E818*Inputs!$B$5 - B818 - Inputs!$B$8, 0) * H818</f>
        <v>0</v>
      </c>
      <c r="L818" s="2">
        <f>IF(B818 &gt;= D818*Inputs!$B$10, MAX(B818 - E818/Inputs!$B$5 - Inputs!$B$8, 0) * I818, 0)</f>
        <v>0</v>
      </c>
      <c r="M818" s="2">
        <f t="shared" si="146"/>
        <v>0</v>
      </c>
      <c r="N818" s="3" t="str">
        <f t="shared" si="147"/>
        <v>Idle</v>
      </c>
      <c r="O818" s="3" t="str">
        <f t="shared" si="155"/>
        <v>Idle</v>
      </c>
      <c r="P818" s="2">
        <f t="shared" si="148"/>
        <v>0</v>
      </c>
      <c r="Q818" s="2">
        <f t="shared" si="149"/>
        <v>0</v>
      </c>
      <c r="R818" s="2">
        <f t="shared" si="150"/>
        <v>0</v>
      </c>
      <c r="S818" s="2">
        <f t="shared" si="151"/>
        <v>0</v>
      </c>
      <c r="T818" s="2">
        <f t="shared" si="152"/>
        <v>0</v>
      </c>
      <c r="U818" s="2">
        <f>IF(O818="Reg", R818 * Inputs!$B$7, 0)</f>
        <v>0</v>
      </c>
      <c r="V818" s="2">
        <f>MAX(F818 + P818*Inputs!$B$15 - (Q818/Inputs!$B$16) - U818, 0)</f>
        <v>0</v>
      </c>
    </row>
    <row r="819" spans="1:22" x14ac:dyDescent="0.3">
      <c r="A819" s="1">
        <v>46057.041666666657</v>
      </c>
      <c r="B819" s="2">
        <v>16.581365004304491</v>
      </c>
      <c r="C819" s="2">
        <v>9.0227508810910049</v>
      </c>
      <c r="D819" s="2">
        <f t="shared" si="144"/>
        <v>30.813316695570226</v>
      </c>
      <c r="E819" s="2">
        <f t="shared" si="145"/>
        <v>4.8207666063722021</v>
      </c>
      <c r="F819" s="2">
        <f t="shared" si="153"/>
        <v>0</v>
      </c>
      <c r="G819" s="2">
        <f t="shared" si="154"/>
        <v>0</v>
      </c>
      <c r="H819" s="2">
        <f>MIN(Inputs!$B$2, (Inputs!$B$14 - F819)/Inputs!$B$15)</f>
        <v>170</v>
      </c>
      <c r="I819" s="2">
        <f>MAX(MIN(Inputs!$B$2, F819*Inputs!$B$16, Inputs!$B$14*Inputs!$B$4 - G819), 0)</f>
        <v>0</v>
      </c>
      <c r="J819" s="2">
        <f>MAX(MIN(Inputs!$B$2, F819*Inputs!$B$16, (Inputs!$B$14-F819)/Inputs!$B$15)*Inputs!$B$9, 0)</f>
        <v>0</v>
      </c>
      <c r="K819" s="2">
        <f>MAX(E819*Inputs!$B$5 - B819 - Inputs!$B$8, 0) * H819</f>
        <v>0</v>
      </c>
      <c r="L819" s="2">
        <f>IF(B819 &gt;= D819*Inputs!$B$10, MAX(B819 - E819/Inputs!$B$5 - Inputs!$B$8, 0) * I819, 0)</f>
        <v>0</v>
      </c>
      <c r="M819" s="2">
        <f t="shared" si="146"/>
        <v>0</v>
      </c>
      <c r="N819" s="3" t="str">
        <f t="shared" si="147"/>
        <v>Idle</v>
      </c>
      <c r="O819" s="3" t="str">
        <f t="shared" si="155"/>
        <v>Idle</v>
      </c>
      <c r="P819" s="2">
        <f t="shared" si="148"/>
        <v>0</v>
      </c>
      <c r="Q819" s="2">
        <f t="shared" si="149"/>
        <v>0</v>
      </c>
      <c r="R819" s="2">
        <f t="shared" si="150"/>
        <v>0</v>
      </c>
      <c r="S819" s="2">
        <f t="shared" si="151"/>
        <v>0</v>
      </c>
      <c r="T819" s="2">
        <f t="shared" si="152"/>
        <v>0</v>
      </c>
      <c r="U819" s="2">
        <f>IF(O819="Reg", R819 * Inputs!$B$7, 0)</f>
        <v>0</v>
      </c>
      <c r="V819" s="2">
        <f>MAX(F819 + P819*Inputs!$B$15 - (Q819/Inputs!$B$16) - U819, 0)</f>
        <v>0</v>
      </c>
    </row>
    <row r="820" spans="1:22" x14ac:dyDescent="0.3">
      <c r="A820" s="1">
        <v>46057.083333333343</v>
      </c>
      <c r="B820" s="2">
        <v>9.6609019315757756</v>
      </c>
      <c r="C820" s="2">
        <v>14.575603534800161</v>
      </c>
      <c r="D820" s="2">
        <f t="shared" si="144"/>
        <v>30.813316695570226</v>
      </c>
      <c r="E820" s="2">
        <f t="shared" si="145"/>
        <v>2.0572057723214532</v>
      </c>
      <c r="F820" s="2">
        <f t="shared" si="153"/>
        <v>0</v>
      </c>
      <c r="G820" s="2">
        <f t="shared" si="154"/>
        <v>0</v>
      </c>
      <c r="H820" s="2">
        <f>MIN(Inputs!$B$2, (Inputs!$B$14 - F820)/Inputs!$B$15)</f>
        <v>170</v>
      </c>
      <c r="I820" s="2">
        <f>MAX(MIN(Inputs!$B$2, F820*Inputs!$B$16, Inputs!$B$14*Inputs!$B$4 - G820), 0)</f>
        <v>0</v>
      </c>
      <c r="J820" s="2">
        <f>MAX(MIN(Inputs!$B$2, F820*Inputs!$B$16, (Inputs!$B$14-F820)/Inputs!$B$15)*Inputs!$B$9, 0)</f>
        <v>0</v>
      </c>
      <c r="K820" s="2">
        <f>MAX(E820*Inputs!$B$5 - B820 - Inputs!$B$8, 0) * H820</f>
        <v>0</v>
      </c>
      <c r="L820" s="2">
        <f>IF(B820 &gt;= D820*Inputs!$B$10, MAX(B820 - E820/Inputs!$B$5 - Inputs!$B$8, 0) * I820, 0)</f>
        <v>0</v>
      </c>
      <c r="M820" s="2">
        <f t="shared" si="146"/>
        <v>0</v>
      </c>
      <c r="N820" s="3" t="str">
        <f t="shared" si="147"/>
        <v>Idle</v>
      </c>
      <c r="O820" s="3" t="str">
        <f t="shared" si="155"/>
        <v>Idle</v>
      </c>
      <c r="P820" s="2">
        <f t="shared" si="148"/>
        <v>0</v>
      </c>
      <c r="Q820" s="2">
        <f t="shared" si="149"/>
        <v>0</v>
      </c>
      <c r="R820" s="2">
        <f t="shared" si="150"/>
        <v>0</v>
      </c>
      <c r="S820" s="2">
        <f t="shared" si="151"/>
        <v>0</v>
      </c>
      <c r="T820" s="2">
        <f t="shared" si="152"/>
        <v>0</v>
      </c>
      <c r="U820" s="2">
        <f>IF(O820="Reg", R820 * Inputs!$B$7, 0)</f>
        <v>0</v>
      </c>
      <c r="V820" s="2">
        <f>MAX(F820 + P820*Inputs!$B$15 - (Q820/Inputs!$B$16) - U820, 0)</f>
        <v>0</v>
      </c>
    </row>
    <row r="821" spans="1:22" x14ac:dyDescent="0.3">
      <c r="A821" s="1">
        <v>46057.125</v>
      </c>
      <c r="B821" s="2">
        <v>0.69356394659246989</v>
      </c>
      <c r="C821" s="2">
        <v>11.94009185184594</v>
      </c>
      <c r="D821" s="2">
        <f t="shared" si="144"/>
        <v>30.813316695570226</v>
      </c>
      <c r="E821" s="2">
        <f t="shared" si="145"/>
        <v>0.52830489452778095</v>
      </c>
      <c r="F821" s="2">
        <f t="shared" si="153"/>
        <v>0</v>
      </c>
      <c r="G821" s="2">
        <f t="shared" si="154"/>
        <v>0</v>
      </c>
      <c r="H821" s="2">
        <f>MIN(Inputs!$B$2, (Inputs!$B$14 - F821)/Inputs!$B$15)</f>
        <v>170</v>
      </c>
      <c r="I821" s="2">
        <f>MAX(MIN(Inputs!$B$2, F821*Inputs!$B$16, Inputs!$B$14*Inputs!$B$4 - G821), 0)</f>
        <v>0</v>
      </c>
      <c r="J821" s="2">
        <f>MAX(MIN(Inputs!$B$2, F821*Inputs!$B$16, (Inputs!$B$14-F821)/Inputs!$B$15)*Inputs!$B$9, 0)</f>
        <v>0</v>
      </c>
      <c r="K821" s="2">
        <f>MAX(E821*Inputs!$B$5 - B821 - Inputs!$B$8, 0) * H821</f>
        <v>0</v>
      </c>
      <c r="L821" s="2">
        <f>IF(B821 &gt;= D821*Inputs!$B$10, MAX(B821 - E821/Inputs!$B$5 - Inputs!$B$8, 0) * I821, 0)</f>
        <v>0</v>
      </c>
      <c r="M821" s="2">
        <f t="shared" si="146"/>
        <v>0</v>
      </c>
      <c r="N821" s="3" t="str">
        <f t="shared" si="147"/>
        <v>Idle</v>
      </c>
      <c r="O821" s="3" t="str">
        <f t="shared" si="155"/>
        <v>Idle</v>
      </c>
      <c r="P821" s="2">
        <f t="shared" si="148"/>
        <v>0</v>
      </c>
      <c r="Q821" s="2">
        <f t="shared" si="149"/>
        <v>0</v>
      </c>
      <c r="R821" s="2">
        <f t="shared" si="150"/>
        <v>0</v>
      </c>
      <c r="S821" s="2">
        <f t="shared" si="151"/>
        <v>0</v>
      </c>
      <c r="T821" s="2">
        <f t="shared" si="152"/>
        <v>0</v>
      </c>
      <c r="U821" s="2">
        <f>IF(O821="Reg", R821 * Inputs!$B$7, 0)</f>
        <v>0</v>
      </c>
      <c r="V821" s="2">
        <f>MAX(F821 + P821*Inputs!$B$15 - (Q821/Inputs!$B$16) - U821, 0)</f>
        <v>0</v>
      </c>
    </row>
    <row r="822" spans="1:22" x14ac:dyDescent="0.3">
      <c r="A822" s="1">
        <v>46057.166666666657</v>
      </c>
      <c r="B822" s="2">
        <v>1.988768755760475</v>
      </c>
      <c r="C822" s="2">
        <v>6.2555981733213013</v>
      </c>
      <c r="D822" s="2">
        <f t="shared" si="144"/>
        <v>30.813316695570226</v>
      </c>
      <c r="E822" s="2">
        <f t="shared" si="145"/>
        <v>0.80997448174029529</v>
      </c>
      <c r="F822" s="2">
        <f t="shared" si="153"/>
        <v>0</v>
      </c>
      <c r="G822" s="2">
        <f t="shared" si="154"/>
        <v>0</v>
      </c>
      <c r="H822" s="2">
        <f>MIN(Inputs!$B$2, (Inputs!$B$14 - F822)/Inputs!$B$15)</f>
        <v>170</v>
      </c>
      <c r="I822" s="2">
        <f>MAX(MIN(Inputs!$B$2, F822*Inputs!$B$16, Inputs!$B$14*Inputs!$B$4 - G822), 0)</f>
        <v>0</v>
      </c>
      <c r="J822" s="2">
        <f>MAX(MIN(Inputs!$B$2, F822*Inputs!$B$16, (Inputs!$B$14-F822)/Inputs!$B$15)*Inputs!$B$9, 0)</f>
        <v>0</v>
      </c>
      <c r="K822" s="2">
        <f>MAX(E822*Inputs!$B$5 - B822 - Inputs!$B$8, 0) * H822</f>
        <v>0</v>
      </c>
      <c r="L822" s="2">
        <f>IF(B822 &gt;= D822*Inputs!$B$10, MAX(B822 - E822/Inputs!$B$5 - Inputs!$B$8, 0) * I822, 0)</f>
        <v>0</v>
      </c>
      <c r="M822" s="2">
        <f t="shared" si="146"/>
        <v>0</v>
      </c>
      <c r="N822" s="3" t="str">
        <f t="shared" si="147"/>
        <v>Idle</v>
      </c>
      <c r="O822" s="3" t="str">
        <f t="shared" si="155"/>
        <v>Idle</v>
      </c>
      <c r="P822" s="2">
        <f t="shared" si="148"/>
        <v>0</v>
      </c>
      <c r="Q822" s="2">
        <f t="shared" si="149"/>
        <v>0</v>
      </c>
      <c r="R822" s="2">
        <f t="shared" si="150"/>
        <v>0</v>
      </c>
      <c r="S822" s="2">
        <f t="shared" si="151"/>
        <v>0</v>
      </c>
      <c r="T822" s="2">
        <f t="shared" si="152"/>
        <v>0</v>
      </c>
      <c r="U822" s="2">
        <f>IF(O822="Reg", R822 * Inputs!$B$7, 0)</f>
        <v>0</v>
      </c>
      <c r="V822" s="2">
        <f>MAX(F822 + P822*Inputs!$B$15 - (Q822/Inputs!$B$16) - U822, 0)</f>
        <v>0</v>
      </c>
    </row>
    <row r="823" spans="1:22" x14ac:dyDescent="0.3">
      <c r="A823" s="1">
        <v>46057.208333333343</v>
      </c>
      <c r="B823" s="2">
        <v>0</v>
      </c>
      <c r="C823" s="2">
        <v>14.414295458981419</v>
      </c>
      <c r="D823" s="2">
        <f t="shared" si="144"/>
        <v>30.813316695570226</v>
      </c>
      <c r="E823" s="2">
        <f t="shared" si="145"/>
        <v>3.8392659186646747</v>
      </c>
      <c r="F823" s="2">
        <f t="shared" si="153"/>
        <v>0</v>
      </c>
      <c r="G823" s="2">
        <f t="shared" si="154"/>
        <v>0</v>
      </c>
      <c r="H823" s="2">
        <f>MIN(Inputs!$B$2, (Inputs!$B$14 - F823)/Inputs!$B$15)</f>
        <v>170</v>
      </c>
      <c r="I823" s="2">
        <f>MAX(MIN(Inputs!$B$2, F823*Inputs!$B$16, Inputs!$B$14*Inputs!$B$4 - G823), 0)</f>
        <v>0</v>
      </c>
      <c r="J823" s="2">
        <f>MAX(MIN(Inputs!$B$2, F823*Inputs!$B$16, (Inputs!$B$14-F823)/Inputs!$B$15)*Inputs!$B$9, 0)</f>
        <v>0</v>
      </c>
      <c r="K823" s="2">
        <f>MAX(E823*Inputs!$B$5 - B823 - Inputs!$B$8, 0) * H823</f>
        <v>0</v>
      </c>
      <c r="L823" s="2">
        <f>IF(B823 &gt;= D823*Inputs!$B$10, MAX(B823 - E823/Inputs!$B$5 - Inputs!$B$8, 0) * I823, 0)</f>
        <v>0</v>
      </c>
      <c r="M823" s="2">
        <f t="shared" si="146"/>
        <v>0</v>
      </c>
      <c r="N823" s="3" t="str">
        <f t="shared" si="147"/>
        <v>Idle</v>
      </c>
      <c r="O823" s="3" t="str">
        <f t="shared" si="155"/>
        <v>Idle</v>
      </c>
      <c r="P823" s="2">
        <f t="shared" si="148"/>
        <v>0</v>
      </c>
      <c r="Q823" s="2">
        <f t="shared" si="149"/>
        <v>0</v>
      </c>
      <c r="R823" s="2">
        <f t="shared" si="150"/>
        <v>0</v>
      </c>
      <c r="S823" s="2">
        <f t="shared" si="151"/>
        <v>0</v>
      </c>
      <c r="T823" s="2">
        <f t="shared" si="152"/>
        <v>0</v>
      </c>
      <c r="U823" s="2">
        <f>IF(O823="Reg", R823 * Inputs!$B$7, 0)</f>
        <v>0</v>
      </c>
      <c r="V823" s="2">
        <f>MAX(F823 + P823*Inputs!$B$15 - (Q823/Inputs!$B$16) - U823, 0)</f>
        <v>0</v>
      </c>
    </row>
    <row r="824" spans="1:22" x14ac:dyDescent="0.3">
      <c r="A824" s="1">
        <v>46057.25</v>
      </c>
      <c r="B824" s="2">
        <v>0</v>
      </c>
      <c r="C824" s="2">
        <v>1.4900438741212481</v>
      </c>
      <c r="D824" s="2">
        <f t="shared" si="144"/>
        <v>30.813316695570226</v>
      </c>
      <c r="E824" s="2">
        <f t="shared" si="145"/>
        <v>6.9680542168255251</v>
      </c>
      <c r="F824" s="2">
        <f t="shared" si="153"/>
        <v>0</v>
      </c>
      <c r="G824" s="2">
        <f t="shared" si="154"/>
        <v>0</v>
      </c>
      <c r="H824" s="2">
        <f>MIN(Inputs!$B$2, (Inputs!$B$14 - F824)/Inputs!$B$15)</f>
        <v>170</v>
      </c>
      <c r="I824" s="2">
        <f>MAX(MIN(Inputs!$B$2, F824*Inputs!$B$16, Inputs!$B$14*Inputs!$B$4 - G824), 0)</f>
        <v>0</v>
      </c>
      <c r="J824" s="2">
        <f>MAX(MIN(Inputs!$B$2, F824*Inputs!$B$16, (Inputs!$B$14-F824)/Inputs!$B$15)*Inputs!$B$9, 0)</f>
        <v>0</v>
      </c>
      <c r="K824" s="2">
        <f>MAX(E824*Inputs!$B$5 - B824 - Inputs!$B$8, 0) * H824</f>
        <v>0</v>
      </c>
      <c r="L824" s="2">
        <f>IF(B824 &gt;= D824*Inputs!$B$10, MAX(B824 - E824/Inputs!$B$5 - Inputs!$B$8, 0) * I824, 0)</f>
        <v>0</v>
      </c>
      <c r="M824" s="2">
        <f t="shared" si="146"/>
        <v>0</v>
      </c>
      <c r="N824" s="3" t="str">
        <f t="shared" si="147"/>
        <v>Idle</v>
      </c>
      <c r="O824" s="3" t="str">
        <f t="shared" si="155"/>
        <v>Idle</v>
      </c>
      <c r="P824" s="2">
        <f t="shared" si="148"/>
        <v>0</v>
      </c>
      <c r="Q824" s="2">
        <f t="shared" si="149"/>
        <v>0</v>
      </c>
      <c r="R824" s="2">
        <f t="shared" si="150"/>
        <v>0</v>
      </c>
      <c r="S824" s="2">
        <f t="shared" si="151"/>
        <v>0</v>
      </c>
      <c r="T824" s="2">
        <f t="shared" si="152"/>
        <v>0</v>
      </c>
      <c r="U824" s="2">
        <f>IF(O824="Reg", R824 * Inputs!$B$7, 0)</f>
        <v>0</v>
      </c>
      <c r="V824" s="2">
        <f>MAX(F824 + P824*Inputs!$B$15 - (Q824/Inputs!$B$16) - U824, 0)</f>
        <v>0</v>
      </c>
    </row>
    <row r="825" spans="1:22" x14ac:dyDescent="0.3">
      <c r="A825" s="1">
        <v>46057.291666666657</v>
      </c>
      <c r="B825" s="2">
        <v>0</v>
      </c>
      <c r="C825" s="2">
        <v>30.335613674192089</v>
      </c>
      <c r="D825" s="2">
        <f t="shared" si="144"/>
        <v>30.813316695570226</v>
      </c>
      <c r="E825" s="2">
        <f t="shared" si="145"/>
        <v>10.864394017553792</v>
      </c>
      <c r="F825" s="2">
        <f t="shared" si="153"/>
        <v>0</v>
      </c>
      <c r="G825" s="2">
        <f t="shared" si="154"/>
        <v>0</v>
      </c>
      <c r="H825" s="2">
        <f>MIN(Inputs!$B$2, (Inputs!$B$14 - F825)/Inputs!$B$15)</f>
        <v>170</v>
      </c>
      <c r="I825" s="2">
        <f>MAX(MIN(Inputs!$B$2, F825*Inputs!$B$16, Inputs!$B$14*Inputs!$B$4 - G825), 0)</f>
        <v>0</v>
      </c>
      <c r="J825" s="2">
        <f>MAX(MIN(Inputs!$B$2, F825*Inputs!$B$16, (Inputs!$B$14-F825)/Inputs!$B$15)*Inputs!$B$9, 0)</f>
        <v>0</v>
      </c>
      <c r="K825" s="2">
        <f>MAX(E825*Inputs!$B$5 - B825 - Inputs!$B$8, 0) * H825</f>
        <v>0</v>
      </c>
      <c r="L825" s="2">
        <f>IF(B825 &gt;= D825*Inputs!$B$10, MAX(B825 - E825/Inputs!$B$5 - Inputs!$B$8, 0) * I825, 0)</f>
        <v>0</v>
      </c>
      <c r="M825" s="2">
        <f t="shared" si="146"/>
        <v>0</v>
      </c>
      <c r="N825" s="3" t="str">
        <f t="shared" si="147"/>
        <v>Idle</v>
      </c>
      <c r="O825" s="3" t="str">
        <f t="shared" si="155"/>
        <v>Idle</v>
      </c>
      <c r="P825" s="2">
        <f t="shared" si="148"/>
        <v>0</v>
      </c>
      <c r="Q825" s="2">
        <f t="shared" si="149"/>
        <v>0</v>
      </c>
      <c r="R825" s="2">
        <f t="shared" si="150"/>
        <v>0</v>
      </c>
      <c r="S825" s="2">
        <f t="shared" si="151"/>
        <v>0</v>
      </c>
      <c r="T825" s="2">
        <f t="shared" si="152"/>
        <v>0</v>
      </c>
      <c r="U825" s="2">
        <f>IF(O825="Reg", R825 * Inputs!$B$7, 0)</f>
        <v>0</v>
      </c>
      <c r="V825" s="2">
        <f>MAX(F825 + P825*Inputs!$B$15 - (Q825/Inputs!$B$16) - U825, 0)</f>
        <v>0</v>
      </c>
    </row>
    <row r="826" spans="1:22" x14ac:dyDescent="0.3">
      <c r="A826" s="1">
        <v>46057.333333333343</v>
      </c>
      <c r="B826" s="2">
        <v>0.4874966648137411</v>
      </c>
      <c r="C826" s="2">
        <v>3.1293904075262491</v>
      </c>
      <c r="D826" s="2">
        <f t="shared" si="144"/>
        <v>30.813316695570226</v>
      </c>
      <c r="E826" s="2">
        <f t="shared" si="145"/>
        <v>16.145139627785351</v>
      </c>
      <c r="F826" s="2">
        <f t="shared" si="153"/>
        <v>0</v>
      </c>
      <c r="G826" s="2">
        <f t="shared" si="154"/>
        <v>0</v>
      </c>
      <c r="H826" s="2">
        <f>MIN(Inputs!$B$2, (Inputs!$B$14 - F826)/Inputs!$B$15)</f>
        <v>170</v>
      </c>
      <c r="I826" s="2">
        <f>MAX(MIN(Inputs!$B$2, F826*Inputs!$B$16, Inputs!$B$14*Inputs!$B$4 - G826), 0)</f>
        <v>0</v>
      </c>
      <c r="J826" s="2">
        <f>MAX(MIN(Inputs!$B$2, F826*Inputs!$B$16, (Inputs!$B$14-F826)/Inputs!$B$15)*Inputs!$B$9, 0)</f>
        <v>0</v>
      </c>
      <c r="K826" s="2">
        <f>MAX(E826*Inputs!$B$5 - B826 - Inputs!$B$8, 0) * H826</f>
        <v>0</v>
      </c>
      <c r="L826" s="2">
        <f>IF(B826 &gt;= D826*Inputs!$B$10, MAX(B826 - E826/Inputs!$B$5 - Inputs!$B$8, 0) * I826, 0)</f>
        <v>0</v>
      </c>
      <c r="M826" s="2">
        <f t="shared" si="146"/>
        <v>0</v>
      </c>
      <c r="N826" s="3" t="str">
        <f t="shared" si="147"/>
        <v>Idle</v>
      </c>
      <c r="O826" s="3" t="str">
        <f t="shared" si="155"/>
        <v>Idle</v>
      </c>
      <c r="P826" s="2">
        <f t="shared" si="148"/>
        <v>0</v>
      </c>
      <c r="Q826" s="2">
        <f t="shared" si="149"/>
        <v>0</v>
      </c>
      <c r="R826" s="2">
        <f t="shared" si="150"/>
        <v>0</v>
      </c>
      <c r="S826" s="2">
        <f t="shared" si="151"/>
        <v>0</v>
      </c>
      <c r="T826" s="2">
        <f t="shared" si="152"/>
        <v>0</v>
      </c>
      <c r="U826" s="2">
        <f>IF(O826="Reg", R826 * Inputs!$B$7, 0)</f>
        <v>0</v>
      </c>
      <c r="V826" s="2">
        <f>MAX(F826 + P826*Inputs!$B$15 - (Q826/Inputs!$B$16) - U826, 0)</f>
        <v>0</v>
      </c>
    </row>
    <row r="827" spans="1:22" x14ac:dyDescent="0.3">
      <c r="A827" s="1">
        <v>46057.375</v>
      </c>
      <c r="B827" s="2">
        <v>2.3835814698675559</v>
      </c>
      <c r="C827" s="2">
        <v>25.375772857573381</v>
      </c>
      <c r="D827" s="2">
        <f t="shared" si="144"/>
        <v>30.813316695570226</v>
      </c>
      <c r="E827" s="2">
        <f t="shared" si="145"/>
        <v>24.028314014768636</v>
      </c>
      <c r="F827" s="2">
        <f t="shared" si="153"/>
        <v>0</v>
      </c>
      <c r="G827" s="2">
        <f t="shared" si="154"/>
        <v>0</v>
      </c>
      <c r="H827" s="2">
        <f>MIN(Inputs!$B$2, (Inputs!$B$14 - F827)/Inputs!$B$15)</f>
        <v>170</v>
      </c>
      <c r="I827" s="2">
        <f>MAX(MIN(Inputs!$B$2, F827*Inputs!$B$16, Inputs!$B$14*Inputs!$B$4 - G827), 0)</f>
        <v>0</v>
      </c>
      <c r="J827" s="2">
        <f>MAX(MIN(Inputs!$B$2, F827*Inputs!$B$16, (Inputs!$B$14-F827)/Inputs!$B$15)*Inputs!$B$9, 0)</f>
        <v>0</v>
      </c>
      <c r="K827" s="2">
        <f>MAX(E827*Inputs!$B$5 - B827 - Inputs!$B$8, 0) * H827</f>
        <v>0</v>
      </c>
      <c r="L827" s="2">
        <f>IF(B827 &gt;= D827*Inputs!$B$10, MAX(B827 - E827/Inputs!$B$5 - Inputs!$B$8, 0) * I827, 0)</f>
        <v>0</v>
      </c>
      <c r="M827" s="2">
        <f t="shared" si="146"/>
        <v>0</v>
      </c>
      <c r="N827" s="3" t="str">
        <f t="shared" si="147"/>
        <v>Idle</v>
      </c>
      <c r="O827" s="3" t="str">
        <f t="shared" si="155"/>
        <v>Idle</v>
      </c>
      <c r="P827" s="2">
        <f t="shared" si="148"/>
        <v>0</v>
      </c>
      <c r="Q827" s="2">
        <f t="shared" si="149"/>
        <v>0</v>
      </c>
      <c r="R827" s="2">
        <f t="shared" si="150"/>
        <v>0</v>
      </c>
      <c r="S827" s="2">
        <f t="shared" si="151"/>
        <v>0</v>
      </c>
      <c r="T827" s="2">
        <f t="shared" si="152"/>
        <v>0</v>
      </c>
      <c r="U827" s="2">
        <f>IF(O827="Reg", R827 * Inputs!$B$7, 0)</f>
        <v>0</v>
      </c>
      <c r="V827" s="2">
        <f>MAX(F827 + P827*Inputs!$B$15 - (Q827/Inputs!$B$16) - U827, 0)</f>
        <v>0</v>
      </c>
    </row>
    <row r="828" spans="1:22" x14ac:dyDescent="0.3">
      <c r="A828" s="1">
        <v>46057.416666666657</v>
      </c>
      <c r="B828" s="2">
        <v>20.164517377306751</v>
      </c>
      <c r="C828" s="2">
        <v>4.3877234406831738</v>
      </c>
      <c r="D828" s="2">
        <f t="shared" si="144"/>
        <v>30.813316695570226</v>
      </c>
      <c r="E828" s="2">
        <f t="shared" si="145"/>
        <v>34.003447093267454</v>
      </c>
      <c r="F828" s="2">
        <f t="shared" si="153"/>
        <v>0</v>
      </c>
      <c r="G828" s="2">
        <f t="shared" si="154"/>
        <v>0</v>
      </c>
      <c r="H828" s="2">
        <f>MIN(Inputs!$B$2, (Inputs!$B$14 - F828)/Inputs!$B$15)</f>
        <v>170</v>
      </c>
      <c r="I828" s="2">
        <f>MAX(MIN(Inputs!$B$2, F828*Inputs!$B$16, Inputs!$B$14*Inputs!$B$4 - G828), 0)</f>
        <v>0</v>
      </c>
      <c r="J828" s="2">
        <f>MAX(MIN(Inputs!$B$2, F828*Inputs!$B$16, (Inputs!$B$14-F828)/Inputs!$B$15)*Inputs!$B$9, 0)</f>
        <v>0</v>
      </c>
      <c r="K828" s="2">
        <f>MAX(E828*Inputs!$B$5 - B828 - Inputs!$B$8, 0) * H828</f>
        <v>0</v>
      </c>
      <c r="L828" s="2">
        <f>IF(B828 &gt;= D828*Inputs!$B$10, MAX(B828 - E828/Inputs!$B$5 - Inputs!$B$8, 0) * I828, 0)</f>
        <v>0</v>
      </c>
      <c r="M828" s="2">
        <f t="shared" si="146"/>
        <v>0</v>
      </c>
      <c r="N828" s="3" t="str">
        <f t="shared" si="147"/>
        <v>Idle</v>
      </c>
      <c r="O828" s="3" t="str">
        <f t="shared" si="155"/>
        <v>Idle</v>
      </c>
      <c r="P828" s="2">
        <f t="shared" si="148"/>
        <v>0</v>
      </c>
      <c r="Q828" s="2">
        <f t="shared" si="149"/>
        <v>0</v>
      </c>
      <c r="R828" s="2">
        <f t="shared" si="150"/>
        <v>0</v>
      </c>
      <c r="S828" s="2">
        <f t="shared" si="151"/>
        <v>0</v>
      </c>
      <c r="T828" s="2">
        <f t="shared" si="152"/>
        <v>0</v>
      </c>
      <c r="U828" s="2">
        <f>IF(O828="Reg", R828 * Inputs!$B$7, 0)</f>
        <v>0</v>
      </c>
      <c r="V828" s="2">
        <f>MAX(F828 + P828*Inputs!$B$15 - (Q828/Inputs!$B$16) - U828, 0)</f>
        <v>0</v>
      </c>
    </row>
    <row r="829" spans="1:22" x14ac:dyDescent="0.3">
      <c r="A829" s="1">
        <v>46057.458333333343</v>
      </c>
      <c r="B829" s="2">
        <v>18.772729788965101</v>
      </c>
      <c r="C829" s="2">
        <v>4.2709881188986696</v>
      </c>
      <c r="D829" s="2">
        <f t="shared" si="144"/>
        <v>30.813316695570226</v>
      </c>
      <c r="E829" s="2">
        <f t="shared" si="145"/>
        <v>40.293541790361616</v>
      </c>
      <c r="F829" s="2">
        <f t="shared" si="153"/>
        <v>0</v>
      </c>
      <c r="G829" s="2">
        <f t="shared" si="154"/>
        <v>0</v>
      </c>
      <c r="H829" s="2">
        <f>MIN(Inputs!$B$2, (Inputs!$B$14 - F829)/Inputs!$B$15)</f>
        <v>170</v>
      </c>
      <c r="I829" s="2">
        <f>MAX(MIN(Inputs!$B$2, F829*Inputs!$B$16, Inputs!$B$14*Inputs!$B$4 - G829), 0)</f>
        <v>0</v>
      </c>
      <c r="J829" s="2">
        <f>MAX(MIN(Inputs!$B$2, F829*Inputs!$B$16, (Inputs!$B$14-F829)/Inputs!$B$15)*Inputs!$B$9, 0)</f>
        <v>0</v>
      </c>
      <c r="K829" s="2">
        <f>MAX(E829*Inputs!$B$5 - B829 - Inputs!$B$8, 0) * H829</f>
        <v>0</v>
      </c>
      <c r="L829" s="2">
        <f>IF(B829 &gt;= D829*Inputs!$B$10, MAX(B829 - E829/Inputs!$B$5 - Inputs!$B$8, 0) * I829, 0)</f>
        <v>0</v>
      </c>
      <c r="M829" s="2">
        <f t="shared" si="146"/>
        <v>0</v>
      </c>
      <c r="N829" s="3" t="str">
        <f t="shared" si="147"/>
        <v>Idle</v>
      </c>
      <c r="O829" s="3" t="str">
        <f t="shared" si="155"/>
        <v>Idle</v>
      </c>
      <c r="P829" s="2">
        <f t="shared" si="148"/>
        <v>0</v>
      </c>
      <c r="Q829" s="2">
        <f t="shared" si="149"/>
        <v>0</v>
      </c>
      <c r="R829" s="2">
        <f t="shared" si="150"/>
        <v>0</v>
      </c>
      <c r="S829" s="2">
        <f t="shared" si="151"/>
        <v>0</v>
      </c>
      <c r="T829" s="2">
        <f t="shared" si="152"/>
        <v>0</v>
      </c>
      <c r="U829" s="2">
        <f>IF(O829="Reg", R829 * Inputs!$B$7, 0)</f>
        <v>0</v>
      </c>
      <c r="V829" s="2">
        <f>MAX(F829 + P829*Inputs!$B$15 - (Q829/Inputs!$B$16) - U829, 0)</f>
        <v>0</v>
      </c>
    </row>
    <row r="830" spans="1:22" x14ac:dyDescent="0.3">
      <c r="A830" s="1">
        <v>46057.5</v>
      </c>
      <c r="B830" s="2">
        <v>23.378038804369599</v>
      </c>
      <c r="C830" s="2">
        <v>15.152458146220591</v>
      </c>
      <c r="D830" s="2">
        <f t="shared" si="144"/>
        <v>30.813316695570226</v>
      </c>
      <c r="E830" s="2">
        <f t="shared" si="145"/>
        <v>47.461424052352719</v>
      </c>
      <c r="F830" s="2">
        <f t="shared" si="153"/>
        <v>0</v>
      </c>
      <c r="G830" s="2">
        <f t="shared" si="154"/>
        <v>0</v>
      </c>
      <c r="H830" s="2">
        <f>MIN(Inputs!$B$2, (Inputs!$B$14 - F830)/Inputs!$B$15)</f>
        <v>170</v>
      </c>
      <c r="I830" s="2">
        <f>MAX(MIN(Inputs!$B$2, F830*Inputs!$B$16, Inputs!$B$14*Inputs!$B$4 - G830), 0)</f>
        <v>0</v>
      </c>
      <c r="J830" s="2">
        <f>MAX(MIN(Inputs!$B$2, F830*Inputs!$B$16, (Inputs!$B$14-F830)/Inputs!$B$15)*Inputs!$B$9, 0)</f>
        <v>0</v>
      </c>
      <c r="K830" s="2">
        <f>MAX(E830*Inputs!$B$5 - B830 - Inputs!$B$8, 0) * H830</f>
        <v>0</v>
      </c>
      <c r="L830" s="2">
        <f>IF(B830 &gt;= D830*Inputs!$B$10, MAX(B830 - E830/Inputs!$B$5 - Inputs!$B$8, 0) * I830, 0)</f>
        <v>0</v>
      </c>
      <c r="M830" s="2">
        <f t="shared" si="146"/>
        <v>0</v>
      </c>
      <c r="N830" s="3" t="str">
        <f t="shared" si="147"/>
        <v>Idle</v>
      </c>
      <c r="O830" s="3" t="str">
        <f t="shared" si="155"/>
        <v>Idle</v>
      </c>
      <c r="P830" s="2">
        <f t="shared" si="148"/>
        <v>0</v>
      </c>
      <c r="Q830" s="2">
        <f t="shared" si="149"/>
        <v>0</v>
      </c>
      <c r="R830" s="2">
        <f t="shared" si="150"/>
        <v>0</v>
      </c>
      <c r="S830" s="2">
        <f t="shared" si="151"/>
        <v>0</v>
      </c>
      <c r="T830" s="2">
        <f t="shared" si="152"/>
        <v>0</v>
      </c>
      <c r="U830" s="2">
        <f>IF(O830="Reg", R830 * Inputs!$B$7, 0)</f>
        <v>0</v>
      </c>
      <c r="V830" s="2">
        <f>MAX(F830 + P830*Inputs!$B$15 - (Q830/Inputs!$B$16) - U830, 0)</f>
        <v>0</v>
      </c>
    </row>
    <row r="831" spans="1:22" x14ac:dyDescent="0.3">
      <c r="A831" s="1">
        <v>46057.541666666657</v>
      </c>
      <c r="B831" s="2">
        <v>31.684473661389362</v>
      </c>
      <c r="C831" s="2">
        <v>7.3264077502008691</v>
      </c>
      <c r="D831" s="2">
        <f t="shared" si="144"/>
        <v>30.813316695570226</v>
      </c>
      <c r="E831" s="2">
        <f t="shared" si="145"/>
        <v>55.471312984909396</v>
      </c>
      <c r="F831" s="2">
        <f t="shared" si="153"/>
        <v>0</v>
      </c>
      <c r="G831" s="2">
        <f t="shared" si="154"/>
        <v>0</v>
      </c>
      <c r="H831" s="2">
        <f>MIN(Inputs!$B$2, (Inputs!$B$14 - F831)/Inputs!$B$15)</f>
        <v>170</v>
      </c>
      <c r="I831" s="2">
        <f>MAX(MIN(Inputs!$B$2, F831*Inputs!$B$16, Inputs!$B$14*Inputs!$B$4 - G831), 0)</f>
        <v>0</v>
      </c>
      <c r="J831" s="2">
        <f>MAX(MIN(Inputs!$B$2, F831*Inputs!$B$16, (Inputs!$B$14-F831)/Inputs!$B$15)*Inputs!$B$9, 0)</f>
        <v>0</v>
      </c>
      <c r="K831" s="2">
        <f>MAX(E831*Inputs!$B$5 - B831 - Inputs!$B$8, 0) * H831</f>
        <v>0</v>
      </c>
      <c r="L831" s="2">
        <f>IF(B831 &gt;= D831*Inputs!$B$10, MAX(B831 - E831/Inputs!$B$5 - Inputs!$B$8, 0) * I831, 0)</f>
        <v>0</v>
      </c>
      <c r="M831" s="2">
        <f t="shared" si="146"/>
        <v>0</v>
      </c>
      <c r="N831" s="3" t="str">
        <f t="shared" si="147"/>
        <v>Idle</v>
      </c>
      <c r="O831" s="3" t="str">
        <f t="shared" si="155"/>
        <v>Idle</v>
      </c>
      <c r="P831" s="2">
        <f t="shared" si="148"/>
        <v>0</v>
      </c>
      <c r="Q831" s="2">
        <f t="shared" si="149"/>
        <v>0</v>
      </c>
      <c r="R831" s="2">
        <f t="shared" si="150"/>
        <v>0</v>
      </c>
      <c r="S831" s="2">
        <f t="shared" si="151"/>
        <v>0</v>
      </c>
      <c r="T831" s="2">
        <f t="shared" si="152"/>
        <v>0</v>
      </c>
      <c r="U831" s="2">
        <f>IF(O831="Reg", R831 * Inputs!$B$7, 0)</f>
        <v>0</v>
      </c>
      <c r="V831" s="2">
        <f>MAX(F831 + P831*Inputs!$B$15 - (Q831/Inputs!$B$16) - U831, 0)</f>
        <v>0</v>
      </c>
    </row>
    <row r="832" spans="1:22" x14ac:dyDescent="0.3">
      <c r="A832" s="1">
        <v>46057.583333333343</v>
      </c>
      <c r="B832" s="2">
        <v>47.786542986713442</v>
      </c>
      <c r="C832" s="2">
        <v>7.9744582991971207</v>
      </c>
      <c r="D832" s="2">
        <f t="shared" si="144"/>
        <v>30.813316695570226</v>
      </c>
      <c r="E832" s="2">
        <f t="shared" si="145"/>
        <v>61.020103361273897</v>
      </c>
      <c r="F832" s="2">
        <f t="shared" si="153"/>
        <v>0</v>
      </c>
      <c r="G832" s="2">
        <f t="shared" si="154"/>
        <v>0</v>
      </c>
      <c r="H832" s="2">
        <f>MIN(Inputs!$B$2, (Inputs!$B$14 - F832)/Inputs!$B$15)</f>
        <v>170</v>
      </c>
      <c r="I832" s="2">
        <f>MAX(MIN(Inputs!$B$2, F832*Inputs!$B$16, Inputs!$B$14*Inputs!$B$4 - G832), 0)</f>
        <v>0</v>
      </c>
      <c r="J832" s="2">
        <f>MAX(MIN(Inputs!$B$2, F832*Inputs!$B$16, (Inputs!$B$14-F832)/Inputs!$B$15)*Inputs!$B$9, 0)</f>
        <v>0</v>
      </c>
      <c r="K832" s="2">
        <f>MAX(E832*Inputs!$B$5 - B832 - Inputs!$B$8, 0) * H832</f>
        <v>0</v>
      </c>
      <c r="L832" s="2">
        <f>IF(B832 &gt;= D832*Inputs!$B$10, MAX(B832 - E832/Inputs!$B$5 - Inputs!$B$8, 0) * I832, 0)</f>
        <v>0</v>
      </c>
      <c r="M832" s="2">
        <f t="shared" si="146"/>
        <v>0</v>
      </c>
      <c r="N832" s="3" t="str">
        <f t="shared" si="147"/>
        <v>Idle</v>
      </c>
      <c r="O832" s="3" t="str">
        <f t="shared" si="155"/>
        <v>Idle</v>
      </c>
      <c r="P832" s="2">
        <f t="shared" si="148"/>
        <v>0</v>
      </c>
      <c r="Q832" s="2">
        <f t="shared" si="149"/>
        <v>0</v>
      </c>
      <c r="R832" s="2">
        <f t="shared" si="150"/>
        <v>0</v>
      </c>
      <c r="S832" s="2">
        <f t="shared" si="151"/>
        <v>0</v>
      </c>
      <c r="T832" s="2">
        <f t="shared" si="152"/>
        <v>0</v>
      </c>
      <c r="U832" s="2">
        <f>IF(O832="Reg", R832 * Inputs!$B$7, 0)</f>
        <v>0</v>
      </c>
      <c r="V832" s="2">
        <f>MAX(F832 + P832*Inputs!$B$15 - (Q832/Inputs!$B$16) - U832, 0)</f>
        <v>0</v>
      </c>
    </row>
    <row r="833" spans="1:22" x14ac:dyDescent="0.3">
      <c r="A833" s="1">
        <v>46057.625</v>
      </c>
      <c r="B833" s="2">
        <v>62.23437994086045</v>
      </c>
      <c r="C833" s="2">
        <v>7.3067231804914581</v>
      </c>
      <c r="D833" s="2">
        <f t="shared" si="144"/>
        <v>30.813316695570226</v>
      </c>
      <c r="E833" s="2">
        <f t="shared" si="145"/>
        <v>64.328327219938515</v>
      </c>
      <c r="F833" s="2">
        <f t="shared" si="153"/>
        <v>0</v>
      </c>
      <c r="G833" s="2">
        <f t="shared" si="154"/>
        <v>0</v>
      </c>
      <c r="H833" s="2">
        <f>MIN(Inputs!$B$2, (Inputs!$B$14 - F833)/Inputs!$B$15)</f>
        <v>170</v>
      </c>
      <c r="I833" s="2">
        <f>MAX(MIN(Inputs!$B$2, F833*Inputs!$B$16, Inputs!$B$14*Inputs!$B$4 - G833), 0)</f>
        <v>0</v>
      </c>
      <c r="J833" s="2">
        <f>MAX(MIN(Inputs!$B$2, F833*Inputs!$B$16, (Inputs!$B$14-F833)/Inputs!$B$15)*Inputs!$B$9, 0)</f>
        <v>0</v>
      </c>
      <c r="K833" s="2">
        <f>MAX(E833*Inputs!$B$5 - B833 - Inputs!$B$8, 0) * H833</f>
        <v>0</v>
      </c>
      <c r="L833" s="2">
        <f>IF(B833 &gt;= D833*Inputs!$B$10, MAX(B833 - E833/Inputs!$B$5 - Inputs!$B$8, 0) * I833, 0)</f>
        <v>0</v>
      </c>
      <c r="M833" s="2">
        <f t="shared" si="146"/>
        <v>0</v>
      </c>
      <c r="N833" s="3" t="str">
        <f t="shared" si="147"/>
        <v>Idle</v>
      </c>
      <c r="O833" s="3" t="str">
        <f t="shared" si="155"/>
        <v>Idle</v>
      </c>
      <c r="P833" s="2">
        <f t="shared" si="148"/>
        <v>0</v>
      </c>
      <c r="Q833" s="2">
        <f t="shared" si="149"/>
        <v>0</v>
      </c>
      <c r="R833" s="2">
        <f t="shared" si="150"/>
        <v>0</v>
      </c>
      <c r="S833" s="2">
        <f t="shared" si="151"/>
        <v>0</v>
      </c>
      <c r="T833" s="2">
        <f t="shared" si="152"/>
        <v>0</v>
      </c>
      <c r="U833" s="2">
        <f>IF(O833="Reg", R833 * Inputs!$B$7, 0)</f>
        <v>0</v>
      </c>
      <c r="V833" s="2">
        <f>MAX(F833 + P833*Inputs!$B$15 - (Q833/Inputs!$B$16) - U833, 0)</f>
        <v>0</v>
      </c>
    </row>
    <row r="834" spans="1:22" x14ac:dyDescent="0.3">
      <c r="A834" s="1">
        <v>46057.666666666657</v>
      </c>
      <c r="B834" s="2">
        <v>57.905085559871743</v>
      </c>
      <c r="C834" s="2">
        <v>7.7276733370177038</v>
      </c>
      <c r="D834" s="2">
        <f t="shared" ref="D834:D897" si="156">AVERAGEIFS(B:B, A:A, "&gt;="&amp;INT(A834), A:A, "&lt;"&amp;INT(A834)+1)</f>
        <v>30.813316695570226</v>
      </c>
      <c r="E834" s="2">
        <f t="shared" ref="E834:E897" si="157">AVERAGE(B834:B839)</f>
        <v>62.04339966462603</v>
      </c>
      <c r="F834" s="2">
        <f t="shared" si="153"/>
        <v>0</v>
      </c>
      <c r="G834" s="2">
        <f t="shared" si="154"/>
        <v>0</v>
      </c>
      <c r="H834" s="2">
        <f>MIN(Inputs!$B$2, (Inputs!$B$14 - F834)/Inputs!$B$15)</f>
        <v>170</v>
      </c>
      <c r="I834" s="2">
        <f>MAX(MIN(Inputs!$B$2, F834*Inputs!$B$16, Inputs!$B$14*Inputs!$B$4 - G834), 0)</f>
        <v>0</v>
      </c>
      <c r="J834" s="2">
        <f>MAX(MIN(Inputs!$B$2, F834*Inputs!$B$16, (Inputs!$B$14-F834)/Inputs!$B$15)*Inputs!$B$9, 0)</f>
        <v>0</v>
      </c>
      <c r="K834" s="2">
        <f>MAX(E834*Inputs!$B$5 - B834 - Inputs!$B$8, 0) * H834</f>
        <v>0</v>
      </c>
      <c r="L834" s="2">
        <f>IF(B834 &gt;= D834*Inputs!$B$10, MAX(B834 - E834/Inputs!$B$5 - Inputs!$B$8, 0) * I834, 0)</f>
        <v>0</v>
      </c>
      <c r="M834" s="2">
        <f t="shared" ref="M834:M897" si="158">C834 * J834</f>
        <v>0</v>
      </c>
      <c r="N834" s="3" t="str">
        <f t="shared" ref="N834:N897" si="159">IF(MAX(K834, L834, M834)&lt;=0, "Idle", IF(AND(M834&gt;=K834, M834&gt;=L834), "Reg", IF(L834&gt;=K834, "Discharge", "Charge")))</f>
        <v>Idle</v>
      </c>
      <c r="O834" s="3" t="str">
        <f t="shared" si="155"/>
        <v>Idle</v>
      </c>
      <c r="P834" s="2">
        <f t="shared" ref="P834:P897" si="160">IF(O834="Charge", H834, 0)</f>
        <v>0</v>
      </c>
      <c r="Q834" s="2">
        <f t="shared" ref="Q834:Q897" si="161">IF(O834="Discharge", I834, 0)</f>
        <v>0</v>
      </c>
      <c r="R834" s="2">
        <f t="shared" ref="R834:R897" si="162">IF(O834="Reg", J834, 0)</f>
        <v>0</v>
      </c>
      <c r="S834" s="2">
        <f t="shared" ref="S834:S897" si="163">(Q834 - P834) * B834</f>
        <v>0</v>
      </c>
      <c r="T834" s="2">
        <f t="shared" ref="T834:T897" si="164">R834 * C834</f>
        <v>0</v>
      </c>
      <c r="U834" s="2">
        <f>IF(O834="Reg", R834 * Inputs!$B$7, 0)</f>
        <v>0</v>
      </c>
      <c r="V834" s="2">
        <f>MAX(F834 + P834*Inputs!$B$15 - (Q834/Inputs!$B$16) - U834, 0)</f>
        <v>0</v>
      </c>
    </row>
    <row r="835" spans="1:22" x14ac:dyDescent="0.3">
      <c r="A835" s="1">
        <v>46057.708333333343</v>
      </c>
      <c r="B835" s="2">
        <v>61.780023360911699</v>
      </c>
      <c r="C835" s="2">
        <v>9.7485382093546828</v>
      </c>
      <c r="D835" s="2">
        <f t="shared" si="156"/>
        <v>30.813316695570226</v>
      </c>
      <c r="E835" s="2">
        <f t="shared" si="157"/>
        <v>60.659397740764696</v>
      </c>
      <c r="F835" s="2">
        <f t="shared" ref="F835:F898" si="165">V834</f>
        <v>0</v>
      </c>
      <c r="G835" s="2">
        <f t="shared" ref="G835:G898" si="166">IF(INT(A835)=INT(A834), G834 + Q834, 0)</f>
        <v>0</v>
      </c>
      <c r="H835" s="2">
        <f>MIN(Inputs!$B$2, (Inputs!$B$14 - F835)/Inputs!$B$15)</f>
        <v>170</v>
      </c>
      <c r="I835" s="2">
        <f>MAX(MIN(Inputs!$B$2, F835*Inputs!$B$16, Inputs!$B$14*Inputs!$B$4 - G835), 0)</f>
        <v>0</v>
      </c>
      <c r="J835" s="2">
        <f>MAX(MIN(Inputs!$B$2, F835*Inputs!$B$16, (Inputs!$B$14-F835)/Inputs!$B$15)*Inputs!$B$9, 0)</f>
        <v>0</v>
      </c>
      <c r="K835" s="2">
        <f>MAX(E835*Inputs!$B$5 - B835 - Inputs!$B$8, 0) * H835</f>
        <v>0</v>
      </c>
      <c r="L835" s="2">
        <f>IF(B835 &gt;= D835*Inputs!$B$10, MAX(B835 - E835/Inputs!$B$5 - Inputs!$B$8, 0) * I835, 0)</f>
        <v>0</v>
      </c>
      <c r="M835" s="2">
        <f t="shared" si="158"/>
        <v>0</v>
      </c>
      <c r="N835" s="3" t="str">
        <f t="shared" si="159"/>
        <v>Idle</v>
      </c>
      <c r="O835" s="3" t="str">
        <f t="shared" si="155"/>
        <v>Idle</v>
      </c>
      <c r="P835" s="2">
        <f t="shared" si="160"/>
        <v>0</v>
      </c>
      <c r="Q835" s="2">
        <f t="shared" si="161"/>
        <v>0</v>
      </c>
      <c r="R835" s="2">
        <f t="shared" si="162"/>
        <v>0</v>
      </c>
      <c r="S835" s="2">
        <f t="shared" si="163"/>
        <v>0</v>
      </c>
      <c r="T835" s="2">
        <f t="shared" si="164"/>
        <v>0</v>
      </c>
      <c r="U835" s="2">
        <f>IF(O835="Reg", R835 * Inputs!$B$7, 0)</f>
        <v>0</v>
      </c>
      <c r="V835" s="2">
        <f>MAX(F835 + P835*Inputs!$B$15 - (Q835/Inputs!$B$16) - U835, 0)</f>
        <v>0</v>
      </c>
    </row>
    <row r="836" spans="1:22" x14ac:dyDescent="0.3">
      <c r="A836" s="1">
        <v>46057.75</v>
      </c>
      <c r="B836" s="2">
        <v>71.437372399709702</v>
      </c>
      <c r="C836" s="2">
        <v>55.882118505469727</v>
      </c>
      <c r="D836" s="2">
        <f t="shared" si="156"/>
        <v>30.813316695570226</v>
      </c>
      <c r="E836" s="2">
        <f t="shared" si="157"/>
        <v>56.940687092405007</v>
      </c>
      <c r="F836" s="2">
        <f t="shared" si="165"/>
        <v>0</v>
      </c>
      <c r="G836" s="2">
        <f t="shared" si="166"/>
        <v>0</v>
      </c>
      <c r="H836" s="2">
        <f>MIN(Inputs!$B$2, (Inputs!$B$14 - F836)/Inputs!$B$15)</f>
        <v>170</v>
      </c>
      <c r="I836" s="2">
        <f>MAX(MIN(Inputs!$B$2, F836*Inputs!$B$16, Inputs!$B$14*Inputs!$B$4 - G836), 0)</f>
        <v>0</v>
      </c>
      <c r="J836" s="2">
        <f>MAX(MIN(Inputs!$B$2, F836*Inputs!$B$16, (Inputs!$B$14-F836)/Inputs!$B$15)*Inputs!$B$9, 0)</f>
        <v>0</v>
      </c>
      <c r="K836" s="2">
        <f>MAX(E836*Inputs!$B$5 - B836 - Inputs!$B$8, 0) * H836</f>
        <v>0</v>
      </c>
      <c r="L836" s="2">
        <f>IF(B836 &gt;= D836*Inputs!$B$10, MAX(B836 - E836/Inputs!$B$5 - Inputs!$B$8, 0) * I836, 0)</f>
        <v>0</v>
      </c>
      <c r="M836" s="2">
        <f t="shared" si="158"/>
        <v>0</v>
      </c>
      <c r="N836" s="3" t="str">
        <f t="shared" si="159"/>
        <v>Idle</v>
      </c>
      <c r="O836" s="3" t="str">
        <f t="shared" ref="O836:O899" si="167">IF(O835&lt;&gt;O834, O835, N836)</f>
        <v>Idle</v>
      </c>
      <c r="P836" s="2">
        <f t="shared" si="160"/>
        <v>0</v>
      </c>
      <c r="Q836" s="2">
        <f t="shared" si="161"/>
        <v>0</v>
      </c>
      <c r="R836" s="2">
        <f t="shared" si="162"/>
        <v>0</v>
      </c>
      <c r="S836" s="2">
        <f t="shared" si="163"/>
        <v>0</v>
      </c>
      <c r="T836" s="2">
        <f t="shared" si="164"/>
        <v>0</v>
      </c>
      <c r="U836" s="2">
        <f>IF(O836="Reg", R836 * Inputs!$B$7, 0)</f>
        <v>0</v>
      </c>
      <c r="V836" s="2">
        <f>MAX(F836 + P836*Inputs!$B$15 - (Q836/Inputs!$B$16) - U836, 0)</f>
        <v>0</v>
      </c>
    </row>
    <row r="837" spans="1:22" x14ac:dyDescent="0.3">
      <c r="A837" s="1">
        <v>46057.791666666657</v>
      </c>
      <c r="B837" s="2">
        <v>64.977215919576352</v>
      </c>
      <c r="C837" s="2">
        <v>2.553800710158304</v>
      </c>
      <c r="D837" s="2">
        <f t="shared" si="156"/>
        <v>30.813316695570226</v>
      </c>
      <c r="E837" s="2">
        <f t="shared" si="157"/>
        <v>49.291684400167355</v>
      </c>
      <c r="F837" s="2">
        <f t="shared" si="165"/>
        <v>0</v>
      </c>
      <c r="G837" s="2">
        <f t="shared" si="166"/>
        <v>0</v>
      </c>
      <c r="H837" s="2">
        <f>MIN(Inputs!$B$2, (Inputs!$B$14 - F837)/Inputs!$B$15)</f>
        <v>170</v>
      </c>
      <c r="I837" s="2">
        <f>MAX(MIN(Inputs!$B$2, F837*Inputs!$B$16, Inputs!$B$14*Inputs!$B$4 - G837), 0)</f>
        <v>0</v>
      </c>
      <c r="J837" s="2">
        <f>MAX(MIN(Inputs!$B$2, F837*Inputs!$B$16, (Inputs!$B$14-F837)/Inputs!$B$15)*Inputs!$B$9, 0)</f>
        <v>0</v>
      </c>
      <c r="K837" s="2">
        <f>MAX(E837*Inputs!$B$5 - B837 - Inputs!$B$8, 0) * H837</f>
        <v>0</v>
      </c>
      <c r="L837" s="2">
        <f>IF(B837 &gt;= D837*Inputs!$B$10, MAX(B837 - E837/Inputs!$B$5 - Inputs!$B$8, 0) * I837, 0)</f>
        <v>0</v>
      </c>
      <c r="M837" s="2">
        <f t="shared" si="158"/>
        <v>0</v>
      </c>
      <c r="N837" s="3" t="str">
        <f t="shared" si="159"/>
        <v>Idle</v>
      </c>
      <c r="O837" s="3" t="str">
        <f t="shared" si="167"/>
        <v>Idle</v>
      </c>
      <c r="P837" s="2">
        <f t="shared" si="160"/>
        <v>0</v>
      </c>
      <c r="Q837" s="2">
        <f t="shared" si="161"/>
        <v>0</v>
      </c>
      <c r="R837" s="2">
        <f t="shared" si="162"/>
        <v>0</v>
      </c>
      <c r="S837" s="2">
        <f t="shared" si="163"/>
        <v>0</v>
      </c>
      <c r="T837" s="2">
        <f t="shared" si="164"/>
        <v>0</v>
      </c>
      <c r="U837" s="2">
        <f>IF(O837="Reg", R837 * Inputs!$B$7, 0)</f>
        <v>0</v>
      </c>
      <c r="V837" s="2">
        <f>MAX(F837 + P837*Inputs!$B$15 - (Q837/Inputs!$B$16) - U837, 0)</f>
        <v>0</v>
      </c>
    </row>
    <row r="838" spans="1:22" x14ac:dyDescent="0.3">
      <c r="A838" s="1">
        <v>46057.833333333343</v>
      </c>
      <c r="B838" s="2">
        <v>67.635886138701082</v>
      </c>
      <c r="C838" s="2">
        <v>2.5284569614700678</v>
      </c>
      <c r="D838" s="2">
        <f t="shared" si="156"/>
        <v>30.813316695570226</v>
      </c>
      <c r="E838" s="2">
        <f t="shared" si="157"/>
        <v>40.811389817688031</v>
      </c>
      <c r="F838" s="2">
        <f t="shared" si="165"/>
        <v>0</v>
      </c>
      <c r="G838" s="2">
        <f t="shared" si="166"/>
        <v>0</v>
      </c>
      <c r="H838" s="2">
        <f>MIN(Inputs!$B$2, (Inputs!$B$14 - F838)/Inputs!$B$15)</f>
        <v>170</v>
      </c>
      <c r="I838" s="2">
        <f>MAX(MIN(Inputs!$B$2, F838*Inputs!$B$16, Inputs!$B$14*Inputs!$B$4 - G838), 0)</f>
        <v>0</v>
      </c>
      <c r="J838" s="2">
        <f>MAX(MIN(Inputs!$B$2, F838*Inputs!$B$16, (Inputs!$B$14-F838)/Inputs!$B$15)*Inputs!$B$9, 0)</f>
        <v>0</v>
      </c>
      <c r="K838" s="2">
        <f>MAX(E838*Inputs!$B$5 - B838 - Inputs!$B$8, 0) * H838</f>
        <v>0</v>
      </c>
      <c r="L838" s="2">
        <f>IF(B838 &gt;= D838*Inputs!$B$10, MAX(B838 - E838/Inputs!$B$5 - Inputs!$B$8, 0) * I838, 0)</f>
        <v>0</v>
      </c>
      <c r="M838" s="2">
        <f t="shared" si="158"/>
        <v>0</v>
      </c>
      <c r="N838" s="3" t="str">
        <f t="shared" si="159"/>
        <v>Idle</v>
      </c>
      <c r="O838" s="3" t="str">
        <f t="shared" si="167"/>
        <v>Idle</v>
      </c>
      <c r="P838" s="2">
        <f t="shared" si="160"/>
        <v>0</v>
      </c>
      <c r="Q838" s="2">
        <f t="shared" si="161"/>
        <v>0</v>
      </c>
      <c r="R838" s="2">
        <f t="shared" si="162"/>
        <v>0</v>
      </c>
      <c r="S838" s="2">
        <f t="shared" si="163"/>
        <v>0</v>
      </c>
      <c r="T838" s="2">
        <f t="shared" si="164"/>
        <v>0</v>
      </c>
      <c r="U838" s="2">
        <f>IF(O838="Reg", R838 * Inputs!$B$7, 0)</f>
        <v>0</v>
      </c>
      <c r="V838" s="2">
        <f>MAX(F838 + P838*Inputs!$B$15 - (Q838/Inputs!$B$16) - U838, 0)</f>
        <v>0</v>
      </c>
    </row>
    <row r="839" spans="1:22" x14ac:dyDescent="0.3">
      <c r="A839" s="1">
        <v>46057.875</v>
      </c>
      <c r="B839" s="2">
        <v>48.524814608985579</v>
      </c>
      <c r="C839" s="2">
        <v>30.91837987005718</v>
      </c>
      <c r="D839" s="2">
        <f t="shared" si="156"/>
        <v>30.813316695570226</v>
      </c>
      <c r="E839" s="2">
        <f t="shared" si="157"/>
        <v>30.211638455527666</v>
      </c>
      <c r="F839" s="2">
        <f t="shared" si="165"/>
        <v>0</v>
      </c>
      <c r="G839" s="2">
        <f t="shared" si="166"/>
        <v>0</v>
      </c>
      <c r="H839" s="2">
        <f>MIN(Inputs!$B$2, (Inputs!$B$14 - F839)/Inputs!$B$15)</f>
        <v>170</v>
      </c>
      <c r="I839" s="2">
        <f>MAX(MIN(Inputs!$B$2, F839*Inputs!$B$16, Inputs!$B$14*Inputs!$B$4 - G839), 0)</f>
        <v>0</v>
      </c>
      <c r="J839" s="2">
        <f>MAX(MIN(Inputs!$B$2, F839*Inputs!$B$16, (Inputs!$B$14-F839)/Inputs!$B$15)*Inputs!$B$9, 0)</f>
        <v>0</v>
      </c>
      <c r="K839" s="2">
        <f>MAX(E839*Inputs!$B$5 - B839 - Inputs!$B$8, 0) * H839</f>
        <v>0</v>
      </c>
      <c r="L839" s="2">
        <f>IF(B839 &gt;= D839*Inputs!$B$10, MAX(B839 - E839/Inputs!$B$5 - Inputs!$B$8, 0) * I839, 0)</f>
        <v>0</v>
      </c>
      <c r="M839" s="2">
        <f t="shared" si="158"/>
        <v>0</v>
      </c>
      <c r="N839" s="3" t="str">
        <f t="shared" si="159"/>
        <v>Idle</v>
      </c>
      <c r="O839" s="3" t="str">
        <f t="shared" si="167"/>
        <v>Idle</v>
      </c>
      <c r="P839" s="2">
        <f t="shared" si="160"/>
        <v>0</v>
      </c>
      <c r="Q839" s="2">
        <f t="shared" si="161"/>
        <v>0</v>
      </c>
      <c r="R839" s="2">
        <f t="shared" si="162"/>
        <v>0</v>
      </c>
      <c r="S839" s="2">
        <f t="shared" si="163"/>
        <v>0</v>
      </c>
      <c r="T839" s="2">
        <f t="shared" si="164"/>
        <v>0</v>
      </c>
      <c r="U839" s="2">
        <f>IF(O839="Reg", R839 * Inputs!$B$7, 0)</f>
        <v>0</v>
      </c>
      <c r="V839" s="2">
        <f>MAX(F839 + P839*Inputs!$B$15 - (Q839/Inputs!$B$16) - U839, 0)</f>
        <v>0</v>
      </c>
    </row>
    <row r="840" spans="1:22" x14ac:dyDescent="0.3">
      <c r="A840" s="1">
        <v>46057.916666666657</v>
      </c>
      <c r="B840" s="2">
        <v>49.601074016703762</v>
      </c>
      <c r="C840" s="2">
        <v>5.0688337236671099</v>
      </c>
      <c r="D840" s="2">
        <f t="shared" si="156"/>
        <v>30.813316695570226</v>
      </c>
      <c r="E840" s="2">
        <f t="shared" si="157"/>
        <v>22.443689599055741</v>
      </c>
      <c r="F840" s="2">
        <f t="shared" si="165"/>
        <v>0</v>
      </c>
      <c r="G840" s="2">
        <f t="shared" si="166"/>
        <v>0</v>
      </c>
      <c r="H840" s="2">
        <f>MIN(Inputs!$B$2, (Inputs!$B$14 - F840)/Inputs!$B$15)</f>
        <v>170</v>
      </c>
      <c r="I840" s="2">
        <f>MAX(MIN(Inputs!$B$2, F840*Inputs!$B$16, Inputs!$B$14*Inputs!$B$4 - G840), 0)</f>
        <v>0</v>
      </c>
      <c r="J840" s="2">
        <f>MAX(MIN(Inputs!$B$2, F840*Inputs!$B$16, (Inputs!$B$14-F840)/Inputs!$B$15)*Inputs!$B$9, 0)</f>
        <v>0</v>
      </c>
      <c r="K840" s="2">
        <f>MAX(E840*Inputs!$B$5 - B840 - Inputs!$B$8, 0) * H840</f>
        <v>0</v>
      </c>
      <c r="L840" s="2">
        <f>IF(B840 &gt;= D840*Inputs!$B$10, MAX(B840 - E840/Inputs!$B$5 - Inputs!$B$8, 0) * I840, 0)</f>
        <v>0</v>
      </c>
      <c r="M840" s="2">
        <f t="shared" si="158"/>
        <v>0</v>
      </c>
      <c r="N840" s="3" t="str">
        <f t="shared" si="159"/>
        <v>Idle</v>
      </c>
      <c r="O840" s="3" t="str">
        <f t="shared" si="167"/>
        <v>Idle</v>
      </c>
      <c r="P840" s="2">
        <f t="shared" si="160"/>
        <v>0</v>
      </c>
      <c r="Q840" s="2">
        <f t="shared" si="161"/>
        <v>0</v>
      </c>
      <c r="R840" s="2">
        <f t="shared" si="162"/>
        <v>0</v>
      </c>
      <c r="S840" s="2">
        <f t="shared" si="163"/>
        <v>0</v>
      </c>
      <c r="T840" s="2">
        <f t="shared" si="164"/>
        <v>0</v>
      </c>
      <c r="U840" s="2">
        <f>IF(O840="Reg", R840 * Inputs!$B$7, 0)</f>
        <v>0</v>
      </c>
      <c r="V840" s="2">
        <f>MAX(F840 + P840*Inputs!$B$15 - (Q840/Inputs!$B$16) - U840, 0)</f>
        <v>0</v>
      </c>
    </row>
    <row r="841" spans="1:22" x14ac:dyDescent="0.3">
      <c r="A841" s="1">
        <v>46057.958333333343</v>
      </c>
      <c r="B841" s="2">
        <v>39.46775947075357</v>
      </c>
      <c r="C841" s="2">
        <v>0.99635134012969684</v>
      </c>
      <c r="D841" s="2">
        <f t="shared" si="156"/>
        <v>30.813316695570226</v>
      </c>
      <c r="E841" s="2">
        <f t="shared" si="157"/>
        <v>14.562696947637074</v>
      </c>
      <c r="F841" s="2">
        <f t="shared" si="165"/>
        <v>0</v>
      </c>
      <c r="G841" s="2">
        <f t="shared" si="166"/>
        <v>0</v>
      </c>
      <c r="H841" s="2">
        <f>MIN(Inputs!$B$2, (Inputs!$B$14 - F841)/Inputs!$B$15)</f>
        <v>170</v>
      </c>
      <c r="I841" s="2">
        <f>MAX(MIN(Inputs!$B$2, F841*Inputs!$B$16, Inputs!$B$14*Inputs!$B$4 - G841), 0)</f>
        <v>0</v>
      </c>
      <c r="J841" s="2">
        <f>MAX(MIN(Inputs!$B$2, F841*Inputs!$B$16, (Inputs!$B$14-F841)/Inputs!$B$15)*Inputs!$B$9, 0)</f>
        <v>0</v>
      </c>
      <c r="K841" s="2">
        <f>MAX(E841*Inputs!$B$5 - B841 - Inputs!$B$8, 0) * H841</f>
        <v>0</v>
      </c>
      <c r="L841" s="2">
        <f>IF(B841 &gt;= D841*Inputs!$B$10, MAX(B841 - E841/Inputs!$B$5 - Inputs!$B$8, 0) * I841, 0)</f>
        <v>0</v>
      </c>
      <c r="M841" s="2">
        <f t="shared" si="158"/>
        <v>0</v>
      </c>
      <c r="N841" s="3" t="str">
        <f t="shared" si="159"/>
        <v>Idle</v>
      </c>
      <c r="O841" s="3" t="str">
        <f t="shared" si="167"/>
        <v>Idle</v>
      </c>
      <c r="P841" s="2">
        <f t="shared" si="160"/>
        <v>0</v>
      </c>
      <c r="Q841" s="2">
        <f t="shared" si="161"/>
        <v>0</v>
      </c>
      <c r="R841" s="2">
        <f t="shared" si="162"/>
        <v>0</v>
      </c>
      <c r="S841" s="2">
        <f t="shared" si="163"/>
        <v>0</v>
      </c>
      <c r="T841" s="2">
        <f t="shared" si="164"/>
        <v>0</v>
      </c>
      <c r="U841" s="2">
        <f>IF(O841="Reg", R841 * Inputs!$B$7, 0)</f>
        <v>0</v>
      </c>
      <c r="V841" s="2">
        <f>MAX(F841 + P841*Inputs!$B$15 - (Q841/Inputs!$B$16) - U841, 0)</f>
        <v>0</v>
      </c>
    </row>
    <row r="842" spans="1:22" x14ac:dyDescent="0.3">
      <c r="A842" s="1">
        <v>46058</v>
      </c>
      <c r="B842" s="2">
        <v>25.543356246283778</v>
      </c>
      <c r="C842" s="2">
        <v>5.5875337876693578</v>
      </c>
      <c r="D842" s="2">
        <f t="shared" si="156"/>
        <v>31.636893708481399</v>
      </c>
      <c r="E842" s="2">
        <f t="shared" si="157"/>
        <v>7.984737035844816</v>
      </c>
      <c r="F842" s="2">
        <f t="shared" si="165"/>
        <v>0</v>
      </c>
      <c r="G842" s="2">
        <f t="shared" si="166"/>
        <v>0</v>
      </c>
      <c r="H842" s="2">
        <f>MIN(Inputs!$B$2, (Inputs!$B$14 - F842)/Inputs!$B$15)</f>
        <v>170</v>
      </c>
      <c r="I842" s="2">
        <f>MAX(MIN(Inputs!$B$2, F842*Inputs!$B$16, Inputs!$B$14*Inputs!$B$4 - G842), 0)</f>
        <v>0</v>
      </c>
      <c r="J842" s="2">
        <f>MAX(MIN(Inputs!$B$2, F842*Inputs!$B$16, (Inputs!$B$14-F842)/Inputs!$B$15)*Inputs!$B$9, 0)</f>
        <v>0</v>
      </c>
      <c r="K842" s="2">
        <f>MAX(E842*Inputs!$B$5 - B842 - Inputs!$B$8, 0) * H842</f>
        <v>0</v>
      </c>
      <c r="L842" s="2">
        <f>IF(B842 &gt;= D842*Inputs!$B$10, MAX(B842 - E842/Inputs!$B$5 - Inputs!$B$8, 0) * I842, 0)</f>
        <v>0</v>
      </c>
      <c r="M842" s="2">
        <f t="shared" si="158"/>
        <v>0</v>
      </c>
      <c r="N842" s="3" t="str">
        <f t="shared" si="159"/>
        <v>Idle</v>
      </c>
      <c r="O842" s="3" t="str">
        <f t="shared" si="167"/>
        <v>Idle</v>
      </c>
      <c r="P842" s="2">
        <f t="shared" si="160"/>
        <v>0</v>
      </c>
      <c r="Q842" s="2">
        <f t="shared" si="161"/>
        <v>0</v>
      </c>
      <c r="R842" s="2">
        <f t="shared" si="162"/>
        <v>0</v>
      </c>
      <c r="S842" s="2">
        <f t="shared" si="163"/>
        <v>0</v>
      </c>
      <c r="T842" s="2">
        <f t="shared" si="164"/>
        <v>0</v>
      </c>
      <c r="U842" s="2">
        <f>IF(O842="Reg", R842 * Inputs!$B$7, 0)</f>
        <v>0</v>
      </c>
      <c r="V842" s="2">
        <f>MAX(F842 + P842*Inputs!$B$15 - (Q842/Inputs!$B$16) - U842, 0)</f>
        <v>0</v>
      </c>
    </row>
    <row r="843" spans="1:22" x14ac:dyDescent="0.3">
      <c r="A843" s="1">
        <v>46058.041666666657</v>
      </c>
      <c r="B843" s="2">
        <v>14.09544842470037</v>
      </c>
      <c r="C843" s="2">
        <v>9.1256253173956896</v>
      </c>
      <c r="D843" s="2">
        <f t="shared" si="156"/>
        <v>31.636893708481399</v>
      </c>
      <c r="E843" s="2">
        <f t="shared" si="157"/>
        <v>3.7275109947975196</v>
      </c>
      <c r="F843" s="2">
        <f t="shared" si="165"/>
        <v>0</v>
      </c>
      <c r="G843" s="2">
        <f t="shared" si="166"/>
        <v>0</v>
      </c>
      <c r="H843" s="2">
        <f>MIN(Inputs!$B$2, (Inputs!$B$14 - F843)/Inputs!$B$15)</f>
        <v>170</v>
      </c>
      <c r="I843" s="2">
        <f>MAX(MIN(Inputs!$B$2, F843*Inputs!$B$16, Inputs!$B$14*Inputs!$B$4 - G843), 0)</f>
        <v>0</v>
      </c>
      <c r="J843" s="2">
        <f>MAX(MIN(Inputs!$B$2, F843*Inputs!$B$16, (Inputs!$B$14-F843)/Inputs!$B$15)*Inputs!$B$9, 0)</f>
        <v>0</v>
      </c>
      <c r="K843" s="2">
        <f>MAX(E843*Inputs!$B$5 - B843 - Inputs!$B$8, 0) * H843</f>
        <v>0</v>
      </c>
      <c r="L843" s="2">
        <f>IF(B843 &gt;= D843*Inputs!$B$10, MAX(B843 - E843/Inputs!$B$5 - Inputs!$B$8, 0) * I843, 0)</f>
        <v>0</v>
      </c>
      <c r="M843" s="2">
        <f t="shared" si="158"/>
        <v>0</v>
      </c>
      <c r="N843" s="3" t="str">
        <f t="shared" si="159"/>
        <v>Idle</v>
      </c>
      <c r="O843" s="3" t="str">
        <f t="shared" si="167"/>
        <v>Idle</v>
      </c>
      <c r="P843" s="2">
        <f t="shared" si="160"/>
        <v>0</v>
      </c>
      <c r="Q843" s="2">
        <f t="shared" si="161"/>
        <v>0</v>
      </c>
      <c r="R843" s="2">
        <f t="shared" si="162"/>
        <v>0</v>
      </c>
      <c r="S843" s="2">
        <f t="shared" si="163"/>
        <v>0</v>
      </c>
      <c r="T843" s="2">
        <f t="shared" si="164"/>
        <v>0</v>
      </c>
      <c r="U843" s="2">
        <f>IF(O843="Reg", R843 * Inputs!$B$7, 0)</f>
        <v>0</v>
      </c>
      <c r="V843" s="2">
        <f>MAX(F843 + P843*Inputs!$B$15 - (Q843/Inputs!$B$16) - U843, 0)</f>
        <v>0</v>
      </c>
    </row>
    <row r="844" spans="1:22" x14ac:dyDescent="0.3">
      <c r="A844" s="1">
        <v>46058.083333333343</v>
      </c>
      <c r="B844" s="2">
        <v>4.0373779657389264</v>
      </c>
      <c r="C844" s="2">
        <v>25.863229641109839</v>
      </c>
      <c r="D844" s="2">
        <f t="shared" si="156"/>
        <v>31.636893708481399</v>
      </c>
      <c r="E844" s="2">
        <f t="shared" si="157"/>
        <v>1.3782695906807909</v>
      </c>
      <c r="F844" s="2">
        <f t="shared" si="165"/>
        <v>0</v>
      </c>
      <c r="G844" s="2">
        <f t="shared" si="166"/>
        <v>0</v>
      </c>
      <c r="H844" s="2">
        <f>MIN(Inputs!$B$2, (Inputs!$B$14 - F844)/Inputs!$B$15)</f>
        <v>170</v>
      </c>
      <c r="I844" s="2">
        <f>MAX(MIN(Inputs!$B$2, F844*Inputs!$B$16, Inputs!$B$14*Inputs!$B$4 - G844), 0)</f>
        <v>0</v>
      </c>
      <c r="J844" s="2">
        <f>MAX(MIN(Inputs!$B$2, F844*Inputs!$B$16, (Inputs!$B$14-F844)/Inputs!$B$15)*Inputs!$B$9, 0)</f>
        <v>0</v>
      </c>
      <c r="K844" s="2">
        <f>MAX(E844*Inputs!$B$5 - B844 - Inputs!$B$8, 0) * H844</f>
        <v>0</v>
      </c>
      <c r="L844" s="2">
        <f>IF(B844 &gt;= D844*Inputs!$B$10, MAX(B844 - E844/Inputs!$B$5 - Inputs!$B$8, 0) * I844, 0)</f>
        <v>0</v>
      </c>
      <c r="M844" s="2">
        <f t="shared" si="158"/>
        <v>0</v>
      </c>
      <c r="N844" s="3" t="str">
        <f t="shared" si="159"/>
        <v>Idle</v>
      </c>
      <c r="O844" s="3" t="str">
        <f t="shared" si="167"/>
        <v>Idle</v>
      </c>
      <c r="P844" s="2">
        <f t="shared" si="160"/>
        <v>0</v>
      </c>
      <c r="Q844" s="2">
        <f t="shared" si="161"/>
        <v>0</v>
      </c>
      <c r="R844" s="2">
        <f t="shared" si="162"/>
        <v>0</v>
      </c>
      <c r="S844" s="2">
        <f t="shared" si="163"/>
        <v>0</v>
      </c>
      <c r="T844" s="2">
        <f t="shared" si="164"/>
        <v>0</v>
      </c>
      <c r="U844" s="2">
        <f>IF(O844="Reg", R844 * Inputs!$B$7, 0)</f>
        <v>0</v>
      </c>
      <c r="V844" s="2">
        <f>MAX(F844 + P844*Inputs!$B$15 - (Q844/Inputs!$B$16) - U844, 0)</f>
        <v>0</v>
      </c>
    </row>
    <row r="845" spans="1:22" x14ac:dyDescent="0.3">
      <c r="A845" s="1">
        <v>46058.125</v>
      </c>
      <c r="B845" s="2">
        <v>1.917121470154034</v>
      </c>
      <c r="C845" s="2">
        <v>4.3056838393501549</v>
      </c>
      <c r="D845" s="2">
        <f t="shared" si="156"/>
        <v>31.636893708481399</v>
      </c>
      <c r="E845" s="2">
        <f t="shared" si="157"/>
        <v>0.70537326305763648</v>
      </c>
      <c r="F845" s="2">
        <f t="shared" si="165"/>
        <v>0</v>
      </c>
      <c r="G845" s="2">
        <f t="shared" si="166"/>
        <v>0</v>
      </c>
      <c r="H845" s="2">
        <f>MIN(Inputs!$B$2, (Inputs!$B$14 - F845)/Inputs!$B$15)</f>
        <v>170</v>
      </c>
      <c r="I845" s="2">
        <f>MAX(MIN(Inputs!$B$2, F845*Inputs!$B$16, Inputs!$B$14*Inputs!$B$4 - G845), 0)</f>
        <v>0</v>
      </c>
      <c r="J845" s="2">
        <f>MAX(MIN(Inputs!$B$2, F845*Inputs!$B$16, (Inputs!$B$14-F845)/Inputs!$B$15)*Inputs!$B$9, 0)</f>
        <v>0</v>
      </c>
      <c r="K845" s="2">
        <f>MAX(E845*Inputs!$B$5 - B845 - Inputs!$B$8, 0) * H845</f>
        <v>0</v>
      </c>
      <c r="L845" s="2">
        <f>IF(B845 &gt;= D845*Inputs!$B$10, MAX(B845 - E845/Inputs!$B$5 - Inputs!$B$8, 0) * I845, 0)</f>
        <v>0</v>
      </c>
      <c r="M845" s="2">
        <f t="shared" si="158"/>
        <v>0</v>
      </c>
      <c r="N845" s="3" t="str">
        <f t="shared" si="159"/>
        <v>Idle</v>
      </c>
      <c r="O845" s="3" t="str">
        <f t="shared" si="167"/>
        <v>Idle</v>
      </c>
      <c r="P845" s="2">
        <f t="shared" si="160"/>
        <v>0</v>
      </c>
      <c r="Q845" s="2">
        <f t="shared" si="161"/>
        <v>0</v>
      </c>
      <c r="R845" s="2">
        <f t="shared" si="162"/>
        <v>0</v>
      </c>
      <c r="S845" s="2">
        <f t="shared" si="163"/>
        <v>0</v>
      </c>
      <c r="T845" s="2">
        <f t="shared" si="164"/>
        <v>0</v>
      </c>
      <c r="U845" s="2">
        <f>IF(O845="Reg", R845 * Inputs!$B$7, 0)</f>
        <v>0</v>
      </c>
      <c r="V845" s="2">
        <f>MAX(F845 + P845*Inputs!$B$15 - (Q845/Inputs!$B$16) - U845, 0)</f>
        <v>0</v>
      </c>
    </row>
    <row r="846" spans="1:22" x14ac:dyDescent="0.3">
      <c r="A846" s="1">
        <v>46058.166666666657</v>
      </c>
      <c r="B846" s="2">
        <v>2.3151181081917849</v>
      </c>
      <c r="C846" s="2">
        <v>6.737393285608138</v>
      </c>
      <c r="D846" s="2">
        <f t="shared" si="156"/>
        <v>31.636893708481399</v>
      </c>
      <c r="E846" s="2">
        <f t="shared" si="157"/>
        <v>0.9719580117306027</v>
      </c>
      <c r="F846" s="2">
        <f t="shared" si="165"/>
        <v>0</v>
      </c>
      <c r="G846" s="2">
        <f t="shared" si="166"/>
        <v>0</v>
      </c>
      <c r="H846" s="2">
        <f>MIN(Inputs!$B$2, (Inputs!$B$14 - F846)/Inputs!$B$15)</f>
        <v>170</v>
      </c>
      <c r="I846" s="2">
        <f>MAX(MIN(Inputs!$B$2, F846*Inputs!$B$16, Inputs!$B$14*Inputs!$B$4 - G846), 0)</f>
        <v>0</v>
      </c>
      <c r="J846" s="2">
        <f>MAX(MIN(Inputs!$B$2, F846*Inputs!$B$16, (Inputs!$B$14-F846)/Inputs!$B$15)*Inputs!$B$9, 0)</f>
        <v>0</v>
      </c>
      <c r="K846" s="2">
        <f>MAX(E846*Inputs!$B$5 - B846 - Inputs!$B$8, 0) * H846</f>
        <v>0</v>
      </c>
      <c r="L846" s="2">
        <f>IF(B846 &gt;= D846*Inputs!$B$10, MAX(B846 - E846/Inputs!$B$5 - Inputs!$B$8, 0) * I846, 0)</f>
        <v>0</v>
      </c>
      <c r="M846" s="2">
        <f t="shared" si="158"/>
        <v>0</v>
      </c>
      <c r="N846" s="3" t="str">
        <f t="shared" si="159"/>
        <v>Idle</v>
      </c>
      <c r="O846" s="3" t="str">
        <f t="shared" si="167"/>
        <v>Idle</v>
      </c>
      <c r="P846" s="2">
        <f t="shared" si="160"/>
        <v>0</v>
      </c>
      <c r="Q846" s="2">
        <f t="shared" si="161"/>
        <v>0</v>
      </c>
      <c r="R846" s="2">
        <f t="shared" si="162"/>
        <v>0</v>
      </c>
      <c r="S846" s="2">
        <f t="shared" si="163"/>
        <v>0</v>
      </c>
      <c r="T846" s="2">
        <f t="shared" si="164"/>
        <v>0</v>
      </c>
      <c r="U846" s="2">
        <f>IF(O846="Reg", R846 * Inputs!$B$7, 0)</f>
        <v>0</v>
      </c>
      <c r="V846" s="2">
        <f>MAX(F846 + P846*Inputs!$B$15 - (Q846/Inputs!$B$16) - U846, 0)</f>
        <v>0</v>
      </c>
    </row>
    <row r="847" spans="1:22" x14ac:dyDescent="0.3">
      <c r="A847" s="1">
        <v>46058.208333333343</v>
      </c>
      <c r="B847" s="2">
        <v>0</v>
      </c>
      <c r="C847" s="2">
        <v>2.6228838245450761</v>
      </c>
      <c r="D847" s="2">
        <f t="shared" si="156"/>
        <v>31.636893708481399</v>
      </c>
      <c r="E847" s="2">
        <f t="shared" si="157"/>
        <v>3.1479743341779352</v>
      </c>
      <c r="F847" s="2">
        <f t="shared" si="165"/>
        <v>0</v>
      </c>
      <c r="G847" s="2">
        <f t="shared" si="166"/>
        <v>0</v>
      </c>
      <c r="H847" s="2">
        <f>MIN(Inputs!$B$2, (Inputs!$B$14 - F847)/Inputs!$B$15)</f>
        <v>170</v>
      </c>
      <c r="I847" s="2">
        <f>MAX(MIN(Inputs!$B$2, F847*Inputs!$B$16, Inputs!$B$14*Inputs!$B$4 - G847), 0)</f>
        <v>0</v>
      </c>
      <c r="J847" s="2">
        <f>MAX(MIN(Inputs!$B$2, F847*Inputs!$B$16, (Inputs!$B$14-F847)/Inputs!$B$15)*Inputs!$B$9, 0)</f>
        <v>0</v>
      </c>
      <c r="K847" s="2">
        <f>MAX(E847*Inputs!$B$5 - B847 - Inputs!$B$8, 0) * H847</f>
        <v>0</v>
      </c>
      <c r="L847" s="2">
        <f>IF(B847 &gt;= D847*Inputs!$B$10, MAX(B847 - E847/Inputs!$B$5 - Inputs!$B$8, 0) * I847, 0)</f>
        <v>0</v>
      </c>
      <c r="M847" s="2">
        <f t="shared" si="158"/>
        <v>0</v>
      </c>
      <c r="N847" s="3" t="str">
        <f t="shared" si="159"/>
        <v>Idle</v>
      </c>
      <c r="O847" s="3" t="str">
        <f t="shared" si="167"/>
        <v>Idle</v>
      </c>
      <c r="P847" s="2">
        <f t="shared" si="160"/>
        <v>0</v>
      </c>
      <c r="Q847" s="2">
        <f t="shared" si="161"/>
        <v>0</v>
      </c>
      <c r="R847" s="2">
        <f t="shared" si="162"/>
        <v>0</v>
      </c>
      <c r="S847" s="2">
        <f t="shared" si="163"/>
        <v>0</v>
      </c>
      <c r="T847" s="2">
        <f t="shared" si="164"/>
        <v>0</v>
      </c>
      <c r="U847" s="2">
        <f>IF(O847="Reg", R847 * Inputs!$B$7, 0)</f>
        <v>0</v>
      </c>
      <c r="V847" s="2">
        <f>MAX(F847 + P847*Inputs!$B$15 - (Q847/Inputs!$B$16) - U847, 0)</f>
        <v>0</v>
      </c>
    </row>
    <row r="848" spans="1:22" x14ac:dyDescent="0.3">
      <c r="A848" s="1">
        <v>46058.25</v>
      </c>
      <c r="B848" s="2">
        <v>0</v>
      </c>
      <c r="C848" s="2">
        <v>4.1693871922268109</v>
      </c>
      <c r="D848" s="2">
        <f t="shared" si="156"/>
        <v>31.636893708481399</v>
      </c>
      <c r="E848" s="2">
        <f t="shared" si="157"/>
        <v>5.2574233492293203</v>
      </c>
      <c r="F848" s="2">
        <f t="shared" si="165"/>
        <v>0</v>
      </c>
      <c r="G848" s="2">
        <f t="shared" si="166"/>
        <v>0</v>
      </c>
      <c r="H848" s="2">
        <f>MIN(Inputs!$B$2, (Inputs!$B$14 - F848)/Inputs!$B$15)</f>
        <v>170</v>
      </c>
      <c r="I848" s="2">
        <f>MAX(MIN(Inputs!$B$2, F848*Inputs!$B$16, Inputs!$B$14*Inputs!$B$4 - G848), 0)</f>
        <v>0</v>
      </c>
      <c r="J848" s="2">
        <f>MAX(MIN(Inputs!$B$2, F848*Inputs!$B$16, (Inputs!$B$14-F848)/Inputs!$B$15)*Inputs!$B$9, 0)</f>
        <v>0</v>
      </c>
      <c r="K848" s="2">
        <f>MAX(E848*Inputs!$B$5 - B848 - Inputs!$B$8, 0) * H848</f>
        <v>0</v>
      </c>
      <c r="L848" s="2">
        <f>IF(B848 &gt;= D848*Inputs!$B$10, MAX(B848 - E848/Inputs!$B$5 - Inputs!$B$8, 0) * I848, 0)</f>
        <v>0</v>
      </c>
      <c r="M848" s="2">
        <f t="shared" si="158"/>
        <v>0</v>
      </c>
      <c r="N848" s="3" t="str">
        <f t="shared" si="159"/>
        <v>Idle</v>
      </c>
      <c r="O848" s="3" t="str">
        <f t="shared" si="167"/>
        <v>Idle</v>
      </c>
      <c r="P848" s="2">
        <f t="shared" si="160"/>
        <v>0</v>
      </c>
      <c r="Q848" s="2">
        <f t="shared" si="161"/>
        <v>0</v>
      </c>
      <c r="R848" s="2">
        <f t="shared" si="162"/>
        <v>0</v>
      </c>
      <c r="S848" s="2">
        <f t="shared" si="163"/>
        <v>0</v>
      </c>
      <c r="T848" s="2">
        <f t="shared" si="164"/>
        <v>0</v>
      </c>
      <c r="U848" s="2">
        <f>IF(O848="Reg", R848 * Inputs!$B$7, 0)</f>
        <v>0</v>
      </c>
      <c r="V848" s="2">
        <f>MAX(F848 + P848*Inputs!$B$15 - (Q848/Inputs!$B$16) - U848, 0)</f>
        <v>0</v>
      </c>
    </row>
    <row r="849" spans="1:22" x14ac:dyDescent="0.3">
      <c r="A849" s="1">
        <v>46058.291666666657</v>
      </c>
      <c r="B849" s="2">
        <v>0</v>
      </c>
      <c r="C849" s="2">
        <v>32.25453267629355</v>
      </c>
      <c r="D849" s="2">
        <f t="shared" si="156"/>
        <v>31.636893708481399</v>
      </c>
      <c r="E849" s="2">
        <f t="shared" si="157"/>
        <v>9.6980722742841525</v>
      </c>
      <c r="F849" s="2">
        <f t="shared" si="165"/>
        <v>0</v>
      </c>
      <c r="G849" s="2">
        <f t="shared" si="166"/>
        <v>0</v>
      </c>
      <c r="H849" s="2">
        <f>MIN(Inputs!$B$2, (Inputs!$B$14 - F849)/Inputs!$B$15)</f>
        <v>170</v>
      </c>
      <c r="I849" s="2">
        <f>MAX(MIN(Inputs!$B$2, F849*Inputs!$B$16, Inputs!$B$14*Inputs!$B$4 - G849), 0)</f>
        <v>0</v>
      </c>
      <c r="J849" s="2">
        <f>MAX(MIN(Inputs!$B$2, F849*Inputs!$B$16, (Inputs!$B$14-F849)/Inputs!$B$15)*Inputs!$B$9, 0)</f>
        <v>0</v>
      </c>
      <c r="K849" s="2">
        <f>MAX(E849*Inputs!$B$5 - B849 - Inputs!$B$8, 0) * H849</f>
        <v>0</v>
      </c>
      <c r="L849" s="2">
        <f>IF(B849 &gt;= D849*Inputs!$B$10, MAX(B849 - E849/Inputs!$B$5 - Inputs!$B$8, 0) * I849, 0)</f>
        <v>0</v>
      </c>
      <c r="M849" s="2">
        <f t="shared" si="158"/>
        <v>0</v>
      </c>
      <c r="N849" s="3" t="str">
        <f t="shared" si="159"/>
        <v>Idle</v>
      </c>
      <c r="O849" s="3" t="str">
        <f t="shared" si="167"/>
        <v>Idle</v>
      </c>
      <c r="P849" s="2">
        <f t="shared" si="160"/>
        <v>0</v>
      </c>
      <c r="Q849" s="2">
        <f t="shared" si="161"/>
        <v>0</v>
      </c>
      <c r="R849" s="2">
        <f t="shared" si="162"/>
        <v>0</v>
      </c>
      <c r="S849" s="2">
        <f t="shared" si="163"/>
        <v>0</v>
      </c>
      <c r="T849" s="2">
        <f t="shared" si="164"/>
        <v>0</v>
      </c>
      <c r="U849" s="2">
        <f>IF(O849="Reg", R849 * Inputs!$B$7, 0)</f>
        <v>0</v>
      </c>
      <c r="V849" s="2">
        <f>MAX(F849 + P849*Inputs!$B$15 - (Q849/Inputs!$B$16) - U849, 0)</f>
        <v>0</v>
      </c>
    </row>
    <row r="850" spans="1:22" x14ac:dyDescent="0.3">
      <c r="A850" s="1">
        <v>46058.333333333343</v>
      </c>
      <c r="B850" s="2">
        <v>0</v>
      </c>
      <c r="C850" s="2">
        <v>3.0224526907883549</v>
      </c>
      <c r="D850" s="2">
        <f t="shared" si="156"/>
        <v>31.636893708481399</v>
      </c>
      <c r="E850" s="2">
        <f t="shared" si="157"/>
        <v>17.292661367106078</v>
      </c>
      <c r="F850" s="2">
        <f t="shared" si="165"/>
        <v>0</v>
      </c>
      <c r="G850" s="2">
        <f t="shared" si="166"/>
        <v>0</v>
      </c>
      <c r="H850" s="2">
        <f>MIN(Inputs!$B$2, (Inputs!$B$14 - F850)/Inputs!$B$15)</f>
        <v>170</v>
      </c>
      <c r="I850" s="2">
        <f>MAX(MIN(Inputs!$B$2, F850*Inputs!$B$16, Inputs!$B$14*Inputs!$B$4 - G850), 0)</f>
        <v>0</v>
      </c>
      <c r="J850" s="2">
        <f>MAX(MIN(Inputs!$B$2, F850*Inputs!$B$16, (Inputs!$B$14-F850)/Inputs!$B$15)*Inputs!$B$9, 0)</f>
        <v>0</v>
      </c>
      <c r="K850" s="2">
        <f>MAX(E850*Inputs!$B$5 - B850 - Inputs!$B$8, 0) * H850</f>
        <v>0</v>
      </c>
      <c r="L850" s="2">
        <f>IF(B850 &gt;= D850*Inputs!$B$10, MAX(B850 - E850/Inputs!$B$5 - Inputs!$B$8, 0) * I850, 0)</f>
        <v>0</v>
      </c>
      <c r="M850" s="2">
        <f t="shared" si="158"/>
        <v>0</v>
      </c>
      <c r="N850" s="3" t="str">
        <f t="shared" si="159"/>
        <v>Idle</v>
      </c>
      <c r="O850" s="3" t="str">
        <f t="shared" si="167"/>
        <v>Idle</v>
      </c>
      <c r="P850" s="2">
        <f t="shared" si="160"/>
        <v>0</v>
      </c>
      <c r="Q850" s="2">
        <f t="shared" si="161"/>
        <v>0</v>
      </c>
      <c r="R850" s="2">
        <f t="shared" si="162"/>
        <v>0</v>
      </c>
      <c r="S850" s="2">
        <f t="shared" si="163"/>
        <v>0</v>
      </c>
      <c r="T850" s="2">
        <f t="shared" si="164"/>
        <v>0</v>
      </c>
      <c r="U850" s="2">
        <f>IF(O850="Reg", R850 * Inputs!$B$7, 0)</f>
        <v>0</v>
      </c>
      <c r="V850" s="2">
        <f>MAX(F850 + P850*Inputs!$B$15 - (Q850/Inputs!$B$16) - U850, 0)</f>
        <v>0</v>
      </c>
    </row>
    <row r="851" spans="1:22" x14ac:dyDescent="0.3">
      <c r="A851" s="1">
        <v>46058.375</v>
      </c>
      <c r="B851" s="2">
        <v>3.516629962191832</v>
      </c>
      <c r="C851" s="2">
        <v>5.1130711385497234</v>
      </c>
      <c r="D851" s="2">
        <f t="shared" si="156"/>
        <v>31.636893708481399</v>
      </c>
      <c r="E851" s="2">
        <f t="shared" si="157"/>
        <v>27.643953719614757</v>
      </c>
      <c r="F851" s="2">
        <f t="shared" si="165"/>
        <v>0</v>
      </c>
      <c r="G851" s="2">
        <f t="shared" si="166"/>
        <v>0</v>
      </c>
      <c r="H851" s="2">
        <f>MIN(Inputs!$B$2, (Inputs!$B$14 - F851)/Inputs!$B$15)</f>
        <v>170</v>
      </c>
      <c r="I851" s="2">
        <f>MAX(MIN(Inputs!$B$2, F851*Inputs!$B$16, Inputs!$B$14*Inputs!$B$4 - G851), 0)</f>
        <v>0</v>
      </c>
      <c r="J851" s="2">
        <f>MAX(MIN(Inputs!$B$2, F851*Inputs!$B$16, (Inputs!$B$14-F851)/Inputs!$B$15)*Inputs!$B$9, 0)</f>
        <v>0</v>
      </c>
      <c r="K851" s="2">
        <f>MAX(E851*Inputs!$B$5 - B851 - Inputs!$B$8, 0) * H851</f>
        <v>137.70838288175614</v>
      </c>
      <c r="L851" s="2">
        <f>IF(B851 &gt;= D851*Inputs!$B$10, MAX(B851 - E851/Inputs!$B$5 - Inputs!$B$8, 0) * I851, 0)</f>
        <v>0</v>
      </c>
      <c r="M851" s="2">
        <f t="shared" si="158"/>
        <v>0</v>
      </c>
      <c r="N851" s="3" t="str">
        <f t="shared" si="159"/>
        <v>Charge</v>
      </c>
      <c r="O851" s="3" t="str">
        <f t="shared" si="167"/>
        <v>Charge</v>
      </c>
      <c r="P851" s="2">
        <f t="shared" si="160"/>
        <v>170</v>
      </c>
      <c r="Q851" s="2">
        <f t="shared" si="161"/>
        <v>0</v>
      </c>
      <c r="R851" s="2">
        <f t="shared" si="162"/>
        <v>0</v>
      </c>
      <c r="S851" s="2">
        <f t="shared" si="163"/>
        <v>-597.82709357261149</v>
      </c>
      <c r="T851" s="2">
        <f t="shared" si="164"/>
        <v>0</v>
      </c>
      <c r="U851" s="2">
        <f>IF(O851="Reg", R851 * Inputs!$B$7, 0)</f>
        <v>0</v>
      </c>
      <c r="V851" s="2">
        <f>MAX(F851 + P851*Inputs!$B$15 - (Q851/Inputs!$B$16) - U851, 0)</f>
        <v>170</v>
      </c>
    </row>
    <row r="852" spans="1:22" x14ac:dyDescent="0.3">
      <c r="A852" s="1">
        <v>46058.416666666657</v>
      </c>
      <c r="B852" s="2">
        <v>15.37121604287578</v>
      </c>
      <c r="C852" s="2">
        <v>11.047489830543871</v>
      </c>
      <c r="D852" s="2">
        <f t="shared" si="156"/>
        <v>31.636893708481399</v>
      </c>
      <c r="E852" s="2">
        <f t="shared" si="157"/>
        <v>37.07789986354846</v>
      </c>
      <c r="F852" s="2">
        <f t="shared" si="165"/>
        <v>170</v>
      </c>
      <c r="G852" s="2">
        <f t="shared" si="166"/>
        <v>0</v>
      </c>
      <c r="H852" s="2">
        <f>MIN(Inputs!$B$2, (Inputs!$B$14 - F852)/Inputs!$B$15)</f>
        <v>170</v>
      </c>
      <c r="I852" s="2">
        <f>MAX(MIN(Inputs!$B$2, F852*Inputs!$B$16, Inputs!$B$14*Inputs!$B$4 - G852), 0)</f>
        <v>170</v>
      </c>
      <c r="J852" s="2">
        <f>MAX(MIN(Inputs!$B$2, F852*Inputs!$B$16, (Inputs!$B$14-F852)/Inputs!$B$15)*Inputs!$B$9, 0)</f>
        <v>136</v>
      </c>
      <c r="K852" s="2">
        <f>MAX(E852*Inputs!$B$5 - B852 - Inputs!$B$8, 0) * H852</f>
        <v>0</v>
      </c>
      <c r="L852" s="2">
        <f>IF(B852 &gt;= D852*Inputs!$B$10, MAX(B852 - E852/Inputs!$B$5 - Inputs!$B$8, 0) * I852, 0)</f>
        <v>0</v>
      </c>
      <c r="M852" s="2">
        <f t="shared" si="158"/>
        <v>1502.4586169539664</v>
      </c>
      <c r="N852" s="3" t="str">
        <f t="shared" si="159"/>
        <v>Reg</v>
      </c>
      <c r="O852" s="3" t="str">
        <f t="shared" si="167"/>
        <v>Charge</v>
      </c>
      <c r="P852" s="2">
        <f t="shared" si="160"/>
        <v>170</v>
      </c>
      <c r="Q852" s="2">
        <f t="shared" si="161"/>
        <v>0</v>
      </c>
      <c r="R852" s="2">
        <f t="shared" si="162"/>
        <v>0</v>
      </c>
      <c r="S852" s="2">
        <f t="shared" si="163"/>
        <v>-2613.1067272888827</v>
      </c>
      <c r="T852" s="2">
        <f t="shared" si="164"/>
        <v>0</v>
      </c>
      <c r="U852" s="2">
        <f>IF(O852="Reg", R852 * Inputs!$B$7, 0)</f>
        <v>0</v>
      </c>
      <c r="V852" s="2">
        <f>MAX(F852 + P852*Inputs!$B$15 - (Q852/Inputs!$B$16) - U852, 0)</f>
        <v>340</v>
      </c>
    </row>
    <row r="853" spans="1:22" x14ac:dyDescent="0.3">
      <c r="A853" s="1">
        <v>46058.458333333343</v>
      </c>
      <c r="B853" s="2">
        <v>12.65669409030831</v>
      </c>
      <c r="C853" s="2">
        <v>6.5093652494982317</v>
      </c>
      <c r="D853" s="2">
        <f t="shared" si="156"/>
        <v>31.636893708481399</v>
      </c>
      <c r="E853" s="2">
        <f t="shared" si="157"/>
        <v>44.193630320185967</v>
      </c>
      <c r="F853" s="2">
        <f t="shared" si="165"/>
        <v>340</v>
      </c>
      <c r="G853" s="2">
        <f t="shared" si="166"/>
        <v>0</v>
      </c>
      <c r="H853" s="2">
        <f>MIN(Inputs!$B$2, (Inputs!$B$14 - F853)/Inputs!$B$15)</f>
        <v>0</v>
      </c>
      <c r="I853" s="2">
        <f>MAX(MIN(Inputs!$B$2, F853*Inputs!$B$16, Inputs!$B$14*Inputs!$B$4 - G853), 0)</f>
        <v>170</v>
      </c>
      <c r="J853" s="2">
        <f>MAX(MIN(Inputs!$B$2, F853*Inputs!$B$16, (Inputs!$B$14-F853)/Inputs!$B$15)*Inputs!$B$9, 0)</f>
        <v>0</v>
      </c>
      <c r="K853" s="2">
        <f>MAX(E853*Inputs!$B$5 - B853 - Inputs!$B$8, 0) * H853</f>
        <v>0</v>
      </c>
      <c r="L853" s="2">
        <f>IF(B853 &gt;= D853*Inputs!$B$10, MAX(B853 - E853/Inputs!$B$5 - Inputs!$B$8, 0) * I853, 0)</f>
        <v>0</v>
      </c>
      <c r="M853" s="2">
        <f t="shared" si="158"/>
        <v>0</v>
      </c>
      <c r="N853" s="3" t="str">
        <f t="shared" si="159"/>
        <v>Idle</v>
      </c>
      <c r="O853" s="3" t="str">
        <f t="shared" si="167"/>
        <v>Idle</v>
      </c>
      <c r="P853" s="2">
        <f t="shared" si="160"/>
        <v>0</v>
      </c>
      <c r="Q853" s="2">
        <f t="shared" si="161"/>
        <v>0</v>
      </c>
      <c r="R853" s="2">
        <f t="shared" si="162"/>
        <v>0</v>
      </c>
      <c r="S853" s="2">
        <f t="shared" si="163"/>
        <v>0</v>
      </c>
      <c r="T853" s="2">
        <f t="shared" si="164"/>
        <v>0</v>
      </c>
      <c r="U853" s="2">
        <f>IF(O853="Reg", R853 * Inputs!$B$7, 0)</f>
        <v>0</v>
      </c>
      <c r="V853" s="2">
        <f>MAX(F853 + P853*Inputs!$B$15 - (Q853/Inputs!$B$16) - U853, 0)</f>
        <v>340</v>
      </c>
    </row>
    <row r="854" spans="1:22" x14ac:dyDescent="0.3">
      <c r="A854" s="1">
        <v>46058.5</v>
      </c>
      <c r="B854" s="2">
        <v>26.643893550329</v>
      </c>
      <c r="C854" s="2">
        <v>12.05676736519411</v>
      </c>
      <c r="D854" s="2">
        <f t="shared" si="156"/>
        <v>31.636893708481399</v>
      </c>
      <c r="E854" s="2">
        <f t="shared" si="157"/>
        <v>53.118463537389736</v>
      </c>
      <c r="F854" s="2">
        <f t="shared" si="165"/>
        <v>340</v>
      </c>
      <c r="G854" s="2">
        <f t="shared" si="166"/>
        <v>0</v>
      </c>
      <c r="H854" s="2">
        <f>MIN(Inputs!$B$2, (Inputs!$B$14 - F854)/Inputs!$B$15)</f>
        <v>0</v>
      </c>
      <c r="I854" s="2">
        <f>MAX(MIN(Inputs!$B$2, F854*Inputs!$B$16, Inputs!$B$14*Inputs!$B$4 - G854), 0)</f>
        <v>170</v>
      </c>
      <c r="J854" s="2">
        <f>MAX(MIN(Inputs!$B$2, F854*Inputs!$B$16, (Inputs!$B$14-F854)/Inputs!$B$15)*Inputs!$B$9, 0)</f>
        <v>0</v>
      </c>
      <c r="K854" s="2">
        <f>MAX(E854*Inputs!$B$5 - B854 - Inputs!$B$8, 0) * H854</f>
        <v>0</v>
      </c>
      <c r="L854" s="2">
        <f>IF(B854 &gt;= D854*Inputs!$B$10, MAX(B854 - E854/Inputs!$B$5 - Inputs!$B$8, 0) * I854, 0)</f>
        <v>0</v>
      </c>
      <c r="M854" s="2">
        <f t="shared" si="158"/>
        <v>0</v>
      </c>
      <c r="N854" s="3" t="str">
        <f t="shared" si="159"/>
        <v>Idle</v>
      </c>
      <c r="O854" s="3" t="str">
        <f t="shared" si="167"/>
        <v>Idle</v>
      </c>
      <c r="P854" s="2">
        <f t="shared" si="160"/>
        <v>0</v>
      </c>
      <c r="Q854" s="2">
        <f t="shared" si="161"/>
        <v>0</v>
      </c>
      <c r="R854" s="2">
        <f t="shared" si="162"/>
        <v>0</v>
      </c>
      <c r="S854" s="2">
        <f t="shared" si="163"/>
        <v>0</v>
      </c>
      <c r="T854" s="2">
        <f t="shared" si="164"/>
        <v>0</v>
      </c>
      <c r="U854" s="2">
        <f>IF(O854="Reg", R854 * Inputs!$B$7, 0)</f>
        <v>0</v>
      </c>
      <c r="V854" s="2">
        <f>MAX(F854 + P854*Inputs!$B$15 - (Q854/Inputs!$B$16) - U854, 0)</f>
        <v>340</v>
      </c>
    </row>
    <row r="855" spans="1:22" x14ac:dyDescent="0.3">
      <c r="A855" s="1">
        <v>46058.541666666657</v>
      </c>
      <c r="B855" s="2">
        <v>45.567534556931548</v>
      </c>
      <c r="C855" s="2">
        <v>3.1234390941891421</v>
      </c>
      <c r="D855" s="2">
        <f t="shared" si="156"/>
        <v>31.636893708481399</v>
      </c>
      <c r="E855" s="2">
        <f t="shared" si="157"/>
        <v>59.603524464010285</v>
      </c>
      <c r="F855" s="2">
        <f t="shared" si="165"/>
        <v>340</v>
      </c>
      <c r="G855" s="2">
        <f t="shared" si="166"/>
        <v>0</v>
      </c>
      <c r="H855" s="2">
        <f>MIN(Inputs!$B$2, (Inputs!$B$14 - F855)/Inputs!$B$15)</f>
        <v>0</v>
      </c>
      <c r="I855" s="2">
        <f>MAX(MIN(Inputs!$B$2, F855*Inputs!$B$16, Inputs!$B$14*Inputs!$B$4 - G855), 0)</f>
        <v>170</v>
      </c>
      <c r="J855" s="2">
        <f>MAX(MIN(Inputs!$B$2, F855*Inputs!$B$16, (Inputs!$B$14-F855)/Inputs!$B$15)*Inputs!$B$9, 0)</f>
        <v>0</v>
      </c>
      <c r="K855" s="2">
        <f>MAX(E855*Inputs!$B$5 - B855 - Inputs!$B$8, 0) * H855</f>
        <v>0</v>
      </c>
      <c r="L855" s="2">
        <f>IF(B855 &gt;= D855*Inputs!$B$10, MAX(B855 - E855/Inputs!$B$5 - Inputs!$B$8, 0) * I855, 0)</f>
        <v>0</v>
      </c>
      <c r="M855" s="2">
        <f t="shared" si="158"/>
        <v>0</v>
      </c>
      <c r="N855" s="3" t="str">
        <f t="shared" si="159"/>
        <v>Idle</v>
      </c>
      <c r="O855" s="3" t="str">
        <f t="shared" si="167"/>
        <v>Idle</v>
      </c>
      <c r="P855" s="2">
        <f t="shared" si="160"/>
        <v>0</v>
      </c>
      <c r="Q855" s="2">
        <f t="shared" si="161"/>
        <v>0</v>
      </c>
      <c r="R855" s="2">
        <f t="shared" si="162"/>
        <v>0</v>
      </c>
      <c r="S855" s="2">
        <f t="shared" si="163"/>
        <v>0</v>
      </c>
      <c r="T855" s="2">
        <f t="shared" si="164"/>
        <v>0</v>
      </c>
      <c r="U855" s="2">
        <f>IF(O855="Reg", R855 * Inputs!$B$7, 0)</f>
        <v>0</v>
      </c>
      <c r="V855" s="2">
        <f>MAX(F855 + P855*Inputs!$B$15 - (Q855/Inputs!$B$16) - U855, 0)</f>
        <v>340</v>
      </c>
    </row>
    <row r="856" spans="1:22" x14ac:dyDescent="0.3">
      <c r="A856" s="1">
        <v>46058.583333333343</v>
      </c>
      <c r="B856" s="2">
        <v>62.107754115052089</v>
      </c>
      <c r="C856" s="2">
        <v>15.36993532575381</v>
      </c>
      <c r="D856" s="2">
        <f t="shared" si="156"/>
        <v>31.636893708481399</v>
      </c>
      <c r="E856" s="2">
        <f t="shared" si="157"/>
        <v>63.699785944849971</v>
      </c>
      <c r="F856" s="2">
        <f t="shared" si="165"/>
        <v>340</v>
      </c>
      <c r="G856" s="2">
        <f t="shared" si="166"/>
        <v>0</v>
      </c>
      <c r="H856" s="2">
        <f>MIN(Inputs!$B$2, (Inputs!$B$14 - F856)/Inputs!$B$15)</f>
        <v>0</v>
      </c>
      <c r="I856" s="2">
        <f>MAX(MIN(Inputs!$B$2, F856*Inputs!$B$16, Inputs!$B$14*Inputs!$B$4 - G856), 0)</f>
        <v>170</v>
      </c>
      <c r="J856" s="2">
        <f>MAX(MIN(Inputs!$B$2, F856*Inputs!$B$16, (Inputs!$B$14-F856)/Inputs!$B$15)*Inputs!$B$9, 0)</f>
        <v>0</v>
      </c>
      <c r="K856" s="2">
        <f>MAX(E856*Inputs!$B$5 - B856 - Inputs!$B$8, 0) * H856</f>
        <v>0</v>
      </c>
      <c r="L856" s="2">
        <f>IF(B856 &gt;= D856*Inputs!$B$10, MAX(B856 - E856/Inputs!$B$5 - Inputs!$B$8, 0) * I856, 0)</f>
        <v>0</v>
      </c>
      <c r="M856" s="2">
        <f t="shared" si="158"/>
        <v>0</v>
      </c>
      <c r="N856" s="3" t="str">
        <f t="shared" si="159"/>
        <v>Idle</v>
      </c>
      <c r="O856" s="3" t="str">
        <f t="shared" si="167"/>
        <v>Idle</v>
      </c>
      <c r="P856" s="2">
        <f t="shared" si="160"/>
        <v>0</v>
      </c>
      <c r="Q856" s="2">
        <f t="shared" si="161"/>
        <v>0</v>
      </c>
      <c r="R856" s="2">
        <f t="shared" si="162"/>
        <v>0</v>
      </c>
      <c r="S856" s="2">
        <f t="shared" si="163"/>
        <v>0</v>
      </c>
      <c r="T856" s="2">
        <f t="shared" si="164"/>
        <v>0</v>
      </c>
      <c r="U856" s="2">
        <f>IF(O856="Reg", R856 * Inputs!$B$7, 0)</f>
        <v>0</v>
      </c>
      <c r="V856" s="2">
        <f>MAX(F856 + P856*Inputs!$B$15 - (Q856/Inputs!$B$16) - U856, 0)</f>
        <v>340</v>
      </c>
    </row>
    <row r="857" spans="1:22" x14ac:dyDescent="0.3">
      <c r="A857" s="1">
        <v>46058.625</v>
      </c>
      <c r="B857" s="2">
        <v>60.120306825794039</v>
      </c>
      <c r="C857" s="2">
        <v>1.107433585825238</v>
      </c>
      <c r="D857" s="2">
        <f t="shared" si="156"/>
        <v>31.636893708481399</v>
      </c>
      <c r="E857" s="2">
        <f t="shared" si="157"/>
        <v>64.672288882799307</v>
      </c>
      <c r="F857" s="2">
        <f t="shared" si="165"/>
        <v>340</v>
      </c>
      <c r="G857" s="2">
        <f t="shared" si="166"/>
        <v>0</v>
      </c>
      <c r="H857" s="2">
        <f>MIN(Inputs!$B$2, (Inputs!$B$14 - F857)/Inputs!$B$15)</f>
        <v>0</v>
      </c>
      <c r="I857" s="2">
        <f>MAX(MIN(Inputs!$B$2, F857*Inputs!$B$16, Inputs!$B$14*Inputs!$B$4 - G857), 0)</f>
        <v>170</v>
      </c>
      <c r="J857" s="2">
        <f>MAX(MIN(Inputs!$B$2, F857*Inputs!$B$16, (Inputs!$B$14-F857)/Inputs!$B$15)*Inputs!$B$9, 0)</f>
        <v>0</v>
      </c>
      <c r="K857" s="2">
        <f>MAX(E857*Inputs!$B$5 - B857 - Inputs!$B$8, 0) * H857</f>
        <v>0</v>
      </c>
      <c r="L857" s="2">
        <f>IF(B857 &gt;= D857*Inputs!$B$10, MAX(B857 - E857/Inputs!$B$5 - Inputs!$B$8, 0) * I857, 0)</f>
        <v>0</v>
      </c>
      <c r="M857" s="2">
        <f t="shared" si="158"/>
        <v>0</v>
      </c>
      <c r="N857" s="3" t="str">
        <f t="shared" si="159"/>
        <v>Idle</v>
      </c>
      <c r="O857" s="3" t="str">
        <f t="shared" si="167"/>
        <v>Idle</v>
      </c>
      <c r="P857" s="2">
        <f t="shared" si="160"/>
        <v>0</v>
      </c>
      <c r="Q857" s="2">
        <f t="shared" si="161"/>
        <v>0</v>
      </c>
      <c r="R857" s="2">
        <f t="shared" si="162"/>
        <v>0</v>
      </c>
      <c r="S857" s="2">
        <f t="shared" si="163"/>
        <v>0</v>
      </c>
      <c r="T857" s="2">
        <f t="shared" si="164"/>
        <v>0</v>
      </c>
      <c r="U857" s="2">
        <f>IF(O857="Reg", R857 * Inputs!$B$7, 0)</f>
        <v>0</v>
      </c>
      <c r="V857" s="2">
        <f>MAX(F857 + P857*Inputs!$B$15 - (Q857/Inputs!$B$16) - U857, 0)</f>
        <v>340</v>
      </c>
    </row>
    <row r="858" spans="1:22" x14ac:dyDescent="0.3">
      <c r="A858" s="1">
        <v>46058.666666666657</v>
      </c>
      <c r="B858" s="2">
        <v>58.065598782700803</v>
      </c>
      <c r="C858" s="2">
        <v>7.1335945092350288</v>
      </c>
      <c r="D858" s="2">
        <f t="shared" si="156"/>
        <v>31.636893708481399</v>
      </c>
      <c r="E858" s="2">
        <f t="shared" si="157"/>
        <v>63.936563373117906</v>
      </c>
      <c r="F858" s="2">
        <f t="shared" si="165"/>
        <v>340</v>
      </c>
      <c r="G858" s="2">
        <f t="shared" si="166"/>
        <v>0</v>
      </c>
      <c r="H858" s="2">
        <f>MIN(Inputs!$B$2, (Inputs!$B$14 - F858)/Inputs!$B$15)</f>
        <v>0</v>
      </c>
      <c r="I858" s="2">
        <f>MAX(MIN(Inputs!$B$2, F858*Inputs!$B$16, Inputs!$B$14*Inputs!$B$4 - G858), 0)</f>
        <v>170</v>
      </c>
      <c r="J858" s="2">
        <f>MAX(MIN(Inputs!$B$2, F858*Inputs!$B$16, (Inputs!$B$14-F858)/Inputs!$B$15)*Inputs!$B$9, 0)</f>
        <v>0</v>
      </c>
      <c r="K858" s="2">
        <f>MAX(E858*Inputs!$B$5 - B858 - Inputs!$B$8, 0) * H858</f>
        <v>0</v>
      </c>
      <c r="L858" s="2">
        <f>IF(B858 &gt;= D858*Inputs!$B$10, MAX(B858 - E858/Inputs!$B$5 - Inputs!$B$8, 0) * I858, 0)</f>
        <v>0</v>
      </c>
      <c r="M858" s="2">
        <f t="shared" si="158"/>
        <v>0</v>
      </c>
      <c r="N858" s="3" t="str">
        <f t="shared" si="159"/>
        <v>Idle</v>
      </c>
      <c r="O858" s="3" t="str">
        <f t="shared" si="167"/>
        <v>Idle</v>
      </c>
      <c r="P858" s="2">
        <f t="shared" si="160"/>
        <v>0</v>
      </c>
      <c r="Q858" s="2">
        <f t="shared" si="161"/>
        <v>0</v>
      </c>
      <c r="R858" s="2">
        <f t="shared" si="162"/>
        <v>0</v>
      </c>
      <c r="S858" s="2">
        <f t="shared" si="163"/>
        <v>0</v>
      </c>
      <c r="T858" s="2">
        <f t="shared" si="164"/>
        <v>0</v>
      </c>
      <c r="U858" s="2">
        <f>IF(O858="Reg", R858 * Inputs!$B$7, 0)</f>
        <v>0</v>
      </c>
      <c r="V858" s="2">
        <f>MAX(F858 + P858*Inputs!$B$15 - (Q858/Inputs!$B$16) - U858, 0)</f>
        <v>340</v>
      </c>
    </row>
    <row r="859" spans="1:22" x14ac:dyDescent="0.3">
      <c r="A859" s="1">
        <v>46058.708333333343</v>
      </c>
      <c r="B859" s="2">
        <v>66.205693393530922</v>
      </c>
      <c r="C859" s="2">
        <v>2.7404288450720342</v>
      </c>
      <c r="D859" s="2">
        <f t="shared" si="156"/>
        <v>31.636893708481399</v>
      </c>
      <c r="E859" s="2">
        <f t="shared" si="157"/>
        <v>63.930017866535046</v>
      </c>
      <c r="F859" s="2">
        <f t="shared" si="165"/>
        <v>340</v>
      </c>
      <c r="G859" s="2">
        <f t="shared" si="166"/>
        <v>0</v>
      </c>
      <c r="H859" s="2">
        <f>MIN(Inputs!$B$2, (Inputs!$B$14 - F859)/Inputs!$B$15)</f>
        <v>0</v>
      </c>
      <c r="I859" s="2">
        <f>MAX(MIN(Inputs!$B$2, F859*Inputs!$B$16, Inputs!$B$14*Inputs!$B$4 - G859), 0)</f>
        <v>170</v>
      </c>
      <c r="J859" s="2">
        <f>MAX(MIN(Inputs!$B$2, F859*Inputs!$B$16, (Inputs!$B$14-F859)/Inputs!$B$15)*Inputs!$B$9, 0)</f>
        <v>0</v>
      </c>
      <c r="K859" s="2">
        <f>MAX(E859*Inputs!$B$5 - B859 - Inputs!$B$8, 0) * H859</f>
        <v>0</v>
      </c>
      <c r="L859" s="2">
        <f>IF(B859 &gt;= D859*Inputs!$B$10, MAX(B859 - E859/Inputs!$B$5 - Inputs!$B$8, 0) * I859, 0)</f>
        <v>0</v>
      </c>
      <c r="M859" s="2">
        <f t="shared" si="158"/>
        <v>0</v>
      </c>
      <c r="N859" s="3" t="str">
        <f t="shared" si="159"/>
        <v>Idle</v>
      </c>
      <c r="O859" s="3" t="str">
        <f t="shared" si="167"/>
        <v>Idle</v>
      </c>
      <c r="P859" s="2">
        <f t="shared" si="160"/>
        <v>0</v>
      </c>
      <c r="Q859" s="2">
        <f t="shared" si="161"/>
        <v>0</v>
      </c>
      <c r="R859" s="2">
        <f t="shared" si="162"/>
        <v>0</v>
      </c>
      <c r="S859" s="2">
        <f t="shared" si="163"/>
        <v>0</v>
      </c>
      <c r="T859" s="2">
        <f t="shared" si="164"/>
        <v>0</v>
      </c>
      <c r="U859" s="2">
        <f>IF(O859="Reg", R859 * Inputs!$B$7, 0)</f>
        <v>0</v>
      </c>
      <c r="V859" s="2">
        <f>MAX(F859 + P859*Inputs!$B$15 - (Q859/Inputs!$B$16) - U859, 0)</f>
        <v>340</v>
      </c>
    </row>
    <row r="860" spans="1:22" x14ac:dyDescent="0.3">
      <c r="A860" s="1">
        <v>46058.75</v>
      </c>
      <c r="B860" s="2">
        <v>65.5542591100523</v>
      </c>
      <c r="C860" s="2">
        <v>1.2609565238728651</v>
      </c>
      <c r="D860" s="2">
        <f t="shared" si="156"/>
        <v>31.636893708481399</v>
      </c>
      <c r="E860" s="2">
        <f t="shared" si="157"/>
        <v>60.186950911461714</v>
      </c>
      <c r="F860" s="2">
        <f t="shared" si="165"/>
        <v>340</v>
      </c>
      <c r="G860" s="2">
        <f t="shared" si="166"/>
        <v>0</v>
      </c>
      <c r="H860" s="2">
        <f>MIN(Inputs!$B$2, (Inputs!$B$14 - F860)/Inputs!$B$15)</f>
        <v>0</v>
      </c>
      <c r="I860" s="2">
        <f>MAX(MIN(Inputs!$B$2, F860*Inputs!$B$16, Inputs!$B$14*Inputs!$B$4 - G860), 0)</f>
        <v>170</v>
      </c>
      <c r="J860" s="2">
        <f>MAX(MIN(Inputs!$B$2, F860*Inputs!$B$16, (Inputs!$B$14-F860)/Inputs!$B$15)*Inputs!$B$9, 0)</f>
        <v>0</v>
      </c>
      <c r="K860" s="2">
        <f>MAX(E860*Inputs!$B$5 - B860 - Inputs!$B$8, 0) * H860</f>
        <v>0</v>
      </c>
      <c r="L860" s="2">
        <f>IF(B860 &gt;= D860*Inputs!$B$10, MAX(B860 - E860/Inputs!$B$5 - Inputs!$B$8, 0) * I860, 0)</f>
        <v>0</v>
      </c>
      <c r="M860" s="2">
        <f t="shared" si="158"/>
        <v>0</v>
      </c>
      <c r="N860" s="3" t="str">
        <f t="shared" si="159"/>
        <v>Idle</v>
      </c>
      <c r="O860" s="3" t="str">
        <f t="shared" si="167"/>
        <v>Idle</v>
      </c>
      <c r="P860" s="2">
        <f t="shared" si="160"/>
        <v>0</v>
      </c>
      <c r="Q860" s="2">
        <f t="shared" si="161"/>
        <v>0</v>
      </c>
      <c r="R860" s="2">
        <f t="shared" si="162"/>
        <v>0</v>
      </c>
      <c r="S860" s="2">
        <f t="shared" si="163"/>
        <v>0</v>
      </c>
      <c r="T860" s="2">
        <f t="shared" si="164"/>
        <v>0</v>
      </c>
      <c r="U860" s="2">
        <f>IF(O860="Reg", R860 * Inputs!$B$7, 0)</f>
        <v>0</v>
      </c>
      <c r="V860" s="2">
        <f>MAX(F860 + P860*Inputs!$B$15 - (Q860/Inputs!$B$16) - U860, 0)</f>
        <v>340</v>
      </c>
    </row>
    <row r="861" spans="1:22" x14ac:dyDescent="0.3">
      <c r="A861" s="1">
        <v>46058.791666666657</v>
      </c>
      <c r="B861" s="2">
        <v>70.145103441969752</v>
      </c>
      <c r="C861" s="2">
        <v>24.602775261423261</v>
      </c>
      <c r="D861" s="2">
        <f t="shared" si="156"/>
        <v>31.636893708481399</v>
      </c>
      <c r="E861" s="2">
        <f t="shared" si="157"/>
        <v>52.149049709988979</v>
      </c>
      <c r="F861" s="2">
        <f t="shared" si="165"/>
        <v>340</v>
      </c>
      <c r="G861" s="2">
        <f t="shared" si="166"/>
        <v>0</v>
      </c>
      <c r="H861" s="2">
        <f>MIN(Inputs!$B$2, (Inputs!$B$14 - F861)/Inputs!$B$15)</f>
        <v>0</v>
      </c>
      <c r="I861" s="2">
        <f>MAX(MIN(Inputs!$B$2, F861*Inputs!$B$16, Inputs!$B$14*Inputs!$B$4 - G861), 0)</f>
        <v>170</v>
      </c>
      <c r="J861" s="2">
        <f>MAX(MIN(Inputs!$B$2, F861*Inputs!$B$16, (Inputs!$B$14-F861)/Inputs!$B$15)*Inputs!$B$9, 0)</f>
        <v>0</v>
      </c>
      <c r="K861" s="2">
        <f>MAX(E861*Inputs!$B$5 - B861 - Inputs!$B$8, 0) * H861</f>
        <v>0</v>
      </c>
      <c r="L861" s="2">
        <f>IF(B861 &gt;= D861*Inputs!$B$10, MAX(B861 - E861/Inputs!$B$5 - Inputs!$B$8, 0) * I861, 0)</f>
        <v>0</v>
      </c>
      <c r="M861" s="2">
        <f t="shared" si="158"/>
        <v>0</v>
      </c>
      <c r="N861" s="3" t="str">
        <f t="shared" si="159"/>
        <v>Idle</v>
      </c>
      <c r="O861" s="3" t="str">
        <f t="shared" si="167"/>
        <v>Idle</v>
      </c>
      <c r="P861" s="2">
        <f t="shared" si="160"/>
        <v>0</v>
      </c>
      <c r="Q861" s="2">
        <f t="shared" si="161"/>
        <v>0</v>
      </c>
      <c r="R861" s="2">
        <f t="shared" si="162"/>
        <v>0</v>
      </c>
      <c r="S861" s="2">
        <f t="shared" si="163"/>
        <v>0</v>
      </c>
      <c r="T861" s="2">
        <f t="shared" si="164"/>
        <v>0</v>
      </c>
      <c r="U861" s="2">
        <f>IF(O861="Reg", R861 * Inputs!$B$7, 0)</f>
        <v>0</v>
      </c>
      <c r="V861" s="2">
        <f>MAX(F861 + P861*Inputs!$B$15 - (Q861/Inputs!$B$16) - U861, 0)</f>
        <v>340</v>
      </c>
    </row>
    <row r="862" spans="1:22" x14ac:dyDescent="0.3">
      <c r="A862" s="1">
        <v>46058.833333333343</v>
      </c>
      <c r="B862" s="2">
        <v>67.942771742748022</v>
      </c>
      <c r="C862" s="2">
        <v>6.8536289620438211</v>
      </c>
      <c r="D862" s="2">
        <f t="shared" si="156"/>
        <v>31.636893708481399</v>
      </c>
      <c r="E862" s="2">
        <f t="shared" si="157"/>
        <v>43.3336513827823</v>
      </c>
      <c r="F862" s="2">
        <f t="shared" si="165"/>
        <v>340</v>
      </c>
      <c r="G862" s="2">
        <f t="shared" si="166"/>
        <v>0</v>
      </c>
      <c r="H862" s="2">
        <f>MIN(Inputs!$B$2, (Inputs!$B$14 - F862)/Inputs!$B$15)</f>
        <v>0</v>
      </c>
      <c r="I862" s="2">
        <f>MAX(MIN(Inputs!$B$2, F862*Inputs!$B$16, Inputs!$B$14*Inputs!$B$4 - G862), 0)</f>
        <v>170</v>
      </c>
      <c r="J862" s="2">
        <f>MAX(MIN(Inputs!$B$2, F862*Inputs!$B$16, (Inputs!$B$14-F862)/Inputs!$B$15)*Inputs!$B$9, 0)</f>
        <v>0</v>
      </c>
      <c r="K862" s="2">
        <f>MAX(E862*Inputs!$B$5 - B862 - Inputs!$B$8, 0) * H862</f>
        <v>0</v>
      </c>
      <c r="L862" s="2">
        <f>IF(B862 &gt;= D862*Inputs!$B$10, MAX(B862 - E862/Inputs!$B$5 - Inputs!$B$8, 0) * I862, 0)</f>
        <v>0</v>
      </c>
      <c r="M862" s="2">
        <f t="shared" si="158"/>
        <v>0</v>
      </c>
      <c r="N862" s="3" t="str">
        <f t="shared" si="159"/>
        <v>Idle</v>
      </c>
      <c r="O862" s="3" t="str">
        <f t="shared" si="167"/>
        <v>Idle</v>
      </c>
      <c r="P862" s="2">
        <f t="shared" si="160"/>
        <v>0</v>
      </c>
      <c r="Q862" s="2">
        <f t="shared" si="161"/>
        <v>0</v>
      </c>
      <c r="R862" s="2">
        <f t="shared" si="162"/>
        <v>0</v>
      </c>
      <c r="S862" s="2">
        <f t="shared" si="163"/>
        <v>0</v>
      </c>
      <c r="T862" s="2">
        <f t="shared" si="164"/>
        <v>0</v>
      </c>
      <c r="U862" s="2">
        <f>IF(O862="Reg", R862 * Inputs!$B$7, 0)</f>
        <v>0</v>
      </c>
      <c r="V862" s="2">
        <f>MAX(F862 + P862*Inputs!$B$15 - (Q862/Inputs!$B$16) - U862, 0)</f>
        <v>340</v>
      </c>
    </row>
    <row r="863" spans="1:22" x14ac:dyDescent="0.3">
      <c r="A863" s="1">
        <v>46058.875</v>
      </c>
      <c r="B863" s="2">
        <v>55.705953767705623</v>
      </c>
      <c r="C863" s="2">
        <v>27.642289553720101</v>
      </c>
      <c r="D863" s="2">
        <f t="shared" si="156"/>
        <v>31.636893708481399</v>
      </c>
      <c r="E863" s="2">
        <f t="shared" si="157"/>
        <v>33.53714186213373</v>
      </c>
      <c r="F863" s="2">
        <f t="shared" si="165"/>
        <v>340</v>
      </c>
      <c r="G863" s="2">
        <f t="shared" si="166"/>
        <v>0</v>
      </c>
      <c r="H863" s="2">
        <f>MIN(Inputs!$B$2, (Inputs!$B$14 - F863)/Inputs!$B$15)</f>
        <v>0</v>
      </c>
      <c r="I863" s="2">
        <f>MAX(MIN(Inputs!$B$2, F863*Inputs!$B$16, Inputs!$B$14*Inputs!$B$4 - G863), 0)</f>
        <v>170</v>
      </c>
      <c r="J863" s="2">
        <f>MAX(MIN(Inputs!$B$2, F863*Inputs!$B$16, (Inputs!$B$14-F863)/Inputs!$B$15)*Inputs!$B$9, 0)</f>
        <v>0</v>
      </c>
      <c r="K863" s="2">
        <f>MAX(E863*Inputs!$B$5 - B863 - Inputs!$B$8, 0) * H863</f>
        <v>0</v>
      </c>
      <c r="L863" s="2">
        <f>IF(B863 &gt;= D863*Inputs!$B$10, MAX(B863 - E863/Inputs!$B$5 - Inputs!$B$8, 0) * I863, 0)</f>
        <v>0</v>
      </c>
      <c r="M863" s="2">
        <f t="shared" si="158"/>
        <v>0</v>
      </c>
      <c r="N863" s="3" t="str">
        <f t="shared" si="159"/>
        <v>Idle</v>
      </c>
      <c r="O863" s="3" t="str">
        <f t="shared" si="167"/>
        <v>Idle</v>
      </c>
      <c r="P863" s="2">
        <f t="shared" si="160"/>
        <v>0</v>
      </c>
      <c r="Q863" s="2">
        <f t="shared" si="161"/>
        <v>0</v>
      </c>
      <c r="R863" s="2">
        <f t="shared" si="162"/>
        <v>0</v>
      </c>
      <c r="S863" s="2">
        <f t="shared" si="163"/>
        <v>0</v>
      </c>
      <c r="T863" s="2">
        <f t="shared" si="164"/>
        <v>0</v>
      </c>
      <c r="U863" s="2">
        <f>IF(O863="Reg", R863 * Inputs!$B$7, 0)</f>
        <v>0</v>
      </c>
      <c r="V863" s="2">
        <f>MAX(F863 + P863*Inputs!$B$15 - (Q863/Inputs!$B$16) - U863, 0)</f>
        <v>340</v>
      </c>
    </row>
    <row r="864" spans="1:22" x14ac:dyDescent="0.3">
      <c r="A864" s="1">
        <v>46058.916666666657</v>
      </c>
      <c r="B864" s="2">
        <v>58.026325743203671</v>
      </c>
      <c r="C864" s="2">
        <v>3.1691682660840441</v>
      </c>
      <c r="D864" s="2">
        <f t="shared" si="156"/>
        <v>31.636893708481399</v>
      </c>
      <c r="E864" s="2">
        <f t="shared" si="157"/>
        <v>24.331243981906521</v>
      </c>
      <c r="F864" s="2">
        <f t="shared" si="165"/>
        <v>340</v>
      </c>
      <c r="G864" s="2">
        <f t="shared" si="166"/>
        <v>0</v>
      </c>
      <c r="H864" s="2">
        <f>MIN(Inputs!$B$2, (Inputs!$B$14 - F864)/Inputs!$B$15)</f>
        <v>0</v>
      </c>
      <c r="I864" s="2">
        <f>MAX(MIN(Inputs!$B$2, F864*Inputs!$B$16, Inputs!$B$14*Inputs!$B$4 - G864), 0)</f>
        <v>170</v>
      </c>
      <c r="J864" s="2">
        <f>MAX(MIN(Inputs!$B$2, F864*Inputs!$B$16, (Inputs!$B$14-F864)/Inputs!$B$15)*Inputs!$B$9, 0)</f>
        <v>0</v>
      </c>
      <c r="K864" s="2">
        <f>MAX(E864*Inputs!$B$5 - B864 - Inputs!$B$8, 0) * H864</f>
        <v>0</v>
      </c>
      <c r="L864" s="2">
        <f>IF(B864 &gt;= D864*Inputs!$B$10, MAX(B864 - E864/Inputs!$B$5 - Inputs!$B$8, 0) * I864, 0)</f>
        <v>1764.1214252945008</v>
      </c>
      <c r="M864" s="2">
        <f t="shared" si="158"/>
        <v>0</v>
      </c>
      <c r="N864" s="3" t="str">
        <f t="shared" si="159"/>
        <v>Discharge</v>
      </c>
      <c r="O864" s="3" t="str">
        <f t="shared" si="167"/>
        <v>Discharge</v>
      </c>
      <c r="P864" s="2">
        <f t="shared" si="160"/>
        <v>0</v>
      </c>
      <c r="Q864" s="2">
        <f t="shared" si="161"/>
        <v>170</v>
      </c>
      <c r="R864" s="2">
        <f t="shared" si="162"/>
        <v>0</v>
      </c>
      <c r="S864" s="2">
        <f t="shared" si="163"/>
        <v>9864.4753763446242</v>
      </c>
      <c r="T864" s="2">
        <f t="shared" si="164"/>
        <v>0</v>
      </c>
      <c r="U864" s="2">
        <f>IF(O864="Reg", R864 * Inputs!$B$7, 0)</f>
        <v>0</v>
      </c>
      <c r="V864" s="2">
        <f>MAX(F864 + P864*Inputs!$B$15 - (Q864/Inputs!$B$16) - U864, 0)</f>
        <v>170</v>
      </c>
    </row>
    <row r="865" spans="1:22" x14ac:dyDescent="0.3">
      <c r="A865" s="1">
        <v>46058.958333333343</v>
      </c>
      <c r="B865" s="2">
        <v>43.747291663090863</v>
      </c>
      <c r="C865" s="2">
        <v>47.841582562124877</v>
      </c>
      <c r="D865" s="2">
        <f t="shared" si="156"/>
        <v>31.636893708481399</v>
      </c>
      <c r="E865" s="2">
        <f t="shared" si="157"/>
        <v>14.660189691372574</v>
      </c>
      <c r="F865" s="2">
        <f t="shared" si="165"/>
        <v>170</v>
      </c>
      <c r="G865" s="2">
        <f t="shared" si="166"/>
        <v>170</v>
      </c>
      <c r="H865" s="2">
        <f>MIN(Inputs!$B$2, (Inputs!$B$14 - F865)/Inputs!$B$15)</f>
        <v>170</v>
      </c>
      <c r="I865" s="2">
        <f>MAX(MIN(Inputs!$B$2, F865*Inputs!$B$16, Inputs!$B$14*Inputs!$B$4 - G865), 0)</f>
        <v>170</v>
      </c>
      <c r="J865" s="2">
        <f>MAX(MIN(Inputs!$B$2, F865*Inputs!$B$16, (Inputs!$B$14-F865)/Inputs!$B$15)*Inputs!$B$9, 0)</f>
        <v>136</v>
      </c>
      <c r="K865" s="2">
        <f>MAX(E865*Inputs!$B$5 - B865 - Inputs!$B$8, 0) * H865</f>
        <v>0</v>
      </c>
      <c r="L865" s="2">
        <f>IF(B865 &gt;= D865*Inputs!$B$10, MAX(B865 - E865/Inputs!$B$5 - Inputs!$B$8, 0) * I865, 0)</f>
        <v>1204.9574832557448</v>
      </c>
      <c r="M865" s="2">
        <f t="shared" si="158"/>
        <v>6506.4552284489837</v>
      </c>
      <c r="N865" s="3" t="str">
        <f t="shared" si="159"/>
        <v>Reg</v>
      </c>
      <c r="O865" s="3" t="str">
        <f t="shared" si="167"/>
        <v>Discharge</v>
      </c>
      <c r="P865" s="2">
        <f t="shared" si="160"/>
        <v>0</v>
      </c>
      <c r="Q865" s="2">
        <f t="shared" si="161"/>
        <v>170</v>
      </c>
      <c r="R865" s="2">
        <f t="shared" si="162"/>
        <v>0</v>
      </c>
      <c r="S865" s="2">
        <f t="shared" si="163"/>
        <v>7437.039582725447</v>
      </c>
      <c r="T865" s="2">
        <f t="shared" si="164"/>
        <v>0</v>
      </c>
      <c r="U865" s="2">
        <f>IF(O865="Reg", R865 * Inputs!$B$7, 0)</f>
        <v>0</v>
      </c>
      <c r="V865" s="2">
        <f>MAX(F865 + P865*Inputs!$B$15 - (Q865/Inputs!$B$16) - U865, 0)</f>
        <v>0</v>
      </c>
    </row>
    <row r="866" spans="1:22" x14ac:dyDescent="0.3">
      <c r="A866" s="1">
        <v>46059</v>
      </c>
      <c r="B866" s="2">
        <v>17.326851901215971</v>
      </c>
      <c r="C866" s="2">
        <v>14.53774233965159</v>
      </c>
      <c r="D866" s="2">
        <f t="shared" si="156"/>
        <v>30.918068079006019</v>
      </c>
      <c r="E866" s="2">
        <f t="shared" si="157"/>
        <v>7.3689744141907658</v>
      </c>
      <c r="F866" s="2">
        <f t="shared" si="165"/>
        <v>0</v>
      </c>
      <c r="G866" s="2">
        <f t="shared" si="166"/>
        <v>0</v>
      </c>
      <c r="H866" s="2">
        <f>MIN(Inputs!$B$2, (Inputs!$B$14 - F866)/Inputs!$B$15)</f>
        <v>170</v>
      </c>
      <c r="I866" s="2">
        <f>MAX(MIN(Inputs!$B$2, F866*Inputs!$B$16, Inputs!$B$14*Inputs!$B$4 - G866), 0)</f>
        <v>0</v>
      </c>
      <c r="J866" s="2">
        <f>MAX(MIN(Inputs!$B$2, F866*Inputs!$B$16, (Inputs!$B$14-F866)/Inputs!$B$15)*Inputs!$B$9, 0)</f>
        <v>0</v>
      </c>
      <c r="K866" s="2">
        <f>MAX(E866*Inputs!$B$5 - B866 - Inputs!$B$8, 0) * H866</f>
        <v>0</v>
      </c>
      <c r="L866" s="2">
        <f>IF(B866 &gt;= D866*Inputs!$B$10, MAX(B866 - E866/Inputs!$B$5 - Inputs!$B$8, 0) * I866, 0)</f>
        <v>0</v>
      </c>
      <c r="M866" s="2">
        <f t="shared" si="158"/>
        <v>0</v>
      </c>
      <c r="N866" s="3" t="str">
        <f t="shared" si="159"/>
        <v>Idle</v>
      </c>
      <c r="O866" s="3" t="str">
        <f t="shared" si="167"/>
        <v>Idle</v>
      </c>
      <c r="P866" s="2">
        <f t="shared" si="160"/>
        <v>0</v>
      </c>
      <c r="Q866" s="2">
        <f t="shared" si="161"/>
        <v>0</v>
      </c>
      <c r="R866" s="2">
        <f t="shared" si="162"/>
        <v>0</v>
      </c>
      <c r="S866" s="2">
        <f t="shared" si="163"/>
        <v>0</v>
      </c>
      <c r="T866" s="2">
        <f t="shared" si="164"/>
        <v>0</v>
      </c>
      <c r="U866" s="2">
        <f>IF(O866="Reg", R866 * Inputs!$B$7, 0)</f>
        <v>0</v>
      </c>
      <c r="V866" s="2">
        <f>MAX(F866 + P866*Inputs!$B$15 - (Q866/Inputs!$B$16) - U866, 0)</f>
        <v>0</v>
      </c>
    </row>
    <row r="867" spans="1:22" x14ac:dyDescent="0.3">
      <c r="A867" s="1">
        <v>46059.041666666657</v>
      </c>
      <c r="B867" s="2">
        <v>17.252713478729621</v>
      </c>
      <c r="C867" s="2">
        <v>12.2227397448122</v>
      </c>
      <c r="D867" s="2">
        <f t="shared" si="156"/>
        <v>30.918068079006019</v>
      </c>
      <c r="E867" s="2">
        <f t="shared" si="157"/>
        <v>4.4811657639881028</v>
      </c>
      <c r="F867" s="2">
        <f t="shared" si="165"/>
        <v>0</v>
      </c>
      <c r="G867" s="2">
        <f t="shared" si="166"/>
        <v>0</v>
      </c>
      <c r="H867" s="2">
        <f>MIN(Inputs!$B$2, (Inputs!$B$14 - F867)/Inputs!$B$15)</f>
        <v>170</v>
      </c>
      <c r="I867" s="2">
        <f>MAX(MIN(Inputs!$B$2, F867*Inputs!$B$16, Inputs!$B$14*Inputs!$B$4 - G867), 0)</f>
        <v>0</v>
      </c>
      <c r="J867" s="2">
        <f>MAX(MIN(Inputs!$B$2, F867*Inputs!$B$16, (Inputs!$B$14-F867)/Inputs!$B$15)*Inputs!$B$9, 0)</f>
        <v>0</v>
      </c>
      <c r="K867" s="2">
        <f>MAX(E867*Inputs!$B$5 - B867 - Inputs!$B$8, 0) * H867</f>
        <v>0</v>
      </c>
      <c r="L867" s="2">
        <f>IF(B867 &gt;= D867*Inputs!$B$10, MAX(B867 - E867/Inputs!$B$5 - Inputs!$B$8, 0) * I867, 0)</f>
        <v>0</v>
      </c>
      <c r="M867" s="2">
        <f t="shared" si="158"/>
        <v>0</v>
      </c>
      <c r="N867" s="3" t="str">
        <f t="shared" si="159"/>
        <v>Idle</v>
      </c>
      <c r="O867" s="3" t="str">
        <f t="shared" si="167"/>
        <v>Idle</v>
      </c>
      <c r="P867" s="2">
        <f t="shared" si="160"/>
        <v>0</v>
      </c>
      <c r="Q867" s="2">
        <f t="shared" si="161"/>
        <v>0</v>
      </c>
      <c r="R867" s="2">
        <f t="shared" si="162"/>
        <v>0</v>
      </c>
      <c r="S867" s="2">
        <f t="shared" si="163"/>
        <v>0</v>
      </c>
      <c r="T867" s="2">
        <f t="shared" si="164"/>
        <v>0</v>
      </c>
      <c r="U867" s="2">
        <f>IF(O867="Reg", R867 * Inputs!$B$7, 0)</f>
        <v>0</v>
      </c>
      <c r="V867" s="2">
        <f>MAX(F867 + P867*Inputs!$B$15 - (Q867/Inputs!$B$16) - U867, 0)</f>
        <v>0</v>
      </c>
    </row>
    <row r="868" spans="1:22" x14ac:dyDescent="0.3">
      <c r="A868" s="1">
        <v>46059.083333333343</v>
      </c>
      <c r="B868" s="2">
        <v>9.163714618856627</v>
      </c>
      <c r="C868" s="2">
        <v>14.932188548843961</v>
      </c>
      <c r="D868" s="2">
        <f t="shared" si="156"/>
        <v>30.918068079006019</v>
      </c>
      <c r="E868" s="2">
        <f t="shared" si="157"/>
        <v>1.605713517533166</v>
      </c>
      <c r="F868" s="2">
        <f t="shared" si="165"/>
        <v>0</v>
      </c>
      <c r="G868" s="2">
        <f t="shared" si="166"/>
        <v>0</v>
      </c>
      <c r="H868" s="2">
        <f>MIN(Inputs!$B$2, (Inputs!$B$14 - F868)/Inputs!$B$15)</f>
        <v>170</v>
      </c>
      <c r="I868" s="2">
        <f>MAX(MIN(Inputs!$B$2, F868*Inputs!$B$16, Inputs!$B$14*Inputs!$B$4 - G868), 0)</f>
        <v>0</v>
      </c>
      <c r="J868" s="2">
        <f>MAX(MIN(Inputs!$B$2, F868*Inputs!$B$16, (Inputs!$B$14-F868)/Inputs!$B$15)*Inputs!$B$9, 0)</f>
        <v>0</v>
      </c>
      <c r="K868" s="2">
        <f>MAX(E868*Inputs!$B$5 - B868 - Inputs!$B$8, 0) * H868</f>
        <v>0</v>
      </c>
      <c r="L868" s="2">
        <f>IF(B868 &gt;= D868*Inputs!$B$10, MAX(B868 - E868/Inputs!$B$5 - Inputs!$B$8, 0) * I868, 0)</f>
        <v>0</v>
      </c>
      <c r="M868" s="2">
        <f t="shared" si="158"/>
        <v>0</v>
      </c>
      <c r="N868" s="3" t="str">
        <f t="shared" si="159"/>
        <v>Idle</v>
      </c>
      <c r="O868" s="3" t="str">
        <f t="shared" si="167"/>
        <v>Idle</v>
      </c>
      <c r="P868" s="2">
        <f t="shared" si="160"/>
        <v>0</v>
      </c>
      <c r="Q868" s="2">
        <f t="shared" si="161"/>
        <v>0</v>
      </c>
      <c r="R868" s="2">
        <f t="shared" si="162"/>
        <v>0</v>
      </c>
      <c r="S868" s="2">
        <f t="shared" si="163"/>
        <v>0</v>
      </c>
      <c r="T868" s="2">
        <f t="shared" si="164"/>
        <v>0</v>
      </c>
      <c r="U868" s="2">
        <f>IF(O868="Reg", R868 * Inputs!$B$7, 0)</f>
        <v>0</v>
      </c>
      <c r="V868" s="2">
        <f>MAX(F868 + P868*Inputs!$B$15 - (Q868/Inputs!$B$16) - U868, 0)</f>
        <v>0</v>
      </c>
    </row>
    <row r="869" spans="1:22" x14ac:dyDescent="0.3">
      <c r="A869" s="1">
        <v>46059.125</v>
      </c>
      <c r="B869" s="2">
        <v>0.47056648634236858</v>
      </c>
      <c r="C869" s="2">
        <v>10.48904180735085</v>
      </c>
      <c r="D869" s="2">
        <f t="shared" si="156"/>
        <v>30.918068079006019</v>
      </c>
      <c r="E869" s="2">
        <f t="shared" si="157"/>
        <v>7.8427747723728097E-2</v>
      </c>
      <c r="F869" s="2">
        <f t="shared" si="165"/>
        <v>0</v>
      </c>
      <c r="G869" s="2">
        <f t="shared" si="166"/>
        <v>0</v>
      </c>
      <c r="H869" s="2">
        <f>MIN(Inputs!$B$2, (Inputs!$B$14 - F869)/Inputs!$B$15)</f>
        <v>170</v>
      </c>
      <c r="I869" s="2">
        <f>MAX(MIN(Inputs!$B$2, F869*Inputs!$B$16, Inputs!$B$14*Inputs!$B$4 - G869), 0)</f>
        <v>0</v>
      </c>
      <c r="J869" s="2">
        <f>MAX(MIN(Inputs!$B$2, F869*Inputs!$B$16, (Inputs!$B$14-F869)/Inputs!$B$15)*Inputs!$B$9, 0)</f>
        <v>0</v>
      </c>
      <c r="K869" s="2">
        <f>MAX(E869*Inputs!$B$5 - B869 - Inputs!$B$8, 0) * H869</f>
        <v>0</v>
      </c>
      <c r="L869" s="2">
        <f>IF(B869 &gt;= D869*Inputs!$B$10, MAX(B869 - E869/Inputs!$B$5 - Inputs!$B$8, 0) * I869, 0)</f>
        <v>0</v>
      </c>
      <c r="M869" s="2">
        <f t="shared" si="158"/>
        <v>0</v>
      </c>
      <c r="N869" s="3" t="str">
        <f t="shared" si="159"/>
        <v>Idle</v>
      </c>
      <c r="O869" s="3" t="str">
        <f t="shared" si="167"/>
        <v>Idle</v>
      </c>
      <c r="P869" s="2">
        <f t="shared" si="160"/>
        <v>0</v>
      </c>
      <c r="Q869" s="2">
        <f t="shared" si="161"/>
        <v>0</v>
      </c>
      <c r="R869" s="2">
        <f t="shared" si="162"/>
        <v>0</v>
      </c>
      <c r="S869" s="2">
        <f t="shared" si="163"/>
        <v>0</v>
      </c>
      <c r="T869" s="2">
        <f t="shared" si="164"/>
        <v>0</v>
      </c>
      <c r="U869" s="2">
        <f>IF(O869="Reg", R869 * Inputs!$B$7, 0)</f>
        <v>0</v>
      </c>
      <c r="V869" s="2">
        <f>MAX(F869 + P869*Inputs!$B$15 - (Q869/Inputs!$B$16) - U869, 0)</f>
        <v>0</v>
      </c>
    </row>
    <row r="870" spans="1:22" x14ac:dyDescent="0.3">
      <c r="A870" s="1">
        <v>46059.166666666657</v>
      </c>
      <c r="B870" s="2">
        <v>0</v>
      </c>
      <c r="C870" s="2">
        <v>11.40427226924767</v>
      </c>
      <c r="D870" s="2">
        <f t="shared" si="156"/>
        <v>30.918068079006019</v>
      </c>
      <c r="E870" s="2">
        <f t="shared" si="157"/>
        <v>5.7838685709941488E-2</v>
      </c>
      <c r="F870" s="2">
        <f t="shared" si="165"/>
        <v>0</v>
      </c>
      <c r="G870" s="2">
        <f t="shared" si="166"/>
        <v>0</v>
      </c>
      <c r="H870" s="2">
        <f>MIN(Inputs!$B$2, (Inputs!$B$14 - F870)/Inputs!$B$15)</f>
        <v>170</v>
      </c>
      <c r="I870" s="2">
        <f>MAX(MIN(Inputs!$B$2, F870*Inputs!$B$16, Inputs!$B$14*Inputs!$B$4 - G870), 0)</f>
        <v>0</v>
      </c>
      <c r="J870" s="2">
        <f>MAX(MIN(Inputs!$B$2, F870*Inputs!$B$16, (Inputs!$B$14-F870)/Inputs!$B$15)*Inputs!$B$9, 0)</f>
        <v>0</v>
      </c>
      <c r="K870" s="2">
        <f>MAX(E870*Inputs!$B$5 - B870 - Inputs!$B$8, 0) * H870</f>
        <v>0</v>
      </c>
      <c r="L870" s="2">
        <f>IF(B870 &gt;= D870*Inputs!$B$10, MAX(B870 - E870/Inputs!$B$5 - Inputs!$B$8, 0) * I870, 0)</f>
        <v>0</v>
      </c>
      <c r="M870" s="2">
        <f t="shared" si="158"/>
        <v>0</v>
      </c>
      <c r="N870" s="3" t="str">
        <f t="shared" si="159"/>
        <v>Idle</v>
      </c>
      <c r="O870" s="3" t="str">
        <f t="shared" si="167"/>
        <v>Idle</v>
      </c>
      <c r="P870" s="2">
        <f t="shared" si="160"/>
        <v>0</v>
      </c>
      <c r="Q870" s="2">
        <f t="shared" si="161"/>
        <v>0</v>
      </c>
      <c r="R870" s="2">
        <f t="shared" si="162"/>
        <v>0</v>
      </c>
      <c r="S870" s="2">
        <f t="shared" si="163"/>
        <v>0</v>
      </c>
      <c r="T870" s="2">
        <f t="shared" si="164"/>
        <v>0</v>
      </c>
      <c r="U870" s="2">
        <f>IF(O870="Reg", R870 * Inputs!$B$7, 0)</f>
        <v>0</v>
      </c>
      <c r="V870" s="2">
        <f>MAX(F870 + P870*Inputs!$B$15 - (Q870/Inputs!$B$16) - U870, 0)</f>
        <v>0</v>
      </c>
    </row>
    <row r="871" spans="1:22" x14ac:dyDescent="0.3">
      <c r="A871" s="1">
        <v>46059.208333333343</v>
      </c>
      <c r="B871" s="2">
        <v>0</v>
      </c>
      <c r="C871" s="2">
        <v>3.660863564869822</v>
      </c>
      <c r="D871" s="2">
        <f t="shared" si="156"/>
        <v>30.918068079006019</v>
      </c>
      <c r="E871" s="2">
        <f t="shared" si="157"/>
        <v>1.0169672359811417</v>
      </c>
      <c r="F871" s="2">
        <f t="shared" si="165"/>
        <v>0</v>
      </c>
      <c r="G871" s="2">
        <f t="shared" si="166"/>
        <v>0</v>
      </c>
      <c r="H871" s="2">
        <f>MIN(Inputs!$B$2, (Inputs!$B$14 - F871)/Inputs!$B$15)</f>
        <v>170</v>
      </c>
      <c r="I871" s="2">
        <f>MAX(MIN(Inputs!$B$2, F871*Inputs!$B$16, Inputs!$B$14*Inputs!$B$4 - G871), 0)</f>
        <v>0</v>
      </c>
      <c r="J871" s="2">
        <f>MAX(MIN(Inputs!$B$2, F871*Inputs!$B$16, (Inputs!$B$14-F871)/Inputs!$B$15)*Inputs!$B$9, 0)</f>
        <v>0</v>
      </c>
      <c r="K871" s="2">
        <f>MAX(E871*Inputs!$B$5 - B871 - Inputs!$B$8, 0) * H871</f>
        <v>0</v>
      </c>
      <c r="L871" s="2">
        <f>IF(B871 &gt;= D871*Inputs!$B$10, MAX(B871 - E871/Inputs!$B$5 - Inputs!$B$8, 0) * I871, 0)</f>
        <v>0</v>
      </c>
      <c r="M871" s="2">
        <f t="shared" si="158"/>
        <v>0</v>
      </c>
      <c r="N871" s="3" t="str">
        <f t="shared" si="159"/>
        <v>Idle</v>
      </c>
      <c r="O871" s="3" t="str">
        <f t="shared" si="167"/>
        <v>Idle</v>
      </c>
      <c r="P871" s="2">
        <f t="shared" si="160"/>
        <v>0</v>
      </c>
      <c r="Q871" s="2">
        <f t="shared" si="161"/>
        <v>0</v>
      </c>
      <c r="R871" s="2">
        <f t="shared" si="162"/>
        <v>0</v>
      </c>
      <c r="S871" s="2">
        <f t="shared" si="163"/>
        <v>0</v>
      </c>
      <c r="T871" s="2">
        <f t="shared" si="164"/>
        <v>0</v>
      </c>
      <c r="U871" s="2">
        <f>IF(O871="Reg", R871 * Inputs!$B$7, 0)</f>
        <v>0</v>
      </c>
      <c r="V871" s="2">
        <f>MAX(F871 + P871*Inputs!$B$15 - (Q871/Inputs!$B$16) - U871, 0)</f>
        <v>0</v>
      </c>
    </row>
    <row r="872" spans="1:22" x14ac:dyDescent="0.3">
      <c r="A872" s="1">
        <v>46059.25</v>
      </c>
      <c r="B872" s="2">
        <v>0</v>
      </c>
      <c r="C872" s="2">
        <v>24.131486151035421</v>
      </c>
      <c r="D872" s="2">
        <f t="shared" si="156"/>
        <v>30.918068079006019</v>
      </c>
      <c r="E872" s="2">
        <f t="shared" si="157"/>
        <v>4.1510081525287896</v>
      </c>
      <c r="F872" s="2">
        <f t="shared" si="165"/>
        <v>0</v>
      </c>
      <c r="G872" s="2">
        <f t="shared" si="166"/>
        <v>0</v>
      </c>
      <c r="H872" s="2">
        <f>MIN(Inputs!$B$2, (Inputs!$B$14 - F872)/Inputs!$B$15)</f>
        <v>170</v>
      </c>
      <c r="I872" s="2">
        <f>MAX(MIN(Inputs!$B$2, F872*Inputs!$B$16, Inputs!$B$14*Inputs!$B$4 - G872), 0)</f>
        <v>0</v>
      </c>
      <c r="J872" s="2">
        <f>MAX(MIN(Inputs!$B$2, F872*Inputs!$B$16, (Inputs!$B$14-F872)/Inputs!$B$15)*Inputs!$B$9, 0)</f>
        <v>0</v>
      </c>
      <c r="K872" s="2">
        <f>MAX(E872*Inputs!$B$5 - B872 - Inputs!$B$8, 0) * H872</f>
        <v>0</v>
      </c>
      <c r="L872" s="2">
        <f>IF(B872 &gt;= D872*Inputs!$B$10, MAX(B872 - E872/Inputs!$B$5 - Inputs!$B$8, 0) * I872, 0)</f>
        <v>0</v>
      </c>
      <c r="M872" s="2">
        <f t="shared" si="158"/>
        <v>0</v>
      </c>
      <c r="N872" s="3" t="str">
        <f t="shared" si="159"/>
        <v>Idle</v>
      </c>
      <c r="O872" s="3" t="str">
        <f t="shared" si="167"/>
        <v>Idle</v>
      </c>
      <c r="P872" s="2">
        <f t="shared" si="160"/>
        <v>0</v>
      </c>
      <c r="Q872" s="2">
        <f t="shared" si="161"/>
        <v>0</v>
      </c>
      <c r="R872" s="2">
        <f t="shared" si="162"/>
        <v>0</v>
      </c>
      <c r="S872" s="2">
        <f t="shared" si="163"/>
        <v>0</v>
      </c>
      <c r="T872" s="2">
        <f t="shared" si="164"/>
        <v>0</v>
      </c>
      <c r="U872" s="2">
        <f>IF(O872="Reg", R872 * Inputs!$B$7, 0)</f>
        <v>0</v>
      </c>
      <c r="V872" s="2">
        <f>MAX(F872 + P872*Inputs!$B$15 - (Q872/Inputs!$B$16) - U872, 0)</f>
        <v>0</v>
      </c>
    </row>
    <row r="873" spans="1:22" x14ac:dyDescent="0.3">
      <c r="A873" s="1">
        <v>46059.291666666657</v>
      </c>
      <c r="B873" s="2">
        <v>0</v>
      </c>
      <c r="C873" s="2">
        <v>11.64428303711064</v>
      </c>
      <c r="D873" s="2">
        <f t="shared" si="156"/>
        <v>30.918068079006019</v>
      </c>
      <c r="E873" s="2">
        <f t="shared" si="157"/>
        <v>8.7038611317042207</v>
      </c>
      <c r="F873" s="2">
        <f t="shared" si="165"/>
        <v>0</v>
      </c>
      <c r="G873" s="2">
        <f t="shared" si="166"/>
        <v>0</v>
      </c>
      <c r="H873" s="2">
        <f>MIN(Inputs!$B$2, (Inputs!$B$14 - F873)/Inputs!$B$15)</f>
        <v>170</v>
      </c>
      <c r="I873" s="2">
        <f>MAX(MIN(Inputs!$B$2, F873*Inputs!$B$16, Inputs!$B$14*Inputs!$B$4 - G873), 0)</f>
        <v>0</v>
      </c>
      <c r="J873" s="2">
        <f>MAX(MIN(Inputs!$B$2, F873*Inputs!$B$16, (Inputs!$B$14-F873)/Inputs!$B$15)*Inputs!$B$9, 0)</f>
        <v>0</v>
      </c>
      <c r="K873" s="2">
        <f>MAX(E873*Inputs!$B$5 - B873 - Inputs!$B$8, 0) * H873</f>
        <v>0</v>
      </c>
      <c r="L873" s="2">
        <f>IF(B873 &gt;= D873*Inputs!$B$10, MAX(B873 - E873/Inputs!$B$5 - Inputs!$B$8, 0) * I873, 0)</f>
        <v>0</v>
      </c>
      <c r="M873" s="2">
        <f t="shared" si="158"/>
        <v>0</v>
      </c>
      <c r="N873" s="3" t="str">
        <f t="shared" si="159"/>
        <v>Idle</v>
      </c>
      <c r="O873" s="3" t="str">
        <f t="shared" si="167"/>
        <v>Idle</v>
      </c>
      <c r="P873" s="2">
        <f t="shared" si="160"/>
        <v>0</v>
      </c>
      <c r="Q873" s="2">
        <f t="shared" si="161"/>
        <v>0</v>
      </c>
      <c r="R873" s="2">
        <f t="shared" si="162"/>
        <v>0</v>
      </c>
      <c r="S873" s="2">
        <f t="shared" si="163"/>
        <v>0</v>
      </c>
      <c r="T873" s="2">
        <f t="shared" si="164"/>
        <v>0</v>
      </c>
      <c r="U873" s="2">
        <f>IF(O873="Reg", R873 * Inputs!$B$7, 0)</f>
        <v>0</v>
      </c>
      <c r="V873" s="2">
        <f>MAX(F873 + P873*Inputs!$B$15 - (Q873/Inputs!$B$16) - U873, 0)</f>
        <v>0</v>
      </c>
    </row>
    <row r="874" spans="1:22" x14ac:dyDescent="0.3">
      <c r="A874" s="1">
        <v>46059.333333333343</v>
      </c>
      <c r="B874" s="2">
        <v>0</v>
      </c>
      <c r="C874" s="2">
        <v>5.2886458508725234</v>
      </c>
      <c r="D874" s="2">
        <f t="shared" si="156"/>
        <v>30.918068079006019</v>
      </c>
      <c r="E874" s="2">
        <f t="shared" si="157"/>
        <v>15.480047947740323</v>
      </c>
      <c r="F874" s="2">
        <f t="shared" si="165"/>
        <v>0</v>
      </c>
      <c r="G874" s="2">
        <f t="shared" si="166"/>
        <v>0</v>
      </c>
      <c r="H874" s="2">
        <f>MIN(Inputs!$B$2, (Inputs!$B$14 - F874)/Inputs!$B$15)</f>
        <v>170</v>
      </c>
      <c r="I874" s="2">
        <f>MAX(MIN(Inputs!$B$2, F874*Inputs!$B$16, Inputs!$B$14*Inputs!$B$4 - G874), 0)</f>
        <v>0</v>
      </c>
      <c r="J874" s="2">
        <f>MAX(MIN(Inputs!$B$2, F874*Inputs!$B$16, (Inputs!$B$14-F874)/Inputs!$B$15)*Inputs!$B$9, 0)</f>
        <v>0</v>
      </c>
      <c r="K874" s="2">
        <f>MAX(E874*Inputs!$B$5 - B874 - Inputs!$B$8, 0) * H874</f>
        <v>0</v>
      </c>
      <c r="L874" s="2">
        <f>IF(B874 &gt;= D874*Inputs!$B$10, MAX(B874 - E874/Inputs!$B$5 - Inputs!$B$8, 0) * I874, 0)</f>
        <v>0</v>
      </c>
      <c r="M874" s="2">
        <f t="shared" si="158"/>
        <v>0</v>
      </c>
      <c r="N874" s="3" t="str">
        <f t="shared" si="159"/>
        <v>Idle</v>
      </c>
      <c r="O874" s="3" t="str">
        <f t="shared" si="167"/>
        <v>Idle</v>
      </c>
      <c r="P874" s="2">
        <f t="shared" si="160"/>
        <v>0</v>
      </c>
      <c r="Q874" s="2">
        <f t="shared" si="161"/>
        <v>0</v>
      </c>
      <c r="R874" s="2">
        <f t="shared" si="162"/>
        <v>0</v>
      </c>
      <c r="S874" s="2">
        <f t="shared" si="163"/>
        <v>0</v>
      </c>
      <c r="T874" s="2">
        <f t="shared" si="164"/>
        <v>0</v>
      </c>
      <c r="U874" s="2">
        <f>IF(O874="Reg", R874 * Inputs!$B$7, 0)</f>
        <v>0</v>
      </c>
      <c r="V874" s="2">
        <f>MAX(F874 + P874*Inputs!$B$15 - (Q874/Inputs!$B$16) - U874, 0)</f>
        <v>0</v>
      </c>
    </row>
    <row r="875" spans="1:22" x14ac:dyDescent="0.3">
      <c r="A875" s="1">
        <v>46059.375</v>
      </c>
      <c r="B875" s="2">
        <v>0.34703211425964892</v>
      </c>
      <c r="C875" s="2">
        <v>18.990287554713181</v>
      </c>
      <c r="D875" s="2">
        <f t="shared" si="156"/>
        <v>30.918068079006019</v>
      </c>
      <c r="E875" s="2">
        <f t="shared" si="157"/>
        <v>24.004452676038913</v>
      </c>
      <c r="F875" s="2">
        <f t="shared" si="165"/>
        <v>0</v>
      </c>
      <c r="G875" s="2">
        <f t="shared" si="166"/>
        <v>0</v>
      </c>
      <c r="H875" s="2">
        <f>MIN(Inputs!$B$2, (Inputs!$B$14 - F875)/Inputs!$B$15)</f>
        <v>170</v>
      </c>
      <c r="I875" s="2">
        <f>MAX(MIN(Inputs!$B$2, F875*Inputs!$B$16, Inputs!$B$14*Inputs!$B$4 - G875), 0)</f>
        <v>0</v>
      </c>
      <c r="J875" s="2">
        <f>MAX(MIN(Inputs!$B$2, F875*Inputs!$B$16, (Inputs!$B$14-F875)/Inputs!$B$15)*Inputs!$B$9, 0)</f>
        <v>0</v>
      </c>
      <c r="K875" s="2">
        <f>MAX(E875*Inputs!$B$5 - B875 - Inputs!$B$8, 0) * H875</f>
        <v>132.07066091128101</v>
      </c>
      <c r="L875" s="2">
        <f>IF(B875 &gt;= D875*Inputs!$B$10, MAX(B875 - E875/Inputs!$B$5 - Inputs!$B$8, 0) * I875, 0)</f>
        <v>0</v>
      </c>
      <c r="M875" s="2">
        <f t="shared" si="158"/>
        <v>0</v>
      </c>
      <c r="N875" s="3" t="str">
        <f t="shared" si="159"/>
        <v>Charge</v>
      </c>
      <c r="O875" s="3" t="str">
        <f t="shared" si="167"/>
        <v>Charge</v>
      </c>
      <c r="P875" s="2">
        <f t="shared" si="160"/>
        <v>170</v>
      </c>
      <c r="Q875" s="2">
        <f t="shared" si="161"/>
        <v>0</v>
      </c>
      <c r="R875" s="2">
        <f t="shared" si="162"/>
        <v>0</v>
      </c>
      <c r="S875" s="2">
        <f t="shared" si="163"/>
        <v>-58.995459424140314</v>
      </c>
      <c r="T875" s="2">
        <f t="shared" si="164"/>
        <v>0</v>
      </c>
      <c r="U875" s="2">
        <f>IF(O875="Reg", R875 * Inputs!$B$7, 0)</f>
        <v>0</v>
      </c>
      <c r="V875" s="2">
        <f>MAX(F875 + P875*Inputs!$B$15 - (Q875/Inputs!$B$16) - U875, 0)</f>
        <v>170</v>
      </c>
    </row>
    <row r="876" spans="1:22" x14ac:dyDescent="0.3">
      <c r="A876" s="1">
        <v>46059.416666666657</v>
      </c>
      <c r="B876" s="2">
        <v>5.7547713016272013</v>
      </c>
      <c r="C876" s="2">
        <v>7.8173426517128837</v>
      </c>
      <c r="D876" s="2">
        <f t="shared" si="156"/>
        <v>30.918068079006019</v>
      </c>
      <c r="E876" s="2">
        <f t="shared" si="157"/>
        <v>33.700913386422982</v>
      </c>
      <c r="F876" s="2">
        <f t="shared" si="165"/>
        <v>170</v>
      </c>
      <c r="G876" s="2">
        <f t="shared" si="166"/>
        <v>0</v>
      </c>
      <c r="H876" s="2">
        <f>MIN(Inputs!$B$2, (Inputs!$B$14 - F876)/Inputs!$B$15)</f>
        <v>170</v>
      </c>
      <c r="I876" s="2">
        <f>MAX(MIN(Inputs!$B$2, F876*Inputs!$B$16, Inputs!$B$14*Inputs!$B$4 - G876), 0)</f>
        <v>170</v>
      </c>
      <c r="J876" s="2">
        <f>MAX(MIN(Inputs!$B$2, F876*Inputs!$B$16, (Inputs!$B$14-F876)/Inputs!$B$15)*Inputs!$B$9, 0)</f>
        <v>136</v>
      </c>
      <c r="K876" s="2">
        <f>MAX(E876*Inputs!$B$5 - B876 - Inputs!$B$8, 0) * H876</f>
        <v>663.34552133225407</v>
      </c>
      <c r="L876" s="2">
        <f>IF(B876 &gt;= D876*Inputs!$B$10, MAX(B876 - E876/Inputs!$B$5 - Inputs!$B$8, 0) * I876, 0)</f>
        <v>0</v>
      </c>
      <c r="M876" s="2">
        <f t="shared" si="158"/>
        <v>1063.1586006329521</v>
      </c>
      <c r="N876" s="3" t="str">
        <f t="shared" si="159"/>
        <v>Reg</v>
      </c>
      <c r="O876" s="3" t="str">
        <f t="shared" si="167"/>
        <v>Charge</v>
      </c>
      <c r="P876" s="2">
        <f t="shared" si="160"/>
        <v>170</v>
      </c>
      <c r="Q876" s="2">
        <f t="shared" si="161"/>
        <v>0</v>
      </c>
      <c r="R876" s="2">
        <f t="shared" si="162"/>
        <v>0</v>
      </c>
      <c r="S876" s="2">
        <f t="shared" si="163"/>
        <v>-978.31112127662425</v>
      </c>
      <c r="T876" s="2">
        <f t="shared" si="164"/>
        <v>0</v>
      </c>
      <c r="U876" s="2">
        <f>IF(O876="Reg", R876 * Inputs!$B$7, 0)</f>
        <v>0</v>
      </c>
      <c r="V876" s="2">
        <f>MAX(F876 + P876*Inputs!$B$15 - (Q876/Inputs!$B$16) - U876, 0)</f>
        <v>340</v>
      </c>
    </row>
    <row r="877" spans="1:22" x14ac:dyDescent="0.3">
      <c r="A877" s="1">
        <v>46059.458333333343</v>
      </c>
      <c r="B877" s="2">
        <v>18.804245499285891</v>
      </c>
      <c r="C877" s="2">
        <v>19.301556840552561</v>
      </c>
      <c r="D877" s="2">
        <f t="shared" si="156"/>
        <v>30.918068079006019</v>
      </c>
      <c r="E877" s="2">
        <f t="shared" si="157"/>
        <v>45.042437475299209</v>
      </c>
      <c r="F877" s="2">
        <f t="shared" si="165"/>
        <v>340</v>
      </c>
      <c r="G877" s="2">
        <f t="shared" si="166"/>
        <v>0</v>
      </c>
      <c r="H877" s="2">
        <f>MIN(Inputs!$B$2, (Inputs!$B$14 - F877)/Inputs!$B$15)</f>
        <v>0</v>
      </c>
      <c r="I877" s="2">
        <f>MAX(MIN(Inputs!$B$2, F877*Inputs!$B$16, Inputs!$B$14*Inputs!$B$4 - G877), 0)</f>
        <v>170</v>
      </c>
      <c r="J877" s="2">
        <f>MAX(MIN(Inputs!$B$2, F877*Inputs!$B$16, (Inputs!$B$14-F877)/Inputs!$B$15)*Inputs!$B$9, 0)</f>
        <v>0</v>
      </c>
      <c r="K877" s="2">
        <f>MAX(E877*Inputs!$B$5 - B877 - Inputs!$B$8, 0) * H877</f>
        <v>0</v>
      </c>
      <c r="L877" s="2">
        <f>IF(B877 &gt;= D877*Inputs!$B$10, MAX(B877 - E877/Inputs!$B$5 - Inputs!$B$8, 0) * I877, 0)</f>
        <v>0</v>
      </c>
      <c r="M877" s="2">
        <f t="shared" si="158"/>
        <v>0</v>
      </c>
      <c r="N877" s="3" t="str">
        <f t="shared" si="159"/>
        <v>Idle</v>
      </c>
      <c r="O877" s="3" t="str">
        <f t="shared" si="167"/>
        <v>Idle</v>
      </c>
      <c r="P877" s="2">
        <f t="shared" si="160"/>
        <v>0</v>
      </c>
      <c r="Q877" s="2">
        <f t="shared" si="161"/>
        <v>0</v>
      </c>
      <c r="R877" s="2">
        <f t="shared" si="162"/>
        <v>0</v>
      </c>
      <c r="S877" s="2">
        <f t="shared" si="163"/>
        <v>0</v>
      </c>
      <c r="T877" s="2">
        <f t="shared" si="164"/>
        <v>0</v>
      </c>
      <c r="U877" s="2">
        <f>IF(O877="Reg", R877 * Inputs!$B$7, 0)</f>
        <v>0</v>
      </c>
      <c r="V877" s="2">
        <f>MAX(F877 + P877*Inputs!$B$15 - (Q877/Inputs!$B$16) - U877, 0)</f>
        <v>340</v>
      </c>
    </row>
    <row r="878" spans="1:22" x14ac:dyDescent="0.3">
      <c r="A878" s="1">
        <v>46059.5</v>
      </c>
      <c r="B878" s="2">
        <v>27.317117875052581</v>
      </c>
      <c r="C878" s="2">
        <v>3.0988152667864139</v>
      </c>
      <c r="D878" s="2">
        <f t="shared" si="156"/>
        <v>30.918068079006019</v>
      </c>
      <c r="E878" s="2">
        <f t="shared" si="157"/>
        <v>54.213047259262339</v>
      </c>
      <c r="F878" s="2">
        <f t="shared" si="165"/>
        <v>340</v>
      </c>
      <c r="G878" s="2">
        <f t="shared" si="166"/>
        <v>0</v>
      </c>
      <c r="H878" s="2">
        <f>MIN(Inputs!$B$2, (Inputs!$B$14 - F878)/Inputs!$B$15)</f>
        <v>0</v>
      </c>
      <c r="I878" s="2">
        <f>MAX(MIN(Inputs!$B$2, F878*Inputs!$B$16, Inputs!$B$14*Inputs!$B$4 - G878), 0)</f>
        <v>170</v>
      </c>
      <c r="J878" s="2">
        <f>MAX(MIN(Inputs!$B$2, F878*Inputs!$B$16, (Inputs!$B$14-F878)/Inputs!$B$15)*Inputs!$B$9, 0)</f>
        <v>0</v>
      </c>
      <c r="K878" s="2">
        <f>MAX(E878*Inputs!$B$5 - B878 - Inputs!$B$8, 0) * H878</f>
        <v>0</v>
      </c>
      <c r="L878" s="2">
        <f>IF(B878 &gt;= D878*Inputs!$B$10, MAX(B878 - E878/Inputs!$B$5 - Inputs!$B$8, 0) * I878, 0)</f>
        <v>0</v>
      </c>
      <c r="M878" s="2">
        <f t="shared" si="158"/>
        <v>0</v>
      </c>
      <c r="N878" s="3" t="str">
        <f t="shared" si="159"/>
        <v>Idle</v>
      </c>
      <c r="O878" s="3" t="str">
        <f t="shared" si="167"/>
        <v>Idle</v>
      </c>
      <c r="P878" s="2">
        <f t="shared" si="160"/>
        <v>0</v>
      </c>
      <c r="Q878" s="2">
        <f t="shared" si="161"/>
        <v>0</v>
      </c>
      <c r="R878" s="2">
        <f t="shared" si="162"/>
        <v>0</v>
      </c>
      <c r="S878" s="2">
        <f t="shared" si="163"/>
        <v>0</v>
      </c>
      <c r="T878" s="2">
        <f t="shared" si="164"/>
        <v>0</v>
      </c>
      <c r="U878" s="2">
        <f>IF(O878="Reg", R878 * Inputs!$B$7, 0)</f>
        <v>0</v>
      </c>
      <c r="V878" s="2">
        <f>MAX(F878 + P878*Inputs!$B$15 - (Q878/Inputs!$B$16) - U878, 0)</f>
        <v>340</v>
      </c>
    </row>
    <row r="879" spans="1:22" x14ac:dyDescent="0.3">
      <c r="A879" s="1">
        <v>46059.541666666657</v>
      </c>
      <c r="B879" s="2">
        <v>40.657120896216618</v>
      </c>
      <c r="C879" s="2">
        <v>45.157317743740393</v>
      </c>
      <c r="D879" s="2">
        <f t="shared" si="156"/>
        <v>30.918068079006019</v>
      </c>
      <c r="E879" s="2">
        <f t="shared" si="157"/>
        <v>62.175349399219378</v>
      </c>
      <c r="F879" s="2">
        <f t="shared" si="165"/>
        <v>340</v>
      </c>
      <c r="G879" s="2">
        <f t="shared" si="166"/>
        <v>0</v>
      </c>
      <c r="H879" s="2">
        <f>MIN(Inputs!$B$2, (Inputs!$B$14 - F879)/Inputs!$B$15)</f>
        <v>0</v>
      </c>
      <c r="I879" s="2">
        <f>MAX(MIN(Inputs!$B$2, F879*Inputs!$B$16, Inputs!$B$14*Inputs!$B$4 - G879), 0)</f>
        <v>170</v>
      </c>
      <c r="J879" s="2">
        <f>MAX(MIN(Inputs!$B$2, F879*Inputs!$B$16, (Inputs!$B$14-F879)/Inputs!$B$15)*Inputs!$B$9, 0)</f>
        <v>0</v>
      </c>
      <c r="K879" s="2">
        <f>MAX(E879*Inputs!$B$5 - B879 - Inputs!$B$8, 0) * H879</f>
        <v>0</v>
      </c>
      <c r="L879" s="2">
        <f>IF(B879 &gt;= D879*Inputs!$B$10, MAX(B879 - E879/Inputs!$B$5 - Inputs!$B$8, 0) * I879, 0)</f>
        <v>0</v>
      </c>
      <c r="M879" s="2">
        <f t="shared" si="158"/>
        <v>0</v>
      </c>
      <c r="N879" s="3" t="str">
        <f t="shared" si="159"/>
        <v>Idle</v>
      </c>
      <c r="O879" s="3" t="str">
        <f t="shared" si="167"/>
        <v>Idle</v>
      </c>
      <c r="P879" s="2">
        <f t="shared" si="160"/>
        <v>0</v>
      </c>
      <c r="Q879" s="2">
        <f t="shared" si="161"/>
        <v>0</v>
      </c>
      <c r="R879" s="2">
        <f t="shared" si="162"/>
        <v>0</v>
      </c>
      <c r="S879" s="2">
        <f t="shared" si="163"/>
        <v>0</v>
      </c>
      <c r="T879" s="2">
        <f t="shared" si="164"/>
        <v>0</v>
      </c>
      <c r="U879" s="2">
        <f>IF(O879="Reg", R879 * Inputs!$B$7, 0)</f>
        <v>0</v>
      </c>
      <c r="V879" s="2">
        <f>MAX(F879 + P879*Inputs!$B$15 - (Q879/Inputs!$B$16) - U879, 0)</f>
        <v>340</v>
      </c>
    </row>
    <row r="880" spans="1:22" x14ac:dyDescent="0.3">
      <c r="A880" s="1">
        <v>46059.583333333343</v>
      </c>
      <c r="B880" s="2">
        <v>51.146428369791543</v>
      </c>
      <c r="C880" s="2">
        <v>15.323867154410941</v>
      </c>
      <c r="D880" s="2">
        <f t="shared" si="156"/>
        <v>30.918068079006019</v>
      </c>
      <c r="E880" s="2">
        <f t="shared" si="157"/>
        <v>67.14400571488774</v>
      </c>
      <c r="F880" s="2">
        <f t="shared" si="165"/>
        <v>340</v>
      </c>
      <c r="G880" s="2">
        <f t="shared" si="166"/>
        <v>0</v>
      </c>
      <c r="H880" s="2">
        <f>MIN(Inputs!$B$2, (Inputs!$B$14 - F880)/Inputs!$B$15)</f>
        <v>0</v>
      </c>
      <c r="I880" s="2">
        <f>MAX(MIN(Inputs!$B$2, F880*Inputs!$B$16, Inputs!$B$14*Inputs!$B$4 - G880), 0)</f>
        <v>170</v>
      </c>
      <c r="J880" s="2">
        <f>MAX(MIN(Inputs!$B$2, F880*Inputs!$B$16, (Inputs!$B$14-F880)/Inputs!$B$15)*Inputs!$B$9, 0)</f>
        <v>0</v>
      </c>
      <c r="K880" s="2">
        <f>MAX(E880*Inputs!$B$5 - B880 - Inputs!$B$8, 0) * H880</f>
        <v>0</v>
      </c>
      <c r="L880" s="2">
        <f>IF(B880 &gt;= D880*Inputs!$B$10, MAX(B880 - E880/Inputs!$B$5 - Inputs!$B$8, 0) * I880, 0)</f>
        <v>0</v>
      </c>
      <c r="M880" s="2">
        <f t="shared" si="158"/>
        <v>0</v>
      </c>
      <c r="N880" s="3" t="str">
        <f t="shared" si="159"/>
        <v>Idle</v>
      </c>
      <c r="O880" s="3" t="str">
        <f t="shared" si="167"/>
        <v>Idle</v>
      </c>
      <c r="P880" s="2">
        <f t="shared" si="160"/>
        <v>0</v>
      </c>
      <c r="Q880" s="2">
        <f t="shared" si="161"/>
        <v>0</v>
      </c>
      <c r="R880" s="2">
        <f t="shared" si="162"/>
        <v>0</v>
      </c>
      <c r="S880" s="2">
        <f t="shared" si="163"/>
        <v>0</v>
      </c>
      <c r="T880" s="2">
        <f t="shared" si="164"/>
        <v>0</v>
      </c>
      <c r="U880" s="2">
        <f>IF(O880="Reg", R880 * Inputs!$B$7, 0)</f>
        <v>0</v>
      </c>
      <c r="V880" s="2">
        <f>MAX(F880 + P880*Inputs!$B$15 - (Q880/Inputs!$B$16) - U880, 0)</f>
        <v>340</v>
      </c>
    </row>
    <row r="881" spans="1:22" x14ac:dyDescent="0.3">
      <c r="A881" s="1">
        <v>46059.625</v>
      </c>
      <c r="B881" s="2">
        <v>58.525796376564053</v>
      </c>
      <c r="C881" s="2">
        <v>8.1849007034772061</v>
      </c>
      <c r="D881" s="2">
        <f t="shared" si="156"/>
        <v>30.918068079006019</v>
      </c>
      <c r="E881" s="2">
        <f t="shared" si="157"/>
        <v>68.604725237185306</v>
      </c>
      <c r="F881" s="2">
        <f t="shared" si="165"/>
        <v>340</v>
      </c>
      <c r="G881" s="2">
        <f t="shared" si="166"/>
        <v>0</v>
      </c>
      <c r="H881" s="2">
        <f>MIN(Inputs!$B$2, (Inputs!$B$14 - F881)/Inputs!$B$15)</f>
        <v>0</v>
      </c>
      <c r="I881" s="2">
        <f>MAX(MIN(Inputs!$B$2, F881*Inputs!$B$16, Inputs!$B$14*Inputs!$B$4 - G881), 0)</f>
        <v>170</v>
      </c>
      <c r="J881" s="2">
        <f>MAX(MIN(Inputs!$B$2, F881*Inputs!$B$16, (Inputs!$B$14-F881)/Inputs!$B$15)*Inputs!$B$9, 0)</f>
        <v>0</v>
      </c>
      <c r="K881" s="2">
        <f>MAX(E881*Inputs!$B$5 - B881 - Inputs!$B$8, 0) * H881</f>
        <v>0</v>
      </c>
      <c r="L881" s="2">
        <f>IF(B881 &gt;= D881*Inputs!$B$10, MAX(B881 - E881/Inputs!$B$5 - Inputs!$B$8, 0) * I881, 0)</f>
        <v>0</v>
      </c>
      <c r="M881" s="2">
        <f t="shared" si="158"/>
        <v>0</v>
      </c>
      <c r="N881" s="3" t="str">
        <f t="shared" si="159"/>
        <v>Idle</v>
      </c>
      <c r="O881" s="3" t="str">
        <f t="shared" si="167"/>
        <v>Idle</v>
      </c>
      <c r="P881" s="2">
        <f t="shared" si="160"/>
        <v>0</v>
      </c>
      <c r="Q881" s="2">
        <f t="shared" si="161"/>
        <v>0</v>
      </c>
      <c r="R881" s="2">
        <f t="shared" si="162"/>
        <v>0</v>
      </c>
      <c r="S881" s="2">
        <f t="shared" si="163"/>
        <v>0</v>
      </c>
      <c r="T881" s="2">
        <f t="shared" si="164"/>
        <v>0</v>
      </c>
      <c r="U881" s="2">
        <f>IF(O881="Reg", R881 * Inputs!$B$7, 0)</f>
        <v>0</v>
      </c>
      <c r="V881" s="2">
        <f>MAX(F881 + P881*Inputs!$B$15 - (Q881/Inputs!$B$16) - U881, 0)</f>
        <v>340</v>
      </c>
    </row>
    <row r="882" spans="1:22" x14ac:dyDescent="0.3">
      <c r="A882" s="1">
        <v>46059.666666666657</v>
      </c>
      <c r="B882" s="2">
        <v>73.803915834884606</v>
      </c>
      <c r="C882" s="2">
        <v>5.8917741215451152</v>
      </c>
      <c r="D882" s="2">
        <f t="shared" si="156"/>
        <v>30.918068079006019</v>
      </c>
      <c r="E882" s="2">
        <f t="shared" si="157"/>
        <v>67.109531251943778</v>
      </c>
      <c r="F882" s="2">
        <f t="shared" si="165"/>
        <v>340</v>
      </c>
      <c r="G882" s="2">
        <f t="shared" si="166"/>
        <v>0</v>
      </c>
      <c r="H882" s="2">
        <f>MIN(Inputs!$B$2, (Inputs!$B$14 - F882)/Inputs!$B$15)</f>
        <v>0</v>
      </c>
      <c r="I882" s="2">
        <f>MAX(MIN(Inputs!$B$2, F882*Inputs!$B$16, Inputs!$B$14*Inputs!$B$4 - G882), 0)</f>
        <v>170</v>
      </c>
      <c r="J882" s="2">
        <f>MAX(MIN(Inputs!$B$2, F882*Inputs!$B$16, (Inputs!$B$14-F882)/Inputs!$B$15)*Inputs!$B$9, 0)</f>
        <v>0</v>
      </c>
      <c r="K882" s="2">
        <f>MAX(E882*Inputs!$B$5 - B882 - Inputs!$B$8, 0) * H882</f>
        <v>0</v>
      </c>
      <c r="L882" s="2">
        <f>IF(B882 &gt;= D882*Inputs!$B$10, MAX(B882 - E882/Inputs!$B$5 - Inputs!$B$8, 0) * I882, 0)</f>
        <v>0</v>
      </c>
      <c r="M882" s="2">
        <f t="shared" si="158"/>
        <v>0</v>
      </c>
      <c r="N882" s="3" t="str">
        <f t="shared" si="159"/>
        <v>Idle</v>
      </c>
      <c r="O882" s="3" t="str">
        <f t="shared" si="167"/>
        <v>Idle</v>
      </c>
      <c r="P882" s="2">
        <f t="shared" si="160"/>
        <v>0</v>
      </c>
      <c r="Q882" s="2">
        <f t="shared" si="161"/>
        <v>0</v>
      </c>
      <c r="R882" s="2">
        <f t="shared" si="162"/>
        <v>0</v>
      </c>
      <c r="S882" s="2">
        <f t="shared" si="163"/>
        <v>0</v>
      </c>
      <c r="T882" s="2">
        <f t="shared" si="164"/>
        <v>0</v>
      </c>
      <c r="U882" s="2">
        <f>IF(O882="Reg", R882 * Inputs!$B$7, 0)</f>
        <v>0</v>
      </c>
      <c r="V882" s="2">
        <f>MAX(F882 + P882*Inputs!$B$15 - (Q882/Inputs!$B$16) - U882, 0)</f>
        <v>340</v>
      </c>
    </row>
    <row r="883" spans="1:22" x14ac:dyDescent="0.3">
      <c r="A883" s="1">
        <v>46059.708333333343</v>
      </c>
      <c r="B883" s="2">
        <v>73.827904203064605</v>
      </c>
      <c r="C883" s="2">
        <v>4.1541175309628606</v>
      </c>
      <c r="D883" s="2">
        <f t="shared" si="156"/>
        <v>30.918068079006019</v>
      </c>
      <c r="E883" s="2">
        <f t="shared" si="157"/>
        <v>64.029667336031864</v>
      </c>
      <c r="F883" s="2">
        <f t="shared" si="165"/>
        <v>340</v>
      </c>
      <c r="G883" s="2">
        <f t="shared" si="166"/>
        <v>0</v>
      </c>
      <c r="H883" s="2">
        <f>MIN(Inputs!$B$2, (Inputs!$B$14 - F883)/Inputs!$B$15)</f>
        <v>0</v>
      </c>
      <c r="I883" s="2">
        <f>MAX(MIN(Inputs!$B$2, F883*Inputs!$B$16, Inputs!$B$14*Inputs!$B$4 - G883), 0)</f>
        <v>170</v>
      </c>
      <c r="J883" s="2">
        <f>MAX(MIN(Inputs!$B$2, F883*Inputs!$B$16, (Inputs!$B$14-F883)/Inputs!$B$15)*Inputs!$B$9, 0)</f>
        <v>0</v>
      </c>
      <c r="K883" s="2">
        <f>MAX(E883*Inputs!$B$5 - B883 - Inputs!$B$8, 0) * H883</f>
        <v>0</v>
      </c>
      <c r="L883" s="2">
        <f>IF(B883 &gt;= D883*Inputs!$B$10, MAX(B883 - E883/Inputs!$B$5 - Inputs!$B$8, 0) * I883, 0)</f>
        <v>0</v>
      </c>
      <c r="M883" s="2">
        <f t="shared" si="158"/>
        <v>0</v>
      </c>
      <c r="N883" s="3" t="str">
        <f t="shared" si="159"/>
        <v>Idle</v>
      </c>
      <c r="O883" s="3" t="str">
        <f t="shared" si="167"/>
        <v>Idle</v>
      </c>
      <c r="P883" s="2">
        <f t="shared" si="160"/>
        <v>0</v>
      </c>
      <c r="Q883" s="2">
        <f t="shared" si="161"/>
        <v>0</v>
      </c>
      <c r="R883" s="2">
        <f t="shared" si="162"/>
        <v>0</v>
      </c>
      <c r="S883" s="2">
        <f t="shared" si="163"/>
        <v>0</v>
      </c>
      <c r="T883" s="2">
        <f t="shared" si="164"/>
        <v>0</v>
      </c>
      <c r="U883" s="2">
        <f>IF(O883="Reg", R883 * Inputs!$B$7, 0)</f>
        <v>0</v>
      </c>
      <c r="V883" s="2">
        <f>MAX(F883 + P883*Inputs!$B$15 - (Q883/Inputs!$B$16) - U883, 0)</f>
        <v>340</v>
      </c>
    </row>
    <row r="884" spans="1:22" x14ac:dyDescent="0.3">
      <c r="A884" s="1">
        <v>46059.75</v>
      </c>
      <c r="B884" s="2">
        <v>75.090930714794879</v>
      </c>
      <c r="C884" s="2">
        <v>6.3457247167415316</v>
      </c>
      <c r="D884" s="2">
        <f t="shared" si="156"/>
        <v>30.918068079006019</v>
      </c>
      <c r="E884" s="2">
        <f t="shared" si="157"/>
        <v>57.939242490042183</v>
      </c>
      <c r="F884" s="2">
        <f t="shared" si="165"/>
        <v>340</v>
      </c>
      <c r="G884" s="2">
        <f t="shared" si="166"/>
        <v>0</v>
      </c>
      <c r="H884" s="2">
        <f>MIN(Inputs!$B$2, (Inputs!$B$14 - F884)/Inputs!$B$15)</f>
        <v>0</v>
      </c>
      <c r="I884" s="2">
        <f>MAX(MIN(Inputs!$B$2, F884*Inputs!$B$16, Inputs!$B$14*Inputs!$B$4 - G884), 0)</f>
        <v>170</v>
      </c>
      <c r="J884" s="2">
        <f>MAX(MIN(Inputs!$B$2, F884*Inputs!$B$16, (Inputs!$B$14-F884)/Inputs!$B$15)*Inputs!$B$9, 0)</f>
        <v>0</v>
      </c>
      <c r="K884" s="2">
        <f>MAX(E884*Inputs!$B$5 - B884 - Inputs!$B$8, 0) * H884</f>
        <v>0</v>
      </c>
      <c r="L884" s="2">
        <f>IF(B884 &gt;= D884*Inputs!$B$10, MAX(B884 - E884/Inputs!$B$5 - Inputs!$B$8, 0) * I884, 0)</f>
        <v>0</v>
      </c>
      <c r="M884" s="2">
        <f t="shared" si="158"/>
        <v>0</v>
      </c>
      <c r="N884" s="3" t="str">
        <f t="shared" si="159"/>
        <v>Idle</v>
      </c>
      <c r="O884" s="3" t="str">
        <f t="shared" si="167"/>
        <v>Idle</v>
      </c>
      <c r="P884" s="2">
        <f t="shared" si="160"/>
        <v>0</v>
      </c>
      <c r="Q884" s="2">
        <f t="shared" si="161"/>
        <v>0</v>
      </c>
      <c r="R884" s="2">
        <f t="shared" si="162"/>
        <v>0</v>
      </c>
      <c r="S884" s="2">
        <f t="shared" si="163"/>
        <v>0</v>
      </c>
      <c r="T884" s="2">
        <f t="shared" si="164"/>
        <v>0</v>
      </c>
      <c r="U884" s="2">
        <f>IF(O884="Reg", R884 * Inputs!$B$7, 0)</f>
        <v>0</v>
      </c>
      <c r="V884" s="2">
        <f>MAX(F884 + P884*Inputs!$B$15 - (Q884/Inputs!$B$16) - U884, 0)</f>
        <v>340</v>
      </c>
    </row>
    <row r="885" spans="1:22" x14ac:dyDescent="0.3">
      <c r="A885" s="1">
        <v>46059.791666666657</v>
      </c>
      <c r="B885" s="2">
        <v>70.469058790226811</v>
      </c>
      <c r="C885" s="2">
        <v>5.6224554917254688</v>
      </c>
      <c r="D885" s="2">
        <f t="shared" si="156"/>
        <v>30.918068079006019</v>
      </c>
      <c r="E885" s="2">
        <f t="shared" si="157"/>
        <v>51.505498801749013</v>
      </c>
      <c r="F885" s="2">
        <f t="shared" si="165"/>
        <v>340</v>
      </c>
      <c r="G885" s="2">
        <f t="shared" si="166"/>
        <v>0</v>
      </c>
      <c r="H885" s="2">
        <f>MIN(Inputs!$B$2, (Inputs!$B$14 - F885)/Inputs!$B$15)</f>
        <v>0</v>
      </c>
      <c r="I885" s="2">
        <f>MAX(MIN(Inputs!$B$2, F885*Inputs!$B$16, Inputs!$B$14*Inputs!$B$4 - G885), 0)</f>
        <v>170</v>
      </c>
      <c r="J885" s="2">
        <f>MAX(MIN(Inputs!$B$2, F885*Inputs!$B$16, (Inputs!$B$14-F885)/Inputs!$B$15)*Inputs!$B$9, 0)</f>
        <v>0</v>
      </c>
      <c r="K885" s="2">
        <f>MAX(E885*Inputs!$B$5 - B885 - Inputs!$B$8, 0) * H885</f>
        <v>0</v>
      </c>
      <c r="L885" s="2">
        <f>IF(B885 &gt;= D885*Inputs!$B$10, MAX(B885 - E885/Inputs!$B$5 - Inputs!$B$8, 0) * I885, 0)</f>
        <v>0</v>
      </c>
      <c r="M885" s="2">
        <f t="shared" si="158"/>
        <v>0</v>
      </c>
      <c r="N885" s="3" t="str">
        <f t="shared" si="159"/>
        <v>Idle</v>
      </c>
      <c r="O885" s="3" t="str">
        <f t="shared" si="167"/>
        <v>Idle</v>
      </c>
      <c r="P885" s="2">
        <f t="shared" si="160"/>
        <v>0</v>
      </c>
      <c r="Q885" s="2">
        <f t="shared" si="161"/>
        <v>0</v>
      </c>
      <c r="R885" s="2">
        <f t="shared" si="162"/>
        <v>0</v>
      </c>
      <c r="S885" s="2">
        <f t="shared" si="163"/>
        <v>0</v>
      </c>
      <c r="T885" s="2">
        <f t="shared" si="164"/>
        <v>0</v>
      </c>
      <c r="U885" s="2">
        <f>IF(O885="Reg", R885 * Inputs!$B$7, 0)</f>
        <v>0</v>
      </c>
      <c r="V885" s="2">
        <f>MAX(F885 + P885*Inputs!$B$15 - (Q885/Inputs!$B$16) - U885, 0)</f>
        <v>340</v>
      </c>
    </row>
    <row r="886" spans="1:22" x14ac:dyDescent="0.3">
      <c r="A886" s="1">
        <v>46059.833333333343</v>
      </c>
      <c r="B886" s="2">
        <v>59.910745503576912</v>
      </c>
      <c r="C886" s="2">
        <v>35.039650436506903</v>
      </c>
      <c r="D886" s="2">
        <f t="shared" si="156"/>
        <v>30.918068079006019</v>
      </c>
      <c r="E886" s="2">
        <f t="shared" si="157"/>
        <v>42.87711379019823</v>
      </c>
      <c r="F886" s="2">
        <f t="shared" si="165"/>
        <v>340</v>
      </c>
      <c r="G886" s="2">
        <f t="shared" si="166"/>
        <v>0</v>
      </c>
      <c r="H886" s="2">
        <f>MIN(Inputs!$B$2, (Inputs!$B$14 - F886)/Inputs!$B$15)</f>
        <v>0</v>
      </c>
      <c r="I886" s="2">
        <f>MAX(MIN(Inputs!$B$2, F886*Inputs!$B$16, Inputs!$B$14*Inputs!$B$4 - G886), 0)</f>
        <v>170</v>
      </c>
      <c r="J886" s="2">
        <f>MAX(MIN(Inputs!$B$2, F886*Inputs!$B$16, (Inputs!$B$14-F886)/Inputs!$B$15)*Inputs!$B$9, 0)</f>
        <v>0</v>
      </c>
      <c r="K886" s="2">
        <f>MAX(E886*Inputs!$B$5 - B886 - Inputs!$B$8, 0) * H886</f>
        <v>0</v>
      </c>
      <c r="L886" s="2">
        <f>IF(B886 &gt;= D886*Inputs!$B$10, MAX(B886 - E886/Inputs!$B$5 - Inputs!$B$8, 0) * I886, 0)</f>
        <v>0</v>
      </c>
      <c r="M886" s="2">
        <f t="shared" si="158"/>
        <v>0</v>
      </c>
      <c r="N886" s="3" t="str">
        <f t="shared" si="159"/>
        <v>Idle</v>
      </c>
      <c r="O886" s="3" t="str">
        <f t="shared" si="167"/>
        <v>Idle</v>
      </c>
      <c r="P886" s="2">
        <f t="shared" si="160"/>
        <v>0</v>
      </c>
      <c r="Q886" s="2">
        <f t="shared" si="161"/>
        <v>0</v>
      </c>
      <c r="R886" s="2">
        <f t="shared" si="162"/>
        <v>0</v>
      </c>
      <c r="S886" s="2">
        <f t="shared" si="163"/>
        <v>0</v>
      </c>
      <c r="T886" s="2">
        <f t="shared" si="164"/>
        <v>0</v>
      </c>
      <c r="U886" s="2">
        <f>IF(O886="Reg", R886 * Inputs!$B$7, 0)</f>
        <v>0</v>
      </c>
      <c r="V886" s="2">
        <f>MAX(F886 + P886*Inputs!$B$15 - (Q886/Inputs!$B$16) - U886, 0)</f>
        <v>340</v>
      </c>
    </row>
    <row r="887" spans="1:22" x14ac:dyDescent="0.3">
      <c r="A887" s="1">
        <v>46059.875</v>
      </c>
      <c r="B887" s="2">
        <v>49.554632465114871</v>
      </c>
      <c r="C887" s="2">
        <v>5.5803358286905329</v>
      </c>
      <c r="D887" s="2">
        <f t="shared" si="156"/>
        <v>30.918068079006019</v>
      </c>
      <c r="E887" s="2">
        <f t="shared" si="157"/>
        <v>34.845469001668256</v>
      </c>
      <c r="F887" s="2">
        <f t="shared" si="165"/>
        <v>340</v>
      </c>
      <c r="G887" s="2">
        <f t="shared" si="166"/>
        <v>0</v>
      </c>
      <c r="H887" s="2">
        <f>MIN(Inputs!$B$2, (Inputs!$B$14 - F887)/Inputs!$B$15)</f>
        <v>0</v>
      </c>
      <c r="I887" s="2">
        <f>MAX(MIN(Inputs!$B$2, F887*Inputs!$B$16, Inputs!$B$14*Inputs!$B$4 - G887), 0)</f>
        <v>170</v>
      </c>
      <c r="J887" s="2">
        <f>MAX(MIN(Inputs!$B$2, F887*Inputs!$B$16, (Inputs!$B$14-F887)/Inputs!$B$15)*Inputs!$B$9, 0)</f>
        <v>0</v>
      </c>
      <c r="K887" s="2">
        <f>MAX(E887*Inputs!$B$5 - B887 - Inputs!$B$8, 0) * H887</f>
        <v>0</v>
      </c>
      <c r="L887" s="2">
        <f>IF(B887 &gt;= D887*Inputs!$B$10, MAX(B887 - E887/Inputs!$B$5 - Inputs!$B$8, 0) * I887, 0)</f>
        <v>0</v>
      </c>
      <c r="M887" s="2">
        <f t="shared" si="158"/>
        <v>0</v>
      </c>
      <c r="N887" s="3" t="str">
        <f t="shared" si="159"/>
        <v>Idle</v>
      </c>
      <c r="O887" s="3" t="str">
        <f t="shared" si="167"/>
        <v>Idle</v>
      </c>
      <c r="P887" s="2">
        <f t="shared" si="160"/>
        <v>0</v>
      </c>
      <c r="Q887" s="2">
        <f t="shared" si="161"/>
        <v>0</v>
      </c>
      <c r="R887" s="2">
        <f t="shared" si="162"/>
        <v>0</v>
      </c>
      <c r="S887" s="2">
        <f t="shared" si="163"/>
        <v>0</v>
      </c>
      <c r="T887" s="2">
        <f t="shared" si="164"/>
        <v>0</v>
      </c>
      <c r="U887" s="2">
        <f>IF(O887="Reg", R887 * Inputs!$B$7, 0)</f>
        <v>0</v>
      </c>
      <c r="V887" s="2">
        <f>MAX(F887 + P887*Inputs!$B$15 - (Q887/Inputs!$B$16) - U887, 0)</f>
        <v>340</v>
      </c>
    </row>
    <row r="888" spans="1:22" x14ac:dyDescent="0.3">
      <c r="A888" s="1">
        <v>46059.916666666657</v>
      </c>
      <c r="B888" s="2">
        <v>55.324732339413103</v>
      </c>
      <c r="C888" s="2">
        <v>10.87008030197865</v>
      </c>
      <c r="D888" s="2">
        <f t="shared" si="156"/>
        <v>30.918068079006019</v>
      </c>
      <c r="E888" s="2">
        <f t="shared" si="157"/>
        <v>26.586363590815775</v>
      </c>
      <c r="F888" s="2">
        <f t="shared" si="165"/>
        <v>340</v>
      </c>
      <c r="G888" s="2">
        <f t="shared" si="166"/>
        <v>0</v>
      </c>
      <c r="H888" s="2">
        <f>MIN(Inputs!$B$2, (Inputs!$B$14 - F888)/Inputs!$B$15)</f>
        <v>0</v>
      </c>
      <c r="I888" s="2">
        <f>MAX(MIN(Inputs!$B$2, F888*Inputs!$B$16, Inputs!$B$14*Inputs!$B$4 - G888), 0)</f>
        <v>170</v>
      </c>
      <c r="J888" s="2">
        <f>MAX(MIN(Inputs!$B$2, F888*Inputs!$B$16, (Inputs!$B$14-F888)/Inputs!$B$15)*Inputs!$B$9, 0)</f>
        <v>0</v>
      </c>
      <c r="K888" s="2">
        <f>MAX(E888*Inputs!$B$5 - B888 - Inputs!$B$8, 0) * H888</f>
        <v>0</v>
      </c>
      <c r="L888" s="2">
        <f>IF(B888 &gt;= D888*Inputs!$B$10, MAX(B888 - E888/Inputs!$B$5 - Inputs!$B$8, 0) * I888, 0)</f>
        <v>869.2024403835436</v>
      </c>
      <c r="M888" s="2">
        <f t="shared" si="158"/>
        <v>0</v>
      </c>
      <c r="N888" s="3" t="str">
        <f t="shared" si="159"/>
        <v>Discharge</v>
      </c>
      <c r="O888" s="3" t="str">
        <f t="shared" si="167"/>
        <v>Discharge</v>
      </c>
      <c r="P888" s="2">
        <f t="shared" si="160"/>
        <v>0</v>
      </c>
      <c r="Q888" s="2">
        <f t="shared" si="161"/>
        <v>170</v>
      </c>
      <c r="R888" s="2">
        <f t="shared" si="162"/>
        <v>0</v>
      </c>
      <c r="S888" s="2">
        <f t="shared" si="163"/>
        <v>9405.2044977002279</v>
      </c>
      <c r="T888" s="2">
        <f t="shared" si="164"/>
        <v>0</v>
      </c>
      <c r="U888" s="2">
        <f>IF(O888="Reg", R888 * Inputs!$B$7, 0)</f>
        <v>0</v>
      </c>
      <c r="V888" s="2">
        <f>MAX(F888 + P888*Inputs!$B$15 - (Q888/Inputs!$B$16) - U888, 0)</f>
        <v>170</v>
      </c>
    </row>
    <row r="889" spans="1:22" x14ac:dyDescent="0.3">
      <c r="A889" s="1">
        <v>46059.958333333343</v>
      </c>
      <c r="B889" s="2">
        <v>37.285355127126557</v>
      </c>
      <c r="C889" s="2">
        <v>11.683418391347329</v>
      </c>
      <c r="D889" s="2">
        <f t="shared" si="156"/>
        <v>30.918068079006019</v>
      </c>
      <c r="E889" s="2">
        <f t="shared" si="157"/>
        <v>17.365574867580261</v>
      </c>
      <c r="F889" s="2">
        <f t="shared" si="165"/>
        <v>170</v>
      </c>
      <c r="G889" s="2">
        <f t="shared" si="166"/>
        <v>170</v>
      </c>
      <c r="H889" s="2">
        <f>MIN(Inputs!$B$2, (Inputs!$B$14 - F889)/Inputs!$B$15)</f>
        <v>170</v>
      </c>
      <c r="I889" s="2">
        <f>MAX(MIN(Inputs!$B$2, F889*Inputs!$B$16, Inputs!$B$14*Inputs!$B$4 - G889), 0)</f>
        <v>170</v>
      </c>
      <c r="J889" s="2">
        <f>MAX(MIN(Inputs!$B$2, F889*Inputs!$B$16, (Inputs!$B$14-F889)/Inputs!$B$15)*Inputs!$B$9, 0)</f>
        <v>136</v>
      </c>
      <c r="K889" s="2">
        <f>MAX(E889*Inputs!$B$5 - B889 - Inputs!$B$8, 0) * H889</f>
        <v>0</v>
      </c>
      <c r="L889" s="2">
        <f>IF(B889 &gt;= D889*Inputs!$B$10, MAX(B889 - E889/Inputs!$B$5 - Inputs!$B$8, 0) * I889, 0)</f>
        <v>0</v>
      </c>
      <c r="M889" s="2">
        <f t="shared" si="158"/>
        <v>1588.9449012232367</v>
      </c>
      <c r="N889" s="3" t="str">
        <f t="shared" si="159"/>
        <v>Reg</v>
      </c>
      <c r="O889" s="3" t="str">
        <f t="shared" si="167"/>
        <v>Discharge</v>
      </c>
      <c r="P889" s="2">
        <f t="shared" si="160"/>
        <v>0</v>
      </c>
      <c r="Q889" s="2">
        <f t="shared" si="161"/>
        <v>170</v>
      </c>
      <c r="R889" s="2">
        <f t="shared" si="162"/>
        <v>0</v>
      </c>
      <c r="S889" s="2">
        <f t="shared" si="163"/>
        <v>6338.5103716115145</v>
      </c>
      <c r="T889" s="2">
        <f t="shared" si="164"/>
        <v>0</v>
      </c>
      <c r="U889" s="2">
        <f>IF(O889="Reg", R889 * Inputs!$B$7, 0)</f>
        <v>0</v>
      </c>
      <c r="V889" s="2">
        <f>MAX(F889 + P889*Inputs!$B$15 - (Q889/Inputs!$B$16) - U889, 0)</f>
        <v>0</v>
      </c>
    </row>
    <row r="890" spans="1:22" x14ac:dyDescent="0.3">
      <c r="A890" s="1">
        <v>46060</v>
      </c>
      <c r="B890" s="2">
        <v>36.488468585035811</v>
      </c>
      <c r="C890" s="2">
        <v>2.50852345867031</v>
      </c>
      <c r="D890" s="2">
        <f t="shared" si="156"/>
        <v>38.409886611239791</v>
      </c>
      <c r="E890" s="2">
        <f t="shared" si="157"/>
        <v>11.151349013059166</v>
      </c>
      <c r="F890" s="2">
        <f t="shared" si="165"/>
        <v>0</v>
      </c>
      <c r="G890" s="2">
        <f t="shared" si="166"/>
        <v>0</v>
      </c>
      <c r="H890" s="2">
        <f>MIN(Inputs!$B$2, (Inputs!$B$14 - F890)/Inputs!$B$15)</f>
        <v>170</v>
      </c>
      <c r="I890" s="2">
        <f>MAX(MIN(Inputs!$B$2, F890*Inputs!$B$16, Inputs!$B$14*Inputs!$B$4 - G890), 0)</f>
        <v>0</v>
      </c>
      <c r="J890" s="2">
        <f>MAX(MIN(Inputs!$B$2, F890*Inputs!$B$16, (Inputs!$B$14-F890)/Inputs!$B$15)*Inputs!$B$9, 0)</f>
        <v>0</v>
      </c>
      <c r="K890" s="2">
        <f>MAX(E890*Inputs!$B$5 - B890 - Inputs!$B$8, 0) * H890</f>
        <v>0</v>
      </c>
      <c r="L890" s="2">
        <f>IF(B890 &gt;= D890*Inputs!$B$10, MAX(B890 - E890/Inputs!$B$5 - Inputs!$B$8, 0) * I890, 0)</f>
        <v>0</v>
      </c>
      <c r="M890" s="2">
        <f t="shared" si="158"/>
        <v>0</v>
      </c>
      <c r="N890" s="3" t="str">
        <f t="shared" si="159"/>
        <v>Idle</v>
      </c>
      <c r="O890" s="3" t="str">
        <f t="shared" si="167"/>
        <v>Idle</v>
      </c>
      <c r="P890" s="2">
        <f t="shared" si="160"/>
        <v>0</v>
      </c>
      <c r="Q890" s="2">
        <f t="shared" si="161"/>
        <v>0</v>
      </c>
      <c r="R890" s="2">
        <f t="shared" si="162"/>
        <v>0</v>
      </c>
      <c r="S890" s="2">
        <f t="shared" si="163"/>
        <v>0</v>
      </c>
      <c r="T890" s="2">
        <f t="shared" si="164"/>
        <v>0</v>
      </c>
      <c r="U890" s="2">
        <f>IF(O890="Reg", R890 * Inputs!$B$7, 0)</f>
        <v>0</v>
      </c>
      <c r="V890" s="2">
        <f>MAX(F890 + P890*Inputs!$B$15 - (Q890/Inputs!$B$16) - U890, 0)</f>
        <v>0</v>
      </c>
    </row>
    <row r="891" spans="1:22" x14ac:dyDescent="0.3">
      <c r="A891" s="1">
        <v>46060.041666666657</v>
      </c>
      <c r="B891" s="2">
        <v>18.698748720922119</v>
      </c>
      <c r="C891" s="2">
        <v>2.927002122443668</v>
      </c>
      <c r="D891" s="2">
        <f t="shared" si="156"/>
        <v>38.409886611239791</v>
      </c>
      <c r="E891" s="2">
        <f t="shared" si="157"/>
        <v>5.0699375822198647</v>
      </c>
      <c r="F891" s="2">
        <f t="shared" si="165"/>
        <v>0</v>
      </c>
      <c r="G891" s="2">
        <f t="shared" si="166"/>
        <v>0</v>
      </c>
      <c r="H891" s="2">
        <f>MIN(Inputs!$B$2, (Inputs!$B$14 - F891)/Inputs!$B$15)</f>
        <v>170</v>
      </c>
      <c r="I891" s="2">
        <f>MAX(MIN(Inputs!$B$2, F891*Inputs!$B$16, Inputs!$B$14*Inputs!$B$4 - G891), 0)</f>
        <v>0</v>
      </c>
      <c r="J891" s="2">
        <f>MAX(MIN(Inputs!$B$2, F891*Inputs!$B$16, (Inputs!$B$14-F891)/Inputs!$B$15)*Inputs!$B$9, 0)</f>
        <v>0</v>
      </c>
      <c r="K891" s="2">
        <f>MAX(E891*Inputs!$B$5 - B891 - Inputs!$B$8, 0) * H891</f>
        <v>0</v>
      </c>
      <c r="L891" s="2">
        <f>IF(B891 &gt;= D891*Inputs!$B$10, MAX(B891 - E891/Inputs!$B$5 - Inputs!$B$8, 0) * I891, 0)</f>
        <v>0</v>
      </c>
      <c r="M891" s="2">
        <f t="shared" si="158"/>
        <v>0</v>
      </c>
      <c r="N891" s="3" t="str">
        <f t="shared" si="159"/>
        <v>Idle</v>
      </c>
      <c r="O891" s="3" t="str">
        <f t="shared" si="167"/>
        <v>Idle</v>
      </c>
      <c r="P891" s="2">
        <f t="shared" si="160"/>
        <v>0</v>
      </c>
      <c r="Q891" s="2">
        <f t="shared" si="161"/>
        <v>0</v>
      </c>
      <c r="R891" s="2">
        <f t="shared" si="162"/>
        <v>0</v>
      </c>
      <c r="S891" s="2">
        <f t="shared" si="163"/>
        <v>0</v>
      </c>
      <c r="T891" s="2">
        <f t="shared" si="164"/>
        <v>0</v>
      </c>
      <c r="U891" s="2">
        <f>IF(O891="Reg", R891 * Inputs!$B$7, 0)</f>
        <v>0</v>
      </c>
      <c r="V891" s="2">
        <f>MAX(F891 + P891*Inputs!$B$15 - (Q891/Inputs!$B$16) - U891, 0)</f>
        <v>0</v>
      </c>
    </row>
    <row r="892" spans="1:22" x14ac:dyDescent="0.3">
      <c r="A892" s="1">
        <v>46060.083333333343</v>
      </c>
      <c r="B892" s="2">
        <v>11.720876772397069</v>
      </c>
      <c r="C892" s="2">
        <v>5.3727758716017577</v>
      </c>
      <c r="D892" s="2">
        <f t="shared" si="156"/>
        <v>38.409886611239791</v>
      </c>
      <c r="E892" s="2">
        <f t="shared" si="157"/>
        <v>2.036976765636052</v>
      </c>
      <c r="F892" s="2">
        <f t="shared" si="165"/>
        <v>0</v>
      </c>
      <c r="G892" s="2">
        <f t="shared" si="166"/>
        <v>0</v>
      </c>
      <c r="H892" s="2">
        <f>MIN(Inputs!$B$2, (Inputs!$B$14 - F892)/Inputs!$B$15)</f>
        <v>170</v>
      </c>
      <c r="I892" s="2">
        <f>MAX(MIN(Inputs!$B$2, F892*Inputs!$B$16, Inputs!$B$14*Inputs!$B$4 - G892), 0)</f>
        <v>0</v>
      </c>
      <c r="J892" s="2">
        <f>MAX(MIN(Inputs!$B$2, F892*Inputs!$B$16, (Inputs!$B$14-F892)/Inputs!$B$15)*Inputs!$B$9, 0)</f>
        <v>0</v>
      </c>
      <c r="K892" s="2">
        <f>MAX(E892*Inputs!$B$5 - B892 - Inputs!$B$8, 0) * H892</f>
        <v>0</v>
      </c>
      <c r="L892" s="2">
        <f>IF(B892 &gt;= D892*Inputs!$B$10, MAX(B892 - E892/Inputs!$B$5 - Inputs!$B$8, 0) * I892, 0)</f>
        <v>0</v>
      </c>
      <c r="M892" s="2">
        <f t="shared" si="158"/>
        <v>0</v>
      </c>
      <c r="N892" s="3" t="str">
        <f t="shared" si="159"/>
        <v>Idle</v>
      </c>
      <c r="O892" s="3" t="str">
        <f t="shared" si="167"/>
        <v>Idle</v>
      </c>
      <c r="P892" s="2">
        <f t="shared" si="160"/>
        <v>0</v>
      </c>
      <c r="Q892" s="2">
        <f t="shared" si="161"/>
        <v>0</v>
      </c>
      <c r="R892" s="2">
        <f t="shared" si="162"/>
        <v>0</v>
      </c>
      <c r="S892" s="2">
        <f t="shared" si="163"/>
        <v>0</v>
      </c>
      <c r="T892" s="2">
        <f t="shared" si="164"/>
        <v>0</v>
      </c>
      <c r="U892" s="2">
        <f>IF(O892="Reg", R892 * Inputs!$B$7, 0)</f>
        <v>0</v>
      </c>
      <c r="V892" s="2">
        <f>MAX(F892 + P892*Inputs!$B$15 - (Q892/Inputs!$B$16) - U892, 0)</f>
        <v>0</v>
      </c>
    </row>
    <row r="893" spans="1:22" x14ac:dyDescent="0.3">
      <c r="A893" s="1">
        <v>46060.125</v>
      </c>
      <c r="B893" s="2">
        <v>0</v>
      </c>
      <c r="C893" s="2">
        <v>2.524107559642307</v>
      </c>
      <c r="D893" s="2">
        <f t="shared" si="156"/>
        <v>38.409886611239791</v>
      </c>
      <c r="E893" s="2">
        <f t="shared" si="157"/>
        <v>8.3497303569873907E-2</v>
      </c>
      <c r="F893" s="2">
        <f t="shared" si="165"/>
        <v>0</v>
      </c>
      <c r="G893" s="2">
        <f t="shared" si="166"/>
        <v>0</v>
      </c>
      <c r="H893" s="2">
        <f>MIN(Inputs!$B$2, (Inputs!$B$14 - F893)/Inputs!$B$15)</f>
        <v>170</v>
      </c>
      <c r="I893" s="2">
        <f>MAX(MIN(Inputs!$B$2, F893*Inputs!$B$16, Inputs!$B$14*Inputs!$B$4 - G893), 0)</f>
        <v>0</v>
      </c>
      <c r="J893" s="2">
        <f>MAX(MIN(Inputs!$B$2, F893*Inputs!$B$16, (Inputs!$B$14-F893)/Inputs!$B$15)*Inputs!$B$9, 0)</f>
        <v>0</v>
      </c>
      <c r="K893" s="2">
        <f>MAX(E893*Inputs!$B$5 - B893 - Inputs!$B$8, 0) * H893</f>
        <v>0</v>
      </c>
      <c r="L893" s="2">
        <f>IF(B893 &gt;= D893*Inputs!$B$10, MAX(B893 - E893/Inputs!$B$5 - Inputs!$B$8, 0) * I893, 0)</f>
        <v>0</v>
      </c>
      <c r="M893" s="2">
        <f t="shared" si="158"/>
        <v>0</v>
      </c>
      <c r="N893" s="3" t="str">
        <f t="shared" si="159"/>
        <v>Idle</v>
      </c>
      <c r="O893" s="3" t="str">
        <f t="shared" si="167"/>
        <v>Idle</v>
      </c>
      <c r="P893" s="2">
        <f t="shared" si="160"/>
        <v>0</v>
      </c>
      <c r="Q893" s="2">
        <f t="shared" si="161"/>
        <v>0</v>
      </c>
      <c r="R893" s="2">
        <f t="shared" si="162"/>
        <v>0</v>
      </c>
      <c r="S893" s="2">
        <f t="shared" si="163"/>
        <v>0</v>
      </c>
      <c r="T893" s="2">
        <f t="shared" si="164"/>
        <v>0</v>
      </c>
      <c r="U893" s="2">
        <f>IF(O893="Reg", R893 * Inputs!$B$7, 0)</f>
        <v>0</v>
      </c>
      <c r="V893" s="2">
        <f>MAX(F893 + P893*Inputs!$B$15 - (Q893/Inputs!$B$16) - U893, 0)</f>
        <v>0</v>
      </c>
    </row>
    <row r="894" spans="1:22" x14ac:dyDescent="0.3">
      <c r="A894" s="1">
        <v>46060.166666666657</v>
      </c>
      <c r="B894" s="2">
        <v>0</v>
      </c>
      <c r="C894" s="2">
        <v>8.9992917553092457</v>
      </c>
      <c r="D894" s="2">
        <f t="shared" si="156"/>
        <v>38.409886611239791</v>
      </c>
      <c r="E894" s="2">
        <f t="shared" si="157"/>
        <v>8.3497303569873907E-2</v>
      </c>
      <c r="F894" s="2">
        <f t="shared" si="165"/>
        <v>0</v>
      </c>
      <c r="G894" s="2">
        <f t="shared" si="166"/>
        <v>0</v>
      </c>
      <c r="H894" s="2">
        <f>MIN(Inputs!$B$2, (Inputs!$B$14 - F894)/Inputs!$B$15)</f>
        <v>170</v>
      </c>
      <c r="I894" s="2">
        <f>MAX(MIN(Inputs!$B$2, F894*Inputs!$B$16, Inputs!$B$14*Inputs!$B$4 - G894), 0)</f>
        <v>0</v>
      </c>
      <c r="J894" s="2">
        <f>MAX(MIN(Inputs!$B$2, F894*Inputs!$B$16, (Inputs!$B$14-F894)/Inputs!$B$15)*Inputs!$B$9, 0)</f>
        <v>0</v>
      </c>
      <c r="K894" s="2">
        <f>MAX(E894*Inputs!$B$5 - B894 - Inputs!$B$8, 0) * H894</f>
        <v>0</v>
      </c>
      <c r="L894" s="2">
        <f>IF(B894 &gt;= D894*Inputs!$B$10, MAX(B894 - E894/Inputs!$B$5 - Inputs!$B$8, 0) * I894, 0)</f>
        <v>0</v>
      </c>
      <c r="M894" s="2">
        <f t="shared" si="158"/>
        <v>0</v>
      </c>
      <c r="N894" s="3" t="str">
        <f t="shared" si="159"/>
        <v>Idle</v>
      </c>
      <c r="O894" s="3" t="str">
        <f t="shared" si="167"/>
        <v>Idle</v>
      </c>
      <c r="P894" s="2">
        <f t="shared" si="160"/>
        <v>0</v>
      </c>
      <c r="Q894" s="2">
        <f t="shared" si="161"/>
        <v>0</v>
      </c>
      <c r="R894" s="2">
        <f t="shared" si="162"/>
        <v>0</v>
      </c>
      <c r="S894" s="2">
        <f t="shared" si="163"/>
        <v>0</v>
      </c>
      <c r="T894" s="2">
        <f t="shared" si="164"/>
        <v>0</v>
      </c>
      <c r="U894" s="2">
        <f>IF(O894="Reg", R894 * Inputs!$B$7, 0)</f>
        <v>0</v>
      </c>
      <c r="V894" s="2">
        <f>MAX(F894 + P894*Inputs!$B$15 - (Q894/Inputs!$B$16) - U894, 0)</f>
        <v>0</v>
      </c>
    </row>
    <row r="895" spans="1:22" x14ac:dyDescent="0.3">
      <c r="A895" s="1">
        <v>46060.208333333343</v>
      </c>
      <c r="B895" s="2">
        <v>0</v>
      </c>
      <c r="C895" s="2">
        <v>5.3260383141047836</v>
      </c>
      <c r="D895" s="2">
        <f t="shared" si="156"/>
        <v>38.409886611239791</v>
      </c>
      <c r="E895" s="2">
        <f t="shared" si="157"/>
        <v>2.8076317841930538</v>
      </c>
      <c r="F895" s="2">
        <f t="shared" si="165"/>
        <v>0</v>
      </c>
      <c r="G895" s="2">
        <f t="shared" si="166"/>
        <v>0</v>
      </c>
      <c r="H895" s="2">
        <f>MIN(Inputs!$B$2, (Inputs!$B$14 - F895)/Inputs!$B$15)</f>
        <v>170</v>
      </c>
      <c r="I895" s="2">
        <f>MAX(MIN(Inputs!$B$2, F895*Inputs!$B$16, Inputs!$B$14*Inputs!$B$4 - G895), 0)</f>
        <v>0</v>
      </c>
      <c r="J895" s="2">
        <f>MAX(MIN(Inputs!$B$2, F895*Inputs!$B$16, (Inputs!$B$14-F895)/Inputs!$B$15)*Inputs!$B$9, 0)</f>
        <v>0</v>
      </c>
      <c r="K895" s="2">
        <f>MAX(E895*Inputs!$B$5 - B895 - Inputs!$B$8, 0) * H895</f>
        <v>0</v>
      </c>
      <c r="L895" s="2">
        <f>IF(B895 &gt;= D895*Inputs!$B$10, MAX(B895 - E895/Inputs!$B$5 - Inputs!$B$8, 0) * I895, 0)</f>
        <v>0</v>
      </c>
      <c r="M895" s="2">
        <f t="shared" si="158"/>
        <v>0</v>
      </c>
      <c r="N895" s="3" t="str">
        <f t="shared" si="159"/>
        <v>Idle</v>
      </c>
      <c r="O895" s="3" t="str">
        <f t="shared" si="167"/>
        <v>Idle</v>
      </c>
      <c r="P895" s="2">
        <f t="shared" si="160"/>
        <v>0</v>
      </c>
      <c r="Q895" s="2">
        <f t="shared" si="161"/>
        <v>0</v>
      </c>
      <c r="R895" s="2">
        <f t="shared" si="162"/>
        <v>0</v>
      </c>
      <c r="S895" s="2">
        <f t="shared" si="163"/>
        <v>0</v>
      </c>
      <c r="T895" s="2">
        <f t="shared" si="164"/>
        <v>0</v>
      </c>
      <c r="U895" s="2">
        <f>IF(O895="Reg", R895 * Inputs!$B$7, 0)</f>
        <v>0</v>
      </c>
      <c r="V895" s="2">
        <f>MAX(F895 + P895*Inputs!$B$15 - (Q895/Inputs!$B$16) - U895, 0)</f>
        <v>0</v>
      </c>
    </row>
    <row r="896" spans="1:22" x14ac:dyDescent="0.3">
      <c r="A896" s="1">
        <v>46060.25</v>
      </c>
      <c r="B896" s="2">
        <v>0</v>
      </c>
      <c r="C896" s="2">
        <v>8.7706879069235537</v>
      </c>
      <c r="D896" s="2">
        <f t="shared" si="156"/>
        <v>38.409886611239791</v>
      </c>
      <c r="E896" s="2">
        <f t="shared" si="157"/>
        <v>6.496797131100311</v>
      </c>
      <c r="F896" s="2">
        <f t="shared" si="165"/>
        <v>0</v>
      </c>
      <c r="G896" s="2">
        <f t="shared" si="166"/>
        <v>0</v>
      </c>
      <c r="H896" s="2">
        <f>MIN(Inputs!$B$2, (Inputs!$B$14 - F896)/Inputs!$B$15)</f>
        <v>170</v>
      </c>
      <c r="I896" s="2">
        <f>MAX(MIN(Inputs!$B$2, F896*Inputs!$B$16, Inputs!$B$14*Inputs!$B$4 - G896), 0)</f>
        <v>0</v>
      </c>
      <c r="J896" s="2">
        <f>MAX(MIN(Inputs!$B$2, F896*Inputs!$B$16, (Inputs!$B$14-F896)/Inputs!$B$15)*Inputs!$B$9, 0)</f>
        <v>0</v>
      </c>
      <c r="K896" s="2">
        <f>MAX(E896*Inputs!$B$5 - B896 - Inputs!$B$8, 0) * H896</f>
        <v>0</v>
      </c>
      <c r="L896" s="2">
        <f>IF(B896 &gt;= D896*Inputs!$B$10, MAX(B896 - E896/Inputs!$B$5 - Inputs!$B$8, 0) * I896, 0)</f>
        <v>0</v>
      </c>
      <c r="M896" s="2">
        <f t="shared" si="158"/>
        <v>0</v>
      </c>
      <c r="N896" s="3" t="str">
        <f t="shared" si="159"/>
        <v>Idle</v>
      </c>
      <c r="O896" s="3" t="str">
        <f t="shared" si="167"/>
        <v>Idle</v>
      </c>
      <c r="P896" s="2">
        <f t="shared" si="160"/>
        <v>0</v>
      </c>
      <c r="Q896" s="2">
        <f t="shared" si="161"/>
        <v>0</v>
      </c>
      <c r="R896" s="2">
        <f t="shared" si="162"/>
        <v>0</v>
      </c>
      <c r="S896" s="2">
        <f t="shared" si="163"/>
        <v>0</v>
      </c>
      <c r="T896" s="2">
        <f t="shared" si="164"/>
        <v>0</v>
      </c>
      <c r="U896" s="2">
        <f>IF(O896="Reg", R896 * Inputs!$B$7, 0)</f>
        <v>0</v>
      </c>
      <c r="V896" s="2">
        <f>MAX(F896 + P896*Inputs!$B$15 - (Q896/Inputs!$B$16) - U896, 0)</f>
        <v>0</v>
      </c>
    </row>
    <row r="897" spans="1:22" x14ac:dyDescent="0.3">
      <c r="A897" s="1">
        <v>46060.291666666657</v>
      </c>
      <c r="B897" s="2">
        <v>0.50098382141924347</v>
      </c>
      <c r="C897" s="2">
        <v>16.372061131926099</v>
      </c>
      <c r="D897" s="2">
        <f t="shared" si="156"/>
        <v>38.409886611239791</v>
      </c>
      <c r="E897" s="2">
        <f t="shared" si="157"/>
        <v>11.697497899519297</v>
      </c>
      <c r="F897" s="2">
        <f t="shared" si="165"/>
        <v>0</v>
      </c>
      <c r="G897" s="2">
        <f t="shared" si="166"/>
        <v>0</v>
      </c>
      <c r="H897" s="2">
        <f>MIN(Inputs!$B$2, (Inputs!$B$14 - F897)/Inputs!$B$15)</f>
        <v>170</v>
      </c>
      <c r="I897" s="2">
        <f>MAX(MIN(Inputs!$B$2, F897*Inputs!$B$16, Inputs!$B$14*Inputs!$B$4 - G897), 0)</f>
        <v>0</v>
      </c>
      <c r="J897" s="2">
        <f>MAX(MIN(Inputs!$B$2, F897*Inputs!$B$16, (Inputs!$B$14-F897)/Inputs!$B$15)*Inputs!$B$9, 0)</f>
        <v>0</v>
      </c>
      <c r="K897" s="2">
        <f>MAX(E897*Inputs!$B$5 - B897 - Inputs!$B$8, 0) * H897</f>
        <v>0</v>
      </c>
      <c r="L897" s="2">
        <f>IF(B897 &gt;= D897*Inputs!$B$10, MAX(B897 - E897/Inputs!$B$5 - Inputs!$B$8, 0) * I897, 0)</f>
        <v>0</v>
      </c>
      <c r="M897" s="2">
        <f t="shared" si="158"/>
        <v>0</v>
      </c>
      <c r="N897" s="3" t="str">
        <f t="shared" si="159"/>
        <v>Idle</v>
      </c>
      <c r="O897" s="3" t="str">
        <f t="shared" si="167"/>
        <v>Idle</v>
      </c>
      <c r="P897" s="2">
        <f t="shared" si="160"/>
        <v>0</v>
      </c>
      <c r="Q897" s="2">
        <f t="shared" si="161"/>
        <v>0</v>
      </c>
      <c r="R897" s="2">
        <f t="shared" si="162"/>
        <v>0</v>
      </c>
      <c r="S897" s="2">
        <f t="shared" si="163"/>
        <v>0</v>
      </c>
      <c r="T897" s="2">
        <f t="shared" si="164"/>
        <v>0</v>
      </c>
      <c r="U897" s="2">
        <f>IF(O897="Reg", R897 * Inputs!$B$7, 0)</f>
        <v>0</v>
      </c>
      <c r="V897" s="2">
        <f>MAX(F897 + P897*Inputs!$B$15 - (Q897/Inputs!$B$16) - U897, 0)</f>
        <v>0</v>
      </c>
    </row>
    <row r="898" spans="1:22" x14ac:dyDescent="0.3">
      <c r="A898" s="1">
        <v>46060.333333333343</v>
      </c>
      <c r="B898" s="2">
        <v>0</v>
      </c>
      <c r="C898" s="2">
        <v>9.6693237141844453</v>
      </c>
      <c r="D898" s="2">
        <f t="shared" ref="D898:D961" si="168">AVERAGEIFS(B:B, A:A, "&gt;="&amp;INT(A898), A:A, "&lt;"&amp;INT(A898)+1)</f>
        <v>38.409886611239791</v>
      </c>
      <c r="E898" s="2">
        <f t="shared" ref="E898:E961" si="169">AVERAGE(B898:B903)</f>
        <v>16.86644443192365</v>
      </c>
      <c r="F898" s="2">
        <f t="shared" si="165"/>
        <v>0</v>
      </c>
      <c r="G898" s="2">
        <f t="shared" si="166"/>
        <v>0</v>
      </c>
      <c r="H898" s="2">
        <f>MIN(Inputs!$B$2, (Inputs!$B$14 - F898)/Inputs!$B$15)</f>
        <v>170</v>
      </c>
      <c r="I898" s="2">
        <f>MAX(MIN(Inputs!$B$2, F898*Inputs!$B$16, Inputs!$B$14*Inputs!$B$4 - G898), 0)</f>
        <v>0</v>
      </c>
      <c r="J898" s="2">
        <f>MAX(MIN(Inputs!$B$2, F898*Inputs!$B$16, (Inputs!$B$14-F898)/Inputs!$B$15)*Inputs!$B$9, 0)</f>
        <v>0</v>
      </c>
      <c r="K898" s="2">
        <f>MAX(E898*Inputs!$B$5 - B898 - Inputs!$B$8, 0) * H898</f>
        <v>0</v>
      </c>
      <c r="L898" s="2">
        <f>IF(B898 &gt;= D898*Inputs!$B$10, MAX(B898 - E898/Inputs!$B$5 - Inputs!$B$8, 0) * I898, 0)</f>
        <v>0</v>
      </c>
      <c r="M898" s="2">
        <f t="shared" ref="M898:M961" si="170">C898 * J898</f>
        <v>0</v>
      </c>
      <c r="N898" s="3" t="str">
        <f t="shared" ref="N898:N961" si="171">IF(MAX(K898, L898, M898)&lt;=0, "Idle", IF(AND(M898&gt;=K898, M898&gt;=L898), "Reg", IF(L898&gt;=K898, "Discharge", "Charge")))</f>
        <v>Idle</v>
      </c>
      <c r="O898" s="3" t="str">
        <f t="shared" si="167"/>
        <v>Idle</v>
      </c>
      <c r="P898" s="2">
        <f t="shared" ref="P898:P961" si="172">IF(O898="Charge", H898, 0)</f>
        <v>0</v>
      </c>
      <c r="Q898" s="2">
        <f t="shared" ref="Q898:Q961" si="173">IF(O898="Discharge", I898, 0)</f>
        <v>0</v>
      </c>
      <c r="R898" s="2">
        <f t="shared" ref="R898:R961" si="174">IF(O898="Reg", J898, 0)</f>
        <v>0</v>
      </c>
      <c r="S898" s="2">
        <f t="shared" ref="S898:S961" si="175">(Q898 - P898) * B898</f>
        <v>0</v>
      </c>
      <c r="T898" s="2">
        <f t="shared" ref="T898:T961" si="176">R898 * C898</f>
        <v>0</v>
      </c>
      <c r="U898" s="2">
        <f>IF(O898="Reg", R898 * Inputs!$B$7, 0)</f>
        <v>0</v>
      </c>
      <c r="V898" s="2">
        <f>MAX(F898 + P898*Inputs!$B$15 - (Q898/Inputs!$B$16) - U898, 0)</f>
        <v>0</v>
      </c>
    </row>
    <row r="899" spans="1:22" x14ac:dyDescent="0.3">
      <c r="A899" s="1">
        <v>46060.375</v>
      </c>
      <c r="B899" s="2">
        <v>0</v>
      </c>
      <c r="C899" s="2">
        <v>8.6156370833708458</v>
      </c>
      <c r="D899" s="2">
        <f t="shared" si="168"/>
        <v>38.409886611239791</v>
      </c>
      <c r="E899" s="2">
        <f t="shared" si="169"/>
        <v>25.941583991474193</v>
      </c>
      <c r="F899" s="2">
        <f t="shared" ref="F899:F962" si="177">V898</f>
        <v>0</v>
      </c>
      <c r="G899" s="2">
        <f t="shared" ref="G899:G962" si="178">IF(INT(A899)=INT(A898), G898 + Q898, 0)</f>
        <v>0</v>
      </c>
      <c r="H899" s="2">
        <f>MIN(Inputs!$B$2, (Inputs!$B$14 - F899)/Inputs!$B$15)</f>
        <v>170</v>
      </c>
      <c r="I899" s="2">
        <f>MAX(MIN(Inputs!$B$2, F899*Inputs!$B$16, Inputs!$B$14*Inputs!$B$4 - G899), 0)</f>
        <v>0</v>
      </c>
      <c r="J899" s="2">
        <f>MAX(MIN(Inputs!$B$2, F899*Inputs!$B$16, (Inputs!$B$14-F899)/Inputs!$B$15)*Inputs!$B$9, 0)</f>
        <v>0</v>
      </c>
      <c r="K899" s="2">
        <f>MAX(E899*Inputs!$B$5 - B899 - Inputs!$B$8, 0) * H899</f>
        <v>480.86096512453929</v>
      </c>
      <c r="L899" s="2">
        <f>IF(B899 &gt;= D899*Inputs!$B$10, MAX(B899 - E899/Inputs!$B$5 - Inputs!$B$8, 0) * I899, 0)</f>
        <v>0</v>
      </c>
      <c r="M899" s="2">
        <f t="shared" si="170"/>
        <v>0</v>
      </c>
      <c r="N899" s="3" t="str">
        <f t="shared" si="171"/>
        <v>Charge</v>
      </c>
      <c r="O899" s="3" t="str">
        <f t="shared" si="167"/>
        <v>Charge</v>
      </c>
      <c r="P899" s="2">
        <f t="shared" si="172"/>
        <v>170</v>
      </c>
      <c r="Q899" s="2">
        <f t="shared" si="173"/>
        <v>0</v>
      </c>
      <c r="R899" s="2">
        <f t="shared" si="174"/>
        <v>0</v>
      </c>
      <c r="S899" s="2">
        <f t="shared" si="175"/>
        <v>0</v>
      </c>
      <c r="T899" s="2">
        <f t="shared" si="176"/>
        <v>0</v>
      </c>
      <c r="U899" s="2">
        <f>IF(O899="Reg", R899 * Inputs!$B$7, 0)</f>
        <v>0</v>
      </c>
      <c r="V899" s="2">
        <f>MAX(F899 + P899*Inputs!$B$15 - (Q899/Inputs!$B$16) - U899, 0)</f>
        <v>170</v>
      </c>
    </row>
    <row r="900" spans="1:22" x14ac:dyDescent="0.3">
      <c r="A900" s="1">
        <v>46060.416666666657</v>
      </c>
      <c r="B900" s="2">
        <v>16.344806883739079</v>
      </c>
      <c r="C900" s="2">
        <v>16.75728334594821</v>
      </c>
      <c r="D900" s="2">
        <f t="shared" si="168"/>
        <v>38.409886611239791</v>
      </c>
      <c r="E900" s="2">
        <f t="shared" si="169"/>
        <v>35.280704681775603</v>
      </c>
      <c r="F900" s="2">
        <f t="shared" si="177"/>
        <v>170</v>
      </c>
      <c r="G900" s="2">
        <f t="shared" si="178"/>
        <v>0</v>
      </c>
      <c r="H900" s="2">
        <f>MIN(Inputs!$B$2, (Inputs!$B$14 - F900)/Inputs!$B$15)</f>
        <v>170</v>
      </c>
      <c r="I900" s="2">
        <f>MAX(MIN(Inputs!$B$2, F900*Inputs!$B$16, Inputs!$B$14*Inputs!$B$4 - G900), 0)</f>
        <v>170</v>
      </c>
      <c r="J900" s="2">
        <f>MAX(MIN(Inputs!$B$2, F900*Inputs!$B$16, (Inputs!$B$14-F900)/Inputs!$B$15)*Inputs!$B$9, 0)</f>
        <v>136</v>
      </c>
      <c r="K900" s="2">
        <f>MAX(E900*Inputs!$B$5 - B900 - Inputs!$B$8, 0) * H900</f>
        <v>0</v>
      </c>
      <c r="L900" s="2">
        <f>IF(B900 &gt;= D900*Inputs!$B$10, MAX(B900 - E900/Inputs!$B$5 - Inputs!$B$8, 0) * I900, 0)</f>
        <v>0</v>
      </c>
      <c r="M900" s="2">
        <f t="shared" si="170"/>
        <v>2278.9905350489566</v>
      </c>
      <c r="N900" s="3" t="str">
        <f t="shared" si="171"/>
        <v>Reg</v>
      </c>
      <c r="O900" s="3" t="str">
        <f t="shared" ref="O900:O963" si="179">IF(O899&lt;&gt;O898, O899, N900)</f>
        <v>Charge</v>
      </c>
      <c r="P900" s="2">
        <f t="shared" si="172"/>
        <v>170</v>
      </c>
      <c r="Q900" s="2">
        <f t="shared" si="173"/>
        <v>0</v>
      </c>
      <c r="R900" s="2">
        <f t="shared" si="174"/>
        <v>0</v>
      </c>
      <c r="S900" s="2">
        <f t="shared" si="175"/>
        <v>-2778.6171702356432</v>
      </c>
      <c r="T900" s="2">
        <f t="shared" si="176"/>
        <v>0</v>
      </c>
      <c r="U900" s="2">
        <f>IF(O900="Reg", R900 * Inputs!$B$7, 0)</f>
        <v>0</v>
      </c>
      <c r="V900" s="2">
        <f>MAX(F900 + P900*Inputs!$B$15 - (Q900/Inputs!$B$16) - U900, 0)</f>
        <v>340</v>
      </c>
    </row>
    <row r="901" spans="1:22" x14ac:dyDescent="0.3">
      <c r="A901" s="1">
        <v>46060.458333333343</v>
      </c>
      <c r="B901" s="2">
        <v>22.134992081443539</v>
      </c>
      <c r="C901" s="2">
        <v>6.917251183742775</v>
      </c>
      <c r="D901" s="2">
        <f t="shared" si="168"/>
        <v>38.409886611239791</v>
      </c>
      <c r="E901" s="2">
        <f t="shared" si="169"/>
        <v>44.000846589945702</v>
      </c>
      <c r="F901" s="2">
        <f t="shared" si="177"/>
        <v>340</v>
      </c>
      <c r="G901" s="2">
        <f t="shared" si="178"/>
        <v>0</v>
      </c>
      <c r="H901" s="2">
        <f>MIN(Inputs!$B$2, (Inputs!$B$14 - F901)/Inputs!$B$15)</f>
        <v>0</v>
      </c>
      <c r="I901" s="2">
        <f>MAX(MIN(Inputs!$B$2, F901*Inputs!$B$16, Inputs!$B$14*Inputs!$B$4 - G901), 0)</f>
        <v>170</v>
      </c>
      <c r="J901" s="2">
        <f>MAX(MIN(Inputs!$B$2, F901*Inputs!$B$16, (Inputs!$B$14-F901)/Inputs!$B$15)*Inputs!$B$9, 0)</f>
        <v>0</v>
      </c>
      <c r="K901" s="2">
        <f>MAX(E901*Inputs!$B$5 - B901 - Inputs!$B$8, 0) * H901</f>
        <v>0</v>
      </c>
      <c r="L901" s="2">
        <f>IF(B901 &gt;= D901*Inputs!$B$10, MAX(B901 - E901/Inputs!$B$5 - Inputs!$B$8, 0) * I901, 0)</f>
        <v>0</v>
      </c>
      <c r="M901" s="2">
        <f t="shared" si="170"/>
        <v>0</v>
      </c>
      <c r="N901" s="3" t="str">
        <f t="shared" si="171"/>
        <v>Idle</v>
      </c>
      <c r="O901" s="3" t="str">
        <f t="shared" si="179"/>
        <v>Idle</v>
      </c>
      <c r="P901" s="2">
        <f t="shared" si="172"/>
        <v>0</v>
      </c>
      <c r="Q901" s="2">
        <f t="shared" si="173"/>
        <v>0</v>
      </c>
      <c r="R901" s="2">
        <f t="shared" si="174"/>
        <v>0</v>
      </c>
      <c r="S901" s="2">
        <f t="shared" si="175"/>
        <v>0</v>
      </c>
      <c r="T901" s="2">
        <f t="shared" si="176"/>
        <v>0</v>
      </c>
      <c r="U901" s="2">
        <f>IF(O901="Reg", R901 * Inputs!$B$7, 0)</f>
        <v>0</v>
      </c>
      <c r="V901" s="2">
        <f>MAX(F901 + P901*Inputs!$B$15 - (Q901/Inputs!$B$16) - U901, 0)</f>
        <v>340</v>
      </c>
    </row>
    <row r="902" spans="1:22" x14ac:dyDescent="0.3">
      <c r="A902" s="1">
        <v>46060.5</v>
      </c>
      <c r="B902" s="2">
        <v>31.204204610513909</v>
      </c>
      <c r="C902" s="2">
        <v>8.8769061028640674</v>
      </c>
      <c r="D902" s="2">
        <f t="shared" si="168"/>
        <v>38.409886611239791</v>
      </c>
      <c r="E902" s="2">
        <f t="shared" si="169"/>
        <v>50.934379579141421</v>
      </c>
      <c r="F902" s="2">
        <f t="shared" si="177"/>
        <v>340</v>
      </c>
      <c r="G902" s="2">
        <f t="shared" si="178"/>
        <v>0</v>
      </c>
      <c r="H902" s="2">
        <f>MIN(Inputs!$B$2, (Inputs!$B$14 - F902)/Inputs!$B$15)</f>
        <v>0</v>
      </c>
      <c r="I902" s="2">
        <f>MAX(MIN(Inputs!$B$2, F902*Inputs!$B$16, Inputs!$B$14*Inputs!$B$4 - G902), 0)</f>
        <v>170</v>
      </c>
      <c r="J902" s="2">
        <f>MAX(MIN(Inputs!$B$2, F902*Inputs!$B$16, (Inputs!$B$14-F902)/Inputs!$B$15)*Inputs!$B$9, 0)</f>
        <v>0</v>
      </c>
      <c r="K902" s="2">
        <f>MAX(E902*Inputs!$B$5 - B902 - Inputs!$B$8, 0) * H902</f>
        <v>0</v>
      </c>
      <c r="L902" s="2">
        <f>IF(B902 &gt;= D902*Inputs!$B$10, MAX(B902 - E902/Inputs!$B$5 - Inputs!$B$8, 0) * I902, 0)</f>
        <v>0</v>
      </c>
      <c r="M902" s="2">
        <f t="shared" si="170"/>
        <v>0</v>
      </c>
      <c r="N902" s="3" t="str">
        <f t="shared" si="171"/>
        <v>Idle</v>
      </c>
      <c r="O902" s="3" t="str">
        <f t="shared" si="179"/>
        <v>Idle</v>
      </c>
      <c r="P902" s="2">
        <f t="shared" si="172"/>
        <v>0</v>
      </c>
      <c r="Q902" s="2">
        <f t="shared" si="173"/>
        <v>0</v>
      </c>
      <c r="R902" s="2">
        <f t="shared" si="174"/>
        <v>0</v>
      </c>
      <c r="S902" s="2">
        <f t="shared" si="175"/>
        <v>0</v>
      </c>
      <c r="T902" s="2">
        <f t="shared" si="176"/>
        <v>0</v>
      </c>
      <c r="U902" s="2">
        <f>IF(O902="Reg", R902 * Inputs!$B$7, 0)</f>
        <v>0</v>
      </c>
      <c r="V902" s="2">
        <f>MAX(F902 + P902*Inputs!$B$15 - (Q902/Inputs!$B$16) - U902, 0)</f>
        <v>340</v>
      </c>
    </row>
    <row r="903" spans="1:22" x14ac:dyDescent="0.3">
      <c r="A903" s="1">
        <v>46060.541666666657</v>
      </c>
      <c r="B903" s="2">
        <v>31.514663015845372</v>
      </c>
      <c r="C903" s="2">
        <v>5.7156525056944112</v>
      </c>
      <c r="D903" s="2">
        <f t="shared" si="168"/>
        <v>38.409886611239791</v>
      </c>
      <c r="E903" s="2">
        <f t="shared" si="169"/>
        <v>58.229481808905433</v>
      </c>
      <c r="F903" s="2">
        <f t="shared" si="177"/>
        <v>340</v>
      </c>
      <c r="G903" s="2">
        <f t="shared" si="178"/>
        <v>0</v>
      </c>
      <c r="H903" s="2">
        <f>MIN(Inputs!$B$2, (Inputs!$B$14 - F903)/Inputs!$B$15)</f>
        <v>0</v>
      </c>
      <c r="I903" s="2">
        <f>MAX(MIN(Inputs!$B$2, F903*Inputs!$B$16, Inputs!$B$14*Inputs!$B$4 - G903), 0)</f>
        <v>170</v>
      </c>
      <c r="J903" s="2">
        <f>MAX(MIN(Inputs!$B$2, F903*Inputs!$B$16, (Inputs!$B$14-F903)/Inputs!$B$15)*Inputs!$B$9, 0)</f>
        <v>0</v>
      </c>
      <c r="K903" s="2">
        <f>MAX(E903*Inputs!$B$5 - B903 - Inputs!$B$8, 0) * H903</f>
        <v>0</v>
      </c>
      <c r="L903" s="2">
        <f>IF(B903 &gt;= D903*Inputs!$B$10, MAX(B903 - E903/Inputs!$B$5 - Inputs!$B$8, 0) * I903, 0)</f>
        <v>0</v>
      </c>
      <c r="M903" s="2">
        <f t="shared" si="170"/>
        <v>0</v>
      </c>
      <c r="N903" s="3" t="str">
        <f t="shared" si="171"/>
        <v>Idle</v>
      </c>
      <c r="O903" s="3" t="str">
        <f t="shared" si="179"/>
        <v>Idle</v>
      </c>
      <c r="P903" s="2">
        <f t="shared" si="172"/>
        <v>0</v>
      </c>
      <c r="Q903" s="2">
        <f t="shared" si="173"/>
        <v>0</v>
      </c>
      <c r="R903" s="2">
        <f t="shared" si="174"/>
        <v>0</v>
      </c>
      <c r="S903" s="2">
        <f t="shared" si="175"/>
        <v>0</v>
      </c>
      <c r="T903" s="2">
        <f t="shared" si="176"/>
        <v>0</v>
      </c>
      <c r="U903" s="2">
        <f>IF(O903="Reg", R903 * Inputs!$B$7, 0)</f>
        <v>0</v>
      </c>
      <c r="V903" s="2">
        <f>MAX(F903 + P903*Inputs!$B$15 - (Q903/Inputs!$B$16) - U903, 0)</f>
        <v>340</v>
      </c>
    </row>
    <row r="904" spans="1:22" x14ac:dyDescent="0.3">
      <c r="A904" s="1">
        <v>46060.583333333343</v>
      </c>
      <c r="B904" s="2">
        <v>54.450837357303278</v>
      </c>
      <c r="C904" s="2">
        <v>13.556782881749511</v>
      </c>
      <c r="D904" s="2">
        <f t="shared" si="168"/>
        <v>38.409886611239791</v>
      </c>
      <c r="E904" s="2">
        <f t="shared" si="169"/>
        <v>92.303966351969436</v>
      </c>
      <c r="F904" s="2">
        <f t="shared" si="177"/>
        <v>340</v>
      </c>
      <c r="G904" s="2">
        <f t="shared" si="178"/>
        <v>0</v>
      </c>
      <c r="H904" s="2">
        <f>MIN(Inputs!$B$2, (Inputs!$B$14 - F904)/Inputs!$B$15)</f>
        <v>0</v>
      </c>
      <c r="I904" s="2">
        <f>MAX(MIN(Inputs!$B$2, F904*Inputs!$B$16, Inputs!$B$14*Inputs!$B$4 - G904), 0)</f>
        <v>170</v>
      </c>
      <c r="J904" s="2">
        <f>MAX(MIN(Inputs!$B$2, F904*Inputs!$B$16, (Inputs!$B$14-F904)/Inputs!$B$15)*Inputs!$B$9, 0)</f>
        <v>0</v>
      </c>
      <c r="K904" s="2">
        <f>MAX(E904*Inputs!$B$5 - B904 - Inputs!$B$8, 0) * H904</f>
        <v>0</v>
      </c>
      <c r="L904" s="2">
        <f>IF(B904 &gt;= D904*Inputs!$B$10, MAX(B904 - E904/Inputs!$B$5 - Inputs!$B$8, 0) * I904, 0)</f>
        <v>0</v>
      </c>
      <c r="M904" s="2">
        <f t="shared" si="170"/>
        <v>0</v>
      </c>
      <c r="N904" s="3" t="str">
        <f t="shared" si="171"/>
        <v>Idle</v>
      </c>
      <c r="O904" s="3" t="str">
        <f t="shared" si="179"/>
        <v>Idle</v>
      </c>
      <c r="P904" s="2">
        <f t="shared" si="172"/>
        <v>0</v>
      </c>
      <c r="Q904" s="2">
        <f t="shared" si="173"/>
        <v>0</v>
      </c>
      <c r="R904" s="2">
        <f t="shared" si="174"/>
        <v>0</v>
      </c>
      <c r="S904" s="2">
        <f t="shared" si="175"/>
        <v>0</v>
      </c>
      <c r="T904" s="2">
        <f t="shared" si="176"/>
        <v>0</v>
      </c>
      <c r="U904" s="2">
        <f>IF(O904="Reg", R904 * Inputs!$B$7, 0)</f>
        <v>0</v>
      </c>
      <c r="V904" s="2">
        <f>MAX(F904 + P904*Inputs!$B$15 - (Q904/Inputs!$B$16) - U904, 0)</f>
        <v>340</v>
      </c>
    </row>
    <row r="905" spans="1:22" x14ac:dyDescent="0.3">
      <c r="A905" s="1">
        <v>46060.625</v>
      </c>
      <c r="B905" s="2">
        <v>56.034724141808447</v>
      </c>
      <c r="C905" s="2">
        <v>48.478914377383518</v>
      </c>
      <c r="D905" s="2">
        <f t="shared" si="168"/>
        <v>38.409886611239791</v>
      </c>
      <c r="E905" s="2">
        <f t="shared" si="169"/>
        <v>94.430686114621167</v>
      </c>
      <c r="F905" s="2">
        <f t="shared" si="177"/>
        <v>340</v>
      </c>
      <c r="G905" s="2">
        <f t="shared" si="178"/>
        <v>0</v>
      </c>
      <c r="H905" s="2">
        <f>MIN(Inputs!$B$2, (Inputs!$B$14 - F905)/Inputs!$B$15)</f>
        <v>0</v>
      </c>
      <c r="I905" s="2">
        <f>MAX(MIN(Inputs!$B$2, F905*Inputs!$B$16, Inputs!$B$14*Inputs!$B$4 - G905), 0)</f>
        <v>170</v>
      </c>
      <c r="J905" s="2">
        <f>MAX(MIN(Inputs!$B$2, F905*Inputs!$B$16, (Inputs!$B$14-F905)/Inputs!$B$15)*Inputs!$B$9, 0)</f>
        <v>0</v>
      </c>
      <c r="K905" s="2">
        <f>MAX(E905*Inputs!$B$5 - B905 - Inputs!$B$8, 0) * H905</f>
        <v>0</v>
      </c>
      <c r="L905" s="2">
        <f>IF(B905 &gt;= D905*Inputs!$B$10, MAX(B905 - E905/Inputs!$B$5 - Inputs!$B$8, 0) * I905, 0)</f>
        <v>0</v>
      </c>
      <c r="M905" s="2">
        <f t="shared" si="170"/>
        <v>0</v>
      </c>
      <c r="N905" s="3" t="str">
        <f t="shared" si="171"/>
        <v>Idle</v>
      </c>
      <c r="O905" s="3" t="str">
        <f t="shared" si="179"/>
        <v>Idle</v>
      </c>
      <c r="P905" s="2">
        <f t="shared" si="172"/>
        <v>0</v>
      </c>
      <c r="Q905" s="2">
        <f t="shared" si="173"/>
        <v>0</v>
      </c>
      <c r="R905" s="2">
        <f t="shared" si="174"/>
        <v>0</v>
      </c>
      <c r="S905" s="2">
        <f t="shared" si="175"/>
        <v>0</v>
      </c>
      <c r="T905" s="2">
        <f t="shared" si="176"/>
        <v>0</v>
      </c>
      <c r="U905" s="2">
        <f>IF(O905="Reg", R905 * Inputs!$B$7, 0)</f>
        <v>0</v>
      </c>
      <c r="V905" s="2">
        <f>MAX(F905 + P905*Inputs!$B$15 - (Q905/Inputs!$B$16) - U905, 0)</f>
        <v>340</v>
      </c>
    </row>
    <row r="906" spans="1:22" x14ac:dyDescent="0.3">
      <c r="A906" s="1">
        <v>46060.666666666657</v>
      </c>
      <c r="B906" s="2">
        <v>68.665658332759691</v>
      </c>
      <c r="C906" s="2">
        <v>5.0033028424806316</v>
      </c>
      <c r="D906" s="2">
        <f t="shared" si="168"/>
        <v>38.409886611239791</v>
      </c>
      <c r="E906" s="2">
        <f t="shared" si="169"/>
        <v>92.599759356537433</v>
      </c>
      <c r="F906" s="2">
        <f t="shared" si="177"/>
        <v>340</v>
      </c>
      <c r="G906" s="2">
        <f t="shared" si="178"/>
        <v>0</v>
      </c>
      <c r="H906" s="2">
        <f>MIN(Inputs!$B$2, (Inputs!$B$14 - F906)/Inputs!$B$15)</f>
        <v>0</v>
      </c>
      <c r="I906" s="2">
        <f>MAX(MIN(Inputs!$B$2, F906*Inputs!$B$16, Inputs!$B$14*Inputs!$B$4 - G906), 0)</f>
        <v>170</v>
      </c>
      <c r="J906" s="2">
        <f>MAX(MIN(Inputs!$B$2, F906*Inputs!$B$16, (Inputs!$B$14-F906)/Inputs!$B$15)*Inputs!$B$9, 0)</f>
        <v>0</v>
      </c>
      <c r="K906" s="2">
        <f>MAX(E906*Inputs!$B$5 - B906 - Inputs!$B$8, 0) * H906</f>
        <v>0</v>
      </c>
      <c r="L906" s="2">
        <f>IF(B906 &gt;= D906*Inputs!$B$10, MAX(B906 - E906/Inputs!$B$5 - Inputs!$B$8, 0) * I906, 0)</f>
        <v>0</v>
      </c>
      <c r="M906" s="2">
        <f t="shared" si="170"/>
        <v>0</v>
      </c>
      <c r="N906" s="3" t="str">
        <f t="shared" si="171"/>
        <v>Idle</v>
      </c>
      <c r="O906" s="3" t="str">
        <f t="shared" si="179"/>
        <v>Idle</v>
      </c>
      <c r="P906" s="2">
        <f t="shared" si="172"/>
        <v>0</v>
      </c>
      <c r="Q906" s="2">
        <f t="shared" si="173"/>
        <v>0</v>
      </c>
      <c r="R906" s="2">
        <f t="shared" si="174"/>
        <v>0</v>
      </c>
      <c r="S906" s="2">
        <f t="shared" si="175"/>
        <v>0</v>
      </c>
      <c r="T906" s="2">
        <f t="shared" si="176"/>
        <v>0</v>
      </c>
      <c r="U906" s="2">
        <f>IF(O906="Reg", R906 * Inputs!$B$7, 0)</f>
        <v>0</v>
      </c>
      <c r="V906" s="2">
        <f>MAX(F906 + P906*Inputs!$B$15 - (Q906/Inputs!$B$16) - U906, 0)</f>
        <v>340</v>
      </c>
    </row>
    <row r="907" spans="1:22" x14ac:dyDescent="0.3">
      <c r="A907" s="1">
        <v>46060.708333333343</v>
      </c>
      <c r="B907" s="2">
        <v>63.736190016617783</v>
      </c>
      <c r="C907" s="2">
        <v>5.4598110693249433</v>
      </c>
      <c r="D907" s="2">
        <f t="shared" si="168"/>
        <v>38.409886611239791</v>
      </c>
      <c r="E907" s="2">
        <f t="shared" si="169"/>
        <v>89.990985905742789</v>
      </c>
      <c r="F907" s="2">
        <f t="shared" si="177"/>
        <v>340</v>
      </c>
      <c r="G907" s="2">
        <f t="shared" si="178"/>
        <v>0</v>
      </c>
      <c r="H907" s="2">
        <f>MIN(Inputs!$B$2, (Inputs!$B$14 - F907)/Inputs!$B$15)</f>
        <v>0</v>
      </c>
      <c r="I907" s="2">
        <f>MAX(MIN(Inputs!$B$2, F907*Inputs!$B$16, Inputs!$B$14*Inputs!$B$4 - G907), 0)</f>
        <v>170</v>
      </c>
      <c r="J907" s="2">
        <f>MAX(MIN(Inputs!$B$2, F907*Inputs!$B$16, (Inputs!$B$14-F907)/Inputs!$B$15)*Inputs!$B$9, 0)</f>
        <v>0</v>
      </c>
      <c r="K907" s="2">
        <f>MAX(E907*Inputs!$B$5 - B907 - Inputs!$B$8, 0) * H907</f>
        <v>0</v>
      </c>
      <c r="L907" s="2">
        <f>IF(B907 &gt;= D907*Inputs!$B$10, MAX(B907 - E907/Inputs!$B$5 - Inputs!$B$8, 0) * I907, 0)</f>
        <v>0</v>
      </c>
      <c r="M907" s="2">
        <f t="shared" si="170"/>
        <v>0</v>
      </c>
      <c r="N907" s="3" t="str">
        <f t="shared" si="171"/>
        <v>Idle</v>
      </c>
      <c r="O907" s="3" t="str">
        <f t="shared" si="179"/>
        <v>Idle</v>
      </c>
      <c r="P907" s="2">
        <f t="shared" si="172"/>
        <v>0</v>
      </c>
      <c r="Q907" s="2">
        <f t="shared" si="173"/>
        <v>0</v>
      </c>
      <c r="R907" s="2">
        <f t="shared" si="174"/>
        <v>0</v>
      </c>
      <c r="S907" s="2">
        <f t="shared" si="175"/>
        <v>0</v>
      </c>
      <c r="T907" s="2">
        <f t="shared" si="176"/>
        <v>0</v>
      </c>
      <c r="U907" s="2">
        <f>IF(O907="Reg", R907 * Inputs!$B$7, 0)</f>
        <v>0</v>
      </c>
      <c r="V907" s="2">
        <f>MAX(F907 + P907*Inputs!$B$15 - (Q907/Inputs!$B$16) - U907, 0)</f>
        <v>340</v>
      </c>
    </row>
    <row r="908" spans="1:22" x14ac:dyDescent="0.3">
      <c r="A908" s="1">
        <v>46060.75</v>
      </c>
      <c r="B908" s="2">
        <v>74.974817989098014</v>
      </c>
      <c r="C908" s="2">
        <v>5.2597696604277404</v>
      </c>
      <c r="D908" s="2">
        <f t="shared" si="168"/>
        <v>38.409886611239791</v>
      </c>
      <c r="E908" s="2">
        <f t="shared" si="169"/>
        <v>85.057020721658304</v>
      </c>
      <c r="F908" s="2">
        <f t="shared" si="177"/>
        <v>340</v>
      </c>
      <c r="G908" s="2">
        <f t="shared" si="178"/>
        <v>0</v>
      </c>
      <c r="H908" s="2">
        <f>MIN(Inputs!$B$2, (Inputs!$B$14 - F908)/Inputs!$B$15)</f>
        <v>0</v>
      </c>
      <c r="I908" s="2">
        <f>MAX(MIN(Inputs!$B$2, F908*Inputs!$B$16, Inputs!$B$14*Inputs!$B$4 - G908), 0)</f>
        <v>170</v>
      </c>
      <c r="J908" s="2">
        <f>MAX(MIN(Inputs!$B$2, F908*Inputs!$B$16, (Inputs!$B$14-F908)/Inputs!$B$15)*Inputs!$B$9, 0)</f>
        <v>0</v>
      </c>
      <c r="K908" s="2">
        <f>MAX(E908*Inputs!$B$5 - B908 - Inputs!$B$8, 0) * H908</f>
        <v>0</v>
      </c>
      <c r="L908" s="2">
        <f>IF(B908 &gt;= D908*Inputs!$B$10, MAX(B908 - E908/Inputs!$B$5 - Inputs!$B$8, 0) * I908, 0)</f>
        <v>0</v>
      </c>
      <c r="M908" s="2">
        <f t="shared" si="170"/>
        <v>0</v>
      </c>
      <c r="N908" s="3" t="str">
        <f t="shared" si="171"/>
        <v>Idle</v>
      </c>
      <c r="O908" s="3" t="str">
        <f t="shared" si="179"/>
        <v>Idle</v>
      </c>
      <c r="P908" s="2">
        <f t="shared" si="172"/>
        <v>0</v>
      </c>
      <c r="Q908" s="2">
        <f t="shared" si="173"/>
        <v>0</v>
      </c>
      <c r="R908" s="2">
        <f t="shared" si="174"/>
        <v>0</v>
      </c>
      <c r="S908" s="2">
        <f t="shared" si="175"/>
        <v>0</v>
      </c>
      <c r="T908" s="2">
        <f t="shared" si="176"/>
        <v>0</v>
      </c>
      <c r="U908" s="2">
        <f>IF(O908="Reg", R908 * Inputs!$B$7, 0)</f>
        <v>0</v>
      </c>
      <c r="V908" s="2">
        <f>MAX(F908 + P908*Inputs!$B$15 - (Q908/Inputs!$B$16) - U908, 0)</f>
        <v>340</v>
      </c>
    </row>
    <row r="909" spans="1:22" x14ac:dyDescent="0.3">
      <c r="A909" s="1">
        <v>46060.791666666657</v>
      </c>
      <c r="B909" s="2">
        <v>235.96157027422939</v>
      </c>
      <c r="C909" s="2">
        <v>6.5793742919142586</v>
      </c>
      <c r="D909" s="2">
        <f t="shared" si="168"/>
        <v>38.409886611239791</v>
      </c>
      <c r="E909" s="2">
        <f t="shared" si="169"/>
        <v>77.501411177934543</v>
      </c>
      <c r="F909" s="2">
        <f t="shared" si="177"/>
        <v>340</v>
      </c>
      <c r="G909" s="2">
        <f t="shared" si="178"/>
        <v>0</v>
      </c>
      <c r="H909" s="2">
        <f>MIN(Inputs!$B$2, (Inputs!$B$14 - F909)/Inputs!$B$15)</f>
        <v>0</v>
      </c>
      <c r="I909" s="2">
        <f>MAX(MIN(Inputs!$B$2, F909*Inputs!$B$16, Inputs!$B$14*Inputs!$B$4 - G909), 0)</f>
        <v>170</v>
      </c>
      <c r="J909" s="2">
        <f>MAX(MIN(Inputs!$B$2, F909*Inputs!$B$16, (Inputs!$B$14-F909)/Inputs!$B$15)*Inputs!$B$9, 0)</f>
        <v>0</v>
      </c>
      <c r="K909" s="2">
        <f>MAX(E909*Inputs!$B$5 - B909 - Inputs!$B$8, 0) * H909</f>
        <v>0</v>
      </c>
      <c r="L909" s="2">
        <f>IF(B909 &gt;= D909*Inputs!$B$10, MAX(B909 - E909/Inputs!$B$5 - Inputs!$B$8, 0) * I909, 0)</f>
        <v>21741.603423608914</v>
      </c>
      <c r="M909" s="2">
        <f t="shared" si="170"/>
        <v>0</v>
      </c>
      <c r="N909" s="3" t="str">
        <f t="shared" si="171"/>
        <v>Discharge</v>
      </c>
      <c r="O909" s="3" t="str">
        <f t="shared" si="179"/>
        <v>Discharge</v>
      </c>
      <c r="P909" s="2">
        <f t="shared" si="172"/>
        <v>0</v>
      </c>
      <c r="Q909" s="2">
        <f t="shared" si="173"/>
        <v>170</v>
      </c>
      <c r="R909" s="2">
        <f t="shared" si="174"/>
        <v>0</v>
      </c>
      <c r="S909" s="2">
        <f t="shared" si="175"/>
        <v>40113.466946618995</v>
      </c>
      <c r="T909" s="2">
        <f t="shared" si="176"/>
        <v>0</v>
      </c>
      <c r="U909" s="2">
        <f>IF(O909="Reg", R909 * Inputs!$B$7, 0)</f>
        <v>0</v>
      </c>
      <c r="V909" s="2">
        <f>MAX(F909 + P909*Inputs!$B$15 - (Q909/Inputs!$B$16) - U909, 0)</f>
        <v>170</v>
      </c>
    </row>
    <row r="910" spans="1:22" x14ac:dyDescent="0.3">
      <c r="A910" s="1">
        <v>46060.833333333343</v>
      </c>
      <c r="B910" s="2">
        <v>67.211155933213718</v>
      </c>
      <c r="C910" s="2">
        <v>20.448604260665441</v>
      </c>
      <c r="D910" s="2">
        <f t="shared" si="168"/>
        <v>38.409886611239791</v>
      </c>
      <c r="E910" s="2">
        <f t="shared" si="169"/>
        <v>41.691421601968727</v>
      </c>
      <c r="F910" s="2">
        <f t="shared" si="177"/>
        <v>170</v>
      </c>
      <c r="G910" s="2">
        <f t="shared" si="178"/>
        <v>170</v>
      </c>
      <c r="H910" s="2">
        <f>MIN(Inputs!$B$2, (Inputs!$B$14 - F910)/Inputs!$B$15)</f>
        <v>170</v>
      </c>
      <c r="I910" s="2">
        <f>MAX(MIN(Inputs!$B$2, F910*Inputs!$B$16, Inputs!$B$14*Inputs!$B$4 - G910), 0)</f>
        <v>170</v>
      </c>
      <c r="J910" s="2">
        <f>MAX(MIN(Inputs!$B$2, F910*Inputs!$B$16, (Inputs!$B$14-F910)/Inputs!$B$15)*Inputs!$B$9, 0)</f>
        <v>136</v>
      </c>
      <c r="K910" s="2">
        <f>MAX(E910*Inputs!$B$5 - B910 - Inputs!$B$8, 0) * H910</f>
        <v>0</v>
      </c>
      <c r="L910" s="2">
        <f>IF(B910 &gt;= D910*Inputs!$B$10, MAX(B910 - E910/Inputs!$B$5 - Inputs!$B$8, 0) * I910, 0)</f>
        <v>0</v>
      </c>
      <c r="M910" s="2">
        <f t="shared" si="170"/>
        <v>2781.0101794504999</v>
      </c>
      <c r="N910" s="3" t="str">
        <f t="shared" si="171"/>
        <v>Reg</v>
      </c>
      <c r="O910" s="3" t="str">
        <f t="shared" si="179"/>
        <v>Discharge</v>
      </c>
      <c r="P910" s="2">
        <f t="shared" si="172"/>
        <v>0</v>
      </c>
      <c r="Q910" s="2">
        <f t="shared" si="173"/>
        <v>170</v>
      </c>
      <c r="R910" s="2">
        <f t="shared" si="174"/>
        <v>0</v>
      </c>
      <c r="S910" s="2">
        <f t="shared" si="175"/>
        <v>11425.896508646332</v>
      </c>
      <c r="T910" s="2">
        <f t="shared" si="176"/>
        <v>0</v>
      </c>
      <c r="U910" s="2">
        <f>IF(O910="Reg", R910 * Inputs!$B$7, 0)</f>
        <v>0</v>
      </c>
      <c r="V910" s="2">
        <f>MAX(F910 + P910*Inputs!$B$15 - (Q910/Inputs!$B$16) - U910, 0)</f>
        <v>0</v>
      </c>
    </row>
    <row r="911" spans="1:22" x14ac:dyDescent="0.3">
      <c r="A911" s="1">
        <v>46060.875</v>
      </c>
      <c r="B911" s="2">
        <v>45.049163593305963</v>
      </c>
      <c r="C911" s="2">
        <v>2.9453157826833429</v>
      </c>
      <c r="D911" s="2">
        <f t="shared" si="168"/>
        <v>38.409886611239791</v>
      </c>
      <c r="E911" s="2">
        <f t="shared" si="169"/>
        <v>32.684284689918407</v>
      </c>
      <c r="F911" s="2">
        <f t="shared" si="177"/>
        <v>0</v>
      </c>
      <c r="G911" s="2">
        <f t="shared" si="178"/>
        <v>340</v>
      </c>
      <c r="H911" s="2">
        <f>MIN(Inputs!$B$2, (Inputs!$B$14 - F911)/Inputs!$B$15)</f>
        <v>170</v>
      </c>
      <c r="I911" s="2">
        <f>MAX(MIN(Inputs!$B$2, F911*Inputs!$B$16, Inputs!$B$14*Inputs!$B$4 - G911), 0)</f>
        <v>0</v>
      </c>
      <c r="J911" s="2">
        <f>MAX(MIN(Inputs!$B$2, F911*Inputs!$B$16, (Inputs!$B$14-F911)/Inputs!$B$15)*Inputs!$B$9, 0)</f>
        <v>0</v>
      </c>
      <c r="K911" s="2">
        <f>MAX(E911*Inputs!$B$5 - B911 - Inputs!$B$8, 0) * H911</f>
        <v>0</v>
      </c>
      <c r="L911" s="2">
        <f>IF(B911 &gt;= D911*Inputs!$B$10, MAX(B911 - E911/Inputs!$B$5 - Inputs!$B$8, 0) * I911, 0)</f>
        <v>0</v>
      </c>
      <c r="M911" s="2">
        <f t="shared" si="170"/>
        <v>0</v>
      </c>
      <c r="N911" s="3" t="str">
        <f t="shared" si="171"/>
        <v>Idle</v>
      </c>
      <c r="O911" s="3" t="str">
        <f t="shared" si="179"/>
        <v>Idle</v>
      </c>
      <c r="P911" s="2">
        <f t="shared" si="172"/>
        <v>0</v>
      </c>
      <c r="Q911" s="2">
        <f t="shared" si="173"/>
        <v>0</v>
      </c>
      <c r="R911" s="2">
        <f t="shared" si="174"/>
        <v>0</v>
      </c>
      <c r="S911" s="2">
        <f t="shared" si="175"/>
        <v>0</v>
      </c>
      <c r="T911" s="2">
        <f t="shared" si="176"/>
        <v>0</v>
      </c>
      <c r="U911" s="2">
        <f>IF(O911="Reg", R911 * Inputs!$B$7, 0)</f>
        <v>0</v>
      </c>
      <c r="V911" s="2">
        <f>MAX(F911 + P911*Inputs!$B$15 - (Q911/Inputs!$B$16) - U911, 0)</f>
        <v>0</v>
      </c>
    </row>
    <row r="912" spans="1:22" x14ac:dyDescent="0.3">
      <c r="A912" s="1">
        <v>46060.916666666657</v>
      </c>
      <c r="B912" s="2">
        <v>53.013017627991857</v>
      </c>
      <c r="C912" s="2">
        <v>2.4526955746576791</v>
      </c>
      <c r="D912" s="2">
        <f t="shared" si="168"/>
        <v>38.409886611239791</v>
      </c>
      <c r="E912" s="2">
        <f t="shared" si="169"/>
        <v>25.237037043274807</v>
      </c>
      <c r="F912" s="2">
        <f t="shared" si="177"/>
        <v>0</v>
      </c>
      <c r="G912" s="2">
        <f t="shared" si="178"/>
        <v>340</v>
      </c>
      <c r="H912" s="2">
        <f>MIN(Inputs!$B$2, (Inputs!$B$14 - F912)/Inputs!$B$15)</f>
        <v>170</v>
      </c>
      <c r="I912" s="2">
        <f>MAX(MIN(Inputs!$B$2, F912*Inputs!$B$16, Inputs!$B$14*Inputs!$B$4 - G912), 0)</f>
        <v>0</v>
      </c>
      <c r="J912" s="2">
        <f>MAX(MIN(Inputs!$B$2, F912*Inputs!$B$16, (Inputs!$B$14-F912)/Inputs!$B$15)*Inputs!$B$9, 0)</f>
        <v>0</v>
      </c>
      <c r="K912" s="2">
        <f>MAX(E912*Inputs!$B$5 - B912 - Inputs!$B$8, 0) * H912</f>
        <v>0</v>
      </c>
      <c r="L912" s="2">
        <f>IF(B912 &gt;= D912*Inputs!$B$10, MAX(B912 - E912/Inputs!$B$5 - Inputs!$B$8, 0) * I912, 0)</f>
        <v>0</v>
      </c>
      <c r="M912" s="2">
        <f t="shared" si="170"/>
        <v>0</v>
      </c>
      <c r="N912" s="3" t="str">
        <f t="shared" si="171"/>
        <v>Idle</v>
      </c>
      <c r="O912" s="3" t="str">
        <f t="shared" si="179"/>
        <v>Idle</v>
      </c>
      <c r="P912" s="2">
        <f t="shared" si="172"/>
        <v>0</v>
      </c>
      <c r="Q912" s="2">
        <f t="shared" si="173"/>
        <v>0</v>
      </c>
      <c r="R912" s="2">
        <f t="shared" si="174"/>
        <v>0</v>
      </c>
      <c r="S912" s="2">
        <f t="shared" si="175"/>
        <v>0</v>
      </c>
      <c r="T912" s="2">
        <f t="shared" si="176"/>
        <v>0</v>
      </c>
      <c r="U912" s="2">
        <f>IF(O912="Reg", R912 * Inputs!$B$7, 0)</f>
        <v>0</v>
      </c>
      <c r="V912" s="2">
        <f>MAX(F912 + P912*Inputs!$B$15 - (Q912/Inputs!$B$16) - U912, 0)</f>
        <v>0</v>
      </c>
    </row>
    <row r="913" spans="1:22" x14ac:dyDescent="0.3">
      <c r="A913" s="1">
        <v>46060.958333333343</v>
      </c>
      <c r="B913" s="2">
        <v>34.132398912110887</v>
      </c>
      <c r="C913" s="2">
        <v>21.305109098232329</v>
      </c>
      <c r="D913" s="2">
        <f t="shared" si="168"/>
        <v>38.409886611239791</v>
      </c>
      <c r="E913" s="2">
        <f t="shared" si="169"/>
        <v>16.698516674580357</v>
      </c>
      <c r="F913" s="2">
        <f t="shared" si="177"/>
        <v>0</v>
      </c>
      <c r="G913" s="2">
        <f t="shared" si="178"/>
        <v>340</v>
      </c>
      <c r="H913" s="2">
        <f>MIN(Inputs!$B$2, (Inputs!$B$14 - F913)/Inputs!$B$15)</f>
        <v>170</v>
      </c>
      <c r="I913" s="2">
        <f>MAX(MIN(Inputs!$B$2, F913*Inputs!$B$16, Inputs!$B$14*Inputs!$B$4 - G913), 0)</f>
        <v>0</v>
      </c>
      <c r="J913" s="2">
        <f>MAX(MIN(Inputs!$B$2, F913*Inputs!$B$16, (Inputs!$B$14-F913)/Inputs!$B$15)*Inputs!$B$9, 0)</f>
        <v>0</v>
      </c>
      <c r="K913" s="2">
        <f>MAX(E913*Inputs!$B$5 - B913 - Inputs!$B$8, 0) * H913</f>
        <v>0</v>
      </c>
      <c r="L913" s="2">
        <f>IF(B913 &gt;= D913*Inputs!$B$10, MAX(B913 - E913/Inputs!$B$5 - Inputs!$B$8, 0) * I913, 0)</f>
        <v>0</v>
      </c>
      <c r="M913" s="2">
        <f t="shared" si="170"/>
        <v>0</v>
      </c>
      <c r="N913" s="3" t="str">
        <f t="shared" si="171"/>
        <v>Idle</v>
      </c>
      <c r="O913" s="3" t="str">
        <f t="shared" si="179"/>
        <v>Idle</v>
      </c>
      <c r="P913" s="2">
        <f t="shared" si="172"/>
        <v>0</v>
      </c>
      <c r="Q913" s="2">
        <f t="shared" si="173"/>
        <v>0</v>
      </c>
      <c r="R913" s="2">
        <f t="shared" si="174"/>
        <v>0</v>
      </c>
      <c r="S913" s="2">
        <f t="shared" si="175"/>
        <v>0</v>
      </c>
      <c r="T913" s="2">
        <f t="shared" si="176"/>
        <v>0</v>
      </c>
      <c r="U913" s="2">
        <f>IF(O913="Reg", R913 * Inputs!$B$7, 0)</f>
        <v>0</v>
      </c>
      <c r="V913" s="2">
        <f>MAX(F913 + P913*Inputs!$B$15 - (Q913/Inputs!$B$16) - U913, 0)</f>
        <v>0</v>
      </c>
    </row>
    <row r="914" spans="1:22" x14ac:dyDescent="0.3">
      <c r="A914" s="1">
        <v>46061</v>
      </c>
      <c r="B914" s="2">
        <v>29.641160726755459</v>
      </c>
      <c r="C914" s="2">
        <v>5.4322524277496198</v>
      </c>
      <c r="D914" s="2">
        <f t="shared" si="168"/>
        <v>30.654959630043134</v>
      </c>
      <c r="E914" s="2">
        <f t="shared" si="169"/>
        <v>11.009783522561877</v>
      </c>
      <c r="F914" s="2">
        <f t="shared" si="177"/>
        <v>0</v>
      </c>
      <c r="G914" s="2">
        <f t="shared" si="178"/>
        <v>0</v>
      </c>
      <c r="H914" s="2">
        <f>MIN(Inputs!$B$2, (Inputs!$B$14 - F914)/Inputs!$B$15)</f>
        <v>170</v>
      </c>
      <c r="I914" s="2">
        <f>MAX(MIN(Inputs!$B$2, F914*Inputs!$B$16, Inputs!$B$14*Inputs!$B$4 - G914), 0)</f>
        <v>0</v>
      </c>
      <c r="J914" s="2">
        <f>MAX(MIN(Inputs!$B$2, F914*Inputs!$B$16, (Inputs!$B$14-F914)/Inputs!$B$15)*Inputs!$B$9, 0)</f>
        <v>0</v>
      </c>
      <c r="K914" s="2">
        <f>MAX(E914*Inputs!$B$5 - B914 - Inputs!$B$8, 0) * H914</f>
        <v>0</v>
      </c>
      <c r="L914" s="2">
        <f>IF(B914 &gt;= D914*Inputs!$B$10, MAX(B914 - E914/Inputs!$B$5 - Inputs!$B$8, 0) * I914, 0)</f>
        <v>0</v>
      </c>
      <c r="M914" s="2">
        <f t="shared" si="170"/>
        <v>0</v>
      </c>
      <c r="N914" s="3" t="str">
        <f t="shared" si="171"/>
        <v>Idle</v>
      </c>
      <c r="O914" s="3" t="str">
        <f t="shared" si="179"/>
        <v>Idle</v>
      </c>
      <c r="P914" s="2">
        <f t="shared" si="172"/>
        <v>0</v>
      </c>
      <c r="Q914" s="2">
        <f t="shared" si="173"/>
        <v>0</v>
      </c>
      <c r="R914" s="2">
        <f t="shared" si="174"/>
        <v>0</v>
      </c>
      <c r="S914" s="2">
        <f t="shared" si="175"/>
        <v>0</v>
      </c>
      <c r="T914" s="2">
        <f t="shared" si="176"/>
        <v>0</v>
      </c>
      <c r="U914" s="2">
        <f>IF(O914="Reg", R914 * Inputs!$B$7, 0)</f>
        <v>0</v>
      </c>
      <c r="V914" s="2">
        <f>MAX(F914 + P914*Inputs!$B$15 - (Q914/Inputs!$B$16) - U914, 0)</f>
        <v>0</v>
      </c>
    </row>
    <row r="915" spans="1:22" x14ac:dyDescent="0.3">
      <c r="A915" s="1">
        <v>46061.041666666657</v>
      </c>
      <c r="B915" s="2">
        <v>21.101632818434481</v>
      </c>
      <c r="C915" s="2">
        <v>4.3638719408675604</v>
      </c>
      <c r="D915" s="2">
        <f t="shared" si="168"/>
        <v>30.654959630043134</v>
      </c>
      <c r="E915" s="2">
        <f t="shared" si="169"/>
        <v>6.0695900681026336</v>
      </c>
      <c r="F915" s="2">
        <f t="shared" si="177"/>
        <v>0</v>
      </c>
      <c r="G915" s="2">
        <f t="shared" si="178"/>
        <v>0</v>
      </c>
      <c r="H915" s="2">
        <f>MIN(Inputs!$B$2, (Inputs!$B$14 - F915)/Inputs!$B$15)</f>
        <v>170</v>
      </c>
      <c r="I915" s="2">
        <f>MAX(MIN(Inputs!$B$2, F915*Inputs!$B$16, Inputs!$B$14*Inputs!$B$4 - G915), 0)</f>
        <v>0</v>
      </c>
      <c r="J915" s="2">
        <f>MAX(MIN(Inputs!$B$2, F915*Inputs!$B$16, (Inputs!$B$14-F915)/Inputs!$B$15)*Inputs!$B$9, 0)</f>
        <v>0</v>
      </c>
      <c r="K915" s="2">
        <f>MAX(E915*Inputs!$B$5 - B915 - Inputs!$B$8, 0) * H915</f>
        <v>0</v>
      </c>
      <c r="L915" s="2">
        <f>IF(B915 &gt;= D915*Inputs!$B$10, MAX(B915 - E915/Inputs!$B$5 - Inputs!$B$8, 0) * I915, 0)</f>
        <v>0</v>
      </c>
      <c r="M915" s="2">
        <f t="shared" si="170"/>
        <v>0</v>
      </c>
      <c r="N915" s="3" t="str">
        <f t="shared" si="171"/>
        <v>Idle</v>
      </c>
      <c r="O915" s="3" t="str">
        <f t="shared" si="179"/>
        <v>Idle</v>
      </c>
      <c r="P915" s="2">
        <f t="shared" si="172"/>
        <v>0</v>
      </c>
      <c r="Q915" s="2">
        <f t="shared" si="173"/>
        <v>0</v>
      </c>
      <c r="R915" s="2">
        <f t="shared" si="174"/>
        <v>0</v>
      </c>
      <c r="S915" s="2">
        <f t="shared" si="175"/>
        <v>0</v>
      </c>
      <c r="T915" s="2">
        <f t="shared" si="176"/>
        <v>0</v>
      </c>
      <c r="U915" s="2">
        <f>IF(O915="Reg", R915 * Inputs!$B$7, 0)</f>
        <v>0</v>
      </c>
      <c r="V915" s="2">
        <f>MAX(F915 + P915*Inputs!$B$15 - (Q915/Inputs!$B$16) - U915, 0)</f>
        <v>0</v>
      </c>
    </row>
    <row r="916" spans="1:22" x14ac:dyDescent="0.3">
      <c r="A916" s="1">
        <v>46061.083333333343</v>
      </c>
      <c r="B916" s="2">
        <v>13.16833446091178</v>
      </c>
      <c r="C916" s="2">
        <v>6.2796883873666181</v>
      </c>
      <c r="D916" s="2">
        <f t="shared" si="168"/>
        <v>30.654959630043134</v>
      </c>
      <c r="E916" s="2">
        <f t="shared" si="169"/>
        <v>2.55265126503022</v>
      </c>
      <c r="F916" s="2">
        <f t="shared" si="177"/>
        <v>0</v>
      </c>
      <c r="G916" s="2">
        <f t="shared" si="178"/>
        <v>0</v>
      </c>
      <c r="H916" s="2">
        <f>MIN(Inputs!$B$2, (Inputs!$B$14 - F916)/Inputs!$B$15)</f>
        <v>170</v>
      </c>
      <c r="I916" s="2">
        <f>MAX(MIN(Inputs!$B$2, F916*Inputs!$B$16, Inputs!$B$14*Inputs!$B$4 - G916), 0)</f>
        <v>0</v>
      </c>
      <c r="J916" s="2">
        <f>MAX(MIN(Inputs!$B$2, F916*Inputs!$B$16, (Inputs!$B$14-F916)/Inputs!$B$15)*Inputs!$B$9, 0)</f>
        <v>0</v>
      </c>
      <c r="K916" s="2">
        <f>MAX(E916*Inputs!$B$5 - B916 - Inputs!$B$8, 0) * H916</f>
        <v>0</v>
      </c>
      <c r="L916" s="2">
        <f>IF(B916 &gt;= D916*Inputs!$B$10, MAX(B916 - E916/Inputs!$B$5 - Inputs!$B$8, 0) * I916, 0)</f>
        <v>0</v>
      </c>
      <c r="M916" s="2">
        <f t="shared" si="170"/>
        <v>0</v>
      </c>
      <c r="N916" s="3" t="str">
        <f t="shared" si="171"/>
        <v>Idle</v>
      </c>
      <c r="O916" s="3" t="str">
        <f t="shared" si="179"/>
        <v>Idle</v>
      </c>
      <c r="P916" s="2">
        <f t="shared" si="172"/>
        <v>0</v>
      </c>
      <c r="Q916" s="2">
        <f t="shared" si="173"/>
        <v>0</v>
      </c>
      <c r="R916" s="2">
        <f t="shared" si="174"/>
        <v>0</v>
      </c>
      <c r="S916" s="2">
        <f t="shared" si="175"/>
        <v>0</v>
      </c>
      <c r="T916" s="2">
        <f t="shared" si="176"/>
        <v>0</v>
      </c>
      <c r="U916" s="2">
        <f>IF(O916="Reg", R916 * Inputs!$B$7, 0)</f>
        <v>0</v>
      </c>
      <c r="V916" s="2">
        <f>MAX(F916 + P916*Inputs!$B$15 - (Q916/Inputs!$B$16) - U916, 0)</f>
        <v>0</v>
      </c>
    </row>
    <row r="917" spans="1:22" x14ac:dyDescent="0.3">
      <c r="A917" s="1">
        <v>46061.125</v>
      </c>
      <c r="B917" s="2">
        <v>0.36567771344437872</v>
      </c>
      <c r="C917" s="2">
        <v>24.14103788180196</v>
      </c>
      <c r="D917" s="2">
        <f t="shared" si="168"/>
        <v>30.654959630043134</v>
      </c>
      <c r="E917" s="2">
        <f t="shared" si="169"/>
        <v>0.35792885487825682</v>
      </c>
      <c r="F917" s="2">
        <f t="shared" si="177"/>
        <v>0</v>
      </c>
      <c r="G917" s="2">
        <f t="shared" si="178"/>
        <v>0</v>
      </c>
      <c r="H917" s="2">
        <f>MIN(Inputs!$B$2, (Inputs!$B$14 - F917)/Inputs!$B$15)</f>
        <v>170</v>
      </c>
      <c r="I917" s="2">
        <f>MAX(MIN(Inputs!$B$2, F917*Inputs!$B$16, Inputs!$B$14*Inputs!$B$4 - G917), 0)</f>
        <v>0</v>
      </c>
      <c r="J917" s="2">
        <f>MAX(MIN(Inputs!$B$2, F917*Inputs!$B$16, (Inputs!$B$14-F917)/Inputs!$B$15)*Inputs!$B$9, 0)</f>
        <v>0</v>
      </c>
      <c r="K917" s="2">
        <f>MAX(E917*Inputs!$B$5 - B917 - Inputs!$B$8, 0) * H917</f>
        <v>0</v>
      </c>
      <c r="L917" s="2">
        <f>IF(B917 &gt;= D917*Inputs!$B$10, MAX(B917 - E917/Inputs!$B$5 - Inputs!$B$8, 0) * I917, 0)</f>
        <v>0</v>
      </c>
      <c r="M917" s="2">
        <f t="shared" si="170"/>
        <v>0</v>
      </c>
      <c r="N917" s="3" t="str">
        <f t="shared" si="171"/>
        <v>Idle</v>
      </c>
      <c r="O917" s="3" t="str">
        <f t="shared" si="179"/>
        <v>Idle</v>
      </c>
      <c r="P917" s="2">
        <f t="shared" si="172"/>
        <v>0</v>
      </c>
      <c r="Q917" s="2">
        <f t="shared" si="173"/>
        <v>0</v>
      </c>
      <c r="R917" s="2">
        <f t="shared" si="174"/>
        <v>0</v>
      </c>
      <c r="S917" s="2">
        <f t="shared" si="175"/>
        <v>0</v>
      </c>
      <c r="T917" s="2">
        <f t="shared" si="176"/>
        <v>0</v>
      </c>
      <c r="U917" s="2">
        <f>IF(O917="Reg", R917 * Inputs!$B$7, 0)</f>
        <v>0</v>
      </c>
      <c r="V917" s="2">
        <f>MAX(F917 + P917*Inputs!$B$15 - (Q917/Inputs!$B$16) - U917, 0)</f>
        <v>0</v>
      </c>
    </row>
    <row r="918" spans="1:22" x14ac:dyDescent="0.3">
      <c r="A918" s="1">
        <v>46061.166666666657</v>
      </c>
      <c r="B918" s="2">
        <v>1.7818954158251621</v>
      </c>
      <c r="C918" s="2">
        <v>7.5747303085623754</v>
      </c>
      <c r="D918" s="2">
        <f t="shared" si="168"/>
        <v>30.654959630043134</v>
      </c>
      <c r="E918" s="2">
        <f t="shared" si="169"/>
        <v>1.2085428174771053</v>
      </c>
      <c r="F918" s="2">
        <f t="shared" si="177"/>
        <v>0</v>
      </c>
      <c r="G918" s="2">
        <f t="shared" si="178"/>
        <v>0</v>
      </c>
      <c r="H918" s="2">
        <f>MIN(Inputs!$B$2, (Inputs!$B$14 - F918)/Inputs!$B$15)</f>
        <v>170</v>
      </c>
      <c r="I918" s="2">
        <f>MAX(MIN(Inputs!$B$2, F918*Inputs!$B$16, Inputs!$B$14*Inputs!$B$4 - G918), 0)</f>
        <v>0</v>
      </c>
      <c r="J918" s="2">
        <f>MAX(MIN(Inputs!$B$2, F918*Inputs!$B$16, (Inputs!$B$14-F918)/Inputs!$B$15)*Inputs!$B$9, 0)</f>
        <v>0</v>
      </c>
      <c r="K918" s="2">
        <f>MAX(E918*Inputs!$B$5 - B918 - Inputs!$B$8, 0) * H918</f>
        <v>0</v>
      </c>
      <c r="L918" s="2">
        <f>IF(B918 &gt;= D918*Inputs!$B$10, MAX(B918 - E918/Inputs!$B$5 - Inputs!$B$8, 0) * I918, 0)</f>
        <v>0</v>
      </c>
      <c r="M918" s="2">
        <f t="shared" si="170"/>
        <v>0</v>
      </c>
      <c r="N918" s="3" t="str">
        <f t="shared" si="171"/>
        <v>Idle</v>
      </c>
      <c r="O918" s="3" t="str">
        <f t="shared" si="179"/>
        <v>Idle</v>
      </c>
      <c r="P918" s="2">
        <f t="shared" si="172"/>
        <v>0</v>
      </c>
      <c r="Q918" s="2">
        <f t="shared" si="173"/>
        <v>0</v>
      </c>
      <c r="R918" s="2">
        <f t="shared" si="174"/>
        <v>0</v>
      </c>
      <c r="S918" s="2">
        <f t="shared" si="175"/>
        <v>0</v>
      </c>
      <c r="T918" s="2">
        <f t="shared" si="176"/>
        <v>0</v>
      </c>
      <c r="U918" s="2">
        <f>IF(O918="Reg", R918 * Inputs!$B$7, 0)</f>
        <v>0</v>
      </c>
      <c r="V918" s="2">
        <f>MAX(F918 + P918*Inputs!$B$15 - (Q918/Inputs!$B$16) - U918, 0)</f>
        <v>0</v>
      </c>
    </row>
    <row r="919" spans="1:22" x14ac:dyDescent="0.3">
      <c r="A919" s="1">
        <v>46061.208333333343</v>
      </c>
      <c r="B919" s="2">
        <v>0</v>
      </c>
      <c r="C919" s="2">
        <v>5.8122659397479266</v>
      </c>
      <c r="D919" s="2">
        <f t="shared" si="168"/>
        <v>30.654959630043134</v>
      </c>
      <c r="E919" s="2">
        <f t="shared" si="169"/>
        <v>1.6338259297125599</v>
      </c>
      <c r="F919" s="2">
        <f t="shared" si="177"/>
        <v>0</v>
      </c>
      <c r="G919" s="2">
        <f t="shared" si="178"/>
        <v>0</v>
      </c>
      <c r="H919" s="2">
        <f>MIN(Inputs!$B$2, (Inputs!$B$14 - F919)/Inputs!$B$15)</f>
        <v>170</v>
      </c>
      <c r="I919" s="2">
        <f>MAX(MIN(Inputs!$B$2, F919*Inputs!$B$16, Inputs!$B$14*Inputs!$B$4 - G919), 0)</f>
        <v>0</v>
      </c>
      <c r="J919" s="2">
        <f>MAX(MIN(Inputs!$B$2, F919*Inputs!$B$16, (Inputs!$B$14-F919)/Inputs!$B$15)*Inputs!$B$9, 0)</f>
        <v>0</v>
      </c>
      <c r="K919" s="2">
        <f>MAX(E919*Inputs!$B$5 - B919 - Inputs!$B$8, 0) * H919</f>
        <v>0</v>
      </c>
      <c r="L919" s="2">
        <f>IF(B919 &gt;= D919*Inputs!$B$10, MAX(B919 - E919/Inputs!$B$5 - Inputs!$B$8, 0) * I919, 0)</f>
        <v>0</v>
      </c>
      <c r="M919" s="2">
        <f t="shared" si="170"/>
        <v>0</v>
      </c>
      <c r="N919" s="3" t="str">
        <f t="shared" si="171"/>
        <v>Idle</v>
      </c>
      <c r="O919" s="3" t="str">
        <f t="shared" si="179"/>
        <v>Idle</v>
      </c>
      <c r="P919" s="2">
        <f t="shared" si="172"/>
        <v>0</v>
      </c>
      <c r="Q919" s="2">
        <f t="shared" si="173"/>
        <v>0</v>
      </c>
      <c r="R919" s="2">
        <f t="shared" si="174"/>
        <v>0</v>
      </c>
      <c r="S919" s="2">
        <f t="shared" si="175"/>
        <v>0</v>
      </c>
      <c r="T919" s="2">
        <f t="shared" si="176"/>
        <v>0</v>
      </c>
      <c r="U919" s="2">
        <f>IF(O919="Reg", R919 * Inputs!$B$7, 0)</f>
        <v>0</v>
      </c>
      <c r="V919" s="2">
        <f>MAX(F919 + P919*Inputs!$B$15 - (Q919/Inputs!$B$16) - U919, 0)</f>
        <v>0</v>
      </c>
    </row>
    <row r="920" spans="1:22" x14ac:dyDescent="0.3">
      <c r="A920" s="1">
        <v>46061.25</v>
      </c>
      <c r="B920" s="2">
        <v>0</v>
      </c>
      <c r="C920" s="2">
        <v>5.4608044605968331</v>
      </c>
      <c r="D920" s="2">
        <f t="shared" si="168"/>
        <v>30.654959630043134</v>
      </c>
      <c r="E920" s="2">
        <f t="shared" si="169"/>
        <v>4.1537149559936131</v>
      </c>
      <c r="F920" s="2">
        <f t="shared" si="177"/>
        <v>0</v>
      </c>
      <c r="G920" s="2">
        <f t="shared" si="178"/>
        <v>0</v>
      </c>
      <c r="H920" s="2">
        <f>MIN(Inputs!$B$2, (Inputs!$B$14 - F920)/Inputs!$B$15)</f>
        <v>170</v>
      </c>
      <c r="I920" s="2">
        <f>MAX(MIN(Inputs!$B$2, F920*Inputs!$B$16, Inputs!$B$14*Inputs!$B$4 - G920), 0)</f>
        <v>0</v>
      </c>
      <c r="J920" s="2">
        <f>MAX(MIN(Inputs!$B$2, F920*Inputs!$B$16, (Inputs!$B$14-F920)/Inputs!$B$15)*Inputs!$B$9, 0)</f>
        <v>0</v>
      </c>
      <c r="K920" s="2">
        <f>MAX(E920*Inputs!$B$5 - B920 - Inputs!$B$8, 0) * H920</f>
        <v>0</v>
      </c>
      <c r="L920" s="2">
        <f>IF(B920 &gt;= D920*Inputs!$B$10, MAX(B920 - E920/Inputs!$B$5 - Inputs!$B$8, 0) * I920, 0)</f>
        <v>0</v>
      </c>
      <c r="M920" s="2">
        <f t="shared" si="170"/>
        <v>0</v>
      </c>
      <c r="N920" s="3" t="str">
        <f t="shared" si="171"/>
        <v>Idle</v>
      </c>
      <c r="O920" s="3" t="str">
        <f t="shared" si="179"/>
        <v>Idle</v>
      </c>
      <c r="P920" s="2">
        <f t="shared" si="172"/>
        <v>0</v>
      </c>
      <c r="Q920" s="2">
        <f t="shared" si="173"/>
        <v>0</v>
      </c>
      <c r="R920" s="2">
        <f t="shared" si="174"/>
        <v>0</v>
      </c>
      <c r="S920" s="2">
        <f t="shared" si="175"/>
        <v>0</v>
      </c>
      <c r="T920" s="2">
        <f t="shared" si="176"/>
        <v>0</v>
      </c>
      <c r="U920" s="2">
        <f>IF(O920="Reg", R920 * Inputs!$B$7, 0)</f>
        <v>0</v>
      </c>
      <c r="V920" s="2">
        <f>MAX(F920 + P920*Inputs!$B$15 - (Q920/Inputs!$B$16) - U920, 0)</f>
        <v>0</v>
      </c>
    </row>
    <row r="921" spans="1:22" x14ac:dyDescent="0.3">
      <c r="A921" s="1">
        <v>46061.291666666657</v>
      </c>
      <c r="B921" s="2">
        <v>0</v>
      </c>
      <c r="C921" s="2">
        <v>27.81481180289375</v>
      </c>
      <c r="D921" s="2">
        <f t="shared" si="168"/>
        <v>30.654959630043134</v>
      </c>
      <c r="E921" s="2">
        <f t="shared" si="169"/>
        <v>9.2753644124045795</v>
      </c>
      <c r="F921" s="2">
        <f t="shared" si="177"/>
        <v>0</v>
      </c>
      <c r="G921" s="2">
        <f t="shared" si="178"/>
        <v>0</v>
      </c>
      <c r="H921" s="2">
        <f>MIN(Inputs!$B$2, (Inputs!$B$14 - F921)/Inputs!$B$15)</f>
        <v>170</v>
      </c>
      <c r="I921" s="2">
        <f>MAX(MIN(Inputs!$B$2, F921*Inputs!$B$16, Inputs!$B$14*Inputs!$B$4 - G921), 0)</f>
        <v>0</v>
      </c>
      <c r="J921" s="2">
        <f>MAX(MIN(Inputs!$B$2, F921*Inputs!$B$16, (Inputs!$B$14-F921)/Inputs!$B$15)*Inputs!$B$9, 0)</f>
        <v>0</v>
      </c>
      <c r="K921" s="2">
        <f>MAX(E921*Inputs!$B$5 - B921 - Inputs!$B$8, 0) * H921</f>
        <v>0</v>
      </c>
      <c r="L921" s="2">
        <f>IF(B921 &gt;= D921*Inputs!$B$10, MAX(B921 - E921/Inputs!$B$5 - Inputs!$B$8, 0) * I921, 0)</f>
        <v>0</v>
      </c>
      <c r="M921" s="2">
        <f t="shared" si="170"/>
        <v>0</v>
      </c>
      <c r="N921" s="3" t="str">
        <f t="shared" si="171"/>
        <v>Idle</v>
      </c>
      <c r="O921" s="3" t="str">
        <f t="shared" si="179"/>
        <v>Idle</v>
      </c>
      <c r="P921" s="2">
        <f t="shared" si="172"/>
        <v>0</v>
      </c>
      <c r="Q921" s="2">
        <f t="shared" si="173"/>
        <v>0</v>
      </c>
      <c r="R921" s="2">
        <f t="shared" si="174"/>
        <v>0</v>
      </c>
      <c r="S921" s="2">
        <f t="shared" si="175"/>
        <v>0</v>
      </c>
      <c r="T921" s="2">
        <f t="shared" si="176"/>
        <v>0</v>
      </c>
      <c r="U921" s="2">
        <f>IF(O921="Reg", R921 * Inputs!$B$7, 0)</f>
        <v>0</v>
      </c>
      <c r="V921" s="2">
        <f>MAX(F921 + P921*Inputs!$B$15 - (Q921/Inputs!$B$16) - U921, 0)</f>
        <v>0</v>
      </c>
    </row>
    <row r="922" spans="1:22" x14ac:dyDescent="0.3">
      <c r="A922" s="1">
        <v>46061.333333333343</v>
      </c>
      <c r="B922" s="2">
        <v>0</v>
      </c>
      <c r="C922" s="2">
        <v>19.089939426710341</v>
      </c>
      <c r="D922" s="2">
        <f t="shared" si="168"/>
        <v>30.654959630043134</v>
      </c>
      <c r="E922" s="2">
        <f t="shared" si="169"/>
        <v>15.87255417144754</v>
      </c>
      <c r="F922" s="2">
        <f t="shared" si="177"/>
        <v>0</v>
      </c>
      <c r="G922" s="2">
        <f t="shared" si="178"/>
        <v>0</v>
      </c>
      <c r="H922" s="2">
        <f>MIN(Inputs!$B$2, (Inputs!$B$14 - F922)/Inputs!$B$15)</f>
        <v>170</v>
      </c>
      <c r="I922" s="2">
        <f>MAX(MIN(Inputs!$B$2, F922*Inputs!$B$16, Inputs!$B$14*Inputs!$B$4 - G922), 0)</f>
        <v>0</v>
      </c>
      <c r="J922" s="2">
        <f>MAX(MIN(Inputs!$B$2, F922*Inputs!$B$16, (Inputs!$B$14-F922)/Inputs!$B$15)*Inputs!$B$9, 0)</f>
        <v>0</v>
      </c>
      <c r="K922" s="2">
        <f>MAX(E922*Inputs!$B$5 - B922 - Inputs!$B$8, 0) * H922</f>
        <v>0</v>
      </c>
      <c r="L922" s="2">
        <f>IF(B922 &gt;= D922*Inputs!$B$10, MAX(B922 - E922/Inputs!$B$5 - Inputs!$B$8, 0) * I922, 0)</f>
        <v>0</v>
      </c>
      <c r="M922" s="2">
        <f t="shared" si="170"/>
        <v>0</v>
      </c>
      <c r="N922" s="3" t="str">
        <f t="shared" si="171"/>
        <v>Idle</v>
      </c>
      <c r="O922" s="3" t="str">
        <f t="shared" si="179"/>
        <v>Idle</v>
      </c>
      <c r="P922" s="2">
        <f t="shared" si="172"/>
        <v>0</v>
      </c>
      <c r="Q922" s="2">
        <f t="shared" si="173"/>
        <v>0</v>
      </c>
      <c r="R922" s="2">
        <f t="shared" si="174"/>
        <v>0</v>
      </c>
      <c r="S922" s="2">
        <f t="shared" si="175"/>
        <v>0</v>
      </c>
      <c r="T922" s="2">
        <f t="shared" si="176"/>
        <v>0</v>
      </c>
      <c r="U922" s="2">
        <f>IF(O922="Reg", R922 * Inputs!$B$7, 0)</f>
        <v>0</v>
      </c>
      <c r="V922" s="2">
        <f>MAX(F922 + P922*Inputs!$B$15 - (Q922/Inputs!$B$16) - U922, 0)</f>
        <v>0</v>
      </c>
    </row>
    <row r="923" spans="1:22" x14ac:dyDescent="0.3">
      <c r="A923" s="1">
        <v>46061.375</v>
      </c>
      <c r="B923" s="2">
        <v>5.4693614890374702</v>
      </c>
      <c r="C923" s="2">
        <v>15.51184369236838</v>
      </c>
      <c r="D923" s="2">
        <f t="shared" si="168"/>
        <v>30.654959630043134</v>
      </c>
      <c r="E923" s="2">
        <f t="shared" si="169"/>
        <v>24.882427207556493</v>
      </c>
      <c r="F923" s="2">
        <f t="shared" si="177"/>
        <v>0</v>
      </c>
      <c r="G923" s="2">
        <f t="shared" si="178"/>
        <v>0</v>
      </c>
      <c r="H923" s="2">
        <f>MIN(Inputs!$B$2, (Inputs!$B$14 - F923)/Inputs!$B$15)</f>
        <v>170</v>
      </c>
      <c r="I923" s="2">
        <f>MAX(MIN(Inputs!$B$2, F923*Inputs!$B$16, Inputs!$B$14*Inputs!$B$4 - G923), 0)</f>
        <v>0</v>
      </c>
      <c r="J923" s="2">
        <f>MAX(MIN(Inputs!$B$2, F923*Inputs!$B$16, (Inputs!$B$14-F923)/Inputs!$B$15)*Inputs!$B$9, 0)</f>
        <v>0</v>
      </c>
      <c r="K923" s="2">
        <f>MAX(E923*Inputs!$B$5 - B923 - Inputs!$B$8, 0) * H923</f>
        <v>0</v>
      </c>
      <c r="L923" s="2">
        <f>IF(B923 &gt;= D923*Inputs!$B$10, MAX(B923 - E923/Inputs!$B$5 - Inputs!$B$8, 0) * I923, 0)</f>
        <v>0</v>
      </c>
      <c r="M923" s="2">
        <f t="shared" si="170"/>
        <v>0</v>
      </c>
      <c r="N923" s="3" t="str">
        <f t="shared" si="171"/>
        <v>Idle</v>
      </c>
      <c r="O923" s="3" t="str">
        <f t="shared" si="179"/>
        <v>Idle</v>
      </c>
      <c r="P923" s="2">
        <f t="shared" si="172"/>
        <v>0</v>
      </c>
      <c r="Q923" s="2">
        <f t="shared" si="173"/>
        <v>0</v>
      </c>
      <c r="R923" s="2">
        <f t="shared" si="174"/>
        <v>0</v>
      </c>
      <c r="S923" s="2">
        <f t="shared" si="175"/>
        <v>0</v>
      </c>
      <c r="T923" s="2">
        <f t="shared" si="176"/>
        <v>0</v>
      </c>
      <c r="U923" s="2">
        <f>IF(O923="Reg", R923 * Inputs!$B$7, 0)</f>
        <v>0</v>
      </c>
      <c r="V923" s="2">
        <f>MAX(F923 + P923*Inputs!$B$15 - (Q923/Inputs!$B$16) - U923, 0)</f>
        <v>0</v>
      </c>
    </row>
    <row r="924" spans="1:22" x14ac:dyDescent="0.3">
      <c r="A924" s="1">
        <v>46061.416666666657</v>
      </c>
      <c r="B924" s="2">
        <v>4.3335940892378888</v>
      </c>
      <c r="C924" s="2">
        <v>2.9769086677251382</v>
      </c>
      <c r="D924" s="2">
        <f t="shared" si="168"/>
        <v>30.654959630043134</v>
      </c>
      <c r="E924" s="2">
        <f t="shared" si="169"/>
        <v>34.146304579130053</v>
      </c>
      <c r="F924" s="2">
        <f t="shared" si="177"/>
        <v>0</v>
      </c>
      <c r="G924" s="2">
        <f t="shared" si="178"/>
        <v>0</v>
      </c>
      <c r="H924" s="2">
        <f>MIN(Inputs!$B$2, (Inputs!$B$14 - F924)/Inputs!$B$15)</f>
        <v>170</v>
      </c>
      <c r="I924" s="2">
        <f>MAX(MIN(Inputs!$B$2, F924*Inputs!$B$16, Inputs!$B$14*Inputs!$B$4 - G924), 0)</f>
        <v>0</v>
      </c>
      <c r="J924" s="2">
        <f>MAX(MIN(Inputs!$B$2, F924*Inputs!$B$16, (Inputs!$B$14-F924)/Inputs!$B$15)*Inputs!$B$9, 0)</f>
        <v>0</v>
      </c>
      <c r="K924" s="2">
        <f>MAX(E924*Inputs!$B$5 - B924 - Inputs!$B$8, 0) * H924</f>
        <v>971.57616986741482</v>
      </c>
      <c r="L924" s="2">
        <f>IF(B924 &gt;= D924*Inputs!$B$10, MAX(B924 - E924/Inputs!$B$5 - Inputs!$B$8, 0) * I924, 0)</f>
        <v>0</v>
      </c>
      <c r="M924" s="2">
        <f t="shared" si="170"/>
        <v>0</v>
      </c>
      <c r="N924" s="3" t="str">
        <f t="shared" si="171"/>
        <v>Charge</v>
      </c>
      <c r="O924" s="3" t="str">
        <f t="shared" si="179"/>
        <v>Charge</v>
      </c>
      <c r="P924" s="2">
        <f t="shared" si="172"/>
        <v>170</v>
      </c>
      <c r="Q924" s="2">
        <f t="shared" si="173"/>
        <v>0</v>
      </c>
      <c r="R924" s="2">
        <f t="shared" si="174"/>
        <v>0</v>
      </c>
      <c r="S924" s="2">
        <f t="shared" si="175"/>
        <v>-736.71099517044115</v>
      </c>
      <c r="T924" s="2">
        <f t="shared" si="176"/>
        <v>0</v>
      </c>
      <c r="U924" s="2">
        <f>IF(O924="Reg", R924 * Inputs!$B$7, 0)</f>
        <v>0</v>
      </c>
      <c r="V924" s="2">
        <f>MAX(F924 + P924*Inputs!$B$15 - (Q924/Inputs!$B$16) - U924, 0)</f>
        <v>170</v>
      </c>
    </row>
    <row r="925" spans="1:22" x14ac:dyDescent="0.3">
      <c r="A925" s="1">
        <v>46061.458333333343</v>
      </c>
      <c r="B925" s="2">
        <v>15.119334157686319</v>
      </c>
      <c r="C925" s="2">
        <v>2.147966126507511</v>
      </c>
      <c r="D925" s="2">
        <f t="shared" si="168"/>
        <v>30.654959630043134</v>
      </c>
      <c r="E925" s="2">
        <f t="shared" si="169"/>
        <v>41.667069545554121</v>
      </c>
      <c r="F925" s="2">
        <f t="shared" si="177"/>
        <v>170</v>
      </c>
      <c r="G925" s="2">
        <f t="shared" si="178"/>
        <v>0</v>
      </c>
      <c r="H925" s="2">
        <f>MIN(Inputs!$B$2, (Inputs!$B$14 - F925)/Inputs!$B$15)</f>
        <v>170</v>
      </c>
      <c r="I925" s="2">
        <f>MAX(MIN(Inputs!$B$2, F925*Inputs!$B$16, Inputs!$B$14*Inputs!$B$4 - G925), 0)</f>
        <v>170</v>
      </c>
      <c r="J925" s="2">
        <f>MAX(MIN(Inputs!$B$2, F925*Inputs!$B$16, (Inputs!$B$14-F925)/Inputs!$B$15)*Inputs!$B$9, 0)</f>
        <v>136</v>
      </c>
      <c r="K925" s="2">
        <f>MAX(E925*Inputs!$B$5 - B925 - Inputs!$B$8, 0) * H925</f>
        <v>263.10679720822225</v>
      </c>
      <c r="L925" s="2">
        <f>IF(B925 &gt;= D925*Inputs!$B$10, MAX(B925 - E925/Inputs!$B$5 - Inputs!$B$8, 0) * I925, 0)</f>
        <v>0</v>
      </c>
      <c r="M925" s="2">
        <f t="shared" si="170"/>
        <v>292.1233932050215</v>
      </c>
      <c r="N925" s="3" t="str">
        <f t="shared" si="171"/>
        <v>Reg</v>
      </c>
      <c r="O925" s="3" t="str">
        <f t="shared" si="179"/>
        <v>Charge</v>
      </c>
      <c r="P925" s="2">
        <f t="shared" si="172"/>
        <v>170</v>
      </c>
      <c r="Q925" s="2">
        <f t="shared" si="173"/>
        <v>0</v>
      </c>
      <c r="R925" s="2">
        <f t="shared" si="174"/>
        <v>0</v>
      </c>
      <c r="S925" s="2">
        <f t="shared" si="175"/>
        <v>-2570.2868068066741</v>
      </c>
      <c r="T925" s="2">
        <f t="shared" si="176"/>
        <v>0</v>
      </c>
      <c r="U925" s="2">
        <f>IF(O925="Reg", R925 * Inputs!$B$7, 0)</f>
        <v>0</v>
      </c>
      <c r="V925" s="2">
        <f>MAX(F925 + P925*Inputs!$B$15 - (Q925/Inputs!$B$16) - U925, 0)</f>
        <v>340</v>
      </c>
    </row>
    <row r="926" spans="1:22" x14ac:dyDescent="0.3">
      <c r="A926" s="1">
        <v>46061.5</v>
      </c>
      <c r="B926" s="2">
        <v>30.729896738465801</v>
      </c>
      <c r="C926" s="2">
        <v>6.3922434507083974</v>
      </c>
      <c r="D926" s="2">
        <f t="shared" si="168"/>
        <v>30.654959630043134</v>
      </c>
      <c r="E926" s="2">
        <f t="shared" si="169"/>
        <v>50.242363497455074</v>
      </c>
      <c r="F926" s="2">
        <f t="shared" si="177"/>
        <v>340</v>
      </c>
      <c r="G926" s="2">
        <f t="shared" si="178"/>
        <v>0</v>
      </c>
      <c r="H926" s="2">
        <f>MIN(Inputs!$B$2, (Inputs!$B$14 - F926)/Inputs!$B$15)</f>
        <v>0</v>
      </c>
      <c r="I926" s="2">
        <f>MAX(MIN(Inputs!$B$2, F926*Inputs!$B$16, Inputs!$B$14*Inputs!$B$4 - G926), 0)</f>
        <v>170</v>
      </c>
      <c r="J926" s="2">
        <f>MAX(MIN(Inputs!$B$2, F926*Inputs!$B$16, (Inputs!$B$14-F926)/Inputs!$B$15)*Inputs!$B$9, 0)</f>
        <v>0</v>
      </c>
      <c r="K926" s="2">
        <f>MAX(E926*Inputs!$B$5 - B926 - Inputs!$B$8, 0) * H926</f>
        <v>0</v>
      </c>
      <c r="L926" s="2">
        <f>IF(B926 &gt;= D926*Inputs!$B$10, MAX(B926 - E926/Inputs!$B$5 - Inputs!$B$8, 0) * I926, 0)</f>
        <v>0</v>
      </c>
      <c r="M926" s="2">
        <f t="shared" si="170"/>
        <v>0</v>
      </c>
      <c r="N926" s="3" t="str">
        <f t="shared" si="171"/>
        <v>Idle</v>
      </c>
      <c r="O926" s="3" t="str">
        <f t="shared" si="179"/>
        <v>Idle</v>
      </c>
      <c r="P926" s="2">
        <f t="shared" si="172"/>
        <v>0</v>
      </c>
      <c r="Q926" s="2">
        <f t="shared" si="173"/>
        <v>0</v>
      </c>
      <c r="R926" s="2">
        <f t="shared" si="174"/>
        <v>0</v>
      </c>
      <c r="S926" s="2">
        <f t="shared" si="175"/>
        <v>0</v>
      </c>
      <c r="T926" s="2">
        <f t="shared" si="176"/>
        <v>0</v>
      </c>
      <c r="U926" s="2">
        <f>IF(O926="Reg", R926 * Inputs!$B$7, 0)</f>
        <v>0</v>
      </c>
      <c r="V926" s="2">
        <f>MAX(F926 + P926*Inputs!$B$15 - (Q926/Inputs!$B$16) - U926, 0)</f>
        <v>340</v>
      </c>
    </row>
    <row r="927" spans="1:22" x14ac:dyDescent="0.3">
      <c r="A927" s="1">
        <v>46061.541666666657</v>
      </c>
      <c r="B927" s="2">
        <v>39.583138554257758</v>
      </c>
      <c r="C927" s="2">
        <v>1.576321774744494</v>
      </c>
      <c r="D927" s="2">
        <f t="shared" si="168"/>
        <v>30.654959630043134</v>
      </c>
      <c r="E927" s="2">
        <f t="shared" si="169"/>
        <v>57.082507406172247</v>
      </c>
      <c r="F927" s="2">
        <f t="shared" si="177"/>
        <v>340</v>
      </c>
      <c r="G927" s="2">
        <f t="shared" si="178"/>
        <v>0</v>
      </c>
      <c r="H927" s="2">
        <f>MIN(Inputs!$B$2, (Inputs!$B$14 - F927)/Inputs!$B$15)</f>
        <v>0</v>
      </c>
      <c r="I927" s="2">
        <f>MAX(MIN(Inputs!$B$2, F927*Inputs!$B$16, Inputs!$B$14*Inputs!$B$4 - G927), 0)</f>
        <v>170</v>
      </c>
      <c r="J927" s="2">
        <f>MAX(MIN(Inputs!$B$2, F927*Inputs!$B$16, (Inputs!$B$14-F927)/Inputs!$B$15)*Inputs!$B$9, 0)</f>
        <v>0</v>
      </c>
      <c r="K927" s="2">
        <f>MAX(E927*Inputs!$B$5 - B927 - Inputs!$B$8, 0) * H927</f>
        <v>0</v>
      </c>
      <c r="L927" s="2">
        <f>IF(B927 &gt;= D927*Inputs!$B$10, MAX(B927 - E927/Inputs!$B$5 - Inputs!$B$8, 0) * I927, 0)</f>
        <v>0</v>
      </c>
      <c r="M927" s="2">
        <f t="shared" si="170"/>
        <v>0</v>
      </c>
      <c r="N927" s="3" t="str">
        <f t="shared" si="171"/>
        <v>Idle</v>
      </c>
      <c r="O927" s="3" t="str">
        <f t="shared" si="179"/>
        <v>Idle</v>
      </c>
      <c r="P927" s="2">
        <f t="shared" si="172"/>
        <v>0</v>
      </c>
      <c r="Q927" s="2">
        <f t="shared" si="173"/>
        <v>0</v>
      </c>
      <c r="R927" s="2">
        <f t="shared" si="174"/>
        <v>0</v>
      </c>
      <c r="S927" s="2">
        <f t="shared" si="175"/>
        <v>0</v>
      </c>
      <c r="T927" s="2">
        <f t="shared" si="176"/>
        <v>0</v>
      </c>
      <c r="U927" s="2">
        <f>IF(O927="Reg", R927 * Inputs!$B$7, 0)</f>
        <v>0</v>
      </c>
      <c r="V927" s="2">
        <f>MAX(F927 + P927*Inputs!$B$15 - (Q927/Inputs!$B$16) - U927, 0)</f>
        <v>340</v>
      </c>
    </row>
    <row r="928" spans="1:22" x14ac:dyDescent="0.3">
      <c r="A928" s="1">
        <v>46061.583333333343</v>
      </c>
      <c r="B928" s="2">
        <v>54.059238216653739</v>
      </c>
      <c r="C928" s="2">
        <v>4.7695575081832642</v>
      </c>
      <c r="D928" s="2">
        <f t="shared" si="168"/>
        <v>30.654959630043134</v>
      </c>
      <c r="E928" s="2">
        <f t="shared" si="169"/>
        <v>62.548675995997506</v>
      </c>
      <c r="F928" s="2">
        <f t="shared" si="177"/>
        <v>340</v>
      </c>
      <c r="G928" s="2">
        <f t="shared" si="178"/>
        <v>0</v>
      </c>
      <c r="H928" s="2">
        <f>MIN(Inputs!$B$2, (Inputs!$B$14 - F928)/Inputs!$B$15)</f>
        <v>0</v>
      </c>
      <c r="I928" s="2">
        <f>MAX(MIN(Inputs!$B$2, F928*Inputs!$B$16, Inputs!$B$14*Inputs!$B$4 - G928), 0)</f>
        <v>170</v>
      </c>
      <c r="J928" s="2">
        <f>MAX(MIN(Inputs!$B$2, F928*Inputs!$B$16, (Inputs!$B$14-F928)/Inputs!$B$15)*Inputs!$B$9, 0)</f>
        <v>0</v>
      </c>
      <c r="K928" s="2">
        <f>MAX(E928*Inputs!$B$5 - B928 - Inputs!$B$8, 0) * H928</f>
        <v>0</v>
      </c>
      <c r="L928" s="2">
        <f>IF(B928 &gt;= D928*Inputs!$B$10, MAX(B928 - E928/Inputs!$B$5 - Inputs!$B$8, 0) * I928, 0)</f>
        <v>0</v>
      </c>
      <c r="M928" s="2">
        <f t="shared" si="170"/>
        <v>0</v>
      </c>
      <c r="N928" s="3" t="str">
        <f t="shared" si="171"/>
        <v>Idle</v>
      </c>
      <c r="O928" s="3" t="str">
        <f t="shared" si="179"/>
        <v>Idle</v>
      </c>
      <c r="P928" s="2">
        <f t="shared" si="172"/>
        <v>0</v>
      </c>
      <c r="Q928" s="2">
        <f t="shared" si="173"/>
        <v>0</v>
      </c>
      <c r="R928" s="2">
        <f t="shared" si="174"/>
        <v>0</v>
      </c>
      <c r="S928" s="2">
        <f t="shared" si="175"/>
        <v>0</v>
      </c>
      <c r="T928" s="2">
        <f t="shared" si="176"/>
        <v>0</v>
      </c>
      <c r="U928" s="2">
        <f>IF(O928="Reg", R928 * Inputs!$B$7, 0)</f>
        <v>0</v>
      </c>
      <c r="V928" s="2">
        <f>MAX(F928 + P928*Inputs!$B$15 - (Q928/Inputs!$B$16) - U928, 0)</f>
        <v>340</v>
      </c>
    </row>
    <row r="929" spans="1:22" x14ac:dyDescent="0.3">
      <c r="A929" s="1">
        <v>46061.625</v>
      </c>
      <c r="B929" s="2">
        <v>61.052625718478822</v>
      </c>
      <c r="C929" s="2">
        <v>5.7872744566412209</v>
      </c>
      <c r="D929" s="2">
        <f t="shared" si="168"/>
        <v>30.654959630043134</v>
      </c>
      <c r="E929" s="2">
        <f t="shared" si="169"/>
        <v>63.783617106359287</v>
      </c>
      <c r="F929" s="2">
        <f t="shared" si="177"/>
        <v>340</v>
      </c>
      <c r="G929" s="2">
        <f t="shared" si="178"/>
        <v>0</v>
      </c>
      <c r="H929" s="2">
        <f>MIN(Inputs!$B$2, (Inputs!$B$14 - F929)/Inputs!$B$15)</f>
        <v>0</v>
      </c>
      <c r="I929" s="2">
        <f>MAX(MIN(Inputs!$B$2, F929*Inputs!$B$16, Inputs!$B$14*Inputs!$B$4 - G929), 0)</f>
        <v>170</v>
      </c>
      <c r="J929" s="2">
        <f>MAX(MIN(Inputs!$B$2, F929*Inputs!$B$16, (Inputs!$B$14-F929)/Inputs!$B$15)*Inputs!$B$9, 0)</f>
        <v>0</v>
      </c>
      <c r="K929" s="2">
        <f>MAX(E929*Inputs!$B$5 - B929 - Inputs!$B$8, 0) * H929</f>
        <v>0</v>
      </c>
      <c r="L929" s="2">
        <f>IF(B929 &gt;= D929*Inputs!$B$10, MAX(B929 - E929/Inputs!$B$5 - Inputs!$B$8, 0) * I929, 0)</f>
        <v>0</v>
      </c>
      <c r="M929" s="2">
        <f t="shared" si="170"/>
        <v>0</v>
      </c>
      <c r="N929" s="3" t="str">
        <f t="shared" si="171"/>
        <v>Idle</v>
      </c>
      <c r="O929" s="3" t="str">
        <f t="shared" si="179"/>
        <v>Idle</v>
      </c>
      <c r="P929" s="2">
        <f t="shared" si="172"/>
        <v>0</v>
      </c>
      <c r="Q929" s="2">
        <f t="shared" si="173"/>
        <v>0</v>
      </c>
      <c r="R929" s="2">
        <f t="shared" si="174"/>
        <v>0</v>
      </c>
      <c r="S929" s="2">
        <f t="shared" si="175"/>
        <v>0</v>
      </c>
      <c r="T929" s="2">
        <f t="shared" si="176"/>
        <v>0</v>
      </c>
      <c r="U929" s="2">
        <f>IF(O929="Reg", R929 * Inputs!$B$7, 0)</f>
        <v>0</v>
      </c>
      <c r="V929" s="2">
        <f>MAX(F929 + P929*Inputs!$B$15 - (Q929/Inputs!$B$16) - U929, 0)</f>
        <v>340</v>
      </c>
    </row>
    <row r="930" spans="1:22" x14ac:dyDescent="0.3">
      <c r="A930" s="1">
        <v>46061.666666666657</v>
      </c>
      <c r="B930" s="2">
        <v>49.45818388778229</v>
      </c>
      <c r="C930" s="2">
        <v>11.397718461574989</v>
      </c>
      <c r="D930" s="2">
        <f t="shared" si="168"/>
        <v>30.654959630043134</v>
      </c>
      <c r="E930" s="2">
        <f t="shared" si="169"/>
        <v>61.931140537653562</v>
      </c>
      <c r="F930" s="2">
        <f t="shared" si="177"/>
        <v>340</v>
      </c>
      <c r="G930" s="2">
        <f t="shared" si="178"/>
        <v>0</v>
      </c>
      <c r="H930" s="2">
        <f>MIN(Inputs!$B$2, (Inputs!$B$14 - F930)/Inputs!$B$15)</f>
        <v>0</v>
      </c>
      <c r="I930" s="2">
        <f>MAX(MIN(Inputs!$B$2, F930*Inputs!$B$16, Inputs!$B$14*Inputs!$B$4 - G930), 0)</f>
        <v>170</v>
      </c>
      <c r="J930" s="2">
        <f>MAX(MIN(Inputs!$B$2, F930*Inputs!$B$16, (Inputs!$B$14-F930)/Inputs!$B$15)*Inputs!$B$9, 0)</f>
        <v>0</v>
      </c>
      <c r="K930" s="2">
        <f>MAX(E930*Inputs!$B$5 - B930 - Inputs!$B$8, 0) * H930</f>
        <v>0</v>
      </c>
      <c r="L930" s="2">
        <f>IF(B930 &gt;= D930*Inputs!$B$10, MAX(B930 - E930/Inputs!$B$5 - Inputs!$B$8, 0) * I930, 0)</f>
        <v>0</v>
      </c>
      <c r="M930" s="2">
        <f t="shared" si="170"/>
        <v>0</v>
      </c>
      <c r="N930" s="3" t="str">
        <f t="shared" si="171"/>
        <v>Idle</v>
      </c>
      <c r="O930" s="3" t="str">
        <f t="shared" si="179"/>
        <v>Idle</v>
      </c>
      <c r="P930" s="2">
        <f t="shared" si="172"/>
        <v>0</v>
      </c>
      <c r="Q930" s="2">
        <f t="shared" si="173"/>
        <v>0</v>
      </c>
      <c r="R930" s="2">
        <f t="shared" si="174"/>
        <v>0</v>
      </c>
      <c r="S930" s="2">
        <f t="shared" si="175"/>
        <v>0</v>
      </c>
      <c r="T930" s="2">
        <f t="shared" si="176"/>
        <v>0</v>
      </c>
      <c r="U930" s="2">
        <f>IF(O930="Reg", R930 * Inputs!$B$7, 0)</f>
        <v>0</v>
      </c>
      <c r="V930" s="2">
        <f>MAX(F930 + P930*Inputs!$B$15 - (Q930/Inputs!$B$16) - U930, 0)</f>
        <v>340</v>
      </c>
    </row>
    <row r="931" spans="1:22" x14ac:dyDescent="0.3">
      <c r="A931" s="1">
        <v>46061.708333333343</v>
      </c>
      <c r="B931" s="2">
        <v>66.571097869092057</v>
      </c>
      <c r="C931" s="2">
        <v>5.9468307254557597</v>
      </c>
      <c r="D931" s="2">
        <f t="shared" si="168"/>
        <v>30.654959630043134</v>
      </c>
      <c r="E931" s="2">
        <f t="shared" si="169"/>
        <v>61.443286198825945</v>
      </c>
      <c r="F931" s="2">
        <f t="shared" si="177"/>
        <v>340</v>
      </c>
      <c r="G931" s="2">
        <f t="shared" si="178"/>
        <v>0</v>
      </c>
      <c r="H931" s="2">
        <f>MIN(Inputs!$B$2, (Inputs!$B$14 - F931)/Inputs!$B$15)</f>
        <v>0</v>
      </c>
      <c r="I931" s="2">
        <f>MAX(MIN(Inputs!$B$2, F931*Inputs!$B$16, Inputs!$B$14*Inputs!$B$4 - G931), 0)</f>
        <v>170</v>
      </c>
      <c r="J931" s="2">
        <f>MAX(MIN(Inputs!$B$2, F931*Inputs!$B$16, (Inputs!$B$14-F931)/Inputs!$B$15)*Inputs!$B$9, 0)</f>
        <v>0</v>
      </c>
      <c r="K931" s="2">
        <f>MAX(E931*Inputs!$B$5 - B931 - Inputs!$B$8, 0) * H931</f>
        <v>0</v>
      </c>
      <c r="L931" s="2">
        <f>IF(B931 &gt;= D931*Inputs!$B$10, MAX(B931 - E931/Inputs!$B$5 - Inputs!$B$8, 0) * I931, 0)</f>
        <v>0</v>
      </c>
      <c r="M931" s="2">
        <f t="shared" si="170"/>
        <v>0</v>
      </c>
      <c r="N931" s="3" t="str">
        <f t="shared" si="171"/>
        <v>Idle</v>
      </c>
      <c r="O931" s="3" t="str">
        <f t="shared" si="179"/>
        <v>Idle</v>
      </c>
      <c r="P931" s="2">
        <f t="shared" si="172"/>
        <v>0</v>
      </c>
      <c r="Q931" s="2">
        <f t="shared" si="173"/>
        <v>0</v>
      </c>
      <c r="R931" s="2">
        <f t="shared" si="174"/>
        <v>0</v>
      </c>
      <c r="S931" s="2">
        <f t="shared" si="175"/>
        <v>0</v>
      </c>
      <c r="T931" s="2">
        <f t="shared" si="176"/>
        <v>0</v>
      </c>
      <c r="U931" s="2">
        <f>IF(O931="Reg", R931 * Inputs!$B$7, 0)</f>
        <v>0</v>
      </c>
      <c r="V931" s="2">
        <f>MAX(F931 + P931*Inputs!$B$15 - (Q931/Inputs!$B$16) - U931, 0)</f>
        <v>340</v>
      </c>
    </row>
    <row r="932" spans="1:22" x14ac:dyDescent="0.3">
      <c r="A932" s="1">
        <v>46061.75</v>
      </c>
      <c r="B932" s="2">
        <v>71.770760190768797</v>
      </c>
      <c r="C932" s="2">
        <v>12.00330289855745</v>
      </c>
      <c r="D932" s="2">
        <f t="shared" si="168"/>
        <v>30.654959630043134</v>
      </c>
      <c r="E932" s="2">
        <f t="shared" si="169"/>
        <v>57.213976544161994</v>
      </c>
      <c r="F932" s="2">
        <f t="shared" si="177"/>
        <v>340</v>
      </c>
      <c r="G932" s="2">
        <f t="shared" si="178"/>
        <v>0</v>
      </c>
      <c r="H932" s="2">
        <f>MIN(Inputs!$B$2, (Inputs!$B$14 - F932)/Inputs!$B$15)</f>
        <v>0</v>
      </c>
      <c r="I932" s="2">
        <f>MAX(MIN(Inputs!$B$2, F932*Inputs!$B$16, Inputs!$B$14*Inputs!$B$4 - G932), 0)</f>
        <v>170</v>
      </c>
      <c r="J932" s="2">
        <f>MAX(MIN(Inputs!$B$2, F932*Inputs!$B$16, (Inputs!$B$14-F932)/Inputs!$B$15)*Inputs!$B$9, 0)</f>
        <v>0</v>
      </c>
      <c r="K932" s="2">
        <f>MAX(E932*Inputs!$B$5 - B932 - Inputs!$B$8, 0) * H932</f>
        <v>0</v>
      </c>
      <c r="L932" s="2">
        <f>IF(B932 &gt;= D932*Inputs!$B$10, MAX(B932 - E932/Inputs!$B$5 - Inputs!$B$8, 0) * I932, 0)</f>
        <v>0</v>
      </c>
      <c r="M932" s="2">
        <f t="shared" si="170"/>
        <v>0</v>
      </c>
      <c r="N932" s="3" t="str">
        <f t="shared" si="171"/>
        <v>Idle</v>
      </c>
      <c r="O932" s="3" t="str">
        <f t="shared" si="179"/>
        <v>Idle</v>
      </c>
      <c r="P932" s="2">
        <f t="shared" si="172"/>
        <v>0</v>
      </c>
      <c r="Q932" s="2">
        <f t="shared" si="173"/>
        <v>0</v>
      </c>
      <c r="R932" s="2">
        <f t="shared" si="174"/>
        <v>0</v>
      </c>
      <c r="S932" s="2">
        <f t="shared" si="175"/>
        <v>0</v>
      </c>
      <c r="T932" s="2">
        <f t="shared" si="176"/>
        <v>0</v>
      </c>
      <c r="U932" s="2">
        <f>IF(O932="Reg", R932 * Inputs!$B$7, 0)</f>
        <v>0</v>
      </c>
      <c r="V932" s="2">
        <f>MAX(F932 + P932*Inputs!$B$15 - (Q932/Inputs!$B$16) - U932, 0)</f>
        <v>340</v>
      </c>
    </row>
    <row r="933" spans="1:22" x14ac:dyDescent="0.3">
      <c r="A933" s="1">
        <v>46061.791666666657</v>
      </c>
      <c r="B933" s="2">
        <v>72.380150093209281</v>
      </c>
      <c r="C933" s="2">
        <v>2.5130036739799348</v>
      </c>
      <c r="D933" s="2">
        <f t="shared" si="168"/>
        <v>30.654959630043134</v>
      </c>
      <c r="E933" s="2">
        <f t="shared" si="169"/>
        <v>52.021827773256625</v>
      </c>
      <c r="F933" s="2">
        <f t="shared" si="177"/>
        <v>340</v>
      </c>
      <c r="G933" s="2">
        <f t="shared" si="178"/>
        <v>0</v>
      </c>
      <c r="H933" s="2">
        <f>MIN(Inputs!$B$2, (Inputs!$B$14 - F933)/Inputs!$B$15)</f>
        <v>0</v>
      </c>
      <c r="I933" s="2">
        <f>MAX(MIN(Inputs!$B$2, F933*Inputs!$B$16, Inputs!$B$14*Inputs!$B$4 - G933), 0)</f>
        <v>170</v>
      </c>
      <c r="J933" s="2">
        <f>MAX(MIN(Inputs!$B$2, F933*Inputs!$B$16, (Inputs!$B$14-F933)/Inputs!$B$15)*Inputs!$B$9, 0)</f>
        <v>0</v>
      </c>
      <c r="K933" s="2">
        <f>MAX(E933*Inputs!$B$5 - B933 - Inputs!$B$8, 0) * H933</f>
        <v>0</v>
      </c>
      <c r="L933" s="2">
        <f>IF(B933 &gt;= D933*Inputs!$B$10, MAX(B933 - E933/Inputs!$B$5 - Inputs!$B$8, 0) * I933, 0)</f>
        <v>0</v>
      </c>
      <c r="M933" s="2">
        <f t="shared" si="170"/>
        <v>0</v>
      </c>
      <c r="N933" s="3" t="str">
        <f t="shared" si="171"/>
        <v>Idle</v>
      </c>
      <c r="O933" s="3" t="str">
        <f t="shared" si="179"/>
        <v>Idle</v>
      </c>
      <c r="P933" s="2">
        <f t="shared" si="172"/>
        <v>0</v>
      </c>
      <c r="Q933" s="2">
        <f t="shared" si="173"/>
        <v>0</v>
      </c>
      <c r="R933" s="2">
        <f t="shared" si="174"/>
        <v>0</v>
      </c>
      <c r="S933" s="2">
        <f t="shared" si="175"/>
        <v>0</v>
      </c>
      <c r="T933" s="2">
        <f t="shared" si="176"/>
        <v>0</v>
      </c>
      <c r="U933" s="2">
        <f>IF(O933="Reg", R933 * Inputs!$B$7, 0)</f>
        <v>0</v>
      </c>
      <c r="V933" s="2">
        <f>MAX(F933 + P933*Inputs!$B$15 - (Q933/Inputs!$B$16) - U933, 0)</f>
        <v>340</v>
      </c>
    </row>
    <row r="934" spans="1:22" x14ac:dyDescent="0.3">
      <c r="A934" s="1">
        <v>46061.833333333343</v>
      </c>
      <c r="B934" s="2">
        <v>61.468884878824433</v>
      </c>
      <c r="C934" s="2">
        <v>10.50231146312203</v>
      </c>
      <c r="D934" s="2">
        <f t="shared" si="168"/>
        <v>30.654959630043134</v>
      </c>
      <c r="E934" s="2">
        <f t="shared" si="169"/>
        <v>44.529982617498383</v>
      </c>
      <c r="F934" s="2">
        <f t="shared" si="177"/>
        <v>340</v>
      </c>
      <c r="G934" s="2">
        <f t="shared" si="178"/>
        <v>0</v>
      </c>
      <c r="H934" s="2">
        <f>MIN(Inputs!$B$2, (Inputs!$B$14 - F934)/Inputs!$B$15)</f>
        <v>0</v>
      </c>
      <c r="I934" s="2">
        <f>MAX(MIN(Inputs!$B$2, F934*Inputs!$B$16, Inputs!$B$14*Inputs!$B$4 - G934), 0)</f>
        <v>170</v>
      </c>
      <c r="J934" s="2">
        <f>MAX(MIN(Inputs!$B$2, F934*Inputs!$B$16, (Inputs!$B$14-F934)/Inputs!$B$15)*Inputs!$B$9, 0)</f>
        <v>0</v>
      </c>
      <c r="K934" s="2">
        <f>MAX(E934*Inputs!$B$5 - B934 - Inputs!$B$8, 0) * H934</f>
        <v>0</v>
      </c>
      <c r="L934" s="2">
        <f>IF(B934 &gt;= D934*Inputs!$B$10, MAX(B934 - E934/Inputs!$B$5 - Inputs!$B$8, 0) * I934, 0)</f>
        <v>0</v>
      </c>
      <c r="M934" s="2">
        <f t="shared" si="170"/>
        <v>0</v>
      </c>
      <c r="N934" s="3" t="str">
        <f t="shared" si="171"/>
        <v>Idle</v>
      </c>
      <c r="O934" s="3" t="str">
        <f t="shared" si="179"/>
        <v>Idle</v>
      </c>
      <c r="P934" s="2">
        <f t="shared" si="172"/>
        <v>0</v>
      </c>
      <c r="Q934" s="2">
        <f t="shared" si="173"/>
        <v>0</v>
      </c>
      <c r="R934" s="2">
        <f t="shared" si="174"/>
        <v>0</v>
      </c>
      <c r="S934" s="2">
        <f t="shared" si="175"/>
        <v>0</v>
      </c>
      <c r="T934" s="2">
        <f t="shared" si="176"/>
        <v>0</v>
      </c>
      <c r="U934" s="2">
        <f>IF(O934="Reg", R934 * Inputs!$B$7, 0)</f>
        <v>0</v>
      </c>
      <c r="V934" s="2">
        <f>MAX(F934 + P934*Inputs!$B$15 - (Q934/Inputs!$B$16) - U934, 0)</f>
        <v>340</v>
      </c>
    </row>
    <row r="935" spans="1:22" x14ac:dyDescent="0.3">
      <c r="A935" s="1">
        <v>46061.875</v>
      </c>
      <c r="B935" s="2">
        <v>49.937766306244527</v>
      </c>
      <c r="C935" s="2">
        <v>8.6555274655874506</v>
      </c>
      <c r="D935" s="2">
        <f t="shared" si="168"/>
        <v>30.654959630043134</v>
      </c>
      <c r="E935" s="2">
        <f t="shared" si="169"/>
        <v>36.169308378637446</v>
      </c>
      <c r="F935" s="2">
        <f t="shared" si="177"/>
        <v>340</v>
      </c>
      <c r="G935" s="2">
        <f t="shared" si="178"/>
        <v>0</v>
      </c>
      <c r="H935" s="2">
        <f>MIN(Inputs!$B$2, (Inputs!$B$14 - F935)/Inputs!$B$15)</f>
        <v>0</v>
      </c>
      <c r="I935" s="2">
        <f>MAX(MIN(Inputs!$B$2, F935*Inputs!$B$16, Inputs!$B$14*Inputs!$B$4 - G935), 0)</f>
        <v>170</v>
      </c>
      <c r="J935" s="2">
        <f>MAX(MIN(Inputs!$B$2, F935*Inputs!$B$16, (Inputs!$B$14-F935)/Inputs!$B$15)*Inputs!$B$9, 0)</f>
        <v>0</v>
      </c>
      <c r="K935" s="2">
        <f>MAX(E935*Inputs!$B$5 - B935 - Inputs!$B$8, 0) * H935</f>
        <v>0</v>
      </c>
      <c r="L935" s="2">
        <f>IF(B935 &gt;= D935*Inputs!$B$10, MAX(B935 - E935/Inputs!$B$5 - Inputs!$B$8, 0) * I935, 0)</f>
        <v>0</v>
      </c>
      <c r="M935" s="2">
        <f t="shared" si="170"/>
        <v>0</v>
      </c>
      <c r="N935" s="3" t="str">
        <f t="shared" si="171"/>
        <v>Idle</v>
      </c>
      <c r="O935" s="3" t="str">
        <f t="shared" si="179"/>
        <v>Idle</v>
      </c>
      <c r="P935" s="2">
        <f t="shared" si="172"/>
        <v>0</v>
      </c>
      <c r="Q935" s="2">
        <f t="shared" si="173"/>
        <v>0</v>
      </c>
      <c r="R935" s="2">
        <f t="shared" si="174"/>
        <v>0</v>
      </c>
      <c r="S935" s="2">
        <f t="shared" si="175"/>
        <v>0</v>
      </c>
      <c r="T935" s="2">
        <f t="shared" si="176"/>
        <v>0</v>
      </c>
      <c r="U935" s="2">
        <f>IF(O935="Reg", R935 * Inputs!$B$7, 0)</f>
        <v>0</v>
      </c>
      <c r="V935" s="2">
        <f>MAX(F935 + P935*Inputs!$B$15 - (Q935/Inputs!$B$16) - U935, 0)</f>
        <v>340</v>
      </c>
    </row>
    <row r="936" spans="1:22" x14ac:dyDescent="0.3">
      <c r="A936" s="1">
        <v>46061.916666666657</v>
      </c>
      <c r="B936" s="2">
        <v>46.531057854816567</v>
      </c>
      <c r="C936" s="2">
        <v>11.160959956775709</v>
      </c>
      <c r="D936" s="2">
        <f t="shared" si="168"/>
        <v>30.654959630043134</v>
      </c>
      <c r="E936" s="2">
        <f t="shared" si="169"/>
        <v>28.412984755001521</v>
      </c>
      <c r="F936" s="2">
        <f t="shared" si="177"/>
        <v>340</v>
      </c>
      <c r="G936" s="2">
        <f t="shared" si="178"/>
        <v>0</v>
      </c>
      <c r="H936" s="2">
        <f>MIN(Inputs!$B$2, (Inputs!$B$14 - F936)/Inputs!$B$15)</f>
        <v>0</v>
      </c>
      <c r="I936" s="2">
        <f>MAX(MIN(Inputs!$B$2, F936*Inputs!$B$16, Inputs!$B$14*Inputs!$B$4 - G936), 0)</f>
        <v>170</v>
      </c>
      <c r="J936" s="2">
        <f>MAX(MIN(Inputs!$B$2, F936*Inputs!$B$16, (Inputs!$B$14-F936)/Inputs!$B$15)*Inputs!$B$9, 0)</f>
        <v>0</v>
      </c>
      <c r="K936" s="2">
        <f>MAX(E936*Inputs!$B$5 - B936 - Inputs!$B$8, 0) * H936</f>
        <v>0</v>
      </c>
      <c r="L936" s="2">
        <f>IF(B936 &gt;= D936*Inputs!$B$10, MAX(B936 - E936/Inputs!$B$5 - Inputs!$B$8, 0) * I936, 0)</f>
        <v>0</v>
      </c>
      <c r="M936" s="2">
        <f t="shared" si="170"/>
        <v>0</v>
      </c>
      <c r="N936" s="3" t="str">
        <f t="shared" si="171"/>
        <v>Idle</v>
      </c>
      <c r="O936" s="3" t="str">
        <f t="shared" si="179"/>
        <v>Idle</v>
      </c>
      <c r="P936" s="2">
        <f t="shared" si="172"/>
        <v>0</v>
      </c>
      <c r="Q936" s="2">
        <f t="shared" si="173"/>
        <v>0</v>
      </c>
      <c r="R936" s="2">
        <f t="shared" si="174"/>
        <v>0</v>
      </c>
      <c r="S936" s="2">
        <f t="shared" si="175"/>
        <v>0</v>
      </c>
      <c r="T936" s="2">
        <f t="shared" si="176"/>
        <v>0</v>
      </c>
      <c r="U936" s="2">
        <f>IF(O936="Reg", R936 * Inputs!$B$7, 0)</f>
        <v>0</v>
      </c>
      <c r="V936" s="2">
        <f>MAX(F936 + P936*Inputs!$B$15 - (Q936/Inputs!$B$16) - U936, 0)</f>
        <v>340</v>
      </c>
    </row>
    <row r="937" spans="1:22" x14ac:dyDescent="0.3">
      <c r="A937" s="1">
        <v>46061.958333333343</v>
      </c>
      <c r="B937" s="2">
        <v>41.195239941108348</v>
      </c>
      <c r="C937" s="2">
        <v>7.812504637763249</v>
      </c>
      <c r="D937" s="2">
        <f t="shared" si="168"/>
        <v>30.654959630043134</v>
      </c>
      <c r="E937" s="2">
        <f t="shared" si="169"/>
        <v>20.657808445865417</v>
      </c>
      <c r="F937" s="2">
        <f t="shared" si="177"/>
        <v>340</v>
      </c>
      <c r="G937" s="2">
        <f t="shared" si="178"/>
        <v>0</v>
      </c>
      <c r="H937" s="2">
        <f>MIN(Inputs!$B$2, (Inputs!$B$14 - F937)/Inputs!$B$15)</f>
        <v>0</v>
      </c>
      <c r="I937" s="2">
        <f>MAX(MIN(Inputs!$B$2, F937*Inputs!$B$16, Inputs!$B$14*Inputs!$B$4 - G937), 0)</f>
        <v>170</v>
      </c>
      <c r="J937" s="2">
        <f>MAX(MIN(Inputs!$B$2, F937*Inputs!$B$16, (Inputs!$B$14-F937)/Inputs!$B$15)*Inputs!$B$9, 0)</f>
        <v>0</v>
      </c>
      <c r="K937" s="2">
        <f>MAX(E937*Inputs!$B$5 - B937 - Inputs!$B$8, 0) * H937</f>
        <v>0</v>
      </c>
      <c r="L937" s="2">
        <f>IF(B937 &gt;= D937*Inputs!$B$10, MAX(B937 - E937/Inputs!$B$5 - Inputs!$B$8, 0) * I937, 0)</f>
        <v>0</v>
      </c>
      <c r="M937" s="2">
        <f t="shared" si="170"/>
        <v>0</v>
      </c>
      <c r="N937" s="3" t="str">
        <f t="shared" si="171"/>
        <v>Idle</v>
      </c>
      <c r="O937" s="3" t="str">
        <f t="shared" si="179"/>
        <v>Idle</v>
      </c>
      <c r="P937" s="2">
        <f t="shared" si="172"/>
        <v>0</v>
      </c>
      <c r="Q937" s="2">
        <f t="shared" si="173"/>
        <v>0</v>
      </c>
      <c r="R937" s="2">
        <f t="shared" si="174"/>
        <v>0</v>
      </c>
      <c r="S937" s="2">
        <f t="shared" si="175"/>
        <v>0</v>
      </c>
      <c r="T937" s="2">
        <f t="shared" si="176"/>
        <v>0</v>
      </c>
      <c r="U937" s="2">
        <f>IF(O937="Reg", R937 * Inputs!$B$7, 0)</f>
        <v>0</v>
      </c>
      <c r="V937" s="2">
        <f>MAX(F937 + P937*Inputs!$B$15 - (Q937/Inputs!$B$16) - U937, 0)</f>
        <v>340</v>
      </c>
    </row>
    <row r="938" spans="1:22" x14ac:dyDescent="0.3">
      <c r="A938" s="1">
        <v>46062</v>
      </c>
      <c r="B938" s="2">
        <v>40.617867565336603</v>
      </c>
      <c r="C938" s="2">
        <v>10.090254428329899</v>
      </c>
      <c r="D938" s="2">
        <f t="shared" si="168"/>
        <v>34.015782022392308</v>
      </c>
      <c r="E938" s="2">
        <f t="shared" si="169"/>
        <v>13.791935122347363</v>
      </c>
      <c r="F938" s="2">
        <f t="shared" si="177"/>
        <v>340</v>
      </c>
      <c r="G938" s="2">
        <f t="shared" si="178"/>
        <v>0</v>
      </c>
      <c r="H938" s="2">
        <f>MIN(Inputs!$B$2, (Inputs!$B$14 - F938)/Inputs!$B$15)</f>
        <v>0</v>
      </c>
      <c r="I938" s="2">
        <f>MAX(MIN(Inputs!$B$2, F938*Inputs!$B$16, Inputs!$B$14*Inputs!$B$4 - G938), 0)</f>
        <v>170</v>
      </c>
      <c r="J938" s="2">
        <f>MAX(MIN(Inputs!$B$2, F938*Inputs!$B$16, (Inputs!$B$14-F938)/Inputs!$B$15)*Inputs!$B$9, 0)</f>
        <v>0</v>
      </c>
      <c r="K938" s="2">
        <f>MAX(E938*Inputs!$B$5 - B938 - Inputs!$B$8, 0) * H938</f>
        <v>0</v>
      </c>
      <c r="L938" s="2">
        <f>IF(B938 &gt;= D938*Inputs!$B$10, MAX(B938 - E938/Inputs!$B$5 - Inputs!$B$8, 0) * I938, 0)</f>
        <v>0</v>
      </c>
      <c r="M938" s="2">
        <f t="shared" si="170"/>
        <v>0</v>
      </c>
      <c r="N938" s="3" t="str">
        <f t="shared" si="171"/>
        <v>Idle</v>
      </c>
      <c r="O938" s="3" t="str">
        <f t="shared" si="179"/>
        <v>Idle</v>
      </c>
      <c r="P938" s="2">
        <f t="shared" si="172"/>
        <v>0</v>
      </c>
      <c r="Q938" s="2">
        <f t="shared" si="173"/>
        <v>0</v>
      </c>
      <c r="R938" s="2">
        <f t="shared" si="174"/>
        <v>0</v>
      </c>
      <c r="S938" s="2">
        <f t="shared" si="175"/>
        <v>0</v>
      </c>
      <c r="T938" s="2">
        <f t="shared" si="176"/>
        <v>0</v>
      </c>
      <c r="U938" s="2">
        <f>IF(O938="Reg", R938 * Inputs!$B$7, 0)</f>
        <v>0</v>
      </c>
      <c r="V938" s="2">
        <f>MAX(F938 + P938*Inputs!$B$15 - (Q938/Inputs!$B$16) - U938, 0)</f>
        <v>340</v>
      </c>
    </row>
    <row r="939" spans="1:22" x14ac:dyDescent="0.3">
      <c r="A939" s="1">
        <v>46062.041666666657</v>
      </c>
      <c r="B939" s="2">
        <v>27.42907915865981</v>
      </c>
      <c r="C939" s="2">
        <v>8.8534670753210492</v>
      </c>
      <c r="D939" s="2">
        <f t="shared" si="168"/>
        <v>34.015782022392308</v>
      </c>
      <c r="E939" s="2">
        <f t="shared" si="169"/>
        <v>7.0222905281245955</v>
      </c>
      <c r="F939" s="2">
        <f t="shared" si="177"/>
        <v>340</v>
      </c>
      <c r="G939" s="2">
        <f t="shared" si="178"/>
        <v>0</v>
      </c>
      <c r="H939" s="2">
        <f>MIN(Inputs!$B$2, (Inputs!$B$14 - F939)/Inputs!$B$15)</f>
        <v>0</v>
      </c>
      <c r="I939" s="2">
        <f>MAX(MIN(Inputs!$B$2, F939*Inputs!$B$16, Inputs!$B$14*Inputs!$B$4 - G939), 0)</f>
        <v>170</v>
      </c>
      <c r="J939" s="2">
        <f>MAX(MIN(Inputs!$B$2, F939*Inputs!$B$16, (Inputs!$B$14-F939)/Inputs!$B$15)*Inputs!$B$9, 0)</f>
        <v>0</v>
      </c>
      <c r="K939" s="2">
        <f>MAX(E939*Inputs!$B$5 - B939 - Inputs!$B$8, 0) * H939</f>
        <v>0</v>
      </c>
      <c r="L939" s="2">
        <f>IF(B939 &gt;= D939*Inputs!$B$10, MAX(B939 - E939/Inputs!$B$5 - Inputs!$B$8, 0) * I939, 0)</f>
        <v>0</v>
      </c>
      <c r="M939" s="2">
        <f t="shared" si="170"/>
        <v>0</v>
      </c>
      <c r="N939" s="3" t="str">
        <f t="shared" si="171"/>
        <v>Idle</v>
      </c>
      <c r="O939" s="3" t="str">
        <f t="shared" si="179"/>
        <v>Idle</v>
      </c>
      <c r="P939" s="2">
        <f t="shared" si="172"/>
        <v>0</v>
      </c>
      <c r="Q939" s="2">
        <f t="shared" si="173"/>
        <v>0</v>
      </c>
      <c r="R939" s="2">
        <f t="shared" si="174"/>
        <v>0</v>
      </c>
      <c r="S939" s="2">
        <f t="shared" si="175"/>
        <v>0</v>
      </c>
      <c r="T939" s="2">
        <f t="shared" si="176"/>
        <v>0</v>
      </c>
      <c r="U939" s="2">
        <f>IF(O939="Reg", R939 * Inputs!$B$7, 0)</f>
        <v>0</v>
      </c>
      <c r="V939" s="2">
        <f>MAX(F939 + P939*Inputs!$B$15 - (Q939/Inputs!$B$16) - U939, 0)</f>
        <v>340</v>
      </c>
    </row>
    <row r="940" spans="1:22" x14ac:dyDescent="0.3">
      <c r="A940" s="1">
        <v>46062.083333333343</v>
      </c>
      <c r="B940" s="2">
        <v>11.3048394456588</v>
      </c>
      <c r="C940" s="2">
        <v>9.8366246954335299</v>
      </c>
      <c r="D940" s="2">
        <f t="shared" si="168"/>
        <v>34.015782022392308</v>
      </c>
      <c r="E940" s="2">
        <f t="shared" si="169"/>
        <v>2.4507773350146267</v>
      </c>
      <c r="F940" s="2">
        <f t="shared" si="177"/>
        <v>340</v>
      </c>
      <c r="G940" s="2">
        <f t="shared" si="178"/>
        <v>0</v>
      </c>
      <c r="H940" s="2">
        <f>MIN(Inputs!$B$2, (Inputs!$B$14 - F940)/Inputs!$B$15)</f>
        <v>0</v>
      </c>
      <c r="I940" s="2">
        <f>MAX(MIN(Inputs!$B$2, F940*Inputs!$B$16, Inputs!$B$14*Inputs!$B$4 - G940), 0)</f>
        <v>170</v>
      </c>
      <c r="J940" s="2">
        <f>MAX(MIN(Inputs!$B$2, F940*Inputs!$B$16, (Inputs!$B$14-F940)/Inputs!$B$15)*Inputs!$B$9, 0)</f>
        <v>0</v>
      </c>
      <c r="K940" s="2">
        <f>MAX(E940*Inputs!$B$5 - B940 - Inputs!$B$8, 0) * H940</f>
        <v>0</v>
      </c>
      <c r="L940" s="2">
        <f>IF(B940 &gt;= D940*Inputs!$B$10, MAX(B940 - E940/Inputs!$B$5 - Inputs!$B$8, 0) * I940, 0)</f>
        <v>0</v>
      </c>
      <c r="M940" s="2">
        <f t="shared" si="170"/>
        <v>0</v>
      </c>
      <c r="N940" s="3" t="str">
        <f t="shared" si="171"/>
        <v>Idle</v>
      </c>
      <c r="O940" s="3" t="str">
        <f t="shared" si="179"/>
        <v>Idle</v>
      </c>
      <c r="P940" s="2">
        <f t="shared" si="172"/>
        <v>0</v>
      </c>
      <c r="Q940" s="2">
        <f t="shared" si="173"/>
        <v>0</v>
      </c>
      <c r="R940" s="2">
        <f t="shared" si="174"/>
        <v>0</v>
      </c>
      <c r="S940" s="2">
        <f t="shared" si="175"/>
        <v>0</v>
      </c>
      <c r="T940" s="2">
        <f t="shared" si="176"/>
        <v>0</v>
      </c>
      <c r="U940" s="2">
        <f>IF(O940="Reg", R940 * Inputs!$B$7, 0)</f>
        <v>0</v>
      </c>
      <c r="V940" s="2">
        <f>MAX(F940 + P940*Inputs!$B$15 - (Q940/Inputs!$B$16) - U940, 0)</f>
        <v>340</v>
      </c>
    </row>
    <row r="941" spans="1:22" x14ac:dyDescent="0.3">
      <c r="A941" s="1">
        <v>46062.125</v>
      </c>
      <c r="B941" s="2">
        <v>3.3998245644289611</v>
      </c>
      <c r="C941" s="2">
        <v>11.717960713806191</v>
      </c>
      <c r="D941" s="2">
        <f t="shared" si="168"/>
        <v>34.015782022392308</v>
      </c>
      <c r="E941" s="2">
        <f t="shared" si="169"/>
        <v>0.56663742740482681</v>
      </c>
      <c r="F941" s="2">
        <f t="shared" si="177"/>
        <v>340</v>
      </c>
      <c r="G941" s="2">
        <f t="shared" si="178"/>
        <v>0</v>
      </c>
      <c r="H941" s="2">
        <f>MIN(Inputs!$B$2, (Inputs!$B$14 - F941)/Inputs!$B$15)</f>
        <v>0</v>
      </c>
      <c r="I941" s="2">
        <f>MAX(MIN(Inputs!$B$2, F941*Inputs!$B$16, Inputs!$B$14*Inputs!$B$4 - G941), 0)</f>
        <v>170</v>
      </c>
      <c r="J941" s="2">
        <f>MAX(MIN(Inputs!$B$2, F941*Inputs!$B$16, (Inputs!$B$14-F941)/Inputs!$B$15)*Inputs!$B$9, 0)</f>
        <v>0</v>
      </c>
      <c r="K941" s="2">
        <f>MAX(E941*Inputs!$B$5 - B941 - Inputs!$B$8, 0) * H941</f>
        <v>0</v>
      </c>
      <c r="L941" s="2">
        <f>IF(B941 &gt;= D941*Inputs!$B$10, MAX(B941 - E941/Inputs!$B$5 - Inputs!$B$8, 0) * I941, 0)</f>
        <v>0</v>
      </c>
      <c r="M941" s="2">
        <f t="shared" si="170"/>
        <v>0</v>
      </c>
      <c r="N941" s="3" t="str">
        <f t="shared" si="171"/>
        <v>Idle</v>
      </c>
      <c r="O941" s="3" t="str">
        <f t="shared" si="179"/>
        <v>Idle</v>
      </c>
      <c r="P941" s="2">
        <f t="shared" si="172"/>
        <v>0</v>
      </c>
      <c r="Q941" s="2">
        <f t="shared" si="173"/>
        <v>0</v>
      </c>
      <c r="R941" s="2">
        <f t="shared" si="174"/>
        <v>0</v>
      </c>
      <c r="S941" s="2">
        <f t="shared" si="175"/>
        <v>0</v>
      </c>
      <c r="T941" s="2">
        <f t="shared" si="176"/>
        <v>0</v>
      </c>
      <c r="U941" s="2">
        <f>IF(O941="Reg", R941 * Inputs!$B$7, 0)</f>
        <v>0</v>
      </c>
      <c r="V941" s="2">
        <f>MAX(F941 + P941*Inputs!$B$15 - (Q941/Inputs!$B$16) - U941, 0)</f>
        <v>340</v>
      </c>
    </row>
    <row r="942" spans="1:22" x14ac:dyDescent="0.3">
      <c r="A942" s="1">
        <v>46062.166666666657</v>
      </c>
      <c r="B942" s="2">
        <v>0</v>
      </c>
      <c r="C942" s="2">
        <v>7.3009421106502614</v>
      </c>
      <c r="D942" s="2">
        <f t="shared" si="168"/>
        <v>34.015782022392308</v>
      </c>
      <c r="E942" s="2">
        <f t="shared" si="169"/>
        <v>0.324167944586575</v>
      </c>
      <c r="F942" s="2">
        <f t="shared" si="177"/>
        <v>340</v>
      </c>
      <c r="G942" s="2">
        <f t="shared" si="178"/>
        <v>0</v>
      </c>
      <c r="H942" s="2">
        <f>MIN(Inputs!$B$2, (Inputs!$B$14 - F942)/Inputs!$B$15)</f>
        <v>0</v>
      </c>
      <c r="I942" s="2">
        <f>MAX(MIN(Inputs!$B$2, F942*Inputs!$B$16, Inputs!$B$14*Inputs!$B$4 - G942), 0)</f>
        <v>170</v>
      </c>
      <c r="J942" s="2">
        <f>MAX(MIN(Inputs!$B$2, F942*Inputs!$B$16, (Inputs!$B$14-F942)/Inputs!$B$15)*Inputs!$B$9, 0)</f>
        <v>0</v>
      </c>
      <c r="K942" s="2">
        <f>MAX(E942*Inputs!$B$5 - B942 - Inputs!$B$8, 0) * H942</f>
        <v>0</v>
      </c>
      <c r="L942" s="2">
        <f>IF(B942 &gt;= D942*Inputs!$B$10, MAX(B942 - E942/Inputs!$B$5 - Inputs!$B$8, 0) * I942, 0)</f>
        <v>0</v>
      </c>
      <c r="M942" s="2">
        <f t="shared" si="170"/>
        <v>0</v>
      </c>
      <c r="N942" s="3" t="str">
        <f t="shared" si="171"/>
        <v>Idle</v>
      </c>
      <c r="O942" s="3" t="str">
        <f t="shared" si="179"/>
        <v>Idle</v>
      </c>
      <c r="P942" s="2">
        <f t="shared" si="172"/>
        <v>0</v>
      </c>
      <c r="Q942" s="2">
        <f t="shared" si="173"/>
        <v>0</v>
      </c>
      <c r="R942" s="2">
        <f t="shared" si="174"/>
        <v>0</v>
      </c>
      <c r="S942" s="2">
        <f t="shared" si="175"/>
        <v>0</v>
      </c>
      <c r="T942" s="2">
        <f t="shared" si="176"/>
        <v>0</v>
      </c>
      <c r="U942" s="2">
        <f>IF(O942="Reg", R942 * Inputs!$B$7, 0)</f>
        <v>0</v>
      </c>
      <c r="V942" s="2">
        <f>MAX(F942 + P942*Inputs!$B$15 - (Q942/Inputs!$B$16) - U942, 0)</f>
        <v>340</v>
      </c>
    </row>
    <row r="943" spans="1:22" x14ac:dyDescent="0.3">
      <c r="A943" s="1">
        <v>46062.208333333343</v>
      </c>
      <c r="B943" s="2">
        <v>0</v>
      </c>
      <c r="C943" s="2">
        <v>70.29474373554676</v>
      </c>
      <c r="D943" s="2">
        <f t="shared" si="168"/>
        <v>34.015782022392308</v>
      </c>
      <c r="E943" s="2">
        <f t="shared" si="169"/>
        <v>2.0686991792765417</v>
      </c>
      <c r="F943" s="2">
        <f t="shared" si="177"/>
        <v>340</v>
      </c>
      <c r="G943" s="2">
        <f t="shared" si="178"/>
        <v>0</v>
      </c>
      <c r="H943" s="2">
        <f>MIN(Inputs!$B$2, (Inputs!$B$14 - F943)/Inputs!$B$15)</f>
        <v>0</v>
      </c>
      <c r="I943" s="2">
        <f>MAX(MIN(Inputs!$B$2, F943*Inputs!$B$16, Inputs!$B$14*Inputs!$B$4 - G943), 0)</f>
        <v>170</v>
      </c>
      <c r="J943" s="2">
        <f>MAX(MIN(Inputs!$B$2, F943*Inputs!$B$16, (Inputs!$B$14-F943)/Inputs!$B$15)*Inputs!$B$9, 0)</f>
        <v>0</v>
      </c>
      <c r="K943" s="2">
        <f>MAX(E943*Inputs!$B$5 - B943 - Inputs!$B$8, 0) * H943</f>
        <v>0</v>
      </c>
      <c r="L943" s="2">
        <f>IF(B943 &gt;= D943*Inputs!$B$10, MAX(B943 - E943/Inputs!$B$5 - Inputs!$B$8, 0) * I943, 0)</f>
        <v>0</v>
      </c>
      <c r="M943" s="2">
        <f t="shared" si="170"/>
        <v>0</v>
      </c>
      <c r="N943" s="3" t="str">
        <f t="shared" si="171"/>
        <v>Idle</v>
      </c>
      <c r="O943" s="3" t="str">
        <f t="shared" si="179"/>
        <v>Idle</v>
      </c>
      <c r="P943" s="2">
        <f t="shared" si="172"/>
        <v>0</v>
      </c>
      <c r="Q943" s="2">
        <f t="shared" si="173"/>
        <v>0</v>
      </c>
      <c r="R943" s="2">
        <f t="shared" si="174"/>
        <v>0</v>
      </c>
      <c r="S943" s="2">
        <f t="shared" si="175"/>
        <v>0</v>
      </c>
      <c r="T943" s="2">
        <f t="shared" si="176"/>
        <v>0</v>
      </c>
      <c r="U943" s="2">
        <f>IF(O943="Reg", R943 * Inputs!$B$7, 0)</f>
        <v>0</v>
      </c>
      <c r="V943" s="2">
        <f>MAX(F943 + P943*Inputs!$B$15 - (Q943/Inputs!$B$16) - U943, 0)</f>
        <v>340</v>
      </c>
    </row>
    <row r="944" spans="1:22" x14ac:dyDescent="0.3">
      <c r="A944" s="1">
        <v>46062.25</v>
      </c>
      <c r="B944" s="2">
        <v>0</v>
      </c>
      <c r="C944" s="2">
        <v>4.2589374014124566</v>
      </c>
      <c r="D944" s="2">
        <f t="shared" si="168"/>
        <v>34.015782022392308</v>
      </c>
      <c r="E944" s="2">
        <f t="shared" si="169"/>
        <v>5.5371322101700988</v>
      </c>
      <c r="F944" s="2">
        <f t="shared" si="177"/>
        <v>340</v>
      </c>
      <c r="G944" s="2">
        <f t="shared" si="178"/>
        <v>0</v>
      </c>
      <c r="H944" s="2">
        <f>MIN(Inputs!$B$2, (Inputs!$B$14 - F944)/Inputs!$B$15)</f>
        <v>0</v>
      </c>
      <c r="I944" s="2">
        <f>MAX(MIN(Inputs!$B$2, F944*Inputs!$B$16, Inputs!$B$14*Inputs!$B$4 - G944), 0)</f>
        <v>170</v>
      </c>
      <c r="J944" s="2">
        <f>MAX(MIN(Inputs!$B$2, F944*Inputs!$B$16, (Inputs!$B$14-F944)/Inputs!$B$15)*Inputs!$B$9, 0)</f>
        <v>0</v>
      </c>
      <c r="K944" s="2">
        <f>MAX(E944*Inputs!$B$5 - B944 - Inputs!$B$8, 0) * H944</f>
        <v>0</v>
      </c>
      <c r="L944" s="2">
        <f>IF(B944 &gt;= D944*Inputs!$B$10, MAX(B944 - E944/Inputs!$B$5 - Inputs!$B$8, 0) * I944, 0)</f>
        <v>0</v>
      </c>
      <c r="M944" s="2">
        <f t="shared" si="170"/>
        <v>0</v>
      </c>
      <c r="N944" s="3" t="str">
        <f t="shared" si="171"/>
        <v>Idle</v>
      </c>
      <c r="O944" s="3" t="str">
        <f t="shared" si="179"/>
        <v>Idle</v>
      </c>
      <c r="P944" s="2">
        <f t="shared" si="172"/>
        <v>0</v>
      </c>
      <c r="Q944" s="2">
        <f t="shared" si="173"/>
        <v>0</v>
      </c>
      <c r="R944" s="2">
        <f t="shared" si="174"/>
        <v>0</v>
      </c>
      <c r="S944" s="2">
        <f t="shared" si="175"/>
        <v>0</v>
      </c>
      <c r="T944" s="2">
        <f t="shared" si="176"/>
        <v>0</v>
      </c>
      <c r="U944" s="2">
        <f>IF(O944="Reg", R944 * Inputs!$B$7, 0)</f>
        <v>0</v>
      </c>
      <c r="V944" s="2">
        <f>MAX(F944 + P944*Inputs!$B$15 - (Q944/Inputs!$B$16) - U944, 0)</f>
        <v>340</v>
      </c>
    </row>
    <row r="945" spans="1:22" x14ac:dyDescent="0.3">
      <c r="A945" s="1">
        <v>46062.291666666657</v>
      </c>
      <c r="B945" s="2">
        <v>0</v>
      </c>
      <c r="C945" s="2">
        <v>7.824868774034818</v>
      </c>
      <c r="D945" s="2">
        <f t="shared" si="168"/>
        <v>34.015782022392308</v>
      </c>
      <c r="E945" s="2">
        <f t="shared" si="169"/>
        <v>10.230100273807979</v>
      </c>
      <c r="F945" s="2">
        <f t="shared" si="177"/>
        <v>340</v>
      </c>
      <c r="G945" s="2">
        <f t="shared" si="178"/>
        <v>0</v>
      </c>
      <c r="H945" s="2">
        <f>MIN(Inputs!$B$2, (Inputs!$B$14 - F945)/Inputs!$B$15)</f>
        <v>0</v>
      </c>
      <c r="I945" s="2">
        <f>MAX(MIN(Inputs!$B$2, F945*Inputs!$B$16, Inputs!$B$14*Inputs!$B$4 - G945), 0)</f>
        <v>170</v>
      </c>
      <c r="J945" s="2">
        <f>MAX(MIN(Inputs!$B$2, F945*Inputs!$B$16, (Inputs!$B$14-F945)/Inputs!$B$15)*Inputs!$B$9, 0)</f>
        <v>0</v>
      </c>
      <c r="K945" s="2">
        <f>MAX(E945*Inputs!$B$5 - B945 - Inputs!$B$8, 0) * H945</f>
        <v>0</v>
      </c>
      <c r="L945" s="2">
        <f>IF(B945 &gt;= D945*Inputs!$B$10, MAX(B945 - E945/Inputs!$B$5 - Inputs!$B$8, 0) * I945, 0)</f>
        <v>0</v>
      </c>
      <c r="M945" s="2">
        <f t="shared" si="170"/>
        <v>0</v>
      </c>
      <c r="N945" s="3" t="str">
        <f t="shared" si="171"/>
        <v>Idle</v>
      </c>
      <c r="O945" s="3" t="str">
        <f t="shared" si="179"/>
        <v>Idle</v>
      </c>
      <c r="P945" s="2">
        <f t="shared" si="172"/>
        <v>0</v>
      </c>
      <c r="Q945" s="2">
        <f t="shared" si="173"/>
        <v>0</v>
      </c>
      <c r="R945" s="2">
        <f t="shared" si="174"/>
        <v>0</v>
      </c>
      <c r="S945" s="2">
        <f t="shared" si="175"/>
        <v>0</v>
      </c>
      <c r="T945" s="2">
        <f t="shared" si="176"/>
        <v>0</v>
      </c>
      <c r="U945" s="2">
        <f>IF(O945="Reg", R945 * Inputs!$B$7, 0)</f>
        <v>0</v>
      </c>
      <c r="V945" s="2">
        <f>MAX(F945 + P945*Inputs!$B$15 - (Q945/Inputs!$B$16) - U945, 0)</f>
        <v>340</v>
      </c>
    </row>
    <row r="946" spans="1:22" x14ac:dyDescent="0.3">
      <c r="A946" s="1">
        <v>46062.333333333343</v>
      </c>
      <c r="B946" s="2">
        <v>0</v>
      </c>
      <c r="C946" s="2">
        <v>9.9383806086283979</v>
      </c>
      <c r="D946" s="2">
        <f t="shared" si="168"/>
        <v>34.015782022392308</v>
      </c>
      <c r="E946" s="2">
        <f t="shared" si="169"/>
        <v>15.757180337107561</v>
      </c>
      <c r="F946" s="2">
        <f t="shared" si="177"/>
        <v>340</v>
      </c>
      <c r="G946" s="2">
        <f t="shared" si="178"/>
        <v>0</v>
      </c>
      <c r="H946" s="2">
        <f>MIN(Inputs!$B$2, (Inputs!$B$14 - F946)/Inputs!$B$15)</f>
        <v>0</v>
      </c>
      <c r="I946" s="2">
        <f>MAX(MIN(Inputs!$B$2, F946*Inputs!$B$16, Inputs!$B$14*Inputs!$B$4 - G946), 0)</f>
        <v>170</v>
      </c>
      <c r="J946" s="2">
        <f>MAX(MIN(Inputs!$B$2, F946*Inputs!$B$16, (Inputs!$B$14-F946)/Inputs!$B$15)*Inputs!$B$9, 0)</f>
        <v>0</v>
      </c>
      <c r="K946" s="2">
        <f>MAX(E946*Inputs!$B$5 - B946 - Inputs!$B$8, 0) * H946</f>
        <v>0</v>
      </c>
      <c r="L946" s="2">
        <f>IF(B946 &gt;= D946*Inputs!$B$10, MAX(B946 - E946/Inputs!$B$5 - Inputs!$B$8, 0) * I946, 0)</f>
        <v>0</v>
      </c>
      <c r="M946" s="2">
        <f t="shared" si="170"/>
        <v>0</v>
      </c>
      <c r="N946" s="3" t="str">
        <f t="shared" si="171"/>
        <v>Idle</v>
      </c>
      <c r="O946" s="3" t="str">
        <f t="shared" si="179"/>
        <v>Idle</v>
      </c>
      <c r="P946" s="2">
        <f t="shared" si="172"/>
        <v>0</v>
      </c>
      <c r="Q946" s="2">
        <f t="shared" si="173"/>
        <v>0</v>
      </c>
      <c r="R946" s="2">
        <f t="shared" si="174"/>
        <v>0</v>
      </c>
      <c r="S946" s="2">
        <f t="shared" si="175"/>
        <v>0</v>
      </c>
      <c r="T946" s="2">
        <f t="shared" si="176"/>
        <v>0</v>
      </c>
      <c r="U946" s="2">
        <f>IF(O946="Reg", R946 * Inputs!$B$7, 0)</f>
        <v>0</v>
      </c>
      <c r="V946" s="2">
        <f>MAX(F946 + P946*Inputs!$B$15 - (Q946/Inputs!$B$16) - U946, 0)</f>
        <v>340</v>
      </c>
    </row>
    <row r="947" spans="1:22" x14ac:dyDescent="0.3">
      <c r="A947" s="1">
        <v>46062.375</v>
      </c>
      <c r="B947" s="2">
        <v>1.9450076675194501</v>
      </c>
      <c r="C947" s="2">
        <v>110.7036105153105</v>
      </c>
      <c r="D947" s="2">
        <f t="shared" si="168"/>
        <v>34.015782022392308</v>
      </c>
      <c r="E947" s="2">
        <f t="shared" si="169"/>
        <v>22.383719696627754</v>
      </c>
      <c r="F947" s="2">
        <f t="shared" si="177"/>
        <v>340</v>
      </c>
      <c r="G947" s="2">
        <f t="shared" si="178"/>
        <v>0</v>
      </c>
      <c r="H947" s="2">
        <f>MIN(Inputs!$B$2, (Inputs!$B$14 - F947)/Inputs!$B$15)</f>
        <v>0</v>
      </c>
      <c r="I947" s="2">
        <f>MAX(MIN(Inputs!$B$2, F947*Inputs!$B$16, Inputs!$B$14*Inputs!$B$4 - G947), 0)</f>
        <v>170</v>
      </c>
      <c r="J947" s="2">
        <f>MAX(MIN(Inputs!$B$2, F947*Inputs!$B$16, (Inputs!$B$14-F947)/Inputs!$B$15)*Inputs!$B$9, 0)</f>
        <v>0</v>
      </c>
      <c r="K947" s="2">
        <f>MAX(E947*Inputs!$B$5 - B947 - Inputs!$B$8, 0) * H947</f>
        <v>0</v>
      </c>
      <c r="L947" s="2">
        <f>IF(B947 &gt;= D947*Inputs!$B$10, MAX(B947 - E947/Inputs!$B$5 - Inputs!$B$8, 0) * I947, 0)</f>
        <v>0</v>
      </c>
      <c r="M947" s="2">
        <f t="shared" si="170"/>
        <v>0</v>
      </c>
      <c r="N947" s="3" t="str">
        <f t="shared" si="171"/>
        <v>Idle</v>
      </c>
      <c r="O947" s="3" t="str">
        <f t="shared" si="179"/>
        <v>Idle</v>
      </c>
      <c r="P947" s="2">
        <f t="shared" si="172"/>
        <v>0</v>
      </c>
      <c r="Q947" s="2">
        <f t="shared" si="173"/>
        <v>0</v>
      </c>
      <c r="R947" s="2">
        <f t="shared" si="174"/>
        <v>0</v>
      </c>
      <c r="S947" s="2">
        <f t="shared" si="175"/>
        <v>0</v>
      </c>
      <c r="T947" s="2">
        <f t="shared" si="176"/>
        <v>0</v>
      </c>
      <c r="U947" s="2">
        <f>IF(O947="Reg", R947 * Inputs!$B$7, 0)</f>
        <v>0</v>
      </c>
      <c r="V947" s="2">
        <f>MAX(F947 + P947*Inputs!$B$15 - (Q947/Inputs!$B$16) - U947, 0)</f>
        <v>340</v>
      </c>
    </row>
    <row r="948" spans="1:22" x14ac:dyDescent="0.3">
      <c r="A948" s="1">
        <v>46062.416666666657</v>
      </c>
      <c r="B948" s="2">
        <v>10.4671874081398</v>
      </c>
      <c r="C948" s="2">
        <v>4.5170524351573356</v>
      </c>
      <c r="D948" s="2">
        <f t="shared" si="168"/>
        <v>34.015782022392308</v>
      </c>
      <c r="E948" s="2">
        <f t="shared" si="169"/>
        <v>31.549100415295992</v>
      </c>
      <c r="F948" s="2">
        <f t="shared" si="177"/>
        <v>340</v>
      </c>
      <c r="G948" s="2">
        <f t="shared" si="178"/>
        <v>0</v>
      </c>
      <c r="H948" s="2">
        <f>MIN(Inputs!$B$2, (Inputs!$B$14 - F948)/Inputs!$B$15)</f>
        <v>0</v>
      </c>
      <c r="I948" s="2">
        <f>MAX(MIN(Inputs!$B$2, F948*Inputs!$B$16, Inputs!$B$14*Inputs!$B$4 - G948), 0)</f>
        <v>170</v>
      </c>
      <c r="J948" s="2">
        <f>MAX(MIN(Inputs!$B$2, F948*Inputs!$B$16, (Inputs!$B$14-F948)/Inputs!$B$15)*Inputs!$B$9, 0)</f>
        <v>0</v>
      </c>
      <c r="K948" s="2">
        <f>MAX(E948*Inputs!$B$5 - B948 - Inputs!$B$8, 0) * H948</f>
        <v>0</v>
      </c>
      <c r="L948" s="2">
        <f>IF(B948 &gt;= D948*Inputs!$B$10, MAX(B948 - E948/Inputs!$B$5 - Inputs!$B$8, 0) * I948, 0)</f>
        <v>0</v>
      </c>
      <c r="M948" s="2">
        <f t="shared" si="170"/>
        <v>0</v>
      </c>
      <c r="N948" s="3" t="str">
        <f t="shared" si="171"/>
        <v>Idle</v>
      </c>
      <c r="O948" s="3" t="str">
        <f t="shared" si="179"/>
        <v>Idle</v>
      </c>
      <c r="P948" s="2">
        <f t="shared" si="172"/>
        <v>0</v>
      </c>
      <c r="Q948" s="2">
        <f t="shared" si="173"/>
        <v>0</v>
      </c>
      <c r="R948" s="2">
        <f t="shared" si="174"/>
        <v>0</v>
      </c>
      <c r="S948" s="2">
        <f t="shared" si="175"/>
        <v>0</v>
      </c>
      <c r="T948" s="2">
        <f t="shared" si="176"/>
        <v>0</v>
      </c>
      <c r="U948" s="2">
        <f>IF(O948="Reg", R948 * Inputs!$B$7, 0)</f>
        <v>0</v>
      </c>
      <c r="V948" s="2">
        <f>MAX(F948 + P948*Inputs!$B$15 - (Q948/Inputs!$B$16) - U948, 0)</f>
        <v>340</v>
      </c>
    </row>
    <row r="949" spans="1:22" x14ac:dyDescent="0.3">
      <c r="A949" s="1">
        <v>46062.458333333343</v>
      </c>
      <c r="B949" s="2">
        <v>20.810598185361339</v>
      </c>
      <c r="C949" s="2">
        <v>1.8592086091123621</v>
      </c>
      <c r="D949" s="2">
        <f t="shared" si="168"/>
        <v>34.015782022392308</v>
      </c>
      <c r="E949" s="2">
        <f t="shared" si="169"/>
        <v>40.541623168252812</v>
      </c>
      <c r="F949" s="2">
        <f t="shared" si="177"/>
        <v>340</v>
      </c>
      <c r="G949" s="2">
        <f t="shared" si="178"/>
        <v>0</v>
      </c>
      <c r="H949" s="2">
        <f>MIN(Inputs!$B$2, (Inputs!$B$14 - F949)/Inputs!$B$15)</f>
        <v>0</v>
      </c>
      <c r="I949" s="2">
        <f>MAX(MIN(Inputs!$B$2, F949*Inputs!$B$16, Inputs!$B$14*Inputs!$B$4 - G949), 0)</f>
        <v>170</v>
      </c>
      <c r="J949" s="2">
        <f>MAX(MIN(Inputs!$B$2, F949*Inputs!$B$16, (Inputs!$B$14-F949)/Inputs!$B$15)*Inputs!$B$9, 0)</f>
        <v>0</v>
      </c>
      <c r="K949" s="2">
        <f>MAX(E949*Inputs!$B$5 - B949 - Inputs!$B$8, 0) * H949</f>
        <v>0</v>
      </c>
      <c r="L949" s="2">
        <f>IF(B949 &gt;= D949*Inputs!$B$10, MAX(B949 - E949/Inputs!$B$5 - Inputs!$B$8, 0) * I949, 0)</f>
        <v>0</v>
      </c>
      <c r="M949" s="2">
        <f t="shared" si="170"/>
        <v>0</v>
      </c>
      <c r="N949" s="3" t="str">
        <f t="shared" si="171"/>
        <v>Idle</v>
      </c>
      <c r="O949" s="3" t="str">
        <f t="shared" si="179"/>
        <v>Idle</v>
      </c>
      <c r="P949" s="2">
        <f t="shared" si="172"/>
        <v>0</v>
      </c>
      <c r="Q949" s="2">
        <f t="shared" si="173"/>
        <v>0</v>
      </c>
      <c r="R949" s="2">
        <f t="shared" si="174"/>
        <v>0</v>
      </c>
      <c r="S949" s="2">
        <f t="shared" si="175"/>
        <v>0</v>
      </c>
      <c r="T949" s="2">
        <f t="shared" si="176"/>
        <v>0</v>
      </c>
      <c r="U949" s="2">
        <f>IF(O949="Reg", R949 * Inputs!$B$7, 0)</f>
        <v>0</v>
      </c>
      <c r="V949" s="2">
        <f>MAX(F949 + P949*Inputs!$B$15 - (Q949/Inputs!$B$16) - U949, 0)</f>
        <v>340</v>
      </c>
    </row>
    <row r="950" spans="1:22" x14ac:dyDescent="0.3">
      <c r="A950" s="1">
        <v>46062.5</v>
      </c>
      <c r="B950" s="2">
        <v>28.157808381827291</v>
      </c>
      <c r="C950" s="2">
        <v>1.779600347095994</v>
      </c>
      <c r="D950" s="2">
        <f t="shared" si="168"/>
        <v>34.015782022392308</v>
      </c>
      <c r="E950" s="2">
        <f t="shared" si="169"/>
        <v>57.659850809890564</v>
      </c>
      <c r="F950" s="2">
        <f t="shared" si="177"/>
        <v>340</v>
      </c>
      <c r="G950" s="2">
        <f t="shared" si="178"/>
        <v>0</v>
      </c>
      <c r="H950" s="2">
        <f>MIN(Inputs!$B$2, (Inputs!$B$14 - F950)/Inputs!$B$15)</f>
        <v>0</v>
      </c>
      <c r="I950" s="2">
        <f>MAX(MIN(Inputs!$B$2, F950*Inputs!$B$16, Inputs!$B$14*Inputs!$B$4 - G950), 0)</f>
        <v>170</v>
      </c>
      <c r="J950" s="2">
        <f>MAX(MIN(Inputs!$B$2, F950*Inputs!$B$16, (Inputs!$B$14-F950)/Inputs!$B$15)*Inputs!$B$9, 0)</f>
        <v>0</v>
      </c>
      <c r="K950" s="2">
        <f>MAX(E950*Inputs!$B$5 - B950 - Inputs!$B$8, 0) * H950</f>
        <v>0</v>
      </c>
      <c r="L950" s="2">
        <f>IF(B950 &gt;= D950*Inputs!$B$10, MAX(B950 - E950/Inputs!$B$5 - Inputs!$B$8, 0) * I950, 0)</f>
        <v>0</v>
      </c>
      <c r="M950" s="2">
        <f t="shared" si="170"/>
        <v>0</v>
      </c>
      <c r="N950" s="3" t="str">
        <f t="shared" si="171"/>
        <v>Idle</v>
      </c>
      <c r="O950" s="3" t="str">
        <f t="shared" si="179"/>
        <v>Idle</v>
      </c>
      <c r="P950" s="2">
        <f t="shared" si="172"/>
        <v>0</v>
      </c>
      <c r="Q950" s="2">
        <f t="shared" si="173"/>
        <v>0</v>
      </c>
      <c r="R950" s="2">
        <f t="shared" si="174"/>
        <v>0</v>
      </c>
      <c r="S950" s="2">
        <f t="shared" si="175"/>
        <v>0</v>
      </c>
      <c r="T950" s="2">
        <f t="shared" si="176"/>
        <v>0</v>
      </c>
      <c r="U950" s="2">
        <f>IF(O950="Reg", R950 * Inputs!$B$7, 0)</f>
        <v>0</v>
      </c>
      <c r="V950" s="2">
        <f>MAX(F950 + P950*Inputs!$B$15 - (Q950/Inputs!$B$16) - U950, 0)</f>
        <v>340</v>
      </c>
    </row>
    <row r="951" spans="1:22" x14ac:dyDescent="0.3">
      <c r="A951" s="1">
        <v>46062.541666666657</v>
      </c>
      <c r="B951" s="2">
        <v>33.162480379797479</v>
      </c>
      <c r="C951" s="2">
        <v>2.4184903675313292</v>
      </c>
      <c r="D951" s="2">
        <f t="shared" si="168"/>
        <v>34.015782022392308</v>
      </c>
      <c r="E951" s="2">
        <f t="shared" si="169"/>
        <v>63.180846683937716</v>
      </c>
      <c r="F951" s="2">
        <f t="shared" si="177"/>
        <v>340</v>
      </c>
      <c r="G951" s="2">
        <f t="shared" si="178"/>
        <v>0</v>
      </c>
      <c r="H951" s="2">
        <f>MIN(Inputs!$B$2, (Inputs!$B$14 - F951)/Inputs!$B$15)</f>
        <v>0</v>
      </c>
      <c r="I951" s="2">
        <f>MAX(MIN(Inputs!$B$2, F951*Inputs!$B$16, Inputs!$B$14*Inputs!$B$4 - G951), 0)</f>
        <v>170</v>
      </c>
      <c r="J951" s="2">
        <f>MAX(MIN(Inputs!$B$2, F951*Inputs!$B$16, (Inputs!$B$14-F951)/Inputs!$B$15)*Inputs!$B$9, 0)</f>
        <v>0</v>
      </c>
      <c r="K951" s="2">
        <f>MAX(E951*Inputs!$B$5 - B951 - Inputs!$B$8, 0) * H951</f>
        <v>0</v>
      </c>
      <c r="L951" s="2">
        <f>IF(B951 &gt;= D951*Inputs!$B$10, MAX(B951 - E951/Inputs!$B$5 - Inputs!$B$8, 0) * I951, 0)</f>
        <v>0</v>
      </c>
      <c r="M951" s="2">
        <f t="shared" si="170"/>
        <v>0</v>
      </c>
      <c r="N951" s="3" t="str">
        <f t="shared" si="171"/>
        <v>Idle</v>
      </c>
      <c r="O951" s="3" t="str">
        <f t="shared" si="179"/>
        <v>Idle</v>
      </c>
      <c r="P951" s="2">
        <f t="shared" si="172"/>
        <v>0</v>
      </c>
      <c r="Q951" s="2">
        <f t="shared" si="173"/>
        <v>0</v>
      </c>
      <c r="R951" s="2">
        <f t="shared" si="174"/>
        <v>0</v>
      </c>
      <c r="S951" s="2">
        <f t="shared" si="175"/>
        <v>0</v>
      </c>
      <c r="T951" s="2">
        <f t="shared" si="176"/>
        <v>0</v>
      </c>
      <c r="U951" s="2">
        <f>IF(O951="Reg", R951 * Inputs!$B$7, 0)</f>
        <v>0</v>
      </c>
      <c r="V951" s="2">
        <f>MAX(F951 + P951*Inputs!$B$15 - (Q951/Inputs!$B$16) - U951, 0)</f>
        <v>340</v>
      </c>
    </row>
    <row r="952" spans="1:22" x14ac:dyDescent="0.3">
      <c r="A952" s="1">
        <v>46062.583333333343</v>
      </c>
      <c r="B952" s="2">
        <v>39.759236157121151</v>
      </c>
      <c r="C952" s="2">
        <v>12.91938453987809</v>
      </c>
      <c r="D952" s="2">
        <f t="shared" si="168"/>
        <v>34.015782022392308</v>
      </c>
      <c r="E952" s="2">
        <f t="shared" si="169"/>
        <v>67.891792734927392</v>
      </c>
      <c r="F952" s="2">
        <f t="shared" si="177"/>
        <v>340</v>
      </c>
      <c r="G952" s="2">
        <f t="shared" si="178"/>
        <v>0</v>
      </c>
      <c r="H952" s="2">
        <f>MIN(Inputs!$B$2, (Inputs!$B$14 - F952)/Inputs!$B$15)</f>
        <v>0</v>
      </c>
      <c r="I952" s="2">
        <f>MAX(MIN(Inputs!$B$2, F952*Inputs!$B$16, Inputs!$B$14*Inputs!$B$4 - G952), 0)</f>
        <v>170</v>
      </c>
      <c r="J952" s="2">
        <f>MAX(MIN(Inputs!$B$2, F952*Inputs!$B$16, (Inputs!$B$14-F952)/Inputs!$B$15)*Inputs!$B$9, 0)</f>
        <v>0</v>
      </c>
      <c r="K952" s="2">
        <f>MAX(E952*Inputs!$B$5 - B952 - Inputs!$B$8, 0) * H952</f>
        <v>0</v>
      </c>
      <c r="L952" s="2">
        <f>IF(B952 &gt;= D952*Inputs!$B$10, MAX(B952 - E952/Inputs!$B$5 - Inputs!$B$8, 0) * I952, 0)</f>
        <v>0</v>
      </c>
      <c r="M952" s="2">
        <f t="shared" si="170"/>
        <v>0</v>
      </c>
      <c r="N952" s="3" t="str">
        <f t="shared" si="171"/>
        <v>Idle</v>
      </c>
      <c r="O952" s="3" t="str">
        <f t="shared" si="179"/>
        <v>Idle</v>
      </c>
      <c r="P952" s="2">
        <f t="shared" si="172"/>
        <v>0</v>
      </c>
      <c r="Q952" s="2">
        <f t="shared" si="173"/>
        <v>0</v>
      </c>
      <c r="R952" s="2">
        <f t="shared" si="174"/>
        <v>0</v>
      </c>
      <c r="S952" s="2">
        <f t="shared" si="175"/>
        <v>0</v>
      </c>
      <c r="T952" s="2">
        <f t="shared" si="176"/>
        <v>0</v>
      </c>
      <c r="U952" s="2">
        <f>IF(O952="Reg", R952 * Inputs!$B$7, 0)</f>
        <v>0</v>
      </c>
      <c r="V952" s="2">
        <f>MAX(F952 + P952*Inputs!$B$15 - (Q952/Inputs!$B$16) - U952, 0)</f>
        <v>340</v>
      </c>
    </row>
    <row r="953" spans="1:22" x14ac:dyDescent="0.3">
      <c r="A953" s="1">
        <v>46062.625</v>
      </c>
      <c r="B953" s="2">
        <v>56.937291979528887</v>
      </c>
      <c r="C953" s="2">
        <v>2.7410590563158239</v>
      </c>
      <c r="D953" s="2">
        <f t="shared" si="168"/>
        <v>34.015782022392308</v>
      </c>
      <c r="E953" s="2">
        <f t="shared" si="169"/>
        <v>72.570049735940742</v>
      </c>
      <c r="F953" s="2">
        <f t="shared" si="177"/>
        <v>340</v>
      </c>
      <c r="G953" s="2">
        <f t="shared" si="178"/>
        <v>0</v>
      </c>
      <c r="H953" s="2">
        <f>MIN(Inputs!$B$2, (Inputs!$B$14 - F953)/Inputs!$B$15)</f>
        <v>0</v>
      </c>
      <c r="I953" s="2">
        <f>MAX(MIN(Inputs!$B$2, F953*Inputs!$B$16, Inputs!$B$14*Inputs!$B$4 - G953), 0)</f>
        <v>170</v>
      </c>
      <c r="J953" s="2">
        <f>MAX(MIN(Inputs!$B$2, F953*Inputs!$B$16, (Inputs!$B$14-F953)/Inputs!$B$15)*Inputs!$B$9, 0)</f>
        <v>0</v>
      </c>
      <c r="K953" s="2">
        <f>MAX(E953*Inputs!$B$5 - B953 - Inputs!$B$8, 0) * H953</f>
        <v>0</v>
      </c>
      <c r="L953" s="2">
        <f>IF(B953 &gt;= D953*Inputs!$B$10, MAX(B953 - E953/Inputs!$B$5 - Inputs!$B$8, 0) * I953, 0)</f>
        <v>0</v>
      </c>
      <c r="M953" s="2">
        <f t="shared" si="170"/>
        <v>0</v>
      </c>
      <c r="N953" s="3" t="str">
        <f t="shared" si="171"/>
        <v>Idle</v>
      </c>
      <c r="O953" s="3" t="str">
        <f t="shared" si="179"/>
        <v>Idle</v>
      </c>
      <c r="P953" s="2">
        <f t="shared" si="172"/>
        <v>0</v>
      </c>
      <c r="Q953" s="2">
        <f t="shared" si="173"/>
        <v>0</v>
      </c>
      <c r="R953" s="2">
        <f t="shared" si="174"/>
        <v>0</v>
      </c>
      <c r="S953" s="2">
        <f t="shared" si="175"/>
        <v>0</v>
      </c>
      <c r="T953" s="2">
        <f t="shared" si="176"/>
        <v>0</v>
      </c>
      <c r="U953" s="2">
        <f>IF(O953="Reg", R953 * Inputs!$B$7, 0)</f>
        <v>0</v>
      </c>
      <c r="V953" s="2">
        <f>MAX(F953 + P953*Inputs!$B$15 - (Q953/Inputs!$B$16) - U953, 0)</f>
        <v>340</v>
      </c>
    </row>
    <row r="954" spans="1:22" x14ac:dyDescent="0.3">
      <c r="A954" s="1">
        <v>46062.666666666657</v>
      </c>
      <c r="B954" s="2">
        <v>64.422323925880733</v>
      </c>
      <c r="C954" s="2">
        <v>16.649097614784761</v>
      </c>
      <c r="D954" s="2">
        <f t="shared" si="168"/>
        <v>34.015782022392308</v>
      </c>
      <c r="E954" s="2">
        <f t="shared" si="169"/>
        <v>74.015470184402503</v>
      </c>
      <c r="F954" s="2">
        <f t="shared" si="177"/>
        <v>340</v>
      </c>
      <c r="G954" s="2">
        <f t="shared" si="178"/>
        <v>0</v>
      </c>
      <c r="H954" s="2">
        <f>MIN(Inputs!$B$2, (Inputs!$B$14 - F954)/Inputs!$B$15)</f>
        <v>0</v>
      </c>
      <c r="I954" s="2">
        <f>MAX(MIN(Inputs!$B$2, F954*Inputs!$B$16, Inputs!$B$14*Inputs!$B$4 - G954), 0)</f>
        <v>170</v>
      </c>
      <c r="J954" s="2">
        <f>MAX(MIN(Inputs!$B$2, F954*Inputs!$B$16, (Inputs!$B$14-F954)/Inputs!$B$15)*Inputs!$B$9, 0)</f>
        <v>0</v>
      </c>
      <c r="K954" s="2">
        <f>MAX(E954*Inputs!$B$5 - B954 - Inputs!$B$8, 0) * H954</f>
        <v>0</v>
      </c>
      <c r="L954" s="2">
        <f>IF(B954 &gt;= D954*Inputs!$B$10, MAX(B954 - E954/Inputs!$B$5 - Inputs!$B$8, 0) * I954, 0)</f>
        <v>0</v>
      </c>
      <c r="M954" s="2">
        <f t="shared" si="170"/>
        <v>0</v>
      </c>
      <c r="N954" s="3" t="str">
        <f t="shared" si="171"/>
        <v>Idle</v>
      </c>
      <c r="O954" s="3" t="str">
        <f t="shared" si="179"/>
        <v>Idle</v>
      </c>
      <c r="P954" s="2">
        <f t="shared" si="172"/>
        <v>0</v>
      </c>
      <c r="Q954" s="2">
        <f t="shared" si="173"/>
        <v>0</v>
      </c>
      <c r="R954" s="2">
        <f t="shared" si="174"/>
        <v>0</v>
      </c>
      <c r="S954" s="2">
        <f t="shared" si="175"/>
        <v>0</v>
      </c>
      <c r="T954" s="2">
        <f t="shared" si="176"/>
        <v>0</v>
      </c>
      <c r="U954" s="2">
        <f>IF(O954="Reg", R954 * Inputs!$B$7, 0)</f>
        <v>0</v>
      </c>
      <c r="V954" s="2">
        <f>MAX(F954 + P954*Inputs!$B$15 - (Q954/Inputs!$B$16) - U954, 0)</f>
        <v>340</v>
      </c>
    </row>
    <row r="955" spans="1:22" x14ac:dyDescent="0.3">
      <c r="A955" s="1">
        <v>46062.708333333343</v>
      </c>
      <c r="B955" s="2">
        <v>123.5199640351878</v>
      </c>
      <c r="C955" s="2">
        <v>6.5358068867541492</v>
      </c>
      <c r="D955" s="2">
        <f t="shared" si="168"/>
        <v>34.015782022392308</v>
      </c>
      <c r="E955" s="2">
        <f t="shared" si="169"/>
        <v>72.462121824942457</v>
      </c>
      <c r="F955" s="2">
        <f t="shared" si="177"/>
        <v>340</v>
      </c>
      <c r="G955" s="2">
        <f t="shared" si="178"/>
        <v>0</v>
      </c>
      <c r="H955" s="2">
        <f>MIN(Inputs!$B$2, (Inputs!$B$14 - F955)/Inputs!$B$15)</f>
        <v>0</v>
      </c>
      <c r="I955" s="2">
        <f>MAX(MIN(Inputs!$B$2, F955*Inputs!$B$16, Inputs!$B$14*Inputs!$B$4 - G955), 0)</f>
        <v>170</v>
      </c>
      <c r="J955" s="2">
        <f>MAX(MIN(Inputs!$B$2, F955*Inputs!$B$16, (Inputs!$B$14-F955)/Inputs!$B$15)*Inputs!$B$9, 0)</f>
        <v>0</v>
      </c>
      <c r="K955" s="2">
        <f>MAX(E955*Inputs!$B$5 - B955 - Inputs!$B$8, 0) * H955</f>
        <v>0</v>
      </c>
      <c r="L955" s="2">
        <f>IF(B955 &gt;= D955*Inputs!$B$10, MAX(B955 - E955/Inputs!$B$5 - Inputs!$B$8, 0) * I955, 0)</f>
        <v>3600.0294425271318</v>
      </c>
      <c r="M955" s="2">
        <f t="shared" si="170"/>
        <v>0</v>
      </c>
      <c r="N955" s="3" t="str">
        <f t="shared" si="171"/>
        <v>Discharge</v>
      </c>
      <c r="O955" s="3" t="str">
        <f t="shared" si="179"/>
        <v>Discharge</v>
      </c>
      <c r="P955" s="2">
        <f t="shared" si="172"/>
        <v>0</v>
      </c>
      <c r="Q955" s="2">
        <f t="shared" si="173"/>
        <v>170</v>
      </c>
      <c r="R955" s="2">
        <f t="shared" si="174"/>
        <v>0</v>
      </c>
      <c r="S955" s="2">
        <f t="shared" si="175"/>
        <v>20998.393885981925</v>
      </c>
      <c r="T955" s="2">
        <f t="shared" si="176"/>
        <v>0</v>
      </c>
      <c r="U955" s="2">
        <f>IF(O955="Reg", R955 * Inputs!$B$7, 0)</f>
        <v>0</v>
      </c>
      <c r="V955" s="2">
        <f>MAX(F955 + P955*Inputs!$B$15 - (Q955/Inputs!$B$16) - U955, 0)</f>
        <v>170</v>
      </c>
    </row>
    <row r="956" spans="1:22" x14ac:dyDescent="0.3">
      <c r="A956" s="1">
        <v>46062.75</v>
      </c>
      <c r="B956" s="2">
        <v>61.283783626110242</v>
      </c>
      <c r="C956" s="2">
        <v>28.403713534656308</v>
      </c>
      <c r="D956" s="2">
        <f t="shared" si="168"/>
        <v>34.015782022392308</v>
      </c>
      <c r="E956" s="2">
        <f t="shared" si="169"/>
        <v>59.074209947161222</v>
      </c>
      <c r="F956" s="2">
        <f t="shared" si="177"/>
        <v>170</v>
      </c>
      <c r="G956" s="2">
        <f t="shared" si="178"/>
        <v>170</v>
      </c>
      <c r="H956" s="2">
        <f>MIN(Inputs!$B$2, (Inputs!$B$14 - F956)/Inputs!$B$15)</f>
        <v>170</v>
      </c>
      <c r="I956" s="2">
        <f>MAX(MIN(Inputs!$B$2, F956*Inputs!$B$16, Inputs!$B$14*Inputs!$B$4 - G956), 0)</f>
        <v>170</v>
      </c>
      <c r="J956" s="2">
        <f>MAX(MIN(Inputs!$B$2, F956*Inputs!$B$16, (Inputs!$B$14-F956)/Inputs!$B$15)*Inputs!$B$9, 0)</f>
        <v>136</v>
      </c>
      <c r="K956" s="2">
        <f>MAX(E956*Inputs!$B$5 - B956 - Inputs!$B$8, 0) * H956</f>
        <v>0</v>
      </c>
      <c r="L956" s="2">
        <f>IF(B956 &gt;= D956*Inputs!$B$10, MAX(B956 - E956/Inputs!$B$5 - Inputs!$B$8, 0) * I956, 0)</f>
        <v>0</v>
      </c>
      <c r="M956" s="2">
        <f t="shared" si="170"/>
        <v>3862.9050407132581</v>
      </c>
      <c r="N956" s="3" t="str">
        <f t="shared" si="171"/>
        <v>Reg</v>
      </c>
      <c r="O956" s="3" t="str">
        <f t="shared" si="179"/>
        <v>Discharge</v>
      </c>
      <c r="P956" s="2">
        <f t="shared" si="172"/>
        <v>0</v>
      </c>
      <c r="Q956" s="2">
        <f t="shared" si="173"/>
        <v>170</v>
      </c>
      <c r="R956" s="2">
        <f t="shared" si="174"/>
        <v>0</v>
      </c>
      <c r="S956" s="2">
        <f t="shared" si="175"/>
        <v>10418.243216438741</v>
      </c>
      <c r="T956" s="2">
        <f t="shared" si="176"/>
        <v>0</v>
      </c>
      <c r="U956" s="2">
        <f>IF(O956="Reg", R956 * Inputs!$B$7, 0)</f>
        <v>0</v>
      </c>
      <c r="V956" s="2">
        <f>MAX(F956 + P956*Inputs!$B$15 - (Q956/Inputs!$B$16) - U956, 0)</f>
        <v>0</v>
      </c>
    </row>
    <row r="957" spans="1:22" x14ac:dyDescent="0.3">
      <c r="A957" s="1">
        <v>46062.791666666657</v>
      </c>
      <c r="B957" s="2">
        <v>61.428156685735608</v>
      </c>
      <c r="C957" s="2">
        <v>12.05176033247184</v>
      </c>
      <c r="D957" s="2">
        <f t="shared" si="168"/>
        <v>34.015782022392308</v>
      </c>
      <c r="E957" s="2">
        <f t="shared" si="169"/>
        <v>54.990502265620421</v>
      </c>
      <c r="F957" s="2">
        <f t="shared" si="177"/>
        <v>0</v>
      </c>
      <c r="G957" s="2">
        <f t="shared" si="178"/>
        <v>340</v>
      </c>
      <c r="H957" s="2">
        <f>MIN(Inputs!$B$2, (Inputs!$B$14 - F957)/Inputs!$B$15)</f>
        <v>170</v>
      </c>
      <c r="I957" s="2">
        <f>MAX(MIN(Inputs!$B$2, F957*Inputs!$B$16, Inputs!$B$14*Inputs!$B$4 - G957), 0)</f>
        <v>0</v>
      </c>
      <c r="J957" s="2">
        <f>MAX(MIN(Inputs!$B$2, F957*Inputs!$B$16, (Inputs!$B$14-F957)/Inputs!$B$15)*Inputs!$B$9, 0)</f>
        <v>0</v>
      </c>
      <c r="K957" s="2">
        <f>MAX(E957*Inputs!$B$5 - B957 - Inputs!$B$8, 0) * H957</f>
        <v>0</v>
      </c>
      <c r="L957" s="2">
        <f>IF(B957 &gt;= D957*Inputs!$B$10, MAX(B957 - E957/Inputs!$B$5 - Inputs!$B$8, 0) * I957, 0)</f>
        <v>0</v>
      </c>
      <c r="M957" s="2">
        <f t="shared" si="170"/>
        <v>0</v>
      </c>
      <c r="N957" s="3" t="str">
        <f t="shared" si="171"/>
        <v>Idle</v>
      </c>
      <c r="O957" s="3" t="str">
        <f t="shared" si="179"/>
        <v>Idle</v>
      </c>
      <c r="P957" s="2">
        <f t="shared" si="172"/>
        <v>0</v>
      </c>
      <c r="Q957" s="2">
        <f t="shared" si="173"/>
        <v>0</v>
      </c>
      <c r="R957" s="2">
        <f t="shared" si="174"/>
        <v>0</v>
      </c>
      <c r="S957" s="2">
        <f t="shared" si="175"/>
        <v>0</v>
      </c>
      <c r="T957" s="2">
        <f t="shared" si="176"/>
        <v>0</v>
      </c>
      <c r="U957" s="2">
        <f>IF(O957="Reg", R957 * Inputs!$B$7, 0)</f>
        <v>0</v>
      </c>
      <c r="V957" s="2">
        <f>MAX(F957 + P957*Inputs!$B$15 - (Q957/Inputs!$B$16) - U957, 0)</f>
        <v>0</v>
      </c>
    </row>
    <row r="958" spans="1:22" x14ac:dyDescent="0.3">
      <c r="A958" s="1">
        <v>46062.833333333343</v>
      </c>
      <c r="B958" s="2">
        <v>67.828778163201207</v>
      </c>
      <c r="C958" s="2">
        <v>30.574959115845399</v>
      </c>
      <c r="D958" s="2">
        <f t="shared" si="168"/>
        <v>34.015782022392308</v>
      </c>
      <c r="E958" s="2">
        <f t="shared" si="169"/>
        <v>48.240868284810965</v>
      </c>
      <c r="F958" s="2">
        <f t="shared" si="177"/>
        <v>0</v>
      </c>
      <c r="G958" s="2">
        <f t="shared" si="178"/>
        <v>340</v>
      </c>
      <c r="H958" s="2">
        <f>MIN(Inputs!$B$2, (Inputs!$B$14 - F958)/Inputs!$B$15)</f>
        <v>170</v>
      </c>
      <c r="I958" s="2">
        <f>MAX(MIN(Inputs!$B$2, F958*Inputs!$B$16, Inputs!$B$14*Inputs!$B$4 - G958), 0)</f>
        <v>0</v>
      </c>
      <c r="J958" s="2">
        <f>MAX(MIN(Inputs!$B$2, F958*Inputs!$B$16, (Inputs!$B$14-F958)/Inputs!$B$15)*Inputs!$B$9, 0)</f>
        <v>0</v>
      </c>
      <c r="K958" s="2">
        <f>MAX(E958*Inputs!$B$5 - B958 - Inputs!$B$8, 0) * H958</f>
        <v>0</v>
      </c>
      <c r="L958" s="2">
        <f>IF(B958 &gt;= D958*Inputs!$B$10, MAX(B958 - E958/Inputs!$B$5 - Inputs!$B$8, 0) * I958, 0)</f>
        <v>0</v>
      </c>
      <c r="M958" s="2">
        <f t="shared" si="170"/>
        <v>0</v>
      </c>
      <c r="N958" s="3" t="str">
        <f t="shared" si="171"/>
        <v>Idle</v>
      </c>
      <c r="O958" s="3" t="str">
        <f t="shared" si="179"/>
        <v>Idle</v>
      </c>
      <c r="P958" s="2">
        <f t="shared" si="172"/>
        <v>0</v>
      </c>
      <c r="Q958" s="2">
        <f t="shared" si="173"/>
        <v>0</v>
      </c>
      <c r="R958" s="2">
        <f t="shared" si="174"/>
        <v>0</v>
      </c>
      <c r="S958" s="2">
        <f t="shared" si="175"/>
        <v>0</v>
      </c>
      <c r="T958" s="2">
        <f t="shared" si="176"/>
        <v>0</v>
      </c>
      <c r="U958" s="2">
        <f>IF(O958="Reg", R958 * Inputs!$B$7, 0)</f>
        <v>0</v>
      </c>
      <c r="V958" s="2">
        <f>MAX(F958 + P958*Inputs!$B$15 - (Q958/Inputs!$B$16) - U958, 0)</f>
        <v>0</v>
      </c>
    </row>
    <row r="959" spans="1:22" x14ac:dyDescent="0.3">
      <c r="A959" s="1">
        <v>46062.875</v>
      </c>
      <c r="B959" s="2">
        <v>65.609814670299414</v>
      </c>
      <c r="C959" s="2">
        <v>12.142236530496991</v>
      </c>
      <c r="D959" s="2">
        <f t="shared" si="168"/>
        <v>34.015782022392308</v>
      </c>
      <c r="E959" s="2">
        <f t="shared" si="169"/>
        <v>39.444959030744997</v>
      </c>
      <c r="F959" s="2">
        <f t="shared" si="177"/>
        <v>0</v>
      </c>
      <c r="G959" s="2">
        <f t="shared" si="178"/>
        <v>340</v>
      </c>
      <c r="H959" s="2">
        <f>MIN(Inputs!$B$2, (Inputs!$B$14 - F959)/Inputs!$B$15)</f>
        <v>170</v>
      </c>
      <c r="I959" s="2">
        <f>MAX(MIN(Inputs!$B$2, F959*Inputs!$B$16, Inputs!$B$14*Inputs!$B$4 - G959), 0)</f>
        <v>0</v>
      </c>
      <c r="J959" s="2">
        <f>MAX(MIN(Inputs!$B$2, F959*Inputs!$B$16, (Inputs!$B$14-F959)/Inputs!$B$15)*Inputs!$B$9, 0)</f>
        <v>0</v>
      </c>
      <c r="K959" s="2">
        <f>MAX(E959*Inputs!$B$5 - B959 - Inputs!$B$8, 0) * H959</f>
        <v>0</v>
      </c>
      <c r="L959" s="2">
        <f>IF(B959 &gt;= D959*Inputs!$B$10, MAX(B959 - E959/Inputs!$B$5 - Inputs!$B$8, 0) * I959, 0)</f>
        <v>0</v>
      </c>
      <c r="M959" s="2">
        <f t="shared" si="170"/>
        <v>0</v>
      </c>
      <c r="N959" s="3" t="str">
        <f t="shared" si="171"/>
        <v>Idle</v>
      </c>
      <c r="O959" s="3" t="str">
        <f t="shared" si="179"/>
        <v>Idle</v>
      </c>
      <c r="P959" s="2">
        <f t="shared" si="172"/>
        <v>0</v>
      </c>
      <c r="Q959" s="2">
        <f t="shared" si="173"/>
        <v>0</v>
      </c>
      <c r="R959" s="2">
        <f t="shared" si="174"/>
        <v>0</v>
      </c>
      <c r="S959" s="2">
        <f t="shared" si="175"/>
        <v>0</v>
      </c>
      <c r="T959" s="2">
        <f t="shared" si="176"/>
        <v>0</v>
      </c>
      <c r="U959" s="2">
        <f>IF(O959="Reg", R959 * Inputs!$B$7, 0)</f>
        <v>0</v>
      </c>
      <c r="V959" s="2">
        <f>MAX(F959 + P959*Inputs!$B$15 - (Q959/Inputs!$B$16) - U959, 0)</f>
        <v>0</v>
      </c>
    </row>
    <row r="960" spans="1:22" x14ac:dyDescent="0.3">
      <c r="A960" s="1">
        <v>46062.916666666657</v>
      </c>
      <c r="B960" s="2">
        <v>55.102233769120403</v>
      </c>
      <c r="C960" s="2">
        <v>32.57575916977423</v>
      </c>
      <c r="D960" s="2">
        <f t="shared" si="168"/>
        <v>34.015782022392308</v>
      </c>
      <c r="E960" s="2">
        <f t="shared" si="169"/>
        <v>28.90317605457437</v>
      </c>
      <c r="F960" s="2">
        <f t="shared" si="177"/>
        <v>0</v>
      </c>
      <c r="G960" s="2">
        <f t="shared" si="178"/>
        <v>340</v>
      </c>
      <c r="H960" s="2">
        <f>MIN(Inputs!$B$2, (Inputs!$B$14 - F960)/Inputs!$B$15)</f>
        <v>170</v>
      </c>
      <c r="I960" s="2">
        <f>MAX(MIN(Inputs!$B$2, F960*Inputs!$B$16, Inputs!$B$14*Inputs!$B$4 - G960), 0)</f>
        <v>0</v>
      </c>
      <c r="J960" s="2">
        <f>MAX(MIN(Inputs!$B$2, F960*Inputs!$B$16, (Inputs!$B$14-F960)/Inputs!$B$15)*Inputs!$B$9, 0)</f>
        <v>0</v>
      </c>
      <c r="K960" s="2">
        <f>MAX(E960*Inputs!$B$5 - B960 - Inputs!$B$8, 0) * H960</f>
        <v>0</v>
      </c>
      <c r="L960" s="2">
        <f>IF(B960 &gt;= D960*Inputs!$B$10, MAX(B960 - E960/Inputs!$B$5 - Inputs!$B$8, 0) * I960, 0)</f>
        <v>0</v>
      </c>
      <c r="M960" s="2">
        <f t="shared" si="170"/>
        <v>0</v>
      </c>
      <c r="N960" s="3" t="str">
        <f t="shared" si="171"/>
        <v>Idle</v>
      </c>
      <c r="O960" s="3" t="str">
        <f t="shared" si="179"/>
        <v>Idle</v>
      </c>
      <c r="P960" s="2">
        <f t="shared" si="172"/>
        <v>0</v>
      </c>
      <c r="Q960" s="2">
        <f t="shared" si="173"/>
        <v>0</v>
      </c>
      <c r="R960" s="2">
        <f t="shared" si="174"/>
        <v>0</v>
      </c>
      <c r="S960" s="2">
        <f t="shared" si="175"/>
        <v>0</v>
      </c>
      <c r="T960" s="2">
        <f t="shared" si="176"/>
        <v>0</v>
      </c>
      <c r="U960" s="2">
        <f>IF(O960="Reg", R960 * Inputs!$B$7, 0)</f>
        <v>0</v>
      </c>
      <c r="V960" s="2">
        <f>MAX(F960 + P960*Inputs!$B$15 - (Q960/Inputs!$B$16) - U960, 0)</f>
        <v>0</v>
      </c>
    </row>
    <row r="961" spans="1:22" x14ac:dyDescent="0.3">
      <c r="A961" s="1">
        <v>46062.958333333343</v>
      </c>
      <c r="B961" s="2">
        <v>43.192492768500472</v>
      </c>
      <c r="C961" s="2">
        <v>6.3828201656681669</v>
      </c>
      <c r="D961" s="2">
        <f t="shared" si="168"/>
        <v>34.015782022392308</v>
      </c>
      <c r="E961" s="2">
        <f t="shared" si="169"/>
        <v>19.719470426387641</v>
      </c>
      <c r="F961" s="2">
        <f t="shared" si="177"/>
        <v>0</v>
      </c>
      <c r="G961" s="2">
        <f t="shared" si="178"/>
        <v>340</v>
      </c>
      <c r="H961" s="2">
        <f>MIN(Inputs!$B$2, (Inputs!$B$14 - F961)/Inputs!$B$15)</f>
        <v>170</v>
      </c>
      <c r="I961" s="2">
        <f>MAX(MIN(Inputs!$B$2, F961*Inputs!$B$16, Inputs!$B$14*Inputs!$B$4 - G961), 0)</f>
        <v>0</v>
      </c>
      <c r="J961" s="2">
        <f>MAX(MIN(Inputs!$B$2, F961*Inputs!$B$16, (Inputs!$B$14-F961)/Inputs!$B$15)*Inputs!$B$9, 0)</f>
        <v>0</v>
      </c>
      <c r="K961" s="2">
        <f>MAX(E961*Inputs!$B$5 - B961 - Inputs!$B$8, 0) * H961</f>
        <v>0</v>
      </c>
      <c r="L961" s="2">
        <f>IF(B961 &gt;= D961*Inputs!$B$10, MAX(B961 - E961/Inputs!$B$5 - Inputs!$B$8, 0) * I961, 0)</f>
        <v>0</v>
      </c>
      <c r="M961" s="2">
        <f t="shared" si="170"/>
        <v>0</v>
      </c>
      <c r="N961" s="3" t="str">
        <f t="shared" si="171"/>
        <v>Idle</v>
      </c>
      <c r="O961" s="3" t="str">
        <f t="shared" si="179"/>
        <v>Idle</v>
      </c>
      <c r="P961" s="2">
        <f t="shared" si="172"/>
        <v>0</v>
      </c>
      <c r="Q961" s="2">
        <f t="shared" si="173"/>
        <v>0</v>
      </c>
      <c r="R961" s="2">
        <f t="shared" si="174"/>
        <v>0</v>
      </c>
      <c r="S961" s="2">
        <f t="shared" si="175"/>
        <v>0</v>
      </c>
      <c r="T961" s="2">
        <f t="shared" si="176"/>
        <v>0</v>
      </c>
      <c r="U961" s="2">
        <f>IF(O961="Reg", R961 * Inputs!$B$7, 0)</f>
        <v>0</v>
      </c>
      <c r="V961" s="2">
        <f>MAX(F961 + P961*Inputs!$B$15 - (Q961/Inputs!$B$16) - U961, 0)</f>
        <v>0</v>
      </c>
    </row>
    <row r="962" spans="1:22" x14ac:dyDescent="0.3">
      <c r="A962" s="1">
        <v>46063</v>
      </c>
      <c r="B962" s="2">
        <v>36.781537536865429</v>
      </c>
      <c r="C962" s="2">
        <v>2.405294431377508</v>
      </c>
      <c r="D962" s="2">
        <f t="shared" ref="D962:D1025" si="180">AVERAGEIFS(B:B, A:A, "&gt;="&amp;INT(A962), A:A, "&lt;"&amp;INT(A962)+1)</f>
        <v>37.874872805722291</v>
      </c>
      <c r="E962" s="2">
        <f t="shared" ref="E962:E1025" si="181">AVERAGE(B962:B967)</f>
        <v>12.520721631637562</v>
      </c>
      <c r="F962" s="2">
        <f t="shared" si="177"/>
        <v>0</v>
      </c>
      <c r="G962" s="2">
        <f t="shared" si="178"/>
        <v>0</v>
      </c>
      <c r="H962" s="2">
        <f>MIN(Inputs!$B$2, (Inputs!$B$14 - F962)/Inputs!$B$15)</f>
        <v>170</v>
      </c>
      <c r="I962" s="2">
        <f>MAX(MIN(Inputs!$B$2, F962*Inputs!$B$16, Inputs!$B$14*Inputs!$B$4 - G962), 0)</f>
        <v>0</v>
      </c>
      <c r="J962" s="2">
        <f>MAX(MIN(Inputs!$B$2, F962*Inputs!$B$16, (Inputs!$B$14-F962)/Inputs!$B$15)*Inputs!$B$9, 0)</f>
        <v>0</v>
      </c>
      <c r="K962" s="2">
        <f>MAX(E962*Inputs!$B$5 - B962 - Inputs!$B$8, 0) * H962</f>
        <v>0</v>
      </c>
      <c r="L962" s="2">
        <f>IF(B962 &gt;= D962*Inputs!$B$10, MAX(B962 - E962/Inputs!$B$5 - Inputs!$B$8, 0) * I962, 0)</f>
        <v>0</v>
      </c>
      <c r="M962" s="2">
        <f t="shared" ref="M962:M1025" si="182">C962 * J962</f>
        <v>0</v>
      </c>
      <c r="N962" s="3" t="str">
        <f t="shared" ref="N962:N1025" si="183">IF(MAX(K962, L962, M962)&lt;=0, "Idle", IF(AND(M962&gt;=K962, M962&gt;=L962), "Reg", IF(L962&gt;=K962, "Discharge", "Charge")))</f>
        <v>Idle</v>
      </c>
      <c r="O962" s="3" t="str">
        <f t="shared" si="179"/>
        <v>Idle</v>
      </c>
      <c r="P962" s="2">
        <f t="shared" ref="P962:P1025" si="184">IF(O962="Charge", H962, 0)</f>
        <v>0</v>
      </c>
      <c r="Q962" s="2">
        <f t="shared" ref="Q962:Q1025" si="185">IF(O962="Discharge", I962, 0)</f>
        <v>0</v>
      </c>
      <c r="R962" s="2">
        <f t="shared" ref="R962:R1025" si="186">IF(O962="Reg", J962, 0)</f>
        <v>0</v>
      </c>
      <c r="S962" s="2">
        <f t="shared" ref="S962:S1025" si="187">(Q962 - P962) * B962</f>
        <v>0</v>
      </c>
      <c r="T962" s="2">
        <f t="shared" ref="T962:T1025" si="188">R962 * C962</f>
        <v>0</v>
      </c>
      <c r="U962" s="2">
        <f>IF(O962="Reg", R962 * Inputs!$B$7, 0)</f>
        <v>0</v>
      </c>
      <c r="V962" s="2">
        <f>MAX(F962 + P962*Inputs!$B$15 - (Q962/Inputs!$B$16) - U962, 0)</f>
        <v>0</v>
      </c>
    </row>
    <row r="963" spans="1:22" x14ac:dyDescent="0.3">
      <c r="A963" s="1">
        <v>46063.041666666657</v>
      </c>
      <c r="B963" s="2">
        <v>20.930352800878818</v>
      </c>
      <c r="C963" s="2">
        <v>3.1930953616731448</v>
      </c>
      <c r="D963" s="2">
        <f t="shared" si="180"/>
        <v>37.874872805722291</v>
      </c>
      <c r="E963" s="2">
        <f t="shared" si="181"/>
        <v>6.3904653754933216</v>
      </c>
      <c r="F963" s="2">
        <f t="shared" ref="F963:F1026" si="189">V962</f>
        <v>0</v>
      </c>
      <c r="G963" s="2">
        <f t="shared" ref="G963:G1026" si="190">IF(INT(A963)=INT(A962), G962 + Q962, 0)</f>
        <v>0</v>
      </c>
      <c r="H963" s="2">
        <f>MIN(Inputs!$B$2, (Inputs!$B$14 - F963)/Inputs!$B$15)</f>
        <v>170</v>
      </c>
      <c r="I963" s="2">
        <f>MAX(MIN(Inputs!$B$2, F963*Inputs!$B$16, Inputs!$B$14*Inputs!$B$4 - G963), 0)</f>
        <v>0</v>
      </c>
      <c r="J963" s="2">
        <f>MAX(MIN(Inputs!$B$2, F963*Inputs!$B$16, (Inputs!$B$14-F963)/Inputs!$B$15)*Inputs!$B$9, 0)</f>
        <v>0</v>
      </c>
      <c r="K963" s="2">
        <f>MAX(E963*Inputs!$B$5 - B963 - Inputs!$B$8, 0) * H963</f>
        <v>0</v>
      </c>
      <c r="L963" s="2">
        <f>IF(B963 &gt;= D963*Inputs!$B$10, MAX(B963 - E963/Inputs!$B$5 - Inputs!$B$8, 0) * I963, 0)</f>
        <v>0</v>
      </c>
      <c r="M963" s="2">
        <f t="shared" si="182"/>
        <v>0</v>
      </c>
      <c r="N963" s="3" t="str">
        <f t="shared" si="183"/>
        <v>Idle</v>
      </c>
      <c r="O963" s="3" t="str">
        <f t="shared" si="179"/>
        <v>Idle</v>
      </c>
      <c r="P963" s="2">
        <f t="shared" si="184"/>
        <v>0</v>
      </c>
      <c r="Q963" s="2">
        <f t="shared" si="185"/>
        <v>0</v>
      </c>
      <c r="R963" s="2">
        <f t="shared" si="186"/>
        <v>0</v>
      </c>
      <c r="S963" s="2">
        <f t="shared" si="187"/>
        <v>0</v>
      </c>
      <c r="T963" s="2">
        <f t="shared" si="188"/>
        <v>0</v>
      </c>
      <c r="U963" s="2">
        <f>IF(O963="Reg", R963 * Inputs!$B$7, 0)</f>
        <v>0</v>
      </c>
      <c r="V963" s="2">
        <f>MAX(F963 + P963*Inputs!$B$15 - (Q963/Inputs!$B$16) - U963, 0)</f>
        <v>0</v>
      </c>
    </row>
    <row r="964" spans="1:22" x14ac:dyDescent="0.3">
      <c r="A964" s="1">
        <v>46063.083333333343</v>
      </c>
      <c r="B964" s="2">
        <v>15.05332263880544</v>
      </c>
      <c r="C964" s="2">
        <v>7.9588225698681789</v>
      </c>
      <c r="D964" s="2">
        <f t="shared" si="180"/>
        <v>37.874872805722291</v>
      </c>
      <c r="E964" s="2">
        <f t="shared" si="181"/>
        <v>2.9020732420135187</v>
      </c>
      <c r="F964" s="2">
        <f t="shared" si="189"/>
        <v>0</v>
      </c>
      <c r="G964" s="2">
        <f t="shared" si="190"/>
        <v>0</v>
      </c>
      <c r="H964" s="2">
        <f>MIN(Inputs!$B$2, (Inputs!$B$14 - F964)/Inputs!$B$15)</f>
        <v>170</v>
      </c>
      <c r="I964" s="2">
        <f>MAX(MIN(Inputs!$B$2, F964*Inputs!$B$16, Inputs!$B$14*Inputs!$B$4 - G964), 0)</f>
        <v>0</v>
      </c>
      <c r="J964" s="2">
        <f>MAX(MIN(Inputs!$B$2, F964*Inputs!$B$16, (Inputs!$B$14-F964)/Inputs!$B$15)*Inputs!$B$9, 0)</f>
        <v>0</v>
      </c>
      <c r="K964" s="2">
        <f>MAX(E964*Inputs!$B$5 - B964 - Inputs!$B$8, 0) * H964</f>
        <v>0</v>
      </c>
      <c r="L964" s="2">
        <f>IF(B964 &gt;= D964*Inputs!$B$10, MAX(B964 - E964/Inputs!$B$5 - Inputs!$B$8, 0) * I964, 0)</f>
        <v>0</v>
      </c>
      <c r="M964" s="2">
        <f t="shared" si="182"/>
        <v>0</v>
      </c>
      <c r="N964" s="3" t="str">
        <f t="shared" si="183"/>
        <v>Idle</v>
      </c>
      <c r="O964" s="3" t="str">
        <f t="shared" ref="O964:O1027" si="191">IF(O963&lt;&gt;O962, O963, N964)</f>
        <v>Idle</v>
      </c>
      <c r="P964" s="2">
        <f t="shared" si="184"/>
        <v>0</v>
      </c>
      <c r="Q964" s="2">
        <f t="shared" si="185"/>
        <v>0</v>
      </c>
      <c r="R964" s="2">
        <f t="shared" si="186"/>
        <v>0</v>
      </c>
      <c r="S964" s="2">
        <f t="shared" si="187"/>
        <v>0</v>
      </c>
      <c r="T964" s="2">
        <f t="shared" si="188"/>
        <v>0</v>
      </c>
      <c r="U964" s="2">
        <f>IF(O964="Reg", R964 * Inputs!$B$7, 0)</f>
        <v>0</v>
      </c>
      <c r="V964" s="2">
        <f>MAX(F964 + P964*Inputs!$B$15 - (Q964/Inputs!$B$16) - U964, 0)</f>
        <v>0</v>
      </c>
    </row>
    <row r="965" spans="1:22" x14ac:dyDescent="0.3">
      <c r="A965" s="1">
        <v>46063.125</v>
      </c>
      <c r="B965" s="2">
        <v>2.3591168132756719</v>
      </c>
      <c r="C965" s="2">
        <v>9.7592814579011975</v>
      </c>
      <c r="D965" s="2">
        <f t="shared" si="180"/>
        <v>37.874872805722291</v>
      </c>
      <c r="E965" s="2">
        <f t="shared" si="181"/>
        <v>0.39318613554594534</v>
      </c>
      <c r="F965" s="2">
        <f t="shared" si="189"/>
        <v>0</v>
      </c>
      <c r="G965" s="2">
        <f t="shared" si="190"/>
        <v>0</v>
      </c>
      <c r="H965" s="2">
        <f>MIN(Inputs!$B$2, (Inputs!$B$14 - F965)/Inputs!$B$15)</f>
        <v>170</v>
      </c>
      <c r="I965" s="2">
        <f>MAX(MIN(Inputs!$B$2, F965*Inputs!$B$16, Inputs!$B$14*Inputs!$B$4 - G965), 0)</f>
        <v>0</v>
      </c>
      <c r="J965" s="2">
        <f>MAX(MIN(Inputs!$B$2, F965*Inputs!$B$16, (Inputs!$B$14-F965)/Inputs!$B$15)*Inputs!$B$9, 0)</f>
        <v>0</v>
      </c>
      <c r="K965" s="2">
        <f>MAX(E965*Inputs!$B$5 - B965 - Inputs!$B$8, 0) * H965</f>
        <v>0</v>
      </c>
      <c r="L965" s="2">
        <f>IF(B965 &gt;= D965*Inputs!$B$10, MAX(B965 - E965/Inputs!$B$5 - Inputs!$B$8, 0) * I965, 0)</f>
        <v>0</v>
      </c>
      <c r="M965" s="2">
        <f t="shared" si="182"/>
        <v>0</v>
      </c>
      <c r="N965" s="3" t="str">
        <f t="shared" si="183"/>
        <v>Idle</v>
      </c>
      <c r="O965" s="3" t="str">
        <f t="shared" si="191"/>
        <v>Idle</v>
      </c>
      <c r="P965" s="2">
        <f t="shared" si="184"/>
        <v>0</v>
      </c>
      <c r="Q965" s="2">
        <f t="shared" si="185"/>
        <v>0</v>
      </c>
      <c r="R965" s="2">
        <f t="shared" si="186"/>
        <v>0</v>
      </c>
      <c r="S965" s="2">
        <f t="shared" si="187"/>
        <v>0</v>
      </c>
      <c r="T965" s="2">
        <f t="shared" si="188"/>
        <v>0</v>
      </c>
      <c r="U965" s="2">
        <f>IF(O965="Reg", R965 * Inputs!$B$7, 0)</f>
        <v>0</v>
      </c>
      <c r="V965" s="2">
        <f>MAX(F965 + P965*Inputs!$B$15 - (Q965/Inputs!$B$16) - U965, 0)</f>
        <v>0</v>
      </c>
    </row>
    <row r="966" spans="1:22" x14ac:dyDescent="0.3">
      <c r="A966" s="1">
        <v>46063.166666666657</v>
      </c>
      <c r="B966" s="2">
        <v>0</v>
      </c>
      <c r="C966" s="2">
        <v>5.9558205461986304</v>
      </c>
      <c r="D966" s="2">
        <f t="shared" si="180"/>
        <v>37.874872805722291</v>
      </c>
      <c r="E966" s="2">
        <f t="shared" si="181"/>
        <v>0</v>
      </c>
      <c r="F966" s="2">
        <f t="shared" si="189"/>
        <v>0</v>
      </c>
      <c r="G966" s="2">
        <f t="shared" si="190"/>
        <v>0</v>
      </c>
      <c r="H966" s="2">
        <f>MIN(Inputs!$B$2, (Inputs!$B$14 - F966)/Inputs!$B$15)</f>
        <v>170</v>
      </c>
      <c r="I966" s="2">
        <f>MAX(MIN(Inputs!$B$2, F966*Inputs!$B$16, Inputs!$B$14*Inputs!$B$4 - G966), 0)</f>
        <v>0</v>
      </c>
      <c r="J966" s="2">
        <f>MAX(MIN(Inputs!$B$2, F966*Inputs!$B$16, (Inputs!$B$14-F966)/Inputs!$B$15)*Inputs!$B$9, 0)</f>
        <v>0</v>
      </c>
      <c r="K966" s="2">
        <f>MAX(E966*Inputs!$B$5 - B966 - Inputs!$B$8, 0) * H966</f>
        <v>0</v>
      </c>
      <c r="L966" s="2">
        <f>IF(B966 &gt;= D966*Inputs!$B$10, MAX(B966 - E966/Inputs!$B$5 - Inputs!$B$8, 0) * I966, 0)</f>
        <v>0</v>
      </c>
      <c r="M966" s="2">
        <f t="shared" si="182"/>
        <v>0</v>
      </c>
      <c r="N966" s="3" t="str">
        <f t="shared" si="183"/>
        <v>Idle</v>
      </c>
      <c r="O966" s="3" t="str">
        <f t="shared" si="191"/>
        <v>Idle</v>
      </c>
      <c r="P966" s="2">
        <f t="shared" si="184"/>
        <v>0</v>
      </c>
      <c r="Q966" s="2">
        <f t="shared" si="185"/>
        <v>0</v>
      </c>
      <c r="R966" s="2">
        <f t="shared" si="186"/>
        <v>0</v>
      </c>
      <c r="S966" s="2">
        <f t="shared" si="187"/>
        <v>0</v>
      </c>
      <c r="T966" s="2">
        <f t="shared" si="188"/>
        <v>0</v>
      </c>
      <c r="U966" s="2">
        <f>IF(O966="Reg", R966 * Inputs!$B$7, 0)</f>
        <v>0</v>
      </c>
      <c r="V966" s="2">
        <f>MAX(F966 + P966*Inputs!$B$15 - (Q966/Inputs!$B$16) - U966, 0)</f>
        <v>0</v>
      </c>
    </row>
    <row r="967" spans="1:22" x14ac:dyDescent="0.3">
      <c r="A967" s="1">
        <v>46063.208333333343</v>
      </c>
      <c r="B967" s="2">
        <v>0</v>
      </c>
      <c r="C967" s="2">
        <v>15.87633133087618</v>
      </c>
      <c r="D967" s="2">
        <f t="shared" si="180"/>
        <v>37.874872805722291</v>
      </c>
      <c r="E967" s="2">
        <f t="shared" si="181"/>
        <v>0.85082556810996035</v>
      </c>
      <c r="F967" s="2">
        <f t="shared" si="189"/>
        <v>0</v>
      </c>
      <c r="G967" s="2">
        <f t="shared" si="190"/>
        <v>0</v>
      </c>
      <c r="H967" s="2">
        <f>MIN(Inputs!$B$2, (Inputs!$B$14 - F967)/Inputs!$B$15)</f>
        <v>170</v>
      </c>
      <c r="I967" s="2">
        <f>MAX(MIN(Inputs!$B$2, F967*Inputs!$B$16, Inputs!$B$14*Inputs!$B$4 - G967), 0)</f>
        <v>0</v>
      </c>
      <c r="J967" s="2">
        <f>MAX(MIN(Inputs!$B$2, F967*Inputs!$B$16, (Inputs!$B$14-F967)/Inputs!$B$15)*Inputs!$B$9, 0)</f>
        <v>0</v>
      </c>
      <c r="K967" s="2">
        <f>MAX(E967*Inputs!$B$5 - B967 - Inputs!$B$8, 0) * H967</f>
        <v>0</v>
      </c>
      <c r="L967" s="2">
        <f>IF(B967 &gt;= D967*Inputs!$B$10, MAX(B967 - E967/Inputs!$B$5 - Inputs!$B$8, 0) * I967, 0)</f>
        <v>0</v>
      </c>
      <c r="M967" s="2">
        <f t="shared" si="182"/>
        <v>0</v>
      </c>
      <c r="N967" s="3" t="str">
        <f t="shared" si="183"/>
        <v>Idle</v>
      </c>
      <c r="O967" s="3" t="str">
        <f t="shared" si="191"/>
        <v>Idle</v>
      </c>
      <c r="P967" s="2">
        <f t="shared" si="184"/>
        <v>0</v>
      </c>
      <c r="Q967" s="2">
        <f t="shared" si="185"/>
        <v>0</v>
      </c>
      <c r="R967" s="2">
        <f t="shared" si="186"/>
        <v>0</v>
      </c>
      <c r="S967" s="2">
        <f t="shared" si="187"/>
        <v>0</v>
      </c>
      <c r="T967" s="2">
        <f t="shared" si="188"/>
        <v>0</v>
      </c>
      <c r="U967" s="2">
        <f>IF(O967="Reg", R967 * Inputs!$B$7, 0)</f>
        <v>0</v>
      </c>
      <c r="V967" s="2">
        <f>MAX(F967 + P967*Inputs!$B$15 - (Q967/Inputs!$B$16) - U967, 0)</f>
        <v>0</v>
      </c>
    </row>
    <row r="968" spans="1:22" x14ac:dyDescent="0.3">
      <c r="A968" s="1">
        <v>46063.25</v>
      </c>
      <c r="B968" s="2">
        <v>0</v>
      </c>
      <c r="C968" s="2">
        <v>4.6852447694563324</v>
      </c>
      <c r="D968" s="2">
        <f t="shared" si="180"/>
        <v>37.874872805722291</v>
      </c>
      <c r="E968" s="2">
        <f t="shared" si="181"/>
        <v>3.8905914789439238</v>
      </c>
      <c r="F968" s="2">
        <f t="shared" si="189"/>
        <v>0</v>
      </c>
      <c r="G968" s="2">
        <f t="shared" si="190"/>
        <v>0</v>
      </c>
      <c r="H968" s="2">
        <f>MIN(Inputs!$B$2, (Inputs!$B$14 - F968)/Inputs!$B$15)</f>
        <v>170</v>
      </c>
      <c r="I968" s="2">
        <f>MAX(MIN(Inputs!$B$2, F968*Inputs!$B$16, Inputs!$B$14*Inputs!$B$4 - G968), 0)</f>
        <v>0</v>
      </c>
      <c r="J968" s="2">
        <f>MAX(MIN(Inputs!$B$2, F968*Inputs!$B$16, (Inputs!$B$14-F968)/Inputs!$B$15)*Inputs!$B$9, 0)</f>
        <v>0</v>
      </c>
      <c r="K968" s="2">
        <f>MAX(E968*Inputs!$B$5 - B968 - Inputs!$B$8, 0) * H968</f>
        <v>0</v>
      </c>
      <c r="L968" s="2">
        <f>IF(B968 &gt;= D968*Inputs!$B$10, MAX(B968 - E968/Inputs!$B$5 - Inputs!$B$8, 0) * I968, 0)</f>
        <v>0</v>
      </c>
      <c r="M968" s="2">
        <f t="shared" si="182"/>
        <v>0</v>
      </c>
      <c r="N968" s="3" t="str">
        <f t="shared" si="183"/>
        <v>Idle</v>
      </c>
      <c r="O968" s="3" t="str">
        <f t="shared" si="191"/>
        <v>Idle</v>
      </c>
      <c r="P968" s="2">
        <f t="shared" si="184"/>
        <v>0</v>
      </c>
      <c r="Q968" s="2">
        <f t="shared" si="185"/>
        <v>0</v>
      </c>
      <c r="R968" s="2">
        <f t="shared" si="186"/>
        <v>0</v>
      </c>
      <c r="S968" s="2">
        <f t="shared" si="187"/>
        <v>0</v>
      </c>
      <c r="T968" s="2">
        <f t="shared" si="188"/>
        <v>0</v>
      </c>
      <c r="U968" s="2">
        <f>IF(O968="Reg", R968 * Inputs!$B$7, 0)</f>
        <v>0</v>
      </c>
      <c r="V968" s="2">
        <f>MAX(F968 + P968*Inputs!$B$15 - (Q968/Inputs!$B$16) - U968, 0)</f>
        <v>0</v>
      </c>
    </row>
    <row r="969" spans="1:22" x14ac:dyDescent="0.3">
      <c r="A969" s="1">
        <v>46063.291666666657</v>
      </c>
      <c r="B969" s="2">
        <v>0</v>
      </c>
      <c r="C969" s="2">
        <v>18.78652798786295</v>
      </c>
      <c r="D969" s="2">
        <f t="shared" si="180"/>
        <v>37.874872805722291</v>
      </c>
      <c r="E969" s="2">
        <f t="shared" si="181"/>
        <v>8.376067186671186</v>
      </c>
      <c r="F969" s="2">
        <f t="shared" si="189"/>
        <v>0</v>
      </c>
      <c r="G969" s="2">
        <f t="shared" si="190"/>
        <v>0</v>
      </c>
      <c r="H969" s="2">
        <f>MIN(Inputs!$B$2, (Inputs!$B$14 - F969)/Inputs!$B$15)</f>
        <v>170</v>
      </c>
      <c r="I969" s="2">
        <f>MAX(MIN(Inputs!$B$2, F969*Inputs!$B$16, Inputs!$B$14*Inputs!$B$4 - G969), 0)</f>
        <v>0</v>
      </c>
      <c r="J969" s="2">
        <f>MAX(MIN(Inputs!$B$2, F969*Inputs!$B$16, (Inputs!$B$14-F969)/Inputs!$B$15)*Inputs!$B$9, 0)</f>
        <v>0</v>
      </c>
      <c r="K969" s="2">
        <f>MAX(E969*Inputs!$B$5 - B969 - Inputs!$B$8, 0) * H969</f>
        <v>0</v>
      </c>
      <c r="L969" s="2">
        <f>IF(B969 &gt;= D969*Inputs!$B$10, MAX(B969 - E969/Inputs!$B$5 - Inputs!$B$8, 0) * I969, 0)</f>
        <v>0</v>
      </c>
      <c r="M969" s="2">
        <f t="shared" si="182"/>
        <v>0</v>
      </c>
      <c r="N969" s="3" t="str">
        <f t="shared" si="183"/>
        <v>Idle</v>
      </c>
      <c r="O969" s="3" t="str">
        <f t="shared" si="191"/>
        <v>Idle</v>
      </c>
      <c r="P969" s="2">
        <f t="shared" si="184"/>
        <v>0</v>
      </c>
      <c r="Q969" s="2">
        <f t="shared" si="185"/>
        <v>0</v>
      </c>
      <c r="R969" s="2">
        <f t="shared" si="186"/>
        <v>0</v>
      </c>
      <c r="S969" s="2">
        <f t="shared" si="187"/>
        <v>0</v>
      </c>
      <c r="T969" s="2">
        <f t="shared" si="188"/>
        <v>0</v>
      </c>
      <c r="U969" s="2">
        <f>IF(O969="Reg", R969 * Inputs!$B$7, 0)</f>
        <v>0</v>
      </c>
      <c r="V969" s="2">
        <f>MAX(F969 + P969*Inputs!$B$15 - (Q969/Inputs!$B$16) - U969, 0)</f>
        <v>0</v>
      </c>
    </row>
    <row r="970" spans="1:22" x14ac:dyDescent="0.3">
      <c r="A970" s="1">
        <v>46063.333333333343</v>
      </c>
      <c r="B970" s="2">
        <v>0</v>
      </c>
      <c r="C970" s="2">
        <v>4.5478010033082414</v>
      </c>
      <c r="D970" s="2">
        <f t="shared" si="180"/>
        <v>37.874872805722291</v>
      </c>
      <c r="E970" s="2">
        <f t="shared" si="181"/>
        <v>15.279393162381737</v>
      </c>
      <c r="F970" s="2">
        <f t="shared" si="189"/>
        <v>0</v>
      </c>
      <c r="G970" s="2">
        <f t="shared" si="190"/>
        <v>0</v>
      </c>
      <c r="H970" s="2">
        <f>MIN(Inputs!$B$2, (Inputs!$B$14 - F970)/Inputs!$B$15)</f>
        <v>170</v>
      </c>
      <c r="I970" s="2">
        <f>MAX(MIN(Inputs!$B$2, F970*Inputs!$B$16, Inputs!$B$14*Inputs!$B$4 - G970), 0)</f>
        <v>0</v>
      </c>
      <c r="J970" s="2">
        <f>MAX(MIN(Inputs!$B$2, F970*Inputs!$B$16, (Inputs!$B$14-F970)/Inputs!$B$15)*Inputs!$B$9, 0)</f>
        <v>0</v>
      </c>
      <c r="K970" s="2">
        <f>MAX(E970*Inputs!$B$5 - B970 - Inputs!$B$8, 0) * H970</f>
        <v>0</v>
      </c>
      <c r="L970" s="2">
        <f>IF(B970 &gt;= D970*Inputs!$B$10, MAX(B970 - E970/Inputs!$B$5 - Inputs!$B$8, 0) * I970, 0)</f>
        <v>0</v>
      </c>
      <c r="M970" s="2">
        <f t="shared" si="182"/>
        <v>0</v>
      </c>
      <c r="N970" s="3" t="str">
        <f t="shared" si="183"/>
        <v>Idle</v>
      </c>
      <c r="O970" s="3" t="str">
        <f t="shared" si="191"/>
        <v>Idle</v>
      </c>
      <c r="P970" s="2">
        <f t="shared" si="184"/>
        <v>0</v>
      </c>
      <c r="Q970" s="2">
        <f t="shared" si="185"/>
        <v>0</v>
      </c>
      <c r="R970" s="2">
        <f t="shared" si="186"/>
        <v>0</v>
      </c>
      <c r="S970" s="2">
        <f t="shared" si="187"/>
        <v>0</v>
      </c>
      <c r="T970" s="2">
        <f t="shared" si="188"/>
        <v>0</v>
      </c>
      <c r="U970" s="2">
        <f>IF(O970="Reg", R970 * Inputs!$B$7, 0)</f>
        <v>0</v>
      </c>
      <c r="V970" s="2">
        <f>MAX(F970 + P970*Inputs!$B$15 - (Q970/Inputs!$B$16) - U970, 0)</f>
        <v>0</v>
      </c>
    </row>
    <row r="971" spans="1:22" x14ac:dyDescent="0.3">
      <c r="A971" s="1">
        <v>46063.375</v>
      </c>
      <c r="B971" s="2">
        <v>0</v>
      </c>
      <c r="C971" s="2">
        <v>1.9394801122614671</v>
      </c>
      <c r="D971" s="2">
        <f t="shared" si="180"/>
        <v>37.874872805722291</v>
      </c>
      <c r="E971" s="2">
        <f t="shared" si="181"/>
        <v>23.530021136686631</v>
      </c>
      <c r="F971" s="2">
        <f t="shared" si="189"/>
        <v>0</v>
      </c>
      <c r="G971" s="2">
        <f t="shared" si="190"/>
        <v>0</v>
      </c>
      <c r="H971" s="2">
        <f>MIN(Inputs!$B$2, (Inputs!$B$14 - F971)/Inputs!$B$15)</f>
        <v>170</v>
      </c>
      <c r="I971" s="2">
        <f>MAX(MIN(Inputs!$B$2, F971*Inputs!$B$16, Inputs!$B$14*Inputs!$B$4 - G971), 0)</f>
        <v>0</v>
      </c>
      <c r="J971" s="2">
        <f>MAX(MIN(Inputs!$B$2, F971*Inputs!$B$16, (Inputs!$B$14-F971)/Inputs!$B$15)*Inputs!$B$9, 0)</f>
        <v>0</v>
      </c>
      <c r="K971" s="2">
        <f>MAX(E971*Inputs!$B$5 - B971 - Inputs!$B$8, 0) * H971</f>
        <v>120.0911620483198</v>
      </c>
      <c r="L971" s="2">
        <f>IF(B971 &gt;= D971*Inputs!$B$10, MAX(B971 - E971/Inputs!$B$5 - Inputs!$B$8, 0) * I971, 0)</f>
        <v>0</v>
      </c>
      <c r="M971" s="2">
        <f t="shared" si="182"/>
        <v>0</v>
      </c>
      <c r="N971" s="3" t="str">
        <f t="shared" si="183"/>
        <v>Charge</v>
      </c>
      <c r="O971" s="3" t="str">
        <f t="shared" si="191"/>
        <v>Charge</v>
      </c>
      <c r="P971" s="2">
        <f t="shared" si="184"/>
        <v>170</v>
      </c>
      <c r="Q971" s="2">
        <f t="shared" si="185"/>
        <v>0</v>
      </c>
      <c r="R971" s="2">
        <f t="shared" si="186"/>
        <v>0</v>
      </c>
      <c r="S971" s="2">
        <f t="shared" si="187"/>
        <v>0</v>
      </c>
      <c r="T971" s="2">
        <f t="shared" si="188"/>
        <v>0</v>
      </c>
      <c r="U971" s="2">
        <f>IF(O971="Reg", R971 * Inputs!$B$7, 0)</f>
        <v>0</v>
      </c>
      <c r="V971" s="2">
        <f>MAX(F971 + P971*Inputs!$B$15 - (Q971/Inputs!$B$16) - U971, 0)</f>
        <v>170</v>
      </c>
    </row>
    <row r="972" spans="1:22" x14ac:dyDescent="0.3">
      <c r="A972" s="1">
        <v>46063.416666666657</v>
      </c>
      <c r="B972" s="2">
        <v>5.1049534086597621</v>
      </c>
      <c r="C972" s="2">
        <v>10.2844622023241</v>
      </c>
      <c r="D972" s="2">
        <f t="shared" si="180"/>
        <v>37.874872805722291</v>
      </c>
      <c r="E972" s="2">
        <f t="shared" si="181"/>
        <v>55.999016140014227</v>
      </c>
      <c r="F972" s="2">
        <f t="shared" si="189"/>
        <v>170</v>
      </c>
      <c r="G972" s="2">
        <f t="shared" si="190"/>
        <v>0</v>
      </c>
      <c r="H972" s="2">
        <f>MIN(Inputs!$B$2, (Inputs!$B$14 - F972)/Inputs!$B$15)</f>
        <v>170</v>
      </c>
      <c r="I972" s="2">
        <f>MAX(MIN(Inputs!$B$2, F972*Inputs!$B$16, Inputs!$B$14*Inputs!$B$4 - G972), 0)</f>
        <v>170</v>
      </c>
      <c r="J972" s="2">
        <f>MAX(MIN(Inputs!$B$2, F972*Inputs!$B$16, (Inputs!$B$14-F972)/Inputs!$B$15)*Inputs!$B$9, 0)</f>
        <v>136</v>
      </c>
      <c r="K972" s="2">
        <f>MAX(E972*Inputs!$B$5 - B972 - Inputs!$B$8, 0) * H972</f>
        <v>4109.6107350739694</v>
      </c>
      <c r="L972" s="2">
        <f>IF(B972 &gt;= D972*Inputs!$B$10, MAX(B972 - E972/Inputs!$B$5 - Inputs!$B$8, 0) * I972, 0)</f>
        <v>0</v>
      </c>
      <c r="M972" s="2">
        <f t="shared" si="182"/>
        <v>1398.6868595160777</v>
      </c>
      <c r="N972" s="3" t="str">
        <f t="shared" si="183"/>
        <v>Charge</v>
      </c>
      <c r="O972" s="3" t="str">
        <f t="shared" si="191"/>
        <v>Charge</v>
      </c>
      <c r="P972" s="2">
        <f t="shared" si="184"/>
        <v>170</v>
      </c>
      <c r="Q972" s="2">
        <f t="shared" si="185"/>
        <v>0</v>
      </c>
      <c r="R972" s="2">
        <f t="shared" si="186"/>
        <v>0</v>
      </c>
      <c r="S972" s="2">
        <f t="shared" si="187"/>
        <v>-867.84207947215953</v>
      </c>
      <c r="T972" s="2">
        <f t="shared" si="188"/>
        <v>0</v>
      </c>
      <c r="U972" s="2">
        <f>IF(O972="Reg", R972 * Inputs!$B$7, 0)</f>
        <v>0</v>
      </c>
      <c r="V972" s="2">
        <f>MAX(F972 + P972*Inputs!$B$15 - (Q972/Inputs!$B$16) - U972, 0)</f>
        <v>340</v>
      </c>
    </row>
    <row r="973" spans="1:22" x14ac:dyDescent="0.3">
      <c r="A973" s="1">
        <v>46063.458333333343</v>
      </c>
      <c r="B973" s="2">
        <v>18.23859546500378</v>
      </c>
      <c r="C973" s="2">
        <v>1.781373473782796</v>
      </c>
      <c r="D973" s="2">
        <f t="shared" si="180"/>
        <v>37.874872805722291</v>
      </c>
      <c r="E973" s="2">
        <f t="shared" si="181"/>
        <v>66.013610045173081</v>
      </c>
      <c r="F973" s="2">
        <f t="shared" si="189"/>
        <v>340</v>
      </c>
      <c r="G973" s="2">
        <f t="shared" si="190"/>
        <v>0</v>
      </c>
      <c r="H973" s="2">
        <f>MIN(Inputs!$B$2, (Inputs!$B$14 - F973)/Inputs!$B$15)</f>
        <v>0</v>
      </c>
      <c r="I973" s="2">
        <f>MAX(MIN(Inputs!$B$2, F973*Inputs!$B$16, Inputs!$B$14*Inputs!$B$4 - G973), 0)</f>
        <v>170</v>
      </c>
      <c r="J973" s="2">
        <f>MAX(MIN(Inputs!$B$2, F973*Inputs!$B$16, (Inputs!$B$14-F973)/Inputs!$B$15)*Inputs!$B$9, 0)</f>
        <v>0</v>
      </c>
      <c r="K973" s="2">
        <f>MAX(E973*Inputs!$B$5 - B973 - Inputs!$B$8, 0) * H973</f>
        <v>0</v>
      </c>
      <c r="L973" s="2">
        <f>IF(B973 &gt;= D973*Inputs!$B$10, MAX(B973 - E973/Inputs!$B$5 - Inputs!$B$8, 0) * I973, 0)</f>
        <v>0</v>
      </c>
      <c r="M973" s="2">
        <f t="shared" si="182"/>
        <v>0</v>
      </c>
      <c r="N973" s="3" t="str">
        <f t="shared" si="183"/>
        <v>Idle</v>
      </c>
      <c r="O973" s="3" t="str">
        <f t="shared" si="191"/>
        <v>Idle</v>
      </c>
      <c r="P973" s="2">
        <f t="shared" si="184"/>
        <v>0</v>
      </c>
      <c r="Q973" s="2">
        <f t="shared" si="185"/>
        <v>0</v>
      </c>
      <c r="R973" s="2">
        <f t="shared" si="186"/>
        <v>0</v>
      </c>
      <c r="S973" s="2">
        <f t="shared" si="187"/>
        <v>0</v>
      </c>
      <c r="T973" s="2">
        <f t="shared" si="188"/>
        <v>0</v>
      </c>
      <c r="U973" s="2">
        <f>IF(O973="Reg", R973 * Inputs!$B$7, 0)</f>
        <v>0</v>
      </c>
      <c r="V973" s="2">
        <f>MAX(F973 + P973*Inputs!$B$15 - (Q973/Inputs!$B$16) - U973, 0)</f>
        <v>340</v>
      </c>
    </row>
    <row r="974" spans="1:22" x14ac:dyDescent="0.3">
      <c r="A974" s="1">
        <v>46063.5</v>
      </c>
      <c r="B974" s="2">
        <v>26.912854246363569</v>
      </c>
      <c r="C974" s="2">
        <v>15.67905499751414</v>
      </c>
      <c r="D974" s="2">
        <f t="shared" si="180"/>
        <v>37.874872805722291</v>
      </c>
      <c r="E974" s="2">
        <f t="shared" si="181"/>
        <v>72.886531217216529</v>
      </c>
      <c r="F974" s="2">
        <f t="shared" si="189"/>
        <v>340</v>
      </c>
      <c r="G974" s="2">
        <f t="shared" si="190"/>
        <v>0</v>
      </c>
      <c r="H974" s="2">
        <f>MIN(Inputs!$B$2, (Inputs!$B$14 - F974)/Inputs!$B$15)</f>
        <v>0</v>
      </c>
      <c r="I974" s="2">
        <f>MAX(MIN(Inputs!$B$2, F974*Inputs!$B$16, Inputs!$B$14*Inputs!$B$4 - G974), 0)</f>
        <v>170</v>
      </c>
      <c r="J974" s="2">
        <f>MAX(MIN(Inputs!$B$2, F974*Inputs!$B$16, (Inputs!$B$14-F974)/Inputs!$B$15)*Inputs!$B$9, 0)</f>
        <v>0</v>
      </c>
      <c r="K974" s="2">
        <f>MAX(E974*Inputs!$B$5 - B974 - Inputs!$B$8, 0) * H974</f>
        <v>0</v>
      </c>
      <c r="L974" s="2">
        <f>IF(B974 &gt;= D974*Inputs!$B$10, MAX(B974 - E974/Inputs!$B$5 - Inputs!$B$8, 0) * I974, 0)</f>
        <v>0</v>
      </c>
      <c r="M974" s="2">
        <f t="shared" si="182"/>
        <v>0</v>
      </c>
      <c r="N974" s="3" t="str">
        <f t="shared" si="183"/>
        <v>Idle</v>
      </c>
      <c r="O974" s="3" t="str">
        <f t="shared" si="191"/>
        <v>Idle</v>
      </c>
      <c r="P974" s="2">
        <f t="shared" si="184"/>
        <v>0</v>
      </c>
      <c r="Q974" s="2">
        <f t="shared" si="185"/>
        <v>0</v>
      </c>
      <c r="R974" s="2">
        <f t="shared" si="186"/>
        <v>0</v>
      </c>
      <c r="S974" s="2">
        <f t="shared" si="187"/>
        <v>0</v>
      </c>
      <c r="T974" s="2">
        <f t="shared" si="188"/>
        <v>0</v>
      </c>
      <c r="U974" s="2">
        <f>IF(O974="Reg", R974 * Inputs!$B$7, 0)</f>
        <v>0</v>
      </c>
      <c r="V974" s="2">
        <f>MAX(F974 + P974*Inputs!$B$15 - (Q974/Inputs!$B$16) - U974, 0)</f>
        <v>340</v>
      </c>
    </row>
    <row r="975" spans="1:22" x14ac:dyDescent="0.3">
      <c r="A975" s="1">
        <v>46063.541666666657</v>
      </c>
      <c r="B975" s="2">
        <v>41.419955854263307</v>
      </c>
      <c r="C975" s="2">
        <v>3.8423717162406792</v>
      </c>
      <c r="D975" s="2">
        <f t="shared" si="180"/>
        <v>37.874872805722291</v>
      </c>
      <c r="E975" s="2">
        <f t="shared" si="181"/>
        <v>80.550891684150727</v>
      </c>
      <c r="F975" s="2">
        <f t="shared" si="189"/>
        <v>340</v>
      </c>
      <c r="G975" s="2">
        <f t="shared" si="190"/>
        <v>0</v>
      </c>
      <c r="H975" s="2">
        <f>MIN(Inputs!$B$2, (Inputs!$B$14 - F975)/Inputs!$B$15)</f>
        <v>0</v>
      </c>
      <c r="I975" s="2">
        <f>MAX(MIN(Inputs!$B$2, F975*Inputs!$B$16, Inputs!$B$14*Inputs!$B$4 - G975), 0)</f>
        <v>170</v>
      </c>
      <c r="J975" s="2">
        <f>MAX(MIN(Inputs!$B$2, F975*Inputs!$B$16, (Inputs!$B$14-F975)/Inputs!$B$15)*Inputs!$B$9, 0)</f>
        <v>0</v>
      </c>
      <c r="K975" s="2">
        <f>MAX(E975*Inputs!$B$5 - B975 - Inputs!$B$8, 0) * H975</f>
        <v>0</v>
      </c>
      <c r="L975" s="2">
        <f>IF(B975 &gt;= D975*Inputs!$B$10, MAX(B975 - E975/Inputs!$B$5 - Inputs!$B$8, 0) * I975, 0)</f>
        <v>0</v>
      </c>
      <c r="M975" s="2">
        <f t="shared" si="182"/>
        <v>0</v>
      </c>
      <c r="N975" s="3" t="str">
        <f t="shared" si="183"/>
        <v>Idle</v>
      </c>
      <c r="O975" s="3" t="str">
        <f t="shared" si="191"/>
        <v>Idle</v>
      </c>
      <c r="P975" s="2">
        <f t="shared" si="184"/>
        <v>0</v>
      </c>
      <c r="Q975" s="2">
        <f t="shared" si="185"/>
        <v>0</v>
      </c>
      <c r="R975" s="2">
        <f t="shared" si="186"/>
        <v>0</v>
      </c>
      <c r="S975" s="2">
        <f t="shared" si="187"/>
        <v>0</v>
      </c>
      <c r="T975" s="2">
        <f t="shared" si="188"/>
        <v>0</v>
      </c>
      <c r="U975" s="2">
        <f>IF(O975="Reg", R975 * Inputs!$B$7, 0)</f>
        <v>0</v>
      </c>
      <c r="V975" s="2">
        <f>MAX(F975 + P975*Inputs!$B$15 - (Q975/Inputs!$B$16) - U975, 0)</f>
        <v>340</v>
      </c>
    </row>
    <row r="976" spans="1:22" x14ac:dyDescent="0.3">
      <c r="A976" s="1">
        <v>46063.583333333343</v>
      </c>
      <c r="B976" s="2">
        <v>49.50376784582938</v>
      </c>
      <c r="C976" s="2">
        <v>5.2079711708222467</v>
      </c>
      <c r="D976" s="2">
        <f t="shared" si="180"/>
        <v>37.874872805722291</v>
      </c>
      <c r="E976" s="2">
        <f t="shared" si="181"/>
        <v>85.273080703325974</v>
      </c>
      <c r="F976" s="2">
        <f t="shared" si="189"/>
        <v>340</v>
      </c>
      <c r="G976" s="2">
        <f t="shared" si="190"/>
        <v>0</v>
      </c>
      <c r="H976" s="2">
        <f>MIN(Inputs!$B$2, (Inputs!$B$14 - F976)/Inputs!$B$15)</f>
        <v>0</v>
      </c>
      <c r="I976" s="2">
        <f>MAX(MIN(Inputs!$B$2, F976*Inputs!$B$16, Inputs!$B$14*Inputs!$B$4 - G976), 0)</f>
        <v>170</v>
      </c>
      <c r="J976" s="2">
        <f>MAX(MIN(Inputs!$B$2, F976*Inputs!$B$16, (Inputs!$B$14-F976)/Inputs!$B$15)*Inputs!$B$9, 0)</f>
        <v>0</v>
      </c>
      <c r="K976" s="2">
        <f>MAX(E976*Inputs!$B$5 - B976 - Inputs!$B$8, 0) * H976</f>
        <v>0</v>
      </c>
      <c r="L976" s="2">
        <f>IF(B976 &gt;= D976*Inputs!$B$10, MAX(B976 - E976/Inputs!$B$5 - Inputs!$B$8, 0) * I976, 0)</f>
        <v>0</v>
      </c>
      <c r="M976" s="2">
        <f t="shared" si="182"/>
        <v>0</v>
      </c>
      <c r="N976" s="3" t="str">
        <f t="shared" si="183"/>
        <v>Idle</v>
      </c>
      <c r="O976" s="3" t="str">
        <f t="shared" si="191"/>
        <v>Idle</v>
      </c>
      <c r="P976" s="2">
        <f t="shared" si="184"/>
        <v>0</v>
      </c>
      <c r="Q976" s="2">
        <f t="shared" si="185"/>
        <v>0</v>
      </c>
      <c r="R976" s="2">
        <f t="shared" si="186"/>
        <v>0</v>
      </c>
      <c r="S976" s="2">
        <f t="shared" si="187"/>
        <v>0</v>
      </c>
      <c r="T976" s="2">
        <f t="shared" si="188"/>
        <v>0</v>
      </c>
      <c r="U976" s="2">
        <f>IF(O976="Reg", R976 * Inputs!$B$7, 0)</f>
        <v>0</v>
      </c>
      <c r="V976" s="2">
        <f>MAX(F976 + P976*Inputs!$B$15 - (Q976/Inputs!$B$16) - U976, 0)</f>
        <v>340</v>
      </c>
    </row>
    <row r="977" spans="1:22" x14ac:dyDescent="0.3">
      <c r="A977" s="1">
        <v>46063.625</v>
      </c>
      <c r="B977" s="2">
        <v>194.81397001996561</v>
      </c>
      <c r="C977" s="2">
        <v>4.345492212514614</v>
      </c>
      <c r="D977" s="2">
        <f t="shared" si="180"/>
        <v>37.874872805722291</v>
      </c>
      <c r="E977" s="2">
        <f t="shared" si="181"/>
        <v>90.147171684734928</v>
      </c>
      <c r="F977" s="2">
        <f t="shared" si="189"/>
        <v>340</v>
      </c>
      <c r="G977" s="2">
        <f t="shared" si="190"/>
        <v>0</v>
      </c>
      <c r="H977" s="2">
        <f>MIN(Inputs!$B$2, (Inputs!$B$14 - F977)/Inputs!$B$15)</f>
        <v>0</v>
      </c>
      <c r="I977" s="2">
        <f>MAX(MIN(Inputs!$B$2, F977*Inputs!$B$16, Inputs!$B$14*Inputs!$B$4 - G977), 0)</f>
        <v>170</v>
      </c>
      <c r="J977" s="2">
        <f>MAX(MIN(Inputs!$B$2, F977*Inputs!$B$16, (Inputs!$B$14-F977)/Inputs!$B$15)*Inputs!$B$9, 0)</f>
        <v>0</v>
      </c>
      <c r="K977" s="2">
        <f>MAX(E977*Inputs!$B$5 - B977 - Inputs!$B$8, 0) * H977</f>
        <v>0</v>
      </c>
      <c r="L977" s="2">
        <f>IF(B977 &gt;= D977*Inputs!$B$10, MAX(B977 - E977/Inputs!$B$5 - Inputs!$B$8, 0) * I977, 0)</f>
        <v>12303.580373388544</v>
      </c>
      <c r="M977" s="2">
        <f t="shared" si="182"/>
        <v>0</v>
      </c>
      <c r="N977" s="3" t="str">
        <f t="shared" si="183"/>
        <v>Discharge</v>
      </c>
      <c r="O977" s="3" t="str">
        <f t="shared" si="191"/>
        <v>Discharge</v>
      </c>
      <c r="P977" s="2">
        <f t="shared" si="184"/>
        <v>0</v>
      </c>
      <c r="Q977" s="2">
        <f t="shared" si="185"/>
        <v>170</v>
      </c>
      <c r="R977" s="2">
        <f t="shared" si="186"/>
        <v>0</v>
      </c>
      <c r="S977" s="2">
        <f t="shared" si="187"/>
        <v>33118.374903394157</v>
      </c>
      <c r="T977" s="2">
        <f t="shared" si="188"/>
        <v>0</v>
      </c>
      <c r="U977" s="2">
        <f>IF(O977="Reg", R977 * Inputs!$B$7, 0)</f>
        <v>0</v>
      </c>
      <c r="V977" s="2">
        <f>MAX(F977 + P977*Inputs!$B$15 - (Q977/Inputs!$B$16) - U977, 0)</f>
        <v>170</v>
      </c>
    </row>
    <row r="978" spans="1:22" x14ac:dyDescent="0.3">
      <c r="A978" s="1">
        <v>46063.666666666657</v>
      </c>
      <c r="B978" s="2">
        <v>65.192516839612878</v>
      </c>
      <c r="C978" s="2">
        <v>28.054136587513099</v>
      </c>
      <c r="D978" s="2">
        <f t="shared" si="180"/>
        <v>37.874872805722291</v>
      </c>
      <c r="E978" s="2">
        <f t="shared" si="181"/>
        <v>67.088304819336244</v>
      </c>
      <c r="F978" s="2">
        <f t="shared" si="189"/>
        <v>170</v>
      </c>
      <c r="G978" s="2">
        <f t="shared" si="190"/>
        <v>170</v>
      </c>
      <c r="H978" s="2">
        <f>MIN(Inputs!$B$2, (Inputs!$B$14 - F978)/Inputs!$B$15)</f>
        <v>170</v>
      </c>
      <c r="I978" s="2">
        <f>MAX(MIN(Inputs!$B$2, F978*Inputs!$B$16, Inputs!$B$14*Inputs!$B$4 - G978), 0)</f>
        <v>170</v>
      </c>
      <c r="J978" s="2">
        <f>MAX(MIN(Inputs!$B$2, F978*Inputs!$B$16, (Inputs!$B$14-F978)/Inputs!$B$15)*Inputs!$B$9, 0)</f>
        <v>136</v>
      </c>
      <c r="K978" s="2">
        <f>MAX(E978*Inputs!$B$5 - B978 - Inputs!$B$8, 0) * H978</f>
        <v>0</v>
      </c>
      <c r="L978" s="2">
        <f>IF(B978 &gt;= D978*Inputs!$B$10, MAX(B978 - E978/Inputs!$B$5 - Inputs!$B$8, 0) * I978, 0)</f>
        <v>0</v>
      </c>
      <c r="M978" s="2">
        <f t="shared" si="182"/>
        <v>3815.3625759017814</v>
      </c>
      <c r="N978" s="3" t="str">
        <f t="shared" si="183"/>
        <v>Reg</v>
      </c>
      <c r="O978" s="3" t="str">
        <f t="shared" si="191"/>
        <v>Discharge</v>
      </c>
      <c r="P978" s="2">
        <f t="shared" si="184"/>
        <v>0</v>
      </c>
      <c r="Q978" s="2">
        <f t="shared" si="185"/>
        <v>170</v>
      </c>
      <c r="R978" s="2">
        <f t="shared" si="186"/>
        <v>0</v>
      </c>
      <c r="S978" s="2">
        <f t="shared" si="187"/>
        <v>11082.727862734189</v>
      </c>
      <c r="T978" s="2">
        <f t="shared" si="188"/>
        <v>0</v>
      </c>
      <c r="U978" s="2">
        <f>IF(O978="Reg", R978 * Inputs!$B$7, 0)</f>
        <v>0</v>
      </c>
      <c r="V978" s="2">
        <f>MAX(F978 + P978*Inputs!$B$15 - (Q978/Inputs!$B$16) - U978, 0)</f>
        <v>0</v>
      </c>
    </row>
    <row r="979" spans="1:22" x14ac:dyDescent="0.3">
      <c r="A979" s="1">
        <v>46063.708333333343</v>
      </c>
      <c r="B979" s="2">
        <v>59.476122497264363</v>
      </c>
      <c r="C979" s="2">
        <v>35.817644664444437</v>
      </c>
      <c r="D979" s="2">
        <f t="shared" si="180"/>
        <v>37.874872805722291</v>
      </c>
      <c r="E979" s="2">
        <f t="shared" si="181"/>
        <v>64.791844879005112</v>
      </c>
      <c r="F979" s="2">
        <f t="shared" si="189"/>
        <v>0</v>
      </c>
      <c r="G979" s="2">
        <f t="shared" si="190"/>
        <v>340</v>
      </c>
      <c r="H979" s="2">
        <f>MIN(Inputs!$B$2, (Inputs!$B$14 - F979)/Inputs!$B$15)</f>
        <v>170</v>
      </c>
      <c r="I979" s="2">
        <f>MAX(MIN(Inputs!$B$2, F979*Inputs!$B$16, Inputs!$B$14*Inputs!$B$4 - G979), 0)</f>
        <v>0</v>
      </c>
      <c r="J979" s="2">
        <f>MAX(MIN(Inputs!$B$2, F979*Inputs!$B$16, (Inputs!$B$14-F979)/Inputs!$B$15)*Inputs!$B$9, 0)</f>
        <v>0</v>
      </c>
      <c r="K979" s="2">
        <f>MAX(E979*Inputs!$B$5 - B979 - Inputs!$B$8, 0) * H979</f>
        <v>0</v>
      </c>
      <c r="L979" s="2">
        <f>IF(B979 &gt;= D979*Inputs!$B$10, MAX(B979 - E979/Inputs!$B$5 - Inputs!$B$8, 0) * I979, 0)</f>
        <v>0</v>
      </c>
      <c r="M979" s="2">
        <f t="shared" si="182"/>
        <v>0</v>
      </c>
      <c r="N979" s="3" t="str">
        <f t="shared" si="183"/>
        <v>Idle</v>
      </c>
      <c r="O979" s="3" t="str">
        <f t="shared" si="191"/>
        <v>Idle</v>
      </c>
      <c r="P979" s="2">
        <f t="shared" si="184"/>
        <v>0</v>
      </c>
      <c r="Q979" s="2">
        <f t="shared" si="185"/>
        <v>0</v>
      </c>
      <c r="R979" s="2">
        <f t="shared" si="186"/>
        <v>0</v>
      </c>
      <c r="S979" s="2">
        <f t="shared" si="187"/>
        <v>0</v>
      </c>
      <c r="T979" s="2">
        <f t="shared" si="188"/>
        <v>0</v>
      </c>
      <c r="U979" s="2">
        <f>IF(O979="Reg", R979 * Inputs!$B$7, 0)</f>
        <v>0</v>
      </c>
      <c r="V979" s="2">
        <f>MAX(F979 + P979*Inputs!$B$15 - (Q979/Inputs!$B$16) - U979, 0)</f>
        <v>0</v>
      </c>
    </row>
    <row r="980" spans="1:22" x14ac:dyDescent="0.3">
      <c r="A980" s="1">
        <v>46063.75</v>
      </c>
      <c r="B980" s="2">
        <v>72.899017047968769</v>
      </c>
      <c r="C980" s="2">
        <v>3.5836369496842462</v>
      </c>
      <c r="D980" s="2">
        <f t="shared" si="180"/>
        <v>37.874872805722291</v>
      </c>
      <c r="E980" s="2">
        <f t="shared" si="181"/>
        <v>62.20164689509113</v>
      </c>
      <c r="F980" s="2">
        <f t="shared" si="189"/>
        <v>0</v>
      </c>
      <c r="G980" s="2">
        <f t="shared" si="190"/>
        <v>340</v>
      </c>
      <c r="H980" s="2">
        <f>MIN(Inputs!$B$2, (Inputs!$B$14 - F980)/Inputs!$B$15)</f>
        <v>170</v>
      </c>
      <c r="I980" s="2">
        <f>MAX(MIN(Inputs!$B$2, F980*Inputs!$B$16, Inputs!$B$14*Inputs!$B$4 - G980), 0)</f>
        <v>0</v>
      </c>
      <c r="J980" s="2">
        <f>MAX(MIN(Inputs!$B$2, F980*Inputs!$B$16, (Inputs!$B$14-F980)/Inputs!$B$15)*Inputs!$B$9, 0)</f>
        <v>0</v>
      </c>
      <c r="K980" s="2">
        <f>MAX(E980*Inputs!$B$5 - B980 - Inputs!$B$8, 0) * H980</f>
        <v>0</v>
      </c>
      <c r="L980" s="2">
        <f>IF(B980 &gt;= D980*Inputs!$B$10, MAX(B980 - E980/Inputs!$B$5 - Inputs!$B$8, 0) * I980, 0)</f>
        <v>0</v>
      </c>
      <c r="M980" s="2">
        <f t="shared" si="182"/>
        <v>0</v>
      </c>
      <c r="N980" s="3" t="str">
        <f t="shared" si="183"/>
        <v>Idle</v>
      </c>
      <c r="O980" s="3" t="str">
        <f t="shared" si="191"/>
        <v>Idle</v>
      </c>
      <c r="P980" s="2">
        <f t="shared" si="184"/>
        <v>0</v>
      </c>
      <c r="Q980" s="2">
        <f t="shared" si="185"/>
        <v>0</v>
      </c>
      <c r="R980" s="2">
        <f t="shared" si="186"/>
        <v>0</v>
      </c>
      <c r="S980" s="2">
        <f t="shared" si="187"/>
        <v>0</v>
      </c>
      <c r="T980" s="2">
        <f t="shared" si="188"/>
        <v>0</v>
      </c>
      <c r="U980" s="2">
        <f>IF(O980="Reg", R980 * Inputs!$B$7, 0)</f>
        <v>0</v>
      </c>
      <c r="V980" s="2">
        <f>MAX(F980 + P980*Inputs!$B$15 - (Q980/Inputs!$B$16) - U980, 0)</f>
        <v>0</v>
      </c>
    </row>
    <row r="981" spans="1:22" x14ac:dyDescent="0.3">
      <c r="A981" s="1">
        <v>46063.791666666657</v>
      </c>
      <c r="B981" s="2">
        <v>69.753089969314814</v>
      </c>
      <c r="C981" s="2">
        <v>16.760555830895171</v>
      </c>
      <c r="D981" s="2">
        <f t="shared" si="180"/>
        <v>37.874872805722291</v>
      </c>
      <c r="E981" s="2">
        <f t="shared" si="181"/>
        <v>54.296992323415189</v>
      </c>
      <c r="F981" s="2">
        <f t="shared" si="189"/>
        <v>0</v>
      </c>
      <c r="G981" s="2">
        <f t="shared" si="190"/>
        <v>340</v>
      </c>
      <c r="H981" s="2">
        <f>MIN(Inputs!$B$2, (Inputs!$B$14 - F981)/Inputs!$B$15)</f>
        <v>170</v>
      </c>
      <c r="I981" s="2">
        <f>MAX(MIN(Inputs!$B$2, F981*Inputs!$B$16, Inputs!$B$14*Inputs!$B$4 - G981), 0)</f>
        <v>0</v>
      </c>
      <c r="J981" s="2">
        <f>MAX(MIN(Inputs!$B$2, F981*Inputs!$B$16, (Inputs!$B$14-F981)/Inputs!$B$15)*Inputs!$B$9, 0)</f>
        <v>0</v>
      </c>
      <c r="K981" s="2">
        <f>MAX(E981*Inputs!$B$5 - B981 - Inputs!$B$8, 0) * H981</f>
        <v>0</v>
      </c>
      <c r="L981" s="2">
        <f>IF(B981 &gt;= D981*Inputs!$B$10, MAX(B981 - E981/Inputs!$B$5 - Inputs!$B$8, 0) * I981, 0)</f>
        <v>0</v>
      </c>
      <c r="M981" s="2">
        <f t="shared" si="182"/>
        <v>0</v>
      </c>
      <c r="N981" s="3" t="str">
        <f t="shared" si="183"/>
        <v>Idle</v>
      </c>
      <c r="O981" s="3" t="str">
        <f t="shared" si="191"/>
        <v>Idle</v>
      </c>
      <c r="P981" s="2">
        <f t="shared" si="184"/>
        <v>0</v>
      </c>
      <c r="Q981" s="2">
        <f t="shared" si="185"/>
        <v>0</v>
      </c>
      <c r="R981" s="2">
        <f t="shared" si="186"/>
        <v>0</v>
      </c>
      <c r="S981" s="2">
        <f t="shared" si="187"/>
        <v>0</v>
      </c>
      <c r="T981" s="2">
        <f t="shared" si="188"/>
        <v>0</v>
      </c>
      <c r="U981" s="2">
        <f>IF(O981="Reg", R981 * Inputs!$B$7, 0)</f>
        <v>0</v>
      </c>
      <c r="V981" s="2">
        <f>MAX(F981 + P981*Inputs!$B$15 - (Q981/Inputs!$B$16) - U981, 0)</f>
        <v>0</v>
      </c>
    </row>
    <row r="982" spans="1:22" x14ac:dyDescent="0.3">
      <c r="A982" s="1">
        <v>46063.833333333343</v>
      </c>
      <c r="B982" s="2">
        <v>78.748313734283073</v>
      </c>
      <c r="C982" s="2">
        <v>4.9822893500810581</v>
      </c>
      <c r="D982" s="2">
        <f t="shared" si="180"/>
        <v>37.874872805722291</v>
      </c>
      <c r="E982" s="2">
        <f t="shared" si="181"/>
        <v>45.84823149488949</v>
      </c>
      <c r="F982" s="2">
        <f t="shared" si="189"/>
        <v>0</v>
      </c>
      <c r="G982" s="2">
        <f t="shared" si="190"/>
        <v>340</v>
      </c>
      <c r="H982" s="2">
        <f>MIN(Inputs!$B$2, (Inputs!$B$14 - F982)/Inputs!$B$15)</f>
        <v>170</v>
      </c>
      <c r="I982" s="2">
        <f>MAX(MIN(Inputs!$B$2, F982*Inputs!$B$16, Inputs!$B$14*Inputs!$B$4 - G982), 0)</f>
        <v>0</v>
      </c>
      <c r="J982" s="2">
        <f>MAX(MIN(Inputs!$B$2, F982*Inputs!$B$16, (Inputs!$B$14-F982)/Inputs!$B$15)*Inputs!$B$9, 0)</f>
        <v>0</v>
      </c>
      <c r="K982" s="2">
        <f>MAX(E982*Inputs!$B$5 - B982 - Inputs!$B$8, 0) * H982</f>
        <v>0</v>
      </c>
      <c r="L982" s="2">
        <f>IF(B982 &gt;= D982*Inputs!$B$10, MAX(B982 - E982/Inputs!$B$5 - Inputs!$B$8, 0) * I982, 0)</f>
        <v>0</v>
      </c>
      <c r="M982" s="2">
        <f t="shared" si="182"/>
        <v>0</v>
      </c>
      <c r="N982" s="3" t="str">
        <f t="shared" si="183"/>
        <v>Idle</v>
      </c>
      <c r="O982" s="3" t="str">
        <f t="shared" si="191"/>
        <v>Idle</v>
      </c>
      <c r="P982" s="2">
        <f t="shared" si="184"/>
        <v>0</v>
      </c>
      <c r="Q982" s="2">
        <f t="shared" si="185"/>
        <v>0</v>
      </c>
      <c r="R982" s="2">
        <f t="shared" si="186"/>
        <v>0</v>
      </c>
      <c r="S982" s="2">
        <f t="shared" si="187"/>
        <v>0</v>
      </c>
      <c r="T982" s="2">
        <f t="shared" si="188"/>
        <v>0</v>
      </c>
      <c r="U982" s="2">
        <f>IF(O982="Reg", R982 * Inputs!$B$7, 0)</f>
        <v>0</v>
      </c>
      <c r="V982" s="2">
        <f>MAX(F982 + P982*Inputs!$B$15 - (Q982/Inputs!$B$16) - U982, 0)</f>
        <v>0</v>
      </c>
    </row>
    <row r="983" spans="1:22" x14ac:dyDescent="0.3">
      <c r="A983" s="1">
        <v>46063.875</v>
      </c>
      <c r="B983" s="2">
        <v>56.460768827573553</v>
      </c>
      <c r="C983" s="2">
        <v>11.434227858971971</v>
      </c>
      <c r="D983" s="2">
        <f t="shared" si="180"/>
        <v>37.874872805722291</v>
      </c>
      <c r="E983" s="2">
        <f t="shared" si="181"/>
        <v>34.894819774260128</v>
      </c>
      <c r="F983" s="2">
        <f t="shared" si="189"/>
        <v>0</v>
      </c>
      <c r="G983" s="2">
        <f t="shared" si="190"/>
        <v>340</v>
      </c>
      <c r="H983" s="2">
        <f>MIN(Inputs!$B$2, (Inputs!$B$14 - F983)/Inputs!$B$15)</f>
        <v>170</v>
      </c>
      <c r="I983" s="2">
        <f>MAX(MIN(Inputs!$B$2, F983*Inputs!$B$16, Inputs!$B$14*Inputs!$B$4 - G983), 0)</f>
        <v>0</v>
      </c>
      <c r="J983" s="2">
        <f>MAX(MIN(Inputs!$B$2, F983*Inputs!$B$16, (Inputs!$B$14-F983)/Inputs!$B$15)*Inputs!$B$9, 0)</f>
        <v>0</v>
      </c>
      <c r="K983" s="2">
        <f>MAX(E983*Inputs!$B$5 - B983 - Inputs!$B$8, 0) * H983</f>
        <v>0</v>
      </c>
      <c r="L983" s="2">
        <f>IF(B983 &gt;= D983*Inputs!$B$10, MAX(B983 - E983/Inputs!$B$5 - Inputs!$B$8, 0) * I983, 0)</f>
        <v>0</v>
      </c>
      <c r="M983" s="2">
        <f t="shared" si="182"/>
        <v>0</v>
      </c>
      <c r="N983" s="3" t="str">
        <f t="shared" si="183"/>
        <v>Idle</v>
      </c>
      <c r="O983" s="3" t="str">
        <f t="shared" si="191"/>
        <v>Idle</v>
      </c>
      <c r="P983" s="2">
        <f t="shared" si="184"/>
        <v>0</v>
      </c>
      <c r="Q983" s="2">
        <f t="shared" si="185"/>
        <v>0</v>
      </c>
      <c r="R983" s="2">
        <f t="shared" si="186"/>
        <v>0</v>
      </c>
      <c r="S983" s="2">
        <f t="shared" si="187"/>
        <v>0</v>
      </c>
      <c r="T983" s="2">
        <f t="shared" si="188"/>
        <v>0</v>
      </c>
      <c r="U983" s="2">
        <f>IF(O983="Reg", R983 * Inputs!$B$7, 0)</f>
        <v>0</v>
      </c>
      <c r="V983" s="2">
        <f>MAX(F983 + P983*Inputs!$B$15 - (Q983/Inputs!$B$16) - U983, 0)</f>
        <v>0</v>
      </c>
    </row>
    <row r="984" spans="1:22" x14ac:dyDescent="0.3">
      <c r="A984" s="1">
        <v>46063.916666666657</v>
      </c>
      <c r="B984" s="2">
        <v>51.413757197626147</v>
      </c>
      <c r="C984" s="2">
        <v>8.2763544063767363</v>
      </c>
      <c r="D984" s="2">
        <f t="shared" si="180"/>
        <v>37.874872805722291</v>
      </c>
      <c r="E984" s="2">
        <f t="shared" si="181"/>
        <v>26.216220108376874</v>
      </c>
      <c r="F984" s="2">
        <f t="shared" si="189"/>
        <v>0</v>
      </c>
      <c r="G984" s="2">
        <f t="shared" si="190"/>
        <v>340</v>
      </c>
      <c r="H984" s="2">
        <f>MIN(Inputs!$B$2, (Inputs!$B$14 - F984)/Inputs!$B$15)</f>
        <v>170</v>
      </c>
      <c r="I984" s="2">
        <f>MAX(MIN(Inputs!$B$2, F984*Inputs!$B$16, Inputs!$B$14*Inputs!$B$4 - G984), 0)</f>
        <v>0</v>
      </c>
      <c r="J984" s="2">
        <f>MAX(MIN(Inputs!$B$2, F984*Inputs!$B$16, (Inputs!$B$14-F984)/Inputs!$B$15)*Inputs!$B$9, 0)</f>
        <v>0</v>
      </c>
      <c r="K984" s="2">
        <f>MAX(E984*Inputs!$B$5 - B984 - Inputs!$B$8, 0) * H984</f>
        <v>0</v>
      </c>
      <c r="L984" s="2">
        <f>IF(B984 &gt;= D984*Inputs!$B$10, MAX(B984 - E984/Inputs!$B$5 - Inputs!$B$8, 0) * I984, 0)</f>
        <v>0</v>
      </c>
      <c r="M984" s="2">
        <f t="shared" si="182"/>
        <v>0</v>
      </c>
      <c r="N984" s="3" t="str">
        <f t="shared" si="183"/>
        <v>Idle</v>
      </c>
      <c r="O984" s="3" t="str">
        <f t="shared" si="191"/>
        <v>Idle</v>
      </c>
      <c r="P984" s="2">
        <f t="shared" si="184"/>
        <v>0</v>
      </c>
      <c r="Q984" s="2">
        <f t="shared" si="185"/>
        <v>0</v>
      </c>
      <c r="R984" s="2">
        <f t="shared" si="186"/>
        <v>0</v>
      </c>
      <c r="S984" s="2">
        <f t="shared" si="187"/>
        <v>0</v>
      </c>
      <c r="T984" s="2">
        <f t="shared" si="188"/>
        <v>0</v>
      </c>
      <c r="U984" s="2">
        <f>IF(O984="Reg", R984 * Inputs!$B$7, 0)</f>
        <v>0</v>
      </c>
      <c r="V984" s="2">
        <f>MAX(F984 + P984*Inputs!$B$15 - (Q984/Inputs!$B$16) - U984, 0)</f>
        <v>0</v>
      </c>
    </row>
    <row r="985" spans="1:22" x14ac:dyDescent="0.3">
      <c r="A985" s="1">
        <v>46063.958333333343</v>
      </c>
      <c r="B985" s="2">
        <v>43.934934593780419</v>
      </c>
      <c r="C985" s="2">
        <v>2.6495789070733808</v>
      </c>
      <c r="D985" s="2">
        <f t="shared" si="180"/>
        <v>37.874872805722291</v>
      </c>
      <c r="E985" s="2">
        <f t="shared" si="181"/>
        <v>17.647260575439187</v>
      </c>
      <c r="F985" s="2">
        <f t="shared" si="189"/>
        <v>0</v>
      </c>
      <c r="G985" s="2">
        <f t="shared" si="190"/>
        <v>340</v>
      </c>
      <c r="H985" s="2">
        <f>MIN(Inputs!$B$2, (Inputs!$B$14 - F985)/Inputs!$B$15)</f>
        <v>170</v>
      </c>
      <c r="I985" s="2">
        <f>MAX(MIN(Inputs!$B$2, F985*Inputs!$B$16, Inputs!$B$14*Inputs!$B$4 - G985), 0)</f>
        <v>0</v>
      </c>
      <c r="J985" s="2">
        <f>MAX(MIN(Inputs!$B$2, F985*Inputs!$B$16, (Inputs!$B$14-F985)/Inputs!$B$15)*Inputs!$B$9, 0)</f>
        <v>0</v>
      </c>
      <c r="K985" s="2">
        <f>MAX(E985*Inputs!$B$5 - B985 - Inputs!$B$8, 0) * H985</f>
        <v>0</v>
      </c>
      <c r="L985" s="2">
        <f>IF(B985 &gt;= D985*Inputs!$B$10, MAX(B985 - E985/Inputs!$B$5 - Inputs!$B$8, 0) * I985, 0)</f>
        <v>0</v>
      </c>
      <c r="M985" s="2">
        <f t="shared" si="182"/>
        <v>0</v>
      </c>
      <c r="N985" s="3" t="str">
        <f t="shared" si="183"/>
        <v>Idle</v>
      </c>
      <c r="O985" s="3" t="str">
        <f t="shared" si="191"/>
        <v>Idle</v>
      </c>
      <c r="P985" s="2">
        <f t="shared" si="184"/>
        <v>0</v>
      </c>
      <c r="Q985" s="2">
        <f t="shared" si="185"/>
        <v>0</v>
      </c>
      <c r="R985" s="2">
        <f t="shared" si="186"/>
        <v>0</v>
      </c>
      <c r="S985" s="2">
        <f t="shared" si="187"/>
        <v>0</v>
      </c>
      <c r="T985" s="2">
        <f t="shared" si="188"/>
        <v>0</v>
      </c>
      <c r="U985" s="2">
        <f>IF(O985="Reg", R985 * Inputs!$B$7, 0)</f>
        <v>0</v>
      </c>
      <c r="V985" s="2">
        <f>MAX(F985 + P985*Inputs!$B$15 - (Q985/Inputs!$B$16) - U985, 0)</f>
        <v>0</v>
      </c>
    </row>
    <row r="986" spans="1:22" x14ac:dyDescent="0.3">
      <c r="A986" s="1">
        <v>46064</v>
      </c>
      <c r="B986" s="2">
        <v>25.471089617913108</v>
      </c>
      <c r="C986" s="2">
        <v>45.768145490583471</v>
      </c>
      <c r="D986" s="2">
        <f t="shared" si="180"/>
        <v>46.229612436118799</v>
      </c>
      <c r="E986" s="2">
        <f t="shared" si="181"/>
        <v>10.324771476475783</v>
      </c>
      <c r="F986" s="2">
        <f t="shared" si="189"/>
        <v>0</v>
      </c>
      <c r="G986" s="2">
        <f t="shared" si="190"/>
        <v>0</v>
      </c>
      <c r="H986" s="2">
        <f>MIN(Inputs!$B$2, (Inputs!$B$14 - F986)/Inputs!$B$15)</f>
        <v>170</v>
      </c>
      <c r="I986" s="2">
        <f>MAX(MIN(Inputs!$B$2, F986*Inputs!$B$16, Inputs!$B$14*Inputs!$B$4 - G986), 0)</f>
        <v>0</v>
      </c>
      <c r="J986" s="2">
        <f>MAX(MIN(Inputs!$B$2, F986*Inputs!$B$16, (Inputs!$B$14-F986)/Inputs!$B$15)*Inputs!$B$9, 0)</f>
        <v>0</v>
      </c>
      <c r="K986" s="2">
        <f>MAX(E986*Inputs!$B$5 - B986 - Inputs!$B$8, 0) * H986</f>
        <v>0</v>
      </c>
      <c r="L986" s="2">
        <f>IF(B986 &gt;= D986*Inputs!$B$10, MAX(B986 - E986/Inputs!$B$5 - Inputs!$B$8, 0) * I986, 0)</f>
        <v>0</v>
      </c>
      <c r="M986" s="2">
        <f t="shared" si="182"/>
        <v>0</v>
      </c>
      <c r="N986" s="3" t="str">
        <f t="shared" si="183"/>
        <v>Idle</v>
      </c>
      <c r="O986" s="3" t="str">
        <f t="shared" si="191"/>
        <v>Idle</v>
      </c>
      <c r="P986" s="2">
        <f t="shared" si="184"/>
        <v>0</v>
      </c>
      <c r="Q986" s="2">
        <f t="shared" si="185"/>
        <v>0</v>
      </c>
      <c r="R986" s="2">
        <f t="shared" si="186"/>
        <v>0</v>
      </c>
      <c r="S986" s="2">
        <f t="shared" si="187"/>
        <v>0</v>
      </c>
      <c r="T986" s="2">
        <f t="shared" si="188"/>
        <v>0</v>
      </c>
      <c r="U986" s="2">
        <f>IF(O986="Reg", R986 * Inputs!$B$7, 0)</f>
        <v>0</v>
      </c>
      <c r="V986" s="2">
        <f>MAX(F986 + P986*Inputs!$B$15 - (Q986/Inputs!$B$16) - U986, 0)</f>
        <v>0</v>
      </c>
    </row>
    <row r="987" spans="1:22" x14ac:dyDescent="0.3">
      <c r="A987" s="1">
        <v>46064.041666666657</v>
      </c>
      <c r="B987" s="2">
        <v>19.06052499816067</v>
      </c>
      <c r="C987" s="2">
        <v>7.4615800778039896</v>
      </c>
      <c r="D987" s="2">
        <f t="shared" si="180"/>
        <v>46.229612436118799</v>
      </c>
      <c r="E987" s="2">
        <f t="shared" si="181"/>
        <v>6.0795898734902662</v>
      </c>
      <c r="F987" s="2">
        <f t="shared" si="189"/>
        <v>0</v>
      </c>
      <c r="G987" s="2">
        <f t="shared" si="190"/>
        <v>0</v>
      </c>
      <c r="H987" s="2">
        <f>MIN(Inputs!$B$2, (Inputs!$B$14 - F987)/Inputs!$B$15)</f>
        <v>170</v>
      </c>
      <c r="I987" s="2">
        <f>MAX(MIN(Inputs!$B$2, F987*Inputs!$B$16, Inputs!$B$14*Inputs!$B$4 - G987), 0)</f>
        <v>0</v>
      </c>
      <c r="J987" s="2">
        <f>MAX(MIN(Inputs!$B$2, F987*Inputs!$B$16, (Inputs!$B$14-F987)/Inputs!$B$15)*Inputs!$B$9, 0)</f>
        <v>0</v>
      </c>
      <c r="K987" s="2">
        <f>MAX(E987*Inputs!$B$5 - B987 - Inputs!$B$8, 0) * H987</f>
        <v>0</v>
      </c>
      <c r="L987" s="2">
        <f>IF(B987 &gt;= D987*Inputs!$B$10, MAX(B987 - E987/Inputs!$B$5 - Inputs!$B$8, 0) * I987, 0)</f>
        <v>0</v>
      </c>
      <c r="M987" s="2">
        <f t="shared" si="182"/>
        <v>0</v>
      </c>
      <c r="N987" s="3" t="str">
        <f t="shared" si="183"/>
        <v>Idle</v>
      </c>
      <c r="O987" s="3" t="str">
        <f t="shared" si="191"/>
        <v>Idle</v>
      </c>
      <c r="P987" s="2">
        <f t="shared" si="184"/>
        <v>0</v>
      </c>
      <c r="Q987" s="2">
        <f t="shared" si="185"/>
        <v>0</v>
      </c>
      <c r="R987" s="2">
        <f t="shared" si="186"/>
        <v>0</v>
      </c>
      <c r="S987" s="2">
        <f t="shared" si="187"/>
        <v>0</v>
      </c>
      <c r="T987" s="2">
        <f t="shared" si="188"/>
        <v>0</v>
      </c>
      <c r="U987" s="2">
        <f>IF(O987="Reg", R987 * Inputs!$B$7, 0)</f>
        <v>0</v>
      </c>
      <c r="V987" s="2">
        <f>MAX(F987 + P987*Inputs!$B$15 - (Q987/Inputs!$B$16) - U987, 0)</f>
        <v>0</v>
      </c>
    </row>
    <row r="988" spans="1:22" x14ac:dyDescent="0.3">
      <c r="A988" s="1">
        <v>46064.083333333343</v>
      </c>
      <c r="B988" s="2">
        <v>13.027843410506851</v>
      </c>
      <c r="C988" s="2">
        <v>3.2525389843352901</v>
      </c>
      <c r="D988" s="2">
        <f t="shared" si="180"/>
        <v>46.229612436118799</v>
      </c>
      <c r="E988" s="2">
        <f t="shared" si="181"/>
        <v>2.9028357071301536</v>
      </c>
      <c r="F988" s="2">
        <f t="shared" si="189"/>
        <v>0</v>
      </c>
      <c r="G988" s="2">
        <f t="shared" si="190"/>
        <v>0</v>
      </c>
      <c r="H988" s="2">
        <f>MIN(Inputs!$B$2, (Inputs!$B$14 - F988)/Inputs!$B$15)</f>
        <v>170</v>
      </c>
      <c r="I988" s="2">
        <f>MAX(MIN(Inputs!$B$2, F988*Inputs!$B$16, Inputs!$B$14*Inputs!$B$4 - G988), 0)</f>
        <v>0</v>
      </c>
      <c r="J988" s="2">
        <f>MAX(MIN(Inputs!$B$2, F988*Inputs!$B$16, (Inputs!$B$14-F988)/Inputs!$B$15)*Inputs!$B$9, 0)</f>
        <v>0</v>
      </c>
      <c r="K988" s="2">
        <f>MAX(E988*Inputs!$B$5 - B988 - Inputs!$B$8, 0) * H988</f>
        <v>0</v>
      </c>
      <c r="L988" s="2">
        <f>IF(B988 &gt;= D988*Inputs!$B$10, MAX(B988 - E988/Inputs!$B$5 - Inputs!$B$8, 0) * I988, 0)</f>
        <v>0</v>
      </c>
      <c r="M988" s="2">
        <f t="shared" si="182"/>
        <v>0</v>
      </c>
      <c r="N988" s="3" t="str">
        <f t="shared" si="183"/>
        <v>Idle</v>
      </c>
      <c r="O988" s="3" t="str">
        <f t="shared" si="191"/>
        <v>Idle</v>
      </c>
      <c r="P988" s="2">
        <f t="shared" si="184"/>
        <v>0</v>
      </c>
      <c r="Q988" s="2">
        <f t="shared" si="185"/>
        <v>0</v>
      </c>
      <c r="R988" s="2">
        <f t="shared" si="186"/>
        <v>0</v>
      </c>
      <c r="S988" s="2">
        <f t="shared" si="187"/>
        <v>0</v>
      </c>
      <c r="T988" s="2">
        <f t="shared" si="188"/>
        <v>0</v>
      </c>
      <c r="U988" s="2">
        <f>IF(O988="Reg", R988 * Inputs!$B$7, 0)</f>
        <v>0</v>
      </c>
      <c r="V988" s="2">
        <f>MAX(F988 + P988*Inputs!$B$15 - (Q988/Inputs!$B$16) - U988, 0)</f>
        <v>0</v>
      </c>
    </row>
    <row r="989" spans="1:22" x14ac:dyDescent="0.3">
      <c r="A989" s="1">
        <v>46064.125</v>
      </c>
      <c r="B989" s="2">
        <v>4.3891708322740728</v>
      </c>
      <c r="C989" s="2">
        <v>4.1595282038270076</v>
      </c>
      <c r="D989" s="2">
        <f t="shared" si="180"/>
        <v>46.229612436118799</v>
      </c>
      <c r="E989" s="2">
        <f t="shared" si="181"/>
        <v>0.73152847204567883</v>
      </c>
      <c r="F989" s="2">
        <f t="shared" si="189"/>
        <v>0</v>
      </c>
      <c r="G989" s="2">
        <f t="shared" si="190"/>
        <v>0</v>
      </c>
      <c r="H989" s="2">
        <f>MIN(Inputs!$B$2, (Inputs!$B$14 - F989)/Inputs!$B$15)</f>
        <v>170</v>
      </c>
      <c r="I989" s="2">
        <f>MAX(MIN(Inputs!$B$2, F989*Inputs!$B$16, Inputs!$B$14*Inputs!$B$4 - G989), 0)</f>
        <v>0</v>
      </c>
      <c r="J989" s="2">
        <f>MAX(MIN(Inputs!$B$2, F989*Inputs!$B$16, (Inputs!$B$14-F989)/Inputs!$B$15)*Inputs!$B$9, 0)</f>
        <v>0</v>
      </c>
      <c r="K989" s="2">
        <f>MAX(E989*Inputs!$B$5 - B989 - Inputs!$B$8, 0) * H989</f>
        <v>0</v>
      </c>
      <c r="L989" s="2">
        <f>IF(B989 &gt;= D989*Inputs!$B$10, MAX(B989 - E989/Inputs!$B$5 - Inputs!$B$8, 0) * I989, 0)</f>
        <v>0</v>
      </c>
      <c r="M989" s="2">
        <f t="shared" si="182"/>
        <v>0</v>
      </c>
      <c r="N989" s="3" t="str">
        <f t="shared" si="183"/>
        <v>Idle</v>
      </c>
      <c r="O989" s="3" t="str">
        <f t="shared" si="191"/>
        <v>Idle</v>
      </c>
      <c r="P989" s="2">
        <f t="shared" si="184"/>
        <v>0</v>
      </c>
      <c r="Q989" s="2">
        <f t="shared" si="185"/>
        <v>0</v>
      </c>
      <c r="R989" s="2">
        <f t="shared" si="186"/>
        <v>0</v>
      </c>
      <c r="S989" s="2">
        <f t="shared" si="187"/>
        <v>0</v>
      </c>
      <c r="T989" s="2">
        <f t="shared" si="188"/>
        <v>0</v>
      </c>
      <c r="U989" s="2">
        <f>IF(O989="Reg", R989 * Inputs!$B$7, 0)</f>
        <v>0</v>
      </c>
      <c r="V989" s="2">
        <f>MAX(F989 + P989*Inputs!$B$15 - (Q989/Inputs!$B$16) - U989, 0)</f>
        <v>0</v>
      </c>
    </row>
    <row r="990" spans="1:22" x14ac:dyDescent="0.3">
      <c r="A990" s="1">
        <v>46064.166666666657</v>
      </c>
      <c r="B990" s="2">
        <v>0</v>
      </c>
      <c r="C990" s="2">
        <v>9.9366502349495001</v>
      </c>
      <c r="D990" s="2">
        <f t="shared" si="180"/>
        <v>46.229612436118799</v>
      </c>
      <c r="E990" s="2">
        <f t="shared" si="181"/>
        <v>0</v>
      </c>
      <c r="F990" s="2">
        <f t="shared" si="189"/>
        <v>0</v>
      </c>
      <c r="G990" s="2">
        <f t="shared" si="190"/>
        <v>0</v>
      </c>
      <c r="H990" s="2">
        <f>MIN(Inputs!$B$2, (Inputs!$B$14 - F990)/Inputs!$B$15)</f>
        <v>170</v>
      </c>
      <c r="I990" s="2">
        <f>MAX(MIN(Inputs!$B$2, F990*Inputs!$B$16, Inputs!$B$14*Inputs!$B$4 - G990), 0)</f>
        <v>0</v>
      </c>
      <c r="J990" s="2">
        <f>MAX(MIN(Inputs!$B$2, F990*Inputs!$B$16, (Inputs!$B$14-F990)/Inputs!$B$15)*Inputs!$B$9, 0)</f>
        <v>0</v>
      </c>
      <c r="K990" s="2">
        <f>MAX(E990*Inputs!$B$5 - B990 - Inputs!$B$8, 0) * H990</f>
        <v>0</v>
      </c>
      <c r="L990" s="2">
        <f>IF(B990 &gt;= D990*Inputs!$B$10, MAX(B990 - E990/Inputs!$B$5 - Inputs!$B$8, 0) * I990, 0)</f>
        <v>0</v>
      </c>
      <c r="M990" s="2">
        <f t="shared" si="182"/>
        <v>0</v>
      </c>
      <c r="N990" s="3" t="str">
        <f t="shared" si="183"/>
        <v>Idle</v>
      </c>
      <c r="O990" s="3" t="str">
        <f t="shared" si="191"/>
        <v>Idle</v>
      </c>
      <c r="P990" s="2">
        <f t="shared" si="184"/>
        <v>0</v>
      </c>
      <c r="Q990" s="2">
        <f t="shared" si="185"/>
        <v>0</v>
      </c>
      <c r="R990" s="2">
        <f t="shared" si="186"/>
        <v>0</v>
      </c>
      <c r="S990" s="2">
        <f t="shared" si="187"/>
        <v>0</v>
      </c>
      <c r="T990" s="2">
        <f t="shared" si="188"/>
        <v>0</v>
      </c>
      <c r="U990" s="2">
        <f>IF(O990="Reg", R990 * Inputs!$B$7, 0)</f>
        <v>0</v>
      </c>
      <c r="V990" s="2">
        <f>MAX(F990 + P990*Inputs!$B$15 - (Q990/Inputs!$B$16) - U990, 0)</f>
        <v>0</v>
      </c>
    </row>
    <row r="991" spans="1:22" x14ac:dyDescent="0.3">
      <c r="A991" s="1">
        <v>46064.208333333343</v>
      </c>
      <c r="B991" s="2">
        <v>0</v>
      </c>
      <c r="C991" s="2">
        <v>2.332559582296108</v>
      </c>
      <c r="D991" s="2">
        <f t="shared" si="180"/>
        <v>46.229612436118799</v>
      </c>
      <c r="E991" s="2">
        <f t="shared" si="181"/>
        <v>1.3593916806623796</v>
      </c>
      <c r="F991" s="2">
        <f t="shared" si="189"/>
        <v>0</v>
      </c>
      <c r="G991" s="2">
        <f t="shared" si="190"/>
        <v>0</v>
      </c>
      <c r="H991" s="2">
        <f>MIN(Inputs!$B$2, (Inputs!$B$14 - F991)/Inputs!$B$15)</f>
        <v>170</v>
      </c>
      <c r="I991" s="2">
        <f>MAX(MIN(Inputs!$B$2, F991*Inputs!$B$16, Inputs!$B$14*Inputs!$B$4 - G991), 0)</f>
        <v>0</v>
      </c>
      <c r="J991" s="2">
        <f>MAX(MIN(Inputs!$B$2, F991*Inputs!$B$16, (Inputs!$B$14-F991)/Inputs!$B$15)*Inputs!$B$9, 0)</f>
        <v>0</v>
      </c>
      <c r="K991" s="2">
        <f>MAX(E991*Inputs!$B$5 - B991 - Inputs!$B$8, 0) * H991</f>
        <v>0</v>
      </c>
      <c r="L991" s="2">
        <f>IF(B991 &gt;= D991*Inputs!$B$10, MAX(B991 - E991/Inputs!$B$5 - Inputs!$B$8, 0) * I991, 0)</f>
        <v>0</v>
      </c>
      <c r="M991" s="2">
        <f t="shared" si="182"/>
        <v>0</v>
      </c>
      <c r="N991" s="3" t="str">
        <f t="shared" si="183"/>
        <v>Idle</v>
      </c>
      <c r="O991" s="3" t="str">
        <f t="shared" si="191"/>
        <v>Idle</v>
      </c>
      <c r="P991" s="2">
        <f t="shared" si="184"/>
        <v>0</v>
      </c>
      <c r="Q991" s="2">
        <f t="shared" si="185"/>
        <v>0</v>
      </c>
      <c r="R991" s="2">
        <f t="shared" si="186"/>
        <v>0</v>
      </c>
      <c r="S991" s="2">
        <f t="shared" si="187"/>
        <v>0</v>
      </c>
      <c r="T991" s="2">
        <f t="shared" si="188"/>
        <v>0</v>
      </c>
      <c r="U991" s="2">
        <f>IF(O991="Reg", R991 * Inputs!$B$7, 0)</f>
        <v>0</v>
      </c>
      <c r="V991" s="2">
        <f>MAX(F991 + P991*Inputs!$B$15 - (Q991/Inputs!$B$16) - U991, 0)</f>
        <v>0</v>
      </c>
    </row>
    <row r="992" spans="1:22" x14ac:dyDescent="0.3">
      <c r="A992" s="1">
        <v>46064.25</v>
      </c>
      <c r="B992" s="2">
        <v>0</v>
      </c>
      <c r="C992" s="2">
        <v>3.6534288952615461</v>
      </c>
      <c r="D992" s="2">
        <f t="shared" si="180"/>
        <v>46.229612436118799</v>
      </c>
      <c r="E992" s="2">
        <f t="shared" si="181"/>
        <v>32.579837661602411</v>
      </c>
      <c r="F992" s="2">
        <f t="shared" si="189"/>
        <v>0</v>
      </c>
      <c r="G992" s="2">
        <f t="shared" si="190"/>
        <v>0</v>
      </c>
      <c r="H992" s="2">
        <f>MIN(Inputs!$B$2, (Inputs!$B$14 - F992)/Inputs!$B$15)</f>
        <v>170</v>
      </c>
      <c r="I992" s="2">
        <f>MAX(MIN(Inputs!$B$2, F992*Inputs!$B$16, Inputs!$B$14*Inputs!$B$4 - G992), 0)</f>
        <v>0</v>
      </c>
      <c r="J992" s="2">
        <f>MAX(MIN(Inputs!$B$2, F992*Inputs!$B$16, (Inputs!$B$14-F992)/Inputs!$B$15)*Inputs!$B$9, 0)</f>
        <v>0</v>
      </c>
      <c r="K992" s="2">
        <f>MAX(E992*Inputs!$B$5 - B992 - Inputs!$B$8, 0) * H992</f>
        <v>1473.9437141757207</v>
      </c>
      <c r="L992" s="2">
        <f>IF(B992 &gt;= D992*Inputs!$B$10, MAX(B992 - E992/Inputs!$B$5 - Inputs!$B$8, 0) * I992, 0)</f>
        <v>0</v>
      </c>
      <c r="M992" s="2">
        <f t="shared" si="182"/>
        <v>0</v>
      </c>
      <c r="N992" s="3" t="str">
        <f t="shared" si="183"/>
        <v>Charge</v>
      </c>
      <c r="O992" s="3" t="str">
        <f t="shared" si="191"/>
        <v>Charge</v>
      </c>
      <c r="P992" s="2">
        <f t="shared" si="184"/>
        <v>170</v>
      </c>
      <c r="Q992" s="2">
        <f t="shared" si="185"/>
        <v>0</v>
      </c>
      <c r="R992" s="2">
        <f t="shared" si="186"/>
        <v>0</v>
      </c>
      <c r="S992" s="2">
        <f t="shared" si="187"/>
        <v>0</v>
      </c>
      <c r="T992" s="2">
        <f t="shared" si="188"/>
        <v>0</v>
      </c>
      <c r="U992" s="2">
        <f>IF(O992="Reg", R992 * Inputs!$B$7, 0)</f>
        <v>0</v>
      </c>
      <c r="V992" s="2">
        <f>MAX(F992 + P992*Inputs!$B$15 - (Q992/Inputs!$B$16) - U992, 0)</f>
        <v>170</v>
      </c>
    </row>
    <row r="993" spans="1:22" x14ac:dyDescent="0.3">
      <c r="A993" s="1">
        <v>46064.291666666657</v>
      </c>
      <c r="B993" s="2">
        <v>0</v>
      </c>
      <c r="C993" s="2">
        <v>4.9460858942394959</v>
      </c>
      <c r="D993" s="2">
        <f t="shared" si="180"/>
        <v>46.229612436118799</v>
      </c>
      <c r="E993" s="2">
        <f t="shared" si="181"/>
        <v>38.91650508006601</v>
      </c>
      <c r="F993" s="2">
        <f t="shared" si="189"/>
        <v>170</v>
      </c>
      <c r="G993" s="2">
        <f t="shared" si="190"/>
        <v>0</v>
      </c>
      <c r="H993" s="2">
        <f>MIN(Inputs!$B$2, (Inputs!$B$14 - F993)/Inputs!$B$15)</f>
        <v>170</v>
      </c>
      <c r="I993" s="2">
        <f>MAX(MIN(Inputs!$B$2, F993*Inputs!$B$16, Inputs!$B$14*Inputs!$B$4 - G993), 0)</f>
        <v>170</v>
      </c>
      <c r="J993" s="2">
        <f>MAX(MIN(Inputs!$B$2, F993*Inputs!$B$16, (Inputs!$B$14-F993)/Inputs!$B$15)*Inputs!$B$9, 0)</f>
        <v>136</v>
      </c>
      <c r="K993" s="2">
        <f>MAX(E993*Inputs!$B$5 - B993 - Inputs!$B$8, 0) * H993</f>
        <v>2421.9091599778753</v>
      </c>
      <c r="L993" s="2">
        <f>IF(B993 &gt;= D993*Inputs!$B$10, MAX(B993 - E993/Inputs!$B$5 - Inputs!$B$8, 0) * I993, 0)</f>
        <v>0</v>
      </c>
      <c r="M993" s="2">
        <f t="shared" si="182"/>
        <v>672.66768161657149</v>
      </c>
      <c r="N993" s="3" t="str">
        <f t="shared" si="183"/>
        <v>Charge</v>
      </c>
      <c r="O993" s="3" t="str">
        <f t="shared" si="191"/>
        <v>Charge</v>
      </c>
      <c r="P993" s="2">
        <f t="shared" si="184"/>
        <v>170</v>
      </c>
      <c r="Q993" s="2">
        <f t="shared" si="185"/>
        <v>0</v>
      </c>
      <c r="R993" s="2">
        <f t="shared" si="186"/>
        <v>0</v>
      </c>
      <c r="S993" s="2">
        <f t="shared" si="187"/>
        <v>0</v>
      </c>
      <c r="T993" s="2">
        <f t="shared" si="188"/>
        <v>0</v>
      </c>
      <c r="U993" s="2">
        <f>IF(O993="Reg", R993 * Inputs!$B$7, 0)</f>
        <v>0</v>
      </c>
      <c r="V993" s="2">
        <f>MAX(F993 + P993*Inputs!$B$15 - (Q993/Inputs!$B$16) - U993, 0)</f>
        <v>340</v>
      </c>
    </row>
    <row r="994" spans="1:22" x14ac:dyDescent="0.3">
      <c r="A994" s="1">
        <v>46064.333333333343</v>
      </c>
      <c r="B994" s="2">
        <v>0</v>
      </c>
      <c r="C994" s="2">
        <v>24.642516237121239</v>
      </c>
      <c r="D994" s="2">
        <f t="shared" si="180"/>
        <v>46.229612436118799</v>
      </c>
      <c r="E994" s="2">
        <f t="shared" si="181"/>
        <v>45.292036460890678</v>
      </c>
      <c r="F994" s="2">
        <f t="shared" si="189"/>
        <v>340</v>
      </c>
      <c r="G994" s="2">
        <f t="shared" si="190"/>
        <v>0</v>
      </c>
      <c r="H994" s="2">
        <f>MIN(Inputs!$B$2, (Inputs!$B$14 - F994)/Inputs!$B$15)</f>
        <v>0</v>
      </c>
      <c r="I994" s="2">
        <f>MAX(MIN(Inputs!$B$2, F994*Inputs!$B$16, Inputs!$B$14*Inputs!$B$4 - G994), 0)</f>
        <v>170</v>
      </c>
      <c r="J994" s="2">
        <f>MAX(MIN(Inputs!$B$2, F994*Inputs!$B$16, (Inputs!$B$14-F994)/Inputs!$B$15)*Inputs!$B$9, 0)</f>
        <v>0</v>
      </c>
      <c r="K994" s="2">
        <f>MAX(E994*Inputs!$B$5 - B994 - Inputs!$B$8, 0) * H994</f>
        <v>0</v>
      </c>
      <c r="L994" s="2">
        <f>IF(B994 &gt;= D994*Inputs!$B$10, MAX(B994 - E994/Inputs!$B$5 - Inputs!$B$8, 0) * I994, 0)</f>
        <v>0</v>
      </c>
      <c r="M994" s="2">
        <f t="shared" si="182"/>
        <v>0</v>
      </c>
      <c r="N994" s="3" t="str">
        <f t="shared" si="183"/>
        <v>Idle</v>
      </c>
      <c r="O994" s="3" t="str">
        <f t="shared" si="191"/>
        <v>Idle</v>
      </c>
      <c r="P994" s="2">
        <f t="shared" si="184"/>
        <v>0</v>
      </c>
      <c r="Q994" s="2">
        <f t="shared" si="185"/>
        <v>0</v>
      </c>
      <c r="R994" s="2">
        <f t="shared" si="186"/>
        <v>0</v>
      </c>
      <c r="S994" s="2">
        <f t="shared" si="187"/>
        <v>0</v>
      </c>
      <c r="T994" s="2">
        <f t="shared" si="188"/>
        <v>0</v>
      </c>
      <c r="U994" s="2">
        <f>IF(O994="Reg", R994 * Inputs!$B$7, 0)</f>
        <v>0</v>
      </c>
      <c r="V994" s="2">
        <f>MAX(F994 + P994*Inputs!$B$15 - (Q994/Inputs!$B$16) - U994, 0)</f>
        <v>340</v>
      </c>
    </row>
    <row r="995" spans="1:22" x14ac:dyDescent="0.3">
      <c r="A995" s="1">
        <v>46064.375</v>
      </c>
      <c r="B995" s="2">
        <v>0</v>
      </c>
      <c r="C995" s="2">
        <v>5.1284531322075209</v>
      </c>
      <c r="D995" s="2">
        <f t="shared" si="180"/>
        <v>46.229612436118799</v>
      </c>
      <c r="E995" s="2">
        <f t="shared" si="181"/>
        <v>53.514870183605829</v>
      </c>
      <c r="F995" s="2">
        <f t="shared" si="189"/>
        <v>340</v>
      </c>
      <c r="G995" s="2">
        <f t="shared" si="190"/>
        <v>0</v>
      </c>
      <c r="H995" s="2">
        <f>MIN(Inputs!$B$2, (Inputs!$B$14 - F995)/Inputs!$B$15)</f>
        <v>0</v>
      </c>
      <c r="I995" s="2">
        <f>MAX(MIN(Inputs!$B$2, F995*Inputs!$B$16, Inputs!$B$14*Inputs!$B$4 - G995), 0)</f>
        <v>170</v>
      </c>
      <c r="J995" s="2">
        <f>MAX(MIN(Inputs!$B$2, F995*Inputs!$B$16, (Inputs!$B$14-F995)/Inputs!$B$15)*Inputs!$B$9, 0)</f>
        <v>0</v>
      </c>
      <c r="K995" s="2">
        <f>MAX(E995*Inputs!$B$5 - B995 - Inputs!$B$8, 0) * H995</f>
        <v>0</v>
      </c>
      <c r="L995" s="2">
        <f>IF(B995 &gt;= D995*Inputs!$B$10, MAX(B995 - E995/Inputs!$B$5 - Inputs!$B$8, 0) * I995, 0)</f>
        <v>0</v>
      </c>
      <c r="M995" s="2">
        <f t="shared" si="182"/>
        <v>0</v>
      </c>
      <c r="N995" s="3" t="str">
        <f t="shared" si="183"/>
        <v>Idle</v>
      </c>
      <c r="O995" s="3" t="str">
        <f t="shared" si="191"/>
        <v>Idle</v>
      </c>
      <c r="P995" s="2">
        <f t="shared" si="184"/>
        <v>0</v>
      </c>
      <c r="Q995" s="2">
        <f t="shared" si="185"/>
        <v>0</v>
      </c>
      <c r="R995" s="2">
        <f t="shared" si="186"/>
        <v>0</v>
      </c>
      <c r="S995" s="2">
        <f t="shared" si="187"/>
        <v>0</v>
      </c>
      <c r="T995" s="2">
        <f t="shared" si="188"/>
        <v>0</v>
      </c>
      <c r="U995" s="2">
        <f>IF(O995="Reg", R995 * Inputs!$B$7, 0)</f>
        <v>0</v>
      </c>
      <c r="V995" s="2">
        <f>MAX(F995 + P995*Inputs!$B$15 - (Q995/Inputs!$B$16) - U995, 0)</f>
        <v>340</v>
      </c>
    </row>
    <row r="996" spans="1:22" x14ac:dyDescent="0.3">
      <c r="A996" s="1">
        <v>46064.416666666657</v>
      </c>
      <c r="B996" s="2">
        <v>8.156350083974278</v>
      </c>
      <c r="C996" s="2">
        <v>24.272348260645131</v>
      </c>
      <c r="D996" s="2">
        <f t="shared" si="180"/>
        <v>46.229612436118799</v>
      </c>
      <c r="E996" s="2">
        <f t="shared" si="181"/>
        <v>90.482616780576677</v>
      </c>
      <c r="F996" s="2">
        <f t="shared" si="189"/>
        <v>340</v>
      </c>
      <c r="G996" s="2">
        <f t="shared" si="190"/>
        <v>0</v>
      </c>
      <c r="H996" s="2">
        <f>MIN(Inputs!$B$2, (Inputs!$B$14 - F996)/Inputs!$B$15)</f>
        <v>0</v>
      </c>
      <c r="I996" s="2">
        <f>MAX(MIN(Inputs!$B$2, F996*Inputs!$B$16, Inputs!$B$14*Inputs!$B$4 - G996), 0)</f>
        <v>170</v>
      </c>
      <c r="J996" s="2">
        <f>MAX(MIN(Inputs!$B$2, F996*Inputs!$B$16, (Inputs!$B$14-F996)/Inputs!$B$15)*Inputs!$B$9, 0)</f>
        <v>0</v>
      </c>
      <c r="K996" s="2">
        <f>MAX(E996*Inputs!$B$5 - B996 - Inputs!$B$8, 0) * H996</f>
        <v>0</v>
      </c>
      <c r="L996" s="2">
        <f>IF(B996 &gt;= D996*Inputs!$B$10, MAX(B996 - E996/Inputs!$B$5 - Inputs!$B$8, 0) * I996, 0)</f>
        <v>0</v>
      </c>
      <c r="M996" s="2">
        <f t="shared" si="182"/>
        <v>0</v>
      </c>
      <c r="N996" s="3" t="str">
        <f t="shared" si="183"/>
        <v>Idle</v>
      </c>
      <c r="O996" s="3" t="str">
        <f t="shared" si="191"/>
        <v>Idle</v>
      </c>
      <c r="P996" s="2">
        <f t="shared" si="184"/>
        <v>0</v>
      </c>
      <c r="Q996" s="2">
        <f t="shared" si="185"/>
        <v>0</v>
      </c>
      <c r="R996" s="2">
        <f t="shared" si="186"/>
        <v>0</v>
      </c>
      <c r="S996" s="2">
        <f t="shared" si="187"/>
        <v>0</v>
      </c>
      <c r="T996" s="2">
        <f t="shared" si="188"/>
        <v>0</v>
      </c>
      <c r="U996" s="2">
        <f>IF(O996="Reg", R996 * Inputs!$B$7, 0)</f>
        <v>0</v>
      </c>
      <c r="V996" s="2">
        <f>MAX(F996 + P996*Inputs!$B$15 - (Q996/Inputs!$B$16) - U996, 0)</f>
        <v>340</v>
      </c>
    </row>
    <row r="997" spans="1:22" x14ac:dyDescent="0.3">
      <c r="A997" s="1">
        <v>46064.458333333343</v>
      </c>
      <c r="B997" s="2">
        <v>187.32267588564019</v>
      </c>
      <c r="C997" s="2">
        <v>5.7781891146503677</v>
      </c>
      <c r="D997" s="2">
        <f t="shared" si="180"/>
        <v>46.229612436118799</v>
      </c>
      <c r="E997" s="2">
        <f t="shared" si="181"/>
        <v>100.09447155835061</v>
      </c>
      <c r="F997" s="2">
        <f t="shared" si="189"/>
        <v>340</v>
      </c>
      <c r="G997" s="2">
        <f t="shared" si="190"/>
        <v>0</v>
      </c>
      <c r="H997" s="2">
        <f>MIN(Inputs!$B$2, (Inputs!$B$14 - F997)/Inputs!$B$15)</f>
        <v>0</v>
      </c>
      <c r="I997" s="2">
        <f>MAX(MIN(Inputs!$B$2, F997*Inputs!$B$16, Inputs!$B$14*Inputs!$B$4 - G997), 0)</f>
        <v>170</v>
      </c>
      <c r="J997" s="2">
        <f>MAX(MIN(Inputs!$B$2, F997*Inputs!$B$16, (Inputs!$B$14-F997)/Inputs!$B$15)*Inputs!$B$9, 0)</f>
        <v>0</v>
      </c>
      <c r="K997" s="2">
        <f>MAX(E997*Inputs!$B$5 - B997 - Inputs!$B$8, 0) * H997</f>
        <v>0</v>
      </c>
      <c r="L997" s="2">
        <f>IF(B997 &gt;= D997*Inputs!$B$10, MAX(B997 - E997/Inputs!$B$5 - Inputs!$B$8, 0) * I997, 0)</f>
        <v>9108.4228949683747</v>
      </c>
      <c r="M997" s="2">
        <f t="shared" si="182"/>
        <v>0</v>
      </c>
      <c r="N997" s="3" t="str">
        <f t="shared" si="183"/>
        <v>Discharge</v>
      </c>
      <c r="O997" s="3" t="str">
        <f t="shared" si="191"/>
        <v>Discharge</v>
      </c>
      <c r="P997" s="2">
        <f t="shared" si="184"/>
        <v>0</v>
      </c>
      <c r="Q997" s="2">
        <f t="shared" si="185"/>
        <v>170</v>
      </c>
      <c r="R997" s="2">
        <f t="shared" si="186"/>
        <v>0</v>
      </c>
      <c r="S997" s="2">
        <f t="shared" si="187"/>
        <v>31844.854900558832</v>
      </c>
      <c r="T997" s="2">
        <f t="shared" si="188"/>
        <v>0</v>
      </c>
      <c r="U997" s="2">
        <f>IF(O997="Reg", R997 * Inputs!$B$7, 0)</f>
        <v>0</v>
      </c>
      <c r="V997" s="2">
        <f>MAX(F997 + P997*Inputs!$B$15 - (Q997/Inputs!$B$16) - U997, 0)</f>
        <v>170</v>
      </c>
    </row>
    <row r="998" spans="1:22" x14ac:dyDescent="0.3">
      <c r="A998" s="1">
        <v>46064.5</v>
      </c>
      <c r="B998" s="2">
        <v>38.020004510781582</v>
      </c>
      <c r="C998" s="2">
        <v>3.415170619514897</v>
      </c>
      <c r="D998" s="2">
        <f t="shared" si="180"/>
        <v>46.229612436118799</v>
      </c>
      <c r="E998" s="2">
        <f t="shared" si="181"/>
        <v>79.343801644414341</v>
      </c>
      <c r="F998" s="2">
        <f t="shared" si="189"/>
        <v>170</v>
      </c>
      <c r="G998" s="2">
        <f t="shared" si="190"/>
        <v>170</v>
      </c>
      <c r="H998" s="2">
        <f>MIN(Inputs!$B$2, (Inputs!$B$14 - F998)/Inputs!$B$15)</f>
        <v>170</v>
      </c>
      <c r="I998" s="2">
        <f>MAX(MIN(Inputs!$B$2, F998*Inputs!$B$16, Inputs!$B$14*Inputs!$B$4 - G998), 0)</f>
        <v>170</v>
      </c>
      <c r="J998" s="2">
        <f>MAX(MIN(Inputs!$B$2, F998*Inputs!$B$16, (Inputs!$B$14-F998)/Inputs!$B$15)*Inputs!$B$9, 0)</f>
        <v>136</v>
      </c>
      <c r="K998" s="2">
        <f>MAX(E998*Inputs!$B$5 - B998 - Inputs!$B$8, 0) * H998</f>
        <v>2006.4319591715166</v>
      </c>
      <c r="L998" s="2">
        <f>IF(B998 &gt;= D998*Inputs!$B$10, MAX(B998 - E998/Inputs!$B$5 - Inputs!$B$8, 0) * I998, 0)</f>
        <v>0</v>
      </c>
      <c r="M998" s="2">
        <f t="shared" si="182"/>
        <v>464.46320425402598</v>
      </c>
      <c r="N998" s="3" t="str">
        <f t="shared" si="183"/>
        <v>Charge</v>
      </c>
      <c r="O998" s="3" t="str">
        <f t="shared" si="191"/>
        <v>Discharge</v>
      </c>
      <c r="P998" s="2">
        <f t="shared" si="184"/>
        <v>0</v>
      </c>
      <c r="Q998" s="2">
        <f t="shared" si="185"/>
        <v>170</v>
      </c>
      <c r="R998" s="2">
        <f t="shared" si="186"/>
        <v>0</v>
      </c>
      <c r="S998" s="2">
        <f t="shared" si="187"/>
        <v>6463.4007668328686</v>
      </c>
      <c r="T998" s="2">
        <f t="shared" si="188"/>
        <v>0</v>
      </c>
      <c r="U998" s="2">
        <f>IF(O998="Reg", R998 * Inputs!$B$7, 0)</f>
        <v>0</v>
      </c>
      <c r="V998" s="2">
        <f>MAX(F998 + P998*Inputs!$B$15 - (Q998/Inputs!$B$16) - U998, 0)</f>
        <v>0</v>
      </c>
    </row>
    <row r="999" spans="1:22" x14ac:dyDescent="0.3">
      <c r="A999" s="1">
        <v>46064.541666666657</v>
      </c>
      <c r="B999" s="2">
        <v>38.253188284948052</v>
      </c>
      <c r="C999" s="2">
        <v>6.9091065356652832</v>
      </c>
      <c r="D999" s="2">
        <f t="shared" si="180"/>
        <v>46.229612436118799</v>
      </c>
      <c r="E999" s="2">
        <f t="shared" si="181"/>
        <v>86.506372651114589</v>
      </c>
      <c r="F999" s="2">
        <f t="shared" si="189"/>
        <v>0</v>
      </c>
      <c r="G999" s="2">
        <f t="shared" si="190"/>
        <v>340</v>
      </c>
      <c r="H999" s="2">
        <f>MIN(Inputs!$B$2, (Inputs!$B$14 - F999)/Inputs!$B$15)</f>
        <v>170</v>
      </c>
      <c r="I999" s="2">
        <f>MAX(MIN(Inputs!$B$2, F999*Inputs!$B$16, Inputs!$B$14*Inputs!$B$4 - G999), 0)</f>
        <v>0</v>
      </c>
      <c r="J999" s="2">
        <f>MAX(MIN(Inputs!$B$2, F999*Inputs!$B$16, (Inputs!$B$14-F999)/Inputs!$B$15)*Inputs!$B$9, 0)</f>
        <v>0</v>
      </c>
      <c r="K999" s="2">
        <f>MAX(E999*Inputs!$B$5 - B999 - Inputs!$B$8, 0) * H999</f>
        <v>3038.3113401655742</v>
      </c>
      <c r="L999" s="2">
        <f>IF(B999 &gt;= D999*Inputs!$B$10, MAX(B999 - E999/Inputs!$B$5 - Inputs!$B$8, 0) * I999, 0)</f>
        <v>0</v>
      </c>
      <c r="M999" s="2">
        <f t="shared" si="182"/>
        <v>0</v>
      </c>
      <c r="N999" s="3" t="str">
        <f t="shared" si="183"/>
        <v>Charge</v>
      </c>
      <c r="O999" s="3" t="str">
        <f t="shared" si="191"/>
        <v>Charge</v>
      </c>
      <c r="P999" s="2">
        <f t="shared" si="184"/>
        <v>170</v>
      </c>
      <c r="Q999" s="2">
        <f t="shared" si="185"/>
        <v>0</v>
      </c>
      <c r="R999" s="2">
        <f t="shared" si="186"/>
        <v>0</v>
      </c>
      <c r="S999" s="2">
        <f t="shared" si="187"/>
        <v>-6503.0420084411689</v>
      </c>
      <c r="T999" s="2">
        <f t="shared" si="188"/>
        <v>0</v>
      </c>
      <c r="U999" s="2">
        <f>IF(O999="Reg", R999 * Inputs!$B$7, 0)</f>
        <v>0</v>
      </c>
      <c r="V999" s="2">
        <f>MAX(F999 + P999*Inputs!$B$15 - (Q999/Inputs!$B$16) - U999, 0)</f>
        <v>170</v>
      </c>
    </row>
    <row r="1000" spans="1:22" x14ac:dyDescent="0.3">
      <c r="A1000" s="1">
        <v>46064.583333333343</v>
      </c>
      <c r="B1000" s="2">
        <v>49.337002336290901</v>
      </c>
      <c r="C1000" s="2">
        <v>9.9676723462628765</v>
      </c>
      <c r="D1000" s="2">
        <f t="shared" si="180"/>
        <v>46.229612436118799</v>
      </c>
      <c r="E1000" s="2">
        <f t="shared" si="181"/>
        <v>91.533052362842909</v>
      </c>
      <c r="F1000" s="2">
        <f t="shared" si="189"/>
        <v>170</v>
      </c>
      <c r="G1000" s="2">
        <f t="shared" si="190"/>
        <v>340</v>
      </c>
      <c r="H1000" s="2">
        <f>MIN(Inputs!$B$2, (Inputs!$B$14 - F1000)/Inputs!$B$15)</f>
        <v>170</v>
      </c>
      <c r="I1000" s="2">
        <f>MAX(MIN(Inputs!$B$2, F1000*Inputs!$B$16, Inputs!$B$14*Inputs!$B$4 - G1000), 0)</f>
        <v>0</v>
      </c>
      <c r="J1000" s="2">
        <f>MAX(MIN(Inputs!$B$2, F1000*Inputs!$B$16, (Inputs!$B$14-F1000)/Inputs!$B$15)*Inputs!$B$9, 0)</f>
        <v>136</v>
      </c>
      <c r="K1000" s="2">
        <f>MAX(E1000*Inputs!$B$5 - B1000 - Inputs!$B$8, 0) * H1000</f>
        <v>1906.0542363118459</v>
      </c>
      <c r="L1000" s="2">
        <f>IF(B1000 &gt;= D1000*Inputs!$B$10, MAX(B1000 - E1000/Inputs!$B$5 - Inputs!$B$8, 0) * I1000, 0)</f>
        <v>0</v>
      </c>
      <c r="M1000" s="2">
        <f t="shared" si="182"/>
        <v>1355.6034390917512</v>
      </c>
      <c r="N1000" s="3" t="str">
        <f t="shared" si="183"/>
        <v>Charge</v>
      </c>
      <c r="O1000" s="3" t="str">
        <f t="shared" si="191"/>
        <v>Charge</v>
      </c>
      <c r="P1000" s="2">
        <f t="shared" si="184"/>
        <v>170</v>
      </c>
      <c r="Q1000" s="2">
        <f t="shared" si="185"/>
        <v>0</v>
      </c>
      <c r="R1000" s="2">
        <f t="shared" si="186"/>
        <v>0</v>
      </c>
      <c r="S1000" s="2">
        <f t="shared" si="187"/>
        <v>-8387.2903971694523</v>
      </c>
      <c r="T1000" s="2">
        <f t="shared" si="188"/>
        <v>0</v>
      </c>
      <c r="U1000" s="2">
        <f>IF(O1000="Reg", R1000 * Inputs!$B$7, 0)</f>
        <v>0</v>
      </c>
      <c r="V1000" s="2">
        <f>MAX(F1000 + P1000*Inputs!$B$15 - (Q1000/Inputs!$B$16) - U1000, 0)</f>
        <v>340</v>
      </c>
    </row>
    <row r="1001" spans="1:22" x14ac:dyDescent="0.3">
      <c r="A1001" s="1">
        <v>46064.625</v>
      </c>
      <c r="B1001" s="2">
        <v>221.8064795818251</v>
      </c>
      <c r="C1001" s="2">
        <v>3.7848642176514402</v>
      </c>
      <c r="D1001" s="2">
        <f t="shared" si="180"/>
        <v>46.229612436118799</v>
      </c>
      <c r="E1001" s="2">
        <f t="shared" si="181"/>
        <v>94.27381524878264</v>
      </c>
      <c r="F1001" s="2">
        <f t="shared" si="189"/>
        <v>340</v>
      </c>
      <c r="G1001" s="2">
        <f t="shared" si="190"/>
        <v>340</v>
      </c>
      <c r="H1001" s="2">
        <f>MIN(Inputs!$B$2, (Inputs!$B$14 - F1001)/Inputs!$B$15)</f>
        <v>0</v>
      </c>
      <c r="I1001" s="2">
        <f>MAX(MIN(Inputs!$B$2, F1001*Inputs!$B$16, Inputs!$B$14*Inputs!$B$4 - G1001), 0)</f>
        <v>0</v>
      </c>
      <c r="J1001" s="2">
        <f>MAX(MIN(Inputs!$B$2, F1001*Inputs!$B$16, (Inputs!$B$14-F1001)/Inputs!$B$15)*Inputs!$B$9, 0)</f>
        <v>0</v>
      </c>
      <c r="K1001" s="2">
        <f>MAX(E1001*Inputs!$B$5 - B1001 - Inputs!$B$8, 0) * H1001</f>
        <v>0</v>
      </c>
      <c r="L1001" s="2">
        <f>IF(B1001 &gt;= D1001*Inputs!$B$10, MAX(B1001 - E1001/Inputs!$B$5 - Inputs!$B$8, 0) * I1001, 0)</f>
        <v>0</v>
      </c>
      <c r="M1001" s="2">
        <f t="shared" si="182"/>
        <v>0</v>
      </c>
      <c r="N1001" s="3" t="str">
        <f t="shared" si="183"/>
        <v>Idle</v>
      </c>
      <c r="O1001" s="3" t="str">
        <f t="shared" si="191"/>
        <v>Idle</v>
      </c>
      <c r="P1001" s="2">
        <f t="shared" si="184"/>
        <v>0</v>
      </c>
      <c r="Q1001" s="2">
        <f t="shared" si="185"/>
        <v>0</v>
      </c>
      <c r="R1001" s="2">
        <f t="shared" si="186"/>
        <v>0</v>
      </c>
      <c r="S1001" s="2">
        <f t="shared" si="187"/>
        <v>0</v>
      </c>
      <c r="T1001" s="2">
        <f t="shared" si="188"/>
        <v>0</v>
      </c>
      <c r="U1001" s="2">
        <f>IF(O1001="Reg", R1001 * Inputs!$B$7, 0)</f>
        <v>0</v>
      </c>
      <c r="V1001" s="2">
        <f>MAX(F1001 + P1001*Inputs!$B$15 - (Q1001/Inputs!$B$16) - U1001, 0)</f>
        <v>340</v>
      </c>
    </row>
    <row r="1002" spans="1:22" x14ac:dyDescent="0.3">
      <c r="A1002" s="1">
        <v>46064.666666666657</v>
      </c>
      <c r="B1002" s="2">
        <v>65.827478750617843</v>
      </c>
      <c r="C1002" s="2">
        <v>6.9745540509347528</v>
      </c>
      <c r="D1002" s="2">
        <f t="shared" si="180"/>
        <v>46.229612436118799</v>
      </c>
      <c r="E1002" s="2">
        <f t="shared" si="181"/>
        <v>68.090223688342704</v>
      </c>
      <c r="F1002" s="2">
        <f t="shared" si="189"/>
        <v>340</v>
      </c>
      <c r="G1002" s="2">
        <f t="shared" si="190"/>
        <v>340</v>
      </c>
      <c r="H1002" s="2">
        <f>MIN(Inputs!$B$2, (Inputs!$B$14 - F1002)/Inputs!$B$15)</f>
        <v>0</v>
      </c>
      <c r="I1002" s="2">
        <f>MAX(MIN(Inputs!$B$2, F1002*Inputs!$B$16, Inputs!$B$14*Inputs!$B$4 - G1002), 0)</f>
        <v>0</v>
      </c>
      <c r="J1002" s="2">
        <f>MAX(MIN(Inputs!$B$2, F1002*Inputs!$B$16, (Inputs!$B$14-F1002)/Inputs!$B$15)*Inputs!$B$9, 0)</f>
        <v>0</v>
      </c>
      <c r="K1002" s="2">
        <f>MAX(E1002*Inputs!$B$5 - B1002 - Inputs!$B$8, 0) * H1002</f>
        <v>0</v>
      </c>
      <c r="L1002" s="2">
        <f>IF(B1002 &gt;= D1002*Inputs!$B$10, MAX(B1002 - E1002/Inputs!$B$5 - Inputs!$B$8, 0) * I1002, 0)</f>
        <v>0</v>
      </c>
      <c r="M1002" s="2">
        <f t="shared" si="182"/>
        <v>0</v>
      </c>
      <c r="N1002" s="3" t="str">
        <f t="shared" si="183"/>
        <v>Idle</v>
      </c>
      <c r="O1002" s="3" t="str">
        <f t="shared" si="191"/>
        <v>Idle</v>
      </c>
      <c r="P1002" s="2">
        <f t="shared" si="184"/>
        <v>0</v>
      </c>
      <c r="Q1002" s="2">
        <f t="shared" si="185"/>
        <v>0</v>
      </c>
      <c r="R1002" s="2">
        <f t="shared" si="186"/>
        <v>0</v>
      </c>
      <c r="S1002" s="2">
        <f t="shared" si="187"/>
        <v>0</v>
      </c>
      <c r="T1002" s="2">
        <f t="shared" si="188"/>
        <v>0</v>
      </c>
      <c r="U1002" s="2">
        <f>IF(O1002="Reg", R1002 * Inputs!$B$7, 0)</f>
        <v>0</v>
      </c>
      <c r="V1002" s="2">
        <f>MAX(F1002 + P1002*Inputs!$B$15 - (Q1002/Inputs!$B$16) - U1002, 0)</f>
        <v>340</v>
      </c>
    </row>
    <row r="1003" spans="1:22" x14ac:dyDescent="0.3">
      <c r="A1003" s="1">
        <v>46064.708333333343</v>
      </c>
      <c r="B1003" s="2">
        <v>62.81865640202254</v>
      </c>
      <c r="C1003" s="2">
        <v>7.6544706402201657</v>
      </c>
      <c r="D1003" s="2">
        <f t="shared" si="180"/>
        <v>46.229612436118799</v>
      </c>
      <c r="E1003" s="2">
        <f t="shared" si="181"/>
        <v>64.674912772726017</v>
      </c>
      <c r="F1003" s="2">
        <f t="shared" si="189"/>
        <v>340</v>
      </c>
      <c r="G1003" s="2">
        <f t="shared" si="190"/>
        <v>340</v>
      </c>
      <c r="H1003" s="2">
        <f>MIN(Inputs!$B$2, (Inputs!$B$14 - F1003)/Inputs!$B$15)</f>
        <v>0</v>
      </c>
      <c r="I1003" s="2">
        <f>MAX(MIN(Inputs!$B$2, F1003*Inputs!$B$16, Inputs!$B$14*Inputs!$B$4 - G1003), 0)</f>
        <v>0</v>
      </c>
      <c r="J1003" s="2">
        <f>MAX(MIN(Inputs!$B$2, F1003*Inputs!$B$16, (Inputs!$B$14-F1003)/Inputs!$B$15)*Inputs!$B$9, 0)</f>
        <v>0</v>
      </c>
      <c r="K1003" s="2">
        <f>MAX(E1003*Inputs!$B$5 - B1003 - Inputs!$B$8, 0) * H1003</f>
        <v>0</v>
      </c>
      <c r="L1003" s="2">
        <f>IF(B1003 &gt;= D1003*Inputs!$B$10, MAX(B1003 - E1003/Inputs!$B$5 - Inputs!$B$8, 0) * I1003, 0)</f>
        <v>0</v>
      </c>
      <c r="M1003" s="2">
        <f t="shared" si="182"/>
        <v>0</v>
      </c>
      <c r="N1003" s="3" t="str">
        <f t="shared" si="183"/>
        <v>Idle</v>
      </c>
      <c r="O1003" s="3" t="str">
        <f t="shared" si="191"/>
        <v>Idle</v>
      </c>
      <c r="P1003" s="2">
        <f t="shared" si="184"/>
        <v>0</v>
      </c>
      <c r="Q1003" s="2">
        <f t="shared" si="185"/>
        <v>0</v>
      </c>
      <c r="R1003" s="2">
        <f t="shared" si="186"/>
        <v>0</v>
      </c>
      <c r="S1003" s="2">
        <f t="shared" si="187"/>
        <v>0</v>
      </c>
      <c r="T1003" s="2">
        <f t="shared" si="188"/>
        <v>0</v>
      </c>
      <c r="U1003" s="2">
        <f>IF(O1003="Reg", R1003 * Inputs!$B$7, 0)</f>
        <v>0</v>
      </c>
      <c r="V1003" s="2">
        <f>MAX(F1003 + P1003*Inputs!$B$15 - (Q1003/Inputs!$B$16) - U1003, 0)</f>
        <v>340</v>
      </c>
    </row>
    <row r="1004" spans="1:22" x14ac:dyDescent="0.3">
      <c r="A1004" s="1">
        <v>46064.75</v>
      </c>
      <c r="B1004" s="2">
        <v>80.99543055098313</v>
      </c>
      <c r="C1004" s="2">
        <v>5.6814878984442299</v>
      </c>
      <c r="D1004" s="2">
        <f t="shared" si="180"/>
        <v>46.229612436118799</v>
      </c>
      <c r="E1004" s="2">
        <f t="shared" si="181"/>
        <v>62.670038961982677</v>
      </c>
      <c r="F1004" s="2">
        <f t="shared" si="189"/>
        <v>340</v>
      </c>
      <c r="G1004" s="2">
        <f t="shared" si="190"/>
        <v>340</v>
      </c>
      <c r="H1004" s="2">
        <f>MIN(Inputs!$B$2, (Inputs!$B$14 - F1004)/Inputs!$B$15)</f>
        <v>0</v>
      </c>
      <c r="I1004" s="2">
        <f>MAX(MIN(Inputs!$B$2, F1004*Inputs!$B$16, Inputs!$B$14*Inputs!$B$4 - G1004), 0)</f>
        <v>0</v>
      </c>
      <c r="J1004" s="2">
        <f>MAX(MIN(Inputs!$B$2, F1004*Inputs!$B$16, (Inputs!$B$14-F1004)/Inputs!$B$15)*Inputs!$B$9, 0)</f>
        <v>0</v>
      </c>
      <c r="K1004" s="2">
        <f>MAX(E1004*Inputs!$B$5 - B1004 - Inputs!$B$8, 0) * H1004</f>
        <v>0</v>
      </c>
      <c r="L1004" s="2">
        <f>IF(B1004 &gt;= D1004*Inputs!$B$10, MAX(B1004 - E1004/Inputs!$B$5 - Inputs!$B$8, 0) * I1004, 0)</f>
        <v>0</v>
      </c>
      <c r="M1004" s="2">
        <f t="shared" si="182"/>
        <v>0</v>
      </c>
      <c r="N1004" s="3" t="str">
        <f t="shared" si="183"/>
        <v>Idle</v>
      </c>
      <c r="O1004" s="3" t="str">
        <f t="shared" si="191"/>
        <v>Idle</v>
      </c>
      <c r="P1004" s="2">
        <f t="shared" si="184"/>
        <v>0</v>
      </c>
      <c r="Q1004" s="2">
        <f t="shared" si="185"/>
        <v>0</v>
      </c>
      <c r="R1004" s="2">
        <f t="shared" si="186"/>
        <v>0</v>
      </c>
      <c r="S1004" s="2">
        <f t="shared" si="187"/>
        <v>0</v>
      </c>
      <c r="T1004" s="2">
        <f t="shared" si="188"/>
        <v>0</v>
      </c>
      <c r="U1004" s="2">
        <f>IF(O1004="Reg", R1004 * Inputs!$B$7, 0)</f>
        <v>0</v>
      </c>
      <c r="V1004" s="2">
        <f>MAX(F1004 + P1004*Inputs!$B$15 - (Q1004/Inputs!$B$16) - U1004, 0)</f>
        <v>340</v>
      </c>
    </row>
    <row r="1005" spans="1:22" x14ac:dyDescent="0.3">
      <c r="A1005" s="1">
        <v>46064.791666666657</v>
      </c>
      <c r="B1005" s="2">
        <v>68.413266555317875</v>
      </c>
      <c r="C1005" s="2">
        <v>8.8737560615521218</v>
      </c>
      <c r="D1005" s="2">
        <f t="shared" si="180"/>
        <v>46.229612436118799</v>
      </c>
      <c r="E1005" s="2">
        <f t="shared" si="181"/>
        <v>53.420017344290699</v>
      </c>
      <c r="F1005" s="2">
        <f t="shared" si="189"/>
        <v>340</v>
      </c>
      <c r="G1005" s="2">
        <f t="shared" si="190"/>
        <v>340</v>
      </c>
      <c r="H1005" s="2">
        <f>MIN(Inputs!$B$2, (Inputs!$B$14 - F1005)/Inputs!$B$15)</f>
        <v>0</v>
      </c>
      <c r="I1005" s="2">
        <f>MAX(MIN(Inputs!$B$2, F1005*Inputs!$B$16, Inputs!$B$14*Inputs!$B$4 - G1005), 0)</f>
        <v>0</v>
      </c>
      <c r="J1005" s="2">
        <f>MAX(MIN(Inputs!$B$2, F1005*Inputs!$B$16, (Inputs!$B$14-F1005)/Inputs!$B$15)*Inputs!$B$9, 0)</f>
        <v>0</v>
      </c>
      <c r="K1005" s="2">
        <f>MAX(E1005*Inputs!$B$5 - B1005 - Inputs!$B$8, 0) * H1005</f>
        <v>0</v>
      </c>
      <c r="L1005" s="2">
        <f>IF(B1005 &gt;= D1005*Inputs!$B$10, MAX(B1005 - E1005/Inputs!$B$5 - Inputs!$B$8, 0) * I1005, 0)</f>
        <v>0</v>
      </c>
      <c r="M1005" s="2">
        <f t="shared" si="182"/>
        <v>0</v>
      </c>
      <c r="N1005" s="3" t="str">
        <f t="shared" si="183"/>
        <v>Idle</v>
      </c>
      <c r="O1005" s="3" t="str">
        <f t="shared" si="191"/>
        <v>Idle</v>
      </c>
      <c r="P1005" s="2">
        <f t="shared" si="184"/>
        <v>0</v>
      </c>
      <c r="Q1005" s="2">
        <f t="shared" si="185"/>
        <v>0</v>
      </c>
      <c r="R1005" s="2">
        <f t="shared" si="186"/>
        <v>0</v>
      </c>
      <c r="S1005" s="2">
        <f t="shared" si="187"/>
        <v>0</v>
      </c>
      <c r="T1005" s="2">
        <f t="shared" si="188"/>
        <v>0</v>
      </c>
      <c r="U1005" s="2">
        <f>IF(O1005="Reg", R1005 * Inputs!$B$7, 0)</f>
        <v>0</v>
      </c>
      <c r="V1005" s="2">
        <f>MAX(F1005 + P1005*Inputs!$B$15 - (Q1005/Inputs!$B$16) - U1005, 0)</f>
        <v>340</v>
      </c>
    </row>
    <row r="1006" spans="1:22" x14ac:dyDescent="0.3">
      <c r="A1006" s="1">
        <v>46064.833333333343</v>
      </c>
      <c r="B1006" s="2">
        <v>65.78157965192932</v>
      </c>
      <c r="C1006" s="2">
        <v>18.925674035393261</v>
      </c>
      <c r="D1006" s="2">
        <f t="shared" si="180"/>
        <v>46.229612436118799</v>
      </c>
      <c r="E1006" s="2">
        <f t="shared" si="181"/>
        <v>44.665047631061299</v>
      </c>
      <c r="F1006" s="2">
        <f t="shared" si="189"/>
        <v>340</v>
      </c>
      <c r="G1006" s="2">
        <f t="shared" si="190"/>
        <v>340</v>
      </c>
      <c r="H1006" s="2">
        <f>MIN(Inputs!$B$2, (Inputs!$B$14 - F1006)/Inputs!$B$15)</f>
        <v>0</v>
      </c>
      <c r="I1006" s="2">
        <f>MAX(MIN(Inputs!$B$2, F1006*Inputs!$B$16, Inputs!$B$14*Inputs!$B$4 - G1006), 0)</f>
        <v>0</v>
      </c>
      <c r="J1006" s="2">
        <f>MAX(MIN(Inputs!$B$2, F1006*Inputs!$B$16, (Inputs!$B$14-F1006)/Inputs!$B$15)*Inputs!$B$9, 0)</f>
        <v>0</v>
      </c>
      <c r="K1006" s="2">
        <f>MAX(E1006*Inputs!$B$5 - B1006 - Inputs!$B$8, 0) * H1006</f>
        <v>0</v>
      </c>
      <c r="L1006" s="2">
        <f>IF(B1006 &gt;= D1006*Inputs!$B$10, MAX(B1006 - E1006/Inputs!$B$5 - Inputs!$B$8, 0) * I1006, 0)</f>
        <v>0</v>
      </c>
      <c r="M1006" s="2">
        <f t="shared" si="182"/>
        <v>0</v>
      </c>
      <c r="N1006" s="3" t="str">
        <f t="shared" si="183"/>
        <v>Idle</v>
      </c>
      <c r="O1006" s="3" t="str">
        <f t="shared" si="191"/>
        <v>Idle</v>
      </c>
      <c r="P1006" s="2">
        <f t="shared" si="184"/>
        <v>0</v>
      </c>
      <c r="Q1006" s="2">
        <f t="shared" si="185"/>
        <v>0</v>
      </c>
      <c r="R1006" s="2">
        <f t="shared" si="186"/>
        <v>0</v>
      </c>
      <c r="S1006" s="2">
        <f t="shared" si="187"/>
        <v>0</v>
      </c>
      <c r="T1006" s="2">
        <f t="shared" si="188"/>
        <v>0</v>
      </c>
      <c r="U1006" s="2">
        <f>IF(O1006="Reg", R1006 * Inputs!$B$7, 0)</f>
        <v>0</v>
      </c>
      <c r="V1006" s="2">
        <f>MAX(F1006 + P1006*Inputs!$B$15 - (Q1006/Inputs!$B$16) - U1006, 0)</f>
        <v>340</v>
      </c>
    </row>
    <row r="1007" spans="1:22" x14ac:dyDescent="0.3">
      <c r="A1007" s="1">
        <v>46064.875</v>
      </c>
      <c r="B1007" s="2">
        <v>64.704930219185499</v>
      </c>
      <c r="C1007" s="2">
        <v>8.4673502254755419</v>
      </c>
      <c r="D1007" s="2">
        <f t="shared" si="180"/>
        <v>46.229612436118799</v>
      </c>
      <c r="E1007" s="2">
        <f t="shared" si="181"/>
        <v>34.779266296128419</v>
      </c>
      <c r="F1007" s="2">
        <f t="shared" si="189"/>
        <v>340</v>
      </c>
      <c r="G1007" s="2">
        <f t="shared" si="190"/>
        <v>340</v>
      </c>
      <c r="H1007" s="2">
        <f>MIN(Inputs!$B$2, (Inputs!$B$14 - F1007)/Inputs!$B$15)</f>
        <v>0</v>
      </c>
      <c r="I1007" s="2">
        <f>MAX(MIN(Inputs!$B$2, F1007*Inputs!$B$16, Inputs!$B$14*Inputs!$B$4 - G1007), 0)</f>
        <v>0</v>
      </c>
      <c r="J1007" s="2">
        <f>MAX(MIN(Inputs!$B$2, F1007*Inputs!$B$16, (Inputs!$B$14-F1007)/Inputs!$B$15)*Inputs!$B$9, 0)</f>
        <v>0</v>
      </c>
      <c r="K1007" s="2">
        <f>MAX(E1007*Inputs!$B$5 - B1007 - Inputs!$B$8, 0) * H1007</f>
        <v>0</v>
      </c>
      <c r="L1007" s="2">
        <f>IF(B1007 &gt;= D1007*Inputs!$B$10, MAX(B1007 - E1007/Inputs!$B$5 - Inputs!$B$8, 0) * I1007, 0)</f>
        <v>0</v>
      </c>
      <c r="M1007" s="2">
        <f t="shared" si="182"/>
        <v>0</v>
      </c>
      <c r="N1007" s="3" t="str">
        <f t="shared" si="183"/>
        <v>Idle</v>
      </c>
      <c r="O1007" s="3" t="str">
        <f t="shared" si="191"/>
        <v>Idle</v>
      </c>
      <c r="P1007" s="2">
        <f t="shared" si="184"/>
        <v>0</v>
      </c>
      <c r="Q1007" s="2">
        <f t="shared" si="185"/>
        <v>0</v>
      </c>
      <c r="R1007" s="2">
        <f t="shared" si="186"/>
        <v>0</v>
      </c>
      <c r="S1007" s="2">
        <f t="shared" si="187"/>
        <v>0</v>
      </c>
      <c r="T1007" s="2">
        <f t="shared" si="188"/>
        <v>0</v>
      </c>
      <c r="U1007" s="2">
        <f>IF(O1007="Reg", R1007 * Inputs!$B$7, 0)</f>
        <v>0</v>
      </c>
      <c r="V1007" s="2">
        <f>MAX(F1007 + P1007*Inputs!$B$15 - (Q1007/Inputs!$B$16) - U1007, 0)</f>
        <v>340</v>
      </c>
    </row>
    <row r="1008" spans="1:22" x14ac:dyDescent="0.3">
      <c r="A1008" s="1">
        <v>46064.916666666657</v>
      </c>
      <c r="B1008" s="2">
        <v>45.335613256917803</v>
      </c>
      <c r="C1008" s="2">
        <v>6.7417300101888591</v>
      </c>
      <c r="D1008" s="2">
        <f t="shared" si="180"/>
        <v>46.229612436118799</v>
      </c>
      <c r="E1008" s="2">
        <f t="shared" si="181"/>
        <v>23.995111259597504</v>
      </c>
      <c r="F1008" s="2">
        <f t="shared" si="189"/>
        <v>340</v>
      </c>
      <c r="G1008" s="2">
        <f t="shared" si="190"/>
        <v>340</v>
      </c>
      <c r="H1008" s="2">
        <f>MIN(Inputs!$B$2, (Inputs!$B$14 - F1008)/Inputs!$B$15)</f>
        <v>0</v>
      </c>
      <c r="I1008" s="2">
        <f>MAX(MIN(Inputs!$B$2, F1008*Inputs!$B$16, Inputs!$B$14*Inputs!$B$4 - G1008), 0)</f>
        <v>0</v>
      </c>
      <c r="J1008" s="2">
        <f>MAX(MIN(Inputs!$B$2, F1008*Inputs!$B$16, (Inputs!$B$14-F1008)/Inputs!$B$15)*Inputs!$B$9, 0)</f>
        <v>0</v>
      </c>
      <c r="K1008" s="2">
        <f>MAX(E1008*Inputs!$B$5 - B1008 - Inputs!$B$8, 0) * H1008</f>
        <v>0</v>
      </c>
      <c r="L1008" s="2">
        <f>IF(B1008 &gt;= D1008*Inputs!$B$10, MAX(B1008 - E1008/Inputs!$B$5 - Inputs!$B$8, 0) * I1008, 0)</f>
        <v>0</v>
      </c>
      <c r="M1008" s="2">
        <f t="shared" si="182"/>
        <v>0</v>
      </c>
      <c r="N1008" s="3" t="str">
        <f t="shared" si="183"/>
        <v>Idle</v>
      </c>
      <c r="O1008" s="3" t="str">
        <f t="shared" si="191"/>
        <v>Idle</v>
      </c>
      <c r="P1008" s="2">
        <f t="shared" si="184"/>
        <v>0</v>
      </c>
      <c r="Q1008" s="2">
        <f t="shared" si="185"/>
        <v>0</v>
      </c>
      <c r="R1008" s="2">
        <f t="shared" si="186"/>
        <v>0</v>
      </c>
      <c r="S1008" s="2">
        <f t="shared" si="187"/>
        <v>0</v>
      </c>
      <c r="T1008" s="2">
        <f t="shared" si="188"/>
        <v>0</v>
      </c>
      <c r="U1008" s="2">
        <f>IF(O1008="Reg", R1008 * Inputs!$B$7, 0)</f>
        <v>0</v>
      </c>
      <c r="V1008" s="2">
        <f>MAX(F1008 + P1008*Inputs!$B$15 - (Q1008/Inputs!$B$16) - U1008, 0)</f>
        <v>340</v>
      </c>
    </row>
    <row r="1009" spans="1:22" x14ac:dyDescent="0.3">
      <c r="A1009" s="1">
        <v>46064.958333333343</v>
      </c>
      <c r="B1009" s="2">
        <v>50.789413537562417</v>
      </c>
      <c r="C1009" s="2">
        <v>6.1410679100475134</v>
      </c>
      <c r="D1009" s="2">
        <f t="shared" si="180"/>
        <v>46.229612436118799</v>
      </c>
      <c r="E1009" s="2">
        <f t="shared" si="181"/>
        <v>16.439175716777868</v>
      </c>
      <c r="F1009" s="2">
        <f t="shared" si="189"/>
        <v>340</v>
      </c>
      <c r="G1009" s="2">
        <f t="shared" si="190"/>
        <v>340</v>
      </c>
      <c r="H1009" s="2">
        <f>MIN(Inputs!$B$2, (Inputs!$B$14 - F1009)/Inputs!$B$15)</f>
        <v>0</v>
      </c>
      <c r="I1009" s="2">
        <f>MAX(MIN(Inputs!$B$2, F1009*Inputs!$B$16, Inputs!$B$14*Inputs!$B$4 - G1009), 0)</f>
        <v>0</v>
      </c>
      <c r="J1009" s="2">
        <f>MAX(MIN(Inputs!$B$2, F1009*Inputs!$B$16, (Inputs!$B$14-F1009)/Inputs!$B$15)*Inputs!$B$9, 0)</f>
        <v>0</v>
      </c>
      <c r="K1009" s="2">
        <f>MAX(E1009*Inputs!$B$5 - B1009 - Inputs!$B$8, 0) * H1009</f>
        <v>0</v>
      </c>
      <c r="L1009" s="2">
        <f>IF(B1009 &gt;= D1009*Inputs!$B$10, MAX(B1009 - E1009/Inputs!$B$5 - Inputs!$B$8, 0) * I1009, 0)</f>
        <v>0</v>
      </c>
      <c r="M1009" s="2">
        <f t="shared" si="182"/>
        <v>0</v>
      </c>
      <c r="N1009" s="3" t="str">
        <f t="shared" si="183"/>
        <v>Idle</v>
      </c>
      <c r="O1009" s="3" t="str">
        <f t="shared" si="191"/>
        <v>Idle</v>
      </c>
      <c r="P1009" s="2">
        <f t="shared" si="184"/>
        <v>0</v>
      </c>
      <c r="Q1009" s="2">
        <f t="shared" si="185"/>
        <v>0</v>
      </c>
      <c r="R1009" s="2">
        <f t="shared" si="186"/>
        <v>0</v>
      </c>
      <c r="S1009" s="2">
        <f t="shared" si="187"/>
        <v>0</v>
      </c>
      <c r="T1009" s="2">
        <f t="shared" si="188"/>
        <v>0</v>
      </c>
      <c r="U1009" s="2">
        <f>IF(O1009="Reg", R1009 * Inputs!$B$7, 0)</f>
        <v>0</v>
      </c>
      <c r="V1009" s="2">
        <f>MAX(F1009 + P1009*Inputs!$B$15 - (Q1009/Inputs!$B$16) - U1009, 0)</f>
        <v>340</v>
      </c>
    </row>
    <row r="1010" spans="1:22" x14ac:dyDescent="0.3">
      <c r="A1010" s="1">
        <v>46065</v>
      </c>
      <c r="B1010" s="2">
        <v>25.495300844831281</v>
      </c>
      <c r="C1010" s="2">
        <v>5.258800901392954</v>
      </c>
      <c r="D1010" s="2">
        <f t="shared" si="180"/>
        <v>38.352305754445823</v>
      </c>
      <c r="E1010" s="2">
        <f t="shared" si="181"/>
        <v>7.9742734605174652</v>
      </c>
      <c r="F1010" s="2">
        <f t="shared" si="189"/>
        <v>340</v>
      </c>
      <c r="G1010" s="2">
        <f t="shared" si="190"/>
        <v>0</v>
      </c>
      <c r="H1010" s="2">
        <f>MIN(Inputs!$B$2, (Inputs!$B$14 - F1010)/Inputs!$B$15)</f>
        <v>0</v>
      </c>
      <c r="I1010" s="2">
        <f>MAX(MIN(Inputs!$B$2, F1010*Inputs!$B$16, Inputs!$B$14*Inputs!$B$4 - G1010), 0)</f>
        <v>170</v>
      </c>
      <c r="J1010" s="2">
        <f>MAX(MIN(Inputs!$B$2, F1010*Inputs!$B$16, (Inputs!$B$14-F1010)/Inputs!$B$15)*Inputs!$B$9, 0)</f>
        <v>0</v>
      </c>
      <c r="K1010" s="2">
        <f>MAX(E1010*Inputs!$B$5 - B1010 - Inputs!$B$8, 0) * H1010</f>
        <v>0</v>
      </c>
      <c r="L1010" s="2">
        <f>IF(B1010 &gt;= D1010*Inputs!$B$10, MAX(B1010 - E1010/Inputs!$B$5 - Inputs!$B$8, 0) * I1010, 0)</f>
        <v>0</v>
      </c>
      <c r="M1010" s="2">
        <f t="shared" si="182"/>
        <v>0</v>
      </c>
      <c r="N1010" s="3" t="str">
        <f t="shared" si="183"/>
        <v>Idle</v>
      </c>
      <c r="O1010" s="3" t="str">
        <f t="shared" si="191"/>
        <v>Idle</v>
      </c>
      <c r="P1010" s="2">
        <f t="shared" si="184"/>
        <v>0</v>
      </c>
      <c r="Q1010" s="2">
        <f t="shared" si="185"/>
        <v>0</v>
      </c>
      <c r="R1010" s="2">
        <f t="shared" si="186"/>
        <v>0</v>
      </c>
      <c r="S1010" s="2">
        <f t="shared" si="187"/>
        <v>0</v>
      </c>
      <c r="T1010" s="2">
        <f t="shared" si="188"/>
        <v>0</v>
      </c>
      <c r="U1010" s="2">
        <f>IF(O1010="Reg", R1010 * Inputs!$B$7, 0)</f>
        <v>0</v>
      </c>
      <c r="V1010" s="2">
        <f>MAX(F1010 + P1010*Inputs!$B$15 - (Q1010/Inputs!$B$16) - U1010, 0)</f>
        <v>340</v>
      </c>
    </row>
    <row r="1011" spans="1:22" x14ac:dyDescent="0.3">
      <c r="A1011" s="1">
        <v>46065.041666666657</v>
      </c>
      <c r="B1011" s="2">
        <v>15.883448275941429</v>
      </c>
      <c r="C1011" s="2">
        <v>2.5793034863487621</v>
      </c>
      <c r="D1011" s="2">
        <f t="shared" si="180"/>
        <v>38.352305754445823</v>
      </c>
      <c r="E1011" s="2">
        <f t="shared" si="181"/>
        <v>3.7250566530455842</v>
      </c>
      <c r="F1011" s="2">
        <f t="shared" si="189"/>
        <v>340</v>
      </c>
      <c r="G1011" s="2">
        <f t="shared" si="190"/>
        <v>0</v>
      </c>
      <c r="H1011" s="2">
        <f>MIN(Inputs!$B$2, (Inputs!$B$14 - F1011)/Inputs!$B$15)</f>
        <v>0</v>
      </c>
      <c r="I1011" s="2">
        <f>MAX(MIN(Inputs!$B$2, F1011*Inputs!$B$16, Inputs!$B$14*Inputs!$B$4 - G1011), 0)</f>
        <v>170</v>
      </c>
      <c r="J1011" s="2">
        <f>MAX(MIN(Inputs!$B$2, F1011*Inputs!$B$16, (Inputs!$B$14-F1011)/Inputs!$B$15)*Inputs!$B$9, 0)</f>
        <v>0</v>
      </c>
      <c r="K1011" s="2">
        <f>MAX(E1011*Inputs!$B$5 - B1011 - Inputs!$B$8, 0) * H1011</f>
        <v>0</v>
      </c>
      <c r="L1011" s="2">
        <f>IF(B1011 &gt;= D1011*Inputs!$B$10, MAX(B1011 - E1011/Inputs!$B$5 - Inputs!$B$8, 0) * I1011, 0)</f>
        <v>0</v>
      </c>
      <c r="M1011" s="2">
        <f t="shared" si="182"/>
        <v>0</v>
      </c>
      <c r="N1011" s="3" t="str">
        <f t="shared" si="183"/>
        <v>Idle</v>
      </c>
      <c r="O1011" s="3" t="str">
        <f t="shared" si="191"/>
        <v>Idle</v>
      </c>
      <c r="P1011" s="2">
        <f t="shared" si="184"/>
        <v>0</v>
      </c>
      <c r="Q1011" s="2">
        <f t="shared" si="185"/>
        <v>0</v>
      </c>
      <c r="R1011" s="2">
        <f t="shared" si="186"/>
        <v>0</v>
      </c>
      <c r="S1011" s="2">
        <f t="shared" si="187"/>
        <v>0</v>
      </c>
      <c r="T1011" s="2">
        <f t="shared" si="188"/>
        <v>0</v>
      </c>
      <c r="U1011" s="2">
        <f>IF(O1011="Reg", R1011 * Inputs!$B$7, 0)</f>
        <v>0</v>
      </c>
      <c r="V1011" s="2">
        <f>MAX(F1011 + P1011*Inputs!$B$15 - (Q1011/Inputs!$B$16) - U1011, 0)</f>
        <v>340</v>
      </c>
    </row>
    <row r="1012" spans="1:22" x14ac:dyDescent="0.3">
      <c r="A1012" s="1">
        <v>46065.083333333343</v>
      </c>
      <c r="B1012" s="2">
        <v>6.4668916423320777</v>
      </c>
      <c r="C1012" s="2">
        <v>6.4181634721235232</v>
      </c>
      <c r="D1012" s="2">
        <f t="shared" si="180"/>
        <v>38.352305754445823</v>
      </c>
      <c r="E1012" s="2">
        <f t="shared" si="181"/>
        <v>1.111430374721192</v>
      </c>
      <c r="F1012" s="2">
        <f t="shared" si="189"/>
        <v>340</v>
      </c>
      <c r="G1012" s="2">
        <f t="shared" si="190"/>
        <v>0</v>
      </c>
      <c r="H1012" s="2">
        <f>MIN(Inputs!$B$2, (Inputs!$B$14 - F1012)/Inputs!$B$15)</f>
        <v>0</v>
      </c>
      <c r="I1012" s="2">
        <f>MAX(MIN(Inputs!$B$2, F1012*Inputs!$B$16, Inputs!$B$14*Inputs!$B$4 - G1012), 0)</f>
        <v>170</v>
      </c>
      <c r="J1012" s="2">
        <f>MAX(MIN(Inputs!$B$2, F1012*Inputs!$B$16, (Inputs!$B$14-F1012)/Inputs!$B$15)*Inputs!$B$9, 0)</f>
        <v>0</v>
      </c>
      <c r="K1012" s="2">
        <f>MAX(E1012*Inputs!$B$5 - B1012 - Inputs!$B$8, 0) * H1012</f>
        <v>0</v>
      </c>
      <c r="L1012" s="2">
        <f>IF(B1012 &gt;= D1012*Inputs!$B$10, MAX(B1012 - E1012/Inputs!$B$5 - Inputs!$B$8, 0) * I1012, 0)</f>
        <v>0</v>
      </c>
      <c r="M1012" s="2">
        <f t="shared" si="182"/>
        <v>0</v>
      </c>
      <c r="N1012" s="3" t="str">
        <f t="shared" si="183"/>
        <v>Idle</v>
      </c>
      <c r="O1012" s="3" t="str">
        <f t="shared" si="191"/>
        <v>Idle</v>
      </c>
      <c r="P1012" s="2">
        <f t="shared" si="184"/>
        <v>0</v>
      </c>
      <c r="Q1012" s="2">
        <f t="shared" si="185"/>
        <v>0</v>
      </c>
      <c r="R1012" s="2">
        <f t="shared" si="186"/>
        <v>0</v>
      </c>
      <c r="S1012" s="2">
        <f t="shared" si="187"/>
        <v>0</v>
      </c>
      <c r="T1012" s="2">
        <f t="shared" si="188"/>
        <v>0</v>
      </c>
      <c r="U1012" s="2">
        <f>IF(O1012="Reg", R1012 * Inputs!$B$7, 0)</f>
        <v>0</v>
      </c>
      <c r="V1012" s="2">
        <f>MAX(F1012 + P1012*Inputs!$B$15 - (Q1012/Inputs!$B$16) - U1012, 0)</f>
        <v>340</v>
      </c>
    </row>
    <row r="1013" spans="1:22" x14ac:dyDescent="0.3">
      <c r="A1013" s="1">
        <v>46065.125</v>
      </c>
      <c r="B1013" s="2">
        <v>0</v>
      </c>
      <c r="C1013" s="2">
        <v>13.51742794651727</v>
      </c>
      <c r="D1013" s="2">
        <f t="shared" si="180"/>
        <v>38.352305754445823</v>
      </c>
      <c r="E1013" s="2">
        <f t="shared" si="181"/>
        <v>3.3615100999178964E-2</v>
      </c>
      <c r="F1013" s="2">
        <f t="shared" si="189"/>
        <v>340</v>
      </c>
      <c r="G1013" s="2">
        <f t="shared" si="190"/>
        <v>0</v>
      </c>
      <c r="H1013" s="2">
        <f>MIN(Inputs!$B$2, (Inputs!$B$14 - F1013)/Inputs!$B$15)</f>
        <v>0</v>
      </c>
      <c r="I1013" s="2">
        <f>MAX(MIN(Inputs!$B$2, F1013*Inputs!$B$16, Inputs!$B$14*Inputs!$B$4 - G1013), 0)</f>
        <v>170</v>
      </c>
      <c r="J1013" s="2">
        <f>MAX(MIN(Inputs!$B$2, F1013*Inputs!$B$16, (Inputs!$B$14-F1013)/Inputs!$B$15)*Inputs!$B$9, 0)</f>
        <v>0</v>
      </c>
      <c r="K1013" s="2">
        <f>MAX(E1013*Inputs!$B$5 - B1013 - Inputs!$B$8, 0) * H1013</f>
        <v>0</v>
      </c>
      <c r="L1013" s="2">
        <f>IF(B1013 &gt;= D1013*Inputs!$B$10, MAX(B1013 - E1013/Inputs!$B$5 - Inputs!$B$8, 0) * I1013, 0)</f>
        <v>0</v>
      </c>
      <c r="M1013" s="2">
        <f t="shared" si="182"/>
        <v>0</v>
      </c>
      <c r="N1013" s="3" t="str">
        <f t="shared" si="183"/>
        <v>Idle</v>
      </c>
      <c r="O1013" s="3" t="str">
        <f t="shared" si="191"/>
        <v>Idle</v>
      </c>
      <c r="P1013" s="2">
        <f t="shared" si="184"/>
        <v>0</v>
      </c>
      <c r="Q1013" s="2">
        <f t="shared" si="185"/>
        <v>0</v>
      </c>
      <c r="R1013" s="2">
        <f t="shared" si="186"/>
        <v>0</v>
      </c>
      <c r="S1013" s="2">
        <f t="shared" si="187"/>
        <v>0</v>
      </c>
      <c r="T1013" s="2">
        <f t="shared" si="188"/>
        <v>0</v>
      </c>
      <c r="U1013" s="2">
        <f>IF(O1013="Reg", R1013 * Inputs!$B$7, 0)</f>
        <v>0</v>
      </c>
      <c r="V1013" s="2">
        <f>MAX(F1013 + P1013*Inputs!$B$15 - (Q1013/Inputs!$B$16) - U1013, 0)</f>
        <v>340</v>
      </c>
    </row>
    <row r="1014" spans="1:22" x14ac:dyDescent="0.3">
      <c r="A1014" s="1">
        <v>46065.166666666657</v>
      </c>
      <c r="B1014" s="2">
        <v>0</v>
      </c>
      <c r="C1014" s="2">
        <v>2.6547951207630711</v>
      </c>
      <c r="D1014" s="2">
        <f t="shared" si="180"/>
        <v>38.352305754445823</v>
      </c>
      <c r="E1014" s="2">
        <f t="shared" si="181"/>
        <v>0.61137976042956887</v>
      </c>
      <c r="F1014" s="2">
        <f t="shared" si="189"/>
        <v>340</v>
      </c>
      <c r="G1014" s="2">
        <f t="shared" si="190"/>
        <v>0</v>
      </c>
      <c r="H1014" s="2">
        <f>MIN(Inputs!$B$2, (Inputs!$B$14 - F1014)/Inputs!$B$15)</f>
        <v>0</v>
      </c>
      <c r="I1014" s="2">
        <f>MAX(MIN(Inputs!$B$2, F1014*Inputs!$B$16, Inputs!$B$14*Inputs!$B$4 - G1014), 0)</f>
        <v>170</v>
      </c>
      <c r="J1014" s="2">
        <f>MAX(MIN(Inputs!$B$2, F1014*Inputs!$B$16, (Inputs!$B$14-F1014)/Inputs!$B$15)*Inputs!$B$9, 0)</f>
        <v>0</v>
      </c>
      <c r="K1014" s="2">
        <f>MAX(E1014*Inputs!$B$5 - B1014 - Inputs!$B$8, 0) * H1014</f>
        <v>0</v>
      </c>
      <c r="L1014" s="2">
        <f>IF(B1014 &gt;= D1014*Inputs!$B$10, MAX(B1014 - E1014/Inputs!$B$5 - Inputs!$B$8, 0) * I1014, 0)</f>
        <v>0</v>
      </c>
      <c r="M1014" s="2">
        <f t="shared" si="182"/>
        <v>0</v>
      </c>
      <c r="N1014" s="3" t="str">
        <f t="shared" si="183"/>
        <v>Idle</v>
      </c>
      <c r="O1014" s="3" t="str">
        <f t="shared" si="191"/>
        <v>Idle</v>
      </c>
      <c r="P1014" s="2">
        <f t="shared" si="184"/>
        <v>0</v>
      </c>
      <c r="Q1014" s="2">
        <f t="shared" si="185"/>
        <v>0</v>
      </c>
      <c r="R1014" s="2">
        <f t="shared" si="186"/>
        <v>0</v>
      </c>
      <c r="S1014" s="2">
        <f t="shared" si="187"/>
        <v>0</v>
      </c>
      <c r="T1014" s="2">
        <f t="shared" si="188"/>
        <v>0</v>
      </c>
      <c r="U1014" s="2">
        <f>IF(O1014="Reg", R1014 * Inputs!$B$7, 0)</f>
        <v>0</v>
      </c>
      <c r="V1014" s="2">
        <f>MAX(F1014 + P1014*Inputs!$B$15 - (Q1014/Inputs!$B$16) - U1014, 0)</f>
        <v>340</v>
      </c>
    </row>
    <row r="1015" spans="1:22" x14ac:dyDescent="0.3">
      <c r="A1015" s="1">
        <v>46065.208333333343</v>
      </c>
      <c r="B1015" s="2">
        <v>0</v>
      </c>
      <c r="C1015" s="2">
        <v>4.8295500042982988</v>
      </c>
      <c r="D1015" s="2">
        <f t="shared" si="180"/>
        <v>38.352305754445823</v>
      </c>
      <c r="E1015" s="2">
        <f t="shared" si="181"/>
        <v>2.3577036784347487</v>
      </c>
      <c r="F1015" s="2">
        <f t="shared" si="189"/>
        <v>340</v>
      </c>
      <c r="G1015" s="2">
        <f t="shared" si="190"/>
        <v>0</v>
      </c>
      <c r="H1015" s="2">
        <f>MIN(Inputs!$B$2, (Inputs!$B$14 - F1015)/Inputs!$B$15)</f>
        <v>0</v>
      </c>
      <c r="I1015" s="2">
        <f>MAX(MIN(Inputs!$B$2, F1015*Inputs!$B$16, Inputs!$B$14*Inputs!$B$4 - G1015), 0)</f>
        <v>170</v>
      </c>
      <c r="J1015" s="2">
        <f>MAX(MIN(Inputs!$B$2, F1015*Inputs!$B$16, (Inputs!$B$14-F1015)/Inputs!$B$15)*Inputs!$B$9, 0)</f>
        <v>0</v>
      </c>
      <c r="K1015" s="2">
        <f>MAX(E1015*Inputs!$B$5 - B1015 - Inputs!$B$8, 0) * H1015</f>
        <v>0</v>
      </c>
      <c r="L1015" s="2">
        <f>IF(B1015 &gt;= D1015*Inputs!$B$10, MAX(B1015 - E1015/Inputs!$B$5 - Inputs!$B$8, 0) * I1015, 0)</f>
        <v>0</v>
      </c>
      <c r="M1015" s="2">
        <f t="shared" si="182"/>
        <v>0</v>
      </c>
      <c r="N1015" s="3" t="str">
        <f t="shared" si="183"/>
        <v>Idle</v>
      </c>
      <c r="O1015" s="3" t="str">
        <f t="shared" si="191"/>
        <v>Idle</v>
      </c>
      <c r="P1015" s="2">
        <f t="shared" si="184"/>
        <v>0</v>
      </c>
      <c r="Q1015" s="2">
        <f t="shared" si="185"/>
        <v>0</v>
      </c>
      <c r="R1015" s="2">
        <f t="shared" si="186"/>
        <v>0</v>
      </c>
      <c r="S1015" s="2">
        <f t="shared" si="187"/>
        <v>0</v>
      </c>
      <c r="T1015" s="2">
        <f t="shared" si="188"/>
        <v>0</v>
      </c>
      <c r="U1015" s="2">
        <f>IF(O1015="Reg", R1015 * Inputs!$B$7, 0)</f>
        <v>0</v>
      </c>
      <c r="V1015" s="2">
        <f>MAX(F1015 + P1015*Inputs!$B$15 - (Q1015/Inputs!$B$16) - U1015, 0)</f>
        <v>340</v>
      </c>
    </row>
    <row r="1016" spans="1:22" x14ac:dyDescent="0.3">
      <c r="A1016" s="1">
        <v>46065.25</v>
      </c>
      <c r="B1016" s="2">
        <v>0</v>
      </c>
      <c r="C1016" s="2">
        <v>5.8112153143794121</v>
      </c>
      <c r="D1016" s="2">
        <f t="shared" si="180"/>
        <v>38.352305754445823</v>
      </c>
      <c r="E1016" s="2">
        <f t="shared" si="181"/>
        <v>6.6989902999853541</v>
      </c>
      <c r="F1016" s="2">
        <f t="shared" si="189"/>
        <v>340</v>
      </c>
      <c r="G1016" s="2">
        <f t="shared" si="190"/>
        <v>0</v>
      </c>
      <c r="H1016" s="2">
        <f>MIN(Inputs!$B$2, (Inputs!$B$14 - F1016)/Inputs!$B$15)</f>
        <v>0</v>
      </c>
      <c r="I1016" s="2">
        <f>MAX(MIN(Inputs!$B$2, F1016*Inputs!$B$16, Inputs!$B$14*Inputs!$B$4 - G1016), 0)</f>
        <v>170</v>
      </c>
      <c r="J1016" s="2">
        <f>MAX(MIN(Inputs!$B$2, F1016*Inputs!$B$16, (Inputs!$B$14-F1016)/Inputs!$B$15)*Inputs!$B$9, 0)</f>
        <v>0</v>
      </c>
      <c r="K1016" s="2">
        <f>MAX(E1016*Inputs!$B$5 - B1016 - Inputs!$B$8, 0) * H1016</f>
        <v>0</v>
      </c>
      <c r="L1016" s="2">
        <f>IF(B1016 &gt;= D1016*Inputs!$B$10, MAX(B1016 - E1016/Inputs!$B$5 - Inputs!$B$8, 0) * I1016, 0)</f>
        <v>0</v>
      </c>
      <c r="M1016" s="2">
        <f t="shared" si="182"/>
        <v>0</v>
      </c>
      <c r="N1016" s="3" t="str">
        <f t="shared" si="183"/>
        <v>Idle</v>
      </c>
      <c r="O1016" s="3" t="str">
        <f t="shared" si="191"/>
        <v>Idle</v>
      </c>
      <c r="P1016" s="2">
        <f t="shared" si="184"/>
        <v>0</v>
      </c>
      <c r="Q1016" s="2">
        <f t="shared" si="185"/>
        <v>0</v>
      </c>
      <c r="R1016" s="2">
        <f t="shared" si="186"/>
        <v>0</v>
      </c>
      <c r="S1016" s="2">
        <f t="shared" si="187"/>
        <v>0</v>
      </c>
      <c r="T1016" s="2">
        <f t="shared" si="188"/>
        <v>0</v>
      </c>
      <c r="U1016" s="2">
        <f>IF(O1016="Reg", R1016 * Inputs!$B$7, 0)</f>
        <v>0</v>
      </c>
      <c r="V1016" s="2">
        <f>MAX(F1016 + P1016*Inputs!$B$15 - (Q1016/Inputs!$B$16) - U1016, 0)</f>
        <v>340</v>
      </c>
    </row>
    <row r="1017" spans="1:22" x14ac:dyDescent="0.3">
      <c r="A1017" s="1">
        <v>46065.291666666657</v>
      </c>
      <c r="B1017" s="2">
        <v>0.2016906059950738</v>
      </c>
      <c r="C1017" s="2">
        <v>32.521360161669229</v>
      </c>
      <c r="D1017" s="2">
        <f t="shared" si="180"/>
        <v>38.352305754445823</v>
      </c>
      <c r="E1017" s="2">
        <f t="shared" si="181"/>
        <v>9.2919947237594585</v>
      </c>
      <c r="F1017" s="2">
        <f t="shared" si="189"/>
        <v>340</v>
      </c>
      <c r="G1017" s="2">
        <f t="shared" si="190"/>
        <v>0</v>
      </c>
      <c r="H1017" s="2">
        <f>MIN(Inputs!$B$2, (Inputs!$B$14 - F1017)/Inputs!$B$15)</f>
        <v>0</v>
      </c>
      <c r="I1017" s="2">
        <f>MAX(MIN(Inputs!$B$2, F1017*Inputs!$B$16, Inputs!$B$14*Inputs!$B$4 - G1017), 0)</f>
        <v>170</v>
      </c>
      <c r="J1017" s="2">
        <f>MAX(MIN(Inputs!$B$2, F1017*Inputs!$B$16, (Inputs!$B$14-F1017)/Inputs!$B$15)*Inputs!$B$9, 0)</f>
        <v>0</v>
      </c>
      <c r="K1017" s="2">
        <f>MAX(E1017*Inputs!$B$5 - B1017 - Inputs!$B$8, 0) * H1017</f>
        <v>0</v>
      </c>
      <c r="L1017" s="2">
        <f>IF(B1017 &gt;= D1017*Inputs!$B$10, MAX(B1017 - E1017/Inputs!$B$5 - Inputs!$B$8, 0) * I1017, 0)</f>
        <v>0</v>
      </c>
      <c r="M1017" s="2">
        <f t="shared" si="182"/>
        <v>0</v>
      </c>
      <c r="N1017" s="3" t="str">
        <f t="shared" si="183"/>
        <v>Idle</v>
      </c>
      <c r="O1017" s="3" t="str">
        <f t="shared" si="191"/>
        <v>Idle</v>
      </c>
      <c r="P1017" s="2">
        <f t="shared" si="184"/>
        <v>0</v>
      </c>
      <c r="Q1017" s="2">
        <f t="shared" si="185"/>
        <v>0</v>
      </c>
      <c r="R1017" s="2">
        <f t="shared" si="186"/>
        <v>0</v>
      </c>
      <c r="S1017" s="2">
        <f t="shared" si="187"/>
        <v>0</v>
      </c>
      <c r="T1017" s="2">
        <f t="shared" si="188"/>
        <v>0</v>
      </c>
      <c r="U1017" s="2">
        <f>IF(O1017="Reg", R1017 * Inputs!$B$7, 0)</f>
        <v>0</v>
      </c>
      <c r="V1017" s="2">
        <f>MAX(F1017 + P1017*Inputs!$B$15 - (Q1017/Inputs!$B$16) - U1017, 0)</f>
        <v>340</v>
      </c>
    </row>
    <row r="1018" spans="1:22" x14ac:dyDescent="0.3">
      <c r="A1018" s="1">
        <v>46065.333333333343</v>
      </c>
      <c r="B1018" s="2">
        <v>0</v>
      </c>
      <c r="C1018" s="2">
        <v>5.8955023709301786</v>
      </c>
      <c r="D1018" s="2">
        <f t="shared" si="180"/>
        <v>38.352305754445823</v>
      </c>
      <c r="E1018" s="2">
        <f t="shared" si="181"/>
        <v>16.870386143295573</v>
      </c>
      <c r="F1018" s="2">
        <f t="shared" si="189"/>
        <v>340</v>
      </c>
      <c r="G1018" s="2">
        <f t="shared" si="190"/>
        <v>0</v>
      </c>
      <c r="H1018" s="2">
        <f>MIN(Inputs!$B$2, (Inputs!$B$14 - F1018)/Inputs!$B$15)</f>
        <v>0</v>
      </c>
      <c r="I1018" s="2">
        <f>MAX(MIN(Inputs!$B$2, F1018*Inputs!$B$16, Inputs!$B$14*Inputs!$B$4 - G1018), 0)</f>
        <v>170</v>
      </c>
      <c r="J1018" s="2">
        <f>MAX(MIN(Inputs!$B$2, F1018*Inputs!$B$16, (Inputs!$B$14-F1018)/Inputs!$B$15)*Inputs!$B$9, 0)</f>
        <v>0</v>
      </c>
      <c r="K1018" s="2">
        <f>MAX(E1018*Inputs!$B$5 - B1018 - Inputs!$B$8, 0) * H1018</f>
        <v>0</v>
      </c>
      <c r="L1018" s="2">
        <f>IF(B1018 &gt;= D1018*Inputs!$B$10, MAX(B1018 - E1018/Inputs!$B$5 - Inputs!$B$8, 0) * I1018, 0)</f>
        <v>0</v>
      </c>
      <c r="M1018" s="2">
        <f t="shared" si="182"/>
        <v>0</v>
      </c>
      <c r="N1018" s="3" t="str">
        <f t="shared" si="183"/>
        <v>Idle</v>
      </c>
      <c r="O1018" s="3" t="str">
        <f t="shared" si="191"/>
        <v>Idle</v>
      </c>
      <c r="P1018" s="2">
        <f t="shared" si="184"/>
        <v>0</v>
      </c>
      <c r="Q1018" s="2">
        <f t="shared" si="185"/>
        <v>0</v>
      </c>
      <c r="R1018" s="2">
        <f t="shared" si="186"/>
        <v>0</v>
      </c>
      <c r="S1018" s="2">
        <f t="shared" si="187"/>
        <v>0</v>
      </c>
      <c r="T1018" s="2">
        <f t="shared" si="188"/>
        <v>0</v>
      </c>
      <c r="U1018" s="2">
        <f>IF(O1018="Reg", R1018 * Inputs!$B$7, 0)</f>
        <v>0</v>
      </c>
      <c r="V1018" s="2">
        <f>MAX(F1018 + P1018*Inputs!$B$15 - (Q1018/Inputs!$B$16) - U1018, 0)</f>
        <v>340</v>
      </c>
    </row>
    <row r="1019" spans="1:22" x14ac:dyDescent="0.3">
      <c r="A1019" s="1">
        <v>46065.375</v>
      </c>
      <c r="B1019" s="2">
        <v>3.4665879565823392</v>
      </c>
      <c r="C1019" s="2">
        <v>3.49622195195073</v>
      </c>
      <c r="D1019" s="2">
        <f t="shared" si="180"/>
        <v>38.352305754445823</v>
      </c>
      <c r="E1019" s="2">
        <f t="shared" si="181"/>
        <v>26.041343550853608</v>
      </c>
      <c r="F1019" s="2">
        <f t="shared" si="189"/>
        <v>340</v>
      </c>
      <c r="G1019" s="2">
        <f t="shared" si="190"/>
        <v>0</v>
      </c>
      <c r="H1019" s="2">
        <f>MIN(Inputs!$B$2, (Inputs!$B$14 - F1019)/Inputs!$B$15)</f>
        <v>0</v>
      </c>
      <c r="I1019" s="2">
        <f>MAX(MIN(Inputs!$B$2, F1019*Inputs!$B$16, Inputs!$B$14*Inputs!$B$4 - G1019), 0)</f>
        <v>170</v>
      </c>
      <c r="J1019" s="2">
        <f>MAX(MIN(Inputs!$B$2, F1019*Inputs!$B$16, (Inputs!$B$14-F1019)/Inputs!$B$15)*Inputs!$B$9, 0)</f>
        <v>0</v>
      </c>
      <c r="K1019" s="2">
        <f>MAX(E1019*Inputs!$B$5 - B1019 - Inputs!$B$8, 0) * H1019</f>
        <v>0</v>
      </c>
      <c r="L1019" s="2">
        <f>IF(B1019 &gt;= D1019*Inputs!$B$10, MAX(B1019 - E1019/Inputs!$B$5 - Inputs!$B$8, 0) * I1019, 0)</f>
        <v>0</v>
      </c>
      <c r="M1019" s="2">
        <f t="shared" si="182"/>
        <v>0</v>
      </c>
      <c r="N1019" s="3" t="str">
        <f t="shared" si="183"/>
        <v>Idle</v>
      </c>
      <c r="O1019" s="3" t="str">
        <f t="shared" si="191"/>
        <v>Idle</v>
      </c>
      <c r="P1019" s="2">
        <f t="shared" si="184"/>
        <v>0</v>
      </c>
      <c r="Q1019" s="2">
        <f t="shared" si="185"/>
        <v>0</v>
      </c>
      <c r="R1019" s="2">
        <f t="shared" si="186"/>
        <v>0</v>
      </c>
      <c r="S1019" s="2">
        <f t="shared" si="187"/>
        <v>0</v>
      </c>
      <c r="T1019" s="2">
        <f t="shared" si="188"/>
        <v>0</v>
      </c>
      <c r="U1019" s="2">
        <f>IF(O1019="Reg", R1019 * Inputs!$B$7, 0)</f>
        <v>0</v>
      </c>
      <c r="V1019" s="2">
        <f>MAX(F1019 + P1019*Inputs!$B$15 - (Q1019/Inputs!$B$16) - U1019, 0)</f>
        <v>340</v>
      </c>
    </row>
    <row r="1020" spans="1:22" x14ac:dyDescent="0.3">
      <c r="A1020" s="1">
        <v>46065.416666666657</v>
      </c>
      <c r="B1020" s="2">
        <v>10.47794350803108</v>
      </c>
      <c r="C1020" s="2">
        <v>5.4460337957490594</v>
      </c>
      <c r="D1020" s="2">
        <f t="shared" si="180"/>
        <v>38.352305754445823</v>
      </c>
      <c r="E1020" s="2">
        <f t="shared" si="181"/>
        <v>35.465864027547703</v>
      </c>
      <c r="F1020" s="2">
        <f t="shared" si="189"/>
        <v>340</v>
      </c>
      <c r="G1020" s="2">
        <f t="shared" si="190"/>
        <v>0</v>
      </c>
      <c r="H1020" s="2">
        <f>MIN(Inputs!$B$2, (Inputs!$B$14 - F1020)/Inputs!$B$15)</f>
        <v>0</v>
      </c>
      <c r="I1020" s="2">
        <f>MAX(MIN(Inputs!$B$2, F1020*Inputs!$B$16, Inputs!$B$14*Inputs!$B$4 - G1020), 0)</f>
        <v>170</v>
      </c>
      <c r="J1020" s="2">
        <f>MAX(MIN(Inputs!$B$2, F1020*Inputs!$B$16, (Inputs!$B$14-F1020)/Inputs!$B$15)*Inputs!$B$9, 0)</f>
        <v>0</v>
      </c>
      <c r="K1020" s="2">
        <f>MAX(E1020*Inputs!$B$5 - B1020 - Inputs!$B$8, 0) * H1020</f>
        <v>0</v>
      </c>
      <c r="L1020" s="2">
        <f>IF(B1020 &gt;= D1020*Inputs!$B$10, MAX(B1020 - E1020/Inputs!$B$5 - Inputs!$B$8, 0) * I1020, 0)</f>
        <v>0</v>
      </c>
      <c r="M1020" s="2">
        <f t="shared" si="182"/>
        <v>0</v>
      </c>
      <c r="N1020" s="3" t="str">
        <f t="shared" si="183"/>
        <v>Idle</v>
      </c>
      <c r="O1020" s="3" t="str">
        <f t="shared" si="191"/>
        <v>Idle</v>
      </c>
      <c r="P1020" s="2">
        <f t="shared" si="184"/>
        <v>0</v>
      </c>
      <c r="Q1020" s="2">
        <f t="shared" si="185"/>
        <v>0</v>
      </c>
      <c r="R1020" s="2">
        <f t="shared" si="186"/>
        <v>0</v>
      </c>
      <c r="S1020" s="2">
        <f t="shared" si="187"/>
        <v>0</v>
      </c>
      <c r="T1020" s="2">
        <f t="shared" si="188"/>
        <v>0</v>
      </c>
      <c r="U1020" s="2">
        <f>IF(O1020="Reg", R1020 * Inputs!$B$7, 0)</f>
        <v>0</v>
      </c>
      <c r="V1020" s="2">
        <f>MAX(F1020 + P1020*Inputs!$B$15 - (Q1020/Inputs!$B$16) - U1020, 0)</f>
        <v>340</v>
      </c>
    </row>
    <row r="1021" spans="1:22" x14ac:dyDescent="0.3">
      <c r="A1021" s="1">
        <v>46065.458333333343</v>
      </c>
      <c r="B1021" s="2">
        <v>26.04771972930363</v>
      </c>
      <c r="C1021" s="2">
        <v>17.837104727369631</v>
      </c>
      <c r="D1021" s="2">
        <f t="shared" si="180"/>
        <v>38.352305754445823</v>
      </c>
      <c r="E1021" s="2">
        <f t="shared" si="181"/>
        <v>43.739930618510549</v>
      </c>
      <c r="F1021" s="2">
        <f t="shared" si="189"/>
        <v>340</v>
      </c>
      <c r="G1021" s="2">
        <f t="shared" si="190"/>
        <v>0</v>
      </c>
      <c r="H1021" s="2">
        <f>MIN(Inputs!$B$2, (Inputs!$B$14 - F1021)/Inputs!$B$15)</f>
        <v>0</v>
      </c>
      <c r="I1021" s="2">
        <f>MAX(MIN(Inputs!$B$2, F1021*Inputs!$B$16, Inputs!$B$14*Inputs!$B$4 - G1021), 0)</f>
        <v>170</v>
      </c>
      <c r="J1021" s="2">
        <f>MAX(MIN(Inputs!$B$2, F1021*Inputs!$B$16, (Inputs!$B$14-F1021)/Inputs!$B$15)*Inputs!$B$9, 0)</f>
        <v>0</v>
      </c>
      <c r="K1021" s="2">
        <f>MAX(E1021*Inputs!$B$5 - B1021 - Inputs!$B$8, 0) * H1021</f>
        <v>0</v>
      </c>
      <c r="L1021" s="2">
        <f>IF(B1021 &gt;= D1021*Inputs!$B$10, MAX(B1021 - E1021/Inputs!$B$5 - Inputs!$B$8, 0) * I1021, 0)</f>
        <v>0</v>
      </c>
      <c r="M1021" s="2">
        <f t="shared" si="182"/>
        <v>0</v>
      </c>
      <c r="N1021" s="3" t="str">
        <f t="shared" si="183"/>
        <v>Idle</v>
      </c>
      <c r="O1021" s="3" t="str">
        <f t="shared" si="191"/>
        <v>Idle</v>
      </c>
      <c r="P1021" s="2">
        <f t="shared" si="184"/>
        <v>0</v>
      </c>
      <c r="Q1021" s="2">
        <f t="shared" si="185"/>
        <v>0</v>
      </c>
      <c r="R1021" s="2">
        <f t="shared" si="186"/>
        <v>0</v>
      </c>
      <c r="S1021" s="2">
        <f t="shared" si="187"/>
        <v>0</v>
      </c>
      <c r="T1021" s="2">
        <f t="shared" si="188"/>
        <v>0</v>
      </c>
      <c r="U1021" s="2">
        <f>IF(O1021="Reg", R1021 * Inputs!$B$7, 0)</f>
        <v>0</v>
      </c>
      <c r="V1021" s="2">
        <f>MAX(F1021 + P1021*Inputs!$B$15 - (Q1021/Inputs!$B$16) - U1021, 0)</f>
        <v>340</v>
      </c>
    </row>
    <row r="1022" spans="1:22" x14ac:dyDescent="0.3">
      <c r="A1022" s="1">
        <v>46065.5</v>
      </c>
      <c r="B1022" s="2">
        <v>15.55802654264463</v>
      </c>
      <c r="C1022" s="2">
        <v>6.0344105125031664</v>
      </c>
      <c r="D1022" s="2">
        <f t="shared" si="180"/>
        <v>38.352305754445823</v>
      </c>
      <c r="E1022" s="2">
        <f t="shared" si="181"/>
        <v>79.708311532251798</v>
      </c>
      <c r="F1022" s="2">
        <f t="shared" si="189"/>
        <v>340</v>
      </c>
      <c r="G1022" s="2">
        <f t="shared" si="190"/>
        <v>0</v>
      </c>
      <c r="H1022" s="2">
        <f>MIN(Inputs!$B$2, (Inputs!$B$14 - F1022)/Inputs!$B$15)</f>
        <v>0</v>
      </c>
      <c r="I1022" s="2">
        <f>MAX(MIN(Inputs!$B$2, F1022*Inputs!$B$16, Inputs!$B$14*Inputs!$B$4 - G1022), 0)</f>
        <v>170</v>
      </c>
      <c r="J1022" s="2">
        <f>MAX(MIN(Inputs!$B$2, F1022*Inputs!$B$16, (Inputs!$B$14-F1022)/Inputs!$B$15)*Inputs!$B$9, 0)</f>
        <v>0</v>
      </c>
      <c r="K1022" s="2">
        <f>MAX(E1022*Inputs!$B$5 - B1022 - Inputs!$B$8, 0) * H1022</f>
        <v>0</v>
      </c>
      <c r="L1022" s="2">
        <f>IF(B1022 &gt;= D1022*Inputs!$B$10, MAX(B1022 - E1022/Inputs!$B$5 - Inputs!$B$8, 0) * I1022, 0)</f>
        <v>0</v>
      </c>
      <c r="M1022" s="2">
        <f t="shared" si="182"/>
        <v>0</v>
      </c>
      <c r="N1022" s="3" t="str">
        <f t="shared" si="183"/>
        <v>Idle</v>
      </c>
      <c r="O1022" s="3" t="str">
        <f t="shared" si="191"/>
        <v>Idle</v>
      </c>
      <c r="P1022" s="2">
        <f t="shared" si="184"/>
        <v>0</v>
      </c>
      <c r="Q1022" s="2">
        <f t="shared" si="185"/>
        <v>0</v>
      </c>
      <c r="R1022" s="2">
        <f t="shared" si="186"/>
        <v>0</v>
      </c>
      <c r="S1022" s="2">
        <f t="shared" si="187"/>
        <v>0</v>
      </c>
      <c r="T1022" s="2">
        <f t="shared" si="188"/>
        <v>0</v>
      </c>
      <c r="U1022" s="2">
        <f>IF(O1022="Reg", R1022 * Inputs!$B$7, 0)</f>
        <v>0</v>
      </c>
      <c r="V1022" s="2">
        <f>MAX(F1022 + P1022*Inputs!$B$15 - (Q1022/Inputs!$B$16) - U1022, 0)</f>
        <v>340</v>
      </c>
    </row>
    <row r="1023" spans="1:22" x14ac:dyDescent="0.3">
      <c r="A1023" s="1">
        <v>46065.541666666657</v>
      </c>
      <c r="B1023" s="2">
        <v>45.672039123211754</v>
      </c>
      <c r="C1023" s="2">
        <v>18.294264170438119</v>
      </c>
      <c r="D1023" s="2">
        <f t="shared" si="180"/>
        <v>38.352305754445823</v>
      </c>
      <c r="E1023" s="2">
        <f t="shared" si="181"/>
        <v>88.610567616298496</v>
      </c>
      <c r="F1023" s="2">
        <f t="shared" si="189"/>
        <v>340</v>
      </c>
      <c r="G1023" s="2">
        <f t="shared" si="190"/>
        <v>0</v>
      </c>
      <c r="H1023" s="2">
        <f>MIN(Inputs!$B$2, (Inputs!$B$14 - F1023)/Inputs!$B$15)</f>
        <v>0</v>
      </c>
      <c r="I1023" s="2">
        <f>MAX(MIN(Inputs!$B$2, F1023*Inputs!$B$16, Inputs!$B$14*Inputs!$B$4 - G1023), 0)</f>
        <v>170</v>
      </c>
      <c r="J1023" s="2">
        <f>MAX(MIN(Inputs!$B$2, F1023*Inputs!$B$16, (Inputs!$B$14-F1023)/Inputs!$B$15)*Inputs!$B$9, 0)</f>
        <v>0</v>
      </c>
      <c r="K1023" s="2">
        <f>MAX(E1023*Inputs!$B$5 - B1023 - Inputs!$B$8, 0) * H1023</f>
        <v>0</v>
      </c>
      <c r="L1023" s="2">
        <f>IF(B1023 &gt;= D1023*Inputs!$B$10, MAX(B1023 - E1023/Inputs!$B$5 - Inputs!$B$8, 0) * I1023, 0)</f>
        <v>0</v>
      </c>
      <c r="M1023" s="2">
        <f t="shared" si="182"/>
        <v>0</v>
      </c>
      <c r="N1023" s="3" t="str">
        <f t="shared" si="183"/>
        <v>Idle</v>
      </c>
      <c r="O1023" s="3" t="str">
        <f t="shared" si="191"/>
        <v>Idle</v>
      </c>
      <c r="P1023" s="2">
        <f t="shared" si="184"/>
        <v>0</v>
      </c>
      <c r="Q1023" s="2">
        <f t="shared" si="185"/>
        <v>0</v>
      </c>
      <c r="R1023" s="2">
        <f t="shared" si="186"/>
        <v>0</v>
      </c>
      <c r="S1023" s="2">
        <f t="shared" si="187"/>
        <v>0</v>
      </c>
      <c r="T1023" s="2">
        <f t="shared" si="188"/>
        <v>0</v>
      </c>
      <c r="U1023" s="2">
        <f>IF(O1023="Reg", R1023 * Inputs!$B$7, 0)</f>
        <v>0</v>
      </c>
      <c r="V1023" s="2">
        <f>MAX(F1023 + P1023*Inputs!$B$15 - (Q1023/Inputs!$B$16) - U1023, 0)</f>
        <v>340</v>
      </c>
    </row>
    <row r="1024" spans="1:22" x14ac:dyDescent="0.3">
      <c r="A1024" s="1">
        <v>46065.583333333343</v>
      </c>
      <c r="B1024" s="2">
        <v>55.025744445348202</v>
      </c>
      <c r="C1024" s="2">
        <v>5.6556667849407187</v>
      </c>
      <c r="D1024" s="2">
        <f t="shared" si="180"/>
        <v>38.352305754445823</v>
      </c>
      <c r="E1024" s="2">
        <f t="shared" si="181"/>
        <v>91.998697577655449</v>
      </c>
      <c r="F1024" s="2">
        <f t="shared" si="189"/>
        <v>340</v>
      </c>
      <c r="G1024" s="2">
        <f t="shared" si="190"/>
        <v>0</v>
      </c>
      <c r="H1024" s="2">
        <f>MIN(Inputs!$B$2, (Inputs!$B$14 - F1024)/Inputs!$B$15)</f>
        <v>0</v>
      </c>
      <c r="I1024" s="2">
        <f>MAX(MIN(Inputs!$B$2, F1024*Inputs!$B$16, Inputs!$B$14*Inputs!$B$4 - G1024), 0)</f>
        <v>170</v>
      </c>
      <c r="J1024" s="2">
        <f>MAX(MIN(Inputs!$B$2, F1024*Inputs!$B$16, (Inputs!$B$14-F1024)/Inputs!$B$15)*Inputs!$B$9, 0)</f>
        <v>0</v>
      </c>
      <c r="K1024" s="2">
        <f>MAX(E1024*Inputs!$B$5 - B1024 - Inputs!$B$8, 0) * H1024</f>
        <v>0</v>
      </c>
      <c r="L1024" s="2">
        <f>IF(B1024 &gt;= D1024*Inputs!$B$10, MAX(B1024 - E1024/Inputs!$B$5 - Inputs!$B$8, 0) * I1024, 0)</f>
        <v>0</v>
      </c>
      <c r="M1024" s="2">
        <f t="shared" si="182"/>
        <v>0</v>
      </c>
      <c r="N1024" s="3" t="str">
        <f t="shared" si="183"/>
        <v>Idle</v>
      </c>
      <c r="O1024" s="3" t="str">
        <f t="shared" si="191"/>
        <v>Idle</v>
      </c>
      <c r="P1024" s="2">
        <f t="shared" si="184"/>
        <v>0</v>
      </c>
      <c r="Q1024" s="2">
        <f t="shared" si="185"/>
        <v>0</v>
      </c>
      <c r="R1024" s="2">
        <f t="shared" si="186"/>
        <v>0</v>
      </c>
      <c r="S1024" s="2">
        <f t="shared" si="187"/>
        <v>0</v>
      </c>
      <c r="T1024" s="2">
        <f t="shared" si="188"/>
        <v>0</v>
      </c>
      <c r="U1024" s="2">
        <f>IF(O1024="Reg", R1024 * Inputs!$B$7, 0)</f>
        <v>0</v>
      </c>
      <c r="V1024" s="2">
        <f>MAX(F1024 + P1024*Inputs!$B$15 - (Q1024/Inputs!$B$16) - U1024, 0)</f>
        <v>340</v>
      </c>
    </row>
    <row r="1025" spans="1:22" x14ac:dyDescent="0.3">
      <c r="A1025" s="1">
        <v>46065.625</v>
      </c>
      <c r="B1025" s="2">
        <v>60.013710816746901</v>
      </c>
      <c r="C1025" s="2">
        <v>26.929653730929779</v>
      </c>
      <c r="D1025" s="2">
        <f t="shared" si="180"/>
        <v>38.352305754445823</v>
      </c>
      <c r="E1025" s="2">
        <f t="shared" si="181"/>
        <v>93.950485330019134</v>
      </c>
      <c r="F1025" s="2">
        <f t="shared" si="189"/>
        <v>340</v>
      </c>
      <c r="G1025" s="2">
        <f t="shared" si="190"/>
        <v>0</v>
      </c>
      <c r="H1025" s="2">
        <f>MIN(Inputs!$B$2, (Inputs!$B$14 - F1025)/Inputs!$B$15)</f>
        <v>0</v>
      </c>
      <c r="I1025" s="2">
        <f>MAX(MIN(Inputs!$B$2, F1025*Inputs!$B$16, Inputs!$B$14*Inputs!$B$4 - G1025), 0)</f>
        <v>170</v>
      </c>
      <c r="J1025" s="2">
        <f>MAX(MIN(Inputs!$B$2, F1025*Inputs!$B$16, (Inputs!$B$14-F1025)/Inputs!$B$15)*Inputs!$B$9, 0)</f>
        <v>0</v>
      </c>
      <c r="K1025" s="2">
        <f>MAX(E1025*Inputs!$B$5 - B1025 - Inputs!$B$8, 0) * H1025</f>
        <v>0</v>
      </c>
      <c r="L1025" s="2">
        <f>IF(B1025 &gt;= D1025*Inputs!$B$10, MAX(B1025 - E1025/Inputs!$B$5 - Inputs!$B$8, 0) * I1025, 0)</f>
        <v>0</v>
      </c>
      <c r="M1025" s="2">
        <f t="shared" si="182"/>
        <v>0</v>
      </c>
      <c r="N1025" s="3" t="str">
        <f t="shared" si="183"/>
        <v>Idle</v>
      </c>
      <c r="O1025" s="3" t="str">
        <f t="shared" si="191"/>
        <v>Idle</v>
      </c>
      <c r="P1025" s="2">
        <f t="shared" si="184"/>
        <v>0</v>
      </c>
      <c r="Q1025" s="2">
        <f t="shared" si="185"/>
        <v>0</v>
      </c>
      <c r="R1025" s="2">
        <f t="shared" si="186"/>
        <v>0</v>
      </c>
      <c r="S1025" s="2">
        <f t="shared" si="187"/>
        <v>0</v>
      </c>
      <c r="T1025" s="2">
        <f t="shared" si="188"/>
        <v>0</v>
      </c>
      <c r="U1025" s="2">
        <f>IF(O1025="Reg", R1025 * Inputs!$B$7, 0)</f>
        <v>0</v>
      </c>
      <c r="V1025" s="2">
        <f>MAX(F1025 + P1025*Inputs!$B$15 - (Q1025/Inputs!$B$16) - U1025, 0)</f>
        <v>340</v>
      </c>
    </row>
    <row r="1026" spans="1:22" x14ac:dyDescent="0.3">
      <c r="A1026" s="1">
        <v>46065.666666666657</v>
      </c>
      <c r="B1026" s="2">
        <v>60.122343053808159</v>
      </c>
      <c r="C1026" s="2">
        <v>19.755239735759041</v>
      </c>
      <c r="D1026" s="2">
        <f t="shared" ref="D1026:D1089" si="192">AVERAGEIFS(B:B, A:A, "&gt;="&amp;INT(A1026), A:A, "&lt;"&amp;INT(A1026)+1)</f>
        <v>38.352305754445823</v>
      </c>
      <c r="E1026" s="2">
        <f t="shared" ref="E1026:E1089" si="193">AVERAGE(B1026:B1031)</f>
        <v>93.029279936873721</v>
      </c>
      <c r="F1026" s="2">
        <f t="shared" si="189"/>
        <v>340</v>
      </c>
      <c r="G1026" s="2">
        <f t="shared" si="190"/>
        <v>0</v>
      </c>
      <c r="H1026" s="2">
        <f>MIN(Inputs!$B$2, (Inputs!$B$14 - F1026)/Inputs!$B$15)</f>
        <v>0</v>
      </c>
      <c r="I1026" s="2">
        <f>MAX(MIN(Inputs!$B$2, F1026*Inputs!$B$16, Inputs!$B$14*Inputs!$B$4 - G1026), 0)</f>
        <v>170</v>
      </c>
      <c r="J1026" s="2">
        <f>MAX(MIN(Inputs!$B$2, F1026*Inputs!$B$16, (Inputs!$B$14-F1026)/Inputs!$B$15)*Inputs!$B$9, 0)</f>
        <v>0</v>
      </c>
      <c r="K1026" s="2">
        <f>MAX(E1026*Inputs!$B$5 - B1026 - Inputs!$B$8, 0) * H1026</f>
        <v>0</v>
      </c>
      <c r="L1026" s="2">
        <f>IF(B1026 &gt;= D1026*Inputs!$B$10, MAX(B1026 - E1026/Inputs!$B$5 - Inputs!$B$8, 0) * I1026, 0)</f>
        <v>0</v>
      </c>
      <c r="M1026" s="2">
        <f t="shared" ref="M1026:M1089" si="194">C1026 * J1026</f>
        <v>0</v>
      </c>
      <c r="N1026" s="3" t="str">
        <f t="shared" ref="N1026:N1089" si="195">IF(MAX(K1026, L1026, M1026)&lt;=0, "Idle", IF(AND(M1026&gt;=K1026, M1026&gt;=L1026), "Reg", IF(L1026&gt;=K1026, "Discharge", "Charge")))</f>
        <v>Idle</v>
      </c>
      <c r="O1026" s="3" t="str">
        <f t="shared" si="191"/>
        <v>Idle</v>
      </c>
      <c r="P1026" s="2">
        <f t="shared" ref="P1026:P1089" si="196">IF(O1026="Charge", H1026, 0)</f>
        <v>0</v>
      </c>
      <c r="Q1026" s="2">
        <f t="shared" ref="Q1026:Q1089" si="197">IF(O1026="Discharge", I1026, 0)</f>
        <v>0</v>
      </c>
      <c r="R1026" s="2">
        <f t="shared" ref="R1026:R1089" si="198">IF(O1026="Reg", J1026, 0)</f>
        <v>0</v>
      </c>
      <c r="S1026" s="2">
        <f t="shared" ref="S1026:S1089" si="199">(Q1026 - P1026) * B1026</f>
        <v>0</v>
      </c>
      <c r="T1026" s="2">
        <f t="shared" ref="T1026:T1089" si="200">R1026 * C1026</f>
        <v>0</v>
      </c>
      <c r="U1026" s="2">
        <f>IF(O1026="Reg", R1026 * Inputs!$B$7, 0)</f>
        <v>0</v>
      </c>
      <c r="V1026" s="2">
        <f>MAX(F1026 + P1026*Inputs!$B$15 - (Q1026/Inputs!$B$16) - U1026, 0)</f>
        <v>340</v>
      </c>
    </row>
    <row r="1027" spans="1:22" x14ac:dyDescent="0.3">
      <c r="A1027" s="1">
        <v>46065.708333333343</v>
      </c>
      <c r="B1027" s="2">
        <v>241.85800521175111</v>
      </c>
      <c r="C1027" s="2">
        <v>6.5709059599658639</v>
      </c>
      <c r="D1027" s="2">
        <f t="shared" si="192"/>
        <v>38.352305754445823</v>
      </c>
      <c r="E1027" s="2">
        <f t="shared" si="193"/>
        <v>90.661134917832342</v>
      </c>
      <c r="F1027" s="2">
        <f t="shared" ref="F1027:F1090" si="201">V1026</f>
        <v>340</v>
      </c>
      <c r="G1027" s="2">
        <f t="shared" ref="G1027:G1090" si="202">IF(INT(A1027)=INT(A1026), G1026 + Q1026, 0)</f>
        <v>0</v>
      </c>
      <c r="H1027" s="2">
        <f>MIN(Inputs!$B$2, (Inputs!$B$14 - F1027)/Inputs!$B$15)</f>
        <v>0</v>
      </c>
      <c r="I1027" s="2">
        <f>MAX(MIN(Inputs!$B$2, F1027*Inputs!$B$16, Inputs!$B$14*Inputs!$B$4 - G1027), 0)</f>
        <v>170</v>
      </c>
      <c r="J1027" s="2">
        <f>MAX(MIN(Inputs!$B$2, F1027*Inputs!$B$16, (Inputs!$B$14-F1027)/Inputs!$B$15)*Inputs!$B$9, 0)</f>
        <v>0</v>
      </c>
      <c r="K1027" s="2">
        <f>MAX(E1027*Inputs!$B$5 - B1027 - Inputs!$B$8, 0) * H1027</f>
        <v>0</v>
      </c>
      <c r="L1027" s="2">
        <f>IF(B1027 &gt;= D1027*Inputs!$B$10, MAX(B1027 - E1027/Inputs!$B$5 - Inputs!$B$8, 0) * I1027, 0)</f>
        <v>20201.778004143714</v>
      </c>
      <c r="M1027" s="2">
        <f t="shared" si="194"/>
        <v>0</v>
      </c>
      <c r="N1027" s="3" t="str">
        <f t="shared" si="195"/>
        <v>Discharge</v>
      </c>
      <c r="O1027" s="3" t="str">
        <f t="shared" si="191"/>
        <v>Discharge</v>
      </c>
      <c r="P1027" s="2">
        <f t="shared" si="196"/>
        <v>0</v>
      </c>
      <c r="Q1027" s="2">
        <f t="shared" si="197"/>
        <v>170</v>
      </c>
      <c r="R1027" s="2">
        <f t="shared" si="198"/>
        <v>0</v>
      </c>
      <c r="S1027" s="2">
        <f t="shared" si="199"/>
        <v>41115.860885997688</v>
      </c>
      <c r="T1027" s="2">
        <f t="shared" si="200"/>
        <v>0</v>
      </c>
      <c r="U1027" s="2">
        <f>IF(O1027="Reg", R1027 * Inputs!$B$7, 0)</f>
        <v>0</v>
      </c>
      <c r="V1027" s="2">
        <f>MAX(F1027 + P1027*Inputs!$B$15 - (Q1027/Inputs!$B$16) - U1027, 0)</f>
        <v>170</v>
      </c>
    </row>
    <row r="1028" spans="1:22" x14ac:dyDescent="0.3">
      <c r="A1028" s="1">
        <v>46065.75</v>
      </c>
      <c r="B1028" s="2">
        <v>68.971563046924857</v>
      </c>
      <c r="C1028" s="2">
        <v>13.231319385696111</v>
      </c>
      <c r="D1028" s="2">
        <f t="shared" si="192"/>
        <v>38.352305754445823</v>
      </c>
      <c r="E1028" s="2">
        <f t="shared" si="193"/>
        <v>59.02764772502865</v>
      </c>
      <c r="F1028" s="2">
        <f t="shared" si="201"/>
        <v>170</v>
      </c>
      <c r="G1028" s="2">
        <f t="shared" si="202"/>
        <v>170</v>
      </c>
      <c r="H1028" s="2">
        <f>MIN(Inputs!$B$2, (Inputs!$B$14 - F1028)/Inputs!$B$15)</f>
        <v>170</v>
      </c>
      <c r="I1028" s="2">
        <f>MAX(MIN(Inputs!$B$2, F1028*Inputs!$B$16, Inputs!$B$14*Inputs!$B$4 - G1028), 0)</f>
        <v>170</v>
      </c>
      <c r="J1028" s="2">
        <f>MAX(MIN(Inputs!$B$2, F1028*Inputs!$B$16, (Inputs!$B$14-F1028)/Inputs!$B$15)*Inputs!$B$9, 0)</f>
        <v>136</v>
      </c>
      <c r="K1028" s="2">
        <f>MAX(E1028*Inputs!$B$5 - B1028 - Inputs!$B$8, 0) * H1028</f>
        <v>0</v>
      </c>
      <c r="L1028" s="2">
        <f>IF(B1028 &gt;= D1028*Inputs!$B$10, MAX(B1028 - E1028/Inputs!$B$5 - Inputs!$B$8, 0) * I1028, 0)</f>
        <v>0</v>
      </c>
      <c r="M1028" s="2">
        <f t="shared" si="194"/>
        <v>1799.459436454671</v>
      </c>
      <c r="N1028" s="3" t="str">
        <f t="shared" si="195"/>
        <v>Reg</v>
      </c>
      <c r="O1028" s="3" t="str">
        <f t="shared" ref="O1028:O1091" si="203">IF(O1027&lt;&gt;O1026, O1027, N1028)</f>
        <v>Discharge</v>
      </c>
      <c r="P1028" s="2">
        <f t="shared" si="196"/>
        <v>0</v>
      </c>
      <c r="Q1028" s="2">
        <f t="shared" si="197"/>
        <v>170</v>
      </c>
      <c r="R1028" s="2">
        <f t="shared" si="198"/>
        <v>0</v>
      </c>
      <c r="S1028" s="2">
        <f t="shared" si="199"/>
        <v>11725.165717977226</v>
      </c>
      <c r="T1028" s="2">
        <f t="shared" si="200"/>
        <v>0</v>
      </c>
      <c r="U1028" s="2">
        <f>IF(O1028="Reg", R1028 * Inputs!$B$7, 0)</f>
        <v>0</v>
      </c>
      <c r="V1028" s="2">
        <f>MAX(F1028 + P1028*Inputs!$B$15 - (Q1028/Inputs!$B$16) - U1028, 0)</f>
        <v>0</v>
      </c>
    </row>
    <row r="1029" spans="1:22" x14ac:dyDescent="0.3">
      <c r="A1029" s="1">
        <v>46065.791666666657</v>
      </c>
      <c r="B1029" s="2">
        <v>66.000818891353404</v>
      </c>
      <c r="C1029" s="2">
        <v>5.6316129592545154</v>
      </c>
      <c r="D1029" s="2">
        <f t="shared" si="192"/>
        <v>38.352305754445823</v>
      </c>
      <c r="E1029" s="2">
        <f t="shared" si="193"/>
        <v>51.860377980983117</v>
      </c>
      <c r="F1029" s="2">
        <f t="shared" si="201"/>
        <v>0</v>
      </c>
      <c r="G1029" s="2">
        <f t="shared" si="202"/>
        <v>340</v>
      </c>
      <c r="H1029" s="2">
        <f>MIN(Inputs!$B$2, (Inputs!$B$14 - F1029)/Inputs!$B$15)</f>
        <v>170</v>
      </c>
      <c r="I1029" s="2">
        <f>MAX(MIN(Inputs!$B$2, F1029*Inputs!$B$16, Inputs!$B$14*Inputs!$B$4 - G1029), 0)</f>
        <v>0</v>
      </c>
      <c r="J1029" s="2">
        <f>MAX(MIN(Inputs!$B$2, F1029*Inputs!$B$16, (Inputs!$B$14-F1029)/Inputs!$B$15)*Inputs!$B$9, 0)</f>
        <v>0</v>
      </c>
      <c r="K1029" s="2">
        <f>MAX(E1029*Inputs!$B$5 - B1029 - Inputs!$B$8, 0) * H1029</f>
        <v>0</v>
      </c>
      <c r="L1029" s="2">
        <f>IF(B1029 &gt;= D1029*Inputs!$B$10, MAX(B1029 - E1029/Inputs!$B$5 - Inputs!$B$8, 0) * I1029, 0)</f>
        <v>0</v>
      </c>
      <c r="M1029" s="2">
        <f t="shared" si="194"/>
        <v>0</v>
      </c>
      <c r="N1029" s="3" t="str">
        <f t="shared" si="195"/>
        <v>Idle</v>
      </c>
      <c r="O1029" s="3" t="str">
        <f t="shared" si="203"/>
        <v>Idle</v>
      </c>
      <c r="P1029" s="2">
        <f t="shared" si="196"/>
        <v>0</v>
      </c>
      <c r="Q1029" s="2">
        <f t="shared" si="197"/>
        <v>0</v>
      </c>
      <c r="R1029" s="2">
        <f t="shared" si="198"/>
        <v>0</v>
      </c>
      <c r="S1029" s="2">
        <f t="shared" si="199"/>
        <v>0</v>
      </c>
      <c r="T1029" s="2">
        <f t="shared" si="200"/>
        <v>0</v>
      </c>
      <c r="U1029" s="2">
        <f>IF(O1029="Reg", R1029 * Inputs!$B$7, 0)</f>
        <v>0</v>
      </c>
      <c r="V1029" s="2">
        <f>MAX(F1029 + P1029*Inputs!$B$15 - (Q1029/Inputs!$B$16) - U1029, 0)</f>
        <v>0</v>
      </c>
    </row>
    <row r="1030" spans="1:22" x14ac:dyDescent="0.3">
      <c r="A1030" s="1">
        <v>46065.833333333343</v>
      </c>
      <c r="B1030" s="2">
        <v>66.736470959530351</v>
      </c>
      <c r="C1030" s="2">
        <v>21.431850213931309</v>
      </c>
      <c r="D1030" s="2">
        <f t="shared" si="192"/>
        <v>38.352305754445823</v>
      </c>
      <c r="E1030" s="2">
        <f t="shared" si="193"/>
        <v>42.459162212330099</v>
      </c>
      <c r="F1030" s="2">
        <f t="shared" si="201"/>
        <v>0</v>
      </c>
      <c r="G1030" s="2">
        <f t="shared" si="202"/>
        <v>340</v>
      </c>
      <c r="H1030" s="2">
        <f>MIN(Inputs!$B$2, (Inputs!$B$14 - F1030)/Inputs!$B$15)</f>
        <v>170</v>
      </c>
      <c r="I1030" s="2">
        <f>MAX(MIN(Inputs!$B$2, F1030*Inputs!$B$16, Inputs!$B$14*Inputs!$B$4 - G1030), 0)</f>
        <v>0</v>
      </c>
      <c r="J1030" s="2">
        <f>MAX(MIN(Inputs!$B$2, F1030*Inputs!$B$16, (Inputs!$B$14-F1030)/Inputs!$B$15)*Inputs!$B$9, 0)</f>
        <v>0</v>
      </c>
      <c r="K1030" s="2">
        <f>MAX(E1030*Inputs!$B$5 - B1030 - Inputs!$B$8, 0) * H1030</f>
        <v>0</v>
      </c>
      <c r="L1030" s="2">
        <f>IF(B1030 &gt;= D1030*Inputs!$B$10, MAX(B1030 - E1030/Inputs!$B$5 - Inputs!$B$8, 0) * I1030, 0)</f>
        <v>0</v>
      </c>
      <c r="M1030" s="2">
        <f t="shared" si="194"/>
        <v>0</v>
      </c>
      <c r="N1030" s="3" t="str">
        <f t="shared" si="195"/>
        <v>Idle</v>
      </c>
      <c r="O1030" s="3" t="str">
        <f t="shared" si="203"/>
        <v>Idle</v>
      </c>
      <c r="P1030" s="2">
        <f t="shared" si="196"/>
        <v>0</v>
      </c>
      <c r="Q1030" s="2">
        <f t="shared" si="197"/>
        <v>0</v>
      </c>
      <c r="R1030" s="2">
        <f t="shared" si="198"/>
        <v>0</v>
      </c>
      <c r="S1030" s="2">
        <f t="shared" si="199"/>
        <v>0</v>
      </c>
      <c r="T1030" s="2">
        <f t="shared" si="200"/>
        <v>0</v>
      </c>
      <c r="U1030" s="2">
        <f>IF(O1030="Reg", R1030 * Inputs!$B$7, 0)</f>
        <v>0</v>
      </c>
      <c r="V1030" s="2">
        <f>MAX(F1030 + P1030*Inputs!$B$15 - (Q1030/Inputs!$B$16) - U1030, 0)</f>
        <v>0</v>
      </c>
    </row>
    <row r="1031" spans="1:22" x14ac:dyDescent="0.3">
      <c r="A1031" s="1">
        <v>46065.875</v>
      </c>
      <c r="B1031" s="2">
        <v>54.486478457874433</v>
      </c>
      <c r="C1031" s="2">
        <v>18.009755546484239</v>
      </c>
      <c r="D1031" s="2">
        <f t="shared" si="192"/>
        <v>38.352305754445823</v>
      </c>
      <c r="E1031" s="2">
        <f t="shared" si="193"/>
        <v>31.336417052408379</v>
      </c>
      <c r="F1031" s="2">
        <f t="shared" si="201"/>
        <v>0</v>
      </c>
      <c r="G1031" s="2">
        <f t="shared" si="202"/>
        <v>340</v>
      </c>
      <c r="H1031" s="2">
        <f>MIN(Inputs!$B$2, (Inputs!$B$14 - F1031)/Inputs!$B$15)</f>
        <v>170</v>
      </c>
      <c r="I1031" s="2">
        <f>MAX(MIN(Inputs!$B$2, F1031*Inputs!$B$16, Inputs!$B$14*Inputs!$B$4 - G1031), 0)</f>
        <v>0</v>
      </c>
      <c r="J1031" s="2">
        <f>MAX(MIN(Inputs!$B$2, F1031*Inputs!$B$16, (Inputs!$B$14-F1031)/Inputs!$B$15)*Inputs!$B$9, 0)</f>
        <v>0</v>
      </c>
      <c r="K1031" s="2">
        <f>MAX(E1031*Inputs!$B$5 - B1031 - Inputs!$B$8, 0) * H1031</f>
        <v>0</v>
      </c>
      <c r="L1031" s="2">
        <f>IF(B1031 &gt;= D1031*Inputs!$B$10, MAX(B1031 - E1031/Inputs!$B$5 - Inputs!$B$8, 0) * I1031, 0)</f>
        <v>0</v>
      </c>
      <c r="M1031" s="2">
        <f t="shared" si="194"/>
        <v>0</v>
      </c>
      <c r="N1031" s="3" t="str">
        <f t="shared" si="195"/>
        <v>Idle</v>
      </c>
      <c r="O1031" s="3" t="str">
        <f t="shared" si="203"/>
        <v>Idle</v>
      </c>
      <c r="P1031" s="2">
        <f t="shared" si="196"/>
        <v>0</v>
      </c>
      <c r="Q1031" s="2">
        <f t="shared" si="197"/>
        <v>0</v>
      </c>
      <c r="R1031" s="2">
        <f t="shared" si="198"/>
        <v>0</v>
      </c>
      <c r="S1031" s="2">
        <f t="shared" si="199"/>
        <v>0</v>
      </c>
      <c r="T1031" s="2">
        <f t="shared" si="200"/>
        <v>0</v>
      </c>
      <c r="U1031" s="2">
        <f>IF(O1031="Reg", R1031 * Inputs!$B$7, 0)</f>
        <v>0</v>
      </c>
      <c r="V1031" s="2">
        <f>MAX(F1031 + P1031*Inputs!$B$15 - (Q1031/Inputs!$B$16) - U1031, 0)</f>
        <v>0</v>
      </c>
    </row>
    <row r="1032" spans="1:22" x14ac:dyDescent="0.3">
      <c r="A1032" s="1">
        <v>46065.916666666657</v>
      </c>
      <c r="B1032" s="2">
        <v>45.913472939559938</v>
      </c>
      <c r="C1032" s="2">
        <v>15.68753441372106</v>
      </c>
      <c r="D1032" s="2">
        <f t="shared" si="192"/>
        <v>38.352305754445823</v>
      </c>
      <c r="E1032" s="2">
        <f t="shared" si="193"/>
        <v>23.126988741411328</v>
      </c>
      <c r="F1032" s="2">
        <f t="shared" si="201"/>
        <v>0</v>
      </c>
      <c r="G1032" s="2">
        <f t="shared" si="202"/>
        <v>340</v>
      </c>
      <c r="H1032" s="2">
        <f>MIN(Inputs!$B$2, (Inputs!$B$14 - F1032)/Inputs!$B$15)</f>
        <v>170</v>
      </c>
      <c r="I1032" s="2">
        <f>MAX(MIN(Inputs!$B$2, F1032*Inputs!$B$16, Inputs!$B$14*Inputs!$B$4 - G1032), 0)</f>
        <v>0</v>
      </c>
      <c r="J1032" s="2">
        <f>MAX(MIN(Inputs!$B$2, F1032*Inputs!$B$16, (Inputs!$B$14-F1032)/Inputs!$B$15)*Inputs!$B$9, 0)</f>
        <v>0</v>
      </c>
      <c r="K1032" s="2">
        <f>MAX(E1032*Inputs!$B$5 - B1032 - Inputs!$B$8, 0) * H1032</f>
        <v>0</v>
      </c>
      <c r="L1032" s="2">
        <f>IF(B1032 &gt;= D1032*Inputs!$B$10, MAX(B1032 - E1032/Inputs!$B$5 - Inputs!$B$8, 0) * I1032, 0)</f>
        <v>0</v>
      </c>
      <c r="M1032" s="2">
        <f t="shared" si="194"/>
        <v>0</v>
      </c>
      <c r="N1032" s="3" t="str">
        <f t="shared" si="195"/>
        <v>Idle</v>
      </c>
      <c r="O1032" s="3" t="str">
        <f t="shared" si="203"/>
        <v>Idle</v>
      </c>
      <c r="P1032" s="2">
        <f t="shared" si="196"/>
        <v>0</v>
      </c>
      <c r="Q1032" s="2">
        <f t="shared" si="197"/>
        <v>0</v>
      </c>
      <c r="R1032" s="2">
        <f t="shared" si="198"/>
        <v>0</v>
      </c>
      <c r="S1032" s="2">
        <f t="shared" si="199"/>
        <v>0</v>
      </c>
      <c r="T1032" s="2">
        <f t="shared" si="200"/>
        <v>0</v>
      </c>
      <c r="U1032" s="2">
        <f>IF(O1032="Reg", R1032 * Inputs!$B$7, 0)</f>
        <v>0</v>
      </c>
      <c r="V1032" s="2">
        <f>MAX(F1032 + P1032*Inputs!$B$15 - (Q1032/Inputs!$B$16) - U1032, 0)</f>
        <v>0</v>
      </c>
    </row>
    <row r="1033" spans="1:22" x14ac:dyDescent="0.3">
      <c r="A1033" s="1">
        <v>46065.958333333343</v>
      </c>
      <c r="B1033" s="2">
        <v>52.057082054928927</v>
      </c>
      <c r="C1033" s="2">
        <v>16.068382702921191</v>
      </c>
      <c r="D1033" s="2">
        <f t="shared" si="192"/>
        <v>38.352305754445823</v>
      </c>
      <c r="E1033" s="2">
        <f t="shared" si="193"/>
        <v>15.474743251484668</v>
      </c>
      <c r="F1033" s="2">
        <f t="shared" si="201"/>
        <v>0</v>
      </c>
      <c r="G1033" s="2">
        <f t="shared" si="202"/>
        <v>340</v>
      </c>
      <c r="H1033" s="2">
        <f>MIN(Inputs!$B$2, (Inputs!$B$14 - F1033)/Inputs!$B$15)</f>
        <v>170</v>
      </c>
      <c r="I1033" s="2">
        <f>MAX(MIN(Inputs!$B$2, F1033*Inputs!$B$16, Inputs!$B$14*Inputs!$B$4 - G1033), 0)</f>
        <v>0</v>
      </c>
      <c r="J1033" s="2">
        <f>MAX(MIN(Inputs!$B$2, F1033*Inputs!$B$16, (Inputs!$B$14-F1033)/Inputs!$B$15)*Inputs!$B$9, 0)</f>
        <v>0</v>
      </c>
      <c r="K1033" s="2">
        <f>MAX(E1033*Inputs!$B$5 - B1033 - Inputs!$B$8, 0) * H1033</f>
        <v>0</v>
      </c>
      <c r="L1033" s="2">
        <f>IF(B1033 &gt;= D1033*Inputs!$B$10, MAX(B1033 - E1033/Inputs!$B$5 - Inputs!$B$8, 0) * I1033, 0)</f>
        <v>0</v>
      </c>
      <c r="M1033" s="2">
        <f t="shared" si="194"/>
        <v>0</v>
      </c>
      <c r="N1033" s="3" t="str">
        <f t="shared" si="195"/>
        <v>Idle</v>
      </c>
      <c r="O1033" s="3" t="str">
        <f t="shared" si="203"/>
        <v>Idle</v>
      </c>
      <c r="P1033" s="2">
        <f t="shared" si="196"/>
        <v>0</v>
      </c>
      <c r="Q1033" s="2">
        <f t="shared" si="197"/>
        <v>0</v>
      </c>
      <c r="R1033" s="2">
        <f t="shared" si="198"/>
        <v>0</v>
      </c>
      <c r="S1033" s="2">
        <f t="shared" si="199"/>
        <v>0</v>
      </c>
      <c r="T1033" s="2">
        <f t="shared" si="200"/>
        <v>0</v>
      </c>
      <c r="U1033" s="2">
        <f>IF(O1033="Reg", R1033 * Inputs!$B$7, 0)</f>
        <v>0</v>
      </c>
      <c r="V1033" s="2">
        <f>MAX(F1033 + P1033*Inputs!$B$15 - (Q1033/Inputs!$B$16) - U1033, 0)</f>
        <v>0</v>
      </c>
    </row>
    <row r="1034" spans="1:22" x14ac:dyDescent="0.3">
      <c r="A1034" s="1">
        <v>46066</v>
      </c>
      <c r="B1034" s="2">
        <v>25.967944582651629</v>
      </c>
      <c r="C1034" s="2">
        <v>11.778928360923061</v>
      </c>
      <c r="D1034" s="2">
        <f t="shared" si="192"/>
        <v>29.789616721274296</v>
      </c>
      <c r="E1034" s="2">
        <f t="shared" si="193"/>
        <v>6.7985629089965149</v>
      </c>
      <c r="F1034" s="2">
        <f t="shared" si="201"/>
        <v>0</v>
      </c>
      <c r="G1034" s="2">
        <f t="shared" si="202"/>
        <v>0</v>
      </c>
      <c r="H1034" s="2">
        <f>MIN(Inputs!$B$2, (Inputs!$B$14 - F1034)/Inputs!$B$15)</f>
        <v>170</v>
      </c>
      <c r="I1034" s="2">
        <f>MAX(MIN(Inputs!$B$2, F1034*Inputs!$B$16, Inputs!$B$14*Inputs!$B$4 - G1034), 0)</f>
        <v>0</v>
      </c>
      <c r="J1034" s="2">
        <f>MAX(MIN(Inputs!$B$2, F1034*Inputs!$B$16, (Inputs!$B$14-F1034)/Inputs!$B$15)*Inputs!$B$9, 0)</f>
        <v>0</v>
      </c>
      <c r="K1034" s="2">
        <f>MAX(E1034*Inputs!$B$5 - B1034 - Inputs!$B$8, 0) * H1034</f>
        <v>0</v>
      </c>
      <c r="L1034" s="2">
        <f>IF(B1034 &gt;= D1034*Inputs!$B$10, MAX(B1034 - E1034/Inputs!$B$5 - Inputs!$B$8, 0) * I1034, 0)</f>
        <v>0</v>
      </c>
      <c r="M1034" s="2">
        <f t="shared" si="194"/>
        <v>0</v>
      </c>
      <c r="N1034" s="3" t="str">
        <f t="shared" si="195"/>
        <v>Idle</v>
      </c>
      <c r="O1034" s="3" t="str">
        <f t="shared" si="203"/>
        <v>Idle</v>
      </c>
      <c r="P1034" s="2">
        <f t="shared" si="196"/>
        <v>0</v>
      </c>
      <c r="Q1034" s="2">
        <f t="shared" si="197"/>
        <v>0</v>
      </c>
      <c r="R1034" s="2">
        <f t="shared" si="198"/>
        <v>0</v>
      </c>
      <c r="S1034" s="2">
        <f t="shared" si="199"/>
        <v>0</v>
      </c>
      <c r="T1034" s="2">
        <f t="shared" si="200"/>
        <v>0</v>
      </c>
      <c r="U1034" s="2">
        <f>IF(O1034="Reg", R1034 * Inputs!$B$7, 0)</f>
        <v>0</v>
      </c>
      <c r="V1034" s="2">
        <f>MAX(F1034 + P1034*Inputs!$B$15 - (Q1034/Inputs!$B$16) - U1034, 0)</f>
        <v>0</v>
      </c>
    </row>
    <row r="1035" spans="1:22" x14ac:dyDescent="0.3">
      <c r="A1035" s="1">
        <v>46066.041666666657</v>
      </c>
      <c r="B1035" s="2">
        <v>9.5935242794353446</v>
      </c>
      <c r="C1035" s="2">
        <v>9.3848859370894129</v>
      </c>
      <c r="D1035" s="2">
        <f t="shared" si="192"/>
        <v>29.789616721274296</v>
      </c>
      <c r="E1035" s="2">
        <f t="shared" si="193"/>
        <v>2.4705721452212432</v>
      </c>
      <c r="F1035" s="2">
        <f t="shared" si="201"/>
        <v>0</v>
      </c>
      <c r="G1035" s="2">
        <f t="shared" si="202"/>
        <v>0</v>
      </c>
      <c r="H1035" s="2">
        <f>MIN(Inputs!$B$2, (Inputs!$B$14 - F1035)/Inputs!$B$15)</f>
        <v>170</v>
      </c>
      <c r="I1035" s="2">
        <f>MAX(MIN(Inputs!$B$2, F1035*Inputs!$B$16, Inputs!$B$14*Inputs!$B$4 - G1035), 0)</f>
        <v>0</v>
      </c>
      <c r="J1035" s="2">
        <f>MAX(MIN(Inputs!$B$2, F1035*Inputs!$B$16, (Inputs!$B$14-F1035)/Inputs!$B$15)*Inputs!$B$9, 0)</f>
        <v>0</v>
      </c>
      <c r="K1035" s="2">
        <f>MAX(E1035*Inputs!$B$5 - B1035 - Inputs!$B$8, 0) * H1035</f>
        <v>0</v>
      </c>
      <c r="L1035" s="2">
        <f>IF(B1035 &gt;= D1035*Inputs!$B$10, MAX(B1035 - E1035/Inputs!$B$5 - Inputs!$B$8, 0) * I1035, 0)</f>
        <v>0</v>
      </c>
      <c r="M1035" s="2">
        <f t="shared" si="194"/>
        <v>0</v>
      </c>
      <c r="N1035" s="3" t="str">
        <f t="shared" si="195"/>
        <v>Idle</v>
      </c>
      <c r="O1035" s="3" t="str">
        <f t="shared" si="203"/>
        <v>Idle</v>
      </c>
      <c r="P1035" s="2">
        <f t="shared" si="196"/>
        <v>0</v>
      </c>
      <c r="Q1035" s="2">
        <f t="shared" si="197"/>
        <v>0</v>
      </c>
      <c r="R1035" s="2">
        <f t="shared" si="198"/>
        <v>0</v>
      </c>
      <c r="S1035" s="2">
        <f t="shared" si="199"/>
        <v>0</v>
      </c>
      <c r="T1035" s="2">
        <f t="shared" si="200"/>
        <v>0</v>
      </c>
      <c r="U1035" s="2">
        <f>IF(O1035="Reg", R1035 * Inputs!$B$7, 0)</f>
        <v>0</v>
      </c>
      <c r="V1035" s="2">
        <f>MAX(F1035 + P1035*Inputs!$B$15 - (Q1035/Inputs!$B$16) - U1035, 0)</f>
        <v>0</v>
      </c>
    </row>
    <row r="1036" spans="1:22" x14ac:dyDescent="0.3">
      <c r="A1036" s="1">
        <v>46066.083333333343</v>
      </c>
      <c r="B1036" s="2">
        <v>0</v>
      </c>
      <c r="C1036" s="2">
        <v>8.7708770407582737</v>
      </c>
      <c r="D1036" s="2">
        <f t="shared" si="192"/>
        <v>29.789616721274296</v>
      </c>
      <c r="E1036" s="2">
        <f t="shared" si="193"/>
        <v>0.871651431982019</v>
      </c>
      <c r="F1036" s="2">
        <f t="shared" si="201"/>
        <v>0</v>
      </c>
      <c r="G1036" s="2">
        <f t="shared" si="202"/>
        <v>0</v>
      </c>
      <c r="H1036" s="2">
        <f>MIN(Inputs!$B$2, (Inputs!$B$14 - F1036)/Inputs!$B$15)</f>
        <v>170</v>
      </c>
      <c r="I1036" s="2">
        <f>MAX(MIN(Inputs!$B$2, F1036*Inputs!$B$16, Inputs!$B$14*Inputs!$B$4 - G1036), 0)</f>
        <v>0</v>
      </c>
      <c r="J1036" s="2">
        <f>MAX(MIN(Inputs!$B$2, F1036*Inputs!$B$16, (Inputs!$B$14-F1036)/Inputs!$B$15)*Inputs!$B$9, 0)</f>
        <v>0</v>
      </c>
      <c r="K1036" s="2">
        <f>MAX(E1036*Inputs!$B$5 - B1036 - Inputs!$B$8, 0) * H1036</f>
        <v>0</v>
      </c>
      <c r="L1036" s="2">
        <f>IF(B1036 &gt;= D1036*Inputs!$B$10, MAX(B1036 - E1036/Inputs!$B$5 - Inputs!$B$8, 0) * I1036, 0)</f>
        <v>0</v>
      </c>
      <c r="M1036" s="2">
        <f t="shared" si="194"/>
        <v>0</v>
      </c>
      <c r="N1036" s="3" t="str">
        <f t="shared" si="195"/>
        <v>Idle</v>
      </c>
      <c r="O1036" s="3" t="str">
        <f t="shared" si="203"/>
        <v>Idle</v>
      </c>
      <c r="P1036" s="2">
        <f t="shared" si="196"/>
        <v>0</v>
      </c>
      <c r="Q1036" s="2">
        <f t="shared" si="197"/>
        <v>0</v>
      </c>
      <c r="R1036" s="2">
        <f t="shared" si="198"/>
        <v>0</v>
      </c>
      <c r="S1036" s="2">
        <f t="shared" si="199"/>
        <v>0</v>
      </c>
      <c r="T1036" s="2">
        <f t="shared" si="200"/>
        <v>0</v>
      </c>
      <c r="U1036" s="2">
        <f>IF(O1036="Reg", R1036 * Inputs!$B$7, 0)</f>
        <v>0</v>
      </c>
      <c r="V1036" s="2">
        <f>MAX(F1036 + P1036*Inputs!$B$15 - (Q1036/Inputs!$B$16) - U1036, 0)</f>
        <v>0</v>
      </c>
    </row>
    <row r="1037" spans="1:22" x14ac:dyDescent="0.3">
      <c r="A1037" s="1">
        <v>46066.125</v>
      </c>
      <c r="B1037" s="2">
        <v>5.229908591892114</v>
      </c>
      <c r="C1037" s="2">
        <v>6.107252639683435</v>
      </c>
      <c r="D1037" s="2">
        <f t="shared" si="192"/>
        <v>29.789616721274296</v>
      </c>
      <c r="E1037" s="2">
        <f t="shared" si="193"/>
        <v>0.871651431982019</v>
      </c>
      <c r="F1037" s="2">
        <f t="shared" si="201"/>
        <v>0</v>
      </c>
      <c r="G1037" s="2">
        <f t="shared" si="202"/>
        <v>0</v>
      </c>
      <c r="H1037" s="2">
        <f>MIN(Inputs!$B$2, (Inputs!$B$14 - F1037)/Inputs!$B$15)</f>
        <v>170</v>
      </c>
      <c r="I1037" s="2">
        <f>MAX(MIN(Inputs!$B$2, F1037*Inputs!$B$16, Inputs!$B$14*Inputs!$B$4 - G1037), 0)</f>
        <v>0</v>
      </c>
      <c r="J1037" s="2">
        <f>MAX(MIN(Inputs!$B$2, F1037*Inputs!$B$16, (Inputs!$B$14-F1037)/Inputs!$B$15)*Inputs!$B$9, 0)</f>
        <v>0</v>
      </c>
      <c r="K1037" s="2">
        <f>MAX(E1037*Inputs!$B$5 - B1037 - Inputs!$B$8, 0) * H1037</f>
        <v>0</v>
      </c>
      <c r="L1037" s="2">
        <f>IF(B1037 &gt;= D1037*Inputs!$B$10, MAX(B1037 - E1037/Inputs!$B$5 - Inputs!$B$8, 0) * I1037, 0)</f>
        <v>0</v>
      </c>
      <c r="M1037" s="2">
        <f t="shared" si="194"/>
        <v>0</v>
      </c>
      <c r="N1037" s="3" t="str">
        <f t="shared" si="195"/>
        <v>Idle</v>
      </c>
      <c r="O1037" s="3" t="str">
        <f t="shared" si="203"/>
        <v>Idle</v>
      </c>
      <c r="P1037" s="2">
        <f t="shared" si="196"/>
        <v>0</v>
      </c>
      <c r="Q1037" s="2">
        <f t="shared" si="197"/>
        <v>0</v>
      </c>
      <c r="R1037" s="2">
        <f t="shared" si="198"/>
        <v>0</v>
      </c>
      <c r="S1037" s="2">
        <f t="shared" si="199"/>
        <v>0</v>
      </c>
      <c r="T1037" s="2">
        <f t="shared" si="200"/>
        <v>0</v>
      </c>
      <c r="U1037" s="2">
        <f>IF(O1037="Reg", R1037 * Inputs!$B$7, 0)</f>
        <v>0</v>
      </c>
      <c r="V1037" s="2">
        <f>MAX(F1037 + P1037*Inputs!$B$15 - (Q1037/Inputs!$B$16) - U1037, 0)</f>
        <v>0</v>
      </c>
    </row>
    <row r="1038" spans="1:22" x14ac:dyDescent="0.3">
      <c r="A1038" s="1">
        <v>46066.166666666657</v>
      </c>
      <c r="B1038" s="2">
        <v>0</v>
      </c>
      <c r="C1038" s="2">
        <v>2.291725089619483</v>
      </c>
      <c r="D1038" s="2">
        <f t="shared" si="192"/>
        <v>29.789616721274296</v>
      </c>
      <c r="E1038" s="2">
        <f t="shared" si="193"/>
        <v>0.55645171754705369</v>
      </c>
      <c r="F1038" s="2">
        <f t="shared" si="201"/>
        <v>0</v>
      </c>
      <c r="G1038" s="2">
        <f t="shared" si="202"/>
        <v>0</v>
      </c>
      <c r="H1038" s="2">
        <f>MIN(Inputs!$B$2, (Inputs!$B$14 - F1038)/Inputs!$B$15)</f>
        <v>170</v>
      </c>
      <c r="I1038" s="2">
        <f>MAX(MIN(Inputs!$B$2, F1038*Inputs!$B$16, Inputs!$B$14*Inputs!$B$4 - G1038), 0)</f>
        <v>0</v>
      </c>
      <c r="J1038" s="2">
        <f>MAX(MIN(Inputs!$B$2, F1038*Inputs!$B$16, (Inputs!$B$14-F1038)/Inputs!$B$15)*Inputs!$B$9, 0)</f>
        <v>0</v>
      </c>
      <c r="K1038" s="2">
        <f>MAX(E1038*Inputs!$B$5 - B1038 - Inputs!$B$8, 0) * H1038</f>
        <v>0</v>
      </c>
      <c r="L1038" s="2">
        <f>IF(B1038 &gt;= D1038*Inputs!$B$10, MAX(B1038 - E1038/Inputs!$B$5 - Inputs!$B$8, 0) * I1038, 0)</f>
        <v>0</v>
      </c>
      <c r="M1038" s="2">
        <f t="shared" si="194"/>
        <v>0</v>
      </c>
      <c r="N1038" s="3" t="str">
        <f t="shared" si="195"/>
        <v>Idle</v>
      </c>
      <c r="O1038" s="3" t="str">
        <f t="shared" si="203"/>
        <v>Idle</v>
      </c>
      <c r="P1038" s="2">
        <f t="shared" si="196"/>
        <v>0</v>
      </c>
      <c r="Q1038" s="2">
        <f t="shared" si="197"/>
        <v>0</v>
      </c>
      <c r="R1038" s="2">
        <f t="shared" si="198"/>
        <v>0</v>
      </c>
      <c r="S1038" s="2">
        <f t="shared" si="199"/>
        <v>0</v>
      </c>
      <c r="T1038" s="2">
        <f t="shared" si="200"/>
        <v>0</v>
      </c>
      <c r="U1038" s="2">
        <f>IF(O1038="Reg", R1038 * Inputs!$B$7, 0)</f>
        <v>0</v>
      </c>
      <c r="V1038" s="2">
        <f>MAX(F1038 + P1038*Inputs!$B$15 - (Q1038/Inputs!$B$16) - U1038, 0)</f>
        <v>0</v>
      </c>
    </row>
    <row r="1039" spans="1:22" x14ac:dyDescent="0.3">
      <c r="A1039" s="1">
        <v>46066.208333333343</v>
      </c>
      <c r="B1039" s="2">
        <v>0</v>
      </c>
      <c r="C1039" s="2">
        <v>11.483259268484881</v>
      </c>
      <c r="D1039" s="2">
        <f t="shared" si="192"/>
        <v>29.789616721274296</v>
      </c>
      <c r="E1039" s="2">
        <f t="shared" si="193"/>
        <v>2.2138953580641476</v>
      </c>
      <c r="F1039" s="2">
        <f t="shared" si="201"/>
        <v>0</v>
      </c>
      <c r="G1039" s="2">
        <f t="shared" si="202"/>
        <v>0</v>
      </c>
      <c r="H1039" s="2">
        <f>MIN(Inputs!$B$2, (Inputs!$B$14 - F1039)/Inputs!$B$15)</f>
        <v>170</v>
      </c>
      <c r="I1039" s="2">
        <f>MAX(MIN(Inputs!$B$2, F1039*Inputs!$B$16, Inputs!$B$14*Inputs!$B$4 - G1039), 0)</f>
        <v>0</v>
      </c>
      <c r="J1039" s="2">
        <f>MAX(MIN(Inputs!$B$2, F1039*Inputs!$B$16, (Inputs!$B$14-F1039)/Inputs!$B$15)*Inputs!$B$9, 0)</f>
        <v>0</v>
      </c>
      <c r="K1039" s="2">
        <f>MAX(E1039*Inputs!$B$5 - B1039 - Inputs!$B$8, 0) * H1039</f>
        <v>0</v>
      </c>
      <c r="L1039" s="2">
        <f>IF(B1039 &gt;= D1039*Inputs!$B$10, MAX(B1039 - E1039/Inputs!$B$5 - Inputs!$B$8, 0) * I1039, 0)</f>
        <v>0</v>
      </c>
      <c r="M1039" s="2">
        <f t="shared" si="194"/>
        <v>0</v>
      </c>
      <c r="N1039" s="3" t="str">
        <f t="shared" si="195"/>
        <v>Idle</v>
      </c>
      <c r="O1039" s="3" t="str">
        <f t="shared" si="203"/>
        <v>Idle</v>
      </c>
      <c r="P1039" s="2">
        <f t="shared" si="196"/>
        <v>0</v>
      </c>
      <c r="Q1039" s="2">
        <f t="shared" si="197"/>
        <v>0</v>
      </c>
      <c r="R1039" s="2">
        <f t="shared" si="198"/>
        <v>0</v>
      </c>
      <c r="S1039" s="2">
        <f t="shared" si="199"/>
        <v>0</v>
      </c>
      <c r="T1039" s="2">
        <f t="shared" si="200"/>
        <v>0</v>
      </c>
      <c r="U1039" s="2">
        <f>IF(O1039="Reg", R1039 * Inputs!$B$7, 0)</f>
        <v>0</v>
      </c>
      <c r="V1039" s="2">
        <f>MAX(F1039 + P1039*Inputs!$B$15 - (Q1039/Inputs!$B$16) - U1039, 0)</f>
        <v>0</v>
      </c>
    </row>
    <row r="1040" spans="1:22" x14ac:dyDescent="0.3">
      <c r="A1040" s="1">
        <v>46066.25</v>
      </c>
      <c r="B1040" s="2">
        <v>0</v>
      </c>
      <c r="C1040" s="2">
        <v>7.6437548954644097</v>
      </c>
      <c r="D1040" s="2">
        <f t="shared" si="192"/>
        <v>29.789616721274296</v>
      </c>
      <c r="E1040" s="2">
        <f t="shared" si="193"/>
        <v>5.0824957923814269</v>
      </c>
      <c r="F1040" s="2">
        <f t="shared" si="201"/>
        <v>0</v>
      </c>
      <c r="G1040" s="2">
        <f t="shared" si="202"/>
        <v>0</v>
      </c>
      <c r="H1040" s="2">
        <f>MIN(Inputs!$B$2, (Inputs!$B$14 - F1040)/Inputs!$B$15)</f>
        <v>170</v>
      </c>
      <c r="I1040" s="2">
        <f>MAX(MIN(Inputs!$B$2, F1040*Inputs!$B$16, Inputs!$B$14*Inputs!$B$4 - G1040), 0)</f>
        <v>0</v>
      </c>
      <c r="J1040" s="2">
        <f>MAX(MIN(Inputs!$B$2, F1040*Inputs!$B$16, (Inputs!$B$14-F1040)/Inputs!$B$15)*Inputs!$B$9, 0)</f>
        <v>0</v>
      </c>
      <c r="K1040" s="2">
        <f>MAX(E1040*Inputs!$B$5 - B1040 - Inputs!$B$8, 0) * H1040</f>
        <v>0</v>
      </c>
      <c r="L1040" s="2">
        <f>IF(B1040 &gt;= D1040*Inputs!$B$10, MAX(B1040 - E1040/Inputs!$B$5 - Inputs!$B$8, 0) * I1040, 0)</f>
        <v>0</v>
      </c>
      <c r="M1040" s="2">
        <f t="shared" si="194"/>
        <v>0</v>
      </c>
      <c r="N1040" s="3" t="str">
        <f t="shared" si="195"/>
        <v>Idle</v>
      </c>
      <c r="O1040" s="3" t="str">
        <f t="shared" si="203"/>
        <v>Idle</v>
      </c>
      <c r="P1040" s="2">
        <f t="shared" si="196"/>
        <v>0</v>
      </c>
      <c r="Q1040" s="2">
        <f t="shared" si="197"/>
        <v>0</v>
      </c>
      <c r="R1040" s="2">
        <f t="shared" si="198"/>
        <v>0</v>
      </c>
      <c r="S1040" s="2">
        <f t="shared" si="199"/>
        <v>0</v>
      </c>
      <c r="T1040" s="2">
        <f t="shared" si="200"/>
        <v>0</v>
      </c>
      <c r="U1040" s="2">
        <f>IF(O1040="Reg", R1040 * Inputs!$B$7, 0)</f>
        <v>0</v>
      </c>
      <c r="V1040" s="2">
        <f>MAX(F1040 + P1040*Inputs!$B$15 - (Q1040/Inputs!$B$16) - U1040, 0)</f>
        <v>0</v>
      </c>
    </row>
    <row r="1041" spans="1:22" x14ac:dyDescent="0.3">
      <c r="A1041" s="1">
        <v>46066.291666666657</v>
      </c>
      <c r="B1041" s="2">
        <v>0</v>
      </c>
      <c r="C1041" s="2">
        <v>5.9131553209191274</v>
      </c>
      <c r="D1041" s="2">
        <f t="shared" si="192"/>
        <v>29.789616721274296</v>
      </c>
      <c r="E1041" s="2">
        <f t="shared" si="193"/>
        <v>11.004510190823204</v>
      </c>
      <c r="F1041" s="2">
        <f t="shared" si="201"/>
        <v>0</v>
      </c>
      <c r="G1041" s="2">
        <f t="shared" si="202"/>
        <v>0</v>
      </c>
      <c r="H1041" s="2">
        <f>MIN(Inputs!$B$2, (Inputs!$B$14 - F1041)/Inputs!$B$15)</f>
        <v>170</v>
      </c>
      <c r="I1041" s="2">
        <f>MAX(MIN(Inputs!$B$2, F1041*Inputs!$B$16, Inputs!$B$14*Inputs!$B$4 - G1041), 0)</f>
        <v>0</v>
      </c>
      <c r="J1041" s="2">
        <f>MAX(MIN(Inputs!$B$2, F1041*Inputs!$B$16, (Inputs!$B$14-F1041)/Inputs!$B$15)*Inputs!$B$9, 0)</f>
        <v>0</v>
      </c>
      <c r="K1041" s="2">
        <f>MAX(E1041*Inputs!$B$5 - B1041 - Inputs!$B$8, 0) * H1041</f>
        <v>0</v>
      </c>
      <c r="L1041" s="2">
        <f>IF(B1041 &gt;= D1041*Inputs!$B$10, MAX(B1041 - E1041/Inputs!$B$5 - Inputs!$B$8, 0) * I1041, 0)</f>
        <v>0</v>
      </c>
      <c r="M1041" s="2">
        <f t="shared" si="194"/>
        <v>0</v>
      </c>
      <c r="N1041" s="3" t="str">
        <f t="shared" si="195"/>
        <v>Idle</v>
      </c>
      <c r="O1041" s="3" t="str">
        <f t="shared" si="203"/>
        <v>Idle</v>
      </c>
      <c r="P1041" s="2">
        <f t="shared" si="196"/>
        <v>0</v>
      </c>
      <c r="Q1041" s="2">
        <f t="shared" si="197"/>
        <v>0</v>
      </c>
      <c r="R1041" s="2">
        <f t="shared" si="198"/>
        <v>0</v>
      </c>
      <c r="S1041" s="2">
        <f t="shared" si="199"/>
        <v>0</v>
      </c>
      <c r="T1041" s="2">
        <f t="shared" si="200"/>
        <v>0</v>
      </c>
      <c r="U1041" s="2">
        <f>IF(O1041="Reg", R1041 * Inputs!$B$7, 0)</f>
        <v>0</v>
      </c>
      <c r="V1041" s="2">
        <f>MAX(F1041 + P1041*Inputs!$B$15 - (Q1041/Inputs!$B$16) - U1041, 0)</f>
        <v>0</v>
      </c>
    </row>
    <row r="1042" spans="1:22" x14ac:dyDescent="0.3">
      <c r="A1042" s="1">
        <v>46066.333333333343</v>
      </c>
      <c r="B1042" s="2">
        <v>0</v>
      </c>
      <c r="C1042" s="2">
        <v>4.6100480342284493</v>
      </c>
      <c r="D1042" s="2">
        <f t="shared" si="192"/>
        <v>29.789616721274296</v>
      </c>
      <c r="E1042" s="2">
        <f t="shared" si="193"/>
        <v>16.456254948474783</v>
      </c>
      <c r="F1042" s="2">
        <f t="shared" si="201"/>
        <v>0</v>
      </c>
      <c r="G1042" s="2">
        <f t="shared" si="202"/>
        <v>0</v>
      </c>
      <c r="H1042" s="2">
        <f>MIN(Inputs!$B$2, (Inputs!$B$14 - F1042)/Inputs!$B$15)</f>
        <v>170</v>
      </c>
      <c r="I1042" s="2">
        <f>MAX(MIN(Inputs!$B$2, F1042*Inputs!$B$16, Inputs!$B$14*Inputs!$B$4 - G1042), 0)</f>
        <v>0</v>
      </c>
      <c r="J1042" s="2">
        <f>MAX(MIN(Inputs!$B$2, F1042*Inputs!$B$16, (Inputs!$B$14-F1042)/Inputs!$B$15)*Inputs!$B$9, 0)</f>
        <v>0</v>
      </c>
      <c r="K1042" s="2">
        <f>MAX(E1042*Inputs!$B$5 - B1042 - Inputs!$B$8, 0) * H1042</f>
        <v>0</v>
      </c>
      <c r="L1042" s="2">
        <f>IF(B1042 &gt;= D1042*Inputs!$B$10, MAX(B1042 - E1042/Inputs!$B$5 - Inputs!$B$8, 0) * I1042, 0)</f>
        <v>0</v>
      </c>
      <c r="M1042" s="2">
        <f t="shared" si="194"/>
        <v>0</v>
      </c>
      <c r="N1042" s="3" t="str">
        <f t="shared" si="195"/>
        <v>Idle</v>
      </c>
      <c r="O1042" s="3" t="str">
        <f t="shared" si="203"/>
        <v>Idle</v>
      </c>
      <c r="P1042" s="2">
        <f t="shared" si="196"/>
        <v>0</v>
      </c>
      <c r="Q1042" s="2">
        <f t="shared" si="197"/>
        <v>0</v>
      </c>
      <c r="R1042" s="2">
        <f t="shared" si="198"/>
        <v>0</v>
      </c>
      <c r="S1042" s="2">
        <f t="shared" si="199"/>
        <v>0</v>
      </c>
      <c r="T1042" s="2">
        <f t="shared" si="200"/>
        <v>0</v>
      </c>
      <c r="U1042" s="2">
        <f>IF(O1042="Reg", R1042 * Inputs!$B$7, 0)</f>
        <v>0</v>
      </c>
      <c r="V1042" s="2">
        <f>MAX(F1042 + P1042*Inputs!$B$15 - (Q1042/Inputs!$B$16) - U1042, 0)</f>
        <v>0</v>
      </c>
    </row>
    <row r="1043" spans="1:22" x14ac:dyDescent="0.3">
      <c r="A1043" s="1">
        <v>46066.375</v>
      </c>
      <c r="B1043" s="2">
        <v>3.3387103052823219</v>
      </c>
      <c r="C1043" s="2">
        <v>3.438793193963678</v>
      </c>
      <c r="D1043" s="2">
        <f t="shared" si="192"/>
        <v>29.789616721274296</v>
      </c>
      <c r="E1043" s="2">
        <f t="shared" si="193"/>
        <v>23.419157964812495</v>
      </c>
      <c r="F1043" s="2">
        <f t="shared" si="201"/>
        <v>0</v>
      </c>
      <c r="G1043" s="2">
        <f t="shared" si="202"/>
        <v>0</v>
      </c>
      <c r="H1043" s="2">
        <f>MIN(Inputs!$B$2, (Inputs!$B$14 - F1043)/Inputs!$B$15)</f>
        <v>170</v>
      </c>
      <c r="I1043" s="2">
        <f>MAX(MIN(Inputs!$B$2, F1043*Inputs!$B$16, Inputs!$B$14*Inputs!$B$4 - G1043), 0)</f>
        <v>0</v>
      </c>
      <c r="J1043" s="2">
        <f>MAX(MIN(Inputs!$B$2, F1043*Inputs!$B$16, (Inputs!$B$14-F1043)/Inputs!$B$15)*Inputs!$B$9, 0)</f>
        <v>0</v>
      </c>
      <c r="K1043" s="2">
        <f>MAX(E1043*Inputs!$B$5 - B1043 - Inputs!$B$8, 0) * H1043</f>
        <v>0</v>
      </c>
      <c r="L1043" s="2">
        <f>IF(B1043 &gt;= D1043*Inputs!$B$10, MAX(B1043 - E1043/Inputs!$B$5 - Inputs!$B$8, 0) * I1043, 0)</f>
        <v>0</v>
      </c>
      <c r="M1043" s="2">
        <f t="shared" si="194"/>
        <v>0</v>
      </c>
      <c r="N1043" s="3" t="str">
        <f t="shared" si="195"/>
        <v>Idle</v>
      </c>
      <c r="O1043" s="3" t="str">
        <f t="shared" si="203"/>
        <v>Idle</v>
      </c>
      <c r="P1043" s="2">
        <f t="shared" si="196"/>
        <v>0</v>
      </c>
      <c r="Q1043" s="2">
        <f t="shared" si="197"/>
        <v>0</v>
      </c>
      <c r="R1043" s="2">
        <f t="shared" si="198"/>
        <v>0</v>
      </c>
      <c r="S1043" s="2">
        <f t="shared" si="199"/>
        <v>0</v>
      </c>
      <c r="T1043" s="2">
        <f t="shared" si="200"/>
        <v>0</v>
      </c>
      <c r="U1043" s="2">
        <f>IF(O1043="Reg", R1043 * Inputs!$B$7, 0)</f>
        <v>0</v>
      </c>
      <c r="V1043" s="2">
        <f>MAX(F1043 + P1043*Inputs!$B$15 - (Q1043/Inputs!$B$16) - U1043, 0)</f>
        <v>0</v>
      </c>
    </row>
    <row r="1044" spans="1:22" x14ac:dyDescent="0.3">
      <c r="A1044" s="1">
        <v>46066.416666666657</v>
      </c>
      <c r="B1044" s="2">
        <v>9.944661843102562</v>
      </c>
      <c r="C1044" s="2">
        <v>12.20598171397191</v>
      </c>
      <c r="D1044" s="2">
        <f t="shared" si="192"/>
        <v>29.789616721274296</v>
      </c>
      <c r="E1044" s="2">
        <f t="shared" si="193"/>
        <v>31.318506771384747</v>
      </c>
      <c r="F1044" s="2">
        <f t="shared" si="201"/>
        <v>0</v>
      </c>
      <c r="G1044" s="2">
        <f t="shared" si="202"/>
        <v>0</v>
      </c>
      <c r="H1044" s="2">
        <f>MIN(Inputs!$B$2, (Inputs!$B$14 - F1044)/Inputs!$B$15)</f>
        <v>170</v>
      </c>
      <c r="I1044" s="2">
        <f>MAX(MIN(Inputs!$B$2, F1044*Inputs!$B$16, Inputs!$B$14*Inputs!$B$4 - G1044), 0)</f>
        <v>0</v>
      </c>
      <c r="J1044" s="2">
        <f>MAX(MIN(Inputs!$B$2, F1044*Inputs!$B$16, (Inputs!$B$14-F1044)/Inputs!$B$15)*Inputs!$B$9, 0)</f>
        <v>0</v>
      </c>
      <c r="K1044" s="2">
        <f>MAX(E1044*Inputs!$B$5 - B1044 - Inputs!$B$8, 0) * H1044</f>
        <v>0</v>
      </c>
      <c r="L1044" s="2">
        <f>IF(B1044 &gt;= D1044*Inputs!$B$10, MAX(B1044 - E1044/Inputs!$B$5 - Inputs!$B$8, 0) * I1044, 0)</f>
        <v>0</v>
      </c>
      <c r="M1044" s="2">
        <f t="shared" si="194"/>
        <v>0</v>
      </c>
      <c r="N1044" s="3" t="str">
        <f t="shared" si="195"/>
        <v>Idle</v>
      </c>
      <c r="O1044" s="3" t="str">
        <f t="shared" si="203"/>
        <v>Idle</v>
      </c>
      <c r="P1044" s="2">
        <f t="shared" si="196"/>
        <v>0</v>
      </c>
      <c r="Q1044" s="2">
        <f t="shared" si="197"/>
        <v>0</v>
      </c>
      <c r="R1044" s="2">
        <f t="shared" si="198"/>
        <v>0</v>
      </c>
      <c r="S1044" s="2">
        <f t="shared" si="199"/>
        <v>0</v>
      </c>
      <c r="T1044" s="2">
        <f t="shared" si="200"/>
        <v>0</v>
      </c>
      <c r="U1044" s="2">
        <f>IF(O1044="Reg", R1044 * Inputs!$B$7, 0)</f>
        <v>0</v>
      </c>
      <c r="V1044" s="2">
        <f>MAX(F1044 + P1044*Inputs!$B$15 - (Q1044/Inputs!$B$16) - U1044, 0)</f>
        <v>0</v>
      </c>
    </row>
    <row r="1045" spans="1:22" x14ac:dyDescent="0.3">
      <c r="A1045" s="1">
        <v>46066.458333333343</v>
      </c>
      <c r="B1045" s="2">
        <v>17.211602605903678</v>
      </c>
      <c r="C1045" s="2">
        <v>3.5058178676228988</v>
      </c>
      <c r="D1045" s="2">
        <f t="shared" si="192"/>
        <v>29.789616721274296</v>
      </c>
      <c r="E1045" s="2">
        <f t="shared" si="193"/>
        <v>42.22181153847179</v>
      </c>
      <c r="F1045" s="2">
        <f t="shared" si="201"/>
        <v>0</v>
      </c>
      <c r="G1045" s="2">
        <f t="shared" si="202"/>
        <v>0</v>
      </c>
      <c r="H1045" s="2">
        <f>MIN(Inputs!$B$2, (Inputs!$B$14 - F1045)/Inputs!$B$15)</f>
        <v>170</v>
      </c>
      <c r="I1045" s="2">
        <f>MAX(MIN(Inputs!$B$2, F1045*Inputs!$B$16, Inputs!$B$14*Inputs!$B$4 - G1045), 0)</f>
        <v>0</v>
      </c>
      <c r="J1045" s="2">
        <f>MAX(MIN(Inputs!$B$2, F1045*Inputs!$B$16, (Inputs!$B$14-F1045)/Inputs!$B$15)*Inputs!$B$9, 0)</f>
        <v>0</v>
      </c>
      <c r="K1045" s="2">
        <f>MAX(E1045*Inputs!$B$5 - B1045 - Inputs!$B$8, 0) * H1045</f>
        <v>0</v>
      </c>
      <c r="L1045" s="2">
        <f>IF(B1045 &gt;= D1045*Inputs!$B$10, MAX(B1045 - E1045/Inputs!$B$5 - Inputs!$B$8, 0) * I1045, 0)</f>
        <v>0</v>
      </c>
      <c r="M1045" s="2">
        <f t="shared" si="194"/>
        <v>0</v>
      </c>
      <c r="N1045" s="3" t="str">
        <f t="shared" si="195"/>
        <v>Idle</v>
      </c>
      <c r="O1045" s="3" t="str">
        <f t="shared" si="203"/>
        <v>Idle</v>
      </c>
      <c r="P1045" s="2">
        <f t="shared" si="196"/>
        <v>0</v>
      </c>
      <c r="Q1045" s="2">
        <f t="shared" si="197"/>
        <v>0</v>
      </c>
      <c r="R1045" s="2">
        <f t="shared" si="198"/>
        <v>0</v>
      </c>
      <c r="S1045" s="2">
        <f t="shared" si="199"/>
        <v>0</v>
      </c>
      <c r="T1045" s="2">
        <f t="shared" si="200"/>
        <v>0</v>
      </c>
      <c r="U1045" s="2">
        <f>IF(O1045="Reg", R1045 * Inputs!$B$7, 0)</f>
        <v>0</v>
      </c>
      <c r="V1045" s="2">
        <f>MAX(F1045 + P1045*Inputs!$B$15 - (Q1045/Inputs!$B$16) - U1045, 0)</f>
        <v>0</v>
      </c>
    </row>
    <row r="1046" spans="1:22" x14ac:dyDescent="0.3">
      <c r="A1046" s="1">
        <v>46066.5</v>
      </c>
      <c r="B1046" s="2">
        <v>35.532086390650662</v>
      </c>
      <c r="C1046" s="2">
        <v>3.9289535946483038</v>
      </c>
      <c r="D1046" s="2">
        <f t="shared" si="192"/>
        <v>29.789616721274296</v>
      </c>
      <c r="E1046" s="2">
        <f t="shared" si="193"/>
        <v>51.0978992503101</v>
      </c>
      <c r="F1046" s="2">
        <f t="shared" si="201"/>
        <v>0</v>
      </c>
      <c r="G1046" s="2">
        <f t="shared" si="202"/>
        <v>0</v>
      </c>
      <c r="H1046" s="2">
        <f>MIN(Inputs!$B$2, (Inputs!$B$14 - F1046)/Inputs!$B$15)</f>
        <v>170</v>
      </c>
      <c r="I1046" s="2">
        <f>MAX(MIN(Inputs!$B$2, F1046*Inputs!$B$16, Inputs!$B$14*Inputs!$B$4 - G1046), 0)</f>
        <v>0</v>
      </c>
      <c r="J1046" s="2">
        <f>MAX(MIN(Inputs!$B$2, F1046*Inputs!$B$16, (Inputs!$B$14-F1046)/Inputs!$B$15)*Inputs!$B$9, 0)</f>
        <v>0</v>
      </c>
      <c r="K1046" s="2">
        <f>MAX(E1046*Inputs!$B$5 - B1046 - Inputs!$B$8, 0) * H1046</f>
        <v>0</v>
      </c>
      <c r="L1046" s="2">
        <f>IF(B1046 &gt;= D1046*Inputs!$B$10, MAX(B1046 - E1046/Inputs!$B$5 - Inputs!$B$8, 0) * I1046, 0)</f>
        <v>0</v>
      </c>
      <c r="M1046" s="2">
        <f t="shared" si="194"/>
        <v>0</v>
      </c>
      <c r="N1046" s="3" t="str">
        <f t="shared" si="195"/>
        <v>Idle</v>
      </c>
      <c r="O1046" s="3" t="str">
        <f t="shared" si="203"/>
        <v>Idle</v>
      </c>
      <c r="P1046" s="2">
        <f t="shared" si="196"/>
        <v>0</v>
      </c>
      <c r="Q1046" s="2">
        <f t="shared" si="197"/>
        <v>0</v>
      </c>
      <c r="R1046" s="2">
        <f t="shared" si="198"/>
        <v>0</v>
      </c>
      <c r="S1046" s="2">
        <f t="shared" si="199"/>
        <v>0</v>
      </c>
      <c r="T1046" s="2">
        <f t="shared" si="200"/>
        <v>0</v>
      </c>
      <c r="U1046" s="2">
        <f>IF(O1046="Reg", R1046 * Inputs!$B$7, 0)</f>
        <v>0</v>
      </c>
      <c r="V1046" s="2">
        <f>MAX(F1046 + P1046*Inputs!$B$15 - (Q1046/Inputs!$B$16) - U1046, 0)</f>
        <v>0</v>
      </c>
    </row>
    <row r="1047" spans="1:22" x14ac:dyDescent="0.3">
      <c r="A1047" s="1">
        <v>46066.541666666657</v>
      </c>
      <c r="B1047" s="2">
        <v>32.710468545909478</v>
      </c>
      <c r="C1047" s="2">
        <v>9.2484812885491028</v>
      </c>
      <c r="D1047" s="2">
        <f t="shared" si="192"/>
        <v>29.789616721274296</v>
      </c>
      <c r="E1047" s="2">
        <f t="shared" si="193"/>
        <v>57.932471388145167</v>
      </c>
      <c r="F1047" s="2">
        <f t="shared" si="201"/>
        <v>0</v>
      </c>
      <c r="G1047" s="2">
        <f t="shared" si="202"/>
        <v>0</v>
      </c>
      <c r="H1047" s="2">
        <f>MIN(Inputs!$B$2, (Inputs!$B$14 - F1047)/Inputs!$B$15)</f>
        <v>170</v>
      </c>
      <c r="I1047" s="2">
        <f>MAX(MIN(Inputs!$B$2, F1047*Inputs!$B$16, Inputs!$B$14*Inputs!$B$4 - G1047), 0)</f>
        <v>0</v>
      </c>
      <c r="J1047" s="2">
        <f>MAX(MIN(Inputs!$B$2, F1047*Inputs!$B$16, (Inputs!$B$14-F1047)/Inputs!$B$15)*Inputs!$B$9, 0)</f>
        <v>0</v>
      </c>
      <c r="K1047" s="2">
        <f>MAX(E1047*Inputs!$B$5 - B1047 - Inputs!$B$8, 0) * H1047</f>
        <v>0</v>
      </c>
      <c r="L1047" s="2">
        <f>IF(B1047 &gt;= D1047*Inputs!$B$10, MAX(B1047 - E1047/Inputs!$B$5 - Inputs!$B$8, 0) * I1047, 0)</f>
        <v>0</v>
      </c>
      <c r="M1047" s="2">
        <f t="shared" si="194"/>
        <v>0</v>
      </c>
      <c r="N1047" s="3" t="str">
        <f t="shared" si="195"/>
        <v>Idle</v>
      </c>
      <c r="O1047" s="3" t="str">
        <f t="shared" si="203"/>
        <v>Idle</v>
      </c>
      <c r="P1047" s="2">
        <f t="shared" si="196"/>
        <v>0</v>
      </c>
      <c r="Q1047" s="2">
        <f t="shared" si="197"/>
        <v>0</v>
      </c>
      <c r="R1047" s="2">
        <f t="shared" si="198"/>
        <v>0</v>
      </c>
      <c r="S1047" s="2">
        <f t="shared" si="199"/>
        <v>0</v>
      </c>
      <c r="T1047" s="2">
        <f t="shared" si="200"/>
        <v>0</v>
      </c>
      <c r="U1047" s="2">
        <f>IF(O1047="Reg", R1047 * Inputs!$B$7, 0)</f>
        <v>0</v>
      </c>
      <c r="V1047" s="2">
        <f>MAX(F1047 + P1047*Inputs!$B$15 - (Q1047/Inputs!$B$16) - U1047, 0)</f>
        <v>0</v>
      </c>
    </row>
    <row r="1048" spans="1:22" x14ac:dyDescent="0.3">
      <c r="A1048" s="1">
        <v>46066.583333333343</v>
      </c>
      <c r="B1048" s="2">
        <v>41.777418098026267</v>
      </c>
      <c r="C1048" s="2">
        <v>3.274200544770165</v>
      </c>
      <c r="D1048" s="2">
        <f t="shared" si="192"/>
        <v>29.789616721274296</v>
      </c>
      <c r="E1048" s="2">
        <f t="shared" si="193"/>
        <v>63.040209794009776</v>
      </c>
      <c r="F1048" s="2">
        <f t="shared" si="201"/>
        <v>0</v>
      </c>
      <c r="G1048" s="2">
        <f t="shared" si="202"/>
        <v>0</v>
      </c>
      <c r="H1048" s="2">
        <f>MIN(Inputs!$B$2, (Inputs!$B$14 - F1048)/Inputs!$B$15)</f>
        <v>170</v>
      </c>
      <c r="I1048" s="2">
        <f>MAX(MIN(Inputs!$B$2, F1048*Inputs!$B$16, Inputs!$B$14*Inputs!$B$4 - G1048), 0)</f>
        <v>0</v>
      </c>
      <c r="J1048" s="2">
        <f>MAX(MIN(Inputs!$B$2, F1048*Inputs!$B$16, (Inputs!$B$14-F1048)/Inputs!$B$15)*Inputs!$B$9, 0)</f>
        <v>0</v>
      </c>
      <c r="K1048" s="2">
        <f>MAX(E1048*Inputs!$B$5 - B1048 - Inputs!$B$8, 0) * H1048</f>
        <v>0</v>
      </c>
      <c r="L1048" s="2">
        <f>IF(B1048 &gt;= D1048*Inputs!$B$10, MAX(B1048 - E1048/Inputs!$B$5 - Inputs!$B$8, 0) * I1048, 0)</f>
        <v>0</v>
      </c>
      <c r="M1048" s="2">
        <f t="shared" si="194"/>
        <v>0</v>
      </c>
      <c r="N1048" s="3" t="str">
        <f t="shared" si="195"/>
        <v>Idle</v>
      </c>
      <c r="O1048" s="3" t="str">
        <f t="shared" si="203"/>
        <v>Idle</v>
      </c>
      <c r="P1048" s="2">
        <f t="shared" si="196"/>
        <v>0</v>
      </c>
      <c r="Q1048" s="2">
        <f t="shared" si="197"/>
        <v>0</v>
      </c>
      <c r="R1048" s="2">
        <f t="shared" si="198"/>
        <v>0</v>
      </c>
      <c r="S1048" s="2">
        <f t="shared" si="199"/>
        <v>0</v>
      </c>
      <c r="T1048" s="2">
        <f t="shared" si="200"/>
        <v>0</v>
      </c>
      <c r="U1048" s="2">
        <f>IF(O1048="Reg", R1048 * Inputs!$B$7, 0)</f>
        <v>0</v>
      </c>
      <c r="V1048" s="2">
        <f>MAX(F1048 + P1048*Inputs!$B$15 - (Q1048/Inputs!$B$16) - U1048, 0)</f>
        <v>0</v>
      </c>
    </row>
    <row r="1049" spans="1:22" x14ac:dyDescent="0.3">
      <c r="A1049" s="1">
        <v>46066.625</v>
      </c>
      <c r="B1049" s="2">
        <v>50.734803144715833</v>
      </c>
      <c r="C1049" s="2">
        <v>13.287891944882389</v>
      </c>
      <c r="D1049" s="2">
        <f t="shared" si="192"/>
        <v>29.789616721274296</v>
      </c>
      <c r="E1049" s="2">
        <f t="shared" si="193"/>
        <v>66.336306871411878</v>
      </c>
      <c r="F1049" s="2">
        <f t="shared" si="201"/>
        <v>0</v>
      </c>
      <c r="G1049" s="2">
        <f t="shared" si="202"/>
        <v>0</v>
      </c>
      <c r="H1049" s="2">
        <f>MIN(Inputs!$B$2, (Inputs!$B$14 - F1049)/Inputs!$B$15)</f>
        <v>170</v>
      </c>
      <c r="I1049" s="2">
        <f>MAX(MIN(Inputs!$B$2, F1049*Inputs!$B$16, Inputs!$B$14*Inputs!$B$4 - G1049), 0)</f>
        <v>0</v>
      </c>
      <c r="J1049" s="2">
        <f>MAX(MIN(Inputs!$B$2, F1049*Inputs!$B$16, (Inputs!$B$14-F1049)/Inputs!$B$15)*Inputs!$B$9, 0)</f>
        <v>0</v>
      </c>
      <c r="K1049" s="2">
        <f>MAX(E1049*Inputs!$B$5 - B1049 - Inputs!$B$8, 0) * H1049</f>
        <v>0</v>
      </c>
      <c r="L1049" s="2">
        <f>IF(B1049 &gt;= D1049*Inputs!$B$10, MAX(B1049 - E1049/Inputs!$B$5 - Inputs!$B$8, 0) * I1049, 0)</f>
        <v>0</v>
      </c>
      <c r="M1049" s="2">
        <f t="shared" si="194"/>
        <v>0</v>
      </c>
      <c r="N1049" s="3" t="str">
        <f t="shared" si="195"/>
        <v>Idle</v>
      </c>
      <c r="O1049" s="3" t="str">
        <f t="shared" si="203"/>
        <v>Idle</v>
      </c>
      <c r="P1049" s="2">
        <f t="shared" si="196"/>
        <v>0</v>
      </c>
      <c r="Q1049" s="2">
        <f t="shared" si="197"/>
        <v>0</v>
      </c>
      <c r="R1049" s="2">
        <f t="shared" si="198"/>
        <v>0</v>
      </c>
      <c r="S1049" s="2">
        <f t="shared" si="199"/>
        <v>0</v>
      </c>
      <c r="T1049" s="2">
        <f t="shared" si="200"/>
        <v>0</v>
      </c>
      <c r="U1049" s="2">
        <f>IF(O1049="Reg", R1049 * Inputs!$B$7, 0)</f>
        <v>0</v>
      </c>
      <c r="V1049" s="2">
        <f>MAX(F1049 + P1049*Inputs!$B$15 - (Q1049/Inputs!$B$16) - U1049, 0)</f>
        <v>0</v>
      </c>
    </row>
    <row r="1050" spans="1:22" x14ac:dyDescent="0.3">
      <c r="A1050" s="1">
        <v>46066.666666666657</v>
      </c>
      <c r="B1050" s="2">
        <v>75.364490445624824</v>
      </c>
      <c r="C1050" s="2">
        <v>27.169914997506812</v>
      </c>
      <c r="D1050" s="2">
        <f t="shared" si="192"/>
        <v>29.789616721274296</v>
      </c>
      <c r="E1050" s="2">
        <f t="shared" si="193"/>
        <v>66.913770473198056</v>
      </c>
      <c r="F1050" s="2">
        <f t="shared" si="201"/>
        <v>0</v>
      </c>
      <c r="G1050" s="2">
        <f t="shared" si="202"/>
        <v>0</v>
      </c>
      <c r="H1050" s="2">
        <f>MIN(Inputs!$B$2, (Inputs!$B$14 - F1050)/Inputs!$B$15)</f>
        <v>170</v>
      </c>
      <c r="I1050" s="2">
        <f>MAX(MIN(Inputs!$B$2, F1050*Inputs!$B$16, Inputs!$B$14*Inputs!$B$4 - G1050), 0)</f>
        <v>0</v>
      </c>
      <c r="J1050" s="2">
        <f>MAX(MIN(Inputs!$B$2, F1050*Inputs!$B$16, (Inputs!$B$14-F1050)/Inputs!$B$15)*Inputs!$B$9, 0)</f>
        <v>0</v>
      </c>
      <c r="K1050" s="2">
        <f>MAX(E1050*Inputs!$B$5 - B1050 - Inputs!$B$8, 0) * H1050</f>
        <v>0</v>
      </c>
      <c r="L1050" s="2">
        <f>IF(B1050 &gt;= D1050*Inputs!$B$10, MAX(B1050 - E1050/Inputs!$B$5 - Inputs!$B$8, 0) * I1050, 0)</f>
        <v>0</v>
      </c>
      <c r="M1050" s="2">
        <f t="shared" si="194"/>
        <v>0</v>
      </c>
      <c r="N1050" s="3" t="str">
        <f t="shared" si="195"/>
        <v>Idle</v>
      </c>
      <c r="O1050" s="3" t="str">
        <f t="shared" si="203"/>
        <v>Idle</v>
      </c>
      <c r="P1050" s="2">
        <f t="shared" si="196"/>
        <v>0</v>
      </c>
      <c r="Q1050" s="2">
        <f t="shared" si="197"/>
        <v>0</v>
      </c>
      <c r="R1050" s="2">
        <f t="shared" si="198"/>
        <v>0</v>
      </c>
      <c r="S1050" s="2">
        <f t="shared" si="199"/>
        <v>0</v>
      </c>
      <c r="T1050" s="2">
        <f t="shared" si="200"/>
        <v>0</v>
      </c>
      <c r="U1050" s="2">
        <f>IF(O1050="Reg", R1050 * Inputs!$B$7, 0)</f>
        <v>0</v>
      </c>
      <c r="V1050" s="2">
        <f>MAX(F1050 + P1050*Inputs!$B$15 - (Q1050/Inputs!$B$16) - U1050, 0)</f>
        <v>0</v>
      </c>
    </row>
    <row r="1051" spans="1:22" x14ac:dyDescent="0.3">
      <c r="A1051" s="1">
        <v>46066.708333333343</v>
      </c>
      <c r="B1051" s="2">
        <v>70.468128876933534</v>
      </c>
      <c r="C1051" s="2">
        <v>15.168923664383209</v>
      </c>
      <c r="D1051" s="2">
        <f t="shared" si="192"/>
        <v>29.789616721274296</v>
      </c>
      <c r="E1051" s="2">
        <f t="shared" si="193"/>
        <v>61.523004404903553</v>
      </c>
      <c r="F1051" s="2">
        <f t="shared" si="201"/>
        <v>0</v>
      </c>
      <c r="G1051" s="2">
        <f t="shared" si="202"/>
        <v>0</v>
      </c>
      <c r="H1051" s="2">
        <f>MIN(Inputs!$B$2, (Inputs!$B$14 - F1051)/Inputs!$B$15)</f>
        <v>170</v>
      </c>
      <c r="I1051" s="2">
        <f>MAX(MIN(Inputs!$B$2, F1051*Inputs!$B$16, Inputs!$B$14*Inputs!$B$4 - G1051), 0)</f>
        <v>0</v>
      </c>
      <c r="J1051" s="2">
        <f>MAX(MIN(Inputs!$B$2, F1051*Inputs!$B$16, (Inputs!$B$14-F1051)/Inputs!$B$15)*Inputs!$B$9, 0)</f>
        <v>0</v>
      </c>
      <c r="K1051" s="2">
        <f>MAX(E1051*Inputs!$B$5 - B1051 - Inputs!$B$8, 0) * H1051</f>
        <v>0</v>
      </c>
      <c r="L1051" s="2">
        <f>IF(B1051 &gt;= D1051*Inputs!$B$10, MAX(B1051 - E1051/Inputs!$B$5 - Inputs!$B$8, 0) * I1051, 0)</f>
        <v>0</v>
      </c>
      <c r="M1051" s="2">
        <f t="shared" si="194"/>
        <v>0</v>
      </c>
      <c r="N1051" s="3" t="str">
        <f t="shared" si="195"/>
        <v>Idle</v>
      </c>
      <c r="O1051" s="3" t="str">
        <f t="shared" si="203"/>
        <v>Idle</v>
      </c>
      <c r="P1051" s="2">
        <f t="shared" si="196"/>
        <v>0</v>
      </c>
      <c r="Q1051" s="2">
        <f t="shared" si="197"/>
        <v>0</v>
      </c>
      <c r="R1051" s="2">
        <f t="shared" si="198"/>
        <v>0</v>
      </c>
      <c r="S1051" s="2">
        <f t="shared" si="199"/>
        <v>0</v>
      </c>
      <c r="T1051" s="2">
        <f t="shared" si="200"/>
        <v>0</v>
      </c>
      <c r="U1051" s="2">
        <f>IF(O1051="Reg", R1051 * Inputs!$B$7, 0)</f>
        <v>0</v>
      </c>
      <c r="V1051" s="2">
        <f>MAX(F1051 + P1051*Inputs!$B$15 - (Q1051/Inputs!$B$16) - U1051, 0)</f>
        <v>0</v>
      </c>
    </row>
    <row r="1052" spans="1:22" x14ac:dyDescent="0.3">
      <c r="A1052" s="1">
        <v>46066.75</v>
      </c>
      <c r="B1052" s="2">
        <v>76.539519217661024</v>
      </c>
      <c r="C1052" s="2">
        <v>8.3550023090161751</v>
      </c>
      <c r="D1052" s="2">
        <f t="shared" si="192"/>
        <v>29.789616721274296</v>
      </c>
      <c r="E1052" s="2">
        <f t="shared" si="193"/>
        <v>56.179508933409146</v>
      </c>
      <c r="F1052" s="2">
        <f t="shared" si="201"/>
        <v>0</v>
      </c>
      <c r="G1052" s="2">
        <f t="shared" si="202"/>
        <v>0</v>
      </c>
      <c r="H1052" s="2">
        <f>MIN(Inputs!$B$2, (Inputs!$B$14 - F1052)/Inputs!$B$15)</f>
        <v>170</v>
      </c>
      <c r="I1052" s="2">
        <f>MAX(MIN(Inputs!$B$2, F1052*Inputs!$B$16, Inputs!$B$14*Inputs!$B$4 - G1052), 0)</f>
        <v>0</v>
      </c>
      <c r="J1052" s="2">
        <f>MAX(MIN(Inputs!$B$2, F1052*Inputs!$B$16, (Inputs!$B$14-F1052)/Inputs!$B$15)*Inputs!$B$9, 0)</f>
        <v>0</v>
      </c>
      <c r="K1052" s="2">
        <f>MAX(E1052*Inputs!$B$5 - B1052 - Inputs!$B$8, 0) * H1052</f>
        <v>0</v>
      </c>
      <c r="L1052" s="2">
        <f>IF(B1052 &gt;= D1052*Inputs!$B$10, MAX(B1052 - E1052/Inputs!$B$5 - Inputs!$B$8, 0) * I1052, 0)</f>
        <v>0</v>
      </c>
      <c r="M1052" s="2">
        <f t="shared" si="194"/>
        <v>0</v>
      </c>
      <c r="N1052" s="3" t="str">
        <f t="shared" si="195"/>
        <v>Idle</v>
      </c>
      <c r="O1052" s="3" t="str">
        <f t="shared" si="203"/>
        <v>Idle</v>
      </c>
      <c r="P1052" s="2">
        <f t="shared" si="196"/>
        <v>0</v>
      </c>
      <c r="Q1052" s="2">
        <f t="shared" si="197"/>
        <v>0</v>
      </c>
      <c r="R1052" s="2">
        <f t="shared" si="198"/>
        <v>0</v>
      </c>
      <c r="S1052" s="2">
        <f t="shared" si="199"/>
        <v>0</v>
      </c>
      <c r="T1052" s="2">
        <f t="shared" si="200"/>
        <v>0</v>
      </c>
      <c r="U1052" s="2">
        <f>IF(O1052="Reg", R1052 * Inputs!$B$7, 0)</f>
        <v>0</v>
      </c>
      <c r="V1052" s="2">
        <f>MAX(F1052 + P1052*Inputs!$B$15 - (Q1052/Inputs!$B$16) - U1052, 0)</f>
        <v>0</v>
      </c>
    </row>
    <row r="1053" spans="1:22" x14ac:dyDescent="0.3">
      <c r="A1053" s="1">
        <v>46066.791666666657</v>
      </c>
      <c r="B1053" s="2">
        <v>63.356898981097153</v>
      </c>
      <c r="C1053" s="2">
        <v>19.826655014189491</v>
      </c>
      <c r="D1053" s="2">
        <f t="shared" si="192"/>
        <v>29.789616721274296</v>
      </c>
      <c r="E1053" s="2">
        <f t="shared" si="193"/>
        <v>46.704589294904274</v>
      </c>
      <c r="F1053" s="2">
        <f t="shared" si="201"/>
        <v>0</v>
      </c>
      <c r="G1053" s="2">
        <f t="shared" si="202"/>
        <v>0</v>
      </c>
      <c r="H1053" s="2">
        <f>MIN(Inputs!$B$2, (Inputs!$B$14 - F1053)/Inputs!$B$15)</f>
        <v>170</v>
      </c>
      <c r="I1053" s="2">
        <f>MAX(MIN(Inputs!$B$2, F1053*Inputs!$B$16, Inputs!$B$14*Inputs!$B$4 - G1053), 0)</f>
        <v>0</v>
      </c>
      <c r="J1053" s="2">
        <f>MAX(MIN(Inputs!$B$2, F1053*Inputs!$B$16, (Inputs!$B$14-F1053)/Inputs!$B$15)*Inputs!$B$9, 0)</f>
        <v>0</v>
      </c>
      <c r="K1053" s="2">
        <f>MAX(E1053*Inputs!$B$5 - B1053 - Inputs!$B$8, 0) * H1053</f>
        <v>0</v>
      </c>
      <c r="L1053" s="2">
        <f>IF(B1053 &gt;= D1053*Inputs!$B$10, MAX(B1053 - E1053/Inputs!$B$5 - Inputs!$B$8, 0) * I1053, 0)</f>
        <v>0</v>
      </c>
      <c r="M1053" s="2">
        <f t="shared" si="194"/>
        <v>0</v>
      </c>
      <c r="N1053" s="3" t="str">
        <f t="shared" si="195"/>
        <v>Idle</v>
      </c>
      <c r="O1053" s="3" t="str">
        <f t="shared" si="203"/>
        <v>Idle</v>
      </c>
      <c r="P1053" s="2">
        <f t="shared" si="196"/>
        <v>0</v>
      </c>
      <c r="Q1053" s="2">
        <f t="shared" si="197"/>
        <v>0</v>
      </c>
      <c r="R1053" s="2">
        <f t="shared" si="198"/>
        <v>0</v>
      </c>
      <c r="S1053" s="2">
        <f t="shared" si="199"/>
        <v>0</v>
      </c>
      <c r="T1053" s="2">
        <f t="shared" si="200"/>
        <v>0</v>
      </c>
      <c r="U1053" s="2">
        <f>IF(O1053="Reg", R1053 * Inputs!$B$7, 0)</f>
        <v>0</v>
      </c>
      <c r="V1053" s="2">
        <f>MAX(F1053 + P1053*Inputs!$B$15 - (Q1053/Inputs!$B$16) - U1053, 0)</f>
        <v>0</v>
      </c>
    </row>
    <row r="1054" spans="1:22" x14ac:dyDescent="0.3">
      <c r="A1054" s="1">
        <v>46066.833333333343</v>
      </c>
      <c r="B1054" s="2">
        <v>61.554000562438887</v>
      </c>
      <c r="C1054" s="2">
        <v>5.0923304114011128</v>
      </c>
      <c r="D1054" s="2">
        <f t="shared" si="192"/>
        <v>29.789616721274296</v>
      </c>
      <c r="E1054" s="2">
        <f t="shared" si="193"/>
        <v>38.584775206329567</v>
      </c>
      <c r="F1054" s="2">
        <f t="shared" si="201"/>
        <v>0</v>
      </c>
      <c r="G1054" s="2">
        <f t="shared" si="202"/>
        <v>0</v>
      </c>
      <c r="H1054" s="2">
        <f>MIN(Inputs!$B$2, (Inputs!$B$14 - F1054)/Inputs!$B$15)</f>
        <v>170</v>
      </c>
      <c r="I1054" s="2">
        <f>MAX(MIN(Inputs!$B$2, F1054*Inputs!$B$16, Inputs!$B$14*Inputs!$B$4 - G1054), 0)</f>
        <v>0</v>
      </c>
      <c r="J1054" s="2">
        <f>MAX(MIN(Inputs!$B$2, F1054*Inputs!$B$16, (Inputs!$B$14-F1054)/Inputs!$B$15)*Inputs!$B$9, 0)</f>
        <v>0</v>
      </c>
      <c r="K1054" s="2">
        <f>MAX(E1054*Inputs!$B$5 - B1054 - Inputs!$B$8, 0) * H1054</f>
        <v>0</v>
      </c>
      <c r="L1054" s="2">
        <f>IF(B1054 &gt;= D1054*Inputs!$B$10, MAX(B1054 - E1054/Inputs!$B$5 - Inputs!$B$8, 0) * I1054, 0)</f>
        <v>0</v>
      </c>
      <c r="M1054" s="2">
        <f t="shared" si="194"/>
        <v>0</v>
      </c>
      <c r="N1054" s="3" t="str">
        <f t="shared" si="195"/>
        <v>Idle</v>
      </c>
      <c r="O1054" s="3" t="str">
        <f t="shared" si="203"/>
        <v>Idle</v>
      </c>
      <c r="P1054" s="2">
        <f t="shared" si="196"/>
        <v>0</v>
      </c>
      <c r="Q1054" s="2">
        <f t="shared" si="197"/>
        <v>0</v>
      </c>
      <c r="R1054" s="2">
        <f t="shared" si="198"/>
        <v>0</v>
      </c>
      <c r="S1054" s="2">
        <f t="shared" si="199"/>
        <v>0</v>
      </c>
      <c r="T1054" s="2">
        <f t="shared" si="200"/>
        <v>0</v>
      </c>
      <c r="U1054" s="2">
        <f>IF(O1054="Reg", R1054 * Inputs!$B$7, 0)</f>
        <v>0</v>
      </c>
      <c r="V1054" s="2">
        <f>MAX(F1054 + P1054*Inputs!$B$15 - (Q1054/Inputs!$B$16) - U1054, 0)</f>
        <v>0</v>
      </c>
    </row>
    <row r="1055" spans="1:22" x14ac:dyDescent="0.3">
      <c r="A1055" s="1">
        <v>46066.875</v>
      </c>
      <c r="B1055" s="2">
        <v>54.199584755432987</v>
      </c>
      <c r="C1055" s="2">
        <v>7.5929695282056926</v>
      </c>
      <c r="D1055" s="2">
        <f t="shared" si="192"/>
        <v>29.789616721274296</v>
      </c>
      <c r="E1055" s="2">
        <f t="shared" si="193"/>
        <v>30.702170716094567</v>
      </c>
      <c r="F1055" s="2">
        <f t="shared" si="201"/>
        <v>0</v>
      </c>
      <c r="G1055" s="2">
        <f t="shared" si="202"/>
        <v>0</v>
      </c>
      <c r="H1055" s="2">
        <f>MIN(Inputs!$B$2, (Inputs!$B$14 - F1055)/Inputs!$B$15)</f>
        <v>170</v>
      </c>
      <c r="I1055" s="2">
        <f>MAX(MIN(Inputs!$B$2, F1055*Inputs!$B$16, Inputs!$B$14*Inputs!$B$4 - G1055), 0)</f>
        <v>0</v>
      </c>
      <c r="J1055" s="2">
        <f>MAX(MIN(Inputs!$B$2, F1055*Inputs!$B$16, (Inputs!$B$14-F1055)/Inputs!$B$15)*Inputs!$B$9, 0)</f>
        <v>0</v>
      </c>
      <c r="K1055" s="2">
        <f>MAX(E1055*Inputs!$B$5 - B1055 - Inputs!$B$8, 0) * H1055</f>
        <v>0</v>
      </c>
      <c r="L1055" s="2">
        <f>IF(B1055 &gt;= D1055*Inputs!$B$10, MAX(B1055 - E1055/Inputs!$B$5 - Inputs!$B$8, 0) * I1055, 0)</f>
        <v>0</v>
      </c>
      <c r="M1055" s="2">
        <f t="shared" si="194"/>
        <v>0</v>
      </c>
      <c r="N1055" s="3" t="str">
        <f t="shared" si="195"/>
        <v>Idle</v>
      </c>
      <c r="O1055" s="3" t="str">
        <f t="shared" si="203"/>
        <v>Idle</v>
      </c>
      <c r="P1055" s="2">
        <f t="shared" si="196"/>
        <v>0</v>
      </c>
      <c r="Q1055" s="2">
        <f t="shared" si="197"/>
        <v>0</v>
      </c>
      <c r="R1055" s="2">
        <f t="shared" si="198"/>
        <v>0</v>
      </c>
      <c r="S1055" s="2">
        <f t="shared" si="199"/>
        <v>0</v>
      </c>
      <c r="T1055" s="2">
        <f t="shared" si="200"/>
        <v>0</v>
      </c>
      <c r="U1055" s="2">
        <f>IF(O1055="Reg", R1055 * Inputs!$B$7, 0)</f>
        <v>0</v>
      </c>
      <c r="V1055" s="2">
        <f>MAX(F1055 + P1055*Inputs!$B$15 - (Q1055/Inputs!$B$16) - U1055, 0)</f>
        <v>0</v>
      </c>
    </row>
    <row r="1056" spans="1:22" x14ac:dyDescent="0.3">
      <c r="A1056" s="1">
        <v>46066.916666666657</v>
      </c>
      <c r="B1056" s="2">
        <v>43.019894035857732</v>
      </c>
      <c r="C1056" s="2">
        <v>8.9876055322835757</v>
      </c>
      <c r="D1056" s="2">
        <f t="shared" si="192"/>
        <v>29.789616721274296</v>
      </c>
      <c r="E1056" s="2">
        <f t="shared" si="193"/>
        <v>21.668906590189064</v>
      </c>
      <c r="F1056" s="2">
        <f t="shared" si="201"/>
        <v>0</v>
      </c>
      <c r="G1056" s="2">
        <f t="shared" si="202"/>
        <v>0</v>
      </c>
      <c r="H1056" s="2">
        <f>MIN(Inputs!$B$2, (Inputs!$B$14 - F1056)/Inputs!$B$15)</f>
        <v>170</v>
      </c>
      <c r="I1056" s="2">
        <f>MAX(MIN(Inputs!$B$2, F1056*Inputs!$B$16, Inputs!$B$14*Inputs!$B$4 - G1056), 0)</f>
        <v>0</v>
      </c>
      <c r="J1056" s="2">
        <f>MAX(MIN(Inputs!$B$2, F1056*Inputs!$B$16, (Inputs!$B$14-F1056)/Inputs!$B$15)*Inputs!$B$9, 0)</f>
        <v>0</v>
      </c>
      <c r="K1056" s="2">
        <f>MAX(E1056*Inputs!$B$5 - B1056 - Inputs!$B$8, 0) * H1056</f>
        <v>0</v>
      </c>
      <c r="L1056" s="2">
        <f>IF(B1056 &gt;= D1056*Inputs!$B$10, MAX(B1056 - E1056/Inputs!$B$5 - Inputs!$B$8, 0) * I1056, 0)</f>
        <v>0</v>
      </c>
      <c r="M1056" s="2">
        <f t="shared" si="194"/>
        <v>0</v>
      </c>
      <c r="N1056" s="3" t="str">
        <f t="shared" si="195"/>
        <v>Idle</v>
      </c>
      <c r="O1056" s="3" t="str">
        <f t="shared" si="203"/>
        <v>Idle</v>
      </c>
      <c r="P1056" s="2">
        <f t="shared" si="196"/>
        <v>0</v>
      </c>
      <c r="Q1056" s="2">
        <f t="shared" si="197"/>
        <v>0</v>
      </c>
      <c r="R1056" s="2">
        <f t="shared" si="198"/>
        <v>0</v>
      </c>
      <c r="S1056" s="2">
        <f t="shared" si="199"/>
        <v>0</v>
      </c>
      <c r="T1056" s="2">
        <f t="shared" si="200"/>
        <v>0</v>
      </c>
      <c r="U1056" s="2">
        <f>IF(O1056="Reg", R1056 * Inputs!$B$7, 0)</f>
        <v>0</v>
      </c>
      <c r="V1056" s="2">
        <f>MAX(F1056 + P1056*Inputs!$B$15 - (Q1056/Inputs!$B$16) - U1056, 0)</f>
        <v>0</v>
      </c>
    </row>
    <row r="1057" spans="1:22" x14ac:dyDescent="0.3">
      <c r="A1057" s="1">
        <v>46066.958333333343</v>
      </c>
      <c r="B1057" s="2">
        <v>38.407156047967099</v>
      </c>
      <c r="C1057" s="2">
        <v>6.4220942066560784</v>
      </c>
      <c r="D1057" s="2">
        <f t="shared" si="192"/>
        <v>29.789616721274296</v>
      </c>
      <c r="E1057" s="2">
        <f t="shared" si="193"/>
        <v>14.498924250879442</v>
      </c>
      <c r="F1057" s="2">
        <f t="shared" si="201"/>
        <v>0</v>
      </c>
      <c r="G1057" s="2">
        <f t="shared" si="202"/>
        <v>0</v>
      </c>
      <c r="H1057" s="2">
        <f>MIN(Inputs!$B$2, (Inputs!$B$14 - F1057)/Inputs!$B$15)</f>
        <v>170</v>
      </c>
      <c r="I1057" s="2">
        <f>MAX(MIN(Inputs!$B$2, F1057*Inputs!$B$16, Inputs!$B$14*Inputs!$B$4 - G1057), 0)</f>
        <v>0</v>
      </c>
      <c r="J1057" s="2">
        <f>MAX(MIN(Inputs!$B$2, F1057*Inputs!$B$16, (Inputs!$B$14-F1057)/Inputs!$B$15)*Inputs!$B$9, 0)</f>
        <v>0</v>
      </c>
      <c r="K1057" s="2">
        <f>MAX(E1057*Inputs!$B$5 - B1057 - Inputs!$B$8, 0) * H1057</f>
        <v>0</v>
      </c>
      <c r="L1057" s="2">
        <f>IF(B1057 &gt;= D1057*Inputs!$B$10, MAX(B1057 - E1057/Inputs!$B$5 - Inputs!$B$8, 0) * I1057, 0)</f>
        <v>0</v>
      </c>
      <c r="M1057" s="2">
        <f t="shared" si="194"/>
        <v>0</v>
      </c>
      <c r="N1057" s="3" t="str">
        <f t="shared" si="195"/>
        <v>Idle</v>
      </c>
      <c r="O1057" s="3" t="str">
        <f t="shared" si="203"/>
        <v>Idle</v>
      </c>
      <c r="P1057" s="2">
        <f t="shared" si="196"/>
        <v>0</v>
      </c>
      <c r="Q1057" s="2">
        <f t="shared" si="197"/>
        <v>0</v>
      </c>
      <c r="R1057" s="2">
        <f t="shared" si="198"/>
        <v>0</v>
      </c>
      <c r="S1057" s="2">
        <f t="shared" si="199"/>
        <v>0</v>
      </c>
      <c r="T1057" s="2">
        <f t="shared" si="200"/>
        <v>0</v>
      </c>
      <c r="U1057" s="2">
        <f>IF(O1057="Reg", R1057 * Inputs!$B$7, 0)</f>
        <v>0</v>
      </c>
      <c r="V1057" s="2">
        <f>MAX(F1057 + P1057*Inputs!$B$15 - (Q1057/Inputs!$B$16) - U1057, 0)</f>
        <v>0</v>
      </c>
    </row>
    <row r="1058" spans="1:22" x14ac:dyDescent="0.3">
      <c r="A1058" s="1">
        <v>46067</v>
      </c>
      <c r="B1058" s="2">
        <v>19.690001386631781</v>
      </c>
      <c r="C1058" s="2">
        <v>7.7824250451480754</v>
      </c>
      <c r="D1058" s="2">
        <f t="shared" si="192"/>
        <v>30.878785680883027</v>
      </c>
      <c r="E1058" s="2">
        <f t="shared" si="193"/>
        <v>8.0977315762182585</v>
      </c>
      <c r="F1058" s="2">
        <f t="shared" si="201"/>
        <v>0</v>
      </c>
      <c r="G1058" s="2">
        <f t="shared" si="202"/>
        <v>0</v>
      </c>
      <c r="H1058" s="2">
        <f>MIN(Inputs!$B$2, (Inputs!$B$14 - F1058)/Inputs!$B$15)</f>
        <v>170</v>
      </c>
      <c r="I1058" s="2">
        <f>MAX(MIN(Inputs!$B$2, F1058*Inputs!$B$16, Inputs!$B$14*Inputs!$B$4 - G1058), 0)</f>
        <v>0</v>
      </c>
      <c r="J1058" s="2">
        <f>MAX(MIN(Inputs!$B$2, F1058*Inputs!$B$16, (Inputs!$B$14-F1058)/Inputs!$B$15)*Inputs!$B$9, 0)</f>
        <v>0</v>
      </c>
      <c r="K1058" s="2">
        <f>MAX(E1058*Inputs!$B$5 - B1058 - Inputs!$B$8, 0) * H1058</f>
        <v>0</v>
      </c>
      <c r="L1058" s="2">
        <f>IF(B1058 &gt;= D1058*Inputs!$B$10, MAX(B1058 - E1058/Inputs!$B$5 - Inputs!$B$8, 0) * I1058, 0)</f>
        <v>0</v>
      </c>
      <c r="M1058" s="2">
        <f t="shared" si="194"/>
        <v>0</v>
      </c>
      <c r="N1058" s="3" t="str">
        <f t="shared" si="195"/>
        <v>Idle</v>
      </c>
      <c r="O1058" s="3" t="str">
        <f t="shared" si="203"/>
        <v>Idle</v>
      </c>
      <c r="P1058" s="2">
        <f t="shared" si="196"/>
        <v>0</v>
      </c>
      <c r="Q1058" s="2">
        <f t="shared" si="197"/>
        <v>0</v>
      </c>
      <c r="R1058" s="2">
        <f t="shared" si="198"/>
        <v>0</v>
      </c>
      <c r="S1058" s="2">
        <f t="shared" si="199"/>
        <v>0</v>
      </c>
      <c r="T1058" s="2">
        <f t="shared" si="200"/>
        <v>0</v>
      </c>
      <c r="U1058" s="2">
        <f>IF(O1058="Reg", R1058 * Inputs!$B$7, 0)</f>
        <v>0</v>
      </c>
      <c r="V1058" s="2">
        <f>MAX(F1058 + P1058*Inputs!$B$15 - (Q1058/Inputs!$B$16) - U1058, 0)</f>
        <v>0</v>
      </c>
    </row>
    <row r="1059" spans="1:22" x14ac:dyDescent="0.3">
      <c r="A1059" s="1">
        <v>46067.041666666657</v>
      </c>
      <c r="B1059" s="2">
        <v>14.63801444964888</v>
      </c>
      <c r="C1059" s="2">
        <v>33.665393779710897</v>
      </c>
      <c r="D1059" s="2">
        <f t="shared" si="192"/>
        <v>30.878785680883027</v>
      </c>
      <c r="E1059" s="2">
        <f t="shared" si="193"/>
        <v>4.8160646784462946</v>
      </c>
      <c r="F1059" s="2">
        <f t="shared" si="201"/>
        <v>0</v>
      </c>
      <c r="G1059" s="2">
        <f t="shared" si="202"/>
        <v>0</v>
      </c>
      <c r="H1059" s="2">
        <f>MIN(Inputs!$B$2, (Inputs!$B$14 - F1059)/Inputs!$B$15)</f>
        <v>170</v>
      </c>
      <c r="I1059" s="2">
        <f>MAX(MIN(Inputs!$B$2, F1059*Inputs!$B$16, Inputs!$B$14*Inputs!$B$4 - G1059), 0)</f>
        <v>0</v>
      </c>
      <c r="J1059" s="2">
        <f>MAX(MIN(Inputs!$B$2, F1059*Inputs!$B$16, (Inputs!$B$14-F1059)/Inputs!$B$15)*Inputs!$B$9, 0)</f>
        <v>0</v>
      </c>
      <c r="K1059" s="2">
        <f>MAX(E1059*Inputs!$B$5 - B1059 - Inputs!$B$8, 0) * H1059</f>
        <v>0</v>
      </c>
      <c r="L1059" s="2">
        <f>IF(B1059 &gt;= D1059*Inputs!$B$10, MAX(B1059 - E1059/Inputs!$B$5 - Inputs!$B$8, 0) * I1059, 0)</f>
        <v>0</v>
      </c>
      <c r="M1059" s="2">
        <f t="shared" si="194"/>
        <v>0</v>
      </c>
      <c r="N1059" s="3" t="str">
        <f t="shared" si="195"/>
        <v>Idle</v>
      </c>
      <c r="O1059" s="3" t="str">
        <f t="shared" si="203"/>
        <v>Idle</v>
      </c>
      <c r="P1059" s="2">
        <f t="shared" si="196"/>
        <v>0</v>
      </c>
      <c r="Q1059" s="2">
        <f t="shared" si="197"/>
        <v>0</v>
      </c>
      <c r="R1059" s="2">
        <f t="shared" si="198"/>
        <v>0</v>
      </c>
      <c r="S1059" s="2">
        <f t="shared" si="199"/>
        <v>0</v>
      </c>
      <c r="T1059" s="2">
        <f t="shared" si="200"/>
        <v>0</v>
      </c>
      <c r="U1059" s="2">
        <f>IF(O1059="Reg", R1059 * Inputs!$B$7, 0)</f>
        <v>0</v>
      </c>
      <c r="V1059" s="2">
        <f>MAX(F1059 + P1059*Inputs!$B$15 - (Q1059/Inputs!$B$16) - U1059, 0)</f>
        <v>0</v>
      </c>
    </row>
    <row r="1060" spans="1:22" x14ac:dyDescent="0.3">
      <c r="A1060" s="1">
        <v>46067.083333333343</v>
      </c>
      <c r="B1060" s="2">
        <v>14.258373621028889</v>
      </c>
      <c r="C1060" s="2">
        <v>7.3209075298091797</v>
      </c>
      <c r="D1060" s="2">
        <f t="shared" si="192"/>
        <v>30.878785680883027</v>
      </c>
      <c r="E1060" s="2">
        <f t="shared" si="193"/>
        <v>2.376395603504815</v>
      </c>
      <c r="F1060" s="2">
        <f t="shared" si="201"/>
        <v>0</v>
      </c>
      <c r="G1060" s="2">
        <f t="shared" si="202"/>
        <v>0</v>
      </c>
      <c r="H1060" s="2">
        <f>MIN(Inputs!$B$2, (Inputs!$B$14 - F1060)/Inputs!$B$15)</f>
        <v>170</v>
      </c>
      <c r="I1060" s="2">
        <f>MAX(MIN(Inputs!$B$2, F1060*Inputs!$B$16, Inputs!$B$14*Inputs!$B$4 - G1060), 0)</f>
        <v>0</v>
      </c>
      <c r="J1060" s="2">
        <f>MAX(MIN(Inputs!$B$2, F1060*Inputs!$B$16, (Inputs!$B$14-F1060)/Inputs!$B$15)*Inputs!$B$9, 0)</f>
        <v>0</v>
      </c>
      <c r="K1060" s="2">
        <f>MAX(E1060*Inputs!$B$5 - B1060 - Inputs!$B$8, 0) * H1060</f>
        <v>0</v>
      </c>
      <c r="L1060" s="2">
        <f>IF(B1060 &gt;= D1060*Inputs!$B$10, MAX(B1060 - E1060/Inputs!$B$5 - Inputs!$B$8, 0) * I1060, 0)</f>
        <v>0</v>
      </c>
      <c r="M1060" s="2">
        <f t="shared" si="194"/>
        <v>0</v>
      </c>
      <c r="N1060" s="3" t="str">
        <f t="shared" si="195"/>
        <v>Idle</v>
      </c>
      <c r="O1060" s="3" t="str">
        <f t="shared" si="203"/>
        <v>Idle</v>
      </c>
      <c r="P1060" s="2">
        <f t="shared" si="196"/>
        <v>0</v>
      </c>
      <c r="Q1060" s="2">
        <f t="shared" si="197"/>
        <v>0</v>
      </c>
      <c r="R1060" s="2">
        <f t="shared" si="198"/>
        <v>0</v>
      </c>
      <c r="S1060" s="2">
        <f t="shared" si="199"/>
        <v>0</v>
      </c>
      <c r="T1060" s="2">
        <f t="shared" si="200"/>
        <v>0</v>
      </c>
      <c r="U1060" s="2">
        <f>IF(O1060="Reg", R1060 * Inputs!$B$7, 0)</f>
        <v>0</v>
      </c>
      <c r="V1060" s="2">
        <f>MAX(F1060 + P1060*Inputs!$B$15 - (Q1060/Inputs!$B$16) - U1060, 0)</f>
        <v>0</v>
      </c>
    </row>
    <row r="1061" spans="1:22" x14ac:dyDescent="0.3">
      <c r="A1061" s="1">
        <v>46067.125</v>
      </c>
      <c r="B1061" s="2">
        <v>0</v>
      </c>
      <c r="C1061" s="2">
        <v>6.1259691570550903</v>
      </c>
      <c r="D1061" s="2">
        <f t="shared" si="192"/>
        <v>30.878785680883027</v>
      </c>
      <c r="E1061" s="2">
        <f t="shared" si="193"/>
        <v>0.21413298216091933</v>
      </c>
      <c r="F1061" s="2">
        <f t="shared" si="201"/>
        <v>0</v>
      </c>
      <c r="G1061" s="2">
        <f t="shared" si="202"/>
        <v>0</v>
      </c>
      <c r="H1061" s="2">
        <f>MIN(Inputs!$B$2, (Inputs!$B$14 - F1061)/Inputs!$B$15)</f>
        <v>170</v>
      </c>
      <c r="I1061" s="2">
        <f>MAX(MIN(Inputs!$B$2, F1061*Inputs!$B$16, Inputs!$B$14*Inputs!$B$4 - G1061), 0)</f>
        <v>0</v>
      </c>
      <c r="J1061" s="2">
        <f>MAX(MIN(Inputs!$B$2, F1061*Inputs!$B$16, (Inputs!$B$14-F1061)/Inputs!$B$15)*Inputs!$B$9, 0)</f>
        <v>0</v>
      </c>
      <c r="K1061" s="2">
        <f>MAX(E1061*Inputs!$B$5 - B1061 - Inputs!$B$8, 0) * H1061</f>
        <v>0</v>
      </c>
      <c r="L1061" s="2">
        <f>IF(B1061 &gt;= D1061*Inputs!$B$10, MAX(B1061 - E1061/Inputs!$B$5 - Inputs!$B$8, 0) * I1061, 0)</f>
        <v>0</v>
      </c>
      <c r="M1061" s="2">
        <f t="shared" si="194"/>
        <v>0</v>
      </c>
      <c r="N1061" s="3" t="str">
        <f t="shared" si="195"/>
        <v>Idle</v>
      </c>
      <c r="O1061" s="3" t="str">
        <f t="shared" si="203"/>
        <v>Idle</v>
      </c>
      <c r="P1061" s="2">
        <f t="shared" si="196"/>
        <v>0</v>
      </c>
      <c r="Q1061" s="2">
        <f t="shared" si="197"/>
        <v>0</v>
      </c>
      <c r="R1061" s="2">
        <f t="shared" si="198"/>
        <v>0</v>
      </c>
      <c r="S1061" s="2">
        <f t="shared" si="199"/>
        <v>0</v>
      </c>
      <c r="T1061" s="2">
        <f t="shared" si="200"/>
        <v>0</v>
      </c>
      <c r="U1061" s="2">
        <f>IF(O1061="Reg", R1061 * Inputs!$B$7, 0)</f>
        <v>0</v>
      </c>
      <c r="V1061" s="2">
        <f>MAX(F1061 + P1061*Inputs!$B$15 - (Q1061/Inputs!$B$16) - U1061, 0)</f>
        <v>0</v>
      </c>
    </row>
    <row r="1062" spans="1:22" x14ac:dyDescent="0.3">
      <c r="A1062" s="1">
        <v>46067.166666666657</v>
      </c>
      <c r="B1062" s="2">
        <v>0</v>
      </c>
      <c r="C1062" s="2">
        <v>6.2134419021913097</v>
      </c>
      <c r="D1062" s="2">
        <f t="shared" si="192"/>
        <v>30.878785680883027</v>
      </c>
      <c r="E1062" s="2">
        <f t="shared" si="193"/>
        <v>0.21413298216091933</v>
      </c>
      <c r="F1062" s="2">
        <f t="shared" si="201"/>
        <v>0</v>
      </c>
      <c r="G1062" s="2">
        <f t="shared" si="202"/>
        <v>0</v>
      </c>
      <c r="H1062" s="2">
        <f>MIN(Inputs!$B$2, (Inputs!$B$14 - F1062)/Inputs!$B$15)</f>
        <v>170</v>
      </c>
      <c r="I1062" s="2">
        <f>MAX(MIN(Inputs!$B$2, F1062*Inputs!$B$16, Inputs!$B$14*Inputs!$B$4 - G1062), 0)</f>
        <v>0</v>
      </c>
      <c r="J1062" s="2">
        <f>MAX(MIN(Inputs!$B$2, F1062*Inputs!$B$16, (Inputs!$B$14-F1062)/Inputs!$B$15)*Inputs!$B$9, 0)</f>
        <v>0</v>
      </c>
      <c r="K1062" s="2">
        <f>MAX(E1062*Inputs!$B$5 - B1062 - Inputs!$B$8, 0) * H1062</f>
        <v>0</v>
      </c>
      <c r="L1062" s="2">
        <f>IF(B1062 &gt;= D1062*Inputs!$B$10, MAX(B1062 - E1062/Inputs!$B$5 - Inputs!$B$8, 0) * I1062, 0)</f>
        <v>0</v>
      </c>
      <c r="M1062" s="2">
        <f t="shared" si="194"/>
        <v>0</v>
      </c>
      <c r="N1062" s="3" t="str">
        <f t="shared" si="195"/>
        <v>Idle</v>
      </c>
      <c r="O1062" s="3" t="str">
        <f t="shared" si="203"/>
        <v>Idle</v>
      </c>
      <c r="P1062" s="2">
        <f t="shared" si="196"/>
        <v>0</v>
      </c>
      <c r="Q1062" s="2">
        <f t="shared" si="197"/>
        <v>0</v>
      </c>
      <c r="R1062" s="2">
        <f t="shared" si="198"/>
        <v>0</v>
      </c>
      <c r="S1062" s="2">
        <f t="shared" si="199"/>
        <v>0</v>
      </c>
      <c r="T1062" s="2">
        <f t="shared" si="200"/>
        <v>0</v>
      </c>
      <c r="U1062" s="2">
        <f>IF(O1062="Reg", R1062 * Inputs!$B$7, 0)</f>
        <v>0</v>
      </c>
      <c r="V1062" s="2">
        <f>MAX(F1062 + P1062*Inputs!$B$15 - (Q1062/Inputs!$B$16) - U1062, 0)</f>
        <v>0</v>
      </c>
    </row>
    <row r="1063" spans="1:22" x14ac:dyDescent="0.3">
      <c r="A1063" s="1">
        <v>46067.208333333343</v>
      </c>
      <c r="B1063" s="2">
        <v>0</v>
      </c>
      <c r="C1063" s="2">
        <v>2.206347654004372</v>
      </c>
      <c r="D1063" s="2">
        <f t="shared" si="192"/>
        <v>30.878785680883027</v>
      </c>
      <c r="E1063" s="2">
        <f t="shared" si="193"/>
        <v>2.0901718161824641</v>
      </c>
      <c r="F1063" s="2">
        <f t="shared" si="201"/>
        <v>0</v>
      </c>
      <c r="G1063" s="2">
        <f t="shared" si="202"/>
        <v>0</v>
      </c>
      <c r="H1063" s="2">
        <f>MIN(Inputs!$B$2, (Inputs!$B$14 - F1063)/Inputs!$B$15)</f>
        <v>170</v>
      </c>
      <c r="I1063" s="2">
        <f>MAX(MIN(Inputs!$B$2, F1063*Inputs!$B$16, Inputs!$B$14*Inputs!$B$4 - G1063), 0)</f>
        <v>0</v>
      </c>
      <c r="J1063" s="2">
        <f>MAX(MIN(Inputs!$B$2, F1063*Inputs!$B$16, (Inputs!$B$14-F1063)/Inputs!$B$15)*Inputs!$B$9, 0)</f>
        <v>0</v>
      </c>
      <c r="K1063" s="2">
        <f>MAX(E1063*Inputs!$B$5 - B1063 - Inputs!$B$8, 0) * H1063</f>
        <v>0</v>
      </c>
      <c r="L1063" s="2">
        <f>IF(B1063 &gt;= D1063*Inputs!$B$10, MAX(B1063 - E1063/Inputs!$B$5 - Inputs!$B$8, 0) * I1063, 0)</f>
        <v>0</v>
      </c>
      <c r="M1063" s="2">
        <f t="shared" si="194"/>
        <v>0</v>
      </c>
      <c r="N1063" s="3" t="str">
        <f t="shared" si="195"/>
        <v>Idle</v>
      </c>
      <c r="O1063" s="3" t="str">
        <f t="shared" si="203"/>
        <v>Idle</v>
      </c>
      <c r="P1063" s="2">
        <f t="shared" si="196"/>
        <v>0</v>
      </c>
      <c r="Q1063" s="2">
        <f t="shared" si="197"/>
        <v>0</v>
      </c>
      <c r="R1063" s="2">
        <f t="shared" si="198"/>
        <v>0</v>
      </c>
      <c r="S1063" s="2">
        <f t="shared" si="199"/>
        <v>0</v>
      </c>
      <c r="T1063" s="2">
        <f t="shared" si="200"/>
        <v>0</v>
      </c>
      <c r="U1063" s="2">
        <f>IF(O1063="Reg", R1063 * Inputs!$B$7, 0)</f>
        <v>0</v>
      </c>
      <c r="V1063" s="2">
        <f>MAX(F1063 + P1063*Inputs!$B$15 - (Q1063/Inputs!$B$16) - U1063, 0)</f>
        <v>0</v>
      </c>
    </row>
    <row r="1064" spans="1:22" x14ac:dyDescent="0.3">
      <c r="A1064" s="1">
        <v>46067.25</v>
      </c>
      <c r="B1064" s="2">
        <v>0</v>
      </c>
      <c r="C1064" s="2">
        <v>5.3949215211003478</v>
      </c>
      <c r="D1064" s="2">
        <f t="shared" si="192"/>
        <v>30.878785680883027</v>
      </c>
      <c r="E1064" s="2">
        <f t="shared" si="193"/>
        <v>5.3727812086133575</v>
      </c>
      <c r="F1064" s="2">
        <f t="shared" si="201"/>
        <v>0</v>
      </c>
      <c r="G1064" s="2">
        <f t="shared" si="202"/>
        <v>0</v>
      </c>
      <c r="H1064" s="2">
        <f>MIN(Inputs!$B$2, (Inputs!$B$14 - F1064)/Inputs!$B$15)</f>
        <v>170</v>
      </c>
      <c r="I1064" s="2">
        <f>MAX(MIN(Inputs!$B$2, F1064*Inputs!$B$16, Inputs!$B$14*Inputs!$B$4 - G1064), 0)</f>
        <v>0</v>
      </c>
      <c r="J1064" s="2">
        <f>MAX(MIN(Inputs!$B$2, F1064*Inputs!$B$16, (Inputs!$B$14-F1064)/Inputs!$B$15)*Inputs!$B$9, 0)</f>
        <v>0</v>
      </c>
      <c r="K1064" s="2">
        <f>MAX(E1064*Inputs!$B$5 - B1064 - Inputs!$B$8, 0) * H1064</f>
        <v>0</v>
      </c>
      <c r="L1064" s="2">
        <f>IF(B1064 &gt;= D1064*Inputs!$B$10, MAX(B1064 - E1064/Inputs!$B$5 - Inputs!$B$8, 0) * I1064, 0)</f>
        <v>0</v>
      </c>
      <c r="M1064" s="2">
        <f t="shared" si="194"/>
        <v>0</v>
      </c>
      <c r="N1064" s="3" t="str">
        <f t="shared" si="195"/>
        <v>Idle</v>
      </c>
      <c r="O1064" s="3" t="str">
        <f t="shared" si="203"/>
        <v>Idle</v>
      </c>
      <c r="P1064" s="2">
        <f t="shared" si="196"/>
        <v>0</v>
      </c>
      <c r="Q1064" s="2">
        <f t="shared" si="197"/>
        <v>0</v>
      </c>
      <c r="R1064" s="2">
        <f t="shared" si="198"/>
        <v>0</v>
      </c>
      <c r="S1064" s="2">
        <f t="shared" si="199"/>
        <v>0</v>
      </c>
      <c r="T1064" s="2">
        <f t="shared" si="200"/>
        <v>0</v>
      </c>
      <c r="U1064" s="2">
        <f>IF(O1064="Reg", R1064 * Inputs!$B$7, 0)</f>
        <v>0</v>
      </c>
      <c r="V1064" s="2">
        <f>MAX(F1064 + P1064*Inputs!$B$15 - (Q1064/Inputs!$B$16) - U1064, 0)</f>
        <v>0</v>
      </c>
    </row>
    <row r="1065" spans="1:22" x14ac:dyDescent="0.3">
      <c r="A1065" s="1">
        <v>46067.291666666657</v>
      </c>
      <c r="B1065" s="2">
        <v>0</v>
      </c>
      <c r="C1065" s="2">
        <v>19.663716236580449</v>
      </c>
      <c r="D1065" s="2">
        <f t="shared" si="192"/>
        <v>30.878785680883027</v>
      </c>
      <c r="E1065" s="2">
        <f t="shared" si="193"/>
        <v>10.42468919826509</v>
      </c>
      <c r="F1065" s="2">
        <f t="shared" si="201"/>
        <v>0</v>
      </c>
      <c r="G1065" s="2">
        <f t="shared" si="202"/>
        <v>0</v>
      </c>
      <c r="H1065" s="2">
        <f>MIN(Inputs!$B$2, (Inputs!$B$14 - F1065)/Inputs!$B$15)</f>
        <v>170</v>
      </c>
      <c r="I1065" s="2">
        <f>MAX(MIN(Inputs!$B$2, F1065*Inputs!$B$16, Inputs!$B$14*Inputs!$B$4 - G1065), 0)</f>
        <v>0</v>
      </c>
      <c r="J1065" s="2">
        <f>MAX(MIN(Inputs!$B$2, F1065*Inputs!$B$16, (Inputs!$B$14-F1065)/Inputs!$B$15)*Inputs!$B$9, 0)</f>
        <v>0</v>
      </c>
      <c r="K1065" s="2">
        <f>MAX(E1065*Inputs!$B$5 - B1065 - Inputs!$B$8, 0) * H1065</f>
        <v>0</v>
      </c>
      <c r="L1065" s="2">
        <f>IF(B1065 &gt;= D1065*Inputs!$B$10, MAX(B1065 - E1065/Inputs!$B$5 - Inputs!$B$8, 0) * I1065, 0)</f>
        <v>0</v>
      </c>
      <c r="M1065" s="2">
        <f t="shared" si="194"/>
        <v>0</v>
      </c>
      <c r="N1065" s="3" t="str">
        <f t="shared" si="195"/>
        <v>Idle</v>
      </c>
      <c r="O1065" s="3" t="str">
        <f t="shared" si="203"/>
        <v>Idle</v>
      </c>
      <c r="P1065" s="2">
        <f t="shared" si="196"/>
        <v>0</v>
      </c>
      <c r="Q1065" s="2">
        <f t="shared" si="197"/>
        <v>0</v>
      </c>
      <c r="R1065" s="2">
        <f t="shared" si="198"/>
        <v>0</v>
      </c>
      <c r="S1065" s="2">
        <f t="shared" si="199"/>
        <v>0</v>
      </c>
      <c r="T1065" s="2">
        <f t="shared" si="200"/>
        <v>0</v>
      </c>
      <c r="U1065" s="2">
        <f>IF(O1065="Reg", R1065 * Inputs!$B$7, 0)</f>
        <v>0</v>
      </c>
      <c r="V1065" s="2">
        <f>MAX(F1065 + P1065*Inputs!$B$15 - (Q1065/Inputs!$B$16) - U1065, 0)</f>
        <v>0</v>
      </c>
    </row>
    <row r="1066" spans="1:22" x14ac:dyDescent="0.3">
      <c r="A1066" s="1">
        <v>46067.333333333343</v>
      </c>
      <c r="B1066" s="2">
        <v>1.2847978929655159</v>
      </c>
      <c r="C1066" s="2">
        <v>3.4453584305933469</v>
      </c>
      <c r="D1066" s="2">
        <f t="shared" si="192"/>
        <v>30.878785680883027</v>
      </c>
      <c r="E1066" s="2">
        <f t="shared" si="193"/>
        <v>16.969320015712977</v>
      </c>
      <c r="F1066" s="2">
        <f t="shared" si="201"/>
        <v>0</v>
      </c>
      <c r="G1066" s="2">
        <f t="shared" si="202"/>
        <v>0</v>
      </c>
      <c r="H1066" s="2">
        <f>MIN(Inputs!$B$2, (Inputs!$B$14 - F1066)/Inputs!$B$15)</f>
        <v>170</v>
      </c>
      <c r="I1066" s="2">
        <f>MAX(MIN(Inputs!$B$2, F1066*Inputs!$B$16, Inputs!$B$14*Inputs!$B$4 - G1066), 0)</f>
        <v>0</v>
      </c>
      <c r="J1066" s="2">
        <f>MAX(MIN(Inputs!$B$2, F1066*Inputs!$B$16, (Inputs!$B$14-F1066)/Inputs!$B$15)*Inputs!$B$9, 0)</f>
        <v>0</v>
      </c>
      <c r="K1066" s="2">
        <f>MAX(E1066*Inputs!$B$5 - B1066 - Inputs!$B$8, 0) * H1066</f>
        <v>0</v>
      </c>
      <c r="L1066" s="2">
        <f>IF(B1066 &gt;= D1066*Inputs!$B$10, MAX(B1066 - E1066/Inputs!$B$5 - Inputs!$B$8, 0) * I1066, 0)</f>
        <v>0</v>
      </c>
      <c r="M1066" s="2">
        <f t="shared" si="194"/>
        <v>0</v>
      </c>
      <c r="N1066" s="3" t="str">
        <f t="shared" si="195"/>
        <v>Idle</v>
      </c>
      <c r="O1066" s="3" t="str">
        <f t="shared" si="203"/>
        <v>Idle</v>
      </c>
      <c r="P1066" s="2">
        <f t="shared" si="196"/>
        <v>0</v>
      </c>
      <c r="Q1066" s="2">
        <f t="shared" si="197"/>
        <v>0</v>
      </c>
      <c r="R1066" s="2">
        <f t="shared" si="198"/>
        <v>0</v>
      </c>
      <c r="S1066" s="2">
        <f t="shared" si="199"/>
        <v>0</v>
      </c>
      <c r="T1066" s="2">
        <f t="shared" si="200"/>
        <v>0</v>
      </c>
      <c r="U1066" s="2">
        <f>IF(O1066="Reg", R1066 * Inputs!$B$7, 0)</f>
        <v>0</v>
      </c>
      <c r="V1066" s="2">
        <f>MAX(F1066 + P1066*Inputs!$B$15 - (Q1066/Inputs!$B$16) - U1066, 0)</f>
        <v>0</v>
      </c>
    </row>
    <row r="1067" spans="1:22" x14ac:dyDescent="0.3">
      <c r="A1067" s="1">
        <v>46067.375</v>
      </c>
      <c r="B1067" s="2">
        <v>0</v>
      </c>
      <c r="C1067" s="2">
        <v>7.4155118573602756</v>
      </c>
      <c r="D1067" s="2">
        <f t="shared" si="192"/>
        <v>30.878785680883027</v>
      </c>
      <c r="E1067" s="2">
        <f t="shared" si="193"/>
        <v>25.058706423141683</v>
      </c>
      <c r="F1067" s="2">
        <f t="shared" si="201"/>
        <v>0</v>
      </c>
      <c r="G1067" s="2">
        <f t="shared" si="202"/>
        <v>0</v>
      </c>
      <c r="H1067" s="2">
        <f>MIN(Inputs!$B$2, (Inputs!$B$14 - F1067)/Inputs!$B$15)</f>
        <v>170</v>
      </c>
      <c r="I1067" s="2">
        <f>MAX(MIN(Inputs!$B$2, F1067*Inputs!$B$16, Inputs!$B$14*Inputs!$B$4 - G1067), 0)</f>
        <v>0</v>
      </c>
      <c r="J1067" s="2">
        <f>MAX(MIN(Inputs!$B$2, F1067*Inputs!$B$16, (Inputs!$B$14-F1067)/Inputs!$B$15)*Inputs!$B$9, 0)</f>
        <v>0</v>
      </c>
      <c r="K1067" s="2">
        <f>MAX(E1067*Inputs!$B$5 - B1067 - Inputs!$B$8, 0) * H1067</f>
        <v>348.782480901996</v>
      </c>
      <c r="L1067" s="2">
        <f>IF(B1067 &gt;= D1067*Inputs!$B$10, MAX(B1067 - E1067/Inputs!$B$5 - Inputs!$B$8, 0) * I1067, 0)</f>
        <v>0</v>
      </c>
      <c r="M1067" s="2">
        <f t="shared" si="194"/>
        <v>0</v>
      </c>
      <c r="N1067" s="3" t="str">
        <f t="shared" si="195"/>
        <v>Charge</v>
      </c>
      <c r="O1067" s="3" t="str">
        <f t="shared" si="203"/>
        <v>Charge</v>
      </c>
      <c r="P1067" s="2">
        <f t="shared" si="196"/>
        <v>170</v>
      </c>
      <c r="Q1067" s="2">
        <f t="shared" si="197"/>
        <v>0</v>
      </c>
      <c r="R1067" s="2">
        <f t="shared" si="198"/>
        <v>0</v>
      </c>
      <c r="S1067" s="2">
        <f t="shared" si="199"/>
        <v>0</v>
      </c>
      <c r="T1067" s="2">
        <f t="shared" si="200"/>
        <v>0</v>
      </c>
      <c r="U1067" s="2">
        <f>IF(O1067="Reg", R1067 * Inputs!$B$7, 0)</f>
        <v>0</v>
      </c>
      <c r="V1067" s="2">
        <f>MAX(F1067 + P1067*Inputs!$B$15 - (Q1067/Inputs!$B$16) - U1067, 0)</f>
        <v>170</v>
      </c>
    </row>
    <row r="1068" spans="1:22" x14ac:dyDescent="0.3">
      <c r="A1068" s="1">
        <v>46067.416666666657</v>
      </c>
      <c r="B1068" s="2">
        <v>11.256233004129269</v>
      </c>
      <c r="C1068" s="2">
        <v>7.8267145870127193</v>
      </c>
      <c r="D1068" s="2">
        <f t="shared" si="192"/>
        <v>30.878785680883027</v>
      </c>
      <c r="E1068" s="2">
        <f t="shared" si="193"/>
        <v>35.775512567246224</v>
      </c>
      <c r="F1068" s="2">
        <f t="shared" si="201"/>
        <v>170</v>
      </c>
      <c r="G1068" s="2">
        <f t="shared" si="202"/>
        <v>0</v>
      </c>
      <c r="H1068" s="2">
        <f>MIN(Inputs!$B$2, (Inputs!$B$14 - F1068)/Inputs!$B$15)</f>
        <v>170</v>
      </c>
      <c r="I1068" s="2">
        <f>MAX(MIN(Inputs!$B$2, F1068*Inputs!$B$16, Inputs!$B$14*Inputs!$B$4 - G1068), 0)</f>
        <v>170</v>
      </c>
      <c r="J1068" s="2">
        <f>MAX(MIN(Inputs!$B$2, F1068*Inputs!$B$16, (Inputs!$B$14-F1068)/Inputs!$B$15)*Inputs!$B$9, 0)</f>
        <v>136</v>
      </c>
      <c r="K1068" s="2">
        <f>MAX(E1068*Inputs!$B$5 - B1068 - Inputs!$B$8, 0) * H1068</f>
        <v>38.457069358059925</v>
      </c>
      <c r="L1068" s="2">
        <f>IF(B1068 &gt;= D1068*Inputs!$B$10, MAX(B1068 - E1068/Inputs!$B$5 - Inputs!$B$8, 0) * I1068, 0)</f>
        <v>0</v>
      </c>
      <c r="M1068" s="2">
        <f t="shared" si="194"/>
        <v>1064.4331838337298</v>
      </c>
      <c r="N1068" s="3" t="str">
        <f t="shared" si="195"/>
        <v>Reg</v>
      </c>
      <c r="O1068" s="3" t="str">
        <f t="shared" si="203"/>
        <v>Charge</v>
      </c>
      <c r="P1068" s="2">
        <f t="shared" si="196"/>
        <v>170</v>
      </c>
      <c r="Q1068" s="2">
        <f t="shared" si="197"/>
        <v>0</v>
      </c>
      <c r="R1068" s="2">
        <f t="shared" si="198"/>
        <v>0</v>
      </c>
      <c r="S1068" s="2">
        <f t="shared" si="199"/>
        <v>-1913.5596107019758</v>
      </c>
      <c r="T1068" s="2">
        <f t="shared" si="200"/>
        <v>0</v>
      </c>
      <c r="U1068" s="2">
        <f>IF(O1068="Reg", R1068 * Inputs!$B$7, 0)</f>
        <v>0</v>
      </c>
      <c r="V1068" s="2">
        <f>MAX(F1068 + P1068*Inputs!$B$15 - (Q1068/Inputs!$B$16) - U1068, 0)</f>
        <v>340</v>
      </c>
    </row>
    <row r="1069" spans="1:22" x14ac:dyDescent="0.3">
      <c r="A1069" s="1">
        <v>46067.458333333343</v>
      </c>
      <c r="B1069" s="2">
        <v>19.69565635458536</v>
      </c>
      <c r="C1069" s="2">
        <v>21.370015063882139</v>
      </c>
      <c r="D1069" s="2">
        <f t="shared" si="192"/>
        <v>30.878785680883027</v>
      </c>
      <c r="E1069" s="2">
        <f t="shared" si="193"/>
        <v>45.245756974385166</v>
      </c>
      <c r="F1069" s="2">
        <f t="shared" si="201"/>
        <v>340</v>
      </c>
      <c r="G1069" s="2">
        <f t="shared" si="202"/>
        <v>0</v>
      </c>
      <c r="H1069" s="2">
        <f>MIN(Inputs!$B$2, (Inputs!$B$14 - F1069)/Inputs!$B$15)</f>
        <v>0</v>
      </c>
      <c r="I1069" s="2">
        <f>MAX(MIN(Inputs!$B$2, F1069*Inputs!$B$16, Inputs!$B$14*Inputs!$B$4 - G1069), 0)</f>
        <v>170</v>
      </c>
      <c r="J1069" s="2">
        <f>MAX(MIN(Inputs!$B$2, F1069*Inputs!$B$16, (Inputs!$B$14-F1069)/Inputs!$B$15)*Inputs!$B$9, 0)</f>
        <v>0</v>
      </c>
      <c r="K1069" s="2">
        <f>MAX(E1069*Inputs!$B$5 - B1069 - Inputs!$B$8, 0) * H1069</f>
        <v>0</v>
      </c>
      <c r="L1069" s="2">
        <f>IF(B1069 &gt;= D1069*Inputs!$B$10, MAX(B1069 - E1069/Inputs!$B$5 - Inputs!$B$8, 0) * I1069, 0)</f>
        <v>0</v>
      </c>
      <c r="M1069" s="2">
        <f t="shared" si="194"/>
        <v>0</v>
      </c>
      <c r="N1069" s="3" t="str">
        <f t="shared" si="195"/>
        <v>Idle</v>
      </c>
      <c r="O1069" s="3" t="str">
        <f t="shared" si="203"/>
        <v>Idle</v>
      </c>
      <c r="P1069" s="2">
        <f t="shared" si="196"/>
        <v>0</v>
      </c>
      <c r="Q1069" s="2">
        <f t="shared" si="197"/>
        <v>0</v>
      </c>
      <c r="R1069" s="2">
        <f t="shared" si="198"/>
        <v>0</v>
      </c>
      <c r="S1069" s="2">
        <f t="shared" si="199"/>
        <v>0</v>
      </c>
      <c r="T1069" s="2">
        <f t="shared" si="200"/>
        <v>0</v>
      </c>
      <c r="U1069" s="2">
        <f>IF(O1069="Reg", R1069 * Inputs!$B$7, 0)</f>
        <v>0</v>
      </c>
      <c r="V1069" s="2">
        <f>MAX(F1069 + P1069*Inputs!$B$15 - (Q1069/Inputs!$B$16) - U1069, 0)</f>
        <v>340</v>
      </c>
    </row>
    <row r="1070" spans="1:22" x14ac:dyDescent="0.3">
      <c r="A1070" s="1">
        <v>46067.5</v>
      </c>
      <c r="B1070" s="2">
        <v>30.31144793791039</v>
      </c>
      <c r="C1070" s="2">
        <v>3.095369051625132</v>
      </c>
      <c r="D1070" s="2">
        <f t="shared" si="192"/>
        <v>30.878785680883027</v>
      </c>
      <c r="E1070" s="2">
        <f t="shared" si="193"/>
        <v>52.050181977992565</v>
      </c>
      <c r="F1070" s="2">
        <f t="shared" si="201"/>
        <v>340</v>
      </c>
      <c r="G1070" s="2">
        <f t="shared" si="202"/>
        <v>0</v>
      </c>
      <c r="H1070" s="2">
        <f>MIN(Inputs!$B$2, (Inputs!$B$14 - F1070)/Inputs!$B$15)</f>
        <v>0</v>
      </c>
      <c r="I1070" s="2">
        <f>MAX(MIN(Inputs!$B$2, F1070*Inputs!$B$16, Inputs!$B$14*Inputs!$B$4 - G1070), 0)</f>
        <v>170</v>
      </c>
      <c r="J1070" s="2">
        <f>MAX(MIN(Inputs!$B$2, F1070*Inputs!$B$16, (Inputs!$B$14-F1070)/Inputs!$B$15)*Inputs!$B$9, 0)</f>
        <v>0</v>
      </c>
      <c r="K1070" s="2">
        <f>MAX(E1070*Inputs!$B$5 - B1070 - Inputs!$B$8, 0) * H1070</f>
        <v>0</v>
      </c>
      <c r="L1070" s="2">
        <f>IF(B1070 &gt;= D1070*Inputs!$B$10, MAX(B1070 - E1070/Inputs!$B$5 - Inputs!$B$8, 0) * I1070, 0)</f>
        <v>0</v>
      </c>
      <c r="M1070" s="2">
        <f t="shared" si="194"/>
        <v>0</v>
      </c>
      <c r="N1070" s="3" t="str">
        <f t="shared" si="195"/>
        <v>Idle</v>
      </c>
      <c r="O1070" s="3" t="str">
        <f t="shared" si="203"/>
        <v>Idle</v>
      </c>
      <c r="P1070" s="2">
        <f t="shared" si="196"/>
        <v>0</v>
      </c>
      <c r="Q1070" s="2">
        <f t="shared" si="197"/>
        <v>0</v>
      </c>
      <c r="R1070" s="2">
        <f t="shared" si="198"/>
        <v>0</v>
      </c>
      <c r="S1070" s="2">
        <f t="shared" si="199"/>
        <v>0</v>
      </c>
      <c r="T1070" s="2">
        <f t="shared" si="200"/>
        <v>0</v>
      </c>
      <c r="U1070" s="2">
        <f>IF(O1070="Reg", R1070 * Inputs!$B$7, 0)</f>
        <v>0</v>
      </c>
      <c r="V1070" s="2">
        <f>MAX(F1070 + P1070*Inputs!$B$15 - (Q1070/Inputs!$B$16) - U1070, 0)</f>
        <v>340</v>
      </c>
    </row>
    <row r="1071" spans="1:22" x14ac:dyDescent="0.3">
      <c r="A1071" s="1">
        <v>46067.541666666657</v>
      </c>
      <c r="B1071" s="2">
        <v>39.267784904687318</v>
      </c>
      <c r="C1071" s="2">
        <v>5.7761421855902464</v>
      </c>
      <c r="D1071" s="2">
        <f t="shared" si="192"/>
        <v>30.878785680883027</v>
      </c>
      <c r="E1071" s="2">
        <f t="shared" si="193"/>
        <v>58.146313491390607</v>
      </c>
      <c r="F1071" s="2">
        <f t="shared" si="201"/>
        <v>340</v>
      </c>
      <c r="G1071" s="2">
        <f t="shared" si="202"/>
        <v>0</v>
      </c>
      <c r="H1071" s="2">
        <f>MIN(Inputs!$B$2, (Inputs!$B$14 - F1071)/Inputs!$B$15)</f>
        <v>0</v>
      </c>
      <c r="I1071" s="2">
        <f>MAX(MIN(Inputs!$B$2, F1071*Inputs!$B$16, Inputs!$B$14*Inputs!$B$4 - G1071), 0)</f>
        <v>170</v>
      </c>
      <c r="J1071" s="2">
        <f>MAX(MIN(Inputs!$B$2, F1071*Inputs!$B$16, (Inputs!$B$14-F1071)/Inputs!$B$15)*Inputs!$B$9, 0)</f>
        <v>0</v>
      </c>
      <c r="K1071" s="2">
        <f>MAX(E1071*Inputs!$B$5 - B1071 - Inputs!$B$8, 0) * H1071</f>
        <v>0</v>
      </c>
      <c r="L1071" s="2">
        <f>IF(B1071 &gt;= D1071*Inputs!$B$10, MAX(B1071 - E1071/Inputs!$B$5 - Inputs!$B$8, 0) * I1071, 0)</f>
        <v>0</v>
      </c>
      <c r="M1071" s="2">
        <f t="shared" si="194"/>
        <v>0</v>
      </c>
      <c r="N1071" s="3" t="str">
        <f t="shared" si="195"/>
        <v>Idle</v>
      </c>
      <c r="O1071" s="3" t="str">
        <f t="shared" si="203"/>
        <v>Idle</v>
      </c>
      <c r="P1071" s="2">
        <f t="shared" si="196"/>
        <v>0</v>
      </c>
      <c r="Q1071" s="2">
        <f t="shared" si="197"/>
        <v>0</v>
      </c>
      <c r="R1071" s="2">
        <f t="shared" si="198"/>
        <v>0</v>
      </c>
      <c r="S1071" s="2">
        <f t="shared" si="199"/>
        <v>0</v>
      </c>
      <c r="T1071" s="2">
        <f t="shared" si="200"/>
        <v>0</v>
      </c>
      <c r="U1071" s="2">
        <f>IF(O1071="Reg", R1071 * Inputs!$B$7, 0)</f>
        <v>0</v>
      </c>
      <c r="V1071" s="2">
        <f>MAX(F1071 + P1071*Inputs!$B$15 - (Q1071/Inputs!$B$16) - U1071, 0)</f>
        <v>340</v>
      </c>
    </row>
    <row r="1072" spans="1:22" x14ac:dyDescent="0.3">
      <c r="A1072" s="1">
        <v>46067.583333333343</v>
      </c>
      <c r="B1072" s="2">
        <v>49.821116337537752</v>
      </c>
      <c r="C1072" s="2">
        <v>3.3356118295823181</v>
      </c>
      <c r="D1072" s="2">
        <f t="shared" si="192"/>
        <v>30.878785680883027</v>
      </c>
      <c r="E1072" s="2">
        <f t="shared" si="193"/>
        <v>62.828680597180373</v>
      </c>
      <c r="F1072" s="2">
        <f t="shared" si="201"/>
        <v>340</v>
      </c>
      <c r="G1072" s="2">
        <f t="shared" si="202"/>
        <v>0</v>
      </c>
      <c r="H1072" s="2">
        <f>MIN(Inputs!$B$2, (Inputs!$B$14 - F1072)/Inputs!$B$15)</f>
        <v>0</v>
      </c>
      <c r="I1072" s="2">
        <f>MAX(MIN(Inputs!$B$2, F1072*Inputs!$B$16, Inputs!$B$14*Inputs!$B$4 - G1072), 0)</f>
        <v>170</v>
      </c>
      <c r="J1072" s="2">
        <f>MAX(MIN(Inputs!$B$2, F1072*Inputs!$B$16, (Inputs!$B$14-F1072)/Inputs!$B$15)*Inputs!$B$9, 0)</f>
        <v>0</v>
      </c>
      <c r="K1072" s="2">
        <f>MAX(E1072*Inputs!$B$5 - B1072 - Inputs!$B$8, 0) * H1072</f>
        <v>0</v>
      </c>
      <c r="L1072" s="2">
        <f>IF(B1072 &gt;= D1072*Inputs!$B$10, MAX(B1072 - E1072/Inputs!$B$5 - Inputs!$B$8, 0) * I1072, 0)</f>
        <v>0</v>
      </c>
      <c r="M1072" s="2">
        <f t="shared" si="194"/>
        <v>0</v>
      </c>
      <c r="N1072" s="3" t="str">
        <f t="shared" si="195"/>
        <v>Idle</v>
      </c>
      <c r="O1072" s="3" t="str">
        <f t="shared" si="203"/>
        <v>Idle</v>
      </c>
      <c r="P1072" s="2">
        <f t="shared" si="196"/>
        <v>0</v>
      </c>
      <c r="Q1072" s="2">
        <f t="shared" si="197"/>
        <v>0</v>
      </c>
      <c r="R1072" s="2">
        <f t="shared" si="198"/>
        <v>0</v>
      </c>
      <c r="S1072" s="2">
        <f t="shared" si="199"/>
        <v>0</v>
      </c>
      <c r="T1072" s="2">
        <f t="shared" si="200"/>
        <v>0</v>
      </c>
      <c r="U1072" s="2">
        <f>IF(O1072="Reg", R1072 * Inputs!$B$7, 0)</f>
        <v>0</v>
      </c>
      <c r="V1072" s="2">
        <f>MAX(F1072 + P1072*Inputs!$B$15 - (Q1072/Inputs!$B$16) - U1072, 0)</f>
        <v>340</v>
      </c>
    </row>
    <row r="1073" spans="1:22" x14ac:dyDescent="0.3">
      <c r="A1073" s="1">
        <v>46067.625</v>
      </c>
      <c r="B1073" s="2">
        <v>64.300836864627257</v>
      </c>
      <c r="C1073" s="2">
        <v>13.863710641171879</v>
      </c>
      <c r="D1073" s="2">
        <f t="shared" si="192"/>
        <v>30.878785680883027</v>
      </c>
      <c r="E1073" s="2">
        <f t="shared" si="193"/>
        <v>64.027290138788032</v>
      </c>
      <c r="F1073" s="2">
        <f t="shared" si="201"/>
        <v>340</v>
      </c>
      <c r="G1073" s="2">
        <f t="shared" si="202"/>
        <v>0</v>
      </c>
      <c r="H1073" s="2">
        <f>MIN(Inputs!$B$2, (Inputs!$B$14 - F1073)/Inputs!$B$15)</f>
        <v>0</v>
      </c>
      <c r="I1073" s="2">
        <f>MAX(MIN(Inputs!$B$2, F1073*Inputs!$B$16, Inputs!$B$14*Inputs!$B$4 - G1073), 0)</f>
        <v>170</v>
      </c>
      <c r="J1073" s="2">
        <f>MAX(MIN(Inputs!$B$2, F1073*Inputs!$B$16, (Inputs!$B$14-F1073)/Inputs!$B$15)*Inputs!$B$9, 0)</f>
        <v>0</v>
      </c>
      <c r="K1073" s="2">
        <f>MAX(E1073*Inputs!$B$5 - B1073 - Inputs!$B$8, 0) * H1073</f>
        <v>0</v>
      </c>
      <c r="L1073" s="2">
        <f>IF(B1073 &gt;= D1073*Inputs!$B$10, MAX(B1073 - E1073/Inputs!$B$5 - Inputs!$B$8, 0) * I1073, 0)</f>
        <v>0</v>
      </c>
      <c r="M1073" s="2">
        <f t="shared" si="194"/>
        <v>0</v>
      </c>
      <c r="N1073" s="3" t="str">
        <f t="shared" si="195"/>
        <v>Idle</v>
      </c>
      <c r="O1073" s="3" t="str">
        <f t="shared" si="203"/>
        <v>Idle</v>
      </c>
      <c r="P1073" s="2">
        <f t="shared" si="196"/>
        <v>0</v>
      </c>
      <c r="Q1073" s="2">
        <f t="shared" si="197"/>
        <v>0</v>
      </c>
      <c r="R1073" s="2">
        <f t="shared" si="198"/>
        <v>0</v>
      </c>
      <c r="S1073" s="2">
        <f t="shared" si="199"/>
        <v>0</v>
      </c>
      <c r="T1073" s="2">
        <f t="shared" si="200"/>
        <v>0</v>
      </c>
      <c r="U1073" s="2">
        <f>IF(O1073="Reg", R1073 * Inputs!$B$7, 0)</f>
        <v>0</v>
      </c>
      <c r="V1073" s="2">
        <f>MAX(F1073 + P1073*Inputs!$B$15 - (Q1073/Inputs!$B$16) - U1073, 0)</f>
        <v>340</v>
      </c>
    </row>
    <row r="1074" spans="1:22" x14ac:dyDescent="0.3">
      <c r="A1074" s="1">
        <v>46067.666666666657</v>
      </c>
      <c r="B1074" s="2">
        <v>68.077699446962953</v>
      </c>
      <c r="C1074" s="2">
        <v>5.0738919763479382</v>
      </c>
      <c r="D1074" s="2">
        <f t="shared" si="192"/>
        <v>30.878785680883027</v>
      </c>
      <c r="E1074" s="2">
        <f t="shared" si="193"/>
        <v>63.387970879156576</v>
      </c>
      <c r="F1074" s="2">
        <f t="shared" si="201"/>
        <v>340</v>
      </c>
      <c r="G1074" s="2">
        <f t="shared" si="202"/>
        <v>0</v>
      </c>
      <c r="H1074" s="2">
        <f>MIN(Inputs!$B$2, (Inputs!$B$14 - F1074)/Inputs!$B$15)</f>
        <v>0</v>
      </c>
      <c r="I1074" s="2">
        <f>MAX(MIN(Inputs!$B$2, F1074*Inputs!$B$16, Inputs!$B$14*Inputs!$B$4 - G1074), 0)</f>
        <v>170</v>
      </c>
      <c r="J1074" s="2">
        <f>MAX(MIN(Inputs!$B$2, F1074*Inputs!$B$16, (Inputs!$B$14-F1074)/Inputs!$B$15)*Inputs!$B$9, 0)</f>
        <v>0</v>
      </c>
      <c r="K1074" s="2">
        <f>MAX(E1074*Inputs!$B$5 - B1074 - Inputs!$B$8, 0) * H1074</f>
        <v>0</v>
      </c>
      <c r="L1074" s="2">
        <f>IF(B1074 &gt;= D1074*Inputs!$B$10, MAX(B1074 - E1074/Inputs!$B$5 - Inputs!$B$8, 0) * I1074, 0)</f>
        <v>0</v>
      </c>
      <c r="M1074" s="2">
        <f t="shared" si="194"/>
        <v>0</v>
      </c>
      <c r="N1074" s="3" t="str">
        <f t="shared" si="195"/>
        <v>Idle</v>
      </c>
      <c r="O1074" s="3" t="str">
        <f t="shared" si="203"/>
        <v>Idle</v>
      </c>
      <c r="P1074" s="2">
        <f t="shared" si="196"/>
        <v>0</v>
      </c>
      <c r="Q1074" s="2">
        <f t="shared" si="197"/>
        <v>0</v>
      </c>
      <c r="R1074" s="2">
        <f t="shared" si="198"/>
        <v>0</v>
      </c>
      <c r="S1074" s="2">
        <f t="shared" si="199"/>
        <v>0</v>
      </c>
      <c r="T1074" s="2">
        <f t="shared" si="200"/>
        <v>0</v>
      </c>
      <c r="U1074" s="2">
        <f>IF(O1074="Reg", R1074 * Inputs!$B$7, 0)</f>
        <v>0</v>
      </c>
      <c r="V1074" s="2">
        <f>MAX(F1074 + P1074*Inputs!$B$15 - (Q1074/Inputs!$B$16) - U1074, 0)</f>
        <v>340</v>
      </c>
    </row>
    <row r="1075" spans="1:22" x14ac:dyDescent="0.3">
      <c r="A1075" s="1">
        <v>46067.708333333343</v>
      </c>
      <c r="B1075" s="2">
        <v>60.52220637622969</v>
      </c>
      <c r="C1075" s="2">
        <v>23.194017569826009</v>
      </c>
      <c r="D1075" s="2">
        <f t="shared" si="192"/>
        <v>30.878785680883027</v>
      </c>
      <c r="E1075" s="2">
        <f t="shared" si="193"/>
        <v>61.267296414276565</v>
      </c>
      <c r="F1075" s="2">
        <f t="shared" si="201"/>
        <v>340</v>
      </c>
      <c r="G1075" s="2">
        <f t="shared" si="202"/>
        <v>0</v>
      </c>
      <c r="H1075" s="2">
        <f>MIN(Inputs!$B$2, (Inputs!$B$14 - F1075)/Inputs!$B$15)</f>
        <v>0</v>
      </c>
      <c r="I1075" s="2">
        <f>MAX(MIN(Inputs!$B$2, F1075*Inputs!$B$16, Inputs!$B$14*Inputs!$B$4 - G1075), 0)</f>
        <v>170</v>
      </c>
      <c r="J1075" s="2">
        <f>MAX(MIN(Inputs!$B$2, F1075*Inputs!$B$16, (Inputs!$B$14-F1075)/Inputs!$B$15)*Inputs!$B$9, 0)</f>
        <v>0</v>
      </c>
      <c r="K1075" s="2">
        <f>MAX(E1075*Inputs!$B$5 - B1075 - Inputs!$B$8, 0) * H1075</f>
        <v>0</v>
      </c>
      <c r="L1075" s="2">
        <f>IF(B1075 &gt;= D1075*Inputs!$B$10, MAX(B1075 - E1075/Inputs!$B$5 - Inputs!$B$8, 0) * I1075, 0)</f>
        <v>0</v>
      </c>
      <c r="M1075" s="2">
        <f t="shared" si="194"/>
        <v>0</v>
      </c>
      <c r="N1075" s="3" t="str">
        <f t="shared" si="195"/>
        <v>Idle</v>
      </c>
      <c r="O1075" s="3" t="str">
        <f t="shared" si="203"/>
        <v>Idle</v>
      </c>
      <c r="P1075" s="2">
        <f t="shared" si="196"/>
        <v>0</v>
      </c>
      <c r="Q1075" s="2">
        <f t="shared" si="197"/>
        <v>0</v>
      </c>
      <c r="R1075" s="2">
        <f t="shared" si="198"/>
        <v>0</v>
      </c>
      <c r="S1075" s="2">
        <f t="shared" si="199"/>
        <v>0</v>
      </c>
      <c r="T1075" s="2">
        <f t="shared" si="200"/>
        <v>0</v>
      </c>
      <c r="U1075" s="2">
        <f>IF(O1075="Reg", R1075 * Inputs!$B$7, 0)</f>
        <v>0</v>
      </c>
      <c r="V1075" s="2">
        <f>MAX(F1075 + P1075*Inputs!$B$15 - (Q1075/Inputs!$B$16) - U1075, 0)</f>
        <v>340</v>
      </c>
    </row>
    <row r="1076" spans="1:22" x14ac:dyDescent="0.3">
      <c r="A1076" s="1">
        <v>46067.75</v>
      </c>
      <c r="B1076" s="2">
        <v>66.888237018298668</v>
      </c>
      <c r="C1076" s="2">
        <v>21.930372121906579</v>
      </c>
      <c r="D1076" s="2">
        <f t="shared" si="192"/>
        <v>30.878785680883027</v>
      </c>
      <c r="E1076" s="2">
        <f t="shared" si="193"/>
        <v>57.994447960707959</v>
      </c>
      <c r="F1076" s="2">
        <f t="shared" si="201"/>
        <v>340</v>
      </c>
      <c r="G1076" s="2">
        <f t="shared" si="202"/>
        <v>0</v>
      </c>
      <c r="H1076" s="2">
        <f>MIN(Inputs!$B$2, (Inputs!$B$14 - F1076)/Inputs!$B$15)</f>
        <v>0</v>
      </c>
      <c r="I1076" s="2">
        <f>MAX(MIN(Inputs!$B$2, F1076*Inputs!$B$16, Inputs!$B$14*Inputs!$B$4 - G1076), 0)</f>
        <v>170</v>
      </c>
      <c r="J1076" s="2">
        <f>MAX(MIN(Inputs!$B$2, F1076*Inputs!$B$16, (Inputs!$B$14-F1076)/Inputs!$B$15)*Inputs!$B$9, 0)</f>
        <v>0</v>
      </c>
      <c r="K1076" s="2">
        <f>MAX(E1076*Inputs!$B$5 - B1076 - Inputs!$B$8, 0) * H1076</f>
        <v>0</v>
      </c>
      <c r="L1076" s="2">
        <f>IF(B1076 &gt;= D1076*Inputs!$B$10, MAX(B1076 - E1076/Inputs!$B$5 - Inputs!$B$8, 0) * I1076, 0)</f>
        <v>0</v>
      </c>
      <c r="M1076" s="2">
        <f t="shared" si="194"/>
        <v>0</v>
      </c>
      <c r="N1076" s="3" t="str">
        <f t="shared" si="195"/>
        <v>Idle</v>
      </c>
      <c r="O1076" s="3" t="str">
        <f t="shared" si="203"/>
        <v>Idle</v>
      </c>
      <c r="P1076" s="2">
        <f t="shared" si="196"/>
        <v>0</v>
      </c>
      <c r="Q1076" s="2">
        <f t="shared" si="197"/>
        <v>0</v>
      </c>
      <c r="R1076" s="2">
        <f t="shared" si="198"/>
        <v>0</v>
      </c>
      <c r="S1076" s="2">
        <f t="shared" si="199"/>
        <v>0</v>
      </c>
      <c r="T1076" s="2">
        <f t="shared" si="200"/>
        <v>0</v>
      </c>
      <c r="U1076" s="2">
        <f>IF(O1076="Reg", R1076 * Inputs!$B$7, 0)</f>
        <v>0</v>
      </c>
      <c r="V1076" s="2">
        <f>MAX(F1076 + P1076*Inputs!$B$15 - (Q1076/Inputs!$B$16) - U1076, 0)</f>
        <v>340</v>
      </c>
    </row>
    <row r="1077" spans="1:22" x14ac:dyDescent="0.3">
      <c r="A1077" s="1">
        <v>46067.791666666657</v>
      </c>
      <c r="B1077" s="2">
        <v>67.361987539425897</v>
      </c>
      <c r="C1077" s="2">
        <v>5.8775711490516054</v>
      </c>
      <c r="D1077" s="2">
        <f t="shared" si="192"/>
        <v>30.878785680883027</v>
      </c>
      <c r="E1077" s="2">
        <f t="shared" si="193"/>
        <v>51.407785086632224</v>
      </c>
      <c r="F1077" s="2">
        <f t="shared" si="201"/>
        <v>340</v>
      </c>
      <c r="G1077" s="2">
        <f t="shared" si="202"/>
        <v>0</v>
      </c>
      <c r="H1077" s="2">
        <f>MIN(Inputs!$B$2, (Inputs!$B$14 - F1077)/Inputs!$B$15)</f>
        <v>0</v>
      </c>
      <c r="I1077" s="2">
        <f>MAX(MIN(Inputs!$B$2, F1077*Inputs!$B$16, Inputs!$B$14*Inputs!$B$4 - G1077), 0)</f>
        <v>170</v>
      </c>
      <c r="J1077" s="2">
        <f>MAX(MIN(Inputs!$B$2, F1077*Inputs!$B$16, (Inputs!$B$14-F1077)/Inputs!$B$15)*Inputs!$B$9, 0)</f>
        <v>0</v>
      </c>
      <c r="K1077" s="2">
        <f>MAX(E1077*Inputs!$B$5 - B1077 - Inputs!$B$8, 0) * H1077</f>
        <v>0</v>
      </c>
      <c r="L1077" s="2">
        <f>IF(B1077 &gt;= D1077*Inputs!$B$10, MAX(B1077 - E1077/Inputs!$B$5 - Inputs!$B$8, 0) * I1077, 0)</f>
        <v>0</v>
      </c>
      <c r="M1077" s="2">
        <f t="shared" si="194"/>
        <v>0</v>
      </c>
      <c r="N1077" s="3" t="str">
        <f t="shared" si="195"/>
        <v>Idle</v>
      </c>
      <c r="O1077" s="3" t="str">
        <f t="shared" si="203"/>
        <v>Idle</v>
      </c>
      <c r="P1077" s="2">
        <f t="shared" si="196"/>
        <v>0</v>
      </c>
      <c r="Q1077" s="2">
        <f t="shared" si="197"/>
        <v>0</v>
      </c>
      <c r="R1077" s="2">
        <f t="shared" si="198"/>
        <v>0</v>
      </c>
      <c r="S1077" s="2">
        <f t="shared" si="199"/>
        <v>0</v>
      </c>
      <c r="T1077" s="2">
        <f t="shared" si="200"/>
        <v>0</v>
      </c>
      <c r="U1077" s="2">
        <f>IF(O1077="Reg", R1077 * Inputs!$B$7, 0)</f>
        <v>0</v>
      </c>
      <c r="V1077" s="2">
        <f>MAX(F1077 + P1077*Inputs!$B$15 - (Q1077/Inputs!$B$16) - U1077, 0)</f>
        <v>340</v>
      </c>
    </row>
    <row r="1078" spans="1:22" x14ac:dyDescent="0.3">
      <c r="A1078" s="1">
        <v>46067.833333333343</v>
      </c>
      <c r="B1078" s="2">
        <v>57.012773587183773</v>
      </c>
      <c r="C1078" s="2">
        <v>10.127357432736281</v>
      </c>
      <c r="D1078" s="2">
        <f t="shared" si="192"/>
        <v>30.878785680883027</v>
      </c>
      <c r="E1078" s="2">
        <f t="shared" si="193"/>
        <v>43.937021831668716</v>
      </c>
      <c r="F1078" s="2">
        <f t="shared" si="201"/>
        <v>340</v>
      </c>
      <c r="G1078" s="2">
        <f t="shared" si="202"/>
        <v>0</v>
      </c>
      <c r="H1078" s="2">
        <f>MIN(Inputs!$B$2, (Inputs!$B$14 - F1078)/Inputs!$B$15)</f>
        <v>0</v>
      </c>
      <c r="I1078" s="2">
        <f>MAX(MIN(Inputs!$B$2, F1078*Inputs!$B$16, Inputs!$B$14*Inputs!$B$4 - G1078), 0)</f>
        <v>170</v>
      </c>
      <c r="J1078" s="2">
        <f>MAX(MIN(Inputs!$B$2, F1078*Inputs!$B$16, (Inputs!$B$14-F1078)/Inputs!$B$15)*Inputs!$B$9, 0)</f>
        <v>0</v>
      </c>
      <c r="K1078" s="2">
        <f>MAX(E1078*Inputs!$B$5 - B1078 - Inputs!$B$8, 0) * H1078</f>
        <v>0</v>
      </c>
      <c r="L1078" s="2">
        <f>IF(B1078 &gt;= D1078*Inputs!$B$10, MAX(B1078 - E1078/Inputs!$B$5 - Inputs!$B$8, 0) * I1078, 0)</f>
        <v>0</v>
      </c>
      <c r="M1078" s="2">
        <f t="shared" si="194"/>
        <v>0</v>
      </c>
      <c r="N1078" s="3" t="str">
        <f t="shared" si="195"/>
        <v>Idle</v>
      </c>
      <c r="O1078" s="3" t="str">
        <f t="shared" si="203"/>
        <v>Idle</v>
      </c>
      <c r="P1078" s="2">
        <f t="shared" si="196"/>
        <v>0</v>
      </c>
      <c r="Q1078" s="2">
        <f t="shared" si="197"/>
        <v>0</v>
      </c>
      <c r="R1078" s="2">
        <f t="shared" si="198"/>
        <v>0</v>
      </c>
      <c r="S1078" s="2">
        <f t="shared" si="199"/>
        <v>0</v>
      </c>
      <c r="T1078" s="2">
        <f t="shared" si="200"/>
        <v>0</v>
      </c>
      <c r="U1078" s="2">
        <f>IF(O1078="Reg", R1078 * Inputs!$B$7, 0)</f>
        <v>0</v>
      </c>
      <c r="V1078" s="2">
        <f>MAX(F1078 + P1078*Inputs!$B$15 - (Q1078/Inputs!$B$16) - U1078, 0)</f>
        <v>340</v>
      </c>
    </row>
    <row r="1079" spans="1:22" x14ac:dyDescent="0.3">
      <c r="A1079" s="1">
        <v>46067.875</v>
      </c>
      <c r="B1079" s="2">
        <v>60.464921306838427</v>
      </c>
      <c r="C1079" s="2">
        <v>2.9129128428792419</v>
      </c>
      <c r="D1079" s="2">
        <f t="shared" si="192"/>
        <v>30.878785680883027</v>
      </c>
      <c r="E1079" s="2">
        <f t="shared" si="193"/>
        <v>50.053983616773905</v>
      </c>
      <c r="F1079" s="2">
        <f t="shared" si="201"/>
        <v>340</v>
      </c>
      <c r="G1079" s="2">
        <f t="shared" si="202"/>
        <v>0</v>
      </c>
      <c r="H1079" s="2">
        <f>MIN(Inputs!$B$2, (Inputs!$B$14 - F1079)/Inputs!$B$15)</f>
        <v>0</v>
      </c>
      <c r="I1079" s="2">
        <f>MAX(MIN(Inputs!$B$2, F1079*Inputs!$B$16, Inputs!$B$14*Inputs!$B$4 - G1079), 0)</f>
        <v>170</v>
      </c>
      <c r="J1079" s="2">
        <f>MAX(MIN(Inputs!$B$2, F1079*Inputs!$B$16, (Inputs!$B$14-F1079)/Inputs!$B$15)*Inputs!$B$9, 0)</f>
        <v>0</v>
      </c>
      <c r="K1079" s="2">
        <f>MAX(E1079*Inputs!$B$5 - B1079 - Inputs!$B$8, 0) * H1079</f>
        <v>0</v>
      </c>
      <c r="L1079" s="2">
        <f>IF(B1079 &gt;= D1079*Inputs!$B$10, MAX(B1079 - E1079/Inputs!$B$5 - Inputs!$B$8, 0) * I1079, 0)</f>
        <v>0</v>
      </c>
      <c r="M1079" s="2">
        <f t="shared" si="194"/>
        <v>0</v>
      </c>
      <c r="N1079" s="3" t="str">
        <f t="shared" si="195"/>
        <v>Idle</v>
      </c>
      <c r="O1079" s="3" t="str">
        <f t="shared" si="203"/>
        <v>Idle</v>
      </c>
      <c r="P1079" s="2">
        <f t="shared" si="196"/>
        <v>0</v>
      </c>
      <c r="Q1079" s="2">
        <f t="shared" si="197"/>
        <v>0</v>
      </c>
      <c r="R1079" s="2">
        <f t="shared" si="198"/>
        <v>0</v>
      </c>
      <c r="S1079" s="2">
        <f t="shared" si="199"/>
        <v>0</v>
      </c>
      <c r="T1079" s="2">
        <f t="shared" si="200"/>
        <v>0</v>
      </c>
      <c r="U1079" s="2">
        <f>IF(O1079="Reg", R1079 * Inputs!$B$7, 0)</f>
        <v>0</v>
      </c>
      <c r="V1079" s="2">
        <f>MAX(F1079 + P1079*Inputs!$B$15 - (Q1079/Inputs!$B$16) - U1079, 0)</f>
        <v>340</v>
      </c>
    </row>
    <row r="1080" spans="1:22" x14ac:dyDescent="0.3">
      <c r="A1080" s="1">
        <v>46067.916666666657</v>
      </c>
      <c r="B1080" s="2">
        <v>55.353652657682971</v>
      </c>
      <c r="C1080" s="2">
        <v>5.0765610642926742</v>
      </c>
      <c r="D1080" s="2">
        <f t="shared" si="192"/>
        <v>30.878785680883027</v>
      </c>
      <c r="E1080" s="2">
        <f t="shared" si="193"/>
        <v>41.279898362184333</v>
      </c>
      <c r="F1080" s="2">
        <f t="shared" si="201"/>
        <v>340</v>
      </c>
      <c r="G1080" s="2">
        <f t="shared" si="202"/>
        <v>0</v>
      </c>
      <c r="H1080" s="2">
        <f>MIN(Inputs!$B$2, (Inputs!$B$14 - F1080)/Inputs!$B$15)</f>
        <v>0</v>
      </c>
      <c r="I1080" s="2">
        <f>MAX(MIN(Inputs!$B$2, F1080*Inputs!$B$16, Inputs!$B$14*Inputs!$B$4 - G1080), 0)</f>
        <v>170</v>
      </c>
      <c r="J1080" s="2">
        <f>MAX(MIN(Inputs!$B$2, F1080*Inputs!$B$16, (Inputs!$B$14-F1080)/Inputs!$B$15)*Inputs!$B$9, 0)</f>
        <v>0</v>
      </c>
      <c r="K1080" s="2">
        <f>MAX(E1080*Inputs!$B$5 - B1080 - Inputs!$B$8, 0) * H1080</f>
        <v>0</v>
      </c>
      <c r="L1080" s="2">
        <f>IF(B1080 &gt;= D1080*Inputs!$B$10, MAX(B1080 - E1080/Inputs!$B$5 - Inputs!$B$8, 0) * I1080, 0)</f>
        <v>0</v>
      </c>
      <c r="M1080" s="2">
        <f t="shared" si="194"/>
        <v>0</v>
      </c>
      <c r="N1080" s="3" t="str">
        <f t="shared" si="195"/>
        <v>Idle</v>
      </c>
      <c r="O1080" s="3" t="str">
        <f t="shared" si="203"/>
        <v>Idle</v>
      </c>
      <c r="P1080" s="2">
        <f t="shared" si="196"/>
        <v>0</v>
      </c>
      <c r="Q1080" s="2">
        <f t="shared" si="197"/>
        <v>0</v>
      </c>
      <c r="R1080" s="2">
        <f t="shared" si="198"/>
        <v>0</v>
      </c>
      <c r="S1080" s="2">
        <f t="shared" si="199"/>
        <v>0</v>
      </c>
      <c r="T1080" s="2">
        <f t="shared" si="200"/>
        <v>0</v>
      </c>
      <c r="U1080" s="2">
        <f>IF(O1080="Reg", R1080 * Inputs!$B$7, 0)</f>
        <v>0</v>
      </c>
      <c r="V1080" s="2">
        <f>MAX(F1080 + P1080*Inputs!$B$15 - (Q1080/Inputs!$B$16) - U1080, 0)</f>
        <v>340</v>
      </c>
    </row>
    <row r="1081" spans="1:22" x14ac:dyDescent="0.3">
      <c r="A1081" s="1">
        <v>46067.958333333343</v>
      </c>
      <c r="B1081" s="2">
        <v>40.885115654818023</v>
      </c>
      <c r="C1081" s="2">
        <v>10.171820070840679</v>
      </c>
      <c r="D1081" s="2">
        <f t="shared" si="192"/>
        <v>30.878785680883027</v>
      </c>
      <c r="E1081" s="2">
        <f t="shared" si="193"/>
        <v>32.054289585903838</v>
      </c>
      <c r="F1081" s="2">
        <f t="shared" si="201"/>
        <v>340</v>
      </c>
      <c r="G1081" s="2">
        <f t="shared" si="202"/>
        <v>0</v>
      </c>
      <c r="H1081" s="2">
        <f>MIN(Inputs!$B$2, (Inputs!$B$14 - F1081)/Inputs!$B$15)</f>
        <v>0</v>
      </c>
      <c r="I1081" s="2">
        <f>MAX(MIN(Inputs!$B$2, F1081*Inputs!$B$16, Inputs!$B$14*Inputs!$B$4 - G1081), 0)</f>
        <v>170</v>
      </c>
      <c r="J1081" s="2">
        <f>MAX(MIN(Inputs!$B$2, F1081*Inputs!$B$16, (Inputs!$B$14-F1081)/Inputs!$B$15)*Inputs!$B$9, 0)</f>
        <v>0</v>
      </c>
      <c r="K1081" s="2">
        <f>MAX(E1081*Inputs!$B$5 - B1081 - Inputs!$B$8, 0) * H1081</f>
        <v>0</v>
      </c>
      <c r="L1081" s="2">
        <f>IF(B1081 &gt;= D1081*Inputs!$B$10, MAX(B1081 - E1081/Inputs!$B$5 - Inputs!$B$8, 0) * I1081, 0)</f>
        <v>0</v>
      </c>
      <c r="M1081" s="2">
        <f t="shared" si="194"/>
        <v>0</v>
      </c>
      <c r="N1081" s="3" t="str">
        <f t="shared" si="195"/>
        <v>Idle</v>
      </c>
      <c r="O1081" s="3" t="str">
        <f t="shared" si="203"/>
        <v>Idle</v>
      </c>
      <c r="P1081" s="2">
        <f t="shared" si="196"/>
        <v>0</v>
      </c>
      <c r="Q1081" s="2">
        <f t="shared" si="197"/>
        <v>0</v>
      </c>
      <c r="R1081" s="2">
        <f t="shared" si="198"/>
        <v>0</v>
      </c>
      <c r="S1081" s="2">
        <f t="shared" si="199"/>
        <v>0</v>
      </c>
      <c r="T1081" s="2">
        <f t="shared" si="200"/>
        <v>0</v>
      </c>
      <c r="U1081" s="2">
        <f>IF(O1081="Reg", R1081 * Inputs!$B$7, 0)</f>
        <v>0</v>
      </c>
      <c r="V1081" s="2">
        <f>MAX(F1081 + P1081*Inputs!$B$15 - (Q1081/Inputs!$B$16) - U1081, 0)</f>
        <v>340</v>
      </c>
    </row>
    <row r="1082" spans="1:22" x14ac:dyDescent="0.3">
      <c r="A1082" s="1">
        <v>46068</v>
      </c>
      <c r="B1082" s="2">
        <v>27.368259773844219</v>
      </c>
      <c r="C1082" s="2">
        <v>4.9976468431550209</v>
      </c>
      <c r="D1082" s="2">
        <f t="shared" si="192"/>
        <v>40.051261463978712</v>
      </c>
      <c r="E1082" s="2">
        <f t="shared" si="193"/>
        <v>25.240103643434168</v>
      </c>
      <c r="F1082" s="2">
        <f t="shared" si="201"/>
        <v>340</v>
      </c>
      <c r="G1082" s="2">
        <f t="shared" si="202"/>
        <v>0</v>
      </c>
      <c r="H1082" s="2">
        <f>MIN(Inputs!$B$2, (Inputs!$B$14 - F1082)/Inputs!$B$15)</f>
        <v>0</v>
      </c>
      <c r="I1082" s="2">
        <f>MAX(MIN(Inputs!$B$2, F1082*Inputs!$B$16, Inputs!$B$14*Inputs!$B$4 - G1082), 0)</f>
        <v>170</v>
      </c>
      <c r="J1082" s="2">
        <f>MAX(MIN(Inputs!$B$2, F1082*Inputs!$B$16, (Inputs!$B$14-F1082)/Inputs!$B$15)*Inputs!$B$9, 0)</f>
        <v>0</v>
      </c>
      <c r="K1082" s="2">
        <f>MAX(E1082*Inputs!$B$5 - B1082 - Inputs!$B$8, 0) * H1082</f>
        <v>0</v>
      </c>
      <c r="L1082" s="2">
        <f>IF(B1082 &gt;= D1082*Inputs!$B$10, MAX(B1082 - E1082/Inputs!$B$5 - Inputs!$B$8, 0) * I1082, 0)</f>
        <v>0</v>
      </c>
      <c r="M1082" s="2">
        <f t="shared" si="194"/>
        <v>0</v>
      </c>
      <c r="N1082" s="3" t="str">
        <f t="shared" si="195"/>
        <v>Idle</v>
      </c>
      <c r="O1082" s="3" t="str">
        <f t="shared" si="203"/>
        <v>Idle</v>
      </c>
      <c r="P1082" s="2">
        <f t="shared" si="196"/>
        <v>0</v>
      </c>
      <c r="Q1082" s="2">
        <f t="shared" si="197"/>
        <v>0</v>
      </c>
      <c r="R1082" s="2">
        <f t="shared" si="198"/>
        <v>0</v>
      </c>
      <c r="S1082" s="2">
        <f t="shared" si="199"/>
        <v>0</v>
      </c>
      <c r="T1082" s="2">
        <f t="shared" si="200"/>
        <v>0</v>
      </c>
      <c r="U1082" s="2">
        <f>IF(O1082="Reg", R1082 * Inputs!$B$7, 0)</f>
        <v>0</v>
      </c>
      <c r="V1082" s="2">
        <f>MAX(F1082 + P1082*Inputs!$B$15 - (Q1082/Inputs!$B$16) - U1082, 0)</f>
        <v>340</v>
      </c>
    </row>
    <row r="1083" spans="1:22" x14ac:dyDescent="0.3">
      <c r="A1083" s="1">
        <v>46068.041666666657</v>
      </c>
      <c r="B1083" s="2">
        <v>22.537408009644871</v>
      </c>
      <c r="C1083" s="2">
        <v>9.001242491172647</v>
      </c>
      <c r="D1083" s="2">
        <f t="shared" si="192"/>
        <v>40.051261463978712</v>
      </c>
      <c r="E1083" s="2">
        <f t="shared" si="193"/>
        <v>20.678727014460133</v>
      </c>
      <c r="F1083" s="2">
        <f t="shared" si="201"/>
        <v>340</v>
      </c>
      <c r="G1083" s="2">
        <f t="shared" si="202"/>
        <v>0</v>
      </c>
      <c r="H1083" s="2">
        <f>MIN(Inputs!$B$2, (Inputs!$B$14 - F1083)/Inputs!$B$15)</f>
        <v>0</v>
      </c>
      <c r="I1083" s="2">
        <f>MAX(MIN(Inputs!$B$2, F1083*Inputs!$B$16, Inputs!$B$14*Inputs!$B$4 - G1083), 0)</f>
        <v>170</v>
      </c>
      <c r="J1083" s="2">
        <f>MAX(MIN(Inputs!$B$2, F1083*Inputs!$B$16, (Inputs!$B$14-F1083)/Inputs!$B$15)*Inputs!$B$9, 0)</f>
        <v>0</v>
      </c>
      <c r="K1083" s="2">
        <f>MAX(E1083*Inputs!$B$5 - B1083 - Inputs!$B$8, 0) * H1083</f>
        <v>0</v>
      </c>
      <c r="L1083" s="2">
        <f>IF(B1083 &gt;= D1083*Inputs!$B$10, MAX(B1083 - E1083/Inputs!$B$5 - Inputs!$B$8, 0) * I1083, 0)</f>
        <v>0</v>
      </c>
      <c r="M1083" s="2">
        <f t="shared" si="194"/>
        <v>0</v>
      </c>
      <c r="N1083" s="3" t="str">
        <f t="shared" si="195"/>
        <v>Idle</v>
      </c>
      <c r="O1083" s="3" t="str">
        <f t="shared" si="203"/>
        <v>Idle</v>
      </c>
      <c r="P1083" s="2">
        <f t="shared" si="196"/>
        <v>0</v>
      </c>
      <c r="Q1083" s="2">
        <f t="shared" si="197"/>
        <v>0</v>
      </c>
      <c r="R1083" s="2">
        <f t="shared" si="198"/>
        <v>0</v>
      </c>
      <c r="S1083" s="2">
        <f t="shared" si="199"/>
        <v>0</v>
      </c>
      <c r="T1083" s="2">
        <f t="shared" si="200"/>
        <v>0</v>
      </c>
      <c r="U1083" s="2">
        <f>IF(O1083="Reg", R1083 * Inputs!$B$7, 0)</f>
        <v>0</v>
      </c>
      <c r="V1083" s="2">
        <f>MAX(F1083 + P1083*Inputs!$B$15 - (Q1083/Inputs!$B$16) - U1083, 0)</f>
        <v>340</v>
      </c>
    </row>
    <row r="1084" spans="1:22" x14ac:dyDescent="0.3">
      <c r="A1084" s="1">
        <v>46068.083333333343</v>
      </c>
      <c r="B1084" s="2">
        <v>93.714544297814939</v>
      </c>
      <c r="C1084" s="2">
        <v>7.8377248221226097</v>
      </c>
      <c r="D1084" s="2">
        <f t="shared" si="192"/>
        <v>40.051261463978712</v>
      </c>
      <c r="E1084" s="2">
        <f t="shared" si="193"/>
        <v>16.922492346185987</v>
      </c>
      <c r="F1084" s="2">
        <f t="shared" si="201"/>
        <v>340</v>
      </c>
      <c r="G1084" s="2">
        <f t="shared" si="202"/>
        <v>0</v>
      </c>
      <c r="H1084" s="2">
        <f>MIN(Inputs!$B$2, (Inputs!$B$14 - F1084)/Inputs!$B$15)</f>
        <v>0</v>
      </c>
      <c r="I1084" s="2">
        <f>MAX(MIN(Inputs!$B$2, F1084*Inputs!$B$16, Inputs!$B$14*Inputs!$B$4 - G1084), 0)</f>
        <v>170</v>
      </c>
      <c r="J1084" s="2">
        <f>MAX(MIN(Inputs!$B$2, F1084*Inputs!$B$16, (Inputs!$B$14-F1084)/Inputs!$B$15)*Inputs!$B$9, 0)</f>
        <v>0</v>
      </c>
      <c r="K1084" s="2">
        <f>MAX(E1084*Inputs!$B$5 - B1084 - Inputs!$B$8, 0) * H1084</f>
        <v>0</v>
      </c>
      <c r="L1084" s="2">
        <f>IF(B1084 &gt;= D1084*Inputs!$B$10, MAX(B1084 - E1084/Inputs!$B$5 - Inputs!$B$8, 0) * I1084, 0)</f>
        <v>9262.3546910244277</v>
      </c>
      <c r="M1084" s="2">
        <f t="shared" si="194"/>
        <v>0</v>
      </c>
      <c r="N1084" s="3" t="str">
        <f t="shared" si="195"/>
        <v>Discharge</v>
      </c>
      <c r="O1084" s="3" t="str">
        <f t="shared" si="203"/>
        <v>Discharge</v>
      </c>
      <c r="P1084" s="2">
        <f t="shared" si="196"/>
        <v>0</v>
      </c>
      <c r="Q1084" s="2">
        <f t="shared" si="197"/>
        <v>170</v>
      </c>
      <c r="R1084" s="2">
        <f t="shared" si="198"/>
        <v>0</v>
      </c>
      <c r="S1084" s="2">
        <f t="shared" si="199"/>
        <v>15931.47253062854</v>
      </c>
      <c r="T1084" s="2">
        <f t="shared" si="200"/>
        <v>0</v>
      </c>
      <c r="U1084" s="2">
        <f>IF(O1084="Reg", R1084 * Inputs!$B$7, 0)</f>
        <v>0</v>
      </c>
      <c r="V1084" s="2">
        <f>MAX(F1084 + P1084*Inputs!$B$15 - (Q1084/Inputs!$B$16) - U1084, 0)</f>
        <v>170</v>
      </c>
    </row>
    <row r="1085" spans="1:22" x14ac:dyDescent="0.3">
      <c r="A1085" s="1">
        <v>46068.125</v>
      </c>
      <c r="B1085" s="2">
        <v>7.8204097793009817</v>
      </c>
      <c r="C1085" s="2">
        <v>2.6856239269366471</v>
      </c>
      <c r="D1085" s="2">
        <f t="shared" si="192"/>
        <v>40.051261463978712</v>
      </c>
      <c r="E1085" s="2">
        <f t="shared" si="193"/>
        <v>1.315922643936849</v>
      </c>
      <c r="F1085" s="2">
        <f t="shared" si="201"/>
        <v>170</v>
      </c>
      <c r="G1085" s="2">
        <f t="shared" si="202"/>
        <v>170</v>
      </c>
      <c r="H1085" s="2">
        <f>MIN(Inputs!$B$2, (Inputs!$B$14 - F1085)/Inputs!$B$15)</f>
        <v>170</v>
      </c>
      <c r="I1085" s="2">
        <f>MAX(MIN(Inputs!$B$2, F1085*Inputs!$B$16, Inputs!$B$14*Inputs!$B$4 - G1085), 0)</f>
        <v>170</v>
      </c>
      <c r="J1085" s="2">
        <f>MAX(MIN(Inputs!$B$2, F1085*Inputs!$B$16, (Inputs!$B$14-F1085)/Inputs!$B$15)*Inputs!$B$9, 0)</f>
        <v>136</v>
      </c>
      <c r="K1085" s="2">
        <f>MAX(E1085*Inputs!$B$5 - B1085 - Inputs!$B$8, 0) * H1085</f>
        <v>0</v>
      </c>
      <c r="L1085" s="2">
        <f>IF(B1085 &gt;= D1085*Inputs!$B$10, MAX(B1085 - E1085/Inputs!$B$5 - Inputs!$B$8, 0) * I1085, 0)</f>
        <v>0</v>
      </c>
      <c r="M1085" s="2">
        <f t="shared" si="194"/>
        <v>365.24485406338403</v>
      </c>
      <c r="N1085" s="3" t="str">
        <f t="shared" si="195"/>
        <v>Reg</v>
      </c>
      <c r="O1085" s="3" t="str">
        <f t="shared" si="203"/>
        <v>Discharge</v>
      </c>
      <c r="P1085" s="2">
        <f t="shared" si="196"/>
        <v>0</v>
      </c>
      <c r="Q1085" s="2">
        <f t="shared" si="197"/>
        <v>170</v>
      </c>
      <c r="R1085" s="2">
        <f t="shared" si="198"/>
        <v>0</v>
      </c>
      <c r="S1085" s="2">
        <f t="shared" si="199"/>
        <v>1329.4696624811668</v>
      </c>
      <c r="T1085" s="2">
        <f t="shared" si="200"/>
        <v>0</v>
      </c>
      <c r="U1085" s="2">
        <f>IF(O1085="Reg", R1085 * Inputs!$B$7, 0)</f>
        <v>0</v>
      </c>
      <c r="V1085" s="2">
        <f>MAX(F1085 + P1085*Inputs!$B$15 - (Q1085/Inputs!$B$16) - U1085, 0)</f>
        <v>0</v>
      </c>
    </row>
    <row r="1086" spans="1:22" x14ac:dyDescent="0.3">
      <c r="A1086" s="1">
        <v>46068.166666666657</v>
      </c>
      <c r="B1086" s="2">
        <v>0</v>
      </c>
      <c r="C1086" s="2">
        <v>39.749205043815699</v>
      </c>
      <c r="D1086" s="2">
        <f t="shared" si="192"/>
        <v>40.051261463978712</v>
      </c>
      <c r="E1086" s="2">
        <f t="shared" si="193"/>
        <v>1.2521014053352117E-2</v>
      </c>
      <c r="F1086" s="2">
        <f t="shared" si="201"/>
        <v>0</v>
      </c>
      <c r="G1086" s="2">
        <f t="shared" si="202"/>
        <v>340</v>
      </c>
      <c r="H1086" s="2">
        <f>MIN(Inputs!$B$2, (Inputs!$B$14 - F1086)/Inputs!$B$15)</f>
        <v>170</v>
      </c>
      <c r="I1086" s="2">
        <f>MAX(MIN(Inputs!$B$2, F1086*Inputs!$B$16, Inputs!$B$14*Inputs!$B$4 - G1086), 0)</f>
        <v>0</v>
      </c>
      <c r="J1086" s="2">
        <f>MAX(MIN(Inputs!$B$2, F1086*Inputs!$B$16, (Inputs!$B$14-F1086)/Inputs!$B$15)*Inputs!$B$9, 0)</f>
        <v>0</v>
      </c>
      <c r="K1086" s="2">
        <f>MAX(E1086*Inputs!$B$5 - B1086 - Inputs!$B$8, 0) * H1086</f>
        <v>0</v>
      </c>
      <c r="L1086" s="2">
        <f>IF(B1086 &gt;= D1086*Inputs!$B$10, MAX(B1086 - E1086/Inputs!$B$5 - Inputs!$B$8, 0) * I1086, 0)</f>
        <v>0</v>
      </c>
      <c r="M1086" s="2">
        <f t="shared" si="194"/>
        <v>0</v>
      </c>
      <c r="N1086" s="3" t="str">
        <f t="shared" si="195"/>
        <v>Idle</v>
      </c>
      <c r="O1086" s="3" t="str">
        <f t="shared" si="203"/>
        <v>Idle</v>
      </c>
      <c r="P1086" s="2">
        <f t="shared" si="196"/>
        <v>0</v>
      </c>
      <c r="Q1086" s="2">
        <f t="shared" si="197"/>
        <v>0</v>
      </c>
      <c r="R1086" s="2">
        <f t="shared" si="198"/>
        <v>0</v>
      </c>
      <c r="S1086" s="2">
        <f t="shared" si="199"/>
        <v>0</v>
      </c>
      <c r="T1086" s="2">
        <f t="shared" si="200"/>
        <v>0</v>
      </c>
      <c r="U1086" s="2">
        <f>IF(O1086="Reg", R1086 * Inputs!$B$7, 0)</f>
        <v>0</v>
      </c>
      <c r="V1086" s="2">
        <f>MAX(F1086 + P1086*Inputs!$B$15 - (Q1086/Inputs!$B$16) - U1086, 0)</f>
        <v>0</v>
      </c>
    </row>
    <row r="1087" spans="1:22" x14ac:dyDescent="0.3">
      <c r="A1087" s="1">
        <v>46068.208333333343</v>
      </c>
      <c r="B1087" s="2">
        <v>0</v>
      </c>
      <c r="C1087" s="2">
        <v>6.7763083589914066</v>
      </c>
      <c r="D1087" s="2">
        <f t="shared" si="192"/>
        <v>40.051261463978712</v>
      </c>
      <c r="E1087" s="2">
        <f t="shared" si="193"/>
        <v>1.2323295651296486</v>
      </c>
      <c r="F1087" s="2">
        <f t="shared" si="201"/>
        <v>0</v>
      </c>
      <c r="G1087" s="2">
        <f t="shared" si="202"/>
        <v>340</v>
      </c>
      <c r="H1087" s="2">
        <f>MIN(Inputs!$B$2, (Inputs!$B$14 - F1087)/Inputs!$B$15)</f>
        <v>170</v>
      </c>
      <c r="I1087" s="2">
        <f>MAX(MIN(Inputs!$B$2, F1087*Inputs!$B$16, Inputs!$B$14*Inputs!$B$4 - G1087), 0)</f>
        <v>0</v>
      </c>
      <c r="J1087" s="2">
        <f>MAX(MIN(Inputs!$B$2, F1087*Inputs!$B$16, (Inputs!$B$14-F1087)/Inputs!$B$15)*Inputs!$B$9, 0)</f>
        <v>0</v>
      </c>
      <c r="K1087" s="2">
        <f>MAX(E1087*Inputs!$B$5 - B1087 - Inputs!$B$8, 0) * H1087</f>
        <v>0</v>
      </c>
      <c r="L1087" s="2">
        <f>IF(B1087 &gt;= D1087*Inputs!$B$10, MAX(B1087 - E1087/Inputs!$B$5 - Inputs!$B$8, 0) * I1087, 0)</f>
        <v>0</v>
      </c>
      <c r="M1087" s="2">
        <f t="shared" si="194"/>
        <v>0</v>
      </c>
      <c r="N1087" s="3" t="str">
        <f t="shared" si="195"/>
        <v>Idle</v>
      </c>
      <c r="O1087" s="3" t="str">
        <f t="shared" si="203"/>
        <v>Idle</v>
      </c>
      <c r="P1087" s="2">
        <f t="shared" si="196"/>
        <v>0</v>
      </c>
      <c r="Q1087" s="2">
        <f t="shared" si="197"/>
        <v>0</v>
      </c>
      <c r="R1087" s="2">
        <f t="shared" si="198"/>
        <v>0</v>
      </c>
      <c r="S1087" s="2">
        <f t="shared" si="199"/>
        <v>0</v>
      </c>
      <c r="T1087" s="2">
        <f t="shared" si="200"/>
        <v>0</v>
      </c>
      <c r="U1087" s="2">
        <f>IF(O1087="Reg", R1087 * Inputs!$B$7, 0)</f>
        <v>0</v>
      </c>
      <c r="V1087" s="2">
        <f>MAX(F1087 + P1087*Inputs!$B$15 - (Q1087/Inputs!$B$16) - U1087, 0)</f>
        <v>0</v>
      </c>
    </row>
    <row r="1088" spans="1:22" x14ac:dyDescent="0.3">
      <c r="A1088" s="1">
        <v>46068.25</v>
      </c>
      <c r="B1088" s="2">
        <v>0</v>
      </c>
      <c r="C1088" s="2">
        <v>7.4375944815445836</v>
      </c>
      <c r="D1088" s="2">
        <f t="shared" si="192"/>
        <v>40.051261463978712</v>
      </c>
      <c r="E1088" s="2">
        <f t="shared" si="193"/>
        <v>4.6323581320378153</v>
      </c>
      <c r="F1088" s="2">
        <f t="shared" si="201"/>
        <v>0</v>
      </c>
      <c r="G1088" s="2">
        <f t="shared" si="202"/>
        <v>340</v>
      </c>
      <c r="H1088" s="2">
        <f>MIN(Inputs!$B$2, (Inputs!$B$14 - F1088)/Inputs!$B$15)</f>
        <v>170</v>
      </c>
      <c r="I1088" s="2">
        <f>MAX(MIN(Inputs!$B$2, F1088*Inputs!$B$16, Inputs!$B$14*Inputs!$B$4 - G1088), 0)</f>
        <v>0</v>
      </c>
      <c r="J1088" s="2">
        <f>MAX(MIN(Inputs!$B$2, F1088*Inputs!$B$16, (Inputs!$B$14-F1088)/Inputs!$B$15)*Inputs!$B$9, 0)</f>
        <v>0</v>
      </c>
      <c r="K1088" s="2">
        <f>MAX(E1088*Inputs!$B$5 - B1088 - Inputs!$B$8, 0) * H1088</f>
        <v>0</v>
      </c>
      <c r="L1088" s="2">
        <f>IF(B1088 &gt;= D1088*Inputs!$B$10, MAX(B1088 - E1088/Inputs!$B$5 - Inputs!$B$8, 0) * I1088, 0)</f>
        <v>0</v>
      </c>
      <c r="M1088" s="2">
        <f t="shared" si="194"/>
        <v>0</v>
      </c>
      <c r="N1088" s="3" t="str">
        <f t="shared" si="195"/>
        <v>Idle</v>
      </c>
      <c r="O1088" s="3" t="str">
        <f t="shared" si="203"/>
        <v>Idle</v>
      </c>
      <c r="P1088" s="2">
        <f t="shared" si="196"/>
        <v>0</v>
      </c>
      <c r="Q1088" s="2">
        <f t="shared" si="197"/>
        <v>0</v>
      </c>
      <c r="R1088" s="2">
        <f t="shared" si="198"/>
        <v>0</v>
      </c>
      <c r="S1088" s="2">
        <f t="shared" si="199"/>
        <v>0</v>
      </c>
      <c r="T1088" s="2">
        <f t="shared" si="200"/>
        <v>0</v>
      </c>
      <c r="U1088" s="2">
        <f>IF(O1088="Reg", R1088 * Inputs!$B$7, 0)</f>
        <v>0</v>
      </c>
      <c r="V1088" s="2">
        <f>MAX(F1088 + P1088*Inputs!$B$15 - (Q1088/Inputs!$B$16) - U1088, 0)</f>
        <v>0</v>
      </c>
    </row>
    <row r="1089" spans="1:22" x14ac:dyDescent="0.3">
      <c r="A1089" s="1">
        <v>46068.291666666657</v>
      </c>
      <c r="B1089" s="2">
        <v>0</v>
      </c>
      <c r="C1089" s="2">
        <v>13.494652437977139</v>
      </c>
      <c r="D1089" s="2">
        <f t="shared" si="192"/>
        <v>40.051261463978712</v>
      </c>
      <c r="E1089" s="2">
        <f t="shared" si="193"/>
        <v>10.144240311186909</v>
      </c>
      <c r="F1089" s="2">
        <f t="shared" si="201"/>
        <v>0</v>
      </c>
      <c r="G1089" s="2">
        <f t="shared" si="202"/>
        <v>340</v>
      </c>
      <c r="H1089" s="2">
        <f>MIN(Inputs!$B$2, (Inputs!$B$14 - F1089)/Inputs!$B$15)</f>
        <v>170</v>
      </c>
      <c r="I1089" s="2">
        <f>MAX(MIN(Inputs!$B$2, F1089*Inputs!$B$16, Inputs!$B$14*Inputs!$B$4 - G1089), 0)</f>
        <v>0</v>
      </c>
      <c r="J1089" s="2">
        <f>MAX(MIN(Inputs!$B$2, F1089*Inputs!$B$16, (Inputs!$B$14-F1089)/Inputs!$B$15)*Inputs!$B$9, 0)</f>
        <v>0</v>
      </c>
      <c r="K1089" s="2">
        <f>MAX(E1089*Inputs!$B$5 - B1089 - Inputs!$B$8, 0) * H1089</f>
        <v>0</v>
      </c>
      <c r="L1089" s="2">
        <f>IF(B1089 &gt;= D1089*Inputs!$B$10, MAX(B1089 - E1089/Inputs!$B$5 - Inputs!$B$8, 0) * I1089, 0)</f>
        <v>0</v>
      </c>
      <c r="M1089" s="2">
        <f t="shared" si="194"/>
        <v>0</v>
      </c>
      <c r="N1089" s="3" t="str">
        <f t="shared" si="195"/>
        <v>Idle</v>
      </c>
      <c r="O1089" s="3" t="str">
        <f t="shared" si="203"/>
        <v>Idle</v>
      </c>
      <c r="P1089" s="2">
        <f t="shared" si="196"/>
        <v>0</v>
      </c>
      <c r="Q1089" s="2">
        <f t="shared" si="197"/>
        <v>0</v>
      </c>
      <c r="R1089" s="2">
        <f t="shared" si="198"/>
        <v>0</v>
      </c>
      <c r="S1089" s="2">
        <f t="shared" si="199"/>
        <v>0</v>
      </c>
      <c r="T1089" s="2">
        <f t="shared" si="200"/>
        <v>0</v>
      </c>
      <c r="U1089" s="2">
        <f>IF(O1089="Reg", R1089 * Inputs!$B$7, 0)</f>
        <v>0</v>
      </c>
      <c r="V1089" s="2">
        <f>MAX(F1089 + P1089*Inputs!$B$15 - (Q1089/Inputs!$B$16) - U1089, 0)</f>
        <v>0</v>
      </c>
    </row>
    <row r="1090" spans="1:22" x14ac:dyDescent="0.3">
      <c r="A1090" s="1">
        <v>46068.333333333343</v>
      </c>
      <c r="B1090" s="2">
        <v>7.5126084320112696E-2</v>
      </c>
      <c r="C1090" s="2">
        <v>12.973437793911829</v>
      </c>
      <c r="D1090" s="2">
        <f t="shared" ref="D1090:D1153" si="204">AVERAGEIFS(B:B, A:A, "&gt;="&amp;INT(A1090), A:A, "&lt;"&amp;INT(A1090)+1)</f>
        <v>40.051261463978712</v>
      </c>
      <c r="E1090" s="2">
        <f t="shared" ref="E1090:E1153" si="205">AVERAGE(B1090:B1095)</f>
        <v>16.870745443324672</v>
      </c>
      <c r="F1090" s="2">
        <f t="shared" si="201"/>
        <v>0</v>
      </c>
      <c r="G1090" s="2">
        <f t="shared" si="202"/>
        <v>340</v>
      </c>
      <c r="H1090" s="2">
        <f>MIN(Inputs!$B$2, (Inputs!$B$14 - F1090)/Inputs!$B$15)</f>
        <v>170</v>
      </c>
      <c r="I1090" s="2">
        <f>MAX(MIN(Inputs!$B$2, F1090*Inputs!$B$16, Inputs!$B$14*Inputs!$B$4 - G1090), 0)</f>
        <v>0</v>
      </c>
      <c r="J1090" s="2">
        <f>MAX(MIN(Inputs!$B$2, F1090*Inputs!$B$16, (Inputs!$B$14-F1090)/Inputs!$B$15)*Inputs!$B$9, 0)</f>
        <v>0</v>
      </c>
      <c r="K1090" s="2">
        <f>MAX(E1090*Inputs!$B$5 - B1090 - Inputs!$B$8, 0) * H1090</f>
        <v>0</v>
      </c>
      <c r="L1090" s="2">
        <f>IF(B1090 &gt;= D1090*Inputs!$B$10, MAX(B1090 - E1090/Inputs!$B$5 - Inputs!$B$8, 0) * I1090, 0)</f>
        <v>0</v>
      </c>
      <c r="M1090" s="2">
        <f t="shared" ref="M1090:M1153" si="206">C1090 * J1090</f>
        <v>0</v>
      </c>
      <c r="N1090" s="3" t="str">
        <f t="shared" ref="N1090:N1153" si="207">IF(MAX(K1090, L1090, M1090)&lt;=0, "Idle", IF(AND(M1090&gt;=K1090, M1090&gt;=L1090), "Reg", IF(L1090&gt;=K1090, "Discharge", "Charge")))</f>
        <v>Idle</v>
      </c>
      <c r="O1090" s="3" t="str">
        <f t="shared" si="203"/>
        <v>Idle</v>
      </c>
      <c r="P1090" s="2">
        <f t="shared" ref="P1090:P1153" si="208">IF(O1090="Charge", H1090, 0)</f>
        <v>0</v>
      </c>
      <c r="Q1090" s="2">
        <f t="shared" ref="Q1090:Q1153" si="209">IF(O1090="Discharge", I1090, 0)</f>
        <v>0</v>
      </c>
      <c r="R1090" s="2">
        <f t="shared" ref="R1090:R1153" si="210">IF(O1090="Reg", J1090, 0)</f>
        <v>0</v>
      </c>
      <c r="S1090" s="2">
        <f t="shared" ref="S1090:S1153" si="211">(Q1090 - P1090) * B1090</f>
        <v>0</v>
      </c>
      <c r="T1090" s="2">
        <f t="shared" ref="T1090:T1153" si="212">R1090 * C1090</f>
        <v>0</v>
      </c>
      <c r="U1090" s="2">
        <f>IF(O1090="Reg", R1090 * Inputs!$B$7, 0)</f>
        <v>0</v>
      </c>
      <c r="V1090" s="2">
        <f>MAX(F1090 + P1090*Inputs!$B$15 - (Q1090/Inputs!$B$16) - U1090, 0)</f>
        <v>0</v>
      </c>
    </row>
    <row r="1091" spans="1:22" x14ac:dyDescent="0.3">
      <c r="A1091" s="1">
        <v>46068.375</v>
      </c>
      <c r="B1091" s="2">
        <v>0</v>
      </c>
      <c r="C1091" s="2">
        <v>13.907982992881021</v>
      </c>
      <c r="D1091" s="2">
        <f t="shared" si="204"/>
        <v>40.051261463978712</v>
      </c>
      <c r="E1091" s="2">
        <f t="shared" si="205"/>
        <v>47.11010212856123</v>
      </c>
      <c r="F1091" s="2">
        <f t="shared" ref="F1091:F1154" si="213">V1090</f>
        <v>0</v>
      </c>
      <c r="G1091" s="2">
        <f t="shared" ref="G1091:G1154" si="214">IF(INT(A1091)=INT(A1090), G1090 + Q1090, 0)</f>
        <v>340</v>
      </c>
      <c r="H1091" s="2">
        <f>MIN(Inputs!$B$2, (Inputs!$B$14 - F1091)/Inputs!$B$15)</f>
        <v>170</v>
      </c>
      <c r="I1091" s="2">
        <f>MAX(MIN(Inputs!$B$2, F1091*Inputs!$B$16, Inputs!$B$14*Inputs!$B$4 - G1091), 0)</f>
        <v>0</v>
      </c>
      <c r="J1091" s="2">
        <f>MAX(MIN(Inputs!$B$2, F1091*Inputs!$B$16, (Inputs!$B$14-F1091)/Inputs!$B$15)*Inputs!$B$9, 0)</f>
        <v>0</v>
      </c>
      <c r="K1091" s="2">
        <f>MAX(E1091*Inputs!$B$5 - B1091 - Inputs!$B$8, 0) * H1091</f>
        <v>3647.6712784327601</v>
      </c>
      <c r="L1091" s="2">
        <f>IF(B1091 &gt;= D1091*Inputs!$B$10, MAX(B1091 - E1091/Inputs!$B$5 - Inputs!$B$8, 0) * I1091, 0)</f>
        <v>0</v>
      </c>
      <c r="M1091" s="2">
        <f t="shared" si="206"/>
        <v>0</v>
      </c>
      <c r="N1091" s="3" t="str">
        <f t="shared" si="207"/>
        <v>Charge</v>
      </c>
      <c r="O1091" s="3" t="str">
        <f t="shared" si="203"/>
        <v>Charge</v>
      </c>
      <c r="P1091" s="2">
        <f t="shared" si="208"/>
        <v>170</v>
      </c>
      <c r="Q1091" s="2">
        <f t="shared" si="209"/>
        <v>0</v>
      </c>
      <c r="R1091" s="2">
        <f t="shared" si="210"/>
        <v>0</v>
      </c>
      <c r="S1091" s="2">
        <f t="shared" si="211"/>
        <v>0</v>
      </c>
      <c r="T1091" s="2">
        <f t="shared" si="212"/>
        <v>0</v>
      </c>
      <c r="U1091" s="2">
        <f>IF(O1091="Reg", R1091 * Inputs!$B$7, 0)</f>
        <v>0</v>
      </c>
      <c r="V1091" s="2">
        <f>MAX(F1091 + P1091*Inputs!$B$15 - (Q1091/Inputs!$B$16) - U1091, 0)</f>
        <v>170</v>
      </c>
    </row>
    <row r="1092" spans="1:22" x14ac:dyDescent="0.3">
      <c r="A1092" s="1">
        <v>46068.416666666657</v>
      </c>
      <c r="B1092" s="2">
        <v>7.3188513064577796</v>
      </c>
      <c r="C1092" s="2">
        <v>12.675049984276139</v>
      </c>
      <c r="D1092" s="2">
        <f t="shared" si="204"/>
        <v>40.051261463978712</v>
      </c>
      <c r="E1092" s="2">
        <f t="shared" si="205"/>
        <v>57.390965853468153</v>
      </c>
      <c r="F1092" s="2">
        <f t="shared" si="213"/>
        <v>170</v>
      </c>
      <c r="G1092" s="2">
        <f t="shared" si="214"/>
        <v>340</v>
      </c>
      <c r="H1092" s="2">
        <f>MIN(Inputs!$B$2, (Inputs!$B$14 - F1092)/Inputs!$B$15)</f>
        <v>170</v>
      </c>
      <c r="I1092" s="2">
        <f>MAX(MIN(Inputs!$B$2, F1092*Inputs!$B$16, Inputs!$B$14*Inputs!$B$4 - G1092), 0)</f>
        <v>0</v>
      </c>
      <c r="J1092" s="2">
        <f>MAX(MIN(Inputs!$B$2, F1092*Inputs!$B$16, (Inputs!$B$14-F1092)/Inputs!$B$15)*Inputs!$B$9, 0)</f>
        <v>136</v>
      </c>
      <c r="K1092" s="2">
        <f>MAX(E1092*Inputs!$B$5 - B1092 - Inputs!$B$8, 0) * H1092</f>
        <v>3941.4837695810129</v>
      </c>
      <c r="L1092" s="2">
        <f>IF(B1092 &gt;= D1092*Inputs!$B$10, MAX(B1092 - E1092/Inputs!$B$5 - Inputs!$B$8, 0) * I1092, 0)</f>
        <v>0</v>
      </c>
      <c r="M1092" s="2">
        <f t="shared" si="206"/>
        <v>1723.806797861555</v>
      </c>
      <c r="N1092" s="3" t="str">
        <f t="shared" si="207"/>
        <v>Charge</v>
      </c>
      <c r="O1092" s="3" t="str">
        <f t="shared" ref="O1092:O1155" si="215">IF(O1091&lt;&gt;O1090, O1091, N1092)</f>
        <v>Charge</v>
      </c>
      <c r="P1092" s="2">
        <f t="shared" si="208"/>
        <v>170</v>
      </c>
      <c r="Q1092" s="2">
        <f t="shared" si="209"/>
        <v>0</v>
      </c>
      <c r="R1092" s="2">
        <f t="shared" si="210"/>
        <v>0</v>
      </c>
      <c r="S1092" s="2">
        <f t="shared" si="211"/>
        <v>-1244.2047220978225</v>
      </c>
      <c r="T1092" s="2">
        <f t="shared" si="212"/>
        <v>0</v>
      </c>
      <c r="U1092" s="2">
        <f>IF(O1092="Reg", R1092 * Inputs!$B$7, 0)</f>
        <v>0</v>
      </c>
      <c r="V1092" s="2">
        <f>MAX(F1092 + P1092*Inputs!$B$15 - (Q1092/Inputs!$B$16) - U1092, 0)</f>
        <v>340</v>
      </c>
    </row>
    <row r="1093" spans="1:22" x14ac:dyDescent="0.3">
      <c r="A1093" s="1">
        <v>46068.458333333343</v>
      </c>
      <c r="B1093" s="2">
        <v>20.400171401449001</v>
      </c>
      <c r="C1093" s="2">
        <v>3.109549997873795</v>
      </c>
      <c r="D1093" s="2">
        <f t="shared" si="204"/>
        <v>40.051261463978712</v>
      </c>
      <c r="E1093" s="2">
        <f t="shared" si="205"/>
        <v>66.076959321264312</v>
      </c>
      <c r="F1093" s="2">
        <f t="shared" si="213"/>
        <v>340</v>
      </c>
      <c r="G1093" s="2">
        <f t="shared" si="214"/>
        <v>340</v>
      </c>
      <c r="H1093" s="2">
        <f>MIN(Inputs!$B$2, (Inputs!$B$14 - F1093)/Inputs!$B$15)</f>
        <v>0</v>
      </c>
      <c r="I1093" s="2">
        <f>MAX(MIN(Inputs!$B$2, F1093*Inputs!$B$16, Inputs!$B$14*Inputs!$B$4 - G1093), 0)</f>
        <v>0</v>
      </c>
      <c r="J1093" s="2">
        <f>MAX(MIN(Inputs!$B$2, F1093*Inputs!$B$16, (Inputs!$B$14-F1093)/Inputs!$B$15)*Inputs!$B$9, 0)</f>
        <v>0</v>
      </c>
      <c r="K1093" s="2">
        <f>MAX(E1093*Inputs!$B$5 - B1093 - Inputs!$B$8, 0) * H1093</f>
        <v>0</v>
      </c>
      <c r="L1093" s="2">
        <f>IF(B1093 &gt;= D1093*Inputs!$B$10, MAX(B1093 - E1093/Inputs!$B$5 - Inputs!$B$8, 0) * I1093, 0)</f>
        <v>0</v>
      </c>
      <c r="M1093" s="2">
        <f t="shared" si="206"/>
        <v>0</v>
      </c>
      <c r="N1093" s="3" t="str">
        <f t="shared" si="207"/>
        <v>Idle</v>
      </c>
      <c r="O1093" s="3" t="str">
        <f t="shared" si="215"/>
        <v>Idle</v>
      </c>
      <c r="P1093" s="2">
        <f t="shared" si="208"/>
        <v>0</v>
      </c>
      <c r="Q1093" s="2">
        <f t="shared" si="209"/>
        <v>0</v>
      </c>
      <c r="R1093" s="2">
        <f t="shared" si="210"/>
        <v>0</v>
      </c>
      <c r="S1093" s="2">
        <f t="shared" si="211"/>
        <v>0</v>
      </c>
      <c r="T1093" s="2">
        <f t="shared" si="212"/>
        <v>0</v>
      </c>
      <c r="U1093" s="2">
        <f>IF(O1093="Reg", R1093 * Inputs!$B$7, 0)</f>
        <v>0</v>
      </c>
      <c r="V1093" s="2">
        <f>MAX(F1093 + P1093*Inputs!$B$15 - (Q1093/Inputs!$B$16) - U1093, 0)</f>
        <v>340</v>
      </c>
    </row>
    <row r="1094" spans="1:22" x14ac:dyDescent="0.3">
      <c r="A1094" s="1">
        <v>46068.5</v>
      </c>
      <c r="B1094" s="2">
        <v>33.071293074894562</v>
      </c>
      <c r="C1094" s="2">
        <v>5.3577129130276653</v>
      </c>
      <c r="D1094" s="2">
        <f t="shared" si="204"/>
        <v>40.051261463978712</v>
      </c>
      <c r="E1094" s="2">
        <f t="shared" si="205"/>
        <v>72.861628266229005</v>
      </c>
      <c r="F1094" s="2">
        <f t="shared" si="213"/>
        <v>340</v>
      </c>
      <c r="G1094" s="2">
        <f t="shared" si="214"/>
        <v>340</v>
      </c>
      <c r="H1094" s="2">
        <f>MIN(Inputs!$B$2, (Inputs!$B$14 - F1094)/Inputs!$B$15)</f>
        <v>0</v>
      </c>
      <c r="I1094" s="2">
        <f>MAX(MIN(Inputs!$B$2, F1094*Inputs!$B$16, Inputs!$B$14*Inputs!$B$4 - G1094), 0)</f>
        <v>0</v>
      </c>
      <c r="J1094" s="2">
        <f>MAX(MIN(Inputs!$B$2, F1094*Inputs!$B$16, (Inputs!$B$14-F1094)/Inputs!$B$15)*Inputs!$B$9, 0)</f>
        <v>0</v>
      </c>
      <c r="K1094" s="2">
        <f>MAX(E1094*Inputs!$B$5 - B1094 - Inputs!$B$8, 0) * H1094</f>
        <v>0</v>
      </c>
      <c r="L1094" s="2">
        <f>IF(B1094 &gt;= D1094*Inputs!$B$10, MAX(B1094 - E1094/Inputs!$B$5 - Inputs!$B$8, 0) * I1094, 0)</f>
        <v>0</v>
      </c>
      <c r="M1094" s="2">
        <f t="shared" si="206"/>
        <v>0</v>
      </c>
      <c r="N1094" s="3" t="str">
        <f t="shared" si="207"/>
        <v>Idle</v>
      </c>
      <c r="O1094" s="3" t="str">
        <f t="shared" si="215"/>
        <v>Idle</v>
      </c>
      <c r="P1094" s="2">
        <f t="shared" si="208"/>
        <v>0</v>
      </c>
      <c r="Q1094" s="2">
        <f t="shared" si="209"/>
        <v>0</v>
      </c>
      <c r="R1094" s="2">
        <f t="shared" si="210"/>
        <v>0</v>
      </c>
      <c r="S1094" s="2">
        <f t="shared" si="211"/>
        <v>0</v>
      </c>
      <c r="T1094" s="2">
        <f t="shared" si="212"/>
        <v>0</v>
      </c>
      <c r="U1094" s="2">
        <f>IF(O1094="Reg", R1094 * Inputs!$B$7, 0)</f>
        <v>0</v>
      </c>
      <c r="V1094" s="2">
        <f>MAX(F1094 + P1094*Inputs!$B$15 - (Q1094/Inputs!$B$16) - U1094, 0)</f>
        <v>340</v>
      </c>
    </row>
    <row r="1095" spans="1:22" x14ac:dyDescent="0.3">
      <c r="A1095" s="1">
        <v>46068.541666666657</v>
      </c>
      <c r="B1095" s="2">
        <v>40.35903079282658</v>
      </c>
      <c r="C1095" s="2">
        <v>3.9396532232456858</v>
      </c>
      <c r="D1095" s="2">
        <f t="shared" si="204"/>
        <v>40.051261463978712</v>
      </c>
      <c r="E1095" s="2">
        <f t="shared" si="205"/>
        <v>78.169872464426916</v>
      </c>
      <c r="F1095" s="2">
        <f t="shared" si="213"/>
        <v>340</v>
      </c>
      <c r="G1095" s="2">
        <f t="shared" si="214"/>
        <v>340</v>
      </c>
      <c r="H1095" s="2">
        <f>MIN(Inputs!$B$2, (Inputs!$B$14 - F1095)/Inputs!$B$15)</f>
        <v>0</v>
      </c>
      <c r="I1095" s="2">
        <f>MAX(MIN(Inputs!$B$2, F1095*Inputs!$B$16, Inputs!$B$14*Inputs!$B$4 - G1095), 0)</f>
        <v>0</v>
      </c>
      <c r="J1095" s="2">
        <f>MAX(MIN(Inputs!$B$2, F1095*Inputs!$B$16, (Inputs!$B$14-F1095)/Inputs!$B$15)*Inputs!$B$9, 0)</f>
        <v>0</v>
      </c>
      <c r="K1095" s="2">
        <f>MAX(E1095*Inputs!$B$5 - B1095 - Inputs!$B$8, 0) * H1095</f>
        <v>0</v>
      </c>
      <c r="L1095" s="2">
        <f>IF(B1095 &gt;= D1095*Inputs!$B$10, MAX(B1095 - E1095/Inputs!$B$5 - Inputs!$B$8, 0) * I1095, 0)</f>
        <v>0</v>
      </c>
      <c r="M1095" s="2">
        <f t="shared" si="206"/>
        <v>0</v>
      </c>
      <c r="N1095" s="3" t="str">
        <f t="shared" si="207"/>
        <v>Idle</v>
      </c>
      <c r="O1095" s="3" t="str">
        <f t="shared" si="215"/>
        <v>Idle</v>
      </c>
      <c r="P1095" s="2">
        <f t="shared" si="208"/>
        <v>0</v>
      </c>
      <c r="Q1095" s="2">
        <f t="shared" si="209"/>
        <v>0</v>
      </c>
      <c r="R1095" s="2">
        <f t="shared" si="210"/>
        <v>0</v>
      </c>
      <c r="S1095" s="2">
        <f t="shared" si="211"/>
        <v>0</v>
      </c>
      <c r="T1095" s="2">
        <f t="shared" si="212"/>
        <v>0</v>
      </c>
      <c r="U1095" s="2">
        <f>IF(O1095="Reg", R1095 * Inputs!$B$7, 0)</f>
        <v>0</v>
      </c>
      <c r="V1095" s="2">
        <f>MAX(F1095 + P1095*Inputs!$B$15 - (Q1095/Inputs!$B$16) - U1095, 0)</f>
        <v>340</v>
      </c>
    </row>
    <row r="1096" spans="1:22" x14ac:dyDescent="0.3">
      <c r="A1096" s="1">
        <v>46068.583333333343</v>
      </c>
      <c r="B1096" s="2">
        <v>181.51126619573941</v>
      </c>
      <c r="C1096" s="2">
        <v>14.896874905195171</v>
      </c>
      <c r="D1096" s="2">
        <f t="shared" si="204"/>
        <v>40.051261463978712</v>
      </c>
      <c r="E1096" s="2">
        <f t="shared" si="205"/>
        <v>83.756191213894922</v>
      </c>
      <c r="F1096" s="2">
        <f t="shared" si="213"/>
        <v>340</v>
      </c>
      <c r="G1096" s="2">
        <f t="shared" si="214"/>
        <v>340</v>
      </c>
      <c r="H1096" s="2">
        <f>MIN(Inputs!$B$2, (Inputs!$B$14 - F1096)/Inputs!$B$15)</f>
        <v>0</v>
      </c>
      <c r="I1096" s="2">
        <f>MAX(MIN(Inputs!$B$2, F1096*Inputs!$B$16, Inputs!$B$14*Inputs!$B$4 - G1096), 0)</f>
        <v>0</v>
      </c>
      <c r="J1096" s="2">
        <f>MAX(MIN(Inputs!$B$2, F1096*Inputs!$B$16, (Inputs!$B$14-F1096)/Inputs!$B$15)*Inputs!$B$9, 0)</f>
        <v>0</v>
      </c>
      <c r="K1096" s="2">
        <f>MAX(E1096*Inputs!$B$5 - B1096 - Inputs!$B$8, 0) * H1096</f>
        <v>0</v>
      </c>
      <c r="L1096" s="2">
        <f>IF(B1096 &gt;= D1096*Inputs!$B$10, MAX(B1096 - E1096/Inputs!$B$5 - Inputs!$B$8, 0) * I1096, 0)</f>
        <v>0</v>
      </c>
      <c r="M1096" s="2">
        <f t="shared" si="206"/>
        <v>0</v>
      </c>
      <c r="N1096" s="3" t="str">
        <f t="shared" si="207"/>
        <v>Idle</v>
      </c>
      <c r="O1096" s="3" t="str">
        <f t="shared" si="215"/>
        <v>Idle</v>
      </c>
      <c r="P1096" s="2">
        <f t="shared" si="208"/>
        <v>0</v>
      </c>
      <c r="Q1096" s="2">
        <f t="shared" si="209"/>
        <v>0</v>
      </c>
      <c r="R1096" s="2">
        <f t="shared" si="210"/>
        <v>0</v>
      </c>
      <c r="S1096" s="2">
        <f t="shared" si="211"/>
        <v>0</v>
      </c>
      <c r="T1096" s="2">
        <f t="shared" si="212"/>
        <v>0</v>
      </c>
      <c r="U1096" s="2">
        <f>IF(O1096="Reg", R1096 * Inputs!$B$7, 0)</f>
        <v>0</v>
      </c>
      <c r="V1096" s="2">
        <f>MAX(F1096 + P1096*Inputs!$B$15 - (Q1096/Inputs!$B$16) - U1096, 0)</f>
        <v>340</v>
      </c>
    </row>
    <row r="1097" spans="1:22" x14ac:dyDescent="0.3">
      <c r="A1097" s="1">
        <v>46068.625</v>
      </c>
      <c r="B1097" s="2">
        <v>61.685182349441547</v>
      </c>
      <c r="C1097" s="2">
        <v>14.42565662482904</v>
      </c>
      <c r="D1097" s="2">
        <f t="shared" si="204"/>
        <v>40.051261463978712</v>
      </c>
      <c r="E1097" s="2">
        <f t="shared" si="205"/>
        <v>63.820923587517285</v>
      </c>
      <c r="F1097" s="2">
        <f t="shared" si="213"/>
        <v>340</v>
      </c>
      <c r="G1097" s="2">
        <f t="shared" si="214"/>
        <v>340</v>
      </c>
      <c r="H1097" s="2">
        <f>MIN(Inputs!$B$2, (Inputs!$B$14 - F1097)/Inputs!$B$15)</f>
        <v>0</v>
      </c>
      <c r="I1097" s="2">
        <f>MAX(MIN(Inputs!$B$2, F1097*Inputs!$B$16, Inputs!$B$14*Inputs!$B$4 - G1097), 0)</f>
        <v>0</v>
      </c>
      <c r="J1097" s="2">
        <f>MAX(MIN(Inputs!$B$2, F1097*Inputs!$B$16, (Inputs!$B$14-F1097)/Inputs!$B$15)*Inputs!$B$9, 0)</f>
        <v>0</v>
      </c>
      <c r="K1097" s="2">
        <f>MAX(E1097*Inputs!$B$5 - B1097 - Inputs!$B$8, 0) * H1097</f>
        <v>0</v>
      </c>
      <c r="L1097" s="2">
        <f>IF(B1097 &gt;= D1097*Inputs!$B$10, MAX(B1097 - E1097/Inputs!$B$5 - Inputs!$B$8, 0) * I1097, 0)</f>
        <v>0</v>
      </c>
      <c r="M1097" s="2">
        <f t="shared" si="206"/>
        <v>0</v>
      </c>
      <c r="N1097" s="3" t="str">
        <f t="shared" si="207"/>
        <v>Idle</v>
      </c>
      <c r="O1097" s="3" t="str">
        <f t="shared" si="215"/>
        <v>Idle</v>
      </c>
      <c r="P1097" s="2">
        <f t="shared" si="208"/>
        <v>0</v>
      </c>
      <c r="Q1097" s="2">
        <f t="shared" si="209"/>
        <v>0</v>
      </c>
      <c r="R1097" s="2">
        <f t="shared" si="210"/>
        <v>0</v>
      </c>
      <c r="S1097" s="2">
        <f t="shared" si="211"/>
        <v>0</v>
      </c>
      <c r="T1097" s="2">
        <f t="shared" si="212"/>
        <v>0</v>
      </c>
      <c r="U1097" s="2">
        <f>IF(O1097="Reg", R1097 * Inputs!$B$7, 0)</f>
        <v>0</v>
      </c>
      <c r="V1097" s="2">
        <f>MAX(F1097 + P1097*Inputs!$B$15 - (Q1097/Inputs!$B$16) - U1097, 0)</f>
        <v>340</v>
      </c>
    </row>
    <row r="1098" spans="1:22" x14ac:dyDescent="0.3">
      <c r="A1098" s="1">
        <v>46068.666666666657</v>
      </c>
      <c r="B1098" s="2">
        <v>59.434812113234791</v>
      </c>
      <c r="C1098" s="2">
        <v>3.211888239415956</v>
      </c>
      <c r="D1098" s="2">
        <f t="shared" si="204"/>
        <v>40.051261463978712</v>
      </c>
      <c r="E1098" s="2">
        <f t="shared" si="205"/>
        <v>62.994848148916198</v>
      </c>
      <c r="F1098" s="2">
        <f t="shared" si="213"/>
        <v>340</v>
      </c>
      <c r="G1098" s="2">
        <f t="shared" si="214"/>
        <v>340</v>
      </c>
      <c r="H1098" s="2">
        <f>MIN(Inputs!$B$2, (Inputs!$B$14 - F1098)/Inputs!$B$15)</f>
        <v>0</v>
      </c>
      <c r="I1098" s="2">
        <f>MAX(MIN(Inputs!$B$2, F1098*Inputs!$B$16, Inputs!$B$14*Inputs!$B$4 - G1098), 0)</f>
        <v>0</v>
      </c>
      <c r="J1098" s="2">
        <f>MAX(MIN(Inputs!$B$2, F1098*Inputs!$B$16, (Inputs!$B$14-F1098)/Inputs!$B$15)*Inputs!$B$9, 0)</f>
        <v>0</v>
      </c>
      <c r="K1098" s="2">
        <f>MAX(E1098*Inputs!$B$5 - B1098 - Inputs!$B$8, 0) * H1098</f>
        <v>0</v>
      </c>
      <c r="L1098" s="2">
        <f>IF(B1098 &gt;= D1098*Inputs!$B$10, MAX(B1098 - E1098/Inputs!$B$5 - Inputs!$B$8, 0) * I1098, 0)</f>
        <v>0</v>
      </c>
      <c r="M1098" s="2">
        <f t="shared" si="206"/>
        <v>0</v>
      </c>
      <c r="N1098" s="3" t="str">
        <f t="shared" si="207"/>
        <v>Idle</v>
      </c>
      <c r="O1098" s="3" t="str">
        <f t="shared" si="215"/>
        <v>Idle</v>
      </c>
      <c r="P1098" s="2">
        <f t="shared" si="208"/>
        <v>0</v>
      </c>
      <c r="Q1098" s="2">
        <f t="shared" si="209"/>
        <v>0</v>
      </c>
      <c r="R1098" s="2">
        <f t="shared" si="210"/>
        <v>0</v>
      </c>
      <c r="S1098" s="2">
        <f t="shared" si="211"/>
        <v>0</v>
      </c>
      <c r="T1098" s="2">
        <f t="shared" si="212"/>
        <v>0</v>
      </c>
      <c r="U1098" s="2">
        <f>IF(O1098="Reg", R1098 * Inputs!$B$7, 0)</f>
        <v>0</v>
      </c>
      <c r="V1098" s="2">
        <f>MAX(F1098 + P1098*Inputs!$B$15 - (Q1098/Inputs!$B$16) - U1098, 0)</f>
        <v>340</v>
      </c>
    </row>
    <row r="1099" spans="1:22" x14ac:dyDescent="0.3">
      <c r="A1099" s="1">
        <v>46068.708333333343</v>
      </c>
      <c r="B1099" s="2">
        <v>61.108185071237131</v>
      </c>
      <c r="C1099" s="2">
        <v>4.513649364474853</v>
      </c>
      <c r="D1099" s="2">
        <f t="shared" si="204"/>
        <v>40.051261463978712</v>
      </c>
      <c r="E1099" s="2">
        <f t="shared" si="205"/>
        <v>60.719326466675057</v>
      </c>
      <c r="F1099" s="2">
        <f t="shared" si="213"/>
        <v>340</v>
      </c>
      <c r="G1099" s="2">
        <f t="shared" si="214"/>
        <v>340</v>
      </c>
      <c r="H1099" s="2">
        <f>MIN(Inputs!$B$2, (Inputs!$B$14 - F1099)/Inputs!$B$15)</f>
        <v>0</v>
      </c>
      <c r="I1099" s="2">
        <f>MAX(MIN(Inputs!$B$2, F1099*Inputs!$B$16, Inputs!$B$14*Inputs!$B$4 - G1099), 0)</f>
        <v>0</v>
      </c>
      <c r="J1099" s="2">
        <f>MAX(MIN(Inputs!$B$2, F1099*Inputs!$B$16, (Inputs!$B$14-F1099)/Inputs!$B$15)*Inputs!$B$9, 0)</f>
        <v>0</v>
      </c>
      <c r="K1099" s="2">
        <f>MAX(E1099*Inputs!$B$5 - B1099 - Inputs!$B$8, 0) * H1099</f>
        <v>0</v>
      </c>
      <c r="L1099" s="2">
        <f>IF(B1099 &gt;= D1099*Inputs!$B$10, MAX(B1099 - E1099/Inputs!$B$5 - Inputs!$B$8, 0) * I1099, 0)</f>
        <v>0</v>
      </c>
      <c r="M1099" s="2">
        <f t="shared" si="206"/>
        <v>0</v>
      </c>
      <c r="N1099" s="3" t="str">
        <f t="shared" si="207"/>
        <v>Idle</v>
      </c>
      <c r="O1099" s="3" t="str">
        <f t="shared" si="215"/>
        <v>Idle</v>
      </c>
      <c r="P1099" s="2">
        <f t="shared" si="208"/>
        <v>0</v>
      </c>
      <c r="Q1099" s="2">
        <f t="shared" si="209"/>
        <v>0</v>
      </c>
      <c r="R1099" s="2">
        <f t="shared" si="210"/>
        <v>0</v>
      </c>
      <c r="S1099" s="2">
        <f t="shared" si="211"/>
        <v>0</v>
      </c>
      <c r="T1099" s="2">
        <f t="shared" si="212"/>
        <v>0</v>
      </c>
      <c r="U1099" s="2">
        <f>IF(O1099="Reg", R1099 * Inputs!$B$7, 0)</f>
        <v>0</v>
      </c>
      <c r="V1099" s="2">
        <f>MAX(F1099 + P1099*Inputs!$B$15 - (Q1099/Inputs!$B$16) - U1099, 0)</f>
        <v>340</v>
      </c>
    </row>
    <row r="1100" spans="1:22" x14ac:dyDescent="0.3">
      <c r="A1100" s="1">
        <v>46068.75</v>
      </c>
      <c r="B1100" s="2">
        <v>64.920758264081968</v>
      </c>
      <c r="C1100" s="2">
        <v>7.3782283617774436</v>
      </c>
      <c r="D1100" s="2">
        <f t="shared" si="204"/>
        <v>40.051261463978712</v>
      </c>
      <c r="E1100" s="2">
        <f t="shared" si="205"/>
        <v>57.47095581421388</v>
      </c>
      <c r="F1100" s="2">
        <f t="shared" si="213"/>
        <v>340</v>
      </c>
      <c r="G1100" s="2">
        <f t="shared" si="214"/>
        <v>340</v>
      </c>
      <c r="H1100" s="2">
        <f>MIN(Inputs!$B$2, (Inputs!$B$14 - F1100)/Inputs!$B$15)</f>
        <v>0</v>
      </c>
      <c r="I1100" s="2">
        <f>MAX(MIN(Inputs!$B$2, F1100*Inputs!$B$16, Inputs!$B$14*Inputs!$B$4 - G1100), 0)</f>
        <v>0</v>
      </c>
      <c r="J1100" s="2">
        <f>MAX(MIN(Inputs!$B$2, F1100*Inputs!$B$16, (Inputs!$B$14-F1100)/Inputs!$B$15)*Inputs!$B$9, 0)</f>
        <v>0</v>
      </c>
      <c r="K1100" s="2">
        <f>MAX(E1100*Inputs!$B$5 - B1100 - Inputs!$B$8, 0) * H1100</f>
        <v>0</v>
      </c>
      <c r="L1100" s="2">
        <f>IF(B1100 &gt;= D1100*Inputs!$B$10, MAX(B1100 - E1100/Inputs!$B$5 - Inputs!$B$8, 0) * I1100, 0)</f>
        <v>0</v>
      </c>
      <c r="M1100" s="2">
        <f t="shared" si="206"/>
        <v>0</v>
      </c>
      <c r="N1100" s="3" t="str">
        <f t="shared" si="207"/>
        <v>Idle</v>
      </c>
      <c r="O1100" s="3" t="str">
        <f t="shared" si="215"/>
        <v>Idle</v>
      </c>
      <c r="P1100" s="2">
        <f t="shared" si="208"/>
        <v>0</v>
      </c>
      <c r="Q1100" s="2">
        <f t="shared" si="209"/>
        <v>0</v>
      </c>
      <c r="R1100" s="2">
        <f t="shared" si="210"/>
        <v>0</v>
      </c>
      <c r="S1100" s="2">
        <f t="shared" si="211"/>
        <v>0</v>
      </c>
      <c r="T1100" s="2">
        <f t="shared" si="212"/>
        <v>0</v>
      </c>
      <c r="U1100" s="2">
        <f>IF(O1100="Reg", R1100 * Inputs!$B$7, 0)</f>
        <v>0</v>
      </c>
      <c r="V1100" s="2">
        <f>MAX(F1100 + P1100*Inputs!$B$15 - (Q1100/Inputs!$B$16) - U1100, 0)</f>
        <v>340</v>
      </c>
    </row>
    <row r="1101" spans="1:22" x14ac:dyDescent="0.3">
      <c r="A1101" s="1">
        <v>46068.791666666657</v>
      </c>
      <c r="B1101" s="2">
        <v>73.876943289634653</v>
      </c>
      <c r="C1101" s="2">
        <v>4.8685871349660257</v>
      </c>
      <c r="D1101" s="2">
        <f t="shared" si="204"/>
        <v>40.051261463978712</v>
      </c>
      <c r="E1101" s="2">
        <f t="shared" si="205"/>
        <v>53.390885371888373</v>
      </c>
      <c r="F1101" s="2">
        <f t="shared" si="213"/>
        <v>340</v>
      </c>
      <c r="G1101" s="2">
        <f t="shared" si="214"/>
        <v>340</v>
      </c>
      <c r="H1101" s="2">
        <f>MIN(Inputs!$B$2, (Inputs!$B$14 - F1101)/Inputs!$B$15)</f>
        <v>0</v>
      </c>
      <c r="I1101" s="2">
        <f>MAX(MIN(Inputs!$B$2, F1101*Inputs!$B$16, Inputs!$B$14*Inputs!$B$4 - G1101), 0)</f>
        <v>0</v>
      </c>
      <c r="J1101" s="2">
        <f>MAX(MIN(Inputs!$B$2, F1101*Inputs!$B$16, (Inputs!$B$14-F1101)/Inputs!$B$15)*Inputs!$B$9, 0)</f>
        <v>0</v>
      </c>
      <c r="K1101" s="2">
        <f>MAX(E1101*Inputs!$B$5 - B1101 - Inputs!$B$8, 0) * H1101</f>
        <v>0</v>
      </c>
      <c r="L1101" s="2">
        <f>IF(B1101 &gt;= D1101*Inputs!$B$10, MAX(B1101 - E1101/Inputs!$B$5 - Inputs!$B$8, 0) * I1101, 0)</f>
        <v>0</v>
      </c>
      <c r="M1101" s="2">
        <f t="shared" si="206"/>
        <v>0</v>
      </c>
      <c r="N1101" s="3" t="str">
        <f t="shared" si="207"/>
        <v>Idle</v>
      </c>
      <c r="O1101" s="3" t="str">
        <f t="shared" si="215"/>
        <v>Idle</v>
      </c>
      <c r="P1101" s="2">
        <f t="shared" si="208"/>
        <v>0</v>
      </c>
      <c r="Q1101" s="2">
        <f t="shared" si="209"/>
        <v>0</v>
      </c>
      <c r="R1101" s="2">
        <f t="shared" si="210"/>
        <v>0</v>
      </c>
      <c r="S1101" s="2">
        <f t="shared" si="211"/>
        <v>0</v>
      </c>
      <c r="T1101" s="2">
        <f t="shared" si="212"/>
        <v>0</v>
      </c>
      <c r="U1101" s="2">
        <f>IF(O1101="Reg", R1101 * Inputs!$B$7, 0)</f>
        <v>0</v>
      </c>
      <c r="V1101" s="2">
        <f>MAX(F1101 + P1101*Inputs!$B$15 - (Q1101/Inputs!$B$16) - U1101, 0)</f>
        <v>340</v>
      </c>
    </row>
    <row r="1102" spans="1:22" x14ac:dyDescent="0.3">
      <c r="A1102" s="1">
        <v>46068.833333333343</v>
      </c>
      <c r="B1102" s="2">
        <v>61.899660437473628</v>
      </c>
      <c r="C1102" s="2">
        <v>30.09797027686454</v>
      </c>
      <c r="D1102" s="2">
        <f t="shared" si="204"/>
        <v>40.051261463978712</v>
      </c>
      <c r="E1102" s="2">
        <f t="shared" si="205"/>
        <v>43.957667968781429</v>
      </c>
      <c r="F1102" s="2">
        <f t="shared" si="213"/>
        <v>340</v>
      </c>
      <c r="G1102" s="2">
        <f t="shared" si="214"/>
        <v>340</v>
      </c>
      <c r="H1102" s="2">
        <f>MIN(Inputs!$B$2, (Inputs!$B$14 - F1102)/Inputs!$B$15)</f>
        <v>0</v>
      </c>
      <c r="I1102" s="2">
        <f>MAX(MIN(Inputs!$B$2, F1102*Inputs!$B$16, Inputs!$B$14*Inputs!$B$4 - G1102), 0)</f>
        <v>0</v>
      </c>
      <c r="J1102" s="2">
        <f>MAX(MIN(Inputs!$B$2, F1102*Inputs!$B$16, (Inputs!$B$14-F1102)/Inputs!$B$15)*Inputs!$B$9, 0)</f>
        <v>0</v>
      </c>
      <c r="K1102" s="2">
        <f>MAX(E1102*Inputs!$B$5 - B1102 - Inputs!$B$8, 0) * H1102</f>
        <v>0</v>
      </c>
      <c r="L1102" s="2">
        <f>IF(B1102 &gt;= D1102*Inputs!$B$10, MAX(B1102 - E1102/Inputs!$B$5 - Inputs!$B$8, 0) * I1102, 0)</f>
        <v>0</v>
      </c>
      <c r="M1102" s="2">
        <f t="shared" si="206"/>
        <v>0</v>
      </c>
      <c r="N1102" s="3" t="str">
        <f t="shared" si="207"/>
        <v>Idle</v>
      </c>
      <c r="O1102" s="3" t="str">
        <f t="shared" si="215"/>
        <v>Idle</v>
      </c>
      <c r="P1102" s="2">
        <f t="shared" si="208"/>
        <v>0</v>
      </c>
      <c r="Q1102" s="2">
        <f t="shared" si="209"/>
        <v>0</v>
      </c>
      <c r="R1102" s="2">
        <f t="shared" si="210"/>
        <v>0</v>
      </c>
      <c r="S1102" s="2">
        <f t="shared" si="211"/>
        <v>0</v>
      </c>
      <c r="T1102" s="2">
        <f t="shared" si="212"/>
        <v>0</v>
      </c>
      <c r="U1102" s="2">
        <f>IF(O1102="Reg", R1102 * Inputs!$B$7, 0)</f>
        <v>0</v>
      </c>
      <c r="V1102" s="2">
        <f>MAX(F1102 + P1102*Inputs!$B$15 - (Q1102/Inputs!$B$16) - U1102, 0)</f>
        <v>340</v>
      </c>
    </row>
    <row r="1103" spans="1:22" x14ac:dyDescent="0.3">
      <c r="A1103" s="1">
        <v>46068.875</v>
      </c>
      <c r="B1103" s="2">
        <v>56.728729717835023</v>
      </c>
      <c r="C1103" s="2">
        <v>3.0206547031833191</v>
      </c>
      <c r="D1103" s="2">
        <f t="shared" si="204"/>
        <v>40.051261463978712</v>
      </c>
      <c r="E1103" s="2">
        <f t="shared" si="205"/>
        <v>35.008495960790917</v>
      </c>
      <c r="F1103" s="2">
        <f t="shared" si="213"/>
        <v>340</v>
      </c>
      <c r="G1103" s="2">
        <f t="shared" si="214"/>
        <v>340</v>
      </c>
      <c r="H1103" s="2">
        <f>MIN(Inputs!$B$2, (Inputs!$B$14 - F1103)/Inputs!$B$15)</f>
        <v>0</v>
      </c>
      <c r="I1103" s="2">
        <f>MAX(MIN(Inputs!$B$2, F1103*Inputs!$B$16, Inputs!$B$14*Inputs!$B$4 - G1103), 0)</f>
        <v>0</v>
      </c>
      <c r="J1103" s="2">
        <f>MAX(MIN(Inputs!$B$2, F1103*Inputs!$B$16, (Inputs!$B$14-F1103)/Inputs!$B$15)*Inputs!$B$9, 0)</f>
        <v>0</v>
      </c>
      <c r="K1103" s="2">
        <f>MAX(E1103*Inputs!$B$5 - B1103 - Inputs!$B$8, 0) * H1103</f>
        <v>0</v>
      </c>
      <c r="L1103" s="2">
        <f>IF(B1103 &gt;= D1103*Inputs!$B$10, MAX(B1103 - E1103/Inputs!$B$5 - Inputs!$B$8, 0) * I1103, 0)</f>
        <v>0</v>
      </c>
      <c r="M1103" s="2">
        <f t="shared" si="206"/>
        <v>0</v>
      </c>
      <c r="N1103" s="3" t="str">
        <f t="shared" si="207"/>
        <v>Idle</v>
      </c>
      <c r="O1103" s="3" t="str">
        <f t="shared" si="215"/>
        <v>Idle</v>
      </c>
      <c r="P1103" s="2">
        <f t="shared" si="208"/>
        <v>0</v>
      </c>
      <c r="Q1103" s="2">
        <f t="shared" si="209"/>
        <v>0</v>
      </c>
      <c r="R1103" s="2">
        <f t="shared" si="210"/>
        <v>0</v>
      </c>
      <c r="S1103" s="2">
        <f t="shared" si="211"/>
        <v>0</v>
      </c>
      <c r="T1103" s="2">
        <f t="shared" si="212"/>
        <v>0</v>
      </c>
      <c r="U1103" s="2">
        <f>IF(O1103="Reg", R1103 * Inputs!$B$7, 0)</f>
        <v>0</v>
      </c>
      <c r="V1103" s="2">
        <f>MAX(F1103 + P1103*Inputs!$B$15 - (Q1103/Inputs!$B$16) - U1103, 0)</f>
        <v>340</v>
      </c>
    </row>
    <row r="1104" spans="1:22" x14ac:dyDescent="0.3">
      <c r="A1104" s="1">
        <v>46068.916666666657</v>
      </c>
      <c r="B1104" s="2">
        <v>45.781682019787937</v>
      </c>
      <c r="C1104" s="2">
        <v>9.4599742945186485</v>
      </c>
      <c r="D1104" s="2">
        <f t="shared" si="204"/>
        <v>40.051261463978712</v>
      </c>
      <c r="E1104" s="2">
        <f t="shared" si="205"/>
        <v>25.863909605160003</v>
      </c>
      <c r="F1104" s="2">
        <f t="shared" si="213"/>
        <v>340</v>
      </c>
      <c r="G1104" s="2">
        <f t="shared" si="214"/>
        <v>340</v>
      </c>
      <c r="H1104" s="2">
        <f>MIN(Inputs!$B$2, (Inputs!$B$14 - F1104)/Inputs!$B$15)</f>
        <v>0</v>
      </c>
      <c r="I1104" s="2">
        <f>MAX(MIN(Inputs!$B$2, F1104*Inputs!$B$16, Inputs!$B$14*Inputs!$B$4 - G1104), 0)</f>
        <v>0</v>
      </c>
      <c r="J1104" s="2">
        <f>MAX(MIN(Inputs!$B$2, F1104*Inputs!$B$16, (Inputs!$B$14-F1104)/Inputs!$B$15)*Inputs!$B$9, 0)</f>
        <v>0</v>
      </c>
      <c r="K1104" s="2">
        <f>MAX(E1104*Inputs!$B$5 - B1104 - Inputs!$B$8, 0) * H1104</f>
        <v>0</v>
      </c>
      <c r="L1104" s="2">
        <f>IF(B1104 &gt;= D1104*Inputs!$B$10, MAX(B1104 - E1104/Inputs!$B$5 - Inputs!$B$8, 0) * I1104, 0)</f>
        <v>0</v>
      </c>
      <c r="M1104" s="2">
        <f t="shared" si="206"/>
        <v>0</v>
      </c>
      <c r="N1104" s="3" t="str">
        <f t="shared" si="207"/>
        <v>Idle</v>
      </c>
      <c r="O1104" s="3" t="str">
        <f t="shared" si="215"/>
        <v>Idle</v>
      </c>
      <c r="P1104" s="2">
        <f t="shared" si="208"/>
        <v>0</v>
      </c>
      <c r="Q1104" s="2">
        <f t="shared" si="209"/>
        <v>0</v>
      </c>
      <c r="R1104" s="2">
        <f t="shared" si="210"/>
        <v>0</v>
      </c>
      <c r="S1104" s="2">
        <f t="shared" si="211"/>
        <v>0</v>
      </c>
      <c r="T1104" s="2">
        <f t="shared" si="212"/>
        <v>0</v>
      </c>
      <c r="U1104" s="2">
        <f>IF(O1104="Reg", R1104 * Inputs!$B$7, 0)</f>
        <v>0</v>
      </c>
      <c r="V1104" s="2">
        <f>MAX(F1104 + P1104*Inputs!$B$15 - (Q1104/Inputs!$B$16) - U1104, 0)</f>
        <v>340</v>
      </c>
    </row>
    <row r="1105" spans="1:22" x14ac:dyDescent="0.3">
      <c r="A1105" s="1">
        <v>46068.958333333343</v>
      </c>
      <c r="B1105" s="2">
        <v>41.617961156470074</v>
      </c>
      <c r="C1105" s="2">
        <v>5.3656996407718758</v>
      </c>
      <c r="D1105" s="2">
        <f t="shared" si="204"/>
        <v>40.051261463978712</v>
      </c>
      <c r="E1105" s="2">
        <f t="shared" si="205"/>
        <v>18.233629268528677</v>
      </c>
      <c r="F1105" s="2">
        <f t="shared" si="213"/>
        <v>340</v>
      </c>
      <c r="G1105" s="2">
        <f t="shared" si="214"/>
        <v>340</v>
      </c>
      <c r="H1105" s="2">
        <f>MIN(Inputs!$B$2, (Inputs!$B$14 - F1105)/Inputs!$B$15)</f>
        <v>0</v>
      </c>
      <c r="I1105" s="2">
        <f>MAX(MIN(Inputs!$B$2, F1105*Inputs!$B$16, Inputs!$B$14*Inputs!$B$4 - G1105), 0)</f>
        <v>0</v>
      </c>
      <c r="J1105" s="2">
        <f>MAX(MIN(Inputs!$B$2, F1105*Inputs!$B$16, (Inputs!$B$14-F1105)/Inputs!$B$15)*Inputs!$B$9, 0)</f>
        <v>0</v>
      </c>
      <c r="K1105" s="2">
        <f>MAX(E1105*Inputs!$B$5 - B1105 - Inputs!$B$8, 0) * H1105</f>
        <v>0</v>
      </c>
      <c r="L1105" s="2">
        <f>IF(B1105 &gt;= D1105*Inputs!$B$10, MAX(B1105 - E1105/Inputs!$B$5 - Inputs!$B$8, 0) * I1105, 0)</f>
        <v>0</v>
      </c>
      <c r="M1105" s="2">
        <f t="shared" si="206"/>
        <v>0</v>
      </c>
      <c r="N1105" s="3" t="str">
        <f t="shared" si="207"/>
        <v>Idle</v>
      </c>
      <c r="O1105" s="3" t="str">
        <f t="shared" si="215"/>
        <v>Idle</v>
      </c>
      <c r="P1105" s="2">
        <f t="shared" si="208"/>
        <v>0</v>
      </c>
      <c r="Q1105" s="2">
        <f t="shared" si="209"/>
        <v>0</v>
      </c>
      <c r="R1105" s="2">
        <f t="shared" si="210"/>
        <v>0</v>
      </c>
      <c r="S1105" s="2">
        <f t="shared" si="211"/>
        <v>0</v>
      </c>
      <c r="T1105" s="2">
        <f t="shared" si="212"/>
        <v>0</v>
      </c>
      <c r="U1105" s="2">
        <f>IF(O1105="Reg", R1105 * Inputs!$B$7, 0)</f>
        <v>0</v>
      </c>
      <c r="V1105" s="2">
        <f>MAX(F1105 + P1105*Inputs!$B$15 - (Q1105/Inputs!$B$16) - U1105, 0)</f>
        <v>340</v>
      </c>
    </row>
    <row r="1106" spans="1:22" x14ac:dyDescent="0.3">
      <c r="A1106" s="1">
        <v>46069</v>
      </c>
      <c r="B1106" s="2">
        <v>40.440335610128876</v>
      </c>
      <c r="C1106" s="2">
        <v>10.18426452097653</v>
      </c>
      <c r="D1106" s="2">
        <f t="shared" si="204"/>
        <v>37.393609585852666</v>
      </c>
      <c r="E1106" s="2">
        <f t="shared" si="205"/>
        <v>11.297302409117</v>
      </c>
      <c r="F1106" s="2">
        <f t="shared" si="213"/>
        <v>340</v>
      </c>
      <c r="G1106" s="2">
        <f t="shared" si="214"/>
        <v>0</v>
      </c>
      <c r="H1106" s="2">
        <f>MIN(Inputs!$B$2, (Inputs!$B$14 - F1106)/Inputs!$B$15)</f>
        <v>0</v>
      </c>
      <c r="I1106" s="2">
        <f>MAX(MIN(Inputs!$B$2, F1106*Inputs!$B$16, Inputs!$B$14*Inputs!$B$4 - G1106), 0)</f>
        <v>170</v>
      </c>
      <c r="J1106" s="2">
        <f>MAX(MIN(Inputs!$B$2, F1106*Inputs!$B$16, (Inputs!$B$14-F1106)/Inputs!$B$15)*Inputs!$B$9, 0)</f>
        <v>0</v>
      </c>
      <c r="K1106" s="2">
        <f>MAX(E1106*Inputs!$B$5 - B1106 - Inputs!$B$8, 0) * H1106</f>
        <v>0</v>
      </c>
      <c r="L1106" s="2">
        <f>IF(B1106 &gt;= D1106*Inputs!$B$10, MAX(B1106 - E1106/Inputs!$B$5 - Inputs!$B$8, 0) * I1106, 0)</f>
        <v>0</v>
      </c>
      <c r="M1106" s="2">
        <f t="shared" si="206"/>
        <v>0</v>
      </c>
      <c r="N1106" s="3" t="str">
        <f t="shared" si="207"/>
        <v>Idle</v>
      </c>
      <c r="O1106" s="3" t="str">
        <f t="shared" si="215"/>
        <v>Idle</v>
      </c>
      <c r="P1106" s="2">
        <f t="shared" si="208"/>
        <v>0</v>
      </c>
      <c r="Q1106" s="2">
        <f t="shared" si="209"/>
        <v>0</v>
      </c>
      <c r="R1106" s="2">
        <f t="shared" si="210"/>
        <v>0</v>
      </c>
      <c r="S1106" s="2">
        <f t="shared" si="211"/>
        <v>0</v>
      </c>
      <c r="T1106" s="2">
        <f t="shared" si="212"/>
        <v>0</v>
      </c>
      <c r="U1106" s="2">
        <f>IF(O1106="Reg", R1106 * Inputs!$B$7, 0)</f>
        <v>0</v>
      </c>
      <c r="V1106" s="2">
        <f>MAX(F1106 + P1106*Inputs!$B$15 - (Q1106/Inputs!$B$16) - U1106, 0)</f>
        <v>340</v>
      </c>
    </row>
    <row r="1107" spans="1:22" x14ac:dyDescent="0.3">
      <c r="A1107" s="1">
        <v>46069.041666666657</v>
      </c>
      <c r="B1107" s="2">
        <v>17.277638870993052</v>
      </c>
      <c r="C1107" s="2">
        <v>28.83414650116859</v>
      </c>
      <c r="D1107" s="2">
        <f t="shared" si="204"/>
        <v>37.393609585852666</v>
      </c>
      <c r="E1107" s="2">
        <f t="shared" si="205"/>
        <v>4.5572464740955203</v>
      </c>
      <c r="F1107" s="2">
        <f t="shared" si="213"/>
        <v>340</v>
      </c>
      <c r="G1107" s="2">
        <f t="shared" si="214"/>
        <v>0</v>
      </c>
      <c r="H1107" s="2">
        <f>MIN(Inputs!$B$2, (Inputs!$B$14 - F1107)/Inputs!$B$15)</f>
        <v>0</v>
      </c>
      <c r="I1107" s="2">
        <f>MAX(MIN(Inputs!$B$2, F1107*Inputs!$B$16, Inputs!$B$14*Inputs!$B$4 - G1107), 0)</f>
        <v>170</v>
      </c>
      <c r="J1107" s="2">
        <f>MAX(MIN(Inputs!$B$2, F1107*Inputs!$B$16, (Inputs!$B$14-F1107)/Inputs!$B$15)*Inputs!$B$9, 0)</f>
        <v>0</v>
      </c>
      <c r="K1107" s="2">
        <f>MAX(E1107*Inputs!$B$5 - B1107 - Inputs!$B$8, 0) * H1107</f>
        <v>0</v>
      </c>
      <c r="L1107" s="2">
        <f>IF(B1107 &gt;= D1107*Inputs!$B$10, MAX(B1107 - E1107/Inputs!$B$5 - Inputs!$B$8, 0) * I1107, 0)</f>
        <v>0</v>
      </c>
      <c r="M1107" s="2">
        <f t="shared" si="206"/>
        <v>0</v>
      </c>
      <c r="N1107" s="3" t="str">
        <f t="shared" si="207"/>
        <v>Idle</v>
      </c>
      <c r="O1107" s="3" t="str">
        <f t="shared" si="215"/>
        <v>Idle</v>
      </c>
      <c r="P1107" s="2">
        <f t="shared" si="208"/>
        <v>0</v>
      </c>
      <c r="Q1107" s="2">
        <f t="shared" si="209"/>
        <v>0</v>
      </c>
      <c r="R1107" s="2">
        <f t="shared" si="210"/>
        <v>0</v>
      </c>
      <c r="S1107" s="2">
        <f t="shared" si="211"/>
        <v>0</v>
      </c>
      <c r="T1107" s="2">
        <f t="shared" si="212"/>
        <v>0</v>
      </c>
      <c r="U1107" s="2">
        <f>IF(O1107="Reg", R1107 * Inputs!$B$7, 0)</f>
        <v>0</v>
      </c>
      <c r="V1107" s="2">
        <f>MAX(F1107 + P1107*Inputs!$B$15 - (Q1107/Inputs!$B$16) - U1107, 0)</f>
        <v>340</v>
      </c>
    </row>
    <row r="1108" spans="1:22" x14ac:dyDescent="0.3">
      <c r="A1108" s="1">
        <v>46069.083333333343</v>
      </c>
      <c r="B1108" s="2">
        <v>8.2046283895305123</v>
      </c>
      <c r="C1108" s="2">
        <v>13.25222553227248</v>
      </c>
      <c r="D1108" s="2">
        <f t="shared" si="204"/>
        <v>37.393609585852666</v>
      </c>
      <c r="E1108" s="2">
        <f t="shared" si="205"/>
        <v>1.6776399955966781</v>
      </c>
      <c r="F1108" s="2">
        <f t="shared" si="213"/>
        <v>340</v>
      </c>
      <c r="G1108" s="2">
        <f t="shared" si="214"/>
        <v>0</v>
      </c>
      <c r="H1108" s="2">
        <f>MIN(Inputs!$B$2, (Inputs!$B$14 - F1108)/Inputs!$B$15)</f>
        <v>0</v>
      </c>
      <c r="I1108" s="2">
        <f>MAX(MIN(Inputs!$B$2, F1108*Inputs!$B$16, Inputs!$B$14*Inputs!$B$4 - G1108), 0)</f>
        <v>170</v>
      </c>
      <c r="J1108" s="2">
        <f>MAX(MIN(Inputs!$B$2, F1108*Inputs!$B$16, (Inputs!$B$14-F1108)/Inputs!$B$15)*Inputs!$B$9, 0)</f>
        <v>0</v>
      </c>
      <c r="K1108" s="2">
        <f>MAX(E1108*Inputs!$B$5 - B1108 - Inputs!$B$8, 0) * H1108</f>
        <v>0</v>
      </c>
      <c r="L1108" s="2">
        <f>IF(B1108 &gt;= D1108*Inputs!$B$10, MAX(B1108 - E1108/Inputs!$B$5 - Inputs!$B$8, 0) * I1108, 0)</f>
        <v>0</v>
      </c>
      <c r="M1108" s="2">
        <f t="shared" si="206"/>
        <v>0</v>
      </c>
      <c r="N1108" s="3" t="str">
        <f t="shared" si="207"/>
        <v>Idle</v>
      </c>
      <c r="O1108" s="3" t="str">
        <f t="shared" si="215"/>
        <v>Idle</v>
      </c>
      <c r="P1108" s="2">
        <f t="shared" si="208"/>
        <v>0</v>
      </c>
      <c r="Q1108" s="2">
        <f t="shared" si="209"/>
        <v>0</v>
      </c>
      <c r="R1108" s="2">
        <f t="shared" si="210"/>
        <v>0</v>
      </c>
      <c r="S1108" s="2">
        <f t="shared" si="211"/>
        <v>0</v>
      </c>
      <c r="T1108" s="2">
        <f t="shared" si="212"/>
        <v>0</v>
      </c>
      <c r="U1108" s="2">
        <f>IF(O1108="Reg", R1108 * Inputs!$B$7, 0)</f>
        <v>0</v>
      </c>
      <c r="V1108" s="2">
        <f>MAX(F1108 + P1108*Inputs!$B$15 - (Q1108/Inputs!$B$16) - U1108, 0)</f>
        <v>340</v>
      </c>
    </row>
    <row r="1109" spans="1:22" x14ac:dyDescent="0.3">
      <c r="A1109" s="1">
        <v>46069.125</v>
      </c>
      <c r="B1109" s="2">
        <v>1.8612115840495571</v>
      </c>
      <c r="C1109" s="2">
        <v>12.135151988785911</v>
      </c>
      <c r="D1109" s="2">
        <f t="shared" si="204"/>
        <v>37.393609585852666</v>
      </c>
      <c r="E1109" s="2">
        <f t="shared" si="205"/>
        <v>0.31020193067492619</v>
      </c>
      <c r="F1109" s="2">
        <f t="shared" si="213"/>
        <v>340</v>
      </c>
      <c r="G1109" s="2">
        <f t="shared" si="214"/>
        <v>0</v>
      </c>
      <c r="H1109" s="2">
        <f>MIN(Inputs!$B$2, (Inputs!$B$14 - F1109)/Inputs!$B$15)</f>
        <v>0</v>
      </c>
      <c r="I1109" s="2">
        <f>MAX(MIN(Inputs!$B$2, F1109*Inputs!$B$16, Inputs!$B$14*Inputs!$B$4 - G1109), 0)</f>
        <v>170</v>
      </c>
      <c r="J1109" s="2">
        <f>MAX(MIN(Inputs!$B$2, F1109*Inputs!$B$16, (Inputs!$B$14-F1109)/Inputs!$B$15)*Inputs!$B$9, 0)</f>
        <v>0</v>
      </c>
      <c r="K1109" s="2">
        <f>MAX(E1109*Inputs!$B$5 - B1109 - Inputs!$B$8, 0) * H1109</f>
        <v>0</v>
      </c>
      <c r="L1109" s="2">
        <f>IF(B1109 &gt;= D1109*Inputs!$B$10, MAX(B1109 - E1109/Inputs!$B$5 - Inputs!$B$8, 0) * I1109, 0)</f>
        <v>0</v>
      </c>
      <c r="M1109" s="2">
        <f t="shared" si="206"/>
        <v>0</v>
      </c>
      <c r="N1109" s="3" t="str">
        <f t="shared" si="207"/>
        <v>Idle</v>
      </c>
      <c r="O1109" s="3" t="str">
        <f t="shared" si="215"/>
        <v>Idle</v>
      </c>
      <c r="P1109" s="2">
        <f t="shared" si="208"/>
        <v>0</v>
      </c>
      <c r="Q1109" s="2">
        <f t="shared" si="209"/>
        <v>0</v>
      </c>
      <c r="R1109" s="2">
        <f t="shared" si="210"/>
        <v>0</v>
      </c>
      <c r="S1109" s="2">
        <f t="shared" si="211"/>
        <v>0</v>
      </c>
      <c r="T1109" s="2">
        <f t="shared" si="212"/>
        <v>0</v>
      </c>
      <c r="U1109" s="2">
        <f>IF(O1109="Reg", R1109 * Inputs!$B$7, 0)</f>
        <v>0</v>
      </c>
      <c r="V1109" s="2">
        <f>MAX(F1109 + P1109*Inputs!$B$15 - (Q1109/Inputs!$B$16) - U1109, 0)</f>
        <v>340</v>
      </c>
    </row>
    <row r="1110" spans="1:22" x14ac:dyDescent="0.3">
      <c r="A1110" s="1">
        <v>46069.166666666657</v>
      </c>
      <c r="B1110" s="2">
        <v>0</v>
      </c>
      <c r="C1110" s="2">
        <v>6.8107921003110654</v>
      </c>
      <c r="D1110" s="2">
        <f t="shared" si="204"/>
        <v>37.393609585852666</v>
      </c>
      <c r="E1110" s="2">
        <f t="shared" si="205"/>
        <v>0</v>
      </c>
      <c r="F1110" s="2">
        <f t="shared" si="213"/>
        <v>340</v>
      </c>
      <c r="G1110" s="2">
        <f t="shared" si="214"/>
        <v>0</v>
      </c>
      <c r="H1110" s="2">
        <f>MIN(Inputs!$B$2, (Inputs!$B$14 - F1110)/Inputs!$B$15)</f>
        <v>0</v>
      </c>
      <c r="I1110" s="2">
        <f>MAX(MIN(Inputs!$B$2, F1110*Inputs!$B$16, Inputs!$B$14*Inputs!$B$4 - G1110), 0)</f>
        <v>170</v>
      </c>
      <c r="J1110" s="2">
        <f>MAX(MIN(Inputs!$B$2, F1110*Inputs!$B$16, (Inputs!$B$14-F1110)/Inputs!$B$15)*Inputs!$B$9, 0)</f>
        <v>0</v>
      </c>
      <c r="K1110" s="2">
        <f>MAX(E1110*Inputs!$B$5 - B1110 - Inputs!$B$8, 0) * H1110</f>
        <v>0</v>
      </c>
      <c r="L1110" s="2">
        <f>IF(B1110 &gt;= D1110*Inputs!$B$10, MAX(B1110 - E1110/Inputs!$B$5 - Inputs!$B$8, 0) * I1110, 0)</f>
        <v>0</v>
      </c>
      <c r="M1110" s="2">
        <f t="shared" si="206"/>
        <v>0</v>
      </c>
      <c r="N1110" s="3" t="str">
        <f t="shared" si="207"/>
        <v>Idle</v>
      </c>
      <c r="O1110" s="3" t="str">
        <f t="shared" si="215"/>
        <v>Idle</v>
      </c>
      <c r="P1110" s="2">
        <f t="shared" si="208"/>
        <v>0</v>
      </c>
      <c r="Q1110" s="2">
        <f t="shared" si="209"/>
        <v>0</v>
      </c>
      <c r="R1110" s="2">
        <f t="shared" si="210"/>
        <v>0</v>
      </c>
      <c r="S1110" s="2">
        <f t="shared" si="211"/>
        <v>0</v>
      </c>
      <c r="T1110" s="2">
        <f t="shared" si="212"/>
        <v>0</v>
      </c>
      <c r="U1110" s="2">
        <f>IF(O1110="Reg", R1110 * Inputs!$B$7, 0)</f>
        <v>0</v>
      </c>
      <c r="V1110" s="2">
        <f>MAX(F1110 + P1110*Inputs!$B$15 - (Q1110/Inputs!$B$16) - U1110, 0)</f>
        <v>340</v>
      </c>
    </row>
    <row r="1111" spans="1:22" x14ac:dyDescent="0.3">
      <c r="A1111" s="1">
        <v>46069.208333333343</v>
      </c>
      <c r="B1111" s="2">
        <v>0</v>
      </c>
      <c r="C1111" s="2">
        <v>15.11421387358849</v>
      </c>
      <c r="D1111" s="2">
        <f t="shared" si="204"/>
        <v>37.393609585852666</v>
      </c>
      <c r="E1111" s="2">
        <f t="shared" si="205"/>
        <v>1.4573977661205582</v>
      </c>
      <c r="F1111" s="2">
        <f t="shared" si="213"/>
        <v>340</v>
      </c>
      <c r="G1111" s="2">
        <f t="shared" si="214"/>
        <v>0</v>
      </c>
      <c r="H1111" s="2">
        <f>MIN(Inputs!$B$2, (Inputs!$B$14 - F1111)/Inputs!$B$15)</f>
        <v>0</v>
      </c>
      <c r="I1111" s="2">
        <f>MAX(MIN(Inputs!$B$2, F1111*Inputs!$B$16, Inputs!$B$14*Inputs!$B$4 - G1111), 0)</f>
        <v>170</v>
      </c>
      <c r="J1111" s="2">
        <f>MAX(MIN(Inputs!$B$2, F1111*Inputs!$B$16, (Inputs!$B$14-F1111)/Inputs!$B$15)*Inputs!$B$9, 0)</f>
        <v>0</v>
      </c>
      <c r="K1111" s="2">
        <f>MAX(E1111*Inputs!$B$5 - B1111 - Inputs!$B$8, 0) * H1111</f>
        <v>0</v>
      </c>
      <c r="L1111" s="2">
        <f>IF(B1111 &gt;= D1111*Inputs!$B$10, MAX(B1111 - E1111/Inputs!$B$5 - Inputs!$B$8, 0) * I1111, 0)</f>
        <v>0</v>
      </c>
      <c r="M1111" s="2">
        <f t="shared" si="206"/>
        <v>0</v>
      </c>
      <c r="N1111" s="3" t="str">
        <f t="shared" si="207"/>
        <v>Idle</v>
      </c>
      <c r="O1111" s="3" t="str">
        <f t="shared" si="215"/>
        <v>Idle</v>
      </c>
      <c r="P1111" s="2">
        <f t="shared" si="208"/>
        <v>0</v>
      </c>
      <c r="Q1111" s="2">
        <f t="shared" si="209"/>
        <v>0</v>
      </c>
      <c r="R1111" s="2">
        <f t="shared" si="210"/>
        <v>0</v>
      </c>
      <c r="S1111" s="2">
        <f t="shared" si="211"/>
        <v>0</v>
      </c>
      <c r="T1111" s="2">
        <f t="shared" si="212"/>
        <v>0</v>
      </c>
      <c r="U1111" s="2">
        <f>IF(O1111="Reg", R1111 * Inputs!$B$7, 0)</f>
        <v>0</v>
      </c>
      <c r="V1111" s="2">
        <f>MAX(F1111 + P1111*Inputs!$B$15 - (Q1111/Inputs!$B$16) - U1111, 0)</f>
        <v>340</v>
      </c>
    </row>
    <row r="1112" spans="1:22" x14ac:dyDescent="0.3">
      <c r="A1112" s="1">
        <v>46069.25</v>
      </c>
      <c r="B1112" s="2">
        <v>0</v>
      </c>
      <c r="C1112" s="2">
        <v>4.5316825060002248</v>
      </c>
      <c r="D1112" s="2">
        <f t="shared" si="204"/>
        <v>37.393609585852666</v>
      </c>
      <c r="E1112" s="2">
        <f t="shared" si="205"/>
        <v>5.6943389841544017</v>
      </c>
      <c r="F1112" s="2">
        <f t="shared" si="213"/>
        <v>340</v>
      </c>
      <c r="G1112" s="2">
        <f t="shared" si="214"/>
        <v>0</v>
      </c>
      <c r="H1112" s="2">
        <f>MIN(Inputs!$B$2, (Inputs!$B$14 - F1112)/Inputs!$B$15)</f>
        <v>0</v>
      </c>
      <c r="I1112" s="2">
        <f>MAX(MIN(Inputs!$B$2, F1112*Inputs!$B$16, Inputs!$B$14*Inputs!$B$4 - G1112), 0)</f>
        <v>170</v>
      </c>
      <c r="J1112" s="2">
        <f>MAX(MIN(Inputs!$B$2, F1112*Inputs!$B$16, (Inputs!$B$14-F1112)/Inputs!$B$15)*Inputs!$B$9, 0)</f>
        <v>0</v>
      </c>
      <c r="K1112" s="2">
        <f>MAX(E1112*Inputs!$B$5 - B1112 - Inputs!$B$8, 0) * H1112</f>
        <v>0</v>
      </c>
      <c r="L1112" s="2">
        <f>IF(B1112 &gt;= D1112*Inputs!$B$10, MAX(B1112 - E1112/Inputs!$B$5 - Inputs!$B$8, 0) * I1112, 0)</f>
        <v>0</v>
      </c>
      <c r="M1112" s="2">
        <f t="shared" si="206"/>
        <v>0</v>
      </c>
      <c r="N1112" s="3" t="str">
        <f t="shared" si="207"/>
        <v>Idle</v>
      </c>
      <c r="O1112" s="3" t="str">
        <f t="shared" si="215"/>
        <v>Idle</v>
      </c>
      <c r="P1112" s="2">
        <f t="shared" si="208"/>
        <v>0</v>
      </c>
      <c r="Q1112" s="2">
        <f t="shared" si="209"/>
        <v>0</v>
      </c>
      <c r="R1112" s="2">
        <f t="shared" si="210"/>
        <v>0</v>
      </c>
      <c r="S1112" s="2">
        <f t="shared" si="211"/>
        <v>0</v>
      </c>
      <c r="T1112" s="2">
        <f t="shared" si="212"/>
        <v>0</v>
      </c>
      <c r="U1112" s="2">
        <f>IF(O1112="Reg", R1112 * Inputs!$B$7, 0)</f>
        <v>0</v>
      </c>
      <c r="V1112" s="2">
        <f>MAX(F1112 + P1112*Inputs!$B$15 - (Q1112/Inputs!$B$16) - U1112, 0)</f>
        <v>340</v>
      </c>
    </row>
    <row r="1113" spans="1:22" x14ac:dyDescent="0.3">
      <c r="A1113" s="1">
        <v>46069.291666666657</v>
      </c>
      <c r="B1113" s="2">
        <v>0</v>
      </c>
      <c r="C1113" s="2">
        <v>15.609580783497639</v>
      </c>
      <c r="D1113" s="2">
        <f t="shared" si="204"/>
        <v>37.393609585852666</v>
      </c>
      <c r="E1113" s="2">
        <f t="shared" si="205"/>
        <v>11.411954395014851</v>
      </c>
      <c r="F1113" s="2">
        <f t="shared" si="213"/>
        <v>340</v>
      </c>
      <c r="G1113" s="2">
        <f t="shared" si="214"/>
        <v>0</v>
      </c>
      <c r="H1113" s="2">
        <f>MIN(Inputs!$B$2, (Inputs!$B$14 - F1113)/Inputs!$B$15)</f>
        <v>0</v>
      </c>
      <c r="I1113" s="2">
        <f>MAX(MIN(Inputs!$B$2, F1113*Inputs!$B$16, Inputs!$B$14*Inputs!$B$4 - G1113), 0)</f>
        <v>170</v>
      </c>
      <c r="J1113" s="2">
        <f>MAX(MIN(Inputs!$B$2, F1113*Inputs!$B$16, (Inputs!$B$14-F1113)/Inputs!$B$15)*Inputs!$B$9, 0)</f>
        <v>0</v>
      </c>
      <c r="K1113" s="2">
        <f>MAX(E1113*Inputs!$B$5 - B1113 - Inputs!$B$8, 0) * H1113</f>
        <v>0</v>
      </c>
      <c r="L1113" s="2">
        <f>IF(B1113 &gt;= D1113*Inputs!$B$10, MAX(B1113 - E1113/Inputs!$B$5 - Inputs!$B$8, 0) * I1113, 0)</f>
        <v>0</v>
      </c>
      <c r="M1113" s="2">
        <f t="shared" si="206"/>
        <v>0</v>
      </c>
      <c r="N1113" s="3" t="str">
        <f t="shared" si="207"/>
        <v>Idle</v>
      </c>
      <c r="O1113" s="3" t="str">
        <f t="shared" si="215"/>
        <v>Idle</v>
      </c>
      <c r="P1113" s="2">
        <f t="shared" si="208"/>
        <v>0</v>
      </c>
      <c r="Q1113" s="2">
        <f t="shared" si="209"/>
        <v>0</v>
      </c>
      <c r="R1113" s="2">
        <f t="shared" si="210"/>
        <v>0</v>
      </c>
      <c r="S1113" s="2">
        <f t="shared" si="211"/>
        <v>0</v>
      </c>
      <c r="T1113" s="2">
        <f t="shared" si="212"/>
        <v>0</v>
      </c>
      <c r="U1113" s="2">
        <f>IF(O1113="Reg", R1113 * Inputs!$B$7, 0)</f>
        <v>0</v>
      </c>
      <c r="V1113" s="2">
        <f>MAX(F1113 + P1113*Inputs!$B$15 - (Q1113/Inputs!$B$16) - U1113, 0)</f>
        <v>340</v>
      </c>
    </row>
    <row r="1114" spans="1:22" x14ac:dyDescent="0.3">
      <c r="A1114" s="1">
        <v>46069.333333333343</v>
      </c>
      <c r="B1114" s="2">
        <v>0</v>
      </c>
      <c r="C1114" s="2">
        <v>2.7673522301197551</v>
      </c>
      <c r="D1114" s="2">
        <f t="shared" si="204"/>
        <v>37.393609585852666</v>
      </c>
      <c r="E1114" s="2">
        <f t="shared" si="205"/>
        <v>17.489237260388521</v>
      </c>
      <c r="F1114" s="2">
        <f t="shared" si="213"/>
        <v>340</v>
      </c>
      <c r="G1114" s="2">
        <f t="shared" si="214"/>
        <v>0</v>
      </c>
      <c r="H1114" s="2">
        <f>MIN(Inputs!$B$2, (Inputs!$B$14 - F1114)/Inputs!$B$15)</f>
        <v>0</v>
      </c>
      <c r="I1114" s="2">
        <f>MAX(MIN(Inputs!$B$2, F1114*Inputs!$B$16, Inputs!$B$14*Inputs!$B$4 - G1114), 0)</f>
        <v>170</v>
      </c>
      <c r="J1114" s="2">
        <f>MAX(MIN(Inputs!$B$2, F1114*Inputs!$B$16, (Inputs!$B$14-F1114)/Inputs!$B$15)*Inputs!$B$9, 0)</f>
        <v>0</v>
      </c>
      <c r="K1114" s="2">
        <f>MAX(E1114*Inputs!$B$5 - B1114 - Inputs!$B$8, 0) * H1114</f>
        <v>0</v>
      </c>
      <c r="L1114" s="2">
        <f>IF(B1114 &gt;= D1114*Inputs!$B$10, MAX(B1114 - E1114/Inputs!$B$5 - Inputs!$B$8, 0) * I1114, 0)</f>
        <v>0</v>
      </c>
      <c r="M1114" s="2">
        <f t="shared" si="206"/>
        <v>0</v>
      </c>
      <c r="N1114" s="3" t="str">
        <f t="shared" si="207"/>
        <v>Idle</v>
      </c>
      <c r="O1114" s="3" t="str">
        <f t="shared" si="215"/>
        <v>Idle</v>
      </c>
      <c r="P1114" s="2">
        <f t="shared" si="208"/>
        <v>0</v>
      </c>
      <c r="Q1114" s="2">
        <f t="shared" si="209"/>
        <v>0</v>
      </c>
      <c r="R1114" s="2">
        <f t="shared" si="210"/>
        <v>0</v>
      </c>
      <c r="S1114" s="2">
        <f t="shared" si="211"/>
        <v>0</v>
      </c>
      <c r="T1114" s="2">
        <f t="shared" si="212"/>
        <v>0</v>
      </c>
      <c r="U1114" s="2">
        <f>IF(O1114="Reg", R1114 * Inputs!$B$7, 0)</f>
        <v>0</v>
      </c>
      <c r="V1114" s="2">
        <f>MAX(F1114 + P1114*Inputs!$B$15 - (Q1114/Inputs!$B$16) - U1114, 0)</f>
        <v>340</v>
      </c>
    </row>
    <row r="1115" spans="1:22" x14ac:dyDescent="0.3">
      <c r="A1115" s="1">
        <v>46069.375</v>
      </c>
      <c r="B1115" s="2">
        <v>0</v>
      </c>
      <c r="C1115" s="2">
        <v>4.9395521019186512</v>
      </c>
      <c r="D1115" s="2">
        <f t="shared" si="204"/>
        <v>37.393609585852666</v>
      </c>
      <c r="E1115" s="2">
        <f t="shared" si="205"/>
        <v>26.093267451076997</v>
      </c>
      <c r="F1115" s="2">
        <f t="shared" si="213"/>
        <v>340</v>
      </c>
      <c r="G1115" s="2">
        <f t="shared" si="214"/>
        <v>0</v>
      </c>
      <c r="H1115" s="2">
        <f>MIN(Inputs!$B$2, (Inputs!$B$14 - F1115)/Inputs!$B$15)</f>
        <v>0</v>
      </c>
      <c r="I1115" s="2">
        <f>MAX(MIN(Inputs!$B$2, F1115*Inputs!$B$16, Inputs!$B$14*Inputs!$B$4 - G1115), 0)</f>
        <v>170</v>
      </c>
      <c r="J1115" s="2">
        <f>MAX(MIN(Inputs!$B$2, F1115*Inputs!$B$16, (Inputs!$B$14-F1115)/Inputs!$B$15)*Inputs!$B$9, 0)</f>
        <v>0</v>
      </c>
      <c r="K1115" s="2">
        <f>MAX(E1115*Inputs!$B$5 - B1115 - Inputs!$B$8, 0) * H1115</f>
        <v>0</v>
      </c>
      <c r="L1115" s="2">
        <f>IF(B1115 &gt;= D1115*Inputs!$B$10, MAX(B1115 - E1115/Inputs!$B$5 - Inputs!$B$8, 0) * I1115, 0)</f>
        <v>0</v>
      </c>
      <c r="M1115" s="2">
        <f t="shared" si="206"/>
        <v>0</v>
      </c>
      <c r="N1115" s="3" t="str">
        <f t="shared" si="207"/>
        <v>Idle</v>
      </c>
      <c r="O1115" s="3" t="str">
        <f t="shared" si="215"/>
        <v>Idle</v>
      </c>
      <c r="P1115" s="2">
        <f t="shared" si="208"/>
        <v>0</v>
      </c>
      <c r="Q1115" s="2">
        <f t="shared" si="209"/>
        <v>0</v>
      </c>
      <c r="R1115" s="2">
        <f t="shared" si="210"/>
        <v>0</v>
      </c>
      <c r="S1115" s="2">
        <f t="shared" si="211"/>
        <v>0</v>
      </c>
      <c r="T1115" s="2">
        <f t="shared" si="212"/>
        <v>0</v>
      </c>
      <c r="U1115" s="2">
        <f>IF(O1115="Reg", R1115 * Inputs!$B$7, 0)</f>
        <v>0</v>
      </c>
      <c r="V1115" s="2">
        <f>MAX(F1115 + P1115*Inputs!$B$15 - (Q1115/Inputs!$B$16) - U1115, 0)</f>
        <v>340</v>
      </c>
    </row>
    <row r="1116" spans="1:22" x14ac:dyDescent="0.3">
      <c r="A1116" s="1">
        <v>46069.416666666657</v>
      </c>
      <c r="B1116" s="2">
        <v>8.7443865967233485</v>
      </c>
      <c r="C1116" s="2">
        <v>2.4621084186298501</v>
      </c>
      <c r="D1116" s="2">
        <f t="shared" si="204"/>
        <v>37.393609585852666</v>
      </c>
      <c r="E1116" s="2">
        <f t="shared" si="205"/>
        <v>35.836447543890387</v>
      </c>
      <c r="F1116" s="2">
        <f t="shared" si="213"/>
        <v>340</v>
      </c>
      <c r="G1116" s="2">
        <f t="shared" si="214"/>
        <v>0</v>
      </c>
      <c r="H1116" s="2">
        <f>MIN(Inputs!$B$2, (Inputs!$B$14 - F1116)/Inputs!$B$15)</f>
        <v>0</v>
      </c>
      <c r="I1116" s="2">
        <f>MAX(MIN(Inputs!$B$2, F1116*Inputs!$B$16, Inputs!$B$14*Inputs!$B$4 - G1116), 0)</f>
        <v>170</v>
      </c>
      <c r="J1116" s="2">
        <f>MAX(MIN(Inputs!$B$2, F1116*Inputs!$B$16, (Inputs!$B$14-F1116)/Inputs!$B$15)*Inputs!$B$9, 0)</f>
        <v>0</v>
      </c>
      <c r="K1116" s="2">
        <f>MAX(E1116*Inputs!$B$5 - B1116 - Inputs!$B$8, 0) * H1116</f>
        <v>0</v>
      </c>
      <c r="L1116" s="2">
        <f>IF(B1116 &gt;= D1116*Inputs!$B$10, MAX(B1116 - E1116/Inputs!$B$5 - Inputs!$B$8, 0) * I1116, 0)</f>
        <v>0</v>
      </c>
      <c r="M1116" s="2">
        <f t="shared" si="206"/>
        <v>0</v>
      </c>
      <c r="N1116" s="3" t="str">
        <f t="shared" si="207"/>
        <v>Idle</v>
      </c>
      <c r="O1116" s="3" t="str">
        <f t="shared" si="215"/>
        <v>Idle</v>
      </c>
      <c r="P1116" s="2">
        <f t="shared" si="208"/>
        <v>0</v>
      </c>
      <c r="Q1116" s="2">
        <f t="shared" si="209"/>
        <v>0</v>
      </c>
      <c r="R1116" s="2">
        <f t="shared" si="210"/>
        <v>0</v>
      </c>
      <c r="S1116" s="2">
        <f t="shared" si="211"/>
        <v>0</v>
      </c>
      <c r="T1116" s="2">
        <f t="shared" si="212"/>
        <v>0</v>
      </c>
      <c r="U1116" s="2">
        <f>IF(O1116="Reg", R1116 * Inputs!$B$7, 0)</f>
        <v>0</v>
      </c>
      <c r="V1116" s="2">
        <f>MAX(F1116 + P1116*Inputs!$B$15 - (Q1116/Inputs!$B$16) - U1116, 0)</f>
        <v>340</v>
      </c>
    </row>
    <row r="1117" spans="1:22" x14ac:dyDescent="0.3">
      <c r="A1117" s="1">
        <v>46069.458333333343</v>
      </c>
      <c r="B1117" s="2">
        <v>25.42164730820306</v>
      </c>
      <c r="C1117" s="2">
        <v>3.9537190666829911</v>
      </c>
      <c r="D1117" s="2">
        <f t="shared" si="204"/>
        <v>37.393609585852666</v>
      </c>
      <c r="E1117" s="2">
        <f t="shared" si="205"/>
        <v>43.992898657683078</v>
      </c>
      <c r="F1117" s="2">
        <f t="shared" si="213"/>
        <v>340</v>
      </c>
      <c r="G1117" s="2">
        <f t="shared" si="214"/>
        <v>0</v>
      </c>
      <c r="H1117" s="2">
        <f>MIN(Inputs!$B$2, (Inputs!$B$14 - F1117)/Inputs!$B$15)</f>
        <v>0</v>
      </c>
      <c r="I1117" s="2">
        <f>MAX(MIN(Inputs!$B$2, F1117*Inputs!$B$16, Inputs!$B$14*Inputs!$B$4 - G1117), 0)</f>
        <v>170</v>
      </c>
      <c r="J1117" s="2">
        <f>MAX(MIN(Inputs!$B$2, F1117*Inputs!$B$16, (Inputs!$B$14-F1117)/Inputs!$B$15)*Inputs!$B$9, 0)</f>
        <v>0</v>
      </c>
      <c r="K1117" s="2">
        <f>MAX(E1117*Inputs!$B$5 - B1117 - Inputs!$B$8, 0) * H1117</f>
        <v>0</v>
      </c>
      <c r="L1117" s="2">
        <f>IF(B1117 &gt;= D1117*Inputs!$B$10, MAX(B1117 - E1117/Inputs!$B$5 - Inputs!$B$8, 0) * I1117, 0)</f>
        <v>0</v>
      </c>
      <c r="M1117" s="2">
        <f t="shared" si="206"/>
        <v>0</v>
      </c>
      <c r="N1117" s="3" t="str">
        <f t="shared" si="207"/>
        <v>Idle</v>
      </c>
      <c r="O1117" s="3" t="str">
        <f t="shared" si="215"/>
        <v>Idle</v>
      </c>
      <c r="P1117" s="2">
        <f t="shared" si="208"/>
        <v>0</v>
      </c>
      <c r="Q1117" s="2">
        <f t="shared" si="209"/>
        <v>0</v>
      </c>
      <c r="R1117" s="2">
        <f t="shared" si="210"/>
        <v>0</v>
      </c>
      <c r="S1117" s="2">
        <f t="shared" si="211"/>
        <v>0</v>
      </c>
      <c r="T1117" s="2">
        <f t="shared" si="212"/>
        <v>0</v>
      </c>
      <c r="U1117" s="2">
        <f>IF(O1117="Reg", R1117 * Inputs!$B$7, 0)</f>
        <v>0</v>
      </c>
      <c r="V1117" s="2">
        <f>MAX(F1117 + P1117*Inputs!$B$15 - (Q1117/Inputs!$B$16) - U1117, 0)</f>
        <v>340</v>
      </c>
    </row>
    <row r="1118" spans="1:22" x14ac:dyDescent="0.3">
      <c r="A1118" s="1">
        <v>46069.5</v>
      </c>
      <c r="B1118" s="2">
        <v>34.305692465162693</v>
      </c>
      <c r="C1118" s="2">
        <v>19.917029553043751</v>
      </c>
      <c r="D1118" s="2">
        <f t="shared" si="204"/>
        <v>37.393609585852666</v>
      </c>
      <c r="E1118" s="2">
        <f t="shared" si="205"/>
        <v>50.648151567475622</v>
      </c>
      <c r="F1118" s="2">
        <f t="shared" si="213"/>
        <v>340</v>
      </c>
      <c r="G1118" s="2">
        <f t="shared" si="214"/>
        <v>0</v>
      </c>
      <c r="H1118" s="2">
        <f>MIN(Inputs!$B$2, (Inputs!$B$14 - F1118)/Inputs!$B$15)</f>
        <v>0</v>
      </c>
      <c r="I1118" s="2">
        <f>MAX(MIN(Inputs!$B$2, F1118*Inputs!$B$16, Inputs!$B$14*Inputs!$B$4 - G1118), 0)</f>
        <v>170</v>
      </c>
      <c r="J1118" s="2">
        <f>MAX(MIN(Inputs!$B$2, F1118*Inputs!$B$16, (Inputs!$B$14-F1118)/Inputs!$B$15)*Inputs!$B$9, 0)</f>
        <v>0</v>
      </c>
      <c r="K1118" s="2">
        <f>MAX(E1118*Inputs!$B$5 - B1118 - Inputs!$B$8, 0) * H1118</f>
        <v>0</v>
      </c>
      <c r="L1118" s="2">
        <f>IF(B1118 &gt;= D1118*Inputs!$B$10, MAX(B1118 - E1118/Inputs!$B$5 - Inputs!$B$8, 0) * I1118, 0)</f>
        <v>0</v>
      </c>
      <c r="M1118" s="2">
        <f t="shared" si="206"/>
        <v>0</v>
      </c>
      <c r="N1118" s="3" t="str">
        <f t="shared" si="207"/>
        <v>Idle</v>
      </c>
      <c r="O1118" s="3" t="str">
        <f t="shared" si="215"/>
        <v>Idle</v>
      </c>
      <c r="P1118" s="2">
        <f t="shared" si="208"/>
        <v>0</v>
      </c>
      <c r="Q1118" s="2">
        <f t="shared" si="209"/>
        <v>0</v>
      </c>
      <c r="R1118" s="2">
        <f t="shared" si="210"/>
        <v>0</v>
      </c>
      <c r="S1118" s="2">
        <f t="shared" si="211"/>
        <v>0</v>
      </c>
      <c r="T1118" s="2">
        <f t="shared" si="212"/>
        <v>0</v>
      </c>
      <c r="U1118" s="2">
        <f>IF(O1118="Reg", R1118 * Inputs!$B$7, 0)</f>
        <v>0</v>
      </c>
      <c r="V1118" s="2">
        <f>MAX(F1118 + P1118*Inputs!$B$15 - (Q1118/Inputs!$B$16) - U1118, 0)</f>
        <v>340</v>
      </c>
    </row>
    <row r="1119" spans="1:22" x14ac:dyDescent="0.3">
      <c r="A1119" s="1">
        <v>46069.541666666657</v>
      </c>
      <c r="B1119" s="2">
        <v>36.46369719224203</v>
      </c>
      <c r="C1119" s="2">
        <v>9.5366584783942123</v>
      </c>
      <c r="D1119" s="2">
        <f t="shared" si="204"/>
        <v>37.393609585852666</v>
      </c>
      <c r="E1119" s="2">
        <f t="shared" si="205"/>
        <v>55.58933985304153</v>
      </c>
      <c r="F1119" s="2">
        <f t="shared" si="213"/>
        <v>340</v>
      </c>
      <c r="G1119" s="2">
        <f t="shared" si="214"/>
        <v>0</v>
      </c>
      <c r="H1119" s="2">
        <f>MIN(Inputs!$B$2, (Inputs!$B$14 - F1119)/Inputs!$B$15)</f>
        <v>0</v>
      </c>
      <c r="I1119" s="2">
        <f>MAX(MIN(Inputs!$B$2, F1119*Inputs!$B$16, Inputs!$B$14*Inputs!$B$4 - G1119), 0)</f>
        <v>170</v>
      </c>
      <c r="J1119" s="2">
        <f>MAX(MIN(Inputs!$B$2, F1119*Inputs!$B$16, (Inputs!$B$14-F1119)/Inputs!$B$15)*Inputs!$B$9, 0)</f>
        <v>0</v>
      </c>
      <c r="K1119" s="2">
        <f>MAX(E1119*Inputs!$B$5 - B1119 - Inputs!$B$8, 0) * H1119</f>
        <v>0</v>
      </c>
      <c r="L1119" s="2">
        <f>IF(B1119 &gt;= D1119*Inputs!$B$10, MAX(B1119 - E1119/Inputs!$B$5 - Inputs!$B$8, 0) * I1119, 0)</f>
        <v>0</v>
      </c>
      <c r="M1119" s="2">
        <f t="shared" si="206"/>
        <v>0</v>
      </c>
      <c r="N1119" s="3" t="str">
        <f t="shared" si="207"/>
        <v>Idle</v>
      </c>
      <c r="O1119" s="3" t="str">
        <f t="shared" si="215"/>
        <v>Idle</v>
      </c>
      <c r="P1119" s="2">
        <f t="shared" si="208"/>
        <v>0</v>
      </c>
      <c r="Q1119" s="2">
        <f t="shared" si="209"/>
        <v>0</v>
      </c>
      <c r="R1119" s="2">
        <f t="shared" si="210"/>
        <v>0</v>
      </c>
      <c r="S1119" s="2">
        <f t="shared" si="211"/>
        <v>0</v>
      </c>
      <c r="T1119" s="2">
        <f t="shared" si="212"/>
        <v>0</v>
      </c>
      <c r="U1119" s="2">
        <f>IF(O1119="Reg", R1119 * Inputs!$B$7, 0)</f>
        <v>0</v>
      </c>
      <c r="V1119" s="2">
        <f>MAX(F1119 + P1119*Inputs!$B$15 - (Q1119/Inputs!$B$16) - U1119, 0)</f>
        <v>340</v>
      </c>
    </row>
    <row r="1120" spans="1:22" x14ac:dyDescent="0.3">
      <c r="A1120" s="1">
        <v>46069.583333333343</v>
      </c>
      <c r="B1120" s="2">
        <v>51.624181144130873</v>
      </c>
      <c r="C1120" s="2">
        <v>6.9322234374422873</v>
      </c>
      <c r="D1120" s="2">
        <f t="shared" si="204"/>
        <v>37.393609585852666</v>
      </c>
      <c r="E1120" s="2">
        <f t="shared" si="205"/>
        <v>83.119358343906114</v>
      </c>
      <c r="F1120" s="2">
        <f t="shared" si="213"/>
        <v>340</v>
      </c>
      <c r="G1120" s="2">
        <f t="shared" si="214"/>
        <v>0</v>
      </c>
      <c r="H1120" s="2">
        <f>MIN(Inputs!$B$2, (Inputs!$B$14 - F1120)/Inputs!$B$15)</f>
        <v>0</v>
      </c>
      <c r="I1120" s="2">
        <f>MAX(MIN(Inputs!$B$2, F1120*Inputs!$B$16, Inputs!$B$14*Inputs!$B$4 - G1120), 0)</f>
        <v>170</v>
      </c>
      <c r="J1120" s="2">
        <f>MAX(MIN(Inputs!$B$2, F1120*Inputs!$B$16, (Inputs!$B$14-F1120)/Inputs!$B$15)*Inputs!$B$9, 0)</f>
        <v>0</v>
      </c>
      <c r="K1120" s="2">
        <f>MAX(E1120*Inputs!$B$5 - B1120 - Inputs!$B$8, 0) * H1120</f>
        <v>0</v>
      </c>
      <c r="L1120" s="2">
        <f>IF(B1120 &gt;= D1120*Inputs!$B$10, MAX(B1120 - E1120/Inputs!$B$5 - Inputs!$B$8, 0) * I1120, 0)</f>
        <v>0</v>
      </c>
      <c r="M1120" s="2">
        <f t="shared" si="206"/>
        <v>0</v>
      </c>
      <c r="N1120" s="3" t="str">
        <f t="shared" si="207"/>
        <v>Idle</v>
      </c>
      <c r="O1120" s="3" t="str">
        <f t="shared" si="215"/>
        <v>Idle</v>
      </c>
      <c r="P1120" s="2">
        <f t="shared" si="208"/>
        <v>0</v>
      </c>
      <c r="Q1120" s="2">
        <f t="shared" si="209"/>
        <v>0</v>
      </c>
      <c r="R1120" s="2">
        <f t="shared" si="210"/>
        <v>0</v>
      </c>
      <c r="S1120" s="2">
        <f t="shared" si="211"/>
        <v>0</v>
      </c>
      <c r="T1120" s="2">
        <f t="shared" si="212"/>
        <v>0</v>
      </c>
      <c r="U1120" s="2">
        <f>IF(O1120="Reg", R1120 * Inputs!$B$7, 0)</f>
        <v>0</v>
      </c>
      <c r="V1120" s="2">
        <f>MAX(F1120 + P1120*Inputs!$B$15 - (Q1120/Inputs!$B$16) - U1120, 0)</f>
        <v>340</v>
      </c>
    </row>
    <row r="1121" spans="1:22" x14ac:dyDescent="0.3">
      <c r="A1121" s="1">
        <v>46069.625</v>
      </c>
      <c r="B1121" s="2">
        <v>58.459080556880323</v>
      </c>
      <c r="C1121" s="2">
        <v>22.223764727927922</v>
      </c>
      <c r="D1121" s="2">
        <f t="shared" si="204"/>
        <v>37.393609585852666</v>
      </c>
      <c r="E1121" s="2">
        <f t="shared" si="205"/>
        <v>85.658428185323757</v>
      </c>
      <c r="F1121" s="2">
        <f t="shared" si="213"/>
        <v>340</v>
      </c>
      <c r="G1121" s="2">
        <f t="shared" si="214"/>
        <v>0</v>
      </c>
      <c r="H1121" s="2">
        <f>MIN(Inputs!$B$2, (Inputs!$B$14 - F1121)/Inputs!$B$15)</f>
        <v>0</v>
      </c>
      <c r="I1121" s="2">
        <f>MAX(MIN(Inputs!$B$2, F1121*Inputs!$B$16, Inputs!$B$14*Inputs!$B$4 - G1121), 0)</f>
        <v>170</v>
      </c>
      <c r="J1121" s="2">
        <f>MAX(MIN(Inputs!$B$2, F1121*Inputs!$B$16, (Inputs!$B$14-F1121)/Inputs!$B$15)*Inputs!$B$9, 0)</f>
        <v>0</v>
      </c>
      <c r="K1121" s="2">
        <f>MAX(E1121*Inputs!$B$5 - B1121 - Inputs!$B$8, 0) * H1121</f>
        <v>0</v>
      </c>
      <c r="L1121" s="2">
        <f>IF(B1121 &gt;= D1121*Inputs!$B$10, MAX(B1121 - E1121/Inputs!$B$5 - Inputs!$B$8, 0) * I1121, 0)</f>
        <v>0</v>
      </c>
      <c r="M1121" s="2">
        <f t="shared" si="206"/>
        <v>0</v>
      </c>
      <c r="N1121" s="3" t="str">
        <f t="shared" si="207"/>
        <v>Idle</v>
      </c>
      <c r="O1121" s="3" t="str">
        <f t="shared" si="215"/>
        <v>Idle</v>
      </c>
      <c r="P1121" s="2">
        <f t="shared" si="208"/>
        <v>0</v>
      </c>
      <c r="Q1121" s="2">
        <f t="shared" si="209"/>
        <v>0</v>
      </c>
      <c r="R1121" s="2">
        <f t="shared" si="210"/>
        <v>0</v>
      </c>
      <c r="S1121" s="2">
        <f t="shared" si="211"/>
        <v>0</v>
      </c>
      <c r="T1121" s="2">
        <f t="shared" si="212"/>
        <v>0</v>
      </c>
      <c r="U1121" s="2">
        <f>IF(O1121="Reg", R1121 * Inputs!$B$7, 0)</f>
        <v>0</v>
      </c>
      <c r="V1121" s="2">
        <f>MAX(F1121 + P1121*Inputs!$B$15 - (Q1121/Inputs!$B$16) - U1121, 0)</f>
        <v>340</v>
      </c>
    </row>
    <row r="1122" spans="1:22" x14ac:dyDescent="0.3">
      <c r="A1122" s="1">
        <v>46069.666666666657</v>
      </c>
      <c r="B1122" s="2">
        <v>57.683093279479444</v>
      </c>
      <c r="C1122" s="2">
        <v>3.4898696886091689</v>
      </c>
      <c r="D1122" s="2">
        <f t="shared" si="204"/>
        <v>37.393609585852666</v>
      </c>
      <c r="E1122" s="2">
        <f t="shared" si="205"/>
        <v>85.231026379664186</v>
      </c>
      <c r="F1122" s="2">
        <f t="shared" si="213"/>
        <v>340</v>
      </c>
      <c r="G1122" s="2">
        <f t="shared" si="214"/>
        <v>0</v>
      </c>
      <c r="H1122" s="2">
        <f>MIN(Inputs!$B$2, (Inputs!$B$14 - F1122)/Inputs!$B$15)</f>
        <v>0</v>
      </c>
      <c r="I1122" s="2">
        <f>MAX(MIN(Inputs!$B$2, F1122*Inputs!$B$16, Inputs!$B$14*Inputs!$B$4 - G1122), 0)</f>
        <v>170</v>
      </c>
      <c r="J1122" s="2">
        <f>MAX(MIN(Inputs!$B$2, F1122*Inputs!$B$16, (Inputs!$B$14-F1122)/Inputs!$B$15)*Inputs!$B$9, 0)</f>
        <v>0</v>
      </c>
      <c r="K1122" s="2">
        <f>MAX(E1122*Inputs!$B$5 - B1122 - Inputs!$B$8, 0) * H1122</f>
        <v>0</v>
      </c>
      <c r="L1122" s="2">
        <f>IF(B1122 &gt;= D1122*Inputs!$B$10, MAX(B1122 - E1122/Inputs!$B$5 - Inputs!$B$8, 0) * I1122, 0)</f>
        <v>0</v>
      </c>
      <c r="M1122" s="2">
        <f t="shared" si="206"/>
        <v>0</v>
      </c>
      <c r="N1122" s="3" t="str">
        <f t="shared" si="207"/>
        <v>Idle</v>
      </c>
      <c r="O1122" s="3" t="str">
        <f t="shared" si="215"/>
        <v>Idle</v>
      </c>
      <c r="P1122" s="2">
        <f t="shared" si="208"/>
        <v>0</v>
      </c>
      <c r="Q1122" s="2">
        <f t="shared" si="209"/>
        <v>0</v>
      </c>
      <c r="R1122" s="2">
        <f t="shared" si="210"/>
        <v>0</v>
      </c>
      <c r="S1122" s="2">
        <f t="shared" si="211"/>
        <v>0</v>
      </c>
      <c r="T1122" s="2">
        <f t="shared" si="212"/>
        <v>0</v>
      </c>
      <c r="U1122" s="2">
        <f>IF(O1122="Reg", R1122 * Inputs!$B$7, 0)</f>
        <v>0</v>
      </c>
      <c r="V1122" s="2">
        <f>MAX(F1122 + P1122*Inputs!$B$15 - (Q1122/Inputs!$B$16) - U1122, 0)</f>
        <v>340</v>
      </c>
    </row>
    <row r="1123" spans="1:22" x14ac:dyDescent="0.3">
      <c r="A1123" s="1">
        <v>46069.708333333343</v>
      </c>
      <c r="B1123" s="2">
        <v>65.353164766958386</v>
      </c>
      <c r="C1123" s="2">
        <v>12.120785850536169</v>
      </c>
      <c r="D1123" s="2">
        <f t="shared" si="204"/>
        <v>37.393609585852666</v>
      </c>
      <c r="E1123" s="2">
        <f t="shared" si="205"/>
        <v>85.526436159538548</v>
      </c>
      <c r="F1123" s="2">
        <f t="shared" si="213"/>
        <v>340</v>
      </c>
      <c r="G1123" s="2">
        <f t="shared" si="214"/>
        <v>0</v>
      </c>
      <c r="H1123" s="2">
        <f>MIN(Inputs!$B$2, (Inputs!$B$14 - F1123)/Inputs!$B$15)</f>
        <v>0</v>
      </c>
      <c r="I1123" s="2">
        <f>MAX(MIN(Inputs!$B$2, F1123*Inputs!$B$16, Inputs!$B$14*Inputs!$B$4 - G1123), 0)</f>
        <v>170</v>
      </c>
      <c r="J1123" s="2">
        <f>MAX(MIN(Inputs!$B$2, F1123*Inputs!$B$16, (Inputs!$B$14-F1123)/Inputs!$B$15)*Inputs!$B$9, 0)</f>
        <v>0</v>
      </c>
      <c r="K1123" s="2">
        <f>MAX(E1123*Inputs!$B$5 - B1123 - Inputs!$B$8, 0) * H1123</f>
        <v>0</v>
      </c>
      <c r="L1123" s="2">
        <f>IF(B1123 &gt;= D1123*Inputs!$B$10, MAX(B1123 - E1123/Inputs!$B$5 - Inputs!$B$8, 0) * I1123, 0)</f>
        <v>0</v>
      </c>
      <c r="M1123" s="2">
        <f t="shared" si="206"/>
        <v>0</v>
      </c>
      <c r="N1123" s="3" t="str">
        <f t="shared" si="207"/>
        <v>Idle</v>
      </c>
      <c r="O1123" s="3" t="str">
        <f t="shared" si="215"/>
        <v>Idle</v>
      </c>
      <c r="P1123" s="2">
        <f t="shared" si="208"/>
        <v>0</v>
      </c>
      <c r="Q1123" s="2">
        <f t="shared" si="209"/>
        <v>0</v>
      </c>
      <c r="R1123" s="2">
        <f t="shared" si="210"/>
        <v>0</v>
      </c>
      <c r="S1123" s="2">
        <f t="shared" si="211"/>
        <v>0</v>
      </c>
      <c r="T1123" s="2">
        <f t="shared" si="212"/>
        <v>0</v>
      </c>
      <c r="U1123" s="2">
        <f>IF(O1123="Reg", R1123 * Inputs!$B$7, 0)</f>
        <v>0</v>
      </c>
      <c r="V1123" s="2">
        <f>MAX(F1123 + P1123*Inputs!$B$15 - (Q1123/Inputs!$B$16) - U1123, 0)</f>
        <v>340</v>
      </c>
    </row>
    <row r="1124" spans="1:22" x14ac:dyDescent="0.3">
      <c r="A1124" s="1">
        <v>46069.75</v>
      </c>
      <c r="B1124" s="2">
        <v>63.952822178558108</v>
      </c>
      <c r="C1124" s="2">
        <v>12.0100205265285</v>
      </c>
      <c r="D1124" s="2">
        <f t="shared" si="204"/>
        <v>37.393609585852666</v>
      </c>
      <c r="E1124" s="2">
        <f t="shared" si="205"/>
        <v>81.934645382663632</v>
      </c>
      <c r="F1124" s="2">
        <f t="shared" si="213"/>
        <v>340</v>
      </c>
      <c r="G1124" s="2">
        <f t="shared" si="214"/>
        <v>0</v>
      </c>
      <c r="H1124" s="2">
        <f>MIN(Inputs!$B$2, (Inputs!$B$14 - F1124)/Inputs!$B$15)</f>
        <v>0</v>
      </c>
      <c r="I1124" s="2">
        <f>MAX(MIN(Inputs!$B$2, F1124*Inputs!$B$16, Inputs!$B$14*Inputs!$B$4 - G1124), 0)</f>
        <v>170</v>
      </c>
      <c r="J1124" s="2">
        <f>MAX(MIN(Inputs!$B$2, F1124*Inputs!$B$16, (Inputs!$B$14-F1124)/Inputs!$B$15)*Inputs!$B$9, 0)</f>
        <v>0</v>
      </c>
      <c r="K1124" s="2">
        <f>MAX(E1124*Inputs!$B$5 - B1124 - Inputs!$B$8, 0) * H1124</f>
        <v>0</v>
      </c>
      <c r="L1124" s="2">
        <f>IF(B1124 &gt;= D1124*Inputs!$B$10, MAX(B1124 - E1124/Inputs!$B$5 - Inputs!$B$8, 0) * I1124, 0)</f>
        <v>0</v>
      </c>
      <c r="M1124" s="2">
        <f t="shared" si="206"/>
        <v>0</v>
      </c>
      <c r="N1124" s="3" t="str">
        <f t="shared" si="207"/>
        <v>Idle</v>
      </c>
      <c r="O1124" s="3" t="str">
        <f t="shared" si="215"/>
        <v>Idle</v>
      </c>
      <c r="P1124" s="2">
        <f t="shared" si="208"/>
        <v>0</v>
      </c>
      <c r="Q1124" s="2">
        <f t="shared" si="209"/>
        <v>0</v>
      </c>
      <c r="R1124" s="2">
        <f t="shared" si="210"/>
        <v>0</v>
      </c>
      <c r="S1124" s="2">
        <f t="shared" si="211"/>
        <v>0</v>
      </c>
      <c r="T1124" s="2">
        <f t="shared" si="212"/>
        <v>0</v>
      </c>
      <c r="U1124" s="2">
        <f>IF(O1124="Reg", R1124 * Inputs!$B$7, 0)</f>
        <v>0</v>
      </c>
      <c r="V1124" s="2">
        <f>MAX(F1124 + P1124*Inputs!$B$15 - (Q1124/Inputs!$B$16) - U1124, 0)</f>
        <v>340</v>
      </c>
    </row>
    <row r="1125" spans="1:22" x14ac:dyDescent="0.3">
      <c r="A1125" s="1">
        <v>46069.791666666657</v>
      </c>
      <c r="B1125" s="2">
        <v>201.64380813742949</v>
      </c>
      <c r="C1125" s="2">
        <v>21.80896558963866</v>
      </c>
      <c r="D1125" s="2">
        <f t="shared" si="204"/>
        <v>37.393609585852666</v>
      </c>
      <c r="E1125" s="2">
        <f t="shared" si="205"/>
        <v>77.46094566637754</v>
      </c>
      <c r="F1125" s="2">
        <f t="shared" si="213"/>
        <v>340</v>
      </c>
      <c r="G1125" s="2">
        <f t="shared" si="214"/>
        <v>0</v>
      </c>
      <c r="H1125" s="2">
        <f>MIN(Inputs!$B$2, (Inputs!$B$14 - F1125)/Inputs!$B$15)</f>
        <v>0</v>
      </c>
      <c r="I1125" s="2">
        <f>MAX(MIN(Inputs!$B$2, F1125*Inputs!$B$16, Inputs!$B$14*Inputs!$B$4 - G1125), 0)</f>
        <v>170</v>
      </c>
      <c r="J1125" s="2">
        <f>MAX(MIN(Inputs!$B$2, F1125*Inputs!$B$16, (Inputs!$B$14-F1125)/Inputs!$B$15)*Inputs!$B$9, 0)</f>
        <v>0</v>
      </c>
      <c r="K1125" s="2">
        <f>MAX(E1125*Inputs!$B$5 - B1125 - Inputs!$B$8, 0) * H1125</f>
        <v>0</v>
      </c>
      <c r="L1125" s="2">
        <f>IF(B1125 &gt;= D1125*Inputs!$B$10, MAX(B1125 - E1125/Inputs!$B$5 - Inputs!$B$8, 0) * I1125, 0)</f>
        <v>15915.401061449171</v>
      </c>
      <c r="M1125" s="2">
        <f t="shared" si="206"/>
        <v>0</v>
      </c>
      <c r="N1125" s="3" t="str">
        <f t="shared" si="207"/>
        <v>Discharge</v>
      </c>
      <c r="O1125" s="3" t="str">
        <f t="shared" si="215"/>
        <v>Discharge</v>
      </c>
      <c r="P1125" s="2">
        <f t="shared" si="208"/>
        <v>0</v>
      </c>
      <c r="Q1125" s="2">
        <f t="shared" si="209"/>
        <v>170</v>
      </c>
      <c r="R1125" s="2">
        <f t="shared" si="210"/>
        <v>0</v>
      </c>
      <c r="S1125" s="2">
        <f t="shared" si="211"/>
        <v>34279.447383363011</v>
      </c>
      <c r="T1125" s="2">
        <f t="shared" si="212"/>
        <v>0</v>
      </c>
      <c r="U1125" s="2">
        <f>IF(O1125="Reg", R1125 * Inputs!$B$7, 0)</f>
        <v>0</v>
      </c>
      <c r="V1125" s="2">
        <f>MAX(F1125 + P1125*Inputs!$B$15 - (Q1125/Inputs!$B$16) - U1125, 0)</f>
        <v>170</v>
      </c>
    </row>
    <row r="1126" spans="1:22" x14ac:dyDescent="0.3">
      <c r="A1126" s="1">
        <v>46069.833333333343</v>
      </c>
      <c r="B1126" s="2">
        <v>66.858600192636843</v>
      </c>
      <c r="C1126" s="2">
        <v>7.399119977166114</v>
      </c>
      <c r="D1126" s="2">
        <f t="shared" si="204"/>
        <v>37.393609585852666</v>
      </c>
      <c r="E1126" s="2">
        <f t="shared" si="205"/>
        <v>45.826182672462885</v>
      </c>
      <c r="F1126" s="2">
        <f t="shared" si="213"/>
        <v>170</v>
      </c>
      <c r="G1126" s="2">
        <f t="shared" si="214"/>
        <v>170</v>
      </c>
      <c r="H1126" s="2">
        <f>MIN(Inputs!$B$2, (Inputs!$B$14 - F1126)/Inputs!$B$15)</f>
        <v>170</v>
      </c>
      <c r="I1126" s="2">
        <f>MAX(MIN(Inputs!$B$2, F1126*Inputs!$B$16, Inputs!$B$14*Inputs!$B$4 - G1126), 0)</f>
        <v>170</v>
      </c>
      <c r="J1126" s="2">
        <f>MAX(MIN(Inputs!$B$2, F1126*Inputs!$B$16, (Inputs!$B$14-F1126)/Inputs!$B$15)*Inputs!$B$9, 0)</f>
        <v>136</v>
      </c>
      <c r="K1126" s="2">
        <f>MAX(E1126*Inputs!$B$5 - B1126 - Inputs!$B$8, 0) * H1126</f>
        <v>0</v>
      </c>
      <c r="L1126" s="2">
        <f>IF(B1126 &gt;= D1126*Inputs!$B$10, MAX(B1126 - E1126/Inputs!$B$5 - Inputs!$B$8, 0) * I1126, 0)</f>
        <v>0</v>
      </c>
      <c r="M1126" s="2">
        <f t="shared" si="206"/>
        <v>1006.2803168945915</v>
      </c>
      <c r="N1126" s="3" t="str">
        <f t="shared" si="207"/>
        <v>Reg</v>
      </c>
      <c r="O1126" s="3" t="str">
        <f t="shared" si="215"/>
        <v>Discharge</v>
      </c>
      <c r="P1126" s="2">
        <f t="shared" si="208"/>
        <v>0</v>
      </c>
      <c r="Q1126" s="2">
        <f t="shared" si="209"/>
        <v>170</v>
      </c>
      <c r="R1126" s="2">
        <f t="shared" si="210"/>
        <v>0</v>
      </c>
      <c r="S1126" s="2">
        <f t="shared" si="211"/>
        <v>11365.962032748263</v>
      </c>
      <c r="T1126" s="2">
        <f t="shared" si="212"/>
        <v>0</v>
      </c>
      <c r="U1126" s="2">
        <f>IF(O1126="Reg", R1126 * Inputs!$B$7, 0)</f>
        <v>0</v>
      </c>
      <c r="V1126" s="2">
        <f>MAX(F1126 + P1126*Inputs!$B$15 - (Q1126/Inputs!$B$16) - U1126, 0)</f>
        <v>0</v>
      </c>
    </row>
    <row r="1127" spans="1:22" x14ac:dyDescent="0.3">
      <c r="A1127" s="1">
        <v>46069.875</v>
      </c>
      <c r="B1127" s="2">
        <v>55.894669722922842</v>
      </c>
      <c r="C1127" s="2">
        <v>6.7936865806190863</v>
      </c>
      <c r="D1127" s="2">
        <f t="shared" si="204"/>
        <v>37.393609585852666</v>
      </c>
      <c r="E1127" s="2">
        <f t="shared" si="205"/>
        <v>35.733318268988413</v>
      </c>
      <c r="F1127" s="2">
        <f t="shared" si="213"/>
        <v>0</v>
      </c>
      <c r="G1127" s="2">
        <f t="shared" si="214"/>
        <v>340</v>
      </c>
      <c r="H1127" s="2">
        <f>MIN(Inputs!$B$2, (Inputs!$B$14 - F1127)/Inputs!$B$15)</f>
        <v>170</v>
      </c>
      <c r="I1127" s="2">
        <f>MAX(MIN(Inputs!$B$2, F1127*Inputs!$B$16, Inputs!$B$14*Inputs!$B$4 - G1127), 0)</f>
        <v>0</v>
      </c>
      <c r="J1127" s="2">
        <f>MAX(MIN(Inputs!$B$2, F1127*Inputs!$B$16, (Inputs!$B$14-F1127)/Inputs!$B$15)*Inputs!$B$9, 0)</f>
        <v>0</v>
      </c>
      <c r="K1127" s="2">
        <f>MAX(E1127*Inputs!$B$5 - B1127 - Inputs!$B$8, 0) * H1127</f>
        <v>0</v>
      </c>
      <c r="L1127" s="2">
        <f>IF(B1127 &gt;= D1127*Inputs!$B$10, MAX(B1127 - E1127/Inputs!$B$5 - Inputs!$B$8, 0) * I1127, 0)</f>
        <v>0</v>
      </c>
      <c r="M1127" s="2">
        <f t="shared" si="206"/>
        <v>0</v>
      </c>
      <c r="N1127" s="3" t="str">
        <f t="shared" si="207"/>
        <v>Idle</v>
      </c>
      <c r="O1127" s="3" t="str">
        <f t="shared" si="215"/>
        <v>Idle</v>
      </c>
      <c r="P1127" s="2">
        <f t="shared" si="208"/>
        <v>0</v>
      </c>
      <c r="Q1127" s="2">
        <f t="shared" si="209"/>
        <v>0</v>
      </c>
      <c r="R1127" s="2">
        <f t="shared" si="210"/>
        <v>0</v>
      </c>
      <c r="S1127" s="2">
        <f t="shared" si="211"/>
        <v>0</v>
      </c>
      <c r="T1127" s="2">
        <f t="shared" si="212"/>
        <v>0</v>
      </c>
      <c r="U1127" s="2">
        <f>IF(O1127="Reg", R1127 * Inputs!$B$7, 0)</f>
        <v>0</v>
      </c>
      <c r="V1127" s="2">
        <f>MAX(F1127 + P1127*Inputs!$B$15 - (Q1127/Inputs!$B$16) - U1127, 0)</f>
        <v>0</v>
      </c>
    </row>
    <row r="1128" spans="1:22" x14ac:dyDescent="0.3">
      <c r="A1128" s="1">
        <v>46069.916666666657</v>
      </c>
      <c r="B1128" s="2">
        <v>59.455551958725607</v>
      </c>
      <c r="C1128" s="2">
        <v>7.2478724098667726</v>
      </c>
      <c r="D1128" s="2">
        <f t="shared" si="204"/>
        <v>37.393609585852666</v>
      </c>
      <c r="E1128" s="2">
        <f t="shared" si="205"/>
        <v>26.417539981834611</v>
      </c>
      <c r="F1128" s="2">
        <f t="shared" si="213"/>
        <v>0</v>
      </c>
      <c r="G1128" s="2">
        <f t="shared" si="214"/>
        <v>340</v>
      </c>
      <c r="H1128" s="2">
        <f>MIN(Inputs!$B$2, (Inputs!$B$14 - F1128)/Inputs!$B$15)</f>
        <v>170</v>
      </c>
      <c r="I1128" s="2">
        <f>MAX(MIN(Inputs!$B$2, F1128*Inputs!$B$16, Inputs!$B$14*Inputs!$B$4 - G1128), 0)</f>
        <v>0</v>
      </c>
      <c r="J1128" s="2">
        <f>MAX(MIN(Inputs!$B$2, F1128*Inputs!$B$16, (Inputs!$B$14-F1128)/Inputs!$B$15)*Inputs!$B$9, 0)</f>
        <v>0</v>
      </c>
      <c r="K1128" s="2">
        <f>MAX(E1128*Inputs!$B$5 - B1128 - Inputs!$B$8, 0) * H1128</f>
        <v>0</v>
      </c>
      <c r="L1128" s="2">
        <f>IF(B1128 &gt;= D1128*Inputs!$B$10, MAX(B1128 - E1128/Inputs!$B$5 - Inputs!$B$8, 0) * I1128, 0)</f>
        <v>0</v>
      </c>
      <c r="M1128" s="2">
        <f t="shared" si="206"/>
        <v>0</v>
      </c>
      <c r="N1128" s="3" t="str">
        <f t="shared" si="207"/>
        <v>Idle</v>
      </c>
      <c r="O1128" s="3" t="str">
        <f t="shared" si="215"/>
        <v>Idle</v>
      </c>
      <c r="P1128" s="2">
        <f t="shared" si="208"/>
        <v>0</v>
      </c>
      <c r="Q1128" s="2">
        <f t="shared" si="209"/>
        <v>0</v>
      </c>
      <c r="R1128" s="2">
        <f t="shared" si="210"/>
        <v>0</v>
      </c>
      <c r="S1128" s="2">
        <f t="shared" si="211"/>
        <v>0</v>
      </c>
      <c r="T1128" s="2">
        <f t="shared" si="212"/>
        <v>0</v>
      </c>
      <c r="U1128" s="2">
        <f>IF(O1128="Reg", R1128 * Inputs!$B$7, 0)</f>
        <v>0</v>
      </c>
      <c r="V1128" s="2">
        <f>MAX(F1128 + P1128*Inputs!$B$15 - (Q1128/Inputs!$B$16) - U1128, 0)</f>
        <v>0</v>
      </c>
    </row>
    <row r="1129" spans="1:22" x14ac:dyDescent="0.3">
      <c r="A1129" s="1">
        <v>46069.958333333343</v>
      </c>
      <c r="B1129" s="2">
        <v>43.802420105708933</v>
      </c>
      <c r="C1129" s="2">
        <v>1.629093399762185</v>
      </c>
      <c r="D1129" s="2">
        <f t="shared" si="204"/>
        <v>37.393609585852666</v>
      </c>
      <c r="E1129" s="2">
        <f t="shared" si="205"/>
        <v>16.508281322047011</v>
      </c>
      <c r="F1129" s="2">
        <f t="shared" si="213"/>
        <v>0</v>
      </c>
      <c r="G1129" s="2">
        <f t="shared" si="214"/>
        <v>340</v>
      </c>
      <c r="H1129" s="2">
        <f>MIN(Inputs!$B$2, (Inputs!$B$14 - F1129)/Inputs!$B$15)</f>
        <v>170</v>
      </c>
      <c r="I1129" s="2">
        <f>MAX(MIN(Inputs!$B$2, F1129*Inputs!$B$16, Inputs!$B$14*Inputs!$B$4 - G1129), 0)</f>
        <v>0</v>
      </c>
      <c r="J1129" s="2">
        <f>MAX(MIN(Inputs!$B$2, F1129*Inputs!$B$16, (Inputs!$B$14-F1129)/Inputs!$B$15)*Inputs!$B$9, 0)</f>
        <v>0</v>
      </c>
      <c r="K1129" s="2">
        <f>MAX(E1129*Inputs!$B$5 - B1129 - Inputs!$B$8, 0) * H1129</f>
        <v>0</v>
      </c>
      <c r="L1129" s="2">
        <f>IF(B1129 &gt;= D1129*Inputs!$B$10, MAX(B1129 - E1129/Inputs!$B$5 - Inputs!$B$8, 0) * I1129, 0)</f>
        <v>0</v>
      </c>
      <c r="M1129" s="2">
        <f t="shared" si="206"/>
        <v>0</v>
      </c>
      <c r="N1129" s="3" t="str">
        <f t="shared" si="207"/>
        <v>Idle</v>
      </c>
      <c r="O1129" s="3" t="str">
        <f t="shared" si="215"/>
        <v>Idle</v>
      </c>
      <c r="P1129" s="2">
        <f t="shared" si="208"/>
        <v>0</v>
      </c>
      <c r="Q1129" s="2">
        <f t="shared" si="209"/>
        <v>0</v>
      </c>
      <c r="R1129" s="2">
        <f t="shared" si="210"/>
        <v>0</v>
      </c>
      <c r="S1129" s="2">
        <f t="shared" si="211"/>
        <v>0</v>
      </c>
      <c r="T1129" s="2">
        <f t="shared" si="212"/>
        <v>0</v>
      </c>
      <c r="U1129" s="2">
        <f>IF(O1129="Reg", R1129 * Inputs!$B$7, 0)</f>
        <v>0</v>
      </c>
      <c r="V1129" s="2">
        <f>MAX(F1129 + P1129*Inputs!$B$15 - (Q1129/Inputs!$B$16) - U1129, 0)</f>
        <v>0</v>
      </c>
    </row>
    <row r="1130" spans="1:22" x14ac:dyDescent="0.3">
      <c r="A1130" s="1">
        <v>46070</v>
      </c>
      <c r="B1130" s="2">
        <v>37.110623880841572</v>
      </c>
      <c r="C1130" s="2">
        <v>27.396612383509201</v>
      </c>
      <c r="D1130" s="2">
        <f t="shared" si="204"/>
        <v>39.185412064700387</v>
      </c>
      <c r="E1130" s="2">
        <f t="shared" si="205"/>
        <v>9.2078779710955221</v>
      </c>
      <c r="F1130" s="2">
        <f t="shared" si="213"/>
        <v>0</v>
      </c>
      <c r="G1130" s="2">
        <f t="shared" si="214"/>
        <v>0</v>
      </c>
      <c r="H1130" s="2">
        <f>MIN(Inputs!$B$2, (Inputs!$B$14 - F1130)/Inputs!$B$15)</f>
        <v>170</v>
      </c>
      <c r="I1130" s="2">
        <f>MAX(MIN(Inputs!$B$2, F1130*Inputs!$B$16, Inputs!$B$14*Inputs!$B$4 - G1130), 0)</f>
        <v>0</v>
      </c>
      <c r="J1130" s="2">
        <f>MAX(MIN(Inputs!$B$2, F1130*Inputs!$B$16, (Inputs!$B$14-F1130)/Inputs!$B$15)*Inputs!$B$9, 0)</f>
        <v>0</v>
      </c>
      <c r="K1130" s="2">
        <f>MAX(E1130*Inputs!$B$5 - B1130 - Inputs!$B$8, 0) * H1130</f>
        <v>0</v>
      </c>
      <c r="L1130" s="2">
        <f>IF(B1130 &gt;= D1130*Inputs!$B$10, MAX(B1130 - E1130/Inputs!$B$5 - Inputs!$B$8, 0) * I1130, 0)</f>
        <v>0</v>
      </c>
      <c r="M1130" s="2">
        <f t="shared" si="206"/>
        <v>0</v>
      </c>
      <c r="N1130" s="3" t="str">
        <f t="shared" si="207"/>
        <v>Idle</v>
      </c>
      <c r="O1130" s="3" t="str">
        <f t="shared" si="215"/>
        <v>Idle</v>
      </c>
      <c r="P1130" s="2">
        <f t="shared" si="208"/>
        <v>0</v>
      </c>
      <c r="Q1130" s="2">
        <f t="shared" si="209"/>
        <v>0</v>
      </c>
      <c r="R1130" s="2">
        <f t="shared" si="210"/>
        <v>0</v>
      </c>
      <c r="S1130" s="2">
        <f t="shared" si="211"/>
        <v>0</v>
      </c>
      <c r="T1130" s="2">
        <f t="shared" si="212"/>
        <v>0</v>
      </c>
      <c r="U1130" s="2">
        <f>IF(O1130="Reg", R1130 * Inputs!$B$7, 0)</f>
        <v>0</v>
      </c>
      <c r="V1130" s="2">
        <f>MAX(F1130 + P1130*Inputs!$B$15 - (Q1130/Inputs!$B$16) - U1130, 0)</f>
        <v>0</v>
      </c>
    </row>
    <row r="1131" spans="1:22" x14ac:dyDescent="0.3">
      <c r="A1131" s="1">
        <v>46070.041666666657</v>
      </c>
      <c r="B1131" s="2">
        <v>11.83523017394149</v>
      </c>
      <c r="C1131" s="2">
        <v>19.088233755674491</v>
      </c>
      <c r="D1131" s="2">
        <f t="shared" si="204"/>
        <v>39.185412064700387</v>
      </c>
      <c r="E1131" s="2">
        <f t="shared" si="205"/>
        <v>4.1322827113707596</v>
      </c>
      <c r="F1131" s="2">
        <f t="shared" si="213"/>
        <v>0</v>
      </c>
      <c r="G1131" s="2">
        <f t="shared" si="214"/>
        <v>0</v>
      </c>
      <c r="H1131" s="2">
        <f>MIN(Inputs!$B$2, (Inputs!$B$14 - F1131)/Inputs!$B$15)</f>
        <v>170</v>
      </c>
      <c r="I1131" s="2">
        <f>MAX(MIN(Inputs!$B$2, F1131*Inputs!$B$16, Inputs!$B$14*Inputs!$B$4 - G1131), 0)</f>
        <v>0</v>
      </c>
      <c r="J1131" s="2">
        <f>MAX(MIN(Inputs!$B$2, F1131*Inputs!$B$16, (Inputs!$B$14-F1131)/Inputs!$B$15)*Inputs!$B$9, 0)</f>
        <v>0</v>
      </c>
      <c r="K1131" s="2">
        <f>MAX(E1131*Inputs!$B$5 - B1131 - Inputs!$B$8, 0) * H1131</f>
        <v>0</v>
      </c>
      <c r="L1131" s="2">
        <f>IF(B1131 &gt;= D1131*Inputs!$B$10, MAX(B1131 - E1131/Inputs!$B$5 - Inputs!$B$8, 0) * I1131, 0)</f>
        <v>0</v>
      </c>
      <c r="M1131" s="2">
        <f t="shared" si="206"/>
        <v>0</v>
      </c>
      <c r="N1131" s="3" t="str">
        <f t="shared" si="207"/>
        <v>Idle</v>
      </c>
      <c r="O1131" s="3" t="str">
        <f t="shared" si="215"/>
        <v>Idle</v>
      </c>
      <c r="P1131" s="2">
        <f t="shared" si="208"/>
        <v>0</v>
      </c>
      <c r="Q1131" s="2">
        <f t="shared" si="209"/>
        <v>0</v>
      </c>
      <c r="R1131" s="2">
        <f t="shared" si="210"/>
        <v>0</v>
      </c>
      <c r="S1131" s="2">
        <f t="shared" si="211"/>
        <v>0</v>
      </c>
      <c r="T1131" s="2">
        <f t="shared" si="212"/>
        <v>0</v>
      </c>
      <c r="U1131" s="2">
        <f>IF(O1131="Reg", R1131 * Inputs!$B$7, 0)</f>
        <v>0</v>
      </c>
      <c r="V1131" s="2">
        <f>MAX(F1131 + P1131*Inputs!$B$15 - (Q1131/Inputs!$B$16) - U1131, 0)</f>
        <v>0</v>
      </c>
    </row>
    <row r="1132" spans="1:22" x14ac:dyDescent="0.3">
      <c r="A1132" s="1">
        <v>46070.083333333343</v>
      </c>
      <c r="B1132" s="2">
        <v>6.3014137717900676</v>
      </c>
      <c r="C1132" s="2">
        <v>6.3732644578664557</v>
      </c>
      <c r="D1132" s="2">
        <f t="shared" si="204"/>
        <v>39.185412064700387</v>
      </c>
      <c r="E1132" s="2">
        <f t="shared" si="205"/>
        <v>2.1597443490471782</v>
      </c>
      <c r="F1132" s="2">
        <f t="shared" si="213"/>
        <v>0</v>
      </c>
      <c r="G1132" s="2">
        <f t="shared" si="214"/>
        <v>0</v>
      </c>
      <c r="H1132" s="2">
        <f>MIN(Inputs!$B$2, (Inputs!$B$14 - F1132)/Inputs!$B$15)</f>
        <v>170</v>
      </c>
      <c r="I1132" s="2">
        <f>MAX(MIN(Inputs!$B$2, F1132*Inputs!$B$16, Inputs!$B$14*Inputs!$B$4 - G1132), 0)</f>
        <v>0</v>
      </c>
      <c r="J1132" s="2">
        <f>MAX(MIN(Inputs!$B$2, F1132*Inputs!$B$16, (Inputs!$B$14-F1132)/Inputs!$B$15)*Inputs!$B$9, 0)</f>
        <v>0</v>
      </c>
      <c r="K1132" s="2">
        <f>MAX(E1132*Inputs!$B$5 - B1132 - Inputs!$B$8, 0) * H1132</f>
        <v>0</v>
      </c>
      <c r="L1132" s="2">
        <f>IF(B1132 &gt;= D1132*Inputs!$B$10, MAX(B1132 - E1132/Inputs!$B$5 - Inputs!$B$8, 0) * I1132, 0)</f>
        <v>0</v>
      </c>
      <c r="M1132" s="2">
        <f t="shared" si="206"/>
        <v>0</v>
      </c>
      <c r="N1132" s="3" t="str">
        <f t="shared" si="207"/>
        <v>Idle</v>
      </c>
      <c r="O1132" s="3" t="str">
        <f t="shared" si="215"/>
        <v>Idle</v>
      </c>
      <c r="P1132" s="2">
        <f t="shared" si="208"/>
        <v>0</v>
      </c>
      <c r="Q1132" s="2">
        <f t="shared" si="209"/>
        <v>0</v>
      </c>
      <c r="R1132" s="2">
        <f t="shared" si="210"/>
        <v>0</v>
      </c>
      <c r="S1132" s="2">
        <f t="shared" si="211"/>
        <v>0</v>
      </c>
      <c r="T1132" s="2">
        <f t="shared" si="212"/>
        <v>0</v>
      </c>
      <c r="U1132" s="2">
        <f>IF(O1132="Reg", R1132 * Inputs!$B$7, 0)</f>
        <v>0</v>
      </c>
      <c r="V1132" s="2">
        <f>MAX(F1132 + P1132*Inputs!$B$15 - (Q1132/Inputs!$B$16) - U1132, 0)</f>
        <v>0</v>
      </c>
    </row>
    <row r="1133" spans="1:22" x14ac:dyDescent="0.3">
      <c r="A1133" s="1">
        <v>46070.125</v>
      </c>
      <c r="B1133" s="2">
        <v>0</v>
      </c>
      <c r="C1133" s="2">
        <v>17.890654219695179</v>
      </c>
      <c r="D1133" s="2">
        <f t="shared" si="204"/>
        <v>39.185412064700387</v>
      </c>
      <c r="E1133" s="2">
        <f t="shared" si="205"/>
        <v>32.589871489637119</v>
      </c>
      <c r="F1133" s="2">
        <f t="shared" si="213"/>
        <v>0</v>
      </c>
      <c r="G1133" s="2">
        <f t="shared" si="214"/>
        <v>0</v>
      </c>
      <c r="H1133" s="2">
        <f>MIN(Inputs!$B$2, (Inputs!$B$14 - F1133)/Inputs!$B$15)</f>
        <v>170</v>
      </c>
      <c r="I1133" s="2">
        <f>MAX(MIN(Inputs!$B$2, F1133*Inputs!$B$16, Inputs!$B$14*Inputs!$B$4 - G1133), 0)</f>
        <v>0</v>
      </c>
      <c r="J1133" s="2">
        <f>MAX(MIN(Inputs!$B$2, F1133*Inputs!$B$16, (Inputs!$B$14-F1133)/Inputs!$B$15)*Inputs!$B$9, 0)</f>
        <v>0</v>
      </c>
      <c r="K1133" s="2">
        <f>MAX(E1133*Inputs!$B$5 - B1133 - Inputs!$B$8, 0) * H1133</f>
        <v>1475.4447748497128</v>
      </c>
      <c r="L1133" s="2">
        <f>IF(B1133 &gt;= D1133*Inputs!$B$10, MAX(B1133 - E1133/Inputs!$B$5 - Inputs!$B$8, 0) * I1133, 0)</f>
        <v>0</v>
      </c>
      <c r="M1133" s="2">
        <f t="shared" si="206"/>
        <v>0</v>
      </c>
      <c r="N1133" s="3" t="str">
        <f t="shared" si="207"/>
        <v>Charge</v>
      </c>
      <c r="O1133" s="3" t="str">
        <f t="shared" si="215"/>
        <v>Charge</v>
      </c>
      <c r="P1133" s="2">
        <f t="shared" si="208"/>
        <v>170</v>
      </c>
      <c r="Q1133" s="2">
        <f t="shared" si="209"/>
        <v>0</v>
      </c>
      <c r="R1133" s="2">
        <f t="shared" si="210"/>
        <v>0</v>
      </c>
      <c r="S1133" s="2">
        <f t="shared" si="211"/>
        <v>0</v>
      </c>
      <c r="T1133" s="2">
        <f t="shared" si="212"/>
        <v>0</v>
      </c>
      <c r="U1133" s="2">
        <f>IF(O1133="Reg", R1133 * Inputs!$B$7, 0)</f>
        <v>0</v>
      </c>
      <c r="V1133" s="2">
        <f>MAX(F1133 + P1133*Inputs!$B$15 - (Q1133/Inputs!$B$16) - U1133, 0)</f>
        <v>170</v>
      </c>
    </row>
    <row r="1134" spans="1:22" x14ac:dyDescent="0.3">
      <c r="A1134" s="1">
        <v>46070.166666666657</v>
      </c>
      <c r="B1134" s="2">
        <v>0</v>
      </c>
      <c r="C1134" s="2">
        <v>58.204253591898073</v>
      </c>
      <c r="D1134" s="2">
        <f t="shared" si="204"/>
        <v>39.185412064700387</v>
      </c>
      <c r="E1134" s="2">
        <f t="shared" si="205"/>
        <v>32.897585997674959</v>
      </c>
      <c r="F1134" s="2">
        <f t="shared" si="213"/>
        <v>170</v>
      </c>
      <c r="G1134" s="2">
        <f t="shared" si="214"/>
        <v>0</v>
      </c>
      <c r="H1134" s="2">
        <f>MIN(Inputs!$B$2, (Inputs!$B$14 - F1134)/Inputs!$B$15)</f>
        <v>170</v>
      </c>
      <c r="I1134" s="2">
        <f>MAX(MIN(Inputs!$B$2, F1134*Inputs!$B$16, Inputs!$B$14*Inputs!$B$4 - G1134), 0)</f>
        <v>170</v>
      </c>
      <c r="J1134" s="2">
        <f>MAX(MIN(Inputs!$B$2, F1134*Inputs!$B$16, (Inputs!$B$14-F1134)/Inputs!$B$15)*Inputs!$B$9, 0)</f>
        <v>136</v>
      </c>
      <c r="K1134" s="2">
        <f>MAX(E1134*Inputs!$B$5 - B1134 - Inputs!$B$8, 0) * H1134</f>
        <v>1521.478865252174</v>
      </c>
      <c r="L1134" s="2">
        <f>IF(B1134 &gt;= D1134*Inputs!$B$10, MAX(B1134 - E1134/Inputs!$B$5 - Inputs!$B$8, 0) * I1134, 0)</f>
        <v>0</v>
      </c>
      <c r="M1134" s="2">
        <f t="shared" si="206"/>
        <v>7915.7784884981384</v>
      </c>
      <c r="N1134" s="3" t="str">
        <f t="shared" si="207"/>
        <v>Reg</v>
      </c>
      <c r="O1134" s="3" t="str">
        <f t="shared" si="215"/>
        <v>Charge</v>
      </c>
      <c r="P1134" s="2">
        <f t="shared" si="208"/>
        <v>170</v>
      </c>
      <c r="Q1134" s="2">
        <f t="shared" si="209"/>
        <v>0</v>
      </c>
      <c r="R1134" s="2">
        <f t="shared" si="210"/>
        <v>0</v>
      </c>
      <c r="S1134" s="2">
        <f t="shared" si="211"/>
        <v>0</v>
      </c>
      <c r="T1134" s="2">
        <f t="shared" si="212"/>
        <v>0</v>
      </c>
      <c r="U1134" s="2">
        <f>IF(O1134="Reg", R1134 * Inputs!$B$7, 0)</f>
        <v>0</v>
      </c>
      <c r="V1134" s="2">
        <f>MAX(F1134 + P1134*Inputs!$B$15 - (Q1134/Inputs!$B$16) - U1134, 0)</f>
        <v>340</v>
      </c>
    </row>
    <row r="1135" spans="1:22" x14ac:dyDescent="0.3">
      <c r="A1135" s="1">
        <v>46070.208333333343</v>
      </c>
      <c r="B1135" s="2">
        <v>0</v>
      </c>
      <c r="C1135" s="2">
        <v>21.249909233011099</v>
      </c>
      <c r="D1135" s="2">
        <f t="shared" si="204"/>
        <v>39.185412064700387</v>
      </c>
      <c r="E1135" s="2">
        <f t="shared" si="205"/>
        <v>34.096758199658247</v>
      </c>
      <c r="F1135" s="2">
        <f t="shared" si="213"/>
        <v>340</v>
      </c>
      <c r="G1135" s="2">
        <f t="shared" si="214"/>
        <v>0</v>
      </c>
      <c r="H1135" s="2">
        <f>MIN(Inputs!$B$2, (Inputs!$B$14 - F1135)/Inputs!$B$15)</f>
        <v>0</v>
      </c>
      <c r="I1135" s="2">
        <f>MAX(MIN(Inputs!$B$2, F1135*Inputs!$B$16, Inputs!$B$14*Inputs!$B$4 - G1135), 0)</f>
        <v>170</v>
      </c>
      <c r="J1135" s="2">
        <f>MAX(MIN(Inputs!$B$2, F1135*Inputs!$B$16, (Inputs!$B$14-F1135)/Inputs!$B$15)*Inputs!$B$9, 0)</f>
        <v>0</v>
      </c>
      <c r="K1135" s="2">
        <f>MAX(E1135*Inputs!$B$5 - B1135 - Inputs!$B$8, 0) * H1135</f>
        <v>0</v>
      </c>
      <c r="L1135" s="2">
        <f>IF(B1135 &gt;= D1135*Inputs!$B$10, MAX(B1135 - E1135/Inputs!$B$5 - Inputs!$B$8, 0) * I1135, 0)</f>
        <v>0</v>
      </c>
      <c r="M1135" s="2">
        <f t="shared" si="206"/>
        <v>0</v>
      </c>
      <c r="N1135" s="3" t="str">
        <f t="shared" si="207"/>
        <v>Idle</v>
      </c>
      <c r="O1135" s="3" t="str">
        <f t="shared" si="215"/>
        <v>Idle</v>
      </c>
      <c r="P1135" s="2">
        <f t="shared" si="208"/>
        <v>0</v>
      </c>
      <c r="Q1135" s="2">
        <f t="shared" si="209"/>
        <v>0</v>
      </c>
      <c r="R1135" s="2">
        <f t="shared" si="210"/>
        <v>0</v>
      </c>
      <c r="S1135" s="2">
        <f t="shared" si="211"/>
        <v>0</v>
      </c>
      <c r="T1135" s="2">
        <f t="shared" si="212"/>
        <v>0</v>
      </c>
      <c r="U1135" s="2">
        <f>IF(O1135="Reg", R1135 * Inputs!$B$7, 0)</f>
        <v>0</v>
      </c>
      <c r="V1135" s="2">
        <f>MAX(F1135 + P1135*Inputs!$B$15 - (Q1135/Inputs!$B$16) - U1135, 0)</f>
        <v>340</v>
      </c>
    </row>
    <row r="1136" spans="1:22" x14ac:dyDescent="0.3">
      <c r="A1136" s="1">
        <v>46070.25</v>
      </c>
      <c r="B1136" s="2">
        <v>6.6570523224930014</v>
      </c>
      <c r="C1136" s="2">
        <v>3.603768134784699</v>
      </c>
      <c r="D1136" s="2">
        <f t="shared" si="204"/>
        <v>39.185412064700387</v>
      </c>
      <c r="E1136" s="2">
        <f t="shared" si="205"/>
        <v>36.829173404336679</v>
      </c>
      <c r="F1136" s="2">
        <f t="shared" si="213"/>
        <v>340</v>
      </c>
      <c r="G1136" s="2">
        <f t="shared" si="214"/>
        <v>0</v>
      </c>
      <c r="H1136" s="2">
        <f>MIN(Inputs!$B$2, (Inputs!$B$14 - F1136)/Inputs!$B$15)</f>
        <v>0</v>
      </c>
      <c r="I1136" s="2">
        <f>MAX(MIN(Inputs!$B$2, F1136*Inputs!$B$16, Inputs!$B$14*Inputs!$B$4 - G1136), 0)</f>
        <v>170</v>
      </c>
      <c r="J1136" s="2">
        <f>MAX(MIN(Inputs!$B$2, F1136*Inputs!$B$16, (Inputs!$B$14-F1136)/Inputs!$B$15)*Inputs!$B$9, 0)</f>
        <v>0</v>
      </c>
      <c r="K1136" s="2">
        <f>MAX(E1136*Inputs!$B$5 - B1136 - Inputs!$B$8, 0) * H1136</f>
        <v>0</v>
      </c>
      <c r="L1136" s="2">
        <f>IF(B1136 &gt;= D1136*Inputs!$B$10, MAX(B1136 - E1136/Inputs!$B$5 - Inputs!$B$8, 0) * I1136, 0)</f>
        <v>0</v>
      </c>
      <c r="M1136" s="2">
        <f t="shared" si="206"/>
        <v>0</v>
      </c>
      <c r="N1136" s="3" t="str">
        <f t="shared" si="207"/>
        <v>Idle</v>
      </c>
      <c r="O1136" s="3" t="str">
        <f t="shared" si="215"/>
        <v>Idle</v>
      </c>
      <c r="P1136" s="2">
        <f t="shared" si="208"/>
        <v>0</v>
      </c>
      <c r="Q1136" s="2">
        <f t="shared" si="209"/>
        <v>0</v>
      </c>
      <c r="R1136" s="2">
        <f t="shared" si="210"/>
        <v>0</v>
      </c>
      <c r="S1136" s="2">
        <f t="shared" si="211"/>
        <v>0</v>
      </c>
      <c r="T1136" s="2">
        <f t="shared" si="212"/>
        <v>0</v>
      </c>
      <c r="U1136" s="2">
        <f>IF(O1136="Reg", R1136 * Inputs!$B$7, 0)</f>
        <v>0</v>
      </c>
      <c r="V1136" s="2">
        <f>MAX(F1136 + P1136*Inputs!$B$15 - (Q1136/Inputs!$B$16) - U1136, 0)</f>
        <v>340</v>
      </c>
    </row>
    <row r="1137" spans="1:22" x14ac:dyDescent="0.3">
      <c r="A1137" s="1">
        <v>46070.291666666657</v>
      </c>
      <c r="B1137" s="2">
        <v>0</v>
      </c>
      <c r="C1137" s="2">
        <v>3.0853630257241078</v>
      </c>
      <c r="D1137" s="2">
        <f t="shared" si="204"/>
        <v>39.185412064700387</v>
      </c>
      <c r="E1137" s="2">
        <f t="shared" si="205"/>
        <v>40.333796586565313</v>
      </c>
      <c r="F1137" s="2">
        <f t="shared" si="213"/>
        <v>340</v>
      </c>
      <c r="G1137" s="2">
        <f t="shared" si="214"/>
        <v>0</v>
      </c>
      <c r="H1137" s="2">
        <f>MIN(Inputs!$B$2, (Inputs!$B$14 - F1137)/Inputs!$B$15)</f>
        <v>0</v>
      </c>
      <c r="I1137" s="2">
        <f>MAX(MIN(Inputs!$B$2, F1137*Inputs!$B$16, Inputs!$B$14*Inputs!$B$4 - G1137), 0)</f>
        <v>170</v>
      </c>
      <c r="J1137" s="2">
        <f>MAX(MIN(Inputs!$B$2, F1137*Inputs!$B$16, (Inputs!$B$14-F1137)/Inputs!$B$15)*Inputs!$B$9, 0)</f>
        <v>0</v>
      </c>
      <c r="K1137" s="2">
        <f>MAX(E1137*Inputs!$B$5 - B1137 - Inputs!$B$8, 0) * H1137</f>
        <v>0</v>
      </c>
      <c r="L1137" s="2">
        <f>IF(B1137 &gt;= D1137*Inputs!$B$10, MAX(B1137 - E1137/Inputs!$B$5 - Inputs!$B$8, 0) * I1137, 0)</f>
        <v>0</v>
      </c>
      <c r="M1137" s="2">
        <f t="shared" si="206"/>
        <v>0</v>
      </c>
      <c r="N1137" s="3" t="str">
        <f t="shared" si="207"/>
        <v>Idle</v>
      </c>
      <c r="O1137" s="3" t="str">
        <f t="shared" si="215"/>
        <v>Idle</v>
      </c>
      <c r="P1137" s="2">
        <f t="shared" si="208"/>
        <v>0</v>
      </c>
      <c r="Q1137" s="2">
        <f t="shared" si="209"/>
        <v>0</v>
      </c>
      <c r="R1137" s="2">
        <f t="shared" si="210"/>
        <v>0</v>
      </c>
      <c r="S1137" s="2">
        <f t="shared" si="211"/>
        <v>0</v>
      </c>
      <c r="T1137" s="2">
        <f t="shared" si="212"/>
        <v>0</v>
      </c>
      <c r="U1137" s="2">
        <f>IF(O1137="Reg", R1137 * Inputs!$B$7, 0)</f>
        <v>0</v>
      </c>
      <c r="V1137" s="2">
        <f>MAX(F1137 + P1137*Inputs!$B$15 - (Q1137/Inputs!$B$16) - U1137, 0)</f>
        <v>340</v>
      </c>
    </row>
    <row r="1138" spans="1:22" x14ac:dyDescent="0.3">
      <c r="A1138" s="1">
        <v>46070.333333333343</v>
      </c>
      <c r="B1138" s="2">
        <v>188.88217661532971</v>
      </c>
      <c r="C1138" s="2">
        <v>2.4608840001501422</v>
      </c>
      <c r="D1138" s="2">
        <f t="shared" si="204"/>
        <v>39.185412064700387</v>
      </c>
      <c r="E1138" s="2">
        <f t="shared" si="205"/>
        <v>47.471060354223646</v>
      </c>
      <c r="F1138" s="2">
        <f t="shared" si="213"/>
        <v>340</v>
      </c>
      <c r="G1138" s="2">
        <f t="shared" si="214"/>
        <v>0</v>
      </c>
      <c r="H1138" s="2">
        <f>MIN(Inputs!$B$2, (Inputs!$B$14 - F1138)/Inputs!$B$15)</f>
        <v>0</v>
      </c>
      <c r="I1138" s="2">
        <f>MAX(MIN(Inputs!$B$2, F1138*Inputs!$B$16, Inputs!$B$14*Inputs!$B$4 - G1138), 0)</f>
        <v>170</v>
      </c>
      <c r="J1138" s="2">
        <f>MAX(MIN(Inputs!$B$2, F1138*Inputs!$B$16, (Inputs!$B$14-F1138)/Inputs!$B$15)*Inputs!$B$9, 0)</f>
        <v>0</v>
      </c>
      <c r="K1138" s="2">
        <f>MAX(E1138*Inputs!$B$5 - B1138 - Inputs!$B$8, 0) * H1138</f>
        <v>0</v>
      </c>
      <c r="L1138" s="2">
        <f>IF(B1138 &gt;= D1138*Inputs!$B$10, MAX(B1138 - E1138/Inputs!$B$5 - Inputs!$B$8, 0) * I1138, 0)</f>
        <v>19539.424274358302</v>
      </c>
      <c r="M1138" s="2">
        <f t="shared" si="206"/>
        <v>0</v>
      </c>
      <c r="N1138" s="3" t="str">
        <f t="shared" si="207"/>
        <v>Discharge</v>
      </c>
      <c r="O1138" s="3" t="str">
        <f t="shared" si="215"/>
        <v>Discharge</v>
      </c>
      <c r="P1138" s="2">
        <f t="shared" si="208"/>
        <v>0</v>
      </c>
      <c r="Q1138" s="2">
        <f t="shared" si="209"/>
        <v>170</v>
      </c>
      <c r="R1138" s="2">
        <f t="shared" si="210"/>
        <v>0</v>
      </c>
      <c r="S1138" s="2">
        <f t="shared" si="211"/>
        <v>32109.970024606049</v>
      </c>
      <c r="T1138" s="2">
        <f t="shared" si="212"/>
        <v>0</v>
      </c>
      <c r="U1138" s="2">
        <f>IF(O1138="Reg", R1138 * Inputs!$B$7, 0)</f>
        <v>0</v>
      </c>
      <c r="V1138" s="2">
        <f>MAX(F1138 + P1138*Inputs!$B$15 - (Q1138/Inputs!$B$16) - U1138, 0)</f>
        <v>170</v>
      </c>
    </row>
    <row r="1139" spans="1:22" x14ac:dyDescent="0.3">
      <c r="A1139" s="1">
        <v>46070.375</v>
      </c>
      <c r="B1139" s="2">
        <v>1.8462870482270459</v>
      </c>
      <c r="C1139" s="2">
        <v>11.98076924338462</v>
      </c>
      <c r="D1139" s="2">
        <f t="shared" si="204"/>
        <v>39.185412064700387</v>
      </c>
      <c r="E1139" s="2">
        <f t="shared" si="205"/>
        <v>24.323505065501948</v>
      </c>
      <c r="F1139" s="2">
        <f t="shared" si="213"/>
        <v>170</v>
      </c>
      <c r="G1139" s="2">
        <f t="shared" si="214"/>
        <v>170</v>
      </c>
      <c r="H1139" s="2">
        <f>MIN(Inputs!$B$2, (Inputs!$B$14 - F1139)/Inputs!$B$15)</f>
        <v>170</v>
      </c>
      <c r="I1139" s="2">
        <f>MAX(MIN(Inputs!$B$2, F1139*Inputs!$B$16, Inputs!$B$14*Inputs!$B$4 - G1139), 0)</f>
        <v>170</v>
      </c>
      <c r="J1139" s="2">
        <f>MAX(MIN(Inputs!$B$2, F1139*Inputs!$B$16, (Inputs!$B$14-F1139)/Inputs!$B$15)*Inputs!$B$9, 0)</f>
        <v>136</v>
      </c>
      <c r="K1139" s="2">
        <f>MAX(E1139*Inputs!$B$5 - B1139 - Inputs!$B$8, 0) * H1139</f>
        <v>0</v>
      </c>
      <c r="L1139" s="2">
        <f>IF(B1139 &gt;= D1139*Inputs!$B$10, MAX(B1139 - E1139/Inputs!$B$5 - Inputs!$B$8, 0) * I1139, 0)</f>
        <v>0</v>
      </c>
      <c r="M1139" s="2">
        <f t="shared" si="206"/>
        <v>1629.3846171003083</v>
      </c>
      <c r="N1139" s="3" t="str">
        <f t="shared" si="207"/>
        <v>Reg</v>
      </c>
      <c r="O1139" s="3" t="str">
        <f t="shared" si="215"/>
        <v>Discharge</v>
      </c>
      <c r="P1139" s="2">
        <f t="shared" si="208"/>
        <v>0</v>
      </c>
      <c r="Q1139" s="2">
        <f t="shared" si="209"/>
        <v>170</v>
      </c>
      <c r="R1139" s="2">
        <f t="shared" si="210"/>
        <v>0</v>
      </c>
      <c r="S1139" s="2">
        <f t="shared" si="211"/>
        <v>313.8687981985978</v>
      </c>
      <c r="T1139" s="2">
        <f t="shared" si="212"/>
        <v>0</v>
      </c>
      <c r="U1139" s="2">
        <f>IF(O1139="Reg", R1139 * Inputs!$B$7, 0)</f>
        <v>0</v>
      </c>
      <c r="V1139" s="2">
        <f>MAX(F1139 + P1139*Inputs!$B$15 - (Q1139/Inputs!$B$16) - U1139, 0)</f>
        <v>0</v>
      </c>
    </row>
    <row r="1140" spans="1:22" x14ac:dyDescent="0.3">
      <c r="A1140" s="1">
        <v>46070.416666666657</v>
      </c>
      <c r="B1140" s="2">
        <v>7.1950332118997284</v>
      </c>
      <c r="C1140" s="2">
        <v>1.933032491661133</v>
      </c>
      <c r="D1140" s="2">
        <f t="shared" si="204"/>
        <v>39.185412064700387</v>
      </c>
      <c r="E1140" s="2">
        <f t="shared" si="205"/>
        <v>31.86124322873799</v>
      </c>
      <c r="F1140" s="2">
        <f t="shared" si="213"/>
        <v>0</v>
      </c>
      <c r="G1140" s="2">
        <f t="shared" si="214"/>
        <v>340</v>
      </c>
      <c r="H1140" s="2">
        <f>MIN(Inputs!$B$2, (Inputs!$B$14 - F1140)/Inputs!$B$15)</f>
        <v>170</v>
      </c>
      <c r="I1140" s="2">
        <f>MAX(MIN(Inputs!$B$2, F1140*Inputs!$B$16, Inputs!$B$14*Inputs!$B$4 - G1140), 0)</f>
        <v>0</v>
      </c>
      <c r="J1140" s="2">
        <f>MAX(MIN(Inputs!$B$2, F1140*Inputs!$B$16, (Inputs!$B$14-F1140)/Inputs!$B$15)*Inputs!$B$9, 0)</f>
        <v>0</v>
      </c>
      <c r="K1140" s="2">
        <f>MAX(E1140*Inputs!$B$5 - B1140 - Inputs!$B$8, 0) * H1140</f>
        <v>143.28634099624901</v>
      </c>
      <c r="L1140" s="2">
        <f>IF(B1140 &gt;= D1140*Inputs!$B$10, MAX(B1140 - E1140/Inputs!$B$5 - Inputs!$B$8, 0) * I1140, 0)</f>
        <v>0</v>
      </c>
      <c r="M1140" s="2">
        <f t="shared" si="206"/>
        <v>0</v>
      </c>
      <c r="N1140" s="3" t="str">
        <f t="shared" si="207"/>
        <v>Charge</v>
      </c>
      <c r="O1140" s="3" t="str">
        <f t="shared" si="215"/>
        <v>Charge</v>
      </c>
      <c r="P1140" s="2">
        <f t="shared" si="208"/>
        <v>170</v>
      </c>
      <c r="Q1140" s="2">
        <f t="shared" si="209"/>
        <v>0</v>
      </c>
      <c r="R1140" s="2">
        <f t="shared" si="210"/>
        <v>0</v>
      </c>
      <c r="S1140" s="2">
        <f t="shared" si="211"/>
        <v>-1223.1556460229538</v>
      </c>
      <c r="T1140" s="2">
        <f t="shared" si="212"/>
        <v>0</v>
      </c>
      <c r="U1140" s="2">
        <f>IF(O1140="Reg", R1140 * Inputs!$B$7, 0)</f>
        <v>0</v>
      </c>
      <c r="V1140" s="2">
        <f>MAX(F1140 + P1140*Inputs!$B$15 - (Q1140/Inputs!$B$16) - U1140, 0)</f>
        <v>170</v>
      </c>
    </row>
    <row r="1141" spans="1:22" x14ac:dyDescent="0.3">
      <c r="A1141" s="1">
        <v>46070.458333333343</v>
      </c>
      <c r="B1141" s="2">
        <v>16.39449122807056</v>
      </c>
      <c r="C1141" s="2">
        <v>20.651684178309939</v>
      </c>
      <c r="D1141" s="2">
        <f t="shared" si="204"/>
        <v>39.185412064700387</v>
      </c>
      <c r="E1141" s="2">
        <f t="shared" si="205"/>
        <v>42.35157326389389</v>
      </c>
      <c r="F1141" s="2">
        <f t="shared" si="213"/>
        <v>170</v>
      </c>
      <c r="G1141" s="2">
        <f t="shared" si="214"/>
        <v>340</v>
      </c>
      <c r="H1141" s="2">
        <f>MIN(Inputs!$B$2, (Inputs!$B$14 - F1141)/Inputs!$B$15)</f>
        <v>170</v>
      </c>
      <c r="I1141" s="2">
        <f>MAX(MIN(Inputs!$B$2, F1141*Inputs!$B$16, Inputs!$B$14*Inputs!$B$4 - G1141), 0)</f>
        <v>0</v>
      </c>
      <c r="J1141" s="2">
        <f>MAX(MIN(Inputs!$B$2, F1141*Inputs!$B$16, (Inputs!$B$14-F1141)/Inputs!$B$15)*Inputs!$B$9, 0)</f>
        <v>136</v>
      </c>
      <c r="K1141" s="2">
        <f>MAX(E1141*Inputs!$B$5 - B1141 - Inputs!$B$8, 0) * H1141</f>
        <v>148.73185150653126</v>
      </c>
      <c r="L1141" s="2">
        <f>IF(B1141 &gt;= D1141*Inputs!$B$10, MAX(B1141 - E1141/Inputs!$B$5 - Inputs!$B$8, 0) * I1141, 0)</f>
        <v>0</v>
      </c>
      <c r="M1141" s="2">
        <f t="shared" si="206"/>
        <v>2808.6290482501518</v>
      </c>
      <c r="N1141" s="3" t="str">
        <f t="shared" si="207"/>
        <v>Reg</v>
      </c>
      <c r="O1141" s="3" t="str">
        <f t="shared" si="215"/>
        <v>Charge</v>
      </c>
      <c r="P1141" s="2">
        <f t="shared" si="208"/>
        <v>170</v>
      </c>
      <c r="Q1141" s="2">
        <f t="shared" si="209"/>
        <v>0</v>
      </c>
      <c r="R1141" s="2">
        <f t="shared" si="210"/>
        <v>0</v>
      </c>
      <c r="S1141" s="2">
        <f t="shared" si="211"/>
        <v>-2787.0635087719952</v>
      </c>
      <c r="T1141" s="2">
        <f t="shared" si="212"/>
        <v>0</v>
      </c>
      <c r="U1141" s="2">
        <f>IF(O1141="Reg", R1141 * Inputs!$B$7, 0)</f>
        <v>0</v>
      </c>
      <c r="V1141" s="2">
        <f>MAX(F1141 + P1141*Inputs!$B$15 - (Q1141/Inputs!$B$16) - U1141, 0)</f>
        <v>340</v>
      </c>
    </row>
    <row r="1142" spans="1:22" x14ac:dyDescent="0.3">
      <c r="A1142" s="1">
        <v>46070.5</v>
      </c>
      <c r="B1142" s="2">
        <v>27.684791415864819</v>
      </c>
      <c r="C1142" s="2">
        <v>5.1958856876469159</v>
      </c>
      <c r="D1142" s="2">
        <f t="shared" si="204"/>
        <v>39.185412064700387</v>
      </c>
      <c r="E1142" s="2">
        <f t="shared" si="205"/>
        <v>51.995437758916808</v>
      </c>
      <c r="F1142" s="2">
        <f t="shared" si="213"/>
        <v>340</v>
      </c>
      <c r="G1142" s="2">
        <f t="shared" si="214"/>
        <v>340</v>
      </c>
      <c r="H1142" s="2">
        <f>MIN(Inputs!$B$2, (Inputs!$B$14 - F1142)/Inputs!$B$15)</f>
        <v>0</v>
      </c>
      <c r="I1142" s="2">
        <f>MAX(MIN(Inputs!$B$2, F1142*Inputs!$B$16, Inputs!$B$14*Inputs!$B$4 - G1142), 0)</f>
        <v>0</v>
      </c>
      <c r="J1142" s="2">
        <f>MAX(MIN(Inputs!$B$2, F1142*Inputs!$B$16, (Inputs!$B$14-F1142)/Inputs!$B$15)*Inputs!$B$9, 0)</f>
        <v>0</v>
      </c>
      <c r="K1142" s="2">
        <f>MAX(E1142*Inputs!$B$5 - B1142 - Inputs!$B$8, 0) * H1142</f>
        <v>0</v>
      </c>
      <c r="L1142" s="2">
        <f>IF(B1142 &gt;= D1142*Inputs!$B$10, MAX(B1142 - E1142/Inputs!$B$5 - Inputs!$B$8, 0) * I1142, 0)</f>
        <v>0</v>
      </c>
      <c r="M1142" s="2">
        <f t="shared" si="206"/>
        <v>0</v>
      </c>
      <c r="N1142" s="3" t="str">
        <f t="shared" si="207"/>
        <v>Idle</v>
      </c>
      <c r="O1142" s="3" t="str">
        <f t="shared" si="215"/>
        <v>Idle</v>
      </c>
      <c r="P1142" s="2">
        <f t="shared" si="208"/>
        <v>0</v>
      </c>
      <c r="Q1142" s="2">
        <f t="shared" si="209"/>
        <v>0</v>
      </c>
      <c r="R1142" s="2">
        <f t="shared" si="210"/>
        <v>0</v>
      </c>
      <c r="S1142" s="2">
        <f t="shared" si="211"/>
        <v>0</v>
      </c>
      <c r="T1142" s="2">
        <f t="shared" si="212"/>
        <v>0</v>
      </c>
      <c r="U1142" s="2">
        <f>IF(O1142="Reg", R1142 * Inputs!$B$7, 0)</f>
        <v>0</v>
      </c>
      <c r="V1142" s="2">
        <f>MAX(F1142 + P1142*Inputs!$B$15 - (Q1142/Inputs!$B$16) - U1142, 0)</f>
        <v>340</v>
      </c>
    </row>
    <row r="1143" spans="1:22" x14ac:dyDescent="0.3">
      <c r="A1143" s="1">
        <v>46070.541666666657</v>
      </c>
      <c r="B1143" s="2">
        <v>42.823582605949987</v>
      </c>
      <c r="C1143" s="2">
        <v>3.7319283869341988</v>
      </c>
      <c r="D1143" s="2">
        <f t="shared" si="204"/>
        <v>39.185412064700387</v>
      </c>
      <c r="E1143" s="2">
        <f t="shared" si="205"/>
        <v>59.653556690557728</v>
      </c>
      <c r="F1143" s="2">
        <f t="shared" si="213"/>
        <v>340</v>
      </c>
      <c r="G1143" s="2">
        <f t="shared" si="214"/>
        <v>340</v>
      </c>
      <c r="H1143" s="2">
        <f>MIN(Inputs!$B$2, (Inputs!$B$14 - F1143)/Inputs!$B$15)</f>
        <v>0</v>
      </c>
      <c r="I1143" s="2">
        <f>MAX(MIN(Inputs!$B$2, F1143*Inputs!$B$16, Inputs!$B$14*Inputs!$B$4 - G1143), 0)</f>
        <v>0</v>
      </c>
      <c r="J1143" s="2">
        <f>MAX(MIN(Inputs!$B$2, F1143*Inputs!$B$16, (Inputs!$B$14-F1143)/Inputs!$B$15)*Inputs!$B$9, 0)</f>
        <v>0</v>
      </c>
      <c r="K1143" s="2">
        <f>MAX(E1143*Inputs!$B$5 - B1143 - Inputs!$B$8, 0) * H1143</f>
        <v>0</v>
      </c>
      <c r="L1143" s="2">
        <f>IF(B1143 &gt;= D1143*Inputs!$B$10, MAX(B1143 - E1143/Inputs!$B$5 - Inputs!$B$8, 0) * I1143, 0)</f>
        <v>0</v>
      </c>
      <c r="M1143" s="2">
        <f t="shared" si="206"/>
        <v>0</v>
      </c>
      <c r="N1143" s="3" t="str">
        <f t="shared" si="207"/>
        <v>Idle</v>
      </c>
      <c r="O1143" s="3" t="str">
        <f t="shared" si="215"/>
        <v>Idle</v>
      </c>
      <c r="P1143" s="2">
        <f t="shared" si="208"/>
        <v>0</v>
      </c>
      <c r="Q1143" s="2">
        <f t="shared" si="209"/>
        <v>0</v>
      </c>
      <c r="R1143" s="2">
        <f t="shared" si="210"/>
        <v>0</v>
      </c>
      <c r="S1143" s="2">
        <f t="shared" si="211"/>
        <v>0</v>
      </c>
      <c r="T1143" s="2">
        <f t="shared" si="212"/>
        <v>0</v>
      </c>
      <c r="U1143" s="2">
        <f>IF(O1143="Reg", R1143 * Inputs!$B$7, 0)</f>
        <v>0</v>
      </c>
      <c r="V1143" s="2">
        <f>MAX(F1143 + P1143*Inputs!$B$15 - (Q1143/Inputs!$B$16) - U1143, 0)</f>
        <v>340</v>
      </c>
    </row>
    <row r="1144" spans="1:22" x14ac:dyDescent="0.3">
      <c r="A1144" s="1">
        <v>46070.583333333343</v>
      </c>
      <c r="B1144" s="2">
        <v>49.996844882999547</v>
      </c>
      <c r="C1144" s="2">
        <v>4.2987913045846957</v>
      </c>
      <c r="D1144" s="2">
        <f t="shared" si="204"/>
        <v>39.185412064700387</v>
      </c>
      <c r="E1144" s="2">
        <f t="shared" si="205"/>
        <v>63.092158811159692</v>
      </c>
      <c r="F1144" s="2">
        <f t="shared" si="213"/>
        <v>340</v>
      </c>
      <c r="G1144" s="2">
        <f t="shared" si="214"/>
        <v>340</v>
      </c>
      <c r="H1144" s="2">
        <f>MIN(Inputs!$B$2, (Inputs!$B$14 - F1144)/Inputs!$B$15)</f>
        <v>0</v>
      </c>
      <c r="I1144" s="2">
        <f>MAX(MIN(Inputs!$B$2, F1144*Inputs!$B$16, Inputs!$B$14*Inputs!$B$4 - G1144), 0)</f>
        <v>0</v>
      </c>
      <c r="J1144" s="2">
        <f>MAX(MIN(Inputs!$B$2, F1144*Inputs!$B$16, (Inputs!$B$14-F1144)/Inputs!$B$15)*Inputs!$B$9, 0)</f>
        <v>0</v>
      </c>
      <c r="K1144" s="2">
        <f>MAX(E1144*Inputs!$B$5 - B1144 - Inputs!$B$8, 0) * H1144</f>
        <v>0</v>
      </c>
      <c r="L1144" s="2">
        <f>IF(B1144 &gt;= D1144*Inputs!$B$10, MAX(B1144 - E1144/Inputs!$B$5 - Inputs!$B$8, 0) * I1144, 0)</f>
        <v>0</v>
      </c>
      <c r="M1144" s="2">
        <f t="shared" si="206"/>
        <v>0</v>
      </c>
      <c r="N1144" s="3" t="str">
        <f t="shared" si="207"/>
        <v>Idle</v>
      </c>
      <c r="O1144" s="3" t="str">
        <f t="shared" si="215"/>
        <v>Idle</v>
      </c>
      <c r="P1144" s="2">
        <f t="shared" si="208"/>
        <v>0</v>
      </c>
      <c r="Q1144" s="2">
        <f t="shared" si="209"/>
        <v>0</v>
      </c>
      <c r="R1144" s="2">
        <f t="shared" si="210"/>
        <v>0</v>
      </c>
      <c r="S1144" s="2">
        <f t="shared" si="211"/>
        <v>0</v>
      </c>
      <c r="T1144" s="2">
        <f t="shared" si="212"/>
        <v>0</v>
      </c>
      <c r="U1144" s="2">
        <f>IF(O1144="Reg", R1144 * Inputs!$B$7, 0)</f>
        <v>0</v>
      </c>
      <c r="V1144" s="2">
        <f>MAX(F1144 + P1144*Inputs!$B$15 - (Q1144/Inputs!$B$16) - U1144, 0)</f>
        <v>340</v>
      </c>
    </row>
    <row r="1145" spans="1:22" x14ac:dyDescent="0.3">
      <c r="A1145" s="1">
        <v>46070.625</v>
      </c>
      <c r="B1145" s="2">
        <v>47.072716027643317</v>
      </c>
      <c r="C1145" s="2">
        <v>6.5804990559466097</v>
      </c>
      <c r="D1145" s="2">
        <f t="shared" si="204"/>
        <v>39.185412064700387</v>
      </c>
      <c r="E1145" s="2">
        <f t="shared" si="205"/>
        <v>64.293603836179017</v>
      </c>
      <c r="F1145" s="2">
        <f t="shared" si="213"/>
        <v>340</v>
      </c>
      <c r="G1145" s="2">
        <f t="shared" si="214"/>
        <v>340</v>
      </c>
      <c r="H1145" s="2">
        <f>MIN(Inputs!$B$2, (Inputs!$B$14 - F1145)/Inputs!$B$15)</f>
        <v>0</v>
      </c>
      <c r="I1145" s="2">
        <f>MAX(MIN(Inputs!$B$2, F1145*Inputs!$B$16, Inputs!$B$14*Inputs!$B$4 - G1145), 0)</f>
        <v>0</v>
      </c>
      <c r="J1145" s="2">
        <f>MAX(MIN(Inputs!$B$2, F1145*Inputs!$B$16, (Inputs!$B$14-F1145)/Inputs!$B$15)*Inputs!$B$9, 0)</f>
        <v>0</v>
      </c>
      <c r="K1145" s="2">
        <f>MAX(E1145*Inputs!$B$5 - B1145 - Inputs!$B$8, 0) * H1145</f>
        <v>0</v>
      </c>
      <c r="L1145" s="2">
        <f>IF(B1145 &gt;= D1145*Inputs!$B$10, MAX(B1145 - E1145/Inputs!$B$5 - Inputs!$B$8, 0) * I1145, 0)</f>
        <v>0</v>
      </c>
      <c r="M1145" s="2">
        <f t="shared" si="206"/>
        <v>0</v>
      </c>
      <c r="N1145" s="3" t="str">
        <f t="shared" si="207"/>
        <v>Idle</v>
      </c>
      <c r="O1145" s="3" t="str">
        <f t="shared" si="215"/>
        <v>Idle</v>
      </c>
      <c r="P1145" s="2">
        <f t="shared" si="208"/>
        <v>0</v>
      </c>
      <c r="Q1145" s="2">
        <f t="shared" si="209"/>
        <v>0</v>
      </c>
      <c r="R1145" s="2">
        <f t="shared" si="210"/>
        <v>0</v>
      </c>
      <c r="S1145" s="2">
        <f t="shared" si="211"/>
        <v>0</v>
      </c>
      <c r="T1145" s="2">
        <f t="shared" si="212"/>
        <v>0</v>
      </c>
      <c r="U1145" s="2">
        <f>IF(O1145="Reg", R1145 * Inputs!$B$7, 0)</f>
        <v>0</v>
      </c>
      <c r="V1145" s="2">
        <f>MAX(F1145 + P1145*Inputs!$B$15 - (Q1145/Inputs!$B$16) - U1145, 0)</f>
        <v>340</v>
      </c>
    </row>
    <row r="1146" spans="1:22" x14ac:dyDescent="0.3">
      <c r="A1146" s="1">
        <v>46070.666666666657</v>
      </c>
      <c r="B1146" s="2">
        <v>70.137013422835125</v>
      </c>
      <c r="C1146" s="2">
        <v>9.1312618520257196</v>
      </c>
      <c r="D1146" s="2">
        <f t="shared" si="204"/>
        <v>39.185412064700387</v>
      </c>
      <c r="E1146" s="2">
        <f t="shared" si="205"/>
        <v>66.901281827981833</v>
      </c>
      <c r="F1146" s="2">
        <f t="shared" si="213"/>
        <v>340</v>
      </c>
      <c r="G1146" s="2">
        <f t="shared" si="214"/>
        <v>340</v>
      </c>
      <c r="H1146" s="2">
        <f>MIN(Inputs!$B$2, (Inputs!$B$14 - F1146)/Inputs!$B$15)</f>
        <v>0</v>
      </c>
      <c r="I1146" s="2">
        <f>MAX(MIN(Inputs!$B$2, F1146*Inputs!$B$16, Inputs!$B$14*Inputs!$B$4 - G1146), 0)</f>
        <v>0</v>
      </c>
      <c r="J1146" s="2">
        <f>MAX(MIN(Inputs!$B$2, F1146*Inputs!$B$16, (Inputs!$B$14-F1146)/Inputs!$B$15)*Inputs!$B$9, 0)</f>
        <v>0</v>
      </c>
      <c r="K1146" s="2">
        <f>MAX(E1146*Inputs!$B$5 - B1146 - Inputs!$B$8, 0) * H1146</f>
        <v>0</v>
      </c>
      <c r="L1146" s="2">
        <f>IF(B1146 &gt;= D1146*Inputs!$B$10, MAX(B1146 - E1146/Inputs!$B$5 - Inputs!$B$8, 0) * I1146, 0)</f>
        <v>0</v>
      </c>
      <c r="M1146" s="2">
        <f t="shared" si="206"/>
        <v>0</v>
      </c>
      <c r="N1146" s="3" t="str">
        <f t="shared" si="207"/>
        <v>Idle</v>
      </c>
      <c r="O1146" s="3" t="str">
        <f t="shared" si="215"/>
        <v>Idle</v>
      </c>
      <c r="P1146" s="2">
        <f t="shared" si="208"/>
        <v>0</v>
      </c>
      <c r="Q1146" s="2">
        <f t="shared" si="209"/>
        <v>0</v>
      </c>
      <c r="R1146" s="2">
        <f t="shared" si="210"/>
        <v>0</v>
      </c>
      <c r="S1146" s="2">
        <f t="shared" si="211"/>
        <v>0</v>
      </c>
      <c r="T1146" s="2">
        <f t="shared" si="212"/>
        <v>0</v>
      </c>
      <c r="U1146" s="2">
        <f>IF(O1146="Reg", R1146 * Inputs!$B$7, 0)</f>
        <v>0</v>
      </c>
      <c r="V1146" s="2">
        <f>MAX(F1146 + P1146*Inputs!$B$15 - (Q1146/Inputs!$B$16) - U1146, 0)</f>
        <v>340</v>
      </c>
    </row>
    <row r="1147" spans="1:22" x14ac:dyDescent="0.3">
      <c r="A1147" s="1">
        <v>46070.708333333343</v>
      </c>
      <c r="B1147" s="2">
        <v>74.257678198208026</v>
      </c>
      <c r="C1147" s="2">
        <v>4.4324819292412263</v>
      </c>
      <c r="D1147" s="2">
        <f t="shared" si="204"/>
        <v>39.185412064700387</v>
      </c>
      <c r="E1147" s="2">
        <f t="shared" si="205"/>
        <v>64.645071979115599</v>
      </c>
      <c r="F1147" s="2">
        <f t="shared" si="213"/>
        <v>340</v>
      </c>
      <c r="G1147" s="2">
        <f t="shared" si="214"/>
        <v>340</v>
      </c>
      <c r="H1147" s="2">
        <f>MIN(Inputs!$B$2, (Inputs!$B$14 - F1147)/Inputs!$B$15)</f>
        <v>0</v>
      </c>
      <c r="I1147" s="2">
        <f>MAX(MIN(Inputs!$B$2, F1147*Inputs!$B$16, Inputs!$B$14*Inputs!$B$4 - G1147), 0)</f>
        <v>0</v>
      </c>
      <c r="J1147" s="2">
        <f>MAX(MIN(Inputs!$B$2, F1147*Inputs!$B$16, (Inputs!$B$14-F1147)/Inputs!$B$15)*Inputs!$B$9, 0)</f>
        <v>0</v>
      </c>
      <c r="K1147" s="2">
        <f>MAX(E1147*Inputs!$B$5 - B1147 - Inputs!$B$8, 0) * H1147</f>
        <v>0</v>
      </c>
      <c r="L1147" s="2">
        <f>IF(B1147 &gt;= D1147*Inputs!$B$10, MAX(B1147 - E1147/Inputs!$B$5 - Inputs!$B$8, 0) * I1147, 0)</f>
        <v>0</v>
      </c>
      <c r="M1147" s="2">
        <f t="shared" si="206"/>
        <v>0</v>
      </c>
      <c r="N1147" s="3" t="str">
        <f t="shared" si="207"/>
        <v>Idle</v>
      </c>
      <c r="O1147" s="3" t="str">
        <f t="shared" si="215"/>
        <v>Idle</v>
      </c>
      <c r="P1147" s="2">
        <f t="shared" si="208"/>
        <v>0</v>
      </c>
      <c r="Q1147" s="2">
        <f t="shared" si="209"/>
        <v>0</v>
      </c>
      <c r="R1147" s="2">
        <f t="shared" si="210"/>
        <v>0</v>
      </c>
      <c r="S1147" s="2">
        <f t="shared" si="211"/>
        <v>0</v>
      </c>
      <c r="T1147" s="2">
        <f t="shared" si="212"/>
        <v>0</v>
      </c>
      <c r="U1147" s="2">
        <f>IF(O1147="Reg", R1147 * Inputs!$B$7, 0)</f>
        <v>0</v>
      </c>
      <c r="V1147" s="2">
        <f>MAX(F1147 + P1147*Inputs!$B$15 - (Q1147/Inputs!$B$16) - U1147, 0)</f>
        <v>340</v>
      </c>
    </row>
    <row r="1148" spans="1:22" x14ac:dyDescent="0.3">
      <c r="A1148" s="1">
        <v>46070.75</v>
      </c>
      <c r="B1148" s="2">
        <v>73.63350500571039</v>
      </c>
      <c r="C1148" s="2">
        <v>13.95763519015903</v>
      </c>
      <c r="D1148" s="2">
        <f t="shared" si="204"/>
        <v>39.185412064700387</v>
      </c>
      <c r="E1148" s="2">
        <f t="shared" si="205"/>
        <v>58.709159124452562</v>
      </c>
      <c r="F1148" s="2">
        <f t="shared" si="213"/>
        <v>340</v>
      </c>
      <c r="G1148" s="2">
        <f t="shared" si="214"/>
        <v>340</v>
      </c>
      <c r="H1148" s="2">
        <f>MIN(Inputs!$B$2, (Inputs!$B$14 - F1148)/Inputs!$B$15)</f>
        <v>0</v>
      </c>
      <c r="I1148" s="2">
        <f>MAX(MIN(Inputs!$B$2, F1148*Inputs!$B$16, Inputs!$B$14*Inputs!$B$4 - G1148), 0)</f>
        <v>0</v>
      </c>
      <c r="J1148" s="2">
        <f>MAX(MIN(Inputs!$B$2, F1148*Inputs!$B$16, (Inputs!$B$14-F1148)/Inputs!$B$15)*Inputs!$B$9, 0)</f>
        <v>0</v>
      </c>
      <c r="K1148" s="2">
        <f>MAX(E1148*Inputs!$B$5 - B1148 - Inputs!$B$8, 0) * H1148</f>
        <v>0</v>
      </c>
      <c r="L1148" s="2">
        <f>IF(B1148 &gt;= D1148*Inputs!$B$10, MAX(B1148 - E1148/Inputs!$B$5 - Inputs!$B$8, 0) * I1148, 0)</f>
        <v>0</v>
      </c>
      <c r="M1148" s="2">
        <f t="shared" si="206"/>
        <v>0</v>
      </c>
      <c r="N1148" s="3" t="str">
        <f t="shared" si="207"/>
        <v>Idle</v>
      </c>
      <c r="O1148" s="3" t="str">
        <f t="shared" si="215"/>
        <v>Idle</v>
      </c>
      <c r="P1148" s="2">
        <f t="shared" si="208"/>
        <v>0</v>
      </c>
      <c r="Q1148" s="2">
        <f t="shared" si="209"/>
        <v>0</v>
      </c>
      <c r="R1148" s="2">
        <f t="shared" si="210"/>
        <v>0</v>
      </c>
      <c r="S1148" s="2">
        <f t="shared" si="211"/>
        <v>0</v>
      </c>
      <c r="T1148" s="2">
        <f t="shared" si="212"/>
        <v>0</v>
      </c>
      <c r="U1148" s="2">
        <f>IF(O1148="Reg", R1148 * Inputs!$B$7, 0)</f>
        <v>0</v>
      </c>
      <c r="V1148" s="2">
        <f>MAX(F1148 + P1148*Inputs!$B$15 - (Q1148/Inputs!$B$16) - U1148, 0)</f>
        <v>340</v>
      </c>
    </row>
    <row r="1149" spans="1:22" x14ac:dyDescent="0.3">
      <c r="A1149" s="1">
        <v>46070.791666666657</v>
      </c>
      <c r="B1149" s="2">
        <v>63.455195329561697</v>
      </c>
      <c r="C1149" s="2">
        <v>6.1671580898225482</v>
      </c>
      <c r="D1149" s="2">
        <f t="shared" si="204"/>
        <v>39.185412064700387</v>
      </c>
      <c r="E1149" s="2">
        <f t="shared" si="205"/>
        <v>51.328725595858117</v>
      </c>
      <c r="F1149" s="2">
        <f t="shared" si="213"/>
        <v>340</v>
      </c>
      <c r="G1149" s="2">
        <f t="shared" si="214"/>
        <v>340</v>
      </c>
      <c r="H1149" s="2">
        <f>MIN(Inputs!$B$2, (Inputs!$B$14 - F1149)/Inputs!$B$15)</f>
        <v>0</v>
      </c>
      <c r="I1149" s="2">
        <f>MAX(MIN(Inputs!$B$2, F1149*Inputs!$B$16, Inputs!$B$14*Inputs!$B$4 - G1149), 0)</f>
        <v>0</v>
      </c>
      <c r="J1149" s="2">
        <f>MAX(MIN(Inputs!$B$2, F1149*Inputs!$B$16, (Inputs!$B$14-F1149)/Inputs!$B$15)*Inputs!$B$9, 0)</f>
        <v>0</v>
      </c>
      <c r="K1149" s="2">
        <f>MAX(E1149*Inputs!$B$5 - B1149 - Inputs!$B$8, 0) * H1149</f>
        <v>0</v>
      </c>
      <c r="L1149" s="2">
        <f>IF(B1149 &gt;= D1149*Inputs!$B$10, MAX(B1149 - E1149/Inputs!$B$5 - Inputs!$B$8, 0) * I1149, 0)</f>
        <v>0</v>
      </c>
      <c r="M1149" s="2">
        <f t="shared" si="206"/>
        <v>0</v>
      </c>
      <c r="N1149" s="3" t="str">
        <f t="shared" si="207"/>
        <v>Idle</v>
      </c>
      <c r="O1149" s="3" t="str">
        <f t="shared" si="215"/>
        <v>Idle</v>
      </c>
      <c r="P1149" s="2">
        <f t="shared" si="208"/>
        <v>0</v>
      </c>
      <c r="Q1149" s="2">
        <f t="shared" si="209"/>
        <v>0</v>
      </c>
      <c r="R1149" s="2">
        <f t="shared" si="210"/>
        <v>0</v>
      </c>
      <c r="S1149" s="2">
        <f t="shared" si="211"/>
        <v>0</v>
      </c>
      <c r="T1149" s="2">
        <f t="shared" si="212"/>
        <v>0</v>
      </c>
      <c r="U1149" s="2">
        <f>IF(O1149="Reg", R1149 * Inputs!$B$7, 0)</f>
        <v>0</v>
      </c>
      <c r="V1149" s="2">
        <f>MAX(F1149 + P1149*Inputs!$B$15 - (Q1149/Inputs!$B$16) - U1149, 0)</f>
        <v>340</v>
      </c>
    </row>
    <row r="1150" spans="1:22" x14ac:dyDescent="0.3">
      <c r="A1150" s="1">
        <v>46070.833333333343</v>
      </c>
      <c r="B1150" s="2">
        <v>57.205515033115503</v>
      </c>
      <c r="C1150" s="2">
        <v>12.918254907275671</v>
      </c>
      <c r="D1150" s="2">
        <f t="shared" si="204"/>
        <v>39.185412064700387</v>
      </c>
      <c r="E1150" s="2">
        <f t="shared" si="205"/>
        <v>44.052094038833182</v>
      </c>
      <c r="F1150" s="2">
        <f t="shared" si="213"/>
        <v>340</v>
      </c>
      <c r="G1150" s="2">
        <f t="shared" si="214"/>
        <v>340</v>
      </c>
      <c r="H1150" s="2">
        <f>MIN(Inputs!$B$2, (Inputs!$B$14 - F1150)/Inputs!$B$15)</f>
        <v>0</v>
      </c>
      <c r="I1150" s="2">
        <f>MAX(MIN(Inputs!$B$2, F1150*Inputs!$B$16, Inputs!$B$14*Inputs!$B$4 - G1150), 0)</f>
        <v>0</v>
      </c>
      <c r="J1150" s="2">
        <f>MAX(MIN(Inputs!$B$2, F1150*Inputs!$B$16, (Inputs!$B$14-F1150)/Inputs!$B$15)*Inputs!$B$9, 0)</f>
        <v>0</v>
      </c>
      <c r="K1150" s="2">
        <f>MAX(E1150*Inputs!$B$5 - B1150 - Inputs!$B$8, 0) * H1150</f>
        <v>0</v>
      </c>
      <c r="L1150" s="2">
        <f>IF(B1150 &gt;= D1150*Inputs!$B$10, MAX(B1150 - E1150/Inputs!$B$5 - Inputs!$B$8, 0) * I1150, 0)</f>
        <v>0</v>
      </c>
      <c r="M1150" s="2">
        <f t="shared" si="206"/>
        <v>0</v>
      </c>
      <c r="N1150" s="3" t="str">
        <f t="shared" si="207"/>
        <v>Idle</v>
      </c>
      <c r="O1150" s="3" t="str">
        <f t="shared" si="215"/>
        <v>Idle</v>
      </c>
      <c r="P1150" s="2">
        <f t="shared" si="208"/>
        <v>0</v>
      </c>
      <c r="Q1150" s="2">
        <f t="shared" si="209"/>
        <v>0</v>
      </c>
      <c r="R1150" s="2">
        <f t="shared" si="210"/>
        <v>0</v>
      </c>
      <c r="S1150" s="2">
        <f t="shared" si="211"/>
        <v>0</v>
      </c>
      <c r="T1150" s="2">
        <f t="shared" si="212"/>
        <v>0</v>
      </c>
      <c r="U1150" s="2">
        <f>IF(O1150="Reg", R1150 * Inputs!$B$7, 0)</f>
        <v>0</v>
      </c>
      <c r="V1150" s="2">
        <f>MAX(F1150 + P1150*Inputs!$B$15 - (Q1150/Inputs!$B$16) - U1150, 0)</f>
        <v>340</v>
      </c>
    </row>
    <row r="1151" spans="1:22" x14ac:dyDescent="0.3">
      <c r="A1151" s="1">
        <v>46070.875</v>
      </c>
      <c r="B1151" s="2">
        <v>62.718783978460273</v>
      </c>
      <c r="C1151" s="2">
        <v>7.8120026978681478</v>
      </c>
      <c r="D1151" s="2">
        <f t="shared" si="204"/>
        <v>39.185412064700387</v>
      </c>
      <c r="E1151" s="2">
        <f t="shared" si="205"/>
        <v>36.998106209303202</v>
      </c>
      <c r="F1151" s="2">
        <f t="shared" si="213"/>
        <v>340</v>
      </c>
      <c r="G1151" s="2">
        <f t="shared" si="214"/>
        <v>340</v>
      </c>
      <c r="H1151" s="2">
        <f>MIN(Inputs!$B$2, (Inputs!$B$14 - F1151)/Inputs!$B$15)</f>
        <v>0</v>
      </c>
      <c r="I1151" s="2">
        <f>MAX(MIN(Inputs!$B$2, F1151*Inputs!$B$16, Inputs!$B$14*Inputs!$B$4 - G1151), 0)</f>
        <v>0</v>
      </c>
      <c r="J1151" s="2">
        <f>MAX(MIN(Inputs!$B$2, F1151*Inputs!$B$16, (Inputs!$B$14-F1151)/Inputs!$B$15)*Inputs!$B$9, 0)</f>
        <v>0</v>
      </c>
      <c r="K1151" s="2">
        <f>MAX(E1151*Inputs!$B$5 - B1151 - Inputs!$B$8, 0) * H1151</f>
        <v>0</v>
      </c>
      <c r="L1151" s="2">
        <f>IF(B1151 &gt;= D1151*Inputs!$B$10, MAX(B1151 - E1151/Inputs!$B$5 - Inputs!$B$8, 0) * I1151, 0)</f>
        <v>0</v>
      </c>
      <c r="M1151" s="2">
        <f t="shared" si="206"/>
        <v>0</v>
      </c>
      <c r="N1151" s="3" t="str">
        <f t="shared" si="207"/>
        <v>Idle</v>
      </c>
      <c r="O1151" s="3" t="str">
        <f t="shared" si="215"/>
        <v>Idle</v>
      </c>
      <c r="P1151" s="2">
        <f t="shared" si="208"/>
        <v>0</v>
      </c>
      <c r="Q1151" s="2">
        <f t="shared" si="209"/>
        <v>0</v>
      </c>
      <c r="R1151" s="2">
        <f t="shared" si="210"/>
        <v>0</v>
      </c>
      <c r="S1151" s="2">
        <f t="shared" si="211"/>
        <v>0</v>
      </c>
      <c r="T1151" s="2">
        <f t="shared" si="212"/>
        <v>0</v>
      </c>
      <c r="U1151" s="2">
        <f>IF(O1151="Reg", R1151 * Inputs!$B$7, 0)</f>
        <v>0</v>
      </c>
      <c r="V1151" s="2">
        <f>MAX(F1151 + P1151*Inputs!$B$15 - (Q1151/Inputs!$B$16) - U1151, 0)</f>
        <v>340</v>
      </c>
    </row>
    <row r="1152" spans="1:22" x14ac:dyDescent="0.3">
      <c r="A1152" s="1">
        <v>46070.916666666657</v>
      </c>
      <c r="B1152" s="2">
        <v>56.599754329637733</v>
      </c>
      <c r="C1152" s="2">
        <v>3.6022291003862592</v>
      </c>
      <c r="D1152" s="2">
        <f t="shared" si="204"/>
        <v>39.185412064700387</v>
      </c>
      <c r="E1152" s="2">
        <f t="shared" si="205"/>
        <v>27.350521721928349</v>
      </c>
      <c r="F1152" s="2">
        <f t="shared" si="213"/>
        <v>340</v>
      </c>
      <c r="G1152" s="2">
        <f t="shared" si="214"/>
        <v>340</v>
      </c>
      <c r="H1152" s="2">
        <f>MIN(Inputs!$B$2, (Inputs!$B$14 - F1152)/Inputs!$B$15)</f>
        <v>0</v>
      </c>
      <c r="I1152" s="2">
        <f>MAX(MIN(Inputs!$B$2, F1152*Inputs!$B$16, Inputs!$B$14*Inputs!$B$4 - G1152), 0)</f>
        <v>0</v>
      </c>
      <c r="J1152" s="2">
        <f>MAX(MIN(Inputs!$B$2, F1152*Inputs!$B$16, (Inputs!$B$14-F1152)/Inputs!$B$15)*Inputs!$B$9, 0)</f>
        <v>0</v>
      </c>
      <c r="K1152" s="2">
        <f>MAX(E1152*Inputs!$B$5 - B1152 - Inputs!$B$8, 0) * H1152</f>
        <v>0</v>
      </c>
      <c r="L1152" s="2">
        <f>IF(B1152 &gt;= D1152*Inputs!$B$10, MAX(B1152 - E1152/Inputs!$B$5 - Inputs!$B$8, 0) * I1152, 0)</f>
        <v>0</v>
      </c>
      <c r="M1152" s="2">
        <f t="shared" si="206"/>
        <v>0</v>
      </c>
      <c r="N1152" s="3" t="str">
        <f t="shared" si="207"/>
        <v>Idle</v>
      </c>
      <c r="O1152" s="3" t="str">
        <f t="shared" si="215"/>
        <v>Idle</v>
      </c>
      <c r="P1152" s="2">
        <f t="shared" si="208"/>
        <v>0</v>
      </c>
      <c r="Q1152" s="2">
        <f t="shared" si="209"/>
        <v>0</v>
      </c>
      <c r="R1152" s="2">
        <f t="shared" si="210"/>
        <v>0</v>
      </c>
      <c r="S1152" s="2">
        <f t="shared" si="211"/>
        <v>0</v>
      </c>
      <c r="T1152" s="2">
        <f t="shared" si="212"/>
        <v>0</v>
      </c>
      <c r="U1152" s="2">
        <f>IF(O1152="Reg", R1152 * Inputs!$B$7, 0)</f>
        <v>0</v>
      </c>
      <c r="V1152" s="2">
        <f>MAX(F1152 + P1152*Inputs!$B$15 - (Q1152/Inputs!$B$16) - U1152, 0)</f>
        <v>340</v>
      </c>
    </row>
    <row r="1153" spans="1:22" x14ac:dyDescent="0.3">
      <c r="A1153" s="1">
        <v>46070.958333333343</v>
      </c>
      <c r="B1153" s="2">
        <v>38.64220107022976</v>
      </c>
      <c r="C1153" s="2">
        <v>3.967079866150276</v>
      </c>
      <c r="D1153" s="2">
        <f t="shared" si="204"/>
        <v>39.185412064700387</v>
      </c>
      <c r="E1153" s="2">
        <f t="shared" si="205"/>
        <v>18.158124603259978</v>
      </c>
      <c r="F1153" s="2">
        <f t="shared" si="213"/>
        <v>340</v>
      </c>
      <c r="G1153" s="2">
        <f t="shared" si="214"/>
        <v>340</v>
      </c>
      <c r="H1153" s="2">
        <f>MIN(Inputs!$B$2, (Inputs!$B$14 - F1153)/Inputs!$B$15)</f>
        <v>0</v>
      </c>
      <c r="I1153" s="2">
        <f>MAX(MIN(Inputs!$B$2, F1153*Inputs!$B$16, Inputs!$B$14*Inputs!$B$4 - G1153), 0)</f>
        <v>0</v>
      </c>
      <c r="J1153" s="2">
        <f>MAX(MIN(Inputs!$B$2, F1153*Inputs!$B$16, (Inputs!$B$14-F1153)/Inputs!$B$15)*Inputs!$B$9, 0)</f>
        <v>0</v>
      </c>
      <c r="K1153" s="2">
        <f>MAX(E1153*Inputs!$B$5 - B1153 - Inputs!$B$8, 0) * H1153</f>
        <v>0</v>
      </c>
      <c r="L1153" s="2">
        <f>IF(B1153 &gt;= D1153*Inputs!$B$10, MAX(B1153 - E1153/Inputs!$B$5 - Inputs!$B$8, 0) * I1153, 0)</f>
        <v>0</v>
      </c>
      <c r="M1153" s="2">
        <f t="shared" si="206"/>
        <v>0</v>
      </c>
      <c r="N1153" s="3" t="str">
        <f t="shared" si="207"/>
        <v>Idle</v>
      </c>
      <c r="O1153" s="3" t="str">
        <f t="shared" si="215"/>
        <v>Idle</v>
      </c>
      <c r="P1153" s="2">
        <f t="shared" si="208"/>
        <v>0</v>
      </c>
      <c r="Q1153" s="2">
        <f t="shared" si="209"/>
        <v>0</v>
      </c>
      <c r="R1153" s="2">
        <f t="shared" si="210"/>
        <v>0</v>
      </c>
      <c r="S1153" s="2">
        <f t="shared" si="211"/>
        <v>0</v>
      </c>
      <c r="T1153" s="2">
        <f t="shared" si="212"/>
        <v>0</v>
      </c>
      <c r="U1153" s="2">
        <f>IF(O1153="Reg", R1153 * Inputs!$B$7, 0)</f>
        <v>0</v>
      </c>
      <c r="V1153" s="2">
        <f>MAX(F1153 + P1153*Inputs!$B$15 - (Q1153/Inputs!$B$16) - U1153, 0)</f>
        <v>340</v>
      </c>
    </row>
    <row r="1154" spans="1:22" x14ac:dyDescent="0.3">
      <c r="A1154" s="1">
        <v>46071</v>
      </c>
      <c r="B1154" s="2">
        <v>29.350903834143718</v>
      </c>
      <c r="C1154" s="2">
        <v>2.8912393239056029</v>
      </c>
      <c r="D1154" s="2">
        <f t="shared" ref="D1154:D1217" si="216">AVERAGEIFS(B:B, A:A, "&gt;="&amp;INT(A1154), A:A, "&lt;"&amp;INT(A1154)+1)</f>
        <v>47.193309927216269</v>
      </c>
      <c r="E1154" s="2">
        <f t="shared" ref="E1154:E1217" si="217">AVERAGE(B1154:B1159)</f>
        <v>11.717757758221682</v>
      </c>
      <c r="F1154" s="2">
        <f t="shared" si="213"/>
        <v>340</v>
      </c>
      <c r="G1154" s="2">
        <f t="shared" si="214"/>
        <v>0</v>
      </c>
      <c r="H1154" s="2">
        <f>MIN(Inputs!$B$2, (Inputs!$B$14 - F1154)/Inputs!$B$15)</f>
        <v>0</v>
      </c>
      <c r="I1154" s="2">
        <f>MAX(MIN(Inputs!$B$2, F1154*Inputs!$B$16, Inputs!$B$14*Inputs!$B$4 - G1154), 0)</f>
        <v>170</v>
      </c>
      <c r="J1154" s="2">
        <f>MAX(MIN(Inputs!$B$2, F1154*Inputs!$B$16, (Inputs!$B$14-F1154)/Inputs!$B$15)*Inputs!$B$9, 0)</f>
        <v>0</v>
      </c>
      <c r="K1154" s="2">
        <f>MAX(E1154*Inputs!$B$5 - B1154 - Inputs!$B$8, 0) * H1154</f>
        <v>0</v>
      </c>
      <c r="L1154" s="2">
        <f>IF(B1154 &gt;= D1154*Inputs!$B$10, MAX(B1154 - E1154/Inputs!$B$5 - Inputs!$B$8, 0) * I1154, 0)</f>
        <v>0</v>
      </c>
      <c r="M1154" s="2">
        <f t="shared" ref="M1154:M1217" si="218">C1154 * J1154</f>
        <v>0</v>
      </c>
      <c r="N1154" s="3" t="str">
        <f t="shared" ref="N1154:N1217" si="219">IF(MAX(K1154, L1154, M1154)&lt;=0, "Idle", IF(AND(M1154&gt;=K1154, M1154&gt;=L1154), "Reg", IF(L1154&gt;=K1154, "Discharge", "Charge")))</f>
        <v>Idle</v>
      </c>
      <c r="O1154" s="3" t="str">
        <f t="shared" si="215"/>
        <v>Idle</v>
      </c>
      <c r="P1154" s="2">
        <f t="shared" ref="P1154:P1217" si="220">IF(O1154="Charge", H1154, 0)</f>
        <v>0</v>
      </c>
      <c r="Q1154" s="2">
        <f t="shared" ref="Q1154:Q1217" si="221">IF(O1154="Discharge", I1154, 0)</f>
        <v>0</v>
      </c>
      <c r="R1154" s="2">
        <f t="shared" ref="R1154:R1217" si="222">IF(O1154="Reg", J1154, 0)</f>
        <v>0</v>
      </c>
      <c r="S1154" s="2">
        <f t="shared" ref="S1154:S1217" si="223">(Q1154 - P1154) * B1154</f>
        <v>0</v>
      </c>
      <c r="T1154" s="2">
        <f t="shared" ref="T1154:T1217" si="224">R1154 * C1154</f>
        <v>0</v>
      </c>
      <c r="U1154" s="2">
        <f>IF(O1154="Reg", R1154 * Inputs!$B$7, 0)</f>
        <v>0</v>
      </c>
      <c r="V1154" s="2">
        <f>MAX(F1154 + P1154*Inputs!$B$15 - (Q1154/Inputs!$B$16) - U1154, 0)</f>
        <v>340</v>
      </c>
    </row>
    <row r="1155" spans="1:22" x14ac:dyDescent="0.3">
      <c r="A1155" s="1">
        <v>46071.041666666657</v>
      </c>
      <c r="B1155" s="2">
        <v>19.795405987412121</v>
      </c>
      <c r="C1155" s="2">
        <v>27.337961619339271</v>
      </c>
      <c r="D1155" s="2">
        <f t="shared" si="216"/>
        <v>47.193309927216269</v>
      </c>
      <c r="E1155" s="2">
        <f t="shared" si="217"/>
        <v>6.8259404525310643</v>
      </c>
      <c r="F1155" s="2">
        <f t="shared" ref="F1155:F1218" si="225">V1154</f>
        <v>340</v>
      </c>
      <c r="G1155" s="2">
        <f t="shared" ref="G1155:G1218" si="226">IF(INT(A1155)=INT(A1154), G1154 + Q1154, 0)</f>
        <v>0</v>
      </c>
      <c r="H1155" s="2">
        <f>MIN(Inputs!$B$2, (Inputs!$B$14 - F1155)/Inputs!$B$15)</f>
        <v>0</v>
      </c>
      <c r="I1155" s="2">
        <f>MAX(MIN(Inputs!$B$2, F1155*Inputs!$B$16, Inputs!$B$14*Inputs!$B$4 - G1155), 0)</f>
        <v>170</v>
      </c>
      <c r="J1155" s="2">
        <f>MAX(MIN(Inputs!$B$2, F1155*Inputs!$B$16, (Inputs!$B$14-F1155)/Inputs!$B$15)*Inputs!$B$9, 0)</f>
        <v>0</v>
      </c>
      <c r="K1155" s="2">
        <f>MAX(E1155*Inputs!$B$5 - B1155 - Inputs!$B$8, 0) * H1155</f>
        <v>0</v>
      </c>
      <c r="L1155" s="2">
        <f>IF(B1155 &gt;= D1155*Inputs!$B$10, MAX(B1155 - E1155/Inputs!$B$5 - Inputs!$B$8, 0) * I1155, 0)</f>
        <v>0</v>
      </c>
      <c r="M1155" s="2">
        <f t="shared" si="218"/>
        <v>0</v>
      </c>
      <c r="N1155" s="3" t="str">
        <f t="shared" si="219"/>
        <v>Idle</v>
      </c>
      <c r="O1155" s="3" t="str">
        <f t="shared" si="215"/>
        <v>Idle</v>
      </c>
      <c r="P1155" s="2">
        <f t="shared" si="220"/>
        <v>0</v>
      </c>
      <c r="Q1155" s="2">
        <f t="shared" si="221"/>
        <v>0</v>
      </c>
      <c r="R1155" s="2">
        <f t="shared" si="222"/>
        <v>0</v>
      </c>
      <c r="S1155" s="2">
        <f t="shared" si="223"/>
        <v>0</v>
      </c>
      <c r="T1155" s="2">
        <f t="shared" si="224"/>
        <v>0</v>
      </c>
      <c r="U1155" s="2">
        <f>IF(O1155="Reg", R1155 * Inputs!$B$7, 0)</f>
        <v>0</v>
      </c>
      <c r="V1155" s="2">
        <f>MAX(F1155 + P1155*Inputs!$B$15 - (Q1155/Inputs!$B$16) - U1155, 0)</f>
        <v>340</v>
      </c>
    </row>
    <row r="1156" spans="1:22" x14ac:dyDescent="0.3">
      <c r="A1156" s="1">
        <v>46071.083333333343</v>
      </c>
      <c r="B1156" s="2">
        <v>14.88158805593562</v>
      </c>
      <c r="C1156" s="2">
        <v>4.3665356076503743</v>
      </c>
      <c r="D1156" s="2">
        <f t="shared" si="216"/>
        <v>47.193309927216269</v>
      </c>
      <c r="E1156" s="2">
        <f t="shared" si="217"/>
        <v>3.5267061212957116</v>
      </c>
      <c r="F1156" s="2">
        <f t="shared" si="225"/>
        <v>340</v>
      </c>
      <c r="G1156" s="2">
        <f t="shared" si="226"/>
        <v>0</v>
      </c>
      <c r="H1156" s="2">
        <f>MIN(Inputs!$B$2, (Inputs!$B$14 - F1156)/Inputs!$B$15)</f>
        <v>0</v>
      </c>
      <c r="I1156" s="2">
        <f>MAX(MIN(Inputs!$B$2, F1156*Inputs!$B$16, Inputs!$B$14*Inputs!$B$4 - G1156), 0)</f>
        <v>170</v>
      </c>
      <c r="J1156" s="2">
        <f>MAX(MIN(Inputs!$B$2, F1156*Inputs!$B$16, (Inputs!$B$14-F1156)/Inputs!$B$15)*Inputs!$B$9, 0)</f>
        <v>0</v>
      </c>
      <c r="K1156" s="2">
        <f>MAX(E1156*Inputs!$B$5 - B1156 - Inputs!$B$8, 0) * H1156</f>
        <v>0</v>
      </c>
      <c r="L1156" s="2">
        <f>IF(B1156 &gt;= D1156*Inputs!$B$10, MAX(B1156 - E1156/Inputs!$B$5 - Inputs!$B$8, 0) * I1156, 0)</f>
        <v>0</v>
      </c>
      <c r="M1156" s="2">
        <f t="shared" si="218"/>
        <v>0</v>
      </c>
      <c r="N1156" s="3" t="str">
        <f t="shared" si="219"/>
        <v>Idle</v>
      </c>
      <c r="O1156" s="3" t="str">
        <f t="shared" ref="O1156:O1219" si="227">IF(O1155&lt;&gt;O1154, O1155, N1156)</f>
        <v>Idle</v>
      </c>
      <c r="P1156" s="2">
        <f t="shared" si="220"/>
        <v>0</v>
      </c>
      <c r="Q1156" s="2">
        <f t="shared" si="221"/>
        <v>0</v>
      </c>
      <c r="R1156" s="2">
        <f t="shared" si="222"/>
        <v>0</v>
      </c>
      <c r="S1156" s="2">
        <f t="shared" si="223"/>
        <v>0</v>
      </c>
      <c r="T1156" s="2">
        <f t="shared" si="224"/>
        <v>0</v>
      </c>
      <c r="U1156" s="2">
        <f>IF(O1156="Reg", R1156 * Inputs!$B$7, 0)</f>
        <v>0</v>
      </c>
      <c r="V1156" s="2">
        <f>MAX(F1156 + P1156*Inputs!$B$15 - (Q1156/Inputs!$B$16) - U1156, 0)</f>
        <v>340</v>
      </c>
    </row>
    <row r="1157" spans="1:22" x14ac:dyDescent="0.3">
      <c r="A1157" s="1">
        <v>46071.125</v>
      </c>
      <c r="B1157" s="2">
        <v>4.8332770542111394</v>
      </c>
      <c r="C1157" s="2">
        <v>11.3305596437785</v>
      </c>
      <c r="D1157" s="2">
        <f t="shared" si="216"/>
        <v>47.193309927216269</v>
      </c>
      <c r="E1157" s="2">
        <f t="shared" si="217"/>
        <v>31.226202519786792</v>
      </c>
      <c r="F1157" s="2">
        <f t="shared" si="225"/>
        <v>340</v>
      </c>
      <c r="G1157" s="2">
        <f t="shared" si="226"/>
        <v>0</v>
      </c>
      <c r="H1157" s="2">
        <f>MIN(Inputs!$B$2, (Inputs!$B$14 - F1157)/Inputs!$B$15)</f>
        <v>0</v>
      </c>
      <c r="I1157" s="2">
        <f>MAX(MIN(Inputs!$B$2, F1157*Inputs!$B$16, Inputs!$B$14*Inputs!$B$4 - G1157), 0)</f>
        <v>170</v>
      </c>
      <c r="J1157" s="2">
        <f>MAX(MIN(Inputs!$B$2, F1157*Inputs!$B$16, (Inputs!$B$14-F1157)/Inputs!$B$15)*Inputs!$B$9, 0)</f>
        <v>0</v>
      </c>
      <c r="K1157" s="2">
        <f>MAX(E1157*Inputs!$B$5 - B1157 - Inputs!$B$8, 0) * H1157</f>
        <v>0</v>
      </c>
      <c r="L1157" s="2">
        <f>IF(B1157 &gt;= D1157*Inputs!$B$10, MAX(B1157 - E1157/Inputs!$B$5 - Inputs!$B$8, 0) * I1157, 0)</f>
        <v>0</v>
      </c>
      <c r="M1157" s="2">
        <f t="shared" si="218"/>
        <v>0</v>
      </c>
      <c r="N1157" s="3" t="str">
        <f t="shared" si="219"/>
        <v>Idle</v>
      </c>
      <c r="O1157" s="3" t="str">
        <f t="shared" si="227"/>
        <v>Idle</v>
      </c>
      <c r="P1157" s="2">
        <f t="shared" si="220"/>
        <v>0</v>
      </c>
      <c r="Q1157" s="2">
        <f t="shared" si="221"/>
        <v>0</v>
      </c>
      <c r="R1157" s="2">
        <f t="shared" si="222"/>
        <v>0</v>
      </c>
      <c r="S1157" s="2">
        <f t="shared" si="223"/>
        <v>0</v>
      </c>
      <c r="T1157" s="2">
        <f t="shared" si="224"/>
        <v>0</v>
      </c>
      <c r="U1157" s="2">
        <f>IF(O1157="Reg", R1157 * Inputs!$B$7, 0)</f>
        <v>0</v>
      </c>
      <c r="V1157" s="2">
        <f>MAX(F1157 + P1157*Inputs!$B$15 - (Q1157/Inputs!$B$16) - U1157, 0)</f>
        <v>340</v>
      </c>
    </row>
    <row r="1158" spans="1:22" x14ac:dyDescent="0.3">
      <c r="A1158" s="1">
        <v>46071.166666666657</v>
      </c>
      <c r="B1158" s="2">
        <v>1.4453716176275071</v>
      </c>
      <c r="C1158" s="2">
        <v>5.4207790592536398</v>
      </c>
      <c r="D1158" s="2">
        <f t="shared" si="216"/>
        <v>47.193309927216269</v>
      </c>
      <c r="E1158" s="2">
        <f t="shared" si="217"/>
        <v>56.544245856506166</v>
      </c>
      <c r="F1158" s="2">
        <f t="shared" si="225"/>
        <v>340</v>
      </c>
      <c r="G1158" s="2">
        <f t="shared" si="226"/>
        <v>0</v>
      </c>
      <c r="H1158" s="2">
        <f>MIN(Inputs!$B$2, (Inputs!$B$14 - F1158)/Inputs!$B$15)</f>
        <v>0</v>
      </c>
      <c r="I1158" s="2">
        <f>MAX(MIN(Inputs!$B$2, F1158*Inputs!$B$16, Inputs!$B$14*Inputs!$B$4 - G1158), 0)</f>
        <v>170</v>
      </c>
      <c r="J1158" s="2">
        <f>MAX(MIN(Inputs!$B$2, F1158*Inputs!$B$16, (Inputs!$B$14-F1158)/Inputs!$B$15)*Inputs!$B$9, 0)</f>
        <v>0</v>
      </c>
      <c r="K1158" s="2">
        <f>MAX(E1158*Inputs!$B$5 - B1158 - Inputs!$B$8, 0) * H1158</f>
        <v>0</v>
      </c>
      <c r="L1158" s="2">
        <f>IF(B1158 &gt;= D1158*Inputs!$B$10, MAX(B1158 - E1158/Inputs!$B$5 - Inputs!$B$8, 0) * I1158, 0)</f>
        <v>0</v>
      </c>
      <c r="M1158" s="2">
        <f t="shared" si="218"/>
        <v>0</v>
      </c>
      <c r="N1158" s="3" t="str">
        <f t="shared" si="219"/>
        <v>Idle</v>
      </c>
      <c r="O1158" s="3" t="str">
        <f t="shared" si="227"/>
        <v>Idle</v>
      </c>
      <c r="P1158" s="2">
        <f t="shared" si="220"/>
        <v>0</v>
      </c>
      <c r="Q1158" s="2">
        <f t="shared" si="221"/>
        <v>0</v>
      </c>
      <c r="R1158" s="2">
        <f t="shared" si="222"/>
        <v>0</v>
      </c>
      <c r="S1158" s="2">
        <f t="shared" si="223"/>
        <v>0</v>
      </c>
      <c r="T1158" s="2">
        <f t="shared" si="224"/>
        <v>0</v>
      </c>
      <c r="U1158" s="2">
        <f>IF(O1158="Reg", R1158 * Inputs!$B$7, 0)</f>
        <v>0</v>
      </c>
      <c r="V1158" s="2">
        <f>MAX(F1158 + P1158*Inputs!$B$15 - (Q1158/Inputs!$B$16) - U1158, 0)</f>
        <v>340</v>
      </c>
    </row>
    <row r="1159" spans="1:22" x14ac:dyDescent="0.3">
      <c r="A1159" s="1">
        <v>46071.208333333343</v>
      </c>
      <c r="B1159" s="2">
        <v>0</v>
      </c>
      <c r="C1159" s="2">
        <v>2.555929675465562</v>
      </c>
      <c r="D1159" s="2">
        <f t="shared" si="216"/>
        <v>47.193309927216269</v>
      </c>
      <c r="E1159" s="2">
        <f t="shared" si="217"/>
        <v>58.696180250652617</v>
      </c>
      <c r="F1159" s="2">
        <f t="shared" si="225"/>
        <v>340</v>
      </c>
      <c r="G1159" s="2">
        <f t="shared" si="226"/>
        <v>0</v>
      </c>
      <c r="H1159" s="2">
        <f>MIN(Inputs!$B$2, (Inputs!$B$14 - F1159)/Inputs!$B$15)</f>
        <v>0</v>
      </c>
      <c r="I1159" s="2">
        <f>MAX(MIN(Inputs!$B$2, F1159*Inputs!$B$16, Inputs!$B$14*Inputs!$B$4 - G1159), 0)</f>
        <v>170</v>
      </c>
      <c r="J1159" s="2">
        <f>MAX(MIN(Inputs!$B$2, F1159*Inputs!$B$16, (Inputs!$B$14-F1159)/Inputs!$B$15)*Inputs!$B$9, 0)</f>
        <v>0</v>
      </c>
      <c r="K1159" s="2">
        <f>MAX(E1159*Inputs!$B$5 - B1159 - Inputs!$B$8, 0) * H1159</f>
        <v>0</v>
      </c>
      <c r="L1159" s="2">
        <f>IF(B1159 &gt;= D1159*Inputs!$B$10, MAX(B1159 - E1159/Inputs!$B$5 - Inputs!$B$8, 0) * I1159, 0)</f>
        <v>0</v>
      </c>
      <c r="M1159" s="2">
        <f t="shared" si="218"/>
        <v>0</v>
      </c>
      <c r="N1159" s="3" t="str">
        <f t="shared" si="219"/>
        <v>Idle</v>
      </c>
      <c r="O1159" s="3" t="str">
        <f t="shared" si="227"/>
        <v>Idle</v>
      </c>
      <c r="P1159" s="2">
        <f t="shared" si="220"/>
        <v>0</v>
      </c>
      <c r="Q1159" s="2">
        <f t="shared" si="221"/>
        <v>0</v>
      </c>
      <c r="R1159" s="2">
        <f t="shared" si="222"/>
        <v>0</v>
      </c>
      <c r="S1159" s="2">
        <f t="shared" si="223"/>
        <v>0</v>
      </c>
      <c r="T1159" s="2">
        <f t="shared" si="224"/>
        <v>0</v>
      </c>
      <c r="U1159" s="2">
        <f>IF(O1159="Reg", R1159 * Inputs!$B$7, 0)</f>
        <v>0</v>
      </c>
      <c r="V1159" s="2">
        <f>MAX(F1159 + P1159*Inputs!$B$15 - (Q1159/Inputs!$B$16) - U1159, 0)</f>
        <v>340</v>
      </c>
    </row>
    <row r="1160" spans="1:22" x14ac:dyDescent="0.3">
      <c r="A1160" s="1">
        <v>46071.25</v>
      </c>
      <c r="B1160" s="2">
        <v>0</v>
      </c>
      <c r="C1160" s="2">
        <v>6.9313345879926418</v>
      </c>
      <c r="D1160" s="2">
        <f t="shared" si="216"/>
        <v>47.193309927216269</v>
      </c>
      <c r="E1160" s="2">
        <f t="shared" si="217"/>
        <v>62.673954023482345</v>
      </c>
      <c r="F1160" s="2">
        <f t="shared" si="225"/>
        <v>340</v>
      </c>
      <c r="G1160" s="2">
        <f t="shared" si="226"/>
        <v>0</v>
      </c>
      <c r="H1160" s="2">
        <f>MIN(Inputs!$B$2, (Inputs!$B$14 - F1160)/Inputs!$B$15)</f>
        <v>0</v>
      </c>
      <c r="I1160" s="2">
        <f>MAX(MIN(Inputs!$B$2, F1160*Inputs!$B$16, Inputs!$B$14*Inputs!$B$4 - G1160), 0)</f>
        <v>170</v>
      </c>
      <c r="J1160" s="2">
        <f>MAX(MIN(Inputs!$B$2, F1160*Inputs!$B$16, (Inputs!$B$14-F1160)/Inputs!$B$15)*Inputs!$B$9, 0)</f>
        <v>0</v>
      </c>
      <c r="K1160" s="2">
        <f>MAX(E1160*Inputs!$B$5 - B1160 - Inputs!$B$8, 0) * H1160</f>
        <v>0</v>
      </c>
      <c r="L1160" s="2">
        <f>IF(B1160 &gt;= D1160*Inputs!$B$10, MAX(B1160 - E1160/Inputs!$B$5 - Inputs!$B$8, 0) * I1160, 0)</f>
        <v>0</v>
      </c>
      <c r="M1160" s="2">
        <f t="shared" si="218"/>
        <v>0</v>
      </c>
      <c r="N1160" s="3" t="str">
        <f t="shared" si="219"/>
        <v>Idle</v>
      </c>
      <c r="O1160" s="3" t="str">
        <f t="shared" si="227"/>
        <v>Idle</v>
      </c>
      <c r="P1160" s="2">
        <f t="shared" si="220"/>
        <v>0</v>
      </c>
      <c r="Q1160" s="2">
        <f t="shared" si="221"/>
        <v>0</v>
      </c>
      <c r="R1160" s="2">
        <f t="shared" si="222"/>
        <v>0</v>
      </c>
      <c r="S1160" s="2">
        <f t="shared" si="223"/>
        <v>0</v>
      </c>
      <c r="T1160" s="2">
        <f t="shared" si="224"/>
        <v>0</v>
      </c>
      <c r="U1160" s="2">
        <f>IF(O1160="Reg", R1160 * Inputs!$B$7, 0)</f>
        <v>0</v>
      </c>
      <c r="V1160" s="2">
        <f>MAX(F1160 + P1160*Inputs!$B$15 - (Q1160/Inputs!$B$16) - U1160, 0)</f>
        <v>340</v>
      </c>
    </row>
    <row r="1161" spans="1:22" x14ac:dyDescent="0.3">
      <c r="A1161" s="1">
        <v>46071.291666666657</v>
      </c>
      <c r="B1161" s="2">
        <v>0</v>
      </c>
      <c r="C1161" s="2">
        <v>2.0727840307879029</v>
      </c>
      <c r="D1161" s="2">
        <f t="shared" si="216"/>
        <v>47.193309927216269</v>
      </c>
      <c r="E1161" s="2">
        <f t="shared" si="217"/>
        <v>66.851885330548171</v>
      </c>
      <c r="F1161" s="2">
        <f t="shared" si="225"/>
        <v>340</v>
      </c>
      <c r="G1161" s="2">
        <f t="shared" si="226"/>
        <v>0</v>
      </c>
      <c r="H1161" s="2">
        <f>MIN(Inputs!$B$2, (Inputs!$B$14 - F1161)/Inputs!$B$15)</f>
        <v>0</v>
      </c>
      <c r="I1161" s="2">
        <f>MAX(MIN(Inputs!$B$2, F1161*Inputs!$B$16, Inputs!$B$14*Inputs!$B$4 - G1161), 0)</f>
        <v>170</v>
      </c>
      <c r="J1161" s="2">
        <f>MAX(MIN(Inputs!$B$2, F1161*Inputs!$B$16, (Inputs!$B$14-F1161)/Inputs!$B$15)*Inputs!$B$9, 0)</f>
        <v>0</v>
      </c>
      <c r="K1161" s="2">
        <f>MAX(E1161*Inputs!$B$5 - B1161 - Inputs!$B$8, 0) * H1161</f>
        <v>0</v>
      </c>
      <c r="L1161" s="2">
        <f>IF(B1161 &gt;= D1161*Inputs!$B$10, MAX(B1161 - E1161/Inputs!$B$5 - Inputs!$B$8, 0) * I1161, 0)</f>
        <v>0</v>
      </c>
      <c r="M1161" s="2">
        <f t="shared" si="218"/>
        <v>0</v>
      </c>
      <c r="N1161" s="3" t="str">
        <f t="shared" si="219"/>
        <v>Idle</v>
      </c>
      <c r="O1161" s="3" t="str">
        <f t="shared" si="227"/>
        <v>Idle</v>
      </c>
      <c r="P1161" s="2">
        <f t="shared" si="220"/>
        <v>0</v>
      </c>
      <c r="Q1161" s="2">
        <f t="shared" si="221"/>
        <v>0</v>
      </c>
      <c r="R1161" s="2">
        <f t="shared" si="222"/>
        <v>0</v>
      </c>
      <c r="S1161" s="2">
        <f t="shared" si="223"/>
        <v>0</v>
      </c>
      <c r="T1161" s="2">
        <f t="shared" si="224"/>
        <v>0</v>
      </c>
      <c r="U1161" s="2">
        <f>IF(O1161="Reg", R1161 * Inputs!$B$7, 0)</f>
        <v>0</v>
      </c>
      <c r="V1161" s="2">
        <f>MAX(F1161 + P1161*Inputs!$B$15 - (Q1161/Inputs!$B$16) - U1161, 0)</f>
        <v>340</v>
      </c>
    </row>
    <row r="1162" spans="1:22" x14ac:dyDescent="0.3">
      <c r="A1162" s="1">
        <v>46071.333333333343</v>
      </c>
      <c r="B1162" s="2">
        <v>181.07856644688209</v>
      </c>
      <c r="C1162" s="2">
        <v>14.35903550119475</v>
      </c>
      <c r="D1162" s="2">
        <f t="shared" si="216"/>
        <v>47.193309927216269</v>
      </c>
      <c r="E1162" s="2">
        <f t="shared" si="217"/>
        <v>75.337459936295218</v>
      </c>
      <c r="F1162" s="2">
        <f t="shared" si="225"/>
        <v>340</v>
      </c>
      <c r="G1162" s="2">
        <f t="shared" si="226"/>
        <v>0</v>
      </c>
      <c r="H1162" s="2">
        <f>MIN(Inputs!$B$2, (Inputs!$B$14 - F1162)/Inputs!$B$15)</f>
        <v>0</v>
      </c>
      <c r="I1162" s="2">
        <f>MAX(MIN(Inputs!$B$2, F1162*Inputs!$B$16, Inputs!$B$14*Inputs!$B$4 - G1162), 0)</f>
        <v>170</v>
      </c>
      <c r="J1162" s="2">
        <f>MAX(MIN(Inputs!$B$2, F1162*Inputs!$B$16, (Inputs!$B$14-F1162)/Inputs!$B$15)*Inputs!$B$9, 0)</f>
        <v>0</v>
      </c>
      <c r="K1162" s="2">
        <f>MAX(E1162*Inputs!$B$5 - B1162 - Inputs!$B$8, 0) * H1162</f>
        <v>0</v>
      </c>
      <c r="L1162" s="2">
        <f>IF(B1162 &gt;= D1162*Inputs!$B$10, MAX(B1162 - E1162/Inputs!$B$5 - Inputs!$B$8, 0) * I1162, 0)</f>
        <v>12829.528808276562</v>
      </c>
      <c r="M1162" s="2">
        <f t="shared" si="218"/>
        <v>0</v>
      </c>
      <c r="N1162" s="3" t="str">
        <f t="shared" si="219"/>
        <v>Discharge</v>
      </c>
      <c r="O1162" s="3" t="str">
        <f t="shared" si="227"/>
        <v>Discharge</v>
      </c>
      <c r="P1162" s="2">
        <f t="shared" si="220"/>
        <v>0</v>
      </c>
      <c r="Q1162" s="2">
        <f t="shared" si="221"/>
        <v>170</v>
      </c>
      <c r="R1162" s="2">
        <f t="shared" si="222"/>
        <v>0</v>
      </c>
      <c r="S1162" s="2">
        <f t="shared" si="223"/>
        <v>30783.356295969956</v>
      </c>
      <c r="T1162" s="2">
        <f t="shared" si="224"/>
        <v>0</v>
      </c>
      <c r="U1162" s="2">
        <f>IF(O1162="Reg", R1162 * Inputs!$B$7, 0)</f>
        <v>0</v>
      </c>
      <c r="V1162" s="2">
        <f>MAX(F1162 + P1162*Inputs!$B$15 - (Q1162/Inputs!$B$16) - U1162, 0)</f>
        <v>170</v>
      </c>
    </row>
    <row r="1163" spans="1:22" x14ac:dyDescent="0.3">
      <c r="A1163" s="1">
        <v>46071.375</v>
      </c>
      <c r="B1163" s="2">
        <v>156.7415370745274</v>
      </c>
      <c r="C1163" s="2">
        <v>11.47869281744352</v>
      </c>
      <c r="D1163" s="2">
        <f t="shared" si="216"/>
        <v>47.193309927216269</v>
      </c>
      <c r="E1163" s="2">
        <f t="shared" si="217"/>
        <v>52.524977797733904</v>
      </c>
      <c r="F1163" s="2">
        <f t="shared" si="225"/>
        <v>170</v>
      </c>
      <c r="G1163" s="2">
        <f t="shared" si="226"/>
        <v>170</v>
      </c>
      <c r="H1163" s="2">
        <f>MIN(Inputs!$B$2, (Inputs!$B$14 - F1163)/Inputs!$B$15)</f>
        <v>170</v>
      </c>
      <c r="I1163" s="2">
        <f>MAX(MIN(Inputs!$B$2, F1163*Inputs!$B$16, Inputs!$B$14*Inputs!$B$4 - G1163), 0)</f>
        <v>170</v>
      </c>
      <c r="J1163" s="2">
        <f>MAX(MIN(Inputs!$B$2, F1163*Inputs!$B$16, (Inputs!$B$14-F1163)/Inputs!$B$15)*Inputs!$B$9, 0)</f>
        <v>136</v>
      </c>
      <c r="K1163" s="2">
        <f>MAX(E1163*Inputs!$B$5 - B1163 - Inputs!$B$8, 0) * H1163</f>
        <v>0</v>
      </c>
      <c r="L1163" s="2">
        <f>IF(B1163 &gt;= D1163*Inputs!$B$10, MAX(B1163 - E1163/Inputs!$B$5 - Inputs!$B$8, 0) * I1163, 0)</f>
        <v>13099.190591743791</v>
      </c>
      <c r="M1163" s="2">
        <f t="shared" si="218"/>
        <v>1561.1022231723186</v>
      </c>
      <c r="N1163" s="3" t="str">
        <f t="shared" si="219"/>
        <v>Discharge</v>
      </c>
      <c r="O1163" s="3" t="str">
        <f t="shared" si="227"/>
        <v>Discharge</v>
      </c>
      <c r="P1163" s="2">
        <f t="shared" si="220"/>
        <v>0</v>
      </c>
      <c r="Q1163" s="2">
        <f t="shared" si="221"/>
        <v>170</v>
      </c>
      <c r="R1163" s="2">
        <f t="shared" si="222"/>
        <v>0</v>
      </c>
      <c r="S1163" s="2">
        <f t="shared" si="223"/>
        <v>26646.061302669659</v>
      </c>
      <c r="T1163" s="2">
        <f t="shared" si="224"/>
        <v>0</v>
      </c>
      <c r="U1163" s="2">
        <f>IF(O1163="Reg", R1163 * Inputs!$B$7, 0)</f>
        <v>0</v>
      </c>
      <c r="V1163" s="2">
        <f>MAX(F1163 + P1163*Inputs!$B$15 - (Q1163/Inputs!$B$16) - U1163, 0)</f>
        <v>0</v>
      </c>
    </row>
    <row r="1164" spans="1:22" x14ac:dyDescent="0.3">
      <c r="A1164" s="1">
        <v>46071.416666666657</v>
      </c>
      <c r="B1164" s="2">
        <v>14.356977982506249</v>
      </c>
      <c r="C1164" s="2">
        <v>1.8731022695702371</v>
      </c>
      <c r="D1164" s="2">
        <f t="shared" si="216"/>
        <v>47.193309927216269</v>
      </c>
      <c r="E1164" s="2">
        <f t="shared" si="217"/>
        <v>35.494508885548804</v>
      </c>
      <c r="F1164" s="2">
        <f t="shared" si="225"/>
        <v>0</v>
      </c>
      <c r="G1164" s="2">
        <f t="shared" si="226"/>
        <v>340</v>
      </c>
      <c r="H1164" s="2">
        <f>MIN(Inputs!$B$2, (Inputs!$B$14 - F1164)/Inputs!$B$15)</f>
        <v>170</v>
      </c>
      <c r="I1164" s="2">
        <f>MAX(MIN(Inputs!$B$2, F1164*Inputs!$B$16, Inputs!$B$14*Inputs!$B$4 - G1164), 0)</f>
        <v>0</v>
      </c>
      <c r="J1164" s="2">
        <f>MAX(MIN(Inputs!$B$2, F1164*Inputs!$B$16, (Inputs!$B$14-F1164)/Inputs!$B$15)*Inputs!$B$9, 0)</f>
        <v>0</v>
      </c>
      <c r="K1164" s="2">
        <f>MAX(E1164*Inputs!$B$5 - B1164 - Inputs!$B$8, 0) * H1164</f>
        <v>0</v>
      </c>
      <c r="L1164" s="2">
        <f>IF(B1164 &gt;= D1164*Inputs!$B$10, MAX(B1164 - E1164/Inputs!$B$5 - Inputs!$B$8, 0) * I1164, 0)</f>
        <v>0</v>
      </c>
      <c r="M1164" s="2">
        <f t="shared" si="218"/>
        <v>0</v>
      </c>
      <c r="N1164" s="3" t="str">
        <f t="shared" si="219"/>
        <v>Idle</v>
      </c>
      <c r="O1164" s="3" t="str">
        <f t="shared" si="227"/>
        <v>Idle</v>
      </c>
      <c r="P1164" s="2">
        <f t="shared" si="220"/>
        <v>0</v>
      </c>
      <c r="Q1164" s="2">
        <f t="shared" si="221"/>
        <v>0</v>
      </c>
      <c r="R1164" s="2">
        <f t="shared" si="222"/>
        <v>0</v>
      </c>
      <c r="S1164" s="2">
        <f t="shared" si="223"/>
        <v>0</v>
      </c>
      <c r="T1164" s="2">
        <f t="shared" si="224"/>
        <v>0</v>
      </c>
      <c r="U1164" s="2">
        <f>IF(O1164="Reg", R1164 * Inputs!$B$7, 0)</f>
        <v>0</v>
      </c>
      <c r="V1164" s="2">
        <f>MAX(F1164 + P1164*Inputs!$B$15 - (Q1164/Inputs!$B$16) - U1164, 0)</f>
        <v>0</v>
      </c>
    </row>
    <row r="1165" spans="1:22" x14ac:dyDescent="0.3">
      <c r="A1165" s="1">
        <v>46071.458333333343</v>
      </c>
      <c r="B1165" s="2">
        <v>23.866642636978408</v>
      </c>
      <c r="C1165" s="2">
        <v>2.8776583304256991</v>
      </c>
      <c r="D1165" s="2">
        <f t="shared" si="216"/>
        <v>47.193309927216269</v>
      </c>
      <c r="E1165" s="2">
        <f t="shared" si="217"/>
        <v>43.782377326552023</v>
      </c>
      <c r="F1165" s="2">
        <f t="shared" si="225"/>
        <v>0</v>
      </c>
      <c r="G1165" s="2">
        <f t="shared" si="226"/>
        <v>340</v>
      </c>
      <c r="H1165" s="2">
        <f>MIN(Inputs!$B$2, (Inputs!$B$14 - F1165)/Inputs!$B$15)</f>
        <v>170</v>
      </c>
      <c r="I1165" s="2">
        <f>MAX(MIN(Inputs!$B$2, F1165*Inputs!$B$16, Inputs!$B$14*Inputs!$B$4 - G1165), 0)</f>
        <v>0</v>
      </c>
      <c r="J1165" s="2">
        <f>MAX(MIN(Inputs!$B$2, F1165*Inputs!$B$16, (Inputs!$B$14-F1165)/Inputs!$B$15)*Inputs!$B$9, 0)</f>
        <v>0</v>
      </c>
      <c r="K1165" s="2">
        <f>MAX(E1165*Inputs!$B$5 - B1165 - Inputs!$B$8, 0) * H1165</f>
        <v>0</v>
      </c>
      <c r="L1165" s="2">
        <f>IF(B1165 &gt;= D1165*Inputs!$B$10, MAX(B1165 - E1165/Inputs!$B$5 - Inputs!$B$8, 0) * I1165, 0)</f>
        <v>0</v>
      </c>
      <c r="M1165" s="2">
        <f t="shared" si="218"/>
        <v>0</v>
      </c>
      <c r="N1165" s="3" t="str">
        <f t="shared" si="219"/>
        <v>Idle</v>
      </c>
      <c r="O1165" s="3" t="str">
        <f t="shared" si="227"/>
        <v>Idle</v>
      </c>
      <c r="P1165" s="2">
        <f t="shared" si="220"/>
        <v>0</v>
      </c>
      <c r="Q1165" s="2">
        <f t="shared" si="221"/>
        <v>0</v>
      </c>
      <c r="R1165" s="2">
        <f t="shared" si="222"/>
        <v>0</v>
      </c>
      <c r="S1165" s="2">
        <f t="shared" si="223"/>
        <v>0</v>
      </c>
      <c r="T1165" s="2">
        <f t="shared" si="224"/>
        <v>0</v>
      </c>
      <c r="U1165" s="2">
        <f>IF(O1165="Reg", R1165 * Inputs!$B$7, 0)</f>
        <v>0</v>
      </c>
      <c r="V1165" s="2">
        <f>MAX(F1165 + P1165*Inputs!$B$15 - (Q1165/Inputs!$B$16) - U1165, 0)</f>
        <v>0</v>
      </c>
    </row>
    <row r="1166" spans="1:22" x14ac:dyDescent="0.3">
      <c r="A1166" s="1">
        <v>46071.5</v>
      </c>
      <c r="B1166" s="2">
        <v>25.067587842394961</v>
      </c>
      <c r="C1166" s="2">
        <v>2.1603853503321568</v>
      </c>
      <c r="D1166" s="2">
        <f t="shared" si="216"/>
        <v>47.193309927216269</v>
      </c>
      <c r="E1166" s="2">
        <f t="shared" si="217"/>
        <v>51.906918608278183</v>
      </c>
      <c r="F1166" s="2">
        <f t="shared" si="225"/>
        <v>0</v>
      </c>
      <c r="G1166" s="2">
        <f t="shared" si="226"/>
        <v>340</v>
      </c>
      <c r="H1166" s="2">
        <f>MIN(Inputs!$B$2, (Inputs!$B$14 - F1166)/Inputs!$B$15)</f>
        <v>170</v>
      </c>
      <c r="I1166" s="2">
        <f>MAX(MIN(Inputs!$B$2, F1166*Inputs!$B$16, Inputs!$B$14*Inputs!$B$4 - G1166), 0)</f>
        <v>0</v>
      </c>
      <c r="J1166" s="2">
        <f>MAX(MIN(Inputs!$B$2, F1166*Inputs!$B$16, (Inputs!$B$14-F1166)/Inputs!$B$15)*Inputs!$B$9, 0)</f>
        <v>0</v>
      </c>
      <c r="K1166" s="2">
        <f>MAX(E1166*Inputs!$B$5 - B1166 - Inputs!$B$8, 0) * H1166</f>
        <v>103.78509059127293</v>
      </c>
      <c r="L1166" s="2">
        <f>IF(B1166 &gt;= D1166*Inputs!$B$10, MAX(B1166 - E1166/Inputs!$B$5 - Inputs!$B$8, 0) * I1166, 0)</f>
        <v>0</v>
      </c>
      <c r="M1166" s="2">
        <f t="shared" si="218"/>
        <v>0</v>
      </c>
      <c r="N1166" s="3" t="str">
        <f t="shared" si="219"/>
        <v>Charge</v>
      </c>
      <c r="O1166" s="3" t="str">
        <f t="shared" si="227"/>
        <v>Charge</v>
      </c>
      <c r="P1166" s="2">
        <f t="shared" si="220"/>
        <v>170</v>
      </c>
      <c r="Q1166" s="2">
        <f t="shared" si="221"/>
        <v>0</v>
      </c>
      <c r="R1166" s="2">
        <f t="shared" si="222"/>
        <v>0</v>
      </c>
      <c r="S1166" s="2">
        <f t="shared" si="223"/>
        <v>-4261.4899332071436</v>
      </c>
      <c r="T1166" s="2">
        <f t="shared" si="224"/>
        <v>0</v>
      </c>
      <c r="U1166" s="2">
        <f>IF(O1166="Reg", R1166 * Inputs!$B$7, 0)</f>
        <v>0</v>
      </c>
      <c r="V1166" s="2">
        <f>MAX(F1166 + P1166*Inputs!$B$15 - (Q1166/Inputs!$B$16) - U1166, 0)</f>
        <v>170</v>
      </c>
    </row>
    <row r="1167" spans="1:22" x14ac:dyDescent="0.3">
      <c r="A1167" s="1">
        <v>46071.541666666657</v>
      </c>
      <c r="B1167" s="2">
        <v>50.913447634482267</v>
      </c>
      <c r="C1167" s="2">
        <v>2.8237038665910368</v>
      </c>
      <c r="D1167" s="2">
        <f t="shared" si="216"/>
        <v>47.193309927216269</v>
      </c>
      <c r="E1167" s="2">
        <f t="shared" si="217"/>
        <v>59.12723100383257</v>
      </c>
      <c r="F1167" s="2">
        <f t="shared" si="225"/>
        <v>170</v>
      </c>
      <c r="G1167" s="2">
        <f t="shared" si="226"/>
        <v>340</v>
      </c>
      <c r="H1167" s="2">
        <f>MIN(Inputs!$B$2, (Inputs!$B$14 - F1167)/Inputs!$B$15)</f>
        <v>170</v>
      </c>
      <c r="I1167" s="2">
        <f>MAX(MIN(Inputs!$B$2, F1167*Inputs!$B$16, Inputs!$B$14*Inputs!$B$4 - G1167), 0)</f>
        <v>0</v>
      </c>
      <c r="J1167" s="2">
        <f>MAX(MIN(Inputs!$B$2, F1167*Inputs!$B$16, (Inputs!$B$14-F1167)/Inputs!$B$15)*Inputs!$B$9, 0)</f>
        <v>136</v>
      </c>
      <c r="K1167" s="2">
        <f>MAX(E1167*Inputs!$B$5 - B1167 - Inputs!$B$8, 0) * H1167</f>
        <v>0</v>
      </c>
      <c r="L1167" s="2">
        <f>IF(B1167 &gt;= D1167*Inputs!$B$10, MAX(B1167 - E1167/Inputs!$B$5 - Inputs!$B$8, 0) * I1167, 0)</f>
        <v>0</v>
      </c>
      <c r="M1167" s="2">
        <f t="shared" si="218"/>
        <v>384.02372585638102</v>
      </c>
      <c r="N1167" s="3" t="str">
        <f t="shared" si="219"/>
        <v>Reg</v>
      </c>
      <c r="O1167" s="3" t="str">
        <f t="shared" si="227"/>
        <v>Charge</v>
      </c>
      <c r="P1167" s="2">
        <f t="shared" si="220"/>
        <v>170</v>
      </c>
      <c r="Q1167" s="2">
        <f t="shared" si="221"/>
        <v>0</v>
      </c>
      <c r="R1167" s="2">
        <f t="shared" si="222"/>
        <v>0</v>
      </c>
      <c r="S1167" s="2">
        <f t="shared" si="223"/>
        <v>-8655.2860978619847</v>
      </c>
      <c r="T1167" s="2">
        <f t="shared" si="224"/>
        <v>0</v>
      </c>
      <c r="U1167" s="2">
        <f>IF(O1167="Reg", R1167 * Inputs!$B$7, 0)</f>
        <v>0</v>
      </c>
      <c r="V1167" s="2">
        <f>MAX(F1167 + P1167*Inputs!$B$15 - (Q1167/Inputs!$B$16) - U1167, 0)</f>
        <v>340</v>
      </c>
    </row>
    <row r="1168" spans="1:22" x14ac:dyDescent="0.3">
      <c r="A1168" s="1">
        <v>46071.583333333343</v>
      </c>
      <c r="B1168" s="2">
        <v>44.203673615514163</v>
      </c>
      <c r="C1168" s="2">
        <v>3.0626951553606272</v>
      </c>
      <c r="D1168" s="2">
        <f t="shared" si="216"/>
        <v>47.193309927216269</v>
      </c>
      <c r="E1168" s="2">
        <f t="shared" si="217"/>
        <v>63.418424042516271</v>
      </c>
      <c r="F1168" s="2">
        <f t="shared" si="225"/>
        <v>340</v>
      </c>
      <c r="G1168" s="2">
        <f t="shared" si="226"/>
        <v>340</v>
      </c>
      <c r="H1168" s="2">
        <f>MIN(Inputs!$B$2, (Inputs!$B$14 - F1168)/Inputs!$B$15)</f>
        <v>0</v>
      </c>
      <c r="I1168" s="2">
        <f>MAX(MIN(Inputs!$B$2, F1168*Inputs!$B$16, Inputs!$B$14*Inputs!$B$4 - G1168), 0)</f>
        <v>0</v>
      </c>
      <c r="J1168" s="2">
        <f>MAX(MIN(Inputs!$B$2, F1168*Inputs!$B$16, (Inputs!$B$14-F1168)/Inputs!$B$15)*Inputs!$B$9, 0)</f>
        <v>0</v>
      </c>
      <c r="K1168" s="2">
        <f>MAX(E1168*Inputs!$B$5 - B1168 - Inputs!$B$8, 0) * H1168</f>
        <v>0</v>
      </c>
      <c r="L1168" s="2">
        <f>IF(B1168 &gt;= D1168*Inputs!$B$10, MAX(B1168 - E1168/Inputs!$B$5 - Inputs!$B$8, 0) * I1168, 0)</f>
        <v>0</v>
      </c>
      <c r="M1168" s="2">
        <f t="shared" si="218"/>
        <v>0</v>
      </c>
      <c r="N1168" s="3" t="str">
        <f t="shared" si="219"/>
        <v>Idle</v>
      </c>
      <c r="O1168" s="3" t="str">
        <f t="shared" si="227"/>
        <v>Idle</v>
      </c>
      <c r="P1168" s="2">
        <f t="shared" si="220"/>
        <v>0</v>
      </c>
      <c r="Q1168" s="2">
        <f t="shared" si="221"/>
        <v>0</v>
      </c>
      <c r="R1168" s="2">
        <f t="shared" si="222"/>
        <v>0</v>
      </c>
      <c r="S1168" s="2">
        <f t="shared" si="223"/>
        <v>0</v>
      </c>
      <c r="T1168" s="2">
        <f t="shared" si="224"/>
        <v>0</v>
      </c>
      <c r="U1168" s="2">
        <f>IF(O1168="Reg", R1168 * Inputs!$B$7, 0)</f>
        <v>0</v>
      </c>
      <c r="V1168" s="2">
        <f>MAX(F1168 + P1168*Inputs!$B$15 - (Q1168/Inputs!$B$16) - U1168, 0)</f>
        <v>340</v>
      </c>
    </row>
    <row r="1169" spans="1:22" x14ac:dyDescent="0.3">
      <c r="A1169" s="1">
        <v>46071.625</v>
      </c>
      <c r="B1169" s="2">
        <v>54.558723601416787</v>
      </c>
      <c r="C1169" s="2">
        <v>3.9802916107357982</v>
      </c>
      <c r="D1169" s="2">
        <f t="shared" si="216"/>
        <v>47.193309927216269</v>
      </c>
      <c r="E1169" s="2">
        <f t="shared" si="217"/>
        <v>67.694508691936662</v>
      </c>
      <c r="F1169" s="2">
        <f t="shared" si="225"/>
        <v>340</v>
      </c>
      <c r="G1169" s="2">
        <f t="shared" si="226"/>
        <v>340</v>
      </c>
      <c r="H1169" s="2">
        <f>MIN(Inputs!$B$2, (Inputs!$B$14 - F1169)/Inputs!$B$15)</f>
        <v>0</v>
      </c>
      <c r="I1169" s="2">
        <f>MAX(MIN(Inputs!$B$2, F1169*Inputs!$B$16, Inputs!$B$14*Inputs!$B$4 - G1169), 0)</f>
        <v>0</v>
      </c>
      <c r="J1169" s="2">
        <f>MAX(MIN(Inputs!$B$2, F1169*Inputs!$B$16, (Inputs!$B$14-F1169)/Inputs!$B$15)*Inputs!$B$9, 0)</f>
        <v>0</v>
      </c>
      <c r="K1169" s="2">
        <f>MAX(E1169*Inputs!$B$5 - B1169 - Inputs!$B$8, 0) * H1169</f>
        <v>0</v>
      </c>
      <c r="L1169" s="2">
        <f>IF(B1169 &gt;= D1169*Inputs!$B$10, MAX(B1169 - E1169/Inputs!$B$5 - Inputs!$B$8, 0) * I1169, 0)</f>
        <v>0</v>
      </c>
      <c r="M1169" s="2">
        <f t="shared" si="218"/>
        <v>0</v>
      </c>
      <c r="N1169" s="3" t="str">
        <f t="shared" si="219"/>
        <v>Idle</v>
      </c>
      <c r="O1169" s="3" t="str">
        <f t="shared" si="227"/>
        <v>Idle</v>
      </c>
      <c r="P1169" s="2">
        <f t="shared" si="220"/>
        <v>0</v>
      </c>
      <c r="Q1169" s="2">
        <f t="shared" si="221"/>
        <v>0</v>
      </c>
      <c r="R1169" s="2">
        <f t="shared" si="222"/>
        <v>0</v>
      </c>
      <c r="S1169" s="2">
        <f t="shared" si="223"/>
        <v>0</v>
      </c>
      <c r="T1169" s="2">
        <f t="shared" si="224"/>
        <v>0</v>
      </c>
      <c r="U1169" s="2">
        <f>IF(O1169="Reg", R1169 * Inputs!$B$7, 0)</f>
        <v>0</v>
      </c>
      <c r="V1169" s="2">
        <f>MAX(F1169 + P1169*Inputs!$B$15 - (Q1169/Inputs!$B$16) - U1169, 0)</f>
        <v>340</v>
      </c>
    </row>
    <row r="1170" spans="1:22" x14ac:dyDescent="0.3">
      <c r="A1170" s="1">
        <v>46071.666666666657</v>
      </c>
      <c r="B1170" s="2">
        <v>64.084188628525538</v>
      </c>
      <c r="C1170" s="2">
        <v>1.6863414118461459</v>
      </c>
      <c r="D1170" s="2">
        <f t="shared" si="216"/>
        <v>47.193309927216269</v>
      </c>
      <c r="E1170" s="2">
        <f t="shared" si="217"/>
        <v>69.814938233068986</v>
      </c>
      <c r="F1170" s="2">
        <f t="shared" si="225"/>
        <v>340</v>
      </c>
      <c r="G1170" s="2">
        <f t="shared" si="226"/>
        <v>340</v>
      </c>
      <c r="H1170" s="2">
        <f>MIN(Inputs!$B$2, (Inputs!$B$14 - F1170)/Inputs!$B$15)</f>
        <v>0</v>
      </c>
      <c r="I1170" s="2">
        <f>MAX(MIN(Inputs!$B$2, F1170*Inputs!$B$16, Inputs!$B$14*Inputs!$B$4 - G1170), 0)</f>
        <v>0</v>
      </c>
      <c r="J1170" s="2">
        <f>MAX(MIN(Inputs!$B$2, F1170*Inputs!$B$16, (Inputs!$B$14-F1170)/Inputs!$B$15)*Inputs!$B$9, 0)</f>
        <v>0</v>
      </c>
      <c r="K1170" s="2">
        <f>MAX(E1170*Inputs!$B$5 - B1170 - Inputs!$B$8, 0) * H1170</f>
        <v>0</v>
      </c>
      <c r="L1170" s="2">
        <f>IF(B1170 &gt;= D1170*Inputs!$B$10, MAX(B1170 - E1170/Inputs!$B$5 - Inputs!$B$8, 0) * I1170, 0)</f>
        <v>0</v>
      </c>
      <c r="M1170" s="2">
        <f t="shared" si="218"/>
        <v>0</v>
      </c>
      <c r="N1170" s="3" t="str">
        <f t="shared" si="219"/>
        <v>Idle</v>
      </c>
      <c r="O1170" s="3" t="str">
        <f t="shared" si="227"/>
        <v>Idle</v>
      </c>
      <c r="P1170" s="2">
        <f t="shared" si="220"/>
        <v>0</v>
      </c>
      <c r="Q1170" s="2">
        <f t="shared" si="221"/>
        <v>0</v>
      </c>
      <c r="R1170" s="2">
        <f t="shared" si="222"/>
        <v>0</v>
      </c>
      <c r="S1170" s="2">
        <f t="shared" si="223"/>
        <v>0</v>
      </c>
      <c r="T1170" s="2">
        <f t="shared" si="224"/>
        <v>0</v>
      </c>
      <c r="U1170" s="2">
        <f>IF(O1170="Reg", R1170 * Inputs!$B$7, 0)</f>
        <v>0</v>
      </c>
      <c r="V1170" s="2">
        <f>MAX(F1170 + P1170*Inputs!$B$15 - (Q1170/Inputs!$B$16) - U1170, 0)</f>
        <v>340</v>
      </c>
    </row>
    <row r="1171" spans="1:22" x14ac:dyDescent="0.3">
      <c r="A1171" s="1">
        <v>46071.708333333343</v>
      </c>
      <c r="B1171" s="2">
        <v>72.613890327335369</v>
      </c>
      <c r="C1171" s="2">
        <v>4.6327444809428293</v>
      </c>
      <c r="D1171" s="2">
        <f t="shared" si="216"/>
        <v>47.193309927216269</v>
      </c>
      <c r="E1171" s="2">
        <f t="shared" si="217"/>
        <v>66.802966780002762</v>
      </c>
      <c r="F1171" s="2">
        <f t="shared" si="225"/>
        <v>340</v>
      </c>
      <c r="G1171" s="2">
        <f t="shared" si="226"/>
        <v>340</v>
      </c>
      <c r="H1171" s="2">
        <f>MIN(Inputs!$B$2, (Inputs!$B$14 - F1171)/Inputs!$B$15)</f>
        <v>0</v>
      </c>
      <c r="I1171" s="2">
        <f>MAX(MIN(Inputs!$B$2, F1171*Inputs!$B$16, Inputs!$B$14*Inputs!$B$4 - G1171), 0)</f>
        <v>0</v>
      </c>
      <c r="J1171" s="2">
        <f>MAX(MIN(Inputs!$B$2, F1171*Inputs!$B$16, (Inputs!$B$14-F1171)/Inputs!$B$15)*Inputs!$B$9, 0)</f>
        <v>0</v>
      </c>
      <c r="K1171" s="2">
        <f>MAX(E1171*Inputs!$B$5 - B1171 - Inputs!$B$8, 0) * H1171</f>
        <v>0</v>
      </c>
      <c r="L1171" s="2">
        <f>IF(B1171 &gt;= D1171*Inputs!$B$10, MAX(B1171 - E1171/Inputs!$B$5 - Inputs!$B$8, 0) * I1171, 0)</f>
        <v>0</v>
      </c>
      <c r="M1171" s="2">
        <f t="shared" si="218"/>
        <v>0</v>
      </c>
      <c r="N1171" s="3" t="str">
        <f t="shared" si="219"/>
        <v>Idle</v>
      </c>
      <c r="O1171" s="3" t="str">
        <f t="shared" si="227"/>
        <v>Idle</v>
      </c>
      <c r="P1171" s="2">
        <f t="shared" si="220"/>
        <v>0</v>
      </c>
      <c r="Q1171" s="2">
        <f t="shared" si="221"/>
        <v>0</v>
      </c>
      <c r="R1171" s="2">
        <f t="shared" si="222"/>
        <v>0</v>
      </c>
      <c r="S1171" s="2">
        <f t="shared" si="223"/>
        <v>0</v>
      </c>
      <c r="T1171" s="2">
        <f t="shared" si="224"/>
        <v>0</v>
      </c>
      <c r="U1171" s="2">
        <f>IF(O1171="Reg", R1171 * Inputs!$B$7, 0)</f>
        <v>0</v>
      </c>
      <c r="V1171" s="2">
        <f>MAX(F1171 + P1171*Inputs!$B$15 - (Q1171/Inputs!$B$16) - U1171, 0)</f>
        <v>340</v>
      </c>
    </row>
    <row r="1172" spans="1:22" x14ac:dyDescent="0.3">
      <c r="A1172" s="1">
        <v>46071.75</v>
      </c>
      <c r="B1172" s="2">
        <v>68.389462215721281</v>
      </c>
      <c r="C1172" s="2">
        <v>4.5424939238020308</v>
      </c>
      <c r="D1172" s="2">
        <f t="shared" si="216"/>
        <v>47.193309927216269</v>
      </c>
      <c r="E1172" s="2">
        <f t="shared" si="217"/>
        <v>62.474609318882834</v>
      </c>
      <c r="F1172" s="2">
        <f t="shared" si="225"/>
        <v>340</v>
      </c>
      <c r="G1172" s="2">
        <f t="shared" si="226"/>
        <v>340</v>
      </c>
      <c r="H1172" s="2">
        <f>MIN(Inputs!$B$2, (Inputs!$B$14 - F1172)/Inputs!$B$15)</f>
        <v>0</v>
      </c>
      <c r="I1172" s="2">
        <f>MAX(MIN(Inputs!$B$2, F1172*Inputs!$B$16, Inputs!$B$14*Inputs!$B$4 - G1172), 0)</f>
        <v>0</v>
      </c>
      <c r="J1172" s="2">
        <f>MAX(MIN(Inputs!$B$2, F1172*Inputs!$B$16, (Inputs!$B$14-F1172)/Inputs!$B$15)*Inputs!$B$9, 0)</f>
        <v>0</v>
      </c>
      <c r="K1172" s="2">
        <f>MAX(E1172*Inputs!$B$5 - B1172 - Inputs!$B$8, 0) * H1172</f>
        <v>0</v>
      </c>
      <c r="L1172" s="2">
        <f>IF(B1172 &gt;= D1172*Inputs!$B$10, MAX(B1172 - E1172/Inputs!$B$5 - Inputs!$B$8, 0) * I1172, 0)</f>
        <v>0</v>
      </c>
      <c r="M1172" s="2">
        <f t="shared" si="218"/>
        <v>0</v>
      </c>
      <c r="N1172" s="3" t="str">
        <f t="shared" si="219"/>
        <v>Idle</v>
      </c>
      <c r="O1172" s="3" t="str">
        <f t="shared" si="227"/>
        <v>Idle</v>
      </c>
      <c r="P1172" s="2">
        <f t="shared" si="220"/>
        <v>0</v>
      </c>
      <c r="Q1172" s="2">
        <f t="shared" si="221"/>
        <v>0</v>
      </c>
      <c r="R1172" s="2">
        <f t="shared" si="222"/>
        <v>0</v>
      </c>
      <c r="S1172" s="2">
        <f t="shared" si="223"/>
        <v>0</v>
      </c>
      <c r="T1172" s="2">
        <f t="shared" si="224"/>
        <v>0</v>
      </c>
      <c r="U1172" s="2">
        <f>IF(O1172="Reg", R1172 * Inputs!$B$7, 0)</f>
        <v>0</v>
      </c>
      <c r="V1172" s="2">
        <f>MAX(F1172 + P1172*Inputs!$B$15 - (Q1172/Inputs!$B$16) - U1172, 0)</f>
        <v>340</v>
      </c>
    </row>
    <row r="1173" spans="1:22" x14ac:dyDescent="0.3">
      <c r="A1173" s="1">
        <v>46071.791666666657</v>
      </c>
      <c r="B1173" s="2">
        <v>76.660605866584476</v>
      </c>
      <c r="C1173" s="2">
        <v>7.9054416589122907</v>
      </c>
      <c r="D1173" s="2">
        <f t="shared" si="216"/>
        <v>47.193309927216269</v>
      </c>
      <c r="E1173" s="2">
        <f t="shared" si="217"/>
        <v>56.940905222760627</v>
      </c>
      <c r="F1173" s="2">
        <f t="shared" si="225"/>
        <v>340</v>
      </c>
      <c r="G1173" s="2">
        <f t="shared" si="226"/>
        <v>340</v>
      </c>
      <c r="H1173" s="2">
        <f>MIN(Inputs!$B$2, (Inputs!$B$14 - F1173)/Inputs!$B$15)</f>
        <v>0</v>
      </c>
      <c r="I1173" s="2">
        <f>MAX(MIN(Inputs!$B$2, F1173*Inputs!$B$16, Inputs!$B$14*Inputs!$B$4 - G1173), 0)</f>
        <v>0</v>
      </c>
      <c r="J1173" s="2">
        <f>MAX(MIN(Inputs!$B$2, F1173*Inputs!$B$16, (Inputs!$B$14-F1173)/Inputs!$B$15)*Inputs!$B$9, 0)</f>
        <v>0</v>
      </c>
      <c r="K1173" s="2">
        <f>MAX(E1173*Inputs!$B$5 - B1173 - Inputs!$B$8, 0) * H1173</f>
        <v>0</v>
      </c>
      <c r="L1173" s="2">
        <f>IF(B1173 &gt;= D1173*Inputs!$B$10, MAX(B1173 - E1173/Inputs!$B$5 - Inputs!$B$8, 0) * I1173, 0)</f>
        <v>0</v>
      </c>
      <c r="M1173" s="2">
        <f t="shared" si="218"/>
        <v>0</v>
      </c>
      <c r="N1173" s="3" t="str">
        <f t="shared" si="219"/>
        <v>Idle</v>
      </c>
      <c r="O1173" s="3" t="str">
        <f t="shared" si="227"/>
        <v>Idle</v>
      </c>
      <c r="P1173" s="2">
        <f t="shared" si="220"/>
        <v>0</v>
      </c>
      <c r="Q1173" s="2">
        <f t="shared" si="221"/>
        <v>0</v>
      </c>
      <c r="R1173" s="2">
        <f t="shared" si="222"/>
        <v>0</v>
      </c>
      <c r="S1173" s="2">
        <f t="shared" si="223"/>
        <v>0</v>
      </c>
      <c r="T1173" s="2">
        <f t="shared" si="224"/>
        <v>0</v>
      </c>
      <c r="U1173" s="2">
        <f>IF(O1173="Reg", R1173 * Inputs!$B$7, 0)</f>
        <v>0</v>
      </c>
      <c r="V1173" s="2">
        <f>MAX(F1173 + P1173*Inputs!$B$15 - (Q1173/Inputs!$B$16) - U1173, 0)</f>
        <v>340</v>
      </c>
    </row>
    <row r="1174" spans="1:22" x14ac:dyDescent="0.3">
      <c r="A1174" s="1">
        <v>46071.833333333343</v>
      </c>
      <c r="B1174" s="2">
        <v>69.860181512036505</v>
      </c>
      <c r="C1174" s="2">
        <v>4.0793022859191179</v>
      </c>
      <c r="D1174" s="2">
        <f t="shared" si="216"/>
        <v>47.193309927216269</v>
      </c>
      <c r="E1174" s="2">
        <f t="shared" si="217"/>
        <v>47.200066425199964</v>
      </c>
      <c r="F1174" s="2">
        <f t="shared" si="225"/>
        <v>340</v>
      </c>
      <c r="G1174" s="2">
        <f t="shared" si="226"/>
        <v>340</v>
      </c>
      <c r="H1174" s="2">
        <f>MIN(Inputs!$B$2, (Inputs!$B$14 - F1174)/Inputs!$B$15)</f>
        <v>0</v>
      </c>
      <c r="I1174" s="2">
        <f>MAX(MIN(Inputs!$B$2, F1174*Inputs!$B$16, Inputs!$B$14*Inputs!$B$4 - G1174), 0)</f>
        <v>0</v>
      </c>
      <c r="J1174" s="2">
        <f>MAX(MIN(Inputs!$B$2, F1174*Inputs!$B$16, (Inputs!$B$14-F1174)/Inputs!$B$15)*Inputs!$B$9, 0)</f>
        <v>0</v>
      </c>
      <c r="K1174" s="2">
        <f>MAX(E1174*Inputs!$B$5 - B1174 - Inputs!$B$8, 0) * H1174</f>
        <v>0</v>
      </c>
      <c r="L1174" s="2">
        <f>IF(B1174 &gt;= D1174*Inputs!$B$10, MAX(B1174 - E1174/Inputs!$B$5 - Inputs!$B$8, 0) * I1174, 0)</f>
        <v>0</v>
      </c>
      <c r="M1174" s="2">
        <f t="shared" si="218"/>
        <v>0</v>
      </c>
      <c r="N1174" s="3" t="str">
        <f t="shared" si="219"/>
        <v>Idle</v>
      </c>
      <c r="O1174" s="3" t="str">
        <f t="shared" si="227"/>
        <v>Idle</v>
      </c>
      <c r="P1174" s="2">
        <f t="shared" si="220"/>
        <v>0</v>
      </c>
      <c r="Q1174" s="2">
        <f t="shared" si="221"/>
        <v>0</v>
      </c>
      <c r="R1174" s="2">
        <f t="shared" si="222"/>
        <v>0</v>
      </c>
      <c r="S1174" s="2">
        <f t="shared" si="223"/>
        <v>0</v>
      </c>
      <c r="T1174" s="2">
        <f t="shared" si="224"/>
        <v>0</v>
      </c>
      <c r="U1174" s="2">
        <f>IF(O1174="Reg", R1174 * Inputs!$B$7, 0)</f>
        <v>0</v>
      </c>
      <c r="V1174" s="2">
        <f>MAX(F1174 + P1174*Inputs!$B$15 - (Q1174/Inputs!$B$16) - U1174, 0)</f>
        <v>340</v>
      </c>
    </row>
    <row r="1175" spans="1:22" x14ac:dyDescent="0.3">
      <c r="A1175" s="1">
        <v>46071.875</v>
      </c>
      <c r="B1175" s="2">
        <v>67.28130084821079</v>
      </c>
      <c r="C1175" s="2">
        <v>12.765337938249891</v>
      </c>
      <c r="D1175" s="2">
        <f t="shared" si="216"/>
        <v>47.193309927216269</v>
      </c>
      <c r="E1175" s="2">
        <f t="shared" si="217"/>
        <v>36.812572686541884</v>
      </c>
      <c r="F1175" s="2">
        <f t="shared" si="225"/>
        <v>340</v>
      </c>
      <c r="G1175" s="2">
        <f t="shared" si="226"/>
        <v>340</v>
      </c>
      <c r="H1175" s="2">
        <f>MIN(Inputs!$B$2, (Inputs!$B$14 - F1175)/Inputs!$B$15)</f>
        <v>0</v>
      </c>
      <c r="I1175" s="2">
        <f>MAX(MIN(Inputs!$B$2, F1175*Inputs!$B$16, Inputs!$B$14*Inputs!$B$4 - G1175), 0)</f>
        <v>0</v>
      </c>
      <c r="J1175" s="2">
        <f>MAX(MIN(Inputs!$B$2, F1175*Inputs!$B$16, (Inputs!$B$14-F1175)/Inputs!$B$15)*Inputs!$B$9, 0)</f>
        <v>0</v>
      </c>
      <c r="K1175" s="2">
        <f>MAX(E1175*Inputs!$B$5 - B1175 - Inputs!$B$8, 0) * H1175</f>
        <v>0</v>
      </c>
      <c r="L1175" s="2">
        <f>IF(B1175 &gt;= D1175*Inputs!$B$10, MAX(B1175 - E1175/Inputs!$B$5 - Inputs!$B$8, 0) * I1175, 0)</f>
        <v>0</v>
      </c>
      <c r="M1175" s="2">
        <f t="shared" si="218"/>
        <v>0</v>
      </c>
      <c r="N1175" s="3" t="str">
        <f t="shared" si="219"/>
        <v>Idle</v>
      </c>
      <c r="O1175" s="3" t="str">
        <f t="shared" si="227"/>
        <v>Idle</v>
      </c>
      <c r="P1175" s="2">
        <f t="shared" si="220"/>
        <v>0</v>
      </c>
      <c r="Q1175" s="2">
        <f t="shared" si="221"/>
        <v>0</v>
      </c>
      <c r="R1175" s="2">
        <f t="shared" si="222"/>
        <v>0</v>
      </c>
      <c r="S1175" s="2">
        <f t="shared" si="223"/>
        <v>0</v>
      </c>
      <c r="T1175" s="2">
        <f t="shared" si="224"/>
        <v>0</v>
      </c>
      <c r="U1175" s="2">
        <f>IF(O1175="Reg", R1175 * Inputs!$B$7, 0)</f>
        <v>0</v>
      </c>
      <c r="V1175" s="2">
        <f>MAX(F1175 + P1175*Inputs!$B$15 - (Q1175/Inputs!$B$16) - U1175, 0)</f>
        <v>340</v>
      </c>
    </row>
    <row r="1176" spans="1:22" x14ac:dyDescent="0.3">
      <c r="A1176" s="1">
        <v>46071.916666666657</v>
      </c>
      <c r="B1176" s="2">
        <v>46.012359910128239</v>
      </c>
      <c r="C1176" s="2">
        <v>7.0593394702097143</v>
      </c>
      <c r="D1176" s="2">
        <f t="shared" si="216"/>
        <v>47.193309927216269</v>
      </c>
      <c r="E1176" s="2">
        <f t="shared" si="217"/>
        <v>26.633810609165582</v>
      </c>
      <c r="F1176" s="2">
        <f t="shared" si="225"/>
        <v>340</v>
      </c>
      <c r="G1176" s="2">
        <f t="shared" si="226"/>
        <v>340</v>
      </c>
      <c r="H1176" s="2">
        <f>MIN(Inputs!$B$2, (Inputs!$B$14 - F1176)/Inputs!$B$15)</f>
        <v>0</v>
      </c>
      <c r="I1176" s="2">
        <f>MAX(MIN(Inputs!$B$2, F1176*Inputs!$B$16, Inputs!$B$14*Inputs!$B$4 - G1176), 0)</f>
        <v>0</v>
      </c>
      <c r="J1176" s="2">
        <f>MAX(MIN(Inputs!$B$2, F1176*Inputs!$B$16, (Inputs!$B$14-F1176)/Inputs!$B$15)*Inputs!$B$9, 0)</f>
        <v>0</v>
      </c>
      <c r="K1176" s="2">
        <f>MAX(E1176*Inputs!$B$5 - B1176 - Inputs!$B$8, 0) * H1176</f>
        <v>0</v>
      </c>
      <c r="L1176" s="2">
        <f>IF(B1176 &gt;= D1176*Inputs!$B$10, MAX(B1176 - E1176/Inputs!$B$5 - Inputs!$B$8, 0) * I1176, 0)</f>
        <v>0</v>
      </c>
      <c r="M1176" s="2">
        <f t="shared" si="218"/>
        <v>0</v>
      </c>
      <c r="N1176" s="3" t="str">
        <f t="shared" si="219"/>
        <v>Idle</v>
      </c>
      <c r="O1176" s="3" t="str">
        <f t="shared" si="227"/>
        <v>Idle</v>
      </c>
      <c r="P1176" s="2">
        <f t="shared" si="220"/>
        <v>0</v>
      </c>
      <c r="Q1176" s="2">
        <f t="shared" si="221"/>
        <v>0</v>
      </c>
      <c r="R1176" s="2">
        <f t="shared" si="222"/>
        <v>0</v>
      </c>
      <c r="S1176" s="2">
        <f t="shared" si="223"/>
        <v>0</v>
      </c>
      <c r="T1176" s="2">
        <f t="shared" si="224"/>
        <v>0</v>
      </c>
      <c r="U1176" s="2">
        <f>IF(O1176="Reg", R1176 * Inputs!$B$7, 0)</f>
        <v>0</v>
      </c>
      <c r="V1176" s="2">
        <f>MAX(F1176 + P1176*Inputs!$B$15 - (Q1176/Inputs!$B$16) - U1176, 0)</f>
        <v>340</v>
      </c>
    </row>
    <row r="1177" spans="1:22" x14ac:dyDescent="0.3">
      <c r="A1177" s="1">
        <v>46071.958333333343</v>
      </c>
      <c r="B1177" s="2">
        <v>46.64374556061577</v>
      </c>
      <c r="C1177" s="2">
        <v>4.25217123676574</v>
      </c>
      <c r="D1177" s="2">
        <f t="shared" si="216"/>
        <v>47.193309927216269</v>
      </c>
      <c r="E1177" s="2">
        <f t="shared" si="217"/>
        <v>18.96508395747755</v>
      </c>
      <c r="F1177" s="2">
        <f t="shared" si="225"/>
        <v>340</v>
      </c>
      <c r="G1177" s="2">
        <f t="shared" si="226"/>
        <v>340</v>
      </c>
      <c r="H1177" s="2">
        <f>MIN(Inputs!$B$2, (Inputs!$B$14 - F1177)/Inputs!$B$15)</f>
        <v>0</v>
      </c>
      <c r="I1177" s="2">
        <f>MAX(MIN(Inputs!$B$2, F1177*Inputs!$B$16, Inputs!$B$14*Inputs!$B$4 - G1177), 0)</f>
        <v>0</v>
      </c>
      <c r="J1177" s="2">
        <f>MAX(MIN(Inputs!$B$2, F1177*Inputs!$B$16, (Inputs!$B$14-F1177)/Inputs!$B$15)*Inputs!$B$9, 0)</f>
        <v>0</v>
      </c>
      <c r="K1177" s="2">
        <f>MAX(E1177*Inputs!$B$5 - B1177 - Inputs!$B$8, 0) * H1177</f>
        <v>0</v>
      </c>
      <c r="L1177" s="2">
        <f>IF(B1177 &gt;= D1177*Inputs!$B$10, MAX(B1177 - E1177/Inputs!$B$5 - Inputs!$B$8, 0) * I1177, 0)</f>
        <v>0</v>
      </c>
      <c r="M1177" s="2">
        <f t="shared" si="218"/>
        <v>0</v>
      </c>
      <c r="N1177" s="3" t="str">
        <f t="shared" si="219"/>
        <v>Idle</v>
      </c>
      <c r="O1177" s="3" t="str">
        <f t="shared" si="227"/>
        <v>Idle</v>
      </c>
      <c r="P1177" s="2">
        <f t="shared" si="220"/>
        <v>0</v>
      </c>
      <c r="Q1177" s="2">
        <f t="shared" si="221"/>
        <v>0</v>
      </c>
      <c r="R1177" s="2">
        <f t="shared" si="222"/>
        <v>0</v>
      </c>
      <c r="S1177" s="2">
        <f t="shared" si="223"/>
        <v>0</v>
      </c>
      <c r="T1177" s="2">
        <f t="shared" si="224"/>
        <v>0</v>
      </c>
      <c r="U1177" s="2">
        <f>IF(O1177="Reg", R1177 * Inputs!$B$7, 0)</f>
        <v>0</v>
      </c>
      <c r="V1177" s="2">
        <f>MAX(F1177 + P1177*Inputs!$B$15 - (Q1177/Inputs!$B$16) - U1177, 0)</f>
        <v>340</v>
      </c>
    </row>
    <row r="1178" spans="1:22" x14ac:dyDescent="0.3">
      <c r="A1178" s="1">
        <v>46072</v>
      </c>
      <c r="B1178" s="2">
        <v>35.18723763898798</v>
      </c>
      <c r="C1178" s="2">
        <v>7.7745133740939174</v>
      </c>
      <c r="D1178" s="2">
        <f t="shared" si="216"/>
        <v>34.820169208262477</v>
      </c>
      <c r="E1178" s="2">
        <f t="shared" si="217"/>
        <v>11.191126364041585</v>
      </c>
      <c r="F1178" s="2">
        <f t="shared" si="225"/>
        <v>340</v>
      </c>
      <c r="G1178" s="2">
        <f t="shared" si="226"/>
        <v>0</v>
      </c>
      <c r="H1178" s="2">
        <f>MIN(Inputs!$B$2, (Inputs!$B$14 - F1178)/Inputs!$B$15)</f>
        <v>0</v>
      </c>
      <c r="I1178" s="2">
        <f>MAX(MIN(Inputs!$B$2, F1178*Inputs!$B$16, Inputs!$B$14*Inputs!$B$4 - G1178), 0)</f>
        <v>170</v>
      </c>
      <c r="J1178" s="2">
        <f>MAX(MIN(Inputs!$B$2, F1178*Inputs!$B$16, (Inputs!$B$14-F1178)/Inputs!$B$15)*Inputs!$B$9, 0)</f>
        <v>0</v>
      </c>
      <c r="K1178" s="2">
        <f>MAX(E1178*Inputs!$B$5 - B1178 - Inputs!$B$8, 0) * H1178</f>
        <v>0</v>
      </c>
      <c r="L1178" s="2">
        <f>IF(B1178 &gt;= D1178*Inputs!$B$10, MAX(B1178 - E1178/Inputs!$B$5 - Inputs!$B$8, 0) * I1178, 0)</f>
        <v>0</v>
      </c>
      <c r="M1178" s="2">
        <f t="shared" si="218"/>
        <v>0</v>
      </c>
      <c r="N1178" s="3" t="str">
        <f t="shared" si="219"/>
        <v>Idle</v>
      </c>
      <c r="O1178" s="3" t="str">
        <f t="shared" si="227"/>
        <v>Idle</v>
      </c>
      <c r="P1178" s="2">
        <f t="shared" si="220"/>
        <v>0</v>
      </c>
      <c r="Q1178" s="2">
        <f t="shared" si="221"/>
        <v>0</v>
      </c>
      <c r="R1178" s="2">
        <f t="shared" si="222"/>
        <v>0</v>
      </c>
      <c r="S1178" s="2">
        <f t="shared" si="223"/>
        <v>0</v>
      </c>
      <c r="T1178" s="2">
        <f t="shared" si="224"/>
        <v>0</v>
      </c>
      <c r="U1178" s="2">
        <f>IF(O1178="Reg", R1178 * Inputs!$B$7, 0)</f>
        <v>0</v>
      </c>
      <c r="V1178" s="2">
        <f>MAX(F1178 + P1178*Inputs!$B$15 - (Q1178/Inputs!$B$16) - U1178, 0)</f>
        <v>340</v>
      </c>
    </row>
    <row r="1179" spans="1:22" x14ac:dyDescent="0.3">
      <c r="A1179" s="1">
        <v>46072.041666666657</v>
      </c>
      <c r="B1179" s="2">
        <v>18.21557308122048</v>
      </c>
      <c r="C1179" s="2">
        <v>2.6244312573357842</v>
      </c>
      <c r="D1179" s="2">
        <f t="shared" si="216"/>
        <v>34.820169208262477</v>
      </c>
      <c r="E1179" s="2">
        <f t="shared" si="217"/>
        <v>5.3265867575435886</v>
      </c>
      <c r="F1179" s="2">
        <f t="shared" si="225"/>
        <v>340</v>
      </c>
      <c r="G1179" s="2">
        <f t="shared" si="226"/>
        <v>0</v>
      </c>
      <c r="H1179" s="2">
        <f>MIN(Inputs!$B$2, (Inputs!$B$14 - F1179)/Inputs!$B$15)</f>
        <v>0</v>
      </c>
      <c r="I1179" s="2">
        <f>MAX(MIN(Inputs!$B$2, F1179*Inputs!$B$16, Inputs!$B$14*Inputs!$B$4 - G1179), 0)</f>
        <v>170</v>
      </c>
      <c r="J1179" s="2">
        <f>MAX(MIN(Inputs!$B$2, F1179*Inputs!$B$16, (Inputs!$B$14-F1179)/Inputs!$B$15)*Inputs!$B$9, 0)</f>
        <v>0</v>
      </c>
      <c r="K1179" s="2">
        <f>MAX(E1179*Inputs!$B$5 - B1179 - Inputs!$B$8, 0) * H1179</f>
        <v>0</v>
      </c>
      <c r="L1179" s="2">
        <f>IF(B1179 &gt;= D1179*Inputs!$B$10, MAX(B1179 - E1179/Inputs!$B$5 - Inputs!$B$8, 0) * I1179, 0)</f>
        <v>0</v>
      </c>
      <c r="M1179" s="2">
        <f t="shared" si="218"/>
        <v>0</v>
      </c>
      <c r="N1179" s="3" t="str">
        <f t="shared" si="219"/>
        <v>Idle</v>
      </c>
      <c r="O1179" s="3" t="str">
        <f t="shared" si="227"/>
        <v>Idle</v>
      </c>
      <c r="P1179" s="2">
        <f t="shared" si="220"/>
        <v>0</v>
      </c>
      <c r="Q1179" s="2">
        <f t="shared" si="221"/>
        <v>0</v>
      </c>
      <c r="R1179" s="2">
        <f t="shared" si="222"/>
        <v>0</v>
      </c>
      <c r="S1179" s="2">
        <f t="shared" si="223"/>
        <v>0</v>
      </c>
      <c r="T1179" s="2">
        <f t="shared" si="224"/>
        <v>0</v>
      </c>
      <c r="U1179" s="2">
        <f>IF(O1179="Reg", R1179 * Inputs!$B$7, 0)</f>
        <v>0</v>
      </c>
      <c r="V1179" s="2">
        <f>MAX(F1179 + P1179*Inputs!$B$15 - (Q1179/Inputs!$B$16) - U1179, 0)</f>
        <v>340</v>
      </c>
    </row>
    <row r="1180" spans="1:22" x14ac:dyDescent="0.3">
      <c r="A1180" s="1">
        <v>46072.083333333343</v>
      </c>
      <c r="B1180" s="2">
        <v>7.5352190800880354</v>
      </c>
      <c r="C1180" s="2">
        <v>9.5142611905319239</v>
      </c>
      <c r="D1180" s="2">
        <f t="shared" si="216"/>
        <v>34.820169208262477</v>
      </c>
      <c r="E1180" s="2">
        <f t="shared" si="217"/>
        <v>2.2906579106735077</v>
      </c>
      <c r="F1180" s="2">
        <f t="shared" si="225"/>
        <v>340</v>
      </c>
      <c r="G1180" s="2">
        <f t="shared" si="226"/>
        <v>0</v>
      </c>
      <c r="H1180" s="2">
        <f>MIN(Inputs!$B$2, (Inputs!$B$14 - F1180)/Inputs!$B$15)</f>
        <v>0</v>
      </c>
      <c r="I1180" s="2">
        <f>MAX(MIN(Inputs!$B$2, F1180*Inputs!$B$16, Inputs!$B$14*Inputs!$B$4 - G1180), 0)</f>
        <v>170</v>
      </c>
      <c r="J1180" s="2">
        <f>MAX(MIN(Inputs!$B$2, F1180*Inputs!$B$16, (Inputs!$B$14-F1180)/Inputs!$B$15)*Inputs!$B$9, 0)</f>
        <v>0</v>
      </c>
      <c r="K1180" s="2">
        <f>MAX(E1180*Inputs!$B$5 - B1180 - Inputs!$B$8, 0) * H1180</f>
        <v>0</v>
      </c>
      <c r="L1180" s="2">
        <f>IF(B1180 &gt;= D1180*Inputs!$B$10, MAX(B1180 - E1180/Inputs!$B$5 - Inputs!$B$8, 0) * I1180, 0)</f>
        <v>0</v>
      </c>
      <c r="M1180" s="2">
        <f t="shared" si="218"/>
        <v>0</v>
      </c>
      <c r="N1180" s="3" t="str">
        <f t="shared" si="219"/>
        <v>Idle</v>
      </c>
      <c r="O1180" s="3" t="str">
        <f t="shared" si="227"/>
        <v>Idle</v>
      </c>
      <c r="P1180" s="2">
        <f t="shared" si="220"/>
        <v>0</v>
      </c>
      <c r="Q1180" s="2">
        <f t="shared" si="221"/>
        <v>0</v>
      </c>
      <c r="R1180" s="2">
        <f t="shared" si="222"/>
        <v>0</v>
      </c>
      <c r="S1180" s="2">
        <f t="shared" si="223"/>
        <v>0</v>
      </c>
      <c r="T1180" s="2">
        <f t="shared" si="224"/>
        <v>0</v>
      </c>
      <c r="U1180" s="2">
        <f>IF(O1180="Reg", R1180 * Inputs!$B$7, 0)</f>
        <v>0</v>
      </c>
      <c r="V1180" s="2">
        <f>MAX(F1180 + P1180*Inputs!$B$15 - (Q1180/Inputs!$B$16) - U1180, 0)</f>
        <v>340</v>
      </c>
    </row>
    <row r="1181" spans="1:22" x14ac:dyDescent="0.3">
      <c r="A1181" s="1">
        <v>46072.125</v>
      </c>
      <c r="B1181" s="2">
        <v>6.2087283839530114</v>
      </c>
      <c r="C1181" s="2">
        <v>8.2226593875748186</v>
      </c>
      <c r="D1181" s="2">
        <f t="shared" si="216"/>
        <v>34.820169208262477</v>
      </c>
      <c r="E1181" s="2">
        <f t="shared" si="217"/>
        <v>1.0347880639921685</v>
      </c>
      <c r="F1181" s="2">
        <f t="shared" si="225"/>
        <v>340</v>
      </c>
      <c r="G1181" s="2">
        <f t="shared" si="226"/>
        <v>0</v>
      </c>
      <c r="H1181" s="2">
        <f>MIN(Inputs!$B$2, (Inputs!$B$14 - F1181)/Inputs!$B$15)</f>
        <v>0</v>
      </c>
      <c r="I1181" s="2">
        <f>MAX(MIN(Inputs!$B$2, F1181*Inputs!$B$16, Inputs!$B$14*Inputs!$B$4 - G1181), 0)</f>
        <v>170</v>
      </c>
      <c r="J1181" s="2">
        <f>MAX(MIN(Inputs!$B$2, F1181*Inputs!$B$16, (Inputs!$B$14-F1181)/Inputs!$B$15)*Inputs!$B$9, 0)</f>
        <v>0</v>
      </c>
      <c r="K1181" s="2">
        <f>MAX(E1181*Inputs!$B$5 - B1181 - Inputs!$B$8, 0) * H1181</f>
        <v>0</v>
      </c>
      <c r="L1181" s="2">
        <f>IF(B1181 &gt;= D1181*Inputs!$B$10, MAX(B1181 - E1181/Inputs!$B$5 - Inputs!$B$8, 0) * I1181, 0)</f>
        <v>0</v>
      </c>
      <c r="M1181" s="2">
        <f t="shared" si="218"/>
        <v>0</v>
      </c>
      <c r="N1181" s="3" t="str">
        <f t="shared" si="219"/>
        <v>Idle</v>
      </c>
      <c r="O1181" s="3" t="str">
        <f t="shared" si="227"/>
        <v>Idle</v>
      </c>
      <c r="P1181" s="2">
        <f t="shared" si="220"/>
        <v>0</v>
      </c>
      <c r="Q1181" s="2">
        <f t="shared" si="221"/>
        <v>0</v>
      </c>
      <c r="R1181" s="2">
        <f t="shared" si="222"/>
        <v>0</v>
      </c>
      <c r="S1181" s="2">
        <f t="shared" si="223"/>
        <v>0</v>
      </c>
      <c r="T1181" s="2">
        <f t="shared" si="224"/>
        <v>0</v>
      </c>
      <c r="U1181" s="2">
        <f>IF(O1181="Reg", R1181 * Inputs!$B$7, 0)</f>
        <v>0</v>
      </c>
      <c r="V1181" s="2">
        <f>MAX(F1181 + P1181*Inputs!$B$15 - (Q1181/Inputs!$B$16) - U1181, 0)</f>
        <v>340</v>
      </c>
    </row>
    <row r="1182" spans="1:22" x14ac:dyDescent="0.3">
      <c r="A1182" s="1">
        <v>46072.166666666657</v>
      </c>
      <c r="B1182" s="2">
        <v>0</v>
      </c>
      <c r="C1182" s="2">
        <v>2.3344096945959132</v>
      </c>
      <c r="D1182" s="2">
        <f t="shared" si="216"/>
        <v>34.820169208262477</v>
      </c>
      <c r="E1182" s="2">
        <f t="shared" si="217"/>
        <v>0.38058607437287445</v>
      </c>
      <c r="F1182" s="2">
        <f t="shared" si="225"/>
        <v>340</v>
      </c>
      <c r="G1182" s="2">
        <f t="shared" si="226"/>
        <v>0</v>
      </c>
      <c r="H1182" s="2">
        <f>MIN(Inputs!$B$2, (Inputs!$B$14 - F1182)/Inputs!$B$15)</f>
        <v>0</v>
      </c>
      <c r="I1182" s="2">
        <f>MAX(MIN(Inputs!$B$2, F1182*Inputs!$B$16, Inputs!$B$14*Inputs!$B$4 - G1182), 0)</f>
        <v>170</v>
      </c>
      <c r="J1182" s="2">
        <f>MAX(MIN(Inputs!$B$2, F1182*Inputs!$B$16, (Inputs!$B$14-F1182)/Inputs!$B$15)*Inputs!$B$9, 0)</f>
        <v>0</v>
      </c>
      <c r="K1182" s="2">
        <f>MAX(E1182*Inputs!$B$5 - B1182 - Inputs!$B$8, 0) * H1182</f>
        <v>0</v>
      </c>
      <c r="L1182" s="2">
        <f>IF(B1182 &gt;= D1182*Inputs!$B$10, MAX(B1182 - E1182/Inputs!$B$5 - Inputs!$B$8, 0) * I1182, 0)</f>
        <v>0</v>
      </c>
      <c r="M1182" s="2">
        <f t="shared" si="218"/>
        <v>0</v>
      </c>
      <c r="N1182" s="3" t="str">
        <f t="shared" si="219"/>
        <v>Idle</v>
      </c>
      <c r="O1182" s="3" t="str">
        <f t="shared" si="227"/>
        <v>Idle</v>
      </c>
      <c r="P1182" s="2">
        <f t="shared" si="220"/>
        <v>0</v>
      </c>
      <c r="Q1182" s="2">
        <f t="shared" si="221"/>
        <v>0</v>
      </c>
      <c r="R1182" s="2">
        <f t="shared" si="222"/>
        <v>0</v>
      </c>
      <c r="S1182" s="2">
        <f t="shared" si="223"/>
        <v>0</v>
      </c>
      <c r="T1182" s="2">
        <f t="shared" si="224"/>
        <v>0</v>
      </c>
      <c r="U1182" s="2">
        <f>IF(O1182="Reg", R1182 * Inputs!$B$7, 0)</f>
        <v>0</v>
      </c>
      <c r="V1182" s="2">
        <f>MAX(F1182 + P1182*Inputs!$B$15 - (Q1182/Inputs!$B$16) - U1182, 0)</f>
        <v>340</v>
      </c>
    </row>
    <row r="1183" spans="1:22" x14ac:dyDescent="0.3">
      <c r="A1183" s="1">
        <v>46072.208333333343</v>
      </c>
      <c r="B1183" s="2">
        <v>0</v>
      </c>
      <c r="C1183" s="2">
        <v>2.948186532733267</v>
      </c>
      <c r="D1183" s="2">
        <f t="shared" si="216"/>
        <v>34.820169208262477</v>
      </c>
      <c r="E1183" s="2">
        <f t="shared" si="217"/>
        <v>16.596640055785496</v>
      </c>
      <c r="F1183" s="2">
        <f t="shared" si="225"/>
        <v>340</v>
      </c>
      <c r="G1183" s="2">
        <f t="shared" si="226"/>
        <v>0</v>
      </c>
      <c r="H1183" s="2">
        <f>MIN(Inputs!$B$2, (Inputs!$B$14 - F1183)/Inputs!$B$15)</f>
        <v>0</v>
      </c>
      <c r="I1183" s="2">
        <f>MAX(MIN(Inputs!$B$2, F1183*Inputs!$B$16, Inputs!$B$14*Inputs!$B$4 - G1183), 0)</f>
        <v>170</v>
      </c>
      <c r="J1183" s="2">
        <f>MAX(MIN(Inputs!$B$2, F1183*Inputs!$B$16, (Inputs!$B$14-F1183)/Inputs!$B$15)*Inputs!$B$9, 0)</f>
        <v>0</v>
      </c>
      <c r="K1183" s="2">
        <f>MAX(E1183*Inputs!$B$5 - B1183 - Inputs!$B$8, 0) * H1183</f>
        <v>0</v>
      </c>
      <c r="L1183" s="2">
        <f>IF(B1183 &gt;= D1183*Inputs!$B$10, MAX(B1183 - E1183/Inputs!$B$5 - Inputs!$B$8, 0) * I1183, 0)</f>
        <v>0</v>
      </c>
      <c r="M1183" s="2">
        <f t="shared" si="218"/>
        <v>0</v>
      </c>
      <c r="N1183" s="3" t="str">
        <f t="shared" si="219"/>
        <v>Idle</v>
      </c>
      <c r="O1183" s="3" t="str">
        <f t="shared" si="227"/>
        <v>Idle</v>
      </c>
      <c r="P1183" s="2">
        <f t="shared" si="220"/>
        <v>0</v>
      </c>
      <c r="Q1183" s="2">
        <f t="shared" si="221"/>
        <v>0</v>
      </c>
      <c r="R1183" s="2">
        <f t="shared" si="222"/>
        <v>0</v>
      </c>
      <c r="S1183" s="2">
        <f t="shared" si="223"/>
        <v>0</v>
      </c>
      <c r="T1183" s="2">
        <f t="shared" si="224"/>
        <v>0</v>
      </c>
      <c r="U1183" s="2">
        <f>IF(O1183="Reg", R1183 * Inputs!$B$7, 0)</f>
        <v>0</v>
      </c>
      <c r="V1183" s="2">
        <f>MAX(F1183 + P1183*Inputs!$B$15 - (Q1183/Inputs!$B$16) - U1183, 0)</f>
        <v>340</v>
      </c>
    </row>
    <row r="1184" spans="1:22" x14ac:dyDescent="0.3">
      <c r="A1184" s="1">
        <v>46072.25</v>
      </c>
      <c r="B1184" s="2">
        <v>0</v>
      </c>
      <c r="C1184" s="2">
        <v>11.417096528582441</v>
      </c>
      <c r="D1184" s="2">
        <f t="shared" si="216"/>
        <v>34.820169208262477</v>
      </c>
      <c r="E1184" s="2">
        <f t="shared" si="217"/>
        <v>20.460869701821093</v>
      </c>
      <c r="F1184" s="2">
        <f t="shared" si="225"/>
        <v>340</v>
      </c>
      <c r="G1184" s="2">
        <f t="shared" si="226"/>
        <v>0</v>
      </c>
      <c r="H1184" s="2">
        <f>MIN(Inputs!$B$2, (Inputs!$B$14 - F1184)/Inputs!$B$15)</f>
        <v>0</v>
      </c>
      <c r="I1184" s="2">
        <f>MAX(MIN(Inputs!$B$2, F1184*Inputs!$B$16, Inputs!$B$14*Inputs!$B$4 - G1184), 0)</f>
        <v>170</v>
      </c>
      <c r="J1184" s="2">
        <f>MAX(MIN(Inputs!$B$2, F1184*Inputs!$B$16, (Inputs!$B$14-F1184)/Inputs!$B$15)*Inputs!$B$9, 0)</f>
        <v>0</v>
      </c>
      <c r="K1184" s="2">
        <f>MAX(E1184*Inputs!$B$5 - B1184 - Inputs!$B$8, 0) * H1184</f>
        <v>0</v>
      </c>
      <c r="L1184" s="2">
        <f>IF(B1184 &gt;= D1184*Inputs!$B$10, MAX(B1184 - E1184/Inputs!$B$5 - Inputs!$B$8, 0) * I1184, 0)</f>
        <v>0</v>
      </c>
      <c r="M1184" s="2">
        <f t="shared" si="218"/>
        <v>0</v>
      </c>
      <c r="N1184" s="3" t="str">
        <f t="shared" si="219"/>
        <v>Idle</v>
      </c>
      <c r="O1184" s="3" t="str">
        <f t="shared" si="227"/>
        <v>Idle</v>
      </c>
      <c r="P1184" s="2">
        <f t="shared" si="220"/>
        <v>0</v>
      </c>
      <c r="Q1184" s="2">
        <f t="shared" si="221"/>
        <v>0</v>
      </c>
      <c r="R1184" s="2">
        <f t="shared" si="222"/>
        <v>0</v>
      </c>
      <c r="S1184" s="2">
        <f t="shared" si="223"/>
        <v>0</v>
      </c>
      <c r="T1184" s="2">
        <f t="shared" si="224"/>
        <v>0</v>
      </c>
      <c r="U1184" s="2">
        <f>IF(O1184="Reg", R1184 * Inputs!$B$7, 0)</f>
        <v>0</v>
      </c>
      <c r="V1184" s="2">
        <f>MAX(F1184 + P1184*Inputs!$B$15 - (Q1184/Inputs!$B$16) - U1184, 0)</f>
        <v>340</v>
      </c>
    </row>
    <row r="1185" spans="1:22" x14ac:dyDescent="0.3">
      <c r="A1185" s="1">
        <v>46072.291666666657</v>
      </c>
      <c r="B1185" s="2">
        <v>0</v>
      </c>
      <c r="C1185" s="2">
        <v>3.153185517146579</v>
      </c>
      <c r="D1185" s="2">
        <f t="shared" si="216"/>
        <v>34.820169208262477</v>
      </c>
      <c r="E1185" s="2">
        <f t="shared" si="217"/>
        <v>26.298698201201621</v>
      </c>
      <c r="F1185" s="2">
        <f t="shared" si="225"/>
        <v>340</v>
      </c>
      <c r="G1185" s="2">
        <f t="shared" si="226"/>
        <v>0</v>
      </c>
      <c r="H1185" s="2">
        <f>MIN(Inputs!$B$2, (Inputs!$B$14 - F1185)/Inputs!$B$15)</f>
        <v>0</v>
      </c>
      <c r="I1185" s="2">
        <f>MAX(MIN(Inputs!$B$2, F1185*Inputs!$B$16, Inputs!$B$14*Inputs!$B$4 - G1185), 0)</f>
        <v>170</v>
      </c>
      <c r="J1185" s="2">
        <f>MAX(MIN(Inputs!$B$2, F1185*Inputs!$B$16, (Inputs!$B$14-F1185)/Inputs!$B$15)*Inputs!$B$9, 0)</f>
        <v>0</v>
      </c>
      <c r="K1185" s="2">
        <f>MAX(E1185*Inputs!$B$5 - B1185 - Inputs!$B$8, 0) * H1185</f>
        <v>0</v>
      </c>
      <c r="L1185" s="2">
        <f>IF(B1185 &gt;= D1185*Inputs!$B$10, MAX(B1185 - E1185/Inputs!$B$5 - Inputs!$B$8, 0) * I1185, 0)</f>
        <v>0</v>
      </c>
      <c r="M1185" s="2">
        <f t="shared" si="218"/>
        <v>0</v>
      </c>
      <c r="N1185" s="3" t="str">
        <f t="shared" si="219"/>
        <v>Idle</v>
      </c>
      <c r="O1185" s="3" t="str">
        <f t="shared" si="227"/>
        <v>Idle</v>
      </c>
      <c r="P1185" s="2">
        <f t="shared" si="220"/>
        <v>0</v>
      </c>
      <c r="Q1185" s="2">
        <f t="shared" si="221"/>
        <v>0</v>
      </c>
      <c r="R1185" s="2">
        <f t="shared" si="222"/>
        <v>0</v>
      </c>
      <c r="S1185" s="2">
        <f t="shared" si="223"/>
        <v>0</v>
      </c>
      <c r="T1185" s="2">
        <f t="shared" si="224"/>
        <v>0</v>
      </c>
      <c r="U1185" s="2">
        <f>IF(O1185="Reg", R1185 * Inputs!$B$7, 0)</f>
        <v>0</v>
      </c>
      <c r="V1185" s="2">
        <f>MAX(F1185 + P1185*Inputs!$B$15 - (Q1185/Inputs!$B$16) - U1185, 0)</f>
        <v>340</v>
      </c>
    </row>
    <row r="1186" spans="1:22" x14ac:dyDescent="0.3">
      <c r="A1186" s="1">
        <v>46072.333333333343</v>
      </c>
      <c r="B1186" s="2">
        <v>0</v>
      </c>
      <c r="C1186" s="2">
        <v>16.552408994714622</v>
      </c>
      <c r="D1186" s="2">
        <f t="shared" si="216"/>
        <v>34.820169208262477</v>
      </c>
      <c r="E1186" s="2">
        <f t="shared" si="217"/>
        <v>34.374057468282842</v>
      </c>
      <c r="F1186" s="2">
        <f t="shared" si="225"/>
        <v>340</v>
      </c>
      <c r="G1186" s="2">
        <f t="shared" si="226"/>
        <v>0</v>
      </c>
      <c r="H1186" s="2">
        <f>MIN(Inputs!$B$2, (Inputs!$B$14 - F1186)/Inputs!$B$15)</f>
        <v>0</v>
      </c>
      <c r="I1186" s="2">
        <f>MAX(MIN(Inputs!$B$2, F1186*Inputs!$B$16, Inputs!$B$14*Inputs!$B$4 - G1186), 0)</f>
        <v>170</v>
      </c>
      <c r="J1186" s="2">
        <f>MAX(MIN(Inputs!$B$2, F1186*Inputs!$B$16, (Inputs!$B$14-F1186)/Inputs!$B$15)*Inputs!$B$9, 0)</f>
        <v>0</v>
      </c>
      <c r="K1186" s="2">
        <f>MAX(E1186*Inputs!$B$5 - B1186 - Inputs!$B$8, 0) * H1186</f>
        <v>0</v>
      </c>
      <c r="L1186" s="2">
        <f>IF(B1186 &gt;= D1186*Inputs!$B$10, MAX(B1186 - E1186/Inputs!$B$5 - Inputs!$B$8, 0) * I1186, 0)</f>
        <v>0</v>
      </c>
      <c r="M1186" s="2">
        <f t="shared" si="218"/>
        <v>0</v>
      </c>
      <c r="N1186" s="3" t="str">
        <f t="shared" si="219"/>
        <v>Idle</v>
      </c>
      <c r="O1186" s="3" t="str">
        <f t="shared" si="227"/>
        <v>Idle</v>
      </c>
      <c r="P1186" s="2">
        <f t="shared" si="220"/>
        <v>0</v>
      </c>
      <c r="Q1186" s="2">
        <f t="shared" si="221"/>
        <v>0</v>
      </c>
      <c r="R1186" s="2">
        <f t="shared" si="222"/>
        <v>0</v>
      </c>
      <c r="S1186" s="2">
        <f t="shared" si="223"/>
        <v>0</v>
      </c>
      <c r="T1186" s="2">
        <f t="shared" si="224"/>
        <v>0</v>
      </c>
      <c r="U1186" s="2">
        <f>IF(O1186="Reg", R1186 * Inputs!$B$7, 0)</f>
        <v>0</v>
      </c>
      <c r="V1186" s="2">
        <f>MAX(F1186 + P1186*Inputs!$B$15 - (Q1186/Inputs!$B$16) - U1186, 0)</f>
        <v>340</v>
      </c>
    </row>
    <row r="1187" spans="1:22" x14ac:dyDescent="0.3">
      <c r="A1187" s="1">
        <v>46072.375</v>
      </c>
      <c r="B1187" s="2">
        <v>2.2835164462372468</v>
      </c>
      <c r="C1187" s="2">
        <v>1.0037571480054419</v>
      </c>
      <c r="D1187" s="2">
        <f t="shared" si="216"/>
        <v>34.820169208262477</v>
      </c>
      <c r="E1187" s="2">
        <f t="shared" si="217"/>
        <v>41.534683537739404</v>
      </c>
      <c r="F1187" s="2">
        <f t="shared" si="225"/>
        <v>340</v>
      </c>
      <c r="G1187" s="2">
        <f t="shared" si="226"/>
        <v>0</v>
      </c>
      <c r="H1187" s="2">
        <f>MIN(Inputs!$B$2, (Inputs!$B$14 - F1187)/Inputs!$B$15)</f>
        <v>0</v>
      </c>
      <c r="I1187" s="2">
        <f>MAX(MIN(Inputs!$B$2, F1187*Inputs!$B$16, Inputs!$B$14*Inputs!$B$4 - G1187), 0)</f>
        <v>170</v>
      </c>
      <c r="J1187" s="2">
        <f>MAX(MIN(Inputs!$B$2, F1187*Inputs!$B$16, (Inputs!$B$14-F1187)/Inputs!$B$15)*Inputs!$B$9, 0)</f>
        <v>0</v>
      </c>
      <c r="K1187" s="2">
        <f>MAX(E1187*Inputs!$B$5 - B1187 - Inputs!$B$8, 0) * H1187</f>
        <v>0</v>
      </c>
      <c r="L1187" s="2">
        <f>IF(B1187 &gt;= D1187*Inputs!$B$10, MAX(B1187 - E1187/Inputs!$B$5 - Inputs!$B$8, 0) * I1187, 0)</f>
        <v>0</v>
      </c>
      <c r="M1187" s="2">
        <f t="shared" si="218"/>
        <v>0</v>
      </c>
      <c r="N1187" s="3" t="str">
        <f t="shared" si="219"/>
        <v>Idle</v>
      </c>
      <c r="O1187" s="3" t="str">
        <f t="shared" si="227"/>
        <v>Idle</v>
      </c>
      <c r="P1187" s="2">
        <f t="shared" si="220"/>
        <v>0</v>
      </c>
      <c r="Q1187" s="2">
        <f t="shared" si="221"/>
        <v>0</v>
      </c>
      <c r="R1187" s="2">
        <f t="shared" si="222"/>
        <v>0</v>
      </c>
      <c r="S1187" s="2">
        <f t="shared" si="223"/>
        <v>0</v>
      </c>
      <c r="T1187" s="2">
        <f t="shared" si="224"/>
        <v>0</v>
      </c>
      <c r="U1187" s="2">
        <f>IF(O1187="Reg", R1187 * Inputs!$B$7, 0)</f>
        <v>0</v>
      </c>
      <c r="V1187" s="2">
        <f>MAX(F1187 + P1187*Inputs!$B$15 - (Q1187/Inputs!$B$16) - U1187, 0)</f>
        <v>340</v>
      </c>
    </row>
    <row r="1188" spans="1:22" x14ac:dyDescent="0.3">
      <c r="A1188" s="1">
        <v>46072.416666666657</v>
      </c>
      <c r="B1188" s="2">
        <v>97.29632388847574</v>
      </c>
      <c r="C1188" s="2">
        <v>15.4219963810785</v>
      </c>
      <c r="D1188" s="2">
        <f t="shared" si="216"/>
        <v>34.820169208262477</v>
      </c>
      <c r="E1188" s="2">
        <f t="shared" si="217"/>
        <v>49.868176602135158</v>
      </c>
      <c r="F1188" s="2">
        <f t="shared" si="225"/>
        <v>340</v>
      </c>
      <c r="G1188" s="2">
        <f t="shared" si="226"/>
        <v>0</v>
      </c>
      <c r="H1188" s="2">
        <f>MIN(Inputs!$B$2, (Inputs!$B$14 - F1188)/Inputs!$B$15)</f>
        <v>0</v>
      </c>
      <c r="I1188" s="2">
        <f>MAX(MIN(Inputs!$B$2, F1188*Inputs!$B$16, Inputs!$B$14*Inputs!$B$4 - G1188), 0)</f>
        <v>170</v>
      </c>
      <c r="J1188" s="2">
        <f>MAX(MIN(Inputs!$B$2, F1188*Inputs!$B$16, (Inputs!$B$14-F1188)/Inputs!$B$15)*Inputs!$B$9, 0)</f>
        <v>0</v>
      </c>
      <c r="K1188" s="2">
        <f>MAX(E1188*Inputs!$B$5 - B1188 - Inputs!$B$8, 0) * H1188</f>
        <v>0</v>
      </c>
      <c r="L1188" s="2">
        <f>IF(B1188 &gt;= D1188*Inputs!$B$10, MAX(B1188 - E1188/Inputs!$B$5 - Inputs!$B$8, 0) * I1188, 0)</f>
        <v>3506.7500356284017</v>
      </c>
      <c r="M1188" s="2">
        <f t="shared" si="218"/>
        <v>0</v>
      </c>
      <c r="N1188" s="3" t="str">
        <f t="shared" si="219"/>
        <v>Discharge</v>
      </c>
      <c r="O1188" s="3" t="str">
        <f t="shared" si="227"/>
        <v>Discharge</v>
      </c>
      <c r="P1188" s="2">
        <f t="shared" si="220"/>
        <v>0</v>
      </c>
      <c r="Q1188" s="2">
        <f t="shared" si="221"/>
        <v>170</v>
      </c>
      <c r="R1188" s="2">
        <f t="shared" si="222"/>
        <v>0</v>
      </c>
      <c r="S1188" s="2">
        <f t="shared" si="223"/>
        <v>16540.375061040875</v>
      </c>
      <c r="T1188" s="2">
        <f t="shared" si="224"/>
        <v>0</v>
      </c>
      <c r="U1188" s="2">
        <f>IF(O1188="Reg", R1188 * Inputs!$B$7, 0)</f>
        <v>0</v>
      </c>
      <c r="V1188" s="2">
        <f>MAX(F1188 + P1188*Inputs!$B$15 - (Q1188/Inputs!$B$16) - U1188, 0)</f>
        <v>170</v>
      </c>
    </row>
    <row r="1189" spans="1:22" x14ac:dyDescent="0.3">
      <c r="A1189" s="1">
        <v>46072.458333333343</v>
      </c>
      <c r="B1189" s="2">
        <v>23.185377876213561</v>
      </c>
      <c r="C1189" s="2">
        <v>2.651996997135877</v>
      </c>
      <c r="D1189" s="2">
        <f t="shared" si="216"/>
        <v>34.820169208262477</v>
      </c>
      <c r="E1189" s="2">
        <f t="shared" si="217"/>
        <v>44.300767624071646</v>
      </c>
      <c r="F1189" s="2">
        <f t="shared" si="225"/>
        <v>170</v>
      </c>
      <c r="G1189" s="2">
        <f t="shared" si="226"/>
        <v>170</v>
      </c>
      <c r="H1189" s="2">
        <f>MIN(Inputs!$B$2, (Inputs!$B$14 - F1189)/Inputs!$B$15)</f>
        <v>170</v>
      </c>
      <c r="I1189" s="2">
        <f>MAX(MIN(Inputs!$B$2, F1189*Inputs!$B$16, Inputs!$B$14*Inputs!$B$4 - G1189), 0)</f>
        <v>170</v>
      </c>
      <c r="J1189" s="2">
        <f>MAX(MIN(Inputs!$B$2, F1189*Inputs!$B$16, (Inputs!$B$14-F1189)/Inputs!$B$15)*Inputs!$B$9, 0)</f>
        <v>136</v>
      </c>
      <c r="K1189" s="2">
        <f>MAX(E1189*Inputs!$B$5 - B1189 - Inputs!$B$8, 0) * H1189</f>
        <v>0</v>
      </c>
      <c r="L1189" s="2">
        <f>IF(B1189 &gt;= D1189*Inputs!$B$10, MAX(B1189 - E1189/Inputs!$B$5 - Inputs!$B$8, 0) * I1189, 0)</f>
        <v>0</v>
      </c>
      <c r="M1189" s="2">
        <f t="shared" si="218"/>
        <v>360.67159161047925</v>
      </c>
      <c r="N1189" s="3" t="str">
        <f t="shared" si="219"/>
        <v>Reg</v>
      </c>
      <c r="O1189" s="3" t="str">
        <f t="shared" si="227"/>
        <v>Discharge</v>
      </c>
      <c r="P1189" s="2">
        <f t="shared" si="220"/>
        <v>0</v>
      </c>
      <c r="Q1189" s="2">
        <f t="shared" si="221"/>
        <v>170</v>
      </c>
      <c r="R1189" s="2">
        <f t="shared" si="222"/>
        <v>0</v>
      </c>
      <c r="S1189" s="2">
        <f t="shared" si="223"/>
        <v>3941.5142389563052</v>
      </c>
      <c r="T1189" s="2">
        <f t="shared" si="224"/>
        <v>0</v>
      </c>
      <c r="U1189" s="2">
        <f>IF(O1189="Reg", R1189 * Inputs!$B$7, 0)</f>
        <v>0</v>
      </c>
      <c r="V1189" s="2">
        <f>MAX(F1189 + P1189*Inputs!$B$15 - (Q1189/Inputs!$B$16) - U1189, 0)</f>
        <v>0</v>
      </c>
    </row>
    <row r="1190" spans="1:22" x14ac:dyDescent="0.3">
      <c r="A1190" s="1">
        <v>46072.5</v>
      </c>
      <c r="B1190" s="2">
        <v>35.026970996283183</v>
      </c>
      <c r="C1190" s="2">
        <v>3.602165214694137</v>
      </c>
      <c r="D1190" s="2">
        <f t="shared" si="216"/>
        <v>34.820169208262477</v>
      </c>
      <c r="E1190" s="2">
        <f t="shared" si="217"/>
        <v>50.528666175938753</v>
      </c>
      <c r="F1190" s="2">
        <f t="shared" si="225"/>
        <v>0</v>
      </c>
      <c r="G1190" s="2">
        <f t="shared" si="226"/>
        <v>340</v>
      </c>
      <c r="H1190" s="2">
        <f>MIN(Inputs!$B$2, (Inputs!$B$14 - F1190)/Inputs!$B$15)</f>
        <v>170</v>
      </c>
      <c r="I1190" s="2">
        <f>MAX(MIN(Inputs!$B$2, F1190*Inputs!$B$16, Inputs!$B$14*Inputs!$B$4 - G1190), 0)</f>
        <v>0</v>
      </c>
      <c r="J1190" s="2">
        <f>MAX(MIN(Inputs!$B$2, F1190*Inputs!$B$16, (Inputs!$B$14-F1190)/Inputs!$B$15)*Inputs!$B$9, 0)</f>
        <v>0</v>
      </c>
      <c r="K1190" s="2">
        <f>MAX(E1190*Inputs!$B$5 - B1190 - Inputs!$B$8, 0) * H1190</f>
        <v>0</v>
      </c>
      <c r="L1190" s="2">
        <f>IF(B1190 &gt;= D1190*Inputs!$B$10, MAX(B1190 - E1190/Inputs!$B$5 - Inputs!$B$8, 0) * I1190, 0)</f>
        <v>0</v>
      </c>
      <c r="M1190" s="2">
        <f t="shared" si="218"/>
        <v>0</v>
      </c>
      <c r="N1190" s="3" t="str">
        <f t="shared" si="219"/>
        <v>Idle</v>
      </c>
      <c r="O1190" s="3" t="str">
        <f t="shared" si="227"/>
        <v>Idle</v>
      </c>
      <c r="P1190" s="2">
        <f t="shared" si="220"/>
        <v>0</v>
      </c>
      <c r="Q1190" s="2">
        <f t="shared" si="221"/>
        <v>0</v>
      </c>
      <c r="R1190" s="2">
        <f t="shared" si="222"/>
        <v>0</v>
      </c>
      <c r="S1190" s="2">
        <f t="shared" si="223"/>
        <v>0</v>
      </c>
      <c r="T1190" s="2">
        <f t="shared" si="224"/>
        <v>0</v>
      </c>
      <c r="U1190" s="2">
        <f>IF(O1190="Reg", R1190 * Inputs!$B$7, 0)</f>
        <v>0</v>
      </c>
      <c r="V1190" s="2">
        <f>MAX(F1190 + P1190*Inputs!$B$15 - (Q1190/Inputs!$B$16) - U1190, 0)</f>
        <v>0</v>
      </c>
    </row>
    <row r="1191" spans="1:22" x14ac:dyDescent="0.3">
      <c r="A1191" s="1">
        <v>46072.541666666657</v>
      </c>
      <c r="B1191" s="2">
        <v>48.452155602487309</v>
      </c>
      <c r="C1191" s="2">
        <v>5.340287098529827</v>
      </c>
      <c r="D1191" s="2">
        <f t="shared" si="216"/>
        <v>34.820169208262477</v>
      </c>
      <c r="E1191" s="2">
        <f t="shared" si="217"/>
        <v>56.096215359990858</v>
      </c>
      <c r="F1191" s="2">
        <f t="shared" si="225"/>
        <v>0</v>
      </c>
      <c r="G1191" s="2">
        <f t="shared" si="226"/>
        <v>340</v>
      </c>
      <c r="H1191" s="2">
        <f>MIN(Inputs!$B$2, (Inputs!$B$14 - F1191)/Inputs!$B$15)</f>
        <v>170</v>
      </c>
      <c r="I1191" s="2">
        <f>MAX(MIN(Inputs!$B$2, F1191*Inputs!$B$16, Inputs!$B$14*Inputs!$B$4 - G1191), 0)</f>
        <v>0</v>
      </c>
      <c r="J1191" s="2">
        <f>MAX(MIN(Inputs!$B$2, F1191*Inputs!$B$16, (Inputs!$B$14-F1191)/Inputs!$B$15)*Inputs!$B$9, 0)</f>
        <v>0</v>
      </c>
      <c r="K1191" s="2">
        <f>MAX(E1191*Inputs!$B$5 - B1191 - Inputs!$B$8, 0) * H1191</f>
        <v>0</v>
      </c>
      <c r="L1191" s="2">
        <f>IF(B1191 &gt;= D1191*Inputs!$B$10, MAX(B1191 - E1191/Inputs!$B$5 - Inputs!$B$8, 0) * I1191, 0)</f>
        <v>0</v>
      </c>
      <c r="M1191" s="2">
        <f t="shared" si="218"/>
        <v>0</v>
      </c>
      <c r="N1191" s="3" t="str">
        <f t="shared" si="219"/>
        <v>Idle</v>
      </c>
      <c r="O1191" s="3" t="str">
        <f t="shared" si="227"/>
        <v>Idle</v>
      </c>
      <c r="P1191" s="2">
        <f t="shared" si="220"/>
        <v>0</v>
      </c>
      <c r="Q1191" s="2">
        <f t="shared" si="221"/>
        <v>0</v>
      </c>
      <c r="R1191" s="2">
        <f t="shared" si="222"/>
        <v>0</v>
      </c>
      <c r="S1191" s="2">
        <f t="shared" si="223"/>
        <v>0</v>
      </c>
      <c r="T1191" s="2">
        <f t="shared" si="224"/>
        <v>0</v>
      </c>
      <c r="U1191" s="2">
        <f>IF(O1191="Reg", R1191 * Inputs!$B$7, 0)</f>
        <v>0</v>
      </c>
      <c r="V1191" s="2">
        <f>MAX(F1191 + P1191*Inputs!$B$15 - (Q1191/Inputs!$B$16) - U1191, 0)</f>
        <v>0</v>
      </c>
    </row>
    <row r="1192" spans="1:22" x14ac:dyDescent="0.3">
      <c r="A1192" s="1">
        <v>46072.583333333343</v>
      </c>
      <c r="B1192" s="2">
        <v>42.9637564167394</v>
      </c>
      <c r="C1192" s="2">
        <v>3.5619313263425849</v>
      </c>
      <c r="D1192" s="2">
        <f t="shared" si="216"/>
        <v>34.820169208262477</v>
      </c>
      <c r="E1192" s="2">
        <f t="shared" si="217"/>
        <v>59.241002639350995</v>
      </c>
      <c r="F1192" s="2">
        <f t="shared" si="225"/>
        <v>0</v>
      </c>
      <c r="G1192" s="2">
        <f t="shared" si="226"/>
        <v>340</v>
      </c>
      <c r="H1192" s="2">
        <f>MIN(Inputs!$B$2, (Inputs!$B$14 - F1192)/Inputs!$B$15)</f>
        <v>170</v>
      </c>
      <c r="I1192" s="2">
        <f>MAX(MIN(Inputs!$B$2, F1192*Inputs!$B$16, Inputs!$B$14*Inputs!$B$4 - G1192), 0)</f>
        <v>0</v>
      </c>
      <c r="J1192" s="2">
        <f>MAX(MIN(Inputs!$B$2, F1192*Inputs!$B$16, (Inputs!$B$14-F1192)/Inputs!$B$15)*Inputs!$B$9, 0)</f>
        <v>0</v>
      </c>
      <c r="K1192" s="2">
        <f>MAX(E1192*Inputs!$B$5 - B1192 - Inputs!$B$8, 0) * H1192</f>
        <v>0</v>
      </c>
      <c r="L1192" s="2">
        <f>IF(B1192 &gt;= D1192*Inputs!$B$10, MAX(B1192 - E1192/Inputs!$B$5 - Inputs!$B$8, 0) * I1192, 0)</f>
        <v>0</v>
      </c>
      <c r="M1192" s="2">
        <f t="shared" si="218"/>
        <v>0</v>
      </c>
      <c r="N1192" s="3" t="str">
        <f t="shared" si="219"/>
        <v>Idle</v>
      </c>
      <c r="O1192" s="3" t="str">
        <f t="shared" si="227"/>
        <v>Idle</v>
      </c>
      <c r="P1192" s="2">
        <f t="shared" si="220"/>
        <v>0</v>
      </c>
      <c r="Q1192" s="2">
        <f t="shared" si="221"/>
        <v>0</v>
      </c>
      <c r="R1192" s="2">
        <f t="shared" si="222"/>
        <v>0</v>
      </c>
      <c r="S1192" s="2">
        <f t="shared" si="223"/>
        <v>0</v>
      </c>
      <c r="T1192" s="2">
        <f t="shared" si="224"/>
        <v>0</v>
      </c>
      <c r="U1192" s="2">
        <f>IF(O1192="Reg", R1192 * Inputs!$B$7, 0)</f>
        <v>0</v>
      </c>
      <c r="V1192" s="2">
        <f>MAX(F1192 + P1192*Inputs!$B$15 - (Q1192/Inputs!$B$16) - U1192, 0)</f>
        <v>0</v>
      </c>
    </row>
    <row r="1193" spans="1:22" x14ac:dyDescent="0.3">
      <c r="A1193" s="1">
        <v>46072.625</v>
      </c>
      <c r="B1193" s="2">
        <v>52.284474832611743</v>
      </c>
      <c r="C1193" s="2">
        <v>10.9028096300393</v>
      </c>
      <c r="D1193" s="2">
        <f t="shared" si="216"/>
        <v>34.820169208262477</v>
      </c>
      <c r="E1193" s="2">
        <f t="shared" si="217"/>
        <v>62.110800101239398</v>
      </c>
      <c r="F1193" s="2">
        <f t="shared" si="225"/>
        <v>0</v>
      </c>
      <c r="G1193" s="2">
        <f t="shared" si="226"/>
        <v>340</v>
      </c>
      <c r="H1193" s="2">
        <f>MIN(Inputs!$B$2, (Inputs!$B$14 - F1193)/Inputs!$B$15)</f>
        <v>170</v>
      </c>
      <c r="I1193" s="2">
        <f>MAX(MIN(Inputs!$B$2, F1193*Inputs!$B$16, Inputs!$B$14*Inputs!$B$4 - G1193), 0)</f>
        <v>0</v>
      </c>
      <c r="J1193" s="2">
        <f>MAX(MIN(Inputs!$B$2, F1193*Inputs!$B$16, (Inputs!$B$14-F1193)/Inputs!$B$15)*Inputs!$B$9, 0)</f>
        <v>0</v>
      </c>
      <c r="K1193" s="2">
        <f>MAX(E1193*Inputs!$B$5 - B1193 - Inputs!$B$8, 0) * H1193</f>
        <v>0</v>
      </c>
      <c r="L1193" s="2">
        <f>IF(B1193 &gt;= D1193*Inputs!$B$10, MAX(B1193 - E1193/Inputs!$B$5 - Inputs!$B$8, 0) * I1193, 0)</f>
        <v>0</v>
      </c>
      <c r="M1193" s="2">
        <f t="shared" si="218"/>
        <v>0</v>
      </c>
      <c r="N1193" s="3" t="str">
        <f t="shared" si="219"/>
        <v>Idle</v>
      </c>
      <c r="O1193" s="3" t="str">
        <f t="shared" si="227"/>
        <v>Idle</v>
      </c>
      <c r="P1193" s="2">
        <f t="shared" si="220"/>
        <v>0</v>
      </c>
      <c r="Q1193" s="2">
        <f t="shared" si="221"/>
        <v>0</v>
      </c>
      <c r="R1193" s="2">
        <f t="shared" si="222"/>
        <v>0</v>
      </c>
      <c r="S1193" s="2">
        <f t="shared" si="223"/>
        <v>0</v>
      </c>
      <c r="T1193" s="2">
        <f t="shared" si="224"/>
        <v>0</v>
      </c>
      <c r="U1193" s="2">
        <f>IF(O1193="Reg", R1193 * Inputs!$B$7, 0)</f>
        <v>0</v>
      </c>
      <c r="V1193" s="2">
        <f>MAX(F1193 + P1193*Inputs!$B$15 - (Q1193/Inputs!$B$16) - U1193, 0)</f>
        <v>0</v>
      </c>
    </row>
    <row r="1194" spans="1:22" x14ac:dyDescent="0.3">
      <c r="A1194" s="1">
        <v>46072.666666666657</v>
      </c>
      <c r="B1194" s="2">
        <v>63.891870020094622</v>
      </c>
      <c r="C1194" s="2">
        <v>8.8821548528103502</v>
      </c>
      <c r="D1194" s="2">
        <f t="shared" si="216"/>
        <v>34.820169208262477</v>
      </c>
      <c r="E1194" s="2">
        <f t="shared" si="217"/>
        <v>62.068578637662945</v>
      </c>
      <c r="F1194" s="2">
        <f t="shared" si="225"/>
        <v>0</v>
      </c>
      <c r="G1194" s="2">
        <f t="shared" si="226"/>
        <v>340</v>
      </c>
      <c r="H1194" s="2">
        <f>MIN(Inputs!$B$2, (Inputs!$B$14 - F1194)/Inputs!$B$15)</f>
        <v>170</v>
      </c>
      <c r="I1194" s="2">
        <f>MAX(MIN(Inputs!$B$2, F1194*Inputs!$B$16, Inputs!$B$14*Inputs!$B$4 - G1194), 0)</f>
        <v>0</v>
      </c>
      <c r="J1194" s="2">
        <f>MAX(MIN(Inputs!$B$2, F1194*Inputs!$B$16, (Inputs!$B$14-F1194)/Inputs!$B$15)*Inputs!$B$9, 0)</f>
        <v>0</v>
      </c>
      <c r="K1194" s="2">
        <f>MAX(E1194*Inputs!$B$5 - B1194 - Inputs!$B$8, 0) * H1194</f>
        <v>0</v>
      </c>
      <c r="L1194" s="2">
        <f>IF(B1194 &gt;= D1194*Inputs!$B$10, MAX(B1194 - E1194/Inputs!$B$5 - Inputs!$B$8, 0) * I1194, 0)</f>
        <v>0</v>
      </c>
      <c r="M1194" s="2">
        <f t="shared" si="218"/>
        <v>0</v>
      </c>
      <c r="N1194" s="3" t="str">
        <f t="shared" si="219"/>
        <v>Idle</v>
      </c>
      <c r="O1194" s="3" t="str">
        <f t="shared" si="227"/>
        <v>Idle</v>
      </c>
      <c r="P1194" s="2">
        <f t="shared" si="220"/>
        <v>0</v>
      </c>
      <c r="Q1194" s="2">
        <f t="shared" si="221"/>
        <v>0</v>
      </c>
      <c r="R1194" s="2">
        <f t="shared" si="222"/>
        <v>0</v>
      </c>
      <c r="S1194" s="2">
        <f t="shared" si="223"/>
        <v>0</v>
      </c>
      <c r="T1194" s="2">
        <f t="shared" si="224"/>
        <v>0</v>
      </c>
      <c r="U1194" s="2">
        <f>IF(O1194="Reg", R1194 * Inputs!$B$7, 0)</f>
        <v>0</v>
      </c>
      <c r="V1194" s="2">
        <f>MAX(F1194 + P1194*Inputs!$B$15 - (Q1194/Inputs!$B$16) - U1194, 0)</f>
        <v>0</v>
      </c>
    </row>
    <row r="1195" spans="1:22" x14ac:dyDescent="0.3">
      <c r="A1195" s="1">
        <v>46072.708333333343</v>
      </c>
      <c r="B1195" s="2">
        <v>60.552769187416267</v>
      </c>
      <c r="C1195" s="2">
        <v>11.62703947838434</v>
      </c>
      <c r="D1195" s="2">
        <f t="shared" si="216"/>
        <v>34.820169208262477</v>
      </c>
      <c r="E1195" s="2">
        <f t="shared" si="217"/>
        <v>60.608580992791296</v>
      </c>
      <c r="F1195" s="2">
        <f t="shared" si="225"/>
        <v>0</v>
      </c>
      <c r="G1195" s="2">
        <f t="shared" si="226"/>
        <v>340</v>
      </c>
      <c r="H1195" s="2">
        <f>MIN(Inputs!$B$2, (Inputs!$B$14 - F1195)/Inputs!$B$15)</f>
        <v>170</v>
      </c>
      <c r="I1195" s="2">
        <f>MAX(MIN(Inputs!$B$2, F1195*Inputs!$B$16, Inputs!$B$14*Inputs!$B$4 - G1195), 0)</f>
        <v>0</v>
      </c>
      <c r="J1195" s="2">
        <f>MAX(MIN(Inputs!$B$2, F1195*Inputs!$B$16, (Inputs!$B$14-F1195)/Inputs!$B$15)*Inputs!$B$9, 0)</f>
        <v>0</v>
      </c>
      <c r="K1195" s="2">
        <f>MAX(E1195*Inputs!$B$5 - B1195 - Inputs!$B$8, 0) * H1195</f>
        <v>0</v>
      </c>
      <c r="L1195" s="2">
        <f>IF(B1195 &gt;= D1195*Inputs!$B$10, MAX(B1195 - E1195/Inputs!$B$5 - Inputs!$B$8, 0) * I1195, 0)</f>
        <v>0</v>
      </c>
      <c r="M1195" s="2">
        <f t="shared" si="218"/>
        <v>0</v>
      </c>
      <c r="N1195" s="3" t="str">
        <f t="shared" si="219"/>
        <v>Idle</v>
      </c>
      <c r="O1195" s="3" t="str">
        <f t="shared" si="227"/>
        <v>Idle</v>
      </c>
      <c r="P1195" s="2">
        <f t="shared" si="220"/>
        <v>0</v>
      </c>
      <c r="Q1195" s="2">
        <f t="shared" si="221"/>
        <v>0</v>
      </c>
      <c r="R1195" s="2">
        <f t="shared" si="222"/>
        <v>0</v>
      </c>
      <c r="S1195" s="2">
        <f t="shared" si="223"/>
        <v>0</v>
      </c>
      <c r="T1195" s="2">
        <f t="shared" si="224"/>
        <v>0</v>
      </c>
      <c r="U1195" s="2">
        <f>IF(O1195="Reg", R1195 * Inputs!$B$7, 0)</f>
        <v>0</v>
      </c>
      <c r="V1195" s="2">
        <f>MAX(F1195 + P1195*Inputs!$B$15 - (Q1195/Inputs!$B$16) - U1195, 0)</f>
        <v>0</v>
      </c>
    </row>
    <row r="1196" spans="1:22" x14ac:dyDescent="0.3">
      <c r="A1196" s="1">
        <v>46072.75</v>
      </c>
      <c r="B1196" s="2">
        <v>68.432266100595811</v>
      </c>
      <c r="C1196" s="2">
        <v>5.43548455458488</v>
      </c>
      <c r="D1196" s="2">
        <f t="shared" si="216"/>
        <v>34.820169208262477</v>
      </c>
      <c r="E1196" s="2">
        <f t="shared" si="217"/>
        <v>57.100014591248474</v>
      </c>
      <c r="F1196" s="2">
        <f t="shared" si="225"/>
        <v>0</v>
      </c>
      <c r="G1196" s="2">
        <f t="shared" si="226"/>
        <v>340</v>
      </c>
      <c r="H1196" s="2">
        <f>MIN(Inputs!$B$2, (Inputs!$B$14 - F1196)/Inputs!$B$15)</f>
        <v>170</v>
      </c>
      <c r="I1196" s="2">
        <f>MAX(MIN(Inputs!$B$2, F1196*Inputs!$B$16, Inputs!$B$14*Inputs!$B$4 - G1196), 0)</f>
        <v>0</v>
      </c>
      <c r="J1196" s="2">
        <f>MAX(MIN(Inputs!$B$2, F1196*Inputs!$B$16, (Inputs!$B$14-F1196)/Inputs!$B$15)*Inputs!$B$9, 0)</f>
        <v>0</v>
      </c>
      <c r="K1196" s="2">
        <f>MAX(E1196*Inputs!$B$5 - B1196 - Inputs!$B$8, 0) * H1196</f>
        <v>0</v>
      </c>
      <c r="L1196" s="2">
        <f>IF(B1196 &gt;= D1196*Inputs!$B$10, MAX(B1196 - E1196/Inputs!$B$5 - Inputs!$B$8, 0) * I1196, 0)</f>
        <v>0</v>
      </c>
      <c r="M1196" s="2">
        <f t="shared" si="218"/>
        <v>0</v>
      </c>
      <c r="N1196" s="3" t="str">
        <f t="shared" si="219"/>
        <v>Idle</v>
      </c>
      <c r="O1196" s="3" t="str">
        <f t="shared" si="227"/>
        <v>Idle</v>
      </c>
      <c r="P1196" s="2">
        <f t="shared" si="220"/>
        <v>0</v>
      </c>
      <c r="Q1196" s="2">
        <f t="shared" si="221"/>
        <v>0</v>
      </c>
      <c r="R1196" s="2">
        <f t="shared" si="222"/>
        <v>0</v>
      </c>
      <c r="S1196" s="2">
        <f t="shared" si="223"/>
        <v>0</v>
      </c>
      <c r="T1196" s="2">
        <f t="shared" si="224"/>
        <v>0</v>
      </c>
      <c r="U1196" s="2">
        <f>IF(O1196="Reg", R1196 * Inputs!$B$7, 0)</f>
        <v>0</v>
      </c>
      <c r="V1196" s="2">
        <f>MAX(F1196 + P1196*Inputs!$B$15 - (Q1196/Inputs!$B$16) - U1196, 0)</f>
        <v>0</v>
      </c>
    </row>
    <row r="1197" spans="1:22" x14ac:dyDescent="0.3">
      <c r="A1197" s="1">
        <v>46072.791666666657</v>
      </c>
      <c r="B1197" s="2">
        <v>67.320879278648164</v>
      </c>
      <c r="C1197" s="2">
        <v>4.57126656845921</v>
      </c>
      <c r="D1197" s="2">
        <f t="shared" si="216"/>
        <v>34.820169208262477</v>
      </c>
      <c r="E1197" s="2">
        <f t="shared" si="217"/>
        <v>51.588250096907281</v>
      </c>
      <c r="F1197" s="2">
        <f t="shared" si="225"/>
        <v>0</v>
      </c>
      <c r="G1197" s="2">
        <f t="shared" si="226"/>
        <v>340</v>
      </c>
      <c r="H1197" s="2">
        <f>MIN(Inputs!$B$2, (Inputs!$B$14 - F1197)/Inputs!$B$15)</f>
        <v>170</v>
      </c>
      <c r="I1197" s="2">
        <f>MAX(MIN(Inputs!$B$2, F1197*Inputs!$B$16, Inputs!$B$14*Inputs!$B$4 - G1197), 0)</f>
        <v>0</v>
      </c>
      <c r="J1197" s="2">
        <f>MAX(MIN(Inputs!$B$2, F1197*Inputs!$B$16, (Inputs!$B$14-F1197)/Inputs!$B$15)*Inputs!$B$9, 0)</f>
        <v>0</v>
      </c>
      <c r="K1197" s="2">
        <f>MAX(E1197*Inputs!$B$5 - B1197 - Inputs!$B$8, 0) * H1197</f>
        <v>0</v>
      </c>
      <c r="L1197" s="2">
        <f>IF(B1197 &gt;= D1197*Inputs!$B$10, MAX(B1197 - E1197/Inputs!$B$5 - Inputs!$B$8, 0) * I1197, 0)</f>
        <v>0</v>
      </c>
      <c r="M1197" s="2">
        <f t="shared" si="218"/>
        <v>0</v>
      </c>
      <c r="N1197" s="3" t="str">
        <f t="shared" si="219"/>
        <v>Idle</v>
      </c>
      <c r="O1197" s="3" t="str">
        <f t="shared" si="227"/>
        <v>Idle</v>
      </c>
      <c r="P1197" s="2">
        <f t="shared" si="220"/>
        <v>0</v>
      </c>
      <c r="Q1197" s="2">
        <f t="shared" si="221"/>
        <v>0</v>
      </c>
      <c r="R1197" s="2">
        <f t="shared" si="222"/>
        <v>0</v>
      </c>
      <c r="S1197" s="2">
        <f t="shared" si="223"/>
        <v>0</v>
      </c>
      <c r="T1197" s="2">
        <f t="shared" si="224"/>
        <v>0</v>
      </c>
      <c r="U1197" s="2">
        <f>IF(O1197="Reg", R1197 * Inputs!$B$7, 0)</f>
        <v>0</v>
      </c>
      <c r="V1197" s="2">
        <f>MAX(F1197 + P1197*Inputs!$B$15 - (Q1197/Inputs!$B$16) - U1197, 0)</f>
        <v>0</v>
      </c>
    </row>
    <row r="1198" spans="1:22" x14ac:dyDescent="0.3">
      <c r="A1198" s="1">
        <v>46072.833333333343</v>
      </c>
      <c r="B1198" s="2">
        <v>60.182541188069742</v>
      </c>
      <c r="C1198" s="2">
        <v>3.7272877889706519</v>
      </c>
      <c r="D1198" s="2">
        <f t="shared" si="216"/>
        <v>34.820169208262477</v>
      </c>
      <c r="E1198" s="2">
        <f t="shared" si="217"/>
        <v>42.269098758822963</v>
      </c>
      <c r="F1198" s="2">
        <f t="shared" si="225"/>
        <v>0</v>
      </c>
      <c r="G1198" s="2">
        <f t="shared" si="226"/>
        <v>340</v>
      </c>
      <c r="H1198" s="2">
        <f>MIN(Inputs!$B$2, (Inputs!$B$14 - F1198)/Inputs!$B$15)</f>
        <v>170</v>
      </c>
      <c r="I1198" s="2">
        <f>MAX(MIN(Inputs!$B$2, F1198*Inputs!$B$16, Inputs!$B$14*Inputs!$B$4 - G1198), 0)</f>
        <v>0</v>
      </c>
      <c r="J1198" s="2">
        <f>MAX(MIN(Inputs!$B$2, F1198*Inputs!$B$16, (Inputs!$B$14-F1198)/Inputs!$B$15)*Inputs!$B$9, 0)</f>
        <v>0</v>
      </c>
      <c r="K1198" s="2">
        <f>MAX(E1198*Inputs!$B$5 - B1198 - Inputs!$B$8, 0) * H1198</f>
        <v>0</v>
      </c>
      <c r="L1198" s="2">
        <f>IF(B1198 &gt;= D1198*Inputs!$B$10, MAX(B1198 - E1198/Inputs!$B$5 - Inputs!$B$8, 0) * I1198, 0)</f>
        <v>0</v>
      </c>
      <c r="M1198" s="2">
        <f t="shared" si="218"/>
        <v>0</v>
      </c>
      <c r="N1198" s="3" t="str">
        <f t="shared" si="219"/>
        <v>Idle</v>
      </c>
      <c r="O1198" s="3" t="str">
        <f t="shared" si="227"/>
        <v>Idle</v>
      </c>
      <c r="P1198" s="2">
        <f t="shared" si="220"/>
        <v>0</v>
      </c>
      <c r="Q1198" s="2">
        <f t="shared" si="221"/>
        <v>0</v>
      </c>
      <c r="R1198" s="2">
        <f t="shared" si="222"/>
        <v>0</v>
      </c>
      <c r="S1198" s="2">
        <f t="shared" si="223"/>
        <v>0</v>
      </c>
      <c r="T1198" s="2">
        <f t="shared" si="224"/>
        <v>0</v>
      </c>
      <c r="U1198" s="2">
        <f>IF(O1198="Reg", R1198 * Inputs!$B$7, 0)</f>
        <v>0</v>
      </c>
      <c r="V1198" s="2">
        <f>MAX(F1198 + P1198*Inputs!$B$15 - (Q1198/Inputs!$B$16) - U1198, 0)</f>
        <v>0</v>
      </c>
    </row>
    <row r="1199" spans="1:22" x14ac:dyDescent="0.3">
      <c r="A1199" s="1">
        <v>46072.875</v>
      </c>
      <c r="B1199" s="2">
        <v>52.03114605115303</v>
      </c>
      <c r="C1199" s="2">
        <v>11.225420319633161</v>
      </c>
      <c r="D1199" s="2">
        <f t="shared" si="216"/>
        <v>34.820169208262477</v>
      </c>
      <c r="E1199" s="2">
        <f t="shared" si="217"/>
        <v>33.500369754564872</v>
      </c>
      <c r="F1199" s="2">
        <f t="shared" si="225"/>
        <v>0</v>
      </c>
      <c r="G1199" s="2">
        <f t="shared" si="226"/>
        <v>340</v>
      </c>
      <c r="H1199" s="2">
        <f>MIN(Inputs!$B$2, (Inputs!$B$14 - F1199)/Inputs!$B$15)</f>
        <v>170</v>
      </c>
      <c r="I1199" s="2">
        <f>MAX(MIN(Inputs!$B$2, F1199*Inputs!$B$16, Inputs!$B$14*Inputs!$B$4 - G1199), 0)</f>
        <v>0</v>
      </c>
      <c r="J1199" s="2">
        <f>MAX(MIN(Inputs!$B$2, F1199*Inputs!$B$16, (Inputs!$B$14-F1199)/Inputs!$B$15)*Inputs!$B$9, 0)</f>
        <v>0</v>
      </c>
      <c r="K1199" s="2">
        <f>MAX(E1199*Inputs!$B$5 - B1199 - Inputs!$B$8, 0) * H1199</f>
        <v>0</v>
      </c>
      <c r="L1199" s="2">
        <f>IF(B1199 &gt;= D1199*Inputs!$B$10, MAX(B1199 - E1199/Inputs!$B$5 - Inputs!$B$8, 0) * I1199, 0)</f>
        <v>0</v>
      </c>
      <c r="M1199" s="2">
        <f t="shared" si="218"/>
        <v>0</v>
      </c>
      <c r="N1199" s="3" t="str">
        <f t="shared" si="219"/>
        <v>Idle</v>
      </c>
      <c r="O1199" s="3" t="str">
        <f t="shared" si="227"/>
        <v>Idle</v>
      </c>
      <c r="P1199" s="2">
        <f t="shared" si="220"/>
        <v>0</v>
      </c>
      <c r="Q1199" s="2">
        <f t="shared" si="221"/>
        <v>0</v>
      </c>
      <c r="R1199" s="2">
        <f t="shared" si="222"/>
        <v>0</v>
      </c>
      <c r="S1199" s="2">
        <f t="shared" si="223"/>
        <v>0</v>
      </c>
      <c r="T1199" s="2">
        <f t="shared" si="224"/>
        <v>0</v>
      </c>
      <c r="U1199" s="2">
        <f>IF(O1199="Reg", R1199 * Inputs!$B$7, 0)</f>
        <v>0</v>
      </c>
      <c r="V1199" s="2">
        <f>MAX(F1199 + P1199*Inputs!$B$15 - (Q1199/Inputs!$B$16) - U1199, 0)</f>
        <v>0</v>
      </c>
    </row>
    <row r="1200" spans="1:22" x14ac:dyDescent="0.3">
      <c r="A1200" s="1">
        <v>46072.916666666657</v>
      </c>
      <c r="B1200" s="2">
        <v>55.131884150864742</v>
      </c>
      <c r="C1200" s="2">
        <v>3.401597014391887</v>
      </c>
      <c r="D1200" s="2">
        <f t="shared" si="216"/>
        <v>34.820169208262477</v>
      </c>
      <c r="E1200" s="2">
        <f t="shared" si="217"/>
        <v>24.8285120793727</v>
      </c>
      <c r="F1200" s="2">
        <f t="shared" si="225"/>
        <v>0</v>
      </c>
      <c r="G1200" s="2">
        <f t="shared" si="226"/>
        <v>340</v>
      </c>
      <c r="H1200" s="2">
        <f>MIN(Inputs!$B$2, (Inputs!$B$14 - F1200)/Inputs!$B$15)</f>
        <v>170</v>
      </c>
      <c r="I1200" s="2">
        <f>MAX(MIN(Inputs!$B$2, F1200*Inputs!$B$16, Inputs!$B$14*Inputs!$B$4 - G1200), 0)</f>
        <v>0</v>
      </c>
      <c r="J1200" s="2">
        <f>MAX(MIN(Inputs!$B$2, F1200*Inputs!$B$16, (Inputs!$B$14-F1200)/Inputs!$B$15)*Inputs!$B$9, 0)</f>
        <v>0</v>
      </c>
      <c r="K1200" s="2">
        <f>MAX(E1200*Inputs!$B$5 - B1200 - Inputs!$B$8, 0) * H1200</f>
        <v>0</v>
      </c>
      <c r="L1200" s="2">
        <f>IF(B1200 &gt;= D1200*Inputs!$B$10, MAX(B1200 - E1200/Inputs!$B$5 - Inputs!$B$8, 0) * I1200, 0)</f>
        <v>0</v>
      </c>
      <c r="M1200" s="2">
        <f t="shared" si="218"/>
        <v>0</v>
      </c>
      <c r="N1200" s="3" t="str">
        <f t="shared" si="219"/>
        <v>Idle</v>
      </c>
      <c r="O1200" s="3" t="str">
        <f t="shared" si="227"/>
        <v>Idle</v>
      </c>
      <c r="P1200" s="2">
        <f t="shared" si="220"/>
        <v>0</v>
      </c>
      <c r="Q1200" s="2">
        <f t="shared" si="221"/>
        <v>0</v>
      </c>
      <c r="R1200" s="2">
        <f t="shared" si="222"/>
        <v>0</v>
      </c>
      <c r="S1200" s="2">
        <f t="shared" si="223"/>
        <v>0</v>
      </c>
      <c r="T1200" s="2">
        <f t="shared" si="224"/>
        <v>0</v>
      </c>
      <c r="U1200" s="2">
        <f>IF(O1200="Reg", R1200 * Inputs!$B$7, 0)</f>
        <v>0</v>
      </c>
      <c r="V1200" s="2">
        <f>MAX(F1200 + P1200*Inputs!$B$15 - (Q1200/Inputs!$B$16) - U1200, 0)</f>
        <v>0</v>
      </c>
    </row>
    <row r="1201" spans="1:22" x14ac:dyDescent="0.3">
      <c r="A1201" s="1">
        <v>46072.958333333343</v>
      </c>
      <c r="B1201" s="2">
        <v>39.501370778159377</v>
      </c>
      <c r="C1201" s="2">
        <v>18.24504185819023</v>
      </c>
      <c r="D1201" s="2">
        <f t="shared" si="216"/>
        <v>34.820169208262477</v>
      </c>
      <c r="E1201" s="2">
        <f t="shared" si="217"/>
        <v>15.639864720895241</v>
      </c>
      <c r="F1201" s="2">
        <f t="shared" si="225"/>
        <v>0</v>
      </c>
      <c r="G1201" s="2">
        <f t="shared" si="226"/>
        <v>340</v>
      </c>
      <c r="H1201" s="2">
        <f>MIN(Inputs!$B$2, (Inputs!$B$14 - F1201)/Inputs!$B$15)</f>
        <v>170</v>
      </c>
      <c r="I1201" s="2">
        <f>MAX(MIN(Inputs!$B$2, F1201*Inputs!$B$16, Inputs!$B$14*Inputs!$B$4 - G1201), 0)</f>
        <v>0</v>
      </c>
      <c r="J1201" s="2">
        <f>MAX(MIN(Inputs!$B$2, F1201*Inputs!$B$16, (Inputs!$B$14-F1201)/Inputs!$B$15)*Inputs!$B$9, 0)</f>
        <v>0</v>
      </c>
      <c r="K1201" s="2">
        <f>MAX(E1201*Inputs!$B$5 - B1201 - Inputs!$B$8, 0) * H1201</f>
        <v>0</v>
      </c>
      <c r="L1201" s="2">
        <f>IF(B1201 &gt;= D1201*Inputs!$B$10, MAX(B1201 - E1201/Inputs!$B$5 - Inputs!$B$8, 0) * I1201, 0)</f>
        <v>0</v>
      </c>
      <c r="M1201" s="2">
        <f t="shared" si="218"/>
        <v>0</v>
      </c>
      <c r="N1201" s="3" t="str">
        <f t="shared" si="219"/>
        <v>Idle</v>
      </c>
      <c r="O1201" s="3" t="str">
        <f t="shared" si="227"/>
        <v>Idle</v>
      </c>
      <c r="P1201" s="2">
        <f t="shared" si="220"/>
        <v>0</v>
      </c>
      <c r="Q1201" s="2">
        <f t="shared" si="221"/>
        <v>0</v>
      </c>
      <c r="R1201" s="2">
        <f t="shared" si="222"/>
        <v>0</v>
      </c>
      <c r="S1201" s="2">
        <f t="shared" si="223"/>
        <v>0</v>
      </c>
      <c r="T1201" s="2">
        <f t="shared" si="224"/>
        <v>0</v>
      </c>
      <c r="U1201" s="2">
        <f>IF(O1201="Reg", R1201 * Inputs!$B$7, 0)</f>
        <v>0</v>
      </c>
      <c r="V1201" s="2">
        <f>MAX(F1201 + P1201*Inputs!$B$15 - (Q1201/Inputs!$B$16) - U1201, 0)</f>
        <v>0</v>
      </c>
    </row>
    <row r="1202" spans="1:22" x14ac:dyDescent="0.3">
      <c r="A1202" s="1">
        <v>46073</v>
      </c>
      <c r="B1202" s="2">
        <v>35.361679134548652</v>
      </c>
      <c r="C1202" s="2">
        <v>3.339571967253351</v>
      </c>
      <c r="D1202" s="2">
        <f t="shared" si="216"/>
        <v>30.691775073765104</v>
      </c>
      <c r="E1202" s="2">
        <f t="shared" si="217"/>
        <v>9.0563029245353466</v>
      </c>
      <c r="F1202" s="2">
        <f t="shared" si="225"/>
        <v>0</v>
      </c>
      <c r="G1202" s="2">
        <f t="shared" si="226"/>
        <v>0</v>
      </c>
      <c r="H1202" s="2">
        <f>MIN(Inputs!$B$2, (Inputs!$B$14 - F1202)/Inputs!$B$15)</f>
        <v>170</v>
      </c>
      <c r="I1202" s="2">
        <f>MAX(MIN(Inputs!$B$2, F1202*Inputs!$B$16, Inputs!$B$14*Inputs!$B$4 - G1202), 0)</f>
        <v>0</v>
      </c>
      <c r="J1202" s="2">
        <f>MAX(MIN(Inputs!$B$2, F1202*Inputs!$B$16, (Inputs!$B$14-F1202)/Inputs!$B$15)*Inputs!$B$9, 0)</f>
        <v>0</v>
      </c>
      <c r="K1202" s="2">
        <f>MAX(E1202*Inputs!$B$5 - B1202 - Inputs!$B$8, 0) * H1202</f>
        <v>0</v>
      </c>
      <c r="L1202" s="2">
        <f>IF(B1202 &gt;= D1202*Inputs!$B$10, MAX(B1202 - E1202/Inputs!$B$5 - Inputs!$B$8, 0) * I1202, 0)</f>
        <v>0</v>
      </c>
      <c r="M1202" s="2">
        <f t="shared" si="218"/>
        <v>0</v>
      </c>
      <c r="N1202" s="3" t="str">
        <f t="shared" si="219"/>
        <v>Idle</v>
      </c>
      <c r="O1202" s="3" t="str">
        <f t="shared" si="227"/>
        <v>Idle</v>
      </c>
      <c r="P1202" s="2">
        <f t="shared" si="220"/>
        <v>0</v>
      </c>
      <c r="Q1202" s="2">
        <f t="shared" si="221"/>
        <v>0</v>
      </c>
      <c r="R1202" s="2">
        <f t="shared" si="222"/>
        <v>0</v>
      </c>
      <c r="S1202" s="2">
        <f t="shared" si="223"/>
        <v>0</v>
      </c>
      <c r="T1202" s="2">
        <f t="shared" si="224"/>
        <v>0</v>
      </c>
      <c r="U1202" s="2">
        <f>IF(O1202="Reg", R1202 * Inputs!$B$7, 0)</f>
        <v>0</v>
      </c>
      <c r="V1202" s="2">
        <f>MAX(F1202 + P1202*Inputs!$B$15 - (Q1202/Inputs!$B$16) - U1202, 0)</f>
        <v>0</v>
      </c>
    </row>
    <row r="1203" spans="1:22" x14ac:dyDescent="0.3">
      <c r="A1203" s="1">
        <v>46073.041666666657</v>
      </c>
      <c r="B1203" s="2">
        <v>11.40597125014221</v>
      </c>
      <c r="C1203" s="2">
        <v>14.755530918273269</v>
      </c>
      <c r="D1203" s="2">
        <f t="shared" si="216"/>
        <v>30.691775073765104</v>
      </c>
      <c r="E1203" s="2">
        <f t="shared" si="217"/>
        <v>3.1626897354439052</v>
      </c>
      <c r="F1203" s="2">
        <f t="shared" si="225"/>
        <v>0</v>
      </c>
      <c r="G1203" s="2">
        <f t="shared" si="226"/>
        <v>0</v>
      </c>
      <c r="H1203" s="2">
        <f>MIN(Inputs!$B$2, (Inputs!$B$14 - F1203)/Inputs!$B$15)</f>
        <v>170</v>
      </c>
      <c r="I1203" s="2">
        <f>MAX(MIN(Inputs!$B$2, F1203*Inputs!$B$16, Inputs!$B$14*Inputs!$B$4 - G1203), 0)</f>
        <v>0</v>
      </c>
      <c r="J1203" s="2">
        <f>MAX(MIN(Inputs!$B$2, F1203*Inputs!$B$16, (Inputs!$B$14-F1203)/Inputs!$B$15)*Inputs!$B$9, 0)</f>
        <v>0</v>
      </c>
      <c r="K1203" s="2">
        <f>MAX(E1203*Inputs!$B$5 - B1203 - Inputs!$B$8, 0) * H1203</f>
        <v>0</v>
      </c>
      <c r="L1203" s="2">
        <f>IF(B1203 &gt;= D1203*Inputs!$B$10, MAX(B1203 - E1203/Inputs!$B$5 - Inputs!$B$8, 0) * I1203, 0)</f>
        <v>0</v>
      </c>
      <c r="M1203" s="2">
        <f t="shared" si="218"/>
        <v>0</v>
      </c>
      <c r="N1203" s="3" t="str">
        <f t="shared" si="219"/>
        <v>Idle</v>
      </c>
      <c r="O1203" s="3" t="str">
        <f t="shared" si="227"/>
        <v>Idle</v>
      </c>
      <c r="P1203" s="2">
        <f t="shared" si="220"/>
        <v>0</v>
      </c>
      <c r="Q1203" s="2">
        <f t="shared" si="221"/>
        <v>0</v>
      </c>
      <c r="R1203" s="2">
        <f t="shared" si="222"/>
        <v>0</v>
      </c>
      <c r="S1203" s="2">
        <f t="shared" si="223"/>
        <v>0</v>
      </c>
      <c r="T1203" s="2">
        <f t="shared" si="224"/>
        <v>0</v>
      </c>
      <c r="U1203" s="2">
        <f>IF(O1203="Reg", R1203 * Inputs!$B$7, 0)</f>
        <v>0</v>
      </c>
      <c r="V1203" s="2">
        <f>MAX(F1203 + P1203*Inputs!$B$15 - (Q1203/Inputs!$B$16) - U1203, 0)</f>
        <v>0</v>
      </c>
    </row>
    <row r="1204" spans="1:22" x14ac:dyDescent="0.3">
      <c r="A1204" s="1">
        <v>46073.083333333343</v>
      </c>
      <c r="B1204" s="2">
        <v>7.5701671625212201</v>
      </c>
      <c r="C1204" s="2">
        <v>4.4043508895896073</v>
      </c>
      <c r="D1204" s="2">
        <f t="shared" si="216"/>
        <v>30.691775073765104</v>
      </c>
      <c r="E1204" s="2">
        <f t="shared" si="217"/>
        <v>1.26169452708687</v>
      </c>
      <c r="F1204" s="2">
        <f t="shared" si="225"/>
        <v>0</v>
      </c>
      <c r="G1204" s="2">
        <f t="shared" si="226"/>
        <v>0</v>
      </c>
      <c r="H1204" s="2">
        <f>MIN(Inputs!$B$2, (Inputs!$B$14 - F1204)/Inputs!$B$15)</f>
        <v>170</v>
      </c>
      <c r="I1204" s="2">
        <f>MAX(MIN(Inputs!$B$2, F1204*Inputs!$B$16, Inputs!$B$14*Inputs!$B$4 - G1204), 0)</f>
        <v>0</v>
      </c>
      <c r="J1204" s="2">
        <f>MAX(MIN(Inputs!$B$2, F1204*Inputs!$B$16, (Inputs!$B$14-F1204)/Inputs!$B$15)*Inputs!$B$9, 0)</f>
        <v>0</v>
      </c>
      <c r="K1204" s="2">
        <f>MAX(E1204*Inputs!$B$5 - B1204 - Inputs!$B$8, 0) * H1204</f>
        <v>0</v>
      </c>
      <c r="L1204" s="2">
        <f>IF(B1204 &gt;= D1204*Inputs!$B$10, MAX(B1204 - E1204/Inputs!$B$5 - Inputs!$B$8, 0) * I1204, 0)</f>
        <v>0</v>
      </c>
      <c r="M1204" s="2">
        <f t="shared" si="218"/>
        <v>0</v>
      </c>
      <c r="N1204" s="3" t="str">
        <f t="shared" si="219"/>
        <v>Idle</v>
      </c>
      <c r="O1204" s="3" t="str">
        <f t="shared" si="227"/>
        <v>Idle</v>
      </c>
      <c r="P1204" s="2">
        <f t="shared" si="220"/>
        <v>0</v>
      </c>
      <c r="Q1204" s="2">
        <f t="shared" si="221"/>
        <v>0</v>
      </c>
      <c r="R1204" s="2">
        <f t="shared" si="222"/>
        <v>0</v>
      </c>
      <c r="S1204" s="2">
        <f t="shared" si="223"/>
        <v>0</v>
      </c>
      <c r="T1204" s="2">
        <f t="shared" si="224"/>
        <v>0</v>
      </c>
      <c r="U1204" s="2">
        <f>IF(O1204="Reg", R1204 * Inputs!$B$7, 0)</f>
        <v>0</v>
      </c>
      <c r="V1204" s="2">
        <f>MAX(F1204 + P1204*Inputs!$B$15 - (Q1204/Inputs!$B$16) - U1204, 0)</f>
        <v>0</v>
      </c>
    </row>
    <row r="1205" spans="1:22" x14ac:dyDescent="0.3">
      <c r="A1205" s="1">
        <v>46073.125</v>
      </c>
      <c r="B1205" s="2">
        <v>0</v>
      </c>
      <c r="C1205" s="2">
        <v>8.2891452281213773</v>
      </c>
      <c r="D1205" s="2">
        <f t="shared" si="216"/>
        <v>30.691775073765104</v>
      </c>
      <c r="E1205" s="2">
        <f t="shared" si="217"/>
        <v>0</v>
      </c>
      <c r="F1205" s="2">
        <f t="shared" si="225"/>
        <v>0</v>
      </c>
      <c r="G1205" s="2">
        <f t="shared" si="226"/>
        <v>0</v>
      </c>
      <c r="H1205" s="2">
        <f>MIN(Inputs!$B$2, (Inputs!$B$14 - F1205)/Inputs!$B$15)</f>
        <v>170</v>
      </c>
      <c r="I1205" s="2">
        <f>MAX(MIN(Inputs!$B$2, F1205*Inputs!$B$16, Inputs!$B$14*Inputs!$B$4 - G1205), 0)</f>
        <v>0</v>
      </c>
      <c r="J1205" s="2">
        <f>MAX(MIN(Inputs!$B$2, F1205*Inputs!$B$16, (Inputs!$B$14-F1205)/Inputs!$B$15)*Inputs!$B$9, 0)</f>
        <v>0</v>
      </c>
      <c r="K1205" s="2">
        <f>MAX(E1205*Inputs!$B$5 - B1205 - Inputs!$B$8, 0) * H1205</f>
        <v>0</v>
      </c>
      <c r="L1205" s="2">
        <f>IF(B1205 &gt;= D1205*Inputs!$B$10, MAX(B1205 - E1205/Inputs!$B$5 - Inputs!$B$8, 0) * I1205, 0)</f>
        <v>0</v>
      </c>
      <c r="M1205" s="2">
        <f t="shared" si="218"/>
        <v>0</v>
      </c>
      <c r="N1205" s="3" t="str">
        <f t="shared" si="219"/>
        <v>Idle</v>
      </c>
      <c r="O1205" s="3" t="str">
        <f t="shared" si="227"/>
        <v>Idle</v>
      </c>
      <c r="P1205" s="2">
        <f t="shared" si="220"/>
        <v>0</v>
      </c>
      <c r="Q1205" s="2">
        <f t="shared" si="221"/>
        <v>0</v>
      </c>
      <c r="R1205" s="2">
        <f t="shared" si="222"/>
        <v>0</v>
      </c>
      <c r="S1205" s="2">
        <f t="shared" si="223"/>
        <v>0</v>
      </c>
      <c r="T1205" s="2">
        <f t="shared" si="224"/>
        <v>0</v>
      </c>
      <c r="U1205" s="2">
        <f>IF(O1205="Reg", R1205 * Inputs!$B$7, 0)</f>
        <v>0</v>
      </c>
      <c r="V1205" s="2">
        <f>MAX(F1205 + P1205*Inputs!$B$15 - (Q1205/Inputs!$B$16) - U1205, 0)</f>
        <v>0</v>
      </c>
    </row>
    <row r="1206" spans="1:22" x14ac:dyDescent="0.3">
      <c r="A1206" s="1">
        <v>46073.166666666657</v>
      </c>
      <c r="B1206" s="2">
        <v>0</v>
      </c>
      <c r="C1206" s="2">
        <v>14.23712239417803</v>
      </c>
      <c r="D1206" s="2">
        <f t="shared" si="216"/>
        <v>30.691775073765104</v>
      </c>
      <c r="E1206" s="2">
        <f t="shared" si="217"/>
        <v>0</v>
      </c>
      <c r="F1206" s="2">
        <f t="shared" si="225"/>
        <v>0</v>
      </c>
      <c r="G1206" s="2">
        <f t="shared" si="226"/>
        <v>0</v>
      </c>
      <c r="H1206" s="2">
        <f>MIN(Inputs!$B$2, (Inputs!$B$14 - F1206)/Inputs!$B$15)</f>
        <v>170</v>
      </c>
      <c r="I1206" s="2">
        <f>MAX(MIN(Inputs!$B$2, F1206*Inputs!$B$16, Inputs!$B$14*Inputs!$B$4 - G1206), 0)</f>
        <v>0</v>
      </c>
      <c r="J1206" s="2">
        <f>MAX(MIN(Inputs!$B$2, F1206*Inputs!$B$16, (Inputs!$B$14-F1206)/Inputs!$B$15)*Inputs!$B$9, 0)</f>
        <v>0</v>
      </c>
      <c r="K1206" s="2">
        <f>MAX(E1206*Inputs!$B$5 - B1206 - Inputs!$B$8, 0) * H1206</f>
        <v>0</v>
      </c>
      <c r="L1206" s="2">
        <f>IF(B1206 &gt;= D1206*Inputs!$B$10, MAX(B1206 - E1206/Inputs!$B$5 - Inputs!$B$8, 0) * I1206, 0)</f>
        <v>0</v>
      </c>
      <c r="M1206" s="2">
        <f t="shared" si="218"/>
        <v>0</v>
      </c>
      <c r="N1206" s="3" t="str">
        <f t="shared" si="219"/>
        <v>Idle</v>
      </c>
      <c r="O1206" s="3" t="str">
        <f t="shared" si="227"/>
        <v>Idle</v>
      </c>
      <c r="P1206" s="2">
        <f t="shared" si="220"/>
        <v>0</v>
      </c>
      <c r="Q1206" s="2">
        <f t="shared" si="221"/>
        <v>0</v>
      </c>
      <c r="R1206" s="2">
        <f t="shared" si="222"/>
        <v>0</v>
      </c>
      <c r="S1206" s="2">
        <f t="shared" si="223"/>
        <v>0</v>
      </c>
      <c r="T1206" s="2">
        <f t="shared" si="224"/>
        <v>0</v>
      </c>
      <c r="U1206" s="2">
        <f>IF(O1206="Reg", R1206 * Inputs!$B$7, 0)</f>
        <v>0</v>
      </c>
      <c r="V1206" s="2">
        <f>MAX(F1206 + P1206*Inputs!$B$15 - (Q1206/Inputs!$B$16) - U1206, 0)</f>
        <v>0</v>
      </c>
    </row>
    <row r="1207" spans="1:22" x14ac:dyDescent="0.3">
      <c r="A1207" s="1">
        <v>46073.208333333343</v>
      </c>
      <c r="B1207" s="2">
        <v>0</v>
      </c>
      <c r="C1207" s="2">
        <v>4.9849434902014957</v>
      </c>
      <c r="D1207" s="2">
        <f t="shared" si="216"/>
        <v>30.691775073765104</v>
      </c>
      <c r="E1207" s="2">
        <f t="shared" si="217"/>
        <v>0</v>
      </c>
      <c r="F1207" s="2">
        <f t="shared" si="225"/>
        <v>0</v>
      </c>
      <c r="G1207" s="2">
        <f t="shared" si="226"/>
        <v>0</v>
      </c>
      <c r="H1207" s="2">
        <f>MIN(Inputs!$B$2, (Inputs!$B$14 - F1207)/Inputs!$B$15)</f>
        <v>170</v>
      </c>
      <c r="I1207" s="2">
        <f>MAX(MIN(Inputs!$B$2, F1207*Inputs!$B$16, Inputs!$B$14*Inputs!$B$4 - G1207), 0)</f>
        <v>0</v>
      </c>
      <c r="J1207" s="2">
        <f>MAX(MIN(Inputs!$B$2, F1207*Inputs!$B$16, (Inputs!$B$14-F1207)/Inputs!$B$15)*Inputs!$B$9, 0)</f>
        <v>0</v>
      </c>
      <c r="K1207" s="2">
        <f>MAX(E1207*Inputs!$B$5 - B1207 - Inputs!$B$8, 0) * H1207</f>
        <v>0</v>
      </c>
      <c r="L1207" s="2">
        <f>IF(B1207 &gt;= D1207*Inputs!$B$10, MAX(B1207 - E1207/Inputs!$B$5 - Inputs!$B$8, 0) * I1207, 0)</f>
        <v>0</v>
      </c>
      <c r="M1207" s="2">
        <f t="shared" si="218"/>
        <v>0</v>
      </c>
      <c r="N1207" s="3" t="str">
        <f t="shared" si="219"/>
        <v>Idle</v>
      </c>
      <c r="O1207" s="3" t="str">
        <f t="shared" si="227"/>
        <v>Idle</v>
      </c>
      <c r="P1207" s="2">
        <f t="shared" si="220"/>
        <v>0</v>
      </c>
      <c r="Q1207" s="2">
        <f t="shared" si="221"/>
        <v>0</v>
      </c>
      <c r="R1207" s="2">
        <f t="shared" si="222"/>
        <v>0</v>
      </c>
      <c r="S1207" s="2">
        <f t="shared" si="223"/>
        <v>0</v>
      </c>
      <c r="T1207" s="2">
        <f t="shared" si="224"/>
        <v>0</v>
      </c>
      <c r="U1207" s="2">
        <f>IF(O1207="Reg", R1207 * Inputs!$B$7, 0)</f>
        <v>0</v>
      </c>
      <c r="V1207" s="2">
        <f>MAX(F1207 + P1207*Inputs!$B$15 - (Q1207/Inputs!$B$16) - U1207, 0)</f>
        <v>0</v>
      </c>
    </row>
    <row r="1208" spans="1:22" x14ac:dyDescent="0.3">
      <c r="A1208" s="1">
        <v>46073.25</v>
      </c>
      <c r="B1208" s="2">
        <v>0</v>
      </c>
      <c r="C1208" s="2">
        <v>11.06577335461785</v>
      </c>
      <c r="D1208" s="2">
        <f t="shared" si="216"/>
        <v>30.691775073765104</v>
      </c>
      <c r="E1208" s="2">
        <f t="shared" si="217"/>
        <v>4.4021068025041217</v>
      </c>
      <c r="F1208" s="2">
        <f t="shared" si="225"/>
        <v>0</v>
      </c>
      <c r="G1208" s="2">
        <f t="shared" si="226"/>
        <v>0</v>
      </c>
      <c r="H1208" s="2">
        <f>MIN(Inputs!$B$2, (Inputs!$B$14 - F1208)/Inputs!$B$15)</f>
        <v>170</v>
      </c>
      <c r="I1208" s="2">
        <f>MAX(MIN(Inputs!$B$2, F1208*Inputs!$B$16, Inputs!$B$14*Inputs!$B$4 - G1208), 0)</f>
        <v>0</v>
      </c>
      <c r="J1208" s="2">
        <f>MAX(MIN(Inputs!$B$2, F1208*Inputs!$B$16, (Inputs!$B$14-F1208)/Inputs!$B$15)*Inputs!$B$9, 0)</f>
        <v>0</v>
      </c>
      <c r="K1208" s="2">
        <f>MAX(E1208*Inputs!$B$5 - B1208 - Inputs!$B$8, 0) * H1208</f>
        <v>0</v>
      </c>
      <c r="L1208" s="2">
        <f>IF(B1208 &gt;= D1208*Inputs!$B$10, MAX(B1208 - E1208/Inputs!$B$5 - Inputs!$B$8, 0) * I1208, 0)</f>
        <v>0</v>
      </c>
      <c r="M1208" s="2">
        <f t="shared" si="218"/>
        <v>0</v>
      </c>
      <c r="N1208" s="3" t="str">
        <f t="shared" si="219"/>
        <v>Idle</v>
      </c>
      <c r="O1208" s="3" t="str">
        <f t="shared" si="227"/>
        <v>Idle</v>
      </c>
      <c r="P1208" s="2">
        <f t="shared" si="220"/>
        <v>0</v>
      </c>
      <c r="Q1208" s="2">
        <f t="shared" si="221"/>
        <v>0</v>
      </c>
      <c r="R1208" s="2">
        <f t="shared" si="222"/>
        <v>0</v>
      </c>
      <c r="S1208" s="2">
        <f t="shared" si="223"/>
        <v>0</v>
      </c>
      <c r="T1208" s="2">
        <f t="shared" si="224"/>
        <v>0</v>
      </c>
      <c r="U1208" s="2">
        <f>IF(O1208="Reg", R1208 * Inputs!$B$7, 0)</f>
        <v>0</v>
      </c>
      <c r="V1208" s="2">
        <f>MAX(F1208 + P1208*Inputs!$B$15 - (Q1208/Inputs!$B$16) - U1208, 0)</f>
        <v>0</v>
      </c>
    </row>
    <row r="1209" spans="1:22" x14ac:dyDescent="0.3">
      <c r="A1209" s="1">
        <v>46073.291666666657</v>
      </c>
      <c r="B1209" s="2">
        <v>0</v>
      </c>
      <c r="C1209" s="2">
        <v>8.9103688476063034</v>
      </c>
      <c r="D1209" s="2">
        <f t="shared" si="216"/>
        <v>30.691775073765104</v>
      </c>
      <c r="E1209" s="2">
        <f t="shared" si="217"/>
        <v>9.965096786546896</v>
      </c>
      <c r="F1209" s="2">
        <f t="shared" si="225"/>
        <v>0</v>
      </c>
      <c r="G1209" s="2">
        <f t="shared" si="226"/>
        <v>0</v>
      </c>
      <c r="H1209" s="2">
        <f>MIN(Inputs!$B$2, (Inputs!$B$14 - F1209)/Inputs!$B$15)</f>
        <v>170</v>
      </c>
      <c r="I1209" s="2">
        <f>MAX(MIN(Inputs!$B$2, F1209*Inputs!$B$16, Inputs!$B$14*Inputs!$B$4 - G1209), 0)</f>
        <v>0</v>
      </c>
      <c r="J1209" s="2">
        <f>MAX(MIN(Inputs!$B$2, F1209*Inputs!$B$16, (Inputs!$B$14-F1209)/Inputs!$B$15)*Inputs!$B$9, 0)</f>
        <v>0</v>
      </c>
      <c r="K1209" s="2">
        <f>MAX(E1209*Inputs!$B$5 - B1209 - Inputs!$B$8, 0) * H1209</f>
        <v>0</v>
      </c>
      <c r="L1209" s="2">
        <f>IF(B1209 &gt;= D1209*Inputs!$B$10, MAX(B1209 - E1209/Inputs!$B$5 - Inputs!$B$8, 0) * I1209, 0)</f>
        <v>0</v>
      </c>
      <c r="M1209" s="2">
        <f t="shared" si="218"/>
        <v>0</v>
      </c>
      <c r="N1209" s="3" t="str">
        <f t="shared" si="219"/>
        <v>Idle</v>
      </c>
      <c r="O1209" s="3" t="str">
        <f t="shared" si="227"/>
        <v>Idle</v>
      </c>
      <c r="P1209" s="2">
        <f t="shared" si="220"/>
        <v>0</v>
      </c>
      <c r="Q1209" s="2">
        <f t="shared" si="221"/>
        <v>0</v>
      </c>
      <c r="R1209" s="2">
        <f t="shared" si="222"/>
        <v>0</v>
      </c>
      <c r="S1209" s="2">
        <f t="shared" si="223"/>
        <v>0</v>
      </c>
      <c r="T1209" s="2">
        <f t="shared" si="224"/>
        <v>0</v>
      </c>
      <c r="U1209" s="2">
        <f>IF(O1209="Reg", R1209 * Inputs!$B$7, 0)</f>
        <v>0</v>
      </c>
      <c r="V1209" s="2">
        <f>MAX(F1209 + P1209*Inputs!$B$15 - (Q1209/Inputs!$B$16) - U1209, 0)</f>
        <v>0</v>
      </c>
    </row>
    <row r="1210" spans="1:22" x14ac:dyDescent="0.3">
      <c r="A1210" s="1">
        <v>46073.333333333343</v>
      </c>
      <c r="B1210" s="2">
        <v>0</v>
      </c>
      <c r="C1210" s="2">
        <v>13.13027536909394</v>
      </c>
      <c r="D1210" s="2">
        <f t="shared" si="216"/>
        <v>30.691775073765104</v>
      </c>
      <c r="E1210" s="2">
        <f t="shared" si="217"/>
        <v>16.81249750785614</v>
      </c>
      <c r="F1210" s="2">
        <f t="shared" si="225"/>
        <v>0</v>
      </c>
      <c r="G1210" s="2">
        <f t="shared" si="226"/>
        <v>0</v>
      </c>
      <c r="H1210" s="2">
        <f>MIN(Inputs!$B$2, (Inputs!$B$14 - F1210)/Inputs!$B$15)</f>
        <v>170</v>
      </c>
      <c r="I1210" s="2">
        <f>MAX(MIN(Inputs!$B$2, F1210*Inputs!$B$16, Inputs!$B$14*Inputs!$B$4 - G1210), 0)</f>
        <v>0</v>
      </c>
      <c r="J1210" s="2">
        <f>MAX(MIN(Inputs!$B$2, F1210*Inputs!$B$16, (Inputs!$B$14-F1210)/Inputs!$B$15)*Inputs!$B$9, 0)</f>
        <v>0</v>
      </c>
      <c r="K1210" s="2">
        <f>MAX(E1210*Inputs!$B$5 - B1210 - Inputs!$B$8, 0) * H1210</f>
        <v>0</v>
      </c>
      <c r="L1210" s="2">
        <f>IF(B1210 &gt;= D1210*Inputs!$B$10, MAX(B1210 - E1210/Inputs!$B$5 - Inputs!$B$8, 0) * I1210, 0)</f>
        <v>0</v>
      </c>
      <c r="M1210" s="2">
        <f t="shared" si="218"/>
        <v>0</v>
      </c>
      <c r="N1210" s="3" t="str">
        <f t="shared" si="219"/>
        <v>Idle</v>
      </c>
      <c r="O1210" s="3" t="str">
        <f t="shared" si="227"/>
        <v>Idle</v>
      </c>
      <c r="P1210" s="2">
        <f t="shared" si="220"/>
        <v>0</v>
      </c>
      <c r="Q1210" s="2">
        <f t="shared" si="221"/>
        <v>0</v>
      </c>
      <c r="R1210" s="2">
        <f t="shared" si="222"/>
        <v>0</v>
      </c>
      <c r="S1210" s="2">
        <f t="shared" si="223"/>
        <v>0</v>
      </c>
      <c r="T1210" s="2">
        <f t="shared" si="224"/>
        <v>0</v>
      </c>
      <c r="U1210" s="2">
        <f>IF(O1210="Reg", R1210 * Inputs!$B$7, 0)</f>
        <v>0</v>
      </c>
      <c r="V1210" s="2">
        <f>MAX(F1210 + P1210*Inputs!$B$15 - (Q1210/Inputs!$B$16) - U1210, 0)</f>
        <v>0</v>
      </c>
    </row>
    <row r="1211" spans="1:22" x14ac:dyDescent="0.3">
      <c r="A1211" s="1">
        <v>46073.375</v>
      </c>
      <c r="B1211" s="2">
        <v>0</v>
      </c>
      <c r="C1211" s="2">
        <v>6.9132545156230636</v>
      </c>
      <c r="D1211" s="2">
        <f t="shared" si="216"/>
        <v>30.691775073765104</v>
      </c>
      <c r="E1211" s="2">
        <f t="shared" si="217"/>
        <v>25.899248933155366</v>
      </c>
      <c r="F1211" s="2">
        <f t="shared" si="225"/>
        <v>0</v>
      </c>
      <c r="G1211" s="2">
        <f t="shared" si="226"/>
        <v>0</v>
      </c>
      <c r="H1211" s="2">
        <f>MIN(Inputs!$B$2, (Inputs!$B$14 - F1211)/Inputs!$B$15)</f>
        <v>170</v>
      </c>
      <c r="I1211" s="2">
        <f>MAX(MIN(Inputs!$B$2, F1211*Inputs!$B$16, Inputs!$B$14*Inputs!$B$4 - G1211), 0)</f>
        <v>0</v>
      </c>
      <c r="J1211" s="2">
        <f>MAX(MIN(Inputs!$B$2, F1211*Inputs!$B$16, (Inputs!$B$14-F1211)/Inputs!$B$15)*Inputs!$B$9, 0)</f>
        <v>0</v>
      </c>
      <c r="K1211" s="2">
        <f>MAX(E1211*Inputs!$B$5 - B1211 - Inputs!$B$8, 0) * H1211</f>
        <v>474.52764040004263</v>
      </c>
      <c r="L1211" s="2">
        <f>IF(B1211 &gt;= D1211*Inputs!$B$10, MAX(B1211 - E1211/Inputs!$B$5 - Inputs!$B$8, 0) * I1211, 0)</f>
        <v>0</v>
      </c>
      <c r="M1211" s="2">
        <f t="shared" si="218"/>
        <v>0</v>
      </c>
      <c r="N1211" s="3" t="str">
        <f t="shared" si="219"/>
        <v>Charge</v>
      </c>
      <c r="O1211" s="3" t="str">
        <f t="shared" si="227"/>
        <v>Charge</v>
      </c>
      <c r="P1211" s="2">
        <f t="shared" si="220"/>
        <v>170</v>
      </c>
      <c r="Q1211" s="2">
        <f t="shared" si="221"/>
        <v>0</v>
      </c>
      <c r="R1211" s="2">
        <f t="shared" si="222"/>
        <v>0</v>
      </c>
      <c r="S1211" s="2">
        <f t="shared" si="223"/>
        <v>0</v>
      </c>
      <c r="T1211" s="2">
        <f t="shared" si="224"/>
        <v>0</v>
      </c>
      <c r="U1211" s="2">
        <f>IF(O1211="Reg", R1211 * Inputs!$B$7, 0)</f>
        <v>0</v>
      </c>
      <c r="V1211" s="2">
        <f>MAX(F1211 + P1211*Inputs!$B$15 - (Q1211/Inputs!$B$16) - U1211, 0)</f>
        <v>170</v>
      </c>
    </row>
    <row r="1212" spans="1:22" x14ac:dyDescent="0.3">
      <c r="A1212" s="1">
        <v>46073.416666666657</v>
      </c>
      <c r="B1212" s="2">
        <v>0</v>
      </c>
      <c r="C1212" s="2">
        <v>3.418746603940396</v>
      </c>
      <c r="D1212" s="2">
        <f t="shared" si="216"/>
        <v>30.691775073765104</v>
      </c>
      <c r="E1212" s="2">
        <f t="shared" si="217"/>
        <v>36.868834190806744</v>
      </c>
      <c r="F1212" s="2">
        <f t="shared" si="225"/>
        <v>170</v>
      </c>
      <c r="G1212" s="2">
        <f t="shared" si="226"/>
        <v>0</v>
      </c>
      <c r="H1212" s="2">
        <f>MIN(Inputs!$B$2, (Inputs!$B$14 - F1212)/Inputs!$B$15)</f>
        <v>170</v>
      </c>
      <c r="I1212" s="2">
        <f>MAX(MIN(Inputs!$B$2, F1212*Inputs!$B$16, Inputs!$B$14*Inputs!$B$4 - G1212), 0)</f>
        <v>170</v>
      </c>
      <c r="J1212" s="2">
        <f>MAX(MIN(Inputs!$B$2, F1212*Inputs!$B$16, (Inputs!$B$14-F1212)/Inputs!$B$15)*Inputs!$B$9, 0)</f>
        <v>136</v>
      </c>
      <c r="K1212" s="2">
        <f>MAX(E1212*Inputs!$B$5 - B1212 - Inputs!$B$8, 0) * H1212</f>
        <v>2115.5775949446888</v>
      </c>
      <c r="L1212" s="2">
        <f>IF(B1212 &gt;= D1212*Inputs!$B$10, MAX(B1212 - E1212/Inputs!$B$5 - Inputs!$B$8, 0) * I1212, 0)</f>
        <v>0</v>
      </c>
      <c r="M1212" s="2">
        <f t="shared" si="218"/>
        <v>464.94953813589387</v>
      </c>
      <c r="N1212" s="3" t="str">
        <f t="shared" si="219"/>
        <v>Charge</v>
      </c>
      <c r="O1212" s="3" t="str">
        <f t="shared" si="227"/>
        <v>Charge</v>
      </c>
      <c r="P1212" s="2">
        <f t="shared" si="220"/>
        <v>170</v>
      </c>
      <c r="Q1212" s="2">
        <f t="shared" si="221"/>
        <v>0</v>
      </c>
      <c r="R1212" s="2">
        <f t="shared" si="222"/>
        <v>0</v>
      </c>
      <c r="S1212" s="2">
        <f t="shared" si="223"/>
        <v>0</v>
      </c>
      <c r="T1212" s="2">
        <f t="shared" si="224"/>
        <v>0</v>
      </c>
      <c r="U1212" s="2">
        <f>IF(O1212="Reg", R1212 * Inputs!$B$7, 0)</f>
        <v>0</v>
      </c>
      <c r="V1212" s="2">
        <f>MAX(F1212 + P1212*Inputs!$B$15 - (Q1212/Inputs!$B$16) - U1212, 0)</f>
        <v>340</v>
      </c>
    </row>
    <row r="1213" spans="1:22" x14ac:dyDescent="0.3">
      <c r="A1213" s="1">
        <v>46073.458333333343</v>
      </c>
      <c r="B1213" s="2">
        <v>26.41264081502473</v>
      </c>
      <c r="C1213" s="2">
        <v>3.076402141417879</v>
      </c>
      <c r="D1213" s="2">
        <f t="shared" si="216"/>
        <v>30.691775073765104</v>
      </c>
      <c r="E1213" s="2">
        <f t="shared" si="217"/>
        <v>47.809405954570842</v>
      </c>
      <c r="F1213" s="2">
        <f t="shared" si="225"/>
        <v>340</v>
      </c>
      <c r="G1213" s="2">
        <f t="shared" si="226"/>
        <v>0</v>
      </c>
      <c r="H1213" s="2">
        <f>MIN(Inputs!$B$2, (Inputs!$B$14 - F1213)/Inputs!$B$15)</f>
        <v>0</v>
      </c>
      <c r="I1213" s="2">
        <f>MAX(MIN(Inputs!$B$2, F1213*Inputs!$B$16, Inputs!$B$14*Inputs!$B$4 - G1213), 0)</f>
        <v>170</v>
      </c>
      <c r="J1213" s="2">
        <f>MAX(MIN(Inputs!$B$2, F1213*Inputs!$B$16, (Inputs!$B$14-F1213)/Inputs!$B$15)*Inputs!$B$9, 0)</f>
        <v>0</v>
      </c>
      <c r="K1213" s="2">
        <f>MAX(E1213*Inputs!$B$5 - B1213 - Inputs!$B$8, 0) * H1213</f>
        <v>0</v>
      </c>
      <c r="L1213" s="2">
        <f>IF(B1213 &gt;= D1213*Inputs!$B$10, MAX(B1213 - E1213/Inputs!$B$5 - Inputs!$B$8, 0) * I1213, 0)</f>
        <v>0</v>
      </c>
      <c r="M1213" s="2">
        <f t="shared" si="218"/>
        <v>0</v>
      </c>
      <c r="N1213" s="3" t="str">
        <f t="shared" si="219"/>
        <v>Idle</v>
      </c>
      <c r="O1213" s="3" t="str">
        <f t="shared" si="227"/>
        <v>Idle</v>
      </c>
      <c r="P1213" s="2">
        <f t="shared" si="220"/>
        <v>0</v>
      </c>
      <c r="Q1213" s="2">
        <f t="shared" si="221"/>
        <v>0</v>
      </c>
      <c r="R1213" s="2">
        <f t="shared" si="222"/>
        <v>0</v>
      </c>
      <c r="S1213" s="2">
        <f t="shared" si="223"/>
        <v>0</v>
      </c>
      <c r="T1213" s="2">
        <f t="shared" si="224"/>
        <v>0</v>
      </c>
      <c r="U1213" s="2">
        <f>IF(O1213="Reg", R1213 * Inputs!$B$7, 0)</f>
        <v>0</v>
      </c>
      <c r="V1213" s="2">
        <f>MAX(F1213 + P1213*Inputs!$B$15 - (Q1213/Inputs!$B$16) - U1213, 0)</f>
        <v>340</v>
      </c>
    </row>
    <row r="1214" spans="1:22" x14ac:dyDescent="0.3">
      <c r="A1214" s="1">
        <v>46073.5</v>
      </c>
      <c r="B1214" s="2">
        <v>33.377939904256642</v>
      </c>
      <c r="C1214" s="2">
        <v>14.187285332442579</v>
      </c>
      <c r="D1214" s="2">
        <f t="shared" si="216"/>
        <v>30.691775073765104</v>
      </c>
      <c r="E1214" s="2">
        <f t="shared" si="217"/>
        <v>54.056161425052693</v>
      </c>
      <c r="F1214" s="2">
        <f t="shared" si="225"/>
        <v>340</v>
      </c>
      <c r="G1214" s="2">
        <f t="shared" si="226"/>
        <v>0</v>
      </c>
      <c r="H1214" s="2">
        <f>MIN(Inputs!$B$2, (Inputs!$B$14 - F1214)/Inputs!$B$15)</f>
        <v>0</v>
      </c>
      <c r="I1214" s="2">
        <f>MAX(MIN(Inputs!$B$2, F1214*Inputs!$B$16, Inputs!$B$14*Inputs!$B$4 - G1214), 0)</f>
        <v>170</v>
      </c>
      <c r="J1214" s="2">
        <f>MAX(MIN(Inputs!$B$2, F1214*Inputs!$B$16, (Inputs!$B$14-F1214)/Inputs!$B$15)*Inputs!$B$9, 0)</f>
        <v>0</v>
      </c>
      <c r="K1214" s="2">
        <f>MAX(E1214*Inputs!$B$5 - B1214 - Inputs!$B$8, 0) * H1214</f>
        <v>0</v>
      </c>
      <c r="L1214" s="2">
        <f>IF(B1214 &gt;= D1214*Inputs!$B$10, MAX(B1214 - E1214/Inputs!$B$5 - Inputs!$B$8, 0) * I1214, 0)</f>
        <v>0</v>
      </c>
      <c r="M1214" s="2">
        <f t="shared" si="218"/>
        <v>0</v>
      </c>
      <c r="N1214" s="3" t="str">
        <f t="shared" si="219"/>
        <v>Idle</v>
      </c>
      <c r="O1214" s="3" t="str">
        <f t="shared" si="227"/>
        <v>Idle</v>
      </c>
      <c r="P1214" s="2">
        <f t="shared" si="220"/>
        <v>0</v>
      </c>
      <c r="Q1214" s="2">
        <f t="shared" si="221"/>
        <v>0</v>
      </c>
      <c r="R1214" s="2">
        <f t="shared" si="222"/>
        <v>0</v>
      </c>
      <c r="S1214" s="2">
        <f t="shared" si="223"/>
        <v>0</v>
      </c>
      <c r="T1214" s="2">
        <f t="shared" si="224"/>
        <v>0</v>
      </c>
      <c r="U1214" s="2">
        <f>IF(O1214="Reg", R1214 * Inputs!$B$7, 0)</f>
        <v>0</v>
      </c>
      <c r="V1214" s="2">
        <f>MAX(F1214 + P1214*Inputs!$B$15 - (Q1214/Inputs!$B$16) - U1214, 0)</f>
        <v>340</v>
      </c>
    </row>
    <row r="1215" spans="1:22" x14ac:dyDescent="0.3">
      <c r="A1215" s="1">
        <v>46073.541666666657</v>
      </c>
      <c r="B1215" s="2">
        <v>41.084404327855459</v>
      </c>
      <c r="C1215" s="2">
        <v>2.971545078599469</v>
      </c>
      <c r="D1215" s="2">
        <f t="shared" si="216"/>
        <v>30.691775073765104</v>
      </c>
      <c r="E1215" s="2">
        <f t="shared" si="217"/>
        <v>60.308454843246516</v>
      </c>
      <c r="F1215" s="2">
        <f t="shared" si="225"/>
        <v>340</v>
      </c>
      <c r="G1215" s="2">
        <f t="shared" si="226"/>
        <v>0</v>
      </c>
      <c r="H1215" s="2">
        <f>MIN(Inputs!$B$2, (Inputs!$B$14 - F1215)/Inputs!$B$15)</f>
        <v>0</v>
      </c>
      <c r="I1215" s="2">
        <f>MAX(MIN(Inputs!$B$2, F1215*Inputs!$B$16, Inputs!$B$14*Inputs!$B$4 - G1215), 0)</f>
        <v>170</v>
      </c>
      <c r="J1215" s="2">
        <f>MAX(MIN(Inputs!$B$2, F1215*Inputs!$B$16, (Inputs!$B$14-F1215)/Inputs!$B$15)*Inputs!$B$9, 0)</f>
        <v>0</v>
      </c>
      <c r="K1215" s="2">
        <f>MAX(E1215*Inputs!$B$5 - B1215 - Inputs!$B$8, 0) * H1215</f>
        <v>0</v>
      </c>
      <c r="L1215" s="2">
        <f>IF(B1215 &gt;= D1215*Inputs!$B$10, MAX(B1215 - E1215/Inputs!$B$5 - Inputs!$B$8, 0) * I1215, 0)</f>
        <v>0</v>
      </c>
      <c r="M1215" s="2">
        <f t="shared" si="218"/>
        <v>0</v>
      </c>
      <c r="N1215" s="3" t="str">
        <f t="shared" si="219"/>
        <v>Idle</v>
      </c>
      <c r="O1215" s="3" t="str">
        <f t="shared" si="227"/>
        <v>Idle</v>
      </c>
      <c r="P1215" s="2">
        <f t="shared" si="220"/>
        <v>0</v>
      </c>
      <c r="Q1215" s="2">
        <f t="shared" si="221"/>
        <v>0</v>
      </c>
      <c r="R1215" s="2">
        <f t="shared" si="222"/>
        <v>0</v>
      </c>
      <c r="S1215" s="2">
        <f t="shared" si="223"/>
        <v>0</v>
      </c>
      <c r="T1215" s="2">
        <f t="shared" si="224"/>
        <v>0</v>
      </c>
      <c r="U1215" s="2">
        <f>IF(O1215="Reg", R1215 * Inputs!$B$7, 0)</f>
        <v>0</v>
      </c>
      <c r="V1215" s="2">
        <f>MAX(F1215 + P1215*Inputs!$B$15 - (Q1215/Inputs!$B$16) - U1215, 0)</f>
        <v>340</v>
      </c>
    </row>
    <row r="1216" spans="1:22" x14ac:dyDescent="0.3">
      <c r="A1216" s="1">
        <v>46073.583333333343</v>
      </c>
      <c r="B1216" s="2">
        <v>54.520508551795373</v>
      </c>
      <c r="C1216" s="2">
        <v>7.50073539721829</v>
      </c>
      <c r="D1216" s="2">
        <f t="shared" si="216"/>
        <v>30.691775073765104</v>
      </c>
      <c r="E1216" s="2">
        <f t="shared" si="217"/>
        <v>63.455037728618265</v>
      </c>
      <c r="F1216" s="2">
        <f t="shared" si="225"/>
        <v>340</v>
      </c>
      <c r="G1216" s="2">
        <f t="shared" si="226"/>
        <v>0</v>
      </c>
      <c r="H1216" s="2">
        <f>MIN(Inputs!$B$2, (Inputs!$B$14 - F1216)/Inputs!$B$15)</f>
        <v>0</v>
      </c>
      <c r="I1216" s="2">
        <f>MAX(MIN(Inputs!$B$2, F1216*Inputs!$B$16, Inputs!$B$14*Inputs!$B$4 - G1216), 0)</f>
        <v>170</v>
      </c>
      <c r="J1216" s="2">
        <f>MAX(MIN(Inputs!$B$2, F1216*Inputs!$B$16, (Inputs!$B$14-F1216)/Inputs!$B$15)*Inputs!$B$9, 0)</f>
        <v>0</v>
      </c>
      <c r="K1216" s="2">
        <f>MAX(E1216*Inputs!$B$5 - B1216 - Inputs!$B$8, 0) * H1216</f>
        <v>0</v>
      </c>
      <c r="L1216" s="2">
        <f>IF(B1216 &gt;= D1216*Inputs!$B$10, MAX(B1216 - E1216/Inputs!$B$5 - Inputs!$B$8, 0) * I1216, 0)</f>
        <v>0</v>
      </c>
      <c r="M1216" s="2">
        <f t="shared" si="218"/>
        <v>0</v>
      </c>
      <c r="N1216" s="3" t="str">
        <f t="shared" si="219"/>
        <v>Idle</v>
      </c>
      <c r="O1216" s="3" t="str">
        <f t="shared" si="227"/>
        <v>Idle</v>
      </c>
      <c r="P1216" s="2">
        <f t="shared" si="220"/>
        <v>0</v>
      </c>
      <c r="Q1216" s="2">
        <f t="shared" si="221"/>
        <v>0</v>
      </c>
      <c r="R1216" s="2">
        <f t="shared" si="222"/>
        <v>0</v>
      </c>
      <c r="S1216" s="2">
        <f t="shared" si="223"/>
        <v>0</v>
      </c>
      <c r="T1216" s="2">
        <f t="shared" si="224"/>
        <v>0</v>
      </c>
      <c r="U1216" s="2">
        <f>IF(O1216="Reg", R1216 * Inputs!$B$7, 0)</f>
        <v>0</v>
      </c>
      <c r="V1216" s="2">
        <f>MAX(F1216 + P1216*Inputs!$B$15 - (Q1216/Inputs!$B$16) - U1216, 0)</f>
        <v>340</v>
      </c>
    </row>
    <row r="1217" spans="1:22" x14ac:dyDescent="0.3">
      <c r="A1217" s="1">
        <v>46073.625</v>
      </c>
      <c r="B1217" s="2">
        <v>65.817511545908246</v>
      </c>
      <c r="C1217" s="2">
        <v>8.4704935414665616</v>
      </c>
      <c r="D1217" s="2">
        <f t="shared" si="216"/>
        <v>30.691775073765104</v>
      </c>
      <c r="E1217" s="2">
        <f t="shared" si="217"/>
        <v>63.777574066729635</v>
      </c>
      <c r="F1217" s="2">
        <f t="shared" si="225"/>
        <v>340</v>
      </c>
      <c r="G1217" s="2">
        <f t="shared" si="226"/>
        <v>0</v>
      </c>
      <c r="H1217" s="2">
        <f>MIN(Inputs!$B$2, (Inputs!$B$14 - F1217)/Inputs!$B$15)</f>
        <v>0</v>
      </c>
      <c r="I1217" s="2">
        <f>MAX(MIN(Inputs!$B$2, F1217*Inputs!$B$16, Inputs!$B$14*Inputs!$B$4 - G1217), 0)</f>
        <v>170</v>
      </c>
      <c r="J1217" s="2">
        <f>MAX(MIN(Inputs!$B$2, F1217*Inputs!$B$16, (Inputs!$B$14-F1217)/Inputs!$B$15)*Inputs!$B$9, 0)</f>
        <v>0</v>
      </c>
      <c r="K1217" s="2">
        <f>MAX(E1217*Inputs!$B$5 - B1217 - Inputs!$B$8, 0) * H1217</f>
        <v>0</v>
      </c>
      <c r="L1217" s="2">
        <f>IF(B1217 &gt;= D1217*Inputs!$B$10, MAX(B1217 - E1217/Inputs!$B$5 - Inputs!$B$8, 0) * I1217, 0)</f>
        <v>0</v>
      </c>
      <c r="M1217" s="2">
        <f t="shared" si="218"/>
        <v>0</v>
      </c>
      <c r="N1217" s="3" t="str">
        <f t="shared" si="219"/>
        <v>Idle</v>
      </c>
      <c r="O1217" s="3" t="str">
        <f t="shared" si="227"/>
        <v>Idle</v>
      </c>
      <c r="P1217" s="2">
        <f t="shared" si="220"/>
        <v>0</v>
      </c>
      <c r="Q1217" s="2">
        <f t="shared" si="221"/>
        <v>0</v>
      </c>
      <c r="R1217" s="2">
        <f t="shared" si="222"/>
        <v>0</v>
      </c>
      <c r="S1217" s="2">
        <f t="shared" si="223"/>
        <v>0</v>
      </c>
      <c r="T1217" s="2">
        <f t="shared" si="224"/>
        <v>0</v>
      </c>
      <c r="U1217" s="2">
        <f>IF(O1217="Reg", R1217 * Inputs!$B$7, 0)</f>
        <v>0</v>
      </c>
      <c r="V1217" s="2">
        <f>MAX(F1217 + P1217*Inputs!$B$15 - (Q1217/Inputs!$B$16) - U1217, 0)</f>
        <v>340</v>
      </c>
    </row>
    <row r="1218" spans="1:22" x14ac:dyDescent="0.3">
      <c r="A1218" s="1">
        <v>46073.666666666657</v>
      </c>
      <c r="B1218" s="2">
        <v>65.643430582584571</v>
      </c>
      <c r="C1218" s="2">
        <v>6.4843916186881314</v>
      </c>
      <c r="D1218" s="2">
        <f t="shared" ref="D1218:D1281" si="228">AVERAGEIFS(B:B, A:A, "&gt;="&amp;INT(A1218), A:A, "&lt;"&amp;INT(A1218)+1)</f>
        <v>30.691775073765104</v>
      </c>
      <c r="E1218" s="2">
        <f t="shared" ref="E1218:E1281" si="229">AVERAGE(B1218:B1223)</f>
        <v>62.962702167476778</v>
      </c>
      <c r="F1218" s="2">
        <f t="shared" si="225"/>
        <v>340</v>
      </c>
      <c r="G1218" s="2">
        <f t="shared" si="226"/>
        <v>0</v>
      </c>
      <c r="H1218" s="2">
        <f>MIN(Inputs!$B$2, (Inputs!$B$14 - F1218)/Inputs!$B$15)</f>
        <v>0</v>
      </c>
      <c r="I1218" s="2">
        <f>MAX(MIN(Inputs!$B$2, F1218*Inputs!$B$16, Inputs!$B$14*Inputs!$B$4 - G1218), 0)</f>
        <v>170</v>
      </c>
      <c r="J1218" s="2">
        <f>MAX(MIN(Inputs!$B$2, F1218*Inputs!$B$16, (Inputs!$B$14-F1218)/Inputs!$B$15)*Inputs!$B$9, 0)</f>
        <v>0</v>
      </c>
      <c r="K1218" s="2">
        <f>MAX(E1218*Inputs!$B$5 - B1218 - Inputs!$B$8, 0) * H1218</f>
        <v>0</v>
      </c>
      <c r="L1218" s="2">
        <f>IF(B1218 &gt;= D1218*Inputs!$B$10, MAX(B1218 - E1218/Inputs!$B$5 - Inputs!$B$8, 0) * I1218, 0)</f>
        <v>0</v>
      </c>
      <c r="M1218" s="2">
        <f t="shared" ref="M1218:M1281" si="230">C1218 * J1218</f>
        <v>0</v>
      </c>
      <c r="N1218" s="3" t="str">
        <f t="shared" ref="N1218:N1281" si="231">IF(MAX(K1218, L1218, M1218)&lt;=0, "Idle", IF(AND(M1218&gt;=K1218, M1218&gt;=L1218), "Reg", IF(L1218&gt;=K1218, "Discharge", "Charge")))</f>
        <v>Idle</v>
      </c>
      <c r="O1218" s="3" t="str">
        <f t="shared" si="227"/>
        <v>Idle</v>
      </c>
      <c r="P1218" s="2">
        <f t="shared" ref="P1218:P1281" si="232">IF(O1218="Charge", H1218, 0)</f>
        <v>0</v>
      </c>
      <c r="Q1218" s="2">
        <f t="shared" ref="Q1218:Q1281" si="233">IF(O1218="Discharge", I1218, 0)</f>
        <v>0</v>
      </c>
      <c r="R1218" s="2">
        <f t="shared" ref="R1218:R1281" si="234">IF(O1218="Reg", J1218, 0)</f>
        <v>0</v>
      </c>
      <c r="S1218" s="2">
        <f t="shared" ref="S1218:S1281" si="235">(Q1218 - P1218) * B1218</f>
        <v>0</v>
      </c>
      <c r="T1218" s="2">
        <f t="shared" ref="T1218:T1281" si="236">R1218 * C1218</f>
        <v>0</v>
      </c>
      <c r="U1218" s="2">
        <f>IF(O1218="Reg", R1218 * Inputs!$B$7, 0)</f>
        <v>0</v>
      </c>
      <c r="V1218" s="2">
        <f>MAX(F1218 + P1218*Inputs!$B$15 - (Q1218/Inputs!$B$16) - U1218, 0)</f>
        <v>340</v>
      </c>
    </row>
    <row r="1219" spans="1:22" x14ac:dyDescent="0.3">
      <c r="A1219" s="1">
        <v>46073.708333333343</v>
      </c>
      <c r="B1219" s="2">
        <v>63.893173637915879</v>
      </c>
      <c r="C1219" s="2">
        <v>2.7745700430040401</v>
      </c>
      <c r="D1219" s="2">
        <f t="shared" si="228"/>
        <v>30.691775073765104</v>
      </c>
      <c r="E1219" s="2">
        <f t="shared" si="229"/>
        <v>59.746022100262159</v>
      </c>
      <c r="F1219" s="2">
        <f t="shared" ref="F1219:F1282" si="237">V1218</f>
        <v>340</v>
      </c>
      <c r="G1219" s="2">
        <f t="shared" ref="G1219:G1282" si="238">IF(INT(A1219)=INT(A1218), G1218 + Q1218, 0)</f>
        <v>0</v>
      </c>
      <c r="H1219" s="2">
        <f>MIN(Inputs!$B$2, (Inputs!$B$14 - F1219)/Inputs!$B$15)</f>
        <v>0</v>
      </c>
      <c r="I1219" s="2">
        <f>MAX(MIN(Inputs!$B$2, F1219*Inputs!$B$16, Inputs!$B$14*Inputs!$B$4 - G1219), 0)</f>
        <v>170</v>
      </c>
      <c r="J1219" s="2">
        <f>MAX(MIN(Inputs!$B$2, F1219*Inputs!$B$16, (Inputs!$B$14-F1219)/Inputs!$B$15)*Inputs!$B$9, 0)</f>
        <v>0</v>
      </c>
      <c r="K1219" s="2">
        <f>MAX(E1219*Inputs!$B$5 - B1219 - Inputs!$B$8, 0) * H1219</f>
        <v>0</v>
      </c>
      <c r="L1219" s="2">
        <f>IF(B1219 &gt;= D1219*Inputs!$B$10, MAX(B1219 - E1219/Inputs!$B$5 - Inputs!$B$8, 0) * I1219, 0)</f>
        <v>0</v>
      </c>
      <c r="M1219" s="2">
        <f t="shared" si="230"/>
        <v>0</v>
      </c>
      <c r="N1219" s="3" t="str">
        <f t="shared" si="231"/>
        <v>Idle</v>
      </c>
      <c r="O1219" s="3" t="str">
        <f t="shared" si="227"/>
        <v>Idle</v>
      </c>
      <c r="P1219" s="2">
        <f t="shared" si="232"/>
        <v>0</v>
      </c>
      <c r="Q1219" s="2">
        <f t="shared" si="233"/>
        <v>0</v>
      </c>
      <c r="R1219" s="2">
        <f t="shared" si="234"/>
        <v>0</v>
      </c>
      <c r="S1219" s="2">
        <f t="shared" si="235"/>
        <v>0</v>
      </c>
      <c r="T1219" s="2">
        <f t="shared" si="236"/>
        <v>0</v>
      </c>
      <c r="U1219" s="2">
        <f>IF(O1219="Reg", R1219 * Inputs!$B$7, 0)</f>
        <v>0</v>
      </c>
      <c r="V1219" s="2">
        <f>MAX(F1219 + P1219*Inputs!$B$15 - (Q1219/Inputs!$B$16) - U1219, 0)</f>
        <v>340</v>
      </c>
    </row>
    <row r="1220" spans="1:22" x14ac:dyDescent="0.3">
      <c r="A1220" s="1">
        <v>46073.75</v>
      </c>
      <c r="B1220" s="2">
        <v>70.891700413419542</v>
      </c>
      <c r="C1220" s="2">
        <v>11.08543896799177</v>
      </c>
      <c r="D1220" s="2">
        <f t="shared" si="228"/>
        <v>30.691775073765104</v>
      </c>
      <c r="E1220" s="2">
        <f t="shared" si="229"/>
        <v>55.252529142968278</v>
      </c>
      <c r="F1220" s="2">
        <f t="shared" si="237"/>
        <v>340</v>
      </c>
      <c r="G1220" s="2">
        <f t="shared" si="238"/>
        <v>0</v>
      </c>
      <c r="H1220" s="2">
        <f>MIN(Inputs!$B$2, (Inputs!$B$14 - F1220)/Inputs!$B$15)</f>
        <v>0</v>
      </c>
      <c r="I1220" s="2">
        <f>MAX(MIN(Inputs!$B$2, F1220*Inputs!$B$16, Inputs!$B$14*Inputs!$B$4 - G1220), 0)</f>
        <v>170</v>
      </c>
      <c r="J1220" s="2">
        <f>MAX(MIN(Inputs!$B$2, F1220*Inputs!$B$16, (Inputs!$B$14-F1220)/Inputs!$B$15)*Inputs!$B$9, 0)</f>
        <v>0</v>
      </c>
      <c r="K1220" s="2">
        <f>MAX(E1220*Inputs!$B$5 - B1220 - Inputs!$B$8, 0) * H1220</f>
        <v>0</v>
      </c>
      <c r="L1220" s="2">
        <f>IF(B1220 &gt;= D1220*Inputs!$B$10, MAX(B1220 - E1220/Inputs!$B$5 - Inputs!$B$8, 0) * I1220, 0)</f>
        <v>0</v>
      </c>
      <c r="M1220" s="2">
        <f t="shared" si="230"/>
        <v>0</v>
      </c>
      <c r="N1220" s="3" t="str">
        <f t="shared" si="231"/>
        <v>Idle</v>
      </c>
      <c r="O1220" s="3" t="str">
        <f t="shared" ref="O1220:O1283" si="239">IF(O1219&lt;&gt;O1218, O1219, N1220)</f>
        <v>Idle</v>
      </c>
      <c r="P1220" s="2">
        <f t="shared" si="232"/>
        <v>0</v>
      </c>
      <c r="Q1220" s="2">
        <f t="shared" si="233"/>
        <v>0</v>
      </c>
      <c r="R1220" s="2">
        <f t="shared" si="234"/>
        <v>0</v>
      </c>
      <c r="S1220" s="2">
        <f t="shared" si="235"/>
        <v>0</v>
      </c>
      <c r="T1220" s="2">
        <f t="shared" si="236"/>
        <v>0</v>
      </c>
      <c r="U1220" s="2">
        <f>IF(O1220="Reg", R1220 * Inputs!$B$7, 0)</f>
        <v>0</v>
      </c>
      <c r="V1220" s="2">
        <f>MAX(F1220 + P1220*Inputs!$B$15 - (Q1220/Inputs!$B$16) - U1220, 0)</f>
        <v>340</v>
      </c>
    </row>
    <row r="1221" spans="1:22" x14ac:dyDescent="0.3">
      <c r="A1221" s="1">
        <v>46073.791666666657</v>
      </c>
      <c r="B1221" s="2">
        <v>59.96390164008595</v>
      </c>
      <c r="C1221" s="2">
        <v>5.688145493691418</v>
      </c>
      <c r="D1221" s="2">
        <f t="shared" si="228"/>
        <v>30.691775073765104</v>
      </c>
      <c r="E1221" s="2">
        <f t="shared" si="229"/>
        <v>49.374345789620598</v>
      </c>
      <c r="F1221" s="2">
        <f t="shared" si="237"/>
        <v>340</v>
      </c>
      <c r="G1221" s="2">
        <f t="shared" si="238"/>
        <v>0</v>
      </c>
      <c r="H1221" s="2">
        <f>MIN(Inputs!$B$2, (Inputs!$B$14 - F1221)/Inputs!$B$15)</f>
        <v>0</v>
      </c>
      <c r="I1221" s="2">
        <f>MAX(MIN(Inputs!$B$2, F1221*Inputs!$B$16, Inputs!$B$14*Inputs!$B$4 - G1221), 0)</f>
        <v>170</v>
      </c>
      <c r="J1221" s="2">
        <f>MAX(MIN(Inputs!$B$2, F1221*Inputs!$B$16, (Inputs!$B$14-F1221)/Inputs!$B$15)*Inputs!$B$9, 0)</f>
        <v>0</v>
      </c>
      <c r="K1221" s="2">
        <f>MAX(E1221*Inputs!$B$5 - B1221 - Inputs!$B$8, 0) * H1221</f>
        <v>0</v>
      </c>
      <c r="L1221" s="2">
        <f>IF(B1221 &gt;= D1221*Inputs!$B$10, MAX(B1221 - E1221/Inputs!$B$5 - Inputs!$B$8, 0) * I1221, 0)</f>
        <v>0</v>
      </c>
      <c r="M1221" s="2">
        <f t="shared" si="230"/>
        <v>0</v>
      </c>
      <c r="N1221" s="3" t="str">
        <f t="shared" si="231"/>
        <v>Idle</v>
      </c>
      <c r="O1221" s="3" t="str">
        <f t="shared" si="239"/>
        <v>Idle</v>
      </c>
      <c r="P1221" s="2">
        <f t="shared" si="232"/>
        <v>0</v>
      </c>
      <c r="Q1221" s="2">
        <f t="shared" si="233"/>
        <v>0</v>
      </c>
      <c r="R1221" s="2">
        <f t="shared" si="234"/>
        <v>0</v>
      </c>
      <c r="S1221" s="2">
        <f t="shared" si="235"/>
        <v>0</v>
      </c>
      <c r="T1221" s="2">
        <f t="shared" si="236"/>
        <v>0</v>
      </c>
      <c r="U1221" s="2">
        <f>IF(O1221="Reg", R1221 * Inputs!$B$7, 0)</f>
        <v>0</v>
      </c>
      <c r="V1221" s="2">
        <f>MAX(F1221 + P1221*Inputs!$B$15 - (Q1221/Inputs!$B$16) - U1221, 0)</f>
        <v>340</v>
      </c>
    </row>
    <row r="1222" spans="1:22" x14ac:dyDescent="0.3">
      <c r="A1222" s="1">
        <v>46073.833333333343</v>
      </c>
      <c r="B1222" s="2">
        <v>56.455726580463569</v>
      </c>
      <c r="C1222" s="2">
        <v>19.36907375331063</v>
      </c>
      <c r="D1222" s="2">
        <f t="shared" si="228"/>
        <v>30.691775073765104</v>
      </c>
      <c r="E1222" s="2">
        <f t="shared" si="229"/>
        <v>43.822793835413471</v>
      </c>
      <c r="F1222" s="2">
        <f t="shared" si="237"/>
        <v>340</v>
      </c>
      <c r="G1222" s="2">
        <f t="shared" si="238"/>
        <v>0</v>
      </c>
      <c r="H1222" s="2">
        <f>MIN(Inputs!$B$2, (Inputs!$B$14 - F1222)/Inputs!$B$15)</f>
        <v>0</v>
      </c>
      <c r="I1222" s="2">
        <f>MAX(MIN(Inputs!$B$2, F1222*Inputs!$B$16, Inputs!$B$14*Inputs!$B$4 - G1222), 0)</f>
        <v>170</v>
      </c>
      <c r="J1222" s="2">
        <f>MAX(MIN(Inputs!$B$2, F1222*Inputs!$B$16, (Inputs!$B$14-F1222)/Inputs!$B$15)*Inputs!$B$9, 0)</f>
        <v>0</v>
      </c>
      <c r="K1222" s="2">
        <f>MAX(E1222*Inputs!$B$5 - B1222 - Inputs!$B$8, 0) * H1222</f>
        <v>0</v>
      </c>
      <c r="L1222" s="2">
        <f>IF(B1222 &gt;= D1222*Inputs!$B$10, MAX(B1222 - E1222/Inputs!$B$5 - Inputs!$B$8, 0) * I1222, 0)</f>
        <v>0</v>
      </c>
      <c r="M1222" s="2">
        <f t="shared" si="230"/>
        <v>0</v>
      </c>
      <c r="N1222" s="3" t="str">
        <f t="shared" si="231"/>
        <v>Idle</v>
      </c>
      <c r="O1222" s="3" t="str">
        <f t="shared" si="239"/>
        <v>Idle</v>
      </c>
      <c r="P1222" s="2">
        <f t="shared" si="232"/>
        <v>0</v>
      </c>
      <c r="Q1222" s="2">
        <f t="shared" si="233"/>
        <v>0</v>
      </c>
      <c r="R1222" s="2">
        <f t="shared" si="234"/>
        <v>0</v>
      </c>
      <c r="S1222" s="2">
        <f t="shared" si="235"/>
        <v>0</v>
      </c>
      <c r="T1222" s="2">
        <f t="shared" si="236"/>
        <v>0</v>
      </c>
      <c r="U1222" s="2">
        <f>IF(O1222="Reg", R1222 * Inputs!$B$7, 0)</f>
        <v>0</v>
      </c>
      <c r="V1222" s="2">
        <f>MAX(F1222 + P1222*Inputs!$B$15 - (Q1222/Inputs!$B$16) - U1222, 0)</f>
        <v>340</v>
      </c>
    </row>
    <row r="1223" spans="1:22" x14ac:dyDescent="0.3">
      <c r="A1223" s="1">
        <v>46073.875</v>
      </c>
      <c r="B1223" s="2">
        <v>60.928280150391103</v>
      </c>
      <c r="C1223" s="2">
        <v>20.45456201897381</v>
      </c>
      <c r="D1223" s="2">
        <f t="shared" si="228"/>
        <v>30.691775073765104</v>
      </c>
      <c r="E1223" s="2">
        <f t="shared" si="229"/>
        <v>35.890340376033222</v>
      </c>
      <c r="F1223" s="2">
        <f t="shared" si="237"/>
        <v>340</v>
      </c>
      <c r="G1223" s="2">
        <f t="shared" si="238"/>
        <v>0</v>
      </c>
      <c r="H1223" s="2">
        <f>MIN(Inputs!$B$2, (Inputs!$B$14 - F1223)/Inputs!$B$15)</f>
        <v>0</v>
      </c>
      <c r="I1223" s="2">
        <f>MAX(MIN(Inputs!$B$2, F1223*Inputs!$B$16, Inputs!$B$14*Inputs!$B$4 - G1223), 0)</f>
        <v>170</v>
      </c>
      <c r="J1223" s="2">
        <f>MAX(MIN(Inputs!$B$2, F1223*Inputs!$B$16, (Inputs!$B$14-F1223)/Inputs!$B$15)*Inputs!$B$9, 0)</f>
        <v>0</v>
      </c>
      <c r="K1223" s="2">
        <f>MAX(E1223*Inputs!$B$5 - B1223 - Inputs!$B$8, 0) * H1223</f>
        <v>0</v>
      </c>
      <c r="L1223" s="2">
        <f>IF(B1223 &gt;= D1223*Inputs!$B$10, MAX(B1223 - E1223/Inputs!$B$5 - Inputs!$B$8, 0) * I1223, 0)</f>
        <v>24.446416560069224</v>
      </c>
      <c r="M1223" s="2">
        <f t="shared" si="230"/>
        <v>0</v>
      </c>
      <c r="N1223" s="3" t="str">
        <f t="shared" si="231"/>
        <v>Discharge</v>
      </c>
      <c r="O1223" s="3" t="str">
        <f t="shared" si="239"/>
        <v>Discharge</v>
      </c>
      <c r="P1223" s="2">
        <f t="shared" si="232"/>
        <v>0</v>
      </c>
      <c r="Q1223" s="2">
        <f t="shared" si="233"/>
        <v>170</v>
      </c>
      <c r="R1223" s="2">
        <f t="shared" si="234"/>
        <v>0</v>
      </c>
      <c r="S1223" s="2">
        <f t="shared" si="235"/>
        <v>10357.807625566487</v>
      </c>
      <c r="T1223" s="2">
        <f t="shared" si="236"/>
        <v>0</v>
      </c>
      <c r="U1223" s="2">
        <f>IF(O1223="Reg", R1223 * Inputs!$B$7, 0)</f>
        <v>0</v>
      </c>
      <c r="V1223" s="2">
        <f>MAX(F1223 + P1223*Inputs!$B$15 - (Q1223/Inputs!$B$16) - U1223, 0)</f>
        <v>170</v>
      </c>
    </row>
    <row r="1224" spans="1:22" x14ac:dyDescent="0.3">
      <c r="A1224" s="1">
        <v>46073.916666666657</v>
      </c>
      <c r="B1224" s="2">
        <v>46.343350179296912</v>
      </c>
      <c r="C1224" s="2">
        <v>3.1535785961198179</v>
      </c>
      <c r="D1224" s="2">
        <f t="shared" si="228"/>
        <v>30.691775073765104</v>
      </c>
      <c r="E1224" s="2">
        <f t="shared" si="229"/>
        <v>27.535628071857772</v>
      </c>
      <c r="F1224" s="2">
        <f t="shared" si="237"/>
        <v>170</v>
      </c>
      <c r="G1224" s="2">
        <f t="shared" si="238"/>
        <v>170</v>
      </c>
      <c r="H1224" s="2">
        <f>MIN(Inputs!$B$2, (Inputs!$B$14 - F1224)/Inputs!$B$15)</f>
        <v>170</v>
      </c>
      <c r="I1224" s="2">
        <f>MAX(MIN(Inputs!$B$2, F1224*Inputs!$B$16, Inputs!$B$14*Inputs!$B$4 - G1224), 0)</f>
        <v>170</v>
      </c>
      <c r="J1224" s="2">
        <f>MAX(MIN(Inputs!$B$2, F1224*Inputs!$B$16, (Inputs!$B$14-F1224)/Inputs!$B$15)*Inputs!$B$9, 0)</f>
        <v>136</v>
      </c>
      <c r="K1224" s="2">
        <f>MAX(E1224*Inputs!$B$5 - B1224 - Inputs!$B$8, 0) * H1224</f>
        <v>0</v>
      </c>
      <c r="L1224" s="2">
        <f>IF(B1224 &gt;= D1224*Inputs!$B$10, MAX(B1224 - E1224/Inputs!$B$5 - Inputs!$B$8, 0) * I1224, 0)</f>
        <v>0</v>
      </c>
      <c r="M1224" s="2">
        <f t="shared" si="230"/>
        <v>428.88668907229521</v>
      </c>
      <c r="N1224" s="3" t="str">
        <f t="shared" si="231"/>
        <v>Reg</v>
      </c>
      <c r="O1224" s="3" t="str">
        <f t="shared" si="239"/>
        <v>Discharge</v>
      </c>
      <c r="P1224" s="2">
        <f t="shared" si="232"/>
        <v>0</v>
      </c>
      <c r="Q1224" s="2">
        <f t="shared" si="233"/>
        <v>170</v>
      </c>
      <c r="R1224" s="2">
        <f t="shared" si="234"/>
        <v>0</v>
      </c>
      <c r="S1224" s="2">
        <f t="shared" si="235"/>
        <v>7878.3695304804751</v>
      </c>
      <c r="T1224" s="2">
        <f t="shared" si="236"/>
        <v>0</v>
      </c>
      <c r="U1224" s="2">
        <f>IF(O1224="Reg", R1224 * Inputs!$B$7, 0)</f>
        <v>0</v>
      </c>
      <c r="V1224" s="2">
        <f>MAX(F1224 + P1224*Inputs!$B$15 - (Q1224/Inputs!$B$16) - U1224, 0)</f>
        <v>0</v>
      </c>
    </row>
    <row r="1225" spans="1:22" x14ac:dyDescent="0.3">
      <c r="A1225" s="1">
        <v>46073.958333333343</v>
      </c>
      <c r="B1225" s="2">
        <v>36.93221589415257</v>
      </c>
      <c r="C1225" s="2">
        <v>7.0989702817747053</v>
      </c>
      <c r="D1225" s="2">
        <f t="shared" si="228"/>
        <v>30.691775073765104</v>
      </c>
      <c r="E1225" s="2">
        <f t="shared" si="229"/>
        <v>20.202903286721078</v>
      </c>
      <c r="F1225" s="2">
        <f t="shared" si="237"/>
        <v>0</v>
      </c>
      <c r="G1225" s="2">
        <f t="shared" si="238"/>
        <v>340</v>
      </c>
      <c r="H1225" s="2">
        <f>MIN(Inputs!$B$2, (Inputs!$B$14 - F1225)/Inputs!$B$15)</f>
        <v>170</v>
      </c>
      <c r="I1225" s="2">
        <f>MAX(MIN(Inputs!$B$2, F1225*Inputs!$B$16, Inputs!$B$14*Inputs!$B$4 - G1225), 0)</f>
        <v>0</v>
      </c>
      <c r="J1225" s="2">
        <f>MAX(MIN(Inputs!$B$2, F1225*Inputs!$B$16, (Inputs!$B$14-F1225)/Inputs!$B$15)*Inputs!$B$9, 0)</f>
        <v>0</v>
      </c>
      <c r="K1225" s="2">
        <f>MAX(E1225*Inputs!$B$5 - B1225 - Inputs!$B$8, 0) * H1225</f>
        <v>0</v>
      </c>
      <c r="L1225" s="2">
        <f>IF(B1225 &gt;= D1225*Inputs!$B$10, MAX(B1225 - E1225/Inputs!$B$5 - Inputs!$B$8, 0) * I1225, 0)</f>
        <v>0</v>
      </c>
      <c r="M1225" s="2">
        <f t="shared" si="230"/>
        <v>0</v>
      </c>
      <c r="N1225" s="3" t="str">
        <f t="shared" si="231"/>
        <v>Idle</v>
      </c>
      <c r="O1225" s="3" t="str">
        <f t="shared" si="239"/>
        <v>Idle</v>
      </c>
      <c r="P1225" s="2">
        <f t="shared" si="232"/>
        <v>0</v>
      </c>
      <c r="Q1225" s="2">
        <f t="shared" si="233"/>
        <v>0</v>
      </c>
      <c r="R1225" s="2">
        <f t="shared" si="234"/>
        <v>0</v>
      </c>
      <c r="S1225" s="2">
        <f t="shared" si="235"/>
        <v>0</v>
      </c>
      <c r="T1225" s="2">
        <f t="shared" si="236"/>
        <v>0</v>
      </c>
      <c r="U1225" s="2">
        <f>IF(O1225="Reg", R1225 * Inputs!$B$7, 0)</f>
        <v>0</v>
      </c>
      <c r="V1225" s="2">
        <f>MAX(F1225 + P1225*Inputs!$B$15 - (Q1225/Inputs!$B$16) - U1225, 0)</f>
        <v>0</v>
      </c>
    </row>
    <row r="1226" spans="1:22" x14ac:dyDescent="0.3">
      <c r="A1226" s="1">
        <v>46074</v>
      </c>
      <c r="B1226" s="2">
        <v>35.622600293333441</v>
      </c>
      <c r="C1226" s="2">
        <v>4.8294013469894228</v>
      </c>
      <c r="D1226" s="2">
        <f t="shared" si="228"/>
        <v>31.999877037325067</v>
      </c>
      <c r="E1226" s="2">
        <f t="shared" si="229"/>
        <v>14.047533971028985</v>
      </c>
      <c r="F1226" s="2">
        <f t="shared" si="237"/>
        <v>0</v>
      </c>
      <c r="G1226" s="2">
        <f t="shared" si="238"/>
        <v>0</v>
      </c>
      <c r="H1226" s="2">
        <f>MIN(Inputs!$B$2, (Inputs!$B$14 - F1226)/Inputs!$B$15)</f>
        <v>170</v>
      </c>
      <c r="I1226" s="2">
        <f>MAX(MIN(Inputs!$B$2, F1226*Inputs!$B$16, Inputs!$B$14*Inputs!$B$4 - G1226), 0)</f>
        <v>0</v>
      </c>
      <c r="J1226" s="2">
        <f>MAX(MIN(Inputs!$B$2, F1226*Inputs!$B$16, (Inputs!$B$14-F1226)/Inputs!$B$15)*Inputs!$B$9, 0)</f>
        <v>0</v>
      </c>
      <c r="K1226" s="2">
        <f>MAX(E1226*Inputs!$B$5 - B1226 - Inputs!$B$8, 0) * H1226</f>
        <v>0</v>
      </c>
      <c r="L1226" s="2">
        <f>IF(B1226 &gt;= D1226*Inputs!$B$10, MAX(B1226 - E1226/Inputs!$B$5 - Inputs!$B$8, 0) * I1226, 0)</f>
        <v>0</v>
      </c>
      <c r="M1226" s="2">
        <f t="shared" si="230"/>
        <v>0</v>
      </c>
      <c r="N1226" s="3" t="str">
        <f t="shared" si="231"/>
        <v>Idle</v>
      </c>
      <c r="O1226" s="3" t="str">
        <f t="shared" si="239"/>
        <v>Idle</v>
      </c>
      <c r="P1226" s="2">
        <f t="shared" si="232"/>
        <v>0</v>
      </c>
      <c r="Q1226" s="2">
        <f t="shared" si="233"/>
        <v>0</v>
      </c>
      <c r="R1226" s="2">
        <f t="shared" si="234"/>
        <v>0</v>
      </c>
      <c r="S1226" s="2">
        <f t="shared" si="235"/>
        <v>0</v>
      </c>
      <c r="T1226" s="2">
        <f t="shared" si="236"/>
        <v>0</v>
      </c>
      <c r="U1226" s="2">
        <f>IF(O1226="Reg", R1226 * Inputs!$B$7, 0)</f>
        <v>0</v>
      </c>
      <c r="V1226" s="2">
        <f>MAX(F1226 + P1226*Inputs!$B$15 - (Q1226/Inputs!$B$16) - U1226, 0)</f>
        <v>0</v>
      </c>
    </row>
    <row r="1227" spans="1:22" x14ac:dyDescent="0.3">
      <c r="A1227" s="1">
        <v>46074.041666666657</v>
      </c>
      <c r="B1227" s="2">
        <v>26.654589914843189</v>
      </c>
      <c r="C1227" s="2">
        <v>11.928782892021671</v>
      </c>
      <c r="D1227" s="2">
        <f t="shared" si="228"/>
        <v>31.999877037325067</v>
      </c>
      <c r="E1227" s="2">
        <f t="shared" si="229"/>
        <v>8.1104339221400803</v>
      </c>
      <c r="F1227" s="2">
        <f t="shared" si="237"/>
        <v>0</v>
      </c>
      <c r="G1227" s="2">
        <f t="shared" si="238"/>
        <v>0</v>
      </c>
      <c r="H1227" s="2">
        <f>MIN(Inputs!$B$2, (Inputs!$B$14 - F1227)/Inputs!$B$15)</f>
        <v>170</v>
      </c>
      <c r="I1227" s="2">
        <f>MAX(MIN(Inputs!$B$2, F1227*Inputs!$B$16, Inputs!$B$14*Inputs!$B$4 - G1227), 0)</f>
        <v>0</v>
      </c>
      <c r="J1227" s="2">
        <f>MAX(MIN(Inputs!$B$2, F1227*Inputs!$B$16, (Inputs!$B$14-F1227)/Inputs!$B$15)*Inputs!$B$9, 0)</f>
        <v>0</v>
      </c>
      <c r="K1227" s="2">
        <f>MAX(E1227*Inputs!$B$5 - B1227 - Inputs!$B$8, 0) * H1227</f>
        <v>0</v>
      </c>
      <c r="L1227" s="2">
        <f>IF(B1227 &gt;= D1227*Inputs!$B$10, MAX(B1227 - E1227/Inputs!$B$5 - Inputs!$B$8, 0) * I1227, 0)</f>
        <v>0</v>
      </c>
      <c r="M1227" s="2">
        <f t="shared" si="230"/>
        <v>0</v>
      </c>
      <c r="N1227" s="3" t="str">
        <f t="shared" si="231"/>
        <v>Idle</v>
      </c>
      <c r="O1227" s="3" t="str">
        <f t="shared" si="239"/>
        <v>Idle</v>
      </c>
      <c r="P1227" s="2">
        <f t="shared" si="232"/>
        <v>0</v>
      </c>
      <c r="Q1227" s="2">
        <f t="shared" si="233"/>
        <v>0</v>
      </c>
      <c r="R1227" s="2">
        <f t="shared" si="234"/>
        <v>0</v>
      </c>
      <c r="S1227" s="2">
        <f t="shared" si="235"/>
        <v>0</v>
      </c>
      <c r="T1227" s="2">
        <f t="shared" si="236"/>
        <v>0</v>
      </c>
      <c r="U1227" s="2">
        <f>IF(O1227="Reg", R1227 * Inputs!$B$7, 0)</f>
        <v>0</v>
      </c>
      <c r="V1227" s="2">
        <f>MAX(F1227 + P1227*Inputs!$B$15 - (Q1227/Inputs!$B$16) - U1227, 0)</f>
        <v>0</v>
      </c>
    </row>
    <row r="1228" spans="1:22" x14ac:dyDescent="0.3">
      <c r="A1228" s="1">
        <v>46074.083333333343</v>
      </c>
      <c r="B1228" s="2">
        <v>8.8610058241821061</v>
      </c>
      <c r="C1228" s="2">
        <v>7.8266226714958531</v>
      </c>
      <c r="D1228" s="2">
        <f t="shared" si="228"/>
        <v>31.999877037325067</v>
      </c>
      <c r="E1228" s="2">
        <f t="shared" si="229"/>
        <v>3.6680022696662142</v>
      </c>
      <c r="F1228" s="2">
        <f t="shared" si="237"/>
        <v>0</v>
      </c>
      <c r="G1228" s="2">
        <f t="shared" si="238"/>
        <v>0</v>
      </c>
      <c r="H1228" s="2">
        <f>MIN(Inputs!$B$2, (Inputs!$B$14 - F1228)/Inputs!$B$15)</f>
        <v>170</v>
      </c>
      <c r="I1228" s="2">
        <f>MAX(MIN(Inputs!$B$2, F1228*Inputs!$B$16, Inputs!$B$14*Inputs!$B$4 - G1228), 0)</f>
        <v>0</v>
      </c>
      <c r="J1228" s="2">
        <f>MAX(MIN(Inputs!$B$2, F1228*Inputs!$B$16, (Inputs!$B$14-F1228)/Inputs!$B$15)*Inputs!$B$9, 0)</f>
        <v>0</v>
      </c>
      <c r="K1228" s="2">
        <f>MAX(E1228*Inputs!$B$5 - B1228 - Inputs!$B$8, 0) * H1228</f>
        <v>0</v>
      </c>
      <c r="L1228" s="2">
        <f>IF(B1228 &gt;= D1228*Inputs!$B$10, MAX(B1228 - E1228/Inputs!$B$5 - Inputs!$B$8, 0) * I1228, 0)</f>
        <v>0</v>
      </c>
      <c r="M1228" s="2">
        <f t="shared" si="230"/>
        <v>0</v>
      </c>
      <c r="N1228" s="3" t="str">
        <f t="shared" si="231"/>
        <v>Idle</v>
      </c>
      <c r="O1228" s="3" t="str">
        <f t="shared" si="239"/>
        <v>Idle</v>
      </c>
      <c r="P1228" s="2">
        <f t="shared" si="232"/>
        <v>0</v>
      </c>
      <c r="Q1228" s="2">
        <f t="shared" si="233"/>
        <v>0</v>
      </c>
      <c r="R1228" s="2">
        <f t="shared" si="234"/>
        <v>0</v>
      </c>
      <c r="S1228" s="2">
        <f t="shared" si="235"/>
        <v>0</v>
      </c>
      <c r="T1228" s="2">
        <f t="shared" si="236"/>
        <v>0</v>
      </c>
      <c r="U1228" s="2">
        <f>IF(O1228="Reg", R1228 * Inputs!$B$7, 0)</f>
        <v>0</v>
      </c>
      <c r="V1228" s="2">
        <f>MAX(F1228 + P1228*Inputs!$B$15 - (Q1228/Inputs!$B$16) - U1228, 0)</f>
        <v>0</v>
      </c>
    </row>
    <row r="1229" spans="1:22" x14ac:dyDescent="0.3">
      <c r="A1229" s="1">
        <v>46074.125</v>
      </c>
      <c r="B1229" s="2">
        <v>10.800006325338391</v>
      </c>
      <c r="C1229" s="2">
        <v>20.931446566535751</v>
      </c>
      <c r="D1229" s="2">
        <f t="shared" si="228"/>
        <v>31.999877037325067</v>
      </c>
      <c r="E1229" s="2">
        <f t="shared" si="229"/>
        <v>2.1911679656358638</v>
      </c>
      <c r="F1229" s="2">
        <f t="shared" si="237"/>
        <v>0</v>
      </c>
      <c r="G1229" s="2">
        <f t="shared" si="238"/>
        <v>0</v>
      </c>
      <c r="H1229" s="2">
        <f>MIN(Inputs!$B$2, (Inputs!$B$14 - F1229)/Inputs!$B$15)</f>
        <v>170</v>
      </c>
      <c r="I1229" s="2">
        <f>MAX(MIN(Inputs!$B$2, F1229*Inputs!$B$16, Inputs!$B$14*Inputs!$B$4 - G1229), 0)</f>
        <v>0</v>
      </c>
      <c r="J1229" s="2">
        <f>MAX(MIN(Inputs!$B$2, F1229*Inputs!$B$16, (Inputs!$B$14-F1229)/Inputs!$B$15)*Inputs!$B$9, 0)</f>
        <v>0</v>
      </c>
      <c r="K1229" s="2">
        <f>MAX(E1229*Inputs!$B$5 - B1229 - Inputs!$B$8, 0) * H1229</f>
        <v>0</v>
      </c>
      <c r="L1229" s="2">
        <f>IF(B1229 &gt;= D1229*Inputs!$B$10, MAX(B1229 - E1229/Inputs!$B$5 - Inputs!$B$8, 0) * I1229, 0)</f>
        <v>0</v>
      </c>
      <c r="M1229" s="2">
        <f t="shared" si="230"/>
        <v>0</v>
      </c>
      <c r="N1229" s="3" t="str">
        <f t="shared" si="231"/>
        <v>Idle</v>
      </c>
      <c r="O1229" s="3" t="str">
        <f t="shared" si="239"/>
        <v>Idle</v>
      </c>
      <c r="P1229" s="2">
        <f t="shared" si="232"/>
        <v>0</v>
      </c>
      <c r="Q1229" s="2">
        <f t="shared" si="233"/>
        <v>0</v>
      </c>
      <c r="R1229" s="2">
        <f t="shared" si="234"/>
        <v>0</v>
      </c>
      <c r="S1229" s="2">
        <f t="shared" si="235"/>
        <v>0</v>
      </c>
      <c r="T1229" s="2">
        <f t="shared" si="236"/>
        <v>0</v>
      </c>
      <c r="U1229" s="2">
        <f>IF(O1229="Reg", R1229 * Inputs!$B$7, 0)</f>
        <v>0</v>
      </c>
      <c r="V1229" s="2">
        <f>MAX(F1229 + P1229*Inputs!$B$15 - (Q1229/Inputs!$B$16) - U1229, 0)</f>
        <v>0</v>
      </c>
    </row>
    <row r="1230" spans="1:22" x14ac:dyDescent="0.3">
      <c r="A1230" s="1">
        <v>46074.166666666657</v>
      </c>
      <c r="B1230" s="2">
        <v>2.3470014684767921</v>
      </c>
      <c r="C1230" s="2">
        <v>2.095317475072076</v>
      </c>
      <c r="D1230" s="2">
        <f t="shared" si="228"/>
        <v>31.999877037325067</v>
      </c>
      <c r="E1230" s="2">
        <f t="shared" si="229"/>
        <v>1.1669640580147196</v>
      </c>
      <c r="F1230" s="2">
        <f t="shared" si="237"/>
        <v>0</v>
      </c>
      <c r="G1230" s="2">
        <f t="shared" si="238"/>
        <v>0</v>
      </c>
      <c r="H1230" s="2">
        <f>MIN(Inputs!$B$2, (Inputs!$B$14 - F1230)/Inputs!$B$15)</f>
        <v>170</v>
      </c>
      <c r="I1230" s="2">
        <f>MAX(MIN(Inputs!$B$2, F1230*Inputs!$B$16, Inputs!$B$14*Inputs!$B$4 - G1230), 0)</f>
        <v>0</v>
      </c>
      <c r="J1230" s="2">
        <f>MAX(MIN(Inputs!$B$2, F1230*Inputs!$B$16, (Inputs!$B$14-F1230)/Inputs!$B$15)*Inputs!$B$9, 0)</f>
        <v>0</v>
      </c>
      <c r="K1230" s="2">
        <f>MAX(E1230*Inputs!$B$5 - B1230 - Inputs!$B$8, 0) * H1230</f>
        <v>0</v>
      </c>
      <c r="L1230" s="2">
        <f>IF(B1230 &gt;= D1230*Inputs!$B$10, MAX(B1230 - E1230/Inputs!$B$5 - Inputs!$B$8, 0) * I1230, 0)</f>
        <v>0</v>
      </c>
      <c r="M1230" s="2">
        <f t="shared" si="230"/>
        <v>0</v>
      </c>
      <c r="N1230" s="3" t="str">
        <f t="shared" si="231"/>
        <v>Idle</v>
      </c>
      <c r="O1230" s="3" t="str">
        <f t="shared" si="239"/>
        <v>Idle</v>
      </c>
      <c r="P1230" s="2">
        <f t="shared" si="232"/>
        <v>0</v>
      </c>
      <c r="Q1230" s="2">
        <f t="shared" si="233"/>
        <v>0</v>
      </c>
      <c r="R1230" s="2">
        <f t="shared" si="234"/>
        <v>0</v>
      </c>
      <c r="S1230" s="2">
        <f t="shared" si="235"/>
        <v>0</v>
      </c>
      <c r="T1230" s="2">
        <f t="shared" si="236"/>
        <v>0</v>
      </c>
      <c r="U1230" s="2">
        <f>IF(O1230="Reg", R1230 * Inputs!$B$7, 0)</f>
        <v>0</v>
      </c>
      <c r="V1230" s="2">
        <f>MAX(F1230 + P1230*Inputs!$B$15 - (Q1230/Inputs!$B$16) - U1230, 0)</f>
        <v>0</v>
      </c>
    </row>
    <row r="1231" spans="1:22" x14ac:dyDescent="0.3">
      <c r="A1231" s="1">
        <v>46074.208333333343</v>
      </c>
      <c r="B1231" s="2">
        <v>0</v>
      </c>
      <c r="C1231" s="2">
        <v>5.3007900997216213</v>
      </c>
      <c r="D1231" s="2">
        <f t="shared" si="228"/>
        <v>31.999877037325067</v>
      </c>
      <c r="E1231" s="2">
        <f t="shared" si="229"/>
        <v>3.2059697108987621</v>
      </c>
      <c r="F1231" s="2">
        <f t="shared" si="237"/>
        <v>0</v>
      </c>
      <c r="G1231" s="2">
        <f t="shared" si="238"/>
        <v>0</v>
      </c>
      <c r="H1231" s="2">
        <f>MIN(Inputs!$B$2, (Inputs!$B$14 - F1231)/Inputs!$B$15)</f>
        <v>170</v>
      </c>
      <c r="I1231" s="2">
        <f>MAX(MIN(Inputs!$B$2, F1231*Inputs!$B$16, Inputs!$B$14*Inputs!$B$4 - G1231), 0)</f>
        <v>0</v>
      </c>
      <c r="J1231" s="2">
        <f>MAX(MIN(Inputs!$B$2, F1231*Inputs!$B$16, (Inputs!$B$14-F1231)/Inputs!$B$15)*Inputs!$B$9, 0)</f>
        <v>0</v>
      </c>
      <c r="K1231" s="2">
        <f>MAX(E1231*Inputs!$B$5 - B1231 - Inputs!$B$8, 0) * H1231</f>
        <v>0</v>
      </c>
      <c r="L1231" s="2">
        <f>IF(B1231 &gt;= D1231*Inputs!$B$10, MAX(B1231 - E1231/Inputs!$B$5 - Inputs!$B$8, 0) * I1231, 0)</f>
        <v>0</v>
      </c>
      <c r="M1231" s="2">
        <f t="shared" si="230"/>
        <v>0</v>
      </c>
      <c r="N1231" s="3" t="str">
        <f t="shared" si="231"/>
        <v>Idle</v>
      </c>
      <c r="O1231" s="3" t="str">
        <f t="shared" si="239"/>
        <v>Idle</v>
      </c>
      <c r="P1231" s="2">
        <f t="shared" si="232"/>
        <v>0</v>
      </c>
      <c r="Q1231" s="2">
        <f t="shared" si="233"/>
        <v>0</v>
      </c>
      <c r="R1231" s="2">
        <f t="shared" si="234"/>
        <v>0</v>
      </c>
      <c r="S1231" s="2">
        <f t="shared" si="235"/>
        <v>0</v>
      </c>
      <c r="T1231" s="2">
        <f t="shared" si="236"/>
        <v>0</v>
      </c>
      <c r="U1231" s="2">
        <f>IF(O1231="Reg", R1231 * Inputs!$B$7, 0)</f>
        <v>0</v>
      </c>
      <c r="V1231" s="2">
        <f>MAX(F1231 + P1231*Inputs!$B$15 - (Q1231/Inputs!$B$16) - U1231, 0)</f>
        <v>0</v>
      </c>
    </row>
    <row r="1232" spans="1:22" x14ac:dyDescent="0.3">
      <c r="A1232" s="1">
        <v>46074.25</v>
      </c>
      <c r="B1232" s="2">
        <v>0</v>
      </c>
      <c r="C1232" s="2">
        <v>3.8185628081223961</v>
      </c>
      <c r="D1232" s="2">
        <f t="shared" si="228"/>
        <v>31.999877037325067</v>
      </c>
      <c r="E1232" s="2">
        <f t="shared" si="229"/>
        <v>5.7924031317141207</v>
      </c>
      <c r="F1232" s="2">
        <f t="shared" si="237"/>
        <v>0</v>
      </c>
      <c r="G1232" s="2">
        <f t="shared" si="238"/>
        <v>0</v>
      </c>
      <c r="H1232" s="2">
        <f>MIN(Inputs!$B$2, (Inputs!$B$14 - F1232)/Inputs!$B$15)</f>
        <v>170</v>
      </c>
      <c r="I1232" s="2">
        <f>MAX(MIN(Inputs!$B$2, F1232*Inputs!$B$16, Inputs!$B$14*Inputs!$B$4 - G1232), 0)</f>
        <v>0</v>
      </c>
      <c r="J1232" s="2">
        <f>MAX(MIN(Inputs!$B$2, F1232*Inputs!$B$16, (Inputs!$B$14-F1232)/Inputs!$B$15)*Inputs!$B$9, 0)</f>
        <v>0</v>
      </c>
      <c r="K1232" s="2">
        <f>MAX(E1232*Inputs!$B$5 - B1232 - Inputs!$B$8, 0) * H1232</f>
        <v>0</v>
      </c>
      <c r="L1232" s="2">
        <f>IF(B1232 &gt;= D1232*Inputs!$B$10, MAX(B1232 - E1232/Inputs!$B$5 - Inputs!$B$8, 0) * I1232, 0)</f>
        <v>0</v>
      </c>
      <c r="M1232" s="2">
        <f t="shared" si="230"/>
        <v>0</v>
      </c>
      <c r="N1232" s="3" t="str">
        <f t="shared" si="231"/>
        <v>Idle</v>
      </c>
      <c r="O1232" s="3" t="str">
        <f t="shared" si="239"/>
        <v>Idle</v>
      </c>
      <c r="P1232" s="2">
        <f t="shared" si="232"/>
        <v>0</v>
      </c>
      <c r="Q1232" s="2">
        <f t="shared" si="233"/>
        <v>0</v>
      </c>
      <c r="R1232" s="2">
        <f t="shared" si="234"/>
        <v>0</v>
      </c>
      <c r="S1232" s="2">
        <f t="shared" si="235"/>
        <v>0</v>
      </c>
      <c r="T1232" s="2">
        <f t="shared" si="236"/>
        <v>0</v>
      </c>
      <c r="U1232" s="2">
        <f>IF(O1232="Reg", R1232 * Inputs!$B$7, 0)</f>
        <v>0</v>
      </c>
      <c r="V1232" s="2">
        <f>MAX(F1232 + P1232*Inputs!$B$15 - (Q1232/Inputs!$B$16) - U1232, 0)</f>
        <v>0</v>
      </c>
    </row>
    <row r="1233" spans="1:22" x14ac:dyDescent="0.3">
      <c r="A1233" s="1">
        <v>46074.291666666657</v>
      </c>
      <c r="B1233" s="2">
        <v>0</v>
      </c>
      <c r="C1233" s="2">
        <v>10.75363344029906</v>
      </c>
      <c r="D1233" s="2">
        <f t="shared" si="228"/>
        <v>31.999877037325067</v>
      </c>
      <c r="E1233" s="2">
        <f t="shared" si="229"/>
        <v>10.434618184362716</v>
      </c>
      <c r="F1233" s="2">
        <f t="shared" si="237"/>
        <v>0</v>
      </c>
      <c r="G1233" s="2">
        <f t="shared" si="238"/>
        <v>0</v>
      </c>
      <c r="H1233" s="2">
        <f>MIN(Inputs!$B$2, (Inputs!$B$14 - F1233)/Inputs!$B$15)</f>
        <v>170</v>
      </c>
      <c r="I1233" s="2">
        <f>MAX(MIN(Inputs!$B$2, F1233*Inputs!$B$16, Inputs!$B$14*Inputs!$B$4 - G1233), 0)</f>
        <v>0</v>
      </c>
      <c r="J1233" s="2">
        <f>MAX(MIN(Inputs!$B$2, F1233*Inputs!$B$16, (Inputs!$B$14-F1233)/Inputs!$B$15)*Inputs!$B$9, 0)</f>
        <v>0</v>
      </c>
      <c r="K1233" s="2">
        <f>MAX(E1233*Inputs!$B$5 - B1233 - Inputs!$B$8, 0) * H1233</f>
        <v>0</v>
      </c>
      <c r="L1233" s="2">
        <f>IF(B1233 &gt;= D1233*Inputs!$B$10, MAX(B1233 - E1233/Inputs!$B$5 - Inputs!$B$8, 0) * I1233, 0)</f>
        <v>0</v>
      </c>
      <c r="M1233" s="2">
        <f t="shared" si="230"/>
        <v>0</v>
      </c>
      <c r="N1233" s="3" t="str">
        <f t="shared" si="231"/>
        <v>Idle</v>
      </c>
      <c r="O1233" s="3" t="str">
        <f t="shared" si="239"/>
        <v>Idle</v>
      </c>
      <c r="P1233" s="2">
        <f t="shared" si="232"/>
        <v>0</v>
      </c>
      <c r="Q1233" s="2">
        <f t="shared" si="233"/>
        <v>0</v>
      </c>
      <c r="R1233" s="2">
        <f t="shared" si="234"/>
        <v>0</v>
      </c>
      <c r="S1233" s="2">
        <f t="shared" si="235"/>
        <v>0</v>
      </c>
      <c r="T1233" s="2">
        <f t="shared" si="236"/>
        <v>0</v>
      </c>
      <c r="U1233" s="2">
        <f>IF(O1233="Reg", R1233 * Inputs!$B$7, 0)</f>
        <v>0</v>
      </c>
      <c r="V1233" s="2">
        <f>MAX(F1233 + P1233*Inputs!$B$15 - (Q1233/Inputs!$B$16) - U1233, 0)</f>
        <v>0</v>
      </c>
    </row>
    <row r="1234" spans="1:22" x14ac:dyDescent="0.3">
      <c r="A1234" s="1">
        <v>46074.333333333343</v>
      </c>
      <c r="B1234" s="2">
        <v>0</v>
      </c>
      <c r="C1234" s="2">
        <v>6.988401866486071</v>
      </c>
      <c r="D1234" s="2">
        <f t="shared" si="228"/>
        <v>31.999877037325067</v>
      </c>
      <c r="E1234" s="2">
        <f t="shared" si="229"/>
        <v>16.80939115632744</v>
      </c>
      <c r="F1234" s="2">
        <f t="shared" si="237"/>
        <v>0</v>
      </c>
      <c r="G1234" s="2">
        <f t="shared" si="238"/>
        <v>0</v>
      </c>
      <c r="H1234" s="2">
        <f>MIN(Inputs!$B$2, (Inputs!$B$14 - F1234)/Inputs!$B$15)</f>
        <v>170</v>
      </c>
      <c r="I1234" s="2">
        <f>MAX(MIN(Inputs!$B$2, F1234*Inputs!$B$16, Inputs!$B$14*Inputs!$B$4 - G1234), 0)</f>
        <v>0</v>
      </c>
      <c r="J1234" s="2">
        <f>MAX(MIN(Inputs!$B$2, F1234*Inputs!$B$16, (Inputs!$B$14-F1234)/Inputs!$B$15)*Inputs!$B$9, 0)</f>
        <v>0</v>
      </c>
      <c r="K1234" s="2">
        <f>MAX(E1234*Inputs!$B$5 - B1234 - Inputs!$B$8, 0) * H1234</f>
        <v>0</v>
      </c>
      <c r="L1234" s="2">
        <f>IF(B1234 &gt;= D1234*Inputs!$B$10, MAX(B1234 - E1234/Inputs!$B$5 - Inputs!$B$8, 0) * I1234, 0)</f>
        <v>0</v>
      </c>
      <c r="M1234" s="2">
        <f t="shared" si="230"/>
        <v>0</v>
      </c>
      <c r="N1234" s="3" t="str">
        <f t="shared" si="231"/>
        <v>Idle</v>
      </c>
      <c r="O1234" s="3" t="str">
        <f t="shared" si="239"/>
        <v>Idle</v>
      </c>
      <c r="P1234" s="2">
        <f t="shared" si="232"/>
        <v>0</v>
      </c>
      <c r="Q1234" s="2">
        <f t="shared" si="233"/>
        <v>0</v>
      </c>
      <c r="R1234" s="2">
        <f t="shared" si="234"/>
        <v>0</v>
      </c>
      <c r="S1234" s="2">
        <f t="shared" si="235"/>
        <v>0</v>
      </c>
      <c r="T1234" s="2">
        <f t="shared" si="236"/>
        <v>0</v>
      </c>
      <c r="U1234" s="2">
        <f>IF(O1234="Reg", R1234 * Inputs!$B$7, 0)</f>
        <v>0</v>
      </c>
      <c r="V1234" s="2">
        <f>MAX(F1234 + P1234*Inputs!$B$15 - (Q1234/Inputs!$B$16) - U1234, 0)</f>
        <v>0</v>
      </c>
    </row>
    <row r="1235" spans="1:22" x14ac:dyDescent="0.3">
      <c r="A1235" s="1">
        <v>46074.375</v>
      </c>
      <c r="B1235" s="2">
        <v>4.6547828796115258</v>
      </c>
      <c r="C1235" s="2">
        <v>9.0456999271771146</v>
      </c>
      <c r="D1235" s="2">
        <f t="shared" si="228"/>
        <v>31.999877037325067</v>
      </c>
      <c r="E1235" s="2">
        <f t="shared" si="229"/>
        <v>24.070906690999859</v>
      </c>
      <c r="F1235" s="2">
        <f t="shared" si="237"/>
        <v>0</v>
      </c>
      <c r="G1235" s="2">
        <f t="shared" si="238"/>
        <v>0</v>
      </c>
      <c r="H1235" s="2">
        <f>MIN(Inputs!$B$2, (Inputs!$B$14 - F1235)/Inputs!$B$15)</f>
        <v>170</v>
      </c>
      <c r="I1235" s="2">
        <f>MAX(MIN(Inputs!$B$2, F1235*Inputs!$B$16, Inputs!$B$14*Inputs!$B$4 - G1235), 0)</f>
        <v>0</v>
      </c>
      <c r="J1235" s="2">
        <f>MAX(MIN(Inputs!$B$2, F1235*Inputs!$B$16, (Inputs!$B$14-F1235)/Inputs!$B$15)*Inputs!$B$9, 0)</f>
        <v>0</v>
      </c>
      <c r="K1235" s="2">
        <f>MAX(E1235*Inputs!$B$5 - B1235 - Inputs!$B$8, 0) * H1235</f>
        <v>0</v>
      </c>
      <c r="L1235" s="2">
        <f>IF(B1235 &gt;= D1235*Inputs!$B$10, MAX(B1235 - E1235/Inputs!$B$5 - Inputs!$B$8, 0) * I1235, 0)</f>
        <v>0</v>
      </c>
      <c r="M1235" s="2">
        <f t="shared" si="230"/>
        <v>0</v>
      </c>
      <c r="N1235" s="3" t="str">
        <f t="shared" si="231"/>
        <v>Idle</v>
      </c>
      <c r="O1235" s="3" t="str">
        <f t="shared" si="239"/>
        <v>Idle</v>
      </c>
      <c r="P1235" s="2">
        <f t="shared" si="232"/>
        <v>0</v>
      </c>
      <c r="Q1235" s="2">
        <f t="shared" si="233"/>
        <v>0</v>
      </c>
      <c r="R1235" s="2">
        <f t="shared" si="234"/>
        <v>0</v>
      </c>
      <c r="S1235" s="2">
        <f t="shared" si="235"/>
        <v>0</v>
      </c>
      <c r="T1235" s="2">
        <f t="shared" si="236"/>
        <v>0</v>
      </c>
      <c r="U1235" s="2">
        <f>IF(O1235="Reg", R1235 * Inputs!$B$7, 0)</f>
        <v>0</v>
      </c>
      <c r="V1235" s="2">
        <f>MAX(F1235 + P1235*Inputs!$B$15 - (Q1235/Inputs!$B$16) - U1235, 0)</f>
        <v>0</v>
      </c>
    </row>
    <row r="1236" spans="1:22" x14ac:dyDescent="0.3">
      <c r="A1236" s="1">
        <v>46074.416666666657</v>
      </c>
      <c r="B1236" s="2">
        <v>14.58103538578105</v>
      </c>
      <c r="C1236" s="2">
        <v>6.2284517085991808</v>
      </c>
      <c r="D1236" s="2">
        <f t="shared" si="228"/>
        <v>31.999877037325067</v>
      </c>
      <c r="E1236" s="2">
        <f t="shared" si="229"/>
        <v>32.082527558152471</v>
      </c>
      <c r="F1236" s="2">
        <f t="shared" si="237"/>
        <v>0</v>
      </c>
      <c r="G1236" s="2">
        <f t="shared" si="238"/>
        <v>0</v>
      </c>
      <c r="H1236" s="2">
        <f>MIN(Inputs!$B$2, (Inputs!$B$14 - F1236)/Inputs!$B$15)</f>
        <v>170</v>
      </c>
      <c r="I1236" s="2">
        <f>MAX(MIN(Inputs!$B$2, F1236*Inputs!$B$16, Inputs!$B$14*Inputs!$B$4 - G1236), 0)</f>
        <v>0</v>
      </c>
      <c r="J1236" s="2">
        <f>MAX(MIN(Inputs!$B$2, F1236*Inputs!$B$16, (Inputs!$B$14-F1236)/Inputs!$B$15)*Inputs!$B$9, 0)</f>
        <v>0</v>
      </c>
      <c r="K1236" s="2">
        <f>MAX(E1236*Inputs!$B$5 - B1236 - Inputs!$B$8, 0) * H1236</f>
        <v>0</v>
      </c>
      <c r="L1236" s="2">
        <f>IF(B1236 &gt;= D1236*Inputs!$B$10, MAX(B1236 - E1236/Inputs!$B$5 - Inputs!$B$8, 0) * I1236, 0)</f>
        <v>0</v>
      </c>
      <c r="M1236" s="2">
        <f t="shared" si="230"/>
        <v>0</v>
      </c>
      <c r="N1236" s="3" t="str">
        <f t="shared" si="231"/>
        <v>Idle</v>
      </c>
      <c r="O1236" s="3" t="str">
        <f t="shared" si="239"/>
        <v>Idle</v>
      </c>
      <c r="P1236" s="2">
        <f t="shared" si="232"/>
        <v>0</v>
      </c>
      <c r="Q1236" s="2">
        <f t="shared" si="233"/>
        <v>0</v>
      </c>
      <c r="R1236" s="2">
        <f t="shared" si="234"/>
        <v>0</v>
      </c>
      <c r="S1236" s="2">
        <f t="shared" si="235"/>
        <v>0</v>
      </c>
      <c r="T1236" s="2">
        <f t="shared" si="236"/>
        <v>0</v>
      </c>
      <c r="U1236" s="2">
        <f>IF(O1236="Reg", R1236 * Inputs!$B$7, 0)</f>
        <v>0</v>
      </c>
      <c r="V1236" s="2">
        <f>MAX(F1236 + P1236*Inputs!$B$15 - (Q1236/Inputs!$B$16) - U1236, 0)</f>
        <v>0</v>
      </c>
    </row>
    <row r="1237" spans="1:22" x14ac:dyDescent="0.3">
      <c r="A1237" s="1">
        <v>46074.458333333343</v>
      </c>
      <c r="B1237" s="2">
        <v>15.51860052489215</v>
      </c>
      <c r="C1237" s="2">
        <v>7.7493079912410572</v>
      </c>
      <c r="D1237" s="2">
        <f t="shared" si="228"/>
        <v>31.999877037325067</v>
      </c>
      <c r="E1237" s="2">
        <f t="shared" si="229"/>
        <v>40.376465876434217</v>
      </c>
      <c r="F1237" s="2">
        <f t="shared" si="237"/>
        <v>0</v>
      </c>
      <c r="G1237" s="2">
        <f t="shared" si="238"/>
        <v>0</v>
      </c>
      <c r="H1237" s="2">
        <f>MIN(Inputs!$B$2, (Inputs!$B$14 - F1237)/Inputs!$B$15)</f>
        <v>170</v>
      </c>
      <c r="I1237" s="2">
        <f>MAX(MIN(Inputs!$B$2, F1237*Inputs!$B$16, Inputs!$B$14*Inputs!$B$4 - G1237), 0)</f>
        <v>0</v>
      </c>
      <c r="J1237" s="2">
        <f>MAX(MIN(Inputs!$B$2, F1237*Inputs!$B$16, (Inputs!$B$14-F1237)/Inputs!$B$15)*Inputs!$B$9, 0)</f>
        <v>0</v>
      </c>
      <c r="K1237" s="2">
        <f>MAX(E1237*Inputs!$B$5 - B1237 - Inputs!$B$8, 0) * H1237</f>
        <v>2.157205882893436</v>
      </c>
      <c r="L1237" s="2">
        <f>IF(B1237 &gt;= D1237*Inputs!$B$10, MAX(B1237 - E1237/Inputs!$B$5 - Inputs!$B$8, 0) * I1237, 0)</f>
        <v>0</v>
      </c>
      <c r="M1237" s="2">
        <f t="shared" si="230"/>
        <v>0</v>
      </c>
      <c r="N1237" s="3" t="str">
        <f t="shared" si="231"/>
        <v>Charge</v>
      </c>
      <c r="O1237" s="3" t="str">
        <f t="shared" si="239"/>
        <v>Charge</v>
      </c>
      <c r="P1237" s="2">
        <f t="shared" si="232"/>
        <v>170</v>
      </c>
      <c r="Q1237" s="2">
        <f t="shared" si="233"/>
        <v>0</v>
      </c>
      <c r="R1237" s="2">
        <f t="shared" si="234"/>
        <v>0</v>
      </c>
      <c r="S1237" s="2">
        <f t="shared" si="235"/>
        <v>-2638.1620892316655</v>
      </c>
      <c r="T1237" s="2">
        <f t="shared" si="236"/>
        <v>0</v>
      </c>
      <c r="U1237" s="2">
        <f>IF(O1237="Reg", R1237 * Inputs!$B$7, 0)</f>
        <v>0</v>
      </c>
      <c r="V1237" s="2">
        <f>MAX(F1237 + P1237*Inputs!$B$15 - (Q1237/Inputs!$B$16) - U1237, 0)</f>
        <v>170</v>
      </c>
    </row>
    <row r="1238" spans="1:22" x14ac:dyDescent="0.3">
      <c r="A1238" s="1">
        <v>46074.5</v>
      </c>
      <c r="B1238" s="2">
        <v>27.85329031589157</v>
      </c>
      <c r="C1238" s="2">
        <v>3.1921526364436321</v>
      </c>
      <c r="D1238" s="2">
        <f t="shared" si="228"/>
        <v>31.999877037325067</v>
      </c>
      <c r="E1238" s="2">
        <f t="shared" si="229"/>
        <v>50.415065180025415</v>
      </c>
      <c r="F1238" s="2">
        <f t="shared" si="237"/>
        <v>170</v>
      </c>
      <c r="G1238" s="2">
        <f t="shared" si="238"/>
        <v>0</v>
      </c>
      <c r="H1238" s="2">
        <f>MIN(Inputs!$B$2, (Inputs!$B$14 - F1238)/Inputs!$B$15)</f>
        <v>170</v>
      </c>
      <c r="I1238" s="2">
        <f>MAX(MIN(Inputs!$B$2, F1238*Inputs!$B$16, Inputs!$B$14*Inputs!$B$4 - G1238), 0)</f>
        <v>170</v>
      </c>
      <c r="J1238" s="2">
        <f>MAX(MIN(Inputs!$B$2, F1238*Inputs!$B$16, (Inputs!$B$14-F1238)/Inputs!$B$15)*Inputs!$B$9, 0)</f>
        <v>136</v>
      </c>
      <c r="K1238" s="2">
        <f>MAX(E1238*Inputs!$B$5 - B1238 - Inputs!$B$8, 0) * H1238</f>
        <v>0</v>
      </c>
      <c r="L1238" s="2">
        <f>IF(B1238 &gt;= D1238*Inputs!$B$10, MAX(B1238 - E1238/Inputs!$B$5 - Inputs!$B$8, 0) * I1238, 0)</f>
        <v>0</v>
      </c>
      <c r="M1238" s="2">
        <f t="shared" si="230"/>
        <v>434.13275855633395</v>
      </c>
      <c r="N1238" s="3" t="str">
        <f t="shared" si="231"/>
        <v>Reg</v>
      </c>
      <c r="O1238" s="3" t="str">
        <f t="shared" si="239"/>
        <v>Charge</v>
      </c>
      <c r="P1238" s="2">
        <f t="shared" si="232"/>
        <v>170</v>
      </c>
      <c r="Q1238" s="2">
        <f t="shared" si="233"/>
        <v>0</v>
      </c>
      <c r="R1238" s="2">
        <f t="shared" si="234"/>
        <v>0</v>
      </c>
      <c r="S1238" s="2">
        <f t="shared" si="235"/>
        <v>-4735.0593537015666</v>
      </c>
      <c r="T1238" s="2">
        <f t="shared" si="236"/>
        <v>0</v>
      </c>
      <c r="U1238" s="2">
        <f>IF(O1238="Reg", R1238 * Inputs!$B$7, 0)</f>
        <v>0</v>
      </c>
      <c r="V1238" s="2">
        <f>MAX(F1238 + P1238*Inputs!$B$15 - (Q1238/Inputs!$B$16) - U1238, 0)</f>
        <v>340</v>
      </c>
    </row>
    <row r="1239" spans="1:22" x14ac:dyDescent="0.3">
      <c r="A1239" s="1">
        <v>46074.541666666657</v>
      </c>
      <c r="B1239" s="2">
        <v>38.248637831788358</v>
      </c>
      <c r="C1239" s="2">
        <v>3.8489692559142958</v>
      </c>
      <c r="D1239" s="2">
        <f t="shared" si="228"/>
        <v>31.999877037325067</v>
      </c>
      <c r="E1239" s="2">
        <f t="shared" si="229"/>
        <v>56.711851893935496</v>
      </c>
      <c r="F1239" s="2">
        <f t="shared" si="237"/>
        <v>340</v>
      </c>
      <c r="G1239" s="2">
        <f t="shared" si="238"/>
        <v>0</v>
      </c>
      <c r="H1239" s="2">
        <f>MIN(Inputs!$B$2, (Inputs!$B$14 - F1239)/Inputs!$B$15)</f>
        <v>0</v>
      </c>
      <c r="I1239" s="2">
        <f>MAX(MIN(Inputs!$B$2, F1239*Inputs!$B$16, Inputs!$B$14*Inputs!$B$4 - G1239), 0)</f>
        <v>170</v>
      </c>
      <c r="J1239" s="2">
        <f>MAX(MIN(Inputs!$B$2, F1239*Inputs!$B$16, (Inputs!$B$14-F1239)/Inputs!$B$15)*Inputs!$B$9, 0)</f>
        <v>0</v>
      </c>
      <c r="K1239" s="2">
        <f>MAX(E1239*Inputs!$B$5 - B1239 - Inputs!$B$8, 0) * H1239</f>
        <v>0</v>
      </c>
      <c r="L1239" s="2">
        <f>IF(B1239 &gt;= D1239*Inputs!$B$10, MAX(B1239 - E1239/Inputs!$B$5 - Inputs!$B$8, 0) * I1239, 0)</f>
        <v>0</v>
      </c>
      <c r="M1239" s="2">
        <f t="shared" si="230"/>
        <v>0</v>
      </c>
      <c r="N1239" s="3" t="str">
        <f t="shared" si="231"/>
        <v>Idle</v>
      </c>
      <c r="O1239" s="3" t="str">
        <f t="shared" si="239"/>
        <v>Idle</v>
      </c>
      <c r="P1239" s="2">
        <f t="shared" si="232"/>
        <v>0</v>
      </c>
      <c r="Q1239" s="2">
        <f t="shared" si="233"/>
        <v>0</v>
      </c>
      <c r="R1239" s="2">
        <f t="shared" si="234"/>
        <v>0</v>
      </c>
      <c r="S1239" s="2">
        <f t="shared" si="235"/>
        <v>0</v>
      </c>
      <c r="T1239" s="2">
        <f t="shared" si="236"/>
        <v>0</v>
      </c>
      <c r="U1239" s="2">
        <f>IF(O1239="Reg", R1239 * Inputs!$B$7, 0)</f>
        <v>0</v>
      </c>
      <c r="V1239" s="2">
        <f>MAX(F1239 + P1239*Inputs!$B$15 - (Q1239/Inputs!$B$16) - U1239, 0)</f>
        <v>340</v>
      </c>
    </row>
    <row r="1240" spans="1:22" x14ac:dyDescent="0.3">
      <c r="A1240" s="1">
        <v>46074.583333333343</v>
      </c>
      <c r="B1240" s="2">
        <v>43.569093208034509</v>
      </c>
      <c r="C1240" s="2">
        <v>5.855800441457971</v>
      </c>
      <c r="D1240" s="2">
        <f t="shared" si="228"/>
        <v>31.999877037325067</v>
      </c>
      <c r="E1240" s="2">
        <f t="shared" si="229"/>
        <v>61.417151810939039</v>
      </c>
      <c r="F1240" s="2">
        <f t="shared" si="237"/>
        <v>340</v>
      </c>
      <c r="G1240" s="2">
        <f t="shared" si="238"/>
        <v>0</v>
      </c>
      <c r="H1240" s="2">
        <f>MIN(Inputs!$B$2, (Inputs!$B$14 - F1240)/Inputs!$B$15)</f>
        <v>0</v>
      </c>
      <c r="I1240" s="2">
        <f>MAX(MIN(Inputs!$B$2, F1240*Inputs!$B$16, Inputs!$B$14*Inputs!$B$4 - G1240), 0)</f>
        <v>170</v>
      </c>
      <c r="J1240" s="2">
        <f>MAX(MIN(Inputs!$B$2, F1240*Inputs!$B$16, (Inputs!$B$14-F1240)/Inputs!$B$15)*Inputs!$B$9, 0)</f>
        <v>0</v>
      </c>
      <c r="K1240" s="2">
        <f>MAX(E1240*Inputs!$B$5 - B1240 - Inputs!$B$8, 0) * H1240</f>
        <v>0</v>
      </c>
      <c r="L1240" s="2">
        <f>IF(B1240 &gt;= D1240*Inputs!$B$10, MAX(B1240 - E1240/Inputs!$B$5 - Inputs!$B$8, 0) * I1240, 0)</f>
        <v>0</v>
      </c>
      <c r="M1240" s="2">
        <f t="shared" si="230"/>
        <v>0</v>
      </c>
      <c r="N1240" s="3" t="str">
        <f t="shared" si="231"/>
        <v>Idle</v>
      </c>
      <c r="O1240" s="3" t="str">
        <f t="shared" si="239"/>
        <v>Idle</v>
      </c>
      <c r="P1240" s="2">
        <f t="shared" si="232"/>
        <v>0</v>
      </c>
      <c r="Q1240" s="2">
        <f t="shared" si="233"/>
        <v>0</v>
      </c>
      <c r="R1240" s="2">
        <f t="shared" si="234"/>
        <v>0</v>
      </c>
      <c r="S1240" s="2">
        <f t="shared" si="235"/>
        <v>0</v>
      </c>
      <c r="T1240" s="2">
        <f t="shared" si="236"/>
        <v>0</v>
      </c>
      <c r="U1240" s="2">
        <f>IF(O1240="Reg", R1240 * Inputs!$B$7, 0)</f>
        <v>0</v>
      </c>
      <c r="V1240" s="2">
        <f>MAX(F1240 + P1240*Inputs!$B$15 - (Q1240/Inputs!$B$16) - U1240, 0)</f>
        <v>340</v>
      </c>
    </row>
    <row r="1241" spans="1:22" x14ac:dyDescent="0.3">
      <c r="A1241" s="1">
        <v>46074.625</v>
      </c>
      <c r="B1241" s="2">
        <v>52.72450808252718</v>
      </c>
      <c r="C1241" s="2">
        <v>26.9421408606621</v>
      </c>
      <c r="D1241" s="2">
        <f t="shared" si="228"/>
        <v>31.999877037325067</v>
      </c>
      <c r="E1241" s="2">
        <f t="shared" si="229"/>
        <v>64.721967528724747</v>
      </c>
      <c r="F1241" s="2">
        <f t="shared" si="237"/>
        <v>340</v>
      </c>
      <c r="G1241" s="2">
        <f t="shared" si="238"/>
        <v>0</v>
      </c>
      <c r="H1241" s="2">
        <f>MIN(Inputs!$B$2, (Inputs!$B$14 - F1241)/Inputs!$B$15)</f>
        <v>0</v>
      </c>
      <c r="I1241" s="2">
        <f>MAX(MIN(Inputs!$B$2, F1241*Inputs!$B$16, Inputs!$B$14*Inputs!$B$4 - G1241), 0)</f>
        <v>170</v>
      </c>
      <c r="J1241" s="2">
        <f>MAX(MIN(Inputs!$B$2, F1241*Inputs!$B$16, (Inputs!$B$14-F1241)/Inputs!$B$15)*Inputs!$B$9, 0)</f>
        <v>0</v>
      </c>
      <c r="K1241" s="2">
        <f>MAX(E1241*Inputs!$B$5 - B1241 - Inputs!$B$8, 0) * H1241</f>
        <v>0</v>
      </c>
      <c r="L1241" s="2">
        <f>IF(B1241 &gt;= D1241*Inputs!$B$10, MAX(B1241 - E1241/Inputs!$B$5 - Inputs!$B$8, 0) * I1241, 0)</f>
        <v>0</v>
      </c>
      <c r="M1241" s="2">
        <f t="shared" si="230"/>
        <v>0</v>
      </c>
      <c r="N1241" s="3" t="str">
        <f t="shared" si="231"/>
        <v>Idle</v>
      </c>
      <c r="O1241" s="3" t="str">
        <f t="shared" si="239"/>
        <v>Idle</v>
      </c>
      <c r="P1241" s="2">
        <f t="shared" si="232"/>
        <v>0</v>
      </c>
      <c r="Q1241" s="2">
        <f t="shared" si="233"/>
        <v>0</v>
      </c>
      <c r="R1241" s="2">
        <f t="shared" si="234"/>
        <v>0</v>
      </c>
      <c r="S1241" s="2">
        <f t="shared" si="235"/>
        <v>0</v>
      </c>
      <c r="T1241" s="2">
        <f t="shared" si="236"/>
        <v>0</v>
      </c>
      <c r="U1241" s="2">
        <f>IF(O1241="Reg", R1241 * Inputs!$B$7, 0)</f>
        <v>0</v>
      </c>
      <c r="V1241" s="2">
        <f>MAX(F1241 + P1241*Inputs!$B$15 - (Q1241/Inputs!$B$16) - U1241, 0)</f>
        <v>340</v>
      </c>
    </row>
    <row r="1242" spans="1:22" x14ac:dyDescent="0.3">
      <c r="A1242" s="1">
        <v>46074.666666666657</v>
      </c>
      <c r="B1242" s="2">
        <v>64.344665295471543</v>
      </c>
      <c r="C1242" s="2">
        <v>12.08916722853381</v>
      </c>
      <c r="D1242" s="2">
        <f t="shared" si="228"/>
        <v>31.999877037325067</v>
      </c>
      <c r="E1242" s="2">
        <f t="shared" si="229"/>
        <v>65.827356837083968</v>
      </c>
      <c r="F1242" s="2">
        <f t="shared" si="237"/>
        <v>340</v>
      </c>
      <c r="G1242" s="2">
        <f t="shared" si="238"/>
        <v>0</v>
      </c>
      <c r="H1242" s="2">
        <f>MIN(Inputs!$B$2, (Inputs!$B$14 - F1242)/Inputs!$B$15)</f>
        <v>0</v>
      </c>
      <c r="I1242" s="2">
        <f>MAX(MIN(Inputs!$B$2, F1242*Inputs!$B$16, Inputs!$B$14*Inputs!$B$4 - G1242), 0)</f>
        <v>170</v>
      </c>
      <c r="J1242" s="2">
        <f>MAX(MIN(Inputs!$B$2, F1242*Inputs!$B$16, (Inputs!$B$14-F1242)/Inputs!$B$15)*Inputs!$B$9, 0)</f>
        <v>0</v>
      </c>
      <c r="K1242" s="2">
        <f>MAX(E1242*Inputs!$B$5 - B1242 - Inputs!$B$8, 0) * H1242</f>
        <v>0</v>
      </c>
      <c r="L1242" s="2">
        <f>IF(B1242 &gt;= D1242*Inputs!$B$10, MAX(B1242 - E1242/Inputs!$B$5 - Inputs!$B$8, 0) * I1242, 0)</f>
        <v>0</v>
      </c>
      <c r="M1242" s="2">
        <f t="shared" si="230"/>
        <v>0</v>
      </c>
      <c r="N1242" s="3" t="str">
        <f t="shared" si="231"/>
        <v>Idle</v>
      </c>
      <c r="O1242" s="3" t="str">
        <f t="shared" si="239"/>
        <v>Idle</v>
      </c>
      <c r="P1242" s="2">
        <f t="shared" si="232"/>
        <v>0</v>
      </c>
      <c r="Q1242" s="2">
        <f t="shared" si="233"/>
        <v>0</v>
      </c>
      <c r="R1242" s="2">
        <f t="shared" si="234"/>
        <v>0</v>
      </c>
      <c r="S1242" s="2">
        <f t="shared" si="235"/>
        <v>0</v>
      </c>
      <c r="T1242" s="2">
        <f t="shared" si="236"/>
        <v>0</v>
      </c>
      <c r="U1242" s="2">
        <f>IF(O1242="Reg", R1242 * Inputs!$B$7, 0)</f>
        <v>0</v>
      </c>
      <c r="V1242" s="2">
        <f>MAX(F1242 + P1242*Inputs!$B$15 - (Q1242/Inputs!$B$16) - U1242, 0)</f>
        <v>340</v>
      </c>
    </row>
    <row r="1243" spans="1:22" x14ac:dyDescent="0.3">
      <c r="A1243" s="1">
        <v>46074.708333333343</v>
      </c>
      <c r="B1243" s="2">
        <v>75.750196346439338</v>
      </c>
      <c r="C1243" s="2">
        <v>18.163926427710141</v>
      </c>
      <c r="D1243" s="2">
        <f t="shared" si="228"/>
        <v>31.999877037325067</v>
      </c>
      <c r="E1243" s="2">
        <f t="shared" si="229"/>
        <v>63.138850620402025</v>
      </c>
      <c r="F1243" s="2">
        <f t="shared" si="237"/>
        <v>340</v>
      </c>
      <c r="G1243" s="2">
        <f t="shared" si="238"/>
        <v>0</v>
      </c>
      <c r="H1243" s="2">
        <f>MIN(Inputs!$B$2, (Inputs!$B$14 - F1243)/Inputs!$B$15)</f>
        <v>0</v>
      </c>
      <c r="I1243" s="2">
        <f>MAX(MIN(Inputs!$B$2, F1243*Inputs!$B$16, Inputs!$B$14*Inputs!$B$4 - G1243), 0)</f>
        <v>170</v>
      </c>
      <c r="J1243" s="2">
        <f>MAX(MIN(Inputs!$B$2, F1243*Inputs!$B$16, (Inputs!$B$14-F1243)/Inputs!$B$15)*Inputs!$B$9, 0)</f>
        <v>0</v>
      </c>
      <c r="K1243" s="2">
        <f>MAX(E1243*Inputs!$B$5 - B1243 - Inputs!$B$8, 0) * H1243</f>
        <v>0</v>
      </c>
      <c r="L1243" s="2">
        <f>IF(B1243 &gt;= D1243*Inputs!$B$10, MAX(B1243 - E1243/Inputs!$B$5 - Inputs!$B$8, 0) * I1243, 0)</f>
        <v>0</v>
      </c>
      <c r="M1243" s="2">
        <f t="shared" si="230"/>
        <v>0</v>
      </c>
      <c r="N1243" s="3" t="str">
        <f t="shared" si="231"/>
        <v>Idle</v>
      </c>
      <c r="O1243" s="3" t="str">
        <f t="shared" si="239"/>
        <v>Idle</v>
      </c>
      <c r="P1243" s="2">
        <f t="shared" si="232"/>
        <v>0</v>
      </c>
      <c r="Q1243" s="2">
        <f t="shared" si="233"/>
        <v>0</v>
      </c>
      <c r="R1243" s="2">
        <f t="shared" si="234"/>
        <v>0</v>
      </c>
      <c r="S1243" s="2">
        <f t="shared" si="235"/>
        <v>0</v>
      </c>
      <c r="T1243" s="2">
        <f t="shared" si="236"/>
        <v>0</v>
      </c>
      <c r="U1243" s="2">
        <f>IF(O1243="Reg", R1243 * Inputs!$B$7, 0)</f>
        <v>0</v>
      </c>
      <c r="V1243" s="2">
        <f>MAX(F1243 + P1243*Inputs!$B$15 - (Q1243/Inputs!$B$16) - U1243, 0)</f>
        <v>340</v>
      </c>
    </row>
    <row r="1244" spans="1:22" x14ac:dyDescent="0.3">
      <c r="A1244" s="1">
        <v>46074.75</v>
      </c>
      <c r="B1244" s="2">
        <v>65.634010599352067</v>
      </c>
      <c r="C1244" s="2">
        <v>8.7638149329521156</v>
      </c>
      <c r="D1244" s="2">
        <f t="shared" si="228"/>
        <v>31.999877037325067</v>
      </c>
      <c r="E1244" s="2">
        <f t="shared" si="229"/>
        <v>57.744505866531767</v>
      </c>
      <c r="F1244" s="2">
        <f t="shared" si="237"/>
        <v>340</v>
      </c>
      <c r="G1244" s="2">
        <f t="shared" si="238"/>
        <v>0</v>
      </c>
      <c r="H1244" s="2">
        <f>MIN(Inputs!$B$2, (Inputs!$B$14 - F1244)/Inputs!$B$15)</f>
        <v>0</v>
      </c>
      <c r="I1244" s="2">
        <f>MAX(MIN(Inputs!$B$2, F1244*Inputs!$B$16, Inputs!$B$14*Inputs!$B$4 - G1244), 0)</f>
        <v>170</v>
      </c>
      <c r="J1244" s="2">
        <f>MAX(MIN(Inputs!$B$2, F1244*Inputs!$B$16, (Inputs!$B$14-F1244)/Inputs!$B$15)*Inputs!$B$9, 0)</f>
        <v>0</v>
      </c>
      <c r="K1244" s="2">
        <f>MAX(E1244*Inputs!$B$5 - B1244 - Inputs!$B$8, 0) * H1244</f>
        <v>0</v>
      </c>
      <c r="L1244" s="2">
        <f>IF(B1244 &gt;= D1244*Inputs!$B$10, MAX(B1244 - E1244/Inputs!$B$5 - Inputs!$B$8, 0) * I1244, 0)</f>
        <v>0</v>
      </c>
      <c r="M1244" s="2">
        <f t="shared" si="230"/>
        <v>0</v>
      </c>
      <c r="N1244" s="3" t="str">
        <f t="shared" si="231"/>
        <v>Idle</v>
      </c>
      <c r="O1244" s="3" t="str">
        <f t="shared" si="239"/>
        <v>Idle</v>
      </c>
      <c r="P1244" s="2">
        <f t="shared" si="232"/>
        <v>0</v>
      </c>
      <c r="Q1244" s="2">
        <f t="shared" si="233"/>
        <v>0</v>
      </c>
      <c r="R1244" s="2">
        <f t="shared" si="234"/>
        <v>0</v>
      </c>
      <c r="S1244" s="2">
        <f t="shared" si="235"/>
        <v>0</v>
      </c>
      <c r="T1244" s="2">
        <f t="shared" si="236"/>
        <v>0</v>
      </c>
      <c r="U1244" s="2">
        <f>IF(O1244="Reg", R1244 * Inputs!$B$7, 0)</f>
        <v>0</v>
      </c>
      <c r="V1244" s="2">
        <f>MAX(F1244 + P1244*Inputs!$B$15 - (Q1244/Inputs!$B$16) - U1244, 0)</f>
        <v>340</v>
      </c>
    </row>
    <row r="1245" spans="1:22" x14ac:dyDescent="0.3">
      <c r="A1245" s="1">
        <v>46074.791666666657</v>
      </c>
      <c r="B1245" s="2">
        <v>66.48043733380959</v>
      </c>
      <c r="C1245" s="2">
        <v>14.07753993308703</v>
      </c>
      <c r="D1245" s="2">
        <f t="shared" si="228"/>
        <v>31.999877037325067</v>
      </c>
      <c r="E1245" s="2">
        <f t="shared" si="229"/>
        <v>52.845384569909292</v>
      </c>
      <c r="F1245" s="2">
        <f t="shared" si="237"/>
        <v>340</v>
      </c>
      <c r="G1245" s="2">
        <f t="shared" si="238"/>
        <v>0</v>
      </c>
      <c r="H1245" s="2">
        <f>MIN(Inputs!$B$2, (Inputs!$B$14 - F1245)/Inputs!$B$15)</f>
        <v>0</v>
      </c>
      <c r="I1245" s="2">
        <f>MAX(MIN(Inputs!$B$2, F1245*Inputs!$B$16, Inputs!$B$14*Inputs!$B$4 - G1245), 0)</f>
        <v>170</v>
      </c>
      <c r="J1245" s="2">
        <f>MAX(MIN(Inputs!$B$2, F1245*Inputs!$B$16, (Inputs!$B$14-F1245)/Inputs!$B$15)*Inputs!$B$9, 0)</f>
        <v>0</v>
      </c>
      <c r="K1245" s="2">
        <f>MAX(E1245*Inputs!$B$5 - B1245 - Inputs!$B$8, 0) * H1245</f>
        <v>0</v>
      </c>
      <c r="L1245" s="2">
        <f>IF(B1245 &gt;= D1245*Inputs!$B$10, MAX(B1245 - E1245/Inputs!$B$5 - Inputs!$B$8, 0) * I1245, 0)</f>
        <v>0</v>
      </c>
      <c r="M1245" s="2">
        <f t="shared" si="230"/>
        <v>0</v>
      </c>
      <c r="N1245" s="3" t="str">
        <f t="shared" si="231"/>
        <v>Idle</v>
      </c>
      <c r="O1245" s="3" t="str">
        <f t="shared" si="239"/>
        <v>Idle</v>
      </c>
      <c r="P1245" s="2">
        <f t="shared" si="232"/>
        <v>0</v>
      </c>
      <c r="Q1245" s="2">
        <f t="shared" si="233"/>
        <v>0</v>
      </c>
      <c r="R1245" s="2">
        <f t="shared" si="234"/>
        <v>0</v>
      </c>
      <c r="S1245" s="2">
        <f t="shared" si="235"/>
        <v>0</v>
      </c>
      <c r="T1245" s="2">
        <f t="shared" si="236"/>
        <v>0</v>
      </c>
      <c r="U1245" s="2">
        <f>IF(O1245="Reg", R1245 * Inputs!$B$7, 0)</f>
        <v>0</v>
      </c>
      <c r="V1245" s="2">
        <f>MAX(F1245 + P1245*Inputs!$B$15 - (Q1245/Inputs!$B$16) - U1245, 0)</f>
        <v>340</v>
      </c>
    </row>
    <row r="1246" spans="1:22" x14ac:dyDescent="0.3">
      <c r="A1246" s="1">
        <v>46074.833333333343</v>
      </c>
      <c r="B1246" s="2">
        <v>63.397987514748849</v>
      </c>
      <c r="C1246" s="2">
        <v>2.102794270771954</v>
      </c>
      <c r="D1246" s="2">
        <f t="shared" si="228"/>
        <v>31.999877037325067</v>
      </c>
      <c r="E1246" s="2">
        <f t="shared" si="229"/>
        <v>45.52302454936649</v>
      </c>
      <c r="F1246" s="2">
        <f t="shared" si="237"/>
        <v>340</v>
      </c>
      <c r="G1246" s="2">
        <f t="shared" si="238"/>
        <v>0</v>
      </c>
      <c r="H1246" s="2">
        <f>MIN(Inputs!$B$2, (Inputs!$B$14 - F1246)/Inputs!$B$15)</f>
        <v>0</v>
      </c>
      <c r="I1246" s="2">
        <f>MAX(MIN(Inputs!$B$2, F1246*Inputs!$B$16, Inputs!$B$14*Inputs!$B$4 - G1246), 0)</f>
        <v>170</v>
      </c>
      <c r="J1246" s="2">
        <f>MAX(MIN(Inputs!$B$2, F1246*Inputs!$B$16, (Inputs!$B$14-F1246)/Inputs!$B$15)*Inputs!$B$9, 0)</f>
        <v>0</v>
      </c>
      <c r="K1246" s="2">
        <f>MAX(E1246*Inputs!$B$5 - B1246 - Inputs!$B$8, 0) * H1246</f>
        <v>0</v>
      </c>
      <c r="L1246" s="2">
        <f>IF(B1246 &gt;= D1246*Inputs!$B$10, MAX(B1246 - E1246/Inputs!$B$5 - Inputs!$B$8, 0) * I1246, 0)</f>
        <v>0</v>
      </c>
      <c r="M1246" s="2">
        <f t="shared" si="230"/>
        <v>0</v>
      </c>
      <c r="N1246" s="3" t="str">
        <f t="shared" si="231"/>
        <v>Idle</v>
      </c>
      <c r="O1246" s="3" t="str">
        <f t="shared" si="239"/>
        <v>Idle</v>
      </c>
      <c r="P1246" s="2">
        <f t="shared" si="232"/>
        <v>0</v>
      </c>
      <c r="Q1246" s="2">
        <f t="shared" si="233"/>
        <v>0</v>
      </c>
      <c r="R1246" s="2">
        <f t="shared" si="234"/>
        <v>0</v>
      </c>
      <c r="S1246" s="2">
        <f t="shared" si="235"/>
        <v>0</v>
      </c>
      <c r="T1246" s="2">
        <f t="shared" si="236"/>
        <v>0</v>
      </c>
      <c r="U1246" s="2">
        <f>IF(O1246="Reg", R1246 * Inputs!$B$7, 0)</f>
        <v>0</v>
      </c>
      <c r="V1246" s="2">
        <f>MAX(F1246 + P1246*Inputs!$B$15 - (Q1246/Inputs!$B$16) - U1246, 0)</f>
        <v>340</v>
      </c>
    </row>
    <row r="1247" spans="1:22" x14ac:dyDescent="0.3">
      <c r="A1247" s="1">
        <v>46074.875</v>
      </c>
      <c r="B1247" s="2">
        <v>59.356843932682438</v>
      </c>
      <c r="C1247" s="2">
        <v>12.069097501311539</v>
      </c>
      <c r="D1247" s="2">
        <f t="shared" si="228"/>
        <v>31.999877037325067</v>
      </c>
      <c r="E1247" s="2">
        <f t="shared" si="229"/>
        <v>36.335078955587811</v>
      </c>
      <c r="F1247" s="2">
        <f t="shared" si="237"/>
        <v>340</v>
      </c>
      <c r="G1247" s="2">
        <f t="shared" si="238"/>
        <v>0</v>
      </c>
      <c r="H1247" s="2">
        <f>MIN(Inputs!$B$2, (Inputs!$B$14 - F1247)/Inputs!$B$15)</f>
        <v>0</v>
      </c>
      <c r="I1247" s="2">
        <f>MAX(MIN(Inputs!$B$2, F1247*Inputs!$B$16, Inputs!$B$14*Inputs!$B$4 - G1247), 0)</f>
        <v>170</v>
      </c>
      <c r="J1247" s="2">
        <f>MAX(MIN(Inputs!$B$2, F1247*Inputs!$B$16, (Inputs!$B$14-F1247)/Inputs!$B$15)*Inputs!$B$9, 0)</f>
        <v>0</v>
      </c>
      <c r="K1247" s="2">
        <f>MAX(E1247*Inputs!$B$5 - B1247 - Inputs!$B$8, 0) * H1247</f>
        <v>0</v>
      </c>
      <c r="L1247" s="2">
        <f>IF(B1247 &gt;= D1247*Inputs!$B$10, MAX(B1247 - E1247/Inputs!$B$5 - Inputs!$B$8, 0) * I1247, 0)</f>
        <v>0</v>
      </c>
      <c r="M1247" s="2">
        <f t="shared" si="230"/>
        <v>0</v>
      </c>
      <c r="N1247" s="3" t="str">
        <f t="shared" si="231"/>
        <v>Idle</v>
      </c>
      <c r="O1247" s="3" t="str">
        <f t="shared" si="239"/>
        <v>Idle</v>
      </c>
      <c r="P1247" s="2">
        <f t="shared" si="232"/>
        <v>0</v>
      </c>
      <c r="Q1247" s="2">
        <f t="shared" si="233"/>
        <v>0</v>
      </c>
      <c r="R1247" s="2">
        <f t="shared" si="234"/>
        <v>0</v>
      </c>
      <c r="S1247" s="2">
        <f t="shared" si="235"/>
        <v>0</v>
      </c>
      <c r="T1247" s="2">
        <f t="shared" si="236"/>
        <v>0</v>
      </c>
      <c r="U1247" s="2">
        <f>IF(O1247="Reg", R1247 * Inputs!$B$7, 0)</f>
        <v>0</v>
      </c>
      <c r="V1247" s="2">
        <f>MAX(F1247 + P1247*Inputs!$B$15 - (Q1247/Inputs!$B$16) - U1247, 0)</f>
        <v>340</v>
      </c>
    </row>
    <row r="1248" spans="1:22" x14ac:dyDescent="0.3">
      <c r="A1248" s="1">
        <v>46074.916666666657</v>
      </c>
      <c r="B1248" s="2">
        <v>48.213627995379859</v>
      </c>
      <c r="C1248" s="2">
        <v>15.197761176776719</v>
      </c>
      <c r="D1248" s="2">
        <f t="shared" si="228"/>
        <v>31.999877037325067</v>
      </c>
      <c r="E1248" s="2">
        <f t="shared" si="229"/>
        <v>27.63471845742076</v>
      </c>
      <c r="F1248" s="2">
        <f t="shared" si="237"/>
        <v>340</v>
      </c>
      <c r="G1248" s="2">
        <f t="shared" si="238"/>
        <v>0</v>
      </c>
      <c r="H1248" s="2">
        <f>MIN(Inputs!$B$2, (Inputs!$B$14 - F1248)/Inputs!$B$15)</f>
        <v>0</v>
      </c>
      <c r="I1248" s="2">
        <f>MAX(MIN(Inputs!$B$2, F1248*Inputs!$B$16, Inputs!$B$14*Inputs!$B$4 - G1248), 0)</f>
        <v>170</v>
      </c>
      <c r="J1248" s="2">
        <f>MAX(MIN(Inputs!$B$2, F1248*Inputs!$B$16, (Inputs!$B$14-F1248)/Inputs!$B$15)*Inputs!$B$9, 0)</f>
        <v>0</v>
      </c>
      <c r="K1248" s="2">
        <f>MAX(E1248*Inputs!$B$5 - B1248 - Inputs!$B$8, 0) * H1248</f>
        <v>0</v>
      </c>
      <c r="L1248" s="2">
        <f>IF(B1248 &gt;= D1248*Inputs!$B$10, MAX(B1248 - E1248/Inputs!$B$5 - Inputs!$B$8, 0) * I1248, 0)</f>
        <v>0</v>
      </c>
      <c r="M1248" s="2">
        <f t="shared" si="230"/>
        <v>0</v>
      </c>
      <c r="N1248" s="3" t="str">
        <f t="shared" si="231"/>
        <v>Idle</v>
      </c>
      <c r="O1248" s="3" t="str">
        <f t="shared" si="239"/>
        <v>Idle</v>
      </c>
      <c r="P1248" s="2">
        <f t="shared" si="232"/>
        <v>0</v>
      </c>
      <c r="Q1248" s="2">
        <f t="shared" si="233"/>
        <v>0</v>
      </c>
      <c r="R1248" s="2">
        <f t="shared" si="234"/>
        <v>0</v>
      </c>
      <c r="S1248" s="2">
        <f t="shared" si="235"/>
        <v>0</v>
      </c>
      <c r="T1248" s="2">
        <f t="shared" si="236"/>
        <v>0</v>
      </c>
      <c r="U1248" s="2">
        <f>IF(O1248="Reg", R1248 * Inputs!$B$7, 0)</f>
        <v>0</v>
      </c>
      <c r="V1248" s="2">
        <f>MAX(F1248 + P1248*Inputs!$B$15 - (Q1248/Inputs!$B$16) - U1248, 0)</f>
        <v>340</v>
      </c>
    </row>
    <row r="1249" spans="1:22" x14ac:dyDescent="0.3">
      <c r="A1249" s="1">
        <v>46074.958333333343</v>
      </c>
      <c r="B1249" s="2">
        <v>43.384127823217788</v>
      </c>
      <c r="C1249" s="2">
        <v>3.658287346787179</v>
      </c>
      <c r="D1249" s="2">
        <f t="shared" si="228"/>
        <v>31.999877037325067</v>
      </c>
      <c r="E1249" s="2">
        <f t="shared" si="229"/>
        <v>19.599113791524122</v>
      </c>
      <c r="F1249" s="2">
        <f t="shared" si="237"/>
        <v>340</v>
      </c>
      <c r="G1249" s="2">
        <f t="shared" si="238"/>
        <v>0</v>
      </c>
      <c r="H1249" s="2">
        <f>MIN(Inputs!$B$2, (Inputs!$B$14 - F1249)/Inputs!$B$15)</f>
        <v>0</v>
      </c>
      <c r="I1249" s="2">
        <f>MAX(MIN(Inputs!$B$2, F1249*Inputs!$B$16, Inputs!$B$14*Inputs!$B$4 - G1249), 0)</f>
        <v>170</v>
      </c>
      <c r="J1249" s="2">
        <f>MAX(MIN(Inputs!$B$2, F1249*Inputs!$B$16, (Inputs!$B$14-F1249)/Inputs!$B$15)*Inputs!$B$9, 0)</f>
        <v>0</v>
      </c>
      <c r="K1249" s="2">
        <f>MAX(E1249*Inputs!$B$5 - B1249 - Inputs!$B$8, 0) * H1249</f>
        <v>0</v>
      </c>
      <c r="L1249" s="2">
        <f>IF(B1249 &gt;= D1249*Inputs!$B$10, MAX(B1249 - E1249/Inputs!$B$5 - Inputs!$B$8, 0) * I1249, 0)</f>
        <v>189.10929294804612</v>
      </c>
      <c r="M1249" s="2">
        <f t="shared" si="230"/>
        <v>0</v>
      </c>
      <c r="N1249" s="3" t="str">
        <f t="shared" si="231"/>
        <v>Discharge</v>
      </c>
      <c r="O1249" s="3" t="str">
        <f t="shared" si="239"/>
        <v>Discharge</v>
      </c>
      <c r="P1249" s="2">
        <f t="shared" si="232"/>
        <v>0</v>
      </c>
      <c r="Q1249" s="2">
        <f t="shared" si="233"/>
        <v>170</v>
      </c>
      <c r="R1249" s="2">
        <f t="shared" si="234"/>
        <v>0</v>
      </c>
      <c r="S1249" s="2">
        <f t="shared" si="235"/>
        <v>7375.3017299470239</v>
      </c>
      <c r="T1249" s="2">
        <f t="shared" si="236"/>
        <v>0</v>
      </c>
      <c r="U1249" s="2">
        <f>IF(O1249="Reg", R1249 * Inputs!$B$7, 0)</f>
        <v>0</v>
      </c>
      <c r="V1249" s="2">
        <f>MAX(F1249 + P1249*Inputs!$B$15 - (Q1249/Inputs!$B$16) - U1249, 0)</f>
        <v>170</v>
      </c>
    </row>
    <row r="1250" spans="1:22" x14ac:dyDescent="0.3">
      <c r="A1250" s="1">
        <v>46075</v>
      </c>
      <c r="B1250" s="2">
        <v>36.239282819617252</v>
      </c>
      <c r="C1250" s="2">
        <v>3.7065172215326831</v>
      </c>
      <c r="D1250" s="2">
        <f t="shared" si="228"/>
        <v>32.419261640208937</v>
      </c>
      <c r="E1250" s="2">
        <f t="shared" si="229"/>
        <v>12.368425820987822</v>
      </c>
      <c r="F1250" s="2">
        <f t="shared" si="237"/>
        <v>170</v>
      </c>
      <c r="G1250" s="2">
        <f t="shared" si="238"/>
        <v>0</v>
      </c>
      <c r="H1250" s="2">
        <f>MIN(Inputs!$B$2, (Inputs!$B$14 - F1250)/Inputs!$B$15)</f>
        <v>170</v>
      </c>
      <c r="I1250" s="2">
        <f>MAX(MIN(Inputs!$B$2, F1250*Inputs!$B$16, Inputs!$B$14*Inputs!$B$4 - G1250), 0)</f>
        <v>170</v>
      </c>
      <c r="J1250" s="2">
        <f>MAX(MIN(Inputs!$B$2, F1250*Inputs!$B$16, (Inputs!$B$14-F1250)/Inputs!$B$15)*Inputs!$B$9, 0)</f>
        <v>136</v>
      </c>
      <c r="K1250" s="2">
        <f>MAX(E1250*Inputs!$B$5 - B1250 - Inputs!$B$8, 0) * H1250</f>
        <v>0</v>
      </c>
      <c r="L1250" s="2">
        <f>IF(B1250 &gt;= D1250*Inputs!$B$10, MAX(B1250 - E1250/Inputs!$B$5 - Inputs!$B$8, 0) * I1250, 0)</f>
        <v>0</v>
      </c>
      <c r="M1250" s="2">
        <f t="shared" si="230"/>
        <v>504.08634212844493</v>
      </c>
      <c r="N1250" s="3" t="str">
        <f t="shared" si="231"/>
        <v>Reg</v>
      </c>
      <c r="O1250" s="3" t="str">
        <f t="shared" si="239"/>
        <v>Discharge</v>
      </c>
      <c r="P1250" s="2">
        <f t="shared" si="232"/>
        <v>0</v>
      </c>
      <c r="Q1250" s="2">
        <f t="shared" si="233"/>
        <v>170</v>
      </c>
      <c r="R1250" s="2">
        <f t="shared" si="234"/>
        <v>0</v>
      </c>
      <c r="S1250" s="2">
        <f t="shared" si="235"/>
        <v>6160.6780793349326</v>
      </c>
      <c r="T1250" s="2">
        <f t="shared" si="236"/>
        <v>0</v>
      </c>
      <c r="U1250" s="2">
        <f>IF(O1250="Reg", R1250 * Inputs!$B$7, 0)</f>
        <v>0</v>
      </c>
      <c r="V1250" s="2">
        <f>MAX(F1250 + P1250*Inputs!$B$15 - (Q1250/Inputs!$B$16) - U1250, 0)</f>
        <v>0</v>
      </c>
    </row>
    <row r="1251" spans="1:22" x14ac:dyDescent="0.3">
      <c r="A1251" s="1">
        <v>46075.041666666657</v>
      </c>
      <c r="B1251" s="2">
        <v>22.546277210552759</v>
      </c>
      <c r="C1251" s="2">
        <v>4.8956442655319119</v>
      </c>
      <c r="D1251" s="2">
        <f t="shared" si="228"/>
        <v>32.419261640208937</v>
      </c>
      <c r="E1251" s="2">
        <f t="shared" si="229"/>
        <v>6.3285453510516128</v>
      </c>
      <c r="F1251" s="2">
        <f t="shared" si="237"/>
        <v>0</v>
      </c>
      <c r="G1251" s="2">
        <f t="shared" si="238"/>
        <v>170</v>
      </c>
      <c r="H1251" s="2">
        <f>MIN(Inputs!$B$2, (Inputs!$B$14 - F1251)/Inputs!$B$15)</f>
        <v>170</v>
      </c>
      <c r="I1251" s="2">
        <f>MAX(MIN(Inputs!$B$2, F1251*Inputs!$B$16, Inputs!$B$14*Inputs!$B$4 - G1251), 0)</f>
        <v>0</v>
      </c>
      <c r="J1251" s="2">
        <f>MAX(MIN(Inputs!$B$2, F1251*Inputs!$B$16, (Inputs!$B$14-F1251)/Inputs!$B$15)*Inputs!$B$9, 0)</f>
        <v>0</v>
      </c>
      <c r="K1251" s="2">
        <f>MAX(E1251*Inputs!$B$5 - B1251 - Inputs!$B$8, 0) * H1251</f>
        <v>0</v>
      </c>
      <c r="L1251" s="2">
        <f>IF(B1251 &gt;= D1251*Inputs!$B$10, MAX(B1251 - E1251/Inputs!$B$5 - Inputs!$B$8, 0) * I1251, 0)</f>
        <v>0</v>
      </c>
      <c r="M1251" s="2">
        <f t="shared" si="230"/>
        <v>0</v>
      </c>
      <c r="N1251" s="3" t="str">
        <f t="shared" si="231"/>
        <v>Idle</v>
      </c>
      <c r="O1251" s="3" t="str">
        <f t="shared" si="239"/>
        <v>Idle</v>
      </c>
      <c r="P1251" s="2">
        <f t="shared" si="232"/>
        <v>0</v>
      </c>
      <c r="Q1251" s="2">
        <f t="shared" si="233"/>
        <v>0</v>
      </c>
      <c r="R1251" s="2">
        <f t="shared" si="234"/>
        <v>0</v>
      </c>
      <c r="S1251" s="2">
        <f t="shared" si="235"/>
        <v>0</v>
      </c>
      <c r="T1251" s="2">
        <f t="shared" si="236"/>
        <v>0</v>
      </c>
      <c r="U1251" s="2">
        <f>IF(O1251="Reg", R1251 * Inputs!$B$7, 0)</f>
        <v>0</v>
      </c>
      <c r="V1251" s="2">
        <f>MAX(F1251 + P1251*Inputs!$B$15 - (Q1251/Inputs!$B$16) - U1251, 0)</f>
        <v>0</v>
      </c>
    </row>
    <row r="1252" spans="1:22" x14ac:dyDescent="0.3">
      <c r="A1252" s="1">
        <v>46075.083333333343</v>
      </c>
      <c r="B1252" s="2">
        <v>8.2703139520768136</v>
      </c>
      <c r="C1252" s="2">
        <v>9.6483270402254657</v>
      </c>
      <c r="D1252" s="2">
        <f t="shared" si="228"/>
        <v>32.419261640208937</v>
      </c>
      <c r="E1252" s="2">
        <f t="shared" si="229"/>
        <v>2.570832482626153</v>
      </c>
      <c r="F1252" s="2">
        <f t="shared" si="237"/>
        <v>0</v>
      </c>
      <c r="G1252" s="2">
        <f t="shared" si="238"/>
        <v>170</v>
      </c>
      <c r="H1252" s="2">
        <f>MIN(Inputs!$B$2, (Inputs!$B$14 - F1252)/Inputs!$B$15)</f>
        <v>170</v>
      </c>
      <c r="I1252" s="2">
        <f>MAX(MIN(Inputs!$B$2, F1252*Inputs!$B$16, Inputs!$B$14*Inputs!$B$4 - G1252), 0)</f>
        <v>0</v>
      </c>
      <c r="J1252" s="2">
        <f>MAX(MIN(Inputs!$B$2, F1252*Inputs!$B$16, (Inputs!$B$14-F1252)/Inputs!$B$15)*Inputs!$B$9, 0)</f>
        <v>0</v>
      </c>
      <c r="K1252" s="2">
        <f>MAX(E1252*Inputs!$B$5 - B1252 - Inputs!$B$8, 0) * H1252</f>
        <v>0</v>
      </c>
      <c r="L1252" s="2">
        <f>IF(B1252 &gt;= D1252*Inputs!$B$10, MAX(B1252 - E1252/Inputs!$B$5 - Inputs!$B$8, 0) * I1252, 0)</f>
        <v>0</v>
      </c>
      <c r="M1252" s="2">
        <f t="shared" si="230"/>
        <v>0</v>
      </c>
      <c r="N1252" s="3" t="str">
        <f t="shared" si="231"/>
        <v>Idle</v>
      </c>
      <c r="O1252" s="3" t="str">
        <f t="shared" si="239"/>
        <v>Idle</v>
      </c>
      <c r="P1252" s="2">
        <f t="shared" si="232"/>
        <v>0</v>
      </c>
      <c r="Q1252" s="2">
        <f t="shared" si="233"/>
        <v>0</v>
      </c>
      <c r="R1252" s="2">
        <f t="shared" si="234"/>
        <v>0</v>
      </c>
      <c r="S1252" s="2">
        <f t="shared" si="235"/>
        <v>0</v>
      </c>
      <c r="T1252" s="2">
        <f t="shared" si="236"/>
        <v>0</v>
      </c>
      <c r="U1252" s="2">
        <f>IF(O1252="Reg", R1252 * Inputs!$B$7, 0)</f>
        <v>0</v>
      </c>
      <c r="V1252" s="2">
        <f>MAX(F1252 + P1252*Inputs!$B$15 - (Q1252/Inputs!$B$16) - U1252, 0)</f>
        <v>0</v>
      </c>
    </row>
    <row r="1253" spans="1:22" x14ac:dyDescent="0.3">
      <c r="A1253" s="1">
        <v>46075.125</v>
      </c>
      <c r="B1253" s="2">
        <v>7.1546809436801038</v>
      </c>
      <c r="C1253" s="2">
        <v>1.319278769929384</v>
      </c>
      <c r="D1253" s="2">
        <f t="shared" si="228"/>
        <v>32.419261640208937</v>
      </c>
      <c r="E1253" s="2">
        <f t="shared" si="229"/>
        <v>1.1924468239466839</v>
      </c>
      <c r="F1253" s="2">
        <f t="shared" si="237"/>
        <v>0</v>
      </c>
      <c r="G1253" s="2">
        <f t="shared" si="238"/>
        <v>170</v>
      </c>
      <c r="H1253" s="2">
        <f>MIN(Inputs!$B$2, (Inputs!$B$14 - F1253)/Inputs!$B$15)</f>
        <v>170</v>
      </c>
      <c r="I1253" s="2">
        <f>MAX(MIN(Inputs!$B$2, F1253*Inputs!$B$16, Inputs!$B$14*Inputs!$B$4 - G1253), 0)</f>
        <v>0</v>
      </c>
      <c r="J1253" s="2">
        <f>MAX(MIN(Inputs!$B$2, F1253*Inputs!$B$16, (Inputs!$B$14-F1253)/Inputs!$B$15)*Inputs!$B$9, 0)</f>
        <v>0</v>
      </c>
      <c r="K1253" s="2">
        <f>MAX(E1253*Inputs!$B$5 - B1253 - Inputs!$B$8, 0) * H1253</f>
        <v>0</v>
      </c>
      <c r="L1253" s="2">
        <f>IF(B1253 &gt;= D1253*Inputs!$B$10, MAX(B1253 - E1253/Inputs!$B$5 - Inputs!$B$8, 0) * I1253, 0)</f>
        <v>0</v>
      </c>
      <c r="M1253" s="2">
        <f t="shared" si="230"/>
        <v>0</v>
      </c>
      <c r="N1253" s="3" t="str">
        <f t="shared" si="231"/>
        <v>Idle</v>
      </c>
      <c r="O1253" s="3" t="str">
        <f t="shared" si="239"/>
        <v>Idle</v>
      </c>
      <c r="P1253" s="2">
        <f t="shared" si="232"/>
        <v>0</v>
      </c>
      <c r="Q1253" s="2">
        <f t="shared" si="233"/>
        <v>0</v>
      </c>
      <c r="R1253" s="2">
        <f t="shared" si="234"/>
        <v>0</v>
      </c>
      <c r="S1253" s="2">
        <f t="shared" si="235"/>
        <v>0</v>
      </c>
      <c r="T1253" s="2">
        <f t="shared" si="236"/>
        <v>0</v>
      </c>
      <c r="U1253" s="2">
        <f>IF(O1253="Reg", R1253 * Inputs!$B$7, 0)</f>
        <v>0</v>
      </c>
      <c r="V1253" s="2">
        <f>MAX(F1253 + P1253*Inputs!$B$15 - (Q1253/Inputs!$B$16) - U1253, 0)</f>
        <v>0</v>
      </c>
    </row>
    <row r="1254" spans="1:22" x14ac:dyDescent="0.3">
      <c r="A1254" s="1">
        <v>46075.166666666657</v>
      </c>
      <c r="B1254" s="2">
        <v>0</v>
      </c>
      <c r="C1254" s="2">
        <v>13.332895357548789</v>
      </c>
      <c r="D1254" s="2">
        <f t="shared" si="228"/>
        <v>32.419261640208937</v>
      </c>
      <c r="E1254" s="2">
        <f t="shared" si="229"/>
        <v>1.4320229322322888</v>
      </c>
      <c r="F1254" s="2">
        <f t="shared" si="237"/>
        <v>0</v>
      </c>
      <c r="G1254" s="2">
        <f t="shared" si="238"/>
        <v>170</v>
      </c>
      <c r="H1254" s="2">
        <f>MIN(Inputs!$B$2, (Inputs!$B$14 - F1254)/Inputs!$B$15)</f>
        <v>170</v>
      </c>
      <c r="I1254" s="2">
        <f>MAX(MIN(Inputs!$B$2, F1254*Inputs!$B$16, Inputs!$B$14*Inputs!$B$4 - G1254), 0)</f>
        <v>0</v>
      </c>
      <c r="J1254" s="2">
        <f>MAX(MIN(Inputs!$B$2, F1254*Inputs!$B$16, (Inputs!$B$14-F1254)/Inputs!$B$15)*Inputs!$B$9, 0)</f>
        <v>0</v>
      </c>
      <c r="K1254" s="2">
        <f>MAX(E1254*Inputs!$B$5 - B1254 - Inputs!$B$8, 0) * H1254</f>
        <v>0</v>
      </c>
      <c r="L1254" s="2">
        <f>IF(B1254 &gt;= D1254*Inputs!$B$10, MAX(B1254 - E1254/Inputs!$B$5 - Inputs!$B$8, 0) * I1254, 0)</f>
        <v>0</v>
      </c>
      <c r="M1254" s="2">
        <f t="shared" si="230"/>
        <v>0</v>
      </c>
      <c r="N1254" s="3" t="str">
        <f t="shared" si="231"/>
        <v>Idle</v>
      </c>
      <c r="O1254" s="3" t="str">
        <f t="shared" si="239"/>
        <v>Idle</v>
      </c>
      <c r="P1254" s="2">
        <f t="shared" si="232"/>
        <v>0</v>
      </c>
      <c r="Q1254" s="2">
        <f t="shared" si="233"/>
        <v>0</v>
      </c>
      <c r="R1254" s="2">
        <f t="shared" si="234"/>
        <v>0</v>
      </c>
      <c r="S1254" s="2">
        <f t="shared" si="235"/>
        <v>0</v>
      </c>
      <c r="T1254" s="2">
        <f t="shared" si="236"/>
        <v>0</v>
      </c>
      <c r="U1254" s="2">
        <f>IF(O1254="Reg", R1254 * Inputs!$B$7, 0)</f>
        <v>0</v>
      </c>
      <c r="V1254" s="2">
        <f>MAX(F1254 + P1254*Inputs!$B$15 - (Q1254/Inputs!$B$16) - U1254, 0)</f>
        <v>0</v>
      </c>
    </row>
    <row r="1255" spans="1:22" x14ac:dyDescent="0.3">
      <c r="A1255" s="1">
        <v>46075.208333333343</v>
      </c>
      <c r="B1255" s="2">
        <v>0</v>
      </c>
      <c r="C1255" s="2">
        <v>2.5243667970200372</v>
      </c>
      <c r="D1255" s="2">
        <f t="shared" si="228"/>
        <v>32.419261640208937</v>
      </c>
      <c r="E1255" s="2">
        <f t="shared" si="229"/>
        <v>2.4088788683146691</v>
      </c>
      <c r="F1255" s="2">
        <f t="shared" si="237"/>
        <v>0</v>
      </c>
      <c r="G1255" s="2">
        <f t="shared" si="238"/>
        <v>170</v>
      </c>
      <c r="H1255" s="2">
        <f>MIN(Inputs!$B$2, (Inputs!$B$14 - F1255)/Inputs!$B$15)</f>
        <v>170</v>
      </c>
      <c r="I1255" s="2">
        <f>MAX(MIN(Inputs!$B$2, F1255*Inputs!$B$16, Inputs!$B$14*Inputs!$B$4 - G1255), 0)</f>
        <v>0</v>
      </c>
      <c r="J1255" s="2">
        <f>MAX(MIN(Inputs!$B$2, F1255*Inputs!$B$16, (Inputs!$B$14-F1255)/Inputs!$B$15)*Inputs!$B$9, 0)</f>
        <v>0</v>
      </c>
      <c r="K1255" s="2">
        <f>MAX(E1255*Inputs!$B$5 - B1255 - Inputs!$B$8, 0) * H1255</f>
        <v>0</v>
      </c>
      <c r="L1255" s="2">
        <f>IF(B1255 &gt;= D1255*Inputs!$B$10, MAX(B1255 - E1255/Inputs!$B$5 - Inputs!$B$8, 0) * I1255, 0)</f>
        <v>0</v>
      </c>
      <c r="M1255" s="2">
        <f t="shared" si="230"/>
        <v>0</v>
      </c>
      <c r="N1255" s="3" t="str">
        <f t="shared" si="231"/>
        <v>Idle</v>
      </c>
      <c r="O1255" s="3" t="str">
        <f t="shared" si="239"/>
        <v>Idle</v>
      </c>
      <c r="P1255" s="2">
        <f t="shared" si="232"/>
        <v>0</v>
      </c>
      <c r="Q1255" s="2">
        <f t="shared" si="233"/>
        <v>0</v>
      </c>
      <c r="R1255" s="2">
        <f t="shared" si="234"/>
        <v>0</v>
      </c>
      <c r="S1255" s="2">
        <f t="shared" si="235"/>
        <v>0</v>
      </c>
      <c r="T1255" s="2">
        <f t="shared" si="236"/>
        <v>0</v>
      </c>
      <c r="U1255" s="2">
        <f>IF(O1255="Reg", R1255 * Inputs!$B$7, 0)</f>
        <v>0</v>
      </c>
      <c r="V1255" s="2">
        <f>MAX(F1255 + P1255*Inputs!$B$15 - (Q1255/Inputs!$B$16) - U1255, 0)</f>
        <v>0</v>
      </c>
    </row>
    <row r="1256" spans="1:22" x14ac:dyDescent="0.3">
      <c r="A1256" s="1">
        <v>46075.25</v>
      </c>
      <c r="B1256" s="2">
        <v>0</v>
      </c>
      <c r="C1256" s="2">
        <v>8.7342186896431695</v>
      </c>
      <c r="D1256" s="2">
        <f t="shared" si="228"/>
        <v>32.419261640208937</v>
      </c>
      <c r="E1256" s="2">
        <f t="shared" si="229"/>
        <v>5.3430235933911172</v>
      </c>
      <c r="F1256" s="2">
        <f t="shared" si="237"/>
        <v>0</v>
      </c>
      <c r="G1256" s="2">
        <f t="shared" si="238"/>
        <v>170</v>
      </c>
      <c r="H1256" s="2">
        <f>MIN(Inputs!$B$2, (Inputs!$B$14 - F1256)/Inputs!$B$15)</f>
        <v>170</v>
      </c>
      <c r="I1256" s="2">
        <f>MAX(MIN(Inputs!$B$2, F1256*Inputs!$B$16, Inputs!$B$14*Inputs!$B$4 - G1256), 0)</f>
        <v>0</v>
      </c>
      <c r="J1256" s="2">
        <f>MAX(MIN(Inputs!$B$2, F1256*Inputs!$B$16, (Inputs!$B$14-F1256)/Inputs!$B$15)*Inputs!$B$9, 0)</f>
        <v>0</v>
      </c>
      <c r="K1256" s="2">
        <f>MAX(E1256*Inputs!$B$5 - B1256 - Inputs!$B$8, 0) * H1256</f>
        <v>0</v>
      </c>
      <c r="L1256" s="2">
        <f>IF(B1256 &gt;= D1256*Inputs!$B$10, MAX(B1256 - E1256/Inputs!$B$5 - Inputs!$B$8, 0) * I1256, 0)</f>
        <v>0</v>
      </c>
      <c r="M1256" s="2">
        <f t="shared" si="230"/>
        <v>0</v>
      </c>
      <c r="N1256" s="3" t="str">
        <f t="shared" si="231"/>
        <v>Idle</v>
      </c>
      <c r="O1256" s="3" t="str">
        <f t="shared" si="239"/>
        <v>Idle</v>
      </c>
      <c r="P1256" s="2">
        <f t="shared" si="232"/>
        <v>0</v>
      </c>
      <c r="Q1256" s="2">
        <f t="shared" si="233"/>
        <v>0</v>
      </c>
      <c r="R1256" s="2">
        <f t="shared" si="234"/>
        <v>0</v>
      </c>
      <c r="S1256" s="2">
        <f t="shared" si="235"/>
        <v>0</v>
      </c>
      <c r="T1256" s="2">
        <f t="shared" si="236"/>
        <v>0</v>
      </c>
      <c r="U1256" s="2">
        <f>IF(O1256="Reg", R1256 * Inputs!$B$7, 0)</f>
        <v>0</v>
      </c>
      <c r="V1256" s="2">
        <f>MAX(F1256 + P1256*Inputs!$B$15 - (Q1256/Inputs!$B$16) - U1256, 0)</f>
        <v>0</v>
      </c>
    </row>
    <row r="1257" spans="1:22" x14ac:dyDescent="0.3">
      <c r="A1257" s="1">
        <v>46075.291666666657</v>
      </c>
      <c r="B1257" s="2">
        <v>0</v>
      </c>
      <c r="C1257" s="2">
        <v>3.9763580515533521</v>
      </c>
      <c r="D1257" s="2">
        <f t="shared" si="228"/>
        <v>32.419261640208937</v>
      </c>
      <c r="E1257" s="2">
        <f t="shared" si="229"/>
        <v>10.082958739387266</v>
      </c>
      <c r="F1257" s="2">
        <f t="shared" si="237"/>
        <v>0</v>
      </c>
      <c r="G1257" s="2">
        <f t="shared" si="238"/>
        <v>170</v>
      </c>
      <c r="H1257" s="2">
        <f>MIN(Inputs!$B$2, (Inputs!$B$14 - F1257)/Inputs!$B$15)</f>
        <v>170</v>
      </c>
      <c r="I1257" s="2">
        <f>MAX(MIN(Inputs!$B$2, F1257*Inputs!$B$16, Inputs!$B$14*Inputs!$B$4 - G1257), 0)</f>
        <v>0</v>
      </c>
      <c r="J1257" s="2">
        <f>MAX(MIN(Inputs!$B$2, F1257*Inputs!$B$16, (Inputs!$B$14-F1257)/Inputs!$B$15)*Inputs!$B$9, 0)</f>
        <v>0</v>
      </c>
      <c r="K1257" s="2">
        <f>MAX(E1257*Inputs!$B$5 - B1257 - Inputs!$B$8, 0) * H1257</f>
        <v>0</v>
      </c>
      <c r="L1257" s="2">
        <f>IF(B1257 &gt;= D1257*Inputs!$B$10, MAX(B1257 - E1257/Inputs!$B$5 - Inputs!$B$8, 0) * I1257, 0)</f>
        <v>0</v>
      </c>
      <c r="M1257" s="2">
        <f t="shared" si="230"/>
        <v>0</v>
      </c>
      <c r="N1257" s="3" t="str">
        <f t="shared" si="231"/>
        <v>Idle</v>
      </c>
      <c r="O1257" s="3" t="str">
        <f t="shared" si="239"/>
        <v>Idle</v>
      </c>
      <c r="P1257" s="2">
        <f t="shared" si="232"/>
        <v>0</v>
      </c>
      <c r="Q1257" s="2">
        <f t="shared" si="233"/>
        <v>0</v>
      </c>
      <c r="R1257" s="2">
        <f t="shared" si="234"/>
        <v>0</v>
      </c>
      <c r="S1257" s="2">
        <f t="shared" si="235"/>
        <v>0</v>
      </c>
      <c r="T1257" s="2">
        <f t="shared" si="236"/>
        <v>0</v>
      </c>
      <c r="U1257" s="2">
        <f>IF(O1257="Reg", R1257 * Inputs!$B$7, 0)</f>
        <v>0</v>
      </c>
      <c r="V1257" s="2">
        <f>MAX(F1257 + P1257*Inputs!$B$15 - (Q1257/Inputs!$B$16) - U1257, 0)</f>
        <v>0</v>
      </c>
    </row>
    <row r="1258" spans="1:22" x14ac:dyDescent="0.3">
      <c r="A1258" s="1">
        <v>46075.333333333343</v>
      </c>
      <c r="B1258" s="2">
        <v>0</v>
      </c>
      <c r="C1258" s="2">
        <v>10.63117575297465</v>
      </c>
      <c r="D1258" s="2">
        <f t="shared" si="228"/>
        <v>32.419261640208937</v>
      </c>
      <c r="E1258" s="2">
        <f t="shared" si="229"/>
        <v>17.461866790981166</v>
      </c>
      <c r="F1258" s="2">
        <f t="shared" si="237"/>
        <v>0</v>
      </c>
      <c r="G1258" s="2">
        <f t="shared" si="238"/>
        <v>170</v>
      </c>
      <c r="H1258" s="2">
        <f>MIN(Inputs!$B$2, (Inputs!$B$14 - F1258)/Inputs!$B$15)</f>
        <v>170</v>
      </c>
      <c r="I1258" s="2">
        <f>MAX(MIN(Inputs!$B$2, F1258*Inputs!$B$16, Inputs!$B$14*Inputs!$B$4 - G1258), 0)</f>
        <v>0</v>
      </c>
      <c r="J1258" s="2">
        <f>MAX(MIN(Inputs!$B$2, F1258*Inputs!$B$16, (Inputs!$B$14-F1258)/Inputs!$B$15)*Inputs!$B$9, 0)</f>
        <v>0</v>
      </c>
      <c r="K1258" s="2">
        <f>MAX(E1258*Inputs!$B$5 - B1258 - Inputs!$B$8, 0) * H1258</f>
        <v>0</v>
      </c>
      <c r="L1258" s="2">
        <f>IF(B1258 &gt;= D1258*Inputs!$B$10, MAX(B1258 - E1258/Inputs!$B$5 - Inputs!$B$8, 0) * I1258, 0)</f>
        <v>0</v>
      </c>
      <c r="M1258" s="2">
        <f t="shared" si="230"/>
        <v>0</v>
      </c>
      <c r="N1258" s="3" t="str">
        <f t="shared" si="231"/>
        <v>Idle</v>
      </c>
      <c r="O1258" s="3" t="str">
        <f t="shared" si="239"/>
        <v>Idle</v>
      </c>
      <c r="P1258" s="2">
        <f t="shared" si="232"/>
        <v>0</v>
      </c>
      <c r="Q1258" s="2">
        <f t="shared" si="233"/>
        <v>0</v>
      </c>
      <c r="R1258" s="2">
        <f t="shared" si="234"/>
        <v>0</v>
      </c>
      <c r="S1258" s="2">
        <f t="shared" si="235"/>
        <v>0</v>
      </c>
      <c r="T1258" s="2">
        <f t="shared" si="236"/>
        <v>0</v>
      </c>
      <c r="U1258" s="2">
        <f>IF(O1258="Reg", R1258 * Inputs!$B$7, 0)</f>
        <v>0</v>
      </c>
      <c r="V1258" s="2">
        <f>MAX(F1258 + P1258*Inputs!$B$15 - (Q1258/Inputs!$B$16) - U1258, 0)</f>
        <v>0</v>
      </c>
    </row>
    <row r="1259" spans="1:22" x14ac:dyDescent="0.3">
      <c r="A1259" s="1">
        <v>46075.375</v>
      </c>
      <c r="B1259" s="2">
        <v>8.5921375933937334</v>
      </c>
      <c r="C1259" s="2">
        <v>5.7471522467254577</v>
      </c>
      <c r="D1259" s="2">
        <f t="shared" si="228"/>
        <v>32.419261640208937</v>
      </c>
      <c r="E1259" s="2">
        <f t="shared" si="229"/>
        <v>25.195460924729961</v>
      </c>
      <c r="F1259" s="2">
        <f t="shared" si="237"/>
        <v>0</v>
      </c>
      <c r="G1259" s="2">
        <f t="shared" si="238"/>
        <v>170</v>
      </c>
      <c r="H1259" s="2">
        <f>MIN(Inputs!$B$2, (Inputs!$B$14 - F1259)/Inputs!$B$15)</f>
        <v>170</v>
      </c>
      <c r="I1259" s="2">
        <f>MAX(MIN(Inputs!$B$2, F1259*Inputs!$B$16, Inputs!$B$14*Inputs!$B$4 - G1259), 0)</f>
        <v>0</v>
      </c>
      <c r="J1259" s="2">
        <f>MAX(MIN(Inputs!$B$2, F1259*Inputs!$B$16, (Inputs!$B$14-F1259)/Inputs!$B$15)*Inputs!$B$9, 0)</f>
        <v>0</v>
      </c>
      <c r="K1259" s="2">
        <f>MAX(E1259*Inputs!$B$5 - B1259 - Inputs!$B$8, 0) * H1259</f>
        <v>0</v>
      </c>
      <c r="L1259" s="2">
        <f>IF(B1259 &gt;= D1259*Inputs!$B$10, MAX(B1259 - E1259/Inputs!$B$5 - Inputs!$B$8, 0) * I1259, 0)</f>
        <v>0</v>
      </c>
      <c r="M1259" s="2">
        <f t="shared" si="230"/>
        <v>0</v>
      </c>
      <c r="N1259" s="3" t="str">
        <f t="shared" si="231"/>
        <v>Idle</v>
      </c>
      <c r="O1259" s="3" t="str">
        <f t="shared" si="239"/>
        <v>Idle</v>
      </c>
      <c r="P1259" s="2">
        <f t="shared" si="232"/>
        <v>0</v>
      </c>
      <c r="Q1259" s="2">
        <f t="shared" si="233"/>
        <v>0</v>
      </c>
      <c r="R1259" s="2">
        <f t="shared" si="234"/>
        <v>0</v>
      </c>
      <c r="S1259" s="2">
        <f t="shared" si="235"/>
        <v>0</v>
      </c>
      <c r="T1259" s="2">
        <f t="shared" si="236"/>
        <v>0</v>
      </c>
      <c r="U1259" s="2">
        <f>IF(O1259="Reg", R1259 * Inputs!$B$7, 0)</f>
        <v>0</v>
      </c>
      <c r="V1259" s="2">
        <f>MAX(F1259 + P1259*Inputs!$B$15 - (Q1259/Inputs!$B$16) - U1259, 0)</f>
        <v>0</v>
      </c>
    </row>
    <row r="1260" spans="1:22" x14ac:dyDescent="0.3">
      <c r="A1260" s="1">
        <v>46075.416666666657</v>
      </c>
      <c r="B1260" s="2">
        <v>5.8611356164942796</v>
      </c>
      <c r="C1260" s="2">
        <v>4.498849804044923</v>
      </c>
      <c r="D1260" s="2">
        <f t="shared" si="228"/>
        <v>32.419261640208937</v>
      </c>
      <c r="E1260" s="2">
        <f t="shared" si="229"/>
        <v>33.777591494110439</v>
      </c>
      <c r="F1260" s="2">
        <f t="shared" si="237"/>
        <v>0</v>
      </c>
      <c r="G1260" s="2">
        <f t="shared" si="238"/>
        <v>170</v>
      </c>
      <c r="H1260" s="2">
        <f>MIN(Inputs!$B$2, (Inputs!$B$14 - F1260)/Inputs!$B$15)</f>
        <v>170</v>
      </c>
      <c r="I1260" s="2">
        <f>MAX(MIN(Inputs!$B$2, F1260*Inputs!$B$16, Inputs!$B$14*Inputs!$B$4 - G1260), 0)</f>
        <v>0</v>
      </c>
      <c r="J1260" s="2">
        <f>MAX(MIN(Inputs!$B$2, F1260*Inputs!$B$16, (Inputs!$B$14-F1260)/Inputs!$B$15)*Inputs!$B$9, 0)</f>
        <v>0</v>
      </c>
      <c r="K1260" s="2">
        <f>MAX(E1260*Inputs!$B$5 - B1260 - Inputs!$B$8, 0) * H1260</f>
        <v>656.73463271489368</v>
      </c>
      <c r="L1260" s="2">
        <f>IF(B1260 &gt;= D1260*Inputs!$B$10, MAX(B1260 - E1260/Inputs!$B$5 - Inputs!$B$8, 0) * I1260, 0)</f>
        <v>0</v>
      </c>
      <c r="M1260" s="2">
        <f t="shared" si="230"/>
        <v>0</v>
      </c>
      <c r="N1260" s="3" t="str">
        <f t="shared" si="231"/>
        <v>Charge</v>
      </c>
      <c r="O1260" s="3" t="str">
        <f t="shared" si="239"/>
        <v>Charge</v>
      </c>
      <c r="P1260" s="2">
        <f t="shared" si="232"/>
        <v>170</v>
      </c>
      <c r="Q1260" s="2">
        <f t="shared" si="233"/>
        <v>0</v>
      </c>
      <c r="R1260" s="2">
        <f t="shared" si="234"/>
        <v>0</v>
      </c>
      <c r="S1260" s="2">
        <f t="shared" si="235"/>
        <v>-996.39305480402754</v>
      </c>
      <c r="T1260" s="2">
        <f t="shared" si="236"/>
        <v>0</v>
      </c>
      <c r="U1260" s="2">
        <f>IF(O1260="Reg", R1260 * Inputs!$B$7, 0)</f>
        <v>0</v>
      </c>
      <c r="V1260" s="2">
        <f>MAX(F1260 + P1260*Inputs!$B$15 - (Q1260/Inputs!$B$16) - U1260, 0)</f>
        <v>170</v>
      </c>
    </row>
    <row r="1261" spans="1:22" x14ac:dyDescent="0.3">
      <c r="A1261" s="1">
        <v>46075.458333333343</v>
      </c>
      <c r="B1261" s="2">
        <v>17.604868350458691</v>
      </c>
      <c r="C1261" s="2">
        <v>6.5231611454601381</v>
      </c>
      <c r="D1261" s="2">
        <f t="shared" si="228"/>
        <v>32.419261640208937</v>
      </c>
      <c r="E1261" s="2">
        <f t="shared" si="229"/>
        <v>44.811325834384412</v>
      </c>
      <c r="F1261" s="2">
        <f t="shared" si="237"/>
        <v>170</v>
      </c>
      <c r="G1261" s="2">
        <f t="shared" si="238"/>
        <v>170</v>
      </c>
      <c r="H1261" s="2">
        <f>MIN(Inputs!$B$2, (Inputs!$B$14 - F1261)/Inputs!$B$15)</f>
        <v>170</v>
      </c>
      <c r="I1261" s="2">
        <f>MAX(MIN(Inputs!$B$2, F1261*Inputs!$B$16, Inputs!$B$14*Inputs!$B$4 - G1261), 0)</f>
        <v>170</v>
      </c>
      <c r="J1261" s="2">
        <f>MAX(MIN(Inputs!$B$2, F1261*Inputs!$B$16, (Inputs!$B$14-F1261)/Inputs!$B$15)*Inputs!$B$9, 0)</f>
        <v>136</v>
      </c>
      <c r="K1261" s="2">
        <f>MAX(E1261*Inputs!$B$5 - B1261 - Inputs!$B$8, 0) * H1261</f>
        <v>310.94672524593085</v>
      </c>
      <c r="L1261" s="2">
        <f>IF(B1261 &gt;= D1261*Inputs!$B$10, MAX(B1261 - E1261/Inputs!$B$5 - Inputs!$B$8, 0) * I1261, 0)</f>
        <v>0</v>
      </c>
      <c r="M1261" s="2">
        <f t="shared" si="230"/>
        <v>887.14991578257877</v>
      </c>
      <c r="N1261" s="3" t="str">
        <f t="shared" si="231"/>
        <v>Reg</v>
      </c>
      <c r="O1261" s="3" t="str">
        <f t="shared" si="239"/>
        <v>Charge</v>
      </c>
      <c r="P1261" s="2">
        <f t="shared" si="232"/>
        <v>170</v>
      </c>
      <c r="Q1261" s="2">
        <f t="shared" si="233"/>
        <v>0</v>
      </c>
      <c r="R1261" s="2">
        <f t="shared" si="234"/>
        <v>0</v>
      </c>
      <c r="S1261" s="2">
        <f t="shared" si="235"/>
        <v>-2992.8276195779777</v>
      </c>
      <c r="T1261" s="2">
        <f t="shared" si="236"/>
        <v>0</v>
      </c>
      <c r="U1261" s="2">
        <f>IF(O1261="Reg", R1261 * Inputs!$B$7, 0)</f>
        <v>0</v>
      </c>
      <c r="V1261" s="2">
        <f>MAX(F1261 + P1261*Inputs!$B$15 - (Q1261/Inputs!$B$16) - U1261, 0)</f>
        <v>340</v>
      </c>
    </row>
    <row r="1262" spans="1:22" x14ac:dyDescent="0.3">
      <c r="A1262" s="1">
        <v>46075.5</v>
      </c>
      <c r="B1262" s="2">
        <v>28.439610875976889</v>
      </c>
      <c r="C1262" s="2">
        <v>5.5059354517905232</v>
      </c>
      <c r="D1262" s="2">
        <f t="shared" si="228"/>
        <v>32.419261640208937</v>
      </c>
      <c r="E1262" s="2">
        <f t="shared" si="229"/>
        <v>53.543682715549032</v>
      </c>
      <c r="F1262" s="2">
        <f t="shared" si="237"/>
        <v>340</v>
      </c>
      <c r="G1262" s="2">
        <f t="shared" si="238"/>
        <v>170</v>
      </c>
      <c r="H1262" s="2">
        <f>MIN(Inputs!$B$2, (Inputs!$B$14 - F1262)/Inputs!$B$15)</f>
        <v>0</v>
      </c>
      <c r="I1262" s="2">
        <f>MAX(MIN(Inputs!$B$2, F1262*Inputs!$B$16, Inputs!$B$14*Inputs!$B$4 - G1262), 0)</f>
        <v>170</v>
      </c>
      <c r="J1262" s="2">
        <f>MAX(MIN(Inputs!$B$2, F1262*Inputs!$B$16, (Inputs!$B$14-F1262)/Inputs!$B$15)*Inputs!$B$9, 0)</f>
        <v>0</v>
      </c>
      <c r="K1262" s="2">
        <f>MAX(E1262*Inputs!$B$5 - B1262 - Inputs!$B$8, 0) * H1262</f>
        <v>0</v>
      </c>
      <c r="L1262" s="2">
        <f>IF(B1262 &gt;= D1262*Inputs!$B$10, MAX(B1262 - E1262/Inputs!$B$5 - Inputs!$B$8, 0) * I1262, 0)</f>
        <v>0</v>
      </c>
      <c r="M1262" s="2">
        <f t="shared" si="230"/>
        <v>0</v>
      </c>
      <c r="N1262" s="3" t="str">
        <f t="shared" si="231"/>
        <v>Idle</v>
      </c>
      <c r="O1262" s="3" t="str">
        <f t="shared" si="239"/>
        <v>Idle</v>
      </c>
      <c r="P1262" s="2">
        <f t="shared" si="232"/>
        <v>0</v>
      </c>
      <c r="Q1262" s="2">
        <f t="shared" si="233"/>
        <v>0</v>
      </c>
      <c r="R1262" s="2">
        <f t="shared" si="234"/>
        <v>0</v>
      </c>
      <c r="S1262" s="2">
        <f t="shared" si="235"/>
        <v>0</v>
      </c>
      <c r="T1262" s="2">
        <f t="shared" si="236"/>
        <v>0</v>
      </c>
      <c r="U1262" s="2">
        <f>IF(O1262="Reg", R1262 * Inputs!$B$7, 0)</f>
        <v>0</v>
      </c>
      <c r="V1262" s="2">
        <f>MAX(F1262 + P1262*Inputs!$B$15 - (Q1262/Inputs!$B$16) - U1262, 0)</f>
        <v>340</v>
      </c>
    </row>
    <row r="1263" spans="1:22" x14ac:dyDescent="0.3">
      <c r="A1263" s="1">
        <v>46075.541666666657</v>
      </c>
      <c r="B1263" s="2">
        <v>44.273448309563392</v>
      </c>
      <c r="C1263" s="2">
        <v>8.1017371978690296</v>
      </c>
      <c r="D1263" s="2">
        <f t="shared" si="228"/>
        <v>32.419261640208937</v>
      </c>
      <c r="E1263" s="2">
        <f t="shared" si="229"/>
        <v>60.313415519991736</v>
      </c>
      <c r="F1263" s="2">
        <f t="shared" si="237"/>
        <v>340</v>
      </c>
      <c r="G1263" s="2">
        <f t="shared" si="238"/>
        <v>170</v>
      </c>
      <c r="H1263" s="2">
        <f>MIN(Inputs!$B$2, (Inputs!$B$14 - F1263)/Inputs!$B$15)</f>
        <v>0</v>
      </c>
      <c r="I1263" s="2">
        <f>MAX(MIN(Inputs!$B$2, F1263*Inputs!$B$16, Inputs!$B$14*Inputs!$B$4 - G1263), 0)</f>
        <v>170</v>
      </c>
      <c r="J1263" s="2">
        <f>MAX(MIN(Inputs!$B$2, F1263*Inputs!$B$16, (Inputs!$B$14-F1263)/Inputs!$B$15)*Inputs!$B$9, 0)</f>
        <v>0</v>
      </c>
      <c r="K1263" s="2">
        <f>MAX(E1263*Inputs!$B$5 - B1263 - Inputs!$B$8, 0) * H1263</f>
        <v>0</v>
      </c>
      <c r="L1263" s="2">
        <f>IF(B1263 &gt;= D1263*Inputs!$B$10, MAX(B1263 - E1263/Inputs!$B$5 - Inputs!$B$8, 0) * I1263, 0)</f>
        <v>0</v>
      </c>
      <c r="M1263" s="2">
        <f t="shared" si="230"/>
        <v>0</v>
      </c>
      <c r="N1263" s="3" t="str">
        <f t="shared" si="231"/>
        <v>Idle</v>
      </c>
      <c r="O1263" s="3" t="str">
        <f t="shared" si="239"/>
        <v>Idle</v>
      </c>
      <c r="P1263" s="2">
        <f t="shared" si="232"/>
        <v>0</v>
      </c>
      <c r="Q1263" s="2">
        <f t="shared" si="233"/>
        <v>0</v>
      </c>
      <c r="R1263" s="2">
        <f t="shared" si="234"/>
        <v>0</v>
      </c>
      <c r="S1263" s="2">
        <f t="shared" si="235"/>
        <v>0</v>
      </c>
      <c r="T1263" s="2">
        <f t="shared" si="236"/>
        <v>0</v>
      </c>
      <c r="U1263" s="2">
        <f>IF(O1263="Reg", R1263 * Inputs!$B$7, 0)</f>
        <v>0</v>
      </c>
      <c r="V1263" s="2">
        <f>MAX(F1263 + P1263*Inputs!$B$15 - (Q1263/Inputs!$B$16) - U1263, 0)</f>
        <v>340</v>
      </c>
    </row>
    <row r="1264" spans="1:22" x14ac:dyDescent="0.3">
      <c r="A1264" s="1">
        <v>46075.583333333343</v>
      </c>
      <c r="B1264" s="2">
        <v>46.401564802492778</v>
      </c>
      <c r="C1264" s="2">
        <v>9.6608888943878171</v>
      </c>
      <c r="D1264" s="2">
        <f t="shared" si="228"/>
        <v>32.419261640208937</v>
      </c>
      <c r="E1264" s="2">
        <f t="shared" si="229"/>
        <v>64.472543284067527</v>
      </c>
      <c r="F1264" s="2">
        <f t="shared" si="237"/>
        <v>340</v>
      </c>
      <c r="G1264" s="2">
        <f t="shared" si="238"/>
        <v>170</v>
      </c>
      <c r="H1264" s="2">
        <f>MIN(Inputs!$B$2, (Inputs!$B$14 - F1264)/Inputs!$B$15)</f>
        <v>0</v>
      </c>
      <c r="I1264" s="2">
        <f>MAX(MIN(Inputs!$B$2, F1264*Inputs!$B$16, Inputs!$B$14*Inputs!$B$4 - G1264), 0)</f>
        <v>170</v>
      </c>
      <c r="J1264" s="2">
        <f>MAX(MIN(Inputs!$B$2, F1264*Inputs!$B$16, (Inputs!$B$14-F1264)/Inputs!$B$15)*Inputs!$B$9, 0)</f>
        <v>0</v>
      </c>
      <c r="K1264" s="2">
        <f>MAX(E1264*Inputs!$B$5 - B1264 - Inputs!$B$8, 0) * H1264</f>
        <v>0</v>
      </c>
      <c r="L1264" s="2">
        <f>IF(B1264 &gt;= D1264*Inputs!$B$10, MAX(B1264 - E1264/Inputs!$B$5 - Inputs!$B$8, 0) * I1264, 0)</f>
        <v>0</v>
      </c>
      <c r="M1264" s="2">
        <f t="shared" si="230"/>
        <v>0</v>
      </c>
      <c r="N1264" s="3" t="str">
        <f t="shared" si="231"/>
        <v>Idle</v>
      </c>
      <c r="O1264" s="3" t="str">
        <f t="shared" si="239"/>
        <v>Idle</v>
      </c>
      <c r="P1264" s="2">
        <f t="shared" si="232"/>
        <v>0</v>
      </c>
      <c r="Q1264" s="2">
        <f t="shared" si="233"/>
        <v>0</v>
      </c>
      <c r="R1264" s="2">
        <f t="shared" si="234"/>
        <v>0</v>
      </c>
      <c r="S1264" s="2">
        <f t="shared" si="235"/>
        <v>0</v>
      </c>
      <c r="T1264" s="2">
        <f t="shared" si="236"/>
        <v>0</v>
      </c>
      <c r="U1264" s="2">
        <f>IF(O1264="Reg", R1264 * Inputs!$B$7, 0)</f>
        <v>0</v>
      </c>
      <c r="V1264" s="2">
        <f>MAX(F1264 + P1264*Inputs!$B$15 - (Q1264/Inputs!$B$16) - U1264, 0)</f>
        <v>340</v>
      </c>
    </row>
    <row r="1265" spans="1:22" x14ac:dyDescent="0.3">
      <c r="A1265" s="1">
        <v>46075.625</v>
      </c>
      <c r="B1265" s="2">
        <v>60.084921009676613</v>
      </c>
      <c r="C1265" s="2">
        <v>8.5420549483272179</v>
      </c>
      <c r="D1265" s="2">
        <f t="shared" si="228"/>
        <v>32.419261640208937</v>
      </c>
      <c r="E1265" s="2">
        <f t="shared" si="229"/>
        <v>66.652176333166921</v>
      </c>
      <c r="F1265" s="2">
        <f t="shared" si="237"/>
        <v>340</v>
      </c>
      <c r="G1265" s="2">
        <f t="shared" si="238"/>
        <v>170</v>
      </c>
      <c r="H1265" s="2">
        <f>MIN(Inputs!$B$2, (Inputs!$B$14 - F1265)/Inputs!$B$15)</f>
        <v>0</v>
      </c>
      <c r="I1265" s="2">
        <f>MAX(MIN(Inputs!$B$2, F1265*Inputs!$B$16, Inputs!$B$14*Inputs!$B$4 - G1265), 0)</f>
        <v>170</v>
      </c>
      <c r="J1265" s="2">
        <f>MAX(MIN(Inputs!$B$2, F1265*Inputs!$B$16, (Inputs!$B$14-F1265)/Inputs!$B$15)*Inputs!$B$9, 0)</f>
        <v>0</v>
      </c>
      <c r="K1265" s="2">
        <f>MAX(E1265*Inputs!$B$5 - B1265 - Inputs!$B$8, 0) * H1265</f>
        <v>0</v>
      </c>
      <c r="L1265" s="2">
        <f>IF(B1265 &gt;= D1265*Inputs!$B$10, MAX(B1265 - E1265/Inputs!$B$5 - Inputs!$B$8, 0) * I1265, 0)</f>
        <v>0</v>
      </c>
      <c r="M1265" s="2">
        <f t="shared" si="230"/>
        <v>0</v>
      </c>
      <c r="N1265" s="3" t="str">
        <f t="shared" si="231"/>
        <v>Idle</v>
      </c>
      <c r="O1265" s="3" t="str">
        <f t="shared" si="239"/>
        <v>Idle</v>
      </c>
      <c r="P1265" s="2">
        <f t="shared" si="232"/>
        <v>0</v>
      </c>
      <c r="Q1265" s="2">
        <f t="shared" si="233"/>
        <v>0</v>
      </c>
      <c r="R1265" s="2">
        <f t="shared" si="234"/>
        <v>0</v>
      </c>
      <c r="S1265" s="2">
        <f t="shared" si="235"/>
        <v>0</v>
      </c>
      <c r="T1265" s="2">
        <f t="shared" si="236"/>
        <v>0</v>
      </c>
      <c r="U1265" s="2">
        <f>IF(O1265="Reg", R1265 * Inputs!$B$7, 0)</f>
        <v>0</v>
      </c>
      <c r="V1265" s="2">
        <f>MAX(F1265 + P1265*Inputs!$B$15 - (Q1265/Inputs!$B$16) - U1265, 0)</f>
        <v>340</v>
      </c>
    </row>
    <row r="1266" spans="1:22" x14ac:dyDescent="0.3">
      <c r="A1266" s="1">
        <v>46075.666666666657</v>
      </c>
      <c r="B1266" s="2">
        <v>72.063541658138121</v>
      </c>
      <c r="C1266" s="2">
        <v>10.84701805436311</v>
      </c>
      <c r="D1266" s="2">
        <f t="shared" si="228"/>
        <v>32.419261640208937</v>
      </c>
      <c r="E1266" s="2">
        <f t="shared" si="229"/>
        <v>67.11851874930008</v>
      </c>
      <c r="F1266" s="2">
        <f t="shared" si="237"/>
        <v>340</v>
      </c>
      <c r="G1266" s="2">
        <f t="shared" si="238"/>
        <v>170</v>
      </c>
      <c r="H1266" s="2">
        <f>MIN(Inputs!$B$2, (Inputs!$B$14 - F1266)/Inputs!$B$15)</f>
        <v>0</v>
      </c>
      <c r="I1266" s="2">
        <f>MAX(MIN(Inputs!$B$2, F1266*Inputs!$B$16, Inputs!$B$14*Inputs!$B$4 - G1266), 0)</f>
        <v>170</v>
      </c>
      <c r="J1266" s="2">
        <f>MAX(MIN(Inputs!$B$2, F1266*Inputs!$B$16, (Inputs!$B$14-F1266)/Inputs!$B$15)*Inputs!$B$9, 0)</f>
        <v>0</v>
      </c>
      <c r="K1266" s="2">
        <f>MAX(E1266*Inputs!$B$5 - B1266 - Inputs!$B$8, 0) * H1266</f>
        <v>0</v>
      </c>
      <c r="L1266" s="2">
        <f>IF(B1266 &gt;= D1266*Inputs!$B$10, MAX(B1266 - E1266/Inputs!$B$5 - Inputs!$B$8, 0) * I1266, 0)</f>
        <v>0</v>
      </c>
      <c r="M1266" s="2">
        <f t="shared" si="230"/>
        <v>0</v>
      </c>
      <c r="N1266" s="3" t="str">
        <f t="shared" si="231"/>
        <v>Idle</v>
      </c>
      <c r="O1266" s="3" t="str">
        <f t="shared" si="239"/>
        <v>Idle</v>
      </c>
      <c r="P1266" s="2">
        <f t="shared" si="232"/>
        <v>0</v>
      </c>
      <c r="Q1266" s="2">
        <f t="shared" si="233"/>
        <v>0</v>
      </c>
      <c r="R1266" s="2">
        <f t="shared" si="234"/>
        <v>0</v>
      </c>
      <c r="S1266" s="2">
        <f t="shared" si="235"/>
        <v>0</v>
      </c>
      <c r="T1266" s="2">
        <f t="shared" si="236"/>
        <v>0</v>
      </c>
      <c r="U1266" s="2">
        <f>IF(O1266="Reg", R1266 * Inputs!$B$7, 0)</f>
        <v>0</v>
      </c>
      <c r="V1266" s="2">
        <f>MAX(F1266 + P1266*Inputs!$B$15 - (Q1266/Inputs!$B$16) - U1266, 0)</f>
        <v>340</v>
      </c>
    </row>
    <row r="1267" spans="1:22" x14ac:dyDescent="0.3">
      <c r="A1267" s="1">
        <v>46075.708333333343</v>
      </c>
      <c r="B1267" s="2">
        <v>69.999009637446392</v>
      </c>
      <c r="C1267" s="2">
        <v>51.386602710890912</v>
      </c>
      <c r="D1267" s="2">
        <f t="shared" si="228"/>
        <v>32.419261640208937</v>
      </c>
      <c r="E1267" s="2">
        <f t="shared" si="229"/>
        <v>63.820984277396036</v>
      </c>
      <c r="F1267" s="2">
        <f t="shared" si="237"/>
        <v>340</v>
      </c>
      <c r="G1267" s="2">
        <f t="shared" si="238"/>
        <v>170</v>
      </c>
      <c r="H1267" s="2">
        <f>MIN(Inputs!$B$2, (Inputs!$B$14 - F1267)/Inputs!$B$15)</f>
        <v>0</v>
      </c>
      <c r="I1267" s="2">
        <f>MAX(MIN(Inputs!$B$2, F1267*Inputs!$B$16, Inputs!$B$14*Inputs!$B$4 - G1267), 0)</f>
        <v>170</v>
      </c>
      <c r="J1267" s="2">
        <f>MAX(MIN(Inputs!$B$2, F1267*Inputs!$B$16, (Inputs!$B$14-F1267)/Inputs!$B$15)*Inputs!$B$9, 0)</f>
        <v>0</v>
      </c>
      <c r="K1267" s="2">
        <f>MAX(E1267*Inputs!$B$5 - B1267 - Inputs!$B$8, 0) * H1267</f>
        <v>0</v>
      </c>
      <c r="L1267" s="2">
        <f>IF(B1267 &gt;= D1267*Inputs!$B$10, MAX(B1267 - E1267/Inputs!$B$5 - Inputs!$B$8, 0) * I1267, 0)</f>
        <v>0</v>
      </c>
      <c r="M1267" s="2">
        <f t="shared" si="230"/>
        <v>0</v>
      </c>
      <c r="N1267" s="3" t="str">
        <f t="shared" si="231"/>
        <v>Idle</v>
      </c>
      <c r="O1267" s="3" t="str">
        <f t="shared" si="239"/>
        <v>Idle</v>
      </c>
      <c r="P1267" s="2">
        <f t="shared" si="232"/>
        <v>0</v>
      </c>
      <c r="Q1267" s="2">
        <f t="shared" si="233"/>
        <v>0</v>
      </c>
      <c r="R1267" s="2">
        <f t="shared" si="234"/>
        <v>0</v>
      </c>
      <c r="S1267" s="2">
        <f t="shared" si="235"/>
        <v>0</v>
      </c>
      <c r="T1267" s="2">
        <f t="shared" si="236"/>
        <v>0</v>
      </c>
      <c r="U1267" s="2">
        <f>IF(O1267="Reg", R1267 * Inputs!$B$7, 0)</f>
        <v>0</v>
      </c>
      <c r="V1267" s="2">
        <f>MAX(F1267 + P1267*Inputs!$B$15 - (Q1267/Inputs!$B$16) - U1267, 0)</f>
        <v>340</v>
      </c>
    </row>
    <row r="1268" spans="1:22" x14ac:dyDescent="0.3">
      <c r="A1268" s="1">
        <v>46075.75</v>
      </c>
      <c r="B1268" s="2">
        <v>69.058007702633148</v>
      </c>
      <c r="C1268" s="2">
        <v>21.46640596581074</v>
      </c>
      <c r="D1268" s="2">
        <f t="shared" si="228"/>
        <v>32.419261640208937</v>
      </c>
      <c r="E1268" s="2">
        <f t="shared" si="229"/>
        <v>58.421914430907769</v>
      </c>
      <c r="F1268" s="2">
        <f t="shared" si="237"/>
        <v>340</v>
      </c>
      <c r="G1268" s="2">
        <f t="shared" si="238"/>
        <v>170</v>
      </c>
      <c r="H1268" s="2">
        <f>MIN(Inputs!$B$2, (Inputs!$B$14 - F1268)/Inputs!$B$15)</f>
        <v>0</v>
      </c>
      <c r="I1268" s="2">
        <f>MAX(MIN(Inputs!$B$2, F1268*Inputs!$B$16, Inputs!$B$14*Inputs!$B$4 - G1268), 0)</f>
        <v>170</v>
      </c>
      <c r="J1268" s="2">
        <f>MAX(MIN(Inputs!$B$2, F1268*Inputs!$B$16, (Inputs!$B$14-F1268)/Inputs!$B$15)*Inputs!$B$9, 0)</f>
        <v>0</v>
      </c>
      <c r="K1268" s="2">
        <f>MAX(E1268*Inputs!$B$5 - B1268 - Inputs!$B$8, 0) * H1268</f>
        <v>0</v>
      </c>
      <c r="L1268" s="2">
        <f>IF(B1268 &gt;= D1268*Inputs!$B$10, MAX(B1268 - E1268/Inputs!$B$5 - Inputs!$B$8, 0) * I1268, 0)</f>
        <v>0</v>
      </c>
      <c r="M1268" s="2">
        <f t="shared" si="230"/>
        <v>0</v>
      </c>
      <c r="N1268" s="3" t="str">
        <f t="shared" si="231"/>
        <v>Idle</v>
      </c>
      <c r="O1268" s="3" t="str">
        <f t="shared" si="239"/>
        <v>Idle</v>
      </c>
      <c r="P1268" s="2">
        <f t="shared" si="232"/>
        <v>0</v>
      </c>
      <c r="Q1268" s="2">
        <f t="shared" si="233"/>
        <v>0</v>
      </c>
      <c r="R1268" s="2">
        <f t="shared" si="234"/>
        <v>0</v>
      </c>
      <c r="S1268" s="2">
        <f t="shared" si="235"/>
        <v>0</v>
      </c>
      <c r="T1268" s="2">
        <f t="shared" si="236"/>
        <v>0</v>
      </c>
      <c r="U1268" s="2">
        <f>IF(O1268="Reg", R1268 * Inputs!$B$7, 0)</f>
        <v>0</v>
      </c>
      <c r="V1268" s="2">
        <f>MAX(F1268 + P1268*Inputs!$B$15 - (Q1268/Inputs!$B$16) - U1268, 0)</f>
        <v>340</v>
      </c>
    </row>
    <row r="1269" spans="1:22" x14ac:dyDescent="0.3">
      <c r="A1269" s="1">
        <v>46075.791666666657</v>
      </c>
      <c r="B1269" s="2">
        <v>69.228214894018137</v>
      </c>
      <c r="C1269" s="2">
        <v>5.3532803816012366</v>
      </c>
      <c r="D1269" s="2">
        <f t="shared" si="228"/>
        <v>32.419261640208937</v>
      </c>
      <c r="E1269" s="2">
        <f t="shared" si="229"/>
        <v>51.926147028781536</v>
      </c>
      <c r="F1269" s="2">
        <f t="shared" si="237"/>
        <v>340</v>
      </c>
      <c r="G1269" s="2">
        <f t="shared" si="238"/>
        <v>170</v>
      </c>
      <c r="H1269" s="2">
        <f>MIN(Inputs!$B$2, (Inputs!$B$14 - F1269)/Inputs!$B$15)</f>
        <v>0</v>
      </c>
      <c r="I1269" s="2">
        <f>MAX(MIN(Inputs!$B$2, F1269*Inputs!$B$16, Inputs!$B$14*Inputs!$B$4 - G1269), 0)</f>
        <v>170</v>
      </c>
      <c r="J1269" s="2">
        <f>MAX(MIN(Inputs!$B$2, F1269*Inputs!$B$16, (Inputs!$B$14-F1269)/Inputs!$B$15)*Inputs!$B$9, 0)</f>
        <v>0</v>
      </c>
      <c r="K1269" s="2">
        <f>MAX(E1269*Inputs!$B$5 - B1269 - Inputs!$B$8, 0) * H1269</f>
        <v>0</v>
      </c>
      <c r="L1269" s="2">
        <f>IF(B1269 &gt;= D1269*Inputs!$B$10, MAX(B1269 - E1269/Inputs!$B$5 - Inputs!$B$8, 0) * I1269, 0)</f>
        <v>0</v>
      </c>
      <c r="M1269" s="2">
        <f t="shared" si="230"/>
        <v>0</v>
      </c>
      <c r="N1269" s="3" t="str">
        <f t="shared" si="231"/>
        <v>Idle</v>
      </c>
      <c r="O1269" s="3" t="str">
        <f t="shared" si="239"/>
        <v>Idle</v>
      </c>
      <c r="P1269" s="2">
        <f t="shared" si="232"/>
        <v>0</v>
      </c>
      <c r="Q1269" s="2">
        <f t="shared" si="233"/>
        <v>0</v>
      </c>
      <c r="R1269" s="2">
        <f t="shared" si="234"/>
        <v>0</v>
      </c>
      <c r="S1269" s="2">
        <f t="shared" si="235"/>
        <v>0</v>
      </c>
      <c r="T1269" s="2">
        <f t="shared" si="236"/>
        <v>0</v>
      </c>
      <c r="U1269" s="2">
        <f>IF(O1269="Reg", R1269 * Inputs!$B$7, 0)</f>
        <v>0</v>
      </c>
      <c r="V1269" s="2">
        <f>MAX(F1269 + P1269*Inputs!$B$15 - (Q1269/Inputs!$B$16) - U1269, 0)</f>
        <v>340</v>
      </c>
    </row>
    <row r="1270" spans="1:22" x14ac:dyDescent="0.3">
      <c r="A1270" s="1">
        <v>46075.833333333343</v>
      </c>
      <c r="B1270" s="2">
        <v>59.479363097089113</v>
      </c>
      <c r="C1270" s="2">
        <v>10.717926138594089</v>
      </c>
      <c r="D1270" s="2">
        <f t="shared" si="228"/>
        <v>32.419261640208937</v>
      </c>
      <c r="E1270" s="2">
        <f t="shared" si="229"/>
        <v>43.772971127327878</v>
      </c>
      <c r="F1270" s="2">
        <f t="shared" si="237"/>
        <v>340</v>
      </c>
      <c r="G1270" s="2">
        <f t="shared" si="238"/>
        <v>170</v>
      </c>
      <c r="H1270" s="2">
        <f>MIN(Inputs!$B$2, (Inputs!$B$14 - F1270)/Inputs!$B$15)</f>
        <v>0</v>
      </c>
      <c r="I1270" s="2">
        <f>MAX(MIN(Inputs!$B$2, F1270*Inputs!$B$16, Inputs!$B$14*Inputs!$B$4 - G1270), 0)</f>
        <v>170</v>
      </c>
      <c r="J1270" s="2">
        <f>MAX(MIN(Inputs!$B$2, F1270*Inputs!$B$16, (Inputs!$B$14-F1270)/Inputs!$B$15)*Inputs!$B$9, 0)</f>
        <v>0</v>
      </c>
      <c r="K1270" s="2">
        <f>MAX(E1270*Inputs!$B$5 - B1270 - Inputs!$B$8, 0) * H1270</f>
        <v>0</v>
      </c>
      <c r="L1270" s="2">
        <f>IF(B1270 &gt;= D1270*Inputs!$B$10, MAX(B1270 - E1270/Inputs!$B$5 - Inputs!$B$8, 0) * I1270, 0)</f>
        <v>0</v>
      </c>
      <c r="M1270" s="2">
        <f t="shared" si="230"/>
        <v>0</v>
      </c>
      <c r="N1270" s="3" t="str">
        <f t="shared" si="231"/>
        <v>Idle</v>
      </c>
      <c r="O1270" s="3" t="str">
        <f t="shared" si="239"/>
        <v>Idle</v>
      </c>
      <c r="P1270" s="2">
        <f t="shared" si="232"/>
        <v>0</v>
      </c>
      <c r="Q1270" s="2">
        <f t="shared" si="233"/>
        <v>0</v>
      </c>
      <c r="R1270" s="2">
        <f t="shared" si="234"/>
        <v>0</v>
      </c>
      <c r="S1270" s="2">
        <f t="shared" si="235"/>
        <v>0</v>
      </c>
      <c r="T1270" s="2">
        <f t="shared" si="236"/>
        <v>0</v>
      </c>
      <c r="U1270" s="2">
        <f>IF(O1270="Reg", R1270 * Inputs!$B$7, 0)</f>
        <v>0</v>
      </c>
      <c r="V1270" s="2">
        <f>MAX(F1270 + P1270*Inputs!$B$15 - (Q1270/Inputs!$B$16) - U1270, 0)</f>
        <v>340</v>
      </c>
    </row>
    <row r="1271" spans="1:22" x14ac:dyDescent="0.3">
      <c r="A1271" s="1">
        <v>46075.875</v>
      </c>
      <c r="B1271" s="2">
        <v>62.882975506475567</v>
      </c>
      <c r="C1271" s="2">
        <v>2.342871745319568</v>
      </c>
      <c r="D1271" s="2">
        <f t="shared" si="228"/>
        <v>32.419261640208937</v>
      </c>
      <c r="E1271" s="2">
        <f t="shared" si="229"/>
        <v>35.44629874184929</v>
      </c>
      <c r="F1271" s="2">
        <f t="shared" si="237"/>
        <v>340</v>
      </c>
      <c r="G1271" s="2">
        <f t="shared" si="238"/>
        <v>170</v>
      </c>
      <c r="H1271" s="2">
        <f>MIN(Inputs!$B$2, (Inputs!$B$14 - F1271)/Inputs!$B$15)</f>
        <v>0</v>
      </c>
      <c r="I1271" s="2">
        <f>MAX(MIN(Inputs!$B$2, F1271*Inputs!$B$16, Inputs!$B$14*Inputs!$B$4 - G1271), 0)</f>
        <v>170</v>
      </c>
      <c r="J1271" s="2">
        <f>MAX(MIN(Inputs!$B$2, F1271*Inputs!$B$16, (Inputs!$B$14-F1271)/Inputs!$B$15)*Inputs!$B$9, 0)</f>
        <v>0</v>
      </c>
      <c r="K1271" s="2">
        <f>MAX(E1271*Inputs!$B$5 - B1271 - Inputs!$B$8, 0) * H1271</f>
        <v>0</v>
      </c>
      <c r="L1271" s="2">
        <f>IF(B1271 &gt;= D1271*Inputs!$B$10, MAX(B1271 - E1271/Inputs!$B$5 - Inputs!$B$8, 0) * I1271, 0)</f>
        <v>442.52539733450652</v>
      </c>
      <c r="M1271" s="2">
        <f t="shared" si="230"/>
        <v>0</v>
      </c>
      <c r="N1271" s="3" t="str">
        <f t="shared" si="231"/>
        <v>Discharge</v>
      </c>
      <c r="O1271" s="3" t="str">
        <f t="shared" si="239"/>
        <v>Discharge</v>
      </c>
      <c r="P1271" s="2">
        <f t="shared" si="232"/>
        <v>0</v>
      </c>
      <c r="Q1271" s="2">
        <f t="shared" si="233"/>
        <v>170</v>
      </c>
      <c r="R1271" s="2">
        <f t="shared" si="234"/>
        <v>0</v>
      </c>
      <c r="S1271" s="2">
        <f t="shared" si="235"/>
        <v>10690.105836100847</v>
      </c>
      <c r="T1271" s="2">
        <f t="shared" si="236"/>
        <v>0</v>
      </c>
      <c r="U1271" s="2">
        <f>IF(O1271="Reg", R1271 * Inputs!$B$7, 0)</f>
        <v>0</v>
      </c>
      <c r="V1271" s="2">
        <f>MAX(F1271 + P1271*Inputs!$B$15 - (Q1271/Inputs!$B$16) - U1271, 0)</f>
        <v>170</v>
      </c>
    </row>
    <row r="1272" spans="1:22" x14ac:dyDescent="0.3">
      <c r="A1272" s="1">
        <v>46075.916666666657</v>
      </c>
      <c r="B1272" s="2">
        <v>52.278334826713852</v>
      </c>
      <c r="C1272" s="2">
        <v>12.6018065276242</v>
      </c>
      <c r="D1272" s="2">
        <f t="shared" si="228"/>
        <v>32.419261640208937</v>
      </c>
      <c r="E1272" s="2">
        <f t="shared" si="229"/>
        <v>26.102205467966556</v>
      </c>
      <c r="F1272" s="2">
        <f t="shared" si="237"/>
        <v>170</v>
      </c>
      <c r="G1272" s="2">
        <f t="shared" si="238"/>
        <v>340</v>
      </c>
      <c r="H1272" s="2">
        <f>MIN(Inputs!$B$2, (Inputs!$B$14 - F1272)/Inputs!$B$15)</f>
        <v>170</v>
      </c>
      <c r="I1272" s="2">
        <f>MAX(MIN(Inputs!$B$2, F1272*Inputs!$B$16, Inputs!$B$14*Inputs!$B$4 - G1272), 0)</f>
        <v>0</v>
      </c>
      <c r="J1272" s="2">
        <f>MAX(MIN(Inputs!$B$2, F1272*Inputs!$B$16, (Inputs!$B$14-F1272)/Inputs!$B$15)*Inputs!$B$9, 0)</f>
        <v>136</v>
      </c>
      <c r="K1272" s="2">
        <f>MAX(E1272*Inputs!$B$5 - B1272 - Inputs!$B$8, 0) * H1272</f>
        <v>0</v>
      </c>
      <c r="L1272" s="2">
        <f>IF(B1272 &gt;= D1272*Inputs!$B$10, MAX(B1272 - E1272/Inputs!$B$5 - Inputs!$B$8, 0) * I1272, 0)</f>
        <v>0</v>
      </c>
      <c r="M1272" s="2">
        <f t="shared" si="230"/>
        <v>1713.8456877568913</v>
      </c>
      <c r="N1272" s="3" t="str">
        <f t="shared" si="231"/>
        <v>Reg</v>
      </c>
      <c r="O1272" s="3" t="str">
        <f t="shared" si="239"/>
        <v>Discharge</v>
      </c>
      <c r="P1272" s="2">
        <f t="shared" si="232"/>
        <v>0</v>
      </c>
      <c r="Q1272" s="2">
        <f t="shared" si="233"/>
        <v>0</v>
      </c>
      <c r="R1272" s="2">
        <f t="shared" si="234"/>
        <v>0</v>
      </c>
      <c r="S1272" s="2">
        <f t="shared" si="235"/>
        <v>0</v>
      </c>
      <c r="T1272" s="2">
        <f t="shared" si="236"/>
        <v>0</v>
      </c>
      <c r="U1272" s="2">
        <f>IF(O1272="Reg", R1272 * Inputs!$B$7, 0)</f>
        <v>0</v>
      </c>
      <c r="V1272" s="2">
        <f>MAX(F1272 + P1272*Inputs!$B$15 - (Q1272/Inputs!$B$16) - U1272, 0)</f>
        <v>170</v>
      </c>
    </row>
    <row r="1273" spans="1:22" x14ac:dyDescent="0.3">
      <c r="A1273" s="1">
        <v>46075.958333333343</v>
      </c>
      <c r="B1273" s="2">
        <v>37.604590558516783</v>
      </c>
      <c r="C1273" s="2">
        <v>7.4844344074785152</v>
      </c>
      <c r="D1273" s="2">
        <f t="shared" si="228"/>
        <v>32.419261640208937</v>
      </c>
      <c r="E1273" s="2">
        <f t="shared" si="229"/>
        <v>17.389149663514242</v>
      </c>
      <c r="F1273" s="2">
        <f t="shared" si="237"/>
        <v>170</v>
      </c>
      <c r="G1273" s="2">
        <f t="shared" si="238"/>
        <v>340</v>
      </c>
      <c r="H1273" s="2">
        <f>MIN(Inputs!$B$2, (Inputs!$B$14 - F1273)/Inputs!$B$15)</f>
        <v>170</v>
      </c>
      <c r="I1273" s="2">
        <f>MAX(MIN(Inputs!$B$2, F1273*Inputs!$B$16, Inputs!$B$14*Inputs!$B$4 - G1273), 0)</f>
        <v>0</v>
      </c>
      <c r="J1273" s="2">
        <f>MAX(MIN(Inputs!$B$2, F1273*Inputs!$B$16, (Inputs!$B$14-F1273)/Inputs!$B$15)*Inputs!$B$9, 0)</f>
        <v>136</v>
      </c>
      <c r="K1273" s="2">
        <f>MAX(E1273*Inputs!$B$5 - B1273 - Inputs!$B$8, 0) * H1273</f>
        <v>0</v>
      </c>
      <c r="L1273" s="2">
        <f>IF(B1273 &gt;= D1273*Inputs!$B$10, MAX(B1273 - E1273/Inputs!$B$5 - Inputs!$B$8, 0) * I1273, 0)</f>
        <v>0</v>
      </c>
      <c r="M1273" s="2">
        <f t="shared" si="230"/>
        <v>1017.8830794170781</v>
      </c>
      <c r="N1273" s="3" t="str">
        <f t="shared" si="231"/>
        <v>Reg</v>
      </c>
      <c r="O1273" s="3" t="str">
        <f t="shared" si="239"/>
        <v>Reg</v>
      </c>
      <c r="P1273" s="2">
        <f t="shared" si="232"/>
        <v>0</v>
      </c>
      <c r="Q1273" s="2">
        <f t="shared" si="233"/>
        <v>0</v>
      </c>
      <c r="R1273" s="2">
        <f t="shared" si="234"/>
        <v>136</v>
      </c>
      <c r="S1273" s="2">
        <f t="shared" si="235"/>
        <v>0</v>
      </c>
      <c r="T1273" s="2">
        <f t="shared" si="236"/>
        <v>1017.8830794170781</v>
      </c>
      <c r="U1273" s="2">
        <f>IF(O1273="Reg", R1273 * Inputs!$B$7, 0)</f>
        <v>2.72</v>
      </c>
      <c r="V1273" s="2">
        <f>MAX(F1273 + P1273*Inputs!$B$15 - (Q1273/Inputs!$B$16) - U1273, 0)</f>
        <v>167.28</v>
      </c>
    </row>
    <row r="1274" spans="1:22" x14ac:dyDescent="0.3">
      <c r="A1274" s="1">
        <v>46076</v>
      </c>
      <c r="B1274" s="2">
        <v>30.083403289875719</v>
      </c>
      <c r="C1274" s="2">
        <v>4.4932718586137268</v>
      </c>
      <c r="D1274" s="2">
        <f t="shared" si="228"/>
        <v>33.421570193272125</v>
      </c>
      <c r="E1274" s="2">
        <f t="shared" si="229"/>
        <v>11.121717903761448</v>
      </c>
      <c r="F1274" s="2">
        <f t="shared" si="237"/>
        <v>167.28</v>
      </c>
      <c r="G1274" s="2">
        <f t="shared" si="238"/>
        <v>0</v>
      </c>
      <c r="H1274" s="2">
        <f>MIN(Inputs!$B$2, (Inputs!$B$14 - F1274)/Inputs!$B$15)</f>
        <v>170</v>
      </c>
      <c r="I1274" s="2">
        <f>MAX(MIN(Inputs!$B$2, F1274*Inputs!$B$16, Inputs!$B$14*Inputs!$B$4 - G1274), 0)</f>
        <v>167.28</v>
      </c>
      <c r="J1274" s="2">
        <f>MAX(MIN(Inputs!$B$2, F1274*Inputs!$B$16, (Inputs!$B$14-F1274)/Inputs!$B$15)*Inputs!$B$9, 0)</f>
        <v>133.82400000000001</v>
      </c>
      <c r="K1274" s="2">
        <f>MAX(E1274*Inputs!$B$5 - B1274 - Inputs!$B$8, 0) * H1274</f>
        <v>0</v>
      </c>
      <c r="L1274" s="2">
        <f>IF(B1274 &gt;= D1274*Inputs!$B$10, MAX(B1274 - E1274/Inputs!$B$5 - Inputs!$B$8, 0) * I1274, 0)</f>
        <v>0</v>
      </c>
      <c r="M1274" s="2">
        <f t="shared" si="230"/>
        <v>601.30761320712338</v>
      </c>
      <c r="N1274" s="3" t="str">
        <f t="shared" si="231"/>
        <v>Reg</v>
      </c>
      <c r="O1274" s="3" t="str">
        <f t="shared" si="239"/>
        <v>Reg</v>
      </c>
      <c r="P1274" s="2">
        <f t="shared" si="232"/>
        <v>0</v>
      </c>
      <c r="Q1274" s="2">
        <f t="shared" si="233"/>
        <v>0</v>
      </c>
      <c r="R1274" s="2">
        <f t="shared" si="234"/>
        <v>133.82400000000001</v>
      </c>
      <c r="S1274" s="2">
        <f t="shared" si="235"/>
        <v>0</v>
      </c>
      <c r="T1274" s="2">
        <f t="shared" si="236"/>
        <v>601.30761320712338</v>
      </c>
      <c r="U1274" s="2">
        <f>IF(O1274="Reg", R1274 * Inputs!$B$7, 0)</f>
        <v>2.6764800000000002</v>
      </c>
      <c r="V1274" s="2">
        <f>MAX(F1274 + P1274*Inputs!$B$15 - (Q1274/Inputs!$B$16) - U1274, 0)</f>
        <v>164.60352</v>
      </c>
    </row>
    <row r="1275" spans="1:22" x14ac:dyDescent="0.3">
      <c r="A1275" s="1">
        <v>46076.041666666657</v>
      </c>
      <c r="B1275" s="2">
        <v>20.309159485296242</v>
      </c>
      <c r="C1275" s="2">
        <v>11.180336018716121</v>
      </c>
      <c r="D1275" s="2">
        <f t="shared" si="228"/>
        <v>33.421570193272125</v>
      </c>
      <c r="E1275" s="2">
        <f t="shared" si="229"/>
        <v>6.1078173554488275</v>
      </c>
      <c r="F1275" s="2">
        <f t="shared" si="237"/>
        <v>164.60352</v>
      </c>
      <c r="G1275" s="2">
        <f t="shared" si="238"/>
        <v>0</v>
      </c>
      <c r="H1275" s="2">
        <f>MIN(Inputs!$B$2, (Inputs!$B$14 - F1275)/Inputs!$B$15)</f>
        <v>170</v>
      </c>
      <c r="I1275" s="2">
        <f>MAX(MIN(Inputs!$B$2, F1275*Inputs!$B$16, Inputs!$B$14*Inputs!$B$4 - G1275), 0)</f>
        <v>164.60352</v>
      </c>
      <c r="J1275" s="2">
        <f>MAX(MIN(Inputs!$B$2, F1275*Inputs!$B$16, (Inputs!$B$14-F1275)/Inputs!$B$15)*Inputs!$B$9, 0)</f>
        <v>131.682816</v>
      </c>
      <c r="K1275" s="2">
        <f>MAX(E1275*Inputs!$B$5 - B1275 - Inputs!$B$8, 0) * H1275</f>
        <v>0</v>
      </c>
      <c r="L1275" s="2">
        <f>IF(B1275 &gt;= D1275*Inputs!$B$10, MAX(B1275 - E1275/Inputs!$B$5 - Inputs!$B$8, 0) * I1275, 0)</f>
        <v>0</v>
      </c>
      <c r="M1275" s="2">
        <f t="shared" si="230"/>
        <v>1472.2581307707676</v>
      </c>
      <c r="N1275" s="3" t="str">
        <f t="shared" si="231"/>
        <v>Reg</v>
      </c>
      <c r="O1275" s="3" t="str">
        <f t="shared" si="239"/>
        <v>Reg</v>
      </c>
      <c r="P1275" s="2">
        <f t="shared" si="232"/>
        <v>0</v>
      </c>
      <c r="Q1275" s="2">
        <f t="shared" si="233"/>
        <v>0</v>
      </c>
      <c r="R1275" s="2">
        <f t="shared" si="234"/>
        <v>131.682816</v>
      </c>
      <c r="S1275" s="2">
        <f t="shared" si="235"/>
        <v>0</v>
      </c>
      <c r="T1275" s="2">
        <f t="shared" si="236"/>
        <v>1472.2581307707676</v>
      </c>
      <c r="U1275" s="2">
        <f>IF(O1275="Reg", R1275 * Inputs!$B$7, 0)</f>
        <v>2.6336563200000001</v>
      </c>
      <c r="V1275" s="2">
        <f>MAX(F1275 + P1275*Inputs!$B$15 - (Q1275/Inputs!$B$16) - U1275, 0)</f>
        <v>161.96986368</v>
      </c>
    </row>
    <row r="1276" spans="1:22" x14ac:dyDescent="0.3">
      <c r="A1276" s="1">
        <v>46076.083333333343</v>
      </c>
      <c r="B1276" s="2">
        <v>9.5193287842175689</v>
      </c>
      <c r="C1276" s="2">
        <v>16.04431966270862</v>
      </c>
      <c r="D1276" s="2">
        <f t="shared" si="228"/>
        <v>33.421570193272125</v>
      </c>
      <c r="E1276" s="2">
        <f t="shared" si="229"/>
        <v>2.7229574412327868</v>
      </c>
      <c r="F1276" s="2">
        <f t="shared" si="237"/>
        <v>161.96986368</v>
      </c>
      <c r="G1276" s="2">
        <f t="shared" si="238"/>
        <v>0</v>
      </c>
      <c r="H1276" s="2">
        <f>MIN(Inputs!$B$2, (Inputs!$B$14 - F1276)/Inputs!$B$15)</f>
        <v>170</v>
      </c>
      <c r="I1276" s="2">
        <f>MAX(MIN(Inputs!$B$2, F1276*Inputs!$B$16, Inputs!$B$14*Inputs!$B$4 - G1276), 0)</f>
        <v>161.96986368</v>
      </c>
      <c r="J1276" s="2">
        <f>MAX(MIN(Inputs!$B$2, F1276*Inputs!$B$16, (Inputs!$B$14-F1276)/Inputs!$B$15)*Inputs!$B$9, 0)</f>
        <v>129.57589094400001</v>
      </c>
      <c r="K1276" s="2">
        <f>MAX(E1276*Inputs!$B$5 - B1276 - Inputs!$B$8, 0) * H1276</f>
        <v>0</v>
      </c>
      <c r="L1276" s="2">
        <f>IF(B1276 &gt;= D1276*Inputs!$B$10, MAX(B1276 - E1276/Inputs!$B$5 - Inputs!$B$8, 0) * I1276, 0)</f>
        <v>0</v>
      </c>
      <c r="M1276" s="2">
        <f t="shared" si="230"/>
        <v>2078.957014885807</v>
      </c>
      <c r="N1276" s="3" t="str">
        <f t="shared" si="231"/>
        <v>Reg</v>
      </c>
      <c r="O1276" s="3" t="str">
        <f t="shared" si="239"/>
        <v>Reg</v>
      </c>
      <c r="P1276" s="2">
        <f t="shared" si="232"/>
        <v>0</v>
      </c>
      <c r="Q1276" s="2">
        <f t="shared" si="233"/>
        <v>0</v>
      </c>
      <c r="R1276" s="2">
        <f t="shared" si="234"/>
        <v>129.57589094400001</v>
      </c>
      <c r="S1276" s="2">
        <f t="shared" si="235"/>
        <v>0</v>
      </c>
      <c r="T1276" s="2">
        <f t="shared" si="236"/>
        <v>2078.957014885807</v>
      </c>
      <c r="U1276" s="2">
        <f>IF(O1276="Reg", R1276 * Inputs!$B$7, 0)</f>
        <v>2.5915178188800003</v>
      </c>
      <c r="V1276" s="2">
        <f>MAX(F1276 + P1276*Inputs!$B$15 - (Q1276/Inputs!$B$16) - U1276, 0)</f>
        <v>159.37834586112001</v>
      </c>
    </row>
    <row r="1277" spans="1:22" x14ac:dyDescent="0.3">
      <c r="A1277" s="1">
        <v>46076.125</v>
      </c>
      <c r="B1277" s="2">
        <v>6.8184158631791529</v>
      </c>
      <c r="C1277" s="2">
        <v>6.0355443527442842</v>
      </c>
      <c r="D1277" s="2">
        <f t="shared" si="228"/>
        <v>33.421570193272125</v>
      </c>
      <c r="E1277" s="2">
        <f t="shared" si="229"/>
        <v>1.1364026438631922</v>
      </c>
      <c r="F1277" s="2">
        <f t="shared" si="237"/>
        <v>159.37834586112001</v>
      </c>
      <c r="G1277" s="2">
        <f t="shared" si="238"/>
        <v>0</v>
      </c>
      <c r="H1277" s="2">
        <f>MIN(Inputs!$B$2, (Inputs!$B$14 - F1277)/Inputs!$B$15)</f>
        <v>170</v>
      </c>
      <c r="I1277" s="2">
        <f>MAX(MIN(Inputs!$B$2, F1277*Inputs!$B$16, Inputs!$B$14*Inputs!$B$4 - G1277), 0)</f>
        <v>159.37834586112001</v>
      </c>
      <c r="J1277" s="2">
        <f>MAX(MIN(Inputs!$B$2, F1277*Inputs!$B$16, (Inputs!$B$14-F1277)/Inputs!$B$15)*Inputs!$B$9, 0)</f>
        <v>127.50267668889602</v>
      </c>
      <c r="K1277" s="2">
        <f>MAX(E1277*Inputs!$B$5 - B1277 - Inputs!$B$8, 0) * H1277</f>
        <v>0</v>
      </c>
      <c r="L1277" s="2">
        <f>IF(B1277 &gt;= D1277*Inputs!$B$10, MAX(B1277 - E1277/Inputs!$B$5 - Inputs!$B$8, 0) * I1277, 0)</f>
        <v>0</v>
      </c>
      <c r="M1277" s="2">
        <f t="shared" si="230"/>
        <v>769.54806024944662</v>
      </c>
      <c r="N1277" s="3" t="str">
        <f t="shared" si="231"/>
        <v>Reg</v>
      </c>
      <c r="O1277" s="3" t="str">
        <f t="shared" si="239"/>
        <v>Reg</v>
      </c>
      <c r="P1277" s="2">
        <f t="shared" si="232"/>
        <v>0</v>
      </c>
      <c r="Q1277" s="2">
        <f t="shared" si="233"/>
        <v>0</v>
      </c>
      <c r="R1277" s="2">
        <f t="shared" si="234"/>
        <v>127.50267668889602</v>
      </c>
      <c r="S1277" s="2">
        <f t="shared" si="235"/>
        <v>0</v>
      </c>
      <c r="T1277" s="2">
        <f t="shared" si="236"/>
        <v>769.54806024944662</v>
      </c>
      <c r="U1277" s="2">
        <f>IF(O1277="Reg", R1277 * Inputs!$B$7, 0)</f>
        <v>2.5500535337779202</v>
      </c>
      <c r="V1277" s="2">
        <f>MAX(F1277 + P1277*Inputs!$B$15 - (Q1277/Inputs!$B$16) - U1277, 0)</f>
        <v>156.8282923273421</v>
      </c>
    </row>
    <row r="1278" spans="1:22" x14ac:dyDescent="0.3">
      <c r="A1278" s="1">
        <v>46076.166666666657</v>
      </c>
      <c r="B1278" s="2">
        <v>0</v>
      </c>
      <c r="C1278" s="2">
        <v>11.438604213923121</v>
      </c>
      <c r="D1278" s="2">
        <f t="shared" si="228"/>
        <v>33.421570193272125</v>
      </c>
      <c r="E1278" s="2">
        <f t="shared" si="229"/>
        <v>0</v>
      </c>
      <c r="F1278" s="2">
        <f t="shared" si="237"/>
        <v>156.8282923273421</v>
      </c>
      <c r="G1278" s="2">
        <f t="shared" si="238"/>
        <v>0</v>
      </c>
      <c r="H1278" s="2">
        <f>MIN(Inputs!$B$2, (Inputs!$B$14 - F1278)/Inputs!$B$15)</f>
        <v>170</v>
      </c>
      <c r="I1278" s="2">
        <f>MAX(MIN(Inputs!$B$2, F1278*Inputs!$B$16, Inputs!$B$14*Inputs!$B$4 - G1278), 0)</f>
        <v>156.8282923273421</v>
      </c>
      <c r="J1278" s="2">
        <f>MAX(MIN(Inputs!$B$2, F1278*Inputs!$B$16, (Inputs!$B$14-F1278)/Inputs!$B$15)*Inputs!$B$9, 0)</f>
        <v>125.46263386187368</v>
      </c>
      <c r="K1278" s="2">
        <f>MAX(E1278*Inputs!$B$5 - B1278 - Inputs!$B$8, 0) * H1278</f>
        <v>0</v>
      </c>
      <c r="L1278" s="2">
        <f>IF(B1278 &gt;= D1278*Inputs!$B$10, MAX(B1278 - E1278/Inputs!$B$5 - Inputs!$B$8, 0) * I1278, 0)</f>
        <v>0</v>
      </c>
      <c r="M1278" s="2">
        <f t="shared" si="230"/>
        <v>1435.1174123823218</v>
      </c>
      <c r="N1278" s="3" t="str">
        <f t="shared" si="231"/>
        <v>Reg</v>
      </c>
      <c r="O1278" s="3" t="str">
        <f t="shared" si="239"/>
        <v>Reg</v>
      </c>
      <c r="P1278" s="2">
        <f t="shared" si="232"/>
        <v>0</v>
      </c>
      <c r="Q1278" s="2">
        <f t="shared" si="233"/>
        <v>0</v>
      </c>
      <c r="R1278" s="2">
        <f t="shared" si="234"/>
        <v>125.46263386187368</v>
      </c>
      <c r="S1278" s="2">
        <f t="shared" si="235"/>
        <v>0</v>
      </c>
      <c r="T1278" s="2">
        <f t="shared" si="236"/>
        <v>1435.1174123823218</v>
      </c>
      <c r="U1278" s="2">
        <f>IF(O1278="Reg", R1278 * Inputs!$B$7, 0)</f>
        <v>2.5092526772374737</v>
      </c>
      <c r="V1278" s="2">
        <f>MAX(F1278 + P1278*Inputs!$B$15 - (Q1278/Inputs!$B$16) - U1278, 0)</f>
        <v>154.31903965010463</v>
      </c>
    </row>
    <row r="1279" spans="1:22" x14ac:dyDescent="0.3">
      <c r="A1279" s="1">
        <v>46076.208333333343</v>
      </c>
      <c r="B1279" s="2">
        <v>0</v>
      </c>
      <c r="C1279" s="2">
        <v>10.36803281041175</v>
      </c>
      <c r="D1279" s="2">
        <f t="shared" si="228"/>
        <v>33.421570193272125</v>
      </c>
      <c r="E1279" s="2">
        <f t="shared" si="229"/>
        <v>1.7007229183920651</v>
      </c>
      <c r="F1279" s="2">
        <f t="shared" si="237"/>
        <v>154.31903965010463</v>
      </c>
      <c r="G1279" s="2">
        <f t="shared" si="238"/>
        <v>0</v>
      </c>
      <c r="H1279" s="2">
        <f>MIN(Inputs!$B$2, (Inputs!$B$14 - F1279)/Inputs!$B$15)</f>
        <v>170</v>
      </c>
      <c r="I1279" s="2">
        <f>MAX(MIN(Inputs!$B$2, F1279*Inputs!$B$16, Inputs!$B$14*Inputs!$B$4 - G1279), 0)</f>
        <v>154.31903965010463</v>
      </c>
      <c r="J1279" s="2">
        <f>MAX(MIN(Inputs!$B$2, F1279*Inputs!$B$16, (Inputs!$B$14-F1279)/Inputs!$B$15)*Inputs!$B$9, 0)</f>
        <v>123.4552317200837</v>
      </c>
      <c r="K1279" s="2">
        <f>MAX(E1279*Inputs!$B$5 - B1279 - Inputs!$B$8, 0) * H1279</f>
        <v>0</v>
      </c>
      <c r="L1279" s="2">
        <f>IF(B1279 &gt;= D1279*Inputs!$B$10, MAX(B1279 - E1279/Inputs!$B$5 - Inputs!$B$8, 0) * I1279, 0)</f>
        <v>0</v>
      </c>
      <c r="M1279" s="2">
        <f t="shared" si="230"/>
        <v>1279.9878930908133</v>
      </c>
      <c r="N1279" s="3" t="str">
        <f t="shared" si="231"/>
        <v>Reg</v>
      </c>
      <c r="O1279" s="3" t="str">
        <f t="shared" si="239"/>
        <v>Reg</v>
      </c>
      <c r="P1279" s="2">
        <f t="shared" si="232"/>
        <v>0</v>
      </c>
      <c r="Q1279" s="2">
        <f t="shared" si="233"/>
        <v>0</v>
      </c>
      <c r="R1279" s="2">
        <f t="shared" si="234"/>
        <v>123.4552317200837</v>
      </c>
      <c r="S1279" s="2">
        <f t="shared" si="235"/>
        <v>0</v>
      </c>
      <c r="T1279" s="2">
        <f t="shared" si="236"/>
        <v>1279.9878930908133</v>
      </c>
      <c r="U1279" s="2">
        <f>IF(O1279="Reg", R1279 * Inputs!$B$7, 0)</f>
        <v>2.469104634401674</v>
      </c>
      <c r="V1279" s="2">
        <f>MAX(F1279 + P1279*Inputs!$B$15 - (Q1279/Inputs!$B$16) - U1279, 0)</f>
        <v>151.84993501570295</v>
      </c>
    </row>
    <row r="1280" spans="1:22" x14ac:dyDescent="0.3">
      <c r="A1280" s="1">
        <v>46076.25</v>
      </c>
      <c r="B1280" s="2">
        <v>0</v>
      </c>
      <c r="C1280" s="2">
        <v>5.5543559192710621</v>
      </c>
      <c r="D1280" s="2">
        <f t="shared" si="228"/>
        <v>33.421570193272125</v>
      </c>
      <c r="E1280" s="2">
        <f t="shared" si="229"/>
        <v>5.883372797484566</v>
      </c>
      <c r="F1280" s="2">
        <f t="shared" si="237"/>
        <v>151.84993501570295</v>
      </c>
      <c r="G1280" s="2">
        <f t="shared" si="238"/>
        <v>0</v>
      </c>
      <c r="H1280" s="2">
        <f>MIN(Inputs!$B$2, (Inputs!$B$14 - F1280)/Inputs!$B$15)</f>
        <v>170</v>
      </c>
      <c r="I1280" s="2">
        <f>MAX(MIN(Inputs!$B$2, F1280*Inputs!$B$16, Inputs!$B$14*Inputs!$B$4 - G1280), 0)</f>
        <v>151.84993501570295</v>
      </c>
      <c r="J1280" s="2">
        <f>MAX(MIN(Inputs!$B$2, F1280*Inputs!$B$16, (Inputs!$B$14-F1280)/Inputs!$B$15)*Inputs!$B$9, 0)</f>
        <v>121.47994801256237</v>
      </c>
      <c r="K1280" s="2">
        <f>MAX(E1280*Inputs!$B$5 - B1280 - Inputs!$B$8, 0) * H1280</f>
        <v>0</v>
      </c>
      <c r="L1280" s="2">
        <f>IF(B1280 &gt;= D1280*Inputs!$B$10, MAX(B1280 - E1280/Inputs!$B$5 - Inputs!$B$8, 0) * I1280, 0)</f>
        <v>0</v>
      </c>
      <c r="M1280" s="2">
        <f t="shared" si="230"/>
        <v>674.74286831631673</v>
      </c>
      <c r="N1280" s="3" t="str">
        <f t="shared" si="231"/>
        <v>Reg</v>
      </c>
      <c r="O1280" s="3" t="str">
        <f t="shared" si="239"/>
        <v>Reg</v>
      </c>
      <c r="P1280" s="2">
        <f t="shared" si="232"/>
        <v>0</v>
      </c>
      <c r="Q1280" s="2">
        <f t="shared" si="233"/>
        <v>0</v>
      </c>
      <c r="R1280" s="2">
        <f t="shared" si="234"/>
        <v>121.47994801256237</v>
      </c>
      <c r="S1280" s="2">
        <f t="shared" si="235"/>
        <v>0</v>
      </c>
      <c r="T1280" s="2">
        <f t="shared" si="236"/>
        <v>674.74286831631673</v>
      </c>
      <c r="U1280" s="2">
        <f>IF(O1280="Reg", R1280 * Inputs!$B$7, 0)</f>
        <v>2.4295989602512473</v>
      </c>
      <c r="V1280" s="2">
        <f>MAX(F1280 + P1280*Inputs!$B$15 - (Q1280/Inputs!$B$16) - U1280, 0)</f>
        <v>149.42033605545171</v>
      </c>
    </row>
    <row r="1281" spans="1:22" x14ac:dyDescent="0.3">
      <c r="A1281" s="1">
        <v>46076.291666666657</v>
      </c>
      <c r="B1281" s="2">
        <v>0</v>
      </c>
      <c r="C1281" s="2">
        <v>5.5054283138501852</v>
      </c>
      <c r="D1281" s="2">
        <f t="shared" si="228"/>
        <v>33.421570193272125</v>
      </c>
      <c r="E1281" s="2">
        <f t="shared" si="229"/>
        <v>9.0182992570812868</v>
      </c>
      <c r="F1281" s="2">
        <f t="shared" si="237"/>
        <v>149.42033605545171</v>
      </c>
      <c r="G1281" s="2">
        <f t="shared" si="238"/>
        <v>0</v>
      </c>
      <c r="H1281" s="2">
        <f>MIN(Inputs!$B$2, (Inputs!$B$14 - F1281)/Inputs!$B$15)</f>
        <v>170</v>
      </c>
      <c r="I1281" s="2">
        <f>MAX(MIN(Inputs!$B$2, F1281*Inputs!$B$16, Inputs!$B$14*Inputs!$B$4 - G1281), 0)</f>
        <v>149.42033605545171</v>
      </c>
      <c r="J1281" s="2">
        <f>MAX(MIN(Inputs!$B$2, F1281*Inputs!$B$16, (Inputs!$B$14-F1281)/Inputs!$B$15)*Inputs!$B$9, 0)</f>
        <v>119.53626884436137</v>
      </c>
      <c r="K1281" s="2">
        <f>MAX(E1281*Inputs!$B$5 - B1281 - Inputs!$B$8, 0) * H1281</f>
        <v>0</v>
      </c>
      <c r="L1281" s="2">
        <f>IF(B1281 &gt;= D1281*Inputs!$B$10, MAX(B1281 - E1281/Inputs!$B$5 - Inputs!$B$8, 0) * I1281, 0)</f>
        <v>0</v>
      </c>
      <c r="M1281" s="2">
        <f t="shared" si="230"/>
        <v>658.0983590277549</v>
      </c>
      <c r="N1281" s="3" t="str">
        <f t="shared" si="231"/>
        <v>Reg</v>
      </c>
      <c r="O1281" s="3" t="str">
        <f t="shared" si="239"/>
        <v>Reg</v>
      </c>
      <c r="P1281" s="2">
        <f t="shared" si="232"/>
        <v>0</v>
      </c>
      <c r="Q1281" s="2">
        <f t="shared" si="233"/>
        <v>0</v>
      </c>
      <c r="R1281" s="2">
        <f t="shared" si="234"/>
        <v>119.53626884436137</v>
      </c>
      <c r="S1281" s="2">
        <f t="shared" si="235"/>
        <v>0</v>
      </c>
      <c r="T1281" s="2">
        <f t="shared" si="236"/>
        <v>658.0983590277549</v>
      </c>
      <c r="U1281" s="2">
        <f>IF(O1281="Reg", R1281 * Inputs!$B$7, 0)</f>
        <v>2.3907253768872274</v>
      </c>
      <c r="V1281" s="2">
        <f>MAX(F1281 + P1281*Inputs!$B$15 - (Q1281/Inputs!$B$16) - U1281, 0)</f>
        <v>147.0296106785645</v>
      </c>
    </row>
    <row r="1282" spans="1:22" x14ac:dyDescent="0.3">
      <c r="A1282" s="1">
        <v>46076.333333333343</v>
      </c>
      <c r="B1282" s="2">
        <v>0</v>
      </c>
      <c r="C1282" s="2">
        <v>20.315346758509971</v>
      </c>
      <c r="D1282" s="2">
        <f t="shared" ref="D1282:D1345" si="240">AVERAGEIFS(B:B, A:A, "&gt;="&amp;INT(A1282), A:A, "&lt;"&amp;INT(A1282)+1)</f>
        <v>33.421570193272125</v>
      </c>
      <c r="E1282" s="2">
        <f t="shared" ref="E1282:E1345" si="241">AVERAGE(B1282:B1287)</f>
        <v>16.271758720878257</v>
      </c>
      <c r="F1282" s="2">
        <f t="shared" si="237"/>
        <v>147.0296106785645</v>
      </c>
      <c r="G1282" s="2">
        <f t="shared" si="238"/>
        <v>0</v>
      </c>
      <c r="H1282" s="2">
        <f>MIN(Inputs!$B$2, (Inputs!$B$14 - F1282)/Inputs!$B$15)</f>
        <v>170</v>
      </c>
      <c r="I1282" s="2">
        <f>MAX(MIN(Inputs!$B$2, F1282*Inputs!$B$16, Inputs!$B$14*Inputs!$B$4 - G1282), 0)</f>
        <v>147.0296106785645</v>
      </c>
      <c r="J1282" s="2">
        <f>MAX(MIN(Inputs!$B$2, F1282*Inputs!$B$16, (Inputs!$B$14-F1282)/Inputs!$B$15)*Inputs!$B$9, 0)</f>
        <v>117.6236885428516</v>
      </c>
      <c r="K1282" s="2">
        <f>MAX(E1282*Inputs!$B$5 - B1282 - Inputs!$B$8, 0) * H1282</f>
        <v>0</v>
      </c>
      <c r="L1282" s="2">
        <f>IF(B1282 &gt;= D1282*Inputs!$B$10, MAX(B1282 - E1282/Inputs!$B$5 - Inputs!$B$8, 0) * I1282, 0)</f>
        <v>0</v>
      </c>
      <c r="M1282" s="2">
        <f t="shared" ref="M1282:M1345" si="242">C1282 * J1282</f>
        <v>2389.5660197630068</v>
      </c>
      <c r="N1282" s="3" t="str">
        <f t="shared" ref="N1282:N1345" si="243">IF(MAX(K1282, L1282, M1282)&lt;=0, "Idle", IF(AND(M1282&gt;=K1282, M1282&gt;=L1282), "Reg", IF(L1282&gt;=K1282, "Discharge", "Charge")))</f>
        <v>Reg</v>
      </c>
      <c r="O1282" s="3" t="str">
        <f t="shared" si="239"/>
        <v>Reg</v>
      </c>
      <c r="P1282" s="2">
        <f t="shared" ref="P1282:P1345" si="244">IF(O1282="Charge", H1282, 0)</f>
        <v>0</v>
      </c>
      <c r="Q1282" s="2">
        <f t="shared" ref="Q1282:Q1345" si="245">IF(O1282="Discharge", I1282, 0)</f>
        <v>0</v>
      </c>
      <c r="R1282" s="2">
        <f t="shared" ref="R1282:R1345" si="246">IF(O1282="Reg", J1282, 0)</f>
        <v>117.6236885428516</v>
      </c>
      <c r="S1282" s="2">
        <f t="shared" ref="S1282:S1345" si="247">(Q1282 - P1282) * B1282</f>
        <v>0</v>
      </c>
      <c r="T1282" s="2">
        <f t="shared" ref="T1282:T1345" si="248">R1282 * C1282</f>
        <v>2389.5660197630068</v>
      </c>
      <c r="U1282" s="2">
        <f>IF(O1282="Reg", R1282 * Inputs!$B$7, 0)</f>
        <v>2.3524737708570318</v>
      </c>
      <c r="V1282" s="2">
        <f>MAX(F1282 + P1282*Inputs!$B$15 - (Q1282/Inputs!$B$16) - U1282, 0)</f>
        <v>144.67713690770745</v>
      </c>
    </row>
    <row r="1283" spans="1:22" x14ac:dyDescent="0.3">
      <c r="A1283" s="1">
        <v>46076.375</v>
      </c>
      <c r="B1283" s="2">
        <v>0</v>
      </c>
      <c r="C1283" s="2">
        <v>20.174000096320679</v>
      </c>
      <c r="D1283" s="2">
        <f t="shared" si="240"/>
        <v>33.421570193272125</v>
      </c>
      <c r="E1283" s="2">
        <f t="shared" si="241"/>
        <v>23.558648749719669</v>
      </c>
      <c r="F1283" s="2">
        <f t="shared" ref="F1283:F1346" si="249">V1282</f>
        <v>144.67713690770745</v>
      </c>
      <c r="G1283" s="2">
        <f t="shared" ref="G1283:G1346" si="250">IF(INT(A1283)=INT(A1282), G1282 + Q1282, 0)</f>
        <v>0</v>
      </c>
      <c r="H1283" s="2">
        <f>MIN(Inputs!$B$2, (Inputs!$B$14 - F1283)/Inputs!$B$15)</f>
        <v>170</v>
      </c>
      <c r="I1283" s="2">
        <f>MAX(MIN(Inputs!$B$2, F1283*Inputs!$B$16, Inputs!$B$14*Inputs!$B$4 - G1283), 0)</f>
        <v>144.67713690770745</v>
      </c>
      <c r="J1283" s="2">
        <f>MAX(MIN(Inputs!$B$2, F1283*Inputs!$B$16, (Inputs!$B$14-F1283)/Inputs!$B$15)*Inputs!$B$9, 0)</f>
        <v>115.74170952616596</v>
      </c>
      <c r="K1283" s="2">
        <f>MAX(E1283*Inputs!$B$5 - B1283 - Inputs!$B$8, 0) * H1283</f>
        <v>124.37385295806268</v>
      </c>
      <c r="L1283" s="2">
        <f>IF(B1283 &gt;= D1283*Inputs!$B$10, MAX(B1283 - E1283/Inputs!$B$5 - Inputs!$B$8, 0) * I1283, 0)</f>
        <v>0</v>
      </c>
      <c r="M1283" s="2">
        <f t="shared" si="242"/>
        <v>2334.9732591291922</v>
      </c>
      <c r="N1283" s="3" t="str">
        <f t="shared" si="243"/>
        <v>Reg</v>
      </c>
      <c r="O1283" s="3" t="str">
        <f t="shared" si="239"/>
        <v>Reg</v>
      </c>
      <c r="P1283" s="2">
        <f t="shared" si="244"/>
        <v>0</v>
      </c>
      <c r="Q1283" s="2">
        <f t="shared" si="245"/>
        <v>0</v>
      </c>
      <c r="R1283" s="2">
        <f t="shared" si="246"/>
        <v>115.74170952616596</v>
      </c>
      <c r="S1283" s="2">
        <f t="shared" si="247"/>
        <v>0</v>
      </c>
      <c r="T1283" s="2">
        <f t="shared" si="248"/>
        <v>2334.9732591291922</v>
      </c>
      <c r="U1283" s="2">
        <f>IF(O1283="Reg", R1283 * Inputs!$B$7, 0)</f>
        <v>2.3148341905233192</v>
      </c>
      <c r="V1283" s="2">
        <f>MAX(F1283 + P1283*Inputs!$B$15 - (Q1283/Inputs!$B$16) - U1283, 0)</f>
        <v>142.36230271718412</v>
      </c>
    </row>
    <row r="1284" spans="1:22" x14ac:dyDescent="0.3">
      <c r="A1284" s="1">
        <v>46076.416666666657</v>
      </c>
      <c r="B1284" s="2">
        <v>10.20433751035239</v>
      </c>
      <c r="C1284" s="2">
        <v>6.6072715233471104</v>
      </c>
      <c r="D1284" s="2">
        <f t="shared" si="240"/>
        <v>33.421570193272125</v>
      </c>
      <c r="E1284" s="2">
        <f t="shared" si="241"/>
        <v>33.281209360348704</v>
      </c>
      <c r="F1284" s="2">
        <f t="shared" si="249"/>
        <v>142.36230271718412</v>
      </c>
      <c r="G1284" s="2">
        <f t="shared" si="250"/>
        <v>0</v>
      </c>
      <c r="H1284" s="2">
        <f>MIN(Inputs!$B$2, (Inputs!$B$14 - F1284)/Inputs!$B$15)</f>
        <v>170</v>
      </c>
      <c r="I1284" s="2">
        <f>MAX(MIN(Inputs!$B$2, F1284*Inputs!$B$16, Inputs!$B$14*Inputs!$B$4 - G1284), 0)</f>
        <v>142.36230271718412</v>
      </c>
      <c r="J1284" s="2">
        <f>MAX(MIN(Inputs!$B$2, F1284*Inputs!$B$16, (Inputs!$B$14-F1284)/Inputs!$B$15)*Inputs!$B$9, 0)</f>
        <v>113.8898421737473</v>
      </c>
      <c r="K1284" s="2">
        <f>MAX(E1284*Inputs!$B$5 - B1284 - Inputs!$B$8, 0) * H1284</f>
        <v>0</v>
      </c>
      <c r="L1284" s="2">
        <f>IF(B1284 &gt;= D1284*Inputs!$B$10, MAX(B1284 - E1284/Inputs!$B$5 - Inputs!$B$8, 0) * I1284, 0)</f>
        <v>0</v>
      </c>
      <c r="M1284" s="2">
        <f t="shared" si="242"/>
        <v>752.50111099309731</v>
      </c>
      <c r="N1284" s="3" t="str">
        <f t="shared" si="243"/>
        <v>Reg</v>
      </c>
      <c r="O1284" s="3" t="str">
        <f t="shared" ref="O1284:O1347" si="251">IF(O1283&lt;&gt;O1282, O1283, N1284)</f>
        <v>Reg</v>
      </c>
      <c r="P1284" s="2">
        <f t="shared" si="244"/>
        <v>0</v>
      </c>
      <c r="Q1284" s="2">
        <f t="shared" si="245"/>
        <v>0</v>
      </c>
      <c r="R1284" s="2">
        <f t="shared" si="246"/>
        <v>113.8898421737473</v>
      </c>
      <c r="S1284" s="2">
        <f t="shared" si="247"/>
        <v>0</v>
      </c>
      <c r="T1284" s="2">
        <f t="shared" si="248"/>
        <v>752.50111099309731</v>
      </c>
      <c r="U1284" s="2">
        <f>IF(O1284="Reg", R1284 * Inputs!$B$7, 0)</f>
        <v>2.2777968434749458</v>
      </c>
      <c r="V1284" s="2">
        <f>MAX(F1284 + P1284*Inputs!$B$15 - (Q1284/Inputs!$B$16) - U1284, 0)</f>
        <v>140.08450587370916</v>
      </c>
    </row>
    <row r="1285" spans="1:22" x14ac:dyDescent="0.3">
      <c r="A1285" s="1">
        <v>46076.458333333343</v>
      </c>
      <c r="B1285" s="2">
        <v>25.095899274555009</v>
      </c>
      <c r="C1285" s="2">
        <v>11.255436584324791</v>
      </c>
      <c r="D1285" s="2">
        <f t="shared" si="240"/>
        <v>33.421570193272125</v>
      </c>
      <c r="E1285" s="2">
        <f t="shared" si="241"/>
        <v>41.418253220054332</v>
      </c>
      <c r="F1285" s="2">
        <f t="shared" si="249"/>
        <v>140.08450587370916</v>
      </c>
      <c r="G1285" s="2">
        <f t="shared" si="250"/>
        <v>0</v>
      </c>
      <c r="H1285" s="2">
        <f>MIN(Inputs!$B$2, (Inputs!$B$14 - F1285)/Inputs!$B$15)</f>
        <v>170</v>
      </c>
      <c r="I1285" s="2">
        <f>MAX(MIN(Inputs!$B$2, F1285*Inputs!$B$16, Inputs!$B$14*Inputs!$B$4 - G1285), 0)</f>
        <v>140.08450587370916</v>
      </c>
      <c r="J1285" s="2">
        <f>MAX(MIN(Inputs!$B$2, F1285*Inputs!$B$16, (Inputs!$B$14-F1285)/Inputs!$B$15)*Inputs!$B$9, 0)</f>
        <v>112.06760469896733</v>
      </c>
      <c r="K1285" s="2">
        <f>MAX(E1285*Inputs!$B$5 - B1285 - Inputs!$B$8, 0) * H1285</f>
        <v>0</v>
      </c>
      <c r="L1285" s="2">
        <f>IF(B1285 &gt;= D1285*Inputs!$B$10, MAX(B1285 - E1285/Inputs!$B$5 - Inputs!$B$8, 0) * I1285, 0)</f>
        <v>0</v>
      </c>
      <c r="M1285" s="2">
        <f t="shared" si="242"/>
        <v>1261.3698178464058</v>
      </c>
      <c r="N1285" s="3" t="str">
        <f t="shared" si="243"/>
        <v>Reg</v>
      </c>
      <c r="O1285" s="3" t="str">
        <f t="shared" si="251"/>
        <v>Reg</v>
      </c>
      <c r="P1285" s="2">
        <f t="shared" si="244"/>
        <v>0</v>
      </c>
      <c r="Q1285" s="2">
        <f t="shared" si="245"/>
        <v>0</v>
      </c>
      <c r="R1285" s="2">
        <f t="shared" si="246"/>
        <v>112.06760469896733</v>
      </c>
      <c r="S1285" s="2">
        <f t="shared" si="247"/>
        <v>0</v>
      </c>
      <c r="T1285" s="2">
        <f t="shared" si="248"/>
        <v>1261.3698178464058</v>
      </c>
      <c r="U1285" s="2">
        <f>IF(O1285="Reg", R1285 * Inputs!$B$7, 0)</f>
        <v>2.2413520939793465</v>
      </c>
      <c r="V1285" s="2">
        <f>MAX(F1285 + P1285*Inputs!$B$15 - (Q1285/Inputs!$B$16) - U1285, 0)</f>
        <v>137.84315377972982</v>
      </c>
    </row>
    <row r="1286" spans="1:22" x14ac:dyDescent="0.3">
      <c r="A1286" s="1">
        <v>46076.5</v>
      </c>
      <c r="B1286" s="2">
        <v>18.809558757580319</v>
      </c>
      <c r="C1286" s="2">
        <v>3.740304715237508</v>
      </c>
      <c r="D1286" s="2">
        <f t="shared" si="240"/>
        <v>33.421570193272125</v>
      </c>
      <c r="E1286" s="2">
        <f t="shared" si="241"/>
        <v>49.014100716316911</v>
      </c>
      <c r="F1286" s="2">
        <f t="shared" si="249"/>
        <v>137.84315377972982</v>
      </c>
      <c r="G1286" s="2">
        <f t="shared" si="250"/>
        <v>0</v>
      </c>
      <c r="H1286" s="2">
        <f>MIN(Inputs!$B$2, (Inputs!$B$14 - F1286)/Inputs!$B$15)</f>
        <v>170</v>
      </c>
      <c r="I1286" s="2">
        <f>MAX(MIN(Inputs!$B$2, F1286*Inputs!$B$16, Inputs!$B$14*Inputs!$B$4 - G1286), 0)</f>
        <v>137.84315377972982</v>
      </c>
      <c r="J1286" s="2">
        <f>MAX(MIN(Inputs!$B$2, F1286*Inputs!$B$16, (Inputs!$B$14-F1286)/Inputs!$B$15)*Inputs!$B$9, 0)</f>
        <v>110.27452302378386</v>
      </c>
      <c r="K1286" s="2">
        <f>MAX(E1286*Inputs!$B$5 - B1286 - Inputs!$B$8, 0) * H1286</f>
        <v>734.88447837235549</v>
      </c>
      <c r="L1286" s="2">
        <f>IF(B1286 &gt;= D1286*Inputs!$B$10, MAX(B1286 - E1286/Inputs!$B$5 - Inputs!$B$8, 0) * I1286, 0)</f>
        <v>0</v>
      </c>
      <c r="M1286" s="2">
        <f t="shared" si="242"/>
        <v>412.46031843642589</v>
      </c>
      <c r="N1286" s="3" t="str">
        <f t="shared" si="243"/>
        <v>Charge</v>
      </c>
      <c r="O1286" s="3" t="str">
        <f t="shared" si="251"/>
        <v>Charge</v>
      </c>
      <c r="P1286" s="2">
        <f t="shared" si="244"/>
        <v>170</v>
      </c>
      <c r="Q1286" s="2">
        <f t="shared" si="245"/>
        <v>0</v>
      </c>
      <c r="R1286" s="2">
        <f t="shared" si="246"/>
        <v>0</v>
      </c>
      <c r="S1286" s="2">
        <f t="shared" si="247"/>
        <v>-3197.6249887886543</v>
      </c>
      <c r="T1286" s="2">
        <f t="shared" si="248"/>
        <v>0</v>
      </c>
      <c r="U1286" s="2">
        <f>IF(O1286="Reg", R1286 * Inputs!$B$7, 0)</f>
        <v>0</v>
      </c>
      <c r="V1286" s="2">
        <f>MAX(F1286 + P1286*Inputs!$B$15 - (Q1286/Inputs!$B$16) - U1286, 0)</f>
        <v>307.84315377972985</v>
      </c>
    </row>
    <row r="1287" spans="1:22" x14ac:dyDescent="0.3">
      <c r="A1287" s="1">
        <v>46076.541666666657</v>
      </c>
      <c r="B1287" s="2">
        <v>43.520756782781817</v>
      </c>
      <c r="C1287" s="2">
        <v>9.6573616007570688</v>
      </c>
      <c r="D1287" s="2">
        <f t="shared" si="240"/>
        <v>33.421570193272125</v>
      </c>
      <c r="E1287" s="2">
        <f t="shared" si="241"/>
        <v>55.92447965458382</v>
      </c>
      <c r="F1287" s="2">
        <f t="shared" si="249"/>
        <v>307.84315377972985</v>
      </c>
      <c r="G1287" s="2">
        <f t="shared" si="250"/>
        <v>0</v>
      </c>
      <c r="H1287" s="2">
        <f>MIN(Inputs!$B$2, (Inputs!$B$14 - F1287)/Inputs!$B$15)</f>
        <v>32.156846220270154</v>
      </c>
      <c r="I1287" s="2">
        <f>MAX(MIN(Inputs!$B$2, F1287*Inputs!$B$16, Inputs!$B$14*Inputs!$B$4 - G1287), 0)</f>
        <v>170</v>
      </c>
      <c r="J1287" s="2">
        <f>MAX(MIN(Inputs!$B$2, F1287*Inputs!$B$16, (Inputs!$B$14-F1287)/Inputs!$B$15)*Inputs!$B$9, 0)</f>
        <v>25.725476976216125</v>
      </c>
      <c r="K1287" s="2">
        <f>MAX(E1287*Inputs!$B$5 - B1287 - Inputs!$B$8, 0) * H1287</f>
        <v>0</v>
      </c>
      <c r="L1287" s="2">
        <f>IF(B1287 &gt;= D1287*Inputs!$B$10, MAX(B1287 - E1287/Inputs!$B$5 - Inputs!$B$8, 0) * I1287, 0)</f>
        <v>0</v>
      </c>
      <c r="M1287" s="2">
        <f t="shared" si="242"/>
        <v>248.44023351126967</v>
      </c>
      <c r="N1287" s="3" t="str">
        <f t="shared" si="243"/>
        <v>Reg</v>
      </c>
      <c r="O1287" s="3" t="str">
        <f t="shared" si="251"/>
        <v>Charge</v>
      </c>
      <c r="P1287" s="2">
        <f t="shared" si="244"/>
        <v>32.156846220270154</v>
      </c>
      <c r="Q1287" s="2">
        <f t="shared" si="245"/>
        <v>0</v>
      </c>
      <c r="R1287" s="2">
        <f t="shared" si="246"/>
        <v>0</v>
      </c>
      <c r="S1287" s="2">
        <f t="shared" si="247"/>
        <v>-1399.4902832536941</v>
      </c>
      <c r="T1287" s="2">
        <f t="shared" si="248"/>
        <v>0</v>
      </c>
      <c r="U1287" s="2">
        <f>IF(O1287="Reg", R1287 * Inputs!$B$7, 0)</f>
        <v>0</v>
      </c>
      <c r="V1287" s="2">
        <f>MAX(F1287 + P1287*Inputs!$B$15 - (Q1287/Inputs!$B$16) - U1287, 0)</f>
        <v>340</v>
      </c>
    </row>
    <row r="1288" spans="1:22" x14ac:dyDescent="0.3">
      <c r="A1288" s="1">
        <v>46076.583333333343</v>
      </c>
      <c r="B1288" s="2">
        <v>43.721340173048489</v>
      </c>
      <c r="C1288" s="2">
        <v>8.9025337535691431</v>
      </c>
      <c r="D1288" s="2">
        <f t="shared" si="240"/>
        <v>33.421570193272125</v>
      </c>
      <c r="E1288" s="2">
        <f t="shared" si="241"/>
        <v>60.383845183731445</v>
      </c>
      <c r="F1288" s="2">
        <f t="shared" si="249"/>
        <v>340</v>
      </c>
      <c r="G1288" s="2">
        <f t="shared" si="250"/>
        <v>0</v>
      </c>
      <c r="H1288" s="2">
        <f>MIN(Inputs!$B$2, (Inputs!$B$14 - F1288)/Inputs!$B$15)</f>
        <v>0</v>
      </c>
      <c r="I1288" s="2">
        <f>MAX(MIN(Inputs!$B$2, F1288*Inputs!$B$16, Inputs!$B$14*Inputs!$B$4 - G1288), 0)</f>
        <v>170</v>
      </c>
      <c r="J1288" s="2">
        <f>MAX(MIN(Inputs!$B$2, F1288*Inputs!$B$16, (Inputs!$B$14-F1288)/Inputs!$B$15)*Inputs!$B$9, 0)</f>
        <v>0</v>
      </c>
      <c r="K1288" s="2">
        <f>MAX(E1288*Inputs!$B$5 - B1288 - Inputs!$B$8, 0) * H1288</f>
        <v>0</v>
      </c>
      <c r="L1288" s="2">
        <f>IF(B1288 &gt;= D1288*Inputs!$B$10, MAX(B1288 - E1288/Inputs!$B$5 - Inputs!$B$8, 0) * I1288, 0)</f>
        <v>0</v>
      </c>
      <c r="M1288" s="2">
        <f t="shared" si="242"/>
        <v>0</v>
      </c>
      <c r="N1288" s="3" t="str">
        <f t="shared" si="243"/>
        <v>Idle</v>
      </c>
      <c r="O1288" s="3" t="str">
        <f t="shared" si="251"/>
        <v>Idle</v>
      </c>
      <c r="P1288" s="2">
        <f t="shared" si="244"/>
        <v>0</v>
      </c>
      <c r="Q1288" s="2">
        <f t="shared" si="245"/>
        <v>0</v>
      </c>
      <c r="R1288" s="2">
        <f t="shared" si="246"/>
        <v>0</v>
      </c>
      <c r="S1288" s="2">
        <f t="shared" si="247"/>
        <v>0</v>
      </c>
      <c r="T1288" s="2">
        <f t="shared" si="248"/>
        <v>0</v>
      </c>
      <c r="U1288" s="2">
        <f>IF(O1288="Reg", R1288 * Inputs!$B$7, 0)</f>
        <v>0</v>
      </c>
      <c r="V1288" s="2">
        <f>MAX(F1288 + P1288*Inputs!$B$15 - (Q1288/Inputs!$B$16) - U1288, 0)</f>
        <v>340</v>
      </c>
    </row>
    <row r="1289" spans="1:22" x14ac:dyDescent="0.3">
      <c r="A1289" s="1">
        <v>46076.625</v>
      </c>
      <c r="B1289" s="2">
        <v>58.335363663774203</v>
      </c>
      <c r="C1289" s="2">
        <v>4.0775663527014778</v>
      </c>
      <c r="D1289" s="2">
        <f t="shared" si="240"/>
        <v>33.421570193272125</v>
      </c>
      <c r="E1289" s="2">
        <f t="shared" si="241"/>
        <v>63.947471021191596</v>
      </c>
      <c r="F1289" s="2">
        <f t="shared" si="249"/>
        <v>340</v>
      </c>
      <c r="G1289" s="2">
        <f t="shared" si="250"/>
        <v>0</v>
      </c>
      <c r="H1289" s="2">
        <f>MIN(Inputs!$B$2, (Inputs!$B$14 - F1289)/Inputs!$B$15)</f>
        <v>0</v>
      </c>
      <c r="I1289" s="2">
        <f>MAX(MIN(Inputs!$B$2, F1289*Inputs!$B$16, Inputs!$B$14*Inputs!$B$4 - G1289), 0)</f>
        <v>170</v>
      </c>
      <c r="J1289" s="2">
        <f>MAX(MIN(Inputs!$B$2, F1289*Inputs!$B$16, (Inputs!$B$14-F1289)/Inputs!$B$15)*Inputs!$B$9, 0)</f>
        <v>0</v>
      </c>
      <c r="K1289" s="2">
        <f>MAX(E1289*Inputs!$B$5 - B1289 - Inputs!$B$8, 0) * H1289</f>
        <v>0</v>
      </c>
      <c r="L1289" s="2">
        <f>IF(B1289 &gt;= D1289*Inputs!$B$10, MAX(B1289 - E1289/Inputs!$B$5 - Inputs!$B$8, 0) * I1289, 0)</f>
        <v>0</v>
      </c>
      <c r="M1289" s="2">
        <f t="shared" si="242"/>
        <v>0</v>
      </c>
      <c r="N1289" s="3" t="str">
        <f t="shared" si="243"/>
        <v>Idle</v>
      </c>
      <c r="O1289" s="3" t="str">
        <f t="shared" si="251"/>
        <v>Idle</v>
      </c>
      <c r="P1289" s="2">
        <f t="shared" si="244"/>
        <v>0</v>
      </c>
      <c r="Q1289" s="2">
        <f t="shared" si="245"/>
        <v>0</v>
      </c>
      <c r="R1289" s="2">
        <f t="shared" si="246"/>
        <v>0</v>
      </c>
      <c r="S1289" s="2">
        <f t="shared" si="247"/>
        <v>0</v>
      </c>
      <c r="T1289" s="2">
        <f t="shared" si="248"/>
        <v>0</v>
      </c>
      <c r="U1289" s="2">
        <f>IF(O1289="Reg", R1289 * Inputs!$B$7, 0)</f>
        <v>0</v>
      </c>
      <c r="V1289" s="2">
        <f>MAX(F1289 + P1289*Inputs!$B$15 - (Q1289/Inputs!$B$16) - U1289, 0)</f>
        <v>340</v>
      </c>
    </row>
    <row r="1290" spans="1:22" x14ac:dyDescent="0.3">
      <c r="A1290" s="1">
        <v>46076.666666666657</v>
      </c>
      <c r="B1290" s="2">
        <v>59.026600668586127</v>
      </c>
      <c r="C1290" s="2">
        <v>8.900301043669149</v>
      </c>
      <c r="D1290" s="2">
        <f t="shared" si="240"/>
        <v>33.421570193272125</v>
      </c>
      <c r="E1290" s="2">
        <f t="shared" si="241"/>
        <v>63.110711544362509</v>
      </c>
      <c r="F1290" s="2">
        <f t="shared" si="249"/>
        <v>340</v>
      </c>
      <c r="G1290" s="2">
        <f t="shared" si="250"/>
        <v>0</v>
      </c>
      <c r="H1290" s="2">
        <f>MIN(Inputs!$B$2, (Inputs!$B$14 - F1290)/Inputs!$B$15)</f>
        <v>0</v>
      </c>
      <c r="I1290" s="2">
        <f>MAX(MIN(Inputs!$B$2, F1290*Inputs!$B$16, Inputs!$B$14*Inputs!$B$4 - G1290), 0)</f>
        <v>170</v>
      </c>
      <c r="J1290" s="2">
        <f>MAX(MIN(Inputs!$B$2, F1290*Inputs!$B$16, (Inputs!$B$14-F1290)/Inputs!$B$15)*Inputs!$B$9, 0)</f>
        <v>0</v>
      </c>
      <c r="K1290" s="2">
        <f>MAX(E1290*Inputs!$B$5 - B1290 - Inputs!$B$8, 0) * H1290</f>
        <v>0</v>
      </c>
      <c r="L1290" s="2">
        <f>IF(B1290 &gt;= D1290*Inputs!$B$10, MAX(B1290 - E1290/Inputs!$B$5 - Inputs!$B$8, 0) * I1290, 0)</f>
        <v>0</v>
      </c>
      <c r="M1290" s="2">
        <f t="shared" si="242"/>
        <v>0</v>
      </c>
      <c r="N1290" s="3" t="str">
        <f t="shared" si="243"/>
        <v>Idle</v>
      </c>
      <c r="O1290" s="3" t="str">
        <f t="shared" si="251"/>
        <v>Idle</v>
      </c>
      <c r="P1290" s="2">
        <f t="shared" si="244"/>
        <v>0</v>
      </c>
      <c r="Q1290" s="2">
        <f t="shared" si="245"/>
        <v>0</v>
      </c>
      <c r="R1290" s="2">
        <f t="shared" si="246"/>
        <v>0</v>
      </c>
      <c r="S1290" s="2">
        <f t="shared" si="247"/>
        <v>0</v>
      </c>
      <c r="T1290" s="2">
        <f t="shared" si="248"/>
        <v>0</v>
      </c>
      <c r="U1290" s="2">
        <f>IF(O1290="Reg", R1290 * Inputs!$B$7, 0)</f>
        <v>0</v>
      </c>
      <c r="V1290" s="2">
        <f>MAX(F1290 + P1290*Inputs!$B$15 - (Q1290/Inputs!$B$16) - U1290, 0)</f>
        <v>340</v>
      </c>
    </row>
    <row r="1291" spans="1:22" x14ac:dyDescent="0.3">
      <c r="A1291" s="1">
        <v>46076.708333333343</v>
      </c>
      <c r="B1291" s="2">
        <v>70.670984252130538</v>
      </c>
      <c r="C1291" s="2">
        <v>18.077424423158639</v>
      </c>
      <c r="D1291" s="2">
        <f t="shared" si="240"/>
        <v>33.421570193272125</v>
      </c>
      <c r="E1291" s="2">
        <f t="shared" si="241"/>
        <v>73.63525730513922</v>
      </c>
      <c r="F1291" s="2">
        <f t="shared" si="249"/>
        <v>340</v>
      </c>
      <c r="G1291" s="2">
        <f t="shared" si="250"/>
        <v>0</v>
      </c>
      <c r="H1291" s="2">
        <f>MIN(Inputs!$B$2, (Inputs!$B$14 - F1291)/Inputs!$B$15)</f>
        <v>0</v>
      </c>
      <c r="I1291" s="2">
        <f>MAX(MIN(Inputs!$B$2, F1291*Inputs!$B$16, Inputs!$B$14*Inputs!$B$4 - G1291), 0)</f>
        <v>170</v>
      </c>
      <c r="J1291" s="2">
        <f>MAX(MIN(Inputs!$B$2, F1291*Inputs!$B$16, (Inputs!$B$14-F1291)/Inputs!$B$15)*Inputs!$B$9, 0)</f>
        <v>0</v>
      </c>
      <c r="K1291" s="2">
        <f>MAX(E1291*Inputs!$B$5 - B1291 - Inputs!$B$8, 0) * H1291</f>
        <v>0</v>
      </c>
      <c r="L1291" s="2">
        <f>IF(B1291 &gt;= D1291*Inputs!$B$10, MAX(B1291 - E1291/Inputs!$B$5 - Inputs!$B$8, 0) * I1291, 0)</f>
        <v>0</v>
      </c>
      <c r="M1291" s="2">
        <f t="shared" si="242"/>
        <v>0</v>
      </c>
      <c r="N1291" s="3" t="str">
        <f t="shared" si="243"/>
        <v>Idle</v>
      </c>
      <c r="O1291" s="3" t="str">
        <f t="shared" si="251"/>
        <v>Idle</v>
      </c>
      <c r="P1291" s="2">
        <f t="shared" si="244"/>
        <v>0</v>
      </c>
      <c r="Q1291" s="2">
        <f t="shared" si="245"/>
        <v>0</v>
      </c>
      <c r="R1291" s="2">
        <f t="shared" si="246"/>
        <v>0</v>
      </c>
      <c r="S1291" s="2">
        <f t="shared" si="247"/>
        <v>0</v>
      </c>
      <c r="T1291" s="2">
        <f t="shared" si="248"/>
        <v>0</v>
      </c>
      <c r="U1291" s="2">
        <f>IF(O1291="Reg", R1291 * Inputs!$B$7, 0)</f>
        <v>0</v>
      </c>
      <c r="V1291" s="2">
        <f>MAX(F1291 + P1291*Inputs!$B$15 - (Q1291/Inputs!$B$16) - U1291, 0)</f>
        <v>340</v>
      </c>
    </row>
    <row r="1292" spans="1:22" x14ac:dyDescent="0.3">
      <c r="A1292" s="1">
        <v>46076.75</v>
      </c>
      <c r="B1292" s="2">
        <v>60.271832387181753</v>
      </c>
      <c r="C1292" s="2">
        <v>3.9045274913122539</v>
      </c>
      <c r="D1292" s="2">
        <f t="shared" si="240"/>
        <v>33.421570193272125</v>
      </c>
      <c r="E1292" s="2">
        <f t="shared" si="241"/>
        <v>67.667089355525533</v>
      </c>
      <c r="F1292" s="2">
        <f t="shared" si="249"/>
        <v>340</v>
      </c>
      <c r="G1292" s="2">
        <f t="shared" si="250"/>
        <v>0</v>
      </c>
      <c r="H1292" s="2">
        <f>MIN(Inputs!$B$2, (Inputs!$B$14 - F1292)/Inputs!$B$15)</f>
        <v>0</v>
      </c>
      <c r="I1292" s="2">
        <f>MAX(MIN(Inputs!$B$2, F1292*Inputs!$B$16, Inputs!$B$14*Inputs!$B$4 - G1292), 0)</f>
        <v>170</v>
      </c>
      <c r="J1292" s="2">
        <f>MAX(MIN(Inputs!$B$2, F1292*Inputs!$B$16, (Inputs!$B$14-F1292)/Inputs!$B$15)*Inputs!$B$9, 0)</f>
        <v>0</v>
      </c>
      <c r="K1292" s="2">
        <f>MAX(E1292*Inputs!$B$5 - B1292 - Inputs!$B$8, 0) * H1292</f>
        <v>0</v>
      </c>
      <c r="L1292" s="2">
        <f>IF(B1292 &gt;= D1292*Inputs!$B$10, MAX(B1292 - E1292/Inputs!$B$5 - Inputs!$B$8, 0) * I1292, 0)</f>
        <v>0</v>
      </c>
      <c r="M1292" s="2">
        <f t="shared" si="242"/>
        <v>0</v>
      </c>
      <c r="N1292" s="3" t="str">
        <f t="shared" si="243"/>
        <v>Idle</v>
      </c>
      <c r="O1292" s="3" t="str">
        <f t="shared" si="251"/>
        <v>Idle</v>
      </c>
      <c r="P1292" s="2">
        <f t="shared" si="244"/>
        <v>0</v>
      </c>
      <c r="Q1292" s="2">
        <f t="shared" si="245"/>
        <v>0</v>
      </c>
      <c r="R1292" s="2">
        <f t="shared" si="246"/>
        <v>0</v>
      </c>
      <c r="S1292" s="2">
        <f t="shared" si="247"/>
        <v>0</v>
      </c>
      <c r="T1292" s="2">
        <f t="shared" si="248"/>
        <v>0</v>
      </c>
      <c r="U1292" s="2">
        <f>IF(O1292="Reg", R1292 * Inputs!$B$7, 0)</f>
        <v>0</v>
      </c>
      <c r="V1292" s="2">
        <f>MAX(F1292 + P1292*Inputs!$B$15 - (Q1292/Inputs!$B$16) - U1292, 0)</f>
        <v>340</v>
      </c>
    </row>
    <row r="1293" spans="1:22" x14ac:dyDescent="0.3">
      <c r="A1293" s="1">
        <v>46076.791666666657</v>
      </c>
      <c r="B1293" s="2">
        <v>70.276949957667597</v>
      </c>
      <c r="C1293" s="2">
        <v>12.9909347475065</v>
      </c>
      <c r="D1293" s="2">
        <f t="shared" si="240"/>
        <v>33.421570193272125</v>
      </c>
      <c r="E1293" s="2">
        <f t="shared" si="241"/>
        <v>63.156703280238077</v>
      </c>
      <c r="F1293" s="2">
        <f t="shared" si="249"/>
        <v>340</v>
      </c>
      <c r="G1293" s="2">
        <f t="shared" si="250"/>
        <v>0</v>
      </c>
      <c r="H1293" s="2">
        <f>MIN(Inputs!$B$2, (Inputs!$B$14 - F1293)/Inputs!$B$15)</f>
        <v>0</v>
      </c>
      <c r="I1293" s="2">
        <f>MAX(MIN(Inputs!$B$2, F1293*Inputs!$B$16, Inputs!$B$14*Inputs!$B$4 - G1293), 0)</f>
        <v>170</v>
      </c>
      <c r="J1293" s="2">
        <f>MAX(MIN(Inputs!$B$2, F1293*Inputs!$B$16, (Inputs!$B$14-F1293)/Inputs!$B$15)*Inputs!$B$9, 0)</f>
        <v>0</v>
      </c>
      <c r="K1293" s="2">
        <f>MAX(E1293*Inputs!$B$5 - B1293 - Inputs!$B$8, 0) * H1293</f>
        <v>0</v>
      </c>
      <c r="L1293" s="2">
        <f>IF(B1293 &gt;= D1293*Inputs!$B$10, MAX(B1293 - E1293/Inputs!$B$5 - Inputs!$B$8, 0) * I1293, 0)</f>
        <v>0</v>
      </c>
      <c r="M1293" s="2">
        <f t="shared" si="242"/>
        <v>0</v>
      </c>
      <c r="N1293" s="3" t="str">
        <f t="shared" si="243"/>
        <v>Idle</v>
      </c>
      <c r="O1293" s="3" t="str">
        <f t="shared" si="251"/>
        <v>Idle</v>
      </c>
      <c r="P1293" s="2">
        <f t="shared" si="244"/>
        <v>0</v>
      </c>
      <c r="Q1293" s="2">
        <f t="shared" si="245"/>
        <v>0</v>
      </c>
      <c r="R1293" s="2">
        <f t="shared" si="246"/>
        <v>0</v>
      </c>
      <c r="S1293" s="2">
        <f t="shared" si="247"/>
        <v>0</v>
      </c>
      <c r="T1293" s="2">
        <f t="shared" si="248"/>
        <v>0</v>
      </c>
      <c r="U1293" s="2">
        <f>IF(O1293="Reg", R1293 * Inputs!$B$7, 0)</f>
        <v>0</v>
      </c>
      <c r="V1293" s="2">
        <f>MAX(F1293 + P1293*Inputs!$B$15 - (Q1293/Inputs!$B$16) - U1293, 0)</f>
        <v>340</v>
      </c>
    </row>
    <row r="1294" spans="1:22" x14ac:dyDescent="0.3">
      <c r="A1294" s="1">
        <v>46076.833333333343</v>
      </c>
      <c r="B1294" s="2">
        <v>65.103095197809381</v>
      </c>
      <c r="C1294" s="2">
        <v>35.679935655564186</v>
      </c>
      <c r="D1294" s="2">
        <f t="shared" si="240"/>
        <v>33.421570193272125</v>
      </c>
      <c r="E1294" s="2">
        <f t="shared" si="241"/>
        <v>53.460427284678936</v>
      </c>
      <c r="F1294" s="2">
        <f t="shared" si="249"/>
        <v>340</v>
      </c>
      <c r="G1294" s="2">
        <f t="shared" si="250"/>
        <v>0</v>
      </c>
      <c r="H1294" s="2">
        <f>MIN(Inputs!$B$2, (Inputs!$B$14 - F1294)/Inputs!$B$15)</f>
        <v>0</v>
      </c>
      <c r="I1294" s="2">
        <f>MAX(MIN(Inputs!$B$2, F1294*Inputs!$B$16, Inputs!$B$14*Inputs!$B$4 - G1294), 0)</f>
        <v>170</v>
      </c>
      <c r="J1294" s="2">
        <f>MAX(MIN(Inputs!$B$2, F1294*Inputs!$B$16, (Inputs!$B$14-F1294)/Inputs!$B$15)*Inputs!$B$9, 0)</f>
        <v>0</v>
      </c>
      <c r="K1294" s="2">
        <f>MAX(E1294*Inputs!$B$5 - B1294 - Inputs!$B$8, 0) * H1294</f>
        <v>0</v>
      </c>
      <c r="L1294" s="2">
        <f>IF(B1294 &gt;= D1294*Inputs!$B$10, MAX(B1294 - E1294/Inputs!$B$5 - Inputs!$B$8, 0) * I1294, 0)</f>
        <v>0</v>
      </c>
      <c r="M1294" s="2">
        <f t="shared" si="242"/>
        <v>0</v>
      </c>
      <c r="N1294" s="3" t="str">
        <f t="shared" si="243"/>
        <v>Idle</v>
      </c>
      <c r="O1294" s="3" t="str">
        <f t="shared" si="251"/>
        <v>Idle</v>
      </c>
      <c r="P1294" s="2">
        <f t="shared" si="244"/>
        <v>0</v>
      </c>
      <c r="Q1294" s="2">
        <f t="shared" si="245"/>
        <v>0</v>
      </c>
      <c r="R1294" s="2">
        <f t="shared" si="246"/>
        <v>0</v>
      </c>
      <c r="S1294" s="2">
        <f t="shared" si="247"/>
        <v>0</v>
      </c>
      <c r="T1294" s="2">
        <f t="shared" si="248"/>
        <v>0</v>
      </c>
      <c r="U1294" s="2">
        <f>IF(O1294="Reg", R1294 * Inputs!$B$7, 0)</f>
        <v>0</v>
      </c>
      <c r="V1294" s="2">
        <f>MAX(F1294 + P1294*Inputs!$B$15 - (Q1294/Inputs!$B$16) - U1294, 0)</f>
        <v>340</v>
      </c>
    </row>
    <row r="1295" spans="1:22" x14ac:dyDescent="0.3">
      <c r="A1295" s="1">
        <v>46076.875</v>
      </c>
      <c r="B1295" s="2">
        <v>53.314806802799652</v>
      </c>
      <c r="C1295" s="2">
        <v>11.022914506385311</v>
      </c>
      <c r="D1295" s="2">
        <f t="shared" si="240"/>
        <v>33.421570193272125</v>
      </c>
      <c r="E1295" s="2">
        <f t="shared" si="241"/>
        <v>44.534629679960517</v>
      </c>
      <c r="F1295" s="2">
        <f t="shared" si="249"/>
        <v>340</v>
      </c>
      <c r="G1295" s="2">
        <f t="shared" si="250"/>
        <v>0</v>
      </c>
      <c r="H1295" s="2">
        <f>MIN(Inputs!$B$2, (Inputs!$B$14 - F1295)/Inputs!$B$15)</f>
        <v>0</v>
      </c>
      <c r="I1295" s="2">
        <f>MAX(MIN(Inputs!$B$2, F1295*Inputs!$B$16, Inputs!$B$14*Inputs!$B$4 - G1295), 0)</f>
        <v>170</v>
      </c>
      <c r="J1295" s="2">
        <f>MAX(MIN(Inputs!$B$2, F1295*Inputs!$B$16, (Inputs!$B$14-F1295)/Inputs!$B$15)*Inputs!$B$9, 0)</f>
        <v>0</v>
      </c>
      <c r="K1295" s="2">
        <f>MAX(E1295*Inputs!$B$5 - B1295 - Inputs!$B$8, 0) * H1295</f>
        <v>0</v>
      </c>
      <c r="L1295" s="2">
        <f>IF(B1295 &gt;= D1295*Inputs!$B$10, MAX(B1295 - E1295/Inputs!$B$5 - Inputs!$B$8, 0) * I1295, 0)</f>
        <v>0</v>
      </c>
      <c r="M1295" s="2">
        <f t="shared" si="242"/>
        <v>0</v>
      </c>
      <c r="N1295" s="3" t="str">
        <f t="shared" si="243"/>
        <v>Idle</v>
      </c>
      <c r="O1295" s="3" t="str">
        <f t="shared" si="251"/>
        <v>Idle</v>
      </c>
      <c r="P1295" s="2">
        <f t="shared" si="244"/>
        <v>0</v>
      </c>
      <c r="Q1295" s="2">
        <f t="shared" si="245"/>
        <v>0</v>
      </c>
      <c r="R1295" s="2">
        <f t="shared" si="246"/>
        <v>0</v>
      </c>
      <c r="S1295" s="2">
        <f t="shared" si="247"/>
        <v>0</v>
      </c>
      <c r="T1295" s="2">
        <f t="shared" si="248"/>
        <v>0</v>
      </c>
      <c r="U1295" s="2">
        <f>IF(O1295="Reg", R1295 * Inputs!$B$7, 0)</f>
        <v>0</v>
      </c>
      <c r="V1295" s="2">
        <f>MAX(F1295 + P1295*Inputs!$B$15 - (Q1295/Inputs!$B$16) - U1295, 0)</f>
        <v>340</v>
      </c>
    </row>
    <row r="1296" spans="1:22" x14ac:dyDescent="0.3">
      <c r="A1296" s="1">
        <v>46076.916666666657</v>
      </c>
      <c r="B1296" s="2">
        <v>122.17387523324641</v>
      </c>
      <c r="C1296" s="2">
        <v>5.495993700724819</v>
      </c>
      <c r="D1296" s="2">
        <f t="shared" si="240"/>
        <v>33.421570193272125</v>
      </c>
      <c r="E1296" s="2">
        <f t="shared" si="241"/>
        <v>35.64882854616058</v>
      </c>
      <c r="F1296" s="2">
        <f t="shared" si="249"/>
        <v>340</v>
      </c>
      <c r="G1296" s="2">
        <f t="shared" si="250"/>
        <v>0</v>
      </c>
      <c r="H1296" s="2">
        <f>MIN(Inputs!$B$2, (Inputs!$B$14 - F1296)/Inputs!$B$15)</f>
        <v>0</v>
      </c>
      <c r="I1296" s="2">
        <f>MAX(MIN(Inputs!$B$2, F1296*Inputs!$B$16, Inputs!$B$14*Inputs!$B$4 - G1296), 0)</f>
        <v>170</v>
      </c>
      <c r="J1296" s="2">
        <f>MAX(MIN(Inputs!$B$2, F1296*Inputs!$B$16, (Inputs!$B$14-F1296)/Inputs!$B$15)*Inputs!$B$9, 0)</f>
        <v>0</v>
      </c>
      <c r="K1296" s="2">
        <f>MAX(E1296*Inputs!$B$5 - B1296 - Inputs!$B$8, 0) * H1296</f>
        <v>0</v>
      </c>
      <c r="L1296" s="2">
        <f>IF(B1296 &gt;= D1296*Inputs!$B$10, MAX(B1296 - E1296/Inputs!$B$5 - Inputs!$B$8, 0) * I1296, 0)</f>
        <v>10482.853275052687</v>
      </c>
      <c r="M1296" s="2">
        <f t="shared" si="242"/>
        <v>0</v>
      </c>
      <c r="N1296" s="3" t="str">
        <f t="shared" si="243"/>
        <v>Discharge</v>
      </c>
      <c r="O1296" s="3" t="str">
        <f t="shared" si="251"/>
        <v>Discharge</v>
      </c>
      <c r="P1296" s="2">
        <f t="shared" si="244"/>
        <v>0</v>
      </c>
      <c r="Q1296" s="2">
        <f t="shared" si="245"/>
        <v>170</v>
      </c>
      <c r="R1296" s="2">
        <f t="shared" si="246"/>
        <v>0</v>
      </c>
      <c r="S1296" s="2">
        <f t="shared" si="247"/>
        <v>20769.558789651888</v>
      </c>
      <c r="T1296" s="2">
        <f t="shared" si="248"/>
        <v>0</v>
      </c>
      <c r="U1296" s="2">
        <f>IF(O1296="Reg", R1296 * Inputs!$B$7, 0)</f>
        <v>0</v>
      </c>
      <c r="V1296" s="2">
        <f>MAX(F1296 + P1296*Inputs!$B$15 - (Q1296/Inputs!$B$16) - U1296, 0)</f>
        <v>170</v>
      </c>
    </row>
    <row r="1297" spans="1:22" x14ac:dyDescent="0.3">
      <c r="A1297" s="1">
        <v>46076.958333333343</v>
      </c>
      <c r="B1297" s="2">
        <v>34.861976554448461</v>
      </c>
      <c r="C1297" s="2">
        <v>5.4369455683449326</v>
      </c>
      <c r="D1297" s="2">
        <f t="shared" si="240"/>
        <v>33.421570193272125</v>
      </c>
      <c r="E1297" s="2">
        <f t="shared" si="241"/>
        <v>15.286516007286174</v>
      </c>
      <c r="F1297" s="2">
        <f t="shared" si="249"/>
        <v>170</v>
      </c>
      <c r="G1297" s="2">
        <f t="shared" si="250"/>
        <v>170</v>
      </c>
      <c r="H1297" s="2">
        <f>MIN(Inputs!$B$2, (Inputs!$B$14 - F1297)/Inputs!$B$15)</f>
        <v>170</v>
      </c>
      <c r="I1297" s="2">
        <f>MAX(MIN(Inputs!$B$2, F1297*Inputs!$B$16, Inputs!$B$14*Inputs!$B$4 - G1297), 0)</f>
        <v>170</v>
      </c>
      <c r="J1297" s="2">
        <f>MAX(MIN(Inputs!$B$2, F1297*Inputs!$B$16, (Inputs!$B$14-F1297)/Inputs!$B$15)*Inputs!$B$9, 0)</f>
        <v>136</v>
      </c>
      <c r="K1297" s="2">
        <f>MAX(E1297*Inputs!$B$5 - B1297 - Inputs!$B$8, 0) * H1297</f>
        <v>0</v>
      </c>
      <c r="L1297" s="2">
        <f>IF(B1297 &gt;= D1297*Inputs!$B$10, MAX(B1297 - E1297/Inputs!$B$5 - Inputs!$B$8, 0) * I1297, 0)</f>
        <v>0</v>
      </c>
      <c r="M1297" s="2">
        <f t="shared" si="242"/>
        <v>739.42459729491088</v>
      </c>
      <c r="N1297" s="3" t="str">
        <f t="shared" si="243"/>
        <v>Reg</v>
      </c>
      <c r="O1297" s="3" t="str">
        <f t="shared" si="251"/>
        <v>Discharge</v>
      </c>
      <c r="P1297" s="2">
        <f t="shared" si="244"/>
        <v>0</v>
      </c>
      <c r="Q1297" s="2">
        <f t="shared" si="245"/>
        <v>170</v>
      </c>
      <c r="R1297" s="2">
        <f t="shared" si="246"/>
        <v>0</v>
      </c>
      <c r="S1297" s="2">
        <f t="shared" si="247"/>
        <v>5926.5360142562386</v>
      </c>
      <c r="T1297" s="2">
        <f t="shared" si="248"/>
        <v>0</v>
      </c>
      <c r="U1297" s="2">
        <f>IF(O1297="Reg", R1297 * Inputs!$B$7, 0)</f>
        <v>0</v>
      </c>
      <c r="V1297" s="2">
        <f>MAX(F1297 + P1297*Inputs!$B$15 - (Q1297/Inputs!$B$16) - U1297, 0)</f>
        <v>0</v>
      </c>
    </row>
    <row r="1298" spans="1:22" x14ac:dyDescent="0.3">
      <c r="A1298" s="1">
        <v>46077</v>
      </c>
      <c r="B1298" s="2">
        <v>33.209515935456963</v>
      </c>
      <c r="C1298" s="2">
        <v>22.564929161742668</v>
      </c>
      <c r="D1298" s="2">
        <f t="shared" si="240"/>
        <v>31.258279702876251</v>
      </c>
      <c r="E1298" s="2">
        <f t="shared" si="241"/>
        <v>9.4761865815447646</v>
      </c>
      <c r="F1298" s="2">
        <f t="shared" si="249"/>
        <v>0</v>
      </c>
      <c r="G1298" s="2">
        <f t="shared" si="250"/>
        <v>0</v>
      </c>
      <c r="H1298" s="2">
        <f>MIN(Inputs!$B$2, (Inputs!$B$14 - F1298)/Inputs!$B$15)</f>
        <v>170</v>
      </c>
      <c r="I1298" s="2">
        <f>MAX(MIN(Inputs!$B$2, F1298*Inputs!$B$16, Inputs!$B$14*Inputs!$B$4 - G1298), 0)</f>
        <v>0</v>
      </c>
      <c r="J1298" s="2">
        <f>MAX(MIN(Inputs!$B$2, F1298*Inputs!$B$16, (Inputs!$B$14-F1298)/Inputs!$B$15)*Inputs!$B$9, 0)</f>
        <v>0</v>
      </c>
      <c r="K1298" s="2">
        <f>MAX(E1298*Inputs!$B$5 - B1298 - Inputs!$B$8, 0) * H1298</f>
        <v>0</v>
      </c>
      <c r="L1298" s="2">
        <f>IF(B1298 &gt;= D1298*Inputs!$B$10, MAX(B1298 - E1298/Inputs!$B$5 - Inputs!$B$8, 0) * I1298, 0)</f>
        <v>0</v>
      </c>
      <c r="M1298" s="2">
        <f t="shared" si="242"/>
        <v>0</v>
      </c>
      <c r="N1298" s="3" t="str">
        <f t="shared" si="243"/>
        <v>Idle</v>
      </c>
      <c r="O1298" s="3" t="str">
        <f t="shared" si="251"/>
        <v>Idle</v>
      </c>
      <c r="P1298" s="2">
        <f t="shared" si="244"/>
        <v>0</v>
      </c>
      <c r="Q1298" s="2">
        <f t="shared" si="245"/>
        <v>0</v>
      </c>
      <c r="R1298" s="2">
        <f t="shared" si="246"/>
        <v>0</v>
      </c>
      <c r="S1298" s="2">
        <f t="shared" si="247"/>
        <v>0</v>
      </c>
      <c r="T1298" s="2">
        <f t="shared" si="248"/>
        <v>0</v>
      </c>
      <c r="U1298" s="2">
        <f>IF(O1298="Reg", R1298 * Inputs!$B$7, 0)</f>
        <v>0</v>
      </c>
      <c r="V1298" s="2">
        <f>MAX(F1298 + P1298*Inputs!$B$15 - (Q1298/Inputs!$B$16) - U1298, 0)</f>
        <v>0</v>
      </c>
    </row>
    <row r="1299" spans="1:22" x14ac:dyDescent="0.3">
      <c r="A1299" s="1">
        <v>46077.041666666657</v>
      </c>
      <c r="B1299" s="2">
        <v>12.099293984312711</v>
      </c>
      <c r="C1299" s="2">
        <v>3.3553406609001302</v>
      </c>
      <c r="D1299" s="2">
        <f t="shared" si="240"/>
        <v>31.258279702876251</v>
      </c>
      <c r="E1299" s="2">
        <f t="shared" si="241"/>
        <v>3.9412672589686033</v>
      </c>
      <c r="F1299" s="2">
        <f t="shared" si="249"/>
        <v>0</v>
      </c>
      <c r="G1299" s="2">
        <f t="shared" si="250"/>
        <v>0</v>
      </c>
      <c r="H1299" s="2">
        <f>MIN(Inputs!$B$2, (Inputs!$B$14 - F1299)/Inputs!$B$15)</f>
        <v>170</v>
      </c>
      <c r="I1299" s="2">
        <f>MAX(MIN(Inputs!$B$2, F1299*Inputs!$B$16, Inputs!$B$14*Inputs!$B$4 - G1299), 0)</f>
        <v>0</v>
      </c>
      <c r="J1299" s="2">
        <f>MAX(MIN(Inputs!$B$2, F1299*Inputs!$B$16, (Inputs!$B$14-F1299)/Inputs!$B$15)*Inputs!$B$9, 0)</f>
        <v>0</v>
      </c>
      <c r="K1299" s="2">
        <f>MAX(E1299*Inputs!$B$5 - B1299 - Inputs!$B$8, 0) * H1299</f>
        <v>0</v>
      </c>
      <c r="L1299" s="2">
        <f>IF(B1299 &gt;= D1299*Inputs!$B$10, MAX(B1299 - E1299/Inputs!$B$5 - Inputs!$B$8, 0) * I1299, 0)</f>
        <v>0</v>
      </c>
      <c r="M1299" s="2">
        <f t="shared" si="242"/>
        <v>0</v>
      </c>
      <c r="N1299" s="3" t="str">
        <f t="shared" si="243"/>
        <v>Idle</v>
      </c>
      <c r="O1299" s="3" t="str">
        <f t="shared" si="251"/>
        <v>Idle</v>
      </c>
      <c r="P1299" s="2">
        <f t="shared" si="244"/>
        <v>0</v>
      </c>
      <c r="Q1299" s="2">
        <f t="shared" si="245"/>
        <v>0</v>
      </c>
      <c r="R1299" s="2">
        <f t="shared" si="246"/>
        <v>0</v>
      </c>
      <c r="S1299" s="2">
        <f t="shared" si="247"/>
        <v>0</v>
      </c>
      <c r="T1299" s="2">
        <f t="shared" si="248"/>
        <v>0</v>
      </c>
      <c r="U1299" s="2">
        <f>IF(O1299="Reg", R1299 * Inputs!$B$7, 0)</f>
        <v>0</v>
      </c>
      <c r="V1299" s="2">
        <f>MAX(F1299 + P1299*Inputs!$B$15 - (Q1299/Inputs!$B$16) - U1299, 0)</f>
        <v>0</v>
      </c>
    </row>
    <row r="1300" spans="1:22" x14ac:dyDescent="0.3">
      <c r="A1300" s="1">
        <v>46077.083333333343</v>
      </c>
      <c r="B1300" s="2">
        <v>11.54830956949891</v>
      </c>
      <c r="C1300" s="2">
        <v>23.910982954585279</v>
      </c>
      <c r="D1300" s="2">
        <f t="shared" si="240"/>
        <v>31.258279702876251</v>
      </c>
      <c r="E1300" s="2">
        <f t="shared" si="241"/>
        <v>1.9247182615831517</v>
      </c>
      <c r="F1300" s="2">
        <f t="shared" si="249"/>
        <v>0</v>
      </c>
      <c r="G1300" s="2">
        <f t="shared" si="250"/>
        <v>0</v>
      </c>
      <c r="H1300" s="2">
        <f>MIN(Inputs!$B$2, (Inputs!$B$14 - F1300)/Inputs!$B$15)</f>
        <v>170</v>
      </c>
      <c r="I1300" s="2">
        <f>MAX(MIN(Inputs!$B$2, F1300*Inputs!$B$16, Inputs!$B$14*Inputs!$B$4 - G1300), 0)</f>
        <v>0</v>
      </c>
      <c r="J1300" s="2">
        <f>MAX(MIN(Inputs!$B$2, F1300*Inputs!$B$16, (Inputs!$B$14-F1300)/Inputs!$B$15)*Inputs!$B$9, 0)</f>
        <v>0</v>
      </c>
      <c r="K1300" s="2">
        <f>MAX(E1300*Inputs!$B$5 - B1300 - Inputs!$B$8, 0) * H1300</f>
        <v>0</v>
      </c>
      <c r="L1300" s="2">
        <f>IF(B1300 &gt;= D1300*Inputs!$B$10, MAX(B1300 - E1300/Inputs!$B$5 - Inputs!$B$8, 0) * I1300, 0)</f>
        <v>0</v>
      </c>
      <c r="M1300" s="2">
        <f t="shared" si="242"/>
        <v>0</v>
      </c>
      <c r="N1300" s="3" t="str">
        <f t="shared" si="243"/>
        <v>Idle</v>
      </c>
      <c r="O1300" s="3" t="str">
        <f t="shared" si="251"/>
        <v>Idle</v>
      </c>
      <c r="P1300" s="2">
        <f t="shared" si="244"/>
        <v>0</v>
      </c>
      <c r="Q1300" s="2">
        <f t="shared" si="245"/>
        <v>0</v>
      </c>
      <c r="R1300" s="2">
        <f t="shared" si="246"/>
        <v>0</v>
      </c>
      <c r="S1300" s="2">
        <f t="shared" si="247"/>
        <v>0</v>
      </c>
      <c r="T1300" s="2">
        <f t="shared" si="248"/>
        <v>0</v>
      </c>
      <c r="U1300" s="2">
        <f>IF(O1300="Reg", R1300 * Inputs!$B$7, 0)</f>
        <v>0</v>
      </c>
      <c r="V1300" s="2">
        <f>MAX(F1300 + P1300*Inputs!$B$15 - (Q1300/Inputs!$B$16) - U1300, 0)</f>
        <v>0</v>
      </c>
    </row>
    <row r="1301" spans="1:22" x14ac:dyDescent="0.3">
      <c r="A1301" s="1">
        <v>46077.125</v>
      </c>
      <c r="B1301" s="2">
        <v>0</v>
      </c>
      <c r="C1301" s="2">
        <v>2.9244449585893268</v>
      </c>
      <c r="D1301" s="2">
        <f t="shared" si="240"/>
        <v>31.258279702876251</v>
      </c>
      <c r="E1301" s="2">
        <f t="shared" si="241"/>
        <v>0</v>
      </c>
      <c r="F1301" s="2">
        <f t="shared" si="249"/>
        <v>0</v>
      </c>
      <c r="G1301" s="2">
        <f t="shared" si="250"/>
        <v>0</v>
      </c>
      <c r="H1301" s="2">
        <f>MIN(Inputs!$B$2, (Inputs!$B$14 - F1301)/Inputs!$B$15)</f>
        <v>170</v>
      </c>
      <c r="I1301" s="2">
        <f>MAX(MIN(Inputs!$B$2, F1301*Inputs!$B$16, Inputs!$B$14*Inputs!$B$4 - G1301), 0)</f>
        <v>0</v>
      </c>
      <c r="J1301" s="2">
        <f>MAX(MIN(Inputs!$B$2, F1301*Inputs!$B$16, (Inputs!$B$14-F1301)/Inputs!$B$15)*Inputs!$B$9, 0)</f>
        <v>0</v>
      </c>
      <c r="K1301" s="2">
        <f>MAX(E1301*Inputs!$B$5 - B1301 - Inputs!$B$8, 0) * H1301</f>
        <v>0</v>
      </c>
      <c r="L1301" s="2">
        <f>IF(B1301 &gt;= D1301*Inputs!$B$10, MAX(B1301 - E1301/Inputs!$B$5 - Inputs!$B$8, 0) * I1301, 0)</f>
        <v>0</v>
      </c>
      <c r="M1301" s="2">
        <f t="shared" si="242"/>
        <v>0</v>
      </c>
      <c r="N1301" s="3" t="str">
        <f t="shared" si="243"/>
        <v>Idle</v>
      </c>
      <c r="O1301" s="3" t="str">
        <f t="shared" si="251"/>
        <v>Idle</v>
      </c>
      <c r="P1301" s="2">
        <f t="shared" si="244"/>
        <v>0</v>
      </c>
      <c r="Q1301" s="2">
        <f t="shared" si="245"/>
        <v>0</v>
      </c>
      <c r="R1301" s="2">
        <f t="shared" si="246"/>
        <v>0</v>
      </c>
      <c r="S1301" s="2">
        <f t="shared" si="247"/>
        <v>0</v>
      </c>
      <c r="T1301" s="2">
        <f t="shared" si="248"/>
        <v>0</v>
      </c>
      <c r="U1301" s="2">
        <f>IF(O1301="Reg", R1301 * Inputs!$B$7, 0)</f>
        <v>0</v>
      </c>
      <c r="V1301" s="2">
        <f>MAX(F1301 + P1301*Inputs!$B$15 - (Q1301/Inputs!$B$16) - U1301, 0)</f>
        <v>0</v>
      </c>
    </row>
    <row r="1302" spans="1:22" x14ac:dyDescent="0.3">
      <c r="A1302" s="1">
        <v>46077.166666666657</v>
      </c>
      <c r="B1302" s="2">
        <v>0</v>
      </c>
      <c r="C1302" s="2">
        <v>8.5882749213314096</v>
      </c>
      <c r="D1302" s="2">
        <f t="shared" si="240"/>
        <v>31.258279702876251</v>
      </c>
      <c r="E1302" s="2">
        <f t="shared" si="241"/>
        <v>0.45181457273561915</v>
      </c>
      <c r="F1302" s="2">
        <f t="shared" si="249"/>
        <v>0</v>
      </c>
      <c r="G1302" s="2">
        <f t="shared" si="250"/>
        <v>0</v>
      </c>
      <c r="H1302" s="2">
        <f>MIN(Inputs!$B$2, (Inputs!$B$14 - F1302)/Inputs!$B$15)</f>
        <v>170</v>
      </c>
      <c r="I1302" s="2">
        <f>MAX(MIN(Inputs!$B$2, F1302*Inputs!$B$16, Inputs!$B$14*Inputs!$B$4 - G1302), 0)</f>
        <v>0</v>
      </c>
      <c r="J1302" s="2">
        <f>MAX(MIN(Inputs!$B$2, F1302*Inputs!$B$16, (Inputs!$B$14-F1302)/Inputs!$B$15)*Inputs!$B$9, 0)</f>
        <v>0</v>
      </c>
      <c r="K1302" s="2">
        <f>MAX(E1302*Inputs!$B$5 - B1302 - Inputs!$B$8, 0) * H1302</f>
        <v>0</v>
      </c>
      <c r="L1302" s="2">
        <f>IF(B1302 &gt;= D1302*Inputs!$B$10, MAX(B1302 - E1302/Inputs!$B$5 - Inputs!$B$8, 0) * I1302, 0)</f>
        <v>0</v>
      </c>
      <c r="M1302" s="2">
        <f t="shared" si="242"/>
        <v>0</v>
      </c>
      <c r="N1302" s="3" t="str">
        <f t="shared" si="243"/>
        <v>Idle</v>
      </c>
      <c r="O1302" s="3" t="str">
        <f t="shared" si="251"/>
        <v>Idle</v>
      </c>
      <c r="P1302" s="2">
        <f t="shared" si="244"/>
        <v>0</v>
      </c>
      <c r="Q1302" s="2">
        <f t="shared" si="245"/>
        <v>0</v>
      </c>
      <c r="R1302" s="2">
        <f t="shared" si="246"/>
        <v>0</v>
      </c>
      <c r="S1302" s="2">
        <f t="shared" si="247"/>
        <v>0</v>
      </c>
      <c r="T1302" s="2">
        <f t="shared" si="248"/>
        <v>0</v>
      </c>
      <c r="U1302" s="2">
        <f>IF(O1302="Reg", R1302 * Inputs!$B$7, 0)</f>
        <v>0</v>
      </c>
      <c r="V1302" s="2">
        <f>MAX(F1302 + P1302*Inputs!$B$15 - (Q1302/Inputs!$B$16) - U1302, 0)</f>
        <v>0</v>
      </c>
    </row>
    <row r="1303" spans="1:22" x14ac:dyDescent="0.3">
      <c r="A1303" s="1">
        <v>46077.208333333343</v>
      </c>
      <c r="B1303" s="2">
        <v>0</v>
      </c>
      <c r="C1303" s="2">
        <v>1.772484981104447</v>
      </c>
      <c r="D1303" s="2">
        <f t="shared" si="240"/>
        <v>31.258279702876251</v>
      </c>
      <c r="E1303" s="2">
        <f t="shared" si="241"/>
        <v>2.2566677106859658</v>
      </c>
      <c r="F1303" s="2">
        <f t="shared" si="249"/>
        <v>0</v>
      </c>
      <c r="G1303" s="2">
        <f t="shared" si="250"/>
        <v>0</v>
      </c>
      <c r="H1303" s="2">
        <f>MIN(Inputs!$B$2, (Inputs!$B$14 - F1303)/Inputs!$B$15)</f>
        <v>170</v>
      </c>
      <c r="I1303" s="2">
        <f>MAX(MIN(Inputs!$B$2, F1303*Inputs!$B$16, Inputs!$B$14*Inputs!$B$4 - G1303), 0)</f>
        <v>0</v>
      </c>
      <c r="J1303" s="2">
        <f>MAX(MIN(Inputs!$B$2, F1303*Inputs!$B$16, (Inputs!$B$14-F1303)/Inputs!$B$15)*Inputs!$B$9, 0)</f>
        <v>0</v>
      </c>
      <c r="K1303" s="2">
        <f>MAX(E1303*Inputs!$B$5 - B1303 - Inputs!$B$8, 0) * H1303</f>
        <v>0</v>
      </c>
      <c r="L1303" s="2">
        <f>IF(B1303 &gt;= D1303*Inputs!$B$10, MAX(B1303 - E1303/Inputs!$B$5 - Inputs!$B$8, 0) * I1303, 0)</f>
        <v>0</v>
      </c>
      <c r="M1303" s="2">
        <f t="shared" si="242"/>
        <v>0</v>
      </c>
      <c r="N1303" s="3" t="str">
        <f t="shared" si="243"/>
        <v>Idle</v>
      </c>
      <c r="O1303" s="3" t="str">
        <f t="shared" si="251"/>
        <v>Idle</v>
      </c>
      <c r="P1303" s="2">
        <f t="shared" si="244"/>
        <v>0</v>
      </c>
      <c r="Q1303" s="2">
        <f t="shared" si="245"/>
        <v>0</v>
      </c>
      <c r="R1303" s="2">
        <f t="shared" si="246"/>
        <v>0</v>
      </c>
      <c r="S1303" s="2">
        <f t="shared" si="247"/>
        <v>0</v>
      </c>
      <c r="T1303" s="2">
        <f t="shared" si="248"/>
        <v>0</v>
      </c>
      <c r="U1303" s="2">
        <f>IF(O1303="Reg", R1303 * Inputs!$B$7, 0)</f>
        <v>0</v>
      </c>
      <c r="V1303" s="2">
        <f>MAX(F1303 + P1303*Inputs!$B$15 - (Q1303/Inputs!$B$16) - U1303, 0)</f>
        <v>0</v>
      </c>
    </row>
    <row r="1304" spans="1:22" x14ac:dyDescent="0.3">
      <c r="A1304" s="1">
        <v>46077.25</v>
      </c>
      <c r="B1304" s="2">
        <v>0</v>
      </c>
      <c r="C1304" s="2">
        <v>6.7462538205594731</v>
      </c>
      <c r="D1304" s="2">
        <f t="shared" si="240"/>
        <v>31.258279702876251</v>
      </c>
      <c r="E1304" s="2">
        <f t="shared" si="241"/>
        <v>4.5198724909837091</v>
      </c>
      <c r="F1304" s="2">
        <f t="shared" si="249"/>
        <v>0</v>
      </c>
      <c r="G1304" s="2">
        <f t="shared" si="250"/>
        <v>0</v>
      </c>
      <c r="H1304" s="2">
        <f>MIN(Inputs!$B$2, (Inputs!$B$14 - F1304)/Inputs!$B$15)</f>
        <v>170</v>
      </c>
      <c r="I1304" s="2">
        <f>MAX(MIN(Inputs!$B$2, F1304*Inputs!$B$16, Inputs!$B$14*Inputs!$B$4 - G1304), 0)</f>
        <v>0</v>
      </c>
      <c r="J1304" s="2">
        <f>MAX(MIN(Inputs!$B$2, F1304*Inputs!$B$16, (Inputs!$B$14-F1304)/Inputs!$B$15)*Inputs!$B$9, 0)</f>
        <v>0</v>
      </c>
      <c r="K1304" s="2">
        <f>MAX(E1304*Inputs!$B$5 - B1304 - Inputs!$B$8, 0) * H1304</f>
        <v>0</v>
      </c>
      <c r="L1304" s="2">
        <f>IF(B1304 &gt;= D1304*Inputs!$B$10, MAX(B1304 - E1304/Inputs!$B$5 - Inputs!$B$8, 0) * I1304, 0)</f>
        <v>0</v>
      </c>
      <c r="M1304" s="2">
        <f t="shared" si="242"/>
        <v>0</v>
      </c>
      <c r="N1304" s="3" t="str">
        <f t="shared" si="243"/>
        <v>Idle</v>
      </c>
      <c r="O1304" s="3" t="str">
        <f t="shared" si="251"/>
        <v>Idle</v>
      </c>
      <c r="P1304" s="2">
        <f t="shared" si="244"/>
        <v>0</v>
      </c>
      <c r="Q1304" s="2">
        <f t="shared" si="245"/>
        <v>0</v>
      </c>
      <c r="R1304" s="2">
        <f t="shared" si="246"/>
        <v>0</v>
      </c>
      <c r="S1304" s="2">
        <f t="shared" si="247"/>
        <v>0</v>
      </c>
      <c r="T1304" s="2">
        <f t="shared" si="248"/>
        <v>0</v>
      </c>
      <c r="U1304" s="2">
        <f>IF(O1304="Reg", R1304 * Inputs!$B$7, 0)</f>
        <v>0</v>
      </c>
      <c r="V1304" s="2">
        <f>MAX(F1304 + P1304*Inputs!$B$15 - (Q1304/Inputs!$B$16) - U1304, 0)</f>
        <v>0</v>
      </c>
    </row>
    <row r="1305" spans="1:22" x14ac:dyDescent="0.3">
      <c r="A1305" s="1">
        <v>46077.291666666657</v>
      </c>
      <c r="B1305" s="2">
        <v>0</v>
      </c>
      <c r="C1305" s="2">
        <v>2.4172208905847592</v>
      </c>
      <c r="D1305" s="2">
        <f t="shared" si="240"/>
        <v>31.258279702876251</v>
      </c>
      <c r="E1305" s="2">
        <f t="shared" si="241"/>
        <v>9.3232778301493848</v>
      </c>
      <c r="F1305" s="2">
        <f t="shared" si="249"/>
        <v>0</v>
      </c>
      <c r="G1305" s="2">
        <f t="shared" si="250"/>
        <v>0</v>
      </c>
      <c r="H1305" s="2">
        <f>MIN(Inputs!$B$2, (Inputs!$B$14 - F1305)/Inputs!$B$15)</f>
        <v>170</v>
      </c>
      <c r="I1305" s="2">
        <f>MAX(MIN(Inputs!$B$2, F1305*Inputs!$B$16, Inputs!$B$14*Inputs!$B$4 - G1305), 0)</f>
        <v>0</v>
      </c>
      <c r="J1305" s="2">
        <f>MAX(MIN(Inputs!$B$2, F1305*Inputs!$B$16, (Inputs!$B$14-F1305)/Inputs!$B$15)*Inputs!$B$9, 0)</f>
        <v>0</v>
      </c>
      <c r="K1305" s="2">
        <f>MAX(E1305*Inputs!$B$5 - B1305 - Inputs!$B$8, 0) * H1305</f>
        <v>0</v>
      </c>
      <c r="L1305" s="2">
        <f>IF(B1305 &gt;= D1305*Inputs!$B$10, MAX(B1305 - E1305/Inputs!$B$5 - Inputs!$B$8, 0) * I1305, 0)</f>
        <v>0</v>
      </c>
      <c r="M1305" s="2">
        <f t="shared" si="242"/>
        <v>0</v>
      </c>
      <c r="N1305" s="3" t="str">
        <f t="shared" si="243"/>
        <v>Idle</v>
      </c>
      <c r="O1305" s="3" t="str">
        <f t="shared" si="251"/>
        <v>Idle</v>
      </c>
      <c r="P1305" s="2">
        <f t="shared" si="244"/>
        <v>0</v>
      </c>
      <c r="Q1305" s="2">
        <f t="shared" si="245"/>
        <v>0</v>
      </c>
      <c r="R1305" s="2">
        <f t="shared" si="246"/>
        <v>0</v>
      </c>
      <c r="S1305" s="2">
        <f t="shared" si="247"/>
        <v>0</v>
      </c>
      <c r="T1305" s="2">
        <f t="shared" si="248"/>
        <v>0</v>
      </c>
      <c r="U1305" s="2">
        <f>IF(O1305="Reg", R1305 * Inputs!$B$7, 0)</f>
        <v>0</v>
      </c>
      <c r="V1305" s="2">
        <f>MAX(F1305 + P1305*Inputs!$B$15 - (Q1305/Inputs!$B$16) - U1305, 0)</f>
        <v>0</v>
      </c>
    </row>
    <row r="1306" spans="1:22" x14ac:dyDescent="0.3">
      <c r="A1306" s="1">
        <v>46077.333333333343</v>
      </c>
      <c r="B1306" s="2">
        <v>0</v>
      </c>
      <c r="C1306" s="2">
        <v>9.2851851320700778</v>
      </c>
      <c r="D1306" s="2">
        <f t="shared" si="240"/>
        <v>31.258279702876251</v>
      </c>
      <c r="E1306" s="2">
        <f t="shared" si="241"/>
        <v>15.170551630049596</v>
      </c>
      <c r="F1306" s="2">
        <f t="shared" si="249"/>
        <v>0</v>
      </c>
      <c r="G1306" s="2">
        <f t="shared" si="250"/>
        <v>0</v>
      </c>
      <c r="H1306" s="2">
        <f>MIN(Inputs!$B$2, (Inputs!$B$14 - F1306)/Inputs!$B$15)</f>
        <v>170</v>
      </c>
      <c r="I1306" s="2">
        <f>MAX(MIN(Inputs!$B$2, F1306*Inputs!$B$16, Inputs!$B$14*Inputs!$B$4 - G1306), 0)</f>
        <v>0</v>
      </c>
      <c r="J1306" s="2">
        <f>MAX(MIN(Inputs!$B$2, F1306*Inputs!$B$16, (Inputs!$B$14-F1306)/Inputs!$B$15)*Inputs!$B$9, 0)</f>
        <v>0</v>
      </c>
      <c r="K1306" s="2">
        <f>MAX(E1306*Inputs!$B$5 - B1306 - Inputs!$B$8, 0) * H1306</f>
        <v>0</v>
      </c>
      <c r="L1306" s="2">
        <f>IF(B1306 &gt;= D1306*Inputs!$B$10, MAX(B1306 - E1306/Inputs!$B$5 - Inputs!$B$8, 0) * I1306, 0)</f>
        <v>0</v>
      </c>
      <c r="M1306" s="2">
        <f t="shared" si="242"/>
        <v>0</v>
      </c>
      <c r="N1306" s="3" t="str">
        <f t="shared" si="243"/>
        <v>Idle</v>
      </c>
      <c r="O1306" s="3" t="str">
        <f t="shared" si="251"/>
        <v>Idle</v>
      </c>
      <c r="P1306" s="2">
        <f t="shared" si="244"/>
        <v>0</v>
      </c>
      <c r="Q1306" s="2">
        <f t="shared" si="245"/>
        <v>0</v>
      </c>
      <c r="R1306" s="2">
        <f t="shared" si="246"/>
        <v>0</v>
      </c>
      <c r="S1306" s="2">
        <f t="shared" si="247"/>
        <v>0</v>
      </c>
      <c r="T1306" s="2">
        <f t="shared" si="248"/>
        <v>0</v>
      </c>
      <c r="U1306" s="2">
        <f>IF(O1306="Reg", R1306 * Inputs!$B$7, 0)</f>
        <v>0</v>
      </c>
      <c r="V1306" s="2">
        <f>MAX(F1306 + P1306*Inputs!$B$15 - (Q1306/Inputs!$B$16) - U1306, 0)</f>
        <v>0</v>
      </c>
    </row>
    <row r="1307" spans="1:22" x14ac:dyDescent="0.3">
      <c r="A1307" s="1">
        <v>46077.375</v>
      </c>
      <c r="B1307" s="2">
        <v>2.710887436413715</v>
      </c>
      <c r="C1307" s="2">
        <v>0.85671696456535951</v>
      </c>
      <c r="D1307" s="2">
        <f t="shared" si="240"/>
        <v>31.258279702876251</v>
      </c>
      <c r="E1307" s="2">
        <f t="shared" si="241"/>
        <v>23.489438331578096</v>
      </c>
      <c r="F1307" s="2">
        <f t="shared" si="249"/>
        <v>0</v>
      </c>
      <c r="G1307" s="2">
        <f t="shared" si="250"/>
        <v>0</v>
      </c>
      <c r="H1307" s="2">
        <f>MIN(Inputs!$B$2, (Inputs!$B$14 - F1307)/Inputs!$B$15)</f>
        <v>170</v>
      </c>
      <c r="I1307" s="2">
        <f>MAX(MIN(Inputs!$B$2, F1307*Inputs!$B$16, Inputs!$B$14*Inputs!$B$4 - G1307), 0)</f>
        <v>0</v>
      </c>
      <c r="J1307" s="2">
        <f>MAX(MIN(Inputs!$B$2, F1307*Inputs!$B$16, (Inputs!$B$14-F1307)/Inputs!$B$15)*Inputs!$B$9, 0)</f>
        <v>0</v>
      </c>
      <c r="K1307" s="2">
        <f>MAX(E1307*Inputs!$B$5 - B1307 - Inputs!$B$8, 0) * H1307</f>
        <v>0</v>
      </c>
      <c r="L1307" s="2">
        <f>IF(B1307 &gt;= D1307*Inputs!$B$10, MAX(B1307 - E1307/Inputs!$B$5 - Inputs!$B$8, 0) * I1307, 0)</f>
        <v>0</v>
      </c>
      <c r="M1307" s="2">
        <f t="shared" si="242"/>
        <v>0</v>
      </c>
      <c r="N1307" s="3" t="str">
        <f t="shared" si="243"/>
        <v>Idle</v>
      </c>
      <c r="O1307" s="3" t="str">
        <f t="shared" si="251"/>
        <v>Idle</v>
      </c>
      <c r="P1307" s="2">
        <f t="shared" si="244"/>
        <v>0</v>
      </c>
      <c r="Q1307" s="2">
        <f t="shared" si="245"/>
        <v>0</v>
      </c>
      <c r="R1307" s="2">
        <f t="shared" si="246"/>
        <v>0</v>
      </c>
      <c r="S1307" s="2">
        <f t="shared" si="247"/>
        <v>0</v>
      </c>
      <c r="T1307" s="2">
        <f t="shared" si="248"/>
        <v>0</v>
      </c>
      <c r="U1307" s="2">
        <f>IF(O1307="Reg", R1307 * Inputs!$B$7, 0)</f>
        <v>0</v>
      </c>
      <c r="V1307" s="2">
        <f>MAX(F1307 + P1307*Inputs!$B$15 - (Q1307/Inputs!$B$16) - U1307, 0)</f>
        <v>0</v>
      </c>
    </row>
    <row r="1308" spans="1:22" x14ac:dyDescent="0.3">
      <c r="A1308" s="1">
        <v>46077.416666666657</v>
      </c>
      <c r="B1308" s="2">
        <v>10.82911882770208</v>
      </c>
      <c r="C1308" s="2">
        <v>8.2754786469690256</v>
      </c>
      <c r="D1308" s="2">
        <f t="shared" si="240"/>
        <v>31.258279702876251</v>
      </c>
      <c r="E1308" s="2">
        <f t="shared" si="241"/>
        <v>34.417781548379601</v>
      </c>
      <c r="F1308" s="2">
        <f t="shared" si="249"/>
        <v>0</v>
      </c>
      <c r="G1308" s="2">
        <f t="shared" si="250"/>
        <v>0</v>
      </c>
      <c r="H1308" s="2">
        <f>MIN(Inputs!$B$2, (Inputs!$B$14 - F1308)/Inputs!$B$15)</f>
        <v>170</v>
      </c>
      <c r="I1308" s="2">
        <f>MAX(MIN(Inputs!$B$2, F1308*Inputs!$B$16, Inputs!$B$14*Inputs!$B$4 - G1308), 0)</f>
        <v>0</v>
      </c>
      <c r="J1308" s="2">
        <f>MAX(MIN(Inputs!$B$2, F1308*Inputs!$B$16, (Inputs!$B$14-F1308)/Inputs!$B$15)*Inputs!$B$9, 0)</f>
        <v>0</v>
      </c>
      <c r="K1308" s="2">
        <f>MAX(E1308*Inputs!$B$5 - B1308 - Inputs!$B$8, 0) * H1308</f>
        <v>0</v>
      </c>
      <c r="L1308" s="2">
        <f>IF(B1308 &gt;= D1308*Inputs!$B$10, MAX(B1308 - E1308/Inputs!$B$5 - Inputs!$B$8, 0) * I1308, 0)</f>
        <v>0</v>
      </c>
      <c r="M1308" s="2">
        <f t="shared" si="242"/>
        <v>0</v>
      </c>
      <c r="N1308" s="3" t="str">
        <f t="shared" si="243"/>
        <v>Idle</v>
      </c>
      <c r="O1308" s="3" t="str">
        <f t="shared" si="251"/>
        <v>Idle</v>
      </c>
      <c r="P1308" s="2">
        <f t="shared" si="244"/>
        <v>0</v>
      </c>
      <c r="Q1308" s="2">
        <f t="shared" si="245"/>
        <v>0</v>
      </c>
      <c r="R1308" s="2">
        <f t="shared" si="246"/>
        <v>0</v>
      </c>
      <c r="S1308" s="2">
        <f t="shared" si="247"/>
        <v>0</v>
      </c>
      <c r="T1308" s="2">
        <f t="shared" si="248"/>
        <v>0</v>
      </c>
      <c r="U1308" s="2">
        <f>IF(O1308="Reg", R1308 * Inputs!$B$7, 0)</f>
        <v>0</v>
      </c>
      <c r="V1308" s="2">
        <f>MAX(F1308 + P1308*Inputs!$B$15 - (Q1308/Inputs!$B$16) - U1308, 0)</f>
        <v>0</v>
      </c>
    </row>
    <row r="1309" spans="1:22" x14ac:dyDescent="0.3">
      <c r="A1309" s="1">
        <v>46077.458333333343</v>
      </c>
      <c r="B1309" s="2">
        <v>13.579228681786461</v>
      </c>
      <c r="C1309" s="2">
        <v>4.6651924170030172</v>
      </c>
      <c r="D1309" s="2">
        <f t="shared" si="240"/>
        <v>31.258279702876251</v>
      </c>
      <c r="E1309" s="2">
        <f t="shared" si="241"/>
        <v>43.683928834489343</v>
      </c>
      <c r="F1309" s="2">
        <f t="shared" si="249"/>
        <v>0</v>
      </c>
      <c r="G1309" s="2">
        <f t="shared" si="250"/>
        <v>0</v>
      </c>
      <c r="H1309" s="2">
        <f>MIN(Inputs!$B$2, (Inputs!$B$14 - F1309)/Inputs!$B$15)</f>
        <v>170</v>
      </c>
      <c r="I1309" s="2">
        <f>MAX(MIN(Inputs!$B$2, F1309*Inputs!$B$16, Inputs!$B$14*Inputs!$B$4 - G1309), 0)</f>
        <v>0</v>
      </c>
      <c r="J1309" s="2">
        <f>MAX(MIN(Inputs!$B$2, F1309*Inputs!$B$16, (Inputs!$B$14-F1309)/Inputs!$B$15)*Inputs!$B$9, 0)</f>
        <v>0</v>
      </c>
      <c r="K1309" s="2">
        <f>MAX(E1309*Inputs!$B$5 - B1309 - Inputs!$B$8, 0) * H1309</f>
        <v>826.64687773590811</v>
      </c>
      <c r="L1309" s="2">
        <f>IF(B1309 &gt;= D1309*Inputs!$B$10, MAX(B1309 - E1309/Inputs!$B$5 - Inputs!$B$8, 0) * I1309, 0)</f>
        <v>0</v>
      </c>
      <c r="M1309" s="2">
        <f t="shared" si="242"/>
        <v>0</v>
      </c>
      <c r="N1309" s="3" t="str">
        <f t="shared" si="243"/>
        <v>Charge</v>
      </c>
      <c r="O1309" s="3" t="str">
        <f t="shared" si="251"/>
        <v>Charge</v>
      </c>
      <c r="P1309" s="2">
        <f t="shared" si="244"/>
        <v>170</v>
      </c>
      <c r="Q1309" s="2">
        <f t="shared" si="245"/>
        <v>0</v>
      </c>
      <c r="R1309" s="2">
        <f t="shared" si="246"/>
        <v>0</v>
      </c>
      <c r="S1309" s="2">
        <f t="shared" si="247"/>
        <v>-2308.4688759036985</v>
      </c>
      <c r="T1309" s="2">
        <f t="shared" si="248"/>
        <v>0</v>
      </c>
      <c r="U1309" s="2">
        <f>IF(O1309="Reg", R1309 * Inputs!$B$7, 0)</f>
        <v>0</v>
      </c>
      <c r="V1309" s="2">
        <f>MAX(F1309 + P1309*Inputs!$B$15 - (Q1309/Inputs!$B$16) - U1309, 0)</f>
        <v>170</v>
      </c>
    </row>
    <row r="1310" spans="1:22" x14ac:dyDescent="0.3">
      <c r="A1310" s="1">
        <v>46077.5</v>
      </c>
      <c r="B1310" s="2">
        <v>28.820432034994049</v>
      </c>
      <c r="C1310" s="2">
        <v>8.9828863006654824</v>
      </c>
      <c r="D1310" s="2">
        <f t="shared" si="240"/>
        <v>31.258279702876251</v>
      </c>
      <c r="E1310" s="2">
        <f t="shared" si="241"/>
        <v>52.696158006501889</v>
      </c>
      <c r="F1310" s="2">
        <f t="shared" si="249"/>
        <v>170</v>
      </c>
      <c r="G1310" s="2">
        <f t="shared" si="250"/>
        <v>0</v>
      </c>
      <c r="H1310" s="2">
        <f>MIN(Inputs!$B$2, (Inputs!$B$14 - F1310)/Inputs!$B$15)</f>
        <v>170</v>
      </c>
      <c r="I1310" s="2">
        <f>MAX(MIN(Inputs!$B$2, F1310*Inputs!$B$16, Inputs!$B$14*Inputs!$B$4 - G1310), 0)</f>
        <v>170</v>
      </c>
      <c r="J1310" s="2">
        <f>MAX(MIN(Inputs!$B$2, F1310*Inputs!$B$16, (Inputs!$B$14-F1310)/Inputs!$B$15)*Inputs!$B$9, 0)</f>
        <v>136</v>
      </c>
      <c r="K1310" s="2">
        <f>MAX(E1310*Inputs!$B$5 - B1310 - Inputs!$B$8, 0) * H1310</f>
        <v>0</v>
      </c>
      <c r="L1310" s="2">
        <f>IF(B1310 &gt;= D1310*Inputs!$B$10, MAX(B1310 - E1310/Inputs!$B$5 - Inputs!$B$8, 0) * I1310, 0)</f>
        <v>0</v>
      </c>
      <c r="M1310" s="2">
        <f t="shared" si="242"/>
        <v>1221.6725368905056</v>
      </c>
      <c r="N1310" s="3" t="str">
        <f t="shared" si="243"/>
        <v>Reg</v>
      </c>
      <c r="O1310" s="3" t="str">
        <f t="shared" si="251"/>
        <v>Charge</v>
      </c>
      <c r="P1310" s="2">
        <f t="shared" si="244"/>
        <v>170</v>
      </c>
      <c r="Q1310" s="2">
        <f t="shared" si="245"/>
        <v>0</v>
      </c>
      <c r="R1310" s="2">
        <f t="shared" si="246"/>
        <v>0</v>
      </c>
      <c r="S1310" s="2">
        <f t="shared" si="247"/>
        <v>-4899.4734459489882</v>
      </c>
      <c r="T1310" s="2">
        <f t="shared" si="248"/>
        <v>0</v>
      </c>
      <c r="U1310" s="2">
        <f>IF(O1310="Reg", R1310 * Inputs!$B$7, 0)</f>
        <v>0</v>
      </c>
      <c r="V1310" s="2">
        <f>MAX(F1310 + P1310*Inputs!$B$15 - (Q1310/Inputs!$B$16) - U1310, 0)</f>
        <v>340</v>
      </c>
    </row>
    <row r="1311" spans="1:22" x14ac:dyDescent="0.3">
      <c r="A1311" s="1">
        <v>46077.541666666657</v>
      </c>
      <c r="B1311" s="2">
        <v>35.083642799401268</v>
      </c>
      <c r="C1311" s="2">
        <v>7.2042007411206308</v>
      </c>
      <c r="D1311" s="2">
        <f t="shared" si="240"/>
        <v>31.258279702876251</v>
      </c>
      <c r="E1311" s="2">
        <f t="shared" si="241"/>
        <v>59.848035093432919</v>
      </c>
      <c r="F1311" s="2">
        <f t="shared" si="249"/>
        <v>340</v>
      </c>
      <c r="G1311" s="2">
        <f t="shared" si="250"/>
        <v>0</v>
      </c>
      <c r="H1311" s="2">
        <f>MIN(Inputs!$B$2, (Inputs!$B$14 - F1311)/Inputs!$B$15)</f>
        <v>0</v>
      </c>
      <c r="I1311" s="2">
        <f>MAX(MIN(Inputs!$B$2, F1311*Inputs!$B$16, Inputs!$B$14*Inputs!$B$4 - G1311), 0)</f>
        <v>170</v>
      </c>
      <c r="J1311" s="2">
        <f>MAX(MIN(Inputs!$B$2, F1311*Inputs!$B$16, (Inputs!$B$14-F1311)/Inputs!$B$15)*Inputs!$B$9, 0)</f>
        <v>0</v>
      </c>
      <c r="K1311" s="2">
        <f>MAX(E1311*Inputs!$B$5 - B1311 - Inputs!$B$8, 0) * H1311</f>
        <v>0</v>
      </c>
      <c r="L1311" s="2">
        <f>IF(B1311 &gt;= D1311*Inputs!$B$10, MAX(B1311 - E1311/Inputs!$B$5 - Inputs!$B$8, 0) * I1311, 0)</f>
        <v>0</v>
      </c>
      <c r="M1311" s="2">
        <f t="shared" si="242"/>
        <v>0</v>
      </c>
      <c r="N1311" s="3" t="str">
        <f t="shared" si="243"/>
        <v>Idle</v>
      </c>
      <c r="O1311" s="3" t="str">
        <f t="shared" si="251"/>
        <v>Idle</v>
      </c>
      <c r="P1311" s="2">
        <f t="shared" si="244"/>
        <v>0</v>
      </c>
      <c r="Q1311" s="2">
        <f t="shared" si="245"/>
        <v>0</v>
      </c>
      <c r="R1311" s="2">
        <f t="shared" si="246"/>
        <v>0</v>
      </c>
      <c r="S1311" s="2">
        <f t="shared" si="247"/>
        <v>0</v>
      </c>
      <c r="T1311" s="2">
        <f t="shared" si="248"/>
        <v>0</v>
      </c>
      <c r="U1311" s="2">
        <f>IF(O1311="Reg", R1311 * Inputs!$B$7, 0)</f>
        <v>0</v>
      </c>
      <c r="V1311" s="2">
        <f>MAX(F1311 + P1311*Inputs!$B$15 - (Q1311/Inputs!$B$16) - U1311, 0)</f>
        <v>340</v>
      </c>
    </row>
    <row r="1312" spans="1:22" x14ac:dyDescent="0.3">
      <c r="A1312" s="1">
        <v>46077.583333333343</v>
      </c>
      <c r="B1312" s="2">
        <v>49.913320209170998</v>
      </c>
      <c r="C1312" s="2">
        <v>11.2624278740424</v>
      </c>
      <c r="D1312" s="2">
        <f t="shared" si="240"/>
        <v>31.258279702876251</v>
      </c>
      <c r="E1312" s="2">
        <f t="shared" si="241"/>
        <v>66.169263197306407</v>
      </c>
      <c r="F1312" s="2">
        <f t="shared" si="249"/>
        <v>340</v>
      </c>
      <c r="G1312" s="2">
        <f t="shared" si="250"/>
        <v>0</v>
      </c>
      <c r="H1312" s="2">
        <f>MIN(Inputs!$B$2, (Inputs!$B$14 - F1312)/Inputs!$B$15)</f>
        <v>0</v>
      </c>
      <c r="I1312" s="2">
        <f>MAX(MIN(Inputs!$B$2, F1312*Inputs!$B$16, Inputs!$B$14*Inputs!$B$4 - G1312), 0)</f>
        <v>170</v>
      </c>
      <c r="J1312" s="2">
        <f>MAX(MIN(Inputs!$B$2, F1312*Inputs!$B$16, (Inputs!$B$14-F1312)/Inputs!$B$15)*Inputs!$B$9, 0)</f>
        <v>0</v>
      </c>
      <c r="K1312" s="2">
        <f>MAX(E1312*Inputs!$B$5 - B1312 - Inputs!$B$8, 0) * H1312</f>
        <v>0</v>
      </c>
      <c r="L1312" s="2">
        <f>IF(B1312 &gt;= D1312*Inputs!$B$10, MAX(B1312 - E1312/Inputs!$B$5 - Inputs!$B$8, 0) * I1312, 0)</f>
        <v>0</v>
      </c>
      <c r="M1312" s="2">
        <f t="shared" si="242"/>
        <v>0</v>
      </c>
      <c r="N1312" s="3" t="str">
        <f t="shared" si="243"/>
        <v>Idle</v>
      </c>
      <c r="O1312" s="3" t="str">
        <f t="shared" si="251"/>
        <v>Idle</v>
      </c>
      <c r="P1312" s="2">
        <f t="shared" si="244"/>
        <v>0</v>
      </c>
      <c r="Q1312" s="2">
        <f t="shared" si="245"/>
        <v>0</v>
      </c>
      <c r="R1312" s="2">
        <f t="shared" si="246"/>
        <v>0</v>
      </c>
      <c r="S1312" s="2">
        <f t="shared" si="247"/>
        <v>0</v>
      </c>
      <c r="T1312" s="2">
        <f t="shared" si="248"/>
        <v>0</v>
      </c>
      <c r="U1312" s="2">
        <f>IF(O1312="Reg", R1312 * Inputs!$B$7, 0)</f>
        <v>0</v>
      </c>
      <c r="V1312" s="2">
        <f>MAX(F1312 + P1312*Inputs!$B$15 - (Q1312/Inputs!$B$16) - U1312, 0)</f>
        <v>340</v>
      </c>
    </row>
    <row r="1313" spans="1:22" x14ac:dyDescent="0.3">
      <c r="A1313" s="1">
        <v>46077.625</v>
      </c>
      <c r="B1313" s="2">
        <v>68.280946737222735</v>
      </c>
      <c r="C1313" s="2">
        <v>13.843191219278211</v>
      </c>
      <c r="D1313" s="2">
        <f t="shared" si="240"/>
        <v>31.258279702876251</v>
      </c>
      <c r="E1313" s="2">
        <f t="shared" si="241"/>
        <v>68.918504439913974</v>
      </c>
      <c r="F1313" s="2">
        <f t="shared" si="249"/>
        <v>340</v>
      </c>
      <c r="G1313" s="2">
        <f t="shared" si="250"/>
        <v>0</v>
      </c>
      <c r="H1313" s="2">
        <f>MIN(Inputs!$B$2, (Inputs!$B$14 - F1313)/Inputs!$B$15)</f>
        <v>0</v>
      </c>
      <c r="I1313" s="2">
        <f>MAX(MIN(Inputs!$B$2, F1313*Inputs!$B$16, Inputs!$B$14*Inputs!$B$4 - G1313), 0)</f>
        <v>170</v>
      </c>
      <c r="J1313" s="2">
        <f>MAX(MIN(Inputs!$B$2, F1313*Inputs!$B$16, (Inputs!$B$14-F1313)/Inputs!$B$15)*Inputs!$B$9, 0)</f>
        <v>0</v>
      </c>
      <c r="K1313" s="2">
        <f>MAX(E1313*Inputs!$B$5 - B1313 - Inputs!$B$8, 0) * H1313</f>
        <v>0</v>
      </c>
      <c r="L1313" s="2">
        <f>IF(B1313 &gt;= D1313*Inputs!$B$10, MAX(B1313 - E1313/Inputs!$B$5 - Inputs!$B$8, 0) * I1313, 0)</f>
        <v>0</v>
      </c>
      <c r="M1313" s="2">
        <f t="shared" si="242"/>
        <v>0</v>
      </c>
      <c r="N1313" s="3" t="str">
        <f t="shared" si="243"/>
        <v>Idle</v>
      </c>
      <c r="O1313" s="3" t="str">
        <f t="shared" si="251"/>
        <v>Idle</v>
      </c>
      <c r="P1313" s="2">
        <f t="shared" si="244"/>
        <v>0</v>
      </c>
      <c r="Q1313" s="2">
        <f t="shared" si="245"/>
        <v>0</v>
      </c>
      <c r="R1313" s="2">
        <f t="shared" si="246"/>
        <v>0</v>
      </c>
      <c r="S1313" s="2">
        <f t="shared" si="247"/>
        <v>0</v>
      </c>
      <c r="T1313" s="2">
        <f t="shared" si="248"/>
        <v>0</v>
      </c>
      <c r="U1313" s="2">
        <f>IF(O1313="Reg", R1313 * Inputs!$B$7, 0)</f>
        <v>0</v>
      </c>
      <c r="V1313" s="2">
        <f>MAX(F1313 + P1313*Inputs!$B$15 - (Q1313/Inputs!$B$16) - U1313, 0)</f>
        <v>340</v>
      </c>
    </row>
    <row r="1314" spans="1:22" x14ac:dyDescent="0.3">
      <c r="A1314" s="1">
        <v>46077.666666666657</v>
      </c>
      <c r="B1314" s="2">
        <v>66.426002544360557</v>
      </c>
      <c r="C1314" s="2">
        <v>9.5057410741318691</v>
      </c>
      <c r="D1314" s="2">
        <f t="shared" si="240"/>
        <v>31.258279702876251</v>
      </c>
      <c r="E1314" s="2">
        <f t="shared" si="241"/>
        <v>67.483716856321578</v>
      </c>
      <c r="F1314" s="2">
        <f t="shared" si="249"/>
        <v>340</v>
      </c>
      <c r="G1314" s="2">
        <f t="shared" si="250"/>
        <v>0</v>
      </c>
      <c r="H1314" s="2">
        <f>MIN(Inputs!$B$2, (Inputs!$B$14 - F1314)/Inputs!$B$15)</f>
        <v>0</v>
      </c>
      <c r="I1314" s="2">
        <f>MAX(MIN(Inputs!$B$2, F1314*Inputs!$B$16, Inputs!$B$14*Inputs!$B$4 - G1314), 0)</f>
        <v>170</v>
      </c>
      <c r="J1314" s="2">
        <f>MAX(MIN(Inputs!$B$2, F1314*Inputs!$B$16, (Inputs!$B$14-F1314)/Inputs!$B$15)*Inputs!$B$9, 0)</f>
        <v>0</v>
      </c>
      <c r="K1314" s="2">
        <f>MAX(E1314*Inputs!$B$5 - B1314 - Inputs!$B$8, 0) * H1314</f>
        <v>0</v>
      </c>
      <c r="L1314" s="2">
        <f>IF(B1314 &gt;= D1314*Inputs!$B$10, MAX(B1314 - E1314/Inputs!$B$5 - Inputs!$B$8, 0) * I1314, 0)</f>
        <v>0</v>
      </c>
      <c r="M1314" s="2">
        <f t="shared" si="242"/>
        <v>0</v>
      </c>
      <c r="N1314" s="3" t="str">
        <f t="shared" si="243"/>
        <v>Idle</v>
      </c>
      <c r="O1314" s="3" t="str">
        <f t="shared" si="251"/>
        <v>Idle</v>
      </c>
      <c r="P1314" s="2">
        <f t="shared" si="244"/>
        <v>0</v>
      </c>
      <c r="Q1314" s="2">
        <f t="shared" si="245"/>
        <v>0</v>
      </c>
      <c r="R1314" s="2">
        <f t="shared" si="246"/>
        <v>0</v>
      </c>
      <c r="S1314" s="2">
        <f t="shared" si="247"/>
        <v>0</v>
      </c>
      <c r="T1314" s="2">
        <f t="shared" si="248"/>
        <v>0</v>
      </c>
      <c r="U1314" s="2">
        <f>IF(O1314="Reg", R1314 * Inputs!$B$7, 0)</f>
        <v>0</v>
      </c>
      <c r="V1314" s="2">
        <f>MAX(F1314 + P1314*Inputs!$B$15 - (Q1314/Inputs!$B$16) - U1314, 0)</f>
        <v>340</v>
      </c>
    </row>
    <row r="1315" spans="1:22" x14ac:dyDescent="0.3">
      <c r="A1315" s="1">
        <v>46077.708333333343</v>
      </c>
      <c r="B1315" s="2">
        <v>67.652603713861765</v>
      </c>
      <c r="C1315" s="2">
        <v>102.4383032146917</v>
      </c>
      <c r="D1315" s="2">
        <f t="shared" si="240"/>
        <v>31.258279702876251</v>
      </c>
      <c r="E1315" s="2">
        <f t="shared" si="241"/>
        <v>63.839757903704658</v>
      </c>
      <c r="F1315" s="2">
        <f t="shared" si="249"/>
        <v>340</v>
      </c>
      <c r="G1315" s="2">
        <f t="shared" si="250"/>
        <v>0</v>
      </c>
      <c r="H1315" s="2">
        <f>MIN(Inputs!$B$2, (Inputs!$B$14 - F1315)/Inputs!$B$15)</f>
        <v>0</v>
      </c>
      <c r="I1315" s="2">
        <f>MAX(MIN(Inputs!$B$2, F1315*Inputs!$B$16, Inputs!$B$14*Inputs!$B$4 - G1315), 0)</f>
        <v>170</v>
      </c>
      <c r="J1315" s="2">
        <f>MAX(MIN(Inputs!$B$2, F1315*Inputs!$B$16, (Inputs!$B$14-F1315)/Inputs!$B$15)*Inputs!$B$9, 0)</f>
        <v>0</v>
      </c>
      <c r="K1315" s="2">
        <f>MAX(E1315*Inputs!$B$5 - B1315 - Inputs!$B$8, 0) * H1315</f>
        <v>0</v>
      </c>
      <c r="L1315" s="2">
        <f>IF(B1315 &gt;= D1315*Inputs!$B$10, MAX(B1315 - E1315/Inputs!$B$5 - Inputs!$B$8, 0) * I1315, 0)</f>
        <v>0</v>
      </c>
      <c r="M1315" s="2">
        <f t="shared" si="242"/>
        <v>0</v>
      </c>
      <c r="N1315" s="3" t="str">
        <f t="shared" si="243"/>
        <v>Idle</v>
      </c>
      <c r="O1315" s="3" t="str">
        <f t="shared" si="251"/>
        <v>Idle</v>
      </c>
      <c r="P1315" s="2">
        <f t="shared" si="244"/>
        <v>0</v>
      </c>
      <c r="Q1315" s="2">
        <f t="shared" si="245"/>
        <v>0</v>
      </c>
      <c r="R1315" s="2">
        <f t="shared" si="246"/>
        <v>0</v>
      </c>
      <c r="S1315" s="2">
        <f t="shared" si="247"/>
        <v>0</v>
      </c>
      <c r="T1315" s="2">
        <f t="shared" si="248"/>
        <v>0</v>
      </c>
      <c r="U1315" s="2">
        <f>IF(O1315="Reg", R1315 * Inputs!$B$7, 0)</f>
        <v>0</v>
      </c>
      <c r="V1315" s="2">
        <f>MAX(F1315 + P1315*Inputs!$B$15 - (Q1315/Inputs!$B$16) - U1315, 0)</f>
        <v>340</v>
      </c>
    </row>
    <row r="1316" spans="1:22" x14ac:dyDescent="0.3">
      <c r="A1316" s="1">
        <v>46077.75</v>
      </c>
      <c r="B1316" s="2">
        <v>71.731694556580237</v>
      </c>
      <c r="C1316" s="2">
        <v>18.66177081354228</v>
      </c>
      <c r="D1316" s="2">
        <f t="shared" si="240"/>
        <v>31.258279702876251</v>
      </c>
      <c r="E1316" s="2">
        <f t="shared" si="241"/>
        <v>58.340901732474656</v>
      </c>
      <c r="F1316" s="2">
        <f t="shared" si="249"/>
        <v>340</v>
      </c>
      <c r="G1316" s="2">
        <f t="shared" si="250"/>
        <v>0</v>
      </c>
      <c r="H1316" s="2">
        <f>MIN(Inputs!$B$2, (Inputs!$B$14 - F1316)/Inputs!$B$15)</f>
        <v>0</v>
      </c>
      <c r="I1316" s="2">
        <f>MAX(MIN(Inputs!$B$2, F1316*Inputs!$B$16, Inputs!$B$14*Inputs!$B$4 - G1316), 0)</f>
        <v>170</v>
      </c>
      <c r="J1316" s="2">
        <f>MAX(MIN(Inputs!$B$2, F1316*Inputs!$B$16, (Inputs!$B$14-F1316)/Inputs!$B$15)*Inputs!$B$9, 0)</f>
        <v>0</v>
      </c>
      <c r="K1316" s="2">
        <f>MAX(E1316*Inputs!$B$5 - B1316 - Inputs!$B$8, 0) * H1316</f>
        <v>0</v>
      </c>
      <c r="L1316" s="2">
        <f>IF(B1316 &gt;= D1316*Inputs!$B$10, MAX(B1316 - E1316/Inputs!$B$5 - Inputs!$B$8, 0) * I1316, 0)</f>
        <v>0</v>
      </c>
      <c r="M1316" s="2">
        <f t="shared" si="242"/>
        <v>0</v>
      </c>
      <c r="N1316" s="3" t="str">
        <f t="shared" si="243"/>
        <v>Idle</v>
      </c>
      <c r="O1316" s="3" t="str">
        <f t="shared" si="251"/>
        <v>Idle</v>
      </c>
      <c r="P1316" s="2">
        <f t="shared" si="244"/>
        <v>0</v>
      </c>
      <c r="Q1316" s="2">
        <f t="shared" si="245"/>
        <v>0</v>
      </c>
      <c r="R1316" s="2">
        <f t="shared" si="246"/>
        <v>0</v>
      </c>
      <c r="S1316" s="2">
        <f t="shared" si="247"/>
        <v>0</v>
      </c>
      <c r="T1316" s="2">
        <f t="shared" si="248"/>
        <v>0</v>
      </c>
      <c r="U1316" s="2">
        <f>IF(O1316="Reg", R1316 * Inputs!$B$7, 0)</f>
        <v>0</v>
      </c>
      <c r="V1316" s="2">
        <f>MAX(F1316 + P1316*Inputs!$B$15 - (Q1316/Inputs!$B$16) - U1316, 0)</f>
        <v>340</v>
      </c>
    </row>
    <row r="1317" spans="1:22" x14ac:dyDescent="0.3">
      <c r="A1317" s="1">
        <v>46077.791666666657</v>
      </c>
      <c r="B1317" s="2">
        <v>73.011011422642113</v>
      </c>
      <c r="C1317" s="2">
        <v>2.1979301220740499</v>
      </c>
      <c r="D1317" s="2">
        <f t="shared" si="240"/>
        <v>31.258279702876251</v>
      </c>
      <c r="E1317" s="2">
        <f t="shared" si="241"/>
        <v>53.204706653961559</v>
      </c>
      <c r="F1317" s="2">
        <f t="shared" si="249"/>
        <v>340</v>
      </c>
      <c r="G1317" s="2">
        <f t="shared" si="250"/>
        <v>0</v>
      </c>
      <c r="H1317" s="2">
        <f>MIN(Inputs!$B$2, (Inputs!$B$14 - F1317)/Inputs!$B$15)</f>
        <v>0</v>
      </c>
      <c r="I1317" s="2">
        <f>MAX(MIN(Inputs!$B$2, F1317*Inputs!$B$16, Inputs!$B$14*Inputs!$B$4 - G1317), 0)</f>
        <v>170</v>
      </c>
      <c r="J1317" s="2">
        <f>MAX(MIN(Inputs!$B$2, F1317*Inputs!$B$16, (Inputs!$B$14-F1317)/Inputs!$B$15)*Inputs!$B$9, 0)</f>
        <v>0</v>
      </c>
      <c r="K1317" s="2">
        <f>MAX(E1317*Inputs!$B$5 - B1317 - Inputs!$B$8, 0) * H1317</f>
        <v>0</v>
      </c>
      <c r="L1317" s="2">
        <f>IF(B1317 &gt;= D1317*Inputs!$B$10, MAX(B1317 - E1317/Inputs!$B$5 - Inputs!$B$8, 0) * I1317, 0)</f>
        <v>0</v>
      </c>
      <c r="M1317" s="2">
        <f t="shared" si="242"/>
        <v>0</v>
      </c>
      <c r="N1317" s="3" t="str">
        <f t="shared" si="243"/>
        <v>Idle</v>
      </c>
      <c r="O1317" s="3" t="str">
        <f t="shared" si="251"/>
        <v>Idle</v>
      </c>
      <c r="P1317" s="2">
        <f t="shared" si="244"/>
        <v>0</v>
      </c>
      <c r="Q1317" s="2">
        <f t="shared" si="245"/>
        <v>0</v>
      </c>
      <c r="R1317" s="2">
        <f t="shared" si="246"/>
        <v>0</v>
      </c>
      <c r="S1317" s="2">
        <f t="shared" si="247"/>
        <v>0</v>
      </c>
      <c r="T1317" s="2">
        <f t="shared" si="248"/>
        <v>0</v>
      </c>
      <c r="U1317" s="2">
        <f>IF(O1317="Reg", R1317 * Inputs!$B$7, 0)</f>
        <v>0</v>
      </c>
      <c r="V1317" s="2">
        <f>MAX(F1317 + P1317*Inputs!$B$15 - (Q1317/Inputs!$B$16) - U1317, 0)</f>
        <v>340</v>
      </c>
    </row>
    <row r="1318" spans="1:22" x14ac:dyDescent="0.3">
      <c r="A1318" s="1">
        <v>46077.833333333343</v>
      </c>
      <c r="B1318" s="2">
        <v>66.408767664816466</v>
      </c>
      <c r="C1318" s="2">
        <v>4.6518569854729934</v>
      </c>
      <c r="D1318" s="2">
        <f t="shared" si="240"/>
        <v>31.258279702876251</v>
      </c>
      <c r="E1318" s="2">
        <f t="shared" si="241"/>
        <v>43.994414704061029</v>
      </c>
      <c r="F1318" s="2">
        <f t="shared" si="249"/>
        <v>340</v>
      </c>
      <c r="G1318" s="2">
        <f t="shared" si="250"/>
        <v>0</v>
      </c>
      <c r="H1318" s="2">
        <f>MIN(Inputs!$B$2, (Inputs!$B$14 - F1318)/Inputs!$B$15)</f>
        <v>0</v>
      </c>
      <c r="I1318" s="2">
        <f>MAX(MIN(Inputs!$B$2, F1318*Inputs!$B$16, Inputs!$B$14*Inputs!$B$4 - G1318), 0)</f>
        <v>170</v>
      </c>
      <c r="J1318" s="2">
        <f>MAX(MIN(Inputs!$B$2, F1318*Inputs!$B$16, (Inputs!$B$14-F1318)/Inputs!$B$15)*Inputs!$B$9, 0)</f>
        <v>0</v>
      </c>
      <c r="K1318" s="2">
        <f>MAX(E1318*Inputs!$B$5 - B1318 - Inputs!$B$8, 0) * H1318</f>
        <v>0</v>
      </c>
      <c r="L1318" s="2">
        <f>IF(B1318 &gt;= D1318*Inputs!$B$10, MAX(B1318 - E1318/Inputs!$B$5 - Inputs!$B$8, 0) * I1318, 0)</f>
        <v>0</v>
      </c>
      <c r="M1318" s="2">
        <f t="shared" si="242"/>
        <v>0</v>
      </c>
      <c r="N1318" s="3" t="str">
        <f t="shared" si="243"/>
        <v>Idle</v>
      </c>
      <c r="O1318" s="3" t="str">
        <f t="shared" si="251"/>
        <v>Idle</v>
      </c>
      <c r="P1318" s="2">
        <f t="shared" si="244"/>
        <v>0</v>
      </c>
      <c r="Q1318" s="2">
        <f t="shared" si="245"/>
        <v>0</v>
      </c>
      <c r="R1318" s="2">
        <f t="shared" si="246"/>
        <v>0</v>
      </c>
      <c r="S1318" s="2">
        <f t="shared" si="247"/>
        <v>0</v>
      </c>
      <c r="T1318" s="2">
        <f t="shared" si="248"/>
        <v>0</v>
      </c>
      <c r="U1318" s="2">
        <f>IF(O1318="Reg", R1318 * Inputs!$B$7, 0)</f>
        <v>0</v>
      </c>
      <c r="V1318" s="2">
        <f>MAX(F1318 + P1318*Inputs!$B$15 - (Q1318/Inputs!$B$16) - U1318, 0)</f>
        <v>340</v>
      </c>
    </row>
    <row r="1319" spans="1:22" x14ac:dyDescent="0.3">
      <c r="A1319" s="1">
        <v>46077.875</v>
      </c>
      <c r="B1319" s="2">
        <v>59.672221235668388</v>
      </c>
      <c r="C1319" s="2">
        <v>3.727627034669132</v>
      </c>
      <c r="D1319" s="2">
        <f t="shared" si="240"/>
        <v>31.258279702876251</v>
      </c>
      <c r="E1319" s="2">
        <f t="shared" si="241"/>
        <v>34.742578531675228</v>
      </c>
      <c r="F1319" s="2">
        <f t="shared" si="249"/>
        <v>340</v>
      </c>
      <c r="G1319" s="2">
        <f t="shared" si="250"/>
        <v>0</v>
      </c>
      <c r="H1319" s="2">
        <f>MIN(Inputs!$B$2, (Inputs!$B$14 - F1319)/Inputs!$B$15)</f>
        <v>0</v>
      </c>
      <c r="I1319" s="2">
        <f>MAX(MIN(Inputs!$B$2, F1319*Inputs!$B$16, Inputs!$B$14*Inputs!$B$4 - G1319), 0)</f>
        <v>170</v>
      </c>
      <c r="J1319" s="2">
        <f>MAX(MIN(Inputs!$B$2, F1319*Inputs!$B$16, (Inputs!$B$14-F1319)/Inputs!$B$15)*Inputs!$B$9, 0)</f>
        <v>0</v>
      </c>
      <c r="K1319" s="2">
        <f>MAX(E1319*Inputs!$B$5 - B1319 - Inputs!$B$8, 0) * H1319</f>
        <v>0</v>
      </c>
      <c r="L1319" s="2">
        <f>IF(B1319 &gt;= D1319*Inputs!$B$10, MAX(B1319 - E1319/Inputs!$B$5 - Inputs!$B$8, 0) * I1319, 0)</f>
        <v>32.64312099000243</v>
      </c>
      <c r="M1319" s="2">
        <f t="shared" si="242"/>
        <v>0</v>
      </c>
      <c r="N1319" s="3" t="str">
        <f t="shared" si="243"/>
        <v>Discharge</v>
      </c>
      <c r="O1319" s="3" t="str">
        <f t="shared" si="251"/>
        <v>Discharge</v>
      </c>
      <c r="P1319" s="2">
        <f t="shared" si="244"/>
        <v>0</v>
      </c>
      <c r="Q1319" s="2">
        <f t="shared" si="245"/>
        <v>170</v>
      </c>
      <c r="R1319" s="2">
        <f t="shared" si="246"/>
        <v>0</v>
      </c>
      <c r="S1319" s="2">
        <f t="shared" si="247"/>
        <v>10144.277610063626</v>
      </c>
      <c r="T1319" s="2">
        <f t="shared" si="248"/>
        <v>0</v>
      </c>
      <c r="U1319" s="2">
        <f>IF(O1319="Reg", R1319 * Inputs!$B$7, 0)</f>
        <v>0</v>
      </c>
      <c r="V1319" s="2">
        <f>MAX(F1319 + P1319*Inputs!$B$15 - (Q1319/Inputs!$B$16) - U1319, 0)</f>
        <v>170</v>
      </c>
    </row>
    <row r="1320" spans="1:22" x14ac:dyDescent="0.3">
      <c r="A1320" s="1">
        <v>46077.916666666657</v>
      </c>
      <c r="B1320" s="2">
        <v>44.56224882865893</v>
      </c>
      <c r="C1320" s="2">
        <v>6.0502082013436969</v>
      </c>
      <c r="D1320" s="2">
        <f t="shared" si="240"/>
        <v>31.258279702876251</v>
      </c>
      <c r="E1320" s="2">
        <f t="shared" si="241"/>
        <v>25.778858682434034</v>
      </c>
      <c r="F1320" s="2">
        <f t="shared" si="249"/>
        <v>170</v>
      </c>
      <c r="G1320" s="2">
        <f t="shared" si="250"/>
        <v>170</v>
      </c>
      <c r="H1320" s="2">
        <f>MIN(Inputs!$B$2, (Inputs!$B$14 - F1320)/Inputs!$B$15)</f>
        <v>170</v>
      </c>
      <c r="I1320" s="2">
        <f>MAX(MIN(Inputs!$B$2, F1320*Inputs!$B$16, Inputs!$B$14*Inputs!$B$4 - G1320), 0)</f>
        <v>170</v>
      </c>
      <c r="J1320" s="2">
        <f>MAX(MIN(Inputs!$B$2, F1320*Inputs!$B$16, (Inputs!$B$14-F1320)/Inputs!$B$15)*Inputs!$B$9, 0)</f>
        <v>136</v>
      </c>
      <c r="K1320" s="2">
        <f>MAX(E1320*Inputs!$B$5 - B1320 - Inputs!$B$8, 0) * H1320</f>
        <v>0</v>
      </c>
      <c r="L1320" s="2">
        <f>IF(B1320 &gt;= D1320*Inputs!$B$10, MAX(B1320 - E1320/Inputs!$B$5 - Inputs!$B$8, 0) * I1320, 0)</f>
        <v>0</v>
      </c>
      <c r="M1320" s="2">
        <f t="shared" si="242"/>
        <v>822.82831538274274</v>
      </c>
      <c r="N1320" s="3" t="str">
        <f t="shared" si="243"/>
        <v>Reg</v>
      </c>
      <c r="O1320" s="3" t="str">
        <f t="shared" si="251"/>
        <v>Discharge</v>
      </c>
      <c r="P1320" s="2">
        <f t="shared" si="244"/>
        <v>0</v>
      </c>
      <c r="Q1320" s="2">
        <f t="shared" si="245"/>
        <v>170</v>
      </c>
      <c r="R1320" s="2">
        <f t="shared" si="246"/>
        <v>0</v>
      </c>
      <c r="S1320" s="2">
        <f t="shared" si="247"/>
        <v>7575.5823008720181</v>
      </c>
      <c r="T1320" s="2">
        <f t="shared" si="248"/>
        <v>0</v>
      </c>
      <c r="U1320" s="2">
        <f>IF(O1320="Reg", R1320 * Inputs!$B$7, 0)</f>
        <v>0</v>
      </c>
      <c r="V1320" s="2">
        <f>MAX(F1320 + P1320*Inputs!$B$15 - (Q1320/Inputs!$B$16) - U1320, 0)</f>
        <v>0</v>
      </c>
    </row>
    <row r="1321" spans="1:22" x14ac:dyDescent="0.3">
      <c r="A1321" s="1">
        <v>46077.958333333343</v>
      </c>
      <c r="B1321" s="2">
        <v>34.659466686481771</v>
      </c>
      <c r="C1321" s="2">
        <v>11.19611306977492</v>
      </c>
      <c r="D1321" s="2">
        <f t="shared" si="240"/>
        <v>31.258279702876251</v>
      </c>
      <c r="E1321" s="2">
        <f t="shared" si="241"/>
        <v>18.353276642860919</v>
      </c>
      <c r="F1321" s="2">
        <f t="shared" si="249"/>
        <v>0</v>
      </c>
      <c r="G1321" s="2">
        <f t="shared" si="250"/>
        <v>340</v>
      </c>
      <c r="H1321" s="2">
        <f>MIN(Inputs!$B$2, (Inputs!$B$14 - F1321)/Inputs!$B$15)</f>
        <v>170</v>
      </c>
      <c r="I1321" s="2">
        <f>MAX(MIN(Inputs!$B$2, F1321*Inputs!$B$16, Inputs!$B$14*Inputs!$B$4 - G1321), 0)</f>
        <v>0</v>
      </c>
      <c r="J1321" s="2">
        <f>MAX(MIN(Inputs!$B$2, F1321*Inputs!$B$16, (Inputs!$B$14-F1321)/Inputs!$B$15)*Inputs!$B$9, 0)</f>
        <v>0</v>
      </c>
      <c r="K1321" s="2">
        <f>MAX(E1321*Inputs!$B$5 - B1321 - Inputs!$B$8, 0) * H1321</f>
        <v>0</v>
      </c>
      <c r="L1321" s="2">
        <f>IF(B1321 &gt;= D1321*Inputs!$B$10, MAX(B1321 - E1321/Inputs!$B$5 - Inputs!$B$8, 0) * I1321, 0)</f>
        <v>0</v>
      </c>
      <c r="M1321" s="2">
        <f t="shared" si="242"/>
        <v>0</v>
      </c>
      <c r="N1321" s="3" t="str">
        <f t="shared" si="243"/>
        <v>Idle</v>
      </c>
      <c r="O1321" s="3" t="str">
        <f t="shared" si="251"/>
        <v>Idle</v>
      </c>
      <c r="P1321" s="2">
        <f t="shared" si="244"/>
        <v>0</v>
      </c>
      <c r="Q1321" s="2">
        <f t="shared" si="245"/>
        <v>0</v>
      </c>
      <c r="R1321" s="2">
        <f t="shared" si="246"/>
        <v>0</v>
      </c>
      <c r="S1321" s="2">
        <f t="shared" si="247"/>
        <v>0</v>
      </c>
      <c r="T1321" s="2">
        <f t="shared" si="248"/>
        <v>0</v>
      </c>
      <c r="U1321" s="2">
        <f>IF(O1321="Reg", R1321 * Inputs!$B$7, 0)</f>
        <v>0</v>
      </c>
      <c r="V1321" s="2">
        <f>MAX(F1321 + P1321*Inputs!$B$15 - (Q1321/Inputs!$B$16) - U1321, 0)</f>
        <v>0</v>
      </c>
    </row>
    <row r="1322" spans="1:22" x14ac:dyDescent="0.3">
      <c r="A1322" s="1">
        <v>46078</v>
      </c>
      <c r="B1322" s="2">
        <v>40.914524085501689</v>
      </c>
      <c r="C1322" s="2">
        <v>10.90660425466244</v>
      </c>
      <c r="D1322" s="2">
        <f t="shared" si="240"/>
        <v>31.612860934623189</v>
      </c>
      <c r="E1322" s="2">
        <f t="shared" si="241"/>
        <v>12.576698861780626</v>
      </c>
      <c r="F1322" s="2">
        <f t="shared" si="249"/>
        <v>0</v>
      </c>
      <c r="G1322" s="2">
        <f t="shared" si="250"/>
        <v>0</v>
      </c>
      <c r="H1322" s="2">
        <f>MIN(Inputs!$B$2, (Inputs!$B$14 - F1322)/Inputs!$B$15)</f>
        <v>170</v>
      </c>
      <c r="I1322" s="2">
        <f>MAX(MIN(Inputs!$B$2, F1322*Inputs!$B$16, Inputs!$B$14*Inputs!$B$4 - G1322), 0)</f>
        <v>0</v>
      </c>
      <c r="J1322" s="2">
        <f>MAX(MIN(Inputs!$B$2, F1322*Inputs!$B$16, (Inputs!$B$14-F1322)/Inputs!$B$15)*Inputs!$B$9, 0)</f>
        <v>0</v>
      </c>
      <c r="K1322" s="2">
        <f>MAX(E1322*Inputs!$B$5 - B1322 - Inputs!$B$8, 0) * H1322</f>
        <v>0</v>
      </c>
      <c r="L1322" s="2">
        <f>IF(B1322 &gt;= D1322*Inputs!$B$10, MAX(B1322 - E1322/Inputs!$B$5 - Inputs!$B$8, 0) * I1322, 0)</f>
        <v>0</v>
      </c>
      <c r="M1322" s="2">
        <f t="shared" si="242"/>
        <v>0</v>
      </c>
      <c r="N1322" s="3" t="str">
        <f t="shared" si="243"/>
        <v>Idle</v>
      </c>
      <c r="O1322" s="3" t="str">
        <f t="shared" si="251"/>
        <v>Idle</v>
      </c>
      <c r="P1322" s="2">
        <f t="shared" si="244"/>
        <v>0</v>
      </c>
      <c r="Q1322" s="2">
        <f t="shared" si="245"/>
        <v>0</v>
      </c>
      <c r="R1322" s="2">
        <f t="shared" si="246"/>
        <v>0</v>
      </c>
      <c r="S1322" s="2">
        <f t="shared" si="247"/>
        <v>0</v>
      </c>
      <c r="T1322" s="2">
        <f t="shared" si="248"/>
        <v>0</v>
      </c>
      <c r="U1322" s="2">
        <f>IF(O1322="Reg", R1322 * Inputs!$B$7, 0)</f>
        <v>0</v>
      </c>
      <c r="V1322" s="2">
        <f>MAX(F1322 + P1322*Inputs!$B$15 - (Q1322/Inputs!$B$16) - U1322, 0)</f>
        <v>0</v>
      </c>
    </row>
    <row r="1323" spans="1:22" x14ac:dyDescent="0.3">
      <c r="A1323" s="1">
        <v>46078.041666666657</v>
      </c>
      <c r="B1323" s="2">
        <v>17.749259723238911</v>
      </c>
      <c r="C1323" s="2">
        <v>5.1642244452874531</v>
      </c>
      <c r="D1323" s="2">
        <f t="shared" si="240"/>
        <v>31.612860934623189</v>
      </c>
      <c r="E1323" s="2">
        <f t="shared" si="241"/>
        <v>5.7576115141970092</v>
      </c>
      <c r="F1323" s="2">
        <f t="shared" si="249"/>
        <v>0</v>
      </c>
      <c r="G1323" s="2">
        <f t="shared" si="250"/>
        <v>0</v>
      </c>
      <c r="H1323" s="2">
        <f>MIN(Inputs!$B$2, (Inputs!$B$14 - F1323)/Inputs!$B$15)</f>
        <v>170</v>
      </c>
      <c r="I1323" s="2">
        <f>MAX(MIN(Inputs!$B$2, F1323*Inputs!$B$16, Inputs!$B$14*Inputs!$B$4 - G1323), 0)</f>
        <v>0</v>
      </c>
      <c r="J1323" s="2">
        <f>MAX(MIN(Inputs!$B$2, F1323*Inputs!$B$16, (Inputs!$B$14-F1323)/Inputs!$B$15)*Inputs!$B$9, 0)</f>
        <v>0</v>
      </c>
      <c r="K1323" s="2">
        <f>MAX(E1323*Inputs!$B$5 - B1323 - Inputs!$B$8, 0) * H1323</f>
        <v>0</v>
      </c>
      <c r="L1323" s="2">
        <f>IF(B1323 &gt;= D1323*Inputs!$B$10, MAX(B1323 - E1323/Inputs!$B$5 - Inputs!$B$8, 0) * I1323, 0)</f>
        <v>0</v>
      </c>
      <c r="M1323" s="2">
        <f t="shared" si="242"/>
        <v>0</v>
      </c>
      <c r="N1323" s="3" t="str">
        <f t="shared" si="243"/>
        <v>Idle</v>
      </c>
      <c r="O1323" s="3" t="str">
        <f t="shared" si="251"/>
        <v>Idle</v>
      </c>
      <c r="P1323" s="2">
        <f t="shared" si="244"/>
        <v>0</v>
      </c>
      <c r="Q1323" s="2">
        <f t="shared" si="245"/>
        <v>0</v>
      </c>
      <c r="R1323" s="2">
        <f t="shared" si="246"/>
        <v>0</v>
      </c>
      <c r="S1323" s="2">
        <f t="shared" si="247"/>
        <v>0</v>
      </c>
      <c r="T1323" s="2">
        <f t="shared" si="248"/>
        <v>0</v>
      </c>
      <c r="U1323" s="2">
        <f>IF(O1323="Reg", R1323 * Inputs!$B$7, 0)</f>
        <v>0</v>
      </c>
      <c r="V1323" s="2">
        <f>MAX(F1323 + P1323*Inputs!$B$15 - (Q1323/Inputs!$B$16) - U1323, 0)</f>
        <v>0</v>
      </c>
    </row>
    <row r="1324" spans="1:22" x14ac:dyDescent="0.3">
      <c r="A1324" s="1">
        <v>46078.083333333343</v>
      </c>
      <c r="B1324" s="2">
        <v>10.89775063050169</v>
      </c>
      <c r="C1324" s="2">
        <v>9.3186682618050387</v>
      </c>
      <c r="D1324" s="2">
        <f t="shared" si="240"/>
        <v>31.612860934623189</v>
      </c>
      <c r="E1324" s="2">
        <f t="shared" si="241"/>
        <v>2.7994015603238576</v>
      </c>
      <c r="F1324" s="2">
        <f t="shared" si="249"/>
        <v>0</v>
      </c>
      <c r="G1324" s="2">
        <f t="shared" si="250"/>
        <v>0</v>
      </c>
      <c r="H1324" s="2">
        <f>MIN(Inputs!$B$2, (Inputs!$B$14 - F1324)/Inputs!$B$15)</f>
        <v>170</v>
      </c>
      <c r="I1324" s="2">
        <f>MAX(MIN(Inputs!$B$2, F1324*Inputs!$B$16, Inputs!$B$14*Inputs!$B$4 - G1324), 0)</f>
        <v>0</v>
      </c>
      <c r="J1324" s="2">
        <f>MAX(MIN(Inputs!$B$2, F1324*Inputs!$B$16, (Inputs!$B$14-F1324)/Inputs!$B$15)*Inputs!$B$9, 0)</f>
        <v>0</v>
      </c>
      <c r="K1324" s="2">
        <f>MAX(E1324*Inputs!$B$5 - B1324 - Inputs!$B$8, 0) * H1324</f>
        <v>0</v>
      </c>
      <c r="L1324" s="2">
        <f>IF(B1324 &gt;= D1324*Inputs!$B$10, MAX(B1324 - E1324/Inputs!$B$5 - Inputs!$B$8, 0) * I1324, 0)</f>
        <v>0</v>
      </c>
      <c r="M1324" s="2">
        <f t="shared" si="242"/>
        <v>0</v>
      </c>
      <c r="N1324" s="3" t="str">
        <f t="shared" si="243"/>
        <v>Idle</v>
      </c>
      <c r="O1324" s="3" t="str">
        <f t="shared" si="251"/>
        <v>Idle</v>
      </c>
      <c r="P1324" s="2">
        <f t="shared" si="244"/>
        <v>0</v>
      </c>
      <c r="Q1324" s="2">
        <f t="shared" si="245"/>
        <v>0</v>
      </c>
      <c r="R1324" s="2">
        <f t="shared" si="246"/>
        <v>0</v>
      </c>
      <c r="S1324" s="2">
        <f t="shared" si="247"/>
        <v>0</v>
      </c>
      <c r="T1324" s="2">
        <f t="shared" si="248"/>
        <v>0</v>
      </c>
      <c r="U1324" s="2">
        <f>IF(O1324="Reg", R1324 * Inputs!$B$7, 0)</f>
        <v>0</v>
      </c>
      <c r="V1324" s="2">
        <f>MAX(F1324 + P1324*Inputs!$B$15 - (Q1324/Inputs!$B$16) - U1324, 0)</f>
        <v>0</v>
      </c>
    </row>
    <row r="1325" spans="1:22" x14ac:dyDescent="0.3">
      <c r="A1325" s="1">
        <v>46078.125</v>
      </c>
      <c r="B1325" s="2">
        <v>5.8899021402212037</v>
      </c>
      <c r="C1325" s="2">
        <v>5.6454213139491189</v>
      </c>
      <c r="D1325" s="2">
        <f t="shared" si="240"/>
        <v>31.612860934623189</v>
      </c>
      <c r="E1325" s="2">
        <f t="shared" si="241"/>
        <v>0.98310978857357567</v>
      </c>
      <c r="F1325" s="2">
        <f t="shared" si="249"/>
        <v>0</v>
      </c>
      <c r="G1325" s="2">
        <f t="shared" si="250"/>
        <v>0</v>
      </c>
      <c r="H1325" s="2">
        <f>MIN(Inputs!$B$2, (Inputs!$B$14 - F1325)/Inputs!$B$15)</f>
        <v>170</v>
      </c>
      <c r="I1325" s="2">
        <f>MAX(MIN(Inputs!$B$2, F1325*Inputs!$B$16, Inputs!$B$14*Inputs!$B$4 - G1325), 0)</f>
        <v>0</v>
      </c>
      <c r="J1325" s="2">
        <f>MAX(MIN(Inputs!$B$2, F1325*Inputs!$B$16, (Inputs!$B$14-F1325)/Inputs!$B$15)*Inputs!$B$9, 0)</f>
        <v>0</v>
      </c>
      <c r="K1325" s="2">
        <f>MAX(E1325*Inputs!$B$5 - B1325 - Inputs!$B$8, 0) * H1325</f>
        <v>0</v>
      </c>
      <c r="L1325" s="2">
        <f>IF(B1325 &gt;= D1325*Inputs!$B$10, MAX(B1325 - E1325/Inputs!$B$5 - Inputs!$B$8, 0) * I1325, 0)</f>
        <v>0</v>
      </c>
      <c r="M1325" s="2">
        <f t="shared" si="242"/>
        <v>0</v>
      </c>
      <c r="N1325" s="3" t="str">
        <f t="shared" si="243"/>
        <v>Idle</v>
      </c>
      <c r="O1325" s="3" t="str">
        <f t="shared" si="251"/>
        <v>Idle</v>
      </c>
      <c r="P1325" s="2">
        <f t="shared" si="244"/>
        <v>0</v>
      </c>
      <c r="Q1325" s="2">
        <f t="shared" si="245"/>
        <v>0</v>
      </c>
      <c r="R1325" s="2">
        <f t="shared" si="246"/>
        <v>0</v>
      </c>
      <c r="S1325" s="2">
        <f t="shared" si="247"/>
        <v>0</v>
      </c>
      <c r="T1325" s="2">
        <f t="shared" si="248"/>
        <v>0</v>
      </c>
      <c r="U1325" s="2">
        <f>IF(O1325="Reg", R1325 * Inputs!$B$7, 0)</f>
        <v>0</v>
      </c>
      <c r="V1325" s="2">
        <f>MAX(F1325 + P1325*Inputs!$B$15 - (Q1325/Inputs!$B$16) - U1325, 0)</f>
        <v>0</v>
      </c>
    </row>
    <row r="1326" spans="1:22" x14ac:dyDescent="0.3">
      <c r="A1326" s="1">
        <v>46078.166666666657</v>
      </c>
      <c r="B1326" s="2">
        <v>8.7565912202505203E-3</v>
      </c>
      <c r="C1326" s="2">
        <v>43.409201702274558</v>
      </c>
      <c r="D1326" s="2">
        <f t="shared" si="240"/>
        <v>31.612860934623189</v>
      </c>
      <c r="E1326" s="2">
        <f t="shared" si="241"/>
        <v>1.6107079853048336</v>
      </c>
      <c r="F1326" s="2">
        <f t="shared" si="249"/>
        <v>0</v>
      </c>
      <c r="G1326" s="2">
        <f t="shared" si="250"/>
        <v>0</v>
      </c>
      <c r="H1326" s="2">
        <f>MIN(Inputs!$B$2, (Inputs!$B$14 - F1326)/Inputs!$B$15)</f>
        <v>170</v>
      </c>
      <c r="I1326" s="2">
        <f>MAX(MIN(Inputs!$B$2, F1326*Inputs!$B$16, Inputs!$B$14*Inputs!$B$4 - G1326), 0)</f>
        <v>0</v>
      </c>
      <c r="J1326" s="2">
        <f>MAX(MIN(Inputs!$B$2, F1326*Inputs!$B$16, (Inputs!$B$14-F1326)/Inputs!$B$15)*Inputs!$B$9, 0)</f>
        <v>0</v>
      </c>
      <c r="K1326" s="2">
        <f>MAX(E1326*Inputs!$B$5 - B1326 - Inputs!$B$8, 0) * H1326</f>
        <v>0</v>
      </c>
      <c r="L1326" s="2">
        <f>IF(B1326 &gt;= D1326*Inputs!$B$10, MAX(B1326 - E1326/Inputs!$B$5 - Inputs!$B$8, 0) * I1326, 0)</f>
        <v>0</v>
      </c>
      <c r="M1326" s="2">
        <f t="shared" si="242"/>
        <v>0</v>
      </c>
      <c r="N1326" s="3" t="str">
        <f t="shared" si="243"/>
        <v>Idle</v>
      </c>
      <c r="O1326" s="3" t="str">
        <f t="shared" si="251"/>
        <v>Idle</v>
      </c>
      <c r="P1326" s="2">
        <f t="shared" si="244"/>
        <v>0</v>
      </c>
      <c r="Q1326" s="2">
        <f t="shared" si="245"/>
        <v>0</v>
      </c>
      <c r="R1326" s="2">
        <f t="shared" si="246"/>
        <v>0</v>
      </c>
      <c r="S1326" s="2">
        <f t="shared" si="247"/>
        <v>0</v>
      </c>
      <c r="T1326" s="2">
        <f t="shared" si="248"/>
        <v>0</v>
      </c>
      <c r="U1326" s="2">
        <f>IF(O1326="Reg", R1326 * Inputs!$B$7, 0)</f>
        <v>0</v>
      </c>
      <c r="V1326" s="2">
        <f>MAX(F1326 + P1326*Inputs!$B$15 - (Q1326/Inputs!$B$16) - U1326, 0)</f>
        <v>0</v>
      </c>
    </row>
    <row r="1327" spans="1:22" x14ac:dyDescent="0.3">
      <c r="A1327" s="1">
        <v>46078.208333333343</v>
      </c>
      <c r="B1327" s="2">
        <v>0</v>
      </c>
      <c r="C1327" s="2">
        <v>34.621623623432143</v>
      </c>
      <c r="D1327" s="2">
        <f t="shared" si="240"/>
        <v>31.612860934623189</v>
      </c>
      <c r="E1327" s="2">
        <f t="shared" si="241"/>
        <v>3.2011875517330832</v>
      </c>
      <c r="F1327" s="2">
        <f t="shared" si="249"/>
        <v>0</v>
      </c>
      <c r="G1327" s="2">
        <f t="shared" si="250"/>
        <v>0</v>
      </c>
      <c r="H1327" s="2">
        <f>MIN(Inputs!$B$2, (Inputs!$B$14 - F1327)/Inputs!$B$15)</f>
        <v>170</v>
      </c>
      <c r="I1327" s="2">
        <f>MAX(MIN(Inputs!$B$2, F1327*Inputs!$B$16, Inputs!$B$14*Inputs!$B$4 - G1327), 0)</f>
        <v>0</v>
      </c>
      <c r="J1327" s="2">
        <f>MAX(MIN(Inputs!$B$2, F1327*Inputs!$B$16, (Inputs!$B$14-F1327)/Inputs!$B$15)*Inputs!$B$9, 0)</f>
        <v>0</v>
      </c>
      <c r="K1327" s="2">
        <f>MAX(E1327*Inputs!$B$5 - B1327 - Inputs!$B$8, 0) * H1327</f>
        <v>0</v>
      </c>
      <c r="L1327" s="2">
        <f>IF(B1327 &gt;= D1327*Inputs!$B$10, MAX(B1327 - E1327/Inputs!$B$5 - Inputs!$B$8, 0) * I1327, 0)</f>
        <v>0</v>
      </c>
      <c r="M1327" s="2">
        <f t="shared" si="242"/>
        <v>0</v>
      </c>
      <c r="N1327" s="3" t="str">
        <f t="shared" si="243"/>
        <v>Idle</v>
      </c>
      <c r="O1327" s="3" t="str">
        <f t="shared" si="251"/>
        <v>Idle</v>
      </c>
      <c r="P1327" s="2">
        <f t="shared" si="244"/>
        <v>0</v>
      </c>
      <c r="Q1327" s="2">
        <f t="shared" si="245"/>
        <v>0</v>
      </c>
      <c r="R1327" s="2">
        <f t="shared" si="246"/>
        <v>0</v>
      </c>
      <c r="S1327" s="2">
        <f t="shared" si="247"/>
        <v>0</v>
      </c>
      <c r="T1327" s="2">
        <f t="shared" si="248"/>
        <v>0</v>
      </c>
      <c r="U1327" s="2">
        <f>IF(O1327="Reg", R1327 * Inputs!$B$7, 0)</f>
        <v>0</v>
      </c>
      <c r="V1327" s="2">
        <f>MAX(F1327 + P1327*Inputs!$B$15 - (Q1327/Inputs!$B$16) - U1327, 0)</f>
        <v>0</v>
      </c>
    </row>
    <row r="1328" spans="1:22" x14ac:dyDescent="0.3">
      <c r="A1328" s="1">
        <v>46078.25</v>
      </c>
      <c r="B1328" s="2">
        <v>0</v>
      </c>
      <c r="C1328" s="2">
        <v>30.294220268740151</v>
      </c>
      <c r="D1328" s="2">
        <f t="shared" si="240"/>
        <v>31.612860934623189</v>
      </c>
      <c r="E1328" s="2">
        <f t="shared" si="241"/>
        <v>5.2054330833135749</v>
      </c>
      <c r="F1328" s="2">
        <f t="shared" si="249"/>
        <v>0</v>
      </c>
      <c r="G1328" s="2">
        <f t="shared" si="250"/>
        <v>0</v>
      </c>
      <c r="H1328" s="2">
        <f>MIN(Inputs!$B$2, (Inputs!$B$14 - F1328)/Inputs!$B$15)</f>
        <v>170</v>
      </c>
      <c r="I1328" s="2">
        <f>MAX(MIN(Inputs!$B$2, F1328*Inputs!$B$16, Inputs!$B$14*Inputs!$B$4 - G1328), 0)</f>
        <v>0</v>
      </c>
      <c r="J1328" s="2">
        <f>MAX(MIN(Inputs!$B$2, F1328*Inputs!$B$16, (Inputs!$B$14-F1328)/Inputs!$B$15)*Inputs!$B$9, 0)</f>
        <v>0</v>
      </c>
      <c r="K1328" s="2">
        <f>MAX(E1328*Inputs!$B$5 - B1328 - Inputs!$B$8, 0) * H1328</f>
        <v>0</v>
      </c>
      <c r="L1328" s="2">
        <f>IF(B1328 &gt;= D1328*Inputs!$B$10, MAX(B1328 - E1328/Inputs!$B$5 - Inputs!$B$8, 0) * I1328, 0)</f>
        <v>0</v>
      </c>
      <c r="M1328" s="2">
        <f t="shared" si="242"/>
        <v>0</v>
      </c>
      <c r="N1328" s="3" t="str">
        <f t="shared" si="243"/>
        <v>Idle</v>
      </c>
      <c r="O1328" s="3" t="str">
        <f t="shared" si="251"/>
        <v>Idle</v>
      </c>
      <c r="P1328" s="2">
        <f t="shared" si="244"/>
        <v>0</v>
      </c>
      <c r="Q1328" s="2">
        <f t="shared" si="245"/>
        <v>0</v>
      </c>
      <c r="R1328" s="2">
        <f t="shared" si="246"/>
        <v>0</v>
      </c>
      <c r="S1328" s="2">
        <f t="shared" si="247"/>
        <v>0</v>
      </c>
      <c r="T1328" s="2">
        <f t="shared" si="248"/>
        <v>0</v>
      </c>
      <c r="U1328" s="2">
        <f>IF(O1328="Reg", R1328 * Inputs!$B$7, 0)</f>
        <v>0</v>
      </c>
      <c r="V1328" s="2">
        <f>MAX(F1328 + P1328*Inputs!$B$15 - (Q1328/Inputs!$B$16) - U1328, 0)</f>
        <v>0</v>
      </c>
    </row>
    <row r="1329" spans="1:22" x14ac:dyDescent="0.3">
      <c r="A1329" s="1">
        <v>46078.291666666657</v>
      </c>
      <c r="B1329" s="2">
        <v>0</v>
      </c>
      <c r="C1329" s="2">
        <v>21.466055800345071</v>
      </c>
      <c r="D1329" s="2">
        <f t="shared" si="240"/>
        <v>31.612860934623189</v>
      </c>
      <c r="E1329" s="2">
        <f t="shared" si="241"/>
        <v>10.425270586467434</v>
      </c>
      <c r="F1329" s="2">
        <f t="shared" si="249"/>
        <v>0</v>
      </c>
      <c r="G1329" s="2">
        <f t="shared" si="250"/>
        <v>0</v>
      </c>
      <c r="H1329" s="2">
        <f>MIN(Inputs!$B$2, (Inputs!$B$14 - F1329)/Inputs!$B$15)</f>
        <v>170</v>
      </c>
      <c r="I1329" s="2">
        <f>MAX(MIN(Inputs!$B$2, F1329*Inputs!$B$16, Inputs!$B$14*Inputs!$B$4 - G1329), 0)</f>
        <v>0</v>
      </c>
      <c r="J1329" s="2">
        <f>MAX(MIN(Inputs!$B$2, F1329*Inputs!$B$16, (Inputs!$B$14-F1329)/Inputs!$B$15)*Inputs!$B$9, 0)</f>
        <v>0</v>
      </c>
      <c r="K1329" s="2">
        <f>MAX(E1329*Inputs!$B$5 - B1329 - Inputs!$B$8, 0) * H1329</f>
        <v>0</v>
      </c>
      <c r="L1329" s="2">
        <f>IF(B1329 &gt;= D1329*Inputs!$B$10, MAX(B1329 - E1329/Inputs!$B$5 - Inputs!$B$8, 0) * I1329, 0)</f>
        <v>0</v>
      </c>
      <c r="M1329" s="2">
        <f t="shared" si="242"/>
        <v>0</v>
      </c>
      <c r="N1329" s="3" t="str">
        <f t="shared" si="243"/>
        <v>Idle</v>
      </c>
      <c r="O1329" s="3" t="str">
        <f t="shared" si="251"/>
        <v>Idle</v>
      </c>
      <c r="P1329" s="2">
        <f t="shared" si="244"/>
        <v>0</v>
      </c>
      <c r="Q1329" s="2">
        <f t="shared" si="245"/>
        <v>0</v>
      </c>
      <c r="R1329" s="2">
        <f t="shared" si="246"/>
        <v>0</v>
      </c>
      <c r="S1329" s="2">
        <f t="shared" si="247"/>
        <v>0</v>
      </c>
      <c r="T1329" s="2">
        <f t="shared" si="248"/>
        <v>0</v>
      </c>
      <c r="U1329" s="2">
        <f>IF(O1329="Reg", R1329 * Inputs!$B$7, 0)</f>
        <v>0</v>
      </c>
      <c r="V1329" s="2">
        <f>MAX(F1329 + P1329*Inputs!$B$15 - (Q1329/Inputs!$B$16) - U1329, 0)</f>
        <v>0</v>
      </c>
    </row>
    <row r="1330" spans="1:22" x14ac:dyDescent="0.3">
      <c r="A1330" s="1">
        <v>46078.333333333343</v>
      </c>
      <c r="B1330" s="2">
        <v>0</v>
      </c>
      <c r="C1330" s="2">
        <v>11.17708388017374</v>
      </c>
      <c r="D1330" s="2">
        <f t="shared" si="240"/>
        <v>31.612860934623189</v>
      </c>
      <c r="E1330" s="2">
        <f t="shared" si="241"/>
        <v>16.240999155578386</v>
      </c>
      <c r="F1330" s="2">
        <f t="shared" si="249"/>
        <v>0</v>
      </c>
      <c r="G1330" s="2">
        <f t="shared" si="250"/>
        <v>0</v>
      </c>
      <c r="H1330" s="2">
        <f>MIN(Inputs!$B$2, (Inputs!$B$14 - F1330)/Inputs!$B$15)</f>
        <v>170</v>
      </c>
      <c r="I1330" s="2">
        <f>MAX(MIN(Inputs!$B$2, F1330*Inputs!$B$16, Inputs!$B$14*Inputs!$B$4 - G1330), 0)</f>
        <v>0</v>
      </c>
      <c r="J1330" s="2">
        <f>MAX(MIN(Inputs!$B$2, F1330*Inputs!$B$16, (Inputs!$B$14-F1330)/Inputs!$B$15)*Inputs!$B$9, 0)</f>
        <v>0</v>
      </c>
      <c r="K1330" s="2">
        <f>MAX(E1330*Inputs!$B$5 - B1330 - Inputs!$B$8, 0) * H1330</f>
        <v>0</v>
      </c>
      <c r="L1330" s="2">
        <f>IF(B1330 &gt;= D1330*Inputs!$B$10, MAX(B1330 - E1330/Inputs!$B$5 - Inputs!$B$8, 0) * I1330, 0)</f>
        <v>0</v>
      </c>
      <c r="M1330" s="2">
        <f t="shared" si="242"/>
        <v>0</v>
      </c>
      <c r="N1330" s="3" t="str">
        <f t="shared" si="243"/>
        <v>Idle</v>
      </c>
      <c r="O1330" s="3" t="str">
        <f t="shared" si="251"/>
        <v>Idle</v>
      </c>
      <c r="P1330" s="2">
        <f t="shared" si="244"/>
        <v>0</v>
      </c>
      <c r="Q1330" s="2">
        <f t="shared" si="245"/>
        <v>0</v>
      </c>
      <c r="R1330" s="2">
        <f t="shared" si="246"/>
        <v>0</v>
      </c>
      <c r="S1330" s="2">
        <f t="shared" si="247"/>
        <v>0</v>
      </c>
      <c r="T1330" s="2">
        <f t="shared" si="248"/>
        <v>0</v>
      </c>
      <c r="U1330" s="2">
        <f>IF(O1330="Reg", R1330 * Inputs!$B$7, 0)</f>
        <v>0</v>
      </c>
      <c r="V1330" s="2">
        <f>MAX(F1330 + P1330*Inputs!$B$15 - (Q1330/Inputs!$B$16) - U1330, 0)</f>
        <v>0</v>
      </c>
    </row>
    <row r="1331" spans="1:22" x14ac:dyDescent="0.3">
      <c r="A1331" s="1">
        <v>46078.375</v>
      </c>
      <c r="B1331" s="2">
        <v>9.6554913206087498</v>
      </c>
      <c r="C1331" s="2">
        <v>16.170347855992961</v>
      </c>
      <c r="D1331" s="2">
        <f t="shared" si="240"/>
        <v>31.612860934623189</v>
      </c>
      <c r="E1331" s="2">
        <f t="shared" si="241"/>
        <v>24.428074053187135</v>
      </c>
      <c r="F1331" s="2">
        <f t="shared" si="249"/>
        <v>0</v>
      </c>
      <c r="G1331" s="2">
        <f t="shared" si="250"/>
        <v>0</v>
      </c>
      <c r="H1331" s="2">
        <f>MIN(Inputs!$B$2, (Inputs!$B$14 - F1331)/Inputs!$B$15)</f>
        <v>170</v>
      </c>
      <c r="I1331" s="2">
        <f>MAX(MIN(Inputs!$B$2, F1331*Inputs!$B$16, Inputs!$B$14*Inputs!$B$4 - G1331), 0)</f>
        <v>0</v>
      </c>
      <c r="J1331" s="2">
        <f>MAX(MIN(Inputs!$B$2, F1331*Inputs!$B$16, (Inputs!$B$14-F1331)/Inputs!$B$15)*Inputs!$B$9, 0)</f>
        <v>0</v>
      </c>
      <c r="K1331" s="2">
        <f>MAX(E1331*Inputs!$B$5 - B1331 - Inputs!$B$8, 0) * H1331</f>
        <v>0</v>
      </c>
      <c r="L1331" s="2">
        <f>IF(B1331 &gt;= D1331*Inputs!$B$10, MAX(B1331 - E1331/Inputs!$B$5 - Inputs!$B$8, 0) * I1331, 0)</f>
        <v>0</v>
      </c>
      <c r="M1331" s="2">
        <f t="shared" si="242"/>
        <v>0</v>
      </c>
      <c r="N1331" s="3" t="str">
        <f t="shared" si="243"/>
        <v>Idle</v>
      </c>
      <c r="O1331" s="3" t="str">
        <f t="shared" si="251"/>
        <v>Idle</v>
      </c>
      <c r="P1331" s="2">
        <f t="shared" si="244"/>
        <v>0</v>
      </c>
      <c r="Q1331" s="2">
        <f t="shared" si="245"/>
        <v>0</v>
      </c>
      <c r="R1331" s="2">
        <f t="shared" si="246"/>
        <v>0</v>
      </c>
      <c r="S1331" s="2">
        <f t="shared" si="247"/>
        <v>0</v>
      </c>
      <c r="T1331" s="2">
        <f t="shared" si="248"/>
        <v>0</v>
      </c>
      <c r="U1331" s="2">
        <f>IF(O1331="Reg", R1331 * Inputs!$B$7, 0)</f>
        <v>0</v>
      </c>
      <c r="V1331" s="2">
        <f>MAX(F1331 + P1331*Inputs!$B$15 - (Q1331/Inputs!$B$16) - U1331, 0)</f>
        <v>0</v>
      </c>
    </row>
    <row r="1332" spans="1:22" x14ac:dyDescent="0.3">
      <c r="A1332" s="1">
        <v>46078.416666666657</v>
      </c>
      <c r="B1332" s="2">
        <v>9.5516339897897495</v>
      </c>
      <c r="C1332" s="2">
        <v>15.817093377096599</v>
      </c>
      <c r="D1332" s="2">
        <f t="shared" si="240"/>
        <v>31.612860934623189</v>
      </c>
      <c r="E1332" s="2">
        <f t="shared" si="241"/>
        <v>31.731820422756396</v>
      </c>
      <c r="F1332" s="2">
        <f t="shared" si="249"/>
        <v>0</v>
      </c>
      <c r="G1332" s="2">
        <f t="shared" si="250"/>
        <v>0</v>
      </c>
      <c r="H1332" s="2">
        <f>MIN(Inputs!$B$2, (Inputs!$B$14 - F1332)/Inputs!$B$15)</f>
        <v>170</v>
      </c>
      <c r="I1332" s="2">
        <f>MAX(MIN(Inputs!$B$2, F1332*Inputs!$B$16, Inputs!$B$14*Inputs!$B$4 - G1332), 0)</f>
        <v>0</v>
      </c>
      <c r="J1332" s="2">
        <f>MAX(MIN(Inputs!$B$2, F1332*Inputs!$B$16, (Inputs!$B$14-F1332)/Inputs!$B$15)*Inputs!$B$9, 0)</f>
        <v>0</v>
      </c>
      <c r="K1332" s="2">
        <f>MAX(E1332*Inputs!$B$5 - B1332 - Inputs!$B$8, 0) * H1332</f>
        <v>0</v>
      </c>
      <c r="L1332" s="2">
        <f>IF(B1332 &gt;= D1332*Inputs!$B$10, MAX(B1332 - E1332/Inputs!$B$5 - Inputs!$B$8, 0) * I1332, 0)</f>
        <v>0</v>
      </c>
      <c r="M1332" s="2">
        <f t="shared" si="242"/>
        <v>0</v>
      </c>
      <c r="N1332" s="3" t="str">
        <f t="shared" si="243"/>
        <v>Idle</v>
      </c>
      <c r="O1332" s="3" t="str">
        <f t="shared" si="251"/>
        <v>Idle</v>
      </c>
      <c r="P1332" s="2">
        <f t="shared" si="244"/>
        <v>0</v>
      </c>
      <c r="Q1332" s="2">
        <f t="shared" si="245"/>
        <v>0</v>
      </c>
      <c r="R1332" s="2">
        <f t="shared" si="246"/>
        <v>0</v>
      </c>
      <c r="S1332" s="2">
        <f t="shared" si="247"/>
        <v>0</v>
      </c>
      <c r="T1332" s="2">
        <f t="shared" si="248"/>
        <v>0</v>
      </c>
      <c r="U1332" s="2">
        <f>IF(O1332="Reg", R1332 * Inputs!$B$7, 0)</f>
        <v>0</v>
      </c>
      <c r="V1332" s="2">
        <f>MAX(F1332 + P1332*Inputs!$B$15 - (Q1332/Inputs!$B$16) - U1332, 0)</f>
        <v>0</v>
      </c>
    </row>
    <row r="1333" spans="1:22" x14ac:dyDescent="0.3">
      <c r="A1333" s="1">
        <v>46078.458333333343</v>
      </c>
      <c r="B1333" s="2">
        <v>12.02547318948295</v>
      </c>
      <c r="C1333" s="2">
        <v>8.6782159999512878</v>
      </c>
      <c r="D1333" s="2">
        <f t="shared" si="240"/>
        <v>31.612860934623189</v>
      </c>
      <c r="E1333" s="2">
        <f t="shared" si="241"/>
        <v>40.324595742973088</v>
      </c>
      <c r="F1333" s="2">
        <f t="shared" si="249"/>
        <v>0</v>
      </c>
      <c r="G1333" s="2">
        <f t="shared" si="250"/>
        <v>0</v>
      </c>
      <c r="H1333" s="2">
        <f>MIN(Inputs!$B$2, (Inputs!$B$14 - F1333)/Inputs!$B$15)</f>
        <v>170</v>
      </c>
      <c r="I1333" s="2">
        <f>MAX(MIN(Inputs!$B$2, F1333*Inputs!$B$16, Inputs!$B$14*Inputs!$B$4 - G1333), 0)</f>
        <v>0</v>
      </c>
      <c r="J1333" s="2">
        <f>MAX(MIN(Inputs!$B$2, F1333*Inputs!$B$16, (Inputs!$B$14-F1333)/Inputs!$B$15)*Inputs!$B$9, 0)</f>
        <v>0</v>
      </c>
      <c r="K1333" s="2">
        <f>MAX(E1333*Inputs!$B$5 - B1333 - Inputs!$B$8, 0) * H1333</f>
        <v>588.22908093667229</v>
      </c>
      <c r="L1333" s="2">
        <f>IF(B1333 &gt;= D1333*Inputs!$B$10, MAX(B1333 - E1333/Inputs!$B$5 - Inputs!$B$8, 0) * I1333, 0)</f>
        <v>0</v>
      </c>
      <c r="M1333" s="2">
        <f t="shared" si="242"/>
        <v>0</v>
      </c>
      <c r="N1333" s="3" t="str">
        <f t="shared" si="243"/>
        <v>Charge</v>
      </c>
      <c r="O1333" s="3" t="str">
        <f t="shared" si="251"/>
        <v>Charge</v>
      </c>
      <c r="P1333" s="2">
        <f t="shared" si="244"/>
        <v>170</v>
      </c>
      <c r="Q1333" s="2">
        <f t="shared" si="245"/>
        <v>0</v>
      </c>
      <c r="R1333" s="2">
        <f t="shared" si="246"/>
        <v>0</v>
      </c>
      <c r="S1333" s="2">
        <f t="shared" si="247"/>
        <v>-2044.3304422121016</v>
      </c>
      <c r="T1333" s="2">
        <f t="shared" si="248"/>
        <v>0</v>
      </c>
      <c r="U1333" s="2">
        <f>IF(O1333="Reg", R1333 * Inputs!$B$7, 0)</f>
        <v>0</v>
      </c>
      <c r="V1333" s="2">
        <f>MAX(F1333 + P1333*Inputs!$B$15 - (Q1333/Inputs!$B$16) - U1333, 0)</f>
        <v>170</v>
      </c>
    </row>
    <row r="1334" spans="1:22" x14ac:dyDescent="0.3">
      <c r="A1334" s="1">
        <v>46078.5</v>
      </c>
      <c r="B1334" s="2">
        <v>31.31902501892316</v>
      </c>
      <c r="C1334" s="2">
        <v>10.443068336922821</v>
      </c>
      <c r="D1334" s="2">
        <f t="shared" si="240"/>
        <v>31.612860934623189</v>
      </c>
      <c r="E1334" s="2">
        <f t="shared" si="241"/>
        <v>49.946753074233413</v>
      </c>
      <c r="F1334" s="2">
        <f t="shared" si="249"/>
        <v>170</v>
      </c>
      <c r="G1334" s="2">
        <f t="shared" si="250"/>
        <v>0</v>
      </c>
      <c r="H1334" s="2">
        <f>MIN(Inputs!$B$2, (Inputs!$B$14 - F1334)/Inputs!$B$15)</f>
        <v>170</v>
      </c>
      <c r="I1334" s="2">
        <f>MAX(MIN(Inputs!$B$2, F1334*Inputs!$B$16, Inputs!$B$14*Inputs!$B$4 - G1334), 0)</f>
        <v>170</v>
      </c>
      <c r="J1334" s="2">
        <f>MAX(MIN(Inputs!$B$2, F1334*Inputs!$B$16, (Inputs!$B$14-F1334)/Inputs!$B$15)*Inputs!$B$9, 0)</f>
        <v>136</v>
      </c>
      <c r="K1334" s="2">
        <f>MAX(E1334*Inputs!$B$5 - B1334 - Inputs!$B$8, 0) * H1334</f>
        <v>0</v>
      </c>
      <c r="L1334" s="2">
        <f>IF(B1334 &gt;= D1334*Inputs!$B$10, MAX(B1334 - E1334/Inputs!$B$5 - Inputs!$B$8, 0) * I1334, 0)</f>
        <v>0</v>
      </c>
      <c r="M1334" s="2">
        <f t="shared" si="242"/>
        <v>1420.2572938215035</v>
      </c>
      <c r="N1334" s="3" t="str">
        <f t="shared" si="243"/>
        <v>Reg</v>
      </c>
      <c r="O1334" s="3" t="str">
        <f t="shared" si="251"/>
        <v>Charge</v>
      </c>
      <c r="P1334" s="2">
        <f t="shared" si="244"/>
        <v>170</v>
      </c>
      <c r="Q1334" s="2">
        <f t="shared" si="245"/>
        <v>0</v>
      </c>
      <c r="R1334" s="2">
        <f t="shared" si="246"/>
        <v>0</v>
      </c>
      <c r="S1334" s="2">
        <f t="shared" si="247"/>
        <v>-5324.2342532169368</v>
      </c>
      <c r="T1334" s="2">
        <f t="shared" si="248"/>
        <v>0</v>
      </c>
      <c r="U1334" s="2">
        <f>IF(O1334="Reg", R1334 * Inputs!$B$7, 0)</f>
        <v>0</v>
      </c>
      <c r="V1334" s="2">
        <f>MAX(F1334 + P1334*Inputs!$B$15 - (Q1334/Inputs!$B$16) - U1334, 0)</f>
        <v>340</v>
      </c>
    </row>
    <row r="1335" spans="1:22" x14ac:dyDescent="0.3">
      <c r="A1335" s="1">
        <v>46078.541666666657</v>
      </c>
      <c r="B1335" s="2">
        <v>34.894371414665713</v>
      </c>
      <c r="C1335" s="2">
        <v>27.322747237784039</v>
      </c>
      <c r="D1335" s="2">
        <f t="shared" si="240"/>
        <v>31.612860934623189</v>
      </c>
      <c r="E1335" s="2">
        <f t="shared" si="241"/>
        <v>55.739395733275693</v>
      </c>
      <c r="F1335" s="2">
        <f t="shared" si="249"/>
        <v>340</v>
      </c>
      <c r="G1335" s="2">
        <f t="shared" si="250"/>
        <v>0</v>
      </c>
      <c r="H1335" s="2">
        <f>MIN(Inputs!$B$2, (Inputs!$B$14 - F1335)/Inputs!$B$15)</f>
        <v>0</v>
      </c>
      <c r="I1335" s="2">
        <f>MAX(MIN(Inputs!$B$2, F1335*Inputs!$B$16, Inputs!$B$14*Inputs!$B$4 - G1335), 0)</f>
        <v>170</v>
      </c>
      <c r="J1335" s="2">
        <f>MAX(MIN(Inputs!$B$2, F1335*Inputs!$B$16, (Inputs!$B$14-F1335)/Inputs!$B$15)*Inputs!$B$9, 0)</f>
        <v>0</v>
      </c>
      <c r="K1335" s="2">
        <f>MAX(E1335*Inputs!$B$5 - B1335 - Inputs!$B$8, 0) * H1335</f>
        <v>0</v>
      </c>
      <c r="L1335" s="2">
        <f>IF(B1335 &gt;= D1335*Inputs!$B$10, MAX(B1335 - E1335/Inputs!$B$5 - Inputs!$B$8, 0) * I1335, 0)</f>
        <v>0</v>
      </c>
      <c r="M1335" s="2">
        <f t="shared" si="242"/>
        <v>0</v>
      </c>
      <c r="N1335" s="3" t="str">
        <f t="shared" si="243"/>
        <v>Idle</v>
      </c>
      <c r="O1335" s="3" t="str">
        <f t="shared" si="251"/>
        <v>Idle</v>
      </c>
      <c r="P1335" s="2">
        <f t="shared" si="244"/>
        <v>0</v>
      </c>
      <c r="Q1335" s="2">
        <f t="shared" si="245"/>
        <v>0</v>
      </c>
      <c r="R1335" s="2">
        <f t="shared" si="246"/>
        <v>0</v>
      </c>
      <c r="S1335" s="2">
        <f t="shared" si="247"/>
        <v>0</v>
      </c>
      <c r="T1335" s="2">
        <f t="shared" si="248"/>
        <v>0</v>
      </c>
      <c r="U1335" s="2">
        <f>IF(O1335="Reg", R1335 * Inputs!$B$7, 0)</f>
        <v>0</v>
      </c>
      <c r="V1335" s="2">
        <f>MAX(F1335 + P1335*Inputs!$B$15 - (Q1335/Inputs!$B$16) - U1335, 0)</f>
        <v>340</v>
      </c>
    </row>
    <row r="1336" spans="1:22" x14ac:dyDescent="0.3">
      <c r="A1336" s="1">
        <v>46078.583333333343</v>
      </c>
      <c r="B1336" s="2">
        <v>49.122449385652487</v>
      </c>
      <c r="C1336" s="2">
        <v>10.95880763710761</v>
      </c>
      <c r="D1336" s="2">
        <f t="shared" si="240"/>
        <v>31.612860934623189</v>
      </c>
      <c r="E1336" s="2">
        <f t="shared" si="241"/>
        <v>61.027760252786173</v>
      </c>
      <c r="F1336" s="2">
        <f t="shared" si="249"/>
        <v>340</v>
      </c>
      <c r="G1336" s="2">
        <f t="shared" si="250"/>
        <v>0</v>
      </c>
      <c r="H1336" s="2">
        <f>MIN(Inputs!$B$2, (Inputs!$B$14 - F1336)/Inputs!$B$15)</f>
        <v>0</v>
      </c>
      <c r="I1336" s="2">
        <f>MAX(MIN(Inputs!$B$2, F1336*Inputs!$B$16, Inputs!$B$14*Inputs!$B$4 - G1336), 0)</f>
        <v>170</v>
      </c>
      <c r="J1336" s="2">
        <f>MAX(MIN(Inputs!$B$2, F1336*Inputs!$B$16, (Inputs!$B$14-F1336)/Inputs!$B$15)*Inputs!$B$9, 0)</f>
        <v>0</v>
      </c>
      <c r="K1336" s="2">
        <f>MAX(E1336*Inputs!$B$5 - B1336 - Inputs!$B$8, 0) * H1336</f>
        <v>0</v>
      </c>
      <c r="L1336" s="2">
        <f>IF(B1336 &gt;= D1336*Inputs!$B$10, MAX(B1336 - E1336/Inputs!$B$5 - Inputs!$B$8, 0) * I1336, 0)</f>
        <v>0</v>
      </c>
      <c r="M1336" s="2">
        <f t="shared" si="242"/>
        <v>0</v>
      </c>
      <c r="N1336" s="3" t="str">
        <f t="shared" si="243"/>
        <v>Idle</v>
      </c>
      <c r="O1336" s="3" t="str">
        <f t="shared" si="251"/>
        <v>Idle</v>
      </c>
      <c r="P1336" s="2">
        <f t="shared" si="244"/>
        <v>0</v>
      </c>
      <c r="Q1336" s="2">
        <f t="shared" si="245"/>
        <v>0</v>
      </c>
      <c r="R1336" s="2">
        <f t="shared" si="246"/>
        <v>0</v>
      </c>
      <c r="S1336" s="2">
        <f t="shared" si="247"/>
        <v>0</v>
      </c>
      <c r="T1336" s="2">
        <f t="shared" si="248"/>
        <v>0</v>
      </c>
      <c r="U1336" s="2">
        <f>IF(O1336="Reg", R1336 * Inputs!$B$7, 0)</f>
        <v>0</v>
      </c>
      <c r="V1336" s="2">
        <f>MAX(F1336 + P1336*Inputs!$B$15 - (Q1336/Inputs!$B$16) - U1336, 0)</f>
        <v>340</v>
      </c>
    </row>
    <row r="1337" spans="1:22" x14ac:dyDescent="0.3">
      <c r="A1337" s="1">
        <v>46078.625</v>
      </c>
      <c r="B1337" s="2">
        <v>53.477969538024311</v>
      </c>
      <c r="C1337" s="2">
        <v>1.548827322634547</v>
      </c>
      <c r="D1337" s="2">
        <f t="shared" si="240"/>
        <v>31.612860934623189</v>
      </c>
      <c r="E1337" s="2">
        <f t="shared" si="241"/>
        <v>63.899734093399992</v>
      </c>
      <c r="F1337" s="2">
        <f t="shared" si="249"/>
        <v>340</v>
      </c>
      <c r="G1337" s="2">
        <f t="shared" si="250"/>
        <v>0</v>
      </c>
      <c r="H1337" s="2">
        <f>MIN(Inputs!$B$2, (Inputs!$B$14 - F1337)/Inputs!$B$15)</f>
        <v>0</v>
      </c>
      <c r="I1337" s="2">
        <f>MAX(MIN(Inputs!$B$2, F1337*Inputs!$B$16, Inputs!$B$14*Inputs!$B$4 - G1337), 0)</f>
        <v>170</v>
      </c>
      <c r="J1337" s="2">
        <f>MAX(MIN(Inputs!$B$2, F1337*Inputs!$B$16, (Inputs!$B$14-F1337)/Inputs!$B$15)*Inputs!$B$9, 0)</f>
        <v>0</v>
      </c>
      <c r="K1337" s="2">
        <f>MAX(E1337*Inputs!$B$5 - B1337 - Inputs!$B$8, 0) * H1337</f>
        <v>0</v>
      </c>
      <c r="L1337" s="2">
        <f>IF(B1337 &gt;= D1337*Inputs!$B$10, MAX(B1337 - E1337/Inputs!$B$5 - Inputs!$B$8, 0) * I1337, 0)</f>
        <v>0</v>
      </c>
      <c r="M1337" s="2">
        <f t="shared" si="242"/>
        <v>0</v>
      </c>
      <c r="N1337" s="3" t="str">
        <f t="shared" si="243"/>
        <v>Idle</v>
      </c>
      <c r="O1337" s="3" t="str">
        <f t="shared" si="251"/>
        <v>Idle</v>
      </c>
      <c r="P1337" s="2">
        <f t="shared" si="244"/>
        <v>0</v>
      </c>
      <c r="Q1337" s="2">
        <f t="shared" si="245"/>
        <v>0</v>
      </c>
      <c r="R1337" s="2">
        <f t="shared" si="246"/>
        <v>0</v>
      </c>
      <c r="S1337" s="2">
        <f t="shared" si="247"/>
        <v>0</v>
      </c>
      <c r="T1337" s="2">
        <f t="shared" si="248"/>
        <v>0</v>
      </c>
      <c r="U1337" s="2">
        <f>IF(O1337="Reg", R1337 * Inputs!$B$7, 0)</f>
        <v>0</v>
      </c>
      <c r="V1337" s="2">
        <f>MAX(F1337 + P1337*Inputs!$B$15 - (Q1337/Inputs!$B$16) - U1337, 0)</f>
        <v>340</v>
      </c>
    </row>
    <row r="1338" spans="1:22" x14ac:dyDescent="0.3">
      <c r="A1338" s="1">
        <v>46078.666666666657</v>
      </c>
      <c r="B1338" s="2">
        <v>61.108285911089922</v>
      </c>
      <c r="C1338" s="2">
        <v>14.28934615159211</v>
      </c>
      <c r="D1338" s="2">
        <f t="shared" si="240"/>
        <v>31.612860934623189</v>
      </c>
      <c r="E1338" s="2">
        <f t="shared" si="241"/>
        <v>64.867941029380717</v>
      </c>
      <c r="F1338" s="2">
        <f t="shared" si="249"/>
        <v>340</v>
      </c>
      <c r="G1338" s="2">
        <f t="shared" si="250"/>
        <v>0</v>
      </c>
      <c r="H1338" s="2">
        <f>MIN(Inputs!$B$2, (Inputs!$B$14 - F1338)/Inputs!$B$15)</f>
        <v>0</v>
      </c>
      <c r="I1338" s="2">
        <f>MAX(MIN(Inputs!$B$2, F1338*Inputs!$B$16, Inputs!$B$14*Inputs!$B$4 - G1338), 0)</f>
        <v>170</v>
      </c>
      <c r="J1338" s="2">
        <f>MAX(MIN(Inputs!$B$2, F1338*Inputs!$B$16, (Inputs!$B$14-F1338)/Inputs!$B$15)*Inputs!$B$9, 0)</f>
        <v>0</v>
      </c>
      <c r="K1338" s="2">
        <f>MAX(E1338*Inputs!$B$5 - B1338 - Inputs!$B$8, 0) * H1338</f>
        <v>0</v>
      </c>
      <c r="L1338" s="2">
        <f>IF(B1338 &gt;= D1338*Inputs!$B$10, MAX(B1338 - E1338/Inputs!$B$5 - Inputs!$B$8, 0) * I1338, 0)</f>
        <v>0</v>
      </c>
      <c r="M1338" s="2">
        <f t="shared" si="242"/>
        <v>0</v>
      </c>
      <c r="N1338" s="3" t="str">
        <f t="shared" si="243"/>
        <v>Idle</v>
      </c>
      <c r="O1338" s="3" t="str">
        <f t="shared" si="251"/>
        <v>Idle</v>
      </c>
      <c r="P1338" s="2">
        <f t="shared" si="244"/>
        <v>0</v>
      </c>
      <c r="Q1338" s="2">
        <f t="shared" si="245"/>
        <v>0</v>
      </c>
      <c r="R1338" s="2">
        <f t="shared" si="246"/>
        <v>0</v>
      </c>
      <c r="S1338" s="2">
        <f t="shared" si="247"/>
        <v>0</v>
      </c>
      <c r="T1338" s="2">
        <f t="shared" si="248"/>
        <v>0</v>
      </c>
      <c r="U1338" s="2">
        <f>IF(O1338="Reg", R1338 * Inputs!$B$7, 0)</f>
        <v>0</v>
      </c>
      <c r="V1338" s="2">
        <f>MAX(F1338 + P1338*Inputs!$B$15 - (Q1338/Inputs!$B$16) - U1338, 0)</f>
        <v>340</v>
      </c>
    </row>
    <row r="1339" spans="1:22" x14ac:dyDescent="0.3">
      <c r="A1339" s="1">
        <v>46078.708333333343</v>
      </c>
      <c r="B1339" s="2">
        <v>69.758417177044905</v>
      </c>
      <c r="C1339" s="2">
        <v>11.797923303226661</v>
      </c>
      <c r="D1339" s="2">
        <f t="shared" si="240"/>
        <v>31.612860934623189</v>
      </c>
      <c r="E1339" s="2">
        <f t="shared" si="241"/>
        <v>63.776766399613102</v>
      </c>
      <c r="F1339" s="2">
        <f t="shared" si="249"/>
        <v>340</v>
      </c>
      <c r="G1339" s="2">
        <f t="shared" si="250"/>
        <v>0</v>
      </c>
      <c r="H1339" s="2">
        <f>MIN(Inputs!$B$2, (Inputs!$B$14 - F1339)/Inputs!$B$15)</f>
        <v>0</v>
      </c>
      <c r="I1339" s="2">
        <f>MAX(MIN(Inputs!$B$2, F1339*Inputs!$B$16, Inputs!$B$14*Inputs!$B$4 - G1339), 0)</f>
        <v>170</v>
      </c>
      <c r="J1339" s="2">
        <f>MAX(MIN(Inputs!$B$2, F1339*Inputs!$B$16, (Inputs!$B$14-F1339)/Inputs!$B$15)*Inputs!$B$9, 0)</f>
        <v>0</v>
      </c>
      <c r="K1339" s="2">
        <f>MAX(E1339*Inputs!$B$5 - B1339 - Inputs!$B$8, 0) * H1339</f>
        <v>0</v>
      </c>
      <c r="L1339" s="2">
        <f>IF(B1339 &gt;= D1339*Inputs!$B$10, MAX(B1339 - E1339/Inputs!$B$5 - Inputs!$B$8, 0) * I1339, 0)</f>
        <v>0</v>
      </c>
      <c r="M1339" s="2">
        <f t="shared" si="242"/>
        <v>0</v>
      </c>
      <c r="N1339" s="3" t="str">
        <f t="shared" si="243"/>
        <v>Idle</v>
      </c>
      <c r="O1339" s="3" t="str">
        <f t="shared" si="251"/>
        <v>Idle</v>
      </c>
      <c r="P1339" s="2">
        <f t="shared" si="244"/>
        <v>0</v>
      </c>
      <c r="Q1339" s="2">
        <f t="shared" si="245"/>
        <v>0</v>
      </c>
      <c r="R1339" s="2">
        <f t="shared" si="246"/>
        <v>0</v>
      </c>
      <c r="S1339" s="2">
        <f t="shared" si="247"/>
        <v>0</v>
      </c>
      <c r="T1339" s="2">
        <f t="shared" si="248"/>
        <v>0</v>
      </c>
      <c r="U1339" s="2">
        <f>IF(O1339="Reg", R1339 * Inputs!$B$7, 0)</f>
        <v>0</v>
      </c>
      <c r="V1339" s="2">
        <f>MAX(F1339 + P1339*Inputs!$B$15 - (Q1339/Inputs!$B$16) - U1339, 0)</f>
        <v>340</v>
      </c>
    </row>
    <row r="1340" spans="1:22" x14ac:dyDescent="0.3">
      <c r="A1340" s="1">
        <v>46078.75</v>
      </c>
      <c r="B1340" s="2">
        <v>66.074880973176818</v>
      </c>
      <c r="C1340" s="2">
        <v>4.4364171400619314</v>
      </c>
      <c r="D1340" s="2">
        <f t="shared" si="240"/>
        <v>31.612860934623189</v>
      </c>
      <c r="E1340" s="2">
        <f t="shared" si="241"/>
        <v>58.722558719165136</v>
      </c>
      <c r="F1340" s="2">
        <f t="shared" si="249"/>
        <v>340</v>
      </c>
      <c r="G1340" s="2">
        <f t="shared" si="250"/>
        <v>0</v>
      </c>
      <c r="H1340" s="2">
        <f>MIN(Inputs!$B$2, (Inputs!$B$14 - F1340)/Inputs!$B$15)</f>
        <v>0</v>
      </c>
      <c r="I1340" s="2">
        <f>MAX(MIN(Inputs!$B$2, F1340*Inputs!$B$16, Inputs!$B$14*Inputs!$B$4 - G1340), 0)</f>
        <v>170</v>
      </c>
      <c r="J1340" s="2">
        <f>MAX(MIN(Inputs!$B$2, F1340*Inputs!$B$16, (Inputs!$B$14-F1340)/Inputs!$B$15)*Inputs!$B$9, 0)</f>
        <v>0</v>
      </c>
      <c r="K1340" s="2">
        <f>MAX(E1340*Inputs!$B$5 - B1340 - Inputs!$B$8, 0) * H1340</f>
        <v>0</v>
      </c>
      <c r="L1340" s="2">
        <f>IF(B1340 &gt;= D1340*Inputs!$B$10, MAX(B1340 - E1340/Inputs!$B$5 - Inputs!$B$8, 0) * I1340, 0)</f>
        <v>0</v>
      </c>
      <c r="M1340" s="2">
        <f t="shared" si="242"/>
        <v>0</v>
      </c>
      <c r="N1340" s="3" t="str">
        <f t="shared" si="243"/>
        <v>Idle</v>
      </c>
      <c r="O1340" s="3" t="str">
        <f t="shared" si="251"/>
        <v>Idle</v>
      </c>
      <c r="P1340" s="2">
        <f t="shared" si="244"/>
        <v>0</v>
      </c>
      <c r="Q1340" s="2">
        <f t="shared" si="245"/>
        <v>0</v>
      </c>
      <c r="R1340" s="2">
        <f t="shared" si="246"/>
        <v>0</v>
      </c>
      <c r="S1340" s="2">
        <f t="shared" si="247"/>
        <v>0</v>
      </c>
      <c r="T1340" s="2">
        <f t="shared" si="248"/>
        <v>0</v>
      </c>
      <c r="U1340" s="2">
        <f>IF(O1340="Reg", R1340 * Inputs!$B$7, 0)</f>
        <v>0</v>
      </c>
      <c r="V1340" s="2">
        <f>MAX(F1340 + P1340*Inputs!$B$15 - (Q1340/Inputs!$B$16) - U1340, 0)</f>
        <v>340</v>
      </c>
    </row>
    <row r="1341" spans="1:22" x14ac:dyDescent="0.3">
      <c r="A1341" s="1">
        <v>46078.791666666657</v>
      </c>
      <c r="B1341" s="2">
        <v>66.624558531728525</v>
      </c>
      <c r="C1341" s="2">
        <v>10.75880389313857</v>
      </c>
      <c r="D1341" s="2">
        <f t="shared" si="240"/>
        <v>31.612860934623189</v>
      </c>
      <c r="E1341" s="2">
        <f t="shared" si="241"/>
        <v>53.279452673195856</v>
      </c>
      <c r="F1341" s="2">
        <f t="shared" si="249"/>
        <v>340</v>
      </c>
      <c r="G1341" s="2">
        <f t="shared" si="250"/>
        <v>0</v>
      </c>
      <c r="H1341" s="2">
        <f>MIN(Inputs!$B$2, (Inputs!$B$14 - F1341)/Inputs!$B$15)</f>
        <v>0</v>
      </c>
      <c r="I1341" s="2">
        <f>MAX(MIN(Inputs!$B$2, F1341*Inputs!$B$16, Inputs!$B$14*Inputs!$B$4 - G1341), 0)</f>
        <v>170</v>
      </c>
      <c r="J1341" s="2">
        <f>MAX(MIN(Inputs!$B$2, F1341*Inputs!$B$16, (Inputs!$B$14-F1341)/Inputs!$B$15)*Inputs!$B$9, 0)</f>
        <v>0</v>
      </c>
      <c r="K1341" s="2">
        <f>MAX(E1341*Inputs!$B$5 - B1341 - Inputs!$B$8, 0) * H1341</f>
        <v>0</v>
      </c>
      <c r="L1341" s="2">
        <f>IF(B1341 &gt;= D1341*Inputs!$B$10, MAX(B1341 - E1341/Inputs!$B$5 - Inputs!$B$8, 0) * I1341, 0)</f>
        <v>0</v>
      </c>
      <c r="M1341" s="2">
        <f t="shared" si="242"/>
        <v>0</v>
      </c>
      <c r="N1341" s="3" t="str">
        <f t="shared" si="243"/>
        <v>Idle</v>
      </c>
      <c r="O1341" s="3" t="str">
        <f t="shared" si="251"/>
        <v>Idle</v>
      </c>
      <c r="P1341" s="2">
        <f t="shared" si="244"/>
        <v>0</v>
      </c>
      <c r="Q1341" s="2">
        <f t="shared" si="245"/>
        <v>0</v>
      </c>
      <c r="R1341" s="2">
        <f t="shared" si="246"/>
        <v>0</v>
      </c>
      <c r="S1341" s="2">
        <f t="shared" si="247"/>
        <v>0</v>
      </c>
      <c r="T1341" s="2">
        <f t="shared" si="248"/>
        <v>0</v>
      </c>
      <c r="U1341" s="2">
        <f>IF(O1341="Reg", R1341 * Inputs!$B$7, 0)</f>
        <v>0</v>
      </c>
      <c r="V1341" s="2">
        <f>MAX(F1341 + P1341*Inputs!$B$15 - (Q1341/Inputs!$B$16) - U1341, 0)</f>
        <v>340</v>
      </c>
    </row>
    <row r="1342" spans="1:22" x14ac:dyDescent="0.3">
      <c r="A1342" s="1">
        <v>46078.833333333343</v>
      </c>
      <c r="B1342" s="2">
        <v>66.354292429335516</v>
      </c>
      <c r="C1342" s="2">
        <v>1.279947644983046</v>
      </c>
      <c r="D1342" s="2">
        <f t="shared" si="240"/>
        <v>31.612860934623189</v>
      </c>
      <c r="E1342" s="2">
        <f t="shared" si="241"/>
        <v>44.476846922596145</v>
      </c>
      <c r="F1342" s="2">
        <f t="shared" si="249"/>
        <v>340</v>
      </c>
      <c r="G1342" s="2">
        <f t="shared" si="250"/>
        <v>0</v>
      </c>
      <c r="H1342" s="2">
        <f>MIN(Inputs!$B$2, (Inputs!$B$14 - F1342)/Inputs!$B$15)</f>
        <v>0</v>
      </c>
      <c r="I1342" s="2">
        <f>MAX(MIN(Inputs!$B$2, F1342*Inputs!$B$16, Inputs!$B$14*Inputs!$B$4 - G1342), 0)</f>
        <v>170</v>
      </c>
      <c r="J1342" s="2">
        <f>MAX(MIN(Inputs!$B$2, F1342*Inputs!$B$16, (Inputs!$B$14-F1342)/Inputs!$B$15)*Inputs!$B$9, 0)</f>
        <v>0</v>
      </c>
      <c r="K1342" s="2">
        <f>MAX(E1342*Inputs!$B$5 - B1342 - Inputs!$B$8, 0) * H1342</f>
        <v>0</v>
      </c>
      <c r="L1342" s="2">
        <f>IF(B1342 &gt;= D1342*Inputs!$B$10, MAX(B1342 - E1342/Inputs!$B$5 - Inputs!$B$8, 0) * I1342, 0)</f>
        <v>0</v>
      </c>
      <c r="M1342" s="2">
        <f t="shared" si="242"/>
        <v>0</v>
      </c>
      <c r="N1342" s="3" t="str">
        <f t="shared" si="243"/>
        <v>Idle</v>
      </c>
      <c r="O1342" s="3" t="str">
        <f t="shared" si="251"/>
        <v>Idle</v>
      </c>
      <c r="P1342" s="2">
        <f t="shared" si="244"/>
        <v>0</v>
      </c>
      <c r="Q1342" s="2">
        <f t="shared" si="245"/>
        <v>0</v>
      </c>
      <c r="R1342" s="2">
        <f t="shared" si="246"/>
        <v>0</v>
      </c>
      <c r="S1342" s="2">
        <f t="shared" si="247"/>
        <v>0</v>
      </c>
      <c r="T1342" s="2">
        <f t="shared" si="248"/>
        <v>0</v>
      </c>
      <c r="U1342" s="2">
        <f>IF(O1342="Reg", R1342 * Inputs!$B$7, 0)</f>
        <v>0</v>
      </c>
      <c r="V1342" s="2">
        <f>MAX(F1342 + P1342*Inputs!$B$15 - (Q1342/Inputs!$B$16) - U1342, 0)</f>
        <v>340</v>
      </c>
    </row>
    <row r="1343" spans="1:22" x14ac:dyDescent="0.3">
      <c r="A1343" s="1">
        <v>46078.875</v>
      </c>
      <c r="B1343" s="2">
        <v>59.287211153908594</v>
      </c>
      <c r="C1343" s="2">
        <v>29.576178443054971</v>
      </c>
      <c r="D1343" s="2">
        <f t="shared" si="240"/>
        <v>31.612860934623189</v>
      </c>
      <c r="E1343" s="2">
        <f t="shared" si="241"/>
        <v>35.908064070387688</v>
      </c>
      <c r="F1343" s="2">
        <f t="shared" si="249"/>
        <v>340</v>
      </c>
      <c r="G1343" s="2">
        <f t="shared" si="250"/>
        <v>0</v>
      </c>
      <c r="H1343" s="2">
        <f>MIN(Inputs!$B$2, (Inputs!$B$14 - F1343)/Inputs!$B$15)</f>
        <v>0</v>
      </c>
      <c r="I1343" s="2">
        <f>MAX(MIN(Inputs!$B$2, F1343*Inputs!$B$16, Inputs!$B$14*Inputs!$B$4 - G1343), 0)</f>
        <v>170</v>
      </c>
      <c r="J1343" s="2">
        <f>MAX(MIN(Inputs!$B$2, F1343*Inputs!$B$16, (Inputs!$B$14-F1343)/Inputs!$B$15)*Inputs!$B$9, 0)</f>
        <v>0</v>
      </c>
      <c r="K1343" s="2">
        <f>MAX(E1343*Inputs!$B$5 - B1343 - Inputs!$B$8, 0) * H1343</f>
        <v>0</v>
      </c>
      <c r="L1343" s="2">
        <f>IF(B1343 &gt;= D1343*Inputs!$B$10, MAX(B1343 - E1343/Inputs!$B$5 - Inputs!$B$8, 0) * I1343, 0)</f>
        <v>0</v>
      </c>
      <c r="M1343" s="2">
        <f t="shared" si="242"/>
        <v>0</v>
      </c>
      <c r="N1343" s="3" t="str">
        <f t="shared" si="243"/>
        <v>Idle</v>
      </c>
      <c r="O1343" s="3" t="str">
        <f t="shared" si="251"/>
        <v>Idle</v>
      </c>
      <c r="P1343" s="2">
        <f t="shared" si="244"/>
        <v>0</v>
      </c>
      <c r="Q1343" s="2">
        <f t="shared" si="245"/>
        <v>0</v>
      </c>
      <c r="R1343" s="2">
        <f t="shared" si="246"/>
        <v>0</v>
      </c>
      <c r="S1343" s="2">
        <f t="shared" si="247"/>
        <v>0</v>
      </c>
      <c r="T1343" s="2">
        <f t="shared" si="248"/>
        <v>0</v>
      </c>
      <c r="U1343" s="2">
        <f>IF(O1343="Reg", R1343 * Inputs!$B$7, 0)</f>
        <v>0</v>
      </c>
      <c r="V1343" s="2">
        <f>MAX(F1343 + P1343*Inputs!$B$15 - (Q1343/Inputs!$B$16) - U1343, 0)</f>
        <v>340</v>
      </c>
    </row>
    <row r="1344" spans="1:22" x14ac:dyDescent="0.3">
      <c r="A1344" s="1">
        <v>46078.916666666657</v>
      </c>
      <c r="B1344" s="2">
        <v>54.561238132484277</v>
      </c>
      <c r="C1344" s="2">
        <v>13.39595824893094</v>
      </c>
      <c r="D1344" s="2">
        <f t="shared" si="240"/>
        <v>31.612860934623189</v>
      </c>
      <c r="E1344" s="2">
        <f t="shared" si="241"/>
        <v>26.026862211402925</v>
      </c>
      <c r="F1344" s="2">
        <f t="shared" si="249"/>
        <v>340</v>
      </c>
      <c r="G1344" s="2">
        <f t="shared" si="250"/>
        <v>0</v>
      </c>
      <c r="H1344" s="2">
        <f>MIN(Inputs!$B$2, (Inputs!$B$14 - F1344)/Inputs!$B$15)</f>
        <v>0</v>
      </c>
      <c r="I1344" s="2">
        <f>MAX(MIN(Inputs!$B$2, F1344*Inputs!$B$16, Inputs!$B$14*Inputs!$B$4 - G1344), 0)</f>
        <v>170</v>
      </c>
      <c r="J1344" s="2">
        <f>MAX(MIN(Inputs!$B$2, F1344*Inputs!$B$16, (Inputs!$B$14-F1344)/Inputs!$B$15)*Inputs!$B$9, 0)</f>
        <v>0</v>
      </c>
      <c r="K1344" s="2">
        <f>MAX(E1344*Inputs!$B$5 - B1344 - Inputs!$B$8, 0) * H1344</f>
        <v>0</v>
      </c>
      <c r="L1344" s="2">
        <f>IF(B1344 &gt;= D1344*Inputs!$B$10, MAX(B1344 - E1344/Inputs!$B$5 - Inputs!$B$8, 0) * I1344, 0)</f>
        <v>847.49391895585302</v>
      </c>
      <c r="M1344" s="2">
        <f t="shared" si="242"/>
        <v>0</v>
      </c>
      <c r="N1344" s="3" t="str">
        <f t="shared" si="243"/>
        <v>Discharge</v>
      </c>
      <c r="O1344" s="3" t="str">
        <f t="shared" si="251"/>
        <v>Discharge</v>
      </c>
      <c r="P1344" s="2">
        <f t="shared" si="244"/>
        <v>0</v>
      </c>
      <c r="Q1344" s="2">
        <f t="shared" si="245"/>
        <v>170</v>
      </c>
      <c r="R1344" s="2">
        <f t="shared" si="246"/>
        <v>0</v>
      </c>
      <c r="S1344" s="2">
        <f t="shared" si="247"/>
        <v>9275.4104825223276</v>
      </c>
      <c r="T1344" s="2">
        <f t="shared" si="248"/>
        <v>0</v>
      </c>
      <c r="U1344" s="2">
        <f>IF(O1344="Reg", R1344 * Inputs!$B$7, 0)</f>
        <v>0</v>
      </c>
      <c r="V1344" s="2">
        <f>MAX(F1344 + P1344*Inputs!$B$15 - (Q1344/Inputs!$B$16) - U1344, 0)</f>
        <v>170</v>
      </c>
    </row>
    <row r="1345" spans="1:22" x14ac:dyDescent="0.3">
      <c r="A1345" s="1">
        <v>46078.958333333343</v>
      </c>
      <c r="B1345" s="2">
        <v>39.433171094357078</v>
      </c>
      <c r="C1345" s="2">
        <v>4.3008958266212884</v>
      </c>
      <c r="D1345" s="2">
        <f t="shared" si="240"/>
        <v>31.612860934623189</v>
      </c>
      <c r="E1345" s="2">
        <f t="shared" si="241"/>
        <v>17.153676115161566</v>
      </c>
      <c r="F1345" s="2">
        <f t="shared" si="249"/>
        <v>170</v>
      </c>
      <c r="G1345" s="2">
        <f t="shared" si="250"/>
        <v>170</v>
      </c>
      <c r="H1345" s="2">
        <f>MIN(Inputs!$B$2, (Inputs!$B$14 - F1345)/Inputs!$B$15)</f>
        <v>170</v>
      </c>
      <c r="I1345" s="2">
        <f>MAX(MIN(Inputs!$B$2, F1345*Inputs!$B$16, Inputs!$B$14*Inputs!$B$4 - G1345), 0)</f>
        <v>170</v>
      </c>
      <c r="J1345" s="2">
        <f>MAX(MIN(Inputs!$B$2, F1345*Inputs!$B$16, (Inputs!$B$14-F1345)/Inputs!$B$15)*Inputs!$B$9, 0)</f>
        <v>136</v>
      </c>
      <c r="K1345" s="2">
        <f>MAX(E1345*Inputs!$B$5 - B1345 - Inputs!$B$8, 0) * H1345</f>
        <v>0</v>
      </c>
      <c r="L1345" s="2">
        <f>IF(B1345 &gt;= D1345*Inputs!$B$10, MAX(B1345 - E1345/Inputs!$B$5 - Inputs!$B$8, 0) * I1345, 0)</f>
        <v>0</v>
      </c>
      <c r="M1345" s="2">
        <f t="shared" si="242"/>
        <v>584.92183242049521</v>
      </c>
      <c r="N1345" s="3" t="str">
        <f t="shared" si="243"/>
        <v>Reg</v>
      </c>
      <c r="O1345" s="3" t="str">
        <f t="shared" si="251"/>
        <v>Discharge</v>
      </c>
      <c r="P1345" s="2">
        <f t="shared" si="244"/>
        <v>0</v>
      </c>
      <c r="Q1345" s="2">
        <f t="shared" si="245"/>
        <v>170</v>
      </c>
      <c r="R1345" s="2">
        <f t="shared" si="246"/>
        <v>0</v>
      </c>
      <c r="S1345" s="2">
        <f t="shared" si="247"/>
        <v>6703.6390860407037</v>
      </c>
      <c r="T1345" s="2">
        <f t="shared" si="248"/>
        <v>0</v>
      </c>
      <c r="U1345" s="2">
        <f>IF(O1345="Reg", R1345 * Inputs!$B$7, 0)</f>
        <v>0</v>
      </c>
      <c r="V1345" s="2">
        <f>MAX(F1345 + P1345*Inputs!$B$15 - (Q1345/Inputs!$B$16) - U1345, 0)</f>
        <v>0</v>
      </c>
    </row>
    <row r="1346" spans="1:22" x14ac:dyDescent="0.3">
      <c r="A1346" s="1">
        <v>46079</v>
      </c>
      <c r="B1346" s="2">
        <v>33.416244697361151</v>
      </c>
      <c r="C1346" s="2">
        <v>39.268435502054139</v>
      </c>
      <c r="D1346" s="2">
        <f t="shared" ref="D1346:D1409" si="252">AVERAGEIFS(B:B, A:A, "&gt;="&amp;INT(A1346), A:A, "&lt;"&amp;INT(A1346)+1)</f>
        <v>32.608225805177362</v>
      </c>
      <c r="E1346" s="2">
        <f t="shared" ref="E1346:E1409" si="253">AVERAGE(B1346:B1351)</f>
        <v>10.581480932768718</v>
      </c>
      <c r="F1346" s="2">
        <f t="shared" si="249"/>
        <v>0</v>
      </c>
      <c r="G1346" s="2">
        <f t="shared" si="250"/>
        <v>0</v>
      </c>
      <c r="H1346" s="2">
        <f>MIN(Inputs!$B$2, (Inputs!$B$14 - F1346)/Inputs!$B$15)</f>
        <v>170</v>
      </c>
      <c r="I1346" s="2">
        <f>MAX(MIN(Inputs!$B$2, F1346*Inputs!$B$16, Inputs!$B$14*Inputs!$B$4 - G1346), 0)</f>
        <v>0</v>
      </c>
      <c r="J1346" s="2">
        <f>MAX(MIN(Inputs!$B$2, F1346*Inputs!$B$16, (Inputs!$B$14-F1346)/Inputs!$B$15)*Inputs!$B$9, 0)</f>
        <v>0</v>
      </c>
      <c r="K1346" s="2">
        <f>MAX(E1346*Inputs!$B$5 - B1346 - Inputs!$B$8, 0) * H1346</f>
        <v>0</v>
      </c>
      <c r="L1346" s="2">
        <f>IF(B1346 &gt;= D1346*Inputs!$B$10, MAX(B1346 - E1346/Inputs!$B$5 - Inputs!$B$8, 0) * I1346, 0)</f>
        <v>0</v>
      </c>
      <c r="M1346" s="2">
        <f t="shared" ref="M1346:M1409" si="254">C1346 * J1346</f>
        <v>0</v>
      </c>
      <c r="N1346" s="3" t="str">
        <f t="shared" ref="N1346:N1409" si="255">IF(MAX(K1346, L1346, M1346)&lt;=0, "Idle", IF(AND(M1346&gt;=K1346, M1346&gt;=L1346), "Reg", IF(L1346&gt;=K1346, "Discharge", "Charge")))</f>
        <v>Idle</v>
      </c>
      <c r="O1346" s="3" t="str">
        <f t="shared" si="251"/>
        <v>Idle</v>
      </c>
      <c r="P1346" s="2">
        <f t="shared" ref="P1346:P1409" si="256">IF(O1346="Charge", H1346, 0)</f>
        <v>0</v>
      </c>
      <c r="Q1346" s="2">
        <f t="shared" ref="Q1346:Q1409" si="257">IF(O1346="Discharge", I1346, 0)</f>
        <v>0</v>
      </c>
      <c r="R1346" s="2">
        <f t="shared" ref="R1346:R1409" si="258">IF(O1346="Reg", J1346, 0)</f>
        <v>0</v>
      </c>
      <c r="S1346" s="2">
        <f t="shared" ref="S1346:S1409" si="259">(Q1346 - P1346) * B1346</f>
        <v>0</v>
      </c>
      <c r="T1346" s="2">
        <f t="shared" ref="T1346:T1409" si="260">R1346 * C1346</f>
        <v>0</v>
      </c>
      <c r="U1346" s="2">
        <f>IF(O1346="Reg", R1346 * Inputs!$B$7, 0)</f>
        <v>0</v>
      </c>
      <c r="V1346" s="2">
        <f>MAX(F1346 + P1346*Inputs!$B$15 - (Q1346/Inputs!$B$16) - U1346, 0)</f>
        <v>0</v>
      </c>
    </row>
    <row r="1347" spans="1:22" x14ac:dyDescent="0.3">
      <c r="A1347" s="1">
        <v>46079.041666666657</v>
      </c>
      <c r="B1347" s="2">
        <v>13.80892402813028</v>
      </c>
      <c r="C1347" s="2">
        <v>4.863036936479503</v>
      </c>
      <c r="D1347" s="2">
        <f t="shared" si="252"/>
        <v>32.608225805177362</v>
      </c>
      <c r="E1347" s="2">
        <f t="shared" si="253"/>
        <v>5.0121068165418601</v>
      </c>
      <c r="F1347" s="2">
        <f t="shared" ref="F1347:F1410" si="261">V1346</f>
        <v>0</v>
      </c>
      <c r="G1347" s="2">
        <f t="shared" ref="G1347:G1410" si="262">IF(INT(A1347)=INT(A1346), G1346 + Q1346, 0)</f>
        <v>0</v>
      </c>
      <c r="H1347" s="2">
        <f>MIN(Inputs!$B$2, (Inputs!$B$14 - F1347)/Inputs!$B$15)</f>
        <v>170</v>
      </c>
      <c r="I1347" s="2">
        <f>MAX(MIN(Inputs!$B$2, F1347*Inputs!$B$16, Inputs!$B$14*Inputs!$B$4 - G1347), 0)</f>
        <v>0</v>
      </c>
      <c r="J1347" s="2">
        <f>MAX(MIN(Inputs!$B$2, F1347*Inputs!$B$16, (Inputs!$B$14-F1347)/Inputs!$B$15)*Inputs!$B$9, 0)</f>
        <v>0</v>
      </c>
      <c r="K1347" s="2">
        <f>MAX(E1347*Inputs!$B$5 - B1347 - Inputs!$B$8, 0) * H1347</f>
        <v>0</v>
      </c>
      <c r="L1347" s="2">
        <f>IF(B1347 &gt;= D1347*Inputs!$B$10, MAX(B1347 - E1347/Inputs!$B$5 - Inputs!$B$8, 0) * I1347, 0)</f>
        <v>0</v>
      </c>
      <c r="M1347" s="2">
        <f t="shared" si="254"/>
        <v>0</v>
      </c>
      <c r="N1347" s="3" t="str">
        <f t="shared" si="255"/>
        <v>Idle</v>
      </c>
      <c r="O1347" s="3" t="str">
        <f t="shared" si="251"/>
        <v>Idle</v>
      </c>
      <c r="P1347" s="2">
        <f t="shared" si="256"/>
        <v>0</v>
      </c>
      <c r="Q1347" s="2">
        <f t="shared" si="257"/>
        <v>0</v>
      </c>
      <c r="R1347" s="2">
        <f t="shared" si="258"/>
        <v>0</v>
      </c>
      <c r="S1347" s="2">
        <f t="shared" si="259"/>
        <v>0</v>
      </c>
      <c r="T1347" s="2">
        <f t="shared" si="260"/>
        <v>0</v>
      </c>
      <c r="U1347" s="2">
        <f>IF(O1347="Reg", R1347 * Inputs!$B$7, 0)</f>
        <v>0</v>
      </c>
      <c r="V1347" s="2">
        <f>MAX(F1347 + P1347*Inputs!$B$15 - (Q1347/Inputs!$B$16) - U1347, 0)</f>
        <v>0</v>
      </c>
    </row>
    <row r="1348" spans="1:22" x14ac:dyDescent="0.3">
      <c r="A1348" s="1">
        <v>46079.083333333343</v>
      </c>
      <c r="B1348" s="2">
        <v>14.941595316084751</v>
      </c>
      <c r="C1348" s="2">
        <v>4.0258913182937794</v>
      </c>
      <c r="D1348" s="2">
        <f t="shared" si="252"/>
        <v>32.608225805177362</v>
      </c>
      <c r="E1348" s="2">
        <f t="shared" si="253"/>
        <v>2.7106194785201474</v>
      </c>
      <c r="F1348" s="2">
        <f t="shared" si="261"/>
        <v>0</v>
      </c>
      <c r="G1348" s="2">
        <f t="shared" si="262"/>
        <v>0</v>
      </c>
      <c r="H1348" s="2">
        <f>MIN(Inputs!$B$2, (Inputs!$B$14 - F1348)/Inputs!$B$15)</f>
        <v>170</v>
      </c>
      <c r="I1348" s="2">
        <f>MAX(MIN(Inputs!$B$2, F1348*Inputs!$B$16, Inputs!$B$14*Inputs!$B$4 - G1348), 0)</f>
        <v>0</v>
      </c>
      <c r="J1348" s="2">
        <f>MAX(MIN(Inputs!$B$2, F1348*Inputs!$B$16, (Inputs!$B$14-F1348)/Inputs!$B$15)*Inputs!$B$9, 0)</f>
        <v>0</v>
      </c>
      <c r="K1348" s="2">
        <f>MAX(E1348*Inputs!$B$5 - B1348 - Inputs!$B$8, 0) * H1348</f>
        <v>0</v>
      </c>
      <c r="L1348" s="2">
        <f>IF(B1348 &gt;= D1348*Inputs!$B$10, MAX(B1348 - E1348/Inputs!$B$5 - Inputs!$B$8, 0) * I1348, 0)</f>
        <v>0</v>
      </c>
      <c r="M1348" s="2">
        <f t="shared" si="254"/>
        <v>0</v>
      </c>
      <c r="N1348" s="3" t="str">
        <f t="shared" si="255"/>
        <v>Idle</v>
      </c>
      <c r="O1348" s="3" t="str">
        <f t="shared" ref="O1348:O1411" si="263">IF(O1347&lt;&gt;O1346, O1347, N1348)</f>
        <v>Idle</v>
      </c>
      <c r="P1348" s="2">
        <f t="shared" si="256"/>
        <v>0</v>
      </c>
      <c r="Q1348" s="2">
        <f t="shared" si="257"/>
        <v>0</v>
      </c>
      <c r="R1348" s="2">
        <f t="shared" si="258"/>
        <v>0</v>
      </c>
      <c r="S1348" s="2">
        <f t="shared" si="259"/>
        <v>0</v>
      </c>
      <c r="T1348" s="2">
        <f t="shared" si="260"/>
        <v>0</v>
      </c>
      <c r="U1348" s="2">
        <f>IF(O1348="Reg", R1348 * Inputs!$B$7, 0)</f>
        <v>0</v>
      </c>
      <c r="V1348" s="2">
        <f>MAX(F1348 + P1348*Inputs!$B$15 - (Q1348/Inputs!$B$16) - U1348, 0)</f>
        <v>0</v>
      </c>
    </row>
    <row r="1349" spans="1:22" x14ac:dyDescent="0.3">
      <c r="A1349" s="1">
        <v>46079.125</v>
      </c>
      <c r="B1349" s="2">
        <v>0</v>
      </c>
      <c r="C1349" s="2">
        <v>28.79092974012465</v>
      </c>
      <c r="D1349" s="2">
        <f t="shared" si="252"/>
        <v>32.608225805177362</v>
      </c>
      <c r="E1349" s="2">
        <f t="shared" si="253"/>
        <v>0.22035359250602235</v>
      </c>
      <c r="F1349" s="2">
        <f t="shared" si="261"/>
        <v>0</v>
      </c>
      <c r="G1349" s="2">
        <f t="shared" si="262"/>
        <v>0</v>
      </c>
      <c r="H1349" s="2">
        <f>MIN(Inputs!$B$2, (Inputs!$B$14 - F1349)/Inputs!$B$15)</f>
        <v>170</v>
      </c>
      <c r="I1349" s="2">
        <f>MAX(MIN(Inputs!$B$2, F1349*Inputs!$B$16, Inputs!$B$14*Inputs!$B$4 - G1349), 0)</f>
        <v>0</v>
      </c>
      <c r="J1349" s="2">
        <f>MAX(MIN(Inputs!$B$2, F1349*Inputs!$B$16, (Inputs!$B$14-F1349)/Inputs!$B$15)*Inputs!$B$9, 0)</f>
        <v>0</v>
      </c>
      <c r="K1349" s="2">
        <f>MAX(E1349*Inputs!$B$5 - B1349 - Inputs!$B$8, 0) * H1349</f>
        <v>0</v>
      </c>
      <c r="L1349" s="2">
        <f>IF(B1349 &gt;= D1349*Inputs!$B$10, MAX(B1349 - E1349/Inputs!$B$5 - Inputs!$B$8, 0) * I1349, 0)</f>
        <v>0</v>
      </c>
      <c r="M1349" s="2">
        <f t="shared" si="254"/>
        <v>0</v>
      </c>
      <c r="N1349" s="3" t="str">
        <f t="shared" si="255"/>
        <v>Idle</v>
      </c>
      <c r="O1349" s="3" t="str">
        <f t="shared" si="263"/>
        <v>Idle</v>
      </c>
      <c r="P1349" s="2">
        <f t="shared" si="256"/>
        <v>0</v>
      </c>
      <c r="Q1349" s="2">
        <f t="shared" si="257"/>
        <v>0</v>
      </c>
      <c r="R1349" s="2">
        <f t="shared" si="258"/>
        <v>0</v>
      </c>
      <c r="S1349" s="2">
        <f t="shared" si="259"/>
        <v>0</v>
      </c>
      <c r="T1349" s="2">
        <f t="shared" si="260"/>
        <v>0</v>
      </c>
      <c r="U1349" s="2">
        <f>IF(O1349="Reg", R1349 * Inputs!$B$7, 0)</f>
        <v>0</v>
      </c>
      <c r="V1349" s="2">
        <f>MAX(F1349 + P1349*Inputs!$B$15 - (Q1349/Inputs!$B$16) - U1349, 0)</f>
        <v>0</v>
      </c>
    </row>
    <row r="1350" spans="1:22" x14ac:dyDescent="0.3">
      <c r="A1350" s="1">
        <v>46079.166666666657</v>
      </c>
      <c r="B1350" s="2">
        <v>1.322121555036134</v>
      </c>
      <c r="C1350" s="2">
        <v>3.0624017962200472</v>
      </c>
      <c r="D1350" s="2">
        <f t="shared" si="252"/>
        <v>32.608225805177362</v>
      </c>
      <c r="E1350" s="2">
        <f t="shared" si="253"/>
        <v>0.22035359250602235</v>
      </c>
      <c r="F1350" s="2">
        <f t="shared" si="261"/>
        <v>0</v>
      </c>
      <c r="G1350" s="2">
        <f t="shared" si="262"/>
        <v>0</v>
      </c>
      <c r="H1350" s="2">
        <f>MIN(Inputs!$B$2, (Inputs!$B$14 - F1350)/Inputs!$B$15)</f>
        <v>170</v>
      </c>
      <c r="I1350" s="2">
        <f>MAX(MIN(Inputs!$B$2, F1350*Inputs!$B$16, Inputs!$B$14*Inputs!$B$4 - G1350), 0)</f>
        <v>0</v>
      </c>
      <c r="J1350" s="2">
        <f>MAX(MIN(Inputs!$B$2, F1350*Inputs!$B$16, (Inputs!$B$14-F1350)/Inputs!$B$15)*Inputs!$B$9, 0)</f>
        <v>0</v>
      </c>
      <c r="K1350" s="2">
        <f>MAX(E1350*Inputs!$B$5 - B1350 - Inputs!$B$8, 0) * H1350</f>
        <v>0</v>
      </c>
      <c r="L1350" s="2">
        <f>IF(B1350 &gt;= D1350*Inputs!$B$10, MAX(B1350 - E1350/Inputs!$B$5 - Inputs!$B$8, 0) * I1350, 0)</f>
        <v>0</v>
      </c>
      <c r="M1350" s="2">
        <f t="shared" si="254"/>
        <v>0</v>
      </c>
      <c r="N1350" s="3" t="str">
        <f t="shared" si="255"/>
        <v>Idle</v>
      </c>
      <c r="O1350" s="3" t="str">
        <f t="shared" si="263"/>
        <v>Idle</v>
      </c>
      <c r="P1350" s="2">
        <f t="shared" si="256"/>
        <v>0</v>
      </c>
      <c r="Q1350" s="2">
        <f t="shared" si="257"/>
        <v>0</v>
      </c>
      <c r="R1350" s="2">
        <f t="shared" si="258"/>
        <v>0</v>
      </c>
      <c r="S1350" s="2">
        <f t="shared" si="259"/>
        <v>0</v>
      </c>
      <c r="T1350" s="2">
        <f t="shared" si="260"/>
        <v>0</v>
      </c>
      <c r="U1350" s="2">
        <f>IF(O1350="Reg", R1350 * Inputs!$B$7, 0)</f>
        <v>0</v>
      </c>
      <c r="V1350" s="2">
        <f>MAX(F1350 + P1350*Inputs!$B$15 - (Q1350/Inputs!$B$16) - U1350, 0)</f>
        <v>0</v>
      </c>
    </row>
    <row r="1351" spans="1:22" x14ac:dyDescent="0.3">
      <c r="A1351" s="1">
        <v>46079.208333333343</v>
      </c>
      <c r="B1351" s="2">
        <v>0</v>
      </c>
      <c r="C1351" s="2">
        <v>10.80092900466585</v>
      </c>
      <c r="D1351" s="2">
        <f t="shared" si="252"/>
        <v>32.608225805177362</v>
      </c>
      <c r="E1351" s="2">
        <f t="shared" si="253"/>
        <v>0.9334486869794022</v>
      </c>
      <c r="F1351" s="2">
        <f t="shared" si="261"/>
        <v>0</v>
      </c>
      <c r="G1351" s="2">
        <f t="shared" si="262"/>
        <v>0</v>
      </c>
      <c r="H1351" s="2">
        <f>MIN(Inputs!$B$2, (Inputs!$B$14 - F1351)/Inputs!$B$15)</f>
        <v>170</v>
      </c>
      <c r="I1351" s="2">
        <f>MAX(MIN(Inputs!$B$2, F1351*Inputs!$B$16, Inputs!$B$14*Inputs!$B$4 - G1351), 0)</f>
        <v>0</v>
      </c>
      <c r="J1351" s="2">
        <f>MAX(MIN(Inputs!$B$2, F1351*Inputs!$B$16, (Inputs!$B$14-F1351)/Inputs!$B$15)*Inputs!$B$9, 0)</f>
        <v>0</v>
      </c>
      <c r="K1351" s="2">
        <f>MAX(E1351*Inputs!$B$5 - B1351 - Inputs!$B$8, 0) * H1351</f>
        <v>0</v>
      </c>
      <c r="L1351" s="2">
        <f>IF(B1351 &gt;= D1351*Inputs!$B$10, MAX(B1351 - E1351/Inputs!$B$5 - Inputs!$B$8, 0) * I1351, 0)</f>
        <v>0</v>
      </c>
      <c r="M1351" s="2">
        <f t="shared" si="254"/>
        <v>0</v>
      </c>
      <c r="N1351" s="3" t="str">
        <f t="shared" si="255"/>
        <v>Idle</v>
      </c>
      <c r="O1351" s="3" t="str">
        <f t="shared" si="263"/>
        <v>Idle</v>
      </c>
      <c r="P1351" s="2">
        <f t="shared" si="256"/>
        <v>0</v>
      </c>
      <c r="Q1351" s="2">
        <f t="shared" si="257"/>
        <v>0</v>
      </c>
      <c r="R1351" s="2">
        <f t="shared" si="258"/>
        <v>0</v>
      </c>
      <c r="S1351" s="2">
        <f t="shared" si="259"/>
        <v>0</v>
      </c>
      <c r="T1351" s="2">
        <f t="shared" si="260"/>
        <v>0</v>
      </c>
      <c r="U1351" s="2">
        <f>IF(O1351="Reg", R1351 * Inputs!$B$7, 0)</f>
        <v>0</v>
      </c>
      <c r="V1351" s="2">
        <f>MAX(F1351 + P1351*Inputs!$B$15 - (Q1351/Inputs!$B$16) - U1351, 0)</f>
        <v>0</v>
      </c>
    </row>
    <row r="1352" spans="1:22" x14ac:dyDescent="0.3">
      <c r="A1352" s="1">
        <v>46079.25</v>
      </c>
      <c r="B1352" s="2">
        <v>0</v>
      </c>
      <c r="C1352" s="2">
        <v>4.5696922238185067</v>
      </c>
      <c r="D1352" s="2">
        <f t="shared" si="252"/>
        <v>32.608225805177362</v>
      </c>
      <c r="E1352" s="2">
        <f t="shared" si="253"/>
        <v>3.5205694688542502</v>
      </c>
      <c r="F1352" s="2">
        <f t="shared" si="261"/>
        <v>0</v>
      </c>
      <c r="G1352" s="2">
        <f t="shared" si="262"/>
        <v>0</v>
      </c>
      <c r="H1352" s="2">
        <f>MIN(Inputs!$B$2, (Inputs!$B$14 - F1352)/Inputs!$B$15)</f>
        <v>170</v>
      </c>
      <c r="I1352" s="2">
        <f>MAX(MIN(Inputs!$B$2, F1352*Inputs!$B$16, Inputs!$B$14*Inputs!$B$4 - G1352), 0)</f>
        <v>0</v>
      </c>
      <c r="J1352" s="2">
        <f>MAX(MIN(Inputs!$B$2, F1352*Inputs!$B$16, (Inputs!$B$14-F1352)/Inputs!$B$15)*Inputs!$B$9, 0)</f>
        <v>0</v>
      </c>
      <c r="K1352" s="2">
        <f>MAX(E1352*Inputs!$B$5 - B1352 - Inputs!$B$8, 0) * H1352</f>
        <v>0</v>
      </c>
      <c r="L1352" s="2">
        <f>IF(B1352 &gt;= D1352*Inputs!$B$10, MAX(B1352 - E1352/Inputs!$B$5 - Inputs!$B$8, 0) * I1352, 0)</f>
        <v>0</v>
      </c>
      <c r="M1352" s="2">
        <f t="shared" si="254"/>
        <v>0</v>
      </c>
      <c r="N1352" s="3" t="str">
        <f t="shared" si="255"/>
        <v>Idle</v>
      </c>
      <c r="O1352" s="3" t="str">
        <f t="shared" si="263"/>
        <v>Idle</v>
      </c>
      <c r="P1352" s="2">
        <f t="shared" si="256"/>
        <v>0</v>
      </c>
      <c r="Q1352" s="2">
        <f t="shared" si="257"/>
        <v>0</v>
      </c>
      <c r="R1352" s="2">
        <f t="shared" si="258"/>
        <v>0</v>
      </c>
      <c r="S1352" s="2">
        <f t="shared" si="259"/>
        <v>0</v>
      </c>
      <c r="T1352" s="2">
        <f t="shared" si="260"/>
        <v>0</v>
      </c>
      <c r="U1352" s="2">
        <f>IF(O1352="Reg", R1352 * Inputs!$B$7, 0)</f>
        <v>0</v>
      </c>
      <c r="V1352" s="2">
        <f>MAX(F1352 + P1352*Inputs!$B$15 - (Q1352/Inputs!$B$16) - U1352, 0)</f>
        <v>0</v>
      </c>
    </row>
    <row r="1353" spans="1:22" x14ac:dyDescent="0.3">
      <c r="A1353" s="1">
        <v>46079.291666666657</v>
      </c>
      <c r="B1353" s="2">
        <v>0</v>
      </c>
      <c r="C1353" s="2">
        <v>18.07523309925552</v>
      </c>
      <c r="D1353" s="2">
        <f t="shared" si="252"/>
        <v>32.608225805177362</v>
      </c>
      <c r="E1353" s="2">
        <f t="shared" si="253"/>
        <v>9.2142094362072893</v>
      </c>
      <c r="F1353" s="2">
        <f t="shared" si="261"/>
        <v>0</v>
      </c>
      <c r="G1353" s="2">
        <f t="shared" si="262"/>
        <v>0</v>
      </c>
      <c r="H1353" s="2">
        <f>MIN(Inputs!$B$2, (Inputs!$B$14 - F1353)/Inputs!$B$15)</f>
        <v>170</v>
      </c>
      <c r="I1353" s="2">
        <f>MAX(MIN(Inputs!$B$2, F1353*Inputs!$B$16, Inputs!$B$14*Inputs!$B$4 - G1353), 0)</f>
        <v>0</v>
      </c>
      <c r="J1353" s="2">
        <f>MAX(MIN(Inputs!$B$2, F1353*Inputs!$B$16, (Inputs!$B$14-F1353)/Inputs!$B$15)*Inputs!$B$9, 0)</f>
        <v>0</v>
      </c>
      <c r="K1353" s="2">
        <f>MAX(E1353*Inputs!$B$5 - B1353 - Inputs!$B$8, 0) * H1353</f>
        <v>0</v>
      </c>
      <c r="L1353" s="2">
        <f>IF(B1353 &gt;= D1353*Inputs!$B$10, MAX(B1353 - E1353/Inputs!$B$5 - Inputs!$B$8, 0) * I1353, 0)</f>
        <v>0</v>
      </c>
      <c r="M1353" s="2">
        <f t="shared" si="254"/>
        <v>0</v>
      </c>
      <c r="N1353" s="3" t="str">
        <f t="shared" si="255"/>
        <v>Idle</v>
      </c>
      <c r="O1353" s="3" t="str">
        <f t="shared" si="263"/>
        <v>Idle</v>
      </c>
      <c r="P1353" s="2">
        <f t="shared" si="256"/>
        <v>0</v>
      </c>
      <c r="Q1353" s="2">
        <f t="shared" si="257"/>
        <v>0</v>
      </c>
      <c r="R1353" s="2">
        <f t="shared" si="258"/>
        <v>0</v>
      </c>
      <c r="S1353" s="2">
        <f t="shared" si="259"/>
        <v>0</v>
      </c>
      <c r="T1353" s="2">
        <f t="shared" si="260"/>
        <v>0</v>
      </c>
      <c r="U1353" s="2">
        <f>IF(O1353="Reg", R1353 * Inputs!$B$7, 0)</f>
        <v>0</v>
      </c>
      <c r="V1353" s="2">
        <f>MAX(F1353 + P1353*Inputs!$B$15 - (Q1353/Inputs!$B$16) - U1353, 0)</f>
        <v>0</v>
      </c>
    </row>
    <row r="1354" spans="1:22" x14ac:dyDescent="0.3">
      <c r="A1354" s="1">
        <v>46079.333333333343</v>
      </c>
      <c r="B1354" s="2">
        <v>0</v>
      </c>
      <c r="C1354" s="2">
        <v>3.3961921432739191</v>
      </c>
      <c r="D1354" s="2">
        <f t="shared" si="252"/>
        <v>32.608225805177362</v>
      </c>
      <c r="E1354" s="2">
        <f t="shared" si="253"/>
        <v>15.532763113775809</v>
      </c>
      <c r="F1354" s="2">
        <f t="shared" si="261"/>
        <v>0</v>
      </c>
      <c r="G1354" s="2">
        <f t="shared" si="262"/>
        <v>0</v>
      </c>
      <c r="H1354" s="2">
        <f>MIN(Inputs!$B$2, (Inputs!$B$14 - F1354)/Inputs!$B$15)</f>
        <v>170</v>
      </c>
      <c r="I1354" s="2">
        <f>MAX(MIN(Inputs!$B$2, F1354*Inputs!$B$16, Inputs!$B$14*Inputs!$B$4 - G1354), 0)</f>
        <v>0</v>
      </c>
      <c r="J1354" s="2">
        <f>MAX(MIN(Inputs!$B$2, F1354*Inputs!$B$16, (Inputs!$B$14-F1354)/Inputs!$B$15)*Inputs!$B$9, 0)</f>
        <v>0</v>
      </c>
      <c r="K1354" s="2">
        <f>MAX(E1354*Inputs!$B$5 - B1354 - Inputs!$B$8, 0) * H1354</f>
        <v>0</v>
      </c>
      <c r="L1354" s="2">
        <f>IF(B1354 &gt;= D1354*Inputs!$B$10, MAX(B1354 - E1354/Inputs!$B$5 - Inputs!$B$8, 0) * I1354, 0)</f>
        <v>0</v>
      </c>
      <c r="M1354" s="2">
        <f t="shared" si="254"/>
        <v>0</v>
      </c>
      <c r="N1354" s="3" t="str">
        <f t="shared" si="255"/>
        <v>Idle</v>
      </c>
      <c r="O1354" s="3" t="str">
        <f t="shared" si="263"/>
        <v>Idle</v>
      </c>
      <c r="P1354" s="2">
        <f t="shared" si="256"/>
        <v>0</v>
      </c>
      <c r="Q1354" s="2">
        <f t="shared" si="257"/>
        <v>0</v>
      </c>
      <c r="R1354" s="2">
        <f t="shared" si="258"/>
        <v>0</v>
      </c>
      <c r="S1354" s="2">
        <f t="shared" si="259"/>
        <v>0</v>
      </c>
      <c r="T1354" s="2">
        <f t="shared" si="260"/>
        <v>0</v>
      </c>
      <c r="U1354" s="2">
        <f>IF(O1354="Reg", R1354 * Inputs!$B$7, 0)</f>
        <v>0</v>
      </c>
      <c r="V1354" s="2">
        <f>MAX(F1354 + P1354*Inputs!$B$15 - (Q1354/Inputs!$B$16) - U1354, 0)</f>
        <v>0</v>
      </c>
    </row>
    <row r="1355" spans="1:22" x14ac:dyDescent="0.3">
      <c r="A1355" s="1">
        <v>46079.375</v>
      </c>
      <c r="B1355" s="2">
        <v>0</v>
      </c>
      <c r="C1355" s="2">
        <v>5.9125514473337111</v>
      </c>
      <c r="D1355" s="2">
        <f t="shared" si="252"/>
        <v>32.608225805177362</v>
      </c>
      <c r="E1355" s="2">
        <f t="shared" si="253"/>
        <v>24.930961197160769</v>
      </c>
      <c r="F1355" s="2">
        <f t="shared" si="261"/>
        <v>0</v>
      </c>
      <c r="G1355" s="2">
        <f t="shared" si="262"/>
        <v>0</v>
      </c>
      <c r="H1355" s="2">
        <f>MIN(Inputs!$B$2, (Inputs!$B$14 - F1355)/Inputs!$B$15)</f>
        <v>170</v>
      </c>
      <c r="I1355" s="2">
        <f>MAX(MIN(Inputs!$B$2, F1355*Inputs!$B$16, Inputs!$B$14*Inputs!$B$4 - G1355), 0)</f>
        <v>0</v>
      </c>
      <c r="J1355" s="2">
        <f>MAX(MIN(Inputs!$B$2, F1355*Inputs!$B$16, (Inputs!$B$14-F1355)/Inputs!$B$15)*Inputs!$B$9, 0)</f>
        <v>0</v>
      </c>
      <c r="K1355" s="2">
        <f>MAX(E1355*Inputs!$B$5 - B1355 - Inputs!$B$8, 0) * H1355</f>
        <v>329.67179509525141</v>
      </c>
      <c r="L1355" s="2">
        <f>IF(B1355 &gt;= D1355*Inputs!$B$10, MAX(B1355 - E1355/Inputs!$B$5 - Inputs!$B$8, 0) * I1355, 0)</f>
        <v>0</v>
      </c>
      <c r="M1355" s="2">
        <f t="shared" si="254"/>
        <v>0</v>
      </c>
      <c r="N1355" s="3" t="str">
        <f t="shared" si="255"/>
        <v>Charge</v>
      </c>
      <c r="O1355" s="3" t="str">
        <f t="shared" si="263"/>
        <v>Charge</v>
      </c>
      <c r="P1355" s="2">
        <f t="shared" si="256"/>
        <v>170</v>
      </c>
      <c r="Q1355" s="2">
        <f t="shared" si="257"/>
        <v>0</v>
      </c>
      <c r="R1355" s="2">
        <f t="shared" si="258"/>
        <v>0</v>
      </c>
      <c r="S1355" s="2">
        <f t="shared" si="259"/>
        <v>0</v>
      </c>
      <c r="T1355" s="2">
        <f t="shared" si="260"/>
        <v>0</v>
      </c>
      <c r="U1355" s="2">
        <f>IF(O1355="Reg", R1355 * Inputs!$B$7, 0)</f>
        <v>0</v>
      </c>
      <c r="V1355" s="2">
        <f>MAX(F1355 + P1355*Inputs!$B$15 - (Q1355/Inputs!$B$16) - U1355, 0)</f>
        <v>170</v>
      </c>
    </row>
    <row r="1356" spans="1:22" x14ac:dyDescent="0.3">
      <c r="A1356" s="1">
        <v>46079.416666666657</v>
      </c>
      <c r="B1356" s="2">
        <v>5.6006921218764134</v>
      </c>
      <c r="C1356" s="2">
        <v>12.46594031045599</v>
      </c>
      <c r="D1356" s="2">
        <f t="shared" si="252"/>
        <v>32.608225805177362</v>
      </c>
      <c r="E1356" s="2">
        <f t="shared" si="253"/>
        <v>34.898854114729268</v>
      </c>
      <c r="F1356" s="2">
        <f t="shared" si="261"/>
        <v>170</v>
      </c>
      <c r="G1356" s="2">
        <f t="shared" si="262"/>
        <v>0</v>
      </c>
      <c r="H1356" s="2">
        <f>MIN(Inputs!$B$2, (Inputs!$B$14 - F1356)/Inputs!$B$15)</f>
        <v>170</v>
      </c>
      <c r="I1356" s="2">
        <f>MAX(MIN(Inputs!$B$2, F1356*Inputs!$B$16, Inputs!$B$14*Inputs!$B$4 - G1356), 0)</f>
        <v>170</v>
      </c>
      <c r="J1356" s="2">
        <f>MAX(MIN(Inputs!$B$2, F1356*Inputs!$B$16, (Inputs!$B$14-F1356)/Inputs!$B$15)*Inputs!$B$9, 0)</f>
        <v>136</v>
      </c>
      <c r="K1356" s="2">
        <f>MAX(E1356*Inputs!$B$5 - B1356 - Inputs!$B$8, 0) * H1356</f>
        <v>868.75091484450832</v>
      </c>
      <c r="L1356" s="2">
        <f>IF(B1356 &gt;= D1356*Inputs!$B$10, MAX(B1356 - E1356/Inputs!$B$5 - Inputs!$B$8, 0) * I1356, 0)</f>
        <v>0</v>
      </c>
      <c r="M1356" s="2">
        <f t="shared" si="254"/>
        <v>1695.3678822220145</v>
      </c>
      <c r="N1356" s="3" t="str">
        <f t="shared" si="255"/>
        <v>Reg</v>
      </c>
      <c r="O1356" s="3" t="str">
        <f t="shared" si="263"/>
        <v>Charge</v>
      </c>
      <c r="P1356" s="2">
        <f t="shared" si="256"/>
        <v>170</v>
      </c>
      <c r="Q1356" s="2">
        <f t="shared" si="257"/>
        <v>0</v>
      </c>
      <c r="R1356" s="2">
        <f t="shared" si="258"/>
        <v>0</v>
      </c>
      <c r="S1356" s="2">
        <f t="shared" si="259"/>
        <v>-952.11766071899024</v>
      </c>
      <c r="T1356" s="2">
        <f t="shared" si="260"/>
        <v>0</v>
      </c>
      <c r="U1356" s="2">
        <f>IF(O1356="Reg", R1356 * Inputs!$B$7, 0)</f>
        <v>0</v>
      </c>
      <c r="V1356" s="2">
        <f>MAX(F1356 + P1356*Inputs!$B$15 - (Q1356/Inputs!$B$16) - U1356, 0)</f>
        <v>340</v>
      </c>
    </row>
    <row r="1357" spans="1:22" x14ac:dyDescent="0.3">
      <c r="A1357" s="1">
        <v>46079.458333333343</v>
      </c>
      <c r="B1357" s="2">
        <v>15.52272469124909</v>
      </c>
      <c r="C1357" s="2">
        <v>4.1808307667392022</v>
      </c>
      <c r="D1357" s="2">
        <f t="shared" si="252"/>
        <v>32.608225805177362</v>
      </c>
      <c r="E1357" s="2">
        <f t="shared" si="253"/>
        <v>44.912898122335037</v>
      </c>
      <c r="F1357" s="2">
        <f t="shared" si="261"/>
        <v>340</v>
      </c>
      <c r="G1357" s="2">
        <f t="shared" si="262"/>
        <v>0</v>
      </c>
      <c r="H1357" s="2">
        <f>MIN(Inputs!$B$2, (Inputs!$B$14 - F1357)/Inputs!$B$15)</f>
        <v>0</v>
      </c>
      <c r="I1357" s="2">
        <f>MAX(MIN(Inputs!$B$2, F1357*Inputs!$B$16, Inputs!$B$14*Inputs!$B$4 - G1357), 0)</f>
        <v>170</v>
      </c>
      <c r="J1357" s="2">
        <f>MAX(MIN(Inputs!$B$2, F1357*Inputs!$B$16, (Inputs!$B$14-F1357)/Inputs!$B$15)*Inputs!$B$9, 0)</f>
        <v>0</v>
      </c>
      <c r="K1357" s="2">
        <f>MAX(E1357*Inputs!$B$5 - B1357 - Inputs!$B$8, 0) * H1357</f>
        <v>0</v>
      </c>
      <c r="L1357" s="2">
        <f>IF(B1357 &gt;= D1357*Inputs!$B$10, MAX(B1357 - E1357/Inputs!$B$5 - Inputs!$B$8, 0) * I1357, 0)</f>
        <v>0</v>
      </c>
      <c r="M1357" s="2">
        <f t="shared" si="254"/>
        <v>0</v>
      </c>
      <c r="N1357" s="3" t="str">
        <f t="shared" si="255"/>
        <v>Idle</v>
      </c>
      <c r="O1357" s="3" t="str">
        <f t="shared" si="263"/>
        <v>Idle</v>
      </c>
      <c r="P1357" s="2">
        <f t="shared" si="256"/>
        <v>0</v>
      </c>
      <c r="Q1357" s="2">
        <f t="shared" si="257"/>
        <v>0</v>
      </c>
      <c r="R1357" s="2">
        <f t="shared" si="258"/>
        <v>0</v>
      </c>
      <c r="S1357" s="2">
        <f t="shared" si="259"/>
        <v>0</v>
      </c>
      <c r="T1357" s="2">
        <f t="shared" si="260"/>
        <v>0</v>
      </c>
      <c r="U1357" s="2">
        <f>IF(O1357="Reg", R1357 * Inputs!$B$7, 0)</f>
        <v>0</v>
      </c>
      <c r="V1357" s="2">
        <f>MAX(F1357 + P1357*Inputs!$B$15 - (Q1357/Inputs!$B$16) - U1357, 0)</f>
        <v>340</v>
      </c>
    </row>
    <row r="1358" spans="1:22" x14ac:dyDescent="0.3">
      <c r="A1358" s="1">
        <v>46079.5</v>
      </c>
      <c r="B1358" s="2">
        <v>34.161839804118237</v>
      </c>
      <c r="C1358" s="2">
        <v>7.4162027693190637</v>
      </c>
      <c r="D1358" s="2">
        <f t="shared" si="252"/>
        <v>32.608225805177362</v>
      </c>
      <c r="E1358" s="2">
        <f t="shared" si="253"/>
        <v>54.172806001072303</v>
      </c>
      <c r="F1358" s="2">
        <f t="shared" si="261"/>
        <v>340</v>
      </c>
      <c r="G1358" s="2">
        <f t="shared" si="262"/>
        <v>0</v>
      </c>
      <c r="H1358" s="2">
        <f>MIN(Inputs!$B$2, (Inputs!$B$14 - F1358)/Inputs!$B$15)</f>
        <v>0</v>
      </c>
      <c r="I1358" s="2">
        <f>MAX(MIN(Inputs!$B$2, F1358*Inputs!$B$16, Inputs!$B$14*Inputs!$B$4 - G1358), 0)</f>
        <v>170</v>
      </c>
      <c r="J1358" s="2">
        <f>MAX(MIN(Inputs!$B$2, F1358*Inputs!$B$16, (Inputs!$B$14-F1358)/Inputs!$B$15)*Inputs!$B$9, 0)</f>
        <v>0</v>
      </c>
      <c r="K1358" s="2">
        <f>MAX(E1358*Inputs!$B$5 - B1358 - Inputs!$B$8, 0) * H1358</f>
        <v>0</v>
      </c>
      <c r="L1358" s="2">
        <f>IF(B1358 &gt;= D1358*Inputs!$B$10, MAX(B1358 - E1358/Inputs!$B$5 - Inputs!$B$8, 0) * I1358, 0)</f>
        <v>0</v>
      </c>
      <c r="M1358" s="2">
        <f t="shared" si="254"/>
        <v>0</v>
      </c>
      <c r="N1358" s="3" t="str">
        <f t="shared" si="255"/>
        <v>Idle</v>
      </c>
      <c r="O1358" s="3" t="str">
        <f t="shared" si="263"/>
        <v>Idle</v>
      </c>
      <c r="P1358" s="2">
        <f t="shared" si="256"/>
        <v>0</v>
      </c>
      <c r="Q1358" s="2">
        <f t="shared" si="257"/>
        <v>0</v>
      </c>
      <c r="R1358" s="2">
        <f t="shared" si="258"/>
        <v>0</v>
      </c>
      <c r="S1358" s="2">
        <f t="shared" si="259"/>
        <v>0</v>
      </c>
      <c r="T1358" s="2">
        <f t="shared" si="260"/>
        <v>0</v>
      </c>
      <c r="U1358" s="2">
        <f>IF(O1358="Reg", R1358 * Inputs!$B$7, 0)</f>
        <v>0</v>
      </c>
      <c r="V1358" s="2">
        <f>MAX(F1358 + P1358*Inputs!$B$15 - (Q1358/Inputs!$B$16) - U1358, 0)</f>
        <v>340</v>
      </c>
    </row>
    <row r="1359" spans="1:22" x14ac:dyDescent="0.3">
      <c r="A1359" s="1">
        <v>46079.541666666657</v>
      </c>
      <c r="B1359" s="2">
        <v>37.911322065411113</v>
      </c>
      <c r="C1359" s="2">
        <v>3.4762057330386589</v>
      </c>
      <c r="D1359" s="2">
        <f t="shared" si="252"/>
        <v>32.608225805177362</v>
      </c>
      <c r="E1359" s="2">
        <f t="shared" si="253"/>
        <v>59.94175202537167</v>
      </c>
      <c r="F1359" s="2">
        <f t="shared" si="261"/>
        <v>340</v>
      </c>
      <c r="G1359" s="2">
        <f t="shared" si="262"/>
        <v>0</v>
      </c>
      <c r="H1359" s="2">
        <f>MIN(Inputs!$B$2, (Inputs!$B$14 - F1359)/Inputs!$B$15)</f>
        <v>0</v>
      </c>
      <c r="I1359" s="2">
        <f>MAX(MIN(Inputs!$B$2, F1359*Inputs!$B$16, Inputs!$B$14*Inputs!$B$4 - G1359), 0)</f>
        <v>170</v>
      </c>
      <c r="J1359" s="2">
        <f>MAX(MIN(Inputs!$B$2, F1359*Inputs!$B$16, (Inputs!$B$14-F1359)/Inputs!$B$15)*Inputs!$B$9, 0)</f>
        <v>0</v>
      </c>
      <c r="K1359" s="2">
        <f>MAX(E1359*Inputs!$B$5 - B1359 - Inputs!$B$8, 0) * H1359</f>
        <v>0</v>
      </c>
      <c r="L1359" s="2">
        <f>IF(B1359 &gt;= D1359*Inputs!$B$10, MAX(B1359 - E1359/Inputs!$B$5 - Inputs!$B$8, 0) * I1359, 0)</f>
        <v>0</v>
      </c>
      <c r="M1359" s="2">
        <f t="shared" si="254"/>
        <v>0</v>
      </c>
      <c r="N1359" s="3" t="str">
        <f t="shared" si="255"/>
        <v>Idle</v>
      </c>
      <c r="O1359" s="3" t="str">
        <f t="shared" si="263"/>
        <v>Idle</v>
      </c>
      <c r="P1359" s="2">
        <f t="shared" si="256"/>
        <v>0</v>
      </c>
      <c r="Q1359" s="2">
        <f t="shared" si="257"/>
        <v>0</v>
      </c>
      <c r="R1359" s="2">
        <f t="shared" si="258"/>
        <v>0</v>
      </c>
      <c r="S1359" s="2">
        <f t="shared" si="259"/>
        <v>0</v>
      </c>
      <c r="T1359" s="2">
        <f t="shared" si="260"/>
        <v>0</v>
      </c>
      <c r="U1359" s="2">
        <f>IF(O1359="Reg", R1359 * Inputs!$B$7, 0)</f>
        <v>0</v>
      </c>
      <c r="V1359" s="2">
        <f>MAX(F1359 + P1359*Inputs!$B$15 - (Q1359/Inputs!$B$16) - U1359, 0)</f>
        <v>340</v>
      </c>
    </row>
    <row r="1360" spans="1:22" x14ac:dyDescent="0.3">
      <c r="A1360" s="1">
        <v>46079.583333333343</v>
      </c>
      <c r="B1360" s="2">
        <v>56.38918850030975</v>
      </c>
      <c r="C1360" s="2">
        <v>24.453870542016709</v>
      </c>
      <c r="D1360" s="2">
        <f t="shared" si="252"/>
        <v>32.608225805177362</v>
      </c>
      <c r="E1360" s="2">
        <f t="shared" si="253"/>
        <v>66.067079218738485</v>
      </c>
      <c r="F1360" s="2">
        <f t="shared" si="261"/>
        <v>340</v>
      </c>
      <c r="G1360" s="2">
        <f t="shared" si="262"/>
        <v>0</v>
      </c>
      <c r="H1360" s="2">
        <f>MIN(Inputs!$B$2, (Inputs!$B$14 - F1360)/Inputs!$B$15)</f>
        <v>0</v>
      </c>
      <c r="I1360" s="2">
        <f>MAX(MIN(Inputs!$B$2, F1360*Inputs!$B$16, Inputs!$B$14*Inputs!$B$4 - G1360), 0)</f>
        <v>170</v>
      </c>
      <c r="J1360" s="2">
        <f>MAX(MIN(Inputs!$B$2, F1360*Inputs!$B$16, (Inputs!$B$14-F1360)/Inputs!$B$15)*Inputs!$B$9, 0)</f>
        <v>0</v>
      </c>
      <c r="K1360" s="2">
        <f>MAX(E1360*Inputs!$B$5 - B1360 - Inputs!$B$8, 0) * H1360</f>
        <v>0</v>
      </c>
      <c r="L1360" s="2">
        <f>IF(B1360 &gt;= D1360*Inputs!$B$10, MAX(B1360 - E1360/Inputs!$B$5 - Inputs!$B$8, 0) * I1360, 0)</f>
        <v>0</v>
      </c>
      <c r="M1360" s="2">
        <f t="shared" si="254"/>
        <v>0</v>
      </c>
      <c r="N1360" s="3" t="str">
        <f t="shared" si="255"/>
        <v>Idle</v>
      </c>
      <c r="O1360" s="3" t="str">
        <f t="shared" si="263"/>
        <v>Idle</v>
      </c>
      <c r="P1360" s="2">
        <f t="shared" si="256"/>
        <v>0</v>
      </c>
      <c r="Q1360" s="2">
        <f t="shared" si="257"/>
        <v>0</v>
      </c>
      <c r="R1360" s="2">
        <f t="shared" si="258"/>
        <v>0</v>
      </c>
      <c r="S1360" s="2">
        <f t="shared" si="259"/>
        <v>0</v>
      </c>
      <c r="T1360" s="2">
        <f t="shared" si="260"/>
        <v>0</v>
      </c>
      <c r="U1360" s="2">
        <f>IF(O1360="Reg", R1360 * Inputs!$B$7, 0)</f>
        <v>0</v>
      </c>
      <c r="V1360" s="2">
        <f>MAX(F1360 + P1360*Inputs!$B$15 - (Q1360/Inputs!$B$16) - U1360, 0)</f>
        <v>340</v>
      </c>
    </row>
    <row r="1361" spans="1:22" x14ac:dyDescent="0.3">
      <c r="A1361" s="1">
        <v>46079.625</v>
      </c>
      <c r="B1361" s="2">
        <v>59.807357505411019</v>
      </c>
      <c r="C1361" s="2">
        <v>18.887377290415081</v>
      </c>
      <c r="D1361" s="2">
        <f t="shared" si="252"/>
        <v>32.608225805177362</v>
      </c>
      <c r="E1361" s="2">
        <f t="shared" si="253"/>
        <v>68.486387261178166</v>
      </c>
      <c r="F1361" s="2">
        <f t="shared" si="261"/>
        <v>340</v>
      </c>
      <c r="G1361" s="2">
        <f t="shared" si="262"/>
        <v>0</v>
      </c>
      <c r="H1361" s="2">
        <f>MIN(Inputs!$B$2, (Inputs!$B$14 - F1361)/Inputs!$B$15)</f>
        <v>0</v>
      </c>
      <c r="I1361" s="2">
        <f>MAX(MIN(Inputs!$B$2, F1361*Inputs!$B$16, Inputs!$B$14*Inputs!$B$4 - G1361), 0)</f>
        <v>170</v>
      </c>
      <c r="J1361" s="2">
        <f>MAX(MIN(Inputs!$B$2, F1361*Inputs!$B$16, (Inputs!$B$14-F1361)/Inputs!$B$15)*Inputs!$B$9, 0)</f>
        <v>0</v>
      </c>
      <c r="K1361" s="2">
        <f>MAX(E1361*Inputs!$B$5 - B1361 - Inputs!$B$8, 0) * H1361</f>
        <v>0</v>
      </c>
      <c r="L1361" s="2">
        <f>IF(B1361 &gt;= D1361*Inputs!$B$10, MAX(B1361 - E1361/Inputs!$B$5 - Inputs!$B$8, 0) * I1361, 0)</f>
        <v>0</v>
      </c>
      <c r="M1361" s="2">
        <f t="shared" si="254"/>
        <v>0</v>
      </c>
      <c r="N1361" s="3" t="str">
        <f t="shared" si="255"/>
        <v>Idle</v>
      </c>
      <c r="O1361" s="3" t="str">
        <f t="shared" si="263"/>
        <v>Idle</v>
      </c>
      <c r="P1361" s="2">
        <f t="shared" si="256"/>
        <v>0</v>
      </c>
      <c r="Q1361" s="2">
        <f t="shared" si="257"/>
        <v>0</v>
      </c>
      <c r="R1361" s="2">
        <f t="shared" si="258"/>
        <v>0</v>
      </c>
      <c r="S1361" s="2">
        <f t="shared" si="259"/>
        <v>0</v>
      </c>
      <c r="T1361" s="2">
        <f t="shared" si="260"/>
        <v>0</v>
      </c>
      <c r="U1361" s="2">
        <f>IF(O1361="Reg", R1361 * Inputs!$B$7, 0)</f>
        <v>0</v>
      </c>
      <c r="V1361" s="2">
        <f>MAX(F1361 + P1361*Inputs!$B$15 - (Q1361/Inputs!$B$16) - U1361, 0)</f>
        <v>340</v>
      </c>
    </row>
    <row r="1362" spans="1:22" x14ac:dyDescent="0.3">
      <c r="A1362" s="1">
        <v>46079.666666666657</v>
      </c>
      <c r="B1362" s="2">
        <v>65.684956167511032</v>
      </c>
      <c r="C1362" s="2">
        <v>3.0475688852131939</v>
      </c>
      <c r="D1362" s="2">
        <f t="shared" si="252"/>
        <v>32.608225805177362</v>
      </c>
      <c r="E1362" s="2">
        <f t="shared" si="253"/>
        <v>68.863758738505155</v>
      </c>
      <c r="F1362" s="2">
        <f t="shared" si="261"/>
        <v>340</v>
      </c>
      <c r="G1362" s="2">
        <f t="shared" si="262"/>
        <v>0</v>
      </c>
      <c r="H1362" s="2">
        <f>MIN(Inputs!$B$2, (Inputs!$B$14 - F1362)/Inputs!$B$15)</f>
        <v>0</v>
      </c>
      <c r="I1362" s="2">
        <f>MAX(MIN(Inputs!$B$2, F1362*Inputs!$B$16, Inputs!$B$14*Inputs!$B$4 - G1362), 0)</f>
        <v>170</v>
      </c>
      <c r="J1362" s="2">
        <f>MAX(MIN(Inputs!$B$2, F1362*Inputs!$B$16, (Inputs!$B$14-F1362)/Inputs!$B$15)*Inputs!$B$9, 0)</f>
        <v>0</v>
      </c>
      <c r="K1362" s="2">
        <f>MAX(E1362*Inputs!$B$5 - B1362 - Inputs!$B$8, 0) * H1362</f>
        <v>0</v>
      </c>
      <c r="L1362" s="2">
        <f>IF(B1362 &gt;= D1362*Inputs!$B$10, MAX(B1362 - E1362/Inputs!$B$5 - Inputs!$B$8, 0) * I1362, 0)</f>
        <v>0</v>
      </c>
      <c r="M1362" s="2">
        <f t="shared" si="254"/>
        <v>0</v>
      </c>
      <c r="N1362" s="3" t="str">
        <f t="shared" si="255"/>
        <v>Idle</v>
      </c>
      <c r="O1362" s="3" t="str">
        <f t="shared" si="263"/>
        <v>Idle</v>
      </c>
      <c r="P1362" s="2">
        <f t="shared" si="256"/>
        <v>0</v>
      </c>
      <c r="Q1362" s="2">
        <f t="shared" si="257"/>
        <v>0</v>
      </c>
      <c r="R1362" s="2">
        <f t="shared" si="258"/>
        <v>0</v>
      </c>
      <c r="S1362" s="2">
        <f t="shared" si="259"/>
        <v>0</v>
      </c>
      <c r="T1362" s="2">
        <f t="shared" si="260"/>
        <v>0</v>
      </c>
      <c r="U1362" s="2">
        <f>IF(O1362="Reg", R1362 * Inputs!$B$7, 0)</f>
        <v>0</v>
      </c>
      <c r="V1362" s="2">
        <f>MAX(F1362 + P1362*Inputs!$B$15 - (Q1362/Inputs!$B$16) - U1362, 0)</f>
        <v>340</v>
      </c>
    </row>
    <row r="1363" spans="1:22" x14ac:dyDescent="0.3">
      <c r="A1363" s="1">
        <v>46079.708333333343</v>
      </c>
      <c r="B1363" s="2">
        <v>71.082171963672678</v>
      </c>
      <c r="C1363" s="2">
        <v>4.3547108146510336</v>
      </c>
      <c r="D1363" s="2">
        <f t="shared" si="252"/>
        <v>32.608225805177362</v>
      </c>
      <c r="E1363" s="2">
        <f t="shared" si="253"/>
        <v>67.555739843969306</v>
      </c>
      <c r="F1363" s="2">
        <f t="shared" si="261"/>
        <v>340</v>
      </c>
      <c r="G1363" s="2">
        <f t="shared" si="262"/>
        <v>0</v>
      </c>
      <c r="H1363" s="2">
        <f>MIN(Inputs!$B$2, (Inputs!$B$14 - F1363)/Inputs!$B$15)</f>
        <v>0</v>
      </c>
      <c r="I1363" s="2">
        <f>MAX(MIN(Inputs!$B$2, F1363*Inputs!$B$16, Inputs!$B$14*Inputs!$B$4 - G1363), 0)</f>
        <v>170</v>
      </c>
      <c r="J1363" s="2">
        <f>MAX(MIN(Inputs!$B$2, F1363*Inputs!$B$16, (Inputs!$B$14-F1363)/Inputs!$B$15)*Inputs!$B$9, 0)</f>
        <v>0</v>
      </c>
      <c r="K1363" s="2">
        <f>MAX(E1363*Inputs!$B$5 - B1363 - Inputs!$B$8, 0) * H1363</f>
        <v>0</v>
      </c>
      <c r="L1363" s="2">
        <f>IF(B1363 &gt;= D1363*Inputs!$B$10, MAX(B1363 - E1363/Inputs!$B$5 - Inputs!$B$8, 0) * I1363, 0)</f>
        <v>0</v>
      </c>
      <c r="M1363" s="2">
        <f t="shared" si="254"/>
        <v>0</v>
      </c>
      <c r="N1363" s="3" t="str">
        <f t="shared" si="255"/>
        <v>Idle</v>
      </c>
      <c r="O1363" s="3" t="str">
        <f t="shared" si="263"/>
        <v>Idle</v>
      </c>
      <c r="P1363" s="2">
        <f t="shared" si="256"/>
        <v>0</v>
      </c>
      <c r="Q1363" s="2">
        <f t="shared" si="257"/>
        <v>0</v>
      </c>
      <c r="R1363" s="2">
        <f t="shared" si="258"/>
        <v>0</v>
      </c>
      <c r="S1363" s="2">
        <f t="shared" si="259"/>
        <v>0</v>
      </c>
      <c r="T1363" s="2">
        <f t="shared" si="260"/>
        <v>0</v>
      </c>
      <c r="U1363" s="2">
        <f>IF(O1363="Reg", R1363 * Inputs!$B$7, 0)</f>
        <v>0</v>
      </c>
      <c r="V1363" s="2">
        <f>MAX(F1363 + P1363*Inputs!$B$15 - (Q1363/Inputs!$B$16) - U1363, 0)</f>
        <v>340</v>
      </c>
    </row>
    <row r="1364" spans="1:22" x14ac:dyDescent="0.3">
      <c r="A1364" s="1">
        <v>46079.75</v>
      </c>
      <c r="B1364" s="2">
        <v>68.77551594991445</v>
      </c>
      <c r="C1364" s="2">
        <v>11.529815463758879</v>
      </c>
      <c r="D1364" s="2">
        <f t="shared" si="252"/>
        <v>32.608225805177362</v>
      </c>
      <c r="E1364" s="2">
        <f t="shared" si="253"/>
        <v>62.158046818014149</v>
      </c>
      <c r="F1364" s="2">
        <f t="shared" si="261"/>
        <v>340</v>
      </c>
      <c r="G1364" s="2">
        <f t="shared" si="262"/>
        <v>0</v>
      </c>
      <c r="H1364" s="2">
        <f>MIN(Inputs!$B$2, (Inputs!$B$14 - F1364)/Inputs!$B$15)</f>
        <v>0</v>
      </c>
      <c r="I1364" s="2">
        <f>MAX(MIN(Inputs!$B$2, F1364*Inputs!$B$16, Inputs!$B$14*Inputs!$B$4 - G1364), 0)</f>
        <v>170</v>
      </c>
      <c r="J1364" s="2">
        <f>MAX(MIN(Inputs!$B$2, F1364*Inputs!$B$16, (Inputs!$B$14-F1364)/Inputs!$B$15)*Inputs!$B$9, 0)</f>
        <v>0</v>
      </c>
      <c r="K1364" s="2">
        <f>MAX(E1364*Inputs!$B$5 - B1364 - Inputs!$B$8, 0) * H1364</f>
        <v>0</v>
      </c>
      <c r="L1364" s="2">
        <f>IF(B1364 &gt;= D1364*Inputs!$B$10, MAX(B1364 - E1364/Inputs!$B$5 - Inputs!$B$8, 0) * I1364, 0)</f>
        <v>0</v>
      </c>
      <c r="M1364" s="2">
        <f t="shared" si="254"/>
        <v>0</v>
      </c>
      <c r="N1364" s="3" t="str">
        <f t="shared" si="255"/>
        <v>Idle</v>
      </c>
      <c r="O1364" s="3" t="str">
        <f t="shared" si="263"/>
        <v>Idle</v>
      </c>
      <c r="P1364" s="2">
        <f t="shared" si="256"/>
        <v>0</v>
      </c>
      <c r="Q1364" s="2">
        <f t="shared" si="257"/>
        <v>0</v>
      </c>
      <c r="R1364" s="2">
        <f t="shared" si="258"/>
        <v>0</v>
      </c>
      <c r="S1364" s="2">
        <f t="shared" si="259"/>
        <v>0</v>
      </c>
      <c r="T1364" s="2">
        <f t="shared" si="260"/>
        <v>0</v>
      </c>
      <c r="U1364" s="2">
        <f>IF(O1364="Reg", R1364 * Inputs!$B$7, 0)</f>
        <v>0</v>
      </c>
      <c r="V1364" s="2">
        <f>MAX(F1364 + P1364*Inputs!$B$15 - (Q1364/Inputs!$B$16) - U1364, 0)</f>
        <v>340</v>
      </c>
    </row>
    <row r="1365" spans="1:22" x14ac:dyDescent="0.3">
      <c r="A1365" s="1">
        <v>46079.791666666657</v>
      </c>
      <c r="B1365" s="2">
        <v>74.663285225611943</v>
      </c>
      <c r="C1365" s="2">
        <v>6.359583533568042</v>
      </c>
      <c r="D1365" s="2">
        <f t="shared" si="252"/>
        <v>32.608225805177362</v>
      </c>
      <c r="E1365" s="2">
        <f t="shared" si="253"/>
        <v>55.158874285153807</v>
      </c>
      <c r="F1365" s="2">
        <f t="shared" si="261"/>
        <v>340</v>
      </c>
      <c r="G1365" s="2">
        <f t="shared" si="262"/>
        <v>0</v>
      </c>
      <c r="H1365" s="2">
        <f>MIN(Inputs!$B$2, (Inputs!$B$14 - F1365)/Inputs!$B$15)</f>
        <v>0</v>
      </c>
      <c r="I1365" s="2">
        <f>MAX(MIN(Inputs!$B$2, F1365*Inputs!$B$16, Inputs!$B$14*Inputs!$B$4 - G1365), 0)</f>
        <v>170</v>
      </c>
      <c r="J1365" s="2">
        <f>MAX(MIN(Inputs!$B$2, F1365*Inputs!$B$16, (Inputs!$B$14-F1365)/Inputs!$B$15)*Inputs!$B$9, 0)</f>
        <v>0</v>
      </c>
      <c r="K1365" s="2">
        <f>MAX(E1365*Inputs!$B$5 - B1365 - Inputs!$B$8, 0) * H1365</f>
        <v>0</v>
      </c>
      <c r="L1365" s="2">
        <f>IF(B1365 &gt;= D1365*Inputs!$B$10, MAX(B1365 - E1365/Inputs!$B$5 - Inputs!$B$8, 0) * I1365, 0)</f>
        <v>0</v>
      </c>
      <c r="M1365" s="2">
        <f t="shared" si="254"/>
        <v>0</v>
      </c>
      <c r="N1365" s="3" t="str">
        <f t="shared" si="255"/>
        <v>Idle</v>
      </c>
      <c r="O1365" s="3" t="str">
        <f t="shared" si="263"/>
        <v>Idle</v>
      </c>
      <c r="P1365" s="2">
        <f t="shared" si="256"/>
        <v>0</v>
      </c>
      <c r="Q1365" s="2">
        <f t="shared" si="257"/>
        <v>0</v>
      </c>
      <c r="R1365" s="2">
        <f t="shared" si="258"/>
        <v>0</v>
      </c>
      <c r="S1365" s="2">
        <f t="shared" si="259"/>
        <v>0</v>
      </c>
      <c r="T1365" s="2">
        <f t="shared" si="260"/>
        <v>0</v>
      </c>
      <c r="U1365" s="2">
        <f>IF(O1365="Reg", R1365 * Inputs!$B$7, 0)</f>
        <v>0</v>
      </c>
      <c r="V1365" s="2">
        <f>MAX(F1365 + P1365*Inputs!$B$15 - (Q1365/Inputs!$B$16) - U1365, 0)</f>
        <v>340</v>
      </c>
    </row>
    <row r="1366" spans="1:22" x14ac:dyDescent="0.3">
      <c r="A1366" s="1">
        <v>46079.833333333343</v>
      </c>
      <c r="B1366" s="2">
        <v>70.905036754947858</v>
      </c>
      <c r="C1366" s="2">
        <v>9.8337785061708747</v>
      </c>
      <c r="D1366" s="2">
        <f t="shared" si="252"/>
        <v>32.608225805177362</v>
      </c>
      <c r="E1366" s="2">
        <f t="shared" si="253"/>
        <v>44.020309443106385</v>
      </c>
      <c r="F1366" s="2">
        <f t="shared" si="261"/>
        <v>340</v>
      </c>
      <c r="G1366" s="2">
        <f t="shared" si="262"/>
        <v>0</v>
      </c>
      <c r="H1366" s="2">
        <f>MIN(Inputs!$B$2, (Inputs!$B$14 - F1366)/Inputs!$B$15)</f>
        <v>0</v>
      </c>
      <c r="I1366" s="2">
        <f>MAX(MIN(Inputs!$B$2, F1366*Inputs!$B$16, Inputs!$B$14*Inputs!$B$4 - G1366), 0)</f>
        <v>170</v>
      </c>
      <c r="J1366" s="2">
        <f>MAX(MIN(Inputs!$B$2, F1366*Inputs!$B$16, (Inputs!$B$14-F1366)/Inputs!$B$15)*Inputs!$B$9, 0)</f>
        <v>0</v>
      </c>
      <c r="K1366" s="2">
        <f>MAX(E1366*Inputs!$B$5 - B1366 - Inputs!$B$8, 0) * H1366</f>
        <v>0</v>
      </c>
      <c r="L1366" s="2">
        <f>IF(B1366 &gt;= D1366*Inputs!$B$10, MAX(B1366 - E1366/Inputs!$B$5 - Inputs!$B$8, 0) * I1366, 0)</f>
        <v>149.93283319558472</v>
      </c>
      <c r="M1366" s="2">
        <f t="shared" si="254"/>
        <v>0</v>
      </c>
      <c r="N1366" s="3" t="str">
        <f t="shared" si="255"/>
        <v>Discharge</v>
      </c>
      <c r="O1366" s="3" t="str">
        <f t="shared" si="263"/>
        <v>Discharge</v>
      </c>
      <c r="P1366" s="2">
        <f t="shared" si="256"/>
        <v>0</v>
      </c>
      <c r="Q1366" s="2">
        <f t="shared" si="257"/>
        <v>170</v>
      </c>
      <c r="R1366" s="2">
        <f t="shared" si="258"/>
        <v>0</v>
      </c>
      <c r="S1366" s="2">
        <f t="shared" si="259"/>
        <v>12053.856248341135</v>
      </c>
      <c r="T1366" s="2">
        <f t="shared" si="260"/>
        <v>0</v>
      </c>
      <c r="U1366" s="2">
        <f>IF(O1366="Reg", R1366 * Inputs!$B$7, 0)</f>
        <v>0</v>
      </c>
      <c r="V1366" s="2">
        <f>MAX(F1366 + P1366*Inputs!$B$15 - (Q1366/Inputs!$B$16) - U1366, 0)</f>
        <v>170</v>
      </c>
    </row>
    <row r="1367" spans="1:22" x14ac:dyDescent="0.3">
      <c r="A1367" s="1">
        <v>46079.875</v>
      </c>
      <c r="B1367" s="2">
        <v>62.071586369372973</v>
      </c>
      <c r="C1367" s="2">
        <v>7.5875887171766712</v>
      </c>
      <c r="D1367" s="2">
        <f t="shared" si="252"/>
        <v>32.608225805177362</v>
      </c>
      <c r="E1367" s="2">
        <f t="shared" si="253"/>
        <v>33.76969812251334</v>
      </c>
      <c r="F1367" s="2">
        <f t="shared" si="261"/>
        <v>170</v>
      </c>
      <c r="G1367" s="2">
        <f t="shared" si="262"/>
        <v>170</v>
      </c>
      <c r="H1367" s="2">
        <f>MIN(Inputs!$B$2, (Inputs!$B$14 - F1367)/Inputs!$B$15)</f>
        <v>170</v>
      </c>
      <c r="I1367" s="2">
        <f>MAX(MIN(Inputs!$B$2, F1367*Inputs!$B$16, Inputs!$B$14*Inputs!$B$4 - G1367), 0)</f>
        <v>170</v>
      </c>
      <c r="J1367" s="2">
        <f>MAX(MIN(Inputs!$B$2, F1367*Inputs!$B$16, (Inputs!$B$14-F1367)/Inputs!$B$15)*Inputs!$B$9, 0)</f>
        <v>136</v>
      </c>
      <c r="K1367" s="2">
        <f>MAX(E1367*Inputs!$B$5 - B1367 - Inputs!$B$8, 0) * H1367</f>
        <v>0</v>
      </c>
      <c r="L1367" s="2">
        <f>IF(B1367 &gt;= D1367*Inputs!$B$10, MAX(B1367 - E1367/Inputs!$B$5 - Inputs!$B$8, 0) * I1367, 0)</f>
        <v>628.47800003514703</v>
      </c>
      <c r="M1367" s="2">
        <f t="shared" si="254"/>
        <v>1031.9120655360273</v>
      </c>
      <c r="N1367" s="3" t="str">
        <f t="shared" si="255"/>
        <v>Reg</v>
      </c>
      <c r="O1367" s="3" t="str">
        <f t="shared" si="263"/>
        <v>Discharge</v>
      </c>
      <c r="P1367" s="2">
        <f t="shared" si="256"/>
        <v>0</v>
      </c>
      <c r="Q1367" s="2">
        <f t="shared" si="257"/>
        <v>170</v>
      </c>
      <c r="R1367" s="2">
        <f t="shared" si="258"/>
        <v>0</v>
      </c>
      <c r="S1367" s="2">
        <f t="shared" si="259"/>
        <v>10552.169682793405</v>
      </c>
      <c r="T1367" s="2">
        <f t="shared" si="260"/>
        <v>0</v>
      </c>
      <c r="U1367" s="2">
        <f>IF(O1367="Reg", R1367 * Inputs!$B$7, 0)</f>
        <v>0</v>
      </c>
      <c r="V1367" s="2">
        <f>MAX(F1367 + P1367*Inputs!$B$15 - (Q1367/Inputs!$B$16) - U1367, 0)</f>
        <v>0</v>
      </c>
    </row>
    <row r="1368" spans="1:22" x14ac:dyDescent="0.3">
      <c r="A1368" s="1">
        <v>46079.916666666657</v>
      </c>
      <c r="B1368" s="2">
        <v>57.836842800295898</v>
      </c>
      <c r="C1368" s="2">
        <v>13.095594891220699</v>
      </c>
      <c r="D1368" s="2">
        <f t="shared" si="252"/>
        <v>32.608225805177362</v>
      </c>
      <c r="E1368" s="2">
        <f t="shared" si="253"/>
        <v>24.069152050006405</v>
      </c>
      <c r="F1368" s="2">
        <f t="shared" si="261"/>
        <v>0</v>
      </c>
      <c r="G1368" s="2">
        <f t="shared" si="262"/>
        <v>340</v>
      </c>
      <c r="H1368" s="2">
        <f>MIN(Inputs!$B$2, (Inputs!$B$14 - F1368)/Inputs!$B$15)</f>
        <v>170</v>
      </c>
      <c r="I1368" s="2">
        <f>MAX(MIN(Inputs!$B$2, F1368*Inputs!$B$16, Inputs!$B$14*Inputs!$B$4 - G1368), 0)</f>
        <v>0</v>
      </c>
      <c r="J1368" s="2">
        <f>MAX(MIN(Inputs!$B$2, F1368*Inputs!$B$16, (Inputs!$B$14-F1368)/Inputs!$B$15)*Inputs!$B$9, 0)</f>
        <v>0</v>
      </c>
      <c r="K1368" s="2">
        <f>MAX(E1368*Inputs!$B$5 - B1368 - Inputs!$B$8, 0) * H1368</f>
        <v>0</v>
      </c>
      <c r="L1368" s="2">
        <f>IF(B1368 &gt;= D1368*Inputs!$B$10, MAX(B1368 - E1368/Inputs!$B$5 - Inputs!$B$8, 0) * I1368, 0)</f>
        <v>0</v>
      </c>
      <c r="M1368" s="2">
        <f t="shared" si="254"/>
        <v>0</v>
      </c>
      <c r="N1368" s="3" t="str">
        <f t="shared" si="255"/>
        <v>Idle</v>
      </c>
      <c r="O1368" s="3" t="str">
        <f t="shared" si="263"/>
        <v>Idle</v>
      </c>
      <c r="P1368" s="2">
        <f t="shared" si="256"/>
        <v>0</v>
      </c>
      <c r="Q1368" s="2">
        <f t="shared" si="257"/>
        <v>0</v>
      </c>
      <c r="R1368" s="2">
        <f t="shared" si="258"/>
        <v>0</v>
      </c>
      <c r="S1368" s="2">
        <f t="shared" si="259"/>
        <v>0</v>
      </c>
      <c r="T1368" s="2">
        <f t="shared" si="260"/>
        <v>0</v>
      </c>
      <c r="U1368" s="2">
        <f>IF(O1368="Reg", R1368 * Inputs!$B$7, 0)</f>
        <v>0</v>
      </c>
      <c r="V1368" s="2">
        <f>MAX(F1368 + P1368*Inputs!$B$15 - (Q1368/Inputs!$B$16) - U1368, 0)</f>
        <v>0</v>
      </c>
    </row>
    <row r="1369" spans="1:22" x14ac:dyDescent="0.3">
      <c r="A1369" s="1">
        <v>46079.958333333343</v>
      </c>
      <c r="B1369" s="2">
        <v>38.696013807941718</v>
      </c>
      <c r="C1369" s="2">
        <v>10.01898479788723</v>
      </c>
      <c r="D1369" s="2">
        <f t="shared" si="252"/>
        <v>32.608225805177362</v>
      </c>
      <c r="E1369" s="2">
        <f t="shared" si="253"/>
        <v>14.429678249957087</v>
      </c>
      <c r="F1369" s="2">
        <f t="shared" si="261"/>
        <v>0</v>
      </c>
      <c r="G1369" s="2">
        <f t="shared" si="262"/>
        <v>340</v>
      </c>
      <c r="H1369" s="2">
        <f>MIN(Inputs!$B$2, (Inputs!$B$14 - F1369)/Inputs!$B$15)</f>
        <v>170</v>
      </c>
      <c r="I1369" s="2">
        <f>MAX(MIN(Inputs!$B$2, F1369*Inputs!$B$16, Inputs!$B$14*Inputs!$B$4 - G1369), 0)</f>
        <v>0</v>
      </c>
      <c r="J1369" s="2">
        <f>MAX(MIN(Inputs!$B$2, F1369*Inputs!$B$16, (Inputs!$B$14-F1369)/Inputs!$B$15)*Inputs!$B$9, 0)</f>
        <v>0</v>
      </c>
      <c r="K1369" s="2">
        <f>MAX(E1369*Inputs!$B$5 - B1369 - Inputs!$B$8, 0) * H1369</f>
        <v>0</v>
      </c>
      <c r="L1369" s="2">
        <f>IF(B1369 &gt;= D1369*Inputs!$B$10, MAX(B1369 - E1369/Inputs!$B$5 - Inputs!$B$8, 0) * I1369, 0)</f>
        <v>0</v>
      </c>
      <c r="M1369" s="2">
        <f t="shared" si="254"/>
        <v>0</v>
      </c>
      <c r="N1369" s="3" t="str">
        <f t="shared" si="255"/>
        <v>Idle</v>
      </c>
      <c r="O1369" s="3" t="str">
        <f t="shared" si="263"/>
        <v>Idle</v>
      </c>
      <c r="P1369" s="2">
        <f t="shared" si="256"/>
        <v>0</v>
      </c>
      <c r="Q1369" s="2">
        <f t="shared" si="257"/>
        <v>0</v>
      </c>
      <c r="R1369" s="2">
        <f t="shared" si="258"/>
        <v>0</v>
      </c>
      <c r="S1369" s="2">
        <f t="shared" si="259"/>
        <v>0</v>
      </c>
      <c r="T1369" s="2">
        <f t="shared" si="260"/>
        <v>0</v>
      </c>
      <c r="U1369" s="2">
        <f>IF(O1369="Reg", R1369 * Inputs!$B$7, 0)</f>
        <v>0</v>
      </c>
      <c r="V1369" s="2">
        <f>MAX(F1369 + P1369*Inputs!$B$15 - (Q1369/Inputs!$B$16) - U1369, 0)</f>
        <v>0</v>
      </c>
    </row>
    <row r="1370" spans="1:22" x14ac:dyDescent="0.3">
      <c r="A1370" s="1">
        <v>46080</v>
      </c>
      <c r="B1370" s="2">
        <v>26.780480752752471</v>
      </c>
      <c r="C1370" s="2">
        <v>6.3136264529744199</v>
      </c>
      <c r="D1370" s="2">
        <f t="shared" si="252"/>
        <v>31.67668415359709</v>
      </c>
      <c r="E1370" s="2">
        <f t="shared" si="253"/>
        <v>7.9803426153001347</v>
      </c>
      <c r="F1370" s="2">
        <f t="shared" si="261"/>
        <v>0</v>
      </c>
      <c r="G1370" s="2">
        <f t="shared" si="262"/>
        <v>0</v>
      </c>
      <c r="H1370" s="2">
        <f>MIN(Inputs!$B$2, (Inputs!$B$14 - F1370)/Inputs!$B$15)</f>
        <v>170</v>
      </c>
      <c r="I1370" s="2">
        <f>MAX(MIN(Inputs!$B$2, F1370*Inputs!$B$16, Inputs!$B$14*Inputs!$B$4 - G1370), 0)</f>
        <v>0</v>
      </c>
      <c r="J1370" s="2">
        <f>MAX(MIN(Inputs!$B$2, F1370*Inputs!$B$16, (Inputs!$B$14-F1370)/Inputs!$B$15)*Inputs!$B$9, 0)</f>
        <v>0</v>
      </c>
      <c r="K1370" s="2">
        <f>MAX(E1370*Inputs!$B$5 - B1370 - Inputs!$B$8, 0) * H1370</f>
        <v>0</v>
      </c>
      <c r="L1370" s="2">
        <f>IF(B1370 &gt;= D1370*Inputs!$B$10, MAX(B1370 - E1370/Inputs!$B$5 - Inputs!$B$8, 0) * I1370, 0)</f>
        <v>0</v>
      </c>
      <c r="M1370" s="2">
        <f t="shared" si="254"/>
        <v>0</v>
      </c>
      <c r="N1370" s="3" t="str">
        <f t="shared" si="255"/>
        <v>Idle</v>
      </c>
      <c r="O1370" s="3" t="str">
        <f t="shared" si="263"/>
        <v>Idle</v>
      </c>
      <c r="P1370" s="2">
        <f t="shared" si="256"/>
        <v>0</v>
      </c>
      <c r="Q1370" s="2">
        <f t="shared" si="257"/>
        <v>0</v>
      </c>
      <c r="R1370" s="2">
        <f t="shared" si="258"/>
        <v>0</v>
      </c>
      <c r="S1370" s="2">
        <f t="shared" si="259"/>
        <v>0</v>
      </c>
      <c r="T1370" s="2">
        <f t="shared" si="260"/>
        <v>0</v>
      </c>
      <c r="U1370" s="2">
        <f>IF(O1370="Reg", R1370 * Inputs!$B$7, 0)</f>
        <v>0</v>
      </c>
      <c r="V1370" s="2">
        <f>MAX(F1370 + P1370*Inputs!$B$15 - (Q1370/Inputs!$B$16) - U1370, 0)</f>
        <v>0</v>
      </c>
    </row>
    <row r="1371" spans="1:22" x14ac:dyDescent="0.3">
      <c r="A1371" s="1">
        <v>46080.041666666657</v>
      </c>
      <c r="B1371" s="2">
        <v>7.8318961733274026</v>
      </c>
      <c r="C1371" s="2">
        <v>8.3363867570451422</v>
      </c>
      <c r="D1371" s="2">
        <f t="shared" si="252"/>
        <v>31.67668415359709</v>
      </c>
      <c r="E1371" s="2">
        <f t="shared" si="253"/>
        <v>3.516929156508056</v>
      </c>
      <c r="F1371" s="2">
        <f t="shared" si="261"/>
        <v>0</v>
      </c>
      <c r="G1371" s="2">
        <f t="shared" si="262"/>
        <v>0</v>
      </c>
      <c r="H1371" s="2">
        <f>MIN(Inputs!$B$2, (Inputs!$B$14 - F1371)/Inputs!$B$15)</f>
        <v>170</v>
      </c>
      <c r="I1371" s="2">
        <f>MAX(MIN(Inputs!$B$2, F1371*Inputs!$B$16, Inputs!$B$14*Inputs!$B$4 - G1371), 0)</f>
        <v>0</v>
      </c>
      <c r="J1371" s="2">
        <f>MAX(MIN(Inputs!$B$2, F1371*Inputs!$B$16, (Inputs!$B$14-F1371)/Inputs!$B$15)*Inputs!$B$9, 0)</f>
        <v>0</v>
      </c>
      <c r="K1371" s="2">
        <f>MAX(E1371*Inputs!$B$5 - B1371 - Inputs!$B$8, 0) * H1371</f>
        <v>0</v>
      </c>
      <c r="L1371" s="2">
        <f>IF(B1371 &gt;= D1371*Inputs!$B$10, MAX(B1371 - E1371/Inputs!$B$5 - Inputs!$B$8, 0) * I1371, 0)</f>
        <v>0</v>
      </c>
      <c r="M1371" s="2">
        <f t="shared" si="254"/>
        <v>0</v>
      </c>
      <c r="N1371" s="3" t="str">
        <f t="shared" si="255"/>
        <v>Idle</v>
      </c>
      <c r="O1371" s="3" t="str">
        <f t="shared" si="263"/>
        <v>Idle</v>
      </c>
      <c r="P1371" s="2">
        <f t="shared" si="256"/>
        <v>0</v>
      </c>
      <c r="Q1371" s="2">
        <f t="shared" si="257"/>
        <v>0</v>
      </c>
      <c r="R1371" s="2">
        <f t="shared" si="258"/>
        <v>0</v>
      </c>
      <c r="S1371" s="2">
        <f t="shared" si="259"/>
        <v>0</v>
      </c>
      <c r="T1371" s="2">
        <f t="shared" si="260"/>
        <v>0</v>
      </c>
      <c r="U1371" s="2">
        <f>IF(O1371="Reg", R1371 * Inputs!$B$7, 0)</f>
        <v>0</v>
      </c>
      <c r="V1371" s="2">
        <f>MAX(F1371 + P1371*Inputs!$B$15 - (Q1371/Inputs!$B$16) - U1371, 0)</f>
        <v>0</v>
      </c>
    </row>
    <row r="1372" spans="1:22" x14ac:dyDescent="0.3">
      <c r="A1372" s="1">
        <v>46080.083333333343</v>
      </c>
      <c r="B1372" s="2">
        <v>9.4013688313895525</v>
      </c>
      <c r="C1372" s="2">
        <v>4.5331431088781873</v>
      </c>
      <c r="D1372" s="2">
        <f t="shared" si="252"/>
        <v>31.67668415359709</v>
      </c>
      <c r="E1372" s="2">
        <f t="shared" si="253"/>
        <v>2.2116131276201556</v>
      </c>
      <c r="F1372" s="2">
        <f t="shared" si="261"/>
        <v>0</v>
      </c>
      <c r="G1372" s="2">
        <f t="shared" si="262"/>
        <v>0</v>
      </c>
      <c r="H1372" s="2">
        <f>MIN(Inputs!$B$2, (Inputs!$B$14 - F1372)/Inputs!$B$15)</f>
        <v>170</v>
      </c>
      <c r="I1372" s="2">
        <f>MAX(MIN(Inputs!$B$2, F1372*Inputs!$B$16, Inputs!$B$14*Inputs!$B$4 - G1372), 0)</f>
        <v>0</v>
      </c>
      <c r="J1372" s="2">
        <f>MAX(MIN(Inputs!$B$2, F1372*Inputs!$B$16, (Inputs!$B$14-F1372)/Inputs!$B$15)*Inputs!$B$9, 0)</f>
        <v>0</v>
      </c>
      <c r="K1372" s="2">
        <f>MAX(E1372*Inputs!$B$5 - B1372 - Inputs!$B$8, 0) * H1372</f>
        <v>0</v>
      </c>
      <c r="L1372" s="2">
        <f>IF(B1372 &gt;= D1372*Inputs!$B$10, MAX(B1372 - E1372/Inputs!$B$5 - Inputs!$B$8, 0) * I1372, 0)</f>
        <v>0</v>
      </c>
      <c r="M1372" s="2">
        <f t="shared" si="254"/>
        <v>0</v>
      </c>
      <c r="N1372" s="3" t="str">
        <f t="shared" si="255"/>
        <v>Idle</v>
      </c>
      <c r="O1372" s="3" t="str">
        <f t="shared" si="263"/>
        <v>Idle</v>
      </c>
      <c r="P1372" s="2">
        <f t="shared" si="256"/>
        <v>0</v>
      </c>
      <c r="Q1372" s="2">
        <f t="shared" si="257"/>
        <v>0</v>
      </c>
      <c r="R1372" s="2">
        <f t="shared" si="258"/>
        <v>0</v>
      </c>
      <c r="S1372" s="2">
        <f t="shared" si="259"/>
        <v>0</v>
      </c>
      <c r="T1372" s="2">
        <f t="shared" si="260"/>
        <v>0</v>
      </c>
      <c r="U1372" s="2">
        <f>IF(O1372="Reg", R1372 * Inputs!$B$7, 0)</f>
        <v>0</v>
      </c>
      <c r="V1372" s="2">
        <f>MAX(F1372 + P1372*Inputs!$B$15 - (Q1372/Inputs!$B$16) - U1372, 0)</f>
        <v>0</v>
      </c>
    </row>
    <row r="1373" spans="1:22" x14ac:dyDescent="0.3">
      <c r="A1373" s="1">
        <v>46080.125</v>
      </c>
      <c r="B1373" s="2">
        <v>3.8683099343313812</v>
      </c>
      <c r="C1373" s="2">
        <v>4.5922098462086653</v>
      </c>
      <c r="D1373" s="2">
        <f t="shared" si="252"/>
        <v>31.67668415359709</v>
      </c>
      <c r="E1373" s="2">
        <f t="shared" si="253"/>
        <v>0.64471832238856353</v>
      </c>
      <c r="F1373" s="2">
        <f t="shared" si="261"/>
        <v>0</v>
      </c>
      <c r="G1373" s="2">
        <f t="shared" si="262"/>
        <v>0</v>
      </c>
      <c r="H1373" s="2">
        <f>MIN(Inputs!$B$2, (Inputs!$B$14 - F1373)/Inputs!$B$15)</f>
        <v>170</v>
      </c>
      <c r="I1373" s="2">
        <f>MAX(MIN(Inputs!$B$2, F1373*Inputs!$B$16, Inputs!$B$14*Inputs!$B$4 - G1373), 0)</f>
        <v>0</v>
      </c>
      <c r="J1373" s="2">
        <f>MAX(MIN(Inputs!$B$2, F1373*Inputs!$B$16, (Inputs!$B$14-F1373)/Inputs!$B$15)*Inputs!$B$9, 0)</f>
        <v>0</v>
      </c>
      <c r="K1373" s="2">
        <f>MAX(E1373*Inputs!$B$5 - B1373 - Inputs!$B$8, 0) * H1373</f>
        <v>0</v>
      </c>
      <c r="L1373" s="2">
        <f>IF(B1373 &gt;= D1373*Inputs!$B$10, MAX(B1373 - E1373/Inputs!$B$5 - Inputs!$B$8, 0) * I1373, 0)</f>
        <v>0</v>
      </c>
      <c r="M1373" s="2">
        <f t="shared" si="254"/>
        <v>0</v>
      </c>
      <c r="N1373" s="3" t="str">
        <f t="shared" si="255"/>
        <v>Idle</v>
      </c>
      <c r="O1373" s="3" t="str">
        <f t="shared" si="263"/>
        <v>Idle</v>
      </c>
      <c r="P1373" s="2">
        <f t="shared" si="256"/>
        <v>0</v>
      </c>
      <c r="Q1373" s="2">
        <f t="shared" si="257"/>
        <v>0</v>
      </c>
      <c r="R1373" s="2">
        <f t="shared" si="258"/>
        <v>0</v>
      </c>
      <c r="S1373" s="2">
        <f t="shared" si="259"/>
        <v>0</v>
      </c>
      <c r="T1373" s="2">
        <f t="shared" si="260"/>
        <v>0</v>
      </c>
      <c r="U1373" s="2">
        <f>IF(O1373="Reg", R1373 * Inputs!$B$7, 0)</f>
        <v>0</v>
      </c>
      <c r="V1373" s="2">
        <f>MAX(F1373 + P1373*Inputs!$B$15 - (Q1373/Inputs!$B$16) - U1373, 0)</f>
        <v>0</v>
      </c>
    </row>
    <row r="1374" spans="1:22" x14ac:dyDescent="0.3">
      <c r="A1374" s="1">
        <v>46080.166666666657</v>
      </c>
      <c r="B1374" s="2">
        <v>0</v>
      </c>
      <c r="C1374" s="2">
        <v>16.961537732507701</v>
      </c>
      <c r="D1374" s="2">
        <f t="shared" si="252"/>
        <v>31.67668415359709</v>
      </c>
      <c r="E1374" s="2">
        <f t="shared" si="253"/>
        <v>0.44028467787417686</v>
      </c>
      <c r="F1374" s="2">
        <f t="shared" si="261"/>
        <v>0</v>
      </c>
      <c r="G1374" s="2">
        <f t="shared" si="262"/>
        <v>0</v>
      </c>
      <c r="H1374" s="2">
        <f>MIN(Inputs!$B$2, (Inputs!$B$14 - F1374)/Inputs!$B$15)</f>
        <v>170</v>
      </c>
      <c r="I1374" s="2">
        <f>MAX(MIN(Inputs!$B$2, F1374*Inputs!$B$16, Inputs!$B$14*Inputs!$B$4 - G1374), 0)</f>
        <v>0</v>
      </c>
      <c r="J1374" s="2">
        <f>MAX(MIN(Inputs!$B$2, F1374*Inputs!$B$16, (Inputs!$B$14-F1374)/Inputs!$B$15)*Inputs!$B$9, 0)</f>
        <v>0</v>
      </c>
      <c r="K1374" s="2">
        <f>MAX(E1374*Inputs!$B$5 - B1374 - Inputs!$B$8, 0) * H1374</f>
        <v>0</v>
      </c>
      <c r="L1374" s="2">
        <f>IF(B1374 &gt;= D1374*Inputs!$B$10, MAX(B1374 - E1374/Inputs!$B$5 - Inputs!$B$8, 0) * I1374, 0)</f>
        <v>0</v>
      </c>
      <c r="M1374" s="2">
        <f t="shared" si="254"/>
        <v>0</v>
      </c>
      <c r="N1374" s="3" t="str">
        <f t="shared" si="255"/>
        <v>Idle</v>
      </c>
      <c r="O1374" s="3" t="str">
        <f t="shared" si="263"/>
        <v>Idle</v>
      </c>
      <c r="P1374" s="2">
        <f t="shared" si="256"/>
        <v>0</v>
      </c>
      <c r="Q1374" s="2">
        <f t="shared" si="257"/>
        <v>0</v>
      </c>
      <c r="R1374" s="2">
        <f t="shared" si="258"/>
        <v>0</v>
      </c>
      <c r="S1374" s="2">
        <f t="shared" si="259"/>
        <v>0</v>
      </c>
      <c r="T1374" s="2">
        <f t="shared" si="260"/>
        <v>0</v>
      </c>
      <c r="U1374" s="2">
        <f>IF(O1374="Reg", R1374 * Inputs!$B$7, 0)</f>
        <v>0</v>
      </c>
      <c r="V1374" s="2">
        <f>MAX(F1374 + P1374*Inputs!$B$15 - (Q1374/Inputs!$B$16) - U1374, 0)</f>
        <v>0</v>
      </c>
    </row>
    <row r="1375" spans="1:22" x14ac:dyDescent="0.3">
      <c r="A1375" s="1">
        <v>46080.208333333343</v>
      </c>
      <c r="B1375" s="2">
        <v>0</v>
      </c>
      <c r="C1375" s="2">
        <v>6.8409955832866158</v>
      </c>
      <c r="D1375" s="2">
        <f t="shared" si="252"/>
        <v>31.67668415359709</v>
      </c>
      <c r="E1375" s="2">
        <f t="shared" si="253"/>
        <v>1.1927829587533392</v>
      </c>
      <c r="F1375" s="2">
        <f t="shared" si="261"/>
        <v>0</v>
      </c>
      <c r="G1375" s="2">
        <f t="shared" si="262"/>
        <v>0</v>
      </c>
      <c r="H1375" s="2">
        <f>MIN(Inputs!$B$2, (Inputs!$B$14 - F1375)/Inputs!$B$15)</f>
        <v>170</v>
      </c>
      <c r="I1375" s="2">
        <f>MAX(MIN(Inputs!$B$2, F1375*Inputs!$B$16, Inputs!$B$14*Inputs!$B$4 - G1375), 0)</f>
        <v>0</v>
      </c>
      <c r="J1375" s="2">
        <f>MAX(MIN(Inputs!$B$2, F1375*Inputs!$B$16, (Inputs!$B$14-F1375)/Inputs!$B$15)*Inputs!$B$9, 0)</f>
        <v>0</v>
      </c>
      <c r="K1375" s="2">
        <f>MAX(E1375*Inputs!$B$5 - B1375 - Inputs!$B$8, 0) * H1375</f>
        <v>0</v>
      </c>
      <c r="L1375" s="2">
        <f>IF(B1375 &gt;= D1375*Inputs!$B$10, MAX(B1375 - E1375/Inputs!$B$5 - Inputs!$B$8, 0) * I1375, 0)</f>
        <v>0</v>
      </c>
      <c r="M1375" s="2">
        <f t="shared" si="254"/>
        <v>0</v>
      </c>
      <c r="N1375" s="3" t="str">
        <f t="shared" si="255"/>
        <v>Idle</v>
      </c>
      <c r="O1375" s="3" t="str">
        <f t="shared" si="263"/>
        <v>Idle</v>
      </c>
      <c r="P1375" s="2">
        <f t="shared" si="256"/>
        <v>0</v>
      </c>
      <c r="Q1375" s="2">
        <f t="shared" si="257"/>
        <v>0</v>
      </c>
      <c r="R1375" s="2">
        <f t="shared" si="258"/>
        <v>0</v>
      </c>
      <c r="S1375" s="2">
        <f t="shared" si="259"/>
        <v>0</v>
      </c>
      <c r="T1375" s="2">
        <f t="shared" si="260"/>
        <v>0</v>
      </c>
      <c r="U1375" s="2">
        <f>IF(O1375="Reg", R1375 * Inputs!$B$7, 0)</f>
        <v>0</v>
      </c>
      <c r="V1375" s="2">
        <f>MAX(F1375 + P1375*Inputs!$B$15 - (Q1375/Inputs!$B$16) - U1375, 0)</f>
        <v>0</v>
      </c>
    </row>
    <row r="1376" spans="1:22" x14ac:dyDescent="0.3">
      <c r="A1376" s="1">
        <v>46080.25</v>
      </c>
      <c r="B1376" s="2">
        <v>0</v>
      </c>
      <c r="C1376" s="2">
        <v>2.6955933818290121</v>
      </c>
      <c r="D1376" s="2">
        <f t="shared" si="252"/>
        <v>31.67668415359709</v>
      </c>
      <c r="E1376" s="2">
        <f t="shared" si="253"/>
        <v>4.892185752582674</v>
      </c>
      <c r="F1376" s="2">
        <f t="shared" si="261"/>
        <v>0</v>
      </c>
      <c r="G1376" s="2">
        <f t="shared" si="262"/>
        <v>0</v>
      </c>
      <c r="H1376" s="2">
        <f>MIN(Inputs!$B$2, (Inputs!$B$14 - F1376)/Inputs!$B$15)</f>
        <v>170</v>
      </c>
      <c r="I1376" s="2">
        <f>MAX(MIN(Inputs!$B$2, F1376*Inputs!$B$16, Inputs!$B$14*Inputs!$B$4 - G1376), 0)</f>
        <v>0</v>
      </c>
      <c r="J1376" s="2">
        <f>MAX(MIN(Inputs!$B$2, F1376*Inputs!$B$16, (Inputs!$B$14-F1376)/Inputs!$B$15)*Inputs!$B$9, 0)</f>
        <v>0</v>
      </c>
      <c r="K1376" s="2">
        <f>MAX(E1376*Inputs!$B$5 - B1376 - Inputs!$B$8, 0) * H1376</f>
        <v>0</v>
      </c>
      <c r="L1376" s="2">
        <f>IF(B1376 &gt;= D1376*Inputs!$B$10, MAX(B1376 - E1376/Inputs!$B$5 - Inputs!$B$8, 0) * I1376, 0)</f>
        <v>0</v>
      </c>
      <c r="M1376" s="2">
        <f t="shared" si="254"/>
        <v>0</v>
      </c>
      <c r="N1376" s="3" t="str">
        <f t="shared" si="255"/>
        <v>Idle</v>
      </c>
      <c r="O1376" s="3" t="str">
        <f t="shared" si="263"/>
        <v>Idle</v>
      </c>
      <c r="P1376" s="2">
        <f t="shared" si="256"/>
        <v>0</v>
      </c>
      <c r="Q1376" s="2">
        <f t="shared" si="257"/>
        <v>0</v>
      </c>
      <c r="R1376" s="2">
        <f t="shared" si="258"/>
        <v>0</v>
      </c>
      <c r="S1376" s="2">
        <f t="shared" si="259"/>
        <v>0</v>
      </c>
      <c r="T1376" s="2">
        <f t="shared" si="260"/>
        <v>0</v>
      </c>
      <c r="U1376" s="2">
        <f>IF(O1376="Reg", R1376 * Inputs!$B$7, 0)</f>
        <v>0</v>
      </c>
      <c r="V1376" s="2">
        <f>MAX(F1376 + P1376*Inputs!$B$15 - (Q1376/Inputs!$B$16) - U1376, 0)</f>
        <v>0</v>
      </c>
    </row>
    <row r="1377" spans="1:22" x14ac:dyDescent="0.3">
      <c r="A1377" s="1">
        <v>46080.291666666657</v>
      </c>
      <c r="B1377" s="2">
        <v>0</v>
      </c>
      <c r="C1377" s="2">
        <v>4.560690921101858</v>
      </c>
      <c r="D1377" s="2">
        <f t="shared" si="252"/>
        <v>31.67668415359709</v>
      </c>
      <c r="E1377" s="2">
        <f t="shared" si="253"/>
        <v>11.118025596135126</v>
      </c>
      <c r="F1377" s="2">
        <f t="shared" si="261"/>
        <v>0</v>
      </c>
      <c r="G1377" s="2">
        <f t="shared" si="262"/>
        <v>0</v>
      </c>
      <c r="H1377" s="2">
        <f>MIN(Inputs!$B$2, (Inputs!$B$14 - F1377)/Inputs!$B$15)</f>
        <v>170</v>
      </c>
      <c r="I1377" s="2">
        <f>MAX(MIN(Inputs!$B$2, F1377*Inputs!$B$16, Inputs!$B$14*Inputs!$B$4 - G1377), 0)</f>
        <v>0</v>
      </c>
      <c r="J1377" s="2">
        <f>MAX(MIN(Inputs!$B$2, F1377*Inputs!$B$16, (Inputs!$B$14-F1377)/Inputs!$B$15)*Inputs!$B$9, 0)</f>
        <v>0</v>
      </c>
      <c r="K1377" s="2">
        <f>MAX(E1377*Inputs!$B$5 - B1377 - Inputs!$B$8, 0) * H1377</f>
        <v>0</v>
      </c>
      <c r="L1377" s="2">
        <f>IF(B1377 &gt;= D1377*Inputs!$B$10, MAX(B1377 - E1377/Inputs!$B$5 - Inputs!$B$8, 0) * I1377, 0)</f>
        <v>0</v>
      </c>
      <c r="M1377" s="2">
        <f t="shared" si="254"/>
        <v>0</v>
      </c>
      <c r="N1377" s="3" t="str">
        <f t="shared" si="255"/>
        <v>Idle</v>
      </c>
      <c r="O1377" s="3" t="str">
        <f t="shared" si="263"/>
        <v>Idle</v>
      </c>
      <c r="P1377" s="2">
        <f t="shared" si="256"/>
        <v>0</v>
      </c>
      <c r="Q1377" s="2">
        <f t="shared" si="257"/>
        <v>0</v>
      </c>
      <c r="R1377" s="2">
        <f t="shared" si="258"/>
        <v>0</v>
      </c>
      <c r="S1377" s="2">
        <f t="shared" si="259"/>
        <v>0</v>
      </c>
      <c r="T1377" s="2">
        <f t="shared" si="260"/>
        <v>0</v>
      </c>
      <c r="U1377" s="2">
        <f>IF(O1377="Reg", R1377 * Inputs!$B$7, 0)</f>
        <v>0</v>
      </c>
      <c r="V1377" s="2">
        <f>MAX(F1377 + P1377*Inputs!$B$15 - (Q1377/Inputs!$B$16) - U1377, 0)</f>
        <v>0</v>
      </c>
    </row>
    <row r="1378" spans="1:22" x14ac:dyDescent="0.3">
      <c r="A1378" s="1">
        <v>46080.333333333343</v>
      </c>
      <c r="B1378" s="2">
        <v>0</v>
      </c>
      <c r="C1378" s="2">
        <v>3.5930286208182149</v>
      </c>
      <c r="D1378" s="2">
        <f t="shared" si="252"/>
        <v>31.67668415359709</v>
      </c>
      <c r="E1378" s="2">
        <f t="shared" si="253"/>
        <v>18.951697125258111</v>
      </c>
      <c r="F1378" s="2">
        <f t="shared" si="261"/>
        <v>0</v>
      </c>
      <c r="G1378" s="2">
        <f t="shared" si="262"/>
        <v>0</v>
      </c>
      <c r="H1378" s="2">
        <f>MIN(Inputs!$B$2, (Inputs!$B$14 - F1378)/Inputs!$B$15)</f>
        <v>170</v>
      </c>
      <c r="I1378" s="2">
        <f>MAX(MIN(Inputs!$B$2, F1378*Inputs!$B$16, Inputs!$B$14*Inputs!$B$4 - G1378), 0)</f>
        <v>0</v>
      </c>
      <c r="J1378" s="2">
        <f>MAX(MIN(Inputs!$B$2, F1378*Inputs!$B$16, (Inputs!$B$14-F1378)/Inputs!$B$15)*Inputs!$B$9, 0)</f>
        <v>0</v>
      </c>
      <c r="K1378" s="2">
        <f>MAX(E1378*Inputs!$B$5 - B1378 - Inputs!$B$8, 0) * H1378</f>
        <v>0</v>
      </c>
      <c r="L1378" s="2">
        <f>IF(B1378 &gt;= D1378*Inputs!$B$10, MAX(B1378 - E1378/Inputs!$B$5 - Inputs!$B$8, 0) * I1378, 0)</f>
        <v>0</v>
      </c>
      <c r="M1378" s="2">
        <f t="shared" si="254"/>
        <v>0</v>
      </c>
      <c r="N1378" s="3" t="str">
        <f t="shared" si="255"/>
        <v>Idle</v>
      </c>
      <c r="O1378" s="3" t="str">
        <f t="shared" si="263"/>
        <v>Idle</v>
      </c>
      <c r="P1378" s="2">
        <f t="shared" si="256"/>
        <v>0</v>
      </c>
      <c r="Q1378" s="2">
        <f t="shared" si="257"/>
        <v>0</v>
      </c>
      <c r="R1378" s="2">
        <f t="shared" si="258"/>
        <v>0</v>
      </c>
      <c r="S1378" s="2">
        <f t="shared" si="259"/>
        <v>0</v>
      </c>
      <c r="T1378" s="2">
        <f t="shared" si="260"/>
        <v>0</v>
      </c>
      <c r="U1378" s="2">
        <f>IF(O1378="Reg", R1378 * Inputs!$B$7, 0)</f>
        <v>0</v>
      </c>
      <c r="V1378" s="2">
        <f>MAX(F1378 + P1378*Inputs!$B$15 - (Q1378/Inputs!$B$16) - U1378, 0)</f>
        <v>0</v>
      </c>
    </row>
    <row r="1379" spans="1:22" x14ac:dyDescent="0.3">
      <c r="A1379" s="1">
        <v>46080.375</v>
      </c>
      <c r="B1379" s="2">
        <v>2.641708067245061</v>
      </c>
      <c r="C1379" s="2">
        <v>25.667445427587879</v>
      </c>
      <c r="D1379" s="2">
        <f t="shared" si="252"/>
        <v>31.67668415359709</v>
      </c>
      <c r="E1379" s="2">
        <f t="shared" si="253"/>
        <v>27.934536621516031</v>
      </c>
      <c r="F1379" s="2">
        <f t="shared" si="261"/>
        <v>0</v>
      </c>
      <c r="G1379" s="2">
        <f t="shared" si="262"/>
        <v>0</v>
      </c>
      <c r="H1379" s="2">
        <f>MIN(Inputs!$B$2, (Inputs!$B$14 - F1379)/Inputs!$B$15)</f>
        <v>170</v>
      </c>
      <c r="I1379" s="2">
        <f>MAX(MIN(Inputs!$B$2, F1379*Inputs!$B$16, Inputs!$B$14*Inputs!$B$4 - G1379), 0)</f>
        <v>0</v>
      </c>
      <c r="J1379" s="2">
        <f>MAX(MIN(Inputs!$B$2, F1379*Inputs!$B$16, (Inputs!$B$14-F1379)/Inputs!$B$15)*Inputs!$B$9, 0)</f>
        <v>0</v>
      </c>
      <c r="K1379" s="2">
        <f>MAX(E1379*Inputs!$B$5 - B1379 - Inputs!$B$8, 0) * H1379</f>
        <v>329.91630714713767</v>
      </c>
      <c r="L1379" s="2">
        <f>IF(B1379 &gt;= D1379*Inputs!$B$10, MAX(B1379 - E1379/Inputs!$B$5 - Inputs!$B$8, 0) * I1379, 0)</f>
        <v>0</v>
      </c>
      <c r="M1379" s="2">
        <f t="shared" si="254"/>
        <v>0</v>
      </c>
      <c r="N1379" s="3" t="str">
        <f t="shared" si="255"/>
        <v>Charge</v>
      </c>
      <c r="O1379" s="3" t="str">
        <f t="shared" si="263"/>
        <v>Charge</v>
      </c>
      <c r="P1379" s="2">
        <f t="shared" si="256"/>
        <v>170</v>
      </c>
      <c r="Q1379" s="2">
        <f t="shared" si="257"/>
        <v>0</v>
      </c>
      <c r="R1379" s="2">
        <f t="shared" si="258"/>
        <v>0</v>
      </c>
      <c r="S1379" s="2">
        <f t="shared" si="259"/>
        <v>-449.0903714316604</v>
      </c>
      <c r="T1379" s="2">
        <f t="shared" si="260"/>
        <v>0</v>
      </c>
      <c r="U1379" s="2">
        <f>IF(O1379="Reg", R1379 * Inputs!$B$7, 0)</f>
        <v>0</v>
      </c>
      <c r="V1379" s="2">
        <f>MAX(F1379 + P1379*Inputs!$B$15 - (Q1379/Inputs!$B$16) - U1379, 0)</f>
        <v>170</v>
      </c>
    </row>
    <row r="1380" spans="1:22" x14ac:dyDescent="0.3">
      <c r="A1380" s="1">
        <v>46080.416666666657</v>
      </c>
      <c r="B1380" s="2">
        <v>4.5149896852749736</v>
      </c>
      <c r="C1380" s="2">
        <v>5.253743276909761</v>
      </c>
      <c r="D1380" s="2">
        <f t="shared" si="252"/>
        <v>31.67668415359709</v>
      </c>
      <c r="E1380" s="2">
        <f t="shared" si="253"/>
        <v>37.443819650697101</v>
      </c>
      <c r="F1380" s="2">
        <f t="shared" si="261"/>
        <v>170</v>
      </c>
      <c r="G1380" s="2">
        <f t="shared" si="262"/>
        <v>0</v>
      </c>
      <c r="H1380" s="2">
        <f>MIN(Inputs!$B$2, (Inputs!$B$14 - F1380)/Inputs!$B$15)</f>
        <v>170</v>
      </c>
      <c r="I1380" s="2">
        <f>MAX(MIN(Inputs!$B$2, F1380*Inputs!$B$16, Inputs!$B$14*Inputs!$B$4 - G1380), 0)</f>
        <v>170</v>
      </c>
      <c r="J1380" s="2">
        <f>MAX(MIN(Inputs!$B$2, F1380*Inputs!$B$16, (Inputs!$B$14-F1380)/Inputs!$B$15)*Inputs!$B$9, 0)</f>
        <v>136</v>
      </c>
      <c r="K1380" s="2">
        <f>MAX(E1380*Inputs!$B$5 - B1380 - Inputs!$B$8, 0) * H1380</f>
        <v>1434.0471732475412</v>
      </c>
      <c r="L1380" s="2">
        <f>IF(B1380 &gt;= D1380*Inputs!$B$10, MAX(B1380 - E1380/Inputs!$B$5 - Inputs!$B$8, 0) * I1380, 0)</f>
        <v>0</v>
      </c>
      <c r="M1380" s="2">
        <f t="shared" si="254"/>
        <v>714.50908565972748</v>
      </c>
      <c r="N1380" s="3" t="str">
        <f t="shared" si="255"/>
        <v>Charge</v>
      </c>
      <c r="O1380" s="3" t="str">
        <f t="shared" si="263"/>
        <v>Charge</v>
      </c>
      <c r="P1380" s="2">
        <f t="shared" si="256"/>
        <v>170</v>
      </c>
      <c r="Q1380" s="2">
        <f t="shared" si="257"/>
        <v>0</v>
      </c>
      <c r="R1380" s="2">
        <f t="shared" si="258"/>
        <v>0</v>
      </c>
      <c r="S1380" s="2">
        <f t="shared" si="259"/>
        <v>-767.54824649674549</v>
      </c>
      <c r="T1380" s="2">
        <f t="shared" si="260"/>
        <v>0</v>
      </c>
      <c r="U1380" s="2">
        <f>IF(O1380="Reg", R1380 * Inputs!$B$7, 0)</f>
        <v>0</v>
      </c>
      <c r="V1380" s="2">
        <f>MAX(F1380 + P1380*Inputs!$B$15 - (Q1380/Inputs!$B$16) - U1380, 0)</f>
        <v>340</v>
      </c>
    </row>
    <row r="1381" spans="1:22" x14ac:dyDescent="0.3">
      <c r="A1381" s="1">
        <v>46080.458333333343</v>
      </c>
      <c r="B1381" s="2">
        <v>22.196416762976011</v>
      </c>
      <c r="C1381" s="2">
        <v>11.6997386184237</v>
      </c>
      <c r="D1381" s="2">
        <f t="shared" si="252"/>
        <v>31.67668415359709</v>
      </c>
      <c r="E1381" s="2">
        <f t="shared" si="253"/>
        <v>47.317978180001319</v>
      </c>
      <c r="F1381" s="2">
        <f t="shared" si="261"/>
        <v>340</v>
      </c>
      <c r="G1381" s="2">
        <f t="shared" si="262"/>
        <v>0</v>
      </c>
      <c r="H1381" s="2">
        <f>MIN(Inputs!$B$2, (Inputs!$B$14 - F1381)/Inputs!$B$15)</f>
        <v>0</v>
      </c>
      <c r="I1381" s="2">
        <f>MAX(MIN(Inputs!$B$2, F1381*Inputs!$B$16, Inputs!$B$14*Inputs!$B$4 - G1381), 0)</f>
        <v>170</v>
      </c>
      <c r="J1381" s="2">
        <f>MAX(MIN(Inputs!$B$2, F1381*Inputs!$B$16, (Inputs!$B$14-F1381)/Inputs!$B$15)*Inputs!$B$9, 0)</f>
        <v>0</v>
      </c>
      <c r="K1381" s="2">
        <f>MAX(E1381*Inputs!$B$5 - B1381 - Inputs!$B$8, 0) * H1381</f>
        <v>0</v>
      </c>
      <c r="L1381" s="2">
        <f>IF(B1381 &gt;= D1381*Inputs!$B$10, MAX(B1381 - E1381/Inputs!$B$5 - Inputs!$B$8, 0) * I1381, 0)</f>
        <v>0</v>
      </c>
      <c r="M1381" s="2">
        <f t="shared" si="254"/>
        <v>0</v>
      </c>
      <c r="N1381" s="3" t="str">
        <f t="shared" si="255"/>
        <v>Idle</v>
      </c>
      <c r="O1381" s="3" t="str">
        <f t="shared" si="263"/>
        <v>Idle</v>
      </c>
      <c r="P1381" s="2">
        <f t="shared" si="256"/>
        <v>0</v>
      </c>
      <c r="Q1381" s="2">
        <f t="shared" si="257"/>
        <v>0</v>
      </c>
      <c r="R1381" s="2">
        <f t="shared" si="258"/>
        <v>0</v>
      </c>
      <c r="S1381" s="2">
        <f t="shared" si="259"/>
        <v>0</v>
      </c>
      <c r="T1381" s="2">
        <f t="shared" si="260"/>
        <v>0</v>
      </c>
      <c r="U1381" s="2">
        <f>IF(O1381="Reg", R1381 * Inputs!$B$7, 0)</f>
        <v>0</v>
      </c>
      <c r="V1381" s="2">
        <f>MAX(F1381 + P1381*Inputs!$B$15 - (Q1381/Inputs!$B$16) - U1381, 0)</f>
        <v>340</v>
      </c>
    </row>
    <row r="1382" spans="1:22" x14ac:dyDescent="0.3">
      <c r="A1382" s="1">
        <v>46080.5</v>
      </c>
      <c r="B1382" s="2">
        <v>37.355039061314713</v>
      </c>
      <c r="C1382" s="2">
        <v>2.0022405915005121</v>
      </c>
      <c r="D1382" s="2">
        <f t="shared" si="252"/>
        <v>31.67668415359709</v>
      </c>
      <c r="E1382" s="2">
        <f t="shared" si="253"/>
        <v>56.194356540007881</v>
      </c>
      <c r="F1382" s="2">
        <f t="shared" si="261"/>
        <v>340</v>
      </c>
      <c r="G1382" s="2">
        <f t="shared" si="262"/>
        <v>0</v>
      </c>
      <c r="H1382" s="2">
        <f>MIN(Inputs!$B$2, (Inputs!$B$14 - F1382)/Inputs!$B$15)</f>
        <v>0</v>
      </c>
      <c r="I1382" s="2">
        <f>MAX(MIN(Inputs!$B$2, F1382*Inputs!$B$16, Inputs!$B$14*Inputs!$B$4 - G1382), 0)</f>
        <v>170</v>
      </c>
      <c r="J1382" s="2">
        <f>MAX(MIN(Inputs!$B$2, F1382*Inputs!$B$16, (Inputs!$B$14-F1382)/Inputs!$B$15)*Inputs!$B$9, 0)</f>
        <v>0</v>
      </c>
      <c r="K1382" s="2">
        <f>MAX(E1382*Inputs!$B$5 - B1382 - Inputs!$B$8, 0) * H1382</f>
        <v>0</v>
      </c>
      <c r="L1382" s="2">
        <f>IF(B1382 &gt;= D1382*Inputs!$B$10, MAX(B1382 - E1382/Inputs!$B$5 - Inputs!$B$8, 0) * I1382, 0)</f>
        <v>0</v>
      </c>
      <c r="M1382" s="2">
        <f t="shared" si="254"/>
        <v>0</v>
      </c>
      <c r="N1382" s="3" t="str">
        <f t="shared" si="255"/>
        <v>Idle</v>
      </c>
      <c r="O1382" s="3" t="str">
        <f t="shared" si="263"/>
        <v>Idle</v>
      </c>
      <c r="P1382" s="2">
        <f t="shared" si="256"/>
        <v>0</v>
      </c>
      <c r="Q1382" s="2">
        <f t="shared" si="257"/>
        <v>0</v>
      </c>
      <c r="R1382" s="2">
        <f t="shared" si="258"/>
        <v>0</v>
      </c>
      <c r="S1382" s="2">
        <f t="shared" si="259"/>
        <v>0</v>
      </c>
      <c r="T1382" s="2">
        <f t="shared" si="260"/>
        <v>0</v>
      </c>
      <c r="U1382" s="2">
        <f>IF(O1382="Reg", R1382 * Inputs!$B$7, 0)</f>
        <v>0</v>
      </c>
      <c r="V1382" s="2">
        <f>MAX(F1382 + P1382*Inputs!$B$15 - (Q1382/Inputs!$B$16) - U1382, 0)</f>
        <v>340</v>
      </c>
    </row>
    <row r="1383" spans="1:22" x14ac:dyDescent="0.3">
      <c r="A1383" s="1">
        <v>46080.541666666657</v>
      </c>
      <c r="B1383" s="2">
        <v>47.00202917473792</v>
      </c>
      <c r="C1383" s="2">
        <v>5.3935033133361676</v>
      </c>
      <c r="D1383" s="2">
        <f t="shared" si="252"/>
        <v>31.67668415359709</v>
      </c>
      <c r="E1383" s="2">
        <f t="shared" si="253"/>
        <v>61.087808415097676</v>
      </c>
      <c r="F1383" s="2">
        <f t="shared" si="261"/>
        <v>340</v>
      </c>
      <c r="G1383" s="2">
        <f t="shared" si="262"/>
        <v>0</v>
      </c>
      <c r="H1383" s="2">
        <f>MIN(Inputs!$B$2, (Inputs!$B$14 - F1383)/Inputs!$B$15)</f>
        <v>0</v>
      </c>
      <c r="I1383" s="2">
        <f>MAX(MIN(Inputs!$B$2, F1383*Inputs!$B$16, Inputs!$B$14*Inputs!$B$4 - G1383), 0)</f>
        <v>170</v>
      </c>
      <c r="J1383" s="2">
        <f>MAX(MIN(Inputs!$B$2, F1383*Inputs!$B$16, (Inputs!$B$14-F1383)/Inputs!$B$15)*Inputs!$B$9, 0)</f>
        <v>0</v>
      </c>
      <c r="K1383" s="2">
        <f>MAX(E1383*Inputs!$B$5 - B1383 - Inputs!$B$8, 0) * H1383</f>
        <v>0</v>
      </c>
      <c r="L1383" s="2">
        <f>IF(B1383 &gt;= D1383*Inputs!$B$10, MAX(B1383 - E1383/Inputs!$B$5 - Inputs!$B$8, 0) * I1383, 0)</f>
        <v>0</v>
      </c>
      <c r="M1383" s="2">
        <f t="shared" si="254"/>
        <v>0</v>
      </c>
      <c r="N1383" s="3" t="str">
        <f t="shared" si="255"/>
        <v>Idle</v>
      </c>
      <c r="O1383" s="3" t="str">
        <f t="shared" si="263"/>
        <v>Idle</v>
      </c>
      <c r="P1383" s="2">
        <f t="shared" si="256"/>
        <v>0</v>
      </c>
      <c r="Q1383" s="2">
        <f t="shared" si="257"/>
        <v>0</v>
      </c>
      <c r="R1383" s="2">
        <f t="shared" si="258"/>
        <v>0</v>
      </c>
      <c r="S1383" s="2">
        <f t="shared" si="259"/>
        <v>0</v>
      </c>
      <c r="T1383" s="2">
        <f t="shared" si="260"/>
        <v>0</v>
      </c>
      <c r="U1383" s="2">
        <f>IF(O1383="Reg", R1383 * Inputs!$B$7, 0)</f>
        <v>0</v>
      </c>
      <c r="V1383" s="2">
        <f>MAX(F1383 + P1383*Inputs!$B$15 - (Q1383/Inputs!$B$16) - U1383, 0)</f>
        <v>340</v>
      </c>
    </row>
    <row r="1384" spans="1:22" x14ac:dyDescent="0.3">
      <c r="A1384" s="1">
        <v>46080.583333333343</v>
      </c>
      <c r="B1384" s="2">
        <v>53.897036977547501</v>
      </c>
      <c r="C1384" s="2">
        <v>9.7657955799959275</v>
      </c>
      <c r="D1384" s="2">
        <f t="shared" si="252"/>
        <v>31.67668415359709</v>
      </c>
      <c r="E1384" s="2">
        <f t="shared" si="253"/>
        <v>65.221219320100246</v>
      </c>
      <c r="F1384" s="2">
        <f t="shared" si="261"/>
        <v>340</v>
      </c>
      <c r="G1384" s="2">
        <f t="shared" si="262"/>
        <v>0</v>
      </c>
      <c r="H1384" s="2">
        <f>MIN(Inputs!$B$2, (Inputs!$B$14 - F1384)/Inputs!$B$15)</f>
        <v>0</v>
      </c>
      <c r="I1384" s="2">
        <f>MAX(MIN(Inputs!$B$2, F1384*Inputs!$B$16, Inputs!$B$14*Inputs!$B$4 - G1384), 0)</f>
        <v>170</v>
      </c>
      <c r="J1384" s="2">
        <f>MAX(MIN(Inputs!$B$2, F1384*Inputs!$B$16, (Inputs!$B$14-F1384)/Inputs!$B$15)*Inputs!$B$9, 0)</f>
        <v>0</v>
      </c>
      <c r="K1384" s="2">
        <f>MAX(E1384*Inputs!$B$5 - B1384 - Inputs!$B$8, 0) * H1384</f>
        <v>0</v>
      </c>
      <c r="L1384" s="2">
        <f>IF(B1384 &gt;= D1384*Inputs!$B$10, MAX(B1384 - E1384/Inputs!$B$5 - Inputs!$B$8, 0) * I1384, 0)</f>
        <v>0</v>
      </c>
      <c r="M1384" s="2">
        <f t="shared" si="254"/>
        <v>0</v>
      </c>
      <c r="N1384" s="3" t="str">
        <f t="shared" si="255"/>
        <v>Idle</v>
      </c>
      <c r="O1384" s="3" t="str">
        <f t="shared" si="263"/>
        <v>Idle</v>
      </c>
      <c r="P1384" s="2">
        <f t="shared" si="256"/>
        <v>0</v>
      </c>
      <c r="Q1384" s="2">
        <f t="shared" si="257"/>
        <v>0</v>
      </c>
      <c r="R1384" s="2">
        <f t="shared" si="258"/>
        <v>0</v>
      </c>
      <c r="S1384" s="2">
        <f t="shared" si="259"/>
        <v>0</v>
      </c>
      <c r="T1384" s="2">
        <f t="shared" si="260"/>
        <v>0</v>
      </c>
      <c r="U1384" s="2">
        <f>IF(O1384="Reg", R1384 * Inputs!$B$7, 0)</f>
        <v>0</v>
      </c>
      <c r="V1384" s="2">
        <f>MAX(F1384 + P1384*Inputs!$B$15 - (Q1384/Inputs!$B$16) - U1384, 0)</f>
        <v>340</v>
      </c>
    </row>
    <row r="1385" spans="1:22" x14ac:dyDescent="0.3">
      <c r="A1385" s="1">
        <v>46080.625</v>
      </c>
      <c r="B1385" s="2">
        <v>59.697406242331503</v>
      </c>
      <c r="C1385" s="2">
        <v>12.45241169680787</v>
      </c>
      <c r="D1385" s="2">
        <f t="shared" si="252"/>
        <v>31.67668415359709</v>
      </c>
      <c r="E1385" s="2">
        <f t="shared" si="253"/>
        <v>66.159514738529083</v>
      </c>
      <c r="F1385" s="2">
        <f t="shared" si="261"/>
        <v>340</v>
      </c>
      <c r="G1385" s="2">
        <f t="shared" si="262"/>
        <v>0</v>
      </c>
      <c r="H1385" s="2">
        <f>MIN(Inputs!$B$2, (Inputs!$B$14 - F1385)/Inputs!$B$15)</f>
        <v>0</v>
      </c>
      <c r="I1385" s="2">
        <f>MAX(MIN(Inputs!$B$2, F1385*Inputs!$B$16, Inputs!$B$14*Inputs!$B$4 - G1385), 0)</f>
        <v>170</v>
      </c>
      <c r="J1385" s="2">
        <f>MAX(MIN(Inputs!$B$2, F1385*Inputs!$B$16, (Inputs!$B$14-F1385)/Inputs!$B$15)*Inputs!$B$9, 0)</f>
        <v>0</v>
      </c>
      <c r="K1385" s="2">
        <f>MAX(E1385*Inputs!$B$5 - B1385 - Inputs!$B$8, 0) * H1385</f>
        <v>0</v>
      </c>
      <c r="L1385" s="2">
        <f>IF(B1385 &gt;= D1385*Inputs!$B$10, MAX(B1385 - E1385/Inputs!$B$5 - Inputs!$B$8, 0) * I1385, 0)</f>
        <v>0</v>
      </c>
      <c r="M1385" s="2">
        <f t="shared" si="254"/>
        <v>0</v>
      </c>
      <c r="N1385" s="3" t="str">
        <f t="shared" si="255"/>
        <v>Idle</v>
      </c>
      <c r="O1385" s="3" t="str">
        <f t="shared" si="263"/>
        <v>Idle</v>
      </c>
      <c r="P1385" s="2">
        <f t="shared" si="256"/>
        <v>0</v>
      </c>
      <c r="Q1385" s="2">
        <f t="shared" si="257"/>
        <v>0</v>
      </c>
      <c r="R1385" s="2">
        <f t="shared" si="258"/>
        <v>0</v>
      </c>
      <c r="S1385" s="2">
        <f t="shared" si="259"/>
        <v>0</v>
      </c>
      <c r="T1385" s="2">
        <f t="shared" si="260"/>
        <v>0</v>
      </c>
      <c r="U1385" s="2">
        <f>IF(O1385="Reg", R1385 * Inputs!$B$7, 0)</f>
        <v>0</v>
      </c>
      <c r="V1385" s="2">
        <f>MAX(F1385 + P1385*Inputs!$B$15 - (Q1385/Inputs!$B$16) - U1385, 0)</f>
        <v>340</v>
      </c>
    </row>
    <row r="1386" spans="1:22" x14ac:dyDescent="0.3">
      <c r="A1386" s="1">
        <v>46080.666666666657</v>
      </c>
      <c r="B1386" s="2">
        <v>63.759940861100262</v>
      </c>
      <c r="C1386" s="2">
        <v>1.963044847392942</v>
      </c>
      <c r="D1386" s="2">
        <f t="shared" si="252"/>
        <v>31.67668415359709</v>
      </c>
      <c r="E1386" s="2">
        <f t="shared" si="253"/>
        <v>65.486273664418817</v>
      </c>
      <c r="F1386" s="2">
        <f t="shared" si="261"/>
        <v>340</v>
      </c>
      <c r="G1386" s="2">
        <f t="shared" si="262"/>
        <v>0</v>
      </c>
      <c r="H1386" s="2">
        <f>MIN(Inputs!$B$2, (Inputs!$B$14 - F1386)/Inputs!$B$15)</f>
        <v>0</v>
      </c>
      <c r="I1386" s="2">
        <f>MAX(MIN(Inputs!$B$2, F1386*Inputs!$B$16, Inputs!$B$14*Inputs!$B$4 - G1386), 0)</f>
        <v>170</v>
      </c>
      <c r="J1386" s="2">
        <f>MAX(MIN(Inputs!$B$2, F1386*Inputs!$B$16, (Inputs!$B$14-F1386)/Inputs!$B$15)*Inputs!$B$9, 0)</f>
        <v>0</v>
      </c>
      <c r="K1386" s="2">
        <f>MAX(E1386*Inputs!$B$5 - B1386 - Inputs!$B$8, 0) * H1386</f>
        <v>0</v>
      </c>
      <c r="L1386" s="2">
        <f>IF(B1386 &gt;= D1386*Inputs!$B$10, MAX(B1386 - E1386/Inputs!$B$5 - Inputs!$B$8, 0) * I1386, 0)</f>
        <v>0</v>
      </c>
      <c r="M1386" s="2">
        <f t="shared" si="254"/>
        <v>0</v>
      </c>
      <c r="N1386" s="3" t="str">
        <f t="shared" si="255"/>
        <v>Idle</v>
      </c>
      <c r="O1386" s="3" t="str">
        <f t="shared" si="263"/>
        <v>Idle</v>
      </c>
      <c r="P1386" s="2">
        <f t="shared" si="256"/>
        <v>0</v>
      </c>
      <c r="Q1386" s="2">
        <f t="shared" si="257"/>
        <v>0</v>
      </c>
      <c r="R1386" s="2">
        <f t="shared" si="258"/>
        <v>0</v>
      </c>
      <c r="S1386" s="2">
        <f t="shared" si="259"/>
        <v>0</v>
      </c>
      <c r="T1386" s="2">
        <f t="shared" si="260"/>
        <v>0</v>
      </c>
      <c r="U1386" s="2">
        <f>IF(O1386="Reg", R1386 * Inputs!$B$7, 0)</f>
        <v>0</v>
      </c>
      <c r="V1386" s="2">
        <f>MAX(F1386 + P1386*Inputs!$B$15 - (Q1386/Inputs!$B$16) - U1386, 0)</f>
        <v>340</v>
      </c>
    </row>
    <row r="1387" spans="1:22" x14ac:dyDescent="0.3">
      <c r="A1387" s="1">
        <v>46080.708333333343</v>
      </c>
      <c r="B1387" s="2">
        <v>75.454686923015387</v>
      </c>
      <c r="C1387" s="2">
        <v>3.3125750076098259</v>
      </c>
      <c r="D1387" s="2">
        <f t="shared" si="252"/>
        <v>31.67668415359709</v>
      </c>
      <c r="E1387" s="2">
        <f t="shared" si="253"/>
        <v>62.638633501439138</v>
      </c>
      <c r="F1387" s="2">
        <f t="shared" si="261"/>
        <v>340</v>
      </c>
      <c r="G1387" s="2">
        <f t="shared" si="262"/>
        <v>0</v>
      </c>
      <c r="H1387" s="2">
        <f>MIN(Inputs!$B$2, (Inputs!$B$14 - F1387)/Inputs!$B$15)</f>
        <v>0</v>
      </c>
      <c r="I1387" s="2">
        <f>MAX(MIN(Inputs!$B$2, F1387*Inputs!$B$16, Inputs!$B$14*Inputs!$B$4 - G1387), 0)</f>
        <v>170</v>
      </c>
      <c r="J1387" s="2">
        <f>MAX(MIN(Inputs!$B$2, F1387*Inputs!$B$16, (Inputs!$B$14-F1387)/Inputs!$B$15)*Inputs!$B$9, 0)</f>
        <v>0</v>
      </c>
      <c r="K1387" s="2">
        <f>MAX(E1387*Inputs!$B$5 - B1387 - Inputs!$B$8, 0) * H1387</f>
        <v>0</v>
      </c>
      <c r="L1387" s="2">
        <f>IF(B1387 &gt;= D1387*Inputs!$B$10, MAX(B1387 - E1387/Inputs!$B$5 - Inputs!$B$8, 0) * I1387, 0)</f>
        <v>0</v>
      </c>
      <c r="M1387" s="2">
        <f t="shared" si="254"/>
        <v>0</v>
      </c>
      <c r="N1387" s="3" t="str">
        <f t="shared" si="255"/>
        <v>Idle</v>
      </c>
      <c r="O1387" s="3" t="str">
        <f t="shared" si="263"/>
        <v>Idle</v>
      </c>
      <c r="P1387" s="2">
        <f t="shared" si="256"/>
        <v>0</v>
      </c>
      <c r="Q1387" s="2">
        <f t="shared" si="257"/>
        <v>0</v>
      </c>
      <c r="R1387" s="2">
        <f t="shared" si="258"/>
        <v>0</v>
      </c>
      <c r="S1387" s="2">
        <f t="shared" si="259"/>
        <v>0</v>
      </c>
      <c r="T1387" s="2">
        <f t="shared" si="260"/>
        <v>0</v>
      </c>
      <c r="U1387" s="2">
        <f>IF(O1387="Reg", R1387 * Inputs!$B$7, 0)</f>
        <v>0</v>
      </c>
      <c r="V1387" s="2">
        <f>MAX(F1387 + P1387*Inputs!$B$15 - (Q1387/Inputs!$B$16) - U1387, 0)</f>
        <v>340</v>
      </c>
    </row>
    <row r="1388" spans="1:22" x14ac:dyDescent="0.3">
      <c r="A1388" s="1">
        <v>46080.75</v>
      </c>
      <c r="B1388" s="2">
        <v>66.715750311853483</v>
      </c>
      <c r="C1388" s="2">
        <v>6.0104144933281498</v>
      </c>
      <c r="D1388" s="2">
        <f t="shared" si="252"/>
        <v>31.67668415359709</v>
      </c>
      <c r="E1388" s="2">
        <f t="shared" si="253"/>
        <v>57.639851706497645</v>
      </c>
      <c r="F1388" s="2">
        <f t="shared" si="261"/>
        <v>340</v>
      </c>
      <c r="G1388" s="2">
        <f t="shared" si="262"/>
        <v>0</v>
      </c>
      <c r="H1388" s="2">
        <f>MIN(Inputs!$B$2, (Inputs!$B$14 - F1388)/Inputs!$B$15)</f>
        <v>0</v>
      </c>
      <c r="I1388" s="2">
        <f>MAX(MIN(Inputs!$B$2, F1388*Inputs!$B$16, Inputs!$B$14*Inputs!$B$4 - G1388), 0)</f>
        <v>170</v>
      </c>
      <c r="J1388" s="2">
        <f>MAX(MIN(Inputs!$B$2, F1388*Inputs!$B$16, (Inputs!$B$14-F1388)/Inputs!$B$15)*Inputs!$B$9, 0)</f>
        <v>0</v>
      </c>
      <c r="K1388" s="2">
        <f>MAX(E1388*Inputs!$B$5 - B1388 - Inputs!$B$8, 0) * H1388</f>
        <v>0</v>
      </c>
      <c r="L1388" s="2">
        <f>IF(B1388 &gt;= D1388*Inputs!$B$10, MAX(B1388 - E1388/Inputs!$B$5 - Inputs!$B$8, 0) * I1388, 0)</f>
        <v>0</v>
      </c>
      <c r="M1388" s="2">
        <f t="shared" si="254"/>
        <v>0</v>
      </c>
      <c r="N1388" s="3" t="str">
        <f t="shared" si="255"/>
        <v>Idle</v>
      </c>
      <c r="O1388" s="3" t="str">
        <f t="shared" si="263"/>
        <v>Idle</v>
      </c>
      <c r="P1388" s="2">
        <f t="shared" si="256"/>
        <v>0</v>
      </c>
      <c r="Q1388" s="2">
        <f t="shared" si="257"/>
        <v>0</v>
      </c>
      <c r="R1388" s="2">
        <f t="shared" si="258"/>
        <v>0</v>
      </c>
      <c r="S1388" s="2">
        <f t="shared" si="259"/>
        <v>0</v>
      </c>
      <c r="T1388" s="2">
        <f t="shared" si="260"/>
        <v>0</v>
      </c>
      <c r="U1388" s="2">
        <f>IF(O1388="Reg", R1388 * Inputs!$B$7, 0)</f>
        <v>0</v>
      </c>
      <c r="V1388" s="2">
        <f>MAX(F1388 + P1388*Inputs!$B$15 - (Q1388/Inputs!$B$16) - U1388, 0)</f>
        <v>340</v>
      </c>
    </row>
    <row r="1389" spans="1:22" x14ac:dyDescent="0.3">
      <c r="A1389" s="1">
        <v>46080.791666666657</v>
      </c>
      <c r="B1389" s="2">
        <v>71.80249460475342</v>
      </c>
      <c r="C1389" s="2">
        <v>4.8976539304464479</v>
      </c>
      <c r="D1389" s="2">
        <f t="shared" si="252"/>
        <v>31.67668415359709</v>
      </c>
      <c r="E1389" s="2">
        <f t="shared" si="253"/>
        <v>52.647429465160116</v>
      </c>
      <c r="F1389" s="2">
        <f t="shared" si="261"/>
        <v>340</v>
      </c>
      <c r="G1389" s="2">
        <f t="shared" si="262"/>
        <v>0</v>
      </c>
      <c r="H1389" s="2">
        <f>MIN(Inputs!$B$2, (Inputs!$B$14 - F1389)/Inputs!$B$15)</f>
        <v>0</v>
      </c>
      <c r="I1389" s="2">
        <f>MAX(MIN(Inputs!$B$2, F1389*Inputs!$B$16, Inputs!$B$14*Inputs!$B$4 - G1389), 0)</f>
        <v>170</v>
      </c>
      <c r="J1389" s="2">
        <f>MAX(MIN(Inputs!$B$2, F1389*Inputs!$B$16, (Inputs!$B$14-F1389)/Inputs!$B$15)*Inputs!$B$9, 0)</f>
        <v>0</v>
      </c>
      <c r="K1389" s="2">
        <f>MAX(E1389*Inputs!$B$5 - B1389 - Inputs!$B$8, 0) * H1389</f>
        <v>0</v>
      </c>
      <c r="L1389" s="2">
        <f>IF(B1389 &gt;= D1389*Inputs!$B$10, MAX(B1389 - E1389/Inputs!$B$5 - Inputs!$B$8, 0) * I1389, 0)</f>
        <v>0</v>
      </c>
      <c r="M1389" s="2">
        <f t="shared" si="254"/>
        <v>0</v>
      </c>
      <c r="N1389" s="3" t="str">
        <f t="shared" si="255"/>
        <v>Idle</v>
      </c>
      <c r="O1389" s="3" t="str">
        <f t="shared" si="263"/>
        <v>Idle</v>
      </c>
      <c r="P1389" s="2">
        <f t="shared" si="256"/>
        <v>0</v>
      </c>
      <c r="Q1389" s="2">
        <f t="shared" si="257"/>
        <v>0</v>
      </c>
      <c r="R1389" s="2">
        <f t="shared" si="258"/>
        <v>0</v>
      </c>
      <c r="S1389" s="2">
        <f t="shared" si="259"/>
        <v>0</v>
      </c>
      <c r="T1389" s="2">
        <f t="shared" si="260"/>
        <v>0</v>
      </c>
      <c r="U1389" s="2">
        <f>IF(O1389="Reg", R1389 * Inputs!$B$7, 0)</f>
        <v>0</v>
      </c>
      <c r="V1389" s="2">
        <f>MAX(F1389 + P1389*Inputs!$B$15 - (Q1389/Inputs!$B$16) - U1389, 0)</f>
        <v>340</v>
      </c>
    </row>
    <row r="1390" spans="1:22" x14ac:dyDescent="0.3">
      <c r="A1390" s="1">
        <v>46080.833333333343</v>
      </c>
      <c r="B1390" s="2">
        <v>59.526809488120492</v>
      </c>
      <c r="C1390" s="2">
        <v>35.730690825009567</v>
      </c>
      <c r="D1390" s="2">
        <f t="shared" si="252"/>
        <v>31.67668415359709</v>
      </c>
      <c r="E1390" s="2">
        <f t="shared" si="253"/>
        <v>43.576991593440944</v>
      </c>
      <c r="F1390" s="2">
        <f t="shared" si="261"/>
        <v>340</v>
      </c>
      <c r="G1390" s="2">
        <f t="shared" si="262"/>
        <v>0</v>
      </c>
      <c r="H1390" s="2">
        <f>MIN(Inputs!$B$2, (Inputs!$B$14 - F1390)/Inputs!$B$15)</f>
        <v>0</v>
      </c>
      <c r="I1390" s="2">
        <f>MAX(MIN(Inputs!$B$2, F1390*Inputs!$B$16, Inputs!$B$14*Inputs!$B$4 - G1390), 0)</f>
        <v>170</v>
      </c>
      <c r="J1390" s="2">
        <f>MAX(MIN(Inputs!$B$2, F1390*Inputs!$B$16, (Inputs!$B$14-F1390)/Inputs!$B$15)*Inputs!$B$9, 0)</f>
        <v>0</v>
      </c>
      <c r="K1390" s="2">
        <f>MAX(E1390*Inputs!$B$5 - B1390 - Inputs!$B$8, 0) * H1390</f>
        <v>0</v>
      </c>
      <c r="L1390" s="2">
        <f>IF(B1390 &gt;= D1390*Inputs!$B$10, MAX(B1390 - E1390/Inputs!$B$5 - Inputs!$B$8, 0) * I1390, 0)</f>
        <v>0</v>
      </c>
      <c r="M1390" s="2">
        <f t="shared" si="254"/>
        <v>0</v>
      </c>
      <c r="N1390" s="3" t="str">
        <f t="shared" si="255"/>
        <v>Idle</v>
      </c>
      <c r="O1390" s="3" t="str">
        <f t="shared" si="263"/>
        <v>Idle</v>
      </c>
      <c r="P1390" s="2">
        <f t="shared" si="256"/>
        <v>0</v>
      </c>
      <c r="Q1390" s="2">
        <f t="shared" si="257"/>
        <v>0</v>
      </c>
      <c r="R1390" s="2">
        <f t="shared" si="258"/>
        <v>0</v>
      </c>
      <c r="S1390" s="2">
        <f t="shared" si="259"/>
        <v>0</v>
      </c>
      <c r="T1390" s="2">
        <f t="shared" si="260"/>
        <v>0</v>
      </c>
      <c r="U1390" s="2">
        <f>IF(O1390="Reg", R1390 * Inputs!$B$7, 0)</f>
        <v>0</v>
      </c>
      <c r="V1390" s="2">
        <f>MAX(F1390 + P1390*Inputs!$B$15 - (Q1390/Inputs!$B$16) - U1390, 0)</f>
        <v>340</v>
      </c>
    </row>
    <row r="1391" spans="1:22" x14ac:dyDescent="0.3">
      <c r="A1391" s="1">
        <v>46080.875</v>
      </c>
      <c r="B1391" s="2">
        <v>55.65795979766996</v>
      </c>
      <c r="C1391" s="2">
        <v>35.137014928090863</v>
      </c>
      <c r="D1391" s="2">
        <f t="shared" si="252"/>
        <v>31.67668415359709</v>
      </c>
      <c r="E1391" s="2">
        <f t="shared" si="253"/>
        <v>35.949052854691722</v>
      </c>
      <c r="F1391" s="2">
        <f t="shared" si="261"/>
        <v>340</v>
      </c>
      <c r="G1391" s="2">
        <f t="shared" si="262"/>
        <v>0</v>
      </c>
      <c r="H1391" s="2">
        <f>MIN(Inputs!$B$2, (Inputs!$B$14 - F1391)/Inputs!$B$15)</f>
        <v>0</v>
      </c>
      <c r="I1391" s="2">
        <f>MAX(MIN(Inputs!$B$2, F1391*Inputs!$B$16, Inputs!$B$14*Inputs!$B$4 - G1391), 0)</f>
        <v>170</v>
      </c>
      <c r="J1391" s="2">
        <f>MAX(MIN(Inputs!$B$2, F1391*Inputs!$B$16, (Inputs!$B$14-F1391)/Inputs!$B$15)*Inputs!$B$9, 0)</f>
        <v>0</v>
      </c>
      <c r="K1391" s="2">
        <f>MAX(E1391*Inputs!$B$5 - B1391 - Inputs!$B$8, 0) * H1391</f>
        <v>0</v>
      </c>
      <c r="L1391" s="2">
        <f>IF(B1391 &gt;= D1391*Inputs!$B$10, MAX(B1391 - E1391/Inputs!$B$5 - Inputs!$B$8, 0) * I1391, 0)</f>
        <v>0</v>
      </c>
      <c r="M1391" s="2">
        <f t="shared" si="254"/>
        <v>0</v>
      </c>
      <c r="N1391" s="3" t="str">
        <f t="shared" si="255"/>
        <v>Idle</v>
      </c>
      <c r="O1391" s="3" t="str">
        <f t="shared" si="263"/>
        <v>Idle</v>
      </c>
      <c r="P1391" s="2">
        <f t="shared" si="256"/>
        <v>0</v>
      </c>
      <c r="Q1391" s="2">
        <f t="shared" si="257"/>
        <v>0</v>
      </c>
      <c r="R1391" s="2">
        <f t="shared" si="258"/>
        <v>0</v>
      </c>
      <c r="S1391" s="2">
        <f t="shared" si="259"/>
        <v>0</v>
      </c>
      <c r="T1391" s="2">
        <f t="shared" si="260"/>
        <v>0</v>
      </c>
      <c r="U1391" s="2">
        <f>IF(O1391="Reg", R1391 * Inputs!$B$7, 0)</f>
        <v>0</v>
      </c>
      <c r="V1391" s="2">
        <f>MAX(F1391 + P1391*Inputs!$B$15 - (Q1391/Inputs!$B$16) - U1391, 0)</f>
        <v>340</v>
      </c>
    </row>
    <row r="1392" spans="1:22" x14ac:dyDescent="0.3">
      <c r="A1392" s="1">
        <v>46080.916666666657</v>
      </c>
      <c r="B1392" s="2">
        <v>46.674099883222162</v>
      </c>
      <c r="C1392" s="2">
        <v>4.2760964095688019</v>
      </c>
      <c r="D1392" s="2">
        <f t="shared" si="252"/>
        <v>31.67668415359709</v>
      </c>
      <c r="E1392" s="2">
        <f t="shared" si="253"/>
        <v>26.672726221746728</v>
      </c>
      <c r="F1392" s="2">
        <f t="shared" si="261"/>
        <v>340</v>
      </c>
      <c r="G1392" s="2">
        <f t="shared" si="262"/>
        <v>0</v>
      </c>
      <c r="H1392" s="2">
        <f>MIN(Inputs!$B$2, (Inputs!$B$14 - F1392)/Inputs!$B$15)</f>
        <v>0</v>
      </c>
      <c r="I1392" s="2">
        <f>MAX(MIN(Inputs!$B$2, F1392*Inputs!$B$16, Inputs!$B$14*Inputs!$B$4 - G1392), 0)</f>
        <v>170</v>
      </c>
      <c r="J1392" s="2">
        <f>MAX(MIN(Inputs!$B$2, F1392*Inputs!$B$16, (Inputs!$B$14-F1392)/Inputs!$B$15)*Inputs!$B$9, 0)</f>
        <v>0</v>
      </c>
      <c r="K1392" s="2">
        <f>MAX(E1392*Inputs!$B$5 - B1392 - Inputs!$B$8, 0) * H1392</f>
        <v>0</v>
      </c>
      <c r="L1392" s="2">
        <f>IF(B1392 &gt;= D1392*Inputs!$B$10, MAX(B1392 - E1392/Inputs!$B$5 - Inputs!$B$8, 0) * I1392, 0)</f>
        <v>0</v>
      </c>
      <c r="M1392" s="2">
        <f t="shared" si="254"/>
        <v>0</v>
      </c>
      <c r="N1392" s="3" t="str">
        <f t="shared" si="255"/>
        <v>Idle</v>
      </c>
      <c r="O1392" s="3" t="str">
        <f t="shared" si="263"/>
        <v>Idle</v>
      </c>
      <c r="P1392" s="2">
        <f t="shared" si="256"/>
        <v>0</v>
      </c>
      <c r="Q1392" s="2">
        <f t="shared" si="257"/>
        <v>0</v>
      </c>
      <c r="R1392" s="2">
        <f t="shared" si="258"/>
        <v>0</v>
      </c>
      <c r="S1392" s="2">
        <f t="shared" si="259"/>
        <v>0</v>
      </c>
      <c r="T1392" s="2">
        <f t="shared" si="260"/>
        <v>0</v>
      </c>
      <c r="U1392" s="2">
        <f>IF(O1392="Reg", R1392 * Inputs!$B$7, 0)</f>
        <v>0</v>
      </c>
      <c r="V1392" s="2">
        <f>MAX(F1392 + P1392*Inputs!$B$15 - (Q1392/Inputs!$B$16) - U1392, 0)</f>
        <v>340</v>
      </c>
    </row>
    <row r="1393" spans="1:22" x14ac:dyDescent="0.3">
      <c r="A1393" s="1">
        <v>46080.958333333343</v>
      </c>
      <c r="B1393" s="2">
        <v>45.461996153366357</v>
      </c>
      <c r="C1393" s="2">
        <v>2.1774801304511109</v>
      </c>
      <c r="D1393" s="2">
        <f t="shared" si="252"/>
        <v>31.67668415359709</v>
      </c>
      <c r="E1393" s="2">
        <f t="shared" si="253"/>
        <v>18.893709574543035</v>
      </c>
      <c r="F1393" s="2">
        <f t="shared" si="261"/>
        <v>340</v>
      </c>
      <c r="G1393" s="2">
        <f t="shared" si="262"/>
        <v>0</v>
      </c>
      <c r="H1393" s="2">
        <f>MIN(Inputs!$B$2, (Inputs!$B$14 - F1393)/Inputs!$B$15)</f>
        <v>0</v>
      </c>
      <c r="I1393" s="2">
        <f>MAX(MIN(Inputs!$B$2, F1393*Inputs!$B$16, Inputs!$B$14*Inputs!$B$4 - G1393), 0)</f>
        <v>170</v>
      </c>
      <c r="J1393" s="2">
        <f>MAX(MIN(Inputs!$B$2, F1393*Inputs!$B$16, (Inputs!$B$14-F1393)/Inputs!$B$15)*Inputs!$B$9, 0)</f>
        <v>0</v>
      </c>
      <c r="K1393" s="2">
        <f>MAX(E1393*Inputs!$B$5 - B1393 - Inputs!$B$8, 0) * H1393</f>
        <v>0</v>
      </c>
      <c r="L1393" s="2">
        <f>IF(B1393 &gt;= D1393*Inputs!$B$10, MAX(B1393 - E1393/Inputs!$B$5 - Inputs!$B$8, 0) * I1393, 0)</f>
        <v>678.61817826283061</v>
      </c>
      <c r="M1393" s="2">
        <f t="shared" si="254"/>
        <v>0</v>
      </c>
      <c r="N1393" s="3" t="str">
        <f t="shared" si="255"/>
        <v>Discharge</v>
      </c>
      <c r="O1393" s="3" t="str">
        <f t="shared" si="263"/>
        <v>Discharge</v>
      </c>
      <c r="P1393" s="2">
        <f t="shared" si="256"/>
        <v>0</v>
      </c>
      <c r="Q1393" s="2">
        <f t="shared" si="257"/>
        <v>170</v>
      </c>
      <c r="R1393" s="2">
        <f t="shared" si="258"/>
        <v>0</v>
      </c>
      <c r="S1393" s="2">
        <f t="shared" si="259"/>
        <v>7728.5393460722808</v>
      </c>
      <c r="T1393" s="2">
        <f t="shared" si="260"/>
        <v>0</v>
      </c>
      <c r="U1393" s="2">
        <f>IF(O1393="Reg", R1393 * Inputs!$B$7, 0)</f>
        <v>0</v>
      </c>
      <c r="V1393" s="2">
        <f>MAX(F1393 + P1393*Inputs!$B$15 - (Q1393/Inputs!$B$16) - U1393, 0)</f>
        <v>170</v>
      </c>
    </row>
    <row r="1394" spans="1:22" x14ac:dyDescent="0.3">
      <c r="A1394" s="1">
        <v>46081</v>
      </c>
      <c r="B1394" s="2">
        <v>36.761216863828302</v>
      </c>
      <c r="C1394" s="2">
        <v>10.379029972914759</v>
      </c>
      <c r="D1394" s="2">
        <f t="shared" si="252"/>
        <v>32.993512164385372</v>
      </c>
      <c r="E1394" s="2">
        <f t="shared" si="253"/>
        <v>11.316710215648641</v>
      </c>
      <c r="F1394" s="2">
        <f t="shared" si="261"/>
        <v>170</v>
      </c>
      <c r="G1394" s="2">
        <f t="shared" si="262"/>
        <v>0</v>
      </c>
      <c r="H1394" s="2">
        <f>MIN(Inputs!$B$2, (Inputs!$B$14 - F1394)/Inputs!$B$15)</f>
        <v>170</v>
      </c>
      <c r="I1394" s="2">
        <f>MAX(MIN(Inputs!$B$2, F1394*Inputs!$B$16, Inputs!$B$14*Inputs!$B$4 - G1394), 0)</f>
        <v>170</v>
      </c>
      <c r="J1394" s="2">
        <f>MAX(MIN(Inputs!$B$2, F1394*Inputs!$B$16, (Inputs!$B$14-F1394)/Inputs!$B$15)*Inputs!$B$9, 0)</f>
        <v>136</v>
      </c>
      <c r="K1394" s="2">
        <f>MAX(E1394*Inputs!$B$5 - B1394 - Inputs!$B$8, 0) * H1394</f>
        <v>0</v>
      </c>
      <c r="L1394" s="2">
        <f>IF(B1394 &gt;= D1394*Inputs!$B$10, MAX(B1394 - E1394/Inputs!$B$5 - Inputs!$B$8, 0) * I1394, 0)</f>
        <v>0</v>
      </c>
      <c r="M1394" s="2">
        <f t="shared" si="254"/>
        <v>1411.5480763164073</v>
      </c>
      <c r="N1394" s="3" t="str">
        <f t="shared" si="255"/>
        <v>Reg</v>
      </c>
      <c r="O1394" s="3" t="str">
        <f t="shared" si="263"/>
        <v>Discharge</v>
      </c>
      <c r="P1394" s="2">
        <f t="shared" si="256"/>
        <v>0</v>
      </c>
      <c r="Q1394" s="2">
        <f t="shared" si="257"/>
        <v>170</v>
      </c>
      <c r="R1394" s="2">
        <f t="shared" si="258"/>
        <v>0</v>
      </c>
      <c r="S1394" s="2">
        <f t="shared" si="259"/>
        <v>6249.4068668508116</v>
      </c>
      <c r="T1394" s="2">
        <f t="shared" si="260"/>
        <v>0</v>
      </c>
      <c r="U1394" s="2">
        <f>IF(O1394="Reg", R1394 * Inputs!$B$7, 0)</f>
        <v>0</v>
      </c>
      <c r="V1394" s="2">
        <f>MAX(F1394 + P1394*Inputs!$B$15 - (Q1394/Inputs!$B$16) - U1394, 0)</f>
        <v>0</v>
      </c>
    </row>
    <row r="1395" spans="1:22" x14ac:dyDescent="0.3">
      <c r="A1395" s="1">
        <v>46081.041666666657</v>
      </c>
      <c r="B1395" s="2">
        <v>17.379867374438369</v>
      </c>
      <c r="C1395" s="2">
        <v>3.7327587195391119</v>
      </c>
      <c r="D1395" s="2">
        <f t="shared" si="252"/>
        <v>32.993512164385372</v>
      </c>
      <c r="E1395" s="2">
        <f t="shared" si="253"/>
        <v>5.1898407383439249</v>
      </c>
      <c r="F1395" s="2">
        <f t="shared" si="261"/>
        <v>0</v>
      </c>
      <c r="G1395" s="2">
        <f t="shared" si="262"/>
        <v>170</v>
      </c>
      <c r="H1395" s="2">
        <f>MIN(Inputs!$B$2, (Inputs!$B$14 - F1395)/Inputs!$B$15)</f>
        <v>170</v>
      </c>
      <c r="I1395" s="2">
        <f>MAX(MIN(Inputs!$B$2, F1395*Inputs!$B$16, Inputs!$B$14*Inputs!$B$4 - G1395), 0)</f>
        <v>0</v>
      </c>
      <c r="J1395" s="2">
        <f>MAX(MIN(Inputs!$B$2, F1395*Inputs!$B$16, (Inputs!$B$14-F1395)/Inputs!$B$15)*Inputs!$B$9, 0)</f>
        <v>0</v>
      </c>
      <c r="K1395" s="2">
        <f>MAX(E1395*Inputs!$B$5 - B1395 - Inputs!$B$8, 0) * H1395</f>
        <v>0</v>
      </c>
      <c r="L1395" s="2">
        <f>IF(B1395 &gt;= D1395*Inputs!$B$10, MAX(B1395 - E1395/Inputs!$B$5 - Inputs!$B$8, 0) * I1395, 0)</f>
        <v>0</v>
      </c>
      <c r="M1395" s="2">
        <f t="shared" si="254"/>
        <v>0</v>
      </c>
      <c r="N1395" s="3" t="str">
        <f t="shared" si="255"/>
        <v>Idle</v>
      </c>
      <c r="O1395" s="3" t="str">
        <f t="shared" si="263"/>
        <v>Idle</v>
      </c>
      <c r="P1395" s="2">
        <f t="shared" si="256"/>
        <v>0</v>
      </c>
      <c r="Q1395" s="2">
        <f t="shared" si="257"/>
        <v>0</v>
      </c>
      <c r="R1395" s="2">
        <f t="shared" si="258"/>
        <v>0</v>
      </c>
      <c r="S1395" s="2">
        <f t="shared" si="259"/>
        <v>0</v>
      </c>
      <c r="T1395" s="2">
        <f t="shared" si="260"/>
        <v>0</v>
      </c>
      <c r="U1395" s="2">
        <f>IF(O1395="Reg", R1395 * Inputs!$B$7, 0)</f>
        <v>0</v>
      </c>
      <c r="V1395" s="2">
        <f>MAX(F1395 + P1395*Inputs!$B$15 - (Q1395/Inputs!$B$16) - U1395, 0)</f>
        <v>0</v>
      </c>
    </row>
    <row r="1396" spans="1:22" x14ac:dyDescent="0.3">
      <c r="A1396" s="1">
        <v>46081.083333333343</v>
      </c>
      <c r="B1396" s="2">
        <v>13.75917705562518</v>
      </c>
      <c r="C1396" s="2">
        <v>5.2710011141398594</v>
      </c>
      <c r="D1396" s="2">
        <f t="shared" si="252"/>
        <v>32.993512164385372</v>
      </c>
      <c r="E1396" s="2">
        <f t="shared" si="253"/>
        <v>2.2931961759375299</v>
      </c>
      <c r="F1396" s="2">
        <f t="shared" si="261"/>
        <v>0</v>
      </c>
      <c r="G1396" s="2">
        <f t="shared" si="262"/>
        <v>170</v>
      </c>
      <c r="H1396" s="2">
        <f>MIN(Inputs!$B$2, (Inputs!$B$14 - F1396)/Inputs!$B$15)</f>
        <v>170</v>
      </c>
      <c r="I1396" s="2">
        <f>MAX(MIN(Inputs!$B$2, F1396*Inputs!$B$16, Inputs!$B$14*Inputs!$B$4 - G1396), 0)</f>
        <v>0</v>
      </c>
      <c r="J1396" s="2">
        <f>MAX(MIN(Inputs!$B$2, F1396*Inputs!$B$16, (Inputs!$B$14-F1396)/Inputs!$B$15)*Inputs!$B$9, 0)</f>
        <v>0</v>
      </c>
      <c r="K1396" s="2">
        <f>MAX(E1396*Inputs!$B$5 - B1396 - Inputs!$B$8, 0) * H1396</f>
        <v>0</v>
      </c>
      <c r="L1396" s="2">
        <f>IF(B1396 &gt;= D1396*Inputs!$B$10, MAX(B1396 - E1396/Inputs!$B$5 - Inputs!$B$8, 0) * I1396, 0)</f>
        <v>0</v>
      </c>
      <c r="M1396" s="2">
        <f t="shared" si="254"/>
        <v>0</v>
      </c>
      <c r="N1396" s="3" t="str">
        <f t="shared" si="255"/>
        <v>Idle</v>
      </c>
      <c r="O1396" s="3" t="str">
        <f t="shared" si="263"/>
        <v>Idle</v>
      </c>
      <c r="P1396" s="2">
        <f t="shared" si="256"/>
        <v>0</v>
      </c>
      <c r="Q1396" s="2">
        <f t="shared" si="257"/>
        <v>0</v>
      </c>
      <c r="R1396" s="2">
        <f t="shared" si="258"/>
        <v>0</v>
      </c>
      <c r="S1396" s="2">
        <f t="shared" si="259"/>
        <v>0</v>
      </c>
      <c r="T1396" s="2">
        <f t="shared" si="260"/>
        <v>0</v>
      </c>
      <c r="U1396" s="2">
        <f>IF(O1396="Reg", R1396 * Inputs!$B$7, 0)</f>
        <v>0</v>
      </c>
      <c r="V1396" s="2">
        <f>MAX(F1396 + P1396*Inputs!$B$15 - (Q1396/Inputs!$B$16) - U1396, 0)</f>
        <v>0</v>
      </c>
    </row>
    <row r="1397" spans="1:22" x14ac:dyDescent="0.3">
      <c r="A1397" s="1">
        <v>46081.125</v>
      </c>
      <c r="B1397" s="2">
        <v>0</v>
      </c>
      <c r="C1397" s="2">
        <v>10.99791924012619</v>
      </c>
      <c r="D1397" s="2">
        <f t="shared" si="252"/>
        <v>32.993512164385372</v>
      </c>
      <c r="E1397" s="2">
        <f t="shared" si="253"/>
        <v>0.35675941525382249</v>
      </c>
      <c r="F1397" s="2">
        <f t="shared" si="261"/>
        <v>0</v>
      </c>
      <c r="G1397" s="2">
        <f t="shared" si="262"/>
        <v>170</v>
      </c>
      <c r="H1397" s="2">
        <f>MIN(Inputs!$B$2, (Inputs!$B$14 - F1397)/Inputs!$B$15)</f>
        <v>170</v>
      </c>
      <c r="I1397" s="2">
        <f>MAX(MIN(Inputs!$B$2, F1397*Inputs!$B$16, Inputs!$B$14*Inputs!$B$4 - G1397), 0)</f>
        <v>0</v>
      </c>
      <c r="J1397" s="2">
        <f>MAX(MIN(Inputs!$B$2, F1397*Inputs!$B$16, (Inputs!$B$14-F1397)/Inputs!$B$15)*Inputs!$B$9, 0)</f>
        <v>0</v>
      </c>
      <c r="K1397" s="2">
        <f>MAX(E1397*Inputs!$B$5 - B1397 - Inputs!$B$8, 0) * H1397</f>
        <v>0</v>
      </c>
      <c r="L1397" s="2">
        <f>IF(B1397 &gt;= D1397*Inputs!$B$10, MAX(B1397 - E1397/Inputs!$B$5 - Inputs!$B$8, 0) * I1397, 0)</f>
        <v>0</v>
      </c>
      <c r="M1397" s="2">
        <f t="shared" si="254"/>
        <v>0</v>
      </c>
      <c r="N1397" s="3" t="str">
        <f t="shared" si="255"/>
        <v>Idle</v>
      </c>
      <c r="O1397" s="3" t="str">
        <f t="shared" si="263"/>
        <v>Idle</v>
      </c>
      <c r="P1397" s="2">
        <f t="shared" si="256"/>
        <v>0</v>
      </c>
      <c r="Q1397" s="2">
        <f t="shared" si="257"/>
        <v>0</v>
      </c>
      <c r="R1397" s="2">
        <f t="shared" si="258"/>
        <v>0</v>
      </c>
      <c r="S1397" s="2">
        <f t="shared" si="259"/>
        <v>0</v>
      </c>
      <c r="T1397" s="2">
        <f t="shared" si="260"/>
        <v>0</v>
      </c>
      <c r="U1397" s="2">
        <f>IF(O1397="Reg", R1397 * Inputs!$B$7, 0)</f>
        <v>0</v>
      </c>
      <c r="V1397" s="2">
        <f>MAX(F1397 + P1397*Inputs!$B$15 - (Q1397/Inputs!$B$16) - U1397, 0)</f>
        <v>0</v>
      </c>
    </row>
    <row r="1398" spans="1:22" x14ac:dyDescent="0.3">
      <c r="A1398" s="1">
        <v>46081.166666666657</v>
      </c>
      <c r="B1398" s="2">
        <v>0</v>
      </c>
      <c r="C1398" s="2">
        <v>42.847521319176543</v>
      </c>
      <c r="D1398" s="2">
        <f t="shared" si="252"/>
        <v>32.993512164385372</v>
      </c>
      <c r="E1398" s="2">
        <f t="shared" si="253"/>
        <v>0.35675941525382249</v>
      </c>
      <c r="F1398" s="2">
        <f t="shared" si="261"/>
        <v>0</v>
      </c>
      <c r="G1398" s="2">
        <f t="shared" si="262"/>
        <v>170</v>
      </c>
      <c r="H1398" s="2">
        <f>MIN(Inputs!$B$2, (Inputs!$B$14 - F1398)/Inputs!$B$15)</f>
        <v>170</v>
      </c>
      <c r="I1398" s="2">
        <f>MAX(MIN(Inputs!$B$2, F1398*Inputs!$B$16, Inputs!$B$14*Inputs!$B$4 - G1398), 0)</f>
        <v>0</v>
      </c>
      <c r="J1398" s="2">
        <f>MAX(MIN(Inputs!$B$2, F1398*Inputs!$B$16, (Inputs!$B$14-F1398)/Inputs!$B$15)*Inputs!$B$9, 0)</f>
        <v>0</v>
      </c>
      <c r="K1398" s="2">
        <f>MAX(E1398*Inputs!$B$5 - B1398 - Inputs!$B$8, 0) * H1398</f>
        <v>0</v>
      </c>
      <c r="L1398" s="2">
        <f>IF(B1398 &gt;= D1398*Inputs!$B$10, MAX(B1398 - E1398/Inputs!$B$5 - Inputs!$B$8, 0) * I1398, 0)</f>
        <v>0</v>
      </c>
      <c r="M1398" s="2">
        <f t="shared" si="254"/>
        <v>0</v>
      </c>
      <c r="N1398" s="3" t="str">
        <f t="shared" si="255"/>
        <v>Idle</v>
      </c>
      <c r="O1398" s="3" t="str">
        <f t="shared" si="263"/>
        <v>Idle</v>
      </c>
      <c r="P1398" s="2">
        <f t="shared" si="256"/>
        <v>0</v>
      </c>
      <c r="Q1398" s="2">
        <f t="shared" si="257"/>
        <v>0</v>
      </c>
      <c r="R1398" s="2">
        <f t="shared" si="258"/>
        <v>0</v>
      </c>
      <c r="S1398" s="2">
        <f t="shared" si="259"/>
        <v>0</v>
      </c>
      <c r="T1398" s="2">
        <f t="shared" si="260"/>
        <v>0</v>
      </c>
      <c r="U1398" s="2">
        <f>IF(O1398="Reg", R1398 * Inputs!$B$7, 0)</f>
        <v>0</v>
      </c>
      <c r="V1398" s="2">
        <f>MAX(F1398 + P1398*Inputs!$B$15 - (Q1398/Inputs!$B$16) - U1398, 0)</f>
        <v>0</v>
      </c>
    </row>
    <row r="1399" spans="1:22" x14ac:dyDescent="0.3">
      <c r="A1399" s="1">
        <v>46081.208333333343</v>
      </c>
      <c r="B1399" s="2">
        <v>0</v>
      </c>
      <c r="C1399" s="2">
        <v>9.8886917214420116</v>
      </c>
      <c r="D1399" s="2">
        <f t="shared" si="252"/>
        <v>32.993512164385372</v>
      </c>
      <c r="E1399" s="2">
        <f t="shared" si="253"/>
        <v>1.6518096474081336</v>
      </c>
      <c r="F1399" s="2">
        <f t="shared" si="261"/>
        <v>0</v>
      </c>
      <c r="G1399" s="2">
        <f t="shared" si="262"/>
        <v>170</v>
      </c>
      <c r="H1399" s="2">
        <f>MIN(Inputs!$B$2, (Inputs!$B$14 - F1399)/Inputs!$B$15)</f>
        <v>170</v>
      </c>
      <c r="I1399" s="2">
        <f>MAX(MIN(Inputs!$B$2, F1399*Inputs!$B$16, Inputs!$B$14*Inputs!$B$4 - G1399), 0)</f>
        <v>0</v>
      </c>
      <c r="J1399" s="2">
        <f>MAX(MIN(Inputs!$B$2, F1399*Inputs!$B$16, (Inputs!$B$14-F1399)/Inputs!$B$15)*Inputs!$B$9, 0)</f>
        <v>0</v>
      </c>
      <c r="K1399" s="2">
        <f>MAX(E1399*Inputs!$B$5 - B1399 - Inputs!$B$8, 0) * H1399</f>
        <v>0</v>
      </c>
      <c r="L1399" s="2">
        <f>IF(B1399 &gt;= D1399*Inputs!$B$10, MAX(B1399 - E1399/Inputs!$B$5 - Inputs!$B$8, 0) * I1399, 0)</f>
        <v>0</v>
      </c>
      <c r="M1399" s="2">
        <f t="shared" si="254"/>
        <v>0</v>
      </c>
      <c r="N1399" s="3" t="str">
        <f t="shared" si="255"/>
        <v>Idle</v>
      </c>
      <c r="O1399" s="3" t="str">
        <f t="shared" si="263"/>
        <v>Idle</v>
      </c>
      <c r="P1399" s="2">
        <f t="shared" si="256"/>
        <v>0</v>
      </c>
      <c r="Q1399" s="2">
        <f t="shared" si="257"/>
        <v>0</v>
      </c>
      <c r="R1399" s="2">
        <f t="shared" si="258"/>
        <v>0</v>
      </c>
      <c r="S1399" s="2">
        <f t="shared" si="259"/>
        <v>0</v>
      </c>
      <c r="T1399" s="2">
        <f t="shared" si="260"/>
        <v>0</v>
      </c>
      <c r="U1399" s="2">
        <f>IF(O1399="Reg", R1399 * Inputs!$B$7, 0)</f>
        <v>0</v>
      </c>
      <c r="V1399" s="2">
        <f>MAX(F1399 + P1399*Inputs!$B$15 - (Q1399/Inputs!$B$16) - U1399, 0)</f>
        <v>0</v>
      </c>
    </row>
    <row r="1400" spans="1:22" x14ac:dyDescent="0.3">
      <c r="A1400" s="1">
        <v>46081.25</v>
      </c>
      <c r="B1400" s="2">
        <v>0</v>
      </c>
      <c r="C1400" s="2">
        <v>3.6205379315938671</v>
      </c>
      <c r="D1400" s="2">
        <f t="shared" si="252"/>
        <v>32.993512164385372</v>
      </c>
      <c r="E1400" s="2">
        <f t="shared" si="253"/>
        <v>6.6278589717735796</v>
      </c>
      <c r="F1400" s="2">
        <f t="shared" si="261"/>
        <v>0</v>
      </c>
      <c r="G1400" s="2">
        <f t="shared" si="262"/>
        <v>170</v>
      </c>
      <c r="H1400" s="2">
        <f>MIN(Inputs!$B$2, (Inputs!$B$14 - F1400)/Inputs!$B$15)</f>
        <v>170</v>
      </c>
      <c r="I1400" s="2">
        <f>MAX(MIN(Inputs!$B$2, F1400*Inputs!$B$16, Inputs!$B$14*Inputs!$B$4 - G1400), 0)</f>
        <v>0</v>
      </c>
      <c r="J1400" s="2">
        <f>MAX(MIN(Inputs!$B$2, F1400*Inputs!$B$16, (Inputs!$B$14-F1400)/Inputs!$B$15)*Inputs!$B$9, 0)</f>
        <v>0</v>
      </c>
      <c r="K1400" s="2">
        <f>MAX(E1400*Inputs!$B$5 - B1400 - Inputs!$B$8, 0) * H1400</f>
        <v>0</v>
      </c>
      <c r="L1400" s="2">
        <f>IF(B1400 &gt;= D1400*Inputs!$B$10, MAX(B1400 - E1400/Inputs!$B$5 - Inputs!$B$8, 0) * I1400, 0)</f>
        <v>0</v>
      </c>
      <c r="M1400" s="2">
        <f t="shared" si="254"/>
        <v>0</v>
      </c>
      <c r="N1400" s="3" t="str">
        <f t="shared" si="255"/>
        <v>Idle</v>
      </c>
      <c r="O1400" s="3" t="str">
        <f t="shared" si="263"/>
        <v>Idle</v>
      </c>
      <c r="P1400" s="2">
        <f t="shared" si="256"/>
        <v>0</v>
      </c>
      <c r="Q1400" s="2">
        <f t="shared" si="257"/>
        <v>0</v>
      </c>
      <c r="R1400" s="2">
        <f t="shared" si="258"/>
        <v>0</v>
      </c>
      <c r="S1400" s="2">
        <f t="shared" si="259"/>
        <v>0</v>
      </c>
      <c r="T1400" s="2">
        <f t="shared" si="260"/>
        <v>0</v>
      </c>
      <c r="U1400" s="2">
        <f>IF(O1400="Reg", R1400 * Inputs!$B$7, 0)</f>
        <v>0</v>
      </c>
      <c r="V1400" s="2">
        <f>MAX(F1400 + P1400*Inputs!$B$15 - (Q1400/Inputs!$B$16) - U1400, 0)</f>
        <v>0</v>
      </c>
    </row>
    <row r="1401" spans="1:22" x14ac:dyDescent="0.3">
      <c r="A1401" s="1">
        <v>46081.291666666657</v>
      </c>
      <c r="B1401" s="2">
        <v>0</v>
      </c>
      <c r="C1401" s="2">
        <v>10.73217258416844</v>
      </c>
      <c r="D1401" s="2">
        <f t="shared" si="252"/>
        <v>32.993512164385372</v>
      </c>
      <c r="E1401" s="2">
        <f t="shared" si="253"/>
        <v>13.840058245832003</v>
      </c>
      <c r="F1401" s="2">
        <f t="shared" si="261"/>
        <v>0</v>
      </c>
      <c r="G1401" s="2">
        <f t="shared" si="262"/>
        <v>170</v>
      </c>
      <c r="H1401" s="2">
        <f>MIN(Inputs!$B$2, (Inputs!$B$14 - F1401)/Inputs!$B$15)</f>
        <v>170</v>
      </c>
      <c r="I1401" s="2">
        <f>MAX(MIN(Inputs!$B$2, F1401*Inputs!$B$16, Inputs!$B$14*Inputs!$B$4 - G1401), 0)</f>
        <v>0</v>
      </c>
      <c r="J1401" s="2">
        <f>MAX(MIN(Inputs!$B$2, F1401*Inputs!$B$16, (Inputs!$B$14-F1401)/Inputs!$B$15)*Inputs!$B$9, 0)</f>
        <v>0</v>
      </c>
      <c r="K1401" s="2">
        <f>MAX(E1401*Inputs!$B$5 - B1401 - Inputs!$B$8, 0) * H1401</f>
        <v>0</v>
      </c>
      <c r="L1401" s="2">
        <f>IF(B1401 &gt;= D1401*Inputs!$B$10, MAX(B1401 - E1401/Inputs!$B$5 - Inputs!$B$8, 0) * I1401, 0)</f>
        <v>0</v>
      </c>
      <c r="M1401" s="2">
        <f t="shared" si="254"/>
        <v>0</v>
      </c>
      <c r="N1401" s="3" t="str">
        <f t="shared" si="255"/>
        <v>Idle</v>
      </c>
      <c r="O1401" s="3" t="str">
        <f t="shared" si="263"/>
        <v>Idle</v>
      </c>
      <c r="P1401" s="2">
        <f t="shared" si="256"/>
        <v>0</v>
      </c>
      <c r="Q1401" s="2">
        <f t="shared" si="257"/>
        <v>0</v>
      </c>
      <c r="R1401" s="2">
        <f t="shared" si="258"/>
        <v>0</v>
      </c>
      <c r="S1401" s="2">
        <f t="shared" si="259"/>
        <v>0</v>
      </c>
      <c r="T1401" s="2">
        <f t="shared" si="260"/>
        <v>0</v>
      </c>
      <c r="U1401" s="2">
        <f>IF(O1401="Reg", R1401 * Inputs!$B$7, 0)</f>
        <v>0</v>
      </c>
      <c r="V1401" s="2">
        <f>MAX(F1401 + P1401*Inputs!$B$15 - (Q1401/Inputs!$B$16) - U1401, 0)</f>
        <v>0</v>
      </c>
    </row>
    <row r="1402" spans="1:22" x14ac:dyDescent="0.3">
      <c r="A1402" s="1">
        <v>46081.333333333343</v>
      </c>
      <c r="B1402" s="2">
        <v>2.1405564915229349</v>
      </c>
      <c r="C1402" s="2">
        <v>10.506960562305389</v>
      </c>
      <c r="D1402" s="2">
        <f t="shared" si="252"/>
        <v>32.993512164385372</v>
      </c>
      <c r="E1402" s="2">
        <f t="shared" si="253"/>
        <v>21.328278197454011</v>
      </c>
      <c r="F1402" s="2">
        <f t="shared" si="261"/>
        <v>0</v>
      </c>
      <c r="G1402" s="2">
        <f t="shared" si="262"/>
        <v>170</v>
      </c>
      <c r="H1402" s="2">
        <f>MIN(Inputs!$B$2, (Inputs!$B$14 - F1402)/Inputs!$B$15)</f>
        <v>170</v>
      </c>
      <c r="I1402" s="2">
        <f>MAX(MIN(Inputs!$B$2, F1402*Inputs!$B$16, Inputs!$B$14*Inputs!$B$4 - G1402), 0)</f>
        <v>0</v>
      </c>
      <c r="J1402" s="2">
        <f>MAX(MIN(Inputs!$B$2, F1402*Inputs!$B$16, (Inputs!$B$14-F1402)/Inputs!$B$15)*Inputs!$B$9, 0)</f>
        <v>0</v>
      </c>
      <c r="K1402" s="2">
        <f>MAX(E1402*Inputs!$B$5 - B1402 - Inputs!$B$8, 0) * H1402</f>
        <v>0</v>
      </c>
      <c r="L1402" s="2">
        <f>IF(B1402 &gt;= D1402*Inputs!$B$10, MAX(B1402 - E1402/Inputs!$B$5 - Inputs!$B$8, 0) * I1402, 0)</f>
        <v>0</v>
      </c>
      <c r="M1402" s="2">
        <f t="shared" si="254"/>
        <v>0</v>
      </c>
      <c r="N1402" s="3" t="str">
        <f t="shared" si="255"/>
        <v>Idle</v>
      </c>
      <c r="O1402" s="3" t="str">
        <f t="shared" si="263"/>
        <v>Idle</v>
      </c>
      <c r="P1402" s="2">
        <f t="shared" si="256"/>
        <v>0</v>
      </c>
      <c r="Q1402" s="2">
        <f t="shared" si="257"/>
        <v>0</v>
      </c>
      <c r="R1402" s="2">
        <f t="shared" si="258"/>
        <v>0</v>
      </c>
      <c r="S1402" s="2">
        <f t="shared" si="259"/>
        <v>0</v>
      </c>
      <c r="T1402" s="2">
        <f t="shared" si="260"/>
        <v>0</v>
      </c>
      <c r="U1402" s="2">
        <f>IF(O1402="Reg", R1402 * Inputs!$B$7, 0)</f>
        <v>0</v>
      </c>
      <c r="V1402" s="2">
        <f>MAX(F1402 + P1402*Inputs!$B$15 - (Q1402/Inputs!$B$16) - U1402, 0)</f>
        <v>0</v>
      </c>
    </row>
    <row r="1403" spans="1:22" x14ac:dyDescent="0.3">
      <c r="A1403" s="1">
        <v>46081.375</v>
      </c>
      <c r="B1403" s="2">
        <v>0</v>
      </c>
      <c r="C1403" s="2">
        <v>22.737280670601699</v>
      </c>
      <c r="D1403" s="2">
        <f t="shared" si="252"/>
        <v>32.993512164385372</v>
      </c>
      <c r="E1403" s="2">
        <f t="shared" si="253"/>
        <v>30.295162953215396</v>
      </c>
      <c r="F1403" s="2">
        <f t="shared" si="261"/>
        <v>0</v>
      </c>
      <c r="G1403" s="2">
        <f t="shared" si="262"/>
        <v>170</v>
      </c>
      <c r="H1403" s="2">
        <f>MIN(Inputs!$B$2, (Inputs!$B$14 - F1403)/Inputs!$B$15)</f>
        <v>170</v>
      </c>
      <c r="I1403" s="2">
        <f>MAX(MIN(Inputs!$B$2, F1403*Inputs!$B$16, Inputs!$B$14*Inputs!$B$4 - G1403), 0)</f>
        <v>0</v>
      </c>
      <c r="J1403" s="2">
        <f>MAX(MIN(Inputs!$B$2, F1403*Inputs!$B$16, (Inputs!$B$14-F1403)/Inputs!$B$15)*Inputs!$B$9, 0)</f>
        <v>0</v>
      </c>
      <c r="K1403" s="2">
        <f>MAX(E1403*Inputs!$B$5 - B1403 - Inputs!$B$8, 0) * H1403</f>
        <v>1132.1563778010232</v>
      </c>
      <c r="L1403" s="2">
        <f>IF(B1403 &gt;= D1403*Inputs!$B$10, MAX(B1403 - E1403/Inputs!$B$5 - Inputs!$B$8, 0) * I1403, 0)</f>
        <v>0</v>
      </c>
      <c r="M1403" s="2">
        <f t="shared" si="254"/>
        <v>0</v>
      </c>
      <c r="N1403" s="3" t="str">
        <f t="shared" si="255"/>
        <v>Charge</v>
      </c>
      <c r="O1403" s="3" t="str">
        <f t="shared" si="263"/>
        <v>Charge</v>
      </c>
      <c r="P1403" s="2">
        <f t="shared" si="256"/>
        <v>170</v>
      </c>
      <c r="Q1403" s="2">
        <f t="shared" si="257"/>
        <v>0</v>
      </c>
      <c r="R1403" s="2">
        <f t="shared" si="258"/>
        <v>0</v>
      </c>
      <c r="S1403" s="2">
        <f t="shared" si="259"/>
        <v>0</v>
      </c>
      <c r="T1403" s="2">
        <f t="shared" si="260"/>
        <v>0</v>
      </c>
      <c r="U1403" s="2">
        <f>IF(O1403="Reg", R1403 * Inputs!$B$7, 0)</f>
        <v>0</v>
      </c>
      <c r="V1403" s="2">
        <f>MAX(F1403 + P1403*Inputs!$B$15 - (Q1403/Inputs!$B$16) - U1403, 0)</f>
        <v>170</v>
      </c>
    </row>
    <row r="1404" spans="1:22" x14ac:dyDescent="0.3">
      <c r="A1404" s="1">
        <v>46081.416666666657</v>
      </c>
      <c r="B1404" s="2">
        <v>7.7703013929258669</v>
      </c>
      <c r="C1404" s="2">
        <v>16.34089581579239</v>
      </c>
      <c r="D1404" s="2">
        <f t="shared" si="252"/>
        <v>32.993512164385372</v>
      </c>
      <c r="E1404" s="2">
        <f t="shared" si="253"/>
        <v>39.353521619406209</v>
      </c>
      <c r="F1404" s="2">
        <f t="shared" si="261"/>
        <v>170</v>
      </c>
      <c r="G1404" s="2">
        <f t="shared" si="262"/>
        <v>170</v>
      </c>
      <c r="H1404" s="2">
        <f>MIN(Inputs!$B$2, (Inputs!$B$14 - F1404)/Inputs!$B$15)</f>
        <v>170</v>
      </c>
      <c r="I1404" s="2">
        <f>MAX(MIN(Inputs!$B$2, F1404*Inputs!$B$16, Inputs!$B$14*Inputs!$B$4 - G1404), 0)</f>
        <v>170</v>
      </c>
      <c r="J1404" s="2">
        <f>MAX(MIN(Inputs!$B$2, F1404*Inputs!$B$16, (Inputs!$B$14-F1404)/Inputs!$B$15)*Inputs!$B$9, 0)</f>
        <v>136</v>
      </c>
      <c r="K1404" s="2">
        <f>MAX(E1404*Inputs!$B$5 - B1404 - Inputs!$B$8, 0) * H1404</f>
        <v>1166.3355974657711</v>
      </c>
      <c r="L1404" s="2">
        <f>IF(B1404 &gt;= D1404*Inputs!$B$10, MAX(B1404 - E1404/Inputs!$B$5 - Inputs!$B$8, 0) * I1404, 0)</f>
        <v>0</v>
      </c>
      <c r="M1404" s="2">
        <f t="shared" si="254"/>
        <v>2222.3618309477652</v>
      </c>
      <c r="N1404" s="3" t="str">
        <f t="shared" si="255"/>
        <v>Reg</v>
      </c>
      <c r="O1404" s="3" t="str">
        <f t="shared" si="263"/>
        <v>Charge</v>
      </c>
      <c r="P1404" s="2">
        <f t="shared" si="256"/>
        <v>170</v>
      </c>
      <c r="Q1404" s="2">
        <f t="shared" si="257"/>
        <v>0</v>
      </c>
      <c r="R1404" s="2">
        <f t="shared" si="258"/>
        <v>0</v>
      </c>
      <c r="S1404" s="2">
        <f t="shared" si="259"/>
        <v>-1320.9512367973973</v>
      </c>
      <c r="T1404" s="2">
        <f t="shared" si="260"/>
        <v>0</v>
      </c>
      <c r="U1404" s="2">
        <f>IF(O1404="Reg", R1404 * Inputs!$B$7, 0)</f>
        <v>0</v>
      </c>
      <c r="V1404" s="2">
        <f>MAX(F1404 + P1404*Inputs!$B$15 - (Q1404/Inputs!$B$16) - U1404, 0)</f>
        <v>340</v>
      </c>
    </row>
    <row r="1405" spans="1:22" x14ac:dyDescent="0.3">
      <c r="A1405" s="1">
        <v>46081.458333333343</v>
      </c>
      <c r="B1405" s="2">
        <v>29.85629594619267</v>
      </c>
      <c r="C1405" s="2">
        <v>21.635321276175372</v>
      </c>
      <c r="D1405" s="2">
        <f t="shared" si="252"/>
        <v>32.993512164385372</v>
      </c>
      <c r="E1405" s="2">
        <f t="shared" si="253"/>
        <v>47.414531102478918</v>
      </c>
      <c r="F1405" s="2">
        <f t="shared" si="261"/>
        <v>340</v>
      </c>
      <c r="G1405" s="2">
        <f t="shared" si="262"/>
        <v>170</v>
      </c>
      <c r="H1405" s="2">
        <f>MIN(Inputs!$B$2, (Inputs!$B$14 - F1405)/Inputs!$B$15)</f>
        <v>0</v>
      </c>
      <c r="I1405" s="2">
        <f>MAX(MIN(Inputs!$B$2, F1405*Inputs!$B$16, Inputs!$B$14*Inputs!$B$4 - G1405), 0)</f>
        <v>170</v>
      </c>
      <c r="J1405" s="2">
        <f>MAX(MIN(Inputs!$B$2, F1405*Inputs!$B$16, (Inputs!$B$14-F1405)/Inputs!$B$15)*Inputs!$B$9, 0)</f>
        <v>0</v>
      </c>
      <c r="K1405" s="2">
        <f>MAX(E1405*Inputs!$B$5 - B1405 - Inputs!$B$8, 0) * H1405</f>
        <v>0</v>
      </c>
      <c r="L1405" s="2">
        <f>IF(B1405 &gt;= D1405*Inputs!$B$10, MAX(B1405 - E1405/Inputs!$B$5 - Inputs!$B$8, 0) * I1405, 0)</f>
        <v>0</v>
      </c>
      <c r="M1405" s="2">
        <f t="shared" si="254"/>
        <v>0</v>
      </c>
      <c r="N1405" s="3" t="str">
        <f t="shared" si="255"/>
        <v>Idle</v>
      </c>
      <c r="O1405" s="3" t="str">
        <f t="shared" si="263"/>
        <v>Idle</v>
      </c>
      <c r="P1405" s="2">
        <f t="shared" si="256"/>
        <v>0</v>
      </c>
      <c r="Q1405" s="2">
        <f t="shared" si="257"/>
        <v>0</v>
      </c>
      <c r="R1405" s="2">
        <f t="shared" si="258"/>
        <v>0</v>
      </c>
      <c r="S1405" s="2">
        <f t="shared" si="259"/>
        <v>0</v>
      </c>
      <c r="T1405" s="2">
        <f t="shared" si="260"/>
        <v>0</v>
      </c>
      <c r="U1405" s="2">
        <f>IF(O1405="Reg", R1405 * Inputs!$B$7, 0)</f>
        <v>0</v>
      </c>
      <c r="V1405" s="2">
        <f>MAX(F1405 + P1405*Inputs!$B$15 - (Q1405/Inputs!$B$16) - U1405, 0)</f>
        <v>340</v>
      </c>
    </row>
    <row r="1406" spans="1:22" x14ac:dyDescent="0.3">
      <c r="A1406" s="1">
        <v>46081.5</v>
      </c>
      <c r="B1406" s="2">
        <v>43.273195644350537</v>
      </c>
      <c r="C1406" s="2">
        <v>4.082838329917041</v>
      </c>
      <c r="D1406" s="2">
        <f t="shared" si="252"/>
        <v>32.993512164385372</v>
      </c>
      <c r="E1406" s="2">
        <f t="shared" si="253"/>
        <v>53.421132143552533</v>
      </c>
      <c r="F1406" s="2">
        <f t="shared" si="261"/>
        <v>340</v>
      </c>
      <c r="G1406" s="2">
        <f t="shared" si="262"/>
        <v>170</v>
      </c>
      <c r="H1406" s="2">
        <f>MIN(Inputs!$B$2, (Inputs!$B$14 - F1406)/Inputs!$B$15)</f>
        <v>0</v>
      </c>
      <c r="I1406" s="2">
        <f>MAX(MIN(Inputs!$B$2, F1406*Inputs!$B$16, Inputs!$B$14*Inputs!$B$4 - G1406), 0)</f>
        <v>170</v>
      </c>
      <c r="J1406" s="2">
        <f>MAX(MIN(Inputs!$B$2, F1406*Inputs!$B$16, (Inputs!$B$14-F1406)/Inputs!$B$15)*Inputs!$B$9, 0)</f>
        <v>0</v>
      </c>
      <c r="K1406" s="2">
        <f>MAX(E1406*Inputs!$B$5 - B1406 - Inputs!$B$8, 0) * H1406</f>
        <v>0</v>
      </c>
      <c r="L1406" s="2">
        <f>IF(B1406 &gt;= D1406*Inputs!$B$10, MAX(B1406 - E1406/Inputs!$B$5 - Inputs!$B$8, 0) * I1406, 0)</f>
        <v>0</v>
      </c>
      <c r="M1406" s="2">
        <f t="shared" si="254"/>
        <v>0</v>
      </c>
      <c r="N1406" s="3" t="str">
        <f t="shared" si="255"/>
        <v>Idle</v>
      </c>
      <c r="O1406" s="3" t="str">
        <f t="shared" si="263"/>
        <v>Idle</v>
      </c>
      <c r="P1406" s="2">
        <f t="shared" si="256"/>
        <v>0</v>
      </c>
      <c r="Q1406" s="2">
        <f t="shared" si="257"/>
        <v>0</v>
      </c>
      <c r="R1406" s="2">
        <f t="shared" si="258"/>
        <v>0</v>
      </c>
      <c r="S1406" s="2">
        <f t="shared" si="259"/>
        <v>0</v>
      </c>
      <c r="T1406" s="2">
        <f t="shared" si="260"/>
        <v>0</v>
      </c>
      <c r="U1406" s="2">
        <f>IF(O1406="Reg", R1406 * Inputs!$B$7, 0)</f>
        <v>0</v>
      </c>
      <c r="V1406" s="2">
        <f>MAX(F1406 + P1406*Inputs!$B$15 - (Q1406/Inputs!$B$16) - U1406, 0)</f>
        <v>340</v>
      </c>
    </row>
    <row r="1407" spans="1:22" x14ac:dyDescent="0.3">
      <c r="A1407" s="1">
        <v>46081.541666666657</v>
      </c>
      <c r="B1407" s="2">
        <v>44.929319709732063</v>
      </c>
      <c r="C1407" s="2">
        <v>4.5149912296785821</v>
      </c>
      <c r="D1407" s="2">
        <f t="shared" si="252"/>
        <v>32.993512164385372</v>
      </c>
      <c r="E1407" s="2">
        <f t="shared" si="253"/>
        <v>57.698132865222668</v>
      </c>
      <c r="F1407" s="2">
        <f t="shared" si="261"/>
        <v>340</v>
      </c>
      <c r="G1407" s="2">
        <f t="shared" si="262"/>
        <v>170</v>
      </c>
      <c r="H1407" s="2">
        <f>MIN(Inputs!$B$2, (Inputs!$B$14 - F1407)/Inputs!$B$15)</f>
        <v>0</v>
      </c>
      <c r="I1407" s="2">
        <f>MAX(MIN(Inputs!$B$2, F1407*Inputs!$B$16, Inputs!$B$14*Inputs!$B$4 - G1407), 0)</f>
        <v>170</v>
      </c>
      <c r="J1407" s="2">
        <f>MAX(MIN(Inputs!$B$2, F1407*Inputs!$B$16, (Inputs!$B$14-F1407)/Inputs!$B$15)*Inputs!$B$9, 0)</f>
        <v>0</v>
      </c>
      <c r="K1407" s="2">
        <f>MAX(E1407*Inputs!$B$5 - B1407 - Inputs!$B$8, 0) * H1407</f>
        <v>0</v>
      </c>
      <c r="L1407" s="2">
        <f>IF(B1407 &gt;= D1407*Inputs!$B$10, MAX(B1407 - E1407/Inputs!$B$5 - Inputs!$B$8, 0) * I1407, 0)</f>
        <v>0</v>
      </c>
      <c r="M1407" s="2">
        <f t="shared" si="254"/>
        <v>0</v>
      </c>
      <c r="N1407" s="3" t="str">
        <f t="shared" si="255"/>
        <v>Idle</v>
      </c>
      <c r="O1407" s="3" t="str">
        <f t="shared" si="263"/>
        <v>Idle</v>
      </c>
      <c r="P1407" s="2">
        <f t="shared" si="256"/>
        <v>0</v>
      </c>
      <c r="Q1407" s="2">
        <f t="shared" si="257"/>
        <v>0</v>
      </c>
      <c r="R1407" s="2">
        <f t="shared" si="258"/>
        <v>0</v>
      </c>
      <c r="S1407" s="2">
        <f t="shared" si="259"/>
        <v>0</v>
      </c>
      <c r="T1407" s="2">
        <f t="shared" si="260"/>
        <v>0</v>
      </c>
      <c r="U1407" s="2">
        <f>IF(O1407="Reg", R1407 * Inputs!$B$7, 0)</f>
        <v>0</v>
      </c>
      <c r="V1407" s="2">
        <f>MAX(F1407 + P1407*Inputs!$B$15 - (Q1407/Inputs!$B$16) - U1407, 0)</f>
        <v>340</v>
      </c>
    </row>
    <row r="1408" spans="1:22" x14ac:dyDescent="0.3">
      <c r="A1408" s="1">
        <v>46081.583333333343</v>
      </c>
      <c r="B1408" s="2">
        <v>55.941865026091257</v>
      </c>
      <c r="C1408" s="2">
        <v>13.733728827438229</v>
      </c>
      <c r="D1408" s="2">
        <f t="shared" si="252"/>
        <v>32.993512164385372</v>
      </c>
      <c r="E1408" s="2">
        <f t="shared" si="253"/>
        <v>62.97287812067507</v>
      </c>
      <c r="F1408" s="2">
        <f t="shared" si="261"/>
        <v>340</v>
      </c>
      <c r="G1408" s="2">
        <f t="shared" si="262"/>
        <v>170</v>
      </c>
      <c r="H1408" s="2">
        <f>MIN(Inputs!$B$2, (Inputs!$B$14 - F1408)/Inputs!$B$15)</f>
        <v>0</v>
      </c>
      <c r="I1408" s="2">
        <f>MAX(MIN(Inputs!$B$2, F1408*Inputs!$B$16, Inputs!$B$14*Inputs!$B$4 - G1408), 0)</f>
        <v>170</v>
      </c>
      <c r="J1408" s="2">
        <f>MAX(MIN(Inputs!$B$2, F1408*Inputs!$B$16, (Inputs!$B$14-F1408)/Inputs!$B$15)*Inputs!$B$9, 0)</f>
        <v>0</v>
      </c>
      <c r="K1408" s="2">
        <f>MAX(E1408*Inputs!$B$5 - B1408 - Inputs!$B$8, 0) * H1408</f>
        <v>0</v>
      </c>
      <c r="L1408" s="2">
        <f>IF(B1408 &gt;= D1408*Inputs!$B$10, MAX(B1408 - E1408/Inputs!$B$5 - Inputs!$B$8, 0) * I1408, 0)</f>
        <v>0</v>
      </c>
      <c r="M1408" s="2">
        <f t="shared" si="254"/>
        <v>0</v>
      </c>
      <c r="N1408" s="3" t="str">
        <f t="shared" si="255"/>
        <v>Idle</v>
      </c>
      <c r="O1408" s="3" t="str">
        <f t="shared" si="263"/>
        <v>Idle</v>
      </c>
      <c r="P1408" s="2">
        <f t="shared" si="256"/>
        <v>0</v>
      </c>
      <c r="Q1408" s="2">
        <f t="shared" si="257"/>
        <v>0</v>
      </c>
      <c r="R1408" s="2">
        <f t="shared" si="258"/>
        <v>0</v>
      </c>
      <c r="S1408" s="2">
        <f t="shared" si="259"/>
        <v>0</v>
      </c>
      <c r="T1408" s="2">
        <f t="shared" si="260"/>
        <v>0</v>
      </c>
      <c r="U1408" s="2">
        <f>IF(O1408="Reg", R1408 * Inputs!$B$7, 0)</f>
        <v>0</v>
      </c>
      <c r="V1408" s="2">
        <f>MAX(F1408 + P1408*Inputs!$B$15 - (Q1408/Inputs!$B$16) - U1408, 0)</f>
        <v>340</v>
      </c>
    </row>
    <row r="1409" spans="1:22" x14ac:dyDescent="0.3">
      <c r="A1409" s="1">
        <v>46081.625</v>
      </c>
      <c r="B1409" s="2">
        <v>54.350151997144877</v>
      </c>
      <c r="C1409" s="2">
        <v>8.1252737210492025</v>
      </c>
      <c r="D1409" s="2">
        <f t="shared" si="252"/>
        <v>32.993512164385372</v>
      </c>
      <c r="E1409" s="2">
        <f t="shared" si="253"/>
        <v>64.258572427984987</v>
      </c>
      <c r="F1409" s="2">
        <f t="shared" si="261"/>
        <v>340</v>
      </c>
      <c r="G1409" s="2">
        <f t="shared" si="262"/>
        <v>170</v>
      </c>
      <c r="H1409" s="2">
        <f>MIN(Inputs!$B$2, (Inputs!$B$14 - F1409)/Inputs!$B$15)</f>
        <v>0</v>
      </c>
      <c r="I1409" s="2">
        <f>MAX(MIN(Inputs!$B$2, F1409*Inputs!$B$16, Inputs!$B$14*Inputs!$B$4 - G1409), 0)</f>
        <v>170</v>
      </c>
      <c r="J1409" s="2">
        <f>MAX(MIN(Inputs!$B$2, F1409*Inputs!$B$16, (Inputs!$B$14-F1409)/Inputs!$B$15)*Inputs!$B$9, 0)</f>
        <v>0</v>
      </c>
      <c r="K1409" s="2">
        <f>MAX(E1409*Inputs!$B$5 - B1409 - Inputs!$B$8, 0) * H1409</f>
        <v>0</v>
      </c>
      <c r="L1409" s="2">
        <f>IF(B1409 &gt;= D1409*Inputs!$B$10, MAX(B1409 - E1409/Inputs!$B$5 - Inputs!$B$8, 0) * I1409, 0)</f>
        <v>0</v>
      </c>
      <c r="M1409" s="2">
        <f t="shared" si="254"/>
        <v>0</v>
      </c>
      <c r="N1409" s="3" t="str">
        <f t="shared" si="255"/>
        <v>Idle</v>
      </c>
      <c r="O1409" s="3" t="str">
        <f t="shared" si="263"/>
        <v>Idle</v>
      </c>
      <c r="P1409" s="2">
        <f t="shared" si="256"/>
        <v>0</v>
      </c>
      <c r="Q1409" s="2">
        <f t="shared" si="257"/>
        <v>0</v>
      </c>
      <c r="R1409" s="2">
        <f t="shared" si="258"/>
        <v>0</v>
      </c>
      <c r="S1409" s="2">
        <f t="shared" si="259"/>
        <v>0</v>
      </c>
      <c r="T1409" s="2">
        <f t="shared" si="260"/>
        <v>0</v>
      </c>
      <c r="U1409" s="2">
        <f>IF(O1409="Reg", R1409 * Inputs!$B$7, 0)</f>
        <v>0</v>
      </c>
      <c r="V1409" s="2">
        <f>MAX(F1409 + P1409*Inputs!$B$15 - (Q1409/Inputs!$B$16) - U1409, 0)</f>
        <v>340</v>
      </c>
    </row>
    <row r="1410" spans="1:22" x14ac:dyDescent="0.3">
      <c r="A1410" s="1">
        <v>46081.666666666657</v>
      </c>
      <c r="B1410" s="2">
        <v>56.1363582913621</v>
      </c>
      <c r="C1410" s="2">
        <v>11.472145136546599</v>
      </c>
      <c r="D1410" s="2">
        <f t="shared" ref="D1410:D1473" si="264">AVERAGEIFS(B:B, A:A, "&gt;="&amp;INT(A1410), A:A, "&lt;"&amp;INT(A1410)+1)</f>
        <v>32.993512164385372</v>
      </c>
      <c r="E1410" s="2">
        <f t="shared" ref="E1410:E1473" si="265">AVERAGE(B1410:B1415)</f>
        <v>66.561788669295638</v>
      </c>
      <c r="F1410" s="2">
        <f t="shared" si="261"/>
        <v>340</v>
      </c>
      <c r="G1410" s="2">
        <f t="shared" si="262"/>
        <v>170</v>
      </c>
      <c r="H1410" s="2">
        <f>MIN(Inputs!$B$2, (Inputs!$B$14 - F1410)/Inputs!$B$15)</f>
        <v>0</v>
      </c>
      <c r="I1410" s="2">
        <f>MAX(MIN(Inputs!$B$2, F1410*Inputs!$B$16, Inputs!$B$14*Inputs!$B$4 - G1410), 0)</f>
        <v>170</v>
      </c>
      <c r="J1410" s="2">
        <f>MAX(MIN(Inputs!$B$2, F1410*Inputs!$B$16, (Inputs!$B$14-F1410)/Inputs!$B$15)*Inputs!$B$9, 0)</f>
        <v>0</v>
      </c>
      <c r="K1410" s="2">
        <f>MAX(E1410*Inputs!$B$5 - B1410 - Inputs!$B$8, 0) * H1410</f>
        <v>0</v>
      </c>
      <c r="L1410" s="2">
        <f>IF(B1410 &gt;= D1410*Inputs!$B$10, MAX(B1410 - E1410/Inputs!$B$5 - Inputs!$B$8, 0) * I1410, 0)</f>
        <v>0</v>
      </c>
      <c r="M1410" s="2">
        <f t="shared" ref="M1410:M1473" si="266">C1410 * J1410</f>
        <v>0</v>
      </c>
      <c r="N1410" s="3" t="str">
        <f t="shared" ref="N1410:N1473" si="267">IF(MAX(K1410, L1410, M1410)&lt;=0, "Idle", IF(AND(M1410&gt;=K1410, M1410&gt;=L1410), "Reg", IF(L1410&gt;=K1410, "Discharge", "Charge")))</f>
        <v>Idle</v>
      </c>
      <c r="O1410" s="3" t="str">
        <f t="shared" si="263"/>
        <v>Idle</v>
      </c>
      <c r="P1410" s="2">
        <f t="shared" ref="P1410:P1473" si="268">IF(O1410="Charge", H1410, 0)</f>
        <v>0</v>
      </c>
      <c r="Q1410" s="2">
        <f t="shared" ref="Q1410:Q1473" si="269">IF(O1410="Discharge", I1410, 0)</f>
        <v>0</v>
      </c>
      <c r="R1410" s="2">
        <f t="shared" ref="R1410:R1473" si="270">IF(O1410="Reg", J1410, 0)</f>
        <v>0</v>
      </c>
      <c r="S1410" s="2">
        <f t="shared" ref="S1410:S1473" si="271">(Q1410 - P1410) * B1410</f>
        <v>0</v>
      </c>
      <c r="T1410" s="2">
        <f t="shared" ref="T1410:T1473" si="272">R1410 * C1410</f>
        <v>0</v>
      </c>
      <c r="U1410" s="2">
        <f>IF(O1410="Reg", R1410 * Inputs!$B$7, 0)</f>
        <v>0</v>
      </c>
      <c r="V1410" s="2">
        <f>MAX(F1410 + P1410*Inputs!$B$15 - (Q1410/Inputs!$B$16) - U1410, 0)</f>
        <v>340</v>
      </c>
    </row>
    <row r="1411" spans="1:22" x14ac:dyDescent="0.3">
      <c r="A1411" s="1">
        <v>46081.708333333343</v>
      </c>
      <c r="B1411" s="2">
        <v>65.895902192634367</v>
      </c>
      <c r="C1411" s="2">
        <v>12.58110027245953</v>
      </c>
      <c r="D1411" s="2">
        <f t="shared" si="264"/>
        <v>32.993512164385372</v>
      </c>
      <c r="E1411" s="2">
        <f t="shared" si="265"/>
        <v>64.806975904146327</v>
      </c>
      <c r="F1411" s="2">
        <f t="shared" ref="F1411:F1474" si="273">V1410</f>
        <v>340</v>
      </c>
      <c r="G1411" s="2">
        <f t="shared" ref="G1411:G1474" si="274">IF(INT(A1411)=INT(A1410), G1410 + Q1410, 0)</f>
        <v>170</v>
      </c>
      <c r="H1411" s="2">
        <f>MIN(Inputs!$B$2, (Inputs!$B$14 - F1411)/Inputs!$B$15)</f>
        <v>0</v>
      </c>
      <c r="I1411" s="2">
        <f>MAX(MIN(Inputs!$B$2, F1411*Inputs!$B$16, Inputs!$B$14*Inputs!$B$4 - G1411), 0)</f>
        <v>170</v>
      </c>
      <c r="J1411" s="2">
        <f>MAX(MIN(Inputs!$B$2, F1411*Inputs!$B$16, (Inputs!$B$14-F1411)/Inputs!$B$15)*Inputs!$B$9, 0)</f>
        <v>0</v>
      </c>
      <c r="K1411" s="2">
        <f>MAX(E1411*Inputs!$B$5 - B1411 - Inputs!$B$8, 0) * H1411</f>
        <v>0</v>
      </c>
      <c r="L1411" s="2">
        <f>IF(B1411 &gt;= D1411*Inputs!$B$10, MAX(B1411 - E1411/Inputs!$B$5 - Inputs!$B$8, 0) * I1411, 0)</f>
        <v>0</v>
      </c>
      <c r="M1411" s="2">
        <f t="shared" si="266"/>
        <v>0</v>
      </c>
      <c r="N1411" s="3" t="str">
        <f t="shared" si="267"/>
        <v>Idle</v>
      </c>
      <c r="O1411" s="3" t="str">
        <f t="shared" si="263"/>
        <v>Idle</v>
      </c>
      <c r="P1411" s="2">
        <f t="shared" si="268"/>
        <v>0</v>
      </c>
      <c r="Q1411" s="2">
        <f t="shared" si="269"/>
        <v>0</v>
      </c>
      <c r="R1411" s="2">
        <f t="shared" si="270"/>
        <v>0</v>
      </c>
      <c r="S1411" s="2">
        <f t="shared" si="271"/>
        <v>0</v>
      </c>
      <c r="T1411" s="2">
        <f t="shared" si="272"/>
        <v>0</v>
      </c>
      <c r="U1411" s="2">
        <f>IF(O1411="Reg", R1411 * Inputs!$B$7, 0)</f>
        <v>0</v>
      </c>
      <c r="V1411" s="2">
        <f>MAX(F1411 + P1411*Inputs!$B$15 - (Q1411/Inputs!$B$16) - U1411, 0)</f>
        <v>340</v>
      </c>
    </row>
    <row r="1412" spans="1:22" x14ac:dyDescent="0.3">
      <c r="A1412" s="1">
        <v>46081.75</v>
      </c>
      <c r="B1412" s="2">
        <v>68.935199974371301</v>
      </c>
      <c r="C1412" s="2">
        <v>21.21789875822401</v>
      </c>
      <c r="D1412" s="2">
        <f t="shared" si="264"/>
        <v>32.993512164385372</v>
      </c>
      <c r="E1412" s="2">
        <f t="shared" si="265"/>
        <v>60.608347326566708</v>
      </c>
      <c r="F1412" s="2">
        <f t="shared" si="273"/>
        <v>340</v>
      </c>
      <c r="G1412" s="2">
        <f t="shared" si="274"/>
        <v>170</v>
      </c>
      <c r="H1412" s="2">
        <f>MIN(Inputs!$B$2, (Inputs!$B$14 - F1412)/Inputs!$B$15)</f>
        <v>0</v>
      </c>
      <c r="I1412" s="2">
        <f>MAX(MIN(Inputs!$B$2, F1412*Inputs!$B$16, Inputs!$B$14*Inputs!$B$4 - G1412), 0)</f>
        <v>170</v>
      </c>
      <c r="J1412" s="2">
        <f>MAX(MIN(Inputs!$B$2, F1412*Inputs!$B$16, (Inputs!$B$14-F1412)/Inputs!$B$15)*Inputs!$B$9, 0)</f>
        <v>0</v>
      </c>
      <c r="K1412" s="2">
        <f>MAX(E1412*Inputs!$B$5 - B1412 - Inputs!$B$8, 0) * H1412</f>
        <v>0</v>
      </c>
      <c r="L1412" s="2">
        <f>IF(B1412 &gt;= D1412*Inputs!$B$10, MAX(B1412 - E1412/Inputs!$B$5 - Inputs!$B$8, 0) * I1412, 0)</f>
        <v>0</v>
      </c>
      <c r="M1412" s="2">
        <f t="shared" si="266"/>
        <v>0</v>
      </c>
      <c r="N1412" s="3" t="str">
        <f t="shared" si="267"/>
        <v>Idle</v>
      </c>
      <c r="O1412" s="3" t="str">
        <f t="shared" ref="O1412:O1475" si="275">IF(O1411&lt;&gt;O1410, O1411, N1412)</f>
        <v>Idle</v>
      </c>
      <c r="P1412" s="2">
        <f t="shared" si="268"/>
        <v>0</v>
      </c>
      <c r="Q1412" s="2">
        <f t="shared" si="269"/>
        <v>0</v>
      </c>
      <c r="R1412" s="2">
        <f t="shared" si="270"/>
        <v>0</v>
      </c>
      <c r="S1412" s="2">
        <f t="shared" si="271"/>
        <v>0</v>
      </c>
      <c r="T1412" s="2">
        <f t="shared" si="272"/>
        <v>0</v>
      </c>
      <c r="U1412" s="2">
        <f>IF(O1412="Reg", R1412 * Inputs!$B$7, 0)</f>
        <v>0</v>
      </c>
      <c r="V1412" s="2">
        <f>MAX(F1412 + P1412*Inputs!$B$15 - (Q1412/Inputs!$B$16) - U1412, 0)</f>
        <v>340</v>
      </c>
    </row>
    <row r="1413" spans="1:22" x14ac:dyDescent="0.3">
      <c r="A1413" s="1">
        <v>46081.791666666657</v>
      </c>
      <c r="B1413" s="2">
        <v>76.577791242446551</v>
      </c>
      <c r="C1413" s="2">
        <v>2.136242991699711</v>
      </c>
      <c r="D1413" s="2">
        <f t="shared" si="264"/>
        <v>32.993512164385372</v>
      </c>
      <c r="E1413" s="2">
        <f t="shared" si="265"/>
        <v>53.368020937784543</v>
      </c>
      <c r="F1413" s="2">
        <f t="shared" si="273"/>
        <v>340</v>
      </c>
      <c r="G1413" s="2">
        <f t="shared" si="274"/>
        <v>170</v>
      </c>
      <c r="H1413" s="2">
        <f>MIN(Inputs!$B$2, (Inputs!$B$14 - F1413)/Inputs!$B$15)</f>
        <v>0</v>
      </c>
      <c r="I1413" s="2">
        <f>MAX(MIN(Inputs!$B$2, F1413*Inputs!$B$16, Inputs!$B$14*Inputs!$B$4 - G1413), 0)</f>
        <v>170</v>
      </c>
      <c r="J1413" s="2">
        <f>MAX(MIN(Inputs!$B$2, F1413*Inputs!$B$16, (Inputs!$B$14-F1413)/Inputs!$B$15)*Inputs!$B$9, 0)</f>
        <v>0</v>
      </c>
      <c r="K1413" s="2">
        <f>MAX(E1413*Inputs!$B$5 - B1413 - Inputs!$B$8, 0) * H1413</f>
        <v>0</v>
      </c>
      <c r="L1413" s="2">
        <f>IF(B1413 &gt;= D1413*Inputs!$B$10, MAX(B1413 - E1413/Inputs!$B$5 - Inputs!$B$8, 0) * I1413, 0)</f>
        <v>0</v>
      </c>
      <c r="M1413" s="2">
        <f t="shared" si="266"/>
        <v>0</v>
      </c>
      <c r="N1413" s="3" t="str">
        <f t="shared" si="267"/>
        <v>Idle</v>
      </c>
      <c r="O1413" s="3" t="str">
        <f t="shared" si="275"/>
        <v>Idle</v>
      </c>
      <c r="P1413" s="2">
        <f t="shared" si="268"/>
        <v>0</v>
      </c>
      <c r="Q1413" s="2">
        <f t="shared" si="269"/>
        <v>0</v>
      </c>
      <c r="R1413" s="2">
        <f t="shared" si="270"/>
        <v>0</v>
      </c>
      <c r="S1413" s="2">
        <f t="shared" si="271"/>
        <v>0</v>
      </c>
      <c r="T1413" s="2">
        <f t="shared" si="272"/>
        <v>0</v>
      </c>
      <c r="U1413" s="2">
        <f>IF(O1413="Reg", R1413 * Inputs!$B$7, 0)</f>
        <v>0</v>
      </c>
      <c r="V1413" s="2">
        <f>MAX(F1413 + P1413*Inputs!$B$15 - (Q1413/Inputs!$B$16) - U1413, 0)</f>
        <v>340</v>
      </c>
    </row>
    <row r="1414" spans="1:22" x14ac:dyDescent="0.3">
      <c r="A1414" s="1">
        <v>46081.833333333343</v>
      </c>
      <c r="B1414" s="2">
        <v>63.656030869950797</v>
      </c>
      <c r="C1414" s="2">
        <v>20.498336104429882</v>
      </c>
      <c r="D1414" s="2">
        <f t="shared" si="264"/>
        <v>32.993512164385372</v>
      </c>
      <c r="E1414" s="2">
        <f t="shared" si="265"/>
        <v>45.678606675089434</v>
      </c>
      <c r="F1414" s="2">
        <f t="shared" si="273"/>
        <v>340</v>
      </c>
      <c r="G1414" s="2">
        <f t="shared" si="274"/>
        <v>170</v>
      </c>
      <c r="H1414" s="2">
        <f>MIN(Inputs!$B$2, (Inputs!$B$14 - F1414)/Inputs!$B$15)</f>
        <v>0</v>
      </c>
      <c r="I1414" s="2">
        <f>MAX(MIN(Inputs!$B$2, F1414*Inputs!$B$16, Inputs!$B$14*Inputs!$B$4 - G1414), 0)</f>
        <v>170</v>
      </c>
      <c r="J1414" s="2">
        <f>MAX(MIN(Inputs!$B$2, F1414*Inputs!$B$16, (Inputs!$B$14-F1414)/Inputs!$B$15)*Inputs!$B$9, 0)</f>
        <v>0</v>
      </c>
      <c r="K1414" s="2">
        <f>MAX(E1414*Inputs!$B$5 - B1414 - Inputs!$B$8, 0) * H1414</f>
        <v>0</v>
      </c>
      <c r="L1414" s="2">
        <f>IF(B1414 &gt;= D1414*Inputs!$B$10, MAX(B1414 - E1414/Inputs!$B$5 - Inputs!$B$8, 0) * I1414, 0)</f>
        <v>0</v>
      </c>
      <c r="M1414" s="2">
        <f t="shared" si="266"/>
        <v>0</v>
      </c>
      <c r="N1414" s="3" t="str">
        <f t="shared" si="267"/>
        <v>Idle</v>
      </c>
      <c r="O1414" s="3" t="str">
        <f t="shared" si="275"/>
        <v>Idle</v>
      </c>
      <c r="P1414" s="2">
        <f t="shared" si="268"/>
        <v>0</v>
      </c>
      <c r="Q1414" s="2">
        <f t="shared" si="269"/>
        <v>0</v>
      </c>
      <c r="R1414" s="2">
        <f t="shared" si="270"/>
        <v>0</v>
      </c>
      <c r="S1414" s="2">
        <f t="shared" si="271"/>
        <v>0</v>
      </c>
      <c r="T1414" s="2">
        <f t="shared" si="272"/>
        <v>0</v>
      </c>
      <c r="U1414" s="2">
        <f>IF(O1414="Reg", R1414 * Inputs!$B$7, 0)</f>
        <v>0</v>
      </c>
      <c r="V1414" s="2">
        <f>MAX(F1414 + P1414*Inputs!$B$15 - (Q1414/Inputs!$B$16) - U1414, 0)</f>
        <v>340</v>
      </c>
    </row>
    <row r="1415" spans="1:22" x14ac:dyDescent="0.3">
      <c r="A1415" s="1">
        <v>46081.875</v>
      </c>
      <c r="B1415" s="2">
        <v>68.169449445008667</v>
      </c>
      <c r="C1415" s="2">
        <v>16.586102646532151</v>
      </c>
      <c r="D1415" s="2">
        <f t="shared" si="264"/>
        <v>32.993512164385372</v>
      </c>
      <c r="E1415" s="2">
        <f t="shared" si="265"/>
        <v>35.462520456461867</v>
      </c>
      <c r="F1415" s="2">
        <f t="shared" si="273"/>
        <v>340</v>
      </c>
      <c r="G1415" s="2">
        <f t="shared" si="274"/>
        <v>170</v>
      </c>
      <c r="H1415" s="2">
        <f>MIN(Inputs!$B$2, (Inputs!$B$14 - F1415)/Inputs!$B$15)</f>
        <v>0</v>
      </c>
      <c r="I1415" s="2">
        <f>MAX(MIN(Inputs!$B$2, F1415*Inputs!$B$16, Inputs!$B$14*Inputs!$B$4 - G1415), 0)</f>
        <v>170</v>
      </c>
      <c r="J1415" s="2">
        <f>MAX(MIN(Inputs!$B$2, F1415*Inputs!$B$16, (Inputs!$B$14-F1415)/Inputs!$B$15)*Inputs!$B$9, 0)</f>
        <v>0</v>
      </c>
      <c r="K1415" s="2">
        <f>MAX(E1415*Inputs!$B$5 - B1415 - Inputs!$B$8, 0) * H1415</f>
        <v>0</v>
      </c>
      <c r="L1415" s="2">
        <f>IF(B1415 &gt;= D1415*Inputs!$B$10, MAX(B1415 - E1415/Inputs!$B$5 - Inputs!$B$8, 0) * I1415, 0)</f>
        <v>1338.0922265622496</v>
      </c>
      <c r="M1415" s="2">
        <f t="shared" si="266"/>
        <v>0</v>
      </c>
      <c r="N1415" s="3" t="str">
        <f t="shared" si="267"/>
        <v>Discharge</v>
      </c>
      <c r="O1415" s="3" t="str">
        <f t="shared" si="275"/>
        <v>Discharge</v>
      </c>
      <c r="P1415" s="2">
        <f t="shared" si="268"/>
        <v>0</v>
      </c>
      <c r="Q1415" s="2">
        <f t="shared" si="269"/>
        <v>170</v>
      </c>
      <c r="R1415" s="2">
        <f t="shared" si="270"/>
        <v>0</v>
      </c>
      <c r="S1415" s="2">
        <f t="shared" si="271"/>
        <v>11588.806405651474</v>
      </c>
      <c r="T1415" s="2">
        <f t="shared" si="272"/>
        <v>0</v>
      </c>
      <c r="U1415" s="2">
        <f>IF(O1415="Reg", R1415 * Inputs!$B$7, 0)</f>
        <v>0</v>
      </c>
      <c r="V1415" s="2">
        <f>MAX(F1415 + P1415*Inputs!$B$15 - (Q1415/Inputs!$B$16) - U1415, 0)</f>
        <v>170</v>
      </c>
    </row>
    <row r="1416" spans="1:22" x14ac:dyDescent="0.3">
      <c r="A1416" s="1">
        <v>46081.916666666657</v>
      </c>
      <c r="B1416" s="2">
        <v>45.607481700466231</v>
      </c>
      <c r="C1416" s="2">
        <v>4.5864824693104573</v>
      </c>
      <c r="D1416" s="2">
        <f t="shared" si="264"/>
        <v>32.993512164385372</v>
      </c>
      <c r="E1416" s="2">
        <f t="shared" si="265"/>
        <v>24.270351032273918</v>
      </c>
      <c r="F1416" s="2">
        <f t="shared" si="273"/>
        <v>170</v>
      </c>
      <c r="G1416" s="2">
        <f t="shared" si="274"/>
        <v>340</v>
      </c>
      <c r="H1416" s="2">
        <f>MIN(Inputs!$B$2, (Inputs!$B$14 - F1416)/Inputs!$B$15)</f>
        <v>170</v>
      </c>
      <c r="I1416" s="2">
        <f>MAX(MIN(Inputs!$B$2, F1416*Inputs!$B$16, Inputs!$B$14*Inputs!$B$4 - G1416), 0)</f>
        <v>0</v>
      </c>
      <c r="J1416" s="2">
        <f>MAX(MIN(Inputs!$B$2, F1416*Inputs!$B$16, (Inputs!$B$14-F1416)/Inputs!$B$15)*Inputs!$B$9, 0)</f>
        <v>136</v>
      </c>
      <c r="K1416" s="2">
        <f>MAX(E1416*Inputs!$B$5 - B1416 - Inputs!$B$8, 0) * H1416</f>
        <v>0</v>
      </c>
      <c r="L1416" s="2">
        <f>IF(B1416 &gt;= D1416*Inputs!$B$10, MAX(B1416 - E1416/Inputs!$B$5 - Inputs!$B$8, 0) * I1416, 0)</f>
        <v>0</v>
      </c>
      <c r="M1416" s="2">
        <f t="shared" si="266"/>
        <v>623.76161582622217</v>
      </c>
      <c r="N1416" s="3" t="str">
        <f t="shared" si="267"/>
        <v>Reg</v>
      </c>
      <c r="O1416" s="3" t="str">
        <f t="shared" si="275"/>
        <v>Discharge</v>
      </c>
      <c r="P1416" s="2">
        <f t="shared" si="268"/>
        <v>0</v>
      </c>
      <c r="Q1416" s="2">
        <f t="shared" si="269"/>
        <v>0</v>
      </c>
      <c r="R1416" s="2">
        <f t="shared" si="270"/>
        <v>0</v>
      </c>
      <c r="S1416" s="2">
        <f t="shared" si="271"/>
        <v>0</v>
      </c>
      <c r="T1416" s="2">
        <f t="shared" si="272"/>
        <v>0</v>
      </c>
      <c r="U1416" s="2">
        <f>IF(O1416="Reg", R1416 * Inputs!$B$7, 0)</f>
        <v>0</v>
      </c>
      <c r="V1416" s="2">
        <f>MAX(F1416 + P1416*Inputs!$B$15 - (Q1416/Inputs!$B$16) - U1416, 0)</f>
        <v>170</v>
      </c>
    </row>
    <row r="1417" spans="1:22" x14ac:dyDescent="0.3">
      <c r="A1417" s="1">
        <v>46081.958333333343</v>
      </c>
      <c r="B1417" s="2">
        <v>40.704130727156731</v>
      </c>
      <c r="C1417" s="2">
        <v>11.56772042804055</v>
      </c>
      <c r="D1417" s="2">
        <f t="shared" si="264"/>
        <v>32.993512164385372</v>
      </c>
      <c r="E1417" s="2">
        <f t="shared" si="265"/>
        <v>16.669104082196206</v>
      </c>
      <c r="F1417" s="2">
        <f t="shared" si="273"/>
        <v>170</v>
      </c>
      <c r="G1417" s="2">
        <f t="shared" si="274"/>
        <v>340</v>
      </c>
      <c r="H1417" s="2">
        <f>MIN(Inputs!$B$2, (Inputs!$B$14 - F1417)/Inputs!$B$15)</f>
        <v>170</v>
      </c>
      <c r="I1417" s="2">
        <f>MAX(MIN(Inputs!$B$2, F1417*Inputs!$B$16, Inputs!$B$14*Inputs!$B$4 - G1417), 0)</f>
        <v>0</v>
      </c>
      <c r="J1417" s="2">
        <f>MAX(MIN(Inputs!$B$2, F1417*Inputs!$B$16, (Inputs!$B$14-F1417)/Inputs!$B$15)*Inputs!$B$9, 0)</f>
        <v>136</v>
      </c>
      <c r="K1417" s="2">
        <f>MAX(E1417*Inputs!$B$5 - B1417 - Inputs!$B$8, 0) * H1417</f>
        <v>0</v>
      </c>
      <c r="L1417" s="2">
        <f>IF(B1417 &gt;= D1417*Inputs!$B$10, MAX(B1417 - E1417/Inputs!$B$5 - Inputs!$B$8, 0) * I1417, 0)</f>
        <v>0</v>
      </c>
      <c r="M1417" s="2">
        <f t="shared" si="266"/>
        <v>1573.2099782135149</v>
      </c>
      <c r="N1417" s="3" t="str">
        <f t="shared" si="267"/>
        <v>Reg</v>
      </c>
      <c r="O1417" s="3" t="str">
        <f t="shared" si="275"/>
        <v>Reg</v>
      </c>
      <c r="P1417" s="2">
        <f t="shared" si="268"/>
        <v>0</v>
      </c>
      <c r="Q1417" s="2">
        <f t="shared" si="269"/>
        <v>0</v>
      </c>
      <c r="R1417" s="2">
        <f t="shared" si="270"/>
        <v>136</v>
      </c>
      <c r="S1417" s="2">
        <f t="shared" si="271"/>
        <v>0</v>
      </c>
      <c r="T1417" s="2">
        <f t="shared" si="272"/>
        <v>1573.2099782135149</v>
      </c>
      <c r="U1417" s="2">
        <f>IF(O1417="Reg", R1417 * Inputs!$B$7, 0)</f>
        <v>2.72</v>
      </c>
      <c r="V1417" s="2">
        <f>MAX(F1417 + P1417*Inputs!$B$15 - (Q1417/Inputs!$B$16) - U1417, 0)</f>
        <v>167.28</v>
      </c>
    </row>
    <row r="1418" spans="1:22" x14ac:dyDescent="0.3">
      <c r="A1418" s="1">
        <v>46082</v>
      </c>
      <c r="B1418" s="2">
        <v>25.493241641678321</v>
      </c>
      <c r="C1418" s="2">
        <v>5.130860940229554</v>
      </c>
      <c r="D1418" s="2">
        <f t="shared" si="264"/>
        <v>39.401765861148711</v>
      </c>
      <c r="E1418" s="2">
        <f t="shared" si="265"/>
        <v>9.8850822943367529</v>
      </c>
      <c r="F1418" s="2">
        <f t="shared" si="273"/>
        <v>167.28</v>
      </c>
      <c r="G1418" s="2">
        <f t="shared" si="274"/>
        <v>0</v>
      </c>
      <c r="H1418" s="2">
        <f>MIN(Inputs!$B$2, (Inputs!$B$14 - F1418)/Inputs!$B$15)</f>
        <v>170</v>
      </c>
      <c r="I1418" s="2">
        <f>MAX(MIN(Inputs!$B$2, F1418*Inputs!$B$16, Inputs!$B$14*Inputs!$B$4 - G1418), 0)</f>
        <v>167.28</v>
      </c>
      <c r="J1418" s="2">
        <f>MAX(MIN(Inputs!$B$2, F1418*Inputs!$B$16, (Inputs!$B$14-F1418)/Inputs!$B$15)*Inputs!$B$9, 0)</f>
        <v>133.82400000000001</v>
      </c>
      <c r="K1418" s="2">
        <f>MAX(E1418*Inputs!$B$5 - B1418 - Inputs!$B$8, 0) * H1418</f>
        <v>0</v>
      </c>
      <c r="L1418" s="2">
        <f>IF(B1418 &gt;= D1418*Inputs!$B$10, MAX(B1418 - E1418/Inputs!$B$5 - Inputs!$B$8, 0) * I1418, 0)</f>
        <v>0</v>
      </c>
      <c r="M1418" s="2">
        <f t="shared" si="266"/>
        <v>686.63233446527988</v>
      </c>
      <c r="N1418" s="3" t="str">
        <f t="shared" si="267"/>
        <v>Reg</v>
      </c>
      <c r="O1418" s="3" t="str">
        <f t="shared" si="275"/>
        <v>Reg</v>
      </c>
      <c r="P1418" s="2">
        <f t="shared" si="268"/>
        <v>0</v>
      </c>
      <c r="Q1418" s="2">
        <f t="shared" si="269"/>
        <v>0</v>
      </c>
      <c r="R1418" s="2">
        <f t="shared" si="270"/>
        <v>133.82400000000001</v>
      </c>
      <c r="S1418" s="2">
        <f t="shared" si="271"/>
        <v>0</v>
      </c>
      <c r="T1418" s="2">
        <f t="shared" si="272"/>
        <v>686.63233446527988</v>
      </c>
      <c r="U1418" s="2">
        <f>IF(O1418="Reg", R1418 * Inputs!$B$7, 0)</f>
        <v>2.6764800000000002</v>
      </c>
      <c r="V1418" s="2">
        <f>MAX(F1418 + P1418*Inputs!$B$15 - (Q1418/Inputs!$B$16) - U1418, 0)</f>
        <v>164.60352</v>
      </c>
    </row>
    <row r="1419" spans="1:22" x14ac:dyDescent="0.3">
      <c r="A1419" s="1">
        <v>46082.041666666657</v>
      </c>
      <c r="B1419" s="2">
        <v>30.441305666275881</v>
      </c>
      <c r="C1419" s="2">
        <v>9.2958486822041291</v>
      </c>
      <c r="D1419" s="2">
        <f t="shared" si="264"/>
        <v>39.401765861148711</v>
      </c>
      <c r="E1419" s="2">
        <f t="shared" si="265"/>
        <v>5.636208687390365</v>
      </c>
      <c r="F1419" s="2">
        <f t="shared" si="273"/>
        <v>164.60352</v>
      </c>
      <c r="G1419" s="2">
        <f t="shared" si="274"/>
        <v>0</v>
      </c>
      <c r="H1419" s="2">
        <f>MIN(Inputs!$B$2, (Inputs!$B$14 - F1419)/Inputs!$B$15)</f>
        <v>170</v>
      </c>
      <c r="I1419" s="2">
        <f>MAX(MIN(Inputs!$B$2, F1419*Inputs!$B$16, Inputs!$B$14*Inputs!$B$4 - G1419), 0)</f>
        <v>164.60352</v>
      </c>
      <c r="J1419" s="2">
        <f>MAX(MIN(Inputs!$B$2, F1419*Inputs!$B$16, (Inputs!$B$14-F1419)/Inputs!$B$15)*Inputs!$B$9, 0)</f>
        <v>131.682816</v>
      </c>
      <c r="K1419" s="2">
        <f>MAX(E1419*Inputs!$B$5 - B1419 - Inputs!$B$8, 0) * H1419</f>
        <v>0</v>
      </c>
      <c r="L1419" s="2">
        <f>IF(B1419 &gt;= D1419*Inputs!$B$10, MAX(B1419 - E1419/Inputs!$B$5 - Inputs!$B$8, 0) * I1419, 0)</f>
        <v>0</v>
      </c>
      <c r="M1419" s="2">
        <f t="shared" si="266"/>
        <v>1224.1035315825288</v>
      </c>
      <c r="N1419" s="3" t="str">
        <f t="shared" si="267"/>
        <v>Reg</v>
      </c>
      <c r="O1419" s="3" t="str">
        <f t="shared" si="275"/>
        <v>Reg</v>
      </c>
      <c r="P1419" s="2">
        <f t="shared" si="268"/>
        <v>0</v>
      </c>
      <c r="Q1419" s="2">
        <f t="shared" si="269"/>
        <v>0</v>
      </c>
      <c r="R1419" s="2">
        <f t="shared" si="270"/>
        <v>131.682816</v>
      </c>
      <c r="S1419" s="2">
        <f t="shared" si="271"/>
        <v>0</v>
      </c>
      <c r="T1419" s="2">
        <f t="shared" si="272"/>
        <v>1224.1035315825288</v>
      </c>
      <c r="U1419" s="2">
        <f>IF(O1419="Reg", R1419 * Inputs!$B$7, 0)</f>
        <v>2.6336563200000001</v>
      </c>
      <c r="V1419" s="2">
        <f>MAX(F1419 + P1419*Inputs!$B$15 - (Q1419/Inputs!$B$16) - U1419, 0)</f>
        <v>161.96986368</v>
      </c>
    </row>
    <row r="1420" spans="1:22" x14ac:dyDescent="0.3">
      <c r="A1420" s="1">
        <v>46082.083333333343</v>
      </c>
      <c r="B1420" s="2">
        <v>2.3595135581853679</v>
      </c>
      <c r="C1420" s="2">
        <v>20.25551342033301</v>
      </c>
      <c r="D1420" s="2">
        <f t="shared" si="264"/>
        <v>39.401765861148711</v>
      </c>
      <c r="E1420" s="2">
        <f t="shared" si="265"/>
        <v>0.56265774301105131</v>
      </c>
      <c r="F1420" s="2">
        <f t="shared" si="273"/>
        <v>161.96986368</v>
      </c>
      <c r="G1420" s="2">
        <f t="shared" si="274"/>
        <v>0</v>
      </c>
      <c r="H1420" s="2">
        <f>MIN(Inputs!$B$2, (Inputs!$B$14 - F1420)/Inputs!$B$15)</f>
        <v>170</v>
      </c>
      <c r="I1420" s="2">
        <f>MAX(MIN(Inputs!$B$2, F1420*Inputs!$B$16, Inputs!$B$14*Inputs!$B$4 - G1420), 0)</f>
        <v>161.96986368</v>
      </c>
      <c r="J1420" s="2">
        <f>MAX(MIN(Inputs!$B$2, F1420*Inputs!$B$16, (Inputs!$B$14-F1420)/Inputs!$B$15)*Inputs!$B$9, 0)</f>
        <v>129.57589094400001</v>
      </c>
      <c r="K1420" s="2">
        <f>MAX(E1420*Inputs!$B$5 - B1420 - Inputs!$B$8, 0) * H1420</f>
        <v>0</v>
      </c>
      <c r="L1420" s="2">
        <f>IF(B1420 &gt;= D1420*Inputs!$B$10, MAX(B1420 - E1420/Inputs!$B$5 - Inputs!$B$8, 0) * I1420, 0)</f>
        <v>0</v>
      </c>
      <c r="M1420" s="2">
        <f t="shared" si="266"/>
        <v>2624.6261979677988</v>
      </c>
      <c r="N1420" s="3" t="str">
        <f t="shared" si="267"/>
        <v>Reg</v>
      </c>
      <c r="O1420" s="3" t="str">
        <f t="shared" si="275"/>
        <v>Reg</v>
      </c>
      <c r="P1420" s="2">
        <f t="shared" si="268"/>
        <v>0</v>
      </c>
      <c r="Q1420" s="2">
        <f t="shared" si="269"/>
        <v>0</v>
      </c>
      <c r="R1420" s="2">
        <f t="shared" si="270"/>
        <v>129.57589094400001</v>
      </c>
      <c r="S1420" s="2">
        <f t="shared" si="271"/>
        <v>0</v>
      </c>
      <c r="T1420" s="2">
        <f t="shared" si="272"/>
        <v>2624.6261979677988</v>
      </c>
      <c r="U1420" s="2">
        <f>IF(O1420="Reg", R1420 * Inputs!$B$7, 0)</f>
        <v>2.5915178188800003</v>
      </c>
      <c r="V1420" s="2">
        <f>MAX(F1420 + P1420*Inputs!$B$15 - (Q1420/Inputs!$B$16) - U1420, 0)</f>
        <v>159.37834586112001</v>
      </c>
    </row>
    <row r="1421" spans="1:22" x14ac:dyDescent="0.3">
      <c r="A1421" s="1">
        <v>46082.125</v>
      </c>
      <c r="B1421" s="2">
        <v>1.01643289988094</v>
      </c>
      <c r="C1421" s="2">
        <v>3.123891086376227</v>
      </c>
      <c r="D1421" s="2">
        <f t="shared" si="264"/>
        <v>39.401765861148711</v>
      </c>
      <c r="E1421" s="2">
        <f t="shared" si="265"/>
        <v>0.16940548331349001</v>
      </c>
      <c r="F1421" s="2">
        <f t="shared" si="273"/>
        <v>159.37834586112001</v>
      </c>
      <c r="G1421" s="2">
        <f t="shared" si="274"/>
        <v>0</v>
      </c>
      <c r="H1421" s="2">
        <f>MIN(Inputs!$B$2, (Inputs!$B$14 - F1421)/Inputs!$B$15)</f>
        <v>170</v>
      </c>
      <c r="I1421" s="2">
        <f>MAX(MIN(Inputs!$B$2, F1421*Inputs!$B$16, Inputs!$B$14*Inputs!$B$4 - G1421), 0)</f>
        <v>159.37834586112001</v>
      </c>
      <c r="J1421" s="2">
        <f>MAX(MIN(Inputs!$B$2, F1421*Inputs!$B$16, (Inputs!$B$14-F1421)/Inputs!$B$15)*Inputs!$B$9, 0)</f>
        <v>127.50267668889602</v>
      </c>
      <c r="K1421" s="2">
        <f>MAX(E1421*Inputs!$B$5 - B1421 - Inputs!$B$8, 0) * H1421</f>
        <v>0</v>
      </c>
      <c r="L1421" s="2">
        <f>IF(B1421 &gt;= D1421*Inputs!$B$10, MAX(B1421 - E1421/Inputs!$B$5 - Inputs!$B$8, 0) * I1421, 0)</f>
        <v>0</v>
      </c>
      <c r="M1421" s="2">
        <f t="shared" si="266"/>
        <v>398.30447519755222</v>
      </c>
      <c r="N1421" s="3" t="str">
        <f t="shared" si="267"/>
        <v>Reg</v>
      </c>
      <c r="O1421" s="3" t="str">
        <f t="shared" si="275"/>
        <v>Reg</v>
      </c>
      <c r="P1421" s="2">
        <f t="shared" si="268"/>
        <v>0</v>
      </c>
      <c r="Q1421" s="2">
        <f t="shared" si="269"/>
        <v>0</v>
      </c>
      <c r="R1421" s="2">
        <f t="shared" si="270"/>
        <v>127.50267668889602</v>
      </c>
      <c r="S1421" s="2">
        <f t="shared" si="271"/>
        <v>0</v>
      </c>
      <c r="T1421" s="2">
        <f t="shared" si="272"/>
        <v>398.30447519755222</v>
      </c>
      <c r="U1421" s="2">
        <f>IF(O1421="Reg", R1421 * Inputs!$B$7, 0)</f>
        <v>2.5500535337779202</v>
      </c>
      <c r="V1421" s="2">
        <f>MAX(F1421 + P1421*Inputs!$B$15 - (Q1421/Inputs!$B$16) - U1421, 0)</f>
        <v>156.8282923273421</v>
      </c>
    </row>
    <row r="1422" spans="1:22" x14ac:dyDescent="0.3">
      <c r="A1422" s="1">
        <v>46082.166666666657</v>
      </c>
      <c r="B1422" s="2">
        <v>0</v>
      </c>
      <c r="C1422" s="2">
        <v>5.0813868151872521</v>
      </c>
      <c r="D1422" s="2">
        <f t="shared" si="264"/>
        <v>39.401765861148711</v>
      </c>
      <c r="E1422" s="2">
        <f t="shared" si="265"/>
        <v>8.3805355750013515</v>
      </c>
      <c r="F1422" s="2">
        <f t="shared" si="273"/>
        <v>156.8282923273421</v>
      </c>
      <c r="G1422" s="2">
        <f t="shared" si="274"/>
        <v>0</v>
      </c>
      <c r="H1422" s="2">
        <f>MIN(Inputs!$B$2, (Inputs!$B$14 - F1422)/Inputs!$B$15)</f>
        <v>170</v>
      </c>
      <c r="I1422" s="2">
        <f>MAX(MIN(Inputs!$B$2, F1422*Inputs!$B$16, Inputs!$B$14*Inputs!$B$4 - G1422), 0)</f>
        <v>156.8282923273421</v>
      </c>
      <c r="J1422" s="2">
        <f>MAX(MIN(Inputs!$B$2, F1422*Inputs!$B$16, (Inputs!$B$14-F1422)/Inputs!$B$15)*Inputs!$B$9, 0)</f>
        <v>125.46263386187368</v>
      </c>
      <c r="K1422" s="2">
        <f>MAX(E1422*Inputs!$B$5 - B1422 - Inputs!$B$8, 0) * H1422</f>
        <v>0</v>
      </c>
      <c r="L1422" s="2">
        <f>IF(B1422 &gt;= D1422*Inputs!$B$10, MAX(B1422 - E1422/Inputs!$B$5 - Inputs!$B$8, 0) * I1422, 0)</f>
        <v>0</v>
      </c>
      <c r="M1422" s="2">
        <f t="shared" si="266"/>
        <v>637.52417350439066</v>
      </c>
      <c r="N1422" s="3" t="str">
        <f t="shared" si="267"/>
        <v>Reg</v>
      </c>
      <c r="O1422" s="3" t="str">
        <f t="shared" si="275"/>
        <v>Reg</v>
      </c>
      <c r="P1422" s="2">
        <f t="shared" si="268"/>
        <v>0</v>
      </c>
      <c r="Q1422" s="2">
        <f t="shared" si="269"/>
        <v>0</v>
      </c>
      <c r="R1422" s="2">
        <f t="shared" si="270"/>
        <v>125.46263386187368</v>
      </c>
      <c r="S1422" s="2">
        <f t="shared" si="271"/>
        <v>0</v>
      </c>
      <c r="T1422" s="2">
        <f t="shared" si="272"/>
        <v>637.52417350439066</v>
      </c>
      <c r="U1422" s="2">
        <f>IF(O1422="Reg", R1422 * Inputs!$B$7, 0)</f>
        <v>2.5092526772374737</v>
      </c>
      <c r="V1422" s="2">
        <f>MAX(F1422 + P1422*Inputs!$B$15 - (Q1422/Inputs!$B$16) - U1422, 0)</f>
        <v>154.31903965010463</v>
      </c>
    </row>
    <row r="1423" spans="1:22" x14ac:dyDescent="0.3">
      <c r="A1423" s="1">
        <v>46082.208333333343</v>
      </c>
      <c r="B1423" s="2">
        <v>0</v>
      </c>
      <c r="C1423" s="2">
        <v>13.70629124991479</v>
      </c>
      <c r="D1423" s="2">
        <f t="shared" si="264"/>
        <v>39.401765861148711</v>
      </c>
      <c r="E1423" s="2">
        <f t="shared" si="265"/>
        <v>9.9126645502786204</v>
      </c>
      <c r="F1423" s="2">
        <f t="shared" si="273"/>
        <v>154.31903965010463</v>
      </c>
      <c r="G1423" s="2">
        <f t="shared" si="274"/>
        <v>0</v>
      </c>
      <c r="H1423" s="2">
        <f>MIN(Inputs!$B$2, (Inputs!$B$14 - F1423)/Inputs!$B$15)</f>
        <v>170</v>
      </c>
      <c r="I1423" s="2">
        <f>MAX(MIN(Inputs!$B$2, F1423*Inputs!$B$16, Inputs!$B$14*Inputs!$B$4 - G1423), 0)</f>
        <v>154.31903965010463</v>
      </c>
      <c r="J1423" s="2">
        <f>MAX(MIN(Inputs!$B$2, F1423*Inputs!$B$16, (Inputs!$B$14-F1423)/Inputs!$B$15)*Inputs!$B$9, 0)</f>
        <v>123.4552317200837</v>
      </c>
      <c r="K1423" s="2">
        <f>MAX(E1423*Inputs!$B$5 - B1423 - Inputs!$B$8, 0) * H1423</f>
        <v>0</v>
      </c>
      <c r="L1423" s="2">
        <f>IF(B1423 &gt;= D1423*Inputs!$B$10, MAX(B1423 - E1423/Inputs!$B$5 - Inputs!$B$8, 0) * I1423, 0)</f>
        <v>0</v>
      </c>
      <c r="M1423" s="2">
        <f t="shared" si="266"/>
        <v>1692.113362281186</v>
      </c>
      <c r="N1423" s="3" t="str">
        <f t="shared" si="267"/>
        <v>Reg</v>
      </c>
      <c r="O1423" s="3" t="str">
        <f t="shared" si="275"/>
        <v>Reg</v>
      </c>
      <c r="P1423" s="2">
        <f t="shared" si="268"/>
        <v>0</v>
      </c>
      <c r="Q1423" s="2">
        <f t="shared" si="269"/>
        <v>0</v>
      </c>
      <c r="R1423" s="2">
        <f t="shared" si="270"/>
        <v>123.4552317200837</v>
      </c>
      <c r="S1423" s="2">
        <f t="shared" si="271"/>
        <v>0</v>
      </c>
      <c r="T1423" s="2">
        <f t="shared" si="272"/>
        <v>1692.113362281186</v>
      </c>
      <c r="U1423" s="2">
        <f>IF(O1423="Reg", R1423 * Inputs!$B$7, 0)</f>
        <v>2.469104634401674</v>
      </c>
      <c r="V1423" s="2">
        <f>MAX(F1423 + P1423*Inputs!$B$15 - (Q1423/Inputs!$B$16) - U1423, 0)</f>
        <v>151.84993501570295</v>
      </c>
    </row>
    <row r="1424" spans="1:22" x14ac:dyDescent="0.3">
      <c r="A1424" s="1">
        <v>46082.25</v>
      </c>
      <c r="B1424" s="2">
        <v>0</v>
      </c>
      <c r="C1424" s="2">
        <v>19.27784968252595</v>
      </c>
      <c r="D1424" s="2">
        <f t="shared" si="264"/>
        <v>39.401765861148711</v>
      </c>
      <c r="E1424" s="2">
        <f t="shared" si="265"/>
        <v>14.161297899781706</v>
      </c>
      <c r="F1424" s="2">
        <f t="shared" si="273"/>
        <v>151.84993501570295</v>
      </c>
      <c r="G1424" s="2">
        <f t="shared" si="274"/>
        <v>0</v>
      </c>
      <c r="H1424" s="2">
        <f>MIN(Inputs!$B$2, (Inputs!$B$14 - F1424)/Inputs!$B$15)</f>
        <v>170</v>
      </c>
      <c r="I1424" s="2">
        <f>MAX(MIN(Inputs!$B$2, F1424*Inputs!$B$16, Inputs!$B$14*Inputs!$B$4 - G1424), 0)</f>
        <v>151.84993501570295</v>
      </c>
      <c r="J1424" s="2">
        <f>MAX(MIN(Inputs!$B$2, F1424*Inputs!$B$16, (Inputs!$B$14-F1424)/Inputs!$B$15)*Inputs!$B$9, 0)</f>
        <v>121.47994801256237</v>
      </c>
      <c r="K1424" s="2">
        <f>MAX(E1424*Inputs!$B$5 - B1424 - Inputs!$B$8, 0) * H1424</f>
        <v>0</v>
      </c>
      <c r="L1424" s="2">
        <f>IF(B1424 &gt;= D1424*Inputs!$B$10, MAX(B1424 - E1424/Inputs!$B$5 - Inputs!$B$8, 0) * I1424, 0)</f>
        <v>0</v>
      </c>
      <c r="M1424" s="2">
        <f t="shared" si="266"/>
        <v>2341.8721772272447</v>
      </c>
      <c r="N1424" s="3" t="str">
        <f t="shared" si="267"/>
        <v>Reg</v>
      </c>
      <c r="O1424" s="3" t="str">
        <f t="shared" si="275"/>
        <v>Reg</v>
      </c>
      <c r="P1424" s="2">
        <f t="shared" si="268"/>
        <v>0</v>
      </c>
      <c r="Q1424" s="2">
        <f t="shared" si="269"/>
        <v>0</v>
      </c>
      <c r="R1424" s="2">
        <f t="shared" si="270"/>
        <v>121.47994801256237</v>
      </c>
      <c r="S1424" s="2">
        <f t="shared" si="271"/>
        <v>0</v>
      </c>
      <c r="T1424" s="2">
        <f t="shared" si="272"/>
        <v>2341.8721772272447</v>
      </c>
      <c r="U1424" s="2">
        <f>IF(O1424="Reg", R1424 * Inputs!$B$7, 0)</f>
        <v>2.4295989602512473</v>
      </c>
      <c r="V1424" s="2">
        <f>MAX(F1424 + P1424*Inputs!$B$15 - (Q1424/Inputs!$B$16) - U1424, 0)</f>
        <v>149.42033605545171</v>
      </c>
    </row>
    <row r="1425" spans="1:22" x14ac:dyDescent="0.3">
      <c r="A1425" s="1">
        <v>46082.291666666657</v>
      </c>
      <c r="B1425" s="2">
        <v>0</v>
      </c>
      <c r="C1425" s="2">
        <v>3.4549317981654659</v>
      </c>
      <c r="D1425" s="2">
        <f t="shared" si="264"/>
        <v>39.401765861148711</v>
      </c>
      <c r="E1425" s="2">
        <f t="shared" si="265"/>
        <v>18.665340767736215</v>
      </c>
      <c r="F1425" s="2">
        <f t="shared" si="273"/>
        <v>149.42033605545171</v>
      </c>
      <c r="G1425" s="2">
        <f t="shared" si="274"/>
        <v>0</v>
      </c>
      <c r="H1425" s="2">
        <f>MIN(Inputs!$B$2, (Inputs!$B$14 - F1425)/Inputs!$B$15)</f>
        <v>170</v>
      </c>
      <c r="I1425" s="2">
        <f>MAX(MIN(Inputs!$B$2, F1425*Inputs!$B$16, Inputs!$B$14*Inputs!$B$4 - G1425), 0)</f>
        <v>149.42033605545171</v>
      </c>
      <c r="J1425" s="2">
        <f>MAX(MIN(Inputs!$B$2, F1425*Inputs!$B$16, (Inputs!$B$14-F1425)/Inputs!$B$15)*Inputs!$B$9, 0)</f>
        <v>119.53626884436137</v>
      </c>
      <c r="K1425" s="2">
        <f>MAX(E1425*Inputs!$B$5 - B1425 - Inputs!$B$8, 0) * H1425</f>
        <v>0</v>
      </c>
      <c r="L1425" s="2">
        <f>IF(B1425 &gt;= D1425*Inputs!$B$10, MAX(B1425 - E1425/Inputs!$B$5 - Inputs!$B$8, 0) * I1425, 0)</f>
        <v>0</v>
      </c>
      <c r="M1425" s="2">
        <f t="shared" si="266"/>
        <v>412.98965626443999</v>
      </c>
      <c r="N1425" s="3" t="str">
        <f t="shared" si="267"/>
        <v>Reg</v>
      </c>
      <c r="O1425" s="3" t="str">
        <f t="shared" si="275"/>
        <v>Reg</v>
      </c>
      <c r="P1425" s="2">
        <f t="shared" si="268"/>
        <v>0</v>
      </c>
      <c r="Q1425" s="2">
        <f t="shared" si="269"/>
        <v>0</v>
      </c>
      <c r="R1425" s="2">
        <f t="shared" si="270"/>
        <v>119.53626884436137</v>
      </c>
      <c r="S1425" s="2">
        <f t="shared" si="271"/>
        <v>0</v>
      </c>
      <c r="T1425" s="2">
        <f t="shared" si="272"/>
        <v>412.98965626443999</v>
      </c>
      <c r="U1425" s="2">
        <f>IF(O1425="Reg", R1425 * Inputs!$B$7, 0)</f>
        <v>2.3907253768872274</v>
      </c>
      <c r="V1425" s="2">
        <f>MAX(F1425 + P1425*Inputs!$B$15 - (Q1425/Inputs!$B$16) - U1425, 0)</f>
        <v>147.0296106785645</v>
      </c>
    </row>
    <row r="1426" spans="1:22" x14ac:dyDescent="0.3">
      <c r="A1426" s="1">
        <v>46082.333333333343</v>
      </c>
      <c r="B1426" s="2">
        <v>0</v>
      </c>
      <c r="C1426" s="2">
        <v>3.602025686681964</v>
      </c>
      <c r="D1426" s="2">
        <f t="shared" si="264"/>
        <v>39.401765861148711</v>
      </c>
      <c r="E1426" s="2">
        <f t="shared" si="265"/>
        <v>24.803876231013959</v>
      </c>
      <c r="F1426" s="2">
        <f t="shared" si="273"/>
        <v>147.0296106785645</v>
      </c>
      <c r="G1426" s="2">
        <f t="shared" si="274"/>
        <v>0</v>
      </c>
      <c r="H1426" s="2">
        <f>MIN(Inputs!$B$2, (Inputs!$B$14 - F1426)/Inputs!$B$15)</f>
        <v>170</v>
      </c>
      <c r="I1426" s="2">
        <f>MAX(MIN(Inputs!$B$2, F1426*Inputs!$B$16, Inputs!$B$14*Inputs!$B$4 - G1426), 0)</f>
        <v>147.0296106785645</v>
      </c>
      <c r="J1426" s="2">
        <f>MAX(MIN(Inputs!$B$2, F1426*Inputs!$B$16, (Inputs!$B$14-F1426)/Inputs!$B$15)*Inputs!$B$9, 0)</f>
        <v>117.6236885428516</v>
      </c>
      <c r="K1426" s="2">
        <f>MAX(E1426*Inputs!$B$5 - B1426 - Inputs!$B$8, 0) * H1426</f>
        <v>310.65988415968809</v>
      </c>
      <c r="L1426" s="2">
        <f>IF(B1426 &gt;= D1426*Inputs!$B$10, MAX(B1426 - E1426/Inputs!$B$5 - Inputs!$B$8, 0) * I1426, 0)</f>
        <v>0</v>
      </c>
      <c r="M1426" s="2">
        <f t="shared" si="266"/>
        <v>423.6835474936305</v>
      </c>
      <c r="N1426" s="3" t="str">
        <f t="shared" si="267"/>
        <v>Reg</v>
      </c>
      <c r="O1426" s="3" t="str">
        <f t="shared" si="275"/>
        <v>Reg</v>
      </c>
      <c r="P1426" s="2">
        <f t="shared" si="268"/>
        <v>0</v>
      </c>
      <c r="Q1426" s="2">
        <f t="shared" si="269"/>
        <v>0</v>
      </c>
      <c r="R1426" s="2">
        <f t="shared" si="270"/>
        <v>117.6236885428516</v>
      </c>
      <c r="S1426" s="2">
        <f t="shared" si="271"/>
        <v>0</v>
      </c>
      <c r="T1426" s="2">
        <f t="shared" si="272"/>
        <v>423.6835474936305</v>
      </c>
      <c r="U1426" s="2">
        <f>IF(O1426="Reg", R1426 * Inputs!$B$7, 0)</f>
        <v>2.3524737708570318</v>
      </c>
      <c r="V1426" s="2">
        <f>MAX(F1426 + P1426*Inputs!$B$15 - (Q1426/Inputs!$B$16) - U1426, 0)</f>
        <v>144.67713690770745</v>
      </c>
    </row>
    <row r="1427" spans="1:22" x14ac:dyDescent="0.3">
      <c r="A1427" s="1">
        <v>46082.375</v>
      </c>
      <c r="B1427" s="2">
        <v>50.283213450008112</v>
      </c>
      <c r="C1427" s="2">
        <v>13.391736533490089</v>
      </c>
      <c r="D1427" s="2">
        <f t="shared" si="264"/>
        <v>39.401765861148711</v>
      </c>
      <c r="E1427" s="2">
        <f t="shared" si="265"/>
        <v>31.912435459231773</v>
      </c>
      <c r="F1427" s="2">
        <f t="shared" si="273"/>
        <v>144.67713690770745</v>
      </c>
      <c r="G1427" s="2">
        <f t="shared" si="274"/>
        <v>0</v>
      </c>
      <c r="H1427" s="2">
        <f>MIN(Inputs!$B$2, (Inputs!$B$14 - F1427)/Inputs!$B$15)</f>
        <v>170</v>
      </c>
      <c r="I1427" s="2">
        <f>MAX(MIN(Inputs!$B$2, F1427*Inputs!$B$16, Inputs!$B$14*Inputs!$B$4 - G1427), 0)</f>
        <v>144.67713690770745</v>
      </c>
      <c r="J1427" s="2">
        <f>MAX(MIN(Inputs!$B$2, F1427*Inputs!$B$16, (Inputs!$B$14-F1427)/Inputs!$B$15)*Inputs!$B$9, 0)</f>
        <v>115.74170952616596</v>
      </c>
      <c r="K1427" s="2">
        <f>MAX(E1427*Inputs!$B$5 - B1427 - Inputs!$B$8, 0) * H1427</f>
        <v>0</v>
      </c>
      <c r="L1427" s="2">
        <f>IF(B1427 &gt;= D1427*Inputs!$B$10, MAX(B1427 - E1427/Inputs!$B$5 - Inputs!$B$8, 0) * I1427, 0)</f>
        <v>0</v>
      </c>
      <c r="M1427" s="2">
        <f t="shared" si="266"/>
        <v>1549.9824799101546</v>
      </c>
      <c r="N1427" s="3" t="str">
        <f t="shared" si="267"/>
        <v>Reg</v>
      </c>
      <c r="O1427" s="3" t="str">
        <f t="shared" si="275"/>
        <v>Reg</v>
      </c>
      <c r="P1427" s="2">
        <f t="shared" si="268"/>
        <v>0</v>
      </c>
      <c r="Q1427" s="2">
        <f t="shared" si="269"/>
        <v>0</v>
      </c>
      <c r="R1427" s="2">
        <f t="shared" si="270"/>
        <v>115.74170952616596</v>
      </c>
      <c r="S1427" s="2">
        <f t="shared" si="271"/>
        <v>0</v>
      </c>
      <c r="T1427" s="2">
        <f t="shared" si="272"/>
        <v>1549.9824799101546</v>
      </c>
      <c r="U1427" s="2">
        <f>IF(O1427="Reg", R1427 * Inputs!$B$7, 0)</f>
        <v>2.3148341905233192</v>
      </c>
      <c r="V1427" s="2">
        <f>MAX(F1427 + P1427*Inputs!$B$15 - (Q1427/Inputs!$B$16) - U1427, 0)</f>
        <v>142.36230271718412</v>
      </c>
    </row>
    <row r="1428" spans="1:22" x14ac:dyDescent="0.3">
      <c r="A1428" s="1">
        <v>46082.416666666657</v>
      </c>
      <c r="B1428" s="2">
        <v>9.1927738516636133</v>
      </c>
      <c r="C1428" s="2">
        <v>9.8462760418831152</v>
      </c>
      <c r="D1428" s="2">
        <f t="shared" si="264"/>
        <v>39.401765861148711</v>
      </c>
      <c r="E1428" s="2">
        <f t="shared" si="265"/>
        <v>33.347500825895359</v>
      </c>
      <c r="F1428" s="2">
        <f t="shared" si="273"/>
        <v>142.36230271718412</v>
      </c>
      <c r="G1428" s="2">
        <f t="shared" si="274"/>
        <v>0</v>
      </c>
      <c r="H1428" s="2">
        <f>MIN(Inputs!$B$2, (Inputs!$B$14 - F1428)/Inputs!$B$15)</f>
        <v>170</v>
      </c>
      <c r="I1428" s="2">
        <f>MAX(MIN(Inputs!$B$2, F1428*Inputs!$B$16, Inputs!$B$14*Inputs!$B$4 - G1428), 0)</f>
        <v>142.36230271718412</v>
      </c>
      <c r="J1428" s="2">
        <f>MAX(MIN(Inputs!$B$2, F1428*Inputs!$B$16, (Inputs!$B$14-F1428)/Inputs!$B$15)*Inputs!$B$9, 0)</f>
        <v>113.8898421737473</v>
      </c>
      <c r="K1428" s="2">
        <f>MAX(E1428*Inputs!$B$5 - B1428 - Inputs!$B$8, 0) * H1428</f>
        <v>26.014568771131721</v>
      </c>
      <c r="L1428" s="2">
        <f>IF(B1428 &gt;= D1428*Inputs!$B$10, MAX(B1428 - E1428/Inputs!$B$5 - Inputs!$B$8, 0) * I1428, 0)</f>
        <v>0</v>
      </c>
      <c r="M1428" s="2">
        <f t="shared" si="266"/>
        <v>1121.3908244092172</v>
      </c>
      <c r="N1428" s="3" t="str">
        <f t="shared" si="267"/>
        <v>Reg</v>
      </c>
      <c r="O1428" s="3" t="str">
        <f t="shared" si="275"/>
        <v>Reg</v>
      </c>
      <c r="P1428" s="2">
        <f t="shared" si="268"/>
        <v>0</v>
      </c>
      <c r="Q1428" s="2">
        <f t="shared" si="269"/>
        <v>0</v>
      </c>
      <c r="R1428" s="2">
        <f t="shared" si="270"/>
        <v>113.8898421737473</v>
      </c>
      <c r="S1428" s="2">
        <f t="shared" si="271"/>
        <v>0</v>
      </c>
      <c r="T1428" s="2">
        <f t="shared" si="272"/>
        <v>1121.3908244092172</v>
      </c>
      <c r="U1428" s="2">
        <f>IF(O1428="Reg", R1428 * Inputs!$B$7, 0)</f>
        <v>2.2777968434749458</v>
      </c>
      <c r="V1428" s="2">
        <f>MAX(F1428 + P1428*Inputs!$B$15 - (Q1428/Inputs!$B$16) - U1428, 0)</f>
        <v>140.08450587370916</v>
      </c>
    </row>
    <row r="1429" spans="1:22" x14ac:dyDescent="0.3">
      <c r="A1429" s="1">
        <v>46082.458333333343</v>
      </c>
      <c r="B1429" s="2">
        <v>25.491800097018519</v>
      </c>
      <c r="C1429" s="2">
        <v>7.4268248719947021</v>
      </c>
      <c r="D1429" s="2">
        <f t="shared" si="264"/>
        <v>39.401765861148711</v>
      </c>
      <c r="E1429" s="2">
        <f t="shared" si="265"/>
        <v>43.017458469193116</v>
      </c>
      <c r="F1429" s="2">
        <f t="shared" si="273"/>
        <v>140.08450587370916</v>
      </c>
      <c r="G1429" s="2">
        <f t="shared" si="274"/>
        <v>0</v>
      </c>
      <c r="H1429" s="2">
        <f>MIN(Inputs!$B$2, (Inputs!$B$14 - F1429)/Inputs!$B$15)</f>
        <v>170</v>
      </c>
      <c r="I1429" s="2">
        <f>MAX(MIN(Inputs!$B$2, F1429*Inputs!$B$16, Inputs!$B$14*Inputs!$B$4 - G1429), 0)</f>
        <v>140.08450587370916</v>
      </c>
      <c r="J1429" s="2">
        <f>MAX(MIN(Inputs!$B$2, F1429*Inputs!$B$16, (Inputs!$B$14-F1429)/Inputs!$B$15)*Inputs!$B$9, 0)</f>
        <v>112.06760469896733</v>
      </c>
      <c r="K1429" s="2">
        <f>MAX(E1429*Inputs!$B$5 - B1429 - Inputs!$B$8, 0) * H1429</f>
        <v>0</v>
      </c>
      <c r="L1429" s="2">
        <f>IF(B1429 &gt;= D1429*Inputs!$B$10, MAX(B1429 - E1429/Inputs!$B$5 - Inputs!$B$8, 0) * I1429, 0)</f>
        <v>0</v>
      </c>
      <c r="M1429" s="2">
        <f t="shared" si="266"/>
        <v>832.30647392316087</v>
      </c>
      <c r="N1429" s="3" t="str">
        <f t="shared" si="267"/>
        <v>Reg</v>
      </c>
      <c r="O1429" s="3" t="str">
        <f t="shared" si="275"/>
        <v>Reg</v>
      </c>
      <c r="P1429" s="2">
        <f t="shared" si="268"/>
        <v>0</v>
      </c>
      <c r="Q1429" s="2">
        <f t="shared" si="269"/>
        <v>0</v>
      </c>
      <c r="R1429" s="2">
        <f t="shared" si="270"/>
        <v>112.06760469896733</v>
      </c>
      <c r="S1429" s="2">
        <f t="shared" si="271"/>
        <v>0</v>
      </c>
      <c r="T1429" s="2">
        <f t="shared" si="272"/>
        <v>832.30647392316087</v>
      </c>
      <c r="U1429" s="2">
        <f>IF(O1429="Reg", R1429 * Inputs!$B$7, 0)</f>
        <v>2.2413520939793465</v>
      </c>
      <c r="V1429" s="2">
        <f>MAX(F1429 + P1429*Inputs!$B$15 - (Q1429/Inputs!$B$16) - U1429, 0)</f>
        <v>137.84315377972982</v>
      </c>
    </row>
    <row r="1430" spans="1:22" x14ac:dyDescent="0.3">
      <c r="A1430" s="1">
        <v>46082.5</v>
      </c>
      <c r="B1430" s="2">
        <v>27.02425720772705</v>
      </c>
      <c r="C1430" s="2">
        <v>4.2601391570738709</v>
      </c>
      <c r="D1430" s="2">
        <f t="shared" si="264"/>
        <v>39.401765861148711</v>
      </c>
      <c r="E1430" s="2">
        <f t="shared" si="265"/>
        <v>53.14063696992406</v>
      </c>
      <c r="F1430" s="2">
        <f t="shared" si="273"/>
        <v>137.84315377972982</v>
      </c>
      <c r="G1430" s="2">
        <f t="shared" si="274"/>
        <v>0</v>
      </c>
      <c r="H1430" s="2">
        <f>MIN(Inputs!$B$2, (Inputs!$B$14 - F1430)/Inputs!$B$15)</f>
        <v>170</v>
      </c>
      <c r="I1430" s="2">
        <f>MAX(MIN(Inputs!$B$2, F1430*Inputs!$B$16, Inputs!$B$14*Inputs!$B$4 - G1430), 0)</f>
        <v>137.84315377972982</v>
      </c>
      <c r="J1430" s="2">
        <f>MAX(MIN(Inputs!$B$2, F1430*Inputs!$B$16, (Inputs!$B$14-F1430)/Inputs!$B$15)*Inputs!$B$9, 0)</f>
        <v>110.27452302378386</v>
      </c>
      <c r="K1430" s="2">
        <f>MAX(E1430*Inputs!$B$5 - B1430 - Inputs!$B$8, 0) * H1430</f>
        <v>0</v>
      </c>
      <c r="L1430" s="2">
        <f>IF(B1430 &gt;= D1430*Inputs!$B$10, MAX(B1430 - E1430/Inputs!$B$5 - Inputs!$B$8, 0) * I1430, 0)</f>
        <v>0</v>
      </c>
      <c r="M1430" s="2">
        <f t="shared" si="266"/>
        <v>469.78481356126571</v>
      </c>
      <c r="N1430" s="3" t="str">
        <f t="shared" si="267"/>
        <v>Reg</v>
      </c>
      <c r="O1430" s="3" t="str">
        <f t="shared" si="275"/>
        <v>Reg</v>
      </c>
      <c r="P1430" s="2">
        <f t="shared" si="268"/>
        <v>0</v>
      </c>
      <c r="Q1430" s="2">
        <f t="shared" si="269"/>
        <v>0</v>
      </c>
      <c r="R1430" s="2">
        <f t="shared" si="270"/>
        <v>110.27452302378386</v>
      </c>
      <c r="S1430" s="2">
        <f t="shared" si="271"/>
        <v>0</v>
      </c>
      <c r="T1430" s="2">
        <f t="shared" si="272"/>
        <v>469.78481356126571</v>
      </c>
      <c r="U1430" s="2">
        <f>IF(O1430="Reg", R1430 * Inputs!$B$7, 0)</f>
        <v>2.2054904604756773</v>
      </c>
      <c r="V1430" s="2">
        <f>MAX(F1430 + P1430*Inputs!$B$15 - (Q1430/Inputs!$B$16) - U1430, 0)</f>
        <v>135.63766331925413</v>
      </c>
    </row>
    <row r="1431" spans="1:22" x14ac:dyDescent="0.3">
      <c r="A1431" s="1">
        <v>46082.541666666657</v>
      </c>
      <c r="B1431" s="2">
        <v>36.831212779666487</v>
      </c>
      <c r="C1431" s="2">
        <v>2.300670646720095</v>
      </c>
      <c r="D1431" s="2">
        <f t="shared" si="264"/>
        <v>39.401765861148711</v>
      </c>
      <c r="E1431" s="2">
        <f t="shared" si="265"/>
        <v>59.389767464153579</v>
      </c>
      <c r="F1431" s="2">
        <f t="shared" si="273"/>
        <v>135.63766331925413</v>
      </c>
      <c r="G1431" s="2">
        <f t="shared" si="274"/>
        <v>0</v>
      </c>
      <c r="H1431" s="2">
        <f>MIN(Inputs!$B$2, (Inputs!$B$14 - F1431)/Inputs!$B$15)</f>
        <v>170</v>
      </c>
      <c r="I1431" s="2">
        <f>MAX(MIN(Inputs!$B$2, F1431*Inputs!$B$16, Inputs!$B$14*Inputs!$B$4 - G1431), 0)</f>
        <v>135.63766331925413</v>
      </c>
      <c r="J1431" s="2">
        <f>MAX(MIN(Inputs!$B$2, F1431*Inputs!$B$16, (Inputs!$B$14-F1431)/Inputs!$B$15)*Inputs!$B$9, 0)</f>
        <v>108.51013065540332</v>
      </c>
      <c r="K1431" s="2">
        <f>MAX(E1431*Inputs!$B$5 - B1431 - Inputs!$B$8, 0) * H1431</f>
        <v>0</v>
      </c>
      <c r="L1431" s="2">
        <f>IF(B1431 &gt;= D1431*Inputs!$B$10, MAX(B1431 - E1431/Inputs!$B$5 - Inputs!$B$8, 0) * I1431, 0)</f>
        <v>0</v>
      </c>
      <c r="M1431" s="2">
        <f t="shared" si="266"/>
        <v>249.64607247064876</v>
      </c>
      <c r="N1431" s="3" t="str">
        <f t="shared" si="267"/>
        <v>Reg</v>
      </c>
      <c r="O1431" s="3" t="str">
        <f t="shared" si="275"/>
        <v>Reg</v>
      </c>
      <c r="P1431" s="2">
        <f t="shared" si="268"/>
        <v>0</v>
      </c>
      <c r="Q1431" s="2">
        <f t="shared" si="269"/>
        <v>0</v>
      </c>
      <c r="R1431" s="2">
        <f t="shared" si="270"/>
        <v>108.51013065540332</v>
      </c>
      <c r="S1431" s="2">
        <f t="shared" si="271"/>
        <v>0</v>
      </c>
      <c r="T1431" s="2">
        <f t="shared" si="272"/>
        <v>249.64607247064876</v>
      </c>
      <c r="U1431" s="2">
        <f>IF(O1431="Reg", R1431 * Inputs!$B$7, 0)</f>
        <v>2.1702026131080663</v>
      </c>
      <c r="V1431" s="2">
        <f>MAX(F1431 + P1431*Inputs!$B$15 - (Q1431/Inputs!$B$16) - U1431, 0)</f>
        <v>133.46746070614606</v>
      </c>
    </row>
    <row r="1432" spans="1:22" x14ac:dyDescent="0.3">
      <c r="A1432" s="1">
        <v>46082.583333333343</v>
      </c>
      <c r="B1432" s="2">
        <v>42.651355369306891</v>
      </c>
      <c r="C1432" s="2">
        <v>17.555279414068139</v>
      </c>
      <c r="D1432" s="2">
        <f t="shared" si="264"/>
        <v>39.401765861148711</v>
      </c>
      <c r="E1432" s="2">
        <f t="shared" si="265"/>
        <v>63.785584270945549</v>
      </c>
      <c r="F1432" s="2">
        <f t="shared" si="273"/>
        <v>133.46746070614606</v>
      </c>
      <c r="G1432" s="2">
        <f t="shared" si="274"/>
        <v>0</v>
      </c>
      <c r="H1432" s="2">
        <f>MIN(Inputs!$B$2, (Inputs!$B$14 - F1432)/Inputs!$B$15)</f>
        <v>170</v>
      </c>
      <c r="I1432" s="2">
        <f>MAX(MIN(Inputs!$B$2, F1432*Inputs!$B$16, Inputs!$B$14*Inputs!$B$4 - G1432), 0)</f>
        <v>133.46746070614606</v>
      </c>
      <c r="J1432" s="2">
        <f>MAX(MIN(Inputs!$B$2, F1432*Inputs!$B$16, (Inputs!$B$14-F1432)/Inputs!$B$15)*Inputs!$B$9, 0)</f>
        <v>106.77396856491686</v>
      </c>
      <c r="K1432" s="2">
        <f>MAX(E1432*Inputs!$B$5 - B1432 - Inputs!$B$8, 0) * H1432</f>
        <v>0</v>
      </c>
      <c r="L1432" s="2">
        <f>IF(B1432 &gt;= D1432*Inputs!$B$10, MAX(B1432 - E1432/Inputs!$B$5 - Inputs!$B$8, 0) * I1432, 0)</f>
        <v>0</v>
      </c>
      <c r="M1432" s="2">
        <f t="shared" si="266"/>
        <v>1874.4468523060434</v>
      </c>
      <c r="N1432" s="3" t="str">
        <f t="shared" si="267"/>
        <v>Reg</v>
      </c>
      <c r="O1432" s="3" t="str">
        <f t="shared" si="275"/>
        <v>Reg</v>
      </c>
      <c r="P1432" s="2">
        <f t="shared" si="268"/>
        <v>0</v>
      </c>
      <c r="Q1432" s="2">
        <f t="shared" si="269"/>
        <v>0</v>
      </c>
      <c r="R1432" s="2">
        <f t="shared" si="270"/>
        <v>106.77396856491686</v>
      </c>
      <c r="S1432" s="2">
        <f t="shared" si="271"/>
        <v>0</v>
      </c>
      <c r="T1432" s="2">
        <f t="shared" si="272"/>
        <v>1874.4468523060434</v>
      </c>
      <c r="U1432" s="2">
        <f>IF(O1432="Reg", R1432 * Inputs!$B$7, 0)</f>
        <v>2.1354793712983371</v>
      </c>
      <c r="V1432" s="2">
        <f>MAX(F1432 + P1432*Inputs!$B$15 - (Q1432/Inputs!$B$16) - U1432, 0)</f>
        <v>131.33198133484771</v>
      </c>
    </row>
    <row r="1433" spans="1:22" x14ac:dyDescent="0.3">
      <c r="A1433" s="1">
        <v>46082.625</v>
      </c>
      <c r="B1433" s="2">
        <v>58.893605649989617</v>
      </c>
      <c r="C1433" s="2">
        <v>12.47174975534282</v>
      </c>
      <c r="D1433" s="2">
        <f t="shared" si="264"/>
        <v>39.401765861148711</v>
      </c>
      <c r="E1433" s="2">
        <f t="shared" si="265"/>
        <v>90.391165231204056</v>
      </c>
      <c r="F1433" s="2">
        <f t="shared" si="273"/>
        <v>131.33198133484771</v>
      </c>
      <c r="G1433" s="2">
        <f t="shared" si="274"/>
        <v>0</v>
      </c>
      <c r="H1433" s="2">
        <f>MIN(Inputs!$B$2, (Inputs!$B$14 - F1433)/Inputs!$B$15)</f>
        <v>170</v>
      </c>
      <c r="I1433" s="2">
        <f>MAX(MIN(Inputs!$B$2, F1433*Inputs!$B$16, Inputs!$B$14*Inputs!$B$4 - G1433), 0)</f>
        <v>131.33198133484771</v>
      </c>
      <c r="J1433" s="2">
        <f>MAX(MIN(Inputs!$B$2, F1433*Inputs!$B$16, (Inputs!$B$14-F1433)/Inputs!$B$15)*Inputs!$B$9, 0)</f>
        <v>105.06558506787817</v>
      </c>
      <c r="K1433" s="2">
        <f>MAX(E1433*Inputs!$B$5 - B1433 - Inputs!$B$8, 0) * H1433</f>
        <v>110.60535808989094</v>
      </c>
      <c r="L1433" s="2">
        <f>IF(B1433 &gt;= D1433*Inputs!$B$10, MAX(B1433 - E1433/Inputs!$B$5 - Inputs!$B$8, 0) * I1433, 0)</f>
        <v>0</v>
      </c>
      <c r="M1433" s="2">
        <f t="shared" si="266"/>
        <v>1310.3516848652598</v>
      </c>
      <c r="N1433" s="3" t="str">
        <f t="shared" si="267"/>
        <v>Reg</v>
      </c>
      <c r="O1433" s="3" t="str">
        <f t="shared" si="275"/>
        <v>Reg</v>
      </c>
      <c r="P1433" s="2">
        <f t="shared" si="268"/>
        <v>0</v>
      </c>
      <c r="Q1433" s="2">
        <f t="shared" si="269"/>
        <v>0</v>
      </c>
      <c r="R1433" s="2">
        <f t="shared" si="270"/>
        <v>105.06558506787817</v>
      </c>
      <c r="S1433" s="2">
        <f t="shared" si="271"/>
        <v>0</v>
      </c>
      <c r="T1433" s="2">
        <f t="shared" si="272"/>
        <v>1310.3516848652598</v>
      </c>
      <c r="U1433" s="2">
        <f>IF(O1433="Reg", R1433 * Inputs!$B$7, 0)</f>
        <v>2.1013117013575635</v>
      </c>
      <c r="V1433" s="2">
        <f>MAX(F1433 + P1433*Inputs!$B$15 - (Q1433/Inputs!$B$16) - U1433, 0)</f>
        <v>129.23066963349015</v>
      </c>
    </row>
    <row r="1434" spans="1:22" x14ac:dyDescent="0.3">
      <c r="A1434" s="1">
        <v>46082.666666666657</v>
      </c>
      <c r="B1434" s="2">
        <v>67.212519711450128</v>
      </c>
      <c r="C1434" s="2">
        <v>4.9047286803808747</v>
      </c>
      <c r="D1434" s="2">
        <f t="shared" si="264"/>
        <v>39.401765861148711</v>
      </c>
      <c r="E1434" s="2">
        <f t="shared" si="265"/>
        <v>91.491641437527065</v>
      </c>
      <c r="F1434" s="2">
        <f t="shared" si="273"/>
        <v>129.23066963349015</v>
      </c>
      <c r="G1434" s="2">
        <f t="shared" si="274"/>
        <v>0</v>
      </c>
      <c r="H1434" s="2">
        <f>MIN(Inputs!$B$2, (Inputs!$B$14 - F1434)/Inputs!$B$15)</f>
        <v>170</v>
      </c>
      <c r="I1434" s="2">
        <f>MAX(MIN(Inputs!$B$2, F1434*Inputs!$B$16, Inputs!$B$14*Inputs!$B$4 - G1434), 0)</f>
        <v>129.23066963349015</v>
      </c>
      <c r="J1434" s="2">
        <f>MAX(MIN(Inputs!$B$2, F1434*Inputs!$B$16, (Inputs!$B$14-F1434)/Inputs!$B$15)*Inputs!$B$9, 0)</f>
        <v>103.38453570679212</v>
      </c>
      <c r="K1434" s="2">
        <f>MAX(E1434*Inputs!$B$5 - B1434 - Inputs!$B$8, 0) * H1434</f>
        <v>0</v>
      </c>
      <c r="L1434" s="2">
        <f>IF(B1434 &gt;= D1434*Inputs!$B$10, MAX(B1434 - E1434/Inputs!$B$5 - Inputs!$B$8, 0) * I1434, 0)</f>
        <v>0</v>
      </c>
      <c r="M1434" s="2">
        <f t="shared" si="266"/>
        <v>507.07309738896396</v>
      </c>
      <c r="N1434" s="3" t="str">
        <f t="shared" si="267"/>
        <v>Reg</v>
      </c>
      <c r="O1434" s="3" t="str">
        <f t="shared" si="275"/>
        <v>Reg</v>
      </c>
      <c r="P1434" s="2">
        <f t="shared" si="268"/>
        <v>0</v>
      </c>
      <c r="Q1434" s="2">
        <f t="shared" si="269"/>
        <v>0</v>
      </c>
      <c r="R1434" s="2">
        <f t="shared" si="270"/>
        <v>103.38453570679212</v>
      </c>
      <c r="S1434" s="2">
        <f t="shared" si="271"/>
        <v>0</v>
      </c>
      <c r="T1434" s="2">
        <f t="shared" si="272"/>
        <v>507.07309738896396</v>
      </c>
      <c r="U1434" s="2">
        <f>IF(O1434="Reg", R1434 * Inputs!$B$7, 0)</f>
        <v>2.0676907141358423</v>
      </c>
      <c r="V1434" s="2">
        <f>MAX(F1434 + P1434*Inputs!$B$15 - (Q1434/Inputs!$B$16) - U1434, 0)</f>
        <v>127.16297891935432</v>
      </c>
    </row>
    <row r="1435" spans="1:22" x14ac:dyDescent="0.3">
      <c r="A1435" s="1">
        <v>46082.708333333343</v>
      </c>
      <c r="B1435" s="2">
        <v>86.230871101404176</v>
      </c>
      <c r="C1435" s="2">
        <v>16.02673099283734</v>
      </c>
      <c r="D1435" s="2">
        <f t="shared" si="264"/>
        <v>39.401765861148711</v>
      </c>
      <c r="E1435" s="2">
        <f t="shared" si="265"/>
        <v>88.563212457028328</v>
      </c>
      <c r="F1435" s="2">
        <f t="shared" si="273"/>
        <v>127.16297891935432</v>
      </c>
      <c r="G1435" s="2">
        <f t="shared" si="274"/>
        <v>0</v>
      </c>
      <c r="H1435" s="2">
        <f>MIN(Inputs!$B$2, (Inputs!$B$14 - F1435)/Inputs!$B$15)</f>
        <v>170</v>
      </c>
      <c r="I1435" s="2">
        <f>MAX(MIN(Inputs!$B$2, F1435*Inputs!$B$16, Inputs!$B$14*Inputs!$B$4 - G1435), 0)</f>
        <v>127.16297891935432</v>
      </c>
      <c r="J1435" s="2">
        <f>MAX(MIN(Inputs!$B$2, F1435*Inputs!$B$16, (Inputs!$B$14-F1435)/Inputs!$B$15)*Inputs!$B$9, 0)</f>
        <v>101.73038313548346</v>
      </c>
      <c r="K1435" s="2">
        <f>MAX(E1435*Inputs!$B$5 - B1435 - Inputs!$B$8, 0) * H1435</f>
        <v>0</v>
      </c>
      <c r="L1435" s="2">
        <f>IF(B1435 &gt;= D1435*Inputs!$B$10, MAX(B1435 - E1435/Inputs!$B$5 - Inputs!$B$8, 0) * I1435, 0)</f>
        <v>0</v>
      </c>
      <c r="M1435" s="2">
        <f t="shared" si="266"/>
        <v>1630.4054843106699</v>
      </c>
      <c r="N1435" s="3" t="str">
        <f t="shared" si="267"/>
        <v>Reg</v>
      </c>
      <c r="O1435" s="3" t="str">
        <f t="shared" si="275"/>
        <v>Reg</v>
      </c>
      <c r="P1435" s="2">
        <f t="shared" si="268"/>
        <v>0</v>
      </c>
      <c r="Q1435" s="2">
        <f t="shared" si="269"/>
        <v>0</v>
      </c>
      <c r="R1435" s="2">
        <f t="shared" si="270"/>
        <v>101.73038313548346</v>
      </c>
      <c r="S1435" s="2">
        <f t="shared" si="271"/>
        <v>0</v>
      </c>
      <c r="T1435" s="2">
        <f t="shared" si="272"/>
        <v>1630.4054843106699</v>
      </c>
      <c r="U1435" s="2">
        <f>IF(O1435="Reg", R1435 * Inputs!$B$7, 0)</f>
        <v>2.0346076627096692</v>
      </c>
      <c r="V1435" s="2">
        <f>MAX(F1435 + P1435*Inputs!$B$15 - (Q1435/Inputs!$B$16) - U1435, 0)</f>
        <v>125.12837125664464</v>
      </c>
    </row>
    <row r="1436" spans="1:22" x14ac:dyDescent="0.3">
      <c r="A1436" s="1">
        <v>46082.75</v>
      </c>
      <c r="B1436" s="2">
        <v>64.519040173104173</v>
      </c>
      <c r="C1436" s="2">
        <v>7.0575444981576441</v>
      </c>
      <c r="D1436" s="2">
        <f t="shared" si="264"/>
        <v>39.401765861148711</v>
      </c>
      <c r="E1436" s="2">
        <f t="shared" si="265"/>
        <v>80.420046280552313</v>
      </c>
      <c r="F1436" s="2">
        <f t="shared" si="273"/>
        <v>125.12837125664464</v>
      </c>
      <c r="G1436" s="2">
        <f t="shared" si="274"/>
        <v>0</v>
      </c>
      <c r="H1436" s="2">
        <f>MIN(Inputs!$B$2, (Inputs!$B$14 - F1436)/Inputs!$B$15)</f>
        <v>170</v>
      </c>
      <c r="I1436" s="2">
        <f>MAX(MIN(Inputs!$B$2, F1436*Inputs!$B$16, Inputs!$B$14*Inputs!$B$4 - G1436), 0)</f>
        <v>125.12837125664464</v>
      </c>
      <c r="J1436" s="2">
        <f>MAX(MIN(Inputs!$B$2, F1436*Inputs!$B$16, (Inputs!$B$14-F1436)/Inputs!$B$15)*Inputs!$B$9, 0)</f>
        <v>100.10269700531572</v>
      </c>
      <c r="K1436" s="2">
        <f>MAX(E1436*Inputs!$B$5 - B1436 - Inputs!$B$8, 0) * H1436</f>
        <v>0</v>
      </c>
      <c r="L1436" s="2">
        <f>IF(B1436 &gt;= D1436*Inputs!$B$10, MAX(B1436 - E1436/Inputs!$B$5 - Inputs!$B$8, 0) * I1436, 0)</f>
        <v>0</v>
      </c>
      <c r="M1436" s="2">
        <f t="shared" si="266"/>
        <v>706.47923850060761</v>
      </c>
      <c r="N1436" s="3" t="str">
        <f t="shared" si="267"/>
        <v>Reg</v>
      </c>
      <c r="O1436" s="3" t="str">
        <f t="shared" si="275"/>
        <v>Reg</v>
      </c>
      <c r="P1436" s="2">
        <f t="shared" si="268"/>
        <v>0</v>
      </c>
      <c r="Q1436" s="2">
        <f t="shared" si="269"/>
        <v>0</v>
      </c>
      <c r="R1436" s="2">
        <f t="shared" si="270"/>
        <v>100.10269700531572</v>
      </c>
      <c r="S1436" s="2">
        <f t="shared" si="271"/>
        <v>0</v>
      </c>
      <c r="T1436" s="2">
        <f t="shared" si="272"/>
        <v>706.47923850060761</v>
      </c>
      <c r="U1436" s="2">
        <f>IF(O1436="Reg", R1436 * Inputs!$B$7, 0)</f>
        <v>2.0020539401063142</v>
      </c>
      <c r="V1436" s="2">
        <f>MAX(F1436 + P1436*Inputs!$B$15 - (Q1436/Inputs!$B$16) - U1436, 0)</f>
        <v>123.12631731653833</v>
      </c>
    </row>
    <row r="1437" spans="1:22" x14ac:dyDescent="0.3">
      <c r="A1437" s="1">
        <v>46082.791666666657</v>
      </c>
      <c r="B1437" s="2">
        <v>63.206113620418307</v>
      </c>
      <c r="C1437" s="2">
        <v>5.0162733757912656</v>
      </c>
      <c r="D1437" s="2">
        <f t="shared" si="264"/>
        <v>39.401765861148711</v>
      </c>
      <c r="E1437" s="2">
        <f t="shared" si="265"/>
        <v>76.338984959505595</v>
      </c>
      <c r="F1437" s="2">
        <f t="shared" si="273"/>
        <v>123.12631731653833</v>
      </c>
      <c r="G1437" s="2">
        <f t="shared" si="274"/>
        <v>0</v>
      </c>
      <c r="H1437" s="2">
        <f>MIN(Inputs!$B$2, (Inputs!$B$14 - F1437)/Inputs!$B$15)</f>
        <v>170</v>
      </c>
      <c r="I1437" s="2">
        <f>MAX(MIN(Inputs!$B$2, F1437*Inputs!$B$16, Inputs!$B$14*Inputs!$B$4 - G1437), 0)</f>
        <v>123.12631731653833</v>
      </c>
      <c r="J1437" s="2">
        <f>MAX(MIN(Inputs!$B$2, F1437*Inputs!$B$16, (Inputs!$B$14-F1437)/Inputs!$B$15)*Inputs!$B$9, 0)</f>
        <v>98.501053853230673</v>
      </c>
      <c r="K1437" s="2">
        <f>MAX(E1437*Inputs!$B$5 - B1437 - Inputs!$B$8, 0) * H1437</f>
        <v>0</v>
      </c>
      <c r="L1437" s="2">
        <f>IF(B1437 &gt;= D1437*Inputs!$B$10, MAX(B1437 - E1437/Inputs!$B$5 - Inputs!$B$8, 0) * I1437, 0)</f>
        <v>0</v>
      </c>
      <c r="M1437" s="2">
        <f t="shared" si="266"/>
        <v>494.10821393134268</v>
      </c>
      <c r="N1437" s="3" t="str">
        <f t="shared" si="267"/>
        <v>Reg</v>
      </c>
      <c r="O1437" s="3" t="str">
        <f t="shared" si="275"/>
        <v>Reg</v>
      </c>
      <c r="P1437" s="2">
        <f t="shared" si="268"/>
        <v>0</v>
      </c>
      <c r="Q1437" s="2">
        <f t="shared" si="269"/>
        <v>0</v>
      </c>
      <c r="R1437" s="2">
        <f t="shared" si="270"/>
        <v>98.501053853230673</v>
      </c>
      <c r="S1437" s="2">
        <f t="shared" si="271"/>
        <v>0</v>
      </c>
      <c r="T1437" s="2">
        <f t="shared" si="272"/>
        <v>494.10821393134268</v>
      </c>
      <c r="U1437" s="2">
        <f>IF(O1437="Reg", R1437 * Inputs!$B$7, 0)</f>
        <v>1.9700210770646136</v>
      </c>
      <c r="V1437" s="2">
        <f>MAX(F1437 + P1437*Inputs!$B$15 - (Q1437/Inputs!$B$16) - U1437, 0)</f>
        <v>121.15629623947372</v>
      </c>
    </row>
    <row r="1438" spans="1:22" x14ac:dyDescent="0.3">
      <c r="A1438" s="1">
        <v>46082.833333333343</v>
      </c>
      <c r="B1438" s="2">
        <v>202.2848411308579</v>
      </c>
      <c r="C1438" s="2">
        <v>5.5646716208053144</v>
      </c>
      <c r="D1438" s="2">
        <f t="shared" si="264"/>
        <v>39.401765861148711</v>
      </c>
      <c r="E1438" s="2">
        <f t="shared" si="265"/>
        <v>67.657894271480345</v>
      </c>
      <c r="F1438" s="2">
        <f t="shared" si="273"/>
        <v>121.15629623947372</v>
      </c>
      <c r="G1438" s="2">
        <f t="shared" si="274"/>
        <v>0</v>
      </c>
      <c r="H1438" s="2">
        <f>MIN(Inputs!$B$2, (Inputs!$B$14 - F1438)/Inputs!$B$15)</f>
        <v>170</v>
      </c>
      <c r="I1438" s="2">
        <f>MAX(MIN(Inputs!$B$2, F1438*Inputs!$B$16, Inputs!$B$14*Inputs!$B$4 - G1438), 0)</f>
        <v>121.15629623947372</v>
      </c>
      <c r="J1438" s="2">
        <f>MAX(MIN(Inputs!$B$2, F1438*Inputs!$B$16, (Inputs!$B$14-F1438)/Inputs!$B$15)*Inputs!$B$9, 0)</f>
        <v>96.925036991578978</v>
      </c>
      <c r="K1438" s="2">
        <f>MAX(E1438*Inputs!$B$5 - B1438 - Inputs!$B$8, 0) * H1438</f>
        <v>0</v>
      </c>
      <c r="L1438" s="2">
        <f>IF(B1438 &gt;= D1438*Inputs!$B$10, MAX(B1438 - E1438/Inputs!$B$5 - Inputs!$B$8, 0) * I1438, 0)</f>
        <v>12769.979074181003</v>
      </c>
      <c r="M1438" s="2">
        <f t="shared" si="266"/>
        <v>539.35600269254485</v>
      </c>
      <c r="N1438" s="3" t="str">
        <f t="shared" si="267"/>
        <v>Discharge</v>
      </c>
      <c r="O1438" s="3" t="str">
        <f t="shared" si="275"/>
        <v>Discharge</v>
      </c>
      <c r="P1438" s="2">
        <f t="shared" si="268"/>
        <v>0</v>
      </c>
      <c r="Q1438" s="2">
        <f t="shared" si="269"/>
        <v>121.15629623947372</v>
      </c>
      <c r="R1438" s="2">
        <f t="shared" si="270"/>
        <v>0</v>
      </c>
      <c r="S1438" s="2">
        <f t="shared" si="271"/>
        <v>24508.082136805097</v>
      </c>
      <c r="T1438" s="2">
        <f t="shared" si="272"/>
        <v>0</v>
      </c>
      <c r="U1438" s="2">
        <f>IF(O1438="Reg", R1438 * Inputs!$B$7, 0)</f>
        <v>0</v>
      </c>
      <c r="V1438" s="2">
        <f>MAX(F1438 + P1438*Inputs!$B$15 - (Q1438/Inputs!$B$16) - U1438, 0)</f>
        <v>0</v>
      </c>
    </row>
    <row r="1439" spans="1:22" x14ac:dyDescent="0.3">
      <c r="A1439" s="1">
        <v>46082.875</v>
      </c>
      <c r="B1439" s="2">
        <v>65.496462887927649</v>
      </c>
      <c r="C1439" s="2">
        <v>7.6969851553747084</v>
      </c>
      <c r="D1439" s="2">
        <f t="shared" si="264"/>
        <v>39.401765861148711</v>
      </c>
      <c r="E1439" s="2">
        <f t="shared" si="265"/>
        <v>34.875244518019976</v>
      </c>
      <c r="F1439" s="2">
        <f t="shared" si="273"/>
        <v>0</v>
      </c>
      <c r="G1439" s="2">
        <f t="shared" si="274"/>
        <v>121.15629623947372</v>
      </c>
      <c r="H1439" s="2">
        <f>MIN(Inputs!$B$2, (Inputs!$B$14 - F1439)/Inputs!$B$15)</f>
        <v>170</v>
      </c>
      <c r="I1439" s="2">
        <f>MAX(MIN(Inputs!$B$2, F1439*Inputs!$B$16, Inputs!$B$14*Inputs!$B$4 - G1439), 0)</f>
        <v>0</v>
      </c>
      <c r="J1439" s="2">
        <f>MAX(MIN(Inputs!$B$2, F1439*Inputs!$B$16, (Inputs!$B$14-F1439)/Inputs!$B$15)*Inputs!$B$9, 0)</f>
        <v>0</v>
      </c>
      <c r="K1439" s="2">
        <f>MAX(E1439*Inputs!$B$5 - B1439 - Inputs!$B$8, 0) * H1439</f>
        <v>0</v>
      </c>
      <c r="L1439" s="2">
        <f>IF(B1439 &gt;= D1439*Inputs!$B$10, MAX(B1439 - E1439/Inputs!$B$5 - Inputs!$B$8, 0) * I1439, 0)</f>
        <v>0</v>
      </c>
      <c r="M1439" s="2">
        <f t="shared" si="266"/>
        <v>0</v>
      </c>
      <c r="N1439" s="3" t="str">
        <f t="shared" si="267"/>
        <v>Idle</v>
      </c>
      <c r="O1439" s="3" t="str">
        <f t="shared" si="275"/>
        <v>Discharge</v>
      </c>
      <c r="P1439" s="2">
        <f t="shared" si="268"/>
        <v>0</v>
      </c>
      <c r="Q1439" s="2">
        <f t="shared" si="269"/>
        <v>0</v>
      </c>
      <c r="R1439" s="2">
        <f t="shared" si="270"/>
        <v>0</v>
      </c>
      <c r="S1439" s="2">
        <f t="shared" si="271"/>
        <v>0</v>
      </c>
      <c r="T1439" s="2">
        <f t="shared" si="272"/>
        <v>0</v>
      </c>
      <c r="U1439" s="2">
        <f>IF(O1439="Reg", R1439 * Inputs!$B$7, 0)</f>
        <v>0</v>
      </c>
      <c r="V1439" s="2">
        <f>MAX(F1439 + P1439*Inputs!$B$15 - (Q1439/Inputs!$B$16) - U1439, 0)</f>
        <v>0</v>
      </c>
    </row>
    <row r="1440" spans="1:22" x14ac:dyDescent="0.3">
      <c r="A1440" s="1">
        <v>46082.916666666657</v>
      </c>
      <c r="B1440" s="2">
        <v>49.641945828457757</v>
      </c>
      <c r="C1440" s="2">
        <v>1.8161663160313199</v>
      </c>
      <c r="D1440" s="2">
        <f t="shared" si="264"/>
        <v>39.401765861148711</v>
      </c>
      <c r="E1440" s="2">
        <f t="shared" si="265"/>
        <v>25.571268131959783</v>
      </c>
      <c r="F1440" s="2">
        <f t="shared" si="273"/>
        <v>0</v>
      </c>
      <c r="G1440" s="2">
        <f t="shared" si="274"/>
        <v>121.15629623947372</v>
      </c>
      <c r="H1440" s="2">
        <f>MIN(Inputs!$B$2, (Inputs!$B$14 - F1440)/Inputs!$B$15)</f>
        <v>170</v>
      </c>
      <c r="I1440" s="2">
        <f>MAX(MIN(Inputs!$B$2, F1440*Inputs!$B$16, Inputs!$B$14*Inputs!$B$4 - G1440), 0)</f>
        <v>0</v>
      </c>
      <c r="J1440" s="2">
        <f>MAX(MIN(Inputs!$B$2, F1440*Inputs!$B$16, (Inputs!$B$14-F1440)/Inputs!$B$15)*Inputs!$B$9, 0)</f>
        <v>0</v>
      </c>
      <c r="K1440" s="2">
        <f>MAX(E1440*Inputs!$B$5 - B1440 - Inputs!$B$8, 0) * H1440</f>
        <v>0</v>
      </c>
      <c r="L1440" s="2">
        <f>IF(B1440 &gt;= D1440*Inputs!$B$10, MAX(B1440 - E1440/Inputs!$B$5 - Inputs!$B$8, 0) * I1440, 0)</f>
        <v>0</v>
      </c>
      <c r="M1440" s="2">
        <f t="shared" si="266"/>
        <v>0</v>
      </c>
      <c r="N1440" s="3" t="str">
        <f t="shared" si="267"/>
        <v>Idle</v>
      </c>
      <c r="O1440" s="3" t="str">
        <f t="shared" si="275"/>
        <v>Idle</v>
      </c>
      <c r="P1440" s="2">
        <f t="shared" si="268"/>
        <v>0</v>
      </c>
      <c r="Q1440" s="2">
        <f t="shared" si="269"/>
        <v>0</v>
      </c>
      <c r="R1440" s="2">
        <f t="shared" si="270"/>
        <v>0</v>
      </c>
      <c r="S1440" s="2">
        <f t="shared" si="271"/>
        <v>0</v>
      </c>
      <c r="T1440" s="2">
        <f t="shared" si="272"/>
        <v>0</v>
      </c>
      <c r="U1440" s="2">
        <f>IF(O1440="Reg", R1440 * Inputs!$B$7, 0)</f>
        <v>0</v>
      </c>
      <c r="V1440" s="2">
        <f>MAX(F1440 + P1440*Inputs!$B$15 - (Q1440/Inputs!$B$16) - U1440, 0)</f>
        <v>0</v>
      </c>
    </row>
    <row r="1441" spans="1:22" x14ac:dyDescent="0.3">
      <c r="A1441" s="1">
        <v>46082.958333333343</v>
      </c>
      <c r="B1441" s="2">
        <v>37.371874042548022</v>
      </c>
      <c r="C1441" s="2">
        <v>11.788484866949849</v>
      </c>
      <c r="D1441" s="2">
        <f t="shared" si="264"/>
        <v>39.401765861148711</v>
      </c>
      <c r="E1441" s="2">
        <f t="shared" si="265"/>
        <v>17.297610493883493</v>
      </c>
      <c r="F1441" s="2">
        <f t="shared" si="273"/>
        <v>0</v>
      </c>
      <c r="G1441" s="2">
        <f t="shared" si="274"/>
        <v>121.15629623947372</v>
      </c>
      <c r="H1441" s="2">
        <f>MIN(Inputs!$B$2, (Inputs!$B$14 - F1441)/Inputs!$B$15)</f>
        <v>170</v>
      </c>
      <c r="I1441" s="2">
        <f>MAX(MIN(Inputs!$B$2, F1441*Inputs!$B$16, Inputs!$B$14*Inputs!$B$4 - G1441), 0)</f>
        <v>0</v>
      </c>
      <c r="J1441" s="2">
        <f>MAX(MIN(Inputs!$B$2, F1441*Inputs!$B$16, (Inputs!$B$14-F1441)/Inputs!$B$15)*Inputs!$B$9, 0)</f>
        <v>0</v>
      </c>
      <c r="K1441" s="2">
        <f>MAX(E1441*Inputs!$B$5 - B1441 - Inputs!$B$8, 0) * H1441</f>
        <v>0</v>
      </c>
      <c r="L1441" s="2">
        <f>IF(B1441 &gt;= D1441*Inputs!$B$10, MAX(B1441 - E1441/Inputs!$B$5 - Inputs!$B$8, 0) * I1441, 0)</f>
        <v>0</v>
      </c>
      <c r="M1441" s="2">
        <f t="shared" si="266"/>
        <v>0</v>
      </c>
      <c r="N1441" s="3" t="str">
        <f t="shared" si="267"/>
        <v>Idle</v>
      </c>
      <c r="O1441" s="3" t="str">
        <f t="shared" si="275"/>
        <v>Idle</v>
      </c>
      <c r="P1441" s="2">
        <f t="shared" si="268"/>
        <v>0</v>
      </c>
      <c r="Q1441" s="2">
        <f t="shared" si="269"/>
        <v>0</v>
      </c>
      <c r="R1441" s="2">
        <f t="shared" si="270"/>
        <v>0</v>
      </c>
      <c r="S1441" s="2">
        <f t="shared" si="271"/>
        <v>0</v>
      </c>
      <c r="T1441" s="2">
        <f t="shared" si="272"/>
        <v>0</v>
      </c>
      <c r="U1441" s="2">
        <f>IF(O1441="Reg", R1441 * Inputs!$B$7, 0)</f>
        <v>0</v>
      </c>
      <c r="V1441" s="2">
        <f>MAX(F1441 + P1441*Inputs!$B$15 - (Q1441/Inputs!$B$16) - U1441, 0)</f>
        <v>0</v>
      </c>
    </row>
    <row r="1442" spans="1:22" x14ac:dyDescent="0.3">
      <c r="A1442" s="1">
        <v>46083</v>
      </c>
      <c r="B1442" s="2">
        <v>40.032672246823878</v>
      </c>
      <c r="C1442" s="2">
        <v>55.253772436053183</v>
      </c>
      <c r="D1442" s="2">
        <f t="shared" si="264"/>
        <v>42.114385753067886</v>
      </c>
      <c r="E1442" s="2">
        <f t="shared" si="265"/>
        <v>11.068964820125489</v>
      </c>
      <c r="F1442" s="2">
        <f t="shared" si="273"/>
        <v>0</v>
      </c>
      <c r="G1442" s="2">
        <f t="shared" si="274"/>
        <v>0</v>
      </c>
      <c r="H1442" s="2">
        <f>MIN(Inputs!$B$2, (Inputs!$B$14 - F1442)/Inputs!$B$15)</f>
        <v>170</v>
      </c>
      <c r="I1442" s="2">
        <f>MAX(MIN(Inputs!$B$2, F1442*Inputs!$B$16, Inputs!$B$14*Inputs!$B$4 - G1442), 0)</f>
        <v>0</v>
      </c>
      <c r="J1442" s="2">
        <f>MAX(MIN(Inputs!$B$2, F1442*Inputs!$B$16, (Inputs!$B$14-F1442)/Inputs!$B$15)*Inputs!$B$9, 0)</f>
        <v>0</v>
      </c>
      <c r="K1442" s="2">
        <f>MAX(E1442*Inputs!$B$5 - B1442 - Inputs!$B$8, 0) * H1442</f>
        <v>0</v>
      </c>
      <c r="L1442" s="2">
        <f>IF(B1442 &gt;= D1442*Inputs!$B$10, MAX(B1442 - E1442/Inputs!$B$5 - Inputs!$B$8, 0) * I1442, 0)</f>
        <v>0</v>
      </c>
      <c r="M1442" s="2">
        <f t="shared" si="266"/>
        <v>0</v>
      </c>
      <c r="N1442" s="3" t="str">
        <f t="shared" si="267"/>
        <v>Idle</v>
      </c>
      <c r="O1442" s="3" t="str">
        <f t="shared" si="275"/>
        <v>Idle</v>
      </c>
      <c r="P1442" s="2">
        <f t="shared" si="268"/>
        <v>0</v>
      </c>
      <c r="Q1442" s="2">
        <f t="shared" si="269"/>
        <v>0</v>
      </c>
      <c r="R1442" s="2">
        <f t="shared" si="270"/>
        <v>0</v>
      </c>
      <c r="S1442" s="2">
        <f t="shared" si="271"/>
        <v>0</v>
      </c>
      <c r="T1442" s="2">
        <f t="shared" si="272"/>
        <v>0</v>
      </c>
      <c r="U1442" s="2">
        <f>IF(O1442="Reg", R1442 * Inputs!$B$7, 0)</f>
        <v>0</v>
      </c>
      <c r="V1442" s="2">
        <f>MAX(F1442 + P1442*Inputs!$B$15 - (Q1442/Inputs!$B$16) - U1442, 0)</f>
        <v>0</v>
      </c>
    </row>
    <row r="1443" spans="1:22" x14ac:dyDescent="0.3">
      <c r="A1443" s="1">
        <v>46083.041666666657</v>
      </c>
      <c r="B1443" s="2">
        <v>11.11956949226683</v>
      </c>
      <c r="C1443" s="2">
        <v>5.4580688768954051</v>
      </c>
      <c r="D1443" s="2">
        <f t="shared" si="264"/>
        <v>42.114385753067886</v>
      </c>
      <c r="E1443" s="2">
        <f t="shared" si="265"/>
        <v>4.3968527789881762</v>
      </c>
      <c r="F1443" s="2">
        <f t="shared" si="273"/>
        <v>0</v>
      </c>
      <c r="G1443" s="2">
        <f t="shared" si="274"/>
        <v>0</v>
      </c>
      <c r="H1443" s="2">
        <f>MIN(Inputs!$B$2, (Inputs!$B$14 - F1443)/Inputs!$B$15)</f>
        <v>170</v>
      </c>
      <c r="I1443" s="2">
        <f>MAX(MIN(Inputs!$B$2, F1443*Inputs!$B$16, Inputs!$B$14*Inputs!$B$4 - G1443), 0)</f>
        <v>0</v>
      </c>
      <c r="J1443" s="2">
        <f>MAX(MIN(Inputs!$B$2, F1443*Inputs!$B$16, (Inputs!$B$14-F1443)/Inputs!$B$15)*Inputs!$B$9, 0)</f>
        <v>0</v>
      </c>
      <c r="K1443" s="2">
        <f>MAX(E1443*Inputs!$B$5 - B1443 - Inputs!$B$8, 0) * H1443</f>
        <v>0</v>
      </c>
      <c r="L1443" s="2">
        <f>IF(B1443 &gt;= D1443*Inputs!$B$10, MAX(B1443 - E1443/Inputs!$B$5 - Inputs!$B$8, 0) * I1443, 0)</f>
        <v>0</v>
      </c>
      <c r="M1443" s="2">
        <f t="shared" si="266"/>
        <v>0</v>
      </c>
      <c r="N1443" s="3" t="str">
        <f t="shared" si="267"/>
        <v>Idle</v>
      </c>
      <c r="O1443" s="3" t="str">
        <f t="shared" si="275"/>
        <v>Idle</v>
      </c>
      <c r="P1443" s="2">
        <f t="shared" si="268"/>
        <v>0</v>
      </c>
      <c r="Q1443" s="2">
        <f t="shared" si="269"/>
        <v>0</v>
      </c>
      <c r="R1443" s="2">
        <f t="shared" si="270"/>
        <v>0</v>
      </c>
      <c r="S1443" s="2">
        <f t="shared" si="271"/>
        <v>0</v>
      </c>
      <c r="T1443" s="2">
        <f t="shared" si="272"/>
        <v>0</v>
      </c>
      <c r="U1443" s="2">
        <f>IF(O1443="Reg", R1443 * Inputs!$B$7, 0)</f>
        <v>0</v>
      </c>
      <c r="V1443" s="2">
        <f>MAX(F1443 + P1443*Inputs!$B$15 - (Q1443/Inputs!$B$16) - U1443, 0)</f>
        <v>0</v>
      </c>
    </row>
    <row r="1444" spans="1:22" x14ac:dyDescent="0.3">
      <c r="A1444" s="1">
        <v>46083.083333333343</v>
      </c>
      <c r="B1444" s="2">
        <v>5.5889426100956872</v>
      </c>
      <c r="C1444" s="2">
        <v>10.10045019786757</v>
      </c>
      <c r="D1444" s="2">
        <f t="shared" si="264"/>
        <v>42.114385753067886</v>
      </c>
      <c r="E1444" s="2">
        <f t="shared" si="265"/>
        <v>2.5435911969437042</v>
      </c>
      <c r="F1444" s="2">
        <f t="shared" si="273"/>
        <v>0</v>
      </c>
      <c r="G1444" s="2">
        <f t="shared" si="274"/>
        <v>0</v>
      </c>
      <c r="H1444" s="2">
        <f>MIN(Inputs!$B$2, (Inputs!$B$14 - F1444)/Inputs!$B$15)</f>
        <v>170</v>
      </c>
      <c r="I1444" s="2">
        <f>MAX(MIN(Inputs!$B$2, F1444*Inputs!$B$16, Inputs!$B$14*Inputs!$B$4 - G1444), 0)</f>
        <v>0</v>
      </c>
      <c r="J1444" s="2">
        <f>MAX(MIN(Inputs!$B$2, F1444*Inputs!$B$16, (Inputs!$B$14-F1444)/Inputs!$B$15)*Inputs!$B$9, 0)</f>
        <v>0</v>
      </c>
      <c r="K1444" s="2">
        <f>MAX(E1444*Inputs!$B$5 - B1444 - Inputs!$B$8, 0) * H1444</f>
        <v>0</v>
      </c>
      <c r="L1444" s="2">
        <f>IF(B1444 &gt;= D1444*Inputs!$B$10, MAX(B1444 - E1444/Inputs!$B$5 - Inputs!$B$8, 0) * I1444, 0)</f>
        <v>0</v>
      </c>
      <c r="M1444" s="2">
        <f t="shared" si="266"/>
        <v>0</v>
      </c>
      <c r="N1444" s="3" t="str">
        <f t="shared" si="267"/>
        <v>Idle</v>
      </c>
      <c r="O1444" s="3" t="str">
        <f t="shared" si="275"/>
        <v>Idle</v>
      </c>
      <c r="P1444" s="2">
        <f t="shared" si="268"/>
        <v>0</v>
      </c>
      <c r="Q1444" s="2">
        <f t="shared" si="269"/>
        <v>0</v>
      </c>
      <c r="R1444" s="2">
        <f t="shared" si="270"/>
        <v>0</v>
      </c>
      <c r="S1444" s="2">
        <f t="shared" si="271"/>
        <v>0</v>
      </c>
      <c r="T1444" s="2">
        <f t="shared" si="272"/>
        <v>0</v>
      </c>
      <c r="U1444" s="2">
        <f>IF(O1444="Reg", R1444 * Inputs!$B$7, 0)</f>
        <v>0</v>
      </c>
      <c r="V1444" s="2">
        <f>MAX(F1444 + P1444*Inputs!$B$15 - (Q1444/Inputs!$B$16) - U1444, 0)</f>
        <v>0</v>
      </c>
    </row>
    <row r="1445" spans="1:22" x14ac:dyDescent="0.3">
      <c r="A1445" s="1">
        <v>46083.125</v>
      </c>
      <c r="B1445" s="2">
        <v>9.6726045715665379</v>
      </c>
      <c r="C1445" s="2">
        <v>5.1442322704382333</v>
      </c>
      <c r="D1445" s="2">
        <f t="shared" si="264"/>
        <v>42.114385753067886</v>
      </c>
      <c r="E1445" s="2">
        <f t="shared" si="265"/>
        <v>1.6121007619277563</v>
      </c>
      <c r="F1445" s="2">
        <f t="shared" si="273"/>
        <v>0</v>
      </c>
      <c r="G1445" s="2">
        <f t="shared" si="274"/>
        <v>0</v>
      </c>
      <c r="H1445" s="2">
        <f>MIN(Inputs!$B$2, (Inputs!$B$14 - F1445)/Inputs!$B$15)</f>
        <v>170</v>
      </c>
      <c r="I1445" s="2">
        <f>MAX(MIN(Inputs!$B$2, F1445*Inputs!$B$16, Inputs!$B$14*Inputs!$B$4 - G1445), 0)</f>
        <v>0</v>
      </c>
      <c r="J1445" s="2">
        <f>MAX(MIN(Inputs!$B$2, F1445*Inputs!$B$16, (Inputs!$B$14-F1445)/Inputs!$B$15)*Inputs!$B$9, 0)</f>
        <v>0</v>
      </c>
      <c r="K1445" s="2">
        <f>MAX(E1445*Inputs!$B$5 - B1445 - Inputs!$B$8, 0) * H1445</f>
        <v>0</v>
      </c>
      <c r="L1445" s="2">
        <f>IF(B1445 &gt;= D1445*Inputs!$B$10, MAX(B1445 - E1445/Inputs!$B$5 - Inputs!$B$8, 0) * I1445, 0)</f>
        <v>0</v>
      </c>
      <c r="M1445" s="2">
        <f t="shared" si="266"/>
        <v>0</v>
      </c>
      <c r="N1445" s="3" t="str">
        <f t="shared" si="267"/>
        <v>Idle</v>
      </c>
      <c r="O1445" s="3" t="str">
        <f t="shared" si="275"/>
        <v>Idle</v>
      </c>
      <c r="P1445" s="2">
        <f t="shared" si="268"/>
        <v>0</v>
      </c>
      <c r="Q1445" s="2">
        <f t="shared" si="269"/>
        <v>0</v>
      </c>
      <c r="R1445" s="2">
        <f t="shared" si="270"/>
        <v>0</v>
      </c>
      <c r="S1445" s="2">
        <f t="shared" si="271"/>
        <v>0</v>
      </c>
      <c r="T1445" s="2">
        <f t="shared" si="272"/>
        <v>0</v>
      </c>
      <c r="U1445" s="2">
        <f>IF(O1445="Reg", R1445 * Inputs!$B$7, 0)</f>
        <v>0</v>
      </c>
      <c r="V1445" s="2">
        <f>MAX(F1445 + P1445*Inputs!$B$15 - (Q1445/Inputs!$B$16) - U1445, 0)</f>
        <v>0</v>
      </c>
    </row>
    <row r="1446" spans="1:22" x14ac:dyDescent="0.3">
      <c r="A1446" s="1">
        <v>46083.166666666657</v>
      </c>
      <c r="B1446" s="2">
        <v>0</v>
      </c>
      <c r="C1446" s="2">
        <v>2.07243718283015</v>
      </c>
      <c r="D1446" s="2">
        <f t="shared" si="264"/>
        <v>42.114385753067886</v>
      </c>
      <c r="E1446" s="2">
        <f t="shared" si="265"/>
        <v>19.718884196537932</v>
      </c>
      <c r="F1446" s="2">
        <f t="shared" si="273"/>
        <v>0</v>
      </c>
      <c r="G1446" s="2">
        <f t="shared" si="274"/>
        <v>0</v>
      </c>
      <c r="H1446" s="2">
        <f>MIN(Inputs!$B$2, (Inputs!$B$14 - F1446)/Inputs!$B$15)</f>
        <v>170</v>
      </c>
      <c r="I1446" s="2">
        <f>MAX(MIN(Inputs!$B$2, F1446*Inputs!$B$16, Inputs!$B$14*Inputs!$B$4 - G1446), 0)</f>
        <v>0</v>
      </c>
      <c r="J1446" s="2">
        <f>MAX(MIN(Inputs!$B$2, F1446*Inputs!$B$16, (Inputs!$B$14-F1446)/Inputs!$B$15)*Inputs!$B$9, 0)</f>
        <v>0</v>
      </c>
      <c r="K1446" s="2">
        <f>MAX(E1446*Inputs!$B$5 - B1446 - Inputs!$B$8, 0) * H1446</f>
        <v>0</v>
      </c>
      <c r="L1446" s="2">
        <f>IF(B1446 &gt;= D1446*Inputs!$B$10, MAX(B1446 - E1446/Inputs!$B$5 - Inputs!$B$8, 0) * I1446, 0)</f>
        <v>0</v>
      </c>
      <c r="M1446" s="2">
        <f t="shared" si="266"/>
        <v>0</v>
      </c>
      <c r="N1446" s="3" t="str">
        <f t="shared" si="267"/>
        <v>Idle</v>
      </c>
      <c r="O1446" s="3" t="str">
        <f t="shared" si="275"/>
        <v>Idle</v>
      </c>
      <c r="P1446" s="2">
        <f t="shared" si="268"/>
        <v>0</v>
      </c>
      <c r="Q1446" s="2">
        <f t="shared" si="269"/>
        <v>0</v>
      </c>
      <c r="R1446" s="2">
        <f t="shared" si="270"/>
        <v>0</v>
      </c>
      <c r="S1446" s="2">
        <f t="shared" si="271"/>
        <v>0</v>
      </c>
      <c r="T1446" s="2">
        <f t="shared" si="272"/>
        <v>0</v>
      </c>
      <c r="U1446" s="2">
        <f>IF(O1446="Reg", R1446 * Inputs!$B$7, 0)</f>
        <v>0</v>
      </c>
      <c r="V1446" s="2">
        <f>MAX(F1446 + P1446*Inputs!$B$15 - (Q1446/Inputs!$B$16) - U1446, 0)</f>
        <v>0</v>
      </c>
    </row>
    <row r="1447" spans="1:22" x14ac:dyDescent="0.3">
      <c r="A1447" s="1">
        <v>46083.208333333343</v>
      </c>
      <c r="B1447" s="2">
        <v>0</v>
      </c>
      <c r="C1447" s="2">
        <v>5.3713767305039646</v>
      </c>
      <c r="D1447" s="2">
        <f t="shared" si="264"/>
        <v>42.114385753067886</v>
      </c>
      <c r="E1447" s="2">
        <f t="shared" si="265"/>
        <v>20.442674063213087</v>
      </c>
      <c r="F1447" s="2">
        <f t="shared" si="273"/>
        <v>0</v>
      </c>
      <c r="G1447" s="2">
        <f t="shared" si="274"/>
        <v>0</v>
      </c>
      <c r="H1447" s="2">
        <f>MIN(Inputs!$B$2, (Inputs!$B$14 - F1447)/Inputs!$B$15)</f>
        <v>170</v>
      </c>
      <c r="I1447" s="2">
        <f>MAX(MIN(Inputs!$B$2, F1447*Inputs!$B$16, Inputs!$B$14*Inputs!$B$4 - G1447), 0)</f>
        <v>0</v>
      </c>
      <c r="J1447" s="2">
        <f>MAX(MIN(Inputs!$B$2, F1447*Inputs!$B$16, (Inputs!$B$14-F1447)/Inputs!$B$15)*Inputs!$B$9, 0)</f>
        <v>0</v>
      </c>
      <c r="K1447" s="2">
        <f>MAX(E1447*Inputs!$B$5 - B1447 - Inputs!$B$8, 0) * H1447</f>
        <v>0</v>
      </c>
      <c r="L1447" s="2">
        <f>IF(B1447 &gt;= D1447*Inputs!$B$10, MAX(B1447 - E1447/Inputs!$B$5 - Inputs!$B$8, 0) * I1447, 0)</f>
        <v>0</v>
      </c>
      <c r="M1447" s="2">
        <f t="shared" si="266"/>
        <v>0</v>
      </c>
      <c r="N1447" s="3" t="str">
        <f t="shared" si="267"/>
        <v>Idle</v>
      </c>
      <c r="O1447" s="3" t="str">
        <f t="shared" si="275"/>
        <v>Idle</v>
      </c>
      <c r="P1447" s="2">
        <f t="shared" si="268"/>
        <v>0</v>
      </c>
      <c r="Q1447" s="2">
        <f t="shared" si="269"/>
        <v>0</v>
      </c>
      <c r="R1447" s="2">
        <f t="shared" si="270"/>
        <v>0</v>
      </c>
      <c r="S1447" s="2">
        <f t="shared" si="271"/>
        <v>0</v>
      </c>
      <c r="T1447" s="2">
        <f t="shared" si="272"/>
        <v>0</v>
      </c>
      <c r="U1447" s="2">
        <f>IF(O1447="Reg", R1447 * Inputs!$B$7, 0)</f>
        <v>0</v>
      </c>
      <c r="V1447" s="2">
        <f>MAX(F1447 + P1447*Inputs!$B$15 - (Q1447/Inputs!$B$16) - U1447, 0)</f>
        <v>0</v>
      </c>
    </row>
    <row r="1448" spans="1:22" x14ac:dyDescent="0.3">
      <c r="A1448" s="1">
        <v>46083.25</v>
      </c>
      <c r="B1448" s="2">
        <v>0</v>
      </c>
      <c r="C1448" s="2">
        <v>3.3007551197938989</v>
      </c>
      <c r="D1448" s="2">
        <f t="shared" si="264"/>
        <v>42.114385753067886</v>
      </c>
      <c r="E1448" s="2">
        <f t="shared" si="265"/>
        <v>24.620688922069224</v>
      </c>
      <c r="F1448" s="2">
        <f t="shared" si="273"/>
        <v>0</v>
      </c>
      <c r="G1448" s="2">
        <f t="shared" si="274"/>
        <v>0</v>
      </c>
      <c r="H1448" s="2">
        <f>MIN(Inputs!$B$2, (Inputs!$B$14 - F1448)/Inputs!$B$15)</f>
        <v>170</v>
      </c>
      <c r="I1448" s="2">
        <f>MAX(MIN(Inputs!$B$2, F1448*Inputs!$B$16, Inputs!$B$14*Inputs!$B$4 - G1448), 0)</f>
        <v>0</v>
      </c>
      <c r="J1448" s="2">
        <f>MAX(MIN(Inputs!$B$2, F1448*Inputs!$B$16, (Inputs!$B$14-F1448)/Inputs!$B$15)*Inputs!$B$9, 0)</f>
        <v>0</v>
      </c>
      <c r="K1448" s="2">
        <f>MAX(E1448*Inputs!$B$5 - B1448 - Inputs!$B$8, 0) * H1448</f>
        <v>283.25506274155589</v>
      </c>
      <c r="L1448" s="2">
        <f>IF(B1448 &gt;= D1448*Inputs!$B$10, MAX(B1448 - E1448/Inputs!$B$5 - Inputs!$B$8, 0) * I1448, 0)</f>
        <v>0</v>
      </c>
      <c r="M1448" s="2">
        <f t="shared" si="266"/>
        <v>0</v>
      </c>
      <c r="N1448" s="3" t="str">
        <f t="shared" si="267"/>
        <v>Charge</v>
      </c>
      <c r="O1448" s="3" t="str">
        <f t="shared" si="275"/>
        <v>Charge</v>
      </c>
      <c r="P1448" s="2">
        <f t="shared" si="268"/>
        <v>170</v>
      </c>
      <c r="Q1448" s="2">
        <f t="shared" si="269"/>
        <v>0</v>
      </c>
      <c r="R1448" s="2">
        <f t="shared" si="270"/>
        <v>0</v>
      </c>
      <c r="S1448" s="2">
        <f t="shared" si="271"/>
        <v>0</v>
      </c>
      <c r="T1448" s="2">
        <f t="shared" si="272"/>
        <v>0</v>
      </c>
      <c r="U1448" s="2">
        <f>IF(O1448="Reg", R1448 * Inputs!$B$7, 0)</f>
        <v>0</v>
      </c>
      <c r="V1448" s="2">
        <f>MAX(F1448 + P1448*Inputs!$B$15 - (Q1448/Inputs!$B$16) - U1448, 0)</f>
        <v>170</v>
      </c>
    </row>
    <row r="1449" spans="1:22" x14ac:dyDescent="0.3">
      <c r="A1449" s="1">
        <v>46083.291666666657</v>
      </c>
      <c r="B1449" s="2">
        <v>0</v>
      </c>
      <c r="C1449" s="2">
        <v>2.6978535921795839</v>
      </c>
      <c r="D1449" s="2">
        <f t="shared" si="264"/>
        <v>42.114385753067886</v>
      </c>
      <c r="E1449" s="2">
        <f t="shared" si="265"/>
        <v>28.952391732457357</v>
      </c>
      <c r="F1449" s="2">
        <f t="shared" si="273"/>
        <v>170</v>
      </c>
      <c r="G1449" s="2">
        <f t="shared" si="274"/>
        <v>0</v>
      </c>
      <c r="H1449" s="2">
        <f>MIN(Inputs!$B$2, (Inputs!$B$14 - F1449)/Inputs!$B$15)</f>
        <v>170</v>
      </c>
      <c r="I1449" s="2">
        <f>MAX(MIN(Inputs!$B$2, F1449*Inputs!$B$16, Inputs!$B$14*Inputs!$B$4 - G1449), 0)</f>
        <v>170</v>
      </c>
      <c r="J1449" s="2">
        <f>MAX(MIN(Inputs!$B$2, F1449*Inputs!$B$16, (Inputs!$B$14-F1449)/Inputs!$B$15)*Inputs!$B$9, 0)</f>
        <v>136</v>
      </c>
      <c r="K1449" s="2">
        <f>MAX(E1449*Inputs!$B$5 - B1449 - Inputs!$B$8, 0) * H1449</f>
        <v>931.27780317562065</v>
      </c>
      <c r="L1449" s="2">
        <f>IF(B1449 &gt;= D1449*Inputs!$B$10, MAX(B1449 - E1449/Inputs!$B$5 - Inputs!$B$8, 0) * I1449, 0)</f>
        <v>0</v>
      </c>
      <c r="M1449" s="2">
        <f t="shared" si="266"/>
        <v>366.90808853642341</v>
      </c>
      <c r="N1449" s="3" t="str">
        <f t="shared" si="267"/>
        <v>Charge</v>
      </c>
      <c r="O1449" s="3" t="str">
        <f t="shared" si="275"/>
        <v>Charge</v>
      </c>
      <c r="P1449" s="2">
        <f t="shared" si="268"/>
        <v>170</v>
      </c>
      <c r="Q1449" s="2">
        <f t="shared" si="269"/>
        <v>0</v>
      </c>
      <c r="R1449" s="2">
        <f t="shared" si="270"/>
        <v>0</v>
      </c>
      <c r="S1449" s="2">
        <f t="shared" si="271"/>
        <v>0</v>
      </c>
      <c r="T1449" s="2">
        <f t="shared" si="272"/>
        <v>0</v>
      </c>
      <c r="U1449" s="2">
        <f>IF(O1449="Reg", R1449 * Inputs!$B$7, 0)</f>
        <v>0</v>
      </c>
      <c r="V1449" s="2">
        <f>MAX(F1449 + P1449*Inputs!$B$15 - (Q1449/Inputs!$B$16) - U1449, 0)</f>
        <v>340</v>
      </c>
    </row>
    <row r="1450" spans="1:22" x14ac:dyDescent="0.3">
      <c r="A1450" s="1">
        <v>46083.333333333343</v>
      </c>
      <c r="B1450" s="2">
        <v>0</v>
      </c>
      <c r="C1450" s="2">
        <v>2.265388403809641</v>
      </c>
      <c r="D1450" s="2">
        <f t="shared" si="264"/>
        <v>42.114385753067886</v>
      </c>
      <c r="E1450" s="2">
        <f t="shared" si="265"/>
        <v>35.928767275996755</v>
      </c>
      <c r="F1450" s="2">
        <f t="shared" si="273"/>
        <v>340</v>
      </c>
      <c r="G1450" s="2">
        <f t="shared" si="274"/>
        <v>0</v>
      </c>
      <c r="H1450" s="2">
        <f>MIN(Inputs!$B$2, (Inputs!$B$14 - F1450)/Inputs!$B$15)</f>
        <v>0</v>
      </c>
      <c r="I1450" s="2">
        <f>MAX(MIN(Inputs!$B$2, F1450*Inputs!$B$16, Inputs!$B$14*Inputs!$B$4 - G1450), 0)</f>
        <v>170</v>
      </c>
      <c r="J1450" s="2">
        <f>MAX(MIN(Inputs!$B$2, F1450*Inputs!$B$16, (Inputs!$B$14-F1450)/Inputs!$B$15)*Inputs!$B$9, 0)</f>
        <v>0</v>
      </c>
      <c r="K1450" s="2">
        <f>MAX(E1450*Inputs!$B$5 - B1450 - Inputs!$B$8, 0) * H1450</f>
        <v>0</v>
      </c>
      <c r="L1450" s="2">
        <f>IF(B1450 &gt;= D1450*Inputs!$B$10, MAX(B1450 - E1450/Inputs!$B$5 - Inputs!$B$8, 0) * I1450, 0)</f>
        <v>0</v>
      </c>
      <c r="M1450" s="2">
        <f t="shared" si="266"/>
        <v>0</v>
      </c>
      <c r="N1450" s="3" t="str">
        <f t="shared" si="267"/>
        <v>Idle</v>
      </c>
      <c r="O1450" s="3" t="str">
        <f t="shared" si="275"/>
        <v>Idle</v>
      </c>
      <c r="P1450" s="2">
        <f t="shared" si="268"/>
        <v>0</v>
      </c>
      <c r="Q1450" s="2">
        <f t="shared" si="269"/>
        <v>0</v>
      </c>
      <c r="R1450" s="2">
        <f t="shared" si="270"/>
        <v>0</v>
      </c>
      <c r="S1450" s="2">
        <f t="shared" si="271"/>
        <v>0</v>
      </c>
      <c r="T1450" s="2">
        <f t="shared" si="272"/>
        <v>0</v>
      </c>
      <c r="U1450" s="2">
        <f>IF(O1450="Reg", R1450 * Inputs!$B$7, 0)</f>
        <v>0</v>
      </c>
      <c r="V1450" s="2">
        <f>MAX(F1450 + P1450*Inputs!$B$15 - (Q1450/Inputs!$B$16) - U1450, 0)</f>
        <v>340</v>
      </c>
    </row>
    <row r="1451" spans="1:22" x14ac:dyDescent="0.3">
      <c r="A1451" s="1">
        <v>46083.375</v>
      </c>
      <c r="B1451" s="2">
        <v>118.3133051792276</v>
      </c>
      <c r="C1451" s="2">
        <v>5.6223214629266902</v>
      </c>
      <c r="D1451" s="2">
        <f t="shared" si="264"/>
        <v>42.114385753067886</v>
      </c>
      <c r="E1451" s="2">
        <f t="shared" si="265"/>
        <v>44.015027086852818</v>
      </c>
      <c r="F1451" s="2">
        <f t="shared" si="273"/>
        <v>340</v>
      </c>
      <c r="G1451" s="2">
        <f t="shared" si="274"/>
        <v>0</v>
      </c>
      <c r="H1451" s="2">
        <f>MIN(Inputs!$B$2, (Inputs!$B$14 - F1451)/Inputs!$B$15)</f>
        <v>0</v>
      </c>
      <c r="I1451" s="2">
        <f>MAX(MIN(Inputs!$B$2, F1451*Inputs!$B$16, Inputs!$B$14*Inputs!$B$4 - G1451), 0)</f>
        <v>170</v>
      </c>
      <c r="J1451" s="2">
        <f>MAX(MIN(Inputs!$B$2, F1451*Inputs!$B$16, (Inputs!$B$14-F1451)/Inputs!$B$15)*Inputs!$B$9, 0)</f>
        <v>0</v>
      </c>
      <c r="K1451" s="2">
        <f>MAX(E1451*Inputs!$B$5 - B1451 - Inputs!$B$8, 0) * H1451</f>
        <v>0</v>
      </c>
      <c r="L1451" s="2">
        <f>IF(B1451 &gt;= D1451*Inputs!$B$10, MAX(B1451 - E1451/Inputs!$B$5 - Inputs!$B$8, 0) * I1451, 0)</f>
        <v>8210.3589205084882</v>
      </c>
      <c r="M1451" s="2">
        <f t="shared" si="266"/>
        <v>0</v>
      </c>
      <c r="N1451" s="3" t="str">
        <f t="shared" si="267"/>
        <v>Discharge</v>
      </c>
      <c r="O1451" s="3" t="str">
        <f t="shared" si="275"/>
        <v>Idle</v>
      </c>
      <c r="P1451" s="2">
        <f t="shared" si="268"/>
        <v>0</v>
      </c>
      <c r="Q1451" s="2">
        <f t="shared" si="269"/>
        <v>0</v>
      </c>
      <c r="R1451" s="2">
        <f t="shared" si="270"/>
        <v>0</v>
      </c>
      <c r="S1451" s="2">
        <f t="shared" si="271"/>
        <v>0</v>
      </c>
      <c r="T1451" s="2">
        <f t="shared" si="272"/>
        <v>0</v>
      </c>
      <c r="U1451" s="2">
        <f>IF(O1451="Reg", R1451 * Inputs!$B$7, 0)</f>
        <v>0</v>
      </c>
      <c r="V1451" s="2">
        <f>MAX(F1451 + P1451*Inputs!$B$15 - (Q1451/Inputs!$B$16) - U1451, 0)</f>
        <v>340</v>
      </c>
    </row>
    <row r="1452" spans="1:22" x14ac:dyDescent="0.3">
      <c r="A1452" s="1">
        <v>46083.416666666657</v>
      </c>
      <c r="B1452" s="2">
        <v>4.3427392000509109</v>
      </c>
      <c r="C1452" s="2">
        <v>16.904429930261891</v>
      </c>
      <c r="D1452" s="2">
        <f t="shared" si="264"/>
        <v>42.114385753067886</v>
      </c>
      <c r="E1452" s="2">
        <f t="shared" si="265"/>
        <v>58.863528485037683</v>
      </c>
      <c r="F1452" s="2">
        <f t="shared" si="273"/>
        <v>340</v>
      </c>
      <c r="G1452" s="2">
        <f t="shared" si="274"/>
        <v>0</v>
      </c>
      <c r="H1452" s="2">
        <f>MIN(Inputs!$B$2, (Inputs!$B$14 - F1452)/Inputs!$B$15)</f>
        <v>0</v>
      </c>
      <c r="I1452" s="2">
        <f>MAX(MIN(Inputs!$B$2, F1452*Inputs!$B$16, Inputs!$B$14*Inputs!$B$4 - G1452), 0)</f>
        <v>170</v>
      </c>
      <c r="J1452" s="2">
        <f>MAX(MIN(Inputs!$B$2, F1452*Inputs!$B$16, (Inputs!$B$14-F1452)/Inputs!$B$15)*Inputs!$B$9, 0)</f>
        <v>0</v>
      </c>
      <c r="K1452" s="2">
        <f>MAX(E1452*Inputs!$B$5 - B1452 - Inputs!$B$8, 0) * H1452</f>
        <v>0</v>
      </c>
      <c r="L1452" s="2">
        <f>IF(B1452 &gt;= D1452*Inputs!$B$10, MAX(B1452 - E1452/Inputs!$B$5 - Inputs!$B$8, 0) * I1452, 0)</f>
        <v>0</v>
      </c>
      <c r="M1452" s="2">
        <f t="shared" si="266"/>
        <v>0</v>
      </c>
      <c r="N1452" s="3" t="str">
        <f t="shared" si="267"/>
        <v>Idle</v>
      </c>
      <c r="O1452" s="3" t="str">
        <f t="shared" si="275"/>
        <v>Idle</v>
      </c>
      <c r="P1452" s="2">
        <f t="shared" si="268"/>
        <v>0</v>
      </c>
      <c r="Q1452" s="2">
        <f t="shared" si="269"/>
        <v>0</v>
      </c>
      <c r="R1452" s="2">
        <f t="shared" si="270"/>
        <v>0</v>
      </c>
      <c r="S1452" s="2">
        <f t="shared" si="271"/>
        <v>0</v>
      </c>
      <c r="T1452" s="2">
        <f t="shared" si="272"/>
        <v>0</v>
      </c>
      <c r="U1452" s="2">
        <f>IF(O1452="Reg", R1452 * Inputs!$B$7, 0)</f>
        <v>0</v>
      </c>
      <c r="V1452" s="2">
        <f>MAX(F1452 + P1452*Inputs!$B$15 - (Q1452/Inputs!$B$16) - U1452, 0)</f>
        <v>340</v>
      </c>
    </row>
    <row r="1453" spans="1:22" x14ac:dyDescent="0.3">
      <c r="A1453" s="1">
        <v>46083.458333333343</v>
      </c>
      <c r="B1453" s="2">
        <v>25.068089153136839</v>
      </c>
      <c r="C1453" s="2">
        <v>6.761780428781929</v>
      </c>
      <c r="D1453" s="2">
        <f t="shared" si="264"/>
        <v>42.114385753067886</v>
      </c>
      <c r="E1453" s="2">
        <f t="shared" si="265"/>
        <v>68.695076951019232</v>
      </c>
      <c r="F1453" s="2">
        <f t="shared" si="273"/>
        <v>340</v>
      </c>
      <c r="G1453" s="2">
        <f t="shared" si="274"/>
        <v>0</v>
      </c>
      <c r="H1453" s="2">
        <f>MIN(Inputs!$B$2, (Inputs!$B$14 - F1453)/Inputs!$B$15)</f>
        <v>0</v>
      </c>
      <c r="I1453" s="2">
        <f>MAX(MIN(Inputs!$B$2, F1453*Inputs!$B$16, Inputs!$B$14*Inputs!$B$4 - G1453), 0)</f>
        <v>170</v>
      </c>
      <c r="J1453" s="2">
        <f>MAX(MIN(Inputs!$B$2, F1453*Inputs!$B$16, (Inputs!$B$14-F1453)/Inputs!$B$15)*Inputs!$B$9, 0)</f>
        <v>0</v>
      </c>
      <c r="K1453" s="2">
        <f>MAX(E1453*Inputs!$B$5 - B1453 - Inputs!$B$8, 0) * H1453</f>
        <v>0</v>
      </c>
      <c r="L1453" s="2">
        <f>IF(B1453 &gt;= D1453*Inputs!$B$10, MAX(B1453 - E1453/Inputs!$B$5 - Inputs!$B$8, 0) * I1453, 0)</f>
        <v>0</v>
      </c>
      <c r="M1453" s="2">
        <f t="shared" si="266"/>
        <v>0</v>
      </c>
      <c r="N1453" s="3" t="str">
        <f t="shared" si="267"/>
        <v>Idle</v>
      </c>
      <c r="O1453" s="3" t="str">
        <f t="shared" si="275"/>
        <v>Idle</v>
      </c>
      <c r="P1453" s="2">
        <f t="shared" si="268"/>
        <v>0</v>
      </c>
      <c r="Q1453" s="2">
        <f t="shared" si="269"/>
        <v>0</v>
      </c>
      <c r="R1453" s="2">
        <f t="shared" si="270"/>
        <v>0</v>
      </c>
      <c r="S1453" s="2">
        <f t="shared" si="271"/>
        <v>0</v>
      </c>
      <c r="T1453" s="2">
        <f t="shared" si="272"/>
        <v>0</v>
      </c>
      <c r="U1453" s="2">
        <f>IF(O1453="Reg", R1453 * Inputs!$B$7, 0)</f>
        <v>0</v>
      </c>
      <c r="V1453" s="2">
        <f>MAX(F1453 + P1453*Inputs!$B$15 - (Q1453/Inputs!$B$16) - U1453, 0)</f>
        <v>340</v>
      </c>
    </row>
    <row r="1454" spans="1:22" x14ac:dyDescent="0.3">
      <c r="A1454" s="1">
        <v>46083.5</v>
      </c>
      <c r="B1454" s="2">
        <v>25.990216862328779</v>
      </c>
      <c r="C1454" s="2">
        <v>13.753442623990971</v>
      </c>
      <c r="D1454" s="2">
        <f t="shared" si="264"/>
        <v>42.114385753067886</v>
      </c>
      <c r="E1454" s="2">
        <f t="shared" si="265"/>
        <v>75.344057876698471</v>
      </c>
      <c r="F1454" s="2">
        <f t="shared" si="273"/>
        <v>340</v>
      </c>
      <c r="G1454" s="2">
        <f t="shared" si="274"/>
        <v>0</v>
      </c>
      <c r="H1454" s="2">
        <f>MIN(Inputs!$B$2, (Inputs!$B$14 - F1454)/Inputs!$B$15)</f>
        <v>0</v>
      </c>
      <c r="I1454" s="2">
        <f>MAX(MIN(Inputs!$B$2, F1454*Inputs!$B$16, Inputs!$B$14*Inputs!$B$4 - G1454), 0)</f>
        <v>170</v>
      </c>
      <c r="J1454" s="2">
        <f>MAX(MIN(Inputs!$B$2, F1454*Inputs!$B$16, (Inputs!$B$14-F1454)/Inputs!$B$15)*Inputs!$B$9, 0)</f>
        <v>0</v>
      </c>
      <c r="K1454" s="2">
        <f>MAX(E1454*Inputs!$B$5 - B1454 - Inputs!$B$8, 0) * H1454</f>
        <v>0</v>
      </c>
      <c r="L1454" s="2">
        <f>IF(B1454 &gt;= D1454*Inputs!$B$10, MAX(B1454 - E1454/Inputs!$B$5 - Inputs!$B$8, 0) * I1454, 0)</f>
        <v>0</v>
      </c>
      <c r="M1454" s="2">
        <f t="shared" si="266"/>
        <v>0</v>
      </c>
      <c r="N1454" s="3" t="str">
        <f t="shared" si="267"/>
        <v>Idle</v>
      </c>
      <c r="O1454" s="3" t="str">
        <f t="shared" si="275"/>
        <v>Idle</v>
      </c>
      <c r="P1454" s="2">
        <f t="shared" si="268"/>
        <v>0</v>
      </c>
      <c r="Q1454" s="2">
        <f t="shared" si="269"/>
        <v>0</v>
      </c>
      <c r="R1454" s="2">
        <f t="shared" si="270"/>
        <v>0</v>
      </c>
      <c r="S1454" s="2">
        <f t="shared" si="271"/>
        <v>0</v>
      </c>
      <c r="T1454" s="2">
        <f t="shared" si="272"/>
        <v>0</v>
      </c>
      <c r="U1454" s="2">
        <f>IF(O1454="Reg", R1454 * Inputs!$B$7, 0)</f>
        <v>0</v>
      </c>
      <c r="V1454" s="2">
        <f>MAX(F1454 + P1454*Inputs!$B$15 - (Q1454/Inputs!$B$16) - U1454, 0)</f>
        <v>340</v>
      </c>
    </row>
    <row r="1455" spans="1:22" x14ac:dyDescent="0.3">
      <c r="A1455" s="1">
        <v>46083.541666666657</v>
      </c>
      <c r="B1455" s="2">
        <v>41.858253261236356</v>
      </c>
      <c r="C1455" s="2">
        <v>3.080426925140904</v>
      </c>
      <c r="D1455" s="2">
        <f t="shared" si="264"/>
        <v>42.114385753067886</v>
      </c>
      <c r="E1455" s="2">
        <f t="shared" si="265"/>
        <v>82.108657372333525</v>
      </c>
      <c r="F1455" s="2">
        <f t="shared" si="273"/>
        <v>340</v>
      </c>
      <c r="G1455" s="2">
        <f t="shared" si="274"/>
        <v>0</v>
      </c>
      <c r="H1455" s="2">
        <f>MIN(Inputs!$B$2, (Inputs!$B$14 - F1455)/Inputs!$B$15)</f>
        <v>0</v>
      </c>
      <c r="I1455" s="2">
        <f>MAX(MIN(Inputs!$B$2, F1455*Inputs!$B$16, Inputs!$B$14*Inputs!$B$4 - G1455), 0)</f>
        <v>170</v>
      </c>
      <c r="J1455" s="2">
        <f>MAX(MIN(Inputs!$B$2, F1455*Inputs!$B$16, (Inputs!$B$14-F1455)/Inputs!$B$15)*Inputs!$B$9, 0)</f>
        <v>0</v>
      </c>
      <c r="K1455" s="2">
        <f>MAX(E1455*Inputs!$B$5 - B1455 - Inputs!$B$8, 0) * H1455</f>
        <v>0</v>
      </c>
      <c r="L1455" s="2">
        <f>IF(B1455 &gt;= D1455*Inputs!$B$10, MAX(B1455 - E1455/Inputs!$B$5 - Inputs!$B$8, 0) * I1455, 0)</f>
        <v>0</v>
      </c>
      <c r="M1455" s="2">
        <f t="shared" si="266"/>
        <v>0</v>
      </c>
      <c r="N1455" s="3" t="str">
        <f t="shared" si="267"/>
        <v>Idle</v>
      </c>
      <c r="O1455" s="3" t="str">
        <f t="shared" si="275"/>
        <v>Idle</v>
      </c>
      <c r="P1455" s="2">
        <f t="shared" si="268"/>
        <v>0</v>
      </c>
      <c r="Q1455" s="2">
        <f t="shared" si="269"/>
        <v>0</v>
      </c>
      <c r="R1455" s="2">
        <f t="shared" si="270"/>
        <v>0</v>
      </c>
      <c r="S1455" s="2">
        <f t="shared" si="271"/>
        <v>0</v>
      </c>
      <c r="T1455" s="2">
        <f t="shared" si="272"/>
        <v>0</v>
      </c>
      <c r="U1455" s="2">
        <f>IF(O1455="Reg", R1455 * Inputs!$B$7, 0)</f>
        <v>0</v>
      </c>
      <c r="V1455" s="2">
        <f>MAX(F1455 + P1455*Inputs!$B$15 - (Q1455/Inputs!$B$16) - U1455, 0)</f>
        <v>340</v>
      </c>
    </row>
    <row r="1456" spans="1:22" x14ac:dyDescent="0.3">
      <c r="A1456" s="1">
        <v>46083.583333333343</v>
      </c>
      <c r="B1456" s="2">
        <v>48.517558865136401</v>
      </c>
      <c r="C1456" s="2">
        <v>6.6889335992593848</v>
      </c>
      <c r="D1456" s="2">
        <f t="shared" si="264"/>
        <v>42.114385753067886</v>
      </c>
      <c r="E1456" s="2">
        <f t="shared" si="265"/>
        <v>85.841179873293626</v>
      </c>
      <c r="F1456" s="2">
        <f t="shared" si="273"/>
        <v>340</v>
      </c>
      <c r="G1456" s="2">
        <f t="shared" si="274"/>
        <v>0</v>
      </c>
      <c r="H1456" s="2">
        <f>MIN(Inputs!$B$2, (Inputs!$B$14 - F1456)/Inputs!$B$15)</f>
        <v>0</v>
      </c>
      <c r="I1456" s="2">
        <f>MAX(MIN(Inputs!$B$2, F1456*Inputs!$B$16, Inputs!$B$14*Inputs!$B$4 - G1456), 0)</f>
        <v>170</v>
      </c>
      <c r="J1456" s="2">
        <f>MAX(MIN(Inputs!$B$2, F1456*Inputs!$B$16, (Inputs!$B$14-F1456)/Inputs!$B$15)*Inputs!$B$9, 0)</f>
        <v>0</v>
      </c>
      <c r="K1456" s="2">
        <f>MAX(E1456*Inputs!$B$5 - B1456 - Inputs!$B$8, 0) * H1456</f>
        <v>0</v>
      </c>
      <c r="L1456" s="2">
        <f>IF(B1456 &gt;= D1456*Inputs!$B$10, MAX(B1456 - E1456/Inputs!$B$5 - Inputs!$B$8, 0) * I1456, 0)</f>
        <v>0</v>
      </c>
      <c r="M1456" s="2">
        <f t="shared" si="266"/>
        <v>0</v>
      </c>
      <c r="N1456" s="3" t="str">
        <f t="shared" si="267"/>
        <v>Idle</v>
      </c>
      <c r="O1456" s="3" t="str">
        <f t="shared" si="275"/>
        <v>Idle</v>
      </c>
      <c r="P1456" s="2">
        <f t="shared" si="268"/>
        <v>0</v>
      </c>
      <c r="Q1456" s="2">
        <f t="shared" si="269"/>
        <v>0</v>
      </c>
      <c r="R1456" s="2">
        <f t="shared" si="270"/>
        <v>0</v>
      </c>
      <c r="S1456" s="2">
        <f t="shared" si="271"/>
        <v>0</v>
      </c>
      <c r="T1456" s="2">
        <f t="shared" si="272"/>
        <v>0</v>
      </c>
      <c r="U1456" s="2">
        <f>IF(O1456="Reg", R1456 * Inputs!$B$7, 0)</f>
        <v>0</v>
      </c>
      <c r="V1456" s="2">
        <f>MAX(F1456 + P1456*Inputs!$B$15 - (Q1456/Inputs!$B$16) - U1456, 0)</f>
        <v>340</v>
      </c>
    </row>
    <row r="1457" spans="1:22" x14ac:dyDescent="0.3">
      <c r="A1457" s="1">
        <v>46083.625</v>
      </c>
      <c r="B1457" s="2">
        <v>207.40431356833679</v>
      </c>
      <c r="C1457" s="2">
        <v>5.2314266299796097</v>
      </c>
      <c r="D1457" s="2">
        <f t="shared" si="264"/>
        <v>42.114385753067886</v>
      </c>
      <c r="E1457" s="2">
        <f t="shared" si="265"/>
        <v>88.227516343178976</v>
      </c>
      <c r="F1457" s="2">
        <f t="shared" si="273"/>
        <v>340</v>
      </c>
      <c r="G1457" s="2">
        <f t="shared" si="274"/>
        <v>0</v>
      </c>
      <c r="H1457" s="2">
        <f>MIN(Inputs!$B$2, (Inputs!$B$14 - F1457)/Inputs!$B$15)</f>
        <v>0</v>
      </c>
      <c r="I1457" s="2">
        <f>MAX(MIN(Inputs!$B$2, F1457*Inputs!$B$16, Inputs!$B$14*Inputs!$B$4 - G1457), 0)</f>
        <v>170</v>
      </c>
      <c r="J1457" s="2">
        <f>MAX(MIN(Inputs!$B$2, F1457*Inputs!$B$16, (Inputs!$B$14-F1457)/Inputs!$B$15)*Inputs!$B$9, 0)</f>
        <v>0</v>
      </c>
      <c r="K1457" s="2">
        <f>MAX(E1457*Inputs!$B$5 - B1457 - Inputs!$B$8, 0) * H1457</f>
        <v>0</v>
      </c>
      <c r="L1457" s="2">
        <f>IF(B1457 &gt;= D1457*Inputs!$B$10, MAX(B1457 - E1457/Inputs!$B$5 - Inputs!$B$8, 0) * I1457, 0)</f>
        <v>14814.781285775862</v>
      </c>
      <c r="M1457" s="2">
        <f t="shared" si="266"/>
        <v>0</v>
      </c>
      <c r="N1457" s="3" t="str">
        <f t="shared" si="267"/>
        <v>Discharge</v>
      </c>
      <c r="O1457" s="3" t="str">
        <f t="shared" si="275"/>
        <v>Discharge</v>
      </c>
      <c r="P1457" s="2">
        <f t="shared" si="268"/>
        <v>0</v>
      </c>
      <c r="Q1457" s="2">
        <f t="shared" si="269"/>
        <v>170</v>
      </c>
      <c r="R1457" s="2">
        <f t="shared" si="270"/>
        <v>0</v>
      </c>
      <c r="S1457" s="2">
        <f t="shared" si="271"/>
        <v>35258.733306617258</v>
      </c>
      <c r="T1457" s="2">
        <f t="shared" si="272"/>
        <v>0</v>
      </c>
      <c r="U1457" s="2">
        <f>IF(O1457="Reg", R1457 * Inputs!$B$7, 0)</f>
        <v>0</v>
      </c>
      <c r="V1457" s="2">
        <f>MAX(F1457 + P1457*Inputs!$B$15 - (Q1457/Inputs!$B$16) - U1457, 0)</f>
        <v>170</v>
      </c>
    </row>
    <row r="1458" spans="1:22" x14ac:dyDescent="0.3">
      <c r="A1458" s="1">
        <v>46083.666666666657</v>
      </c>
      <c r="B1458" s="2">
        <v>63.33202999594014</v>
      </c>
      <c r="C1458" s="2">
        <v>14.777367346083929</v>
      </c>
      <c r="D1458" s="2">
        <f t="shared" si="264"/>
        <v>42.114385753067886</v>
      </c>
      <c r="E1458" s="2">
        <f t="shared" si="265"/>
        <v>63.315055139485445</v>
      </c>
      <c r="F1458" s="2">
        <f t="shared" si="273"/>
        <v>170</v>
      </c>
      <c r="G1458" s="2">
        <f t="shared" si="274"/>
        <v>170</v>
      </c>
      <c r="H1458" s="2">
        <f>MIN(Inputs!$B$2, (Inputs!$B$14 - F1458)/Inputs!$B$15)</f>
        <v>170</v>
      </c>
      <c r="I1458" s="2">
        <f>MAX(MIN(Inputs!$B$2, F1458*Inputs!$B$16, Inputs!$B$14*Inputs!$B$4 - G1458), 0)</f>
        <v>170</v>
      </c>
      <c r="J1458" s="2">
        <f>MAX(MIN(Inputs!$B$2, F1458*Inputs!$B$16, (Inputs!$B$14-F1458)/Inputs!$B$15)*Inputs!$B$9, 0)</f>
        <v>136</v>
      </c>
      <c r="K1458" s="2">
        <f>MAX(E1458*Inputs!$B$5 - B1458 - Inputs!$B$8, 0) * H1458</f>
        <v>0</v>
      </c>
      <c r="L1458" s="2">
        <f>IF(B1458 &gt;= D1458*Inputs!$B$10, MAX(B1458 - E1458/Inputs!$B$5 - Inputs!$B$8, 0) * I1458, 0)</f>
        <v>0</v>
      </c>
      <c r="M1458" s="2">
        <f t="shared" si="266"/>
        <v>2009.7219590674144</v>
      </c>
      <c r="N1458" s="3" t="str">
        <f t="shared" si="267"/>
        <v>Reg</v>
      </c>
      <c r="O1458" s="3" t="str">
        <f t="shared" si="275"/>
        <v>Discharge</v>
      </c>
      <c r="P1458" s="2">
        <f t="shared" si="268"/>
        <v>0</v>
      </c>
      <c r="Q1458" s="2">
        <f t="shared" si="269"/>
        <v>170</v>
      </c>
      <c r="R1458" s="2">
        <f t="shared" si="270"/>
        <v>0</v>
      </c>
      <c r="S1458" s="2">
        <f t="shared" si="271"/>
        <v>10766.445099309823</v>
      </c>
      <c r="T1458" s="2">
        <f t="shared" si="272"/>
        <v>0</v>
      </c>
      <c r="U1458" s="2">
        <f>IF(O1458="Reg", R1458 * Inputs!$B$7, 0)</f>
        <v>0</v>
      </c>
      <c r="V1458" s="2">
        <f>MAX(F1458 + P1458*Inputs!$B$15 - (Q1458/Inputs!$B$16) - U1458, 0)</f>
        <v>0</v>
      </c>
    </row>
    <row r="1459" spans="1:22" x14ac:dyDescent="0.3">
      <c r="A1459" s="1">
        <v>46083.708333333343</v>
      </c>
      <c r="B1459" s="2">
        <v>64.961974707212335</v>
      </c>
      <c r="C1459" s="2">
        <v>5.9753467914119849</v>
      </c>
      <c r="D1459" s="2">
        <f t="shared" si="264"/>
        <v>42.114385753067886</v>
      </c>
      <c r="E1459" s="2">
        <f t="shared" si="265"/>
        <v>60.514457847497518</v>
      </c>
      <c r="F1459" s="2">
        <f t="shared" si="273"/>
        <v>0</v>
      </c>
      <c r="G1459" s="2">
        <f t="shared" si="274"/>
        <v>340</v>
      </c>
      <c r="H1459" s="2">
        <f>MIN(Inputs!$B$2, (Inputs!$B$14 - F1459)/Inputs!$B$15)</f>
        <v>170</v>
      </c>
      <c r="I1459" s="2">
        <f>MAX(MIN(Inputs!$B$2, F1459*Inputs!$B$16, Inputs!$B$14*Inputs!$B$4 - G1459), 0)</f>
        <v>0</v>
      </c>
      <c r="J1459" s="2">
        <f>MAX(MIN(Inputs!$B$2, F1459*Inputs!$B$16, (Inputs!$B$14-F1459)/Inputs!$B$15)*Inputs!$B$9, 0)</f>
        <v>0</v>
      </c>
      <c r="K1459" s="2">
        <f>MAX(E1459*Inputs!$B$5 - B1459 - Inputs!$B$8, 0) * H1459</f>
        <v>0</v>
      </c>
      <c r="L1459" s="2">
        <f>IF(B1459 &gt;= D1459*Inputs!$B$10, MAX(B1459 - E1459/Inputs!$B$5 - Inputs!$B$8, 0) * I1459, 0)</f>
        <v>0</v>
      </c>
      <c r="M1459" s="2">
        <f t="shared" si="266"/>
        <v>0</v>
      </c>
      <c r="N1459" s="3" t="str">
        <f t="shared" si="267"/>
        <v>Idle</v>
      </c>
      <c r="O1459" s="3" t="str">
        <f t="shared" si="275"/>
        <v>Idle</v>
      </c>
      <c r="P1459" s="2">
        <f t="shared" si="268"/>
        <v>0</v>
      </c>
      <c r="Q1459" s="2">
        <f t="shared" si="269"/>
        <v>0</v>
      </c>
      <c r="R1459" s="2">
        <f t="shared" si="270"/>
        <v>0</v>
      </c>
      <c r="S1459" s="2">
        <f t="shared" si="271"/>
        <v>0</v>
      </c>
      <c r="T1459" s="2">
        <f t="shared" si="272"/>
        <v>0</v>
      </c>
      <c r="U1459" s="2">
        <f>IF(O1459="Reg", R1459 * Inputs!$B$7, 0)</f>
        <v>0</v>
      </c>
      <c r="V1459" s="2">
        <f>MAX(F1459 + P1459*Inputs!$B$15 - (Q1459/Inputs!$B$16) - U1459, 0)</f>
        <v>0</v>
      </c>
    </row>
    <row r="1460" spans="1:22" x14ac:dyDescent="0.3">
      <c r="A1460" s="1">
        <v>46083.75</v>
      </c>
      <c r="B1460" s="2">
        <v>66.577813836139129</v>
      </c>
      <c r="C1460" s="2">
        <v>5.8682836850450606</v>
      </c>
      <c r="D1460" s="2">
        <f t="shared" si="264"/>
        <v>42.114385753067886</v>
      </c>
      <c r="E1460" s="2">
        <f t="shared" si="265"/>
        <v>57.42383139337835</v>
      </c>
      <c r="F1460" s="2">
        <f t="shared" si="273"/>
        <v>0</v>
      </c>
      <c r="G1460" s="2">
        <f t="shared" si="274"/>
        <v>340</v>
      </c>
      <c r="H1460" s="2">
        <f>MIN(Inputs!$B$2, (Inputs!$B$14 - F1460)/Inputs!$B$15)</f>
        <v>170</v>
      </c>
      <c r="I1460" s="2">
        <f>MAX(MIN(Inputs!$B$2, F1460*Inputs!$B$16, Inputs!$B$14*Inputs!$B$4 - G1460), 0)</f>
        <v>0</v>
      </c>
      <c r="J1460" s="2">
        <f>MAX(MIN(Inputs!$B$2, F1460*Inputs!$B$16, (Inputs!$B$14-F1460)/Inputs!$B$15)*Inputs!$B$9, 0)</f>
        <v>0</v>
      </c>
      <c r="K1460" s="2">
        <f>MAX(E1460*Inputs!$B$5 - B1460 - Inputs!$B$8, 0) * H1460</f>
        <v>0</v>
      </c>
      <c r="L1460" s="2">
        <f>IF(B1460 &gt;= D1460*Inputs!$B$10, MAX(B1460 - E1460/Inputs!$B$5 - Inputs!$B$8, 0) * I1460, 0)</f>
        <v>0</v>
      </c>
      <c r="M1460" s="2">
        <f t="shared" si="266"/>
        <v>0</v>
      </c>
      <c r="N1460" s="3" t="str">
        <f t="shared" si="267"/>
        <v>Idle</v>
      </c>
      <c r="O1460" s="3" t="str">
        <f t="shared" si="275"/>
        <v>Idle</v>
      </c>
      <c r="P1460" s="2">
        <f t="shared" si="268"/>
        <v>0</v>
      </c>
      <c r="Q1460" s="2">
        <f t="shared" si="269"/>
        <v>0</v>
      </c>
      <c r="R1460" s="2">
        <f t="shared" si="270"/>
        <v>0</v>
      </c>
      <c r="S1460" s="2">
        <f t="shared" si="271"/>
        <v>0</v>
      </c>
      <c r="T1460" s="2">
        <f t="shared" si="272"/>
        <v>0</v>
      </c>
      <c r="U1460" s="2">
        <f>IF(O1460="Reg", R1460 * Inputs!$B$7, 0)</f>
        <v>0</v>
      </c>
      <c r="V1460" s="2">
        <f>MAX(F1460 + P1460*Inputs!$B$15 - (Q1460/Inputs!$B$16) - U1460, 0)</f>
        <v>0</v>
      </c>
    </row>
    <row r="1461" spans="1:22" x14ac:dyDescent="0.3">
      <c r="A1461" s="1">
        <v>46083.791666666657</v>
      </c>
      <c r="B1461" s="2">
        <v>64.253388266996936</v>
      </c>
      <c r="C1461" s="2">
        <v>6.8609563172230663</v>
      </c>
      <c r="D1461" s="2">
        <f t="shared" si="264"/>
        <v>42.114385753067886</v>
      </c>
      <c r="E1461" s="2">
        <f t="shared" si="265"/>
        <v>65.71138622187776</v>
      </c>
      <c r="F1461" s="2">
        <f t="shared" si="273"/>
        <v>0</v>
      </c>
      <c r="G1461" s="2">
        <f t="shared" si="274"/>
        <v>340</v>
      </c>
      <c r="H1461" s="2">
        <f>MIN(Inputs!$B$2, (Inputs!$B$14 - F1461)/Inputs!$B$15)</f>
        <v>170</v>
      </c>
      <c r="I1461" s="2">
        <f>MAX(MIN(Inputs!$B$2, F1461*Inputs!$B$16, Inputs!$B$14*Inputs!$B$4 - G1461), 0)</f>
        <v>0</v>
      </c>
      <c r="J1461" s="2">
        <f>MAX(MIN(Inputs!$B$2, F1461*Inputs!$B$16, (Inputs!$B$14-F1461)/Inputs!$B$15)*Inputs!$B$9, 0)</f>
        <v>0</v>
      </c>
      <c r="K1461" s="2">
        <f>MAX(E1461*Inputs!$B$5 - B1461 - Inputs!$B$8, 0) * H1461</f>
        <v>0</v>
      </c>
      <c r="L1461" s="2">
        <f>IF(B1461 &gt;= D1461*Inputs!$B$10, MAX(B1461 - E1461/Inputs!$B$5 - Inputs!$B$8, 0) * I1461, 0)</f>
        <v>0</v>
      </c>
      <c r="M1461" s="2">
        <f t="shared" si="266"/>
        <v>0</v>
      </c>
      <c r="N1461" s="3" t="str">
        <f t="shared" si="267"/>
        <v>Idle</v>
      </c>
      <c r="O1461" s="3" t="str">
        <f t="shared" si="275"/>
        <v>Idle</v>
      </c>
      <c r="P1461" s="2">
        <f t="shared" si="268"/>
        <v>0</v>
      </c>
      <c r="Q1461" s="2">
        <f t="shared" si="269"/>
        <v>0</v>
      </c>
      <c r="R1461" s="2">
        <f t="shared" si="270"/>
        <v>0</v>
      </c>
      <c r="S1461" s="2">
        <f t="shared" si="271"/>
        <v>0</v>
      </c>
      <c r="T1461" s="2">
        <f t="shared" si="272"/>
        <v>0</v>
      </c>
      <c r="U1461" s="2">
        <f>IF(O1461="Reg", R1461 * Inputs!$B$7, 0)</f>
        <v>0</v>
      </c>
      <c r="V1461" s="2">
        <f>MAX(F1461 + P1461*Inputs!$B$15 - (Q1461/Inputs!$B$16) - U1461, 0)</f>
        <v>0</v>
      </c>
    </row>
    <row r="1462" spans="1:22" x14ac:dyDescent="0.3">
      <c r="A1462" s="1">
        <v>46083.833333333343</v>
      </c>
      <c r="B1462" s="2">
        <v>62.835577684448502</v>
      </c>
      <c r="C1462" s="2">
        <v>12.291213018839739</v>
      </c>
      <c r="D1462" s="2">
        <f t="shared" si="264"/>
        <v>42.114385753067886</v>
      </c>
      <c r="E1462" s="2">
        <f t="shared" si="265"/>
        <v>58.101102503891916</v>
      </c>
      <c r="F1462" s="2">
        <f t="shared" si="273"/>
        <v>0</v>
      </c>
      <c r="G1462" s="2">
        <f t="shared" si="274"/>
        <v>340</v>
      </c>
      <c r="H1462" s="2">
        <f>MIN(Inputs!$B$2, (Inputs!$B$14 - F1462)/Inputs!$B$15)</f>
        <v>170</v>
      </c>
      <c r="I1462" s="2">
        <f>MAX(MIN(Inputs!$B$2, F1462*Inputs!$B$16, Inputs!$B$14*Inputs!$B$4 - G1462), 0)</f>
        <v>0</v>
      </c>
      <c r="J1462" s="2">
        <f>MAX(MIN(Inputs!$B$2, F1462*Inputs!$B$16, (Inputs!$B$14-F1462)/Inputs!$B$15)*Inputs!$B$9, 0)</f>
        <v>0</v>
      </c>
      <c r="K1462" s="2">
        <f>MAX(E1462*Inputs!$B$5 - B1462 - Inputs!$B$8, 0) * H1462</f>
        <v>0</v>
      </c>
      <c r="L1462" s="2">
        <f>IF(B1462 &gt;= D1462*Inputs!$B$10, MAX(B1462 - E1462/Inputs!$B$5 - Inputs!$B$8, 0) * I1462, 0)</f>
        <v>0</v>
      </c>
      <c r="M1462" s="2">
        <f t="shared" si="266"/>
        <v>0</v>
      </c>
      <c r="N1462" s="3" t="str">
        <f t="shared" si="267"/>
        <v>Idle</v>
      </c>
      <c r="O1462" s="3" t="str">
        <f t="shared" si="275"/>
        <v>Idle</v>
      </c>
      <c r="P1462" s="2">
        <f t="shared" si="268"/>
        <v>0</v>
      </c>
      <c r="Q1462" s="2">
        <f t="shared" si="269"/>
        <v>0</v>
      </c>
      <c r="R1462" s="2">
        <f t="shared" si="270"/>
        <v>0</v>
      </c>
      <c r="S1462" s="2">
        <f t="shared" si="271"/>
        <v>0</v>
      </c>
      <c r="T1462" s="2">
        <f t="shared" si="272"/>
        <v>0</v>
      </c>
      <c r="U1462" s="2">
        <f>IF(O1462="Reg", R1462 * Inputs!$B$7, 0)</f>
        <v>0</v>
      </c>
      <c r="V1462" s="2">
        <f>MAX(F1462 + P1462*Inputs!$B$15 - (Q1462/Inputs!$B$16) - U1462, 0)</f>
        <v>0</v>
      </c>
    </row>
    <row r="1463" spans="1:22" x14ac:dyDescent="0.3">
      <c r="A1463" s="1">
        <v>46083.875</v>
      </c>
      <c r="B1463" s="2">
        <v>57.929546346175663</v>
      </c>
      <c r="C1463" s="2">
        <v>10.89046803259132</v>
      </c>
      <c r="D1463" s="2">
        <f t="shared" si="264"/>
        <v>42.114385753067886</v>
      </c>
      <c r="E1463" s="2">
        <f t="shared" si="265"/>
        <v>49.243724681675928</v>
      </c>
      <c r="F1463" s="2">
        <f t="shared" si="273"/>
        <v>0</v>
      </c>
      <c r="G1463" s="2">
        <f t="shared" si="274"/>
        <v>340</v>
      </c>
      <c r="H1463" s="2">
        <f>MIN(Inputs!$B$2, (Inputs!$B$14 - F1463)/Inputs!$B$15)</f>
        <v>170</v>
      </c>
      <c r="I1463" s="2">
        <f>MAX(MIN(Inputs!$B$2, F1463*Inputs!$B$16, Inputs!$B$14*Inputs!$B$4 - G1463), 0)</f>
        <v>0</v>
      </c>
      <c r="J1463" s="2">
        <f>MAX(MIN(Inputs!$B$2, F1463*Inputs!$B$16, (Inputs!$B$14-F1463)/Inputs!$B$15)*Inputs!$B$9, 0)</f>
        <v>0</v>
      </c>
      <c r="K1463" s="2">
        <f>MAX(E1463*Inputs!$B$5 - B1463 - Inputs!$B$8, 0) * H1463</f>
        <v>0</v>
      </c>
      <c r="L1463" s="2">
        <f>IF(B1463 &gt;= D1463*Inputs!$B$10, MAX(B1463 - E1463/Inputs!$B$5 - Inputs!$B$8, 0) * I1463, 0)</f>
        <v>0</v>
      </c>
      <c r="M1463" s="2">
        <f t="shared" si="266"/>
        <v>0</v>
      </c>
      <c r="N1463" s="3" t="str">
        <f t="shared" si="267"/>
        <v>Idle</v>
      </c>
      <c r="O1463" s="3" t="str">
        <f t="shared" si="275"/>
        <v>Idle</v>
      </c>
      <c r="P1463" s="2">
        <f t="shared" si="268"/>
        <v>0</v>
      </c>
      <c r="Q1463" s="2">
        <f t="shared" si="269"/>
        <v>0</v>
      </c>
      <c r="R1463" s="2">
        <f t="shared" si="270"/>
        <v>0</v>
      </c>
      <c r="S1463" s="2">
        <f t="shared" si="271"/>
        <v>0</v>
      </c>
      <c r="T1463" s="2">
        <f t="shared" si="272"/>
        <v>0</v>
      </c>
      <c r="U1463" s="2">
        <f>IF(O1463="Reg", R1463 * Inputs!$B$7, 0)</f>
        <v>0</v>
      </c>
      <c r="V1463" s="2">
        <f>MAX(F1463 + P1463*Inputs!$B$15 - (Q1463/Inputs!$B$16) - U1463, 0)</f>
        <v>0</v>
      </c>
    </row>
    <row r="1464" spans="1:22" x14ac:dyDescent="0.3">
      <c r="A1464" s="1">
        <v>46083.916666666657</v>
      </c>
      <c r="B1464" s="2">
        <v>46.528446244012613</v>
      </c>
      <c r="C1464" s="2">
        <v>5.0756953655089774</v>
      </c>
      <c r="D1464" s="2">
        <f t="shared" si="264"/>
        <v>42.114385753067886</v>
      </c>
      <c r="E1464" s="2">
        <f t="shared" si="265"/>
        <v>39.864390521397759</v>
      </c>
      <c r="F1464" s="2">
        <f t="shared" si="273"/>
        <v>0</v>
      </c>
      <c r="G1464" s="2">
        <f t="shared" si="274"/>
        <v>340</v>
      </c>
      <c r="H1464" s="2">
        <f>MIN(Inputs!$B$2, (Inputs!$B$14 - F1464)/Inputs!$B$15)</f>
        <v>170</v>
      </c>
      <c r="I1464" s="2">
        <f>MAX(MIN(Inputs!$B$2, F1464*Inputs!$B$16, Inputs!$B$14*Inputs!$B$4 - G1464), 0)</f>
        <v>0</v>
      </c>
      <c r="J1464" s="2">
        <f>MAX(MIN(Inputs!$B$2, F1464*Inputs!$B$16, (Inputs!$B$14-F1464)/Inputs!$B$15)*Inputs!$B$9, 0)</f>
        <v>0</v>
      </c>
      <c r="K1464" s="2">
        <f>MAX(E1464*Inputs!$B$5 - B1464 - Inputs!$B$8, 0) * H1464</f>
        <v>0</v>
      </c>
      <c r="L1464" s="2">
        <f>IF(B1464 &gt;= D1464*Inputs!$B$10, MAX(B1464 - E1464/Inputs!$B$5 - Inputs!$B$8, 0) * I1464, 0)</f>
        <v>0</v>
      </c>
      <c r="M1464" s="2">
        <f t="shared" si="266"/>
        <v>0</v>
      </c>
      <c r="N1464" s="3" t="str">
        <f t="shared" si="267"/>
        <v>Idle</v>
      </c>
      <c r="O1464" s="3" t="str">
        <f t="shared" si="275"/>
        <v>Idle</v>
      </c>
      <c r="P1464" s="2">
        <f t="shared" si="268"/>
        <v>0</v>
      </c>
      <c r="Q1464" s="2">
        <f t="shared" si="269"/>
        <v>0</v>
      </c>
      <c r="R1464" s="2">
        <f t="shared" si="270"/>
        <v>0</v>
      </c>
      <c r="S1464" s="2">
        <f t="shared" si="271"/>
        <v>0</v>
      </c>
      <c r="T1464" s="2">
        <f t="shared" si="272"/>
        <v>0</v>
      </c>
      <c r="U1464" s="2">
        <f>IF(O1464="Reg", R1464 * Inputs!$B$7, 0)</f>
        <v>0</v>
      </c>
      <c r="V1464" s="2">
        <f>MAX(F1464 + P1464*Inputs!$B$15 - (Q1464/Inputs!$B$16) - U1464, 0)</f>
        <v>0</v>
      </c>
    </row>
    <row r="1465" spans="1:22" x14ac:dyDescent="0.3">
      <c r="A1465" s="1">
        <v>46083.958333333343</v>
      </c>
      <c r="B1465" s="2">
        <v>46.418215982497252</v>
      </c>
      <c r="C1465" s="2">
        <v>3.7294485943045732</v>
      </c>
      <c r="D1465" s="2">
        <f t="shared" si="264"/>
        <v>42.114385753067886</v>
      </c>
      <c r="E1465" s="2">
        <f t="shared" si="265"/>
        <v>32.109649480728997</v>
      </c>
      <c r="F1465" s="2">
        <f t="shared" si="273"/>
        <v>0</v>
      </c>
      <c r="G1465" s="2">
        <f t="shared" si="274"/>
        <v>340</v>
      </c>
      <c r="H1465" s="2">
        <f>MIN(Inputs!$B$2, (Inputs!$B$14 - F1465)/Inputs!$B$15)</f>
        <v>170</v>
      </c>
      <c r="I1465" s="2">
        <f>MAX(MIN(Inputs!$B$2, F1465*Inputs!$B$16, Inputs!$B$14*Inputs!$B$4 - G1465), 0)</f>
        <v>0</v>
      </c>
      <c r="J1465" s="2">
        <f>MAX(MIN(Inputs!$B$2, F1465*Inputs!$B$16, (Inputs!$B$14-F1465)/Inputs!$B$15)*Inputs!$B$9, 0)</f>
        <v>0</v>
      </c>
      <c r="K1465" s="2">
        <f>MAX(E1465*Inputs!$B$5 - B1465 - Inputs!$B$8, 0) * H1465</f>
        <v>0</v>
      </c>
      <c r="L1465" s="2">
        <f>IF(B1465 &gt;= D1465*Inputs!$B$10, MAX(B1465 - E1465/Inputs!$B$5 - Inputs!$B$8, 0) * I1465, 0)</f>
        <v>0</v>
      </c>
      <c r="M1465" s="2">
        <f t="shared" si="266"/>
        <v>0</v>
      </c>
      <c r="N1465" s="3" t="str">
        <f t="shared" si="267"/>
        <v>Idle</v>
      </c>
      <c r="O1465" s="3" t="str">
        <f t="shared" si="275"/>
        <v>Idle</v>
      </c>
      <c r="P1465" s="2">
        <f t="shared" si="268"/>
        <v>0</v>
      </c>
      <c r="Q1465" s="2">
        <f t="shared" si="269"/>
        <v>0</v>
      </c>
      <c r="R1465" s="2">
        <f t="shared" si="270"/>
        <v>0</v>
      </c>
      <c r="S1465" s="2">
        <f t="shared" si="271"/>
        <v>0</v>
      </c>
      <c r="T1465" s="2">
        <f t="shared" si="272"/>
        <v>0</v>
      </c>
      <c r="U1465" s="2">
        <f>IF(O1465="Reg", R1465 * Inputs!$B$7, 0)</f>
        <v>0</v>
      </c>
      <c r="V1465" s="2">
        <f>MAX(F1465 + P1465*Inputs!$B$15 - (Q1465/Inputs!$B$16) - U1465, 0)</f>
        <v>0</v>
      </c>
    </row>
    <row r="1466" spans="1:22" x14ac:dyDescent="0.3">
      <c r="A1466" s="1">
        <v>46084</v>
      </c>
      <c r="B1466" s="2">
        <v>116.3031428071356</v>
      </c>
      <c r="C1466" s="2">
        <v>3.9157879648969129</v>
      </c>
      <c r="D1466" s="2">
        <f t="shared" si="264"/>
        <v>43.805199064325144</v>
      </c>
      <c r="E1466" s="2">
        <f t="shared" si="265"/>
        <v>24.619834417319066</v>
      </c>
      <c r="F1466" s="2">
        <f t="shared" si="273"/>
        <v>0</v>
      </c>
      <c r="G1466" s="2">
        <f t="shared" si="274"/>
        <v>0</v>
      </c>
      <c r="H1466" s="2">
        <f>MIN(Inputs!$B$2, (Inputs!$B$14 - F1466)/Inputs!$B$15)</f>
        <v>170</v>
      </c>
      <c r="I1466" s="2">
        <f>MAX(MIN(Inputs!$B$2, F1466*Inputs!$B$16, Inputs!$B$14*Inputs!$B$4 - G1466), 0)</f>
        <v>0</v>
      </c>
      <c r="J1466" s="2">
        <f>MAX(MIN(Inputs!$B$2, F1466*Inputs!$B$16, (Inputs!$B$14-F1466)/Inputs!$B$15)*Inputs!$B$9, 0)</f>
        <v>0</v>
      </c>
      <c r="K1466" s="2">
        <f>MAX(E1466*Inputs!$B$5 - B1466 - Inputs!$B$8, 0) * H1466</f>
        <v>0</v>
      </c>
      <c r="L1466" s="2">
        <f>IF(B1466 &gt;= D1466*Inputs!$B$10, MAX(B1466 - E1466/Inputs!$B$5 - Inputs!$B$8, 0) * I1466, 0)</f>
        <v>0</v>
      </c>
      <c r="M1466" s="2">
        <f t="shared" si="266"/>
        <v>0</v>
      </c>
      <c r="N1466" s="3" t="str">
        <f t="shared" si="267"/>
        <v>Idle</v>
      </c>
      <c r="O1466" s="3" t="str">
        <f t="shared" si="275"/>
        <v>Idle</v>
      </c>
      <c r="P1466" s="2">
        <f t="shared" si="268"/>
        <v>0</v>
      </c>
      <c r="Q1466" s="2">
        <f t="shared" si="269"/>
        <v>0</v>
      </c>
      <c r="R1466" s="2">
        <f t="shared" si="270"/>
        <v>0</v>
      </c>
      <c r="S1466" s="2">
        <f t="shared" si="271"/>
        <v>0</v>
      </c>
      <c r="T1466" s="2">
        <f t="shared" si="272"/>
        <v>0</v>
      </c>
      <c r="U1466" s="2">
        <f>IF(O1466="Reg", R1466 * Inputs!$B$7, 0)</f>
        <v>0</v>
      </c>
      <c r="V1466" s="2">
        <f>MAX(F1466 + P1466*Inputs!$B$15 - (Q1466/Inputs!$B$16) - U1466, 0)</f>
        <v>0</v>
      </c>
    </row>
    <row r="1467" spans="1:22" x14ac:dyDescent="0.3">
      <c r="A1467" s="1">
        <v>46084.041666666657</v>
      </c>
      <c r="B1467" s="2">
        <v>18.591685959081861</v>
      </c>
      <c r="C1467" s="2">
        <v>14.82442764088195</v>
      </c>
      <c r="D1467" s="2">
        <f t="shared" si="264"/>
        <v>43.805199064325144</v>
      </c>
      <c r="E1467" s="2">
        <f t="shared" si="265"/>
        <v>5.2359772827964592</v>
      </c>
      <c r="F1467" s="2">
        <f t="shared" si="273"/>
        <v>0</v>
      </c>
      <c r="G1467" s="2">
        <f t="shared" si="274"/>
        <v>0</v>
      </c>
      <c r="H1467" s="2">
        <f>MIN(Inputs!$B$2, (Inputs!$B$14 - F1467)/Inputs!$B$15)</f>
        <v>170</v>
      </c>
      <c r="I1467" s="2">
        <f>MAX(MIN(Inputs!$B$2, F1467*Inputs!$B$16, Inputs!$B$14*Inputs!$B$4 - G1467), 0)</f>
        <v>0</v>
      </c>
      <c r="J1467" s="2">
        <f>MAX(MIN(Inputs!$B$2, F1467*Inputs!$B$16, (Inputs!$B$14-F1467)/Inputs!$B$15)*Inputs!$B$9, 0)</f>
        <v>0</v>
      </c>
      <c r="K1467" s="2">
        <f>MAX(E1467*Inputs!$B$5 - B1467 - Inputs!$B$8, 0) * H1467</f>
        <v>0</v>
      </c>
      <c r="L1467" s="2">
        <f>IF(B1467 &gt;= D1467*Inputs!$B$10, MAX(B1467 - E1467/Inputs!$B$5 - Inputs!$B$8, 0) * I1467, 0)</f>
        <v>0</v>
      </c>
      <c r="M1467" s="2">
        <f t="shared" si="266"/>
        <v>0</v>
      </c>
      <c r="N1467" s="3" t="str">
        <f t="shared" si="267"/>
        <v>Idle</v>
      </c>
      <c r="O1467" s="3" t="str">
        <f t="shared" si="275"/>
        <v>Idle</v>
      </c>
      <c r="P1467" s="2">
        <f t="shared" si="268"/>
        <v>0</v>
      </c>
      <c r="Q1467" s="2">
        <f t="shared" si="269"/>
        <v>0</v>
      </c>
      <c r="R1467" s="2">
        <f t="shared" si="270"/>
        <v>0</v>
      </c>
      <c r="S1467" s="2">
        <f t="shared" si="271"/>
        <v>0</v>
      </c>
      <c r="T1467" s="2">
        <f t="shared" si="272"/>
        <v>0</v>
      </c>
      <c r="U1467" s="2">
        <f>IF(O1467="Reg", R1467 * Inputs!$B$7, 0)</f>
        <v>0</v>
      </c>
      <c r="V1467" s="2">
        <f>MAX(F1467 + P1467*Inputs!$B$15 - (Q1467/Inputs!$B$16) - U1467, 0)</f>
        <v>0</v>
      </c>
    </row>
    <row r="1468" spans="1:22" x14ac:dyDescent="0.3">
      <c r="A1468" s="1">
        <v>46084.083333333343</v>
      </c>
      <c r="B1468" s="2">
        <v>9.6913107511525727</v>
      </c>
      <c r="C1468" s="2">
        <v>10.33619909438127</v>
      </c>
      <c r="D1468" s="2">
        <f t="shared" si="264"/>
        <v>43.805199064325144</v>
      </c>
      <c r="E1468" s="2">
        <f t="shared" si="265"/>
        <v>2.1373629562828156</v>
      </c>
      <c r="F1468" s="2">
        <f t="shared" si="273"/>
        <v>0</v>
      </c>
      <c r="G1468" s="2">
        <f t="shared" si="274"/>
        <v>0</v>
      </c>
      <c r="H1468" s="2">
        <f>MIN(Inputs!$B$2, (Inputs!$B$14 - F1468)/Inputs!$B$15)</f>
        <v>170</v>
      </c>
      <c r="I1468" s="2">
        <f>MAX(MIN(Inputs!$B$2, F1468*Inputs!$B$16, Inputs!$B$14*Inputs!$B$4 - G1468), 0)</f>
        <v>0</v>
      </c>
      <c r="J1468" s="2">
        <f>MAX(MIN(Inputs!$B$2, F1468*Inputs!$B$16, (Inputs!$B$14-F1468)/Inputs!$B$15)*Inputs!$B$9, 0)</f>
        <v>0</v>
      </c>
      <c r="K1468" s="2">
        <f>MAX(E1468*Inputs!$B$5 - B1468 - Inputs!$B$8, 0) * H1468</f>
        <v>0</v>
      </c>
      <c r="L1468" s="2">
        <f>IF(B1468 &gt;= D1468*Inputs!$B$10, MAX(B1468 - E1468/Inputs!$B$5 - Inputs!$B$8, 0) * I1468, 0)</f>
        <v>0</v>
      </c>
      <c r="M1468" s="2">
        <f t="shared" si="266"/>
        <v>0</v>
      </c>
      <c r="N1468" s="3" t="str">
        <f t="shared" si="267"/>
        <v>Idle</v>
      </c>
      <c r="O1468" s="3" t="str">
        <f t="shared" si="275"/>
        <v>Idle</v>
      </c>
      <c r="P1468" s="2">
        <f t="shared" si="268"/>
        <v>0</v>
      </c>
      <c r="Q1468" s="2">
        <f t="shared" si="269"/>
        <v>0</v>
      </c>
      <c r="R1468" s="2">
        <f t="shared" si="270"/>
        <v>0</v>
      </c>
      <c r="S1468" s="2">
        <f t="shared" si="271"/>
        <v>0</v>
      </c>
      <c r="T1468" s="2">
        <f t="shared" si="272"/>
        <v>0</v>
      </c>
      <c r="U1468" s="2">
        <f>IF(O1468="Reg", R1468 * Inputs!$B$7, 0)</f>
        <v>0</v>
      </c>
      <c r="V1468" s="2">
        <f>MAX(F1468 + P1468*Inputs!$B$15 - (Q1468/Inputs!$B$16) - U1468, 0)</f>
        <v>0</v>
      </c>
    </row>
    <row r="1469" spans="1:22" x14ac:dyDescent="0.3">
      <c r="A1469" s="1">
        <v>46084.125</v>
      </c>
      <c r="B1469" s="2">
        <v>1.6535413845066551</v>
      </c>
      <c r="C1469" s="2">
        <v>20.74063129188389</v>
      </c>
      <c r="D1469" s="2">
        <f t="shared" si="264"/>
        <v>43.805199064325144</v>
      </c>
      <c r="E1469" s="2">
        <f t="shared" si="265"/>
        <v>0.64766904737102793</v>
      </c>
      <c r="F1469" s="2">
        <f t="shared" si="273"/>
        <v>0</v>
      </c>
      <c r="G1469" s="2">
        <f t="shared" si="274"/>
        <v>0</v>
      </c>
      <c r="H1469" s="2">
        <f>MIN(Inputs!$B$2, (Inputs!$B$14 - F1469)/Inputs!$B$15)</f>
        <v>170</v>
      </c>
      <c r="I1469" s="2">
        <f>MAX(MIN(Inputs!$B$2, F1469*Inputs!$B$16, Inputs!$B$14*Inputs!$B$4 - G1469), 0)</f>
        <v>0</v>
      </c>
      <c r="J1469" s="2">
        <f>MAX(MIN(Inputs!$B$2, F1469*Inputs!$B$16, (Inputs!$B$14-F1469)/Inputs!$B$15)*Inputs!$B$9, 0)</f>
        <v>0</v>
      </c>
      <c r="K1469" s="2">
        <f>MAX(E1469*Inputs!$B$5 - B1469 - Inputs!$B$8, 0) * H1469</f>
        <v>0</v>
      </c>
      <c r="L1469" s="2">
        <f>IF(B1469 &gt;= D1469*Inputs!$B$10, MAX(B1469 - E1469/Inputs!$B$5 - Inputs!$B$8, 0) * I1469, 0)</f>
        <v>0</v>
      </c>
      <c r="M1469" s="2">
        <f t="shared" si="266"/>
        <v>0</v>
      </c>
      <c r="N1469" s="3" t="str">
        <f t="shared" si="267"/>
        <v>Idle</v>
      </c>
      <c r="O1469" s="3" t="str">
        <f t="shared" si="275"/>
        <v>Idle</v>
      </c>
      <c r="P1469" s="2">
        <f t="shared" si="268"/>
        <v>0</v>
      </c>
      <c r="Q1469" s="2">
        <f t="shared" si="269"/>
        <v>0</v>
      </c>
      <c r="R1469" s="2">
        <f t="shared" si="270"/>
        <v>0</v>
      </c>
      <c r="S1469" s="2">
        <f t="shared" si="271"/>
        <v>0</v>
      </c>
      <c r="T1469" s="2">
        <f t="shared" si="272"/>
        <v>0</v>
      </c>
      <c r="U1469" s="2">
        <f>IF(O1469="Reg", R1469 * Inputs!$B$7, 0)</f>
        <v>0</v>
      </c>
      <c r="V1469" s="2">
        <f>MAX(F1469 + P1469*Inputs!$B$15 - (Q1469/Inputs!$B$16) - U1469, 0)</f>
        <v>0</v>
      </c>
    </row>
    <row r="1470" spans="1:22" x14ac:dyDescent="0.3">
      <c r="A1470" s="1">
        <v>46084.166666666657</v>
      </c>
      <c r="B1470" s="2">
        <v>0</v>
      </c>
      <c r="C1470" s="2">
        <v>2.2564119183310671</v>
      </c>
      <c r="D1470" s="2">
        <f t="shared" si="264"/>
        <v>43.805199064325144</v>
      </c>
      <c r="E1470" s="2">
        <f t="shared" si="265"/>
        <v>1.3377325442795438</v>
      </c>
      <c r="F1470" s="2">
        <f t="shared" si="273"/>
        <v>0</v>
      </c>
      <c r="G1470" s="2">
        <f t="shared" si="274"/>
        <v>0</v>
      </c>
      <c r="H1470" s="2">
        <f>MIN(Inputs!$B$2, (Inputs!$B$14 - F1470)/Inputs!$B$15)</f>
        <v>170</v>
      </c>
      <c r="I1470" s="2">
        <f>MAX(MIN(Inputs!$B$2, F1470*Inputs!$B$16, Inputs!$B$14*Inputs!$B$4 - G1470), 0)</f>
        <v>0</v>
      </c>
      <c r="J1470" s="2">
        <f>MAX(MIN(Inputs!$B$2, F1470*Inputs!$B$16, (Inputs!$B$14-F1470)/Inputs!$B$15)*Inputs!$B$9, 0)</f>
        <v>0</v>
      </c>
      <c r="K1470" s="2">
        <f>MAX(E1470*Inputs!$B$5 - B1470 - Inputs!$B$8, 0) * H1470</f>
        <v>0</v>
      </c>
      <c r="L1470" s="2">
        <f>IF(B1470 &gt;= D1470*Inputs!$B$10, MAX(B1470 - E1470/Inputs!$B$5 - Inputs!$B$8, 0) * I1470, 0)</f>
        <v>0</v>
      </c>
      <c r="M1470" s="2">
        <f t="shared" si="266"/>
        <v>0</v>
      </c>
      <c r="N1470" s="3" t="str">
        <f t="shared" si="267"/>
        <v>Idle</v>
      </c>
      <c r="O1470" s="3" t="str">
        <f t="shared" si="275"/>
        <v>Idle</v>
      </c>
      <c r="P1470" s="2">
        <f t="shared" si="268"/>
        <v>0</v>
      </c>
      <c r="Q1470" s="2">
        <f t="shared" si="269"/>
        <v>0</v>
      </c>
      <c r="R1470" s="2">
        <f t="shared" si="270"/>
        <v>0</v>
      </c>
      <c r="S1470" s="2">
        <f t="shared" si="271"/>
        <v>0</v>
      </c>
      <c r="T1470" s="2">
        <f t="shared" si="272"/>
        <v>0</v>
      </c>
      <c r="U1470" s="2">
        <f>IF(O1470="Reg", R1470 * Inputs!$B$7, 0)</f>
        <v>0</v>
      </c>
      <c r="V1470" s="2">
        <f>MAX(F1470 + P1470*Inputs!$B$15 - (Q1470/Inputs!$B$16) - U1470, 0)</f>
        <v>0</v>
      </c>
    </row>
    <row r="1471" spans="1:22" x14ac:dyDescent="0.3">
      <c r="A1471" s="1">
        <v>46084.208333333343</v>
      </c>
      <c r="B1471" s="2">
        <v>1.4793256020376651</v>
      </c>
      <c r="C1471" s="2">
        <v>9.8528423945013373</v>
      </c>
      <c r="D1471" s="2">
        <f t="shared" si="264"/>
        <v>43.805199064325144</v>
      </c>
      <c r="E1471" s="2">
        <f t="shared" si="265"/>
        <v>2.675753431499968</v>
      </c>
      <c r="F1471" s="2">
        <f t="shared" si="273"/>
        <v>0</v>
      </c>
      <c r="G1471" s="2">
        <f t="shared" si="274"/>
        <v>0</v>
      </c>
      <c r="H1471" s="2">
        <f>MIN(Inputs!$B$2, (Inputs!$B$14 - F1471)/Inputs!$B$15)</f>
        <v>170</v>
      </c>
      <c r="I1471" s="2">
        <f>MAX(MIN(Inputs!$B$2, F1471*Inputs!$B$16, Inputs!$B$14*Inputs!$B$4 - G1471), 0)</f>
        <v>0</v>
      </c>
      <c r="J1471" s="2">
        <f>MAX(MIN(Inputs!$B$2, F1471*Inputs!$B$16, (Inputs!$B$14-F1471)/Inputs!$B$15)*Inputs!$B$9, 0)</f>
        <v>0</v>
      </c>
      <c r="K1471" s="2">
        <f>MAX(E1471*Inputs!$B$5 - B1471 - Inputs!$B$8, 0) * H1471</f>
        <v>0</v>
      </c>
      <c r="L1471" s="2">
        <f>IF(B1471 &gt;= D1471*Inputs!$B$10, MAX(B1471 - E1471/Inputs!$B$5 - Inputs!$B$8, 0) * I1471, 0)</f>
        <v>0</v>
      </c>
      <c r="M1471" s="2">
        <f t="shared" si="266"/>
        <v>0</v>
      </c>
      <c r="N1471" s="3" t="str">
        <f t="shared" si="267"/>
        <v>Idle</v>
      </c>
      <c r="O1471" s="3" t="str">
        <f t="shared" si="275"/>
        <v>Idle</v>
      </c>
      <c r="P1471" s="2">
        <f t="shared" si="268"/>
        <v>0</v>
      </c>
      <c r="Q1471" s="2">
        <f t="shared" si="269"/>
        <v>0</v>
      </c>
      <c r="R1471" s="2">
        <f t="shared" si="270"/>
        <v>0</v>
      </c>
      <c r="S1471" s="2">
        <f t="shared" si="271"/>
        <v>0</v>
      </c>
      <c r="T1471" s="2">
        <f t="shared" si="272"/>
        <v>0</v>
      </c>
      <c r="U1471" s="2">
        <f>IF(O1471="Reg", R1471 * Inputs!$B$7, 0)</f>
        <v>0</v>
      </c>
      <c r="V1471" s="2">
        <f>MAX(F1471 + P1471*Inputs!$B$15 - (Q1471/Inputs!$B$16) - U1471, 0)</f>
        <v>0</v>
      </c>
    </row>
    <row r="1472" spans="1:22" x14ac:dyDescent="0.3">
      <c r="A1472" s="1">
        <v>46084.25</v>
      </c>
      <c r="B1472" s="2">
        <v>0</v>
      </c>
      <c r="C1472" s="2">
        <v>13.89980285001058</v>
      </c>
      <c r="D1472" s="2">
        <f t="shared" si="264"/>
        <v>43.805199064325144</v>
      </c>
      <c r="E1472" s="2">
        <f t="shared" si="265"/>
        <v>6.1765247444149933</v>
      </c>
      <c r="F1472" s="2">
        <f t="shared" si="273"/>
        <v>0</v>
      </c>
      <c r="G1472" s="2">
        <f t="shared" si="274"/>
        <v>0</v>
      </c>
      <c r="H1472" s="2">
        <f>MIN(Inputs!$B$2, (Inputs!$B$14 - F1472)/Inputs!$B$15)</f>
        <v>170</v>
      </c>
      <c r="I1472" s="2">
        <f>MAX(MIN(Inputs!$B$2, F1472*Inputs!$B$16, Inputs!$B$14*Inputs!$B$4 - G1472), 0)</f>
        <v>0</v>
      </c>
      <c r="J1472" s="2">
        <f>MAX(MIN(Inputs!$B$2, F1472*Inputs!$B$16, (Inputs!$B$14-F1472)/Inputs!$B$15)*Inputs!$B$9, 0)</f>
        <v>0</v>
      </c>
      <c r="K1472" s="2">
        <f>MAX(E1472*Inputs!$B$5 - B1472 - Inputs!$B$8, 0) * H1472</f>
        <v>0</v>
      </c>
      <c r="L1472" s="2">
        <f>IF(B1472 &gt;= D1472*Inputs!$B$10, MAX(B1472 - E1472/Inputs!$B$5 - Inputs!$B$8, 0) * I1472, 0)</f>
        <v>0</v>
      </c>
      <c r="M1472" s="2">
        <f t="shared" si="266"/>
        <v>0</v>
      </c>
      <c r="N1472" s="3" t="str">
        <f t="shared" si="267"/>
        <v>Idle</v>
      </c>
      <c r="O1472" s="3" t="str">
        <f t="shared" si="275"/>
        <v>Idle</v>
      </c>
      <c r="P1472" s="2">
        <f t="shared" si="268"/>
        <v>0</v>
      </c>
      <c r="Q1472" s="2">
        <f t="shared" si="269"/>
        <v>0</v>
      </c>
      <c r="R1472" s="2">
        <f t="shared" si="270"/>
        <v>0</v>
      </c>
      <c r="S1472" s="2">
        <f t="shared" si="271"/>
        <v>0</v>
      </c>
      <c r="T1472" s="2">
        <f t="shared" si="272"/>
        <v>0</v>
      </c>
      <c r="U1472" s="2">
        <f>IF(O1472="Reg", R1472 * Inputs!$B$7, 0)</f>
        <v>0</v>
      </c>
      <c r="V1472" s="2">
        <f>MAX(F1472 + P1472*Inputs!$B$15 - (Q1472/Inputs!$B$16) - U1472, 0)</f>
        <v>0</v>
      </c>
    </row>
    <row r="1473" spans="1:22" x14ac:dyDescent="0.3">
      <c r="A1473" s="1">
        <v>46084.291666666657</v>
      </c>
      <c r="B1473" s="2">
        <v>0</v>
      </c>
      <c r="C1473" s="2">
        <v>4.8468015863499332</v>
      </c>
      <c r="D1473" s="2">
        <f t="shared" si="264"/>
        <v>43.805199064325144</v>
      </c>
      <c r="E1473" s="2">
        <f t="shared" si="265"/>
        <v>11.015700223645302</v>
      </c>
      <c r="F1473" s="2">
        <f t="shared" si="273"/>
        <v>0</v>
      </c>
      <c r="G1473" s="2">
        <f t="shared" si="274"/>
        <v>0</v>
      </c>
      <c r="H1473" s="2">
        <f>MIN(Inputs!$B$2, (Inputs!$B$14 - F1473)/Inputs!$B$15)</f>
        <v>170</v>
      </c>
      <c r="I1473" s="2">
        <f>MAX(MIN(Inputs!$B$2, F1473*Inputs!$B$16, Inputs!$B$14*Inputs!$B$4 - G1473), 0)</f>
        <v>0</v>
      </c>
      <c r="J1473" s="2">
        <f>MAX(MIN(Inputs!$B$2, F1473*Inputs!$B$16, (Inputs!$B$14-F1473)/Inputs!$B$15)*Inputs!$B$9, 0)</f>
        <v>0</v>
      </c>
      <c r="K1473" s="2">
        <f>MAX(E1473*Inputs!$B$5 - B1473 - Inputs!$B$8, 0) * H1473</f>
        <v>0</v>
      </c>
      <c r="L1473" s="2">
        <f>IF(B1473 &gt;= D1473*Inputs!$B$10, MAX(B1473 - E1473/Inputs!$B$5 - Inputs!$B$8, 0) * I1473, 0)</f>
        <v>0</v>
      </c>
      <c r="M1473" s="2">
        <f t="shared" si="266"/>
        <v>0</v>
      </c>
      <c r="N1473" s="3" t="str">
        <f t="shared" si="267"/>
        <v>Idle</v>
      </c>
      <c r="O1473" s="3" t="str">
        <f t="shared" si="275"/>
        <v>Idle</v>
      </c>
      <c r="P1473" s="2">
        <f t="shared" si="268"/>
        <v>0</v>
      </c>
      <c r="Q1473" s="2">
        <f t="shared" si="269"/>
        <v>0</v>
      </c>
      <c r="R1473" s="2">
        <f t="shared" si="270"/>
        <v>0</v>
      </c>
      <c r="S1473" s="2">
        <f t="shared" si="271"/>
        <v>0</v>
      </c>
      <c r="T1473" s="2">
        <f t="shared" si="272"/>
        <v>0</v>
      </c>
      <c r="U1473" s="2">
        <f>IF(O1473="Reg", R1473 * Inputs!$B$7, 0)</f>
        <v>0</v>
      </c>
      <c r="V1473" s="2">
        <f>MAX(F1473 + P1473*Inputs!$B$15 - (Q1473/Inputs!$B$16) - U1473, 0)</f>
        <v>0</v>
      </c>
    </row>
    <row r="1474" spans="1:22" x14ac:dyDescent="0.3">
      <c r="A1474" s="1">
        <v>46084.333333333343</v>
      </c>
      <c r="B1474" s="2">
        <v>0.75314729768184741</v>
      </c>
      <c r="C1474" s="2">
        <v>1.629851151632836</v>
      </c>
      <c r="D1474" s="2">
        <f t="shared" ref="D1474:D1537" si="276">AVERAGEIFS(B:B, A:A, "&gt;="&amp;INT(A1474), A:A, "&lt;"&amp;INT(A1474)+1)</f>
        <v>43.805199064325144</v>
      </c>
      <c r="E1474" s="2">
        <f t="shared" ref="E1474:E1537" si="277">AVERAGE(B1474:B1479)</f>
        <v>18.49904515113629</v>
      </c>
      <c r="F1474" s="2">
        <f t="shared" si="273"/>
        <v>0</v>
      </c>
      <c r="G1474" s="2">
        <f t="shared" si="274"/>
        <v>0</v>
      </c>
      <c r="H1474" s="2">
        <f>MIN(Inputs!$B$2, (Inputs!$B$14 - F1474)/Inputs!$B$15)</f>
        <v>170</v>
      </c>
      <c r="I1474" s="2">
        <f>MAX(MIN(Inputs!$B$2, F1474*Inputs!$B$16, Inputs!$B$14*Inputs!$B$4 - G1474), 0)</f>
        <v>0</v>
      </c>
      <c r="J1474" s="2">
        <f>MAX(MIN(Inputs!$B$2, F1474*Inputs!$B$16, (Inputs!$B$14-F1474)/Inputs!$B$15)*Inputs!$B$9, 0)</f>
        <v>0</v>
      </c>
      <c r="K1474" s="2">
        <f>MAX(E1474*Inputs!$B$5 - B1474 - Inputs!$B$8, 0) * H1474</f>
        <v>0</v>
      </c>
      <c r="L1474" s="2">
        <f>IF(B1474 &gt;= D1474*Inputs!$B$10, MAX(B1474 - E1474/Inputs!$B$5 - Inputs!$B$8, 0) * I1474, 0)</f>
        <v>0</v>
      </c>
      <c r="M1474" s="2">
        <f t="shared" ref="M1474:M1537" si="278">C1474 * J1474</f>
        <v>0</v>
      </c>
      <c r="N1474" s="3" t="str">
        <f t="shared" ref="N1474:N1537" si="279">IF(MAX(K1474, L1474, M1474)&lt;=0, "Idle", IF(AND(M1474&gt;=K1474, M1474&gt;=L1474), "Reg", IF(L1474&gt;=K1474, "Discharge", "Charge")))</f>
        <v>Idle</v>
      </c>
      <c r="O1474" s="3" t="str">
        <f t="shared" si="275"/>
        <v>Idle</v>
      </c>
      <c r="P1474" s="2">
        <f t="shared" ref="P1474:P1537" si="280">IF(O1474="Charge", H1474, 0)</f>
        <v>0</v>
      </c>
      <c r="Q1474" s="2">
        <f t="shared" ref="Q1474:Q1537" si="281">IF(O1474="Discharge", I1474, 0)</f>
        <v>0</v>
      </c>
      <c r="R1474" s="2">
        <f t="shared" ref="R1474:R1537" si="282">IF(O1474="Reg", J1474, 0)</f>
        <v>0</v>
      </c>
      <c r="S1474" s="2">
        <f t="shared" ref="S1474:S1537" si="283">(Q1474 - P1474) * B1474</f>
        <v>0</v>
      </c>
      <c r="T1474" s="2">
        <f t="shared" ref="T1474:T1537" si="284">R1474 * C1474</f>
        <v>0</v>
      </c>
      <c r="U1474" s="2">
        <f>IF(O1474="Reg", R1474 * Inputs!$B$7, 0)</f>
        <v>0</v>
      </c>
      <c r="V1474" s="2">
        <f>MAX(F1474 + P1474*Inputs!$B$15 - (Q1474/Inputs!$B$16) - U1474, 0)</f>
        <v>0</v>
      </c>
    </row>
    <row r="1475" spans="1:22" x14ac:dyDescent="0.3">
      <c r="A1475" s="1">
        <v>46084.375</v>
      </c>
      <c r="B1475" s="2">
        <v>5.7939223659577488</v>
      </c>
      <c r="C1475" s="2">
        <v>17.170499513239211</v>
      </c>
      <c r="D1475" s="2">
        <f t="shared" si="276"/>
        <v>43.805199064325144</v>
      </c>
      <c r="E1475" s="2">
        <f t="shared" si="277"/>
        <v>26.891832867791823</v>
      </c>
      <c r="F1475" s="2">
        <f t="shared" ref="F1475:F1538" si="285">V1474</f>
        <v>0</v>
      </c>
      <c r="G1475" s="2">
        <f t="shared" ref="G1475:G1538" si="286">IF(INT(A1475)=INT(A1474), G1474 + Q1474, 0)</f>
        <v>0</v>
      </c>
      <c r="H1475" s="2">
        <f>MIN(Inputs!$B$2, (Inputs!$B$14 - F1475)/Inputs!$B$15)</f>
        <v>170</v>
      </c>
      <c r="I1475" s="2">
        <f>MAX(MIN(Inputs!$B$2, F1475*Inputs!$B$16, Inputs!$B$14*Inputs!$B$4 - G1475), 0)</f>
        <v>0</v>
      </c>
      <c r="J1475" s="2">
        <f>MAX(MIN(Inputs!$B$2, F1475*Inputs!$B$16, (Inputs!$B$14-F1475)/Inputs!$B$15)*Inputs!$B$9, 0)</f>
        <v>0</v>
      </c>
      <c r="K1475" s="2">
        <f>MAX(E1475*Inputs!$B$5 - B1475 - Inputs!$B$8, 0) * H1475</f>
        <v>0</v>
      </c>
      <c r="L1475" s="2">
        <f>IF(B1475 &gt;= D1475*Inputs!$B$10, MAX(B1475 - E1475/Inputs!$B$5 - Inputs!$B$8, 0) * I1475, 0)</f>
        <v>0</v>
      </c>
      <c r="M1475" s="2">
        <f t="shared" si="278"/>
        <v>0</v>
      </c>
      <c r="N1475" s="3" t="str">
        <f t="shared" si="279"/>
        <v>Idle</v>
      </c>
      <c r="O1475" s="3" t="str">
        <f t="shared" si="275"/>
        <v>Idle</v>
      </c>
      <c r="P1475" s="2">
        <f t="shared" si="280"/>
        <v>0</v>
      </c>
      <c r="Q1475" s="2">
        <f t="shared" si="281"/>
        <v>0</v>
      </c>
      <c r="R1475" s="2">
        <f t="shared" si="282"/>
        <v>0</v>
      </c>
      <c r="S1475" s="2">
        <f t="shared" si="283"/>
        <v>0</v>
      </c>
      <c r="T1475" s="2">
        <f t="shared" si="284"/>
        <v>0</v>
      </c>
      <c r="U1475" s="2">
        <f>IF(O1475="Reg", R1475 * Inputs!$B$7, 0)</f>
        <v>0</v>
      </c>
      <c r="V1475" s="2">
        <f>MAX(F1475 + P1475*Inputs!$B$15 - (Q1475/Inputs!$B$16) - U1475, 0)</f>
        <v>0</v>
      </c>
    </row>
    <row r="1476" spans="1:22" x14ac:dyDescent="0.3">
      <c r="A1476" s="1">
        <v>46084.416666666657</v>
      </c>
      <c r="B1476" s="2">
        <v>8.0281253233225449</v>
      </c>
      <c r="C1476" s="2">
        <v>6.8952924561463558</v>
      </c>
      <c r="D1476" s="2">
        <f t="shared" si="276"/>
        <v>43.805199064325144</v>
      </c>
      <c r="E1476" s="2">
        <f t="shared" si="277"/>
        <v>34.642048029128269</v>
      </c>
      <c r="F1476" s="2">
        <f t="shared" si="285"/>
        <v>0</v>
      </c>
      <c r="G1476" s="2">
        <f t="shared" si="286"/>
        <v>0</v>
      </c>
      <c r="H1476" s="2">
        <f>MIN(Inputs!$B$2, (Inputs!$B$14 - F1476)/Inputs!$B$15)</f>
        <v>170</v>
      </c>
      <c r="I1476" s="2">
        <f>MAX(MIN(Inputs!$B$2, F1476*Inputs!$B$16, Inputs!$B$14*Inputs!$B$4 - G1476), 0)</f>
        <v>0</v>
      </c>
      <c r="J1476" s="2">
        <f>MAX(MIN(Inputs!$B$2, F1476*Inputs!$B$16, (Inputs!$B$14-F1476)/Inputs!$B$15)*Inputs!$B$9, 0)</f>
        <v>0</v>
      </c>
      <c r="K1476" s="2">
        <f>MAX(E1476*Inputs!$B$5 - B1476 - Inputs!$B$8, 0) * H1476</f>
        <v>417.66908019275616</v>
      </c>
      <c r="L1476" s="2">
        <f>IF(B1476 &gt;= D1476*Inputs!$B$10, MAX(B1476 - E1476/Inputs!$B$5 - Inputs!$B$8, 0) * I1476, 0)</f>
        <v>0</v>
      </c>
      <c r="M1476" s="2">
        <f t="shared" si="278"/>
        <v>0</v>
      </c>
      <c r="N1476" s="3" t="str">
        <f t="shared" si="279"/>
        <v>Charge</v>
      </c>
      <c r="O1476" s="3" t="str">
        <f t="shared" ref="O1476:O1539" si="287">IF(O1475&lt;&gt;O1474, O1475, N1476)</f>
        <v>Charge</v>
      </c>
      <c r="P1476" s="2">
        <f t="shared" si="280"/>
        <v>170</v>
      </c>
      <c r="Q1476" s="2">
        <f t="shared" si="281"/>
        <v>0</v>
      </c>
      <c r="R1476" s="2">
        <f t="shared" si="282"/>
        <v>0</v>
      </c>
      <c r="S1476" s="2">
        <f t="shared" si="283"/>
        <v>-1364.7813049648325</v>
      </c>
      <c r="T1476" s="2">
        <f t="shared" si="284"/>
        <v>0</v>
      </c>
      <c r="U1476" s="2">
        <f>IF(O1476="Reg", R1476 * Inputs!$B$7, 0)</f>
        <v>0</v>
      </c>
      <c r="V1476" s="2">
        <f>MAX(F1476 + P1476*Inputs!$B$15 - (Q1476/Inputs!$B$16) - U1476, 0)</f>
        <v>170</v>
      </c>
    </row>
    <row r="1477" spans="1:22" x14ac:dyDescent="0.3">
      <c r="A1477" s="1">
        <v>46084.458333333343</v>
      </c>
      <c r="B1477" s="2">
        <v>22.48395347952782</v>
      </c>
      <c r="C1477" s="2">
        <v>12.727675341407521</v>
      </c>
      <c r="D1477" s="2">
        <f t="shared" si="276"/>
        <v>43.805199064325144</v>
      </c>
      <c r="E1477" s="2">
        <f t="shared" si="277"/>
        <v>44.861162340335056</v>
      </c>
      <c r="F1477" s="2">
        <f t="shared" si="285"/>
        <v>170</v>
      </c>
      <c r="G1477" s="2">
        <f t="shared" si="286"/>
        <v>0</v>
      </c>
      <c r="H1477" s="2">
        <f>MIN(Inputs!$B$2, (Inputs!$B$14 - F1477)/Inputs!$B$15)</f>
        <v>170</v>
      </c>
      <c r="I1477" s="2">
        <f>MAX(MIN(Inputs!$B$2, F1477*Inputs!$B$16, Inputs!$B$14*Inputs!$B$4 - G1477), 0)</f>
        <v>170</v>
      </c>
      <c r="J1477" s="2">
        <f>MAX(MIN(Inputs!$B$2, F1477*Inputs!$B$16, (Inputs!$B$14-F1477)/Inputs!$B$15)*Inputs!$B$9, 0)</f>
        <v>136</v>
      </c>
      <c r="K1477" s="2">
        <f>MAX(E1477*Inputs!$B$5 - B1477 - Inputs!$B$8, 0) * H1477</f>
        <v>0</v>
      </c>
      <c r="L1477" s="2">
        <f>IF(B1477 &gt;= D1477*Inputs!$B$10, MAX(B1477 - E1477/Inputs!$B$5 - Inputs!$B$8, 0) * I1477, 0)</f>
        <v>0</v>
      </c>
      <c r="M1477" s="2">
        <f t="shared" si="278"/>
        <v>1730.9638464314228</v>
      </c>
      <c r="N1477" s="3" t="str">
        <f t="shared" si="279"/>
        <v>Reg</v>
      </c>
      <c r="O1477" s="3" t="str">
        <f t="shared" si="287"/>
        <v>Charge</v>
      </c>
      <c r="P1477" s="2">
        <f t="shared" si="280"/>
        <v>170</v>
      </c>
      <c r="Q1477" s="2">
        <f t="shared" si="281"/>
        <v>0</v>
      </c>
      <c r="R1477" s="2">
        <f t="shared" si="282"/>
        <v>0</v>
      </c>
      <c r="S1477" s="2">
        <f t="shared" si="283"/>
        <v>-3822.2720915197292</v>
      </c>
      <c r="T1477" s="2">
        <f t="shared" si="284"/>
        <v>0</v>
      </c>
      <c r="U1477" s="2">
        <f>IF(O1477="Reg", R1477 * Inputs!$B$7, 0)</f>
        <v>0</v>
      </c>
      <c r="V1477" s="2">
        <f>MAX(F1477 + P1477*Inputs!$B$15 - (Q1477/Inputs!$B$16) - U1477, 0)</f>
        <v>340</v>
      </c>
    </row>
    <row r="1478" spans="1:22" x14ac:dyDescent="0.3">
      <c r="A1478" s="1">
        <v>46084.5</v>
      </c>
      <c r="B1478" s="2">
        <v>29.035052875381851</v>
      </c>
      <c r="C1478" s="2">
        <v>4.7926908711900778</v>
      </c>
      <c r="D1478" s="2">
        <f t="shared" si="276"/>
        <v>43.805199064325144</v>
      </c>
      <c r="E1478" s="2">
        <f t="shared" si="277"/>
        <v>52.795759734962189</v>
      </c>
      <c r="F1478" s="2">
        <f t="shared" si="285"/>
        <v>340</v>
      </c>
      <c r="G1478" s="2">
        <f t="shared" si="286"/>
        <v>0</v>
      </c>
      <c r="H1478" s="2">
        <f>MIN(Inputs!$B$2, (Inputs!$B$14 - F1478)/Inputs!$B$15)</f>
        <v>0</v>
      </c>
      <c r="I1478" s="2">
        <f>MAX(MIN(Inputs!$B$2, F1478*Inputs!$B$16, Inputs!$B$14*Inputs!$B$4 - G1478), 0)</f>
        <v>170</v>
      </c>
      <c r="J1478" s="2">
        <f>MAX(MIN(Inputs!$B$2, F1478*Inputs!$B$16, (Inputs!$B$14-F1478)/Inputs!$B$15)*Inputs!$B$9, 0)</f>
        <v>0</v>
      </c>
      <c r="K1478" s="2">
        <f>MAX(E1478*Inputs!$B$5 - B1478 - Inputs!$B$8, 0) * H1478</f>
        <v>0</v>
      </c>
      <c r="L1478" s="2">
        <f>IF(B1478 &gt;= D1478*Inputs!$B$10, MAX(B1478 - E1478/Inputs!$B$5 - Inputs!$B$8, 0) * I1478, 0)</f>
        <v>0</v>
      </c>
      <c r="M1478" s="2">
        <f t="shared" si="278"/>
        <v>0</v>
      </c>
      <c r="N1478" s="3" t="str">
        <f t="shared" si="279"/>
        <v>Idle</v>
      </c>
      <c r="O1478" s="3" t="str">
        <f t="shared" si="287"/>
        <v>Idle</v>
      </c>
      <c r="P1478" s="2">
        <f t="shared" si="280"/>
        <v>0</v>
      </c>
      <c r="Q1478" s="2">
        <f t="shared" si="281"/>
        <v>0</v>
      </c>
      <c r="R1478" s="2">
        <f t="shared" si="282"/>
        <v>0</v>
      </c>
      <c r="S1478" s="2">
        <f t="shared" si="283"/>
        <v>0</v>
      </c>
      <c r="T1478" s="2">
        <f t="shared" si="284"/>
        <v>0</v>
      </c>
      <c r="U1478" s="2">
        <f>IF(O1478="Reg", R1478 * Inputs!$B$7, 0)</f>
        <v>0</v>
      </c>
      <c r="V1478" s="2">
        <f>MAX(F1478 + P1478*Inputs!$B$15 - (Q1478/Inputs!$B$16) - U1478, 0)</f>
        <v>340</v>
      </c>
    </row>
    <row r="1479" spans="1:22" x14ac:dyDescent="0.3">
      <c r="A1479" s="1">
        <v>46084.541666666657</v>
      </c>
      <c r="B1479" s="2">
        <v>44.900069564945923</v>
      </c>
      <c r="C1479" s="2">
        <v>5.5801021441876371</v>
      </c>
      <c r="D1479" s="2">
        <f t="shared" si="276"/>
        <v>43.805199064325144</v>
      </c>
      <c r="E1479" s="2">
        <f t="shared" si="277"/>
        <v>59.579464733515415</v>
      </c>
      <c r="F1479" s="2">
        <f t="shared" si="285"/>
        <v>340</v>
      </c>
      <c r="G1479" s="2">
        <f t="shared" si="286"/>
        <v>0</v>
      </c>
      <c r="H1479" s="2">
        <f>MIN(Inputs!$B$2, (Inputs!$B$14 - F1479)/Inputs!$B$15)</f>
        <v>0</v>
      </c>
      <c r="I1479" s="2">
        <f>MAX(MIN(Inputs!$B$2, F1479*Inputs!$B$16, Inputs!$B$14*Inputs!$B$4 - G1479), 0)</f>
        <v>170</v>
      </c>
      <c r="J1479" s="2">
        <f>MAX(MIN(Inputs!$B$2, F1479*Inputs!$B$16, (Inputs!$B$14-F1479)/Inputs!$B$15)*Inputs!$B$9, 0)</f>
        <v>0</v>
      </c>
      <c r="K1479" s="2">
        <f>MAX(E1479*Inputs!$B$5 - B1479 - Inputs!$B$8, 0) * H1479</f>
        <v>0</v>
      </c>
      <c r="L1479" s="2">
        <f>IF(B1479 &gt;= D1479*Inputs!$B$10, MAX(B1479 - E1479/Inputs!$B$5 - Inputs!$B$8, 0) * I1479, 0)</f>
        <v>0</v>
      </c>
      <c r="M1479" s="2">
        <f t="shared" si="278"/>
        <v>0</v>
      </c>
      <c r="N1479" s="3" t="str">
        <f t="shared" si="279"/>
        <v>Idle</v>
      </c>
      <c r="O1479" s="3" t="str">
        <f t="shared" si="287"/>
        <v>Idle</v>
      </c>
      <c r="P1479" s="2">
        <f t="shared" si="280"/>
        <v>0</v>
      </c>
      <c r="Q1479" s="2">
        <f t="shared" si="281"/>
        <v>0</v>
      </c>
      <c r="R1479" s="2">
        <f t="shared" si="282"/>
        <v>0</v>
      </c>
      <c r="S1479" s="2">
        <f t="shared" si="283"/>
        <v>0</v>
      </c>
      <c r="T1479" s="2">
        <f t="shared" si="284"/>
        <v>0</v>
      </c>
      <c r="U1479" s="2">
        <f>IF(O1479="Reg", R1479 * Inputs!$B$7, 0)</f>
        <v>0</v>
      </c>
      <c r="V1479" s="2">
        <f>MAX(F1479 + P1479*Inputs!$B$15 - (Q1479/Inputs!$B$16) - U1479, 0)</f>
        <v>340</v>
      </c>
    </row>
    <row r="1480" spans="1:22" x14ac:dyDescent="0.3">
      <c r="A1480" s="1">
        <v>46084.583333333343</v>
      </c>
      <c r="B1480" s="2">
        <v>51.109873597615049</v>
      </c>
      <c r="C1480" s="2">
        <v>7.0527327800615547</v>
      </c>
      <c r="D1480" s="2">
        <f t="shared" si="276"/>
        <v>43.805199064325144</v>
      </c>
      <c r="E1480" s="2">
        <f t="shared" si="277"/>
        <v>64.715067917179979</v>
      </c>
      <c r="F1480" s="2">
        <f t="shared" si="285"/>
        <v>340</v>
      </c>
      <c r="G1480" s="2">
        <f t="shared" si="286"/>
        <v>0</v>
      </c>
      <c r="H1480" s="2">
        <f>MIN(Inputs!$B$2, (Inputs!$B$14 - F1480)/Inputs!$B$15)</f>
        <v>0</v>
      </c>
      <c r="I1480" s="2">
        <f>MAX(MIN(Inputs!$B$2, F1480*Inputs!$B$16, Inputs!$B$14*Inputs!$B$4 - G1480), 0)</f>
        <v>170</v>
      </c>
      <c r="J1480" s="2">
        <f>MAX(MIN(Inputs!$B$2, F1480*Inputs!$B$16, (Inputs!$B$14-F1480)/Inputs!$B$15)*Inputs!$B$9, 0)</f>
        <v>0</v>
      </c>
      <c r="K1480" s="2">
        <f>MAX(E1480*Inputs!$B$5 - B1480 - Inputs!$B$8, 0) * H1480</f>
        <v>0</v>
      </c>
      <c r="L1480" s="2">
        <f>IF(B1480 &gt;= D1480*Inputs!$B$10, MAX(B1480 - E1480/Inputs!$B$5 - Inputs!$B$8, 0) * I1480, 0)</f>
        <v>0</v>
      </c>
      <c r="M1480" s="2">
        <f t="shared" si="278"/>
        <v>0</v>
      </c>
      <c r="N1480" s="3" t="str">
        <f t="shared" si="279"/>
        <v>Idle</v>
      </c>
      <c r="O1480" s="3" t="str">
        <f t="shared" si="287"/>
        <v>Idle</v>
      </c>
      <c r="P1480" s="2">
        <f t="shared" si="280"/>
        <v>0</v>
      </c>
      <c r="Q1480" s="2">
        <f t="shared" si="281"/>
        <v>0</v>
      </c>
      <c r="R1480" s="2">
        <f t="shared" si="282"/>
        <v>0</v>
      </c>
      <c r="S1480" s="2">
        <f t="shared" si="283"/>
        <v>0</v>
      </c>
      <c r="T1480" s="2">
        <f t="shared" si="284"/>
        <v>0</v>
      </c>
      <c r="U1480" s="2">
        <f>IF(O1480="Reg", R1480 * Inputs!$B$7, 0)</f>
        <v>0</v>
      </c>
      <c r="V1480" s="2">
        <f>MAX(F1480 + P1480*Inputs!$B$15 - (Q1480/Inputs!$B$16) - U1480, 0)</f>
        <v>340</v>
      </c>
    </row>
    <row r="1481" spans="1:22" x14ac:dyDescent="0.3">
      <c r="A1481" s="1">
        <v>46084.625</v>
      </c>
      <c r="B1481" s="2">
        <v>52.295213333976442</v>
      </c>
      <c r="C1481" s="2">
        <v>5.8153309739424879</v>
      </c>
      <c r="D1481" s="2">
        <f t="shared" si="276"/>
        <v>43.805199064325144</v>
      </c>
      <c r="E1481" s="2">
        <f t="shared" si="277"/>
        <v>99.332672445515911</v>
      </c>
      <c r="F1481" s="2">
        <f t="shared" si="285"/>
        <v>340</v>
      </c>
      <c r="G1481" s="2">
        <f t="shared" si="286"/>
        <v>0</v>
      </c>
      <c r="H1481" s="2">
        <f>MIN(Inputs!$B$2, (Inputs!$B$14 - F1481)/Inputs!$B$15)</f>
        <v>0</v>
      </c>
      <c r="I1481" s="2">
        <f>MAX(MIN(Inputs!$B$2, F1481*Inputs!$B$16, Inputs!$B$14*Inputs!$B$4 - G1481), 0)</f>
        <v>170</v>
      </c>
      <c r="J1481" s="2">
        <f>MAX(MIN(Inputs!$B$2, F1481*Inputs!$B$16, (Inputs!$B$14-F1481)/Inputs!$B$15)*Inputs!$B$9, 0)</f>
        <v>0</v>
      </c>
      <c r="K1481" s="2">
        <f>MAX(E1481*Inputs!$B$5 - B1481 - Inputs!$B$8, 0) * H1481</f>
        <v>0</v>
      </c>
      <c r="L1481" s="2">
        <f>IF(B1481 &gt;= D1481*Inputs!$B$10, MAX(B1481 - E1481/Inputs!$B$5 - Inputs!$B$8, 0) * I1481, 0)</f>
        <v>0</v>
      </c>
      <c r="M1481" s="2">
        <f t="shared" si="278"/>
        <v>0</v>
      </c>
      <c r="N1481" s="3" t="str">
        <f t="shared" si="279"/>
        <v>Idle</v>
      </c>
      <c r="O1481" s="3" t="str">
        <f t="shared" si="287"/>
        <v>Idle</v>
      </c>
      <c r="P1481" s="2">
        <f t="shared" si="280"/>
        <v>0</v>
      </c>
      <c r="Q1481" s="2">
        <f t="shared" si="281"/>
        <v>0</v>
      </c>
      <c r="R1481" s="2">
        <f t="shared" si="282"/>
        <v>0</v>
      </c>
      <c r="S1481" s="2">
        <f t="shared" si="283"/>
        <v>0</v>
      </c>
      <c r="T1481" s="2">
        <f t="shared" si="284"/>
        <v>0</v>
      </c>
      <c r="U1481" s="2">
        <f>IF(O1481="Reg", R1481 * Inputs!$B$7, 0)</f>
        <v>0</v>
      </c>
      <c r="V1481" s="2">
        <f>MAX(F1481 + P1481*Inputs!$B$15 - (Q1481/Inputs!$B$16) - U1481, 0)</f>
        <v>340</v>
      </c>
    </row>
    <row r="1482" spans="1:22" x14ac:dyDescent="0.3">
      <c r="A1482" s="1">
        <v>46084.666666666657</v>
      </c>
      <c r="B1482" s="2">
        <v>69.342811190563253</v>
      </c>
      <c r="C1482" s="2">
        <v>7.1791446052042698</v>
      </c>
      <c r="D1482" s="2">
        <f t="shared" si="276"/>
        <v>43.805199064325144</v>
      </c>
      <c r="E1482" s="2">
        <f t="shared" si="277"/>
        <v>101.11480898324534</v>
      </c>
      <c r="F1482" s="2">
        <f t="shared" si="285"/>
        <v>340</v>
      </c>
      <c r="G1482" s="2">
        <f t="shared" si="286"/>
        <v>0</v>
      </c>
      <c r="H1482" s="2">
        <f>MIN(Inputs!$B$2, (Inputs!$B$14 - F1482)/Inputs!$B$15)</f>
        <v>0</v>
      </c>
      <c r="I1482" s="2">
        <f>MAX(MIN(Inputs!$B$2, F1482*Inputs!$B$16, Inputs!$B$14*Inputs!$B$4 - G1482), 0)</f>
        <v>170</v>
      </c>
      <c r="J1482" s="2">
        <f>MAX(MIN(Inputs!$B$2, F1482*Inputs!$B$16, (Inputs!$B$14-F1482)/Inputs!$B$15)*Inputs!$B$9, 0)</f>
        <v>0</v>
      </c>
      <c r="K1482" s="2">
        <f>MAX(E1482*Inputs!$B$5 - B1482 - Inputs!$B$8, 0) * H1482</f>
        <v>0</v>
      </c>
      <c r="L1482" s="2">
        <f>IF(B1482 &gt;= D1482*Inputs!$B$10, MAX(B1482 - E1482/Inputs!$B$5 - Inputs!$B$8, 0) * I1482, 0)</f>
        <v>0</v>
      </c>
      <c r="M1482" s="2">
        <f t="shared" si="278"/>
        <v>0</v>
      </c>
      <c r="N1482" s="3" t="str">
        <f t="shared" si="279"/>
        <v>Idle</v>
      </c>
      <c r="O1482" s="3" t="str">
        <f t="shared" si="287"/>
        <v>Idle</v>
      </c>
      <c r="P1482" s="2">
        <f t="shared" si="280"/>
        <v>0</v>
      </c>
      <c r="Q1482" s="2">
        <f t="shared" si="281"/>
        <v>0</v>
      </c>
      <c r="R1482" s="2">
        <f t="shared" si="282"/>
        <v>0</v>
      </c>
      <c r="S1482" s="2">
        <f t="shared" si="283"/>
        <v>0</v>
      </c>
      <c r="T1482" s="2">
        <f t="shared" si="284"/>
        <v>0</v>
      </c>
      <c r="U1482" s="2">
        <f>IF(O1482="Reg", R1482 * Inputs!$B$7, 0)</f>
        <v>0</v>
      </c>
      <c r="V1482" s="2">
        <f>MAX(F1482 + P1482*Inputs!$B$15 - (Q1482/Inputs!$B$16) - U1482, 0)</f>
        <v>340</v>
      </c>
    </row>
    <row r="1483" spans="1:22" x14ac:dyDescent="0.3">
      <c r="A1483" s="1">
        <v>46084.708333333343</v>
      </c>
      <c r="B1483" s="2">
        <v>70.091537847290624</v>
      </c>
      <c r="C1483" s="2">
        <v>9.7857356100722122</v>
      </c>
      <c r="D1483" s="2">
        <f t="shared" si="276"/>
        <v>43.805199064325144</v>
      </c>
      <c r="E1483" s="2">
        <f t="shared" si="277"/>
        <v>97.158752207175553</v>
      </c>
      <c r="F1483" s="2">
        <f t="shared" si="285"/>
        <v>340</v>
      </c>
      <c r="G1483" s="2">
        <f t="shared" si="286"/>
        <v>0</v>
      </c>
      <c r="H1483" s="2">
        <f>MIN(Inputs!$B$2, (Inputs!$B$14 - F1483)/Inputs!$B$15)</f>
        <v>0</v>
      </c>
      <c r="I1483" s="2">
        <f>MAX(MIN(Inputs!$B$2, F1483*Inputs!$B$16, Inputs!$B$14*Inputs!$B$4 - G1483), 0)</f>
        <v>170</v>
      </c>
      <c r="J1483" s="2">
        <f>MAX(MIN(Inputs!$B$2, F1483*Inputs!$B$16, (Inputs!$B$14-F1483)/Inputs!$B$15)*Inputs!$B$9, 0)</f>
        <v>0</v>
      </c>
      <c r="K1483" s="2">
        <f>MAX(E1483*Inputs!$B$5 - B1483 - Inputs!$B$8, 0) * H1483</f>
        <v>0</v>
      </c>
      <c r="L1483" s="2">
        <f>IF(B1483 &gt;= D1483*Inputs!$B$10, MAX(B1483 - E1483/Inputs!$B$5 - Inputs!$B$8, 0) * I1483, 0)</f>
        <v>0</v>
      </c>
      <c r="M1483" s="2">
        <f t="shared" si="278"/>
        <v>0</v>
      </c>
      <c r="N1483" s="3" t="str">
        <f t="shared" si="279"/>
        <v>Idle</v>
      </c>
      <c r="O1483" s="3" t="str">
        <f t="shared" si="287"/>
        <v>Idle</v>
      </c>
      <c r="P1483" s="2">
        <f t="shared" si="280"/>
        <v>0</v>
      </c>
      <c r="Q1483" s="2">
        <f t="shared" si="281"/>
        <v>0</v>
      </c>
      <c r="R1483" s="2">
        <f t="shared" si="282"/>
        <v>0</v>
      </c>
      <c r="S1483" s="2">
        <f t="shared" si="283"/>
        <v>0</v>
      </c>
      <c r="T1483" s="2">
        <f t="shared" si="284"/>
        <v>0</v>
      </c>
      <c r="U1483" s="2">
        <f>IF(O1483="Reg", R1483 * Inputs!$B$7, 0)</f>
        <v>0</v>
      </c>
      <c r="V1483" s="2">
        <f>MAX(F1483 + P1483*Inputs!$B$15 - (Q1483/Inputs!$B$16) - U1483, 0)</f>
        <v>340</v>
      </c>
    </row>
    <row r="1484" spans="1:22" x14ac:dyDescent="0.3">
      <c r="A1484" s="1">
        <v>46084.75</v>
      </c>
      <c r="B1484" s="2">
        <v>69.737282866701193</v>
      </c>
      <c r="C1484" s="2">
        <v>2.494841906747193</v>
      </c>
      <c r="D1484" s="2">
        <f t="shared" si="276"/>
        <v>43.805199064325144</v>
      </c>
      <c r="E1484" s="2">
        <f t="shared" si="277"/>
        <v>91.6286773606043</v>
      </c>
      <c r="F1484" s="2">
        <f t="shared" si="285"/>
        <v>340</v>
      </c>
      <c r="G1484" s="2">
        <f t="shared" si="286"/>
        <v>0</v>
      </c>
      <c r="H1484" s="2">
        <f>MIN(Inputs!$B$2, (Inputs!$B$14 - F1484)/Inputs!$B$15)</f>
        <v>0</v>
      </c>
      <c r="I1484" s="2">
        <f>MAX(MIN(Inputs!$B$2, F1484*Inputs!$B$16, Inputs!$B$14*Inputs!$B$4 - G1484), 0)</f>
        <v>170</v>
      </c>
      <c r="J1484" s="2">
        <f>MAX(MIN(Inputs!$B$2, F1484*Inputs!$B$16, (Inputs!$B$14-F1484)/Inputs!$B$15)*Inputs!$B$9, 0)</f>
        <v>0</v>
      </c>
      <c r="K1484" s="2">
        <f>MAX(E1484*Inputs!$B$5 - B1484 - Inputs!$B$8, 0) * H1484</f>
        <v>0</v>
      </c>
      <c r="L1484" s="2">
        <f>IF(B1484 &gt;= D1484*Inputs!$B$10, MAX(B1484 - E1484/Inputs!$B$5 - Inputs!$B$8, 0) * I1484, 0)</f>
        <v>0</v>
      </c>
      <c r="M1484" s="2">
        <f t="shared" si="278"/>
        <v>0</v>
      </c>
      <c r="N1484" s="3" t="str">
        <f t="shared" si="279"/>
        <v>Idle</v>
      </c>
      <c r="O1484" s="3" t="str">
        <f t="shared" si="287"/>
        <v>Idle</v>
      </c>
      <c r="P1484" s="2">
        <f t="shared" si="280"/>
        <v>0</v>
      </c>
      <c r="Q1484" s="2">
        <f t="shared" si="281"/>
        <v>0</v>
      </c>
      <c r="R1484" s="2">
        <f t="shared" si="282"/>
        <v>0</v>
      </c>
      <c r="S1484" s="2">
        <f t="shared" si="283"/>
        <v>0</v>
      </c>
      <c r="T1484" s="2">
        <f t="shared" si="284"/>
        <v>0</v>
      </c>
      <c r="U1484" s="2">
        <f>IF(O1484="Reg", R1484 * Inputs!$B$7, 0)</f>
        <v>0</v>
      </c>
      <c r="V1484" s="2">
        <f>MAX(F1484 + P1484*Inputs!$B$15 - (Q1484/Inputs!$B$16) - U1484, 0)</f>
        <v>340</v>
      </c>
    </row>
    <row r="1485" spans="1:22" x14ac:dyDescent="0.3">
      <c r="A1485" s="1">
        <v>46084.791666666657</v>
      </c>
      <c r="B1485" s="2">
        <v>75.713688666933365</v>
      </c>
      <c r="C1485" s="2">
        <v>9.0365337214284036</v>
      </c>
      <c r="D1485" s="2">
        <f t="shared" si="276"/>
        <v>43.805199064325144</v>
      </c>
      <c r="E1485" s="2">
        <f t="shared" si="277"/>
        <v>86.022253473527826</v>
      </c>
      <c r="F1485" s="2">
        <f t="shared" si="285"/>
        <v>340</v>
      </c>
      <c r="G1485" s="2">
        <f t="shared" si="286"/>
        <v>0</v>
      </c>
      <c r="H1485" s="2">
        <f>MIN(Inputs!$B$2, (Inputs!$B$14 - F1485)/Inputs!$B$15)</f>
        <v>0</v>
      </c>
      <c r="I1485" s="2">
        <f>MAX(MIN(Inputs!$B$2, F1485*Inputs!$B$16, Inputs!$B$14*Inputs!$B$4 - G1485), 0)</f>
        <v>170</v>
      </c>
      <c r="J1485" s="2">
        <f>MAX(MIN(Inputs!$B$2, F1485*Inputs!$B$16, (Inputs!$B$14-F1485)/Inputs!$B$15)*Inputs!$B$9, 0)</f>
        <v>0</v>
      </c>
      <c r="K1485" s="2">
        <f>MAX(E1485*Inputs!$B$5 - B1485 - Inputs!$B$8, 0) * H1485</f>
        <v>0</v>
      </c>
      <c r="L1485" s="2">
        <f>IF(B1485 &gt;= D1485*Inputs!$B$10, MAX(B1485 - E1485/Inputs!$B$5 - Inputs!$B$8, 0) * I1485, 0)</f>
        <v>0</v>
      </c>
      <c r="M1485" s="2">
        <f t="shared" si="278"/>
        <v>0</v>
      </c>
      <c r="N1485" s="3" t="str">
        <f t="shared" si="279"/>
        <v>Idle</v>
      </c>
      <c r="O1485" s="3" t="str">
        <f t="shared" si="287"/>
        <v>Idle</v>
      </c>
      <c r="P1485" s="2">
        <f t="shared" si="280"/>
        <v>0</v>
      </c>
      <c r="Q1485" s="2">
        <f t="shared" si="281"/>
        <v>0</v>
      </c>
      <c r="R1485" s="2">
        <f t="shared" si="282"/>
        <v>0</v>
      </c>
      <c r="S1485" s="2">
        <f t="shared" si="283"/>
        <v>0</v>
      </c>
      <c r="T1485" s="2">
        <f t="shared" si="284"/>
        <v>0</v>
      </c>
      <c r="U1485" s="2">
        <f>IF(O1485="Reg", R1485 * Inputs!$B$7, 0)</f>
        <v>0</v>
      </c>
      <c r="V1485" s="2">
        <f>MAX(F1485 + P1485*Inputs!$B$15 - (Q1485/Inputs!$B$16) - U1485, 0)</f>
        <v>340</v>
      </c>
    </row>
    <row r="1486" spans="1:22" x14ac:dyDescent="0.3">
      <c r="A1486" s="1">
        <v>46084.833333333343</v>
      </c>
      <c r="B1486" s="2">
        <v>258.81550076763062</v>
      </c>
      <c r="C1486" s="2">
        <v>5.6548636915189174</v>
      </c>
      <c r="D1486" s="2">
        <f t="shared" si="276"/>
        <v>43.805199064325144</v>
      </c>
      <c r="E1486" s="2">
        <f t="shared" si="277"/>
        <v>76.097358089112021</v>
      </c>
      <c r="F1486" s="2">
        <f t="shared" si="285"/>
        <v>340</v>
      </c>
      <c r="G1486" s="2">
        <f t="shared" si="286"/>
        <v>0</v>
      </c>
      <c r="H1486" s="2">
        <f>MIN(Inputs!$B$2, (Inputs!$B$14 - F1486)/Inputs!$B$15)</f>
        <v>0</v>
      </c>
      <c r="I1486" s="2">
        <f>MAX(MIN(Inputs!$B$2, F1486*Inputs!$B$16, Inputs!$B$14*Inputs!$B$4 - G1486), 0)</f>
        <v>170</v>
      </c>
      <c r="J1486" s="2">
        <f>MAX(MIN(Inputs!$B$2, F1486*Inputs!$B$16, (Inputs!$B$14-F1486)/Inputs!$B$15)*Inputs!$B$9, 0)</f>
        <v>0</v>
      </c>
      <c r="K1486" s="2">
        <f>MAX(E1486*Inputs!$B$5 - B1486 - Inputs!$B$8, 0) * H1486</f>
        <v>0</v>
      </c>
      <c r="L1486" s="2">
        <f>IF(B1486 &gt;= D1486*Inputs!$B$10, MAX(B1486 - E1486/Inputs!$B$5 - Inputs!$B$8, 0) * I1486, 0)</f>
        <v>25898.009136009656</v>
      </c>
      <c r="M1486" s="2">
        <f t="shared" si="278"/>
        <v>0</v>
      </c>
      <c r="N1486" s="3" t="str">
        <f t="shared" si="279"/>
        <v>Discharge</v>
      </c>
      <c r="O1486" s="3" t="str">
        <f t="shared" si="287"/>
        <v>Discharge</v>
      </c>
      <c r="P1486" s="2">
        <f t="shared" si="280"/>
        <v>0</v>
      </c>
      <c r="Q1486" s="2">
        <f t="shared" si="281"/>
        <v>170</v>
      </c>
      <c r="R1486" s="2">
        <f t="shared" si="282"/>
        <v>0</v>
      </c>
      <c r="S1486" s="2">
        <f t="shared" si="283"/>
        <v>43998.635130497205</v>
      </c>
      <c r="T1486" s="2">
        <f t="shared" si="284"/>
        <v>0</v>
      </c>
      <c r="U1486" s="2">
        <f>IF(O1486="Reg", R1486 * Inputs!$B$7, 0)</f>
        <v>0</v>
      </c>
      <c r="V1486" s="2">
        <f>MAX(F1486 + P1486*Inputs!$B$15 - (Q1486/Inputs!$B$16) - U1486, 0)</f>
        <v>170</v>
      </c>
    </row>
    <row r="1487" spans="1:22" x14ac:dyDescent="0.3">
      <c r="A1487" s="1">
        <v>46084.875</v>
      </c>
      <c r="B1487" s="2">
        <v>62.988032560352913</v>
      </c>
      <c r="C1487" s="2">
        <v>76.148611373103449</v>
      </c>
      <c r="D1487" s="2">
        <f t="shared" si="276"/>
        <v>43.805199064325144</v>
      </c>
      <c r="E1487" s="2">
        <f t="shared" si="277"/>
        <v>33.39058873185563</v>
      </c>
      <c r="F1487" s="2">
        <f t="shared" si="285"/>
        <v>170</v>
      </c>
      <c r="G1487" s="2">
        <f t="shared" si="286"/>
        <v>170</v>
      </c>
      <c r="H1487" s="2">
        <f>MIN(Inputs!$B$2, (Inputs!$B$14 - F1487)/Inputs!$B$15)</f>
        <v>170</v>
      </c>
      <c r="I1487" s="2">
        <f>MAX(MIN(Inputs!$B$2, F1487*Inputs!$B$16, Inputs!$B$14*Inputs!$B$4 - G1487), 0)</f>
        <v>170</v>
      </c>
      <c r="J1487" s="2">
        <f>MAX(MIN(Inputs!$B$2, F1487*Inputs!$B$16, (Inputs!$B$14-F1487)/Inputs!$B$15)*Inputs!$B$9, 0)</f>
        <v>136</v>
      </c>
      <c r="K1487" s="2">
        <f>MAX(E1487*Inputs!$B$5 - B1487 - Inputs!$B$8, 0) * H1487</f>
        <v>0</v>
      </c>
      <c r="L1487" s="2">
        <f>IF(B1487 &gt;= D1487*Inputs!$B$10, MAX(B1487 - E1487/Inputs!$B$5 - Inputs!$B$8, 0) * I1487, 0)</f>
        <v>857.51089387879404</v>
      </c>
      <c r="M1487" s="2">
        <f t="shared" si="278"/>
        <v>10356.211146742069</v>
      </c>
      <c r="N1487" s="3" t="str">
        <f t="shared" si="279"/>
        <v>Reg</v>
      </c>
      <c r="O1487" s="3" t="str">
        <f t="shared" si="287"/>
        <v>Discharge</v>
      </c>
      <c r="P1487" s="2">
        <f t="shared" si="280"/>
        <v>0</v>
      </c>
      <c r="Q1487" s="2">
        <f t="shared" si="281"/>
        <v>170</v>
      </c>
      <c r="R1487" s="2">
        <f t="shared" si="282"/>
        <v>0</v>
      </c>
      <c r="S1487" s="2">
        <f t="shared" si="283"/>
        <v>10707.965535259995</v>
      </c>
      <c r="T1487" s="2">
        <f t="shared" si="284"/>
        <v>0</v>
      </c>
      <c r="U1487" s="2">
        <f>IF(O1487="Reg", R1487 * Inputs!$B$7, 0)</f>
        <v>0</v>
      </c>
      <c r="V1487" s="2">
        <f>MAX(F1487 + P1487*Inputs!$B$15 - (Q1487/Inputs!$B$16) - U1487, 0)</f>
        <v>0</v>
      </c>
    </row>
    <row r="1488" spans="1:22" x14ac:dyDescent="0.3">
      <c r="A1488" s="1">
        <v>46084.916666666657</v>
      </c>
      <c r="B1488" s="2">
        <v>45.606470534144641</v>
      </c>
      <c r="C1488" s="2">
        <v>1.74095168058889</v>
      </c>
      <c r="D1488" s="2">
        <f t="shared" si="276"/>
        <v>43.805199064325144</v>
      </c>
      <c r="E1488" s="2">
        <f t="shared" si="277"/>
        <v>24.084481445146604</v>
      </c>
      <c r="F1488" s="2">
        <f t="shared" si="285"/>
        <v>0</v>
      </c>
      <c r="G1488" s="2">
        <f t="shared" si="286"/>
        <v>340</v>
      </c>
      <c r="H1488" s="2">
        <f>MIN(Inputs!$B$2, (Inputs!$B$14 - F1488)/Inputs!$B$15)</f>
        <v>170</v>
      </c>
      <c r="I1488" s="2">
        <f>MAX(MIN(Inputs!$B$2, F1488*Inputs!$B$16, Inputs!$B$14*Inputs!$B$4 - G1488), 0)</f>
        <v>0</v>
      </c>
      <c r="J1488" s="2">
        <f>MAX(MIN(Inputs!$B$2, F1488*Inputs!$B$16, (Inputs!$B$14-F1488)/Inputs!$B$15)*Inputs!$B$9, 0)</f>
        <v>0</v>
      </c>
      <c r="K1488" s="2">
        <f>MAX(E1488*Inputs!$B$5 - B1488 - Inputs!$B$8, 0) * H1488</f>
        <v>0</v>
      </c>
      <c r="L1488" s="2">
        <f>IF(B1488 &gt;= D1488*Inputs!$B$10, MAX(B1488 - E1488/Inputs!$B$5 - Inputs!$B$8, 0) * I1488, 0)</f>
        <v>0</v>
      </c>
      <c r="M1488" s="2">
        <f t="shared" si="278"/>
        <v>0</v>
      </c>
      <c r="N1488" s="3" t="str">
        <f t="shared" si="279"/>
        <v>Idle</v>
      </c>
      <c r="O1488" s="3" t="str">
        <f t="shared" si="287"/>
        <v>Idle</v>
      </c>
      <c r="P1488" s="2">
        <f t="shared" si="280"/>
        <v>0</v>
      </c>
      <c r="Q1488" s="2">
        <f t="shared" si="281"/>
        <v>0</v>
      </c>
      <c r="R1488" s="2">
        <f t="shared" si="282"/>
        <v>0</v>
      </c>
      <c r="S1488" s="2">
        <f t="shared" si="283"/>
        <v>0</v>
      </c>
      <c r="T1488" s="2">
        <f t="shared" si="284"/>
        <v>0</v>
      </c>
      <c r="U1488" s="2">
        <f>IF(O1488="Reg", R1488 * Inputs!$B$7, 0)</f>
        <v>0</v>
      </c>
      <c r="V1488" s="2">
        <f>MAX(F1488 + P1488*Inputs!$B$15 - (Q1488/Inputs!$B$16) - U1488, 0)</f>
        <v>0</v>
      </c>
    </row>
    <row r="1489" spans="1:22" x14ac:dyDescent="0.3">
      <c r="A1489" s="1">
        <v>46084.958333333343</v>
      </c>
      <c r="B1489" s="2">
        <v>36.911088767863163</v>
      </c>
      <c r="C1489" s="2">
        <v>4.1400059717878088</v>
      </c>
      <c r="D1489" s="2">
        <f t="shared" si="276"/>
        <v>43.805199064325144</v>
      </c>
      <c r="E1489" s="2">
        <f t="shared" si="277"/>
        <v>16.59448048910501</v>
      </c>
      <c r="F1489" s="2">
        <f t="shared" si="285"/>
        <v>0</v>
      </c>
      <c r="G1489" s="2">
        <f t="shared" si="286"/>
        <v>340</v>
      </c>
      <c r="H1489" s="2">
        <f>MIN(Inputs!$B$2, (Inputs!$B$14 - F1489)/Inputs!$B$15)</f>
        <v>170</v>
      </c>
      <c r="I1489" s="2">
        <f>MAX(MIN(Inputs!$B$2, F1489*Inputs!$B$16, Inputs!$B$14*Inputs!$B$4 - G1489), 0)</f>
        <v>0</v>
      </c>
      <c r="J1489" s="2">
        <f>MAX(MIN(Inputs!$B$2, F1489*Inputs!$B$16, (Inputs!$B$14-F1489)/Inputs!$B$15)*Inputs!$B$9, 0)</f>
        <v>0</v>
      </c>
      <c r="K1489" s="2">
        <f>MAX(E1489*Inputs!$B$5 - B1489 - Inputs!$B$8, 0) * H1489</f>
        <v>0</v>
      </c>
      <c r="L1489" s="2">
        <f>IF(B1489 &gt;= D1489*Inputs!$B$10, MAX(B1489 - E1489/Inputs!$B$5 - Inputs!$B$8, 0) * I1489, 0)</f>
        <v>0</v>
      </c>
      <c r="M1489" s="2">
        <f t="shared" si="278"/>
        <v>0</v>
      </c>
      <c r="N1489" s="3" t="str">
        <f t="shared" si="279"/>
        <v>Idle</v>
      </c>
      <c r="O1489" s="3" t="str">
        <f t="shared" si="287"/>
        <v>Idle</v>
      </c>
      <c r="P1489" s="2">
        <f t="shared" si="280"/>
        <v>0</v>
      </c>
      <c r="Q1489" s="2">
        <f t="shared" si="281"/>
        <v>0</v>
      </c>
      <c r="R1489" s="2">
        <f t="shared" si="282"/>
        <v>0</v>
      </c>
      <c r="S1489" s="2">
        <f t="shared" si="283"/>
        <v>0</v>
      </c>
      <c r="T1489" s="2">
        <f t="shared" si="284"/>
        <v>0</v>
      </c>
      <c r="U1489" s="2">
        <f>IF(O1489="Reg", R1489 * Inputs!$B$7, 0)</f>
        <v>0</v>
      </c>
      <c r="V1489" s="2">
        <f>MAX(F1489 + P1489*Inputs!$B$15 - (Q1489/Inputs!$B$16) - U1489, 0)</f>
        <v>0</v>
      </c>
    </row>
    <row r="1490" spans="1:22" x14ac:dyDescent="0.3">
      <c r="A1490" s="1">
        <v>46085</v>
      </c>
      <c r="B1490" s="2">
        <v>36.098739544242278</v>
      </c>
      <c r="C1490" s="2">
        <v>4.6318886561489183</v>
      </c>
      <c r="D1490" s="2">
        <f t="shared" si="276"/>
        <v>32.496116002974624</v>
      </c>
      <c r="E1490" s="2">
        <f t="shared" si="277"/>
        <v>10.442632361127817</v>
      </c>
      <c r="F1490" s="2">
        <f t="shared" si="285"/>
        <v>0</v>
      </c>
      <c r="G1490" s="2">
        <f t="shared" si="286"/>
        <v>0</v>
      </c>
      <c r="H1490" s="2">
        <f>MIN(Inputs!$B$2, (Inputs!$B$14 - F1490)/Inputs!$B$15)</f>
        <v>170</v>
      </c>
      <c r="I1490" s="2">
        <f>MAX(MIN(Inputs!$B$2, F1490*Inputs!$B$16, Inputs!$B$14*Inputs!$B$4 - G1490), 0)</f>
        <v>0</v>
      </c>
      <c r="J1490" s="2">
        <f>MAX(MIN(Inputs!$B$2, F1490*Inputs!$B$16, (Inputs!$B$14-F1490)/Inputs!$B$15)*Inputs!$B$9, 0)</f>
        <v>0</v>
      </c>
      <c r="K1490" s="2">
        <f>MAX(E1490*Inputs!$B$5 - B1490 - Inputs!$B$8, 0) * H1490</f>
        <v>0</v>
      </c>
      <c r="L1490" s="2">
        <f>IF(B1490 &gt;= D1490*Inputs!$B$10, MAX(B1490 - E1490/Inputs!$B$5 - Inputs!$B$8, 0) * I1490, 0)</f>
        <v>0</v>
      </c>
      <c r="M1490" s="2">
        <f t="shared" si="278"/>
        <v>0</v>
      </c>
      <c r="N1490" s="3" t="str">
        <f t="shared" si="279"/>
        <v>Idle</v>
      </c>
      <c r="O1490" s="3" t="str">
        <f t="shared" si="287"/>
        <v>Idle</v>
      </c>
      <c r="P1490" s="2">
        <f t="shared" si="280"/>
        <v>0</v>
      </c>
      <c r="Q1490" s="2">
        <f t="shared" si="281"/>
        <v>0</v>
      </c>
      <c r="R1490" s="2">
        <f t="shared" si="282"/>
        <v>0</v>
      </c>
      <c r="S1490" s="2">
        <f t="shared" si="283"/>
        <v>0</v>
      </c>
      <c r="T1490" s="2">
        <f t="shared" si="284"/>
        <v>0</v>
      </c>
      <c r="U1490" s="2">
        <f>IF(O1490="Reg", R1490 * Inputs!$B$7, 0)</f>
        <v>0</v>
      </c>
      <c r="V1490" s="2">
        <f>MAX(F1490 + P1490*Inputs!$B$15 - (Q1490/Inputs!$B$16) - U1490, 0)</f>
        <v>0</v>
      </c>
    </row>
    <row r="1491" spans="1:22" x14ac:dyDescent="0.3">
      <c r="A1491" s="1">
        <v>46085.041666666657</v>
      </c>
      <c r="B1491" s="2">
        <v>16.164316360438509</v>
      </c>
      <c r="C1491" s="2">
        <v>5.2917502187620302</v>
      </c>
      <c r="D1491" s="2">
        <f t="shared" si="276"/>
        <v>32.496116002974624</v>
      </c>
      <c r="E1491" s="2">
        <f t="shared" si="277"/>
        <v>4.4261757704207723</v>
      </c>
      <c r="F1491" s="2">
        <f t="shared" si="285"/>
        <v>0</v>
      </c>
      <c r="G1491" s="2">
        <f t="shared" si="286"/>
        <v>0</v>
      </c>
      <c r="H1491" s="2">
        <f>MIN(Inputs!$B$2, (Inputs!$B$14 - F1491)/Inputs!$B$15)</f>
        <v>170</v>
      </c>
      <c r="I1491" s="2">
        <f>MAX(MIN(Inputs!$B$2, F1491*Inputs!$B$16, Inputs!$B$14*Inputs!$B$4 - G1491), 0)</f>
        <v>0</v>
      </c>
      <c r="J1491" s="2">
        <f>MAX(MIN(Inputs!$B$2, F1491*Inputs!$B$16, (Inputs!$B$14-F1491)/Inputs!$B$15)*Inputs!$B$9, 0)</f>
        <v>0</v>
      </c>
      <c r="K1491" s="2">
        <f>MAX(E1491*Inputs!$B$5 - B1491 - Inputs!$B$8, 0) * H1491</f>
        <v>0</v>
      </c>
      <c r="L1491" s="2">
        <f>IF(B1491 &gt;= D1491*Inputs!$B$10, MAX(B1491 - E1491/Inputs!$B$5 - Inputs!$B$8, 0) * I1491, 0)</f>
        <v>0</v>
      </c>
      <c r="M1491" s="2">
        <f t="shared" si="278"/>
        <v>0</v>
      </c>
      <c r="N1491" s="3" t="str">
        <f t="shared" si="279"/>
        <v>Idle</v>
      </c>
      <c r="O1491" s="3" t="str">
        <f t="shared" si="287"/>
        <v>Idle</v>
      </c>
      <c r="P1491" s="2">
        <f t="shared" si="280"/>
        <v>0</v>
      </c>
      <c r="Q1491" s="2">
        <f t="shared" si="281"/>
        <v>0</v>
      </c>
      <c r="R1491" s="2">
        <f t="shared" si="282"/>
        <v>0</v>
      </c>
      <c r="S1491" s="2">
        <f t="shared" si="283"/>
        <v>0</v>
      </c>
      <c r="T1491" s="2">
        <f t="shared" si="284"/>
        <v>0</v>
      </c>
      <c r="U1491" s="2">
        <f>IF(O1491="Reg", R1491 * Inputs!$B$7, 0)</f>
        <v>0</v>
      </c>
      <c r="V1491" s="2">
        <f>MAX(F1491 + P1491*Inputs!$B$15 - (Q1491/Inputs!$B$16) - U1491, 0)</f>
        <v>0</v>
      </c>
    </row>
    <row r="1492" spans="1:22" x14ac:dyDescent="0.3">
      <c r="A1492" s="1">
        <v>46085.083333333343</v>
      </c>
      <c r="B1492" s="2">
        <v>2.5748846240922911</v>
      </c>
      <c r="C1492" s="2">
        <v>8.5503833916075216</v>
      </c>
      <c r="D1492" s="2">
        <f t="shared" si="276"/>
        <v>32.496116002974624</v>
      </c>
      <c r="E1492" s="2">
        <f t="shared" si="277"/>
        <v>2.1799324220129206</v>
      </c>
      <c r="F1492" s="2">
        <f t="shared" si="285"/>
        <v>0</v>
      </c>
      <c r="G1492" s="2">
        <f t="shared" si="286"/>
        <v>0</v>
      </c>
      <c r="H1492" s="2">
        <f>MIN(Inputs!$B$2, (Inputs!$B$14 - F1492)/Inputs!$B$15)</f>
        <v>170</v>
      </c>
      <c r="I1492" s="2">
        <f>MAX(MIN(Inputs!$B$2, F1492*Inputs!$B$16, Inputs!$B$14*Inputs!$B$4 - G1492), 0)</f>
        <v>0</v>
      </c>
      <c r="J1492" s="2">
        <f>MAX(MIN(Inputs!$B$2, F1492*Inputs!$B$16, (Inputs!$B$14-F1492)/Inputs!$B$15)*Inputs!$B$9, 0)</f>
        <v>0</v>
      </c>
      <c r="K1492" s="2">
        <f>MAX(E1492*Inputs!$B$5 - B1492 - Inputs!$B$8, 0) * H1492</f>
        <v>0</v>
      </c>
      <c r="L1492" s="2">
        <f>IF(B1492 &gt;= D1492*Inputs!$B$10, MAX(B1492 - E1492/Inputs!$B$5 - Inputs!$B$8, 0) * I1492, 0)</f>
        <v>0</v>
      </c>
      <c r="M1492" s="2">
        <f t="shared" si="278"/>
        <v>0</v>
      </c>
      <c r="N1492" s="3" t="str">
        <f t="shared" si="279"/>
        <v>Idle</v>
      </c>
      <c r="O1492" s="3" t="str">
        <f t="shared" si="287"/>
        <v>Idle</v>
      </c>
      <c r="P1492" s="2">
        <f t="shared" si="280"/>
        <v>0</v>
      </c>
      <c r="Q1492" s="2">
        <f t="shared" si="281"/>
        <v>0</v>
      </c>
      <c r="R1492" s="2">
        <f t="shared" si="282"/>
        <v>0</v>
      </c>
      <c r="S1492" s="2">
        <f t="shared" si="283"/>
        <v>0</v>
      </c>
      <c r="T1492" s="2">
        <f t="shared" si="284"/>
        <v>0</v>
      </c>
      <c r="U1492" s="2">
        <f>IF(O1492="Reg", R1492 * Inputs!$B$7, 0)</f>
        <v>0</v>
      </c>
      <c r="V1492" s="2">
        <f>MAX(F1492 + P1492*Inputs!$B$15 - (Q1492/Inputs!$B$16) - U1492, 0)</f>
        <v>0</v>
      </c>
    </row>
    <row r="1493" spans="1:22" x14ac:dyDescent="0.3">
      <c r="A1493" s="1">
        <v>46085.125</v>
      </c>
      <c r="B1493" s="2">
        <v>7.1513888400987486</v>
      </c>
      <c r="C1493" s="2">
        <v>10.93795092385761</v>
      </c>
      <c r="D1493" s="2">
        <f t="shared" si="276"/>
        <v>32.496116002974624</v>
      </c>
      <c r="E1493" s="2">
        <f t="shared" si="277"/>
        <v>11.269480330451806</v>
      </c>
      <c r="F1493" s="2">
        <f t="shared" si="285"/>
        <v>0</v>
      </c>
      <c r="G1493" s="2">
        <f t="shared" si="286"/>
        <v>0</v>
      </c>
      <c r="H1493" s="2">
        <f>MIN(Inputs!$B$2, (Inputs!$B$14 - F1493)/Inputs!$B$15)</f>
        <v>170</v>
      </c>
      <c r="I1493" s="2">
        <f>MAX(MIN(Inputs!$B$2, F1493*Inputs!$B$16, Inputs!$B$14*Inputs!$B$4 - G1493), 0)</f>
        <v>0</v>
      </c>
      <c r="J1493" s="2">
        <f>MAX(MIN(Inputs!$B$2, F1493*Inputs!$B$16, (Inputs!$B$14-F1493)/Inputs!$B$15)*Inputs!$B$9, 0)</f>
        <v>0</v>
      </c>
      <c r="K1493" s="2">
        <f>MAX(E1493*Inputs!$B$5 - B1493 - Inputs!$B$8, 0) * H1493</f>
        <v>0</v>
      </c>
      <c r="L1493" s="2">
        <f>IF(B1493 &gt;= D1493*Inputs!$B$10, MAX(B1493 - E1493/Inputs!$B$5 - Inputs!$B$8, 0) * I1493, 0)</f>
        <v>0</v>
      </c>
      <c r="M1493" s="2">
        <f t="shared" si="278"/>
        <v>0</v>
      </c>
      <c r="N1493" s="3" t="str">
        <f t="shared" si="279"/>
        <v>Idle</v>
      </c>
      <c r="O1493" s="3" t="str">
        <f t="shared" si="287"/>
        <v>Idle</v>
      </c>
      <c r="P1493" s="2">
        <f t="shared" si="280"/>
        <v>0</v>
      </c>
      <c r="Q1493" s="2">
        <f t="shared" si="281"/>
        <v>0</v>
      </c>
      <c r="R1493" s="2">
        <f t="shared" si="282"/>
        <v>0</v>
      </c>
      <c r="S1493" s="2">
        <f t="shared" si="283"/>
        <v>0</v>
      </c>
      <c r="T1493" s="2">
        <f t="shared" si="284"/>
        <v>0</v>
      </c>
      <c r="U1493" s="2">
        <f>IF(O1493="Reg", R1493 * Inputs!$B$7, 0)</f>
        <v>0</v>
      </c>
      <c r="V1493" s="2">
        <f>MAX(F1493 + P1493*Inputs!$B$15 - (Q1493/Inputs!$B$16) - U1493, 0)</f>
        <v>0</v>
      </c>
    </row>
    <row r="1494" spans="1:22" x14ac:dyDescent="0.3">
      <c r="A1494" s="1">
        <v>46085.166666666657</v>
      </c>
      <c r="B1494" s="2">
        <v>0.66646479789508106</v>
      </c>
      <c r="C1494" s="2">
        <v>11.39811573983911</v>
      </c>
      <c r="D1494" s="2">
        <f t="shared" si="276"/>
        <v>32.496116002974624</v>
      </c>
      <c r="E1494" s="2">
        <f t="shared" si="277"/>
        <v>10.180913972138697</v>
      </c>
      <c r="F1494" s="2">
        <f t="shared" si="285"/>
        <v>0</v>
      </c>
      <c r="G1494" s="2">
        <f t="shared" si="286"/>
        <v>0</v>
      </c>
      <c r="H1494" s="2">
        <f>MIN(Inputs!$B$2, (Inputs!$B$14 - F1494)/Inputs!$B$15)</f>
        <v>170</v>
      </c>
      <c r="I1494" s="2">
        <f>MAX(MIN(Inputs!$B$2, F1494*Inputs!$B$16, Inputs!$B$14*Inputs!$B$4 - G1494), 0)</f>
        <v>0</v>
      </c>
      <c r="J1494" s="2">
        <f>MAX(MIN(Inputs!$B$2, F1494*Inputs!$B$16, (Inputs!$B$14-F1494)/Inputs!$B$15)*Inputs!$B$9, 0)</f>
        <v>0</v>
      </c>
      <c r="K1494" s="2">
        <f>MAX(E1494*Inputs!$B$5 - B1494 - Inputs!$B$8, 0) * H1494</f>
        <v>0</v>
      </c>
      <c r="L1494" s="2">
        <f>IF(B1494 &gt;= D1494*Inputs!$B$10, MAX(B1494 - E1494/Inputs!$B$5 - Inputs!$B$8, 0) * I1494, 0)</f>
        <v>0</v>
      </c>
      <c r="M1494" s="2">
        <f t="shared" si="278"/>
        <v>0</v>
      </c>
      <c r="N1494" s="3" t="str">
        <f t="shared" si="279"/>
        <v>Idle</v>
      </c>
      <c r="O1494" s="3" t="str">
        <f t="shared" si="287"/>
        <v>Idle</v>
      </c>
      <c r="P1494" s="2">
        <f t="shared" si="280"/>
        <v>0</v>
      </c>
      <c r="Q1494" s="2">
        <f t="shared" si="281"/>
        <v>0</v>
      </c>
      <c r="R1494" s="2">
        <f t="shared" si="282"/>
        <v>0</v>
      </c>
      <c r="S1494" s="2">
        <f t="shared" si="283"/>
        <v>0</v>
      </c>
      <c r="T1494" s="2">
        <f t="shared" si="284"/>
        <v>0</v>
      </c>
      <c r="U1494" s="2">
        <f>IF(O1494="Reg", R1494 * Inputs!$B$7, 0)</f>
        <v>0</v>
      </c>
      <c r="V1494" s="2">
        <f>MAX(F1494 + P1494*Inputs!$B$15 - (Q1494/Inputs!$B$16) - U1494, 0)</f>
        <v>0</v>
      </c>
    </row>
    <row r="1495" spans="1:22" x14ac:dyDescent="0.3">
      <c r="A1495" s="1">
        <v>46085.208333333343</v>
      </c>
      <c r="B1495" s="2">
        <v>0</v>
      </c>
      <c r="C1495" s="2">
        <v>5.5846706755103526</v>
      </c>
      <c r="D1495" s="2">
        <f t="shared" si="276"/>
        <v>32.496116002974624</v>
      </c>
      <c r="E1495" s="2">
        <f t="shared" si="277"/>
        <v>10.069836505822851</v>
      </c>
      <c r="F1495" s="2">
        <f t="shared" si="285"/>
        <v>0</v>
      </c>
      <c r="G1495" s="2">
        <f t="shared" si="286"/>
        <v>0</v>
      </c>
      <c r="H1495" s="2">
        <f>MIN(Inputs!$B$2, (Inputs!$B$14 - F1495)/Inputs!$B$15)</f>
        <v>170</v>
      </c>
      <c r="I1495" s="2">
        <f>MAX(MIN(Inputs!$B$2, F1495*Inputs!$B$16, Inputs!$B$14*Inputs!$B$4 - G1495), 0)</f>
        <v>0</v>
      </c>
      <c r="J1495" s="2">
        <f>MAX(MIN(Inputs!$B$2, F1495*Inputs!$B$16, (Inputs!$B$14-F1495)/Inputs!$B$15)*Inputs!$B$9, 0)</f>
        <v>0</v>
      </c>
      <c r="K1495" s="2">
        <f>MAX(E1495*Inputs!$B$5 - B1495 - Inputs!$B$8, 0) * H1495</f>
        <v>0</v>
      </c>
      <c r="L1495" s="2">
        <f>IF(B1495 &gt;= D1495*Inputs!$B$10, MAX(B1495 - E1495/Inputs!$B$5 - Inputs!$B$8, 0) * I1495, 0)</f>
        <v>0</v>
      </c>
      <c r="M1495" s="2">
        <f t="shared" si="278"/>
        <v>0</v>
      </c>
      <c r="N1495" s="3" t="str">
        <f t="shared" si="279"/>
        <v>Idle</v>
      </c>
      <c r="O1495" s="3" t="str">
        <f t="shared" si="287"/>
        <v>Idle</v>
      </c>
      <c r="P1495" s="2">
        <f t="shared" si="280"/>
        <v>0</v>
      </c>
      <c r="Q1495" s="2">
        <f t="shared" si="281"/>
        <v>0</v>
      </c>
      <c r="R1495" s="2">
        <f t="shared" si="282"/>
        <v>0</v>
      </c>
      <c r="S1495" s="2">
        <f t="shared" si="283"/>
        <v>0</v>
      </c>
      <c r="T1495" s="2">
        <f t="shared" si="284"/>
        <v>0</v>
      </c>
      <c r="U1495" s="2">
        <f>IF(O1495="Reg", R1495 * Inputs!$B$7, 0)</f>
        <v>0</v>
      </c>
      <c r="V1495" s="2">
        <f>MAX(F1495 + P1495*Inputs!$B$15 - (Q1495/Inputs!$B$16) - U1495, 0)</f>
        <v>0</v>
      </c>
    </row>
    <row r="1496" spans="1:22" x14ac:dyDescent="0.3">
      <c r="A1496" s="1">
        <v>46085.25</v>
      </c>
      <c r="B1496" s="2">
        <v>0</v>
      </c>
      <c r="C1496" s="2">
        <v>5.3792427503875988</v>
      </c>
      <c r="D1496" s="2">
        <f t="shared" si="276"/>
        <v>32.496116002974624</v>
      </c>
      <c r="E1496" s="2">
        <f t="shared" si="277"/>
        <v>13.837767743260486</v>
      </c>
      <c r="F1496" s="2">
        <f t="shared" si="285"/>
        <v>0</v>
      </c>
      <c r="G1496" s="2">
        <f t="shared" si="286"/>
        <v>0</v>
      </c>
      <c r="H1496" s="2">
        <f>MIN(Inputs!$B$2, (Inputs!$B$14 - F1496)/Inputs!$B$15)</f>
        <v>170</v>
      </c>
      <c r="I1496" s="2">
        <f>MAX(MIN(Inputs!$B$2, F1496*Inputs!$B$16, Inputs!$B$14*Inputs!$B$4 - G1496), 0)</f>
        <v>0</v>
      </c>
      <c r="J1496" s="2">
        <f>MAX(MIN(Inputs!$B$2, F1496*Inputs!$B$16, (Inputs!$B$14-F1496)/Inputs!$B$15)*Inputs!$B$9, 0)</f>
        <v>0</v>
      </c>
      <c r="K1496" s="2">
        <f>MAX(E1496*Inputs!$B$5 - B1496 - Inputs!$B$8, 0) * H1496</f>
        <v>0</v>
      </c>
      <c r="L1496" s="2">
        <f>IF(B1496 &gt;= D1496*Inputs!$B$10, MAX(B1496 - E1496/Inputs!$B$5 - Inputs!$B$8, 0) * I1496, 0)</f>
        <v>0</v>
      </c>
      <c r="M1496" s="2">
        <f t="shared" si="278"/>
        <v>0</v>
      </c>
      <c r="N1496" s="3" t="str">
        <f t="shared" si="279"/>
        <v>Idle</v>
      </c>
      <c r="O1496" s="3" t="str">
        <f t="shared" si="287"/>
        <v>Idle</v>
      </c>
      <c r="P1496" s="2">
        <f t="shared" si="280"/>
        <v>0</v>
      </c>
      <c r="Q1496" s="2">
        <f t="shared" si="281"/>
        <v>0</v>
      </c>
      <c r="R1496" s="2">
        <f t="shared" si="282"/>
        <v>0</v>
      </c>
      <c r="S1496" s="2">
        <f t="shared" si="283"/>
        <v>0</v>
      </c>
      <c r="T1496" s="2">
        <f t="shared" si="284"/>
        <v>0</v>
      </c>
      <c r="U1496" s="2">
        <f>IF(O1496="Reg", R1496 * Inputs!$B$7, 0)</f>
        <v>0</v>
      </c>
      <c r="V1496" s="2">
        <f>MAX(F1496 + P1496*Inputs!$B$15 - (Q1496/Inputs!$B$16) - U1496, 0)</f>
        <v>0</v>
      </c>
    </row>
    <row r="1497" spans="1:22" x14ac:dyDescent="0.3">
      <c r="A1497" s="1">
        <v>46085.291666666657</v>
      </c>
      <c r="B1497" s="2">
        <v>2.6868562699914018</v>
      </c>
      <c r="C1497" s="2">
        <v>2.583844470024578</v>
      </c>
      <c r="D1497" s="2">
        <f t="shared" si="276"/>
        <v>32.496116002974624</v>
      </c>
      <c r="E1497" s="2">
        <f t="shared" si="277"/>
        <v>17.497690205894301</v>
      </c>
      <c r="F1497" s="2">
        <f t="shared" si="285"/>
        <v>0</v>
      </c>
      <c r="G1497" s="2">
        <f t="shared" si="286"/>
        <v>0</v>
      </c>
      <c r="H1497" s="2">
        <f>MIN(Inputs!$B$2, (Inputs!$B$14 - F1497)/Inputs!$B$15)</f>
        <v>170</v>
      </c>
      <c r="I1497" s="2">
        <f>MAX(MIN(Inputs!$B$2, F1497*Inputs!$B$16, Inputs!$B$14*Inputs!$B$4 - G1497), 0)</f>
        <v>0</v>
      </c>
      <c r="J1497" s="2">
        <f>MAX(MIN(Inputs!$B$2, F1497*Inputs!$B$16, (Inputs!$B$14-F1497)/Inputs!$B$15)*Inputs!$B$9, 0)</f>
        <v>0</v>
      </c>
      <c r="K1497" s="2">
        <f>MAX(E1497*Inputs!$B$5 - B1497 - Inputs!$B$8, 0) * H1497</f>
        <v>0</v>
      </c>
      <c r="L1497" s="2">
        <f>IF(B1497 &gt;= D1497*Inputs!$B$10, MAX(B1497 - E1497/Inputs!$B$5 - Inputs!$B$8, 0) * I1497, 0)</f>
        <v>0</v>
      </c>
      <c r="M1497" s="2">
        <f t="shared" si="278"/>
        <v>0</v>
      </c>
      <c r="N1497" s="3" t="str">
        <f t="shared" si="279"/>
        <v>Idle</v>
      </c>
      <c r="O1497" s="3" t="str">
        <f t="shared" si="287"/>
        <v>Idle</v>
      </c>
      <c r="P1497" s="2">
        <f t="shared" si="280"/>
        <v>0</v>
      </c>
      <c r="Q1497" s="2">
        <f t="shared" si="281"/>
        <v>0</v>
      </c>
      <c r="R1497" s="2">
        <f t="shared" si="282"/>
        <v>0</v>
      </c>
      <c r="S1497" s="2">
        <f t="shared" si="283"/>
        <v>0</v>
      </c>
      <c r="T1497" s="2">
        <f t="shared" si="284"/>
        <v>0</v>
      </c>
      <c r="U1497" s="2">
        <f>IF(O1497="Reg", R1497 * Inputs!$B$7, 0)</f>
        <v>0</v>
      </c>
      <c r="V1497" s="2">
        <f>MAX(F1497 + P1497*Inputs!$B$15 - (Q1497/Inputs!$B$16) - U1497, 0)</f>
        <v>0</v>
      </c>
    </row>
    <row r="1498" spans="1:22" x14ac:dyDescent="0.3">
      <c r="A1498" s="1">
        <v>46085.333333333343</v>
      </c>
      <c r="B1498" s="2">
        <v>57.112172074725599</v>
      </c>
      <c r="C1498" s="2">
        <v>8.8246409983375447</v>
      </c>
      <c r="D1498" s="2">
        <f t="shared" si="276"/>
        <v>32.496116002974624</v>
      </c>
      <c r="E1498" s="2">
        <f t="shared" si="277"/>
        <v>23.667975805028973</v>
      </c>
      <c r="F1498" s="2">
        <f t="shared" si="285"/>
        <v>0</v>
      </c>
      <c r="G1498" s="2">
        <f t="shared" si="286"/>
        <v>0</v>
      </c>
      <c r="H1498" s="2">
        <f>MIN(Inputs!$B$2, (Inputs!$B$14 - F1498)/Inputs!$B$15)</f>
        <v>170</v>
      </c>
      <c r="I1498" s="2">
        <f>MAX(MIN(Inputs!$B$2, F1498*Inputs!$B$16, Inputs!$B$14*Inputs!$B$4 - G1498), 0)</f>
        <v>0</v>
      </c>
      <c r="J1498" s="2">
        <f>MAX(MIN(Inputs!$B$2, F1498*Inputs!$B$16, (Inputs!$B$14-F1498)/Inputs!$B$15)*Inputs!$B$9, 0)</f>
        <v>0</v>
      </c>
      <c r="K1498" s="2">
        <f>MAX(E1498*Inputs!$B$5 - B1498 - Inputs!$B$8, 0) * H1498</f>
        <v>0</v>
      </c>
      <c r="L1498" s="2">
        <f>IF(B1498 &gt;= D1498*Inputs!$B$10, MAX(B1498 - E1498/Inputs!$B$5 - Inputs!$B$8, 0) * I1498, 0)</f>
        <v>0</v>
      </c>
      <c r="M1498" s="2">
        <f t="shared" si="278"/>
        <v>0</v>
      </c>
      <c r="N1498" s="3" t="str">
        <f t="shared" si="279"/>
        <v>Idle</v>
      </c>
      <c r="O1498" s="3" t="str">
        <f t="shared" si="287"/>
        <v>Idle</v>
      </c>
      <c r="P1498" s="2">
        <f t="shared" si="280"/>
        <v>0</v>
      </c>
      <c r="Q1498" s="2">
        <f t="shared" si="281"/>
        <v>0</v>
      </c>
      <c r="R1498" s="2">
        <f t="shared" si="282"/>
        <v>0</v>
      </c>
      <c r="S1498" s="2">
        <f t="shared" si="283"/>
        <v>0</v>
      </c>
      <c r="T1498" s="2">
        <f t="shared" si="284"/>
        <v>0</v>
      </c>
      <c r="U1498" s="2">
        <f>IF(O1498="Reg", R1498 * Inputs!$B$7, 0)</f>
        <v>0</v>
      </c>
      <c r="V1498" s="2">
        <f>MAX(F1498 + P1498*Inputs!$B$15 - (Q1498/Inputs!$B$16) - U1498, 0)</f>
        <v>0</v>
      </c>
    </row>
    <row r="1499" spans="1:22" x14ac:dyDescent="0.3">
      <c r="A1499" s="1">
        <v>46085.375</v>
      </c>
      <c r="B1499" s="2">
        <v>0.61999069022009889</v>
      </c>
      <c r="C1499" s="2">
        <v>51.230082122352883</v>
      </c>
      <c r="D1499" s="2">
        <f t="shared" si="276"/>
        <v>32.496116002974624</v>
      </c>
      <c r="E1499" s="2">
        <f t="shared" si="277"/>
        <v>22.219170725237603</v>
      </c>
      <c r="F1499" s="2">
        <f t="shared" si="285"/>
        <v>0</v>
      </c>
      <c r="G1499" s="2">
        <f t="shared" si="286"/>
        <v>0</v>
      </c>
      <c r="H1499" s="2">
        <f>MIN(Inputs!$B$2, (Inputs!$B$14 - F1499)/Inputs!$B$15)</f>
        <v>170</v>
      </c>
      <c r="I1499" s="2">
        <f>MAX(MIN(Inputs!$B$2, F1499*Inputs!$B$16, Inputs!$B$14*Inputs!$B$4 - G1499), 0)</f>
        <v>0</v>
      </c>
      <c r="J1499" s="2">
        <f>MAX(MIN(Inputs!$B$2, F1499*Inputs!$B$16, (Inputs!$B$14-F1499)/Inputs!$B$15)*Inputs!$B$9, 0)</f>
        <v>0</v>
      </c>
      <c r="K1499" s="2">
        <f>MAX(E1499*Inputs!$B$5 - B1499 - Inputs!$B$8, 0) * H1499</f>
        <v>0</v>
      </c>
      <c r="L1499" s="2">
        <f>IF(B1499 &gt;= D1499*Inputs!$B$10, MAX(B1499 - E1499/Inputs!$B$5 - Inputs!$B$8, 0) * I1499, 0)</f>
        <v>0</v>
      </c>
      <c r="M1499" s="2">
        <f t="shared" si="278"/>
        <v>0</v>
      </c>
      <c r="N1499" s="3" t="str">
        <f t="shared" si="279"/>
        <v>Idle</v>
      </c>
      <c r="O1499" s="3" t="str">
        <f t="shared" si="287"/>
        <v>Idle</v>
      </c>
      <c r="P1499" s="2">
        <f t="shared" si="280"/>
        <v>0</v>
      </c>
      <c r="Q1499" s="2">
        <f t="shared" si="281"/>
        <v>0</v>
      </c>
      <c r="R1499" s="2">
        <f t="shared" si="282"/>
        <v>0</v>
      </c>
      <c r="S1499" s="2">
        <f t="shared" si="283"/>
        <v>0</v>
      </c>
      <c r="T1499" s="2">
        <f t="shared" si="284"/>
        <v>0</v>
      </c>
      <c r="U1499" s="2">
        <f>IF(O1499="Reg", R1499 * Inputs!$B$7, 0)</f>
        <v>0</v>
      </c>
      <c r="V1499" s="2">
        <f>MAX(F1499 + P1499*Inputs!$B$15 - (Q1499/Inputs!$B$16) - U1499, 0)</f>
        <v>0</v>
      </c>
    </row>
    <row r="1500" spans="1:22" x14ac:dyDescent="0.3">
      <c r="A1500" s="1">
        <v>46085.416666666657</v>
      </c>
      <c r="B1500" s="2">
        <v>0</v>
      </c>
      <c r="C1500" s="2">
        <v>27.881234897447008</v>
      </c>
      <c r="D1500" s="2">
        <f t="shared" si="276"/>
        <v>32.496116002974624</v>
      </c>
      <c r="E1500" s="2">
        <f t="shared" si="277"/>
        <v>31.649841692036762</v>
      </c>
      <c r="F1500" s="2">
        <f t="shared" si="285"/>
        <v>0</v>
      </c>
      <c r="G1500" s="2">
        <f t="shared" si="286"/>
        <v>0</v>
      </c>
      <c r="H1500" s="2">
        <f>MIN(Inputs!$B$2, (Inputs!$B$14 - F1500)/Inputs!$B$15)</f>
        <v>170</v>
      </c>
      <c r="I1500" s="2">
        <f>MAX(MIN(Inputs!$B$2, F1500*Inputs!$B$16, Inputs!$B$14*Inputs!$B$4 - G1500), 0)</f>
        <v>0</v>
      </c>
      <c r="J1500" s="2">
        <f>MAX(MIN(Inputs!$B$2, F1500*Inputs!$B$16, (Inputs!$B$14-F1500)/Inputs!$B$15)*Inputs!$B$9, 0)</f>
        <v>0</v>
      </c>
      <c r="K1500" s="2">
        <f>MAX(E1500*Inputs!$B$5 - B1500 - Inputs!$B$8, 0) * H1500</f>
        <v>1334.8163171286994</v>
      </c>
      <c r="L1500" s="2">
        <f>IF(B1500 &gt;= D1500*Inputs!$B$10, MAX(B1500 - E1500/Inputs!$B$5 - Inputs!$B$8, 0) * I1500, 0)</f>
        <v>0</v>
      </c>
      <c r="M1500" s="2">
        <f t="shared" si="278"/>
        <v>0</v>
      </c>
      <c r="N1500" s="3" t="str">
        <f t="shared" si="279"/>
        <v>Charge</v>
      </c>
      <c r="O1500" s="3" t="str">
        <f t="shared" si="287"/>
        <v>Charge</v>
      </c>
      <c r="P1500" s="2">
        <f t="shared" si="280"/>
        <v>170</v>
      </c>
      <c r="Q1500" s="2">
        <f t="shared" si="281"/>
        <v>0</v>
      </c>
      <c r="R1500" s="2">
        <f t="shared" si="282"/>
        <v>0</v>
      </c>
      <c r="S1500" s="2">
        <f t="shared" si="283"/>
        <v>0</v>
      </c>
      <c r="T1500" s="2">
        <f t="shared" si="284"/>
        <v>0</v>
      </c>
      <c r="U1500" s="2">
        <f>IF(O1500="Reg", R1500 * Inputs!$B$7, 0)</f>
        <v>0</v>
      </c>
      <c r="V1500" s="2">
        <f>MAX(F1500 + P1500*Inputs!$B$15 - (Q1500/Inputs!$B$16) - U1500, 0)</f>
        <v>170</v>
      </c>
    </row>
    <row r="1501" spans="1:22" x14ac:dyDescent="0.3">
      <c r="A1501" s="1">
        <v>46085.458333333343</v>
      </c>
      <c r="B1501" s="2">
        <v>22.607587424625819</v>
      </c>
      <c r="C1501" s="2">
        <v>6.1923369335730811</v>
      </c>
      <c r="D1501" s="2">
        <f t="shared" si="276"/>
        <v>32.496116002974624</v>
      </c>
      <c r="E1501" s="2">
        <f t="shared" si="277"/>
        <v>41.478117060084479</v>
      </c>
      <c r="F1501" s="2">
        <f t="shared" si="285"/>
        <v>170</v>
      </c>
      <c r="G1501" s="2">
        <f t="shared" si="286"/>
        <v>0</v>
      </c>
      <c r="H1501" s="2">
        <f>MIN(Inputs!$B$2, (Inputs!$B$14 - F1501)/Inputs!$B$15)</f>
        <v>170</v>
      </c>
      <c r="I1501" s="2">
        <f>MAX(MIN(Inputs!$B$2, F1501*Inputs!$B$16, Inputs!$B$14*Inputs!$B$4 - G1501), 0)</f>
        <v>170</v>
      </c>
      <c r="J1501" s="2">
        <f>MAX(MIN(Inputs!$B$2, F1501*Inputs!$B$16, (Inputs!$B$14-F1501)/Inputs!$B$15)*Inputs!$B$9, 0)</f>
        <v>136</v>
      </c>
      <c r="K1501" s="2">
        <f>MAX(E1501*Inputs!$B$5 - B1501 - Inputs!$B$8, 0) * H1501</f>
        <v>0</v>
      </c>
      <c r="L1501" s="2">
        <f>IF(B1501 &gt;= D1501*Inputs!$B$10, MAX(B1501 - E1501/Inputs!$B$5 - Inputs!$B$8, 0) * I1501, 0)</f>
        <v>0</v>
      </c>
      <c r="M1501" s="2">
        <f t="shared" si="278"/>
        <v>842.15782296593898</v>
      </c>
      <c r="N1501" s="3" t="str">
        <f t="shared" si="279"/>
        <v>Reg</v>
      </c>
      <c r="O1501" s="3" t="str">
        <f t="shared" si="287"/>
        <v>Charge</v>
      </c>
      <c r="P1501" s="2">
        <f t="shared" si="280"/>
        <v>170</v>
      </c>
      <c r="Q1501" s="2">
        <f t="shared" si="281"/>
        <v>0</v>
      </c>
      <c r="R1501" s="2">
        <f t="shared" si="282"/>
        <v>0</v>
      </c>
      <c r="S1501" s="2">
        <f t="shared" si="283"/>
        <v>-3843.2898621863892</v>
      </c>
      <c r="T1501" s="2">
        <f t="shared" si="284"/>
        <v>0</v>
      </c>
      <c r="U1501" s="2">
        <f>IF(O1501="Reg", R1501 * Inputs!$B$7, 0)</f>
        <v>0</v>
      </c>
      <c r="V1501" s="2">
        <f>MAX(F1501 + P1501*Inputs!$B$15 - (Q1501/Inputs!$B$16) - U1501, 0)</f>
        <v>340</v>
      </c>
    </row>
    <row r="1502" spans="1:22" x14ac:dyDescent="0.3">
      <c r="A1502" s="1">
        <v>46085.5</v>
      </c>
      <c r="B1502" s="2">
        <v>21.959534775802901</v>
      </c>
      <c r="C1502" s="2">
        <v>4.3597570998989283</v>
      </c>
      <c r="D1502" s="2">
        <f t="shared" si="276"/>
        <v>32.496116002974624</v>
      </c>
      <c r="E1502" s="2">
        <f t="shared" si="277"/>
        <v>49.070280369655386</v>
      </c>
      <c r="F1502" s="2">
        <f t="shared" si="285"/>
        <v>340</v>
      </c>
      <c r="G1502" s="2">
        <f t="shared" si="286"/>
        <v>0</v>
      </c>
      <c r="H1502" s="2">
        <f>MIN(Inputs!$B$2, (Inputs!$B$14 - F1502)/Inputs!$B$15)</f>
        <v>0</v>
      </c>
      <c r="I1502" s="2">
        <f>MAX(MIN(Inputs!$B$2, F1502*Inputs!$B$16, Inputs!$B$14*Inputs!$B$4 - G1502), 0)</f>
        <v>170</v>
      </c>
      <c r="J1502" s="2">
        <f>MAX(MIN(Inputs!$B$2, F1502*Inputs!$B$16, (Inputs!$B$14-F1502)/Inputs!$B$15)*Inputs!$B$9, 0)</f>
        <v>0</v>
      </c>
      <c r="K1502" s="2">
        <f>MAX(E1502*Inputs!$B$5 - B1502 - Inputs!$B$8, 0) * H1502</f>
        <v>0</v>
      </c>
      <c r="L1502" s="2">
        <f>IF(B1502 &gt;= D1502*Inputs!$B$10, MAX(B1502 - E1502/Inputs!$B$5 - Inputs!$B$8, 0) * I1502, 0)</f>
        <v>0</v>
      </c>
      <c r="M1502" s="2">
        <f t="shared" si="278"/>
        <v>0</v>
      </c>
      <c r="N1502" s="3" t="str">
        <f t="shared" si="279"/>
        <v>Idle</v>
      </c>
      <c r="O1502" s="3" t="str">
        <f t="shared" si="287"/>
        <v>Idle</v>
      </c>
      <c r="P1502" s="2">
        <f t="shared" si="280"/>
        <v>0</v>
      </c>
      <c r="Q1502" s="2">
        <f t="shared" si="281"/>
        <v>0</v>
      </c>
      <c r="R1502" s="2">
        <f t="shared" si="282"/>
        <v>0</v>
      </c>
      <c r="S1502" s="2">
        <f t="shared" si="283"/>
        <v>0</v>
      </c>
      <c r="T1502" s="2">
        <f t="shared" si="284"/>
        <v>0</v>
      </c>
      <c r="U1502" s="2">
        <f>IF(O1502="Reg", R1502 * Inputs!$B$7, 0)</f>
        <v>0</v>
      </c>
      <c r="V1502" s="2">
        <f>MAX(F1502 + P1502*Inputs!$B$15 - (Q1502/Inputs!$B$16) - U1502, 0)</f>
        <v>340</v>
      </c>
    </row>
    <row r="1503" spans="1:22" x14ac:dyDescent="0.3">
      <c r="A1503" s="1">
        <v>46085.541666666657</v>
      </c>
      <c r="B1503" s="2">
        <v>39.708569864799422</v>
      </c>
      <c r="C1503" s="2">
        <v>4.538329192896974</v>
      </c>
      <c r="D1503" s="2">
        <f t="shared" si="276"/>
        <v>32.496116002974624</v>
      </c>
      <c r="E1503" s="2">
        <f t="shared" si="277"/>
        <v>56.236656331928941</v>
      </c>
      <c r="F1503" s="2">
        <f t="shared" si="285"/>
        <v>340</v>
      </c>
      <c r="G1503" s="2">
        <f t="shared" si="286"/>
        <v>0</v>
      </c>
      <c r="H1503" s="2">
        <f>MIN(Inputs!$B$2, (Inputs!$B$14 - F1503)/Inputs!$B$15)</f>
        <v>0</v>
      </c>
      <c r="I1503" s="2">
        <f>MAX(MIN(Inputs!$B$2, F1503*Inputs!$B$16, Inputs!$B$14*Inputs!$B$4 - G1503), 0)</f>
        <v>170</v>
      </c>
      <c r="J1503" s="2">
        <f>MAX(MIN(Inputs!$B$2, F1503*Inputs!$B$16, (Inputs!$B$14-F1503)/Inputs!$B$15)*Inputs!$B$9, 0)</f>
        <v>0</v>
      </c>
      <c r="K1503" s="2">
        <f>MAX(E1503*Inputs!$B$5 - B1503 - Inputs!$B$8, 0) * H1503</f>
        <v>0</v>
      </c>
      <c r="L1503" s="2">
        <f>IF(B1503 &gt;= D1503*Inputs!$B$10, MAX(B1503 - E1503/Inputs!$B$5 - Inputs!$B$8, 0) * I1503, 0)</f>
        <v>0</v>
      </c>
      <c r="M1503" s="2">
        <f t="shared" si="278"/>
        <v>0</v>
      </c>
      <c r="N1503" s="3" t="str">
        <f t="shared" si="279"/>
        <v>Idle</v>
      </c>
      <c r="O1503" s="3" t="str">
        <f t="shared" si="287"/>
        <v>Idle</v>
      </c>
      <c r="P1503" s="2">
        <f t="shared" si="280"/>
        <v>0</v>
      </c>
      <c r="Q1503" s="2">
        <f t="shared" si="281"/>
        <v>0</v>
      </c>
      <c r="R1503" s="2">
        <f t="shared" si="282"/>
        <v>0</v>
      </c>
      <c r="S1503" s="2">
        <f t="shared" si="283"/>
        <v>0</v>
      </c>
      <c r="T1503" s="2">
        <f t="shared" si="284"/>
        <v>0</v>
      </c>
      <c r="U1503" s="2">
        <f>IF(O1503="Reg", R1503 * Inputs!$B$7, 0)</f>
        <v>0</v>
      </c>
      <c r="V1503" s="2">
        <f>MAX(F1503 + P1503*Inputs!$B$15 - (Q1503/Inputs!$B$16) - U1503, 0)</f>
        <v>340</v>
      </c>
    </row>
    <row r="1504" spans="1:22" x14ac:dyDescent="0.3">
      <c r="A1504" s="1">
        <v>46085.583333333343</v>
      </c>
      <c r="B1504" s="2">
        <v>48.419341595977379</v>
      </c>
      <c r="C1504" s="2">
        <v>6.8205642344148556</v>
      </c>
      <c r="D1504" s="2">
        <f t="shared" si="276"/>
        <v>32.496116002974624</v>
      </c>
      <c r="E1504" s="2">
        <f t="shared" si="277"/>
        <v>60.640445044618538</v>
      </c>
      <c r="F1504" s="2">
        <f t="shared" si="285"/>
        <v>340</v>
      </c>
      <c r="G1504" s="2">
        <f t="shared" si="286"/>
        <v>0</v>
      </c>
      <c r="H1504" s="2">
        <f>MIN(Inputs!$B$2, (Inputs!$B$14 - F1504)/Inputs!$B$15)</f>
        <v>0</v>
      </c>
      <c r="I1504" s="2">
        <f>MAX(MIN(Inputs!$B$2, F1504*Inputs!$B$16, Inputs!$B$14*Inputs!$B$4 - G1504), 0)</f>
        <v>170</v>
      </c>
      <c r="J1504" s="2">
        <f>MAX(MIN(Inputs!$B$2, F1504*Inputs!$B$16, (Inputs!$B$14-F1504)/Inputs!$B$15)*Inputs!$B$9, 0)</f>
        <v>0</v>
      </c>
      <c r="K1504" s="2">
        <f>MAX(E1504*Inputs!$B$5 - B1504 - Inputs!$B$8, 0) * H1504</f>
        <v>0</v>
      </c>
      <c r="L1504" s="2">
        <f>IF(B1504 &gt;= D1504*Inputs!$B$10, MAX(B1504 - E1504/Inputs!$B$5 - Inputs!$B$8, 0) * I1504, 0)</f>
        <v>0</v>
      </c>
      <c r="M1504" s="2">
        <f t="shared" si="278"/>
        <v>0</v>
      </c>
      <c r="N1504" s="3" t="str">
        <f t="shared" si="279"/>
        <v>Idle</v>
      </c>
      <c r="O1504" s="3" t="str">
        <f t="shared" si="287"/>
        <v>Idle</v>
      </c>
      <c r="P1504" s="2">
        <f t="shared" si="280"/>
        <v>0</v>
      </c>
      <c r="Q1504" s="2">
        <f t="shared" si="281"/>
        <v>0</v>
      </c>
      <c r="R1504" s="2">
        <f t="shared" si="282"/>
        <v>0</v>
      </c>
      <c r="S1504" s="2">
        <f t="shared" si="283"/>
        <v>0</v>
      </c>
      <c r="T1504" s="2">
        <f t="shared" si="284"/>
        <v>0</v>
      </c>
      <c r="U1504" s="2">
        <f>IF(O1504="Reg", R1504 * Inputs!$B$7, 0)</f>
        <v>0</v>
      </c>
      <c r="V1504" s="2">
        <f>MAX(F1504 + P1504*Inputs!$B$15 - (Q1504/Inputs!$B$16) - U1504, 0)</f>
        <v>340</v>
      </c>
    </row>
    <row r="1505" spans="1:22" x14ac:dyDescent="0.3">
      <c r="A1505" s="1">
        <v>46085.625</v>
      </c>
      <c r="B1505" s="2">
        <v>57.204016491015061</v>
      </c>
      <c r="C1505" s="2">
        <v>6.8588923807399187</v>
      </c>
      <c r="D1505" s="2">
        <f t="shared" si="276"/>
        <v>32.496116002974624</v>
      </c>
      <c r="E1505" s="2">
        <f t="shared" si="277"/>
        <v>62.989319954482788</v>
      </c>
      <c r="F1505" s="2">
        <f t="shared" si="285"/>
        <v>340</v>
      </c>
      <c r="G1505" s="2">
        <f t="shared" si="286"/>
        <v>0</v>
      </c>
      <c r="H1505" s="2">
        <f>MIN(Inputs!$B$2, (Inputs!$B$14 - F1505)/Inputs!$B$15)</f>
        <v>0</v>
      </c>
      <c r="I1505" s="2">
        <f>MAX(MIN(Inputs!$B$2, F1505*Inputs!$B$16, Inputs!$B$14*Inputs!$B$4 - G1505), 0)</f>
        <v>170</v>
      </c>
      <c r="J1505" s="2">
        <f>MAX(MIN(Inputs!$B$2, F1505*Inputs!$B$16, (Inputs!$B$14-F1505)/Inputs!$B$15)*Inputs!$B$9, 0)</f>
        <v>0</v>
      </c>
      <c r="K1505" s="2">
        <f>MAX(E1505*Inputs!$B$5 - B1505 - Inputs!$B$8, 0) * H1505</f>
        <v>0</v>
      </c>
      <c r="L1505" s="2">
        <f>IF(B1505 &gt;= D1505*Inputs!$B$10, MAX(B1505 - E1505/Inputs!$B$5 - Inputs!$B$8, 0) * I1505, 0)</f>
        <v>0</v>
      </c>
      <c r="M1505" s="2">
        <f t="shared" si="278"/>
        <v>0</v>
      </c>
      <c r="N1505" s="3" t="str">
        <f t="shared" si="279"/>
        <v>Idle</v>
      </c>
      <c r="O1505" s="3" t="str">
        <f t="shared" si="287"/>
        <v>Idle</v>
      </c>
      <c r="P1505" s="2">
        <f t="shared" si="280"/>
        <v>0</v>
      </c>
      <c r="Q1505" s="2">
        <f t="shared" si="281"/>
        <v>0</v>
      </c>
      <c r="R1505" s="2">
        <f t="shared" si="282"/>
        <v>0</v>
      </c>
      <c r="S1505" s="2">
        <f t="shared" si="283"/>
        <v>0</v>
      </c>
      <c r="T1505" s="2">
        <f t="shared" si="284"/>
        <v>0</v>
      </c>
      <c r="U1505" s="2">
        <f>IF(O1505="Reg", R1505 * Inputs!$B$7, 0)</f>
        <v>0</v>
      </c>
      <c r="V1505" s="2">
        <f>MAX(F1505 + P1505*Inputs!$B$15 - (Q1505/Inputs!$B$16) - U1505, 0)</f>
        <v>340</v>
      </c>
    </row>
    <row r="1506" spans="1:22" x14ac:dyDescent="0.3">
      <c r="A1506" s="1">
        <v>46085.666666666657</v>
      </c>
      <c r="B1506" s="2">
        <v>58.969652208286277</v>
      </c>
      <c r="C1506" s="2">
        <v>8.1516342602247391</v>
      </c>
      <c r="D1506" s="2">
        <f t="shared" si="276"/>
        <v>32.496116002974624</v>
      </c>
      <c r="E1506" s="2">
        <f t="shared" si="277"/>
        <v>62.925025261665148</v>
      </c>
      <c r="F1506" s="2">
        <f t="shared" si="285"/>
        <v>340</v>
      </c>
      <c r="G1506" s="2">
        <f t="shared" si="286"/>
        <v>0</v>
      </c>
      <c r="H1506" s="2">
        <f>MIN(Inputs!$B$2, (Inputs!$B$14 - F1506)/Inputs!$B$15)</f>
        <v>0</v>
      </c>
      <c r="I1506" s="2">
        <f>MAX(MIN(Inputs!$B$2, F1506*Inputs!$B$16, Inputs!$B$14*Inputs!$B$4 - G1506), 0)</f>
        <v>170</v>
      </c>
      <c r="J1506" s="2">
        <f>MAX(MIN(Inputs!$B$2, F1506*Inputs!$B$16, (Inputs!$B$14-F1506)/Inputs!$B$15)*Inputs!$B$9, 0)</f>
        <v>0</v>
      </c>
      <c r="K1506" s="2">
        <f>MAX(E1506*Inputs!$B$5 - B1506 - Inputs!$B$8, 0) * H1506</f>
        <v>0</v>
      </c>
      <c r="L1506" s="2">
        <f>IF(B1506 &gt;= D1506*Inputs!$B$10, MAX(B1506 - E1506/Inputs!$B$5 - Inputs!$B$8, 0) * I1506, 0)</f>
        <v>0</v>
      </c>
      <c r="M1506" s="2">
        <f t="shared" si="278"/>
        <v>0</v>
      </c>
      <c r="N1506" s="3" t="str">
        <f t="shared" si="279"/>
        <v>Idle</v>
      </c>
      <c r="O1506" s="3" t="str">
        <f t="shared" si="287"/>
        <v>Idle</v>
      </c>
      <c r="P1506" s="2">
        <f t="shared" si="280"/>
        <v>0</v>
      </c>
      <c r="Q1506" s="2">
        <f t="shared" si="281"/>
        <v>0</v>
      </c>
      <c r="R1506" s="2">
        <f t="shared" si="282"/>
        <v>0</v>
      </c>
      <c r="S1506" s="2">
        <f t="shared" si="283"/>
        <v>0</v>
      </c>
      <c r="T1506" s="2">
        <f t="shared" si="284"/>
        <v>0</v>
      </c>
      <c r="U1506" s="2">
        <f>IF(O1506="Reg", R1506 * Inputs!$B$7, 0)</f>
        <v>0</v>
      </c>
      <c r="V1506" s="2">
        <f>MAX(F1506 + P1506*Inputs!$B$15 - (Q1506/Inputs!$B$16) - U1506, 0)</f>
        <v>340</v>
      </c>
    </row>
    <row r="1507" spans="1:22" x14ac:dyDescent="0.3">
      <c r="A1507" s="1">
        <v>46085.708333333343</v>
      </c>
      <c r="B1507" s="2">
        <v>68.160567282051247</v>
      </c>
      <c r="C1507" s="2">
        <v>23.413787162353518</v>
      </c>
      <c r="D1507" s="2">
        <f t="shared" si="276"/>
        <v>32.496116002974624</v>
      </c>
      <c r="E1507" s="2">
        <f t="shared" si="277"/>
        <v>60.229189821385724</v>
      </c>
      <c r="F1507" s="2">
        <f t="shared" si="285"/>
        <v>340</v>
      </c>
      <c r="G1507" s="2">
        <f t="shared" si="286"/>
        <v>0</v>
      </c>
      <c r="H1507" s="2">
        <f>MIN(Inputs!$B$2, (Inputs!$B$14 - F1507)/Inputs!$B$15)</f>
        <v>0</v>
      </c>
      <c r="I1507" s="2">
        <f>MAX(MIN(Inputs!$B$2, F1507*Inputs!$B$16, Inputs!$B$14*Inputs!$B$4 - G1507), 0)</f>
        <v>170</v>
      </c>
      <c r="J1507" s="2">
        <f>MAX(MIN(Inputs!$B$2, F1507*Inputs!$B$16, (Inputs!$B$14-F1507)/Inputs!$B$15)*Inputs!$B$9, 0)</f>
        <v>0</v>
      </c>
      <c r="K1507" s="2">
        <f>MAX(E1507*Inputs!$B$5 - B1507 - Inputs!$B$8, 0) * H1507</f>
        <v>0</v>
      </c>
      <c r="L1507" s="2">
        <f>IF(B1507 &gt;= D1507*Inputs!$B$10, MAX(B1507 - E1507/Inputs!$B$5 - Inputs!$B$8, 0) * I1507, 0)</f>
        <v>0</v>
      </c>
      <c r="M1507" s="2">
        <f t="shared" si="278"/>
        <v>0</v>
      </c>
      <c r="N1507" s="3" t="str">
        <f t="shared" si="279"/>
        <v>Idle</v>
      </c>
      <c r="O1507" s="3" t="str">
        <f t="shared" si="287"/>
        <v>Idle</v>
      </c>
      <c r="P1507" s="2">
        <f t="shared" si="280"/>
        <v>0</v>
      </c>
      <c r="Q1507" s="2">
        <f t="shared" si="281"/>
        <v>0</v>
      </c>
      <c r="R1507" s="2">
        <f t="shared" si="282"/>
        <v>0</v>
      </c>
      <c r="S1507" s="2">
        <f t="shared" si="283"/>
        <v>0</v>
      </c>
      <c r="T1507" s="2">
        <f t="shared" si="284"/>
        <v>0</v>
      </c>
      <c r="U1507" s="2">
        <f>IF(O1507="Reg", R1507 * Inputs!$B$7, 0)</f>
        <v>0</v>
      </c>
      <c r="V1507" s="2">
        <f>MAX(F1507 + P1507*Inputs!$B$15 - (Q1507/Inputs!$B$16) - U1507, 0)</f>
        <v>340</v>
      </c>
    </row>
    <row r="1508" spans="1:22" x14ac:dyDescent="0.3">
      <c r="A1508" s="1">
        <v>46085.75</v>
      </c>
      <c r="B1508" s="2">
        <v>64.957790549444297</v>
      </c>
      <c r="C1508" s="2">
        <v>23.263747975014379</v>
      </c>
      <c r="D1508" s="2">
        <f t="shared" si="276"/>
        <v>32.496116002974624</v>
      </c>
      <c r="E1508" s="2">
        <f t="shared" si="277"/>
        <v>56.633783537854811</v>
      </c>
      <c r="F1508" s="2">
        <f t="shared" si="285"/>
        <v>340</v>
      </c>
      <c r="G1508" s="2">
        <f t="shared" si="286"/>
        <v>0</v>
      </c>
      <c r="H1508" s="2">
        <f>MIN(Inputs!$B$2, (Inputs!$B$14 - F1508)/Inputs!$B$15)</f>
        <v>0</v>
      </c>
      <c r="I1508" s="2">
        <f>MAX(MIN(Inputs!$B$2, F1508*Inputs!$B$16, Inputs!$B$14*Inputs!$B$4 - G1508), 0)</f>
        <v>170</v>
      </c>
      <c r="J1508" s="2">
        <f>MAX(MIN(Inputs!$B$2, F1508*Inputs!$B$16, (Inputs!$B$14-F1508)/Inputs!$B$15)*Inputs!$B$9, 0)</f>
        <v>0</v>
      </c>
      <c r="K1508" s="2">
        <f>MAX(E1508*Inputs!$B$5 - B1508 - Inputs!$B$8, 0) * H1508</f>
        <v>0</v>
      </c>
      <c r="L1508" s="2">
        <f>IF(B1508 &gt;= D1508*Inputs!$B$10, MAX(B1508 - E1508/Inputs!$B$5 - Inputs!$B$8, 0) * I1508, 0)</f>
        <v>0</v>
      </c>
      <c r="M1508" s="2">
        <f t="shared" si="278"/>
        <v>0</v>
      </c>
      <c r="N1508" s="3" t="str">
        <f t="shared" si="279"/>
        <v>Idle</v>
      </c>
      <c r="O1508" s="3" t="str">
        <f t="shared" si="287"/>
        <v>Idle</v>
      </c>
      <c r="P1508" s="2">
        <f t="shared" si="280"/>
        <v>0</v>
      </c>
      <c r="Q1508" s="2">
        <f t="shared" si="281"/>
        <v>0</v>
      </c>
      <c r="R1508" s="2">
        <f t="shared" si="282"/>
        <v>0</v>
      </c>
      <c r="S1508" s="2">
        <f t="shared" si="283"/>
        <v>0</v>
      </c>
      <c r="T1508" s="2">
        <f t="shared" si="284"/>
        <v>0</v>
      </c>
      <c r="U1508" s="2">
        <f>IF(O1508="Reg", R1508 * Inputs!$B$7, 0)</f>
        <v>0</v>
      </c>
      <c r="V1508" s="2">
        <f>MAX(F1508 + P1508*Inputs!$B$15 - (Q1508/Inputs!$B$16) - U1508, 0)</f>
        <v>340</v>
      </c>
    </row>
    <row r="1509" spans="1:22" x14ac:dyDescent="0.3">
      <c r="A1509" s="1">
        <v>46085.791666666657</v>
      </c>
      <c r="B1509" s="2">
        <v>66.131302140936981</v>
      </c>
      <c r="C1509" s="2">
        <v>7.7198508296112021</v>
      </c>
      <c r="D1509" s="2">
        <f t="shared" si="276"/>
        <v>32.496116002974624</v>
      </c>
      <c r="E1509" s="2">
        <f t="shared" si="277"/>
        <v>52.438328889367845</v>
      </c>
      <c r="F1509" s="2">
        <f t="shared" si="285"/>
        <v>340</v>
      </c>
      <c r="G1509" s="2">
        <f t="shared" si="286"/>
        <v>0</v>
      </c>
      <c r="H1509" s="2">
        <f>MIN(Inputs!$B$2, (Inputs!$B$14 - F1509)/Inputs!$B$15)</f>
        <v>0</v>
      </c>
      <c r="I1509" s="2">
        <f>MAX(MIN(Inputs!$B$2, F1509*Inputs!$B$16, Inputs!$B$14*Inputs!$B$4 - G1509), 0)</f>
        <v>170</v>
      </c>
      <c r="J1509" s="2">
        <f>MAX(MIN(Inputs!$B$2, F1509*Inputs!$B$16, (Inputs!$B$14-F1509)/Inputs!$B$15)*Inputs!$B$9, 0)</f>
        <v>0</v>
      </c>
      <c r="K1509" s="2">
        <f>MAX(E1509*Inputs!$B$5 - B1509 - Inputs!$B$8, 0) * H1509</f>
        <v>0</v>
      </c>
      <c r="L1509" s="2">
        <f>IF(B1509 &gt;= D1509*Inputs!$B$10, MAX(B1509 - E1509/Inputs!$B$5 - Inputs!$B$8, 0) * I1509, 0)</f>
        <v>0</v>
      </c>
      <c r="M1509" s="2">
        <f t="shared" si="278"/>
        <v>0</v>
      </c>
      <c r="N1509" s="3" t="str">
        <f t="shared" si="279"/>
        <v>Idle</v>
      </c>
      <c r="O1509" s="3" t="str">
        <f t="shared" si="287"/>
        <v>Idle</v>
      </c>
      <c r="P1509" s="2">
        <f t="shared" si="280"/>
        <v>0</v>
      </c>
      <c r="Q1509" s="2">
        <f t="shared" si="281"/>
        <v>0</v>
      </c>
      <c r="R1509" s="2">
        <f t="shared" si="282"/>
        <v>0</v>
      </c>
      <c r="S1509" s="2">
        <f t="shared" si="283"/>
        <v>0</v>
      </c>
      <c r="T1509" s="2">
        <f t="shared" si="284"/>
        <v>0</v>
      </c>
      <c r="U1509" s="2">
        <f>IF(O1509="Reg", R1509 * Inputs!$B$7, 0)</f>
        <v>0</v>
      </c>
      <c r="V1509" s="2">
        <f>MAX(F1509 + P1509*Inputs!$B$15 - (Q1509/Inputs!$B$16) - U1509, 0)</f>
        <v>340</v>
      </c>
    </row>
    <row r="1510" spans="1:22" x14ac:dyDescent="0.3">
      <c r="A1510" s="1">
        <v>46085.833333333343</v>
      </c>
      <c r="B1510" s="2">
        <v>62.512591055162801</v>
      </c>
      <c r="C1510" s="2">
        <v>9.7200795539779694</v>
      </c>
      <c r="D1510" s="2">
        <f t="shared" si="276"/>
        <v>32.496116002974624</v>
      </c>
      <c r="E1510" s="2">
        <f t="shared" si="277"/>
        <v>43.970045810513277</v>
      </c>
      <c r="F1510" s="2">
        <f t="shared" si="285"/>
        <v>340</v>
      </c>
      <c r="G1510" s="2">
        <f t="shared" si="286"/>
        <v>0</v>
      </c>
      <c r="H1510" s="2">
        <f>MIN(Inputs!$B$2, (Inputs!$B$14 - F1510)/Inputs!$B$15)</f>
        <v>0</v>
      </c>
      <c r="I1510" s="2">
        <f>MAX(MIN(Inputs!$B$2, F1510*Inputs!$B$16, Inputs!$B$14*Inputs!$B$4 - G1510), 0)</f>
        <v>170</v>
      </c>
      <c r="J1510" s="2">
        <f>MAX(MIN(Inputs!$B$2, F1510*Inputs!$B$16, (Inputs!$B$14-F1510)/Inputs!$B$15)*Inputs!$B$9, 0)</f>
        <v>0</v>
      </c>
      <c r="K1510" s="2">
        <f>MAX(E1510*Inputs!$B$5 - B1510 - Inputs!$B$8, 0) * H1510</f>
        <v>0</v>
      </c>
      <c r="L1510" s="2">
        <f>IF(B1510 &gt;= D1510*Inputs!$B$10, MAX(B1510 - E1510/Inputs!$B$5 - Inputs!$B$8, 0) * I1510, 0)</f>
        <v>0</v>
      </c>
      <c r="M1510" s="2">
        <f t="shared" si="278"/>
        <v>0</v>
      </c>
      <c r="N1510" s="3" t="str">
        <f t="shared" si="279"/>
        <v>Idle</v>
      </c>
      <c r="O1510" s="3" t="str">
        <f t="shared" si="287"/>
        <v>Idle</v>
      </c>
      <c r="P1510" s="2">
        <f t="shared" si="280"/>
        <v>0</v>
      </c>
      <c r="Q1510" s="2">
        <f t="shared" si="281"/>
        <v>0</v>
      </c>
      <c r="R1510" s="2">
        <f t="shared" si="282"/>
        <v>0</v>
      </c>
      <c r="S1510" s="2">
        <f t="shared" si="283"/>
        <v>0</v>
      </c>
      <c r="T1510" s="2">
        <f t="shared" si="284"/>
        <v>0</v>
      </c>
      <c r="U1510" s="2">
        <f>IF(O1510="Reg", R1510 * Inputs!$B$7, 0)</f>
        <v>0</v>
      </c>
      <c r="V1510" s="2">
        <f>MAX(F1510 + P1510*Inputs!$B$15 - (Q1510/Inputs!$B$16) - U1510, 0)</f>
        <v>340</v>
      </c>
    </row>
    <row r="1511" spans="1:22" x14ac:dyDescent="0.3">
      <c r="A1511" s="1">
        <v>46085.875</v>
      </c>
      <c r="B1511" s="2">
        <v>56.818248334109221</v>
      </c>
      <c r="C1511" s="2">
        <v>6.7967520866605478</v>
      </c>
      <c r="D1511" s="2">
        <f t="shared" si="276"/>
        <v>32.496116002974624</v>
      </c>
      <c r="E1511" s="2">
        <f t="shared" si="277"/>
        <v>35.625437497175575</v>
      </c>
      <c r="F1511" s="2">
        <f t="shared" si="285"/>
        <v>340</v>
      </c>
      <c r="G1511" s="2">
        <f t="shared" si="286"/>
        <v>0</v>
      </c>
      <c r="H1511" s="2">
        <f>MIN(Inputs!$B$2, (Inputs!$B$14 - F1511)/Inputs!$B$15)</f>
        <v>0</v>
      </c>
      <c r="I1511" s="2">
        <f>MAX(MIN(Inputs!$B$2, F1511*Inputs!$B$16, Inputs!$B$14*Inputs!$B$4 - G1511), 0)</f>
        <v>170</v>
      </c>
      <c r="J1511" s="2">
        <f>MAX(MIN(Inputs!$B$2, F1511*Inputs!$B$16, (Inputs!$B$14-F1511)/Inputs!$B$15)*Inputs!$B$9, 0)</f>
        <v>0</v>
      </c>
      <c r="K1511" s="2">
        <f>MAX(E1511*Inputs!$B$5 - B1511 - Inputs!$B$8, 0) * H1511</f>
        <v>0</v>
      </c>
      <c r="L1511" s="2">
        <f>IF(B1511 &gt;= D1511*Inputs!$B$10, MAX(B1511 - E1511/Inputs!$B$5 - Inputs!$B$8, 0) * I1511, 0)</f>
        <v>0</v>
      </c>
      <c r="M1511" s="2">
        <f t="shared" si="278"/>
        <v>0</v>
      </c>
      <c r="N1511" s="3" t="str">
        <f t="shared" si="279"/>
        <v>Idle</v>
      </c>
      <c r="O1511" s="3" t="str">
        <f t="shared" si="287"/>
        <v>Idle</v>
      </c>
      <c r="P1511" s="2">
        <f t="shared" si="280"/>
        <v>0</v>
      </c>
      <c r="Q1511" s="2">
        <f t="shared" si="281"/>
        <v>0</v>
      </c>
      <c r="R1511" s="2">
        <f t="shared" si="282"/>
        <v>0</v>
      </c>
      <c r="S1511" s="2">
        <f t="shared" si="283"/>
        <v>0</v>
      </c>
      <c r="T1511" s="2">
        <f t="shared" si="284"/>
        <v>0</v>
      </c>
      <c r="U1511" s="2">
        <f>IF(O1511="Reg", R1511 * Inputs!$B$7, 0)</f>
        <v>0</v>
      </c>
      <c r="V1511" s="2">
        <f>MAX(F1511 + P1511*Inputs!$B$15 - (Q1511/Inputs!$B$16) - U1511, 0)</f>
        <v>340</v>
      </c>
    </row>
    <row r="1512" spans="1:22" x14ac:dyDescent="0.3">
      <c r="A1512" s="1">
        <v>46085.916666666657</v>
      </c>
      <c r="B1512" s="2">
        <v>42.794639566609803</v>
      </c>
      <c r="C1512" s="2">
        <v>86.331495458352677</v>
      </c>
      <c r="D1512" s="2">
        <f t="shared" si="276"/>
        <v>32.496116002974624</v>
      </c>
      <c r="E1512" s="2">
        <f t="shared" si="277"/>
        <v>28.196987646237559</v>
      </c>
      <c r="F1512" s="2">
        <f t="shared" si="285"/>
        <v>340</v>
      </c>
      <c r="G1512" s="2">
        <f t="shared" si="286"/>
        <v>0</v>
      </c>
      <c r="H1512" s="2">
        <f>MIN(Inputs!$B$2, (Inputs!$B$14 - F1512)/Inputs!$B$15)</f>
        <v>0</v>
      </c>
      <c r="I1512" s="2">
        <f>MAX(MIN(Inputs!$B$2, F1512*Inputs!$B$16, Inputs!$B$14*Inputs!$B$4 - G1512), 0)</f>
        <v>170</v>
      </c>
      <c r="J1512" s="2">
        <f>MAX(MIN(Inputs!$B$2, F1512*Inputs!$B$16, (Inputs!$B$14-F1512)/Inputs!$B$15)*Inputs!$B$9, 0)</f>
        <v>0</v>
      </c>
      <c r="K1512" s="2">
        <f>MAX(E1512*Inputs!$B$5 - B1512 - Inputs!$B$8, 0) * H1512</f>
        <v>0</v>
      </c>
      <c r="L1512" s="2">
        <f>IF(B1512 &gt;= D1512*Inputs!$B$10, MAX(B1512 - E1512/Inputs!$B$5 - Inputs!$B$8, 0) * I1512, 0)</f>
        <v>0</v>
      </c>
      <c r="M1512" s="2">
        <f t="shared" si="278"/>
        <v>0</v>
      </c>
      <c r="N1512" s="3" t="str">
        <f t="shared" si="279"/>
        <v>Idle</v>
      </c>
      <c r="O1512" s="3" t="str">
        <f t="shared" si="287"/>
        <v>Idle</v>
      </c>
      <c r="P1512" s="2">
        <f t="shared" si="280"/>
        <v>0</v>
      </c>
      <c r="Q1512" s="2">
        <f t="shared" si="281"/>
        <v>0</v>
      </c>
      <c r="R1512" s="2">
        <f t="shared" si="282"/>
        <v>0</v>
      </c>
      <c r="S1512" s="2">
        <f t="shared" si="283"/>
        <v>0</v>
      </c>
      <c r="T1512" s="2">
        <f t="shared" si="284"/>
        <v>0</v>
      </c>
      <c r="U1512" s="2">
        <f>IF(O1512="Reg", R1512 * Inputs!$B$7, 0)</f>
        <v>0</v>
      </c>
      <c r="V1512" s="2">
        <f>MAX(F1512 + P1512*Inputs!$B$15 - (Q1512/Inputs!$B$16) - U1512, 0)</f>
        <v>340</v>
      </c>
    </row>
    <row r="1513" spans="1:22" x14ac:dyDescent="0.3">
      <c r="A1513" s="1">
        <v>46085.958333333343</v>
      </c>
      <c r="B1513" s="2">
        <v>46.58812958086579</v>
      </c>
      <c r="C1513" s="2">
        <v>6.0475300710122548</v>
      </c>
      <c r="D1513" s="2">
        <f t="shared" si="276"/>
        <v>32.496116002974624</v>
      </c>
      <c r="E1513" s="2">
        <f t="shared" si="277"/>
        <v>21.064547718469264</v>
      </c>
      <c r="F1513" s="2">
        <f t="shared" si="285"/>
        <v>340</v>
      </c>
      <c r="G1513" s="2">
        <f t="shared" si="286"/>
        <v>0</v>
      </c>
      <c r="H1513" s="2">
        <f>MIN(Inputs!$B$2, (Inputs!$B$14 - F1513)/Inputs!$B$15)</f>
        <v>0</v>
      </c>
      <c r="I1513" s="2">
        <f>MAX(MIN(Inputs!$B$2, F1513*Inputs!$B$16, Inputs!$B$14*Inputs!$B$4 - G1513), 0)</f>
        <v>170</v>
      </c>
      <c r="J1513" s="2">
        <f>MAX(MIN(Inputs!$B$2, F1513*Inputs!$B$16, (Inputs!$B$14-F1513)/Inputs!$B$15)*Inputs!$B$9, 0)</f>
        <v>0</v>
      </c>
      <c r="K1513" s="2">
        <f>MAX(E1513*Inputs!$B$5 - B1513 - Inputs!$B$8, 0) * H1513</f>
        <v>0</v>
      </c>
      <c r="L1513" s="2">
        <f>IF(B1513 &gt;= D1513*Inputs!$B$10, MAX(B1513 - E1513/Inputs!$B$5 - Inputs!$B$8, 0) * I1513, 0)</f>
        <v>450.69440131562175</v>
      </c>
      <c r="M1513" s="2">
        <f t="shared" si="278"/>
        <v>0</v>
      </c>
      <c r="N1513" s="3" t="str">
        <f t="shared" si="279"/>
        <v>Discharge</v>
      </c>
      <c r="O1513" s="3" t="str">
        <f t="shared" si="287"/>
        <v>Discharge</v>
      </c>
      <c r="P1513" s="2">
        <f t="shared" si="280"/>
        <v>0</v>
      </c>
      <c r="Q1513" s="2">
        <f t="shared" si="281"/>
        <v>170</v>
      </c>
      <c r="R1513" s="2">
        <f t="shared" si="282"/>
        <v>0</v>
      </c>
      <c r="S1513" s="2">
        <f t="shared" si="283"/>
        <v>7919.9820287471839</v>
      </c>
      <c r="T1513" s="2">
        <f t="shared" si="284"/>
        <v>0</v>
      </c>
      <c r="U1513" s="2">
        <f>IF(O1513="Reg", R1513 * Inputs!$B$7, 0)</f>
        <v>0</v>
      </c>
      <c r="V1513" s="2">
        <f>MAX(F1513 + P1513*Inputs!$B$15 - (Q1513/Inputs!$B$16) - U1513, 0)</f>
        <v>170</v>
      </c>
    </row>
    <row r="1514" spans="1:22" x14ac:dyDescent="0.3">
      <c r="A1514" s="1">
        <v>46086</v>
      </c>
      <c r="B1514" s="2">
        <v>39.785062658522492</v>
      </c>
      <c r="C1514" s="2">
        <v>8.3113964500150175</v>
      </c>
      <c r="D1514" s="2">
        <f t="shared" si="276"/>
        <v>34.217618926868887</v>
      </c>
      <c r="E1514" s="2">
        <f t="shared" si="277"/>
        <v>13.299859454991632</v>
      </c>
      <c r="F1514" s="2">
        <f t="shared" si="285"/>
        <v>170</v>
      </c>
      <c r="G1514" s="2">
        <f t="shared" si="286"/>
        <v>0</v>
      </c>
      <c r="H1514" s="2">
        <f>MIN(Inputs!$B$2, (Inputs!$B$14 - F1514)/Inputs!$B$15)</f>
        <v>170</v>
      </c>
      <c r="I1514" s="2">
        <f>MAX(MIN(Inputs!$B$2, F1514*Inputs!$B$16, Inputs!$B$14*Inputs!$B$4 - G1514), 0)</f>
        <v>170</v>
      </c>
      <c r="J1514" s="2">
        <f>MAX(MIN(Inputs!$B$2, F1514*Inputs!$B$16, (Inputs!$B$14-F1514)/Inputs!$B$15)*Inputs!$B$9, 0)</f>
        <v>136</v>
      </c>
      <c r="K1514" s="2">
        <f>MAX(E1514*Inputs!$B$5 - B1514 - Inputs!$B$8, 0) * H1514</f>
        <v>0</v>
      </c>
      <c r="L1514" s="2">
        <f>IF(B1514 &gt;= D1514*Inputs!$B$10, MAX(B1514 - E1514/Inputs!$B$5 - Inputs!$B$8, 0) * I1514, 0)</f>
        <v>0</v>
      </c>
      <c r="M1514" s="2">
        <f t="shared" si="278"/>
        <v>1130.3499172020424</v>
      </c>
      <c r="N1514" s="3" t="str">
        <f t="shared" si="279"/>
        <v>Reg</v>
      </c>
      <c r="O1514" s="3" t="str">
        <f t="shared" si="287"/>
        <v>Discharge</v>
      </c>
      <c r="P1514" s="2">
        <f t="shared" si="280"/>
        <v>0</v>
      </c>
      <c r="Q1514" s="2">
        <f t="shared" si="281"/>
        <v>170</v>
      </c>
      <c r="R1514" s="2">
        <f t="shared" si="282"/>
        <v>0</v>
      </c>
      <c r="S1514" s="2">
        <f t="shared" si="283"/>
        <v>6763.4606519488234</v>
      </c>
      <c r="T1514" s="2">
        <f t="shared" si="284"/>
        <v>0</v>
      </c>
      <c r="U1514" s="2">
        <f>IF(O1514="Reg", R1514 * Inputs!$B$7, 0)</f>
        <v>0</v>
      </c>
      <c r="V1514" s="2">
        <f>MAX(F1514 + P1514*Inputs!$B$15 - (Q1514/Inputs!$B$16) - U1514, 0)</f>
        <v>0</v>
      </c>
    </row>
    <row r="1515" spans="1:22" x14ac:dyDescent="0.3">
      <c r="A1515" s="1">
        <v>46086.041666666657</v>
      </c>
      <c r="B1515" s="2">
        <v>15.32160366780953</v>
      </c>
      <c r="C1515" s="2">
        <v>4.0629448944381572</v>
      </c>
      <c r="D1515" s="2">
        <f t="shared" si="276"/>
        <v>34.217618926868887</v>
      </c>
      <c r="E1515" s="2">
        <f t="shared" si="277"/>
        <v>6.669015678571216</v>
      </c>
      <c r="F1515" s="2">
        <f t="shared" si="285"/>
        <v>0</v>
      </c>
      <c r="G1515" s="2">
        <f t="shared" si="286"/>
        <v>170</v>
      </c>
      <c r="H1515" s="2">
        <f>MIN(Inputs!$B$2, (Inputs!$B$14 - F1515)/Inputs!$B$15)</f>
        <v>170</v>
      </c>
      <c r="I1515" s="2">
        <f>MAX(MIN(Inputs!$B$2, F1515*Inputs!$B$16, Inputs!$B$14*Inputs!$B$4 - G1515), 0)</f>
        <v>0</v>
      </c>
      <c r="J1515" s="2">
        <f>MAX(MIN(Inputs!$B$2, F1515*Inputs!$B$16, (Inputs!$B$14-F1515)/Inputs!$B$15)*Inputs!$B$9, 0)</f>
        <v>0</v>
      </c>
      <c r="K1515" s="2">
        <f>MAX(E1515*Inputs!$B$5 - B1515 - Inputs!$B$8, 0) * H1515</f>
        <v>0</v>
      </c>
      <c r="L1515" s="2">
        <f>IF(B1515 &gt;= D1515*Inputs!$B$10, MAX(B1515 - E1515/Inputs!$B$5 - Inputs!$B$8, 0) * I1515, 0)</f>
        <v>0</v>
      </c>
      <c r="M1515" s="2">
        <f t="shared" si="278"/>
        <v>0</v>
      </c>
      <c r="N1515" s="3" t="str">
        <f t="shared" si="279"/>
        <v>Idle</v>
      </c>
      <c r="O1515" s="3" t="str">
        <f t="shared" si="287"/>
        <v>Idle</v>
      </c>
      <c r="P1515" s="2">
        <f t="shared" si="280"/>
        <v>0</v>
      </c>
      <c r="Q1515" s="2">
        <f t="shared" si="281"/>
        <v>0</v>
      </c>
      <c r="R1515" s="2">
        <f t="shared" si="282"/>
        <v>0</v>
      </c>
      <c r="S1515" s="2">
        <f t="shared" si="283"/>
        <v>0</v>
      </c>
      <c r="T1515" s="2">
        <f t="shared" si="284"/>
        <v>0</v>
      </c>
      <c r="U1515" s="2">
        <f>IF(O1515="Reg", R1515 * Inputs!$B$7, 0)</f>
        <v>0</v>
      </c>
      <c r="V1515" s="2">
        <f>MAX(F1515 + P1515*Inputs!$B$15 - (Q1515/Inputs!$B$16) - U1515, 0)</f>
        <v>0</v>
      </c>
    </row>
    <row r="1516" spans="1:22" x14ac:dyDescent="0.3">
      <c r="A1516" s="1">
        <v>46086.083333333343</v>
      </c>
      <c r="B1516" s="2">
        <v>12.4449411751366</v>
      </c>
      <c r="C1516" s="2">
        <v>6.556616439617299</v>
      </c>
      <c r="D1516" s="2">
        <f t="shared" si="276"/>
        <v>34.217618926868887</v>
      </c>
      <c r="E1516" s="2">
        <f t="shared" si="277"/>
        <v>4.558445714511369</v>
      </c>
      <c r="F1516" s="2">
        <f t="shared" si="285"/>
        <v>0</v>
      </c>
      <c r="G1516" s="2">
        <f t="shared" si="286"/>
        <v>170</v>
      </c>
      <c r="H1516" s="2">
        <f>MIN(Inputs!$B$2, (Inputs!$B$14 - F1516)/Inputs!$B$15)</f>
        <v>170</v>
      </c>
      <c r="I1516" s="2">
        <f>MAX(MIN(Inputs!$B$2, F1516*Inputs!$B$16, Inputs!$B$14*Inputs!$B$4 - G1516), 0)</f>
        <v>0</v>
      </c>
      <c r="J1516" s="2">
        <f>MAX(MIN(Inputs!$B$2, F1516*Inputs!$B$16, (Inputs!$B$14-F1516)/Inputs!$B$15)*Inputs!$B$9, 0)</f>
        <v>0</v>
      </c>
      <c r="K1516" s="2">
        <f>MAX(E1516*Inputs!$B$5 - B1516 - Inputs!$B$8, 0) * H1516</f>
        <v>0</v>
      </c>
      <c r="L1516" s="2">
        <f>IF(B1516 &gt;= D1516*Inputs!$B$10, MAX(B1516 - E1516/Inputs!$B$5 - Inputs!$B$8, 0) * I1516, 0)</f>
        <v>0</v>
      </c>
      <c r="M1516" s="2">
        <f t="shared" si="278"/>
        <v>0</v>
      </c>
      <c r="N1516" s="3" t="str">
        <f t="shared" si="279"/>
        <v>Idle</v>
      </c>
      <c r="O1516" s="3" t="str">
        <f t="shared" si="287"/>
        <v>Idle</v>
      </c>
      <c r="P1516" s="2">
        <f t="shared" si="280"/>
        <v>0</v>
      </c>
      <c r="Q1516" s="2">
        <f t="shared" si="281"/>
        <v>0</v>
      </c>
      <c r="R1516" s="2">
        <f t="shared" si="282"/>
        <v>0</v>
      </c>
      <c r="S1516" s="2">
        <f t="shared" si="283"/>
        <v>0</v>
      </c>
      <c r="T1516" s="2">
        <f t="shared" si="284"/>
        <v>0</v>
      </c>
      <c r="U1516" s="2">
        <f>IF(O1516="Reg", R1516 * Inputs!$B$7, 0)</f>
        <v>0</v>
      </c>
      <c r="V1516" s="2">
        <f>MAX(F1516 + P1516*Inputs!$B$15 - (Q1516/Inputs!$B$16) - U1516, 0)</f>
        <v>0</v>
      </c>
    </row>
    <row r="1517" spans="1:22" x14ac:dyDescent="0.3">
      <c r="A1517" s="1">
        <v>46086.125</v>
      </c>
      <c r="B1517" s="2">
        <v>12.24754922848116</v>
      </c>
      <c r="C1517" s="2">
        <v>22.61232341240429</v>
      </c>
      <c r="D1517" s="2">
        <f t="shared" si="276"/>
        <v>34.217618926868887</v>
      </c>
      <c r="E1517" s="2">
        <f t="shared" si="277"/>
        <v>2.4842888519886026</v>
      </c>
      <c r="F1517" s="2">
        <f t="shared" si="285"/>
        <v>0</v>
      </c>
      <c r="G1517" s="2">
        <f t="shared" si="286"/>
        <v>170</v>
      </c>
      <c r="H1517" s="2">
        <f>MIN(Inputs!$B$2, (Inputs!$B$14 - F1517)/Inputs!$B$15)</f>
        <v>170</v>
      </c>
      <c r="I1517" s="2">
        <f>MAX(MIN(Inputs!$B$2, F1517*Inputs!$B$16, Inputs!$B$14*Inputs!$B$4 - G1517), 0)</f>
        <v>0</v>
      </c>
      <c r="J1517" s="2">
        <f>MAX(MIN(Inputs!$B$2, F1517*Inputs!$B$16, (Inputs!$B$14-F1517)/Inputs!$B$15)*Inputs!$B$9, 0)</f>
        <v>0</v>
      </c>
      <c r="K1517" s="2">
        <f>MAX(E1517*Inputs!$B$5 - B1517 - Inputs!$B$8, 0) * H1517</f>
        <v>0</v>
      </c>
      <c r="L1517" s="2">
        <f>IF(B1517 &gt;= D1517*Inputs!$B$10, MAX(B1517 - E1517/Inputs!$B$5 - Inputs!$B$8, 0) * I1517, 0)</f>
        <v>0</v>
      </c>
      <c r="M1517" s="2">
        <f t="shared" si="278"/>
        <v>0</v>
      </c>
      <c r="N1517" s="3" t="str">
        <f t="shared" si="279"/>
        <v>Idle</v>
      </c>
      <c r="O1517" s="3" t="str">
        <f t="shared" si="287"/>
        <v>Idle</v>
      </c>
      <c r="P1517" s="2">
        <f t="shared" si="280"/>
        <v>0</v>
      </c>
      <c r="Q1517" s="2">
        <f t="shared" si="281"/>
        <v>0</v>
      </c>
      <c r="R1517" s="2">
        <f t="shared" si="282"/>
        <v>0</v>
      </c>
      <c r="S1517" s="2">
        <f t="shared" si="283"/>
        <v>0</v>
      </c>
      <c r="T1517" s="2">
        <f t="shared" si="284"/>
        <v>0</v>
      </c>
      <c r="U1517" s="2">
        <f>IF(O1517="Reg", R1517 * Inputs!$B$7, 0)</f>
        <v>0</v>
      </c>
      <c r="V1517" s="2">
        <f>MAX(F1517 + P1517*Inputs!$B$15 - (Q1517/Inputs!$B$16) - U1517, 0)</f>
        <v>0</v>
      </c>
    </row>
    <row r="1518" spans="1:22" x14ac:dyDescent="0.3">
      <c r="A1518" s="1">
        <v>46086.166666666657</v>
      </c>
      <c r="B1518" s="2">
        <v>0</v>
      </c>
      <c r="C1518" s="2">
        <v>15.50795677388599</v>
      </c>
      <c r="D1518" s="2">
        <f t="shared" si="276"/>
        <v>34.217618926868887</v>
      </c>
      <c r="E1518" s="2">
        <f t="shared" si="277"/>
        <v>2.0859377915645148</v>
      </c>
      <c r="F1518" s="2">
        <f t="shared" si="285"/>
        <v>0</v>
      </c>
      <c r="G1518" s="2">
        <f t="shared" si="286"/>
        <v>170</v>
      </c>
      <c r="H1518" s="2">
        <f>MIN(Inputs!$B$2, (Inputs!$B$14 - F1518)/Inputs!$B$15)</f>
        <v>170</v>
      </c>
      <c r="I1518" s="2">
        <f>MAX(MIN(Inputs!$B$2, F1518*Inputs!$B$16, Inputs!$B$14*Inputs!$B$4 - G1518), 0)</f>
        <v>0</v>
      </c>
      <c r="J1518" s="2">
        <f>MAX(MIN(Inputs!$B$2, F1518*Inputs!$B$16, (Inputs!$B$14-F1518)/Inputs!$B$15)*Inputs!$B$9, 0)</f>
        <v>0</v>
      </c>
      <c r="K1518" s="2">
        <f>MAX(E1518*Inputs!$B$5 - B1518 - Inputs!$B$8, 0) * H1518</f>
        <v>0</v>
      </c>
      <c r="L1518" s="2">
        <f>IF(B1518 &gt;= D1518*Inputs!$B$10, MAX(B1518 - E1518/Inputs!$B$5 - Inputs!$B$8, 0) * I1518, 0)</f>
        <v>0</v>
      </c>
      <c r="M1518" s="2">
        <f t="shared" si="278"/>
        <v>0</v>
      </c>
      <c r="N1518" s="3" t="str">
        <f t="shared" si="279"/>
        <v>Idle</v>
      </c>
      <c r="O1518" s="3" t="str">
        <f t="shared" si="287"/>
        <v>Idle</v>
      </c>
      <c r="P1518" s="2">
        <f t="shared" si="280"/>
        <v>0</v>
      </c>
      <c r="Q1518" s="2">
        <f t="shared" si="281"/>
        <v>0</v>
      </c>
      <c r="R1518" s="2">
        <f t="shared" si="282"/>
        <v>0</v>
      </c>
      <c r="S1518" s="2">
        <f t="shared" si="283"/>
        <v>0</v>
      </c>
      <c r="T1518" s="2">
        <f t="shared" si="284"/>
        <v>0</v>
      </c>
      <c r="U1518" s="2">
        <f>IF(O1518="Reg", R1518 * Inputs!$B$7, 0)</f>
        <v>0</v>
      </c>
      <c r="V1518" s="2">
        <f>MAX(F1518 + P1518*Inputs!$B$15 - (Q1518/Inputs!$B$16) - U1518, 0)</f>
        <v>0</v>
      </c>
    </row>
    <row r="1519" spans="1:22" x14ac:dyDescent="0.3">
      <c r="A1519" s="1">
        <v>46086.208333333343</v>
      </c>
      <c r="B1519" s="2">
        <v>0</v>
      </c>
      <c r="C1519" s="2">
        <v>9.9018401344443845</v>
      </c>
      <c r="D1519" s="2">
        <f t="shared" si="276"/>
        <v>34.217618926868887</v>
      </c>
      <c r="E1519" s="2">
        <f t="shared" si="277"/>
        <v>4.0146945584869833</v>
      </c>
      <c r="F1519" s="2">
        <f t="shared" si="285"/>
        <v>0</v>
      </c>
      <c r="G1519" s="2">
        <f t="shared" si="286"/>
        <v>170</v>
      </c>
      <c r="H1519" s="2">
        <f>MIN(Inputs!$B$2, (Inputs!$B$14 - F1519)/Inputs!$B$15)</f>
        <v>170</v>
      </c>
      <c r="I1519" s="2">
        <f>MAX(MIN(Inputs!$B$2, F1519*Inputs!$B$16, Inputs!$B$14*Inputs!$B$4 - G1519), 0)</f>
        <v>0</v>
      </c>
      <c r="J1519" s="2">
        <f>MAX(MIN(Inputs!$B$2, F1519*Inputs!$B$16, (Inputs!$B$14-F1519)/Inputs!$B$15)*Inputs!$B$9, 0)</f>
        <v>0</v>
      </c>
      <c r="K1519" s="2">
        <f>MAX(E1519*Inputs!$B$5 - B1519 - Inputs!$B$8, 0) * H1519</f>
        <v>0</v>
      </c>
      <c r="L1519" s="2">
        <f>IF(B1519 &gt;= D1519*Inputs!$B$10, MAX(B1519 - E1519/Inputs!$B$5 - Inputs!$B$8, 0) * I1519, 0)</f>
        <v>0</v>
      </c>
      <c r="M1519" s="2">
        <f t="shared" si="278"/>
        <v>0</v>
      </c>
      <c r="N1519" s="3" t="str">
        <f t="shared" si="279"/>
        <v>Idle</v>
      </c>
      <c r="O1519" s="3" t="str">
        <f t="shared" si="287"/>
        <v>Idle</v>
      </c>
      <c r="P1519" s="2">
        <f t="shared" si="280"/>
        <v>0</v>
      </c>
      <c r="Q1519" s="2">
        <f t="shared" si="281"/>
        <v>0</v>
      </c>
      <c r="R1519" s="2">
        <f t="shared" si="282"/>
        <v>0</v>
      </c>
      <c r="S1519" s="2">
        <f t="shared" si="283"/>
        <v>0</v>
      </c>
      <c r="T1519" s="2">
        <f t="shared" si="284"/>
        <v>0</v>
      </c>
      <c r="U1519" s="2">
        <f>IF(O1519="Reg", R1519 * Inputs!$B$7, 0)</f>
        <v>0</v>
      </c>
      <c r="V1519" s="2">
        <f>MAX(F1519 + P1519*Inputs!$B$15 - (Q1519/Inputs!$B$16) - U1519, 0)</f>
        <v>0</v>
      </c>
    </row>
    <row r="1520" spans="1:22" x14ac:dyDescent="0.3">
      <c r="A1520" s="1">
        <v>46086.25</v>
      </c>
      <c r="B1520" s="2">
        <v>0</v>
      </c>
      <c r="C1520" s="2">
        <v>5.5155037458699736</v>
      </c>
      <c r="D1520" s="2">
        <f t="shared" si="276"/>
        <v>34.217618926868887</v>
      </c>
      <c r="E1520" s="2">
        <f t="shared" si="277"/>
        <v>8.798518833505554</v>
      </c>
      <c r="F1520" s="2">
        <f t="shared" si="285"/>
        <v>0</v>
      </c>
      <c r="G1520" s="2">
        <f t="shared" si="286"/>
        <v>170</v>
      </c>
      <c r="H1520" s="2">
        <f>MIN(Inputs!$B$2, (Inputs!$B$14 - F1520)/Inputs!$B$15)</f>
        <v>170</v>
      </c>
      <c r="I1520" s="2">
        <f>MAX(MIN(Inputs!$B$2, F1520*Inputs!$B$16, Inputs!$B$14*Inputs!$B$4 - G1520), 0)</f>
        <v>0</v>
      </c>
      <c r="J1520" s="2">
        <f>MAX(MIN(Inputs!$B$2, F1520*Inputs!$B$16, (Inputs!$B$14-F1520)/Inputs!$B$15)*Inputs!$B$9, 0)</f>
        <v>0</v>
      </c>
      <c r="K1520" s="2">
        <f>MAX(E1520*Inputs!$B$5 - B1520 - Inputs!$B$8, 0) * H1520</f>
        <v>0</v>
      </c>
      <c r="L1520" s="2">
        <f>IF(B1520 &gt;= D1520*Inputs!$B$10, MAX(B1520 - E1520/Inputs!$B$5 - Inputs!$B$8, 0) * I1520, 0)</f>
        <v>0</v>
      </c>
      <c r="M1520" s="2">
        <f t="shared" si="278"/>
        <v>0</v>
      </c>
      <c r="N1520" s="3" t="str">
        <f t="shared" si="279"/>
        <v>Idle</v>
      </c>
      <c r="O1520" s="3" t="str">
        <f t="shared" si="287"/>
        <v>Idle</v>
      </c>
      <c r="P1520" s="2">
        <f t="shared" si="280"/>
        <v>0</v>
      </c>
      <c r="Q1520" s="2">
        <f t="shared" si="281"/>
        <v>0</v>
      </c>
      <c r="R1520" s="2">
        <f t="shared" si="282"/>
        <v>0</v>
      </c>
      <c r="S1520" s="2">
        <f t="shared" si="283"/>
        <v>0</v>
      </c>
      <c r="T1520" s="2">
        <f t="shared" si="284"/>
        <v>0</v>
      </c>
      <c r="U1520" s="2">
        <f>IF(O1520="Reg", R1520 * Inputs!$B$7, 0)</f>
        <v>0</v>
      </c>
      <c r="V1520" s="2">
        <f>MAX(F1520 + P1520*Inputs!$B$15 - (Q1520/Inputs!$B$16) - U1520, 0)</f>
        <v>0</v>
      </c>
    </row>
    <row r="1521" spans="1:22" x14ac:dyDescent="0.3">
      <c r="A1521" s="1">
        <v>46086.291666666657</v>
      </c>
      <c r="B1521" s="2">
        <v>2.6581838834504552</v>
      </c>
      <c r="C1521" s="2">
        <v>5.2504461499143051</v>
      </c>
      <c r="D1521" s="2">
        <f t="shared" si="276"/>
        <v>34.217618926868887</v>
      </c>
      <c r="E1521" s="2">
        <f t="shared" si="277"/>
        <v>15.245572583492512</v>
      </c>
      <c r="F1521" s="2">
        <f t="shared" si="285"/>
        <v>0</v>
      </c>
      <c r="G1521" s="2">
        <f t="shared" si="286"/>
        <v>170</v>
      </c>
      <c r="H1521" s="2">
        <f>MIN(Inputs!$B$2, (Inputs!$B$14 - F1521)/Inputs!$B$15)</f>
        <v>170</v>
      </c>
      <c r="I1521" s="2">
        <f>MAX(MIN(Inputs!$B$2, F1521*Inputs!$B$16, Inputs!$B$14*Inputs!$B$4 - G1521), 0)</f>
        <v>0</v>
      </c>
      <c r="J1521" s="2">
        <f>MAX(MIN(Inputs!$B$2, F1521*Inputs!$B$16, (Inputs!$B$14-F1521)/Inputs!$B$15)*Inputs!$B$9, 0)</f>
        <v>0</v>
      </c>
      <c r="K1521" s="2">
        <f>MAX(E1521*Inputs!$B$5 - B1521 - Inputs!$B$8, 0) * H1521</f>
        <v>0</v>
      </c>
      <c r="L1521" s="2">
        <f>IF(B1521 &gt;= D1521*Inputs!$B$10, MAX(B1521 - E1521/Inputs!$B$5 - Inputs!$B$8, 0) * I1521, 0)</f>
        <v>0</v>
      </c>
      <c r="M1521" s="2">
        <f t="shared" si="278"/>
        <v>0</v>
      </c>
      <c r="N1521" s="3" t="str">
        <f t="shared" si="279"/>
        <v>Idle</v>
      </c>
      <c r="O1521" s="3" t="str">
        <f t="shared" si="287"/>
        <v>Idle</v>
      </c>
      <c r="P1521" s="2">
        <f t="shared" si="280"/>
        <v>0</v>
      </c>
      <c r="Q1521" s="2">
        <f t="shared" si="281"/>
        <v>0</v>
      </c>
      <c r="R1521" s="2">
        <f t="shared" si="282"/>
        <v>0</v>
      </c>
      <c r="S1521" s="2">
        <f t="shared" si="283"/>
        <v>0</v>
      </c>
      <c r="T1521" s="2">
        <f t="shared" si="284"/>
        <v>0</v>
      </c>
      <c r="U1521" s="2">
        <f>IF(O1521="Reg", R1521 * Inputs!$B$7, 0)</f>
        <v>0</v>
      </c>
      <c r="V1521" s="2">
        <f>MAX(F1521 + P1521*Inputs!$B$15 - (Q1521/Inputs!$B$16) - U1521, 0)</f>
        <v>0</v>
      </c>
    </row>
    <row r="1522" spans="1:22" x14ac:dyDescent="0.3">
      <c r="A1522" s="1">
        <v>46086.333333333343</v>
      </c>
      <c r="B1522" s="2">
        <v>0</v>
      </c>
      <c r="C1522" s="2">
        <v>2.7228636103265971</v>
      </c>
      <c r="D1522" s="2">
        <f t="shared" si="276"/>
        <v>34.217618926868887</v>
      </c>
      <c r="E1522" s="2">
        <f t="shared" si="277"/>
        <v>22.888451688919464</v>
      </c>
      <c r="F1522" s="2">
        <f t="shared" si="285"/>
        <v>0</v>
      </c>
      <c r="G1522" s="2">
        <f t="shared" si="286"/>
        <v>170</v>
      </c>
      <c r="H1522" s="2">
        <f>MIN(Inputs!$B$2, (Inputs!$B$14 - F1522)/Inputs!$B$15)</f>
        <v>170</v>
      </c>
      <c r="I1522" s="2">
        <f>MAX(MIN(Inputs!$B$2, F1522*Inputs!$B$16, Inputs!$B$14*Inputs!$B$4 - G1522), 0)</f>
        <v>0</v>
      </c>
      <c r="J1522" s="2">
        <f>MAX(MIN(Inputs!$B$2, F1522*Inputs!$B$16, (Inputs!$B$14-F1522)/Inputs!$B$15)*Inputs!$B$9, 0)</f>
        <v>0</v>
      </c>
      <c r="K1522" s="2">
        <f>MAX(E1522*Inputs!$B$5 - B1522 - Inputs!$B$8, 0) * H1522</f>
        <v>24.112372662351582</v>
      </c>
      <c r="L1522" s="2">
        <f>IF(B1522 &gt;= D1522*Inputs!$B$10, MAX(B1522 - E1522/Inputs!$B$5 - Inputs!$B$8, 0) * I1522, 0)</f>
        <v>0</v>
      </c>
      <c r="M1522" s="2">
        <f t="shared" si="278"/>
        <v>0</v>
      </c>
      <c r="N1522" s="3" t="str">
        <f t="shared" si="279"/>
        <v>Charge</v>
      </c>
      <c r="O1522" s="3" t="str">
        <f t="shared" si="287"/>
        <v>Charge</v>
      </c>
      <c r="P1522" s="2">
        <f t="shared" si="280"/>
        <v>170</v>
      </c>
      <c r="Q1522" s="2">
        <f t="shared" si="281"/>
        <v>0</v>
      </c>
      <c r="R1522" s="2">
        <f t="shared" si="282"/>
        <v>0</v>
      </c>
      <c r="S1522" s="2">
        <f t="shared" si="283"/>
        <v>0</v>
      </c>
      <c r="T1522" s="2">
        <f t="shared" si="284"/>
        <v>0</v>
      </c>
      <c r="U1522" s="2">
        <f>IF(O1522="Reg", R1522 * Inputs!$B$7, 0)</f>
        <v>0</v>
      </c>
      <c r="V1522" s="2">
        <f>MAX(F1522 + P1522*Inputs!$B$15 - (Q1522/Inputs!$B$16) - U1522, 0)</f>
        <v>170</v>
      </c>
    </row>
    <row r="1523" spans="1:22" x14ac:dyDescent="0.3">
      <c r="A1523" s="1">
        <v>46086.375</v>
      </c>
      <c r="B1523" s="2">
        <v>9.8574428659366333</v>
      </c>
      <c r="C1523" s="2">
        <v>9.2988896679513875</v>
      </c>
      <c r="D1523" s="2">
        <f t="shared" si="276"/>
        <v>34.217618926868887</v>
      </c>
      <c r="E1523" s="2">
        <f t="shared" si="277"/>
        <v>31.918879925791249</v>
      </c>
      <c r="F1523" s="2">
        <f t="shared" si="285"/>
        <v>170</v>
      </c>
      <c r="G1523" s="2">
        <f t="shared" si="286"/>
        <v>170</v>
      </c>
      <c r="H1523" s="2">
        <f>MIN(Inputs!$B$2, (Inputs!$B$14 - F1523)/Inputs!$B$15)</f>
        <v>170</v>
      </c>
      <c r="I1523" s="2">
        <f>MAX(MIN(Inputs!$B$2, F1523*Inputs!$B$16, Inputs!$B$14*Inputs!$B$4 - G1523), 0)</f>
        <v>170</v>
      </c>
      <c r="J1523" s="2">
        <f>MAX(MIN(Inputs!$B$2, F1523*Inputs!$B$16, (Inputs!$B$14-F1523)/Inputs!$B$15)*Inputs!$B$9, 0)</f>
        <v>136</v>
      </c>
      <c r="K1523" s="2">
        <f>MAX(E1523*Inputs!$B$5 - B1523 - Inputs!$B$8, 0) * H1523</f>
        <v>0</v>
      </c>
      <c r="L1523" s="2">
        <f>IF(B1523 &gt;= D1523*Inputs!$B$10, MAX(B1523 - E1523/Inputs!$B$5 - Inputs!$B$8, 0) * I1523, 0)</f>
        <v>0</v>
      </c>
      <c r="M1523" s="2">
        <f t="shared" si="278"/>
        <v>1264.6489948413887</v>
      </c>
      <c r="N1523" s="3" t="str">
        <f t="shared" si="279"/>
        <v>Reg</v>
      </c>
      <c r="O1523" s="3" t="str">
        <f t="shared" si="287"/>
        <v>Charge</v>
      </c>
      <c r="P1523" s="2">
        <f t="shared" si="280"/>
        <v>170</v>
      </c>
      <c r="Q1523" s="2">
        <f t="shared" si="281"/>
        <v>0</v>
      </c>
      <c r="R1523" s="2">
        <f t="shared" si="282"/>
        <v>0</v>
      </c>
      <c r="S1523" s="2">
        <f t="shared" si="283"/>
        <v>-1675.7652872092276</v>
      </c>
      <c r="T1523" s="2">
        <f t="shared" si="284"/>
        <v>0</v>
      </c>
      <c r="U1523" s="2">
        <f>IF(O1523="Reg", R1523 * Inputs!$B$7, 0)</f>
        <v>0</v>
      </c>
      <c r="V1523" s="2">
        <f>MAX(F1523 + P1523*Inputs!$B$15 - (Q1523/Inputs!$B$16) - U1523, 0)</f>
        <v>340</v>
      </c>
    </row>
    <row r="1524" spans="1:22" x14ac:dyDescent="0.3">
      <c r="A1524" s="1">
        <v>46086.416666666657</v>
      </c>
      <c r="B1524" s="2">
        <v>11.57254060153481</v>
      </c>
      <c r="C1524" s="2">
        <v>9.569601692747236</v>
      </c>
      <c r="D1524" s="2">
        <f t="shared" si="276"/>
        <v>34.217618926868887</v>
      </c>
      <c r="E1524" s="2">
        <f t="shared" si="277"/>
        <v>40.922230958948873</v>
      </c>
      <c r="F1524" s="2">
        <f t="shared" si="285"/>
        <v>340</v>
      </c>
      <c r="G1524" s="2">
        <f t="shared" si="286"/>
        <v>170</v>
      </c>
      <c r="H1524" s="2">
        <f>MIN(Inputs!$B$2, (Inputs!$B$14 - F1524)/Inputs!$B$15)</f>
        <v>0</v>
      </c>
      <c r="I1524" s="2">
        <f>MAX(MIN(Inputs!$B$2, F1524*Inputs!$B$16, Inputs!$B$14*Inputs!$B$4 - G1524), 0)</f>
        <v>170</v>
      </c>
      <c r="J1524" s="2">
        <f>MAX(MIN(Inputs!$B$2, F1524*Inputs!$B$16, (Inputs!$B$14-F1524)/Inputs!$B$15)*Inputs!$B$9, 0)</f>
        <v>0</v>
      </c>
      <c r="K1524" s="2">
        <f>MAX(E1524*Inputs!$B$5 - B1524 - Inputs!$B$8, 0) * H1524</f>
        <v>0</v>
      </c>
      <c r="L1524" s="2">
        <f>IF(B1524 &gt;= D1524*Inputs!$B$10, MAX(B1524 - E1524/Inputs!$B$5 - Inputs!$B$8, 0) * I1524, 0)</f>
        <v>0</v>
      </c>
      <c r="M1524" s="2">
        <f t="shared" si="278"/>
        <v>0</v>
      </c>
      <c r="N1524" s="3" t="str">
        <f t="shared" si="279"/>
        <v>Idle</v>
      </c>
      <c r="O1524" s="3" t="str">
        <f t="shared" si="287"/>
        <v>Idle</v>
      </c>
      <c r="P1524" s="2">
        <f t="shared" si="280"/>
        <v>0</v>
      </c>
      <c r="Q1524" s="2">
        <f t="shared" si="281"/>
        <v>0</v>
      </c>
      <c r="R1524" s="2">
        <f t="shared" si="282"/>
        <v>0</v>
      </c>
      <c r="S1524" s="2">
        <f t="shared" si="283"/>
        <v>0</v>
      </c>
      <c r="T1524" s="2">
        <f t="shared" si="284"/>
        <v>0</v>
      </c>
      <c r="U1524" s="2">
        <f>IF(O1524="Reg", R1524 * Inputs!$B$7, 0)</f>
        <v>0</v>
      </c>
      <c r="V1524" s="2">
        <f>MAX(F1524 + P1524*Inputs!$B$15 - (Q1524/Inputs!$B$16) - U1524, 0)</f>
        <v>340</v>
      </c>
    </row>
    <row r="1525" spans="1:22" x14ac:dyDescent="0.3">
      <c r="A1525" s="1">
        <v>46086.458333333343</v>
      </c>
      <c r="B1525" s="2">
        <v>28.70294565011142</v>
      </c>
      <c r="C1525" s="2">
        <v>2.323520017053978</v>
      </c>
      <c r="D1525" s="2">
        <f t="shared" si="276"/>
        <v>34.217618926868887</v>
      </c>
      <c r="E1525" s="2">
        <f t="shared" si="277"/>
        <v>50.097036420460057</v>
      </c>
      <c r="F1525" s="2">
        <f t="shared" si="285"/>
        <v>340</v>
      </c>
      <c r="G1525" s="2">
        <f t="shared" si="286"/>
        <v>170</v>
      </c>
      <c r="H1525" s="2">
        <f>MIN(Inputs!$B$2, (Inputs!$B$14 - F1525)/Inputs!$B$15)</f>
        <v>0</v>
      </c>
      <c r="I1525" s="2">
        <f>MAX(MIN(Inputs!$B$2, F1525*Inputs!$B$16, Inputs!$B$14*Inputs!$B$4 - G1525), 0)</f>
        <v>170</v>
      </c>
      <c r="J1525" s="2">
        <f>MAX(MIN(Inputs!$B$2, F1525*Inputs!$B$16, (Inputs!$B$14-F1525)/Inputs!$B$15)*Inputs!$B$9, 0)</f>
        <v>0</v>
      </c>
      <c r="K1525" s="2">
        <f>MAX(E1525*Inputs!$B$5 - B1525 - Inputs!$B$8, 0) * H1525</f>
        <v>0</v>
      </c>
      <c r="L1525" s="2">
        <f>IF(B1525 &gt;= D1525*Inputs!$B$10, MAX(B1525 - E1525/Inputs!$B$5 - Inputs!$B$8, 0) * I1525, 0)</f>
        <v>0</v>
      </c>
      <c r="M1525" s="2">
        <f t="shared" si="278"/>
        <v>0</v>
      </c>
      <c r="N1525" s="3" t="str">
        <f t="shared" si="279"/>
        <v>Idle</v>
      </c>
      <c r="O1525" s="3" t="str">
        <f t="shared" si="287"/>
        <v>Idle</v>
      </c>
      <c r="P1525" s="2">
        <f t="shared" si="280"/>
        <v>0</v>
      </c>
      <c r="Q1525" s="2">
        <f t="shared" si="281"/>
        <v>0</v>
      </c>
      <c r="R1525" s="2">
        <f t="shared" si="282"/>
        <v>0</v>
      </c>
      <c r="S1525" s="2">
        <f t="shared" si="283"/>
        <v>0</v>
      </c>
      <c r="T1525" s="2">
        <f t="shared" si="284"/>
        <v>0</v>
      </c>
      <c r="U1525" s="2">
        <f>IF(O1525="Reg", R1525 * Inputs!$B$7, 0)</f>
        <v>0</v>
      </c>
      <c r="V1525" s="2">
        <f>MAX(F1525 + P1525*Inputs!$B$15 - (Q1525/Inputs!$B$16) - U1525, 0)</f>
        <v>340</v>
      </c>
    </row>
    <row r="1526" spans="1:22" x14ac:dyDescent="0.3">
      <c r="A1526" s="1">
        <v>46086.5</v>
      </c>
      <c r="B1526" s="2">
        <v>38.68232249992176</v>
      </c>
      <c r="C1526" s="2">
        <v>8.056458114955916</v>
      </c>
      <c r="D1526" s="2">
        <f t="shared" si="276"/>
        <v>34.217618926868887</v>
      </c>
      <c r="E1526" s="2">
        <f t="shared" si="277"/>
        <v>56.405969822829697</v>
      </c>
      <c r="F1526" s="2">
        <f t="shared" si="285"/>
        <v>340</v>
      </c>
      <c r="G1526" s="2">
        <f t="shared" si="286"/>
        <v>170</v>
      </c>
      <c r="H1526" s="2">
        <f>MIN(Inputs!$B$2, (Inputs!$B$14 - F1526)/Inputs!$B$15)</f>
        <v>0</v>
      </c>
      <c r="I1526" s="2">
        <f>MAX(MIN(Inputs!$B$2, F1526*Inputs!$B$16, Inputs!$B$14*Inputs!$B$4 - G1526), 0)</f>
        <v>170</v>
      </c>
      <c r="J1526" s="2">
        <f>MAX(MIN(Inputs!$B$2, F1526*Inputs!$B$16, (Inputs!$B$14-F1526)/Inputs!$B$15)*Inputs!$B$9, 0)</f>
        <v>0</v>
      </c>
      <c r="K1526" s="2">
        <f>MAX(E1526*Inputs!$B$5 - B1526 - Inputs!$B$8, 0) * H1526</f>
        <v>0</v>
      </c>
      <c r="L1526" s="2">
        <f>IF(B1526 &gt;= D1526*Inputs!$B$10, MAX(B1526 - E1526/Inputs!$B$5 - Inputs!$B$8, 0) * I1526, 0)</f>
        <v>0</v>
      </c>
      <c r="M1526" s="2">
        <f t="shared" si="278"/>
        <v>0</v>
      </c>
      <c r="N1526" s="3" t="str">
        <f t="shared" si="279"/>
        <v>Idle</v>
      </c>
      <c r="O1526" s="3" t="str">
        <f t="shared" si="287"/>
        <v>Idle</v>
      </c>
      <c r="P1526" s="2">
        <f t="shared" si="280"/>
        <v>0</v>
      </c>
      <c r="Q1526" s="2">
        <f t="shared" si="281"/>
        <v>0</v>
      </c>
      <c r="R1526" s="2">
        <f t="shared" si="282"/>
        <v>0</v>
      </c>
      <c r="S1526" s="2">
        <f t="shared" si="283"/>
        <v>0</v>
      </c>
      <c r="T1526" s="2">
        <f t="shared" si="284"/>
        <v>0</v>
      </c>
      <c r="U1526" s="2">
        <f>IF(O1526="Reg", R1526 * Inputs!$B$7, 0)</f>
        <v>0</v>
      </c>
      <c r="V1526" s="2">
        <f>MAX(F1526 + P1526*Inputs!$B$15 - (Q1526/Inputs!$B$16) - U1526, 0)</f>
        <v>340</v>
      </c>
    </row>
    <row r="1527" spans="1:22" x14ac:dyDescent="0.3">
      <c r="A1527" s="1">
        <v>46086.541666666657</v>
      </c>
      <c r="B1527" s="2">
        <v>48.515458516012153</v>
      </c>
      <c r="C1527" s="2">
        <v>19.281908944898252</v>
      </c>
      <c r="D1527" s="2">
        <f t="shared" si="276"/>
        <v>34.217618926868887</v>
      </c>
      <c r="E1527" s="2">
        <f t="shared" si="277"/>
        <v>60.512317338758145</v>
      </c>
      <c r="F1527" s="2">
        <f t="shared" si="285"/>
        <v>340</v>
      </c>
      <c r="G1527" s="2">
        <f t="shared" si="286"/>
        <v>170</v>
      </c>
      <c r="H1527" s="2">
        <f>MIN(Inputs!$B$2, (Inputs!$B$14 - F1527)/Inputs!$B$15)</f>
        <v>0</v>
      </c>
      <c r="I1527" s="2">
        <f>MAX(MIN(Inputs!$B$2, F1527*Inputs!$B$16, Inputs!$B$14*Inputs!$B$4 - G1527), 0)</f>
        <v>170</v>
      </c>
      <c r="J1527" s="2">
        <f>MAX(MIN(Inputs!$B$2, F1527*Inputs!$B$16, (Inputs!$B$14-F1527)/Inputs!$B$15)*Inputs!$B$9, 0)</f>
        <v>0</v>
      </c>
      <c r="K1527" s="2">
        <f>MAX(E1527*Inputs!$B$5 - B1527 - Inputs!$B$8, 0) * H1527</f>
        <v>0</v>
      </c>
      <c r="L1527" s="2">
        <f>IF(B1527 &gt;= D1527*Inputs!$B$10, MAX(B1527 - E1527/Inputs!$B$5 - Inputs!$B$8, 0) * I1527, 0)</f>
        <v>0</v>
      </c>
      <c r="M1527" s="2">
        <f t="shared" si="278"/>
        <v>0</v>
      </c>
      <c r="N1527" s="3" t="str">
        <f t="shared" si="279"/>
        <v>Idle</v>
      </c>
      <c r="O1527" s="3" t="str">
        <f t="shared" si="287"/>
        <v>Idle</v>
      </c>
      <c r="P1527" s="2">
        <f t="shared" si="280"/>
        <v>0</v>
      </c>
      <c r="Q1527" s="2">
        <f t="shared" si="281"/>
        <v>0</v>
      </c>
      <c r="R1527" s="2">
        <f t="shared" si="282"/>
        <v>0</v>
      </c>
      <c r="S1527" s="2">
        <f t="shared" si="283"/>
        <v>0</v>
      </c>
      <c r="T1527" s="2">
        <f t="shared" si="284"/>
        <v>0</v>
      </c>
      <c r="U1527" s="2">
        <f>IF(O1527="Reg", R1527 * Inputs!$B$7, 0)</f>
        <v>0</v>
      </c>
      <c r="V1527" s="2">
        <f>MAX(F1527 + P1527*Inputs!$B$15 - (Q1527/Inputs!$B$16) - U1527, 0)</f>
        <v>340</v>
      </c>
    </row>
    <row r="1528" spans="1:22" x14ac:dyDescent="0.3">
      <c r="A1528" s="1">
        <v>46086.583333333343</v>
      </c>
      <c r="B1528" s="2">
        <v>54.182569421230717</v>
      </c>
      <c r="C1528" s="2">
        <v>13.779094946811901</v>
      </c>
      <c r="D1528" s="2">
        <f t="shared" si="276"/>
        <v>34.217618926868887</v>
      </c>
      <c r="E1528" s="2">
        <f t="shared" si="277"/>
        <v>63.328077839854664</v>
      </c>
      <c r="F1528" s="2">
        <f t="shared" si="285"/>
        <v>340</v>
      </c>
      <c r="G1528" s="2">
        <f t="shared" si="286"/>
        <v>170</v>
      </c>
      <c r="H1528" s="2">
        <f>MIN(Inputs!$B$2, (Inputs!$B$14 - F1528)/Inputs!$B$15)</f>
        <v>0</v>
      </c>
      <c r="I1528" s="2">
        <f>MAX(MIN(Inputs!$B$2, F1528*Inputs!$B$16, Inputs!$B$14*Inputs!$B$4 - G1528), 0)</f>
        <v>170</v>
      </c>
      <c r="J1528" s="2">
        <f>MAX(MIN(Inputs!$B$2, F1528*Inputs!$B$16, (Inputs!$B$14-F1528)/Inputs!$B$15)*Inputs!$B$9, 0)</f>
        <v>0</v>
      </c>
      <c r="K1528" s="2">
        <f>MAX(E1528*Inputs!$B$5 - B1528 - Inputs!$B$8, 0) * H1528</f>
        <v>0</v>
      </c>
      <c r="L1528" s="2">
        <f>IF(B1528 &gt;= D1528*Inputs!$B$10, MAX(B1528 - E1528/Inputs!$B$5 - Inputs!$B$8, 0) * I1528, 0)</f>
        <v>0</v>
      </c>
      <c r="M1528" s="2">
        <f t="shared" si="278"/>
        <v>0</v>
      </c>
      <c r="N1528" s="3" t="str">
        <f t="shared" si="279"/>
        <v>Idle</v>
      </c>
      <c r="O1528" s="3" t="str">
        <f t="shared" si="287"/>
        <v>Idle</v>
      </c>
      <c r="P1528" s="2">
        <f t="shared" si="280"/>
        <v>0</v>
      </c>
      <c r="Q1528" s="2">
        <f t="shared" si="281"/>
        <v>0</v>
      </c>
      <c r="R1528" s="2">
        <f t="shared" si="282"/>
        <v>0</v>
      </c>
      <c r="S1528" s="2">
        <f t="shared" si="283"/>
        <v>0</v>
      </c>
      <c r="T1528" s="2">
        <f t="shared" si="284"/>
        <v>0</v>
      </c>
      <c r="U1528" s="2">
        <f>IF(O1528="Reg", R1528 * Inputs!$B$7, 0)</f>
        <v>0</v>
      </c>
      <c r="V1528" s="2">
        <f>MAX(F1528 + P1528*Inputs!$B$15 - (Q1528/Inputs!$B$16) - U1528, 0)</f>
        <v>340</v>
      </c>
    </row>
    <row r="1529" spans="1:22" x14ac:dyDescent="0.3">
      <c r="A1529" s="1">
        <v>46086.625</v>
      </c>
      <c r="B1529" s="2">
        <v>63.877549064882373</v>
      </c>
      <c r="C1529" s="2">
        <v>15.664136774960729</v>
      </c>
      <c r="D1529" s="2">
        <f t="shared" si="276"/>
        <v>34.217618926868887</v>
      </c>
      <c r="E1529" s="2">
        <f t="shared" si="277"/>
        <v>65.422473013869293</v>
      </c>
      <c r="F1529" s="2">
        <f t="shared" si="285"/>
        <v>340</v>
      </c>
      <c r="G1529" s="2">
        <f t="shared" si="286"/>
        <v>170</v>
      </c>
      <c r="H1529" s="2">
        <f>MIN(Inputs!$B$2, (Inputs!$B$14 - F1529)/Inputs!$B$15)</f>
        <v>0</v>
      </c>
      <c r="I1529" s="2">
        <f>MAX(MIN(Inputs!$B$2, F1529*Inputs!$B$16, Inputs!$B$14*Inputs!$B$4 - G1529), 0)</f>
        <v>170</v>
      </c>
      <c r="J1529" s="2">
        <f>MAX(MIN(Inputs!$B$2, F1529*Inputs!$B$16, (Inputs!$B$14-F1529)/Inputs!$B$15)*Inputs!$B$9, 0)</f>
        <v>0</v>
      </c>
      <c r="K1529" s="2">
        <f>MAX(E1529*Inputs!$B$5 - B1529 - Inputs!$B$8, 0) * H1529</f>
        <v>0</v>
      </c>
      <c r="L1529" s="2">
        <f>IF(B1529 &gt;= D1529*Inputs!$B$10, MAX(B1529 - E1529/Inputs!$B$5 - Inputs!$B$8, 0) * I1529, 0)</f>
        <v>0</v>
      </c>
      <c r="M1529" s="2">
        <f t="shared" si="278"/>
        <v>0</v>
      </c>
      <c r="N1529" s="3" t="str">
        <f t="shared" si="279"/>
        <v>Idle</v>
      </c>
      <c r="O1529" s="3" t="str">
        <f t="shared" si="287"/>
        <v>Idle</v>
      </c>
      <c r="P1529" s="2">
        <f t="shared" si="280"/>
        <v>0</v>
      </c>
      <c r="Q1529" s="2">
        <f t="shared" si="281"/>
        <v>0</v>
      </c>
      <c r="R1529" s="2">
        <f t="shared" si="282"/>
        <v>0</v>
      </c>
      <c r="S1529" s="2">
        <f t="shared" si="283"/>
        <v>0</v>
      </c>
      <c r="T1529" s="2">
        <f t="shared" si="284"/>
        <v>0</v>
      </c>
      <c r="U1529" s="2">
        <f>IF(O1529="Reg", R1529 * Inputs!$B$7, 0)</f>
        <v>0</v>
      </c>
      <c r="V1529" s="2">
        <f>MAX(F1529 + P1529*Inputs!$B$15 - (Q1529/Inputs!$B$16) - U1529, 0)</f>
        <v>340</v>
      </c>
    </row>
    <row r="1530" spans="1:22" x14ac:dyDescent="0.3">
      <c r="A1530" s="1">
        <v>46086.666666666657</v>
      </c>
      <c r="B1530" s="2">
        <v>66.621373370601916</v>
      </c>
      <c r="C1530" s="2">
        <v>4.6561859877902556</v>
      </c>
      <c r="D1530" s="2">
        <f t="shared" si="276"/>
        <v>34.217618926868887</v>
      </c>
      <c r="E1530" s="2">
        <f t="shared" si="277"/>
        <v>64.235521832593307</v>
      </c>
      <c r="F1530" s="2">
        <f t="shared" si="285"/>
        <v>340</v>
      </c>
      <c r="G1530" s="2">
        <f t="shared" si="286"/>
        <v>170</v>
      </c>
      <c r="H1530" s="2">
        <f>MIN(Inputs!$B$2, (Inputs!$B$14 - F1530)/Inputs!$B$15)</f>
        <v>0</v>
      </c>
      <c r="I1530" s="2">
        <f>MAX(MIN(Inputs!$B$2, F1530*Inputs!$B$16, Inputs!$B$14*Inputs!$B$4 - G1530), 0)</f>
        <v>170</v>
      </c>
      <c r="J1530" s="2">
        <f>MAX(MIN(Inputs!$B$2, F1530*Inputs!$B$16, (Inputs!$B$14-F1530)/Inputs!$B$15)*Inputs!$B$9, 0)</f>
        <v>0</v>
      </c>
      <c r="K1530" s="2">
        <f>MAX(E1530*Inputs!$B$5 - B1530 - Inputs!$B$8, 0) * H1530</f>
        <v>0</v>
      </c>
      <c r="L1530" s="2">
        <f>IF(B1530 &gt;= D1530*Inputs!$B$10, MAX(B1530 - E1530/Inputs!$B$5 - Inputs!$B$8, 0) * I1530, 0)</f>
        <v>0</v>
      </c>
      <c r="M1530" s="2">
        <f t="shared" si="278"/>
        <v>0</v>
      </c>
      <c r="N1530" s="3" t="str">
        <f t="shared" si="279"/>
        <v>Idle</v>
      </c>
      <c r="O1530" s="3" t="str">
        <f t="shared" si="287"/>
        <v>Idle</v>
      </c>
      <c r="P1530" s="2">
        <f t="shared" si="280"/>
        <v>0</v>
      </c>
      <c r="Q1530" s="2">
        <f t="shared" si="281"/>
        <v>0</v>
      </c>
      <c r="R1530" s="2">
        <f t="shared" si="282"/>
        <v>0</v>
      </c>
      <c r="S1530" s="2">
        <f t="shared" si="283"/>
        <v>0</v>
      </c>
      <c r="T1530" s="2">
        <f t="shared" si="284"/>
        <v>0</v>
      </c>
      <c r="U1530" s="2">
        <f>IF(O1530="Reg", R1530 * Inputs!$B$7, 0)</f>
        <v>0</v>
      </c>
      <c r="V1530" s="2">
        <f>MAX(F1530 + P1530*Inputs!$B$15 - (Q1530/Inputs!$B$16) - U1530, 0)</f>
        <v>340</v>
      </c>
    </row>
    <row r="1531" spans="1:22" x14ac:dyDescent="0.3">
      <c r="A1531" s="1">
        <v>46086.708333333343</v>
      </c>
      <c r="B1531" s="2">
        <v>66.556546064329297</v>
      </c>
      <c r="C1531" s="2">
        <v>6.1103103236458534</v>
      </c>
      <c r="D1531" s="2">
        <f t="shared" si="276"/>
        <v>34.217618926868887</v>
      </c>
      <c r="E1531" s="2">
        <f t="shared" si="277"/>
        <v>62.685766652256781</v>
      </c>
      <c r="F1531" s="2">
        <f t="shared" si="285"/>
        <v>340</v>
      </c>
      <c r="G1531" s="2">
        <f t="shared" si="286"/>
        <v>170</v>
      </c>
      <c r="H1531" s="2">
        <f>MIN(Inputs!$B$2, (Inputs!$B$14 - F1531)/Inputs!$B$15)</f>
        <v>0</v>
      </c>
      <c r="I1531" s="2">
        <f>MAX(MIN(Inputs!$B$2, F1531*Inputs!$B$16, Inputs!$B$14*Inputs!$B$4 - G1531), 0)</f>
        <v>170</v>
      </c>
      <c r="J1531" s="2">
        <f>MAX(MIN(Inputs!$B$2, F1531*Inputs!$B$16, (Inputs!$B$14-F1531)/Inputs!$B$15)*Inputs!$B$9, 0)</f>
        <v>0</v>
      </c>
      <c r="K1531" s="2">
        <f>MAX(E1531*Inputs!$B$5 - B1531 - Inputs!$B$8, 0) * H1531</f>
        <v>0</v>
      </c>
      <c r="L1531" s="2">
        <f>IF(B1531 &gt;= D1531*Inputs!$B$10, MAX(B1531 - E1531/Inputs!$B$5 - Inputs!$B$8, 0) * I1531, 0)</f>
        <v>0</v>
      </c>
      <c r="M1531" s="2">
        <f t="shared" si="278"/>
        <v>0</v>
      </c>
      <c r="N1531" s="3" t="str">
        <f t="shared" si="279"/>
        <v>Idle</v>
      </c>
      <c r="O1531" s="3" t="str">
        <f t="shared" si="287"/>
        <v>Idle</v>
      </c>
      <c r="P1531" s="2">
        <f t="shared" si="280"/>
        <v>0</v>
      </c>
      <c r="Q1531" s="2">
        <f t="shared" si="281"/>
        <v>0</v>
      </c>
      <c r="R1531" s="2">
        <f t="shared" si="282"/>
        <v>0</v>
      </c>
      <c r="S1531" s="2">
        <f t="shared" si="283"/>
        <v>0</v>
      </c>
      <c r="T1531" s="2">
        <f t="shared" si="284"/>
        <v>0</v>
      </c>
      <c r="U1531" s="2">
        <f>IF(O1531="Reg", R1531 * Inputs!$B$7, 0)</f>
        <v>0</v>
      </c>
      <c r="V1531" s="2">
        <f>MAX(F1531 + P1531*Inputs!$B$15 - (Q1531/Inputs!$B$16) - U1531, 0)</f>
        <v>340</v>
      </c>
    </row>
    <row r="1532" spans="1:22" x14ac:dyDescent="0.3">
      <c r="A1532" s="1">
        <v>46086.75</v>
      </c>
      <c r="B1532" s="2">
        <v>63.320407595492362</v>
      </c>
      <c r="C1532" s="2">
        <v>8.2737418421243181</v>
      </c>
      <c r="D1532" s="2">
        <f t="shared" si="276"/>
        <v>34.217618926868887</v>
      </c>
      <c r="E1532" s="2">
        <f t="shared" si="277"/>
        <v>58.366127596148637</v>
      </c>
      <c r="F1532" s="2">
        <f t="shared" si="285"/>
        <v>340</v>
      </c>
      <c r="G1532" s="2">
        <f t="shared" si="286"/>
        <v>170</v>
      </c>
      <c r="H1532" s="2">
        <f>MIN(Inputs!$B$2, (Inputs!$B$14 - F1532)/Inputs!$B$15)</f>
        <v>0</v>
      </c>
      <c r="I1532" s="2">
        <f>MAX(MIN(Inputs!$B$2, F1532*Inputs!$B$16, Inputs!$B$14*Inputs!$B$4 - G1532), 0)</f>
        <v>170</v>
      </c>
      <c r="J1532" s="2">
        <f>MAX(MIN(Inputs!$B$2, F1532*Inputs!$B$16, (Inputs!$B$14-F1532)/Inputs!$B$15)*Inputs!$B$9, 0)</f>
        <v>0</v>
      </c>
      <c r="K1532" s="2">
        <f>MAX(E1532*Inputs!$B$5 - B1532 - Inputs!$B$8, 0) * H1532</f>
        <v>0</v>
      </c>
      <c r="L1532" s="2">
        <f>IF(B1532 &gt;= D1532*Inputs!$B$10, MAX(B1532 - E1532/Inputs!$B$5 - Inputs!$B$8, 0) * I1532, 0)</f>
        <v>0</v>
      </c>
      <c r="M1532" s="2">
        <f t="shared" si="278"/>
        <v>0</v>
      </c>
      <c r="N1532" s="3" t="str">
        <f t="shared" si="279"/>
        <v>Idle</v>
      </c>
      <c r="O1532" s="3" t="str">
        <f t="shared" si="287"/>
        <v>Idle</v>
      </c>
      <c r="P1532" s="2">
        <f t="shared" si="280"/>
        <v>0</v>
      </c>
      <c r="Q1532" s="2">
        <f t="shared" si="281"/>
        <v>0</v>
      </c>
      <c r="R1532" s="2">
        <f t="shared" si="282"/>
        <v>0</v>
      </c>
      <c r="S1532" s="2">
        <f t="shared" si="283"/>
        <v>0</v>
      </c>
      <c r="T1532" s="2">
        <f t="shared" si="284"/>
        <v>0</v>
      </c>
      <c r="U1532" s="2">
        <f>IF(O1532="Reg", R1532 * Inputs!$B$7, 0)</f>
        <v>0</v>
      </c>
      <c r="V1532" s="2">
        <f>MAX(F1532 + P1532*Inputs!$B$15 - (Q1532/Inputs!$B$16) - U1532, 0)</f>
        <v>340</v>
      </c>
    </row>
    <row r="1533" spans="1:22" x14ac:dyDescent="0.3">
      <c r="A1533" s="1">
        <v>46086.791666666657</v>
      </c>
      <c r="B1533" s="2">
        <v>65.410021522591293</v>
      </c>
      <c r="C1533" s="2">
        <v>22.926588265282199</v>
      </c>
      <c r="D1533" s="2">
        <f t="shared" si="276"/>
        <v>34.217618926868887</v>
      </c>
      <c r="E1533" s="2">
        <f t="shared" si="277"/>
        <v>52.077798838698037</v>
      </c>
      <c r="F1533" s="2">
        <f t="shared" si="285"/>
        <v>340</v>
      </c>
      <c r="G1533" s="2">
        <f t="shared" si="286"/>
        <v>170</v>
      </c>
      <c r="H1533" s="2">
        <f>MIN(Inputs!$B$2, (Inputs!$B$14 - F1533)/Inputs!$B$15)</f>
        <v>0</v>
      </c>
      <c r="I1533" s="2">
        <f>MAX(MIN(Inputs!$B$2, F1533*Inputs!$B$16, Inputs!$B$14*Inputs!$B$4 - G1533), 0)</f>
        <v>170</v>
      </c>
      <c r="J1533" s="2">
        <f>MAX(MIN(Inputs!$B$2, F1533*Inputs!$B$16, (Inputs!$B$14-F1533)/Inputs!$B$15)*Inputs!$B$9, 0)</f>
        <v>0</v>
      </c>
      <c r="K1533" s="2">
        <f>MAX(E1533*Inputs!$B$5 - B1533 - Inputs!$B$8, 0) * H1533</f>
        <v>0</v>
      </c>
      <c r="L1533" s="2">
        <f>IF(B1533 &gt;= D1533*Inputs!$B$10, MAX(B1533 - E1533/Inputs!$B$5 - Inputs!$B$8, 0) * I1533, 0)</f>
        <v>0</v>
      </c>
      <c r="M1533" s="2">
        <f t="shared" si="278"/>
        <v>0</v>
      </c>
      <c r="N1533" s="3" t="str">
        <f t="shared" si="279"/>
        <v>Idle</v>
      </c>
      <c r="O1533" s="3" t="str">
        <f t="shared" si="287"/>
        <v>Idle</v>
      </c>
      <c r="P1533" s="2">
        <f t="shared" si="280"/>
        <v>0</v>
      </c>
      <c r="Q1533" s="2">
        <f t="shared" si="281"/>
        <v>0</v>
      </c>
      <c r="R1533" s="2">
        <f t="shared" si="282"/>
        <v>0</v>
      </c>
      <c r="S1533" s="2">
        <f t="shared" si="283"/>
        <v>0</v>
      </c>
      <c r="T1533" s="2">
        <f t="shared" si="284"/>
        <v>0</v>
      </c>
      <c r="U1533" s="2">
        <f>IF(O1533="Reg", R1533 * Inputs!$B$7, 0)</f>
        <v>0</v>
      </c>
      <c r="V1533" s="2">
        <f>MAX(F1533 + P1533*Inputs!$B$15 - (Q1533/Inputs!$B$16) - U1533, 0)</f>
        <v>340</v>
      </c>
    </row>
    <row r="1534" spans="1:22" x14ac:dyDescent="0.3">
      <c r="A1534" s="1">
        <v>46086.833333333343</v>
      </c>
      <c r="B1534" s="2">
        <v>66.748940465318512</v>
      </c>
      <c r="C1534" s="2">
        <v>9.7519849224945556</v>
      </c>
      <c r="D1534" s="2">
        <f t="shared" si="276"/>
        <v>34.217618926868887</v>
      </c>
      <c r="E1534" s="2">
        <f t="shared" si="277"/>
        <v>45.098693037862404</v>
      </c>
      <c r="F1534" s="2">
        <f t="shared" si="285"/>
        <v>340</v>
      </c>
      <c r="G1534" s="2">
        <f t="shared" si="286"/>
        <v>170</v>
      </c>
      <c r="H1534" s="2">
        <f>MIN(Inputs!$B$2, (Inputs!$B$14 - F1534)/Inputs!$B$15)</f>
        <v>0</v>
      </c>
      <c r="I1534" s="2">
        <f>MAX(MIN(Inputs!$B$2, F1534*Inputs!$B$16, Inputs!$B$14*Inputs!$B$4 - G1534), 0)</f>
        <v>170</v>
      </c>
      <c r="J1534" s="2">
        <f>MAX(MIN(Inputs!$B$2, F1534*Inputs!$B$16, (Inputs!$B$14-F1534)/Inputs!$B$15)*Inputs!$B$9, 0)</f>
        <v>0</v>
      </c>
      <c r="K1534" s="2">
        <f>MAX(E1534*Inputs!$B$5 - B1534 - Inputs!$B$8, 0) * H1534</f>
        <v>0</v>
      </c>
      <c r="L1534" s="2">
        <f>IF(B1534 &gt;= D1534*Inputs!$B$10, MAX(B1534 - E1534/Inputs!$B$5 - Inputs!$B$8, 0) * I1534, 0)</f>
        <v>0</v>
      </c>
      <c r="M1534" s="2">
        <f t="shared" si="278"/>
        <v>0</v>
      </c>
      <c r="N1534" s="3" t="str">
        <f t="shared" si="279"/>
        <v>Idle</v>
      </c>
      <c r="O1534" s="3" t="str">
        <f t="shared" si="287"/>
        <v>Idle</v>
      </c>
      <c r="P1534" s="2">
        <f t="shared" si="280"/>
        <v>0</v>
      </c>
      <c r="Q1534" s="2">
        <f t="shared" si="281"/>
        <v>0</v>
      </c>
      <c r="R1534" s="2">
        <f t="shared" si="282"/>
        <v>0</v>
      </c>
      <c r="S1534" s="2">
        <f t="shared" si="283"/>
        <v>0</v>
      </c>
      <c r="T1534" s="2">
        <f t="shared" si="284"/>
        <v>0</v>
      </c>
      <c r="U1534" s="2">
        <f>IF(O1534="Reg", R1534 * Inputs!$B$7, 0)</f>
        <v>0</v>
      </c>
      <c r="V1534" s="2">
        <f>MAX(F1534 + P1534*Inputs!$B$15 - (Q1534/Inputs!$B$16) - U1534, 0)</f>
        <v>340</v>
      </c>
    </row>
    <row r="1535" spans="1:22" x14ac:dyDescent="0.3">
      <c r="A1535" s="1">
        <v>46086.875</v>
      </c>
      <c r="B1535" s="2">
        <v>56.755841977226481</v>
      </c>
      <c r="C1535" s="2">
        <v>9.4109765400460219</v>
      </c>
      <c r="D1535" s="2">
        <f t="shared" si="276"/>
        <v>34.217618926868887</v>
      </c>
      <c r="E1535" s="2">
        <f t="shared" si="277"/>
        <v>34.369041481887329</v>
      </c>
      <c r="F1535" s="2">
        <f t="shared" si="285"/>
        <v>340</v>
      </c>
      <c r="G1535" s="2">
        <f t="shared" si="286"/>
        <v>170</v>
      </c>
      <c r="H1535" s="2">
        <f>MIN(Inputs!$B$2, (Inputs!$B$14 - F1535)/Inputs!$B$15)</f>
        <v>0</v>
      </c>
      <c r="I1535" s="2">
        <f>MAX(MIN(Inputs!$B$2, F1535*Inputs!$B$16, Inputs!$B$14*Inputs!$B$4 - G1535), 0)</f>
        <v>170</v>
      </c>
      <c r="J1535" s="2">
        <f>MAX(MIN(Inputs!$B$2, F1535*Inputs!$B$16, (Inputs!$B$14-F1535)/Inputs!$B$15)*Inputs!$B$9, 0)</f>
        <v>0</v>
      </c>
      <c r="K1535" s="2">
        <f>MAX(E1535*Inputs!$B$5 - B1535 - Inputs!$B$8, 0) * H1535</f>
        <v>0</v>
      </c>
      <c r="L1535" s="2">
        <f>IF(B1535 &gt;= D1535*Inputs!$B$10, MAX(B1535 - E1535/Inputs!$B$5 - Inputs!$B$8, 0) * I1535, 0)</f>
        <v>0</v>
      </c>
      <c r="M1535" s="2">
        <f t="shared" si="278"/>
        <v>0</v>
      </c>
      <c r="N1535" s="3" t="str">
        <f t="shared" si="279"/>
        <v>Idle</v>
      </c>
      <c r="O1535" s="3" t="str">
        <f t="shared" si="287"/>
        <v>Idle</v>
      </c>
      <c r="P1535" s="2">
        <f t="shared" si="280"/>
        <v>0</v>
      </c>
      <c r="Q1535" s="2">
        <f t="shared" si="281"/>
        <v>0</v>
      </c>
      <c r="R1535" s="2">
        <f t="shared" si="282"/>
        <v>0</v>
      </c>
      <c r="S1535" s="2">
        <f t="shared" si="283"/>
        <v>0</v>
      </c>
      <c r="T1535" s="2">
        <f t="shared" si="284"/>
        <v>0</v>
      </c>
      <c r="U1535" s="2">
        <f>IF(O1535="Reg", R1535 * Inputs!$B$7, 0)</f>
        <v>0</v>
      </c>
      <c r="V1535" s="2">
        <f>MAX(F1535 + P1535*Inputs!$B$15 - (Q1535/Inputs!$B$16) - U1535, 0)</f>
        <v>340</v>
      </c>
    </row>
    <row r="1536" spans="1:22" x14ac:dyDescent="0.3">
      <c r="A1536" s="1">
        <v>46086.916666666657</v>
      </c>
      <c r="B1536" s="2">
        <v>57.322842288582692</v>
      </c>
      <c r="C1536" s="2">
        <v>6.5935080250878686</v>
      </c>
      <c r="D1536" s="2">
        <f t="shared" si="276"/>
        <v>34.217618926868887</v>
      </c>
      <c r="E1536" s="2">
        <f t="shared" si="277"/>
        <v>26.082052919404855</v>
      </c>
      <c r="F1536" s="2">
        <f t="shared" si="285"/>
        <v>340</v>
      </c>
      <c r="G1536" s="2">
        <f t="shared" si="286"/>
        <v>170</v>
      </c>
      <c r="H1536" s="2">
        <f>MIN(Inputs!$B$2, (Inputs!$B$14 - F1536)/Inputs!$B$15)</f>
        <v>0</v>
      </c>
      <c r="I1536" s="2">
        <f>MAX(MIN(Inputs!$B$2, F1536*Inputs!$B$16, Inputs!$B$14*Inputs!$B$4 - G1536), 0)</f>
        <v>170</v>
      </c>
      <c r="J1536" s="2">
        <f>MAX(MIN(Inputs!$B$2, F1536*Inputs!$B$16, (Inputs!$B$14-F1536)/Inputs!$B$15)*Inputs!$B$9, 0)</f>
        <v>0</v>
      </c>
      <c r="K1536" s="2">
        <f>MAX(E1536*Inputs!$B$5 - B1536 - Inputs!$B$8, 0) * H1536</f>
        <v>0</v>
      </c>
      <c r="L1536" s="2">
        <f>IF(B1536 &gt;= D1536*Inputs!$B$10, MAX(B1536 - E1536/Inputs!$B$5 - Inputs!$B$8, 0) * I1536, 0)</f>
        <v>1306.3047841740286</v>
      </c>
      <c r="M1536" s="2">
        <f t="shared" si="278"/>
        <v>0</v>
      </c>
      <c r="N1536" s="3" t="str">
        <f t="shared" si="279"/>
        <v>Discharge</v>
      </c>
      <c r="O1536" s="3" t="str">
        <f t="shared" si="287"/>
        <v>Discharge</v>
      </c>
      <c r="P1536" s="2">
        <f t="shared" si="280"/>
        <v>0</v>
      </c>
      <c r="Q1536" s="2">
        <f t="shared" si="281"/>
        <v>170</v>
      </c>
      <c r="R1536" s="2">
        <f t="shared" si="282"/>
        <v>0</v>
      </c>
      <c r="S1536" s="2">
        <f t="shared" si="283"/>
        <v>9744.8831890590573</v>
      </c>
      <c r="T1536" s="2">
        <f t="shared" si="284"/>
        <v>0</v>
      </c>
      <c r="U1536" s="2">
        <f>IF(O1536="Reg", R1536 * Inputs!$B$7, 0)</f>
        <v>0</v>
      </c>
      <c r="V1536" s="2">
        <f>MAX(F1536 + P1536*Inputs!$B$15 - (Q1536/Inputs!$B$16) - U1536, 0)</f>
        <v>170</v>
      </c>
    </row>
    <row r="1537" spans="1:22" x14ac:dyDescent="0.3">
      <c r="A1537" s="1">
        <v>46086.958333333343</v>
      </c>
      <c r="B1537" s="2">
        <v>40.638711727680537</v>
      </c>
      <c r="C1537" s="2">
        <v>1.425874116594172</v>
      </c>
      <c r="D1537" s="2">
        <f t="shared" si="276"/>
        <v>34.217618926868887</v>
      </c>
      <c r="E1537" s="2">
        <f t="shared" si="277"/>
        <v>16.584197727771478</v>
      </c>
      <c r="F1537" s="2">
        <f t="shared" si="285"/>
        <v>170</v>
      </c>
      <c r="G1537" s="2">
        <f t="shared" si="286"/>
        <v>340</v>
      </c>
      <c r="H1537" s="2">
        <f>MIN(Inputs!$B$2, (Inputs!$B$14 - F1537)/Inputs!$B$15)</f>
        <v>170</v>
      </c>
      <c r="I1537" s="2">
        <f>MAX(MIN(Inputs!$B$2, F1537*Inputs!$B$16, Inputs!$B$14*Inputs!$B$4 - G1537), 0)</f>
        <v>0</v>
      </c>
      <c r="J1537" s="2">
        <f>MAX(MIN(Inputs!$B$2, F1537*Inputs!$B$16, (Inputs!$B$14-F1537)/Inputs!$B$15)*Inputs!$B$9, 0)</f>
        <v>136</v>
      </c>
      <c r="K1537" s="2">
        <f>MAX(E1537*Inputs!$B$5 - B1537 - Inputs!$B$8, 0) * H1537</f>
        <v>0</v>
      </c>
      <c r="L1537" s="2">
        <f>IF(B1537 &gt;= D1537*Inputs!$B$10, MAX(B1537 - E1537/Inputs!$B$5 - Inputs!$B$8, 0) * I1537, 0)</f>
        <v>0</v>
      </c>
      <c r="M1537" s="2">
        <f t="shared" si="278"/>
        <v>193.91887985680739</v>
      </c>
      <c r="N1537" s="3" t="str">
        <f t="shared" si="279"/>
        <v>Reg</v>
      </c>
      <c r="O1537" s="3" t="str">
        <f t="shared" si="287"/>
        <v>Discharge</v>
      </c>
      <c r="P1537" s="2">
        <f t="shared" si="280"/>
        <v>0</v>
      </c>
      <c r="Q1537" s="2">
        <f t="shared" si="281"/>
        <v>0</v>
      </c>
      <c r="R1537" s="2">
        <f t="shared" si="282"/>
        <v>0</v>
      </c>
      <c r="S1537" s="2">
        <f t="shared" si="283"/>
        <v>0</v>
      </c>
      <c r="T1537" s="2">
        <f t="shared" si="284"/>
        <v>0</v>
      </c>
      <c r="U1537" s="2">
        <f>IF(O1537="Reg", R1537 * Inputs!$B$7, 0)</f>
        <v>0</v>
      </c>
      <c r="V1537" s="2">
        <f>MAX(F1537 + P1537*Inputs!$B$15 - (Q1537/Inputs!$B$16) - U1537, 0)</f>
        <v>170</v>
      </c>
    </row>
    <row r="1538" spans="1:22" x14ac:dyDescent="0.3">
      <c r="A1538" s="1">
        <v>46087</v>
      </c>
      <c r="B1538" s="2">
        <v>25.59043505078867</v>
      </c>
      <c r="C1538" s="2">
        <v>15.601735758036019</v>
      </c>
      <c r="D1538" s="2">
        <f t="shared" ref="D1538:D1601" si="288">AVERAGEIFS(B:B, A:A, "&gt;="&amp;INT(A1538), A:A, "&lt;"&amp;INT(A1538)+1)</f>
        <v>31.185018311790245</v>
      </c>
      <c r="E1538" s="2">
        <f t="shared" ref="E1538:E1601" si="289">AVERAGE(B1538:B1543)</f>
        <v>9.8110791064913858</v>
      </c>
      <c r="F1538" s="2">
        <f t="shared" si="285"/>
        <v>170</v>
      </c>
      <c r="G1538" s="2">
        <f t="shared" si="286"/>
        <v>0</v>
      </c>
      <c r="H1538" s="2">
        <f>MIN(Inputs!$B$2, (Inputs!$B$14 - F1538)/Inputs!$B$15)</f>
        <v>170</v>
      </c>
      <c r="I1538" s="2">
        <f>MAX(MIN(Inputs!$B$2, F1538*Inputs!$B$16, Inputs!$B$14*Inputs!$B$4 - G1538), 0)</f>
        <v>170</v>
      </c>
      <c r="J1538" s="2">
        <f>MAX(MIN(Inputs!$B$2, F1538*Inputs!$B$16, (Inputs!$B$14-F1538)/Inputs!$B$15)*Inputs!$B$9, 0)</f>
        <v>136</v>
      </c>
      <c r="K1538" s="2">
        <f>MAX(E1538*Inputs!$B$5 - B1538 - Inputs!$B$8, 0) * H1538</f>
        <v>0</v>
      </c>
      <c r="L1538" s="2">
        <f>IF(B1538 &gt;= D1538*Inputs!$B$10, MAX(B1538 - E1538/Inputs!$B$5 - Inputs!$B$8, 0) * I1538, 0)</f>
        <v>0</v>
      </c>
      <c r="M1538" s="2">
        <f t="shared" ref="M1538:M1601" si="290">C1538 * J1538</f>
        <v>2121.8360630928987</v>
      </c>
      <c r="N1538" s="3" t="str">
        <f t="shared" ref="N1538:N1601" si="291">IF(MAX(K1538, L1538, M1538)&lt;=0, "Idle", IF(AND(M1538&gt;=K1538, M1538&gt;=L1538), "Reg", IF(L1538&gt;=K1538, "Discharge", "Charge")))</f>
        <v>Reg</v>
      </c>
      <c r="O1538" s="3" t="str">
        <f t="shared" si="287"/>
        <v>Reg</v>
      </c>
      <c r="P1538" s="2">
        <f t="shared" ref="P1538:P1601" si="292">IF(O1538="Charge", H1538, 0)</f>
        <v>0</v>
      </c>
      <c r="Q1538" s="2">
        <f t="shared" ref="Q1538:Q1601" si="293">IF(O1538="Discharge", I1538, 0)</f>
        <v>0</v>
      </c>
      <c r="R1538" s="2">
        <f t="shared" ref="R1538:R1601" si="294">IF(O1538="Reg", J1538, 0)</f>
        <v>136</v>
      </c>
      <c r="S1538" s="2">
        <f t="shared" ref="S1538:S1601" si="295">(Q1538 - P1538) * B1538</f>
        <v>0</v>
      </c>
      <c r="T1538" s="2">
        <f t="shared" ref="T1538:T1601" si="296">R1538 * C1538</f>
        <v>2121.8360630928987</v>
      </c>
      <c r="U1538" s="2">
        <f>IF(O1538="Reg", R1538 * Inputs!$B$7, 0)</f>
        <v>2.72</v>
      </c>
      <c r="V1538" s="2">
        <f>MAX(F1538 + P1538*Inputs!$B$15 - (Q1538/Inputs!$B$16) - U1538, 0)</f>
        <v>167.28</v>
      </c>
    </row>
    <row r="1539" spans="1:22" x14ac:dyDescent="0.3">
      <c r="A1539" s="1">
        <v>46087.041666666657</v>
      </c>
      <c r="B1539" s="2">
        <v>23.535386717577541</v>
      </c>
      <c r="C1539" s="2">
        <v>3.0331857858230511</v>
      </c>
      <c r="D1539" s="2">
        <f t="shared" si="288"/>
        <v>31.185018311790245</v>
      </c>
      <c r="E1539" s="2">
        <f t="shared" si="289"/>
        <v>5.5460065980266089</v>
      </c>
      <c r="F1539" s="2">
        <f t="shared" ref="F1539:F1602" si="297">V1538</f>
        <v>167.28</v>
      </c>
      <c r="G1539" s="2">
        <f t="shared" ref="G1539:G1602" si="298">IF(INT(A1539)=INT(A1538), G1538 + Q1538, 0)</f>
        <v>0</v>
      </c>
      <c r="H1539" s="2">
        <f>MIN(Inputs!$B$2, (Inputs!$B$14 - F1539)/Inputs!$B$15)</f>
        <v>170</v>
      </c>
      <c r="I1539" s="2">
        <f>MAX(MIN(Inputs!$B$2, F1539*Inputs!$B$16, Inputs!$B$14*Inputs!$B$4 - G1539), 0)</f>
        <v>167.28</v>
      </c>
      <c r="J1539" s="2">
        <f>MAX(MIN(Inputs!$B$2, F1539*Inputs!$B$16, (Inputs!$B$14-F1539)/Inputs!$B$15)*Inputs!$B$9, 0)</f>
        <v>133.82400000000001</v>
      </c>
      <c r="K1539" s="2">
        <f>MAX(E1539*Inputs!$B$5 - B1539 - Inputs!$B$8, 0) * H1539</f>
        <v>0</v>
      </c>
      <c r="L1539" s="2">
        <f>IF(B1539 &gt;= D1539*Inputs!$B$10, MAX(B1539 - E1539/Inputs!$B$5 - Inputs!$B$8, 0) * I1539, 0)</f>
        <v>0</v>
      </c>
      <c r="M1539" s="2">
        <f t="shared" si="290"/>
        <v>405.91305460198402</v>
      </c>
      <c r="N1539" s="3" t="str">
        <f t="shared" si="291"/>
        <v>Reg</v>
      </c>
      <c r="O1539" s="3" t="str">
        <f t="shared" si="287"/>
        <v>Reg</v>
      </c>
      <c r="P1539" s="2">
        <f t="shared" si="292"/>
        <v>0</v>
      </c>
      <c r="Q1539" s="2">
        <f t="shared" si="293"/>
        <v>0</v>
      </c>
      <c r="R1539" s="2">
        <f t="shared" si="294"/>
        <v>133.82400000000001</v>
      </c>
      <c r="S1539" s="2">
        <f t="shared" si="295"/>
        <v>0</v>
      </c>
      <c r="T1539" s="2">
        <f t="shared" si="296"/>
        <v>405.91305460198402</v>
      </c>
      <c r="U1539" s="2">
        <f>IF(O1539="Reg", R1539 * Inputs!$B$7, 0)</f>
        <v>2.6764800000000002</v>
      </c>
      <c r="V1539" s="2">
        <f>MAX(F1539 + P1539*Inputs!$B$15 - (Q1539/Inputs!$B$16) - U1539, 0)</f>
        <v>164.60352</v>
      </c>
    </row>
    <row r="1540" spans="1:22" x14ac:dyDescent="0.3">
      <c r="A1540" s="1">
        <v>46087.083333333343</v>
      </c>
      <c r="B1540" s="2">
        <v>2.3710311294680739</v>
      </c>
      <c r="C1540" s="2">
        <v>19.234372779808741</v>
      </c>
      <c r="D1540" s="2">
        <f t="shared" si="288"/>
        <v>31.185018311790245</v>
      </c>
      <c r="E1540" s="2">
        <f t="shared" si="289"/>
        <v>1.6234421450970178</v>
      </c>
      <c r="F1540" s="2">
        <f t="shared" si="297"/>
        <v>164.60352</v>
      </c>
      <c r="G1540" s="2">
        <f t="shared" si="298"/>
        <v>0</v>
      </c>
      <c r="H1540" s="2">
        <f>MIN(Inputs!$B$2, (Inputs!$B$14 - F1540)/Inputs!$B$15)</f>
        <v>170</v>
      </c>
      <c r="I1540" s="2">
        <f>MAX(MIN(Inputs!$B$2, F1540*Inputs!$B$16, Inputs!$B$14*Inputs!$B$4 - G1540), 0)</f>
        <v>164.60352</v>
      </c>
      <c r="J1540" s="2">
        <f>MAX(MIN(Inputs!$B$2, F1540*Inputs!$B$16, (Inputs!$B$14-F1540)/Inputs!$B$15)*Inputs!$B$9, 0)</f>
        <v>131.682816</v>
      </c>
      <c r="K1540" s="2">
        <f>MAX(E1540*Inputs!$B$5 - B1540 - Inputs!$B$8, 0) * H1540</f>
        <v>0</v>
      </c>
      <c r="L1540" s="2">
        <f>IF(B1540 &gt;= D1540*Inputs!$B$10, MAX(B1540 - E1540/Inputs!$B$5 - Inputs!$B$8, 0) * I1540, 0)</f>
        <v>0</v>
      </c>
      <c r="M1540" s="2">
        <f t="shared" si="290"/>
        <v>2532.8363716389631</v>
      </c>
      <c r="N1540" s="3" t="str">
        <f t="shared" si="291"/>
        <v>Reg</v>
      </c>
      <c r="O1540" s="3" t="str">
        <f t="shared" ref="O1540:O1603" si="299">IF(O1539&lt;&gt;O1538, O1539, N1540)</f>
        <v>Reg</v>
      </c>
      <c r="P1540" s="2">
        <f t="shared" si="292"/>
        <v>0</v>
      </c>
      <c r="Q1540" s="2">
        <f t="shared" si="293"/>
        <v>0</v>
      </c>
      <c r="R1540" s="2">
        <f t="shared" si="294"/>
        <v>131.682816</v>
      </c>
      <c r="S1540" s="2">
        <f t="shared" si="295"/>
        <v>0</v>
      </c>
      <c r="T1540" s="2">
        <f t="shared" si="296"/>
        <v>2532.8363716389631</v>
      </c>
      <c r="U1540" s="2">
        <f>IF(O1540="Reg", R1540 * Inputs!$B$7, 0)</f>
        <v>2.6336563200000001</v>
      </c>
      <c r="V1540" s="2">
        <f>MAX(F1540 + P1540*Inputs!$B$15 - (Q1540/Inputs!$B$16) - U1540, 0)</f>
        <v>161.96986368</v>
      </c>
    </row>
    <row r="1541" spans="1:22" x14ac:dyDescent="0.3">
      <c r="A1541" s="1">
        <v>46087.125</v>
      </c>
      <c r="B1541" s="2">
        <v>7.0339106023316127</v>
      </c>
      <c r="C1541" s="2">
        <v>18.569774337577812</v>
      </c>
      <c r="D1541" s="2">
        <f t="shared" si="288"/>
        <v>31.185018311790245</v>
      </c>
      <c r="E1541" s="2">
        <f t="shared" si="289"/>
        <v>1.2282702901856721</v>
      </c>
      <c r="F1541" s="2">
        <f t="shared" si="297"/>
        <v>161.96986368</v>
      </c>
      <c r="G1541" s="2">
        <f t="shared" si="298"/>
        <v>0</v>
      </c>
      <c r="H1541" s="2">
        <f>MIN(Inputs!$B$2, (Inputs!$B$14 - F1541)/Inputs!$B$15)</f>
        <v>170</v>
      </c>
      <c r="I1541" s="2">
        <f>MAX(MIN(Inputs!$B$2, F1541*Inputs!$B$16, Inputs!$B$14*Inputs!$B$4 - G1541), 0)</f>
        <v>161.96986368</v>
      </c>
      <c r="J1541" s="2">
        <f>MAX(MIN(Inputs!$B$2, F1541*Inputs!$B$16, (Inputs!$B$14-F1541)/Inputs!$B$15)*Inputs!$B$9, 0)</f>
        <v>129.57589094400001</v>
      </c>
      <c r="K1541" s="2">
        <f>MAX(E1541*Inputs!$B$5 - B1541 - Inputs!$B$8, 0) * H1541</f>
        <v>0</v>
      </c>
      <c r="L1541" s="2">
        <f>IF(B1541 &gt;= D1541*Inputs!$B$10, MAX(B1541 - E1541/Inputs!$B$5 - Inputs!$B$8, 0) * I1541, 0)</f>
        <v>0</v>
      </c>
      <c r="M1541" s="2">
        <f t="shared" si="290"/>
        <v>2406.1950544206725</v>
      </c>
      <c r="N1541" s="3" t="str">
        <f t="shared" si="291"/>
        <v>Reg</v>
      </c>
      <c r="O1541" s="3" t="str">
        <f t="shared" si="299"/>
        <v>Reg</v>
      </c>
      <c r="P1541" s="2">
        <f t="shared" si="292"/>
        <v>0</v>
      </c>
      <c r="Q1541" s="2">
        <f t="shared" si="293"/>
        <v>0</v>
      </c>
      <c r="R1541" s="2">
        <f t="shared" si="294"/>
        <v>129.57589094400001</v>
      </c>
      <c r="S1541" s="2">
        <f t="shared" si="295"/>
        <v>0</v>
      </c>
      <c r="T1541" s="2">
        <f t="shared" si="296"/>
        <v>2406.1950544206725</v>
      </c>
      <c r="U1541" s="2">
        <f>IF(O1541="Reg", R1541 * Inputs!$B$7, 0)</f>
        <v>2.5915178188800003</v>
      </c>
      <c r="V1541" s="2">
        <f>MAX(F1541 + P1541*Inputs!$B$15 - (Q1541/Inputs!$B$16) - U1541, 0)</f>
        <v>159.37834586112001</v>
      </c>
    </row>
    <row r="1542" spans="1:22" x14ac:dyDescent="0.3">
      <c r="A1542" s="1">
        <v>46087.166666666657</v>
      </c>
      <c r="B1542" s="2">
        <v>0.33571113878242009</v>
      </c>
      <c r="C1542" s="2">
        <v>2.709765545596571</v>
      </c>
      <c r="D1542" s="2">
        <f t="shared" si="288"/>
        <v>31.185018311790245</v>
      </c>
      <c r="E1542" s="2">
        <f t="shared" si="289"/>
        <v>0.3640532937548322</v>
      </c>
      <c r="F1542" s="2">
        <f t="shared" si="297"/>
        <v>159.37834586112001</v>
      </c>
      <c r="G1542" s="2">
        <f t="shared" si="298"/>
        <v>0</v>
      </c>
      <c r="H1542" s="2">
        <f>MIN(Inputs!$B$2, (Inputs!$B$14 - F1542)/Inputs!$B$15)</f>
        <v>170</v>
      </c>
      <c r="I1542" s="2">
        <f>MAX(MIN(Inputs!$B$2, F1542*Inputs!$B$16, Inputs!$B$14*Inputs!$B$4 - G1542), 0)</f>
        <v>159.37834586112001</v>
      </c>
      <c r="J1542" s="2">
        <f>MAX(MIN(Inputs!$B$2, F1542*Inputs!$B$16, (Inputs!$B$14-F1542)/Inputs!$B$15)*Inputs!$B$9, 0)</f>
        <v>127.50267668889602</v>
      </c>
      <c r="K1542" s="2">
        <f>MAX(E1542*Inputs!$B$5 - B1542 - Inputs!$B$8, 0) * H1542</f>
        <v>0</v>
      </c>
      <c r="L1542" s="2">
        <f>IF(B1542 &gt;= D1542*Inputs!$B$10, MAX(B1542 - E1542/Inputs!$B$5 - Inputs!$B$8, 0) * I1542, 0)</f>
        <v>0</v>
      </c>
      <c r="M1542" s="2">
        <f t="shared" si="290"/>
        <v>345.50236026290952</v>
      </c>
      <c r="N1542" s="3" t="str">
        <f t="shared" si="291"/>
        <v>Reg</v>
      </c>
      <c r="O1542" s="3" t="str">
        <f t="shared" si="299"/>
        <v>Reg</v>
      </c>
      <c r="P1542" s="2">
        <f t="shared" si="292"/>
        <v>0</v>
      </c>
      <c r="Q1542" s="2">
        <f t="shared" si="293"/>
        <v>0</v>
      </c>
      <c r="R1542" s="2">
        <f t="shared" si="294"/>
        <v>127.50267668889602</v>
      </c>
      <c r="S1542" s="2">
        <f t="shared" si="295"/>
        <v>0</v>
      </c>
      <c r="T1542" s="2">
        <f t="shared" si="296"/>
        <v>345.50236026290952</v>
      </c>
      <c r="U1542" s="2">
        <f>IF(O1542="Reg", R1542 * Inputs!$B$7, 0)</f>
        <v>2.5500535337779202</v>
      </c>
      <c r="V1542" s="2">
        <f>MAX(F1542 + P1542*Inputs!$B$15 - (Q1542/Inputs!$B$16) - U1542, 0)</f>
        <v>156.8282923273421</v>
      </c>
    </row>
    <row r="1543" spans="1:22" x14ac:dyDescent="0.3">
      <c r="A1543" s="1">
        <v>46087.208333333343</v>
      </c>
      <c r="B1543" s="2">
        <v>0</v>
      </c>
      <c r="C1543" s="2">
        <v>8.5517822193343402</v>
      </c>
      <c r="D1543" s="2">
        <f t="shared" si="288"/>
        <v>31.185018311790245</v>
      </c>
      <c r="E1543" s="2">
        <f t="shared" si="289"/>
        <v>2.6168309720029472</v>
      </c>
      <c r="F1543" s="2">
        <f t="shared" si="297"/>
        <v>156.8282923273421</v>
      </c>
      <c r="G1543" s="2">
        <f t="shared" si="298"/>
        <v>0</v>
      </c>
      <c r="H1543" s="2">
        <f>MIN(Inputs!$B$2, (Inputs!$B$14 - F1543)/Inputs!$B$15)</f>
        <v>170</v>
      </c>
      <c r="I1543" s="2">
        <f>MAX(MIN(Inputs!$B$2, F1543*Inputs!$B$16, Inputs!$B$14*Inputs!$B$4 - G1543), 0)</f>
        <v>156.8282923273421</v>
      </c>
      <c r="J1543" s="2">
        <f>MAX(MIN(Inputs!$B$2, F1543*Inputs!$B$16, (Inputs!$B$14-F1543)/Inputs!$B$15)*Inputs!$B$9, 0)</f>
        <v>125.46263386187368</v>
      </c>
      <c r="K1543" s="2">
        <f>MAX(E1543*Inputs!$B$5 - B1543 - Inputs!$B$8, 0) * H1543</f>
        <v>0</v>
      </c>
      <c r="L1543" s="2">
        <f>IF(B1543 &gt;= D1543*Inputs!$B$10, MAX(B1543 - E1543/Inputs!$B$5 - Inputs!$B$8, 0) * I1543, 0)</f>
        <v>0</v>
      </c>
      <c r="M1543" s="2">
        <f t="shared" si="290"/>
        <v>1072.929121450826</v>
      </c>
      <c r="N1543" s="3" t="str">
        <f t="shared" si="291"/>
        <v>Reg</v>
      </c>
      <c r="O1543" s="3" t="str">
        <f t="shared" si="299"/>
        <v>Reg</v>
      </c>
      <c r="P1543" s="2">
        <f t="shared" si="292"/>
        <v>0</v>
      </c>
      <c r="Q1543" s="2">
        <f t="shared" si="293"/>
        <v>0</v>
      </c>
      <c r="R1543" s="2">
        <f t="shared" si="294"/>
        <v>125.46263386187368</v>
      </c>
      <c r="S1543" s="2">
        <f t="shared" si="295"/>
        <v>0</v>
      </c>
      <c r="T1543" s="2">
        <f t="shared" si="296"/>
        <v>1072.929121450826</v>
      </c>
      <c r="U1543" s="2">
        <f>IF(O1543="Reg", R1543 * Inputs!$B$7, 0)</f>
        <v>2.5092526772374737</v>
      </c>
      <c r="V1543" s="2">
        <f>MAX(F1543 + P1543*Inputs!$B$15 - (Q1543/Inputs!$B$16) - U1543, 0)</f>
        <v>154.31903965010463</v>
      </c>
    </row>
    <row r="1544" spans="1:22" x14ac:dyDescent="0.3">
      <c r="A1544" s="1">
        <v>46087.25</v>
      </c>
      <c r="B1544" s="2">
        <v>0</v>
      </c>
      <c r="C1544" s="2">
        <v>5.2340311480331403</v>
      </c>
      <c r="D1544" s="2">
        <f t="shared" si="288"/>
        <v>31.185018311790245</v>
      </c>
      <c r="E1544" s="2">
        <f t="shared" si="289"/>
        <v>6.3858821219127053</v>
      </c>
      <c r="F1544" s="2">
        <f t="shared" si="297"/>
        <v>154.31903965010463</v>
      </c>
      <c r="G1544" s="2">
        <f t="shared" si="298"/>
        <v>0</v>
      </c>
      <c r="H1544" s="2">
        <f>MIN(Inputs!$B$2, (Inputs!$B$14 - F1544)/Inputs!$B$15)</f>
        <v>170</v>
      </c>
      <c r="I1544" s="2">
        <f>MAX(MIN(Inputs!$B$2, F1544*Inputs!$B$16, Inputs!$B$14*Inputs!$B$4 - G1544), 0)</f>
        <v>154.31903965010463</v>
      </c>
      <c r="J1544" s="2">
        <f>MAX(MIN(Inputs!$B$2, F1544*Inputs!$B$16, (Inputs!$B$14-F1544)/Inputs!$B$15)*Inputs!$B$9, 0)</f>
        <v>123.4552317200837</v>
      </c>
      <c r="K1544" s="2">
        <f>MAX(E1544*Inputs!$B$5 - B1544 - Inputs!$B$8, 0) * H1544</f>
        <v>0</v>
      </c>
      <c r="L1544" s="2">
        <f>IF(B1544 &gt;= D1544*Inputs!$B$10, MAX(B1544 - E1544/Inputs!$B$5 - Inputs!$B$8, 0) * I1544, 0)</f>
        <v>0</v>
      </c>
      <c r="M1544" s="2">
        <f t="shared" si="290"/>
        <v>646.16852821056705</v>
      </c>
      <c r="N1544" s="3" t="str">
        <f t="shared" si="291"/>
        <v>Reg</v>
      </c>
      <c r="O1544" s="3" t="str">
        <f t="shared" si="299"/>
        <v>Reg</v>
      </c>
      <c r="P1544" s="2">
        <f t="shared" si="292"/>
        <v>0</v>
      </c>
      <c r="Q1544" s="2">
        <f t="shared" si="293"/>
        <v>0</v>
      </c>
      <c r="R1544" s="2">
        <f t="shared" si="294"/>
        <v>123.4552317200837</v>
      </c>
      <c r="S1544" s="2">
        <f t="shared" si="295"/>
        <v>0</v>
      </c>
      <c r="T1544" s="2">
        <f t="shared" si="296"/>
        <v>646.16852821056705</v>
      </c>
      <c r="U1544" s="2">
        <f>IF(O1544="Reg", R1544 * Inputs!$B$7, 0)</f>
        <v>2.469104634401674</v>
      </c>
      <c r="V1544" s="2">
        <f>MAX(F1544 + P1544*Inputs!$B$15 - (Q1544/Inputs!$B$16) - U1544, 0)</f>
        <v>151.84993501570295</v>
      </c>
    </row>
    <row r="1545" spans="1:22" x14ac:dyDescent="0.3">
      <c r="A1545" s="1">
        <v>46087.291666666657</v>
      </c>
      <c r="B1545" s="2">
        <v>0</v>
      </c>
      <c r="C1545" s="2">
        <v>44.156568876540369</v>
      </c>
      <c r="D1545" s="2">
        <f t="shared" si="288"/>
        <v>31.185018311790245</v>
      </c>
      <c r="E1545" s="2">
        <f t="shared" si="289"/>
        <v>11.23487131838246</v>
      </c>
      <c r="F1545" s="2">
        <f t="shared" si="297"/>
        <v>151.84993501570295</v>
      </c>
      <c r="G1545" s="2">
        <f t="shared" si="298"/>
        <v>0</v>
      </c>
      <c r="H1545" s="2">
        <f>MIN(Inputs!$B$2, (Inputs!$B$14 - F1545)/Inputs!$B$15)</f>
        <v>170</v>
      </c>
      <c r="I1545" s="2">
        <f>MAX(MIN(Inputs!$B$2, F1545*Inputs!$B$16, Inputs!$B$14*Inputs!$B$4 - G1545), 0)</f>
        <v>151.84993501570295</v>
      </c>
      <c r="J1545" s="2">
        <f>MAX(MIN(Inputs!$B$2, F1545*Inputs!$B$16, (Inputs!$B$14-F1545)/Inputs!$B$15)*Inputs!$B$9, 0)</f>
        <v>121.47994801256237</v>
      </c>
      <c r="K1545" s="2">
        <f>MAX(E1545*Inputs!$B$5 - B1545 - Inputs!$B$8, 0) * H1545</f>
        <v>0</v>
      </c>
      <c r="L1545" s="2">
        <f>IF(B1545 &gt;= D1545*Inputs!$B$10, MAX(B1545 - E1545/Inputs!$B$5 - Inputs!$B$8, 0) * I1545, 0)</f>
        <v>0</v>
      </c>
      <c r="M1545" s="2">
        <f t="shared" si="290"/>
        <v>5364.1376915352539</v>
      </c>
      <c r="N1545" s="3" t="str">
        <f t="shared" si="291"/>
        <v>Reg</v>
      </c>
      <c r="O1545" s="3" t="str">
        <f t="shared" si="299"/>
        <v>Reg</v>
      </c>
      <c r="P1545" s="2">
        <f t="shared" si="292"/>
        <v>0</v>
      </c>
      <c r="Q1545" s="2">
        <f t="shared" si="293"/>
        <v>0</v>
      </c>
      <c r="R1545" s="2">
        <f t="shared" si="294"/>
        <v>121.47994801256237</v>
      </c>
      <c r="S1545" s="2">
        <f t="shared" si="295"/>
        <v>0</v>
      </c>
      <c r="T1545" s="2">
        <f t="shared" si="296"/>
        <v>5364.1376915352539</v>
      </c>
      <c r="U1545" s="2">
        <f>IF(O1545="Reg", R1545 * Inputs!$B$7, 0)</f>
        <v>2.4295989602512473</v>
      </c>
      <c r="V1545" s="2">
        <f>MAX(F1545 + P1545*Inputs!$B$15 - (Q1545/Inputs!$B$16) - U1545, 0)</f>
        <v>149.42033605545171</v>
      </c>
    </row>
    <row r="1546" spans="1:22" x14ac:dyDescent="0.3">
      <c r="A1546" s="1">
        <v>46087.333333333343</v>
      </c>
      <c r="B1546" s="2">
        <v>0</v>
      </c>
      <c r="C1546" s="2">
        <v>3.1502181502128632</v>
      </c>
      <c r="D1546" s="2">
        <f t="shared" si="288"/>
        <v>31.185018311790245</v>
      </c>
      <c r="E1546" s="2">
        <f t="shared" si="289"/>
        <v>18.543307581546753</v>
      </c>
      <c r="F1546" s="2">
        <f t="shared" si="297"/>
        <v>149.42033605545171</v>
      </c>
      <c r="G1546" s="2">
        <f t="shared" si="298"/>
        <v>0</v>
      </c>
      <c r="H1546" s="2">
        <f>MIN(Inputs!$B$2, (Inputs!$B$14 - F1546)/Inputs!$B$15)</f>
        <v>170</v>
      </c>
      <c r="I1546" s="2">
        <f>MAX(MIN(Inputs!$B$2, F1546*Inputs!$B$16, Inputs!$B$14*Inputs!$B$4 - G1546), 0)</f>
        <v>149.42033605545171</v>
      </c>
      <c r="J1546" s="2">
        <f>MAX(MIN(Inputs!$B$2, F1546*Inputs!$B$16, (Inputs!$B$14-F1546)/Inputs!$B$15)*Inputs!$B$9, 0)</f>
        <v>119.53626884436137</v>
      </c>
      <c r="K1546" s="2">
        <f>MAX(E1546*Inputs!$B$5 - B1546 - Inputs!$B$8, 0) * H1546</f>
        <v>0</v>
      </c>
      <c r="L1546" s="2">
        <f>IF(B1546 &gt;= D1546*Inputs!$B$10, MAX(B1546 - E1546/Inputs!$B$5 - Inputs!$B$8, 0) * I1546, 0)</f>
        <v>0</v>
      </c>
      <c r="M1546" s="2">
        <f t="shared" si="290"/>
        <v>376.5653237222316</v>
      </c>
      <c r="N1546" s="3" t="str">
        <f t="shared" si="291"/>
        <v>Reg</v>
      </c>
      <c r="O1546" s="3" t="str">
        <f t="shared" si="299"/>
        <v>Reg</v>
      </c>
      <c r="P1546" s="2">
        <f t="shared" si="292"/>
        <v>0</v>
      </c>
      <c r="Q1546" s="2">
        <f t="shared" si="293"/>
        <v>0</v>
      </c>
      <c r="R1546" s="2">
        <f t="shared" si="294"/>
        <v>119.53626884436137</v>
      </c>
      <c r="S1546" s="2">
        <f t="shared" si="295"/>
        <v>0</v>
      </c>
      <c r="T1546" s="2">
        <f t="shared" si="296"/>
        <v>376.5653237222316</v>
      </c>
      <c r="U1546" s="2">
        <f>IF(O1546="Reg", R1546 * Inputs!$B$7, 0)</f>
        <v>2.3907253768872274</v>
      </c>
      <c r="V1546" s="2">
        <f>MAX(F1546 + P1546*Inputs!$B$15 - (Q1546/Inputs!$B$16) - U1546, 0)</f>
        <v>147.0296106785645</v>
      </c>
    </row>
    <row r="1547" spans="1:22" x14ac:dyDescent="0.3">
      <c r="A1547" s="1">
        <v>46087.375</v>
      </c>
      <c r="B1547" s="2">
        <v>1.8486086237465731</v>
      </c>
      <c r="C1547" s="2">
        <v>5.5951828802254724</v>
      </c>
      <c r="D1547" s="2">
        <f t="shared" si="288"/>
        <v>31.185018311790245</v>
      </c>
      <c r="E1547" s="2">
        <f t="shared" si="289"/>
        <v>28.299027001923321</v>
      </c>
      <c r="F1547" s="2">
        <f t="shared" si="297"/>
        <v>147.0296106785645</v>
      </c>
      <c r="G1547" s="2">
        <f t="shared" si="298"/>
        <v>0</v>
      </c>
      <c r="H1547" s="2">
        <f>MIN(Inputs!$B$2, (Inputs!$B$14 - F1547)/Inputs!$B$15)</f>
        <v>170</v>
      </c>
      <c r="I1547" s="2">
        <f>MAX(MIN(Inputs!$B$2, F1547*Inputs!$B$16, Inputs!$B$14*Inputs!$B$4 - G1547), 0)</f>
        <v>147.0296106785645</v>
      </c>
      <c r="J1547" s="2">
        <f>MAX(MIN(Inputs!$B$2, F1547*Inputs!$B$16, (Inputs!$B$14-F1547)/Inputs!$B$15)*Inputs!$B$9, 0)</f>
        <v>117.6236885428516</v>
      </c>
      <c r="K1547" s="2">
        <f>MAX(E1547*Inputs!$B$5 - B1547 - Inputs!$B$8, 0) * H1547</f>
        <v>519.27097345081108</v>
      </c>
      <c r="L1547" s="2">
        <f>IF(B1547 &gt;= D1547*Inputs!$B$10, MAX(B1547 - E1547/Inputs!$B$5 - Inputs!$B$8, 0) * I1547, 0)</f>
        <v>0</v>
      </c>
      <c r="M1547" s="2">
        <f t="shared" si="290"/>
        <v>658.12604844393627</v>
      </c>
      <c r="N1547" s="3" t="str">
        <f t="shared" si="291"/>
        <v>Reg</v>
      </c>
      <c r="O1547" s="3" t="str">
        <f t="shared" si="299"/>
        <v>Reg</v>
      </c>
      <c r="P1547" s="2">
        <f t="shared" si="292"/>
        <v>0</v>
      </c>
      <c r="Q1547" s="2">
        <f t="shared" si="293"/>
        <v>0</v>
      </c>
      <c r="R1547" s="2">
        <f t="shared" si="294"/>
        <v>117.6236885428516</v>
      </c>
      <c r="S1547" s="2">
        <f t="shared" si="295"/>
        <v>0</v>
      </c>
      <c r="T1547" s="2">
        <f t="shared" si="296"/>
        <v>658.12604844393627</v>
      </c>
      <c r="U1547" s="2">
        <f>IF(O1547="Reg", R1547 * Inputs!$B$7, 0)</f>
        <v>2.3524737708570318</v>
      </c>
      <c r="V1547" s="2">
        <f>MAX(F1547 + P1547*Inputs!$B$15 - (Q1547/Inputs!$B$16) - U1547, 0)</f>
        <v>144.67713690770745</v>
      </c>
    </row>
    <row r="1548" spans="1:22" x14ac:dyDescent="0.3">
      <c r="A1548" s="1">
        <v>46087.416666666657</v>
      </c>
      <c r="B1548" s="2">
        <v>13.852377208271109</v>
      </c>
      <c r="C1548" s="2">
        <v>10.374521559687389</v>
      </c>
      <c r="D1548" s="2">
        <f t="shared" si="288"/>
        <v>31.185018311790245</v>
      </c>
      <c r="E1548" s="2">
        <f t="shared" si="289"/>
        <v>36.694169425221254</v>
      </c>
      <c r="F1548" s="2">
        <f t="shared" si="297"/>
        <v>144.67713690770745</v>
      </c>
      <c r="G1548" s="2">
        <f t="shared" si="298"/>
        <v>0</v>
      </c>
      <c r="H1548" s="2">
        <f>MIN(Inputs!$B$2, (Inputs!$B$14 - F1548)/Inputs!$B$15)</f>
        <v>170</v>
      </c>
      <c r="I1548" s="2">
        <f>MAX(MIN(Inputs!$B$2, F1548*Inputs!$B$16, Inputs!$B$14*Inputs!$B$4 - G1548), 0)</f>
        <v>144.67713690770745</v>
      </c>
      <c r="J1548" s="2">
        <f>MAX(MIN(Inputs!$B$2, F1548*Inputs!$B$16, (Inputs!$B$14-F1548)/Inputs!$B$15)*Inputs!$B$9, 0)</f>
        <v>115.74170952616596</v>
      </c>
      <c r="K1548" s="2">
        <f>MAX(E1548*Inputs!$B$5 - B1548 - Inputs!$B$8, 0) * H1548</f>
        <v>0</v>
      </c>
      <c r="L1548" s="2">
        <f>IF(B1548 &gt;= D1548*Inputs!$B$10, MAX(B1548 - E1548/Inputs!$B$5 - Inputs!$B$8, 0) * I1548, 0)</f>
        <v>0</v>
      </c>
      <c r="M1548" s="2">
        <f t="shared" si="290"/>
        <v>1200.764860834284</v>
      </c>
      <c r="N1548" s="3" t="str">
        <f t="shared" si="291"/>
        <v>Reg</v>
      </c>
      <c r="O1548" s="3" t="str">
        <f t="shared" si="299"/>
        <v>Reg</v>
      </c>
      <c r="P1548" s="2">
        <f t="shared" si="292"/>
        <v>0</v>
      </c>
      <c r="Q1548" s="2">
        <f t="shared" si="293"/>
        <v>0</v>
      </c>
      <c r="R1548" s="2">
        <f t="shared" si="294"/>
        <v>115.74170952616596</v>
      </c>
      <c r="S1548" s="2">
        <f t="shared" si="295"/>
        <v>0</v>
      </c>
      <c r="T1548" s="2">
        <f t="shared" si="296"/>
        <v>1200.764860834284</v>
      </c>
      <c r="U1548" s="2">
        <f>IF(O1548="Reg", R1548 * Inputs!$B$7, 0)</f>
        <v>2.3148341905233192</v>
      </c>
      <c r="V1548" s="2">
        <f>MAX(F1548 + P1548*Inputs!$B$15 - (Q1548/Inputs!$B$16) - U1548, 0)</f>
        <v>142.36230271718412</v>
      </c>
    </row>
    <row r="1549" spans="1:22" x14ac:dyDescent="0.3">
      <c r="A1549" s="1">
        <v>46087.458333333343</v>
      </c>
      <c r="B1549" s="2">
        <v>22.614306899458551</v>
      </c>
      <c r="C1549" s="2">
        <v>19.312676873454208</v>
      </c>
      <c r="D1549" s="2">
        <f t="shared" si="288"/>
        <v>31.185018311790245</v>
      </c>
      <c r="E1549" s="2">
        <f t="shared" si="289"/>
        <v>44.891681644496884</v>
      </c>
      <c r="F1549" s="2">
        <f t="shared" si="297"/>
        <v>142.36230271718412</v>
      </c>
      <c r="G1549" s="2">
        <f t="shared" si="298"/>
        <v>0</v>
      </c>
      <c r="H1549" s="2">
        <f>MIN(Inputs!$B$2, (Inputs!$B$14 - F1549)/Inputs!$B$15)</f>
        <v>170</v>
      </c>
      <c r="I1549" s="2">
        <f>MAX(MIN(Inputs!$B$2, F1549*Inputs!$B$16, Inputs!$B$14*Inputs!$B$4 - G1549), 0)</f>
        <v>142.36230271718412</v>
      </c>
      <c r="J1549" s="2">
        <f>MAX(MIN(Inputs!$B$2, F1549*Inputs!$B$16, (Inputs!$B$14-F1549)/Inputs!$B$15)*Inputs!$B$9, 0)</f>
        <v>113.8898421737473</v>
      </c>
      <c r="K1549" s="2">
        <f>MAX(E1549*Inputs!$B$5 - B1549 - Inputs!$B$8, 0) * H1549</f>
        <v>0</v>
      </c>
      <c r="L1549" s="2">
        <f>IF(B1549 &gt;= D1549*Inputs!$B$10, MAX(B1549 - E1549/Inputs!$B$5 - Inputs!$B$8, 0) * I1549, 0)</f>
        <v>0</v>
      </c>
      <c r="M1549" s="2">
        <f t="shared" si="290"/>
        <v>2199.5177210702791</v>
      </c>
      <c r="N1549" s="3" t="str">
        <f t="shared" si="291"/>
        <v>Reg</v>
      </c>
      <c r="O1549" s="3" t="str">
        <f t="shared" si="299"/>
        <v>Reg</v>
      </c>
      <c r="P1549" s="2">
        <f t="shared" si="292"/>
        <v>0</v>
      </c>
      <c r="Q1549" s="2">
        <f t="shared" si="293"/>
        <v>0</v>
      </c>
      <c r="R1549" s="2">
        <f t="shared" si="294"/>
        <v>113.8898421737473</v>
      </c>
      <c r="S1549" s="2">
        <f t="shared" si="295"/>
        <v>0</v>
      </c>
      <c r="T1549" s="2">
        <f t="shared" si="296"/>
        <v>2199.5177210702791</v>
      </c>
      <c r="U1549" s="2">
        <f>IF(O1549="Reg", R1549 * Inputs!$B$7, 0)</f>
        <v>2.2777968434749458</v>
      </c>
      <c r="V1549" s="2">
        <f>MAX(F1549 + P1549*Inputs!$B$15 - (Q1549/Inputs!$B$16) - U1549, 0)</f>
        <v>140.08450587370916</v>
      </c>
    </row>
    <row r="1550" spans="1:22" x14ac:dyDescent="0.3">
      <c r="A1550" s="1">
        <v>46087.5</v>
      </c>
      <c r="B1550" s="2">
        <v>29.093935178818519</v>
      </c>
      <c r="C1550" s="2">
        <v>9.0104674496653097</v>
      </c>
      <c r="D1550" s="2">
        <f t="shared" si="288"/>
        <v>31.185018311790245</v>
      </c>
      <c r="E1550" s="2">
        <f t="shared" si="289"/>
        <v>52.3951232716935</v>
      </c>
      <c r="F1550" s="2">
        <f t="shared" si="297"/>
        <v>140.08450587370916</v>
      </c>
      <c r="G1550" s="2">
        <f t="shared" si="298"/>
        <v>0</v>
      </c>
      <c r="H1550" s="2">
        <f>MIN(Inputs!$B$2, (Inputs!$B$14 - F1550)/Inputs!$B$15)</f>
        <v>170</v>
      </c>
      <c r="I1550" s="2">
        <f>MAX(MIN(Inputs!$B$2, F1550*Inputs!$B$16, Inputs!$B$14*Inputs!$B$4 - G1550), 0)</f>
        <v>140.08450587370916</v>
      </c>
      <c r="J1550" s="2">
        <f>MAX(MIN(Inputs!$B$2, F1550*Inputs!$B$16, (Inputs!$B$14-F1550)/Inputs!$B$15)*Inputs!$B$9, 0)</f>
        <v>112.06760469896733</v>
      </c>
      <c r="K1550" s="2">
        <f>MAX(E1550*Inputs!$B$5 - B1550 - Inputs!$B$8, 0) * H1550</f>
        <v>0</v>
      </c>
      <c r="L1550" s="2">
        <f>IF(B1550 &gt;= D1550*Inputs!$B$10, MAX(B1550 - E1550/Inputs!$B$5 - Inputs!$B$8, 0) * I1550, 0)</f>
        <v>0</v>
      </c>
      <c r="M1550" s="2">
        <f t="shared" si="290"/>
        <v>1009.7815043020042</v>
      </c>
      <c r="N1550" s="3" t="str">
        <f t="shared" si="291"/>
        <v>Reg</v>
      </c>
      <c r="O1550" s="3" t="str">
        <f t="shared" si="299"/>
        <v>Reg</v>
      </c>
      <c r="P1550" s="2">
        <f t="shared" si="292"/>
        <v>0</v>
      </c>
      <c r="Q1550" s="2">
        <f t="shared" si="293"/>
        <v>0</v>
      </c>
      <c r="R1550" s="2">
        <f t="shared" si="294"/>
        <v>112.06760469896733</v>
      </c>
      <c r="S1550" s="2">
        <f t="shared" si="295"/>
        <v>0</v>
      </c>
      <c r="T1550" s="2">
        <f t="shared" si="296"/>
        <v>1009.7815043020042</v>
      </c>
      <c r="U1550" s="2">
        <f>IF(O1550="Reg", R1550 * Inputs!$B$7, 0)</f>
        <v>2.2413520939793465</v>
      </c>
      <c r="V1550" s="2">
        <f>MAX(F1550 + P1550*Inputs!$B$15 - (Q1550/Inputs!$B$16) - U1550, 0)</f>
        <v>137.84315377972982</v>
      </c>
    </row>
    <row r="1551" spans="1:22" x14ac:dyDescent="0.3">
      <c r="A1551" s="1">
        <v>46087.541666666657</v>
      </c>
      <c r="B1551" s="2">
        <v>43.850617578985762</v>
      </c>
      <c r="C1551" s="2">
        <v>9.8503422988018965</v>
      </c>
      <c r="D1551" s="2">
        <f t="shared" si="288"/>
        <v>31.185018311790245</v>
      </c>
      <c r="E1551" s="2">
        <f t="shared" si="289"/>
        <v>59.581957407832725</v>
      </c>
      <c r="F1551" s="2">
        <f t="shared" si="297"/>
        <v>137.84315377972982</v>
      </c>
      <c r="G1551" s="2">
        <f t="shared" si="298"/>
        <v>0</v>
      </c>
      <c r="H1551" s="2">
        <f>MIN(Inputs!$B$2, (Inputs!$B$14 - F1551)/Inputs!$B$15)</f>
        <v>170</v>
      </c>
      <c r="I1551" s="2">
        <f>MAX(MIN(Inputs!$B$2, F1551*Inputs!$B$16, Inputs!$B$14*Inputs!$B$4 - G1551), 0)</f>
        <v>137.84315377972982</v>
      </c>
      <c r="J1551" s="2">
        <f>MAX(MIN(Inputs!$B$2, F1551*Inputs!$B$16, (Inputs!$B$14-F1551)/Inputs!$B$15)*Inputs!$B$9, 0)</f>
        <v>110.27452302378386</v>
      </c>
      <c r="K1551" s="2">
        <f>MAX(E1551*Inputs!$B$5 - B1551 - Inputs!$B$8, 0) * H1551</f>
        <v>0</v>
      </c>
      <c r="L1551" s="2">
        <f>IF(B1551 &gt;= D1551*Inputs!$B$10, MAX(B1551 - E1551/Inputs!$B$5 - Inputs!$B$8, 0) * I1551, 0)</f>
        <v>0</v>
      </c>
      <c r="M1551" s="2">
        <f t="shared" si="290"/>
        <v>1086.2417986213818</v>
      </c>
      <c r="N1551" s="3" t="str">
        <f t="shared" si="291"/>
        <v>Reg</v>
      </c>
      <c r="O1551" s="3" t="str">
        <f t="shared" si="299"/>
        <v>Reg</v>
      </c>
      <c r="P1551" s="2">
        <f t="shared" si="292"/>
        <v>0</v>
      </c>
      <c r="Q1551" s="2">
        <f t="shared" si="293"/>
        <v>0</v>
      </c>
      <c r="R1551" s="2">
        <f t="shared" si="294"/>
        <v>110.27452302378386</v>
      </c>
      <c r="S1551" s="2">
        <f t="shared" si="295"/>
        <v>0</v>
      </c>
      <c r="T1551" s="2">
        <f t="shared" si="296"/>
        <v>1086.2417986213818</v>
      </c>
      <c r="U1551" s="2">
        <f>IF(O1551="Reg", R1551 * Inputs!$B$7, 0)</f>
        <v>2.2054904604756773</v>
      </c>
      <c r="V1551" s="2">
        <f>MAX(F1551 + P1551*Inputs!$B$15 - (Q1551/Inputs!$B$16) - U1551, 0)</f>
        <v>135.63766331925413</v>
      </c>
    </row>
    <row r="1552" spans="1:22" x14ac:dyDescent="0.3">
      <c r="A1552" s="1">
        <v>46087.583333333343</v>
      </c>
      <c r="B1552" s="2">
        <v>58.534316522259417</v>
      </c>
      <c r="C1552" s="2">
        <v>8.5892068242919493</v>
      </c>
      <c r="D1552" s="2">
        <f t="shared" si="288"/>
        <v>31.185018311790245</v>
      </c>
      <c r="E1552" s="2">
        <f t="shared" si="289"/>
        <v>62.880180107488762</v>
      </c>
      <c r="F1552" s="2">
        <f t="shared" si="297"/>
        <v>135.63766331925413</v>
      </c>
      <c r="G1552" s="2">
        <f t="shared" si="298"/>
        <v>0</v>
      </c>
      <c r="H1552" s="2">
        <f>MIN(Inputs!$B$2, (Inputs!$B$14 - F1552)/Inputs!$B$15)</f>
        <v>170</v>
      </c>
      <c r="I1552" s="2">
        <f>MAX(MIN(Inputs!$B$2, F1552*Inputs!$B$16, Inputs!$B$14*Inputs!$B$4 - G1552), 0)</f>
        <v>135.63766331925413</v>
      </c>
      <c r="J1552" s="2">
        <f>MAX(MIN(Inputs!$B$2, F1552*Inputs!$B$16, (Inputs!$B$14-F1552)/Inputs!$B$15)*Inputs!$B$9, 0)</f>
        <v>108.51013065540332</v>
      </c>
      <c r="K1552" s="2">
        <f>MAX(E1552*Inputs!$B$5 - B1552 - Inputs!$B$8, 0) * H1552</f>
        <v>0</v>
      </c>
      <c r="L1552" s="2">
        <f>IF(B1552 &gt;= D1552*Inputs!$B$10, MAX(B1552 - E1552/Inputs!$B$5 - Inputs!$B$8, 0) * I1552, 0)</f>
        <v>0</v>
      </c>
      <c r="M1552" s="2">
        <f t="shared" si="290"/>
        <v>932.0159547302012</v>
      </c>
      <c r="N1552" s="3" t="str">
        <f t="shared" si="291"/>
        <v>Reg</v>
      </c>
      <c r="O1552" s="3" t="str">
        <f t="shared" si="299"/>
        <v>Reg</v>
      </c>
      <c r="P1552" s="2">
        <f t="shared" si="292"/>
        <v>0</v>
      </c>
      <c r="Q1552" s="2">
        <f t="shared" si="293"/>
        <v>0</v>
      </c>
      <c r="R1552" s="2">
        <f t="shared" si="294"/>
        <v>108.51013065540332</v>
      </c>
      <c r="S1552" s="2">
        <f t="shared" si="295"/>
        <v>0</v>
      </c>
      <c r="T1552" s="2">
        <f t="shared" si="296"/>
        <v>932.0159547302012</v>
      </c>
      <c r="U1552" s="2">
        <f>IF(O1552="Reg", R1552 * Inputs!$B$7, 0)</f>
        <v>2.1702026131080663</v>
      </c>
      <c r="V1552" s="2">
        <f>MAX(F1552 + P1552*Inputs!$B$15 - (Q1552/Inputs!$B$16) - U1552, 0)</f>
        <v>133.46746070614606</v>
      </c>
    </row>
    <row r="1553" spans="1:22" x14ac:dyDescent="0.3">
      <c r="A1553" s="1">
        <v>46087.625</v>
      </c>
      <c r="B1553" s="2">
        <v>52.219463163534137</v>
      </c>
      <c r="C1553" s="2">
        <v>38.307761893836208</v>
      </c>
      <c r="D1553" s="2">
        <f t="shared" si="288"/>
        <v>31.185018311790245</v>
      </c>
      <c r="E1553" s="2">
        <f t="shared" si="289"/>
        <v>65.461894422804548</v>
      </c>
      <c r="F1553" s="2">
        <f t="shared" si="297"/>
        <v>133.46746070614606</v>
      </c>
      <c r="G1553" s="2">
        <f t="shared" si="298"/>
        <v>0</v>
      </c>
      <c r="H1553" s="2">
        <f>MIN(Inputs!$B$2, (Inputs!$B$14 - F1553)/Inputs!$B$15)</f>
        <v>170</v>
      </c>
      <c r="I1553" s="2">
        <f>MAX(MIN(Inputs!$B$2, F1553*Inputs!$B$16, Inputs!$B$14*Inputs!$B$4 - G1553), 0)</f>
        <v>133.46746070614606</v>
      </c>
      <c r="J1553" s="2">
        <f>MAX(MIN(Inputs!$B$2, F1553*Inputs!$B$16, (Inputs!$B$14-F1553)/Inputs!$B$15)*Inputs!$B$9, 0)</f>
        <v>106.77396856491686</v>
      </c>
      <c r="K1553" s="2">
        <f>MAX(E1553*Inputs!$B$5 - B1553 - Inputs!$B$8, 0) * H1553</f>
        <v>0</v>
      </c>
      <c r="L1553" s="2">
        <f>IF(B1553 &gt;= D1553*Inputs!$B$10, MAX(B1553 - E1553/Inputs!$B$5 - Inputs!$B$8, 0) * I1553, 0)</f>
        <v>0</v>
      </c>
      <c r="M1553" s="2">
        <f t="shared" si="290"/>
        <v>4090.2717642447869</v>
      </c>
      <c r="N1553" s="3" t="str">
        <f t="shared" si="291"/>
        <v>Reg</v>
      </c>
      <c r="O1553" s="3" t="str">
        <f t="shared" si="299"/>
        <v>Reg</v>
      </c>
      <c r="P1553" s="2">
        <f t="shared" si="292"/>
        <v>0</v>
      </c>
      <c r="Q1553" s="2">
        <f t="shared" si="293"/>
        <v>0</v>
      </c>
      <c r="R1553" s="2">
        <f t="shared" si="294"/>
        <v>106.77396856491686</v>
      </c>
      <c r="S1553" s="2">
        <f t="shared" si="295"/>
        <v>0</v>
      </c>
      <c r="T1553" s="2">
        <f t="shared" si="296"/>
        <v>4090.2717642447869</v>
      </c>
      <c r="U1553" s="2">
        <f>IF(O1553="Reg", R1553 * Inputs!$B$7, 0)</f>
        <v>2.1354793712983371</v>
      </c>
      <c r="V1553" s="2">
        <f>MAX(F1553 + P1553*Inputs!$B$15 - (Q1553/Inputs!$B$16) - U1553, 0)</f>
        <v>131.33198133484771</v>
      </c>
    </row>
    <row r="1554" spans="1:22" x14ac:dyDescent="0.3">
      <c r="A1554" s="1">
        <v>46087.666666666657</v>
      </c>
      <c r="B1554" s="2">
        <v>63.037450523924917</v>
      </c>
      <c r="C1554" s="2">
        <v>3.9363670837686091</v>
      </c>
      <c r="D1554" s="2">
        <f t="shared" si="288"/>
        <v>31.185018311790245</v>
      </c>
      <c r="E1554" s="2">
        <f t="shared" si="289"/>
        <v>65.089040828602805</v>
      </c>
      <c r="F1554" s="2">
        <f t="shared" si="297"/>
        <v>131.33198133484771</v>
      </c>
      <c r="G1554" s="2">
        <f t="shared" si="298"/>
        <v>0</v>
      </c>
      <c r="H1554" s="2">
        <f>MIN(Inputs!$B$2, (Inputs!$B$14 - F1554)/Inputs!$B$15)</f>
        <v>170</v>
      </c>
      <c r="I1554" s="2">
        <f>MAX(MIN(Inputs!$B$2, F1554*Inputs!$B$16, Inputs!$B$14*Inputs!$B$4 - G1554), 0)</f>
        <v>131.33198133484771</v>
      </c>
      <c r="J1554" s="2">
        <f>MAX(MIN(Inputs!$B$2, F1554*Inputs!$B$16, (Inputs!$B$14-F1554)/Inputs!$B$15)*Inputs!$B$9, 0)</f>
        <v>105.06558506787817</v>
      </c>
      <c r="K1554" s="2">
        <f>MAX(E1554*Inputs!$B$5 - B1554 - Inputs!$B$8, 0) * H1554</f>
        <v>0</v>
      </c>
      <c r="L1554" s="2">
        <f>IF(B1554 &gt;= D1554*Inputs!$B$10, MAX(B1554 - E1554/Inputs!$B$5 - Inputs!$B$8, 0) * I1554, 0)</f>
        <v>0</v>
      </c>
      <c r="M1554" s="2">
        <f t="shared" si="290"/>
        <v>413.57671069808634</v>
      </c>
      <c r="N1554" s="3" t="str">
        <f t="shared" si="291"/>
        <v>Reg</v>
      </c>
      <c r="O1554" s="3" t="str">
        <f t="shared" si="299"/>
        <v>Reg</v>
      </c>
      <c r="P1554" s="2">
        <f t="shared" si="292"/>
        <v>0</v>
      </c>
      <c r="Q1554" s="2">
        <f t="shared" si="293"/>
        <v>0</v>
      </c>
      <c r="R1554" s="2">
        <f t="shared" si="294"/>
        <v>105.06558506787817</v>
      </c>
      <c r="S1554" s="2">
        <f t="shared" si="295"/>
        <v>0</v>
      </c>
      <c r="T1554" s="2">
        <f t="shared" si="296"/>
        <v>413.57671069808634</v>
      </c>
      <c r="U1554" s="2">
        <f>IF(O1554="Reg", R1554 * Inputs!$B$7, 0)</f>
        <v>2.1013117013575635</v>
      </c>
      <c r="V1554" s="2">
        <f>MAX(F1554 + P1554*Inputs!$B$15 - (Q1554/Inputs!$B$16) - U1554, 0)</f>
        <v>129.23066963349015</v>
      </c>
    </row>
    <row r="1555" spans="1:22" x14ac:dyDescent="0.3">
      <c r="A1555" s="1">
        <v>46087.708333333343</v>
      </c>
      <c r="B1555" s="2">
        <v>67.63495666263826</v>
      </c>
      <c r="C1555" s="2">
        <v>6.2779005303748869</v>
      </c>
      <c r="D1555" s="2">
        <f t="shared" si="288"/>
        <v>31.185018311790245</v>
      </c>
      <c r="E1555" s="2">
        <f t="shared" si="289"/>
        <v>61.628259319657595</v>
      </c>
      <c r="F1555" s="2">
        <f t="shared" si="297"/>
        <v>129.23066963349015</v>
      </c>
      <c r="G1555" s="2">
        <f t="shared" si="298"/>
        <v>0</v>
      </c>
      <c r="H1555" s="2">
        <f>MIN(Inputs!$B$2, (Inputs!$B$14 - F1555)/Inputs!$B$15)</f>
        <v>170</v>
      </c>
      <c r="I1555" s="2">
        <f>MAX(MIN(Inputs!$B$2, F1555*Inputs!$B$16, Inputs!$B$14*Inputs!$B$4 - G1555), 0)</f>
        <v>129.23066963349015</v>
      </c>
      <c r="J1555" s="2">
        <f>MAX(MIN(Inputs!$B$2, F1555*Inputs!$B$16, (Inputs!$B$14-F1555)/Inputs!$B$15)*Inputs!$B$9, 0)</f>
        <v>103.38453570679212</v>
      </c>
      <c r="K1555" s="2">
        <f>MAX(E1555*Inputs!$B$5 - B1555 - Inputs!$B$8, 0) * H1555</f>
        <v>0</v>
      </c>
      <c r="L1555" s="2">
        <f>IF(B1555 &gt;= D1555*Inputs!$B$10, MAX(B1555 - E1555/Inputs!$B$5 - Inputs!$B$8, 0) * I1555, 0)</f>
        <v>0</v>
      </c>
      <c r="M1555" s="2">
        <f t="shared" si="290"/>
        <v>649.0378315462317</v>
      </c>
      <c r="N1555" s="3" t="str">
        <f t="shared" si="291"/>
        <v>Reg</v>
      </c>
      <c r="O1555" s="3" t="str">
        <f t="shared" si="299"/>
        <v>Reg</v>
      </c>
      <c r="P1555" s="2">
        <f t="shared" si="292"/>
        <v>0</v>
      </c>
      <c r="Q1555" s="2">
        <f t="shared" si="293"/>
        <v>0</v>
      </c>
      <c r="R1555" s="2">
        <f t="shared" si="294"/>
        <v>103.38453570679212</v>
      </c>
      <c r="S1555" s="2">
        <f t="shared" si="295"/>
        <v>0</v>
      </c>
      <c r="T1555" s="2">
        <f t="shared" si="296"/>
        <v>649.0378315462317</v>
      </c>
      <c r="U1555" s="2">
        <f>IF(O1555="Reg", R1555 * Inputs!$B$7, 0)</f>
        <v>2.0676907141358423</v>
      </c>
      <c r="V1555" s="2">
        <f>MAX(F1555 + P1555*Inputs!$B$15 - (Q1555/Inputs!$B$16) - U1555, 0)</f>
        <v>127.16297891935432</v>
      </c>
    </row>
    <row r="1556" spans="1:22" x14ac:dyDescent="0.3">
      <c r="A1556" s="1">
        <v>46087.75</v>
      </c>
      <c r="B1556" s="2">
        <v>72.214939995653836</v>
      </c>
      <c r="C1556" s="2">
        <v>17.881223237265569</v>
      </c>
      <c r="D1556" s="2">
        <f t="shared" si="288"/>
        <v>31.185018311790245</v>
      </c>
      <c r="E1556" s="2">
        <f t="shared" si="289"/>
        <v>56.147988747063359</v>
      </c>
      <c r="F1556" s="2">
        <f t="shared" si="297"/>
        <v>127.16297891935432</v>
      </c>
      <c r="G1556" s="2">
        <f t="shared" si="298"/>
        <v>0</v>
      </c>
      <c r="H1556" s="2">
        <f>MIN(Inputs!$B$2, (Inputs!$B$14 - F1556)/Inputs!$B$15)</f>
        <v>170</v>
      </c>
      <c r="I1556" s="2">
        <f>MAX(MIN(Inputs!$B$2, F1556*Inputs!$B$16, Inputs!$B$14*Inputs!$B$4 - G1556), 0)</f>
        <v>127.16297891935432</v>
      </c>
      <c r="J1556" s="2">
        <f>MAX(MIN(Inputs!$B$2, F1556*Inputs!$B$16, (Inputs!$B$14-F1556)/Inputs!$B$15)*Inputs!$B$9, 0)</f>
        <v>101.73038313548346</v>
      </c>
      <c r="K1556" s="2">
        <f>MAX(E1556*Inputs!$B$5 - B1556 - Inputs!$B$8, 0) * H1556</f>
        <v>0</v>
      </c>
      <c r="L1556" s="2">
        <f>IF(B1556 &gt;= D1556*Inputs!$B$10, MAX(B1556 - E1556/Inputs!$B$5 - Inputs!$B$8, 0) * I1556, 0)</f>
        <v>0</v>
      </c>
      <c r="M1556" s="2">
        <f t="shared" si="290"/>
        <v>1819.0636908581364</v>
      </c>
      <c r="N1556" s="3" t="str">
        <f t="shared" si="291"/>
        <v>Reg</v>
      </c>
      <c r="O1556" s="3" t="str">
        <f t="shared" si="299"/>
        <v>Reg</v>
      </c>
      <c r="P1556" s="2">
        <f t="shared" si="292"/>
        <v>0</v>
      </c>
      <c r="Q1556" s="2">
        <f t="shared" si="293"/>
        <v>0</v>
      </c>
      <c r="R1556" s="2">
        <f t="shared" si="294"/>
        <v>101.73038313548346</v>
      </c>
      <c r="S1556" s="2">
        <f t="shared" si="295"/>
        <v>0</v>
      </c>
      <c r="T1556" s="2">
        <f t="shared" si="296"/>
        <v>1819.0636908581364</v>
      </c>
      <c r="U1556" s="2">
        <f>IF(O1556="Reg", R1556 * Inputs!$B$7, 0)</f>
        <v>2.0346076627096692</v>
      </c>
      <c r="V1556" s="2">
        <f>MAX(F1556 + P1556*Inputs!$B$15 - (Q1556/Inputs!$B$16) - U1556, 0)</f>
        <v>125.12837125664464</v>
      </c>
    </row>
    <row r="1557" spans="1:22" x14ac:dyDescent="0.3">
      <c r="A1557" s="1">
        <v>46087.791666666657</v>
      </c>
      <c r="B1557" s="2">
        <v>63.639953776922027</v>
      </c>
      <c r="C1557" s="2">
        <v>13.801097656555109</v>
      </c>
      <c r="D1557" s="2">
        <f t="shared" si="288"/>
        <v>31.185018311790245</v>
      </c>
      <c r="E1557" s="2">
        <f t="shared" si="289"/>
        <v>48.749705674440754</v>
      </c>
      <c r="F1557" s="2">
        <f t="shared" si="297"/>
        <v>125.12837125664464</v>
      </c>
      <c r="G1557" s="2">
        <f t="shared" si="298"/>
        <v>0</v>
      </c>
      <c r="H1557" s="2">
        <f>MIN(Inputs!$B$2, (Inputs!$B$14 - F1557)/Inputs!$B$15)</f>
        <v>170</v>
      </c>
      <c r="I1557" s="2">
        <f>MAX(MIN(Inputs!$B$2, F1557*Inputs!$B$16, Inputs!$B$14*Inputs!$B$4 - G1557), 0)</f>
        <v>125.12837125664464</v>
      </c>
      <c r="J1557" s="2">
        <f>MAX(MIN(Inputs!$B$2, F1557*Inputs!$B$16, (Inputs!$B$14-F1557)/Inputs!$B$15)*Inputs!$B$9, 0)</f>
        <v>100.10269700531572</v>
      </c>
      <c r="K1557" s="2">
        <f>MAX(E1557*Inputs!$B$5 - B1557 - Inputs!$B$8, 0) * H1557</f>
        <v>0</v>
      </c>
      <c r="L1557" s="2">
        <f>IF(B1557 &gt;= D1557*Inputs!$B$10, MAX(B1557 - E1557/Inputs!$B$5 - Inputs!$B$8, 0) * I1557, 0)</f>
        <v>0</v>
      </c>
      <c r="M1557" s="2">
        <f t="shared" si="290"/>
        <v>1381.5270970549088</v>
      </c>
      <c r="N1557" s="3" t="str">
        <f t="shared" si="291"/>
        <v>Reg</v>
      </c>
      <c r="O1557" s="3" t="str">
        <f t="shared" si="299"/>
        <v>Reg</v>
      </c>
      <c r="P1557" s="2">
        <f t="shared" si="292"/>
        <v>0</v>
      </c>
      <c r="Q1557" s="2">
        <f t="shared" si="293"/>
        <v>0</v>
      </c>
      <c r="R1557" s="2">
        <f t="shared" si="294"/>
        <v>100.10269700531572</v>
      </c>
      <c r="S1557" s="2">
        <f t="shared" si="295"/>
        <v>0</v>
      </c>
      <c r="T1557" s="2">
        <f t="shared" si="296"/>
        <v>1381.5270970549088</v>
      </c>
      <c r="U1557" s="2">
        <f>IF(O1557="Reg", R1557 * Inputs!$B$7, 0)</f>
        <v>2.0020539401063142</v>
      </c>
      <c r="V1557" s="2">
        <f>MAX(F1557 + P1557*Inputs!$B$15 - (Q1557/Inputs!$B$16) - U1557, 0)</f>
        <v>123.12631731653833</v>
      </c>
    </row>
    <row r="1558" spans="1:22" x14ac:dyDescent="0.3">
      <c r="A1558" s="1">
        <v>46087.833333333343</v>
      </c>
      <c r="B1558" s="2">
        <v>74.024602414154188</v>
      </c>
      <c r="C1558" s="2">
        <v>5.3571325258841211</v>
      </c>
      <c r="D1558" s="2">
        <f t="shared" si="288"/>
        <v>31.185018311790245</v>
      </c>
      <c r="E1558" s="2">
        <f t="shared" si="289"/>
        <v>43.387838860388818</v>
      </c>
      <c r="F1558" s="2">
        <f t="shared" si="297"/>
        <v>123.12631731653833</v>
      </c>
      <c r="G1558" s="2">
        <f t="shared" si="298"/>
        <v>0</v>
      </c>
      <c r="H1558" s="2">
        <f>MIN(Inputs!$B$2, (Inputs!$B$14 - F1558)/Inputs!$B$15)</f>
        <v>170</v>
      </c>
      <c r="I1558" s="2">
        <f>MAX(MIN(Inputs!$B$2, F1558*Inputs!$B$16, Inputs!$B$14*Inputs!$B$4 - G1558), 0)</f>
        <v>123.12631731653833</v>
      </c>
      <c r="J1558" s="2">
        <f>MAX(MIN(Inputs!$B$2, F1558*Inputs!$B$16, (Inputs!$B$14-F1558)/Inputs!$B$15)*Inputs!$B$9, 0)</f>
        <v>98.501053853230673</v>
      </c>
      <c r="K1558" s="2">
        <f>MAX(E1558*Inputs!$B$5 - B1558 - Inputs!$B$8, 0) * H1558</f>
        <v>0</v>
      </c>
      <c r="L1558" s="2">
        <f>IF(B1558 &gt;= D1558*Inputs!$B$10, MAX(B1558 - E1558/Inputs!$B$5 - Inputs!$B$8, 0) * I1558, 0)</f>
        <v>581.18577701421384</v>
      </c>
      <c r="M1558" s="2">
        <f t="shared" si="290"/>
        <v>527.68319943100551</v>
      </c>
      <c r="N1558" s="3" t="str">
        <f t="shared" si="291"/>
        <v>Discharge</v>
      </c>
      <c r="O1558" s="3" t="str">
        <f t="shared" si="299"/>
        <v>Discharge</v>
      </c>
      <c r="P1558" s="2">
        <f t="shared" si="292"/>
        <v>0</v>
      </c>
      <c r="Q1558" s="2">
        <f t="shared" si="293"/>
        <v>123.12631731653833</v>
      </c>
      <c r="R1558" s="2">
        <f t="shared" si="294"/>
        <v>0</v>
      </c>
      <c r="S1558" s="2">
        <f t="shared" si="295"/>
        <v>9114.3766860757387</v>
      </c>
      <c r="T1558" s="2">
        <f t="shared" si="296"/>
        <v>0</v>
      </c>
      <c r="U1558" s="2">
        <f>IF(O1558="Reg", R1558 * Inputs!$B$7, 0)</f>
        <v>0</v>
      </c>
      <c r="V1558" s="2">
        <f>MAX(F1558 + P1558*Inputs!$B$15 - (Q1558/Inputs!$B$16) - U1558, 0)</f>
        <v>0</v>
      </c>
    </row>
    <row r="1559" spans="1:22" x14ac:dyDescent="0.3">
      <c r="A1559" s="1">
        <v>46087.875</v>
      </c>
      <c r="B1559" s="2">
        <v>49.982341598323593</v>
      </c>
      <c r="C1559" s="2">
        <v>1.4440174379165811</v>
      </c>
      <c r="D1559" s="2">
        <f t="shared" si="288"/>
        <v>31.185018311790245</v>
      </c>
      <c r="E1559" s="2">
        <f t="shared" si="289"/>
        <v>33.705051049535612</v>
      </c>
      <c r="F1559" s="2">
        <f t="shared" si="297"/>
        <v>0</v>
      </c>
      <c r="G1559" s="2">
        <f t="shared" si="298"/>
        <v>123.12631731653833</v>
      </c>
      <c r="H1559" s="2">
        <f>MIN(Inputs!$B$2, (Inputs!$B$14 - F1559)/Inputs!$B$15)</f>
        <v>170</v>
      </c>
      <c r="I1559" s="2">
        <f>MAX(MIN(Inputs!$B$2, F1559*Inputs!$B$16, Inputs!$B$14*Inputs!$B$4 - G1559), 0)</f>
        <v>0</v>
      </c>
      <c r="J1559" s="2">
        <f>MAX(MIN(Inputs!$B$2, F1559*Inputs!$B$16, (Inputs!$B$14-F1559)/Inputs!$B$15)*Inputs!$B$9, 0)</f>
        <v>0</v>
      </c>
      <c r="K1559" s="2">
        <f>MAX(E1559*Inputs!$B$5 - B1559 - Inputs!$B$8, 0) * H1559</f>
        <v>0</v>
      </c>
      <c r="L1559" s="2">
        <f>IF(B1559 &gt;= D1559*Inputs!$B$10, MAX(B1559 - E1559/Inputs!$B$5 - Inputs!$B$8, 0) * I1559, 0)</f>
        <v>0</v>
      </c>
      <c r="M1559" s="2">
        <f t="shared" si="290"/>
        <v>0</v>
      </c>
      <c r="N1559" s="3" t="str">
        <f t="shared" si="291"/>
        <v>Idle</v>
      </c>
      <c r="O1559" s="3" t="str">
        <f t="shared" si="299"/>
        <v>Discharge</v>
      </c>
      <c r="P1559" s="2">
        <f t="shared" si="292"/>
        <v>0</v>
      </c>
      <c r="Q1559" s="2">
        <f t="shared" si="293"/>
        <v>0</v>
      </c>
      <c r="R1559" s="2">
        <f t="shared" si="294"/>
        <v>0</v>
      </c>
      <c r="S1559" s="2">
        <f t="shared" si="295"/>
        <v>0</v>
      </c>
      <c r="T1559" s="2">
        <f t="shared" si="296"/>
        <v>0</v>
      </c>
      <c r="U1559" s="2">
        <f>IF(O1559="Reg", R1559 * Inputs!$B$7, 0)</f>
        <v>0</v>
      </c>
      <c r="V1559" s="2">
        <f>MAX(F1559 + P1559*Inputs!$B$15 - (Q1559/Inputs!$B$16) - U1559, 0)</f>
        <v>0</v>
      </c>
    </row>
    <row r="1560" spans="1:22" x14ac:dyDescent="0.3">
      <c r="A1560" s="1">
        <v>46087.916666666657</v>
      </c>
      <c r="B1560" s="2">
        <v>42.272761470253677</v>
      </c>
      <c r="C1560" s="2">
        <v>1.247488185977732</v>
      </c>
      <c r="D1560" s="2">
        <f t="shared" si="288"/>
        <v>31.185018311790245</v>
      </c>
      <c r="E1560" s="2">
        <f t="shared" si="289"/>
        <v>25.440246764037582</v>
      </c>
      <c r="F1560" s="2">
        <f t="shared" si="297"/>
        <v>0</v>
      </c>
      <c r="G1560" s="2">
        <f t="shared" si="298"/>
        <v>123.12631731653833</v>
      </c>
      <c r="H1560" s="2">
        <f>MIN(Inputs!$B$2, (Inputs!$B$14 - F1560)/Inputs!$B$15)</f>
        <v>170</v>
      </c>
      <c r="I1560" s="2">
        <f>MAX(MIN(Inputs!$B$2, F1560*Inputs!$B$16, Inputs!$B$14*Inputs!$B$4 - G1560), 0)</f>
        <v>0</v>
      </c>
      <c r="J1560" s="2">
        <f>MAX(MIN(Inputs!$B$2, F1560*Inputs!$B$16, (Inputs!$B$14-F1560)/Inputs!$B$15)*Inputs!$B$9, 0)</f>
        <v>0</v>
      </c>
      <c r="K1560" s="2">
        <f>MAX(E1560*Inputs!$B$5 - B1560 - Inputs!$B$8, 0) * H1560</f>
        <v>0</v>
      </c>
      <c r="L1560" s="2">
        <f>IF(B1560 &gt;= D1560*Inputs!$B$10, MAX(B1560 - E1560/Inputs!$B$5 - Inputs!$B$8, 0) * I1560, 0)</f>
        <v>0</v>
      </c>
      <c r="M1560" s="2">
        <f t="shared" si="290"/>
        <v>0</v>
      </c>
      <c r="N1560" s="3" t="str">
        <f t="shared" si="291"/>
        <v>Idle</v>
      </c>
      <c r="O1560" s="3" t="str">
        <f t="shared" si="299"/>
        <v>Idle</v>
      </c>
      <c r="P1560" s="2">
        <f t="shared" si="292"/>
        <v>0</v>
      </c>
      <c r="Q1560" s="2">
        <f t="shared" si="293"/>
        <v>0</v>
      </c>
      <c r="R1560" s="2">
        <f t="shared" si="294"/>
        <v>0</v>
      </c>
      <c r="S1560" s="2">
        <f t="shared" si="295"/>
        <v>0</v>
      </c>
      <c r="T1560" s="2">
        <f t="shared" si="296"/>
        <v>0</v>
      </c>
      <c r="U1560" s="2">
        <f>IF(O1560="Reg", R1560 * Inputs!$B$7, 0)</f>
        <v>0</v>
      </c>
      <c r="V1560" s="2">
        <f>MAX(F1560 + P1560*Inputs!$B$15 - (Q1560/Inputs!$B$16) - U1560, 0)</f>
        <v>0</v>
      </c>
    </row>
    <row r="1561" spans="1:22" x14ac:dyDescent="0.3">
      <c r="A1561" s="1">
        <v>46087.958333333343</v>
      </c>
      <c r="B1561" s="2">
        <v>34.753333227072851</v>
      </c>
      <c r="C1561" s="2">
        <v>7.007659058217941</v>
      </c>
      <c r="D1561" s="2">
        <f t="shared" si="288"/>
        <v>31.185018311790245</v>
      </c>
      <c r="E1561" s="2">
        <f t="shared" si="289"/>
        <v>18.394786518995307</v>
      </c>
      <c r="F1561" s="2">
        <f t="shared" si="297"/>
        <v>0</v>
      </c>
      <c r="G1561" s="2">
        <f t="shared" si="298"/>
        <v>123.12631731653833</v>
      </c>
      <c r="H1561" s="2">
        <f>MIN(Inputs!$B$2, (Inputs!$B$14 - F1561)/Inputs!$B$15)</f>
        <v>170</v>
      </c>
      <c r="I1561" s="2">
        <f>MAX(MIN(Inputs!$B$2, F1561*Inputs!$B$16, Inputs!$B$14*Inputs!$B$4 - G1561), 0)</f>
        <v>0</v>
      </c>
      <c r="J1561" s="2">
        <f>MAX(MIN(Inputs!$B$2, F1561*Inputs!$B$16, (Inputs!$B$14-F1561)/Inputs!$B$15)*Inputs!$B$9, 0)</f>
        <v>0</v>
      </c>
      <c r="K1561" s="2">
        <f>MAX(E1561*Inputs!$B$5 - B1561 - Inputs!$B$8, 0) * H1561</f>
        <v>0</v>
      </c>
      <c r="L1561" s="2">
        <f>IF(B1561 &gt;= D1561*Inputs!$B$10, MAX(B1561 - E1561/Inputs!$B$5 - Inputs!$B$8, 0) * I1561, 0)</f>
        <v>0</v>
      </c>
      <c r="M1561" s="2">
        <f t="shared" si="290"/>
        <v>0</v>
      </c>
      <c r="N1561" s="3" t="str">
        <f t="shared" si="291"/>
        <v>Idle</v>
      </c>
      <c r="O1561" s="3" t="str">
        <f t="shared" si="299"/>
        <v>Idle</v>
      </c>
      <c r="P1561" s="2">
        <f t="shared" si="292"/>
        <v>0</v>
      </c>
      <c r="Q1561" s="2">
        <f t="shared" si="293"/>
        <v>0</v>
      </c>
      <c r="R1561" s="2">
        <f t="shared" si="294"/>
        <v>0</v>
      </c>
      <c r="S1561" s="2">
        <f t="shared" si="295"/>
        <v>0</v>
      </c>
      <c r="T1561" s="2">
        <f t="shared" si="296"/>
        <v>0</v>
      </c>
      <c r="U1561" s="2">
        <f>IF(O1561="Reg", R1561 * Inputs!$B$7, 0)</f>
        <v>0</v>
      </c>
      <c r="V1561" s="2">
        <f>MAX(F1561 + P1561*Inputs!$B$15 - (Q1561/Inputs!$B$16) - U1561, 0)</f>
        <v>0</v>
      </c>
    </row>
    <row r="1562" spans="1:22" x14ac:dyDescent="0.3">
      <c r="A1562" s="1">
        <v>46088</v>
      </c>
      <c r="B1562" s="2">
        <v>27.825241559918279</v>
      </c>
      <c r="C1562" s="2">
        <v>9.4449919827354361</v>
      </c>
      <c r="D1562" s="2">
        <f t="shared" si="288"/>
        <v>30.998036402728527</v>
      </c>
      <c r="E1562" s="2">
        <f t="shared" si="289"/>
        <v>12.602564314483166</v>
      </c>
      <c r="F1562" s="2">
        <f t="shared" si="297"/>
        <v>0</v>
      </c>
      <c r="G1562" s="2">
        <f t="shared" si="298"/>
        <v>0</v>
      </c>
      <c r="H1562" s="2">
        <f>MIN(Inputs!$B$2, (Inputs!$B$14 - F1562)/Inputs!$B$15)</f>
        <v>170</v>
      </c>
      <c r="I1562" s="2">
        <f>MAX(MIN(Inputs!$B$2, F1562*Inputs!$B$16, Inputs!$B$14*Inputs!$B$4 - G1562), 0)</f>
        <v>0</v>
      </c>
      <c r="J1562" s="2">
        <f>MAX(MIN(Inputs!$B$2, F1562*Inputs!$B$16, (Inputs!$B$14-F1562)/Inputs!$B$15)*Inputs!$B$9, 0)</f>
        <v>0</v>
      </c>
      <c r="K1562" s="2">
        <f>MAX(E1562*Inputs!$B$5 - B1562 - Inputs!$B$8, 0) * H1562</f>
        <v>0</v>
      </c>
      <c r="L1562" s="2">
        <f>IF(B1562 &gt;= D1562*Inputs!$B$10, MAX(B1562 - E1562/Inputs!$B$5 - Inputs!$B$8, 0) * I1562, 0)</f>
        <v>0</v>
      </c>
      <c r="M1562" s="2">
        <f t="shared" si="290"/>
        <v>0</v>
      </c>
      <c r="N1562" s="3" t="str">
        <f t="shared" si="291"/>
        <v>Idle</v>
      </c>
      <c r="O1562" s="3" t="str">
        <f t="shared" si="299"/>
        <v>Idle</v>
      </c>
      <c r="P1562" s="2">
        <f t="shared" si="292"/>
        <v>0</v>
      </c>
      <c r="Q1562" s="2">
        <f t="shared" si="293"/>
        <v>0</v>
      </c>
      <c r="R1562" s="2">
        <f t="shared" si="294"/>
        <v>0</v>
      </c>
      <c r="S1562" s="2">
        <f t="shared" si="295"/>
        <v>0</v>
      </c>
      <c r="T1562" s="2">
        <f t="shared" si="296"/>
        <v>0</v>
      </c>
      <c r="U1562" s="2">
        <f>IF(O1562="Reg", R1562 * Inputs!$B$7, 0)</f>
        <v>0</v>
      </c>
      <c r="V1562" s="2">
        <f>MAX(F1562 + P1562*Inputs!$B$15 - (Q1562/Inputs!$B$16) - U1562, 0)</f>
        <v>0</v>
      </c>
    </row>
    <row r="1563" spans="1:22" x14ac:dyDescent="0.3">
      <c r="A1563" s="1">
        <v>46088.041666666657</v>
      </c>
      <c r="B1563" s="2">
        <v>31.468752892610311</v>
      </c>
      <c r="C1563" s="2">
        <v>3.7671564902992571</v>
      </c>
      <c r="D1563" s="2">
        <f t="shared" si="288"/>
        <v>30.998036402728527</v>
      </c>
      <c r="E1563" s="2">
        <f t="shared" si="289"/>
        <v>7.9650240544967836</v>
      </c>
      <c r="F1563" s="2">
        <f t="shared" si="297"/>
        <v>0</v>
      </c>
      <c r="G1563" s="2">
        <f t="shared" si="298"/>
        <v>0</v>
      </c>
      <c r="H1563" s="2">
        <f>MIN(Inputs!$B$2, (Inputs!$B$14 - F1563)/Inputs!$B$15)</f>
        <v>170</v>
      </c>
      <c r="I1563" s="2">
        <f>MAX(MIN(Inputs!$B$2, F1563*Inputs!$B$16, Inputs!$B$14*Inputs!$B$4 - G1563), 0)</f>
        <v>0</v>
      </c>
      <c r="J1563" s="2">
        <f>MAX(MIN(Inputs!$B$2, F1563*Inputs!$B$16, (Inputs!$B$14-F1563)/Inputs!$B$15)*Inputs!$B$9, 0)</f>
        <v>0</v>
      </c>
      <c r="K1563" s="2">
        <f>MAX(E1563*Inputs!$B$5 - B1563 - Inputs!$B$8, 0) * H1563</f>
        <v>0</v>
      </c>
      <c r="L1563" s="2">
        <f>IF(B1563 &gt;= D1563*Inputs!$B$10, MAX(B1563 - E1563/Inputs!$B$5 - Inputs!$B$8, 0) * I1563, 0)</f>
        <v>0</v>
      </c>
      <c r="M1563" s="2">
        <f t="shared" si="290"/>
        <v>0</v>
      </c>
      <c r="N1563" s="3" t="str">
        <f t="shared" si="291"/>
        <v>Idle</v>
      </c>
      <c r="O1563" s="3" t="str">
        <f t="shared" si="299"/>
        <v>Idle</v>
      </c>
      <c r="P1563" s="2">
        <f t="shared" si="292"/>
        <v>0</v>
      </c>
      <c r="Q1563" s="2">
        <f t="shared" si="293"/>
        <v>0</v>
      </c>
      <c r="R1563" s="2">
        <f t="shared" si="294"/>
        <v>0</v>
      </c>
      <c r="S1563" s="2">
        <f t="shared" si="295"/>
        <v>0</v>
      </c>
      <c r="T1563" s="2">
        <f t="shared" si="296"/>
        <v>0</v>
      </c>
      <c r="U1563" s="2">
        <f>IF(O1563="Reg", R1563 * Inputs!$B$7, 0)</f>
        <v>0</v>
      </c>
      <c r="V1563" s="2">
        <f>MAX(F1563 + P1563*Inputs!$B$15 - (Q1563/Inputs!$B$16) - U1563, 0)</f>
        <v>0</v>
      </c>
    </row>
    <row r="1564" spans="1:22" x14ac:dyDescent="0.3">
      <c r="A1564" s="1">
        <v>46088.083333333343</v>
      </c>
      <c r="B1564" s="2">
        <v>15.927875549034949</v>
      </c>
      <c r="C1564" s="2">
        <v>1.1890526088126929</v>
      </c>
      <c r="D1564" s="2">
        <f t="shared" si="288"/>
        <v>30.998036402728527</v>
      </c>
      <c r="E1564" s="2">
        <f t="shared" si="289"/>
        <v>2.7202319057283986</v>
      </c>
      <c r="F1564" s="2">
        <f t="shared" si="297"/>
        <v>0</v>
      </c>
      <c r="G1564" s="2">
        <f t="shared" si="298"/>
        <v>0</v>
      </c>
      <c r="H1564" s="2">
        <f>MIN(Inputs!$B$2, (Inputs!$B$14 - F1564)/Inputs!$B$15)</f>
        <v>170</v>
      </c>
      <c r="I1564" s="2">
        <f>MAX(MIN(Inputs!$B$2, F1564*Inputs!$B$16, Inputs!$B$14*Inputs!$B$4 - G1564), 0)</f>
        <v>0</v>
      </c>
      <c r="J1564" s="2">
        <f>MAX(MIN(Inputs!$B$2, F1564*Inputs!$B$16, (Inputs!$B$14-F1564)/Inputs!$B$15)*Inputs!$B$9, 0)</f>
        <v>0</v>
      </c>
      <c r="K1564" s="2">
        <f>MAX(E1564*Inputs!$B$5 - B1564 - Inputs!$B$8, 0) * H1564</f>
        <v>0</v>
      </c>
      <c r="L1564" s="2">
        <f>IF(B1564 &gt;= D1564*Inputs!$B$10, MAX(B1564 - E1564/Inputs!$B$5 - Inputs!$B$8, 0) * I1564, 0)</f>
        <v>0</v>
      </c>
      <c r="M1564" s="2">
        <f t="shared" si="290"/>
        <v>0</v>
      </c>
      <c r="N1564" s="3" t="str">
        <f t="shared" si="291"/>
        <v>Idle</v>
      </c>
      <c r="O1564" s="3" t="str">
        <f t="shared" si="299"/>
        <v>Idle</v>
      </c>
      <c r="P1564" s="2">
        <f t="shared" si="292"/>
        <v>0</v>
      </c>
      <c r="Q1564" s="2">
        <f t="shared" si="293"/>
        <v>0</v>
      </c>
      <c r="R1564" s="2">
        <f t="shared" si="294"/>
        <v>0</v>
      </c>
      <c r="S1564" s="2">
        <f t="shared" si="295"/>
        <v>0</v>
      </c>
      <c r="T1564" s="2">
        <f t="shared" si="296"/>
        <v>0</v>
      </c>
      <c r="U1564" s="2">
        <f>IF(O1564="Reg", R1564 * Inputs!$B$7, 0)</f>
        <v>0</v>
      </c>
      <c r="V1564" s="2">
        <f>MAX(F1564 + P1564*Inputs!$B$15 - (Q1564/Inputs!$B$16) - U1564, 0)</f>
        <v>0</v>
      </c>
    </row>
    <row r="1565" spans="1:22" x14ac:dyDescent="0.3">
      <c r="A1565" s="1">
        <v>46088.125</v>
      </c>
      <c r="B1565" s="2">
        <v>0.39351588533544118</v>
      </c>
      <c r="C1565" s="2">
        <v>12.99671670885242</v>
      </c>
      <c r="D1565" s="2">
        <f t="shared" si="288"/>
        <v>30.998036402728527</v>
      </c>
      <c r="E1565" s="2">
        <f t="shared" si="289"/>
        <v>6.5585980889240197E-2</v>
      </c>
      <c r="F1565" s="2">
        <f t="shared" si="297"/>
        <v>0</v>
      </c>
      <c r="G1565" s="2">
        <f t="shared" si="298"/>
        <v>0</v>
      </c>
      <c r="H1565" s="2">
        <f>MIN(Inputs!$B$2, (Inputs!$B$14 - F1565)/Inputs!$B$15)</f>
        <v>170</v>
      </c>
      <c r="I1565" s="2">
        <f>MAX(MIN(Inputs!$B$2, F1565*Inputs!$B$16, Inputs!$B$14*Inputs!$B$4 - G1565), 0)</f>
        <v>0</v>
      </c>
      <c r="J1565" s="2">
        <f>MAX(MIN(Inputs!$B$2, F1565*Inputs!$B$16, (Inputs!$B$14-F1565)/Inputs!$B$15)*Inputs!$B$9, 0)</f>
        <v>0</v>
      </c>
      <c r="K1565" s="2">
        <f>MAX(E1565*Inputs!$B$5 - B1565 - Inputs!$B$8, 0) * H1565</f>
        <v>0</v>
      </c>
      <c r="L1565" s="2">
        <f>IF(B1565 &gt;= D1565*Inputs!$B$10, MAX(B1565 - E1565/Inputs!$B$5 - Inputs!$B$8, 0) * I1565, 0)</f>
        <v>0</v>
      </c>
      <c r="M1565" s="2">
        <f t="shared" si="290"/>
        <v>0</v>
      </c>
      <c r="N1565" s="3" t="str">
        <f t="shared" si="291"/>
        <v>Idle</v>
      </c>
      <c r="O1565" s="3" t="str">
        <f t="shared" si="299"/>
        <v>Idle</v>
      </c>
      <c r="P1565" s="2">
        <f t="shared" si="292"/>
        <v>0</v>
      </c>
      <c r="Q1565" s="2">
        <f t="shared" si="293"/>
        <v>0</v>
      </c>
      <c r="R1565" s="2">
        <f t="shared" si="294"/>
        <v>0</v>
      </c>
      <c r="S1565" s="2">
        <f t="shared" si="295"/>
        <v>0</v>
      </c>
      <c r="T1565" s="2">
        <f t="shared" si="296"/>
        <v>0</v>
      </c>
      <c r="U1565" s="2">
        <f>IF(O1565="Reg", R1565 * Inputs!$B$7, 0)</f>
        <v>0</v>
      </c>
      <c r="V1565" s="2">
        <f>MAX(F1565 + P1565*Inputs!$B$15 - (Q1565/Inputs!$B$16) - U1565, 0)</f>
        <v>0</v>
      </c>
    </row>
    <row r="1566" spans="1:22" x14ac:dyDescent="0.3">
      <c r="A1566" s="1">
        <v>46088.166666666657</v>
      </c>
      <c r="B1566" s="2">
        <v>0</v>
      </c>
      <c r="C1566" s="2">
        <v>6.5293892085080492</v>
      </c>
      <c r="D1566" s="2">
        <f t="shared" si="288"/>
        <v>30.998036402728527</v>
      </c>
      <c r="E1566" s="2">
        <f t="shared" si="289"/>
        <v>0</v>
      </c>
      <c r="F1566" s="2">
        <f t="shared" si="297"/>
        <v>0</v>
      </c>
      <c r="G1566" s="2">
        <f t="shared" si="298"/>
        <v>0</v>
      </c>
      <c r="H1566" s="2">
        <f>MIN(Inputs!$B$2, (Inputs!$B$14 - F1566)/Inputs!$B$15)</f>
        <v>170</v>
      </c>
      <c r="I1566" s="2">
        <f>MAX(MIN(Inputs!$B$2, F1566*Inputs!$B$16, Inputs!$B$14*Inputs!$B$4 - G1566), 0)</f>
        <v>0</v>
      </c>
      <c r="J1566" s="2">
        <f>MAX(MIN(Inputs!$B$2, F1566*Inputs!$B$16, (Inputs!$B$14-F1566)/Inputs!$B$15)*Inputs!$B$9, 0)</f>
        <v>0</v>
      </c>
      <c r="K1566" s="2">
        <f>MAX(E1566*Inputs!$B$5 - B1566 - Inputs!$B$8, 0) * H1566</f>
        <v>0</v>
      </c>
      <c r="L1566" s="2">
        <f>IF(B1566 &gt;= D1566*Inputs!$B$10, MAX(B1566 - E1566/Inputs!$B$5 - Inputs!$B$8, 0) * I1566, 0)</f>
        <v>0</v>
      </c>
      <c r="M1566" s="2">
        <f t="shared" si="290"/>
        <v>0</v>
      </c>
      <c r="N1566" s="3" t="str">
        <f t="shared" si="291"/>
        <v>Idle</v>
      </c>
      <c r="O1566" s="3" t="str">
        <f t="shared" si="299"/>
        <v>Idle</v>
      </c>
      <c r="P1566" s="2">
        <f t="shared" si="292"/>
        <v>0</v>
      </c>
      <c r="Q1566" s="2">
        <f t="shared" si="293"/>
        <v>0</v>
      </c>
      <c r="R1566" s="2">
        <f t="shared" si="294"/>
        <v>0</v>
      </c>
      <c r="S1566" s="2">
        <f t="shared" si="295"/>
        <v>0</v>
      </c>
      <c r="T1566" s="2">
        <f t="shared" si="296"/>
        <v>0</v>
      </c>
      <c r="U1566" s="2">
        <f>IF(O1566="Reg", R1566 * Inputs!$B$7, 0)</f>
        <v>0</v>
      </c>
      <c r="V1566" s="2">
        <f>MAX(F1566 + P1566*Inputs!$B$15 - (Q1566/Inputs!$B$16) - U1566, 0)</f>
        <v>0</v>
      </c>
    </row>
    <row r="1567" spans="1:22" x14ac:dyDescent="0.3">
      <c r="A1567" s="1">
        <v>46088.208333333343</v>
      </c>
      <c r="B1567" s="2">
        <v>0</v>
      </c>
      <c r="C1567" s="2">
        <v>14.87959400066052</v>
      </c>
      <c r="D1567" s="2">
        <f t="shared" si="288"/>
        <v>30.998036402728527</v>
      </c>
      <c r="E1567" s="2">
        <f t="shared" si="289"/>
        <v>1.87508294726325</v>
      </c>
      <c r="F1567" s="2">
        <f t="shared" si="297"/>
        <v>0</v>
      </c>
      <c r="G1567" s="2">
        <f t="shared" si="298"/>
        <v>0</v>
      </c>
      <c r="H1567" s="2">
        <f>MIN(Inputs!$B$2, (Inputs!$B$14 - F1567)/Inputs!$B$15)</f>
        <v>170</v>
      </c>
      <c r="I1567" s="2">
        <f>MAX(MIN(Inputs!$B$2, F1567*Inputs!$B$16, Inputs!$B$14*Inputs!$B$4 - G1567), 0)</f>
        <v>0</v>
      </c>
      <c r="J1567" s="2">
        <f>MAX(MIN(Inputs!$B$2, F1567*Inputs!$B$16, (Inputs!$B$14-F1567)/Inputs!$B$15)*Inputs!$B$9, 0)</f>
        <v>0</v>
      </c>
      <c r="K1567" s="2">
        <f>MAX(E1567*Inputs!$B$5 - B1567 - Inputs!$B$8, 0) * H1567</f>
        <v>0</v>
      </c>
      <c r="L1567" s="2">
        <f>IF(B1567 &gt;= D1567*Inputs!$B$10, MAX(B1567 - E1567/Inputs!$B$5 - Inputs!$B$8, 0) * I1567, 0)</f>
        <v>0</v>
      </c>
      <c r="M1567" s="2">
        <f t="shared" si="290"/>
        <v>0</v>
      </c>
      <c r="N1567" s="3" t="str">
        <f t="shared" si="291"/>
        <v>Idle</v>
      </c>
      <c r="O1567" s="3" t="str">
        <f t="shared" si="299"/>
        <v>Idle</v>
      </c>
      <c r="P1567" s="2">
        <f t="shared" si="292"/>
        <v>0</v>
      </c>
      <c r="Q1567" s="2">
        <f t="shared" si="293"/>
        <v>0</v>
      </c>
      <c r="R1567" s="2">
        <f t="shared" si="294"/>
        <v>0</v>
      </c>
      <c r="S1567" s="2">
        <f t="shared" si="295"/>
        <v>0</v>
      </c>
      <c r="T1567" s="2">
        <f t="shared" si="296"/>
        <v>0</v>
      </c>
      <c r="U1567" s="2">
        <f>IF(O1567="Reg", R1567 * Inputs!$B$7, 0)</f>
        <v>0</v>
      </c>
      <c r="V1567" s="2">
        <f>MAX(F1567 + P1567*Inputs!$B$15 - (Q1567/Inputs!$B$16) - U1567, 0)</f>
        <v>0</v>
      </c>
    </row>
    <row r="1568" spans="1:22" x14ac:dyDescent="0.3">
      <c r="A1568" s="1">
        <v>46088.25</v>
      </c>
      <c r="B1568" s="2">
        <v>0</v>
      </c>
      <c r="C1568" s="2">
        <v>4.2439284164540316</v>
      </c>
      <c r="D1568" s="2">
        <f t="shared" si="288"/>
        <v>30.998036402728527</v>
      </c>
      <c r="E1568" s="2">
        <f t="shared" si="289"/>
        <v>5.817297341483548</v>
      </c>
      <c r="F1568" s="2">
        <f t="shared" si="297"/>
        <v>0</v>
      </c>
      <c r="G1568" s="2">
        <f t="shared" si="298"/>
        <v>0</v>
      </c>
      <c r="H1568" s="2">
        <f>MIN(Inputs!$B$2, (Inputs!$B$14 - F1568)/Inputs!$B$15)</f>
        <v>170</v>
      </c>
      <c r="I1568" s="2">
        <f>MAX(MIN(Inputs!$B$2, F1568*Inputs!$B$16, Inputs!$B$14*Inputs!$B$4 - G1568), 0)</f>
        <v>0</v>
      </c>
      <c r="J1568" s="2">
        <f>MAX(MIN(Inputs!$B$2, F1568*Inputs!$B$16, (Inputs!$B$14-F1568)/Inputs!$B$15)*Inputs!$B$9, 0)</f>
        <v>0</v>
      </c>
      <c r="K1568" s="2">
        <f>MAX(E1568*Inputs!$B$5 - B1568 - Inputs!$B$8, 0) * H1568</f>
        <v>0</v>
      </c>
      <c r="L1568" s="2">
        <f>IF(B1568 &gt;= D1568*Inputs!$B$10, MAX(B1568 - E1568/Inputs!$B$5 - Inputs!$B$8, 0) * I1568, 0)</f>
        <v>0</v>
      </c>
      <c r="M1568" s="2">
        <f t="shared" si="290"/>
        <v>0</v>
      </c>
      <c r="N1568" s="3" t="str">
        <f t="shared" si="291"/>
        <v>Idle</v>
      </c>
      <c r="O1568" s="3" t="str">
        <f t="shared" si="299"/>
        <v>Idle</v>
      </c>
      <c r="P1568" s="2">
        <f t="shared" si="292"/>
        <v>0</v>
      </c>
      <c r="Q1568" s="2">
        <f t="shared" si="293"/>
        <v>0</v>
      </c>
      <c r="R1568" s="2">
        <f t="shared" si="294"/>
        <v>0</v>
      </c>
      <c r="S1568" s="2">
        <f t="shared" si="295"/>
        <v>0</v>
      </c>
      <c r="T1568" s="2">
        <f t="shared" si="296"/>
        <v>0</v>
      </c>
      <c r="U1568" s="2">
        <f>IF(O1568="Reg", R1568 * Inputs!$B$7, 0)</f>
        <v>0</v>
      </c>
      <c r="V1568" s="2">
        <f>MAX(F1568 + P1568*Inputs!$B$15 - (Q1568/Inputs!$B$16) - U1568, 0)</f>
        <v>0</v>
      </c>
    </row>
    <row r="1569" spans="1:22" x14ac:dyDescent="0.3">
      <c r="A1569" s="1">
        <v>46088.291666666657</v>
      </c>
      <c r="B1569" s="2">
        <v>0</v>
      </c>
      <c r="C1569" s="2">
        <v>16.043455275420449</v>
      </c>
      <c r="D1569" s="2">
        <f t="shared" si="288"/>
        <v>30.998036402728527</v>
      </c>
      <c r="E1569" s="2">
        <f t="shared" si="289"/>
        <v>8.5707651993059493</v>
      </c>
      <c r="F1569" s="2">
        <f t="shared" si="297"/>
        <v>0</v>
      </c>
      <c r="G1569" s="2">
        <f t="shared" si="298"/>
        <v>0</v>
      </c>
      <c r="H1569" s="2">
        <f>MIN(Inputs!$B$2, (Inputs!$B$14 - F1569)/Inputs!$B$15)</f>
        <v>170</v>
      </c>
      <c r="I1569" s="2">
        <f>MAX(MIN(Inputs!$B$2, F1569*Inputs!$B$16, Inputs!$B$14*Inputs!$B$4 - G1569), 0)</f>
        <v>0</v>
      </c>
      <c r="J1569" s="2">
        <f>MAX(MIN(Inputs!$B$2, F1569*Inputs!$B$16, (Inputs!$B$14-F1569)/Inputs!$B$15)*Inputs!$B$9, 0)</f>
        <v>0</v>
      </c>
      <c r="K1569" s="2">
        <f>MAX(E1569*Inputs!$B$5 - B1569 - Inputs!$B$8, 0) * H1569</f>
        <v>0</v>
      </c>
      <c r="L1569" s="2">
        <f>IF(B1569 &gt;= D1569*Inputs!$B$10, MAX(B1569 - E1569/Inputs!$B$5 - Inputs!$B$8, 0) * I1569, 0)</f>
        <v>0</v>
      </c>
      <c r="M1569" s="2">
        <f t="shared" si="290"/>
        <v>0</v>
      </c>
      <c r="N1569" s="3" t="str">
        <f t="shared" si="291"/>
        <v>Idle</v>
      </c>
      <c r="O1569" s="3" t="str">
        <f t="shared" si="299"/>
        <v>Idle</v>
      </c>
      <c r="P1569" s="2">
        <f t="shared" si="292"/>
        <v>0</v>
      </c>
      <c r="Q1569" s="2">
        <f t="shared" si="293"/>
        <v>0</v>
      </c>
      <c r="R1569" s="2">
        <f t="shared" si="294"/>
        <v>0</v>
      </c>
      <c r="S1569" s="2">
        <f t="shared" si="295"/>
        <v>0</v>
      </c>
      <c r="T1569" s="2">
        <f t="shared" si="296"/>
        <v>0</v>
      </c>
      <c r="U1569" s="2">
        <f>IF(O1569="Reg", R1569 * Inputs!$B$7, 0)</f>
        <v>0</v>
      </c>
      <c r="V1569" s="2">
        <f>MAX(F1569 + P1569*Inputs!$B$15 - (Q1569/Inputs!$B$16) - U1569, 0)</f>
        <v>0</v>
      </c>
    </row>
    <row r="1570" spans="1:22" x14ac:dyDescent="0.3">
      <c r="A1570" s="1">
        <v>46088.333333333343</v>
      </c>
      <c r="B1570" s="2">
        <v>0</v>
      </c>
      <c r="C1570" s="2">
        <v>6.2438489209815033</v>
      </c>
      <c r="D1570" s="2">
        <f t="shared" si="288"/>
        <v>30.998036402728527</v>
      </c>
      <c r="E1570" s="2">
        <f t="shared" si="289"/>
        <v>16.015710496580738</v>
      </c>
      <c r="F1570" s="2">
        <f t="shared" si="297"/>
        <v>0</v>
      </c>
      <c r="G1570" s="2">
        <f t="shared" si="298"/>
        <v>0</v>
      </c>
      <c r="H1570" s="2">
        <f>MIN(Inputs!$B$2, (Inputs!$B$14 - F1570)/Inputs!$B$15)</f>
        <v>170</v>
      </c>
      <c r="I1570" s="2">
        <f>MAX(MIN(Inputs!$B$2, F1570*Inputs!$B$16, Inputs!$B$14*Inputs!$B$4 - G1570), 0)</f>
        <v>0</v>
      </c>
      <c r="J1570" s="2">
        <f>MAX(MIN(Inputs!$B$2, F1570*Inputs!$B$16, (Inputs!$B$14-F1570)/Inputs!$B$15)*Inputs!$B$9, 0)</f>
        <v>0</v>
      </c>
      <c r="K1570" s="2">
        <f>MAX(E1570*Inputs!$B$5 - B1570 - Inputs!$B$8, 0) * H1570</f>
        <v>0</v>
      </c>
      <c r="L1570" s="2">
        <f>IF(B1570 &gt;= D1570*Inputs!$B$10, MAX(B1570 - E1570/Inputs!$B$5 - Inputs!$B$8, 0) * I1570, 0)</f>
        <v>0</v>
      </c>
      <c r="M1570" s="2">
        <f t="shared" si="290"/>
        <v>0</v>
      </c>
      <c r="N1570" s="3" t="str">
        <f t="shared" si="291"/>
        <v>Idle</v>
      </c>
      <c r="O1570" s="3" t="str">
        <f t="shared" si="299"/>
        <v>Idle</v>
      </c>
      <c r="P1570" s="2">
        <f t="shared" si="292"/>
        <v>0</v>
      </c>
      <c r="Q1570" s="2">
        <f t="shared" si="293"/>
        <v>0</v>
      </c>
      <c r="R1570" s="2">
        <f t="shared" si="294"/>
        <v>0</v>
      </c>
      <c r="S1570" s="2">
        <f t="shared" si="295"/>
        <v>0</v>
      </c>
      <c r="T1570" s="2">
        <f t="shared" si="296"/>
        <v>0</v>
      </c>
      <c r="U1570" s="2">
        <f>IF(O1570="Reg", R1570 * Inputs!$B$7, 0)</f>
        <v>0</v>
      </c>
      <c r="V1570" s="2">
        <f>MAX(F1570 + P1570*Inputs!$B$15 - (Q1570/Inputs!$B$16) - U1570, 0)</f>
        <v>0</v>
      </c>
    </row>
    <row r="1571" spans="1:22" x14ac:dyDescent="0.3">
      <c r="A1571" s="1">
        <v>46088.375</v>
      </c>
      <c r="B1571" s="2">
        <v>0</v>
      </c>
      <c r="C1571" s="2">
        <v>2.5728549674881789</v>
      </c>
      <c r="D1571" s="2">
        <f t="shared" si="288"/>
        <v>30.998036402728527</v>
      </c>
      <c r="E1571" s="2">
        <f t="shared" si="289"/>
        <v>24.543165448132914</v>
      </c>
      <c r="F1571" s="2">
        <f t="shared" si="297"/>
        <v>0</v>
      </c>
      <c r="G1571" s="2">
        <f t="shared" si="298"/>
        <v>0</v>
      </c>
      <c r="H1571" s="2">
        <f>MIN(Inputs!$B$2, (Inputs!$B$14 - F1571)/Inputs!$B$15)</f>
        <v>170</v>
      </c>
      <c r="I1571" s="2">
        <f>MAX(MIN(Inputs!$B$2, F1571*Inputs!$B$16, Inputs!$B$14*Inputs!$B$4 - G1571), 0)</f>
        <v>0</v>
      </c>
      <c r="J1571" s="2">
        <f>MAX(MIN(Inputs!$B$2, F1571*Inputs!$B$16, (Inputs!$B$14-F1571)/Inputs!$B$15)*Inputs!$B$9, 0)</f>
        <v>0</v>
      </c>
      <c r="K1571" s="2">
        <f>MAX(E1571*Inputs!$B$5 - B1571 - Inputs!$B$8, 0) * H1571</f>
        <v>271.65755104068376</v>
      </c>
      <c r="L1571" s="2">
        <f>IF(B1571 &gt;= D1571*Inputs!$B$10, MAX(B1571 - E1571/Inputs!$B$5 - Inputs!$B$8, 0) * I1571, 0)</f>
        <v>0</v>
      </c>
      <c r="M1571" s="2">
        <f t="shared" si="290"/>
        <v>0</v>
      </c>
      <c r="N1571" s="3" t="str">
        <f t="shared" si="291"/>
        <v>Charge</v>
      </c>
      <c r="O1571" s="3" t="str">
        <f t="shared" si="299"/>
        <v>Charge</v>
      </c>
      <c r="P1571" s="2">
        <f t="shared" si="292"/>
        <v>170</v>
      </c>
      <c r="Q1571" s="2">
        <f t="shared" si="293"/>
        <v>0</v>
      </c>
      <c r="R1571" s="2">
        <f t="shared" si="294"/>
        <v>0</v>
      </c>
      <c r="S1571" s="2">
        <f t="shared" si="295"/>
        <v>0</v>
      </c>
      <c r="T1571" s="2">
        <f t="shared" si="296"/>
        <v>0</v>
      </c>
      <c r="U1571" s="2">
        <f>IF(O1571="Reg", R1571 * Inputs!$B$7, 0)</f>
        <v>0</v>
      </c>
      <c r="V1571" s="2">
        <f>MAX(F1571 + P1571*Inputs!$B$15 - (Q1571/Inputs!$B$16) - U1571, 0)</f>
        <v>170</v>
      </c>
    </row>
    <row r="1572" spans="1:22" x14ac:dyDescent="0.3">
      <c r="A1572" s="1">
        <v>46088.416666666657</v>
      </c>
      <c r="B1572" s="2">
        <v>11.2504976835795</v>
      </c>
      <c r="C1572" s="2">
        <v>6.2400731914361911</v>
      </c>
      <c r="D1572" s="2">
        <f t="shared" si="288"/>
        <v>30.998036402728527</v>
      </c>
      <c r="E1572" s="2">
        <f t="shared" si="289"/>
        <v>33.319960763156608</v>
      </c>
      <c r="F1572" s="2">
        <f t="shared" si="297"/>
        <v>170</v>
      </c>
      <c r="G1572" s="2">
        <f t="shared" si="298"/>
        <v>0</v>
      </c>
      <c r="H1572" s="2">
        <f>MIN(Inputs!$B$2, (Inputs!$B$14 - F1572)/Inputs!$B$15)</f>
        <v>170</v>
      </c>
      <c r="I1572" s="2">
        <f>MAX(MIN(Inputs!$B$2, F1572*Inputs!$B$16, Inputs!$B$14*Inputs!$B$4 - G1572), 0)</f>
        <v>170</v>
      </c>
      <c r="J1572" s="2">
        <f>MAX(MIN(Inputs!$B$2, F1572*Inputs!$B$16, (Inputs!$B$14-F1572)/Inputs!$B$15)*Inputs!$B$9, 0)</f>
        <v>136</v>
      </c>
      <c r="K1572" s="2">
        <f>MAX(E1572*Inputs!$B$5 - B1572 - Inputs!$B$8, 0) * H1572</f>
        <v>0</v>
      </c>
      <c r="L1572" s="2">
        <f>IF(B1572 &gt;= D1572*Inputs!$B$10, MAX(B1572 - E1572/Inputs!$B$5 - Inputs!$B$8, 0) * I1572, 0)</f>
        <v>0</v>
      </c>
      <c r="M1572" s="2">
        <f t="shared" si="290"/>
        <v>848.64995403532203</v>
      </c>
      <c r="N1572" s="3" t="str">
        <f t="shared" si="291"/>
        <v>Reg</v>
      </c>
      <c r="O1572" s="3" t="str">
        <f t="shared" si="299"/>
        <v>Charge</v>
      </c>
      <c r="P1572" s="2">
        <f t="shared" si="292"/>
        <v>170</v>
      </c>
      <c r="Q1572" s="2">
        <f t="shared" si="293"/>
        <v>0</v>
      </c>
      <c r="R1572" s="2">
        <f t="shared" si="294"/>
        <v>0</v>
      </c>
      <c r="S1572" s="2">
        <f t="shared" si="295"/>
        <v>-1912.584606208515</v>
      </c>
      <c r="T1572" s="2">
        <f t="shared" si="296"/>
        <v>0</v>
      </c>
      <c r="U1572" s="2">
        <f>IF(O1572="Reg", R1572 * Inputs!$B$7, 0)</f>
        <v>0</v>
      </c>
      <c r="V1572" s="2">
        <f>MAX(F1572 + P1572*Inputs!$B$15 - (Q1572/Inputs!$B$16) - U1572, 0)</f>
        <v>340</v>
      </c>
    </row>
    <row r="1573" spans="1:22" x14ac:dyDescent="0.3">
      <c r="A1573" s="1">
        <v>46088.458333333343</v>
      </c>
      <c r="B1573" s="2">
        <v>23.65328636532179</v>
      </c>
      <c r="C1573" s="2">
        <v>17.40005036155106</v>
      </c>
      <c r="D1573" s="2">
        <f t="shared" si="288"/>
        <v>30.998036402728527</v>
      </c>
      <c r="E1573" s="2">
        <f t="shared" si="289"/>
        <v>42.036228952013232</v>
      </c>
      <c r="F1573" s="2">
        <f t="shared" si="297"/>
        <v>340</v>
      </c>
      <c r="G1573" s="2">
        <f t="shared" si="298"/>
        <v>0</v>
      </c>
      <c r="H1573" s="2">
        <f>MIN(Inputs!$B$2, (Inputs!$B$14 - F1573)/Inputs!$B$15)</f>
        <v>0</v>
      </c>
      <c r="I1573" s="2">
        <f>MAX(MIN(Inputs!$B$2, F1573*Inputs!$B$16, Inputs!$B$14*Inputs!$B$4 - G1573), 0)</f>
        <v>170</v>
      </c>
      <c r="J1573" s="2">
        <f>MAX(MIN(Inputs!$B$2, F1573*Inputs!$B$16, (Inputs!$B$14-F1573)/Inputs!$B$15)*Inputs!$B$9, 0)</f>
        <v>0</v>
      </c>
      <c r="K1573" s="2">
        <f>MAX(E1573*Inputs!$B$5 - B1573 - Inputs!$B$8, 0) * H1573</f>
        <v>0</v>
      </c>
      <c r="L1573" s="2">
        <f>IF(B1573 &gt;= D1573*Inputs!$B$10, MAX(B1573 - E1573/Inputs!$B$5 - Inputs!$B$8, 0) * I1573, 0)</f>
        <v>0</v>
      </c>
      <c r="M1573" s="2">
        <f t="shared" si="290"/>
        <v>0</v>
      </c>
      <c r="N1573" s="3" t="str">
        <f t="shared" si="291"/>
        <v>Idle</v>
      </c>
      <c r="O1573" s="3" t="str">
        <f t="shared" si="299"/>
        <v>Idle</v>
      </c>
      <c r="P1573" s="2">
        <f t="shared" si="292"/>
        <v>0</v>
      </c>
      <c r="Q1573" s="2">
        <f t="shared" si="293"/>
        <v>0</v>
      </c>
      <c r="R1573" s="2">
        <f t="shared" si="294"/>
        <v>0</v>
      </c>
      <c r="S1573" s="2">
        <f t="shared" si="295"/>
        <v>0</v>
      </c>
      <c r="T1573" s="2">
        <f t="shared" si="296"/>
        <v>0</v>
      </c>
      <c r="U1573" s="2">
        <f>IF(O1573="Reg", R1573 * Inputs!$B$7, 0)</f>
        <v>0</v>
      </c>
      <c r="V1573" s="2">
        <f>MAX(F1573 + P1573*Inputs!$B$15 - (Q1573/Inputs!$B$16) - U1573, 0)</f>
        <v>340</v>
      </c>
    </row>
    <row r="1574" spans="1:22" x14ac:dyDescent="0.3">
      <c r="A1574" s="1">
        <v>46088.5</v>
      </c>
      <c r="B1574" s="2">
        <v>16.520807146934409</v>
      </c>
      <c r="C1574" s="2">
        <v>23.528482355194321</v>
      </c>
      <c r="D1574" s="2">
        <f t="shared" si="288"/>
        <v>30.998036402728527</v>
      </c>
      <c r="E1574" s="2">
        <f t="shared" si="289"/>
        <v>49.256656268041979</v>
      </c>
      <c r="F1574" s="2">
        <f t="shared" si="297"/>
        <v>340</v>
      </c>
      <c r="G1574" s="2">
        <f t="shared" si="298"/>
        <v>0</v>
      </c>
      <c r="H1574" s="2">
        <f>MIN(Inputs!$B$2, (Inputs!$B$14 - F1574)/Inputs!$B$15)</f>
        <v>0</v>
      </c>
      <c r="I1574" s="2">
        <f>MAX(MIN(Inputs!$B$2, F1574*Inputs!$B$16, Inputs!$B$14*Inputs!$B$4 - G1574), 0)</f>
        <v>170</v>
      </c>
      <c r="J1574" s="2">
        <f>MAX(MIN(Inputs!$B$2, F1574*Inputs!$B$16, (Inputs!$B$14-F1574)/Inputs!$B$15)*Inputs!$B$9, 0)</f>
        <v>0</v>
      </c>
      <c r="K1574" s="2">
        <f>MAX(E1574*Inputs!$B$5 - B1574 - Inputs!$B$8, 0) * H1574</f>
        <v>0</v>
      </c>
      <c r="L1574" s="2">
        <f>IF(B1574 &gt;= D1574*Inputs!$B$10, MAX(B1574 - E1574/Inputs!$B$5 - Inputs!$B$8, 0) * I1574, 0)</f>
        <v>0</v>
      </c>
      <c r="M1574" s="2">
        <f t="shared" si="290"/>
        <v>0</v>
      </c>
      <c r="N1574" s="3" t="str">
        <f t="shared" si="291"/>
        <v>Idle</v>
      </c>
      <c r="O1574" s="3" t="str">
        <f t="shared" si="299"/>
        <v>Idle</v>
      </c>
      <c r="P1574" s="2">
        <f t="shared" si="292"/>
        <v>0</v>
      </c>
      <c r="Q1574" s="2">
        <f t="shared" si="293"/>
        <v>0</v>
      </c>
      <c r="R1574" s="2">
        <f t="shared" si="294"/>
        <v>0</v>
      </c>
      <c r="S1574" s="2">
        <f t="shared" si="295"/>
        <v>0</v>
      </c>
      <c r="T1574" s="2">
        <f t="shared" si="296"/>
        <v>0</v>
      </c>
      <c r="U1574" s="2">
        <f>IF(O1574="Reg", R1574 * Inputs!$B$7, 0)</f>
        <v>0</v>
      </c>
      <c r="V1574" s="2">
        <f>MAX(F1574 + P1574*Inputs!$B$15 - (Q1574/Inputs!$B$16) - U1574, 0)</f>
        <v>340</v>
      </c>
    </row>
    <row r="1575" spans="1:22" x14ac:dyDescent="0.3">
      <c r="A1575" s="1">
        <v>46088.541666666657</v>
      </c>
      <c r="B1575" s="2">
        <v>44.669671783648731</v>
      </c>
      <c r="C1575" s="2">
        <v>17.32223148683693</v>
      </c>
      <c r="D1575" s="2">
        <f t="shared" si="288"/>
        <v>30.998036402728527</v>
      </c>
      <c r="E1575" s="2">
        <f t="shared" si="289"/>
        <v>57.959041415956925</v>
      </c>
      <c r="F1575" s="2">
        <f t="shared" si="297"/>
        <v>340</v>
      </c>
      <c r="G1575" s="2">
        <f t="shared" si="298"/>
        <v>0</v>
      </c>
      <c r="H1575" s="2">
        <f>MIN(Inputs!$B$2, (Inputs!$B$14 - F1575)/Inputs!$B$15)</f>
        <v>0</v>
      </c>
      <c r="I1575" s="2">
        <f>MAX(MIN(Inputs!$B$2, F1575*Inputs!$B$16, Inputs!$B$14*Inputs!$B$4 - G1575), 0)</f>
        <v>170</v>
      </c>
      <c r="J1575" s="2">
        <f>MAX(MIN(Inputs!$B$2, F1575*Inputs!$B$16, (Inputs!$B$14-F1575)/Inputs!$B$15)*Inputs!$B$9, 0)</f>
        <v>0</v>
      </c>
      <c r="K1575" s="2">
        <f>MAX(E1575*Inputs!$B$5 - B1575 - Inputs!$B$8, 0) * H1575</f>
        <v>0</v>
      </c>
      <c r="L1575" s="2">
        <f>IF(B1575 &gt;= D1575*Inputs!$B$10, MAX(B1575 - E1575/Inputs!$B$5 - Inputs!$B$8, 0) * I1575, 0)</f>
        <v>0</v>
      </c>
      <c r="M1575" s="2">
        <f t="shared" si="290"/>
        <v>0</v>
      </c>
      <c r="N1575" s="3" t="str">
        <f t="shared" si="291"/>
        <v>Idle</v>
      </c>
      <c r="O1575" s="3" t="str">
        <f t="shared" si="299"/>
        <v>Idle</v>
      </c>
      <c r="P1575" s="2">
        <f t="shared" si="292"/>
        <v>0</v>
      </c>
      <c r="Q1575" s="2">
        <f t="shared" si="293"/>
        <v>0</v>
      </c>
      <c r="R1575" s="2">
        <f t="shared" si="294"/>
        <v>0</v>
      </c>
      <c r="S1575" s="2">
        <f t="shared" si="295"/>
        <v>0</v>
      </c>
      <c r="T1575" s="2">
        <f t="shared" si="296"/>
        <v>0</v>
      </c>
      <c r="U1575" s="2">
        <f>IF(O1575="Reg", R1575 * Inputs!$B$7, 0)</f>
        <v>0</v>
      </c>
      <c r="V1575" s="2">
        <f>MAX(F1575 + P1575*Inputs!$B$15 - (Q1575/Inputs!$B$16) - U1575, 0)</f>
        <v>340</v>
      </c>
    </row>
    <row r="1576" spans="1:22" x14ac:dyDescent="0.3">
      <c r="A1576" s="1">
        <v>46088.583333333343</v>
      </c>
      <c r="B1576" s="2">
        <v>51.16472970931305</v>
      </c>
      <c r="C1576" s="2">
        <v>4.8484725356607186</v>
      </c>
      <c r="D1576" s="2">
        <f t="shared" si="288"/>
        <v>30.998036402728527</v>
      </c>
      <c r="E1576" s="2">
        <f t="shared" si="289"/>
        <v>60.997021001345331</v>
      </c>
      <c r="F1576" s="2">
        <f t="shared" si="297"/>
        <v>340</v>
      </c>
      <c r="G1576" s="2">
        <f t="shared" si="298"/>
        <v>0</v>
      </c>
      <c r="H1576" s="2">
        <f>MIN(Inputs!$B$2, (Inputs!$B$14 - F1576)/Inputs!$B$15)</f>
        <v>0</v>
      </c>
      <c r="I1576" s="2">
        <f>MAX(MIN(Inputs!$B$2, F1576*Inputs!$B$16, Inputs!$B$14*Inputs!$B$4 - G1576), 0)</f>
        <v>170</v>
      </c>
      <c r="J1576" s="2">
        <f>MAX(MIN(Inputs!$B$2, F1576*Inputs!$B$16, (Inputs!$B$14-F1576)/Inputs!$B$15)*Inputs!$B$9, 0)</f>
        <v>0</v>
      </c>
      <c r="K1576" s="2">
        <f>MAX(E1576*Inputs!$B$5 - B1576 - Inputs!$B$8, 0) * H1576</f>
        <v>0</v>
      </c>
      <c r="L1576" s="2">
        <f>IF(B1576 &gt;= D1576*Inputs!$B$10, MAX(B1576 - E1576/Inputs!$B$5 - Inputs!$B$8, 0) * I1576, 0)</f>
        <v>0</v>
      </c>
      <c r="M1576" s="2">
        <f t="shared" si="290"/>
        <v>0</v>
      </c>
      <c r="N1576" s="3" t="str">
        <f t="shared" si="291"/>
        <v>Idle</v>
      </c>
      <c r="O1576" s="3" t="str">
        <f t="shared" si="299"/>
        <v>Idle</v>
      </c>
      <c r="P1576" s="2">
        <f t="shared" si="292"/>
        <v>0</v>
      </c>
      <c r="Q1576" s="2">
        <f t="shared" si="293"/>
        <v>0</v>
      </c>
      <c r="R1576" s="2">
        <f t="shared" si="294"/>
        <v>0</v>
      </c>
      <c r="S1576" s="2">
        <f t="shared" si="295"/>
        <v>0</v>
      </c>
      <c r="T1576" s="2">
        <f t="shared" si="296"/>
        <v>0</v>
      </c>
      <c r="U1576" s="2">
        <f>IF(O1576="Reg", R1576 * Inputs!$B$7, 0)</f>
        <v>0</v>
      </c>
      <c r="V1576" s="2">
        <f>MAX(F1576 + P1576*Inputs!$B$15 - (Q1576/Inputs!$B$16) - U1576, 0)</f>
        <v>340</v>
      </c>
    </row>
    <row r="1577" spans="1:22" x14ac:dyDescent="0.3">
      <c r="A1577" s="1">
        <v>46088.625</v>
      </c>
      <c r="B1577" s="2">
        <v>52.660771890142158</v>
      </c>
      <c r="C1577" s="2">
        <v>7.0285749911021194</v>
      </c>
      <c r="D1577" s="2">
        <f t="shared" si="288"/>
        <v>30.998036402728527</v>
      </c>
      <c r="E1577" s="2">
        <f t="shared" si="289"/>
        <v>62.840214585125217</v>
      </c>
      <c r="F1577" s="2">
        <f t="shared" si="297"/>
        <v>340</v>
      </c>
      <c r="G1577" s="2">
        <f t="shared" si="298"/>
        <v>0</v>
      </c>
      <c r="H1577" s="2">
        <f>MIN(Inputs!$B$2, (Inputs!$B$14 - F1577)/Inputs!$B$15)</f>
        <v>0</v>
      </c>
      <c r="I1577" s="2">
        <f>MAX(MIN(Inputs!$B$2, F1577*Inputs!$B$16, Inputs!$B$14*Inputs!$B$4 - G1577), 0)</f>
        <v>170</v>
      </c>
      <c r="J1577" s="2">
        <f>MAX(MIN(Inputs!$B$2, F1577*Inputs!$B$16, (Inputs!$B$14-F1577)/Inputs!$B$15)*Inputs!$B$9, 0)</f>
        <v>0</v>
      </c>
      <c r="K1577" s="2">
        <f>MAX(E1577*Inputs!$B$5 - B1577 - Inputs!$B$8, 0) * H1577</f>
        <v>0</v>
      </c>
      <c r="L1577" s="2">
        <f>IF(B1577 &gt;= D1577*Inputs!$B$10, MAX(B1577 - E1577/Inputs!$B$5 - Inputs!$B$8, 0) * I1577, 0)</f>
        <v>0</v>
      </c>
      <c r="M1577" s="2">
        <f t="shared" si="290"/>
        <v>0</v>
      </c>
      <c r="N1577" s="3" t="str">
        <f t="shared" si="291"/>
        <v>Idle</v>
      </c>
      <c r="O1577" s="3" t="str">
        <f t="shared" si="299"/>
        <v>Idle</v>
      </c>
      <c r="P1577" s="2">
        <f t="shared" si="292"/>
        <v>0</v>
      </c>
      <c r="Q1577" s="2">
        <f t="shared" si="293"/>
        <v>0</v>
      </c>
      <c r="R1577" s="2">
        <f t="shared" si="294"/>
        <v>0</v>
      </c>
      <c r="S1577" s="2">
        <f t="shared" si="295"/>
        <v>0</v>
      </c>
      <c r="T1577" s="2">
        <f t="shared" si="296"/>
        <v>0</v>
      </c>
      <c r="U1577" s="2">
        <f>IF(O1577="Reg", R1577 * Inputs!$B$7, 0)</f>
        <v>0</v>
      </c>
      <c r="V1577" s="2">
        <f>MAX(F1577 + P1577*Inputs!$B$15 - (Q1577/Inputs!$B$16) - U1577, 0)</f>
        <v>340</v>
      </c>
    </row>
    <row r="1578" spans="1:22" x14ac:dyDescent="0.3">
      <c r="A1578" s="1">
        <v>46088.666666666657</v>
      </c>
      <c r="B1578" s="2">
        <v>63.548106816719269</v>
      </c>
      <c r="C1578" s="2">
        <v>20.910245281667581</v>
      </c>
      <c r="D1578" s="2">
        <f t="shared" si="288"/>
        <v>30.998036402728527</v>
      </c>
      <c r="E1578" s="2">
        <f t="shared" si="289"/>
        <v>63.04797318528432</v>
      </c>
      <c r="F1578" s="2">
        <f t="shared" si="297"/>
        <v>340</v>
      </c>
      <c r="G1578" s="2">
        <f t="shared" si="298"/>
        <v>0</v>
      </c>
      <c r="H1578" s="2">
        <f>MIN(Inputs!$B$2, (Inputs!$B$14 - F1578)/Inputs!$B$15)</f>
        <v>0</v>
      </c>
      <c r="I1578" s="2">
        <f>MAX(MIN(Inputs!$B$2, F1578*Inputs!$B$16, Inputs!$B$14*Inputs!$B$4 - G1578), 0)</f>
        <v>170</v>
      </c>
      <c r="J1578" s="2">
        <f>MAX(MIN(Inputs!$B$2, F1578*Inputs!$B$16, (Inputs!$B$14-F1578)/Inputs!$B$15)*Inputs!$B$9, 0)</f>
        <v>0</v>
      </c>
      <c r="K1578" s="2">
        <f>MAX(E1578*Inputs!$B$5 - B1578 - Inputs!$B$8, 0) * H1578</f>
        <v>0</v>
      </c>
      <c r="L1578" s="2">
        <f>IF(B1578 &gt;= D1578*Inputs!$B$10, MAX(B1578 - E1578/Inputs!$B$5 - Inputs!$B$8, 0) * I1578, 0)</f>
        <v>0</v>
      </c>
      <c r="M1578" s="2">
        <f t="shared" si="290"/>
        <v>0</v>
      </c>
      <c r="N1578" s="3" t="str">
        <f t="shared" si="291"/>
        <v>Idle</v>
      </c>
      <c r="O1578" s="3" t="str">
        <f t="shared" si="299"/>
        <v>Idle</v>
      </c>
      <c r="P1578" s="2">
        <f t="shared" si="292"/>
        <v>0</v>
      </c>
      <c r="Q1578" s="2">
        <f t="shared" si="293"/>
        <v>0</v>
      </c>
      <c r="R1578" s="2">
        <f t="shared" si="294"/>
        <v>0</v>
      </c>
      <c r="S1578" s="2">
        <f t="shared" si="295"/>
        <v>0</v>
      </c>
      <c r="T1578" s="2">
        <f t="shared" si="296"/>
        <v>0</v>
      </c>
      <c r="U1578" s="2">
        <f>IF(O1578="Reg", R1578 * Inputs!$B$7, 0)</f>
        <v>0</v>
      </c>
      <c r="V1578" s="2">
        <f>MAX(F1578 + P1578*Inputs!$B$15 - (Q1578/Inputs!$B$16) - U1578, 0)</f>
        <v>340</v>
      </c>
    </row>
    <row r="1579" spans="1:22" x14ac:dyDescent="0.3">
      <c r="A1579" s="1">
        <v>46088.708333333343</v>
      </c>
      <c r="B1579" s="2">
        <v>66.975850261494244</v>
      </c>
      <c r="C1579" s="2">
        <v>6.9570304039516833</v>
      </c>
      <c r="D1579" s="2">
        <f t="shared" si="288"/>
        <v>30.998036402728527</v>
      </c>
      <c r="E1579" s="2">
        <f t="shared" si="289"/>
        <v>61.142232528346945</v>
      </c>
      <c r="F1579" s="2">
        <f t="shared" si="297"/>
        <v>340</v>
      </c>
      <c r="G1579" s="2">
        <f t="shared" si="298"/>
        <v>0</v>
      </c>
      <c r="H1579" s="2">
        <f>MIN(Inputs!$B$2, (Inputs!$B$14 - F1579)/Inputs!$B$15)</f>
        <v>0</v>
      </c>
      <c r="I1579" s="2">
        <f>MAX(MIN(Inputs!$B$2, F1579*Inputs!$B$16, Inputs!$B$14*Inputs!$B$4 - G1579), 0)</f>
        <v>170</v>
      </c>
      <c r="J1579" s="2">
        <f>MAX(MIN(Inputs!$B$2, F1579*Inputs!$B$16, (Inputs!$B$14-F1579)/Inputs!$B$15)*Inputs!$B$9, 0)</f>
        <v>0</v>
      </c>
      <c r="K1579" s="2">
        <f>MAX(E1579*Inputs!$B$5 - B1579 - Inputs!$B$8, 0) * H1579</f>
        <v>0</v>
      </c>
      <c r="L1579" s="2">
        <f>IF(B1579 &gt;= D1579*Inputs!$B$10, MAX(B1579 - E1579/Inputs!$B$5 - Inputs!$B$8, 0) * I1579, 0)</f>
        <v>0</v>
      </c>
      <c r="M1579" s="2">
        <f t="shared" si="290"/>
        <v>0</v>
      </c>
      <c r="N1579" s="3" t="str">
        <f t="shared" si="291"/>
        <v>Idle</v>
      </c>
      <c r="O1579" s="3" t="str">
        <f t="shared" si="299"/>
        <v>Idle</v>
      </c>
      <c r="P1579" s="2">
        <f t="shared" si="292"/>
        <v>0</v>
      </c>
      <c r="Q1579" s="2">
        <f t="shared" si="293"/>
        <v>0</v>
      </c>
      <c r="R1579" s="2">
        <f t="shared" si="294"/>
        <v>0</v>
      </c>
      <c r="S1579" s="2">
        <f t="shared" si="295"/>
        <v>0</v>
      </c>
      <c r="T1579" s="2">
        <f t="shared" si="296"/>
        <v>0</v>
      </c>
      <c r="U1579" s="2">
        <f>IF(O1579="Reg", R1579 * Inputs!$B$7, 0)</f>
        <v>0</v>
      </c>
      <c r="V1579" s="2">
        <f>MAX(F1579 + P1579*Inputs!$B$15 - (Q1579/Inputs!$B$16) - U1579, 0)</f>
        <v>340</v>
      </c>
    </row>
    <row r="1580" spans="1:22" x14ac:dyDescent="0.3">
      <c r="A1580" s="1">
        <v>46088.75</v>
      </c>
      <c r="B1580" s="2">
        <v>68.73511803442409</v>
      </c>
      <c r="C1580" s="2">
        <v>8.4728873045008353</v>
      </c>
      <c r="D1580" s="2">
        <f t="shared" si="288"/>
        <v>30.998036402728527</v>
      </c>
      <c r="E1580" s="2">
        <f t="shared" si="289"/>
        <v>56.315627686905401</v>
      </c>
      <c r="F1580" s="2">
        <f t="shared" si="297"/>
        <v>340</v>
      </c>
      <c r="G1580" s="2">
        <f t="shared" si="298"/>
        <v>0</v>
      </c>
      <c r="H1580" s="2">
        <f>MIN(Inputs!$B$2, (Inputs!$B$14 - F1580)/Inputs!$B$15)</f>
        <v>0</v>
      </c>
      <c r="I1580" s="2">
        <f>MAX(MIN(Inputs!$B$2, F1580*Inputs!$B$16, Inputs!$B$14*Inputs!$B$4 - G1580), 0)</f>
        <v>170</v>
      </c>
      <c r="J1580" s="2">
        <f>MAX(MIN(Inputs!$B$2, F1580*Inputs!$B$16, (Inputs!$B$14-F1580)/Inputs!$B$15)*Inputs!$B$9, 0)</f>
        <v>0</v>
      </c>
      <c r="K1580" s="2">
        <f>MAX(E1580*Inputs!$B$5 - B1580 - Inputs!$B$8, 0) * H1580</f>
        <v>0</v>
      </c>
      <c r="L1580" s="2">
        <f>IF(B1580 &gt;= D1580*Inputs!$B$10, MAX(B1580 - E1580/Inputs!$B$5 - Inputs!$B$8, 0) * I1580, 0)</f>
        <v>0</v>
      </c>
      <c r="M1580" s="2">
        <f t="shared" si="290"/>
        <v>0</v>
      </c>
      <c r="N1580" s="3" t="str">
        <f t="shared" si="291"/>
        <v>Idle</v>
      </c>
      <c r="O1580" s="3" t="str">
        <f t="shared" si="299"/>
        <v>Idle</v>
      </c>
      <c r="P1580" s="2">
        <f t="shared" si="292"/>
        <v>0</v>
      </c>
      <c r="Q1580" s="2">
        <f t="shared" si="293"/>
        <v>0</v>
      </c>
      <c r="R1580" s="2">
        <f t="shared" si="294"/>
        <v>0</v>
      </c>
      <c r="S1580" s="2">
        <f t="shared" si="295"/>
        <v>0</v>
      </c>
      <c r="T1580" s="2">
        <f t="shared" si="296"/>
        <v>0</v>
      </c>
      <c r="U1580" s="2">
        <f>IF(O1580="Reg", R1580 * Inputs!$B$7, 0)</f>
        <v>0</v>
      </c>
      <c r="V1580" s="2">
        <f>MAX(F1580 + P1580*Inputs!$B$15 - (Q1580/Inputs!$B$16) - U1580, 0)</f>
        <v>340</v>
      </c>
    </row>
    <row r="1581" spans="1:22" x14ac:dyDescent="0.3">
      <c r="A1581" s="1">
        <v>46088.791666666657</v>
      </c>
      <c r="B1581" s="2">
        <v>62.897549295979132</v>
      </c>
      <c r="C1581" s="2">
        <v>10.181952800736189</v>
      </c>
      <c r="D1581" s="2">
        <f t="shared" si="288"/>
        <v>30.998036402728527</v>
      </c>
      <c r="E1581" s="2">
        <f t="shared" si="289"/>
        <v>49.111199369674971</v>
      </c>
      <c r="F1581" s="2">
        <f t="shared" si="297"/>
        <v>340</v>
      </c>
      <c r="G1581" s="2">
        <f t="shared" si="298"/>
        <v>0</v>
      </c>
      <c r="H1581" s="2">
        <f>MIN(Inputs!$B$2, (Inputs!$B$14 - F1581)/Inputs!$B$15)</f>
        <v>0</v>
      </c>
      <c r="I1581" s="2">
        <f>MAX(MIN(Inputs!$B$2, F1581*Inputs!$B$16, Inputs!$B$14*Inputs!$B$4 - G1581), 0)</f>
        <v>170</v>
      </c>
      <c r="J1581" s="2">
        <f>MAX(MIN(Inputs!$B$2, F1581*Inputs!$B$16, (Inputs!$B$14-F1581)/Inputs!$B$15)*Inputs!$B$9, 0)</f>
        <v>0</v>
      </c>
      <c r="K1581" s="2">
        <f>MAX(E1581*Inputs!$B$5 - B1581 - Inputs!$B$8, 0) * H1581</f>
        <v>0</v>
      </c>
      <c r="L1581" s="2">
        <f>IF(B1581 &gt;= D1581*Inputs!$B$10, MAX(B1581 - E1581/Inputs!$B$5 - Inputs!$B$8, 0) * I1581, 0)</f>
        <v>0</v>
      </c>
      <c r="M1581" s="2">
        <f t="shared" si="290"/>
        <v>0</v>
      </c>
      <c r="N1581" s="3" t="str">
        <f t="shared" si="291"/>
        <v>Idle</v>
      </c>
      <c r="O1581" s="3" t="str">
        <f t="shared" si="299"/>
        <v>Idle</v>
      </c>
      <c r="P1581" s="2">
        <f t="shared" si="292"/>
        <v>0</v>
      </c>
      <c r="Q1581" s="2">
        <f t="shared" si="293"/>
        <v>0</v>
      </c>
      <c r="R1581" s="2">
        <f t="shared" si="294"/>
        <v>0</v>
      </c>
      <c r="S1581" s="2">
        <f t="shared" si="295"/>
        <v>0</v>
      </c>
      <c r="T1581" s="2">
        <f t="shared" si="296"/>
        <v>0</v>
      </c>
      <c r="U1581" s="2">
        <f>IF(O1581="Reg", R1581 * Inputs!$B$7, 0)</f>
        <v>0</v>
      </c>
      <c r="V1581" s="2">
        <f>MAX(F1581 + P1581*Inputs!$B$15 - (Q1581/Inputs!$B$16) - U1581, 0)</f>
        <v>340</v>
      </c>
    </row>
    <row r="1582" spans="1:22" x14ac:dyDescent="0.3">
      <c r="A1582" s="1">
        <v>46088.833333333343</v>
      </c>
      <c r="B1582" s="2">
        <v>62.223891211992367</v>
      </c>
      <c r="C1582" s="2">
        <v>8.6768163441767054</v>
      </c>
      <c r="D1582" s="2">
        <f t="shared" si="288"/>
        <v>30.998036402728527</v>
      </c>
      <c r="E1582" s="2">
        <f t="shared" si="289"/>
        <v>42.648571921796794</v>
      </c>
      <c r="F1582" s="2">
        <f t="shared" si="297"/>
        <v>340</v>
      </c>
      <c r="G1582" s="2">
        <f t="shared" si="298"/>
        <v>0</v>
      </c>
      <c r="H1582" s="2">
        <f>MIN(Inputs!$B$2, (Inputs!$B$14 - F1582)/Inputs!$B$15)</f>
        <v>0</v>
      </c>
      <c r="I1582" s="2">
        <f>MAX(MIN(Inputs!$B$2, F1582*Inputs!$B$16, Inputs!$B$14*Inputs!$B$4 - G1582), 0)</f>
        <v>170</v>
      </c>
      <c r="J1582" s="2">
        <f>MAX(MIN(Inputs!$B$2, F1582*Inputs!$B$16, (Inputs!$B$14-F1582)/Inputs!$B$15)*Inputs!$B$9, 0)</f>
        <v>0</v>
      </c>
      <c r="K1582" s="2">
        <f>MAX(E1582*Inputs!$B$5 - B1582 - Inputs!$B$8, 0) * H1582</f>
        <v>0</v>
      </c>
      <c r="L1582" s="2">
        <f>IF(B1582 &gt;= D1582*Inputs!$B$10, MAX(B1582 - E1582/Inputs!$B$5 - Inputs!$B$8, 0) * I1582, 0)</f>
        <v>0</v>
      </c>
      <c r="M1582" s="2">
        <f t="shared" si="290"/>
        <v>0</v>
      </c>
      <c r="N1582" s="3" t="str">
        <f t="shared" si="291"/>
        <v>Idle</v>
      </c>
      <c r="O1582" s="3" t="str">
        <f t="shared" si="299"/>
        <v>Idle</v>
      </c>
      <c r="P1582" s="2">
        <f t="shared" si="292"/>
        <v>0</v>
      </c>
      <c r="Q1582" s="2">
        <f t="shared" si="293"/>
        <v>0</v>
      </c>
      <c r="R1582" s="2">
        <f t="shared" si="294"/>
        <v>0</v>
      </c>
      <c r="S1582" s="2">
        <f t="shared" si="295"/>
        <v>0</v>
      </c>
      <c r="T1582" s="2">
        <f t="shared" si="296"/>
        <v>0</v>
      </c>
      <c r="U1582" s="2">
        <f>IF(O1582="Reg", R1582 * Inputs!$B$7, 0)</f>
        <v>0</v>
      </c>
      <c r="V1582" s="2">
        <f>MAX(F1582 + P1582*Inputs!$B$15 - (Q1582/Inputs!$B$16) - U1582, 0)</f>
        <v>340</v>
      </c>
    </row>
    <row r="1583" spans="1:22" x14ac:dyDescent="0.3">
      <c r="A1583" s="1">
        <v>46088.875</v>
      </c>
      <c r="B1583" s="2">
        <v>53.907323491096797</v>
      </c>
      <c r="C1583" s="2">
        <v>3.4631966650804999</v>
      </c>
      <c r="D1583" s="2">
        <f t="shared" si="288"/>
        <v>30.998036402728527</v>
      </c>
      <c r="E1583" s="2">
        <f t="shared" si="289"/>
        <v>35.299198832641252</v>
      </c>
      <c r="F1583" s="2">
        <f t="shared" si="297"/>
        <v>340</v>
      </c>
      <c r="G1583" s="2">
        <f t="shared" si="298"/>
        <v>0</v>
      </c>
      <c r="H1583" s="2">
        <f>MIN(Inputs!$B$2, (Inputs!$B$14 - F1583)/Inputs!$B$15)</f>
        <v>0</v>
      </c>
      <c r="I1583" s="2">
        <f>MAX(MIN(Inputs!$B$2, F1583*Inputs!$B$16, Inputs!$B$14*Inputs!$B$4 - G1583), 0)</f>
        <v>170</v>
      </c>
      <c r="J1583" s="2">
        <f>MAX(MIN(Inputs!$B$2, F1583*Inputs!$B$16, (Inputs!$B$14-F1583)/Inputs!$B$15)*Inputs!$B$9, 0)</f>
        <v>0</v>
      </c>
      <c r="K1583" s="2">
        <f>MAX(E1583*Inputs!$B$5 - B1583 - Inputs!$B$8, 0) * H1583</f>
        <v>0</v>
      </c>
      <c r="L1583" s="2">
        <f>IF(B1583 &gt;= D1583*Inputs!$B$10, MAX(B1583 - E1583/Inputs!$B$5 - Inputs!$B$8, 0) * I1583, 0)</f>
        <v>0</v>
      </c>
      <c r="M1583" s="2">
        <f t="shared" si="290"/>
        <v>0</v>
      </c>
      <c r="N1583" s="3" t="str">
        <f t="shared" si="291"/>
        <v>Idle</v>
      </c>
      <c r="O1583" s="3" t="str">
        <f t="shared" si="299"/>
        <v>Idle</v>
      </c>
      <c r="P1583" s="2">
        <f t="shared" si="292"/>
        <v>0</v>
      </c>
      <c r="Q1583" s="2">
        <f t="shared" si="293"/>
        <v>0</v>
      </c>
      <c r="R1583" s="2">
        <f t="shared" si="294"/>
        <v>0</v>
      </c>
      <c r="S1583" s="2">
        <f t="shared" si="295"/>
        <v>0</v>
      </c>
      <c r="T1583" s="2">
        <f t="shared" si="296"/>
        <v>0</v>
      </c>
      <c r="U1583" s="2">
        <f>IF(O1583="Reg", R1583 * Inputs!$B$7, 0)</f>
        <v>0</v>
      </c>
      <c r="V1583" s="2">
        <f>MAX(F1583 + P1583*Inputs!$B$15 - (Q1583/Inputs!$B$16) - U1583, 0)</f>
        <v>340</v>
      </c>
    </row>
    <row r="1584" spans="1:22" x14ac:dyDescent="0.3">
      <c r="A1584" s="1">
        <v>46088.916666666657</v>
      </c>
      <c r="B1584" s="2">
        <v>52.113662875095031</v>
      </c>
      <c r="C1584" s="2">
        <v>5.5398530527419894</v>
      </c>
      <c r="D1584" s="2">
        <f t="shared" si="288"/>
        <v>30.998036402728527</v>
      </c>
      <c r="E1584" s="2">
        <f t="shared" si="289"/>
        <v>26.314644917458452</v>
      </c>
      <c r="F1584" s="2">
        <f t="shared" si="297"/>
        <v>340</v>
      </c>
      <c r="G1584" s="2">
        <f t="shared" si="298"/>
        <v>0</v>
      </c>
      <c r="H1584" s="2">
        <f>MIN(Inputs!$B$2, (Inputs!$B$14 - F1584)/Inputs!$B$15)</f>
        <v>0</v>
      </c>
      <c r="I1584" s="2">
        <f>MAX(MIN(Inputs!$B$2, F1584*Inputs!$B$16, Inputs!$B$14*Inputs!$B$4 - G1584), 0)</f>
        <v>170</v>
      </c>
      <c r="J1584" s="2">
        <f>MAX(MIN(Inputs!$B$2, F1584*Inputs!$B$16, (Inputs!$B$14-F1584)/Inputs!$B$15)*Inputs!$B$9, 0)</f>
        <v>0</v>
      </c>
      <c r="K1584" s="2">
        <f>MAX(E1584*Inputs!$B$5 - B1584 - Inputs!$B$8, 0) * H1584</f>
        <v>0</v>
      </c>
      <c r="L1584" s="2">
        <f>IF(B1584 &gt;= D1584*Inputs!$B$10, MAX(B1584 - E1584/Inputs!$B$5 - Inputs!$B$8, 0) * I1584, 0)</f>
        <v>375.81173880259081</v>
      </c>
      <c r="M1584" s="2">
        <f t="shared" si="290"/>
        <v>0</v>
      </c>
      <c r="N1584" s="3" t="str">
        <f t="shared" si="291"/>
        <v>Discharge</v>
      </c>
      <c r="O1584" s="3" t="str">
        <f t="shared" si="299"/>
        <v>Discharge</v>
      </c>
      <c r="P1584" s="2">
        <f t="shared" si="292"/>
        <v>0</v>
      </c>
      <c r="Q1584" s="2">
        <f t="shared" si="293"/>
        <v>170</v>
      </c>
      <c r="R1584" s="2">
        <f t="shared" si="294"/>
        <v>0</v>
      </c>
      <c r="S1584" s="2">
        <f t="shared" si="295"/>
        <v>8859.3226887661549</v>
      </c>
      <c r="T1584" s="2">
        <f t="shared" si="296"/>
        <v>0</v>
      </c>
      <c r="U1584" s="2">
        <f>IF(O1584="Reg", R1584 * Inputs!$B$7, 0)</f>
        <v>0</v>
      </c>
      <c r="V1584" s="2">
        <f>MAX(F1584 + P1584*Inputs!$B$15 - (Q1584/Inputs!$B$16) - U1584, 0)</f>
        <v>170</v>
      </c>
    </row>
    <row r="1585" spans="1:22" x14ac:dyDescent="0.3">
      <c r="A1585" s="1">
        <v>46088.958333333343</v>
      </c>
      <c r="B1585" s="2">
        <v>38.016221212844961</v>
      </c>
      <c r="C1585" s="2">
        <v>17.186547370504261</v>
      </c>
      <c r="D1585" s="2">
        <f t="shared" si="288"/>
        <v>30.998036402728527</v>
      </c>
      <c r="E1585" s="2">
        <f t="shared" si="289"/>
        <v>17.629034438275948</v>
      </c>
      <c r="F1585" s="2">
        <f t="shared" si="297"/>
        <v>170</v>
      </c>
      <c r="G1585" s="2">
        <f t="shared" si="298"/>
        <v>170</v>
      </c>
      <c r="H1585" s="2">
        <f>MIN(Inputs!$B$2, (Inputs!$B$14 - F1585)/Inputs!$B$15)</f>
        <v>170</v>
      </c>
      <c r="I1585" s="2">
        <f>MAX(MIN(Inputs!$B$2, F1585*Inputs!$B$16, Inputs!$B$14*Inputs!$B$4 - G1585), 0)</f>
        <v>170</v>
      </c>
      <c r="J1585" s="2">
        <f>MAX(MIN(Inputs!$B$2, F1585*Inputs!$B$16, (Inputs!$B$14-F1585)/Inputs!$B$15)*Inputs!$B$9, 0)</f>
        <v>136</v>
      </c>
      <c r="K1585" s="2">
        <f>MAX(E1585*Inputs!$B$5 - B1585 - Inputs!$B$8, 0) * H1585</f>
        <v>0</v>
      </c>
      <c r="L1585" s="2">
        <f>IF(B1585 &gt;= D1585*Inputs!$B$10, MAX(B1585 - E1585/Inputs!$B$5 - Inputs!$B$8, 0) * I1585, 0)</f>
        <v>0</v>
      </c>
      <c r="M1585" s="2">
        <f t="shared" si="290"/>
        <v>2337.3704423885797</v>
      </c>
      <c r="N1585" s="3" t="str">
        <f t="shared" si="291"/>
        <v>Reg</v>
      </c>
      <c r="O1585" s="3" t="str">
        <f t="shared" si="299"/>
        <v>Discharge</v>
      </c>
      <c r="P1585" s="2">
        <f t="shared" si="292"/>
        <v>0</v>
      </c>
      <c r="Q1585" s="2">
        <f t="shared" si="293"/>
        <v>170</v>
      </c>
      <c r="R1585" s="2">
        <f t="shared" si="294"/>
        <v>0</v>
      </c>
      <c r="S1585" s="2">
        <f t="shared" si="295"/>
        <v>6462.7576061836435</v>
      </c>
      <c r="T1585" s="2">
        <f t="shared" si="296"/>
        <v>0</v>
      </c>
      <c r="U1585" s="2">
        <f>IF(O1585="Reg", R1585 * Inputs!$B$7, 0)</f>
        <v>0</v>
      </c>
      <c r="V1585" s="2">
        <f>MAX(F1585 + P1585*Inputs!$B$15 - (Q1585/Inputs!$B$16) - U1585, 0)</f>
        <v>0</v>
      </c>
    </row>
    <row r="1586" spans="1:22" x14ac:dyDescent="0.3">
      <c r="A1586" s="1">
        <v>46089</v>
      </c>
      <c r="B1586" s="2">
        <v>25.508548131041469</v>
      </c>
      <c r="C1586" s="2">
        <v>5.4381441995456594</v>
      </c>
      <c r="D1586" s="2">
        <f t="shared" si="288"/>
        <v>34.267239816840892</v>
      </c>
      <c r="E1586" s="2">
        <f t="shared" si="289"/>
        <v>11.292997569468454</v>
      </c>
      <c r="F1586" s="2">
        <f t="shared" si="297"/>
        <v>0</v>
      </c>
      <c r="G1586" s="2">
        <f t="shared" si="298"/>
        <v>0</v>
      </c>
      <c r="H1586" s="2">
        <f>MIN(Inputs!$B$2, (Inputs!$B$14 - F1586)/Inputs!$B$15)</f>
        <v>170</v>
      </c>
      <c r="I1586" s="2">
        <f>MAX(MIN(Inputs!$B$2, F1586*Inputs!$B$16, Inputs!$B$14*Inputs!$B$4 - G1586), 0)</f>
        <v>0</v>
      </c>
      <c r="J1586" s="2">
        <f>MAX(MIN(Inputs!$B$2, F1586*Inputs!$B$16, (Inputs!$B$14-F1586)/Inputs!$B$15)*Inputs!$B$9, 0)</f>
        <v>0</v>
      </c>
      <c r="K1586" s="2">
        <f>MAX(E1586*Inputs!$B$5 - B1586 - Inputs!$B$8, 0) * H1586</f>
        <v>0</v>
      </c>
      <c r="L1586" s="2">
        <f>IF(B1586 &gt;= D1586*Inputs!$B$10, MAX(B1586 - E1586/Inputs!$B$5 - Inputs!$B$8, 0) * I1586, 0)</f>
        <v>0</v>
      </c>
      <c r="M1586" s="2">
        <f t="shared" si="290"/>
        <v>0</v>
      </c>
      <c r="N1586" s="3" t="str">
        <f t="shared" si="291"/>
        <v>Idle</v>
      </c>
      <c r="O1586" s="3" t="str">
        <f t="shared" si="299"/>
        <v>Idle</v>
      </c>
      <c r="P1586" s="2">
        <f t="shared" si="292"/>
        <v>0</v>
      </c>
      <c r="Q1586" s="2">
        <f t="shared" si="293"/>
        <v>0</v>
      </c>
      <c r="R1586" s="2">
        <f t="shared" si="294"/>
        <v>0</v>
      </c>
      <c r="S1586" s="2">
        <f t="shared" si="295"/>
        <v>0</v>
      </c>
      <c r="T1586" s="2">
        <f t="shared" si="296"/>
        <v>0</v>
      </c>
      <c r="U1586" s="2">
        <f>IF(O1586="Reg", R1586 * Inputs!$B$7, 0)</f>
        <v>0</v>
      </c>
      <c r="V1586" s="2">
        <f>MAX(F1586 + P1586*Inputs!$B$15 - (Q1586/Inputs!$B$16) - U1586, 0)</f>
        <v>0</v>
      </c>
    </row>
    <row r="1587" spans="1:22" x14ac:dyDescent="0.3">
      <c r="A1587" s="1">
        <v>46089.041666666657</v>
      </c>
      <c r="B1587" s="2">
        <v>24.12178460871014</v>
      </c>
      <c r="C1587" s="2">
        <v>1.0893811428260149</v>
      </c>
      <c r="D1587" s="2">
        <f t="shared" si="288"/>
        <v>34.267239816840892</v>
      </c>
      <c r="E1587" s="2">
        <f t="shared" si="289"/>
        <v>7.0415728809615432</v>
      </c>
      <c r="F1587" s="2">
        <f t="shared" si="297"/>
        <v>0</v>
      </c>
      <c r="G1587" s="2">
        <f t="shared" si="298"/>
        <v>0</v>
      </c>
      <c r="H1587" s="2">
        <f>MIN(Inputs!$B$2, (Inputs!$B$14 - F1587)/Inputs!$B$15)</f>
        <v>170</v>
      </c>
      <c r="I1587" s="2">
        <f>MAX(MIN(Inputs!$B$2, F1587*Inputs!$B$16, Inputs!$B$14*Inputs!$B$4 - G1587), 0)</f>
        <v>0</v>
      </c>
      <c r="J1587" s="2">
        <f>MAX(MIN(Inputs!$B$2, F1587*Inputs!$B$16, (Inputs!$B$14-F1587)/Inputs!$B$15)*Inputs!$B$9, 0)</f>
        <v>0</v>
      </c>
      <c r="K1587" s="2">
        <f>MAX(E1587*Inputs!$B$5 - B1587 - Inputs!$B$8, 0) * H1587</f>
        <v>0</v>
      </c>
      <c r="L1587" s="2">
        <f>IF(B1587 &gt;= D1587*Inputs!$B$10, MAX(B1587 - E1587/Inputs!$B$5 - Inputs!$B$8, 0) * I1587, 0)</f>
        <v>0</v>
      </c>
      <c r="M1587" s="2">
        <f t="shared" si="290"/>
        <v>0</v>
      </c>
      <c r="N1587" s="3" t="str">
        <f t="shared" si="291"/>
        <v>Idle</v>
      </c>
      <c r="O1587" s="3" t="str">
        <f t="shared" si="299"/>
        <v>Idle</v>
      </c>
      <c r="P1587" s="2">
        <f t="shared" si="292"/>
        <v>0</v>
      </c>
      <c r="Q1587" s="2">
        <f t="shared" si="293"/>
        <v>0</v>
      </c>
      <c r="R1587" s="2">
        <f t="shared" si="294"/>
        <v>0</v>
      </c>
      <c r="S1587" s="2">
        <f t="shared" si="295"/>
        <v>0</v>
      </c>
      <c r="T1587" s="2">
        <f t="shared" si="296"/>
        <v>0</v>
      </c>
      <c r="U1587" s="2">
        <f>IF(O1587="Reg", R1587 * Inputs!$B$7, 0)</f>
        <v>0</v>
      </c>
      <c r="V1587" s="2">
        <f>MAX(F1587 + P1587*Inputs!$B$15 - (Q1587/Inputs!$B$16) - U1587, 0)</f>
        <v>0</v>
      </c>
    </row>
    <row r="1588" spans="1:22" x14ac:dyDescent="0.3">
      <c r="A1588" s="1">
        <v>46089.083333333343</v>
      </c>
      <c r="B1588" s="2">
        <v>18.127652677059121</v>
      </c>
      <c r="C1588" s="2">
        <v>27.36973761110767</v>
      </c>
      <c r="D1588" s="2">
        <f t="shared" si="288"/>
        <v>34.267239816840892</v>
      </c>
      <c r="E1588" s="2">
        <f t="shared" si="289"/>
        <v>3.0212754461765203</v>
      </c>
      <c r="F1588" s="2">
        <f t="shared" si="297"/>
        <v>0</v>
      </c>
      <c r="G1588" s="2">
        <f t="shared" si="298"/>
        <v>0</v>
      </c>
      <c r="H1588" s="2">
        <f>MIN(Inputs!$B$2, (Inputs!$B$14 - F1588)/Inputs!$B$15)</f>
        <v>170</v>
      </c>
      <c r="I1588" s="2">
        <f>MAX(MIN(Inputs!$B$2, F1588*Inputs!$B$16, Inputs!$B$14*Inputs!$B$4 - G1588), 0)</f>
        <v>0</v>
      </c>
      <c r="J1588" s="2">
        <f>MAX(MIN(Inputs!$B$2, F1588*Inputs!$B$16, (Inputs!$B$14-F1588)/Inputs!$B$15)*Inputs!$B$9, 0)</f>
        <v>0</v>
      </c>
      <c r="K1588" s="2">
        <f>MAX(E1588*Inputs!$B$5 - B1588 - Inputs!$B$8, 0) * H1588</f>
        <v>0</v>
      </c>
      <c r="L1588" s="2">
        <f>IF(B1588 &gt;= D1588*Inputs!$B$10, MAX(B1588 - E1588/Inputs!$B$5 - Inputs!$B$8, 0) * I1588, 0)</f>
        <v>0</v>
      </c>
      <c r="M1588" s="2">
        <f t="shared" si="290"/>
        <v>0</v>
      </c>
      <c r="N1588" s="3" t="str">
        <f t="shared" si="291"/>
        <v>Idle</v>
      </c>
      <c r="O1588" s="3" t="str">
        <f t="shared" si="299"/>
        <v>Idle</v>
      </c>
      <c r="P1588" s="2">
        <f t="shared" si="292"/>
        <v>0</v>
      </c>
      <c r="Q1588" s="2">
        <f t="shared" si="293"/>
        <v>0</v>
      </c>
      <c r="R1588" s="2">
        <f t="shared" si="294"/>
        <v>0</v>
      </c>
      <c r="S1588" s="2">
        <f t="shared" si="295"/>
        <v>0</v>
      </c>
      <c r="T1588" s="2">
        <f t="shared" si="296"/>
        <v>0</v>
      </c>
      <c r="U1588" s="2">
        <f>IF(O1588="Reg", R1588 * Inputs!$B$7, 0)</f>
        <v>0</v>
      </c>
      <c r="V1588" s="2">
        <f>MAX(F1588 + P1588*Inputs!$B$15 - (Q1588/Inputs!$B$16) - U1588, 0)</f>
        <v>0</v>
      </c>
    </row>
    <row r="1589" spans="1:22" x14ac:dyDescent="0.3">
      <c r="A1589" s="1">
        <v>46089.125</v>
      </c>
      <c r="B1589" s="2">
        <v>0</v>
      </c>
      <c r="C1589" s="2">
        <v>5.0627787274227201</v>
      </c>
      <c r="D1589" s="2">
        <f t="shared" si="288"/>
        <v>34.267239816840892</v>
      </c>
      <c r="E1589" s="2">
        <f t="shared" si="289"/>
        <v>0</v>
      </c>
      <c r="F1589" s="2">
        <f t="shared" si="297"/>
        <v>0</v>
      </c>
      <c r="G1589" s="2">
        <f t="shared" si="298"/>
        <v>0</v>
      </c>
      <c r="H1589" s="2">
        <f>MIN(Inputs!$B$2, (Inputs!$B$14 - F1589)/Inputs!$B$15)</f>
        <v>170</v>
      </c>
      <c r="I1589" s="2">
        <f>MAX(MIN(Inputs!$B$2, F1589*Inputs!$B$16, Inputs!$B$14*Inputs!$B$4 - G1589), 0)</f>
        <v>0</v>
      </c>
      <c r="J1589" s="2">
        <f>MAX(MIN(Inputs!$B$2, F1589*Inputs!$B$16, (Inputs!$B$14-F1589)/Inputs!$B$15)*Inputs!$B$9, 0)</f>
        <v>0</v>
      </c>
      <c r="K1589" s="2">
        <f>MAX(E1589*Inputs!$B$5 - B1589 - Inputs!$B$8, 0) * H1589</f>
        <v>0</v>
      </c>
      <c r="L1589" s="2">
        <f>IF(B1589 &gt;= D1589*Inputs!$B$10, MAX(B1589 - E1589/Inputs!$B$5 - Inputs!$B$8, 0) * I1589, 0)</f>
        <v>0</v>
      </c>
      <c r="M1589" s="2">
        <f t="shared" si="290"/>
        <v>0</v>
      </c>
      <c r="N1589" s="3" t="str">
        <f t="shared" si="291"/>
        <v>Idle</v>
      </c>
      <c r="O1589" s="3" t="str">
        <f t="shared" si="299"/>
        <v>Idle</v>
      </c>
      <c r="P1589" s="2">
        <f t="shared" si="292"/>
        <v>0</v>
      </c>
      <c r="Q1589" s="2">
        <f t="shared" si="293"/>
        <v>0</v>
      </c>
      <c r="R1589" s="2">
        <f t="shared" si="294"/>
        <v>0</v>
      </c>
      <c r="S1589" s="2">
        <f t="shared" si="295"/>
        <v>0</v>
      </c>
      <c r="T1589" s="2">
        <f t="shared" si="296"/>
        <v>0</v>
      </c>
      <c r="U1589" s="2">
        <f>IF(O1589="Reg", R1589 * Inputs!$B$7, 0)</f>
        <v>0</v>
      </c>
      <c r="V1589" s="2">
        <f>MAX(F1589 + P1589*Inputs!$B$15 - (Q1589/Inputs!$B$16) - U1589, 0)</f>
        <v>0</v>
      </c>
    </row>
    <row r="1590" spans="1:22" x14ac:dyDescent="0.3">
      <c r="A1590" s="1">
        <v>46089.166666666657</v>
      </c>
      <c r="B1590" s="2">
        <v>0</v>
      </c>
      <c r="C1590" s="2">
        <v>13.371192207250751</v>
      </c>
      <c r="D1590" s="2">
        <f t="shared" si="288"/>
        <v>34.267239816840892</v>
      </c>
      <c r="E1590" s="2">
        <f t="shared" si="289"/>
        <v>0</v>
      </c>
      <c r="F1590" s="2">
        <f t="shared" si="297"/>
        <v>0</v>
      </c>
      <c r="G1590" s="2">
        <f t="shared" si="298"/>
        <v>0</v>
      </c>
      <c r="H1590" s="2">
        <f>MIN(Inputs!$B$2, (Inputs!$B$14 - F1590)/Inputs!$B$15)</f>
        <v>170</v>
      </c>
      <c r="I1590" s="2">
        <f>MAX(MIN(Inputs!$B$2, F1590*Inputs!$B$16, Inputs!$B$14*Inputs!$B$4 - G1590), 0)</f>
        <v>0</v>
      </c>
      <c r="J1590" s="2">
        <f>MAX(MIN(Inputs!$B$2, F1590*Inputs!$B$16, (Inputs!$B$14-F1590)/Inputs!$B$15)*Inputs!$B$9, 0)</f>
        <v>0</v>
      </c>
      <c r="K1590" s="2">
        <f>MAX(E1590*Inputs!$B$5 - B1590 - Inputs!$B$8, 0) * H1590</f>
        <v>0</v>
      </c>
      <c r="L1590" s="2">
        <f>IF(B1590 &gt;= D1590*Inputs!$B$10, MAX(B1590 - E1590/Inputs!$B$5 - Inputs!$B$8, 0) * I1590, 0)</f>
        <v>0</v>
      </c>
      <c r="M1590" s="2">
        <f t="shared" si="290"/>
        <v>0</v>
      </c>
      <c r="N1590" s="3" t="str">
        <f t="shared" si="291"/>
        <v>Idle</v>
      </c>
      <c r="O1590" s="3" t="str">
        <f t="shared" si="299"/>
        <v>Idle</v>
      </c>
      <c r="P1590" s="2">
        <f t="shared" si="292"/>
        <v>0</v>
      </c>
      <c r="Q1590" s="2">
        <f t="shared" si="293"/>
        <v>0</v>
      </c>
      <c r="R1590" s="2">
        <f t="shared" si="294"/>
        <v>0</v>
      </c>
      <c r="S1590" s="2">
        <f t="shared" si="295"/>
        <v>0</v>
      </c>
      <c r="T1590" s="2">
        <f t="shared" si="296"/>
        <v>0</v>
      </c>
      <c r="U1590" s="2">
        <f>IF(O1590="Reg", R1590 * Inputs!$B$7, 0)</f>
        <v>0</v>
      </c>
      <c r="V1590" s="2">
        <f>MAX(F1590 + P1590*Inputs!$B$15 - (Q1590/Inputs!$B$16) - U1590, 0)</f>
        <v>0</v>
      </c>
    </row>
    <row r="1591" spans="1:22" x14ac:dyDescent="0.3">
      <c r="A1591" s="1">
        <v>46089.208333333343</v>
      </c>
      <c r="B1591" s="2">
        <v>0</v>
      </c>
      <c r="C1591" s="2">
        <v>7.2990343463223351</v>
      </c>
      <c r="D1591" s="2">
        <f t="shared" si="288"/>
        <v>34.267239816840892</v>
      </c>
      <c r="E1591" s="2">
        <f t="shared" si="289"/>
        <v>2.0023548343991484</v>
      </c>
      <c r="F1591" s="2">
        <f t="shared" si="297"/>
        <v>0</v>
      </c>
      <c r="G1591" s="2">
        <f t="shared" si="298"/>
        <v>0</v>
      </c>
      <c r="H1591" s="2">
        <f>MIN(Inputs!$B$2, (Inputs!$B$14 - F1591)/Inputs!$B$15)</f>
        <v>170</v>
      </c>
      <c r="I1591" s="2">
        <f>MAX(MIN(Inputs!$B$2, F1591*Inputs!$B$16, Inputs!$B$14*Inputs!$B$4 - G1591), 0)</f>
        <v>0</v>
      </c>
      <c r="J1591" s="2">
        <f>MAX(MIN(Inputs!$B$2, F1591*Inputs!$B$16, (Inputs!$B$14-F1591)/Inputs!$B$15)*Inputs!$B$9, 0)</f>
        <v>0</v>
      </c>
      <c r="K1591" s="2">
        <f>MAX(E1591*Inputs!$B$5 - B1591 - Inputs!$B$8, 0) * H1591</f>
        <v>0</v>
      </c>
      <c r="L1591" s="2">
        <f>IF(B1591 &gt;= D1591*Inputs!$B$10, MAX(B1591 - E1591/Inputs!$B$5 - Inputs!$B$8, 0) * I1591, 0)</f>
        <v>0</v>
      </c>
      <c r="M1591" s="2">
        <f t="shared" si="290"/>
        <v>0</v>
      </c>
      <c r="N1591" s="3" t="str">
        <f t="shared" si="291"/>
        <v>Idle</v>
      </c>
      <c r="O1591" s="3" t="str">
        <f t="shared" si="299"/>
        <v>Idle</v>
      </c>
      <c r="P1591" s="2">
        <f t="shared" si="292"/>
        <v>0</v>
      </c>
      <c r="Q1591" s="2">
        <f t="shared" si="293"/>
        <v>0</v>
      </c>
      <c r="R1591" s="2">
        <f t="shared" si="294"/>
        <v>0</v>
      </c>
      <c r="S1591" s="2">
        <f t="shared" si="295"/>
        <v>0</v>
      </c>
      <c r="T1591" s="2">
        <f t="shared" si="296"/>
        <v>0</v>
      </c>
      <c r="U1591" s="2">
        <f>IF(O1591="Reg", R1591 * Inputs!$B$7, 0)</f>
        <v>0</v>
      </c>
      <c r="V1591" s="2">
        <f>MAX(F1591 + P1591*Inputs!$B$15 - (Q1591/Inputs!$B$16) - U1591, 0)</f>
        <v>0</v>
      </c>
    </row>
    <row r="1592" spans="1:22" x14ac:dyDescent="0.3">
      <c r="A1592" s="1">
        <v>46089.25</v>
      </c>
      <c r="B1592" s="2">
        <v>0</v>
      </c>
      <c r="C1592" s="2">
        <v>14.680812277940969</v>
      </c>
      <c r="D1592" s="2">
        <f t="shared" si="288"/>
        <v>34.267239816840892</v>
      </c>
      <c r="E1592" s="2">
        <f t="shared" si="289"/>
        <v>5.0346348761759616</v>
      </c>
      <c r="F1592" s="2">
        <f t="shared" si="297"/>
        <v>0</v>
      </c>
      <c r="G1592" s="2">
        <f t="shared" si="298"/>
        <v>0</v>
      </c>
      <c r="H1592" s="2">
        <f>MIN(Inputs!$B$2, (Inputs!$B$14 - F1592)/Inputs!$B$15)</f>
        <v>170</v>
      </c>
      <c r="I1592" s="2">
        <f>MAX(MIN(Inputs!$B$2, F1592*Inputs!$B$16, Inputs!$B$14*Inputs!$B$4 - G1592), 0)</f>
        <v>0</v>
      </c>
      <c r="J1592" s="2">
        <f>MAX(MIN(Inputs!$B$2, F1592*Inputs!$B$16, (Inputs!$B$14-F1592)/Inputs!$B$15)*Inputs!$B$9, 0)</f>
        <v>0</v>
      </c>
      <c r="K1592" s="2">
        <f>MAX(E1592*Inputs!$B$5 - B1592 - Inputs!$B$8, 0) * H1592</f>
        <v>0</v>
      </c>
      <c r="L1592" s="2">
        <f>IF(B1592 &gt;= D1592*Inputs!$B$10, MAX(B1592 - E1592/Inputs!$B$5 - Inputs!$B$8, 0) * I1592, 0)</f>
        <v>0</v>
      </c>
      <c r="M1592" s="2">
        <f t="shared" si="290"/>
        <v>0</v>
      </c>
      <c r="N1592" s="3" t="str">
        <f t="shared" si="291"/>
        <v>Idle</v>
      </c>
      <c r="O1592" s="3" t="str">
        <f t="shared" si="299"/>
        <v>Idle</v>
      </c>
      <c r="P1592" s="2">
        <f t="shared" si="292"/>
        <v>0</v>
      </c>
      <c r="Q1592" s="2">
        <f t="shared" si="293"/>
        <v>0</v>
      </c>
      <c r="R1592" s="2">
        <f t="shared" si="294"/>
        <v>0</v>
      </c>
      <c r="S1592" s="2">
        <f t="shared" si="295"/>
        <v>0</v>
      </c>
      <c r="T1592" s="2">
        <f t="shared" si="296"/>
        <v>0</v>
      </c>
      <c r="U1592" s="2">
        <f>IF(O1592="Reg", R1592 * Inputs!$B$7, 0)</f>
        <v>0</v>
      </c>
      <c r="V1592" s="2">
        <f>MAX(F1592 + P1592*Inputs!$B$15 - (Q1592/Inputs!$B$16) - U1592, 0)</f>
        <v>0</v>
      </c>
    </row>
    <row r="1593" spans="1:22" x14ac:dyDescent="0.3">
      <c r="A1593" s="1">
        <v>46089.291666666657</v>
      </c>
      <c r="B1593" s="2">
        <v>0</v>
      </c>
      <c r="C1593" s="2">
        <v>5.767288110614353</v>
      </c>
      <c r="D1593" s="2">
        <f t="shared" si="288"/>
        <v>34.267239816840892</v>
      </c>
      <c r="E1593" s="2">
        <f t="shared" si="289"/>
        <v>10.296091918159386</v>
      </c>
      <c r="F1593" s="2">
        <f t="shared" si="297"/>
        <v>0</v>
      </c>
      <c r="G1593" s="2">
        <f t="shared" si="298"/>
        <v>0</v>
      </c>
      <c r="H1593" s="2">
        <f>MIN(Inputs!$B$2, (Inputs!$B$14 - F1593)/Inputs!$B$15)</f>
        <v>170</v>
      </c>
      <c r="I1593" s="2">
        <f>MAX(MIN(Inputs!$B$2, F1593*Inputs!$B$16, Inputs!$B$14*Inputs!$B$4 - G1593), 0)</f>
        <v>0</v>
      </c>
      <c r="J1593" s="2">
        <f>MAX(MIN(Inputs!$B$2, F1593*Inputs!$B$16, (Inputs!$B$14-F1593)/Inputs!$B$15)*Inputs!$B$9, 0)</f>
        <v>0</v>
      </c>
      <c r="K1593" s="2">
        <f>MAX(E1593*Inputs!$B$5 - B1593 - Inputs!$B$8, 0) * H1593</f>
        <v>0</v>
      </c>
      <c r="L1593" s="2">
        <f>IF(B1593 &gt;= D1593*Inputs!$B$10, MAX(B1593 - E1593/Inputs!$B$5 - Inputs!$B$8, 0) * I1593, 0)</f>
        <v>0</v>
      </c>
      <c r="M1593" s="2">
        <f t="shared" si="290"/>
        <v>0</v>
      </c>
      <c r="N1593" s="3" t="str">
        <f t="shared" si="291"/>
        <v>Idle</v>
      </c>
      <c r="O1593" s="3" t="str">
        <f t="shared" si="299"/>
        <v>Idle</v>
      </c>
      <c r="P1593" s="2">
        <f t="shared" si="292"/>
        <v>0</v>
      </c>
      <c r="Q1593" s="2">
        <f t="shared" si="293"/>
        <v>0</v>
      </c>
      <c r="R1593" s="2">
        <f t="shared" si="294"/>
        <v>0</v>
      </c>
      <c r="S1593" s="2">
        <f t="shared" si="295"/>
        <v>0</v>
      </c>
      <c r="T1593" s="2">
        <f t="shared" si="296"/>
        <v>0</v>
      </c>
      <c r="U1593" s="2">
        <f>IF(O1593="Reg", R1593 * Inputs!$B$7, 0)</f>
        <v>0</v>
      </c>
      <c r="V1593" s="2">
        <f>MAX(F1593 + P1593*Inputs!$B$15 - (Q1593/Inputs!$B$16) - U1593, 0)</f>
        <v>0</v>
      </c>
    </row>
    <row r="1594" spans="1:22" x14ac:dyDescent="0.3">
      <c r="A1594" s="1">
        <v>46089.333333333343</v>
      </c>
      <c r="B1594" s="2">
        <v>0</v>
      </c>
      <c r="C1594" s="2">
        <v>2.5800961659624502</v>
      </c>
      <c r="D1594" s="2">
        <f t="shared" si="288"/>
        <v>34.267239816840892</v>
      </c>
      <c r="E1594" s="2">
        <f t="shared" si="289"/>
        <v>17.684812795666399</v>
      </c>
      <c r="F1594" s="2">
        <f t="shared" si="297"/>
        <v>0</v>
      </c>
      <c r="G1594" s="2">
        <f t="shared" si="298"/>
        <v>0</v>
      </c>
      <c r="H1594" s="2">
        <f>MIN(Inputs!$B$2, (Inputs!$B$14 - F1594)/Inputs!$B$15)</f>
        <v>170</v>
      </c>
      <c r="I1594" s="2">
        <f>MAX(MIN(Inputs!$B$2, F1594*Inputs!$B$16, Inputs!$B$14*Inputs!$B$4 - G1594), 0)</f>
        <v>0</v>
      </c>
      <c r="J1594" s="2">
        <f>MAX(MIN(Inputs!$B$2, F1594*Inputs!$B$16, (Inputs!$B$14-F1594)/Inputs!$B$15)*Inputs!$B$9, 0)</f>
        <v>0</v>
      </c>
      <c r="K1594" s="2">
        <f>MAX(E1594*Inputs!$B$5 - B1594 - Inputs!$B$8, 0) * H1594</f>
        <v>0</v>
      </c>
      <c r="L1594" s="2">
        <f>IF(B1594 &gt;= D1594*Inputs!$B$10, MAX(B1594 - E1594/Inputs!$B$5 - Inputs!$B$8, 0) * I1594, 0)</f>
        <v>0</v>
      </c>
      <c r="M1594" s="2">
        <f t="shared" si="290"/>
        <v>0</v>
      </c>
      <c r="N1594" s="3" t="str">
        <f t="shared" si="291"/>
        <v>Idle</v>
      </c>
      <c r="O1594" s="3" t="str">
        <f t="shared" si="299"/>
        <v>Idle</v>
      </c>
      <c r="P1594" s="2">
        <f t="shared" si="292"/>
        <v>0</v>
      </c>
      <c r="Q1594" s="2">
        <f t="shared" si="293"/>
        <v>0</v>
      </c>
      <c r="R1594" s="2">
        <f t="shared" si="294"/>
        <v>0</v>
      </c>
      <c r="S1594" s="2">
        <f t="shared" si="295"/>
        <v>0</v>
      </c>
      <c r="T1594" s="2">
        <f t="shared" si="296"/>
        <v>0</v>
      </c>
      <c r="U1594" s="2">
        <f>IF(O1594="Reg", R1594 * Inputs!$B$7, 0)</f>
        <v>0</v>
      </c>
      <c r="V1594" s="2">
        <f>MAX(F1594 + P1594*Inputs!$B$15 - (Q1594/Inputs!$B$16) - U1594, 0)</f>
        <v>0</v>
      </c>
    </row>
    <row r="1595" spans="1:22" x14ac:dyDescent="0.3">
      <c r="A1595" s="1">
        <v>46089.375</v>
      </c>
      <c r="B1595" s="2">
        <v>0</v>
      </c>
      <c r="C1595" s="2">
        <v>4.4058997516241769</v>
      </c>
      <c r="D1595" s="2">
        <f t="shared" si="288"/>
        <v>34.267239816840892</v>
      </c>
      <c r="E1595" s="2">
        <f t="shared" si="289"/>
        <v>26.619703353655073</v>
      </c>
      <c r="F1595" s="2">
        <f t="shared" si="297"/>
        <v>0</v>
      </c>
      <c r="G1595" s="2">
        <f t="shared" si="298"/>
        <v>0</v>
      </c>
      <c r="H1595" s="2">
        <f>MIN(Inputs!$B$2, (Inputs!$B$14 - F1595)/Inputs!$B$15)</f>
        <v>170</v>
      </c>
      <c r="I1595" s="2">
        <f>MAX(MIN(Inputs!$B$2, F1595*Inputs!$B$16, Inputs!$B$14*Inputs!$B$4 - G1595), 0)</f>
        <v>0</v>
      </c>
      <c r="J1595" s="2">
        <f>MAX(MIN(Inputs!$B$2, F1595*Inputs!$B$16, (Inputs!$B$14-F1595)/Inputs!$B$15)*Inputs!$B$9, 0)</f>
        <v>0</v>
      </c>
      <c r="K1595" s="2">
        <f>MAX(E1595*Inputs!$B$5 - B1595 - Inputs!$B$8, 0) * H1595</f>
        <v>582.30762170679884</v>
      </c>
      <c r="L1595" s="2">
        <f>IF(B1595 &gt;= D1595*Inputs!$B$10, MAX(B1595 - E1595/Inputs!$B$5 - Inputs!$B$8, 0) * I1595, 0)</f>
        <v>0</v>
      </c>
      <c r="M1595" s="2">
        <f t="shared" si="290"/>
        <v>0</v>
      </c>
      <c r="N1595" s="3" t="str">
        <f t="shared" si="291"/>
        <v>Charge</v>
      </c>
      <c r="O1595" s="3" t="str">
        <f t="shared" si="299"/>
        <v>Charge</v>
      </c>
      <c r="P1595" s="2">
        <f t="shared" si="292"/>
        <v>170</v>
      </c>
      <c r="Q1595" s="2">
        <f t="shared" si="293"/>
        <v>0</v>
      </c>
      <c r="R1595" s="2">
        <f t="shared" si="294"/>
        <v>0</v>
      </c>
      <c r="S1595" s="2">
        <f t="shared" si="295"/>
        <v>0</v>
      </c>
      <c r="T1595" s="2">
        <f t="shared" si="296"/>
        <v>0</v>
      </c>
      <c r="U1595" s="2">
        <f>IF(O1595="Reg", R1595 * Inputs!$B$7, 0)</f>
        <v>0</v>
      </c>
      <c r="V1595" s="2">
        <f>MAX(F1595 + P1595*Inputs!$B$15 - (Q1595/Inputs!$B$16) - U1595, 0)</f>
        <v>170</v>
      </c>
    </row>
    <row r="1596" spans="1:22" x14ac:dyDescent="0.3">
      <c r="A1596" s="1">
        <v>46089.416666666657</v>
      </c>
      <c r="B1596" s="2">
        <v>12.01412900639489</v>
      </c>
      <c r="C1596" s="2">
        <v>2.8955862224838218</v>
      </c>
      <c r="D1596" s="2">
        <f t="shared" si="288"/>
        <v>34.267239816840892</v>
      </c>
      <c r="E1596" s="2">
        <f t="shared" si="289"/>
        <v>46.649148482686506</v>
      </c>
      <c r="F1596" s="2">
        <f t="shared" si="297"/>
        <v>170</v>
      </c>
      <c r="G1596" s="2">
        <f t="shared" si="298"/>
        <v>0</v>
      </c>
      <c r="H1596" s="2">
        <f>MIN(Inputs!$B$2, (Inputs!$B$14 - F1596)/Inputs!$B$15)</f>
        <v>170</v>
      </c>
      <c r="I1596" s="2">
        <f>MAX(MIN(Inputs!$B$2, F1596*Inputs!$B$16, Inputs!$B$14*Inputs!$B$4 - G1596), 0)</f>
        <v>170</v>
      </c>
      <c r="J1596" s="2">
        <f>MAX(MIN(Inputs!$B$2, F1596*Inputs!$B$16, (Inputs!$B$14-F1596)/Inputs!$B$15)*Inputs!$B$9, 0)</f>
        <v>136</v>
      </c>
      <c r="K1596" s="2">
        <f>MAX(E1596*Inputs!$B$5 - B1596 - Inputs!$B$8, 0) * H1596</f>
        <v>1536.3106819227703</v>
      </c>
      <c r="L1596" s="2">
        <f>IF(B1596 &gt;= D1596*Inputs!$B$10, MAX(B1596 - E1596/Inputs!$B$5 - Inputs!$B$8, 0) * I1596, 0)</f>
        <v>0</v>
      </c>
      <c r="M1596" s="2">
        <f t="shared" si="290"/>
        <v>393.79972625779976</v>
      </c>
      <c r="N1596" s="3" t="str">
        <f t="shared" si="291"/>
        <v>Charge</v>
      </c>
      <c r="O1596" s="3" t="str">
        <f t="shared" si="299"/>
        <v>Charge</v>
      </c>
      <c r="P1596" s="2">
        <f t="shared" si="292"/>
        <v>170</v>
      </c>
      <c r="Q1596" s="2">
        <f t="shared" si="293"/>
        <v>0</v>
      </c>
      <c r="R1596" s="2">
        <f t="shared" si="294"/>
        <v>0</v>
      </c>
      <c r="S1596" s="2">
        <f t="shared" si="295"/>
        <v>-2042.4019310871313</v>
      </c>
      <c r="T1596" s="2">
        <f t="shared" si="296"/>
        <v>0</v>
      </c>
      <c r="U1596" s="2">
        <f>IF(O1596="Reg", R1596 * Inputs!$B$7, 0)</f>
        <v>0</v>
      </c>
      <c r="V1596" s="2">
        <f>MAX(F1596 + P1596*Inputs!$B$15 - (Q1596/Inputs!$B$16) - U1596, 0)</f>
        <v>340</v>
      </c>
    </row>
    <row r="1597" spans="1:22" x14ac:dyDescent="0.3">
      <c r="A1597" s="1">
        <v>46089.458333333343</v>
      </c>
      <c r="B1597" s="2">
        <v>18.193680250660879</v>
      </c>
      <c r="C1597" s="2">
        <v>2.2487296679904469</v>
      </c>
      <c r="D1597" s="2">
        <f t="shared" si="288"/>
        <v>34.267239816840892</v>
      </c>
      <c r="E1597" s="2">
        <f t="shared" si="289"/>
        <v>55.058892801244859</v>
      </c>
      <c r="F1597" s="2">
        <f t="shared" si="297"/>
        <v>340</v>
      </c>
      <c r="G1597" s="2">
        <f t="shared" si="298"/>
        <v>0</v>
      </c>
      <c r="H1597" s="2">
        <f>MIN(Inputs!$B$2, (Inputs!$B$14 - F1597)/Inputs!$B$15)</f>
        <v>0</v>
      </c>
      <c r="I1597" s="2">
        <f>MAX(MIN(Inputs!$B$2, F1597*Inputs!$B$16, Inputs!$B$14*Inputs!$B$4 - G1597), 0)</f>
        <v>170</v>
      </c>
      <c r="J1597" s="2">
        <f>MAX(MIN(Inputs!$B$2, F1597*Inputs!$B$16, (Inputs!$B$14-F1597)/Inputs!$B$15)*Inputs!$B$9, 0)</f>
        <v>0</v>
      </c>
      <c r="K1597" s="2">
        <f>MAX(E1597*Inputs!$B$5 - B1597 - Inputs!$B$8, 0) * H1597</f>
        <v>0</v>
      </c>
      <c r="L1597" s="2">
        <f>IF(B1597 &gt;= D1597*Inputs!$B$10, MAX(B1597 - E1597/Inputs!$B$5 - Inputs!$B$8, 0) * I1597, 0)</f>
        <v>0</v>
      </c>
      <c r="M1597" s="2">
        <f t="shared" si="290"/>
        <v>0</v>
      </c>
      <c r="N1597" s="3" t="str">
        <f t="shared" si="291"/>
        <v>Idle</v>
      </c>
      <c r="O1597" s="3" t="str">
        <f t="shared" si="299"/>
        <v>Idle</v>
      </c>
      <c r="P1597" s="2">
        <f t="shared" si="292"/>
        <v>0</v>
      </c>
      <c r="Q1597" s="2">
        <f t="shared" si="293"/>
        <v>0</v>
      </c>
      <c r="R1597" s="2">
        <f t="shared" si="294"/>
        <v>0</v>
      </c>
      <c r="S1597" s="2">
        <f t="shared" si="295"/>
        <v>0</v>
      </c>
      <c r="T1597" s="2">
        <f t="shared" si="296"/>
        <v>0</v>
      </c>
      <c r="U1597" s="2">
        <f>IF(O1597="Reg", R1597 * Inputs!$B$7, 0)</f>
        <v>0</v>
      </c>
      <c r="V1597" s="2">
        <f>MAX(F1597 + P1597*Inputs!$B$15 - (Q1597/Inputs!$B$16) - U1597, 0)</f>
        <v>340</v>
      </c>
    </row>
    <row r="1598" spans="1:22" x14ac:dyDescent="0.3">
      <c r="A1598" s="1">
        <v>46089.5</v>
      </c>
      <c r="B1598" s="2">
        <v>31.568742251900549</v>
      </c>
      <c r="C1598" s="2">
        <v>3.574582344131938</v>
      </c>
      <c r="D1598" s="2">
        <f t="shared" si="288"/>
        <v>34.267239816840892</v>
      </c>
      <c r="E1598" s="2">
        <f t="shared" si="289"/>
        <v>62.464078174474459</v>
      </c>
      <c r="F1598" s="2">
        <f t="shared" si="297"/>
        <v>340</v>
      </c>
      <c r="G1598" s="2">
        <f t="shared" si="298"/>
        <v>0</v>
      </c>
      <c r="H1598" s="2">
        <f>MIN(Inputs!$B$2, (Inputs!$B$14 - F1598)/Inputs!$B$15)</f>
        <v>0</v>
      </c>
      <c r="I1598" s="2">
        <f>MAX(MIN(Inputs!$B$2, F1598*Inputs!$B$16, Inputs!$B$14*Inputs!$B$4 - G1598), 0)</f>
        <v>170</v>
      </c>
      <c r="J1598" s="2">
        <f>MAX(MIN(Inputs!$B$2, F1598*Inputs!$B$16, (Inputs!$B$14-F1598)/Inputs!$B$15)*Inputs!$B$9, 0)</f>
        <v>0</v>
      </c>
      <c r="K1598" s="2">
        <f>MAX(E1598*Inputs!$B$5 - B1598 - Inputs!$B$8, 0) * H1598</f>
        <v>0</v>
      </c>
      <c r="L1598" s="2">
        <f>IF(B1598 &gt;= D1598*Inputs!$B$10, MAX(B1598 - E1598/Inputs!$B$5 - Inputs!$B$8, 0) * I1598, 0)</f>
        <v>0</v>
      </c>
      <c r="M1598" s="2">
        <f t="shared" si="290"/>
        <v>0</v>
      </c>
      <c r="N1598" s="3" t="str">
        <f t="shared" si="291"/>
        <v>Idle</v>
      </c>
      <c r="O1598" s="3" t="str">
        <f t="shared" si="299"/>
        <v>Idle</v>
      </c>
      <c r="P1598" s="2">
        <f t="shared" si="292"/>
        <v>0</v>
      </c>
      <c r="Q1598" s="2">
        <f t="shared" si="293"/>
        <v>0</v>
      </c>
      <c r="R1598" s="2">
        <f t="shared" si="294"/>
        <v>0</v>
      </c>
      <c r="S1598" s="2">
        <f t="shared" si="295"/>
        <v>0</v>
      </c>
      <c r="T1598" s="2">
        <f t="shared" si="296"/>
        <v>0</v>
      </c>
      <c r="U1598" s="2">
        <f>IF(O1598="Reg", R1598 * Inputs!$B$7, 0)</f>
        <v>0</v>
      </c>
      <c r="V1598" s="2">
        <f>MAX(F1598 + P1598*Inputs!$B$15 - (Q1598/Inputs!$B$16) - U1598, 0)</f>
        <v>340</v>
      </c>
    </row>
    <row r="1599" spans="1:22" x14ac:dyDescent="0.3">
      <c r="A1599" s="1">
        <v>46089.541666666657</v>
      </c>
      <c r="B1599" s="2">
        <v>44.332325265042087</v>
      </c>
      <c r="C1599" s="2">
        <v>9.0596070183161306</v>
      </c>
      <c r="D1599" s="2">
        <f t="shared" si="288"/>
        <v>34.267239816840892</v>
      </c>
      <c r="E1599" s="2">
        <f t="shared" si="289"/>
        <v>70.852867353837055</v>
      </c>
      <c r="F1599" s="2">
        <f t="shared" si="297"/>
        <v>340</v>
      </c>
      <c r="G1599" s="2">
        <f t="shared" si="298"/>
        <v>0</v>
      </c>
      <c r="H1599" s="2">
        <f>MIN(Inputs!$B$2, (Inputs!$B$14 - F1599)/Inputs!$B$15)</f>
        <v>0</v>
      </c>
      <c r="I1599" s="2">
        <f>MAX(MIN(Inputs!$B$2, F1599*Inputs!$B$16, Inputs!$B$14*Inputs!$B$4 - G1599), 0)</f>
        <v>170</v>
      </c>
      <c r="J1599" s="2">
        <f>MAX(MIN(Inputs!$B$2, F1599*Inputs!$B$16, (Inputs!$B$14-F1599)/Inputs!$B$15)*Inputs!$B$9, 0)</f>
        <v>0</v>
      </c>
      <c r="K1599" s="2">
        <f>MAX(E1599*Inputs!$B$5 - B1599 - Inputs!$B$8, 0) * H1599</f>
        <v>0</v>
      </c>
      <c r="L1599" s="2">
        <f>IF(B1599 &gt;= D1599*Inputs!$B$10, MAX(B1599 - E1599/Inputs!$B$5 - Inputs!$B$8, 0) * I1599, 0)</f>
        <v>0</v>
      </c>
      <c r="M1599" s="2">
        <f t="shared" si="290"/>
        <v>0</v>
      </c>
      <c r="N1599" s="3" t="str">
        <f t="shared" si="291"/>
        <v>Idle</v>
      </c>
      <c r="O1599" s="3" t="str">
        <f t="shared" si="299"/>
        <v>Idle</v>
      </c>
      <c r="P1599" s="2">
        <f t="shared" si="292"/>
        <v>0</v>
      </c>
      <c r="Q1599" s="2">
        <f t="shared" si="293"/>
        <v>0</v>
      </c>
      <c r="R1599" s="2">
        <f t="shared" si="294"/>
        <v>0</v>
      </c>
      <c r="S1599" s="2">
        <f t="shared" si="295"/>
        <v>0</v>
      </c>
      <c r="T1599" s="2">
        <f t="shared" si="296"/>
        <v>0</v>
      </c>
      <c r="U1599" s="2">
        <f>IF(O1599="Reg", R1599 * Inputs!$B$7, 0)</f>
        <v>0</v>
      </c>
      <c r="V1599" s="2">
        <f>MAX(F1599 + P1599*Inputs!$B$15 - (Q1599/Inputs!$B$16) - U1599, 0)</f>
        <v>340</v>
      </c>
    </row>
    <row r="1600" spans="1:22" x14ac:dyDescent="0.3">
      <c r="A1600" s="1">
        <v>46089.583333333343</v>
      </c>
      <c r="B1600" s="2">
        <v>53.609343347932032</v>
      </c>
      <c r="C1600" s="2">
        <v>7.7647079259278762</v>
      </c>
      <c r="D1600" s="2">
        <f t="shared" si="288"/>
        <v>34.267239816840892</v>
      </c>
      <c r="E1600" s="2">
        <f t="shared" si="289"/>
        <v>75.237832401418203</v>
      </c>
      <c r="F1600" s="2">
        <f t="shared" si="297"/>
        <v>340</v>
      </c>
      <c r="G1600" s="2">
        <f t="shared" si="298"/>
        <v>0</v>
      </c>
      <c r="H1600" s="2">
        <f>MIN(Inputs!$B$2, (Inputs!$B$14 - F1600)/Inputs!$B$15)</f>
        <v>0</v>
      </c>
      <c r="I1600" s="2">
        <f>MAX(MIN(Inputs!$B$2, F1600*Inputs!$B$16, Inputs!$B$14*Inputs!$B$4 - G1600), 0)</f>
        <v>170</v>
      </c>
      <c r="J1600" s="2">
        <f>MAX(MIN(Inputs!$B$2, F1600*Inputs!$B$16, (Inputs!$B$14-F1600)/Inputs!$B$15)*Inputs!$B$9, 0)</f>
        <v>0</v>
      </c>
      <c r="K1600" s="2">
        <f>MAX(E1600*Inputs!$B$5 - B1600 - Inputs!$B$8, 0) * H1600</f>
        <v>0</v>
      </c>
      <c r="L1600" s="2">
        <f>IF(B1600 &gt;= D1600*Inputs!$B$10, MAX(B1600 - E1600/Inputs!$B$5 - Inputs!$B$8, 0) * I1600, 0)</f>
        <v>0</v>
      </c>
      <c r="M1600" s="2">
        <f t="shared" si="290"/>
        <v>0</v>
      </c>
      <c r="N1600" s="3" t="str">
        <f t="shared" si="291"/>
        <v>Idle</v>
      </c>
      <c r="O1600" s="3" t="str">
        <f t="shared" si="299"/>
        <v>Idle</v>
      </c>
      <c r="P1600" s="2">
        <f t="shared" si="292"/>
        <v>0</v>
      </c>
      <c r="Q1600" s="2">
        <f t="shared" si="293"/>
        <v>0</v>
      </c>
      <c r="R1600" s="2">
        <f t="shared" si="294"/>
        <v>0</v>
      </c>
      <c r="S1600" s="2">
        <f t="shared" si="295"/>
        <v>0</v>
      </c>
      <c r="T1600" s="2">
        <f t="shared" si="296"/>
        <v>0</v>
      </c>
      <c r="U1600" s="2">
        <f>IF(O1600="Reg", R1600 * Inputs!$B$7, 0)</f>
        <v>0</v>
      </c>
      <c r="V1600" s="2">
        <f>MAX(F1600 + P1600*Inputs!$B$15 - (Q1600/Inputs!$B$16) - U1600, 0)</f>
        <v>340</v>
      </c>
    </row>
    <row r="1601" spans="1:22" x14ac:dyDescent="0.3">
      <c r="A1601" s="1">
        <v>46089.625</v>
      </c>
      <c r="B1601" s="2">
        <v>120.17667077418859</v>
      </c>
      <c r="C1601" s="2">
        <v>15.881539201394681</v>
      </c>
      <c r="D1601" s="2">
        <f t="shared" si="288"/>
        <v>34.267239816840892</v>
      </c>
      <c r="E1601" s="2">
        <f t="shared" si="289"/>
        <v>76.222189489839209</v>
      </c>
      <c r="F1601" s="2">
        <f t="shared" si="297"/>
        <v>340</v>
      </c>
      <c r="G1601" s="2">
        <f t="shared" si="298"/>
        <v>0</v>
      </c>
      <c r="H1601" s="2">
        <f>MIN(Inputs!$B$2, (Inputs!$B$14 - F1601)/Inputs!$B$15)</f>
        <v>0</v>
      </c>
      <c r="I1601" s="2">
        <f>MAX(MIN(Inputs!$B$2, F1601*Inputs!$B$16, Inputs!$B$14*Inputs!$B$4 - G1601), 0)</f>
        <v>170</v>
      </c>
      <c r="J1601" s="2">
        <f>MAX(MIN(Inputs!$B$2, F1601*Inputs!$B$16, (Inputs!$B$14-F1601)/Inputs!$B$15)*Inputs!$B$9, 0)</f>
        <v>0</v>
      </c>
      <c r="K1601" s="2">
        <f>MAX(E1601*Inputs!$B$5 - B1601 - Inputs!$B$8, 0) * H1601</f>
        <v>0</v>
      </c>
      <c r="L1601" s="2">
        <f>IF(B1601 &gt;= D1601*Inputs!$B$10, MAX(B1601 - E1601/Inputs!$B$5 - Inputs!$B$8, 0) * I1601, 0)</f>
        <v>2305.2928801658495</v>
      </c>
      <c r="M1601" s="2">
        <f t="shared" si="290"/>
        <v>0</v>
      </c>
      <c r="N1601" s="3" t="str">
        <f t="shared" si="291"/>
        <v>Discharge</v>
      </c>
      <c r="O1601" s="3" t="str">
        <f t="shared" si="299"/>
        <v>Discharge</v>
      </c>
      <c r="P1601" s="2">
        <f t="shared" si="292"/>
        <v>0</v>
      </c>
      <c r="Q1601" s="2">
        <f t="shared" si="293"/>
        <v>170</v>
      </c>
      <c r="R1601" s="2">
        <f t="shared" si="294"/>
        <v>0</v>
      </c>
      <c r="S1601" s="2">
        <f t="shared" si="295"/>
        <v>20430.03403161206</v>
      </c>
      <c r="T1601" s="2">
        <f t="shared" si="296"/>
        <v>0</v>
      </c>
      <c r="U1601" s="2">
        <f>IF(O1601="Reg", R1601 * Inputs!$B$7, 0)</f>
        <v>0</v>
      </c>
      <c r="V1601" s="2">
        <f>MAX(F1601 + P1601*Inputs!$B$15 - (Q1601/Inputs!$B$16) - U1601, 0)</f>
        <v>170</v>
      </c>
    </row>
    <row r="1602" spans="1:22" x14ac:dyDescent="0.3">
      <c r="A1602" s="1">
        <v>46089.666666666657</v>
      </c>
      <c r="B1602" s="2">
        <v>62.47259491774502</v>
      </c>
      <c r="C1602" s="2">
        <v>2.84768056650644</v>
      </c>
      <c r="D1602" s="2">
        <f t="shared" ref="D1602:D1665" si="300">AVERAGEIFS(B:B, A:A, "&gt;="&amp;INT(A1602), A:A, "&lt;"&amp;INT(A1602)+1)</f>
        <v>34.267239816840892</v>
      </c>
      <c r="E1602" s="2">
        <f t="shared" ref="E1602:E1665" si="301">AVERAGE(B1602:B1607)</f>
        <v>64.744759482290434</v>
      </c>
      <c r="F1602" s="2">
        <f t="shared" si="297"/>
        <v>170</v>
      </c>
      <c r="G1602" s="2">
        <f t="shared" si="298"/>
        <v>170</v>
      </c>
      <c r="H1602" s="2">
        <f>MIN(Inputs!$B$2, (Inputs!$B$14 - F1602)/Inputs!$B$15)</f>
        <v>170</v>
      </c>
      <c r="I1602" s="2">
        <f>MAX(MIN(Inputs!$B$2, F1602*Inputs!$B$16, Inputs!$B$14*Inputs!$B$4 - G1602), 0)</f>
        <v>170</v>
      </c>
      <c r="J1602" s="2">
        <f>MAX(MIN(Inputs!$B$2, F1602*Inputs!$B$16, (Inputs!$B$14-F1602)/Inputs!$B$15)*Inputs!$B$9, 0)</f>
        <v>136</v>
      </c>
      <c r="K1602" s="2">
        <f>MAX(E1602*Inputs!$B$5 - B1602 - Inputs!$B$8, 0) * H1602</f>
        <v>0</v>
      </c>
      <c r="L1602" s="2">
        <f>IF(B1602 &gt;= D1602*Inputs!$B$10, MAX(B1602 - E1602/Inputs!$B$5 - Inputs!$B$8, 0) * I1602, 0)</f>
        <v>0</v>
      </c>
      <c r="M1602" s="2">
        <f t="shared" ref="M1602:M1665" si="302">C1602 * J1602</f>
        <v>387.28455704487584</v>
      </c>
      <c r="N1602" s="3" t="str">
        <f t="shared" ref="N1602:N1665" si="303">IF(MAX(K1602, L1602, M1602)&lt;=0, "Idle", IF(AND(M1602&gt;=K1602, M1602&gt;=L1602), "Reg", IF(L1602&gt;=K1602, "Discharge", "Charge")))</f>
        <v>Reg</v>
      </c>
      <c r="O1602" s="3" t="str">
        <f t="shared" si="299"/>
        <v>Discharge</v>
      </c>
      <c r="P1602" s="2">
        <f t="shared" ref="P1602:P1665" si="304">IF(O1602="Charge", H1602, 0)</f>
        <v>0</v>
      </c>
      <c r="Q1602" s="2">
        <f t="shared" ref="Q1602:Q1665" si="305">IF(O1602="Discharge", I1602, 0)</f>
        <v>170</v>
      </c>
      <c r="R1602" s="2">
        <f t="shared" ref="R1602:R1665" si="306">IF(O1602="Reg", J1602, 0)</f>
        <v>0</v>
      </c>
      <c r="S1602" s="2">
        <f t="shared" ref="S1602:S1665" si="307">(Q1602 - P1602) * B1602</f>
        <v>10620.341136016654</v>
      </c>
      <c r="T1602" s="2">
        <f t="shared" ref="T1602:T1665" si="308">R1602 * C1602</f>
        <v>0</v>
      </c>
      <c r="U1602" s="2">
        <f>IF(O1602="Reg", R1602 * Inputs!$B$7, 0)</f>
        <v>0</v>
      </c>
      <c r="V1602" s="2">
        <f>MAX(F1602 + P1602*Inputs!$B$15 - (Q1602/Inputs!$B$16) - U1602, 0)</f>
        <v>0</v>
      </c>
    </row>
    <row r="1603" spans="1:22" x14ac:dyDescent="0.3">
      <c r="A1603" s="1">
        <v>46089.708333333343</v>
      </c>
      <c r="B1603" s="2">
        <v>62.624792490038502</v>
      </c>
      <c r="C1603" s="2">
        <v>4.7680994578228528</v>
      </c>
      <c r="D1603" s="2">
        <f t="shared" si="300"/>
        <v>34.267239816840892</v>
      </c>
      <c r="E1603" s="2">
        <f t="shared" si="301"/>
        <v>61.424515881140955</v>
      </c>
      <c r="F1603" s="2">
        <f t="shared" ref="F1603:F1666" si="309">V1602</f>
        <v>0</v>
      </c>
      <c r="G1603" s="2">
        <f t="shared" ref="G1603:G1666" si="310">IF(INT(A1603)=INT(A1602), G1602 + Q1602, 0)</f>
        <v>340</v>
      </c>
      <c r="H1603" s="2">
        <f>MIN(Inputs!$B$2, (Inputs!$B$14 - F1603)/Inputs!$B$15)</f>
        <v>170</v>
      </c>
      <c r="I1603" s="2">
        <f>MAX(MIN(Inputs!$B$2, F1603*Inputs!$B$16, Inputs!$B$14*Inputs!$B$4 - G1603), 0)</f>
        <v>0</v>
      </c>
      <c r="J1603" s="2">
        <f>MAX(MIN(Inputs!$B$2, F1603*Inputs!$B$16, (Inputs!$B$14-F1603)/Inputs!$B$15)*Inputs!$B$9, 0)</f>
        <v>0</v>
      </c>
      <c r="K1603" s="2">
        <f>MAX(E1603*Inputs!$B$5 - B1603 - Inputs!$B$8, 0) * H1603</f>
        <v>0</v>
      </c>
      <c r="L1603" s="2">
        <f>IF(B1603 &gt;= D1603*Inputs!$B$10, MAX(B1603 - E1603/Inputs!$B$5 - Inputs!$B$8, 0) * I1603, 0)</f>
        <v>0</v>
      </c>
      <c r="M1603" s="2">
        <f t="shared" si="302"/>
        <v>0</v>
      </c>
      <c r="N1603" s="3" t="str">
        <f t="shared" si="303"/>
        <v>Idle</v>
      </c>
      <c r="O1603" s="3" t="str">
        <f t="shared" si="299"/>
        <v>Idle</v>
      </c>
      <c r="P1603" s="2">
        <f t="shared" si="304"/>
        <v>0</v>
      </c>
      <c r="Q1603" s="2">
        <f t="shared" si="305"/>
        <v>0</v>
      </c>
      <c r="R1603" s="2">
        <f t="shared" si="306"/>
        <v>0</v>
      </c>
      <c r="S1603" s="2">
        <f t="shared" si="307"/>
        <v>0</v>
      </c>
      <c r="T1603" s="2">
        <f t="shared" si="308"/>
        <v>0</v>
      </c>
      <c r="U1603" s="2">
        <f>IF(O1603="Reg", R1603 * Inputs!$B$7, 0)</f>
        <v>0</v>
      </c>
      <c r="V1603" s="2">
        <f>MAX(F1603 + P1603*Inputs!$B$15 - (Q1603/Inputs!$B$16) - U1603, 0)</f>
        <v>0</v>
      </c>
    </row>
    <row r="1604" spans="1:22" x14ac:dyDescent="0.3">
      <c r="A1604" s="1">
        <v>46089.75</v>
      </c>
      <c r="B1604" s="2">
        <v>81.901477328076069</v>
      </c>
      <c r="C1604" s="2">
        <v>2.693072397234352</v>
      </c>
      <c r="D1604" s="2">
        <f t="shared" si="300"/>
        <v>34.267239816840892</v>
      </c>
      <c r="E1604" s="2">
        <f t="shared" si="301"/>
        <v>58.277248647244711</v>
      </c>
      <c r="F1604" s="2">
        <f t="shared" si="309"/>
        <v>0</v>
      </c>
      <c r="G1604" s="2">
        <f t="shared" si="310"/>
        <v>340</v>
      </c>
      <c r="H1604" s="2">
        <f>MIN(Inputs!$B$2, (Inputs!$B$14 - F1604)/Inputs!$B$15)</f>
        <v>170</v>
      </c>
      <c r="I1604" s="2">
        <f>MAX(MIN(Inputs!$B$2, F1604*Inputs!$B$16, Inputs!$B$14*Inputs!$B$4 - G1604), 0)</f>
        <v>0</v>
      </c>
      <c r="J1604" s="2">
        <f>MAX(MIN(Inputs!$B$2, F1604*Inputs!$B$16, (Inputs!$B$14-F1604)/Inputs!$B$15)*Inputs!$B$9, 0)</f>
        <v>0</v>
      </c>
      <c r="K1604" s="2">
        <f>MAX(E1604*Inputs!$B$5 - B1604 - Inputs!$B$8, 0) * H1604</f>
        <v>0</v>
      </c>
      <c r="L1604" s="2">
        <f>IF(B1604 &gt;= D1604*Inputs!$B$10, MAX(B1604 - E1604/Inputs!$B$5 - Inputs!$B$8, 0) * I1604, 0)</f>
        <v>0</v>
      </c>
      <c r="M1604" s="2">
        <f t="shared" si="302"/>
        <v>0</v>
      </c>
      <c r="N1604" s="3" t="str">
        <f t="shared" si="303"/>
        <v>Idle</v>
      </c>
      <c r="O1604" s="3" t="str">
        <f t="shared" ref="O1604:O1667" si="311">IF(O1603&lt;&gt;O1602, O1603, N1604)</f>
        <v>Idle</v>
      </c>
      <c r="P1604" s="2">
        <f t="shared" si="304"/>
        <v>0</v>
      </c>
      <c r="Q1604" s="2">
        <f t="shared" si="305"/>
        <v>0</v>
      </c>
      <c r="R1604" s="2">
        <f t="shared" si="306"/>
        <v>0</v>
      </c>
      <c r="S1604" s="2">
        <f t="shared" si="307"/>
        <v>0</v>
      </c>
      <c r="T1604" s="2">
        <f t="shared" si="308"/>
        <v>0</v>
      </c>
      <c r="U1604" s="2">
        <f>IF(O1604="Reg", R1604 * Inputs!$B$7, 0)</f>
        <v>0</v>
      </c>
      <c r="V1604" s="2">
        <f>MAX(F1604 + P1604*Inputs!$B$15 - (Q1604/Inputs!$B$16) - U1604, 0)</f>
        <v>0</v>
      </c>
    </row>
    <row r="1605" spans="1:22" x14ac:dyDescent="0.3">
      <c r="A1605" s="1">
        <v>46089.791666666657</v>
      </c>
      <c r="B1605" s="2">
        <v>70.642115550528999</v>
      </c>
      <c r="C1605" s="2">
        <v>7.5772544324760807</v>
      </c>
      <c r="D1605" s="2">
        <f t="shared" si="300"/>
        <v>34.267239816840892</v>
      </c>
      <c r="E1605" s="2">
        <f t="shared" si="301"/>
        <v>49.944216448442795</v>
      </c>
      <c r="F1605" s="2">
        <f t="shared" si="309"/>
        <v>0</v>
      </c>
      <c r="G1605" s="2">
        <f t="shared" si="310"/>
        <v>340</v>
      </c>
      <c r="H1605" s="2">
        <f>MIN(Inputs!$B$2, (Inputs!$B$14 - F1605)/Inputs!$B$15)</f>
        <v>170</v>
      </c>
      <c r="I1605" s="2">
        <f>MAX(MIN(Inputs!$B$2, F1605*Inputs!$B$16, Inputs!$B$14*Inputs!$B$4 - G1605), 0)</f>
        <v>0</v>
      </c>
      <c r="J1605" s="2">
        <f>MAX(MIN(Inputs!$B$2, F1605*Inputs!$B$16, (Inputs!$B$14-F1605)/Inputs!$B$15)*Inputs!$B$9, 0)</f>
        <v>0</v>
      </c>
      <c r="K1605" s="2">
        <f>MAX(E1605*Inputs!$B$5 - B1605 - Inputs!$B$8, 0) * H1605</f>
        <v>0</v>
      </c>
      <c r="L1605" s="2">
        <f>IF(B1605 &gt;= D1605*Inputs!$B$10, MAX(B1605 - E1605/Inputs!$B$5 - Inputs!$B$8, 0) * I1605, 0)</f>
        <v>0</v>
      </c>
      <c r="M1605" s="2">
        <f t="shared" si="302"/>
        <v>0</v>
      </c>
      <c r="N1605" s="3" t="str">
        <f t="shared" si="303"/>
        <v>Idle</v>
      </c>
      <c r="O1605" s="3" t="str">
        <f t="shared" si="311"/>
        <v>Idle</v>
      </c>
      <c r="P1605" s="2">
        <f t="shared" si="304"/>
        <v>0</v>
      </c>
      <c r="Q1605" s="2">
        <f t="shared" si="305"/>
        <v>0</v>
      </c>
      <c r="R1605" s="2">
        <f t="shared" si="306"/>
        <v>0</v>
      </c>
      <c r="S1605" s="2">
        <f t="shared" si="307"/>
        <v>0</v>
      </c>
      <c r="T1605" s="2">
        <f t="shared" si="308"/>
        <v>0</v>
      </c>
      <c r="U1605" s="2">
        <f>IF(O1605="Reg", R1605 * Inputs!$B$7, 0)</f>
        <v>0</v>
      </c>
      <c r="V1605" s="2">
        <f>MAX(F1605 + P1605*Inputs!$B$15 - (Q1605/Inputs!$B$16) - U1605, 0)</f>
        <v>0</v>
      </c>
    </row>
    <row r="1606" spans="1:22" x14ac:dyDescent="0.3">
      <c r="A1606" s="1">
        <v>46089.833333333343</v>
      </c>
      <c r="B1606" s="2">
        <v>59.515485878458087</v>
      </c>
      <c r="C1606" s="2">
        <v>2.311209568565403</v>
      </c>
      <c r="D1606" s="2">
        <f t="shared" si="300"/>
        <v>34.267239816840892</v>
      </c>
      <c r="E1606" s="2">
        <f t="shared" si="301"/>
        <v>41.213538942368352</v>
      </c>
      <c r="F1606" s="2">
        <f t="shared" si="309"/>
        <v>0</v>
      </c>
      <c r="G1606" s="2">
        <f t="shared" si="310"/>
        <v>340</v>
      </c>
      <c r="H1606" s="2">
        <f>MIN(Inputs!$B$2, (Inputs!$B$14 - F1606)/Inputs!$B$15)</f>
        <v>170</v>
      </c>
      <c r="I1606" s="2">
        <f>MAX(MIN(Inputs!$B$2, F1606*Inputs!$B$16, Inputs!$B$14*Inputs!$B$4 - G1606), 0)</f>
        <v>0</v>
      </c>
      <c r="J1606" s="2">
        <f>MAX(MIN(Inputs!$B$2, F1606*Inputs!$B$16, (Inputs!$B$14-F1606)/Inputs!$B$15)*Inputs!$B$9, 0)</f>
        <v>0</v>
      </c>
      <c r="K1606" s="2">
        <f>MAX(E1606*Inputs!$B$5 - B1606 - Inputs!$B$8, 0) * H1606</f>
        <v>0</v>
      </c>
      <c r="L1606" s="2">
        <f>IF(B1606 &gt;= D1606*Inputs!$B$10, MAX(B1606 - E1606/Inputs!$B$5 - Inputs!$B$8, 0) * I1606, 0)</f>
        <v>0</v>
      </c>
      <c r="M1606" s="2">
        <f t="shared" si="302"/>
        <v>0</v>
      </c>
      <c r="N1606" s="3" t="str">
        <f t="shared" si="303"/>
        <v>Idle</v>
      </c>
      <c r="O1606" s="3" t="str">
        <f t="shared" si="311"/>
        <v>Idle</v>
      </c>
      <c r="P1606" s="2">
        <f t="shared" si="304"/>
        <v>0</v>
      </c>
      <c r="Q1606" s="2">
        <f t="shared" si="305"/>
        <v>0</v>
      </c>
      <c r="R1606" s="2">
        <f t="shared" si="306"/>
        <v>0</v>
      </c>
      <c r="S1606" s="2">
        <f t="shared" si="307"/>
        <v>0</v>
      </c>
      <c r="T1606" s="2">
        <f t="shared" si="308"/>
        <v>0</v>
      </c>
      <c r="U1606" s="2">
        <f>IF(O1606="Reg", R1606 * Inputs!$B$7, 0)</f>
        <v>0</v>
      </c>
      <c r="V1606" s="2">
        <f>MAX(F1606 + P1606*Inputs!$B$15 - (Q1606/Inputs!$B$16) - U1606, 0)</f>
        <v>0</v>
      </c>
    </row>
    <row r="1607" spans="1:22" x14ac:dyDescent="0.3">
      <c r="A1607" s="1">
        <v>46089.875</v>
      </c>
      <c r="B1607" s="2">
        <v>51.31209072889591</v>
      </c>
      <c r="C1607" s="2">
        <v>5.7237337046831049</v>
      </c>
      <c r="D1607" s="2">
        <f t="shared" si="300"/>
        <v>34.267239816840892</v>
      </c>
      <c r="E1607" s="2">
        <f t="shared" si="301"/>
        <v>33.438052869400416</v>
      </c>
      <c r="F1607" s="2">
        <f t="shared" si="309"/>
        <v>0</v>
      </c>
      <c r="G1607" s="2">
        <f t="shared" si="310"/>
        <v>340</v>
      </c>
      <c r="H1607" s="2">
        <f>MIN(Inputs!$B$2, (Inputs!$B$14 - F1607)/Inputs!$B$15)</f>
        <v>170</v>
      </c>
      <c r="I1607" s="2">
        <f>MAX(MIN(Inputs!$B$2, F1607*Inputs!$B$16, Inputs!$B$14*Inputs!$B$4 - G1607), 0)</f>
        <v>0</v>
      </c>
      <c r="J1607" s="2">
        <f>MAX(MIN(Inputs!$B$2, F1607*Inputs!$B$16, (Inputs!$B$14-F1607)/Inputs!$B$15)*Inputs!$B$9, 0)</f>
        <v>0</v>
      </c>
      <c r="K1607" s="2">
        <f>MAX(E1607*Inputs!$B$5 - B1607 - Inputs!$B$8, 0) * H1607</f>
        <v>0</v>
      </c>
      <c r="L1607" s="2">
        <f>IF(B1607 &gt;= D1607*Inputs!$B$10, MAX(B1607 - E1607/Inputs!$B$5 - Inputs!$B$8, 0) * I1607, 0)</f>
        <v>0</v>
      </c>
      <c r="M1607" s="2">
        <f t="shared" si="302"/>
        <v>0</v>
      </c>
      <c r="N1607" s="3" t="str">
        <f t="shared" si="303"/>
        <v>Idle</v>
      </c>
      <c r="O1607" s="3" t="str">
        <f t="shared" si="311"/>
        <v>Idle</v>
      </c>
      <c r="P1607" s="2">
        <f t="shared" si="304"/>
        <v>0</v>
      </c>
      <c r="Q1607" s="2">
        <f t="shared" si="305"/>
        <v>0</v>
      </c>
      <c r="R1607" s="2">
        <f t="shared" si="306"/>
        <v>0</v>
      </c>
      <c r="S1607" s="2">
        <f t="shared" si="307"/>
        <v>0</v>
      </c>
      <c r="T1607" s="2">
        <f t="shared" si="308"/>
        <v>0</v>
      </c>
      <c r="U1607" s="2">
        <f>IF(O1607="Reg", R1607 * Inputs!$B$7, 0)</f>
        <v>0</v>
      </c>
      <c r="V1607" s="2">
        <f>MAX(F1607 + P1607*Inputs!$B$15 - (Q1607/Inputs!$B$16) - U1607, 0)</f>
        <v>0</v>
      </c>
    </row>
    <row r="1608" spans="1:22" x14ac:dyDescent="0.3">
      <c r="A1608" s="1">
        <v>46089.916666666657</v>
      </c>
      <c r="B1608" s="2">
        <v>42.551133310848172</v>
      </c>
      <c r="C1608" s="2">
        <v>5.170090057838979</v>
      </c>
      <c r="D1608" s="2">
        <f t="shared" si="300"/>
        <v>34.267239816840892</v>
      </c>
      <c r="E1608" s="2">
        <f t="shared" si="301"/>
        <v>24.886037747917765</v>
      </c>
      <c r="F1608" s="2">
        <f t="shared" si="309"/>
        <v>0</v>
      </c>
      <c r="G1608" s="2">
        <f t="shared" si="310"/>
        <v>340</v>
      </c>
      <c r="H1608" s="2">
        <f>MIN(Inputs!$B$2, (Inputs!$B$14 - F1608)/Inputs!$B$15)</f>
        <v>170</v>
      </c>
      <c r="I1608" s="2">
        <f>MAX(MIN(Inputs!$B$2, F1608*Inputs!$B$16, Inputs!$B$14*Inputs!$B$4 - G1608), 0)</f>
        <v>0</v>
      </c>
      <c r="J1608" s="2">
        <f>MAX(MIN(Inputs!$B$2, F1608*Inputs!$B$16, (Inputs!$B$14-F1608)/Inputs!$B$15)*Inputs!$B$9, 0)</f>
        <v>0</v>
      </c>
      <c r="K1608" s="2">
        <f>MAX(E1608*Inputs!$B$5 - B1608 - Inputs!$B$8, 0) * H1608</f>
        <v>0</v>
      </c>
      <c r="L1608" s="2">
        <f>IF(B1608 &gt;= D1608*Inputs!$B$10, MAX(B1608 - E1608/Inputs!$B$5 - Inputs!$B$8, 0) * I1608, 0)</f>
        <v>0</v>
      </c>
      <c r="M1608" s="2">
        <f t="shared" si="302"/>
        <v>0</v>
      </c>
      <c r="N1608" s="3" t="str">
        <f t="shared" si="303"/>
        <v>Idle</v>
      </c>
      <c r="O1608" s="3" t="str">
        <f t="shared" si="311"/>
        <v>Idle</v>
      </c>
      <c r="P1608" s="2">
        <f t="shared" si="304"/>
        <v>0</v>
      </c>
      <c r="Q1608" s="2">
        <f t="shared" si="305"/>
        <v>0</v>
      </c>
      <c r="R1608" s="2">
        <f t="shared" si="306"/>
        <v>0</v>
      </c>
      <c r="S1608" s="2">
        <f t="shared" si="307"/>
        <v>0</v>
      </c>
      <c r="T1608" s="2">
        <f t="shared" si="308"/>
        <v>0</v>
      </c>
      <c r="U1608" s="2">
        <f>IF(O1608="Reg", R1608 * Inputs!$B$7, 0)</f>
        <v>0</v>
      </c>
      <c r="V1608" s="2">
        <f>MAX(F1608 + P1608*Inputs!$B$15 - (Q1608/Inputs!$B$16) - U1608, 0)</f>
        <v>0</v>
      </c>
    </row>
    <row r="1609" spans="1:22" x14ac:dyDescent="0.3">
      <c r="A1609" s="1">
        <v>46089.958333333343</v>
      </c>
      <c r="B1609" s="2">
        <v>43.74118908666108</v>
      </c>
      <c r="C1609" s="2">
        <v>1.8286637663499059</v>
      </c>
      <c r="D1609" s="2">
        <f t="shared" si="300"/>
        <v>34.267239816840892</v>
      </c>
      <c r="E1609" s="2">
        <f t="shared" si="301"/>
        <v>17.794182196109734</v>
      </c>
      <c r="F1609" s="2">
        <f t="shared" si="309"/>
        <v>0</v>
      </c>
      <c r="G1609" s="2">
        <f t="shared" si="310"/>
        <v>340</v>
      </c>
      <c r="H1609" s="2">
        <f>MIN(Inputs!$B$2, (Inputs!$B$14 - F1609)/Inputs!$B$15)</f>
        <v>170</v>
      </c>
      <c r="I1609" s="2">
        <f>MAX(MIN(Inputs!$B$2, F1609*Inputs!$B$16, Inputs!$B$14*Inputs!$B$4 - G1609), 0)</f>
        <v>0</v>
      </c>
      <c r="J1609" s="2">
        <f>MAX(MIN(Inputs!$B$2, F1609*Inputs!$B$16, (Inputs!$B$14-F1609)/Inputs!$B$15)*Inputs!$B$9, 0)</f>
        <v>0</v>
      </c>
      <c r="K1609" s="2">
        <f>MAX(E1609*Inputs!$B$5 - B1609 - Inputs!$B$8, 0) * H1609</f>
        <v>0</v>
      </c>
      <c r="L1609" s="2">
        <f>IF(B1609 &gt;= D1609*Inputs!$B$10, MAX(B1609 - E1609/Inputs!$B$5 - Inputs!$B$8, 0) * I1609, 0)</f>
        <v>0</v>
      </c>
      <c r="M1609" s="2">
        <f t="shared" si="302"/>
        <v>0</v>
      </c>
      <c r="N1609" s="3" t="str">
        <f t="shared" si="303"/>
        <v>Idle</v>
      </c>
      <c r="O1609" s="3" t="str">
        <f t="shared" si="311"/>
        <v>Idle</v>
      </c>
      <c r="P1609" s="2">
        <f t="shared" si="304"/>
        <v>0</v>
      </c>
      <c r="Q1609" s="2">
        <f t="shared" si="305"/>
        <v>0</v>
      </c>
      <c r="R1609" s="2">
        <f t="shared" si="306"/>
        <v>0</v>
      </c>
      <c r="S1609" s="2">
        <f t="shared" si="307"/>
        <v>0</v>
      </c>
      <c r="T1609" s="2">
        <f t="shared" si="308"/>
        <v>0</v>
      </c>
      <c r="U1609" s="2">
        <f>IF(O1609="Reg", R1609 * Inputs!$B$7, 0)</f>
        <v>0</v>
      </c>
      <c r="V1609" s="2">
        <f>MAX(F1609 + P1609*Inputs!$B$15 - (Q1609/Inputs!$B$16) - U1609, 0)</f>
        <v>0</v>
      </c>
    </row>
    <row r="1610" spans="1:22" x14ac:dyDescent="0.3">
      <c r="A1610" s="1">
        <v>46090</v>
      </c>
      <c r="B1610" s="2">
        <v>31.903284135264482</v>
      </c>
      <c r="C1610" s="2">
        <v>8.7895184561950028</v>
      </c>
      <c r="D1610" s="2">
        <f t="shared" si="300"/>
        <v>30.943413429630567</v>
      </c>
      <c r="E1610" s="2">
        <f t="shared" si="301"/>
        <v>10.503984014999556</v>
      </c>
      <c r="F1610" s="2">
        <f t="shared" si="309"/>
        <v>0</v>
      </c>
      <c r="G1610" s="2">
        <f t="shared" si="310"/>
        <v>0</v>
      </c>
      <c r="H1610" s="2">
        <f>MIN(Inputs!$B$2, (Inputs!$B$14 - F1610)/Inputs!$B$15)</f>
        <v>170</v>
      </c>
      <c r="I1610" s="2">
        <f>MAX(MIN(Inputs!$B$2, F1610*Inputs!$B$16, Inputs!$B$14*Inputs!$B$4 - G1610), 0)</f>
        <v>0</v>
      </c>
      <c r="J1610" s="2">
        <f>MAX(MIN(Inputs!$B$2, F1610*Inputs!$B$16, (Inputs!$B$14-F1610)/Inputs!$B$15)*Inputs!$B$9, 0)</f>
        <v>0</v>
      </c>
      <c r="K1610" s="2">
        <f>MAX(E1610*Inputs!$B$5 - B1610 - Inputs!$B$8, 0) * H1610</f>
        <v>0</v>
      </c>
      <c r="L1610" s="2">
        <f>IF(B1610 &gt;= D1610*Inputs!$B$10, MAX(B1610 - E1610/Inputs!$B$5 - Inputs!$B$8, 0) * I1610, 0)</f>
        <v>0</v>
      </c>
      <c r="M1610" s="2">
        <f t="shared" si="302"/>
        <v>0</v>
      </c>
      <c r="N1610" s="3" t="str">
        <f t="shared" si="303"/>
        <v>Idle</v>
      </c>
      <c r="O1610" s="3" t="str">
        <f t="shared" si="311"/>
        <v>Idle</v>
      </c>
      <c r="P1610" s="2">
        <f t="shared" si="304"/>
        <v>0</v>
      </c>
      <c r="Q1610" s="2">
        <f t="shared" si="305"/>
        <v>0</v>
      </c>
      <c r="R1610" s="2">
        <f t="shared" si="306"/>
        <v>0</v>
      </c>
      <c r="S1610" s="2">
        <f t="shared" si="307"/>
        <v>0</v>
      </c>
      <c r="T1610" s="2">
        <f t="shared" si="308"/>
        <v>0</v>
      </c>
      <c r="U1610" s="2">
        <f>IF(O1610="Reg", R1610 * Inputs!$B$7, 0)</f>
        <v>0</v>
      </c>
      <c r="V1610" s="2">
        <f>MAX(F1610 + P1610*Inputs!$B$15 - (Q1610/Inputs!$B$16) - U1610, 0)</f>
        <v>0</v>
      </c>
    </row>
    <row r="1611" spans="1:22" x14ac:dyDescent="0.3">
      <c r="A1611" s="1">
        <v>46090.041666666657</v>
      </c>
      <c r="B1611" s="2">
        <v>18.25805051408237</v>
      </c>
      <c r="C1611" s="2">
        <v>9.5504234345392209</v>
      </c>
      <c r="D1611" s="2">
        <f t="shared" si="300"/>
        <v>30.943413429630567</v>
      </c>
      <c r="E1611" s="2">
        <f t="shared" si="301"/>
        <v>5.1867699924554751</v>
      </c>
      <c r="F1611" s="2">
        <f t="shared" si="309"/>
        <v>0</v>
      </c>
      <c r="G1611" s="2">
        <f t="shared" si="310"/>
        <v>0</v>
      </c>
      <c r="H1611" s="2">
        <f>MIN(Inputs!$B$2, (Inputs!$B$14 - F1611)/Inputs!$B$15)</f>
        <v>170</v>
      </c>
      <c r="I1611" s="2">
        <f>MAX(MIN(Inputs!$B$2, F1611*Inputs!$B$16, Inputs!$B$14*Inputs!$B$4 - G1611), 0)</f>
        <v>0</v>
      </c>
      <c r="J1611" s="2">
        <f>MAX(MIN(Inputs!$B$2, F1611*Inputs!$B$16, (Inputs!$B$14-F1611)/Inputs!$B$15)*Inputs!$B$9, 0)</f>
        <v>0</v>
      </c>
      <c r="K1611" s="2">
        <f>MAX(E1611*Inputs!$B$5 - B1611 - Inputs!$B$8, 0) * H1611</f>
        <v>0</v>
      </c>
      <c r="L1611" s="2">
        <f>IF(B1611 &gt;= D1611*Inputs!$B$10, MAX(B1611 - E1611/Inputs!$B$5 - Inputs!$B$8, 0) * I1611, 0)</f>
        <v>0</v>
      </c>
      <c r="M1611" s="2">
        <f t="shared" si="302"/>
        <v>0</v>
      </c>
      <c r="N1611" s="3" t="str">
        <f t="shared" si="303"/>
        <v>Idle</v>
      </c>
      <c r="O1611" s="3" t="str">
        <f t="shared" si="311"/>
        <v>Idle</v>
      </c>
      <c r="P1611" s="2">
        <f t="shared" si="304"/>
        <v>0</v>
      </c>
      <c r="Q1611" s="2">
        <f t="shared" si="305"/>
        <v>0</v>
      </c>
      <c r="R1611" s="2">
        <f t="shared" si="306"/>
        <v>0</v>
      </c>
      <c r="S1611" s="2">
        <f t="shared" si="307"/>
        <v>0</v>
      </c>
      <c r="T1611" s="2">
        <f t="shared" si="308"/>
        <v>0</v>
      </c>
      <c r="U1611" s="2">
        <f>IF(O1611="Reg", R1611 * Inputs!$B$7, 0)</f>
        <v>0</v>
      </c>
      <c r="V1611" s="2">
        <f>MAX(F1611 + P1611*Inputs!$B$15 - (Q1611/Inputs!$B$16) - U1611, 0)</f>
        <v>0</v>
      </c>
    </row>
    <row r="1612" spans="1:22" x14ac:dyDescent="0.3">
      <c r="A1612" s="1">
        <v>46090.083333333343</v>
      </c>
      <c r="B1612" s="2">
        <v>12.86256944065048</v>
      </c>
      <c r="C1612" s="2">
        <v>3.423471433876315</v>
      </c>
      <c r="D1612" s="2">
        <f t="shared" si="300"/>
        <v>30.943413429630567</v>
      </c>
      <c r="E1612" s="2">
        <f t="shared" si="301"/>
        <v>2.1437615734417466</v>
      </c>
      <c r="F1612" s="2">
        <f t="shared" si="309"/>
        <v>0</v>
      </c>
      <c r="G1612" s="2">
        <f t="shared" si="310"/>
        <v>0</v>
      </c>
      <c r="H1612" s="2">
        <f>MIN(Inputs!$B$2, (Inputs!$B$14 - F1612)/Inputs!$B$15)</f>
        <v>170</v>
      </c>
      <c r="I1612" s="2">
        <f>MAX(MIN(Inputs!$B$2, F1612*Inputs!$B$16, Inputs!$B$14*Inputs!$B$4 - G1612), 0)</f>
        <v>0</v>
      </c>
      <c r="J1612" s="2">
        <f>MAX(MIN(Inputs!$B$2, F1612*Inputs!$B$16, (Inputs!$B$14-F1612)/Inputs!$B$15)*Inputs!$B$9, 0)</f>
        <v>0</v>
      </c>
      <c r="K1612" s="2">
        <f>MAX(E1612*Inputs!$B$5 - B1612 - Inputs!$B$8, 0) * H1612</f>
        <v>0</v>
      </c>
      <c r="L1612" s="2">
        <f>IF(B1612 &gt;= D1612*Inputs!$B$10, MAX(B1612 - E1612/Inputs!$B$5 - Inputs!$B$8, 0) * I1612, 0)</f>
        <v>0</v>
      </c>
      <c r="M1612" s="2">
        <f t="shared" si="302"/>
        <v>0</v>
      </c>
      <c r="N1612" s="3" t="str">
        <f t="shared" si="303"/>
        <v>Idle</v>
      </c>
      <c r="O1612" s="3" t="str">
        <f t="shared" si="311"/>
        <v>Idle</v>
      </c>
      <c r="P1612" s="2">
        <f t="shared" si="304"/>
        <v>0</v>
      </c>
      <c r="Q1612" s="2">
        <f t="shared" si="305"/>
        <v>0</v>
      </c>
      <c r="R1612" s="2">
        <f t="shared" si="306"/>
        <v>0</v>
      </c>
      <c r="S1612" s="2">
        <f t="shared" si="307"/>
        <v>0</v>
      </c>
      <c r="T1612" s="2">
        <f t="shared" si="308"/>
        <v>0</v>
      </c>
      <c r="U1612" s="2">
        <f>IF(O1612="Reg", R1612 * Inputs!$B$7, 0)</f>
        <v>0</v>
      </c>
      <c r="V1612" s="2">
        <f>MAX(F1612 + P1612*Inputs!$B$15 - (Q1612/Inputs!$B$16) - U1612, 0)</f>
        <v>0</v>
      </c>
    </row>
    <row r="1613" spans="1:22" x14ac:dyDescent="0.3">
      <c r="A1613" s="1">
        <v>46090.125</v>
      </c>
      <c r="B1613" s="2">
        <v>0</v>
      </c>
      <c r="C1613" s="2">
        <v>10.913031737809369</v>
      </c>
      <c r="D1613" s="2">
        <f t="shared" si="300"/>
        <v>30.943413429630567</v>
      </c>
      <c r="E1613" s="2">
        <f t="shared" si="301"/>
        <v>0</v>
      </c>
      <c r="F1613" s="2">
        <f t="shared" si="309"/>
        <v>0</v>
      </c>
      <c r="G1613" s="2">
        <f t="shared" si="310"/>
        <v>0</v>
      </c>
      <c r="H1613" s="2">
        <f>MIN(Inputs!$B$2, (Inputs!$B$14 - F1613)/Inputs!$B$15)</f>
        <v>170</v>
      </c>
      <c r="I1613" s="2">
        <f>MAX(MIN(Inputs!$B$2, F1613*Inputs!$B$16, Inputs!$B$14*Inputs!$B$4 - G1613), 0)</f>
        <v>0</v>
      </c>
      <c r="J1613" s="2">
        <f>MAX(MIN(Inputs!$B$2, F1613*Inputs!$B$16, (Inputs!$B$14-F1613)/Inputs!$B$15)*Inputs!$B$9, 0)</f>
        <v>0</v>
      </c>
      <c r="K1613" s="2">
        <f>MAX(E1613*Inputs!$B$5 - B1613 - Inputs!$B$8, 0) * H1613</f>
        <v>0</v>
      </c>
      <c r="L1613" s="2">
        <f>IF(B1613 &gt;= D1613*Inputs!$B$10, MAX(B1613 - E1613/Inputs!$B$5 - Inputs!$B$8, 0) * I1613, 0)</f>
        <v>0</v>
      </c>
      <c r="M1613" s="2">
        <f t="shared" si="302"/>
        <v>0</v>
      </c>
      <c r="N1613" s="3" t="str">
        <f t="shared" si="303"/>
        <v>Idle</v>
      </c>
      <c r="O1613" s="3" t="str">
        <f t="shared" si="311"/>
        <v>Idle</v>
      </c>
      <c r="P1613" s="2">
        <f t="shared" si="304"/>
        <v>0</v>
      </c>
      <c r="Q1613" s="2">
        <f t="shared" si="305"/>
        <v>0</v>
      </c>
      <c r="R1613" s="2">
        <f t="shared" si="306"/>
        <v>0</v>
      </c>
      <c r="S1613" s="2">
        <f t="shared" si="307"/>
        <v>0</v>
      </c>
      <c r="T1613" s="2">
        <f t="shared" si="308"/>
        <v>0</v>
      </c>
      <c r="U1613" s="2">
        <f>IF(O1613="Reg", R1613 * Inputs!$B$7, 0)</f>
        <v>0</v>
      </c>
      <c r="V1613" s="2">
        <f>MAX(F1613 + P1613*Inputs!$B$15 - (Q1613/Inputs!$B$16) - U1613, 0)</f>
        <v>0</v>
      </c>
    </row>
    <row r="1614" spans="1:22" x14ac:dyDescent="0.3">
      <c r="A1614" s="1">
        <v>46090.166666666657</v>
      </c>
      <c r="B1614" s="2">
        <v>0</v>
      </c>
      <c r="C1614" s="2">
        <v>6.6650347881025818</v>
      </c>
      <c r="D1614" s="2">
        <f t="shared" si="300"/>
        <v>30.943413429630567</v>
      </c>
      <c r="E1614" s="2">
        <f t="shared" si="301"/>
        <v>0.9417351375329126</v>
      </c>
      <c r="F1614" s="2">
        <f t="shared" si="309"/>
        <v>0</v>
      </c>
      <c r="G1614" s="2">
        <f t="shared" si="310"/>
        <v>0</v>
      </c>
      <c r="H1614" s="2">
        <f>MIN(Inputs!$B$2, (Inputs!$B$14 - F1614)/Inputs!$B$15)</f>
        <v>170</v>
      </c>
      <c r="I1614" s="2">
        <f>MAX(MIN(Inputs!$B$2, F1614*Inputs!$B$16, Inputs!$B$14*Inputs!$B$4 - G1614), 0)</f>
        <v>0</v>
      </c>
      <c r="J1614" s="2">
        <f>MAX(MIN(Inputs!$B$2, F1614*Inputs!$B$16, (Inputs!$B$14-F1614)/Inputs!$B$15)*Inputs!$B$9, 0)</f>
        <v>0</v>
      </c>
      <c r="K1614" s="2">
        <f>MAX(E1614*Inputs!$B$5 - B1614 - Inputs!$B$8, 0) * H1614</f>
        <v>0</v>
      </c>
      <c r="L1614" s="2">
        <f>IF(B1614 &gt;= D1614*Inputs!$B$10, MAX(B1614 - E1614/Inputs!$B$5 - Inputs!$B$8, 0) * I1614, 0)</f>
        <v>0</v>
      </c>
      <c r="M1614" s="2">
        <f t="shared" si="302"/>
        <v>0</v>
      </c>
      <c r="N1614" s="3" t="str">
        <f t="shared" si="303"/>
        <v>Idle</v>
      </c>
      <c r="O1614" s="3" t="str">
        <f t="shared" si="311"/>
        <v>Idle</v>
      </c>
      <c r="P1614" s="2">
        <f t="shared" si="304"/>
        <v>0</v>
      </c>
      <c r="Q1614" s="2">
        <f t="shared" si="305"/>
        <v>0</v>
      </c>
      <c r="R1614" s="2">
        <f t="shared" si="306"/>
        <v>0</v>
      </c>
      <c r="S1614" s="2">
        <f t="shared" si="307"/>
        <v>0</v>
      </c>
      <c r="T1614" s="2">
        <f t="shared" si="308"/>
        <v>0</v>
      </c>
      <c r="U1614" s="2">
        <f>IF(O1614="Reg", R1614 * Inputs!$B$7, 0)</f>
        <v>0</v>
      </c>
      <c r="V1614" s="2">
        <f>MAX(F1614 + P1614*Inputs!$B$15 - (Q1614/Inputs!$B$16) - U1614, 0)</f>
        <v>0</v>
      </c>
    </row>
    <row r="1615" spans="1:22" x14ac:dyDescent="0.3">
      <c r="A1615" s="1">
        <v>46090.208333333343</v>
      </c>
      <c r="B1615" s="2">
        <v>0</v>
      </c>
      <c r="C1615" s="2">
        <v>13.306439709369499</v>
      </c>
      <c r="D1615" s="2">
        <f t="shared" si="300"/>
        <v>30.943413429630567</v>
      </c>
      <c r="E1615" s="2">
        <f t="shared" si="301"/>
        <v>2.0424744409550617</v>
      </c>
      <c r="F1615" s="2">
        <f t="shared" si="309"/>
        <v>0</v>
      </c>
      <c r="G1615" s="2">
        <f t="shared" si="310"/>
        <v>0</v>
      </c>
      <c r="H1615" s="2">
        <f>MIN(Inputs!$B$2, (Inputs!$B$14 - F1615)/Inputs!$B$15)</f>
        <v>170</v>
      </c>
      <c r="I1615" s="2">
        <f>MAX(MIN(Inputs!$B$2, F1615*Inputs!$B$16, Inputs!$B$14*Inputs!$B$4 - G1615), 0)</f>
        <v>0</v>
      </c>
      <c r="J1615" s="2">
        <f>MAX(MIN(Inputs!$B$2, F1615*Inputs!$B$16, (Inputs!$B$14-F1615)/Inputs!$B$15)*Inputs!$B$9, 0)</f>
        <v>0</v>
      </c>
      <c r="K1615" s="2">
        <f>MAX(E1615*Inputs!$B$5 - B1615 - Inputs!$B$8, 0) * H1615</f>
        <v>0</v>
      </c>
      <c r="L1615" s="2">
        <f>IF(B1615 &gt;= D1615*Inputs!$B$10, MAX(B1615 - E1615/Inputs!$B$5 - Inputs!$B$8, 0) * I1615, 0)</f>
        <v>0</v>
      </c>
      <c r="M1615" s="2">
        <f t="shared" si="302"/>
        <v>0</v>
      </c>
      <c r="N1615" s="3" t="str">
        <f t="shared" si="303"/>
        <v>Idle</v>
      </c>
      <c r="O1615" s="3" t="str">
        <f t="shared" si="311"/>
        <v>Idle</v>
      </c>
      <c r="P1615" s="2">
        <f t="shared" si="304"/>
        <v>0</v>
      </c>
      <c r="Q1615" s="2">
        <f t="shared" si="305"/>
        <v>0</v>
      </c>
      <c r="R1615" s="2">
        <f t="shared" si="306"/>
        <v>0</v>
      </c>
      <c r="S1615" s="2">
        <f t="shared" si="307"/>
        <v>0</v>
      </c>
      <c r="T1615" s="2">
        <f t="shared" si="308"/>
        <v>0</v>
      </c>
      <c r="U1615" s="2">
        <f>IF(O1615="Reg", R1615 * Inputs!$B$7, 0)</f>
        <v>0</v>
      </c>
      <c r="V1615" s="2">
        <f>MAX(F1615 + P1615*Inputs!$B$15 - (Q1615/Inputs!$B$16) - U1615, 0)</f>
        <v>0</v>
      </c>
    </row>
    <row r="1616" spans="1:22" x14ac:dyDescent="0.3">
      <c r="A1616" s="1">
        <v>46090.25</v>
      </c>
      <c r="B1616" s="2">
        <v>0</v>
      </c>
      <c r="C1616" s="2">
        <v>9.9429128822743138</v>
      </c>
      <c r="D1616" s="2">
        <f t="shared" si="300"/>
        <v>30.943413429630567</v>
      </c>
      <c r="E1616" s="2">
        <f t="shared" si="301"/>
        <v>4.1562854669479634</v>
      </c>
      <c r="F1616" s="2">
        <f t="shared" si="309"/>
        <v>0</v>
      </c>
      <c r="G1616" s="2">
        <f t="shared" si="310"/>
        <v>0</v>
      </c>
      <c r="H1616" s="2">
        <f>MIN(Inputs!$B$2, (Inputs!$B$14 - F1616)/Inputs!$B$15)</f>
        <v>170</v>
      </c>
      <c r="I1616" s="2">
        <f>MAX(MIN(Inputs!$B$2, F1616*Inputs!$B$16, Inputs!$B$14*Inputs!$B$4 - G1616), 0)</f>
        <v>0</v>
      </c>
      <c r="J1616" s="2">
        <f>MAX(MIN(Inputs!$B$2, F1616*Inputs!$B$16, (Inputs!$B$14-F1616)/Inputs!$B$15)*Inputs!$B$9, 0)</f>
        <v>0</v>
      </c>
      <c r="K1616" s="2">
        <f>MAX(E1616*Inputs!$B$5 - B1616 - Inputs!$B$8, 0) * H1616</f>
        <v>0</v>
      </c>
      <c r="L1616" s="2">
        <f>IF(B1616 &gt;= D1616*Inputs!$B$10, MAX(B1616 - E1616/Inputs!$B$5 - Inputs!$B$8, 0) * I1616, 0)</f>
        <v>0</v>
      </c>
      <c r="M1616" s="2">
        <f t="shared" si="302"/>
        <v>0</v>
      </c>
      <c r="N1616" s="3" t="str">
        <f t="shared" si="303"/>
        <v>Idle</v>
      </c>
      <c r="O1616" s="3" t="str">
        <f t="shared" si="311"/>
        <v>Idle</v>
      </c>
      <c r="P1616" s="2">
        <f t="shared" si="304"/>
        <v>0</v>
      </c>
      <c r="Q1616" s="2">
        <f t="shared" si="305"/>
        <v>0</v>
      </c>
      <c r="R1616" s="2">
        <f t="shared" si="306"/>
        <v>0</v>
      </c>
      <c r="S1616" s="2">
        <f t="shared" si="307"/>
        <v>0</v>
      </c>
      <c r="T1616" s="2">
        <f t="shared" si="308"/>
        <v>0</v>
      </c>
      <c r="U1616" s="2">
        <f>IF(O1616="Reg", R1616 * Inputs!$B$7, 0)</f>
        <v>0</v>
      </c>
      <c r="V1616" s="2">
        <f>MAX(F1616 + P1616*Inputs!$B$15 - (Q1616/Inputs!$B$16) - U1616, 0)</f>
        <v>0</v>
      </c>
    </row>
    <row r="1617" spans="1:22" x14ac:dyDescent="0.3">
      <c r="A1617" s="1">
        <v>46090.291666666657</v>
      </c>
      <c r="B1617" s="2">
        <v>0</v>
      </c>
      <c r="C1617" s="2">
        <v>3.1564210688273762</v>
      </c>
      <c r="D1617" s="2">
        <f t="shared" si="300"/>
        <v>30.943413429630567</v>
      </c>
      <c r="E1617" s="2">
        <f t="shared" si="301"/>
        <v>9.9033154857836045</v>
      </c>
      <c r="F1617" s="2">
        <f t="shared" si="309"/>
        <v>0</v>
      </c>
      <c r="G1617" s="2">
        <f t="shared" si="310"/>
        <v>0</v>
      </c>
      <c r="H1617" s="2">
        <f>MIN(Inputs!$B$2, (Inputs!$B$14 - F1617)/Inputs!$B$15)</f>
        <v>170</v>
      </c>
      <c r="I1617" s="2">
        <f>MAX(MIN(Inputs!$B$2, F1617*Inputs!$B$16, Inputs!$B$14*Inputs!$B$4 - G1617), 0)</f>
        <v>0</v>
      </c>
      <c r="J1617" s="2">
        <f>MAX(MIN(Inputs!$B$2, F1617*Inputs!$B$16, (Inputs!$B$14-F1617)/Inputs!$B$15)*Inputs!$B$9, 0)</f>
        <v>0</v>
      </c>
      <c r="K1617" s="2">
        <f>MAX(E1617*Inputs!$B$5 - B1617 - Inputs!$B$8, 0) * H1617</f>
        <v>0</v>
      </c>
      <c r="L1617" s="2">
        <f>IF(B1617 &gt;= D1617*Inputs!$B$10, MAX(B1617 - E1617/Inputs!$B$5 - Inputs!$B$8, 0) * I1617, 0)</f>
        <v>0</v>
      </c>
      <c r="M1617" s="2">
        <f t="shared" si="302"/>
        <v>0</v>
      </c>
      <c r="N1617" s="3" t="str">
        <f t="shared" si="303"/>
        <v>Idle</v>
      </c>
      <c r="O1617" s="3" t="str">
        <f t="shared" si="311"/>
        <v>Idle</v>
      </c>
      <c r="P1617" s="2">
        <f t="shared" si="304"/>
        <v>0</v>
      </c>
      <c r="Q1617" s="2">
        <f t="shared" si="305"/>
        <v>0</v>
      </c>
      <c r="R1617" s="2">
        <f t="shared" si="306"/>
        <v>0</v>
      </c>
      <c r="S1617" s="2">
        <f t="shared" si="307"/>
        <v>0</v>
      </c>
      <c r="T1617" s="2">
        <f t="shared" si="308"/>
        <v>0</v>
      </c>
      <c r="U1617" s="2">
        <f>IF(O1617="Reg", R1617 * Inputs!$B$7, 0)</f>
        <v>0</v>
      </c>
      <c r="V1617" s="2">
        <f>MAX(F1617 + P1617*Inputs!$B$15 - (Q1617/Inputs!$B$16) - U1617, 0)</f>
        <v>0</v>
      </c>
    </row>
    <row r="1618" spans="1:22" x14ac:dyDescent="0.3">
      <c r="A1618" s="1">
        <v>46090.333333333343</v>
      </c>
      <c r="B1618" s="2">
        <v>0</v>
      </c>
      <c r="C1618" s="2">
        <v>7.1784324032403068</v>
      </c>
      <c r="D1618" s="2">
        <f t="shared" si="300"/>
        <v>30.943413429630567</v>
      </c>
      <c r="E1618" s="2">
        <f t="shared" si="301"/>
        <v>17.024496564579511</v>
      </c>
      <c r="F1618" s="2">
        <f t="shared" si="309"/>
        <v>0</v>
      </c>
      <c r="G1618" s="2">
        <f t="shared" si="310"/>
        <v>0</v>
      </c>
      <c r="H1618" s="2">
        <f>MIN(Inputs!$B$2, (Inputs!$B$14 - F1618)/Inputs!$B$15)</f>
        <v>170</v>
      </c>
      <c r="I1618" s="2">
        <f>MAX(MIN(Inputs!$B$2, F1618*Inputs!$B$16, Inputs!$B$14*Inputs!$B$4 - G1618), 0)</f>
        <v>0</v>
      </c>
      <c r="J1618" s="2">
        <f>MAX(MIN(Inputs!$B$2, F1618*Inputs!$B$16, (Inputs!$B$14-F1618)/Inputs!$B$15)*Inputs!$B$9, 0)</f>
        <v>0</v>
      </c>
      <c r="K1618" s="2">
        <f>MAX(E1618*Inputs!$B$5 - B1618 - Inputs!$B$8, 0) * H1618</f>
        <v>0</v>
      </c>
      <c r="L1618" s="2">
        <f>IF(B1618 &gt;= D1618*Inputs!$B$10, MAX(B1618 - E1618/Inputs!$B$5 - Inputs!$B$8, 0) * I1618, 0)</f>
        <v>0</v>
      </c>
      <c r="M1618" s="2">
        <f t="shared" si="302"/>
        <v>0</v>
      </c>
      <c r="N1618" s="3" t="str">
        <f t="shared" si="303"/>
        <v>Idle</v>
      </c>
      <c r="O1618" s="3" t="str">
        <f t="shared" si="311"/>
        <v>Idle</v>
      </c>
      <c r="P1618" s="2">
        <f t="shared" si="304"/>
        <v>0</v>
      </c>
      <c r="Q1618" s="2">
        <f t="shared" si="305"/>
        <v>0</v>
      </c>
      <c r="R1618" s="2">
        <f t="shared" si="306"/>
        <v>0</v>
      </c>
      <c r="S1618" s="2">
        <f t="shared" si="307"/>
        <v>0</v>
      </c>
      <c r="T1618" s="2">
        <f t="shared" si="308"/>
        <v>0</v>
      </c>
      <c r="U1618" s="2">
        <f>IF(O1618="Reg", R1618 * Inputs!$B$7, 0)</f>
        <v>0</v>
      </c>
      <c r="V1618" s="2">
        <f>MAX(F1618 + P1618*Inputs!$B$15 - (Q1618/Inputs!$B$16) - U1618, 0)</f>
        <v>0</v>
      </c>
    </row>
    <row r="1619" spans="1:22" x14ac:dyDescent="0.3">
      <c r="A1619" s="1">
        <v>46090.375</v>
      </c>
      <c r="B1619" s="2">
        <v>5.6504108251974756</v>
      </c>
      <c r="C1619" s="2">
        <v>9.3968803135066477</v>
      </c>
      <c r="D1619" s="2">
        <f t="shared" si="300"/>
        <v>30.943413429630567</v>
      </c>
      <c r="E1619" s="2">
        <f t="shared" si="301"/>
        <v>25.129019424677903</v>
      </c>
      <c r="F1619" s="2">
        <f t="shared" si="309"/>
        <v>0</v>
      </c>
      <c r="G1619" s="2">
        <f t="shared" si="310"/>
        <v>0</v>
      </c>
      <c r="H1619" s="2">
        <f>MIN(Inputs!$B$2, (Inputs!$B$14 - F1619)/Inputs!$B$15)</f>
        <v>170</v>
      </c>
      <c r="I1619" s="2">
        <f>MAX(MIN(Inputs!$B$2, F1619*Inputs!$B$16, Inputs!$B$14*Inputs!$B$4 - G1619), 0)</f>
        <v>0</v>
      </c>
      <c r="J1619" s="2">
        <f>MAX(MIN(Inputs!$B$2, F1619*Inputs!$B$16, (Inputs!$B$14-F1619)/Inputs!$B$15)*Inputs!$B$9, 0)</f>
        <v>0</v>
      </c>
      <c r="K1619" s="2">
        <f>MAX(E1619*Inputs!$B$5 - B1619 - Inputs!$B$8, 0) * H1619</f>
        <v>0</v>
      </c>
      <c r="L1619" s="2">
        <f>IF(B1619 &gt;= D1619*Inputs!$B$10, MAX(B1619 - E1619/Inputs!$B$5 - Inputs!$B$8, 0) * I1619, 0)</f>
        <v>0</v>
      </c>
      <c r="M1619" s="2">
        <f t="shared" si="302"/>
        <v>0</v>
      </c>
      <c r="N1619" s="3" t="str">
        <f t="shared" si="303"/>
        <v>Idle</v>
      </c>
      <c r="O1619" s="3" t="str">
        <f t="shared" si="311"/>
        <v>Idle</v>
      </c>
      <c r="P1619" s="2">
        <f t="shared" si="304"/>
        <v>0</v>
      </c>
      <c r="Q1619" s="2">
        <f t="shared" si="305"/>
        <v>0</v>
      </c>
      <c r="R1619" s="2">
        <f t="shared" si="306"/>
        <v>0</v>
      </c>
      <c r="S1619" s="2">
        <f t="shared" si="307"/>
        <v>0</v>
      </c>
      <c r="T1619" s="2">
        <f t="shared" si="308"/>
        <v>0</v>
      </c>
      <c r="U1619" s="2">
        <f>IF(O1619="Reg", R1619 * Inputs!$B$7, 0)</f>
        <v>0</v>
      </c>
      <c r="V1619" s="2">
        <f>MAX(F1619 + P1619*Inputs!$B$15 - (Q1619/Inputs!$B$16) - U1619, 0)</f>
        <v>0</v>
      </c>
    </row>
    <row r="1620" spans="1:22" x14ac:dyDescent="0.3">
      <c r="A1620" s="1">
        <v>46090.416666666657</v>
      </c>
      <c r="B1620" s="2">
        <v>6.6044358205328946</v>
      </c>
      <c r="C1620" s="2">
        <v>4.8456221292022166</v>
      </c>
      <c r="D1620" s="2">
        <f t="shared" si="300"/>
        <v>30.943413429630567</v>
      </c>
      <c r="E1620" s="2">
        <f t="shared" si="301"/>
        <v>32.306054354460287</v>
      </c>
      <c r="F1620" s="2">
        <f t="shared" si="309"/>
        <v>0</v>
      </c>
      <c r="G1620" s="2">
        <f t="shared" si="310"/>
        <v>0</v>
      </c>
      <c r="H1620" s="2">
        <f>MIN(Inputs!$B$2, (Inputs!$B$14 - F1620)/Inputs!$B$15)</f>
        <v>170</v>
      </c>
      <c r="I1620" s="2">
        <f>MAX(MIN(Inputs!$B$2, F1620*Inputs!$B$16, Inputs!$B$14*Inputs!$B$4 - G1620), 0)</f>
        <v>0</v>
      </c>
      <c r="J1620" s="2">
        <f>MAX(MIN(Inputs!$B$2, F1620*Inputs!$B$16, (Inputs!$B$14-F1620)/Inputs!$B$15)*Inputs!$B$9, 0)</f>
        <v>0</v>
      </c>
      <c r="K1620" s="2">
        <f>MAX(E1620*Inputs!$B$5 - B1620 - Inputs!$B$8, 0) * H1620</f>
        <v>310.23164193666696</v>
      </c>
      <c r="L1620" s="2">
        <f>IF(B1620 &gt;= D1620*Inputs!$B$10, MAX(B1620 - E1620/Inputs!$B$5 - Inputs!$B$8, 0) * I1620, 0)</f>
        <v>0</v>
      </c>
      <c r="M1620" s="2">
        <f t="shared" si="302"/>
        <v>0</v>
      </c>
      <c r="N1620" s="3" t="str">
        <f t="shared" si="303"/>
        <v>Charge</v>
      </c>
      <c r="O1620" s="3" t="str">
        <f t="shared" si="311"/>
        <v>Charge</v>
      </c>
      <c r="P1620" s="2">
        <f t="shared" si="304"/>
        <v>170</v>
      </c>
      <c r="Q1620" s="2">
        <f t="shared" si="305"/>
        <v>0</v>
      </c>
      <c r="R1620" s="2">
        <f t="shared" si="306"/>
        <v>0</v>
      </c>
      <c r="S1620" s="2">
        <f t="shared" si="307"/>
        <v>-1122.7540894905922</v>
      </c>
      <c r="T1620" s="2">
        <f t="shared" si="308"/>
        <v>0</v>
      </c>
      <c r="U1620" s="2">
        <f>IF(O1620="Reg", R1620 * Inputs!$B$7, 0)</f>
        <v>0</v>
      </c>
      <c r="V1620" s="2">
        <f>MAX(F1620 + P1620*Inputs!$B$15 - (Q1620/Inputs!$B$16) - U1620, 0)</f>
        <v>170</v>
      </c>
    </row>
    <row r="1621" spans="1:22" x14ac:dyDescent="0.3">
      <c r="A1621" s="1">
        <v>46090.458333333343</v>
      </c>
      <c r="B1621" s="2">
        <v>12.682866155957409</v>
      </c>
      <c r="C1621" s="2">
        <v>5.4545651990715838</v>
      </c>
      <c r="D1621" s="2">
        <f t="shared" si="300"/>
        <v>30.943413429630567</v>
      </c>
      <c r="E1621" s="2">
        <f t="shared" si="301"/>
        <v>40.460231087079421</v>
      </c>
      <c r="F1621" s="2">
        <f t="shared" si="309"/>
        <v>170</v>
      </c>
      <c r="G1621" s="2">
        <f t="shared" si="310"/>
        <v>0</v>
      </c>
      <c r="H1621" s="2">
        <f>MIN(Inputs!$B$2, (Inputs!$B$14 - F1621)/Inputs!$B$15)</f>
        <v>170</v>
      </c>
      <c r="I1621" s="2">
        <f>MAX(MIN(Inputs!$B$2, F1621*Inputs!$B$16, Inputs!$B$14*Inputs!$B$4 - G1621), 0)</f>
        <v>170</v>
      </c>
      <c r="J1621" s="2">
        <f>MAX(MIN(Inputs!$B$2, F1621*Inputs!$B$16, (Inputs!$B$14-F1621)/Inputs!$B$15)*Inputs!$B$9, 0)</f>
        <v>136</v>
      </c>
      <c r="K1621" s="2">
        <f>MAX(E1621*Inputs!$B$5 - B1621 - Inputs!$B$8, 0) * H1621</f>
        <v>496.7633241143223</v>
      </c>
      <c r="L1621" s="2">
        <f>IF(B1621 &gt;= D1621*Inputs!$B$10, MAX(B1621 - E1621/Inputs!$B$5 - Inputs!$B$8, 0) * I1621, 0)</f>
        <v>0</v>
      </c>
      <c r="M1621" s="2">
        <f t="shared" si="302"/>
        <v>741.82086707373537</v>
      </c>
      <c r="N1621" s="3" t="str">
        <f t="shared" si="303"/>
        <v>Reg</v>
      </c>
      <c r="O1621" s="3" t="str">
        <f t="shared" si="311"/>
        <v>Charge</v>
      </c>
      <c r="P1621" s="2">
        <f t="shared" si="304"/>
        <v>170</v>
      </c>
      <c r="Q1621" s="2">
        <f t="shared" si="305"/>
        <v>0</v>
      </c>
      <c r="R1621" s="2">
        <f t="shared" si="306"/>
        <v>0</v>
      </c>
      <c r="S1621" s="2">
        <f t="shared" si="307"/>
        <v>-2156.0872465127595</v>
      </c>
      <c r="T1621" s="2">
        <f t="shared" si="308"/>
        <v>0</v>
      </c>
      <c r="U1621" s="2">
        <f>IF(O1621="Reg", R1621 * Inputs!$B$7, 0)</f>
        <v>0</v>
      </c>
      <c r="V1621" s="2">
        <f>MAX(F1621 + P1621*Inputs!$B$15 - (Q1621/Inputs!$B$16) - U1621, 0)</f>
        <v>340</v>
      </c>
    </row>
    <row r="1622" spans="1:22" x14ac:dyDescent="0.3">
      <c r="A1622" s="1">
        <v>46090.5</v>
      </c>
      <c r="B1622" s="2">
        <v>34.482180113013847</v>
      </c>
      <c r="C1622" s="2">
        <v>14.208005002055019</v>
      </c>
      <c r="D1622" s="2">
        <f t="shared" si="300"/>
        <v>30.943413429630567</v>
      </c>
      <c r="E1622" s="2">
        <f t="shared" si="301"/>
        <v>49.372182292365004</v>
      </c>
      <c r="F1622" s="2">
        <f t="shared" si="309"/>
        <v>340</v>
      </c>
      <c r="G1622" s="2">
        <f t="shared" si="310"/>
        <v>0</v>
      </c>
      <c r="H1622" s="2">
        <f>MIN(Inputs!$B$2, (Inputs!$B$14 - F1622)/Inputs!$B$15)</f>
        <v>0</v>
      </c>
      <c r="I1622" s="2">
        <f>MAX(MIN(Inputs!$B$2, F1622*Inputs!$B$16, Inputs!$B$14*Inputs!$B$4 - G1622), 0)</f>
        <v>170</v>
      </c>
      <c r="J1622" s="2">
        <f>MAX(MIN(Inputs!$B$2, F1622*Inputs!$B$16, (Inputs!$B$14-F1622)/Inputs!$B$15)*Inputs!$B$9, 0)</f>
        <v>0</v>
      </c>
      <c r="K1622" s="2">
        <f>MAX(E1622*Inputs!$B$5 - B1622 - Inputs!$B$8, 0) * H1622</f>
        <v>0</v>
      </c>
      <c r="L1622" s="2">
        <f>IF(B1622 &gt;= D1622*Inputs!$B$10, MAX(B1622 - E1622/Inputs!$B$5 - Inputs!$B$8, 0) * I1622, 0)</f>
        <v>0</v>
      </c>
      <c r="M1622" s="2">
        <f t="shared" si="302"/>
        <v>0</v>
      </c>
      <c r="N1622" s="3" t="str">
        <f t="shared" si="303"/>
        <v>Idle</v>
      </c>
      <c r="O1622" s="3" t="str">
        <f t="shared" si="311"/>
        <v>Idle</v>
      </c>
      <c r="P1622" s="2">
        <f t="shared" si="304"/>
        <v>0</v>
      </c>
      <c r="Q1622" s="2">
        <f t="shared" si="305"/>
        <v>0</v>
      </c>
      <c r="R1622" s="2">
        <f t="shared" si="306"/>
        <v>0</v>
      </c>
      <c r="S1622" s="2">
        <f t="shared" si="307"/>
        <v>0</v>
      </c>
      <c r="T1622" s="2">
        <f t="shared" si="308"/>
        <v>0</v>
      </c>
      <c r="U1622" s="2">
        <f>IF(O1622="Reg", R1622 * Inputs!$B$7, 0)</f>
        <v>0</v>
      </c>
      <c r="V1622" s="2">
        <f>MAX(F1622 + P1622*Inputs!$B$15 - (Q1622/Inputs!$B$16) - U1622, 0)</f>
        <v>340</v>
      </c>
    </row>
    <row r="1623" spans="1:22" x14ac:dyDescent="0.3">
      <c r="A1623" s="1">
        <v>46090.541666666657</v>
      </c>
      <c r="B1623" s="2">
        <v>42.727086472775433</v>
      </c>
      <c r="C1623" s="2">
        <v>6.4028976966434943</v>
      </c>
      <c r="D1623" s="2">
        <f t="shared" si="300"/>
        <v>30.943413429630567</v>
      </c>
      <c r="E1623" s="2">
        <f t="shared" si="301"/>
        <v>54.065596683345355</v>
      </c>
      <c r="F1623" s="2">
        <f t="shared" si="309"/>
        <v>340</v>
      </c>
      <c r="G1623" s="2">
        <f t="shared" si="310"/>
        <v>0</v>
      </c>
      <c r="H1623" s="2">
        <f>MIN(Inputs!$B$2, (Inputs!$B$14 - F1623)/Inputs!$B$15)</f>
        <v>0</v>
      </c>
      <c r="I1623" s="2">
        <f>MAX(MIN(Inputs!$B$2, F1623*Inputs!$B$16, Inputs!$B$14*Inputs!$B$4 - G1623), 0)</f>
        <v>170</v>
      </c>
      <c r="J1623" s="2">
        <f>MAX(MIN(Inputs!$B$2, F1623*Inputs!$B$16, (Inputs!$B$14-F1623)/Inputs!$B$15)*Inputs!$B$9, 0)</f>
        <v>0</v>
      </c>
      <c r="K1623" s="2">
        <f>MAX(E1623*Inputs!$B$5 - B1623 - Inputs!$B$8, 0) * H1623</f>
        <v>0</v>
      </c>
      <c r="L1623" s="2">
        <f>IF(B1623 &gt;= D1623*Inputs!$B$10, MAX(B1623 - E1623/Inputs!$B$5 - Inputs!$B$8, 0) * I1623, 0)</f>
        <v>0</v>
      </c>
      <c r="M1623" s="2">
        <f t="shared" si="302"/>
        <v>0</v>
      </c>
      <c r="N1623" s="3" t="str">
        <f t="shared" si="303"/>
        <v>Idle</v>
      </c>
      <c r="O1623" s="3" t="str">
        <f t="shared" si="311"/>
        <v>Idle</v>
      </c>
      <c r="P1623" s="2">
        <f t="shared" si="304"/>
        <v>0</v>
      </c>
      <c r="Q1623" s="2">
        <f t="shared" si="305"/>
        <v>0</v>
      </c>
      <c r="R1623" s="2">
        <f t="shared" si="306"/>
        <v>0</v>
      </c>
      <c r="S1623" s="2">
        <f t="shared" si="307"/>
        <v>0</v>
      </c>
      <c r="T1623" s="2">
        <f t="shared" si="308"/>
        <v>0</v>
      </c>
      <c r="U1623" s="2">
        <f>IF(O1623="Reg", R1623 * Inputs!$B$7, 0)</f>
        <v>0</v>
      </c>
      <c r="V1623" s="2">
        <f>MAX(F1623 + P1623*Inputs!$B$15 - (Q1623/Inputs!$B$16) - U1623, 0)</f>
        <v>340</v>
      </c>
    </row>
    <row r="1624" spans="1:22" x14ac:dyDescent="0.3">
      <c r="A1624" s="1">
        <v>46090.583333333343</v>
      </c>
      <c r="B1624" s="2">
        <v>48.627137160590337</v>
      </c>
      <c r="C1624" s="2">
        <v>10.66784571201482</v>
      </c>
      <c r="D1624" s="2">
        <f t="shared" si="300"/>
        <v>30.943413429630567</v>
      </c>
      <c r="E1624" s="2">
        <f t="shared" si="301"/>
        <v>59.18142841072779</v>
      </c>
      <c r="F1624" s="2">
        <f t="shared" si="309"/>
        <v>340</v>
      </c>
      <c r="G1624" s="2">
        <f t="shared" si="310"/>
        <v>0</v>
      </c>
      <c r="H1624" s="2">
        <f>MIN(Inputs!$B$2, (Inputs!$B$14 - F1624)/Inputs!$B$15)</f>
        <v>0</v>
      </c>
      <c r="I1624" s="2">
        <f>MAX(MIN(Inputs!$B$2, F1624*Inputs!$B$16, Inputs!$B$14*Inputs!$B$4 - G1624), 0)</f>
        <v>170</v>
      </c>
      <c r="J1624" s="2">
        <f>MAX(MIN(Inputs!$B$2, F1624*Inputs!$B$16, (Inputs!$B$14-F1624)/Inputs!$B$15)*Inputs!$B$9, 0)</f>
        <v>0</v>
      </c>
      <c r="K1624" s="2">
        <f>MAX(E1624*Inputs!$B$5 - B1624 - Inputs!$B$8, 0) * H1624</f>
        <v>0</v>
      </c>
      <c r="L1624" s="2">
        <f>IF(B1624 &gt;= D1624*Inputs!$B$10, MAX(B1624 - E1624/Inputs!$B$5 - Inputs!$B$8, 0) * I1624, 0)</f>
        <v>0</v>
      </c>
      <c r="M1624" s="2">
        <f t="shared" si="302"/>
        <v>0</v>
      </c>
      <c r="N1624" s="3" t="str">
        <f t="shared" si="303"/>
        <v>Idle</v>
      </c>
      <c r="O1624" s="3" t="str">
        <f t="shared" si="311"/>
        <v>Idle</v>
      </c>
      <c r="P1624" s="2">
        <f t="shared" si="304"/>
        <v>0</v>
      </c>
      <c r="Q1624" s="2">
        <f t="shared" si="305"/>
        <v>0</v>
      </c>
      <c r="R1624" s="2">
        <f t="shared" si="306"/>
        <v>0</v>
      </c>
      <c r="S1624" s="2">
        <f t="shared" si="307"/>
        <v>0</v>
      </c>
      <c r="T1624" s="2">
        <f t="shared" si="308"/>
        <v>0</v>
      </c>
      <c r="U1624" s="2">
        <f>IF(O1624="Reg", R1624 * Inputs!$B$7, 0)</f>
        <v>0</v>
      </c>
      <c r="V1624" s="2">
        <f>MAX(F1624 + P1624*Inputs!$B$15 - (Q1624/Inputs!$B$16) - U1624, 0)</f>
        <v>340</v>
      </c>
    </row>
    <row r="1625" spans="1:22" x14ac:dyDescent="0.3">
      <c r="A1625" s="1">
        <v>46090.625</v>
      </c>
      <c r="B1625" s="2">
        <v>48.712620403891798</v>
      </c>
      <c r="C1625" s="2">
        <v>6.3113625978233028</v>
      </c>
      <c r="D1625" s="2">
        <f t="shared" si="300"/>
        <v>30.943413429630567</v>
      </c>
      <c r="E1625" s="2">
        <f t="shared" si="301"/>
        <v>63.251052678985303</v>
      </c>
      <c r="F1625" s="2">
        <f t="shared" si="309"/>
        <v>340</v>
      </c>
      <c r="G1625" s="2">
        <f t="shared" si="310"/>
        <v>0</v>
      </c>
      <c r="H1625" s="2">
        <f>MIN(Inputs!$B$2, (Inputs!$B$14 - F1625)/Inputs!$B$15)</f>
        <v>0</v>
      </c>
      <c r="I1625" s="2">
        <f>MAX(MIN(Inputs!$B$2, F1625*Inputs!$B$16, Inputs!$B$14*Inputs!$B$4 - G1625), 0)</f>
        <v>170</v>
      </c>
      <c r="J1625" s="2">
        <f>MAX(MIN(Inputs!$B$2, F1625*Inputs!$B$16, (Inputs!$B$14-F1625)/Inputs!$B$15)*Inputs!$B$9, 0)</f>
        <v>0</v>
      </c>
      <c r="K1625" s="2">
        <f>MAX(E1625*Inputs!$B$5 - B1625 - Inputs!$B$8, 0) * H1625</f>
        <v>0</v>
      </c>
      <c r="L1625" s="2">
        <f>IF(B1625 &gt;= D1625*Inputs!$B$10, MAX(B1625 - E1625/Inputs!$B$5 - Inputs!$B$8, 0) * I1625, 0)</f>
        <v>0</v>
      </c>
      <c r="M1625" s="2">
        <f t="shared" si="302"/>
        <v>0</v>
      </c>
      <c r="N1625" s="3" t="str">
        <f t="shared" si="303"/>
        <v>Idle</v>
      </c>
      <c r="O1625" s="3" t="str">
        <f t="shared" si="311"/>
        <v>Idle</v>
      </c>
      <c r="P1625" s="2">
        <f t="shared" si="304"/>
        <v>0</v>
      </c>
      <c r="Q1625" s="2">
        <f t="shared" si="305"/>
        <v>0</v>
      </c>
      <c r="R1625" s="2">
        <f t="shared" si="306"/>
        <v>0</v>
      </c>
      <c r="S1625" s="2">
        <f t="shared" si="307"/>
        <v>0</v>
      </c>
      <c r="T1625" s="2">
        <f t="shared" si="308"/>
        <v>0</v>
      </c>
      <c r="U1625" s="2">
        <f>IF(O1625="Reg", R1625 * Inputs!$B$7, 0)</f>
        <v>0</v>
      </c>
      <c r="V1625" s="2">
        <f>MAX(F1625 + P1625*Inputs!$B$15 - (Q1625/Inputs!$B$16) - U1625, 0)</f>
        <v>340</v>
      </c>
    </row>
    <row r="1626" spans="1:22" x14ac:dyDescent="0.3">
      <c r="A1626" s="1">
        <v>46090.666666666657</v>
      </c>
      <c r="B1626" s="2">
        <v>55.529496216247708</v>
      </c>
      <c r="C1626" s="2">
        <v>26.0896529810719</v>
      </c>
      <c r="D1626" s="2">
        <f t="shared" si="300"/>
        <v>30.943413429630567</v>
      </c>
      <c r="E1626" s="2">
        <f t="shared" si="301"/>
        <v>65.184520449348028</v>
      </c>
      <c r="F1626" s="2">
        <f t="shared" si="309"/>
        <v>340</v>
      </c>
      <c r="G1626" s="2">
        <f t="shared" si="310"/>
        <v>0</v>
      </c>
      <c r="H1626" s="2">
        <f>MIN(Inputs!$B$2, (Inputs!$B$14 - F1626)/Inputs!$B$15)</f>
        <v>0</v>
      </c>
      <c r="I1626" s="2">
        <f>MAX(MIN(Inputs!$B$2, F1626*Inputs!$B$16, Inputs!$B$14*Inputs!$B$4 - G1626), 0)</f>
        <v>170</v>
      </c>
      <c r="J1626" s="2">
        <f>MAX(MIN(Inputs!$B$2, F1626*Inputs!$B$16, (Inputs!$B$14-F1626)/Inputs!$B$15)*Inputs!$B$9, 0)</f>
        <v>0</v>
      </c>
      <c r="K1626" s="2">
        <f>MAX(E1626*Inputs!$B$5 - B1626 - Inputs!$B$8, 0) * H1626</f>
        <v>0</v>
      </c>
      <c r="L1626" s="2">
        <f>IF(B1626 &gt;= D1626*Inputs!$B$10, MAX(B1626 - E1626/Inputs!$B$5 - Inputs!$B$8, 0) * I1626, 0)</f>
        <v>0</v>
      </c>
      <c r="M1626" s="2">
        <f t="shared" si="302"/>
        <v>0</v>
      </c>
      <c r="N1626" s="3" t="str">
        <f t="shared" si="303"/>
        <v>Idle</v>
      </c>
      <c r="O1626" s="3" t="str">
        <f t="shared" si="311"/>
        <v>Idle</v>
      </c>
      <c r="P1626" s="2">
        <f t="shared" si="304"/>
        <v>0</v>
      </c>
      <c r="Q1626" s="2">
        <f t="shared" si="305"/>
        <v>0</v>
      </c>
      <c r="R1626" s="2">
        <f t="shared" si="306"/>
        <v>0</v>
      </c>
      <c r="S1626" s="2">
        <f t="shared" si="307"/>
        <v>0</v>
      </c>
      <c r="T1626" s="2">
        <f t="shared" si="308"/>
        <v>0</v>
      </c>
      <c r="U1626" s="2">
        <f>IF(O1626="Reg", R1626 * Inputs!$B$7, 0)</f>
        <v>0</v>
      </c>
      <c r="V1626" s="2">
        <f>MAX(F1626 + P1626*Inputs!$B$15 - (Q1626/Inputs!$B$16) - U1626, 0)</f>
        <v>340</v>
      </c>
    </row>
    <row r="1627" spans="1:22" x14ac:dyDescent="0.3">
      <c r="A1627" s="1">
        <v>46090.708333333343</v>
      </c>
      <c r="B1627" s="2">
        <v>66.154573387670894</v>
      </c>
      <c r="C1627" s="2">
        <v>4.7922213005498548</v>
      </c>
      <c r="D1627" s="2">
        <f t="shared" si="300"/>
        <v>30.943413429630567</v>
      </c>
      <c r="E1627" s="2">
        <f t="shared" si="301"/>
        <v>64.716540179361218</v>
      </c>
      <c r="F1627" s="2">
        <f t="shared" si="309"/>
        <v>340</v>
      </c>
      <c r="G1627" s="2">
        <f t="shared" si="310"/>
        <v>0</v>
      </c>
      <c r="H1627" s="2">
        <f>MIN(Inputs!$B$2, (Inputs!$B$14 - F1627)/Inputs!$B$15)</f>
        <v>0</v>
      </c>
      <c r="I1627" s="2">
        <f>MAX(MIN(Inputs!$B$2, F1627*Inputs!$B$16, Inputs!$B$14*Inputs!$B$4 - G1627), 0)</f>
        <v>170</v>
      </c>
      <c r="J1627" s="2">
        <f>MAX(MIN(Inputs!$B$2, F1627*Inputs!$B$16, (Inputs!$B$14-F1627)/Inputs!$B$15)*Inputs!$B$9, 0)</f>
        <v>0</v>
      </c>
      <c r="K1627" s="2">
        <f>MAX(E1627*Inputs!$B$5 - B1627 - Inputs!$B$8, 0) * H1627</f>
        <v>0</v>
      </c>
      <c r="L1627" s="2">
        <f>IF(B1627 &gt;= D1627*Inputs!$B$10, MAX(B1627 - E1627/Inputs!$B$5 - Inputs!$B$8, 0) * I1627, 0)</f>
        <v>0</v>
      </c>
      <c r="M1627" s="2">
        <f t="shared" si="302"/>
        <v>0</v>
      </c>
      <c r="N1627" s="3" t="str">
        <f t="shared" si="303"/>
        <v>Idle</v>
      </c>
      <c r="O1627" s="3" t="str">
        <f t="shared" si="311"/>
        <v>Idle</v>
      </c>
      <c r="P1627" s="2">
        <f t="shared" si="304"/>
        <v>0</v>
      </c>
      <c r="Q1627" s="2">
        <f t="shared" si="305"/>
        <v>0</v>
      </c>
      <c r="R1627" s="2">
        <f t="shared" si="306"/>
        <v>0</v>
      </c>
      <c r="S1627" s="2">
        <f t="shared" si="307"/>
        <v>0</v>
      </c>
      <c r="T1627" s="2">
        <f t="shared" si="308"/>
        <v>0</v>
      </c>
      <c r="U1627" s="2">
        <f>IF(O1627="Reg", R1627 * Inputs!$B$7, 0)</f>
        <v>0</v>
      </c>
      <c r="V1627" s="2">
        <f>MAX(F1627 + P1627*Inputs!$B$15 - (Q1627/Inputs!$B$16) - U1627, 0)</f>
        <v>340</v>
      </c>
    </row>
    <row r="1628" spans="1:22" x14ac:dyDescent="0.3">
      <c r="A1628" s="1">
        <v>46090.75</v>
      </c>
      <c r="B1628" s="2">
        <v>62.642666458895953</v>
      </c>
      <c r="C1628" s="2">
        <v>30.690878584858009</v>
      </c>
      <c r="D1628" s="2">
        <f t="shared" si="300"/>
        <v>30.943413429630567</v>
      </c>
      <c r="E1628" s="2">
        <f t="shared" si="301"/>
        <v>59.741201944209756</v>
      </c>
      <c r="F1628" s="2">
        <f t="shared" si="309"/>
        <v>340</v>
      </c>
      <c r="G1628" s="2">
        <f t="shared" si="310"/>
        <v>0</v>
      </c>
      <c r="H1628" s="2">
        <f>MIN(Inputs!$B$2, (Inputs!$B$14 - F1628)/Inputs!$B$15)</f>
        <v>0</v>
      </c>
      <c r="I1628" s="2">
        <f>MAX(MIN(Inputs!$B$2, F1628*Inputs!$B$16, Inputs!$B$14*Inputs!$B$4 - G1628), 0)</f>
        <v>170</v>
      </c>
      <c r="J1628" s="2">
        <f>MAX(MIN(Inputs!$B$2, F1628*Inputs!$B$16, (Inputs!$B$14-F1628)/Inputs!$B$15)*Inputs!$B$9, 0)</f>
        <v>0</v>
      </c>
      <c r="K1628" s="2">
        <f>MAX(E1628*Inputs!$B$5 - B1628 - Inputs!$B$8, 0) * H1628</f>
        <v>0</v>
      </c>
      <c r="L1628" s="2">
        <f>IF(B1628 &gt;= D1628*Inputs!$B$10, MAX(B1628 - E1628/Inputs!$B$5 - Inputs!$B$8, 0) * I1628, 0)</f>
        <v>0</v>
      </c>
      <c r="M1628" s="2">
        <f t="shared" si="302"/>
        <v>0</v>
      </c>
      <c r="N1628" s="3" t="str">
        <f t="shared" si="303"/>
        <v>Idle</v>
      </c>
      <c r="O1628" s="3" t="str">
        <f t="shared" si="311"/>
        <v>Idle</v>
      </c>
      <c r="P1628" s="2">
        <f t="shared" si="304"/>
        <v>0</v>
      </c>
      <c r="Q1628" s="2">
        <f t="shared" si="305"/>
        <v>0</v>
      </c>
      <c r="R1628" s="2">
        <f t="shared" si="306"/>
        <v>0</v>
      </c>
      <c r="S1628" s="2">
        <f t="shared" si="307"/>
        <v>0</v>
      </c>
      <c r="T1628" s="2">
        <f t="shared" si="308"/>
        <v>0</v>
      </c>
      <c r="U1628" s="2">
        <f>IF(O1628="Reg", R1628 * Inputs!$B$7, 0)</f>
        <v>0</v>
      </c>
      <c r="V1628" s="2">
        <f>MAX(F1628 + P1628*Inputs!$B$15 - (Q1628/Inputs!$B$16) - U1628, 0)</f>
        <v>340</v>
      </c>
    </row>
    <row r="1629" spans="1:22" x14ac:dyDescent="0.3">
      <c r="A1629" s="1">
        <v>46090.791666666657</v>
      </c>
      <c r="B1629" s="2">
        <v>73.422076837070023</v>
      </c>
      <c r="C1629" s="2">
        <v>3.4443318366554649</v>
      </c>
      <c r="D1629" s="2">
        <f t="shared" si="300"/>
        <v>30.943413429630567</v>
      </c>
      <c r="E1629" s="2">
        <f t="shared" si="301"/>
        <v>54.036926959158734</v>
      </c>
      <c r="F1629" s="2">
        <f t="shared" si="309"/>
        <v>340</v>
      </c>
      <c r="G1629" s="2">
        <f t="shared" si="310"/>
        <v>0</v>
      </c>
      <c r="H1629" s="2">
        <f>MIN(Inputs!$B$2, (Inputs!$B$14 - F1629)/Inputs!$B$15)</f>
        <v>0</v>
      </c>
      <c r="I1629" s="2">
        <f>MAX(MIN(Inputs!$B$2, F1629*Inputs!$B$16, Inputs!$B$14*Inputs!$B$4 - G1629), 0)</f>
        <v>170</v>
      </c>
      <c r="J1629" s="2">
        <f>MAX(MIN(Inputs!$B$2, F1629*Inputs!$B$16, (Inputs!$B$14-F1629)/Inputs!$B$15)*Inputs!$B$9, 0)</f>
        <v>0</v>
      </c>
      <c r="K1629" s="2">
        <f>MAX(E1629*Inputs!$B$5 - B1629 - Inputs!$B$8, 0) * H1629</f>
        <v>0</v>
      </c>
      <c r="L1629" s="2">
        <f>IF(B1629 &gt;= D1629*Inputs!$B$10, MAX(B1629 - E1629/Inputs!$B$5 - Inputs!$B$8, 0) * I1629, 0)</f>
        <v>0</v>
      </c>
      <c r="M1629" s="2">
        <f t="shared" si="302"/>
        <v>0</v>
      </c>
      <c r="N1629" s="3" t="str">
        <f t="shared" si="303"/>
        <v>Idle</v>
      </c>
      <c r="O1629" s="3" t="str">
        <f t="shared" si="311"/>
        <v>Idle</v>
      </c>
      <c r="P1629" s="2">
        <f t="shared" si="304"/>
        <v>0</v>
      </c>
      <c r="Q1629" s="2">
        <f t="shared" si="305"/>
        <v>0</v>
      </c>
      <c r="R1629" s="2">
        <f t="shared" si="306"/>
        <v>0</v>
      </c>
      <c r="S1629" s="2">
        <f t="shared" si="307"/>
        <v>0</v>
      </c>
      <c r="T1629" s="2">
        <f t="shared" si="308"/>
        <v>0</v>
      </c>
      <c r="U1629" s="2">
        <f>IF(O1629="Reg", R1629 * Inputs!$B$7, 0)</f>
        <v>0</v>
      </c>
      <c r="V1629" s="2">
        <f>MAX(F1629 + P1629*Inputs!$B$15 - (Q1629/Inputs!$B$16) - U1629, 0)</f>
        <v>340</v>
      </c>
    </row>
    <row r="1630" spans="1:22" x14ac:dyDescent="0.3">
      <c r="A1630" s="1">
        <v>46090.833333333343</v>
      </c>
      <c r="B1630" s="2">
        <v>73.044882770135416</v>
      </c>
      <c r="C1630" s="2">
        <v>4.4299560946852239</v>
      </c>
      <c r="D1630" s="2">
        <f t="shared" si="300"/>
        <v>30.943413429630567</v>
      </c>
      <c r="E1630" s="2">
        <f t="shared" si="301"/>
        <v>46.119319671650779</v>
      </c>
      <c r="F1630" s="2">
        <f t="shared" si="309"/>
        <v>340</v>
      </c>
      <c r="G1630" s="2">
        <f t="shared" si="310"/>
        <v>0</v>
      </c>
      <c r="H1630" s="2">
        <f>MIN(Inputs!$B$2, (Inputs!$B$14 - F1630)/Inputs!$B$15)</f>
        <v>0</v>
      </c>
      <c r="I1630" s="2">
        <f>MAX(MIN(Inputs!$B$2, F1630*Inputs!$B$16, Inputs!$B$14*Inputs!$B$4 - G1630), 0)</f>
        <v>170</v>
      </c>
      <c r="J1630" s="2">
        <f>MAX(MIN(Inputs!$B$2, F1630*Inputs!$B$16, (Inputs!$B$14-F1630)/Inputs!$B$15)*Inputs!$B$9, 0)</f>
        <v>0</v>
      </c>
      <c r="K1630" s="2">
        <f>MAX(E1630*Inputs!$B$5 - B1630 - Inputs!$B$8, 0) * H1630</f>
        <v>0</v>
      </c>
      <c r="L1630" s="2">
        <f>IF(B1630 &gt;= D1630*Inputs!$B$10, MAX(B1630 - E1630/Inputs!$B$5 - Inputs!$B$8, 0) * I1630, 0)</f>
        <v>108.21604344502973</v>
      </c>
      <c r="M1630" s="2">
        <f t="shared" si="302"/>
        <v>0</v>
      </c>
      <c r="N1630" s="3" t="str">
        <f t="shared" si="303"/>
        <v>Discharge</v>
      </c>
      <c r="O1630" s="3" t="str">
        <f t="shared" si="311"/>
        <v>Discharge</v>
      </c>
      <c r="P1630" s="2">
        <f t="shared" si="304"/>
        <v>0</v>
      </c>
      <c r="Q1630" s="2">
        <f t="shared" si="305"/>
        <v>170</v>
      </c>
      <c r="R1630" s="2">
        <f t="shared" si="306"/>
        <v>0</v>
      </c>
      <c r="S1630" s="2">
        <f t="shared" si="307"/>
        <v>12417.63007092302</v>
      </c>
      <c r="T1630" s="2">
        <f t="shared" si="308"/>
        <v>0</v>
      </c>
      <c r="U1630" s="2">
        <f>IF(O1630="Reg", R1630 * Inputs!$B$7, 0)</f>
        <v>0</v>
      </c>
      <c r="V1630" s="2">
        <f>MAX(F1630 + P1630*Inputs!$B$15 - (Q1630/Inputs!$B$16) - U1630, 0)</f>
        <v>170</v>
      </c>
    </row>
    <row r="1631" spans="1:22" x14ac:dyDescent="0.3">
      <c r="A1631" s="1">
        <v>46090.875</v>
      </c>
      <c r="B1631" s="2">
        <v>60.313427026068233</v>
      </c>
      <c r="C1631" s="2">
        <v>8.909778335287692</v>
      </c>
      <c r="D1631" s="2">
        <f t="shared" si="300"/>
        <v>30.943413429630567</v>
      </c>
      <c r="E1631" s="2">
        <f t="shared" si="301"/>
        <v>36.643786559137695</v>
      </c>
      <c r="F1631" s="2">
        <f t="shared" si="309"/>
        <v>170</v>
      </c>
      <c r="G1631" s="2">
        <f t="shared" si="310"/>
        <v>170</v>
      </c>
      <c r="H1631" s="2">
        <f>MIN(Inputs!$B$2, (Inputs!$B$14 - F1631)/Inputs!$B$15)</f>
        <v>170</v>
      </c>
      <c r="I1631" s="2">
        <f>MAX(MIN(Inputs!$B$2, F1631*Inputs!$B$16, Inputs!$B$14*Inputs!$B$4 - G1631), 0)</f>
        <v>170</v>
      </c>
      <c r="J1631" s="2">
        <f>MAX(MIN(Inputs!$B$2, F1631*Inputs!$B$16, (Inputs!$B$14-F1631)/Inputs!$B$15)*Inputs!$B$9, 0)</f>
        <v>136</v>
      </c>
      <c r="K1631" s="2">
        <f>MAX(E1631*Inputs!$B$5 - B1631 - Inputs!$B$8, 0) * H1631</f>
        <v>0</v>
      </c>
      <c r="L1631" s="2">
        <f>IF(B1631 &gt;= D1631*Inputs!$B$10, MAX(B1631 - E1631/Inputs!$B$5 - Inputs!$B$8, 0) * I1631, 0)</f>
        <v>0</v>
      </c>
      <c r="M1631" s="2">
        <f t="shared" si="302"/>
        <v>1211.729853599126</v>
      </c>
      <c r="N1631" s="3" t="str">
        <f t="shared" si="303"/>
        <v>Reg</v>
      </c>
      <c r="O1631" s="3" t="str">
        <f t="shared" si="311"/>
        <v>Discharge</v>
      </c>
      <c r="P1631" s="2">
        <f t="shared" si="304"/>
        <v>0</v>
      </c>
      <c r="Q1631" s="2">
        <f t="shared" si="305"/>
        <v>170</v>
      </c>
      <c r="R1631" s="2">
        <f t="shared" si="306"/>
        <v>0</v>
      </c>
      <c r="S1631" s="2">
        <f t="shared" si="307"/>
        <v>10253.282594431599</v>
      </c>
      <c r="T1631" s="2">
        <f t="shared" si="308"/>
        <v>0</v>
      </c>
      <c r="U1631" s="2">
        <f>IF(O1631="Reg", R1631 * Inputs!$B$7, 0)</f>
        <v>0</v>
      </c>
      <c r="V1631" s="2">
        <f>MAX(F1631 + P1631*Inputs!$B$15 - (Q1631/Inputs!$B$16) - U1631, 0)</f>
        <v>0</v>
      </c>
    </row>
    <row r="1632" spans="1:22" x14ac:dyDescent="0.3">
      <c r="A1632" s="1">
        <v>46090.916666666657</v>
      </c>
      <c r="B1632" s="2">
        <v>52.721614596326859</v>
      </c>
      <c r="C1632" s="2">
        <v>18.684126998191509</v>
      </c>
      <c r="D1632" s="2">
        <f t="shared" si="300"/>
        <v>30.943413429630567</v>
      </c>
      <c r="E1632" s="2">
        <f t="shared" si="301"/>
        <v>26.59154872145966</v>
      </c>
      <c r="F1632" s="2">
        <f t="shared" si="309"/>
        <v>0</v>
      </c>
      <c r="G1632" s="2">
        <f t="shared" si="310"/>
        <v>340</v>
      </c>
      <c r="H1632" s="2">
        <f>MIN(Inputs!$B$2, (Inputs!$B$14 - F1632)/Inputs!$B$15)</f>
        <v>170</v>
      </c>
      <c r="I1632" s="2">
        <f>MAX(MIN(Inputs!$B$2, F1632*Inputs!$B$16, Inputs!$B$14*Inputs!$B$4 - G1632), 0)</f>
        <v>0</v>
      </c>
      <c r="J1632" s="2">
        <f>MAX(MIN(Inputs!$B$2, F1632*Inputs!$B$16, (Inputs!$B$14-F1632)/Inputs!$B$15)*Inputs!$B$9, 0)</f>
        <v>0</v>
      </c>
      <c r="K1632" s="2">
        <f>MAX(E1632*Inputs!$B$5 - B1632 - Inputs!$B$8, 0) * H1632</f>
        <v>0</v>
      </c>
      <c r="L1632" s="2">
        <f>IF(B1632 &gt;= D1632*Inputs!$B$10, MAX(B1632 - E1632/Inputs!$B$5 - Inputs!$B$8, 0) * I1632, 0)</f>
        <v>0</v>
      </c>
      <c r="M1632" s="2">
        <f t="shared" si="302"/>
        <v>0</v>
      </c>
      <c r="N1632" s="3" t="str">
        <f t="shared" si="303"/>
        <v>Idle</v>
      </c>
      <c r="O1632" s="3" t="str">
        <f t="shared" si="311"/>
        <v>Idle</v>
      </c>
      <c r="P1632" s="2">
        <f t="shared" si="304"/>
        <v>0</v>
      </c>
      <c r="Q1632" s="2">
        <f t="shared" si="305"/>
        <v>0</v>
      </c>
      <c r="R1632" s="2">
        <f t="shared" si="306"/>
        <v>0</v>
      </c>
      <c r="S1632" s="2">
        <f t="shared" si="307"/>
        <v>0</v>
      </c>
      <c r="T1632" s="2">
        <f t="shared" si="308"/>
        <v>0</v>
      </c>
      <c r="U1632" s="2">
        <f>IF(O1632="Reg", R1632 * Inputs!$B$7, 0)</f>
        <v>0</v>
      </c>
      <c r="V1632" s="2">
        <f>MAX(F1632 + P1632*Inputs!$B$15 - (Q1632/Inputs!$B$16) - U1632, 0)</f>
        <v>0</v>
      </c>
    </row>
    <row r="1633" spans="1:22" x14ac:dyDescent="0.3">
      <c r="A1633" s="1">
        <v>46090.958333333343</v>
      </c>
      <c r="B1633" s="2">
        <v>36.302543976762067</v>
      </c>
      <c r="C1633" s="2">
        <v>3.6573680575060501</v>
      </c>
      <c r="D1633" s="2">
        <f t="shared" si="300"/>
        <v>30.943413429630567</v>
      </c>
      <c r="E1633" s="2">
        <f t="shared" si="301"/>
        <v>18.270246212662435</v>
      </c>
      <c r="F1633" s="2">
        <f t="shared" si="309"/>
        <v>0</v>
      </c>
      <c r="G1633" s="2">
        <f t="shared" si="310"/>
        <v>340</v>
      </c>
      <c r="H1633" s="2">
        <f>MIN(Inputs!$B$2, (Inputs!$B$14 - F1633)/Inputs!$B$15)</f>
        <v>170</v>
      </c>
      <c r="I1633" s="2">
        <f>MAX(MIN(Inputs!$B$2, F1633*Inputs!$B$16, Inputs!$B$14*Inputs!$B$4 - G1633), 0)</f>
        <v>0</v>
      </c>
      <c r="J1633" s="2">
        <f>MAX(MIN(Inputs!$B$2, F1633*Inputs!$B$16, (Inputs!$B$14-F1633)/Inputs!$B$15)*Inputs!$B$9, 0)</f>
        <v>0</v>
      </c>
      <c r="K1633" s="2">
        <f>MAX(E1633*Inputs!$B$5 - B1633 - Inputs!$B$8, 0) * H1633</f>
        <v>0</v>
      </c>
      <c r="L1633" s="2">
        <f>IF(B1633 &gt;= D1633*Inputs!$B$10, MAX(B1633 - E1633/Inputs!$B$5 - Inputs!$B$8, 0) * I1633, 0)</f>
        <v>0</v>
      </c>
      <c r="M1633" s="2">
        <f t="shared" si="302"/>
        <v>0</v>
      </c>
      <c r="N1633" s="3" t="str">
        <f t="shared" si="303"/>
        <v>Idle</v>
      </c>
      <c r="O1633" s="3" t="str">
        <f t="shared" si="311"/>
        <v>Idle</v>
      </c>
      <c r="P1633" s="2">
        <f t="shared" si="304"/>
        <v>0</v>
      </c>
      <c r="Q1633" s="2">
        <f t="shared" si="305"/>
        <v>0</v>
      </c>
      <c r="R1633" s="2">
        <f t="shared" si="306"/>
        <v>0</v>
      </c>
      <c r="S1633" s="2">
        <f t="shared" si="307"/>
        <v>0</v>
      </c>
      <c r="T1633" s="2">
        <f t="shared" si="308"/>
        <v>0</v>
      </c>
      <c r="U1633" s="2">
        <f>IF(O1633="Reg", R1633 * Inputs!$B$7, 0)</f>
        <v>0</v>
      </c>
      <c r="V1633" s="2">
        <f>MAX(F1633 + P1633*Inputs!$B$15 - (Q1633/Inputs!$B$16) - U1633, 0)</f>
        <v>0</v>
      </c>
    </row>
    <row r="1634" spans="1:22" x14ac:dyDescent="0.3">
      <c r="A1634" s="1">
        <v>46091</v>
      </c>
      <c r="B1634" s="2">
        <v>28.4170165485898</v>
      </c>
      <c r="C1634" s="2">
        <v>7.9533845663893423</v>
      </c>
      <c r="D1634" s="2">
        <f t="shared" si="300"/>
        <v>31.510086292372389</v>
      </c>
      <c r="E1634" s="2">
        <f t="shared" si="301"/>
        <v>12.219822216535425</v>
      </c>
      <c r="F1634" s="2">
        <f t="shared" si="309"/>
        <v>0</v>
      </c>
      <c r="G1634" s="2">
        <f t="shared" si="310"/>
        <v>0</v>
      </c>
      <c r="H1634" s="2">
        <f>MIN(Inputs!$B$2, (Inputs!$B$14 - F1634)/Inputs!$B$15)</f>
        <v>170</v>
      </c>
      <c r="I1634" s="2">
        <f>MAX(MIN(Inputs!$B$2, F1634*Inputs!$B$16, Inputs!$B$14*Inputs!$B$4 - G1634), 0)</f>
        <v>0</v>
      </c>
      <c r="J1634" s="2">
        <f>MAX(MIN(Inputs!$B$2, F1634*Inputs!$B$16, (Inputs!$B$14-F1634)/Inputs!$B$15)*Inputs!$B$9, 0)</f>
        <v>0</v>
      </c>
      <c r="K1634" s="2">
        <f>MAX(E1634*Inputs!$B$5 - B1634 - Inputs!$B$8, 0) * H1634</f>
        <v>0</v>
      </c>
      <c r="L1634" s="2">
        <f>IF(B1634 &gt;= D1634*Inputs!$B$10, MAX(B1634 - E1634/Inputs!$B$5 - Inputs!$B$8, 0) * I1634, 0)</f>
        <v>0</v>
      </c>
      <c r="M1634" s="2">
        <f t="shared" si="302"/>
        <v>0</v>
      </c>
      <c r="N1634" s="3" t="str">
        <f t="shared" si="303"/>
        <v>Idle</v>
      </c>
      <c r="O1634" s="3" t="str">
        <f t="shared" si="311"/>
        <v>Idle</v>
      </c>
      <c r="P1634" s="2">
        <f t="shared" si="304"/>
        <v>0</v>
      </c>
      <c r="Q1634" s="2">
        <f t="shared" si="305"/>
        <v>0</v>
      </c>
      <c r="R1634" s="2">
        <f t="shared" si="306"/>
        <v>0</v>
      </c>
      <c r="S1634" s="2">
        <f t="shared" si="307"/>
        <v>0</v>
      </c>
      <c r="T1634" s="2">
        <f t="shared" si="308"/>
        <v>0</v>
      </c>
      <c r="U1634" s="2">
        <f>IF(O1634="Reg", R1634 * Inputs!$B$7, 0)</f>
        <v>0</v>
      </c>
      <c r="V1634" s="2">
        <f>MAX(F1634 + P1634*Inputs!$B$15 - (Q1634/Inputs!$B$16) - U1634, 0)</f>
        <v>0</v>
      </c>
    </row>
    <row r="1635" spans="1:22" x14ac:dyDescent="0.3">
      <c r="A1635" s="1">
        <v>46091.041666666657</v>
      </c>
      <c r="B1635" s="2">
        <v>25.916433112022251</v>
      </c>
      <c r="C1635" s="2">
        <v>1.239595348450673</v>
      </c>
      <c r="D1635" s="2">
        <f t="shared" si="300"/>
        <v>31.510086292372389</v>
      </c>
      <c r="E1635" s="2">
        <f t="shared" si="301"/>
        <v>7.4836527917704574</v>
      </c>
      <c r="F1635" s="2">
        <f t="shared" si="309"/>
        <v>0</v>
      </c>
      <c r="G1635" s="2">
        <f t="shared" si="310"/>
        <v>0</v>
      </c>
      <c r="H1635" s="2">
        <f>MIN(Inputs!$B$2, (Inputs!$B$14 - F1635)/Inputs!$B$15)</f>
        <v>170</v>
      </c>
      <c r="I1635" s="2">
        <f>MAX(MIN(Inputs!$B$2, F1635*Inputs!$B$16, Inputs!$B$14*Inputs!$B$4 - G1635), 0)</f>
        <v>0</v>
      </c>
      <c r="J1635" s="2">
        <f>MAX(MIN(Inputs!$B$2, F1635*Inputs!$B$16, (Inputs!$B$14-F1635)/Inputs!$B$15)*Inputs!$B$9, 0)</f>
        <v>0</v>
      </c>
      <c r="K1635" s="2">
        <f>MAX(E1635*Inputs!$B$5 - B1635 - Inputs!$B$8, 0) * H1635</f>
        <v>0</v>
      </c>
      <c r="L1635" s="2">
        <f>IF(B1635 &gt;= D1635*Inputs!$B$10, MAX(B1635 - E1635/Inputs!$B$5 - Inputs!$B$8, 0) * I1635, 0)</f>
        <v>0</v>
      </c>
      <c r="M1635" s="2">
        <f t="shared" si="302"/>
        <v>0</v>
      </c>
      <c r="N1635" s="3" t="str">
        <f t="shared" si="303"/>
        <v>Idle</v>
      </c>
      <c r="O1635" s="3" t="str">
        <f t="shared" si="311"/>
        <v>Idle</v>
      </c>
      <c r="P1635" s="2">
        <f t="shared" si="304"/>
        <v>0</v>
      </c>
      <c r="Q1635" s="2">
        <f t="shared" si="305"/>
        <v>0</v>
      </c>
      <c r="R1635" s="2">
        <f t="shared" si="306"/>
        <v>0</v>
      </c>
      <c r="S1635" s="2">
        <f t="shared" si="307"/>
        <v>0</v>
      </c>
      <c r="T1635" s="2">
        <f t="shared" si="308"/>
        <v>0</v>
      </c>
      <c r="U1635" s="2">
        <f>IF(O1635="Reg", R1635 * Inputs!$B$7, 0)</f>
        <v>0</v>
      </c>
      <c r="V1635" s="2">
        <f>MAX(F1635 + P1635*Inputs!$B$15 - (Q1635/Inputs!$B$16) - U1635, 0)</f>
        <v>0</v>
      </c>
    </row>
    <row r="1636" spans="1:22" x14ac:dyDescent="0.3">
      <c r="A1636" s="1">
        <v>46091.083333333343</v>
      </c>
      <c r="B1636" s="2">
        <v>16.191684095056981</v>
      </c>
      <c r="C1636" s="2">
        <v>13.62843429217396</v>
      </c>
      <c r="D1636" s="2">
        <f t="shared" si="300"/>
        <v>31.510086292372389</v>
      </c>
      <c r="E1636" s="2">
        <f t="shared" si="301"/>
        <v>3.1642472731000826</v>
      </c>
      <c r="F1636" s="2">
        <f t="shared" si="309"/>
        <v>0</v>
      </c>
      <c r="G1636" s="2">
        <f t="shared" si="310"/>
        <v>0</v>
      </c>
      <c r="H1636" s="2">
        <f>MIN(Inputs!$B$2, (Inputs!$B$14 - F1636)/Inputs!$B$15)</f>
        <v>170</v>
      </c>
      <c r="I1636" s="2">
        <f>MAX(MIN(Inputs!$B$2, F1636*Inputs!$B$16, Inputs!$B$14*Inputs!$B$4 - G1636), 0)</f>
        <v>0</v>
      </c>
      <c r="J1636" s="2">
        <f>MAX(MIN(Inputs!$B$2, F1636*Inputs!$B$16, (Inputs!$B$14-F1636)/Inputs!$B$15)*Inputs!$B$9, 0)</f>
        <v>0</v>
      </c>
      <c r="K1636" s="2">
        <f>MAX(E1636*Inputs!$B$5 - B1636 - Inputs!$B$8, 0) * H1636</f>
        <v>0</v>
      </c>
      <c r="L1636" s="2">
        <f>IF(B1636 &gt;= D1636*Inputs!$B$10, MAX(B1636 - E1636/Inputs!$B$5 - Inputs!$B$8, 0) * I1636, 0)</f>
        <v>0</v>
      </c>
      <c r="M1636" s="2">
        <f t="shared" si="302"/>
        <v>0</v>
      </c>
      <c r="N1636" s="3" t="str">
        <f t="shared" si="303"/>
        <v>Idle</v>
      </c>
      <c r="O1636" s="3" t="str">
        <f t="shared" si="311"/>
        <v>Idle</v>
      </c>
      <c r="P1636" s="2">
        <f t="shared" si="304"/>
        <v>0</v>
      </c>
      <c r="Q1636" s="2">
        <f t="shared" si="305"/>
        <v>0</v>
      </c>
      <c r="R1636" s="2">
        <f t="shared" si="306"/>
        <v>0</v>
      </c>
      <c r="S1636" s="2">
        <f t="shared" si="307"/>
        <v>0</v>
      </c>
      <c r="T1636" s="2">
        <f t="shared" si="308"/>
        <v>0</v>
      </c>
      <c r="U1636" s="2">
        <f>IF(O1636="Reg", R1636 * Inputs!$B$7, 0)</f>
        <v>0</v>
      </c>
      <c r="V1636" s="2">
        <f>MAX(F1636 + P1636*Inputs!$B$15 - (Q1636/Inputs!$B$16) - U1636, 0)</f>
        <v>0</v>
      </c>
    </row>
    <row r="1637" spans="1:22" x14ac:dyDescent="0.3">
      <c r="A1637" s="1">
        <v>46091.125</v>
      </c>
      <c r="B1637" s="2">
        <v>0</v>
      </c>
      <c r="C1637" s="2">
        <v>2.681602971251456</v>
      </c>
      <c r="D1637" s="2">
        <f t="shared" si="300"/>
        <v>31.510086292372389</v>
      </c>
      <c r="E1637" s="2">
        <f t="shared" si="301"/>
        <v>1.5890885953712266</v>
      </c>
      <c r="F1637" s="2">
        <f t="shared" si="309"/>
        <v>0</v>
      </c>
      <c r="G1637" s="2">
        <f t="shared" si="310"/>
        <v>0</v>
      </c>
      <c r="H1637" s="2">
        <f>MIN(Inputs!$B$2, (Inputs!$B$14 - F1637)/Inputs!$B$15)</f>
        <v>170</v>
      </c>
      <c r="I1637" s="2">
        <f>MAX(MIN(Inputs!$B$2, F1637*Inputs!$B$16, Inputs!$B$14*Inputs!$B$4 - G1637), 0)</f>
        <v>0</v>
      </c>
      <c r="J1637" s="2">
        <f>MAX(MIN(Inputs!$B$2, F1637*Inputs!$B$16, (Inputs!$B$14-F1637)/Inputs!$B$15)*Inputs!$B$9, 0)</f>
        <v>0</v>
      </c>
      <c r="K1637" s="2">
        <f>MAX(E1637*Inputs!$B$5 - B1637 - Inputs!$B$8, 0) * H1637</f>
        <v>0</v>
      </c>
      <c r="L1637" s="2">
        <f>IF(B1637 &gt;= D1637*Inputs!$B$10, MAX(B1637 - E1637/Inputs!$B$5 - Inputs!$B$8, 0) * I1637, 0)</f>
        <v>0</v>
      </c>
      <c r="M1637" s="2">
        <f t="shared" si="302"/>
        <v>0</v>
      </c>
      <c r="N1637" s="3" t="str">
        <f t="shared" si="303"/>
        <v>Idle</v>
      </c>
      <c r="O1637" s="3" t="str">
        <f t="shared" si="311"/>
        <v>Idle</v>
      </c>
      <c r="P1637" s="2">
        <f t="shared" si="304"/>
        <v>0</v>
      </c>
      <c r="Q1637" s="2">
        <f t="shared" si="305"/>
        <v>0</v>
      </c>
      <c r="R1637" s="2">
        <f t="shared" si="306"/>
        <v>0</v>
      </c>
      <c r="S1637" s="2">
        <f t="shared" si="307"/>
        <v>0</v>
      </c>
      <c r="T1637" s="2">
        <f t="shared" si="308"/>
        <v>0</v>
      </c>
      <c r="U1637" s="2">
        <f>IF(O1637="Reg", R1637 * Inputs!$B$7, 0)</f>
        <v>0</v>
      </c>
      <c r="V1637" s="2">
        <f>MAX(F1637 + P1637*Inputs!$B$15 - (Q1637/Inputs!$B$16) - U1637, 0)</f>
        <v>0</v>
      </c>
    </row>
    <row r="1638" spans="1:22" x14ac:dyDescent="0.3">
      <c r="A1638" s="1">
        <v>46091.166666666657</v>
      </c>
      <c r="B1638" s="2">
        <v>2.7937995435435141</v>
      </c>
      <c r="C1638" s="2">
        <v>10.980949441838881</v>
      </c>
      <c r="D1638" s="2">
        <f t="shared" si="300"/>
        <v>31.510086292372389</v>
      </c>
      <c r="E1638" s="2">
        <f t="shared" si="301"/>
        <v>1.8160001029762762</v>
      </c>
      <c r="F1638" s="2">
        <f t="shared" si="309"/>
        <v>0</v>
      </c>
      <c r="G1638" s="2">
        <f t="shared" si="310"/>
        <v>0</v>
      </c>
      <c r="H1638" s="2">
        <f>MIN(Inputs!$B$2, (Inputs!$B$14 - F1638)/Inputs!$B$15)</f>
        <v>170</v>
      </c>
      <c r="I1638" s="2">
        <f>MAX(MIN(Inputs!$B$2, F1638*Inputs!$B$16, Inputs!$B$14*Inputs!$B$4 - G1638), 0)</f>
        <v>0</v>
      </c>
      <c r="J1638" s="2">
        <f>MAX(MIN(Inputs!$B$2, F1638*Inputs!$B$16, (Inputs!$B$14-F1638)/Inputs!$B$15)*Inputs!$B$9, 0)</f>
        <v>0</v>
      </c>
      <c r="K1638" s="2">
        <f>MAX(E1638*Inputs!$B$5 - B1638 - Inputs!$B$8, 0) * H1638</f>
        <v>0</v>
      </c>
      <c r="L1638" s="2">
        <f>IF(B1638 &gt;= D1638*Inputs!$B$10, MAX(B1638 - E1638/Inputs!$B$5 - Inputs!$B$8, 0) * I1638, 0)</f>
        <v>0</v>
      </c>
      <c r="M1638" s="2">
        <f t="shared" si="302"/>
        <v>0</v>
      </c>
      <c r="N1638" s="3" t="str">
        <f t="shared" si="303"/>
        <v>Idle</v>
      </c>
      <c r="O1638" s="3" t="str">
        <f t="shared" si="311"/>
        <v>Idle</v>
      </c>
      <c r="P1638" s="2">
        <f t="shared" si="304"/>
        <v>0</v>
      </c>
      <c r="Q1638" s="2">
        <f t="shared" si="305"/>
        <v>0</v>
      </c>
      <c r="R1638" s="2">
        <f t="shared" si="306"/>
        <v>0</v>
      </c>
      <c r="S1638" s="2">
        <f t="shared" si="307"/>
        <v>0</v>
      </c>
      <c r="T1638" s="2">
        <f t="shared" si="308"/>
        <v>0</v>
      </c>
      <c r="U1638" s="2">
        <f>IF(O1638="Reg", R1638 * Inputs!$B$7, 0)</f>
        <v>0</v>
      </c>
      <c r="V1638" s="2">
        <f>MAX(F1638 + P1638*Inputs!$B$15 - (Q1638/Inputs!$B$16) - U1638, 0)</f>
        <v>0</v>
      </c>
    </row>
    <row r="1639" spans="1:22" x14ac:dyDescent="0.3">
      <c r="A1639" s="1">
        <v>46091.208333333343</v>
      </c>
      <c r="B1639" s="2">
        <v>0</v>
      </c>
      <c r="C1639" s="2">
        <v>11.20470781178234</v>
      </c>
      <c r="D1639" s="2">
        <f t="shared" si="300"/>
        <v>31.510086292372389</v>
      </c>
      <c r="E1639" s="2">
        <f t="shared" si="301"/>
        <v>3.9591328588351988</v>
      </c>
      <c r="F1639" s="2">
        <f t="shared" si="309"/>
        <v>0</v>
      </c>
      <c r="G1639" s="2">
        <f t="shared" si="310"/>
        <v>0</v>
      </c>
      <c r="H1639" s="2">
        <f>MIN(Inputs!$B$2, (Inputs!$B$14 - F1639)/Inputs!$B$15)</f>
        <v>170</v>
      </c>
      <c r="I1639" s="2">
        <f>MAX(MIN(Inputs!$B$2, F1639*Inputs!$B$16, Inputs!$B$14*Inputs!$B$4 - G1639), 0)</f>
        <v>0</v>
      </c>
      <c r="J1639" s="2">
        <f>MAX(MIN(Inputs!$B$2, F1639*Inputs!$B$16, (Inputs!$B$14-F1639)/Inputs!$B$15)*Inputs!$B$9, 0)</f>
        <v>0</v>
      </c>
      <c r="K1639" s="2">
        <f>MAX(E1639*Inputs!$B$5 - B1639 - Inputs!$B$8, 0) * H1639</f>
        <v>0</v>
      </c>
      <c r="L1639" s="2">
        <f>IF(B1639 &gt;= D1639*Inputs!$B$10, MAX(B1639 - E1639/Inputs!$B$5 - Inputs!$B$8, 0) * I1639, 0)</f>
        <v>0</v>
      </c>
      <c r="M1639" s="2">
        <f t="shared" si="302"/>
        <v>0</v>
      </c>
      <c r="N1639" s="3" t="str">
        <f t="shared" si="303"/>
        <v>Idle</v>
      </c>
      <c r="O1639" s="3" t="str">
        <f t="shared" si="311"/>
        <v>Idle</v>
      </c>
      <c r="P1639" s="2">
        <f t="shared" si="304"/>
        <v>0</v>
      </c>
      <c r="Q1639" s="2">
        <f t="shared" si="305"/>
        <v>0</v>
      </c>
      <c r="R1639" s="2">
        <f t="shared" si="306"/>
        <v>0</v>
      </c>
      <c r="S1639" s="2">
        <f t="shared" si="307"/>
        <v>0</v>
      </c>
      <c r="T1639" s="2">
        <f t="shared" si="308"/>
        <v>0</v>
      </c>
      <c r="U1639" s="2">
        <f>IF(O1639="Reg", R1639 * Inputs!$B$7, 0)</f>
        <v>0</v>
      </c>
      <c r="V1639" s="2">
        <f>MAX(F1639 + P1639*Inputs!$B$15 - (Q1639/Inputs!$B$16) - U1639, 0)</f>
        <v>0</v>
      </c>
    </row>
    <row r="1640" spans="1:22" x14ac:dyDescent="0.3">
      <c r="A1640" s="1">
        <v>46091.25</v>
      </c>
      <c r="B1640" s="2">
        <v>0</v>
      </c>
      <c r="C1640" s="2">
        <v>46.328417918973912</v>
      </c>
      <c r="D1640" s="2">
        <f t="shared" si="300"/>
        <v>31.510086292372389</v>
      </c>
      <c r="E1640" s="2">
        <f t="shared" si="301"/>
        <v>7.016917436598594</v>
      </c>
      <c r="F1640" s="2">
        <f t="shared" si="309"/>
        <v>0</v>
      </c>
      <c r="G1640" s="2">
        <f t="shared" si="310"/>
        <v>0</v>
      </c>
      <c r="H1640" s="2">
        <f>MIN(Inputs!$B$2, (Inputs!$B$14 - F1640)/Inputs!$B$15)</f>
        <v>170</v>
      </c>
      <c r="I1640" s="2">
        <f>MAX(MIN(Inputs!$B$2, F1640*Inputs!$B$16, Inputs!$B$14*Inputs!$B$4 - G1640), 0)</f>
        <v>0</v>
      </c>
      <c r="J1640" s="2">
        <f>MAX(MIN(Inputs!$B$2, F1640*Inputs!$B$16, (Inputs!$B$14-F1640)/Inputs!$B$15)*Inputs!$B$9, 0)</f>
        <v>0</v>
      </c>
      <c r="K1640" s="2">
        <f>MAX(E1640*Inputs!$B$5 - B1640 - Inputs!$B$8, 0) * H1640</f>
        <v>0</v>
      </c>
      <c r="L1640" s="2">
        <f>IF(B1640 &gt;= D1640*Inputs!$B$10, MAX(B1640 - E1640/Inputs!$B$5 - Inputs!$B$8, 0) * I1640, 0)</f>
        <v>0</v>
      </c>
      <c r="M1640" s="2">
        <f t="shared" si="302"/>
        <v>0</v>
      </c>
      <c r="N1640" s="3" t="str">
        <f t="shared" si="303"/>
        <v>Idle</v>
      </c>
      <c r="O1640" s="3" t="str">
        <f t="shared" si="311"/>
        <v>Idle</v>
      </c>
      <c r="P1640" s="2">
        <f t="shared" si="304"/>
        <v>0</v>
      </c>
      <c r="Q1640" s="2">
        <f t="shared" si="305"/>
        <v>0</v>
      </c>
      <c r="R1640" s="2">
        <f t="shared" si="306"/>
        <v>0</v>
      </c>
      <c r="S1640" s="2">
        <f t="shared" si="307"/>
        <v>0</v>
      </c>
      <c r="T1640" s="2">
        <f t="shared" si="308"/>
        <v>0</v>
      </c>
      <c r="U1640" s="2">
        <f>IF(O1640="Reg", R1640 * Inputs!$B$7, 0)</f>
        <v>0</v>
      </c>
      <c r="V1640" s="2">
        <f>MAX(F1640 + P1640*Inputs!$B$15 - (Q1640/Inputs!$B$16) - U1640, 0)</f>
        <v>0</v>
      </c>
    </row>
    <row r="1641" spans="1:22" x14ac:dyDescent="0.3">
      <c r="A1641" s="1">
        <v>46091.291666666657</v>
      </c>
      <c r="B1641" s="2">
        <v>0</v>
      </c>
      <c r="C1641" s="2">
        <v>11.92796978446839</v>
      </c>
      <c r="D1641" s="2">
        <f t="shared" si="300"/>
        <v>31.510086292372389</v>
      </c>
      <c r="E1641" s="2">
        <f t="shared" si="301"/>
        <v>12.76480138780928</v>
      </c>
      <c r="F1641" s="2">
        <f t="shared" si="309"/>
        <v>0</v>
      </c>
      <c r="G1641" s="2">
        <f t="shared" si="310"/>
        <v>0</v>
      </c>
      <c r="H1641" s="2">
        <f>MIN(Inputs!$B$2, (Inputs!$B$14 - F1641)/Inputs!$B$15)</f>
        <v>170</v>
      </c>
      <c r="I1641" s="2">
        <f>MAX(MIN(Inputs!$B$2, F1641*Inputs!$B$16, Inputs!$B$14*Inputs!$B$4 - G1641), 0)</f>
        <v>0</v>
      </c>
      <c r="J1641" s="2">
        <f>MAX(MIN(Inputs!$B$2, F1641*Inputs!$B$16, (Inputs!$B$14-F1641)/Inputs!$B$15)*Inputs!$B$9, 0)</f>
        <v>0</v>
      </c>
      <c r="K1641" s="2">
        <f>MAX(E1641*Inputs!$B$5 - B1641 - Inputs!$B$8, 0) * H1641</f>
        <v>0</v>
      </c>
      <c r="L1641" s="2">
        <f>IF(B1641 &gt;= D1641*Inputs!$B$10, MAX(B1641 - E1641/Inputs!$B$5 - Inputs!$B$8, 0) * I1641, 0)</f>
        <v>0</v>
      </c>
      <c r="M1641" s="2">
        <f t="shared" si="302"/>
        <v>0</v>
      </c>
      <c r="N1641" s="3" t="str">
        <f t="shared" si="303"/>
        <v>Idle</v>
      </c>
      <c r="O1641" s="3" t="str">
        <f t="shared" si="311"/>
        <v>Idle</v>
      </c>
      <c r="P1641" s="2">
        <f t="shared" si="304"/>
        <v>0</v>
      </c>
      <c r="Q1641" s="2">
        <f t="shared" si="305"/>
        <v>0</v>
      </c>
      <c r="R1641" s="2">
        <f t="shared" si="306"/>
        <v>0</v>
      </c>
      <c r="S1641" s="2">
        <f t="shared" si="307"/>
        <v>0</v>
      </c>
      <c r="T1641" s="2">
        <f t="shared" si="308"/>
        <v>0</v>
      </c>
      <c r="U1641" s="2">
        <f>IF(O1641="Reg", R1641 * Inputs!$B$7, 0)</f>
        <v>0</v>
      </c>
      <c r="V1641" s="2">
        <f>MAX(F1641 + P1641*Inputs!$B$15 - (Q1641/Inputs!$B$16) - U1641, 0)</f>
        <v>0</v>
      </c>
    </row>
    <row r="1642" spans="1:22" x14ac:dyDescent="0.3">
      <c r="A1642" s="1">
        <v>46091.333333333343</v>
      </c>
      <c r="B1642" s="2">
        <v>6.7407320286838459</v>
      </c>
      <c r="C1642" s="2">
        <v>5.7114212263284116</v>
      </c>
      <c r="D1642" s="2">
        <f t="shared" si="300"/>
        <v>31.510086292372389</v>
      </c>
      <c r="E1642" s="2">
        <f t="shared" si="301"/>
        <v>18.637726177749908</v>
      </c>
      <c r="F1642" s="2">
        <f t="shared" si="309"/>
        <v>0</v>
      </c>
      <c r="G1642" s="2">
        <f t="shared" si="310"/>
        <v>0</v>
      </c>
      <c r="H1642" s="2">
        <f>MIN(Inputs!$B$2, (Inputs!$B$14 - F1642)/Inputs!$B$15)</f>
        <v>170</v>
      </c>
      <c r="I1642" s="2">
        <f>MAX(MIN(Inputs!$B$2, F1642*Inputs!$B$16, Inputs!$B$14*Inputs!$B$4 - G1642), 0)</f>
        <v>0</v>
      </c>
      <c r="J1642" s="2">
        <f>MAX(MIN(Inputs!$B$2, F1642*Inputs!$B$16, (Inputs!$B$14-F1642)/Inputs!$B$15)*Inputs!$B$9, 0)</f>
        <v>0</v>
      </c>
      <c r="K1642" s="2">
        <f>MAX(E1642*Inputs!$B$5 - B1642 - Inputs!$B$8, 0) * H1642</f>
        <v>0</v>
      </c>
      <c r="L1642" s="2">
        <f>IF(B1642 &gt;= D1642*Inputs!$B$10, MAX(B1642 - E1642/Inputs!$B$5 - Inputs!$B$8, 0) * I1642, 0)</f>
        <v>0</v>
      </c>
      <c r="M1642" s="2">
        <f t="shared" si="302"/>
        <v>0</v>
      </c>
      <c r="N1642" s="3" t="str">
        <f t="shared" si="303"/>
        <v>Idle</v>
      </c>
      <c r="O1642" s="3" t="str">
        <f t="shared" si="311"/>
        <v>Idle</v>
      </c>
      <c r="P1642" s="2">
        <f t="shared" si="304"/>
        <v>0</v>
      </c>
      <c r="Q1642" s="2">
        <f t="shared" si="305"/>
        <v>0</v>
      </c>
      <c r="R1642" s="2">
        <f t="shared" si="306"/>
        <v>0</v>
      </c>
      <c r="S1642" s="2">
        <f t="shared" si="307"/>
        <v>0</v>
      </c>
      <c r="T1642" s="2">
        <f t="shared" si="308"/>
        <v>0</v>
      </c>
      <c r="U1642" s="2">
        <f>IF(O1642="Reg", R1642 * Inputs!$B$7, 0)</f>
        <v>0</v>
      </c>
      <c r="V1642" s="2">
        <f>MAX(F1642 + P1642*Inputs!$B$15 - (Q1642/Inputs!$B$16) - U1642, 0)</f>
        <v>0</v>
      </c>
    </row>
    <row r="1643" spans="1:22" x14ac:dyDescent="0.3">
      <c r="A1643" s="1">
        <v>46091.375</v>
      </c>
      <c r="B1643" s="2">
        <v>1.361469045630298</v>
      </c>
      <c r="C1643" s="2">
        <v>6.3639516951266177</v>
      </c>
      <c r="D1643" s="2">
        <f t="shared" si="300"/>
        <v>31.510086292372389</v>
      </c>
      <c r="E1643" s="2">
        <f t="shared" si="301"/>
        <v>26.104869309069016</v>
      </c>
      <c r="F1643" s="2">
        <f t="shared" si="309"/>
        <v>0</v>
      </c>
      <c r="G1643" s="2">
        <f t="shared" si="310"/>
        <v>0</v>
      </c>
      <c r="H1643" s="2">
        <f>MIN(Inputs!$B$2, (Inputs!$B$14 - F1643)/Inputs!$B$15)</f>
        <v>170</v>
      </c>
      <c r="I1643" s="2">
        <f>MAX(MIN(Inputs!$B$2, F1643*Inputs!$B$16, Inputs!$B$14*Inputs!$B$4 - G1643), 0)</f>
        <v>0</v>
      </c>
      <c r="J1643" s="2">
        <f>MAX(MIN(Inputs!$B$2, F1643*Inputs!$B$16, (Inputs!$B$14-F1643)/Inputs!$B$15)*Inputs!$B$9, 0)</f>
        <v>0</v>
      </c>
      <c r="K1643" s="2">
        <f>MAX(E1643*Inputs!$B$5 - B1643 - Inputs!$B$8, 0) * H1643</f>
        <v>273.83871087957453</v>
      </c>
      <c r="L1643" s="2">
        <f>IF(B1643 &gt;= D1643*Inputs!$B$10, MAX(B1643 - E1643/Inputs!$B$5 - Inputs!$B$8, 0) * I1643, 0)</f>
        <v>0</v>
      </c>
      <c r="M1643" s="2">
        <f t="shared" si="302"/>
        <v>0</v>
      </c>
      <c r="N1643" s="3" t="str">
        <f t="shared" si="303"/>
        <v>Charge</v>
      </c>
      <c r="O1643" s="3" t="str">
        <f t="shared" si="311"/>
        <v>Charge</v>
      </c>
      <c r="P1643" s="2">
        <f t="shared" si="304"/>
        <v>170</v>
      </c>
      <c r="Q1643" s="2">
        <f t="shared" si="305"/>
        <v>0</v>
      </c>
      <c r="R1643" s="2">
        <f t="shared" si="306"/>
        <v>0</v>
      </c>
      <c r="S1643" s="2">
        <f t="shared" si="307"/>
        <v>-231.44973775715067</v>
      </c>
      <c r="T1643" s="2">
        <f t="shared" si="308"/>
        <v>0</v>
      </c>
      <c r="U1643" s="2">
        <f>IF(O1643="Reg", R1643 * Inputs!$B$7, 0)</f>
        <v>0</v>
      </c>
      <c r="V1643" s="2">
        <f>MAX(F1643 + P1643*Inputs!$B$15 - (Q1643/Inputs!$B$16) - U1643, 0)</f>
        <v>170</v>
      </c>
    </row>
    <row r="1644" spans="1:22" x14ac:dyDescent="0.3">
      <c r="A1644" s="1">
        <v>46091.416666666657</v>
      </c>
      <c r="B1644" s="2">
        <v>15.65259607869705</v>
      </c>
      <c r="C1644" s="2">
        <v>12.951879724744201</v>
      </c>
      <c r="D1644" s="2">
        <f t="shared" si="300"/>
        <v>31.510086292372389</v>
      </c>
      <c r="E1644" s="2">
        <f t="shared" si="301"/>
        <v>35.839493740607288</v>
      </c>
      <c r="F1644" s="2">
        <f t="shared" si="309"/>
        <v>170</v>
      </c>
      <c r="G1644" s="2">
        <f t="shared" si="310"/>
        <v>0</v>
      </c>
      <c r="H1644" s="2">
        <f>MIN(Inputs!$B$2, (Inputs!$B$14 - F1644)/Inputs!$B$15)</f>
        <v>170</v>
      </c>
      <c r="I1644" s="2">
        <f>MAX(MIN(Inputs!$B$2, F1644*Inputs!$B$16, Inputs!$B$14*Inputs!$B$4 - G1644), 0)</f>
        <v>170</v>
      </c>
      <c r="J1644" s="2">
        <f>MAX(MIN(Inputs!$B$2, F1644*Inputs!$B$16, (Inputs!$B$14-F1644)/Inputs!$B$15)*Inputs!$B$9, 0)</f>
        <v>136</v>
      </c>
      <c r="K1644" s="2">
        <f>MAX(E1644*Inputs!$B$5 - B1644 - Inputs!$B$8, 0) * H1644</f>
        <v>0</v>
      </c>
      <c r="L1644" s="2">
        <f>IF(B1644 &gt;= D1644*Inputs!$B$10, MAX(B1644 - E1644/Inputs!$B$5 - Inputs!$B$8, 0) * I1644, 0)</f>
        <v>0</v>
      </c>
      <c r="M1644" s="2">
        <f t="shared" si="302"/>
        <v>1761.4556425652113</v>
      </c>
      <c r="N1644" s="3" t="str">
        <f t="shared" si="303"/>
        <v>Reg</v>
      </c>
      <c r="O1644" s="3" t="str">
        <f t="shared" si="311"/>
        <v>Charge</v>
      </c>
      <c r="P1644" s="2">
        <f t="shared" si="304"/>
        <v>170</v>
      </c>
      <c r="Q1644" s="2">
        <f t="shared" si="305"/>
        <v>0</v>
      </c>
      <c r="R1644" s="2">
        <f t="shared" si="306"/>
        <v>0</v>
      </c>
      <c r="S1644" s="2">
        <f t="shared" si="307"/>
        <v>-2660.9413333784983</v>
      </c>
      <c r="T1644" s="2">
        <f t="shared" si="308"/>
        <v>0</v>
      </c>
      <c r="U1644" s="2">
        <f>IF(O1644="Reg", R1644 * Inputs!$B$7, 0)</f>
        <v>0</v>
      </c>
      <c r="V1644" s="2">
        <f>MAX(F1644 + P1644*Inputs!$B$15 - (Q1644/Inputs!$B$16) - U1644, 0)</f>
        <v>340</v>
      </c>
    </row>
    <row r="1645" spans="1:22" x14ac:dyDescent="0.3">
      <c r="A1645" s="1">
        <v>46091.458333333343</v>
      </c>
      <c r="B1645" s="2">
        <v>18.346707466580369</v>
      </c>
      <c r="C1645" s="2">
        <v>38.082704406827617</v>
      </c>
      <c r="D1645" s="2">
        <f t="shared" si="300"/>
        <v>31.510086292372389</v>
      </c>
      <c r="E1645" s="2">
        <f t="shared" si="301"/>
        <v>43.645667169224048</v>
      </c>
      <c r="F1645" s="2">
        <f t="shared" si="309"/>
        <v>340</v>
      </c>
      <c r="G1645" s="2">
        <f t="shared" si="310"/>
        <v>0</v>
      </c>
      <c r="H1645" s="2">
        <f>MIN(Inputs!$B$2, (Inputs!$B$14 - F1645)/Inputs!$B$15)</f>
        <v>0</v>
      </c>
      <c r="I1645" s="2">
        <f>MAX(MIN(Inputs!$B$2, F1645*Inputs!$B$16, Inputs!$B$14*Inputs!$B$4 - G1645), 0)</f>
        <v>170</v>
      </c>
      <c r="J1645" s="2">
        <f>MAX(MIN(Inputs!$B$2, F1645*Inputs!$B$16, (Inputs!$B$14-F1645)/Inputs!$B$15)*Inputs!$B$9, 0)</f>
        <v>0</v>
      </c>
      <c r="K1645" s="2">
        <f>MAX(E1645*Inputs!$B$5 - B1645 - Inputs!$B$8, 0) * H1645</f>
        <v>0</v>
      </c>
      <c r="L1645" s="2">
        <f>IF(B1645 &gt;= D1645*Inputs!$B$10, MAX(B1645 - E1645/Inputs!$B$5 - Inputs!$B$8, 0) * I1645, 0)</f>
        <v>0</v>
      </c>
      <c r="M1645" s="2">
        <f t="shared" si="302"/>
        <v>0</v>
      </c>
      <c r="N1645" s="3" t="str">
        <f t="shared" si="303"/>
        <v>Idle</v>
      </c>
      <c r="O1645" s="3" t="str">
        <f t="shared" si="311"/>
        <v>Idle</v>
      </c>
      <c r="P1645" s="2">
        <f t="shared" si="304"/>
        <v>0</v>
      </c>
      <c r="Q1645" s="2">
        <f t="shared" si="305"/>
        <v>0</v>
      </c>
      <c r="R1645" s="2">
        <f t="shared" si="306"/>
        <v>0</v>
      </c>
      <c r="S1645" s="2">
        <f t="shared" si="307"/>
        <v>0</v>
      </c>
      <c r="T1645" s="2">
        <f t="shared" si="308"/>
        <v>0</v>
      </c>
      <c r="U1645" s="2">
        <f>IF(O1645="Reg", R1645 * Inputs!$B$7, 0)</f>
        <v>0</v>
      </c>
      <c r="V1645" s="2">
        <f>MAX(F1645 + P1645*Inputs!$B$15 - (Q1645/Inputs!$B$16) - U1645, 0)</f>
        <v>340</v>
      </c>
    </row>
    <row r="1646" spans="1:22" x14ac:dyDescent="0.3">
      <c r="A1646" s="1">
        <v>46091.5</v>
      </c>
      <c r="B1646" s="2">
        <v>34.487303707264118</v>
      </c>
      <c r="C1646" s="2">
        <v>2.9281903086444032</v>
      </c>
      <c r="D1646" s="2">
        <f t="shared" si="300"/>
        <v>31.510086292372389</v>
      </c>
      <c r="E1646" s="2">
        <f t="shared" si="301"/>
        <v>49.86653463120377</v>
      </c>
      <c r="F1646" s="2">
        <f t="shared" si="309"/>
        <v>340</v>
      </c>
      <c r="G1646" s="2">
        <f t="shared" si="310"/>
        <v>0</v>
      </c>
      <c r="H1646" s="2">
        <f>MIN(Inputs!$B$2, (Inputs!$B$14 - F1646)/Inputs!$B$15)</f>
        <v>0</v>
      </c>
      <c r="I1646" s="2">
        <f>MAX(MIN(Inputs!$B$2, F1646*Inputs!$B$16, Inputs!$B$14*Inputs!$B$4 - G1646), 0)</f>
        <v>170</v>
      </c>
      <c r="J1646" s="2">
        <f>MAX(MIN(Inputs!$B$2, F1646*Inputs!$B$16, (Inputs!$B$14-F1646)/Inputs!$B$15)*Inputs!$B$9, 0)</f>
        <v>0</v>
      </c>
      <c r="K1646" s="2">
        <f>MAX(E1646*Inputs!$B$5 - B1646 - Inputs!$B$8, 0) * H1646</f>
        <v>0</v>
      </c>
      <c r="L1646" s="2">
        <f>IF(B1646 &gt;= D1646*Inputs!$B$10, MAX(B1646 - E1646/Inputs!$B$5 - Inputs!$B$8, 0) * I1646, 0)</f>
        <v>0</v>
      </c>
      <c r="M1646" s="2">
        <f t="shared" si="302"/>
        <v>0</v>
      </c>
      <c r="N1646" s="3" t="str">
        <f t="shared" si="303"/>
        <v>Idle</v>
      </c>
      <c r="O1646" s="3" t="str">
        <f t="shared" si="311"/>
        <v>Idle</v>
      </c>
      <c r="P1646" s="2">
        <f t="shared" si="304"/>
        <v>0</v>
      </c>
      <c r="Q1646" s="2">
        <f t="shared" si="305"/>
        <v>0</v>
      </c>
      <c r="R1646" s="2">
        <f t="shared" si="306"/>
        <v>0</v>
      </c>
      <c r="S1646" s="2">
        <f t="shared" si="307"/>
        <v>0</v>
      </c>
      <c r="T1646" s="2">
        <f t="shared" si="308"/>
        <v>0</v>
      </c>
      <c r="U1646" s="2">
        <f>IF(O1646="Reg", R1646 * Inputs!$B$7, 0)</f>
        <v>0</v>
      </c>
      <c r="V1646" s="2">
        <f>MAX(F1646 + P1646*Inputs!$B$15 - (Q1646/Inputs!$B$16) - U1646, 0)</f>
        <v>340</v>
      </c>
    </row>
    <row r="1647" spans="1:22" x14ac:dyDescent="0.3">
      <c r="A1647" s="1">
        <v>46091.541666666657</v>
      </c>
      <c r="B1647" s="2">
        <v>35.237548739643771</v>
      </c>
      <c r="C1647" s="2">
        <v>8.4314805329711913</v>
      </c>
      <c r="D1647" s="2">
        <f t="shared" si="300"/>
        <v>31.510086292372389</v>
      </c>
      <c r="E1647" s="2">
        <f t="shared" si="301"/>
        <v>55.20488786728793</v>
      </c>
      <c r="F1647" s="2">
        <f t="shared" si="309"/>
        <v>340</v>
      </c>
      <c r="G1647" s="2">
        <f t="shared" si="310"/>
        <v>0</v>
      </c>
      <c r="H1647" s="2">
        <f>MIN(Inputs!$B$2, (Inputs!$B$14 - F1647)/Inputs!$B$15)</f>
        <v>0</v>
      </c>
      <c r="I1647" s="2">
        <f>MAX(MIN(Inputs!$B$2, F1647*Inputs!$B$16, Inputs!$B$14*Inputs!$B$4 - G1647), 0)</f>
        <v>170</v>
      </c>
      <c r="J1647" s="2">
        <f>MAX(MIN(Inputs!$B$2, F1647*Inputs!$B$16, (Inputs!$B$14-F1647)/Inputs!$B$15)*Inputs!$B$9, 0)</f>
        <v>0</v>
      </c>
      <c r="K1647" s="2">
        <f>MAX(E1647*Inputs!$B$5 - B1647 - Inputs!$B$8, 0) * H1647</f>
        <v>0</v>
      </c>
      <c r="L1647" s="2">
        <f>IF(B1647 &gt;= D1647*Inputs!$B$10, MAX(B1647 - E1647/Inputs!$B$5 - Inputs!$B$8, 0) * I1647, 0)</f>
        <v>0</v>
      </c>
      <c r="M1647" s="2">
        <f t="shared" si="302"/>
        <v>0</v>
      </c>
      <c r="N1647" s="3" t="str">
        <f t="shared" si="303"/>
        <v>Idle</v>
      </c>
      <c r="O1647" s="3" t="str">
        <f t="shared" si="311"/>
        <v>Idle</v>
      </c>
      <c r="P1647" s="2">
        <f t="shared" si="304"/>
        <v>0</v>
      </c>
      <c r="Q1647" s="2">
        <f t="shared" si="305"/>
        <v>0</v>
      </c>
      <c r="R1647" s="2">
        <f t="shared" si="306"/>
        <v>0</v>
      </c>
      <c r="S1647" s="2">
        <f t="shared" si="307"/>
        <v>0</v>
      </c>
      <c r="T1647" s="2">
        <f t="shared" si="308"/>
        <v>0</v>
      </c>
      <c r="U1647" s="2">
        <f>IF(O1647="Reg", R1647 * Inputs!$B$7, 0)</f>
        <v>0</v>
      </c>
      <c r="V1647" s="2">
        <f>MAX(F1647 + P1647*Inputs!$B$15 - (Q1647/Inputs!$B$16) - U1647, 0)</f>
        <v>340</v>
      </c>
    </row>
    <row r="1648" spans="1:22" x14ac:dyDescent="0.3">
      <c r="A1648" s="1">
        <v>46091.583333333343</v>
      </c>
      <c r="B1648" s="2">
        <v>51.543590816598488</v>
      </c>
      <c r="C1648" s="2">
        <v>4.9720951715008974</v>
      </c>
      <c r="D1648" s="2">
        <f t="shared" si="300"/>
        <v>31.510086292372389</v>
      </c>
      <c r="E1648" s="2">
        <f t="shared" si="301"/>
        <v>59.650454511812967</v>
      </c>
      <c r="F1648" s="2">
        <f t="shared" si="309"/>
        <v>340</v>
      </c>
      <c r="G1648" s="2">
        <f t="shared" si="310"/>
        <v>0</v>
      </c>
      <c r="H1648" s="2">
        <f>MIN(Inputs!$B$2, (Inputs!$B$14 - F1648)/Inputs!$B$15)</f>
        <v>0</v>
      </c>
      <c r="I1648" s="2">
        <f>MAX(MIN(Inputs!$B$2, F1648*Inputs!$B$16, Inputs!$B$14*Inputs!$B$4 - G1648), 0)</f>
        <v>170</v>
      </c>
      <c r="J1648" s="2">
        <f>MAX(MIN(Inputs!$B$2, F1648*Inputs!$B$16, (Inputs!$B$14-F1648)/Inputs!$B$15)*Inputs!$B$9, 0)</f>
        <v>0</v>
      </c>
      <c r="K1648" s="2">
        <f>MAX(E1648*Inputs!$B$5 - B1648 - Inputs!$B$8, 0) * H1648</f>
        <v>0</v>
      </c>
      <c r="L1648" s="2">
        <f>IF(B1648 &gt;= D1648*Inputs!$B$10, MAX(B1648 - E1648/Inputs!$B$5 - Inputs!$B$8, 0) * I1648, 0)</f>
        <v>0</v>
      </c>
      <c r="M1648" s="2">
        <f t="shared" si="302"/>
        <v>0</v>
      </c>
      <c r="N1648" s="3" t="str">
        <f t="shared" si="303"/>
        <v>Idle</v>
      </c>
      <c r="O1648" s="3" t="str">
        <f t="shared" si="311"/>
        <v>Idle</v>
      </c>
      <c r="P1648" s="2">
        <f t="shared" si="304"/>
        <v>0</v>
      </c>
      <c r="Q1648" s="2">
        <f t="shared" si="305"/>
        <v>0</v>
      </c>
      <c r="R1648" s="2">
        <f t="shared" si="306"/>
        <v>0</v>
      </c>
      <c r="S1648" s="2">
        <f t="shared" si="307"/>
        <v>0</v>
      </c>
      <c r="T1648" s="2">
        <f t="shared" si="308"/>
        <v>0</v>
      </c>
      <c r="U1648" s="2">
        <f>IF(O1648="Reg", R1648 * Inputs!$B$7, 0)</f>
        <v>0</v>
      </c>
      <c r="V1648" s="2">
        <f>MAX(F1648 + P1648*Inputs!$B$15 - (Q1648/Inputs!$B$16) - U1648, 0)</f>
        <v>340</v>
      </c>
    </row>
    <row r="1649" spans="1:22" x14ac:dyDescent="0.3">
      <c r="A1649" s="1">
        <v>46091.625</v>
      </c>
      <c r="B1649" s="2">
        <v>59.769215634859947</v>
      </c>
      <c r="C1649" s="2">
        <v>3.022709199441858</v>
      </c>
      <c r="D1649" s="2">
        <f t="shared" si="300"/>
        <v>31.510086292372389</v>
      </c>
      <c r="E1649" s="2">
        <f t="shared" si="301"/>
        <v>62.352553369601452</v>
      </c>
      <c r="F1649" s="2">
        <f t="shared" si="309"/>
        <v>340</v>
      </c>
      <c r="G1649" s="2">
        <f t="shared" si="310"/>
        <v>0</v>
      </c>
      <c r="H1649" s="2">
        <f>MIN(Inputs!$B$2, (Inputs!$B$14 - F1649)/Inputs!$B$15)</f>
        <v>0</v>
      </c>
      <c r="I1649" s="2">
        <f>MAX(MIN(Inputs!$B$2, F1649*Inputs!$B$16, Inputs!$B$14*Inputs!$B$4 - G1649), 0)</f>
        <v>170</v>
      </c>
      <c r="J1649" s="2">
        <f>MAX(MIN(Inputs!$B$2, F1649*Inputs!$B$16, (Inputs!$B$14-F1649)/Inputs!$B$15)*Inputs!$B$9, 0)</f>
        <v>0</v>
      </c>
      <c r="K1649" s="2">
        <f>MAX(E1649*Inputs!$B$5 - B1649 - Inputs!$B$8, 0) * H1649</f>
        <v>0</v>
      </c>
      <c r="L1649" s="2">
        <f>IF(B1649 &gt;= D1649*Inputs!$B$10, MAX(B1649 - E1649/Inputs!$B$5 - Inputs!$B$8, 0) * I1649, 0)</f>
        <v>0</v>
      </c>
      <c r="M1649" s="2">
        <f t="shared" si="302"/>
        <v>0</v>
      </c>
      <c r="N1649" s="3" t="str">
        <f t="shared" si="303"/>
        <v>Idle</v>
      </c>
      <c r="O1649" s="3" t="str">
        <f t="shared" si="311"/>
        <v>Idle</v>
      </c>
      <c r="P1649" s="2">
        <f t="shared" si="304"/>
        <v>0</v>
      </c>
      <c r="Q1649" s="2">
        <f t="shared" si="305"/>
        <v>0</v>
      </c>
      <c r="R1649" s="2">
        <f t="shared" si="306"/>
        <v>0</v>
      </c>
      <c r="S1649" s="2">
        <f t="shared" si="307"/>
        <v>0</v>
      </c>
      <c r="T1649" s="2">
        <f t="shared" si="308"/>
        <v>0</v>
      </c>
      <c r="U1649" s="2">
        <f>IF(O1649="Reg", R1649 * Inputs!$B$7, 0)</f>
        <v>0</v>
      </c>
      <c r="V1649" s="2">
        <f>MAX(F1649 + P1649*Inputs!$B$15 - (Q1649/Inputs!$B$16) - U1649, 0)</f>
        <v>340</v>
      </c>
    </row>
    <row r="1650" spans="1:22" x14ac:dyDescent="0.3">
      <c r="A1650" s="1">
        <v>46091.666666666657</v>
      </c>
      <c r="B1650" s="2">
        <v>62.489636650397607</v>
      </c>
      <c r="C1650" s="2">
        <v>5.5505422376108848</v>
      </c>
      <c r="D1650" s="2">
        <f t="shared" si="300"/>
        <v>31.510086292372389</v>
      </c>
      <c r="E1650" s="2">
        <f t="shared" si="301"/>
        <v>61.599134897065881</v>
      </c>
      <c r="F1650" s="2">
        <f t="shared" si="309"/>
        <v>340</v>
      </c>
      <c r="G1650" s="2">
        <f t="shared" si="310"/>
        <v>0</v>
      </c>
      <c r="H1650" s="2">
        <f>MIN(Inputs!$B$2, (Inputs!$B$14 - F1650)/Inputs!$B$15)</f>
        <v>0</v>
      </c>
      <c r="I1650" s="2">
        <f>MAX(MIN(Inputs!$B$2, F1650*Inputs!$B$16, Inputs!$B$14*Inputs!$B$4 - G1650), 0)</f>
        <v>170</v>
      </c>
      <c r="J1650" s="2">
        <f>MAX(MIN(Inputs!$B$2, F1650*Inputs!$B$16, (Inputs!$B$14-F1650)/Inputs!$B$15)*Inputs!$B$9, 0)</f>
        <v>0</v>
      </c>
      <c r="K1650" s="2">
        <f>MAX(E1650*Inputs!$B$5 - B1650 - Inputs!$B$8, 0) * H1650</f>
        <v>0</v>
      </c>
      <c r="L1650" s="2">
        <f>IF(B1650 &gt;= D1650*Inputs!$B$10, MAX(B1650 - E1650/Inputs!$B$5 - Inputs!$B$8, 0) * I1650, 0)</f>
        <v>0</v>
      </c>
      <c r="M1650" s="2">
        <f t="shared" si="302"/>
        <v>0</v>
      </c>
      <c r="N1650" s="3" t="str">
        <f t="shared" si="303"/>
        <v>Idle</v>
      </c>
      <c r="O1650" s="3" t="str">
        <f t="shared" si="311"/>
        <v>Idle</v>
      </c>
      <c r="P1650" s="2">
        <f t="shared" si="304"/>
        <v>0</v>
      </c>
      <c r="Q1650" s="2">
        <f t="shared" si="305"/>
        <v>0</v>
      </c>
      <c r="R1650" s="2">
        <f t="shared" si="306"/>
        <v>0</v>
      </c>
      <c r="S1650" s="2">
        <f t="shared" si="307"/>
        <v>0</v>
      </c>
      <c r="T1650" s="2">
        <f t="shared" si="308"/>
        <v>0</v>
      </c>
      <c r="U1650" s="2">
        <f>IF(O1650="Reg", R1650 * Inputs!$B$7, 0)</f>
        <v>0</v>
      </c>
      <c r="V1650" s="2">
        <f>MAX(F1650 + P1650*Inputs!$B$15 - (Q1650/Inputs!$B$16) - U1650, 0)</f>
        <v>340</v>
      </c>
    </row>
    <row r="1651" spans="1:22" x14ac:dyDescent="0.3">
      <c r="A1651" s="1">
        <v>46091.708333333343</v>
      </c>
      <c r="B1651" s="2">
        <v>55.671912238458717</v>
      </c>
      <c r="C1651" s="2">
        <v>7.0188684656347604</v>
      </c>
      <c r="D1651" s="2">
        <f t="shared" si="300"/>
        <v>31.510086292372389</v>
      </c>
      <c r="E1651" s="2">
        <f t="shared" si="301"/>
        <v>58.568684599503719</v>
      </c>
      <c r="F1651" s="2">
        <f t="shared" si="309"/>
        <v>340</v>
      </c>
      <c r="G1651" s="2">
        <f t="shared" si="310"/>
        <v>0</v>
      </c>
      <c r="H1651" s="2">
        <f>MIN(Inputs!$B$2, (Inputs!$B$14 - F1651)/Inputs!$B$15)</f>
        <v>0</v>
      </c>
      <c r="I1651" s="2">
        <f>MAX(MIN(Inputs!$B$2, F1651*Inputs!$B$16, Inputs!$B$14*Inputs!$B$4 - G1651), 0)</f>
        <v>170</v>
      </c>
      <c r="J1651" s="2">
        <f>MAX(MIN(Inputs!$B$2, F1651*Inputs!$B$16, (Inputs!$B$14-F1651)/Inputs!$B$15)*Inputs!$B$9, 0)</f>
        <v>0</v>
      </c>
      <c r="K1651" s="2">
        <f>MAX(E1651*Inputs!$B$5 - B1651 - Inputs!$B$8, 0) * H1651</f>
        <v>0</v>
      </c>
      <c r="L1651" s="2">
        <f>IF(B1651 &gt;= D1651*Inputs!$B$10, MAX(B1651 - E1651/Inputs!$B$5 - Inputs!$B$8, 0) * I1651, 0)</f>
        <v>0</v>
      </c>
      <c r="M1651" s="2">
        <f t="shared" si="302"/>
        <v>0</v>
      </c>
      <c r="N1651" s="3" t="str">
        <f t="shared" si="303"/>
        <v>Idle</v>
      </c>
      <c r="O1651" s="3" t="str">
        <f t="shared" si="311"/>
        <v>Idle</v>
      </c>
      <c r="P1651" s="2">
        <f t="shared" si="304"/>
        <v>0</v>
      </c>
      <c r="Q1651" s="2">
        <f t="shared" si="305"/>
        <v>0</v>
      </c>
      <c r="R1651" s="2">
        <f t="shared" si="306"/>
        <v>0</v>
      </c>
      <c r="S1651" s="2">
        <f t="shared" si="307"/>
        <v>0</v>
      </c>
      <c r="T1651" s="2">
        <f t="shared" si="308"/>
        <v>0</v>
      </c>
      <c r="U1651" s="2">
        <f>IF(O1651="Reg", R1651 * Inputs!$B$7, 0)</f>
        <v>0</v>
      </c>
      <c r="V1651" s="2">
        <f>MAX(F1651 + P1651*Inputs!$B$15 - (Q1651/Inputs!$B$16) - U1651, 0)</f>
        <v>340</v>
      </c>
    </row>
    <row r="1652" spans="1:22" x14ac:dyDescent="0.3">
      <c r="A1652" s="1">
        <v>46091.75</v>
      </c>
      <c r="B1652" s="2">
        <v>66.517423123769063</v>
      </c>
      <c r="C1652" s="2">
        <v>12.58626657695112</v>
      </c>
      <c r="D1652" s="2">
        <f t="shared" si="300"/>
        <v>31.510086292372389</v>
      </c>
      <c r="E1652" s="2">
        <f t="shared" si="301"/>
        <v>56.937070885151748</v>
      </c>
      <c r="F1652" s="2">
        <f t="shared" si="309"/>
        <v>340</v>
      </c>
      <c r="G1652" s="2">
        <f t="shared" si="310"/>
        <v>0</v>
      </c>
      <c r="H1652" s="2">
        <f>MIN(Inputs!$B$2, (Inputs!$B$14 - F1652)/Inputs!$B$15)</f>
        <v>0</v>
      </c>
      <c r="I1652" s="2">
        <f>MAX(MIN(Inputs!$B$2, F1652*Inputs!$B$16, Inputs!$B$14*Inputs!$B$4 - G1652), 0)</f>
        <v>170</v>
      </c>
      <c r="J1652" s="2">
        <f>MAX(MIN(Inputs!$B$2, F1652*Inputs!$B$16, (Inputs!$B$14-F1652)/Inputs!$B$15)*Inputs!$B$9, 0)</f>
        <v>0</v>
      </c>
      <c r="K1652" s="2">
        <f>MAX(E1652*Inputs!$B$5 - B1652 - Inputs!$B$8, 0) * H1652</f>
        <v>0</v>
      </c>
      <c r="L1652" s="2">
        <f>IF(B1652 &gt;= D1652*Inputs!$B$10, MAX(B1652 - E1652/Inputs!$B$5 - Inputs!$B$8, 0) * I1652, 0)</f>
        <v>0</v>
      </c>
      <c r="M1652" s="2">
        <f t="shared" si="302"/>
        <v>0</v>
      </c>
      <c r="N1652" s="3" t="str">
        <f t="shared" si="303"/>
        <v>Idle</v>
      </c>
      <c r="O1652" s="3" t="str">
        <f t="shared" si="311"/>
        <v>Idle</v>
      </c>
      <c r="P1652" s="2">
        <f t="shared" si="304"/>
        <v>0</v>
      </c>
      <c r="Q1652" s="2">
        <f t="shared" si="305"/>
        <v>0</v>
      </c>
      <c r="R1652" s="2">
        <f t="shared" si="306"/>
        <v>0</v>
      </c>
      <c r="S1652" s="2">
        <f t="shared" si="307"/>
        <v>0</v>
      </c>
      <c r="T1652" s="2">
        <f t="shared" si="308"/>
        <v>0</v>
      </c>
      <c r="U1652" s="2">
        <f>IF(O1652="Reg", R1652 * Inputs!$B$7, 0)</f>
        <v>0</v>
      </c>
      <c r="V1652" s="2">
        <f>MAX(F1652 + P1652*Inputs!$B$15 - (Q1652/Inputs!$B$16) - U1652, 0)</f>
        <v>340</v>
      </c>
    </row>
    <row r="1653" spans="1:22" x14ac:dyDescent="0.3">
      <c r="A1653" s="1">
        <v>46091.791666666657</v>
      </c>
      <c r="B1653" s="2">
        <v>61.910948606793973</v>
      </c>
      <c r="C1653" s="2">
        <v>7.0935445632833396</v>
      </c>
      <c r="D1653" s="2">
        <f t="shared" si="300"/>
        <v>31.510086292372389</v>
      </c>
      <c r="E1653" s="2">
        <f t="shared" si="301"/>
        <v>48.980952812983446</v>
      </c>
      <c r="F1653" s="2">
        <f t="shared" si="309"/>
        <v>340</v>
      </c>
      <c r="G1653" s="2">
        <f t="shared" si="310"/>
        <v>0</v>
      </c>
      <c r="H1653" s="2">
        <f>MIN(Inputs!$B$2, (Inputs!$B$14 - F1653)/Inputs!$B$15)</f>
        <v>0</v>
      </c>
      <c r="I1653" s="2">
        <f>MAX(MIN(Inputs!$B$2, F1653*Inputs!$B$16, Inputs!$B$14*Inputs!$B$4 - G1653), 0)</f>
        <v>170</v>
      </c>
      <c r="J1653" s="2">
        <f>MAX(MIN(Inputs!$B$2, F1653*Inputs!$B$16, (Inputs!$B$14-F1653)/Inputs!$B$15)*Inputs!$B$9, 0)</f>
        <v>0</v>
      </c>
      <c r="K1653" s="2">
        <f>MAX(E1653*Inputs!$B$5 - B1653 - Inputs!$B$8, 0) * H1653</f>
        <v>0</v>
      </c>
      <c r="L1653" s="2">
        <f>IF(B1653 &gt;= D1653*Inputs!$B$10, MAX(B1653 - E1653/Inputs!$B$5 - Inputs!$B$8, 0) * I1653, 0)</f>
        <v>0</v>
      </c>
      <c r="M1653" s="2">
        <f t="shared" si="302"/>
        <v>0</v>
      </c>
      <c r="N1653" s="3" t="str">
        <f t="shared" si="303"/>
        <v>Idle</v>
      </c>
      <c r="O1653" s="3" t="str">
        <f t="shared" si="311"/>
        <v>Idle</v>
      </c>
      <c r="P1653" s="2">
        <f t="shared" si="304"/>
        <v>0</v>
      </c>
      <c r="Q1653" s="2">
        <f t="shared" si="305"/>
        <v>0</v>
      </c>
      <c r="R1653" s="2">
        <f t="shared" si="306"/>
        <v>0</v>
      </c>
      <c r="S1653" s="2">
        <f t="shared" si="307"/>
        <v>0</v>
      </c>
      <c r="T1653" s="2">
        <f t="shared" si="308"/>
        <v>0</v>
      </c>
      <c r="U1653" s="2">
        <f>IF(O1653="Reg", R1653 * Inputs!$B$7, 0)</f>
        <v>0</v>
      </c>
      <c r="V1653" s="2">
        <f>MAX(F1653 + P1653*Inputs!$B$15 - (Q1653/Inputs!$B$16) - U1653, 0)</f>
        <v>340</v>
      </c>
    </row>
    <row r="1654" spans="1:22" x14ac:dyDescent="0.3">
      <c r="A1654" s="1">
        <v>46091.833333333343</v>
      </c>
      <c r="B1654" s="2">
        <v>67.756183963329406</v>
      </c>
      <c r="C1654" s="2">
        <v>3.6446594098575309</v>
      </c>
      <c r="D1654" s="2">
        <f t="shared" si="300"/>
        <v>31.510086292372389</v>
      </c>
      <c r="E1654" s="2">
        <f t="shared" si="301"/>
        <v>42.076246156443304</v>
      </c>
      <c r="F1654" s="2">
        <f t="shared" si="309"/>
        <v>340</v>
      </c>
      <c r="G1654" s="2">
        <f t="shared" si="310"/>
        <v>0</v>
      </c>
      <c r="H1654" s="2">
        <f>MIN(Inputs!$B$2, (Inputs!$B$14 - F1654)/Inputs!$B$15)</f>
        <v>0</v>
      </c>
      <c r="I1654" s="2">
        <f>MAX(MIN(Inputs!$B$2, F1654*Inputs!$B$16, Inputs!$B$14*Inputs!$B$4 - G1654), 0)</f>
        <v>170</v>
      </c>
      <c r="J1654" s="2">
        <f>MAX(MIN(Inputs!$B$2, F1654*Inputs!$B$16, (Inputs!$B$14-F1654)/Inputs!$B$15)*Inputs!$B$9, 0)</f>
        <v>0</v>
      </c>
      <c r="K1654" s="2">
        <f>MAX(E1654*Inputs!$B$5 - B1654 - Inputs!$B$8, 0) * H1654</f>
        <v>0</v>
      </c>
      <c r="L1654" s="2">
        <f>IF(B1654 &gt;= D1654*Inputs!$B$10, MAX(B1654 - E1654/Inputs!$B$5 - Inputs!$B$8, 0) * I1654, 0)</f>
        <v>0</v>
      </c>
      <c r="M1654" s="2">
        <f t="shared" si="302"/>
        <v>0</v>
      </c>
      <c r="N1654" s="3" t="str">
        <f t="shared" si="303"/>
        <v>Idle</v>
      </c>
      <c r="O1654" s="3" t="str">
        <f t="shared" si="311"/>
        <v>Idle</v>
      </c>
      <c r="P1654" s="2">
        <f t="shared" si="304"/>
        <v>0</v>
      </c>
      <c r="Q1654" s="2">
        <f t="shared" si="305"/>
        <v>0</v>
      </c>
      <c r="R1654" s="2">
        <f t="shared" si="306"/>
        <v>0</v>
      </c>
      <c r="S1654" s="2">
        <f t="shared" si="307"/>
        <v>0</v>
      </c>
      <c r="T1654" s="2">
        <f t="shared" si="308"/>
        <v>0</v>
      </c>
      <c r="U1654" s="2">
        <f>IF(O1654="Reg", R1654 * Inputs!$B$7, 0)</f>
        <v>0</v>
      </c>
      <c r="V1654" s="2">
        <f>MAX(F1654 + P1654*Inputs!$B$15 - (Q1654/Inputs!$B$16) - U1654, 0)</f>
        <v>340</v>
      </c>
    </row>
    <row r="1655" spans="1:22" x14ac:dyDescent="0.3">
      <c r="A1655" s="1">
        <v>46091.875</v>
      </c>
      <c r="B1655" s="2">
        <v>55.248704799646532</v>
      </c>
      <c r="C1655" s="2">
        <v>31.963123642135368</v>
      </c>
      <c r="D1655" s="2">
        <f t="shared" si="300"/>
        <v>31.510086292372389</v>
      </c>
      <c r="E1655" s="2">
        <f t="shared" si="301"/>
        <v>32.148357606066881</v>
      </c>
      <c r="F1655" s="2">
        <f t="shared" si="309"/>
        <v>340</v>
      </c>
      <c r="G1655" s="2">
        <f t="shared" si="310"/>
        <v>0</v>
      </c>
      <c r="H1655" s="2">
        <f>MIN(Inputs!$B$2, (Inputs!$B$14 - F1655)/Inputs!$B$15)</f>
        <v>0</v>
      </c>
      <c r="I1655" s="2">
        <f>MAX(MIN(Inputs!$B$2, F1655*Inputs!$B$16, Inputs!$B$14*Inputs!$B$4 - G1655), 0)</f>
        <v>170</v>
      </c>
      <c r="J1655" s="2">
        <f>MAX(MIN(Inputs!$B$2, F1655*Inputs!$B$16, (Inputs!$B$14-F1655)/Inputs!$B$15)*Inputs!$B$9, 0)</f>
        <v>0</v>
      </c>
      <c r="K1655" s="2">
        <f>MAX(E1655*Inputs!$B$5 - B1655 - Inputs!$B$8, 0) * H1655</f>
        <v>0</v>
      </c>
      <c r="L1655" s="2">
        <f>IF(B1655 &gt;= D1655*Inputs!$B$10, MAX(B1655 - E1655/Inputs!$B$5 - Inputs!$B$8, 0) * I1655, 0)</f>
        <v>0</v>
      </c>
      <c r="M1655" s="2">
        <f t="shared" si="302"/>
        <v>0</v>
      </c>
      <c r="N1655" s="3" t="str">
        <f t="shared" si="303"/>
        <v>Idle</v>
      </c>
      <c r="O1655" s="3" t="str">
        <f t="shared" si="311"/>
        <v>Idle</v>
      </c>
      <c r="P1655" s="2">
        <f t="shared" si="304"/>
        <v>0</v>
      </c>
      <c r="Q1655" s="2">
        <f t="shared" si="305"/>
        <v>0</v>
      </c>
      <c r="R1655" s="2">
        <f t="shared" si="306"/>
        <v>0</v>
      </c>
      <c r="S1655" s="2">
        <f t="shared" si="307"/>
        <v>0</v>
      </c>
      <c r="T1655" s="2">
        <f t="shared" si="308"/>
        <v>0</v>
      </c>
      <c r="U1655" s="2">
        <f>IF(O1655="Reg", R1655 * Inputs!$B$7, 0)</f>
        <v>0</v>
      </c>
      <c r="V1655" s="2">
        <f>MAX(F1655 + P1655*Inputs!$B$15 - (Q1655/Inputs!$B$16) - U1655, 0)</f>
        <v>340</v>
      </c>
    </row>
    <row r="1656" spans="1:22" x14ac:dyDescent="0.3">
      <c r="A1656" s="1">
        <v>46091.916666666657</v>
      </c>
      <c r="B1656" s="2">
        <v>44.306934865024637</v>
      </c>
      <c r="C1656" s="2">
        <v>2.342646287138713</v>
      </c>
      <c r="D1656" s="2">
        <f t="shared" si="300"/>
        <v>31.510086292372389</v>
      </c>
      <c r="E1656" s="2">
        <f t="shared" si="301"/>
        <v>23.591083607966194</v>
      </c>
      <c r="F1656" s="2">
        <f t="shared" si="309"/>
        <v>340</v>
      </c>
      <c r="G1656" s="2">
        <f t="shared" si="310"/>
        <v>0</v>
      </c>
      <c r="H1656" s="2">
        <f>MIN(Inputs!$B$2, (Inputs!$B$14 - F1656)/Inputs!$B$15)</f>
        <v>0</v>
      </c>
      <c r="I1656" s="2">
        <f>MAX(MIN(Inputs!$B$2, F1656*Inputs!$B$16, Inputs!$B$14*Inputs!$B$4 - G1656), 0)</f>
        <v>170</v>
      </c>
      <c r="J1656" s="2">
        <f>MAX(MIN(Inputs!$B$2, F1656*Inputs!$B$16, (Inputs!$B$14-F1656)/Inputs!$B$15)*Inputs!$B$9, 0)</f>
        <v>0</v>
      </c>
      <c r="K1656" s="2">
        <f>MAX(E1656*Inputs!$B$5 - B1656 - Inputs!$B$8, 0) * H1656</f>
        <v>0</v>
      </c>
      <c r="L1656" s="2">
        <f>IF(B1656 &gt;= D1656*Inputs!$B$10, MAX(B1656 - E1656/Inputs!$B$5 - Inputs!$B$8, 0) * I1656, 0)</f>
        <v>0</v>
      </c>
      <c r="M1656" s="2">
        <f t="shared" si="302"/>
        <v>0</v>
      </c>
      <c r="N1656" s="3" t="str">
        <f t="shared" si="303"/>
        <v>Idle</v>
      </c>
      <c r="O1656" s="3" t="str">
        <f t="shared" si="311"/>
        <v>Idle</v>
      </c>
      <c r="P1656" s="2">
        <f t="shared" si="304"/>
        <v>0</v>
      </c>
      <c r="Q1656" s="2">
        <f t="shared" si="305"/>
        <v>0</v>
      </c>
      <c r="R1656" s="2">
        <f t="shared" si="306"/>
        <v>0</v>
      </c>
      <c r="S1656" s="2">
        <f t="shared" si="307"/>
        <v>0</v>
      </c>
      <c r="T1656" s="2">
        <f t="shared" si="308"/>
        <v>0</v>
      </c>
      <c r="U1656" s="2">
        <f>IF(O1656="Reg", R1656 * Inputs!$B$7, 0)</f>
        <v>0</v>
      </c>
      <c r="V1656" s="2">
        <f>MAX(F1656 + P1656*Inputs!$B$15 - (Q1656/Inputs!$B$16) - U1656, 0)</f>
        <v>340</v>
      </c>
    </row>
    <row r="1657" spans="1:22" x14ac:dyDescent="0.3">
      <c r="A1657" s="1">
        <v>46091.958333333343</v>
      </c>
      <c r="B1657" s="2">
        <v>45.88222995234689</v>
      </c>
      <c r="C1657" s="2">
        <v>7.2690019358162354</v>
      </c>
      <c r="D1657" s="2">
        <f t="shared" si="300"/>
        <v>31.510086292372389</v>
      </c>
      <c r="E1657" s="2">
        <f t="shared" si="301"/>
        <v>16.206594463795422</v>
      </c>
      <c r="F1657" s="2">
        <f t="shared" si="309"/>
        <v>340</v>
      </c>
      <c r="G1657" s="2">
        <f t="shared" si="310"/>
        <v>0</v>
      </c>
      <c r="H1657" s="2">
        <f>MIN(Inputs!$B$2, (Inputs!$B$14 - F1657)/Inputs!$B$15)</f>
        <v>0</v>
      </c>
      <c r="I1657" s="2">
        <f>MAX(MIN(Inputs!$B$2, F1657*Inputs!$B$16, Inputs!$B$14*Inputs!$B$4 - G1657), 0)</f>
        <v>170</v>
      </c>
      <c r="J1657" s="2">
        <f>MAX(MIN(Inputs!$B$2, F1657*Inputs!$B$16, (Inputs!$B$14-F1657)/Inputs!$B$15)*Inputs!$B$9, 0)</f>
        <v>0</v>
      </c>
      <c r="K1657" s="2">
        <f>MAX(E1657*Inputs!$B$5 - B1657 - Inputs!$B$8, 0) * H1657</f>
        <v>0</v>
      </c>
      <c r="L1657" s="2">
        <f>IF(B1657 &gt;= D1657*Inputs!$B$10, MAX(B1657 - E1657/Inputs!$B$5 - Inputs!$B$8, 0) * I1657, 0)</f>
        <v>1269.1597068475828</v>
      </c>
      <c r="M1657" s="2">
        <f t="shared" si="302"/>
        <v>0</v>
      </c>
      <c r="N1657" s="3" t="str">
        <f t="shared" si="303"/>
        <v>Discharge</v>
      </c>
      <c r="O1657" s="3" t="str">
        <f t="shared" si="311"/>
        <v>Discharge</v>
      </c>
      <c r="P1657" s="2">
        <f t="shared" si="304"/>
        <v>0</v>
      </c>
      <c r="Q1657" s="2">
        <f t="shared" si="305"/>
        <v>170</v>
      </c>
      <c r="R1657" s="2">
        <f t="shared" si="306"/>
        <v>0</v>
      </c>
      <c r="S1657" s="2">
        <f t="shared" si="307"/>
        <v>7799.9790918989711</v>
      </c>
      <c r="T1657" s="2">
        <f t="shared" si="308"/>
        <v>0</v>
      </c>
      <c r="U1657" s="2">
        <f>IF(O1657="Reg", R1657 * Inputs!$B$7, 0)</f>
        <v>0</v>
      </c>
      <c r="V1657" s="2">
        <f>MAX(F1657 + P1657*Inputs!$B$15 - (Q1657/Inputs!$B$16) - U1657, 0)</f>
        <v>170</v>
      </c>
    </row>
    <row r="1658" spans="1:22" x14ac:dyDescent="0.3">
      <c r="A1658" s="1">
        <v>46092</v>
      </c>
      <c r="B1658" s="2">
        <v>18.78071469075925</v>
      </c>
      <c r="C1658" s="2">
        <v>25.425201110573759</v>
      </c>
      <c r="D1658" s="2">
        <f t="shared" si="300"/>
        <v>36.816954666891931</v>
      </c>
      <c r="E1658" s="2">
        <f t="shared" si="301"/>
        <v>8.5595561384042735</v>
      </c>
      <c r="F1658" s="2">
        <f t="shared" si="309"/>
        <v>170</v>
      </c>
      <c r="G1658" s="2">
        <f t="shared" si="310"/>
        <v>0</v>
      </c>
      <c r="H1658" s="2">
        <f>MIN(Inputs!$B$2, (Inputs!$B$14 - F1658)/Inputs!$B$15)</f>
        <v>170</v>
      </c>
      <c r="I1658" s="2">
        <f>MAX(MIN(Inputs!$B$2, F1658*Inputs!$B$16, Inputs!$B$14*Inputs!$B$4 - G1658), 0)</f>
        <v>170</v>
      </c>
      <c r="J1658" s="2">
        <f>MAX(MIN(Inputs!$B$2, F1658*Inputs!$B$16, (Inputs!$B$14-F1658)/Inputs!$B$15)*Inputs!$B$9, 0)</f>
        <v>136</v>
      </c>
      <c r="K1658" s="2">
        <f>MAX(E1658*Inputs!$B$5 - B1658 - Inputs!$B$8, 0) * H1658</f>
        <v>0</v>
      </c>
      <c r="L1658" s="2">
        <f>IF(B1658 &gt;= D1658*Inputs!$B$10, MAX(B1658 - E1658/Inputs!$B$5 - Inputs!$B$8, 0) * I1658, 0)</f>
        <v>0</v>
      </c>
      <c r="M1658" s="2">
        <f t="shared" si="302"/>
        <v>3457.8273510380313</v>
      </c>
      <c r="N1658" s="3" t="str">
        <f t="shared" si="303"/>
        <v>Reg</v>
      </c>
      <c r="O1658" s="3" t="str">
        <f t="shared" si="311"/>
        <v>Discharge</v>
      </c>
      <c r="P1658" s="2">
        <f t="shared" si="304"/>
        <v>0</v>
      </c>
      <c r="Q1658" s="2">
        <f t="shared" si="305"/>
        <v>170</v>
      </c>
      <c r="R1658" s="2">
        <f t="shared" si="306"/>
        <v>0</v>
      </c>
      <c r="S1658" s="2">
        <f t="shared" si="307"/>
        <v>3192.7214974290728</v>
      </c>
      <c r="T1658" s="2">
        <f t="shared" si="308"/>
        <v>0</v>
      </c>
      <c r="U1658" s="2">
        <f>IF(O1658="Reg", R1658 * Inputs!$B$7, 0)</f>
        <v>0</v>
      </c>
      <c r="V1658" s="2">
        <f>MAX(F1658 + P1658*Inputs!$B$15 - (Q1658/Inputs!$B$16) - U1658, 0)</f>
        <v>0</v>
      </c>
    </row>
    <row r="1659" spans="1:22" x14ac:dyDescent="0.3">
      <c r="A1659" s="1">
        <v>46092.041666666657</v>
      </c>
      <c r="B1659" s="2">
        <v>20.48270866755308</v>
      </c>
      <c r="C1659" s="2">
        <v>2.5108317877617941</v>
      </c>
      <c r="D1659" s="2">
        <f t="shared" si="300"/>
        <v>36.816954666891931</v>
      </c>
      <c r="E1659" s="2">
        <f t="shared" si="301"/>
        <v>5.4294370232777309</v>
      </c>
      <c r="F1659" s="2">
        <f t="shared" si="309"/>
        <v>0</v>
      </c>
      <c r="G1659" s="2">
        <f t="shared" si="310"/>
        <v>170</v>
      </c>
      <c r="H1659" s="2">
        <f>MIN(Inputs!$B$2, (Inputs!$B$14 - F1659)/Inputs!$B$15)</f>
        <v>170</v>
      </c>
      <c r="I1659" s="2">
        <f>MAX(MIN(Inputs!$B$2, F1659*Inputs!$B$16, Inputs!$B$14*Inputs!$B$4 - G1659), 0)</f>
        <v>0</v>
      </c>
      <c r="J1659" s="2">
        <f>MAX(MIN(Inputs!$B$2, F1659*Inputs!$B$16, (Inputs!$B$14-F1659)/Inputs!$B$15)*Inputs!$B$9, 0)</f>
        <v>0</v>
      </c>
      <c r="K1659" s="2">
        <f>MAX(E1659*Inputs!$B$5 - B1659 - Inputs!$B$8, 0) * H1659</f>
        <v>0</v>
      </c>
      <c r="L1659" s="2">
        <f>IF(B1659 &gt;= D1659*Inputs!$B$10, MAX(B1659 - E1659/Inputs!$B$5 - Inputs!$B$8, 0) * I1659, 0)</f>
        <v>0</v>
      </c>
      <c r="M1659" s="2">
        <f t="shared" si="302"/>
        <v>0</v>
      </c>
      <c r="N1659" s="3" t="str">
        <f t="shared" si="303"/>
        <v>Idle</v>
      </c>
      <c r="O1659" s="3" t="str">
        <f t="shared" si="311"/>
        <v>Idle</v>
      </c>
      <c r="P1659" s="2">
        <f t="shared" si="304"/>
        <v>0</v>
      </c>
      <c r="Q1659" s="2">
        <f t="shared" si="305"/>
        <v>0</v>
      </c>
      <c r="R1659" s="2">
        <f t="shared" si="306"/>
        <v>0</v>
      </c>
      <c r="S1659" s="2">
        <f t="shared" si="307"/>
        <v>0</v>
      </c>
      <c r="T1659" s="2">
        <f t="shared" si="308"/>
        <v>0</v>
      </c>
      <c r="U1659" s="2">
        <f>IF(O1659="Reg", R1659 * Inputs!$B$7, 0)</f>
        <v>0</v>
      </c>
      <c r="V1659" s="2">
        <f>MAX(F1659 + P1659*Inputs!$B$15 - (Q1659/Inputs!$B$16) - U1659, 0)</f>
        <v>0</v>
      </c>
    </row>
    <row r="1660" spans="1:22" x14ac:dyDescent="0.3">
      <c r="A1660" s="1">
        <v>46092.083333333343</v>
      </c>
      <c r="B1660" s="2">
        <v>8.1888526610708876</v>
      </c>
      <c r="C1660" s="2">
        <v>2.0304421803439099</v>
      </c>
      <c r="D1660" s="2">
        <f t="shared" si="300"/>
        <v>36.816954666891931</v>
      </c>
      <c r="E1660" s="2">
        <f t="shared" si="301"/>
        <v>2.0156522453522174</v>
      </c>
      <c r="F1660" s="2">
        <f t="shared" si="309"/>
        <v>0</v>
      </c>
      <c r="G1660" s="2">
        <f t="shared" si="310"/>
        <v>170</v>
      </c>
      <c r="H1660" s="2">
        <f>MIN(Inputs!$B$2, (Inputs!$B$14 - F1660)/Inputs!$B$15)</f>
        <v>170</v>
      </c>
      <c r="I1660" s="2">
        <f>MAX(MIN(Inputs!$B$2, F1660*Inputs!$B$16, Inputs!$B$14*Inputs!$B$4 - G1660), 0)</f>
        <v>0</v>
      </c>
      <c r="J1660" s="2">
        <f>MAX(MIN(Inputs!$B$2, F1660*Inputs!$B$16, (Inputs!$B$14-F1660)/Inputs!$B$15)*Inputs!$B$9, 0)</f>
        <v>0</v>
      </c>
      <c r="K1660" s="2">
        <f>MAX(E1660*Inputs!$B$5 - B1660 - Inputs!$B$8, 0) * H1660</f>
        <v>0</v>
      </c>
      <c r="L1660" s="2">
        <f>IF(B1660 &gt;= D1660*Inputs!$B$10, MAX(B1660 - E1660/Inputs!$B$5 - Inputs!$B$8, 0) * I1660, 0)</f>
        <v>0</v>
      </c>
      <c r="M1660" s="2">
        <f t="shared" si="302"/>
        <v>0</v>
      </c>
      <c r="N1660" s="3" t="str">
        <f t="shared" si="303"/>
        <v>Idle</v>
      </c>
      <c r="O1660" s="3" t="str">
        <f t="shared" si="311"/>
        <v>Idle</v>
      </c>
      <c r="P1660" s="2">
        <f t="shared" si="304"/>
        <v>0</v>
      </c>
      <c r="Q1660" s="2">
        <f t="shared" si="305"/>
        <v>0</v>
      </c>
      <c r="R1660" s="2">
        <f t="shared" si="306"/>
        <v>0</v>
      </c>
      <c r="S1660" s="2">
        <f t="shared" si="307"/>
        <v>0</v>
      </c>
      <c r="T1660" s="2">
        <f t="shared" si="308"/>
        <v>0</v>
      </c>
      <c r="U1660" s="2">
        <f>IF(O1660="Reg", R1660 * Inputs!$B$7, 0)</f>
        <v>0</v>
      </c>
      <c r="V1660" s="2">
        <f>MAX(F1660 + P1660*Inputs!$B$15 - (Q1660/Inputs!$B$16) - U1660, 0)</f>
        <v>0</v>
      </c>
    </row>
    <row r="1661" spans="1:22" x14ac:dyDescent="0.3">
      <c r="A1661" s="1">
        <v>46092.125</v>
      </c>
      <c r="B1661" s="2">
        <v>3.9050608110424152</v>
      </c>
      <c r="C1661" s="2">
        <v>20.316656946896551</v>
      </c>
      <c r="D1661" s="2">
        <f t="shared" si="300"/>
        <v>36.816954666891931</v>
      </c>
      <c r="E1661" s="2">
        <f t="shared" si="301"/>
        <v>0.6508434685070692</v>
      </c>
      <c r="F1661" s="2">
        <f t="shared" si="309"/>
        <v>0</v>
      </c>
      <c r="G1661" s="2">
        <f t="shared" si="310"/>
        <v>170</v>
      </c>
      <c r="H1661" s="2">
        <f>MIN(Inputs!$B$2, (Inputs!$B$14 - F1661)/Inputs!$B$15)</f>
        <v>170</v>
      </c>
      <c r="I1661" s="2">
        <f>MAX(MIN(Inputs!$B$2, F1661*Inputs!$B$16, Inputs!$B$14*Inputs!$B$4 - G1661), 0)</f>
        <v>0</v>
      </c>
      <c r="J1661" s="2">
        <f>MAX(MIN(Inputs!$B$2, F1661*Inputs!$B$16, (Inputs!$B$14-F1661)/Inputs!$B$15)*Inputs!$B$9, 0)</f>
        <v>0</v>
      </c>
      <c r="K1661" s="2">
        <f>MAX(E1661*Inputs!$B$5 - B1661 - Inputs!$B$8, 0) * H1661</f>
        <v>0</v>
      </c>
      <c r="L1661" s="2">
        <f>IF(B1661 &gt;= D1661*Inputs!$B$10, MAX(B1661 - E1661/Inputs!$B$5 - Inputs!$B$8, 0) * I1661, 0)</f>
        <v>0</v>
      </c>
      <c r="M1661" s="2">
        <f t="shared" si="302"/>
        <v>0</v>
      </c>
      <c r="N1661" s="3" t="str">
        <f t="shared" si="303"/>
        <v>Idle</v>
      </c>
      <c r="O1661" s="3" t="str">
        <f t="shared" si="311"/>
        <v>Idle</v>
      </c>
      <c r="P1661" s="2">
        <f t="shared" si="304"/>
        <v>0</v>
      </c>
      <c r="Q1661" s="2">
        <f t="shared" si="305"/>
        <v>0</v>
      </c>
      <c r="R1661" s="2">
        <f t="shared" si="306"/>
        <v>0</v>
      </c>
      <c r="S1661" s="2">
        <f t="shared" si="307"/>
        <v>0</v>
      </c>
      <c r="T1661" s="2">
        <f t="shared" si="308"/>
        <v>0</v>
      </c>
      <c r="U1661" s="2">
        <f>IF(O1661="Reg", R1661 * Inputs!$B$7, 0)</f>
        <v>0</v>
      </c>
      <c r="V1661" s="2">
        <f>MAX(F1661 + P1661*Inputs!$B$15 - (Q1661/Inputs!$B$16) - U1661, 0)</f>
        <v>0</v>
      </c>
    </row>
    <row r="1662" spans="1:22" x14ac:dyDescent="0.3">
      <c r="A1662" s="1">
        <v>46092.166666666657</v>
      </c>
      <c r="B1662" s="2">
        <v>0</v>
      </c>
      <c r="C1662" s="2">
        <v>3.008060570701216</v>
      </c>
      <c r="D1662" s="2">
        <f t="shared" si="300"/>
        <v>36.816954666891931</v>
      </c>
      <c r="E1662" s="2">
        <f t="shared" si="301"/>
        <v>1.3589252010150974</v>
      </c>
      <c r="F1662" s="2">
        <f t="shared" si="309"/>
        <v>0</v>
      </c>
      <c r="G1662" s="2">
        <f t="shared" si="310"/>
        <v>170</v>
      </c>
      <c r="H1662" s="2">
        <f>MIN(Inputs!$B$2, (Inputs!$B$14 - F1662)/Inputs!$B$15)</f>
        <v>170</v>
      </c>
      <c r="I1662" s="2">
        <f>MAX(MIN(Inputs!$B$2, F1662*Inputs!$B$16, Inputs!$B$14*Inputs!$B$4 - G1662), 0)</f>
        <v>0</v>
      </c>
      <c r="J1662" s="2">
        <f>MAX(MIN(Inputs!$B$2, F1662*Inputs!$B$16, (Inputs!$B$14-F1662)/Inputs!$B$15)*Inputs!$B$9, 0)</f>
        <v>0</v>
      </c>
      <c r="K1662" s="2">
        <f>MAX(E1662*Inputs!$B$5 - B1662 - Inputs!$B$8, 0) * H1662</f>
        <v>0</v>
      </c>
      <c r="L1662" s="2">
        <f>IF(B1662 &gt;= D1662*Inputs!$B$10, MAX(B1662 - E1662/Inputs!$B$5 - Inputs!$B$8, 0) * I1662, 0)</f>
        <v>0</v>
      </c>
      <c r="M1662" s="2">
        <f t="shared" si="302"/>
        <v>0</v>
      </c>
      <c r="N1662" s="3" t="str">
        <f t="shared" si="303"/>
        <v>Idle</v>
      </c>
      <c r="O1662" s="3" t="str">
        <f t="shared" si="311"/>
        <v>Idle</v>
      </c>
      <c r="P1662" s="2">
        <f t="shared" si="304"/>
        <v>0</v>
      </c>
      <c r="Q1662" s="2">
        <f t="shared" si="305"/>
        <v>0</v>
      </c>
      <c r="R1662" s="2">
        <f t="shared" si="306"/>
        <v>0</v>
      </c>
      <c r="S1662" s="2">
        <f t="shared" si="307"/>
        <v>0</v>
      </c>
      <c r="T1662" s="2">
        <f t="shared" si="308"/>
        <v>0</v>
      </c>
      <c r="U1662" s="2">
        <f>IF(O1662="Reg", R1662 * Inputs!$B$7, 0)</f>
        <v>0</v>
      </c>
      <c r="V1662" s="2">
        <f>MAX(F1662 + P1662*Inputs!$B$15 - (Q1662/Inputs!$B$16) - U1662, 0)</f>
        <v>0</v>
      </c>
    </row>
    <row r="1663" spans="1:22" x14ac:dyDescent="0.3">
      <c r="A1663" s="1">
        <v>46092.208333333343</v>
      </c>
      <c r="B1663" s="2">
        <v>0</v>
      </c>
      <c r="C1663" s="2">
        <v>15.745268395861849</v>
      </c>
      <c r="D1663" s="2">
        <f t="shared" si="300"/>
        <v>36.816954666891931</v>
      </c>
      <c r="E1663" s="2">
        <f t="shared" si="301"/>
        <v>19.609042654170882</v>
      </c>
      <c r="F1663" s="2">
        <f t="shared" si="309"/>
        <v>0</v>
      </c>
      <c r="G1663" s="2">
        <f t="shared" si="310"/>
        <v>170</v>
      </c>
      <c r="H1663" s="2">
        <f>MIN(Inputs!$B$2, (Inputs!$B$14 - F1663)/Inputs!$B$15)</f>
        <v>170</v>
      </c>
      <c r="I1663" s="2">
        <f>MAX(MIN(Inputs!$B$2, F1663*Inputs!$B$16, Inputs!$B$14*Inputs!$B$4 - G1663), 0)</f>
        <v>0</v>
      </c>
      <c r="J1663" s="2">
        <f>MAX(MIN(Inputs!$B$2, F1663*Inputs!$B$16, (Inputs!$B$14-F1663)/Inputs!$B$15)*Inputs!$B$9, 0)</f>
        <v>0</v>
      </c>
      <c r="K1663" s="2">
        <f>MAX(E1663*Inputs!$B$5 - B1663 - Inputs!$B$8, 0) * H1663</f>
        <v>0</v>
      </c>
      <c r="L1663" s="2">
        <f>IF(B1663 &gt;= D1663*Inputs!$B$10, MAX(B1663 - E1663/Inputs!$B$5 - Inputs!$B$8, 0) * I1663, 0)</f>
        <v>0</v>
      </c>
      <c r="M1663" s="2">
        <f t="shared" si="302"/>
        <v>0</v>
      </c>
      <c r="N1663" s="3" t="str">
        <f t="shared" si="303"/>
        <v>Idle</v>
      </c>
      <c r="O1663" s="3" t="str">
        <f t="shared" si="311"/>
        <v>Idle</v>
      </c>
      <c r="P1663" s="2">
        <f t="shared" si="304"/>
        <v>0</v>
      </c>
      <c r="Q1663" s="2">
        <f t="shared" si="305"/>
        <v>0</v>
      </c>
      <c r="R1663" s="2">
        <f t="shared" si="306"/>
        <v>0</v>
      </c>
      <c r="S1663" s="2">
        <f t="shared" si="307"/>
        <v>0</v>
      </c>
      <c r="T1663" s="2">
        <f t="shared" si="308"/>
        <v>0</v>
      </c>
      <c r="U1663" s="2">
        <f>IF(O1663="Reg", R1663 * Inputs!$B$7, 0)</f>
        <v>0</v>
      </c>
      <c r="V1663" s="2">
        <f>MAX(F1663 + P1663*Inputs!$B$15 - (Q1663/Inputs!$B$16) - U1663, 0)</f>
        <v>0</v>
      </c>
    </row>
    <row r="1664" spans="1:22" x14ac:dyDescent="0.3">
      <c r="A1664" s="1">
        <v>46092.25</v>
      </c>
      <c r="B1664" s="2">
        <v>0</v>
      </c>
      <c r="C1664" s="2">
        <v>9.1178209634106935</v>
      </c>
      <c r="D1664" s="2">
        <f t="shared" si="300"/>
        <v>36.816954666891931</v>
      </c>
      <c r="E1664" s="2">
        <f t="shared" si="301"/>
        <v>22.619843882648325</v>
      </c>
      <c r="F1664" s="2">
        <f t="shared" si="309"/>
        <v>0</v>
      </c>
      <c r="G1664" s="2">
        <f t="shared" si="310"/>
        <v>170</v>
      </c>
      <c r="H1664" s="2">
        <f>MIN(Inputs!$B$2, (Inputs!$B$14 - F1664)/Inputs!$B$15)</f>
        <v>170</v>
      </c>
      <c r="I1664" s="2">
        <f>MAX(MIN(Inputs!$B$2, F1664*Inputs!$B$16, Inputs!$B$14*Inputs!$B$4 - G1664), 0)</f>
        <v>0</v>
      </c>
      <c r="J1664" s="2">
        <f>MAX(MIN(Inputs!$B$2, F1664*Inputs!$B$16, (Inputs!$B$14-F1664)/Inputs!$B$15)*Inputs!$B$9, 0)</f>
        <v>0</v>
      </c>
      <c r="K1664" s="2">
        <f>MAX(E1664*Inputs!$B$5 - B1664 - Inputs!$B$8, 0) * H1664</f>
        <v>0</v>
      </c>
      <c r="L1664" s="2">
        <f>IF(B1664 &gt;= D1664*Inputs!$B$10, MAX(B1664 - E1664/Inputs!$B$5 - Inputs!$B$8, 0) * I1664, 0)</f>
        <v>0</v>
      </c>
      <c r="M1664" s="2">
        <f t="shared" si="302"/>
        <v>0</v>
      </c>
      <c r="N1664" s="3" t="str">
        <f t="shared" si="303"/>
        <v>Idle</v>
      </c>
      <c r="O1664" s="3" t="str">
        <f t="shared" si="311"/>
        <v>Idle</v>
      </c>
      <c r="P1664" s="2">
        <f t="shared" si="304"/>
        <v>0</v>
      </c>
      <c r="Q1664" s="2">
        <f t="shared" si="305"/>
        <v>0</v>
      </c>
      <c r="R1664" s="2">
        <f t="shared" si="306"/>
        <v>0</v>
      </c>
      <c r="S1664" s="2">
        <f t="shared" si="307"/>
        <v>0</v>
      </c>
      <c r="T1664" s="2">
        <f t="shared" si="308"/>
        <v>0</v>
      </c>
      <c r="U1664" s="2">
        <f>IF(O1664="Reg", R1664 * Inputs!$B$7, 0)</f>
        <v>0</v>
      </c>
      <c r="V1664" s="2">
        <f>MAX(F1664 + P1664*Inputs!$B$15 - (Q1664/Inputs!$B$16) - U1664, 0)</f>
        <v>0</v>
      </c>
    </row>
    <row r="1665" spans="1:22" x14ac:dyDescent="0.3">
      <c r="A1665" s="1">
        <v>46092.291666666657</v>
      </c>
      <c r="B1665" s="2">
        <v>0</v>
      </c>
      <c r="C1665" s="2">
        <v>1.296277646834616</v>
      </c>
      <c r="D1665" s="2">
        <f t="shared" si="300"/>
        <v>36.816954666891931</v>
      </c>
      <c r="E1665" s="2">
        <f t="shared" si="301"/>
        <v>28.437172706927967</v>
      </c>
      <c r="F1665" s="2">
        <f t="shared" si="309"/>
        <v>0</v>
      </c>
      <c r="G1665" s="2">
        <f t="shared" si="310"/>
        <v>170</v>
      </c>
      <c r="H1665" s="2">
        <f>MIN(Inputs!$B$2, (Inputs!$B$14 - F1665)/Inputs!$B$15)</f>
        <v>170</v>
      </c>
      <c r="I1665" s="2">
        <f>MAX(MIN(Inputs!$B$2, F1665*Inputs!$B$16, Inputs!$B$14*Inputs!$B$4 - G1665), 0)</f>
        <v>0</v>
      </c>
      <c r="J1665" s="2">
        <f>MAX(MIN(Inputs!$B$2, F1665*Inputs!$B$16, (Inputs!$B$14-F1665)/Inputs!$B$15)*Inputs!$B$9, 0)</f>
        <v>0</v>
      </c>
      <c r="K1665" s="2">
        <f>MAX(E1665*Inputs!$B$5 - B1665 - Inputs!$B$8, 0) * H1665</f>
        <v>854.20103695642399</v>
      </c>
      <c r="L1665" s="2">
        <f>IF(B1665 &gt;= D1665*Inputs!$B$10, MAX(B1665 - E1665/Inputs!$B$5 - Inputs!$B$8, 0) * I1665, 0)</f>
        <v>0</v>
      </c>
      <c r="M1665" s="2">
        <f t="shared" si="302"/>
        <v>0</v>
      </c>
      <c r="N1665" s="3" t="str">
        <f t="shared" si="303"/>
        <v>Charge</v>
      </c>
      <c r="O1665" s="3" t="str">
        <f t="shared" si="311"/>
        <v>Charge</v>
      </c>
      <c r="P1665" s="2">
        <f t="shared" si="304"/>
        <v>170</v>
      </c>
      <c r="Q1665" s="2">
        <f t="shared" si="305"/>
        <v>0</v>
      </c>
      <c r="R1665" s="2">
        <f t="shared" si="306"/>
        <v>0</v>
      </c>
      <c r="S1665" s="2">
        <f t="shared" si="307"/>
        <v>0</v>
      </c>
      <c r="T1665" s="2">
        <f t="shared" si="308"/>
        <v>0</v>
      </c>
      <c r="U1665" s="2">
        <f>IF(O1665="Reg", R1665 * Inputs!$B$7, 0)</f>
        <v>0</v>
      </c>
      <c r="V1665" s="2">
        <f>MAX(F1665 + P1665*Inputs!$B$15 - (Q1665/Inputs!$B$16) - U1665, 0)</f>
        <v>170</v>
      </c>
    </row>
    <row r="1666" spans="1:22" x14ac:dyDescent="0.3">
      <c r="A1666" s="1">
        <v>46092.333333333343</v>
      </c>
      <c r="B1666" s="2">
        <v>0</v>
      </c>
      <c r="C1666" s="2">
        <v>19.994424517401558</v>
      </c>
      <c r="D1666" s="2">
        <f t="shared" ref="D1666:D1729" si="312">AVERAGEIFS(B:B, A:A, "&gt;="&amp;INT(A1666), A:A, "&lt;"&amp;INT(A1666)+1)</f>
        <v>36.816954666891931</v>
      </c>
      <c r="E1666" s="2">
        <f t="shared" ref="E1666:E1729" si="313">AVERAGE(B1666:B1671)</f>
        <v>35.925859739127709</v>
      </c>
      <c r="F1666" s="2">
        <f t="shared" si="309"/>
        <v>170</v>
      </c>
      <c r="G1666" s="2">
        <f t="shared" si="310"/>
        <v>170</v>
      </c>
      <c r="H1666" s="2">
        <f>MIN(Inputs!$B$2, (Inputs!$B$14 - F1666)/Inputs!$B$15)</f>
        <v>170</v>
      </c>
      <c r="I1666" s="2">
        <f>MAX(MIN(Inputs!$B$2, F1666*Inputs!$B$16, Inputs!$B$14*Inputs!$B$4 - G1666), 0)</f>
        <v>170</v>
      </c>
      <c r="J1666" s="2">
        <f>MAX(MIN(Inputs!$B$2, F1666*Inputs!$B$16, (Inputs!$B$14-F1666)/Inputs!$B$15)*Inputs!$B$9, 0)</f>
        <v>136</v>
      </c>
      <c r="K1666" s="2">
        <f>MAX(E1666*Inputs!$B$5 - B1666 - Inputs!$B$8, 0) * H1666</f>
        <v>1974.5086169735052</v>
      </c>
      <c r="L1666" s="2">
        <f>IF(B1666 &gt;= D1666*Inputs!$B$10, MAX(B1666 - E1666/Inputs!$B$5 - Inputs!$B$8, 0) * I1666, 0)</f>
        <v>0</v>
      </c>
      <c r="M1666" s="2">
        <f t="shared" ref="M1666:M1729" si="314">C1666 * J1666</f>
        <v>2719.241734366612</v>
      </c>
      <c r="N1666" s="3" t="str">
        <f t="shared" ref="N1666:N1729" si="315">IF(MAX(K1666, L1666, M1666)&lt;=0, "Idle", IF(AND(M1666&gt;=K1666, M1666&gt;=L1666), "Reg", IF(L1666&gt;=K1666, "Discharge", "Charge")))</f>
        <v>Reg</v>
      </c>
      <c r="O1666" s="3" t="str">
        <f t="shared" si="311"/>
        <v>Charge</v>
      </c>
      <c r="P1666" s="2">
        <f t="shared" ref="P1666:P1729" si="316">IF(O1666="Charge", H1666, 0)</f>
        <v>170</v>
      </c>
      <c r="Q1666" s="2">
        <f t="shared" ref="Q1666:Q1729" si="317">IF(O1666="Discharge", I1666, 0)</f>
        <v>0</v>
      </c>
      <c r="R1666" s="2">
        <f t="shared" ref="R1666:R1729" si="318">IF(O1666="Reg", J1666, 0)</f>
        <v>0</v>
      </c>
      <c r="S1666" s="2">
        <f t="shared" ref="S1666:S1729" si="319">(Q1666 - P1666) * B1666</f>
        <v>0</v>
      </c>
      <c r="T1666" s="2">
        <f t="shared" ref="T1666:T1729" si="320">R1666 * C1666</f>
        <v>0</v>
      </c>
      <c r="U1666" s="2">
        <f>IF(O1666="Reg", R1666 * Inputs!$B$7, 0)</f>
        <v>0</v>
      </c>
      <c r="V1666" s="2">
        <f>MAX(F1666 + P1666*Inputs!$B$15 - (Q1666/Inputs!$B$16) - U1666, 0)</f>
        <v>340</v>
      </c>
    </row>
    <row r="1667" spans="1:22" x14ac:dyDescent="0.3">
      <c r="A1667" s="1">
        <v>46092.375</v>
      </c>
      <c r="B1667" s="2">
        <v>8.1535512060905848</v>
      </c>
      <c r="C1667" s="2">
        <v>1.909927724437759</v>
      </c>
      <c r="D1667" s="2">
        <f t="shared" si="312"/>
        <v>36.816954666891931</v>
      </c>
      <c r="E1667" s="2">
        <f t="shared" si="313"/>
        <v>45.457282963546056</v>
      </c>
      <c r="F1667" s="2">
        <f t="shared" ref="F1667:F1730" si="321">V1666</f>
        <v>340</v>
      </c>
      <c r="G1667" s="2">
        <f t="shared" ref="G1667:G1730" si="322">IF(INT(A1667)=INT(A1666), G1666 + Q1666, 0)</f>
        <v>170</v>
      </c>
      <c r="H1667" s="2">
        <f>MIN(Inputs!$B$2, (Inputs!$B$14 - F1667)/Inputs!$B$15)</f>
        <v>0</v>
      </c>
      <c r="I1667" s="2">
        <f>MAX(MIN(Inputs!$B$2, F1667*Inputs!$B$16, Inputs!$B$14*Inputs!$B$4 - G1667), 0)</f>
        <v>170</v>
      </c>
      <c r="J1667" s="2">
        <f>MAX(MIN(Inputs!$B$2, F1667*Inputs!$B$16, (Inputs!$B$14-F1667)/Inputs!$B$15)*Inputs!$B$9, 0)</f>
        <v>0</v>
      </c>
      <c r="K1667" s="2">
        <f>MAX(E1667*Inputs!$B$5 - B1667 - Inputs!$B$8, 0) * H1667</f>
        <v>0</v>
      </c>
      <c r="L1667" s="2">
        <f>IF(B1667 &gt;= D1667*Inputs!$B$10, MAX(B1667 - E1667/Inputs!$B$5 - Inputs!$B$8, 0) * I1667, 0)</f>
        <v>0</v>
      </c>
      <c r="M1667" s="2">
        <f t="shared" si="314"/>
        <v>0</v>
      </c>
      <c r="N1667" s="3" t="str">
        <f t="shared" si="315"/>
        <v>Idle</v>
      </c>
      <c r="O1667" s="3" t="str">
        <f t="shared" si="311"/>
        <v>Idle</v>
      </c>
      <c r="P1667" s="2">
        <f t="shared" si="316"/>
        <v>0</v>
      </c>
      <c r="Q1667" s="2">
        <f t="shared" si="317"/>
        <v>0</v>
      </c>
      <c r="R1667" s="2">
        <f t="shared" si="318"/>
        <v>0</v>
      </c>
      <c r="S1667" s="2">
        <f t="shared" si="319"/>
        <v>0</v>
      </c>
      <c r="T1667" s="2">
        <f t="shared" si="320"/>
        <v>0</v>
      </c>
      <c r="U1667" s="2">
        <f>IF(O1667="Reg", R1667 * Inputs!$B$7, 0)</f>
        <v>0</v>
      </c>
      <c r="V1667" s="2">
        <f>MAX(F1667 + P1667*Inputs!$B$15 - (Q1667/Inputs!$B$16) - U1667, 0)</f>
        <v>340</v>
      </c>
    </row>
    <row r="1668" spans="1:22" x14ac:dyDescent="0.3">
      <c r="A1668" s="1">
        <v>46092.416666666657</v>
      </c>
      <c r="B1668" s="2">
        <v>109.5007047189347</v>
      </c>
      <c r="C1668" s="2">
        <v>15.414743451501559</v>
      </c>
      <c r="D1668" s="2">
        <f t="shared" si="312"/>
        <v>36.816954666891931</v>
      </c>
      <c r="E1668" s="2">
        <f t="shared" si="313"/>
        <v>53.549209667232581</v>
      </c>
      <c r="F1668" s="2">
        <f t="shared" si="321"/>
        <v>340</v>
      </c>
      <c r="G1668" s="2">
        <f t="shared" si="322"/>
        <v>170</v>
      </c>
      <c r="H1668" s="2">
        <f>MIN(Inputs!$B$2, (Inputs!$B$14 - F1668)/Inputs!$B$15)</f>
        <v>0</v>
      </c>
      <c r="I1668" s="2">
        <f>MAX(MIN(Inputs!$B$2, F1668*Inputs!$B$16, Inputs!$B$14*Inputs!$B$4 - G1668), 0)</f>
        <v>170</v>
      </c>
      <c r="J1668" s="2">
        <f>MAX(MIN(Inputs!$B$2, F1668*Inputs!$B$16, (Inputs!$B$14-F1668)/Inputs!$B$15)*Inputs!$B$9, 0)</f>
        <v>0</v>
      </c>
      <c r="K1668" s="2">
        <f>MAX(E1668*Inputs!$B$5 - B1668 - Inputs!$B$8, 0) * H1668</f>
        <v>0</v>
      </c>
      <c r="L1668" s="2">
        <f>IF(B1668 &gt;= D1668*Inputs!$B$10, MAX(B1668 - E1668/Inputs!$B$5 - Inputs!$B$8, 0) * I1668, 0)</f>
        <v>4870.3861165035132</v>
      </c>
      <c r="M1668" s="2">
        <f t="shared" si="314"/>
        <v>0</v>
      </c>
      <c r="N1668" s="3" t="str">
        <f t="shared" si="315"/>
        <v>Discharge</v>
      </c>
      <c r="O1668" s="3" t="str">
        <f t="shared" ref="O1668:O1731" si="323">IF(O1667&lt;&gt;O1666, O1667, N1668)</f>
        <v>Idle</v>
      </c>
      <c r="P1668" s="2">
        <f t="shared" si="316"/>
        <v>0</v>
      </c>
      <c r="Q1668" s="2">
        <f t="shared" si="317"/>
        <v>0</v>
      </c>
      <c r="R1668" s="2">
        <f t="shared" si="318"/>
        <v>0</v>
      </c>
      <c r="S1668" s="2">
        <f t="shared" si="319"/>
        <v>0</v>
      </c>
      <c r="T1668" s="2">
        <f t="shared" si="320"/>
        <v>0</v>
      </c>
      <c r="U1668" s="2">
        <f>IF(O1668="Reg", R1668 * Inputs!$B$7, 0)</f>
        <v>0</v>
      </c>
      <c r="V1668" s="2">
        <f>MAX(F1668 + P1668*Inputs!$B$15 - (Q1668/Inputs!$B$16) - U1668, 0)</f>
        <v>340</v>
      </c>
    </row>
    <row r="1669" spans="1:22" x14ac:dyDescent="0.3">
      <c r="A1669" s="1">
        <v>46092.458333333343</v>
      </c>
      <c r="B1669" s="2">
        <v>18.064807370864681</v>
      </c>
      <c r="C1669" s="2">
        <v>11.986490504570501</v>
      </c>
      <c r="D1669" s="2">
        <f t="shared" si="312"/>
        <v>36.816954666891931</v>
      </c>
      <c r="E1669" s="2">
        <f t="shared" si="313"/>
        <v>46.350169801667697</v>
      </c>
      <c r="F1669" s="2">
        <f t="shared" si="321"/>
        <v>340</v>
      </c>
      <c r="G1669" s="2">
        <f t="shared" si="322"/>
        <v>170</v>
      </c>
      <c r="H1669" s="2">
        <f>MIN(Inputs!$B$2, (Inputs!$B$14 - F1669)/Inputs!$B$15)</f>
        <v>0</v>
      </c>
      <c r="I1669" s="2">
        <f>MAX(MIN(Inputs!$B$2, F1669*Inputs!$B$16, Inputs!$B$14*Inputs!$B$4 - G1669), 0)</f>
        <v>170</v>
      </c>
      <c r="J1669" s="2">
        <f>MAX(MIN(Inputs!$B$2, F1669*Inputs!$B$16, (Inputs!$B$14-F1669)/Inputs!$B$15)*Inputs!$B$9, 0)</f>
        <v>0</v>
      </c>
      <c r="K1669" s="2">
        <f>MAX(E1669*Inputs!$B$5 - B1669 - Inputs!$B$8, 0) * H1669</f>
        <v>0</v>
      </c>
      <c r="L1669" s="2">
        <f>IF(B1669 &gt;= D1669*Inputs!$B$10, MAX(B1669 - E1669/Inputs!$B$5 - Inputs!$B$8, 0) * I1669, 0)</f>
        <v>0</v>
      </c>
      <c r="M1669" s="2">
        <f t="shared" si="314"/>
        <v>0</v>
      </c>
      <c r="N1669" s="3" t="str">
        <f t="shared" si="315"/>
        <v>Idle</v>
      </c>
      <c r="O1669" s="3" t="str">
        <f t="shared" si="323"/>
        <v>Idle</v>
      </c>
      <c r="P1669" s="2">
        <f t="shared" si="316"/>
        <v>0</v>
      </c>
      <c r="Q1669" s="2">
        <f t="shared" si="317"/>
        <v>0</v>
      </c>
      <c r="R1669" s="2">
        <f t="shared" si="318"/>
        <v>0</v>
      </c>
      <c r="S1669" s="2">
        <f t="shared" si="319"/>
        <v>0</v>
      </c>
      <c r="T1669" s="2">
        <f t="shared" si="320"/>
        <v>0</v>
      </c>
      <c r="U1669" s="2">
        <f>IF(O1669="Reg", R1669 * Inputs!$B$7, 0)</f>
        <v>0</v>
      </c>
      <c r="V1669" s="2">
        <f>MAX(F1669 + P1669*Inputs!$B$15 - (Q1669/Inputs!$B$16) - U1669, 0)</f>
        <v>340</v>
      </c>
    </row>
    <row r="1670" spans="1:22" x14ac:dyDescent="0.3">
      <c r="A1670" s="1">
        <v>46092.5</v>
      </c>
      <c r="B1670" s="2">
        <v>34.903972945677843</v>
      </c>
      <c r="C1670" s="2">
        <v>4.1417224573665017</v>
      </c>
      <c r="D1670" s="2">
        <f t="shared" si="312"/>
        <v>36.816954666891931</v>
      </c>
      <c r="E1670" s="2">
        <f t="shared" si="313"/>
        <v>55.790475447419489</v>
      </c>
      <c r="F1670" s="2">
        <f t="shared" si="321"/>
        <v>340</v>
      </c>
      <c r="G1670" s="2">
        <f t="shared" si="322"/>
        <v>170</v>
      </c>
      <c r="H1670" s="2">
        <f>MIN(Inputs!$B$2, (Inputs!$B$14 - F1670)/Inputs!$B$15)</f>
        <v>0</v>
      </c>
      <c r="I1670" s="2">
        <f>MAX(MIN(Inputs!$B$2, F1670*Inputs!$B$16, Inputs!$B$14*Inputs!$B$4 - G1670), 0)</f>
        <v>170</v>
      </c>
      <c r="J1670" s="2">
        <f>MAX(MIN(Inputs!$B$2, F1670*Inputs!$B$16, (Inputs!$B$14-F1670)/Inputs!$B$15)*Inputs!$B$9, 0)</f>
        <v>0</v>
      </c>
      <c r="K1670" s="2">
        <f>MAX(E1670*Inputs!$B$5 - B1670 - Inputs!$B$8, 0) * H1670</f>
        <v>0</v>
      </c>
      <c r="L1670" s="2">
        <f>IF(B1670 &gt;= D1670*Inputs!$B$10, MAX(B1670 - E1670/Inputs!$B$5 - Inputs!$B$8, 0) * I1670, 0)</f>
        <v>0</v>
      </c>
      <c r="M1670" s="2">
        <f t="shared" si="314"/>
        <v>0</v>
      </c>
      <c r="N1670" s="3" t="str">
        <f t="shared" si="315"/>
        <v>Idle</v>
      </c>
      <c r="O1670" s="3" t="str">
        <f t="shared" si="323"/>
        <v>Idle</v>
      </c>
      <c r="P1670" s="2">
        <f t="shared" si="316"/>
        <v>0</v>
      </c>
      <c r="Q1670" s="2">
        <f t="shared" si="317"/>
        <v>0</v>
      </c>
      <c r="R1670" s="2">
        <f t="shared" si="318"/>
        <v>0</v>
      </c>
      <c r="S1670" s="2">
        <f t="shared" si="319"/>
        <v>0</v>
      </c>
      <c r="T1670" s="2">
        <f t="shared" si="320"/>
        <v>0</v>
      </c>
      <c r="U1670" s="2">
        <f>IF(O1670="Reg", R1670 * Inputs!$B$7, 0)</f>
        <v>0</v>
      </c>
      <c r="V1670" s="2">
        <f>MAX(F1670 + P1670*Inputs!$B$15 - (Q1670/Inputs!$B$16) - U1670, 0)</f>
        <v>340</v>
      </c>
    </row>
    <row r="1671" spans="1:22" x14ac:dyDescent="0.3">
      <c r="A1671" s="1">
        <v>46092.541666666657</v>
      </c>
      <c r="B1671" s="2">
        <v>44.932122193198452</v>
      </c>
      <c r="C1671" s="2">
        <v>5.911471141155122</v>
      </c>
      <c r="D1671" s="2">
        <f t="shared" si="312"/>
        <v>36.816954666891931</v>
      </c>
      <c r="E1671" s="2">
        <f t="shared" si="313"/>
        <v>62.401572694008358</v>
      </c>
      <c r="F1671" s="2">
        <f t="shared" si="321"/>
        <v>340</v>
      </c>
      <c r="G1671" s="2">
        <f t="shared" si="322"/>
        <v>170</v>
      </c>
      <c r="H1671" s="2">
        <f>MIN(Inputs!$B$2, (Inputs!$B$14 - F1671)/Inputs!$B$15)</f>
        <v>0</v>
      </c>
      <c r="I1671" s="2">
        <f>MAX(MIN(Inputs!$B$2, F1671*Inputs!$B$16, Inputs!$B$14*Inputs!$B$4 - G1671), 0)</f>
        <v>170</v>
      </c>
      <c r="J1671" s="2">
        <f>MAX(MIN(Inputs!$B$2, F1671*Inputs!$B$16, (Inputs!$B$14-F1671)/Inputs!$B$15)*Inputs!$B$9, 0)</f>
        <v>0</v>
      </c>
      <c r="K1671" s="2">
        <f>MAX(E1671*Inputs!$B$5 - B1671 - Inputs!$B$8, 0) * H1671</f>
        <v>0</v>
      </c>
      <c r="L1671" s="2">
        <f>IF(B1671 &gt;= D1671*Inputs!$B$10, MAX(B1671 - E1671/Inputs!$B$5 - Inputs!$B$8, 0) * I1671, 0)</f>
        <v>0</v>
      </c>
      <c r="M1671" s="2">
        <f t="shared" si="314"/>
        <v>0</v>
      </c>
      <c r="N1671" s="3" t="str">
        <f t="shared" si="315"/>
        <v>Idle</v>
      </c>
      <c r="O1671" s="3" t="str">
        <f t="shared" si="323"/>
        <v>Idle</v>
      </c>
      <c r="P1671" s="2">
        <f t="shared" si="316"/>
        <v>0</v>
      </c>
      <c r="Q1671" s="2">
        <f t="shared" si="317"/>
        <v>0</v>
      </c>
      <c r="R1671" s="2">
        <f t="shared" si="318"/>
        <v>0</v>
      </c>
      <c r="S1671" s="2">
        <f t="shared" si="319"/>
        <v>0</v>
      </c>
      <c r="T1671" s="2">
        <f t="shared" si="320"/>
        <v>0</v>
      </c>
      <c r="U1671" s="2">
        <f>IF(O1671="Reg", R1671 * Inputs!$B$7, 0)</f>
        <v>0</v>
      </c>
      <c r="V1671" s="2">
        <f>MAX(F1671 + P1671*Inputs!$B$15 - (Q1671/Inputs!$B$16) - U1671, 0)</f>
        <v>340</v>
      </c>
    </row>
    <row r="1672" spans="1:22" x14ac:dyDescent="0.3">
      <c r="A1672" s="1">
        <v>46092.583333333343</v>
      </c>
      <c r="B1672" s="2">
        <v>57.188539346510098</v>
      </c>
      <c r="C1672" s="2">
        <v>1.7790866680668631</v>
      </c>
      <c r="D1672" s="2">
        <f t="shared" si="312"/>
        <v>36.816954666891931</v>
      </c>
      <c r="E1672" s="2">
        <f t="shared" si="313"/>
        <v>66.362251464918103</v>
      </c>
      <c r="F1672" s="2">
        <f t="shared" si="321"/>
        <v>340</v>
      </c>
      <c r="G1672" s="2">
        <f t="shared" si="322"/>
        <v>170</v>
      </c>
      <c r="H1672" s="2">
        <f>MIN(Inputs!$B$2, (Inputs!$B$14 - F1672)/Inputs!$B$15)</f>
        <v>0</v>
      </c>
      <c r="I1672" s="2">
        <f>MAX(MIN(Inputs!$B$2, F1672*Inputs!$B$16, Inputs!$B$14*Inputs!$B$4 - G1672), 0)</f>
        <v>170</v>
      </c>
      <c r="J1672" s="2">
        <f>MAX(MIN(Inputs!$B$2, F1672*Inputs!$B$16, (Inputs!$B$14-F1672)/Inputs!$B$15)*Inputs!$B$9, 0)</f>
        <v>0</v>
      </c>
      <c r="K1672" s="2">
        <f>MAX(E1672*Inputs!$B$5 - B1672 - Inputs!$B$8, 0) * H1672</f>
        <v>0</v>
      </c>
      <c r="L1672" s="2">
        <f>IF(B1672 &gt;= D1672*Inputs!$B$10, MAX(B1672 - E1672/Inputs!$B$5 - Inputs!$B$8, 0) * I1672, 0)</f>
        <v>0</v>
      </c>
      <c r="M1672" s="2">
        <f t="shared" si="314"/>
        <v>0</v>
      </c>
      <c r="N1672" s="3" t="str">
        <f t="shared" si="315"/>
        <v>Idle</v>
      </c>
      <c r="O1672" s="3" t="str">
        <f t="shared" si="323"/>
        <v>Idle</v>
      </c>
      <c r="P1672" s="2">
        <f t="shared" si="316"/>
        <v>0</v>
      </c>
      <c r="Q1672" s="2">
        <f t="shared" si="317"/>
        <v>0</v>
      </c>
      <c r="R1672" s="2">
        <f t="shared" si="318"/>
        <v>0</v>
      </c>
      <c r="S1672" s="2">
        <f t="shared" si="319"/>
        <v>0</v>
      </c>
      <c r="T1672" s="2">
        <f t="shared" si="320"/>
        <v>0</v>
      </c>
      <c r="U1672" s="2">
        <f>IF(O1672="Reg", R1672 * Inputs!$B$7, 0)</f>
        <v>0</v>
      </c>
      <c r="V1672" s="2">
        <f>MAX(F1672 + P1672*Inputs!$B$15 - (Q1672/Inputs!$B$16) - U1672, 0)</f>
        <v>340</v>
      </c>
    </row>
    <row r="1673" spans="1:22" x14ac:dyDescent="0.3">
      <c r="A1673" s="1">
        <v>46092.625</v>
      </c>
      <c r="B1673" s="2">
        <v>56.705111428209683</v>
      </c>
      <c r="C1673" s="2">
        <v>5.8881973837168973</v>
      </c>
      <c r="D1673" s="2">
        <f t="shared" si="312"/>
        <v>36.816954666891931</v>
      </c>
      <c r="E1673" s="2">
        <f t="shared" si="313"/>
        <v>67.548249099707917</v>
      </c>
      <c r="F1673" s="2">
        <f t="shared" si="321"/>
        <v>340</v>
      </c>
      <c r="G1673" s="2">
        <f t="shared" si="322"/>
        <v>170</v>
      </c>
      <c r="H1673" s="2">
        <f>MIN(Inputs!$B$2, (Inputs!$B$14 - F1673)/Inputs!$B$15)</f>
        <v>0</v>
      </c>
      <c r="I1673" s="2">
        <f>MAX(MIN(Inputs!$B$2, F1673*Inputs!$B$16, Inputs!$B$14*Inputs!$B$4 - G1673), 0)</f>
        <v>170</v>
      </c>
      <c r="J1673" s="2">
        <f>MAX(MIN(Inputs!$B$2, F1673*Inputs!$B$16, (Inputs!$B$14-F1673)/Inputs!$B$15)*Inputs!$B$9, 0)</f>
        <v>0</v>
      </c>
      <c r="K1673" s="2">
        <f>MAX(E1673*Inputs!$B$5 - B1673 - Inputs!$B$8, 0) * H1673</f>
        <v>0</v>
      </c>
      <c r="L1673" s="2">
        <f>IF(B1673 &gt;= D1673*Inputs!$B$10, MAX(B1673 - E1673/Inputs!$B$5 - Inputs!$B$8, 0) * I1673, 0)</f>
        <v>0</v>
      </c>
      <c r="M1673" s="2">
        <f t="shared" si="314"/>
        <v>0</v>
      </c>
      <c r="N1673" s="3" t="str">
        <f t="shared" si="315"/>
        <v>Idle</v>
      </c>
      <c r="O1673" s="3" t="str">
        <f t="shared" si="323"/>
        <v>Idle</v>
      </c>
      <c r="P1673" s="2">
        <f t="shared" si="316"/>
        <v>0</v>
      </c>
      <c r="Q1673" s="2">
        <f t="shared" si="317"/>
        <v>0</v>
      </c>
      <c r="R1673" s="2">
        <f t="shared" si="318"/>
        <v>0</v>
      </c>
      <c r="S1673" s="2">
        <f t="shared" si="319"/>
        <v>0</v>
      </c>
      <c r="T1673" s="2">
        <f t="shared" si="320"/>
        <v>0</v>
      </c>
      <c r="U1673" s="2">
        <f>IF(O1673="Reg", R1673 * Inputs!$B$7, 0)</f>
        <v>0</v>
      </c>
      <c r="V1673" s="2">
        <f>MAX(F1673 + P1673*Inputs!$B$15 - (Q1673/Inputs!$B$16) - U1673, 0)</f>
        <v>340</v>
      </c>
    </row>
    <row r="1674" spans="1:22" x14ac:dyDescent="0.3">
      <c r="A1674" s="1">
        <v>46092.666666666657</v>
      </c>
      <c r="B1674" s="2">
        <v>66.306465525545377</v>
      </c>
      <c r="C1674" s="2">
        <v>5.1759977243677397</v>
      </c>
      <c r="D1674" s="2">
        <f t="shared" si="312"/>
        <v>36.816954666891931</v>
      </c>
      <c r="E1674" s="2">
        <f t="shared" si="313"/>
        <v>69.113030659939781</v>
      </c>
      <c r="F1674" s="2">
        <f t="shared" si="321"/>
        <v>340</v>
      </c>
      <c r="G1674" s="2">
        <f t="shared" si="322"/>
        <v>170</v>
      </c>
      <c r="H1674" s="2">
        <f>MIN(Inputs!$B$2, (Inputs!$B$14 - F1674)/Inputs!$B$15)</f>
        <v>0</v>
      </c>
      <c r="I1674" s="2">
        <f>MAX(MIN(Inputs!$B$2, F1674*Inputs!$B$16, Inputs!$B$14*Inputs!$B$4 - G1674), 0)</f>
        <v>170</v>
      </c>
      <c r="J1674" s="2">
        <f>MAX(MIN(Inputs!$B$2, F1674*Inputs!$B$16, (Inputs!$B$14-F1674)/Inputs!$B$15)*Inputs!$B$9, 0)</f>
        <v>0</v>
      </c>
      <c r="K1674" s="2">
        <f>MAX(E1674*Inputs!$B$5 - B1674 - Inputs!$B$8, 0) * H1674</f>
        <v>0</v>
      </c>
      <c r="L1674" s="2">
        <f>IF(B1674 &gt;= D1674*Inputs!$B$10, MAX(B1674 - E1674/Inputs!$B$5 - Inputs!$B$8, 0) * I1674, 0)</f>
        <v>0</v>
      </c>
      <c r="M1674" s="2">
        <f t="shared" si="314"/>
        <v>0</v>
      </c>
      <c r="N1674" s="3" t="str">
        <f t="shared" si="315"/>
        <v>Idle</v>
      </c>
      <c r="O1674" s="3" t="str">
        <f t="shared" si="323"/>
        <v>Idle</v>
      </c>
      <c r="P1674" s="2">
        <f t="shared" si="316"/>
        <v>0</v>
      </c>
      <c r="Q1674" s="2">
        <f t="shared" si="317"/>
        <v>0</v>
      </c>
      <c r="R1674" s="2">
        <f t="shared" si="318"/>
        <v>0</v>
      </c>
      <c r="S1674" s="2">
        <f t="shared" si="319"/>
        <v>0</v>
      </c>
      <c r="T1674" s="2">
        <f t="shared" si="320"/>
        <v>0</v>
      </c>
      <c r="U1674" s="2">
        <f>IF(O1674="Reg", R1674 * Inputs!$B$7, 0)</f>
        <v>0</v>
      </c>
      <c r="V1674" s="2">
        <f>MAX(F1674 + P1674*Inputs!$B$15 - (Q1674/Inputs!$B$16) - U1674, 0)</f>
        <v>340</v>
      </c>
    </row>
    <row r="1675" spans="1:22" x14ac:dyDescent="0.3">
      <c r="A1675" s="1">
        <v>46092.708333333343</v>
      </c>
      <c r="B1675" s="2">
        <v>74.706641245375494</v>
      </c>
      <c r="C1675" s="2">
        <v>25.17666449566487</v>
      </c>
      <c r="D1675" s="2">
        <f t="shared" si="312"/>
        <v>36.816954666891931</v>
      </c>
      <c r="E1675" s="2">
        <f t="shared" si="313"/>
        <v>65.707710465170763</v>
      </c>
      <c r="F1675" s="2">
        <f t="shared" si="321"/>
        <v>340</v>
      </c>
      <c r="G1675" s="2">
        <f t="shared" si="322"/>
        <v>170</v>
      </c>
      <c r="H1675" s="2">
        <f>MIN(Inputs!$B$2, (Inputs!$B$14 - F1675)/Inputs!$B$15)</f>
        <v>0</v>
      </c>
      <c r="I1675" s="2">
        <f>MAX(MIN(Inputs!$B$2, F1675*Inputs!$B$16, Inputs!$B$14*Inputs!$B$4 - G1675), 0)</f>
        <v>170</v>
      </c>
      <c r="J1675" s="2">
        <f>MAX(MIN(Inputs!$B$2, F1675*Inputs!$B$16, (Inputs!$B$14-F1675)/Inputs!$B$15)*Inputs!$B$9, 0)</f>
        <v>0</v>
      </c>
      <c r="K1675" s="2">
        <f>MAX(E1675*Inputs!$B$5 - B1675 - Inputs!$B$8, 0) * H1675</f>
        <v>0</v>
      </c>
      <c r="L1675" s="2">
        <f>IF(B1675 &gt;= D1675*Inputs!$B$10, MAX(B1675 - E1675/Inputs!$B$5 - Inputs!$B$8, 0) * I1675, 0)</f>
        <v>0</v>
      </c>
      <c r="M1675" s="2">
        <f t="shared" si="314"/>
        <v>0</v>
      </c>
      <c r="N1675" s="3" t="str">
        <f t="shared" si="315"/>
        <v>Idle</v>
      </c>
      <c r="O1675" s="3" t="str">
        <f t="shared" si="323"/>
        <v>Idle</v>
      </c>
      <c r="P1675" s="2">
        <f t="shared" si="316"/>
        <v>0</v>
      </c>
      <c r="Q1675" s="2">
        <f t="shared" si="317"/>
        <v>0</v>
      </c>
      <c r="R1675" s="2">
        <f t="shared" si="318"/>
        <v>0</v>
      </c>
      <c r="S1675" s="2">
        <f t="shared" si="319"/>
        <v>0</v>
      </c>
      <c r="T1675" s="2">
        <f t="shared" si="320"/>
        <v>0</v>
      </c>
      <c r="U1675" s="2">
        <f>IF(O1675="Reg", R1675 * Inputs!$B$7, 0)</f>
        <v>0</v>
      </c>
      <c r="V1675" s="2">
        <f>MAX(F1675 + P1675*Inputs!$B$15 - (Q1675/Inputs!$B$16) - U1675, 0)</f>
        <v>340</v>
      </c>
    </row>
    <row r="1676" spans="1:22" x14ac:dyDescent="0.3">
      <c r="A1676" s="1">
        <v>46092.75</v>
      </c>
      <c r="B1676" s="2">
        <v>74.57055642521108</v>
      </c>
      <c r="C1676" s="2">
        <v>2.9816709390031182</v>
      </c>
      <c r="D1676" s="2">
        <f t="shared" si="312"/>
        <v>36.816954666891931</v>
      </c>
      <c r="E1676" s="2">
        <f t="shared" si="313"/>
        <v>60.297943199095641</v>
      </c>
      <c r="F1676" s="2">
        <f t="shared" si="321"/>
        <v>340</v>
      </c>
      <c r="G1676" s="2">
        <f t="shared" si="322"/>
        <v>170</v>
      </c>
      <c r="H1676" s="2">
        <f>MIN(Inputs!$B$2, (Inputs!$B$14 - F1676)/Inputs!$B$15)</f>
        <v>0</v>
      </c>
      <c r="I1676" s="2">
        <f>MAX(MIN(Inputs!$B$2, F1676*Inputs!$B$16, Inputs!$B$14*Inputs!$B$4 - G1676), 0)</f>
        <v>170</v>
      </c>
      <c r="J1676" s="2">
        <f>MAX(MIN(Inputs!$B$2, F1676*Inputs!$B$16, (Inputs!$B$14-F1676)/Inputs!$B$15)*Inputs!$B$9, 0)</f>
        <v>0</v>
      </c>
      <c r="K1676" s="2">
        <f>MAX(E1676*Inputs!$B$5 - B1676 - Inputs!$B$8, 0) * H1676</f>
        <v>0</v>
      </c>
      <c r="L1676" s="2">
        <f>IF(B1676 &gt;= D1676*Inputs!$B$10, MAX(B1676 - E1676/Inputs!$B$5 - Inputs!$B$8, 0) * I1676, 0)</f>
        <v>0</v>
      </c>
      <c r="M1676" s="2">
        <f t="shared" si="314"/>
        <v>0</v>
      </c>
      <c r="N1676" s="3" t="str">
        <f t="shared" si="315"/>
        <v>Idle</v>
      </c>
      <c r="O1676" s="3" t="str">
        <f t="shared" si="323"/>
        <v>Idle</v>
      </c>
      <c r="P1676" s="2">
        <f t="shared" si="316"/>
        <v>0</v>
      </c>
      <c r="Q1676" s="2">
        <f t="shared" si="317"/>
        <v>0</v>
      </c>
      <c r="R1676" s="2">
        <f t="shared" si="318"/>
        <v>0</v>
      </c>
      <c r="S1676" s="2">
        <f t="shared" si="319"/>
        <v>0</v>
      </c>
      <c r="T1676" s="2">
        <f t="shared" si="320"/>
        <v>0</v>
      </c>
      <c r="U1676" s="2">
        <f>IF(O1676="Reg", R1676 * Inputs!$B$7, 0)</f>
        <v>0</v>
      </c>
      <c r="V1676" s="2">
        <f>MAX(F1676 + P1676*Inputs!$B$15 - (Q1676/Inputs!$B$16) - U1676, 0)</f>
        <v>340</v>
      </c>
    </row>
    <row r="1677" spans="1:22" x14ac:dyDescent="0.3">
      <c r="A1677" s="1">
        <v>46092.791666666657</v>
      </c>
      <c r="B1677" s="2">
        <v>68.696194818656863</v>
      </c>
      <c r="C1677" s="2">
        <v>18.139475248355581</v>
      </c>
      <c r="D1677" s="2">
        <f t="shared" si="312"/>
        <v>36.816954666891931</v>
      </c>
      <c r="E1677" s="2">
        <f t="shared" si="313"/>
        <v>53.53758378314626</v>
      </c>
      <c r="F1677" s="2">
        <f t="shared" si="321"/>
        <v>340</v>
      </c>
      <c r="G1677" s="2">
        <f t="shared" si="322"/>
        <v>170</v>
      </c>
      <c r="H1677" s="2">
        <f>MIN(Inputs!$B$2, (Inputs!$B$14 - F1677)/Inputs!$B$15)</f>
        <v>0</v>
      </c>
      <c r="I1677" s="2">
        <f>MAX(MIN(Inputs!$B$2, F1677*Inputs!$B$16, Inputs!$B$14*Inputs!$B$4 - G1677), 0)</f>
        <v>170</v>
      </c>
      <c r="J1677" s="2">
        <f>MAX(MIN(Inputs!$B$2, F1677*Inputs!$B$16, (Inputs!$B$14-F1677)/Inputs!$B$15)*Inputs!$B$9, 0)</f>
        <v>0</v>
      </c>
      <c r="K1677" s="2">
        <f>MAX(E1677*Inputs!$B$5 - B1677 - Inputs!$B$8, 0) * H1677</f>
        <v>0</v>
      </c>
      <c r="L1677" s="2">
        <f>IF(B1677 &gt;= D1677*Inputs!$B$10, MAX(B1677 - E1677/Inputs!$B$5 - Inputs!$B$8, 0) * I1677, 0)</f>
        <v>0</v>
      </c>
      <c r="M1677" s="2">
        <f t="shared" si="314"/>
        <v>0</v>
      </c>
      <c r="N1677" s="3" t="str">
        <f t="shared" si="315"/>
        <v>Idle</v>
      </c>
      <c r="O1677" s="3" t="str">
        <f t="shared" si="323"/>
        <v>Idle</v>
      </c>
      <c r="P1677" s="2">
        <f t="shared" si="316"/>
        <v>0</v>
      </c>
      <c r="Q1677" s="2">
        <f t="shared" si="317"/>
        <v>0</v>
      </c>
      <c r="R1677" s="2">
        <f t="shared" si="318"/>
        <v>0</v>
      </c>
      <c r="S1677" s="2">
        <f t="shared" si="319"/>
        <v>0</v>
      </c>
      <c r="T1677" s="2">
        <f t="shared" si="320"/>
        <v>0</v>
      </c>
      <c r="U1677" s="2">
        <f>IF(O1677="Reg", R1677 * Inputs!$B$7, 0)</f>
        <v>0</v>
      </c>
      <c r="V1677" s="2">
        <f>MAX(F1677 + P1677*Inputs!$B$15 - (Q1677/Inputs!$B$16) - U1677, 0)</f>
        <v>340</v>
      </c>
    </row>
    <row r="1678" spans="1:22" x14ac:dyDescent="0.3">
      <c r="A1678" s="1">
        <v>46092.833333333343</v>
      </c>
      <c r="B1678" s="2">
        <v>64.304525155248982</v>
      </c>
      <c r="C1678" s="2">
        <v>11.293902843804149</v>
      </c>
      <c r="D1678" s="2">
        <f t="shared" si="312"/>
        <v>36.816954666891931</v>
      </c>
      <c r="E1678" s="2">
        <f t="shared" si="313"/>
        <v>46.172873052232895</v>
      </c>
      <c r="F1678" s="2">
        <f t="shared" si="321"/>
        <v>340</v>
      </c>
      <c r="G1678" s="2">
        <f t="shared" si="322"/>
        <v>170</v>
      </c>
      <c r="H1678" s="2">
        <f>MIN(Inputs!$B$2, (Inputs!$B$14 - F1678)/Inputs!$B$15)</f>
        <v>0</v>
      </c>
      <c r="I1678" s="2">
        <f>MAX(MIN(Inputs!$B$2, F1678*Inputs!$B$16, Inputs!$B$14*Inputs!$B$4 - G1678), 0)</f>
        <v>170</v>
      </c>
      <c r="J1678" s="2">
        <f>MAX(MIN(Inputs!$B$2, F1678*Inputs!$B$16, (Inputs!$B$14-F1678)/Inputs!$B$15)*Inputs!$B$9, 0)</f>
        <v>0</v>
      </c>
      <c r="K1678" s="2">
        <f>MAX(E1678*Inputs!$B$5 - B1678 - Inputs!$B$8, 0) * H1678</f>
        <v>0</v>
      </c>
      <c r="L1678" s="2">
        <f>IF(B1678 &gt;= D1678*Inputs!$B$10, MAX(B1678 - E1678/Inputs!$B$5 - Inputs!$B$8, 0) * I1678, 0)</f>
        <v>0</v>
      </c>
      <c r="M1678" s="2">
        <f t="shared" si="314"/>
        <v>0</v>
      </c>
      <c r="N1678" s="3" t="str">
        <f t="shared" si="315"/>
        <v>Idle</v>
      </c>
      <c r="O1678" s="3" t="str">
        <f t="shared" si="323"/>
        <v>Idle</v>
      </c>
      <c r="P1678" s="2">
        <f t="shared" si="316"/>
        <v>0</v>
      </c>
      <c r="Q1678" s="2">
        <f t="shared" si="317"/>
        <v>0</v>
      </c>
      <c r="R1678" s="2">
        <f t="shared" si="318"/>
        <v>0</v>
      </c>
      <c r="S1678" s="2">
        <f t="shared" si="319"/>
        <v>0</v>
      </c>
      <c r="T1678" s="2">
        <f t="shared" si="320"/>
        <v>0</v>
      </c>
      <c r="U1678" s="2">
        <f>IF(O1678="Reg", R1678 * Inputs!$B$7, 0)</f>
        <v>0</v>
      </c>
      <c r="V1678" s="2">
        <f>MAX(F1678 + P1678*Inputs!$B$15 - (Q1678/Inputs!$B$16) - U1678, 0)</f>
        <v>340</v>
      </c>
    </row>
    <row r="1679" spans="1:22" x14ac:dyDescent="0.3">
      <c r="A1679" s="1">
        <v>46092.875</v>
      </c>
      <c r="B1679" s="2">
        <v>66.093800789600891</v>
      </c>
      <c r="C1679" s="2">
        <v>4.9014349118893934</v>
      </c>
      <c r="D1679" s="2">
        <f t="shared" si="312"/>
        <v>36.816954666891931</v>
      </c>
      <c r="E1679" s="2">
        <f t="shared" si="313"/>
        <v>38.013587575445825</v>
      </c>
      <c r="F1679" s="2">
        <f t="shared" si="321"/>
        <v>340</v>
      </c>
      <c r="G1679" s="2">
        <f t="shared" si="322"/>
        <v>170</v>
      </c>
      <c r="H1679" s="2">
        <f>MIN(Inputs!$B$2, (Inputs!$B$14 - F1679)/Inputs!$B$15)</f>
        <v>0</v>
      </c>
      <c r="I1679" s="2">
        <f>MAX(MIN(Inputs!$B$2, F1679*Inputs!$B$16, Inputs!$B$14*Inputs!$B$4 - G1679), 0)</f>
        <v>170</v>
      </c>
      <c r="J1679" s="2">
        <f>MAX(MIN(Inputs!$B$2, F1679*Inputs!$B$16, (Inputs!$B$14-F1679)/Inputs!$B$15)*Inputs!$B$9, 0)</f>
        <v>0</v>
      </c>
      <c r="K1679" s="2">
        <f>MAX(E1679*Inputs!$B$5 - B1679 - Inputs!$B$8, 0) * H1679</f>
        <v>0</v>
      </c>
      <c r="L1679" s="2">
        <f>IF(B1679 &gt;= D1679*Inputs!$B$10, MAX(B1679 - E1679/Inputs!$B$5 - Inputs!$B$8, 0) * I1679, 0)</f>
        <v>492.41217079375394</v>
      </c>
      <c r="M1679" s="2">
        <f t="shared" si="314"/>
        <v>0</v>
      </c>
      <c r="N1679" s="3" t="str">
        <f t="shared" si="315"/>
        <v>Discharge</v>
      </c>
      <c r="O1679" s="3" t="str">
        <f t="shared" si="323"/>
        <v>Discharge</v>
      </c>
      <c r="P1679" s="2">
        <f t="shared" si="316"/>
        <v>0</v>
      </c>
      <c r="Q1679" s="2">
        <f t="shared" si="317"/>
        <v>170</v>
      </c>
      <c r="R1679" s="2">
        <f t="shared" si="318"/>
        <v>0</v>
      </c>
      <c r="S1679" s="2">
        <f t="shared" si="319"/>
        <v>11235.946134232152</v>
      </c>
      <c r="T1679" s="2">
        <f t="shared" si="320"/>
        <v>0</v>
      </c>
      <c r="U1679" s="2">
        <f>IF(O1679="Reg", R1679 * Inputs!$B$7, 0)</f>
        <v>0</v>
      </c>
      <c r="V1679" s="2">
        <f>MAX(F1679 + P1679*Inputs!$B$15 - (Q1679/Inputs!$B$16) - U1679, 0)</f>
        <v>170</v>
      </c>
    </row>
    <row r="1680" spans="1:22" x14ac:dyDescent="0.3">
      <c r="A1680" s="1">
        <v>46092.916666666657</v>
      </c>
      <c r="B1680" s="2">
        <v>45.874544356931203</v>
      </c>
      <c r="C1680" s="2">
        <v>6.2726716509390332</v>
      </c>
      <c r="D1680" s="2">
        <f t="shared" si="312"/>
        <v>36.816954666891931</v>
      </c>
      <c r="E1680" s="2">
        <f t="shared" si="313"/>
        <v>27.651099769875842</v>
      </c>
      <c r="F1680" s="2">
        <f t="shared" si="321"/>
        <v>170</v>
      </c>
      <c r="G1680" s="2">
        <f t="shared" si="322"/>
        <v>340</v>
      </c>
      <c r="H1680" s="2">
        <f>MIN(Inputs!$B$2, (Inputs!$B$14 - F1680)/Inputs!$B$15)</f>
        <v>170</v>
      </c>
      <c r="I1680" s="2">
        <f>MAX(MIN(Inputs!$B$2, F1680*Inputs!$B$16, Inputs!$B$14*Inputs!$B$4 - G1680), 0)</f>
        <v>0</v>
      </c>
      <c r="J1680" s="2">
        <f>MAX(MIN(Inputs!$B$2, F1680*Inputs!$B$16, (Inputs!$B$14-F1680)/Inputs!$B$15)*Inputs!$B$9, 0)</f>
        <v>136</v>
      </c>
      <c r="K1680" s="2">
        <f>MAX(E1680*Inputs!$B$5 - B1680 - Inputs!$B$8, 0) * H1680</f>
        <v>0</v>
      </c>
      <c r="L1680" s="2">
        <f>IF(B1680 &gt;= D1680*Inputs!$B$10, MAX(B1680 - E1680/Inputs!$B$5 - Inputs!$B$8, 0) * I1680, 0)</f>
        <v>0</v>
      </c>
      <c r="M1680" s="2">
        <f t="shared" si="314"/>
        <v>853.0833445277085</v>
      </c>
      <c r="N1680" s="3" t="str">
        <f t="shared" si="315"/>
        <v>Reg</v>
      </c>
      <c r="O1680" s="3" t="str">
        <f t="shared" si="323"/>
        <v>Discharge</v>
      </c>
      <c r="P1680" s="2">
        <f t="shared" si="316"/>
        <v>0</v>
      </c>
      <c r="Q1680" s="2">
        <f t="shared" si="317"/>
        <v>0</v>
      </c>
      <c r="R1680" s="2">
        <f t="shared" si="318"/>
        <v>0</v>
      </c>
      <c r="S1680" s="2">
        <f t="shared" si="319"/>
        <v>0</v>
      </c>
      <c r="T1680" s="2">
        <f t="shared" si="320"/>
        <v>0</v>
      </c>
      <c r="U1680" s="2">
        <f>IF(O1680="Reg", R1680 * Inputs!$B$7, 0)</f>
        <v>0</v>
      </c>
      <c r="V1680" s="2">
        <f>MAX(F1680 + P1680*Inputs!$B$15 - (Q1680/Inputs!$B$16) - U1680, 0)</f>
        <v>170</v>
      </c>
    </row>
    <row r="1681" spans="1:22" x14ac:dyDescent="0.3">
      <c r="A1681" s="1">
        <v>46092.958333333343</v>
      </c>
      <c r="B1681" s="2">
        <v>42.248037648924807</v>
      </c>
      <c r="C1681" s="2">
        <v>6.5877879387531513</v>
      </c>
      <c r="D1681" s="2">
        <f t="shared" si="312"/>
        <v>36.816954666891931</v>
      </c>
      <c r="E1681" s="2">
        <f t="shared" si="313"/>
        <v>20.005342377053974</v>
      </c>
      <c r="F1681" s="2">
        <f t="shared" si="321"/>
        <v>170</v>
      </c>
      <c r="G1681" s="2">
        <f t="shared" si="322"/>
        <v>340</v>
      </c>
      <c r="H1681" s="2">
        <f>MIN(Inputs!$B$2, (Inputs!$B$14 - F1681)/Inputs!$B$15)</f>
        <v>170</v>
      </c>
      <c r="I1681" s="2">
        <f>MAX(MIN(Inputs!$B$2, F1681*Inputs!$B$16, Inputs!$B$14*Inputs!$B$4 - G1681), 0)</f>
        <v>0</v>
      </c>
      <c r="J1681" s="2">
        <f>MAX(MIN(Inputs!$B$2, F1681*Inputs!$B$16, (Inputs!$B$14-F1681)/Inputs!$B$15)*Inputs!$B$9, 0)</f>
        <v>136</v>
      </c>
      <c r="K1681" s="2">
        <f>MAX(E1681*Inputs!$B$5 - B1681 - Inputs!$B$8, 0) * H1681</f>
        <v>0</v>
      </c>
      <c r="L1681" s="2">
        <f>IF(B1681 &gt;= D1681*Inputs!$B$10, MAX(B1681 - E1681/Inputs!$B$5 - Inputs!$B$8, 0) * I1681, 0)</f>
        <v>0</v>
      </c>
      <c r="M1681" s="2">
        <f t="shared" si="314"/>
        <v>895.93915967042858</v>
      </c>
      <c r="N1681" s="3" t="str">
        <f t="shared" si="315"/>
        <v>Reg</v>
      </c>
      <c r="O1681" s="3" t="str">
        <f t="shared" si="323"/>
        <v>Reg</v>
      </c>
      <c r="P1681" s="2">
        <f t="shared" si="316"/>
        <v>0</v>
      </c>
      <c r="Q1681" s="2">
        <f t="shared" si="317"/>
        <v>0</v>
      </c>
      <c r="R1681" s="2">
        <f t="shared" si="318"/>
        <v>136</v>
      </c>
      <c r="S1681" s="2">
        <f t="shared" si="319"/>
        <v>0</v>
      </c>
      <c r="T1681" s="2">
        <f t="shared" si="320"/>
        <v>895.93915967042858</v>
      </c>
      <c r="U1681" s="2">
        <f>IF(O1681="Reg", R1681 * Inputs!$B$7, 0)</f>
        <v>2.72</v>
      </c>
      <c r="V1681" s="2">
        <f>MAX(F1681 + P1681*Inputs!$B$15 - (Q1681/Inputs!$B$16) - U1681, 0)</f>
        <v>167.28</v>
      </c>
    </row>
    <row r="1682" spans="1:22" x14ac:dyDescent="0.3">
      <c r="A1682" s="1">
        <v>46093</v>
      </c>
      <c r="B1682" s="2">
        <v>34.008399929514759</v>
      </c>
      <c r="C1682" s="2">
        <v>6.1383044397378077</v>
      </c>
      <c r="D1682" s="2">
        <f t="shared" si="312"/>
        <v>32.287434886719332</v>
      </c>
      <c r="E1682" s="2">
        <f t="shared" si="313"/>
        <v>12.964002768899839</v>
      </c>
      <c r="F1682" s="2">
        <f t="shared" si="321"/>
        <v>167.28</v>
      </c>
      <c r="G1682" s="2">
        <f t="shared" si="322"/>
        <v>0</v>
      </c>
      <c r="H1682" s="2">
        <f>MIN(Inputs!$B$2, (Inputs!$B$14 - F1682)/Inputs!$B$15)</f>
        <v>170</v>
      </c>
      <c r="I1682" s="2">
        <f>MAX(MIN(Inputs!$B$2, F1682*Inputs!$B$16, Inputs!$B$14*Inputs!$B$4 - G1682), 0)</f>
        <v>167.28</v>
      </c>
      <c r="J1682" s="2">
        <f>MAX(MIN(Inputs!$B$2, F1682*Inputs!$B$16, (Inputs!$B$14-F1682)/Inputs!$B$15)*Inputs!$B$9, 0)</f>
        <v>133.82400000000001</v>
      </c>
      <c r="K1682" s="2">
        <f>MAX(E1682*Inputs!$B$5 - B1682 - Inputs!$B$8, 0) * H1682</f>
        <v>0</v>
      </c>
      <c r="L1682" s="2">
        <f>IF(B1682 &gt;= D1682*Inputs!$B$10, MAX(B1682 - E1682/Inputs!$B$5 - Inputs!$B$8, 0) * I1682, 0)</f>
        <v>0</v>
      </c>
      <c r="M1682" s="2">
        <f t="shared" si="314"/>
        <v>821.45245334347248</v>
      </c>
      <c r="N1682" s="3" t="str">
        <f t="shared" si="315"/>
        <v>Reg</v>
      </c>
      <c r="O1682" s="3" t="str">
        <f t="shared" si="323"/>
        <v>Reg</v>
      </c>
      <c r="P1682" s="2">
        <f t="shared" si="316"/>
        <v>0</v>
      </c>
      <c r="Q1682" s="2">
        <f t="shared" si="317"/>
        <v>0</v>
      </c>
      <c r="R1682" s="2">
        <f t="shared" si="318"/>
        <v>133.82400000000001</v>
      </c>
      <c r="S1682" s="2">
        <f t="shared" si="319"/>
        <v>0</v>
      </c>
      <c r="T1682" s="2">
        <f t="shared" si="320"/>
        <v>821.45245334347248</v>
      </c>
      <c r="U1682" s="2">
        <f>IF(O1682="Reg", R1682 * Inputs!$B$7, 0)</f>
        <v>2.6764800000000002</v>
      </c>
      <c r="V1682" s="2">
        <f>MAX(F1682 + P1682*Inputs!$B$15 - (Q1682/Inputs!$B$16) - U1682, 0)</f>
        <v>164.60352</v>
      </c>
    </row>
    <row r="1683" spans="1:22" x14ac:dyDescent="0.3">
      <c r="A1683" s="1">
        <v>46093.041666666657</v>
      </c>
      <c r="B1683" s="2">
        <v>24.507930433176721</v>
      </c>
      <c r="C1683" s="2">
        <v>8.1122870745361535</v>
      </c>
      <c r="D1683" s="2">
        <f t="shared" si="312"/>
        <v>32.287434886719332</v>
      </c>
      <c r="E1683" s="2">
        <f t="shared" si="313"/>
        <v>7.2959361139807131</v>
      </c>
      <c r="F1683" s="2">
        <f t="shared" si="321"/>
        <v>164.60352</v>
      </c>
      <c r="G1683" s="2">
        <f t="shared" si="322"/>
        <v>0</v>
      </c>
      <c r="H1683" s="2">
        <f>MIN(Inputs!$B$2, (Inputs!$B$14 - F1683)/Inputs!$B$15)</f>
        <v>170</v>
      </c>
      <c r="I1683" s="2">
        <f>MAX(MIN(Inputs!$B$2, F1683*Inputs!$B$16, Inputs!$B$14*Inputs!$B$4 - G1683), 0)</f>
        <v>164.60352</v>
      </c>
      <c r="J1683" s="2">
        <f>MAX(MIN(Inputs!$B$2, F1683*Inputs!$B$16, (Inputs!$B$14-F1683)/Inputs!$B$15)*Inputs!$B$9, 0)</f>
        <v>131.682816</v>
      </c>
      <c r="K1683" s="2">
        <f>MAX(E1683*Inputs!$B$5 - B1683 - Inputs!$B$8, 0) * H1683</f>
        <v>0</v>
      </c>
      <c r="L1683" s="2">
        <f>IF(B1683 &gt;= D1683*Inputs!$B$10, MAX(B1683 - E1683/Inputs!$B$5 - Inputs!$B$8, 0) * I1683, 0)</f>
        <v>0</v>
      </c>
      <c r="M1683" s="2">
        <f t="shared" si="314"/>
        <v>1068.2488061753227</v>
      </c>
      <c r="N1683" s="3" t="str">
        <f t="shared" si="315"/>
        <v>Reg</v>
      </c>
      <c r="O1683" s="3" t="str">
        <f t="shared" si="323"/>
        <v>Reg</v>
      </c>
      <c r="P1683" s="2">
        <f t="shared" si="316"/>
        <v>0</v>
      </c>
      <c r="Q1683" s="2">
        <f t="shared" si="317"/>
        <v>0</v>
      </c>
      <c r="R1683" s="2">
        <f t="shared" si="318"/>
        <v>131.682816</v>
      </c>
      <c r="S1683" s="2">
        <f t="shared" si="319"/>
        <v>0</v>
      </c>
      <c r="T1683" s="2">
        <f t="shared" si="320"/>
        <v>1068.2488061753227</v>
      </c>
      <c r="U1683" s="2">
        <f>IF(O1683="Reg", R1683 * Inputs!$B$7, 0)</f>
        <v>2.6336563200000001</v>
      </c>
      <c r="V1683" s="2">
        <f>MAX(F1683 + P1683*Inputs!$B$15 - (Q1683/Inputs!$B$16) - U1683, 0)</f>
        <v>161.96986368</v>
      </c>
    </row>
    <row r="1684" spans="1:22" x14ac:dyDescent="0.3">
      <c r="A1684" s="1">
        <v>46093.083333333343</v>
      </c>
      <c r="B1684" s="2">
        <v>15.34881229452656</v>
      </c>
      <c r="C1684" s="2">
        <v>5.5593683170560704</v>
      </c>
      <c r="D1684" s="2">
        <f t="shared" si="312"/>
        <v>32.287434886719332</v>
      </c>
      <c r="E1684" s="2">
        <f t="shared" si="313"/>
        <v>3.2112810417845945</v>
      </c>
      <c r="F1684" s="2">
        <f t="shared" si="321"/>
        <v>161.96986368</v>
      </c>
      <c r="G1684" s="2">
        <f t="shared" si="322"/>
        <v>0</v>
      </c>
      <c r="H1684" s="2">
        <f>MIN(Inputs!$B$2, (Inputs!$B$14 - F1684)/Inputs!$B$15)</f>
        <v>170</v>
      </c>
      <c r="I1684" s="2">
        <f>MAX(MIN(Inputs!$B$2, F1684*Inputs!$B$16, Inputs!$B$14*Inputs!$B$4 - G1684), 0)</f>
        <v>161.96986368</v>
      </c>
      <c r="J1684" s="2">
        <f>MAX(MIN(Inputs!$B$2, F1684*Inputs!$B$16, (Inputs!$B$14-F1684)/Inputs!$B$15)*Inputs!$B$9, 0)</f>
        <v>129.57589094400001</v>
      </c>
      <c r="K1684" s="2">
        <f>MAX(E1684*Inputs!$B$5 - B1684 - Inputs!$B$8, 0) * H1684</f>
        <v>0</v>
      </c>
      <c r="L1684" s="2">
        <f>IF(B1684 &gt;= D1684*Inputs!$B$10, MAX(B1684 - E1684/Inputs!$B$5 - Inputs!$B$8, 0) * I1684, 0)</f>
        <v>0</v>
      </c>
      <c r="M1684" s="2">
        <f t="shared" si="314"/>
        <v>720.36010276838624</v>
      </c>
      <c r="N1684" s="3" t="str">
        <f t="shared" si="315"/>
        <v>Reg</v>
      </c>
      <c r="O1684" s="3" t="str">
        <f t="shared" si="323"/>
        <v>Reg</v>
      </c>
      <c r="P1684" s="2">
        <f t="shared" si="316"/>
        <v>0</v>
      </c>
      <c r="Q1684" s="2">
        <f t="shared" si="317"/>
        <v>0</v>
      </c>
      <c r="R1684" s="2">
        <f t="shared" si="318"/>
        <v>129.57589094400001</v>
      </c>
      <c r="S1684" s="2">
        <f t="shared" si="319"/>
        <v>0</v>
      </c>
      <c r="T1684" s="2">
        <f t="shared" si="320"/>
        <v>720.36010276838624</v>
      </c>
      <c r="U1684" s="2">
        <f>IF(O1684="Reg", R1684 * Inputs!$B$7, 0)</f>
        <v>2.5915178188800003</v>
      </c>
      <c r="V1684" s="2">
        <f>MAX(F1684 + P1684*Inputs!$B$15 - (Q1684/Inputs!$B$16) - U1684, 0)</f>
        <v>159.37834586112001</v>
      </c>
    </row>
    <row r="1685" spans="1:22" x14ac:dyDescent="0.3">
      <c r="A1685" s="1">
        <v>46093.125</v>
      </c>
      <c r="B1685" s="2">
        <v>3.918873956181006</v>
      </c>
      <c r="C1685" s="2">
        <v>6.2665293287866008</v>
      </c>
      <c r="D1685" s="2">
        <f t="shared" si="312"/>
        <v>32.287434886719332</v>
      </c>
      <c r="E1685" s="2">
        <f t="shared" si="313"/>
        <v>0.653145659363501</v>
      </c>
      <c r="F1685" s="2">
        <f t="shared" si="321"/>
        <v>159.37834586112001</v>
      </c>
      <c r="G1685" s="2">
        <f t="shared" si="322"/>
        <v>0</v>
      </c>
      <c r="H1685" s="2">
        <f>MIN(Inputs!$B$2, (Inputs!$B$14 - F1685)/Inputs!$B$15)</f>
        <v>170</v>
      </c>
      <c r="I1685" s="2">
        <f>MAX(MIN(Inputs!$B$2, F1685*Inputs!$B$16, Inputs!$B$14*Inputs!$B$4 - G1685), 0)</f>
        <v>159.37834586112001</v>
      </c>
      <c r="J1685" s="2">
        <f>MAX(MIN(Inputs!$B$2, F1685*Inputs!$B$16, (Inputs!$B$14-F1685)/Inputs!$B$15)*Inputs!$B$9, 0)</f>
        <v>127.50267668889602</v>
      </c>
      <c r="K1685" s="2">
        <f>MAX(E1685*Inputs!$B$5 - B1685 - Inputs!$B$8, 0) * H1685</f>
        <v>0</v>
      </c>
      <c r="L1685" s="2">
        <f>IF(B1685 &gt;= D1685*Inputs!$B$10, MAX(B1685 - E1685/Inputs!$B$5 - Inputs!$B$8, 0) * I1685, 0)</f>
        <v>0</v>
      </c>
      <c r="M1685" s="2">
        <f t="shared" si="314"/>
        <v>798.99926296976253</v>
      </c>
      <c r="N1685" s="3" t="str">
        <f t="shared" si="315"/>
        <v>Reg</v>
      </c>
      <c r="O1685" s="3" t="str">
        <f t="shared" si="323"/>
        <v>Reg</v>
      </c>
      <c r="P1685" s="2">
        <f t="shared" si="316"/>
        <v>0</v>
      </c>
      <c r="Q1685" s="2">
        <f t="shared" si="317"/>
        <v>0</v>
      </c>
      <c r="R1685" s="2">
        <f t="shared" si="318"/>
        <v>127.50267668889602</v>
      </c>
      <c r="S1685" s="2">
        <f t="shared" si="319"/>
        <v>0</v>
      </c>
      <c r="T1685" s="2">
        <f t="shared" si="320"/>
        <v>798.99926296976253</v>
      </c>
      <c r="U1685" s="2">
        <f>IF(O1685="Reg", R1685 * Inputs!$B$7, 0)</f>
        <v>2.5500535337779202</v>
      </c>
      <c r="V1685" s="2">
        <f>MAX(F1685 + P1685*Inputs!$B$15 - (Q1685/Inputs!$B$16) - U1685, 0)</f>
        <v>156.8282923273421</v>
      </c>
    </row>
    <row r="1686" spans="1:22" x14ac:dyDescent="0.3">
      <c r="A1686" s="1">
        <v>46093.166666666657</v>
      </c>
      <c r="B1686" s="2">
        <v>0</v>
      </c>
      <c r="C1686" s="2">
        <v>9.5283929878457236</v>
      </c>
      <c r="D1686" s="2">
        <f t="shared" si="312"/>
        <v>32.287434886719332</v>
      </c>
      <c r="E1686" s="2">
        <f t="shared" si="313"/>
        <v>0.44902361751635617</v>
      </c>
      <c r="F1686" s="2">
        <f t="shared" si="321"/>
        <v>156.8282923273421</v>
      </c>
      <c r="G1686" s="2">
        <f t="shared" si="322"/>
        <v>0</v>
      </c>
      <c r="H1686" s="2">
        <f>MIN(Inputs!$B$2, (Inputs!$B$14 - F1686)/Inputs!$B$15)</f>
        <v>170</v>
      </c>
      <c r="I1686" s="2">
        <f>MAX(MIN(Inputs!$B$2, F1686*Inputs!$B$16, Inputs!$B$14*Inputs!$B$4 - G1686), 0)</f>
        <v>156.8282923273421</v>
      </c>
      <c r="J1686" s="2">
        <f>MAX(MIN(Inputs!$B$2, F1686*Inputs!$B$16, (Inputs!$B$14-F1686)/Inputs!$B$15)*Inputs!$B$9, 0)</f>
        <v>125.46263386187368</v>
      </c>
      <c r="K1686" s="2">
        <f>MAX(E1686*Inputs!$B$5 - B1686 - Inputs!$B$8, 0) * H1686</f>
        <v>0</v>
      </c>
      <c r="L1686" s="2">
        <f>IF(B1686 &gt;= D1686*Inputs!$B$10, MAX(B1686 - E1686/Inputs!$B$5 - Inputs!$B$8, 0) * I1686, 0)</f>
        <v>0</v>
      </c>
      <c r="M1686" s="2">
        <f t="shared" si="314"/>
        <v>1195.4572807261327</v>
      </c>
      <c r="N1686" s="3" t="str">
        <f t="shared" si="315"/>
        <v>Reg</v>
      </c>
      <c r="O1686" s="3" t="str">
        <f t="shared" si="323"/>
        <v>Reg</v>
      </c>
      <c r="P1686" s="2">
        <f t="shared" si="316"/>
        <v>0</v>
      </c>
      <c r="Q1686" s="2">
        <f t="shared" si="317"/>
        <v>0</v>
      </c>
      <c r="R1686" s="2">
        <f t="shared" si="318"/>
        <v>125.46263386187368</v>
      </c>
      <c r="S1686" s="2">
        <f t="shared" si="319"/>
        <v>0</v>
      </c>
      <c r="T1686" s="2">
        <f t="shared" si="320"/>
        <v>1195.4572807261327</v>
      </c>
      <c r="U1686" s="2">
        <f>IF(O1686="Reg", R1686 * Inputs!$B$7, 0)</f>
        <v>2.5092526772374737</v>
      </c>
      <c r="V1686" s="2">
        <f>MAX(F1686 + P1686*Inputs!$B$15 - (Q1686/Inputs!$B$16) - U1686, 0)</f>
        <v>154.31903965010463</v>
      </c>
    </row>
    <row r="1687" spans="1:22" x14ac:dyDescent="0.3">
      <c r="A1687" s="1">
        <v>46093.208333333343</v>
      </c>
      <c r="B1687" s="2">
        <v>0</v>
      </c>
      <c r="C1687" s="2">
        <v>6.2381886946292946</v>
      </c>
      <c r="D1687" s="2">
        <f t="shared" si="312"/>
        <v>32.287434886719332</v>
      </c>
      <c r="E1687" s="2">
        <f t="shared" si="313"/>
        <v>2.4922313296737175</v>
      </c>
      <c r="F1687" s="2">
        <f t="shared" si="321"/>
        <v>154.31903965010463</v>
      </c>
      <c r="G1687" s="2">
        <f t="shared" si="322"/>
        <v>0</v>
      </c>
      <c r="H1687" s="2">
        <f>MIN(Inputs!$B$2, (Inputs!$B$14 - F1687)/Inputs!$B$15)</f>
        <v>170</v>
      </c>
      <c r="I1687" s="2">
        <f>MAX(MIN(Inputs!$B$2, F1687*Inputs!$B$16, Inputs!$B$14*Inputs!$B$4 - G1687), 0)</f>
        <v>154.31903965010463</v>
      </c>
      <c r="J1687" s="2">
        <f>MAX(MIN(Inputs!$B$2, F1687*Inputs!$B$16, (Inputs!$B$14-F1687)/Inputs!$B$15)*Inputs!$B$9, 0)</f>
        <v>123.4552317200837</v>
      </c>
      <c r="K1687" s="2">
        <f>MAX(E1687*Inputs!$B$5 - B1687 - Inputs!$B$8, 0) * H1687</f>
        <v>0</v>
      </c>
      <c r="L1687" s="2">
        <f>IF(B1687 &gt;= D1687*Inputs!$B$10, MAX(B1687 - E1687/Inputs!$B$5 - Inputs!$B$8, 0) * I1687, 0)</f>
        <v>0</v>
      </c>
      <c r="M1687" s="2">
        <f t="shared" si="314"/>
        <v>770.137030809066</v>
      </c>
      <c r="N1687" s="3" t="str">
        <f t="shared" si="315"/>
        <v>Reg</v>
      </c>
      <c r="O1687" s="3" t="str">
        <f t="shared" si="323"/>
        <v>Reg</v>
      </c>
      <c r="P1687" s="2">
        <f t="shared" si="316"/>
        <v>0</v>
      </c>
      <c r="Q1687" s="2">
        <f t="shared" si="317"/>
        <v>0</v>
      </c>
      <c r="R1687" s="2">
        <f t="shared" si="318"/>
        <v>123.4552317200837</v>
      </c>
      <c r="S1687" s="2">
        <f t="shared" si="319"/>
        <v>0</v>
      </c>
      <c r="T1687" s="2">
        <f t="shared" si="320"/>
        <v>770.137030809066</v>
      </c>
      <c r="U1687" s="2">
        <f>IF(O1687="Reg", R1687 * Inputs!$B$7, 0)</f>
        <v>2.469104634401674</v>
      </c>
      <c r="V1687" s="2">
        <f>MAX(F1687 + P1687*Inputs!$B$15 - (Q1687/Inputs!$B$16) - U1687, 0)</f>
        <v>151.84993501570295</v>
      </c>
    </row>
    <row r="1688" spans="1:22" x14ac:dyDescent="0.3">
      <c r="A1688" s="1">
        <v>46093.25</v>
      </c>
      <c r="B1688" s="2">
        <v>0</v>
      </c>
      <c r="C1688" s="2">
        <v>15.49298486188523</v>
      </c>
      <c r="D1688" s="2">
        <f t="shared" si="312"/>
        <v>32.287434886719332</v>
      </c>
      <c r="E1688" s="2">
        <f t="shared" si="313"/>
        <v>4.3880876799955884</v>
      </c>
      <c r="F1688" s="2">
        <f t="shared" si="321"/>
        <v>151.84993501570295</v>
      </c>
      <c r="G1688" s="2">
        <f t="shared" si="322"/>
        <v>0</v>
      </c>
      <c r="H1688" s="2">
        <f>MIN(Inputs!$B$2, (Inputs!$B$14 - F1688)/Inputs!$B$15)</f>
        <v>170</v>
      </c>
      <c r="I1688" s="2">
        <f>MAX(MIN(Inputs!$B$2, F1688*Inputs!$B$16, Inputs!$B$14*Inputs!$B$4 - G1688), 0)</f>
        <v>151.84993501570295</v>
      </c>
      <c r="J1688" s="2">
        <f>MAX(MIN(Inputs!$B$2, F1688*Inputs!$B$16, (Inputs!$B$14-F1688)/Inputs!$B$15)*Inputs!$B$9, 0)</f>
        <v>121.47994801256237</v>
      </c>
      <c r="K1688" s="2">
        <f>MAX(E1688*Inputs!$B$5 - B1688 - Inputs!$B$8, 0) * H1688</f>
        <v>0</v>
      </c>
      <c r="L1688" s="2">
        <f>IF(B1688 &gt;= D1688*Inputs!$B$10, MAX(B1688 - E1688/Inputs!$B$5 - Inputs!$B$8, 0) * I1688, 0)</f>
        <v>0</v>
      </c>
      <c r="M1688" s="2">
        <f t="shared" si="314"/>
        <v>1882.0869955812336</v>
      </c>
      <c r="N1688" s="3" t="str">
        <f t="shared" si="315"/>
        <v>Reg</v>
      </c>
      <c r="O1688" s="3" t="str">
        <f t="shared" si="323"/>
        <v>Reg</v>
      </c>
      <c r="P1688" s="2">
        <f t="shared" si="316"/>
        <v>0</v>
      </c>
      <c r="Q1688" s="2">
        <f t="shared" si="317"/>
        <v>0</v>
      </c>
      <c r="R1688" s="2">
        <f t="shared" si="318"/>
        <v>121.47994801256237</v>
      </c>
      <c r="S1688" s="2">
        <f t="shared" si="319"/>
        <v>0</v>
      </c>
      <c r="T1688" s="2">
        <f t="shared" si="320"/>
        <v>1882.0869955812336</v>
      </c>
      <c r="U1688" s="2">
        <f>IF(O1688="Reg", R1688 * Inputs!$B$7, 0)</f>
        <v>2.4295989602512473</v>
      </c>
      <c r="V1688" s="2">
        <f>MAX(F1688 + P1688*Inputs!$B$15 - (Q1688/Inputs!$B$16) - U1688, 0)</f>
        <v>149.42033605545171</v>
      </c>
    </row>
    <row r="1689" spans="1:22" x14ac:dyDescent="0.3">
      <c r="A1689" s="1">
        <v>46093.291666666657</v>
      </c>
      <c r="B1689" s="2">
        <v>0</v>
      </c>
      <c r="C1689" s="2">
        <v>2.0211529131445021</v>
      </c>
      <c r="D1689" s="2">
        <f t="shared" si="312"/>
        <v>32.287434886719332</v>
      </c>
      <c r="E1689" s="2">
        <f t="shared" si="313"/>
        <v>9.4731225626600128</v>
      </c>
      <c r="F1689" s="2">
        <f t="shared" si="321"/>
        <v>149.42033605545171</v>
      </c>
      <c r="G1689" s="2">
        <f t="shared" si="322"/>
        <v>0</v>
      </c>
      <c r="H1689" s="2">
        <f>MIN(Inputs!$B$2, (Inputs!$B$14 - F1689)/Inputs!$B$15)</f>
        <v>170</v>
      </c>
      <c r="I1689" s="2">
        <f>MAX(MIN(Inputs!$B$2, F1689*Inputs!$B$16, Inputs!$B$14*Inputs!$B$4 - G1689), 0)</f>
        <v>149.42033605545171</v>
      </c>
      <c r="J1689" s="2">
        <f>MAX(MIN(Inputs!$B$2, F1689*Inputs!$B$16, (Inputs!$B$14-F1689)/Inputs!$B$15)*Inputs!$B$9, 0)</f>
        <v>119.53626884436137</v>
      </c>
      <c r="K1689" s="2">
        <f>MAX(E1689*Inputs!$B$5 - B1689 - Inputs!$B$8, 0) * H1689</f>
        <v>0</v>
      </c>
      <c r="L1689" s="2">
        <f>IF(B1689 &gt;= D1689*Inputs!$B$10, MAX(B1689 - E1689/Inputs!$B$5 - Inputs!$B$8, 0) * I1689, 0)</f>
        <v>0</v>
      </c>
      <c r="M1689" s="2">
        <f t="shared" si="314"/>
        <v>241.60107800120537</v>
      </c>
      <c r="N1689" s="3" t="str">
        <f t="shared" si="315"/>
        <v>Reg</v>
      </c>
      <c r="O1689" s="3" t="str">
        <f t="shared" si="323"/>
        <v>Reg</v>
      </c>
      <c r="P1689" s="2">
        <f t="shared" si="316"/>
        <v>0</v>
      </c>
      <c r="Q1689" s="2">
        <f t="shared" si="317"/>
        <v>0</v>
      </c>
      <c r="R1689" s="2">
        <f t="shared" si="318"/>
        <v>119.53626884436137</v>
      </c>
      <c r="S1689" s="2">
        <f t="shared" si="319"/>
        <v>0</v>
      </c>
      <c r="T1689" s="2">
        <f t="shared" si="320"/>
        <v>241.60107800120537</v>
      </c>
      <c r="U1689" s="2">
        <f>IF(O1689="Reg", R1689 * Inputs!$B$7, 0)</f>
        <v>2.3907253768872274</v>
      </c>
      <c r="V1689" s="2">
        <f>MAX(F1689 + P1689*Inputs!$B$15 - (Q1689/Inputs!$B$16) - U1689, 0)</f>
        <v>147.0296106785645</v>
      </c>
    </row>
    <row r="1690" spans="1:22" x14ac:dyDescent="0.3">
      <c r="A1690" s="1">
        <v>46093.333333333343</v>
      </c>
      <c r="B1690" s="2">
        <v>0</v>
      </c>
      <c r="C1690" s="2">
        <v>7.4540707899497241</v>
      </c>
      <c r="D1690" s="2">
        <f t="shared" si="312"/>
        <v>32.287434886719332</v>
      </c>
      <c r="E1690" s="2">
        <f t="shared" si="313"/>
        <v>16.433352319630021</v>
      </c>
      <c r="F1690" s="2">
        <f t="shared" si="321"/>
        <v>147.0296106785645</v>
      </c>
      <c r="G1690" s="2">
        <f t="shared" si="322"/>
        <v>0</v>
      </c>
      <c r="H1690" s="2">
        <f>MIN(Inputs!$B$2, (Inputs!$B$14 - F1690)/Inputs!$B$15)</f>
        <v>170</v>
      </c>
      <c r="I1690" s="2">
        <f>MAX(MIN(Inputs!$B$2, F1690*Inputs!$B$16, Inputs!$B$14*Inputs!$B$4 - G1690), 0)</f>
        <v>147.0296106785645</v>
      </c>
      <c r="J1690" s="2">
        <f>MAX(MIN(Inputs!$B$2, F1690*Inputs!$B$16, (Inputs!$B$14-F1690)/Inputs!$B$15)*Inputs!$B$9, 0)</f>
        <v>117.6236885428516</v>
      </c>
      <c r="K1690" s="2">
        <f>MAX(E1690*Inputs!$B$5 - B1690 - Inputs!$B$8, 0) * H1690</f>
        <v>0</v>
      </c>
      <c r="L1690" s="2">
        <f>IF(B1690 &gt;= D1690*Inputs!$B$10, MAX(B1690 - E1690/Inputs!$B$5 - Inputs!$B$8, 0) * I1690, 0)</f>
        <v>0</v>
      </c>
      <c r="M1690" s="2">
        <f t="shared" si="314"/>
        <v>876.77530097341412</v>
      </c>
      <c r="N1690" s="3" t="str">
        <f t="shared" si="315"/>
        <v>Reg</v>
      </c>
      <c r="O1690" s="3" t="str">
        <f t="shared" si="323"/>
        <v>Reg</v>
      </c>
      <c r="P1690" s="2">
        <f t="shared" si="316"/>
        <v>0</v>
      </c>
      <c r="Q1690" s="2">
        <f t="shared" si="317"/>
        <v>0</v>
      </c>
      <c r="R1690" s="2">
        <f t="shared" si="318"/>
        <v>117.6236885428516</v>
      </c>
      <c r="S1690" s="2">
        <f t="shared" si="319"/>
        <v>0</v>
      </c>
      <c r="T1690" s="2">
        <f t="shared" si="320"/>
        <v>876.77530097341412</v>
      </c>
      <c r="U1690" s="2">
        <f>IF(O1690="Reg", R1690 * Inputs!$B$7, 0)</f>
        <v>2.3524737708570318</v>
      </c>
      <c r="V1690" s="2">
        <f>MAX(F1690 + P1690*Inputs!$B$15 - (Q1690/Inputs!$B$16) - U1690, 0)</f>
        <v>144.67713690770745</v>
      </c>
    </row>
    <row r="1691" spans="1:22" x14ac:dyDescent="0.3">
      <c r="A1691" s="1">
        <v>46093.375</v>
      </c>
      <c r="B1691" s="2">
        <v>2.6941417050981369</v>
      </c>
      <c r="C1691" s="2">
        <v>6.1384154458657409</v>
      </c>
      <c r="D1691" s="2">
        <f t="shared" si="312"/>
        <v>32.287434886719332</v>
      </c>
      <c r="E1691" s="2">
        <f t="shared" si="313"/>
        <v>23.881263300520171</v>
      </c>
      <c r="F1691" s="2">
        <f t="shared" si="321"/>
        <v>144.67713690770745</v>
      </c>
      <c r="G1691" s="2">
        <f t="shared" si="322"/>
        <v>0</v>
      </c>
      <c r="H1691" s="2">
        <f>MIN(Inputs!$B$2, (Inputs!$B$14 - F1691)/Inputs!$B$15)</f>
        <v>170</v>
      </c>
      <c r="I1691" s="2">
        <f>MAX(MIN(Inputs!$B$2, F1691*Inputs!$B$16, Inputs!$B$14*Inputs!$B$4 - G1691), 0)</f>
        <v>144.67713690770745</v>
      </c>
      <c r="J1691" s="2">
        <f>MAX(MIN(Inputs!$B$2, F1691*Inputs!$B$16, (Inputs!$B$14-F1691)/Inputs!$B$15)*Inputs!$B$9, 0)</f>
        <v>115.74170952616596</v>
      </c>
      <c r="K1691" s="2">
        <f>MAX(E1691*Inputs!$B$5 - B1691 - Inputs!$B$8, 0) * H1691</f>
        <v>0</v>
      </c>
      <c r="L1691" s="2">
        <f>IF(B1691 &gt;= D1691*Inputs!$B$10, MAX(B1691 - E1691/Inputs!$B$5 - Inputs!$B$8, 0) * I1691, 0)</f>
        <v>0</v>
      </c>
      <c r="M1691" s="2">
        <f t="shared" si="314"/>
        <v>710.47069748632316</v>
      </c>
      <c r="N1691" s="3" t="str">
        <f t="shared" si="315"/>
        <v>Reg</v>
      </c>
      <c r="O1691" s="3" t="str">
        <f t="shared" si="323"/>
        <v>Reg</v>
      </c>
      <c r="P1691" s="2">
        <f t="shared" si="316"/>
        <v>0</v>
      </c>
      <c r="Q1691" s="2">
        <f t="shared" si="317"/>
        <v>0</v>
      </c>
      <c r="R1691" s="2">
        <f t="shared" si="318"/>
        <v>115.74170952616596</v>
      </c>
      <c r="S1691" s="2">
        <f t="shared" si="319"/>
        <v>0</v>
      </c>
      <c r="T1691" s="2">
        <f t="shared" si="320"/>
        <v>710.47069748632316</v>
      </c>
      <c r="U1691" s="2">
        <f>IF(O1691="Reg", R1691 * Inputs!$B$7, 0)</f>
        <v>2.3148341905233192</v>
      </c>
      <c r="V1691" s="2">
        <f>MAX(F1691 + P1691*Inputs!$B$15 - (Q1691/Inputs!$B$16) - U1691, 0)</f>
        <v>142.36230271718412</v>
      </c>
    </row>
    <row r="1692" spans="1:22" x14ac:dyDescent="0.3">
      <c r="A1692" s="1">
        <v>46093.416666666657</v>
      </c>
      <c r="B1692" s="2">
        <v>12.25924627294417</v>
      </c>
      <c r="C1692" s="2">
        <v>10.495468262635489</v>
      </c>
      <c r="D1692" s="2">
        <f t="shared" si="312"/>
        <v>32.287434886719332</v>
      </c>
      <c r="E1692" s="2">
        <f t="shared" si="313"/>
        <v>32.688992441044036</v>
      </c>
      <c r="F1692" s="2">
        <f t="shared" si="321"/>
        <v>142.36230271718412</v>
      </c>
      <c r="G1692" s="2">
        <f t="shared" si="322"/>
        <v>0</v>
      </c>
      <c r="H1692" s="2">
        <f>MIN(Inputs!$B$2, (Inputs!$B$14 - F1692)/Inputs!$B$15)</f>
        <v>170</v>
      </c>
      <c r="I1692" s="2">
        <f>MAX(MIN(Inputs!$B$2, F1692*Inputs!$B$16, Inputs!$B$14*Inputs!$B$4 - G1692), 0)</f>
        <v>142.36230271718412</v>
      </c>
      <c r="J1692" s="2">
        <f>MAX(MIN(Inputs!$B$2, F1692*Inputs!$B$16, (Inputs!$B$14-F1692)/Inputs!$B$15)*Inputs!$B$9, 0)</f>
        <v>113.8898421737473</v>
      </c>
      <c r="K1692" s="2">
        <f>MAX(E1692*Inputs!$B$5 - B1692 - Inputs!$B$8, 0) * H1692</f>
        <v>0</v>
      </c>
      <c r="L1692" s="2">
        <f>IF(B1692 &gt;= D1692*Inputs!$B$10, MAX(B1692 - E1692/Inputs!$B$5 - Inputs!$B$8, 0) * I1692, 0)</f>
        <v>0</v>
      </c>
      <c r="M1692" s="2">
        <f t="shared" si="314"/>
        <v>1195.3272239711296</v>
      </c>
      <c r="N1692" s="3" t="str">
        <f t="shared" si="315"/>
        <v>Reg</v>
      </c>
      <c r="O1692" s="3" t="str">
        <f t="shared" si="323"/>
        <v>Reg</v>
      </c>
      <c r="P1692" s="2">
        <f t="shared" si="316"/>
        <v>0</v>
      </c>
      <c r="Q1692" s="2">
        <f t="shared" si="317"/>
        <v>0</v>
      </c>
      <c r="R1692" s="2">
        <f t="shared" si="318"/>
        <v>113.8898421737473</v>
      </c>
      <c r="S1692" s="2">
        <f t="shared" si="319"/>
        <v>0</v>
      </c>
      <c r="T1692" s="2">
        <f t="shared" si="320"/>
        <v>1195.3272239711296</v>
      </c>
      <c r="U1692" s="2">
        <f>IF(O1692="Reg", R1692 * Inputs!$B$7, 0)</f>
        <v>2.2777968434749458</v>
      </c>
      <c r="V1692" s="2">
        <f>MAX(F1692 + P1692*Inputs!$B$15 - (Q1692/Inputs!$B$16) - U1692, 0)</f>
        <v>140.08450587370916</v>
      </c>
    </row>
    <row r="1693" spans="1:22" x14ac:dyDescent="0.3">
      <c r="A1693" s="1">
        <v>46093.458333333343</v>
      </c>
      <c r="B1693" s="2">
        <v>11.375138101931221</v>
      </c>
      <c r="C1693" s="2">
        <v>12.507615254875031</v>
      </c>
      <c r="D1693" s="2">
        <f t="shared" si="312"/>
        <v>32.287434886719332</v>
      </c>
      <c r="E1693" s="2">
        <f t="shared" si="313"/>
        <v>41.817532943293706</v>
      </c>
      <c r="F1693" s="2">
        <f t="shared" si="321"/>
        <v>140.08450587370916</v>
      </c>
      <c r="G1693" s="2">
        <f t="shared" si="322"/>
        <v>0</v>
      </c>
      <c r="H1693" s="2">
        <f>MIN(Inputs!$B$2, (Inputs!$B$14 - F1693)/Inputs!$B$15)</f>
        <v>170</v>
      </c>
      <c r="I1693" s="2">
        <f>MAX(MIN(Inputs!$B$2, F1693*Inputs!$B$16, Inputs!$B$14*Inputs!$B$4 - G1693), 0)</f>
        <v>140.08450587370916</v>
      </c>
      <c r="J1693" s="2">
        <f>MAX(MIN(Inputs!$B$2, F1693*Inputs!$B$16, (Inputs!$B$14-F1693)/Inputs!$B$15)*Inputs!$B$9, 0)</f>
        <v>112.06760469896733</v>
      </c>
      <c r="K1693" s="2">
        <f>MAX(E1693*Inputs!$B$5 - B1693 - Inputs!$B$8, 0) * H1693</f>
        <v>922.12945098843113</v>
      </c>
      <c r="L1693" s="2">
        <f>IF(B1693 &gt;= D1693*Inputs!$B$10, MAX(B1693 - E1693/Inputs!$B$5 - Inputs!$B$8, 0) * I1693, 0)</f>
        <v>0</v>
      </c>
      <c r="M1693" s="2">
        <f t="shared" si="314"/>
        <v>1401.6984821101084</v>
      </c>
      <c r="N1693" s="3" t="str">
        <f t="shared" si="315"/>
        <v>Reg</v>
      </c>
      <c r="O1693" s="3" t="str">
        <f t="shared" si="323"/>
        <v>Reg</v>
      </c>
      <c r="P1693" s="2">
        <f t="shared" si="316"/>
        <v>0</v>
      </c>
      <c r="Q1693" s="2">
        <f t="shared" si="317"/>
        <v>0</v>
      </c>
      <c r="R1693" s="2">
        <f t="shared" si="318"/>
        <v>112.06760469896733</v>
      </c>
      <c r="S1693" s="2">
        <f t="shared" si="319"/>
        <v>0</v>
      </c>
      <c r="T1693" s="2">
        <f t="shared" si="320"/>
        <v>1401.6984821101084</v>
      </c>
      <c r="U1693" s="2">
        <f>IF(O1693="Reg", R1693 * Inputs!$B$7, 0)</f>
        <v>2.2413520939793465</v>
      </c>
      <c r="V1693" s="2">
        <f>MAX(F1693 + P1693*Inputs!$B$15 - (Q1693/Inputs!$B$16) - U1693, 0)</f>
        <v>137.84315377972982</v>
      </c>
    </row>
    <row r="1694" spans="1:22" x14ac:dyDescent="0.3">
      <c r="A1694" s="1">
        <v>46093.5</v>
      </c>
      <c r="B1694" s="2">
        <v>30.510209295986549</v>
      </c>
      <c r="C1694" s="2">
        <v>2.821011127777699</v>
      </c>
      <c r="D1694" s="2">
        <f t="shared" si="312"/>
        <v>32.287434886719332</v>
      </c>
      <c r="E1694" s="2">
        <f t="shared" si="313"/>
        <v>50.972122939947894</v>
      </c>
      <c r="F1694" s="2">
        <f t="shared" si="321"/>
        <v>137.84315377972982</v>
      </c>
      <c r="G1694" s="2">
        <f t="shared" si="322"/>
        <v>0</v>
      </c>
      <c r="H1694" s="2">
        <f>MIN(Inputs!$B$2, (Inputs!$B$14 - F1694)/Inputs!$B$15)</f>
        <v>170</v>
      </c>
      <c r="I1694" s="2">
        <f>MAX(MIN(Inputs!$B$2, F1694*Inputs!$B$16, Inputs!$B$14*Inputs!$B$4 - G1694), 0)</f>
        <v>137.84315377972982</v>
      </c>
      <c r="J1694" s="2">
        <f>MAX(MIN(Inputs!$B$2, F1694*Inputs!$B$16, (Inputs!$B$14-F1694)/Inputs!$B$15)*Inputs!$B$9, 0)</f>
        <v>110.27452302378386</v>
      </c>
      <c r="K1694" s="2">
        <f>MAX(E1694*Inputs!$B$5 - B1694 - Inputs!$B$8, 0) * H1694</f>
        <v>0</v>
      </c>
      <c r="L1694" s="2">
        <f>IF(B1694 &gt;= D1694*Inputs!$B$10, MAX(B1694 - E1694/Inputs!$B$5 - Inputs!$B$8, 0) * I1694, 0)</f>
        <v>0</v>
      </c>
      <c r="M1694" s="2">
        <f t="shared" si="314"/>
        <v>311.08565656047233</v>
      </c>
      <c r="N1694" s="3" t="str">
        <f t="shared" si="315"/>
        <v>Reg</v>
      </c>
      <c r="O1694" s="3" t="str">
        <f t="shared" si="323"/>
        <v>Reg</v>
      </c>
      <c r="P1694" s="2">
        <f t="shared" si="316"/>
        <v>0</v>
      </c>
      <c r="Q1694" s="2">
        <f t="shared" si="317"/>
        <v>0</v>
      </c>
      <c r="R1694" s="2">
        <f t="shared" si="318"/>
        <v>110.27452302378386</v>
      </c>
      <c r="S1694" s="2">
        <f t="shared" si="319"/>
        <v>0</v>
      </c>
      <c r="T1694" s="2">
        <f t="shared" si="320"/>
        <v>311.08565656047233</v>
      </c>
      <c r="U1694" s="2">
        <f>IF(O1694="Reg", R1694 * Inputs!$B$7, 0)</f>
        <v>2.2054904604756773</v>
      </c>
      <c r="V1694" s="2">
        <f>MAX(F1694 + P1694*Inputs!$B$15 - (Q1694/Inputs!$B$16) - U1694, 0)</f>
        <v>135.63766331925413</v>
      </c>
    </row>
    <row r="1695" spans="1:22" x14ac:dyDescent="0.3">
      <c r="A1695" s="1">
        <v>46093.541666666657</v>
      </c>
      <c r="B1695" s="2">
        <v>41.761378541820058</v>
      </c>
      <c r="C1695" s="2">
        <v>2.143769745167869</v>
      </c>
      <c r="D1695" s="2">
        <f t="shared" si="312"/>
        <v>32.287434886719332</v>
      </c>
      <c r="E1695" s="2">
        <f t="shared" si="313"/>
        <v>58.465547729314501</v>
      </c>
      <c r="F1695" s="2">
        <f t="shared" si="321"/>
        <v>135.63766331925413</v>
      </c>
      <c r="G1695" s="2">
        <f t="shared" si="322"/>
        <v>0</v>
      </c>
      <c r="H1695" s="2">
        <f>MIN(Inputs!$B$2, (Inputs!$B$14 - F1695)/Inputs!$B$15)</f>
        <v>170</v>
      </c>
      <c r="I1695" s="2">
        <f>MAX(MIN(Inputs!$B$2, F1695*Inputs!$B$16, Inputs!$B$14*Inputs!$B$4 - G1695), 0)</f>
        <v>135.63766331925413</v>
      </c>
      <c r="J1695" s="2">
        <f>MAX(MIN(Inputs!$B$2, F1695*Inputs!$B$16, (Inputs!$B$14-F1695)/Inputs!$B$15)*Inputs!$B$9, 0)</f>
        <v>108.51013065540332</v>
      </c>
      <c r="K1695" s="2">
        <f>MAX(E1695*Inputs!$B$5 - B1695 - Inputs!$B$8, 0) * H1695</f>
        <v>0</v>
      </c>
      <c r="L1695" s="2">
        <f>IF(B1695 &gt;= D1695*Inputs!$B$10, MAX(B1695 - E1695/Inputs!$B$5 - Inputs!$B$8, 0) * I1695, 0)</f>
        <v>0</v>
      </c>
      <c r="M1695" s="2">
        <f t="shared" si="314"/>
        <v>232.62073514326613</v>
      </c>
      <c r="N1695" s="3" t="str">
        <f t="shared" si="315"/>
        <v>Reg</v>
      </c>
      <c r="O1695" s="3" t="str">
        <f t="shared" si="323"/>
        <v>Reg</v>
      </c>
      <c r="P1695" s="2">
        <f t="shared" si="316"/>
        <v>0</v>
      </c>
      <c r="Q1695" s="2">
        <f t="shared" si="317"/>
        <v>0</v>
      </c>
      <c r="R1695" s="2">
        <f t="shared" si="318"/>
        <v>108.51013065540332</v>
      </c>
      <c r="S1695" s="2">
        <f t="shared" si="319"/>
        <v>0</v>
      </c>
      <c r="T1695" s="2">
        <f t="shared" si="320"/>
        <v>232.62073514326613</v>
      </c>
      <c r="U1695" s="2">
        <f>IF(O1695="Reg", R1695 * Inputs!$B$7, 0)</f>
        <v>2.1702026131080663</v>
      </c>
      <c r="V1695" s="2">
        <f>MAX(F1695 + P1695*Inputs!$B$15 - (Q1695/Inputs!$B$16) - U1695, 0)</f>
        <v>133.46746070614606</v>
      </c>
    </row>
    <row r="1696" spans="1:22" x14ac:dyDescent="0.3">
      <c r="A1696" s="1">
        <v>46093.583333333343</v>
      </c>
      <c r="B1696" s="2">
        <v>44.687465885340892</v>
      </c>
      <c r="C1696" s="2">
        <v>2.0078043235898271</v>
      </c>
      <c r="D1696" s="2">
        <f t="shared" si="312"/>
        <v>32.287434886719332</v>
      </c>
      <c r="E1696" s="2">
        <f t="shared" si="313"/>
        <v>63.242525926294036</v>
      </c>
      <c r="F1696" s="2">
        <f t="shared" si="321"/>
        <v>133.46746070614606</v>
      </c>
      <c r="G1696" s="2">
        <f t="shared" si="322"/>
        <v>0</v>
      </c>
      <c r="H1696" s="2">
        <f>MIN(Inputs!$B$2, (Inputs!$B$14 - F1696)/Inputs!$B$15)</f>
        <v>170</v>
      </c>
      <c r="I1696" s="2">
        <f>MAX(MIN(Inputs!$B$2, F1696*Inputs!$B$16, Inputs!$B$14*Inputs!$B$4 - G1696), 0)</f>
        <v>133.46746070614606</v>
      </c>
      <c r="J1696" s="2">
        <f>MAX(MIN(Inputs!$B$2, F1696*Inputs!$B$16, (Inputs!$B$14-F1696)/Inputs!$B$15)*Inputs!$B$9, 0)</f>
        <v>106.77396856491686</v>
      </c>
      <c r="K1696" s="2">
        <f>MAX(E1696*Inputs!$B$5 - B1696 - Inputs!$B$8, 0) * H1696</f>
        <v>0</v>
      </c>
      <c r="L1696" s="2">
        <f>IF(B1696 &gt;= D1696*Inputs!$B$10, MAX(B1696 - E1696/Inputs!$B$5 - Inputs!$B$8, 0) * I1696, 0)</f>
        <v>0</v>
      </c>
      <c r="M1696" s="2">
        <f t="shared" si="314"/>
        <v>214.38123573148434</v>
      </c>
      <c r="N1696" s="3" t="str">
        <f t="shared" si="315"/>
        <v>Reg</v>
      </c>
      <c r="O1696" s="3" t="str">
        <f t="shared" si="323"/>
        <v>Reg</v>
      </c>
      <c r="P1696" s="2">
        <f t="shared" si="316"/>
        <v>0</v>
      </c>
      <c r="Q1696" s="2">
        <f t="shared" si="317"/>
        <v>0</v>
      </c>
      <c r="R1696" s="2">
        <f t="shared" si="318"/>
        <v>106.77396856491686</v>
      </c>
      <c r="S1696" s="2">
        <f t="shared" si="319"/>
        <v>0</v>
      </c>
      <c r="T1696" s="2">
        <f t="shared" si="320"/>
        <v>214.38123573148434</v>
      </c>
      <c r="U1696" s="2">
        <f>IF(O1696="Reg", R1696 * Inputs!$B$7, 0)</f>
        <v>2.1354793712983371</v>
      </c>
      <c r="V1696" s="2">
        <f>MAX(F1696 + P1696*Inputs!$B$15 - (Q1696/Inputs!$B$16) - U1696, 0)</f>
        <v>131.33198133484771</v>
      </c>
    </row>
    <row r="1697" spans="1:22" x14ac:dyDescent="0.3">
      <c r="A1697" s="1">
        <v>46093.625</v>
      </c>
      <c r="B1697" s="2">
        <v>55.540516548241321</v>
      </c>
      <c r="C1697" s="2">
        <v>7.8498710363466779</v>
      </c>
      <c r="D1697" s="2">
        <f t="shared" si="312"/>
        <v>32.287434886719332</v>
      </c>
      <c r="E1697" s="2">
        <f t="shared" si="313"/>
        <v>66.674036436756964</v>
      </c>
      <c r="F1697" s="2">
        <f t="shared" si="321"/>
        <v>131.33198133484771</v>
      </c>
      <c r="G1697" s="2">
        <f t="shared" si="322"/>
        <v>0</v>
      </c>
      <c r="H1697" s="2">
        <f>MIN(Inputs!$B$2, (Inputs!$B$14 - F1697)/Inputs!$B$15)</f>
        <v>170</v>
      </c>
      <c r="I1697" s="2">
        <f>MAX(MIN(Inputs!$B$2, F1697*Inputs!$B$16, Inputs!$B$14*Inputs!$B$4 - G1697), 0)</f>
        <v>131.33198133484771</v>
      </c>
      <c r="J1697" s="2">
        <f>MAX(MIN(Inputs!$B$2, F1697*Inputs!$B$16, (Inputs!$B$14-F1697)/Inputs!$B$15)*Inputs!$B$9, 0)</f>
        <v>105.06558506787817</v>
      </c>
      <c r="K1697" s="2">
        <f>MAX(E1697*Inputs!$B$5 - B1697 - Inputs!$B$8, 0) * H1697</f>
        <v>0</v>
      </c>
      <c r="L1697" s="2">
        <f>IF(B1697 &gt;= D1697*Inputs!$B$10, MAX(B1697 - E1697/Inputs!$B$5 - Inputs!$B$8, 0) * I1697, 0)</f>
        <v>0</v>
      </c>
      <c r="M1697" s="2">
        <f t="shared" si="314"/>
        <v>824.75129314115486</v>
      </c>
      <c r="N1697" s="3" t="str">
        <f t="shared" si="315"/>
        <v>Reg</v>
      </c>
      <c r="O1697" s="3" t="str">
        <f t="shared" si="323"/>
        <v>Reg</v>
      </c>
      <c r="P1697" s="2">
        <f t="shared" si="316"/>
        <v>0</v>
      </c>
      <c r="Q1697" s="2">
        <f t="shared" si="317"/>
        <v>0</v>
      </c>
      <c r="R1697" s="2">
        <f t="shared" si="318"/>
        <v>105.06558506787817</v>
      </c>
      <c r="S1697" s="2">
        <f t="shared" si="319"/>
        <v>0</v>
      </c>
      <c r="T1697" s="2">
        <f t="shared" si="320"/>
        <v>824.75129314115486</v>
      </c>
      <c r="U1697" s="2">
        <f>IF(O1697="Reg", R1697 * Inputs!$B$7, 0)</f>
        <v>2.1013117013575635</v>
      </c>
      <c r="V1697" s="2">
        <f>MAX(F1697 + P1697*Inputs!$B$15 - (Q1697/Inputs!$B$16) - U1697, 0)</f>
        <v>129.23066963349015</v>
      </c>
    </row>
    <row r="1698" spans="1:22" x14ac:dyDescent="0.3">
      <c r="A1698" s="1">
        <v>46093.666666666657</v>
      </c>
      <c r="B1698" s="2">
        <v>67.03048928644219</v>
      </c>
      <c r="C1698" s="2">
        <v>12.92848117308449</v>
      </c>
      <c r="D1698" s="2">
        <f t="shared" si="312"/>
        <v>32.287434886719332</v>
      </c>
      <c r="E1698" s="2">
        <f t="shared" si="313"/>
        <v>67.277168200869141</v>
      </c>
      <c r="F1698" s="2">
        <f t="shared" si="321"/>
        <v>129.23066963349015</v>
      </c>
      <c r="G1698" s="2">
        <f t="shared" si="322"/>
        <v>0</v>
      </c>
      <c r="H1698" s="2">
        <f>MIN(Inputs!$B$2, (Inputs!$B$14 - F1698)/Inputs!$B$15)</f>
        <v>170</v>
      </c>
      <c r="I1698" s="2">
        <f>MAX(MIN(Inputs!$B$2, F1698*Inputs!$B$16, Inputs!$B$14*Inputs!$B$4 - G1698), 0)</f>
        <v>129.23066963349015</v>
      </c>
      <c r="J1698" s="2">
        <f>MAX(MIN(Inputs!$B$2, F1698*Inputs!$B$16, (Inputs!$B$14-F1698)/Inputs!$B$15)*Inputs!$B$9, 0)</f>
        <v>103.38453570679212</v>
      </c>
      <c r="K1698" s="2">
        <f>MAX(E1698*Inputs!$B$5 - B1698 - Inputs!$B$8, 0) * H1698</f>
        <v>0</v>
      </c>
      <c r="L1698" s="2">
        <f>IF(B1698 &gt;= D1698*Inputs!$B$10, MAX(B1698 - E1698/Inputs!$B$5 - Inputs!$B$8, 0) * I1698, 0)</f>
        <v>0</v>
      </c>
      <c r="M1698" s="2">
        <f t="shared" si="314"/>
        <v>1336.6050234733432</v>
      </c>
      <c r="N1698" s="3" t="str">
        <f t="shared" si="315"/>
        <v>Reg</v>
      </c>
      <c r="O1698" s="3" t="str">
        <f t="shared" si="323"/>
        <v>Reg</v>
      </c>
      <c r="P1698" s="2">
        <f t="shared" si="316"/>
        <v>0</v>
      </c>
      <c r="Q1698" s="2">
        <f t="shared" si="317"/>
        <v>0</v>
      </c>
      <c r="R1698" s="2">
        <f t="shared" si="318"/>
        <v>103.38453570679212</v>
      </c>
      <c r="S1698" s="2">
        <f t="shared" si="319"/>
        <v>0</v>
      </c>
      <c r="T1698" s="2">
        <f t="shared" si="320"/>
        <v>1336.6050234733432</v>
      </c>
      <c r="U1698" s="2">
        <f>IF(O1698="Reg", R1698 * Inputs!$B$7, 0)</f>
        <v>2.0676907141358423</v>
      </c>
      <c r="V1698" s="2">
        <f>MAX(F1698 + P1698*Inputs!$B$15 - (Q1698/Inputs!$B$16) - U1698, 0)</f>
        <v>127.16297891935432</v>
      </c>
    </row>
    <row r="1699" spans="1:22" x14ac:dyDescent="0.3">
      <c r="A1699" s="1">
        <v>46093.708333333343</v>
      </c>
      <c r="B1699" s="2">
        <v>66.302678081856385</v>
      </c>
      <c r="C1699" s="2">
        <v>9.3737965201341744</v>
      </c>
      <c r="D1699" s="2">
        <f t="shared" si="312"/>
        <v>32.287434886719332</v>
      </c>
      <c r="E1699" s="2">
        <f t="shared" si="313"/>
        <v>64.077748701838686</v>
      </c>
      <c r="F1699" s="2">
        <f t="shared" si="321"/>
        <v>127.16297891935432</v>
      </c>
      <c r="G1699" s="2">
        <f t="shared" si="322"/>
        <v>0</v>
      </c>
      <c r="H1699" s="2">
        <f>MIN(Inputs!$B$2, (Inputs!$B$14 - F1699)/Inputs!$B$15)</f>
        <v>170</v>
      </c>
      <c r="I1699" s="2">
        <f>MAX(MIN(Inputs!$B$2, F1699*Inputs!$B$16, Inputs!$B$14*Inputs!$B$4 - G1699), 0)</f>
        <v>127.16297891935432</v>
      </c>
      <c r="J1699" s="2">
        <f>MAX(MIN(Inputs!$B$2, F1699*Inputs!$B$16, (Inputs!$B$14-F1699)/Inputs!$B$15)*Inputs!$B$9, 0)</f>
        <v>101.73038313548346</v>
      </c>
      <c r="K1699" s="2">
        <f>MAX(E1699*Inputs!$B$5 - B1699 - Inputs!$B$8, 0) * H1699</f>
        <v>0</v>
      </c>
      <c r="L1699" s="2">
        <f>IF(B1699 &gt;= D1699*Inputs!$B$10, MAX(B1699 - E1699/Inputs!$B$5 - Inputs!$B$8, 0) * I1699, 0)</f>
        <v>0</v>
      </c>
      <c r="M1699" s="2">
        <f t="shared" si="314"/>
        <v>953.59991142731121</v>
      </c>
      <c r="N1699" s="3" t="str">
        <f t="shared" si="315"/>
        <v>Reg</v>
      </c>
      <c r="O1699" s="3" t="str">
        <f t="shared" si="323"/>
        <v>Reg</v>
      </c>
      <c r="P1699" s="2">
        <f t="shared" si="316"/>
        <v>0</v>
      </c>
      <c r="Q1699" s="2">
        <f t="shared" si="317"/>
        <v>0</v>
      </c>
      <c r="R1699" s="2">
        <f t="shared" si="318"/>
        <v>101.73038313548346</v>
      </c>
      <c r="S1699" s="2">
        <f t="shared" si="319"/>
        <v>0</v>
      </c>
      <c r="T1699" s="2">
        <f t="shared" si="320"/>
        <v>953.59991142731121</v>
      </c>
      <c r="U1699" s="2">
        <f>IF(O1699="Reg", R1699 * Inputs!$B$7, 0)</f>
        <v>2.0346076627096692</v>
      </c>
      <c r="V1699" s="2">
        <f>MAX(F1699 + P1699*Inputs!$B$15 - (Q1699/Inputs!$B$16) - U1699, 0)</f>
        <v>125.12837125664464</v>
      </c>
    </row>
    <row r="1700" spans="1:22" x14ac:dyDescent="0.3">
      <c r="A1700" s="1">
        <v>46093.75</v>
      </c>
      <c r="B1700" s="2">
        <v>75.470758032186197</v>
      </c>
      <c r="C1700" s="2">
        <v>13.08430417876075</v>
      </c>
      <c r="D1700" s="2">
        <f t="shared" si="312"/>
        <v>32.287434886719332</v>
      </c>
      <c r="E1700" s="2">
        <f t="shared" si="313"/>
        <v>60.82552615803403</v>
      </c>
      <c r="F1700" s="2">
        <f t="shared" si="321"/>
        <v>125.12837125664464</v>
      </c>
      <c r="G1700" s="2">
        <f t="shared" si="322"/>
        <v>0</v>
      </c>
      <c r="H1700" s="2">
        <f>MIN(Inputs!$B$2, (Inputs!$B$14 - F1700)/Inputs!$B$15)</f>
        <v>170</v>
      </c>
      <c r="I1700" s="2">
        <f>MAX(MIN(Inputs!$B$2, F1700*Inputs!$B$16, Inputs!$B$14*Inputs!$B$4 - G1700), 0)</f>
        <v>125.12837125664464</v>
      </c>
      <c r="J1700" s="2">
        <f>MAX(MIN(Inputs!$B$2, F1700*Inputs!$B$16, (Inputs!$B$14-F1700)/Inputs!$B$15)*Inputs!$B$9, 0)</f>
        <v>100.10269700531572</v>
      </c>
      <c r="K1700" s="2">
        <f>MAX(E1700*Inputs!$B$5 - B1700 - Inputs!$B$8, 0) * H1700</f>
        <v>0</v>
      </c>
      <c r="L1700" s="2">
        <f>IF(B1700 &gt;= D1700*Inputs!$B$10, MAX(B1700 - E1700/Inputs!$B$5 - Inputs!$B$8, 0) * I1700, 0)</f>
        <v>0</v>
      </c>
      <c r="M1700" s="2">
        <f t="shared" si="314"/>
        <v>1309.7741367318736</v>
      </c>
      <c r="N1700" s="3" t="str">
        <f t="shared" si="315"/>
        <v>Reg</v>
      </c>
      <c r="O1700" s="3" t="str">
        <f t="shared" si="323"/>
        <v>Reg</v>
      </c>
      <c r="P1700" s="2">
        <f t="shared" si="316"/>
        <v>0</v>
      </c>
      <c r="Q1700" s="2">
        <f t="shared" si="317"/>
        <v>0</v>
      </c>
      <c r="R1700" s="2">
        <f t="shared" si="318"/>
        <v>100.10269700531572</v>
      </c>
      <c r="S1700" s="2">
        <f t="shared" si="319"/>
        <v>0</v>
      </c>
      <c r="T1700" s="2">
        <f t="shared" si="320"/>
        <v>1309.7741367318736</v>
      </c>
      <c r="U1700" s="2">
        <f>IF(O1700="Reg", R1700 * Inputs!$B$7, 0)</f>
        <v>2.0020539401063142</v>
      </c>
      <c r="V1700" s="2">
        <f>MAX(F1700 + P1700*Inputs!$B$15 - (Q1700/Inputs!$B$16) - U1700, 0)</f>
        <v>123.12631731653833</v>
      </c>
    </row>
    <row r="1701" spans="1:22" x14ac:dyDescent="0.3">
      <c r="A1701" s="1">
        <v>46093.791666666657</v>
      </c>
      <c r="B1701" s="2">
        <v>70.42324772369723</v>
      </c>
      <c r="C1701" s="2">
        <v>8.2953501090255521</v>
      </c>
      <c r="D1701" s="2">
        <f t="shared" si="312"/>
        <v>32.287434886719332</v>
      </c>
      <c r="E1701" s="2">
        <f t="shared" si="313"/>
        <v>52.526413740185752</v>
      </c>
      <c r="F1701" s="2">
        <f t="shared" si="321"/>
        <v>123.12631731653833</v>
      </c>
      <c r="G1701" s="2">
        <f t="shared" si="322"/>
        <v>0</v>
      </c>
      <c r="H1701" s="2">
        <f>MIN(Inputs!$B$2, (Inputs!$B$14 - F1701)/Inputs!$B$15)</f>
        <v>170</v>
      </c>
      <c r="I1701" s="2">
        <f>MAX(MIN(Inputs!$B$2, F1701*Inputs!$B$16, Inputs!$B$14*Inputs!$B$4 - G1701), 0)</f>
        <v>123.12631731653833</v>
      </c>
      <c r="J1701" s="2">
        <f>MAX(MIN(Inputs!$B$2, F1701*Inputs!$B$16, (Inputs!$B$14-F1701)/Inputs!$B$15)*Inputs!$B$9, 0)</f>
        <v>98.501053853230673</v>
      </c>
      <c r="K1701" s="2">
        <f>MAX(E1701*Inputs!$B$5 - B1701 - Inputs!$B$8, 0) * H1701</f>
        <v>0</v>
      </c>
      <c r="L1701" s="2">
        <f>IF(B1701 &gt;= D1701*Inputs!$B$10, MAX(B1701 - E1701/Inputs!$B$5 - Inputs!$B$8, 0) * I1701, 0)</f>
        <v>0</v>
      </c>
      <c r="M1701" s="2">
        <f t="shared" si="314"/>
        <v>817.10072782052885</v>
      </c>
      <c r="N1701" s="3" t="str">
        <f t="shared" si="315"/>
        <v>Reg</v>
      </c>
      <c r="O1701" s="3" t="str">
        <f t="shared" si="323"/>
        <v>Reg</v>
      </c>
      <c r="P1701" s="2">
        <f t="shared" si="316"/>
        <v>0</v>
      </c>
      <c r="Q1701" s="2">
        <f t="shared" si="317"/>
        <v>0</v>
      </c>
      <c r="R1701" s="2">
        <f t="shared" si="318"/>
        <v>98.501053853230673</v>
      </c>
      <c r="S1701" s="2">
        <f t="shared" si="319"/>
        <v>0</v>
      </c>
      <c r="T1701" s="2">
        <f t="shared" si="320"/>
        <v>817.10072782052885</v>
      </c>
      <c r="U1701" s="2">
        <f>IF(O1701="Reg", R1701 * Inputs!$B$7, 0)</f>
        <v>1.9700210770646136</v>
      </c>
      <c r="V1701" s="2">
        <f>MAX(F1701 + P1701*Inputs!$B$15 - (Q1701/Inputs!$B$16) - U1701, 0)</f>
        <v>121.15629623947372</v>
      </c>
    </row>
    <row r="1702" spans="1:22" x14ac:dyDescent="0.3">
      <c r="A1702" s="1">
        <v>46093.833333333343</v>
      </c>
      <c r="B1702" s="2">
        <v>65.276528948118482</v>
      </c>
      <c r="C1702" s="2">
        <v>9.3126351775802974</v>
      </c>
      <c r="D1702" s="2">
        <f t="shared" si="312"/>
        <v>32.287434886719332</v>
      </c>
      <c r="E1702" s="2">
        <f t="shared" si="313"/>
        <v>44.225846417495895</v>
      </c>
      <c r="F1702" s="2">
        <f t="shared" si="321"/>
        <v>121.15629623947372</v>
      </c>
      <c r="G1702" s="2">
        <f t="shared" si="322"/>
        <v>0</v>
      </c>
      <c r="H1702" s="2">
        <f>MIN(Inputs!$B$2, (Inputs!$B$14 - F1702)/Inputs!$B$15)</f>
        <v>170</v>
      </c>
      <c r="I1702" s="2">
        <f>MAX(MIN(Inputs!$B$2, F1702*Inputs!$B$16, Inputs!$B$14*Inputs!$B$4 - G1702), 0)</f>
        <v>121.15629623947372</v>
      </c>
      <c r="J1702" s="2">
        <f>MAX(MIN(Inputs!$B$2, F1702*Inputs!$B$16, (Inputs!$B$14-F1702)/Inputs!$B$15)*Inputs!$B$9, 0)</f>
        <v>96.925036991578978</v>
      </c>
      <c r="K1702" s="2">
        <f>MAX(E1702*Inputs!$B$5 - B1702 - Inputs!$B$8, 0) * H1702</f>
        <v>0</v>
      </c>
      <c r="L1702" s="2">
        <f>IF(B1702 &gt;= D1702*Inputs!$B$10, MAX(B1702 - E1702/Inputs!$B$5 - Inputs!$B$8, 0) * I1702, 0)</f>
        <v>0</v>
      </c>
      <c r="M1702" s="2">
        <f t="shared" si="314"/>
        <v>902.62750907604993</v>
      </c>
      <c r="N1702" s="3" t="str">
        <f t="shared" si="315"/>
        <v>Reg</v>
      </c>
      <c r="O1702" s="3" t="str">
        <f t="shared" si="323"/>
        <v>Reg</v>
      </c>
      <c r="P1702" s="2">
        <f t="shared" si="316"/>
        <v>0</v>
      </c>
      <c r="Q1702" s="2">
        <f t="shared" si="317"/>
        <v>0</v>
      </c>
      <c r="R1702" s="2">
        <f t="shared" si="318"/>
        <v>96.925036991578978</v>
      </c>
      <c r="S1702" s="2">
        <f t="shared" si="319"/>
        <v>0</v>
      </c>
      <c r="T1702" s="2">
        <f t="shared" si="320"/>
        <v>902.62750907604993</v>
      </c>
      <c r="U1702" s="2">
        <f>IF(O1702="Reg", R1702 * Inputs!$B$7, 0)</f>
        <v>1.9385007398315797</v>
      </c>
      <c r="V1702" s="2">
        <f>MAX(F1702 + P1702*Inputs!$B$15 - (Q1702/Inputs!$B$16) - U1702, 0)</f>
        <v>119.21779549964214</v>
      </c>
    </row>
    <row r="1703" spans="1:22" x14ac:dyDescent="0.3">
      <c r="A1703" s="1">
        <v>46093.875</v>
      </c>
      <c r="B1703" s="2">
        <v>59.159307132914392</v>
      </c>
      <c r="C1703" s="2">
        <v>19.529603036765909</v>
      </c>
      <c r="D1703" s="2">
        <f t="shared" si="312"/>
        <v>32.287434886719332</v>
      </c>
      <c r="E1703" s="2">
        <f t="shared" si="313"/>
        <v>33.352240597644474</v>
      </c>
      <c r="F1703" s="2">
        <f t="shared" si="321"/>
        <v>119.21779549964214</v>
      </c>
      <c r="G1703" s="2">
        <f t="shared" si="322"/>
        <v>0</v>
      </c>
      <c r="H1703" s="2">
        <f>MIN(Inputs!$B$2, (Inputs!$B$14 - F1703)/Inputs!$B$15)</f>
        <v>170</v>
      </c>
      <c r="I1703" s="2">
        <f>MAX(MIN(Inputs!$B$2, F1703*Inputs!$B$16, Inputs!$B$14*Inputs!$B$4 - G1703), 0)</f>
        <v>119.21779549964214</v>
      </c>
      <c r="J1703" s="2">
        <f>MAX(MIN(Inputs!$B$2, F1703*Inputs!$B$16, (Inputs!$B$14-F1703)/Inputs!$B$15)*Inputs!$B$9, 0)</f>
        <v>95.374236399713709</v>
      </c>
      <c r="K1703" s="2">
        <f>MAX(E1703*Inputs!$B$5 - B1703 - Inputs!$B$8, 0) * H1703</f>
        <v>0</v>
      </c>
      <c r="L1703" s="2">
        <f>IF(B1703 &gt;= D1703*Inputs!$B$10, MAX(B1703 - E1703/Inputs!$B$5 - Inputs!$B$8, 0) * I1703, 0)</f>
        <v>150.09922533305564</v>
      </c>
      <c r="M1703" s="2">
        <f t="shared" si="314"/>
        <v>1862.6209768210786</v>
      </c>
      <c r="N1703" s="3" t="str">
        <f t="shared" si="315"/>
        <v>Reg</v>
      </c>
      <c r="O1703" s="3" t="str">
        <f t="shared" si="323"/>
        <v>Reg</v>
      </c>
      <c r="P1703" s="2">
        <f t="shared" si="316"/>
        <v>0</v>
      </c>
      <c r="Q1703" s="2">
        <f t="shared" si="317"/>
        <v>0</v>
      </c>
      <c r="R1703" s="2">
        <f t="shared" si="318"/>
        <v>95.374236399713709</v>
      </c>
      <c r="S1703" s="2">
        <f t="shared" si="319"/>
        <v>0</v>
      </c>
      <c r="T1703" s="2">
        <f t="shared" si="320"/>
        <v>1862.6209768210786</v>
      </c>
      <c r="U1703" s="2">
        <f>IF(O1703="Reg", R1703 * Inputs!$B$7, 0)</f>
        <v>1.9074847279942742</v>
      </c>
      <c r="V1703" s="2">
        <f>MAX(F1703 + P1703*Inputs!$B$15 - (Q1703/Inputs!$B$16) - U1703, 0)</f>
        <v>117.31031077164786</v>
      </c>
    </row>
    <row r="1704" spans="1:22" x14ac:dyDescent="0.3">
      <c r="A1704" s="1">
        <v>46093.916666666657</v>
      </c>
      <c r="B1704" s="2">
        <v>47.833972292259453</v>
      </c>
      <c r="C1704" s="2">
        <v>3.6841581257208791</v>
      </c>
      <c r="D1704" s="2">
        <f t="shared" si="312"/>
        <v>32.287434886719332</v>
      </c>
      <c r="E1704" s="2">
        <f t="shared" si="313"/>
        <v>23.492356075492069</v>
      </c>
      <c r="F1704" s="2">
        <f t="shared" si="321"/>
        <v>117.31031077164786</v>
      </c>
      <c r="G1704" s="2">
        <f t="shared" si="322"/>
        <v>0</v>
      </c>
      <c r="H1704" s="2">
        <f>MIN(Inputs!$B$2, (Inputs!$B$14 - F1704)/Inputs!$B$15)</f>
        <v>170</v>
      </c>
      <c r="I1704" s="2">
        <f>MAX(MIN(Inputs!$B$2, F1704*Inputs!$B$16, Inputs!$B$14*Inputs!$B$4 - G1704), 0)</f>
        <v>117.31031077164786</v>
      </c>
      <c r="J1704" s="2">
        <f>MAX(MIN(Inputs!$B$2, F1704*Inputs!$B$16, (Inputs!$B$14-F1704)/Inputs!$B$15)*Inputs!$B$9, 0)</f>
        <v>93.848248617318291</v>
      </c>
      <c r="K1704" s="2">
        <f>MAX(E1704*Inputs!$B$5 - B1704 - Inputs!$B$8, 0) * H1704</f>
        <v>0</v>
      </c>
      <c r="L1704" s="2">
        <f>IF(B1704 &gt;= D1704*Inputs!$B$10, MAX(B1704 - E1704/Inputs!$B$5 - Inputs!$B$8, 0) * I1704, 0)</f>
        <v>133.51240328009203</v>
      </c>
      <c r="M1704" s="2">
        <f t="shared" si="314"/>
        <v>345.75178772816645</v>
      </c>
      <c r="N1704" s="3" t="str">
        <f t="shared" si="315"/>
        <v>Reg</v>
      </c>
      <c r="O1704" s="3" t="str">
        <f t="shared" si="323"/>
        <v>Reg</v>
      </c>
      <c r="P1704" s="2">
        <f t="shared" si="316"/>
        <v>0</v>
      </c>
      <c r="Q1704" s="2">
        <f t="shared" si="317"/>
        <v>0</v>
      </c>
      <c r="R1704" s="2">
        <f t="shared" si="318"/>
        <v>93.848248617318291</v>
      </c>
      <c r="S1704" s="2">
        <f t="shared" si="319"/>
        <v>0</v>
      </c>
      <c r="T1704" s="2">
        <f t="shared" si="320"/>
        <v>345.75178772816645</v>
      </c>
      <c r="U1704" s="2">
        <f>IF(O1704="Reg", R1704 * Inputs!$B$7, 0)</f>
        <v>1.8769649723463659</v>
      </c>
      <c r="V1704" s="2">
        <f>MAX(F1704 + P1704*Inputs!$B$15 - (Q1704/Inputs!$B$16) - U1704, 0)</f>
        <v>115.43334579930149</v>
      </c>
    </row>
    <row r="1705" spans="1:22" x14ac:dyDescent="0.3">
      <c r="A1705" s="1">
        <v>46093.958333333343</v>
      </c>
      <c r="B1705" s="2">
        <v>46.789342819028427</v>
      </c>
      <c r="C1705" s="2">
        <v>12.60169905720932</v>
      </c>
      <c r="D1705" s="2">
        <f t="shared" si="312"/>
        <v>32.287434886719332</v>
      </c>
      <c r="E1705" s="2">
        <f t="shared" si="313"/>
        <v>15.520027360115492</v>
      </c>
      <c r="F1705" s="2">
        <f t="shared" si="321"/>
        <v>115.43334579930149</v>
      </c>
      <c r="G1705" s="2">
        <f t="shared" si="322"/>
        <v>0</v>
      </c>
      <c r="H1705" s="2">
        <f>MIN(Inputs!$B$2, (Inputs!$B$14 - F1705)/Inputs!$B$15)</f>
        <v>170</v>
      </c>
      <c r="I1705" s="2">
        <f>MAX(MIN(Inputs!$B$2, F1705*Inputs!$B$16, Inputs!$B$14*Inputs!$B$4 - G1705), 0)</f>
        <v>115.43334579930149</v>
      </c>
      <c r="J1705" s="2">
        <f>MAX(MIN(Inputs!$B$2, F1705*Inputs!$B$16, (Inputs!$B$14-F1705)/Inputs!$B$15)*Inputs!$B$9, 0)</f>
        <v>92.346676639441199</v>
      </c>
      <c r="K1705" s="2">
        <f>MAX(E1705*Inputs!$B$5 - B1705 - Inputs!$B$8, 0) * H1705</f>
        <v>0</v>
      </c>
      <c r="L1705" s="2">
        <f>IF(B1705 &gt;= D1705*Inputs!$B$10, MAX(B1705 - E1705/Inputs!$B$5 - Inputs!$B$8, 0) * I1705, 0)</f>
        <v>1056.555422143543</v>
      </c>
      <c r="M1705" s="2">
        <f t="shared" si="314"/>
        <v>1163.7250279436601</v>
      </c>
      <c r="N1705" s="3" t="str">
        <f t="shared" si="315"/>
        <v>Reg</v>
      </c>
      <c r="O1705" s="3" t="str">
        <f t="shared" si="323"/>
        <v>Reg</v>
      </c>
      <c r="P1705" s="2">
        <f t="shared" si="316"/>
        <v>0</v>
      </c>
      <c r="Q1705" s="2">
        <f t="shared" si="317"/>
        <v>0</v>
      </c>
      <c r="R1705" s="2">
        <f t="shared" si="318"/>
        <v>92.346676639441199</v>
      </c>
      <c r="S1705" s="2">
        <f t="shared" si="319"/>
        <v>0</v>
      </c>
      <c r="T1705" s="2">
        <f t="shared" si="320"/>
        <v>1163.7250279436601</v>
      </c>
      <c r="U1705" s="2">
        <f>IF(O1705="Reg", R1705 * Inputs!$B$7, 0)</f>
        <v>1.8469335327888241</v>
      </c>
      <c r="V1705" s="2">
        <f>MAX(F1705 + P1705*Inputs!$B$15 - (Q1705/Inputs!$B$16) - U1705, 0)</f>
        <v>113.58641226651267</v>
      </c>
    </row>
    <row r="1706" spans="1:22" x14ac:dyDescent="0.3">
      <c r="A1706" s="1">
        <v>46094</v>
      </c>
      <c r="B1706" s="2">
        <v>25.67608352509653</v>
      </c>
      <c r="C1706" s="2">
        <v>33.751466614653197</v>
      </c>
      <c r="D1706" s="2">
        <f t="shared" si="312"/>
        <v>31.072452951092803</v>
      </c>
      <c r="E1706" s="2">
        <f t="shared" si="313"/>
        <v>7.7218035569440877</v>
      </c>
      <c r="F1706" s="2">
        <f t="shared" si="321"/>
        <v>113.58641226651267</v>
      </c>
      <c r="G1706" s="2">
        <f t="shared" si="322"/>
        <v>0</v>
      </c>
      <c r="H1706" s="2">
        <f>MIN(Inputs!$B$2, (Inputs!$B$14 - F1706)/Inputs!$B$15)</f>
        <v>170</v>
      </c>
      <c r="I1706" s="2">
        <f>MAX(MIN(Inputs!$B$2, F1706*Inputs!$B$16, Inputs!$B$14*Inputs!$B$4 - G1706), 0)</f>
        <v>113.58641226651267</v>
      </c>
      <c r="J1706" s="2">
        <f>MAX(MIN(Inputs!$B$2, F1706*Inputs!$B$16, (Inputs!$B$14-F1706)/Inputs!$B$15)*Inputs!$B$9, 0)</f>
        <v>90.869129813210137</v>
      </c>
      <c r="K1706" s="2">
        <f>MAX(E1706*Inputs!$B$5 - B1706 - Inputs!$B$8, 0) * H1706</f>
        <v>0</v>
      </c>
      <c r="L1706" s="2">
        <f>IF(B1706 &gt;= D1706*Inputs!$B$10, MAX(B1706 - E1706/Inputs!$B$5 - Inputs!$B$8, 0) * I1706, 0)</f>
        <v>0</v>
      </c>
      <c r="M1706" s="2">
        <f t="shared" si="314"/>
        <v>3066.9664011931495</v>
      </c>
      <c r="N1706" s="3" t="str">
        <f t="shared" si="315"/>
        <v>Reg</v>
      </c>
      <c r="O1706" s="3" t="str">
        <f t="shared" si="323"/>
        <v>Reg</v>
      </c>
      <c r="P1706" s="2">
        <f t="shared" si="316"/>
        <v>0</v>
      </c>
      <c r="Q1706" s="2">
        <f t="shared" si="317"/>
        <v>0</v>
      </c>
      <c r="R1706" s="2">
        <f t="shared" si="318"/>
        <v>90.869129813210137</v>
      </c>
      <c r="S1706" s="2">
        <f t="shared" si="319"/>
        <v>0</v>
      </c>
      <c r="T1706" s="2">
        <f t="shared" si="320"/>
        <v>3066.9664011931495</v>
      </c>
      <c r="U1706" s="2">
        <f>IF(O1706="Reg", R1706 * Inputs!$B$7, 0)</f>
        <v>1.8173825962642027</v>
      </c>
      <c r="V1706" s="2">
        <f>MAX(F1706 + P1706*Inputs!$B$15 - (Q1706/Inputs!$B$16) - U1706, 0)</f>
        <v>111.76902967024847</v>
      </c>
    </row>
    <row r="1707" spans="1:22" x14ac:dyDescent="0.3">
      <c r="A1707" s="1">
        <v>46094.041666666657</v>
      </c>
      <c r="B1707" s="2">
        <v>20.619843787558072</v>
      </c>
      <c r="C1707" s="2">
        <v>3.697586702683104</v>
      </c>
      <c r="D1707" s="2">
        <f t="shared" si="312"/>
        <v>31.072452951092803</v>
      </c>
      <c r="E1707" s="2">
        <f t="shared" si="313"/>
        <v>3.4424563027613337</v>
      </c>
      <c r="F1707" s="2">
        <f t="shared" si="321"/>
        <v>111.76902967024847</v>
      </c>
      <c r="G1707" s="2">
        <f t="shared" si="322"/>
        <v>0</v>
      </c>
      <c r="H1707" s="2">
        <f>MIN(Inputs!$B$2, (Inputs!$B$14 - F1707)/Inputs!$B$15)</f>
        <v>170</v>
      </c>
      <c r="I1707" s="2">
        <f>MAX(MIN(Inputs!$B$2, F1707*Inputs!$B$16, Inputs!$B$14*Inputs!$B$4 - G1707), 0)</f>
        <v>111.76902967024847</v>
      </c>
      <c r="J1707" s="2">
        <f>MAX(MIN(Inputs!$B$2, F1707*Inputs!$B$16, (Inputs!$B$14-F1707)/Inputs!$B$15)*Inputs!$B$9, 0)</f>
        <v>89.415223736198783</v>
      </c>
      <c r="K1707" s="2">
        <f>MAX(E1707*Inputs!$B$5 - B1707 - Inputs!$B$8, 0) * H1707</f>
        <v>0</v>
      </c>
      <c r="L1707" s="2">
        <f>IF(B1707 &gt;= D1707*Inputs!$B$10, MAX(B1707 - E1707/Inputs!$B$5 - Inputs!$B$8, 0) * I1707, 0)</f>
        <v>0</v>
      </c>
      <c r="M1707" s="2">
        <f t="shared" si="314"/>
        <v>330.62054230440327</v>
      </c>
      <c r="N1707" s="3" t="str">
        <f t="shared" si="315"/>
        <v>Reg</v>
      </c>
      <c r="O1707" s="3" t="str">
        <f t="shared" si="323"/>
        <v>Reg</v>
      </c>
      <c r="P1707" s="2">
        <f t="shared" si="316"/>
        <v>0</v>
      </c>
      <c r="Q1707" s="2">
        <f t="shared" si="317"/>
        <v>0</v>
      </c>
      <c r="R1707" s="2">
        <f t="shared" si="318"/>
        <v>89.415223736198783</v>
      </c>
      <c r="S1707" s="2">
        <f t="shared" si="319"/>
        <v>0</v>
      </c>
      <c r="T1707" s="2">
        <f t="shared" si="320"/>
        <v>330.62054230440327</v>
      </c>
      <c r="U1707" s="2">
        <f>IF(O1707="Reg", R1707 * Inputs!$B$7, 0)</f>
        <v>1.7883044747239758</v>
      </c>
      <c r="V1707" s="2">
        <f>MAX(F1707 + P1707*Inputs!$B$15 - (Q1707/Inputs!$B$16) - U1707, 0)</f>
        <v>109.9807251955245</v>
      </c>
    </row>
    <row r="1708" spans="1:22" x14ac:dyDescent="0.3">
      <c r="A1708" s="1">
        <v>46094.083333333343</v>
      </c>
      <c r="B1708" s="2">
        <v>3.4894029009929987E-2</v>
      </c>
      <c r="C1708" s="2">
        <v>3.660271134116527</v>
      </c>
      <c r="D1708" s="2">
        <f t="shared" si="312"/>
        <v>31.072452951092803</v>
      </c>
      <c r="E1708" s="2">
        <f t="shared" si="313"/>
        <v>5.8156715016549976E-3</v>
      </c>
      <c r="F1708" s="2">
        <f t="shared" si="321"/>
        <v>109.9807251955245</v>
      </c>
      <c r="G1708" s="2">
        <f t="shared" si="322"/>
        <v>0</v>
      </c>
      <c r="H1708" s="2">
        <f>MIN(Inputs!$B$2, (Inputs!$B$14 - F1708)/Inputs!$B$15)</f>
        <v>170</v>
      </c>
      <c r="I1708" s="2">
        <f>MAX(MIN(Inputs!$B$2, F1708*Inputs!$B$16, Inputs!$B$14*Inputs!$B$4 - G1708), 0)</f>
        <v>109.9807251955245</v>
      </c>
      <c r="J1708" s="2">
        <f>MAX(MIN(Inputs!$B$2, F1708*Inputs!$B$16, (Inputs!$B$14-F1708)/Inputs!$B$15)*Inputs!$B$9, 0)</f>
        <v>87.984580156419611</v>
      </c>
      <c r="K1708" s="2">
        <f>MAX(E1708*Inputs!$B$5 - B1708 - Inputs!$B$8, 0) * H1708</f>
        <v>0</v>
      </c>
      <c r="L1708" s="2">
        <f>IF(B1708 &gt;= D1708*Inputs!$B$10, MAX(B1708 - E1708/Inputs!$B$5 - Inputs!$B$8, 0) * I1708, 0)</f>
        <v>0</v>
      </c>
      <c r="M1708" s="2">
        <f t="shared" si="314"/>
        <v>322.0474189939045</v>
      </c>
      <c r="N1708" s="3" t="str">
        <f t="shared" si="315"/>
        <v>Reg</v>
      </c>
      <c r="O1708" s="3" t="str">
        <f t="shared" si="323"/>
        <v>Reg</v>
      </c>
      <c r="P1708" s="2">
        <f t="shared" si="316"/>
        <v>0</v>
      </c>
      <c r="Q1708" s="2">
        <f t="shared" si="317"/>
        <v>0</v>
      </c>
      <c r="R1708" s="2">
        <f t="shared" si="318"/>
        <v>87.984580156419611</v>
      </c>
      <c r="S1708" s="2">
        <f t="shared" si="319"/>
        <v>0</v>
      </c>
      <c r="T1708" s="2">
        <f t="shared" si="320"/>
        <v>322.0474189939045</v>
      </c>
      <c r="U1708" s="2">
        <f>IF(O1708="Reg", R1708 * Inputs!$B$7, 0)</f>
        <v>1.7596916031283922</v>
      </c>
      <c r="V1708" s="2">
        <f>MAX(F1708 + P1708*Inputs!$B$15 - (Q1708/Inputs!$B$16) - U1708, 0)</f>
        <v>108.22103359239611</v>
      </c>
    </row>
    <row r="1709" spans="1:22" x14ac:dyDescent="0.3">
      <c r="A1709" s="1">
        <v>46094.125</v>
      </c>
      <c r="B1709" s="2">
        <v>0</v>
      </c>
      <c r="C1709" s="2">
        <v>4.7348609161751458</v>
      </c>
      <c r="D1709" s="2">
        <f t="shared" si="312"/>
        <v>31.072452951092803</v>
      </c>
      <c r="E1709" s="2">
        <f t="shared" si="313"/>
        <v>0</v>
      </c>
      <c r="F1709" s="2">
        <f t="shared" si="321"/>
        <v>108.22103359239611</v>
      </c>
      <c r="G1709" s="2">
        <f t="shared" si="322"/>
        <v>0</v>
      </c>
      <c r="H1709" s="2">
        <f>MIN(Inputs!$B$2, (Inputs!$B$14 - F1709)/Inputs!$B$15)</f>
        <v>170</v>
      </c>
      <c r="I1709" s="2">
        <f>MAX(MIN(Inputs!$B$2, F1709*Inputs!$B$16, Inputs!$B$14*Inputs!$B$4 - G1709), 0)</f>
        <v>108.22103359239611</v>
      </c>
      <c r="J1709" s="2">
        <f>MAX(MIN(Inputs!$B$2, F1709*Inputs!$B$16, (Inputs!$B$14-F1709)/Inputs!$B$15)*Inputs!$B$9, 0)</f>
        <v>86.5768268739169</v>
      </c>
      <c r="K1709" s="2">
        <f>MAX(E1709*Inputs!$B$5 - B1709 - Inputs!$B$8, 0) * H1709</f>
        <v>0</v>
      </c>
      <c r="L1709" s="2">
        <f>IF(B1709 &gt;= D1709*Inputs!$B$10, MAX(B1709 - E1709/Inputs!$B$5 - Inputs!$B$8, 0) * I1709, 0)</f>
        <v>0</v>
      </c>
      <c r="M1709" s="2">
        <f t="shared" si="314"/>
        <v>409.92923381177116</v>
      </c>
      <c r="N1709" s="3" t="str">
        <f t="shared" si="315"/>
        <v>Reg</v>
      </c>
      <c r="O1709" s="3" t="str">
        <f t="shared" si="323"/>
        <v>Reg</v>
      </c>
      <c r="P1709" s="2">
        <f t="shared" si="316"/>
        <v>0</v>
      </c>
      <c r="Q1709" s="2">
        <f t="shared" si="317"/>
        <v>0</v>
      </c>
      <c r="R1709" s="2">
        <f t="shared" si="318"/>
        <v>86.5768268739169</v>
      </c>
      <c r="S1709" s="2">
        <f t="shared" si="319"/>
        <v>0</v>
      </c>
      <c r="T1709" s="2">
        <f t="shared" si="320"/>
        <v>409.92923381177116</v>
      </c>
      <c r="U1709" s="2">
        <f>IF(O1709="Reg", R1709 * Inputs!$B$7, 0)</f>
        <v>1.731536537478338</v>
      </c>
      <c r="V1709" s="2">
        <f>MAX(F1709 + P1709*Inputs!$B$15 - (Q1709/Inputs!$B$16) - U1709, 0)</f>
        <v>106.48949705491778</v>
      </c>
    </row>
    <row r="1710" spans="1:22" x14ac:dyDescent="0.3">
      <c r="A1710" s="1">
        <v>46094.166666666657</v>
      </c>
      <c r="B1710" s="2">
        <v>0</v>
      </c>
      <c r="C1710" s="2">
        <v>1.757573153949024</v>
      </c>
      <c r="D1710" s="2">
        <f t="shared" si="312"/>
        <v>31.072452951092803</v>
      </c>
      <c r="E1710" s="2">
        <f t="shared" si="313"/>
        <v>0.52335666491737165</v>
      </c>
      <c r="F1710" s="2">
        <f t="shared" si="321"/>
        <v>106.48949705491778</v>
      </c>
      <c r="G1710" s="2">
        <f t="shared" si="322"/>
        <v>0</v>
      </c>
      <c r="H1710" s="2">
        <f>MIN(Inputs!$B$2, (Inputs!$B$14 - F1710)/Inputs!$B$15)</f>
        <v>170</v>
      </c>
      <c r="I1710" s="2">
        <f>MAX(MIN(Inputs!$B$2, F1710*Inputs!$B$16, Inputs!$B$14*Inputs!$B$4 - G1710), 0)</f>
        <v>106.48949705491778</v>
      </c>
      <c r="J1710" s="2">
        <f>MAX(MIN(Inputs!$B$2, F1710*Inputs!$B$16, (Inputs!$B$14-F1710)/Inputs!$B$15)*Inputs!$B$9, 0)</f>
        <v>85.19159764393423</v>
      </c>
      <c r="K1710" s="2">
        <f>MAX(E1710*Inputs!$B$5 - B1710 - Inputs!$B$8, 0) * H1710</f>
        <v>0</v>
      </c>
      <c r="L1710" s="2">
        <f>IF(B1710 &gt;= D1710*Inputs!$B$10, MAX(B1710 - E1710/Inputs!$B$5 - Inputs!$B$8, 0) * I1710, 0)</f>
        <v>0</v>
      </c>
      <c r="M1710" s="2">
        <f t="shared" si="314"/>
        <v>149.73046496100574</v>
      </c>
      <c r="N1710" s="3" t="str">
        <f t="shared" si="315"/>
        <v>Reg</v>
      </c>
      <c r="O1710" s="3" t="str">
        <f t="shared" si="323"/>
        <v>Reg</v>
      </c>
      <c r="P1710" s="2">
        <f t="shared" si="316"/>
        <v>0</v>
      </c>
      <c r="Q1710" s="2">
        <f t="shared" si="317"/>
        <v>0</v>
      </c>
      <c r="R1710" s="2">
        <f t="shared" si="318"/>
        <v>85.19159764393423</v>
      </c>
      <c r="S1710" s="2">
        <f t="shared" si="319"/>
        <v>0</v>
      </c>
      <c r="T1710" s="2">
        <f t="shared" si="320"/>
        <v>149.73046496100574</v>
      </c>
      <c r="U1710" s="2">
        <f>IF(O1710="Reg", R1710 * Inputs!$B$7, 0)</f>
        <v>1.7038319528786847</v>
      </c>
      <c r="V1710" s="2">
        <f>MAX(F1710 + P1710*Inputs!$B$15 - (Q1710/Inputs!$B$16) - U1710, 0)</f>
        <v>104.78566510203909</v>
      </c>
    </row>
    <row r="1711" spans="1:22" x14ac:dyDescent="0.3">
      <c r="A1711" s="1">
        <v>46094.208333333343</v>
      </c>
      <c r="B1711" s="2">
        <v>0</v>
      </c>
      <c r="C1711" s="2">
        <v>1.2927865504443159</v>
      </c>
      <c r="D1711" s="2">
        <f t="shared" si="312"/>
        <v>31.072452951092803</v>
      </c>
      <c r="E1711" s="2">
        <f t="shared" si="313"/>
        <v>1.7113736731573148</v>
      </c>
      <c r="F1711" s="2">
        <f t="shared" si="321"/>
        <v>104.78566510203909</v>
      </c>
      <c r="G1711" s="2">
        <f t="shared" si="322"/>
        <v>0</v>
      </c>
      <c r="H1711" s="2">
        <f>MIN(Inputs!$B$2, (Inputs!$B$14 - F1711)/Inputs!$B$15)</f>
        <v>170</v>
      </c>
      <c r="I1711" s="2">
        <f>MAX(MIN(Inputs!$B$2, F1711*Inputs!$B$16, Inputs!$B$14*Inputs!$B$4 - G1711), 0)</f>
        <v>104.78566510203909</v>
      </c>
      <c r="J1711" s="2">
        <f>MAX(MIN(Inputs!$B$2, F1711*Inputs!$B$16, (Inputs!$B$14-F1711)/Inputs!$B$15)*Inputs!$B$9, 0)</f>
        <v>83.82853208163128</v>
      </c>
      <c r="K1711" s="2">
        <f>MAX(E1711*Inputs!$B$5 - B1711 - Inputs!$B$8, 0) * H1711</f>
        <v>0</v>
      </c>
      <c r="L1711" s="2">
        <f>IF(B1711 &gt;= D1711*Inputs!$B$10, MAX(B1711 - E1711/Inputs!$B$5 - Inputs!$B$8, 0) * I1711, 0)</f>
        <v>0</v>
      </c>
      <c r="M1711" s="2">
        <f t="shared" si="314"/>
        <v>108.37239881862277</v>
      </c>
      <c r="N1711" s="3" t="str">
        <f t="shared" si="315"/>
        <v>Reg</v>
      </c>
      <c r="O1711" s="3" t="str">
        <f t="shared" si="323"/>
        <v>Reg</v>
      </c>
      <c r="P1711" s="2">
        <f t="shared" si="316"/>
        <v>0</v>
      </c>
      <c r="Q1711" s="2">
        <f t="shared" si="317"/>
        <v>0</v>
      </c>
      <c r="R1711" s="2">
        <f t="shared" si="318"/>
        <v>83.82853208163128</v>
      </c>
      <c r="S1711" s="2">
        <f t="shared" si="319"/>
        <v>0</v>
      </c>
      <c r="T1711" s="2">
        <f t="shared" si="320"/>
        <v>108.37239881862277</v>
      </c>
      <c r="U1711" s="2">
        <f>IF(O1711="Reg", R1711 * Inputs!$B$7, 0)</f>
        <v>1.6765706416326256</v>
      </c>
      <c r="V1711" s="2">
        <f>MAX(F1711 + P1711*Inputs!$B$15 - (Q1711/Inputs!$B$16) - U1711, 0)</f>
        <v>103.10909446040647</v>
      </c>
    </row>
    <row r="1712" spans="1:22" x14ac:dyDescent="0.3">
      <c r="A1712" s="1">
        <v>46094.25</v>
      </c>
      <c r="B1712" s="2">
        <v>0</v>
      </c>
      <c r="C1712" s="2">
        <v>16.622879182212539</v>
      </c>
      <c r="D1712" s="2">
        <f t="shared" si="312"/>
        <v>31.072452951092803</v>
      </c>
      <c r="E1712" s="2">
        <f t="shared" si="313"/>
        <v>4.4713214768904477</v>
      </c>
      <c r="F1712" s="2">
        <f t="shared" si="321"/>
        <v>103.10909446040647</v>
      </c>
      <c r="G1712" s="2">
        <f t="shared" si="322"/>
        <v>0</v>
      </c>
      <c r="H1712" s="2">
        <f>MIN(Inputs!$B$2, (Inputs!$B$14 - F1712)/Inputs!$B$15)</f>
        <v>170</v>
      </c>
      <c r="I1712" s="2">
        <f>MAX(MIN(Inputs!$B$2, F1712*Inputs!$B$16, Inputs!$B$14*Inputs!$B$4 - G1712), 0)</f>
        <v>103.10909446040647</v>
      </c>
      <c r="J1712" s="2">
        <f>MAX(MIN(Inputs!$B$2, F1712*Inputs!$B$16, (Inputs!$B$14-F1712)/Inputs!$B$15)*Inputs!$B$9, 0)</f>
        <v>82.487275568325174</v>
      </c>
      <c r="K1712" s="2">
        <f>MAX(E1712*Inputs!$B$5 - B1712 - Inputs!$B$8, 0) * H1712</f>
        <v>0</v>
      </c>
      <c r="L1712" s="2">
        <f>IF(B1712 &gt;= D1712*Inputs!$B$10, MAX(B1712 - E1712/Inputs!$B$5 - Inputs!$B$8, 0) * I1712, 0)</f>
        <v>0</v>
      </c>
      <c r="M1712" s="2">
        <f t="shared" si="314"/>
        <v>1371.1760158421416</v>
      </c>
      <c r="N1712" s="3" t="str">
        <f t="shared" si="315"/>
        <v>Reg</v>
      </c>
      <c r="O1712" s="3" t="str">
        <f t="shared" si="323"/>
        <v>Reg</v>
      </c>
      <c r="P1712" s="2">
        <f t="shared" si="316"/>
        <v>0</v>
      </c>
      <c r="Q1712" s="2">
        <f t="shared" si="317"/>
        <v>0</v>
      </c>
      <c r="R1712" s="2">
        <f t="shared" si="318"/>
        <v>82.487275568325174</v>
      </c>
      <c r="S1712" s="2">
        <f t="shared" si="319"/>
        <v>0</v>
      </c>
      <c r="T1712" s="2">
        <f t="shared" si="320"/>
        <v>1371.1760158421416</v>
      </c>
      <c r="U1712" s="2">
        <f>IF(O1712="Reg", R1712 * Inputs!$B$7, 0)</f>
        <v>1.6497455113665036</v>
      </c>
      <c r="V1712" s="2">
        <f>MAX(F1712 + P1712*Inputs!$B$15 - (Q1712/Inputs!$B$16) - U1712, 0)</f>
        <v>101.45934894903996</v>
      </c>
    </row>
    <row r="1713" spans="1:22" x14ac:dyDescent="0.3">
      <c r="A1713" s="1">
        <v>46094.291666666657</v>
      </c>
      <c r="B1713" s="2">
        <v>0</v>
      </c>
      <c r="C1713" s="2">
        <v>4.4419580350060217</v>
      </c>
      <c r="D1713" s="2">
        <f t="shared" si="312"/>
        <v>31.072452951092803</v>
      </c>
      <c r="E1713" s="2">
        <f t="shared" si="313"/>
        <v>9.8369592501378467</v>
      </c>
      <c r="F1713" s="2">
        <f t="shared" si="321"/>
        <v>101.45934894903996</v>
      </c>
      <c r="G1713" s="2">
        <f t="shared" si="322"/>
        <v>0</v>
      </c>
      <c r="H1713" s="2">
        <f>MIN(Inputs!$B$2, (Inputs!$B$14 - F1713)/Inputs!$B$15)</f>
        <v>170</v>
      </c>
      <c r="I1713" s="2">
        <f>MAX(MIN(Inputs!$B$2, F1713*Inputs!$B$16, Inputs!$B$14*Inputs!$B$4 - G1713), 0)</f>
        <v>101.45934894903996</v>
      </c>
      <c r="J1713" s="2">
        <f>MAX(MIN(Inputs!$B$2, F1713*Inputs!$B$16, (Inputs!$B$14-F1713)/Inputs!$B$15)*Inputs!$B$9, 0)</f>
        <v>81.167479159231974</v>
      </c>
      <c r="K1713" s="2">
        <f>MAX(E1713*Inputs!$B$5 - B1713 - Inputs!$B$8, 0) * H1713</f>
        <v>0</v>
      </c>
      <c r="L1713" s="2">
        <f>IF(B1713 &gt;= D1713*Inputs!$B$10, MAX(B1713 - E1713/Inputs!$B$5 - Inputs!$B$8, 0) * I1713, 0)</f>
        <v>0</v>
      </c>
      <c r="M1713" s="2">
        <f t="shared" si="314"/>
        <v>360.5425362325343</v>
      </c>
      <c r="N1713" s="3" t="str">
        <f t="shared" si="315"/>
        <v>Reg</v>
      </c>
      <c r="O1713" s="3" t="str">
        <f t="shared" si="323"/>
        <v>Reg</v>
      </c>
      <c r="P1713" s="2">
        <f t="shared" si="316"/>
        <v>0</v>
      </c>
      <c r="Q1713" s="2">
        <f t="shared" si="317"/>
        <v>0</v>
      </c>
      <c r="R1713" s="2">
        <f t="shared" si="318"/>
        <v>81.167479159231974</v>
      </c>
      <c r="S1713" s="2">
        <f t="shared" si="319"/>
        <v>0</v>
      </c>
      <c r="T1713" s="2">
        <f t="shared" si="320"/>
        <v>360.5425362325343</v>
      </c>
      <c r="U1713" s="2">
        <f>IF(O1713="Reg", R1713 * Inputs!$B$7, 0)</f>
        <v>1.6233495831846394</v>
      </c>
      <c r="V1713" s="2">
        <f>MAX(F1713 + P1713*Inputs!$B$15 - (Q1713/Inputs!$B$16) - U1713, 0)</f>
        <v>99.835999365855329</v>
      </c>
    </row>
    <row r="1714" spans="1:22" x14ac:dyDescent="0.3">
      <c r="A1714" s="1">
        <v>46094.333333333343</v>
      </c>
      <c r="B1714" s="2">
        <v>0</v>
      </c>
      <c r="C1714" s="2">
        <v>1.6008194334944299</v>
      </c>
      <c r="D1714" s="2">
        <f t="shared" si="312"/>
        <v>31.072452951092803</v>
      </c>
      <c r="E1714" s="2">
        <f t="shared" si="313"/>
        <v>17.407774849488518</v>
      </c>
      <c r="F1714" s="2">
        <f t="shared" si="321"/>
        <v>99.835999365855329</v>
      </c>
      <c r="G1714" s="2">
        <f t="shared" si="322"/>
        <v>0</v>
      </c>
      <c r="H1714" s="2">
        <f>MIN(Inputs!$B$2, (Inputs!$B$14 - F1714)/Inputs!$B$15)</f>
        <v>170</v>
      </c>
      <c r="I1714" s="2">
        <f>MAX(MIN(Inputs!$B$2, F1714*Inputs!$B$16, Inputs!$B$14*Inputs!$B$4 - G1714), 0)</f>
        <v>99.835999365855329</v>
      </c>
      <c r="J1714" s="2">
        <f>MAX(MIN(Inputs!$B$2, F1714*Inputs!$B$16, (Inputs!$B$14-F1714)/Inputs!$B$15)*Inputs!$B$9, 0)</f>
        <v>79.868799492684275</v>
      </c>
      <c r="K1714" s="2">
        <f>MAX(E1714*Inputs!$B$5 - B1714 - Inputs!$B$8, 0) * H1714</f>
        <v>0</v>
      </c>
      <c r="L1714" s="2">
        <f>IF(B1714 &gt;= D1714*Inputs!$B$10, MAX(B1714 - E1714/Inputs!$B$5 - Inputs!$B$8, 0) * I1714, 0)</f>
        <v>0</v>
      </c>
      <c r="M1714" s="2">
        <f t="shared" si="314"/>
        <v>127.85552635775905</v>
      </c>
      <c r="N1714" s="3" t="str">
        <f t="shared" si="315"/>
        <v>Reg</v>
      </c>
      <c r="O1714" s="3" t="str">
        <f t="shared" si="323"/>
        <v>Reg</v>
      </c>
      <c r="P1714" s="2">
        <f t="shared" si="316"/>
        <v>0</v>
      </c>
      <c r="Q1714" s="2">
        <f t="shared" si="317"/>
        <v>0</v>
      </c>
      <c r="R1714" s="2">
        <f t="shared" si="318"/>
        <v>79.868799492684275</v>
      </c>
      <c r="S1714" s="2">
        <f t="shared" si="319"/>
        <v>0</v>
      </c>
      <c r="T1714" s="2">
        <f t="shared" si="320"/>
        <v>127.85552635775905</v>
      </c>
      <c r="U1714" s="2">
        <f>IF(O1714="Reg", R1714 * Inputs!$B$7, 0)</f>
        <v>1.5973759898536855</v>
      </c>
      <c r="V1714" s="2">
        <f>MAX(F1714 + P1714*Inputs!$B$15 - (Q1714/Inputs!$B$16) - U1714, 0)</f>
        <v>98.238623376001641</v>
      </c>
    </row>
    <row r="1715" spans="1:22" x14ac:dyDescent="0.3">
      <c r="A1715" s="1">
        <v>46094.375</v>
      </c>
      <c r="B1715" s="2">
        <v>3.1401399895042301</v>
      </c>
      <c r="C1715" s="2">
        <v>2.5195274313911828</v>
      </c>
      <c r="D1715" s="2">
        <f t="shared" si="312"/>
        <v>31.072452951092803</v>
      </c>
      <c r="E1715" s="2">
        <f t="shared" si="313"/>
        <v>25.150309935951473</v>
      </c>
      <c r="F1715" s="2">
        <f t="shared" si="321"/>
        <v>98.238623376001641</v>
      </c>
      <c r="G1715" s="2">
        <f t="shared" si="322"/>
        <v>0</v>
      </c>
      <c r="H1715" s="2">
        <f>MIN(Inputs!$B$2, (Inputs!$B$14 - F1715)/Inputs!$B$15)</f>
        <v>170</v>
      </c>
      <c r="I1715" s="2">
        <f>MAX(MIN(Inputs!$B$2, F1715*Inputs!$B$16, Inputs!$B$14*Inputs!$B$4 - G1715), 0)</f>
        <v>98.238623376001641</v>
      </c>
      <c r="J1715" s="2">
        <f>MAX(MIN(Inputs!$B$2, F1715*Inputs!$B$16, (Inputs!$B$14-F1715)/Inputs!$B$15)*Inputs!$B$9, 0)</f>
        <v>78.590898700801318</v>
      </c>
      <c r="K1715" s="2">
        <f>MAX(E1715*Inputs!$B$5 - B1715 - Inputs!$B$8, 0) * H1715</f>
        <v>0</v>
      </c>
      <c r="L1715" s="2">
        <f>IF(B1715 &gt;= D1715*Inputs!$B$10, MAX(B1715 - E1715/Inputs!$B$5 - Inputs!$B$8, 0) * I1715, 0)</f>
        <v>0</v>
      </c>
      <c r="M1715" s="2">
        <f t="shared" si="314"/>
        <v>198.01192513435458</v>
      </c>
      <c r="N1715" s="3" t="str">
        <f t="shared" si="315"/>
        <v>Reg</v>
      </c>
      <c r="O1715" s="3" t="str">
        <f t="shared" si="323"/>
        <v>Reg</v>
      </c>
      <c r="P1715" s="2">
        <f t="shared" si="316"/>
        <v>0</v>
      </c>
      <c r="Q1715" s="2">
        <f t="shared" si="317"/>
        <v>0</v>
      </c>
      <c r="R1715" s="2">
        <f t="shared" si="318"/>
        <v>78.590898700801318</v>
      </c>
      <c r="S1715" s="2">
        <f t="shared" si="319"/>
        <v>0</v>
      </c>
      <c r="T1715" s="2">
        <f t="shared" si="320"/>
        <v>198.01192513435458</v>
      </c>
      <c r="U1715" s="2">
        <f>IF(O1715="Reg", R1715 * Inputs!$B$7, 0)</f>
        <v>1.5718179740160263</v>
      </c>
      <c r="V1715" s="2">
        <f>MAX(F1715 + P1715*Inputs!$B$15 - (Q1715/Inputs!$B$16) - U1715, 0)</f>
        <v>96.666805401985613</v>
      </c>
    </row>
    <row r="1716" spans="1:22" x14ac:dyDescent="0.3">
      <c r="A1716" s="1">
        <v>46094.416666666657</v>
      </c>
      <c r="B1716" s="2">
        <v>7.1281020494396596</v>
      </c>
      <c r="C1716" s="2">
        <v>14.257361029116501</v>
      </c>
      <c r="D1716" s="2">
        <f t="shared" si="312"/>
        <v>31.072452951092803</v>
      </c>
      <c r="E1716" s="2">
        <f t="shared" si="313"/>
        <v>33.651640595452619</v>
      </c>
      <c r="F1716" s="2">
        <f t="shared" si="321"/>
        <v>96.666805401985613</v>
      </c>
      <c r="G1716" s="2">
        <f t="shared" si="322"/>
        <v>0</v>
      </c>
      <c r="H1716" s="2">
        <f>MIN(Inputs!$B$2, (Inputs!$B$14 - F1716)/Inputs!$B$15)</f>
        <v>170</v>
      </c>
      <c r="I1716" s="2">
        <f>MAX(MIN(Inputs!$B$2, F1716*Inputs!$B$16, Inputs!$B$14*Inputs!$B$4 - G1716), 0)</f>
        <v>96.666805401985613</v>
      </c>
      <c r="J1716" s="2">
        <f>MAX(MIN(Inputs!$B$2, F1716*Inputs!$B$16, (Inputs!$B$14-F1716)/Inputs!$B$15)*Inputs!$B$9, 0)</f>
        <v>77.333444321588502</v>
      </c>
      <c r="K1716" s="2">
        <f>MAX(E1716*Inputs!$B$5 - B1716 - Inputs!$B$8, 0) * H1716</f>
        <v>422.50808467497001</v>
      </c>
      <c r="L1716" s="2">
        <f>IF(B1716 &gt;= D1716*Inputs!$B$10, MAX(B1716 - E1716/Inputs!$B$5 - Inputs!$B$8, 0) * I1716, 0)</f>
        <v>0</v>
      </c>
      <c r="M1716" s="2">
        <f t="shared" si="314"/>
        <v>1102.5708353179666</v>
      </c>
      <c r="N1716" s="3" t="str">
        <f t="shared" si="315"/>
        <v>Reg</v>
      </c>
      <c r="O1716" s="3" t="str">
        <f t="shared" si="323"/>
        <v>Reg</v>
      </c>
      <c r="P1716" s="2">
        <f t="shared" si="316"/>
        <v>0</v>
      </c>
      <c r="Q1716" s="2">
        <f t="shared" si="317"/>
        <v>0</v>
      </c>
      <c r="R1716" s="2">
        <f t="shared" si="318"/>
        <v>77.333444321588502</v>
      </c>
      <c r="S1716" s="2">
        <f t="shared" si="319"/>
        <v>0</v>
      </c>
      <c r="T1716" s="2">
        <f t="shared" si="320"/>
        <v>1102.5708353179666</v>
      </c>
      <c r="U1716" s="2">
        <f>IF(O1716="Reg", R1716 * Inputs!$B$7, 0)</f>
        <v>1.5466688864317701</v>
      </c>
      <c r="V1716" s="2">
        <f>MAX(F1716 + P1716*Inputs!$B$15 - (Q1716/Inputs!$B$16) - U1716, 0)</f>
        <v>95.120136515553838</v>
      </c>
    </row>
    <row r="1717" spans="1:22" x14ac:dyDescent="0.3">
      <c r="A1717" s="1">
        <v>46094.458333333343</v>
      </c>
      <c r="B1717" s="2">
        <v>16.559686822398799</v>
      </c>
      <c r="C1717" s="2">
        <v>1.542067454155329</v>
      </c>
      <c r="D1717" s="2">
        <f t="shared" si="312"/>
        <v>31.072452951092803</v>
      </c>
      <c r="E1717" s="2">
        <f t="shared" si="313"/>
        <v>42.602446355560893</v>
      </c>
      <c r="F1717" s="2">
        <f t="shared" si="321"/>
        <v>95.120136515553838</v>
      </c>
      <c r="G1717" s="2">
        <f t="shared" si="322"/>
        <v>0</v>
      </c>
      <c r="H1717" s="2">
        <f>MIN(Inputs!$B$2, (Inputs!$B$14 - F1717)/Inputs!$B$15)</f>
        <v>170</v>
      </c>
      <c r="I1717" s="2">
        <f>MAX(MIN(Inputs!$B$2, F1717*Inputs!$B$16, Inputs!$B$14*Inputs!$B$4 - G1717), 0)</f>
        <v>95.120136515553838</v>
      </c>
      <c r="J1717" s="2">
        <f>MAX(MIN(Inputs!$B$2, F1717*Inputs!$B$16, (Inputs!$B$14-F1717)/Inputs!$B$15)*Inputs!$B$9, 0)</f>
        <v>76.096109212443068</v>
      </c>
      <c r="K1717" s="2">
        <f>MAX(E1717*Inputs!$B$5 - B1717 - Inputs!$B$8, 0) * H1717</f>
        <v>158.17921498411434</v>
      </c>
      <c r="L1717" s="2">
        <f>IF(B1717 &gt;= D1717*Inputs!$B$10, MAX(B1717 - E1717/Inputs!$B$5 - Inputs!$B$8, 0) * I1717, 0)</f>
        <v>0</v>
      </c>
      <c r="M1717" s="2">
        <f t="shared" si="314"/>
        <v>117.34533340435796</v>
      </c>
      <c r="N1717" s="3" t="str">
        <f t="shared" si="315"/>
        <v>Charge</v>
      </c>
      <c r="O1717" s="3" t="str">
        <f t="shared" si="323"/>
        <v>Charge</v>
      </c>
      <c r="P1717" s="2">
        <f t="shared" si="316"/>
        <v>170</v>
      </c>
      <c r="Q1717" s="2">
        <f t="shared" si="317"/>
        <v>0</v>
      </c>
      <c r="R1717" s="2">
        <f t="shared" si="318"/>
        <v>0</v>
      </c>
      <c r="S1717" s="2">
        <f t="shared" si="319"/>
        <v>-2815.1467598077957</v>
      </c>
      <c r="T1717" s="2">
        <f t="shared" si="320"/>
        <v>0</v>
      </c>
      <c r="U1717" s="2">
        <f>IF(O1717="Reg", R1717 * Inputs!$B$7, 0)</f>
        <v>0</v>
      </c>
      <c r="V1717" s="2">
        <f>MAX(F1717 + P1717*Inputs!$B$15 - (Q1717/Inputs!$B$16) - U1717, 0)</f>
        <v>265.12013651555384</v>
      </c>
    </row>
    <row r="1718" spans="1:22" x14ac:dyDescent="0.3">
      <c r="A1718" s="1">
        <v>46094.5</v>
      </c>
      <c r="B1718" s="2">
        <v>32.193826639484399</v>
      </c>
      <c r="C1718" s="2">
        <v>14.43959689739088</v>
      </c>
      <c r="D1718" s="2">
        <f t="shared" si="312"/>
        <v>31.072452951092803</v>
      </c>
      <c r="E1718" s="2">
        <f t="shared" si="313"/>
        <v>51.34893792365466</v>
      </c>
      <c r="F1718" s="2">
        <f t="shared" si="321"/>
        <v>265.12013651555384</v>
      </c>
      <c r="G1718" s="2">
        <f t="shared" si="322"/>
        <v>0</v>
      </c>
      <c r="H1718" s="2">
        <f>MIN(Inputs!$B$2, (Inputs!$B$14 - F1718)/Inputs!$B$15)</f>
        <v>74.879863484446162</v>
      </c>
      <c r="I1718" s="2">
        <f>MAX(MIN(Inputs!$B$2, F1718*Inputs!$B$16, Inputs!$B$14*Inputs!$B$4 - G1718), 0)</f>
        <v>170</v>
      </c>
      <c r="J1718" s="2">
        <f>MAX(MIN(Inputs!$B$2, F1718*Inputs!$B$16, (Inputs!$B$14-F1718)/Inputs!$B$15)*Inputs!$B$9, 0)</f>
        <v>59.903890787556932</v>
      </c>
      <c r="K1718" s="2">
        <f>MAX(E1718*Inputs!$B$5 - B1718 - Inputs!$B$8, 0) * H1718</f>
        <v>0</v>
      </c>
      <c r="L1718" s="2">
        <f>IF(B1718 &gt;= D1718*Inputs!$B$10, MAX(B1718 - E1718/Inputs!$B$5 - Inputs!$B$8, 0) * I1718, 0)</f>
        <v>0</v>
      </c>
      <c r="M1718" s="2">
        <f t="shared" si="314"/>
        <v>864.98803555764914</v>
      </c>
      <c r="N1718" s="3" t="str">
        <f t="shared" si="315"/>
        <v>Reg</v>
      </c>
      <c r="O1718" s="3" t="str">
        <f t="shared" si="323"/>
        <v>Charge</v>
      </c>
      <c r="P1718" s="2">
        <f t="shared" si="316"/>
        <v>74.879863484446162</v>
      </c>
      <c r="Q1718" s="2">
        <f t="shared" si="317"/>
        <v>0</v>
      </c>
      <c r="R1718" s="2">
        <f t="shared" si="318"/>
        <v>0</v>
      </c>
      <c r="S1718" s="2">
        <f t="shared" si="319"/>
        <v>-2410.6693438065181</v>
      </c>
      <c r="T1718" s="2">
        <f t="shared" si="320"/>
        <v>0</v>
      </c>
      <c r="U1718" s="2">
        <f>IF(O1718="Reg", R1718 * Inputs!$B$7, 0)</f>
        <v>0</v>
      </c>
      <c r="V1718" s="2">
        <f>MAX(F1718 + P1718*Inputs!$B$15 - (Q1718/Inputs!$B$16) - U1718, 0)</f>
        <v>340</v>
      </c>
    </row>
    <row r="1719" spans="1:22" x14ac:dyDescent="0.3">
      <c r="A1719" s="1">
        <v>46094.541666666657</v>
      </c>
      <c r="B1719" s="2">
        <v>45.424893596104027</v>
      </c>
      <c r="C1719" s="2">
        <v>2.695117247377504</v>
      </c>
      <c r="D1719" s="2">
        <f t="shared" si="312"/>
        <v>31.072452951092803</v>
      </c>
      <c r="E1719" s="2">
        <f t="shared" si="313"/>
        <v>57.240982765268484</v>
      </c>
      <c r="F1719" s="2">
        <f t="shared" si="321"/>
        <v>340</v>
      </c>
      <c r="G1719" s="2">
        <f t="shared" si="322"/>
        <v>0</v>
      </c>
      <c r="H1719" s="2">
        <f>MIN(Inputs!$B$2, (Inputs!$B$14 - F1719)/Inputs!$B$15)</f>
        <v>0</v>
      </c>
      <c r="I1719" s="2">
        <f>MAX(MIN(Inputs!$B$2, F1719*Inputs!$B$16, Inputs!$B$14*Inputs!$B$4 - G1719), 0)</f>
        <v>170</v>
      </c>
      <c r="J1719" s="2">
        <f>MAX(MIN(Inputs!$B$2, F1719*Inputs!$B$16, (Inputs!$B$14-F1719)/Inputs!$B$15)*Inputs!$B$9, 0)</f>
        <v>0</v>
      </c>
      <c r="K1719" s="2">
        <f>MAX(E1719*Inputs!$B$5 - B1719 - Inputs!$B$8, 0) * H1719</f>
        <v>0</v>
      </c>
      <c r="L1719" s="2">
        <f>IF(B1719 &gt;= D1719*Inputs!$B$10, MAX(B1719 - E1719/Inputs!$B$5 - Inputs!$B$8, 0) * I1719, 0)</f>
        <v>0</v>
      </c>
      <c r="M1719" s="2">
        <f t="shared" si="314"/>
        <v>0</v>
      </c>
      <c r="N1719" s="3" t="str">
        <f t="shared" si="315"/>
        <v>Idle</v>
      </c>
      <c r="O1719" s="3" t="str">
        <f t="shared" si="323"/>
        <v>Idle</v>
      </c>
      <c r="P1719" s="2">
        <f t="shared" si="316"/>
        <v>0</v>
      </c>
      <c r="Q1719" s="2">
        <f t="shared" si="317"/>
        <v>0</v>
      </c>
      <c r="R1719" s="2">
        <f t="shared" si="318"/>
        <v>0</v>
      </c>
      <c r="S1719" s="2">
        <f t="shared" si="319"/>
        <v>0</v>
      </c>
      <c r="T1719" s="2">
        <f t="shared" si="320"/>
        <v>0</v>
      </c>
      <c r="U1719" s="2">
        <f>IF(O1719="Reg", R1719 * Inputs!$B$7, 0)</f>
        <v>0</v>
      </c>
      <c r="V1719" s="2">
        <f>MAX(F1719 + P1719*Inputs!$B$15 - (Q1719/Inputs!$B$16) - U1719, 0)</f>
        <v>340</v>
      </c>
    </row>
    <row r="1720" spans="1:22" x14ac:dyDescent="0.3">
      <c r="A1720" s="1">
        <v>46094.583333333343</v>
      </c>
      <c r="B1720" s="2">
        <v>46.455210518777733</v>
      </c>
      <c r="C1720" s="2">
        <v>11.494049892857451</v>
      </c>
      <c r="D1720" s="2">
        <f t="shared" si="312"/>
        <v>31.072452951092803</v>
      </c>
      <c r="E1720" s="2">
        <f t="shared" si="313"/>
        <v>61.177009193625246</v>
      </c>
      <c r="F1720" s="2">
        <f t="shared" si="321"/>
        <v>340</v>
      </c>
      <c r="G1720" s="2">
        <f t="shared" si="322"/>
        <v>0</v>
      </c>
      <c r="H1720" s="2">
        <f>MIN(Inputs!$B$2, (Inputs!$B$14 - F1720)/Inputs!$B$15)</f>
        <v>0</v>
      </c>
      <c r="I1720" s="2">
        <f>MAX(MIN(Inputs!$B$2, F1720*Inputs!$B$16, Inputs!$B$14*Inputs!$B$4 - G1720), 0)</f>
        <v>170</v>
      </c>
      <c r="J1720" s="2">
        <f>MAX(MIN(Inputs!$B$2, F1720*Inputs!$B$16, (Inputs!$B$14-F1720)/Inputs!$B$15)*Inputs!$B$9, 0)</f>
        <v>0</v>
      </c>
      <c r="K1720" s="2">
        <f>MAX(E1720*Inputs!$B$5 - B1720 - Inputs!$B$8, 0) * H1720</f>
        <v>0</v>
      </c>
      <c r="L1720" s="2">
        <f>IF(B1720 &gt;= D1720*Inputs!$B$10, MAX(B1720 - E1720/Inputs!$B$5 - Inputs!$B$8, 0) * I1720, 0)</f>
        <v>0</v>
      </c>
      <c r="M1720" s="2">
        <f t="shared" si="314"/>
        <v>0</v>
      </c>
      <c r="N1720" s="3" t="str">
        <f t="shared" si="315"/>
        <v>Idle</v>
      </c>
      <c r="O1720" s="3" t="str">
        <f t="shared" si="323"/>
        <v>Idle</v>
      </c>
      <c r="P1720" s="2">
        <f t="shared" si="316"/>
        <v>0</v>
      </c>
      <c r="Q1720" s="2">
        <f t="shared" si="317"/>
        <v>0</v>
      </c>
      <c r="R1720" s="2">
        <f t="shared" si="318"/>
        <v>0</v>
      </c>
      <c r="S1720" s="2">
        <f t="shared" si="319"/>
        <v>0</v>
      </c>
      <c r="T1720" s="2">
        <f t="shared" si="320"/>
        <v>0</v>
      </c>
      <c r="U1720" s="2">
        <f>IF(O1720="Reg", R1720 * Inputs!$B$7, 0)</f>
        <v>0</v>
      </c>
      <c r="V1720" s="2">
        <f>MAX(F1720 + P1720*Inputs!$B$15 - (Q1720/Inputs!$B$16) - U1720, 0)</f>
        <v>340</v>
      </c>
    </row>
    <row r="1721" spans="1:22" x14ac:dyDescent="0.3">
      <c r="A1721" s="1">
        <v>46094.625</v>
      </c>
      <c r="B1721" s="2">
        <v>54.148123946511113</v>
      </c>
      <c r="C1721" s="2">
        <v>9.0698262625460817</v>
      </c>
      <c r="D1721" s="2">
        <f t="shared" si="312"/>
        <v>31.072452951092803</v>
      </c>
      <c r="E1721" s="2">
        <f t="shared" si="313"/>
        <v>65.776528086600351</v>
      </c>
      <c r="F1721" s="2">
        <f t="shared" si="321"/>
        <v>340</v>
      </c>
      <c r="G1721" s="2">
        <f t="shared" si="322"/>
        <v>0</v>
      </c>
      <c r="H1721" s="2">
        <f>MIN(Inputs!$B$2, (Inputs!$B$14 - F1721)/Inputs!$B$15)</f>
        <v>0</v>
      </c>
      <c r="I1721" s="2">
        <f>MAX(MIN(Inputs!$B$2, F1721*Inputs!$B$16, Inputs!$B$14*Inputs!$B$4 - G1721), 0)</f>
        <v>170</v>
      </c>
      <c r="J1721" s="2">
        <f>MAX(MIN(Inputs!$B$2, F1721*Inputs!$B$16, (Inputs!$B$14-F1721)/Inputs!$B$15)*Inputs!$B$9, 0)</f>
        <v>0</v>
      </c>
      <c r="K1721" s="2">
        <f>MAX(E1721*Inputs!$B$5 - B1721 - Inputs!$B$8, 0) * H1721</f>
        <v>0</v>
      </c>
      <c r="L1721" s="2">
        <f>IF(B1721 &gt;= D1721*Inputs!$B$10, MAX(B1721 - E1721/Inputs!$B$5 - Inputs!$B$8, 0) * I1721, 0)</f>
        <v>0</v>
      </c>
      <c r="M1721" s="2">
        <f t="shared" si="314"/>
        <v>0</v>
      </c>
      <c r="N1721" s="3" t="str">
        <f t="shared" si="315"/>
        <v>Idle</v>
      </c>
      <c r="O1721" s="3" t="str">
        <f t="shared" si="323"/>
        <v>Idle</v>
      </c>
      <c r="P1721" s="2">
        <f t="shared" si="316"/>
        <v>0</v>
      </c>
      <c r="Q1721" s="2">
        <f t="shared" si="317"/>
        <v>0</v>
      </c>
      <c r="R1721" s="2">
        <f t="shared" si="318"/>
        <v>0</v>
      </c>
      <c r="S1721" s="2">
        <f t="shared" si="319"/>
        <v>0</v>
      </c>
      <c r="T1721" s="2">
        <f t="shared" si="320"/>
        <v>0</v>
      </c>
      <c r="U1721" s="2">
        <f>IF(O1721="Reg", R1721 * Inputs!$B$7, 0)</f>
        <v>0</v>
      </c>
      <c r="V1721" s="2">
        <f>MAX(F1721 + P1721*Inputs!$B$15 - (Q1721/Inputs!$B$16) - U1721, 0)</f>
        <v>340</v>
      </c>
    </row>
    <row r="1722" spans="1:22" x14ac:dyDescent="0.3">
      <c r="A1722" s="1">
        <v>46094.666666666657</v>
      </c>
      <c r="B1722" s="2">
        <v>60.832936610089291</v>
      </c>
      <c r="C1722" s="2">
        <v>24.47013916351171</v>
      </c>
      <c r="D1722" s="2">
        <f t="shared" si="312"/>
        <v>31.072452951092803</v>
      </c>
      <c r="E1722" s="2">
        <f t="shared" si="313"/>
        <v>66.835410593496718</v>
      </c>
      <c r="F1722" s="2">
        <f t="shared" si="321"/>
        <v>340</v>
      </c>
      <c r="G1722" s="2">
        <f t="shared" si="322"/>
        <v>0</v>
      </c>
      <c r="H1722" s="2">
        <f>MIN(Inputs!$B$2, (Inputs!$B$14 - F1722)/Inputs!$B$15)</f>
        <v>0</v>
      </c>
      <c r="I1722" s="2">
        <f>MAX(MIN(Inputs!$B$2, F1722*Inputs!$B$16, Inputs!$B$14*Inputs!$B$4 - G1722), 0)</f>
        <v>170</v>
      </c>
      <c r="J1722" s="2">
        <f>MAX(MIN(Inputs!$B$2, F1722*Inputs!$B$16, (Inputs!$B$14-F1722)/Inputs!$B$15)*Inputs!$B$9, 0)</f>
        <v>0</v>
      </c>
      <c r="K1722" s="2">
        <f>MAX(E1722*Inputs!$B$5 - B1722 - Inputs!$B$8, 0) * H1722</f>
        <v>0</v>
      </c>
      <c r="L1722" s="2">
        <f>IF(B1722 &gt;= D1722*Inputs!$B$10, MAX(B1722 - E1722/Inputs!$B$5 - Inputs!$B$8, 0) * I1722, 0)</f>
        <v>0</v>
      </c>
      <c r="M1722" s="2">
        <f t="shared" si="314"/>
        <v>0</v>
      </c>
      <c r="N1722" s="3" t="str">
        <f t="shared" si="315"/>
        <v>Idle</v>
      </c>
      <c r="O1722" s="3" t="str">
        <f t="shared" si="323"/>
        <v>Idle</v>
      </c>
      <c r="P1722" s="2">
        <f t="shared" si="316"/>
        <v>0</v>
      </c>
      <c r="Q1722" s="2">
        <f t="shared" si="317"/>
        <v>0</v>
      </c>
      <c r="R1722" s="2">
        <f t="shared" si="318"/>
        <v>0</v>
      </c>
      <c r="S1722" s="2">
        <f t="shared" si="319"/>
        <v>0</v>
      </c>
      <c r="T1722" s="2">
        <f t="shared" si="320"/>
        <v>0</v>
      </c>
      <c r="U1722" s="2">
        <f>IF(O1722="Reg", R1722 * Inputs!$B$7, 0)</f>
        <v>0</v>
      </c>
      <c r="V1722" s="2">
        <f>MAX(F1722 + P1722*Inputs!$B$15 - (Q1722/Inputs!$B$16) - U1722, 0)</f>
        <v>340</v>
      </c>
    </row>
    <row r="1723" spans="1:22" x14ac:dyDescent="0.3">
      <c r="A1723" s="1">
        <v>46094.708333333343</v>
      </c>
      <c r="B1723" s="2">
        <v>69.03863623096143</v>
      </c>
      <c r="C1723" s="2">
        <v>9.2636151522553725</v>
      </c>
      <c r="D1723" s="2">
        <f t="shared" si="312"/>
        <v>31.072452951092803</v>
      </c>
      <c r="E1723" s="2">
        <f t="shared" si="313"/>
        <v>65.461791488962433</v>
      </c>
      <c r="F1723" s="2">
        <f t="shared" si="321"/>
        <v>340</v>
      </c>
      <c r="G1723" s="2">
        <f t="shared" si="322"/>
        <v>0</v>
      </c>
      <c r="H1723" s="2">
        <f>MIN(Inputs!$B$2, (Inputs!$B$14 - F1723)/Inputs!$B$15)</f>
        <v>0</v>
      </c>
      <c r="I1723" s="2">
        <f>MAX(MIN(Inputs!$B$2, F1723*Inputs!$B$16, Inputs!$B$14*Inputs!$B$4 - G1723), 0)</f>
        <v>170</v>
      </c>
      <c r="J1723" s="2">
        <f>MAX(MIN(Inputs!$B$2, F1723*Inputs!$B$16, (Inputs!$B$14-F1723)/Inputs!$B$15)*Inputs!$B$9, 0)</f>
        <v>0</v>
      </c>
      <c r="K1723" s="2">
        <f>MAX(E1723*Inputs!$B$5 - B1723 - Inputs!$B$8, 0) * H1723</f>
        <v>0</v>
      </c>
      <c r="L1723" s="2">
        <f>IF(B1723 &gt;= D1723*Inputs!$B$10, MAX(B1723 - E1723/Inputs!$B$5 - Inputs!$B$8, 0) * I1723, 0)</f>
        <v>0</v>
      </c>
      <c r="M1723" s="2">
        <f t="shared" si="314"/>
        <v>0</v>
      </c>
      <c r="N1723" s="3" t="str">
        <f t="shared" si="315"/>
        <v>Idle</v>
      </c>
      <c r="O1723" s="3" t="str">
        <f t="shared" si="323"/>
        <v>Idle</v>
      </c>
      <c r="P1723" s="2">
        <f t="shared" si="316"/>
        <v>0</v>
      </c>
      <c r="Q1723" s="2">
        <f t="shared" si="317"/>
        <v>0</v>
      </c>
      <c r="R1723" s="2">
        <f t="shared" si="318"/>
        <v>0</v>
      </c>
      <c r="S1723" s="2">
        <f t="shared" si="319"/>
        <v>0</v>
      </c>
      <c r="T1723" s="2">
        <f t="shared" si="320"/>
        <v>0</v>
      </c>
      <c r="U1723" s="2">
        <f>IF(O1723="Reg", R1723 * Inputs!$B$7, 0)</f>
        <v>0</v>
      </c>
      <c r="V1723" s="2">
        <f>MAX(F1723 + P1723*Inputs!$B$15 - (Q1723/Inputs!$B$16) - U1723, 0)</f>
        <v>340</v>
      </c>
    </row>
    <row r="1724" spans="1:22" x14ac:dyDescent="0.3">
      <c r="A1724" s="1">
        <v>46094.75</v>
      </c>
      <c r="B1724" s="2">
        <v>67.546095689167302</v>
      </c>
      <c r="C1724" s="2">
        <v>8.3602097243759754</v>
      </c>
      <c r="D1724" s="2">
        <f t="shared" si="312"/>
        <v>31.072452951092803</v>
      </c>
      <c r="E1724" s="2">
        <f t="shared" si="313"/>
        <v>60.747748846881997</v>
      </c>
      <c r="F1724" s="2">
        <f t="shared" si="321"/>
        <v>340</v>
      </c>
      <c r="G1724" s="2">
        <f t="shared" si="322"/>
        <v>0</v>
      </c>
      <c r="H1724" s="2">
        <f>MIN(Inputs!$B$2, (Inputs!$B$14 - F1724)/Inputs!$B$15)</f>
        <v>0</v>
      </c>
      <c r="I1724" s="2">
        <f>MAX(MIN(Inputs!$B$2, F1724*Inputs!$B$16, Inputs!$B$14*Inputs!$B$4 - G1724), 0)</f>
        <v>170</v>
      </c>
      <c r="J1724" s="2">
        <f>MAX(MIN(Inputs!$B$2, F1724*Inputs!$B$16, (Inputs!$B$14-F1724)/Inputs!$B$15)*Inputs!$B$9, 0)</f>
        <v>0</v>
      </c>
      <c r="K1724" s="2">
        <f>MAX(E1724*Inputs!$B$5 - B1724 - Inputs!$B$8, 0) * H1724</f>
        <v>0</v>
      </c>
      <c r="L1724" s="2">
        <f>IF(B1724 &gt;= D1724*Inputs!$B$10, MAX(B1724 - E1724/Inputs!$B$5 - Inputs!$B$8, 0) * I1724, 0)</f>
        <v>0</v>
      </c>
      <c r="M1724" s="2">
        <f t="shared" si="314"/>
        <v>0</v>
      </c>
      <c r="N1724" s="3" t="str">
        <f t="shared" si="315"/>
        <v>Idle</v>
      </c>
      <c r="O1724" s="3" t="str">
        <f t="shared" si="323"/>
        <v>Idle</v>
      </c>
      <c r="P1724" s="2">
        <f t="shared" si="316"/>
        <v>0</v>
      </c>
      <c r="Q1724" s="2">
        <f t="shared" si="317"/>
        <v>0</v>
      </c>
      <c r="R1724" s="2">
        <f t="shared" si="318"/>
        <v>0</v>
      </c>
      <c r="S1724" s="2">
        <f t="shared" si="319"/>
        <v>0</v>
      </c>
      <c r="T1724" s="2">
        <f t="shared" si="320"/>
        <v>0</v>
      </c>
      <c r="U1724" s="2">
        <f>IF(O1724="Reg", R1724 * Inputs!$B$7, 0)</f>
        <v>0</v>
      </c>
      <c r="V1724" s="2">
        <f>MAX(F1724 + P1724*Inputs!$B$15 - (Q1724/Inputs!$B$16) - U1724, 0)</f>
        <v>340</v>
      </c>
    </row>
    <row r="1725" spans="1:22" x14ac:dyDescent="0.3">
      <c r="A1725" s="1">
        <v>46094.791666666657</v>
      </c>
      <c r="B1725" s="2">
        <v>69.041052166244597</v>
      </c>
      <c r="C1725" s="2">
        <v>7.0102350997785514</v>
      </c>
      <c r="D1725" s="2">
        <f t="shared" si="312"/>
        <v>31.072452951092803</v>
      </c>
      <c r="E1725" s="2">
        <f t="shared" si="313"/>
        <v>55.579057005744147</v>
      </c>
      <c r="F1725" s="2">
        <f t="shared" si="321"/>
        <v>340</v>
      </c>
      <c r="G1725" s="2">
        <f t="shared" si="322"/>
        <v>0</v>
      </c>
      <c r="H1725" s="2">
        <f>MIN(Inputs!$B$2, (Inputs!$B$14 - F1725)/Inputs!$B$15)</f>
        <v>0</v>
      </c>
      <c r="I1725" s="2">
        <f>MAX(MIN(Inputs!$B$2, F1725*Inputs!$B$16, Inputs!$B$14*Inputs!$B$4 - G1725), 0)</f>
        <v>170</v>
      </c>
      <c r="J1725" s="2">
        <f>MAX(MIN(Inputs!$B$2, F1725*Inputs!$B$16, (Inputs!$B$14-F1725)/Inputs!$B$15)*Inputs!$B$9, 0)</f>
        <v>0</v>
      </c>
      <c r="K1725" s="2">
        <f>MAX(E1725*Inputs!$B$5 - B1725 - Inputs!$B$8, 0) * H1725</f>
        <v>0</v>
      </c>
      <c r="L1725" s="2">
        <f>IF(B1725 &gt;= D1725*Inputs!$B$10, MAX(B1725 - E1725/Inputs!$B$5 - Inputs!$B$8, 0) * I1725, 0)</f>
        <v>0</v>
      </c>
      <c r="M1725" s="2">
        <f t="shared" si="314"/>
        <v>0</v>
      </c>
      <c r="N1725" s="3" t="str">
        <f t="shared" si="315"/>
        <v>Idle</v>
      </c>
      <c r="O1725" s="3" t="str">
        <f t="shared" si="323"/>
        <v>Idle</v>
      </c>
      <c r="P1725" s="2">
        <f t="shared" si="316"/>
        <v>0</v>
      </c>
      <c r="Q1725" s="2">
        <f t="shared" si="317"/>
        <v>0</v>
      </c>
      <c r="R1725" s="2">
        <f t="shared" si="318"/>
        <v>0</v>
      </c>
      <c r="S1725" s="2">
        <f t="shared" si="319"/>
        <v>0</v>
      </c>
      <c r="T1725" s="2">
        <f t="shared" si="320"/>
        <v>0</v>
      </c>
      <c r="U1725" s="2">
        <f>IF(O1725="Reg", R1725 * Inputs!$B$7, 0)</f>
        <v>0</v>
      </c>
      <c r="V1725" s="2">
        <f>MAX(F1725 + P1725*Inputs!$B$15 - (Q1725/Inputs!$B$16) - U1725, 0)</f>
        <v>340</v>
      </c>
    </row>
    <row r="1726" spans="1:22" x14ac:dyDescent="0.3">
      <c r="A1726" s="1">
        <v>46094.833333333343</v>
      </c>
      <c r="B1726" s="2">
        <v>74.052323876628407</v>
      </c>
      <c r="C1726" s="2">
        <v>2.308811908684798</v>
      </c>
      <c r="D1726" s="2">
        <f t="shared" si="312"/>
        <v>31.072452951092803</v>
      </c>
      <c r="E1726" s="2">
        <f t="shared" si="313"/>
        <v>47.979842061879545</v>
      </c>
      <c r="F1726" s="2">
        <f t="shared" si="321"/>
        <v>340</v>
      </c>
      <c r="G1726" s="2">
        <f t="shared" si="322"/>
        <v>0</v>
      </c>
      <c r="H1726" s="2">
        <f>MIN(Inputs!$B$2, (Inputs!$B$14 - F1726)/Inputs!$B$15)</f>
        <v>0</v>
      </c>
      <c r="I1726" s="2">
        <f>MAX(MIN(Inputs!$B$2, F1726*Inputs!$B$16, Inputs!$B$14*Inputs!$B$4 - G1726), 0)</f>
        <v>170</v>
      </c>
      <c r="J1726" s="2">
        <f>MAX(MIN(Inputs!$B$2, F1726*Inputs!$B$16, (Inputs!$B$14-F1726)/Inputs!$B$15)*Inputs!$B$9, 0)</f>
        <v>0</v>
      </c>
      <c r="K1726" s="2">
        <f>MAX(E1726*Inputs!$B$5 - B1726 - Inputs!$B$8, 0) * H1726</f>
        <v>0</v>
      </c>
      <c r="L1726" s="2">
        <f>IF(B1726 &gt;= D1726*Inputs!$B$10, MAX(B1726 - E1726/Inputs!$B$5 - Inputs!$B$8, 0) * I1726, 0)</f>
        <v>0</v>
      </c>
      <c r="M1726" s="2">
        <f t="shared" si="314"/>
        <v>0</v>
      </c>
      <c r="N1726" s="3" t="str">
        <f t="shared" si="315"/>
        <v>Idle</v>
      </c>
      <c r="O1726" s="3" t="str">
        <f t="shared" si="323"/>
        <v>Idle</v>
      </c>
      <c r="P1726" s="2">
        <f t="shared" si="316"/>
        <v>0</v>
      </c>
      <c r="Q1726" s="2">
        <f t="shared" si="317"/>
        <v>0</v>
      </c>
      <c r="R1726" s="2">
        <f t="shared" si="318"/>
        <v>0</v>
      </c>
      <c r="S1726" s="2">
        <f t="shared" si="319"/>
        <v>0</v>
      </c>
      <c r="T1726" s="2">
        <f t="shared" si="320"/>
        <v>0</v>
      </c>
      <c r="U1726" s="2">
        <f>IF(O1726="Reg", R1726 * Inputs!$B$7, 0)</f>
        <v>0</v>
      </c>
      <c r="V1726" s="2">
        <f>MAX(F1726 + P1726*Inputs!$B$15 - (Q1726/Inputs!$B$16) - U1726, 0)</f>
        <v>340</v>
      </c>
    </row>
    <row r="1727" spans="1:22" x14ac:dyDescent="0.3">
      <c r="A1727" s="1">
        <v>46094.875</v>
      </c>
      <c r="B1727" s="2">
        <v>60.501418987889288</v>
      </c>
      <c r="C1727" s="2">
        <v>0.37726365986374488</v>
      </c>
      <c r="D1727" s="2">
        <f t="shared" si="312"/>
        <v>31.072452951092803</v>
      </c>
      <c r="E1727" s="2">
        <f t="shared" si="313"/>
        <v>37.420962042318699</v>
      </c>
      <c r="F1727" s="2">
        <f t="shared" si="321"/>
        <v>340</v>
      </c>
      <c r="G1727" s="2">
        <f t="shared" si="322"/>
        <v>0</v>
      </c>
      <c r="H1727" s="2">
        <f>MIN(Inputs!$B$2, (Inputs!$B$14 - F1727)/Inputs!$B$15)</f>
        <v>0</v>
      </c>
      <c r="I1727" s="2">
        <f>MAX(MIN(Inputs!$B$2, F1727*Inputs!$B$16, Inputs!$B$14*Inputs!$B$4 - G1727), 0)</f>
        <v>170</v>
      </c>
      <c r="J1727" s="2">
        <f>MAX(MIN(Inputs!$B$2, F1727*Inputs!$B$16, (Inputs!$B$14-F1727)/Inputs!$B$15)*Inputs!$B$9, 0)</f>
        <v>0</v>
      </c>
      <c r="K1727" s="2">
        <f>MAX(E1727*Inputs!$B$5 - B1727 - Inputs!$B$8, 0) * H1727</f>
        <v>0</v>
      </c>
      <c r="L1727" s="2">
        <f>IF(B1727 &gt;= D1727*Inputs!$B$10, MAX(B1727 - E1727/Inputs!$B$5 - Inputs!$B$8, 0) * I1727, 0)</f>
        <v>0</v>
      </c>
      <c r="M1727" s="2">
        <f t="shared" si="314"/>
        <v>0</v>
      </c>
      <c r="N1727" s="3" t="str">
        <f t="shared" si="315"/>
        <v>Idle</v>
      </c>
      <c r="O1727" s="3" t="str">
        <f t="shared" si="323"/>
        <v>Idle</v>
      </c>
      <c r="P1727" s="2">
        <f t="shared" si="316"/>
        <v>0</v>
      </c>
      <c r="Q1727" s="2">
        <f t="shared" si="317"/>
        <v>0</v>
      </c>
      <c r="R1727" s="2">
        <f t="shared" si="318"/>
        <v>0</v>
      </c>
      <c r="S1727" s="2">
        <f t="shared" si="319"/>
        <v>0</v>
      </c>
      <c r="T1727" s="2">
        <f t="shared" si="320"/>
        <v>0</v>
      </c>
      <c r="U1727" s="2">
        <f>IF(O1727="Reg", R1727 * Inputs!$B$7, 0)</f>
        <v>0</v>
      </c>
      <c r="V1727" s="2">
        <f>MAX(F1727 + P1727*Inputs!$B$15 - (Q1727/Inputs!$B$16) - U1727, 0)</f>
        <v>340</v>
      </c>
    </row>
    <row r="1728" spans="1:22" x14ac:dyDescent="0.3">
      <c r="A1728" s="1">
        <v>46094.916666666657</v>
      </c>
      <c r="B1728" s="2">
        <v>52.591221982883617</v>
      </c>
      <c r="C1728" s="2">
        <v>11.699014156085919</v>
      </c>
      <c r="D1728" s="2">
        <f t="shared" si="312"/>
        <v>31.072452951092803</v>
      </c>
      <c r="E1728" s="2">
        <f t="shared" si="313"/>
        <v>27.927373344567357</v>
      </c>
      <c r="F1728" s="2">
        <f t="shared" si="321"/>
        <v>340</v>
      </c>
      <c r="G1728" s="2">
        <f t="shared" si="322"/>
        <v>0</v>
      </c>
      <c r="H1728" s="2">
        <f>MIN(Inputs!$B$2, (Inputs!$B$14 - F1728)/Inputs!$B$15)</f>
        <v>0</v>
      </c>
      <c r="I1728" s="2">
        <f>MAX(MIN(Inputs!$B$2, F1728*Inputs!$B$16, Inputs!$B$14*Inputs!$B$4 - G1728), 0)</f>
        <v>170</v>
      </c>
      <c r="J1728" s="2">
        <f>MAX(MIN(Inputs!$B$2, F1728*Inputs!$B$16, (Inputs!$B$14-F1728)/Inputs!$B$15)*Inputs!$B$9, 0)</f>
        <v>0</v>
      </c>
      <c r="K1728" s="2">
        <f>MAX(E1728*Inputs!$B$5 - B1728 - Inputs!$B$8, 0) * H1728</f>
        <v>0</v>
      </c>
      <c r="L1728" s="2">
        <f>IF(B1728 &gt;= D1728*Inputs!$B$10, MAX(B1728 - E1728/Inputs!$B$5 - Inputs!$B$8, 0) * I1728, 0)</f>
        <v>145.44697734424827</v>
      </c>
      <c r="M1728" s="2">
        <f t="shared" si="314"/>
        <v>0</v>
      </c>
      <c r="N1728" s="3" t="str">
        <f t="shared" si="315"/>
        <v>Discharge</v>
      </c>
      <c r="O1728" s="3" t="str">
        <f t="shared" si="323"/>
        <v>Discharge</v>
      </c>
      <c r="P1728" s="2">
        <f t="shared" si="316"/>
        <v>0</v>
      </c>
      <c r="Q1728" s="2">
        <f t="shared" si="317"/>
        <v>170</v>
      </c>
      <c r="R1728" s="2">
        <f t="shared" si="318"/>
        <v>0</v>
      </c>
      <c r="S1728" s="2">
        <f t="shared" si="319"/>
        <v>8940.5077370902145</v>
      </c>
      <c r="T1728" s="2">
        <f t="shared" si="320"/>
        <v>0</v>
      </c>
      <c r="U1728" s="2">
        <f>IF(O1728="Reg", R1728 * Inputs!$B$7, 0)</f>
        <v>0</v>
      </c>
      <c r="V1728" s="2">
        <f>MAX(F1728 + P1728*Inputs!$B$15 - (Q1728/Inputs!$B$16) - U1728, 0)</f>
        <v>170</v>
      </c>
    </row>
    <row r="1729" spans="1:22" x14ac:dyDescent="0.3">
      <c r="A1729" s="1">
        <v>46094.958333333343</v>
      </c>
      <c r="B1729" s="2">
        <v>40.754380378478807</v>
      </c>
      <c r="C1729" s="2">
        <v>4.5254367022545798</v>
      </c>
      <c r="D1729" s="2">
        <f t="shared" si="312"/>
        <v>31.072452951092803</v>
      </c>
      <c r="E1729" s="2">
        <f t="shared" si="313"/>
        <v>19.162169680753422</v>
      </c>
      <c r="F1729" s="2">
        <f t="shared" si="321"/>
        <v>170</v>
      </c>
      <c r="G1729" s="2">
        <f t="shared" si="322"/>
        <v>170</v>
      </c>
      <c r="H1729" s="2">
        <f>MIN(Inputs!$B$2, (Inputs!$B$14 - F1729)/Inputs!$B$15)</f>
        <v>170</v>
      </c>
      <c r="I1729" s="2">
        <f>MAX(MIN(Inputs!$B$2, F1729*Inputs!$B$16, Inputs!$B$14*Inputs!$B$4 - G1729), 0)</f>
        <v>170</v>
      </c>
      <c r="J1729" s="2">
        <f>MAX(MIN(Inputs!$B$2, F1729*Inputs!$B$16, (Inputs!$B$14-F1729)/Inputs!$B$15)*Inputs!$B$9, 0)</f>
        <v>136</v>
      </c>
      <c r="K1729" s="2">
        <f>MAX(E1729*Inputs!$B$5 - B1729 - Inputs!$B$8, 0) * H1729</f>
        <v>0</v>
      </c>
      <c r="L1729" s="2">
        <f>IF(B1729 &gt;= D1729*Inputs!$B$10, MAX(B1729 - E1729/Inputs!$B$5 - Inputs!$B$8, 0) * I1729, 0)</f>
        <v>0</v>
      </c>
      <c r="M1729" s="2">
        <f t="shared" si="314"/>
        <v>615.45939150662286</v>
      </c>
      <c r="N1729" s="3" t="str">
        <f t="shared" si="315"/>
        <v>Reg</v>
      </c>
      <c r="O1729" s="3" t="str">
        <f t="shared" si="323"/>
        <v>Discharge</v>
      </c>
      <c r="P1729" s="2">
        <f t="shared" si="316"/>
        <v>0</v>
      </c>
      <c r="Q1729" s="2">
        <f t="shared" si="317"/>
        <v>170</v>
      </c>
      <c r="R1729" s="2">
        <f t="shared" si="318"/>
        <v>0</v>
      </c>
      <c r="S1729" s="2">
        <f t="shared" si="319"/>
        <v>6928.2446643413969</v>
      </c>
      <c r="T1729" s="2">
        <f t="shared" si="320"/>
        <v>0</v>
      </c>
      <c r="U1729" s="2">
        <f>IF(O1729="Reg", R1729 * Inputs!$B$7, 0)</f>
        <v>0</v>
      </c>
      <c r="V1729" s="2">
        <f>MAX(F1729 + P1729*Inputs!$B$15 - (Q1729/Inputs!$B$16) - U1729, 0)</f>
        <v>0</v>
      </c>
    </row>
    <row r="1730" spans="1:22" x14ac:dyDescent="0.3">
      <c r="A1730" s="1">
        <v>46095</v>
      </c>
      <c r="B1730" s="2">
        <v>36.533944642340217</v>
      </c>
      <c r="C1730" s="2">
        <v>3.037698803655843</v>
      </c>
      <c r="D1730" s="2">
        <f t="shared" ref="D1730:D1793" si="324">AVERAGEIFS(B:B, A:A, "&gt;="&amp;INT(A1730), A:A, "&lt;"&amp;INT(A1730)+1)</f>
        <v>33.505264636519492</v>
      </c>
      <c r="E1730" s="2">
        <f t="shared" ref="E1730:E1793" si="325">AVERAGE(B1730:B1735)</f>
        <v>12.369772951006953</v>
      </c>
      <c r="F1730" s="2">
        <f t="shared" si="321"/>
        <v>0</v>
      </c>
      <c r="G1730" s="2">
        <f t="shared" si="322"/>
        <v>0</v>
      </c>
      <c r="H1730" s="2">
        <f>MIN(Inputs!$B$2, (Inputs!$B$14 - F1730)/Inputs!$B$15)</f>
        <v>170</v>
      </c>
      <c r="I1730" s="2">
        <f>MAX(MIN(Inputs!$B$2, F1730*Inputs!$B$16, Inputs!$B$14*Inputs!$B$4 - G1730), 0)</f>
        <v>0</v>
      </c>
      <c r="J1730" s="2">
        <f>MAX(MIN(Inputs!$B$2, F1730*Inputs!$B$16, (Inputs!$B$14-F1730)/Inputs!$B$15)*Inputs!$B$9, 0)</f>
        <v>0</v>
      </c>
      <c r="K1730" s="2">
        <f>MAX(E1730*Inputs!$B$5 - B1730 - Inputs!$B$8, 0) * H1730</f>
        <v>0</v>
      </c>
      <c r="L1730" s="2">
        <f>IF(B1730 &gt;= D1730*Inputs!$B$10, MAX(B1730 - E1730/Inputs!$B$5 - Inputs!$B$8, 0) * I1730, 0)</f>
        <v>0</v>
      </c>
      <c r="M1730" s="2">
        <f t="shared" ref="M1730:M1793" si="326">C1730 * J1730</f>
        <v>0</v>
      </c>
      <c r="N1730" s="3" t="str">
        <f t="shared" ref="N1730:N1793" si="327">IF(MAX(K1730, L1730, M1730)&lt;=0, "Idle", IF(AND(M1730&gt;=K1730, M1730&gt;=L1730), "Reg", IF(L1730&gt;=K1730, "Discharge", "Charge")))</f>
        <v>Idle</v>
      </c>
      <c r="O1730" s="3" t="str">
        <f t="shared" si="323"/>
        <v>Idle</v>
      </c>
      <c r="P1730" s="2">
        <f t="shared" ref="P1730:P1793" si="328">IF(O1730="Charge", H1730, 0)</f>
        <v>0</v>
      </c>
      <c r="Q1730" s="2">
        <f t="shared" ref="Q1730:Q1793" si="329">IF(O1730="Discharge", I1730, 0)</f>
        <v>0</v>
      </c>
      <c r="R1730" s="2">
        <f t="shared" ref="R1730:R1793" si="330">IF(O1730="Reg", J1730, 0)</f>
        <v>0</v>
      </c>
      <c r="S1730" s="2">
        <f t="shared" ref="S1730:S1793" si="331">(Q1730 - P1730) * B1730</f>
        <v>0</v>
      </c>
      <c r="T1730" s="2">
        <f t="shared" ref="T1730:T1793" si="332">R1730 * C1730</f>
        <v>0</v>
      </c>
      <c r="U1730" s="2">
        <f>IF(O1730="Reg", R1730 * Inputs!$B$7, 0)</f>
        <v>0</v>
      </c>
      <c r="V1730" s="2">
        <f>MAX(F1730 + P1730*Inputs!$B$15 - (Q1730/Inputs!$B$16) - U1730, 0)</f>
        <v>0</v>
      </c>
    </row>
    <row r="1731" spans="1:22" x14ac:dyDescent="0.3">
      <c r="A1731" s="1">
        <v>46095.041666666657</v>
      </c>
      <c r="B1731" s="2">
        <v>23.445762503056979</v>
      </c>
      <c r="C1731" s="2">
        <v>8.9312751646808142</v>
      </c>
      <c r="D1731" s="2">
        <f t="shared" si="324"/>
        <v>33.505264636519492</v>
      </c>
      <c r="E1731" s="2">
        <f t="shared" si="325"/>
        <v>6.2807821772835837</v>
      </c>
      <c r="F1731" s="2">
        <f t="shared" ref="F1731:F1794" si="333">V1730</f>
        <v>0</v>
      </c>
      <c r="G1731" s="2">
        <f t="shared" ref="G1731:G1794" si="334">IF(INT(A1731)=INT(A1730), G1730 + Q1730, 0)</f>
        <v>0</v>
      </c>
      <c r="H1731" s="2">
        <f>MIN(Inputs!$B$2, (Inputs!$B$14 - F1731)/Inputs!$B$15)</f>
        <v>170</v>
      </c>
      <c r="I1731" s="2">
        <f>MAX(MIN(Inputs!$B$2, F1731*Inputs!$B$16, Inputs!$B$14*Inputs!$B$4 - G1731), 0)</f>
        <v>0</v>
      </c>
      <c r="J1731" s="2">
        <f>MAX(MIN(Inputs!$B$2, F1731*Inputs!$B$16, (Inputs!$B$14-F1731)/Inputs!$B$15)*Inputs!$B$9, 0)</f>
        <v>0</v>
      </c>
      <c r="K1731" s="2">
        <f>MAX(E1731*Inputs!$B$5 - B1731 - Inputs!$B$8, 0) * H1731</f>
        <v>0</v>
      </c>
      <c r="L1731" s="2">
        <f>IF(B1731 &gt;= D1731*Inputs!$B$10, MAX(B1731 - E1731/Inputs!$B$5 - Inputs!$B$8, 0) * I1731, 0)</f>
        <v>0</v>
      </c>
      <c r="M1731" s="2">
        <f t="shared" si="326"/>
        <v>0</v>
      </c>
      <c r="N1731" s="3" t="str">
        <f t="shared" si="327"/>
        <v>Idle</v>
      </c>
      <c r="O1731" s="3" t="str">
        <f t="shared" si="323"/>
        <v>Idle</v>
      </c>
      <c r="P1731" s="2">
        <f t="shared" si="328"/>
        <v>0</v>
      </c>
      <c r="Q1731" s="2">
        <f t="shared" si="329"/>
        <v>0</v>
      </c>
      <c r="R1731" s="2">
        <f t="shared" si="330"/>
        <v>0</v>
      </c>
      <c r="S1731" s="2">
        <f t="shared" si="331"/>
        <v>0</v>
      </c>
      <c r="T1731" s="2">
        <f t="shared" si="332"/>
        <v>0</v>
      </c>
      <c r="U1731" s="2">
        <f>IF(O1731="Reg", R1731 * Inputs!$B$7, 0)</f>
        <v>0</v>
      </c>
      <c r="V1731" s="2">
        <f>MAX(F1731 + P1731*Inputs!$B$15 - (Q1731/Inputs!$B$16) - U1731, 0)</f>
        <v>0</v>
      </c>
    </row>
    <row r="1732" spans="1:22" x14ac:dyDescent="0.3">
      <c r="A1732" s="1">
        <v>46095.083333333343</v>
      </c>
      <c r="B1732" s="2">
        <v>10.69904375926326</v>
      </c>
      <c r="C1732" s="2">
        <v>7.437551699708191</v>
      </c>
      <c r="D1732" s="2">
        <f t="shared" si="324"/>
        <v>33.505264636519492</v>
      </c>
      <c r="E1732" s="2">
        <f t="shared" si="325"/>
        <v>2.3731550934407535</v>
      </c>
      <c r="F1732" s="2">
        <f t="shared" si="333"/>
        <v>0</v>
      </c>
      <c r="G1732" s="2">
        <f t="shared" si="334"/>
        <v>0</v>
      </c>
      <c r="H1732" s="2">
        <f>MIN(Inputs!$B$2, (Inputs!$B$14 - F1732)/Inputs!$B$15)</f>
        <v>170</v>
      </c>
      <c r="I1732" s="2">
        <f>MAX(MIN(Inputs!$B$2, F1732*Inputs!$B$16, Inputs!$B$14*Inputs!$B$4 - G1732), 0)</f>
        <v>0</v>
      </c>
      <c r="J1732" s="2">
        <f>MAX(MIN(Inputs!$B$2, F1732*Inputs!$B$16, (Inputs!$B$14-F1732)/Inputs!$B$15)*Inputs!$B$9, 0)</f>
        <v>0</v>
      </c>
      <c r="K1732" s="2">
        <f>MAX(E1732*Inputs!$B$5 - B1732 - Inputs!$B$8, 0) * H1732</f>
        <v>0</v>
      </c>
      <c r="L1732" s="2">
        <f>IF(B1732 &gt;= D1732*Inputs!$B$10, MAX(B1732 - E1732/Inputs!$B$5 - Inputs!$B$8, 0) * I1732, 0)</f>
        <v>0</v>
      </c>
      <c r="M1732" s="2">
        <f t="shared" si="326"/>
        <v>0</v>
      </c>
      <c r="N1732" s="3" t="str">
        <f t="shared" si="327"/>
        <v>Idle</v>
      </c>
      <c r="O1732" s="3" t="str">
        <f t="shared" ref="O1732:O1795" si="335">IF(O1731&lt;&gt;O1730, O1731, N1732)</f>
        <v>Idle</v>
      </c>
      <c r="P1732" s="2">
        <f t="shared" si="328"/>
        <v>0</v>
      </c>
      <c r="Q1732" s="2">
        <f t="shared" si="329"/>
        <v>0</v>
      </c>
      <c r="R1732" s="2">
        <f t="shared" si="330"/>
        <v>0</v>
      </c>
      <c r="S1732" s="2">
        <f t="shared" si="331"/>
        <v>0</v>
      </c>
      <c r="T1732" s="2">
        <f t="shared" si="332"/>
        <v>0</v>
      </c>
      <c r="U1732" s="2">
        <f>IF(O1732="Reg", R1732 * Inputs!$B$7, 0)</f>
        <v>0</v>
      </c>
      <c r="V1732" s="2">
        <f>MAX(F1732 + P1732*Inputs!$B$15 - (Q1732/Inputs!$B$16) - U1732, 0)</f>
        <v>0</v>
      </c>
    </row>
    <row r="1733" spans="1:22" x14ac:dyDescent="0.3">
      <c r="A1733" s="1">
        <v>46095.125</v>
      </c>
      <c r="B1733" s="2">
        <v>3.539886801381261</v>
      </c>
      <c r="C1733" s="2">
        <v>10.202741867905869</v>
      </c>
      <c r="D1733" s="2">
        <f t="shared" si="324"/>
        <v>33.505264636519492</v>
      </c>
      <c r="E1733" s="2">
        <f t="shared" si="325"/>
        <v>0.58998113356354354</v>
      </c>
      <c r="F1733" s="2">
        <f t="shared" si="333"/>
        <v>0</v>
      </c>
      <c r="G1733" s="2">
        <f t="shared" si="334"/>
        <v>0</v>
      </c>
      <c r="H1733" s="2">
        <f>MIN(Inputs!$B$2, (Inputs!$B$14 - F1733)/Inputs!$B$15)</f>
        <v>170</v>
      </c>
      <c r="I1733" s="2">
        <f>MAX(MIN(Inputs!$B$2, F1733*Inputs!$B$16, Inputs!$B$14*Inputs!$B$4 - G1733), 0)</f>
        <v>0</v>
      </c>
      <c r="J1733" s="2">
        <f>MAX(MIN(Inputs!$B$2, F1733*Inputs!$B$16, (Inputs!$B$14-F1733)/Inputs!$B$15)*Inputs!$B$9, 0)</f>
        <v>0</v>
      </c>
      <c r="K1733" s="2">
        <f>MAX(E1733*Inputs!$B$5 - B1733 - Inputs!$B$8, 0) * H1733</f>
        <v>0</v>
      </c>
      <c r="L1733" s="2">
        <f>IF(B1733 &gt;= D1733*Inputs!$B$10, MAX(B1733 - E1733/Inputs!$B$5 - Inputs!$B$8, 0) * I1733, 0)</f>
        <v>0</v>
      </c>
      <c r="M1733" s="2">
        <f t="shared" si="326"/>
        <v>0</v>
      </c>
      <c r="N1733" s="3" t="str">
        <f t="shared" si="327"/>
        <v>Idle</v>
      </c>
      <c r="O1733" s="3" t="str">
        <f t="shared" si="335"/>
        <v>Idle</v>
      </c>
      <c r="P1733" s="2">
        <f t="shared" si="328"/>
        <v>0</v>
      </c>
      <c r="Q1733" s="2">
        <f t="shared" si="329"/>
        <v>0</v>
      </c>
      <c r="R1733" s="2">
        <f t="shared" si="330"/>
        <v>0</v>
      </c>
      <c r="S1733" s="2">
        <f t="shared" si="331"/>
        <v>0</v>
      </c>
      <c r="T1733" s="2">
        <f t="shared" si="332"/>
        <v>0</v>
      </c>
      <c r="U1733" s="2">
        <f>IF(O1733="Reg", R1733 * Inputs!$B$7, 0)</f>
        <v>0</v>
      </c>
      <c r="V1733" s="2">
        <f>MAX(F1733 + P1733*Inputs!$B$15 - (Q1733/Inputs!$B$16) - U1733, 0)</f>
        <v>0</v>
      </c>
    </row>
    <row r="1734" spans="1:22" x14ac:dyDescent="0.3">
      <c r="A1734" s="1">
        <v>46095.166666666657</v>
      </c>
      <c r="B1734" s="2">
        <v>0</v>
      </c>
      <c r="C1734" s="2">
        <v>4.5163184442151909</v>
      </c>
      <c r="D1734" s="2">
        <f t="shared" si="324"/>
        <v>33.505264636519492</v>
      </c>
      <c r="E1734" s="2">
        <f t="shared" si="325"/>
        <v>0.7385346417573011</v>
      </c>
      <c r="F1734" s="2">
        <f t="shared" si="333"/>
        <v>0</v>
      </c>
      <c r="G1734" s="2">
        <f t="shared" si="334"/>
        <v>0</v>
      </c>
      <c r="H1734" s="2">
        <f>MIN(Inputs!$B$2, (Inputs!$B$14 - F1734)/Inputs!$B$15)</f>
        <v>170</v>
      </c>
      <c r="I1734" s="2">
        <f>MAX(MIN(Inputs!$B$2, F1734*Inputs!$B$16, Inputs!$B$14*Inputs!$B$4 - G1734), 0)</f>
        <v>0</v>
      </c>
      <c r="J1734" s="2">
        <f>MAX(MIN(Inputs!$B$2, F1734*Inputs!$B$16, (Inputs!$B$14-F1734)/Inputs!$B$15)*Inputs!$B$9, 0)</f>
        <v>0</v>
      </c>
      <c r="K1734" s="2">
        <f>MAX(E1734*Inputs!$B$5 - B1734 - Inputs!$B$8, 0) * H1734</f>
        <v>0</v>
      </c>
      <c r="L1734" s="2">
        <f>IF(B1734 &gt;= D1734*Inputs!$B$10, MAX(B1734 - E1734/Inputs!$B$5 - Inputs!$B$8, 0) * I1734, 0)</f>
        <v>0</v>
      </c>
      <c r="M1734" s="2">
        <f t="shared" si="326"/>
        <v>0</v>
      </c>
      <c r="N1734" s="3" t="str">
        <f t="shared" si="327"/>
        <v>Idle</v>
      </c>
      <c r="O1734" s="3" t="str">
        <f t="shared" si="335"/>
        <v>Idle</v>
      </c>
      <c r="P1734" s="2">
        <f t="shared" si="328"/>
        <v>0</v>
      </c>
      <c r="Q1734" s="2">
        <f t="shared" si="329"/>
        <v>0</v>
      </c>
      <c r="R1734" s="2">
        <f t="shared" si="330"/>
        <v>0</v>
      </c>
      <c r="S1734" s="2">
        <f t="shared" si="331"/>
        <v>0</v>
      </c>
      <c r="T1734" s="2">
        <f t="shared" si="332"/>
        <v>0</v>
      </c>
      <c r="U1734" s="2">
        <f>IF(O1734="Reg", R1734 * Inputs!$B$7, 0)</f>
        <v>0</v>
      </c>
      <c r="V1734" s="2">
        <f>MAX(F1734 + P1734*Inputs!$B$15 - (Q1734/Inputs!$B$16) - U1734, 0)</f>
        <v>0</v>
      </c>
    </row>
    <row r="1735" spans="1:22" x14ac:dyDescent="0.3">
      <c r="A1735" s="1">
        <v>46095.208333333343</v>
      </c>
      <c r="B1735" s="2">
        <v>0</v>
      </c>
      <c r="C1735" s="2">
        <v>9.0202315731173037</v>
      </c>
      <c r="D1735" s="2">
        <f t="shared" si="324"/>
        <v>33.505264636519492</v>
      </c>
      <c r="E1735" s="2">
        <f t="shared" si="325"/>
        <v>2.3610800473163969</v>
      </c>
      <c r="F1735" s="2">
        <f t="shared" si="333"/>
        <v>0</v>
      </c>
      <c r="G1735" s="2">
        <f t="shared" si="334"/>
        <v>0</v>
      </c>
      <c r="H1735" s="2">
        <f>MIN(Inputs!$B$2, (Inputs!$B$14 - F1735)/Inputs!$B$15)</f>
        <v>170</v>
      </c>
      <c r="I1735" s="2">
        <f>MAX(MIN(Inputs!$B$2, F1735*Inputs!$B$16, Inputs!$B$14*Inputs!$B$4 - G1735), 0)</f>
        <v>0</v>
      </c>
      <c r="J1735" s="2">
        <f>MAX(MIN(Inputs!$B$2, F1735*Inputs!$B$16, (Inputs!$B$14-F1735)/Inputs!$B$15)*Inputs!$B$9, 0)</f>
        <v>0</v>
      </c>
      <c r="K1735" s="2">
        <f>MAX(E1735*Inputs!$B$5 - B1735 - Inputs!$B$8, 0) * H1735</f>
        <v>0</v>
      </c>
      <c r="L1735" s="2">
        <f>IF(B1735 &gt;= D1735*Inputs!$B$10, MAX(B1735 - E1735/Inputs!$B$5 - Inputs!$B$8, 0) * I1735, 0)</f>
        <v>0</v>
      </c>
      <c r="M1735" s="2">
        <f t="shared" si="326"/>
        <v>0</v>
      </c>
      <c r="N1735" s="3" t="str">
        <f t="shared" si="327"/>
        <v>Idle</v>
      </c>
      <c r="O1735" s="3" t="str">
        <f t="shared" si="335"/>
        <v>Idle</v>
      </c>
      <c r="P1735" s="2">
        <f t="shared" si="328"/>
        <v>0</v>
      </c>
      <c r="Q1735" s="2">
        <f t="shared" si="329"/>
        <v>0</v>
      </c>
      <c r="R1735" s="2">
        <f t="shared" si="330"/>
        <v>0</v>
      </c>
      <c r="S1735" s="2">
        <f t="shared" si="331"/>
        <v>0</v>
      </c>
      <c r="T1735" s="2">
        <f t="shared" si="332"/>
        <v>0</v>
      </c>
      <c r="U1735" s="2">
        <f>IF(O1735="Reg", R1735 * Inputs!$B$7, 0)</f>
        <v>0</v>
      </c>
      <c r="V1735" s="2">
        <f>MAX(F1735 + P1735*Inputs!$B$15 - (Q1735/Inputs!$B$16) - U1735, 0)</f>
        <v>0</v>
      </c>
    </row>
    <row r="1736" spans="1:22" x14ac:dyDescent="0.3">
      <c r="A1736" s="1">
        <v>46095.25</v>
      </c>
      <c r="B1736" s="2">
        <v>0</v>
      </c>
      <c r="C1736" s="2">
        <v>16.117294034149658</v>
      </c>
      <c r="D1736" s="2">
        <f t="shared" si="324"/>
        <v>33.505264636519492</v>
      </c>
      <c r="E1736" s="2">
        <f t="shared" si="325"/>
        <v>5.9544649549934405</v>
      </c>
      <c r="F1736" s="2">
        <f t="shared" si="333"/>
        <v>0</v>
      </c>
      <c r="G1736" s="2">
        <f t="shared" si="334"/>
        <v>0</v>
      </c>
      <c r="H1736" s="2">
        <f>MIN(Inputs!$B$2, (Inputs!$B$14 - F1736)/Inputs!$B$15)</f>
        <v>170</v>
      </c>
      <c r="I1736" s="2">
        <f>MAX(MIN(Inputs!$B$2, F1736*Inputs!$B$16, Inputs!$B$14*Inputs!$B$4 - G1736), 0)</f>
        <v>0</v>
      </c>
      <c r="J1736" s="2">
        <f>MAX(MIN(Inputs!$B$2, F1736*Inputs!$B$16, (Inputs!$B$14-F1736)/Inputs!$B$15)*Inputs!$B$9, 0)</f>
        <v>0</v>
      </c>
      <c r="K1736" s="2">
        <f>MAX(E1736*Inputs!$B$5 - B1736 - Inputs!$B$8, 0) * H1736</f>
        <v>0</v>
      </c>
      <c r="L1736" s="2">
        <f>IF(B1736 &gt;= D1736*Inputs!$B$10, MAX(B1736 - E1736/Inputs!$B$5 - Inputs!$B$8, 0) * I1736, 0)</f>
        <v>0</v>
      </c>
      <c r="M1736" s="2">
        <f t="shared" si="326"/>
        <v>0</v>
      </c>
      <c r="N1736" s="3" t="str">
        <f t="shared" si="327"/>
        <v>Idle</v>
      </c>
      <c r="O1736" s="3" t="str">
        <f t="shared" si="335"/>
        <v>Idle</v>
      </c>
      <c r="P1736" s="2">
        <f t="shared" si="328"/>
        <v>0</v>
      </c>
      <c r="Q1736" s="2">
        <f t="shared" si="329"/>
        <v>0</v>
      </c>
      <c r="R1736" s="2">
        <f t="shared" si="330"/>
        <v>0</v>
      </c>
      <c r="S1736" s="2">
        <f t="shared" si="331"/>
        <v>0</v>
      </c>
      <c r="T1736" s="2">
        <f t="shared" si="332"/>
        <v>0</v>
      </c>
      <c r="U1736" s="2">
        <f>IF(O1736="Reg", R1736 * Inputs!$B$7, 0)</f>
        <v>0</v>
      </c>
      <c r="V1736" s="2">
        <f>MAX(F1736 + P1736*Inputs!$B$15 - (Q1736/Inputs!$B$16) - U1736, 0)</f>
        <v>0</v>
      </c>
    </row>
    <row r="1737" spans="1:22" x14ac:dyDescent="0.3">
      <c r="A1737" s="1">
        <v>46095.291666666657</v>
      </c>
      <c r="B1737" s="2">
        <v>0</v>
      </c>
      <c r="C1737" s="2">
        <v>7.1002863426796514</v>
      </c>
      <c r="D1737" s="2">
        <f t="shared" si="324"/>
        <v>33.505264636519492</v>
      </c>
      <c r="E1737" s="2">
        <f t="shared" si="325"/>
        <v>11.961749619191577</v>
      </c>
      <c r="F1737" s="2">
        <f t="shared" si="333"/>
        <v>0</v>
      </c>
      <c r="G1737" s="2">
        <f t="shared" si="334"/>
        <v>0</v>
      </c>
      <c r="H1737" s="2">
        <f>MIN(Inputs!$B$2, (Inputs!$B$14 - F1737)/Inputs!$B$15)</f>
        <v>170</v>
      </c>
      <c r="I1737" s="2">
        <f>MAX(MIN(Inputs!$B$2, F1737*Inputs!$B$16, Inputs!$B$14*Inputs!$B$4 - G1737), 0)</f>
        <v>0</v>
      </c>
      <c r="J1737" s="2">
        <f>MAX(MIN(Inputs!$B$2, F1737*Inputs!$B$16, (Inputs!$B$14-F1737)/Inputs!$B$15)*Inputs!$B$9, 0)</f>
        <v>0</v>
      </c>
      <c r="K1737" s="2">
        <f>MAX(E1737*Inputs!$B$5 - B1737 - Inputs!$B$8, 0) * H1737</f>
        <v>0</v>
      </c>
      <c r="L1737" s="2">
        <f>IF(B1737 &gt;= D1737*Inputs!$B$10, MAX(B1737 - E1737/Inputs!$B$5 - Inputs!$B$8, 0) * I1737, 0)</f>
        <v>0</v>
      </c>
      <c r="M1737" s="2">
        <f t="shared" si="326"/>
        <v>0</v>
      </c>
      <c r="N1737" s="3" t="str">
        <f t="shared" si="327"/>
        <v>Idle</v>
      </c>
      <c r="O1737" s="3" t="str">
        <f t="shared" si="335"/>
        <v>Idle</v>
      </c>
      <c r="P1737" s="2">
        <f t="shared" si="328"/>
        <v>0</v>
      </c>
      <c r="Q1737" s="2">
        <f t="shared" si="329"/>
        <v>0</v>
      </c>
      <c r="R1737" s="2">
        <f t="shared" si="330"/>
        <v>0</v>
      </c>
      <c r="S1737" s="2">
        <f t="shared" si="331"/>
        <v>0</v>
      </c>
      <c r="T1737" s="2">
        <f t="shared" si="332"/>
        <v>0</v>
      </c>
      <c r="U1737" s="2">
        <f>IF(O1737="Reg", R1737 * Inputs!$B$7, 0)</f>
        <v>0</v>
      </c>
      <c r="V1737" s="2">
        <f>MAX(F1737 + P1737*Inputs!$B$15 - (Q1737/Inputs!$B$16) - U1737, 0)</f>
        <v>0</v>
      </c>
    </row>
    <row r="1738" spans="1:22" x14ac:dyDescent="0.3">
      <c r="A1738" s="1">
        <v>46095.333333333343</v>
      </c>
      <c r="B1738" s="2">
        <v>0</v>
      </c>
      <c r="C1738" s="2">
        <v>5.7409332828187383</v>
      </c>
      <c r="D1738" s="2">
        <f t="shared" si="324"/>
        <v>33.505264636519492</v>
      </c>
      <c r="E1738" s="2">
        <f t="shared" si="325"/>
        <v>19.410632160132284</v>
      </c>
      <c r="F1738" s="2">
        <f t="shared" si="333"/>
        <v>0</v>
      </c>
      <c r="G1738" s="2">
        <f t="shared" si="334"/>
        <v>0</v>
      </c>
      <c r="H1738" s="2">
        <f>MIN(Inputs!$B$2, (Inputs!$B$14 - F1738)/Inputs!$B$15)</f>
        <v>170</v>
      </c>
      <c r="I1738" s="2">
        <f>MAX(MIN(Inputs!$B$2, F1738*Inputs!$B$16, Inputs!$B$14*Inputs!$B$4 - G1738), 0)</f>
        <v>0</v>
      </c>
      <c r="J1738" s="2">
        <f>MAX(MIN(Inputs!$B$2, F1738*Inputs!$B$16, (Inputs!$B$14-F1738)/Inputs!$B$15)*Inputs!$B$9, 0)</f>
        <v>0</v>
      </c>
      <c r="K1738" s="2">
        <f>MAX(E1738*Inputs!$B$5 - B1738 - Inputs!$B$8, 0) * H1738</f>
        <v>0</v>
      </c>
      <c r="L1738" s="2">
        <f>IF(B1738 &gt;= D1738*Inputs!$B$10, MAX(B1738 - E1738/Inputs!$B$5 - Inputs!$B$8, 0) * I1738, 0)</f>
        <v>0</v>
      </c>
      <c r="M1738" s="2">
        <f t="shared" si="326"/>
        <v>0</v>
      </c>
      <c r="N1738" s="3" t="str">
        <f t="shared" si="327"/>
        <v>Idle</v>
      </c>
      <c r="O1738" s="3" t="str">
        <f t="shared" si="335"/>
        <v>Idle</v>
      </c>
      <c r="P1738" s="2">
        <f t="shared" si="328"/>
        <v>0</v>
      </c>
      <c r="Q1738" s="2">
        <f t="shared" si="329"/>
        <v>0</v>
      </c>
      <c r="R1738" s="2">
        <f t="shared" si="330"/>
        <v>0</v>
      </c>
      <c r="S1738" s="2">
        <f t="shared" si="331"/>
        <v>0</v>
      </c>
      <c r="T1738" s="2">
        <f t="shared" si="332"/>
        <v>0</v>
      </c>
      <c r="U1738" s="2">
        <f>IF(O1738="Reg", R1738 * Inputs!$B$7, 0)</f>
        <v>0</v>
      </c>
      <c r="V1738" s="2">
        <f>MAX(F1738 + P1738*Inputs!$B$15 - (Q1738/Inputs!$B$16) - U1738, 0)</f>
        <v>0</v>
      </c>
    </row>
    <row r="1739" spans="1:22" x14ac:dyDescent="0.3">
      <c r="A1739" s="1">
        <v>46095.375</v>
      </c>
      <c r="B1739" s="2">
        <v>4.4312078505438066</v>
      </c>
      <c r="C1739" s="2">
        <v>6.3689151916531772</v>
      </c>
      <c r="D1739" s="2">
        <f t="shared" si="324"/>
        <v>33.505264636519492</v>
      </c>
      <c r="E1739" s="2">
        <f t="shared" si="325"/>
        <v>27.405117881173329</v>
      </c>
      <c r="F1739" s="2">
        <f t="shared" si="333"/>
        <v>0</v>
      </c>
      <c r="G1739" s="2">
        <f t="shared" si="334"/>
        <v>0</v>
      </c>
      <c r="H1739" s="2">
        <f>MIN(Inputs!$B$2, (Inputs!$B$14 - F1739)/Inputs!$B$15)</f>
        <v>170</v>
      </c>
      <c r="I1739" s="2">
        <f>MAX(MIN(Inputs!$B$2, F1739*Inputs!$B$16, Inputs!$B$14*Inputs!$B$4 - G1739), 0)</f>
        <v>0</v>
      </c>
      <c r="J1739" s="2">
        <f>MAX(MIN(Inputs!$B$2, F1739*Inputs!$B$16, (Inputs!$B$14-F1739)/Inputs!$B$15)*Inputs!$B$9, 0)</f>
        <v>0</v>
      </c>
      <c r="K1739" s="2">
        <f>MAX(E1739*Inputs!$B$5 - B1739 - Inputs!$B$8, 0) * H1739</f>
        <v>0</v>
      </c>
      <c r="L1739" s="2">
        <f>IF(B1739 &gt;= D1739*Inputs!$B$10, MAX(B1739 - E1739/Inputs!$B$5 - Inputs!$B$8, 0) * I1739, 0)</f>
        <v>0</v>
      </c>
      <c r="M1739" s="2">
        <f t="shared" si="326"/>
        <v>0</v>
      </c>
      <c r="N1739" s="3" t="str">
        <f t="shared" si="327"/>
        <v>Idle</v>
      </c>
      <c r="O1739" s="3" t="str">
        <f t="shared" si="335"/>
        <v>Idle</v>
      </c>
      <c r="P1739" s="2">
        <f t="shared" si="328"/>
        <v>0</v>
      </c>
      <c r="Q1739" s="2">
        <f t="shared" si="329"/>
        <v>0</v>
      </c>
      <c r="R1739" s="2">
        <f t="shared" si="330"/>
        <v>0</v>
      </c>
      <c r="S1739" s="2">
        <f t="shared" si="331"/>
        <v>0</v>
      </c>
      <c r="T1739" s="2">
        <f t="shared" si="332"/>
        <v>0</v>
      </c>
      <c r="U1739" s="2">
        <f>IF(O1739="Reg", R1739 * Inputs!$B$7, 0)</f>
        <v>0</v>
      </c>
      <c r="V1739" s="2">
        <f>MAX(F1739 + P1739*Inputs!$B$15 - (Q1739/Inputs!$B$16) - U1739, 0)</f>
        <v>0</v>
      </c>
    </row>
    <row r="1740" spans="1:22" x14ac:dyDescent="0.3">
      <c r="A1740" s="1">
        <v>46095.416666666657</v>
      </c>
      <c r="B1740" s="2">
        <v>9.7352724333545737</v>
      </c>
      <c r="C1740" s="2">
        <v>8.2706303507533949</v>
      </c>
      <c r="D1740" s="2">
        <f t="shared" si="324"/>
        <v>33.505264636519492</v>
      </c>
      <c r="E1740" s="2">
        <f t="shared" si="325"/>
        <v>37.113603209196022</v>
      </c>
      <c r="F1740" s="2">
        <f t="shared" si="333"/>
        <v>0</v>
      </c>
      <c r="G1740" s="2">
        <f t="shared" si="334"/>
        <v>0</v>
      </c>
      <c r="H1740" s="2">
        <f>MIN(Inputs!$B$2, (Inputs!$B$14 - F1740)/Inputs!$B$15)</f>
        <v>170</v>
      </c>
      <c r="I1740" s="2">
        <f>MAX(MIN(Inputs!$B$2, F1740*Inputs!$B$16, Inputs!$B$14*Inputs!$B$4 - G1740), 0)</f>
        <v>0</v>
      </c>
      <c r="J1740" s="2">
        <f>MAX(MIN(Inputs!$B$2, F1740*Inputs!$B$16, (Inputs!$B$14-F1740)/Inputs!$B$15)*Inputs!$B$9, 0)</f>
        <v>0</v>
      </c>
      <c r="K1740" s="2">
        <f>MAX(E1740*Inputs!$B$5 - B1740 - Inputs!$B$8, 0) * H1740</f>
        <v>497.19872642544692</v>
      </c>
      <c r="L1740" s="2">
        <f>IF(B1740 &gt;= D1740*Inputs!$B$10, MAX(B1740 - E1740/Inputs!$B$5 - Inputs!$B$8, 0) * I1740, 0)</f>
        <v>0</v>
      </c>
      <c r="M1740" s="2">
        <f t="shared" si="326"/>
        <v>0</v>
      </c>
      <c r="N1740" s="3" t="str">
        <f t="shared" si="327"/>
        <v>Charge</v>
      </c>
      <c r="O1740" s="3" t="str">
        <f t="shared" si="335"/>
        <v>Charge</v>
      </c>
      <c r="P1740" s="2">
        <f t="shared" si="328"/>
        <v>170</v>
      </c>
      <c r="Q1740" s="2">
        <f t="shared" si="329"/>
        <v>0</v>
      </c>
      <c r="R1740" s="2">
        <f t="shared" si="330"/>
        <v>0</v>
      </c>
      <c r="S1740" s="2">
        <f t="shared" si="331"/>
        <v>-1654.9963136702775</v>
      </c>
      <c r="T1740" s="2">
        <f t="shared" si="332"/>
        <v>0</v>
      </c>
      <c r="U1740" s="2">
        <f>IF(O1740="Reg", R1740 * Inputs!$B$7, 0)</f>
        <v>0</v>
      </c>
      <c r="V1740" s="2">
        <f>MAX(F1740 + P1740*Inputs!$B$15 - (Q1740/Inputs!$B$16) - U1740, 0)</f>
        <v>170</v>
      </c>
    </row>
    <row r="1741" spans="1:22" x14ac:dyDescent="0.3">
      <c r="A1741" s="1">
        <v>46095.458333333343</v>
      </c>
      <c r="B1741" s="2">
        <v>21.560309446062259</v>
      </c>
      <c r="C1741" s="2">
        <v>6.739857706700457</v>
      </c>
      <c r="D1741" s="2">
        <f t="shared" si="324"/>
        <v>33.505264636519492</v>
      </c>
      <c r="E1741" s="2">
        <f t="shared" si="325"/>
        <v>45.234462094657026</v>
      </c>
      <c r="F1741" s="2">
        <f t="shared" si="333"/>
        <v>170</v>
      </c>
      <c r="G1741" s="2">
        <f t="shared" si="334"/>
        <v>0</v>
      </c>
      <c r="H1741" s="2">
        <f>MIN(Inputs!$B$2, (Inputs!$B$14 - F1741)/Inputs!$B$15)</f>
        <v>170</v>
      </c>
      <c r="I1741" s="2">
        <f>MAX(MIN(Inputs!$B$2, F1741*Inputs!$B$16, Inputs!$B$14*Inputs!$B$4 - G1741), 0)</f>
        <v>170</v>
      </c>
      <c r="J1741" s="2">
        <f>MAX(MIN(Inputs!$B$2, F1741*Inputs!$B$16, (Inputs!$B$14-F1741)/Inputs!$B$15)*Inputs!$B$9, 0)</f>
        <v>136</v>
      </c>
      <c r="K1741" s="2">
        <f>MAX(E1741*Inputs!$B$5 - B1741 - Inputs!$B$8, 0) * H1741</f>
        <v>0</v>
      </c>
      <c r="L1741" s="2">
        <f>IF(B1741 &gt;= D1741*Inputs!$B$10, MAX(B1741 - E1741/Inputs!$B$5 - Inputs!$B$8, 0) * I1741, 0)</f>
        <v>0</v>
      </c>
      <c r="M1741" s="2">
        <f t="shared" si="326"/>
        <v>916.6206481112622</v>
      </c>
      <c r="N1741" s="3" t="str">
        <f t="shared" si="327"/>
        <v>Reg</v>
      </c>
      <c r="O1741" s="3" t="str">
        <f t="shared" si="335"/>
        <v>Charge</v>
      </c>
      <c r="P1741" s="2">
        <f t="shared" si="328"/>
        <v>170</v>
      </c>
      <c r="Q1741" s="2">
        <f t="shared" si="329"/>
        <v>0</v>
      </c>
      <c r="R1741" s="2">
        <f t="shared" si="330"/>
        <v>0</v>
      </c>
      <c r="S1741" s="2">
        <f t="shared" si="331"/>
        <v>-3665.2526058305839</v>
      </c>
      <c r="T1741" s="2">
        <f t="shared" si="332"/>
        <v>0</v>
      </c>
      <c r="U1741" s="2">
        <f>IF(O1741="Reg", R1741 * Inputs!$B$7, 0)</f>
        <v>0</v>
      </c>
      <c r="V1741" s="2">
        <f>MAX(F1741 + P1741*Inputs!$B$15 - (Q1741/Inputs!$B$16) - U1741, 0)</f>
        <v>340</v>
      </c>
    </row>
    <row r="1742" spans="1:22" x14ac:dyDescent="0.3">
      <c r="A1742" s="1">
        <v>46095.5</v>
      </c>
      <c r="B1742" s="2">
        <v>36.043707985188817</v>
      </c>
      <c r="C1742" s="2">
        <v>12.15099640087058</v>
      </c>
      <c r="D1742" s="2">
        <f t="shared" si="324"/>
        <v>33.505264636519492</v>
      </c>
      <c r="E1742" s="2">
        <f t="shared" si="325"/>
        <v>53.6078208259948</v>
      </c>
      <c r="F1742" s="2">
        <f t="shared" si="333"/>
        <v>340</v>
      </c>
      <c r="G1742" s="2">
        <f t="shared" si="334"/>
        <v>0</v>
      </c>
      <c r="H1742" s="2">
        <f>MIN(Inputs!$B$2, (Inputs!$B$14 - F1742)/Inputs!$B$15)</f>
        <v>0</v>
      </c>
      <c r="I1742" s="2">
        <f>MAX(MIN(Inputs!$B$2, F1742*Inputs!$B$16, Inputs!$B$14*Inputs!$B$4 - G1742), 0)</f>
        <v>170</v>
      </c>
      <c r="J1742" s="2">
        <f>MAX(MIN(Inputs!$B$2, F1742*Inputs!$B$16, (Inputs!$B$14-F1742)/Inputs!$B$15)*Inputs!$B$9, 0)</f>
        <v>0</v>
      </c>
      <c r="K1742" s="2">
        <f>MAX(E1742*Inputs!$B$5 - B1742 - Inputs!$B$8, 0) * H1742</f>
        <v>0</v>
      </c>
      <c r="L1742" s="2">
        <f>IF(B1742 &gt;= D1742*Inputs!$B$10, MAX(B1742 - E1742/Inputs!$B$5 - Inputs!$B$8, 0) * I1742, 0)</f>
        <v>0</v>
      </c>
      <c r="M1742" s="2">
        <f t="shared" si="326"/>
        <v>0</v>
      </c>
      <c r="N1742" s="3" t="str">
        <f t="shared" si="327"/>
        <v>Idle</v>
      </c>
      <c r="O1742" s="3" t="str">
        <f t="shared" si="335"/>
        <v>Idle</v>
      </c>
      <c r="P1742" s="2">
        <f t="shared" si="328"/>
        <v>0</v>
      </c>
      <c r="Q1742" s="2">
        <f t="shared" si="329"/>
        <v>0</v>
      </c>
      <c r="R1742" s="2">
        <f t="shared" si="330"/>
        <v>0</v>
      </c>
      <c r="S1742" s="2">
        <f t="shared" si="331"/>
        <v>0</v>
      </c>
      <c r="T1742" s="2">
        <f t="shared" si="332"/>
        <v>0</v>
      </c>
      <c r="U1742" s="2">
        <f>IF(O1742="Reg", R1742 * Inputs!$B$7, 0)</f>
        <v>0</v>
      </c>
      <c r="V1742" s="2">
        <f>MAX(F1742 + P1742*Inputs!$B$15 - (Q1742/Inputs!$B$16) - U1742, 0)</f>
        <v>340</v>
      </c>
    </row>
    <row r="1743" spans="1:22" x14ac:dyDescent="0.3">
      <c r="A1743" s="1">
        <v>46095.541666666657</v>
      </c>
      <c r="B1743" s="2">
        <v>44.693295245644258</v>
      </c>
      <c r="C1743" s="2">
        <v>12.78011277106584</v>
      </c>
      <c r="D1743" s="2">
        <f t="shared" si="324"/>
        <v>33.505264636519492</v>
      </c>
      <c r="E1743" s="2">
        <f t="shared" si="325"/>
        <v>59.413465335472885</v>
      </c>
      <c r="F1743" s="2">
        <f t="shared" si="333"/>
        <v>340</v>
      </c>
      <c r="G1743" s="2">
        <f t="shared" si="334"/>
        <v>0</v>
      </c>
      <c r="H1743" s="2">
        <f>MIN(Inputs!$B$2, (Inputs!$B$14 - F1743)/Inputs!$B$15)</f>
        <v>0</v>
      </c>
      <c r="I1743" s="2">
        <f>MAX(MIN(Inputs!$B$2, F1743*Inputs!$B$16, Inputs!$B$14*Inputs!$B$4 - G1743), 0)</f>
        <v>170</v>
      </c>
      <c r="J1743" s="2">
        <f>MAX(MIN(Inputs!$B$2, F1743*Inputs!$B$16, (Inputs!$B$14-F1743)/Inputs!$B$15)*Inputs!$B$9, 0)</f>
        <v>0</v>
      </c>
      <c r="K1743" s="2">
        <f>MAX(E1743*Inputs!$B$5 - B1743 - Inputs!$B$8, 0) * H1743</f>
        <v>0</v>
      </c>
      <c r="L1743" s="2">
        <f>IF(B1743 &gt;= D1743*Inputs!$B$10, MAX(B1743 - E1743/Inputs!$B$5 - Inputs!$B$8, 0) * I1743, 0)</f>
        <v>0</v>
      </c>
      <c r="M1743" s="2">
        <f t="shared" si="326"/>
        <v>0</v>
      </c>
      <c r="N1743" s="3" t="str">
        <f t="shared" si="327"/>
        <v>Idle</v>
      </c>
      <c r="O1743" s="3" t="str">
        <f t="shared" si="335"/>
        <v>Idle</v>
      </c>
      <c r="P1743" s="2">
        <f t="shared" si="328"/>
        <v>0</v>
      </c>
      <c r="Q1743" s="2">
        <f t="shared" si="329"/>
        <v>0</v>
      </c>
      <c r="R1743" s="2">
        <f t="shared" si="330"/>
        <v>0</v>
      </c>
      <c r="S1743" s="2">
        <f t="shared" si="331"/>
        <v>0</v>
      </c>
      <c r="T1743" s="2">
        <f t="shared" si="332"/>
        <v>0</v>
      </c>
      <c r="U1743" s="2">
        <f>IF(O1743="Reg", R1743 * Inputs!$B$7, 0)</f>
        <v>0</v>
      </c>
      <c r="V1743" s="2">
        <f>MAX(F1743 + P1743*Inputs!$B$15 - (Q1743/Inputs!$B$16) - U1743, 0)</f>
        <v>340</v>
      </c>
    </row>
    <row r="1744" spans="1:22" x14ac:dyDescent="0.3">
      <c r="A1744" s="1">
        <v>46095.583333333343</v>
      </c>
      <c r="B1744" s="2">
        <v>47.966914326246282</v>
      </c>
      <c r="C1744" s="2">
        <v>8.5266749667535606</v>
      </c>
      <c r="D1744" s="2">
        <f t="shared" si="324"/>
        <v>33.505264636519492</v>
      </c>
      <c r="E1744" s="2">
        <f t="shared" si="325"/>
        <v>63.847123572169188</v>
      </c>
      <c r="F1744" s="2">
        <f t="shared" si="333"/>
        <v>340</v>
      </c>
      <c r="G1744" s="2">
        <f t="shared" si="334"/>
        <v>0</v>
      </c>
      <c r="H1744" s="2">
        <f>MIN(Inputs!$B$2, (Inputs!$B$14 - F1744)/Inputs!$B$15)</f>
        <v>0</v>
      </c>
      <c r="I1744" s="2">
        <f>MAX(MIN(Inputs!$B$2, F1744*Inputs!$B$16, Inputs!$B$14*Inputs!$B$4 - G1744), 0)</f>
        <v>170</v>
      </c>
      <c r="J1744" s="2">
        <f>MAX(MIN(Inputs!$B$2, F1744*Inputs!$B$16, (Inputs!$B$14-F1744)/Inputs!$B$15)*Inputs!$B$9, 0)</f>
        <v>0</v>
      </c>
      <c r="K1744" s="2">
        <f>MAX(E1744*Inputs!$B$5 - B1744 - Inputs!$B$8, 0) * H1744</f>
        <v>0</v>
      </c>
      <c r="L1744" s="2">
        <f>IF(B1744 &gt;= D1744*Inputs!$B$10, MAX(B1744 - E1744/Inputs!$B$5 - Inputs!$B$8, 0) * I1744, 0)</f>
        <v>0</v>
      </c>
      <c r="M1744" s="2">
        <f t="shared" si="326"/>
        <v>0</v>
      </c>
      <c r="N1744" s="3" t="str">
        <f t="shared" si="327"/>
        <v>Idle</v>
      </c>
      <c r="O1744" s="3" t="str">
        <f t="shared" si="335"/>
        <v>Idle</v>
      </c>
      <c r="P1744" s="2">
        <f t="shared" si="328"/>
        <v>0</v>
      </c>
      <c r="Q1744" s="2">
        <f t="shared" si="329"/>
        <v>0</v>
      </c>
      <c r="R1744" s="2">
        <f t="shared" si="330"/>
        <v>0</v>
      </c>
      <c r="S1744" s="2">
        <f t="shared" si="331"/>
        <v>0</v>
      </c>
      <c r="T1744" s="2">
        <f t="shared" si="332"/>
        <v>0</v>
      </c>
      <c r="U1744" s="2">
        <f>IF(O1744="Reg", R1744 * Inputs!$B$7, 0)</f>
        <v>0</v>
      </c>
      <c r="V1744" s="2">
        <f>MAX(F1744 + P1744*Inputs!$B$15 - (Q1744/Inputs!$B$16) - U1744, 0)</f>
        <v>340</v>
      </c>
    </row>
    <row r="1745" spans="1:22" x14ac:dyDescent="0.3">
      <c r="A1745" s="1">
        <v>46095.625</v>
      </c>
      <c r="B1745" s="2">
        <v>62.682119818679929</v>
      </c>
      <c r="C1745" s="2">
        <v>2.575018446174012</v>
      </c>
      <c r="D1745" s="2">
        <f t="shared" si="324"/>
        <v>33.505264636519492</v>
      </c>
      <c r="E1745" s="2">
        <f t="shared" si="325"/>
        <v>67.545936932868059</v>
      </c>
      <c r="F1745" s="2">
        <f t="shared" si="333"/>
        <v>340</v>
      </c>
      <c r="G1745" s="2">
        <f t="shared" si="334"/>
        <v>0</v>
      </c>
      <c r="H1745" s="2">
        <f>MIN(Inputs!$B$2, (Inputs!$B$14 - F1745)/Inputs!$B$15)</f>
        <v>0</v>
      </c>
      <c r="I1745" s="2">
        <f>MAX(MIN(Inputs!$B$2, F1745*Inputs!$B$16, Inputs!$B$14*Inputs!$B$4 - G1745), 0)</f>
        <v>170</v>
      </c>
      <c r="J1745" s="2">
        <f>MAX(MIN(Inputs!$B$2, F1745*Inputs!$B$16, (Inputs!$B$14-F1745)/Inputs!$B$15)*Inputs!$B$9, 0)</f>
        <v>0</v>
      </c>
      <c r="K1745" s="2">
        <f>MAX(E1745*Inputs!$B$5 - B1745 - Inputs!$B$8, 0) * H1745</f>
        <v>0</v>
      </c>
      <c r="L1745" s="2">
        <f>IF(B1745 &gt;= D1745*Inputs!$B$10, MAX(B1745 - E1745/Inputs!$B$5 - Inputs!$B$8, 0) * I1745, 0)</f>
        <v>0</v>
      </c>
      <c r="M1745" s="2">
        <f t="shared" si="326"/>
        <v>0</v>
      </c>
      <c r="N1745" s="3" t="str">
        <f t="shared" si="327"/>
        <v>Idle</v>
      </c>
      <c r="O1745" s="3" t="str">
        <f t="shared" si="335"/>
        <v>Idle</v>
      </c>
      <c r="P1745" s="2">
        <f t="shared" si="328"/>
        <v>0</v>
      </c>
      <c r="Q1745" s="2">
        <f t="shared" si="329"/>
        <v>0</v>
      </c>
      <c r="R1745" s="2">
        <f t="shared" si="330"/>
        <v>0</v>
      </c>
      <c r="S1745" s="2">
        <f t="shared" si="331"/>
        <v>0</v>
      </c>
      <c r="T1745" s="2">
        <f t="shared" si="332"/>
        <v>0</v>
      </c>
      <c r="U1745" s="2">
        <f>IF(O1745="Reg", R1745 * Inputs!$B$7, 0)</f>
        <v>0</v>
      </c>
      <c r="V1745" s="2">
        <f>MAX(F1745 + P1745*Inputs!$B$15 - (Q1745/Inputs!$B$16) - U1745, 0)</f>
        <v>340</v>
      </c>
    </row>
    <row r="1746" spans="1:22" x14ac:dyDescent="0.3">
      <c r="A1746" s="1">
        <v>46095.666666666657</v>
      </c>
      <c r="B1746" s="2">
        <v>58.460425746120578</v>
      </c>
      <c r="C1746" s="2">
        <v>3.260283108421214</v>
      </c>
      <c r="D1746" s="2">
        <f t="shared" si="324"/>
        <v>33.505264636519492</v>
      </c>
      <c r="E1746" s="2">
        <f t="shared" si="325"/>
        <v>67.136564677036958</v>
      </c>
      <c r="F1746" s="2">
        <f t="shared" si="333"/>
        <v>340</v>
      </c>
      <c r="G1746" s="2">
        <f t="shared" si="334"/>
        <v>0</v>
      </c>
      <c r="H1746" s="2">
        <f>MIN(Inputs!$B$2, (Inputs!$B$14 - F1746)/Inputs!$B$15)</f>
        <v>0</v>
      </c>
      <c r="I1746" s="2">
        <f>MAX(MIN(Inputs!$B$2, F1746*Inputs!$B$16, Inputs!$B$14*Inputs!$B$4 - G1746), 0)</f>
        <v>170</v>
      </c>
      <c r="J1746" s="2">
        <f>MAX(MIN(Inputs!$B$2, F1746*Inputs!$B$16, (Inputs!$B$14-F1746)/Inputs!$B$15)*Inputs!$B$9, 0)</f>
        <v>0</v>
      </c>
      <c r="K1746" s="2">
        <f>MAX(E1746*Inputs!$B$5 - B1746 - Inputs!$B$8, 0) * H1746</f>
        <v>0</v>
      </c>
      <c r="L1746" s="2">
        <f>IF(B1746 &gt;= D1746*Inputs!$B$10, MAX(B1746 - E1746/Inputs!$B$5 - Inputs!$B$8, 0) * I1746, 0)</f>
        <v>0</v>
      </c>
      <c r="M1746" s="2">
        <f t="shared" si="326"/>
        <v>0</v>
      </c>
      <c r="N1746" s="3" t="str">
        <f t="shared" si="327"/>
        <v>Idle</v>
      </c>
      <c r="O1746" s="3" t="str">
        <f t="shared" si="335"/>
        <v>Idle</v>
      </c>
      <c r="P1746" s="2">
        <f t="shared" si="328"/>
        <v>0</v>
      </c>
      <c r="Q1746" s="2">
        <f t="shared" si="329"/>
        <v>0</v>
      </c>
      <c r="R1746" s="2">
        <f t="shared" si="330"/>
        <v>0</v>
      </c>
      <c r="S1746" s="2">
        <f t="shared" si="331"/>
        <v>0</v>
      </c>
      <c r="T1746" s="2">
        <f t="shared" si="332"/>
        <v>0</v>
      </c>
      <c r="U1746" s="2">
        <f>IF(O1746="Reg", R1746 * Inputs!$B$7, 0)</f>
        <v>0</v>
      </c>
      <c r="V1746" s="2">
        <f>MAX(F1746 + P1746*Inputs!$B$15 - (Q1746/Inputs!$B$16) - U1746, 0)</f>
        <v>340</v>
      </c>
    </row>
    <row r="1747" spans="1:22" x14ac:dyDescent="0.3">
      <c r="A1747" s="1">
        <v>46095.708333333343</v>
      </c>
      <c r="B1747" s="2">
        <v>71.800461834088921</v>
      </c>
      <c r="C1747" s="2">
        <v>14.518382983460571</v>
      </c>
      <c r="D1747" s="2">
        <f t="shared" si="324"/>
        <v>33.505264636519492</v>
      </c>
      <c r="E1747" s="2">
        <f t="shared" si="325"/>
        <v>67.357158480953728</v>
      </c>
      <c r="F1747" s="2">
        <f t="shared" si="333"/>
        <v>340</v>
      </c>
      <c r="G1747" s="2">
        <f t="shared" si="334"/>
        <v>0</v>
      </c>
      <c r="H1747" s="2">
        <f>MIN(Inputs!$B$2, (Inputs!$B$14 - F1747)/Inputs!$B$15)</f>
        <v>0</v>
      </c>
      <c r="I1747" s="2">
        <f>MAX(MIN(Inputs!$B$2, F1747*Inputs!$B$16, Inputs!$B$14*Inputs!$B$4 - G1747), 0)</f>
        <v>170</v>
      </c>
      <c r="J1747" s="2">
        <f>MAX(MIN(Inputs!$B$2, F1747*Inputs!$B$16, (Inputs!$B$14-F1747)/Inputs!$B$15)*Inputs!$B$9, 0)</f>
        <v>0</v>
      </c>
      <c r="K1747" s="2">
        <f>MAX(E1747*Inputs!$B$5 - B1747 - Inputs!$B$8, 0) * H1747</f>
        <v>0</v>
      </c>
      <c r="L1747" s="2">
        <f>IF(B1747 &gt;= D1747*Inputs!$B$10, MAX(B1747 - E1747/Inputs!$B$5 - Inputs!$B$8, 0) * I1747, 0)</f>
        <v>0</v>
      </c>
      <c r="M1747" s="2">
        <f t="shared" si="326"/>
        <v>0</v>
      </c>
      <c r="N1747" s="3" t="str">
        <f t="shared" si="327"/>
        <v>Idle</v>
      </c>
      <c r="O1747" s="3" t="str">
        <f t="shared" si="335"/>
        <v>Idle</v>
      </c>
      <c r="P1747" s="2">
        <f t="shared" si="328"/>
        <v>0</v>
      </c>
      <c r="Q1747" s="2">
        <f t="shared" si="329"/>
        <v>0</v>
      </c>
      <c r="R1747" s="2">
        <f t="shared" si="330"/>
        <v>0</v>
      </c>
      <c r="S1747" s="2">
        <f t="shared" si="331"/>
        <v>0</v>
      </c>
      <c r="T1747" s="2">
        <f t="shared" si="332"/>
        <v>0</v>
      </c>
      <c r="U1747" s="2">
        <f>IF(O1747="Reg", R1747 * Inputs!$B$7, 0)</f>
        <v>0</v>
      </c>
      <c r="V1747" s="2">
        <f>MAX(F1747 + P1747*Inputs!$B$15 - (Q1747/Inputs!$B$16) - U1747, 0)</f>
        <v>340</v>
      </c>
    </row>
    <row r="1748" spans="1:22" x14ac:dyDescent="0.3">
      <c r="A1748" s="1">
        <v>46095.75</v>
      </c>
      <c r="B1748" s="2">
        <v>70.877575042057359</v>
      </c>
      <c r="C1748" s="2">
        <v>40.249586573815378</v>
      </c>
      <c r="D1748" s="2">
        <f t="shared" si="324"/>
        <v>33.505264636519492</v>
      </c>
      <c r="E1748" s="2">
        <f t="shared" si="325"/>
        <v>62.088999814082747</v>
      </c>
      <c r="F1748" s="2">
        <f t="shared" si="333"/>
        <v>340</v>
      </c>
      <c r="G1748" s="2">
        <f t="shared" si="334"/>
        <v>0</v>
      </c>
      <c r="H1748" s="2">
        <f>MIN(Inputs!$B$2, (Inputs!$B$14 - F1748)/Inputs!$B$15)</f>
        <v>0</v>
      </c>
      <c r="I1748" s="2">
        <f>MAX(MIN(Inputs!$B$2, F1748*Inputs!$B$16, Inputs!$B$14*Inputs!$B$4 - G1748), 0)</f>
        <v>170</v>
      </c>
      <c r="J1748" s="2">
        <f>MAX(MIN(Inputs!$B$2, F1748*Inputs!$B$16, (Inputs!$B$14-F1748)/Inputs!$B$15)*Inputs!$B$9, 0)</f>
        <v>0</v>
      </c>
      <c r="K1748" s="2">
        <f>MAX(E1748*Inputs!$B$5 - B1748 - Inputs!$B$8, 0) * H1748</f>
        <v>0</v>
      </c>
      <c r="L1748" s="2">
        <f>IF(B1748 &gt;= D1748*Inputs!$B$10, MAX(B1748 - E1748/Inputs!$B$5 - Inputs!$B$8, 0) * I1748, 0)</f>
        <v>0</v>
      </c>
      <c r="M1748" s="2">
        <f t="shared" si="326"/>
        <v>0</v>
      </c>
      <c r="N1748" s="3" t="str">
        <f t="shared" si="327"/>
        <v>Idle</v>
      </c>
      <c r="O1748" s="3" t="str">
        <f t="shared" si="335"/>
        <v>Idle</v>
      </c>
      <c r="P1748" s="2">
        <f t="shared" si="328"/>
        <v>0</v>
      </c>
      <c r="Q1748" s="2">
        <f t="shared" si="329"/>
        <v>0</v>
      </c>
      <c r="R1748" s="2">
        <f t="shared" si="330"/>
        <v>0</v>
      </c>
      <c r="S1748" s="2">
        <f t="shared" si="331"/>
        <v>0</v>
      </c>
      <c r="T1748" s="2">
        <f t="shared" si="332"/>
        <v>0</v>
      </c>
      <c r="U1748" s="2">
        <f>IF(O1748="Reg", R1748 * Inputs!$B$7, 0)</f>
        <v>0</v>
      </c>
      <c r="V1748" s="2">
        <f>MAX(F1748 + P1748*Inputs!$B$15 - (Q1748/Inputs!$B$16) - U1748, 0)</f>
        <v>340</v>
      </c>
    </row>
    <row r="1749" spans="1:22" x14ac:dyDescent="0.3">
      <c r="A1749" s="1">
        <v>46095.791666666657</v>
      </c>
      <c r="B1749" s="2">
        <v>71.29524466582204</v>
      </c>
      <c r="C1749" s="2">
        <v>2.5930634211414549</v>
      </c>
      <c r="D1749" s="2">
        <f t="shared" si="324"/>
        <v>33.505264636519492</v>
      </c>
      <c r="E1749" s="2">
        <f t="shared" si="325"/>
        <v>54.120088178007045</v>
      </c>
      <c r="F1749" s="2">
        <f t="shared" si="333"/>
        <v>340</v>
      </c>
      <c r="G1749" s="2">
        <f t="shared" si="334"/>
        <v>0</v>
      </c>
      <c r="H1749" s="2">
        <f>MIN(Inputs!$B$2, (Inputs!$B$14 - F1749)/Inputs!$B$15)</f>
        <v>0</v>
      </c>
      <c r="I1749" s="2">
        <f>MAX(MIN(Inputs!$B$2, F1749*Inputs!$B$16, Inputs!$B$14*Inputs!$B$4 - G1749), 0)</f>
        <v>170</v>
      </c>
      <c r="J1749" s="2">
        <f>MAX(MIN(Inputs!$B$2, F1749*Inputs!$B$16, (Inputs!$B$14-F1749)/Inputs!$B$15)*Inputs!$B$9, 0)</f>
        <v>0</v>
      </c>
      <c r="K1749" s="2">
        <f>MAX(E1749*Inputs!$B$5 - B1749 - Inputs!$B$8, 0) * H1749</f>
        <v>0</v>
      </c>
      <c r="L1749" s="2">
        <f>IF(B1749 &gt;= D1749*Inputs!$B$10, MAX(B1749 - E1749/Inputs!$B$5 - Inputs!$B$8, 0) * I1749, 0)</f>
        <v>0</v>
      </c>
      <c r="M1749" s="2">
        <f t="shared" si="326"/>
        <v>0</v>
      </c>
      <c r="N1749" s="3" t="str">
        <f t="shared" si="327"/>
        <v>Idle</v>
      </c>
      <c r="O1749" s="3" t="str">
        <f t="shared" si="335"/>
        <v>Idle</v>
      </c>
      <c r="P1749" s="2">
        <f t="shared" si="328"/>
        <v>0</v>
      </c>
      <c r="Q1749" s="2">
        <f t="shared" si="329"/>
        <v>0</v>
      </c>
      <c r="R1749" s="2">
        <f t="shared" si="330"/>
        <v>0</v>
      </c>
      <c r="S1749" s="2">
        <f t="shared" si="331"/>
        <v>0</v>
      </c>
      <c r="T1749" s="2">
        <f t="shared" si="332"/>
        <v>0</v>
      </c>
      <c r="U1749" s="2">
        <f>IF(O1749="Reg", R1749 * Inputs!$B$7, 0)</f>
        <v>0</v>
      </c>
      <c r="V1749" s="2">
        <f>MAX(F1749 + P1749*Inputs!$B$15 - (Q1749/Inputs!$B$16) - U1749, 0)</f>
        <v>340</v>
      </c>
    </row>
    <row r="1750" spans="1:22" x14ac:dyDescent="0.3">
      <c r="A1750" s="1">
        <v>46095.833333333343</v>
      </c>
      <c r="B1750" s="2">
        <v>70.159794490439467</v>
      </c>
      <c r="C1750" s="2">
        <v>3.5605305229978761</v>
      </c>
      <c r="D1750" s="2">
        <f t="shared" si="324"/>
        <v>33.505264636519492</v>
      </c>
      <c r="E1750" s="2">
        <f t="shared" si="325"/>
        <v>45.649769425341447</v>
      </c>
      <c r="F1750" s="2">
        <f t="shared" si="333"/>
        <v>340</v>
      </c>
      <c r="G1750" s="2">
        <f t="shared" si="334"/>
        <v>0</v>
      </c>
      <c r="H1750" s="2">
        <f>MIN(Inputs!$B$2, (Inputs!$B$14 - F1750)/Inputs!$B$15)</f>
        <v>0</v>
      </c>
      <c r="I1750" s="2">
        <f>MAX(MIN(Inputs!$B$2, F1750*Inputs!$B$16, Inputs!$B$14*Inputs!$B$4 - G1750), 0)</f>
        <v>170</v>
      </c>
      <c r="J1750" s="2">
        <f>MAX(MIN(Inputs!$B$2, F1750*Inputs!$B$16, (Inputs!$B$14-F1750)/Inputs!$B$15)*Inputs!$B$9, 0)</f>
        <v>0</v>
      </c>
      <c r="K1750" s="2">
        <f>MAX(E1750*Inputs!$B$5 - B1750 - Inputs!$B$8, 0) * H1750</f>
        <v>0</v>
      </c>
      <c r="L1750" s="2">
        <f>IF(B1750 &gt;= D1750*Inputs!$B$10, MAX(B1750 - E1750/Inputs!$B$5 - Inputs!$B$8, 0) * I1750, 0)</f>
        <v>0</v>
      </c>
      <c r="M1750" s="2">
        <f t="shared" si="326"/>
        <v>0</v>
      </c>
      <c r="N1750" s="3" t="str">
        <f t="shared" si="327"/>
        <v>Idle</v>
      </c>
      <c r="O1750" s="3" t="str">
        <f t="shared" si="335"/>
        <v>Idle</v>
      </c>
      <c r="P1750" s="2">
        <f t="shared" si="328"/>
        <v>0</v>
      </c>
      <c r="Q1750" s="2">
        <f t="shared" si="329"/>
        <v>0</v>
      </c>
      <c r="R1750" s="2">
        <f t="shared" si="330"/>
        <v>0</v>
      </c>
      <c r="S1750" s="2">
        <f t="shared" si="331"/>
        <v>0</v>
      </c>
      <c r="T1750" s="2">
        <f t="shared" si="332"/>
        <v>0</v>
      </c>
      <c r="U1750" s="2">
        <f>IF(O1750="Reg", R1750 * Inputs!$B$7, 0)</f>
        <v>0</v>
      </c>
      <c r="V1750" s="2">
        <f>MAX(F1750 + P1750*Inputs!$B$15 - (Q1750/Inputs!$B$16) - U1750, 0)</f>
        <v>340</v>
      </c>
    </row>
    <row r="1751" spans="1:22" x14ac:dyDescent="0.3">
      <c r="A1751" s="1">
        <v>46095.875</v>
      </c>
      <c r="B1751" s="2">
        <v>60.225886283693342</v>
      </c>
      <c r="C1751" s="2">
        <v>7.5541667658514164</v>
      </c>
      <c r="D1751" s="2">
        <f t="shared" si="324"/>
        <v>33.505264636519492</v>
      </c>
      <c r="E1751" s="2">
        <f t="shared" si="325"/>
        <v>37.363096479443747</v>
      </c>
      <c r="F1751" s="2">
        <f t="shared" si="333"/>
        <v>340</v>
      </c>
      <c r="G1751" s="2">
        <f t="shared" si="334"/>
        <v>0</v>
      </c>
      <c r="H1751" s="2">
        <f>MIN(Inputs!$B$2, (Inputs!$B$14 - F1751)/Inputs!$B$15)</f>
        <v>0</v>
      </c>
      <c r="I1751" s="2">
        <f>MAX(MIN(Inputs!$B$2, F1751*Inputs!$B$16, Inputs!$B$14*Inputs!$B$4 - G1751), 0)</f>
        <v>170</v>
      </c>
      <c r="J1751" s="2">
        <f>MAX(MIN(Inputs!$B$2, F1751*Inputs!$B$16, (Inputs!$B$14-F1751)/Inputs!$B$15)*Inputs!$B$9, 0)</f>
        <v>0</v>
      </c>
      <c r="K1751" s="2">
        <f>MAX(E1751*Inputs!$B$5 - B1751 - Inputs!$B$8, 0) * H1751</f>
        <v>0</v>
      </c>
      <c r="L1751" s="2">
        <f>IF(B1751 &gt;= D1751*Inputs!$B$10, MAX(B1751 - E1751/Inputs!$B$5 - Inputs!$B$8, 0) * I1751, 0)</f>
        <v>0</v>
      </c>
      <c r="M1751" s="2">
        <f t="shared" si="326"/>
        <v>0</v>
      </c>
      <c r="N1751" s="3" t="str">
        <f t="shared" si="327"/>
        <v>Idle</v>
      </c>
      <c r="O1751" s="3" t="str">
        <f t="shared" si="335"/>
        <v>Idle</v>
      </c>
      <c r="P1751" s="2">
        <f t="shared" si="328"/>
        <v>0</v>
      </c>
      <c r="Q1751" s="2">
        <f t="shared" si="329"/>
        <v>0</v>
      </c>
      <c r="R1751" s="2">
        <f t="shared" si="330"/>
        <v>0</v>
      </c>
      <c r="S1751" s="2">
        <f t="shared" si="331"/>
        <v>0</v>
      </c>
      <c r="T1751" s="2">
        <f t="shared" si="332"/>
        <v>0</v>
      </c>
      <c r="U1751" s="2">
        <f>IF(O1751="Reg", R1751 * Inputs!$B$7, 0)</f>
        <v>0</v>
      </c>
      <c r="V1751" s="2">
        <f>MAX(F1751 + P1751*Inputs!$B$15 - (Q1751/Inputs!$B$16) - U1751, 0)</f>
        <v>340</v>
      </c>
    </row>
    <row r="1752" spans="1:22" x14ac:dyDescent="0.3">
      <c r="A1752" s="1">
        <v>46095.916666666657</v>
      </c>
      <c r="B1752" s="2">
        <v>59.783988569621201</v>
      </c>
      <c r="C1752" s="2">
        <v>7.0835587098682282</v>
      </c>
      <c r="D1752" s="2">
        <f t="shared" si="324"/>
        <v>33.505264636519492</v>
      </c>
      <c r="E1752" s="2">
        <f t="shared" si="325"/>
        <v>27.453890267053438</v>
      </c>
      <c r="F1752" s="2">
        <f t="shared" si="333"/>
        <v>340</v>
      </c>
      <c r="G1752" s="2">
        <f t="shared" si="334"/>
        <v>0</v>
      </c>
      <c r="H1752" s="2">
        <f>MIN(Inputs!$B$2, (Inputs!$B$14 - F1752)/Inputs!$B$15)</f>
        <v>0</v>
      </c>
      <c r="I1752" s="2">
        <f>MAX(MIN(Inputs!$B$2, F1752*Inputs!$B$16, Inputs!$B$14*Inputs!$B$4 - G1752), 0)</f>
        <v>170</v>
      </c>
      <c r="J1752" s="2">
        <f>MAX(MIN(Inputs!$B$2, F1752*Inputs!$B$16, (Inputs!$B$14-F1752)/Inputs!$B$15)*Inputs!$B$9, 0)</f>
        <v>0</v>
      </c>
      <c r="K1752" s="2">
        <f>MAX(E1752*Inputs!$B$5 - B1752 - Inputs!$B$8, 0) * H1752</f>
        <v>0</v>
      </c>
      <c r="L1752" s="2">
        <f>IF(B1752 &gt;= D1752*Inputs!$B$10, MAX(B1752 - E1752/Inputs!$B$5 - Inputs!$B$8, 0) * I1752, 0)</f>
        <v>1459.6856188820991</v>
      </c>
      <c r="M1752" s="2">
        <f t="shared" si="326"/>
        <v>0</v>
      </c>
      <c r="N1752" s="3" t="str">
        <f t="shared" si="327"/>
        <v>Discharge</v>
      </c>
      <c r="O1752" s="3" t="str">
        <f t="shared" si="335"/>
        <v>Discharge</v>
      </c>
      <c r="P1752" s="2">
        <f t="shared" si="328"/>
        <v>0</v>
      </c>
      <c r="Q1752" s="2">
        <f t="shared" si="329"/>
        <v>170</v>
      </c>
      <c r="R1752" s="2">
        <f t="shared" si="330"/>
        <v>0</v>
      </c>
      <c r="S1752" s="2">
        <f t="shared" si="331"/>
        <v>10163.278056835605</v>
      </c>
      <c r="T1752" s="2">
        <f t="shared" si="332"/>
        <v>0</v>
      </c>
      <c r="U1752" s="2">
        <f>IF(O1752="Reg", R1752 * Inputs!$B$7, 0)</f>
        <v>0</v>
      </c>
      <c r="V1752" s="2">
        <f>MAX(F1752 + P1752*Inputs!$B$15 - (Q1752/Inputs!$B$16) - U1752, 0)</f>
        <v>170</v>
      </c>
    </row>
    <row r="1753" spans="1:22" x14ac:dyDescent="0.3">
      <c r="A1753" s="1">
        <v>46095.958333333343</v>
      </c>
      <c r="B1753" s="2">
        <v>40.191509832863083</v>
      </c>
      <c r="C1753" s="2">
        <v>7.847834059185046</v>
      </c>
      <c r="D1753" s="2">
        <f t="shared" si="324"/>
        <v>33.505264636519492</v>
      </c>
      <c r="E1753" s="2">
        <f t="shared" si="325"/>
        <v>17.489892172116573</v>
      </c>
      <c r="F1753" s="2">
        <f t="shared" si="333"/>
        <v>170</v>
      </c>
      <c r="G1753" s="2">
        <f t="shared" si="334"/>
        <v>170</v>
      </c>
      <c r="H1753" s="2">
        <f>MIN(Inputs!$B$2, (Inputs!$B$14 - F1753)/Inputs!$B$15)</f>
        <v>170</v>
      </c>
      <c r="I1753" s="2">
        <f>MAX(MIN(Inputs!$B$2, F1753*Inputs!$B$16, Inputs!$B$14*Inputs!$B$4 - G1753), 0)</f>
        <v>170</v>
      </c>
      <c r="J1753" s="2">
        <f>MAX(MIN(Inputs!$B$2, F1753*Inputs!$B$16, (Inputs!$B$14-F1753)/Inputs!$B$15)*Inputs!$B$9, 0)</f>
        <v>136</v>
      </c>
      <c r="K1753" s="2">
        <f>MAX(E1753*Inputs!$B$5 - B1753 - Inputs!$B$8, 0) * H1753</f>
        <v>0</v>
      </c>
      <c r="L1753" s="2">
        <f>IF(B1753 &gt;= D1753*Inputs!$B$10, MAX(B1753 - E1753/Inputs!$B$5 - Inputs!$B$8, 0) * I1753, 0)</f>
        <v>0</v>
      </c>
      <c r="M1753" s="2">
        <f t="shared" si="326"/>
        <v>1067.3054320491663</v>
      </c>
      <c r="N1753" s="3" t="str">
        <f t="shared" si="327"/>
        <v>Reg</v>
      </c>
      <c r="O1753" s="3" t="str">
        <f t="shared" si="335"/>
        <v>Discharge</v>
      </c>
      <c r="P1753" s="2">
        <f t="shared" si="328"/>
        <v>0</v>
      </c>
      <c r="Q1753" s="2">
        <f t="shared" si="329"/>
        <v>170</v>
      </c>
      <c r="R1753" s="2">
        <f t="shared" si="330"/>
        <v>0</v>
      </c>
      <c r="S1753" s="2">
        <f t="shared" si="331"/>
        <v>6832.5566715867244</v>
      </c>
      <c r="T1753" s="2">
        <f t="shared" si="332"/>
        <v>0</v>
      </c>
      <c r="U1753" s="2">
        <f>IF(O1753="Reg", R1753 * Inputs!$B$7, 0)</f>
        <v>0</v>
      </c>
      <c r="V1753" s="2">
        <f>MAX(F1753 + P1753*Inputs!$B$15 - (Q1753/Inputs!$B$16) - U1753, 0)</f>
        <v>0</v>
      </c>
    </row>
    <row r="1754" spans="1:22" x14ac:dyDescent="0.3">
      <c r="A1754" s="1">
        <v>46096</v>
      </c>
      <c r="B1754" s="2">
        <v>23.064105225603161</v>
      </c>
      <c r="C1754" s="2">
        <v>2.277671367806374</v>
      </c>
      <c r="D1754" s="2">
        <f t="shared" si="324"/>
        <v>31.441407347799686</v>
      </c>
      <c r="E1754" s="2">
        <f t="shared" si="325"/>
        <v>10.791307199972723</v>
      </c>
      <c r="F1754" s="2">
        <f t="shared" si="333"/>
        <v>0</v>
      </c>
      <c r="G1754" s="2">
        <f t="shared" si="334"/>
        <v>0</v>
      </c>
      <c r="H1754" s="2">
        <f>MIN(Inputs!$B$2, (Inputs!$B$14 - F1754)/Inputs!$B$15)</f>
        <v>170</v>
      </c>
      <c r="I1754" s="2">
        <f>MAX(MIN(Inputs!$B$2, F1754*Inputs!$B$16, Inputs!$B$14*Inputs!$B$4 - G1754), 0)</f>
        <v>0</v>
      </c>
      <c r="J1754" s="2">
        <f>MAX(MIN(Inputs!$B$2, F1754*Inputs!$B$16, (Inputs!$B$14-F1754)/Inputs!$B$15)*Inputs!$B$9, 0)</f>
        <v>0</v>
      </c>
      <c r="K1754" s="2">
        <f>MAX(E1754*Inputs!$B$5 - B1754 - Inputs!$B$8, 0) * H1754</f>
        <v>0</v>
      </c>
      <c r="L1754" s="2">
        <f>IF(B1754 &gt;= D1754*Inputs!$B$10, MAX(B1754 - E1754/Inputs!$B$5 - Inputs!$B$8, 0) * I1754, 0)</f>
        <v>0</v>
      </c>
      <c r="M1754" s="2">
        <f t="shared" si="326"/>
        <v>0</v>
      </c>
      <c r="N1754" s="3" t="str">
        <f t="shared" si="327"/>
        <v>Idle</v>
      </c>
      <c r="O1754" s="3" t="str">
        <f t="shared" si="335"/>
        <v>Idle</v>
      </c>
      <c r="P1754" s="2">
        <f t="shared" si="328"/>
        <v>0</v>
      </c>
      <c r="Q1754" s="2">
        <f t="shared" si="329"/>
        <v>0</v>
      </c>
      <c r="R1754" s="2">
        <f t="shared" si="330"/>
        <v>0</v>
      </c>
      <c r="S1754" s="2">
        <f t="shared" si="331"/>
        <v>0</v>
      </c>
      <c r="T1754" s="2">
        <f t="shared" si="332"/>
        <v>0</v>
      </c>
      <c r="U1754" s="2">
        <f>IF(O1754="Reg", R1754 * Inputs!$B$7, 0)</f>
        <v>0</v>
      </c>
      <c r="V1754" s="2">
        <f>MAX(F1754 + P1754*Inputs!$B$15 - (Q1754/Inputs!$B$16) - U1754, 0)</f>
        <v>0</v>
      </c>
    </row>
    <row r="1755" spans="1:22" x14ac:dyDescent="0.3">
      <c r="A1755" s="1">
        <v>46096.041666666657</v>
      </c>
      <c r="B1755" s="2">
        <v>20.473332149828408</v>
      </c>
      <c r="C1755" s="2">
        <v>7.3003593270822273</v>
      </c>
      <c r="D1755" s="2">
        <f t="shared" si="324"/>
        <v>31.441407347799686</v>
      </c>
      <c r="E1755" s="2">
        <f t="shared" si="325"/>
        <v>6.9472896623721958</v>
      </c>
      <c r="F1755" s="2">
        <f t="shared" si="333"/>
        <v>0</v>
      </c>
      <c r="G1755" s="2">
        <f t="shared" si="334"/>
        <v>0</v>
      </c>
      <c r="H1755" s="2">
        <f>MIN(Inputs!$B$2, (Inputs!$B$14 - F1755)/Inputs!$B$15)</f>
        <v>170</v>
      </c>
      <c r="I1755" s="2">
        <f>MAX(MIN(Inputs!$B$2, F1755*Inputs!$B$16, Inputs!$B$14*Inputs!$B$4 - G1755), 0)</f>
        <v>0</v>
      </c>
      <c r="J1755" s="2">
        <f>MAX(MIN(Inputs!$B$2, F1755*Inputs!$B$16, (Inputs!$B$14-F1755)/Inputs!$B$15)*Inputs!$B$9, 0)</f>
        <v>0</v>
      </c>
      <c r="K1755" s="2">
        <f>MAX(E1755*Inputs!$B$5 - B1755 - Inputs!$B$8, 0) * H1755</f>
        <v>0</v>
      </c>
      <c r="L1755" s="2">
        <f>IF(B1755 &gt;= D1755*Inputs!$B$10, MAX(B1755 - E1755/Inputs!$B$5 - Inputs!$B$8, 0) * I1755, 0)</f>
        <v>0</v>
      </c>
      <c r="M1755" s="2">
        <f t="shared" si="326"/>
        <v>0</v>
      </c>
      <c r="N1755" s="3" t="str">
        <f t="shared" si="327"/>
        <v>Idle</v>
      </c>
      <c r="O1755" s="3" t="str">
        <f t="shared" si="335"/>
        <v>Idle</v>
      </c>
      <c r="P1755" s="2">
        <f t="shared" si="328"/>
        <v>0</v>
      </c>
      <c r="Q1755" s="2">
        <f t="shared" si="329"/>
        <v>0</v>
      </c>
      <c r="R1755" s="2">
        <f t="shared" si="330"/>
        <v>0</v>
      </c>
      <c r="S1755" s="2">
        <f t="shared" si="331"/>
        <v>0</v>
      </c>
      <c r="T1755" s="2">
        <f t="shared" si="332"/>
        <v>0</v>
      </c>
      <c r="U1755" s="2">
        <f>IF(O1755="Reg", R1755 * Inputs!$B$7, 0)</f>
        <v>0</v>
      </c>
      <c r="V1755" s="2">
        <f>MAX(F1755 + P1755*Inputs!$B$15 - (Q1755/Inputs!$B$16) - U1755, 0)</f>
        <v>0</v>
      </c>
    </row>
    <row r="1756" spans="1:22" x14ac:dyDescent="0.3">
      <c r="A1756" s="1">
        <v>46096.083333333343</v>
      </c>
      <c r="B1756" s="2">
        <v>20.43975681505329</v>
      </c>
      <c r="C1756" s="2">
        <v>6.4366679757058867</v>
      </c>
      <c r="D1756" s="2">
        <f t="shared" si="324"/>
        <v>31.441407347799686</v>
      </c>
      <c r="E1756" s="2">
        <f t="shared" si="325"/>
        <v>3.535067637400795</v>
      </c>
      <c r="F1756" s="2">
        <f t="shared" si="333"/>
        <v>0</v>
      </c>
      <c r="G1756" s="2">
        <f t="shared" si="334"/>
        <v>0</v>
      </c>
      <c r="H1756" s="2">
        <f>MIN(Inputs!$B$2, (Inputs!$B$14 - F1756)/Inputs!$B$15)</f>
        <v>170</v>
      </c>
      <c r="I1756" s="2">
        <f>MAX(MIN(Inputs!$B$2, F1756*Inputs!$B$16, Inputs!$B$14*Inputs!$B$4 - G1756), 0)</f>
        <v>0</v>
      </c>
      <c r="J1756" s="2">
        <f>MAX(MIN(Inputs!$B$2, F1756*Inputs!$B$16, (Inputs!$B$14-F1756)/Inputs!$B$15)*Inputs!$B$9, 0)</f>
        <v>0</v>
      </c>
      <c r="K1756" s="2">
        <f>MAX(E1756*Inputs!$B$5 - B1756 - Inputs!$B$8, 0) * H1756</f>
        <v>0</v>
      </c>
      <c r="L1756" s="2">
        <f>IF(B1756 &gt;= D1756*Inputs!$B$10, MAX(B1756 - E1756/Inputs!$B$5 - Inputs!$B$8, 0) * I1756, 0)</f>
        <v>0</v>
      </c>
      <c r="M1756" s="2">
        <f t="shared" si="326"/>
        <v>0</v>
      </c>
      <c r="N1756" s="3" t="str">
        <f t="shared" si="327"/>
        <v>Idle</v>
      </c>
      <c r="O1756" s="3" t="str">
        <f t="shared" si="335"/>
        <v>Idle</v>
      </c>
      <c r="P1756" s="2">
        <f t="shared" si="328"/>
        <v>0</v>
      </c>
      <c r="Q1756" s="2">
        <f t="shared" si="329"/>
        <v>0</v>
      </c>
      <c r="R1756" s="2">
        <f t="shared" si="330"/>
        <v>0</v>
      </c>
      <c r="S1756" s="2">
        <f t="shared" si="331"/>
        <v>0</v>
      </c>
      <c r="T1756" s="2">
        <f t="shared" si="332"/>
        <v>0</v>
      </c>
      <c r="U1756" s="2">
        <f>IF(O1756="Reg", R1756 * Inputs!$B$7, 0)</f>
        <v>0</v>
      </c>
      <c r="V1756" s="2">
        <f>MAX(F1756 + P1756*Inputs!$B$15 - (Q1756/Inputs!$B$16) - U1756, 0)</f>
        <v>0</v>
      </c>
    </row>
    <row r="1757" spans="1:22" x14ac:dyDescent="0.3">
      <c r="A1757" s="1">
        <v>46096.125</v>
      </c>
      <c r="B1757" s="2">
        <v>0.77064900935148128</v>
      </c>
      <c r="C1757" s="2">
        <v>14.684814215447931</v>
      </c>
      <c r="D1757" s="2">
        <f t="shared" si="324"/>
        <v>31.441407347799686</v>
      </c>
      <c r="E1757" s="2">
        <f t="shared" si="325"/>
        <v>0.12844150155858022</v>
      </c>
      <c r="F1757" s="2">
        <f t="shared" si="333"/>
        <v>0</v>
      </c>
      <c r="G1757" s="2">
        <f t="shared" si="334"/>
        <v>0</v>
      </c>
      <c r="H1757" s="2">
        <f>MIN(Inputs!$B$2, (Inputs!$B$14 - F1757)/Inputs!$B$15)</f>
        <v>170</v>
      </c>
      <c r="I1757" s="2">
        <f>MAX(MIN(Inputs!$B$2, F1757*Inputs!$B$16, Inputs!$B$14*Inputs!$B$4 - G1757), 0)</f>
        <v>0</v>
      </c>
      <c r="J1757" s="2">
        <f>MAX(MIN(Inputs!$B$2, F1757*Inputs!$B$16, (Inputs!$B$14-F1757)/Inputs!$B$15)*Inputs!$B$9, 0)</f>
        <v>0</v>
      </c>
      <c r="K1757" s="2">
        <f>MAX(E1757*Inputs!$B$5 - B1757 - Inputs!$B$8, 0) * H1757</f>
        <v>0</v>
      </c>
      <c r="L1757" s="2">
        <f>IF(B1757 &gt;= D1757*Inputs!$B$10, MAX(B1757 - E1757/Inputs!$B$5 - Inputs!$B$8, 0) * I1757, 0)</f>
        <v>0</v>
      </c>
      <c r="M1757" s="2">
        <f t="shared" si="326"/>
        <v>0</v>
      </c>
      <c r="N1757" s="3" t="str">
        <f t="shared" si="327"/>
        <v>Idle</v>
      </c>
      <c r="O1757" s="3" t="str">
        <f t="shared" si="335"/>
        <v>Idle</v>
      </c>
      <c r="P1757" s="2">
        <f t="shared" si="328"/>
        <v>0</v>
      </c>
      <c r="Q1757" s="2">
        <f t="shared" si="329"/>
        <v>0</v>
      </c>
      <c r="R1757" s="2">
        <f t="shared" si="330"/>
        <v>0</v>
      </c>
      <c r="S1757" s="2">
        <f t="shared" si="331"/>
        <v>0</v>
      </c>
      <c r="T1757" s="2">
        <f t="shared" si="332"/>
        <v>0</v>
      </c>
      <c r="U1757" s="2">
        <f>IF(O1757="Reg", R1757 * Inputs!$B$7, 0)</f>
        <v>0</v>
      </c>
      <c r="V1757" s="2">
        <f>MAX(F1757 + P1757*Inputs!$B$15 - (Q1757/Inputs!$B$16) - U1757, 0)</f>
        <v>0</v>
      </c>
    </row>
    <row r="1758" spans="1:22" x14ac:dyDescent="0.3">
      <c r="A1758" s="1">
        <v>46096.166666666657</v>
      </c>
      <c r="B1758" s="2">
        <v>0</v>
      </c>
      <c r="C1758" s="2">
        <v>5.7482156900090491</v>
      </c>
      <c r="D1758" s="2">
        <f t="shared" si="324"/>
        <v>31.441407347799686</v>
      </c>
      <c r="E1758" s="2">
        <f t="shared" si="325"/>
        <v>0</v>
      </c>
      <c r="F1758" s="2">
        <f t="shared" si="333"/>
        <v>0</v>
      </c>
      <c r="G1758" s="2">
        <f t="shared" si="334"/>
        <v>0</v>
      </c>
      <c r="H1758" s="2">
        <f>MIN(Inputs!$B$2, (Inputs!$B$14 - F1758)/Inputs!$B$15)</f>
        <v>170</v>
      </c>
      <c r="I1758" s="2">
        <f>MAX(MIN(Inputs!$B$2, F1758*Inputs!$B$16, Inputs!$B$14*Inputs!$B$4 - G1758), 0)</f>
        <v>0</v>
      </c>
      <c r="J1758" s="2">
        <f>MAX(MIN(Inputs!$B$2, F1758*Inputs!$B$16, (Inputs!$B$14-F1758)/Inputs!$B$15)*Inputs!$B$9, 0)</f>
        <v>0</v>
      </c>
      <c r="K1758" s="2">
        <f>MAX(E1758*Inputs!$B$5 - B1758 - Inputs!$B$8, 0) * H1758</f>
        <v>0</v>
      </c>
      <c r="L1758" s="2">
        <f>IF(B1758 &gt;= D1758*Inputs!$B$10, MAX(B1758 - E1758/Inputs!$B$5 - Inputs!$B$8, 0) * I1758, 0)</f>
        <v>0</v>
      </c>
      <c r="M1758" s="2">
        <f t="shared" si="326"/>
        <v>0</v>
      </c>
      <c r="N1758" s="3" t="str">
        <f t="shared" si="327"/>
        <v>Idle</v>
      </c>
      <c r="O1758" s="3" t="str">
        <f t="shared" si="335"/>
        <v>Idle</v>
      </c>
      <c r="P1758" s="2">
        <f t="shared" si="328"/>
        <v>0</v>
      </c>
      <c r="Q1758" s="2">
        <f t="shared" si="329"/>
        <v>0</v>
      </c>
      <c r="R1758" s="2">
        <f t="shared" si="330"/>
        <v>0</v>
      </c>
      <c r="S1758" s="2">
        <f t="shared" si="331"/>
        <v>0</v>
      </c>
      <c r="T1758" s="2">
        <f t="shared" si="332"/>
        <v>0</v>
      </c>
      <c r="U1758" s="2">
        <f>IF(O1758="Reg", R1758 * Inputs!$B$7, 0)</f>
        <v>0</v>
      </c>
      <c r="V1758" s="2">
        <f>MAX(F1758 + P1758*Inputs!$B$15 - (Q1758/Inputs!$B$16) - U1758, 0)</f>
        <v>0</v>
      </c>
    </row>
    <row r="1759" spans="1:22" x14ac:dyDescent="0.3">
      <c r="A1759" s="1">
        <v>46096.208333333343</v>
      </c>
      <c r="B1759" s="2">
        <v>0</v>
      </c>
      <c r="C1759" s="2">
        <v>4.3227365135416651</v>
      </c>
      <c r="D1759" s="2">
        <f t="shared" si="324"/>
        <v>31.441407347799686</v>
      </c>
      <c r="E1759" s="2">
        <f t="shared" si="325"/>
        <v>1.4408747240554793</v>
      </c>
      <c r="F1759" s="2">
        <f t="shared" si="333"/>
        <v>0</v>
      </c>
      <c r="G1759" s="2">
        <f t="shared" si="334"/>
        <v>0</v>
      </c>
      <c r="H1759" s="2">
        <f>MIN(Inputs!$B$2, (Inputs!$B$14 - F1759)/Inputs!$B$15)</f>
        <v>170</v>
      </c>
      <c r="I1759" s="2">
        <f>MAX(MIN(Inputs!$B$2, F1759*Inputs!$B$16, Inputs!$B$14*Inputs!$B$4 - G1759), 0)</f>
        <v>0</v>
      </c>
      <c r="J1759" s="2">
        <f>MAX(MIN(Inputs!$B$2, F1759*Inputs!$B$16, (Inputs!$B$14-F1759)/Inputs!$B$15)*Inputs!$B$9, 0)</f>
        <v>0</v>
      </c>
      <c r="K1759" s="2">
        <f>MAX(E1759*Inputs!$B$5 - B1759 - Inputs!$B$8, 0) * H1759</f>
        <v>0</v>
      </c>
      <c r="L1759" s="2">
        <f>IF(B1759 &gt;= D1759*Inputs!$B$10, MAX(B1759 - E1759/Inputs!$B$5 - Inputs!$B$8, 0) * I1759, 0)</f>
        <v>0</v>
      </c>
      <c r="M1759" s="2">
        <f t="shared" si="326"/>
        <v>0</v>
      </c>
      <c r="N1759" s="3" t="str">
        <f t="shared" si="327"/>
        <v>Idle</v>
      </c>
      <c r="O1759" s="3" t="str">
        <f t="shared" si="335"/>
        <v>Idle</v>
      </c>
      <c r="P1759" s="2">
        <f t="shared" si="328"/>
        <v>0</v>
      </c>
      <c r="Q1759" s="2">
        <f t="shared" si="329"/>
        <v>0</v>
      </c>
      <c r="R1759" s="2">
        <f t="shared" si="330"/>
        <v>0</v>
      </c>
      <c r="S1759" s="2">
        <f t="shared" si="331"/>
        <v>0</v>
      </c>
      <c r="T1759" s="2">
        <f t="shared" si="332"/>
        <v>0</v>
      </c>
      <c r="U1759" s="2">
        <f>IF(O1759="Reg", R1759 * Inputs!$B$7, 0)</f>
        <v>0</v>
      </c>
      <c r="V1759" s="2">
        <f>MAX(F1759 + P1759*Inputs!$B$15 - (Q1759/Inputs!$B$16) - U1759, 0)</f>
        <v>0</v>
      </c>
    </row>
    <row r="1760" spans="1:22" x14ac:dyDescent="0.3">
      <c r="A1760" s="1">
        <v>46096.25</v>
      </c>
      <c r="B1760" s="2">
        <v>0</v>
      </c>
      <c r="C1760" s="2">
        <v>3.7389269605088722</v>
      </c>
      <c r="D1760" s="2">
        <f t="shared" si="324"/>
        <v>31.441407347799686</v>
      </c>
      <c r="E1760" s="2">
        <f t="shared" si="325"/>
        <v>4.9020936149152634</v>
      </c>
      <c r="F1760" s="2">
        <f t="shared" si="333"/>
        <v>0</v>
      </c>
      <c r="G1760" s="2">
        <f t="shared" si="334"/>
        <v>0</v>
      </c>
      <c r="H1760" s="2">
        <f>MIN(Inputs!$B$2, (Inputs!$B$14 - F1760)/Inputs!$B$15)</f>
        <v>170</v>
      </c>
      <c r="I1760" s="2">
        <f>MAX(MIN(Inputs!$B$2, F1760*Inputs!$B$16, Inputs!$B$14*Inputs!$B$4 - G1760), 0)</f>
        <v>0</v>
      </c>
      <c r="J1760" s="2">
        <f>MAX(MIN(Inputs!$B$2, F1760*Inputs!$B$16, (Inputs!$B$14-F1760)/Inputs!$B$15)*Inputs!$B$9, 0)</f>
        <v>0</v>
      </c>
      <c r="K1760" s="2">
        <f>MAX(E1760*Inputs!$B$5 - B1760 - Inputs!$B$8, 0) * H1760</f>
        <v>0</v>
      </c>
      <c r="L1760" s="2">
        <f>IF(B1760 &gt;= D1760*Inputs!$B$10, MAX(B1760 - E1760/Inputs!$B$5 - Inputs!$B$8, 0) * I1760, 0)</f>
        <v>0</v>
      </c>
      <c r="M1760" s="2">
        <f t="shared" si="326"/>
        <v>0</v>
      </c>
      <c r="N1760" s="3" t="str">
        <f t="shared" si="327"/>
        <v>Idle</v>
      </c>
      <c r="O1760" s="3" t="str">
        <f t="shared" si="335"/>
        <v>Idle</v>
      </c>
      <c r="P1760" s="2">
        <f t="shared" si="328"/>
        <v>0</v>
      </c>
      <c r="Q1760" s="2">
        <f t="shared" si="329"/>
        <v>0</v>
      </c>
      <c r="R1760" s="2">
        <f t="shared" si="330"/>
        <v>0</v>
      </c>
      <c r="S1760" s="2">
        <f t="shared" si="331"/>
        <v>0</v>
      </c>
      <c r="T1760" s="2">
        <f t="shared" si="332"/>
        <v>0</v>
      </c>
      <c r="U1760" s="2">
        <f>IF(O1760="Reg", R1760 * Inputs!$B$7, 0)</f>
        <v>0</v>
      </c>
      <c r="V1760" s="2">
        <f>MAX(F1760 + P1760*Inputs!$B$15 - (Q1760/Inputs!$B$16) - U1760, 0)</f>
        <v>0</v>
      </c>
    </row>
    <row r="1761" spans="1:22" x14ac:dyDescent="0.3">
      <c r="A1761" s="1">
        <v>46096.291666666657</v>
      </c>
      <c r="B1761" s="2">
        <v>0</v>
      </c>
      <c r="C1761" s="2">
        <v>20.167356052621631</v>
      </c>
      <c r="D1761" s="2">
        <f t="shared" si="324"/>
        <v>31.441407347799686</v>
      </c>
      <c r="E1761" s="2">
        <f t="shared" si="325"/>
        <v>9.556463389892345</v>
      </c>
      <c r="F1761" s="2">
        <f t="shared" si="333"/>
        <v>0</v>
      </c>
      <c r="G1761" s="2">
        <f t="shared" si="334"/>
        <v>0</v>
      </c>
      <c r="H1761" s="2">
        <f>MIN(Inputs!$B$2, (Inputs!$B$14 - F1761)/Inputs!$B$15)</f>
        <v>170</v>
      </c>
      <c r="I1761" s="2">
        <f>MAX(MIN(Inputs!$B$2, F1761*Inputs!$B$16, Inputs!$B$14*Inputs!$B$4 - G1761), 0)</f>
        <v>0</v>
      </c>
      <c r="J1761" s="2">
        <f>MAX(MIN(Inputs!$B$2, F1761*Inputs!$B$16, (Inputs!$B$14-F1761)/Inputs!$B$15)*Inputs!$B$9, 0)</f>
        <v>0</v>
      </c>
      <c r="K1761" s="2">
        <f>MAX(E1761*Inputs!$B$5 - B1761 - Inputs!$B$8, 0) * H1761</f>
        <v>0</v>
      </c>
      <c r="L1761" s="2">
        <f>IF(B1761 &gt;= D1761*Inputs!$B$10, MAX(B1761 - E1761/Inputs!$B$5 - Inputs!$B$8, 0) * I1761, 0)</f>
        <v>0</v>
      </c>
      <c r="M1761" s="2">
        <f t="shared" si="326"/>
        <v>0</v>
      </c>
      <c r="N1761" s="3" t="str">
        <f t="shared" si="327"/>
        <v>Idle</v>
      </c>
      <c r="O1761" s="3" t="str">
        <f t="shared" si="335"/>
        <v>Idle</v>
      </c>
      <c r="P1761" s="2">
        <f t="shared" si="328"/>
        <v>0</v>
      </c>
      <c r="Q1761" s="2">
        <f t="shared" si="329"/>
        <v>0</v>
      </c>
      <c r="R1761" s="2">
        <f t="shared" si="330"/>
        <v>0</v>
      </c>
      <c r="S1761" s="2">
        <f t="shared" si="331"/>
        <v>0</v>
      </c>
      <c r="T1761" s="2">
        <f t="shared" si="332"/>
        <v>0</v>
      </c>
      <c r="U1761" s="2">
        <f>IF(O1761="Reg", R1761 * Inputs!$B$7, 0)</f>
        <v>0</v>
      </c>
      <c r="V1761" s="2">
        <f>MAX(F1761 + P1761*Inputs!$B$15 - (Q1761/Inputs!$B$16) - U1761, 0)</f>
        <v>0</v>
      </c>
    </row>
    <row r="1762" spans="1:22" x14ac:dyDescent="0.3">
      <c r="A1762" s="1">
        <v>46096.333333333343</v>
      </c>
      <c r="B1762" s="2">
        <v>0</v>
      </c>
      <c r="C1762" s="2">
        <v>5.9948433271531991</v>
      </c>
      <c r="D1762" s="2">
        <f t="shared" si="324"/>
        <v>31.441407347799686</v>
      </c>
      <c r="E1762" s="2">
        <f t="shared" si="325"/>
        <v>14.6961291066276</v>
      </c>
      <c r="F1762" s="2">
        <f t="shared" si="333"/>
        <v>0</v>
      </c>
      <c r="G1762" s="2">
        <f t="shared" si="334"/>
        <v>0</v>
      </c>
      <c r="H1762" s="2">
        <f>MIN(Inputs!$B$2, (Inputs!$B$14 - F1762)/Inputs!$B$15)</f>
        <v>170</v>
      </c>
      <c r="I1762" s="2">
        <f>MAX(MIN(Inputs!$B$2, F1762*Inputs!$B$16, Inputs!$B$14*Inputs!$B$4 - G1762), 0)</f>
        <v>0</v>
      </c>
      <c r="J1762" s="2">
        <f>MAX(MIN(Inputs!$B$2, F1762*Inputs!$B$16, (Inputs!$B$14-F1762)/Inputs!$B$15)*Inputs!$B$9, 0)</f>
        <v>0</v>
      </c>
      <c r="K1762" s="2">
        <f>MAX(E1762*Inputs!$B$5 - B1762 - Inputs!$B$8, 0) * H1762</f>
        <v>0</v>
      </c>
      <c r="L1762" s="2">
        <f>IF(B1762 &gt;= D1762*Inputs!$B$10, MAX(B1762 - E1762/Inputs!$B$5 - Inputs!$B$8, 0) * I1762, 0)</f>
        <v>0</v>
      </c>
      <c r="M1762" s="2">
        <f t="shared" si="326"/>
        <v>0</v>
      </c>
      <c r="N1762" s="3" t="str">
        <f t="shared" si="327"/>
        <v>Idle</v>
      </c>
      <c r="O1762" s="3" t="str">
        <f t="shared" si="335"/>
        <v>Idle</v>
      </c>
      <c r="P1762" s="2">
        <f t="shared" si="328"/>
        <v>0</v>
      </c>
      <c r="Q1762" s="2">
        <f t="shared" si="329"/>
        <v>0</v>
      </c>
      <c r="R1762" s="2">
        <f t="shared" si="330"/>
        <v>0</v>
      </c>
      <c r="S1762" s="2">
        <f t="shared" si="331"/>
        <v>0</v>
      </c>
      <c r="T1762" s="2">
        <f t="shared" si="332"/>
        <v>0</v>
      </c>
      <c r="U1762" s="2">
        <f>IF(O1762="Reg", R1762 * Inputs!$B$7, 0)</f>
        <v>0</v>
      </c>
      <c r="V1762" s="2">
        <f>MAX(F1762 + P1762*Inputs!$B$15 - (Q1762/Inputs!$B$16) - U1762, 0)</f>
        <v>0</v>
      </c>
    </row>
    <row r="1763" spans="1:22" x14ac:dyDescent="0.3">
      <c r="A1763" s="1">
        <v>46096.375</v>
      </c>
      <c r="B1763" s="2">
        <v>0</v>
      </c>
      <c r="C1763" s="2">
        <v>1.371050682028562</v>
      </c>
      <c r="D1763" s="2">
        <f t="shared" si="324"/>
        <v>31.441407347799686</v>
      </c>
      <c r="E1763" s="2">
        <f t="shared" si="325"/>
        <v>22.564055008405692</v>
      </c>
      <c r="F1763" s="2">
        <f t="shared" si="333"/>
        <v>0</v>
      </c>
      <c r="G1763" s="2">
        <f t="shared" si="334"/>
        <v>0</v>
      </c>
      <c r="H1763" s="2">
        <f>MIN(Inputs!$B$2, (Inputs!$B$14 - F1763)/Inputs!$B$15)</f>
        <v>170</v>
      </c>
      <c r="I1763" s="2">
        <f>MAX(MIN(Inputs!$B$2, F1763*Inputs!$B$16, Inputs!$B$14*Inputs!$B$4 - G1763), 0)</f>
        <v>0</v>
      </c>
      <c r="J1763" s="2">
        <f>MAX(MIN(Inputs!$B$2, F1763*Inputs!$B$16, (Inputs!$B$14-F1763)/Inputs!$B$15)*Inputs!$B$9, 0)</f>
        <v>0</v>
      </c>
      <c r="K1763" s="2">
        <f>MAX(E1763*Inputs!$B$5 - B1763 - Inputs!$B$8, 0) * H1763</f>
        <v>0</v>
      </c>
      <c r="L1763" s="2">
        <f>IF(B1763 &gt;= D1763*Inputs!$B$10, MAX(B1763 - E1763/Inputs!$B$5 - Inputs!$B$8, 0) * I1763, 0)</f>
        <v>0</v>
      </c>
      <c r="M1763" s="2">
        <f t="shared" si="326"/>
        <v>0</v>
      </c>
      <c r="N1763" s="3" t="str">
        <f t="shared" si="327"/>
        <v>Idle</v>
      </c>
      <c r="O1763" s="3" t="str">
        <f t="shared" si="335"/>
        <v>Idle</v>
      </c>
      <c r="P1763" s="2">
        <f t="shared" si="328"/>
        <v>0</v>
      </c>
      <c r="Q1763" s="2">
        <f t="shared" si="329"/>
        <v>0</v>
      </c>
      <c r="R1763" s="2">
        <f t="shared" si="330"/>
        <v>0</v>
      </c>
      <c r="S1763" s="2">
        <f t="shared" si="331"/>
        <v>0</v>
      </c>
      <c r="T1763" s="2">
        <f t="shared" si="332"/>
        <v>0</v>
      </c>
      <c r="U1763" s="2">
        <f>IF(O1763="Reg", R1763 * Inputs!$B$7, 0)</f>
        <v>0</v>
      </c>
      <c r="V1763" s="2">
        <f>MAX(F1763 + P1763*Inputs!$B$15 - (Q1763/Inputs!$B$16) - U1763, 0)</f>
        <v>0</v>
      </c>
    </row>
    <row r="1764" spans="1:22" x14ac:dyDescent="0.3">
      <c r="A1764" s="1">
        <v>46096.416666666657</v>
      </c>
      <c r="B1764" s="2">
        <v>8.6452483443328756</v>
      </c>
      <c r="C1764" s="2">
        <v>15.466783563439931</v>
      </c>
      <c r="D1764" s="2">
        <f t="shared" si="324"/>
        <v>31.441407347799686</v>
      </c>
      <c r="E1764" s="2">
        <f t="shared" si="325"/>
        <v>32.615728711342172</v>
      </c>
      <c r="F1764" s="2">
        <f t="shared" si="333"/>
        <v>0</v>
      </c>
      <c r="G1764" s="2">
        <f t="shared" si="334"/>
        <v>0</v>
      </c>
      <c r="H1764" s="2">
        <f>MIN(Inputs!$B$2, (Inputs!$B$14 - F1764)/Inputs!$B$15)</f>
        <v>170</v>
      </c>
      <c r="I1764" s="2">
        <f>MAX(MIN(Inputs!$B$2, F1764*Inputs!$B$16, Inputs!$B$14*Inputs!$B$4 - G1764), 0)</f>
        <v>0</v>
      </c>
      <c r="J1764" s="2">
        <f>MAX(MIN(Inputs!$B$2, F1764*Inputs!$B$16, (Inputs!$B$14-F1764)/Inputs!$B$15)*Inputs!$B$9, 0)</f>
        <v>0</v>
      </c>
      <c r="K1764" s="2">
        <f>MAX(E1764*Inputs!$B$5 - B1764 - Inputs!$B$8, 0) * H1764</f>
        <v>9.6207966802005984</v>
      </c>
      <c r="L1764" s="2">
        <f>IF(B1764 &gt;= D1764*Inputs!$B$10, MAX(B1764 - E1764/Inputs!$B$5 - Inputs!$B$8, 0) * I1764, 0)</f>
        <v>0</v>
      </c>
      <c r="M1764" s="2">
        <f t="shared" si="326"/>
        <v>0</v>
      </c>
      <c r="N1764" s="3" t="str">
        <f t="shared" si="327"/>
        <v>Charge</v>
      </c>
      <c r="O1764" s="3" t="str">
        <f t="shared" si="335"/>
        <v>Charge</v>
      </c>
      <c r="P1764" s="2">
        <f t="shared" si="328"/>
        <v>170</v>
      </c>
      <c r="Q1764" s="2">
        <f t="shared" si="329"/>
        <v>0</v>
      </c>
      <c r="R1764" s="2">
        <f t="shared" si="330"/>
        <v>0</v>
      </c>
      <c r="S1764" s="2">
        <f t="shared" si="331"/>
        <v>-1469.6922185365888</v>
      </c>
      <c r="T1764" s="2">
        <f t="shared" si="332"/>
        <v>0</v>
      </c>
      <c r="U1764" s="2">
        <f>IF(O1764="Reg", R1764 * Inputs!$B$7, 0)</f>
        <v>0</v>
      </c>
      <c r="V1764" s="2">
        <f>MAX(F1764 + P1764*Inputs!$B$15 - (Q1764/Inputs!$B$16) - U1764, 0)</f>
        <v>170</v>
      </c>
    </row>
    <row r="1765" spans="1:22" x14ac:dyDescent="0.3">
      <c r="A1765" s="1">
        <v>46096.458333333343</v>
      </c>
      <c r="B1765" s="2">
        <v>20.767313345158708</v>
      </c>
      <c r="C1765" s="2">
        <v>11.693911497625029</v>
      </c>
      <c r="D1765" s="2">
        <f t="shared" si="324"/>
        <v>31.441407347799686</v>
      </c>
      <c r="E1765" s="2">
        <f t="shared" si="325"/>
        <v>42.048697951571974</v>
      </c>
      <c r="F1765" s="2">
        <f t="shared" si="333"/>
        <v>170</v>
      </c>
      <c r="G1765" s="2">
        <f t="shared" si="334"/>
        <v>0</v>
      </c>
      <c r="H1765" s="2">
        <f>MIN(Inputs!$B$2, (Inputs!$B$14 - F1765)/Inputs!$B$15)</f>
        <v>170</v>
      </c>
      <c r="I1765" s="2">
        <f>MAX(MIN(Inputs!$B$2, F1765*Inputs!$B$16, Inputs!$B$14*Inputs!$B$4 - G1765), 0)</f>
        <v>170</v>
      </c>
      <c r="J1765" s="2">
        <f>MAX(MIN(Inputs!$B$2, F1765*Inputs!$B$16, (Inputs!$B$14-F1765)/Inputs!$B$15)*Inputs!$B$9, 0)</f>
        <v>136</v>
      </c>
      <c r="K1765" s="2">
        <f>MAX(E1765*Inputs!$B$5 - B1765 - Inputs!$B$8, 0) * H1765</f>
        <v>0</v>
      </c>
      <c r="L1765" s="2">
        <f>IF(B1765 &gt;= D1765*Inputs!$B$10, MAX(B1765 - E1765/Inputs!$B$5 - Inputs!$B$8, 0) * I1765, 0)</f>
        <v>0</v>
      </c>
      <c r="M1765" s="2">
        <f t="shared" si="326"/>
        <v>1590.371963677004</v>
      </c>
      <c r="N1765" s="3" t="str">
        <f t="shared" si="327"/>
        <v>Reg</v>
      </c>
      <c r="O1765" s="3" t="str">
        <f t="shared" si="335"/>
        <v>Charge</v>
      </c>
      <c r="P1765" s="2">
        <f t="shared" si="328"/>
        <v>170</v>
      </c>
      <c r="Q1765" s="2">
        <f t="shared" si="329"/>
        <v>0</v>
      </c>
      <c r="R1765" s="2">
        <f t="shared" si="330"/>
        <v>0</v>
      </c>
      <c r="S1765" s="2">
        <f t="shared" si="331"/>
        <v>-3530.4432686769806</v>
      </c>
      <c r="T1765" s="2">
        <f t="shared" si="332"/>
        <v>0</v>
      </c>
      <c r="U1765" s="2">
        <f>IF(O1765="Reg", R1765 * Inputs!$B$7, 0)</f>
        <v>0</v>
      </c>
      <c r="V1765" s="2">
        <f>MAX(F1765 + P1765*Inputs!$B$15 - (Q1765/Inputs!$B$16) - U1765, 0)</f>
        <v>340</v>
      </c>
    </row>
    <row r="1766" spans="1:22" x14ac:dyDescent="0.3">
      <c r="A1766" s="1">
        <v>46096.5</v>
      </c>
      <c r="B1766" s="2">
        <v>27.926218649862491</v>
      </c>
      <c r="C1766" s="2">
        <v>7.3825252685475036</v>
      </c>
      <c r="D1766" s="2">
        <f t="shared" si="324"/>
        <v>31.441407347799686</v>
      </c>
      <c r="E1766" s="2">
        <f t="shared" si="325"/>
        <v>49.888150574145563</v>
      </c>
      <c r="F1766" s="2">
        <f t="shared" si="333"/>
        <v>340</v>
      </c>
      <c r="G1766" s="2">
        <f t="shared" si="334"/>
        <v>0</v>
      </c>
      <c r="H1766" s="2">
        <f>MIN(Inputs!$B$2, (Inputs!$B$14 - F1766)/Inputs!$B$15)</f>
        <v>0</v>
      </c>
      <c r="I1766" s="2">
        <f>MAX(MIN(Inputs!$B$2, F1766*Inputs!$B$16, Inputs!$B$14*Inputs!$B$4 - G1766), 0)</f>
        <v>170</v>
      </c>
      <c r="J1766" s="2">
        <f>MAX(MIN(Inputs!$B$2, F1766*Inputs!$B$16, (Inputs!$B$14-F1766)/Inputs!$B$15)*Inputs!$B$9, 0)</f>
        <v>0</v>
      </c>
      <c r="K1766" s="2">
        <f>MAX(E1766*Inputs!$B$5 - B1766 - Inputs!$B$8, 0) * H1766</f>
        <v>0</v>
      </c>
      <c r="L1766" s="2">
        <f>IF(B1766 &gt;= D1766*Inputs!$B$10, MAX(B1766 - E1766/Inputs!$B$5 - Inputs!$B$8, 0) * I1766, 0)</f>
        <v>0</v>
      </c>
      <c r="M1766" s="2">
        <f t="shared" si="326"/>
        <v>0</v>
      </c>
      <c r="N1766" s="3" t="str">
        <f t="shared" si="327"/>
        <v>Idle</v>
      </c>
      <c r="O1766" s="3" t="str">
        <f t="shared" si="335"/>
        <v>Idle</v>
      </c>
      <c r="P1766" s="2">
        <f t="shared" si="328"/>
        <v>0</v>
      </c>
      <c r="Q1766" s="2">
        <f t="shared" si="329"/>
        <v>0</v>
      </c>
      <c r="R1766" s="2">
        <f t="shared" si="330"/>
        <v>0</v>
      </c>
      <c r="S1766" s="2">
        <f t="shared" si="331"/>
        <v>0</v>
      </c>
      <c r="T1766" s="2">
        <f t="shared" si="332"/>
        <v>0</v>
      </c>
      <c r="U1766" s="2">
        <f>IF(O1766="Reg", R1766 * Inputs!$B$7, 0)</f>
        <v>0</v>
      </c>
      <c r="V1766" s="2">
        <f>MAX(F1766 + P1766*Inputs!$B$15 - (Q1766/Inputs!$B$16) - U1766, 0)</f>
        <v>340</v>
      </c>
    </row>
    <row r="1767" spans="1:22" x14ac:dyDescent="0.3">
      <c r="A1767" s="1">
        <v>46096.541666666657</v>
      </c>
      <c r="B1767" s="2">
        <v>30.83799430041153</v>
      </c>
      <c r="C1767" s="2">
        <v>4.8921301997391309</v>
      </c>
      <c r="D1767" s="2">
        <f t="shared" si="324"/>
        <v>31.441407347799686</v>
      </c>
      <c r="E1767" s="2">
        <f t="shared" si="325"/>
        <v>57.001060745334335</v>
      </c>
      <c r="F1767" s="2">
        <f t="shared" si="333"/>
        <v>340</v>
      </c>
      <c r="G1767" s="2">
        <f t="shared" si="334"/>
        <v>0</v>
      </c>
      <c r="H1767" s="2">
        <f>MIN(Inputs!$B$2, (Inputs!$B$14 - F1767)/Inputs!$B$15)</f>
        <v>0</v>
      </c>
      <c r="I1767" s="2">
        <f>MAX(MIN(Inputs!$B$2, F1767*Inputs!$B$16, Inputs!$B$14*Inputs!$B$4 - G1767), 0)</f>
        <v>170</v>
      </c>
      <c r="J1767" s="2">
        <f>MAX(MIN(Inputs!$B$2, F1767*Inputs!$B$16, (Inputs!$B$14-F1767)/Inputs!$B$15)*Inputs!$B$9, 0)</f>
        <v>0</v>
      </c>
      <c r="K1767" s="2">
        <f>MAX(E1767*Inputs!$B$5 - B1767 - Inputs!$B$8, 0) * H1767</f>
        <v>0</v>
      </c>
      <c r="L1767" s="2">
        <f>IF(B1767 &gt;= D1767*Inputs!$B$10, MAX(B1767 - E1767/Inputs!$B$5 - Inputs!$B$8, 0) * I1767, 0)</f>
        <v>0</v>
      </c>
      <c r="M1767" s="2">
        <f t="shared" si="326"/>
        <v>0</v>
      </c>
      <c r="N1767" s="3" t="str">
        <f t="shared" si="327"/>
        <v>Idle</v>
      </c>
      <c r="O1767" s="3" t="str">
        <f t="shared" si="335"/>
        <v>Idle</v>
      </c>
      <c r="P1767" s="2">
        <f t="shared" si="328"/>
        <v>0</v>
      </c>
      <c r="Q1767" s="2">
        <f t="shared" si="329"/>
        <v>0</v>
      </c>
      <c r="R1767" s="2">
        <f t="shared" si="330"/>
        <v>0</v>
      </c>
      <c r="S1767" s="2">
        <f t="shared" si="331"/>
        <v>0</v>
      </c>
      <c r="T1767" s="2">
        <f t="shared" si="332"/>
        <v>0</v>
      </c>
      <c r="U1767" s="2">
        <f>IF(O1767="Reg", R1767 * Inputs!$B$7, 0)</f>
        <v>0</v>
      </c>
      <c r="V1767" s="2">
        <f>MAX(F1767 + P1767*Inputs!$B$15 - (Q1767/Inputs!$B$16) - U1767, 0)</f>
        <v>340</v>
      </c>
    </row>
    <row r="1768" spans="1:22" x14ac:dyDescent="0.3">
      <c r="A1768" s="1">
        <v>46096.583333333343</v>
      </c>
      <c r="B1768" s="2">
        <v>47.207555410668562</v>
      </c>
      <c r="C1768" s="2">
        <v>4.4857168931541649</v>
      </c>
      <c r="D1768" s="2">
        <f t="shared" si="324"/>
        <v>31.441407347799686</v>
      </c>
      <c r="E1768" s="2">
        <f t="shared" si="325"/>
        <v>63.769613537195518</v>
      </c>
      <c r="F1768" s="2">
        <f t="shared" si="333"/>
        <v>340</v>
      </c>
      <c r="G1768" s="2">
        <f t="shared" si="334"/>
        <v>0</v>
      </c>
      <c r="H1768" s="2">
        <f>MIN(Inputs!$B$2, (Inputs!$B$14 - F1768)/Inputs!$B$15)</f>
        <v>0</v>
      </c>
      <c r="I1768" s="2">
        <f>MAX(MIN(Inputs!$B$2, F1768*Inputs!$B$16, Inputs!$B$14*Inputs!$B$4 - G1768), 0)</f>
        <v>170</v>
      </c>
      <c r="J1768" s="2">
        <f>MAX(MIN(Inputs!$B$2, F1768*Inputs!$B$16, (Inputs!$B$14-F1768)/Inputs!$B$15)*Inputs!$B$9, 0)</f>
        <v>0</v>
      </c>
      <c r="K1768" s="2">
        <f>MAX(E1768*Inputs!$B$5 - B1768 - Inputs!$B$8, 0) * H1768</f>
        <v>0</v>
      </c>
      <c r="L1768" s="2">
        <f>IF(B1768 &gt;= D1768*Inputs!$B$10, MAX(B1768 - E1768/Inputs!$B$5 - Inputs!$B$8, 0) * I1768, 0)</f>
        <v>0</v>
      </c>
      <c r="M1768" s="2">
        <f t="shared" si="326"/>
        <v>0</v>
      </c>
      <c r="N1768" s="3" t="str">
        <f t="shared" si="327"/>
        <v>Idle</v>
      </c>
      <c r="O1768" s="3" t="str">
        <f t="shared" si="335"/>
        <v>Idle</v>
      </c>
      <c r="P1768" s="2">
        <f t="shared" si="328"/>
        <v>0</v>
      </c>
      <c r="Q1768" s="2">
        <f t="shared" si="329"/>
        <v>0</v>
      </c>
      <c r="R1768" s="2">
        <f t="shared" si="330"/>
        <v>0</v>
      </c>
      <c r="S1768" s="2">
        <f t="shared" si="331"/>
        <v>0</v>
      </c>
      <c r="T1768" s="2">
        <f t="shared" si="332"/>
        <v>0</v>
      </c>
      <c r="U1768" s="2">
        <f>IF(O1768="Reg", R1768 * Inputs!$B$7, 0)</f>
        <v>0</v>
      </c>
      <c r="V1768" s="2">
        <f>MAX(F1768 + P1768*Inputs!$B$15 - (Q1768/Inputs!$B$16) - U1768, 0)</f>
        <v>340</v>
      </c>
    </row>
    <row r="1769" spans="1:22" x14ac:dyDescent="0.3">
      <c r="A1769" s="1">
        <v>46096.625</v>
      </c>
      <c r="B1769" s="2">
        <v>60.310042217618857</v>
      </c>
      <c r="C1769" s="2">
        <v>7.2740723080615428</v>
      </c>
      <c r="D1769" s="2">
        <f t="shared" si="324"/>
        <v>31.441407347799686</v>
      </c>
      <c r="E1769" s="2">
        <f t="shared" si="325"/>
        <v>66.890641362732126</v>
      </c>
      <c r="F1769" s="2">
        <f t="shared" si="333"/>
        <v>340</v>
      </c>
      <c r="G1769" s="2">
        <f t="shared" si="334"/>
        <v>0</v>
      </c>
      <c r="H1769" s="2">
        <f>MIN(Inputs!$B$2, (Inputs!$B$14 - F1769)/Inputs!$B$15)</f>
        <v>0</v>
      </c>
      <c r="I1769" s="2">
        <f>MAX(MIN(Inputs!$B$2, F1769*Inputs!$B$16, Inputs!$B$14*Inputs!$B$4 - G1769), 0)</f>
        <v>170</v>
      </c>
      <c r="J1769" s="2">
        <f>MAX(MIN(Inputs!$B$2, F1769*Inputs!$B$16, (Inputs!$B$14-F1769)/Inputs!$B$15)*Inputs!$B$9, 0)</f>
        <v>0</v>
      </c>
      <c r="K1769" s="2">
        <f>MAX(E1769*Inputs!$B$5 - B1769 - Inputs!$B$8, 0) * H1769</f>
        <v>0</v>
      </c>
      <c r="L1769" s="2">
        <f>IF(B1769 &gt;= D1769*Inputs!$B$10, MAX(B1769 - E1769/Inputs!$B$5 - Inputs!$B$8, 0) * I1769, 0)</f>
        <v>0</v>
      </c>
      <c r="M1769" s="2">
        <f t="shared" si="326"/>
        <v>0</v>
      </c>
      <c r="N1769" s="3" t="str">
        <f t="shared" si="327"/>
        <v>Idle</v>
      </c>
      <c r="O1769" s="3" t="str">
        <f t="shared" si="335"/>
        <v>Idle</v>
      </c>
      <c r="P1769" s="2">
        <f t="shared" si="328"/>
        <v>0</v>
      </c>
      <c r="Q1769" s="2">
        <f t="shared" si="329"/>
        <v>0</v>
      </c>
      <c r="R1769" s="2">
        <f t="shared" si="330"/>
        <v>0</v>
      </c>
      <c r="S1769" s="2">
        <f t="shared" si="331"/>
        <v>0</v>
      </c>
      <c r="T1769" s="2">
        <f t="shared" si="332"/>
        <v>0</v>
      </c>
      <c r="U1769" s="2">
        <f>IF(O1769="Reg", R1769 * Inputs!$B$7, 0)</f>
        <v>0</v>
      </c>
      <c r="V1769" s="2">
        <f>MAX(F1769 + P1769*Inputs!$B$15 - (Q1769/Inputs!$B$16) - U1769, 0)</f>
        <v>340</v>
      </c>
    </row>
    <row r="1770" spans="1:22" x14ac:dyDescent="0.3">
      <c r="A1770" s="1">
        <v>46096.666666666657</v>
      </c>
      <c r="B1770" s="2">
        <v>65.243063785711655</v>
      </c>
      <c r="C1770" s="2">
        <v>2.8779177603995678</v>
      </c>
      <c r="D1770" s="2">
        <f t="shared" si="324"/>
        <v>31.441407347799686</v>
      </c>
      <c r="E1770" s="2">
        <f t="shared" si="325"/>
        <v>66.849695371513164</v>
      </c>
      <c r="F1770" s="2">
        <f t="shared" si="333"/>
        <v>340</v>
      </c>
      <c r="G1770" s="2">
        <f t="shared" si="334"/>
        <v>0</v>
      </c>
      <c r="H1770" s="2">
        <f>MIN(Inputs!$B$2, (Inputs!$B$14 - F1770)/Inputs!$B$15)</f>
        <v>0</v>
      </c>
      <c r="I1770" s="2">
        <f>MAX(MIN(Inputs!$B$2, F1770*Inputs!$B$16, Inputs!$B$14*Inputs!$B$4 - G1770), 0)</f>
        <v>170</v>
      </c>
      <c r="J1770" s="2">
        <f>MAX(MIN(Inputs!$B$2, F1770*Inputs!$B$16, (Inputs!$B$14-F1770)/Inputs!$B$15)*Inputs!$B$9, 0)</f>
        <v>0</v>
      </c>
      <c r="K1770" s="2">
        <f>MAX(E1770*Inputs!$B$5 - B1770 - Inputs!$B$8, 0) * H1770</f>
        <v>0</v>
      </c>
      <c r="L1770" s="2">
        <f>IF(B1770 &gt;= D1770*Inputs!$B$10, MAX(B1770 - E1770/Inputs!$B$5 - Inputs!$B$8, 0) * I1770, 0)</f>
        <v>0</v>
      </c>
      <c r="M1770" s="2">
        <f t="shared" si="326"/>
        <v>0</v>
      </c>
      <c r="N1770" s="3" t="str">
        <f t="shared" si="327"/>
        <v>Idle</v>
      </c>
      <c r="O1770" s="3" t="str">
        <f t="shared" si="335"/>
        <v>Idle</v>
      </c>
      <c r="P1770" s="2">
        <f t="shared" si="328"/>
        <v>0</v>
      </c>
      <c r="Q1770" s="2">
        <f t="shared" si="329"/>
        <v>0</v>
      </c>
      <c r="R1770" s="2">
        <f t="shared" si="330"/>
        <v>0</v>
      </c>
      <c r="S1770" s="2">
        <f t="shared" si="331"/>
        <v>0</v>
      </c>
      <c r="T1770" s="2">
        <f t="shared" si="332"/>
        <v>0</v>
      </c>
      <c r="U1770" s="2">
        <f>IF(O1770="Reg", R1770 * Inputs!$B$7, 0)</f>
        <v>0</v>
      </c>
      <c r="V1770" s="2">
        <f>MAX(F1770 + P1770*Inputs!$B$15 - (Q1770/Inputs!$B$16) - U1770, 0)</f>
        <v>340</v>
      </c>
    </row>
    <row r="1771" spans="1:22" x14ac:dyDescent="0.3">
      <c r="A1771" s="1">
        <v>46096.708333333343</v>
      </c>
      <c r="B1771" s="2">
        <v>67.804029080600344</v>
      </c>
      <c r="C1771" s="2">
        <v>2.2768077116746048</v>
      </c>
      <c r="D1771" s="2">
        <f t="shared" si="324"/>
        <v>31.441407347799686</v>
      </c>
      <c r="E1771" s="2">
        <f t="shared" si="325"/>
        <v>64.174686893835002</v>
      </c>
      <c r="F1771" s="2">
        <f t="shared" si="333"/>
        <v>340</v>
      </c>
      <c r="G1771" s="2">
        <f t="shared" si="334"/>
        <v>0</v>
      </c>
      <c r="H1771" s="2">
        <f>MIN(Inputs!$B$2, (Inputs!$B$14 - F1771)/Inputs!$B$15)</f>
        <v>0</v>
      </c>
      <c r="I1771" s="2">
        <f>MAX(MIN(Inputs!$B$2, F1771*Inputs!$B$16, Inputs!$B$14*Inputs!$B$4 - G1771), 0)</f>
        <v>170</v>
      </c>
      <c r="J1771" s="2">
        <f>MAX(MIN(Inputs!$B$2, F1771*Inputs!$B$16, (Inputs!$B$14-F1771)/Inputs!$B$15)*Inputs!$B$9, 0)</f>
        <v>0</v>
      </c>
      <c r="K1771" s="2">
        <f>MAX(E1771*Inputs!$B$5 - B1771 - Inputs!$B$8, 0) * H1771</f>
        <v>0</v>
      </c>
      <c r="L1771" s="2">
        <f>IF(B1771 &gt;= D1771*Inputs!$B$10, MAX(B1771 - E1771/Inputs!$B$5 - Inputs!$B$8, 0) * I1771, 0)</f>
        <v>0</v>
      </c>
      <c r="M1771" s="2">
        <f t="shared" si="326"/>
        <v>0</v>
      </c>
      <c r="N1771" s="3" t="str">
        <f t="shared" si="327"/>
        <v>Idle</v>
      </c>
      <c r="O1771" s="3" t="str">
        <f t="shared" si="335"/>
        <v>Idle</v>
      </c>
      <c r="P1771" s="2">
        <f t="shared" si="328"/>
        <v>0</v>
      </c>
      <c r="Q1771" s="2">
        <f t="shared" si="329"/>
        <v>0</v>
      </c>
      <c r="R1771" s="2">
        <f t="shared" si="330"/>
        <v>0</v>
      </c>
      <c r="S1771" s="2">
        <f t="shared" si="331"/>
        <v>0</v>
      </c>
      <c r="T1771" s="2">
        <f t="shared" si="332"/>
        <v>0</v>
      </c>
      <c r="U1771" s="2">
        <f>IF(O1771="Reg", R1771 * Inputs!$B$7, 0)</f>
        <v>0</v>
      </c>
      <c r="V1771" s="2">
        <f>MAX(F1771 + P1771*Inputs!$B$15 - (Q1771/Inputs!$B$16) - U1771, 0)</f>
        <v>340</v>
      </c>
    </row>
    <row r="1772" spans="1:22" x14ac:dyDescent="0.3">
      <c r="A1772" s="1">
        <v>46096.75</v>
      </c>
      <c r="B1772" s="2">
        <v>70.603679676995057</v>
      </c>
      <c r="C1772" s="2">
        <v>3.512902812181486</v>
      </c>
      <c r="D1772" s="2">
        <f t="shared" si="324"/>
        <v>31.441407347799686</v>
      </c>
      <c r="E1772" s="2">
        <f t="shared" si="325"/>
        <v>60.184078002165187</v>
      </c>
      <c r="F1772" s="2">
        <f t="shared" si="333"/>
        <v>340</v>
      </c>
      <c r="G1772" s="2">
        <f t="shared" si="334"/>
        <v>0</v>
      </c>
      <c r="H1772" s="2">
        <f>MIN(Inputs!$B$2, (Inputs!$B$14 - F1772)/Inputs!$B$15)</f>
        <v>0</v>
      </c>
      <c r="I1772" s="2">
        <f>MAX(MIN(Inputs!$B$2, F1772*Inputs!$B$16, Inputs!$B$14*Inputs!$B$4 - G1772), 0)</f>
        <v>170</v>
      </c>
      <c r="J1772" s="2">
        <f>MAX(MIN(Inputs!$B$2, F1772*Inputs!$B$16, (Inputs!$B$14-F1772)/Inputs!$B$15)*Inputs!$B$9, 0)</f>
        <v>0</v>
      </c>
      <c r="K1772" s="2">
        <f>MAX(E1772*Inputs!$B$5 - B1772 - Inputs!$B$8, 0) * H1772</f>
        <v>0</v>
      </c>
      <c r="L1772" s="2">
        <f>IF(B1772 &gt;= D1772*Inputs!$B$10, MAX(B1772 - E1772/Inputs!$B$5 - Inputs!$B$8, 0) * I1772, 0)</f>
        <v>0</v>
      </c>
      <c r="M1772" s="2">
        <f t="shared" si="326"/>
        <v>0</v>
      </c>
      <c r="N1772" s="3" t="str">
        <f t="shared" si="327"/>
        <v>Idle</v>
      </c>
      <c r="O1772" s="3" t="str">
        <f t="shared" si="335"/>
        <v>Idle</v>
      </c>
      <c r="P1772" s="2">
        <f t="shared" si="328"/>
        <v>0</v>
      </c>
      <c r="Q1772" s="2">
        <f t="shared" si="329"/>
        <v>0</v>
      </c>
      <c r="R1772" s="2">
        <f t="shared" si="330"/>
        <v>0</v>
      </c>
      <c r="S1772" s="2">
        <f t="shared" si="331"/>
        <v>0</v>
      </c>
      <c r="T1772" s="2">
        <f t="shared" si="332"/>
        <v>0</v>
      </c>
      <c r="U1772" s="2">
        <f>IF(O1772="Reg", R1772 * Inputs!$B$7, 0)</f>
        <v>0</v>
      </c>
      <c r="V1772" s="2">
        <f>MAX(F1772 + P1772*Inputs!$B$15 - (Q1772/Inputs!$B$16) - U1772, 0)</f>
        <v>340</v>
      </c>
    </row>
    <row r="1773" spans="1:22" x14ac:dyDescent="0.3">
      <c r="A1773" s="1">
        <v>46096.791666666657</v>
      </c>
      <c r="B1773" s="2">
        <v>71.449311051578661</v>
      </c>
      <c r="C1773" s="2">
        <v>19.00533389121642</v>
      </c>
      <c r="D1773" s="2">
        <f t="shared" si="324"/>
        <v>31.441407347799686</v>
      </c>
      <c r="E1773" s="2">
        <f t="shared" si="325"/>
        <v>53.458019113814295</v>
      </c>
      <c r="F1773" s="2">
        <f t="shared" si="333"/>
        <v>340</v>
      </c>
      <c r="G1773" s="2">
        <f t="shared" si="334"/>
        <v>0</v>
      </c>
      <c r="H1773" s="2">
        <f>MIN(Inputs!$B$2, (Inputs!$B$14 - F1773)/Inputs!$B$15)</f>
        <v>0</v>
      </c>
      <c r="I1773" s="2">
        <f>MAX(MIN(Inputs!$B$2, F1773*Inputs!$B$16, Inputs!$B$14*Inputs!$B$4 - G1773), 0)</f>
        <v>170</v>
      </c>
      <c r="J1773" s="2">
        <f>MAX(MIN(Inputs!$B$2, F1773*Inputs!$B$16, (Inputs!$B$14-F1773)/Inputs!$B$15)*Inputs!$B$9, 0)</f>
        <v>0</v>
      </c>
      <c r="K1773" s="2">
        <f>MAX(E1773*Inputs!$B$5 - B1773 - Inputs!$B$8, 0) * H1773</f>
        <v>0</v>
      </c>
      <c r="L1773" s="2">
        <f>IF(B1773 &gt;= D1773*Inputs!$B$10, MAX(B1773 - E1773/Inputs!$B$5 - Inputs!$B$8, 0) * I1773, 0)</f>
        <v>0</v>
      </c>
      <c r="M1773" s="2">
        <f t="shared" si="326"/>
        <v>0</v>
      </c>
      <c r="N1773" s="3" t="str">
        <f t="shared" si="327"/>
        <v>Idle</v>
      </c>
      <c r="O1773" s="3" t="str">
        <f t="shared" si="335"/>
        <v>Idle</v>
      </c>
      <c r="P1773" s="2">
        <f t="shared" si="328"/>
        <v>0</v>
      </c>
      <c r="Q1773" s="2">
        <f t="shared" si="329"/>
        <v>0</v>
      </c>
      <c r="R1773" s="2">
        <f t="shared" si="330"/>
        <v>0</v>
      </c>
      <c r="S1773" s="2">
        <f t="shared" si="331"/>
        <v>0</v>
      </c>
      <c r="T1773" s="2">
        <f t="shared" si="332"/>
        <v>0</v>
      </c>
      <c r="U1773" s="2">
        <f>IF(O1773="Reg", R1773 * Inputs!$B$7, 0)</f>
        <v>0</v>
      </c>
      <c r="V1773" s="2">
        <f>MAX(F1773 + P1773*Inputs!$B$15 - (Q1773/Inputs!$B$16) - U1773, 0)</f>
        <v>340</v>
      </c>
    </row>
    <row r="1774" spans="1:22" x14ac:dyDescent="0.3">
      <c r="A1774" s="1">
        <v>46096.833333333343</v>
      </c>
      <c r="B1774" s="2">
        <v>65.933722363888123</v>
      </c>
      <c r="C1774" s="2">
        <v>17.039230222304379</v>
      </c>
      <c r="D1774" s="2">
        <f t="shared" si="324"/>
        <v>31.441407347799686</v>
      </c>
      <c r="E1774" s="2">
        <f t="shared" si="325"/>
        <v>42.606086608983311</v>
      </c>
      <c r="F1774" s="2">
        <f t="shared" si="333"/>
        <v>340</v>
      </c>
      <c r="G1774" s="2">
        <f t="shared" si="334"/>
        <v>0</v>
      </c>
      <c r="H1774" s="2">
        <f>MIN(Inputs!$B$2, (Inputs!$B$14 - F1774)/Inputs!$B$15)</f>
        <v>0</v>
      </c>
      <c r="I1774" s="2">
        <f>MAX(MIN(Inputs!$B$2, F1774*Inputs!$B$16, Inputs!$B$14*Inputs!$B$4 - G1774), 0)</f>
        <v>170</v>
      </c>
      <c r="J1774" s="2">
        <f>MAX(MIN(Inputs!$B$2, F1774*Inputs!$B$16, (Inputs!$B$14-F1774)/Inputs!$B$15)*Inputs!$B$9, 0)</f>
        <v>0</v>
      </c>
      <c r="K1774" s="2">
        <f>MAX(E1774*Inputs!$B$5 - B1774 - Inputs!$B$8, 0) * H1774</f>
        <v>0</v>
      </c>
      <c r="L1774" s="2">
        <f>IF(B1774 &gt;= D1774*Inputs!$B$10, MAX(B1774 - E1774/Inputs!$B$5 - Inputs!$B$8, 0) * I1774, 0)</f>
        <v>0</v>
      </c>
      <c r="M1774" s="2">
        <f t="shared" si="326"/>
        <v>0</v>
      </c>
      <c r="N1774" s="3" t="str">
        <f t="shared" si="327"/>
        <v>Idle</v>
      </c>
      <c r="O1774" s="3" t="str">
        <f t="shared" si="335"/>
        <v>Idle</v>
      </c>
      <c r="P1774" s="2">
        <f t="shared" si="328"/>
        <v>0</v>
      </c>
      <c r="Q1774" s="2">
        <f t="shared" si="329"/>
        <v>0</v>
      </c>
      <c r="R1774" s="2">
        <f t="shared" si="330"/>
        <v>0</v>
      </c>
      <c r="S1774" s="2">
        <f t="shared" si="331"/>
        <v>0</v>
      </c>
      <c r="T1774" s="2">
        <f t="shared" si="332"/>
        <v>0</v>
      </c>
      <c r="U1774" s="2">
        <f>IF(O1774="Reg", R1774 * Inputs!$B$7, 0)</f>
        <v>0</v>
      </c>
      <c r="V1774" s="2">
        <f>MAX(F1774 + P1774*Inputs!$B$15 - (Q1774/Inputs!$B$16) - U1774, 0)</f>
        <v>340</v>
      </c>
    </row>
    <row r="1775" spans="1:22" x14ac:dyDescent="0.3">
      <c r="A1775" s="1">
        <v>46096.875</v>
      </c>
      <c r="B1775" s="2">
        <v>60.064366270305101</v>
      </c>
      <c r="C1775" s="2">
        <v>7.2493423006987099</v>
      </c>
      <c r="D1775" s="2">
        <f t="shared" si="324"/>
        <v>31.441407347799686</v>
      </c>
      <c r="E1775" s="2">
        <f t="shared" si="325"/>
        <v>34.02806640166461</v>
      </c>
      <c r="F1775" s="2">
        <f t="shared" si="333"/>
        <v>340</v>
      </c>
      <c r="G1775" s="2">
        <f t="shared" si="334"/>
        <v>0</v>
      </c>
      <c r="H1775" s="2">
        <f>MIN(Inputs!$B$2, (Inputs!$B$14 - F1775)/Inputs!$B$15)</f>
        <v>0</v>
      </c>
      <c r="I1775" s="2">
        <f>MAX(MIN(Inputs!$B$2, F1775*Inputs!$B$16, Inputs!$B$14*Inputs!$B$4 - G1775), 0)</f>
        <v>170</v>
      </c>
      <c r="J1775" s="2">
        <f>MAX(MIN(Inputs!$B$2, F1775*Inputs!$B$16, (Inputs!$B$14-F1775)/Inputs!$B$15)*Inputs!$B$9, 0)</f>
        <v>0</v>
      </c>
      <c r="K1775" s="2">
        <f>MAX(E1775*Inputs!$B$5 - B1775 - Inputs!$B$8, 0) * H1775</f>
        <v>0</v>
      </c>
      <c r="L1775" s="2">
        <f>IF(B1775 &gt;= D1775*Inputs!$B$10, MAX(B1775 - E1775/Inputs!$B$5 - Inputs!$B$8, 0) * I1775, 0)</f>
        <v>237.33852926665855</v>
      </c>
      <c r="M1775" s="2">
        <f t="shared" si="326"/>
        <v>0</v>
      </c>
      <c r="N1775" s="3" t="str">
        <f t="shared" si="327"/>
        <v>Discharge</v>
      </c>
      <c r="O1775" s="3" t="str">
        <f t="shared" si="335"/>
        <v>Discharge</v>
      </c>
      <c r="P1775" s="2">
        <f t="shared" si="328"/>
        <v>0</v>
      </c>
      <c r="Q1775" s="2">
        <f t="shared" si="329"/>
        <v>170</v>
      </c>
      <c r="R1775" s="2">
        <f t="shared" si="330"/>
        <v>0</v>
      </c>
      <c r="S1775" s="2">
        <f t="shared" si="331"/>
        <v>10210.942265951868</v>
      </c>
      <c r="T1775" s="2">
        <f t="shared" si="332"/>
        <v>0</v>
      </c>
      <c r="U1775" s="2">
        <f>IF(O1775="Reg", R1775 * Inputs!$B$7, 0)</f>
        <v>0</v>
      </c>
      <c r="V1775" s="2">
        <f>MAX(F1775 + P1775*Inputs!$B$15 - (Q1775/Inputs!$B$16) - U1775, 0)</f>
        <v>170</v>
      </c>
    </row>
    <row r="1776" spans="1:22" x14ac:dyDescent="0.3">
      <c r="A1776" s="1">
        <v>46096.916666666657</v>
      </c>
      <c r="B1776" s="2">
        <v>49.193012919642733</v>
      </c>
      <c r="C1776" s="2">
        <v>2.4823738329500862</v>
      </c>
      <c r="D1776" s="2">
        <f t="shared" si="324"/>
        <v>31.441407347799686</v>
      </c>
      <c r="E1776" s="2">
        <f t="shared" si="325"/>
        <v>24.885216377392595</v>
      </c>
      <c r="F1776" s="2">
        <f t="shared" si="333"/>
        <v>170</v>
      </c>
      <c r="G1776" s="2">
        <f t="shared" si="334"/>
        <v>170</v>
      </c>
      <c r="H1776" s="2">
        <f>MIN(Inputs!$B$2, (Inputs!$B$14 - F1776)/Inputs!$B$15)</f>
        <v>170</v>
      </c>
      <c r="I1776" s="2">
        <f>MAX(MIN(Inputs!$B$2, F1776*Inputs!$B$16, Inputs!$B$14*Inputs!$B$4 - G1776), 0)</f>
        <v>170</v>
      </c>
      <c r="J1776" s="2">
        <f>MAX(MIN(Inputs!$B$2, F1776*Inputs!$B$16, (Inputs!$B$14-F1776)/Inputs!$B$15)*Inputs!$B$9, 0)</f>
        <v>136</v>
      </c>
      <c r="K1776" s="2">
        <f>MAX(E1776*Inputs!$B$5 - B1776 - Inputs!$B$8, 0) * H1776</f>
        <v>0</v>
      </c>
      <c r="L1776" s="2">
        <f>IF(B1776 &gt;= D1776*Inputs!$B$10, MAX(B1776 - E1776/Inputs!$B$5 - Inputs!$B$8, 0) * I1776, 0)</f>
        <v>155.44085070660429</v>
      </c>
      <c r="M1776" s="2">
        <f t="shared" si="326"/>
        <v>337.60284128121174</v>
      </c>
      <c r="N1776" s="3" t="str">
        <f t="shared" si="327"/>
        <v>Reg</v>
      </c>
      <c r="O1776" s="3" t="str">
        <f t="shared" si="335"/>
        <v>Discharge</v>
      </c>
      <c r="P1776" s="2">
        <f t="shared" si="328"/>
        <v>0</v>
      </c>
      <c r="Q1776" s="2">
        <f t="shared" si="329"/>
        <v>170</v>
      </c>
      <c r="R1776" s="2">
        <f t="shared" si="330"/>
        <v>0</v>
      </c>
      <c r="S1776" s="2">
        <f t="shared" si="331"/>
        <v>8362.8121963392641</v>
      </c>
      <c r="T1776" s="2">
        <f t="shared" si="332"/>
        <v>0</v>
      </c>
      <c r="U1776" s="2">
        <f>IF(O1776="Reg", R1776 * Inputs!$B$7, 0)</f>
        <v>0</v>
      </c>
      <c r="V1776" s="2">
        <f>MAX(F1776 + P1776*Inputs!$B$15 - (Q1776/Inputs!$B$16) - U1776, 0)</f>
        <v>0</v>
      </c>
    </row>
    <row r="1777" spans="1:22" x14ac:dyDescent="0.3">
      <c r="A1777" s="1">
        <v>46096.958333333343</v>
      </c>
      <c r="B1777" s="2">
        <v>43.860375730581453</v>
      </c>
      <c r="C1777" s="2">
        <v>9.0136218120329072</v>
      </c>
      <c r="D1777" s="2">
        <f t="shared" si="324"/>
        <v>31.441407347799686</v>
      </c>
      <c r="E1777" s="2">
        <f t="shared" si="325"/>
        <v>16.686380890785479</v>
      </c>
      <c r="F1777" s="2">
        <f t="shared" si="333"/>
        <v>0</v>
      </c>
      <c r="G1777" s="2">
        <f t="shared" si="334"/>
        <v>340</v>
      </c>
      <c r="H1777" s="2">
        <f>MIN(Inputs!$B$2, (Inputs!$B$14 - F1777)/Inputs!$B$15)</f>
        <v>170</v>
      </c>
      <c r="I1777" s="2">
        <f>MAX(MIN(Inputs!$B$2, F1777*Inputs!$B$16, Inputs!$B$14*Inputs!$B$4 - G1777), 0)</f>
        <v>0</v>
      </c>
      <c r="J1777" s="2">
        <f>MAX(MIN(Inputs!$B$2, F1777*Inputs!$B$16, (Inputs!$B$14-F1777)/Inputs!$B$15)*Inputs!$B$9, 0)</f>
        <v>0</v>
      </c>
      <c r="K1777" s="2">
        <f>MAX(E1777*Inputs!$B$5 - B1777 - Inputs!$B$8, 0) * H1777</f>
        <v>0</v>
      </c>
      <c r="L1777" s="2">
        <f>IF(B1777 &gt;= D1777*Inputs!$B$10, MAX(B1777 - E1777/Inputs!$B$5 - Inputs!$B$8, 0) * I1777, 0)</f>
        <v>0</v>
      </c>
      <c r="M1777" s="2">
        <f t="shared" si="326"/>
        <v>0</v>
      </c>
      <c r="N1777" s="3" t="str">
        <f t="shared" si="327"/>
        <v>Idle</v>
      </c>
      <c r="O1777" s="3" t="str">
        <f t="shared" si="335"/>
        <v>Idle</v>
      </c>
      <c r="P1777" s="2">
        <f t="shared" si="328"/>
        <v>0</v>
      </c>
      <c r="Q1777" s="2">
        <f t="shared" si="329"/>
        <v>0</v>
      </c>
      <c r="R1777" s="2">
        <f t="shared" si="330"/>
        <v>0</v>
      </c>
      <c r="S1777" s="2">
        <f t="shared" si="331"/>
        <v>0</v>
      </c>
      <c r="T1777" s="2">
        <f t="shared" si="332"/>
        <v>0</v>
      </c>
      <c r="U1777" s="2">
        <f>IF(O1777="Reg", R1777 * Inputs!$B$7, 0)</f>
        <v>0</v>
      </c>
      <c r="V1777" s="2">
        <f>MAX(F1777 + P1777*Inputs!$B$15 - (Q1777/Inputs!$B$16) - U1777, 0)</f>
        <v>0</v>
      </c>
    </row>
    <row r="1778" spans="1:22" x14ac:dyDescent="0.3">
      <c r="A1778" s="1">
        <v>46097</v>
      </c>
      <c r="B1778" s="2">
        <v>30.247326346889679</v>
      </c>
      <c r="C1778" s="2">
        <v>29.79491675333113</v>
      </c>
      <c r="D1778" s="2">
        <f t="shared" si="324"/>
        <v>36.372620569605068</v>
      </c>
      <c r="E1778" s="2">
        <f t="shared" si="325"/>
        <v>9.3763182690219029</v>
      </c>
      <c r="F1778" s="2">
        <f t="shared" si="333"/>
        <v>0</v>
      </c>
      <c r="G1778" s="2">
        <f t="shared" si="334"/>
        <v>0</v>
      </c>
      <c r="H1778" s="2">
        <f>MIN(Inputs!$B$2, (Inputs!$B$14 - F1778)/Inputs!$B$15)</f>
        <v>170</v>
      </c>
      <c r="I1778" s="2">
        <f>MAX(MIN(Inputs!$B$2, F1778*Inputs!$B$16, Inputs!$B$14*Inputs!$B$4 - G1778), 0)</f>
        <v>0</v>
      </c>
      <c r="J1778" s="2">
        <f>MAX(MIN(Inputs!$B$2, F1778*Inputs!$B$16, (Inputs!$B$14-F1778)/Inputs!$B$15)*Inputs!$B$9, 0)</f>
        <v>0</v>
      </c>
      <c r="K1778" s="2">
        <f>MAX(E1778*Inputs!$B$5 - B1778 - Inputs!$B$8, 0) * H1778</f>
        <v>0</v>
      </c>
      <c r="L1778" s="2">
        <f>IF(B1778 &gt;= D1778*Inputs!$B$10, MAX(B1778 - E1778/Inputs!$B$5 - Inputs!$B$8, 0) * I1778, 0)</f>
        <v>0</v>
      </c>
      <c r="M1778" s="2">
        <f t="shared" si="326"/>
        <v>0</v>
      </c>
      <c r="N1778" s="3" t="str">
        <f t="shared" si="327"/>
        <v>Idle</v>
      </c>
      <c r="O1778" s="3" t="str">
        <f t="shared" si="335"/>
        <v>Idle</v>
      </c>
      <c r="P1778" s="2">
        <f t="shared" si="328"/>
        <v>0</v>
      </c>
      <c r="Q1778" s="2">
        <f t="shared" si="329"/>
        <v>0</v>
      </c>
      <c r="R1778" s="2">
        <f t="shared" si="330"/>
        <v>0</v>
      </c>
      <c r="S1778" s="2">
        <f t="shared" si="331"/>
        <v>0</v>
      </c>
      <c r="T1778" s="2">
        <f t="shared" si="332"/>
        <v>0</v>
      </c>
      <c r="U1778" s="2">
        <f>IF(O1778="Reg", R1778 * Inputs!$B$7, 0)</f>
        <v>0</v>
      </c>
      <c r="V1778" s="2">
        <f>MAX(F1778 + P1778*Inputs!$B$15 - (Q1778/Inputs!$B$16) - U1778, 0)</f>
        <v>0</v>
      </c>
    </row>
    <row r="1779" spans="1:22" x14ac:dyDescent="0.3">
      <c r="A1779" s="1">
        <v>46097.041666666657</v>
      </c>
      <c r="B1779" s="2">
        <v>6.3377160225928257</v>
      </c>
      <c r="C1779" s="2">
        <v>6.515917140219611</v>
      </c>
      <c r="D1779" s="2">
        <f t="shared" si="324"/>
        <v>36.372620569605068</v>
      </c>
      <c r="E1779" s="2">
        <f t="shared" si="325"/>
        <v>4.335097211206957</v>
      </c>
      <c r="F1779" s="2">
        <f t="shared" si="333"/>
        <v>0</v>
      </c>
      <c r="G1779" s="2">
        <f t="shared" si="334"/>
        <v>0</v>
      </c>
      <c r="H1779" s="2">
        <f>MIN(Inputs!$B$2, (Inputs!$B$14 - F1779)/Inputs!$B$15)</f>
        <v>170</v>
      </c>
      <c r="I1779" s="2">
        <f>MAX(MIN(Inputs!$B$2, F1779*Inputs!$B$16, Inputs!$B$14*Inputs!$B$4 - G1779), 0)</f>
        <v>0</v>
      </c>
      <c r="J1779" s="2">
        <f>MAX(MIN(Inputs!$B$2, F1779*Inputs!$B$16, (Inputs!$B$14-F1779)/Inputs!$B$15)*Inputs!$B$9, 0)</f>
        <v>0</v>
      </c>
      <c r="K1779" s="2">
        <f>MAX(E1779*Inputs!$B$5 - B1779 - Inputs!$B$8, 0) * H1779</f>
        <v>0</v>
      </c>
      <c r="L1779" s="2">
        <f>IF(B1779 &gt;= D1779*Inputs!$B$10, MAX(B1779 - E1779/Inputs!$B$5 - Inputs!$B$8, 0) * I1779, 0)</f>
        <v>0</v>
      </c>
      <c r="M1779" s="2">
        <f t="shared" si="326"/>
        <v>0</v>
      </c>
      <c r="N1779" s="3" t="str">
        <f t="shared" si="327"/>
        <v>Idle</v>
      </c>
      <c r="O1779" s="3" t="str">
        <f t="shared" si="335"/>
        <v>Idle</v>
      </c>
      <c r="P1779" s="2">
        <f t="shared" si="328"/>
        <v>0</v>
      </c>
      <c r="Q1779" s="2">
        <f t="shared" si="329"/>
        <v>0</v>
      </c>
      <c r="R1779" s="2">
        <f t="shared" si="330"/>
        <v>0</v>
      </c>
      <c r="S1779" s="2">
        <f t="shared" si="331"/>
        <v>0</v>
      </c>
      <c r="T1779" s="2">
        <f t="shared" si="332"/>
        <v>0</v>
      </c>
      <c r="U1779" s="2">
        <f>IF(O1779="Reg", R1779 * Inputs!$B$7, 0)</f>
        <v>0</v>
      </c>
      <c r="V1779" s="2">
        <f>MAX(F1779 + P1779*Inputs!$B$15 - (Q1779/Inputs!$B$16) - U1779, 0)</f>
        <v>0</v>
      </c>
    </row>
    <row r="1780" spans="1:22" x14ac:dyDescent="0.3">
      <c r="A1780" s="1">
        <v>46097.083333333343</v>
      </c>
      <c r="B1780" s="2">
        <v>14.465601119975879</v>
      </c>
      <c r="C1780" s="2">
        <v>1.333788820375871</v>
      </c>
      <c r="D1780" s="2">
        <f t="shared" si="324"/>
        <v>36.372620569605068</v>
      </c>
      <c r="E1780" s="2">
        <f t="shared" si="325"/>
        <v>3.2788112074414859</v>
      </c>
      <c r="F1780" s="2">
        <f t="shared" si="333"/>
        <v>0</v>
      </c>
      <c r="G1780" s="2">
        <f t="shared" si="334"/>
        <v>0</v>
      </c>
      <c r="H1780" s="2">
        <f>MIN(Inputs!$B$2, (Inputs!$B$14 - F1780)/Inputs!$B$15)</f>
        <v>170</v>
      </c>
      <c r="I1780" s="2">
        <f>MAX(MIN(Inputs!$B$2, F1780*Inputs!$B$16, Inputs!$B$14*Inputs!$B$4 - G1780), 0)</f>
        <v>0</v>
      </c>
      <c r="J1780" s="2">
        <f>MAX(MIN(Inputs!$B$2, F1780*Inputs!$B$16, (Inputs!$B$14-F1780)/Inputs!$B$15)*Inputs!$B$9, 0)</f>
        <v>0</v>
      </c>
      <c r="K1780" s="2">
        <f>MAX(E1780*Inputs!$B$5 - B1780 - Inputs!$B$8, 0) * H1780</f>
        <v>0</v>
      </c>
      <c r="L1780" s="2">
        <f>IF(B1780 &gt;= D1780*Inputs!$B$10, MAX(B1780 - E1780/Inputs!$B$5 - Inputs!$B$8, 0) * I1780, 0)</f>
        <v>0</v>
      </c>
      <c r="M1780" s="2">
        <f t="shared" si="326"/>
        <v>0</v>
      </c>
      <c r="N1780" s="3" t="str">
        <f t="shared" si="327"/>
        <v>Idle</v>
      </c>
      <c r="O1780" s="3" t="str">
        <f t="shared" si="335"/>
        <v>Idle</v>
      </c>
      <c r="P1780" s="2">
        <f t="shared" si="328"/>
        <v>0</v>
      </c>
      <c r="Q1780" s="2">
        <f t="shared" si="329"/>
        <v>0</v>
      </c>
      <c r="R1780" s="2">
        <f t="shared" si="330"/>
        <v>0</v>
      </c>
      <c r="S1780" s="2">
        <f t="shared" si="331"/>
        <v>0</v>
      </c>
      <c r="T1780" s="2">
        <f t="shared" si="332"/>
        <v>0</v>
      </c>
      <c r="U1780" s="2">
        <f>IF(O1780="Reg", R1780 * Inputs!$B$7, 0)</f>
        <v>0</v>
      </c>
      <c r="V1780" s="2">
        <f>MAX(F1780 + P1780*Inputs!$B$15 - (Q1780/Inputs!$B$16) - U1780, 0)</f>
        <v>0</v>
      </c>
    </row>
    <row r="1781" spans="1:22" x14ac:dyDescent="0.3">
      <c r="A1781" s="1">
        <v>46097.125</v>
      </c>
      <c r="B1781" s="2">
        <v>5.207266124673037</v>
      </c>
      <c r="C1781" s="2">
        <v>4.6437104989287974</v>
      </c>
      <c r="D1781" s="2">
        <f t="shared" si="324"/>
        <v>36.372620569605068</v>
      </c>
      <c r="E1781" s="2">
        <f t="shared" si="325"/>
        <v>20.12219953143839</v>
      </c>
      <c r="F1781" s="2">
        <f t="shared" si="333"/>
        <v>0</v>
      </c>
      <c r="G1781" s="2">
        <f t="shared" si="334"/>
        <v>0</v>
      </c>
      <c r="H1781" s="2">
        <f>MIN(Inputs!$B$2, (Inputs!$B$14 - F1781)/Inputs!$B$15)</f>
        <v>170</v>
      </c>
      <c r="I1781" s="2">
        <f>MAX(MIN(Inputs!$B$2, F1781*Inputs!$B$16, Inputs!$B$14*Inputs!$B$4 - G1781), 0)</f>
        <v>0</v>
      </c>
      <c r="J1781" s="2">
        <f>MAX(MIN(Inputs!$B$2, F1781*Inputs!$B$16, (Inputs!$B$14-F1781)/Inputs!$B$15)*Inputs!$B$9, 0)</f>
        <v>0</v>
      </c>
      <c r="K1781" s="2">
        <f>MAX(E1781*Inputs!$B$5 - B1781 - Inputs!$B$8, 0) * H1781</f>
        <v>0</v>
      </c>
      <c r="L1781" s="2">
        <f>IF(B1781 &gt;= D1781*Inputs!$B$10, MAX(B1781 - E1781/Inputs!$B$5 - Inputs!$B$8, 0) * I1781, 0)</f>
        <v>0</v>
      </c>
      <c r="M1781" s="2">
        <f t="shared" si="326"/>
        <v>0</v>
      </c>
      <c r="N1781" s="3" t="str">
        <f t="shared" si="327"/>
        <v>Idle</v>
      </c>
      <c r="O1781" s="3" t="str">
        <f t="shared" si="335"/>
        <v>Idle</v>
      </c>
      <c r="P1781" s="2">
        <f t="shared" si="328"/>
        <v>0</v>
      </c>
      <c r="Q1781" s="2">
        <f t="shared" si="329"/>
        <v>0</v>
      </c>
      <c r="R1781" s="2">
        <f t="shared" si="330"/>
        <v>0</v>
      </c>
      <c r="S1781" s="2">
        <f t="shared" si="331"/>
        <v>0</v>
      </c>
      <c r="T1781" s="2">
        <f t="shared" si="332"/>
        <v>0</v>
      </c>
      <c r="U1781" s="2">
        <f>IF(O1781="Reg", R1781 * Inputs!$B$7, 0)</f>
        <v>0</v>
      </c>
      <c r="V1781" s="2">
        <f>MAX(F1781 + P1781*Inputs!$B$15 - (Q1781/Inputs!$B$16) - U1781, 0)</f>
        <v>0</v>
      </c>
    </row>
    <row r="1782" spans="1:22" x14ac:dyDescent="0.3">
      <c r="A1782" s="1">
        <v>46097.166666666657</v>
      </c>
      <c r="B1782" s="2">
        <v>0</v>
      </c>
      <c r="C1782" s="2">
        <v>1.924786980917786</v>
      </c>
      <c r="D1782" s="2">
        <f t="shared" si="324"/>
        <v>36.372620569605068</v>
      </c>
      <c r="E1782" s="2">
        <f t="shared" si="325"/>
        <v>19.701338022548562</v>
      </c>
      <c r="F1782" s="2">
        <f t="shared" si="333"/>
        <v>0</v>
      </c>
      <c r="G1782" s="2">
        <f t="shared" si="334"/>
        <v>0</v>
      </c>
      <c r="H1782" s="2">
        <f>MIN(Inputs!$B$2, (Inputs!$B$14 - F1782)/Inputs!$B$15)</f>
        <v>170</v>
      </c>
      <c r="I1782" s="2">
        <f>MAX(MIN(Inputs!$B$2, F1782*Inputs!$B$16, Inputs!$B$14*Inputs!$B$4 - G1782), 0)</f>
        <v>0</v>
      </c>
      <c r="J1782" s="2">
        <f>MAX(MIN(Inputs!$B$2, F1782*Inputs!$B$16, (Inputs!$B$14-F1782)/Inputs!$B$15)*Inputs!$B$9, 0)</f>
        <v>0</v>
      </c>
      <c r="K1782" s="2">
        <f>MAX(E1782*Inputs!$B$5 - B1782 - Inputs!$B$8, 0) * H1782</f>
        <v>0</v>
      </c>
      <c r="L1782" s="2">
        <f>IF(B1782 &gt;= D1782*Inputs!$B$10, MAX(B1782 - E1782/Inputs!$B$5 - Inputs!$B$8, 0) * I1782, 0)</f>
        <v>0</v>
      </c>
      <c r="M1782" s="2">
        <f t="shared" si="326"/>
        <v>0</v>
      </c>
      <c r="N1782" s="3" t="str">
        <f t="shared" si="327"/>
        <v>Idle</v>
      </c>
      <c r="O1782" s="3" t="str">
        <f t="shared" si="335"/>
        <v>Idle</v>
      </c>
      <c r="P1782" s="2">
        <f t="shared" si="328"/>
        <v>0</v>
      </c>
      <c r="Q1782" s="2">
        <f t="shared" si="329"/>
        <v>0</v>
      </c>
      <c r="R1782" s="2">
        <f t="shared" si="330"/>
        <v>0</v>
      </c>
      <c r="S1782" s="2">
        <f t="shared" si="331"/>
        <v>0</v>
      </c>
      <c r="T1782" s="2">
        <f t="shared" si="332"/>
        <v>0</v>
      </c>
      <c r="U1782" s="2">
        <f>IF(O1782="Reg", R1782 * Inputs!$B$7, 0)</f>
        <v>0</v>
      </c>
      <c r="V1782" s="2">
        <f>MAX(F1782 + P1782*Inputs!$B$15 - (Q1782/Inputs!$B$16) - U1782, 0)</f>
        <v>0</v>
      </c>
    </row>
    <row r="1783" spans="1:22" x14ac:dyDescent="0.3">
      <c r="A1783" s="1">
        <v>46097.208333333343</v>
      </c>
      <c r="B1783" s="2">
        <v>0</v>
      </c>
      <c r="C1783" s="2">
        <v>14.900787669584769</v>
      </c>
      <c r="D1783" s="2">
        <f t="shared" si="324"/>
        <v>36.372620569605068</v>
      </c>
      <c r="E1783" s="2">
        <f t="shared" si="325"/>
        <v>21.700907648241838</v>
      </c>
      <c r="F1783" s="2">
        <f t="shared" si="333"/>
        <v>0</v>
      </c>
      <c r="G1783" s="2">
        <f t="shared" si="334"/>
        <v>0</v>
      </c>
      <c r="H1783" s="2">
        <f>MIN(Inputs!$B$2, (Inputs!$B$14 - F1783)/Inputs!$B$15)</f>
        <v>170</v>
      </c>
      <c r="I1783" s="2">
        <f>MAX(MIN(Inputs!$B$2, F1783*Inputs!$B$16, Inputs!$B$14*Inputs!$B$4 - G1783), 0)</f>
        <v>0</v>
      </c>
      <c r="J1783" s="2">
        <f>MAX(MIN(Inputs!$B$2, F1783*Inputs!$B$16, (Inputs!$B$14-F1783)/Inputs!$B$15)*Inputs!$B$9, 0)</f>
        <v>0</v>
      </c>
      <c r="K1783" s="2">
        <f>MAX(E1783*Inputs!$B$5 - B1783 - Inputs!$B$8, 0) * H1783</f>
        <v>0</v>
      </c>
      <c r="L1783" s="2">
        <f>IF(B1783 &gt;= D1783*Inputs!$B$10, MAX(B1783 - E1783/Inputs!$B$5 - Inputs!$B$8, 0) * I1783, 0)</f>
        <v>0</v>
      </c>
      <c r="M1783" s="2">
        <f t="shared" si="326"/>
        <v>0</v>
      </c>
      <c r="N1783" s="3" t="str">
        <f t="shared" si="327"/>
        <v>Idle</v>
      </c>
      <c r="O1783" s="3" t="str">
        <f t="shared" si="335"/>
        <v>Idle</v>
      </c>
      <c r="P1783" s="2">
        <f t="shared" si="328"/>
        <v>0</v>
      </c>
      <c r="Q1783" s="2">
        <f t="shared" si="329"/>
        <v>0</v>
      </c>
      <c r="R1783" s="2">
        <f t="shared" si="330"/>
        <v>0</v>
      </c>
      <c r="S1783" s="2">
        <f t="shared" si="331"/>
        <v>0</v>
      </c>
      <c r="T1783" s="2">
        <f t="shared" si="332"/>
        <v>0</v>
      </c>
      <c r="U1783" s="2">
        <f>IF(O1783="Reg", R1783 * Inputs!$B$7, 0)</f>
        <v>0</v>
      </c>
      <c r="V1783" s="2">
        <f>MAX(F1783 + P1783*Inputs!$B$15 - (Q1783/Inputs!$B$16) - U1783, 0)</f>
        <v>0</v>
      </c>
    </row>
    <row r="1784" spans="1:22" x14ac:dyDescent="0.3">
      <c r="A1784" s="1">
        <v>46097.25</v>
      </c>
      <c r="B1784" s="2">
        <v>0</v>
      </c>
      <c r="C1784" s="2">
        <v>8.9547640238412605</v>
      </c>
      <c r="D1784" s="2">
        <f t="shared" si="324"/>
        <v>36.372620569605068</v>
      </c>
      <c r="E1784" s="2">
        <f t="shared" si="325"/>
        <v>26.905093997794356</v>
      </c>
      <c r="F1784" s="2">
        <f t="shared" si="333"/>
        <v>0</v>
      </c>
      <c r="G1784" s="2">
        <f t="shared" si="334"/>
        <v>0</v>
      </c>
      <c r="H1784" s="2">
        <f>MIN(Inputs!$B$2, (Inputs!$B$14 - F1784)/Inputs!$B$15)</f>
        <v>170</v>
      </c>
      <c r="I1784" s="2">
        <f>MAX(MIN(Inputs!$B$2, F1784*Inputs!$B$16, Inputs!$B$14*Inputs!$B$4 - G1784), 0)</f>
        <v>0</v>
      </c>
      <c r="J1784" s="2">
        <f>MAX(MIN(Inputs!$B$2, F1784*Inputs!$B$16, (Inputs!$B$14-F1784)/Inputs!$B$15)*Inputs!$B$9, 0)</f>
        <v>0</v>
      </c>
      <c r="K1784" s="2">
        <f>MAX(E1784*Inputs!$B$5 - B1784 - Inputs!$B$8, 0) * H1784</f>
        <v>625.00206207003589</v>
      </c>
      <c r="L1784" s="2">
        <f>IF(B1784 &gt;= D1784*Inputs!$B$10, MAX(B1784 - E1784/Inputs!$B$5 - Inputs!$B$8, 0) * I1784, 0)</f>
        <v>0</v>
      </c>
      <c r="M1784" s="2">
        <f t="shared" si="326"/>
        <v>0</v>
      </c>
      <c r="N1784" s="3" t="str">
        <f t="shared" si="327"/>
        <v>Charge</v>
      </c>
      <c r="O1784" s="3" t="str">
        <f t="shared" si="335"/>
        <v>Charge</v>
      </c>
      <c r="P1784" s="2">
        <f t="shared" si="328"/>
        <v>170</v>
      </c>
      <c r="Q1784" s="2">
        <f t="shared" si="329"/>
        <v>0</v>
      </c>
      <c r="R1784" s="2">
        <f t="shared" si="330"/>
        <v>0</v>
      </c>
      <c r="S1784" s="2">
        <f t="shared" si="331"/>
        <v>0</v>
      </c>
      <c r="T1784" s="2">
        <f t="shared" si="332"/>
        <v>0</v>
      </c>
      <c r="U1784" s="2">
        <f>IF(O1784="Reg", R1784 * Inputs!$B$7, 0)</f>
        <v>0</v>
      </c>
      <c r="V1784" s="2">
        <f>MAX(F1784 + P1784*Inputs!$B$15 - (Q1784/Inputs!$B$16) - U1784, 0)</f>
        <v>170</v>
      </c>
    </row>
    <row r="1785" spans="1:22" x14ac:dyDescent="0.3">
      <c r="A1785" s="1">
        <v>46097.291666666657</v>
      </c>
      <c r="B1785" s="2">
        <v>0</v>
      </c>
      <c r="C1785" s="2">
        <v>4.6367685944886388</v>
      </c>
      <c r="D1785" s="2">
        <f t="shared" si="324"/>
        <v>36.372620569605068</v>
      </c>
      <c r="E1785" s="2">
        <f t="shared" si="325"/>
        <v>32.280454542094752</v>
      </c>
      <c r="F1785" s="2">
        <f t="shared" si="333"/>
        <v>170</v>
      </c>
      <c r="G1785" s="2">
        <f t="shared" si="334"/>
        <v>0</v>
      </c>
      <c r="H1785" s="2">
        <f>MIN(Inputs!$B$2, (Inputs!$B$14 - F1785)/Inputs!$B$15)</f>
        <v>170</v>
      </c>
      <c r="I1785" s="2">
        <f>MAX(MIN(Inputs!$B$2, F1785*Inputs!$B$16, Inputs!$B$14*Inputs!$B$4 - G1785), 0)</f>
        <v>170</v>
      </c>
      <c r="J1785" s="2">
        <f>MAX(MIN(Inputs!$B$2, F1785*Inputs!$B$16, (Inputs!$B$14-F1785)/Inputs!$B$15)*Inputs!$B$9, 0)</f>
        <v>136</v>
      </c>
      <c r="K1785" s="2">
        <f>MAX(E1785*Inputs!$B$5 - B1785 - Inputs!$B$8, 0) * H1785</f>
        <v>1429.155999497375</v>
      </c>
      <c r="L1785" s="2">
        <f>IF(B1785 &gt;= D1785*Inputs!$B$10, MAX(B1785 - E1785/Inputs!$B$5 - Inputs!$B$8, 0) * I1785, 0)</f>
        <v>0</v>
      </c>
      <c r="M1785" s="2">
        <f t="shared" si="326"/>
        <v>630.60052885045491</v>
      </c>
      <c r="N1785" s="3" t="str">
        <f t="shared" si="327"/>
        <v>Charge</v>
      </c>
      <c r="O1785" s="3" t="str">
        <f t="shared" si="335"/>
        <v>Charge</v>
      </c>
      <c r="P1785" s="2">
        <f t="shared" si="328"/>
        <v>170</v>
      </c>
      <c r="Q1785" s="2">
        <f t="shared" si="329"/>
        <v>0</v>
      </c>
      <c r="R1785" s="2">
        <f t="shared" si="330"/>
        <v>0</v>
      </c>
      <c r="S1785" s="2">
        <f t="shared" si="331"/>
        <v>0</v>
      </c>
      <c r="T1785" s="2">
        <f t="shared" si="332"/>
        <v>0</v>
      </c>
      <c r="U1785" s="2">
        <f>IF(O1785="Reg", R1785 * Inputs!$B$7, 0)</f>
        <v>0</v>
      </c>
      <c r="V1785" s="2">
        <f>MAX(F1785 + P1785*Inputs!$B$15 - (Q1785/Inputs!$B$16) - U1785, 0)</f>
        <v>340</v>
      </c>
    </row>
    <row r="1786" spans="1:22" x14ac:dyDescent="0.3">
      <c r="A1786" s="1">
        <v>46097.333333333343</v>
      </c>
      <c r="B1786" s="2">
        <v>115.5259310639573</v>
      </c>
      <c r="C1786" s="2">
        <v>28.328226876584129</v>
      </c>
      <c r="D1786" s="2">
        <f t="shared" si="324"/>
        <v>36.372620569605068</v>
      </c>
      <c r="E1786" s="2">
        <f t="shared" si="325"/>
        <v>38.924291815261149</v>
      </c>
      <c r="F1786" s="2">
        <f t="shared" si="333"/>
        <v>340</v>
      </c>
      <c r="G1786" s="2">
        <f t="shared" si="334"/>
        <v>0</v>
      </c>
      <c r="H1786" s="2">
        <f>MIN(Inputs!$B$2, (Inputs!$B$14 - F1786)/Inputs!$B$15)</f>
        <v>0</v>
      </c>
      <c r="I1786" s="2">
        <f>MAX(MIN(Inputs!$B$2, F1786*Inputs!$B$16, Inputs!$B$14*Inputs!$B$4 - G1786), 0)</f>
        <v>170</v>
      </c>
      <c r="J1786" s="2">
        <f>MAX(MIN(Inputs!$B$2, F1786*Inputs!$B$16, (Inputs!$B$14-F1786)/Inputs!$B$15)*Inputs!$B$9, 0)</f>
        <v>0</v>
      </c>
      <c r="K1786" s="2">
        <f>MAX(E1786*Inputs!$B$5 - B1786 - Inputs!$B$8, 0) * H1786</f>
        <v>0</v>
      </c>
      <c r="L1786" s="2">
        <f>IF(B1786 &gt;= D1786*Inputs!$B$10, MAX(B1786 - E1786/Inputs!$B$5 - Inputs!$B$8, 0) * I1786, 0)</f>
        <v>8719.9428165609279</v>
      </c>
      <c r="M1786" s="2">
        <f t="shared" si="326"/>
        <v>0</v>
      </c>
      <c r="N1786" s="3" t="str">
        <f t="shared" si="327"/>
        <v>Discharge</v>
      </c>
      <c r="O1786" s="3" t="str">
        <f t="shared" si="335"/>
        <v>Discharge</v>
      </c>
      <c r="P1786" s="2">
        <f t="shared" si="328"/>
        <v>0</v>
      </c>
      <c r="Q1786" s="2">
        <f t="shared" si="329"/>
        <v>170</v>
      </c>
      <c r="R1786" s="2">
        <f t="shared" si="330"/>
        <v>0</v>
      </c>
      <c r="S1786" s="2">
        <f t="shared" si="331"/>
        <v>19639.40828087274</v>
      </c>
      <c r="T1786" s="2">
        <f t="shared" si="332"/>
        <v>0</v>
      </c>
      <c r="U1786" s="2">
        <f>IF(O1786="Reg", R1786 * Inputs!$B$7, 0)</f>
        <v>0</v>
      </c>
      <c r="V1786" s="2">
        <f>MAX(F1786 + P1786*Inputs!$B$15 - (Q1786/Inputs!$B$16) - U1786, 0)</f>
        <v>170</v>
      </c>
    </row>
    <row r="1787" spans="1:22" x14ac:dyDescent="0.3">
      <c r="A1787" s="1">
        <v>46097.375</v>
      </c>
      <c r="B1787" s="2">
        <v>2.6820970713340699</v>
      </c>
      <c r="C1787" s="2">
        <v>13.721044663259679</v>
      </c>
      <c r="D1787" s="2">
        <f t="shared" si="324"/>
        <v>36.372620569605068</v>
      </c>
      <c r="E1787" s="2">
        <f t="shared" si="325"/>
        <v>28.083807518990302</v>
      </c>
      <c r="F1787" s="2">
        <f t="shared" si="333"/>
        <v>170</v>
      </c>
      <c r="G1787" s="2">
        <f t="shared" si="334"/>
        <v>170</v>
      </c>
      <c r="H1787" s="2">
        <f>MIN(Inputs!$B$2, (Inputs!$B$14 - F1787)/Inputs!$B$15)</f>
        <v>170</v>
      </c>
      <c r="I1787" s="2">
        <f>MAX(MIN(Inputs!$B$2, F1787*Inputs!$B$16, Inputs!$B$14*Inputs!$B$4 - G1787), 0)</f>
        <v>170</v>
      </c>
      <c r="J1787" s="2">
        <f>MAX(MIN(Inputs!$B$2, F1787*Inputs!$B$16, (Inputs!$B$14-F1787)/Inputs!$B$15)*Inputs!$B$9, 0)</f>
        <v>136</v>
      </c>
      <c r="K1787" s="2">
        <f>MAX(E1787*Inputs!$B$5 - B1787 - Inputs!$B$8, 0) * H1787</f>
        <v>345.38110271415718</v>
      </c>
      <c r="L1787" s="2">
        <f>IF(B1787 &gt;= D1787*Inputs!$B$10, MAX(B1787 - E1787/Inputs!$B$5 - Inputs!$B$8, 0) * I1787, 0)</f>
        <v>0</v>
      </c>
      <c r="M1787" s="2">
        <f t="shared" si="326"/>
        <v>1866.0620742033163</v>
      </c>
      <c r="N1787" s="3" t="str">
        <f t="shared" si="327"/>
        <v>Reg</v>
      </c>
      <c r="O1787" s="3" t="str">
        <f t="shared" si="335"/>
        <v>Discharge</v>
      </c>
      <c r="P1787" s="2">
        <f t="shared" si="328"/>
        <v>0</v>
      </c>
      <c r="Q1787" s="2">
        <f t="shared" si="329"/>
        <v>170</v>
      </c>
      <c r="R1787" s="2">
        <f t="shared" si="330"/>
        <v>0</v>
      </c>
      <c r="S1787" s="2">
        <f t="shared" si="331"/>
        <v>455.95650212679186</v>
      </c>
      <c r="T1787" s="2">
        <f t="shared" si="332"/>
        <v>0</v>
      </c>
      <c r="U1787" s="2">
        <f>IF(O1787="Reg", R1787 * Inputs!$B$7, 0)</f>
        <v>0</v>
      </c>
      <c r="V1787" s="2">
        <f>MAX(F1787 + P1787*Inputs!$B$15 - (Q1787/Inputs!$B$16) - U1787, 0)</f>
        <v>0</v>
      </c>
    </row>
    <row r="1788" spans="1:22" x14ac:dyDescent="0.3">
      <c r="A1788" s="1">
        <v>46097.416666666657</v>
      </c>
      <c r="B1788" s="2">
        <v>11.99741775415966</v>
      </c>
      <c r="C1788" s="2">
        <v>5.2585746863458303</v>
      </c>
      <c r="D1788" s="2">
        <f t="shared" si="324"/>
        <v>36.372620569605068</v>
      </c>
      <c r="E1788" s="2">
        <f t="shared" si="325"/>
        <v>36.540507734310957</v>
      </c>
      <c r="F1788" s="2">
        <f t="shared" si="333"/>
        <v>0</v>
      </c>
      <c r="G1788" s="2">
        <f t="shared" si="334"/>
        <v>340</v>
      </c>
      <c r="H1788" s="2">
        <f>MIN(Inputs!$B$2, (Inputs!$B$14 - F1788)/Inputs!$B$15)</f>
        <v>170</v>
      </c>
      <c r="I1788" s="2">
        <f>MAX(MIN(Inputs!$B$2, F1788*Inputs!$B$16, Inputs!$B$14*Inputs!$B$4 - G1788), 0)</f>
        <v>0</v>
      </c>
      <c r="J1788" s="2">
        <f>MAX(MIN(Inputs!$B$2, F1788*Inputs!$B$16, (Inputs!$B$14-F1788)/Inputs!$B$15)*Inputs!$B$9, 0)</f>
        <v>0</v>
      </c>
      <c r="K1788" s="2">
        <f>MAX(E1788*Inputs!$B$5 - B1788 - Inputs!$B$8, 0) * H1788</f>
        <v>26.898938845777387</v>
      </c>
      <c r="L1788" s="2">
        <f>IF(B1788 &gt;= D1788*Inputs!$B$10, MAX(B1788 - E1788/Inputs!$B$5 - Inputs!$B$8, 0) * I1788, 0)</f>
        <v>0</v>
      </c>
      <c r="M1788" s="2">
        <f t="shared" si="326"/>
        <v>0</v>
      </c>
      <c r="N1788" s="3" t="str">
        <f t="shared" si="327"/>
        <v>Charge</v>
      </c>
      <c r="O1788" s="3" t="str">
        <f t="shared" si="335"/>
        <v>Charge</v>
      </c>
      <c r="P1788" s="2">
        <f t="shared" si="328"/>
        <v>170</v>
      </c>
      <c r="Q1788" s="2">
        <f t="shared" si="329"/>
        <v>0</v>
      </c>
      <c r="R1788" s="2">
        <f t="shared" si="330"/>
        <v>0</v>
      </c>
      <c r="S1788" s="2">
        <f t="shared" si="331"/>
        <v>-2039.5610182071421</v>
      </c>
      <c r="T1788" s="2">
        <f t="shared" si="332"/>
        <v>0</v>
      </c>
      <c r="U1788" s="2">
        <f>IF(O1788="Reg", R1788 * Inputs!$B$7, 0)</f>
        <v>0</v>
      </c>
      <c r="V1788" s="2">
        <f>MAX(F1788 + P1788*Inputs!$B$15 - (Q1788/Inputs!$B$16) - U1788, 0)</f>
        <v>170</v>
      </c>
    </row>
    <row r="1789" spans="1:22" x14ac:dyDescent="0.3">
      <c r="A1789" s="1">
        <v>46097.458333333343</v>
      </c>
      <c r="B1789" s="2">
        <v>31.225118097315111</v>
      </c>
      <c r="C1789" s="2">
        <v>26.533272462881321</v>
      </c>
      <c r="D1789" s="2">
        <f t="shared" si="324"/>
        <v>36.372620569605068</v>
      </c>
      <c r="E1789" s="2">
        <f t="shared" si="325"/>
        <v>44.966691197045101</v>
      </c>
      <c r="F1789" s="2">
        <f t="shared" si="333"/>
        <v>170</v>
      </c>
      <c r="G1789" s="2">
        <f t="shared" si="334"/>
        <v>340</v>
      </c>
      <c r="H1789" s="2">
        <f>MIN(Inputs!$B$2, (Inputs!$B$14 - F1789)/Inputs!$B$15)</f>
        <v>170</v>
      </c>
      <c r="I1789" s="2">
        <f>MAX(MIN(Inputs!$B$2, F1789*Inputs!$B$16, Inputs!$B$14*Inputs!$B$4 - G1789), 0)</f>
        <v>0</v>
      </c>
      <c r="J1789" s="2">
        <f>MAX(MIN(Inputs!$B$2, F1789*Inputs!$B$16, (Inputs!$B$14-F1789)/Inputs!$B$15)*Inputs!$B$9, 0)</f>
        <v>136</v>
      </c>
      <c r="K1789" s="2">
        <f>MAX(E1789*Inputs!$B$5 - B1789 - Inputs!$B$8, 0) * H1789</f>
        <v>0</v>
      </c>
      <c r="L1789" s="2">
        <f>IF(B1789 &gt;= D1789*Inputs!$B$10, MAX(B1789 - E1789/Inputs!$B$5 - Inputs!$B$8, 0) * I1789, 0)</f>
        <v>0</v>
      </c>
      <c r="M1789" s="2">
        <f t="shared" si="326"/>
        <v>3608.5250549518596</v>
      </c>
      <c r="N1789" s="3" t="str">
        <f t="shared" si="327"/>
        <v>Reg</v>
      </c>
      <c r="O1789" s="3" t="str">
        <f t="shared" si="335"/>
        <v>Charge</v>
      </c>
      <c r="P1789" s="2">
        <f t="shared" si="328"/>
        <v>170</v>
      </c>
      <c r="Q1789" s="2">
        <f t="shared" si="329"/>
        <v>0</v>
      </c>
      <c r="R1789" s="2">
        <f t="shared" si="330"/>
        <v>0</v>
      </c>
      <c r="S1789" s="2">
        <f t="shared" si="331"/>
        <v>-5308.2700765435684</v>
      </c>
      <c r="T1789" s="2">
        <f t="shared" si="332"/>
        <v>0</v>
      </c>
      <c r="U1789" s="2">
        <f>IF(O1789="Reg", R1789 * Inputs!$B$7, 0)</f>
        <v>0</v>
      </c>
      <c r="V1789" s="2">
        <f>MAX(F1789 + P1789*Inputs!$B$15 - (Q1789/Inputs!$B$16) - U1789, 0)</f>
        <v>340</v>
      </c>
    </row>
    <row r="1790" spans="1:22" x14ac:dyDescent="0.3">
      <c r="A1790" s="1">
        <v>46097.5</v>
      </c>
      <c r="B1790" s="2">
        <v>32.252163265802352</v>
      </c>
      <c r="C1790" s="2">
        <v>1.606990736675697</v>
      </c>
      <c r="D1790" s="2">
        <f t="shared" si="324"/>
        <v>36.372620569605068</v>
      </c>
      <c r="E1790" s="2">
        <f t="shared" si="325"/>
        <v>50.725776654135053</v>
      </c>
      <c r="F1790" s="2">
        <f t="shared" si="333"/>
        <v>340</v>
      </c>
      <c r="G1790" s="2">
        <f t="shared" si="334"/>
        <v>340</v>
      </c>
      <c r="H1790" s="2">
        <f>MIN(Inputs!$B$2, (Inputs!$B$14 - F1790)/Inputs!$B$15)</f>
        <v>0</v>
      </c>
      <c r="I1790" s="2">
        <f>MAX(MIN(Inputs!$B$2, F1790*Inputs!$B$16, Inputs!$B$14*Inputs!$B$4 - G1790), 0)</f>
        <v>0</v>
      </c>
      <c r="J1790" s="2">
        <f>MAX(MIN(Inputs!$B$2, F1790*Inputs!$B$16, (Inputs!$B$14-F1790)/Inputs!$B$15)*Inputs!$B$9, 0)</f>
        <v>0</v>
      </c>
      <c r="K1790" s="2">
        <f>MAX(E1790*Inputs!$B$5 - B1790 - Inputs!$B$8, 0) * H1790</f>
        <v>0</v>
      </c>
      <c r="L1790" s="2">
        <f>IF(B1790 &gt;= D1790*Inputs!$B$10, MAX(B1790 - E1790/Inputs!$B$5 - Inputs!$B$8, 0) * I1790, 0)</f>
        <v>0</v>
      </c>
      <c r="M1790" s="2">
        <f t="shared" si="326"/>
        <v>0</v>
      </c>
      <c r="N1790" s="3" t="str">
        <f t="shared" si="327"/>
        <v>Idle</v>
      </c>
      <c r="O1790" s="3" t="str">
        <f t="shared" si="335"/>
        <v>Idle</v>
      </c>
      <c r="P1790" s="2">
        <f t="shared" si="328"/>
        <v>0</v>
      </c>
      <c r="Q1790" s="2">
        <f t="shared" si="329"/>
        <v>0</v>
      </c>
      <c r="R1790" s="2">
        <f t="shared" si="330"/>
        <v>0</v>
      </c>
      <c r="S1790" s="2">
        <f t="shared" si="331"/>
        <v>0</v>
      </c>
      <c r="T1790" s="2">
        <f t="shared" si="332"/>
        <v>0</v>
      </c>
      <c r="U1790" s="2">
        <f>IF(O1790="Reg", R1790 * Inputs!$B$7, 0)</f>
        <v>0</v>
      </c>
      <c r="V1790" s="2">
        <f>MAX(F1790 + P1790*Inputs!$B$15 - (Q1790/Inputs!$B$16) - U1790, 0)</f>
        <v>340</v>
      </c>
    </row>
    <row r="1791" spans="1:22" x14ac:dyDescent="0.3">
      <c r="A1791" s="1">
        <v>46097.541666666657</v>
      </c>
      <c r="B1791" s="2">
        <v>39.863023638998428</v>
      </c>
      <c r="C1791" s="2">
        <v>11.218976212358079</v>
      </c>
      <c r="D1791" s="2">
        <f t="shared" si="324"/>
        <v>36.372620569605068</v>
      </c>
      <c r="E1791" s="2">
        <f t="shared" si="325"/>
        <v>56.220050312089676</v>
      </c>
      <c r="F1791" s="2">
        <f t="shared" si="333"/>
        <v>340</v>
      </c>
      <c r="G1791" s="2">
        <f t="shared" si="334"/>
        <v>340</v>
      </c>
      <c r="H1791" s="2">
        <f>MIN(Inputs!$B$2, (Inputs!$B$14 - F1791)/Inputs!$B$15)</f>
        <v>0</v>
      </c>
      <c r="I1791" s="2">
        <f>MAX(MIN(Inputs!$B$2, F1791*Inputs!$B$16, Inputs!$B$14*Inputs!$B$4 - G1791), 0)</f>
        <v>0</v>
      </c>
      <c r="J1791" s="2">
        <f>MAX(MIN(Inputs!$B$2, F1791*Inputs!$B$16, (Inputs!$B$14-F1791)/Inputs!$B$15)*Inputs!$B$9, 0)</f>
        <v>0</v>
      </c>
      <c r="K1791" s="2">
        <f>MAX(E1791*Inputs!$B$5 - B1791 - Inputs!$B$8, 0) * H1791</f>
        <v>0</v>
      </c>
      <c r="L1791" s="2">
        <f>IF(B1791 &gt;= D1791*Inputs!$B$10, MAX(B1791 - E1791/Inputs!$B$5 - Inputs!$B$8, 0) * I1791, 0)</f>
        <v>0</v>
      </c>
      <c r="M1791" s="2">
        <f t="shared" si="326"/>
        <v>0</v>
      </c>
      <c r="N1791" s="3" t="str">
        <f t="shared" si="327"/>
        <v>Idle</v>
      </c>
      <c r="O1791" s="3" t="str">
        <f t="shared" si="335"/>
        <v>Idle</v>
      </c>
      <c r="P1791" s="2">
        <f t="shared" si="328"/>
        <v>0</v>
      </c>
      <c r="Q1791" s="2">
        <f t="shared" si="329"/>
        <v>0</v>
      </c>
      <c r="R1791" s="2">
        <f t="shared" si="330"/>
        <v>0</v>
      </c>
      <c r="S1791" s="2">
        <f t="shared" si="331"/>
        <v>0</v>
      </c>
      <c r="T1791" s="2">
        <f t="shared" si="332"/>
        <v>0</v>
      </c>
      <c r="U1791" s="2">
        <f>IF(O1791="Reg", R1791 * Inputs!$B$7, 0)</f>
        <v>0</v>
      </c>
      <c r="V1791" s="2">
        <f>MAX(F1791 + P1791*Inputs!$B$15 - (Q1791/Inputs!$B$16) - U1791, 0)</f>
        <v>340</v>
      </c>
    </row>
    <row r="1792" spans="1:22" x14ac:dyDescent="0.3">
      <c r="A1792" s="1">
        <v>46097.583333333343</v>
      </c>
      <c r="B1792" s="2">
        <v>50.483025286332207</v>
      </c>
      <c r="C1792" s="2">
        <v>8.962894759902726</v>
      </c>
      <c r="D1792" s="2">
        <f t="shared" si="324"/>
        <v>36.372620569605068</v>
      </c>
      <c r="E1792" s="2">
        <f t="shared" si="325"/>
        <v>61.896735725229746</v>
      </c>
      <c r="F1792" s="2">
        <f t="shared" si="333"/>
        <v>340</v>
      </c>
      <c r="G1792" s="2">
        <f t="shared" si="334"/>
        <v>340</v>
      </c>
      <c r="H1792" s="2">
        <f>MIN(Inputs!$B$2, (Inputs!$B$14 - F1792)/Inputs!$B$15)</f>
        <v>0</v>
      </c>
      <c r="I1792" s="2">
        <f>MAX(MIN(Inputs!$B$2, F1792*Inputs!$B$16, Inputs!$B$14*Inputs!$B$4 - G1792), 0)</f>
        <v>0</v>
      </c>
      <c r="J1792" s="2">
        <f>MAX(MIN(Inputs!$B$2, F1792*Inputs!$B$16, (Inputs!$B$14-F1792)/Inputs!$B$15)*Inputs!$B$9, 0)</f>
        <v>0</v>
      </c>
      <c r="K1792" s="2">
        <f>MAX(E1792*Inputs!$B$5 - B1792 - Inputs!$B$8, 0) * H1792</f>
        <v>0</v>
      </c>
      <c r="L1792" s="2">
        <f>IF(B1792 &gt;= D1792*Inputs!$B$10, MAX(B1792 - E1792/Inputs!$B$5 - Inputs!$B$8, 0) * I1792, 0)</f>
        <v>0</v>
      </c>
      <c r="M1792" s="2">
        <f t="shared" si="326"/>
        <v>0</v>
      </c>
      <c r="N1792" s="3" t="str">
        <f t="shared" si="327"/>
        <v>Idle</v>
      </c>
      <c r="O1792" s="3" t="str">
        <f t="shared" si="335"/>
        <v>Idle</v>
      </c>
      <c r="P1792" s="2">
        <f t="shared" si="328"/>
        <v>0</v>
      </c>
      <c r="Q1792" s="2">
        <f t="shared" si="329"/>
        <v>0</v>
      </c>
      <c r="R1792" s="2">
        <f t="shared" si="330"/>
        <v>0</v>
      </c>
      <c r="S1792" s="2">
        <f t="shared" si="331"/>
        <v>0</v>
      </c>
      <c r="T1792" s="2">
        <f t="shared" si="332"/>
        <v>0</v>
      </c>
      <c r="U1792" s="2">
        <f>IF(O1792="Reg", R1792 * Inputs!$B$7, 0)</f>
        <v>0</v>
      </c>
      <c r="V1792" s="2">
        <f>MAX(F1792 + P1792*Inputs!$B$15 - (Q1792/Inputs!$B$16) - U1792, 0)</f>
        <v>340</v>
      </c>
    </row>
    <row r="1793" spans="1:22" x14ac:dyDescent="0.3">
      <c r="A1793" s="1">
        <v>46097.625</v>
      </c>
      <c r="B1793" s="2">
        <v>53.422298363258001</v>
      </c>
      <c r="C1793" s="2">
        <v>77.729733744153478</v>
      </c>
      <c r="D1793" s="2">
        <f t="shared" si="324"/>
        <v>36.372620569605068</v>
      </c>
      <c r="E1793" s="2">
        <f t="shared" si="325"/>
        <v>64.366482590329227</v>
      </c>
      <c r="F1793" s="2">
        <f t="shared" si="333"/>
        <v>340</v>
      </c>
      <c r="G1793" s="2">
        <f t="shared" si="334"/>
        <v>340</v>
      </c>
      <c r="H1793" s="2">
        <f>MIN(Inputs!$B$2, (Inputs!$B$14 - F1793)/Inputs!$B$15)</f>
        <v>0</v>
      </c>
      <c r="I1793" s="2">
        <f>MAX(MIN(Inputs!$B$2, F1793*Inputs!$B$16, Inputs!$B$14*Inputs!$B$4 - G1793), 0)</f>
        <v>0</v>
      </c>
      <c r="J1793" s="2">
        <f>MAX(MIN(Inputs!$B$2, F1793*Inputs!$B$16, (Inputs!$B$14-F1793)/Inputs!$B$15)*Inputs!$B$9, 0)</f>
        <v>0</v>
      </c>
      <c r="K1793" s="2">
        <f>MAX(E1793*Inputs!$B$5 - B1793 - Inputs!$B$8, 0) * H1793</f>
        <v>0</v>
      </c>
      <c r="L1793" s="2">
        <f>IF(B1793 &gt;= D1793*Inputs!$B$10, MAX(B1793 - E1793/Inputs!$B$5 - Inputs!$B$8, 0) * I1793, 0)</f>
        <v>0</v>
      </c>
      <c r="M1793" s="2">
        <f t="shared" si="326"/>
        <v>0</v>
      </c>
      <c r="N1793" s="3" t="str">
        <f t="shared" si="327"/>
        <v>Idle</v>
      </c>
      <c r="O1793" s="3" t="str">
        <f t="shared" si="335"/>
        <v>Idle</v>
      </c>
      <c r="P1793" s="2">
        <f t="shared" si="328"/>
        <v>0</v>
      </c>
      <c r="Q1793" s="2">
        <f t="shared" si="329"/>
        <v>0</v>
      </c>
      <c r="R1793" s="2">
        <f t="shared" si="330"/>
        <v>0</v>
      </c>
      <c r="S1793" s="2">
        <f t="shared" si="331"/>
        <v>0</v>
      </c>
      <c r="T1793" s="2">
        <f t="shared" si="332"/>
        <v>0</v>
      </c>
      <c r="U1793" s="2">
        <f>IF(O1793="Reg", R1793 * Inputs!$B$7, 0)</f>
        <v>0</v>
      </c>
      <c r="V1793" s="2">
        <f>MAX(F1793 + P1793*Inputs!$B$15 - (Q1793/Inputs!$B$16) - U1793, 0)</f>
        <v>340</v>
      </c>
    </row>
    <row r="1794" spans="1:22" x14ac:dyDescent="0.3">
      <c r="A1794" s="1">
        <v>46097.666666666657</v>
      </c>
      <c r="B1794" s="2">
        <v>62.554518530564529</v>
      </c>
      <c r="C1794" s="2">
        <v>4.6021669757826178</v>
      </c>
      <c r="D1794" s="2">
        <f t="shared" ref="D1794:D1857" si="336">AVERAGEIFS(B:B, A:A, "&gt;="&amp;INT(A1794), A:A, "&lt;"&amp;INT(A1794)+1)</f>
        <v>36.372620569605068</v>
      </c>
      <c r="E1794" s="2">
        <f t="shared" ref="E1794:E1857" si="337">AVERAGE(B1794:B1799)</f>
        <v>64.234197591227172</v>
      </c>
      <c r="F1794" s="2">
        <f t="shared" si="333"/>
        <v>340</v>
      </c>
      <c r="G1794" s="2">
        <f t="shared" si="334"/>
        <v>340</v>
      </c>
      <c r="H1794" s="2">
        <f>MIN(Inputs!$B$2, (Inputs!$B$14 - F1794)/Inputs!$B$15)</f>
        <v>0</v>
      </c>
      <c r="I1794" s="2">
        <f>MAX(MIN(Inputs!$B$2, F1794*Inputs!$B$16, Inputs!$B$14*Inputs!$B$4 - G1794), 0)</f>
        <v>0</v>
      </c>
      <c r="J1794" s="2">
        <f>MAX(MIN(Inputs!$B$2, F1794*Inputs!$B$16, (Inputs!$B$14-F1794)/Inputs!$B$15)*Inputs!$B$9, 0)</f>
        <v>0</v>
      </c>
      <c r="K1794" s="2">
        <f>MAX(E1794*Inputs!$B$5 - B1794 - Inputs!$B$8, 0) * H1794</f>
        <v>0</v>
      </c>
      <c r="L1794" s="2">
        <f>IF(B1794 &gt;= D1794*Inputs!$B$10, MAX(B1794 - E1794/Inputs!$B$5 - Inputs!$B$8, 0) * I1794, 0)</f>
        <v>0</v>
      </c>
      <c r="M1794" s="2">
        <f t="shared" ref="M1794:M1857" si="338">C1794 * J1794</f>
        <v>0</v>
      </c>
      <c r="N1794" s="3" t="str">
        <f t="shared" ref="N1794:N1857" si="339">IF(MAX(K1794, L1794, M1794)&lt;=0, "Idle", IF(AND(M1794&gt;=K1794, M1794&gt;=L1794), "Reg", IF(L1794&gt;=K1794, "Discharge", "Charge")))</f>
        <v>Idle</v>
      </c>
      <c r="O1794" s="3" t="str">
        <f t="shared" si="335"/>
        <v>Idle</v>
      </c>
      <c r="P1794" s="2">
        <f t="shared" ref="P1794:P1857" si="340">IF(O1794="Charge", H1794, 0)</f>
        <v>0</v>
      </c>
      <c r="Q1794" s="2">
        <f t="shared" ref="Q1794:Q1857" si="341">IF(O1794="Discharge", I1794, 0)</f>
        <v>0</v>
      </c>
      <c r="R1794" s="2">
        <f t="shared" ref="R1794:R1857" si="342">IF(O1794="Reg", J1794, 0)</f>
        <v>0</v>
      </c>
      <c r="S1794" s="2">
        <f t="shared" ref="S1794:S1857" si="343">(Q1794 - P1794) * B1794</f>
        <v>0</v>
      </c>
      <c r="T1794" s="2">
        <f t="shared" ref="T1794:T1857" si="344">R1794 * C1794</f>
        <v>0</v>
      </c>
      <c r="U1794" s="2">
        <f>IF(O1794="Reg", R1794 * Inputs!$B$7, 0)</f>
        <v>0</v>
      </c>
      <c r="V1794" s="2">
        <f>MAX(F1794 + P1794*Inputs!$B$15 - (Q1794/Inputs!$B$16) - U1794, 0)</f>
        <v>340</v>
      </c>
    </row>
    <row r="1795" spans="1:22" x14ac:dyDescent="0.3">
      <c r="A1795" s="1">
        <v>46097.708333333343</v>
      </c>
      <c r="B1795" s="2">
        <v>65.779630839854804</v>
      </c>
      <c r="C1795" s="2">
        <v>7.8415682652231462</v>
      </c>
      <c r="D1795" s="2">
        <f t="shared" si="336"/>
        <v>36.372620569605068</v>
      </c>
      <c r="E1795" s="2">
        <f t="shared" si="337"/>
        <v>61.706434335582749</v>
      </c>
      <c r="F1795" s="2">
        <f t="shared" ref="F1795:F1858" si="345">V1794</f>
        <v>340</v>
      </c>
      <c r="G1795" s="2">
        <f t="shared" ref="G1795:G1858" si="346">IF(INT(A1795)=INT(A1794), G1794 + Q1794, 0)</f>
        <v>340</v>
      </c>
      <c r="H1795" s="2">
        <f>MIN(Inputs!$B$2, (Inputs!$B$14 - F1795)/Inputs!$B$15)</f>
        <v>0</v>
      </c>
      <c r="I1795" s="2">
        <f>MAX(MIN(Inputs!$B$2, F1795*Inputs!$B$16, Inputs!$B$14*Inputs!$B$4 - G1795), 0)</f>
        <v>0</v>
      </c>
      <c r="J1795" s="2">
        <f>MAX(MIN(Inputs!$B$2, F1795*Inputs!$B$16, (Inputs!$B$14-F1795)/Inputs!$B$15)*Inputs!$B$9, 0)</f>
        <v>0</v>
      </c>
      <c r="K1795" s="2">
        <f>MAX(E1795*Inputs!$B$5 - B1795 - Inputs!$B$8, 0) * H1795</f>
        <v>0</v>
      </c>
      <c r="L1795" s="2">
        <f>IF(B1795 &gt;= D1795*Inputs!$B$10, MAX(B1795 - E1795/Inputs!$B$5 - Inputs!$B$8, 0) * I1795, 0)</f>
        <v>0</v>
      </c>
      <c r="M1795" s="2">
        <f t="shared" si="338"/>
        <v>0</v>
      </c>
      <c r="N1795" s="3" t="str">
        <f t="shared" si="339"/>
        <v>Idle</v>
      </c>
      <c r="O1795" s="3" t="str">
        <f t="shared" si="335"/>
        <v>Idle</v>
      </c>
      <c r="P1795" s="2">
        <f t="shared" si="340"/>
        <v>0</v>
      </c>
      <c r="Q1795" s="2">
        <f t="shared" si="341"/>
        <v>0</v>
      </c>
      <c r="R1795" s="2">
        <f t="shared" si="342"/>
        <v>0</v>
      </c>
      <c r="S1795" s="2">
        <f t="shared" si="343"/>
        <v>0</v>
      </c>
      <c r="T1795" s="2">
        <f t="shared" si="344"/>
        <v>0</v>
      </c>
      <c r="U1795" s="2">
        <f>IF(O1795="Reg", R1795 * Inputs!$B$7, 0)</f>
        <v>0</v>
      </c>
      <c r="V1795" s="2">
        <f>MAX(F1795 + P1795*Inputs!$B$15 - (Q1795/Inputs!$B$16) - U1795, 0)</f>
        <v>340</v>
      </c>
    </row>
    <row r="1796" spans="1:22" x14ac:dyDescent="0.3">
      <c r="A1796" s="1">
        <v>46097.75</v>
      </c>
      <c r="B1796" s="2">
        <v>65.217805213529999</v>
      </c>
      <c r="C1796" s="2">
        <v>2.8480556514360269</v>
      </c>
      <c r="D1796" s="2">
        <f t="shared" si="336"/>
        <v>36.372620569605068</v>
      </c>
      <c r="E1796" s="2">
        <f t="shared" si="337"/>
        <v>58.483293357468938</v>
      </c>
      <c r="F1796" s="2">
        <f t="shared" si="345"/>
        <v>340</v>
      </c>
      <c r="G1796" s="2">
        <f t="shared" si="346"/>
        <v>340</v>
      </c>
      <c r="H1796" s="2">
        <f>MIN(Inputs!$B$2, (Inputs!$B$14 - F1796)/Inputs!$B$15)</f>
        <v>0</v>
      </c>
      <c r="I1796" s="2">
        <f>MAX(MIN(Inputs!$B$2, F1796*Inputs!$B$16, Inputs!$B$14*Inputs!$B$4 - G1796), 0)</f>
        <v>0</v>
      </c>
      <c r="J1796" s="2">
        <f>MAX(MIN(Inputs!$B$2, F1796*Inputs!$B$16, (Inputs!$B$14-F1796)/Inputs!$B$15)*Inputs!$B$9, 0)</f>
        <v>0</v>
      </c>
      <c r="K1796" s="2">
        <f>MAX(E1796*Inputs!$B$5 - B1796 - Inputs!$B$8, 0) * H1796</f>
        <v>0</v>
      </c>
      <c r="L1796" s="2">
        <f>IF(B1796 &gt;= D1796*Inputs!$B$10, MAX(B1796 - E1796/Inputs!$B$5 - Inputs!$B$8, 0) * I1796, 0)</f>
        <v>0</v>
      </c>
      <c r="M1796" s="2">
        <f t="shared" si="338"/>
        <v>0</v>
      </c>
      <c r="N1796" s="3" t="str">
        <f t="shared" si="339"/>
        <v>Idle</v>
      </c>
      <c r="O1796" s="3" t="str">
        <f t="shared" ref="O1796:O1859" si="347">IF(O1795&lt;&gt;O1794, O1795, N1796)</f>
        <v>Idle</v>
      </c>
      <c r="P1796" s="2">
        <f t="shared" si="340"/>
        <v>0</v>
      </c>
      <c r="Q1796" s="2">
        <f t="shared" si="341"/>
        <v>0</v>
      </c>
      <c r="R1796" s="2">
        <f t="shared" si="342"/>
        <v>0</v>
      </c>
      <c r="S1796" s="2">
        <f t="shared" si="343"/>
        <v>0</v>
      </c>
      <c r="T1796" s="2">
        <f t="shared" si="344"/>
        <v>0</v>
      </c>
      <c r="U1796" s="2">
        <f>IF(O1796="Reg", R1796 * Inputs!$B$7, 0)</f>
        <v>0</v>
      </c>
      <c r="V1796" s="2">
        <f>MAX(F1796 + P1796*Inputs!$B$15 - (Q1796/Inputs!$B$16) - U1796, 0)</f>
        <v>340</v>
      </c>
    </row>
    <row r="1797" spans="1:22" x14ac:dyDescent="0.3">
      <c r="A1797" s="1">
        <v>46097.791666666657</v>
      </c>
      <c r="B1797" s="2">
        <v>73.923136117838879</v>
      </c>
      <c r="C1797" s="2">
        <v>1.7506895906753619</v>
      </c>
      <c r="D1797" s="2">
        <f t="shared" si="336"/>
        <v>36.372620569605068</v>
      </c>
      <c r="E1797" s="2">
        <f t="shared" si="337"/>
        <v>53.034663022478234</v>
      </c>
      <c r="F1797" s="2">
        <f t="shared" si="345"/>
        <v>340</v>
      </c>
      <c r="G1797" s="2">
        <f t="shared" si="346"/>
        <v>340</v>
      </c>
      <c r="H1797" s="2">
        <f>MIN(Inputs!$B$2, (Inputs!$B$14 - F1797)/Inputs!$B$15)</f>
        <v>0</v>
      </c>
      <c r="I1797" s="2">
        <f>MAX(MIN(Inputs!$B$2, F1797*Inputs!$B$16, Inputs!$B$14*Inputs!$B$4 - G1797), 0)</f>
        <v>0</v>
      </c>
      <c r="J1797" s="2">
        <f>MAX(MIN(Inputs!$B$2, F1797*Inputs!$B$16, (Inputs!$B$14-F1797)/Inputs!$B$15)*Inputs!$B$9, 0)</f>
        <v>0</v>
      </c>
      <c r="K1797" s="2">
        <f>MAX(E1797*Inputs!$B$5 - B1797 - Inputs!$B$8, 0) * H1797</f>
        <v>0</v>
      </c>
      <c r="L1797" s="2">
        <f>IF(B1797 &gt;= D1797*Inputs!$B$10, MAX(B1797 - E1797/Inputs!$B$5 - Inputs!$B$8, 0) * I1797, 0)</f>
        <v>0</v>
      </c>
      <c r="M1797" s="2">
        <f t="shared" si="338"/>
        <v>0</v>
      </c>
      <c r="N1797" s="3" t="str">
        <f t="shared" si="339"/>
        <v>Idle</v>
      </c>
      <c r="O1797" s="3" t="str">
        <f t="shared" si="347"/>
        <v>Idle</v>
      </c>
      <c r="P1797" s="2">
        <f t="shared" si="340"/>
        <v>0</v>
      </c>
      <c r="Q1797" s="2">
        <f t="shared" si="341"/>
        <v>0</v>
      </c>
      <c r="R1797" s="2">
        <f t="shared" si="342"/>
        <v>0</v>
      </c>
      <c r="S1797" s="2">
        <f t="shared" si="343"/>
        <v>0</v>
      </c>
      <c r="T1797" s="2">
        <f t="shared" si="344"/>
        <v>0</v>
      </c>
      <c r="U1797" s="2">
        <f>IF(O1797="Reg", R1797 * Inputs!$B$7, 0)</f>
        <v>0</v>
      </c>
      <c r="V1797" s="2">
        <f>MAX(F1797 + P1797*Inputs!$B$15 - (Q1797/Inputs!$B$16) - U1797, 0)</f>
        <v>340</v>
      </c>
    </row>
    <row r="1798" spans="1:22" x14ac:dyDescent="0.3">
      <c r="A1798" s="1">
        <v>46097.833333333343</v>
      </c>
      <c r="B1798" s="2">
        <v>65.30150647692912</v>
      </c>
      <c r="C1798" s="2">
        <v>9.8401332163864748</v>
      </c>
      <c r="D1798" s="2">
        <f t="shared" si="336"/>
        <v>36.372620569605068</v>
      </c>
      <c r="E1798" s="2">
        <f t="shared" si="337"/>
        <v>43.475685941434584</v>
      </c>
      <c r="F1798" s="2">
        <f t="shared" si="345"/>
        <v>340</v>
      </c>
      <c r="G1798" s="2">
        <f t="shared" si="346"/>
        <v>340</v>
      </c>
      <c r="H1798" s="2">
        <f>MIN(Inputs!$B$2, (Inputs!$B$14 - F1798)/Inputs!$B$15)</f>
        <v>0</v>
      </c>
      <c r="I1798" s="2">
        <f>MAX(MIN(Inputs!$B$2, F1798*Inputs!$B$16, Inputs!$B$14*Inputs!$B$4 - G1798), 0)</f>
        <v>0</v>
      </c>
      <c r="J1798" s="2">
        <f>MAX(MIN(Inputs!$B$2, F1798*Inputs!$B$16, (Inputs!$B$14-F1798)/Inputs!$B$15)*Inputs!$B$9, 0)</f>
        <v>0</v>
      </c>
      <c r="K1798" s="2">
        <f>MAX(E1798*Inputs!$B$5 - B1798 - Inputs!$B$8, 0) * H1798</f>
        <v>0</v>
      </c>
      <c r="L1798" s="2">
        <f>IF(B1798 &gt;= D1798*Inputs!$B$10, MAX(B1798 - E1798/Inputs!$B$5 - Inputs!$B$8, 0) * I1798, 0)</f>
        <v>0</v>
      </c>
      <c r="M1798" s="2">
        <f t="shared" si="338"/>
        <v>0</v>
      </c>
      <c r="N1798" s="3" t="str">
        <f t="shared" si="339"/>
        <v>Idle</v>
      </c>
      <c r="O1798" s="3" t="str">
        <f t="shared" si="347"/>
        <v>Idle</v>
      </c>
      <c r="P1798" s="2">
        <f t="shared" si="340"/>
        <v>0</v>
      </c>
      <c r="Q1798" s="2">
        <f t="shared" si="341"/>
        <v>0</v>
      </c>
      <c r="R1798" s="2">
        <f t="shared" si="342"/>
        <v>0</v>
      </c>
      <c r="S1798" s="2">
        <f t="shared" si="343"/>
        <v>0</v>
      </c>
      <c r="T1798" s="2">
        <f t="shared" si="344"/>
        <v>0</v>
      </c>
      <c r="U1798" s="2">
        <f>IF(O1798="Reg", R1798 * Inputs!$B$7, 0)</f>
        <v>0</v>
      </c>
      <c r="V1798" s="2">
        <f>MAX(F1798 + P1798*Inputs!$B$15 - (Q1798/Inputs!$B$16) - U1798, 0)</f>
        <v>340</v>
      </c>
    </row>
    <row r="1799" spans="1:22" x14ac:dyDescent="0.3">
      <c r="A1799" s="1">
        <v>46097.875</v>
      </c>
      <c r="B1799" s="2">
        <v>52.628588368645708</v>
      </c>
      <c r="C1799" s="2">
        <v>19.4747572254369</v>
      </c>
      <c r="D1799" s="2">
        <f t="shared" si="336"/>
        <v>36.372620569605068</v>
      </c>
      <c r="E1799" s="2">
        <f t="shared" si="337"/>
        <v>36.281189644724144</v>
      </c>
      <c r="F1799" s="2">
        <f t="shared" si="345"/>
        <v>340</v>
      </c>
      <c r="G1799" s="2">
        <f t="shared" si="346"/>
        <v>340</v>
      </c>
      <c r="H1799" s="2">
        <f>MIN(Inputs!$B$2, (Inputs!$B$14 - F1799)/Inputs!$B$15)</f>
        <v>0</v>
      </c>
      <c r="I1799" s="2">
        <f>MAX(MIN(Inputs!$B$2, F1799*Inputs!$B$16, Inputs!$B$14*Inputs!$B$4 - G1799), 0)</f>
        <v>0</v>
      </c>
      <c r="J1799" s="2">
        <f>MAX(MIN(Inputs!$B$2, F1799*Inputs!$B$16, (Inputs!$B$14-F1799)/Inputs!$B$15)*Inputs!$B$9, 0)</f>
        <v>0</v>
      </c>
      <c r="K1799" s="2">
        <f>MAX(E1799*Inputs!$B$5 - B1799 - Inputs!$B$8, 0) * H1799</f>
        <v>0</v>
      </c>
      <c r="L1799" s="2">
        <f>IF(B1799 &gt;= D1799*Inputs!$B$10, MAX(B1799 - E1799/Inputs!$B$5 - Inputs!$B$8, 0) * I1799, 0)</f>
        <v>0</v>
      </c>
      <c r="M1799" s="2">
        <f t="shared" si="338"/>
        <v>0</v>
      </c>
      <c r="N1799" s="3" t="str">
        <f t="shared" si="339"/>
        <v>Idle</v>
      </c>
      <c r="O1799" s="3" t="str">
        <f t="shared" si="347"/>
        <v>Idle</v>
      </c>
      <c r="P1799" s="2">
        <f t="shared" si="340"/>
        <v>0</v>
      </c>
      <c r="Q1799" s="2">
        <f t="shared" si="341"/>
        <v>0</v>
      </c>
      <c r="R1799" s="2">
        <f t="shared" si="342"/>
        <v>0</v>
      </c>
      <c r="S1799" s="2">
        <f t="shared" si="343"/>
        <v>0</v>
      </c>
      <c r="T1799" s="2">
        <f t="shared" si="344"/>
        <v>0</v>
      </c>
      <c r="U1799" s="2">
        <f>IF(O1799="Reg", R1799 * Inputs!$B$7, 0)</f>
        <v>0</v>
      </c>
      <c r="V1799" s="2">
        <f>MAX(F1799 + P1799*Inputs!$B$15 - (Q1799/Inputs!$B$16) - U1799, 0)</f>
        <v>340</v>
      </c>
    </row>
    <row r="1800" spans="1:22" x14ac:dyDescent="0.3">
      <c r="A1800" s="1">
        <v>46097.916666666657</v>
      </c>
      <c r="B1800" s="2">
        <v>47.387938996698047</v>
      </c>
      <c r="C1800" s="2">
        <v>8.7853033343263078</v>
      </c>
      <c r="D1800" s="2">
        <f t="shared" si="336"/>
        <v>36.372620569605068</v>
      </c>
      <c r="E1800" s="2">
        <f t="shared" si="337"/>
        <v>27.509758249949858</v>
      </c>
      <c r="F1800" s="2">
        <f t="shared" si="345"/>
        <v>340</v>
      </c>
      <c r="G1800" s="2">
        <f t="shared" si="346"/>
        <v>340</v>
      </c>
      <c r="H1800" s="2">
        <f>MIN(Inputs!$B$2, (Inputs!$B$14 - F1800)/Inputs!$B$15)</f>
        <v>0</v>
      </c>
      <c r="I1800" s="2">
        <f>MAX(MIN(Inputs!$B$2, F1800*Inputs!$B$16, Inputs!$B$14*Inputs!$B$4 - G1800), 0)</f>
        <v>0</v>
      </c>
      <c r="J1800" s="2">
        <f>MAX(MIN(Inputs!$B$2, F1800*Inputs!$B$16, (Inputs!$B$14-F1800)/Inputs!$B$15)*Inputs!$B$9, 0)</f>
        <v>0</v>
      </c>
      <c r="K1800" s="2">
        <f>MAX(E1800*Inputs!$B$5 - B1800 - Inputs!$B$8, 0) * H1800</f>
        <v>0</v>
      </c>
      <c r="L1800" s="2">
        <f>IF(B1800 &gt;= D1800*Inputs!$B$10, MAX(B1800 - E1800/Inputs!$B$5 - Inputs!$B$8, 0) * I1800, 0)</f>
        <v>0</v>
      </c>
      <c r="M1800" s="2">
        <f t="shared" si="338"/>
        <v>0</v>
      </c>
      <c r="N1800" s="3" t="str">
        <f t="shared" si="339"/>
        <v>Idle</v>
      </c>
      <c r="O1800" s="3" t="str">
        <f t="shared" si="347"/>
        <v>Idle</v>
      </c>
      <c r="P1800" s="2">
        <f t="shared" si="340"/>
        <v>0</v>
      </c>
      <c r="Q1800" s="2">
        <f t="shared" si="341"/>
        <v>0</v>
      </c>
      <c r="R1800" s="2">
        <f t="shared" si="342"/>
        <v>0</v>
      </c>
      <c r="S1800" s="2">
        <f t="shared" si="343"/>
        <v>0</v>
      </c>
      <c r="T1800" s="2">
        <f t="shared" si="344"/>
        <v>0</v>
      </c>
      <c r="U1800" s="2">
        <f>IF(O1800="Reg", R1800 * Inputs!$B$7, 0)</f>
        <v>0</v>
      </c>
      <c r="V1800" s="2">
        <f>MAX(F1800 + P1800*Inputs!$B$15 - (Q1800/Inputs!$B$16) - U1800, 0)</f>
        <v>340</v>
      </c>
    </row>
    <row r="1801" spans="1:22" x14ac:dyDescent="0.3">
      <c r="A1801" s="1">
        <v>46097.958333333343</v>
      </c>
      <c r="B1801" s="2">
        <v>46.440784971171837</v>
      </c>
      <c r="C1801" s="2">
        <v>10.82306058972096</v>
      </c>
      <c r="D1801" s="2">
        <f t="shared" si="336"/>
        <v>36.372620569605068</v>
      </c>
      <c r="E1801" s="2">
        <f t="shared" si="337"/>
        <v>19.611768417166854</v>
      </c>
      <c r="F1801" s="2">
        <f t="shared" si="345"/>
        <v>340</v>
      </c>
      <c r="G1801" s="2">
        <f t="shared" si="346"/>
        <v>340</v>
      </c>
      <c r="H1801" s="2">
        <f>MIN(Inputs!$B$2, (Inputs!$B$14 - F1801)/Inputs!$B$15)</f>
        <v>0</v>
      </c>
      <c r="I1801" s="2">
        <f>MAX(MIN(Inputs!$B$2, F1801*Inputs!$B$16, Inputs!$B$14*Inputs!$B$4 - G1801), 0)</f>
        <v>0</v>
      </c>
      <c r="J1801" s="2">
        <f>MAX(MIN(Inputs!$B$2, F1801*Inputs!$B$16, (Inputs!$B$14-F1801)/Inputs!$B$15)*Inputs!$B$9, 0)</f>
        <v>0</v>
      </c>
      <c r="K1801" s="2">
        <f>MAX(E1801*Inputs!$B$5 - B1801 - Inputs!$B$8, 0) * H1801</f>
        <v>0</v>
      </c>
      <c r="L1801" s="2">
        <f>IF(B1801 &gt;= D1801*Inputs!$B$10, MAX(B1801 - E1801/Inputs!$B$5 - Inputs!$B$8, 0) * I1801, 0)</f>
        <v>0</v>
      </c>
      <c r="M1801" s="2">
        <f t="shared" si="338"/>
        <v>0</v>
      </c>
      <c r="N1801" s="3" t="str">
        <f t="shared" si="339"/>
        <v>Idle</v>
      </c>
      <c r="O1801" s="3" t="str">
        <f t="shared" si="347"/>
        <v>Idle</v>
      </c>
      <c r="P1801" s="2">
        <f t="shared" si="340"/>
        <v>0</v>
      </c>
      <c r="Q1801" s="2">
        <f t="shared" si="341"/>
        <v>0</v>
      </c>
      <c r="R1801" s="2">
        <f t="shared" si="342"/>
        <v>0</v>
      </c>
      <c r="S1801" s="2">
        <f t="shared" si="343"/>
        <v>0</v>
      </c>
      <c r="T1801" s="2">
        <f t="shared" si="344"/>
        <v>0</v>
      </c>
      <c r="U1801" s="2">
        <f>IF(O1801="Reg", R1801 * Inputs!$B$7, 0)</f>
        <v>0</v>
      </c>
      <c r="V1801" s="2">
        <f>MAX(F1801 + P1801*Inputs!$B$15 - (Q1801/Inputs!$B$16) - U1801, 0)</f>
        <v>340</v>
      </c>
    </row>
    <row r="1802" spans="1:22" x14ac:dyDescent="0.3">
      <c r="A1802" s="1">
        <v>46098</v>
      </c>
      <c r="B1802" s="2">
        <v>32.52602320358578</v>
      </c>
      <c r="C1802" s="2">
        <v>8.7345904983632092</v>
      </c>
      <c r="D1802" s="2">
        <f t="shared" si="336"/>
        <v>32.442924798857469</v>
      </c>
      <c r="E1802" s="2">
        <f t="shared" si="337"/>
        <v>11.871637588638215</v>
      </c>
      <c r="F1802" s="2">
        <f t="shared" si="345"/>
        <v>340</v>
      </c>
      <c r="G1802" s="2">
        <f t="shared" si="346"/>
        <v>0</v>
      </c>
      <c r="H1802" s="2">
        <f>MIN(Inputs!$B$2, (Inputs!$B$14 - F1802)/Inputs!$B$15)</f>
        <v>0</v>
      </c>
      <c r="I1802" s="2">
        <f>MAX(MIN(Inputs!$B$2, F1802*Inputs!$B$16, Inputs!$B$14*Inputs!$B$4 - G1802), 0)</f>
        <v>170</v>
      </c>
      <c r="J1802" s="2">
        <f>MAX(MIN(Inputs!$B$2, F1802*Inputs!$B$16, (Inputs!$B$14-F1802)/Inputs!$B$15)*Inputs!$B$9, 0)</f>
        <v>0</v>
      </c>
      <c r="K1802" s="2">
        <f>MAX(E1802*Inputs!$B$5 - B1802 - Inputs!$B$8, 0) * H1802</f>
        <v>0</v>
      </c>
      <c r="L1802" s="2">
        <f>IF(B1802 &gt;= D1802*Inputs!$B$10, MAX(B1802 - E1802/Inputs!$B$5 - Inputs!$B$8, 0) * I1802, 0)</f>
        <v>0</v>
      </c>
      <c r="M1802" s="2">
        <f t="shared" si="338"/>
        <v>0</v>
      </c>
      <c r="N1802" s="3" t="str">
        <f t="shared" si="339"/>
        <v>Idle</v>
      </c>
      <c r="O1802" s="3" t="str">
        <f t="shared" si="347"/>
        <v>Idle</v>
      </c>
      <c r="P1802" s="2">
        <f t="shared" si="340"/>
        <v>0</v>
      </c>
      <c r="Q1802" s="2">
        <f t="shared" si="341"/>
        <v>0</v>
      </c>
      <c r="R1802" s="2">
        <f t="shared" si="342"/>
        <v>0</v>
      </c>
      <c r="S1802" s="2">
        <f t="shared" si="343"/>
        <v>0</v>
      </c>
      <c r="T1802" s="2">
        <f t="shared" si="344"/>
        <v>0</v>
      </c>
      <c r="U1802" s="2">
        <f>IF(O1802="Reg", R1802 * Inputs!$B$7, 0)</f>
        <v>0</v>
      </c>
      <c r="V1802" s="2">
        <f>MAX(F1802 + P1802*Inputs!$B$15 - (Q1802/Inputs!$B$16) - U1802, 0)</f>
        <v>340</v>
      </c>
    </row>
    <row r="1803" spans="1:22" x14ac:dyDescent="0.3">
      <c r="A1803" s="1">
        <v>46098.041666666657</v>
      </c>
      <c r="B1803" s="2">
        <v>16.569273631577019</v>
      </c>
      <c r="C1803" s="2">
        <v>11.85362474601116</v>
      </c>
      <c r="D1803" s="2">
        <f t="shared" si="336"/>
        <v>32.442924798857469</v>
      </c>
      <c r="E1803" s="2">
        <f t="shared" si="337"/>
        <v>6.4506337213739187</v>
      </c>
      <c r="F1803" s="2">
        <f t="shared" si="345"/>
        <v>340</v>
      </c>
      <c r="G1803" s="2">
        <f t="shared" si="346"/>
        <v>0</v>
      </c>
      <c r="H1803" s="2">
        <f>MIN(Inputs!$B$2, (Inputs!$B$14 - F1803)/Inputs!$B$15)</f>
        <v>0</v>
      </c>
      <c r="I1803" s="2">
        <f>MAX(MIN(Inputs!$B$2, F1803*Inputs!$B$16, Inputs!$B$14*Inputs!$B$4 - G1803), 0)</f>
        <v>170</v>
      </c>
      <c r="J1803" s="2">
        <f>MAX(MIN(Inputs!$B$2, F1803*Inputs!$B$16, (Inputs!$B$14-F1803)/Inputs!$B$15)*Inputs!$B$9, 0)</f>
        <v>0</v>
      </c>
      <c r="K1803" s="2">
        <f>MAX(E1803*Inputs!$B$5 - B1803 - Inputs!$B$8, 0) * H1803</f>
        <v>0</v>
      </c>
      <c r="L1803" s="2">
        <f>IF(B1803 &gt;= D1803*Inputs!$B$10, MAX(B1803 - E1803/Inputs!$B$5 - Inputs!$B$8, 0) * I1803, 0)</f>
        <v>0</v>
      </c>
      <c r="M1803" s="2">
        <f t="shared" si="338"/>
        <v>0</v>
      </c>
      <c r="N1803" s="3" t="str">
        <f t="shared" si="339"/>
        <v>Idle</v>
      </c>
      <c r="O1803" s="3" t="str">
        <f t="shared" si="347"/>
        <v>Idle</v>
      </c>
      <c r="P1803" s="2">
        <f t="shared" si="340"/>
        <v>0</v>
      </c>
      <c r="Q1803" s="2">
        <f t="shared" si="341"/>
        <v>0</v>
      </c>
      <c r="R1803" s="2">
        <f t="shared" si="342"/>
        <v>0</v>
      </c>
      <c r="S1803" s="2">
        <f t="shared" si="343"/>
        <v>0</v>
      </c>
      <c r="T1803" s="2">
        <f t="shared" si="344"/>
        <v>0</v>
      </c>
      <c r="U1803" s="2">
        <f>IF(O1803="Reg", R1803 * Inputs!$B$7, 0)</f>
        <v>0</v>
      </c>
      <c r="V1803" s="2">
        <f>MAX(F1803 + P1803*Inputs!$B$15 - (Q1803/Inputs!$B$16) - U1803, 0)</f>
        <v>340</v>
      </c>
    </row>
    <row r="1804" spans="1:22" x14ac:dyDescent="0.3">
      <c r="A1804" s="1">
        <v>46098.083333333343</v>
      </c>
      <c r="B1804" s="2">
        <v>22.134528696666489</v>
      </c>
      <c r="C1804" s="2">
        <v>9.4847709151249813</v>
      </c>
      <c r="D1804" s="2">
        <f t="shared" si="336"/>
        <v>32.442924798857469</v>
      </c>
      <c r="E1804" s="2">
        <f t="shared" si="337"/>
        <v>3.6890881161110816</v>
      </c>
      <c r="F1804" s="2">
        <f t="shared" si="345"/>
        <v>340</v>
      </c>
      <c r="G1804" s="2">
        <f t="shared" si="346"/>
        <v>0</v>
      </c>
      <c r="H1804" s="2">
        <f>MIN(Inputs!$B$2, (Inputs!$B$14 - F1804)/Inputs!$B$15)</f>
        <v>0</v>
      </c>
      <c r="I1804" s="2">
        <f>MAX(MIN(Inputs!$B$2, F1804*Inputs!$B$16, Inputs!$B$14*Inputs!$B$4 - G1804), 0)</f>
        <v>170</v>
      </c>
      <c r="J1804" s="2">
        <f>MAX(MIN(Inputs!$B$2, F1804*Inputs!$B$16, (Inputs!$B$14-F1804)/Inputs!$B$15)*Inputs!$B$9, 0)</f>
        <v>0</v>
      </c>
      <c r="K1804" s="2">
        <f>MAX(E1804*Inputs!$B$5 - B1804 - Inputs!$B$8, 0) * H1804</f>
        <v>0</v>
      </c>
      <c r="L1804" s="2">
        <f>IF(B1804 &gt;= D1804*Inputs!$B$10, MAX(B1804 - E1804/Inputs!$B$5 - Inputs!$B$8, 0) * I1804, 0)</f>
        <v>0</v>
      </c>
      <c r="M1804" s="2">
        <f t="shared" si="338"/>
        <v>0</v>
      </c>
      <c r="N1804" s="3" t="str">
        <f t="shared" si="339"/>
        <v>Idle</v>
      </c>
      <c r="O1804" s="3" t="str">
        <f t="shared" si="347"/>
        <v>Idle</v>
      </c>
      <c r="P1804" s="2">
        <f t="shared" si="340"/>
        <v>0</v>
      </c>
      <c r="Q1804" s="2">
        <f t="shared" si="341"/>
        <v>0</v>
      </c>
      <c r="R1804" s="2">
        <f t="shared" si="342"/>
        <v>0</v>
      </c>
      <c r="S1804" s="2">
        <f t="shared" si="343"/>
        <v>0</v>
      </c>
      <c r="T1804" s="2">
        <f t="shared" si="344"/>
        <v>0</v>
      </c>
      <c r="U1804" s="2">
        <f>IF(O1804="Reg", R1804 * Inputs!$B$7, 0)</f>
        <v>0</v>
      </c>
      <c r="V1804" s="2">
        <f>MAX(F1804 + P1804*Inputs!$B$15 - (Q1804/Inputs!$B$16) - U1804, 0)</f>
        <v>340</v>
      </c>
    </row>
    <row r="1805" spans="1:22" x14ac:dyDescent="0.3">
      <c r="A1805" s="1">
        <v>46098.125</v>
      </c>
      <c r="B1805" s="2">
        <v>0</v>
      </c>
      <c r="C1805" s="2">
        <v>3.8776260483967881</v>
      </c>
      <c r="D1805" s="2">
        <f t="shared" si="336"/>
        <v>32.442924798857469</v>
      </c>
      <c r="E1805" s="2">
        <f t="shared" si="337"/>
        <v>0</v>
      </c>
      <c r="F1805" s="2">
        <f t="shared" si="345"/>
        <v>340</v>
      </c>
      <c r="G1805" s="2">
        <f t="shared" si="346"/>
        <v>0</v>
      </c>
      <c r="H1805" s="2">
        <f>MIN(Inputs!$B$2, (Inputs!$B$14 - F1805)/Inputs!$B$15)</f>
        <v>0</v>
      </c>
      <c r="I1805" s="2">
        <f>MAX(MIN(Inputs!$B$2, F1805*Inputs!$B$16, Inputs!$B$14*Inputs!$B$4 - G1805), 0)</f>
        <v>170</v>
      </c>
      <c r="J1805" s="2">
        <f>MAX(MIN(Inputs!$B$2, F1805*Inputs!$B$16, (Inputs!$B$14-F1805)/Inputs!$B$15)*Inputs!$B$9, 0)</f>
        <v>0</v>
      </c>
      <c r="K1805" s="2">
        <f>MAX(E1805*Inputs!$B$5 - B1805 - Inputs!$B$8, 0) * H1805</f>
        <v>0</v>
      </c>
      <c r="L1805" s="2">
        <f>IF(B1805 &gt;= D1805*Inputs!$B$10, MAX(B1805 - E1805/Inputs!$B$5 - Inputs!$B$8, 0) * I1805, 0)</f>
        <v>0</v>
      </c>
      <c r="M1805" s="2">
        <f t="shared" si="338"/>
        <v>0</v>
      </c>
      <c r="N1805" s="3" t="str">
        <f t="shared" si="339"/>
        <v>Idle</v>
      </c>
      <c r="O1805" s="3" t="str">
        <f t="shared" si="347"/>
        <v>Idle</v>
      </c>
      <c r="P1805" s="2">
        <f t="shared" si="340"/>
        <v>0</v>
      </c>
      <c r="Q1805" s="2">
        <f t="shared" si="341"/>
        <v>0</v>
      </c>
      <c r="R1805" s="2">
        <f t="shared" si="342"/>
        <v>0</v>
      </c>
      <c r="S1805" s="2">
        <f t="shared" si="343"/>
        <v>0</v>
      </c>
      <c r="T1805" s="2">
        <f t="shared" si="344"/>
        <v>0</v>
      </c>
      <c r="U1805" s="2">
        <f>IF(O1805="Reg", R1805 * Inputs!$B$7, 0)</f>
        <v>0</v>
      </c>
      <c r="V1805" s="2">
        <f>MAX(F1805 + P1805*Inputs!$B$15 - (Q1805/Inputs!$B$16) - U1805, 0)</f>
        <v>340</v>
      </c>
    </row>
    <row r="1806" spans="1:22" x14ac:dyDescent="0.3">
      <c r="A1806" s="1">
        <v>46098.166666666657</v>
      </c>
      <c r="B1806" s="2">
        <v>0</v>
      </c>
      <c r="C1806" s="2">
        <v>14.550781372806339</v>
      </c>
      <c r="D1806" s="2">
        <f t="shared" si="336"/>
        <v>32.442924798857469</v>
      </c>
      <c r="E1806" s="2">
        <f t="shared" si="337"/>
        <v>0.22207465660870118</v>
      </c>
      <c r="F1806" s="2">
        <f t="shared" si="345"/>
        <v>340</v>
      </c>
      <c r="G1806" s="2">
        <f t="shared" si="346"/>
        <v>0</v>
      </c>
      <c r="H1806" s="2">
        <f>MIN(Inputs!$B$2, (Inputs!$B$14 - F1806)/Inputs!$B$15)</f>
        <v>0</v>
      </c>
      <c r="I1806" s="2">
        <f>MAX(MIN(Inputs!$B$2, F1806*Inputs!$B$16, Inputs!$B$14*Inputs!$B$4 - G1806), 0)</f>
        <v>170</v>
      </c>
      <c r="J1806" s="2">
        <f>MAX(MIN(Inputs!$B$2, F1806*Inputs!$B$16, (Inputs!$B$14-F1806)/Inputs!$B$15)*Inputs!$B$9, 0)</f>
        <v>0</v>
      </c>
      <c r="K1806" s="2">
        <f>MAX(E1806*Inputs!$B$5 - B1806 - Inputs!$B$8, 0) * H1806</f>
        <v>0</v>
      </c>
      <c r="L1806" s="2">
        <f>IF(B1806 &gt;= D1806*Inputs!$B$10, MAX(B1806 - E1806/Inputs!$B$5 - Inputs!$B$8, 0) * I1806, 0)</f>
        <v>0</v>
      </c>
      <c r="M1806" s="2">
        <f t="shared" si="338"/>
        <v>0</v>
      </c>
      <c r="N1806" s="3" t="str">
        <f t="shared" si="339"/>
        <v>Idle</v>
      </c>
      <c r="O1806" s="3" t="str">
        <f t="shared" si="347"/>
        <v>Idle</v>
      </c>
      <c r="P1806" s="2">
        <f t="shared" si="340"/>
        <v>0</v>
      </c>
      <c r="Q1806" s="2">
        <f t="shared" si="341"/>
        <v>0</v>
      </c>
      <c r="R1806" s="2">
        <f t="shared" si="342"/>
        <v>0</v>
      </c>
      <c r="S1806" s="2">
        <f t="shared" si="343"/>
        <v>0</v>
      </c>
      <c r="T1806" s="2">
        <f t="shared" si="344"/>
        <v>0</v>
      </c>
      <c r="U1806" s="2">
        <f>IF(O1806="Reg", R1806 * Inputs!$B$7, 0)</f>
        <v>0</v>
      </c>
      <c r="V1806" s="2">
        <f>MAX(F1806 + P1806*Inputs!$B$15 - (Q1806/Inputs!$B$16) - U1806, 0)</f>
        <v>340</v>
      </c>
    </row>
    <row r="1807" spans="1:22" x14ac:dyDescent="0.3">
      <c r="A1807" s="1">
        <v>46098.208333333343</v>
      </c>
      <c r="B1807" s="2">
        <v>0</v>
      </c>
      <c r="C1807" s="2">
        <v>6.2852001139406397</v>
      </c>
      <c r="D1807" s="2">
        <f t="shared" si="336"/>
        <v>32.442924798857469</v>
      </c>
      <c r="E1807" s="2">
        <f t="shared" si="337"/>
        <v>0.22207465660870118</v>
      </c>
      <c r="F1807" s="2">
        <f t="shared" si="345"/>
        <v>340</v>
      </c>
      <c r="G1807" s="2">
        <f t="shared" si="346"/>
        <v>0</v>
      </c>
      <c r="H1807" s="2">
        <f>MIN(Inputs!$B$2, (Inputs!$B$14 - F1807)/Inputs!$B$15)</f>
        <v>0</v>
      </c>
      <c r="I1807" s="2">
        <f>MAX(MIN(Inputs!$B$2, F1807*Inputs!$B$16, Inputs!$B$14*Inputs!$B$4 - G1807), 0)</f>
        <v>170</v>
      </c>
      <c r="J1807" s="2">
        <f>MAX(MIN(Inputs!$B$2, F1807*Inputs!$B$16, (Inputs!$B$14-F1807)/Inputs!$B$15)*Inputs!$B$9, 0)</f>
        <v>0</v>
      </c>
      <c r="K1807" s="2">
        <f>MAX(E1807*Inputs!$B$5 - B1807 - Inputs!$B$8, 0) * H1807</f>
        <v>0</v>
      </c>
      <c r="L1807" s="2">
        <f>IF(B1807 &gt;= D1807*Inputs!$B$10, MAX(B1807 - E1807/Inputs!$B$5 - Inputs!$B$8, 0) * I1807, 0)</f>
        <v>0</v>
      </c>
      <c r="M1807" s="2">
        <f t="shared" si="338"/>
        <v>0</v>
      </c>
      <c r="N1807" s="3" t="str">
        <f t="shared" si="339"/>
        <v>Idle</v>
      </c>
      <c r="O1807" s="3" t="str">
        <f t="shared" si="347"/>
        <v>Idle</v>
      </c>
      <c r="P1807" s="2">
        <f t="shared" si="340"/>
        <v>0</v>
      </c>
      <c r="Q1807" s="2">
        <f t="shared" si="341"/>
        <v>0</v>
      </c>
      <c r="R1807" s="2">
        <f t="shared" si="342"/>
        <v>0</v>
      </c>
      <c r="S1807" s="2">
        <f t="shared" si="343"/>
        <v>0</v>
      </c>
      <c r="T1807" s="2">
        <f t="shared" si="344"/>
        <v>0</v>
      </c>
      <c r="U1807" s="2">
        <f>IF(O1807="Reg", R1807 * Inputs!$B$7, 0)</f>
        <v>0</v>
      </c>
      <c r="V1807" s="2">
        <f>MAX(F1807 + P1807*Inputs!$B$15 - (Q1807/Inputs!$B$16) - U1807, 0)</f>
        <v>340</v>
      </c>
    </row>
    <row r="1808" spans="1:22" x14ac:dyDescent="0.3">
      <c r="A1808" s="1">
        <v>46098.25</v>
      </c>
      <c r="B1808" s="2">
        <v>0</v>
      </c>
      <c r="C1808" s="2">
        <v>54.75100133343134</v>
      </c>
      <c r="D1808" s="2">
        <f t="shared" si="336"/>
        <v>32.442924798857469</v>
      </c>
      <c r="E1808" s="2">
        <f t="shared" si="337"/>
        <v>3.3183248068538629</v>
      </c>
      <c r="F1808" s="2">
        <f t="shared" si="345"/>
        <v>340</v>
      </c>
      <c r="G1808" s="2">
        <f t="shared" si="346"/>
        <v>0</v>
      </c>
      <c r="H1808" s="2">
        <f>MIN(Inputs!$B$2, (Inputs!$B$14 - F1808)/Inputs!$B$15)</f>
        <v>0</v>
      </c>
      <c r="I1808" s="2">
        <f>MAX(MIN(Inputs!$B$2, F1808*Inputs!$B$16, Inputs!$B$14*Inputs!$B$4 - G1808), 0)</f>
        <v>170</v>
      </c>
      <c r="J1808" s="2">
        <f>MAX(MIN(Inputs!$B$2, F1808*Inputs!$B$16, (Inputs!$B$14-F1808)/Inputs!$B$15)*Inputs!$B$9, 0)</f>
        <v>0</v>
      </c>
      <c r="K1808" s="2">
        <f>MAX(E1808*Inputs!$B$5 - B1808 - Inputs!$B$8, 0) * H1808</f>
        <v>0</v>
      </c>
      <c r="L1808" s="2">
        <f>IF(B1808 &gt;= D1808*Inputs!$B$10, MAX(B1808 - E1808/Inputs!$B$5 - Inputs!$B$8, 0) * I1808, 0)</f>
        <v>0</v>
      </c>
      <c r="M1808" s="2">
        <f t="shared" si="338"/>
        <v>0</v>
      </c>
      <c r="N1808" s="3" t="str">
        <f t="shared" si="339"/>
        <v>Idle</v>
      </c>
      <c r="O1808" s="3" t="str">
        <f t="shared" si="347"/>
        <v>Idle</v>
      </c>
      <c r="P1808" s="2">
        <f t="shared" si="340"/>
        <v>0</v>
      </c>
      <c r="Q1808" s="2">
        <f t="shared" si="341"/>
        <v>0</v>
      </c>
      <c r="R1808" s="2">
        <f t="shared" si="342"/>
        <v>0</v>
      </c>
      <c r="S1808" s="2">
        <f t="shared" si="343"/>
        <v>0</v>
      </c>
      <c r="T1808" s="2">
        <f t="shared" si="344"/>
        <v>0</v>
      </c>
      <c r="U1808" s="2">
        <f>IF(O1808="Reg", R1808 * Inputs!$B$7, 0)</f>
        <v>0</v>
      </c>
      <c r="V1808" s="2">
        <f>MAX(F1808 + P1808*Inputs!$B$15 - (Q1808/Inputs!$B$16) - U1808, 0)</f>
        <v>340</v>
      </c>
    </row>
    <row r="1809" spans="1:22" x14ac:dyDescent="0.3">
      <c r="A1809" s="1">
        <v>46098.291666666657</v>
      </c>
      <c r="B1809" s="2">
        <v>0</v>
      </c>
      <c r="C1809" s="2">
        <v>13.15713518880969</v>
      </c>
      <c r="D1809" s="2">
        <f t="shared" si="336"/>
        <v>32.442924798857469</v>
      </c>
      <c r="E1809" s="2">
        <f t="shared" si="337"/>
        <v>9.6158928480227956</v>
      </c>
      <c r="F1809" s="2">
        <f t="shared" si="345"/>
        <v>340</v>
      </c>
      <c r="G1809" s="2">
        <f t="shared" si="346"/>
        <v>0</v>
      </c>
      <c r="H1809" s="2">
        <f>MIN(Inputs!$B$2, (Inputs!$B$14 - F1809)/Inputs!$B$15)</f>
        <v>0</v>
      </c>
      <c r="I1809" s="2">
        <f>MAX(MIN(Inputs!$B$2, F1809*Inputs!$B$16, Inputs!$B$14*Inputs!$B$4 - G1809), 0)</f>
        <v>170</v>
      </c>
      <c r="J1809" s="2">
        <f>MAX(MIN(Inputs!$B$2, F1809*Inputs!$B$16, (Inputs!$B$14-F1809)/Inputs!$B$15)*Inputs!$B$9, 0)</f>
        <v>0</v>
      </c>
      <c r="K1809" s="2">
        <f>MAX(E1809*Inputs!$B$5 - B1809 - Inputs!$B$8, 0) * H1809</f>
        <v>0</v>
      </c>
      <c r="L1809" s="2">
        <f>IF(B1809 &gt;= D1809*Inputs!$B$10, MAX(B1809 - E1809/Inputs!$B$5 - Inputs!$B$8, 0) * I1809, 0)</f>
        <v>0</v>
      </c>
      <c r="M1809" s="2">
        <f t="shared" si="338"/>
        <v>0</v>
      </c>
      <c r="N1809" s="3" t="str">
        <f t="shared" si="339"/>
        <v>Idle</v>
      </c>
      <c r="O1809" s="3" t="str">
        <f t="shared" si="347"/>
        <v>Idle</v>
      </c>
      <c r="P1809" s="2">
        <f t="shared" si="340"/>
        <v>0</v>
      </c>
      <c r="Q1809" s="2">
        <f t="shared" si="341"/>
        <v>0</v>
      </c>
      <c r="R1809" s="2">
        <f t="shared" si="342"/>
        <v>0</v>
      </c>
      <c r="S1809" s="2">
        <f t="shared" si="343"/>
        <v>0</v>
      </c>
      <c r="T1809" s="2">
        <f t="shared" si="344"/>
        <v>0</v>
      </c>
      <c r="U1809" s="2">
        <f>IF(O1809="Reg", R1809 * Inputs!$B$7, 0)</f>
        <v>0</v>
      </c>
      <c r="V1809" s="2">
        <f>MAX(F1809 + P1809*Inputs!$B$15 - (Q1809/Inputs!$B$16) - U1809, 0)</f>
        <v>340</v>
      </c>
    </row>
    <row r="1810" spans="1:22" x14ac:dyDescent="0.3">
      <c r="A1810" s="1">
        <v>46098.333333333343</v>
      </c>
      <c r="B1810" s="2">
        <v>0</v>
      </c>
      <c r="C1810" s="2">
        <v>13.728173315652249</v>
      </c>
      <c r="D1810" s="2">
        <f t="shared" si="336"/>
        <v>32.442924798857469</v>
      </c>
      <c r="E1810" s="2">
        <f t="shared" si="337"/>
        <v>16.160363963637078</v>
      </c>
      <c r="F1810" s="2">
        <f t="shared" si="345"/>
        <v>340</v>
      </c>
      <c r="G1810" s="2">
        <f t="shared" si="346"/>
        <v>0</v>
      </c>
      <c r="H1810" s="2">
        <f>MIN(Inputs!$B$2, (Inputs!$B$14 - F1810)/Inputs!$B$15)</f>
        <v>0</v>
      </c>
      <c r="I1810" s="2">
        <f>MAX(MIN(Inputs!$B$2, F1810*Inputs!$B$16, Inputs!$B$14*Inputs!$B$4 - G1810), 0)</f>
        <v>170</v>
      </c>
      <c r="J1810" s="2">
        <f>MAX(MIN(Inputs!$B$2, F1810*Inputs!$B$16, (Inputs!$B$14-F1810)/Inputs!$B$15)*Inputs!$B$9, 0)</f>
        <v>0</v>
      </c>
      <c r="K1810" s="2">
        <f>MAX(E1810*Inputs!$B$5 - B1810 - Inputs!$B$8, 0) * H1810</f>
        <v>0</v>
      </c>
      <c r="L1810" s="2">
        <f>IF(B1810 &gt;= D1810*Inputs!$B$10, MAX(B1810 - E1810/Inputs!$B$5 - Inputs!$B$8, 0) * I1810, 0)</f>
        <v>0</v>
      </c>
      <c r="M1810" s="2">
        <f t="shared" si="338"/>
        <v>0</v>
      </c>
      <c r="N1810" s="3" t="str">
        <f t="shared" si="339"/>
        <v>Idle</v>
      </c>
      <c r="O1810" s="3" t="str">
        <f t="shared" si="347"/>
        <v>Idle</v>
      </c>
      <c r="P1810" s="2">
        <f t="shared" si="340"/>
        <v>0</v>
      </c>
      <c r="Q1810" s="2">
        <f t="shared" si="341"/>
        <v>0</v>
      </c>
      <c r="R1810" s="2">
        <f t="shared" si="342"/>
        <v>0</v>
      </c>
      <c r="S1810" s="2">
        <f t="shared" si="343"/>
        <v>0</v>
      </c>
      <c r="T1810" s="2">
        <f t="shared" si="344"/>
        <v>0</v>
      </c>
      <c r="U1810" s="2">
        <f>IF(O1810="Reg", R1810 * Inputs!$B$7, 0)</f>
        <v>0</v>
      </c>
      <c r="V1810" s="2">
        <f>MAX(F1810 + P1810*Inputs!$B$15 - (Q1810/Inputs!$B$16) - U1810, 0)</f>
        <v>340</v>
      </c>
    </row>
    <row r="1811" spans="1:22" x14ac:dyDescent="0.3">
      <c r="A1811" s="1">
        <v>46098.375</v>
      </c>
      <c r="B1811" s="2">
        <v>1.3324479396522071</v>
      </c>
      <c r="C1811" s="2">
        <v>1.1275397321153611</v>
      </c>
      <c r="D1811" s="2">
        <f t="shared" si="336"/>
        <v>32.442924798857469</v>
      </c>
      <c r="E1811" s="2">
        <f t="shared" si="337"/>
        <v>25.341864918140178</v>
      </c>
      <c r="F1811" s="2">
        <f t="shared" si="345"/>
        <v>340</v>
      </c>
      <c r="G1811" s="2">
        <f t="shared" si="346"/>
        <v>0</v>
      </c>
      <c r="H1811" s="2">
        <f>MIN(Inputs!$B$2, (Inputs!$B$14 - F1811)/Inputs!$B$15)</f>
        <v>0</v>
      </c>
      <c r="I1811" s="2">
        <f>MAX(MIN(Inputs!$B$2, F1811*Inputs!$B$16, Inputs!$B$14*Inputs!$B$4 - G1811), 0)</f>
        <v>170</v>
      </c>
      <c r="J1811" s="2">
        <f>MAX(MIN(Inputs!$B$2, F1811*Inputs!$B$16, (Inputs!$B$14-F1811)/Inputs!$B$15)*Inputs!$B$9, 0)</f>
        <v>0</v>
      </c>
      <c r="K1811" s="2">
        <f>MAX(E1811*Inputs!$B$5 - B1811 - Inputs!$B$8, 0) * H1811</f>
        <v>0</v>
      </c>
      <c r="L1811" s="2">
        <f>IF(B1811 &gt;= D1811*Inputs!$B$10, MAX(B1811 - E1811/Inputs!$B$5 - Inputs!$B$8, 0) * I1811, 0)</f>
        <v>0</v>
      </c>
      <c r="M1811" s="2">
        <f t="shared" si="338"/>
        <v>0</v>
      </c>
      <c r="N1811" s="3" t="str">
        <f t="shared" si="339"/>
        <v>Idle</v>
      </c>
      <c r="O1811" s="3" t="str">
        <f t="shared" si="347"/>
        <v>Idle</v>
      </c>
      <c r="P1811" s="2">
        <f t="shared" si="340"/>
        <v>0</v>
      </c>
      <c r="Q1811" s="2">
        <f t="shared" si="341"/>
        <v>0</v>
      </c>
      <c r="R1811" s="2">
        <f t="shared" si="342"/>
        <v>0</v>
      </c>
      <c r="S1811" s="2">
        <f t="shared" si="343"/>
        <v>0</v>
      </c>
      <c r="T1811" s="2">
        <f t="shared" si="344"/>
        <v>0</v>
      </c>
      <c r="U1811" s="2">
        <f>IF(O1811="Reg", R1811 * Inputs!$B$7, 0)</f>
        <v>0</v>
      </c>
      <c r="V1811" s="2">
        <f>MAX(F1811 + P1811*Inputs!$B$15 - (Q1811/Inputs!$B$16) - U1811, 0)</f>
        <v>340</v>
      </c>
    </row>
    <row r="1812" spans="1:22" x14ac:dyDescent="0.3">
      <c r="A1812" s="1">
        <v>46098.416666666657</v>
      </c>
      <c r="B1812" s="2">
        <v>0</v>
      </c>
      <c r="C1812" s="2">
        <v>1.65093474506306</v>
      </c>
      <c r="D1812" s="2">
        <f t="shared" si="336"/>
        <v>32.442924798857469</v>
      </c>
      <c r="E1812" s="2">
        <f t="shared" si="337"/>
        <v>35.109288249335044</v>
      </c>
      <c r="F1812" s="2">
        <f t="shared" si="345"/>
        <v>340</v>
      </c>
      <c r="G1812" s="2">
        <f t="shared" si="346"/>
        <v>0</v>
      </c>
      <c r="H1812" s="2">
        <f>MIN(Inputs!$B$2, (Inputs!$B$14 - F1812)/Inputs!$B$15)</f>
        <v>0</v>
      </c>
      <c r="I1812" s="2">
        <f>MAX(MIN(Inputs!$B$2, F1812*Inputs!$B$16, Inputs!$B$14*Inputs!$B$4 - G1812), 0)</f>
        <v>170</v>
      </c>
      <c r="J1812" s="2">
        <f>MAX(MIN(Inputs!$B$2, F1812*Inputs!$B$16, (Inputs!$B$14-F1812)/Inputs!$B$15)*Inputs!$B$9, 0)</f>
        <v>0</v>
      </c>
      <c r="K1812" s="2">
        <f>MAX(E1812*Inputs!$B$5 - B1812 - Inputs!$B$8, 0) * H1812</f>
        <v>0</v>
      </c>
      <c r="L1812" s="2">
        <f>IF(B1812 &gt;= D1812*Inputs!$B$10, MAX(B1812 - E1812/Inputs!$B$5 - Inputs!$B$8, 0) * I1812, 0)</f>
        <v>0</v>
      </c>
      <c r="M1812" s="2">
        <f t="shared" si="338"/>
        <v>0</v>
      </c>
      <c r="N1812" s="3" t="str">
        <f t="shared" si="339"/>
        <v>Idle</v>
      </c>
      <c r="O1812" s="3" t="str">
        <f t="shared" si="347"/>
        <v>Idle</v>
      </c>
      <c r="P1812" s="2">
        <f t="shared" si="340"/>
        <v>0</v>
      </c>
      <c r="Q1812" s="2">
        <f t="shared" si="341"/>
        <v>0</v>
      </c>
      <c r="R1812" s="2">
        <f t="shared" si="342"/>
        <v>0</v>
      </c>
      <c r="S1812" s="2">
        <f t="shared" si="343"/>
        <v>0</v>
      </c>
      <c r="T1812" s="2">
        <f t="shared" si="344"/>
        <v>0</v>
      </c>
      <c r="U1812" s="2">
        <f>IF(O1812="Reg", R1812 * Inputs!$B$7, 0)</f>
        <v>0</v>
      </c>
      <c r="V1812" s="2">
        <f>MAX(F1812 + P1812*Inputs!$B$15 - (Q1812/Inputs!$B$16) - U1812, 0)</f>
        <v>340</v>
      </c>
    </row>
    <row r="1813" spans="1:22" x14ac:dyDescent="0.3">
      <c r="A1813" s="1">
        <v>46098.458333333343</v>
      </c>
      <c r="B1813" s="2">
        <v>18.57750090147097</v>
      </c>
      <c r="C1813" s="2">
        <v>6.962433054624019</v>
      </c>
      <c r="D1813" s="2">
        <f t="shared" si="336"/>
        <v>32.442924798857469</v>
      </c>
      <c r="E1813" s="2">
        <f t="shared" si="337"/>
        <v>46.112377358698474</v>
      </c>
      <c r="F1813" s="2">
        <f t="shared" si="345"/>
        <v>340</v>
      </c>
      <c r="G1813" s="2">
        <f t="shared" si="346"/>
        <v>0</v>
      </c>
      <c r="H1813" s="2">
        <f>MIN(Inputs!$B$2, (Inputs!$B$14 - F1813)/Inputs!$B$15)</f>
        <v>0</v>
      </c>
      <c r="I1813" s="2">
        <f>MAX(MIN(Inputs!$B$2, F1813*Inputs!$B$16, Inputs!$B$14*Inputs!$B$4 - G1813), 0)</f>
        <v>170</v>
      </c>
      <c r="J1813" s="2">
        <f>MAX(MIN(Inputs!$B$2, F1813*Inputs!$B$16, (Inputs!$B$14-F1813)/Inputs!$B$15)*Inputs!$B$9, 0)</f>
        <v>0</v>
      </c>
      <c r="K1813" s="2">
        <f>MAX(E1813*Inputs!$B$5 - B1813 - Inputs!$B$8, 0) * H1813</f>
        <v>0</v>
      </c>
      <c r="L1813" s="2">
        <f>IF(B1813 &gt;= D1813*Inputs!$B$10, MAX(B1813 - E1813/Inputs!$B$5 - Inputs!$B$8, 0) * I1813, 0)</f>
        <v>0</v>
      </c>
      <c r="M1813" s="2">
        <f t="shared" si="338"/>
        <v>0</v>
      </c>
      <c r="N1813" s="3" t="str">
        <f t="shared" si="339"/>
        <v>Idle</v>
      </c>
      <c r="O1813" s="3" t="str">
        <f t="shared" si="347"/>
        <v>Idle</v>
      </c>
      <c r="P1813" s="2">
        <f t="shared" si="340"/>
        <v>0</v>
      </c>
      <c r="Q1813" s="2">
        <f t="shared" si="341"/>
        <v>0</v>
      </c>
      <c r="R1813" s="2">
        <f t="shared" si="342"/>
        <v>0</v>
      </c>
      <c r="S1813" s="2">
        <f t="shared" si="343"/>
        <v>0</v>
      </c>
      <c r="T1813" s="2">
        <f t="shared" si="344"/>
        <v>0</v>
      </c>
      <c r="U1813" s="2">
        <f>IF(O1813="Reg", R1813 * Inputs!$B$7, 0)</f>
        <v>0</v>
      </c>
      <c r="V1813" s="2">
        <f>MAX(F1813 + P1813*Inputs!$B$15 - (Q1813/Inputs!$B$16) - U1813, 0)</f>
        <v>340</v>
      </c>
    </row>
    <row r="1814" spans="1:22" x14ac:dyDescent="0.3">
      <c r="A1814" s="1">
        <v>46098.5</v>
      </c>
      <c r="B1814" s="2">
        <v>37.785408247013592</v>
      </c>
      <c r="C1814" s="2">
        <v>12.41292764564245</v>
      </c>
      <c r="D1814" s="2">
        <f t="shared" si="336"/>
        <v>32.442924798857469</v>
      </c>
      <c r="E1814" s="2">
        <f t="shared" si="337"/>
        <v>53.38419050135235</v>
      </c>
      <c r="F1814" s="2">
        <f t="shared" si="345"/>
        <v>340</v>
      </c>
      <c r="G1814" s="2">
        <f t="shared" si="346"/>
        <v>0</v>
      </c>
      <c r="H1814" s="2">
        <f>MIN(Inputs!$B$2, (Inputs!$B$14 - F1814)/Inputs!$B$15)</f>
        <v>0</v>
      </c>
      <c r="I1814" s="2">
        <f>MAX(MIN(Inputs!$B$2, F1814*Inputs!$B$16, Inputs!$B$14*Inputs!$B$4 - G1814), 0)</f>
        <v>170</v>
      </c>
      <c r="J1814" s="2">
        <f>MAX(MIN(Inputs!$B$2, F1814*Inputs!$B$16, (Inputs!$B$14-F1814)/Inputs!$B$15)*Inputs!$B$9, 0)</f>
        <v>0</v>
      </c>
      <c r="K1814" s="2">
        <f>MAX(E1814*Inputs!$B$5 - B1814 - Inputs!$B$8, 0) * H1814</f>
        <v>0</v>
      </c>
      <c r="L1814" s="2">
        <f>IF(B1814 &gt;= D1814*Inputs!$B$10, MAX(B1814 - E1814/Inputs!$B$5 - Inputs!$B$8, 0) * I1814, 0)</f>
        <v>0</v>
      </c>
      <c r="M1814" s="2">
        <f t="shared" si="338"/>
        <v>0</v>
      </c>
      <c r="N1814" s="3" t="str">
        <f t="shared" si="339"/>
        <v>Idle</v>
      </c>
      <c r="O1814" s="3" t="str">
        <f t="shared" si="347"/>
        <v>Idle</v>
      </c>
      <c r="P1814" s="2">
        <f t="shared" si="340"/>
        <v>0</v>
      </c>
      <c r="Q1814" s="2">
        <f t="shared" si="341"/>
        <v>0</v>
      </c>
      <c r="R1814" s="2">
        <f t="shared" si="342"/>
        <v>0</v>
      </c>
      <c r="S1814" s="2">
        <f t="shared" si="343"/>
        <v>0</v>
      </c>
      <c r="T1814" s="2">
        <f t="shared" si="344"/>
        <v>0</v>
      </c>
      <c r="U1814" s="2">
        <f>IF(O1814="Reg", R1814 * Inputs!$B$7, 0)</f>
        <v>0</v>
      </c>
      <c r="V1814" s="2">
        <f>MAX(F1814 + P1814*Inputs!$B$15 - (Q1814/Inputs!$B$16) - U1814, 0)</f>
        <v>340</v>
      </c>
    </row>
    <row r="1815" spans="1:22" x14ac:dyDescent="0.3">
      <c r="A1815" s="1">
        <v>46098.541666666657</v>
      </c>
      <c r="B1815" s="2">
        <v>39.266826693685687</v>
      </c>
      <c r="C1815" s="2">
        <v>10.080675078149</v>
      </c>
      <c r="D1815" s="2">
        <f t="shared" si="336"/>
        <v>32.442924798857469</v>
      </c>
      <c r="E1815" s="2">
        <f t="shared" si="337"/>
        <v>59.468962609535744</v>
      </c>
      <c r="F1815" s="2">
        <f t="shared" si="345"/>
        <v>340</v>
      </c>
      <c r="G1815" s="2">
        <f t="shared" si="346"/>
        <v>0</v>
      </c>
      <c r="H1815" s="2">
        <f>MIN(Inputs!$B$2, (Inputs!$B$14 - F1815)/Inputs!$B$15)</f>
        <v>0</v>
      </c>
      <c r="I1815" s="2">
        <f>MAX(MIN(Inputs!$B$2, F1815*Inputs!$B$16, Inputs!$B$14*Inputs!$B$4 - G1815), 0)</f>
        <v>170</v>
      </c>
      <c r="J1815" s="2">
        <f>MAX(MIN(Inputs!$B$2, F1815*Inputs!$B$16, (Inputs!$B$14-F1815)/Inputs!$B$15)*Inputs!$B$9, 0)</f>
        <v>0</v>
      </c>
      <c r="K1815" s="2">
        <f>MAX(E1815*Inputs!$B$5 - B1815 - Inputs!$B$8, 0) * H1815</f>
        <v>0</v>
      </c>
      <c r="L1815" s="2">
        <f>IF(B1815 &gt;= D1815*Inputs!$B$10, MAX(B1815 - E1815/Inputs!$B$5 - Inputs!$B$8, 0) * I1815, 0)</f>
        <v>0</v>
      </c>
      <c r="M1815" s="2">
        <f t="shared" si="338"/>
        <v>0</v>
      </c>
      <c r="N1815" s="3" t="str">
        <f t="shared" si="339"/>
        <v>Idle</v>
      </c>
      <c r="O1815" s="3" t="str">
        <f t="shared" si="347"/>
        <v>Idle</v>
      </c>
      <c r="P1815" s="2">
        <f t="shared" si="340"/>
        <v>0</v>
      </c>
      <c r="Q1815" s="2">
        <f t="shared" si="341"/>
        <v>0</v>
      </c>
      <c r="R1815" s="2">
        <f t="shared" si="342"/>
        <v>0</v>
      </c>
      <c r="S1815" s="2">
        <f t="shared" si="343"/>
        <v>0</v>
      </c>
      <c r="T1815" s="2">
        <f t="shared" si="344"/>
        <v>0</v>
      </c>
      <c r="U1815" s="2">
        <f>IF(O1815="Reg", R1815 * Inputs!$B$7, 0)</f>
        <v>0</v>
      </c>
      <c r="V1815" s="2">
        <f>MAX(F1815 + P1815*Inputs!$B$15 - (Q1815/Inputs!$B$16) - U1815, 0)</f>
        <v>340</v>
      </c>
    </row>
    <row r="1816" spans="1:22" x14ac:dyDescent="0.3">
      <c r="A1816" s="1">
        <v>46098.583333333343</v>
      </c>
      <c r="B1816" s="2">
        <v>55.089005727018623</v>
      </c>
      <c r="C1816" s="2">
        <v>4.7067928620074388</v>
      </c>
      <c r="D1816" s="2">
        <f t="shared" si="336"/>
        <v>32.442924798857469</v>
      </c>
      <c r="E1816" s="2">
        <f t="shared" si="337"/>
        <v>63.503629466606533</v>
      </c>
      <c r="F1816" s="2">
        <f t="shared" si="345"/>
        <v>340</v>
      </c>
      <c r="G1816" s="2">
        <f t="shared" si="346"/>
        <v>0</v>
      </c>
      <c r="H1816" s="2">
        <f>MIN(Inputs!$B$2, (Inputs!$B$14 - F1816)/Inputs!$B$15)</f>
        <v>0</v>
      </c>
      <c r="I1816" s="2">
        <f>MAX(MIN(Inputs!$B$2, F1816*Inputs!$B$16, Inputs!$B$14*Inputs!$B$4 - G1816), 0)</f>
        <v>170</v>
      </c>
      <c r="J1816" s="2">
        <f>MAX(MIN(Inputs!$B$2, F1816*Inputs!$B$16, (Inputs!$B$14-F1816)/Inputs!$B$15)*Inputs!$B$9, 0)</f>
        <v>0</v>
      </c>
      <c r="K1816" s="2">
        <f>MAX(E1816*Inputs!$B$5 - B1816 - Inputs!$B$8, 0) * H1816</f>
        <v>0</v>
      </c>
      <c r="L1816" s="2">
        <f>IF(B1816 &gt;= D1816*Inputs!$B$10, MAX(B1816 - E1816/Inputs!$B$5 - Inputs!$B$8, 0) * I1816, 0)</f>
        <v>0</v>
      </c>
      <c r="M1816" s="2">
        <f t="shared" si="338"/>
        <v>0</v>
      </c>
      <c r="N1816" s="3" t="str">
        <f t="shared" si="339"/>
        <v>Idle</v>
      </c>
      <c r="O1816" s="3" t="str">
        <f t="shared" si="347"/>
        <v>Idle</v>
      </c>
      <c r="P1816" s="2">
        <f t="shared" si="340"/>
        <v>0</v>
      </c>
      <c r="Q1816" s="2">
        <f t="shared" si="341"/>
        <v>0</v>
      </c>
      <c r="R1816" s="2">
        <f t="shared" si="342"/>
        <v>0</v>
      </c>
      <c r="S1816" s="2">
        <f t="shared" si="343"/>
        <v>0</v>
      </c>
      <c r="T1816" s="2">
        <f t="shared" si="344"/>
        <v>0</v>
      </c>
      <c r="U1816" s="2">
        <f>IF(O1816="Reg", R1816 * Inputs!$B$7, 0)</f>
        <v>0</v>
      </c>
      <c r="V1816" s="2">
        <f>MAX(F1816 + P1816*Inputs!$B$15 - (Q1816/Inputs!$B$16) - U1816, 0)</f>
        <v>340</v>
      </c>
    </row>
    <row r="1817" spans="1:22" x14ac:dyDescent="0.3">
      <c r="A1817" s="1">
        <v>46098.625</v>
      </c>
      <c r="B1817" s="2">
        <v>59.936987926821388</v>
      </c>
      <c r="C1817" s="2">
        <v>14.93118753275032</v>
      </c>
      <c r="D1817" s="2">
        <f t="shared" si="336"/>
        <v>32.442924798857469</v>
      </c>
      <c r="E1817" s="2">
        <f t="shared" si="337"/>
        <v>65.080159507709723</v>
      </c>
      <c r="F1817" s="2">
        <f t="shared" si="345"/>
        <v>340</v>
      </c>
      <c r="G1817" s="2">
        <f t="shared" si="346"/>
        <v>0</v>
      </c>
      <c r="H1817" s="2">
        <f>MIN(Inputs!$B$2, (Inputs!$B$14 - F1817)/Inputs!$B$15)</f>
        <v>0</v>
      </c>
      <c r="I1817" s="2">
        <f>MAX(MIN(Inputs!$B$2, F1817*Inputs!$B$16, Inputs!$B$14*Inputs!$B$4 - G1817), 0)</f>
        <v>170</v>
      </c>
      <c r="J1817" s="2">
        <f>MAX(MIN(Inputs!$B$2, F1817*Inputs!$B$16, (Inputs!$B$14-F1817)/Inputs!$B$15)*Inputs!$B$9, 0)</f>
        <v>0</v>
      </c>
      <c r="K1817" s="2">
        <f>MAX(E1817*Inputs!$B$5 - B1817 - Inputs!$B$8, 0) * H1817</f>
        <v>0</v>
      </c>
      <c r="L1817" s="2">
        <f>IF(B1817 &gt;= D1817*Inputs!$B$10, MAX(B1817 - E1817/Inputs!$B$5 - Inputs!$B$8, 0) * I1817, 0)</f>
        <v>0</v>
      </c>
      <c r="M1817" s="2">
        <f t="shared" si="338"/>
        <v>0</v>
      </c>
      <c r="N1817" s="3" t="str">
        <f t="shared" si="339"/>
        <v>Idle</v>
      </c>
      <c r="O1817" s="3" t="str">
        <f t="shared" si="347"/>
        <v>Idle</v>
      </c>
      <c r="P1817" s="2">
        <f t="shared" si="340"/>
        <v>0</v>
      </c>
      <c r="Q1817" s="2">
        <f t="shared" si="341"/>
        <v>0</v>
      </c>
      <c r="R1817" s="2">
        <f t="shared" si="342"/>
        <v>0</v>
      </c>
      <c r="S1817" s="2">
        <f t="shared" si="343"/>
        <v>0</v>
      </c>
      <c r="T1817" s="2">
        <f t="shared" si="344"/>
        <v>0</v>
      </c>
      <c r="U1817" s="2">
        <f>IF(O1817="Reg", R1817 * Inputs!$B$7, 0)</f>
        <v>0</v>
      </c>
      <c r="V1817" s="2">
        <f>MAX(F1817 + P1817*Inputs!$B$15 - (Q1817/Inputs!$B$16) - U1817, 0)</f>
        <v>340</v>
      </c>
    </row>
    <row r="1818" spans="1:22" x14ac:dyDescent="0.3">
      <c r="A1818" s="1">
        <v>46098.666666666657</v>
      </c>
      <c r="B1818" s="2">
        <v>66.01853465618062</v>
      </c>
      <c r="C1818" s="2">
        <v>9.7520316452474773</v>
      </c>
      <c r="D1818" s="2">
        <f t="shared" si="336"/>
        <v>32.442924798857469</v>
      </c>
      <c r="E1818" s="2">
        <f t="shared" si="337"/>
        <v>65.952863564162485</v>
      </c>
      <c r="F1818" s="2">
        <f t="shared" si="345"/>
        <v>340</v>
      </c>
      <c r="G1818" s="2">
        <f t="shared" si="346"/>
        <v>0</v>
      </c>
      <c r="H1818" s="2">
        <f>MIN(Inputs!$B$2, (Inputs!$B$14 - F1818)/Inputs!$B$15)</f>
        <v>0</v>
      </c>
      <c r="I1818" s="2">
        <f>MAX(MIN(Inputs!$B$2, F1818*Inputs!$B$16, Inputs!$B$14*Inputs!$B$4 - G1818), 0)</f>
        <v>170</v>
      </c>
      <c r="J1818" s="2">
        <f>MAX(MIN(Inputs!$B$2, F1818*Inputs!$B$16, (Inputs!$B$14-F1818)/Inputs!$B$15)*Inputs!$B$9, 0)</f>
        <v>0</v>
      </c>
      <c r="K1818" s="2">
        <f>MAX(E1818*Inputs!$B$5 - B1818 - Inputs!$B$8, 0) * H1818</f>
        <v>0</v>
      </c>
      <c r="L1818" s="2">
        <f>IF(B1818 &gt;= D1818*Inputs!$B$10, MAX(B1818 - E1818/Inputs!$B$5 - Inputs!$B$8, 0) * I1818, 0)</f>
        <v>0</v>
      </c>
      <c r="M1818" s="2">
        <f t="shared" si="338"/>
        <v>0</v>
      </c>
      <c r="N1818" s="3" t="str">
        <f t="shared" si="339"/>
        <v>Idle</v>
      </c>
      <c r="O1818" s="3" t="str">
        <f t="shared" si="347"/>
        <v>Idle</v>
      </c>
      <c r="P1818" s="2">
        <f t="shared" si="340"/>
        <v>0</v>
      </c>
      <c r="Q1818" s="2">
        <f t="shared" si="341"/>
        <v>0</v>
      </c>
      <c r="R1818" s="2">
        <f t="shared" si="342"/>
        <v>0</v>
      </c>
      <c r="S1818" s="2">
        <f t="shared" si="343"/>
        <v>0</v>
      </c>
      <c r="T1818" s="2">
        <f t="shared" si="344"/>
        <v>0</v>
      </c>
      <c r="U1818" s="2">
        <f>IF(O1818="Reg", R1818 * Inputs!$B$7, 0)</f>
        <v>0</v>
      </c>
      <c r="V1818" s="2">
        <f>MAX(F1818 + P1818*Inputs!$B$15 - (Q1818/Inputs!$B$16) - U1818, 0)</f>
        <v>340</v>
      </c>
    </row>
    <row r="1819" spans="1:22" x14ac:dyDescent="0.3">
      <c r="A1819" s="1">
        <v>46098.708333333343</v>
      </c>
      <c r="B1819" s="2">
        <v>62.208379757394212</v>
      </c>
      <c r="C1819" s="2">
        <v>2.359580774542176</v>
      </c>
      <c r="D1819" s="2">
        <f t="shared" si="336"/>
        <v>32.442924798857469</v>
      </c>
      <c r="E1819" s="2">
        <f t="shared" si="337"/>
        <v>63.892794946864797</v>
      </c>
      <c r="F1819" s="2">
        <f t="shared" si="345"/>
        <v>340</v>
      </c>
      <c r="G1819" s="2">
        <f t="shared" si="346"/>
        <v>0</v>
      </c>
      <c r="H1819" s="2">
        <f>MIN(Inputs!$B$2, (Inputs!$B$14 - F1819)/Inputs!$B$15)</f>
        <v>0</v>
      </c>
      <c r="I1819" s="2">
        <f>MAX(MIN(Inputs!$B$2, F1819*Inputs!$B$16, Inputs!$B$14*Inputs!$B$4 - G1819), 0)</f>
        <v>170</v>
      </c>
      <c r="J1819" s="2">
        <f>MAX(MIN(Inputs!$B$2, F1819*Inputs!$B$16, (Inputs!$B$14-F1819)/Inputs!$B$15)*Inputs!$B$9, 0)</f>
        <v>0</v>
      </c>
      <c r="K1819" s="2">
        <f>MAX(E1819*Inputs!$B$5 - B1819 - Inputs!$B$8, 0) * H1819</f>
        <v>0</v>
      </c>
      <c r="L1819" s="2">
        <f>IF(B1819 &gt;= D1819*Inputs!$B$10, MAX(B1819 - E1819/Inputs!$B$5 - Inputs!$B$8, 0) * I1819, 0)</f>
        <v>0</v>
      </c>
      <c r="M1819" s="2">
        <f t="shared" si="338"/>
        <v>0</v>
      </c>
      <c r="N1819" s="3" t="str">
        <f t="shared" si="339"/>
        <v>Idle</v>
      </c>
      <c r="O1819" s="3" t="str">
        <f t="shared" si="347"/>
        <v>Idle</v>
      </c>
      <c r="P1819" s="2">
        <f t="shared" si="340"/>
        <v>0</v>
      </c>
      <c r="Q1819" s="2">
        <f t="shared" si="341"/>
        <v>0</v>
      </c>
      <c r="R1819" s="2">
        <f t="shared" si="342"/>
        <v>0</v>
      </c>
      <c r="S1819" s="2">
        <f t="shared" si="343"/>
        <v>0</v>
      </c>
      <c r="T1819" s="2">
        <f t="shared" si="344"/>
        <v>0</v>
      </c>
      <c r="U1819" s="2">
        <f>IF(O1819="Reg", R1819 * Inputs!$B$7, 0)</f>
        <v>0</v>
      </c>
      <c r="V1819" s="2">
        <f>MAX(F1819 + P1819*Inputs!$B$15 - (Q1819/Inputs!$B$16) - U1819, 0)</f>
        <v>340</v>
      </c>
    </row>
    <row r="1820" spans="1:22" x14ac:dyDescent="0.3">
      <c r="A1820" s="1">
        <v>46098.75</v>
      </c>
      <c r="B1820" s="2">
        <v>74.294040896113998</v>
      </c>
      <c r="C1820" s="2">
        <v>1.035623993442933</v>
      </c>
      <c r="D1820" s="2">
        <f t="shared" si="336"/>
        <v>32.442924798857469</v>
      </c>
      <c r="E1820" s="2">
        <f t="shared" si="337"/>
        <v>61.197546298585443</v>
      </c>
      <c r="F1820" s="2">
        <f t="shared" si="345"/>
        <v>340</v>
      </c>
      <c r="G1820" s="2">
        <f t="shared" si="346"/>
        <v>0</v>
      </c>
      <c r="H1820" s="2">
        <f>MIN(Inputs!$B$2, (Inputs!$B$14 - F1820)/Inputs!$B$15)</f>
        <v>0</v>
      </c>
      <c r="I1820" s="2">
        <f>MAX(MIN(Inputs!$B$2, F1820*Inputs!$B$16, Inputs!$B$14*Inputs!$B$4 - G1820), 0)</f>
        <v>170</v>
      </c>
      <c r="J1820" s="2">
        <f>MAX(MIN(Inputs!$B$2, F1820*Inputs!$B$16, (Inputs!$B$14-F1820)/Inputs!$B$15)*Inputs!$B$9, 0)</f>
        <v>0</v>
      </c>
      <c r="K1820" s="2">
        <f>MAX(E1820*Inputs!$B$5 - B1820 - Inputs!$B$8, 0) * H1820</f>
        <v>0</v>
      </c>
      <c r="L1820" s="2">
        <f>IF(B1820 &gt;= D1820*Inputs!$B$10, MAX(B1820 - E1820/Inputs!$B$5 - Inputs!$B$8, 0) * I1820, 0)</f>
        <v>0</v>
      </c>
      <c r="M1820" s="2">
        <f t="shared" si="338"/>
        <v>0</v>
      </c>
      <c r="N1820" s="3" t="str">
        <f t="shared" si="339"/>
        <v>Idle</v>
      </c>
      <c r="O1820" s="3" t="str">
        <f t="shared" si="347"/>
        <v>Idle</v>
      </c>
      <c r="P1820" s="2">
        <f t="shared" si="340"/>
        <v>0</v>
      </c>
      <c r="Q1820" s="2">
        <f t="shared" si="341"/>
        <v>0</v>
      </c>
      <c r="R1820" s="2">
        <f t="shared" si="342"/>
        <v>0</v>
      </c>
      <c r="S1820" s="2">
        <f t="shared" si="343"/>
        <v>0</v>
      </c>
      <c r="T1820" s="2">
        <f t="shared" si="344"/>
        <v>0</v>
      </c>
      <c r="U1820" s="2">
        <f>IF(O1820="Reg", R1820 * Inputs!$B$7, 0)</f>
        <v>0</v>
      </c>
      <c r="V1820" s="2">
        <f>MAX(F1820 + P1820*Inputs!$B$15 - (Q1820/Inputs!$B$16) - U1820, 0)</f>
        <v>340</v>
      </c>
    </row>
    <row r="1821" spans="1:22" x14ac:dyDescent="0.3">
      <c r="A1821" s="1">
        <v>46098.791666666657</v>
      </c>
      <c r="B1821" s="2">
        <v>63.474827836110407</v>
      </c>
      <c r="C1821" s="2">
        <v>20.29322834619499</v>
      </c>
      <c r="D1821" s="2">
        <f t="shared" si="336"/>
        <v>32.442924798857469</v>
      </c>
      <c r="E1821" s="2">
        <f t="shared" si="337"/>
        <v>52.890803076567863</v>
      </c>
      <c r="F1821" s="2">
        <f t="shared" si="345"/>
        <v>340</v>
      </c>
      <c r="G1821" s="2">
        <f t="shared" si="346"/>
        <v>0</v>
      </c>
      <c r="H1821" s="2">
        <f>MIN(Inputs!$B$2, (Inputs!$B$14 - F1821)/Inputs!$B$15)</f>
        <v>0</v>
      </c>
      <c r="I1821" s="2">
        <f>MAX(MIN(Inputs!$B$2, F1821*Inputs!$B$16, Inputs!$B$14*Inputs!$B$4 - G1821), 0)</f>
        <v>170</v>
      </c>
      <c r="J1821" s="2">
        <f>MAX(MIN(Inputs!$B$2, F1821*Inputs!$B$16, (Inputs!$B$14-F1821)/Inputs!$B$15)*Inputs!$B$9, 0)</f>
        <v>0</v>
      </c>
      <c r="K1821" s="2">
        <f>MAX(E1821*Inputs!$B$5 - B1821 - Inputs!$B$8, 0) * H1821</f>
        <v>0</v>
      </c>
      <c r="L1821" s="2">
        <f>IF(B1821 &gt;= D1821*Inputs!$B$10, MAX(B1821 - E1821/Inputs!$B$5 - Inputs!$B$8, 0) * I1821, 0)</f>
        <v>0</v>
      </c>
      <c r="M1821" s="2">
        <f t="shared" si="338"/>
        <v>0</v>
      </c>
      <c r="N1821" s="3" t="str">
        <f t="shared" si="339"/>
        <v>Idle</v>
      </c>
      <c r="O1821" s="3" t="str">
        <f t="shared" si="347"/>
        <v>Idle</v>
      </c>
      <c r="P1821" s="2">
        <f t="shared" si="340"/>
        <v>0</v>
      </c>
      <c r="Q1821" s="2">
        <f t="shared" si="341"/>
        <v>0</v>
      </c>
      <c r="R1821" s="2">
        <f t="shared" si="342"/>
        <v>0</v>
      </c>
      <c r="S1821" s="2">
        <f t="shared" si="343"/>
        <v>0</v>
      </c>
      <c r="T1821" s="2">
        <f t="shared" si="344"/>
        <v>0</v>
      </c>
      <c r="U1821" s="2">
        <f>IF(O1821="Reg", R1821 * Inputs!$B$7, 0)</f>
        <v>0</v>
      </c>
      <c r="V1821" s="2">
        <f>MAX(F1821 + P1821*Inputs!$B$15 - (Q1821/Inputs!$B$16) - U1821, 0)</f>
        <v>340</v>
      </c>
    </row>
    <row r="1822" spans="1:22" x14ac:dyDescent="0.3">
      <c r="A1822" s="1">
        <v>46098.833333333343</v>
      </c>
      <c r="B1822" s="2">
        <v>64.548185973637644</v>
      </c>
      <c r="C1822" s="2">
        <v>5.0258550062974292</v>
      </c>
      <c r="D1822" s="2">
        <f t="shared" si="336"/>
        <v>32.442924798857469</v>
      </c>
      <c r="E1822" s="2">
        <f t="shared" si="337"/>
        <v>44.426135814383429</v>
      </c>
      <c r="F1822" s="2">
        <f t="shared" si="345"/>
        <v>340</v>
      </c>
      <c r="G1822" s="2">
        <f t="shared" si="346"/>
        <v>0</v>
      </c>
      <c r="H1822" s="2">
        <f>MIN(Inputs!$B$2, (Inputs!$B$14 - F1822)/Inputs!$B$15)</f>
        <v>0</v>
      </c>
      <c r="I1822" s="2">
        <f>MAX(MIN(Inputs!$B$2, F1822*Inputs!$B$16, Inputs!$B$14*Inputs!$B$4 - G1822), 0)</f>
        <v>170</v>
      </c>
      <c r="J1822" s="2">
        <f>MAX(MIN(Inputs!$B$2, F1822*Inputs!$B$16, (Inputs!$B$14-F1822)/Inputs!$B$15)*Inputs!$B$9, 0)</f>
        <v>0</v>
      </c>
      <c r="K1822" s="2">
        <f>MAX(E1822*Inputs!$B$5 - B1822 - Inputs!$B$8, 0) * H1822</f>
        <v>0</v>
      </c>
      <c r="L1822" s="2">
        <f>IF(B1822 &gt;= D1822*Inputs!$B$10, MAX(B1822 - E1822/Inputs!$B$5 - Inputs!$B$8, 0) * I1822, 0)</f>
        <v>0</v>
      </c>
      <c r="M1822" s="2">
        <f t="shared" si="338"/>
        <v>0</v>
      </c>
      <c r="N1822" s="3" t="str">
        <f t="shared" si="339"/>
        <v>Idle</v>
      </c>
      <c r="O1822" s="3" t="str">
        <f t="shared" si="347"/>
        <v>Idle</v>
      </c>
      <c r="P1822" s="2">
        <f t="shared" si="340"/>
        <v>0</v>
      </c>
      <c r="Q1822" s="2">
        <f t="shared" si="341"/>
        <v>0</v>
      </c>
      <c r="R1822" s="2">
        <f t="shared" si="342"/>
        <v>0</v>
      </c>
      <c r="S1822" s="2">
        <f t="shared" si="343"/>
        <v>0</v>
      </c>
      <c r="T1822" s="2">
        <f t="shared" si="344"/>
        <v>0</v>
      </c>
      <c r="U1822" s="2">
        <f>IF(O1822="Reg", R1822 * Inputs!$B$7, 0)</f>
        <v>0</v>
      </c>
      <c r="V1822" s="2">
        <f>MAX(F1822 + P1822*Inputs!$B$15 - (Q1822/Inputs!$B$16) - U1822, 0)</f>
        <v>340</v>
      </c>
    </row>
    <row r="1823" spans="1:22" x14ac:dyDescent="0.3">
      <c r="A1823" s="1">
        <v>46098.875</v>
      </c>
      <c r="B1823" s="2">
        <v>65.173212265537984</v>
      </c>
      <c r="C1823" s="2">
        <v>1.411189009245245</v>
      </c>
      <c r="D1823" s="2">
        <f t="shared" si="336"/>
        <v>32.442924798857469</v>
      </c>
      <c r="E1823" s="2">
        <f t="shared" si="337"/>
        <v>35.777969045712474</v>
      </c>
      <c r="F1823" s="2">
        <f t="shared" si="345"/>
        <v>340</v>
      </c>
      <c r="G1823" s="2">
        <f t="shared" si="346"/>
        <v>0</v>
      </c>
      <c r="H1823" s="2">
        <f>MIN(Inputs!$B$2, (Inputs!$B$14 - F1823)/Inputs!$B$15)</f>
        <v>0</v>
      </c>
      <c r="I1823" s="2">
        <f>MAX(MIN(Inputs!$B$2, F1823*Inputs!$B$16, Inputs!$B$14*Inputs!$B$4 - G1823), 0)</f>
        <v>170</v>
      </c>
      <c r="J1823" s="2">
        <f>MAX(MIN(Inputs!$B$2, F1823*Inputs!$B$16, (Inputs!$B$14-F1823)/Inputs!$B$15)*Inputs!$B$9, 0)</f>
        <v>0</v>
      </c>
      <c r="K1823" s="2">
        <f>MAX(E1823*Inputs!$B$5 - B1823 - Inputs!$B$8, 0) * H1823</f>
        <v>0</v>
      </c>
      <c r="L1823" s="2">
        <f>IF(B1823 &gt;= D1823*Inputs!$B$10, MAX(B1823 - E1823/Inputs!$B$5 - Inputs!$B$8, 0) * I1823, 0)</f>
        <v>767.79297403791168</v>
      </c>
      <c r="M1823" s="2">
        <f t="shared" si="338"/>
        <v>0</v>
      </c>
      <c r="N1823" s="3" t="str">
        <f t="shared" si="339"/>
        <v>Discharge</v>
      </c>
      <c r="O1823" s="3" t="str">
        <f t="shared" si="347"/>
        <v>Discharge</v>
      </c>
      <c r="P1823" s="2">
        <f t="shared" si="340"/>
        <v>0</v>
      </c>
      <c r="Q1823" s="2">
        <f t="shared" si="341"/>
        <v>170</v>
      </c>
      <c r="R1823" s="2">
        <f t="shared" si="342"/>
        <v>0</v>
      </c>
      <c r="S1823" s="2">
        <f t="shared" si="343"/>
        <v>11079.446085141457</v>
      </c>
      <c r="T1823" s="2">
        <f t="shared" si="344"/>
        <v>0</v>
      </c>
      <c r="U1823" s="2">
        <f>IF(O1823="Reg", R1823 * Inputs!$B$7, 0)</f>
        <v>0</v>
      </c>
      <c r="V1823" s="2">
        <f>MAX(F1823 + P1823*Inputs!$B$15 - (Q1823/Inputs!$B$16) - U1823, 0)</f>
        <v>170</v>
      </c>
    </row>
    <row r="1824" spans="1:22" x14ac:dyDescent="0.3">
      <c r="A1824" s="1">
        <v>46098.916666666657</v>
      </c>
      <c r="B1824" s="2">
        <v>53.658122952394542</v>
      </c>
      <c r="C1824" s="2">
        <v>4.3810820914940134</v>
      </c>
      <c r="D1824" s="2">
        <f t="shared" si="336"/>
        <v>32.442924798857469</v>
      </c>
      <c r="E1824" s="2">
        <f t="shared" si="337"/>
        <v>24.915767001456146</v>
      </c>
      <c r="F1824" s="2">
        <f t="shared" si="345"/>
        <v>170</v>
      </c>
      <c r="G1824" s="2">
        <f t="shared" si="346"/>
        <v>170</v>
      </c>
      <c r="H1824" s="2">
        <f>MIN(Inputs!$B$2, (Inputs!$B$14 - F1824)/Inputs!$B$15)</f>
        <v>170</v>
      </c>
      <c r="I1824" s="2">
        <f>MAX(MIN(Inputs!$B$2, F1824*Inputs!$B$16, Inputs!$B$14*Inputs!$B$4 - G1824), 0)</f>
        <v>170</v>
      </c>
      <c r="J1824" s="2">
        <f>MAX(MIN(Inputs!$B$2, F1824*Inputs!$B$16, (Inputs!$B$14-F1824)/Inputs!$B$15)*Inputs!$B$9, 0)</f>
        <v>136</v>
      </c>
      <c r="K1824" s="2">
        <f>MAX(E1824*Inputs!$B$5 - B1824 - Inputs!$B$8, 0) * H1824</f>
        <v>0</v>
      </c>
      <c r="L1824" s="2">
        <f>IF(B1824 &gt;= D1824*Inputs!$B$10, MAX(B1824 - E1824/Inputs!$B$5 - Inputs!$B$8, 0) * I1824, 0)</f>
        <v>908.60773117122608</v>
      </c>
      <c r="M1824" s="2">
        <f t="shared" si="338"/>
        <v>595.82716444318578</v>
      </c>
      <c r="N1824" s="3" t="str">
        <f t="shared" si="339"/>
        <v>Discharge</v>
      </c>
      <c r="O1824" s="3" t="str">
        <f t="shared" si="347"/>
        <v>Discharge</v>
      </c>
      <c r="P1824" s="2">
        <f t="shared" si="340"/>
        <v>0</v>
      </c>
      <c r="Q1824" s="2">
        <f t="shared" si="341"/>
        <v>170</v>
      </c>
      <c r="R1824" s="2">
        <f t="shared" si="342"/>
        <v>0</v>
      </c>
      <c r="S1824" s="2">
        <f t="shared" si="343"/>
        <v>9121.8809019070723</v>
      </c>
      <c r="T1824" s="2">
        <f t="shared" si="344"/>
        <v>0</v>
      </c>
      <c r="U1824" s="2">
        <f>IF(O1824="Reg", R1824 * Inputs!$B$7, 0)</f>
        <v>0</v>
      </c>
      <c r="V1824" s="2">
        <f>MAX(F1824 + P1824*Inputs!$B$15 - (Q1824/Inputs!$B$16) - U1824, 0)</f>
        <v>0</v>
      </c>
    </row>
    <row r="1825" spans="1:22" x14ac:dyDescent="0.3">
      <c r="A1825" s="1">
        <v>46098.958333333343</v>
      </c>
      <c r="B1825" s="2">
        <v>46.03688786771805</v>
      </c>
      <c r="C1825" s="2">
        <v>8.4184311889458421</v>
      </c>
      <c r="D1825" s="2">
        <f t="shared" si="336"/>
        <v>32.442924798857469</v>
      </c>
      <c r="E1825" s="2">
        <f t="shared" si="337"/>
        <v>16.437485116071397</v>
      </c>
      <c r="F1825" s="2">
        <f t="shared" si="345"/>
        <v>0</v>
      </c>
      <c r="G1825" s="2">
        <f t="shared" si="346"/>
        <v>340</v>
      </c>
      <c r="H1825" s="2">
        <f>MIN(Inputs!$B$2, (Inputs!$B$14 - F1825)/Inputs!$B$15)</f>
        <v>170</v>
      </c>
      <c r="I1825" s="2">
        <f>MAX(MIN(Inputs!$B$2, F1825*Inputs!$B$16, Inputs!$B$14*Inputs!$B$4 - G1825), 0)</f>
        <v>0</v>
      </c>
      <c r="J1825" s="2">
        <f>MAX(MIN(Inputs!$B$2, F1825*Inputs!$B$16, (Inputs!$B$14-F1825)/Inputs!$B$15)*Inputs!$B$9, 0)</f>
        <v>0</v>
      </c>
      <c r="K1825" s="2">
        <f>MAX(E1825*Inputs!$B$5 - B1825 - Inputs!$B$8, 0) * H1825</f>
        <v>0</v>
      </c>
      <c r="L1825" s="2">
        <f>IF(B1825 &gt;= D1825*Inputs!$B$10, MAX(B1825 - E1825/Inputs!$B$5 - Inputs!$B$8, 0) * I1825, 0)</f>
        <v>0</v>
      </c>
      <c r="M1825" s="2">
        <f t="shared" si="338"/>
        <v>0</v>
      </c>
      <c r="N1825" s="3" t="str">
        <f t="shared" si="339"/>
        <v>Idle</v>
      </c>
      <c r="O1825" s="3" t="str">
        <f t="shared" si="347"/>
        <v>Idle</v>
      </c>
      <c r="P1825" s="2">
        <f t="shared" si="340"/>
        <v>0</v>
      </c>
      <c r="Q1825" s="2">
        <f t="shared" si="341"/>
        <v>0</v>
      </c>
      <c r="R1825" s="2">
        <f t="shared" si="342"/>
        <v>0</v>
      </c>
      <c r="S1825" s="2">
        <f t="shared" si="343"/>
        <v>0</v>
      </c>
      <c r="T1825" s="2">
        <f t="shared" si="344"/>
        <v>0</v>
      </c>
      <c r="U1825" s="2">
        <f>IF(O1825="Reg", R1825 * Inputs!$B$7, 0)</f>
        <v>0</v>
      </c>
      <c r="V1825" s="2">
        <f>MAX(F1825 + P1825*Inputs!$B$15 - (Q1825/Inputs!$B$16) - U1825, 0)</f>
        <v>0</v>
      </c>
    </row>
    <row r="1826" spans="1:22" x14ac:dyDescent="0.3">
      <c r="A1826" s="1">
        <v>46099</v>
      </c>
      <c r="B1826" s="2">
        <v>24.45358156400858</v>
      </c>
      <c r="C1826" s="2">
        <v>8.3815760906329455</v>
      </c>
      <c r="D1826" s="2">
        <f t="shared" si="336"/>
        <v>46.532736513412338</v>
      </c>
      <c r="E1826" s="2">
        <f t="shared" si="337"/>
        <v>8.764670471451721</v>
      </c>
      <c r="F1826" s="2">
        <f t="shared" si="345"/>
        <v>0</v>
      </c>
      <c r="G1826" s="2">
        <f t="shared" si="346"/>
        <v>0</v>
      </c>
      <c r="H1826" s="2">
        <f>MIN(Inputs!$B$2, (Inputs!$B$14 - F1826)/Inputs!$B$15)</f>
        <v>170</v>
      </c>
      <c r="I1826" s="2">
        <f>MAX(MIN(Inputs!$B$2, F1826*Inputs!$B$16, Inputs!$B$14*Inputs!$B$4 - G1826), 0)</f>
        <v>0</v>
      </c>
      <c r="J1826" s="2">
        <f>MAX(MIN(Inputs!$B$2, F1826*Inputs!$B$16, (Inputs!$B$14-F1826)/Inputs!$B$15)*Inputs!$B$9, 0)</f>
        <v>0</v>
      </c>
      <c r="K1826" s="2">
        <f>MAX(E1826*Inputs!$B$5 - B1826 - Inputs!$B$8, 0) * H1826</f>
        <v>0</v>
      </c>
      <c r="L1826" s="2">
        <f>IF(B1826 &gt;= D1826*Inputs!$B$10, MAX(B1826 - E1826/Inputs!$B$5 - Inputs!$B$8, 0) * I1826, 0)</f>
        <v>0</v>
      </c>
      <c r="M1826" s="2">
        <f t="shared" si="338"/>
        <v>0</v>
      </c>
      <c r="N1826" s="3" t="str">
        <f t="shared" si="339"/>
        <v>Idle</v>
      </c>
      <c r="O1826" s="3" t="str">
        <f t="shared" si="347"/>
        <v>Idle</v>
      </c>
      <c r="P1826" s="2">
        <f t="shared" si="340"/>
        <v>0</v>
      </c>
      <c r="Q1826" s="2">
        <f t="shared" si="341"/>
        <v>0</v>
      </c>
      <c r="R1826" s="2">
        <f t="shared" si="342"/>
        <v>0</v>
      </c>
      <c r="S1826" s="2">
        <f t="shared" si="343"/>
        <v>0</v>
      </c>
      <c r="T1826" s="2">
        <f t="shared" si="344"/>
        <v>0</v>
      </c>
      <c r="U1826" s="2">
        <f>IF(O1826="Reg", R1826 * Inputs!$B$7, 0)</f>
        <v>0</v>
      </c>
      <c r="V1826" s="2">
        <f>MAX(F1826 + P1826*Inputs!$B$15 - (Q1826/Inputs!$B$16) - U1826, 0)</f>
        <v>0</v>
      </c>
    </row>
    <row r="1827" spans="1:22" x14ac:dyDescent="0.3">
      <c r="A1827" s="1">
        <v>46099.041666666657</v>
      </c>
      <c r="B1827" s="2">
        <v>12.68682426300378</v>
      </c>
      <c r="C1827" s="2">
        <v>7.0287999562041872</v>
      </c>
      <c r="D1827" s="2">
        <f t="shared" si="336"/>
        <v>46.532736513412338</v>
      </c>
      <c r="E1827" s="2">
        <f t="shared" si="337"/>
        <v>4.6890735441169591</v>
      </c>
      <c r="F1827" s="2">
        <f t="shared" si="345"/>
        <v>0</v>
      </c>
      <c r="G1827" s="2">
        <f t="shared" si="346"/>
        <v>0</v>
      </c>
      <c r="H1827" s="2">
        <f>MIN(Inputs!$B$2, (Inputs!$B$14 - F1827)/Inputs!$B$15)</f>
        <v>170</v>
      </c>
      <c r="I1827" s="2">
        <f>MAX(MIN(Inputs!$B$2, F1827*Inputs!$B$16, Inputs!$B$14*Inputs!$B$4 - G1827), 0)</f>
        <v>0</v>
      </c>
      <c r="J1827" s="2">
        <f>MAX(MIN(Inputs!$B$2, F1827*Inputs!$B$16, (Inputs!$B$14-F1827)/Inputs!$B$15)*Inputs!$B$9, 0)</f>
        <v>0</v>
      </c>
      <c r="K1827" s="2">
        <f>MAX(E1827*Inputs!$B$5 - B1827 - Inputs!$B$8, 0) * H1827</f>
        <v>0</v>
      </c>
      <c r="L1827" s="2">
        <f>IF(B1827 &gt;= D1827*Inputs!$B$10, MAX(B1827 - E1827/Inputs!$B$5 - Inputs!$B$8, 0) * I1827, 0)</f>
        <v>0</v>
      </c>
      <c r="M1827" s="2">
        <f t="shared" si="338"/>
        <v>0</v>
      </c>
      <c r="N1827" s="3" t="str">
        <f t="shared" si="339"/>
        <v>Idle</v>
      </c>
      <c r="O1827" s="3" t="str">
        <f t="shared" si="347"/>
        <v>Idle</v>
      </c>
      <c r="P1827" s="2">
        <f t="shared" si="340"/>
        <v>0</v>
      </c>
      <c r="Q1827" s="2">
        <f t="shared" si="341"/>
        <v>0</v>
      </c>
      <c r="R1827" s="2">
        <f t="shared" si="342"/>
        <v>0</v>
      </c>
      <c r="S1827" s="2">
        <f t="shared" si="343"/>
        <v>0</v>
      </c>
      <c r="T1827" s="2">
        <f t="shared" si="344"/>
        <v>0</v>
      </c>
      <c r="U1827" s="2">
        <f>IF(O1827="Reg", R1827 * Inputs!$B$7, 0)</f>
        <v>0</v>
      </c>
      <c r="V1827" s="2">
        <f>MAX(F1827 + P1827*Inputs!$B$15 - (Q1827/Inputs!$B$16) - U1827, 0)</f>
        <v>0</v>
      </c>
    </row>
    <row r="1828" spans="1:22" x14ac:dyDescent="0.3">
      <c r="A1828" s="1">
        <v>46099.083333333343</v>
      </c>
      <c r="B1828" s="2">
        <v>12.659185361611909</v>
      </c>
      <c r="C1828" s="2">
        <v>4.2580712780665966</v>
      </c>
      <c r="D1828" s="2">
        <f t="shared" si="336"/>
        <v>46.532736513412338</v>
      </c>
      <c r="E1828" s="2">
        <f t="shared" si="337"/>
        <v>2.5746028336163289</v>
      </c>
      <c r="F1828" s="2">
        <f t="shared" si="345"/>
        <v>0</v>
      </c>
      <c r="G1828" s="2">
        <f t="shared" si="346"/>
        <v>0</v>
      </c>
      <c r="H1828" s="2">
        <f>MIN(Inputs!$B$2, (Inputs!$B$14 - F1828)/Inputs!$B$15)</f>
        <v>170</v>
      </c>
      <c r="I1828" s="2">
        <f>MAX(MIN(Inputs!$B$2, F1828*Inputs!$B$16, Inputs!$B$14*Inputs!$B$4 - G1828), 0)</f>
        <v>0</v>
      </c>
      <c r="J1828" s="2">
        <f>MAX(MIN(Inputs!$B$2, F1828*Inputs!$B$16, (Inputs!$B$14-F1828)/Inputs!$B$15)*Inputs!$B$9, 0)</f>
        <v>0</v>
      </c>
      <c r="K1828" s="2">
        <f>MAX(E1828*Inputs!$B$5 - B1828 - Inputs!$B$8, 0) * H1828</f>
        <v>0</v>
      </c>
      <c r="L1828" s="2">
        <f>IF(B1828 &gt;= D1828*Inputs!$B$10, MAX(B1828 - E1828/Inputs!$B$5 - Inputs!$B$8, 0) * I1828, 0)</f>
        <v>0</v>
      </c>
      <c r="M1828" s="2">
        <f t="shared" si="338"/>
        <v>0</v>
      </c>
      <c r="N1828" s="3" t="str">
        <f t="shared" si="339"/>
        <v>Idle</v>
      </c>
      <c r="O1828" s="3" t="str">
        <f t="shared" si="347"/>
        <v>Idle</v>
      </c>
      <c r="P1828" s="2">
        <f t="shared" si="340"/>
        <v>0</v>
      </c>
      <c r="Q1828" s="2">
        <f t="shared" si="341"/>
        <v>0</v>
      </c>
      <c r="R1828" s="2">
        <f t="shared" si="342"/>
        <v>0</v>
      </c>
      <c r="S1828" s="2">
        <f t="shared" si="343"/>
        <v>0</v>
      </c>
      <c r="T1828" s="2">
        <f t="shared" si="344"/>
        <v>0</v>
      </c>
      <c r="U1828" s="2">
        <f>IF(O1828="Reg", R1828 * Inputs!$B$7, 0)</f>
        <v>0</v>
      </c>
      <c r="V1828" s="2">
        <f>MAX(F1828 + P1828*Inputs!$B$15 - (Q1828/Inputs!$B$16) - U1828, 0)</f>
        <v>0</v>
      </c>
    </row>
    <row r="1829" spans="1:22" x14ac:dyDescent="0.3">
      <c r="A1829" s="1">
        <v>46099.125</v>
      </c>
      <c r="B1829" s="2">
        <v>0</v>
      </c>
      <c r="C1829" s="2">
        <v>6.9513588702827196</v>
      </c>
      <c r="D1829" s="2">
        <f t="shared" si="336"/>
        <v>46.532736513412338</v>
      </c>
      <c r="E1829" s="2">
        <f t="shared" si="337"/>
        <v>0.46473860668101047</v>
      </c>
      <c r="F1829" s="2">
        <f t="shared" si="345"/>
        <v>0</v>
      </c>
      <c r="G1829" s="2">
        <f t="shared" si="346"/>
        <v>0</v>
      </c>
      <c r="H1829" s="2">
        <f>MIN(Inputs!$B$2, (Inputs!$B$14 - F1829)/Inputs!$B$15)</f>
        <v>170</v>
      </c>
      <c r="I1829" s="2">
        <f>MAX(MIN(Inputs!$B$2, F1829*Inputs!$B$16, Inputs!$B$14*Inputs!$B$4 - G1829), 0)</f>
        <v>0</v>
      </c>
      <c r="J1829" s="2">
        <f>MAX(MIN(Inputs!$B$2, F1829*Inputs!$B$16, (Inputs!$B$14-F1829)/Inputs!$B$15)*Inputs!$B$9, 0)</f>
        <v>0</v>
      </c>
      <c r="K1829" s="2">
        <f>MAX(E1829*Inputs!$B$5 - B1829 - Inputs!$B$8, 0) * H1829</f>
        <v>0</v>
      </c>
      <c r="L1829" s="2">
        <f>IF(B1829 &gt;= D1829*Inputs!$B$10, MAX(B1829 - E1829/Inputs!$B$5 - Inputs!$B$8, 0) * I1829, 0)</f>
        <v>0</v>
      </c>
      <c r="M1829" s="2">
        <f t="shared" si="338"/>
        <v>0</v>
      </c>
      <c r="N1829" s="3" t="str">
        <f t="shared" si="339"/>
        <v>Idle</v>
      </c>
      <c r="O1829" s="3" t="str">
        <f t="shared" si="347"/>
        <v>Idle</v>
      </c>
      <c r="P1829" s="2">
        <f t="shared" si="340"/>
        <v>0</v>
      </c>
      <c r="Q1829" s="2">
        <f t="shared" si="341"/>
        <v>0</v>
      </c>
      <c r="R1829" s="2">
        <f t="shared" si="342"/>
        <v>0</v>
      </c>
      <c r="S1829" s="2">
        <f t="shared" si="343"/>
        <v>0</v>
      </c>
      <c r="T1829" s="2">
        <f t="shared" si="344"/>
        <v>0</v>
      </c>
      <c r="U1829" s="2">
        <f>IF(O1829="Reg", R1829 * Inputs!$B$7, 0)</f>
        <v>0</v>
      </c>
      <c r="V1829" s="2">
        <f>MAX(F1829 + P1829*Inputs!$B$15 - (Q1829/Inputs!$B$16) - U1829, 0)</f>
        <v>0</v>
      </c>
    </row>
    <row r="1830" spans="1:22" x14ac:dyDescent="0.3">
      <c r="A1830" s="1">
        <v>46099.166666666657</v>
      </c>
      <c r="B1830" s="2">
        <v>2.7884316400860629</v>
      </c>
      <c r="C1830" s="2">
        <v>2.9068903652935321</v>
      </c>
      <c r="D1830" s="2">
        <f t="shared" si="336"/>
        <v>46.532736513412338</v>
      </c>
      <c r="E1830" s="2">
        <f t="shared" si="337"/>
        <v>1.6623539270579677</v>
      </c>
      <c r="F1830" s="2">
        <f t="shared" si="345"/>
        <v>0</v>
      </c>
      <c r="G1830" s="2">
        <f t="shared" si="346"/>
        <v>0</v>
      </c>
      <c r="H1830" s="2">
        <f>MIN(Inputs!$B$2, (Inputs!$B$14 - F1830)/Inputs!$B$15)</f>
        <v>170</v>
      </c>
      <c r="I1830" s="2">
        <f>MAX(MIN(Inputs!$B$2, F1830*Inputs!$B$16, Inputs!$B$14*Inputs!$B$4 - G1830), 0)</f>
        <v>0</v>
      </c>
      <c r="J1830" s="2">
        <f>MAX(MIN(Inputs!$B$2, F1830*Inputs!$B$16, (Inputs!$B$14-F1830)/Inputs!$B$15)*Inputs!$B$9, 0)</f>
        <v>0</v>
      </c>
      <c r="K1830" s="2">
        <f>MAX(E1830*Inputs!$B$5 - B1830 - Inputs!$B$8, 0) * H1830</f>
        <v>0</v>
      </c>
      <c r="L1830" s="2">
        <f>IF(B1830 &gt;= D1830*Inputs!$B$10, MAX(B1830 - E1830/Inputs!$B$5 - Inputs!$B$8, 0) * I1830, 0)</f>
        <v>0</v>
      </c>
      <c r="M1830" s="2">
        <f t="shared" si="338"/>
        <v>0</v>
      </c>
      <c r="N1830" s="3" t="str">
        <f t="shared" si="339"/>
        <v>Idle</v>
      </c>
      <c r="O1830" s="3" t="str">
        <f t="shared" si="347"/>
        <v>Idle</v>
      </c>
      <c r="P1830" s="2">
        <f t="shared" si="340"/>
        <v>0</v>
      </c>
      <c r="Q1830" s="2">
        <f t="shared" si="341"/>
        <v>0</v>
      </c>
      <c r="R1830" s="2">
        <f t="shared" si="342"/>
        <v>0</v>
      </c>
      <c r="S1830" s="2">
        <f t="shared" si="343"/>
        <v>0</v>
      </c>
      <c r="T1830" s="2">
        <f t="shared" si="344"/>
        <v>0</v>
      </c>
      <c r="U1830" s="2">
        <f>IF(O1830="Reg", R1830 * Inputs!$B$7, 0)</f>
        <v>0</v>
      </c>
      <c r="V1830" s="2">
        <f>MAX(F1830 + P1830*Inputs!$B$15 - (Q1830/Inputs!$B$16) - U1830, 0)</f>
        <v>0</v>
      </c>
    </row>
    <row r="1831" spans="1:22" x14ac:dyDescent="0.3">
      <c r="A1831" s="1">
        <v>46099.208333333343</v>
      </c>
      <c r="B1831" s="2">
        <v>0</v>
      </c>
      <c r="C1831" s="2">
        <v>5.2539335189006113</v>
      </c>
      <c r="D1831" s="2">
        <f t="shared" si="336"/>
        <v>46.532736513412338</v>
      </c>
      <c r="E1831" s="2">
        <f t="shared" si="337"/>
        <v>36.743044346131143</v>
      </c>
      <c r="F1831" s="2">
        <f t="shared" si="345"/>
        <v>0</v>
      </c>
      <c r="G1831" s="2">
        <f t="shared" si="346"/>
        <v>0</v>
      </c>
      <c r="H1831" s="2">
        <f>MIN(Inputs!$B$2, (Inputs!$B$14 - F1831)/Inputs!$B$15)</f>
        <v>170</v>
      </c>
      <c r="I1831" s="2">
        <f>MAX(MIN(Inputs!$B$2, F1831*Inputs!$B$16, Inputs!$B$14*Inputs!$B$4 - G1831), 0)</f>
        <v>0</v>
      </c>
      <c r="J1831" s="2">
        <f>MAX(MIN(Inputs!$B$2, F1831*Inputs!$B$16, (Inputs!$B$14-F1831)/Inputs!$B$15)*Inputs!$B$9, 0)</f>
        <v>0</v>
      </c>
      <c r="K1831" s="2">
        <f>MAX(E1831*Inputs!$B$5 - B1831 - Inputs!$B$8, 0) * H1831</f>
        <v>2096.7594341812187</v>
      </c>
      <c r="L1831" s="2">
        <f>IF(B1831 &gt;= D1831*Inputs!$B$10, MAX(B1831 - E1831/Inputs!$B$5 - Inputs!$B$8, 0) * I1831, 0)</f>
        <v>0</v>
      </c>
      <c r="M1831" s="2">
        <f t="shared" si="338"/>
        <v>0</v>
      </c>
      <c r="N1831" s="3" t="str">
        <f t="shared" si="339"/>
        <v>Charge</v>
      </c>
      <c r="O1831" s="3" t="str">
        <f t="shared" si="347"/>
        <v>Charge</v>
      </c>
      <c r="P1831" s="2">
        <f t="shared" si="340"/>
        <v>170</v>
      </c>
      <c r="Q1831" s="2">
        <f t="shared" si="341"/>
        <v>0</v>
      </c>
      <c r="R1831" s="2">
        <f t="shared" si="342"/>
        <v>0</v>
      </c>
      <c r="S1831" s="2">
        <f t="shared" si="343"/>
        <v>0</v>
      </c>
      <c r="T1831" s="2">
        <f t="shared" si="344"/>
        <v>0</v>
      </c>
      <c r="U1831" s="2">
        <f>IF(O1831="Reg", R1831 * Inputs!$B$7, 0)</f>
        <v>0</v>
      </c>
      <c r="V1831" s="2">
        <f>MAX(F1831 + P1831*Inputs!$B$15 - (Q1831/Inputs!$B$16) - U1831, 0)</f>
        <v>170</v>
      </c>
    </row>
    <row r="1832" spans="1:22" x14ac:dyDescent="0.3">
      <c r="A1832" s="1">
        <v>46099.25</v>
      </c>
      <c r="B1832" s="2">
        <v>0</v>
      </c>
      <c r="C1832" s="2">
        <v>8.7031280122167587</v>
      </c>
      <c r="D1832" s="2">
        <f t="shared" si="336"/>
        <v>46.532736513412338</v>
      </c>
      <c r="E1832" s="2">
        <f t="shared" si="337"/>
        <v>39.935591044478109</v>
      </c>
      <c r="F1832" s="2">
        <f t="shared" si="345"/>
        <v>170</v>
      </c>
      <c r="G1832" s="2">
        <f t="shared" si="346"/>
        <v>0</v>
      </c>
      <c r="H1832" s="2">
        <f>MIN(Inputs!$B$2, (Inputs!$B$14 - F1832)/Inputs!$B$15)</f>
        <v>170</v>
      </c>
      <c r="I1832" s="2">
        <f>MAX(MIN(Inputs!$B$2, F1832*Inputs!$B$16, Inputs!$B$14*Inputs!$B$4 - G1832), 0)</f>
        <v>170</v>
      </c>
      <c r="J1832" s="2">
        <f>MAX(MIN(Inputs!$B$2, F1832*Inputs!$B$16, (Inputs!$B$14-F1832)/Inputs!$B$15)*Inputs!$B$9, 0)</f>
        <v>136</v>
      </c>
      <c r="K1832" s="2">
        <f>MAX(E1832*Inputs!$B$5 - B1832 - Inputs!$B$8, 0) * H1832</f>
        <v>2574.3644202539258</v>
      </c>
      <c r="L1832" s="2">
        <f>IF(B1832 &gt;= D1832*Inputs!$B$10, MAX(B1832 - E1832/Inputs!$B$5 - Inputs!$B$8, 0) * I1832, 0)</f>
        <v>0</v>
      </c>
      <c r="M1832" s="2">
        <f t="shared" si="338"/>
        <v>1183.6254096614791</v>
      </c>
      <c r="N1832" s="3" t="str">
        <f t="shared" si="339"/>
        <v>Charge</v>
      </c>
      <c r="O1832" s="3" t="str">
        <f t="shared" si="347"/>
        <v>Charge</v>
      </c>
      <c r="P1832" s="2">
        <f t="shared" si="340"/>
        <v>170</v>
      </c>
      <c r="Q1832" s="2">
        <f t="shared" si="341"/>
        <v>0</v>
      </c>
      <c r="R1832" s="2">
        <f t="shared" si="342"/>
        <v>0</v>
      </c>
      <c r="S1832" s="2">
        <f t="shared" si="343"/>
        <v>0</v>
      </c>
      <c r="T1832" s="2">
        <f t="shared" si="344"/>
        <v>0</v>
      </c>
      <c r="U1832" s="2">
        <f>IF(O1832="Reg", R1832 * Inputs!$B$7, 0)</f>
        <v>0</v>
      </c>
      <c r="V1832" s="2">
        <f>MAX(F1832 + P1832*Inputs!$B$15 - (Q1832/Inputs!$B$16) - U1832, 0)</f>
        <v>340</v>
      </c>
    </row>
    <row r="1833" spans="1:22" x14ac:dyDescent="0.3">
      <c r="A1833" s="1">
        <v>46099.291666666657</v>
      </c>
      <c r="B1833" s="2">
        <v>0</v>
      </c>
      <c r="C1833" s="2">
        <v>5.9221936728445019</v>
      </c>
      <c r="D1833" s="2">
        <f t="shared" si="336"/>
        <v>46.532736513412338</v>
      </c>
      <c r="E1833" s="2">
        <f t="shared" si="337"/>
        <v>45.865378257360959</v>
      </c>
      <c r="F1833" s="2">
        <f t="shared" si="345"/>
        <v>340</v>
      </c>
      <c r="G1833" s="2">
        <f t="shared" si="346"/>
        <v>0</v>
      </c>
      <c r="H1833" s="2">
        <f>MIN(Inputs!$B$2, (Inputs!$B$14 - F1833)/Inputs!$B$15)</f>
        <v>0</v>
      </c>
      <c r="I1833" s="2">
        <f>MAX(MIN(Inputs!$B$2, F1833*Inputs!$B$16, Inputs!$B$14*Inputs!$B$4 - G1833), 0)</f>
        <v>170</v>
      </c>
      <c r="J1833" s="2">
        <f>MAX(MIN(Inputs!$B$2, F1833*Inputs!$B$16, (Inputs!$B$14-F1833)/Inputs!$B$15)*Inputs!$B$9, 0)</f>
        <v>0</v>
      </c>
      <c r="K1833" s="2">
        <f>MAX(E1833*Inputs!$B$5 - B1833 - Inputs!$B$8, 0) * H1833</f>
        <v>0</v>
      </c>
      <c r="L1833" s="2">
        <f>IF(B1833 &gt;= D1833*Inputs!$B$10, MAX(B1833 - E1833/Inputs!$B$5 - Inputs!$B$8, 0) * I1833, 0)</f>
        <v>0</v>
      </c>
      <c r="M1833" s="2">
        <f t="shared" si="338"/>
        <v>0</v>
      </c>
      <c r="N1833" s="3" t="str">
        <f t="shared" si="339"/>
        <v>Idle</v>
      </c>
      <c r="O1833" s="3" t="str">
        <f t="shared" si="347"/>
        <v>Idle</v>
      </c>
      <c r="P1833" s="2">
        <f t="shared" si="340"/>
        <v>0</v>
      </c>
      <c r="Q1833" s="2">
        <f t="shared" si="341"/>
        <v>0</v>
      </c>
      <c r="R1833" s="2">
        <f t="shared" si="342"/>
        <v>0</v>
      </c>
      <c r="S1833" s="2">
        <f t="shared" si="343"/>
        <v>0</v>
      </c>
      <c r="T1833" s="2">
        <f t="shared" si="344"/>
        <v>0</v>
      </c>
      <c r="U1833" s="2">
        <f>IF(O1833="Reg", R1833 * Inputs!$B$7, 0)</f>
        <v>0</v>
      </c>
      <c r="V1833" s="2">
        <f>MAX(F1833 + P1833*Inputs!$B$15 - (Q1833/Inputs!$B$16) - U1833, 0)</f>
        <v>340</v>
      </c>
    </row>
    <row r="1834" spans="1:22" x14ac:dyDescent="0.3">
      <c r="A1834" s="1">
        <v>46099.333333333343</v>
      </c>
      <c r="B1834" s="2">
        <v>0</v>
      </c>
      <c r="C1834" s="2">
        <v>13.99632402115037</v>
      </c>
      <c r="D1834" s="2">
        <f t="shared" si="336"/>
        <v>46.532736513412338</v>
      </c>
      <c r="E1834" s="2">
        <f t="shared" si="337"/>
        <v>53.759129373922775</v>
      </c>
      <c r="F1834" s="2">
        <f t="shared" si="345"/>
        <v>340</v>
      </c>
      <c r="G1834" s="2">
        <f t="shared" si="346"/>
        <v>0</v>
      </c>
      <c r="H1834" s="2">
        <f>MIN(Inputs!$B$2, (Inputs!$B$14 - F1834)/Inputs!$B$15)</f>
        <v>0</v>
      </c>
      <c r="I1834" s="2">
        <f>MAX(MIN(Inputs!$B$2, F1834*Inputs!$B$16, Inputs!$B$14*Inputs!$B$4 - G1834), 0)</f>
        <v>170</v>
      </c>
      <c r="J1834" s="2">
        <f>MAX(MIN(Inputs!$B$2, F1834*Inputs!$B$16, (Inputs!$B$14-F1834)/Inputs!$B$15)*Inputs!$B$9, 0)</f>
        <v>0</v>
      </c>
      <c r="K1834" s="2">
        <f>MAX(E1834*Inputs!$B$5 - B1834 - Inputs!$B$8, 0) * H1834</f>
        <v>0</v>
      </c>
      <c r="L1834" s="2">
        <f>IF(B1834 &gt;= D1834*Inputs!$B$10, MAX(B1834 - E1834/Inputs!$B$5 - Inputs!$B$8, 0) * I1834, 0)</f>
        <v>0</v>
      </c>
      <c r="M1834" s="2">
        <f t="shared" si="338"/>
        <v>0</v>
      </c>
      <c r="N1834" s="3" t="str">
        <f t="shared" si="339"/>
        <v>Idle</v>
      </c>
      <c r="O1834" s="3" t="str">
        <f t="shared" si="347"/>
        <v>Idle</v>
      </c>
      <c r="P1834" s="2">
        <f t="shared" si="340"/>
        <v>0</v>
      </c>
      <c r="Q1834" s="2">
        <f t="shared" si="341"/>
        <v>0</v>
      </c>
      <c r="R1834" s="2">
        <f t="shared" si="342"/>
        <v>0</v>
      </c>
      <c r="S1834" s="2">
        <f t="shared" si="343"/>
        <v>0</v>
      </c>
      <c r="T1834" s="2">
        <f t="shared" si="344"/>
        <v>0</v>
      </c>
      <c r="U1834" s="2">
        <f>IF(O1834="Reg", R1834 * Inputs!$B$7, 0)</f>
        <v>0</v>
      </c>
      <c r="V1834" s="2">
        <f>MAX(F1834 + P1834*Inputs!$B$15 - (Q1834/Inputs!$B$16) - U1834, 0)</f>
        <v>340</v>
      </c>
    </row>
    <row r="1835" spans="1:22" x14ac:dyDescent="0.3">
      <c r="A1835" s="1">
        <v>46099.375</v>
      </c>
      <c r="B1835" s="2">
        <v>7.1856919222617428</v>
      </c>
      <c r="C1835" s="2">
        <v>8.3451269155008738</v>
      </c>
      <c r="D1835" s="2">
        <f t="shared" si="336"/>
        <v>46.532736513412338</v>
      </c>
      <c r="E1835" s="2">
        <f t="shared" si="337"/>
        <v>61.996881034842836</v>
      </c>
      <c r="F1835" s="2">
        <f t="shared" si="345"/>
        <v>340</v>
      </c>
      <c r="G1835" s="2">
        <f t="shared" si="346"/>
        <v>0</v>
      </c>
      <c r="H1835" s="2">
        <f>MIN(Inputs!$B$2, (Inputs!$B$14 - F1835)/Inputs!$B$15)</f>
        <v>0</v>
      </c>
      <c r="I1835" s="2">
        <f>MAX(MIN(Inputs!$B$2, F1835*Inputs!$B$16, Inputs!$B$14*Inputs!$B$4 - G1835), 0)</f>
        <v>170</v>
      </c>
      <c r="J1835" s="2">
        <f>MAX(MIN(Inputs!$B$2, F1835*Inputs!$B$16, (Inputs!$B$14-F1835)/Inputs!$B$15)*Inputs!$B$9, 0)</f>
        <v>0</v>
      </c>
      <c r="K1835" s="2">
        <f>MAX(E1835*Inputs!$B$5 - B1835 - Inputs!$B$8, 0) * H1835</f>
        <v>0</v>
      </c>
      <c r="L1835" s="2">
        <f>IF(B1835 &gt;= D1835*Inputs!$B$10, MAX(B1835 - E1835/Inputs!$B$5 - Inputs!$B$8, 0) * I1835, 0)</f>
        <v>0</v>
      </c>
      <c r="M1835" s="2">
        <f t="shared" si="338"/>
        <v>0</v>
      </c>
      <c r="N1835" s="3" t="str">
        <f t="shared" si="339"/>
        <v>Idle</v>
      </c>
      <c r="O1835" s="3" t="str">
        <f t="shared" si="347"/>
        <v>Idle</v>
      </c>
      <c r="P1835" s="2">
        <f t="shared" si="340"/>
        <v>0</v>
      </c>
      <c r="Q1835" s="2">
        <f t="shared" si="341"/>
        <v>0</v>
      </c>
      <c r="R1835" s="2">
        <f t="shared" si="342"/>
        <v>0</v>
      </c>
      <c r="S1835" s="2">
        <f t="shared" si="343"/>
        <v>0</v>
      </c>
      <c r="T1835" s="2">
        <f t="shared" si="344"/>
        <v>0</v>
      </c>
      <c r="U1835" s="2">
        <f>IF(O1835="Reg", R1835 * Inputs!$B$7, 0)</f>
        <v>0</v>
      </c>
      <c r="V1835" s="2">
        <f>MAX(F1835 + P1835*Inputs!$B$15 - (Q1835/Inputs!$B$16) - U1835, 0)</f>
        <v>340</v>
      </c>
    </row>
    <row r="1836" spans="1:22" x14ac:dyDescent="0.3">
      <c r="A1836" s="1">
        <v>46099.416666666657</v>
      </c>
      <c r="B1836" s="2">
        <v>213.2725741545251</v>
      </c>
      <c r="C1836" s="2">
        <v>16.017768672080312</v>
      </c>
      <c r="D1836" s="2">
        <f t="shared" si="336"/>
        <v>46.532736513412338</v>
      </c>
      <c r="E1836" s="2">
        <f t="shared" si="337"/>
        <v>70.517537818944277</v>
      </c>
      <c r="F1836" s="2">
        <f t="shared" si="345"/>
        <v>340</v>
      </c>
      <c r="G1836" s="2">
        <f t="shared" si="346"/>
        <v>0</v>
      </c>
      <c r="H1836" s="2">
        <f>MIN(Inputs!$B$2, (Inputs!$B$14 - F1836)/Inputs!$B$15)</f>
        <v>0</v>
      </c>
      <c r="I1836" s="2">
        <f>MAX(MIN(Inputs!$B$2, F1836*Inputs!$B$16, Inputs!$B$14*Inputs!$B$4 - G1836), 0)</f>
        <v>170</v>
      </c>
      <c r="J1836" s="2">
        <f>MAX(MIN(Inputs!$B$2, F1836*Inputs!$B$16, (Inputs!$B$14-F1836)/Inputs!$B$15)*Inputs!$B$9, 0)</f>
        <v>0</v>
      </c>
      <c r="K1836" s="2">
        <f>MAX(E1836*Inputs!$B$5 - B1836 - Inputs!$B$8, 0) * H1836</f>
        <v>0</v>
      </c>
      <c r="L1836" s="2">
        <f>IF(B1836 &gt;= D1836*Inputs!$B$10, MAX(B1836 - E1836/Inputs!$B$5 - Inputs!$B$8, 0) * I1836, 0)</f>
        <v>19233.631436700489</v>
      </c>
      <c r="M1836" s="2">
        <f t="shared" si="338"/>
        <v>0</v>
      </c>
      <c r="N1836" s="3" t="str">
        <f t="shared" si="339"/>
        <v>Discharge</v>
      </c>
      <c r="O1836" s="3" t="str">
        <f t="shared" si="347"/>
        <v>Discharge</v>
      </c>
      <c r="P1836" s="2">
        <f t="shared" si="340"/>
        <v>0</v>
      </c>
      <c r="Q1836" s="2">
        <f t="shared" si="341"/>
        <v>170</v>
      </c>
      <c r="R1836" s="2">
        <f t="shared" si="342"/>
        <v>0</v>
      </c>
      <c r="S1836" s="2">
        <f t="shared" si="343"/>
        <v>36256.33760626927</v>
      </c>
      <c r="T1836" s="2">
        <f t="shared" si="344"/>
        <v>0</v>
      </c>
      <c r="U1836" s="2">
        <f>IF(O1836="Reg", R1836 * Inputs!$B$7, 0)</f>
        <v>0</v>
      </c>
      <c r="V1836" s="2">
        <f>MAX(F1836 + P1836*Inputs!$B$15 - (Q1836/Inputs!$B$16) - U1836, 0)</f>
        <v>170</v>
      </c>
    </row>
    <row r="1837" spans="1:22" x14ac:dyDescent="0.3">
      <c r="A1837" s="1">
        <v>46099.458333333343</v>
      </c>
      <c r="B1837" s="2">
        <v>19.155280190081779</v>
      </c>
      <c r="C1837" s="2">
        <v>4.4506214697026047</v>
      </c>
      <c r="D1837" s="2">
        <f t="shared" si="336"/>
        <v>46.532736513412338</v>
      </c>
      <c r="E1837" s="2">
        <f t="shared" si="337"/>
        <v>45.068795938178333</v>
      </c>
      <c r="F1837" s="2">
        <f t="shared" si="345"/>
        <v>170</v>
      </c>
      <c r="G1837" s="2">
        <f t="shared" si="346"/>
        <v>170</v>
      </c>
      <c r="H1837" s="2">
        <f>MIN(Inputs!$B$2, (Inputs!$B$14 - F1837)/Inputs!$B$15)</f>
        <v>170</v>
      </c>
      <c r="I1837" s="2">
        <f>MAX(MIN(Inputs!$B$2, F1837*Inputs!$B$16, Inputs!$B$14*Inputs!$B$4 - G1837), 0)</f>
        <v>170</v>
      </c>
      <c r="J1837" s="2">
        <f>MAX(MIN(Inputs!$B$2, F1837*Inputs!$B$16, (Inputs!$B$14-F1837)/Inputs!$B$15)*Inputs!$B$9, 0)</f>
        <v>136</v>
      </c>
      <c r="K1837" s="2">
        <f>MAX(E1837*Inputs!$B$5 - B1837 - Inputs!$B$8, 0) * H1837</f>
        <v>85.894240037576452</v>
      </c>
      <c r="L1837" s="2">
        <f>IF(B1837 &gt;= D1837*Inputs!$B$10, MAX(B1837 - E1837/Inputs!$B$5 - Inputs!$B$8, 0) * I1837, 0)</f>
        <v>0</v>
      </c>
      <c r="M1837" s="2">
        <f t="shared" si="338"/>
        <v>605.2845198795543</v>
      </c>
      <c r="N1837" s="3" t="str">
        <f t="shared" si="339"/>
        <v>Reg</v>
      </c>
      <c r="O1837" s="3" t="str">
        <f t="shared" si="347"/>
        <v>Discharge</v>
      </c>
      <c r="P1837" s="2">
        <f t="shared" si="340"/>
        <v>0</v>
      </c>
      <c r="Q1837" s="2">
        <f t="shared" si="341"/>
        <v>170</v>
      </c>
      <c r="R1837" s="2">
        <f t="shared" si="342"/>
        <v>0</v>
      </c>
      <c r="S1837" s="2">
        <f t="shared" si="343"/>
        <v>3256.3976323139022</v>
      </c>
      <c r="T1837" s="2">
        <f t="shared" si="344"/>
        <v>0</v>
      </c>
      <c r="U1837" s="2">
        <f>IF(O1837="Reg", R1837 * Inputs!$B$7, 0)</f>
        <v>0</v>
      </c>
      <c r="V1837" s="2">
        <f>MAX(F1837 + P1837*Inputs!$B$15 - (Q1837/Inputs!$B$16) - U1837, 0)</f>
        <v>0</v>
      </c>
    </row>
    <row r="1838" spans="1:22" x14ac:dyDescent="0.3">
      <c r="A1838" s="1">
        <v>46099.5</v>
      </c>
      <c r="B1838" s="2">
        <v>35.578723277297129</v>
      </c>
      <c r="C1838" s="2">
        <v>4.1838628679722234</v>
      </c>
      <c r="D1838" s="2">
        <f t="shared" si="336"/>
        <v>46.532736513412338</v>
      </c>
      <c r="E1838" s="2">
        <f t="shared" si="337"/>
        <v>53.170361096423569</v>
      </c>
      <c r="F1838" s="2">
        <f t="shared" si="345"/>
        <v>0</v>
      </c>
      <c r="G1838" s="2">
        <f t="shared" si="346"/>
        <v>340</v>
      </c>
      <c r="H1838" s="2">
        <f>MIN(Inputs!$B$2, (Inputs!$B$14 - F1838)/Inputs!$B$15)</f>
        <v>170</v>
      </c>
      <c r="I1838" s="2">
        <f>MAX(MIN(Inputs!$B$2, F1838*Inputs!$B$16, Inputs!$B$14*Inputs!$B$4 - G1838), 0)</f>
        <v>0</v>
      </c>
      <c r="J1838" s="2">
        <f>MAX(MIN(Inputs!$B$2, F1838*Inputs!$B$16, (Inputs!$B$14-F1838)/Inputs!$B$15)*Inputs!$B$9, 0)</f>
        <v>0</v>
      </c>
      <c r="K1838" s="2">
        <f>MAX(E1838*Inputs!$B$5 - B1838 - Inputs!$B$8, 0) * H1838</f>
        <v>0</v>
      </c>
      <c r="L1838" s="2">
        <f>IF(B1838 &gt;= D1838*Inputs!$B$10, MAX(B1838 - E1838/Inputs!$B$5 - Inputs!$B$8, 0) * I1838, 0)</f>
        <v>0</v>
      </c>
      <c r="M1838" s="2">
        <f t="shared" si="338"/>
        <v>0</v>
      </c>
      <c r="N1838" s="3" t="str">
        <f t="shared" si="339"/>
        <v>Idle</v>
      </c>
      <c r="O1838" s="3" t="str">
        <f t="shared" si="347"/>
        <v>Idle</v>
      </c>
      <c r="P1838" s="2">
        <f t="shared" si="340"/>
        <v>0</v>
      </c>
      <c r="Q1838" s="2">
        <f t="shared" si="341"/>
        <v>0</v>
      </c>
      <c r="R1838" s="2">
        <f t="shared" si="342"/>
        <v>0</v>
      </c>
      <c r="S1838" s="2">
        <f t="shared" si="343"/>
        <v>0</v>
      </c>
      <c r="T1838" s="2">
        <f t="shared" si="344"/>
        <v>0</v>
      </c>
      <c r="U1838" s="2">
        <f>IF(O1838="Reg", R1838 * Inputs!$B$7, 0)</f>
        <v>0</v>
      </c>
      <c r="V1838" s="2">
        <f>MAX(F1838 + P1838*Inputs!$B$15 - (Q1838/Inputs!$B$16) - U1838, 0)</f>
        <v>0</v>
      </c>
    </row>
    <row r="1839" spans="1:22" x14ac:dyDescent="0.3">
      <c r="A1839" s="1">
        <v>46099.541666666657</v>
      </c>
      <c r="B1839" s="2">
        <v>47.362506699370911</v>
      </c>
      <c r="C1839" s="2">
        <v>0.72284336441767882</v>
      </c>
      <c r="D1839" s="2">
        <f t="shared" si="336"/>
        <v>46.532736513412338</v>
      </c>
      <c r="E1839" s="2">
        <f t="shared" si="337"/>
        <v>57.8756408053911</v>
      </c>
      <c r="F1839" s="2">
        <f t="shared" si="345"/>
        <v>0</v>
      </c>
      <c r="G1839" s="2">
        <f t="shared" si="346"/>
        <v>340</v>
      </c>
      <c r="H1839" s="2">
        <f>MIN(Inputs!$B$2, (Inputs!$B$14 - F1839)/Inputs!$B$15)</f>
        <v>170</v>
      </c>
      <c r="I1839" s="2">
        <f>MAX(MIN(Inputs!$B$2, F1839*Inputs!$B$16, Inputs!$B$14*Inputs!$B$4 - G1839), 0)</f>
        <v>0</v>
      </c>
      <c r="J1839" s="2">
        <f>MAX(MIN(Inputs!$B$2, F1839*Inputs!$B$16, (Inputs!$B$14-F1839)/Inputs!$B$15)*Inputs!$B$9, 0)</f>
        <v>0</v>
      </c>
      <c r="K1839" s="2">
        <f>MAX(E1839*Inputs!$B$5 - B1839 - Inputs!$B$8, 0) * H1839</f>
        <v>0</v>
      </c>
      <c r="L1839" s="2">
        <f>IF(B1839 &gt;= D1839*Inputs!$B$10, MAX(B1839 - E1839/Inputs!$B$5 - Inputs!$B$8, 0) * I1839, 0)</f>
        <v>0</v>
      </c>
      <c r="M1839" s="2">
        <f t="shared" si="338"/>
        <v>0</v>
      </c>
      <c r="N1839" s="3" t="str">
        <f t="shared" si="339"/>
        <v>Idle</v>
      </c>
      <c r="O1839" s="3" t="str">
        <f t="shared" si="347"/>
        <v>Idle</v>
      </c>
      <c r="P1839" s="2">
        <f t="shared" si="340"/>
        <v>0</v>
      </c>
      <c r="Q1839" s="2">
        <f t="shared" si="341"/>
        <v>0</v>
      </c>
      <c r="R1839" s="2">
        <f t="shared" si="342"/>
        <v>0</v>
      </c>
      <c r="S1839" s="2">
        <f t="shared" si="343"/>
        <v>0</v>
      </c>
      <c r="T1839" s="2">
        <f t="shared" si="344"/>
        <v>0</v>
      </c>
      <c r="U1839" s="2">
        <f>IF(O1839="Reg", R1839 * Inputs!$B$7, 0)</f>
        <v>0</v>
      </c>
      <c r="V1839" s="2">
        <f>MAX(F1839 + P1839*Inputs!$B$15 - (Q1839/Inputs!$B$16) - U1839, 0)</f>
        <v>0</v>
      </c>
    </row>
    <row r="1840" spans="1:22" x14ac:dyDescent="0.3">
      <c r="A1840" s="1">
        <v>46099.583333333343</v>
      </c>
      <c r="B1840" s="2">
        <v>49.426509965520381</v>
      </c>
      <c r="C1840" s="2">
        <v>14.9480566136231</v>
      </c>
      <c r="D1840" s="2">
        <f t="shared" si="336"/>
        <v>46.532736513412338</v>
      </c>
      <c r="E1840" s="2">
        <f t="shared" si="337"/>
        <v>84.47114165445204</v>
      </c>
      <c r="F1840" s="2">
        <f t="shared" si="345"/>
        <v>0</v>
      </c>
      <c r="G1840" s="2">
        <f t="shared" si="346"/>
        <v>340</v>
      </c>
      <c r="H1840" s="2">
        <f>MIN(Inputs!$B$2, (Inputs!$B$14 - F1840)/Inputs!$B$15)</f>
        <v>170</v>
      </c>
      <c r="I1840" s="2">
        <f>MAX(MIN(Inputs!$B$2, F1840*Inputs!$B$16, Inputs!$B$14*Inputs!$B$4 - G1840), 0)</f>
        <v>0</v>
      </c>
      <c r="J1840" s="2">
        <f>MAX(MIN(Inputs!$B$2, F1840*Inputs!$B$16, (Inputs!$B$14-F1840)/Inputs!$B$15)*Inputs!$B$9, 0)</f>
        <v>0</v>
      </c>
      <c r="K1840" s="2">
        <f>MAX(E1840*Inputs!$B$5 - B1840 - Inputs!$B$8, 0) * H1840</f>
        <v>834.37609736756133</v>
      </c>
      <c r="L1840" s="2">
        <f>IF(B1840 &gt;= D1840*Inputs!$B$10, MAX(B1840 - E1840/Inputs!$B$5 - Inputs!$B$8, 0) * I1840, 0)</f>
        <v>0</v>
      </c>
      <c r="M1840" s="2">
        <f t="shared" si="338"/>
        <v>0</v>
      </c>
      <c r="N1840" s="3" t="str">
        <f t="shared" si="339"/>
        <v>Charge</v>
      </c>
      <c r="O1840" s="3" t="str">
        <f t="shared" si="347"/>
        <v>Charge</v>
      </c>
      <c r="P1840" s="2">
        <f t="shared" si="340"/>
        <v>170</v>
      </c>
      <c r="Q1840" s="2">
        <f t="shared" si="341"/>
        <v>0</v>
      </c>
      <c r="R1840" s="2">
        <f t="shared" si="342"/>
        <v>0</v>
      </c>
      <c r="S1840" s="2">
        <f t="shared" si="343"/>
        <v>-8402.5066941384648</v>
      </c>
      <c r="T1840" s="2">
        <f t="shared" si="344"/>
        <v>0</v>
      </c>
      <c r="U1840" s="2">
        <f>IF(O1840="Reg", R1840 * Inputs!$B$7, 0)</f>
        <v>0</v>
      </c>
      <c r="V1840" s="2">
        <f>MAX(F1840 + P1840*Inputs!$B$15 - (Q1840/Inputs!$B$16) - U1840, 0)</f>
        <v>170</v>
      </c>
    </row>
    <row r="1841" spans="1:22" x14ac:dyDescent="0.3">
      <c r="A1841" s="1">
        <v>46099.625</v>
      </c>
      <c r="B1841" s="2">
        <v>58.309632626870368</v>
      </c>
      <c r="C1841" s="2">
        <v>13.136601052088981</v>
      </c>
      <c r="D1841" s="2">
        <f t="shared" si="336"/>
        <v>46.532736513412338</v>
      </c>
      <c r="E1841" s="2">
        <f t="shared" si="337"/>
        <v>88.471528319594157</v>
      </c>
      <c r="F1841" s="2">
        <f t="shared" si="345"/>
        <v>170</v>
      </c>
      <c r="G1841" s="2">
        <f t="shared" si="346"/>
        <v>340</v>
      </c>
      <c r="H1841" s="2">
        <f>MIN(Inputs!$B$2, (Inputs!$B$14 - F1841)/Inputs!$B$15)</f>
        <v>170</v>
      </c>
      <c r="I1841" s="2">
        <f>MAX(MIN(Inputs!$B$2, F1841*Inputs!$B$16, Inputs!$B$14*Inputs!$B$4 - G1841), 0)</f>
        <v>0</v>
      </c>
      <c r="J1841" s="2">
        <f>MAX(MIN(Inputs!$B$2, F1841*Inputs!$B$16, (Inputs!$B$14-F1841)/Inputs!$B$15)*Inputs!$B$9, 0)</f>
        <v>136</v>
      </c>
      <c r="K1841" s="2">
        <f>MAX(E1841*Inputs!$B$5 - B1841 - Inputs!$B$8, 0) * H1841</f>
        <v>0</v>
      </c>
      <c r="L1841" s="2">
        <f>IF(B1841 &gt;= D1841*Inputs!$B$10, MAX(B1841 - E1841/Inputs!$B$5 - Inputs!$B$8, 0) * I1841, 0)</f>
        <v>0</v>
      </c>
      <c r="M1841" s="2">
        <f t="shared" si="338"/>
        <v>1786.5777430841015</v>
      </c>
      <c r="N1841" s="3" t="str">
        <f t="shared" si="339"/>
        <v>Reg</v>
      </c>
      <c r="O1841" s="3" t="str">
        <f t="shared" si="347"/>
        <v>Charge</v>
      </c>
      <c r="P1841" s="2">
        <f t="shared" si="340"/>
        <v>170</v>
      </c>
      <c r="Q1841" s="2">
        <f t="shared" si="341"/>
        <v>0</v>
      </c>
      <c r="R1841" s="2">
        <f t="shared" si="342"/>
        <v>0</v>
      </c>
      <c r="S1841" s="2">
        <f t="shared" si="343"/>
        <v>-9912.637546567963</v>
      </c>
      <c r="T1841" s="2">
        <f t="shared" si="344"/>
        <v>0</v>
      </c>
      <c r="U1841" s="2">
        <f>IF(O1841="Reg", R1841 * Inputs!$B$7, 0)</f>
        <v>0</v>
      </c>
      <c r="V1841" s="2">
        <f>MAX(F1841 + P1841*Inputs!$B$15 - (Q1841/Inputs!$B$16) - U1841, 0)</f>
        <v>340</v>
      </c>
    </row>
    <row r="1842" spans="1:22" x14ac:dyDescent="0.3">
      <c r="A1842" s="1">
        <v>46099.666666666657</v>
      </c>
      <c r="B1842" s="2">
        <v>60.580122869929411</v>
      </c>
      <c r="C1842" s="2">
        <v>25.55041089780077</v>
      </c>
      <c r="D1842" s="2">
        <f t="shared" si="336"/>
        <v>46.532736513412338</v>
      </c>
      <c r="E1842" s="2">
        <f t="shared" si="337"/>
        <v>89.316731726522548</v>
      </c>
      <c r="F1842" s="2">
        <f t="shared" si="345"/>
        <v>340</v>
      </c>
      <c r="G1842" s="2">
        <f t="shared" si="346"/>
        <v>340</v>
      </c>
      <c r="H1842" s="2">
        <f>MIN(Inputs!$B$2, (Inputs!$B$14 - F1842)/Inputs!$B$15)</f>
        <v>0</v>
      </c>
      <c r="I1842" s="2">
        <f>MAX(MIN(Inputs!$B$2, F1842*Inputs!$B$16, Inputs!$B$14*Inputs!$B$4 - G1842), 0)</f>
        <v>0</v>
      </c>
      <c r="J1842" s="2">
        <f>MAX(MIN(Inputs!$B$2, F1842*Inputs!$B$16, (Inputs!$B$14-F1842)/Inputs!$B$15)*Inputs!$B$9, 0)</f>
        <v>0</v>
      </c>
      <c r="K1842" s="2">
        <f>MAX(E1842*Inputs!$B$5 - B1842 - Inputs!$B$8, 0) * H1842</f>
        <v>0</v>
      </c>
      <c r="L1842" s="2">
        <f>IF(B1842 &gt;= D1842*Inputs!$B$10, MAX(B1842 - E1842/Inputs!$B$5 - Inputs!$B$8, 0) * I1842, 0)</f>
        <v>0</v>
      </c>
      <c r="M1842" s="2">
        <f t="shared" si="338"/>
        <v>0</v>
      </c>
      <c r="N1842" s="3" t="str">
        <f t="shared" si="339"/>
        <v>Idle</v>
      </c>
      <c r="O1842" s="3" t="str">
        <f t="shared" si="347"/>
        <v>Idle</v>
      </c>
      <c r="P1842" s="2">
        <f t="shared" si="340"/>
        <v>0</v>
      </c>
      <c r="Q1842" s="2">
        <f t="shared" si="341"/>
        <v>0</v>
      </c>
      <c r="R1842" s="2">
        <f t="shared" si="342"/>
        <v>0</v>
      </c>
      <c r="S1842" s="2">
        <f t="shared" si="343"/>
        <v>0</v>
      </c>
      <c r="T1842" s="2">
        <f t="shared" si="344"/>
        <v>0</v>
      </c>
      <c r="U1842" s="2">
        <f>IF(O1842="Reg", R1842 * Inputs!$B$7, 0)</f>
        <v>0</v>
      </c>
      <c r="V1842" s="2">
        <f>MAX(F1842 + P1842*Inputs!$B$15 - (Q1842/Inputs!$B$16) - U1842, 0)</f>
        <v>340</v>
      </c>
    </row>
    <row r="1843" spans="1:22" x14ac:dyDescent="0.3">
      <c r="A1843" s="1">
        <v>46099.708333333343</v>
      </c>
      <c r="B1843" s="2">
        <v>67.764671139553244</v>
      </c>
      <c r="C1843" s="2">
        <v>3.0338288529710802</v>
      </c>
      <c r="D1843" s="2">
        <f t="shared" si="336"/>
        <v>46.532736513412338</v>
      </c>
      <c r="E1843" s="2">
        <f t="shared" si="337"/>
        <v>89.247999352775764</v>
      </c>
      <c r="F1843" s="2">
        <f t="shared" si="345"/>
        <v>340</v>
      </c>
      <c r="G1843" s="2">
        <f t="shared" si="346"/>
        <v>340</v>
      </c>
      <c r="H1843" s="2">
        <f>MIN(Inputs!$B$2, (Inputs!$B$14 - F1843)/Inputs!$B$15)</f>
        <v>0</v>
      </c>
      <c r="I1843" s="2">
        <f>MAX(MIN(Inputs!$B$2, F1843*Inputs!$B$16, Inputs!$B$14*Inputs!$B$4 - G1843), 0)</f>
        <v>0</v>
      </c>
      <c r="J1843" s="2">
        <f>MAX(MIN(Inputs!$B$2, F1843*Inputs!$B$16, (Inputs!$B$14-F1843)/Inputs!$B$15)*Inputs!$B$9, 0)</f>
        <v>0</v>
      </c>
      <c r="K1843" s="2">
        <f>MAX(E1843*Inputs!$B$5 - B1843 - Inputs!$B$8, 0) * H1843</f>
        <v>0</v>
      </c>
      <c r="L1843" s="2">
        <f>IF(B1843 &gt;= D1843*Inputs!$B$10, MAX(B1843 - E1843/Inputs!$B$5 - Inputs!$B$8, 0) * I1843, 0)</f>
        <v>0</v>
      </c>
      <c r="M1843" s="2">
        <f t="shared" si="338"/>
        <v>0</v>
      </c>
      <c r="N1843" s="3" t="str">
        <f t="shared" si="339"/>
        <v>Idle</v>
      </c>
      <c r="O1843" s="3" t="str">
        <f t="shared" si="347"/>
        <v>Idle</v>
      </c>
      <c r="P1843" s="2">
        <f t="shared" si="340"/>
        <v>0</v>
      </c>
      <c r="Q1843" s="2">
        <f t="shared" si="341"/>
        <v>0</v>
      </c>
      <c r="R1843" s="2">
        <f t="shared" si="342"/>
        <v>0</v>
      </c>
      <c r="S1843" s="2">
        <f t="shared" si="343"/>
        <v>0</v>
      </c>
      <c r="T1843" s="2">
        <f t="shared" si="344"/>
        <v>0</v>
      </c>
      <c r="U1843" s="2">
        <f>IF(O1843="Reg", R1843 * Inputs!$B$7, 0)</f>
        <v>0</v>
      </c>
      <c r="V1843" s="2">
        <f>MAX(F1843 + P1843*Inputs!$B$15 - (Q1843/Inputs!$B$16) - U1843, 0)</f>
        <v>340</v>
      </c>
    </row>
    <row r="1844" spans="1:22" x14ac:dyDescent="0.3">
      <c r="A1844" s="1">
        <v>46099.75</v>
      </c>
      <c r="B1844" s="2">
        <v>63.810401531102293</v>
      </c>
      <c r="C1844" s="2">
        <v>8.3189312778196154</v>
      </c>
      <c r="D1844" s="2">
        <f t="shared" si="336"/>
        <v>46.532736513412338</v>
      </c>
      <c r="E1844" s="2">
        <f t="shared" si="337"/>
        <v>84.260323441295967</v>
      </c>
      <c r="F1844" s="2">
        <f t="shared" si="345"/>
        <v>340</v>
      </c>
      <c r="G1844" s="2">
        <f t="shared" si="346"/>
        <v>340</v>
      </c>
      <c r="H1844" s="2">
        <f>MIN(Inputs!$B$2, (Inputs!$B$14 - F1844)/Inputs!$B$15)</f>
        <v>0</v>
      </c>
      <c r="I1844" s="2">
        <f>MAX(MIN(Inputs!$B$2, F1844*Inputs!$B$16, Inputs!$B$14*Inputs!$B$4 - G1844), 0)</f>
        <v>0</v>
      </c>
      <c r="J1844" s="2">
        <f>MAX(MIN(Inputs!$B$2, F1844*Inputs!$B$16, (Inputs!$B$14-F1844)/Inputs!$B$15)*Inputs!$B$9, 0)</f>
        <v>0</v>
      </c>
      <c r="K1844" s="2">
        <f>MAX(E1844*Inputs!$B$5 - B1844 - Inputs!$B$8, 0) * H1844</f>
        <v>0</v>
      </c>
      <c r="L1844" s="2">
        <f>IF(B1844 &gt;= D1844*Inputs!$B$10, MAX(B1844 - E1844/Inputs!$B$5 - Inputs!$B$8, 0) * I1844, 0)</f>
        <v>0</v>
      </c>
      <c r="M1844" s="2">
        <f t="shared" si="338"/>
        <v>0</v>
      </c>
      <c r="N1844" s="3" t="str">
        <f t="shared" si="339"/>
        <v>Idle</v>
      </c>
      <c r="O1844" s="3" t="str">
        <f t="shared" si="347"/>
        <v>Idle</v>
      </c>
      <c r="P1844" s="2">
        <f t="shared" si="340"/>
        <v>0</v>
      </c>
      <c r="Q1844" s="2">
        <f t="shared" si="341"/>
        <v>0</v>
      </c>
      <c r="R1844" s="2">
        <f t="shared" si="342"/>
        <v>0</v>
      </c>
      <c r="S1844" s="2">
        <f t="shared" si="343"/>
        <v>0</v>
      </c>
      <c r="T1844" s="2">
        <f t="shared" si="344"/>
        <v>0</v>
      </c>
      <c r="U1844" s="2">
        <f>IF(O1844="Reg", R1844 * Inputs!$B$7, 0)</f>
        <v>0</v>
      </c>
      <c r="V1844" s="2">
        <f>MAX(F1844 + P1844*Inputs!$B$15 - (Q1844/Inputs!$B$16) - U1844, 0)</f>
        <v>340</v>
      </c>
    </row>
    <row r="1845" spans="1:22" x14ac:dyDescent="0.3">
      <c r="A1845" s="1">
        <v>46099.791666666657</v>
      </c>
      <c r="B1845" s="2">
        <v>206.93551179373651</v>
      </c>
      <c r="C1845" s="2">
        <v>4.456301786842185</v>
      </c>
      <c r="D1845" s="2">
        <f t="shared" si="336"/>
        <v>46.532736513412338</v>
      </c>
      <c r="E1845" s="2">
        <f t="shared" si="337"/>
        <v>79.162551095592846</v>
      </c>
      <c r="F1845" s="2">
        <f t="shared" si="345"/>
        <v>340</v>
      </c>
      <c r="G1845" s="2">
        <f t="shared" si="346"/>
        <v>340</v>
      </c>
      <c r="H1845" s="2">
        <f>MIN(Inputs!$B$2, (Inputs!$B$14 - F1845)/Inputs!$B$15)</f>
        <v>0</v>
      </c>
      <c r="I1845" s="2">
        <f>MAX(MIN(Inputs!$B$2, F1845*Inputs!$B$16, Inputs!$B$14*Inputs!$B$4 - G1845), 0)</f>
        <v>0</v>
      </c>
      <c r="J1845" s="2">
        <f>MAX(MIN(Inputs!$B$2, F1845*Inputs!$B$16, (Inputs!$B$14-F1845)/Inputs!$B$15)*Inputs!$B$9, 0)</f>
        <v>0</v>
      </c>
      <c r="K1845" s="2">
        <f>MAX(E1845*Inputs!$B$5 - B1845 - Inputs!$B$8, 0) * H1845</f>
        <v>0</v>
      </c>
      <c r="L1845" s="2">
        <f>IF(B1845 &gt;= D1845*Inputs!$B$10, MAX(B1845 - E1845/Inputs!$B$5 - Inputs!$B$8, 0) * I1845, 0)</f>
        <v>0</v>
      </c>
      <c r="M1845" s="2">
        <f t="shared" si="338"/>
        <v>0</v>
      </c>
      <c r="N1845" s="3" t="str">
        <f t="shared" si="339"/>
        <v>Idle</v>
      </c>
      <c r="O1845" s="3" t="str">
        <f t="shared" si="347"/>
        <v>Idle</v>
      </c>
      <c r="P1845" s="2">
        <f t="shared" si="340"/>
        <v>0</v>
      </c>
      <c r="Q1845" s="2">
        <f t="shared" si="341"/>
        <v>0</v>
      </c>
      <c r="R1845" s="2">
        <f t="shared" si="342"/>
        <v>0</v>
      </c>
      <c r="S1845" s="2">
        <f t="shared" si="343"/>
        <v>0</v>
      </c>
      <c r="T1845" s="2">
        <f t="shared" si="344"/>
        <v>0</v>
      </c>
      <c r="U1845" s="2">
        <f>IF(O1845="Reg", R1845 * Inputs!$B$7, 0)</f>
        <v>0</v>
      </c>
      <c r="V1845" s="2">
        <f>MAX(F1845 + P1845*Inputs!$B$15 - (Q1845/Inputs!$B$16) - U1845, 0)</f>
        <v>340</v>
      </c>
    </row>
    <row r="1846" spans="1:22" x14ac:dyDescent="0.3">
      <c r="A1846" s="1">
        <v>46099.833333333343</v>
      </c>
      <c r="B1846" s="2">
        <v>73.428829956373079</v>
      </c>
      <c r="C1846" s="2">
        <v>13.383619952513779</v>
      </c>
      <c r="D1846" s="2">
        <f t="shared" si="336"/>
        <v>46.532736513412338</v>
      </c>
      <c r="E1846" s="2">
        <f t="shared" si="337"/>
        <v>48.812226956961162</v>
      </c>
      <c r="F1846" s="2">
        <f t="shared" si="345"/>
        <v>340</v>
      </c>
      <c r="G1846" s="2">
        <f t="shared" si="346"/>
        <v>340</v>
      </c>
      <c r="H1846" s="2">
        <f>MIN(Inputs!$B$2, (Inputs!$B$14 - F1846)/Inputs!$B$15)</f>
        <v>0</v>
      </c>
      <c r="I1846" s="2">
        <f>MAX(MIN(Inputs!$B$2, F1846*Inputs!$B$16, Inputs!$B$14*Inputs!$B$4 - G1846), 0)</f>
        <v>0</v>
      </c>
      <c r="J1846" s="2">
        <f>MAX(MIN(Inputs!$B$2, F1846*Inputs!$B$16, (Inputs!$B$14-F1846)/Inputs!$B$15)*Inputs!$B$9, 0)</f>
        <v>0</v>
      </c>
      <c r="K1846" s="2">
        <f>MAX(E1846*Inputs!$B$5 - B1846 - Inputs!$B$8, 0) * H1846</f>
        <v>0</v>
      </c>
      <c r="L1846" s="2">
        <f>IF(B1846 &gt;= D1846*Inputs!$B$10, MAX(B1846 - E1846/Inputs!$B$5 - Inputs!$B$8, 0) * I1846, 0)</f>
        <v>0</v>
      </c>
      <c r="M1846" s="2">
        <f t="shared" si="338"/>
        <v>0</v>
      </c>
      <c r="N1846" s="3" t="str">
        <f t="shared" si="339"/>
        <v>Idle</v>
      </c>
      <c r="O1846" s="3" t="str">
        <f t="shared" si="347"/>
        <v>Idle</v>
      </c>
      <c r="P1846" s="2">
        <f t="shared" si="340"/>
        <v>0</v>
      </c>
      <c r="Q1846" s="2">
        <f t="shared" si="341"/>
        <v>0</v>
      </c>
      <c r="R1846" s="2">
        <f t="shared" si="342"/>
        <v>0</v>
      </c>
      <c r="S1846" s="2">
        <f t="shared" si="343"/>
        <v>0</v>
      </c>
      <c r="T1846" s="2">
        <f t="shared" si="344"/>
        <v>0</v>
      </c>
      <c r="U1846" s="2">
        <f>IF(O1846="Reg", R1846 * Inputs!$B$7, 0)</f>
        <v>0</v>
      </c>
      <c r="V1846" s="2">
        <f>MAX(F1846 + P1846*Inputs!$B$15 - (Q1846/Inputs!$B$16) - U1846, 0)</f>
        <v>340</v>
      </c>
    </row>
    <row r="1847" spans="1:22" x14ac:dyDescent="0.3">
      <c r="A1847" s="1">
        <v>46099.875</v>
      </c>
      <c r="B1847" s="2">
        <v>63.3808530684407</v>
      </c>
      <c r="C1847" s="2">
        <v>18.40176917986178</v>
      </c>
      <c r="D1847" s="2">
        <f t="shared" si="336"/>
        <v>46.532736513412338</v>
      </c>
      <c r="E1847" s="2">
        <f t="shared" si="337"/>
        <v>38.523573989411808</v>
      </c>
      <c r="F1847" s="2">
        <f t="shared" si="345"/>
        <v>340</v>
      </c>
      <c r="G1847" s="2">
        <f t="shared" si="346"/>
        <v>340</v>
      </c>
      <c r="H1847" s="2">
        <f>MIN(Inputs!$B$2, (Inputs!$B$14 - F1847)/Inputs!$B$15)</f>
        <v>0</v>
      </c>
      <c r="I1847" s="2">
        <f>MAX(MIN(Inputs!$B$2, F1847*Inputs!$B$16, Inputs!$B$14*Inputs!$B$4 - G1847), 0)</f>
        <v>0</v>
      </c>
      <c r="J1847" s="2">
        <f>MAX(MIN(Inputs!$B$2, F1847*Inputs!$B$16, (Inputs!$B$14-F1847)/Inputs!$B$15)*Inputs!$B$9, 0)</f>
        <v>0</v>
      </c>
      <c r="K1847" s="2">
        <f>MAX(E1847*Inputs!$B$5 - B1847 - Inputs!$B$8, 0) * H1847</f>
        <v>0</v>
      </c>
      <c r="L1847" s="2">
        <f>IF(B1847 &gt;= D1847*Inputs!$B$10, MAX(B1847 - E1847/Inputs!$B$5 - Inputs!$B$8, 0) * I1847, 0)</f>
        <v>0</v>
      </c>
      <c r="M1847" s="2">
        <f t="shared" si="338"/>
        <v>0</v>
      </c>
      <c r="N1847" s="3" t="str">
        <f t="shared" si="339"/>
        <v>Idle</v>
      </c>
      <c r="O1847" s="3" t="str">
        <f t="shared" si="347"/>
        <v>Idle</v>
      </c>
      <c r="P1847" s="2">
        <f t="shared" si="340"/>
        <v>0</v>
      </c>
      <c r="Q1847" s="2">
        <f t="shared" si="341"/>
        <v>0</v>
      </c>
      <c r="R1847" s="2">
        <f t="shared" si="342"/>
        <v>0</v>
      </c>
      <c r="S1847" s="2">
        <f t="shared" si="343"/>
        <v>0</v>
      </c>
      <c r="T1847" s="2">
        <f t="shared" si="344"/>
        <v>0</v>
      </c>
      <c r="U1847" s="2">
        <f>IF(O1847="Reg", R1847 * Inputs!$B$7, 0)</f>
        <v>0</v>
      </c>
      <c r="V1847" s="2">
        <f>MAX(F1847 + P1847*Inputs!$B$15 - (Q1847/Inputs!$B$16) - U1847, 0)</f>
        <v>340</v>
      </c>
    </row>
    <row r="1848" spans="1:22" x14ac:dyDescent="0.3">
      <c r="A1848" s="1">
        <v>46099.916666666657</v>
      </c>
      <c r="B1848" s="2">
        <v>60.167728627448682</v>
      </c>
      <c r="C1848" s="2">
        <v>7.5233341951491397</v>
      </c>
      <c r="D1848" s="2">
        <f t="shared" si="336"/>
        <v>46.532736513412338</v>
      </c>
      <c r="E1848" s="2">
        <f t="shared" si="337"/>
        <v>28.128234058884463</v>
      </c>
      <c r="F1848" s="2">
        <f t="shared" si="345"/>
        <v>340</v>
      </c>
      <c r="G1848" s="2">
        <f t="shared" si="346"/>
        <v>340</v>
      </c>
      <c r="H1848" s="2">
        <f>MIN(Inputs!$B$2, (Inputs!$B$14 - F1848)/Inputs!$B$15)</f>
        <v>0</v>
      </c>
      <c r="I1848" s="2">
        <f>MAX(MIN(Inputs!$B$2, F1848*Inputs!$B$16, Inputs!$B$14*Inputs!$B$4 - G1848), 0)</f>
        <v>0</v>
      </c>
      <c r="J1848" s="2">
        <f>MAX(MIN(Inputs!$B$2, F1848*Inputs!$B$16, (Inputs!$B$14-F1848)/Inputs!$B$15)*Inputs!$B$9, 0)</f>
        <v>0</v>
      </c>
      <c r="K1848" s="2">
        <f>MAX(E1848*Inputs!$B$5 - B1848 - Inputs!$B$8, 0) * H1848</f>
        <v>0</v>
      </c>
      <c r="L1848" s="2">
        <f>IF(B1848 &gt;= D1848*Inputs!$B$10, MAX(B1848 - E1848/Inputs!$B$5 - Inputs!$B$8, 0) * I1848, 0)</f>
        <v>0</v>
      </c>
      <c r="M1848" s="2">
        <f t="shared" si="338"/>
        <v>0</v>
      </c>
      <c r="N1848" s="3" t="str">
        <f t="shared" si="339"/>
        <v>Idle</v>
      </c>
      <c r="O1848" s="3" t="str">
        <f t="shared" si="347"/>
        <v>Idle</v>
      </c>
      <c r="P1848" s="2">
        <f t="shared" si="340"/>
        <v>0</v>
      </c>
      <c r="Q1848" s="2">
        <f t="shared" si="341"/>
        <v>0</v>
      </c>
      <c r="R1848" s="2">
        <f t="shared" si="342"/>
        <v>0</v>
      </c>
      <c r="S1848" s="2">
        <f t="shared" si="343"/>
        <v>0</v>
      </c>
      <c r="T1848" s="2">
        <f t="shared" si="344"/>
        <v>0</v>
      </c>
      <c r="U1848" s="2">
        <f>IF(O1848="Reg", R1848 * Inputs!$B$7, 0)</f>
        <v>0</v>
      </c>
      <c r="V1848" s="2">
        <f>MAX(F1848 + P1848*Inputs!$B$15 - (Q1848/Inputs!$B$16) - U1848, 0)</f>
        <v>340</v>
      </c>
    </row>
    <row r="1849" spans="1:22" x14ac:dyDescent="0.3">
      <c r="A1849" s="1">
        <v>46099.958333333343</v>
      </c>
      <c r="B1849" s="2">
        <v>37.838615670674578</v>
      </c>
      <c r="C1849" s="2">
        <v>3.757308558917801</v>
      </c>
      <c r="D1849" s="2">
        <f t="shared" si="336"/>
        <v>46.532736513412338</v>
      </c>
      <c r="E1849" s="2">
        <f t="shared" si="337"/>
        <v>18.100279287643016</v>
      </c>
      <c r="F1849" s="2">
        <f t="shared" si="345"/>
        <v>340</v>
      </c>
      <c r="G1849" s="2">
        <f t="shared" si="346"/>
        <v>340</v>
      </c>
      <c r="H1849" s="2">
        <f>MIN(Inputs!$B$2, (Inputs!$B$14 - F1849)/Inputs!$B$15)</f>
        <v>0</v>
      </c>
      <c r="I1849" s="2">
        <f>MAX(MIN(Inputs!$B$2, F1849*Inputs!$B$16, Inputs!$B$14*Inputs!$B$4 - G1849), 0)</f>
        <v>0</v>
      </c>
      <c r="J1849" s="2">
        <f>MAX(MIN(Inputs!$B$2, F1849*Inputs!$B$16, (Inputs!$B$14-F1849)/Inputs!$B$15)*Inputs!$B$9, 0)</f>
        <v>0</v>
      </c>
      <c r="K1849" s="2">
        <f>MAX(E1849*Inputs!$B$5 - B1849 - Inputs!$B$8, 0) * H1849</f>
        <v>0</v>
      </c>
      <c r="L1849" s="2">
        <f>IF(B1849 &gt;= D1849*Inputs!$B$10, MAX(B1849 - E1849/Inputs!$B$5 - Inputs!$B$8, 0) * I1849, 0)</f>
        <v>0</v>
      </c>
      <c r="M1849" s="2">
        <f t="shared" si="338"/>
        <v>0</v>
      </c>
      <c r="N1849" s="3" t="str">
        <f t="shared" si="339"/>
        <v>Idle</v>
      </c>
      <c r="O1849" s="3" t="str">
        <f t="shared" si="347"/>
        <v>Idle</v>
      </c>
      <c r="P1849" s="2">
        <f t="shared" si="340"/>
        <v>0</v>
      </c>
      <c r="Q1849" s="2">
        <f t="shared" si="341"/>
        <v>0</v>
      </c>
      <c r="R1849" s="2">
        <f t="shared" si="342"/>
        <v>0</v>
      </c>
      <c r="S1849" s="2">
        <f t="shared" si="343"/>
        <v>0</v>
      </c>
      <c r="T1849" s="2">
        <f t="shared" si="344"/>
        <v>0</v>
      </c>
      <c r="U1849" s="2">
        <f>IF(O1849="Reg", R1849 * Inputs!$B$7, 0)</f>
        <v>0</v>
      </c>
      <c r="V1849" s="2">
        <f>MAX(F1849 + P1849*Inputs!$B$15 - (Q1849/Inputs!$B$16) - U1849, 0)</f>
        <v>340</v>
      </c>
    </row>
    <row r="1850" spans="1:22" x14ac:dyDescent="0.3">
      <c r="A1850" s="1">
        <v>46100</v>
      </c>
      <c r="B1850" s="2">
        <v>33.223767456883508</v>
      </c>
      <c r="C1850" s="2">
        <v>10.92200741730624</v>
      </c>
      <c r="D1850" s="2">
        <f t="shared" si="336"/>
        <v>34.352099158800762</v>
      </c>
      <c r="E1850" s="2">
        <f t="shared" si="337"/>
        <v>11.793843342530584</v>
      </c>
      <c r="F1850" s="2">
        <f t="shared" si="345"/>
        <v>340</v>
      </c>
      <c r="G1850" s="2">
        <f t="shared" si="346"/>
        <v>0</v>
      </c>
      <c r="H1850" s="2">
        <f>MIN(Inputs!$B$2, (Inputs!$B$14 - F1850)/Inputs!$B$15)</f>
        <v>0</v>
      </c>
      <c r="I1850" s="2">
        <f>MAX(MIN(Inputs!$B$2, F1850*Inputs!$B$16, Inputs!$B$14*Inputs!$B$4 - G1850), 0)</f>
        <v>170</v>
      </c>
      <c r="J1850" s="2">
        <f>MAX(MIN(Inputs!$B$2, F1850*Inputs!$B$16, (Inputs!$B$14-F1850)/Inputs!$B$15)*Inputs!$B$9, 0)</f>
        <v>0</v>
      </c>
      <c r="K1850" s="2">
        <f>MAX(E1850*Inputs!$B$5 - B1850 - Inputs!$B$8, 0) * H1850</f>
        <v>0</v>
      </c>
      <c r="L1850" s="2">
        <f>IF(B1850 &gt;= D1850*Inputs!$B$10, MAX(B1850 - E1850/Inputs!$B$5 - Inputs!$B$8, 0) * I1850, 0)</f>
        <v>0</v>
      </c>
      <c r="M1850" s="2">
        <f t="shared" si="338"/>
        <v>0</v>
      </c>
      <c r="N1850" s="3" t="str">
        <f t="shared" si="339"/>
        <v>Idle</v>
      </c>
      <c r="O1850" s="3" t="str">
        <f t="shared" si="347"/>
        <v>Idle</v>
      </c>
      <c r="P1850" s="2">
        <f t="shared" si="340"/>
        <v>0</v>
      </c>
      <c r="Q1850" s="2">
        <f t="shared" si="341"/>
        <v>0</v>
      </c>
      <c r="R1850" s="2">
        <f t="shared" si="342"/>
        <v>0</v>
      </c>
      <c r="S1850" s="2">
        <f t="shared" si="343"/>
        <v>0</v>
      </c>
      <c r="T1850" s="2">
        <f t="shared" si="344"/>
        <v>0</v>
      </c>
      <c r="U1850" s="2">
        <f>IF(O1850="Reg", R1850 * Inputs!$B$7, 0)</f>
        <v>0</v>
      </c>
      <c r="V1850" s="2">
        <f>MAX(F1850 + P1850*Inputs!$B$15 - (Q1850/Inputs!$B$16) - U1850, 0)</f>
        <v>340</v>
      </c>
    </row>
    <row r="1851" spans="1:22" x14ac:dyDescent="0.3">
      <c r="A1851" s="1">
        <v>46100.041666666657</v>
      </c>
      <c r="B1851" s="2">
        <v>24.83356696194641</v>
      </c>
      <c r="C1851" s="2">
        <v>6.7922620267562328</v>
      </c>
      <c r="D1851" s="2">
        <f t="shared" si="336"/>
        <v>34.352099158800762</v>
      </c>
      <c r="E1851" s="2">
        <f t="shared" si="337"/>
        <v>6.256548766383335</v>
      </c>
      <c r="F1851" s="2">
        <f t="shared" si="345"/>
        <v>340</v>
      </c>
      <c r="G1851" s="2">
        <f t="shared" si="346"/>
        <v>0</v>
      </c>
      <c r="H1851" s="2">
        <f>MIN(Inputs!$B$2, (Inputs!$B$14 - F1851)/Inputs!$B$15)</f>
        <v>0</v>
      </c>
      <c r="I1851" s="2">
        <f>MAX(MIN(Inputs!$B$2, F1851*Inputs!$B$16, Inputs!$B$14*Inputs!$B$4 - G1851), 0)</f>
        <v>170</v>
      </c>
      <c r="J1851" s="2">
        <f>MAX(MIN(Inputs!$B$2, F1851*Inputs!$B$16, (Inputs!$B$14-F1851)/Inputs!$B$15)*Inputs!$B$9, 0)</f>
        <v>0</v>
      </c>
      <c r="K1851" s="2">
        <f>MAX(E1851*Inputs!$B$5 - B1851 - Inputs!$B$8, 0) * H1851</f>
        <v>0</v>
      </c>
      <c r="L1851" s="2">
        <f>IF(B1851 &gt;= D1851*Inputs!$B$10, MAX(B1851 - E1851/Inputs!$B$5 - Inputs!$B$8, 0) * I1851, 0)</f>
        <v>0</v>
      </c>
      <c r="M1851" s="2">
        <f t="shared" si="338"/>
        <v>0</v>
      </c>
      <c r="N1851" s="3" t="str">
        <f t="shared" si="339"/>
        <v>Idle</v>
      </c>
      <c r="O1851" s="3" t="str">
        <f t="shared" si="347"/>
        <v>Idle</v>
      </c>
      <c r="P1851" s="2">
        <f t="shared" si="340"/>
        <v>0</v>
      </c>
      <c r="Q1851" s="2">
        <f t="shared" si="341"/>
        <v>0</v>
      </c>
      <c r="R1851" s="2">
        <f t="shared" si="342"/>
        <v>0</v>
      </c>
      <c r="S1851" s="2">
        <f t="shared" si="343"/>
        <v>0</v>
      </c>
      <c r="T1851" s="2">
        <f t="shared" si="344"/>
        <v>0</v>
      </c>
      <c r="U1851" s="2">
        <f>IF(O1851="Reg", R1851 * Inputs!$B$7, 0)</f>
        <v>0</v>
      </c>
      <c r="V1851" s="2">
        <f>MAX(F1851 + P1851*Inputs!$B$15 - (Q1851/Inputs!$B$16) - U1851, 0)</f>
        <v>340</v>
      </c>
    </row>
    <row r="1852" spans="1:22" x14ac:dyDescent="0.3">
      <c r="A1852" s="1">
        <v>46100.083333333343</v>
      </c>
      <c r="B1852" s="2">
        <v>11.696912151077001</v>
      </c>
      <c r="C1852" s="2">
        <v>9.6925677455449648</v>
      </c>
      <c r="D1852" s="2">
        <f t="shared" si="336"/>
        <v>34.352099158800762</v>
      </c>
      <c r="E1852" s="2">
        <f t="shared" si="337"/>
        <v>2.4771287207672015</v>
      </c>
      <c r="F1852" s="2">
        <f t="shared" si="345"/>
        <v>340</v>
      </c>
      <c r="G1852" s="2">
        <f t="shared" si="346"/>
        <v>0</v>
      </c>
      <c r="H1852" s="2">
        <f>MIN(Inputs!$B$2, (Inputs!$B$14 - F1852)/Inputs!$B$15)</f>
        <v>0</v>
      </c>
      <c r="I1852" s="2">
        <f>MAX(MIN(Inputs!$B$2, F1852*Inputs!$B$16, Inputs!$B$14*Inputs!$B$4 - G1852), 0)</f>
        <v>170</v>
      </c>
      <c r="J1852" s="2">
        <f>MAX(MIN(Inputs!$B$2, F1852*Inputs!$B$16, (Inputs!$B$14-F1852)/Inputs!$B$15)*Inputs!$B$9, 0)</f>
        <v>0</v>
      </c>
      <c r="K1852" s="2">
        <f>MAX(E1852*Inputs!$B$5 - B1852 - Inputs!$B$8, 0) * H1852</f>
        <v>0</v>
      </c>
      <c r="L1852" s="2">
        <f>IF(B1852 &gt;= D1852*Inputs!$B$10, MAX(B1852 - E1852/Inputs!$B$5 - Inputs!$B$8, 0) * I1852, 0)</f>
        <v>0</v>
      </c>
      <c r="M1852" s="2">
        <f t="shared" si="338"/>
        <v>0</v>
      </c>
      <c r="N1852" s="3" t="str">
        <f t="shared" si="339"/>
        <v>Idle</v>
      </c>
      <c r="O1852" s="3" t="str">
        <f t="shared" si="347"/>
        <v>Idle</v>
      </c>
      <c r="P1852" s="2">
        <f t="shared" si="340"/>
        <v>0</v>
      </c>
      <c r="Q1852" s="2">
        <f t="shared" si="341"/>
        <v>0</v>
      </c>
      <c r="R1852" s="2">
        <f t="shared" si="342"/>
        <v>0</v>
      </c>
      <c r="S1852" s="2">
        <f t="shared" si="343"/>
        <v>0</v>
      </c>
      <c r="T1852" s="2">
        <f t="shared" si="344"/>
        <v>0</v>
      </c>
      <c r="U1852" s="2">
        <f>IF(O1852="Reg", R1852 * Inputs!$B$7, 0)</f>
        <v>0</v>
      </c>
      <c r="V1852" s="2">
        <f>MAX(F1852 + P1852*Inputs!$B$15 - (Q1852/Inputs!$B$16) - U1852, 0)</f>
        <v>340</v>
      </c>
    </row>
    <row r="1853" spans="1:22" x14ac:dyDescent="0.3">
      <c r="A1853" s="1">
        <v>46100.125</v>
      </c>
      <c r="B1853" s="2">
        <v>1.008813485276594</v>
      </c>
      <c r="C1853" s="2">
        <v>15.91916892581162</v>
      </c>
      <c r="D1853" s="2">
        <f t="shared" si="336"/>
        <v>34.352099158800762</v>
      </c>
      <c r="E1853" s="2">
        <f t="shared" si="337"/>
        <v>0.52764336225436814</v>
      </c>
      <c r="F1853" s="2">
        <f t="shared" si="345"/>
        <v>340</v>
      </c>
      <c r="G1853" s="2">
        <f t="shared" si="346"/>
        <v>0</v>
      </c>
      <c r="H1853" s="2">
        <f>MIN(Inputs!$B$2, (Inputs!$B$14 - F1853)/Inputs!$B$15)</f>
        <v>0</v>
      </c>
      <c r="I1853" s="2">
        <f>MAX(MIN(Inputs!$B$2, F1853*Inputs!$B$16, Inputs!$B$14*Inputs!$B$4 - G1853), 0)</f>
        <v>170</v>
      </c>
      <c r="J1853" s="2">
        <f>MAX(MIN(Inputs!$B$2, F1853*Inputs!$B$16, (Inputs!$B$14-F1853)/Inputs!$B$15)*Inputs!$B$9, 0)</f>
        <v>0</v>
      </c>
      <c r="K1853" s="2">
        <f>MAX(E1853*Inputs!$B$5 - B1853 - Inputs!$B$8, 0) * H1853</f>
        <v>0</v>
      </c>
      <c r="L1853" s="2">
        <f>IF(B1853 &gt;= D1853*Inputs!$B$10, MAX(B1853 - E1853/Inputs!$B$5 - Inputs!$B$8, 0) * I1853, 0)</f>
        <v>0</v>
      </c>
      <c r="M1853" s="2">
        <f t="shared" si="338"/>
        <v>0</v>
      </c>
      <c r="N1853" s="3" t="str">
        <f t="shared" si="339"/>
        <v>Idle</v>
      </c>
      <c r="O1853" s="3" t="str">
        <f t="shared" si="347"/>
        <v>Idle</v>
      </c>
      <c r="P1853" s="2">
        <f t="shared" si="340"/>
        <v>0</v>
      </c>
      <c r="Q1853" s="2">
        <f t="shared" si="341"/>
        <v>0</v>
      </c>
      <c r="R1853" s="2">
        <f t="shared" si="342"/>
        <v>0</v>
      </c>
      <c r="S1853" s="2">
        <f t="shared" si="343"/>
        <v>0</v>
      </c>
      <c r="T1853" s="2">
        <f t="shared" si="344"/>
        <v>0</v>
      </c>
      <c r="U1853" s="2">
        <f>IF(O1853="Reg", R1853 * Inputs!$B$7, 0)</f>
        <v>0</v>
      </c>
      <c r="V1853" s="2">
        <f>MAX(F1853 + P1853*Inputs!$B$15 - (Q1853/Inputs!$B$16) - U1853, 0)</f>
        <v>340</v>
      </c>
    </row>
    <row r="1854" spans="1:22" x14ac:dyDescent="0.3">
      <c r="A1854" s="1">
        <v>46100.166666666657</v>
      </c>
      <c r="B1854" s="2">
        <v>0</v>
      </c>
      <c r="C1854" s="2">
        <v>6.4777922902525216</v>
      </c>
      <c r="D1854" s="2">
        <f t="shared" si="336"/>
        <v>34.352099158800762</v>
      </c>
      <c r="E1854" s="2">
        <f t="shared" si="337"/>
        <v>1.1251386317609609</v>
      </c>
      <c r="F1854" s="2">
        <f t="shared" si="345"/>
        <v>340</v>
      </c>
      <c r="G1854" s="2">
        <f t="shared" si="346"/>
        <v>0</v>
      </c>
      <c r="H1854" s="2">
        <f>MIN(Inputs!$B$2, (Inputs!$B$14 - F1854)/Inputs!$B$15)</f>
        <v>0</v>
      </c>
      <c r="I1854" s="2">
        <f>MAX(MIN(Inputs!$B$2, F1854*Inputs!$B$16, Inputs!$B$14*Inputs!$B$4 - G1854), 0)</f>
        <v>170</v>
      </c>
      <c r="J1854" s="2">
        <f>MAX(MIN(Inputs!$B$2, F1854*Inputs!$B$16, (Inputs!$B$14-F1854)/Inputs!$B$15)*Inputs!$B$9, 0)</f>
        <v>0</v>
      </c>
      <c r="K1854" s="2">
        <f>MAX(E1854*Inputs!$B$5 - B1854 - Inputs!$B$8, 0) * H1854</f>
        <v>0</v>
      </c>
      <c r="L1854" s="2">
        <f>IF(B1854 &gt;= D1854*Inputs!$B$10, MAX(B1854 - E1854/Inputs!$B$5 - Inputs!$B$8, 0) * I1854, 0)</f>
        <v>0</v>
      </c>
      <c r="M1854" s="2">
        <f t="shared" si="338"/>
        <v>0</v>
      </c>
      <c r="N1854" s="3" t="str">
        <f t="shared" si="339"/>
        <v>Idle</v>
      </c>
      <c r="O1854" s="3" t="str">
        <f t="shared" si="347"/>
        <v>Idle</v>
      </c>
      <c r="P1854" s="2">
        <f t="shared" si="340"/>
        <v>0</v>
      </c>
      <c r="Q1854" s="2">
        <f t="shared" si="341"/>
        <v>0</v>
      </c>
      <c r="R1854" s="2">
        <f t="shared" si="342"/>
        <v>0</v>
      </c>
      <c r="S1854" s="2">
        <f t="shared" si="343"/>
        <v>0</v>
      </c>
      <c r="T1854" s="2">
        <f t="shared" si="344"/>
        <v>0</v>
      </c>
      <c r="U1854" s="2">
        <f>IF(O1854="Reg", R1854 * Inputs!$B$7, 0)</f>
        <v>0</v>
      </c>
      <c r="V1854" s="2">
        <f>MAX(F1854 + P1854*Inputs!$B$15 - (Q1854/Inputs!$B$16) - U1854, 0)</f>
        <v>340</v>
      </c>
    </row>
    <row r="1855" spans="1:22" x14ac:dyDescent="0.3">
      <c r="A1855" s="1">
        <v>46100.208333333343</v>
      </c>
      <c r="B1855" s="2">
        <v>0</v>
      </c>
      <c r="C1855" s="2">
        <v>6.0718243128548979</v>
      </c>
      <c r="D1855" s="2">
        <f t="shared" si="336"/>
        <v>34.352099158800762</v>
      </c>
      <c r="E1855" s="2">
        <f t="shared" si="337"/>
        <v>3.9927028883726159</v>
      </c>
      <c r="F1855" s="2">
        <f t="shared" si="345"/>
        <v>340</v>
      </c>
      <c r="G1855" s="2">
        <f t="shared" si="346"/>
        <v>0</v>
      </c>
      <c r="H1855" s="2">
        <f>MIN(Inputs!$B$2, (Inputs!$B$14 - F1855)/Inputs!$B$15)</f>
        <v>0</v>
      </c>
      <c r="I1855" s="2">
        <f>MAX(MIN(Inputs!$B$2, F1855*Inputs!$B$16, Inputs!$B$14*Inputs!$B$4 - G1855), 0)</f>
        <v>170</v>
      </c>
      <c r="J1855" s="2">
        <f>MAX(MIN(Inputs!$B$2, F1855*Inputs!$B$16, (Inputs!$B$14-F1855)/Inputs!$B$15)*Inputs!$B$9, 0)</f>
        <v>0</v>
      </c>
      <c r="K1855" s="2">
        <f>MAX(E1855*Inputs!$B$5 - B1855 - Inputs!$B$8, 0) * H1855</f>
        <v>0</v>
      </c>
      <c r="L1855" s="2">
        <f>IF(B1855 &gt;= D1855*Inputs!$B$10, MAX(B1855 - E1855/Inputs!$B$5 - Inputs!$B$8, 0) * I1855, 0)</f>
        <v>0</v>
      </c>
      <c r="M1855" s="2">
        <f t="shared" si="338"/>
        <v>0</v>
      </c>
      <c r="N1855" s="3" t="str">
        <f t="shared" si="339"/>
        <v>Idle</v>
      </c>
      <c r="O1855" s="3" t="str">
        <f t="shared" si="347"/>
        <v>Idle</v>
      </c>
      <c r="P1855" s="2">
        <f t="shared" si="340"/>
        <v>0</v>
      </c>
      <c r="Q1855" s="2">
        <f t="shared" si="341"/>
        <v>0</v>
      </c>
      <c r="R1855" s="2">
        <f t="shared" si="342"/>
        <v>0</v>
      </c>
      <c r="S1855" s="2">
        <f t="shared" si="343"/>
        <v>0</v>
      </c>
      <c r="T1855" s="2">
        <f t="shared" si="344"/>
        <v>0</v>
      </c>
      <c r="U1855" s="2">
        <f>IF(O1855="Reg", R1855 * Inputs!$B$7, 0)</f>
        <v>0</v>
      </c>
      <c r="V1855" s="2">
        <f>MAX(F1855 + P1855*Inputs!$B$15 - (Q1855/Inputs!$B$16) - U1855, 0)</f>
        <v>340</v>
      </c>
    </row>
    <row r="1856" spans="1:22" x14ac:dyDescent="0.3">
      <c r="A1856" s="1">
        <v>46100.25</v>
      </c>
      <c r="B1856" s="2">
        <v>0</v>
      </c>
      <c r="C1856" s="2">
        <v>22.900486196318521</v>
      </c>
      <c r="D1856" s="2">
        <f t="shared" si="336"/>
        <v>34.352099158800762</v>
      </c>
      <c r="E1856" s="2">
        <f t="shared" si="337"/>
        <v>8.21090826998749</v>
      </c>
      <c r="F1856" s="2">
        <f t="shared" si="345"/>
        <v>340</v>
      </c>
      <c r="G1856" s="2">
        <f t="shared" si="346"/>
        <v>0</v>
      </c>
      <c r="H1856" s="2">
        <f>MIN(Inputs!$B$2, (Inputs!$B$14 - F1856)/Inputs!$B$15)</f>
        <v>0</v>
      </c>
      <c r="I1856" s="2">
        <f>MAX(MIN(Inputs!$B$2, F1856*Inputs!$B$16, Inputs!$B$14*Inputs!$B$4 - G1856), 0)</f>
        <v>170</v>
      </c>
      <c r="J1856" s="2">
        <f>MAX(MIN(Inputs!$B$2, F1856*Inputs!$B$16, (Inputs!$B$14-F1856)/Inputs!$B$15)*Inputs!$B$9, 0)</f>
        <v>0</v>
      </c>
      <c r="K1856" s="2">
        <f>MAX(E1856*Inputs!$B$5 - B1856 - Inputs!$B$8, 0) * H1856</f>
        <v>0</v>
      </c>
      <c r="L1856" s="2">
        <f>IF(B1856 &gt;= D1856*Inputs!$B$10, MAX(B1856 - E1856/Inputs!$B$5 - Inputs!$B$8, 0) * I1856, 0)</f>
        <v>0</v>
      </c>
      <c r="M1856" s="2">
        <f t="shared" si="338"/>
        <v>0</v>
      </c>
      <c r="N1856" s="3" t="str">
        <f t="shared" si="339"/>
        <v>Idle</v>
      </c>
      <c r="O1856" s="3" t="str">
        <f t="shared" si="347"/>
        <v>Idle</v>
      </c>
      <c r="P1856" s="2">
        <f t="shared" si="340"/>
        <v>0</v>
      </c>
      <c r="Q1856" s="2">
        <f t="shared" si="341"/>
        <v>0</v>
      </c>
      <c r="R1856" s="2">
        <f t="shared" si="342"/>
        <v>0</v>
      </c>
      <c r="S1856" s="2">
        <f t="shared" si="343"/>
        <v>0</v>
      </c>
      <c r="T1856" s="2">
        <f t="shared" si="344"/>
        <v>0</v>
      </c>
      <c r="U1856" s="2">
        <f>IF(O1856="Reg", R1856 * Inputs!$B$7, 0)</f>
        <v>0</v>
      </c>
      <c r="V1856" s="2">
        <f>MAX(F1856 + P1856*Inputs!$B$15 - (Q1856/Inputs!$B$16) - U1856, 0)</f>
        <v>340</v>
      </c>
    </row>
    <row r="1857" spans="1:22" x14ac:dyDescent="0.3">
      <c r="A1857" s="1">
        <v>46100.291666666657</v>
      </c>
      <c r="B1857" s="2">
        <v>2.1570466882496149</v>
      </c>
      <c r="C1857" s="2">
        <v>13.27531023292816</v>
      </c>
      <c r="D1857" s="2">
        <f t="shared" si="336"/>
        <v>34.352099158800762</v>
      </c>
      <c r="E1857" s="2">
        <f t="shared" si="337"/>
        <v>12.911024996470367</v>
      </c>
      <c r="F1857" s="2">
        <f t="shared" si="345"/>
        <v>340</v>
      </c>
      <c r="G1857" s="2">
        <f t="shared" si="346"/>
        <v>0</v>
      </c>
      <c r="H1857" s="2">
        <f>MIN(Inputs!$B$2, (Inputs!$B$14 - F1857)/Inputs!$B$15)</f>
        <v>0</v>
      </c>
      <c r="I1857" s="2">
        <f>MAX(MIN(Inputs!$B$2, F1857*Inputs!$B$16, Inputs!$B$14*Inputs!$B$4 - G1857), 0)</f>
        <v>170</v>
      </c>
      <c r="J1857" s="2">
        <f>MAX(MIN(Inputs!$B$2, F1857*Inputs!$B$16, (Inputs!$B$14-F1857)/Inputs!$B$15)*Inputs!$B$9, 0)</f>
        <v>0</v>
      </c>
      <c r="K1857" s="2">
        <f>MAX(E1857*Inputs!$B$5 - B1857 - Inputs!$B$8, 0) * H1857</f>
        <v>0</v>
      </c>
      <c r="L1857" s="2">
        <f>IF(B1857 &gt;= D1857*Inputs!$B$10, MAX(B1857 - E1857/Inputs!$B$5 - Inputs!$B$8, 0) * I1857, 0)</f>
        <v>0</v>
      </c>
      <c r="M1857" s="2">
        <f t="shared" si="338"/>
        <v>0</v>
      </c>
      <c r="N1857" s="3" t="str">
        <f t="shared" si="339"/>
        <v>Idle</v>
      </c>
      <c r="O1857" s="3" t="str">
        <f t="shared" si="347"/>
        <v>Idle</v>
      </c>
      <c r="P1857" s="2">
        <f t="shared" si="340"/>
        <v>0</v>
      </c>
      <c r="Q1857" s="2">
        <f t="shared" si="341"/>
        <v>0</v>
      </c>
      <c r="R1857" s="2">
        <f t="shared" si="342"/>
        <v>0</v>
      </c>
      <c r="S1857" s="2">
        <f t="shared" si="343"/>
        <v>0</v>
      </c>
      <c r="T1857" s="2">
        <f t="shared" si="344"/>
        <v>0</v>
      </c>
      <c r="U1857" s="2">
        <f>IF(O1857="Reg", R1857 * Inputs!$B$7, 0)</f>
        <v>0</v>
      </c>
      <c r="V1857" s="2">
        <f>MAX(F1857 + P1857*Inputs!$B$15 - (Q1857/Inputs!$B$16) - U1857, 0)</f>
        <v>340</v>
      </c>
    </row>
    <row r="1858" spans="1:22" x14ac:dyDescent="0.3">
      <c r="A1858" s="1">
        <v>46100.333333333343</v>
      </c>
      <c r="B1858" s="2">
        <v>0</v>
      </c>
      <c r="C1858" s="2">
        <v>8.7989969846364176</v>
      </c>
      <c r="D1858" s="2">
        <f t="shared" ref="D1858:D1921" si="348">AVERAGEIFS(B:B, A:A, "&gt;="&amp;INT(A1858), A:A, "&lt;"&amp;INT(A1858)+1)</f>
        <v>34.352099158800762</v>
      </c>
      <c r="E1858" s="2">
        <f t="shared" ref="E1858:E1921" si="349">AVERAGE(B1858:B1863)</f>
        <v>19.880056686406665</v>
      </c>
      <c r="F1858" s="2">
        <f t="shared" si="345"/>
        <v>340</v>
      </c>
      <c r="G1858" s="2">
        <f t="shared" si="346"/>
        <v>0</v>
      </c>
      <c r="H1858" s="2">
        <f>MIN(Inputs!$B$2, (Inputs!$B$14 - F1858)/Inputs!$B$15)</f>
        <v>0</v>
      </c>
      <c r="I1858" s="2">
        <f>MAX(MIN(Inputs!$B$2, F1858*Inputs!$B$16, Inputs!$B$14*Inputs!$B$4 - G1858), 0)</f>
        <v>170</v>
      </c>
      <c r="J1858" s="2">
        <f>MAX(MIN(Inputs!$B$2, F1858*Inputs!$B$16, (Inputs!$B$14-F1858)/Inputs!$B$15)*Inputs!$B$9, 0)</f>
        <v>0</v>
      </c>
      <c r="K1858" s="2">
        <f>MAX(E1858*Inputs!$B$5 - B1858 - Inputs!$B$8, 0) * H1858</f>
        <v>0</v>
      </c>
      <c r="L1858" s="2">
        <f>IF(B1858 &gt;= D1858*Inputs!$B$10, MAX(B1858 - E1858/Inputs!$B$5 - Inputs!$B$8, 0) * I1858, 0)</f>
        <v>0</v>
      </c>
      <c r="M1858" s="2">
        <f t="shared" ref="M1858:M1921" si="350">C1858 * J1858</f>
        <v>0</v>
      </c>
      <c r="N1858" s="3" t="str">
        <f t="shared" ref="N1858:N1921" si="351">IF(MAX(K1858, L1858, M1858)&lt;=0, "Idle", IF(AND(M1858&gt;=K1858, M1858&gt;=L1858), "Reg", IF(L1858&gt;=K1858, "Discharge", "Charge")))</f>
        <v>Idle</v>
      </c>
      <c r="O1858" s="3" t="str">
        <f t="shared" si="347"/>
        <v>Idle</v>
      </c>
      <c r="P1858" s="2">
        <f t="shared" ref="P1858:P1921" si="352">IF(O1858="Charge", H1858, 0)</f>
        <v>0</v>
      </c>
      <c r="Q1858" s="2">
        <f t="shared" ref="Q1858:Q1921" si="353">IF(O1858="Discharge", I1858, 0)</f>
        <v>0</v>
      </c>
      <c r="R1858" s="2">
        <f t="shared" ref="R1858:R1921" si="354">IF(O1858="Reg", J1858, 0)</f>
        <v>0</v>
      </c>
      <c r="S1858" s="2">
        <f t="shared" ref="S1858:S1921" si="355">(Q1858 - P1858) * B1858</f>
        <v>0</v>
      </c>
      <c r="T1858" s="2">
        <f t="shared" ref="T1858:T1921" si="356">R1858 * C1858</f>
        <v>0</v>
      </c>
      <c r="U1858" s="2">
        <f>IF(O1858="Reg", R1858 * Inputs!$B$7, 0)</f>
        <v>0</v>
      </c>
      <c r="V1858" s="2">
        <f>MAX(F1858 + P1858*Inputs!$B$15 - (Q1858/Inputs!$B$16) - U1858, 0)</f>
        <v>340</v>
      </c>
    </row>
    <row r="1859" spans="1:22" x14ac:dyDescent="0.3">
      <c r="A1859" s="1">
        <v>46100.375</v>
      </c>
      <c r="B1859" s="2">
        <v>4.5937851023161507</v>
      </c>
      <c r="C1859" s="2">
        <v>20.09807801167598</v>
      </c>
      <c r="D1859" s="2">
        <f t="shared" si="348"/>
        <v>34.352099158800762</v>
      </c>
      <c r="E1859" s="2">
        <f t="shared" si="349"/>
        <v>29.330722041220113</v>
      </c>
      <c r="F1859" s="2">
        <f t="shared" ref="F1859:F1922" si="357">V1858</f>
        <v>340</v>
      </c>
      <c r="G1859" s="2">
        <f t="shared" ref="G1859:G1922" si="358">IF(INT(A1859)=INT(A1858), G1858 + Q1858, 0)</f>
        <v>0</v>
      </c>
      <c r="H1859" s="2">
        <f>MIN(Inputs!$B$2, (Inputs!$B$14 - F1859)/Inputs!$B$15)</f>
        <v>0</v>
      </c>
      <c r="I1859" s="2">
        <f>MAX(MIN(Inputs!$B$2, F1859*Inputs!$B$16, Inputs!$B$14*Inputs!$B$4 - G1859), 0)</f>
        <v>170</v>
      </c>
      <c r="J1859" s="2">
        <f>MAX(MIN(Inputs!$B$2, F1859*Inputs!$B$16, (Inputs!$B$14-F1859)/Inputs!$B$15)*Inputs!$B$9, 0)</f>
        <v>0</v>
      </c>
      <c r="K1859" s="2">
        <f>MAX(E1859*Inputs!$B$5 - B1859 - Inputs!$B$8, 0) * H1859</f>
        <v>0</v>
      </c>
      <c r="L1859" s="2">
        <f>IF(B1859 &gt;= D1859*Inputs!$B$10, MAX(B1859 - E1859/Inputs!$B$5 - Inputs!$B$8, 0) * I1859, 0)</f>
        <v>0</v>
      </c>
      <c r="M1859" s="2">
        <f t="shared" si="350"/>
        <v>0</v>
      </c>
      <c r="N1859" s="3" t="str">
        <f t="shared" si="351"/>
        <v>Idle</v>
      </c>
      <c r="O1859" s="3" t="str">
        <f t="shared" si="347"/>
        <v>Idle</v>
      </c>
      <c r="P1859" s="2">
        <f t="shared" si="352"/>
        <v>0</v>
      </c>
      <c r="Q1859" s="2">
        <f t="shared" si="353"/>
        <v>0</v>
      </c>
      <c r="R1859" s="2">
        <f t="shared" si="354"/>
        <v>0</v>
      </c>
      <c r="S1859" s="2">
        <f t="shared" si="355"/>
        <v>0</v>
      </c>
      <c r="T1859" s="2">
        <f t="shared" si="356"/>
        <v>0</v>
      </c>
      <c r="U1859" s="2">
        <f>IF(O1859="Reg", R1859 * Inputs!$B$7, 0)</f>
        <v>0</v>
      </c>
      <c r="V1859" s="2">
        <f>MAX(F1859 + P1859*Inputs!$B$15 - (Q1859/Inputs!$B$16) - U1859, 0)</f>
        <v>340</v>
      </c>
    </row>
    <row r="1860" spans="1:22" x14ac:dyDescent="0.3">
      <c r="A1860" s="1">
        <v>46100.416666666657</v>
      </c>
      <c r="B1860" s="2">
        <v>17.20538553966993</v>
      </c>
      <c r="C1860" s="2">
        <v>28.198037015764651</v>
      </c>
      <c r="D1860" s="2">
        <f t="shared" si="348"/>
        <v>34.352099158800762</v>
      </c>
      <c r="E1860" s="2">
        <f t="shared" si="349"/>
        <v>38.551846911825329</v>
      </c>
      <c r="F1860" s="2">
        <f t="shared" si="357"/>
        <v>340</v>
      </c>
      <c r="G1860" s="2">
        <f t="shared" si="358"/>
        <v>0</v>
      </c>
      <c r="H1860" s="2">
        <f>MIN(Inputs!$B$2, (Inputs!$B$14 - F1860)/Inputs!$B$15)</f>
        <v>0</v>
      </c>
      <c r="I1860" s="2">
        <f>MAX(MIN(Inputs!$B$2, F1860*Inputs!$B$16, Inputs!$B$14*Inputs!$B$4 - G1860), 0)</f>
        <v>170</v>
      </c>
      <c r="J1860" s="2">
        <f>MAX(MIN(Inputs!$B$2, F1860*Inputs!$B$16, (Inputs!$B$14-F1860)/Inputs!$B$15)*Inputs!$B$9, 0)</f>
        <v>0</v>
      </c>
      <c r="K1860" s="2">
        <f>MAX(E1860*Inputs!$B$5 - B1860 - Inputs!$B$8, 0) * H1860</f>
        <v>0</v>
      </c>
      <c r="L1860" s="2">
        <f>IF(B1860 &gt;= D1860*Inputs!$B$10, MAX(B1860 - E1860/Inputs!$B$5 - Inputs!$B$8, 0) * I1860, 0)</f>
        <v>0</v>
      </c>
      <c r="M1860" s="2">
        <f t="shared" si="350"/>
        <v>0</v>
      </c>
      <c r="N1860" s="3" t="str">
        <f t="shared" si="351"/>
        <v>Idle</v>
      </c>
      <c r="O1860" s="3" t="str">
        <f t="shared" ref="O1860:O1923" si="359">IF(O1859&lt;&gt;O1858, O1859, N1860)</f>
        <v>Idle</v>
      </c>
      <c r="P1860" s="2">
        <f t="shared" si="352"/>
        <v>0</v>
      </c>
      <c r="Q1860" s="2">
        <f t="shared" si="353"/>
        <v>0</v>
      </c>
      <c r="R1860" s="2">
        <f t="shared" si="354"/>
        <v>0</v>
      </c>
      <c r="S1860" s="2">
        <f t="shared" si="355"/>
        <v>0</v>
      </c>
      <c r="T1860" s="2">
        <f t="shared" si="356"/>
        <v>0</v>
      </c>
      <c r="U1860" s="2">
        <f>IF(O1860="Reg", R1860 * Inputs!$B$7, 0)</f>
        <v>0</v>
      </c>
      <c r="V1860" s="2">
        <f>MAX(F1860 + P1860*Inputs!$B$15 - (Q1860/Inputs!$B$16) - U1860, 0)</f>
        <v>340</v>
      </c>
    </row>
    <row r="1861" spans="1:22" x14ac:dyDescent="0.3">
      <c r="A1861" s="1">
        <v>46100.458333333343</v>
      </c>
      <c r="B1861" s="2">
        <v>25.309232289689241</v>
      </c>
      <c r="C1861" s="2">
        <v>14.898430437846971</v>
      </c>
      <c r="D1861" s="2">
        <f t="shared" si="348"/>
        <v>34.352099158800762</v>
      </c>
      <c r="E1861" s="2">
        <f t="shared" si="349"/>
        <v>47.45463291935247</v>
      </c>
      <c r="F1861" s="2">
        <f t="shared" si="357"/>
        <v>340</v>
      </c>
      <c r="G1861" s="2">
        <f t="shared" si="358"/>
        <v>0</v>
      </c>
      <c r="H1861" s="2">
        <f>MIN(Inputs!$B$2, (Inputs!$B$14 - F1861)/Inputs!$B$15)</f>
        <v>0</v>
      </c>
      <c r="I1861" s="2">
        <f>MAX(MIN(Inputs!$B$2, F1861*Inputs!$B$16, Inputs!$B$14*Inputs!$B$4 - G1861), 0)</f>
        <v>170</v>
      </c>
      <c r="J1861" s="2">
        <f>MAX(MIN(Inputs!$B$2, F1861*Inputs!$B$16, (Inputs!$B$14-F1861)/Inputs!$B$15)*Inputs!$B$9, 0)</f>
        <v>0</v>
      </c>
      <c r="K1861" s="2">
        <f>MAX(E1861*Inputs!$B$5 - B1861 - Inputs!$B$8, 0) * H1861</f>
        <v>0</v>
      </c>
      <c r="L1861" s="2">
        <f>IF(B1861 &gt;= D1861*Inputs!$B$10, MAX(B1861 - E1861/Inputs!$B$5 - Inputs!$B$8, 0) * I1861, 0)</f>
        <v>0</v>
      </c>
      <c r="M1861" s="2">
        <f t="shared" si="350"/>
        <v>0</v>
      </c>
      <c r="N1861" s="3" t="str">
        <f t="shared" si="351"/>
        <v>Idle</v>
      </c>
      <c r="O1861" s="3" t="str">
        <f t="shared" si="359"/>
        <v>Idle</v>
      </c>
      <c r="P1861" s="2">
        <f t="shared" si="352"/>
        <v>0</v>
      </c>
      <c r="Q1861" s="2">
        <f t="shared" si="353"/>
        <v>0</v>
      </c>
      <c r="R1861" s="2">
        <f t="shared" si="354"/>
        <v>0</v>
      </c>
      <c r="S1861" s="2">
        <f t="shared" si="355"/>
        <v>0</v>
      </c>
      <c r="T1861" s="2">
        <f t="shared" si="356"/>
        <v>0</v>
      </c>
      <c r="U1861" s="2">
        <f>IF(O1861="Reg", R1861 * Inputs!$B$7, 0)</f>
        <v>0</v>
      </c>
      <c r="V1861" s="2">
        <f>MAX(F1861 + P1861*Inputs!$B$15 - (Q1861/Inputs!$B$16) - U1861, 0)</f>
        <v>340</v>
      </c>
    </row>
    <row r="1862" spans="1:22" x14ac:dyDescent="0.3">
      <c r="A1862" s="1">
        <v>46100.5</v>
      </c>
      <c r="B1862" s="2">
        <v>28.200700358897269</v>
      </c>
      <c r="C1862" s="2">
        <v>3.6106229177736942</v>
      </c>
      <c r="D1862" s="2">
        <f t="shared" si="348"/>
        <v>34.352099158800762</v>
      </c>
      <c r="E1862" s="2">
        <f t="shared" si="349"/>
        <v>54.750538949732849</v>
      </c>
      <c r="F1862" s="2">
        <f t="shared" si="357"/>
        <v>340</v>
      </c>
      <c r="G1862" s="2">
        <f t="shared" si="358"/>
        <v>0</v>
      </c>
      <c r="H1862" s="2">
        <f>MIN(Inputs!$B$2, (Inputs!$B$14 - F1862)/Inputs!$B$15)</f>
        <v>0</v>
      </c>
      <c r="I1862" s="2">
        <f>MAX(MIN(Inputs!$B$2, F1862*Inputs!$B$16, Inputs!$B$14*Inputs!$B$4 - G1862), 0)</f>
        <v>170</v>
      </c>
      <c r="J1862" s="2">
        <f>MAX(MIN(Inputs!$B$2, F1862*Inputs!$B$16, (Inputs!$B$14-F1862)/Inputs!$B$15)*Inputs!$B$9, 0)</f>
        <v>0</v>
      </c>
      <c r="K1862" s="2">
        <f>MAX(E1862*Inputs!$B$5 - B1862 - Inputs!$B$8, 0) * H1862</f>
        <v>0</v>
      </c>
      <c r="L1862" s="2">
        <f>IF(B1862 &gt;= D1862*Inputs!$B$10, MAX(B1862 - E1862/Inputs!$B$5 - Inputs!$B$8, 0) * I1862, 0)</f>
        <v>0</v>
      </c>
      <c r="M1862" s="2">
        <f t="shared" si="350"/>
        <v>0</v>
      </c>
      <c r="N1862" s="3" t="str">
        <f t="shared" si="351"/>
        <v>Idle</v>
      </c>
      <c r="O1862" s="3" t="str">
        <f t="shared" si="359"/>
        <v>Idle</v>
      </c>
      <c r="P1862" s="2">
        <f t="shared" si="352"/>
        <v>0</v>
      </c>
      <c r="Q1862" s="2">
        <f t="shared" si="353"/>
        <v>0</v>
      </c>
      <c r="R1862" s="2">
        <f t="shared" si="354"/>
        <v>0</v>
      </c>
      <c r="S1862" s="2">
        <f t="shared" si="355"/>
        <v>0</v>
      </c>
      <c r="T1862" s="2">
        <f t="shared" si="356"/>
        <v>0</v>
      </c>
      <c r="U1862" s="2">
        <f>IF(O1862="Reg", R1862 * Inputs!$B$7, 0)</f>
        <v>0</v>
      </c>
      <c r="V1862" s="2">
        <f>MAX(F1862 + P1862*Inputs!$B$15 - (Q1862/Inputs!$B$16) - U1862, 0)</f>
        <v>340</v>
      </c>
    </row>
    <row r="1863" spans="1:22" x14ac:dyDescent="0.3">
      <c r="A1863" s="1">
        <v>46100.541666666657</v>
      </c>
      <c r="B1863" s="2">
        <v>43.971236827867394</v>
      </c>
      <c r="C1863" s="2">
        <v>9.8529401271528574</v>
      </c>
      <c r="D1863" s="2">
        <f t="shared" si="348"/>
        <v>34.352099158800762</v>
      </c>
      <c r="E1863" s="2">
        <f t="shared" si="349"/>
        <v>62.517561479499136</v>
      </c>
      <c r="F1863" s="2">
        <f t="shared" si="357"/>
        <v>340</v>
      </c>
      <c r="G1863" s="2">
        <f t="shared" si="358"/>
        <v>0</v>
      </c>
      <c r="H1863" s="2">
        <f>MIN(Inputs!$B$2, (Inputs!$B$14 - F1863)/Inputs!$B$15)</f>
        <v>0</v>
      </c>
      <c r="I1863" s="2">
        <f>MAX(MIN(Inputs!$B$2, F1863*Inputs!$B$16, Inputs!$B$14*Inputs!$B$4 - G1863), 0)</f>
        <v>170</v>
      </c>
      <c r="J1863" s="2">
        <f>MAX(MIN(Inputs!$B$2, F1863*Inputs!$B$16, (Inputs!$B$14-F1863)/Inputs!$B$15)*Inputs!$B$9, 0)</f>
        <v>0</v>
      </c>
      <c r="K1863" s="2">
        <f>MAX(E1863*Inputs!$B$5 - B1863 - Inputs!$B$8, 0) * H1863</f>
        <v>0</v>
      </c>
      <c r="L1863" s="2">
        <f>IF(B1863 &gt;= D1863*Inputs!$B$10, MAX(B1863 - E1863/Inputs!$B$5 - Inputs!$B$8, 0) * I1863, 0)</f>
        <v>0</v>
      </c>
      <c r="M1863" s="2">
        <f t="shared" si="350"/>
        <v>0</v>
      </c>
      <c r="N1863" s="3" t="str">
        <f t="shared" si="351"/>
        <v>Idle</v>
      </c>
      <c r="O1863" s="3" t="str">
        <f t="shared" si="359"/>
        <v>Idle</v>
      </c>
      <c r="P1863" s="2">
        <f t="shared" si="352"/>
        <v>0</v>
      </c>
      <c r="Q1863" s="2">
        <f t="shared" si="353"/>
        <v>0</v>
      </c>
      <c r="R1863" s="2">
        <f t="shared" si="354"/>
        <v>0</v>
      </c>
      <c r="S1863" s="2">
        <f t="shared" si="355"/>
        <v>0</v>
      </c>
      <c r="T1863" s="2">
        <f t="shared" si="356"/>
        <v>0</v>
      </c>
      <c r="U1863" s="2">
        <f>IF(O1863="Reg", R1863 * Inputs!$B$7, 0)</f>
        <v>0</v>
      </c>
      <c r="V1863" s="2">
        <f>MAX(F1863 + P1863*Inputs!$B$15 - (Q1863/Inputs!$B$16) - U1863, 0)</f>
        <v>340</v>
      </c>
    </row>
    <row r="1864" spans="1:22" x14ac:dyDescent="0.3">
      <c r="A1864" s="1">
        <v>46100.583333333343</v>
      </c>
      <c r="B1864" s="2">
        <v>56.703992128880692</v>
      </c>
      <c r="C1864" s="2">
        <v>1.605009899959293</v>
      </c>
      <c r="D1864" s="2">
        <f t="shared" si="348"/>
        <v>34.352099158800762</v>
      </c>
      <c r="E1864" s="2">
        <f t="shared" si="349"/>
        <v>68.062860153725822</v>
      </c>
      <c r="F1864" s="2">
        <f t="shared" si="357"/>
        <v>340</v>
      </c>
      <c r="G1864" s="2">
        <f t="shared" si="358"/>
        <v>0</v>
      </c>
      <c r="H1864" s="2">
        <f>MIN(Inputs!$B$2, (Inputs!$B$14 - F1864)/Inputs!$B$15)</f>
        <v>0</v>
      </c>
      <c r="I1864" s="2">
        <f>MAX(MIN(Inputs!$B$2, F1864*Inputs!$B$16, Inputs!$B$14*Inputs!$B$4 - G1864), 0)</f>
        <v>170</v>
      </c>
      <c r="J1864" s="2">
        <f>MAX(MIN(Inputs!$B$2, F1864*Inputs!$B$16, (Inputs!$B$14-F1864)/Inputs!$B$15)*Inputs!$B$9, 0)</f>
        <v>0</v>
      </c>
      <c r="K1864" s="2">
        <f>MAX(E1864*Inputs!$B$5 - B1864 - Inputs!$B$8, 0) * H1864</f>
        <v>0</v>
      </c>
      <c r="L1864" s="2">
        <f>IF(B1864 &gt;= D1864*Inputs!$B$10, MAX(B1864 - E1864/Inputs!$B$5 - Inputs!$B$8, 0) * I1864, 0)</f>
        <v>0</v>
      </c>
      <c r="M1864" s="2">
        <f t="shared" si="350"/>
        <v>0</v>
      </c>
      <c r="N1864" s="3" t="str">
        <f t="shared" si="351"/>
        <v>Idle</v>
      </c>
      <c r="O1864" s="3" t="str">
        <f t="shared" si="359"/>
        <v>Idle</v>
      </c>
      <c r="P1864" s="2">
        <f t="shared" si="352"/>
        <v>0</v>
      </c>
      <c r="Q1864" s="2">
        <f t="shared" si="353"/>
        <v>0</v>
      </c>
      <c r="R1864" s="2">
        <f t="shared" si="354"/>
        <v>0</v>
      </c>
      <c r="S1864" s="2">
        <f t="shared" si="355"/>
        <v>0</v>
      </c>
      <c r="T1864" s="2">
        <f t="shared" si="356"/>
        <v>0</v>
      </c>
      <c r="U1864" s="2">
        <f>IF(O1864="Reg", R1864 * Inputs!$B$7, 0)</f>
        <v>0</v>
      </c>
      <c r="V1864" s="2">
        <f>MAX(F1864 + P1864*Inputs!$B$15 - (Q1864/Inputs!$B$16) - U1864, 0)</f>
        <v>340</v>
      </c>
    </row>
    <row r="1865" spans="1:22" x14ac:dyDescent="0.3">
      <c r="A1865" s="1">
        <v>46100.625</v>
      </c>
      <c r="B1865" s="2">
        <v>59.920534325947457</v>
      </c>
      <c r="C1865" s="2">
        <v>50.236161087547188</v>
      </c>
      <c r="D1865" s="2">
        <f t="shared" si="348"/>
        <v>34.352099158800762</v>
      </c>
      <c r="E1865" s="2">
        <f t="shared" si="349"/>
        <v>70.847604873854252</v>
      </c>
      <c r="F1865" s="2">
        <f t="shared" si="357"/>
        <v>340</v>
      </c>
      <c r="G1865" s="2">
        <f t="shared" si="358"/>
        <v>0</v>
      </c>
      <c r="H1865" s="2">
        <f>MIN(Inputs!$B$2, (Inputs!$B$14 - F1865)/Inputs!$B$15)</f>
        <v>0</v>
      </c>
      <c r="I1865" s="2">
        <f>MAX(MIN(Inputs!$B$2, F1865*Inputs!$B$16, Inputs!$B$14*Inputs!$B$4 - G1865), 0)</f>
        <v>170</v>
      </c>
      <c r="J1865" s="2">
        <f>MAX(MIN(Inputs!$B$2, F1865*Inputs!$B$16, (Inputs!$B$14-F1865)/Inputs!$B$15)*Inputs!$B$9, 0)</f>
        <v>0</v>
      </c>
      <c r="K1865" s="2">
        <f>MAX(E1865*Inputs!$B$5 - B1865 - Inputs!$B$8, 0) * H1865</f>
        <v>0</v>
      </c>
      <c r="L1865" s="2">
        <f>IF(B1865 &gt;= D1865*Inputs!$B$10, MAX(B1865 - E1865/Inputs!$B$5 - Inputs!$B$8, 0) * I1865, 0)</f>
        <v>0</v>
      </c>
      <c r="M1865" s="2">
        <f t="shared" si="350"/>
        <v>0</v>
      </c>
      <c r="N1865" s="3" t="str">
        <f t="shared" si="351"/>
        <v>Idle</v>
      </c>
      <c r="O1865" s="3" t="str">
        <f t="shared" si="359"/>
        <v>Idle</v>
      </c>
      <c r="P1865" s="2">
        <f t="shared" si="352"/>
        <v>0</v>
      </c>
      <c r="Q1865" s="2">
        <f t="shared" si="353"/>
        <v>0</v>
      </c>
      <c r="R1865" s="2">
        <f t="shared" si="354"/>
        <v>0</v>
      </c>
      <c r="S1865" s="2">
        <f t="shared" si="355"/>
        <v>0</v>
      </c>
      <c r="T1865" s="2">
        <f t="shared" si="356"/>
        <v>0</v>
      </c>
      <c r="U1865" s="2">
        <f>IF(O1865="Reg", R1865 * Inputs!$B$7, 0)</f>
        <v>0</v>
      </c>
      <c r="V1865" s="2">
        <f>MAX(F1865 + P1865*Inputs!$B$15 - (Q1865/Inputs!$B$16) - U1865, 0)</f>
        <v>340</v>
      </c>
    </row>
    <row r="1866" spans="1:22" x14ac:dyDescent="0.3">
      <c r="A1866" s="1">
        <v>46100.666666666657</v>
      </c>
      <c r="B1866" s="2">
        <v>70.622101584832762</v>
      </c>
      <c r="C1866" s="2">
        <v>5.5649996105746062</v>
      </c>
      <c r="D1866" s="2">
        <f t="shared" si="348"/>
        <v>34.352099158800762</v>
      </c>
      <c r="E1866" s="2">
        <f t="shared" si="349"/>
        <v>70.083980984008022</v>
      </c>
      <c r="F1866" s="2">
        <f t="shared" si="357"/>
        <v>340</v>
      </c>
      <c r="G1866" s="2">
        <f t="shared" si="358"/>
        <v>0</v>
      </c>
      <c r="H1866" s="2">
        <f>MIN(Inputs!$B$2, (Inputs!$B$14 - F1866)/Inputs!$B$15)</f>
        <v>0</v>
      </c>
      <c r="I1866" s="2">
        <f>MAX(MIN(Inputs!$B$2, F1866*Inputs!$B$16, Inputs!$B$14*Inputs!$B$4 - G1866), 0)</f>
        <v>170</v>
      </c>
      <c r="J1866" s="2">
        <f>MAX(MIN(Inputs!$B$2, F1866*Inputs!$B$16, (Inputs!$B$14-F1866)/Inputs!$B$15)*Inputs!$B$9, 0)</f>
        <v>0</v>
      </c>
      <c r="K1866" s="2">
        <f>MAX(E1866*Inputs!$B$5 - B1866 - Inputs!$B$8, 0) * H1866</f>
        <v>0</v>
      </c>
      <c r="L1866" s="2">
        <f>IF(B1866 &gt;= D1866*Inputs!$B$10, MAX(B1866 - E1866/Inputs!$B$5 - Inputs!$B$8, 0) * I1866, 0)</f>
        <v>0</v>
      </c>
      <c r="M1866" s="2">
        <f t="shared" si="350"/>
        <v>0</v>
      </c>
      <c r="N1866" s="3" t="str">
        <f t="shared" si="351"/>
        <v>Idle</v>
      </c>
      <c r="O1866" s="3" t="str">
        <f t="shared" si="359"/>
        <v>Idle</v>
      </c>
      <c r="P1866" s="2">
        <f t="shared" si="352"/>
        <v>0</v>
      </c>
      <c r="Q1866" s="2">
        <f t="shared" si="353"/>
        <v>0</v>
      </c>
      <c r="R1866" s="2">
        <f t="shared" si="354"/>
        <v>0</v>
      </c>
      <c r="S1866" s="2">
        <f t="shared" si="355"/>
        <v>0</v>
      </c>
      <c r="T1866" s="2">
        <f t="shared" si="356"/>
        <v>0</v>
      </c>
      <c r="U1866" s="2">
        <f>IF(O1866="Reg", R1866 * Inputs!$B$7, 0)</f>
        <v>0</v>
      </c>
      <c r="V1866" s="2">
        <f>MAX(F1866 + P1866*Inputs!$B$15 - (Q1866/Inputs!$B$16) - U1866, 0)</f>
        <v>340</v>
      </c>
    </row>
    <row r="1867" spans="1:22" x14ac:dyDescent="0.3">
      <c r="A1867" s="1">
        <v>46100.708333333343</v>
      </c>
      <c r="B1867" s="2">
        <v>69.084668471971511</v>
      </c>
      <c r="C1867" s="2">
        <v>4.9448306340050756</v>
      </c>
      <c r="D1867" s="2">
        <f t="shared" si="348"/>
        <v>34.352099158800762</v>
      </c>
      <c r="E1867" s="2">
        <f t="shared" si="349"/>
        <v>67.504960465284555</v>
      </c>
      <c r="F1867" s="2">
        <f t="shared" si="357"/>
        <v>340</v>
      </c>
      <c r="G1867" s="2">
        <f t="shared" si="358"/>
        <v>0</v>
      </c>
      <c r="H1867" s="2">
        <f>MIN(Inputs!$B$2, (Inputs!$B$14 - F1867)/Inputs!$B$15)</f>
        <v>0</v>
      </c>
      <c r="I1867" s="2">
        <f>MAX(MIN(Inputs!$B$2, F1867*Inputs!$B$16, Inputs!$B$14*Inputs!$B$4 - G1867), 0)</f>
        <v>170</v>
      </c>
      <c r="J1867" s="2">
        <f>MAX(MIN(Inputs!$B$2, F1867*Inputs!$B$16, (Inputs!$B$14-F1867)/Inputs!$B$15)*Inputs!$B$9, 0)</f>
        <v>0</v>
      </c>
      <c r="K1867" s="2">
        <f>MAX(E1867*Inputs!$B$5 - B1867 - Inputs!$B$8, 0) * H1867</f>
        <v>0</v>
      </c>
      <c r="L1867" s="2">
        <f>IF(B1867 &gt;= D1867*Inputs!$B$10, MAX(B1867 - E1867/Inputs!$B$5 - Inputs!$B$8, 0) * I1867, 0)</f>
        <v>0</v>
      </c>
      <c r="M1867" s="2">
        <f t="shared" si="350"/>
        <v>0</v>
      </c>
      <c r="N1867" s="3" t="str">
        <f t="shared" si="351"/>
        <v>Idle</v>
      </c>
      <c r="O1867" s="3" t="str">
        <f t="shared" si="359"/>
        <v>Idle</v>
      </c>
      <c r="P1867" s="2">
        <f t="shared" si="352"/>
        <v>0</v>
      </c>
      <c r="Q1867" s="2">
        <f t="shared" si="353"/>
        <v>0</v>
      </c>
      <c r="R1867" s="2">
        <f t="shared" si="354"/>
        <v>0</v>
      </c>
      <c r="S1867" s="2">
        <f t="shared" si="355"/>
        <v>0</v>
      </c>
      <c r="T1867" s="2">
        <f t="shared" si="356"/>
        <v>0</v>
      </c>
      <c r="U1867" s="2">
        <f>IF(O1867="Reg", R1867 * Inputs!$B$7, 0)</f>
        <v>0</v>
      </c>
      <c r="V1867" s="2">
        <f>MAX(F1867 + P1867*Inputs!$B$15 - (Q1867/Inputs!$B$16) - U1867, 0)</f>
        <v>340</v>
      </c>
    </row>
    <row r="1868" spans="1:22" x14ac:dyDescent="0.3">
      <c r="A1868" s="1">
        <v>46100.75</v>
      </c>
      <c r="B1868" s="2">
        <v>74.802835537495028</v>
      </c>
      <c r="C1868" s="2">
        <v>2.9822447755418211</v>
      </c>
      <c r="D1868" s="2">
        <f t="shared" si="348"/>
        <v>34.352099158800762</v>
      </c>
      <c r="E1868" s="2">
        <f t="shared" si="349"/>
        <v>62.653106072952113</v>
      </c>
      <c r="F1868" s="2">
        <f t="shared" si="357"/>
        <v>340</v>
      </c>
      <c r="G1868" s="2">
        <f t="shared" si="358"/>
        <v>0</v>
      </c>
      <c r="H1868" s="2">
        <f>MIN(Inputs!$B$2, (Inputs!$B$14 - F1868)/Inputs!$B$15)</f>
        <v>0</v>
      </c>
      <c r="I1868" s="2">
        <f>MAX(MIN(Inputs!$B$2, F1868*Inputs!$B$16, Inputs!$B$14*Inputs!$B$4 - G1868), 0)</f>
        <v>170</v>
      </c>
      <c r="J1868" s="2">
        <f>MAX(MIN(Inputs!$B$2, F1868*Inputs!$B$16, (Inputs!$B$14-F1868)/Inputs!$B$15)*Inputs!$B$9, 0)</f>
        <v>0</v>
      </c>
      <c r="K1868" s="2">
        <f>MAX(E1868*Inputs!$B$5 - B1868 - Inputs!$B$8, 0) * H1868</f>
        <v>0</v>
      </c>
      <c r="L1868" s="2">
        <f>IF(B1868 &gt;= D1868*Inputs!$B$10, MAX(B1868 - E1868/Inputs!$B$5 - Inputs!$B$8, 0) * I1868, 0)</f>
        <v>0</v>
      </c>
      <c r="M1868" s="2">
        <f t="shared" si="350"/>
        <v>0</v>
      </c>
      <c r="N1868" s="3" t="str">
        <f t="shared" si="351"/>
        <v>Idle</v>
      </c>
      <c r="O1868" s="3" t="str">
        <f t="shared" si="359"/>
        <v>Idle</v>
      </c>
      <c r="P1868" s="2">
        <f t="shared" si="352"/>
        <v>0</v>
      </c>
      <c r="Q1868" s="2">
        <f t="shared" si="353"/>
        <v>0</v>
      </c>
      <c r="R1868" s="2">
        <f t="shared" si="354"/>
        <v>0</v>
      </c>
      <c r="S1868" s="2">
        <f t="shared" si="355"/>
        <v>0</v>
      </c>
      <c r="T1868" s="2">
        <f t="shared" si="356"/>
        <v>0</v>
      </c>
      <c r="U1868" s="2">
        <f>IF(O1868="Reg", R1868 * Inputs!$B$7, 0)</f>
        <v>0</v>
      </c>
      <c r="V1868" s="2">
        <f>MAX(F1868 + P1868*Inputs!$B$15 - (Q1868/Inputs!$B$16) - U1868, 0)</f>
        <v>340</v>
      </c>
    </row>
    <row r="1869" spans="1:22" x14ac:dyDescent="0.3">
      <c r="A1869" s="1">
        <v>46100.791666666657</v>
      </c>
      <c r="B1869" s="2">
        <v>77.243028873227487</v>
      </c>
      <c r="C1869" s="2">
        <v>40.14341115645189</v>
      </c>
      <c r="D1869" s="2">
        <f t="shared" si="348"/>
        <v>34.352099158800762</v>
      </c>
      <c r="E1869" s="2">
        <f t="shared" si="349"/>
        <v>53.70592182702967</v>
      </c>
      <c r="F1869" s="2">
        <f t="shared" si="357"/>
        <v>340</v>
      </c>
      <c r="G1869" s="2">
        <f t="shared" si="358"/>
        <v>0</v>
      </c>
      <c r="H1869" s="2">
        <f>MIN(Inputs!$B$2, (Inputs!$B$14 - F1869)/Inputs!$B$15)</f>
        <v>0</v>
      </c>
      <c r="I1869" s="2">
        <f>MAX(MIN(Inputs!$B$2, F1869*Inputs!$B$16, Inputs!$B$14*Inputs!$B$4 - G1869), 0)</f>
        <v>170</v>
      </c>
      <c r="J1869" s="2">
        <f>MAX(MIN(Inputs!$B$2, F1869*Inputs!$B$16, (Inputs!$B$14-F1869)/Inputs!$B$15)*Inputs!$B$9, 0)</f>
        <v>0</v>
      </c>
      <c r="K1869" s="2">
        <f>MAX(E1869*Inputs!$B$5 - B1869 - Inputs!$B$8, 0) * H1869</f>
        <v>0</v>
      </c>
      <c r="L1869" s="2">
        <f>IF(B1869 &gt;= D1869*Inputs!$B$10, MAX(B1869 - E1869/Inputs!$B$5 - Inputs!$B$8, 0) * I1869, 0)</f>
        <v>0</v>
      </c>
      <c r="M1869" s="2">
        <f t="shared" si="350"/>
        <v>0</v>
      </c>
      <c r="N1869" s="3" t="str">
        <f t="shared" si="351"/>
        <v>Idle</v>
      </c>
      <c r="O1869" s="3" t="str">
        <f t="shared" si="359"/>
        <v>Idle</v>
      </c>
      <c r="P1869" s="2">
        <f t="shared" si="352"/>
        <v>0</v>
      </c>
      <c r="Q1869" s="2">
        <f t="shared" si="353"/>
        <v>0</v>
      </c>
      <c r="R1869" s="2">
        <f t="shared" si="354"/>
        <v>0</v>
      </c>
      <c r="S1869" s="2">
        <f t="shared" si="355"/>
        <v>0</v>
      </c>
      <c r="T1869" s="2">
        <f t="shared" si="356"/>
        <v>0</v>
      </c>
      <c r="U1869" s="2">
        <f>IF(O1869="Reg", R1869 * Inputs!$B$7, 0)</f>
        <v>0</v>
      </c>
      <c r="V1869" s="2">
        <f>MAX(F1869 + P1869*Inputs!$B$15 - (Q1869/Inputs!$B$16) - U1869, 0)</f>
        <v>340</v>
      </c>
    </row>
    <row r="1870" spans="1:22" x14ac:dyDescent="0.3">
      <c r="A1870" s="1">
        <v>46100.833333333343</v>
      </c>
      <c r="B1870" s="2">
        <v>73.412460449651263</v>
      </c>
      <c r="C1870" s="2">
        <v>2.3336903050748812</v>
      </c>
      <c r="D1870" s="2">
        <f t="shared" si="348"/>
        <v>34.352099158800762</v>
      </c>
      <c r="E1870" s="2">
        <f t="shared" si="349"/>
        <v>45.386833484283706</v>
      </c>
      <c r="F1870" s="2">
        <f t="shared" si="357"/>
        <v>340</v>
      </c>
      <c r="G1870" s="2">
        <f t="shared" si="358"/>
        <v>0</v>
      </c>
      <c r="H1870" s="2">
        <f>MIN(Inputs!$B$2, (Inputs!$B$14 - F1870)/Inputs!$B$15)</f>
        <v>0</v>
      </c>
      <c r="I1870" s="2">
        <f>MAX(MIN(Inputs!$B$2, F1870*Inputs!$B$16, Inputs!$B$14*Inputs!$B$4 - G1870), 0)</f>
        <v>170</v>
      </c>
      <c r="J1870" s="2">
        <f>MAX(MIN(Inputs!$B$2, F1870*Inputs!$B$16, (Inputs!$B$14-F1870)/Inputs!$B$15)*Inputs!$B$9, 0)</f>
        <v>0</v>
      </c>
      <c r="K1870" s="2">
        <f>MAX(E1870*Inputs!$B$5 - B1870 - Inputs!$B$8, 0) * H1870</f>
        <v>0</v>
      </c>
      <c r="L1870" s="2">
        <f>IF(B1870 &gt;= D1870*Inputs!$B$10, MAX(B1870 - E1870/Inputs!$B$5 - Inputs!$B$8, 0) * I1870, 0)</f>
        <v>312.20726243136301</v>
      </c>
      <c r="M1870" s="2">
        <f t="shared" si="350"/>
        <v>0</v>
      </c>
      <c r="N1870" s="3" t="str">
        <f t="shared" si="351"/>
        <v>Discharge</v>
      </c>
      <c r="O1870" s="3" t="str">
        <f t="shared" si="359"/>
        <v>Discharge</v>
      </c>
      <c r="P1870" s="2">
        <f t="shared" si="352"/>
        <v>0</v>
      </c>
      <c r="Q1870" s="2">
        <f t="shared" si="353"/>
        <v>170</v>
      </c>
      <c r="R1870" s="2">
        <f t="shared" si="354"/>
        <v>0</v>
      </c>
      <c r="S1870" s="2">
        <f t="shared" si="355"/>
        <v>12480.118276440715</v>
      </c>
      <c r="T1870" s="2">
        <f t="shared" si="356"/>
        <v>0</v>
      </c>
      <c r="U1870" s="2">
        <f>IF(O1870="Reg", R1870 * Inputs!$B$7, 0)</f>
        <v>0</v>
      </c>
      <c r="V1870" s="2">
        <f>MAX(F1870 + P1870*Inputs!$B$15 - (Q1870/Inputs!$B$16) - U1870, 0)</f>
        <v>170</v>
      </c>
    </row>
    <row r="1871" spans="1:22" x14ac:dyDescent="0.3">
      <c r="A1871" s="1">
        <v>46100.875</v>
      </c>
      <c r="B1871" s="2">
        <v>55.338790986870073</v>
      </c>
      <c r="C1871" s="2">
        <v>10.0940177478733</v>
      </c>
      <c r="D1871" s="2">
        <f t="shared" si="348"/>
        <v>34.352099158800762</v>
      </c>
      <c r="E1871" s="2">
        <f t="shared" si="349"/>
        <v>35.65381532591109</v>
      </c>
      <c r="F1871" s="2">
        <f t="shared" si="357"/>
        <v>170</v>
      </c>
      <c r="G1871" s="2">
        <f t="shared" si="358"/>
        <v>170</v>
      </c>
      <c r="H1871" s="2">
        <f>MIN(Inputs!$B$2, (Inputs!$B$14 - F1871)/Inputs!$B$15)</f>
        <v>170</v>
      </c>
      <c r="I1871" s="2">
        <f>MAX(MIN(Inputs!$B$2, F1871*Inputs!$B$16, Inputs!$B$14*Inputs!$B$4 - G1871), 0)</f>
        <v>170</v>
      </c>
      <c r="J1871" s="2">
        <f>MAX(MIN(Inputs!$B$2, F1871*Inputs!$B$16, (Inputs!$B$14-F1871)/Inputs!$B$15)*Inputs!$B$9, 0)</f>
        <v>136</v>
      </c>
      <c r="K1871" s="2">
        <f>MAX(E1871*Inputs!$B$5 - B1871 - Inputs!$B$8, 0) * H1871</f>
        <v>0</v>
      </c>
      <c r="L1871" s="2">
        <f>IF(B1871 &gt;= D1871*Inputs!$B$10, MAX(B1871 - E1871/Inputs!$B$5 - Inputs!$B$8, 0) * I1871, 0)</f>
        <v>0</v>
      </c>
      <c r="M1871" s="2">
        <f t="shared" si="350"/>
        <v>1372.7864137107688</v>
      </c>
      <c r="N1871" s="3" t="str">
        <f t="shared" si="351"/>
        <v>Reg</v>
      </c>
      <c r="O1871" s="3" t="str">
        <f t="shared" si="359"/>
        <v>Discharge</v>
      </c>
      <c r="P1871" s="2">
        <f t="shared" si="352"/>
        <v>0</v>
      </c>
      <c r="Q1871" s="2">
        <f t="shared" si="353"/>
        <v>170</v>
      </c>
      <c r="R1871" s="2">
        <f t="shared" si="354"/>
        <v>0</v>
      </c>
      <c r="S1871" s="2">
        <f t="shared" si="355"/>
        <v>9407.5944677679126</v>
      </c>
      <c r="T1871" s="2">
        <f t="shared" si="356"/>
        <v>0</v>
      </c>
      <c r="U1871" s="2">
        <f>IF(O1871="Reg", R1871 * Inputs!$B$7, 0)</f>
        <v>0</v>
      </c>
      <c r="V1871" s="2">
        <f>MAX(F1871 + P1871*Inputs!$B$15 - (Q1871/Inputs!$B$16) - U1871, 0)</f>
        <v>0</v>
      </c>
    </row>
    <row r="1872" spans="1:22" x14ac:dyDescent="0.3">
      <c r="A1872" s="1">
        <v>46100.916666666657</v>
      </c>
      <c r="B1872" s="2">
        <v>55.147978472491907</v>
      </c>
      <c r="C1872" s="2">
        <v>1.6196702994114249</v>
      </c>
      <c r="D1872" s="2">
        <f t="shared" si="348"/>
        <v>34.352099158800762</v>
      </c>
      <c r="E1872" s="2">
        <f t="shared" si="349"/>
        <v>26.430683494766082</v>
      </c>
      <c r="F1872" s="2">
        <f t="shared" si="357"/>
        <v>0</v>
      </c>
      <c r="G1872" s="2">
        <f t="shared" si="358"/>
        <v>340</v>
      </c>
      <c r="H1872" s="2">
        <f>MIN(Inputs!$B$2, (Inputs!$B$14 - F1872)/Inputs!$B$15)</f>
        <v>170</v>
      </c>
      <c r="I1872" s="2">
        <f>MAX(MIN(Inputs!$B$2, F1872*Inputs!$B$16, Inputs!$B$14*Inputs!$B$4 - G1872), 0)</f>
        <v>0</v>
      </c>
      <c r="J1872" s="2">
        <f>MAX(MIN(Inputs!$B$2, F1872*Inputs!$B$16, (Inputs!$B$14-F1872)/Inputs!$B$15)*Inputs!$B$9, 0)</f>
        <v>0</v>
      </c>
      <c r="K1872" s="2">
        <f>MAX(E1872*Inputs!$B$5 - B1872 - Inputs!$B$8, 0) * H1872</f>
        <v>0</v>
      </c>
      <c r="L1872" s="2">
        <f>IF(B1872 &gt;= D1872*Inputs!$B$10, MAX(B1872 - E1872/Inputs!$B$5 - Inputs!$B$8, 0) * I1872, 0)</f>
        <v>0</v>
      </c>
      <c r="M1872" s="2">
        <f t="shared" si="350"/>
        <v>0</v>
      </c>
      <c r="N1872" s="3" t="str">
        <f t="shared" si="351"/>
        <v>Idle</v>
      </c>
      <c r="O1872" s="3" t="str">
        <f t="shared" si="359"/>
        <v>Idle</v>
      </c>
      <c r="P1872" s="2">
        <f t="shared" si="352"/>
        <v>0</v>
      </c>
      <c r="Q1872" s="2">
        <f t="shared" si="353"/>
        <v>0</v>
      </c>
      <c r="R1872" s="2">
        <f t="shared" si="354"/>
        <v>0</v>
      </c>
      <c r="S1872" s="2">
        <f t="shared" si="355"/>
        <v>0</v>
      </c>
      <c r="T1872" s="2">
        <f t="shared" si="356"/>
        <v>0</v>
      </c>
      <c r="U1872" s="2">
        <f>IF(O1872="Reg", R1872 * Inputs!$B$7, 0)</f>
        <v>0</v>
      </c>
      <c r="V1872" s="2">
        <f>MAX(F1872 + P1872*Inputs!$B$15 - (Q1872/Inputs!$B$16) - U1872, 0)</f>
        <v>0</v>
      </c>
    </row>
    <row r="1873" spans="1:22" x14ac:dyDescent="0.3">
      <c r="A1873" s="1">
        <v>46100.958333333343</v>
      </c>
      <c r="B1873" s="2">
        <v>39.97354211797694</v>
      </c>
      <c r="C1873" s="2">
        <v>9.4051536166807619</v>
      </c>
      <c r="D1873" s="2">
        <f t="shared" si="348"/>
        <v>34.352099158800762</v>
      </c>
      <c r="E1873" s="2">
        <f t="shared" si="349"/>
        <v>17.239353749350759</v>
      </c>
      <c r="F1873" s="2">
        <f t="shared" si="357"/>
        <v>0</v>
      </c>
      <c r="G1873" s="2">
        <f t="shared" si="358"/>
        <v>340</v>
      </c>
      <c r="H1873" s="2">
        <f>MIN(Inputs!$B$2, (Inputs!$B$14 - F1873)/Inputs!$B$15)</f>
        <v>170</v>
      </c>
      <c r="I1873" s="2">
        <f>MAX(MIN(Inputs!$B$2, F1873*Inputs!$B$16, Inputs!$B$14*Inputs!$B$4 - G1873), 0)</f>
        <v>0</v>
      </c>
      <c r="J1873" s="2">
        <f>MAX(MIN(Inputs!$B$2, F1873*Inputs!$B$16, (Inputs!$B$14-F1873)/Inputs!$B$15)*Inputs!$B$9, 0)</f>
        <v>0</v>
      </c>
      <c r="K1873" s="2">
        <f>MAX(E1873*Inputs!$B$5 - B1873 - Inputs!$B$8, 0) * H1873</f>
        <v>0</v>
      </c>
      <c r="L1873" s="2">
        <f>IF(B1873 &gt;= D1873*Inputs!$B$10, MAX(B1873 - E1873/Inputs!$B$5 - Inputs!$B$8, 0) * I1873, 0)</f>
        <v>0</v>
      </c>
      <c r="M1873" s="2">
        <f t="shared" si="350"/>
        <v>0</v>
      </c>
      <c r="N1873" s="3" t="str">
        <f t="shared" si="351"/>
        <v>Idle</v>
      </c>
      <c r="O1873" s="3" t="str">
        <f t="shared" si="359"/>
        <v>Idle</v>
      </c>
      <c r="P1873" s="2">
        <f t="shared" si="352"/>
        <v>0</v>
      </c>
      <c r="Q1873" s="2">
        <f t="shared" si="353"/>
        <v>0</v>
      </c>
      <c r="R1873" s="2">
        <f t="shared" si="354"/>
        <v>0</v>
      </c>
      <c r="S1873" s="2">
        <f t="shared" si="355"/>
        <v>0</v>
      </c>
      <c r="T1873" s="2">
        <f t="shared" si="356"/>
        <v>0</v>
      </c>
      <c r="U1873" s="2">
        <f>IF(O1873="Reg", R1873 * Inputs!$B$7, 0)</f>
        <v>0</v>
      </c>
      <c r="V1873" s="2">
        <f>MAX(F1873 + P1873*Inputs!$B$15 - (Q1873/Inputs!$B$16) - U1873, 0)</f>
        <v>0</v>
      </c>
    </row>
    <row r="1874" spans="1:22" x14ac:dyDescent="0.3">
      <c r="A1874" s="1">
        <v>46101</v>
      </c>
      <c r="B1874" s="2">
        <v>21.119730061960379</v>
      </c>
      <c r="C1874" s="2">
        <v>16.175436643679831</v>
      </c>
      <c r="D1874" s="2">
        <f t="shared" si="348"/>
        <v>31.86419941764062</v>
      </c>
      <c r="E1874" s="2">
        <f t="shared" si="349"/>
        <v>10.577096729687938</v>
      </c>
      <c r="F1874" s="2">
        <f t="shared" si="357"/>
        <v>0</v>
      </c>
      <c r="G1874" s="2">
        <f t="shared" si="358"/>
        <v>0</v>
      </c>
      <c r="H1874" s="2">
        <f>MIN(Inputs!$B$2, (Inputs!$B$14 - F1874)/Inputs!$B$15)</f>
        <v>170</v>
      </c>
      <c r="I1874" s="2">
        <f>MAX(MIN(Inputs!$B$2, F1874*Inputs!$B$16, Inputs!$B$14*Inputs!$B$4 - G1874), 0)</f>
        <v>0</v>
      </c>
      <c r="J1874" s="2">
        <f>MAX(MIN(Inputs!$B$2, F1874*Inputs!$B$16, (Inputs!$B$14-F1874)/Inputs!$B$15)*Inputs!$B$9, 0)</f>
        <v>0</v>
      </c>
      <c r="K1874" s="2">
        <f>MAX(E1874*Inputs!$B$5 - B1874 - Inputs!$B$8, 0) * H1874</f>
        <v>0</v>
      </c>
      <c r="L1874" s="2">
        <f>IF(B1874 &gt;= D1874*Inputs!$B$10, MAX(B1874 - E1874/Inputs!$B$5 - Inputs!$B$8, 0) * I1874, 0)</f>
        <v>0</v>
      </c>
      <c r="M1874" s="2">
        <f t="shared" si="350"/>
        <v>0</v>
      </c>
      <c r="N1874" s="3" t="str">
        <f t="shared" si="351"/>
        <v>Idle</v>
      </c>
      <c r="O1874" s="3" t="str">
        <f t="shared" si="359"/>
        <v>Idle</v>
      </c>
      <c r="P1874" s="2">
        <f t="shared" si="352"/>
        <v>0</v>
      </c>
      <c r="Q1874" s="2">
        <f t="shared" si="353"/>
        <v>0</v>
      </c>
      <c r="R1874" s="2">
        <f t="shared" si="354"/>
        <v>0</v>
      </c>
      <c r="S1874" s="2">
        <f t="shared" si="355"/>
        <v>0</v>
      </c>
      <c r="T1874" s="2">
        <f t="shared" si="356"/>
        <v>0</v>
      </c>
      <c r="U1874" s="2">
        <f>IF(O1874="Reg", R1874 * Inputs!$B$7, 0)</f>
        <v>0</v>
      </c>
      <c r="V1874" s="2">
        <f>MAX(F1874 + P1874*Inputs!$B$15 - (Q1874/Inputs!$B$16) - U1874, 0)</f>
        <v>0</v>
      </c>
    </row>
    <row r="1875" spans="1:22" x14ac:dyDescent="0.3">
      <c r="A1875" s="1">
        <v>46101.041666666657</v>
      </c>
      <c r="B1875" s="2">
        <v>27.328498816751679</v>
      </c>
      <c r="C1875" s="2">
        <v>3.2113869861103268</v>
      </c>
      <c r="D1875" s="2">
        <f t="shared" si="348"/>
        <v>31.86419941764062</v>
      </c>
      <c r="E1875" s="2">
        <f t="shared" si="349"/>
        <v>7.0571417193612085</v>
      </c>
      <c r="F1875" s="2">
        <f t="shared" si="357"/>
        <v>0</v>
      </c>
      <c r="G1875" s="2">
        <f t="shared" si="358"/>
        <v>0</v>
      </c>
      <c r="H1875" s="2">
        <f>MIN(Inputs!$B$2, (Inputs!$B$14 - F1875)/Inputs!$B$15)</f>
        <v>170</v>
      </c>
      <c r="I1875" s="2">
        <f>MAX(MIN(Inputs!$B$2, F1875*Inputs!$B$16, Inputs!$B$14*Inputs!$B$4 - G1875), 0)</f>
        <v>0</v>
      </c>
      <c r="J1875" s="2">
        <f>MAX(MIN(Inputs!$B$2, F1875*Inputs!$B$16, (Inputs!$B$14-F1875)/Inputs!$B$15)*Inputs!$B$9, 0)</f>
        <v>0</v>
      </c>
      <c r="K1875" s="2">
        <f>MAX(E1875*Inputs!$B$5 - B1875 - Inputs!$B$8, 0) * H1875</f>
        <v>0</v>
      </c>
      <c r="L1875" s="2">
        <f>IF(B1875 &gt;= D1875*Inputs!$B$10, MAX(B1875 - E1875/Inputs!$B$5 - Inputs!$B$8, 0) * I1875, 0)</f>
        <v>0</v>
      </c>
      <c r="M1875" s="2">
        <f t="shared" si="350"/>
        <v>0</v>
      </c>
      <c r="N1875" s="3" t="str">
        <f t="shared" si="351"/>
        <v>Idle</v>
      </c>
      <c r="O1875" s="3" t="str">
        <f t="shared" si="359"/>
        <v>Idle</v>
      </c>
      <c r="P1875" s="2">
        <f t="shared" si="352"/>
        <v>0</v>
      </c>
      <c r="Q1875" s="2">
        <f t="shared" si="353"/>
        <v>0</v>
      </c>
      <c r="R1875" s="2">
        <f t="shared" si="354"/>
        <v>0</v>
      </c>
      <c r="S1875" s="2">
        <f t="shared" si="355"/>
        <v>0</v>
      </c>
      <c r="T1875" s="2">
        <f t="shared" si="356"/>
        <v>0</v>
      </c>
      <c r="U1875" s="2">
        <f>IF(O1875="Reg", R1875 * Inputs!$B$7, 0)</f>
        <v>0</v>
      </c>
      <c r="V1875" s="2">
        <f>MAX(F1875 + P1875*Inputs!$B$15 - (Q1875/Inputs!$B$16) - U1875, 0)</f>
        <v>0</v>
      </c>
    </row>
    <row r="1876" spans="1:22" x14ac:dyDescent="0.3">
      <c r="A1876" s="1">
        <v>46101.083333333343</v>
      </c>
      <c r="B1876" s="2">
        <v>15.01435149941557</v>
      </c>
      <c r="C1876" s="2">
        <v>12.224711703382621</v>
      </c>
      <c r="D1876" s="2">
        <f t="shared" si="348"/>
        <v>31.86419941764062</v>
      </c>
      <c r="E1876" s="2">
        <f t="shared" si="349"/>
        <v>2.5023919165692616</v>
      </c>
      <c r="F1876" s="2">
        <f t="shared" si="357"/>
        <v>0</v>
      </c>
      <c r="G1876" s="2">
        <f t="shared" si="358"/>
        <v>0</v>
      </c>
      <c r="H1876" s="2">
        <f>MIN(Inputs!$B$2, (Inputs!$B$14 - F1876)/Inputs!$B$15)</f>
        <v>170</v>
      </c>
      <c r="I1876" s="2">
        <f>MAX(MIN(Inputs!$B$2, F1876*Inputs!$B$16, Inputs!$B$14*Inputs!$B$4 - G1876), 0)</f>
        <v>0</v>
      </c>
      <c r="J1876" s="2">
        <f>MAX(MIN(Inputs!$B$2, F1876*Inputs!$B$16, (Inputs!$B$14-F1876)/Inputs!$B$15)*Inputs!$B$9, 0)</f>
        <v>0</v>
      </c>
      <c r="K1876" s="2">
        <f>MAX(E1876*Inputs!$B$5 - B1876 - Inputs!$B$8, 0) * H1876</f>
        <v>0</v>
      </c>
      <c r="L1876" s="2">
        <f>IF(B1876 &gt;= D1876*Inputs!$B$10, MAX(B1876 - E1876/Inputs!$B$5 - Inputs!$B$8, 0) * I1876, 0)</f>
        <v>0</v>
      </c>
      <c r="M1876" s="2">
        <f t="shared" si="350"/>
        <v>0</v>
      </c>
      <c r="N1876" s="3" t="str">
        <f t="shared" si="351"/>
        <v>Idle</v>
      </c>
      <c r="O1876" s="3" t="str">
        <f t="shared" si="359"/>
        <v>Idle</v>
      </c>
      <c r="P1876" s="2">
        <f t="shared" si="352"/>
        <v>0</v>
      </c>
      <c r="Q1876" s="2">
        <f t="shared" si="353"/>
        <v>0</v>
      </c>
      <c r="R1876" s="2">
        <f t="shared" si="354"/>
        <v>0</v>
      </c>
      <c r="S1876" s="2">
        <f t="shared" si="355"/>
        <v>0</v>
      </c>
      <c r="T1876" s="2">
        <f t="shared" si="356"/>
        <v>0</v>
      </c>
      <c r="U1876" s="2">
        <f>IF(O1876="Reg", R1876 * Inputs!$B$7, 0)</f>
        <v>0</v>
      </c>
      <c r="V1876" s="2">
        <f>MAX(F1876 + P1876*Inputs!$B$15 - (Q1876/Inputs!$B$16) - U1876, 0)</f>
        <v>0</v>
      </c>
    </row>
    <row r="1877" spans="1:22" x14ac:dyDescent="0.3">
      <c r="A1877" s="1">
        <v>46101.125</v>
      </c>
      <c r="B1877" s="2">
        <v>0</v>
      </c>
      <c r="C1877" s="2">
        <v>17.357164740115032</v>
      </c>
      <c r="D1877" s="2">
        <f t="shared" si="348"/>
        <v>31.86419941764062</v>
      </c>
      <c r="E1877" s="2">
        <f t="shared" si="349"/>
        <v>0</v>
      </c>
      <c r="F1877" s="2">
        <f t="shared" si="357"/>
        <v>0</v>
      </c>
      <c r="G1877" s="2">
        <f t="shared" si="358"/>
        <v>0</v>
      </c>
      <c r="H1877" s="2">
        <f>MIN(Inputs!$B$2, (Inputs!$B$14 - F1877)/Inputs!$B$15)</f>
        <v>170</v>
      </c>
      <c r="I1877" s="2">
        <f>MAX(MIN(Inputs!$B$2, F1877*Inputs!$B$16, Inputs!$B$14*Inputs!$B$4 - G1877), 0)</f>
        <v>0</v>
      </c>
      <c r="J1877" s="2">
        <f>MAX(MIN(Inputs!$B$2, F1877*Inputs!$B$16, (Inputs!$B$14-F1877)/Inputs!$B$15)*Inputs!$B$9, 0)</f>
        <v>0</v>
      </c>
      <c r="K1877" s="2">
        <f>MAX(E1877*Inputs!$B$5 - B1877 - Inputs!$B$8, 0) * H1877</f>
        <v>0</v>
      </c>
      <c r="L1877" s="2">
        <f>IF(B1877 &gt;= D1877*Inputs!$B$10, MAX(B1877 - E1877/Inputs!$B$5 - Inputs!$B$8, 0) * I1877, 0)</f>
        <v>0</v>
      </c>
      <c r="M1877" s="2">
        <f t="shared" si="350"/>
        <v>0</v>
      </c>
      <c r="N1877" s="3" t="str">
        <f t="shared" si="351"/>
        <v>Idle</v>
      </c>
      <c r="O1877" s="3" t="str">
        <f t="shared" si="359"/>
        <v>Idle</v>
      </c>
      <c r="P1877" s="2">
        <f t="shared" si="352"/>
        <v>0</v>
      </c>
      <c r="Q1877" s="2">
        <f t="shared" si="353"/>
        <v>0</v>
      </c>
      <c r="R1877" s="2">
        <f t="shared" si="354"/>
        <v>0</v>
      </c>
      <c r="S1877" s="2">
        <f t="shared" si="355"/>
        <v>0</v>
      </c>
      <c r="T1877" s="2">
        <f t="shared" si="356"/>
        <v>0</v>
      </c>
      <c r="U1877" s="2">
        <f>IF(O1877="Reg", R1877 * Inputs!$B$7, 0)</f>
        <v>0</v>
      </c>
      <c r="V1877" s="2">
        <f>MAX(F1877 + P1877*Inputs!$B$15 - (Q1877/Inputs!$B$16) - U1877, 0)</f>
        <v>0</v>
      </c>
    </row>
    <row r="1878" spans="1:22" x14ac:dyDescent="0.3">
      <c r="A1878" s="1">
        <v>46101.166666666657</v>
      </c>
      <c r="B1878" s="2">
        <v>0</v>
      </c>
      <c r="C1878" s="2">
        <v>8.6747676446585658</v>
      </c>
      <c r="D1878" s="2">
        <f t="shared" si="348"/>
        <v>31.86419941764062</v>
      </c>
      <c r="E1878" s="2">
        <f t="shared" si="349"/>
        <v>0.30973571357470969</v>
      </c>
      <c r="F1878" s="2">
        <f t="shared" si="357"/>
        <v>0</v>
      </c>
      <c r="G1878" s="2">
        <f t="shared" si="358"/>
        <v>0</v>
      </c>
      <c r="H1878" s="2">
        <f>MIN(Inputs!$B$2, (Inputs!$B$14 - F1878)/Inputs!$B$15)</f>
        <v>170</v>
      </c>
      <c r="I1878" s="2">
        <f>MAX(MIN(Inputs!$B$2, F1878*Inputs!$B$16, Inputs!$B$14*Inputs!$B$4 - G1878), 0)</f>
        <v>0</v>
      </c>
      <c r="J1878" s="2">
        <f>MAX(MIN(Inputs!$B$2, F1878*Inputs!$B$16, (Inputs!$B$14-F1878)/Inputs!$B$15)*Inputs!$B$9, 0)</f>
        <v>0</v>
      </c>
      <c r="K1878" s="2">
        <f>MAX(E1878*Inputs!$B$5 - B1878 - Inputs!$B$8, 0) * H1878</f>
        <v>0</v>
      </c>
      <c r="L1878" s="2">
        <f>IF(B1878 &gt;= D1878*Inputs!$B$10, MAX(B1878 - E1878/Inputs!$B$5 - Inputs!$B$8, 0) * I1878, 0)</f>
        <v>0</v>
      </c>
      <c r="M1878" s="2">
        <f t="shared" si="350"/>
        <v>0</v>
      </c>
      <c r="N1878" s="3" t="str">
        <f t="shared" si="351"/>
        <v>Idle</v>
      </c>
      <c r="O1878" s="3" t="str">
        <f t="shared" si="359"/>
        <v>Idle</v>
      </c>
      <c r="P1878" s="2">
        <f t="shared" si="352"/>
        <v>0</v>
      </c>
      <c r="Q1878" s="2">
        <f t="shared" si="353"/>
        <v>0</v>
      </c>
      <c r="R1878" s="2">
        <f t="shared" si="354"/>
        <v>0</v>
      </c>
      <c r="S1878" s="2">
        <f t="shared" si="355"/>
        <v>0</v>
      </c>
      <c r="T1878" s="2">
        <f t="shared" si="356"/>
        <v>0</v>
      </c>
      <c r="U1878" s="2">
        <f>IF(O1878="Reg", R1878 * Inputs!$B$7, 0)</f>
        <v>0</v>
      </c>
      <c r="V1878" s="2">
        <f>MAX(F1878 + P1878*Inputs!$B$15 - (Q1878/Inputs!$B$16) - U1878, 0)</f>
        <v>0</v>
      </c>
    </row>
    <row r="1879" spans="1:22" x14ac:dyDescent="0.3">
      <c r="A1879" s="1">
        <v>46101.208333333343</v>
      </c>
      <c r="B1879" s="2">
        <v>0</v>
      </c>
      <c r="C1879" s="2">
        <v>2.100481221355551</v>
      </c>
      <c r="D1879" s="2">
        <f t="shared" si="348"/>
        <v>31.86419941764062</v>
      </c>
      <c r="E1879" s="2">
        <f t="shared" si="349"/>
        <v>3.0659133417025228</v>
      </c>
      <c r="F1879" s="2">
        <f t="shared" si="357"/>
        <v>0</v>
      </c>
      <c r="G1879" s="2">
        <f t="shared" si="358"/>
        <v>0</v>
      </c>
      <c r="H1879" s="2">
        <f>MIN(Inputs!$B$2, (Inputs!$B$14 - F1879)/Inputs!$B$15)</f>
        <v>170</v>
      </c>
      <c r="I1879" s="2">
        <f>MAX(MIN(Inputs!$B$2, F1879*Inputs!$B$16, Inputs!$B$14*Inputs!$B$4 - G1879), 0)</f>
        <v>0</v>
      </c>
      <c r="J1879" s="2">
        <f>MAX(MIN(Inputs!$B$2, F1879*Inputs!$B$16, (Inputs!$B$14-F1879)/Inputs!$B$15)*Inputs!$B$9, 0)</f>
        <v>0</v>
      </c>
      <c r="K1879" s="2">
        <f>MAX(E1879*Inputs!$B$5 - B1879 - Inputs!$B$8, 0) * H1879</f>
        <v>0</v>
      </c>
      <c r="L1879" s="2">
        <f>IF(B1879 &gt;= D1879*Inputs!$B$10, MAX(B1879 - E1879/Inputs!$B$5 - Inputs!$B$8, 0) * I1879, 0)</f>
        <v>0</v>
      </c>
      <c r="M1879" s="2">
        <f t="shared" si="350"/>
        <v>0</v>
      </c>
      <c r="N1879" s="3" t="str">
        <f t="shared" si="351"/>
        <v>Idle</v>
      </c>
      <c r="O1879" s="3" t="str">
        <f t="shared" si="359"/>
        <v>Idle</v>
      </c>
      <c r="P1879" s="2">
        <f t="shared" si="352"/>
        <v>0</v>
      </c>
      <c r="Q1879" s="2">
        <f t="shared" si="353"/>
        <v>0</v>
      </c>
      <c r="R1879" s="2">
        <f t="shared" si="354"/>
        <v>0</v>
      </c>
      <c r="S1879" s="2">
        <f t="shared" si="355"/>
        <v>0</v>
      </c>
      <c r="T1879" s="2">
        <f t="shared" si="356"/>
        <v>0</v>
      </c>
      <c r="U1879" s="2">
        <f>IF(O1879="Reg", R1879 * Inputs!$B$7, 0)</f>
        <v>0</v>
      </c>
      <c r="V1879" s="2">
        <f>MAX(F1879 + P1879*Inputs!$B$15 - (Q1879/Inputs!$B$16) - U1879, 0)</f>
        <v>0</v>
      </c>
    </row>
    <row r="1880" spans="1:22" x14ac:dyDescent="0.3">
      <c r="A1880" s="1">
        <v>46101.25</v>
      </c>
      <c r="B1880" s="2">
        <v>0</v>
      </c>
      <c r="C1880" s="2">
        <v>4.9759404066358659</v>
      </c>
      <c r="D1880" s="2">
        <f t="shared" si="348"/>
        <v>31.86419941764062</v>
      </c>
      <c r="E1880" s="2">
        <f t="shared" si="349"/>
        <v>6.6074758845339572</v>
      </c>
      <c r="F1880" s="2">
        <f t="shared" si="357"/>
        <v>0</v>
      </c>
      <c r="G1880" s="2">
        <f t="shared" si="358"/>
        <v>0</v>
      </c>
      <c r="H1880" s="2">
        <f>MIN(Inputs!$B$2, (Inputs!$B$14 - F1880)/Inputs!$B$15)</f>
        <v>170</v>
      </c>
      <c r="I1880" s="2">
        <f>MAX(MIN(Inputs!$B$2, F1880*Inputs!$B$16, Inputs!$B$14*Inputs!$B$4 - G1880), 0)</f>
        <v>0</v>
      </c>
      <c r="J1880" s="2">
        <f>MAX(MIN(Inputs!$B$2, F1880*Inputs!$B$16, (Inputs!$B$14-F1880)/Inputs!$B$15)*Inputs!$B$9, 0)</f>
        <v>0</v>
      </c>
      <c r="K1880" s="2">
        <f>MAX(E1880*Inputs!$B$5 - B1880 - Inputs!$B$8, 0) * H1880</f>
        <v>0</v>
      </c>
      <c r="L1880" s="2">
        <f>IF(B1880 &gt;= D1880*Inputs!$B$10, MAX(B1880 - E1880/Inputs!$B$5 - Inputs!$B$8, 0) * I1880, 0)</f>
        <v>0</v>
      </c>
      <c r="M1880" s="2">
        <f t="shared" si="350"/>
        <v>0</v>
      </c>
      <c r="N1880" s="3" t="str">
        <f t="shared" si="351"/>
        <v>Idle</v>
      </c>
      <c r="O1880" s="3" t="str">
        <f t="shared" si="359"/>
        <v>Idle</v>
      </c>
      <c r="P1880" s="2">
        <f t="shared" si="352"/>
        <v>0</v>
      </c>
      <c r="Q1880" s="2">
        <f t="shared" si="353"/>
        <v>0</v>
      </c>
      <c r="R1880" s="2">
        <f t="shared" si="354"/>
        <v>0</v>
      </c>
      <c r="S1880" s="2">
        <f t="shared" si="355"/>
        <v>0</v>
      </c>
      <c r="T1880" s="2">
        <f t="shared" si="356"/>
        <v>0</v>
      </c>
      <c r="U1880" s="2">
        <f>IF(O1880="Reg", R1880 * Inputs!$B$7, 0)</f>
        <v>0</v>
      </c>
      <c r="V1880" s="2">
        <f>MAX(F1880 + P1880*Inputs!$B$15 - (Q1880/Inputs!$B$16) - U1880, 0)</f>
        <v>0</v>
      </c>
    </row>
    <row r="1881" spans="1:22" x14ac:dyDescent="0.3">
      <c r="A1881" s="1">
        <v>46101.291666666657</v>
      </c>
      <c r="B1881" s="2">
        <v>0</v>
      </c>
      <c r="C1881" s="2">
        <v>12.61060247568977</v>
      </c>
      <c r="D1881" s="2">
        <f t="shared" si="348"/>
        <v>31.86419941764062</v>
      </c>
      <c r="E1881" s="2">
        <f t="shared" si="349"/>
        <v>10.866729844756989</v>
      </c>
      <c r="F1881" s="2">
        <f t="shared" si="357"/>
        <v>0</v>
      </c>
      <c r="G1881" s="2">
        <f t="shared" si="358"/>
        <v>0</v>
      </c>
      <c r="H1881" s="2">
        <f>MIN(Inputs!$B$2, (Inputs!$B$14 - F1881)/Inputs!$B$15)</f>
        <v>170</v>
      </c>
      <c r="I1881" s="2">
        <f>MAX(MIN(Inputs!$B$2, F1881*Inputs!$B$16, Inputs!$B$14*Inputs!$B$4 - G1881), 0)</f>
        <v>0</v>
      </c>
      <c r="J1881" s="2">
        <f>MAX(MIN(Inputs!$B$2, F1881*Inputs!$B$16, (Inputs!$B$14-F1881)/Inputs!$B$15)*Inputs!$B$9, 0)</f>
        <v>0</v>
      </c>
      <c r="K1881" s="2">
        <f>MAX(E1881*Inputs!$B$5 - B1881 - Inputs!$B$8, 0) * H1881</f>
        <v>0</v>
      </c>
      <c r="L1881" s="2">
        <f>IF(B1881 &gt;= D1881*Inputs!$B$10, MAX(B1881 - E1881/Inputs!$B$5 - Inputs!$B$8, 0) * I1881, 0)</f>
        <v>0</v>
      </c>
      <c r="M1881" s="2">
        <f t="shared" si="350"/>
        <v>0</v>
      </c>
      <c r="N1881" s="3" t="str">
        <f t="shared" si="351"/>
        <v>Idle</v>
      </c>
      <c r="O1881" s="3" t="str">
        <f t="shared" si="359"/>
        <v>Idle</v>
      </c>
      <c r="P1881" s="2">
        <f t="shared" si="352"/>
        <v>0</v>
      </c>
      <c r="Q1881" s="2">
        <f t="shared" si="353"/>
        <v>0</v>
      </c>
      <c r="R1881" s="2">
        <f t="shared" si="354"/>
        <v>0</v>
      </c>
      <c r="S1881" s="2">
        <f t="shared" si="355"/>
        <v>0</v>
      </c>
      <c r="T1881" s="2">
        <f t="shared" si="356"/>
        <v>0</v>
      </c>
      <c r="U1881" s="2">
        <f>IF(O1881="Reg", R1881 * Inputs!$B$7, 0)</f>
        <v>0</v>
      </c>
      <c r="V1881" s="2">
        <f>MAX(F1881 + P1881*Inputs!$B$15 - (Q1881/Inputs!$B$16) - U1881, 0)</f>
        <v>0</v>
      </c>
    </row>
    <row r="1882" spans="1:22" x14ac:dyDescent="0.3">
      <c r="A1882" s="1">
        <v>46101.333333333343</v>
      </c>
      <c r="B1882" s="2">
        <v>0</v>
      </c>
      <c r="C1882" s="2">
        <v>13.88403177677993</v>
      </c>
      <c r="D1882" s="2">
        <f t="shared" si="348"/>
        <v>31.86419941764062</v>
      </c>
      <c r="E1882" s="2">
        <f t="shared" si="349"/>
        <v>19.21800789912912</v>
      </c>
      <c r="F1882" s="2">
        <f t="shared" si="357"/>
        <v>0</v>
      </c>
      <c r="G1882" s="2">
        <f t="shared" si="358"/>
        <v>0</v>
      </c>
      <c r="H1882" s="2">
        <f>MIN(Inputs!$B$2, (Inputs!$B$14 - F1882)/Inputs!$B$15)</f>
        <v>170</v>
      </c>
      <c r="I1882" s="2">
        <f>MAX(MIN(Inputs!$B$2, F1882*Inputs!$B$16, Inputs!$B$14*Inputs!$B$4 - G1882), 0)</f>
        <v>0</v>
      </c>
      <c r="J1882" s="2">
        <f>MAX(MIN(Inputs!$B$2, F1882*Inputs!$B$16, (Inputs!$B$14-F1882)/Inputs!$B$15)*Inputs!$B$9, 0)</f>
        <v>0</v>
      </c>
      <c r="K1882" s="2">
        <f>MAX(E1882*Inputs!$B$5 - B1882 - Inputs!$B$8, 0) * H1882</f>
        <v>0</v>
      </c>
      <c r="L1882" s="2">
        <f>IF(B1882 &gt;= D1882*Inputs!$B$10, MAX(B1882 - E1882/Inputs!$B$5 - Inputs!$B$8, 0) * I1882, 0)</f>
        <v>0</v>
      </c>
      <c r="M1882" s="2">
        <f t="shared" si="350"/>
        <v>0</v>
      </c>
      <c r="N1882" s="3" t="str">
        <f t="shared" si="351"/>
        <v>Idle</v>
      </c>
      <c r="O1882" s="3" t="str">
        <f t="shared" si="359"/>
        <v>Idle</v>
      </c>
      <c r="P1882" s="2">
        <f t="shared" si="352"/>
        <v>0</v>
      </c>
      <c r="Q1882" s="2">
        <f t="shared" si="353"/>
        <v>0</v>
      </c>
      <c r="R1882" s="2">
        <f t="shared" si="354"/>
        <v>0</v>
      </c>
      <c r="S1882" s="2">
        <f t="shared" si="355"/>
        <v>0</v>
      </c>
      <c r="T1882" s="2">
        <f t="shared" si="356"/>
        <v>0</v>
      </c>
      <c r="U1882" s="2">
        <f>IF(O1882="Reg", R1882 * Inputs!$B$7, 0)</f>
        <v>0</v>
      </c>
      <c r="V1882" s="2">
        <f>MAX(F1882 + P1882*Inputs!$B$15 - (Q1882/Inputs!$B$16) - U1882, 0)</f>
        <v>0</v>
      </c>
    </row>
    <row r="1883" spans="1:22" x14ac:dyDescent="0.3">
      <c r="A1883" s="1">
        <v>46101.375</v>
      </c>
      <c r="B1883" s="2">
        <v>1.858414281448258</v>
      </c>
      <c r="C1883" s="2">
        <v>6.9423934931409903</v>
      </c>
      <c r="D1883" s="2">
        <f t="shared" si="348"/>
        <v>31.86419941764062</v>
      </c>
      <c r="E1883" s="2">
        <f t="shared" si="349"/>
        <v>27.917274533608079</v>
      </c>
      <c r="F1883" s="2">
        <f t="shared" si="357"/>
        <v>0</v>
      </c>
      <c r="G1883" s="2">
        <f t="shared" si="358"/>
        <v>0</v>
      </c>
      <c r="H1883" s="2">
        <f>MIN(Inputs!$B$2, (Inputs!$B$14 - F1883)/Inputs!$B$15)</f>
        <v>170</v>
      </c>
      <c r="I1883" s="2">
        <f>MAX(MIN(Inputs!$B$2, F1883*Inputs!$B$16, Inputs!$B$14*Inputs!$B$4 - G1883), 0)</f>
        <v>0</v>
      </c>
      <c r="J1883" s="2">
        <f>MAX(MIN(Inputs!$B$2, F1883*Inputs!$B$16, (Inputs!$B$14-F1883)/Inputs!$B$15)*Inputs!$B$9, 0)</f>
        <v>0</v>
      </c>
      <c r="K1883" s="2">
        <f>MAX(E1883*Inputs!$B$5 - B1883 - Inputs!$B$8, 0) * H1883</f>
        <v>460.49384238156472</v>
      </c>
      <c r="L1883" s="2">
        <f>IF(B1883 &gt;= D1883*Inputs!$B$10, MAX(B1883 - E1883/Inputs!$B$5 - Inputs!$B$8, 0) * I1883, 0)</f>
        <v>0</v>
      </c>
      <c r="M1883" s="2">
        <f t="shared" si="350"/>
        <v>0</v>
      </c>
      <c r="N1883" s="3" t="str">
        <f t="shared" si="351"/>
        <v>Charge</v>
      </c>
      <c r="O1883" s="3" t="str">
        <f t="shared" si="359"/>
        <v>Charge</v>
      </c>
      <c r="P1883" s="2">
        <f t="shared" si="352"/>
        <v>170</v>
      </c>
      <c r="Q1883" s="2">
        <f t="shared" si="353"/>
        <v>0</v>
      </c>
      <c r="R1883" s="2">
        <f t="shared" si="354"/>
        <v>0</v>
      </c>
      <c r="S1883" s="2">
        <f t="shared" si="355"/>
        <v>-315.93042784620388</v>
      </c>
      <c r="T1883" s="2">
        <f t="shared" si="356"/>
        <v>0</v>
      </c>
      <c r="U1883" s="2">
        <f>IF(O1883="Reg", R1883 * Inputs!$B$7, 0)</f>
        <v>0</v>
      </c>
      <c r="V1883" s="2">
        <f>MAX(F1883 + P1883*Inputs!$B$15 - (Q1883/Inputs!$B$16) - U1883, 0)</f>
        <v>170</v>
      </c>
    </row>
    <row r="1884" spans="1:22" x14ac:dyDescent="0.3">
      <c r="A1884" s="1">
        <v>46101.416666666657</v>
      </c>
      <c r="B1884" s="2">
        <v>16.53706576876688</v>
      </c>
      <c r="C1884" s="2">
        <v>2.2495217097781319</v>
      </c>
      <c r="D1884" s="2">
        <f t="shared" si="348"/>
        <v>31.86419941764062</v>
      </c>
      <c r="E1884" s="2">
        <f t="shared" si="349"/>
        <v>36.466080086433202</v>
      </c>
      <c r="F1884" s="2">
        <f t="shared" si="357"/>
        <v>170</v>
      </c>
      <c r="G1884" s="2">
        <f t="shared" si="358"/>
        <v>0</v>
      </c>
      <c r="H1884" s="2">
        <f>MIN(Inputs!$B$2, (Inputs!$B$14 - F1884)/Inputs!$B$15)</f>
        <v>170</v>
      </c>
      <c r="I1884" s="2">
        <f>MAX(MIN(Inputs!$B$2, F1884*Inputs!$B$16, Inputs!$B$14*Inputs!$B$4 - G1884), 0)</f>
        <v>170</v>
      </c>
      <c r="J1884" s="2">
        <f>MAX(MIN(Inputs!$B$2, F1884*Inputs!$B$16, (Inputs!$B$14-F1884)/Inputs!$B$15)*Inputs!$B$9, 0)</f>
        <v>136</v>
      </c>
      <c r="K1884" s="2">
        <f>MAX(E1884*Inputs!$B$5 - B1884 - Inputs!$B$8, 0) * H1884</f>
        <v>0</v>
      </c>
      <c r="L1884" s="2">
        <f>IF(B1884 &gt;= D1884*Inputs!$B$10, MAX(B1884 - E1884/Inputs!$B$5 - Inputs!$B$8, 0) * I1884, 0)</f>
        <v>0</v>
      </c>
      <c r="M1884" s="2">
        <f t="shared" si="350"/>
        <v>305.93495252982592</v>
      </c>
      <c r="N1884" s="3" t="str">
        <f t="shared" si="351"/>
        <v>Reg</v>
      </c>
      <c r="O1884" s="3" t="str">
        <f t="shared" si="359"/>
        <v>Charge</v>
      </c>
      <c r="P1884" s="2">
        <f t="shared" si="352"/>
        <v>170</v>
      </c>
      <c r="Q1884" s="2">
        <f t="shared" si="353"/>
        <v>0</v>
      </c>
      <c r="R1884" s="2">
        <f t="shared" si="354"/>
        <v>0</v>
      </c>
      <c r="S1884" s="2">
        <f t="shared" si="355"/>
        <v>-2811.3011806903696</v>
      </c>
      <c r="T1884" s="2">
        <f t="shared" si="356"/>
        <v>0</v>
      </c>
      <c r="U1884" s="2">
        <f>IF(O1884="Reg", R1884 * Inputs!$B$7, 0)</f>
        <v>0</v>
      </c>
      <c r="V1884" s="2">
        <f>MAX(F1884 + P1884*Inputs!$B$15 - (Q1884/Inputs!$B$16) - U1884, 0)</f>
        <v>340</v>
      </c>
    </row>
    <row r="1885" spans="1:22" x14ac:dyDescent="0.3">
      <c r="A1885" s="1">
        <v>46101.458333333343</v>
      </c>
      <c r="B1885" s="2">
        <v>21.2493752569886</v>
      </c>
      <c r="C1885" s="2">
        <v>23.12453894428474</v>
      </c>
      <c r="D1885" s="2">
        <f t="shared" si="348"/>
        <v>31.86419941764062</v>
      </c>
      <c r="E1885" s="2">
        <f t="shared" si="349"/>
        <v>42.731109700095111</v>
      </c>
      <c r="F1885" s="2">
        <f t="shared" si="357"/>
        <v>340</v>
      </c>
      <c r="G1885" s="2">
        <f t="shared" si="358"/>
        <v>0</v>
      </c>
      <c r="H1885" s="2">
        <f>MIN(Inputs!$B$2, (Inputs!$B$14 - F1885)/Inputs!$B$15)</f>
        <v>0</v>
      </c>
      <c r="I1885" s="2">
        <f>MAX(MIN(Inputs!$B$2, F1885*Inputs!$B$16, Inputs!$B$14*Inputs!$B$4 - G1885), 0)</f>
        <v>170</v>
      </c>
      <c r="J1885" s="2">
        <f>MAX(MIN(Inputs!$B$2, F1885*Inputs!$B$16, (Inputs!$B$14-F1885)/Inputs!$B$15)*Inputs!$B$9, 0)</f>
        <v>0</v>
      </c>
      <c r="K1885" s="2">
        <f>MAX(E1885*Inputs!$B$5 - B1885 - Inputs!$B$8, 0) * H1885</f>
        <v>0</v>
      </c>
      <c r="L1885" s="2">
        <f>IF(B1885 &gt;= D1885*Inputs!$B$10, MAX(B1885 - E1885/Inputs!$B$5 - Inputs!$B$8, 0) * I1885, 0)</f>
        <v>0</v>
      </c>
      <c r="M1885" s="2">
        <f t="shared" si="350"/>
        <v>0</v>
      </c>
      <c r="N1885" s="3" t="str">
        <f t="shared" si="351"/>
        <v>Idle</v>
      </c>
      <c r="O1885" s="3" t="str">
        <f t="shared" si="359"/>
        <v>Idle</v>
      </c>
      <c r="P1885" s="2">
        <f t="shared" si="352"/>
        <v>0</v>
      </c>
      <c r="Q1885" s="2">
        <f t="shared" si="353"/>
        <v>0</v>
      </c>
      <c r="R1885" s="2">
        <f t="shared" si="354"/>
        <v>0</v>
      </c>
      <c r="S1885" s="2">
        <f t="shared" si="355"/>
        <v>0</v>
      </c>
      <c r="T1885" s="2">
        <f t="shared" si="356"/>
        <v>0</v>
      </c>
      <c r="U1885" s="2">
        <f>IF(O1885="Reg", R1885 * Inputs!$B$7, 0)</f>
        <v>0</v>
      </c>
      <c r="V1885" s="2">
        <f>MAX(F1885 + P1885*Inputs!$B$15 - (Q1885/Inputs!$B$16) - U1885, 0)</f>
        <v>340</v>
      </c>
    </row>
    <row r="1886" spans="1:22" x14ac:dyDescent="0.3">
      <c r="A1886" s="1">
        <v>46101.5</v>
      </c>
      <c r="B1886" s="2">
        <v>25.5555237613382</v>
      </c>
      <c r="C1886" s="2">
        <v>8.4598478367081658</v>
      </c>
      <c r="D1886" s="2">
        <f t="shared" si="348"/>
        <v>31.86419941764062</v>
      </c>
      <c r="E1886" s="2">
        <f t="shared" si="349"/>
        <v>51.272359631152398</v>
      </c>
      <c r="F1886" s="2">
        <f t="shared" si="357"/>
        <v>340</v>
      </c>
      <c r="G1886" s="2">
        <f t="shared" si="358"/>
        <v>0</v>
      </c>
      <c r="H1886" s="2">
        <f>MIN(Inputs!$B$2, (Inputs!$B$14 - F1886)/Inputs!$B$15)</f>
        <v>0</v>
      </c>
      <c r="I1886" s="2">
        <f>MAX(MIN(Inputs!$B$2, F1886*Inputs!$B$16, Inputs!$B$14*Inputs!$B$4 - G1886), 0)</f>
        <v>170</v>
      </c>
      <c r="J1886" s="2">
        <f>MAX(MIN(Inputs!$B$2, F1886*Inputs!$B$16, (Inputs!$B$14-F1886)/Inputs!$B$15)*Inputs!$B$9, 0)</f>
        <v>0</v>
      </c>
      <c r="K1886" s="2">
        <f>MAX(E1886*Inputs!$B$5 - B1886 - Inputs!$B$8, 0) * H1886</f>
        <v>0</v>
      </c>
      <c r="L1886" s="2">
        <f>IF(B1886 &gt;= D1886*Inputs!$B$10, MAX(B1886 - E1886/Inputs!$B$5 - Inputs!$B$8, 0) * I1886, 0)</f>
        <v>0</v>
      </c>
      <c r="M1886" s="2">
        <f t="shared" si="350"/>
        <v>0</v>
      </c>
      <c r="N1886" s="3" t="str">
        <f t="shared" si="351"/>
        <v>Idle</v>
      </c>
      <c r="O1886" s="3" t="str">
        <f t="shared" si="359"/>
        <v>Idle</v>
      </c>
      <c r="P1886" s="2">
        <f t="shared" si="352"/>
        <v>0</v>
      </c>
      <c r="Q1886" s="2">
        <f t="shared" si="353"/>
        <v>0</v>
      </c>
      <c r="R1886" s="2">
        <f t="shared" si="354"/>
        <v>0</v>
      </c>
      <c r="S1886" s="2">
        <f t="shared" si="355"/>
        <v>0</v>
      </c>
      <c r="T1886" s="2">
        <f t="shared" si="356"/>
        <v>0</v>
      </c>
      <c r="U1886" s="2">
        <f>IF(O1886="Reg", R1886 * Inputs!$B$7, 0)</f>
        <v>0</v>
      </c>
      <c r="V1886" s="2">
        <f>MAX(F1886 + P1886*Inputs!$B$15 - (Q1886/Inputs!$B$16) - U1886, 0)</f>
        <v>340</v>
      </c>
    </row>
    <row r="1887" spans="1:22" x14ac:dyDescent="0.3">
      <c r="A1887" s="1">
        <v>46101.541666666657</v>
      </c>
      <c r="B1887" s="2">
        <v>50.10766832623279</v>
      </c>
      <c r="C1887" s="2">
        <v>4.934441247304644</v>
      </c>
      <c r="D1887" s="2">
        <f t="shared" si="348"/>
        <v>31.86419941764062</v>
      </c>
      <c r="E1887" s="2">
        <f t="shared" si="349"/>
        <v>59.897375723556216</v>
      </c>
      <c r="F1887" s="2">
        <f t="shared" si="357"/>
        <v>340</v>
      </c>
      <c r="G1887" s="2">
        <f t="shared" si="358"/>
        <v>0</v>
      </c>
      <c r="H1887" s="2">
        <f>MIN(Inputs!$B$2, (Inputs!$B$14 - F1887)/Inputs!$B$15)</f>
        <v>0</v>
      </c>
      <c r="I1887" s="2">
        <f>MAX(MIN(Inputs!$B$2, F1887*Inputs!$B$16, Inputs!$B$14*Inputs!$B$4 - G1887), 0)</f>
        <v>170</v>
      </c>
      <c r="J1887" s="2">
        <f>MAX(MIN(Inputs!$B$2, F1887*Inputs!$B$16, (Inputs!$B$14-F1887)/Inputs!$B$15)*Inputs!$B$9, 0)</f>
        <v>0</v>
      </c>
      <c r="K1887" s="2">
        <f>MAX(E1887*Inputs!$B$5 - B1887 - Inputs!$B$8, 0) * H1887</f>
        <v>0</v>
      </c>
      <c r="L1887" s="2">
        <f>IF(B1887 &gt;= D1887*Inputs!$B$10, MAX(B1887 - E1887/Inputs!$B$5 - Inputs!$B$8, 0) * I1887, 0)</f>
        <v>0</v>
      </c>
      <c r="M1887" s="2">
        <f t="shared" si="350"/>
        <v>0</v>
      </c>
      <c r="N1887" s="3" t="str">
        <f t="shared" si="351"/>
        <v>Idle</v>
      </c>
      <c r="O1887" s="3" t="str">
        <f t="shared" si="359"/>
        <v>Idle</v>
      </c>
      <c r="P1887" s="2">
        <f t="shared" si="352"/>
        <v>0</v>
      </c>
      <c r="Q1887" s="2">
        <f t="shared" si="353"/>
        <v>0</v>
      </c>
      <c r="R1887" s="2">
        <f t="shared" si="354"/>
        <v>0</v>
      </c>
      <c r="S1887" s="2">
        <f t="shared" si="355"/>
        <v>0</v>
      </c>
      <c r="T1887" s="2">
        <f t="shared" si="356"/>
        <v>0</v>
      </c>
      <c r="U1887" s="2">
        <f>IF(O1887="Reg", R1887 * Inputs!$B$7, 0)</f>
        <v>0</v>
      </c>
      <c r="V1887" s="2">
        <f>MAX(F1887 + P1887*Inputs!$B$15 - (Q1887/Inputs!$B$16) - U1887, 0)</f>
        <v>340</v>
      </c>
    </row>
    <row r="1888" spans="1:22" x14ac:dyDescent="0.3">
      <c r="A1888" s="1">
        <v>46101.583333333343</v>
      </c>
      <c r="B1888" s="2">
        <v>52.195599806873751</v>
      </c>
      <c r="C1888" s="2">
        <v>6.8208998769741118</v>
      </c>
      <c r="D1888" s="2">
        <f t="shared" si="348"/>
        <v>31.86419941764062</v>
      </c>
      <c r="E1888" s="2">
        <f t="shared" si="349"/>
        <v>62.281927304706926</v>
      </c>
      <c r="F1888" s="2">
        <f t="shared" si="357"/>
        <v>340</v>
      </c>
      <c r="G1888" s="2">
        <f t="shared" si="358"/>
        <v>0</v>
      </c>
      <c r="H1888" s="2">
        <f>MIN(Inputs!$B$2, (Inputs!$B$14 - F1888)/Inputs!$B$15)</f>
        <v>0</v>
      </c>
      <c r="I1888" s="2">
        <f>MAX(MIN(Inputs!$B$2, F1888*Inputs!$B$16, Inputs!$B$14*Inputs!$B$4 - G1888), 0)</f>
        <v>170</v>
      </c>
      <c r="J1888" s="2">
        <f>MAX(MIN(Inputs!$B$2, F1888*Inputs!$B$16, (Inputs!$B$14-F1888)/Inputs!$B$15)*Inputs!$B$9, 0)</f>
        <v>0</v>
      </c>
      <c r="K1888" s="2">
        <f>MAX(E1888*Inputs!$B$5 - B1888 - Inputs!$B$8, 0) * H1888</f>
        <v>0</v>
      </c>
      <c r="L1888" s="2">
        <f>IF(B1888 &gt;= D1888*Inputs!$B$10, MAX(B1888 - E1888/Inputs!$B$5 - Inputs!$B$8, 0) * I1888, 0)</f>
        <v>0</v>
      </c>
      <c r="M1888" s="2">
        <f t="shared" si="350"/>
        <v>0</v>
      </c>
      <c r="N1888" s="3" t="str">
        <f t="shared" si="351"/>
        <v>Idle</v>
      </c>
      <c r="O1888" s="3" t="str">
        <f t="shared" si="359"/>
        <v>Idle</v>
      </c>
      <c r="P1888" s="2">
        <f t="shared" si="352"/>
        <v>0</v>
      </c>
      <c r="Q1888" s="2">
        <f t="shared" si="353"/>
        <v>0</v>
      </c>
      <c r="R1888" s="2">
        <f t="shared" si="354"/>
        <v>0</v>
      </c>
      <c r="S1888" s="2">
        <f t="shared" si="355"/>
        <v>0</v>
      </c>
      <c r="T1888" s="2">
        <f t="shared" si="356"/>
        <v>0</v>
      </c>
      <c r="U1888" s="2">
        <f>IF(O1888="Reg", R1888 * Inputs!$B$7, 0)</f>
        <v>0</v>
      </c>
      <c r="V1888" s="2">
        <f>MAX(F1888 + P1888*Inputs!$B$15 - (Q1888/Inputs!$B$16) - U1888, 0)</f>
        <v>340</v>
      </c>
    </row>
    <row r="1889" spans="1:22" x14ac:dyDescent="0.3">
      <c r="A1889" s="1">
        <v>46101.625</v>
      </c>
      <c r="B1889" s="2">
        <v>53.151247598398989</v>
      </c>
      <c r="C1889" s="2">
        <v>8.4189800395456604</v>
      </c>
      <c r="D1889" s="2">
        <f t="shared" si="348"/>
        <v>31.86419941764062</v>
      </c>
      <c r="E1889" s="2">
        <f t="shared" si="349"/>
        <v>64.250975917797049</v>
      </c>
      <c r="F1889" s="2">
        <f t="shared" si="357"/>
        <v>340</v>
      </c>
      <c r="G1889" s="2">
        <f t="shared" si="358"/>
        <v>0</v>
      </c>
      <c r="H1889" s="2">
        <f>MIN(Inputs!$B$2, (Inputs!$B$14 - F1889)/Inputs!$B$15)</f>
        <v>0</v>
      </c>
      <c r="I1889" s="2">
        <f>MAX(MIN(Inputs!$B$2, F1889*Inputs!$B$16, Inputs!$B$14*Inputs!$B$4 - G1889), 0)</f>
        <v>170</v>
      </c>
      <c r="J1889" s="2">
        <f>MAX(MIN(Inputs!$B$2, F1889*Inputs!$B$16, (Inputs!$B$14-F1889)/Inputs!$B$15)*Inputs!$B$9, 0)</f>
        <v>0</v>
      </c>
      <c r="K1889" s="2">
        <f>MAX(E1889*Inputs!$B$5 - B1889 - Inputs!$B$8, 0) * H1889</f>
        <v>0</v>
      </c>
      <c r="L1889" s="2">
        <f>IF(B1889 &gt;= D1889*Inputs!$B$10, MAX(B1889 - E1889/Inputs!$B$5 - Inputs!$B$8, 0) * I1889, 0)</f>
        <v>0</v>
      </c>
      <c r="M1889" s="2">
        <f t="shared" si="350"/>
        <v>0</v>
      </c>
      <c r="N1889" s="3" t="str">
        <f t="shared" si="351"/>
        <v>Idle</v>
      </c>
      <c r="O1889" s="3" t="str">
        <f t="shared" si="359"/>
        <v>Idle</v>
      </c>
      <c r="P1889" s="2">
        <f t="shared" si="352"/>
        <v>0</v>
      </c>
      <c r="Q1889" s="2">
        <f t="shared" si="353"/>
        <v>0</v>
      </c>
      <c r="R1889" s="2">
        <f t="shared" si="354"/>
        <v>0</v>
      </c>
      <c r="S1889" s="2">
        <f t="shared" si="355"/>
        <v>0</v>
      </c>
      <c r="T1889" s="2">
        <f t="shared" si="356"/>
        <v>0</v>
      </c>
      <c r="U1889" s="2">
        <f>IF(O1889="Reg", R1889 * Inputs!$B$7, 0)</f>
        <v>0</v>
      </c>
      <c r="V1889" s="2">
        <f>MAX(F1889 + P1889*Inputs!$B$15 - (Q1889/Inputs!$B$16) - U1889, 0)</f>
        <v>340</v>
      </c>
    </row>
    <row r="1890" spans="1:22" x14ac:dyDescent="0.3">
      <c r="A1890" s="1">
        <v>46101.666666666657</v>
      </c>
      <c r="B1890" s="2">
        <v>54.127243450738291</v>
      </c>
      <c r="C1890" s="2">
        <v>9.8866947544004304</v>
      </c>
      <c r="D1890" s="2">
        <f t="shared" si="348"/>
        <v>31.86419941764062</v>
      </c>
      <c r="E1890" s="2">
        <f t="shared" si="349"/>
        <v>64.939891302123343</v>
      </c>
      <c r="F1890" s="2">
        <f t="shared" si="357"/>
        <v>340</v>
      </c>
      <c r="G1890" s="2">
        <f t="shared" si="358"/>
        <v>0</v>
      </c>
      <c r="H1890" s="2">
        <f>MIN(Inputs!$B$2, (Inputs!$B$14 - F1890)/Inputs!$B$15)</f>
        <v>0</v>
      </c>
      <c r="I1890" s="2">
        <f>MAX(MIN(Inputs!$B$2, F1890*Inputs!$B$16, Inputs!$B$14*Inputs!$B$4 - G1890), 0)</f>
        <v>170</v>
      </c>
      <c r="J1890" s="2">
        <f>MAX(MIN(Inputs!$B$2, F1890*Inputs!$B$16, (Inputs!$B$14-F1890)/Inputs!$B$15)*Inputs!$B$9, 0)</f>
        <v>0</v>
      </c>
      <c r="K1890" s="2">
        <f>MAX(E1890*Inputs!$B$5 - B1890 - Inputs!$B$8, 0) * H1890</f>
        <v>0</v>
      </c>
      <c r="L1890" s="2">
        <f>IF(B1890 &gt;= D1890*Inputs!$B$10, MAX(B1890 - E1890/Inputs!$B$5 - Inputs!$B$8, 0) * I1890, 0)</f>
        <v>0</v>
      </c>
      <c r="M1890" s="2">
        <f t="shared" si="350"/>
        <v>0</v>
      </c>
      <c r="N1890" s="3" t="str">
        <f t="shared" si="351"/>
        <v>Idle</v>
      </c>
      <c r="O1890" s="3" t="str">
        <f t="shared" si="359"/>
        <v>Idle</v>
      </c>
      <c r="P1890" s="2">
        <f t="shared" si="352"/>
        <v>0</v>
      </c>
      <c r="Q1890" s="2">
        <f t="shared" si="353"/>
        <v>0</v>
      </c>
      <c r="R1890" s="2">
        <f t="shared" si="354"/>
        <v>0</v>
      </c>
      <c r="S1890" s="2">
        <f t="shared" si="355"/>
        <v>0</v>
      </c>
      <c r="T1890" s="2">
        <f t="shared" si="356"/>
        <v>0</v>
      </c>
      <c r="U1890" s="2">
        <f>IF(O1890="Reg", R1890 * Inputs!$B$7, 0)</f>
        <v>0</v>
      </c>
      <c r="V1890" s="2">
        <f>MAX(F1890 + P1890*Inputs!$B$15 - (Q1890/Inputs!$B$16) - U1890, 0)</f>
        <v>340</v>
      </c>
    </row>
    <row r="1891" spans="1:22" x14ac:dyDescent="0.3">
      <c r="A1891" s="1">
        <v>46101.708333333343</v>
      </c>
      <c r="B1891" s="2">
        <v>72.496874843332378</v>
      </c>
      <c r="C1891" s="2">
        <v>1.262476041795459</v>
      </c>
      <c r="D1891" s="2">
        <f t="shared" si="348"/>
        <v>31.86419941764062</v>
      </c>
      <c r="E1891" s="2">
        <f t="shared" si="349"/>
        <v>63.439971104759969</v>
      </c>
      <c r="F1891" s="2">
        <f t="shared" si="357"/>
        <v>340</v>
      </c>
      <c r="G1891" s="2">
        <f t="shared" si="358"/>
        <v>0</v>
      </c>
      <c r="H1891" s="2">
        <f>MIN(Inputs!$B$2, (Inputs!$B$14 - F1891)/Inputs!$B$15)</f>
        <v>0</v>
      </c>
      <c r="I1891" s="2">
        <f>MAX(MIN(Inputs!$B$2, F1891*Inputs!$B$16, Inputs!$B$14*Inputs!$B$4 - G1891), 0)</f>
        <v>170</v>
      </c>
      <c r="J1891" s="2">
        <f>MAX(MIN(Inputs!$B$2, F1891*Inputs!$B$16, (Inputs!$B$14-F1891)/Inputs!$B$15)*Inputs!$B$9, 0)</f>
        <v>0</v>
      </c>
      <c r="K1891" s="2">
        <f>MAX(E1891*Inputs!$B$5 - B1891 - Inputs!$B$8, 0) * H1891</f>
        <v>0</v>
      </c>
      <c r="L1891" s="2">
        <f>IF(B1891 &gt;= D1891*Inputs!$B$10, MAX(B1891 - E1891/Inputs!$B$5 - Inputs!$B$8, 0) * I1891, 0)</f>
        <v>0</v>
      </c>
      <c r="M1891" s="2">
        <f t="shared" si="350"/>
        <v>0</v>
      </c>
      <c r="N1891" s="3" t="str">
        <f t="shared" si="351"/>
        <v>Idle</v>
      </c>
      <c r="O1891" s="3" t="str">
        <f t="shared" si="359"/>
        <v>Idle</v>
      </c>
      <c r="P1891" s="2">
        <f t="shared" si="352"/>
        <v>0</v>
      </c>
      <c r="Q1891" s="2">
        <f t="shared" si="353"/>
        <v>0</v>
      </c>
      <c r="R1891" s="2">
        <f t="shared" si="354"/>
        <v>0</v>
      </c>
      <c r="S1891" s="2">
        <f t="shared" si="355"/>
        <v>0</v>
      </c>
      <c r="T1891" s="2">
        <f t="shared" si="356"/>
        <v>0</v>
      </c>
      <c r="U1891" s="2">
        <f>IF(O1891="Reg", R1891 * Inputs!$B$7, 0)</f>
        <v>0</v>
      </c>
      <c r="V1891" s="2">
        <f>MAX(F1891 + P1891*Inputs!$B$15 - (Q1891/Inputs!$B$16) - U1891, 0)</f>
        <v>340</v>
      </c>
    </row>
    <row r="1892" spans="1:22" x14ac:dyDescent="0.3">
      <c r="A1892" s="1">
        <v>46101.75</v>
      </c>
      <c r="B1892" s="2">
        <v>77.305620315761104</v>
      </c>
      <c r="C1892" s="2">
        <v>10.764168807599839</v>
      </c>
      <c r="D1892" s="2">
        <f t="shared" si="348"/>
        <v>31.86419941764062</v>
      </c>
      <c r="E1892" s="2">
        <f t="shared" si="349"/>
        <v>58.999865425188183</v>
      </c>
      <c r="F1892" s="2">
        <f t="shared" si="357"/>
        <v>340</v>
      </c>
      <c r="G1892" s="2">
        <f t="shared" si="358"/>
        <v>0</v>
      </c>
      <c r="H1892" s="2">
        <f>MIN(Inputs!$B$2, (Inputs!$B$14 - F1892)/Inputs!$B$15)</f>
        <v>0</v>
      </c>
      <c r="I1892" s="2">
        <f>MAX(MIN(Inputs!$B$2, F1892*Inputs!$B$16, Inputs!$B$14*Inputs!$B$4 - G1892), 0)</f>
        <v>170</v>
      </c>
      <c r="J1892" s="2">
        <f>MAX(MIN(Inputs!$B$2, F1892*Inputs!$B$16, (Inputs!$B$14-F1892)/Inputs!$B$15)*Inputs!$B$9, 0)</f>
        <v>0</v>
      </c>
      <c r="K1892" s="2">
        <f>MAX(E1892*Inputs!$B$5 - B1892 - Inputs!$B$8, 0) * H1892</f>
        <v>0</v>
      </c>
      <c r="L1892" s="2">
        <f>IF(B1892 &gt;= D1892*Inputs!$B$10, MAX(B1892 - E1892/Inputs!$B$5 - Inputs!$B$8, 0) * I1892, 0)</f>
        <v>0</v>
      </c>
      <c r="M1892" s="2">
        <f t="shared" si="350"/>
        <v>0</v>
      </c>
      <c r="N1892" s="3" t="str">
        <f t="shared" si="351"/>
        <v>Idle</v>
      </c>
      <c r="O1892" s="3" t="str">
        <f t="shared" si="359"/>
        <v>Idle</v>
      </c>
      <c r="P1892" s="2">
        <f t="shared" si="352"/>
        <v>0</v>
      </c>
      <c r="Q1892" s="2">
        <f t="shared" si="353"/>
        <v>0</v>
      </c>
      <c r="R1892" s="2">
        <f t="shared" si="354"/>
        <v>0</v>
      </c>
      <c r="S1892" s="2">
        <f t="shared" si="355"/>
        <v>0</v>
      </c>
      <c r="T1892" s="2">
        <f t="shared" si="356"/>
        <v>0</v>
      </c>
      <c r="U1892" s="2">
        <f>IF(O1892="Reg", R1892 * Inputs!$B$7, 0)</f>
        <v>0</v>
      </c>
      <c r="V1892" s="2">
        <f>MAX(F1892 + P1892*Inputs!$B$15 - (Q1892/Inputs!$B$16) - U1892, 0)</f>
        <v>340</v>
      </c>
    </row>
    <row r="1893" spans="1:22" x14ac:dyDescent="0.3">
      <c r="A1893" s="1">
        <v>46101.791666666657</v>
      </c>
      <c r="B1893" s="2">
        <v>64.414977813137028</v>
      </c>
      <c r="C1893" s="2">
        <v>6.7202103433822096</v>
      </c>
      <c r="D1893" s="2">
        <f t="shared" si="348"/>
        <v>31.86419941764062</v>
      </c>
      <c r="E1893" s="2">
        <f t="shared" si="349"/>
        <v>52.247818190372122</v>
      </c>
      <c r="F1893" s="2">
        <f t="shared" si="357"/>
        <v>340</v>
      </c>
      <c r="G1893" s="2">
        <f t="shared" si="358"/>
        <v>0</v>
      </c>
      <c r="H1893" s="2">
        <f>MIN(Inputs!$B$2, (Inputs!$B$14 - F1893)/Inputs!$B$15)</f>
        <v>0</v>
      </c>
      <c r="I1893" s="2">
        <f>MAX(MIN(Inputs!$B$2, F1893*Inputs!$B$16, Inputs!$B$14*Inputs!$B$4 - G1893), 0)</f>
        <v>170</v>
      </c>
      <c r="J1893" s="2">
        <f>MAX(MIN(Inputs!$B$2, F1893*Inputs!$B$16, (Inputs!$B$14-F1893)/Inputs!$B$15)*Inputs!$B$9, 0)</f>
        <v>0</v>
      </c>
      <c r="K1893" s="2">
        <f>MAX(E1893*Inputs!$B$5 - B1893 - Inputs!$B$8, 0) * H1893</f>
        <v>0</v>
      </c>
      <c r="L1893" s="2">
        <f>IF(B1893 &gt;= D1893*Inputs!$B$10, MAX(B1893 - E1893/Inputs!$B$5 - Inputs!$B$8, 0) * I1893, 0)</f>
        <v>0</v>
      </c>
      <c r="M1893" s="2">
        <f t="shared" si="350"/>
        <v>0</v>
      </c>
      <c r="N1893" s="3" t="str">
        <f t="shared" si="351"/>
        <v>Idle</v>
      </c>
      <c r="O1893" s="3" t="str">
        <f t="shared" si="359"/>
        <v>Idle</v>
      </c>
      <c r="P1893" s="2">
        <f t="shared" si="352"/>
        <v>0</v>
      </c>
      <c r="Q1893" s="2">
        <f t="shared" si="353"/>
        <v>0</v>
      </c>
      <c r="R1893" s="2">
        <f t="shared" si="354"/>
        <v>0</v>
      </c>
      <c r="S1893" s="2">
        <f t="shared" si="355"/>
        <v>0</v>
      </c>
      <c r="T1893" s="2">
        <f t="shared" si="356"/>
        <v>0</v>
      </c>
      <c r="U1893" s="2">
        <f>IF(O1893="Reg", R1893 * Inputs!$B$7, 0)</f>
        <v>0</v>
      </c>
      <c r="V1893" s="2">
        <f>MAX(F1893 + P1893*Inputs!$B$15 - (Q1893/Inputs!$B$16) - U1893, 0)</f>
        <v>340</v>
      </c>
    </row>
    <row r="1894" spans="1:22" x14ac:dyDescent="0.3">
      <c r="A1894" s="1">
        <v>46101.833333333343</v>
      </c>
      <c r="B1894" s="2">
        <v>64.009891485414428</v>
      </c>
      <c r="C1894" s="2">
        <v>14.489839101823639</v>
      </c>
      <c r="D1894" s="2">
        <f t="shared" si="348"/>
        <v>31.86419941764062</v>
      </c>
      <c r="E1894" s="2">
        <f t="shared" si="349"/>
        <v>67.323286000329816</v>
      </c>
      <c r="F1894" s="2">
        <f t="shared" si="357"/>
        <v>340</v>
      </c>
      <c r="G1894" s="2">
        <f t="shared" si="358"/>
        <v>0</v>
      </c>
      <c r="H1894" s="2">
        <f>MIN(Inputs!$B$2, (Inputs!$B$14 - F1894)/Inputs!$B$15)</f>
        <v>0</v>
      </c>
      <c r="I1894" s="2">
        <f>MAX(MIN(Inputs!$B$2, F1894*Inputs!$B$16, Inputs!$B$14*Inputs!$B$4 - G1894), 0)</f>
        <v>170</v>
      </c>
      <c r="J1894" s="2">
        <f>MAX(MIN(Inputs!$B$2, F1894*Inputs!$B$16, (Inputs!$B$14-F1894)/Inputs!$B$15)*Inputs!$B$9, 0)</f>
        <v>0</v>
      </c>
      <c r="K1894" s="2">
        <f>MAX(E1894*Inputs!$B$5 - B1894 - Inputs!$B$8, 0) * H1894</f>
        <v>0</v>
      </c>
      <c r="L1894" s="2">
        <f>IF(B1894 &gt;= D1894*Inputs!$B$10, MAX(B1894 - E1894/Inputs!$B$5 - Inputs!$B$8, 0) * I1894, 0)</f>
        <v>0</v>
      </c>
      <c r="M1894" s="2">
        <f t="shared" si="350"/>
        <v>0</v>
      </c>
      <c r="N1894" s="3" t="str">
        <f t="shared" si="351"/>
        <v>Idle</v>
      </c>
      <c r="O1894" s="3" t="str">
        <f t="shared" si="359"/>
        <v>Idle</v>
      </c>
      <c r="P1894" s="2">
        <f t="shared" si="352"/>
        <v>0</v>
      </c>
      <c r="Q1894" s="2">
        <f t="shared" si="353"/>
        <v>0</v>
      </c>
      <c r="R1894" s="2">
        <f t="shared" si="354"/>
        <v>0</v>
      </c>
      <c r="S1894" s="2">
        <f t="shared" si="355"/>
        <v>0</v>
      </c>
      <c r="T1894" s="2">
        <f t="shared" si="356"/>
        <v>0</v>
      </c>
      <c r="U1894" s="2">
        <f>IF(O1894="Reg", R1894 * Inputs!$B$7, 0)</f>
        <v>0</v>
      </c>
      <c r="V1894" s="2">
        <f>MAX(F1894 + P1894*Inputs!$B$15 - (Q1894/Inputs!$B$16) - U1894, 0)</f>
        <v>340</v>
      </c>
    </row>
    <row r="1895" spans="1:22" x14ac:dyDescent="0.3">
      <c r="A1895" s="1">
        <v>46101.875</v>
      </c>
      <c r="B1895" s="2">
        <v>57.28473990435689</v>
      </c>
      <c r="C1895" s="2">
        <v>1.3584753015679221</v>
      </c>
      <c r="D1895" s="2">
        <f t="shared" si="348"/>
        <v>31.86419941764062</v>
      </c>
      <c r="E1895" s="2">
        <f t="shared" si="349"/>
        <v>90.124340404594321</v>
      </c>
      <c r="F1895" s="2">
        <f t="shared" si="357"/>
        <v>340</v>
      </c>
      <c r="G1895" s="2">
        <f t="shared" si="358"/>
        <v>0</v>
      </c>
      <c r="H1895" s="2">
        <f>MIN(Inputs!$B$2, (Inputs!$B$14 - F1895)/Inputs!$B$15)</f>
        <v>0</v>
      </c>
      <c r="I1895" s="2">
        <f>MAX(MIN(Inputs!$B$2, F1895*Inputs!$B$16, Inputs!$B$14*Inputs!$B$4 - G1895), 0)</f>
        <v>170</v>
      </c>
      <c r="J1895" s="2">
        <f>MAX(MIN(Inputs!$B$2, F1895*Inputs!$B$16, (Inputs!$B$14-F1895)/Inputs!$B$15)*Inputs!$B$9, 0)</f>
        <v>0</v>
      </c>
      <c r="K1895" s="2">
        <f>MAX(E1895*Inputs!$B$5 - B1895 - Inputs!$B$8, 0) * H1895</f>
        <v>0</v>
      </c>
      <c r="L1895" s="2">
        <f>IF(B1895 &gt;= D1895*Inputs!$B$10, MAX(B1895 - E1895/Inputs!$B$5 - Inputs!$B$8, 0) * I1895, 0)</f>
        <v>0</v>
      </c>
      <c r="M1895" s="2">
        <f t="shared" si="350"/>
        <v>0</v>
      </c>
      <c r="N1895" s="3" t="str">
        <f t="shared" si="351"/>
        <v>Idle</v>
      </c>
      <c r="O1895" s="3" t="str">
        <f t="shared" si="359"/>
        <v>Idle</v>
      </c>
      <c r="P1895" s="2">
        <f t="shared" si="352"/>
        <v>0</v>
      </c>
      <c r="Q1895" s="2">
        <f t="shared" si="353"/>
        <v>0</v>
      </c>
      <c r="R1895" s="2">
        <f t="shared" si="354"/>
        <v>0</v>
      </c>
      <c r="S1895" s="2">
        <f t="shared" si="355"/>
        <v>0</v>
      </c>
      <c r="T1895" s="2">
        <f t="shared" si="356"/>
        <v>0</v>
      </c>
      <c r="U1895" s="2">
        <f>IF(O1895="Reg", R1895 * Inputs!$B$7, 0)</f>
        <v>0</v>
      </c>
      <c r="V1895" s="2">
        <f>MAX(F1895 + P1895*Inputs!$B$15 - (Q1895/Inputs!$B$16) - U1895, 0)</f>
        <v>340</v>
      </c>
    </row>
    <row r="1896" spans="1:22" x14ac:dyDescent="0.3">
      <c r="A1896" s="1">
        <v>46101.916666666657</v>
      </c>
      <c r="B1896" s="2">
        <v>45.127722266557932</v>
      </c>
      <c r="C1896" s="2">
        <v>5.4655289344161551</v>
      </c>
      <c r="D1896" s="2">
        <f t="shared" si="348"/>
        <v>31.86419941764062</v>
      </c>
      <c r="E1896" s="2">
        <f t="shared" si="349"/>
        <v>81.273795490299449</v>
      </c>
      <c r="F1896" s="2">
        <f t="shared" si="357"/>
        <v>340</v>
      </c>
      <c r="G1896" s="2">
        <f t="shared" si="358"/>
        <v>0</v>
      </c>
      <c r="H1896" s="2">
        <f>MIN(Inputs!$B$2, (Inputs!$B$14 - F1896)/Inputs!$B$15)</f>
        <v>0</v>
      </c>
      <c r="I1896" s="2">
        <f>MAX(MIN(Inputs!$B$2, F1896*Inputs!$B$16, Inputs!$B$14*Inputs!$B$4 - G1896), 0)</f>
        <v>170</v>
      </c>
      <c r="J1896" s="2">
        <f>MAX(MIN(Inputs!$B$2, F1896*Inputs!$B$16, (Inputs!$B$14-F1896)/Inputs!$B$15)*Inputs!$B$9, 0)</f>
        <v>0</v>
      </c>
      <c r="K1896" s="2">
        <f>MAX(E1896*Inputs!$B$5 - B1896 - Inputs!$B$8, 0) * H1896</f>
        <v>0</v>
      </c>
      <c r="L1896" s="2">
        <f>IF(B1896 &gt;= D1896*Inputs!$B$10, MAX(B1896 - E1896/Inputs!$B$5 - Inputs!$B$8, 0) * I1896, 0)</f>
        <v>0</v>
      </c>
      <c r="M1896" s="2">
        <f t="shared" si="350"/>
        <v>0</v>
      </c>
      <c r="N1896" s="3" t="str">
        <f t="shared" si="351"/>
        <v>Idle</v>
      </c>
      <c r="O1896" s="3" t="str">
        <f t="shared" si="359"/>
        <v>Idle</v>
      </c>
      <c r="P1896" s="2">
        <f t="shared" si="352"/>
        <v>0</v>
      </c>
      <c r="Q1896" s="2">
        <f t="shared" si="353"/>
        <v>0</v>
      </c>
      <c r="R1896" s="2">
        <f t="shared" si="354"/>
        <v>0</v>
      </c>
      <c r="S1896" s="2">
        <f t="shared" si="355"/>
        <v>0</v>
      </c>
      <c r="T1896" s="2">
        <f t="shared" si="356"/>
        <v>0</v>
      </c>
      <c r="U1896" s="2">
        <f>IF(O1896="Reg", R1896 * Inputs!$B$7, 0)</f>
        <v>0</v>
      </c>
      <c r="V1896" s="2">
        <f>MAX(F1896 + P1896*Inputs!$B$15 - (Q1896/Inputs!$B$16) - U1896, 0)</f>
        <v>340</v>
      </c>
    </row>
    <row r="1897" spans="1:22" x14ac:dyDescent="0.3">
      <c r="A1897" s="1">
        <v>46101.958333333343</v>
      </c>
      <c r="B1897" s="2">
        <v>45.856240765901703</v>
      </c>
      <c r="C1897" s="2">
        <v>47.110459134854928</v>
      </c>
      <c r="D1897" s="2">
        <f t="shared" si="348"/>
        <v>31.86419941764062</v>
      </c>
      <c r="E1897" s="2">
        <f t="shared" si="349"/>
        <v>73.752508445873119</v>
      </c>
      <c r="F1897" s="2">
        <f t="shared" si="357"/>
        <v>340</v>
      </c>
      <c r="G1897" s="2">
        <f t="shared" si="358"/>
        <v>0</v>
      </c>
      <c r="H1897" s="2">
        <f>MIN(Inputs!$B$2, (Inputs!$B$14 - F1897)/Inputs!$B$15)</f>
        <v>0</v>
      </c>
      <c r="I1897" s="2">
        <f>MAX(MIN(Inputs!$B$2, F1897*Inputs!$B$16, Inputs!$B$14*Inputs!$B$4 - G1897), 0)</f>
        <v>170</v>
      </c>
      <c r="J1897" s="2">
        <f>MAX(MIN(Inputs!$B$2, F1897*Inputs!$B$16, (Inputs!$B$14-F1897)/Inputs!$B$15)*Inputs!$B$9, 0)</f>
        <v>0</v>
      </c>
      <c r="K1897" s="2">
        <f>MAX(E1897*Inputs!$B$5 - B1897 - Inputs!$B$8, 0) * H1897</f>
        <v>0</v>
      </c>
      <c r="L1897" s="2">
        <f>IF(B1897 &gt;= D1897*Inputs!$B$10, MAX(B1897 - E1897/Inputs!$B$5 - Inputs!$B$8, 0) * I1897, 0)</f>
        <v>0</v>
      </c>
      <c r="M1897" s="2">
        <f t="shared" si="350"/>
        <v>0</v>
      </c>
      <c r="N1897" s="3" t="str">
        <f t="shared" si="351"/>
        <v>Idle</v>
      </c>
      <c r="O1897" s="3" t="str">
        <f t="shared" si="359"/>
        <v>Idle</v>
      </c>
      <c r="P1897" s="2">
        <f t="shared" si="352"/>
        <v>0</v>
      </c>
      <c r="Q1897" s="2">
        <f t="shared" si="353"/>
        <v>0</v>
      </c>
      <c r="R1897" s="2">
        <f t="shared" si="354"/>
        <v>0</v>
      </c>
      <c r="S1897" s="2">
        <f t="shared" si="355"/>
        <v>0</v>
      </c>
      <c r="T1897" s="2">
        <f t="shared" si="356"/>
        <v>0</v>
      </c>
      <c r="U1897" s="2">
        <f>IF(O1897="Reg", R1897 * Inputs!$B$7, 0)</f>
        <v>0</v>
      </c>
      <c r="V1897" s="2">
        <f>MAX(F1897 + P1897*Inputs!$B$15 - (Q1897/Inputs!$B$16) - U1897, 0)</f>
        <v>340</v>
      </c>
    </row>
    <row r="1898" spans="1:22" x14ac:dyDescent="0.3">
      <c r="A1898" s="1">
        <v>46102</v>
      </c>
      <c r="B1898" s="2">
        <v>36.793336906864752</v>
      </c>
      <c r="C1898" s="2">
        <v>16.53785715292776</v>
      </c>
      <c r="D1898" s="2">
        <f t="shared" si="348"/>
        <v>43.96436444058795</v>
      </c>
      <c r="E1898" s="2">
        <f t="shared" si="349"/>
        <v>66.109801651556168</v>
      </c>
      <c r="F1898" s="2">
        <f t="shared" si="357"/>
        <v>340</v>
      </c>
      <c r="G1898" s="2">
        <f t="shared" si="358"/>
        <v>0</v>
      </c>
      <c r="H1898" s="2">
        <f>MIN(Inputs!$B$2, (Inputs!$B$14 - F1898)/Inputs!$B$15)</f>
        <v>0</v>
      </c>
      <c r="I1898" s="2">
        <f>MAX(MIN(Inputs!$B$2, F1898*Inputs!$B$16, Inputs!$B$14*Inputs!$B$4 - G1898), 0)</f>
        <v>170</v>
      </c>
      <c r="J1898" s="2">
        <f>MAX(MIN(Inputs!$B$2, F1898*Inputs!$B$16, (Inputs!$B$14-F1898)/Inputs!$B$15)*Inputs!$B$9, 0)</f>
        <v>0</v>
      </c>
      <c r="K1898" s="2">
        <f>MAX(E1898*Inputs!$B$5 - B1898 - Inputs!$B$8, 0) * H1898</f>
        <v>0</v>
      </c>
      <c r="L1898" s="2">
        <f>IF(B1898 &gt;= D1898*Inputs!$B$10, MAX(B1898 - E1898/Inputs!$B$5 - Inputs!$B$8, 0) * I1898, 0)</f>
        <v>0</v>
      </c>
      <c r="M1898" s="2">
        <f t="shared" si="350"/>
        <v>0</v>
      </c>
      <c r="N1898" s="3" t="str">
        <f t="shared" si="351"/>
        <v>Idle</v>
      </c>
      <c r="O1898" s="3" t="str">
        <f t="shared" si="359"/>
        <v>Idle</v>
      </c>
      <c r="P1898" s="2">
        <f t="shared" si="352"/>
        <v>0</v>
      </c>
      <c r="Q1898" s="2">
        <f t="shared" si="353"/>
        <v>0</v>
      </c>
      <c r="R1898" s="2">
        <f t="shared" si="354"/>
        <v>0</v>
      </c>
      <c r="S1898" s="2">
        <f t="shared" si="355"/>
        <v>0</v>
      </c>
      <c r="T1898" s="2">
        <f t="shared" si="356"/>
        <v>0</v>
      </c>
      <c r="U1898" s="2">
        <f>IF(O1898="Reg", R1898 * Inputs!$B$7, 0)</f>
        <v>0</v>
      </c>
      <c r="V1898" s="2">
        <f>MAX(F1898 + P1898*Inputs!$B$15 - (Q1898/Inputs!$B$16) - U1898, 0)</f>
        <v>340</v>
      </c>
    </row>
    <row r="1899" spans="1:22" x14ac:dyDescent="0.3">
      <c r="A1899" s="1">
        <v>46102.041666666657</v>
      </c>
      <c r="B1899" s="2">
        <v>154.8677846728832</v>
      </c>
      <c r="C1899" s="2">
        <v>4.3747845949812136</v>
      </c>
      <c r="D1899" s="2">
        <f t="shared" si="348"/>
        <v>43.96436444058795</v>
      </c>
      <c r="E1899" s="2">
        <f t="shared" si="349"/>
        <v>59.977578833745383</v>
      </c>
      <c r="F1899" s="2">
        <f t="shared" si="357"/>
        <v>340</v>
      </c>
      <c r="G1899" s="2">
        <f t="shared" si="358"/>
        <v>0</v>
      </c>
      <c r="H1899" s="2">
        <f>MIN(Inputs!$B$2, (Inputs!$B$14 - F1899)/Inputs!$B$15)</f>
        <v>0</v>
      </c>
      <c r="I1899" s="2">
        <f>MAX(MIN(Inputs!$B$2, F1899*Inputs!$B$16, Inputs!$B$14*Inputs!$B$4 - G1899), 0)</f>
        <v>170</v>
      </c>
      <c r="J1899" s="2">
        <f>MAX(MIN(Inputs!$B$2, F1899*Inputs!$B$16, (Inputs!$B$14-F1899)/Inputs!$B$15)*Inputs!$B$9, 0)</f>
        <v>0</v>
      </c>
      <c r="K1899" s="2">
        <f>MAX(E1899*Inputs!$B$5 - B1899 - Inputs!$B$8, 0) * H1899</f>
        <v>0</v>
      </c>
      <c r="L1899" s="2">
        <f>IF(B1899 &gt;= D1899*Inputs!$B$10, MAX(B1899 - E1899/Inputs!$B$5 - Inputs!$B$8, 0) * I1899, 0)</f>
        <v>11340.945665143878</v>
      </c>
      <c r="M1899" s="2">
        <f t="shared" si="350"/>
        <v>0</v>
      </c>
      <c r="N1899" s="3" t="str">
        <f t="shared" si="351"/>
        <v>Discharge</v>
      </c>
      <c r="O1899" s="3" t="str">
        <f t="shared" si="359"/>
        <v>Discharge</v>
      </c>
      <c r="P1899" s="2">
        <f t="shared" si="352"/>
        <v>0</v>
      </c>
      <c r="Q1899" s="2">
        <f t="shared" si="353"/>
        <v>170</v>
      </c>
      <c r="R1899" s="2">
        <f t="shared" si="354"/>
        <v>0</v>
      </c>
      <c r="S1899" s="2">
        <f t="shared" si="355"/>
        <v>26327.523394390144</v>
      </c>
      <c r="T1899" s="2">
        <f t="shared" si="356"/>
        <v>0</v>
      </c>
      <c r="U1899" s="2">
        <f>IF(O1899="Reg", R1899 * Inputs!$B$7, 0)</f>
        <v>0</v>
      </c>
      <c r="V1899" s="2">
        <f>MAX(F1899 + P1899*Inputs!$B$15 - (Q1899/Inputs!$B$16) - U1899, 0)</f>
        <v>170</v>
      </c>
    </row>
    <row r="1900" spans="1:22" x14ac:dyDescent="0.3">
      <c r="A1900" s="1">
        <v>46102.083333333343</v>
      </c>
      <c r="B1900" s="2">
        <v>200.8162179110015</v>
      </c>
      <c r="C1900" s="2">
        <v>3.5133542187221929</v>
      </c>
      <c r="D1900" s="2">
        <f t="shared" si="348"/>
        <v>43.96436444058795</v>
      </c>
      <c r="E1900" s="2">
        <f t="shared" si="349"/>
        <v>34.166281388264849</v>
      </c>
      <c r="F1900" s="2">
        <f t="shared" si="357"/>
        <v>170</v>
      </c>
      <c r="G1900" s="2">
        <f t="shared" si="358"/>
        <v>170</v>
      </c>
      <c r="H1900" s="2">
        <f>MIN(Inputs!$B$2, (Inputs!$B$14 - F1900)/Inputs!$B$15)</f>
        <v>170</v>
      </c>
      <c r="I1900" s="2">
        <f>MAX(MIN(Inputs!$B$2, F1900*Inputs!$B$16, Inputs!$B$14*Inputs!$B$4 - G1900), 0)</f>
        <v>170</v>
      </c>
      <c r="J1900" s="2">
        <f>MAX(MIN(Inputs!$B$2, F1900*Inputs!$B$16, (Inputs!$B$14-F1900)/Inputs!$B$15)*Inputs!$B$9, 0)</f>
        <v>136</v>
      </c>
      <c r="K1900" s="2">
        <f>MAX(E1900*Inputs!$B$5 - B1900 - Inputs!$B$8, 0) * H1900</f>
        <v>0</v>
      </c>
      <c r="L1900" s="2">
        <f>IF(B1900 &gt;= D1900*Inputs!$B$10, MAX(B1900 - E1900/Inputs!$B$5 - Inputs!$B$8, 0) * I1900, 0)</f>
        <v>24138.452685773638</v>
      </c>
      <c r="M1900" s="2">
        <f t="shared" si="350"/>
        <v>477.81617374621823</v>
      </c>
      <c r="N1900" s="3" t="str">
        <f t="shared" si="351"/>
        <v>Discharge</v>
      </c>
      <c r="O1900" s="3" t="str">
        <f t="shared" si="359"/>
        <v>Discharge</v>
      </c>
      <c r="P1900" s="2">
        <f t="shared" si="352"/>
        <v>0</v>
      </c>
      <c r="Q1900" s="2">
        <f t="shared" si="353"/>
        <v>170</v>
      </c>
      <c r="R1900" s="2">
        <f t="shared" si="354"/>
        <v>0</v>
      </c>
      <c r="S1900" s="2">
        <f t="shared" si="355"/>
        <v>34138.757044870254</v>
      </c>
      <c r="T1900" s="2">
        <f t="shared" si="356"/>
        <v>0</v>
      </c>
      <c r="U1900" s="2">
        <f>IF(O1900="Reg", R1900 * Inputs!$B$7, 0)</f>
        <v>0</v>
      </c>
      <c r="V1900" s="2">
        <f>MAX(F1900 + P1900*Inputs!$B$15 - (Q1900/Inputs!$B$16) - U1900, 0)</f>
        <v>0</v>
      </c>
    </row>
    <row r="1901" spans="1:22" x14ac:dyDescent="0.3">
      <c r="A1901" s="1">
        <v>46102.125</v>
      </c>
      <c r="B1901" s="2">
        <v>4.1814704185876002</v>
      </c>
      <c r="C1901" s="2">
        <v>13.848265954453691</v>
      </c>
      <c r="D1901" s="2">
        <f t="shared" si="348"/>
        <v>43.96436444058795</v>
      </c>
      <c r="E1901" s="2">
        <f t="shared" si="349"/>
        <v>0.69691173643126669</v>
      </c>
      <c r="F1901" s="2">
        <f t="shared" si="357"/>
        <v>0</v>
      </c>
      <c r="G1901" s="2">
        <f t="shared" si="358"/>
        <v>340</v>
      </c>
      <c r="H1901" s="2">
        <f>MIN(Inputs!$B$2, (Inputs!$B$14 - F1901)/Inputs!$B$15)</f>
        <v>170</v>
      </c>
      <c r="I1901" s="2">
        <f>MAX(MIN(Inputs!$B$2, F1901*Inputs!$B$16, Inputs!$B$14*Inputs!$B$4 - G1901), 0)</f>
        <v>0</v>
      </c>
      <c r="J1901" s="2">
        <f>MAX(MIN(Inputs!$B$2, F1901*Inputs!$B$16, (Inputs!$B$14-F1901)/Inputs!$B$15)*Inputs!$B$9, 0)</f>
        <v>0</v>
      </c>
      <c r="K1901" s="2">
        <f>MAX(E1901*Inputs!$B$5 - B1901 - Inputs!$B$8, 0) * H1901</f>
        <v>0</v>
      </c>
      <c r="L1901" s="2">
        <f>IF(B1901 &gt;= D1901*Inputs!$B$10, MAX(B1901 - E1901/Inputs!$B$5 - Inputs!$B$8, 0) * I1901, 0)</f>
        <v>0</v>
      </c>
      <c r="M1901" s="2">
        <f t="shared" si="350"/>
        <v>0</v>
      </c>
      <c r="N1901" s="3" t="str">
        <f t="shared" si="351"/>
        <v>Idle</v>
      </c>
      <c r="O1901" s="3" t="str">
        <f t="shared" si="359"/>
        <v>Idle</v>
      </c>
      <c r="P1901" s="2">
        <f t="shared" si="352"/>
        <v>0</v>
      </c>
      <c r="Q1901" s="2">
        <f t="shared" si="353"/>
        <v>0</v>
      </c>
      <c r="R1901" s="2">
        <f t="shared" si="354"/>
        <v>0</v>
      </c>
      <c r="S1901" s="2">
        <f t="shared" si="355"/>
        <v>0</v>
      </c>
      <c r="T1901" s="2">
        <f t="shared" si="356"/>
        <v>0</v>
      </c>
      <c r="U1901" s="2">
        <f>IF(O1901="Reg", R1901 * Inputs!$B$7, 0)</f>
        <v>0</v>
      </c>
      <c r="V1901" s="2">
        <f>MAX(F1901 + P1901*Inputs!$B$15 - (Q1901/Inputs!$B$16) - U1901, 0)</f>
        <v>0</v>
      </c>
    </row>
    <row r="1902" spans="1:22" x14ac:dyDescent="0.3">
      <c r="A1902" s="1">
        <v>46102.166666666657</v>
      </c>
      <c r="B1902" s="2">
        <v>0</v>
      </c>
      <c r="C1902" s="2">
        <v>7.6308706189075748</v>
      </c>
      <c r="D1902" s="2">
        <f t="shared" si="348"/>
        <v>43.96436444058795</v>
      </c>
      <c r="E1902" s="2">
        <f t="shared" si="349"/>
        <v>4.4330331054395371E-2</v>
      </c>
      <c r="F1902" s="2">
        <f t="shared" si="357"/>
        <v>0</v>
      </c>
      <c r="G1902" s="2">
        <f t="shared" si="358"/>
        <v>340</v>
      </c>
      <c r="H1902" s="2">
        <f>MIN(Inputs!$B$2, (Inputs!$B$14 - F1902)/Inputs!$B$15)</f>
        <v>170</v>
      </c>
      <c r="I1902" s="2">
        <f>MAX(MIN(Inputs!$B$2, F1902*Inputs!$B$16, Inputs!$B$14*Inputs!$B$4 - G1902), 0)</f>
        <v>0</v>
      </c>
      <c r="J1902" s="2">
        <f>MAX(MIN(Inputs!$B$2, F1902*Inputs!$B$16, (Inputs!$B$14-F1902)/Inputs!$B$15)*Inputs!$B$9, 0)</f>
        <v>0</v>
      </c>
      <c r="K1902" s="2">
        <f>MAX(E1902*Inputs!$B$5 - B1902 - Inputs!$B$8, 0) * H1902</f>
        <v>0</v>
      </c>
      <c r="L1902" s="2">
        <f>IF(B1902 &gt;= D1902*Inputs!$B$10, MAX(B1902 - E1902/Inputs!$B$5 - Inputs!$B$8, 0) * I1902, 0)</f>
        <v>0</v>
      </c>
      <c r="M1902" s="2">
        <f t="shared" si="350"/>
        <v>0</v>
      </c>
      <c r="N1902" s="3" t="str">
        <f t="shared" si="351"/>
        <v>Idle</v>
      </c>
      <c r="O1902" s="3" t="str">
        <f t="shared" si="359"/>
        <v>Idle</v>
      </c>
      <c r="P1902" s="2">
        <f t="shared" si="352"/>
        <v>0</v>
      </c>
      <c r="Q1902" s="2">
        <f t="shared" si="353"/>
        <v>0</v>
      </c>
      <c r="R1902" s="2">
        <f t="shared" si="354"/>
        <v>0</v>
      </c>
      <c r="S1902" s="2">
        <f t="shared" si="355"/>
        <v>0</v>
      </c>
      <c r="T1902" s="2">
        <f t="shared" si="356"/>
        <v>0</v>
      </c>
      <c r="U1902" s="2">
        <f>IF(O1902="Reg", R1902 * Inputs!$B$7, 0)</f>
        <v>0</v>
      </c>
      <c r="V1902" s="2">
        <f>MAX(F1902 + P1902*Inputs!$B$15 - (Q1902/Inputs!$B$16) - U1902, 0)</f>
        <v>0</v>
      </c>
    </row>
    <row r="1903" spans="1:22" x14ac:dyDescent="0.3">
      <c r="A1903" s="1">
        <v>46102.208333333343</v>
      </c>
      <c r="B1903" s="2">
        <v>0</v>
      </c>
      <c r="C1903" s="2">
        <v>14.783850535466341</v>
      </c>
      <c r="D1903" s="2">
        <f t="shared" si="348"/>
        <v>43.96436444058795</v>
      </c>
      <c r="E1903" s="2">
        <f t="shared" si="349"/>
        <v>2.1648627288645437</v>
      </c>
      <c r="F1903" s="2">
        <f t="shared" si="357"/>
        <v>0</v>
      </c>
      <c r="G1903" s="2">
        <f t="shared" si="358"/>
        <v>340</v>
      </c>
      <c r="H1903" s="2">
        <f>MIN(Inputs!$B$2, (Inputs!$B$14 - F1903)/Inputs!$B$15)</f>
        <v>170</v>
      </c>
      <c r="I1903" s="2">
        <f>MAX(MIN(Inputs!$B$2, F1903*Inputs!$B$16, Inputs!$B$14*Inputs!$B$4 - G1903), 0)</f>
        <v>0</v>
      </c>
      <c r="J1903" s="2">
        <f>MAX(MIN(Inputs!$B$2, F1903*Inputs!$B$16, (Inputs!$B$14-F1903)/Inputs!$B$15)*Inputs!$B$9, 0)</f>
        <v>0</v>
      </c>
      <c r="K1903" s="2">
        <f>MAX(E1903*Inputs!$B$5 - B1903 - Inputs!$B$8, 0) * H1903</f>
        <v>0</v>
      </c>
      <c r="L1903" s="2">
        <f>IF(B1903 &gt;= D1903*Inputs!$B$10, MAX(B1903 - E1903/Inputs!$B$5 - Inputs!$B$8, 0) * I1903, 0)</f>
        <v>0</v>
      </c>
      <c r="M1903" s="2">
        <f t="shared" si="350"/>
        <v>0</v>
      </c>
      <c r="N1903" s="3" t="str">
        <f t="shared" si="351"/>
        <v>Idle</v>
      </c>
      <c r="O1903" s="3" t="str">
        <f t="shared" si="359"/>
        <v>Idle</v>
      </c>
      <c r="P1903" s="2">
        <f t="shared" si="352"/>
        <v>0</v>
      </c>
      <c r="Q1903" s="2">
        <f t="shared" si="353"/>
        <v>0</v>
      </c>
      <c r="R1903" s="2">
        <f t="shared" si="354"/>
        <v>0</v>
      </c>
      <c r="S1903" s="2">
        <f t="shared" si="355"/>
        <v>0</v>
      </c>
      <c r="T1903" s="2">
        <f t="shared" si="356"/>
        <v>0</v>
      </c>
      <c r="U1903" s="2">
        <f>IF(O1903="Reg", R1903 * Inputs!$B$7, 0)</f>
        <v>0</v>
      </c>
      <c r="V1903" s="2">
        <f>MAX(F1903 + P1903*Inputs!$B$15 - (Q1903/Inputs!$B$16) - U1903, 0)</f>
        <v>0</v>
      </c>
    </row>
    <row r="1904" spans="1:22" x14ac:dyDescent="0.3">
      <c r="A1904" s="1">
        <v>46102.25</v>
      </c>
      <c r="B1904" s="2">
        <v>0</v>
      </c>
      <c r="C1904" s="2">
        <v>14.85637746860753</v>
      </c>
      <c r="D1904" s="2">
        <f t="shared" si="348"/>
        <v>43.96436444058795</v>
      </c>
      <c r="E1904" s="2">
        <f t="shared" si="349"/>
        <v>5.5897925824616514</v>
      </c>
      <c r="F1904" s="2">
        <f t="shared" si="357"/>
        <v>0</v>
      </c>
      <c r="G1904" s="2">
        <f t="shared" si="358"/>
        <v>340</v>
      </c>
      <c r="H1904" s="2">
        <f>MIN(Inputs!$B$2, (Inputs!$B$14 - F1904)/Inputs!$B$15)</f>
        <v>170</v>
      </c>
      <c r="I1904" s="2">
        <f>MAX(MIN(Inputs!$B$2, F1904*Inputs!$B$16, Inputs!$B$14*Inputs!$B$4 - G1904), 0)</f>
        <v>0</v>
      </c>
      <c r="J1904" s="2">
        <f>MAX(MIN(Inputs!$B$2, F1904*Inputs!$B$16, (Inputs!$B$14-F1904)/Inputs!$B$15)*Inputs!$B$9, 0)</f>
        <v>0</v>
      </c>
      <c r="K1904" s="2">
        <f>MAX(E1904*Inputs!$B$5 - B1904 - Inputs!$B$8, 0) * H1904</f>
        <v>0</v>
      </c>
      <c r="L1904" s="2">
        <f>IF(B1904 &gt;= D1904*Inputs!$B$10, MAX(B1904 - E1904/Inputs!$B$5 - Inputs!$B$8, 0) * I1904, 0)</f>
        <v>0</v>
      </c>
      <c r="M1904" s="2">
        <f t="shared" si="350"/>
        <v>0</v>
      </c>
      <c r="N1904" s="3" t="str">
        <f t="shared" si="351"/>
        <v>Idle</v>
      </c>
      <c r="O1904" s="3" t="str">
        <f t="shared" si="359"/>
        <v>Idle</v>
      </c>
      <c r="P1904" s="2">
        <f t="shared" si="352"/>
        <v>0</v>
      </c>
      <c r="Q1904" s="2">
        <f t="shared" si="353"/>
        <v>0</v>
      </c>
      <c r="R1904" s="2">
        <f t="shared" si="354"/>
        <v>0</v>
      </c>
      <c r="S1904" s="2">
        <f t="shared" si="355"/>
        <v>0</v>
      </c>
      <c r="T1904" s="2">
        <f t="shared" si="356"/>
        <v>0</v>
      </c>
      <c r="U1904" s="2">
        <f>IF(O1904="Reg", R1904 * Inputs!$B$7, 0)</f>
        <v>0</v>
      </c>
      <c r="V1904" s="2">
        <f>MAX(F1904 + P1904*Inputs!$B$15 - (Q1904/Inputs!$B$16) - U1904, 0)</f>
        <v>0</v>
      </c>
    </row>
    <row r="1905" spans="1:22" x14ac:dyDescent="0.3">
      <c r="A1905" s="1">
        <v>46102.291666666657</v>
      </c>
      <c r="B1905" s="2">
        <v>0</v>
      </c>
      <c r="C1905" s="2">
        <v>2.1620717520364701</v>
      </c>
      <c r="D1905" s="2">
        <f t="shared" si="348"/>
        <v>43.96436444058795</v>
      </c>
      <c r="E1905" s="2">
        <f t="shared" si="349"/>
        <v>9.208099659100526</v>
      </c>
      <c r="F1905" s="2">
        <f t="shared" si="357"/>
        <v>0</v>
      </c>
      <c r="G1905" s="2">
        <f t="shared" si="358"/>
        <v>340</v>
      </c>
      <c r="H1905" s="2">
        <f>MIN(Inputs!$B$2, (Inputs!$B$14 - F1905)/Inputs!$B$15)</f>
        <v>170</v>
      </c>
      <c r="I1905" s="2">
        <f>MAX(MIN(Inputs!$B$2, F1905*Inputs!$B$16, Inputs!$B$14*Inputs!$B$4 - G1905), 0)</f>
        <v>0</v>
      </c>
      <c r="J1905" s="2">
        <f>MAX(MIN(Inputs!$B$2, F1905*Inputs!$B$16, (Inputs!$B$14-F1905)/Inputs!$B$15)*Inputs!$B$9, 0)</f>
        <v>0</v>
      </c>
      <c r="K1905" s="2">
        <f>MAX(E1905*Inputs!$B$5 - B1905 - Inputs!$B$8, 0) * H1905</f>
        <v>0</v>
      </c>
      <c r="L1905" s="2">
        <f>IF(B1905 &gt;= D1905*Inputs!$B$10, MAX(B1905 - E1905/Inputs!$B$5 - Inputs!$B$8, 0) * I1905, 0)</f>
        <v>0</v>
      </c>
      <c r="M1905" s="2">
        <f t="shared" si="350"/>
        <v>0</v>
      </c>
      <c r="N1905" s="3" t="str">
        <f t="shared" si="351"/>
        <v>Idle</v>
      </c>
      <c r="O1905" s="3" t="str">
        <f t="shared" si="359"/>
        <v>Idle</v>
      </c>
      <c r="P1905" s="2">
        <f t="shared" si="352"/>
        <v>0</v>
      </c>
      <c r="Q1905" s="2">
        <f t="shared" si="353"/>
        <v>0</v>
      </c>
      <c r="R1905" s="2">
        <f t="shared" si="354"/>
        <v>0</v>
      </c>
      <c r="S1905" s="2">
        <f t="shared" si="355"/>
        <v>0</v>
      </c>
      <c r="T1905" s="2">
        <f t="shared" si="356"/>
        <v>0</v>
      </c>
      <c r="U1905" s="2">
        <f>IF(O1905="Reg", R1905 * Inputs!$B$7, 0)</f>
        <v>0</v>
      </c>
      <c r="V1905" s="2">
        <f>MAX(F1905 + P1905*Inputs!$B$15 - (Q1905/Inputs!$B$16) - U1905, 0)</f>
        <v>0</v>
      </c>
    </row>
    <row r="1906" spans="1:22" x14ac:dyDescent="0.3">
      <c r="A1906" s="1">
        <v>46102.333333333343</v>
      </c>
      <c r="B1906" s="2">
        <v>0</v>
      </c>
      <c r="C1906" s="2">
        <v>46.445147303902473</v>
      </c>
      <c r="D1906" s="2">
        <f t="shared" si="348"/>
        <v>43.96436444058795</v>
      </c>
      <c r="E1906" s="2">
        <f t="shared" si="349"/>
        <v>14.574568989589276</v>
      </c>
      <c r="F1906" s="2">
        <f t="shared" si="357"/>
        <v>0</v>
      </c>
      <c r="G1906" s="2">
        <f t="shared" si="358"/>
        <v>340</v>
      </c>
      <c r="H1906" s="2">
        <f>MIN(Inputs!$B$2, (Inputs!$B$14 - F1906)/Inputs!$B$15)</f>
        <v>170</v>
      </c>
      <c r="I1906" s="2">
        <f>MAX(MIN(Inputs!$B$2, F1906*Inputs!$B$16, Inputs!$B$14*Inputs!$B$4 - G1906), 0)</f>
        <v>0</v>
      </c>
      <c r="J1906" s="2">
        <f>MAX(MIN(Inputs!$B$2, F1906*Inputs!$B$16, (Inputs!$B$14-F1906)/Inputs!$B$15)*Inputs!$B$9, 0)</f>
        <v>0</v>
      </c>
      <c r="K1906" s="2">
        <f>MAX(E1906*Inputs!$B$5 - B1906 - Inputs!$B$8, 0) * H1906</f>
        <v>0</v>
      </c>
      <c r="L1906" s="2">
        <f>IF(B1906 &gt;= D1906*Inputs!$B$10, MAX(B1906 - E1906/Inputs!$B$5 - Inputs!$B$8, 0) * I1906, 0)</f>
        <v>0</v>
      </c>
      <c r="M1906" s="2">
        <f t="shared" si="350"/>
        <v>0</v>
      </c>
      <c r="N1906" s="3" t="str">
        <f t="shared" si="351"/>
        <v>Idle</v>
      </c>
      <c r="O1906" s="3" t="str">
        <f t="shared" si="359"/>
        <v>Idle</v>
      </c>
      <c r="P1906" s="2">
        <f t="shared" si="352"/>
        <v>0</v>
      </c>
      <c r="Q1906" s="2">
        <f t="shared" si="353"/>
        <v>0</v>
      </c>
      <c r="R1906" s="2">
        <f t="shared" si="354"/>
        <v>0</v>
      </c>
      <c r="S1906" s="2">
        <f t="shared" si="355"/>
        <v>0</v>
      </c>
      <c r="T1906" s="2">
        <f t="shared" si="356"/>
        <v>0</v>
      </c>
      <c r="U1906" s="2">
        <f>IF(O1906="Reg", R1906 * Inputs!$B$7, 0)</f>
        <v>0</v>
      </c>
      <c r="V1906" s="2">
        <f>MAX(F1906 + P1906*Inputs!$B$15 - (Q1906/Inputs!$B$16) - U1906, 0)</f>
        <v>0</v>
      </c>
    </row>
    <row r="1907" spans="1:22" x14ac:dyDescent="0.3">
      <c r="A1907" s="1">
        <v>46102.375</v>
      </c>
      <c r="B1907" s="2">
        <v>0.26598198632637221</v>
      </c>
      <c r="C1907" s="2">
        <v>16.625439030081719</v>
      </c>
      <c r="D1907" s="2">
        <f t="shared" si="348"/>
        <v>43.96436444058795</v>
      </c>
      <c r="E1907" s="2">
        <f t="shared" si="349"/>
        <v>22.345364024254849</v>
      </c>
      <c r="F1907" s="2">
        <f t="shared" si="357"/>
        <v>0</v>
      </c>
      <c r="G1907" s="2">
        <f t="shared" si="358"/>
        <v>340</v>
      </c>
      <c r="H1907" s="2">
        <f>MIN(Inputs!$B$2, (Inputs!$B$14 - F1907)/Inputs!$B$15)</f>
        <v>170</v>
      </c>
      <c r="I1907" s="2">
        <f>MAX(MIN(Inputs!$B$2, F1907*Inputs!$B$16, Inputs!$B$14*Inputs!$B$4 - G1907), 0)</f>
        <v>0</v>
      </c>
      <c r="J1907" s="2">
        <f>MAX(MIN(Inputs!$B$2, F1907*Inputs!$B$16, (Inputs!$B$14-F1907)/Inputs!$B$15)*Inputs!$B$9, 0)</f>
        <v>0</v>
      </c>
      <c r="K1907" s="2">
        <f>MAX(E1907*Inputs!$B$5 - B1907 - Inputs!$B$8, 0) * H1907</f>
        <v>0</v>
      </c>
      <c r="L1907" s="2">
        <f>IF(B1907 &gt;= D1907*Inputs!$B$10, MAX(B1907 - E1907/Inputs!$B$5 - Inputs!$B$8, 0) * I1907, 0)</f>
        <v>0</v>
      </c>
      <c r="M1907" s="2">
        <f t="shared" si="350"/>
        <v>0</v>
      </c>
      <c r="N1907" s="3" t="str">
        <f t="shared" si="351"/>
        <v>Idle</v>
      </c>
      <c r="O1907" s="3" t="str">
        <f t="shared" si="359"/>
        <v>Idle</v>
      </c>
      <c r="P1907" s="2">
        <f t="shared" si="352"/>
        <v>0</v>
      </c>
      <c r="Q1907" s="2">
        <f t="shared" si="353"/>
        <v>0</v>
      </c>
      <c r="R1907" s="2">
        <f t="shared" si="354"/>
        <v>0</v>
      </c>
      <c r="S1907" s="2">
        <f t="shared" si="355"/>
        <v>0</v>
      </c>
      <c r="T1907" s="2">
        <f t="shared" si="356"/>
        <v>0</v>
      </c>
      <c r="U1907" s="2">
        <f>IF(O1907="Reg", R1907 * Inputs!$B$7, 0)</f>
        <v>0</v>
      </c>
      <c r="V1907" s="2">
        <f>MAX(F1907 + P1907*Inputs!$B$15 - (Q1907/Inputs!$B$16) - U1907, 0)</f>
        <v>0</v>
      </c>
    </row>
    <row r="1908" spans="1:22" x14ac:dyDescent="0.3">
      <c r="A1908" s="1">
        <v>46102.416666666657</v>
      </c>
      <c r="B1908" s="2">
        <v>12.723194386860889</v>
      </c>
      <c r="C1908" s="2">
        <v>24.563399152833981</v>
      </c>
      <c r="D1908" s="2">
        <f t="shared" si="348"/>
        <v>43.96436444058795</v>
      </c>
      <c r="E1908" s="2">
        <f t="shared" si="349"/>
        <v>30.220083272526718</v>
      </c>
      <c r="F1908" s="2">
        <f t="shared" si="357"/>
        <v>0</v>
      </c>
      <c r="G1908" s="2">
        <f t="shared" si="358"/>
        <v>340</v>
      </c>
      <c r="H1908" s="2">
        <f>MIN(Inputs!$B$2, (Inputs!$B$14 - F1908)/Inputs!$B$15)</f>
        <v>170</v>
      </c>
      <c r="I1908" s="2">
        <f>MAX(MIN(Inputs!$B$2, F1908*Inputs!$B$16, Inputs!$B$14*Inputs!$B$4 - G1908), 0)</f>
        <v>0</v>
      </c>
      <c r="J1908" s="2">
        <f>MAX(MIN(Inputs!$B$2, F1908*Inputs!$B$16, (Inputs!$B$14-F1908)/Inputs!$B$15)*Inputs!$B$9, 0)</f>
        <v>0</v>
      </c>
      <c r="K1908" s="2">
        <f>MAX(E1908*Inputs!$B$5 - B1908 - Inputs!$B$8, 0) * H1908</f>
        <v>0</v>
      </c>
      <c r="L1908" s="2">
        <f>IF(B1908 &gt;= D1908*Inputs!$B$10, MAX(B1908 - E1908/Inputs!$B$5 - Inputs!$B$8, 0) * I1908, 0)</f>
        <v>0</v>
      </c>
      <c r="M1908" s="2">
        <f t="shared" si="350"/>
        <v>0</v>
      </c>
      <c r="N1908" s="3" t="str">
        <f t="shared" si="351"/>
        <v>Idle</v>
      </c>
      <c r="O1908" s="3" t="str">
        <f t="shared" si="359"/>
        <v>Idle</v>
      </c>
      <c r="P1908" s="2">
        <f t="shared" si="352"/>
        <v>0</v>
      </c>
      <c r="Q1908" s="2">
        <f t="shared" si="353"/>
        <v>0</v>
      </c>
      <c r="R1908" s="2">
        <f t="shared" si="354"/>
        <v>0</v>
      </c>
      <c r="S1908" s="2">
        <f t="shared" si="355"/>
        <v>0</v>
      </c>
      <c r="T1908" s="2">
        <f t="shared" si="356"/>
        <v>0</v>
      </c>
      <c r="U1908" s="2">
        <f>IF(O1908="Reg", R1908 * Inputs!$B$7, 0)</f>
        <v>0</v>
      </c>
      <c r="V1908" s="2">
        <f>MAX(F1908 + P1908*Inputs!$B$15 - (Q1908/Inputs!$B$16) - U1908, 0)</f>
        <v>0</v>
      </c>
    </row>
    <row r="1909" spans="1:22" x14ac:dyDescent="0.3">
      <c r="A1909" s="1">
        <v>46102.458333333343</v>
      </c>
      <c r="B1909" s="2">
        <v>20.549579121582649</v>
      </c>
      <c r="C1909" s="2">
        <v>11.88546926768074</v>
      </c>
      <c r="D1909" s="2">
        <f t="shared" si="348"/>
        <v>43.96436444058795</v>
      </c>
      <c r="E1909" s="2">
        <f t="shared" si="349"/>
        <v>39.801479910571146</v>
      </c>
      <c r="F1909" s="2">
        <f t="shared" si="357"/>
        <v>0</v>
      </c>
      <c r="G1909" s="2">
        <f t="shared" si="358"/>
        <v>340</v>
      </c>
      <c r="H1909" s="2">
        <f>MIN(Inputs!$B$2, (Inputs!$B$14 - F1909)/Inputs!$B$15)</f>
        <v>170</v>
      </c>
      <c r="I1909" s="2">
        <f>MAX(MIN(Inputs!$B$2, F1909*Inputs!$B$16, Inputs!$B$14*Inputs!$B$4 - G1909), 0)</f>
        <v>0</v>
      </c>
      <c r="J1909" s="2">
        <f>MAX(MIN(Inputs!$B$2, F1909*Inputs!$B$16, (Inputs!$B$14-F1909)/Inputs!$B$15)*Inputs!$B$9, 0)</f>
        <v>0</v>
      </c>
      <c r="K1909" s="2">
        <f>MAX(E1909*Inputs!$B$5 - B1909 - Inputs!$B$8, 0) * H1909</f>
        <v>0</v>
      </c>
      <c r="L1909" s="2">
        <f>IF(B1909 &gt;= D1909*Inputs!$B$10, MAX(B1909 - E1909/Inputs!$B$5 - Inputs!$B$8, 0) * I1909, 0)</f>
        <v>0</v>
      </c>
      <c r="M1909" s="2">
        <f t="shared" si="350"/>
        <v>0</v>
      </c>
      <c r="N1909" s="3" t="str">
        <f t="shared" si="351"/>
        <v>Idle</v>
      </c>
      <c r="O1909" s="3" t="str">
        <f t="shared" si="359"/>
        <v>Idle</v>
      </c>
      <c r="P1909" s="2">
        <f t="shared" si="352"/>
        <v>0</v>
      </c>
      <c r="Q1909" s="2">
        <f t="shared" si="353"/>
        <v>0</v>
      </c>
      <c r="R1909" s="2">
        <f t="shared" si="354"/>
        <v>0</v>
      </c>
      <c r="S1909" s="2">
        <f t="shared" si="355"/>
        <v>0</v>
      </c>
      <c r="T1909" s="2">
        <f t="shared" si="356"/>
        <v>0</v>
      </c>
      <c r="U1909" s="2">
        <f>IF(O1909="Reg", R1909 * Inputs!$B$7, 0)</f>
        <v>0</v>
      </c>
      <c r="V1909" s="2">
        <f>MAX(F1909 + P1909*Inputs!$B$15 - (Q1909/Inputs!$B$16) - U1909, 0)</f>
        <v>0</v>
      </c>
    </row>
    <row r="1910" spans="1:22" x14ac:dyDescent="0.3">
      <c r="A1910" s="1">
        <v>46102.5</v>
      </c>
      <c r="B1910" s="2">
        <v>21.709842459833251</v>
      </c>
      <c r="C1910" s="2">
        <v>8.4120910689060349</v>
      </c>
      <c r="D1910" s="2">
        <f t="shared" si="348"/>
        <v>43.96436444058795</v>
      </c>
      <c r="E1910" s="2">
        <f t="shared" si="349"/>
        <v>47.356404556923543</v>
      </c>
      <c r="F1910" s="2">
        <f t="shared" si="357"/>
        <v>0</v>
      </c>
      <c r="G1910" s="2">
        <f t="shared" si="358"/>
        <v>340</v>
      </c>
      <c r="H1910" s="2">
        <f>MIN(Inputs!$B$2, (Inputs!$B$14 - F1910)/Inputs!$B$15)</f>
        <v>170</v>
      </c>
      <c r="I1910" s="2">
        <f>MAX(MIN(Inputs!$B$2, F1910*Inputs!$B$16, Inputs!$B$14*Inputs!$B$4 - G1910), 0)</f>
        <v>0</v>
      </c>
      <c r="J1910" s="2">
        <f>MAX(MIN(Inputs!$B$2, F1910*Inputs!$B$16, (Inputs!$B$14-F1910)/Inputs!$B$15)*Inputs!$B$9, 0)</f>
        <v>0</v>
      </c>
      <c r="K1910" s="2">
        <f>MAX(E1910*Inputs!$B$5 - B1910 - Inputs!$B$8, 0) * H1910</f>
        <v>0</v>
      </c>
      <c r="L1910" s="2">
        <f>IF(B1910 &gt;= D1910*Inputs!$B$10, MAX(B1910 - E1910/Inputs!$B$5 - Inputs!$B$8, 0) * I1910, 0)</f>
        <v>0</v>
      </c>
      <c r="M1910" s="2">
        <f t="shared" si="350"/>
        <v>0</v>
      </c>
      <c r="N1910" s="3" t="str">
        <f t="shared" si="351"/>
        <v>Idle</v>
      </c>
      <c r="O1910" s="3" t="str">
        <f t="shared" si="359"/>
        <v>Idle</v>
      </c>
      <c r="P1910" s="2">
        <f t="shared" si="352"/>
        <v>0</v>
      </c>
      <c r="Q1910" s="2">
        <f t="shared" si="353"/>
        <v>0</v>
      </c>
      <c r="R1910" s="2">
        <f t="shared" si="354"/>
        <v>0</v>
      </c>
      <c r="S1910" s="2">
        <f t="shared" si="355"/>
        <v>0</v>
      </c>
      <c r="T1910" s="2">
        <f t="shared" si="356"/>
        <v>0</v>
      </c>
      <c r="U1910" s="2">
        <f>IF(O1910="Reg", R1910 * Inputs!$B$7, 0)</f>
        <v>0</v>
      </c>
      <c r="V1910" s="2">
        <f>MAX(F1910 + P1910*Inputs!$B$15 - (Q1910/Inputs!$B$16) - U1910, 0)</f>
        <v>0</v>
      </c>
    </row>
    <row r="1911" spans="1:22" x14ac:dyDescent="0.3">
      <c r="A1911" s="1">
        <v>46102.541666666657</v>
      </c>
      <c r="B1911" s="2">
        <v>32.198815982932508</v>
      </c>
      <c r="C1911" s="2">
        <v>5.1883903690411826</v>
      </c>
      <c r="D1911" s="2">
        <f t="shared" si="348"/>
        <v>43.96436444058795</v>
      </c>
      <c r="E1911" s="2">
        <f t="shared" si="349"/>
        <v>55.028496546097109</v>
      </c>
      <c r="F1911" s="2">
        <f t="shared" si="357"/>
        <v>0</v>
      </c>
      <c r="G1911" s="2">
        <f t="shared" si="358"/>
        <v>340</v>
      </c>
      <c r="H1911" s="2">
        <f>MIN(Inputs!$B$2, (Inputs!$B$14 - F1911)/Inputs!$B$15)</f>
        <v>170</v>
      </c>
      <c r="I1911" s="2">
        <f>MAX(MIN(Inputs!$B$2, F1911*Inputs!$B$16, Inputs!$B$14*Inputs!$B$4 - G1911), 0)</f>
        <v>0</v>
      </c>
      <c r="J1911" s="2">
        <f>MAX(MIN(Inputs!$B$2, F1911*Inputs!$B$16, (Inputs!$B$14-F1911)/Inputs!$B$15)*Inputs!$B$9, 0)</f>
        <v>0</v>
      </c>
      <c r="K1911" s="2">
        <f>MAX(E1911*Inputs!$B$5 - B1911 - Inputs!$B$8, 0) * H1911</f>
        <v>0</v>
      </c>
      <c r="L1911" s="2">
        <f>IF(B1911 &gt;= D1911*Inputs!$B$10, MAX(B1911 - E1911/Inputs!$B$5 - Inputs!$B$8, 0) * I1911, 0)</f>
        <v>0</v>
      </c>
      <c r="M1911" s="2">
        <f t="shared" si="350"/>
        <v>0</v>
      </c>
      <c r="N1911" s="3" t="str">
        <f t="shared" si="351"/>
        <v>Idle</v>
      </c>
      <c r="O1911" s="3" t="str">
        <f t="shared" si="359"/>
        <v>Idle</v>
      </c>
      <c r="P1911" s="2">
        <f t="shared" si="352"/>
        <v>0</v>
      </c>
      <c r="Q1911" s="2">
        <f t="shared" si="353"/>
        <v>0</v>
      </c>
      <c r="R1911" s="2">
        <f t="shared" si="354"/>
        <v>0</v>
      </c>
      <c r="S1911" s="2">
        <f t="shared" si="355"/>
        <v>0</v>
      </c>
      <c r="T1911" s="2">
        <f t="shared" si="356"/>
        <v>0</v>
      </c>
      <c r="U1911" s="2">
        <f>IF(O1911="Reg", R1911 * Inputs!$B$7, 0)</f>
        <v>0</v>
      </c>
      <c r="V1911" s="2">
        <f>MAX(F1911 + P1911*Inputs!$B$15 - (Q1911/Inputs!$B$16) - U1911, 0)</f>
        <v>0</v>
      </c>
    </row>
    <row r="1912" spans="1:22" x14ac:dyDescent="0.3">
      <c r="A1912" s="1">
        <v>46102.583333333343</v>
      </c>
      <c r="B1912" s="2">
        <v>46.62477020799345</v>
      </c>
      <c r="C1912" s="2">
        <v>9.601496612219135</v>
      </c>
      <c r="D1912" s="2">
        <f t="shared" si="348"/>
        <v>43.96436444058795</v>
      </c>
      <c r="E1912" s="2">
        <f t="shared" si="349"/>
        <v>60.721858025802526</v>
      </c>
      <c r="F1912" s="2">
        <f t="shared" si="357"/>
        <v>0</v>
      </c>
      <c r="G1912" s="2">
        <f t="shared" si="358"/>
        <v>340</v>
      </c>
      <c r="H1912" s="2">
        <f>MIN(Inputs!$B$2, (Inputs!$B$14 - F1912)/Inputs!$B$15)</f>
        <v>170</v>
      </c>
      <c r="I1912" s="2">
        <f>MAX(MIN(Inputs!$B$2, F1912*Inputs!$B$16, Inputs!$B$14*Inputs!$B$4 - G1912), 0)</f>
        <v>0</v>
      </c>
      <c r="J1912" s="2">
        <f>MAX(MIN(Inputs!$B$2, F1912*Inputs!$B$16, (Inputs!$B$14-F1912)/Inputs!$B$15)*Inputs!$B$9, 0)</f>
        <v>0</v>
      </c>
      <c r="K1912" s="2">
        <f>MAX(E1912*Inputs!$B$5 - B1912 - Inputs!$B$8, 0) * H1912</f>
        <v>0</v>
      </c>
      <c r="L1912" s="2">
        <f>IF(B1912 &gt;= D1912*Inputs!$B$10, MAX(B1912 - E1912/Inputs!$B$5 - Inputs!$B$8, 0) * I1912, 0)</f>
        <v>0</v>
      </c>
      <c r="M1912" s="2">
        <f t="shared" si="350"/>
        <v>0</v>
      </c>
      <c r="N1912" s="3" t="str">
        <f t="shared" si="351"/>
        <v>Idle</v>
      </c>
      <c r="O1912" s="3" t="str">
        <f t="shared" si="359"/>
        <v>Idle</v>
      </c>
      <c r="P1912" s="2">
        <f t="shared" si="352"/>
        <v>0</v>
      </c>
      <c r="Q1912" s="2">
        <f t="shared" si="353"/>
        <v>0</v>
      </c>
      <c r="R1912" s="2">
        <f t="shared" si="354"/>
        <v>0</v>
      </c>
      <c r="S1912" s="2">
        <f t="shared" si="355"/>
        <v>0</v>
      </c>
      <c r="T1912" s="2">
        <f t="shared" si="356"/>
        <v>0</v>
      </c>
      <c r="U1912" s="2">
        <f>IF(O1912="Reg", R1912 * Inputs!$B$7, 0)</f>
        <v>0</v>
      </c>
      <c r="V1912" s="2">
        <f>MAX(F1912 + P1912*Inputs!$B$15 - (Q1912/Inputs!$B$16) - U1912, 0)</f>
        <v>0</v>
      </c>
    </row>
    <row r="1913" spans="1:22" x14ac:dyDescent="0.3">
      <c r="A1913" s="1">
        <v>46102.625</v>
      </c>
      <c r="B1913" s="2">
        <v>47.514297475957527</v>
      </c>
      <c r="C1913" s="2">
        <v>3.3866167539087919</v>
      </c>
      <c r="D1913" s="2">
        <f t="shared" si="348"/>
        <v>43.96436444058795</v>
      </c>
      <c r="E1913" s="2">
        <f t="shared" si="349"/>
        <v>63.053220038985081</v>
      </c>
      <c r="F1913" s="2">
        <f t="shared" si="357"/>
        <v>0</v>
      </c>
      <c r="G1913" s="2">
        <f t="shared" si="358"/>
        <v>340</v>
      </c>
      <c r="H1913" s="2">
        <f>MIN(Inputs!$B$2, (Inputs!$B$14 - F1913)/Inputs!$B$15)</f>
        <v>170</v>
      </c>
      <c r="I1913" s="2">
        <f>MAX(MIN(Inputs!$B$2, F1913*Inputs!$B$16, Inputs!$B$14*Inputs!$B$4 - G1913), 0)</f>
        <v>0</v>
      </c>
      <c r="J1913" s="2">
        <f>MAX(MIN(Inputs!$B$2, F1913*Inputs!$B$16, (Inputs!$B$14-F1913)/Inputs!$B$15)*Inputs!$B$9, 0)</f>
        <v>0</v>
      </c>
      <c r="K1913" s="2">
        <f>MAX(E1913*Inputs!$B$5 - B1913 - Inputs!$B$8, 0) * H1913</f>
        <v>0</v>
      </c>
      <c r="L1913" s="2">
        <f>IF(B1913 &gt;= D1913*Inputs!$B$10, MAX(B1913 - E1913/Inputs!$B$5 - Inputs!$B$8, 0) * I1913, 0)</f>
        <v>0</v>
      </c>
      <c r="M1913" s="2">
        <f t="shared" si="350"/>
        <v>0</v>
      </c>
      <c r="N1913" s="3" t="str">
        <f t="shared" si="351"/>
        <v>Idle</v>
      </c>
      <c r="O1913" s="3" t="str">
        <f t="shared" si="359"/>
        <v>Idle</v>
      </c>
      <c r="P1913" s="2">
        <f t="shared" si="352"/>
        <v>0</v>
      </c>
      <c r="Q1913" s="2">
        <f t="shared" si="353"/>
        <v>0</v>
      </c>
      <c r="R1913" s="2">
        <f t="shared" si="354"/>
        <v>0</v>
      </c>
      <c r="S1913" s="2">
        <f t="shared" si="355"/>
        <v>0</v>
      </c>
      <c r="T1913" s="2">
        <f t="shared" si="356"/>
        <v>0</v>
      </c>
      <c r="U1913" s="2">
        <f>IF(O1913="Reg", R1913 * Inputs!$B$7, 0)</f>
        <v>0</v>
      </c>
      <c r="V1913" s="2">
        <f>MAX(F1913 + P1913*Inputs!$B$15 - (Q1913/Inputs!$B$16) - U1913, 0)</f>
        <v>0</v>
      </c>
    </row>
    <row r="1914" spans="1:22" x14ac:dyDescent="0.3">
      <c r="A1914" s="1">
        <v>46102.666666666657</v>
      </c>
      <c r="B1914" s="2">
        <v>70.211574215127499</v>
      </c>
      <c r="C1914" s="2">
        <v>15.92404634151594</v>
      </c>
      <c r="D1914" s="2">
        <f t="shared" si="348"/>
        <v>43.96436444058795</v>
      </c>
      <c r="E1914" s="2">
        <f t="shared" si="349"/>
        <v>64.422310996104969</v>
      </c>
      <c r="F1914" s="2">
        <f t="shared" si="357"/>
        <v>0</v>
      </c>
      <c r="G1914" s="2">
        <f t="shared" si="358"/>
        <v>340</v>
      </c>
      <c r="H1914" s="2">
        <f>MIN(Inputs!$B$2, (Inputs!$B$14 - F1914)/Inputs!$B$15)</f>
        <v>170</v>
      </c>
      <c r="I1914" s="2">
        <f>MAX(MIN(Inputs!$B$2, F1914*Inputs!$B$16, Inputs!$B$14*Inputs!$B$4 - G1914), 0)</f>
        <v>0</v>
      </c>
      <c r="J1914" s="2">
        <f>MAX(MIN(Inputs!$B$2, F1914*Inputs!$B$16, (Inputs!$B$14-F1914)/Inputs!$B$15)*Inputs!$B$9, 0)</f>
        <v>0</v>
      </c>
      <c r="K1914" s="2">
        <f>MAX(E1914*Inputs!$B$5 - B1914 - Inputs!$B$8, 0) * H1914</f>
        <v>0</v>
      </c>
      <c r="L1914" s="2">
        <f>IF(B1914 &gt;= D1914*Inputs!$B$10, MAX(B1914 - E1914/Inputs!$B$5 - Inputs!$B$8, 0) * I1914, 0)</f>
        <v>0</v>
      </c>
      <c r="M1914" s="2">
        <f t="shared" si="350"/>
        <v>0</v>
      </c>
      <c r="N1914" s="3" t="str">
        <f t="shared" si="351"/>
        <v>Idle</v>
      </c>
      <c r="O1914" s="3" t="str">
        <f t="shared" si="359"/>
        <v>Idle</v>
      </c>
      <c r="P1914" s="2">
        <f t="shared" si="352"/>
        <v>0</v>
      </c>
      <c r="Q1914" s="2">
        <f t="shared" si="353"/>
        <v>0</v>
      </c>
      <c r="R1914" s="2">
        <f t="shared" si="354"/>
        <v>0</v>
      </c>
      <c r="S1914" s="2">
        <f t="shared" si="355"/>
        <v>0</v>
      </c>
      <c r="T1914" s="2">
        <f t="shared" si="356"/>
        <v>0</v>
      </c>
      <c r="U1914" s="2">
        <f>IF(O1914="Reg", R1914 * Inputs!$B$7, 0)</f>
        <v>0</v>
      </c>
      <c r="V1914" s="2">
        <f>MAX(F1914 + P1914*Inputs!$B$15 - (Q1914/Inputs!$B$16) - U1914, 0)</f>
        <v>0</v>
      </c>
    </row>
    <row r="1915" spans="1:22" x14ac:dyDescent="0.3">
      <c r="A1915" s="1">
        <v>46102.708333333343</v>
      </c>
      <c r="B1915" s="2">
        <v>65.879126999697036</v>
      </c>
      <c r="C1915" s="2">
        <v>7.7269715909987919</v>
      </c>
      <c r="D1915" s="2">
        <f t="shared" si="348"/>
        <v>43.96436444058795</v>
      </c>
      <c r="E1915" s="2">
        <f t="shared" si="349"/>
        <v>61.371557627748068</v>
      </c>
      <c r="F1915" s="2">
        <f t="shared" si="357"/>
        <v>0</v>
      </c>
      <c r="G1915" s="2">
        <f t="shared" si="358"/>
        <v>340</v>
      </c>
      <c r="H1915" s="2">
        <f>MIN(Inputs!$B$2, (Inputs!$B$14 - F1915)/Inputs!$B$15)</f>
        <v>170</v>
      </c>
      <c r="I1915" s="2">
        <f>MAX(MIN(Inputs!$B$2, F1915*Inputs!$B$16, Inputs!$B$14*Inputs!$B$4 - G1915), 0)</f>
        <v>0</v>
      </c>
      <c r="J1915" s="2">
        <f>MAX(MIN(Inputs!$B$2, F1915*Inputs!$B$16, (Inputs!$B$14-F1915)/Inputs!$B$15)*Inputs!$B$9, 0)</f>
        <v>0</v>
      </c>
      <c r="K1915" s="2">
        <f>MAX(E1915*Inputs!$B$5 - B1915 - Inputs!$B$8, 0) * H1915</f>
        <v>0</v>
      </c>
      <c r="L1915" s="2">
        <f>IF(B1915 &gt;= D1915*Inputs!$B$10, MAX(B1915 - E1915/Inputs!$B$5 - Inputs!$B$8, 0) * I1915, 0)</f>
        <v>0</v>
      </c>
      <c r="M1915" s="2">
        <f t="shared" si="350"/>
        <v>0</v>
      </c>
      <c r="N1915" s="3" t="str">
        <f t="shared" si="351"/>
        <v>Idle</v>
      </c>
      <c r="O1915" s="3" t="str">
        <f t="shared" si="359"/>
        <v>Idle</v>
      </c>
      <c r="P1915" s="2">
        <f t="shared" si="352"/>
        <v>0</v>
      </c>
      <c r="Q1915" s="2">
        <f t="shared" si="353"/>
        <v>0</v>
      </c>
      <c r="R1915" s="2">
        <f t="shared" si="354"/>
        <v>0</v>
      </c>
      <c r="S1915" s="2">
        <f t="shared" si="355"/>
        <v>0</v>
      </c>
      <c r="T1915" s="2">
        <f t="shared" si="356"/>
        <v>0</v>
      </c>
      <c r="U1915" s="2">
        <f>IF(O1915="Reg", R1915 * Inputs!$B$7, 0)</f>
        <v>0</v>
      </c>
      <c r="V1915" s="2">
        <f>MAX(F1915 + P1915*Inputs!$B$15 - (Q1915/Inputs!$B$16) - U1915, 0)</f>
        <v>0</v>
      </c>
    </row>
    <row r="1916" spans="1:22" x14ac:dyDescent="0.3">
      <c r="A1916" s="1">
        <v>46102.75</v>
      </c>
      <c r="B1916" s="2">
        <v>67.742394394874594</v>
      </c>
      <c r="C1916" s="2">
        <v>11.55382106634204</v>
      </c>
      <c r="D1916" s="2">
        <f t="shared" si="348"/>
        <v>43.96436444058795</v>
      </c>
      <c r="E1916" s="2">
        <f t="shared" si="349"/>
        <v>56.801458971410405</v>
      </c>
      <c r="F1916" s="2">
        <f t="shared" si="357"/>
        <v>0</v>
      </c>
      <c r="G1916" s="2">
        <f t="shared" si="358"/>
        <v>340</v>
      </c>
      <c r="H1916" s="2">
        <f>MIN(Inputs!$B$2, (Inputs!$B$14 - F1916)/Inputs!$B$15)</f>
        <v>170</v>
      </c>
      <c r="I1916" s="2">
        <f>MAX(MIN(Inputs!$B$2, F1916*Inputs!$B$16, Inputs!$B$14*Inputs!$B$4 - G1916), 0)</f>
        <v>0</v>
      </c>
      <c r="J1916" s="2">
        <f>MAX(MIN(Inputs!$B$2, F1916*Inputs!$B$16, (Inputs!$B$14-F1916)/Inputs!$B$15)*Inputs!$B$9, 0)</f>
        <v>0</v>
      </c>
      <c r="K1916" s="2">
        <f>MAX(E1916*Inputs!$B$5 - B1916 - Inputs!$B$8, 0) * H1916</f>
        <v>0</v>
      </c>
      <c r="L1916" s="2">
        <f>IF(B1916 &gt;= D1916*Inputs!$B$10, MAX(B1916 - E1916/Inputs!$B$5 - Inputs!$B$8, 0) * I1916, 0)</f>
        <v>0</v>
      </c>
      <c r="M1916" s="2">
        <f t="shared" si="350"/>
        <v>0</v>
      </c>
      <c r="N1916" s="3" t="str">
        <f t="shared" si="351"/>
        <v>Idle</v>
      </c>
      <c r="O1916" s="3" t="str">
        <f t="shared" si="359"/>
        <v>Idle</v>
      </c>
      <c r="P1916" s="2">
        <f t="shared" si="352"/>
        <v>0</v>
      </c>
      <c r="Q1916" s="2">
        <f t="shared" si="353"/>
        <v>0</v>
      </c>
      <c r="R1916" s="2">
        <f t="shared" si="354"/>
        <v>0</v>
      </c>
      <c r="S1916" s="2">
        <f t="shared" si="355"/>
        <v>0</v>
      </c>
      <c r="T1916" s="2">
        <f t="shared" si="356"/>
        <v>0</v>
      </c>
      <c r="U1916" s="2">
        <f>IF(O1916="Reg", R1916 * Inputs!$B$7, 0)</f>
        <v>0</v>
      </c>
      <c r="V1916" s="2">
        <f>MAX(F1916 + P1916*Inputs!$B$15 - (Q1916/Inputs!$B$16) - U1916, 0)</f>
        <v>0</v>
      </c>
    </row>
    <row r="1917" spans="1:22" x14ac:dyDescent="0.3">
      <c r="A1917" s="1">
        <v>46102.791666666657</v>
      </c>
      <c r="B1917" s="2">
        <v>66.358984861165041</v>
      </c>
      <c r="C1917" s="2">
        <v>17.441693874380761</v>
      </c>
      <c r="D1917" s="2">
        <f t="shared" si="348"/>
        <v>43.96436444058795</v>
      </c>
      <c r="E1917" s="2">
        <f t="shared" si="349"/>
        <v>49.717397385743993</v>
      </c>
      <c r="F1917" s="2">
        <f t="shared" si="357"/>
        <v>0</v>
      </c>
      <c r="G1917" s="2">
        <f t="shared" si="358"/>
        <v>340</v>
      </c>
      <c r="H1917" s="2">
        <f>MIN(Inputs!$B$2, (Inputs!$B$14 - F1917)/Inputs!$B$15)</f>
        <v>170</v>
      </c>
      <c r="I1917" s="2">
        <f>MAX(MIN(Inputs!$B$2, F1917*Inputs!$B$16, Inputs!$B$14*Inputs!$B$4 - G1917), 0)</f>
        <v>0</v>
      </c>
      <c r="J1917" s="2">
        <f>MAX(MIN(Inputs!$B$2, F1917*Inputs!$B$16, (Inputs!$B$14-F1917)/Inputs!$B$15)*Inputs!$B$9, 0)</f>
        <v>0</v>
      </c>
      <c r="K1917" s="2">
        <f>MAX(E1917*Inputs!$B$5 - B1917 - Inputs!$B$8, 0) * H1917</f>
        <v>0</v>
      </c>
      <c r="L1917" s="2">
        <f>IF(B1917 &gt;= D1917*Inputs!$B$10, MAX(B1917 - E1917/Inputs!$B$5 - Inputs!$B$8, 0) * I1917, 0)</f>
        <v>0</v>
      </c>
      <c r="M1917" s="2">
        <f t="shared" si="350"/>
        <v>0</v>
      </c>
      <c r="N1917" s="3" t="str">
        <f t="shared" si="351"/>
        <v>Idle</v>
      </c>
      <c r="O1917" s="3" t="str">
        <f t="shared" si="359"/>
        <v>Idle</v>
      </c>
      <c r="P1917" s="2">
        <f t="shared" si="352"/>
        <v>0</v>
      </c>
      <c r="Q1917" s="2">
        <f t="shared" si="353"/>
        <v>0</v>
      </c>
      <c r="R1917" s="2">
        <f t="shared" si="354"/>
        <v>0</v>
      </c>
      <c r="S1917" s="2">
        <f t="shared" si="355"/>
        <v>0</v>
      </c>
      <c r="T1917" s="2">
        <f t="shared" si="356"/>
        <v>0</v>
      </c>
      <c r="U1917" s="2">
        <f>IF(O1917="Reg", R1917 * Inputs!$B$7, 0)</f>
        <v>0</v>
      </c>
      <c r="V1917" s="2">
        <f>MAX(F1917 + P1917*Inputs!$B$15 - (Q1917/Inputs!$B$16) - U1917, 0)</f>
        <v>0</v>
      </c>
    </row>
    <row r="1918" spans="1:22" x14ac:dyDescent="0.3">
      <c r="A1918" s="1">
        <v>46102.833333333343</v>
      </c>
      <c r="B1918" s="2">
        <v>60.612942287088778</v>
      </c>
      <c r="C1918" s="2">
        <v>21.994544952797028</v>
      </c>
      <c r="D1918" s="2">
        <f t="shared" si="348"/>
        <v>43.96436444058795</v>
      </c>
      <c r="E1918" s="2">
        <f t="shared" si="349"/>
        <v>41.243468256743881</v>
      </c>
      <c r="F1918" s="2">
        <f t="shared" si="357"/>
        <v>0</v>
      </c>
      <c r="G1918" s="2">
        <f t="shared" si="358"/>
        <v>340</v>
      </c>
      <c r="H1918" s="2">
        <f>MIN(Inputs!$B$2, (Inputs!$B$14 - F1918)/Inputs!$B$15)</f>
        <v>170</v>
      </c>
      <c r="I1918" s="2">
        <f>MAX(MIN(Inputs!$B$2, F1918*Inputs!$B$16, Inputs!$B$14*Inputs!$B$4 - G1918), 0)</f>
        <v>0</v>
      </c>
      <c r="J1918" s="2">
        <f>MAX(MIN(Inputs!$B$2, F1918*Inputs!$B$16, (Inputs!$B$14-F1918)/Inputs!$B$15)*Inputs!$B$9, 0)</f>
        <v>0</v>
      </c>
      <c r="K1918" s="2">
        <f>MAX(E1918*Inputs!$B$5 - B1918 - Inputs!$B$8, 0) * H1918</f>
        <v>0</v>
      </c>
      <c r="L1918" s="2">
        <f>IF(B1918 &gt;= D1918*Inputs!$B$10, MAX(B1918 - E1918/Inputs!$B$5 - Inputs!$B$8, 0) * I1918, 0)</f>
        <v>0</v>
      </c>
      <c r="M1918" s="2">
        <f t="shared" si="350"/>
        <v>0</v>
      </c>
      <c r="N1918" s="3" t="str">
        <f t="shared" si="351"/>
        <v>Idle</v>
      </c>
      <c r="O1918" s="3" t="str">
        <f t="shared" si="359"/>
        <v>Idle</v>
      </c>
      <c r="P1918" s="2">
        <f t="shared" si="352"/>
        <v>0</v>
      </c>
      <c r="Q1918" s="2">
        <f t="shared" si="353"/>
        <v>0</v>
      </c>
      <c r="R1918" s="2">
        <f t="shared" si="354"/>
        <v>0</v>
      </c>
      <c r="S1918" s="2">
        <f t="shared" si="355"/>
        <v>0</v>
      </c>
      <c r="T1918" s="2">
        <f t="shared" si="356"/>
        <v>0</v>
      </c>
      <c r="U1918" s="2">
        <f>IF(O1918="Reg", R1918 * Inputs!$B$7, 0)</f>
        <v>0</v>
      </c>
      <c r="V1918" s="2">
        <f>MAX(F1918 + P1918*Inputs!$B$15 - (Q1918/Inputs!$B$16) - U1918, 0)</f>
        <v>0</v>
      </c>
    </row>
    <row r="1919" spans="1:22" x14ac:dyDescent="0.3">
      <c r="A1919" s="1">
        <v>46102.875</v>
      </c>
      <c r="B1919" s="2">
        <v>55.728843218676829</v>
      </c>
      <c r="C1919" s="2">
        <v>7.0569889941505961</v>
      </c>
      <c r="D1919" s="2">
        <f t="shared" si="348"/>
        <v>43.96436444058795</v>
      </c>
      <c r="E1919" s="2">
        <f t="shared" si="349"/>
        <v>31.793566622828255</v>
      </c>
      <c r="F1919" s="2">
        <f t="shared" si="357"/>
        <v>0</v>
      </c>
      <c r="G1919" s="2">
        <f t="shared" si="358"/>
        <v>340</v>
      </c>
      <c r="H1919" s="2">
        <f>MIN(Inputs!$B$2, (Inputs!$B$14 - F1919)/Inputs!$B$15)</f>
        <v>170</v>
      </c>
      <c r="I1919" s="2">
        <f>MAX(MIN(Inputs!$B$2, F1919*Inputs!$B$16, Inputs!$B$14*Inputs!$B$4 - G1919), 0)</f>
        <v>0</v>
      </c>
      <c r="J1919" s="2">
        <f>MAX(MIN(Inputs!$B$2, F1919*Inputs!$B$16, (Inputs!$B$14-F1919)/Inputs!$B$15)*Inputs!$B$9, 0)</f>
        <v>0</v>
      </c>
      <c r="K1919" s="2">
        <f>MAX(E1919*Inputs!$B$5 - B1919 - Inputs!$B$8, 0) * H1919</f>
        <v>0</v>
      </c>
      <c r="L1919" s="2">
        <f>IF(B1919 &gt;= D1919*Inputs!$B$10, MAX(B1919 - E1919/Inputs!$B$5 - Inputs!$B$8, 0) * I1919, 0)</f>
        <v>0</v>
      </c>
      <c r="M1919" s="2">
        <f t="shared" si="350"/>
        <v>0</v>
      </c>
      <c r="N1919" s="3" t="str">
        <f t="shared" si="351"/>
        <v>Idle</v>
      </c>
      <c r="O1919" s="3" t="str">
        <f t="shared" si="359"/>
        <v>Idle</v>
      </c>
      <c r="P1919" s="2">
        <f t="shared" si="352"/>
        <v>0</v>
      </c>
      <c r="Q1919" s="2">
        <f t="shared" si="353"/>
        <v>0</v>
      </c>
      <c r="R1919" s="2">
        <f t="shared" si="354"/>
        <v>0</v>
      </c>
      <c r="S1919" s="2">
        <f t="shared" si="355"/>
        <v>0</v>
      </c>
      <c r="T1919" s="2">
        <f t="shared" si="356"/>
        <v>0</v>
      </c>
      <c r="U1919" s="2">
        <f>IF(O1919="Reg", R1919 * Inputs!$B$7, 0)</f>
        <v>0</v>
      </c>
      <c r="V1919" s="2">
        <f>MAX(F1919 + P1919*Inputs!$B$15 - (Q1919/Inputs!$B$16) - U1919, 0)</f>
        <v>0</v>
      </c>
    </row>
    <row r="1920" spans="1:22" x14ac:dyDescent="0.3">
      <c r="A1920" s="1">
        <v>46102.916666666657</v>
      </c>
      <c r="B1920" s="2">
        <v>51.907054004986072</v>
      </c>
      <c r="C1920" s="2">
        <v>7.3088145398587114</v>
      </c>
      <c r="D1920" s="2">
        <f t="shared" si="348"/>
        <v>43.96436444058795</v>
      </c>
      <c r="E1920" s="2">
        <f t="shared" si="349"/>
        <v>23.528517649858362</v>
      </c>
      <c r="F1920" s="2">
        <f t="shared" si="357"/>
        <v>0</v>
      </c>
      <c r="G1920" s="2">
        <f t="shared" si="358"/>
        <v>340</v>
      </c>
      <c r="H1920" s="2">
        <f>MIN(Inputs!$B$2, (Inputs!$B$14 - F1920)/Inputs!$B$15)</f>
        <v>170</v>
      </c>
      <c r="I1920" s="2">
        <f>MAX(MIN(Inputs!$B$2, F1920*Inputs!$B$16, Inputs!$B$14*Inputs!$B$4 - G1920), 0)</f>
        <v>0</v>
      </c>
      <c r="J1920" s="2">
        <f>MAX(MIN(Inputs!$B$2, F1920*Inputs!$B$16, (Inputs!$B$14-F1920)/Inputs!$B$15)*Inputs!$B$9, 0)</f>
        <v>0</v>
      </c>
      <c r="K1920" s="2">
        <f>MAX(E1920*Inputs!$B$5 - B1920 - Inputs!$B$8, 0) * H1920</f>
        <v>0</v>
      </c>
      <c r="L1920" s="2">
        <f>IF(B1920 &gt;= D1920*Inputs!$B$10, MAX(B1920 - E1920/Inputs!$B$5 - Inputs!$B$8, 0) * I1920, 0)</f>
        <v>0</v>
      </c>
      <c r="M1920" s="2">
        <f t="shared" si="350"/>
        <v>0</v>
      </c>
      <c r="N1920" s="3" t="str">
        <f t="shared" si="351"/>
        <v>Idle</v>
      </c>
      <c r="O1920" s="3" t="str">
        <f t="shared" si="359"/>
        <v>Idle</v>
      </c>
      <c r="P1920" s="2">
        <f t="shared" si="352"/>
        <v>0</v>
      </c>
      <c r="Q1920" s="2">
        <f t="shared" si="353"/>
        <v>0</v>
      </c>
      <c r="R1920" s="2">
        <f t="shared" si="354"/>
        <v>0</v>
      </c>
      <c r="S1920" s="2">
        <f t="shared" si="355"/>
        <v>0</v>
      </c>
      <c r="T1920" s="2">
        <f t="shared" si="356"/>
        <v>0</v>
      </c>
      <c r="U1920" s="2">
        <f>IF(O1920="Reg", R1920 * Inputs!$B$7, 0)</f>
        <v>0</v>
      </c>
      <c r="V1920" s="2">
        <f>MAX(F1920 + P1920*Inputs!$B$15 - (Q1920/Inputs!$B$16) - U1920, 0)</f>
        <v>0</v>
      </c>
    </row>
    <row r="1921" spans="1:22" x14ac:dyDescent="0.3">
      <c r="A1921" s="1">
        <v>46102.958333333343</v>
      </c>
      <c r="B1921" s="2">
        <v>38.458535061671121</v>
      </c>
      <c r="C1921" s="2">
        <v>7.7119758117980037</v>
      </c>
      <c r="D1921" s="2">
        <f t="shared" si="348"/>
        <v>43.96436444058795</v>
      </c>
      <c r="E1921" s="2">
        <f t="shared" si="349"/>
        <v>14.877341982360681</v>
      </c>
      <c r="F1921" s="2">
        <f t="shared" si="357"/>
        <v>0</v>
      </c>
      <c r="G1921" s="2">
        <f t="shared" si="358"/>
        <v>340</v>
      </c>
      <c r="H1921" s="2">
        <f>MIN(Inputs!$B$2, (Inputs!$B$14 - F1921)/Inputs!$B$15)</f>
        <v>170</v>
      </c>
      <c r="I1921" s="2">
        <f>MAX(MIN(Inputs!$B$2, F1921*Inputs!$B$16, Inputs!$B$14*Inputs!$B$4 - G1921), 0)</f>
        <v>0</v>
      </c>
      <c r="J1921" s="2">
        <f>MAX(MIN(Inputs!$B$2, F1921*Inputs!$B$16, (Inputs!$B$14-F1921)/Inputs!$B$15)*Inputs!$B$9, 0)</f>
        <v>0</v>
      </c>
      <c r="K1921" s="2">
        <f>MAX(E1921*Inputs!$B$5 - B1921 - Inputs!$B$8, 0) * H1921</f>
        <v>0</v>
      </c>
      <c r="L1921" s="2">
        <f>IF(B1921 &gt;= D1921*Inputs!$B$10, MAX(B1921 - E1921/Inputs!$B$5 - Inputs!$B$8, 0) * I1921, 0)</f>
        <v>0</v>
      </c>
      <c r="M1921" s="2">
        <f t="shared" si="350"/>
        <v>0</v>
      </c>
      <c r="N1921" s="3" t="str">
        <f t="shared" si="351"/>
        <v>Idle</v>
      </c>
      <c r="O1921" s="3" t="str">
        <f t="shared" si="359"/>
        <v>Idle</v>
      </c>
      <c r="P1921" s="2">
        <f t="shared" si="352"/>
        <v>0</v>
      </c>
      <c r="Q1921" s="2">
        <f t="shared" si="353"/>
        <v>0</v>
      </c>
      <c r="R1921" s="2">
        <f t="shared" si="354"/>
        <v>0</v>
      </c>
      <c r="S1921" s="2">
        <f t="shared" si="355"/>
        <v>0</v>
      </c>
      <c r="T1921" s="2">
        <f t="shared" si="356"/>
        <v>0</v>
      </c>
      <c r="U1921" s="2">
        <f>IF(O1921="Reg", R1921 * Inputs!$B$7, 0)</f>
        <v>0</v>
      </c>
      <c r="V1921" s="2">
        <f>MAX(F1921 + P1921*Inputs!$B$15 - (Q1921/Inputs!$B$16) - U1921, 0)</f>
        <v>0</v>
      </c>
    </row>
    <row r="1922" spans="1:22" x14ac:dyDescent="0.3">
      <c r="A1922" s="1">
        <v>46103</v>
      </c>
      <c r="B1922" s="2">
        <v>25.238024880876111</v>
      </c>
      <c r="C1922" s="2">
        <v>8.9515133623503687</v>
      </c>
      <c r="D1922" s="2">
        <f t="shared" ref="D1922:D1985" si="360">AVERAGEIFS(B:B, A:A, "&gt;="&amp;INT(A1922), A:A, "&lt;"&amp;INT(A1922)+1)</f>
        <v>39.515961318318809</v>
      </c>
      <c r="E1922" s="2">
        <f t="shared" ref="E1922:E1985" si="361">AVERAGE(B1922:B1927)</f>
        <v>8.4675861387488265</v>
      </c>
      <c r="F1922" s="2">
        <f t="shared" si="357"/>
        <v>0</v>
      </c>
      <c r="G1922" s="2">
        <f t="shared" si="358"/>
        <v>0</v>
      </c>
      <c r="H1922" s="2">
        <f>MIN(Inputs!$B$2, (Inputs!$B$14 - F1922)/Inputs!$B$15)</f>
        <v>170</v>
      </c>
      <c r="I1922" s="2">
        <f>MAX(MIN(Inputs!$B$2, F1922*Inputs!$B$16, Inputs!$B$14*Inputs!$B$4 - G1922), 0)</f>
        <v>0</v>
      </c>
      <c r="J1922" s="2">
        <f>MAX(MIN(Inputs!$B$2, F1922*Inputs!$B$16, (Inputs!$B$14-F1922)/Inputs!$B$15)*Inputs!$B$9, 0)</f>
        <v>0</v>
      </c>
      <c r="K1922" s="2">
        <f>MAX(E1922*Inputs!$B$5 - B1922 - Inputs!$B$8, 0) * H1922</f>
        <v>0</v>
      </c>
      <c r="L1922" s="2">
        <f>IF(B1922 &gt;= D1922*Inputs!$B$10, MAX(B1922 - E1922/Inputs!$B$5 - Inputs!$B$8, 0) * I1922, 0)</f>
        <v>0</v>
      </c>
      <c r="M1922" s="2">
        <f t="shared" ref="M1922:M1985" si="362">C1922 * J1922</f>
        <v>0</v>
      </c>
      <c r="N1922" s="3" t="str">
        <f t="shared" ref="N1922:N1985" si="363">IF(MAX(K1922, L1922, M1922)&lt;=0, "Idle", IF(AND(M1922&gt;=K1922, M1922&gt;=L1922), "Reg", IF(L1922&gt;=K1922, "Discharge", "Charge")))</f>
        <v>Idle</v>
      </c>
      <c r="O1922" s="3" t="str">
        <f t="shared" si="359"/>
        <v>Idle</v>
      </c>
      <c r="P1922" s="2">
        <f t="shared" ref="P1922:P1985" si="364">IF(O1922="Charge", H1922, 0)</f>
        <v>0</v>
      </c>
      <c r="Q1922" s="2">
        <f t="shared" ref="Q1922:Q1985" si="365">IF(O1922="Discharge", I1922, 0)</f>
        <v>0</v>
      </c>
      <c r="R1922" s="2">
        <f t="shared" ref="R1922:R1985" si="366">IF(O1922="Reg", J1922, 0)</f>
        <v>0</v>
      </c>
      <c r="S1922" s="2">
        <f t="shared" ref="S1922:S1985" si="367">(Q1922 - P1922) * B1922</f>
        <v>0</v>
      </c>
      <c r="T1922" s="2">
        <f t="shared" ref="T1922:T1985" si="368">R1922 * C1922</f>
        <v>0</v>
      </c>
      <c r="U1922" s="2">
        <f>IF(O1922="Reg", R1922 * Inputs!$B$7, 0)</f>
        <v>0</v>
      </c>
      <c r="V1922" s="2">
        <f>MAX(F1922 + P1922*Inputs!$B$15 - (Q1922/Inputs!$B$16) - U1922, 0)</f>
        <v>0</v>
      </c>
    </row>
    <row r="1923" spans="1:22" x14ac:dyDescent="0.3">
      <c r="A1923" s="1">
        <v>46103.041666666657</v>
      </c>
      <c r="B1923" s="2">
        <v>15.515410087164391</v>
      </c>
      <c r="C1923" s="2">
        <v>24.576420166276922</v>
      </c>
      <c r="D1923" s="2">
        <f t="shared" si="360"/>
        <v>39.515961318318809</v>
      </c>
      <c r="E1923" s="2">
        <f t="shared" si="361"/>
        <v>4.2612486586028098</v>
      </c>
      <c r="F1923" s="2">
        <f t="shared" ref="F1923:F1986" si="369">V1922</f>
        <v>0</v>
      </c>
      <c r="G1923" s="2">
        <f t="shared" ref="G1923:G1986" si="370">IF(INT(A1923)=INT(A1922), G1922 + Q1922, 0)</f>
        <v>0</v>
      </c>
      <c r="H1923" s="2">
        <f>MIN(Inputs!$B$2, (Inputs!$B$14 - F1923)/Inputs!$B$15)</f>
        <v>170</v>
      </c>
      <c r="I1923" s="2">
        <f>MAX(MIN(Inputs!$B$2, F1923*Inputs!$B$16, Inputs!$B$14*Inputs!$B$4 - G1923), 0)</f>
        <v>0</v>
      </c>
      <c r="J1923" s="2">
        <f>MAX(MIN(Inputs!$B$2, F1923*Inputs!$B$16, (Inputs!$B$14-F1923)/Inputs!$B$15)*Inputs!$B$9, 0)</f>
        <v>0</v>
      </c>
      <c r="K1923" s="2">
        <f>MAX(E1923*Inputs!$B$5 - B1923 - Inputs!$B$8, 0) * H1923</f>
        <v>0</v>
      </c>
      <c r="L1923" s="2">
        <f>IF(B1923 &gt;= D1923*Inputs!$B$10, MAX(B1923 - E1923/Inputs!$B$5 - Inputs!$B$8, 0) * I1923, 0)</f>
        <v>0</v>
      </c>
      <c r="M1923" s="2">
        <f t="shared" si="362"/>
        <v>0</v>
      </c>
      <c r="N1923" s="3" t="str">
        <f t="shared" si="363"/>
        <v>Idle</v>
      </c>
      <c r="O1923" s="3" t="str">
        <f t="shared" si="359"/>
        <v>Idle</v>
      </c>
      <c r="P1923" s="2">
        <f t="shared" si="364"/>
        <v>0</v>
      </c>
      <c r="Q1923" s="2">
        <f t="shared" si="365"/>
        <v>0</v>
      </c>
      <c r="R1923" s="2">
        <f t="shared" si="366"/>
        <v>0</v>
      </c>
      <c r="S1923" s="2">
        <f t="shared" si="367"/>
        <v>0</v>
      </c>
      <c r="T1923" s="2">
        <f t="shared" si="368"/>
        <v>0</v>
      </c>
      <c r="U1923" s="2">
        <f>IF(O1923="Reg", R1923 * Inputs!$B$7, 0)</f>
        <v>0</v>
      </c>
      <c r="V1923" s="2">
        <f>MAX(F1923 + P1923*Inputs!$B$15 - (Q1923/Inputs!$B$16) - U1923, 0)</f>
        <v>0</v>
      </c>
    </row>
    <row r="1924" spans="1:22" x14ac:dyDescent="0.3">
      <c r="A1924" s="1">
        <v>46103.083333333343</v>
      </c>
      <c r="B1924" s="2">
        <v>3.9135324835950231</v>
      </c>
      <c r="C1924" s="2">
        <v>23.465646106338941</v>
      </c>
      <c r="D1924" s="2">
        <f t="shared" si="360"/>
        <v>39.515961318318809</v>
      </c>
      <c r="E1924" s="2">
        <f t="shared" si="361"/>
        <v>1.6753469774087444</v>
      </c>
      <c r="F1924" s="2">
        <f t="shared" si="369"/>
        <v>0</v>
      </c>
      <c r="G1924" s="2">
        <f t="shared" si="370"/>
        <v>0</v>
      </c>
      <c r="H1924" s="2">
        <f>MIN(Inputs!$B$2, (Inputs!$B$14 - F1924)/Inputs!$B$15)</f>
        <v>170</v>
      </c>
      <c r="I1924" s="2">
        <f>MAX(MIN(Inputs!$B$2, F1924*Inputs!$B$16, Inputs!$B$14*Inputs!$B$4 - G1924), 0)</f>
        <v>0</v>
      </c>
      <c r="J1924" s="2">
        <f>MAX(MIN(Inputs!$B$2, F1924*Inputs!$B$16, (Inputs!$B$14-F1924)/Inputs!$B$15)*Inputs!$B$9, 0)</f>
        <v>0</v>
      </c>
      <c r="K1924" s="2">
        <f>MAX(E1924*Inputs!$B$5 - B1924 - Inputs!$B$8, 0) * H1924</f>
        <v>0</v>
      </c>
      <c r="L1924" s="2">
        <f>IF(B1924 &gt;= D1924*Inputs!$B$10, MAX(B1924 - E1924/Inputs!$B$5 - Inputs!$B$8, 0) * I1924, 0)</f>
        <v>0</v>
      </c>
      <c r="M1924" s="2">
        <f t="shared" si="362"/>
        <v>0</v>
      </c>
      <c r="N1924" s="3" t="str">
        <f t="shared" si="363"/>
        <v>Idle</v>
      </c>
      <c r="O1924" s="3" t="str">
        <f t="shared" ref="O1924:O1987" si="371">IF(O1923&lt;&gt;O1922, O1923, N1924)</f>
        <v>Idle</v>
      </c>
      <c r="P1924" s="2">
        <f t="shared" si="364"/>
        <v>0</v>
      </c>
      <c r="Q1924" s="2">
        <f t="shared" si="365"/>
        <v>0</v>
      </c>
      <c r="R1924" s="2">
        <f t="shared" si="366"/>
        <v>0</v>
      </c>
      <c r="S1924" s="2">
        <f t="shared" si="367"/>
        <v>0</v>
      </c>
      <c r="T1924" s="2">
        <f t="shared" si="368"/>
        <v>0</v>
      </c>
      <c r="U1924" s="2">
        <f>IF(O1924="Reg", R1924 * Inputs!$B$7, 0)</f>
        <v>0</v>
      </c>
      <c r="V1924" s="2">
        <f>MAX(F1924 + P1924*Inputs!$B$15 - (Q1924/Inputs!$B$16) - U1924, 0)</f>
        <v>0</v>
      </c>
    </row>
    <row r="1925" spans="1:22" x14ac:dyDescent="0.3">
      <c r="A1925" s="1">
        <v>46103.125</v>
      </c>
      <c r="B1925" s="2">
        <v>6.1385493808574436</v>
      </c>
      <c r="C1925" s="2">
        <v>2.9621020811605732</v>
      </c>
      <c r="D1925" s="2">
        <f t="shared" si="360"/>
        <v>39.515961318318809</v>
      </c>
      <c r="E1925" s="2">
        <f t="shared" si="361"/>
        <v>1.0230915634762405</v>
      </c>
      <c r="F1925" s="2">
        <f t="shared" si="369"/>
        <v>0</v>
      </c>
      <c r="G1925" s="2">
        <f t="shared" si="370"/>
        <v>0</v>
      </c>
      <c r="H1925" s="2">
        <f>MIN(Inputs!$B$2, (Inputs!$B$14 - F1925)/Inputs!$B$15)</f>
        <v>170</v>
      </c>
      <c r="I1925" s="2">
        <f>MAX(MIN(Inputs!$B$2, F1925*Inputs!$B$16, Inputs!$B$14*Inputs!$B$4 - G1925), 0)</f>
        <v>0</v>
      </c>
      <c r="J1925" s="2">
        <f>MAX(MIN(Inputs!$B$2, F1925*Inputs!$B$16, (Inputs!$B$14-F1925)/Inputs!$B$15)*Inputs!$B$9, 0)</f>
        <v>0</v>
      </c>
      <c r="K1925" s="2">
        <f>MAX(E1925*Inputs!$B$5 - B1925 - Inputs!$B$8, 0) * H1925</f>
        <v>0</v>
      </c>
      <c r="L1925" s="2">
        <f>IF(B1925 &gt;= D1925*Inputs!$B$10, MAX(B1925 - E1925/Inputs!$B$5 - Inputs!$B$8, 0) * I1925, 0)</f>
        <v>0</v>
      </c>
      <c r="M1925" s="2">
        <f t="shared" si="362"/>
        <v>0</v>
      </c>
      <c r="N1925" s="3" t="str">
        <f t="shared" si="363"/>
        <v>Idle</v>
      </c>
      <c r="O1925" s="3" t="str">
        <f t="shared" si="371"/>
        <v>Idle</v>
      </c>
      <c r="P1925" s="2">
        <f t="shared" si="364"/>
        <v>0</v>
      </c>
      <c r="Q1925" s="2">
        <f t="shared" si="365"/>
        <v>0</v>
      </c>
      <c r="R1925" s="2">
        <f t="shared" si="366"/>
        <v>0</v>
      </c>
      <c r="S1925" s="2">
        <f t="shared" si="367"/>
        <v>0</v>
      </c>
      <c r="T1925" s="2">
        <f t="shared" si="368"/>
        <v>0</v>
      </c>
      <c r="U1925" s="2">
        <f>IF(O1925="Reg", R1925 * Inputs!$B$7, 0)</f>
        <v>0</v>
      </c>
      <c r="V1925" s="2">
        <f>MAX(F1925 + P1925*Inputs!$B$15 - (Q1925/Inputs!$B$16) - U1925, 0)</f>
        <v>0</v>
      </c>
    </row>
    <row r="1926" spans="1:22" x14ac:dyDescent="0.3">
      <c r="A1926" s="1">
        <v>46103.166666666657</v>
      </c>
      <c r="B1926" s="2">
        <v>0</v>
      </c>
      <c r="C1926" s="2">
        <v>6.0278701125280891</v>
      </c>
      <c r="D1926" s="2">
        <f t="shared" si="360"/>
        <v>39.515961318318809</v>
      </c>
      <c r="E1926" s="2">
        <f t="shared" si="361"/>
        <v>0.72008158027505809</v>
      </c>
      <c r="F1926" s="2">
        <f t="shared" si="369"/>
        <v>0</v>
      </c>
      <c r="G1926" s="2">
        <f t="shared" si="370"/>
        <v>0</v>
      </c>
      <c r="H1926" s="2">
        <f>MIN(Inputs!$B$2, (Inputs!$B$14 - F1926)/Inputs!$B$15)</f>
        <v>170</v>
      </c>
      <c r="I1926" s="2">
        <f>MAX(MIN(Inputs!$B$2, F1926*Inputs!$B$16, Inputs!$B$14*Inputs!$B$4 - G1926), 0)</f>
        <v>0</v>
      </c>
      <c r="J1926" s="2">
        <f>MAX(MIN(Inputs!$B$2, F1926*Inputs!$B$16, (Inputs!$B$14-F1926)/Inputs!$B$15)*Inputs!$B$9, 0)</f>
        <v>0</v>
      </c>
      <c r="K1926" s="2">
        <f>MAX(E1926*Inputs!$B$5 - B1926 - Inputs!$B$8, 0) * H1926</f>
        <v>0</v>
      </c>
      <c r="L1926" s="2">
        <f>IF(B1926 &gt;= D1926*Inputs!$B$10, MAX(B1926 - E1926/Inputs!$B$5 - Inputs!$B$8, 0) * I1926, 0)</f>
        <v>0</v>
      </c>
      <c r="M1926" s="2">
        <f t="shared" si="362"/>
        <v>0</v>
      </c>
      <c r="N1926" s="3" t="str">
        <f t="shared" si="363"/>
        <v>Idle</v>
      </c>
      <c r="O1926" s="3" t="str">
        <f t="shared" si="371"/>
        <v>Idle</v>
      </c>
      <c r="P1926" s="2">
        <f t="shared" si="364"/>
        <v>0</v>
      </c>
      <c r="Q1926" s="2">
        <f t="shared" si="365"/>
        <v>0</v>
      </c>
      <c r="R1926" s="2">
        <f t="shared" si="366"/>
        <v>0</v>
      </c>
      <c r="S1926" s="2">
        <f t="shared" si="367"/>
        <v>0</v>
      </c>
      <c r="T1926" s="2">
        <f t="shared" si="368"/>
        <v>0</v>
      </c>
      <c r="U1926" s="2">
        <f>IF(O1926="Reg", R1926 * Inputs!$B$7, 0)</f>
        <v>0</v>
      </c>
      <c r="V1926" s="2">
        <f>MAX(F1926 + P1926*Inputs!$B$15 - (Q1926/Inputs!$B$16) - U1926, 0)</f>
        <v>0</v>
      </c>
    </row>
    <row r="1927" spans="1:22" x14ac:dyDescent="0.3">
      <c r="A1927" s="1">
        <v>46103.208333333343</v>
      </c>
      <c r="B1927" s="2">
        <v>0</v>
      </c>
      <c r="C1927" s="2">
        <v>9.953119280127968</v>
      </c>
      <c r="D1927" s="2">
        <f t="shared" si="360"/>
        <v>39.515961318318809</v>
      </c>
      <c r="E1927" s="2">
        <f t="shared" si="361"/>
        <v>2.9426708965365247</v>
      </c>
      <c r="F1927" s="2">
        <f t="shared" si="369"/>
        <v>0</v>
      </c>
      <c r="G1927" s="2">
        <f t="shared" si="370"/>
        <v>0</v>
      </c>
      <c r="H1927" s="2">
        <f>MIN(Inputs!$B$2, (Inputs!$B$14 - F1927)/Inputs!$B$15)</f>
        <v>170</v>
      </c>
      <c r="I1927" s="2">
        <f>MAX(MIN(Inputs!$B$2, F1927*Inputs!$B$16, Inputs!$B$14*Inputs!$B$4 - G1927), 0)</f>
        <v>0</v>
      </c>
      <c r="J1927" s="2">
        <f>MAX(MIN(Inputs!$B$2, F1927*Inputs!$B$16, (Inputs!$B$14-F1927)/Inputs!$B$15)*Inputs!$B$9, 0)</f>
        <v>0</v>
      </c>
      <c r="K1927" s="2">
        <f>MAX(E1927*Inputs!$B$5 - B1927 - Inputs!$B$8, 0) * H1927</f>
        <v>0</v>
      </c>
      <c r="L1927" s="2">
        <f>IF(B1927 &gt;= D1927*Inputs!$B$10, MAX(B1927 - E1927/Inputs!$B$5 - Inputs!$B$8, 0) * I1927, 0)</f>
        <v>0</v>
      </c>
      <c r="M1927" s="2">
        <f t="shared" si="362"/>
        <v>0</v>
      </c>
      <c r="N1927" s="3" t="str">
        <f t="shared" si="363"/>
        <v>Idle</v>
      </c>
      <c r="O1927" s="3" t="str">
        <f t="shared" si="371"/>
        <v>Idle</v>
      </c>
      <c r="P1927" s="2">
        <f t="shared" si="364"/>
        <v>0</v>
      </c>
      <c r="Q1927" s="2">
        <f t="shared" si="365"/>
        <v>0</v>
      </c>
      <c r="R1927" s="2">
        <f t="shared" si="366"/>
        <v>0</v>
      </c>
      <c r="S1927" s="2">
        <f t="shared" si="367"/>
        <v>0</v>
      </c>
      <c r="T1927" s="2">
        <f t="shared" si="368"/>
        <v>0</v>
      </c>
      <c r="U1927" s="2">
        <f>IF(O1927="Reg", R1927 * Inputs!$B$7, 0)</f>
        <v>0</v>
      </c>
      <c r="V1927" s="2">
        <f>MAX(F1927 + P1927*Inputs!$B$15 - (Q1927/Inputs!$B$16) - U1927, 0)</f>
        <v>0</v>
      </c>
    </row>
    <row r="1928" spans="1:22" x14ac:dyDescent="0.3">
      <c r="A1928" s="1">
        <v>46103.25</v>
      </c>
      <c r="B1928" s="2">
        <v>0</v>
      </c>
      <c r="C1928" s="2">
        <v>2.5287033986712091</v>
      </c>
      <c r="D1928" s="2">
        <f t="shared" si="360"/>
        <v>39.515961318318809</v>
      </c>
      <c r="E1928" s="2">
        <f t="shared" si="361"/>
        <v>6.816993475455476</v>
      </c>
      <c r="F1928" s="2">
        <f t="shared" si="369"/>
        <v>0</v>
      </c>
      <c r="G1928" s="2">
        <f t="shared" si="370"/>
        <v>0</v>
      </c>
      <c r="H1928" s="2">
        <f>MIN(Inputs!$B$2, (Inputs!$B$14 - F1928)/Inputs!$B$15)</f>
        <v>170</v>
      </c>
      <c r="I1928" s="2">
        <f>MAX(MIN(Inputs!$B$2, F1928*Inputs!$B$16, Inputs!$B$14*Inputs!$B$4 - G1928), 0)</f>
        <v>0</v>
      </c>
      <c r="J1928" s="2">
        <f>MAX(MIN(Inputs!$B$2, F1928*Inputs!$B$16, (Inputs!$B$14-F1928)/Inputs!$B$15)*Inputs!$B$9, 0)</f>
        <v>0</v>
      </c>
      <c r="K1928" s="2">
        <f>MAX(E1928*Inputs!$B$5 - B1928 - Inputs!$B$8, 0) * H1928</f>
        <v>0</v>
      </c>
      <c r="L1928" s="2">
        <f>IF(B1928 &gt;= D1928*Inputs!$B$10, MAX(B1928 - E1928/Inputs!$B$5 - Inputs!$B$8, 0) * I1928, 0)</f>
        <v>0</v>
      </c>
      <c r="M1928" s="2">
        <f t="shared" si="362"/>
        <v>0</v>
      </c>
      <c r="N1928" s="3" t="str">
        <f t="shared" si="363"/>
        <v>Idle</v>
      </c>
      <c r="O1928" s="3" t="str">
        <f t="shared" si="371"/>
        <v>Idle</v>
      </c>
      <c r="P1928" s="2">
        <f t="shared" si="364"/>
        <v>0</v>
      </c>
      <c r="Q1928" s="2">
        <f t="shared" si="365"/>
        <v>0</v>
      </c>
      <c r="R1928" s="2">
        <f t="shared" si="366"/>
        <v>0</v>
      </c>
      <c r="S1928" s="2">
        <f t="shared" si="367"/>
        <v>0</v>
      </c>
      <c r="T1928" s="2">
        <f t="shared" si="368"/>
        <v>0</v>
      </c>
      <c r="U1928" s="2">
        <f>IF(O1928="Reg", R1928 * Inputs!$B$7, 0)</f>
        <v>0</v>
      </c>
      <c r="V1928" s="2">
        <f>MAX(F1928 + P1928*Inputs!$B$15 - (Q1928/Inputs!$B$16) - U1928, 0)</f>
        <v>0</v>
      </c>
    </row>
    <row r="1929" spans="1:22" x14ac:dyDescent="0.3">
      <c r="A1929" s="1">
        <v>46103.291666666657</v>
      </c>
      <c r="B1929" s="2">
        <v>0</v>
      </c>
      <c r="C1929" s="2">
        <v>13.836985144780691</v>
      </c>
      <c r="D1929" s="2">
        <f t="shared" si="360"/>
        <v>39.515961318318809</v>
      </c>
      <c r="E1929" s="2">
        <f t="shared" si="361"/>
        <v>11.398067849613524</v>
      </c>
      <c r="F1929" s="2">
        <f t="shared" si="369"/>
        <v>0</v>
      </c>
      <c r="G1929" s="2">
        <f t="shared" si="370"/>
        <v>0</v>
      </c>
      <c r="H1929" s="2">
        <f>MIN(Inputs!$B$2, (Inputs!$B$14 - F1929)/Inputs!$B$15)</f>
        <v>170</v>
      </c>
      <c r="I1929" s="2">
        <f>MAX(MIN(Inputs!$B$2, F1929*Inputs!$B$16, Inputs!$B$14*Inputs!$B$4 - G1929), 0)</f>
        <v>0</v>
      </c>
      <c r="J1929" s="2">
        <f>MAX(MIN(Inputs!$B$2, F1929*Inputs!$B$16, (Inputs!$B$14-F1929)/Inputs!$B$15)*Inputs!$B$9, 0)</f>
        <v>0</v>
      </c>
      <c r="K1929" s="2">
        <f>MAX(E1929*Inputs!$B$5 - B1929 - Inputs!$B$8, 0) * H1929</f>
        <v>0</v>
      </c>
      <c r="L1929" s="2">
        <f>IF(B1929 &gt;= D1929*Inputs!$B$10, MAX(B1929 - E1929/Inputs!$B$5 - Inputs!$B$8, 0) * I1929, 0)</f>
        <v>0</v>
      </c>
      <c r="M1929" s="2">
        <f t="shared" si="362"/>
        <v>0</v>
      </c>
      <c r="N1929" s="3" t="str">
        <f t="shared" si="363"/>
        <v>Idle</v>
      </c>
      <c r="O1929" s="3" t="str">
        <f t="shared" si="371"/>
        <v>Idle</v>
      </c>
      <c r="P1929" s="2">
        <f t="shared" si="364"/>
        <v>0</v>
      </c>
      <c r="Q1929" s="2">
        <f t="shared" si="365"/>
        <v>0</v>
      </c>
      <c r="R1929" s="2">
        <f t="shared" si="366"/>
        <v>0</v>
      </c>
      <c r="S1929" s="2">
        <f t="shared" si="367"/>
        <v>0</v>
      </c>
      <c r="T1929" s="2">
        <f t="shared" si="368"/>
        <v>0</v>
      </c>
      <c r="U1929" s="2">
        <f>IF(O1929="Reg", R1929 * Inputs!$B$7, 0)</f>
        <v>0</v>
      </c>
      <c r="V1929" s="2">
        <f>MAX(F1929 + P1929*Inputs!$B$15 - (Q1929/Inputs!$B$16) - U1929, 0)</f>
        <v>0</v>
      </c>
    </row>
    <row r="1930" spans="1:22" x14ac:dyDescent="0.3">
      <c r="A1930" s="1">
        <v>46103.333333333343</v>
      </c>
      <c r="B1930" s="2">
        <v>0</v>
      </c>
      <c r="C1930" s="2">
        <v>3.173818623747247</v>
      </c>
      <c r="D1930" s="2">
        <f t="shared" si="360"/>
        <v>39.515961318318809</v>
      </c>
      <c r="E1930" s="2">
        <f t="shared" si="361"/>
        <v>18.208949380004118</v>
      </c>
      <c r="F1930" s="2">
        <f t="shared" si="369"/>
        <v>0</v>
      </c>
      <c r="G1930" s="2">
        <f t="shared" si="370"/>
        <v>0</v>
      </c>
      <c r="H1930" s="2">
        <f>MIN(Inputs!$B$2, (Inputs!$B$14 - F1930)/Inputs!$B$15)</f>
        <v>170</v>
      </c>
      <c r="I1930" s="2">
        <f>MAX(MIN(Inputs!$B$2, F1930*Inputs!$B$16, Inputs!$B$14*Inputs!$B$4 - G1930), 0)</f>
        <v>0</v>
      </c>
      <c r="J1930" s="2">
        <f>MAX(MIN(Inputs!$B$2, F1930*Inputs!$B$16, (Inputs!$B$14-F1930)/Inputs!$B$15)*Inputs!$B$9, 0)</f>
        <v>0</v>
      </c>
      <c r="K1930" s="2">
        <f>MAX(E1930*Inputs!$B$5 - B1930 - Inputs!$B$8, 0) * H1930</f>
        <v>0</v>
      </c>
      <c r="L1930" s="2">
        <f>IF(B1930 &gt;= D1930*Inputs!$B$10, MAX(B1930 - E1930/Inputs!$B$5 - Inputs!$B$8, 0) * I1930, 0)</f>
        <v>0</v>
      </c>
      <c r="M1930" s="2">
        <f t="shared" si="362"/>
        <v>0</v>
      </c>
      <c r="N1930" s="3" t="str">
        <f t="shared" si="363"/>
        <v>Idle</v>
      </c>
      <c r="O1930" s="3" t="str">
        <f t="shared" si="371"/>
        <v>Idle</v>
      </c>
      <c r="P1930" s="2">
        <f t="shared" si="364"/>
        <v>0</v>
      </c>
      <c r="Q1930" s="2">
        <f t="shared" si="365"/>
        <v>0</v>
      </c>
      <c r="R1930" s="2">
        <f t="shared" si="366"/>
        <v>0</v>
      </c>
      <c r="S1930" s="2">
        <f t="shared" si="367"/>
        <v>0</v>
      </c>
      <c r="T1930" s="2">
        <f t="shared" si="368"/>
        <v>0</v>
      </c>
      <c r="U1930" s="2">
        <f>IF(O1930="Reg", R1930 * Inputs!$B$7, 0)</f>
        <v>0</v>
      </c>
      <c r="V1930" s="2">
        <f>MAX(F1930 + P1930*Inputs!$B$15 - (Q1930/Inputs!$B$16) - U1930, 0)</f>
        <v>0</v>
      </c>
    </row>
    <row r="1931" spans="1:22" x14ac:dyDescent="0.3">
      <c r="A1931" s="1">
        <v>46103.375</v>
      </c>
      <c r="B1931" s="2">
        <v>4.3204894816503483</v>
      </c>
      <c r="C1931" s="2">
        <v>7.7290620980018234</v>
      </c>
      <c r="D1931" s="2">
        <f t="shared" si="360"/>
        <v>39.515961318318809</v>
      </c>
      <c r="E1931" s="2">
        <f t="shared" si="361"/>
        <v>25.214714776408588</v>
      </c>
      <c r="F1931" s="2">
        <f t="shared" si="369"/>
        <v>0</v>
      </c>
      <c r="G1931" s="2">
        <f t="shared" si="370"/>
        <v>0</v>
      </c>
      <c r="H1931" s="2">
        <f>MIN(Inputs!$B$2, (Inputs!$B$14 - F1931)/Inputs!$B$15)</f>
        <v>170</v>
      </c>
      <c r="I1931" s="2">
        <f>MAX(MIN(Inputs!$B$2, F1931*Inputs!$B$16, Inputs!$B$14*Inputs!$B$4 - G1931), 0)</f>
        <v>0</v>
      </c>
      <c r="J1931" s="2">
        <f>MAX(MIN(Inputs!$B$2, F1931*Inputs!$B$16, (Inputs!$B$14-F1931)/Inputs!$B$15)*Inputs!$B$9, 0)</f>
        <v>0</v>
      </c>
      <c r="K1931" s="2">
        <f>MAX(E1931*Inputs!$B$5 - B1931 - Inputs!$B$8, 0) * H1931</f>
        <v>0</v>
      </c>
      <c r="L1931" s="2">
        <f>IF(B1931 &gt;= D1931*Inputs!$B$10, MAX(B1931 - E1931/Inputs!$B$5 - Inputs!$B$8, 0) * I1931, 0)</f>
        <v>0</v>
      </c>
      <c r="M1931" s="2">
        <f t="shared" si="362"/>
        <v>0</v>
      </c>
      <c r="N1931" s="3" t="str">
        <f t="shared" si="363"/>
        <v>Idle</v>
      </c>
      <c r="O1931" s="3" t="str">
        <f t="shared" si="371"/>
        <v>Idle</v>
      </c>
      <c r="P1931" s="2">
        <f t="shared" si="364"/>
        <v>0</v>
      </c>
      <c r="Q1931" s="2">
        <f t="shared" si="365"/>
        <v>0</v>
      </c>
      <c r="R1931" s="2">
        <f t="shared" si="366"/>
        <v>0</v>
      </c>
      <c r="S1931" s="2">
        <f t="shared" si="367"/>
        <v>0</v>
      </c>
      <c r="T1931" s="2">
        <f t="shared" si="368"/>
        <v>0</v>
      </c>
      <c r="U1931" s="2">
        <f>IF(O1931="Reg", R1931 * Inputs!$B$7, 0)</f>
        <v>0</v>
      </c>
      <c r="V1931" s="2">
        <f>MAX(F1931 + P1931*Inputs!$B$15 - (Q1931/Inputs!$B$16) - U1931, 0)</f>
        <v>0</v>
      </c>
    </row>
    <row r="1932" spans="1:22" x14ac:dyDescent="0.3">
      <c r="A1932" s="1">
        <v>46103.416666666657</v>
      </c>
      <c r="B1932" s="2">
        <v>13.3355358975688</v>
      </c>
      <c r="C1932" s="2">
        <v>9.2662952608819982</v>
      </c>
      <c r="D1932" s="2">
        <f t="shared" si="360"/>
        <v>39.515961318318809</v>
      </c>
      <c r="E1932" s="2">
        <f t="shared" si="361"/>
        <v>62.195493441624713</v>
      </c>
      <c r="F1932" s="2">
        <f t="shared" si="369"/>
        <v>0</v>
      </c>
      <c r="G1932" s="2">
        <f t="shared" si="370"/>
        <v>0</v>
      </c>
      <c r="H1932" s="2">
        <f>MIN(Inputs!$B$2, (Inputs!$B$14 - F1932)/Inputs!$B$15)</f>
        <v>170</v>
      </c>
      <c r="I1932" s="2">
        <f>MAX(MIN(Inputs!$B$2, F1932*Inputs!$B$16, Inputs!$B$14*Inputs!$B$4 - G1932), 0)</f>
        <v>0</v>
      </c>
      <c r="J1932" s="2">
        <f>MAX(MIN(Inputs!$B$2, F1932*Inputs!$B$16, (Inputs!$B$14-F1932)/Inputs!$B$15)*Inputs!$B$9, 0)</f>
        <v>0</v>
      </c>
      <c r="K1932" s="2">
        <f>MAX(E1932*Inputs!$B$5 - B1932 - Inputs!$B$8, 0) * H1932</f>
        <v>3637.4047162803622</v>
      </c>
      <c r="L1932" s="2">
        <f>IF(B1932 &gt;= D1932*Inputs!$B$10, MAX(B1932 - E1932/Inputs!$B$5 - Inputs!$B$8, 0) * I1932, 0)</f>
        <v>0</v>
      </c>
      <c r="M1932" s="2">
        <f t="shared" si="362"/>
        <v>0</v>
      </c>
      <c r="N1932" s="3" t="str">
        <f t="shared" si="363"/>
        <v>Charge</v>
      </c>
      <c r="O1932" s="3" t="str">
        <f t="shared" si="371"/>
        <v>Charge</v>
      </c>
      <c r="P1932" s="2">
        <f t="shared" si="364"/>
        <v>170</v>
      </c>
      <c r="Q1932" s="2">
        <f t="shared" si="365"/>
        <v>0</v>
      </c>
      <c r="R1932" s="2">
        <f t="shared" si="366"/>
        <v>0</v>
      </c>
      <c r="S1932" s="2">
        <f t="shared" si="367"/>
        <v>-2267.0411025866961</v>
      </c>
      <c r="T1932" s="2">
        <f t="shared" si="368"/>
        <v>0</v>
      </c>
      <c r="U1932" s="2">
        <f>IF(O1932="Reg", R1932 * Inputs!$B$7, 0)</f>
        <v>0</v>
      </c>
      <c r="V1932" s="2">
        <f>MAX(F1932 + P1932*Inputs!$B$15 - (Q1932/Inputs!$B$16) - U1932, 0)</f>
        <v>170</v>
      </c>
    </row>
    <row r="1933" spans="1:22" x14ac:dyDescent="0.3">
      <c r="A1933" s="1">
        <v>46103.458333333343</v>
      </c>
      <c r="B1933" s="2">
        <v>23.245935473513711</v>
      </c>
      <c r="C1933" s="2">
        <v>8.7364945512107965</v>
      </c>
      <c r="D1933" s="2">
        <f t="shared" si="360"/>
        <v>39.515961318318809</v>
      </c>
      <c r="E1933" s="2">
        <f t="shared" si="361"/>
        <v>72.245599805044208</v>
      </c>
      <c r="F1933" s="2">
        <f t="shared" si="369"/>
        <v>170</v>
      </c>
      <c r="G1933" s="2">
        <f t="shared" si="370"/>
        <v>0</v>
      </c>
      <c r="H1933" s="2">
        <f>MIN(Inputs!$B$2, (Inputs!$B$14 - F1933)/Inputs!$B$15)</f>
        <v>170</v>
      </c>
      <c r="I1933" s="2">
        <f>MAX(MIN(Inputs!$B$2, F1933*Inputs!$B$16, Inputs!$B$14*Inputs!$B$4 - G1933), 0)</f>
        <v>170</v>
      </c>
      <c r="J1933" s="2">
        <f>MAX(MIN(Inputs!$B$2, F1933*Inputs!$B$16, (Inputs!$B$14-F1933)/Inputs!$B$15)*Inputs!$B$9, 0)</f>
        <v>136</v>
      </c>
      <c r="K1933" s="2">
        <f>MAX(E1933*Inputs!$B$5 - B1933 - Inputs!$B$8, 0) * H1933</f>
        <v>3456.132700337283</v>
      </c>
      <c r="L1933" s="2">
        <f>IF(B1933 &gt;= D1933*Inputs!$B$10, MAX(B1933 - E1933/Inputs!$B$5 - Inputs!$B$8, 0) * I1933, 0)</f>
        <v>0</v>
      </c>
      <c r="M1933" s="2">
        <f t="shared" si="362"/>
        <v>1188.1632589646683</v>
      </c>
      <c r="N1933" s="3" t="str">
        <f t="shared" si="363"/>
        <v>Charge</v>
      </c>
      <c r="O1933" s="3" t="str">
        <f t="shared" si="371"/>
        <v>Charge</v>
      </c>
      <c r="P1933" s="2">
        <f t="shared" si="364"/>
        <v>170</v>
      </c>
      <c r="Q1933" s="2">
        <f t="shared" si="365"/>
        <v>0</v>
      </c>
      <c r="R1933" s="2">
        <f t="shared" si="366"/>
        <v>0</v>
      </c>
      <c r="S1933" s="2">
        <f t="shared" si="367"/>
        <v>-3951.8090304973307</v>
      </c>
      <c r="T1933" s="2">
        <f t="shared" si="368"/>
        <v>0</v>
      </c>
      <c r="U1933" s="2">
        <f>IF(O1933="Reg", R1933 * Inputs!$B$7, 0)</f>
        <v>0</v>
      </c>
      <c r="V1933" s="2">
        <f>MAX(F1933 + P1933*Inputs!$B$15 - (Q1933/Inputs!$B$16) - U1933, 0)</f>
        <v>340</v>
      </c>
    </row>
    <row r="1934" spans="1:22" x14ac:dyDescent="0.3">
      <c r="A1934" s="1">
        <v>46103.5</v>
      </c>
      <c r="B1934" s="2">
        <v>27.486446244948279</v>
      </c>
      <c r="C1934" s="2">
        <v>3.2230664608432571</v>
      </c>
      <c r="D1934" s="2">
        <f t="shared" si="360"/>
        <v>39.515961318318809</v>
      </c>
      <c r="E1934" s="2">
        <f t="shared" si="361"/>
        <v>80.451458839429122</v>
      </c>
      <c r="F1934" s="2">
        <f t="shared" si="369"/>
        <v>340</v>
      </c>
      <c r="G1934" s="2">
        <f t="shared" si="370"/>
        <v>0</v>
      </c>
      <c r="H1934" s="2">
        <f>MIN(Inputs!$B$2, (Inputs!$B$14 - F1934)/Inputs!$B$15)</f>
        <v>0</v>
      </c>
      <c r="I1934" s="2">
        <f>MAX(MIN(Inputs!$B$2, F1934*Inputs!$B$16, Inputs!$B$14*Inputs!$B$4 - G1934), 0)</f>
        <v>170</v>
      </c>
      <c r="J1934" s="2">
        <f>MAX(MIN(Inputs!$B$2, F1934*Inputs!$B$16, (Inputs!$B$14-F1934)/Inputs!$B$15)*Inputs!$B$9, 0)</f>
        <v>0</v>
      </c>
      <c r="K1934" s="2">
        <f>MAX(E1934*Inputs!$B$5 - B1934 - Inputs!$B$8, 0) * H1934</f>
        <v>0</v>
      </c>
      <c r="L1934" s="2">
        <f>IF(B1934 &gt;= D1934*Inputs!$B$10, MAX(B1934 - E1934/Inputs!$B$5 - Inputs!$B$8, 0) * I1934, 0)</f>
        <v>0</v>
      </c>
      <c r="M1934" s="2">
        <f t="shared" si="362"/>
        <v>0</v>
      </c>
      <c r="N1934" s="3" t="str">
        <f t="shared" si="363"/>
        <v>Idle</v>
      </c>
      <c r="O1934" s="3" t="str">
        <f t="shared" si="371"/>
        <v>Idle</v>
      </c>
      <c r="P1934" s="2">
        <f t="shared" si="364"/>
        <v>0</v>
      </c>
      <c r="Q1934" s="2">
        <f t="shared" si="365"/>
        <v>0</v>
      </c>
      <c r="R1934" s="2">
        <f t="shared" si="366"/>
        <v>0</v>
      </c>
      <c r="S1934" s="2">
        <f t="shared" si="367"/>
        <v>0</v>
      </c>
      <c r="T1934" s="2">
        <f t="shared" si="368"/>
        <v>0</v>
      </c>
      <c r="U1934" s="2">
        <f>IF(O1934="Reg", R1934 * Inputs!$B$7, 0)</f>
        <v>0</v>
      </c>
      <c r="V1934" s="2">
        <f>MAX(F1934 + P1934*Inputs!$B$15 - (Q1934/Inputs!$B$16) - U1934, 0)</f>
        <v>340</v>
      </c>
    </row>
    <row r="1935" spans="1:22" x14ac:dyDescent="0.3">
      <c r="A1935" s="1">
        <v>46103.541666666657</v>
      </c>
      <c r="B1935" s="2">
        <v>40.865289182343567</v>
      </c>
      <c r="C1935" s="2">
        <v>8.5612807979308716</v>
      </c>
      <c r="D1935" s="2">
        <f t="shared" si="360"/>
        <v>39.515961318318809</v>
      </c>
      <c r="E1935" s="2">
        <f t="shared" si="361"/>
        <v>87.526489238746706</v>
      </c>
      <c r="F1935" s="2">
        <f t="shared" si="369"/>
        <v>340</v>
      </c>
      <c r="G1935" s="2">
        <f t="shared" si="370"/>
        <v>0</v>
      </c>
      <c r="H1935" s="2">
        <f>MIN(Inputs!$B$2, (Inputs!$B$14 - F1935)/Inputs!$B$15)</f>
        <v>0</v>
      </c>
      <c r="I1935" s="2">
        <f>MAX(MIN(Inputs!$B$2, F1935*Inputs!$B$16, Inputs!$B$14*Inputs!$B$4 - G1935), 0)</f>
        <v>170</v>
      </c>
      <c r="J1935" s="2">
        <f>MAX(MIN(Inputs!$B$2, F1935*Inputs!$B$16, (Inputs!$B$14-F1935)/Inputs!$B$15)*Inputs!$B$9, 0)</f>
        <v>0</v>
      </c>
      <c r="K1935" s="2">
        <f>MAX(E1935*Inputs!$B$5 - B1935 - Inputs!$B$8, 0) * H1935</f>
        <v>0</v>
      </c>
      <c r="L1935" s="2">
        <f>IF(B1935 &gt;= D1935*Inputs!$B$10, MAX(B1935 - E1935/Inputs!$B$5 - Inputs!$B$8, 0) * I1935, 0)</f>
        <v>0</v>
      </c>
      <c r="M1935" s="2">
        <f t="shared" si="362"/>
        <v>0</v>
      </c>
      <c r="N1935" s="3" t="str">
        <f t="shared" si="363"/>
        <v>Idle</v>
      </c>
      <c r="O1935" s="3" t="str">
        <f t="shared" si="371"/>
        <v>Idle</v>
      </c>
      <c r="P1935" s="2">
        <f t="shared" si="364"/>
        <v>0</v>
      </c>
      <c r="Q1935" s="2">
        <f t="shared" si="365"/>
        <v>0</v>
      </c>
      <c r="R1935" s="2">
        <f t="shared" si="366"/>
        <v>0</v>
      </c>
      <c r="S1935" s="2">
        <f t="shared" si="367"/>
        <v>0</v>
      </c>
      <c r="T1935" s="2">
        <f t="shared" si="368"/>
        <v>0</v>
      </c>
      <c r="U1935" s="2">
        <f>IF(O1935="Reg", R1935 * Inputs!$B$7, 0)</f>
        <v>0</v>
      </c>
      <c r="V1935" s="2">
        <f>MAX(F1935 + P1935*Inputs!$B$15 - (Q1935/Inputs!$B$16) - U1935, 0)</f>
        <v>340</v>
      </c>
    </row>
    <row r="1936" spans="1:22" x14ac:dyDescent="0.3">
      <c r="A1936" s="1">
        <v>46103.583333333343</v>
      </c>
      <c r="B1936" s="2">
        <v>42.034592378426829</v>
      </c>
      <c r="C1936" s="2">
        <v>25.531083768131069</v>
      </c>
      <c r="D1936" s="2">
        <f t="shared" si="360"/>
        <v>39.515961318318809</v>
      </c>
      <c r="E1936" s="2">
        <f t="shared" si="361"/>
        <v>93.339791221181244</v>
      </c>
      <c r="F1936" s="2">
        <f t="shared" si="369"/>
        <v>340</v>
      </c>
      <c r="G1936" s="2">
        <f t="shared" si="370"/>
        <v>0</v>
      </c>
      <c r="H1936" s="2">
        <f>MIN(Inputs!$B$2, (Inputs!$B$14 - F1936)/Inputs!$B$15)</f>
        <v>0</v>
      </c>
      <c r="I1936" s="2">
        <f>MAX(MIN(Inputs!$B$2, F1936*Inputs!$B$16, Inputs!$B$14*Inputs!$B$4 - G1936), 0)</f>
        <v>170</v>
      </c>
      <c r="J1936" s="2">
        <f>MAX(MIN(Inputs!$B$2, F1936*Inputs!$B$16, (Inputs!$B$14-F1936)/Inputs!$B$15)*Inputs!$B$9, 0)</f>
        <v>0</v>
      </c>
      <c r="K1936" s="2">
        <f>MAX(E1936*Inputs!$B$5 - B1936 - Inputs!$B$8, 0) * H1936</f>
        <v>0</v>
      </c>
      <c r="L1936" s="2">
        <f>IF(B1936 &gt;= D1936*Inputs!$B$10, MAX(B1936 - E1936/Inputs!$B$5 - Inputs!$B$8, 0) * I1936, 0)</f>
        <v>0</v>
      </c>
      <c r="M1936" s="2">
        <f t="shared" si="362"/>
        <v>0</v>
      </c>
      <c r="N1936" s="3" t="str">
        <f t="shared" si="363"/>
        <v>Idle</v>
      </c>
      <c r="O1936" s="3" t="str">
        <f t="shared" si="371"/>
        <v>Idle</v>
      </c>
      <c r="P1936" s="2">
        <f t="shared" si="364"/>
        <v>0</v>
      </c>
      <c r="Q1936" s="2">
        <f t="shared" si="365"/>
        <v>0</v>
      </c>
      <c r="R1936" s="2">
        <f t="shared" si="366"/>
        <v>0</v>
      </c>
      <c r="S1936" s="2">
        <f t="shared" si="367"/>
        <v>0</v>
      </c>
      <c r="T1936" s="2">
        <f t="shared" si="368"/>
        <v>0</v>
      </c>
      <c r="U1936" s="2">
        <f>IF(O1936="Reg", R1936 * Inputs!$B$7, 0)</f>
        <v>0</v>
      </c>
      <c r="V1936" s="2">
        <f>MAX(F1936 + P1936*Inputs!$B$15 - (Q1936/Inputs!$B$16) - U1936, 0)</f>
        <v>340</v>
      </c>
    </row>
    <row r="1937" spans="1:22" x14ac:dyDescent="0.3">
      <c r="A1937" s="1">
        <v>46103.625</v>
      </c>
      <c r="B1937" s="2">
        <v>226.20516147294711</v>
      </c>
      <c r="C1937" s="2">
        <v>1.041434284699283</v>
      </c>
      <c r="D1937" s="2">
        <f t="shared" si="360"/>
        <v>39.515961318318809</v>
      </c>
      <c r="E1937" s="2">
        <f t="shared" si="361"/>
        <v>97.865303270399195</v>
      </c>
      <c r="F1937" s="2">
        <f t="shared" si="369"/>
        <v>340</v>
      </c>
      <c r="G1937" s="2">
        <f t="shared" si="370"/>
        <v>0</v>
      </c>
      <c r="H1937" s="2">
        <f>MIN(Inputs!$B$2, (Inputs!$B$14 - F1937)/Inputs!$B$15)</f>
        <v>0</v>
      </c>
      <c r="I1937" s="2">
        <f>MAX(MIN(Inputs!$B$2, F1937*Inputs!$B$16, Inputs!$B$14*Inputs!$B$4 - G1937), 0)</f>
        <v>170</v>
      </c>
      <c r="J1937" s="2">
        <f>MAX(MIN(Inputs!$B$2, F1937*Inputs!$B$16, (Inputs!$B$14-F1937)/Inputs!$B$15)*Inputs!$B$9, 0)</f>
        <v>0</v>
      </c>
      <c r="K1937" s="2">
        <f>MAX(E1937*Inputs!$B$5 - B1937 - Inputs!$B$8, 0) * H1937</f>
        <v>0</v>
      </c>
      <c r="L1937" s="2">
        <f>IF(B1937 &gt;= D1937*Inputs!$B$10, MAX(B1937 - E1937/Inputs!$B$5 - Inputs!$B$8, 0) * I1937, 0)</f>
        <v>16149.080227710256</v>
      </c>
      <c r="M1937" s="2">
        <f t="shared" si="362"/>
        <v>0</v>
      </c>
      <c r="N1937" s="3" t="str">
        <f t="shared" si="363"/>
        <v>Discharge</v>
      </c>
      <c r="O1937" s="3" t="str">
        <f t="shared" si="371"/>
        <v>Discharge</v>
      </c>
      <c r="P1937" s="2">
        <f t="shared" si="364"/>
        <v>0</v>
      </c>
      <c r="Q1937" s="2">
        <f t="shared" si="365"/>
        <v>170</v>
      </c>
      <c r="R1937" s="2">
        <f t="shared" si="366"/>
        <v>0</v>
      </c>
      <c r="S1937" s="2">
        <f t="shared" si="367"/>
        <v>38454.877450401007</v>
      </c>
      <c r="T1937" s="2">
        <f t="shared" si="368"/>
        <v>0</v>
      </c>
      <c r="U1937" s="2">
        <f>IF(O1937="Reg", R1937 * Inputs!$B$7, 0)</f>
        <v>0</v>
      </c>
      <c r="V1937" s="2">
        <f>MAX(F1937 + P1937*Inputs!$B$15 - (Q1937/Inputs!$B$16) - U1937, 0)</f>
        <v>170</v>
      </c>
    </row>
    <row r="1938" spans="1:22" x14ac:dyDescent="0.3">
      <c r="A1938" s="1">
        <v>46103.666666666657</v>
      </c>
      <c r="B1938" s="2">
        <v>73.636174078085801</v>
      </c>
      <c r="C1938" s="2">
        <v>11.79317824584478</v>
      </c>
      <c r="D1938" s="2">
        <f t="shared" si="360"/>
        <v>39.515961318318809</v>
      </c>
      <c r="E1938" s="2">
        <f t="shared" si="361"/>
        <v>70.719870244943209</v>
      </c>
      <c r="F1938" s="2">
        <f t="shared" si="369"/>
        <v>170</v>
      </c>
      <c r="G1938" s="2">
        <f t="shared" si="370"/>
        <v>170</v>
      </c>
      <c r="H1938" s="2">
        <f>MIN(Inputs!$B$2, (Inputs!$B$14 - F1938)/Inputs!$B$15)</f>
        <v>170</v>
      </c>
      <c r="I1938" s="2">
        <f>MAX(MIN(Inputs!$B$2, F1938*Inputs!$B$16, Inputs!$B$14*Inputs!$B$4 - G1938), 0)</f>
        <v>170</v>
      </c>
      <c r="J1938" s="2">
        <f>MAX(MIN(Inputs!$B$2, F1938*Inputs!$B$16, (Inputs!$B$14-F1938)/Inputs!$B$15)*Inputs!$B$9, 0)</f>
        <v>136</v>
      </c>
      <c r="K1938" s="2">
        <f>MAX(E1938*Inputs!$B$5 - B1938 - Inputs!$B$8, 0) * H1938</f>
        <v>0</v>
      </c>
      <c r="L1938" s="2">
        <f>IF(B1938 &gt;= D1938*Inputs!$B$10, MAX(B1938 - E1938/Inputs!$B$5 - Inputs!$B$8, 0) * I1938, 0)</f>
        <v>0</v>
      </c>
      <c r="M1938" s="2">
        <f t="shared" si="362"/>
        <v>1603.8722414348902</v>
      </c>
      <c r="N1938" s="3" t="str">
        <f t="shared" si="363"/>
        <v>Reg</v>
      </c>
      <c r="O1938" s="3" t="str">
        <f t="shared" si="371"/>
        <v>Discharge</v>
      </c>
      <c r="P1938" s="2">
        <f t="shared" si="364"/>
        <v>0</v>
      </c>
      <c r="Q1938" s="2">
        <f t="shared" si="365"/>
        <v>170</v>
      </c>
      <c r="R1938" s="2">
        <f t="shared" si="366"/>
        <v>0</v>
      </c>
      <c r="S1938" s="2">
        <f t="shared" si="367"/>
        <v>12518.149593274586</v>
      </c>
      <c r="T1938" s="2">
        <f t="shared" si="368"/>
        <v>0</v>
      </c>
      <c r="U1938" s="2">
        <f>IF(O1938="Reg", R1938 * Inputs!$B$7, 0)</f>
        <v>0</v>
      </c>
      <c r="V1938" s="2">
        <f>MAX(F1938 + P1938*Inputs!$B$15 - (Q1938/Inputs!$B$16) - U1938, 0)</f>
        <v>0</v>
      </c>
    </row>
    <row r="1939" spans="1:22" x14ac:dyDescent="0.3">
      <c r="A1939" s="1">
        <v>46103.708333333343</v>
      </c>
      <c r="B1939" s="2">
        <v>72.481089679823128</v>
      </c>
      <c r="C1939" s="2">
        <v>0.59086035001922943</v>
      </c>
      <c r="D1939" s="2">
        <f t="shared" si="360"/>
        <v>39.515961318318809</v>
      </c>
      <c r="E1939" s="2">
        <f t="shared" si="361"/>
        <v>66.806232907817915</v>
      </c>
      <c r="F1939" s="2">
        <f t="shared" si="369"/>
        <v>0</v>
      </c>
      <c r="G1939" s="2">
        <f t="shared" si="370"/>
        <v>340</v>
      </c>
      <c r="H1939" s="2">
        <f>MIN(Inputs!$B$2, (Inputs!$B$14 - F1939)/Inputs!$B$15)</f>
        <v>170</v>
      </c>
      <c r="I1939" s="2">
        <f>MAX(MIN(Inputs!$B$2, F1939*Inputs!$B$16, Inputs!$B$14*Inputs!$B$4 - G1939), 0)</f>
        <v>0</v>
      </c>
      <c r="J1939" s="2">
        <f>MAX(MIN(Inputs!$B$2, F1939*Inputs!$B$16, (Inputs!$B$14-F1939)/Inputs!$B$15)*Inputs!$B$9, 0)</f>
        <v>0</v>
      </c>
      <c r="K1939" s="2">
        <f>MAX(E1939*Inputs!$B$5 - B1939 - Inputs!$B$8, 0) * H1939</f>
        <v>0</v>
      </c>
      <c r="L1939" s="2">
        <f>IF(B1939 &gt;= D1939*Inputs!$B$10, MAX(B1939 - E1939/Inputs!$B$5 - Inputs!$B$8, 0) * I1939, 0)</f>
        <v>0</v>
      </c>
      <c r="M1939" s="2">
        <f t="shared" si="362"/>
        <v>0</v>
      </c>
      <c r="N1939" s="3" t="str">
        <f t="shared" si="363"/>
        <v>Idle</v>
      </c>
      <c r="O1939" s="3" t="str">
        <f t="shared" si="371"/>
        <v>Idle</v>
      </c>
      <c r="P1939" s="2">
        <f t="shared" si="364"/>
        <v>0</v>
      </c>
      <c r="Q1939" s="2">
        <f t="shared" si="365"/>
        <v>0</v>
      </c>
      <c r="R1939" s="2">
        <f t="shared" si="366"/>
        <v>0</v>
      </c>
      <c r="S1939" s="2">
        <f t="shared" si="367"/>
        <v>0</v>
      </c>
      <c r="T1939" s="2">
        <f t="shared" si="368"/>
        <v>0</v>
      </c>
      <c r="U1939" s="2">
        <f>IF(O1939="Reg", R1939 * Inputs!$B$7, 0)</f>
        <v>0</v>
      </c>
      <c r="V1939" s="2">
        <f>MAX(F1939 + P1939*Inputs!$B$15 - (Q1939/Inputs!$B$16) - U1939, 0)</f>
        <v>0</v>
      </c>
    </row>
    <row r="1940" spans="1:22" x14ac:dyDescent="0.3">
      <c r="A1940" s="1">
        <v>46103.75</v>
      </c>
      <c r="B1940" s="2">
        <v>69.936628640853812</v>
      </c>
      <c r="C1940" s="2">
        <v>4.3604725418889387</v>
      </c>
      <c r="D1940" s="2">
        <f t="shared" si="360"/>
        <v>39.515961318318809</v>
      </c>
      <c r="E1940" s="2">
        <f t="shared" si="361"/>
        <v>62.3278068196418</v>
      </c>
      <c r="F1940" s="2">
        <f t="shared" si="369"/>
        <v>0</v>
      </c>
      <c r="G1940" s="2">
        <f t="shared" si="370"/>
        <v>340</v>
      </c>
      <c r="H1940" s="2">
        <f>MIN(Inputs!$B$2, (Inputs!$B$14 - F1940)/Inputs!$B$15)</f>
        <v>170</v>
      </c>
      <c r="I1940" s="2">
        <f>MAX(MIN(Inputs!$B$2, F1940*Inputs!$B$16, Inputs!$B$14*Inputs!$B$4 - G1940), 0)</f>
        <v>0</v>
      </c>
      <c r="J1940" s="2">
        <f>MAX(MIN(Inputs!$B$2, F1940*Inputs!$B$16, (Inputs!$B$14-F1940)/Inputs!$B$15)*Inputs!$B$9, 0)</f>
        <v>0</v>
      </c>
      <c r="K1940" s="2">
        <f>MAX(E1940*Inputs!$B$5 - B1940 - Inputs!$B$8, 0) * H1940</f>
        <v>0</v>
      </c>
      <c r="L1940" s="2">
        <f>IF(B1940 &gt;= D1940*Inputs!$B$10, MAX(B1940 - E1940/Inputs!$B$5 - Inputs!$B$8, 0) * I1940, 0)</f>
        <v>0</v>
      </c>
      <c r="M1940" s="2">
        <f t="shared" si="362"/>
        <v>0</v>
      </c>
      <c r="N1940" s="3" t="str">
        <f t="shared" si="363"/>
        <v>Idle</v>
      </c>
      <c r="O1940" s="3" t="str">
        <f t="shared" si="371"/>
        <v>Idle</v>
      </c>
      <c r="P1940" s="2">
        <f t="shared" si="364"/>
        <v>0</v>
      </c>
      <c r="Q1940" s="2">
        <f t="shared" si="365"/>
        <v>0</v>
      </c>
      <c r="R1940" s="2">
        <f t="shared" si="366"/>
        <v>0</v>
      </c>
      <c r="S1940" s="2">
        <f t="shared" si="367"/>
        <v>0</v>
      </c>
      <c r="T1940" s="2">
        <f t="shared" si="368"/>
        <v>0</v>
      </c>
      <c r="U1940" s="2">
        <f>IF(O1940="Reg", R1940 * Inputs!$B$7, 0)</f>
        <v>0</v>
      </c>
      <c r="V1940" s="2">
        <f>MAX(F1940 + P1940*Inputs!$B$15 - (Q1940/Inputs!$B$16) - U1940, 0)</f>
        <v>0</v>
      </c>
    </row>
    <row r="1941" spans="1:22" x14ac:dyDescent="0.3">
      <c r="A1941" s="1">
        <v>46103.791666666657</v>
      </c>
      <c r="B1941" s="2">
        <v>75.745101076950689</v>
      </c>
      <c r="C1941" s="2">
        <v>4.1505644398510322</v>
      </c>
      <c r="D1941" s="2">
        <f t="shared" si="360"/>
        <v>39.515961318318809</v>
      </c>
      <c r="E1941" s="2">
        <f t="shared" si="361"/>
        <v>54.311980298605484</v>
      </c>
      <c r="F1941" s="2">
        <f t="shared" si="369"/>
        <v>0</v>
      </c>
      <c r="G1941" s="2">
        <f t="shared" si="370"/>
        <v>340</v>
      </c>
      <c r="H1941" s="2">
        <f>MIN(Inputs!$B$2, (Inputs!$B$14 - F1941)/Inputs!$B$15)</f>
        <v>170</v>
      </c>
      <c r="I1941" s="2">
        <f>MAX(MIN(Inputs!$B$2, F1941*Inputs!$B$16, Inputs!$B$14*Inputs!$B$4 - G1941), 0)</f>
        <v>0</v>
      </c>
      <c r="J1941" s="2">
        <f>MAX(MIN(Inputs!$B$2, F1941*Inputs!$B$16, (Inputs!$B$14-F1941)/Inputs!$B$15)*Inputs!$B$9, 0)</f>
        <v>0</v>
      </c>
      <c r="K1941" s="2">
        <f>MAX(E1941*Inputs!$B$5 - B1941 - Inputs!$B$8, 0) * H1941</f>
        <v>0</v>
      </c>
      <c r="L1941" s="2">
        <f>IF(B1941 &gt;= D1941*Inputs!$B$10, MAX(B1941 - E1941/Inputs!$B$5 - Inputs!$B$8, 0) * I1941, 0)</f>
        <v>0</v>
      </c>
      <c r="M1941" s="2">
        <f t="shared" si="362"/>
        <v>0</v>
      </c>
      <c r="N1941" s="3" t="str">
        <f t="shared" si="363"/>
        <v>Idle</v>
      </c>
      <c r="O1941" s="3" t="str">
        <f t="shared" si="371"/>
        <v>Idle</v>
      </c>
      <c r="P1941" s="2">
        <f t="shared" si="364"/>
        <v>0</v>
      </c>
      <c r="Q1941" s="2">
        <f t="shared" si="365"/>
        <v>0</v>
      </c>
      <c r="R1941" s="2">
        <f t="shared" si="366"/>
        <v>0</v>
      </c>
      <c r="S1941" s="2">
        <f t="shared" si="367"/>
        <v>0</v>
      </c>
      <c r="T1941" s="2">
        <f t="shared" si="368"/>
        <v>0</v>
      </c>
      <c r="U1941" s="2">
        <f>IF(O1941="Reg", R1941 * Inputs!$B$7, 0)</f>
        <v>0</v>
      </c>
      <c r="V1941" s="2">
        <f>MAX(F1941 + P1941*Inputs!$B$15 - (Q1941/Inputs!$B$16) - U1941, 0)</f>
        <v>0</v>
      </c>
    </row>
    <row r="1942" spans="1:22" x14ac:dyDescent="0.3">
      <c r="A1942" s="1">
        <v>46103.833333333343</v>
      </c>
      <c r="B1942" s="2">
        <v>69.187664673734602</v>
      </c>
      <c r="C1942" s="2">
        <v>7.1660505588951251</v>
      </c>
      <c r="D1942" s="2">
        <f t="shared" si="360"/>
        <v>39.515961318318809</v>
      </c>
      <c r="E1942" s="2">
        <f t="shared" si="361"/>
        <v>44.25710132995124</v>
      </c>
      <c r="F1942" s="2">
        <f t="shared" si="369"/>
        <v>0</v>
      </c>
      <c r="G1942" s="2">
        <f t="shared" si="370"/>
        <v>340</v>
      </c>
      <c r="H1942" s="2">
        <f>MIN(Inputs!$B$2, (Inputs!$B$14 - F1942)/Inputs!$B$15)</f>
        <v>170</v>
      </c>
      <c r="I1942" s="2">
        <f>MAX(MIN(Inputs!$B$2, F1942*Inputs!$B$16, Inputs!$B$14*Inputs!$B$4 - G1942), 0)</f>
        <v>0</v>
      </c>
      <c r="J1942" s="2">
        <f>MAX(MIN(Inputs!$B$2, F1942*Inputs!$B$16, (Inputs!$B$14-F1942)/Inputs!$B$15)*Inputs!$B$9, 0)</f>
        <v>0</v>
      </c>
      <c r="K1942" s="2">
        <f>MAX(E1942*Inputs!$B$5 - B1942 - Inputs!$B$8, 0) * H1942</f>
        <v>0</v>
      </c>
      <c r="L1942" s="2">
        <f>IF(B1942 &gt;= D1942*Inputs!$B$10, MAX(B1942 - E1942/Inputs!$B$5 - Inputs!$B$8, 0) * I1942, 0)</f>
        <v>0</v>
      </c>
      <c r="M1942" s="2">
        <f t="shared" si="362"/>
        <v>0</v>
      </c>
      <c r="N1942" s="3" t="str">
        <f t="shared" si="363"/>
        <v>Idle</v>
      </c>
      <c r="O1942" s="3" t="str">
        <f t="shared" si="371"/>
        <v>Idle</v>
      </c>
      <c r="P1942" s="2">
        <f t="shared" si="364"/>
        <v>0</v>
      </c>
      <c r="Q1942" s="2">
        <f t="shared" si="365"/>
        <v>0</v>
      </c>
      <c r="R1942" s="2">
        <f t="shared" si="366"/>
        <v>0</v>
      </c>
      <c r="S1942" s="2">
        <f t="shared" si="367"/>
        <v>0</v>
      </c>
      <c r="T1942" s="2">
        <f t="shared" si="368"/>
        <v>0</v>
      </c>
      <c r="U1942" s="2">
        <f>IF(O1942="Reg", R1942 * Inputs!$B$7, 0)</f>
        <v>0</v>
      </c>
      <c r="V1942" s="2">
        <f>MAX(F1942 + P1942*Inputs!$B$15 - (Q1942/Inputs!$B$16) - U1942, 0)</f>
        <v>0</v>
      </c>
    </row>
    <row r="1943" spans="1:22" x14ac:dyDescent="0.3">
      <c r="A1943" s="1">
        <v>46103.875</v>
      </c>
      <c r="B1943" s="2">
        <v>63.332563320211257</v>
      </c>
      <c r="C1943" s="2">
        <v>7.1109110053319542</v>
      </c>
      <c r="D1943" s="2">
        <f t="shared" si="360"/>
        <v>39.515961318318809</v>
      </c>
      <c r="E1943" s="2">
        <f t="shared" si="361"/>
        <v>33.348293389183489</v>
      </c>
      <c r="F1943" s="2">
        <f t="shared" si="369"/>
        <v>0</v>
      </c>
      <c r="G1943" s="2">
        <f t="shared" si="370"/>
        <v>340</v>
      </c>
      <c r="H1943" s="2">
        <f>MIN(Inputs!$B$2, (Inputs!$B$14 - F1943)/Inputs!$B$15)</f>
        <v>170</v>
      </c>
      <c r="I1943" s="2">
        <f>MAX(MIN(Inputs!$B$2, F1943*Inputs!$B$16, Inputs!$B$14*Inputs!$B$4 - G1943), 0)</f>
        <v>0</v>
      </c>
      <c r="J1943" s="2">
        <f>MAX(MIN(Inputs!$B$2, F1943*Inputs!$B$16, (Inputs!$B$14-F1943)/Inputs!$B$15)*Inputs!$B$9, 0)</f>
        <v>0</v>
      </c>
      <c r="K1943" s="2">
        <f>MAX(E1943*Inputs!$B$5 - B1943 - Inputs!$B$8, 0) * H1943</f>
        <v>0</v>
      </c>
      <c r="L1943" s="2">
        <f>IF(B1943 &gt;= D1943*Inputs!$B$10, MAX(B1943 - E1943/Inputs!$B$5 - Inputs!$B$8, 0) * I1943, 0)</f>
        <v>0</v>
      </c>
      <c r="M1943" s="2">
        <f t="shared" si="362"/>
        <v>0</v>
      </c>
      <c r="N1943" s="3" t="str">
        <f t="shared" si="363"/>
        <v>Idle</v>
      </c>
      <c r="O1943" s="3" t="str">
        <f t="shared" si="371"/>
        <v>Idle</v>
      </c>
      <c r="P1943" s="2">
        <f t="shared" si="364"/>
        <v>0</v>
      </c>
      <c r="Q1943" s="2">
        <f t="shared" si="365"/>
        <v>0</v>
      </c>
      <c r="R1943" s="2">
        <f t="shared" si="366"/>
        <v>0</v>
      </c>
      <c r="S1943" s="2">
        <f t="shared" si="367"/>
        <v>0</v>
      </c>
      <c r="T1943" s="2">
        <f t="shared" si="368"/>
        <v>0</v>
      </c>
      <c r="U1943" s="2">
        <f>IF(O1943="Reg", R1943 * Inputs!$B$7, 0)</f>
        <v>0</v>
      </c>
      <c r="V1943" s="2">
        <f>MAX(F1943 + P1943*Inputs!$B$15 - (Q1943/Inputs!$B$16) - U1943, 0)</f>
        <v>0</v>
      </c>
    </row>
    <row r="1944" spans="1:22" x14ac:dyDescent="0.3">
      <c r="A1944" s="1">
        <v>46103.916666666657</v>
      </c>
      <c r="B1944" s="2">
        <v>50.154350055334042</v>
      </c>
      <c r="C1944" s="2">
        <v>6.9853734385830064</v>
      </c>
      <c r="D1944" s="2">
        <f t="shared" si="360"/>
        <v>39.515961318318809</v>
      </c>
      <c r="E1944" s="2">
        <f t="shared" si="361"/>
        <v>23.980378159655036</v>
      </c>
      <c r="F1944" s="2">
        <f t="shared" si="369"/>
        <v>0</v>
      </c>
      <c r="G1944" s="2">
        <f t="shared" si="370"/>
        <v>340</v>
      </c>
      <c r="H1944" s="2">
        <f>MIN(Inputs!$B$2, (Inputs!$B$14 - F1944)/Inputs!$B$15)</f>
        <v>170</v>
      </c>
      <c r="I1944" s="2">
        <f>MAX(MIN(Inputs!$B$2, F1944*Inputs!$B$16, Inputs!$B$14*Inputs!$B$4 - G1944), 0)</f>
        <v>0</v>
      </c>
      <c r="J1944" s="2">
        <f>MAX(MIN(Inputs!$B$2, F1944*Inputs!$B$16, (Inputs!$B$14-F1944)/Inputs!$B$15)*Inputs!$B$9, 0)</f>
        <v>0</v>
      </c>
      <c r="K1944" s="2">
        <f>MAX(E1944*Inputs!$B$5 - B1944 - Inputs!$B$8, 0) * H1944</f>
        <v>0</v>
      </c>
      <c r="L1944" s="2">
        <f>IF(B1944 &gt;= D1944*Inputs!$B$10, MAX(B1944 - E1944/Inputs!$B$5 - Inputs!$B$8, 0) * I1944, 0)</f>
        <v>0</v>
      </c>
      <c r="M1944" s="2">
        <f t="shared" si="362"/>
        <v>0</v>
      </c>
      <c r="N1944" s="3" t="str">
        <f t="shared" si="363"/>
        <v>Idle</v>
      </c>
      <c r="O1944" s="3" t="str">
        <f t="shared" si="371"/>
        <v>Idle</v>
      </c>
      <c r="P1944" s="2">
        <f t="shared" si="364"/>
        <v>0</v>
      </c>
      <c r="Q1944" s="2">
        <f t="shared" si="365"/>
        <v>0</v>
      </c>
      <c r="R1944" s="2">
        <f t="shared" si="366"/>
        <v>0</v>
      </c>
      <c r="S1944" s="2">
        <f t="shared" si="367"/>
        <v>0</v>
      </c>
      <c r="T1944" s="2">
        <f t="shared" si="368"/>
        <v>0</v>
      </c>
      <c r="U1944" s="2">
        <f>IF(O1944="Reg", R1944 * Inputs!$B$7, 0)</f>
        <v>0</v>
      </c>
      <c r="V1944" s="2">
        <f>MAX(F1944 + P1944*Inputs!$B$15 - (Q1944/Inputs!$B$16) - U1944, 0)</f>
        <v>0</v>
      </c>
    </row>
    <row r="1945" spans="1:22" x14ac:dyDescent="0.3">
      <c r="A1945" s="1">
        <v>46103.958333333343</v>
      </c>
      <c r="B1945" s="2">
        <v>45.610533150766379</v>
      </c>
      <c r="C1945" s="2">
        <v>3.4901531880412588</v>
      </c>
      <c r="D1945" s="2">
        <f t="shared" si="360"/>
        <v>39.515961318318809</v>
      </c>
      <c r="E1945" s="2">
        <f t="shared" si="361"/>
        <v>15.621319817099369</v>
      </c>
      <c r="F1945" s="2">
        <f t="shared" si="369"/>
        <v>0</v>
      </c>
      <c r="G1945" s="2">
        <f t="shared" si="370"/>
        <v>340</v>
      </c>
      <c r="H1945" s="2">
        <f>MIN(Inputs!$B$2, (Inputs!$B$14 - F1945)/Inputs!$B$15)</f>
        <v>170</v>
      </c>
      <c r="I1945" s="2">
        <f>MAX(MIN(Inputs!$B$2, F1945*Inputs!$B$16, Inputs!$B$14*Inputs!$B$4 - G1945), 0)</f>
        <v>0</v>
      </c>
      <c r="J1945" s="2">
        <f>MAX(MIN(Inputs!$B$2, F1945*Inputs!$B$16, (Inputs!$B$14-F1945)/Inputs!$B$15)*Inputs!$B$9, 0)</f>
        <v>0</v>
      </c>
      <c r="K1945" s="2">
        <f>MAX(E1945*Inputs!$B$5 - B1945 - Inputs!$B$8, 0) * H1945</f>
        <v>0</v>
      </c>
      <c r="L1945" s="2">
        <f>IF(B1945 &gt;= D1945*Inputs!$B$10, MAX(B1945 - E1945/Inputs!$B$5 - Inputs!$B$8, 0) * I1945, 0)</f>
        <v>0</v>
      </c>
      <c r="M1945" s="2">
        <f t="shared" si="362"/>
        <v>0</v>
      </c>
      <c r="N1945" s="3" t="str">
        <f t="shared" si="363"/>
        <v>Idle</v>
      </c>
      <c r="O1945" s="3" t="str">
        <f t="shared" si="371"/>
        <v>Idle</v>
      </c>
      <c r="P1945" s="2">
        <f t="shared" si="364"/>
        <v>0</v>
      </c>
      <c r="Q1945" s="2">
        <f t="shared" si="365"/>
        <v>0</v>
      </c>
      <c r="R1945" s="2">
        <f t="shared" si="366"/>
        <v>0</v>
      </c>
      <c r="S1945" s="2">
        <f t="shared" si="367"/>
        <v>0</v>
      </c>
      <c r="T1945" s="2">
        <f t="shared" si="368"/>
        <v>0</v>
      </c>
      <c r="U1945" s="2">
        <f>IF(O1945="Reg", R1945 * Inputs!$B$7, 0)</f>
        <v>0</v>
      </c>
      <c r="V1945" s="2">
        <f>MAX(F1945 + P1945*Inputs!$B$15 - (Q1945/Inputs!$B$16) - U1945, 0)</f>
        <v>0</v>
      </c>
    </row>
    <row r="1946" spans="1:22" x14ac:dyDescent="0.3">
      <c r="A1946" s="1">
        <v>46104</v>
      </c>
      <c r="B1946" s="2">
        <v>21.841669514635949</v>
      </c>
      <c r="C1946" s="2">
        <v>3.8065834319752718</v>
      </c>
      <c r="D1946" s="2">
        <f t="shared" si="360"/>
        <v>38.335141692462507</v>
      </c>
      <c r="E1946" s="2">
        <f t="shared" si="361"/>
        <v>8.0195642919716388</v>
      </c>
      <c r="F1946" s="2">
        <f t="shared" si="369"/>
        <v>0</v>
      </c>
      <c r="G1946" s="2">
        <f t="shared" si="370"/>
        <v>0</v>
      </c>
      <c r="H1946" s="2">
        <f>MIN(Inputs!$B$2, (Inputs!$B$14 - F1946)/Inputs!$B$15)</f>
        <v>170</v>
      </c>
      <c r="I1946" s="2">
        <f>MAX(MIN(Inputs!$B$2, F1946*Inputs!$B$16, Inputs!$B$14*Inputs!$B$4 - G1946), 0)</f>
        <v>0</v>
      </c>
      <c r="J1946" s="2">
        <f>MAX(MIN(Inputs!$B$2, F1946*Inputs!$B$16, (Inputs!$B$14-F1946)/Inputs!$B$15)*Inputs!$B$9, 0)</f>
        <v>0</v>
      </c>
      <c r="K1946" s="2">
        <f>MAX(E1946*Inputs!$B$5 - B1946 - Inputs!$B$8, 0) * H1946</f>
        <v>0</v>
      </c>
      <c r="L1946" s="2">
        <f>IF(B1946 &gt;= D1946*Inputs!$B$10, MAX(B1946 - E1946/Inputs!$B$5 - Inputs!$B$8, 0) * I1946, 0)</f>
        <v>0</v>
      </c>
      <c r="M1946" s="2">
        <f t="shared" si="362"/>
        <v>0</v>
      </c>
      <c r="N1946" s="3" t="str">
        <f t="shared" si="363"/>
        <v>Idle</v>
      </c>
      <c r="O1946" s="3" t="str">
        <f t="shared" si="371"/>
        <v>Idle</v>
      </c>
      <c r="P1946" s="2">
        <f t="shared" si="364"/>
        <v>0</v>
      </c>
      <c r="Q1946" s="2">
        <f t="shared" si="365"/>
        <v>0</v>
      </c>
      <c r="R1946" s="2">
        <f t="shared" si="366"/>
        <v>0</v>
      </c>
      <c r="S1946" s="2">
        <f t="shared" si="367"/>
        <v>0</v>
      </c>
      <c r="T1946" s="2">
        <f t="shared" si="368"/>
        <v>0</v>
      </c>
      <c r="U1946" s="2">
        <f>IF(O1946="Reg", R1946 * Inputs!$B$7, 0)</f>
        <v>0</v>
      </c>
      <c r="V1946" s="2">
        <f>MAX(F1946 + P1946*Inputs!$B$15 - (Q1946/Inputs!$B$16) - U1946, 0)</f>
        <v>0</v>
      </c>
    </row>
    <row r="1947" spans="1:22" x14ac:dyDescent="0.3">
      <c r="A1947" s="1">
        <v>46104.041666666657</v>
      </c>
      <c r="B1947" s="2">
        <v>15.415827265025181</v>
      </c>
      <c r="C1947" s="2">
        <v>10.7453633057402</v>
      </c>
      <c r="D1947" s="2">
        <f t="shared" si="360"/>
        <v>38.335141692462507</v>
      </c>
      <c r="E1947" s="2">
        <f t="shared" si="361"/>
        <v>4.379286039532313</v>
      </c>
      <c r="F1947" s="2">
        <f t="shared" si="369"/>
        <v>0</v>
      </c>
      <c r="G1947" s="2">
        <f t="shared" si="370"/>
        <v>0</v>
      </c>
      <c r="H1947" s="2">
        <f>MIN(Inputs!$B$2, (Inputs!$B$14 - F1947)/Inputs!$B$15)</f>
        <v>170</v>
      </c>
      <c r="I1947" s="2">
        <f>MAX(MIN(Inputs!$B$2, F1947*Inputs!$B$16, Inputs!$B$14*Inputs!$B$4 - G1947), 0)</f>
        <v>0</v>
      </c>
      <c r="J1947" s="2">
        <f>MAX(MIN(Inputs!$B$2, F1947*Inputs!$B$16, (Inputs!$B$14-F1947)/Inputs!$B$15)*Inputs!$B$9, 0)</f>
        <v>0</v>
      </c>
      <c r="K1947" s="2">
        <f>MAX(E1947*Inputs!$B$5 - B1947 - Inputs!$B$8, 0) * H1947</f>
        <v>0</v>
      </c>
      <c r="L1947" s="2">
        <f>IF(B1947 &gt;= D1947*Inputs!$B$10, MAX(B1947 - E1947/Inputs!$B$5 - Inputs!$B$8, 0) * I1947, 0)</f>
        <v>0</v>
      </c>
      <c r="M1947" s="2">
        <f t="shared" si="362"/>
        <v>0</v>
      </c>
      <c r="N1947" s="3" t="str">
        <f t="shared" si="363"/>
        <v>Idle</v>
      </c>
      <c r="O1947" s="3" t="str">
        <f t="shared" si="371"/>
        <v>Idle</v>
      </c>
      <c r="P1947" s="2">
        <f t="shared" si="364"/>
        <v>0</v>
      </c>
      <c r="Q1947" s="2">
        <f t="shared" si="365"/>
        <v>0</v>
      </c>
      <c r="R1947" s="2">
        <f t="shared" si="366"/>
        <v>0</v>
      </c>
      <c r="S1947" s="2">
        <f t="shared" si="367"/>
        <v>0</v>
      </c>
      <c r="T1947" s="2">
        <f t="shared" si="368"/>
        <v>0</v>
      </c>
      <c r="U1947" s="2">
        <f>IF(O1947="Reg", R1947 * Inputs!$B$7, 0)</f>
        <v>0</v>
      </c>
      <c r="V1947" s="2">
        <f>MAX(F1947 + P1947*Inputs!$B$15 - (Q1947/Inputs!$B$16) - U1947, 0)</f>
        <v>0</v>
      </c>
    </row>
    <row r="1948" spans="1:22" x14ac:dyDescent="0.3">
      <c r="A1948" s="1">
        <v>46104.083333333343</v>
      </c>
      <c r="B1948" s="2">
        <v>3.7348170291281351</v>
      </c>
      <c r="C1948" s="2">
        <v>18.183887417354072</v>
      </c>
      <c r="D1948" s="2">
        <f t="shared" si="360"/>
        <v>38.335141692462507</v>
      </c>
      <c r="E1948" s="2">
        <f t="shared" si="361"/>
        <v>1.8099814953614499</v>
      </c>
      <c r="F1948" s="2">
        <f t="shared" si="369"/>
        <v>0</v>
      </c>
      <c r="G1948" s="2">
        <f t="shared" si="370"/>
        <v>0</v>
      </c>
      <c r="H1948" s="2">
        <f>MIN(Inputs!$B$2, (Inputs!$B$14 - F1948)/Inputs!$B$15)</f>
        <v>170</v>
      </c>
      <c r="I1948" s="2">
        <f>MAX(MIN(Inputs!$B$2, F1948*Inputs!$B$16, Inputs!$B$14*Inputs!$B$4 - G1948), 0)</f>
        <v>0</v>
      </c>
      <c r="J1948" s="2">
        <f>MAX(MIN(Inputs!$B$2, F1948*Inputs!$B$16, (Inputs!$B$14-F1948)/Inputs!$B$15)*Inputs!$B$9, 0)</f>
        <v>0</v>
      </c>
      <c r="K1948" s="2">
        <f>MAX(E1948*Inputs!$B$5 - B1948 - Inputs!$B$8, 0) * H1948</f>
        <v>0</v>
      </c>
      <c r="L1948" s="2">
        <f>IF(B1948 &gt;= D1948*Inputs!$B$10, MAX(B1948 - E1948/Inputs!$B$5 - Inputs!$B$8, 0) * I1948, 0)</f>
        <v>0</v>
      </c>
      <c r="M1948" s="2">
        <f t="shared" si="362"/>
        <v>0</v>
      </c>
      <c r="N1948" s="3" t="str">
        <f t="shared" si="363"/>
        <v>Idle</v>
      </c>
      <c r="O1948" s="3" t="str">
        <f t="shared" si="371"/>
        <v>Idle</v>
      </c>
      <c r="P1948" s="2">
        <f t="shared" si="364"/>
        <v>0</v>
      </c>
      <c r="Q1948" s="2">
        <f t="shared" si="365"/>
        <v>0</v>
      </c>
      <c r="R1948" s="2">
        <f t="shared" si="366"/>
        <v>0</v>
      </c>
      <c r="S1948" s="2">
        <f t="shared" si="367"/>
        <v>0</v>
      </c>
      <c r="T1948" s="2">
        <f t="shared" si="368"/>
        <v>0</v>
      </c>
      <c r="U1948" s="2">
        <f>IF(O1948="Reg", R1948 * Inputs!$B$7, 0)</f>
        <v>0</v>
      </c>
      <c r="V1948" s="2">
        <f>MAX(F1948 + P1948*Inputs!$B$15 - (Q1948/Inputs!$B$16) - U1948, 0)</f>
        <v>0</v>
      </c>
    </row>
    <row r="1949" spans="1:22" x14ac:dyDescent="0.3">
      <c r="A1949" s="1">
        <v>46104.125</v>
      </c>
      <c r="B1949" s="2">
        <v>7.125071943040564</v>
      </c>
      <c r="C1949" s="2">
        <v>4.533710154660282</v>
      </c>
      <c r="D1949" s="2">
        <f t="shared" si="360"/>
        <v>38.335141692462507</v>
      </c>
      <c r="E1949" s="2">
        <f t="shared" si="361"/>
        <v>1.1875119905067606</v>
      </c>
      <c r="F1949" s="2">
        <f t="shared" si="369"/>
        <v>0</v>
      </c>
      <c r="G1949" s="2">
        <f t="shared" si="370"/>
        <v>0</v>
      </c>
      <c r="H1949" s="2">
        <f>MIN(Inputs!$B$2, (Inputs!$B$14 - F1949)/Inputs!$B$15)</f>
        <v>170</v>
      </c>
      <c r="I1949" s="2">
        <f>MAX(MIN(Inputs!$B$2, F1949*Inputs!$B$16, Inputs!$B$14*Inputs!$B$4 - G1949), 0)</f>
        <v>0</v>
      </c>
      <c r="J1949" s="2">
        <f>MAX(MIN(Inputs!$B$2, F1949*Inputs!$B$16, (Inputs!$B$14-F1949)/Inputs!$B$15)*Inputs!$B$9, 0)</f>
        <v>0</v>
      </c>
      <c r="K1949" s="2">
        <f>MAX(E1949*Inputs!$B$5 - B1949 - Inputs!$B$8, 0) * H1949</f>
        <v>0</v>
      </c>
      <c r="L1949" s="2">
        <f>IF(B1949 &gt;= D1949*Inputs!$B$10, MAX(B1949 - E1949/Inputs!$B$5 - Inputs!$B$8, 0) * I1949, 0)</f>
        <v>0</v>
      </c>
      <c r="M1949" s="2">
        <f t="shared" si="362"/>
        <v>0</v>
      </c>
      <c r="N1949" s="3" t="str">
        <f t="shared" si="363"/>
        <v>Idle</v>
      </c>
      <c r="O1949" s="3" t="str">
        <f t="shared" si="371"/>
        <v>Idle</v>
      </c>
      <c r="P1949" s="2">
        <f t="shared" si="364"/>
        <v>0</v>
      </c>
      <c r="Q1949" s="2">
        <f t="shared" si="365"/>
        <v>0</v>
      </c>
      <c r="R1949" s="2">
        <f t="shared" si="366"/>
        <v>0</v>
      </c>
      <c r="S1949" s="2">
        <f t="shared" si="367"/>
        <v>0</v>
      </c>
      <c r="T1949" s="2">
        <f t="shared" si="368"/>
        <v>0</v>
      </c>
      <c r="U1949" s="2">
        <f>IF(O1949="Reg", R1949 * Inputs!$B$7, 0)</f>
        <v>0</v>
      </c>
      <c r="V1949" s="2">
        <f>MAX(F1949 + P1949*Inputs!$B$15 - (Q1949/Inputs!$B$16) - U1949, 0)</f>
        <v>0</v>
      </c>
    </row>
    <row r="1950" spans="1:22" x14ac:dyDescent="0.3">
      <c r="A1950" s="1">
        <v>46104.166666666657</v>
      </c>
      <c r="B1950" s="2">
        <v>0</v>
      </c>
      <c r="C1950" s="2">
        <v>3.0436060064240338</v>
      </c>
      <c r="D1950" s="2">
        <f t="shared" si="360"/>
        <v>38.335141692462507</v>
      </c>
      <c r="E1950" s="2">
        <f t="shared" si="361"/>
        <v>15.92892487794149</v>
      </c>
      <c r="F1950" s="2">
        <f t="shared" si="369"/>
        <v>0</v>
      </c>
      <c r="G1950" s="2">
        <f t="shared" si="370"/>
        <v>0</v>
      </c>
      <c r="H1950" s="2">
        <f>MIN(Inputs!$B$2, (Inputs!$B$14 - F1950)/Inputs!$B$15)</f>
        <v>170</v>
      </c>
      <c r="I1950" s="2">
        <f>MAX(MIN(Inputs!$B$2, F1950*Inputs!$B$16, Inputs!$B$14*Inputs!$B$4 - G1950), 0)</f>
        <v>0</v>
      </c>
      <c r="J1950" s="2">
        <f>MAX(MIN(Inputs!$B$2, F1950*Inputs!$B$16, (Inputs!$B$14-F1950)/Inputs!$B$15)*Inputs!$B$9, 0)</f>
        <v>0</v>
      </c>
      <c r="K1950" s="2">
        <f>MAX(E1950*Inputs!$B$5 - B1950 - Inputs!$B$8, 0) * H1950</f>
        <v>0</v>
      </c>
      <c r="L1950" s="2">
        <f>IF(B1950 &gt;= D1950*Inputs!$B$10, MAX(B1950 - E1950/Inputs!$B$5 - Inputs!$B$8, 0) * I1950, 0)</f>
        <v>0</v>
      </c>
      <c r="M1950" s="2">
        <f t="shared" si="362"/>
        <v>0</v>
      </c>
      <c r="N1950" s="3" t="str">
        <f t="shared" si="363"/>
        <v>Idle</v>
      </c>
      <c r="O1950" s="3" t="str">
        <f t="shared" si="371"/>
        <v>Idle</v>
      </c>
      <c r="P1950" s="2">
        <f t="shared" si="364"/>
        <v>0</v>
      </c>
      <c r="Q1950" s="2">
        <f t="shared" si="365"/>
        <v>0</v>
      </c>
      <c r="R1950" s="2">
        <f t="shared" si="366"/>
        <v>0</v>
      </c>
      <c r="S1950" s="2">
        <f t="shared" si="367"/>
        <v>0</v>
      </c>
      <c r="T1950" s="2">
        <f t="shared" si="368"/>
        <v>0</v>
      </c>
      <c r="U1950" s="2">
        <f>IF(O1950="Reg", R1950 * Inputs!$B$7, 0)</f>
        <v>0</v>
      </c>
      <c r="V1950" s="2">
        <f>MAX(F1950 + P1950*Inputs!$B$15 - (Q1950/Inputs!$B$16) - U1950, 0)</f>
        <v>0</v>
      </c>
    </row>
    <row r="1951" spans="1:22" x14ac:dyDescent="0.3">
      <c r="A1951" s="1">
        <v>46104.208333333343</v>
      </c>
      <c r="B1951" s="2">
        <v>0</v>
      </c>
      <c r="C1951" s="2">
        <v>7.5166414669330424</v>
      </c>
      <c r="D1951" s="2">
        <f t="shared" si="360"/>
        <v>38.335141692462507</v>
      </c>
      <c r="E1951" s="2">
        <f t="shared" si="361"/>
        <v>17.062967725066258</v>
      </c>
      <c r="F1951" s="2">
        <f t="shared" si="369"/>
        <v>0</v>
      </c>
      <c r="G1951" s="2">
        <f t="shared" si="370"/>
        <v>0</v>
      </c>
      <c r="H1951" s="2">
        <f>MIN(Inputs!$B$2, (Inputs!$B$14 - F1951)/Inputs!$B$15)</f>
        <v>170</v>
      </c>
      <c r="I1951" s="2">
        <f>MAX(MIN(Inputs!$B$2, F1951*Inputs!$B$16, Inputs!$B$14*Inputs!$B$4 - G1951), 0)</f>
        <v>0</v>
      </c>
      <c r="J1951" s="2">
        <f>MAX(MIN(Inputs!$B$2, F1951*Inputs!$B$16, (Inputs!$B$14-F1951)/Inputs!$B$15)*Inputs!$B$9, 0)</f>
        <v>0</v>
      </c>
      <c r="K1951" s="2">
        <f>MAX(E1951*Inputs!$B$5 - B1951 - Inputs!$B$8, 0) * H1951</f>
        <v>0</v>
      </c>
      <c r="L1951" s="2">
        <f>IF(B1951 &gt;= D1951*Inputs!$B$10, MAX(B1951 - E1951/Inputs!$B$5 - Inputs!$B$8, 0) * I1951, 0)</f>
        <v>0</v>
      </c>
      <c r="M1951" s="2">
        <f t="shared" si="362"/>
        <v>0</v>
      </c>
      <c r="N1951" s="3" t="str">
        <f t="shared" si="363"/>
        <v>Idle</v>
      </c>
      <c r="O1951" s="3" t="str">
        <f t="shared" si="371"/>
        <v>Idle</v>
      </c>
      <c r="P1951" s="2">
        <f t="shared" si="364"/>
        <v>0</v>
      </c>
      <c r="Q1951" s="2">
        <f t="shared" si="365"/>
        <v>0</v>
      </c>
      <c r="R1951" s="2">
        <f t="shared" si="366"/>
        <v>0</v>
      </c>
      <c r="S1951" s="2">
        <f t="shared" si="367"/>
        <v>0</v>
      </c>
      <c r="T1951" s="2">
        <f t="shared" si="368"/>
        <v>0</v>
      </c>
      <c r="U1951" s="2">
        <f>IF(O1951="Reg", R1951 * Inputs!$B$7, 0)</f>
        <v>0</v>
      </c>
      <c r="V1951" s="2">
        <f>MAX(F1951 + P1951*Inputs!$B$15 - (Q1951/Inputs!$B$16) - U1951, 0)</f>
        <v>0</v>
      </c>
    </row>
    <row r="1952" spans="1:22" x14ac:dyDescent="0.3">
      <c r="A1952" s="1">
        <v>46104.25</v>
      </c>
      <c r="B1952" s="2">
        <v>0</v>
      </c>
      <c r="C1952" s="2">
        <v>9.7718480694226137</v>
      </c>
      <c r="D1952" s="2">
        <f t="shared" si="360"/>
        <v>38.335141692462507</v>
      </c>
      <c r="E1952" s="2">
        <f t="shared" si="361"/>
        <v>19.325795348227171</v>
      </c>
      <c r="F1952" s="2">
        <f t="shared" si="369"/>
        <v>0</v>
      </c>
      <c r="G1952" s="2">
        <f t="shared" si="370"/>
        <v>0</v>
      </c>
      <c r="H1952" s="2">
        <f>MIN(Inputs!$B$2, (Inputs!$B$14 - F1952)/Inputs!$B$15)</f>
        <v>170</v>
      </c>
      <c r="I1952" s="2">
        <f>MAX(MIN(Inputs!$B$2, F1952*Inputs!$B$16, Inputs!$B$14*Inputs!$B$4 - G1952), 0)</f>
        <v>0</v>
      </c>
      <c r="J1952" s="2">
        <f>MAX(MIN(Inputs!$B$2, F1952*Inputs!$B$16, (Inputs!$B$14-F1952)/Inputs!$B$15)*Inputs!$B$9, 0)</f>
        <v>0</v>
      </c>
      <c r="K1952" s="2">
        <f>MAX(E1952*Inputs!$B$5 - B1952 - Inputs!$B$8, 0) * H1952</f>
        <v>0</v>
      </c>
      <c r="L1952" s="2">
        <f>IF(B1952 &gt;= D1952*Inputs!$B$10, MAX(B1952 - E1952/Inputs!$B$5 - Inputs!$B$8, 0) * I1952, 0)</f>
        <v>0</v>
      </c>
      <c r="M1952" s="2">
        <f t="shared" si="362"/>
        <v>0</v>
      </c>
      <c r="N1952" s="3" t="str">
        <f t="shared" si="363"/>
        <v>Idle</v>
      </c>
      <c r="O1952" s="3" t="str">
        <f t="shared" si="371"/>
        <v>Idle</v>
      </c>
      <c r="P1952" s="2">
        <f t="shared" si="364"/>
        <v>0</v>
      </c>
      <c r="Q1952" s="2">
        <f t="shared" si="365"/>
        <v>0</v>
      </c>
      <c r="R1952" s="2">
        <f t="shared" si="366"/>
        <v>0</v>
      </c>
      <c r="S1952" s="2">
        <f t="shared" si="367"/>
        <v>0</v>
      </c>
      <c r="T1952" s="2">
        <f t="shared" si="368"/>
        <v>0</v>
      </c>
      <c r="U1952" s="2">
        <f>IF(O1952="Reg", R1952 * Inputs!$B$7, 0)</f>
        <v>0</v>
      </c>
      <c r="V1952" s="2">
        <f>MAX(F1952 + P1952*Inputs!$B$15 - (Q1952/Inputs!$B$16) - U1952, 0)</f>
        <v>0</v>
      </c>
    </row>
    <row r="1953" spans="1:22" x14ac:dyDescent="0.3">
      <c r="A1953" s="1">
        <v>46104.291666666657</v>
      </c>
      <c r="B1953" s="2">
        <v>0</v>
      </c>
      <c r="C1953" s="2">
        <v>4.3959051618505303</v>
      </c>
      <c r="D1953" s="2">
        <f t="shared" si="360"/>
        <v>38.335141692462507</v>
      </c>
      <c r="E1953" s="2">
        <f t="shared" si="361"/>
        <v>23.989124977114255</v>
      </c>
      <c r="F1953" s="2">
        <f t="shared" si="369"/>
        <v>0</v>
      </c>
      <c r="G1953" s="2">
        <f t="shared" si="370"/>
        <v>0</v>
      </c>
      <c r="H1953" s="2">
        <f>MIN(Inputs!$B$2, (Inputs!$B$14 - F1953)/Inputs!$B$15)</f>
        <v>170</v>
      </c>
      <c r="I1953" s="2">
        <f>MAX(MIN(Inputs!$B$2, F1953*Inputs!$B$16, Inputs!$B$14*Inputs!$B$4 - G1953), 0)</f>
        <v>0</v>
      </c>
      <c r="J1953" s="2">
        <f>MAX(MIN(Inputs!$B$2, F1953*Inputs!$B$16, (Inputs!$B$14-F1953)/Inputs!$B$15)*Inputs!$B$9, 0)</f>
        <v>0</v>
      </c>
      <c r="K1953" s="2">
        <f>MAX(E1953*Inputs!$B$5 - B1953 - Inputs!$B$8, 0) * H1953</f>
        <v>188.77309657629257</v>
      </c>
      <c r="L1953" s="2">
        <f>IF(B1953 &gt;= D1953*Inputs!$B$10, MAX(B1953 - E1953/Inputs!$B$5 - Inputs!$B$8, 0) * I1953, 0)</f>
        <v>0</v>
      </c>
      <c r="M1953" s="2">
        <f t="shared" si="362"/>
        <v>0</v>
      </c>
      <c r="N1953" s="3" t="str">
        <f t="shared" si="363"/>
        <v>Charge</v>
      </c>
      <c r="O1953" s="3" t="str">
        <f t="shared" si="371"/>
        <v>Charge</v>
      </c>
      <c r="P1953" s="2">
        <f t="shared" si="364"/>
        <v>170</v>
      </c>
      <c r="Q1953" s="2">
        <f t="shared" si="365"/>
        <v>0</v>
      </c>
      <c r="R1953" s="2">
        <f t="shared" si="366"/>
        <v>0</v>
      </c>
      <c r="S1953" s="2">
        <f t="shared" si="367"/>
        <v>0</v>
      </c>
      <c r="T1953" s="2">
        <f t="shared" si="368"/>
        <v>0</v>
      </c>
      <c r="U1953" s="2">
        <f>IF(O1953="Reg", R1953 * Inputs!$B$7, 0)</f>
        <v>0</v>
      </c>
      <c r="V1953" s="2">
        <f>MAX(F1953 + P1953*Inputs!$B$15 - (Q1953/Inputs!$B$16) - U1953, 0)</f>
        <v>170</v>
      </c>
    </row>
    <row r="1954" spans="1:22" x14ac:dyDescent="0.3">
      <c r="A1954" s="1">
        <v>46104.333333333343</v>
      </c>
      <c r="B1954" s="2">
        <v>0</v>
      </c>
      <c r="C1954" s="2">
        <v>2.870012478984481</v>
      </c>
      <c r="D1954" s="2">
        <f t="shared" si="360"/>
        <v>38.335141692462507</v>
      </c>
      <c r="E1954" s="2">
        <f t="shared" si="361"/>
        <v>30.687410681136811</v>
      </c>
      <c r="F1954" s="2">
        <f t="shared" si="369"/>
        <v>170</v>
      </c>
      <c r="G1954" s="2">
        <f t="shared" si="370"/>
        <v>0</v>
      </c>
      <c r="H1954" s="2">
        <f>MIN(Inputs!$B$2, (Inputs!$B$14 - F1954)/Inputs!$B$15)</f>
        <v>170</v>
      </c>
      <c r="I1954" s="2">
        <f>MAX(MIN(Inputs!$B$2, F1954*Inputs!$B$16, Inputs!$B$14*Inputs!$B$4 - G1954), 0)</f>
        <v>170</v>
      </c>
      <c r="J1954" s="2">
        <f>MAX(MIN(Inputs!$B$2, F1954*Inputs!$B$16, (Inputs!$B$14-F1954)/Inputs!$B$15)*Inputs!$B$9, 0)</f>
        <v>136</v>
      </c>
      <c r="K1954" s="2">
        <f>MAX(E1954*Inputs!$B$5 - B1954 - Inputs!$B$8, 0) * H1954</f>
        <v>1190.8366378980672</v>
      </c>
      <c r="L1954" s="2">
        <f>IF(B1954 &gt;= D1954*Inputs!$B$10, MAX(B1954 - E1954/Inputs!$B$5 - Inputs!$B$8, 0) * I1954, 0)</f>
        <v>0</v>
      </c>
      <c r="M1954" s="2">
        <f t="shared" si="362"/>
        <v>390.32169714188939</v>
      </c>
      <c r="N1954" s="3" t="str">
        <f t="shared" si="363"/>
        <v>Charge</v>
      </c>
      <c r="O1954" s="3" t="str">
        <f t="shared" si="371"/>
        <v>Charge</v>
      </c>
      <c r="P1954" s="2">
        <f t="shared" si="364"/>
        <v>170</v>
      </c>
      <c r="Q1954" s="2">
        <f t="shared" si="365"/>
        <v>0</v>
      </c>
      <c r="R1954" s="2">
        <f t="shared" si="366"/>
        <v>0</v>
      </c>
      <c r="S1954" s="2">
        <f t="shared" si="367"/>
        <v>0</v>
      </c>
      <c r="T1954" s="2">
        <f t="shared" si="368"/>
        <v>0</v>
      </c>
      <c r="U1954" s="2">
        <f>IF(O1954="Reg", R1954 * Inputs!$B$7, 0)</f>
        <v>0</v>
      </c>
      <c r="V1954" s="2">
        <f>MAX(F1954 + P1954*Inputs!$B$15 - (Q1954/Inputs!$B$16) - U1954, 0)</f>
        <v>340</v>
      </c>
    </row>
    <row r="1955" spans="1:22" x14ac:dyDescent="0.3">
      <c r="A1955" s="1">
        <v>46104.375</v>
      </c>
      <c r="B1955" s="2">
        <v>95.573549267648943</v>
      </c>
      <c r="C1955" s="2">
        <v>11.62777384501905</v>
      </c>
      <c r="D1955" s="2">
        <f t="shared" si="360"/>
        <v>38.335141692462507</v>
      </c>
      <c r="E1955" s="2">
        <f t="shared" si="361"/>
        <v>39.209235888042691</v>
      </c>
      <c r="F1955" s="2">
        <f t="shared" si="369"/>
        <v>340</v>
      </c>
      <c r="G1955" s="2">
        <f t="shared" si="370"/>
        <v>0</v>
      </c>
      <c r="H1955" s="2">
        <f>MIN(Inputs!$B$2, (Inputs!$B$14 - F1955)/Inputs!$B$15)</f>
        <v>0</v>
      </c>
      <c r="I1955" s="2">
        <f>MAX(MIN(Inputs!$B$2, F1955*Inputs!$B$16, Inputs!$B$14*Inputs!$B$4 - G1955), 0)</f>
        <v>170</v>
      </c>
      <c r="J1955" s="2">
        <f>MAX(MIN(Inputs!$B$2, F1955*Inputs!$B$16, (Inputs!$B$14-F1955)/Inputs!$B$15)*Inputs!$B$9, 0)</f>
        <v>0</v>
      </c>
      <c r="K1955" s="2">
        <f>MAX(E1955*Inputs!$B$5 - B1955 - Inputs!$B$8, 0) * H1955</f>
        <v>0</v>
      </c>
      <c r="L1955" s="2">
        <f>IF(B1955 &gt;= D1955*Inputs!$B$10, MAX(B1955 - E1955/Inputs!$B$5 - Inputs!$B$8, 0) * I1955, 0)</f>
        <v>5272.9918971284369</v>
      </c>
      <c r="M1955" s="2">
        <f t="shared" si="362"/>
        <v>0</v>
      </c>
      <c r="N1955" s="3" t="str">
        <f t="shared" si="363"/>
        <v>Discharge</v>
      </c>
      <c r="O1955" s="3" t="str">
        <f t="shared" si="371"/>
        <v>Discharge</v>
      </c>
      <c r="P1955" s="2">
        <f t="shared" si="364"/>
        <v>0</v>
      </c>
      <c r="Q1955" s="2">
        <f t="shared" si="365"/>
        <v>170</v>
      </c>
      <c r="R1955" s="2">
        <f t="shared" si="366"/>
        <v>0</v>
      </c>
      <c r="S1955" s="2">
        <f t="shared" si="367"/>
        <v>16247.503375500321</v>
      </c>
      <c r="T1955" s="2">
        <f t="shared" si="368"/>
        <v>0</v>
      </c>
      <c r="U1955" s="2">
        <f>IF(O1955="Reg", R1955 * Inputs!$B$7, 0)</f>
        <v>0</v>
      </c>
      <c r="V1955" s="2">
        <f>MAX(F1955 + P1955*Inputs!$B$15 - (Q1955/Inputs!$B$16) - U1955, 0)</f>
        <v>170</v>
      </c>
    </row>
    <row r="1956" spans="1:22" x14ac:dyDescent="0.3">
      <c r="A1956" s="1">
        <v>46104.416666666657</v>
      </c>
      <c r="B1956" s="2">
        <v>6.8042570827486006</v>
      </c>
      <c r="C1956" s="2">
        <v>18.37464476512848</v>
      </c>
      <c r="D1956" s="2">
        <f t="shared" si="360"/>
        <v>38.335141692462507</v>
      </c>
      <c r="E1956" s="2">
        <f t="shared" si="361"/>
        <v>31.897166719429162</v>
      </c>
      <c r="F1956" s="2">
        <f t="shared" si="369"/>
        <v>170</v>
      </c>
      <c r="G1956" s="2">
        <f t="shared" si="370"/>
        <v>170</v>
      </c>
      <c r="H1956" s="2">
        <f>MIN(Inputs!$B$2, (Inputs!$B$14 - F1956)/Inputs!$B$15)</f>
        <v>170</v>
      </c>
      <c r="I1956" s="2">
        <f>MAX(MIN(Inputs!$B$2, F1956*Inputs!$B$16, Inputs!$B$14*Inputs!$B$4 - G1956), 0)</f>
        <v>170</v>
      </c>
      <c r="J1956" s="2">
        <f>MAX(MIN(Inputs!$B$2, F1956*Inputs!$B$16, (Inputs!$B$14-F1956)/Inputs!$B$15)*Inputs!$B$9, 0)</f>
        <v>136</v>
      </c>
      <c r="K1956" s="2">
        <f>MAX(E1956*Inputs!$B$5 - B1956 - Inputs!$B$8, 0) * H1956</f>
        <v>215.09243715934034</v>
      </c>
      <c r="L1956" s="2">
        <f>IF(B1956 &gt;= D1956*Inputs!$B$10, MAX(B1956 - E1956/Inputs!$B$5 - Inputs!$B$8, 0) * I1956, 0)</f>
        <v>0</v>
      </c>
      <c r="M1956" s="2">
        <f t="shared" si="362"/>
        <v>2498.9516880574733</v>
      </c>
      <c r="N1956" s="3" t="str">
        <f t="shared" si="363"/>
        <v>Reg</v>
      </c>
      <c r="O1956" s="3" t="str">
        <f t="shared" si="371"/>
        <v>Discharge</v>
      </c>
      <c r="P1956" s="2">
        <f t="shared" si="364"/>
        <v>0</v>
      </c>
      <c r="Q1956" s="2">
        <f t="shared" si="365"/>
        <v>170</v>
      </c>
      <c r="R1956" s="2">
        <f t="shared" si="366"/>
        <v>0</v>
      </c>
      <c r="S1956" s="2">
        <f t="shared" si="367"/>
        <v>1156.7237040672621</v>
      </c>
      <c r="T1956" s="2">
        <f t="shared" si="368"/>
        <v>0</v>
      </c>
      <c r="U1956" s="2">
        <f>IF(O1956="Reg", R1956 * Inputs!$B$7, 0)</f>
        <v>0</v>
      </c>
      <c r="V1956" s="2">
        <f>MAX(F1956 + P1956*Inputs!$B$15 - (Q1956/Inputs!$B$16) - U1956, 0)</f>
        <v>0</v>
      </c>
    </row>
    <row r="1957" spans="1:22" x14ac:dyDescent="0.3">
      <c r="A1957" s="1">
        <v>46104.458333333343</v>
      </c>
      <c r="B1957" s="2">
        <v>13.57696573896547</v>
      </c>
      <c r="C1957" s="2">
        <v>10.51420664358236</v>
      </c>
      <c r="D1957" s="2">
        <f t="shared" si="360"/>
        <v>38.335141692462507</v>
      </c>
      <c r="E1957" s="2">
        <f t="shared" si="361"/>
        <v>40.618208616969127</v>
      </c>
      <c r="F1957" s="2">
        <f t="shared" si="369"/>
        <v>0</v>
      </c>
      <c r="G1957" s="2">
        <f t="shared" si="370"/>
        <v>340</v>
      </c>
      <c r="H1957" s="2">
        <f>MIN(Inputs!$B$2, (Inputs!$B$14 - F1957)/Inputs!$B$15)</f>
        <v>170</v>
      </c>
      <c r="I1957" s="2">
        <f>MAX(MIN(Inputs!$B$2, F1957*Inputs!$B$16, Inputs!$B$14*Inputs!$B$4 - G1957), 0)</f>
        <v>0</v>
      </c>
      <c r="J1957" s="2">
        <f>MAX(MIN(Inputs!$B$2, F1957*Inputs!$B$16, (Inputs!$B$14-F1957)/Inputs!$B$15)*Inputs!$B$9, 0)</f>
        <v>0</v>
      </c>
      <c r="K1957" s="2">
        <f>MAX(E1957*Inputs!$B$5 - B1957 - Inputs!$B$8, 0) * H1957</f>
        <v>368.39983347445178</v>
      </c>
      <c r="L1957" s="2">
        <f>IF(B1957 &gt;= D1957*Inputs!$B$10, MAX(B1957 - E1957/Inputs!$B$5 - Inputs!$B$8, 0) * I1957, 0)</f>
        <v>0</v>
      </c>
      <c r="M1957" s="2">
        <f t="shared" si="362"/>
        <v>0</v>
      </c>
      <c r="N1957" s="3" t="str">
        <f t="shared" si="363"/>
        <v>Charge</v>
      </c>
      <c r="O1957" s="3" t="str">
        <f t="shared" si="371"/>
        <v>Charge</v>
      </c>
      <c r="P1957" s="2">
        <f t="shared" si="364"/>
        <v>170</v>
      </c>
      <c r="Q1957" s="2">
        <f t="shared" si="365"/>
        <v>0</v>
      </c>
      <c r="R1957" s="2">
        <f t="shared" si="366"/>
        <v>0</v>
      </c>
      <c r="S1957" s="2">
        <f t="shared" si="367"/>
        <v>-2308.0841756241298</v>
      </c>
      <c r="T1957" s="2">
        <f t="shared" si="368"/>
        <v>0</v>
      </c>
      <c r="U1957" s="2">
        <f>IF(O1957="Reg", R1957 * Inputs!$B$7, 0)</f>
        <v>0</v>
      </c>
      <c r="V1957" s="2">
        <f>MAX(F1957 + P1957*Inputs!$B$15 - (Q1957/Inputs!$B$16) - U1957, 0)</f>
        <v>170</v>
      </c>
    </row>
    <row r="1958" spans="1:22" x14ac:dyDescent="0.3">
      <c r="A1958" s="1">
        <v>46104.5</v>
      </c>
      <c r="B1958" s="2">
        <v>27.979977773322489</v>
      </c>
      <c r="C1958" s="2">
        <v>7.1069354970973011</v>
      </c>
      <c r="D1958" s="2">
        <f t="shared" si="360"/>
        <v>38.335141692462507</v>
      </c>
      <c r="E1958" s="2">
        <f t="shared" si="361"/>
        <v>49.808479124565984</v>
      </c>
      <c r="F1958" s="2">
        <f t="shared" si="369"/>
        <v>170</v>
      </c>
      <c r="G1958" s="2">
        <f t="shared" si="370"/>
        <v>340</v>
      </c>
      <c r="H1958" s="2">
        <f>MIN(Inputs!$B$2, (Inputs!$B$14 - F1958)/Inputs!$B$15)</f>
        <v>170</v>
      </c>
      <c r="I1958" s="2">
        <f>MAX(MIN(Inputs!$B$2, F1958*Inputs!$B$16, Inputs!$B$14*Inputs!$B$4 - G1958), 0)</f>
        <v>0</v>
      </c>
      <c r="J1958" s="2">
        <f>MAX(MIN(Inputs!$B$2, F1958*Inputs!$B$16, (Inputs!$B$14-F1958)/Inputs!$B$15)*Inputs!$B$9, 0)</f>
        <v>136</v>
      </c>
      <c r="K1958" s="2">
        <f>MAX(E1958*Inputs!$B$5 - B1958 - Inputs!$B$8, 0) * H1958</f>
        <v>0</v>
      </c>
      <c r="L1958" s="2">
        <f>IF(B1958 &gt;= D1958*Inputs!$B$10, MAX(B1958 - E1958/Inputs!$B$5 - Inputs!$B$8, 0) * I1958, 0)</f>
        <v>0</v>
      </c>
      <c r="M1958" s="2">
        <f t="shared" si="362"/>
        <v>966.54322760523291</v>
      </c>
      <c r="N1958" s="3" t="str">
        <f t="shared" si="363"/>
        <v>Reg</v>
      </c>
      <c r="O1958" s="3" t="str">
        <f t="shared" si="371"/>
        <v>Charge</v>
      </c>
      <c r="P1958" s="2">
        <f t="shared" si="364"/>
        <v>170</v>
      </c>
      <c r="Q1958" s="2">
        <f t="shared" si="365"/>
        <v>0</v>
      </c>
      <c r="R1958" s="2">
        <f t="shared" si="366"/>
        <v>0</v>
      </c>
      <c r="S1958" s="2">
        <f t="shared" si="367"/>
        <v>-4756.5962214648234</v>
      </c>
      <c r="T1958" s="2">
        <f t="shared" si="368"/>
        <v>0</v>
      </c>
      <c r="U1958" s="2">
        <f>IF(O1958="Reg", R1958 * Inputs!$B$7, 0)</f>
        <v>0</v>
      </c>
      <c r="V1958" s="2">
        <f>MAX(F1958 + P1958*Inputs!$B$15 - (Q1958/Inputs!$B$16) - U1958, 0)</f>
        <v>340</v>
      </c>
    </row>
    <row r="1959" spans="1:22" x14ac:dyDescent="0.3">
      <c r="A1959" s="1">
        <v>46104.541666666657</v>
      </c>
      <c r="B1959" s="2">
        <v>40.189714224135336</v>
      </c>
      <c r="C1959" s="2">
        <v>1.433716198037936</v>
      </c>
      <c r="D1959" s="2">
        <f t="shared" si="360"/>
        <v>38.335141692462507</v>
      </c>
      <c r="E1959" s="2">
        <f t="shared" si="361"/>
        <v>73.214821093350068</v>
      </c>
      <c r="F1959" s="2">
        <f t="shared" si="369"/>
        <v>340</v>
      </c>
      <c r="G1959" s="2">
        <f t="shared" si="370"/>
        <v>340</v>
      </c>
      <c r="H1959" s="2">
        <f>MIN(Inputs!$B$2, (Inputs!$B$14 - F1959)/Inputs!$B$15)</f>
        <v>0</v>
      </c>
      <c r="I1959" s="2">
        <f>MAX(MIN(Inputs!$B$2, F1959*Inputs!$B$16, Inputs!$B$14*Inputs!$B$4 - G1959), 0)</f>
        <v>0</v>
      </c>
      <c r="J1959" s="2">
        <f>MAX(MIN(Inputs!$B$2, F1959*Inputs!$B$16, (Inputs!$B$14-F1959)/Inputs!$B$15)*Inputs!$B$9, 0)</f>
        <v>0</v>
      </c>
      <c r="K1959" s="2">
        <f>MAX(E1959*Inputs!$B$5 - B1959 - Inputs!$B$8, 0) * H1959</f>
        <v>0</v>
      </c>
      <c r="L1959" s="2">
        <f>IF(B1959 &gt;= D1959*Inputs!$B$10, MAX(B1959 - E1959/Inputs!$B$5 - Inputs!$B$8, 0) * I1959, 0)</f>
        <v>0</v>
      </c>
      <c r="M1959" s="2">
        <f t="shared" si="362"/>
        <v>0</v>
      </c>
      <c r="N1959" s="3" t="str">
        <f t="shared" si="363"/>
        <v>Idle</v>
      </c>
      <c r="O1959" s="3" t="str">
        <f t="shared" si="371"/>
        <v>Idle</v>
      </c>
      <c r="P1959" s="2">
        <f t="shared" si="364"/>
        <v>0</v>
      </c>
      <c r="Q1959" s="2">
        <f t="shared" si="365"/>
        <v>0</v>
      </c>
      <c r="R1959" s="2">
        <f t="shared" si="366"/>
        <v>0</v>
      </c>
      <c r="S1959" s="2">
        <f t="shared" si="367"/>
        <v>0</v>
      </c>
      <c r="T1959" s="2">
        <f t="shared" si="368"/>
        <v>0</v>
      </c>
      <c r="U1959" s="2">
        <f>IF(O1959="Reg", R1959 * Inputs!$B$7, 0)</f>
        <v>0</v>
      </c>
      <c r="V1959" s="2">
        <f>MAX(F1959 + P1959*Inputs!$B$15 - (Q1959/Inputs!$B$16) - U1959, 0)</f>
        <v>340</v>
      </c>
    </row>
    <row r="1960" spans="1:22" x14ac:dyDescent="0.3">
      <c r="A1960" s="1">
        <v>46104.583333333343</v>
      </c>
      <c r="B1960" s="2">
        <v>51.130951241435262</v>
      </c>
      <c r="C1960" s="2">
        <v>0.79116076868197349</v>
      </c>
      <c r="D1960" s="2">
        <f t="shared" si="360"/>
        <v>38.335141692462507</v>
      </c>
      <c r="E1960" s="2">
        <f t="shared" si="361"/>
        <v>78.284547054217512</v>
      </c>
      <c r="F1960" s="2">
        <f t="shared" si="369"/>
        <v>340</v>
      </c>
      <c r="G1960" s="2">
        <f t="shared" si="370"/>
        <v>340</v>
      </c>
      <c r="H1960" s="2">
        <f>MIN(Inputs!$B$2, (Inputs!$B$14 - F1960)/Inputs!$B$15)</f>
        <v>0</v>
      </c>
      <c r="I1960" s="2">
        <f>MAX(MIN(Inputs!$B$2, F1960*Inputs!$B$16, Inputs!$B$14*Inputs!$B$4 - G1960), 0)</f>
        <v>0</v>
      </c>
      <c r="J1960" s="2">
        <f>MAX(MIN(Inputs!$B$2, F1960*Inputs!$B$16, (Inputs!$B$14-F1960)/Inputs!$B$15)*Inputs!$B$9, 0)</f>
        <v>0</v>
      </c>
      <c r="K1960" s="2">
        <f>MAX(E1960*Inputs!$B$5 - B1960 - Inputs!$B$8, 0) * H1960</f>
        <v>0</v>
      </c>
      <c r="L1960" s="2">
        <f>IF(B1960 &gt;= D1960*Inputs!$B$10, MAX(B1960 - E1960/Inputs!$B$5 - Inputs!$B$8, 0) * I1960, 0)</f>
        <v>0</v>
      </c>
      <c r="M1960" s="2">
        <f t="shared" si="362"/>
        <v>0</v>
      </c>
      <c r="N1960" s="3" t="str">
        <f t="shared" si="363"/>
        <v>Idle</v>
      </c>
      <c r="O1960" s="3" t="str">
        <f t="shared" si="371"/>
        <v>Idle</v>
      </c>
      <c r="P1960" s="2">
        <f t="shared" si="364"/>
        <v>0</v>
      </c>
      <c r="Q1960" s="2">
        <f t="shared" si="365"/>
        <v>0</v>
      </c>
      <c r="R1960" s="2">
        <f t="shared" si="366"/>
        <v>0</v>
      </c>
      <c r="S1960" s="2">
        <f t="shared" si="367"/>
        <v>0</v>
      </c>
      <c r="T1960" s="2">
        <f t="shared" si="368"/>
        <v>0</v>
      </c>
      <c r="U1960" s="2">
        <f>IF(O1960="Reg", R1960 * Inputs!$B$7, 0)</f>
        <v>0</v>
      </c>
      <c r="V1960" s="2">
        <f>MAX(F1960 + P1960*Inputs!$B$15 - (Q1960/Inputs!$B$16) - U1960, 0)</f>
        <v>340</v>
      </c>
    </row>
    <row r="1961" spans="1:22" x14ac:dyDescent="0.3">
      <c r="A1961" s="1">
        <v>46104.625</v>
      </c>
      <c r="B1961" s="2">
        <v>51.701134255967823</v>
      </c>
      <c r="C1961" s="2">
        <v>5.6798425092187506</v>
      </c>
      <c r="D1961" s="2">
        <f t="shared" si="360"/>
        <v>38.335141692462507</v>
      </c>
      <c r="E1961" s="2">
        <f t="shared" si="361"/>
        <v>79.996954684383056</v>
      </c>
      <c r="F1961" s="2">
        <f t="shared" si="369"/>
        <v>340</v>
      </c>
      <c r="G1961" s="2">
        <f t="shared" si="370"/>
        <v>340</v>
      </c>
      <c r="H1961" s="2">
        <f>MIN(Inputs!$B$2, (Inputs!$B$14 - F1961)/Inputs!$B$15)</f>
        <v>0</v>
      </c>
      <c r="I1961" s="2">
        <f>MAX(MIN(Inputs!$B$2, F1961*Inputs!$B$16, Inputs!$B$14*Inputs!$B$4 - G1961), 0)</f>
        <v>0</v>
      </c>
      <c r="J1961" s="2">
        <f>MAX(MIN(Inputs!$B$2, F1961*Inputs!$B$16, (Inputs!$B$14-F1961)/Inputs!$B$15)*Inputs!$B$9, 0)</f>
        <v>0</v>
      </c>
      <c r="K1961" s="2">
        <f>MAX(E1961*Inputs!$B$5 - B1961 - Inputs!$B$8, 0) * H1961</f>
        <v>0</v>
      </c>
      <c r="L1961" s="2">
        <f>IF(B1961 &gt;= D1961*Inputs!$B$10, MAX(B1961 - E1961/Inputs!$B$5 - Inputs!$B$8, 0) * I1961, 0)</f>
        <v>0</v>
      </c>
      <c r="M1961" s="2">
        <f t="shared" si="362"/>
        <v>0</v>
      </c>
      <c r="N1961" s="3" t="str">
        <f t="shared" si="363"/>
        <v>Idle</v>
      </c>
      <c r="O1961" s="3" t="str">
        <f t="shared" si="371"/>
        <v>Idle</v>
      </c>
      <c r="P1961" s="2">
        <f t="shared" si="364"/>
        <v>0</v>
      </c>
      <c r="Q1961" s="2">
        <f t="shared" si="365"/>
        <v>0</v>
      </c>
      <c r="R1961" s="2">
        <f t="shared" si="366"/>
        <v>0</v>
      </c>
      <c r="S1961" s="2">
        <f t="shared" si="367"/>
        <v>0</v>
      </c>
      <c r="T1961" s="2">
        <f t="shared" si="368"/>
        <v>0</v>
      </c>
      <c r="U1961" s="2">
        <f>IF(O1961="Reg", R1961 * Inputs!$B$7, 0)</f>
        <v>0</v>
      </c>
      <c r="V1961" s="2">
        <f>MAX(F1961 + P1961*Inputs!$B$15 - (Q1961/Inputs!$B$16) - U1961, 0)</f>
        <v>340</v>
      </c>
    </row>
    <row r="1962" spans="1:22" x14ac:dyDescent="0.3">
      <c r="A1962" s="1">
        <v>46104.666666666657</v>
      </c>
      <c r="B1962" s="2">
        <v>59.130508467988399</v>
      </c>
      <c r="C1962" s="2">
        <v>2.0463962176174251</v>
      </c>
      <c r="D1962" s="2">
        <f t="shared" si="360"/>
        <v>38.335141692462507</v>
      </c>
      <c r="E1962" s="2">
        <f t="shared" si="361"/>
        <v>81.516681385432221</v>
      </c>
      <c r="F1962" s="2">
        <f t="shared" si="369"/>
        <v>340</v>
      </c>
      <c r="G1962" s="2">
        <f t="shared" si="370"/>
        <v>340</v>
      </c>
      <c r="H1962" s="2">
        <f>MIN(Inputs!$B$2, (Inputs!$B$14 - F1962)/Inputs!$B$15)</f>
        <v>0</v>
      </c>
      <c r="I1962" s="2">
        <f>MAX(MIN(Inputs!$B$2, F1962*Inputs!$B$16, Inputs!$B$14*Inputs!$B$4 - G1962), 0)</f>
        <v>0</v>
      </c>
      <c r="J1962" s="2">
        <f>MAX(MIN(Inputs!$B$2, F1962*Inputs!$B$16, (Inputs!$B$14-F1962)/Inputs!$B$15)*Inputs!$B$9, 0)</f>
        <v>0</v>
      </c>
      <c r="K1962" s="2">
        <f>MAX(E1962*Inputs!$B$5 - B1962 - Inputs!$B$8, 0) * H1962</f>
        <v>0</v>
      </c>
      <c r="L1962" s="2">
        <f>IF(B1962 &gt;= D1962*Inputs!$B$10, MAX(B1962 - E1962/Inputs!$B$5 - Inputs!$B$8, 0) * I1962, 0)</f>
        <v>0</v>
      </c>
      <c r="M1962" s="2">
        <f t="shared" si="362"/>
        <v>0</v>
      </c>
      <c r="N1962" s="3" t="str">
        <f t="shared" si="363"/>
        <v>Idle</v>
      </c>
      <c r="O1962" s="3" t="str">
        <f t="shared" si="371"/>
        <v>Idle</v>
      </c>
      <c r="P1962" s="2">
        <f t="shared" si="364"/>
        <v>0</v>
      </c>
      <c r="Q1962" s="2">
        <f t="shared" si="365"/>
        <v>0</v>
      </c>
      <c r="R1962" s="2">
        <f t="shared" si="366"/>
        <v>0</v>
      </c>
      <c r="S1962" s="2">
        <f t="shared" si="367"/>
        <v>0</v>
      </c>
      <c r="T1962" s="2">
        <f t="shared" si="368"/>
        <v>0</v>
      </c>
      <c r="U1962" s="2">
        <f>IF(O1962="Reg", R1962 * Inputs!$B$7, 0)</f>
        <v>0</v>
      </c>
      <c r="V1962" s="2">
        <f>MAX(F1962 + P1962*Inputs!$B$15 - (Q1962/Inputs!$B$16) - U1962, 0)</f>
        <v>340</v>
      </c>
    </row>
    <row r="1963" spans="1:22" x14ac:dyDescent="0.3">
      <c r="A1963" s="1">
        <v>46104.708333333343</v>
      </c>
      <c r="B1963" s="2">
        <v>68.718588784546583</v>
      </c>
      <c r="C1963" s="2">
        <v>6.8993732423273961</v>
      </c>
      <c r="D1963" s="2">
        <f t="shared" si="360"/>
        <v>38.335141692462507</v>
      </c>
      <c r="E1963" s="2">
        <f t="shared" si="361"/>
        <v>79.956595260795083</v>
      </c>
      <c r="F1963" s="2">
        <f t="shared" si="369"/>
        <v>340</v>
      </c>
      <c r="G1963" s="2">
        <f t="shared" si="370"/>
        <v>340</v>
      </c>
      <c r="H1963" s="2">
        <f>MIN(Inputs!$B$2, (Inputs!$B$14 - F1963)/Inputs!$B$15)</f>
        <v>0</v>
      </c>
      <c r="I1963" s="2">
        <f>MAX(MIN(Inputs!$B$2, F1963*Inputs!$B$16, Inputs!$B$14*Inputs!$B$4 - G1963), 0)</f>
        <v>0</v>
      </c>
      <c r="J1963" s="2">
        <f>MAX(MIN(Inputs!$B$2, F1963*Inputs!$B$16, (Inputs!$B$14-F1963)/Inputs!$B$15)*Inputs!$B$9, 0)</f>
        <v>0</v>
      </c>
      <c r="K1963" s="2">
        <f>MAX(E1963*Inputs!$B$5 - B1963 - Inputs!$B$8, 0) * H1963</f>
        <v>0</v>
      </c>
      <c r="L1963" s="2">
        <f>IF(B1963 &gt;= D1963*Inputs!$B$10, MAX(B1963 - E1963/Inputs!$B$5 - Inputs!$B$8, 0) * I1963, 0)</f>
        <v>0</v>
      </c>
      <c r="M1963" s="2">
        <f t="shared" si="362"/>
        <v>0</v>
      </c>
      <c r="N1963" s="3" t="str">
        <f t="shared" si="363"/>
        <v>Idle</v>
      </c>
      <c r="O1963" s="3" t="str">
        <f t="shared" si="371"/>
        <v>Idle</v>
      </c>
      <c r="P1963" s="2">
        <f t="shared" si="364"/>
        <v>0</v>
      </c>
      <c r="Q1963" s="2">
        <f t="shared" si="365"/>
        <v>0</v>
      </c>
      <c r="R1963" s="2">
        <f t="shared" si="366"/>
        <v>0</v>
      </c>
      <c r="S1963" s="2">
        <f t="shared" si="367"/>
        <v>0</v>
      </c>
      <c r="T1963" s="2">
        <f t="shared" si="368"/>
        <v>0</v>
      </c>
      <c r="U1963" s="2">
        <f>IF(O1963="Reg", R1963 * Inputs!$B$7, 0)</f>
        <v>0</v>
      </c>
      <c r="V1963" s="2">
        <f>MAX(F1963 + P1963*Inputs!$B$15 - (Q1963/Inputs!$B$16) - U1963, 0)</f>
        <v>340</v>
      </c>
    </row>
    <row r="1964" spans="1:22" x14ac:dyDescent="0.3">
      <c r="A1964" s="1">
        <v>46104.75</v>
      </c>
      <c r="B1964" s="2">
        <v>168.41802958602699</v>
      </c>
      <c r="C1964" s="2">
        <v>4.9847401722474398</v>
      </c>
      <c r="D1964" s="2">
        <f t="shared" si="360"/>
        <v>38.335141692462507</v>
      </c>
      <c r="E1964" s="2">
        <f t="shared" si="361"/>
        <v>76.186728005085243</v>
      </c>
      <c r="F1964" s="2">
        <f t="shared" si="369"/>
        <v>340</v>
      </c>
      <c r="G1964" s="2">
        <f t="shared" si="370"/>
        <v>340</v>
      </c>
      <c r="H1964" s="2">
        <f>MIN(Inputs!$B$2, (Inputs!$B$14 - F1964)/Inputs!$B$15)</f>
        <v>0</v>
      </c>
      <c r="I1964" s="2">
        <f>MAX(MIN(Inputs!$B$2, F1964*Inputs!$B$16, Inputs!$B$14*Inputs!$B$4 - G1964), 0)</f>
        <v>0</v>
      </c>
      <c r="J1964" s="2">
        <f>MAX(MIN(Inputs!$B$2, F1964*Inputs!$B$16, (Inputs!$B$14-F1964)/Inputs!$B$15)*Inputs!$B$9, 0)</f>
        <v>0</v>
      </c>
      <c r="K1964" s="2">
        <f>MAX(E1964*Inputs!$B$5 - B1964 - Inputs!$B$8, 0) * H1964</f>
        <v>0</v>
      </c>
      <c r="L1964" s="2">
        <f>IF(B1964 &gt;= D1964*Inputs!$B$10, MAX(B1964 - E1964/Inputs!$B$5 - Inputs!$B$8, 0) * I1964, 0)</f>
        <v>0</v>
      </c>
      <c r="M1964" s="2">
        <f t="shared" si="362"/>
        <v>0</v>
      </c>
      <c r="N1964" s="3" t="str">
        <f t="shared" si="363"/>
        <v>Idle</v>
      </c>
      <c r="O1964" s="3" t="str">
        <f t="shared" si="371"/>
        <v>Idle</v>
      </c>
      <c r="P1964" s="2">
        <f t="shared" si="364"/>
        <v>0</v>
      </c>
      <c r="Q1964" s="2">
        <f t="shared" si="365"/>
        <v>0</v>
      </c>
      <c r="R1964" s="2">
        <f t="shared" si="366"/>
        <v>0</v>
      </c>
      <c r="S1964" s="2">
        <f t="shared" si="367"/>
        <v>0</v>
      </c>
      <c r="T1964" s="2">
        <f t="shared" si="368"/>
        <v>0</v>
      </c>
      <c r="U1964" s="2">
        <f>IF(O1964="Reg", R1964 * Inputs!$B$7, 0)</f>
        <v>0</v>
      </c>
      <c r="V1964" s="2">
        <f>MAX(F1964 + P1964*Inputs!$B$15 - (Q1964/Inputs!$B$16) - U1964, 0)</f>
        <v>340</v>
      </c>
    </row>
    <row r="1965" spans="1:22" x14ac:dyDescent="0.3">
      <c r="A1965" s="1">
        <v>46104.791666666657</v>
      </c>
      <c r="B1965" s="2">
        <v>70.608069989340038</v>
      </c>
      <c r="C1965" s="2">
        <v>8.2874581021187925</v>
      </c>
      <c r="D1965" s="2">
        <f t="shared" si="360"/>
        <v>38.335141692462507</v>
      </c>
      <c r="E1965" s="2">
        <f t="shared" si="361"/>
        <v>53.175657991354932</v>
      </c>
      <c r="F1965" s="2">
        <f t="shared" si="369"/>
        <v>340</v>
      </c>
      <c r="G1965" s="2">
        <f t="shared" si="370"/>
        <v>340</v>
      </c>
      <c r="H1965" s="2">
        <f>MIN(Inputs!$B$2, (Inputs!$B$14 - F1965)/Inputs!$B$15)</f>
        <v>0</v>
      </c>
      <c r="I1965" s="2">
        <f>MAX(MIN(Inputs!$B$2, F1965*Inputs!$B$16, Inputs!$B$14*Inputs!$B$4 - G1965), 0)</f>
        <v>0</v>
      </c>
      <c r="J1965" s="2">
        <f>MAX(MIN(Inputs!$B$2, F1965*Inputs!$B$16, (Inputs!$B$14-F1965)/Inputs!$B$15)*Inputs!$B$9, 0)</f>
        <v>0</v>
      </c>
      <c r="K1965" s="2">
        <f>MAX(E1965*Inputs!$B$5 - B1965 - Inputs!$B$8, 0) * H1965</f>
        <v>0</v>
      </c>
      <c r="L1965" s="2">
        <f>IF(B1965 &gt;= D1965*Inputs!$B$10, MAX(B1965 - E1965/Inputs!$B$5 - Inputs!$B$8, 0) * I1965, 0)</f>
        <v>0</v>
      </c>
      <c r="M1965" s="2">
        <f t="shared" si="362"/>
        <v>0</v>
      </c>
      <c r="N1965" s="3" t="str">
        <f t="shared" si="363"/>
        <v>Idle</v>
      </c>
      <c r="O1965" s="3" t="str">
        <f t="shared" si="371"/>
        <v>Idle</v>
      </c>
      <c r="P1965" s="2">
        <f t="shared" si="364"/>
        <v>0</v>
      </c>
      <c r="Q1965" s="2">
        <f t="shared" si="365"/>
        <v>0</v>
      </c>
      <c r="R1965" s="2">
        <f t="shared" si="366"/>
        <v>0</v>
      </c>
      <c r="S1965" s="2">
        <f t="shared" si="367"/>
        <v>0</v>
      </c>
      <c r="T1965" s="2">
        <f t="shared" si="368"/>
        <v>0</v>
      </c>
      <c r="U1965" s="2">
        <f>IF(O1965="Reg", R1965 * Inputs!$B$7, 0)</f>
        <v>0</v>
      </c>
      <c r="V1965" s="2">
        <f>MAX(F1965 + P1965*Inputs!$B$15 - (Q1965/Inputs!$B$16) - U1965, 0)</f>
        <v>340</v>
      </c>
    </row>
    <row r="1966" spans="1:22" x14ac:dyDescent="0.3">
      <c r="A1966" s="1">
        <v>46104.833333333343</v>
      </c>
      <c r="B1966" s="2">
        <v>61.405397022428488</v>
      </c>
      <c r="C1966" s="2">
        <v>11.50806519242073</v>
      </c>
      <c r="D1966" s="2">
        <f t="shared" si="360"/>
        <v>38.335141692462507</v>
      </c>
      <c r="E1966" s="2">
        <f t="shared" si="361"/>
        <v>45.97605847569227</v>
      </c>
      <c r="F1966" s="2">
        <f t="shared" si="369"/>
        <v>340</v>
      </c>
      <c r="G1966" s="2">
        <f t="shared" si="370"/>
        <v>340</v>
      </c>
      <c r="H1966" s="2">
        <f>MIN(Inputs!$B$2, (Inputs!$B$14 - F1966)/Inputs!$B$15)</f>
        <v>0</v>
      </c>
      <c r="I1966" s="2">
        <f>MAX(MIN(Inputs!$B$2, F1966*Inputs!$B$16, Inputs!$B$14*Inputs!$B$4 - G1966), 0)</f>
        <v>0</v>
      </c>
      <c r="J1966" s="2">
        <f>MAX(MIN(Inputs!$B$2, F1966*Inputs!$B$16, (Inputs!$B$14-F1966)/Inputs!$B$15)*Inputs!$B$9, 0)</f>
        <v>0</v>
      </c>
      <c r="K1966" s="2">
        <f>MAX(E1966*Inputs!$B$5 - B1966 - Inputs!$B$8, 0) * H1966</f>
        <v>0</v>
      </c>
      <c r="L1966" s="2">
        <f>IF(B1966 &gt;= D1966*Inputs!$B$10, MAX(B1966 - E1966/Inputs!$B$5 - Inputs!$B$8, 0) * I1966, 0)</f>
        <v>0</v>
      </c>
      <c r="M1966" s="2">
        <f t="shared" si="362"/>
        <v>0</v>
      </c>
      <c r="N1966" s="3" t="str">
        <f t="shared" si="363"/>
        <v>Idle</v>
      </c>
      <c r="O1966" s="3" t="str">
        <f t="shared" si="371"/>
        <v>Idle</v>
      </c>
      <c r="P1966" s="2">
        <f t="shared" si="364"/>
        <v>0</v>
      </c>
      <c r="Q1966" s="2">
        <f t="shared" si="365"/>
        <v>0</v>
      </c>
      <c r="R1966" s="2">
        <f t="shared" si="366"/>
        <v>0</v>
      </c>
      <c r="S1966" s="2">
        <f t="shared" si="367"/>
        <v>0</v>
      </c>
      <c r="T1966" s="2">
        <f t="shared" si="368"/>
        <v>0</v>
      </c>
      <c r="U1966" s="2">
        <f>IF(O1966="Reg", R1966 * Inputs!$B$7, 0)</f>
        <v>0</v>
      </c>
      <c r="V1966" s="2">
        <f>MAX(F1966 + P1966*Inputs!$B$15 - (Q1966/Inputs!$B$16) - U1966, 0)</f>
        <v>340</v>
      </c>
    </row>
    <row r="1967" spans="1:22" x14ac:dyDescent="0.3">
      <c r="A1967" s="1">
        <v>46104.875</v>
      </c>
      <c r="B1967" s="2">
        <v>60.819494462262803</v>
      </c>
      <c r="C1967" s="2">
        <v>4.7126211867368184</v>
      </c>
      <c r="D1967" s="2">
        <f t="shared" si="360"/>
        <v>38.335141692462507</v>
      </c>
      <c r="E1967" s="2">
        <f t="shared" si="361"/>
        <v>36.646689885035606</v>
      </c>
      <c r="F1967" s="2">
        <f t="shared" si="369"/>
        <v>340</v>
      </c>
      <c r="G1967" s="2">
        <f t="shared" si="370"/>
        <v>340</v>
      </c>
      <c r="H1967" s="2">
        <f>MIN(Inputs!$B$2, (Inputs!$B$14 - F1967)/Inputs!$B$15)</f>
        <v>0</v>
      </c>
      <c r="I1967" s="2">
        <f>MAX(MIN(Inputs!$B$2, F1967*Inputs!$B$16, Inputs!$B$14*Inputs!$B$4 - G1967), 0)</f>
        <v>0</v>
      </c>
      <c r="J1967" s="2">
        <f>MAX(MIN(Inputs!$B$2, F1967*Inputs!$B$16, (Inputs!$B$14-F1967)/Inputs!$B$15)*Inputs!$B$9, 0)</f>
        <v>0</v>
      </c>
      <c r="K1967" s="2">
        <f>MAX(E1967*Inputs!$B$5 - B1967 - Inputs!$B$8, 0) * H1967</f>
        <v>0</v>
      </c>
      <c r="L1967" s="2">
        <f>IF(B1967 &gt;= D1967*Inputs!$B$10, MAX(B1967 - E1967/Inputs!$B$5 - Inputs!$B$8, 0) * I1967, 0)</f>
        <v>0</v>
      </c>
      <c r="M1967" s="2">
        <f t="shared" si="362"/>
        <v>0</v>
      </c>
      <c r="N1967" s="3" t="str">
        <f t="shared" si="363"/>
        <v>Idle</v>
      </c>
      <c r="O1967" s="3" t="str">
        <f t="shared" si="371"/>
        <v>Idle</v>
      </c>
      <c r="P1967" s="2">
        <f t="shared" si="364"/>
        <v>0</v>
      </c>
      <c r="Q1967" s="2">
        <f t="shared" si="365"/>
        <v>0</v>
      </c>
      <c r="R1967" s="2">
        <f t="shared" si="366"/>
        <v>0</v>
      </c>
      <c r="S1967" s="2">
        <f t="shared" si="367"/>
        <v>0</v>
      </c>
      <c r="T1967" s="2">
        <f t="shared" si="368"/>
        <v>0</v>
      </c>
      <c r="U1967" s="2">
        <f>IF(O1967="Reg", R1967 * Inputs!$B$7, 0)</f>
        <v>0</v>
      </c>
      <c r="V1967" s="2">
        <f>MAX(F1967 + P1967*Inputs!$B$15 - (Q1967/Inputs!$B$16) - U1967, 0)</f>
        <v>340</v>
      </c>
    </row>
    <row r="1968" spans="1:22" x14ac:dyDescent="0.3">
      <c r="A1968" s="1">
        <v>46104.916666666657</v>
      </c>
      <c r="B1968" s="2">
        <v>49.769991720165592</v>
      </c>
      <c r="C1968" s="2">
        <v>3.1590767336274341</v>
      </c>
      <c r="D1968" s="2">
        <f t="shared" si="360"/>
        <v>38.335141692462507</v>
      </c>
      <c r="E1968" s="2">
        <f t="shared" si="361"/>
        <v>28.583069200698898</v>
      </c>
      <c r="F1968" s="2">
        <f t="shared" si="369"/>
        <v>340</v>
      </c>
      <c r="G1968" s="2">
        <f t="shared" si="370"/>
        <v>340</v>
      </c>
      <c r="H1968" s="2">
        <f>MIN(Inputs!$B$2, (Inputs!$B$14 - F1968)/Inputs!$B$15)</f>
        <v>0</v>
      </c>
      <c r="I1968" s="2">
        <f>MAX(MIN(Inputs!$B$2, F1968*Inputs!$B$16, Inputs!$B$14*Inputs!$B$4 - G1968), 0)</f>
        <v>0</v>
      </c>
      <c r="J1968" s="2">
        <f>MAX(MIN(Inputs!$B$2, F1968*Inputs!$B$16, (Inputs!$B$14-F1968)/Inputs!$B$15)*Inputs!$B$9, 0)</f>
        <v>0</v>
      </c>
      <c r="K1968" s="2">
        <f>MAX(E1968*Inputs!$B$5 - B1968 - Inputs!$B$8, 0) * H1968</f>
        <v>0</v>
      </c>
      <c r="L1968" s="2">
        <f>IF(B1968 &gt;= D1968*Inputs!$B$10, MAX(B1968 - E1968/Inputs!$B$5 - Inputs!$B$8, 0) * I1968, 0)</f>
        <v>0</v>
      </c>
      <c r="M1968" s="2">
        <f t="shared" si="362"/>
        <v>0</v>
      </c>
      <c r="N1968" s="3" t="str">
        <f t="shared" si="363"/>
        <v>Idle</v>
      </c>
      <c r="O1968" s="3" t="str">
        <f t="shared" si="371"/>
        <v>Idle</v>
      </c>
      <c r="P1968" s="2">
        <f t="shared" si="364"/>
        <v>0</v>
      </c>
      <c r="Q1968" s="2">
        <f t="shared" si="365"/>
        <v>0</v>
      </c>
      <c r="R1968" s="2">
        <f t="shared" si="366"/>
        <v>0</v>
      </c>
      <c r="S1968" s="2">
        <f t="shared" si="367"/>
        <v>0</v>
      </c>
      <c r="T1968" s="2">
        <f t="shared" si="368"/>
        <v>0</v>
      </c>
      <c r="U1968" s="2">
        <f>IF(O1968="Reg", R1968 * Inputs!$B$7, 0)</f>
        <v>0</v>
      </c>
      <c r="V1968" s="2">
        <f>MAX(F1968 + P1968*Inputs!$B$15 - (Q1968/Inputs!$B$16) - U1968, 0)</f>
        <v>340</v>
      </c>
    </row>
    <row r="1969" spans="1:22" x14ac:dyDescent="0.3">
      <c r="A1969" s="1">
        <v>46104.958333333343</v>
      </c>
      <c r="B1969" s="2">
        <v>46.09938525028759</v>
      </c>
      <c r="C1969" s="2">
        <v>28.27722226003953</v>
      </c>
      <c r="D1969" s="2">
        <f t="shared" si="360"/>
        <v>38.335141692462507</v>
      </c>
      <c r="E1969" s="2">
        <f t="shared" si="361"/>
        <v>20.288070580671299</v>
      </c>
      <c r="F1969" s="2">
        <f t="shared" si="369"/>
        <v>340</v>
      </c>
      <c r="G1969" s="2">
        <f t="shared" si="370"/>
        <v>340</v>
      </c>
      <c r="H1969" s="2">
        <f>MIN(Inputs!$B$2, (Inputs!$B$14 - F1969)/Inputs!$B$15)</f>
        <v>0</v>
      </c>
      <c r="I1969" s="2">
        <f>MAX(MIN(Inputs!$B$2, F1969*Inputs!$B$16, Inputs!$B$14*Inputs!$B$4 - G1969), 0)</f>
        <v>0</v>
      </c>
      <c r="J1969" s="2">
        <f>MAX(MIN(Inputs!$B$2, F1969*Inputs!$B$16, (Inputs!$B$14-F1969)/Inputs!$B$15)*Inputs!$B$9, 0)</f>
        <v>0</v>
      </c>
      <c r="K1969" s="2">
        <f>MAX(E1969*Inputs!$B$5 - B1969 - Inputs!$B$8, 0) * H1969</f>
        <v>0</v>
      </c>
      <c r="L1969" s="2">
        <f>IF(B1969 &gt;= D1969*Inputs!$B$10, MAX(B1969 - E1969/Inputs!$B$5 - Inputs!$B$8, 0) * I1969, 0)</f>
        <v>0</v>
      </c>
      <c r="M1969" s="2">
        <f t="shared" si="362"/>
        <v>0</v>
      </c>
      <c r="N1969" s="3" t="str">
        <f t="shared" si="363"/>
        <v>Idle</v>
      </c>
      <c r="O1969" s="3" t="str">
        <f t="shared" si="371"/>
        <v>Idle</v>
      </c>
      <c r="P1969" s="2">
        <f t="shared" si="364"/>
        <v>0</v>
      </c>
      <c r="Q1969" s="2">
        <f t="shared" si="365"/>
        <v>0</v>
      </c>
      <c r="R1969" s="2">
        <f t="shared" si="366"/>
        <v>0</v>
      </c>
      <c r="S1969" s="2">
        <f t="shared" si="367"/>
        <v>0</v>
      </c>
      <c r="T1969" s="2">
        <f t="shared" si="368"/>
        <v>0</v>
      </c>
      <c r="U1969" s="2">
        <f>IF(O1969="Reg", R1969 * Inputs!$B$7, 0)</f>
        <v>0</v>
      </c>
      <c r="V1969" s="2">
        <f>MAX(F1969 + P1969*Inputs!$B$15 - (Q1969/Inputs!$B$16) - U1969, 0)</f>
        <v>340</v>
      </c>
    </row>
    <row r="1970" spans="1:22" x14ac:dyDescent="0.3">
      <c r="A1970" s="1">
        <v>46105</v>
      </c>
      <c r="B1970" s="2">
        <v>30.351609503645051</v>
      </c>
      <c r="C1970" s="2">
        <v>17.3539159877134</v>
      </c>
      <c r="D1970" s="2">
        <f t="shared" si="360"/>
        <v>39.046628415480058</v>
      </c>
      <c r="E1970" s="2">
        <f t="shared" si="361"/>
        <v>12.604839705623364</v>
      </c>
      <c r="F1970" s="2">
        <f t="shared" si="369"/>
        <v>340</v>
      </c>
      <c r="G1970" s="2">
        <f t="shared" si="370"/>
        <v>0</v>
      </c>
      <c r="H1970" s="2">
        <f>MIN(Inputs!$B$2, (Inputs!$B$14 - F1970)/Inputs!$B$15)</f>
        <v>0</v>
      </c>
      <c r="I1970" s="2">
        <f>MAX(MIN(Inputs!$B$2, F1970*Inputs!$B$16, Inputs!$B$14*Inputs!$B$4 - G1970), 0)</f>
        <v>170</v>
      </c>
      <c r="J1970" s="2">
        <f>MAX(MIN(Inputs!$B$2, F1970*Inputs!$B$16, (Inputs!$B$14-F1970)/Inputs!$B$15)*Inputs!$B$9, 0)</f>
        <v>0</v>
      </c>
      <c r="K1970" s="2">
        <f>MAX(E1970*Inputs!$B$5 - B1970 - Inputs!$B$8, 0) * H1970</f>
        <v>0</v>
      </c>
      <c r="L1970" s="2">
        <f>IF(B1970 &gt;= D1970*Inputs!$B$10, MAX(B1970 - E1970/Inputs!$B$5 - Inputs!$B$8, 0) * I1970, 0)</f>
        <v>0</v>
      </c>
      <c r="M1970" s="2">
        <f t="shared" si="362"/>
        <v>0</v>
      </c>
      <c r="N1970" s="3" t="str">
        <f t="shared" si="363"/>
        <v>Idle</v>
      </c>
      <c r="O1970" s="3" t="str">
        <f t="shared" si="371"/>
        <v>Idle</v>
      </c>
      <c r="P1970" s="2">
        <f t="shared" si="364"/>
        <v>0</v>
      </c>
      <c r="Q1970" s="2">
        <f t="shared" si="365"/>
        <v>0</v>
      </c>
      <c r="R1970" s="2">
        <f t="shared" si="366"/>
        <v>0</v>
      </c>
      <c r="S1970" s="2">
        <f t="shared" si="367"/>
        <v>0</v>
      </c>
      <c r="T1970" s="2">
        <f t="shared" si="368"/>
        <v>0</v>
      </c>
      <c r="U1970" s="2">
        <f>IF(O1970="Reg", R1970 * Inputs!$B$7, 0)</f>
        <v>0</v>
      </c>
      <c r="V1970" s="2">
        <f>MAX(F1970 + P1970*Inputs!$B$15 - (Q1970/Inputs!$B$16) - U1970, 0)</f>
        <v>340</v>
      </c>
    </row>
    <row r="1971" spans="1:22" x14ac:dyDescent="0.3">
      <c r="A1971" s="1">
        <v>46105.041666666657</v>
      </c>
      <c r="B1971" s="2">
        <v>27.41047289536413</v>
      </c>
      <c r="C1971" s="2">
        <v>4.8437396747114629</v>
      </c>
      <c r="D1971" s="2">
        <f t="shared" si="360"/>
        <v>39.046628415480058</v>
      </c>
      <c r="E1971" s="2">
        <f t="shared" si="361"/>
        <v>7.5462381216825234</v>
      </c>
      <c r="F1971" s="2">
        <f t="shared" si="369"/>
        <v>340</v>
      </c>
      <c r="G1971" s="2">
        <f t="shared" si="370"/>
        <v>0</v>
      </c>
      <c r="H1971" s="2">
        <f>MIN(Inputs!$B$2, (Inputs!$B$14 - F1971)/Inputs!$B$15)</f>
        <v>0</v>
      </c>
      <c r="I1971" s="2">
        <f>MAX(MIN(Inputs!$B$2, F1971*Inputs!$B$16, Inputs!$B$14*Inputs!$B$4 - G1971), 0)</f>
        <v>170</v>
      </c>
      <c r="J1971" s="2">
        <f>MAX(MIN(Inputs!$B$2, F1971*Inputs!$B$16, (Inputs!$B$14-F1971)/Inputs!$B$15)*Inputs!$B$9, 0)</f>
        <v>0</v>
      </c>
      <c r="K1971" s="2">
        <f>MAX(E1971*Inputs!$B$5 - B1971 - Inputs!$B$8, 0) * H1971</f>
        <v>0</v>
      </c>
      <c r="L1971" s="2">
        <f>IF(B1971 &gt;= D1971*Inputs!$B$10, MAX(B1971 - E1971/Inputs!$B$5 - Inputs!$B$8, 0) * I1971, 0)</f>
        <v>0</v>
      </c>
      <c r="M1971" s="2">
        <f t="shared" si="362"/>
        <v>0</v>
      </c>
      <c r="N1971" s="3" t="str">
        <f t="shared" si="363"/>
        <v>Idle</v>
      </c>
      <c r="O1971" s="3" t="str">
        <f t="shared" si="371"/>
        <v>Idle</v>
      </c>
      <c r="P1971" s="2">
        <f t="shared" si="364"/>
        <v>0</v>
      </c>
      <c r="Q1971" s="2">
        <f t="shared" si="365"/>
        <v>0</v>
      </c>
      <c r="R1971" s="2">
        <f t="shared" si="366"/>
        <v>0</v>
      </c>
      <c r="S1971" s="2">
        <f t="shared" si="367"/>
        <v>0</v>
      </c>
      <c r="T1971" s="2">
        <f t="shared" si="368"/>
        <v>0</v>
      </c>
      <c r="U1971" s="2">
        <f>IF(O1971="Reg", R1971 * Inputs!$B$7, 0)</f>
        <v>0</v>
      </c>
      <c r="V1971" s="2">
        <f>MAX(F1971 + P1971*Inputs!$B$15 - (Q1971/Inputs!$B$16) - U1971, 0)</f>
        <v>340</v>
      </c>
    </row>
    <row r="1972" spans="1:22" x14ac:dyDescent="0.3">
      <c r="A1972" s="1">
        <v>46105.083333333343</v>
      </c>
      <c r="B1972" s="2">
        <v>5.4291854784884714</v>
      </c>
      <c r="C1972" s="2">
        <v>45.874654647076341</v>
      </c>
      <c r="D1972" s="2">
        <f t="shared" si="360"/>
        <v>39.046628415480058</v>
      </c>
      <c r="E1972" s="2">
        <f t="shared" si="361"/>
        <v>2.9778259724551686</v>
      </c>
      <c r="F1972" s="2">
        <f t="shared" si="369"/>
        <v>340</v>
      </c>
      <c r="G1972" s="2">
        <f t="shared" si="370"/>
        <v>0</v>
      </c>
      <c r="H1972" s="2">
        <f>MIN(Inputs!$B$2, (Inputs!$B$14 - F1972)/Inputs!$B$15)</f>
        <v>0</v>
      </c>
      <c r="I1972" s="2">
        <f>MAX(MIN(Inputs!$B$2, F1972*Inputs!$B$16, Inputs!$B$14*Inputs!$B$4 - G1972), 0)</f>
        <v>170</v>
      </c>
      <c r="J1972" s="2">
        <f>MAX(MIN(Inputs!$B$2, F1972*Inputs!$B$16, (Inputs!$B$14-F1972)/Inputs!$B$15)*Inputs!$B$9, 0)</f>
        <v>0</v>
      </c>
      <c r="K1972" s="2">
        <f>MAX(E1972*Inputs!$B$5 - B1972 - Inputs!$B$8, 0) * H1972</f>
        <v>0</v>
      </c>
      <c r="L1972" s="2">
        <f>IF(B1972 &gt;= D1972*Inputs!$B$10, MAX(B1972 - E1972/Inputs!$B$5 - Inputs!$B$8, 0) * I1972, 0)</f>
        <v>0</v>
      </c>
      <c r="M1972" s="2">
        <f t="shared" si="362"/>
        <v>0</v>
      </c>
      <c r="N1972" s="3" t="str">
        <f t="shared" si="363"/>
        <v>Idle</v>
      </c>
      <c r="O1972" s="3" t="str">
        <f t="shared" si="371"/>
        <v>Idle</v>
      </c>
      <c r="P1972" s="2">
        <f t="shared" si="364"/>
        <v>0</v>
      </c>
      <c r="Q1972" s="2">
        <f t="shared" si="365"/>
        <v>0</v>
      </c>
      <c r="R1972" s="2">
        <f t="shared" si="366"/>
        <v>0</v>
      </c>
      <c r="S1972" s="2">
        <f t="shared" si="367"/>
        <v>0</v>
      </c>
      <c r="T1972" s="2">
        <f t="shared" si="368"/>
        <v>0</v>
      </c>
      <c r="U1972" s="2">
        <f>IF(O1972="Reg", R1972 * Inputs!$B$7, 0)</f>
        <v>0</v>
      </c>
      <c r="V1972" s="2">
        <f>MAX(F1972 + P1972*Inputs!$B$15 - (Q1972/Inputs!$B$16) - U1972, 0)</f>
        <v>340</v>
      </c>
    </row>
    <row r="1973" spans="1:22" x14ac:dyDescent="0.3">
      <c r="A1973" s="1">
        <v>46105.125</v>
      </c>
      <c r="B1973" s="2">
        <v>12.43777035624254</v>
      </c>
      <c r="C1973" s="2">
        <v>12.100712395002949</v>
      </c>
      <c r="D1973" s="2">
        <f t="shared" si="360"/>
        <v>39.046628415480058</v>
      </c>
      <c r="E1973" s="2">
        <f t="shared" si="361"/>
        <v>2.0729617260404232</v>
      </c>
      <c r="F1973" s="2">
        <f t="shared" si="369"/>
        <v>340</v>
      </c>
      <c r="G1973" s="2">
        <f t="shared" si="370"/>
        <v>0</v>
      </c>
      <c r="H1973" s="2">
        <f>MIN(Inputs!$B$2, (Inputs!$B$14 - F1973)/Inputs!$B$15)</f>
        <v>0</v>
      </c>
      <c r="I1973" s="2">
        <f>MAX(MIN(Inputs!$B$2, F1973*Inputs!$B$16, Inputs!$B$14*Inputs!$B$4 - G1973), 0)</f>
        <v>170</v>
      </c>
      <c r="J1973" s="2">
        <f>MAX(MIN(Inputs!$B$2, F1973*Inputs!$B$16, (Inputs!$B$14-F1973)/Inputs!$B$15)*Inputs!$B$9, 0)</f>
        <v>0</v>
      </c>
      <c r="K1973" s="2">
        <f>MAX(E1973*Inputs!$B$5 - B1973 - Inputs!$B$8, 0) * H1973</f>
        <v>0</v>
      </c>
      <c r="L1973" s="2">
        <f>IF(B1973 &gt;= D1973*Inputs!$B$10, MAX(B1973 - E1973/Inputs!$B$5 - Inputs!$B$8, 0) * I1973, 0)</f>
        <v>0</v>
      </c>
      <c r="M1973" s="2">
        <f t="shared" si="362"/>
        <v>0</v>
      </c>
      <c r="N1973" s="3" t="str">
        <f t="shared" si="363"/>
        <v>Idle</v>
      </c>
      <c r="O1973" s="3" t="str">
        <f t="shared" si="371"/>
        <v>Idle</v>
      </c>
      <c r="P1973" s="2">
        <f t="shared" si="364"/>
        <v>0</v>
      </c>
      <c r="Q1973" s="2">
        <f t="shared" si="365"/>
        <v>0</v>
      </c>
      <c r="R1973" s="2">
        <f t="shared" si="366"/>
        <v>0</v>
      </c>
      <c r="S1973" s="2">
        <f t="shared" si="367"/>
        <v>0</v>
      </c>
      <c r="T1973" s="2">
        <f t="shared" si="368"/>
        <v>0</v>
      </c>
      <c r="U1973" s="2">
        <f>IF(O1973="Reg", R1973 * Inputs!$B$7, 0)</f>
        <v>0</v>
      </c>
      <c r="V1973" s="2">
        <f>MAX(F1973 + P1973*Inputs!$B$15 - (Q1973/Inputs!$B$16) - U1973, 0)</f>
        <v>340</v>
      </c>
    </row>
    <row r="1974" spans="1:22" x14ac:dyDescent="0.3">
      <c r="A1974" s="1">
        <v>46105.166666666657</v>
      </c>
      <c r="B1974" s="2">
        <v>0</v>
      </c>
      <c r="C1974" s="2">
        <v>13.14021582706769</v>
      </c>
      <c r="D1974" s="2">
        <f t="shared" si="360"/>
        <v>39.046628415480058</v>
      </c>
      <c r="E1974" s="2">
        <f t="shared" si="361"/>
        <v>0</v>
      </c>
      <c r="F1974" s="2">
        <f t="shared" si="369"/>
        <v>340</v>
      </c>
      <c r="G1974" s="2">
        <f t="shared" si="370"/>
        <v>0</v>
      </c>
      <c r="H1974" s="2">
        <f>MIN(Inputs!$B$2, (Inputs!$B$14 - F1974)/Inputs!$B$15)</f>
        <v>0</v>
      </c>
      <c r="I1974" s="2">
        <f>MAX(MIN(Inputs!$B$2, F1974*Inputs!$B$16, Inputs!$B$14*Inputs!$B$4 - G1974), 0)</f>
        <v>170</v>
      </c>
      <c r="J1974" s="2">
        <f>MAX(MIN(Inputs!$B$2, F1974*Inputs!$B$16, (Inputs!$B$14-F1974)/Inputs!$B$15)*Inputs!$B$9, 0)</f>
        <v>0</v>
      </c>
      <c r="K1974" s="2">
        <f>MAX(E1974*Inputs!$B$5 - B1974 - Inputs!$B$8, 0) * H1974</f>
        <v>0</v>
      </c>
      <c r="L1974" s="2">
        <f>IF(B1974 &gt;= D1974*Inputs!$B$10, MAX(B1974 - E1974/Inputs!$B$5 - Inputs!$B$8, 0) * I1974, 0)</f>
        <v>0</v>
      </c>
      <c r="M1974" s="2">
        <f t="shared" si="362"/>
        <v>0</v>
      </c>
      <c r="N1974" s="3" t="str">
        <f t="shared" si="363"/>
        <v>Idle</v>
      </c>
      <c r="O1974" s="3" t="str">
        <f t="shared" si="371"/>
        <v>Idle</v>
      </c>
      <c r="P1974" s="2">
        <f t="shared" si="364"/>
        <v>0</v>
      </c>
      <c r="Q1974" s="2">
        <f t="shared" si="365"/>
        <v>0</v>
      </c>
      <c r="R1974" s="2">
        <f t="shared" si="366"/>
        <v>0</v>
      </c>
      <c r="S1974" s="2">
        <f t="shared" si="367"/>
        <v>0</v>
      </c>
      <c r="T1974" s="2">
        <f t="shared" si="368"/>
        <v>0</v>
      </c>
      <c r="U1974" s="2">
        <f>IF(O1974="Reg", R1974 * Inputs!$B$7, 0)</f>
        <v>0</v>
      </c>
      <c r="V1974" s="2">
        <f>MAX(F1974 + P1974*Inputs!$B$15 - (Q1974/Inputs!$B$16) - U1974, 0)</f>
        <v>340</v>
      </c>
    </row>
    <row r="1975" spans="1:22" x14ac:dyDescent="0.3">
      <c r="A1975" s="1">
        <v>46105.208333333343</v>
      </c>
      <c r="B1975" s="2">
        <v>0</v>
      </c>
      <c r="C1975" s="2">
        <v>8.4705229087952265</v>
      </c>
      <c r="D1975" s="2">
        <f t="shared" si="360"/>
        <v>39.046628415480058</v>
      </c>
      <c r="E1975" s="2">
        <f t="shared" si="361"/>
        <v>1.2076010171804297</v>
      </c>
      <c r="F1975" s="2">
        <f t="shared" si="369"/>
        <v>340</v>
      </c>
      <c r="G1975" s="2">
        <f t="shared" si="370"/>
        <v>0</v>
      </c>
      <c r="H1975" s="2">
        <f>MIN(Inputs!$B$2, (Inputs!$B$14 - F1975)/Inputs!$B$15)</f>
        <v>0</v>
      </c>
      <c r="I1975" s="2">
        <f>MAX(MIN(Inputs!$B$2, F1975*Inputs!$B$16, Inputs!$B$14*Inputs!$B$4 - G1975), 0)</f>
        <v>170</v>
      </c>
      <c r="J1975" s="2">
        <f>MAX(MIN(Inputs!$B$2, F1975*Inputs!$B$16, (Inputs!$B$14-F1975)/Inputs!$B$15)*Inputs!$B$9, 0)</f>
        <v>0</v>
      </c>
      <c r="K1975" s="2">
        <f>MAX(E1975*Inputs!$B$5 - B1975 - Inputs!$B$8, 0) * H1975</f>
        <v>0</v>
      </c>
      <c r="L1975" s="2">
        <f>IF(B1975 &gt;= D1975*Inputs!$B$10, MAX(B1975 - E1975/Inputs!$B$5 - Inputs!$B$8, 0) * I1975, 0)</f>
        <v>0</v>
      </c>
      <c r="M1975" s="2">
        <f t="shared" si="362"/>
        <v>0</v>
      </c>
      <c r="N1975" s="3" t="str">
        <f t="shared" si="363"/>
        <v>Idle</v>
      </c>
      <c r="O1975" s="3" t="str">
        <f t="shared" si="371"/>
        <v>Idle</v>
      </c>
      <c r="P1975" s="2">
        <f t="shared" si="364"/>
        <v>0</v>
      </c>
      <c r="Q1975" s="2">
        <f t="shared" si="365"/>
        <v>0</v>
      </c>
      <c r="R1975" s="2">
        <f t="shared" si="366"/>
        <v>0</v>
      </c>
      <c r="S1975" s="2">
        <f t="shared" si="367"/>
        <v>0</v>
      </c>
      <c r="T1975" s="2">
        <f t="shared" si="368"/>
        <v>0</v>
      </c>
      <c r="U1975" s="2">
        <f>IF(O1975="Reg", R1975 * Inputs!$B$7, 0)</f>
        <v>0</v>
      </c>
      <c r="V1975" s="2">
        <f>MAX(F1975 + P1975*Inputs!$B$15 - (Q1975/Inputs!$B$16) - U1975, 0)</f>
        <v>340</v>
      </c>
    </row>
    <row r="1976" spans="1:22" x14ac:dyDescent="0.3">
      <c r="A1976" s="1">
        <v>46105.25</v>
      </c>
      <c r="B1976" s="2">
        <v>0</v>
      </c>
      <c r="C1976" s="2">
        <v>28.707874693763809</v>
      </c>
      <c r="D1976" s="2">
        <f t="shared" si="360"/>
        <v>39.046628415480058</v>
      </c>
      <c r="E1976" s="2">
        <f t="shared" si="361"/>
        <v>3.5689049823086143</v>
      </c>
      <c r="F1976" s="2">
        <f t="shared" si="369"/>
        <v>340</v>
      </c>
      <c r="G1976" s="2">
        <f t="shared" si="370"/>
        <v>0</v>
      </c>
      <c r="H1976" s="2">
        <f>MIN(Inputs!$B$2, (Inputs!$B$14 - F1976)/Inputs!$B$15)</f>
        <v>0</v>
      </c>
      <c r="I1976" s="2">
        <f>MAX(MIN(Inputs!$B$2, F1976*Inputs!$B$16, Inputs!$B$14*Inputs!$B$4 - G1976), 0)</f>
        <v>170</v>
      </c>
      <c r="J1976" s="2">
        <f>MAX(MIN(Inputs!$B$2, F1976*Inputs!$B$16, (Inputs!$B$14-F1976)/Inputs!$B$15)*Inputs!$B$9, 0)</f>
        <v>0</v>
      </c>
      <c r="K1976" s="2">
        <f>MAX(E1976*Inputs!$B$5 - B1976 - Inputs!$B$8, 0) * H1976</f>
        <v>0</v>
      </c>
      <c r="L1976" s="2">
        <f>IF(B1976 &gt;= D1976*Inputs!$B$10, MAX(B1976 - E1976/Inputs!$B$5 - Inputs!$B$8, 0) * I1976, 0)</f>
        <v>0</v>
      </c>
      <c r="M1976" s="2">
        <f t="shared" si="362"/>
        <v>0</v>
      </c>
      <c r="N1976" s="3" t="str">
        <f t="shared" si="363"/>
        <v>Idle</v>
      </c>
      <c r="O1976" s="3" t="str">
        <f t="shared" si="371"/>
        <v>Idle</v>
      </c>
      <c r="P1976" s="2">
        <f t="shared" si="364"/>
        <v>0</v>
      </c>
      <c r="Q1976" s="2">
        <f t="shared" si="365"/>
        <v>0</v>
      </c>
      <c r="R1976" s="2">
        <f t="shared" si="366"/>
        <v>0</v>
      </c>
      <c r="S1976" s="2">
        <f t="shared" si="367"/>
        <v>0</v>
      </c>
      <c r="T1976" s="2">
        <f t="shared" si="368"/>
        <v>0</v>
      </c>
      <c r="U1976" s="2">
        <f>IF(O1976="Reg", R1976 * Inputs!$B$7, 0)</f>
        <v>0</v>
      </c>
      <c r="V1976" s="2">
        <f>MAX(F1976 + P1976*Inputs!$B$15 - (Q1976/Inputs!$B$16) - U1976, 0)</f>
        <v>340</v>
      </c>
    </row>
    <row r="1977" spans="1:22" x14ac:dyDescent="0.3">
      <c r="A1977" s="1">
        <v>46105.291666666657</v>
      </c>
      <c r="B1977" s="2">
        <v>0</v>
      </c>
      <c r="C1977" s="2">
        <v>11.529939329236729</v>
      </c>
      <c r="D1977" s="2">
        <f t="shared" si="360"/>
        <v>39.046628415480058</v>
      </c>
      <c r="E1977" s="2">
        <f t="shared" si="361"/>
        <v>7.2861456350051297</v>
      </c>
      <c r="F1977" s="2">
        <f t="shared" si="369"/>
        <v>340</v>
      </c>
      <c r="G1977" s="2">
        <f t="shared" si="370"/>
        <v>0</v>
      </c>
      <c r="H1977" s="2">
        <f>MIN(Inputs!$B$2, (Inputs!$B$14 - F1977)/Inputs!$B$15)</f>
        <v>0</v>
      </c>
      <c r="I1977" s="2">
        <f>MAX(MIN(Inputs!$B$2, F1977*Inputs!$B$16, Inputs!$B$14*Inputs!$B$4 - G1977), 0)</f>
        <v>170</v>
      </c>
      <c r="J1977" s="2">
        <f>MAX(MIN(Inputs!$B$2, F1977*Inputs!$B$16, (Inputs!$B$14-F1977)/Inputs!$B$15)*Inputs!$B$9, 0)</f>
        <v>0</v>
      </c>
      <c r="K1977" s="2">
        <f>MAX(E1977*Inputs!$B$5 - B1977 - Inputs!$B$8, 0) * H1977</f>
        <v>0</v>
      </c>
      <c r="L1977" s="2">
        <f>IF(B1977 &gt;= D1977*Inputs!$B$10, MAX(B1977 - E1977/Inputs!$B$5 - Inputs!$B$8, 0) * I1977, 0)</f>
        <v>0</v>
      </c>
      <c r="M1977" s="2">
        <f t="shared" si="362"/>
        <v>0</v>
      </c>
      <c r="N1977" s="3" t="str">
        <f t="shared" si="363"/>
        <v>Idle</v>
      </c>
      <c r="O1977" s="3" t="str">
        <f t="shared" si="371"/>
        <v>Idle</v>
      </c>
      <c r="P1977" s="2">
        <f t="shared" si="364"/>
        <v>0</v>
      </c>
      <c r="Q1977" s="2">
        <f t="shared" si="365"/>
        <v>0</v>
      </c>
      <c r="R1977" s="2">
        <f t="shared" si="366"/>
        <v>0</v>
      </c>
      <c r="S1977" s="2">
        <f t="shared" si="367"/>
        <v>0</v>
      </c>
      <c r="T1977" s="2">
        <f t="shared" si="368"/>
        <v>0</v>
      </c>
      <c r="U1977" s="2">
        <f>IF(O1977="Reg", R1977 * Inputs!$B$7, 0)</f>
        <v>0</v>
      </c>
      <c r="V1977" s="2">
        <f>MAX(F1977 + P1977*Inputs!$B$15 - (Q1977/Inputs!$B$16) - U1977, 0)</f>
        <v>340</v>
      </c>
    </row>
    <row r="1978" spans="1:22" x14ac:dyDescent="0.3">
      <c r="A1978" s="1">
        <v>46105.333333333343</v>
      </c>
      <c r="B1978" s="2">
        <v>0</v>
      </c>
      <c r="C1978" s="2">
        <v>3.9504040627282708</v>
      </c>
      <c r="D1978" s="2">
        <f t="shared" si="360"/>
        <v>39.046628415480058</v>
      </c>
      <c r="E1978" s="2">
        <f t="shared" si="361"/>
        <v>14.830972685596722</v>
      </c>
      <c r="F1978" s="2">
        <f t="shared" si="369"/>
        <v>340</v>
      </c>
      <c r="G1978" s="2">
        <f t="shared" si="370"/>
        <v>0</v>
      </c>
      <c r="H1978" s="2">
        <f>MIN(Inputs!$B$2, (Inputs!$B$14 - F1978)/Inputs!$B$15)</f>
        <v>0</v>
      </c>
      <c r="I1978" s="2">
        <f>MAX(MIN(Inputs!$B$2, F1978*Inputs!$B$16, Inputs!$B$14*Inputs!$B$4 - G1978), 0)</f>
        <v>170</v>
      </c>
      <c r="J1978" s="2">
        <f>MAX(MIN(Inputs!$B$2, F1978*Inputs!$B$16, (Inputs!$B$14-F1978)/Inputs!$B$15)*Inputs!$B$9, 0)</f>
        <v>0</v>
      </c>
      <c r="K1978" s="2">
        <f>MAX(E1978*Inputs!$B$5 - B1978 - Inputs!$B$8, 0) * H1978</f>
        <v>0</v>
      </c>
      <c r="L1978" s="2">
        <f>IF(B1978 &gt;= D1978*Inputs!$B$10, MAX(B1978 - E1978/Inputs!$B$5 - Inputs!$B$8, 0) * I1978, 0)</f>
        <v>0</v>
      </c>
      <c r="M1978" s="2">
        <f t="shared" si="362"/>
        <v>0</v>
      </c>
      <c r="N1978" s="3" t="str">
        <f t="shared" si="363"/>
        <v>Idle</v>
      </c>
      <c r="O1978" s="3" t="str">
        <f t="shared" si="371"/>
        <v>Idle</v>
      </c>
      <c r="P1978" s="2">
        <f t="shared" si="364"/>
        <v>0</v>
      </c>
      <c r="Q1978" s="2">
        <f t="shared" si="365"/>
        <v>0</v>
      </c>
      <c r="R1978" s="2">
        <f t="shared" si="366"/>
        <v>0</v>
      </c>
      <c r="S1978" s="2">
        <f t="shared" si="367"/>
        <v>0</v>
      </c>
      <c r="T1978" s="2">
        <f t="shared" si="368"/>
        <v>0</v>
      </c>
      <c r="U1978" s="2">
        <f>IF(O1978="Reg", R1978 * Inputs!$B$7, 0)</f>
        <v>0</v>
      </c>
      <c r="V1978" s="2">
        <f>MAX(F1978 + P1978*Inputs!$B$15 - (Q1978/Inputs!$B$16) - U1978, 0)</f>
        <v>340</v>
      </c>
    </row>
    <row r="1979" spans="1:22" x14ac:dyDescent="0.3">
      <c r="A1979" s="1">
        <v>46105.375</v>
      </c>
      <c r="B1979" s="2">
        <v>0</v>
      </c>
      <c r="C1979" s="2">
        <v>11.6094135846149</v>
      </c>
      <c r="D1979" s="2">
        <f t="shared" si="360"/>
        <v>39.046628415480058</v>
      </c>
      <c r="E1979" s="2">
        <f t="shared" si="361"/>
        <v>22.825918065501536</v>
      </c>
      <c r="F1979" s="2">
        <f t="shared" si="369"/>
        <v>340</v>
      </c>
      <c r="G1979" s="2">
        <f t="shared" si="370"/>
        <v>0</v>
      </c>
      <c r="H1979" s="2">
        <f>MIN(Inputs!$B$2, (Inputs!$B$14 - F1979)/Inputs!$B$15)</f>
        <v>0</v>
      </c>
      <c r="I1979" s="2">
        <f>MAX(MIN(Inputs!$B$2, F1979*Inputs!$B$16, Inputs!$B$14*Inputs!$B$4 - G1979), 0)</f>
        <v>170</v>
      </c>
      <c r="J1979" s="2">
        <f>MAX(MIN(Inputs!$B$2, F1979*Inputs!$B$16, (Inputs!$B$14-F1979)/Inputs!$B$15)*Inputs!$B$9, 0)</f>
        <v>0</v>
      </c>
      <c r="K1979" s="2">
        <f>MAX(E1979*Inputs!$B$5 - B1979 - Inputs!$B$8, 0) * H1979</f>
        <v>0</v>
      </c>
      <c r="L1979" s="2">
        <f>IF(B1979 &gt;= D1979*Inputs!$B$10, MAX(B1979 - E1979/Inputs!$B$5 - Inputs!$B$8, 0) * I1979, 0)</f>
        <v>0</v>
      </c>
      <c r="M1979" s="2">
        <f t="shared" si="362"/>
        <v>0</v>
      </c>
      <c r="N1979" s="3" t="str">
        <f t="shared" si="363"/>
        <v>Idle</v>
      </c>
      <c r="O1979" s="3" t="str">
        <f t="shared" si="371"/>
        <v>Idle</v>
      </c>
      <c r="P1979" s="2">
        <f t="shared" si="364"/>
        <v>0</v>
      </c>
      <c r="Q1979" s="2">
        <f t="shared" si="365"/>
        <v>0</v>
      </c>
      <c r="R1979" s="2">
        <f t="shared" si="366"/>
        <v>0</v>
      </c>
      <c r="S1979" s="2">
        <f t="shared" si="367"/>
        <v>0</v>
      </c>
      <c r="T1979" s="2">
        <f t="shared" si="368"/>
        <v>0</v>
      </c>
      <c r="U1979" s="2">
        <f>IF(O1979="Reg", R1979 * Inputs!$B$7, 0)</f>
        <v>0</v>
      </c>
      <c r="V1979" s="2">
        <f>MAX(F1979 + P1979*Inputs!$B$15 - (Q1979/Inputs!$B$16) - U1979, 0)</f>
        <v>340</v>
      </c>
    </row>
    <row r="1980" spans="1:22" x14ac:dyDescent="0.3">
      <c r="A1980" s="1">
        <v>46105.416666666657</v>
      </c>
      <c r="B1980" s="2">
        <v>7.2456061030825776</v>
      </c>
      <c r="C1980" s="2">
        <v>34.594546115564739</v>
      </c>
      <c r="D1980" s="2">
        <f t="shared" si="360"/>
        <v>39.046628415480058</v>
      </c>
      <c r="E1980" s="2">
        <f t="shared" si="361"/>
        <v>32.560467474395807</v>
      </c>
      <c r="F1980" s="2">
        <f t="shared" si="369"/>
        <v>340</v>
      </c>
      <c r="G1980" s="2">
        <f t="shared" si="370"/>
        <v>0</v>
      </c>
      <c r="H1980" s="2">
        <f>MIN(Inputs!$B$2, (Inputs!$B$14 - F1980)/Inputs!$B$15)</f>
        <v>0</v>
      </c>
      <c r="I1980" s="2">
        <f>MAX(MIN(Inputs!$B$2, F1980*Inputs!$B$16, Inputs!$B$14*Inputs!$B$4 - G1980), 0)</f>
        <v>170</v>
      </c>
      <c r="J1980" s="2">
        <f>MAX(MIN(Inputs!$B$2, F1980*Inputs!$B$16, (Inputs!$B$14-F1980)/Inputs!$B$15)*Inputs!$B$9, 0)</f>
        <v>0</v>
      </c>
      <c r="K1980" s="2">
        <f>MAX(E1980*Inputs!$B$5 - B1980 - Inputs!$B$8, 0) * H1980</f>
        <v>0</v>
      </c>
      <c r="L1980" s="2">
        <f>IF(B1980 &gt;= D1980*Inputs!$B$10, MAX(B1980 - E1980/Inputs!$B$5 - Inputs!$B$8, 0) * I1980, 0)</f>
        <v>0</v>
      </c>
      <c r="M1980" s="2">
        <f t="shared" si="362"/>
        <v>0</v>
      </c>
      <c r="N1980" s="3" t="str">
        <f t="shared" si="363"/>
        <v>Idle</v>
      </c>
      <c r="O1980" s="3" t="str">
        <f t="shared" si="371"/>
        <v>Idle</v>
      </c>
      <c r="P1980" s="2">
        <f t="shared" si="364"/>
        <v>0</v>
      </c>
      <c r="Q1980" s="2">
        <f t="shared" si="365"/>
        <v>0</v>
      </c>
      <c r="R1980" s="2">
        <f t="shared" si="366"/>
        <v>0</v>
      </c>
      <c r="S1980" s="2">
        <f t="shared" si="367"/>
        <v>0</v>
      </c>
      <c r="T1980" s="2">
        <f t="shared" si="368"/>
        <v>0</v>
      </c>
      <c r="U1980" s="2">
        <f>IF(O1980="Reg", R1980 * Inputs!$B$7, 0)</f>
        <v>0</v>
      </c>
      <c r="V1980" s="2">
        <f>MAX(F1980 + P1980*Inputs!$B$15 - (Q1980/Inputs!$B$16) - U1980, 0)</f>
        <v>340</v>
      </c>
    </row>
    <row r="1981" spans="1:22" x14ac:dyDescent="0.3">
      <c r="A1981" s="1">
        <v>46105.458333333343</v>
      </c>
      <c r="B1981" s="2">
        <v>14.167823790769109</v>
      </c>
      <c r="C1981" s="2">
        <v>6.3922249756024554</v>
      </c>
      <c r="D1981" s="2">
        <f t="shared" si="360"/>
        <v>39.046628415480058</v>
      </c>
      <c r="E1981" s="2">
        <f t="shared" si="361"/>
        <v>41.890362197640123</v>
      </c>
      <c r="F1981" s="2">
        <f t="shared" si="369"/>
        <v>340</v>
      </c>
      <c r="G1981" s="2">
        <f t="shared" si="370"/>
        <v>0</v>
      </c>
      <c r="H1981" s="2">
        <f>MIN(Inputs!$B$2, (Inputs!$B$14 - F1981)/Inputs!$B$15)</f>
        <v>0</v>
      </c>
      <c r="I1981" s="2">
        <f>MAX(MIN(Inputs!$B$2, F1981*Inputs!$B$16, Inputs!$B$14*Inputs!$B$4 - G1981), 0)</f>
        <v>170</v>
      </c>
      <c r="J1981" s="2">
        <f>MAX(MIN(Inputs!$B$2, F1981*Inputs!$B$16, (Inputs!$B$14-F1981)/Inputs!$B$15)*Inputs!$B$9, 0)</f>
        <v>0</v>
      </c>
      <c r="K1981" s="2">
        <f>MAX(E1981*Inputs!$B$5 - B1981 - Inputs!$B$8, 0) * H1981</f>
        <v>0</v>
      </c>
      <c r="L1981" s="2">
        <f>IF(B1981 &gt;= D1981*Inputs!$B$10, MAX(B1981 - E1981/Inputs!$B$5 - Inputs!$B$8, 0) * I1981, 0)</f>
        <v>0</v>
      </c>
      <c r="M1981" s="2">
        <f t="shared" si="362"/>
        <v>0</v>
      </c>
      <c r="N1981" s="3" t="str">
        <f t="shared" si="363"/>
        <v>Idle</v>
      </c>
      <c r="O1981" s="3" t="str">
        <f t="shared" si="371"/>
        <v>Idle</v>
      </c>
      <c r="P1981" s="2">
        <f t="shared" si="364"/>
        <v>0</v>
      </c>
      <c r="Q1981" s="2">
        <f t="shared" si="365"/>
        <v>0</v>
      </c>
      <c r="R1981" s="2">
        <f t="shared" si="366"/>
        <v>0</v>
      </c>
      <c r="S1981" s="2">
        <f t="shared" si="367"/>
        <v>0</v>
      </c>
      <c r="T1981" s="2">
        <f t="shared" si="368"/>
        <v>0</v>
      </c>
      <c r="U1981" s="2">
        <f>IF(O1981="Reg", R1981 * Inputs!$B$7, 0)</f>
        <v>0</v>
      </c>
      <c r="V1981" s="2">
        <f>MAX(F1981 + P1981*Inputs!$B$15 - (Q1981/Inputs!$B$16) - U1981, 0)</f>
        <v>340</v>
      </c>
    </row>
    <row r="1982" spans="1:22" x14ac:dyDescent="0.3">
      <c r="A1982" s="1">
        <v>46105.5</v>
      </c>
      <c r="B1982" s="2">
        <v>22.303443916179091</v>
      </c>
      <c r="C1982" s="2">
        <v>1.368783691085401</v>
      </c>
      <c r="D1982" s="2">
        <f t="shared" si="360"/>
        <v>39.046628415480058</v>
      </c>
      <c r="E1982" s="2">
        <f t="shared" si="361"/>
        <v>51.650546729895751</v>
      </c>
      <c r="F1982" s="2">
        <f t="shared" si="369"/>
        <v>340</v>
      </c>
      <c r="G1982" s="2">
        <f t="shared" si="370"/>
        <v>0</v>
      </c>
      <c r="H1982" s="2">
        <f>MIN(Inputs!$B$2, (Inputs!$B$14 - F1982)/Inputs!$B$15)</f>
        <v>0</v>
      </c>
      <c r="I1982" s="2">
        <f>MAX(MIN(Inputs!$B$2, F1982*Inputs!$B$16, Inputs!$B$14*Inputs!$B$4 - G1982), 0)</f>
        <v>170</v>
      </c>
      <c r="J1982" s="2">
        <f>MAX(MIN(Inputs!$B$2, F1982*Inputs!$B$16, (Inputs!$B$14-F1982)/Inputs!$B$15)*Inputs!$B$9, 0)</f>
        <v>0</v>
      </c>
      <c r="K1982" s="2">
        <f>MAX(E1982*Inputs!$B$5 - B1982 - Inputs!$B$8, 0) * H1982</f>
        <v>0</v>
      </c>
      <c r="L1982" s="2">
        <f>IF(B1982 &gt;= D1982*Inputs!$B$10, MAX(B1982 - E1982/Inputs!$B$5 - Inputs!$B$8, 0) * I1982, 0)</f>
        <v>0</v>
      </c>
      <c r="M1982" s="2">
        <f t="shared" si="362"/>
        <v>0</v>
      </c>
      <c r="N1982" s="3" t="str">
        <f t="shared" si="363"/>
        <v>Idle</v>
      </c>
      <c r="O1982" s="3" t="str">
        <f t="shared" si="371"/>
        <v>Idle</v>
      </c>
      <c r="P1982" s="2">
        <f t="shared" si="364"/>
        <v>0</v>
      </c>
      <c r="Q1982" s="2">
        <f t="shared" si="365"/>
        <v>0</v>
      </c>
      <c r="R1982" s="2">
        <f t="shared" si="366"/>
        <v>0</v>
      </c>
      <c r="S1982" s="2">
        <f t="shared" si="367"/>
        <v>0</v>
      </c>
      <c r="T1982" s="2">
        <f t="shared" si="368"/>
        <v>0</v>
      </c>
      <c r="U1982" s="2">
        <f>IF(O1982="Reg", R1982 * Inputs!$B$7, 0)</f>
        <v>0</v>
      </c>
      <c r="V1982" s="2">
        <f>MAX(F1982 + P1982*Inputs!$B$15 - (Q1982/Inputs!$B$16) - U1982, 0)</f>
        <v>340</v>
      </c>
    </row>
    <row r="1983" spans="1:22" x14ac:dyDescent="0.3">
      <c r="A1983" s="1">
        <v>46105.541666666657</v>
      </c>
      <c r="B1983" s="2">
        <v>45.268962303549557</v>
      </c>
      <c r="C1983" s="2">
        <v>9.1143123077141812</v>
      </c>
      <c r="D1983" s="2">
        <f t="shared" si="360"/>
        <v>39.046628415480058</v>
      </c>
      <c r="E1983" s="2">
        <f t="shared" si="361"/>
        <v>90.206547951598111</v>
      </c>
      <c r="F1983" s="2">
        <f t="shared" si="369"/>
        <v>340</v>
      </c>
      <c r="G1983" s="2">
        <f t="shared" si="370"/>
        <v>0</v>
      </c>
      <c r="H1983" s="2">
        <f>MIN(Inputs!$B$2, (Inputs!$B$14 - F1983)/Inputs!$B$15)</f>
        <v>0</v>
      </c>
      <c r="I1983" s="2">
        <f>MAX(MIN(Inputs!$B$2, F1983*Inputs!$B$16, Inputs!$B$14*Inputs!$B$4 - G1983), 0)</f>
        <v>170</v>
      </c>
      <c r="J1983" s="2">
        <f>MAX(MIN(Inputs!$B$2, F1983*Inputs!$B$16, (Inputs!$B$14-F1983)/Inputs!$B$15)*Inputs!$B$9, 0)</f>
        <v>0</v>
      </c>
      <c r="K1983" s="2">
        <f>MAX(E1983*Inputs!$B$5 - B1983 - Inputs!$B$8, 0) * H1983</f>
        <v>0</v>
      </c>
      <c r="L1983" s="2">
        <f>IF(B1983 &gt;= D1983*Inputs!$B$10, MAX(B1983 - E1983/Inputs!$B$5 - Inputs!$B$8, 0) * I1983, 0)</f>
        <v>0</v>
      </c>
      <c r="M1983" s="2">
        <f t="shared" si="362"/>
        <v>0</v>
      </c>
      <c r="N1983" s="3" t="str">
        <f t="shared" si="363"/>
        <v>Idle</v>
      </c>
      <c r="O1983" s="3" t="str">
        <f t="shared" si="371"/>
        <v>Idle</v>
      </c>
      <c r="P1983" s="2">
        <f t="shared" si="364"/>
        <v>0</v>
      </c>
      <c r="Q1983" s="2">
        <f t="shared" si="365"/>
        <v>0</v>
      </c>
      <c r="R1983" s="2">
        <f t="shared" si="366"/>
        <v>0</v>
      </c>
      <c r="S1983" s="2">
        <f t="shared" si="367"/>
        <v>0</v>
      </c>
      <c r="T1983" s="2">
        <f t="shared" si="368"/>
        <v>0</v>
      </c>
      <c r="U1983" s="2">
        <f>IF(O1983="Reg", R1983 * Inputs!$B$7, 0)</f>
        <v>0</v>
      </c>
      <c r="V1983" s="2">
        <f>MAX(F1983 + P1983*Inputs!$B$15 - (Q1983/Inputs!$B$16) - U1983, 0)</f>
        <v>340</v>
      </c>
    </row>
    <row r="1984" spans="1:22" x14ac:dyDescent="0.3">
      <c r="A1984" s="1">
        <v>46105.583333333343</v>
      </c>
      <c r="B1984" s="2">
        <v>47.969672279428892</v>
      </c>
      <c r="C1984" s="2">
        <v>5.550172212181641</v>
      </c>
      <c r="D1984" s="2">
        <f t="shared" si="360"/>
        <v>39.046628415480058</v>
      </c>
      <c r="E1984" s="2">
        <f t="shared" si="361"/>
        <v>93.578918783382392</v>
      </c>
      <c r="F1984" s="2">
        <f t="shared" si="369"/>
        <v>340</v>
      </c>
      <c r="G1984" s="2">
        <f t="shared" si="370"/>
        <v>0</v>
      </c>
      <c r="H1984" s="2">
        <f>MIN(Inputs!$B$2, (Inputs!$B$14 - F1984)/Inputs!$B$15)</f>
        <v>0</v>
      </c>
      <c r="I1984" s="2">
        <f>MAX(MIN(Inputs!$B$2, F1984*Inputs!$B$16, Inputs!$B$14*Inputs!$B$4 - G1984), 0)</f>
        <v>170</v>
      </c>
      <c r="J1984" s="2">
        <f>MAX(MIN(Inputs!$B$2, F1984*Inputs!$B$16, (Inputs!$B$14-F1984)/Inputs!$B$15)*Inputs!$B$9, 0)</f>
        <v>0</v>
      </c>
      <c r="K1984" s="2">
        <f>MAX(E1984*Inputs!$B$5 - B1984 - Inputs!$B$8, 0) * H1984</f>
        <v>0</v>
      </c>
      <c r="L1984" s="2">
        <f>IF(B1984 &gt;= D1984*Inputs!$B$10, MAX(B1984 - E1984/Inputs!$B$5 - Inputs!$B$8, 0) * I1984, 0)</f>
        <v>0</v>
      </c>
      <c r="M1984" s="2">
        <f t="shared" si="362"/>
        <v>0</v>
      </c>
      <c r="N1984" s="3" t="str">
        <f t="shared" si="363"/>
        <v>Idle</v>
      </c>
      <c r="O1984" s="3" t="str">
        <f t="shared" si="371"/>
        <v>Idle</v>
      </c>
      <c r="P1984" s="2">
        <f t="shared" si="364"/>
        <v>0</v>
      </c>
      <c r="Q1984" s="2">
        <f t="shared" si="365"/>
        <v>0</v>
      </c>
      <c r="R1984" s="2">
        <f t="shared" si="366"/>
        <v>0</v>
      </c>
      <c r="S1984" s="2">
        <f t="shared" si="367"/>
        <v>0</v>
      </c>
      <c r="T1984" s="2">
        <f t="shared" si="368"/>
        <v>0</v>
      </c>
      <c r="U1984" s="2">
        <f>IF(O1984="Reg", R1984 * Inputs!$B$7, 0)</f>
        <v>0</v>
      </c>
      <c r="V1984" s="2">
        <f>MAX(F1984 + P1984*Inputs!$B$15 - (Q1984/Inputs!$B$16) - U1984, 0)</f>
        <v>340</v>
      </c>
    </row>
    <row r="1985" spans="1:22" x14ac:dyDescent="0.3">
      <c r="A1985" s="1">
        <v>46105.625</v>
      </c>
      <c r="B1985" s="2">
        <v>58.407296453365618</v>
      </c>
      <c r="C1985" s="2">
        <v>21.890025262731609</v>
      </c>
      <c r="D1985" s="2">
        <f t="shared" si="360"/>
        <v>39.046628415480058</v>
      </c>
      <c r="E1985" s="2">
        <f t="shared" si="361"/>
        <v>96.089245659865014</v>
      </c>
      <c r="F1985" s="2">
        <f t="shared" si="369"/>
        <v>340</v>
      </c>
      <c r="G1985" s="2">
        <f t="shared" si="370"/>
        <v>0</v>
      </c>
      <c r="H1985" s="2">
        <f>MIN(Inputs!$B$2, (Inputs!$B$14 - F1985)/Inputs!$B$15)</f>
        <v>0</v>
      </c>
      <c r="I1985" s="2">
        <f>MAX(MIN(Inputs!$B$2, F1985*Inputs!$B$16, Inputs!$B$14*Inputs!$B$4 - G1985), 0)</f>
        <v>170</v>
      </c>
      <c r="J1985" s="2">
        <f>MAX(MIN(Inputs!$B$2, F1985*Inputs!$B$16, (Inputs!$B$14-F1985)/Inputs!$B$15)*Inputs!$B$9, 0)</f>
        <v>0</v>
      </c>
      <c r="K1985" s="2">
        <f>MAX(E1985*Inputs!$B$5 - B1985 - Inputs!$B$8, 0) * H1985</f>
        <v>0</v>
      </c>
      <c r="L1985" s="2">
        <f>IF(B1985 &gt;= D1985*Inputs!$B$10, MAX(B1985 - E1985/Inputs!$B$5 - Inputs!$B$8, 0) * I1985, 0)</f>
        <v>0</v>
      </c>
      <c r="M1985" s="2">
        <f t="shared" si="362"/>
        <v>0</v>
      </c>
      <c r="N1985" s="3" t="str">
        <f t="shared" si="363"/>
        <v>Idle</v>
      </c>
      <c r="O1985" s="3" t="str">
        <f t="shared" si="371"/>
        <v>Idle</v>
      </c>
      <c r="P1985" s="2">
        <f t="shared" si="364"/>
        <v>0</v>
      </c>
      <c r="Q1985" s="2">
        <f t="shared" si="365"/>
        <v>0</v>
      </c>
      <c r="R1985" s="2">
        <f t="shared" si="366"/>
        <v>0</v>
      </c>
      <c r="S1985" s="2">
        <f t="shared" si="367"/>
        <v>0</v>
      </c>
      <c r="T1985" s="2">
        <f t="shared" si="368"/>
        <v>0</v>
      </c>
      <c r="U1985" s="2">
        <f>IF(O1985="Reg", R1985 * Inputs!$B$7, 0)</f>
        <v>0</v>
      </c>
      <c r="V1985" s="2">
        <f>MAX(F1985 + P1985*Inputs!$B$15 - (Q1985/Inputs!$B$16) - U1985, 0)</f>
        <v>340</v>
      </c>
    </row>
    <row r="1986" spans="1:22" x14ac:dyDescent="0.3">
      <c r="A1986" s="1">
        <v>46105.666666666657</v>
      </c>
      <c r="B1986" s="2">
        <v>63.224974442548493</v>
      </c>
      <c r="C1986" s="2">
        <v>46.817216470181528</v>
      </c>
      <c r="D1986" s="2">
        <f t="shared" ref="D1986:D2049" si="372">AVERAGEIFS(B:B, A:A, "&gt;="&amp;INT(A1986), A:A, "&lt;"&amp;INT(A1986)+1)</f>
        <v>39.046628415480058</v>
      </c>
      <c r="E1986" s="2">
        <f t="shared" ref="E1986:E2049" si="373">AVERAGE(B1986:B1991)</f>
        <v>95.277865806107357</v>
      </c>
      <c r="F1986" s="2">
        <f t="shared" si="369"/>
        <v>340</v>
      </c>
      <c r="G1986" s="2">
        <f t="shared" si="370"/>
        <v>0</v>
      </c>
      <c r="H1986" s="2">
        <f>MIN(Inputs!$B$2, (Inputs!$B$14 - F1986)/Inputs!$B$15)</f>
        <v>0</v>
      </c>
      <c r="I1986" s="2">
        <f>MAX(MIN(Inputs!$B$2, F1986*Inputs!$B$16, Inputs!$B$14*Inputs!$B$4 - G1986), 0)</f>
        <v>170</v>
      </c>
      <c r="J1986" s="2">
        <f>MAX(MIN(Inputs!$B$2, F1986*Inputs!$B$16, (Inputs!$B$14-F1986)/Inputs!$B$15)*Inputs!$B$9, 0)</f>
        <v>0</v>
      </c>
      <c r="K1986" s="2">
        <f>MAX(E1986*Inputs!$B$5 - B1986 - Inputs!$B$8, 0) * H1986</f>
        <v>0</v>
      </c>
      <c r="L1986" s="2">
        <f>IF(B1986 &gt;= D1986*Inputs!$B$10, MAX(B1986 - E1986/Inputs!$B$5 - Inputs!$B$8, 0) * I1986, 0)</f>
        <v>0</v>
      </c>
      <c r="M1986" s="2">
        <f t="shared" ref="M1986:M2049" si="374">C1986 * J1986</f>
        <v>0</v>
      </c>
      <c r="N1986" s="3" t="str">
        <f t="shared" ref="N1986:N2049" si="375">IF(MAX(K1986, L1986, M1986)&lt;=0, "Idle", IF(AND(M1986&gt;=K1986, M1986&gt;=L1986), "Reg", IF(L1986&gt;=K1986, "Discharge", "Charge")))</f>
        <v>Idle</v>
      </c>
      <c r="O1986" s="3" t="str">
        <f t="shared" si="371"/>
        <v>Idle</v>
      </c>
      <c r="P1986" s="2">
        <f t="shared" ref="P1986:P2049" si="376">IF(O1986="Charge", H1986, 0)</f>
        <v>0</v>
      </c>
      <c r="Q1986" s="2">
        <f t="shared" ref="Q1986:Q2049" si="377">IF(O1986="Discharge", I1986, 0)</f>
        <v>0</v>
      </c>
      <c r="R1986" s="2">
        <f t="shared" ref="R1986:R2049" si="378">IF(O1986="Reg", J1986, 0)</f>
        <v>0</v>
      </c>
      <c r="S1986" s="2">
        <f t="shared" ref="S1986:S2049" si="379">(Q1986 - P1986) * B1986</f>
        <v>0</v>
      </c>
      <c r="T1986" s="2">
        <f t="shared" ref="T1986:T2049" si="380">R1986 * C1986</f>
        <v>0</v>
      </c>
      <c r="U1986" s="2">
        <f>IF(O1986="Reg", R1986 * Inputs!$B$7, 0)</f>
        <v>0</v>
      </c>
      <c r="V1986" s="2">
        <f>MAX(F1986 + P1986*Inputs!$B$15 - (Q1986/Inputs!$B$16) - U1986, 0)</f>
        <v>340</v>
      </c>
    </row>
    <row r="1987" spans="1:22" x14ac:dyDescent="0.3">
      <c r="A1987" s="1">
        <v>46105.708333333343</v>
      </c>
      <c r="B1987" s="2">
        <v>72.728930984302849</v>
      </c>
      <c r="C1987" s="2">
        <v>15.7075557070897</v>
      </c>
      <c r="D1987" s="2">
        <f t="shared" si="372"/>
        <v>39.046628415480058</v>
      </c>
      <c r="E1987" s="2">
        <f t="shared" si="373"/>
        <v>92.5873914097171</v>
      </c>
      <c r="F1987" s="2">
        <f t="shared" ref="F1987:F2050" si="381">V1986</f>
        <v>340</v>
      </c>
      <c r="G1987" s="2">
        <f t="shared" ref="G1987:G2050" si="382">IF(INT(A1987)=INT(A1986), G1986 + Q1986, 0)</f>
        <v>0</v>
      </c>
      <c r="H1987" s="2">
        <f>MIN(Inputs!$B$2, (Inputs!$B$14 - F1987)/Inputs!$B$15)</f>
        <v>0</v>
      </c>
      <c r="I1987" s="2">
        <f>MAX(MIN(Inputs!$B$2, F1987*Inputs!$B$16, Inputs!$B$14*Inputs!$B$4 - G1987), 0)</f>
        <v>170</v>
      </c>
      <c r="J1987" s="2">
        <f>MAX(MIN(Inputs!$B$2, F1987*Inputs!$B$16, (Inputs!$B$14-F1987)/Inputs!$B$15)*Inputs!$B$9, 0)</f>
        <v>0</v>
      </c>
      <c r="K1987" s="2">
        <f>MAX(E1987*Inputs!$B$5 - B1987 - Inputs!$B$8, 0) * H1987</f>
        <v>0</v>
      </c>
      <c r="L1987" s="2">
        <f>IF(B1987 &gt;= D1987*Inputs!$B$10, MAX(B1987 - E1987/Inputs!$B$5 - Inputs!$B$8, 0) * I1987, 0)</f>
        <v>0</v>
      </c>
      <c r="M1987" s="2">
        <f t="shared" si="374"/>
        <v>0</v>
      </c>
      <c r="N1987" s="3" t="str">
        <f t="shared" si="375"/>
        <v>Idle</v>
      </c>
      <c r="O1987" s="3" t="str">
        <f t="shared" si="371"/>
        <v>Idle</v>
      </c>
      <c r="P1987" s="2">
        <f t="shared" si="376"/>
        <v>0</v>
      </c>
      <c r="Q1987" s="2">
        <f t="shared" si="377"/>
        <v>0</v>
      </c>
      <c r="R1987" s="2">
        <f t="shared" si="378"/>
        <v>0</v>
      </c>
      <c r="S1987" s="2">
        <f t="shared" si="379"/>
        <v>0</v>
      </c>
      <c r="T1987" s="2">
        <f t="shared" si="380"/>
        <v>0</v>
      </c>
      <c r="U1987" s="2">
        <f>IF(O1987="Reg", R1987 * Inputs!$B$7, 0)</f>
        <v>0</v>
      </c>
      <c r="V1987" s="2">
        <f>MAX(F1987 + P1987*Inputs!$B$15 - (Q1987/Inputs!$B$16) - U1987, 0)</f>
        <v>340</v>
      </c>
    </row>
    <row r="1988" spans="1:22" x14ac:dyDescent="0.3">
      <c r="A1988" s="1">
        <v>46105.75</v>
      </c>
      <c r="B1988" s="2">
        <v>253.63945124639329</v>
      </c>
      <c r="C1988" s="2">
        <v>7.4331331951131974</v>
      </c>
      <c r="D1988" s="2">
        <f t="shared" si="372"/>
        <v>39.046628415480058</v>
      </c>
      <c r="E1988" s="2">
        <f t="shared" si="373"/>
        <v>88.362222244092507</v>
      </c>
      <c r="F1988" s="2">
        <f t="shared" si="381"/>
        <v>340</v>
      </c>
      <c r="G1988" s="2">
        <f t="shared" si="382"/>
        <v>0</v>
      </c>
      <c r="H1988" s="2">
        <f>MIN(Inputs!$B$2, (Inputs!$B$14 - F1988)/Inputs!$B$15)</f>
        <v>0</v>
      </c>
      <c r="I1988" s="2">
        <f>MAX(MIN(Inputs!$B$2, F1988*Inputs!$B$16, Inputs!$B$14*Inputs!$B$4 - G1988), 0)</f>
        <v>170</v>
      </c>
      <c r="J1988" s="2">
        <f>MAX(MIN(Inputs!$B$2, F1988*Inputs!$B$16, (Inputs!$B$14-F1988)/Inputs!$B$15)*Inputs!$B$9, 0)</f>
        <v>0</v>
      </c>
      <c r="K1988" s="2">
        <f>MAX(E1988*Inputs!$B$5 - B1988 - Inputs!$B$8, 0) * H1988</f>
        <v>0</v>
      </c>
      <c r="L1988" s="2">
        <f>IF(B1988 &gt;= D1988*Inputs!$B$10, MAX(B1988 - E1988/Inputs!$B$5 - Inputs!$B$8, 0) * I1988, 0)</f>
        <v>22648.731960187171</v>
      </c>
      <c r="M1988" s="2">
        <f t="shared" si="374"/>
        <v>0</v>
      </c>
      <c r="N1988" s="3" t="str">
        <f t="shared" si="375"/>
        <v>Discharge</v>
      </c>
      <c r="O1988" s="3" t="str">
        <f t="shared" ref="O1988:O2051" si="383">IF(O1987&lt;&gt;O1986, O1987, N1988)</f>
        <v>Discharge</v>
      </c>
      <c r="P1988" s="2">
        <f t="shared" si="376"/>
        <v>0</v>
      </c>
      <c r="Q1988" s="2">
        <f t="shared" si="377"/>
        <v>170</v>
      </c>
      <c r="R1988" s="2">
        <f t="shared" si="378"/>
        <v>0</v>
      </c>
      <c r="S1988" s="2">
        <f t="shared" si="379"/>
        <v>43118.706711886858</v>
      </c>
      <c r="T1988" s="2">
        <f t="shared" si="380"/>
        <v>0</v>
      </c>
      <c r="U1988" s="2">
        <f>IF(O1988="Reg", R1988 * Inputs!$B$7, 0)</f>
        <v>0</v>
      </c>
      <c r="V1988" s="2">
        <f>MAX(F1988 + P1988*Inputs!$B$15 - (Q1988/Inputs!$B$16) - U1988, 0)</f>
        <v>170</v>
      </c>
    </row>
    <row r="1989" spans="1:22" x14ac:dyDescent="0.3">
      <c r="A1989" s="1">
        <v>46105.791666666657</v>
      </c>
      <c r="B1989" s="2">
        <v>65.50318729425517</v>
      </c>
      <c r="C1989" s="2">
        <v>22.859400493656839</v>
      </c>
      <c r="D1989" s="2">
        <f t="shared" si="372"/>
        <v>39.046628415480058</v>
      </c>
      <c r="E1989" s="2">
        <f t="shared" si="373"/>
        <v>51.711975442423558</v>
      </c>
      <c r="F1989" s="2">
        <f t="shared" si="381"/>
        <v>170</v>
      </c>
      <c r="G1989" s="2">
        <f t="shared" si="382"/>
        <v>170</v>
      </c>
      <c r="H1989" s="2">
        <f>MIN(Inputs!$B$2, (Inputs!$B$14 - F1989)/Inputs!$B$15)</f>
        <v>170</v>
      </c>
      <c r="I1989" s="2">
        <f>MAX(MIN(Inputs!$B$2, F1989*Inputs!$B$16, Inputs!$B$14*Inputs!$B$4 - G1989), 0)</f>
        <v>170</v>
      </c>
      <c r="J1989" s="2">
        <f>MAX(MIN(Inputs!$B$2, F1989*Inputs!$B$16, (Inputs!$B$14-F1989)/Inputs!$B$15)*Inputs!$B$9, 0)</f>
        <v>136</v>
      </c>
      <c r="K1989" s="2">
        <f>MAX(E1989*Inputs!$B$5 - B1989 - Inputs!$B$8, 0) * H1989</f>
        <v>0</v>
      </c>
      <c r="L1989" s="2">
        <f>IF(B1989 &gt;= D1989*Inputs!$B$10, MAX(B1989 - E1989/Inputs!$B$5 - Inputs!$B$8, 0) * I1989, 0)</f>
        <v>0</v>
      </c>
      <c r="M1989" s="2">
        <f t="shared" si="374"/>
        <v>3108.8784671373301</v>
      </c>
      <c r="N1989" s="3" t="str">
        <f t="shared" si="375"/>
        <v>Reg</v>
      </c>
      <c r="O1989" s="3" t="str">
        <f t="shared" si="383"/>
        <v>Discharge</v>
      </c>
      <c r="P1989" s="2">
        <f t="shared" si="376"/>
        <v>0</v>
      </c>
      <c r="Q1989" s="2">
        <f t="shared" si="377"/>
        <v>170</v>
      </c>
      <c r="R1989" s="2">
        <f t="shared" si="378"/>
        <v>0</v>
      </c>
      <c r="S1989" s="2">
        <f t="shared" si="379"/>
        <v>11135.541840023379</v>
      </c>
      <c r="T1989" s="2">
        <f t="shared" si="380"/>
        <v>0</v>
      </c>
      <c r="U1989" s="2">
        <f>IF(O1989="Reg", R1989 * Inputs!$B$7, 0)</f>
        <v>0</v>
      </c>
      <c r="V1989" s="2">
        <f>MAX(F1989 + P1989*Inputs!$B$15 - (Q1989/Inputs!$B$16) - U1989, 0)</f>
        <v>0</v>
      </c>
    </row>
    <row r="1990" spans="1:22" x14ac:dyDescent="0.3">
      <c r="A1990" s="1">
        <v>46105.833333333343</v>
      </c>
      <c r="B1990" s="2">
        <v>63.031633538324641</v>
      </c>
      <c r="C1990" s="2">
        <v>4.3031288036341424</v>
      </c>
      <c r="D1990" s="2">
        <f t="shared" si="372"/>
        <v>39.046628415480058</v>
      </c>
      <c r="E1990" s="2">
        <f t="shared" si="373"/>
        <v>43.832955514896611</v>
      </c>
      <c r="F1990" s="2">
        <f t="shared" si="381"/>
        <v>0</v>
      </c>
      <c r="G1990" s="2">
        <f t="shared" si="382"/>
        <v>340</v>
      </c>
      <c r="H1990" s="2">
        <f>MIN(Inputs!$B$2, (Inputs!$B$14 - F1990)/Inputs!$B$15)</f>
        <v>170</v>
      </c>
      <c r="I1990" s="2">
        <f>MAX(MIN(Inputs!$B$2, F1990*Inputs!$B$16, Inputs!$B$14*Inputs!$B$4 - G1990), 0)</f>
        <v>0</v>
      </c>
      <c r="J1990" s="2">
        <f>MAX(MIN(Inputs!$B$2, F1990*Inputs!$B$16, (Inputs!$B$14-F1990)/Inputs!$B$15)*Inputs!$B$9, 0)</f>
        <v>0</v>
      </c>
      <c r="K1990" s="2">
        <f>MAX(E1990*Inputs!$B$5 - B1990 - Inputs!$B$8, 0) * H1990</f>
        <v>0</v>
      </c>
      <c r="L1990" s="2">
        <f>IF(B1990 &gt;= D1990*Inputs!$B$10, MAX(B1990 - E1990/Inputs!$B$5 - Inputs!$B$8, 0) * I1990, 0)</f>
        <v>0</v>
      </c>
      <c r="M1990" s="2">
        <f t="shared" si="374"/>
        <v>0</v>
      </c>
      <c r="N1990" s="3" t="str">
        <f t="shared" si="375"/>
        <v>Idle</v>
      </c>
      <c r="O1990" s="3" t="str">
        <f t="shared" si="383"/>
        <v>Idle</v>
      </c>
      <c r="P1990" s="2">
        <f t="shared" si="376"/>
        <v>0</v>
      </c>
      <c r="Q1990" s="2">
        <f t="shared" si="377"/>
        <v>0</v>
      </c>
      <c r="R1990" s="2">
        <f t="shared" si="378"/>
        <v>0</v>
      </c>
      <c r="S1990" s="2">
        <f t="shared" si="379"/>
        <v>0</v>
      </c>
      <c r="T1990" s="2">
        <f t="shared" si="380"/>
        <v>0</v>
      </c>
      <c r="U1990" s="2">
        <f>IF(O1990="Reg", R1990 * Inputs!$B$7, 0)</f>
        <v>0</v>
      </c>
      <c r="V1990" s="2">
        <f>MAX(F1990 + P1990*Inputs!$B$15 - (Q1990/Inputs!$B$16) - U1990, 0)</f>
        <v>0</v>
      </c>
    </row>
    <row r="1991" spans="1:22" x14ac:dyDescent="0.3">
      <c r="A1991" s="1">
        <v>46105.875</v>
      </c>
      <c r="B1991" s="2">
        <v>53.539017330819668</v>
      </c>
      <c r="C1991" s="2">
        <v>5.8502879218933934</v>
      </c>
      <c r="D1991" s="2">
        <f t="shared" si="372"/>
        <v>39.046628415480058</v>
      </c>
      <c r="E1991" s="2">
        <f t="shared" si="373"/>
        <v>36.168178409838575</v>
      </c>
      <c r="F1991" s="2">
        <f t="shared" si="381"/>
        <v>0</v>
      </c>
      <c r="G1991" s="2">
        <f t="shared" si="382"/>
        <v>340</v>
      </c>
      <c r="H1991" s="2">
        <f>MIN(Inputs!$B$2, (Inputs!$B$14 - F1991)/Inputs!$B$15)</f>
        <v>170</v>
      </c>
      <c r="I1991" s="2">
        <f>MAX(MIN(Inputs!$B$2, F1991*Inputs!$B$16, Inputs!$B$14*Inputs!$B$4 - G1991), 0)</f>
        <v>0</v>
      </c>
      <c r="J1991" s="2">
        <f>MAX(MIN(Inputs!$B$2, F1991*Inputs!$B$16, (Inputs!$B$14-F1991)/Inputs!$B$15)*Inputs!$B$9, 0)</f>
        <v>0</v>
      </c>
      <c r="K1991" s="2">
        <f>MAX(E1991*Inputs!$B$5 - B1991 - Inputs!$B$8, 0) * H1991</f>
        <v>0</v>
      </c>
      <c r="L1991" s="2">
        <f>IF(B1991 &gt;= D1991*Inputs!$B$10, MAX(B1991 - E1991/Inputs!$B$5 - Inputs!$B$8, 0) * I1991, 0)</f>
        <v>0</v>
      </c>
      <c r="M1991" s="2">
        <f t="shared" si="374"/>
        <v>0</v>
      </c>
      <c r="N1991" s="3" t="str">
        <f t="shared" si="375"/>
        <v>Idle</v>
      </c>
      <c r="O1991" s="3" t="str">
        <f t="shared" si="383"/>
        <v>Idle</v>
      </c>
      <c r="P1991" s="2">
        <f t="shared" si="376"/>
        <v>0</v>
      </c>
      <c r="Q1991" s="2">
        <f t="shared" si="377"/>
        <v>0</v>
      </c>
      <c r="R1991" s="2">
        <f t="shared" si="378"/>
        <v>0</v>
      </c>
      <c r="S1991" s="2">
        <f t="shared" si="379"/>
        <v>0</v>
      </c>
      <c r="T1991" s="2">
        <f t="shared" si="380"/>
        <v>0</v>
      </c>
      <c r="U1991" s="2">
        <f>IF(O1991="Reg", R1991 * Inputs!$B$7, 0)</f>
        <v>0</v>
      </c>
      <c r="V1991" s="2">
        <f>MAX(F1991 + P1991*Inputs!$B$15 - (Q1991/Inputs!$B$16) - U1991, 0)</f>
        <v>0</v>
      </c>
    </row>
    <row r="1992" spans="1:22" x14ac:dyDescent="0.3">
      <c r="A1992" s="1">
        <v>46105.916666666657</v>
      </c>
      <c r="B1992" s="2">
        <v>47.082128064206962</v>
      </c>
      <c r="C1992" s="2">
        <v>5.2949039184888056</v>
      </c>
      <c r="D1992" s="2">
        <f t="shared" si="372"/>
        <v>39.046628415480058</v>
      </c>
      <c r="E1992" s="2">
        <f t="shared" si="373"/>
        <v>27.245008854701965</v>
      </c>
      <c r="F1992" s="2">
        <f t="shared" si="381"/>
        <v>0</v>
      </c>
      <c r="G1992" s="2">
        <f t="shared" si="382"/>
        <v>340</v>
      </c>
      <c r="H1992" s="2">
        <f>MIN(Inputs!$B$2, (Inputs!$B$14 - F1992)/Inputs!$B$15)</f>
        <v>170</v>
      </c>
      <c r="I1992" s="2">
        <f>MAX(MIN(Inputs!$B$2, F1992*Inputs!$B$16, Inputs!$B$14*Inputs!$B$4 - G1992), 0)</f>
        <v>0</v>
      </c>
      <c r="J1992" s="2">
        <f>MAX(MIN(Inputs!$B$2, F1992*Inputs!$B$16, (Inputs!$B$14-F1992)/Inputs!$B$15)*Inputs!$B$9, 0)</f>
        <v>0</v>
      </c>
      <c r="K1992" s="2">
        <f>MAX(E1992*Inputs!$B$5 - B1992 - Inputs!$B$8, 0) * H1992</f>
        <v>0</v>
      </c>
      <c r="L1992" s="2">
        <f>IF(B1992 &gt;= D1992*Inputs!$B$10, MAX(B1992 - E1992/Inputs!$B$5 - Inputs!$B$8, 0) * I1992, 0)</f>
        <v>0</v>
      </c>
      <c r="M1992" s="2">
        <f t="shared" si="374"/>
        <v>0</v>
      </c>
      <c r="N1992" s="3" t="str">
        <f t="shared" si="375"/>
        <v>Idle</v>
      </c>
      <c r="O1992" s="3" t="str">
        <f t="shared" si="383"/>
        <v>Idle</v>
      </c>
      <c r="P1992" s="2">
        <f t="shared" si="376"/>
        <v>0</v>
      </c>
      <c r="Q1992" s="2">
        <f t="shared" si="377"/>
        <v>0</v>
      </c>
      <c r="R1992" s="2">
        <f t="shared" si="378"/>
        <v>0</v>
      </c>
      <c r="S1992" s="2">
        <f t="shared" si="379"/>
        <v>0</v>
      </c>
      <c r="T1992" s="2">
        <f t="shared" si="380"/>
        <v>0</v>
      </c>
      <c r="U1992" s="2">
        <f>IF(O1992="Reg", R1992 * Inputs!$B$7, 0)</f>
        <v>0</v>
      </c>
      <c r="V1992" s="2">
        <f>MAX(F1992 + P1992*Inputs!$B$15 - (Q1992/Inputs!$B$16) - U1992, 0)</f>
        <v>0</v>
      </c>
    </row>
    <row r="1993" spans="1:22" x14ac:dyDescent="0.3">
      <c r="A1993" s="1">
        <v>46105.958333333343</v>
      </c>
      <c r="B1993" s="2">
        <v>47.377915990555273</v>
      </c>
      <c r="C1993" s="2">
        <v>5.9531036330938258</v>
      </c>
      <c r="D1993" s="2">
        <f t="shared" si="372"/>
        <v>39.046628415480058</v>
      </c>
      <c r="E1993" s="2">
        <f t="shared" si="373"/>
        <v>19.397987510667466</v>
      </c>
      <c r="F1993" s="2">
        <f t="shared" si="381"/>
        <v>0</v>
      </c>
      <c r="G1993" s="2">
        <f t="shared" si="382"/>
        <v>340</v>
      </c>
      <c r="H1993" s="2">
        <f>MIN(Inputs!$B$2, (Inputs!$B$14 - F1993)/Inputs!$B$15)</f>
        <v>170</v>
      </c>
      <c r="I1993" s="2">
        <f>MAX(MIN(Inputs!$B$2, F1993*Inputs!$B$16, Inputs!$B$14*Inputs!$B$4 - G1993), 0)</f>
        <v>0</v>
      </c>
      <c r="J1993" s="2">
        <f>MAX(MIN(Inputs!$B$2, F1993*Inputs!$B$16, (Inputs!$B$14-F1993)/Inputs!$B$15)*Inputs!$B$9, 0)</f>
        <v>0</v>
      </c>
      <c r="K1993" s="2">
        <f>MAX(E1993*Inputs!$B$5 - B1993 - Inputs!$B$8, 0) * H1993</f>
        <v>0</v>
      </c>
      <c r="L1993" s="2">
        <f>IF(B1993 &gt;= D1993*Inputs!$B$10, MAX(B1993 - E1993/Inputs!$B$5 - Inputs!$B$8, 0) * I1993, 0)</f>
        <v>0</v>
      </c>
      <c r="M1993" s="2">
        <f t="shared" si="374"/>
        <v>0</v>
      </c>
      <c r="N1993" s="3" t="str">
        <f t="shared" si="375"/>
        <v>Idle</v>
      </c>
      <c r="O1993" s="3" t="str">
        <f t="shared" si="383"/>
        <v>Idle</v>
      </c>
      <c r="P1993" s="2">
        <f t="shared" si="376"/>
        <v>0</v>
      </c>
      <c r="Q1993" s="2">
        <f t="shared" si="377"/>
        <v>0</v>
      </c>
      <c r="R1993" s="2">
        <f t="shared" si="378"/>
        <v>0</v>
      </c>
      <c r="S1993" s="2">
        <f t="shared" si="379"/>
        <v>0</v>
      </c>
      <c r="T1993" s="2">
        <f t="shared" si="380"/>
        <v>0</v>
      </c>
      <c r="U1993" s="2">
        <f>IF(O1993="Reg", R1993 * Inputs!$B$7, 0)</f>
        <v>0</v>
      </c>
      <c r="V1993" s="2">
        <f>MAX(F1993 + P1993*Inputs!$B$15 - (Q1993/Inputs!$B$16) - U1993, 0)</f>
        <v>0</v>
      </c>
    </row>
    <row r="1994" spans="1:22" x14ac:dyDescent="0.3">
      <c r="A1994" s="1">
        <v>46106</v>
      </c>
      <c r="B1994" s="2">
        <v>33.737970436379669</v>
      </c>
      <c r="C1994" s="2">
        <v>2.533913826290723</v>
      </c>
      <c r="D1994" s="2">
        <f t="shared" si="372"/>
        <v>33.109695248673425</v>
      </c>
      <c r="E1994" s="2">
        <f t="shared" si="373"/>
        <v>11.501668178908256</v>
      </c>
      <c r="F1994" s="2">
        <f t="shared" si="381"/>
        <v>0</v>
      </c>
      <c r="G1994" s="2">
        <f t="shared" si="382"/>
        <v>0</v>
      </c>
      <c r="H1994" s="2">
        <f>MIN(Inputs!$B$2, (Inputs!$B$14 - F1994)/Inputs!$B$15)</f>
        <v>170</v>
      </c>
      <c r="I1994" s="2">
        <f>MAX(MIN(Inputs!$B$2, F1994*Inputs!$B$16, Inputs!$B$14*Inputs!$B$4 - G1994), 0)</f>
        <v>0</v>
      </c>
      <c r="J1994" s="2">
        <f>MAX(MIN(Inputs!$B$2, F1994*Inputs!$B$16, (Inputs!$B$14-F1994)/Inputs!$B$15)*Inputs!$B$9, 0)</f>
        <v>0</v>
      </c>
      <c r="K1994" s="2">
        <f>MAX(E1994*Inputs!$B$5 - B1994 - Inputs!$B$8, 0) * H1994</f>
        <v>0</v>
      </c>
      <c r="L1994" s="2">
        <f>IF(B1994 &gt;= D1994*Inputs!$B$10, MAX(B1994 - E1994/Inputs!$B$5 - Inputs!$B$8, 0) * I1994, 0)</f>
        <v>0</v>
      </c>
      <c r="M1994" s="2">
        <f t="shared" si="374"/>
        <v>0</v>
      </c>
      <c r="N1994" s="3" t="str">
        <f t="shared" si="375"/>
        <v>Idle</v>
      </c>
      <c r="O1994" s="3" t="str">
        <f t="shared" si="383"/>
        <v>Idle</v>
      </c>
      <c r="P1994" s="2">
        <f t="shared" si="376"/>
        <v>0</v>
      </c>
      <c r="Q1994" s="2">
        <f t="shared" si="377"/>
        <v>0</v>
      </c>
      <c r="R1994" s="2">
        <f t="shared" si="378"/>
        <v>0</v>
      </c>
      <c r="S1994" s="2">
        <f t="shared" si="379"/>
        <v>0</v>
      </c>
      <c r="T1994" s="2">
        <f t="shared" si="380"/>
        <v>0</v>
      </c>
      <c r="U1994" s="2">
        <f>IF(O1994="Reg", R1994 * Inputs!$B$7, 0)</f>
        <v>0</v>
      </c>
      <c r="V1994" s="2">
        <f>MAX(F1994 + P1994*Inputs!$B$15 - (Q1994/Inputs!$B$16) - U1994, 0)</f>
        <v>0</v>
      </c>
    </row>
    <row r="1995" spans="1:22" x14ac:dyDescent="0.3">
      <c r="A1995" s="1">
        <v>46106.041666666657</v>
      </c>
      <c r="B1995" s="2">
        <v>18.229067729093469</v>
      </c>
      <c r="C1995" s="2">
        <v>3.53332065983254</v>
      </c>
      <c r="D1995" s="2">
        <f t="shared" si="372"/>
        <v>33.109695248673425</v>
      </c>
      <c r="E1995" s="2">
        <f t="shared" si="373"/>
        <v>5.8786731061783115</v>
      </c>
      <c r="F1995" s="2">
        <f t="shared" si="381"/>
        <v>0</v>
      </c>
      <c r="G1995" s="2">
        <f t="shared" si="382"/>
        <v>0</v>
      </c>
      <c r="H1995" s="2">
        <f>MIN(Inputs!$B$2, (Inputs!$B$14 - F1995)/Inputs!$B$15)</f>
        <v>170</v>
      </c>
      <c r="I1995" s="2">
        <f>MAX(MIN(Inputs!$B$2, F1995*Inputs!$B$16, Inputs!$B$14*Inputs!$B$4 - G1995), 0)</f>
        <v>0</v>
      </c>
      <c r="J1995" s="2">
        <f>MAX(MIN(Inputs!$B$2, F1995*Inputs!$B$16, (Inputs!$B$14-F1995)/Inputs!$B$15)*Inputs!$B$9, 0)</f>
        <v>0</v>
      </c>
      <c r="K1995" s="2">
        <f>MAX(E1995*Inputs!$B$5 - B1995 - Inputs!$B$8, 0) * H1995</f>
        <v>0</v>
      </c>
      <c r="L1995" s="2">
        <f>IF(B1995 &gt;= D1995*Inputs!$B$10, MAX(B1995 - E1995/Inputs!$B$5 - Inputs!$B$8, 0) * I1995, 0)</f>
        <v>0</v>
      </c>
      <c r="M1995" s="2">
        <f t="shared" si="374"/>
        <v>0</v>
      </c>
      <c r="N1995" s="3" t="str">
        <f t="shared" si="375"/>
        <v>Idle</v>
      </c>
      <c r="O1995" s="3" t="str">
        <f t="shared" si="383"/>
        <v>Idle</v>
      </c>
      <c r="P1995" s="2">
        <f t="shared" si="376"/>
        <v>0</v>
      </c>
      <c r="Q1995" s="2">
        <f t="shared" si="377"/>
        <v>0</v>
      </c>
      <c r="R1995" s="2">
        <f t="shared" si="378"/>
        <v>0</v>
      </c>
      <c r="S1995" s="2">
        <f t="shared" si="379"/>
        <v>0</v>
      </c>
      <c r="T1995" s="2">
        <f t="shared" si="380"/>
        <v>0</v>
      </c>
      <c r="U1995" s="2">
        <f>IF(O1995="Reg", R1995 * Inputs!$B$7, 0)</f>
        <v>0</v>
      </c>
      <c r="V1995" s="2">
        <f>MAX(F1995 + P1995*Inputs!$B$15 - (Q1995/Inputs!$B$16) - U1995, 0)</f>
        <v>0</v>
      </c>
    </row>
    <row r="1996" spans="1:22" x14ac:dyDescent="0.3">
      <c r="A1996" s="1">
        <v>46106.083333333343</v>
      </c>
      <c r="B1996" s="2">
        <v>17.0429709079764</v>
      </c>
      <c r="C1996" s="2">
        <v>13.842050848330119</v>
      </c>
      <c r="D1996" s="2">
        <f t="shared" si="372"/>
        <v>33.109695248673425</v>
      </c>
      <c r="E1996" s="2">
        <f t="shared" si="373"/>
        <v>2.8404951513293999</v>
      </c>
      <c r="F1996" s="2">
        <f t="shared" si="381"/>
        <v>0</v>
      </c>
      <c r="G1996" s="2">
        <f t="shared" si="382"/>
        <v>0</v>
      </c>
      <c r="H1996" s="2">
        <f>MIN(Inputs!$B$2, (Inputs!$B$14 - F1996)/Inputs!$B$15)</f>
        <v>170</v>
      </c>
      <c r="I1996" s="2">
        <f>MAX(MIN(Inputs!$B$2, F1996*Inputs!$B$16, Inputs!$B$14*Inputs!$B$4 - G1996), 0)</f>
        <v>0</v>
      </c>
      <c r="J1996" s="2">
        <f>MAX(MIN(Inputs!$B$2, F1996*Inputs!$B$16, (Inputs!$B$14-F1996)/Inputs!$B$15)*Inputs!$B$9, 0)</f>
        <v>0</v>
      </c>
      <c r="K1996" s="2">
        <f>MAX(E1996*Inputs!$B$5 - B1996 - Inputs!$B$8, 0) * H1996</f>
        <v>0</v>
      </c>
      <c r="L1996" s="2">
        <f>IF(B1996 &gt;= D1996*Inputs!$B$10, MAX(B1996 - E1996/Inputs!$B$5 - Inputs!$B$8, 0) * I1996, 0)</f>
        <v>0</v>
      </c>
      <c r="M1996" s="2">
        <f t="shared" si="374"/>
        <v>0</v>
      </c>
      <c r="N1996" s="3" t="str">
        <f t="shared" si="375"/>
        <v>Idle</v>
      </c>
      <c r="O1996" s="3" t="str">
        <f t="shared" si="383"/>
        <v>Idle</v>
      </c>
      <c r="P1996" s="2">
        <f t="shared" si="376"/>
        <v>0</v>
      </c>
      <c r="Q1996" s="2">
        <f t="shared" si="377"/>
        <v>0</v>
      </c>
      <c r="R1996" s="2">
        <f t="shared" si="378"/>
        <v>0</v>
      </c>
      <c r="S1996" s="2">
        <f t="shared" si="379"/>
        <v>0</v>
      </c>
      <c r="T1996" s="2">
        <f t="shared" si="380"/>
        <v>0</v>
      </c>
      <c r="U1996" s="2">
        <f>IF(O1996="Reg", R1996 * Inputs!$B$7, 0)</f>
        <v>0</v>
      </c>
      <c r="V1996" s="2">
        <f>MAX(F1996 + P1996*Inputs!$B$15 - (Q1996/Inputs!$B$16) - U1996, 0)</f>
        <v>0</v>
      </c>
    </row>
    <row r="1997" spans="1:22" x14ac:dyDescent="0.3">
      <c r="A1997" s="1">
        <v>46106.125</v>
      </c>
      <c r="B1997" s="2">
        <v>0</v>
      </c>
      <c r="C1997" s="2">
        <v>10.100862111812081</v>
      </c>
      <c r="D1997" s="2">
        <f t="shared" si="372"/>
        <v>33.109695248673425</v>
      </c>
      <c r="E1997" s="2">
        <f t="shared" si="373"/>
        <v>0</v>
      </c>
      <c r="F1997" s="2">
        <f t="shared" si="381"/>
        <v>0</v>
      </c>
      <c r="G1997" s="2">
        <f t="shared" si="382"/>
        <v>0</v>
      </c>
      <c r="H1997" s="2">
        <f>MIN(Inputs!$B$2, (Inputs!$B$14 - F1997)/Inputs!$B$15)</f>
        <v>170</v>
      </c>
      <c r="I1997" s="2">
        <f>MAX(MIN(Inputs!$B$2, F1997*Inputs!$B$16, Inputs!$B$14*Inputs!$B$4 - G1997), 0)</f>
        <v>0</v>
      </c>
      <c r="J1997" s="2">
        <f>MAX(MIN(Inputs!$B$2, F1997*Inputs!$B$16, (Inputs!$B$14-F1997)/Inputs!$B$15)*Inputs!$B$9, 0)</f>
        <v>0</v>
      </c>
      <c r="K1997" s="2">
        <f>MAX(E1997*Inputs!$B$5 - B1997 - Inputs!$B$8, 0) * H1997</f>
        <v>0</v>
      </c>
      <c r="L1997" s="2">
        <f>IF(B1997 &gt;= D1997*Inputs!$B$10, MAX(B1997 - E1997/Inputs!$B$5 - Inputs!$B$8, 0) * I1997, 0)</f>
        <v>0</v>
      </c>
      <c r="M1997" s="2">
        <f t="shared" si="374"/>
        <v>0</v>
      </c>
      <c r="N1997" s="3" t="str">
        <f t="shared" si="375"/>
        <v>Idle</v>
      </c>
      <c r="O1997" s="3" t="str">
        <f t="shared" si="383"/>
        <v>Idle</v>
      </c>
      <c r="P1997" s="2">
        <f t="shared" si="376"/>
        <v>0</v>
      </c>
      <c r="Q1997" s="2">
        <f t="shared" si="377"/>
        <v>0</v>
      </c>
      <c r="R1997" s="2">
        <f t="shared" si="378"/>
        <v>0</v>
      </c>
      <c r="S1997" s="2">
        <f t="shared" si="379"/>
        <v>0</v>
      </c>
      <c r="T1997" s="2">
        <f t="shared" si="380"/>
        <v>0</v>
      </c>
      <c r="U1997" s="2">
        <f>IF(O1997="Reg", R1997 * Inputs!$B$7, 0)</f>
        <v>0</v>
      </c>
      <c r="V1997" s="2">
        <f>MAX(F1997 + P1997*Inputs!$B$15 - (Q1997/Inputs!$B$16) - U1997, 0)</f>
        <v>0</v>
      </c>
    </row>
    <row r="1998" spans="1:22" x14ac:dyDescent="0.3">
      <c r="A1998" s="1">
        <v>46106.166666666657</v>
      </c>
      <c r="B1998" s="2">
        <v>0</v>
      </c>
      <c r="C1998" s="2">
        <v>6.3415797654882589</v>
      </c>
      <c r="D1998" s="2">
        <f t="shared" si="372"/>
        <v>33.109695248673425</v>
      </c>
      <c r="E1998" s="2">
        <f t="shared" si="373"/>
        <v>1.17507341672007</v>
      </c>
      <c r="F1998" s="2">
        <f t="shared" si="381"/>
        <v>0</v>
      </c>
      <c r="G1998" s="2">
        <f t="shared" si="382"/>
        <v>0</v>
      </c>
      <c r="H1998" s="2">
        <f>MIN(Inputs!$B$2, (Inputs!$B$14 - F1998)/Inputs!$B$15)</f>
        <v>170</v>
      </c>
      <c r="I1998" s="2">
        <f>MAX(MIN(Inputs!$B$2, F1998*Inputs!$B$16, Inputs!$B$14*Inputs!$B$4 - G1998), 0)</f>
        <v>0</v>
      </c>
      <c r="J1998" s="2">
        <f>MAX(MIN(Inputs!$B$2, F1998*Inputs!$B$16, (Inputs!$B$14-F1998)/Inputs!$B$15)*Inputs!$B$9, 0)</f>
        <v>0</v>
      </c>
      <c r="K1998" s="2">
        <f>MAX(E1998*Inputs!$B$5 - B1998 - Inputs!$B$8, 0) * H1998</f>
        <v>0</v>
      </c>
      <c r="L1998" s="2">
        <f>IF(B1998 &gt;= D1998*Inputs!$B$10, MAX(B1998 - E1998/Inputs!$B$5 - Inputs!$B$8, 0) * I1998, 0)</f>
        <v>0</v>
      </c>
      <c r="M1998" s="2">
        <f t="shared" si="374"/>
        <v>0</v>
      </c>
      <c r="N1998" s="3" t="str">
        <f t="shared" si="375"/>
        <v>Idle</v>
      </c>
      <c r="O1998" s="3" t="str">
        <f t="shared" si="383"/>
        <v>Idle</v>
      </c>
      <c r="P1998" s="2">
        <f t="shared" si="376"/>
        <v>0</v>
      </c>
      <c r="Q1998" s="2">
        <f t="shared" si="377"/>
        <v>0</v>
      </c>
      <c r="R1998" s="2">
        <f t="shared" si="378"/>
        <v>0</v>
      </c>
      <c r="S1998" s="2">
        <f t="shared" si="379"/>
        <v>0</v>
      </c>
      <c r="T1998" s="2">
        <f t="shared" si="380"/>
        <v>0</v>
      </c>
      <c r="U1998" s="2">
        <f>IF(O1998="Reg", R1998 * Inputs!$B$7, 0)</f>
        <v>0</v>
      </c>
      <c r="V1998" s="2">
        <f>MAX(F1998 + P1998*Inputs!$B$15 - (Q1998/Inputs!$B$16) - U1998, 0)</f>
        <v>0</v>
      </c>
    </row>
    <row r="1999" spans="1:22" x14ac:dyDescent="0.3">
      <c r="A1999" s="1">
        <v>46106.208333333343</v>
      </c>
      <c r="B1999" s="2">
        <v>0</v>
      </c>
      <c r="C1999" s="2">
        <v>16.301748946965851</v>
      </c>
      <c r="D1999" s="2">
        <f t="shared" si="372"/>
        <v>33.109695248673425</v>
      </c>
      <c r="E1999" s="2">
        <f t="shared" si="373"/>
        <v>3.0493629361309664</v>
      </c>
      <c r="F1999" s="2">
        <f t="shared" si="381"/>
        <v>0</v>
      </c>
      <c r="G1999" s="2">
        <f t="shared" si="382"/>
        <v>0</v>
      </c>
      <c r="H1999" s="2">
        <f>MIN(Inputs!$B$2, (Inputs!$B$14 - F1999)/Inputs!$B$15)</f>
        <v>170</v>
      </c>
      <c r="I1999" s="2">
        <f>MAX(MIN(Inputs!$B$2, F1999*Inputs!$B$16, Inputs!$B$14*Inputs!$B$4 - G1999), 0)</f>
        <v>0</v>
      </c>
      <c r="J1999" s="2">
        <f>MAX(MIN(Inputs!$B$2, F1999*Inputs!$B$16, (Inputs!$B$14-F1999)/Inputs!$B$15)*Inputs!$B$9, 0)</f>
        <v>0</v>
      </c>
      <c r="K1999" s="2">
        <f>MAX(E1999*Inputs!$B$5 - B1999 - Inputs!$B$8, 0) * H1999</f>
        <v>0</v>
      </c>
      <c r="L1999" s="2">
        <f>IF(B1999 &gt;= D1999*Inputs!$B$10, MAX(B1999 - E1999/Inputs!$B$5 - Inputs!$B$8, 0) * I1999, 0)</f>
        <v>0</v>
      </c>
      <c r="M1999" s="2">
        <f t="shared" si="374"/>
        <v>0</v>
      </c>
      <c r="N1999" s="3" t="str">
        <f t="shared" si="375"/>
        <v>Idle</v>
      </c>
      <c r="O1999" s="3" t="str">
        <f t="shared" si="383"/>
        <v>Idle</v>
      </c>
      <c r="P1999" s="2">
        <f t="shared" si="376"/>
        <v>0</v>
      </c>
      <c r="Q1999" s="2">
        <f t="shared" si="377"/>
        <v>0</v>
      </c>
      <c r="R1999" s="2">
        <f t="shared" si="378"/>
        <v>0</v>
      </c>
      <c r="S1999" s="2">
        <f t="shared" si="379"/>
        <v>0</v>
      </c>
      <c r="T1999" s="2">
        <f t="shared" si="380"/>
        <v>0</v>
      </c>
      <c r="U1999" s="2">
        <f>IF(O1999="Reg", R1999 * Inputs!$B$7, 0)</f>
        <v>0</v>
      </c>
      <c r="V1999" s="2">
        <f>MAX(F1999 + P1999*Inputs!$B$15 - (Q1999/Inputs!$B$16) - U1999, 0)</f>
        <v>0</v>
      </c>
    </row>
    <row r="2000" spans="1:22" x14ac:dyDescent="0.3">
      <c r="A2000" s="1">
        <v>46106.25</v>
      </c>
      <c r="B2000" s="2">
        <v>0</v>
      </c>
      <c r="C2000" s="2">
        <v>15.432349871880019</v>
      </c>
      <c r="D2000" s="2">
        <f t="shared" si="372"/>
        <v>33.109695248673425</v>
      </c>
      <c r="E2000" s="2">
        <f t="shared" si="373"/>
        <v>6.4184891347937976</v>
      </c>
      <c r="F2000" s="2">
        <f t="shared" si="381"/>
        <v>0</v>
      </c>
      <c r="G2000" s="2">
        <f t="shared" si="382"/>
        <v>0</v>
      </c>
      <c r="H2000" s="2">
        <f>MIN(Inputs!$B$2, (Inputs!$B$14 - F2000)/Inputs!$B$15)</f>
        <v>170</v>
      </c>
      <c r="I2000" s="2">
        <f>MAX(MIN(Inputs!$B$2, F2000*Inputs!$B$16, Inputs!$B$14*Inputs!$B$4 - G2000), 0)</f>
        <v>0</v>
      </c>
      <c r="J2000" s="2">
        <f>MAX(MIN(Inputs!$B$2, F2000*Inputs!$B$16, (Inputs!$B$14-F2000)/Inputs!$B$15)*Inputs!$B$9, 0)</f>
        <v>0</v>
      </c>
      <c r="K2000" s="2">
        <f>MAX(E2000*Inputs!$B$5 - B2000 - Inputs!$B$8, 0) * H2000</f>
        <v>0</v>
      </c>
      <c r="L2000" s="2">
        <f>IF(B2000 &gt;= D2000*Inputs!$B$10, MAX(B2000 - E2000/Inputs!$B$5 - Inputs!$B$8, 0) * I2000, 0)</f>
        <v>0</v>
      </c>
      <c r="M2000" s="2">
        <f t="shared" si="374"/>
        <v>0</v>
      </c>
      <c r="N2000" s="3" t="str">
        <f t="shared" si="375"/>
        <v>Idle</v>
      </c>
      <c r="O2000" s="3" t="str">
        <f t="shared" si="383"/>
        <v>Idle</v>
      </c>
      <c r="P2000" s="2">
        <f t="shared" si="376"/>
        <v>0</v>
      </c>
      <c r="Q2000" s="2">
        <f t="shared" si="377"/>
        <v>0</v>
      </c>
      <c r="R2000" s="2">
        <f t="shared" si="378"/>
        <v>0</v>
      </c>
      <c r="S2000" s="2">
        <f t="shared" si="379"/>
        <v>0</v>
      </c>
      <c r="T2000" s="2">
        <f t="shared" si="380"/>
        <v>0</v>
      </c>
      <c r="U2000" s="2">
        <f>IF(O2000="Reg", R2000 * Inputs!$B$7, 0)</f>
        <v>0</v>
      </c>
      <c r="V2000" s="2">
        <f>MAX(F2000 + P2000*Inputs!$B$15 - (Q2000/Inputs!$B$16) - U2000, 0)</f>
        <v>0</v>
      </c>
    </row>
    <row r="2001" spans="1:22" x14ac:dyDescent="0.3">
      <c r="A2001" s="1">
        <v>46106.291666666657</v>
      </c>
      <c r="B2001" s="2">
        <v>0</v>
      </c>
      <c r="C2001" s="2">
        <v>34.869652726532387</v>
      </c>
      <c r="D2001" s="2">
        <f t="shared" si="372"/>
        <v>33.109695248673425</v>
      </c>
      <c r="E2001" s="2">
        <f t="shared" si="373"/>
        <v>13.122312934082876</v>
      </c>
      <c r="F2001" s="2">
        <f t="shared" si="381"/>
        <v>0</v>
      </c>
      <c r="G2001" s="2">
        <f t="shared" si="382"/>
        <v>0</v>
      </c>
      <c r="H2001" s="2">
        <f>MIN(Inputs!$B$2, (Inputs!$B$14 - F2001)/Inputs!$B$15)</f>
        <v>170</v>
      </c>
      <c r="I2001" s="2">
        <f>MAX(MIN(Inputs!$B$2, F2001*Inputs!$B$16, Inputs!$B$14*Inputs!$B$4 - G2001), 0)</f>
        <v>0</v>
      </c>
      <c r="J2001" s="2">
        <f>MAX(MIN(Inputs!$B$2, F2001*Inputs!$B$16, (Inputs!$B$14-F2001)/Inputs!$B$15)*Inputs!$B$9, 0)</f>
        <v>0</v>
      </c>
      <c r="K2001" s="2">
        <f>MAX(E2001*Inputs!$B$5 - B2001 - Inputs!$B$8, 0) * H2001</f>
        <v>0</v>
      </c>
      <c r="L2001" s="2">
        <f>IF(B2001 &gt;= D2001*Inputs!$B$10, MAX(B2001 - E2001/Inputs!$B$5 - Inputs!$B$8, 0) * I2001, 0)</f>
        <v>0</v>
      </c>
      <c r="M2001" s="2">
        <f t="shared" si="374"/>
        <v>0</v>
      </c>
      <c r="N2001" s="3" t="str">
        <f t="shared" si="375"/>
        <v>Idle</v>
      </c>
      <c r="O2001" s="3" t="str">
        <f t="shared" si="383"/>
        <v>Idle</v>
      </c>
      <c r="P2001" s="2">
        <f t="shared" si="376"/>
        <v>0</v>
      </c>
      <c r="Q2001" s="2">
        <f t="shared" si="377"/>
        <v>0</v>
      </c>
      <c r="R2001" s="2">
        <f t="shared" si="378"/>
        <v>0</v>
      </c>
      <c r="S2001" s="2">
        <f t="shared" si="379"/>
        <v>0</v>
      </c>
      <c r="T2001" s="2">
        <f t="shared" si="380"/>
        <v>0</v>
      </c>
      <c r="U2001" s="2">
        <f>IF(O2001="Reg", R2001 * Inputs!$B$7, 0)</f>
        <v>0</v>
      </c>
      <c r="V2001" s="2">
        <f>MAX(F2001 + P2001*Inputs!$B$15 - (Q2001/Inputs!$B$16) - U2001, 0)</f>
        <v>0</v>
      </c>
    </row>
    <row r="2002" spans="1:22" x14ac:dyDescent="0.3">
      <c r="A2002" s="1">
        <v>46106.333333333343</v>
      </c>
      <c r="B2002" s="2">
        <v>0</v>
      </c>
      <c r="C2002" s="2">
        <v>7.0636590606189733</v>
      </c>
      <c r="D2002" s="2">
        <f t="shared" si="372"/>
        <v>33.109695248673425</v>
      </c>
      <c r="E2002" s="2">
        <f t="shared" si="373"/>
        <v>20.4626784077054</v>
      </c>
      <c r="F2002" s="2">
        <f t="shared" si="381"/>
        <v>0</v>
      </c>
      <c r="G2002" s="2">
        <f t="shared" si="382"/>
        <v>0</v>
      </c>
      <c r="H2002" s="2">
        <f>MIN(Inputs!$B$2, (Inputs!$B$14 - F2002)/Inputs!$B$15)</f>
        <v>170</v>
      </c>
      <c r="I2002" s="2">
        <f>MAX(MIN(Inputs!$B$2, F2002*Inputs!$B$16, Inputs!$B$14*Inputs!$B$4 - G2002), 0)</f>
        <v>0</v>
      </c>
      <c r="J2002" s="2">
        <f>MAX(MIN(Inputs!$B$2, F2002*Inputs!$B$16, (Inputs!$B$14-F2002)/Inputs!$B$15)*Inputs!$B$9, 0)</f>
        <v>0</v>
      </c>
      <c r="K2002" s="2">
        <f>MAX(E2002*Inputs!$B$5 - B2002 - Inputs!$B$8, 0) * H2002</f>
        <v>0</v>
      </c>
      <c r="L2002" s="2">
        <f>IF(B2002 &gt;= D2002*Inputs!$B$10, MAX(B2002 - E2002/Inputs!$B$5 - Inputs!$B$8, 0) * I2002, 0)</f>
        <v>0</v>
      </c>
      <c r="M2002" s="2">
        <f t="shared" si="374"/>
        <v>0</v>
      </c>
      <c r="N2002" s="3" t="str">
        <f t="shared" si="375"/>
        <v>Idle</v>
      </c>
      <c r="O2002" s="3" t="str">
        <f t="shared" si="383"/>
        <v>Idle</v>
      </c>
      <c r="P2002" s="2">
        <f t="shared" si="376"/>
        <v>0</v>
      </c>
      <c r="Q2002" s="2">
        <f t="shared" si="377"/>
        <v>0</v>
      </c>
      <c r="R2002" s="2">
        <f t="shared" si="378"/>
        <v>0</v>
      </c>
      <c r="S2002" s="2">
        <f t="shared" si="379"/>
        <v>0</v>
      </c>
      <c r="T2002" s="2">
        <f t="shared" si="380"/>
        <v>0</v>
      </c>
      <c r="U2002" s="2">
        <f>IF(O2002="Reg", R2002 * Inputs!$B$7, 0)</f>
        <v>0</v>
      </c>
      <c r="V2002" s="2">
        <f>MAX(F2002 + P2002*Inputs!$B$15 - (Q2002/Inputs!$B$16) - U2002, 0)</f>
        <v>0</v>
      </c>
    </row>
    <row r="2003" spans="1:22" x14ac:dyDescent="0.3">
      <c r="A2003" s="1">
        <v>46106.375</v>
      </c>
      <c r="B2003" s="2">
        <v>7.0504405003204198</v>
      </c>
      <c r="C2003" s="2">
        <v>24.1086239310591</v>
      </c>
      <c r="D2003" s="2">
        <f t="shared" si="372"/>
        <v>33.109695248673425</v>
      </c>
      <c r="E2003" s="2">
        <f t="shared" si="373"/>
        <v>28.674492733723113</v>
      </c>
      <c r="F2003" s="2">
        <f t="shared" si="381"/>
        <v>0</v>
      </c>
      <c r="G2003" s="2">
        <f t="shared" si="382"/>
        <v>0</v>
      </c>
      <c r="H2003" s="2">
        <f>MIN(Inputs!$B$2, (Inputs!$B$14 - F2003)/Inputs!$B$15)</f>
        <v>170</v>
      </c>
      <c r="I2003" s="2">
        <f>MAX(MIN(Inputs!$B$2, F2003*Inputs!$B$16, Inputs!$B$14*Inputs!$B$4 - G2003), 0)</f>
        <v>0</v>
      </c>
      <c r="J2003" s="2">
        <f>MAX(MIN(Inputs!$B$2, F2003*Inputs!$B$16, (Inputs!$B$14-F2003)/Inputs!$B$15)*Inputs!$B$9, 0)</f>
        <v>0</v>
      </c>
      <c r="K2003" s="2">
        <f>MAX(E2003*Inputs!$B$5 - B2003 - Inputs!$B$8, 0) * H2003</f>
        <v>0</v>
      </c>
      <c r="L2003" s="2">
        <f>IF(B2003 &gt;= D2003*Inputs!$B$10, MAX(B2003 - E2003/Inputs!$B$5 - Inputs!$B$8, 0) * I2003, 0)</f>
        <v>0</v>
      </c>
      <c r="M2003" s="2">
        <f t="shared" si="374"/>
        <v>0</v>
      </c>
      <c r="N2003" s="3" t="str">
        <f t="shared" si="375"/>
        <v>Idle</v>
      </c>
      <c r="O2003" s="3" t="str">
        <f t="shared" si="383"/>
        <v>Idle</v>
      </c>
      <c r="P2003" s="2">
        <f t="shared" si="376"/>
        <v>0</v>
      </c>
      <c r="Q2003" s="2">
        <f t="shared" si="377"/>
        <v>0</v>
      </c>
      <c r="R2003" s="2">
        <f t="shared" si="378"/>
        <v>0</v>
      </c>
      <c r="S2003" s="2">
        <f t="shared" si="379"/>
        <v>0</v>
      </c>
      <c r="T2003" s="2">
        <f t="shared" si="380"/>
        <v>0</v>
      </c>
      <c r="U2003" s="2">
        <f>IF(O2003="Reg", R2003 * Inputs!$B$7, 0)</f>
        <v>0</v>
      </c>
      <c r="V2003" s="2">
        <f>MAX(F2003 + P2003*Inputs!$B$15 - (Q2003/Inputs!$B$16) - U2003, 0)</f>
        <v>0</v>
      </c>
    </row>
    <row r="2004" spans="1:22" x14ac:dyDescent="0.3">
      <c r="A2004" s="1">
        <v>46106.416666666657</v>
      </c>
      <c r="B2004" s="2">
        <v>11.24573711646538</v>
      </c>
      <c r="C2004" s="2">
        <v>4.395568954113882</v>
      </c>
      <c r="D2004" s="2">
        <f t="shared" si="372"/>
        <v>33.109695248673425</v>
      </c>
      <c r="E2004" s="2">
        <f t="shared" si="373"/>
        <v>37.040895583084769</v>
      </c>
      <c r="F2004" s="2">
        <f t="shared" si="381"/>
        <v>0</v>
      </c>
      <c r="G2004" s="2">
        <f t="shared" si="382"/>
        <v>0</v>
      </c>
      <c r="H2004" s="2">
        <f>MIN(Inputs!$B$2, (Inputs!$B$14 - F2004)/Inputs!$B$15)</f>
        <v>170</v>
      </c>
      <c r="I2004" s="2">
        <f>MAX(MIN(Inputs!$B$2, F2004*Inputs!$B$16, Inputs!$B$14*Inputs!$B$4 - G2004), 0)</f>
        <v>0</v>
      </c>
      <c r="J2004" s="2">
        <f>MAX(MIN(Inputs!$B$2, F2004*Inputs!$B$16, (Inputs!$B$14-F2004)/Inputs!$B$15)*Inputs!$B$9, 0)</f>
        <v>0</v>
      </c>
      <c r="K2004" s="2">
        <f>MAX(E2004*Inputs!$B$5 - B2004 - Inputs!$B$8, 0) * H2004</f>
        <v>229.54266943036663</v>
      </c>
      <c r="L2004" s="2">
        <f>IF(B2004 &gt;= D2004*Inputs!$B$10, MAX(B2004 - E2004/Inputs!$B$5 - Inputs!$B$8, 0) * I2004, 0)</f>
        <v>0</v>
      </c>
      <c r="M2004" s="2">
        <f t="shared" si="374"/>
        <v>0</v>
      </c>
      <c r="N2004" s="3" t="str">
        <f t="shared" si="375"/>
        <v>Charge</v>
      </c>
      <c r="O2004" s="3" t="str">
        <f t="shared" si="383"/>
        <v>Charge</v>
      </c>
      <c r="P2004" s="2">
        <f t="shared" si="376"/>
        <v>170</v>
      </c>
      <c r="Q2004" s="2">
        <f t="shared" si="377"/>
        <v>0</v>
      </c>
      <c r="R2004" s="2">
        <f t="shared" si="378"/>
        <v>0</v>
      </c>
      <c r="S2004" s="2">
        <f t="shared" si="379"/>
        <v>-1911.7753097991144</v>
      </c>
      <c r="T2004" s="2">
        <f t="shared" si="380"/>
        <v>0</v>
      </c>
      <c r="U2004" s="2">
        <f>IF(O2004="Reg", R2004 * Inputs!$B$7, 0)</f>
        <v>0</v>
      </c>
      <c r="V2004" s="2">
        <f>MAX(F2004 + P2004*Inputs!$B$15 - (Q2004/Inputs!$B$16) - U2004, 0)</f>
        <v>170</v>
      </c>
    </row>
    <row r="2005" spans="1:22" x14ac:dyDescent="0.3">
      <c r="A2005" s="1">
        <v>46106.458333333343</v>
      </c>
      <c r="B2005" s="2">
        <v>20.21475719197699</v>
      </c>
      <c r="C2005" s="2">
        <v>3.7634950614389271</v>
      </c>
      <c r="D2005" s="2">
        <f t="shared" si="372"/>
        <v>33.109695248673425</v>
      </c>
      <c r="E2005" s="2">
        <f t="shared" si="373"/>
        <v>45.846100996319898</v>
      </c>
      <c r="F2005" s="2">
        <f t="shared" si="381"/>
        <v>170</v>
      </c>
      <c r="G2005" s="2">
        <f t="shared" si="382"/>
        <v>0</v>
      </c>
      <c r="H2005" s="2">
        <f>MIN(Inputs!$B$2, (Inputs!$B$14 - F2005)/Inputs!$B$15)</f>
        <v>170</v>
      </c>
      <c r="I2005" s="2">
        <f>MAX(MIN(Inputs!$B$2, F2005*Inputs!$B$16, Inputs!$B$14*Inputs!$B$4 - G2005), 0)</f>
        <v>170</v>
      </c>
      <c r="J2005" s="2">
        <f>MAX(MIN(Inputs!$B$2, F2005*Inputs!$B$16, (Inputs!$B$14-F2005)/Inputs!$B$15)*Inputs!$B$9, 0)</f>
        <v>136</v>
      </c>
      <c r="K2005" s="2">
        <f>MAX(E2005*Inputs!$B$5 - B2005 - Inputs!$B$8, 0) * H2005</f>
        <v>22.067986413367926</v>
      </c>
      <c r="L2005" s="2">
        <f>IF(B2005 &gt;= D2005*Inputs!$B$10, MAX(B2005 - E2005/Inputs!$B$5 - Inputs!$B$8, 0) * I2005, 0)</f>
        <v>0</v>
      </c>
      <c r="M2005" s="2">
        <f t="shared" si="374"/>
        <v>511.83532835569406</v>
      </c>
      <c r="N2005" s="3" t="str">
        <f t="shared" si="375"/>
        <v>Reg</v>
      </c>
      <c r="O2005" s="3" t="str">
        <f t="shared" si="383"/>
        <v>Charge</v>
      </c>
      <c r="P2005" s="2">
        <f t="shared" si="376"/>
        <v>170</v>
      </c>
      <c r="Q2005" s="2">
        <f t="shared" si="377"/>
        <v>0</v>
      </c>
      <c r="R2005" s="2">
        <f t="shared" si="378"/>
        <v>0</v>
      </c>
      <c r="S2005" s="2">
        <f t="shared" si="379"/>
        <v>-3436.5087226360884</v>
      </c>
      <c r="T2005" s="2">
        <f t="shared" si="380"/>
        <v>0</v>
      </c>
      <c r="U2005" s="2">
        <f>IF(O2005="Reg", R2005 * Inputs!$B$7, 0)</f>
        <v>0</v>
      </c>
      <c r="V2005" s="2">
        <f>MAX(F2005 + P2005*Inputs!$B$15 - (Q2005/Inputs!$B$16) - U2005, 0)</f>
        <v>340</v>
      </c>
    </row>
    <row r="2006" spans="1:22" x14ac:dyDescent="0.3">
      <c r="A2006" s="1">
        <v>46106.5</v>
      </c>
      <c r="B2006" s="2">
        <v>40.222942795734468</v>
      </c>
      <c r="C2006" s="2">
        <v>28.127525330433091</v>
      </c>
      <c r="D2006" s="2">
        <f t="shared" si="372"/>
        <v>33.109695248673425</v>
      </c>
      <c r="E2006" s="2">
        <f t="shared" si="373"/>
        <v>54.137417400883017</v>
      </c>
      <c r="F2006" s="2">
        <f t="shared" si="381"/>
        <v>340</v>
      </c>
      <c r="G2006" s="2">
        <f t="shared" si="382"/>
        <v>0</v>
      </c>
      <c r="H2006" s="2">
        <f>MIN(Inputs!$B$2, (Inputs!$B$14 - F2006)/Inputs!$B$15)</f>
        <v>0</v>
      </c>
      <c r="I2006" s="2">
        <f>MAX(MIN(Inputs!$B$2, F2006*Inputs!$B$16, Inputs!$B$14*Inputs!$B$4 - G2006), 0)</f>
        <v>170</v>
      </c>
      <c r="J2006" s="2">
        <f>MAX(MIN(Inputs!$B$2, F2006*Inputs!$B$16, (Inputs!$B$14-F2006)/Inputs!$B$15)*Inputs!$B$9, 0)</f>
        <v>0</v>
      </c>
      <c r="K2006" s="2">
        <f>MAX(E2006*Inputs!$B$5 - B2006 - Inputs!$B$8, 0) * H2006</f>
        <v>0</v>
      </c>
      <c r="L2006" s="2">
        <f>IF(B2006 &gt;= D2006*Inputs!$B$10, MAX(B2006 - E2006/Inputs!$B$5 - Inputs!$B$8, 0) * I2006, 0)</f>
        <v>0</v>
      </c>
      <c r="M2006" s="2">
        <f t="shared" si="374"/>
        <v>0</v>
      </c>
      <c r="N2006" s="3" t="str">
        <f t="shared" si="375"/>
        <v>Idle</v>
      </c>
      <c r="O2006" s="3" t="str">
        <f t="shared" si="383"/>
        <v>Idle</v>
      </c>
      <c r="P2006" s="2">
        <f t="shared" si="376"/>
        <v>0</v>
      </c>
      <c r="Q2006" s="2">
        <f t="shared" si="377"/>
        <v>0</v>
      </c>
      <c r="R2006" s="2">
        <f t="shared" si="378"/>
        <v>0</v>
      </c>
      <c r="S2006" s="2">
        <f t="shared" si="379"/>
        <v>0</v>
      </c>
      <c r="T2006" s="2">
        <f t="shared" si="380"/>
        <v>0</v>
      </c>
      <c r="U2006" s="2">
        <f>IF(O2006="Reg", R2006 * Inputs!$B$7, 0)</f>
        <v>0</v>
      </c>
      <c r="V2006" s="2">
        <f>MAX(F2006 + P2006*Inputs!$B$15 - (Q2006/Inputs!$B$16) - U2006, 0)</f>
        <v>340</v>
      </c>
    </row>
    <row r="2007" spans="1:22" x14ac:dyDescent="0.3">
      <c r="A2007" s="1">
        <v>46106.541666666657</v>
      </c>
      <c r="B2007" s="2">
        <v>44.042192841735151</v>
      </c>
      <c r="C2007" s="2">
        <v>6.0305580021854066</v>
      </c>
      <c r="D2007" s="2">
        <f t="shared" si="372"/>
        <v>33.109695248673425</v>
      </c>
      <c r="E2007" s="2">
        <f t="shared" si="373"/>
        <v>59.135879223977476</v>
      </c>
      <c r="F2007" s="2">
        <f t="shared" si="381"/>
        <v>340</v>
      </c>
      <c r="G2007" s="2">
        <f t="shared" si="382"/>
        <v>0</v>
      </c>
      <c r="H2007" s="2">
        <f>MIN(Inputs!$B$2, (Inputs!$B$14 - F2007)/Inputs!$B$15)</f>
        <v>0</v>
      </c>
      <c r="I2007" s="2">
        <f>MAX(MIN(Inputs!$B$2, F2007*Inputs!$B$16, Inputs!$B$14*Inputs!$B$4 - G2007), 0)</f>
        <v>170</v>
      </c>
      <c r="J2007" s="2">
        <f>MAX(MIN(Inputs!$B$2, F2007*Inputs!$B$16, (Inputs!$B$14-F2007)/Inputs!$B$15)*Inputs!$B$9, 0)</f>
        <v>0</v>
      </c>
      <c r="K2007" s="2">
        <f>MAX(E2007*Inputs!$B$5 - B2007 - Inputs!$B$8, 0) * H2007</f>
        <v>0</v>
      </c>
      <c r="L2007" s="2">
        <f>IF(B2007 &gt;= D2007*Inputs!$B$10, MAX(B2007 - E2007/Inputs!$B$5 - Inputs!$B$8, 0) * I2007, 0)</f>
        <v>0</v>
      </c>
      <c r="M2007" s="2">
        <f t="shared" si="374"/>
        <v>0</v>
      </c>
      <c r="N2007" s="3" t="str">
        <f t="shared" si="375"/>
        <v>Idle</v>
      </c>
      <c r="O2007" s="3" t="str">
        <f t="shared" si="383"/>
        <v>Idle</v>
      </c>
      <c r="P2007" s="2">
        <f t="shared" si="376"/>
        <v>0</v>
      </c>
      <c r="Q2007" s="2">
        <f t="shared" si="377"/>
        <v>0</v>
      </c>
      <c r="R2007" s="2">
        <f t="shared" si="378"/>
        <v>0</v>
      </c>
      <c r="S2007" s="2">
        <f t="shared" si="379"/>
        <v>0</v>
      </c>
      <c r="T2007" s="2">
        <f t="shared" si="380"/>
        <v>0</v>
      </c>
      <c r="U2007" s="2">
        <f>IF(O2007="Reg", R2007 * Inputs!$B$7, 0)</f>
        <v>0</v>
      </c>
      <c r="V2007" s="2">
        <f>MAX(F2007 + P2007*Inputs!$B$15 - (Q2007/Inputs!$B$16) - U2007, 0)</f>
        <v>340</v>
      </c>
    </row>
    <row r="2008" spans="1:22" x14ac:dyDescent="0.3">
      <c r="A2008" s="1">
        <v>46106.583333333343</v>
      </c>
      <c r="B2008" s="2">
        <v>49.270885956106262</v>
      </c>
      <c r="C2008" s="2">
        <v>5.7276946329742797</v>
      </c>
      <c r="D2008" s="2">
        <f t="shared" si="372"/>
        <v>33.109695248673425</v>
      </c>
      <c r="E2008" s="2">
        <f t="shared" si="373"/>
        <v>63.454513436126895</v>
      </c>
      <c r="F2008" s="2">
        <f t="shared" si="381"/>
        <v>340</v>
      </c>
      <c r="G2008" s="2">
        <f t="shared" si="382"/>
        <v>0</v>
      </c>
      <c r="H2008" s="2">
        <f>MIN(Inputs!$B$2, (Inputs!$B$14 - F2008)/Inputs!$B$15)</f>
        <v>0</v>
      </c>
      <c r="I2008" s="2">
        <f>MAX(MIN(Inputs!$B$2, F2008*Inputs!$B$16, Inputs!$B$14*Inputs!$B$4 - G2008), 0)</f>
        <v>170</v>
      </c>
      <c r="J2008" s="2">
        <f>MAX(MIN(Inputs!$B$2, F2008*Inputs!$B$16, (Inputs!$B$14-F2008)/Inputs!$B$15)*Inputs!$B$9, 0)</f>
        <v>0</v>
      </c>
      <c r="K2008" s="2">
        <f>MAX(E2008*Inputs!$B$5 - B2008 - Inputs!$B$8, 0) * H2008</f>
        <v>0</v>
      </c>
      <c r="L2008" s="2">
        <f>IF(B2008 &gt;= D2008*Inputs!$B$10, MAX(B2008 - E2008/Inputs!$B$5 - Inputs!$B$8, 0) * I2008, 0)</f>
        <v>0</v>
      </c>
      <c r="M2008" s="2">
        <f t="shared" si="374"/>
        <v>0</v>
      </c>
      <c r="N2008" s="3" t="str">
        <f t="shared" si="375"/>
        <v>Idle</v>
      </c>
      <c r="O2008" s="3" t="str">
        <f t="shared" si="383"/>
        <v>Idle</v>
      </c>
      <c r="P2008" s="2">
        <f t="shared" si="376"/>
        <v>0</v>
      </c>
      <c r="Q2008" s="2">
        <f t="shared" si="377"/>
        <v>0</v>
      </c>
      <c r="R2008" s="2">
        <f t="shared" si="378"/>
        <v>0</v>
      </c>
      <c r="S2008" s="2">
        <f t="shared" si="379"/>
        <v>0</v>
      </c>
      <c r="T2008" s="2">
        <f t="shared" si="380"/>
        <v>0</v>
      </c>
      <c r="U2008" s="2">
        <f>IF(O2008="Reg", R2008 * Inputs!$B$7, 0)</f>
        <v>0</v>
      </c>
      <c r="V2008" s="2">
        <f>MAX(F2008 + P2008*Inputs!$B$15 - (Q2008/Inputs!$B$16) - U2008, 0)</f>
        <v>340</v>
      </c>
    </row>
    <row r="2009" spans="1:22" x14ac:dyDescent="0.3">
      <c r="A2009" s="1">
        <v>46106.625</v>
      </c>
      <c r="B2009" s="2">
        <v>57.248857596490318</v>
      </c>
      <c r="C2009" s="2">
        <v>10.28029151587522</v>
      </c>
      <c r="D2009" s="2">
        <f t="shared" si="372"/>
        <v>33.109695248673425</v>
      </c>
      <c r="E2009" s="2">
        <f t="shared" si="373"/>
        <v>66.04129661291033</v>
      </c>
      <c r="F2009" s="2">
        <f t="shared" si="381"/>
        <v>340</v>
      </c>
      <c r="G2009" s="2">
        <f t="shared" si="382"/>
        <v>0</v>
      </c>
      <c r="H2009" s="2">
        <f>MIN(Inputs!$B$2, (Inputs!$B$14 - F2009)/Inputs!$B$15)</f>
        <v>0</v>
      </c>
      <c r="I2009" s="2">
        <f>MAX(MIN(Inputs!$B$2, F2009*Inputs!$B$16, Inputs!$B$14*Inputs!$B$4 - G2009), 0)</f>
        <v>170</v>
      </c>
      <c r="J2009" s="2">
        <f>MAX(MIN(Inputs!$B$2, F2009*Inputs!$B$16, (Inputs!$B$14-F2009)/Inputs!$B$15)*Inputs!$B$9, 0)</f>
        <v>0</v>
      </c>
      <c r="K2009" s="2">
        <f>MAX(E2009*Inputs!$B$5 - B2009 - Inputs!$B$8, 0) * H2009</f>
        <v>0</v>
      </c>
      <c r="L2009" s="2">
        <f>IF(B2009 &gt;= D2009*Inputs!$B$10, MAX(B2009 - E2009/Inputs!$B$5 - Inputs!$B$8, 0) * I2009, 0)</f>
        <v>0</v>
      </c>
      <c r="M2009" s="2">
        <f t="shared" si="374"/>
        <v>0</v>
      </c>
      <c r="N2009" s="3" t="str">
        <f t="shared" si="375"/>
        <v>Idle</v>
      </c>
      <c r="O2009" s="3" t="str">
        <f t="shared" si="383"/>
        <v>Idle</v>
      </c>
      <c r="P2009" s="2">
        <f t="shared" si="376"/>
        <v>0</v>
      </c>
      <c r="Q2009" s="2">
        <f t="shared" si="377"/>
        <v>0</v>
      </c>
      <c r="R2009" s="2">
        <f t="shared" si="378"/>
        <v>0</v>
      </c>
      <c r="S2009" s="2">
        <f t="shared" si="379"/>
        <v>0</v>
      </c>
      <c r="T2009" s="2">
        <f t="shared" si="380"/>
        <v>0</v>
      </c>
      <c r="U2009" s="2">
        <f>IF(O2009="Reg", R2009 * Inputs!$B$7, 0)</f>
        <v>0</v>
      </c>
      <c r="V2009" s="2">
        <f>MAX(F2009 + P2009*Inputs!$B$15 - (Q2009/Inputs!$B$16) - U2009, 0)</f>
        <v>340</v>
      </c>
    </row>
    <row r="2010" spans="1:22" x14ac:dyDescent="0.3">
      <c r="A2010" s="1">
        <v>46106.666666666657</v>
      </c>
      <c r="B2010" s="2">
        <v>64.07696959587615</v>
      </c>
      <c r="C2010" s="2">
        <v>4.8939081461566376</v>
      </c>
      <c r="D2010" s="2">
        <f t="shared" si="372"/>
        <v>33.109695248673425</v>
      </c>
      <c r="E2010" s="2">
        <f t="shared" si="373"/>
        <v>66.243277086946335</v>
      </c>
      <c r="F2010" s="2">
        <f t="shared" si="381"/>
        <v>340</v>
      </c>
      <c r="G2010" s="2">
        <f t="shared" si="382"/>
        <v>0</v>
      </c>
      <c r="H2010" s="2">
        <f>MIN(Inputs!$B$2, (Inputs!$B$14 - F2010)/Inputs!$B$15)</f>
        <v>0</v>
      </c>
      <c r="I2010" s="2">
        <f>MAX(MIN(Inputs!$B$2, F2010*Inputs!$B$16, Inputs!$B$14*Inputs!$B$4 - G2010), 0)</f>
        <v>170</v>
      </c>
      <c r="J2010" s="2">
        <f>MAX(MIN(Inputs!$B$2, F2010*Inputs!$B$16, (Inputs!$B$14-F2010)/Inputs!$B$15)*Inputs!$B$9, 0)</f>
        <v>0</v>
      </c>
      <c r="K2010" s="2">
        <f>MAX(E2010*Inputs!$B$5 - B2010 - Inputs!$B$8, 0) * H2010</f>
        <v>0</v>
      </c>
      <c r="L2010" s="2">
        <f>IF(B2010 &gt;= D2010*Inputs!$B$10, MAX(B2010 - E2010/Inputs!$B$5 - Inputs!$B$8, 0) * I2010, 0)</f>
        <v>0</v>
      </c>
      <c r="M2010" s="2">
        <f t="shared" si="374"/>
        <v>0</v>
      </c>
      <c r="N2010" s="3" t="str">
        <f t="shared" si="375"/>
        <v>Idle</v>
      </c>
      <c r="O2010" s="3" t="str">
        <f t="shared" si="383"/>
        <v>Idle</v>
      </c>
      <c r="P2010" s="2">
        <f t="shared" si="376"/>
        <v>0</v>
      </c>
      <c r="Q2010" s="2">
        <f t="shared" si="377"/>
        <v>0</v>
      </c>
      <c r="R2010" s="2">
        <f t="shared" si="378"/>
        <v>0</v>
      </c>
      <c r="S2010" s="2">
        <f t="shared" si="379"/>
        <v>0</v>
      </c>
      <c r="T2010" s="2">
        <f t="shared" si="380"/>
        <v>0</v>
      </c>
      <c r="U2010" s="2">
        <f>IF(O2010="Reg", R2010 * Inputs!$B$7, 0)</f>
        <v>0</v>
      </c>
      <c r="V2010" s="2">
        <f>MAX(F2010 + P2010*Inputs!$B$15 - (Q2010/Inputs!$B$16) - U2010, 0)</f>
        <v>340</v>
      </c>
    </row>
    <row r="2011" spans="1:22" x14ac:dyDescent="0.3">
      <c r="A2011" s="1">
        <v>46106.708333333343</v>
      </c>
      <c r="B2011" s="2">
        <v>69.962655619355772</v>
      </c>
      <c r="C2011" s="2">
        <v>13.71919252465408</v>
      </c>
      <c r="D2011" s="2">
        <f t="shared" si="372"/>
        <v>33.109695248673425</v>
      </c>
      <c r="E2011" s="2">
        <f t="shared" si="373"/>
        <v>64.349468957534228</v>
      </c>
      <c r="F2011" s="2">
        <f t="shared" si="381"/>
        <v>340</v>
      </c>
      <c r="G2011" s="2">
        <f t="shared" si="382"/>
        <v>0</v>
      </c>
      <c r="H2011" s="2">
        <f>MIN(Inputs!$B$2, (Inputs!$B$14 - F2011)/Inputs!$B$15)</f>
        <v>0</v>
      </c>
      <c r="I2011" s="2">
        <f>MAX(MIN(Inputs!$B$2, F2011*Inputs!$B$16, Inputs!$B$14*Inputs!$B$4 - G2011), 0)</f>
        <v>170</v>
      </c>
      <c r="J2011" s="2">
        <f>MAX(MIN(Inputs!$B$2, F2011*Inputs!$B$16, (Inputs!$B$14-F2011)/Inputs!$B$15)*Inputs!$B$9, 0)</f>
        <v>0</v>
      </c>
      <c r="K2011" s="2">
        <f>MAX(E2011*Inputs!$B$5 - B2011 - Inputs!$B$8, 0) * H2011</f>
        <v>0</v>
      </c>
      <c r="L2011" s="2">
        <f>IF(B2011 &gt;= D2011*Inputs!$B$10, MAX(B2011 - E2011/Inputs!$B$5 - Inputs!$B$8, 0) * I2011, 0)</f>
        <v>0</v>
      </c>
      <c r="M2011" s="2">
        <f t="shared" si="374"/>
        <v>0</v>
      </c>
      <c r="N2011" s="3" t="str">
        <f t="shared" si="375"/>
        <v>Idle</v>
      </c>
      <c r="O2011" s="3" t="str">
        <f t="shared" si="383"/>
        <v>Idle</v>
      </c>
      <c r="P2011" s="2">
        <f t="shared" si="376"/>
        <v>0</v>
      </c>
      <c r="Q2011" s="2">
        <f t="shared" si="377"/>
        <v>0</v>
      </c>
      <c r="R2011" s="2">
        <f t="shared" si="378"/>
        <v>0</v>
      </c>
      <c r="S2011" s="2">
        <f t="shared" si="379"/>
        <v>0</v>
      </c>
      <c r="T2011" s="2">
        <f t="shared" si="380"/>
        <v>0</v>
      </c>
      <c r="U2011" s="2">
        <f>IF(O2011="Reg", R2011 * Inputs!$B$7, 0)</f>
        <v>0</v>
      </c>
      <c r="V2011" s="2">
        <f>MAX(F2011 + P2011*Inputs!$B$15 - (Q2011/Inputs!$B$16) - U2011, 0)</f>
        <v>340</v>
      </c>
    </row>
    <row r="2012" spans="1:22" x14ac:dyDescent="0.3">
      <c r="A2012" s="1">
        <v>46106.75</v>
      </c>
      <c r="B2012" s="2">
        <v>70.213713734301223</v>
      </c>
      <c r="C2012" s="2">
        <v>24.921614277686039</v>
      </c>
      <c r="D2012" s="2">
        <f t="shared" si="372"/>
        <v>33.109695248673425</v>
      </c>
      <c r="E2012" s="2">
        <f t="shared" si="373"/>
        <v>60.381206280108643</v>
      </c>
      <c r="F2012" s="2">
        <f t="shared" si="381"/>
        <v>340</v>
      </c>
      <c r="G2012" s="2">
        <f t="shared" si="382"/>
        <v>0</v>
      </c>
      <c r="H2012" s="2">
        <f>MIN(Inputs!$B$2, (Inputs!$B$14 - F2012)/Inputs!$B$15)</f>
        <v>0</v>
      </c>
      <c r="I2012" s="2">
        <f>MAX(MIN(Inputs!$B$2, F2012*Inputs!$B$16, Inputs!$B$14*Inputs!$B$4 - G2012), 0)</f>
        <v>170</v>
      </c>
      <c r="J2012" s="2">
        <f>MAX(MIN(Inputs!$B$2, F2012*Inputs!$B$16, (Inputs!$B$14-F2012)/Inputs!$B$15)*Inputs!$B$9, 0)</f>
        <v>0</v>
      </c>
      <c r="K2012" s="2">
        <f>MAX(E2012*Inputs!$B$5 - B2012 - Inputs!$B$8, 0) * H2012</f>
        <v>0</v>
      </c>
      <c r="L2012" s="2">
        <f>IF(B2012 &gt;= D2012*Inputs!$B$10, MAX(B2012 - E2012/Inputs!$B$5 - Inputs!$B$8, 0) * I2012, 0)</f>
        <v>0</v>
      </c>
      <c r="M2012" s="2">
        <f t="shared" si="374"/>
        <v>0</v>
      </c>
      <c r="N2012" s="3" t="str">
        <f t="shared" si="375"/>
        <v>Idle</v>
      </c>
      <c r="O2012" s="3" t="str">
        <f t="shared" si="383"/>
        <v>Idle</v>
      </c>
      <c r="P2012" s="2">
        <f t="shared" si="376"/>
        <v>0</v>
      </c>
      <c r="Q2012" s="2">
        <f t="shared" si="377"/>
        <v>0</v>
      </c>
      <c r="R2012" s="2">
        <f t="shared" si="378"/>
        <v>0</v>
      </c>
      <c r="S2012" s="2">
        <f t="shared" si="379"/>
        <v>0</v>
      </c>
      <c r="T2012" s="2">
        <f t="shared" si="380"/>
        <v>0</v>
      </c>
      <c r="U2012" s="2">
        <f>IF(O2012="Reg", R2012 * Inputs!$B$7, 0)</f>
        <v>0</v>
      </c>
      <c r="V2012" s="2">
        <f>MAX(F2012 + P2012*Inputs!$B$15 - (Q2012/Inputs!$B$16) - U2012, 0)</f>
        <v>340</v>
      </c>
    </row>
    <row r="2013" spans="1:22" x14ac:dyDescent="0.3">
      <c r="A2013" s="1">
        <v>46106.791666666657</v>
      </c>
      <c r="B2013" s="2">
        <v>69.953998114631645</v>
      </c>
      <c r="C2013" s="2">
        <v>33.718698495112719</v>
      </c>
      <c r="D2013" s="2">
        <f t="shared" si="372"/>
        <v>33.109695248673425</v>
      </c>
      <c r="E2013" s="2">
        <f t="shared" si="373"/>
        <v>53.349426500631431</v>
      </c>
      <c r="F2013" s="2">
        <f t="shared" si="381"/>
        <v>340</v>
      </c>
      <c r="G2013" s="2">
        <f t="shared" si="382"/>
        <v>0</v>
      </c>
      <c r="H2013" s="2">
        <f>MIN(Inputs!$B$2, (Inputs!$B$14 - F2013)/Inputs!$B$15)</f>
        <v>0</v>
      </c>
      <c r="I2013" s="2">
        <f>MAX(MIN(Inputs!$B$2, F2013*Inputs!$B$16, Inputs!$B$14*Inputs!$B$4 - G2013), 0)</f>
        <v>170</v>
      </c>
      <c r="J2013" s="2">
        <f>MAX(MIN(Inputs!$B$2, F2013*Inputs!$B$16, (Inputs!$B$14-F2013)/Inputs!$B$15)*Inputs!$B$9, 0)</f>
        <v>0</v>
      </c>
      <c r="K2013" s="2">
        <f>MAX(E2013*Inputs!$B$5 - B2013 - Inputs!$B$8, 0) * H2013</f>
        <v>0</v>
      </c>
      <c r="L2013" s="2">
        <f>IF(B2013 &gt;= D2013*Inputs!$B$10, MAX(B2013 - E2013/Inputs!$B$5 - Inputs!$B$8, 0) * I2013, 0)</f>
        <v>0</v>
      </c>
      <c r="M2013" s="2">
        <f t="shared" si="374"/>
        <v>0</v>
      </c>
      <c r="N2013" s="3" t="str">
        <f t="shared" si="375"/>
        <v>Idle</v>
      </c>
      <c r="O2013" s="3" t="str">
        <f t="shared" si="383"/>
        <v>Idle</v>
      </c>
      <c r="P2013" s="2">
        <f t="shared" si="376"/>
        <v>0</v>
      </c>
      <c r="Q2013" s="2">
        <f t="shared" si="377"/>
        <v>0</v>
      </c>
      <c r="R2013" s="2">
        <f t="shared" si="378"/>
        <v>0</v>
      </c>
      <c r="S2013" s="2">
        <f t="shared" si="379"/>
        <v>0</v>
      </c>
      <c r="T2013" s="2">
        <f t="shared" si="380"/>
        <v>0</v>
      </c>
      <c r="U2013" s="2">
        <f>IF(O2013="Reg", R2013 * Inputs!$B$7, 0)</f>
        <v>0</v>
      </c>
      <c r="V2013" s="2">
        <f>MAX(F2013 + P2013*Inputs!$B$15 - (Q2013/Inputs!$B$16) - U2013, 0)</f>
        <v>340</v>
      </c>
    </row>
    <row r="2014" spans="1:22" x14ac:dyDescent="0.3">
      <c r="A2014" s="1">
        <v>46106.833333333343</v>
      </c>
      <c r="B2014" s="2">
        <v>64.791585016806863</v>
      </c>
      <c r="C2014" s="2">
        <v>17.55749603639444</v>
      </c>
      <c r="D2014" s="2">
        <f t="shared" si="372"/>
        <v>33.109695248673425</v>
      </c>
      <c r="E2014" s="2">
        <f t="shared" si="373"/>
        <v>44.781187259427497</v>
      </c>
      <c r="F2014" s="2">
        <f t="shared" si="381"/>
        <v>340</v>
      </c>
      <c r="G2014" s="2">
        <f t="shared" si="382"/>
        <v>0</v>
      </c>
      <c r="H2014" s="2">
        <f>MIN(Inputs!$B$2, (Inputs!$B$14 - F2014)/Inputs!$B$15)</f>
        <v>0</v>
      </c>
      <c r="I2014" s="2">
        <f>MAX(MIN(Inputs!$B$2, F2014*Inputs!$B$16, Inputs!$B$14*Inputs!$B$4 - G2014), 0)</f>
        <v>170</v>
      </c>
      <c r="J2014" s="2">
        <f>MAX(MIN(Inputs!$B$2, F2014*Inputs!$B$16, (Inputs!$B$14-F2014)/Inputs!$B$15)*Inputs!$B$9, 0)</f>
        <v>0</v>
      </c>
      <c r="K2014" s="2">
        <f>MAX(E2014*Inputs!$B$5 - B2014 - Inputs!$B$8, 0) * H2014</f>
        <v>0</v>
      </c>
      <c r="L2014" s="2">
        <f>IF(B2014 &gt;= D2014*Inputs!$B$10, MAX(B2014 - E2014/Inputs!$B$5 - Inputs!$B$8, 0) * I2014, 0)</f>
        <v>0</v>
      </c>
      <c r="M2014" s="2">
        <f t="shared" si="374"/>
        <v>0</v>
      </c>
      <c r="N2014" s="3" t="str">
        <f t="shared" si="375"/>
        <v>Idle</v>
      </c>
      <c r="O2014" s="3" t="str">
        <f t="shared" si="383"/>
        <v>Idle</v>
      </c>
      <c r="P2014" s="2">
        <f t="shared" si="376"/>
        <v>0</v>
      </c>
      <c r="Q2014" s="2">
        <f t="shared" si="377"/>
        <v>0</v>
      </c>
      <c r="R2014" s="2">
        <f t="shared" si="378"/>
        <v>0</v>
      </c>
      <c r="S2014" s="2">
        <f t="shared" si="379"/>
        <v>0</v>
      </c>
      <c r="T2014" s="2">
        <f t="shared" si="380"/>
        <v>0</v>
      </c>
      <c r="U2014" s="2">
        <f>IF(O2014="Reg", R2014 * Inputs!$B$7, 0)</f>
        <v>0</v>
      </c>
      <c r="V2014" s="2">
        <f>MAX(F2014 + P2014*Inputs!$B$15 - (Q2014/Inputs!$B$16) - U2014, 0)</f>
        <v>340</v>
      </c>
    </row>
    <row r="2015" spans="1:22" x14ac:dyDescent="0.3">
      <c r="A2015" s="1">
        <v>46106.875</v>
      </c>
      <c r="B2015" s="2">
        <v>58.460740440706388</v>
      </c>
      <c r="C2015" s="2">
        <v>17.950542229634351</v>
      </c>
      <c r="D2015" s="2">
        <f t="shared" si="372"/>
        <v>33.109695248673425</v>
      </c>
      <c r="E2015" s="2">
        <f t="shared" si="373"/>
        <v>34.992124341996792</v>
      </c>
      <c r="F2015" s="2">
        <f t="shared" si="381"/>
        <v>340</v>
      </c>
      <c r="G2015" s="2">
        <f t="shared" si="382"/>
        <v>0</v>
      </c>
      <c r="H2015" s="2">
        <f>MIN(Inputs!$B$2, (Inputs!$B$14 - F2015)/Inputs!$B$15)</f>
        <v>0</v>
      </c>
      <c r="I2015" s="2">
        <f>MAX(MIN(Inputs!$B$2, F2015*Inputs!$B$16, Inputs!$B$14*Inputs!$B$4 - G2015), 0)</f>
        <v>170</v>
      </c>
      <c r="J2015" s="2">
        <f>MAX(MIN(Inputs!$B$2, F2015*Inputs!$B$16, (Inputs!$B$14-F2015)/Inputs!$B$15)*Inputs!$B$9, 0)</f>
        <v>0</v>
      </c>
      <c r="K2015" s="2">
        <f>MAX(E2015*Inputs!$B$5 - B2015 - Inputs!$B$8, 0) * H2015</f>
        <v>0</v>
      </c>
      <c r="L2015" s="2">
        <f>IF(B2015 &gt;= D2015*Inputs!$B$10, MAX(B2015 - E2015/Inputs!$B$5 - Inputs!$B$8, 0) * I2015, 0)</f>
        <v>0</v>
      </c>
      <c r="M2015" s="2">
        <f t="shared" si="374"/>
        <v>0</v>
      </c>
      <c r="N2015" s="3" t="str">
        <f t="shared" si="375"/>
        <v>Idle</v>
      </c>
      <c r="O2015" s="3" t="str">
        <f t="shared" si="383"/>
        <v>Idle</v>
      </c>
      <c r="P2015" s="2">
        <f t="shared" si="376"/>
        <v>0</v>
      </c>
      <c r="Q2015" s="2">
        <f t="shared" si="377"/>
        <v>0</v>
      </c>
      <c r="R2015" s="2">
        <f t="shared" si="378"/>
        <v>0</v>
      </c>
      <c r="S2015" s="2">
        <f t="shared" si="379"/>
        <v>0</v>
      </c>
      <c r="T2015" s="2">
        <f t="shared" si="380"/>
        <v>0</v>
      </c>
      <c r="U2015" s="2">
        <f>IF(O2015="Reg", R2015 * Inputs!$B$7, 0)</f>
        <v>0</v>
      </c>
      <c r="V2015" s="2">
        <f>MAX(F2015 + P2015*Inputs!$B$15 - (Q2015/Inputs!$B$16) - U2015, 0)</f>
        <v>340</v>
      </c>
    </row>
    <row r="2016" spans="1:22" x14ac:dyDescent="0.3">
      <c r="A2016" s="1">
        <v>46106.916666666657</v>
      </c>
      <c r="B2016" s="2">
        <v>52.714120819403448</v>
      </c>
      <c r="C2016" s="2">
        <v>13.22170441647317</v>
      </c>
      <c r="D2016" s="2">
        <f t="shared" si="372"/>
        <v>33.109695248673425</v>
      </c>
      <c r="E2016" s="2">
        <f t="shared" si="373"/>
        <v>26.527108771402123</v>
      </c>
      <c r="F2016" s="2">
        <f t="shared" si="381"/>
        <v>340</v>
      </c>
      <c r="G2016" s="2">
        <f t="shared" si="382"/>
        <v>0</v>
      </c>
      <c r="H2016" s="2">
        <f>MIN(Inputs!$B$2, (Inputs!$B$14 - F2016)/Inputs!$B$15)</f>
        <v>0</v>
      </c>
      <c r="I2016" s="2">
        <f>MAX(MIN(Inputs!$B$2, F2016*Inputs!$B$16, Inputs!$B$14*Inputs!$B$4 - G2016), 0)</f>
        <v>170</v>
      </c>
      <c r="J2016" s="2">
        <f>MAX(MIN(Inputs!$B$2, F2016*Inputs!$B$16, (Inputs!$B$14-F2016)/Inputs!$B$15)*Inputs!$B$9, 0)</f>
        <v>0</v>
      </c>
      <c r="K2016" s="2">
        <f>MAX(E2016*Inputs!$B$5 - B2016 - Inputs!$B$8, 0) * H2016</f>
        <v>0</v>
      </c>
      <c r="L2016" s="2">
        <f>IF(B2016 &gt;= D2016*Inputs!$B$10, MAX(B2016 - E2016/Inputs!$B$5 - Inputs!$B$8, 0) * I2016, 0)</f>
        <v>436.84543573226711</v>
      </c>
      <c r="M2016" s="2">
        <f t="shared" si="374"/>
        <v>0</v>
      </c>
      <c r="N2016" s="3" t="str">
        <f t="shared" si="375"/>
        <v>Discharge</v>
      </c>
      <c r="O2016" s="3" t="str">
        <f t="shared" si="383"/>
        <v>Discharge</v>
      </c>
      <c r="P2016" s="2">
        <f t="shared" si="376"/>
        <v>0</v>
      </c>
      <c r="Q2016" s="2">
        <f t="shared" si="377"/>
        <v>170</v>
      </c>
      <c r="R2016" s="2">
        <f t="shared" si="378"/>
        <v>0</v>
      </c>
      <c r="S2016" s="2">
        <f t="shared" si="379"/>
        <v>8961.4005392985855</v>
      </c>
      <c r="T2016" s="2">
        <f t="shared" si="380"/>
        <v>0</v>
      </c>
      <c r="U2016" s="2">
        <f>IF(O2016="Reg", R2016 * Inputs!$B$7, 0)</f>
        <v>0</v>
      </c>
      <c r="V2016" s="2">
        <f>MAX(F2016 + P2016*Inputs!$B$15 - (Q2016/Inputs!$B$16) - U2016, 0)</f>
        <v>170</v>
      </c>
    </row>
    <row r="2017" spans="1:22" x14ac:dyDescent="0.3">
      <c r="A2017" s="1">
        <v>46106.958333333343</v>
      </c>
      <c r="B2017" s="2">
        <v>46.153079554802247</v>
      </c>
      <c r="C2017" s="2">
        <v>4.2506514748006934</v>
      </c>
      <c r="D2017" s="2">
        <f t="shared" si="372"/>
        <v>33.109695248673425</v>
      </c>
      <c r="E2017" s="2">
        <f t="shared" si="373"/>
        <v>18.046595931395647</v>
      </c>
      <c r="F2017" s="2">
        <f t="shared" si="381"/>
        <v>170</v>
      </c>
      <c r="G2017" s="2">
        <f t="shared" si="382"/>
        <v>170</v>
      </c>
      <c r="H2017" s="2">
        <f>MIN(Inputs!$B$2, (Inputs!$B$14 - F2017)/Inputs!$B$15)</f>
        <v>170</v>
      </c>
      <c r="I2017" s="2">
        <f>MAX(MIN(Inputs!$B$2, F2017*Inputs!$B$16, Inputs!$B$14*Inputs!$B$4 - G2017), 0)</f>
        <v>170</v>
      </c>
      <c r="J2017" s="2">
        <f>MAX(MIN(Inputs!$B$2, F2017*Inputs!$B$16, (Inputs!$B$14-F2017)/Inputs!$B$15)*Inputs!$B$9, 0)</f>
        <v>136</v>
      </c>
      <c r="K2017" s="2">
        <f>MAX(E2017*Inputs!$B$5 - B2017 - Inputs!$B$8, 0) * H2017</f>
        <v>0</v>
      </c>
      <c r="L2017" s="2">
        <f>IF(B2017 &gt;= D2017*Inputs!$B$10, MAX(B2017 - E2017/Inputs!$B$5 - Inputs!$B$8, 0) * I2017, 0)</f>
        <v>959.74931029676861</v>
      </c>
      <c r="M2017" s="2">
        <f t="shared" si="374"/>
        <v>578.08860057289428</v>
      </c>
      <c r="N2017" s="3" t="str">
        <f t="shared" si="375"/>
        <v>Discharge</v>
      </c>
      <c r="O2017" s="3" t="str">
        <f t="shared" si="383"/>
        <v>Discharge</v>
      </c>
      <c r="P2017" s="2">
        <f t="shared" si="376"/>
        <v>0</v>
      </c>
      <c r="Q2017" s="2">
        <f t="shared" si="377"/>
        <v>170</v>
      </c>
      <c r="R2017" s="2">
        <f t="shared" si="378"/>
        <v>0</v>
      </c>
      <c r="S2017" s="2">
        <f t="shared" si="379"/>
        <v>7846.0235243163816</v>
      </c>
      <c r="T2017" s="2">
        <f t="shared" si="380"/>
        <v>0</v>
      </c>
      <c r="U2017" s="2">
        <f>IF(O2017="Reg", R2017 * Inputs!$B$7, 0)</f>
        <v>0</v>
      </c>
      <c r="V2017" s="2">
        <f>MAX(F2017 + P2017*Inputs!$B$15 - (Q2017/Inputs!$B$16) - U2017, 0)</f>
        <v>0</v>
      </c>
    </row>
    <row r="2018" spans="1:22" x14ac:dyDescent="0.3">
      <c r="A2018" s="1">
        <v>46107</v>
      </c>
      <c r="B2018" s="2">
        <v>28.023035057437941</v>
      </c>
      <c r="C2018" s="2">
        <v>3.7205520299684731</v>
      </c>
      <c r="D2018" s="2">
        <f t="shared" si="372"/>
        <v>31.168033042391126</v>
      </c>
      <c r="E2018" s="2">
        <f t="shared" si="373"/>
        <v>10.354416005595272</v>
      </c>
      <c r="F2018" s="2">
        <f t="shared" si="381"/>
        <v>0</v>
      </c>
      <c r="G2018" s="2">
        <f t="shared" si="382"/>
        <v>0</v>
      </c>
      <c r="H2018" s="2">
        <f>MIN(Inputs!$B$2, (Inputs!$B$14 - F2018)/Inputs!$B$15)</f>
        <v>170</v>
      </c>
      <c r="I2018" s="2">
        <f>MAX(MIN(Inputs!$B$2, F2018*Inputs!$B$16, Inputs!$B$14*Inputs!$B$4 - G2018), 0)</f>
        <v>0</v>
      </c>
      <c r="J2018" s="2">
        <f>MAX(MIN(Inputs!$B$2, F2018*Inputs!$B$16, (Inputs!$B$14-F2018)/Inputs!$B$15)*Inputs!$B$9, 0)</f>
        <v>0</v>
      </c>
      <c r="K2018" s="2">
        <f>MAX(E2018*Inputs!$B$5 - B2018 - Inputs!$B$8, 0) * H2018</f>
        <v>0</v>
      </c>
      <c r="L2018" s="2">
        <f>IF(B2018 &gt;= D2018*Inputs!$B$10, MAX(B2018 - E2018/Inputs!$B$5 - Inputs!$B$8, 0) * I2018, 0)</f>
        <v>0</v>
      </c>
      <c r="M2018" s="2">
        <f t="shared" si="374"/>
        <v>0</v>
      </c>
      <c r="N2018" s="3" t="str">
        <f t="shared" si="375"/>
        <v>Idle</v>
      </c>
      <c r="O2018" s="3" t="str">
        <f t="shared" si="383"/>
        <v>Idle</v>
      </c>
      <c r="P2018" s="2">
        <f t="shared" si="376"/>
        <v>0</v>
      </c>
      <c r="Q2018" s="2">
        <f t="shared" si="377"/>
        <v>0</v>
      </c>
      <c r="R2018" s="2">
        <f t="shared" si="378"/>
        <v>0</v>
      </c>
      <c r="S2018" s="2">
        <f t="shared" si="379"/>
        <v>0</v>
      </c>
      <c r="T2018" s="2">
        <f t="shared" si="380"/>
        <v>0</v>
      </c>
      <c r="U2018" s="2">
        <f>IF(O2018="Reg", R2018 * Inputs!$B$7, 0)</f>
        <v>0</v>
      </c>
      <c r="V2018" s="2">
        <f>MAX(F2018 + P2018*Inputs!$B$15 - (Q2018/Inputs!$B$16) - U2018, 0)</f>
        <v>0</v>
      </c>
    </row>
    <row r="2019" spans="1:22" x14ac:dyDescent="0.3">
      <c r="A2019" s="1">
        <v>46107.041666666657</v>
      </c>
      <c r="B2019" s="2">
        <v>18.544562667408101</v>
      </c>
      <c r="C2019" s="2">
        <v>11.24141534863019</v>
      </c>
      <c r="D2019" s="2">
        <f t="shared" si="372"/>
        <v>31.168033042391126</v>
      </c>
      <c r="E2019" s="2">
        <f t="shared" si="373"/>
        <v>5.6839101626889494</v>
      </c>
      <c r="F2019" s="2">
        <f t="shared" si="381"/>
        <v>0</v>
      </c>
      <c r="G2019" s="2">
        <f t="shared" si="382"/>
        <v>0</v>
      </c>
      <c r="H2019" s="2">
        <f>MIN(Inputs!$B$2, (Inputs!$B$14 - F2019)/Inputs!$B$15)</f>
        <v>170</v>
      </c>
      <c r="I2019" s="2">
        <f>MAX(MIN(Inputs!$B$2, F2019*Inputs!$B$16, Inputs!$B$14*Inputs!$B$4 - G2019), 0)</f>
        <v>0</v>
      </c>
      <c r="J2019" s="2">
        <f>MAX(MIN(Inputs!$B$2, F2019*Inputs!$B$16, (Inputs!$B$14-F2019)/Inputs!$B$15)*Inputs!$B$9, 0)</f>
        <v>0</v>
      </c>
      <c r="K2019" s="2">
        <f>MAX(E2019*Inputs!$B$5 - B2019 - Inputs!$B$8, 0) * H2019</f>
        <v>0</v>
      </c>
      <c r="L2019" s="2">
        <f>IF(B2019 &gt;= D2019*Inputs!$B$10, MAX(B2019 - E2019/Inputs!$B$5 - Inputs!$B$8, 0) * I2019, 0)</f>
        <v>0</v>
      </c>
      <c r="M2019" s="2">
        <f t="shared" si="374"/>
        <v>0</v>
      </c>
      <c r="N2019" s="3" t="str">
        <f t="shared" si="375"/>
        <v>Idle</v>
      </c>
      <c r="O2019" s="3" t="str">
        <f t="shared" si="383"/>
        <v>Idle</v>
      </c>
      <c r="P2019" s="2">
        <f t="shared" si="376"/>
        <v>0</v>
      </c>
      <c r="Q2019" s="2">
        <f t="shared" si="377"/>
        <v>0</v>
      </c>
      <c r="R2019" s="2">
        <f t="shared" si="378"/>
        <v>0</v>
      </c>
      <c r="S2019" s="2">
        <f t="shared" si="379"/>
        <v>0</v>
      </c>
      <c r="T2019" s="2">
        <f t="shared" si="380"/>
        <v>0</v>
      </c>
      <c r="U2019" s="2">
        <f>IF(O2019="Reg", R2019 * Inputs!$B$7, 0)</f>
        <v>0</v>
      </c>
      <c r="V2019" s="2">
        <f>MAX(F2019 + P2019*Inputs!$B$15 - (Q2019/Inputs!$B$16) - U2019, 0)</f>
        <v>0</v>
      </c>
    </row>
    <row r="2020" spans="1:22" x14ac:dyDescent="0.3">
      <c r="A2020" s="1">
        <v>46107.083333333343</v>
      </c>
      <c r="B2020" s="2">
        <v>6.057207512222611</v>
      </c>
      <c r="C2020" s="2">
        <v>7.5511313942179248</v>
      </c>
      <c r="D2020" s="2">
        <f t="shared" si="372"/>
        <v>31.168033042391126</v>
      </c>
      <c r="E2020" s="2">
        <f t="shared" si="373"/>
        <v>2.5931497181209333</v>
      </c>
      <c r="F2020" s="2">
        <f t="shared" si="381"/>
        <v>0</v>
      </c>
      <c r="G2020" s="2">
        <f t="shared" si="382"/>
        <v>0</v>
      </c>
      <c r="H2020" s="2">
        <f>MIN(Inputs!$B$2, (Inputs!$B$14 - F2020)/Inputs!$B$15)</f>
        <v>170</v>
      </c>
      <c r="I2020" s="2">
        <f>MAX(MIN(Inputs!$B$2, F2020*Inputs!$B$16, Inputs!$B$14*Inputs!$B$4 - G2020), 0)</f>
        <v>0</v>
      </c>
      <c r="J2020" s="2">
        <f>MAX(MIN(Inputs!$B$2, F2020*Inputs!$B$16, (Inputs!$B$14-F2020)/Inputs!$B$15)*Inputs!$B$9, 0)</f>
        <v>0</v>
      </c>
      <c r="K2020" s="2">
        <f>MAX(E2020*Inputs!$B$5 - B2020 - Inputs!$B$8, 0) * H2020</f>
        <v>0</v>
      </c>
      <c r="L2020" s="2">
        <f>IF(B2020 &gt;= D2020*Inputs!$B$10, MAX(B2020 - E2020/Inputs!$B$5 - Inputs!$B$8, 0) * I2020, 0)</f>
        <v>0</v>
      </c>
      <c r="M2020" s="2">
        <f t="shared" si="374"/>
        <v>0</v>
      </c>
      <c r="N2020" s="3" t="str">
        <f t="shared" si="375"/>
        <v>Idle</v>
      </c>
      <c r="O2020" s="3" t="str">
        <f t="shared" si="383"/>
        <v>Idle</v>
      </c>
      <c r="P2020" s="2">
        <f t="shared" si="376"/>
        <v>0</v>
      </c>
      <c r="Q2020" s="2">
        <f t="shared" si="377"/>
        <v>0</v>
      </c>
      <c r="R2020" s="2">
        <f t="shared" si="378"/>
        <v>0</v>
      </c>
      <c r="S2020" s="2">
        <f t="shared" si="379"/>
        <v>0</v>
      </c>
      <c r="T2020" s="2">
        <f t="shared" si="380"/>
        <v>0</v>
      </c>
      <c r="U2020" s="2">
        <f>IF(O2020="Reg", R2020 * Inputs!$B$7, 0)</f>
        <v>0</v>
      </c>
      <c r="V2020" s="2">
        <f>MAX(F2020 + P2020*Inputs!$B$15 - (Q2020/Inputs!$B$16) - U2020, 0)</f>
        <v>0</v>
      </c>
    </row>
    <row r="2021" spans="1:22" x14ac:dyDescent="0.3">
      <c r="A2021" s="1">
        <v>46107.125</v>
      </c>
      <c r="B2021" s="2">
        <v>7.670647017138374</v>
      </c>
      <c r="C2021" s="2">
        <v>10.05341342273814</v>
      </c>
      <c r="D2021" s="2">
        <f t="shared" si="372"/>
        <v>31.168033042391126</v>
      </c>
      <c r="E2021" s="2">
        <f t="shared" si="373"/>
        <v>1.5836151327504979</v>
      </c>
      <c r="F2021" s="2">
        <f t="shared" si="381"/>
        <v>0</v>
      </c>
      <c r="G2021" s="2">
        <f t="shared" si="382"/>
        <v>0</v>
      </c>
      <c r="H2021" s="2">
        <f>MIN(Inputs!$B$2, (Inputs!$B$14 - F2021)/Inputs!$B$15)</f>
        <v>170</v>
      </c>
      <c r="I2021" s="2">
        <f>MAX(MIN(Inputs!$B$2, F2021*Inputs!$B$16, Inputs!$B$14*Inputs!$B$4 - G2021), 0)</f>
        <v>0</v>
      </c>
      <c r="J2021" s="2">
        <f>MAX(MIN(Inputs!$B$2, F2021*Inputs!$B$16, (Inputs!$B$14-F2021)/Inputs!$B$15)*Inputs!$B$9, 0)</f>
        <v>0</v>
      </c>
      <c r="K2021" s="2">
        <f>MAX(E2021*Inputs!$B$5 - B2021 - Inputs!$B$8, 0) * H2021</f>
        <v>0</v>
      </c>
      <c r="L2021" s="2">
        <f>IF(B2021 &gt;= D2021*Inputs!$B$10, MAX(B2021 - E2021/Inputs!$B$5 - Inputs!$B$8, 0) * I2021, 0)</f>
        <v>0</v>
      </c>
      <c r="M2021" s="2">
        <f t="shared" si="374"/>
        <v>0</v>
      </c>
      <c r="N2021" s="3" t="str">
        <f t="shared" si="375"/>
        <v>Idle</v>
      </c>
      <c r="O2021" s="3" t="str">
        <f t="shared" si="383"/>
        <v>Idle</v>
      </c>
      <c r="P2021" s="2">
        <f t="shared" si="376"/>
        <v>0</v>
      </c>
      <c r="Q2021" s="2">
        <f t="shared" si="377"/>
        <v>0</v>
      </c>
      <c r="R2021" s="2">
        <f t="shared" si="378"/>
        <v>0</v>
      </c>
      <c r="S2021" s="2">
        <f t="shared" si="379"/>
        <v>0</v>
      </c>
      <c r="T2021" s="2">
        <f t="shared" si="380"/>
        <v>0</v>
      </c>
      <c r="U2021" s="2">
        <f>IF(O2021="Reg", R2021 * Inputs!$B$7, 0)</f>
        <v>0</v>
      </c>
      <c r="V2021" s="2">
        <f>MAX(F2021 + P2021*Inputs!$B$15 - (Q2021/Inputs!$B$16) - U2021, 0)</f>
        <v>0</v>
      </c>
    </row>
    <row r="2022" spans="1:22" x14ac:dyDescent="0.3">
      <c r="A2022" s="1">
        <v>46107.166666666657</v>
      </c>
      <c r="B2022" s="2">
        <v>1.831043779364613</v>
      </c>
      <c r="C2022" s="2">
        <v>4.5097331545738886</v>
      </c>
      <c r="D2022" s="2">
        <f t="shared" si="372"/>
        <v>31.168033042391126</v>
      </c>
      <c r="E2022" s="2">
        <f t="shared" si="373"/>
        <v>0.60789564451607714</v>
      </c>
      <c r="F2022" s="2">
        <f t="shared" si="381"/>
        <v>0</v>
      </c>
      <c r="G2022" s="2">
        <f t="shared" si="382"/>
        <v>0</v>
      </c>
      <c r="H2022" s="2">
        <f>MIN(Inputs!$B$2, (Inputs!$B$14 - F2022)/Inputs!$B$15)</f>
        <v>170</v>
      </c>
      <c r="I2022" s="2">
        <f>MAX(MIN(Inputs!$B$2, F2022*Inputs!$B$16, Inputs!$B$14*Inputs!$B$4 - G2022), 0)</f>
        <v>0</v>
      </c>
      <c r="J2022" s="2">
        <f>MAX(MIN(Inputs!$B$2, F2022*Inputs!$B$16, (Inputs!$B$14-F2022)/Inputs!$B$15)*Inputs!$B$9, 0)</f>
        <v>0</v>
      </c>
      <c r="K2022" s="2">
        <f>MAX(E2022*Inputs!$B$5 - B2022 - Inputs!$B$8, 0) * H2022</f>
        <v>0</v>
      </c>
      <c r="L2022" s="2">
        <f>IF(B2022 &gt;= D2022*Inputs!$B$10, MAX(B2022 - E2022/Inputs!$B$5 - Inputs!$B$8, 0) * I2022, 0)</f>
        <v>0</v>
      </c>
      <c r="M2022" s="2">
        <f t="shared" si="374"/>
        <v>0</v>
      </c>
      <c r="N2022" s="3" t="str">
        <f t="shared" si="375"/>
        <v>Idle</v>
      </c>
      <c r="O2022" s="3" t="str">
        <f t="shared" si="383"/>
        <v>Idle</v>
      </c>
      <c r="P2022" s="2">
        <f t="shared" si="376"/>
        <v>0</v>
      </c>
      <c r="Q2022" s="2">
        <f t="shared" si="377"/>
        <v>0</v>
      </c>
      <c r="R2022" s="2">
        <f t="shared" si="378"/>
        <v>0</v>
      </c>
      <c r="S2022" s="2">
        <f t="shared" si="379"/>
        <v>0</v>
      </c>
      <c r="T2022" s="2">
        <f t="shared" si="380"/>
        <v>0</v>
      </c>
      <c r="U2022" s="2">
        <f>IF(O2022="Reg", R2022 * Inputs!$B$7, 0)</f>
        <v>0</v>
      </c>
      <c r="V2022" s="2">
        <f>MAX(F2022 + P2022*Inputs!$B$15 - (Q2022/Inputs!$B$16) - U2022, 0)</f>
        <v>0</v>
      </c>
    </row>
    <row r="2023" spans="1:22" x14ac:dyDescent="0.3">
      <c r="A2023" s="1">
        <v>46107.208333333343</v>
      </c>
      <c r="B2023" s="2">
        <v>0</v>
      </c>
      <c r="C2023" s="2">
        <v>13.88664374305381</v>
      </c>
      <c r="D2023" s="2">
        <f t="shared" si="372"/>
        <v>31.168033042391126</v>
      </c>
      <c r="E2023" s="2">
        <f t="shared" si="373"/>
        <v>1.5319131771934984</v>
      </c>
      <c r="F2023" s="2">
        <f t="shared" si="381"/>
        <v>0</v>
      </c>
      <c r="G2023" s="2">
        <f t="shared" si="382"/>
        <v>0</v>
      </c>
      <c r="H2023" s="2">
        <f>MIN(Inputs!$B$2, (Inputs!$B$14 - F2023)/Inputs!$B$15)</f>
        <v>170</v>
      </c>
      <c r="I2023" s="2">
        <f>MAX(MIN(Inputs!$B$2, F2023*Inputs!$B$16, Inputs!$B$14*Inputs!$B$4 - G2023), 0)</f>
        <v>0</v>
      </c>
      <c r="J2023" s="2">
        <f>MAX(MIN(Inputs!$B$2, F2023*Inputs!$B$16, (Inputs!$B$14-F2023)/Inputs!$B$15)*Inputs!$B$9, 0)</f>
        <v>0</v>
      </c>
      <c r="K2023" s="2">
        <f>MAX(E2023*Inputs!$B$5 - B2023 - Inputs!$B$8, 0) * H2023</f>
        <v>0</v>
      </c>
      <c r="L2023" s="2">
        <f>IF(B2023 &gt;= D2023*Inputs!$B$10, MAX(B2023 - E2023/Inputs!$B$5 - Inputs!$B$8, 0) * I2023, 0)</f>
        <v>0</v>
      </c>
      <c r="M2023" s="2">
        <f t="shared" si="374"/>
        <v>0</v>
      </c>
      <c r="N2023" s="3" t="str">
        <f t="shared" si="375"/>
        <v>Idle</v>
      </c>
      <c r="O2023" s="3" t="str">
        <f t="shared" si="383"/>
        <v>Idle</v>
      </c>
      <c r="P2023" s="2">
        <f t="shared" si="376"/>
        <v>0</v>
      </c>
      <c r="Q2023" s="2">
        <f t="shared" si="377"/>
        <v>0</v>
      </c>
      <c r="R2023" s="2">
        <f t="shared" si="378"/>
        <v>0</v>
      </c>
      <c r="S2023" s="2">
        <f t="shared" si="379"/>
        <v>0</v>
      </c>
      <c r="T2023" s="2">
        <f t="shared" si="380"/>
        <v>0</v>
      </c>
      <c r="U2023" s="2">
        <f>IF(O2023="Reg", R2023 * Inputs!$B$7, 0)</f>
        <v>0</v>
      </c>
      <c r="V2023" s="2">
        <f>MAX(F2023 + P2023*Inputs!$B$15 - (Q2023/Inputs!$B$16) - U2023, 0)</f>
        <v>0</v>
      </c>
    </row>
    <row r="2024" spans="1:22" x14ac:dyDescent="0.3">
      <c r="A2024" s="1">
        <v>46107.25</v>
      </c>
      <c r="B2024" s="2">
        <v>0</v>
      </c>
      <c r="C2024" s="2">
        <v>8.0726982167112329</v>
      </c>
      <c r="D2024" s="2">
        <f t="shared" si="372"/>
        <v>31.168033042391126</v>
      </c>
      <c r="E2024" s="2">
        <f t="shared" si="373"/>
        <v>3.0464792946372121</v>
      </c>
      <c r="F2024" s="2">
        <f t="shared" si="381"/>
        <v>0</v>
      </c>
      <c r="G2024" s="2">
        <f t="shared" si="382"/>
        <v>0</v>
      </c>
      <c r="H2024" s="2">
        <f>MIN(Inputs!$B$2, (Inputs!$B$14 - F2024)/Inputs!$B$15)</f>
        <v>170</v>
      </c>
      <c r="I2024" s="2">
        <f>MAX(MIN(Inputs!$B$2, F2024*Inputs!$B$16, Inputs!$B$14*Inputs!$B$4 - G2024), 0)</f>
        <v>0</v>
      </c>
      <c r="J2024" s="2">
        <f>MAX(MIN(Inputs!$B$2, F2024*Inputs!$B$16, (Inputs!$B$14-F2024)/Inputs!$B$15)*Inputs!$B$9, 0)</f>
        <v>0</v>
      </c>
      <c r="K2024" s="2">
        <f>MAX(E2024*Inputs!$B$5 - B2024 - Inputs!$B$8, 0) * H2024</f>
        <v>0</v>
      </c>
      <c r="L2024" s="2">
        <f>IF(B2024 &gt;= D2024*Inputs!$B$10, MAX(B2024 - E2024/Inputs!$B$5 - Inputs!$B$8, 0) * I2024, 0)</f>
        <v>0</v>
      </c>
      <c r="M2024" s="2">
        <f t="shared" si="374"/>
        <v>0</v>
      </c>
      <c r="N2024" s="3" t="str">
        <f t="shared" si="375"/>
        <v>Idle</v>
      </c>
      <c r="O2024" s="3" t="str">
        <f t="shared" si="383"/>
        <v>Idle</v>
      </c>
      <c r="P2024" s="2">
        <f t="shared" si="376"/>
        <v>0</v>
      </c>
      <c r="Q2024" s="2">
        <f t="shared" si="377"/>
        <v>0</v>
      </c>
      <c r="R2024" s="2">
        <f t="shared" si="378"/>
        <v>0</v>
      </c>
      <c r="S2024" s="2">
        <f t="shared" si="379"/>
        <v>0</v>
      </c>
      <c r="T2024" s="2">
        <f t="shared" si="380"/>
        <v>0</v>
      </c>
      <c r="U2024" s="2">
        <f>IF(O2024="Reg", R2024 * Inputs!$B$7, 0)</f>
        <v>0</v>
      </c>
      <c r="V2024" s="2">
        <f>MAX(F2024 + P2024*Inputs!$B$15 - (Q2024/Inputs!$B$16) - U2024, 0)</f>
        <v>0</v>
      </c>
    </row>
    <row r="2025" spans="1:22" x14ac:dyDescent="0.3">
      <c r="A2025" s="1">
        <v>46107.291666666657</v>
      </c>
      <c r="B2025" s="2">
        <v>0</v>
      </c>
      <c r="C2025" s="2">
        <v>3.4841884001669312</v>
      </c>
      <c r="D2025" s="2">
        <f t="shared" si="372"/>
        <v>31.168033042391126</v>
      </c>
      <c r="E2025" s="2">
        <f t="shared" si="373"/>
        <v>7.4981957713251148</v>
      </c>
      <c r="F2025" s="2">
        <f t="shared" si="381"/>
        <v>0</v>
      </c>
      <c r="G2025" s="2">
        <f t="shared" si="382"/>
        <v>0</v>
      </c>
      <c r="H2025" s="2">
        <f>MIN(Inputs!$B$2, (Inputs!$B$14 - F2025)/Inputs!$B$15)</f>
        <v>170</v>
      </c>
      <c r="I2025" s="2">
        <f>MAX(MIN(Inputs!$B$2, F2025*Inputs!$B$16, Inputs!$B$14*Inputs!$B$4 - G2025), 0)</f>
        <v>0</v>
      </c>
      <c r="J2025" s="2">
        <f>MAX(MIN(Inputs!$B$2, F2025*Inputs!$B$16, (Inputs!$B$14-F2025)/Inputs!$B$15)*Inputs!$B$9, 0)</f>
        <v>0</v>
      </c>
      <c r="K2025" s="2">
        <f>MAX(E2025*Inputs!$B$5 - B2025 - Inputs!$B$8, 0) * H2025</f>
        <v>0</v>
      </c>
      <c r="L2025" s="2">
        <f>IF(B2025 &gt;= D2025*Inputs!$B$10, MAX(B2025 - E2025/Inputs!$B$5 - Inputs!$B$8, 0) * I2025, 0)</f>
        <v>0</v>
      </c>
      <c r="M2025" s="2">
        <f t="shared" si="374"/>
        <v>0</v>
      </c>
      <c r="N2025" s="3" t="str">
        <f t="shared" si="375"/>
        <v>Idle</v>
      </c>
      <c r="O2025" s="3" t="str">
        <f t="shared" si="383"/>
        <v>Idle</v>
      </c>
      <c r="P2025" s="2">
        <f t="shared" si="376"/>
        <v>0</v>
      </c>
      <c r="Q2025" s="2">
        <f t="shared" si="377"/>
        <v>0</v>
      </c>
      <c r="R2025" s="2">
        <f t="shared" si="378"/>
        <v>0</v>
      </c>
      <c r="S2025" s="2">
        <f t="shared" si="379"/>
        <v>0</v>
      </c>
      <c r="T2025" s="2">
        <f t="shared" si="380"/>
        <v>0</v>
      </c>
      <c r="U2025" s="2">
        <f>IF(O2025="Reg", R2025 * Inputs!$B$7, 0)</f>
        <v>0</v>
      </c>
      <c r="V2025" s="2">
        <f>MAX(F2025 + P2025*Inputs!$B$15 - (Q2025/Inputs!$B$16) - U2025, 0)</f>
        <v>0</v>
      </c>
    </row>
    <row r="2026" spans="1:22" x14ac:dyDescent="0.3">
      <c r="A2026" s="1">
        <v>46107.333333333343</v>
      </c>
      <c r="B2026" s="2">
        <v>0</v>
      </c>
      <c r="C2026" s="2">
        <v>7.3795329812863573</v>
      </c>
      <c r="D2026" s="2">
        <f t="shared" si="372"/>
        <v>31.168033042391126</v>
      </c>
      <c r="E2026" s="2">
        <f t="shared" si="373"/>
        <v>14.03725025317776</v>
      </c>
      <c r="F2026" s="2">
        <f t="shared" si="381"/>
        <v>0</v>
      </c>
      <c r="G2026" s="2">
        <f t="shared" si="382"/>
        <v>0</v>
      </c>
      <c r="H2026" s="2">
        <f>MIN(Inputs!$B$2, (Inputs!$B$14 - F2026)/Inputs!$B$15)</f>
        <v>170</v>
      </c>
      <c r="I2026" s="2">
        <f>MAX(MIN(Inputs!$B$2, F2026*Inputs!$B$16, Inputs!$B$14*Inputs!$B$4 - G2026), 0)</f>
        <v>0</v>
      </c>
      <c r="J2026" s="2">
        <f>MAX(MIN(Inputs!$B$2, F2026*Inputs!$B$16, (Inputs!$B$14-F2026)/Inputs!$B$15)*Inputs!$B$9, 0)</f>
        <v>0</v>
      </c>
      <c r="K2026" s="2">
        <f>MAX(E2026*Inputs!$B$5 - B2026 - Inputs!$B$8, 0) * H2026</f>
        <v>0</v>
      </c>
      <c r="L2026" s="2">
        <f>IF(B2026 &gt;= D2026*Inputs!$B$10, MAX(B2026 - E2026/Inputs!$B$5 - Inputs!$B$8, 0) * I2026, 0)</f>
        <v>0</v>
      </c>
      <c r="M2026" s="2">
        <f t="shared" si="374"/>
        <v>0</v>
      </c>
      <c r="N2026" s="3" t="str">
        <f t="shared" si="375"/>
        <v>Idle</v>
      </c>
      <c r="O2026" s="3" t="str">
        <f t="shared" si="383"/>
        <v>Idle</v>
      </c>
      <c r="P2026" s="2">
        <f t="shared" si="376"/>
        <v>0</v>
      </c>
      <c r="Q2026" s="2">
        <f t="shared" si="377"/>
        <v>0</v>
      </c>
      <c r="R2026" s="2">
        <f t="shared" si="378"/>
        <v>0</v>
      </c>
      <c r="S2026" s="2">
        <f t="shared" si="379"/>
        <v>0</v>
      </c>
      <c r="T2026" s="2">
        <f t="shared" si="380"/>
        <v>0</v>
      </c>
      <c r="U2026" s="2">
        <f>IF(O2026="Reg", R2026 * Inputs!$B$7, 0)</f>
        <v>0</v>
      </c>
      <c r="V2026" s="2">
        <f>MAX(F2026 + P2026*Inputs!$B$15 - (Q2026/Inputs!$B$16) - U2026, 0)</f>
        <v>0</v>
      </c>
    </row>
    <row r="2027" spans="1:22" x14ac:dyDescent="0.3">
      <c r="A2027" s="1">
        <v>46107.375</v>
      </c>
      <c r="B2027" s="2">
        <v>1.81633008773185</v>
      </c>
      <c r="C2027" s="2">
        <v>2.0019180796646601</v>
      </c>
      <c r="D2027" s="2">
        <f t="shared" si="372"/>
        <v>31.168033042391126</v>
      </c>
      <c r="E2027" s="2">
        <f t="shared" si="373"/>
        <v>22.750685923133052</v>
      </c>
      <c r="F2027" s="2">
        <f t="shared" si="381"/>
        <v>0</v>
      </c>
      <c r="G2027" s="2">
        <f t="shared" si="382"/>
        <v>0</v>
      </c>
      <c r="H2027" s="2">
        <f>MIN(Inputs!$B$2, (Inputs!$B$14 - F2027)/Inputs!$B$15)</f>
        <v>170</v>
      </c>
      <c r="I2027" s="2">
        <f>MAX(MIN(Inputs!$B$2, F2027*Inputs!$B$16, Inputs!$B$14*Inputs!$B$4 - G2027), 0)</f>
        <v>0</v>
      </c>
      <c r="J2027" s="2">
        <f>MAX(MIN(Inputs!$B$2, F2027*Inputs!$B$16, (Inputs!$B$14-F2027)/Inputs!$B$15)*Inputs!$B$9, 0)</f>
        <v>0</v>
      </c>
      <c r="K2027" s="2">
        <f>MAX(E2027*Inputs!$B$5 - B2027 - Inputs!$B$8, 0) * H2027</f>
        <v>0</v>
      </c>
      <c r="L2027" s="2">
        <f>IF(B2027 &gt;= D2027*Inputs!$B$10, MAX(B2027 - E2027/Inputs!$B$5 - Inputs!$B$8, 0) * I2027, 0)</f>
        <v>0</v>
      </c>
      <c r="M2027" s="2">
        <f t="shared" si="374"/>
        <v>0</v>
      </c>
      <c r="N2027" s="3" t="str">
        <f t="shared" si="375"/>
        <v>Idle</v>
      </c>
      <c r="O2027" s="3" t="str">
        <f t="shared" si="383"/>
        <v>Idle</v>
      </c>
      <c r="P2027" s="2">
        <f t="shared" si="376"/>
        <v>0</v>
      </c>
      <c r="Q2027" s="2">
        <f t="shared" si="377"/>
        <v>0</v>
      </c>
      <c r="R2027" s="2">
        <f t="shared" si="378"/>
        <v>0</v>
      </c>
      <c r="S2027" s="2">
        <f t="shared" si="379"/>
        <v>0</v>
      </c>
      <c r="T2027" s="2">
        <f t="shared" si="380"/>
        <v>0</v>
      </c>
      <c r="U2027" s="2">
        <f>IF(O2027="Reg", R2027 * Inputs!$B$7, 0)</f>
        <v>0</v>
      </c>
      <c r="V2027" s="2">
        <f>MAX(F2027 + P2027*Inputs!$B$15 - (Q2027/Inputs!$B$16) - U2027, 0)</f>
        <v>0</v>
      </c>
    </row>
    <row r="2028" spans="1:22" x14ac:dyDescent="0.3">
      <c r="A2028" s="1">
        <v>46107.416666666657</v>
      </c>
      <c r="B2028" s="2">
        <v>7.3751489754291413</v>
      </c>
      <c r="C2028" s="2">
        <v>1.8747467165588241</v>
      </c>
      <c r="D2028" s="2">
        <f t="shared" si="372"/>
        <v>31.168033042391126</v>
      </c>
      <c r="E2028" s="2">
        <f t="shared" si="373"/>
        <v>31.554490046968635</v>
      </c>
      <c r="F2028" s="2">
        <f t="shared" si="381"/>
        <v>0</v>
      </c>
      <c r="G2028" s="2">
        <f t="shared" si="382"/>
        <v>0</v>
      </c>
      <c r="H2028" s="2">
        <f>MIN(Inputs!$B$2, (Inputs!$B$14 - F2028)/Inputs!$B$15)</f>
        <v>170</v>
      </c>
      <c r="I2028" s="2">
        <f>MAX(MIN(Inputs!$B$2, F2028*Inputs!$B$16, Inputs!$B$14*Inputs!$B$4 - G2028), 0)</f>
        <v>0</v>
      </c>
      <c r="J2028" s="2">
        <f>MAX(MIN(Inputs!$B$2, F2028*Inputs!$B$16, (Inputs!$B$14-F2028)/Inputs!$B$15)*Inputs!$B$9, 0)</f>
        <v>0</v>
      </c>
      <c r="K2028" s="2">
        <f>MAX(E2028*Inputs!$B$5 - B2028 - Inputs!$B$8, 0) * H2028</f>
        <v>66.776385203553588</v>
      </c>
      <c r="L2028" s="2">
        <f>IF(B2028 &gt;= D2028*Inputs!$B$10, MAX(B2028 - E2028/Inputs!$B$5 - Inputs!$B$8, 0) * I2028, 0)</f>
        <v>0</v>
      </c>
      <c r="M2028" s="2">
        <f t="shared" si="374"/>
        <v>0</v>
      </c>
      <c r="N2028" s="3" t="str">
        <f t="shared" si="375"/>
        <v>Charge</v>
      </c>
      <c r="O2028" s="3" t="str">
        <f t="shared" si="383"/>
        <v>Charge</v>
      </c>
      <c r="P2028" s="2">
        <f t="shared" si="376"/>
        <v>170</v>
      </c>
      <c r="Q2028" s="2">
        <f t="shared" si="377"/>
        <v>0</v>
      </c>
      <c r="R2028" s="2">
        <f t="shared" si="378"/>
        <v>0</v>
      </c>
      <c r="S2028" s="2">
        <f t="shared" si="379"/>
        <v>-1253.7753258229541</v>
      </c>
      <c r="T2028" s="2">
        <f t="shared" si="380"/>
        <v>0</v>
      </c>
      <c r="U2028" s="2">
        <f>IF(O2028="Reg", R2028 * Inputs!$B$7, 0)</f>
        <v>0</v>
      </c>
      <c r="V2028" s="2">
        <f>MAX(F2028 + P2028*Inputs!$B$15 - (Q2028/Inputs!$B$16) - U2028, 0)</f>
        <v>170</v>
      </c>
    </row>
    <row r="2029" spans="1:22" x14ac:dyDescent="0.3">
      <c r="A2029" s="1">
        <v>46107.458333333343</v>
      </c>
      <c r="B2029" s="2">
        <v>9.0873967046622806</v>
      </c>
      <c r="C2029" s="2">
        <v>25.233543933926391</v>
      </c>
      <c r="D2029" s="2">
        <f t="shared" si="372"/>
        <v>31.168033042391126</v>
      </c>
      <c r="E2029" s="2">
        <f t="shared" si="373"/>
        <v>41.883818531616321</v>
      </c>
      <c r="F2029" s="2">
        <f t="shared" si="381"/>
        <v>170</v>
      </c>
      <c r="G2029" s="2">
        <f t="shared" si="382"/>
        <v>0</v>
      </c>
      <c r="H2029" s="2">
        <f>MIN(Inputs!$B$2, (Inputs!$B$14 - F2029)/Inputs!$B$15)</f>
        <v>170</v>
      </c>
      <c r="I2029" s="2">
        <f>MAX(MIN(Inputs!$B$2, F2029*Inputs!$B$16, Inputs!$B$14*Inputs!$B$4 - G2029), 0)</f>
        <v>170</v>
      </c>
      <c r="J2029" s="2">
        <f>MAX(MIN(Inputs!$B$2, F2029*Inputs!$B$16, (Inputs!$B$14-F2029)/Inputs!$B$15)*Inputs!$B$9, 0)</f>
        <v>136</v>
      </c>
      <c r="K2029" s="2">
        <f>MAX(E2029*Inputs!$B$5 - B2029 - Inputs!$B$8, 0) * H2029</f>
        <v>1320.9618125372133</v>
      </c>
      <c r="L2029" s="2">
        <f>IF(B2029 &gt;= D2029*Inputs!$B$10, MAX(B2029 - E2029/Inputs!$B$5 - Inputs!$B$8, 0) * I2029, 0)</f>
        <v>0</v>
      </c>
      <c r="M2029" s="2">
        <f t="shared" si="374"/>
        <v>3431.7619750139893</v>
      </c>
      <c r="N2029" s="3" t="str">
        <f t="shared" si="375"/>
        <v>Reg</v>
      </c>
      <c r="O2029" s="3" t="str">
        <f t="shared" si="383"/>
        <v>Charge</v>
      </c>
      <c r="P2029" s="2">
        <f t="shared" si="376"/>
        <v>170</v>
      </c>
      <c r="Q2029" s="2">
        <f t="shared" si="377"/>
        <v>0</v>
      </c>
      <c r="R2029" s="2">
        <f t="shared" si="378"/>
        <v>0</v>
      </c>
      <c r="S2029" s="2">
        <f t="shared" si="379"/>
        <v>-1544.8574397925877</v>
      </c>
      <c r="T2029" s="2">
        <f t="shared" si="380"/>
        <v>0</v>
      </c>
      <c r="U2029" s="2">
        <f>IF(O2029="Reg", R2029 * Inputs!$B$7, 0)</f>
        <v>0</v>
      </c>
      <c r="V2029" s="2">
        <f>MAX(F2029 + P2029*Inputs!$B$15 - (Q2029/Inputs!$B$16) - U2029, 0)</f>
        <v>340</v>
      </c>
    </row>
    <row r="2030" spans="1:22" x14ac:dyDescent="0.3">
      <c r="A2030" s="1">
        <v>46107.5</v>
      </c>
      <c r="B2030" s="2">
        <v>26.71029886012742</v>
      </c>
      <c r="C2030" s="2">
        <v>19.168924951497839</v>
      </c>
      <c r="D2030" s="2">
        <f t="shared" si="372"/>
        <v>31.168033042391126</v>
      </c>
      <c r="E2030" s="2">
        <f t="shared" si="373"/>
        <v>51.968950603558767</v>
      </c>
      <c r="F2030" s="2">
        <f t="shared" si="381"/>
        <v>340</v>
      </c>
      <c r="G2030" s="2">
        <f t="shared" si="382"/>
        <v>0</v>
      </c>
      <c r="H2030" s="2">
        <f>MIN(Inputs!$B$2, (Inputs!$B$14 - F2030)/Inputs!$B$15)</f>
        <v>0</v>
      </c>
      <c r="I2030" s="2">
        <f>MAX(MIN(Inputs!$B$2, F2030*Inputs!$B$16, Inputs!$B$14*Inputs!$B$4 - G2030), 0)</f>
        <v>170</v>
      </c>
      <c r="J2030" s="2">
        <f>MAX(MIN(Inputs!$B$2, F2030*Inputs!$B$16, (Inputs!$B$14-F2030)/Inputs!$B$15)*Inputs!$B$9, 0)</f>
        <v>0</v>
      </c>
      <c r="K2030" s="2">
        <f>MAX(E2030*Inputs!$B$5 - B2030 - Inputs!$B$8, 0) * H2030</f>
        <v>0</v>
      </c>
      <c r="L2030" s="2">
        <f>IF(B2030 &gt;= D2030*Inputs!$B$10, MAX(B2030 - E2030/Inputs!$B$5 - Inputs!$B$8, 0) * I2030, 0)</f>
        <v>0</v>
      </c>
      <c r="M2030" s="2">
        <f t="shared" si="374"/>
        <v>0</v>
      </c>
      <c r="N2030" s="3" t="str">
        <f t="shared" si="375"/>
        <v>Idle</v>
      </c>
      <c r="O2030" s="3" t="str">
        <f t="shared" si="383"/>
        <v>Idle</v>
      </c>
      <c r="P2030" s="2">
        <f t="shared" si="376"/>
        <v>0</v>
      </c>
      <c r="Q2030" s="2">
        <f t="shared" si="377"/>
        <v>0</v>
      </c>
      <c r="R2030" s="2">
        <f t="shared" si="378"/>
        <v>0</v>
      </c>
      <c r="S2030" s="2">
        <f t="shared" si="379"/>
        <v>0</v>
      </c>
      <c r="T2030" s="2">
        <f t="shared" si="380"/>
        <v>0</v>
      </c>
      <c r="U2030" s="2">
        <f>IF(O2030="Reg", R2030 * Inputs!$B$7, 0)</f>
        <v>0</v>
      </c>
      <c r="V2030" s="2">
        <f>MAX(F2030 + P2030*Inputs!$B$15 - (Q2030/Inputs!$B$16) - U2030, 0)</f>
        <v>340</v>
      </c>
    </row>
    <row r="2031" spans="1:22" x14ac:dyDescent="0.3">
      <c r="A2031" s="1">
        <v>46107.541666666657</v>
      </c>
      <c r="B2031" s="2">
        <v>39.234326891115877</v>
      </c>
      <c r="C2031" s="2">
        <v>6.3388568275176551</v>
      </c>
      <c r="D2031" s="2">
        <f t="shared" si="372"/>
        <v>31.168033042391126</v>
      </c>
      <c r="E2031" s="2">
        <f t="shared" si="373"/>
        <v>60.87441965131049</v>
      </c>
      <c r="F2031" s="2">
        <f t="shared" si="381"/>
        <v>340</v>
      </c>
      <c r="G2031" s="2">
        <f t="shared" si="382"/>
        <v>0</v>
      </c>
      <c r="H2031" s="2">
        <f>MIN(Inputs!$B$2, (Inputs!$B$14 - F2031)/Inputs!$B$15)</f>
        <v>0</v>
      </c>
      <c r="I2031" s="2">
        <f>MAX(MIN(Inputs!$B$2, F2031*Inputs!$B$16, Inputs!$B$14*Inputs!$B$4 - G2031), 0)</f>
        <v>170</v>
      </c>
      <c r="J2031" s="2">
        <f>MAX(MIN(Inputs!$B$2, F2031*Inputs!$B$16, (Inputs!$B$14-F2031)/Inputs!$B$15)*Inputs!$B$9, 0)</f>
        <v>0</v>
      </c>
      <c r="K2031" s="2">
        <f>MAX(E2031*Inputs!$B$5 - B2031 - Inputs!$B$8, 0) * H2031</f>
        <v>0</v>
      </c>
      <c r="L2031" s="2">
        <f>IF(B2031 &gt;= D2031*Inputs!$B$10, MAX(B2031 - E2031/Inputs!$B$5 - Inputs!$B$8, 0) * I2031, 0)</f>
        <v>0</v>
      </c>
      <c r="M2031" s="2">
        <f t="shared" si="374"/>
        <v>0</v>
      </c>
      <c r="N2031" s="3" t="str">
        <f t="shared" si="375"/>
        <v>Idle</v>
      </c>
      <c r="O2031" s="3" t="str">
        <f t="shared" si="383"/>
        <v>Idle</v>
      </c>
      <c r="P2031" s="2">
        <f t="shared" si="376"/>
        <v>0</v>
      </c>
      <c r="Q2031" s="2">
        <f t="shared" si="377"/>
        <v>0</v>
      </c>
      <c r="R2031" s="2">
        <f t="shared" si="378"/>
        <v>0</v>
      </c>
      <c r="S2031" s="2">
        <f t="shared" si="379"/>
        <v>0</v>
      </c>
      <c r="T2031" s="2">
        <f t="shared" si="380"/>
        <v>0</v>
      </c>
      <c r="U2031" s="2">
        <f>IF(O2031="Reg", R2031 * Inputs!$B$7, 0)</f>
        <v>0</v>
      </c>
      <c r="V2031" s="2">
        <f>MAX(F2031 + P2031*Inputs!$B$15 - (Q2031/Inputs!$B$16) - U2031, 0)</f>
        <v>340</v>
      </c>
    </row>
    <row r="2032" spans="1:22" x14ac:dyDescent="0.3">
      <c r="A2032" s="1">
        <v>46107.583333333343</v>
      </c>
      <c r="B2032" s="2">
        <v>52.280614019731757</v>
      </c>
      <c r="C2032" s="2">
        <v>3.0055164760429509</v>
      </c>
      <c r="D2032" s="2">
        <f t="shared" si="372"/>
        <v>31.168033042391126</v>
      </c>
      <c r="E2032" s="2">
        <f t="shared" si="373"/>
        <v>67.160651327760689</v>
      </c>
      <c r="F2032" s="2">
        <f t="shared" si="381"/>
        <v>340</v>
      </c>
      <c r="G2032" s="2">
        <f t="shared" si="382"/>
        <v>0</v>
      </c>
      <c r="H2032" s="2">
        <f>MIN(Inputs!$B$2, (Inputs!$B$14 - F2032)/Inputs!$B$15)</f>
        <v>0</v>
      </c>
      <c r="I2032" s="2">
        <f>MAX(MIN(Inputs!$B$2, F2032*Inputs!$B$16, Inputs!$B$14*Inputs!$B$4 - G2032), 0)</f>
        <v>170</v>
      </c>
      <c r="J2032" s="2">
        <f>MAX(MIN(Inputs!$B$2, F2032*Inputs!$B$16, (Inputs!$B$14-F2032)/Inputs!$B$15)*Inputs!$B$9, 0)</f>
        <v>0</v>
      </c>
      <c r="K2032" s="2">
        <f>MAX(E2032*Inputs!$B$5 - B2032 - Inputs!$B$8, 0) * H2032</f>
        <v>0</v>
      </c>
      <c r="L2032" s="2">
        <f>IF(B2032 &gt;= D2032*Inputs!$B$10, MAX(B2032 - E2032/Inputs!$B$5 - Inputs!$B$8, 0) * I2032, 0)</f>
        <v>0</v>
      </c>
      <c r="M2032" s="2">
        <f t="shared" si="374"/>
        <v>0</v>
      </c>
      <c r="N2032" s="3" t="str">
        <f t="shared" si="375"/>
        <v>Idle</v>
      </c>
      <c r="O2032" s="3" t="str">
        <f t="shared" si="383"/>
        <v>Idle</v>
      </c>
      <c r="P2032" s="2">
        <f t="shared" si="376"/>
        <v>0</v>
      </c>
      <c r="Q2032" s="2">
        <f t="shared" si="377"/>
        <v>0</v>
      </c>
      <c r="R2032" s="2">
        <f t="shared" si="378"/>
        <v>0</v>
      </c>
      <c r="S2032" s="2">
        <f t="shared" si="379"/>
        <v>0</v>
      </c>
      <c r="T2032" s="2">
        <f t="shared" si="380"/>
        <v>0</v>
      </c>
      <c r="U2032" s="2">
        <f>IF(O2032="Reg", R2032 * Inputs!$B$7, 0)</f>
        <v>0</v>
      </c>
      <c r="V2032" s="2">
        <f>MAX(F2032 + P2032*Inputs!$B$15 - (Q2032/Inputs!$B$16) - U2032, 0)</f>
        <v>340</v>
      </c>
    </row>
    <row r="2033" spans="1:22" x14ac:dyDescent="0.3">
      <c r="A2033" s="1">
        <v>46107.625</v>
      </c>
      <c r="B2033" s="2">
        <v>54.639154830745341</v>
      </c>
      <c r="C2033" s="2">
        <v>3.3479077465323148</v>
      </c>
      <c r="D2033" s="2">
        <f t="shared" si="372"/>
        <v>31.168033042391126</v>
      </c>
      <c r="E2033" s="2">
        <f t="shared" si="373"/>
        <v>68.2384717865487</v>
      </c>
      <c r="F2033" s="2">
        <f t="shared" si="381"/>
        <v>340</v>
      </c>
      <c r="G2033" s="2">
        <f t="shared" si="382"/>
        <v>0</v>
      </c>
      <c r="H2033" s="2">
        <f>MIN(Inputs!$B$2, (Inputs!$B$14 - F2033)/Inputs!$B$15)</f>
        <v>0</v>
      </c>
      <c r="I2033" s="2">
        <f>MAX(MIN(Inputs!$B$2, F2033*Inputs!$B$16, Inputs!$B$14*Inputs!$B$4 - G2033), 0)</f>
        <v>170</v>
      </c>
      <c r="J2033" s="2">
        <f>MAX(MIN(Inputs!$B$2, F2033*Inputs!$B$16, (Inputs!$B$14-F2033)/Inputs!$B$15)*Inputs!$B$9, 0)</f>
        <v>0</v>
      </c>
      <c r="K2033" s="2">
        <f>MAX(E2033*Inputs!$B$5 - B2033 - Inputs!$B$8, 0) * H2033</f>
        <v>0</v>
      </c>
      <c r="L2033" s="2">
        <f>IF(B2033 &gt;= D2033*Inputs!$B$10, MAX(B2033 - E2033/Inputs!$B$5 - Inputs!$B$8, 0) * I2033, 0)</f>
        <v>0</v>
      </c>
      <c r="M2033" s="2">
        <f t="shared" si="374"/>
        <v>0</v>
      </c>
      <c r="N2033" s="3" t="str">
        <f t="shared" si="375"/>
        <v>Idle</v>
      </c>
      <c r="O2033" s="3" t="str">
        <f t="shared" si="383"/>
        <v>Idle</v>
      </c>
      <c r="P2033" s="2">
        <f t="shared" si="376"/>
        <v>0</v>
      </c>
      <c r="Q2033" s="2">
        <f t="shared" si="377"/>
        <v>0</v>
      </c>
      <c r="R2033" s="2">
        <f t="shared" si="378"/>
        <v>0</v>
      </c>
      <c r="S2033" s="2">
        <f t="shared" si="379"/>
        <v>0</v>
      </c>
      <c r="T2033" s="2">
        <f t="shared" si="380"/>
        <v>0</v>
      </c>
      <c r="U2033" s="2">
        <f>IF(O2033="Reg", R2033 * Inputs!$B$7, 0)</f>
        <v>0</v>
      </c>
      <c r="V2033" s="2">
        <f>MAX(F2033 + P2033*Inputs!$B$15 - (Q2033/Inputs!$B$16) - U2033, 0)</f>
        <v>340</v>
      </c>
    </row>
    <row r="2034" spans="1:22" x14ac:dyDescent="0.3">
      <c r="A2034" s="1">
        <v>46107.666666666657</v>
      </c>
      <c r="B2034" s="2">
        <v>69.351119883315235</v>
      </c>
      <c r="C2034" s="2">
        <v>3.0619979458412661</v>
      </c>
      <c r="D2034" s="2">
        <f t="shared" si="372"/>
        <v>31.168033042391126</v>
      </c>
      <c r="E2034" s="2">
        <f t="shared" si="373"/>
        <v>68.947303818891058</v>
      </c>
      <c r="F2034" s="2">
        <f t="shared" si="381"/>
        <v>340</v>
      </c>
      <c r="G2034" s="2">
        <f t="shared" si="382"/>
        <v>0</v>
      </c>
      <c r="H2034" s="2">
        <f>MIN(Inputs!$B$2, (Inputs!$B$14 - F2034)/Inputs!$B$15)</f>
        <v>0</v>
      </c>
      <c r="I2034" s="2">
        <f>MAX(MIN(Inputs!$B$2, F2034*Inputs!$B$16, Inputs!$B$14*Inputs!$B$4 - G2034), 0)</f>
        <v>170</v>
      </c>
      <c r="J2034" s="2">
        <f>MAX(MIN(Inputs!$B$2, F2034*Inputs!$B$16, (Inputs!$B$14-F2034)/Inputs!$B$15)*Inputs!$B$9, 0)</f>
        <v>0</v>
      </c>
      <c r="K2034" s="2">
        <f>MAX(E2034*Inputs!$B$5 - B2034 - Inputs!$B$8, 0) * H2034</f>
        <v>0</v>
      </c>
      <c r="L2034" s="2">
        <f>IF(B2034 &gt;= D2034*Inputs!$B$10, MAX(B2034 - E2034/Inputs!$B$5 - Inputs!$B$8, 0) * I2034, 0)</f>
        <v>0</v>
      </c>
      <c r="M2034" s="2">
        <f t="shared" si="374"/>
        <v>0</v>
      </c>
      <c r="N2034" s="3" t="str">
        <f t="shared" si="375"/>
        <v>Idle</v>
      </c>
      <c r="O2034" s="3" t="str">
        <f t="shared" si="383"/>
        <v>Idle</v>
      </c>
      <c r="P2034" s="2">
        <f t="shared" si="376"/>
        <v>0</v>
      </c>
      <c r="Q2034" s="2">
        <f t="shared" si="377"/>
        <v>0</v>
      </c>
      <c r="R2034" s="2">
        <f t="shared" si="378"/>
        <v>0</v>
      </c>
      <c r="S2034" s="2">
        <f t="shared" si="379"/>
        <v>0</v>
      </c>
      <c r="T2034" s="2">
        <f t="shared" si="380"/>
        <v>0</v>
      </c>
      <c r="U2034" s="2">
        <f>IF(O2034="Reg", R2034 * Inputs!$B$7, 0)</f>
        <v>0</v>
      </c>
      <c r="V2034" s="2">
        <f>MAX(F2034 + P2034*Inputs!$B$15 - (Q2034/Inputs!$B$16) - U2034, 0)</f>
        <v>340</v>
      </c>
    </row>
    <row r="2035" spans="1:22" x14ac:dyDescent="0.3">
      <c r="A2035" s="1">
        <v>46107.708333333343</v>
      </c>
      <c r="B2035" s="2">
        <v>69.598189136316961</v>
      </c>
      <c r="C2035" s="2">
        <v>25.217210998242511</v>
      </c>
      <c r="D2035" s="2">
        <f t="shared" si="372"/>
        <v>31.168033042391126</v>
      </c>
      <c r="E2035" s="2">
        <f t="shared" si="373"/>
        <v>64.661657221750374</v>
      </c>
      <c r="F2035" s="2">
        <f t="shared" si="381"/>
        <v>340</v>
      </c>
      <c r="G2035" s="2">
        <f t="shared" si="382"/>
        <v>0</v>
      </c>
      <c r="H2035" s="2">
        <f>MIN(Inputs!$B$2, (Inputs!$B$14 - F2035)/Inputs!$B$15)</f>
        <v>0</v>
      </c>
      <c r="I2035" s="2">
        <f>MAX(MIN(Inputs!$B$2, F2035*Inputs!$B$16, Inputs!$B$14*Inputs!$B$4 - G2035), 0)</f>
        <v>170</v>
      </c>
      <c r="J2035" s="2">
        <f>MAX(MIN(Inputs!$B$2, F2035*Inputs!$B$16, (Inputs!$B$14-F2035)/Inputs!$B$15)*Inputs!$B$9, 0)</f>
        <v>0</v>
      </c>
      <c r="K2035" s="2">
        <f>MAX(E2035*Inputs!$B$5 - B2035 - Inputs!$B$8, 0) * H2035</f>
        <v>0</v>
      </c>
      <c r="L2035" s="2">
        <f>IF(B2035 &gt;= D2035*Inputs!$B$10, MAX(B2035 - E2035/Inputs!$B$5 - Inputs!$B$8, 0) * I2035, 0)</f>
        <v>0</v>
      </c>
      <c r="M2035" s="2">
        <f t="shared" si="374"/>
        <v>0</v>
      </c>
      <c r="N2035" s="3" t="str">
        <f t="shared" si="375"/>
        <v>Idle</v>
      </c>
      <c r="O2035" s="3" t="str">
        <f t="shared" si="383"/>
        <v>Idle</v>
      </c>
      <c r="P2035" s="2">
        <f t="shared" si="376"/>
        <v>0</v>
      </c>
      <c r="Q2035" s="2">
        <f t="shared" si="377"/>
        <v>0</v>
      </c>
      <c r="R2035" s="2">
        <f t="shared" si="378"/>
        <v>0</v>
      </c>
      <c r="S2035" s="2">
        <f t="shared" si="379"/>
        <v>0</v>
      </c>
      <c r="T2035" s="2">
        <f t="shared" si="380"/>
        <v>0</v>
      </c>
      <c r="U2035" s="2">
        <f>IF(O2035="Reg", R2035 * Inputs!$B$7, 0)</f>
        <v>0</v>
      </c>
      <c r="V2035" s="2">
        <f>MAX(F2035 + P2035*Inputs!$B$15 - (Q2035/Inputs!$B$16) - U2035, 0)</f>
        <v>340</v>
      </c>
    </row>
    <row r="2036" spans="1:22" x14ac:dyDescent="0.3">
      <c r="A2036" s="1">
        <v>46107.75</v>
      </c>
      <c r="B2036" s="2">
        <v>80.143113146637731</v>
      </c>
      <c r="C2036" s="2">
        <v>14.100666820684269</v>
      </c>
      <c r="D2036" s="2">
        <f t="shared" si="372"/>
        <v>31.168033042391126</v>
      </c>
      <c r="E2036" s="2">
        <f t="shared" si="373"/>
        <v>59.302286265773262</v>
      </c>
      <c r="F2036" s="2">
        <f t="shared" si="381"/>
        <v>340</v>
      </c>
      <c r="G2036" s="2">
        <f t="shared" si="382"/>
        <v>0</v>
      </c>
      <c r="H2036" s="2">
        <f>MIN(Inputs!$B$2, (Inputs!$B$14 - F2036)/Inputs!$B$15)</f>
        <v>0</v>
      </c>
      <c r="I2036" s="2">
        <f>MAX(MIN(Inputs!$B$2, F2036*Inputs!$B$16, Inputs!$B$14*Inputs!$B$4 - G2036), 0)</f>
        <v>170</v>
      </c>
      <c r="J2036" s="2">
        <f>MAX(MIN(Inputs!$B$2, F2036*Inputs!$B$16, (Inputs!$B$14-F2036)/Inputs!$B$15)*Inputs!$B$9, 0)</f>
        <v>0</v>
      </c>
      <c r="K2036" s="2">
        <f>MAX(E2036*Inputs!$B$5 - B2036 - Inputs!$B$8, 0) * H2036</f>
        <v>0</v>
      </c>
      <c r="L2036" s="2">
        <f>IF(B2036 &gt;= D2036*Inputs!$B$10, MAX(B2036 - E2036/Inputs!$B$5 - Inputs!$B$8, 0) * I2036, 0)</f>
        <v>0</v>
      </c>
      <c r="M2036" s="2">
        <f t="shared" si="374"/>
        <v>0</v>
      </c>
      <c r="N2036" s="3" t="str">
        <f t="shared" si="375"/>
        <v>Idle</v>
      </c>
      <c r="O2036" s="3" t="str">
        <f t="shared" si="383"/>
        <v>Idle</v>
      </c>
      <c r="P2036" s="2">
        <f t="shared" si="376"/>
        <v>0</v>
      </c>
      <c r="Q2036" s="2">
        <f t="shared" si="377"/>
        <v>0</v>
      </c>
      <c r="R2036" s="2">
        <f t="shared" si="378"/>
        <v>0</v>
      </c>
      <c r="S2036" s="2">
        <f t="shared" si="379"/>
        <v>0</v>
      </c>
      <c r="T2036" s="2">
        <f t="shared" si="380"/>
        <v>0</v>
      </c>
      <c r="U2036" s="2">
        <f>IF(O2036="Reg", R2036 * Inputs!$B$7, 0)</f>
        <v>0</v>
      </c>
      <c r="V2036" s="2">
        <f>MAX(F2036 + P2036*Inputs!$B$15 - (Q2036/Inputs!$B$16) - U2036, 0)</f>
        <v>340</v>
      </c>
    </row>
    <row r="2037" spans="1:22" x14ac:dyDescent="0.3">
      <c r="A2037" s="1">
        <v>46107.791666666657</v>
      </c>
      <c r="B2037" s="2">
        <v>76.951716949817126</v>
      </c>
      <c r="C2037" s="2">
        <v>17.85408349485575</v>
      </c>
      <c r="D2037" s="2">
        <f t="shared" si="372"/>
        <v>31.168033042391126</v>
      </c>
      <c r="E2037" s="2">
        <f t="shared" si="373"/>
        <v>51.792551355972648</v>
      </c>
      <c r="F2037" s="2">
        <f t="shared" si="381"/>
        <v>340</v>
      </c>
      <c r="G2037" s="2">
        <f t="shared" si="382"/>
        <v>0</v>
      </c>
      <c r="H2037" s="2">
        <f>MIN(Inputs!$B$2, (Inputs!$B$14 - F2037)/Inputs!$B$15)</f>
        <v>0</v>
      </c>
      <c r="I2037" s="2">
        <f>MAX(MIN(Inputs!$B$2, F2037*Inputs!$B$16, Inputs!$B$14*Inputs!$B$4 - G2037), 0)</f>
        <v>170</v>
      </c>
      <c r="J2037" s="2">
        <f>MAX(MIN(Inputs!$B$2, F2037*Inputs!$B$16, (Inputs!$B$14-F2037)/Inputs!$B$15)*Inputs!$B$9, 0)</f>
        <v>0</v>
      </c>
      <c r="K2037" s="2">
        <f>MAX(E2037*Inputs!$B$5 - B2037 - Inputs!$B$8, 0) * H2037</f>
        <v>0</v>
      </c>
      <c r="L2037" s="2">
        <f>IF(B2037 &gt;= D2037*Inputs!$B$10, MAX(B2037 - E2037/Inputs!$B$5 - Inputs!$B$8, 0) * I2037, 0)</f>
        <v>0</v>
      </c>
      <c r="M2037" s="2">
        <f t="shared" si="374"/>
        <v>0</v>
      </c>
      <c r="N2037" s="3" t="str">
        <f t="shared" si="375"/>
        <v>Idle</v>
      </c>
      <c r="O2037" s="3" t="str">
        <f t="shared" si="383"/>
        <v>Idle</v>
      </c>
      <c r="P2037" s="2">
        <f t="shared" si="376"/>
        <v>0</v>
      </c>
      <c r="Q2037" s="2">
        <f t="shared" si="377"/>
        <v>0</v>
      </c>
      <c r="R2037" s="2">
        <f t="shared" si="378"/>
        <v>0</v>
      </c>
      <c r="S2037" s="2">
        <f t="shared" si="379"/>
        <v>0</v>
      </c>
      <c r="T2037" s="2">
        <f t="shared" si="380"/>
        <v>0</v>
      </c>
      <c r="U2037" s="2">
        <f>IF(O2037="Reg", R2037 * Inputs!$B$7, 0)</f>
        <v>0</v>
      </c>
      <c r="V2037" s="2">
        <f>MAX(F2037 + P2037*Inputs!$B$15 - (Q2037/Inputs!$B$16) - U2037, 0)</f>
        <v>340</v>
      </c>
    </row>
    <row r="2038" spans="1:22" x14ac:dyDescent="0.3">
      <c r="A2038" s="1">
        <v>46107.833333333343</v>
      </c>
      <c r="B2038" s="2">
        <v>58.747536772459817</v>
      </c>
      <c r="C2038" s="2">
        <v>18.209783792713161</v>
      </c>
      <c r="D2038" s="2">
        <f t="shared" si="372"/>
        <v>31.168033042391126</v>
      </c>
      <c r="E2038" s="2">
        <f t="shared" si="373"/>
        <v>40.471828217495407</v>
      </c>
      <c r="F2038" s="2">
        <f t="shared" si="381"/>
        <v>340</v>
      </c>
      <c r="G2038" s="2">
        <f t="shared" si="382"/>
        <v>0</v>
      </c>
      <c r="H2038" s="2">
        <f>MIN(Inputs!$B$2, (Inputs!$B$14 - F2038)/Inputs!$B$15)</f>
        <v>0</v>
      </c>
      <c r="I2038" s="2">
        <f>MAX(MIN(Inputs!$B$2, F2038*Inputs!$B$16, Inputs!$B$14*Inputs!$B$4 - G2038), 0)</f>
        <v>170</v>
      </c>
      <c r="J2038" s="2">
        <f>MAX(MIN(Inputs!$B$2, F2038*Inputs!$B$16, (Inputs!$B$14-F2038)/Inputs!$B$15)*Inputs!$B$9, 0)</f>
        <v>0</v>
      </c>
      <c r="K2038" s="2">
        <f>MAX(E2038*Inputs!$B$5 - B2038 - Inputs!$B$8, 0) * H2038</f>
        <v>0</v>
      </c>
      <c r="L2038" s="2">
        <f>IF(B2038 &gt;= D2038*Inputs!$B$10, MAX(B2038 - E2038/Inputs!$B$5 - Inputs!$B$8, 0) * I2038, 0)</f>
        <v>0</v>
      </c>
      <c r="M2038" s="2">
        <f t="shared" si="374"/>
        <v>0</v>
      </c>
      <c r="N2038" s="3" t="str">
        <f t="shared" si="375"/>
        <v>Idle</v>
      </c>
      <c r="O2038" s="3" t="str">
        <f t="shared" si="383"/>
        <v>Idle</v>
      </c>
      <c r="P2038" s="2">
        <f t="shared" si="376"/>
        <v>0</v>
      </c>
      <c r="Q2038" s="2">
        <f t="shared" si="377"/>
        <v>0</v>
      </c>
      <c r="R2038" s="2">
        <f t="shared" si="378"/>
        <v>0</v>
      </c>
      <c r="S2038" s="2">
        <f t="shared" si="379"/>
        <v>0</v>
      </c>
      <c r="T2038" s="2">
        <f t="shared" si="380"/>
        <v>0</v>
      </c>
      <c r="U2038" s="2">
        <f>IF(O2038="Reg", R2038 * Inputs!$B$7, 0)</f>
        <v>0</v>
      </c>
      <c r="V2038" s="2">
        <f>MAX(F2038 + P2038*Inputs!$B$15 - (Q2038/Inputs!$B$16) - U2038, 0)</f>
        <v>340</v>
      </c>
    </row>
    <row r="2039" spans="1:22" x14ac:dyDescent="0.3">
      <c r="A2039" s="1">
        <v>46107.875</v>
      </c>
      <c r="B2039" s="2">
        <v>58.892147024799463</v>
      </c>
      <c r="C2039" s="2">
        <v>11.495353783621651</v>
      </c>
      <c r="D2039" s="2">
        <f t="shared" si="372"/>
        <v>31.168033042391126</v>
      </c>
      <c r="E2039" s="2">
        <f t="shared" si="373"/>
        <v>33.807361492607221</v>
      </c>
      <c r="F2039" s="2">
        <f t="shared" si="381"/>
        <v>340</v>
      </c>
      <c r="G2039" s="2">
        <f t="shared" si="382"/>
        <v>0</v>
      </c>
      <c r="H2039" s="2">
        <f>MIN(Inputs!$B$2, (Inputs!$B$14 - F2039)/Inputs!$B$15)</f>
        <v>0</v>
      </c>
      <c r="I2039" s="2">
        <f>MAX(MIN(Inputs!$B$2, F2039*Inputs!$B$16, Inputs!$B$14*Inputs!$B$4 - G2039), 0)</f>
        <v>170</v>
      </c>
      <c r="J2039" s="2">
        <f>MAX(MIN(Inputs!$B$2, F2039*Inputs!$B$16, (Inputs!$B$14-F2039)/Inputs!$B$15)*Inputs!$B$9, 0)</f>
        <v>0</v>
      </c>
      <c r="K2039" s="2">
        <f>MAX(E2039*Inputs!$B$5 - B2039 - Inputs!$B$8, 0) * H2039</f>
        <v>0</v>
      </c>
      <c r="L2039" s="2">
        <f>IF(B2039 &gt;= D2039*Inputs!$B$10, MAX(B2039 - E2039/Inputs!$B$5 - Inputs!$B$8, 0) * I2039, 0)</f>
        <v>80.697433144059758</v>
      </c>
      <c r="M2039" s="2">
        <f t="shared" si="374"/>
        <v>0</v>
      </c>
      <c r="N2039" s="3" t="str">
        <f t="shared" si="375"/>
        <v>Discharge</v>
      </c>
      <c r="O2039" s="3" t="str">
        <f t="shared" si="383"/>
        <v>Discharge</v>
      </c>
      <c r="P2039" s="2">
        <f t="shared" si="376"/>
        <v>0</v>
      </c>
      <c r="Q2039" s="2">
        <f t="shared" si="377"/>
        <v>170</v>
      </c>
      <c r="R2039" s="2">
        <f t="shared" si="378"/>
        <v>0</v>
      </c>
      <c r="S2039" s="2">
        <f t="shared" si="379"/>
        <v>10011.664994215909</v>
      </c>
      <c r="T2039" s="2">
        <f t="shared" si="380"/>
        <v>0</v>
      </c>
      <c r="U2039" s="2">
        <f>IF(O2039="Reg", R2039 * Inputs!$B$7, 0)</f>
        <v>0</v>
      </c>
      <c r="V2039" s="2">
        <f>MAX(F2039 + P2039*Inputs!$B$15 - (Q2039/Inputs!$B$16) - U2039, 0)</f>
        <v>170</v>
      </c>
    </row>
    <row r="2040" spans="1:22" x14ac:dyDescent="0.3">
      <c r="A2040" s="1">
        <v>46107.916666666657</v>
      </c>
      <c r="B2040" s="2">
        <v>43.637240300471177</v>
      </c>
      <c r="C2040" s="2">
        <v>8.556563314300174</v>
      </c>
      <c r="D2040" s="2">
        <f t="shared" si="372"/>
        <v>31.168033042391126</v>
      </c>
      <c r="E2040" s="2">
        <f t="shared" si="373"/>
        <v>24.147477820477459</v>
      </c>
      <c r="F2040" s="2">
        <f t="shared" si="381"/>
        <v>170</v>
      </c>
      <c r="G2040" s="2">
        <f t="shared" si="382"/>
        <v>170</v>
      </c>
      <c r="H2040" s="2">
        <f>MIN(Inputs!$B$2, (Inputs!$B$14 - F2040)/Inputs!$B$15)</f>
        <v>170</v>
      </c>
      <c r="I2040" s="2">
        <f>MAX(MIN(Inputs!$B$2, F2040*Inputs!$B$16, Inputs!$B$14*Inputs!$B$4 - G2040), 0)</f>
        <v>170</v>
      </c>
      <c r="J2040" s="2">
        <f>MAX(MIN(Inputs!$B$2, F2040*Inputs!$B$16, (Inputs!$B$14-F2040)/Inputs!$B$15)*Inputs!$B$9, 0)</f>
        <v>136</v>
      </c>
      <c r="K2040" s="2">
        <f>MAX(E2040*Inputs!$B$5 - B2040 - Inputs!$B$8, 0) * H2040</f>
        <v>0</v>
      </c>
      <c r="L2040" s="2">
        <f>IF(B2040 &gt;= D2040*Inputs!$B$10, MAX(B2040 - E2040/Inputs!$B$5 - Inputs!$B$8, 0) * I2040, 0)</f>
        <v>0</v>
      </c>
      <c r="M2040" s="2">
        <f t="shared" si="374"/>
        <v>1163.6926107448237</v>
      </c>
      <c r="N2040" s="3" t="str">
        <f t="shared" si="375"/>
        <v>Reg</v>
      </c>
      <c r="O2040" s="3" t="str">
        <f t="shared" si="383"/>
        <v>Discharge</v>
      </c>
      <c r="P2040" s="2">
        <f t="shared" si="376"/>
        <v>0</v>
      </c>
      <c r="Q2040" s="2">
        <f t="shared" si="377"/>
        <v>170</v>
      </c>
      <c r="R2040" s="2">
        <f t="shared" si="378"/>
        <v>0</v>
      </c>
      <c r="S2040" s="2">
        <f t="shared" si="379"/>
        <v>7418.3308510800998</v>
      </c>
      <c r="T2040" s="2">
        <f t="shared" si="380"/>
        <v>0</v>
      </c>
      <c r="U2040" s="2">
        <f>IF(O2040="Reg", R2040 * Inputs!$B$7, 0)</f>
        <v>0</v>
      </c>
      <c r="V2040" s="2">
        <f>MAX(F2040 + P2040*Inputs!$B$15 - (Q2040/Inputs!$B$16) - U2040, 0)</f>
        <v>0</v>
      </c>
    </row>
    <row r="2041" spans="1:22" x14ac:dyDescent="0.3">
      <c r="A2041" s="1">
        <v>46107.958333333343</v>
      </c>
      <c r="B2041" s="2">
        <v>37.441963400454263</v>
      </c>
      <c r="C2041" s="2">
        <v>6.1720990796075652</v>
      </c>
      <c r="D2041" s="2">
        <f t="shared" si="372"/>
        <v>31.168033042391126</v>
      </c>
      <c r="E2041" s="2">
        <f t="shared" si="373"/>
        <v>16.874604437065592</v>
      </c>
      <c r="F2041" s="2">
        <f t="shared" si="381"/>
        <v>0</v>
      </c>
      <c r="G2041" s="2">
        <f t="shared" si="382"/>
        <v>340</v>
      </c>
      <c r="H2041" s="2">
        <f>MIN(Inputs!$B$2, (Inputs!$B$14 - F2041)/Inputs!$B$15)</f>
        <v>170</v>
      </c>
      <c r="I2041" s="2">
        <f>MAX(MIN(Inputs!$B$2, F2041*Inputs!$B$16, Inputs!$B$14*Inputs!$B$4 - G2041), 0)</f>
        <v>0</v>
      </c>
      <c r="J2041" s="2">
        <f>MAX(MIN(Inputs!$B$2, F2041*Inputs!$B$16, (Inputs!$B$14-F2041)/Inputs!$B$15)*Inputs!$B$9, 0)</f>
        <v>0</v>
      </c>
      <c r="K2041" s="2">
        <f>MAX(E2041*Inputs!$B$5 - B2041 - Inputs!$B$8, 0) * H2041</f>
        <v>0</v>
      </c>
      <c r="L2041" s="2">
        <f>IF(B2041 &gt;= D2041*Inputs!$B$10, MAX(B2041 - E2041/Inputs!$B$5 - Inputs!$B$8, 0) * I2041, 0)</f>
        <v>0</v>
      </c>
      <c r="M2041" s="2">
        <f t="shared" si="374"/>
        <v>0</v>
      </c>
      <c r="N2041" s="3" t="str">
        <f t="shared" si="375"/>
        <v>Idle</v>
      </c>
      <c r="O2041" s="3" t="str">
        <f t="shared" si="383"/>
        <v>Idle</v>
      </c>
      <c r="P2041" s="2">
        <f t="shared" si="376"/>
        <v>0</v>
      </c>
      <c r="Q2041" s="2">
        <f t="shared" si="377"/>
        <v>0</v>
      </c>
      <c r="R2041" s="2">
        <f t="shared" si="378"/>
        <v>0</v>
      </c>
      <c r="S2041" s="2">
        <f t="shared" si="379"/>
        <v>0</v>
      </c>
      <c r="T2041" s="2">
        <f t="shared" si="380"/>
        <v>0</v>
      </c>
      <c r="U2041" s="2">
        <f>IF(O2041="Reg", R2041 * Inputs!$B$7, 0)</f>
        <v>0</v>
      </c>
      <c r="V2041" s="2">
        <f>MAX(F2041 + P2041*Inputs!$B$15 - (Q2041/Inputs!$B$16) - U2041, 0)</f>
        <v>0</v>
      </c>
    </row>
    <row r="2042" spans="1:22" x14ac:dyDescent="0.3">
      <c r="A2042" s="1">
        <v>46108</v>
      </c>
      <c r="B2042" s="2">
        <v>35.084703687833979</v>
      </c>
      <c r="C2042" s="2">
        <v>17.827502434105551</v>
      </c>
      <c r="D2042" s="2">
        <f t="shared" si="372"/>
        <v>31.971651273108321</v>
      </c>
      <c r="E2042" s="2">
        <f t="shared" si="373"/>
        <v>10.634277203656548</v>
      </c>
      <c r="F2042" s="2">
        <f t="shared" si="381"/>
        <v>0</v>
      </c>
      <c r="G2042" s="2">
        <f t="shared" si="382"/>
        <v>0</v>
      </c>
      <c r="H2042" s="2">
        <f>MIN(Inputs!$B$2, (Inputs!$B$14 - F2042)/Inputs!$B$15)</f>
        <v>170</v>
      </c>
      <c r="I2042" s="2">
        <f>MAX(MIN(Inputs!$B$2, F2042*Inputs!$B$16, Inputs!$B$14*Inputs!$B$4 - G2042), 0)</f>
        <v>0</v>
      </c>
      <c r="J2042" s="2">
        <f>MAX(MIN(Inputs!$B$2, F2042*Inputs!$B$16, (Inputs!$B$14-F2042)/Inputs!$B$15)*Inputs!$B$9, 0)</f>
        <v>0</v>
      </c>
      <c r="K2042" s="2">
        <f>MAX(E2042*Inputs!$B$5 - B2042 - Inputs!$B$8, 0) * H2042</f>
        <v>0</v>
      </c>
      <c r="L2042" s="2">
        <f>IF(B2042 &gt;= D2042*Inputs!$B$10, MAX(B2042 - E2042/Inputs!$B$5 - Inputs!$B$8, 0) * I2042, 0)</f>
        <v>0</v>
      </c>
      <c r="M2042" s="2">
        <f t="shared" si="374"/>
        <v>0</v>
      </c>
      <c r="N2042" s="3" t="str">
        <f t="shared" si="375"/>
        <v>Idle</v>
      </c>
      <c r="O2042" s="3" t="str">
        <f t="shared" si="383"/>
        <v>Idle</v>
      </c>
      <c r="P2042" s="2">
        <f t="shared" si="376"/>
        <v>0</v>
      </c>
      <c r="Q2042" s="2">
        <f t="shared" si="377"/>
        <v>0</v>
      </c>
      <c r="R2042" s="2">
        <f t="shared" si="378"/>
        <v>0</v>
      </c>
      <c r="S2042" s="2">
        <f t="shared" si="379"/>
        <v>0</v>
      </c>
      <c r="T2042" s="2">
        <f t="shared" si="380"/>
        <v>0</v>
      </c>
      <c r="U2042" s="2">
        <f>IF(O2042="Reg", R2042 * Inputs!$B$7, 0)</f>
        <v>0</v>
      </c>
      <c r="V2042" s="2">
        <f>MAX(F2042 + P2042*Inputs!$B$15 - (Q2042/Inputs!$B$16) - U2042, 0)</f>
        <v>0</v>
      </c>
    </row>
    <row r="2043" spans="1:22" x14ac:dyDescent="0.3">
      <c r="A2043" s="1">
        <v>46108.041666666657</v>
      </c>
      <c r="B2043" s="2">
        <v>9.0273781189537594</v>
      </c>
      <c r="C2043" s="2">
        <v>6.3344121382912588</v>
      </c>
      <c r="D2043" s="2">
        <f t="shared" si="372"/>
        <v>31.971651273108321</v>
      </c>
      <c r="E2043" s="2">
        <f t="shared" si="373"/>
        <v>4.7868265890175516</v>
      </c>
      <c r="F2043" s="2">
        <f t="shared" si="381"/>
        <v>0</v>
      </c>
      <c r="G2043" s="2">
        <f t="shared" si="382"/>
        <v>0</v>
      </c>
      <c r="H2043" s="2">
        <f>MIN(Inputs!$B$2, (Inputs!$B$14 - F2043)/Inputs!$B$15)</f>
        <v>170</v>
      </c>
      <c r="I2043" s="2">
        <f>MAX(MIN(Inputs!$B$2, F2043*Inputs!$B$16, Inputs!$B$14*Inputs!$B$4 - G2043), 0)</f>
        <v>0</v>
      </c>
      <c r="J2043" s="2">
        <f>MAX(MIN(Inputs!$B$2, F2043*Inputs!$B$16, (Inputs!$B$14-F2043)/Inputs!$B$15)*Inputs!$B$9, 0)</f>
        <v>0</v>
      </c>
      <c r="K2043" s="2">
        <f>MAX(E2043*Inputs!$B$5 - B2043 - Inputs!$B$8, 0) * H2043</f>
        <v>0</v>
      </c>
      <c r="L2043" s="2">
        <f>IF(B2043 &gt;= D2043*Inputs!$B$10, MAX(B2043 - E2043/Inputs!$B$5 - Inputs!$B$8, 0) * I2043, 0)</f>
        <v>0</v>
      </c>
      <c r="M2043" s="2">
        <f t="shared" si="374"/>
        <v>0</v>
      </c>
      <c r="N2043" s="3" t="str">
        <f t="shared" si="375"/>
        <v>Idle</v>
      </c>
      <c r="O2043" s="3" t="str">
        <f t="shared" si="383"/>
        <v>Idle</v>
      </c>
      <c r="P2043" s="2">
        <f t="shared" si="376"/>
        <v>0</v>
      </c>
      <c r="Q2043" s="2">
        <f t="shared" si="377"/>
        <v>0</v>
      </c>
      <c r="R2043" s="2">
        <f t="shared" si="378"/>
        <v>0</v>
      </c>
      <c r="S2043" s="2">
        <f t="shared" si="379"/>
        <v>0</v>
      </c>
      <c r="T2043" s="2">
        <f t="shared" si="380"/>
        <v>0</v>
      </c>
      <c r="U2043" s="2">
        <f>IF(O2043="Reg", R2043 * Inputs!$B$7, 0)</f>
        <v>0</v>
      </c>
      <c r="V2043" s="2">
        <f>MAX(F2043 + P2043*Inputs!$B$15 - (Q2043/Inputs!$B$16) - U2043, 0)</f>
        <v>0</v>
      </c>
    </row>
    <row r="2044" spans="1:22" x14ac:dyDescent="0.3">
      <c r="A2044" s="1">
        <v>46108.083333333343</v>
      </c>
      <c r="B2044" s="2">
        <v>18.760736423130709</v>
      </c>
      <c r="C2044" s="2">
        <v>1.4875530304041129</v>
      </c>
      <c r="D2044" s="2">
        <f t="shared" si="372"/>
        <v>31.971651273108321</v>
      </c>
      <c r="E2044" s="2">
        <f t="shared" si="373"/>
        <v>3.2822635691919255</v>
      </c>
      <c r="F2044" s="2">
        <f t="shared" si="381"/>
        <v>0</v>
      </c>
      <c r="G2044" s="2">
        <f t="shared" si="382"/>
        <v>0</v>
      </c>
      <c r="H2044" s="2">
        <f>MIN(Inputs!$B$2, (Inputs!$B$14 - F2044)/Inputs!$B$15)</f>
        <v>170</v>
      </c>
      <c r="I2044" s="2">
        <f>MAX(MIN(Inputs!$B$2, F2044*Inputs!$B$16, Inputs!$B$14*Inputs!$B$4 - G2044), 0)</f>
        <v>0</v>
      </c>
      <c r="J2044" s="2">
        <f>MAX(MIN(Inputs!$B$2, F2044*Inputs!$B$16, (Inputs!$B$14-F2044)/Inputs!$B$15)*Inputs!$B$9, 0)</f>
        <v>0</v>
      </c>
      <c r="K2044" s="2">
        <f>MAX(E2044*Inputs!$B$5 - B2044 - Inputs!$B$8, 0) * H2044</f>
        <v>0</v>
      </c>
      <c r="L2044" s="2">
        <f>IF(B2044 &gt;= D2044*Inputs!$B$10, MAX(B2044 - E2044/Inputs!$B$5 - Inputs!$B$8, 0) * I2044, 0)</f>
        <v>0</v>
      </c>
      <c r="M2044" s="2">
        <f t="shared" si="374"/>
        <v>0</v>
      </c>
      <c r="N2044" s="3" t="str">
        <f t="shared" si="375"/>
        <v>Idle</v>
      </c>
      <c r="O2044" s="3" t="str">
        <f t="shared" si="383"/>
        <v>Idle</v>
      </c>
      <c r="P2044" s="2">
        <f t="shared" si="376"/>
        <v>0</v>
      </c>
      <c r="Q2044" s="2">
        <f t="shared" si="377"/>
        <v>0</v>
      </c>
      <c r="R2044" s="2">
        <f t="shared" si="378"/>
        <v>0</v>
      </c>
      <c r="S2044" s="2">
        <f t="shared" si="379"/>
        <v>0</v>
      </c>
      <c r="T2044" s="2">
        <f t="shared" si="380"/>
        <v>0</v>
      </c>
      <c r="U2044" s="2">
        <f>IF(O2044="Reg", R2044 * Inputs!$B$7, 0)</f>
        <v>0</v>
      </c>
      <c r="V2044" s="2">
        <f>MAX(F2044 + P2044*Inputs!$B$15 - (Q2044/Inputs!$B$16) - U2044, 0)</f>
        <v>0</v>
      </c>
    </row>
    <row r="2045" spans="1:22" x14ac:dyDescent="0.3">
      <c r="A2045" s="1">
        <v>46108.125</v>
      </c>
      <c r="B2045" s="2">
        <v>0.93284499202084337</v>
      </c>
      <c r="C2045" s="2">
        <v>11.761675305928019</v>
      </c>
      <c r="D2045" s="2">
        <f t="shared" si="372"/>
        <v>31.971651273108321</v>
      </c>
      <c r="E2045" s="2">
        <f t="shared" si="373"/>
        <v>0.15547416533680722</v>
      </c>
      <c r="F2045" s="2">
        <f t="shared" si="381"/>
        <v>0</v>
      </c>
      <c r="G2045" s="2">
        <f t="shared" si="382"/>
        <v>0</v>
      </c>
      <c r="H2045" s="2">
        <f>MIN(Inputs!$B$2, (Inputs!$B$14 - F2045)/Inputs!$B$15)</f>
        <v>170</v>
      </c>
      <c r="I2045" s="2">
        <f>MAX(MIN(Inputs!$B$2, F2045*Inputs!$B$16, Inputs!$B$14*Inputs!$B$4 - G2045), 0)</f>
        <v>0</v>
      </c>
      <c r="J2045" s="2">
        <f>MAX(MIN(Inputs!$B$2, F2045*Inputs!$B$16, (Inputs!$B$14-F2045)/Inputs!$B$15)*Inputs!$B$9, 0)</f>
        <v>0</v>
      </c>
      <c r="K2045" s="2">
        <f>MAX(E2045*Inputs!$B$5 - B2045 - Inputs!$B$8, 0) * H2045</f>
        <v>0</v>
      </c>
      <c r="L2045" s="2">
        <f>IF(B2045 &gt;= D2045*Inputs!$B$10, MAX(B2045 - E2045/Inputs!$B$5 - Inputs!$B$8, 0) * I2045, 0)</f>
        <v>0</v>
      </c>
      <c r="M2045" s="2">
        <f t="shared" si="374"/>
        <v>0</v>
      </c>
      <c r="N2045" s="3" t="str">
        <f t="shared" si="375"/>
        <v>Idle</v>
      </c>
      <c r="O2045" s="3" t="str">
        <f t="shared" si="383"/>
        <v>Idle</v>
      </c>
      <c r="P2045" s="2">
        <f t="shared" si="376"/>
        <v>0</v>
      </c>
      <c r="Q2045" s="2">
        <f t="shared" si="377"/>
        <v>0</v>
      </c>
      <c r="R2045" s="2">
        <f t="shared" si="378"/>
        <v>0</v>
      </c>
      <c r="S2045" s="2">
        <f t="shared" si="379"/>
        <v>0</v>
      </c>
      <c r="T2045" s="2">
        <f t="shared" si="380"/>
        <v>0</v>
      </c>
      <c r="U2045" s="2">
        <f>IF(O2045="Reg", R2045 * Inputs!$B$7, 0)</f>
        <v>0</v>
      </c>
      <c r="V2045" s="2">
        <f>MAX(F2045 + P2045*Inputs!$B$15 - (Q2045/Inputs!$B$16) - U2045, 0)</f>
        <v>0</v>
      </c>
    </row>
    <row r="2046" spans="1:22" x14ac:dyDescent="0.3">
      <c r="A2046" s="1">
        <v>46108.166666666657</v>
      </c>
      <c r="B2046" s="2">
        <v>0</v>
      </c>
      <c r="C2046" s="2">
        <v>2.0842056713746588</v>
      </c>
      <c r="D2046" s="2">
        <f t="shared" si="372"/>
        <v>31.971651273108321</v>
      </c>
      <c r="E2046" s="2">
        <f t="shared" si="373"/>
        <v>0.12462290698864342</v>
      </c>
      <c r="F2046" s="2">
        <f t="shared" si="381"/>
        <v>0</v>
      </c>
      <c r="G2046" s="2">
        <f t="shared" si="382"/>
        <v>0</v>
      </c>
      <c r="H2046" s="2">
        <f>MIN(Inputs!$B$2, (Inputs!$B$14 - F2046)/Inputs!$B$15)</f>
        <v>170</v>
      </c>
      <c r="I2046" s="2">
        <f>MAX(MIN(Inputs!$B$2, F2046*Inputs!$B$16, Inputs!$B$14*Inputs!$B$4 - G2046), 0)</f>
        <v>0</v>
      </c>
      <c r="J2046" s="2">
        <f>MAX(MIN(Inputs!$B$2, F2046*Inputs!$B$16, (Inputs!$B$14-F2046)/Inputs!$B$15)*Inputs!$B$9, 0)</f>
        <v>0</v>
      </c>
      <c r="K2046" s="2">
        <f>MAX(E2046*Inputs!$B$5 - B2046 - Inputs!$B$8, 0) * H2046</f>
        <v>0</v>
      </c>
      <c r="L2046" s="2">
        <f>IF(B2046 &gt;= D2046*Inputs!$B$10, MAX(B2046 - E2046/Inputs!$B$5 - Inputs!$B$8, 0) * I2046, 0)</f>
        <v>0</v>
      </c>
      <c r="M2046" s="2">
        <f t="shared" si="374"/>
        <v>0</v>
      </c>
      <c r="N2046" s="3" t="str">
        <f t="shared" si="375"/>
        <v>Idle</v>
      </c>
      <c r="O2046" s="3" t="str">
        <f t="shared" si="383"/>
        <v>Idle</v>
      </c>
      <c r="P2046" s="2">
        <f t="shared" si="376"/>
        <v>0</v>
      </c>
      <c r="Q2046" s="2">
        <f t="shared" si="377"/>
        <v>0</v>
      </c>
      <c r="R2046" s="2">
        <f t="shared" si="378"/>
        <v>0</v>
      </c>
      <c r="S2046" s="2">
        <f t="shared" si="379"/>
        <v>0</v>
      </c>
      <c r="T2046" s="2">
        <f t="shared" si="380"/>
        <v>0</v>
      </c>
      <c r="U2046" s="2">
        <f>IF(O2046="Reg", R2046 * Inputs!$B$7, 0)</f>
        <v>0</v>
      </c>
      <c r="V2046" s="2">
        <f>MAX(F2046 + P2046*Inputs!$B$15 - (Q2046/Inputs!$B$16) - U2046, 0)</f>
        <v>0</v>
      </c>
    </row>
    <row r="2047" spans="1:22" x14ac:dyDescent="0.3">
      <c r="A2047" s="1">
        <v>46108.208333333343</v>
      </c>
      <c r="B2047" s="2">
        <v>0</v>
      </c>
      <c r="C2047" s="2">
        <v>1.4427191305171141</v>
      </c>
      <c r="D2047" s="2">
        <f t="shared" si="372"/>
        <v>31.971651273108321</v>
      </c>
      <c r="E2047" s="2">
        <f t="shared" si="373"/>
        <v>2.2943470155783632</v>
      </c>
      <c r="F2047" s="2">
        <f t="shared" si="381"/>
        <v>0</v>
      </c>
      <c r="G2047" s="2">
        <f t="shared" si="382"/>
        <v>0</v>
      </c>
      <c r="H2047" s="2">
        <f>MIN(Inputs!$B$2, (Inputs!$B$14 - F2047)/Inputs!$B$15)</f>
        <v>170</v>
      </c>
      <c r="I2047" s="2">
        <f>MAX(MIN(Inputs!$B$2, F2047*Inputs!$B$16, Inputs!$B$14*Inputs!$B$4 - G2047), 0)</f>
        <v>0</v>
      </c>
      <c r="J2047" s="2">
        <f>MAX(MIN(Inputs!$B$2, F2047*Inputs!$B$16, (Inputs!$B$14-F2047)/Inputs!$B$15)*Inputs!$B$9, 0)</f>
        <v>0</v>
      </c>
      <c r="K2047" s="2">
        <f>MAX(E2047*Inputs!$B$5 - B2047 - Inputs!$B$8, 0) * H2047</f>
        <v>0</v>
      </c>
      <c r="L2047" s="2">
        <f>IF(B2047 &gt;= D2047*Inputs!$B$10, MAX(B2047 - E2047/Inputs!$B$5 - Inputs!$B$8, 0) * I2047, 0)</f>
        <v>0</v>
      </c>
      <c r="M2047" s="2">
        <f t="shared" si="374"/>
        <v>0</v>
      </c>
      <c r="N2047" s="3" t="str">
        <f t="shared" si="375"/>
        <v>Idle</v>
      </c>
      <c r="O2047" s="3" t="str">
        <f t="shared" si="383"/>
        <v>Idle</v>
      </c>
      <c r="P2047" s="2">
        <f t="shared" si="376"/>
        <v>0</v>
      </c>
      <c r="Q2047" s="2">
        <f t="shared" si="377"/>
        <v>0</v>
      </c>
      <c r="R2047" s="2">
        <f t="shared" si="378"/>
        <v>0</v>
      </c>
      <c r="S2047" s="2">
        <f t="shared" si="379"/>
        <v>0</v>
      </c>
      <c r="T2047" s="2">
        <f t="shared" si="380"/>
        <v>0</v>
      </c>
      <c r="U2047" s="2">
        <f>IF(O2047="Reg", R2047 * Inputs!$B$7, 0)</f>
        <v>0</v>
      </c>
      <c r="V2047" s="2">
        <f>MAX(F2047 + P2047*Inputs!$B$15 - (Q2047/Inputs!$B$16) - U2047, 0)</f>
        <v>0</v>
      </c>
    </row>
    <row r="2048" spans="1:22" x14ac:dyDescent="0.3">
      <c r="A2048" s="1">
        <v>46108.25</v>
      </c>
      <c r="B2048" s="2">
        <v>0</v>
      </c>
      <c r="C2048" s="2">
        <v>3.0072324768271228</v>
      </c>
      <c r="D2048" s="2">
        <f t="shared" si="372"/>
        <v>31.971651273108321</v>
      </c>
      <c r="E2048" s="2">
        <f t="shared" si="373"/>
        <v>5.3115970165281068</v>
      </c>
      <c r="F2048" s="2">
        <f t="shared" si="381"/>
        <v>0</v>
      </c>
      <c r="G2048" s="2">
        <f t="shared" si="382"/>
        <v>0</v>
      </c>
      <c r="H2048" s="2">
        <f>MIN(Inputs!$B$2, (Inputs!$B$14 - F2048)/Inputs!$B$15)</f>
        <v>170</v>
      </c>
      <c r="I2048" s="2">
        <f>MAX(MIN(Inputs!$B$2, F2048*Inputs!$B$16, Inputs!$B$14*Inputs!$B$4 - G2048), 0)</f>
        <v>0</v>
      </c>
      <c r="J2048" s="2">
        <f>MAX(MIN(Inputs!$B$2, F2048*Inputs!$B$16, (Inputs!$B$14-F2048)/Inputs!$B$15)*Inputs!$B$9, 0)</f>
        <v>0</v>
      </c>
      <c r="K2048" s="2">
        <f>MAX(E2048*Inputs!$B$5 - B2048 - Inputs!$B$8, 0) * H2048</f>
        <v>0</v>
      </c>
      <c r="L2048" s="2">
        <f>IF(B2048 &gt;= D2048*Inputs!$B$10, MAX(B2048 - E2048/Inputs!$B$5 - Inputs!$B$8, 0) * I2048, 0)</f>
        <v>0</v>
      </c>
      <c r="M2048" s="2">
        <f t="shared" si="374"/>
        <v>0</v>
      </c>
      <c r="N2048" s="3" t="str">
        <f t="shared" si="375"/>
        <v>Idle</v>
      </c>
      <c r="O2048" s="3" t="str">
        <f t="shared" si="383"/>
        <v>Idle</v>
      </c>
      <c r="P2048" s="2">
        <f t="shared" si="376"/>
        <v>0</v>
      </c>
      <c r="Q2048" s="2">
        <f t="shared" si="377"/>
        <v>0</v>
      </c>
      <c r="R2048" s="2">
        <f t="shared" si="378"/>
        <v>0</v>
      </c>
      <c r="S2048" s="2">
        <f t="shared" si="379"/>
        <v>0</v>
      </c>
      <c r="T2048" s="2">
        <f t="shared" si="380"/>
        <v>0</v>
      </c>
      <c r="U2048" s="2">
        <f>IF(O2048="Reg", R2048 * Inputs!$B$7, 0)</f>
        <v>0</v>
      </c>
      <c r="V2048" s="2">
        <f>MAX(F2048 + P2048*Inputs!$B$15 - (Q2048/Inputs!$B$16) - U2048, 0)</f>
        <v>0</v>
      </c>
    </row>
    <row r="2049" spans="1:22" x14ac:dyDescent="0.3">
      <c r="A2049" s="1">
        <v>46108.291666666657</v>
      </c>
      <c r="B2049" s="2">
        <v>0</v>
      </c>
      <c r="C2049" s="2">
        <v>10.226085789980299</v>
      </c>
      <c r="D2049" s="2">
        <f t="shared" si="372"/>
        <v>31.971651273108321</v>
      </c>
      <c r="E2049" s="2">
        <f t="shared" si="373"/>
        <v>11.278552053952223</v>
      </c>
      <c r="F2049" s="2">
        <f t="shared" si="381"/>
        <v>0</v>
      </c>
      <c r="G2049" s="2">
        <f t="shared" si="382"/>
        <v>0</v>
      </c>
      <c r="H2049" s="2">
        <f>MIN(Inputs!$B$2, (Inputs!$B$14 - F2049)/Inputs!$B$15)</f>
        <v>170</v>
      </c>
      <c r="I2049" s="2">
        <f>MAX(MIN(Inputs!$B$2, F2049*Inputs!$B$16, Inputs!$B$14*Inputs!$B$4 - G2049), 0)</f>
        <v>0</v>
      </c>
      <c r="J2049" s="2">
        <f>MAX(MIN(Inputs!$B$2, F2049*Inputs!$B$16, (Inputs!$B$14-F2049)/Inputs!$B$15)*Inputs!$B$9, 0)</f>
        <v>0</v>
      </c>
      <c r="K2049" s="2">
        <f>MAX(E2049*Inputs!$B$5 - B2049 - Inputs!$B$8, 0) * H2049</f>
        <v>0</v>
      </c>
      <c r="L2049" s="2">
        <f>IF(B2049 &gt;= D2049*Inputs!$B$10, MAX(B2049 - E2049/Inputs!$B$5 - Inputs!$B$8, 0) * I2049, 0)</f>
        <v>0</v>
      </c>
      <c r="M2049" s="2">
        <f t="shared" si="374"/>
        <v>0</v>
      </c>
      <c r="N2049" s="3" t="str">
        <f t="shared" si="375"/>
        <v>Idle</v>
      </c>
      <c r="O2049" s="3" t="str">
        <f t="shared" si="383"/>
        <v>Idle</v>
      </c>
      <c r="P2049" s="2">
        <f t="shared" si="376"/>
        <v>0</v>
      </c>
      <c r="Q2049" s="2">
        <f t="shared" si="377"/>
        <v>0</v>
      </c>
      <c r="R2049" s="2">
        <f t="shared" si="378"/>
        <v>0</v>
      </c>
      <c r="S2049" s="2">
        <f t="shared" si="379"/>
        <v>0</v>
      </c>
      <c r="T2049" s="2">
        <f t="shared" si="380"/>
        <v>0</v>
      </c>
      <c r="U2049" s="2">
        <f>IF(O2049="Reg", R2049 * Inputs!$B$7, 0)</f>
        <v>0</v>
      </c>
      <c r="V2049" s="2">
        <f>MAX(F2049 + P2049*Inputs!$B$15 - (Q2049/Inputs!$B$16) - U2049, 0)</f>
        <v>0</v>
      </c>
    </row>
    <row r="2050" spans="1:22" x14ac:dyDescent="0.3">
      <c r="A2050" s="1">
        <v>46108.333333333343</v>
      </c>
      <c r="B2050" s="2">
        <v>0</v>
      </c>
      <c r="C2050" s="2">
        <v>2.1689871573941648</v>
      </c>
      <c r="D2050" s="2">
        <f t="shared" ref="D2050:D2113" si="384">AVERAGEIFS(B:B, A:A, "&gt;="&amp;INT(A2050), A:A, "&lt;"&amp;INT(A2050)+1)</f>
        <v>31.971651273108321</v>
      </c>
      <c r="E2050" s="2">
        <f t="shared" ref="E2050:E2113" si="385">AVERAGE(B2050:B2055)</f>
        <v>18.696704731962793</v>
      </c>
      <c r="F2050" s="2">
        <f t="shared" si="381"/>
        <v>0</v>
      </c>
      <c r="G2050" s="2">
        <f t="shared" si="382"/>
        <v>0</v>
      </c>
      <c r="H2050" s="2">
        <f>MIN(Inputs!$B$2, (Inputs!$B$14 - F2050)/Inputs!$B$15)</f>
        <v>170</v>
      </c>
      <c r="I2050" s="2">
        <f>MAX(MIN(Inputs!$B$2, F2050*Inputs!$B$16, Inputs!$B$14*Inputs!$B$4 - G2050), 0)</f>
        <v>0</v>
      </c>
      <c r="J2050" s="2">
        <f>MAX(MIN(Inputs!$B$2, F2050*Inputs!$B$16, (Inputs!$B$14-F2050)/Inputs!$B$15)*Inputs!$B$9, 0)</f>
        <v>0</v>
      </c>
      <c r="K2050" s="2">
        <f>MAX(E2050*Inputs!$B$5 - B2050 - Inputs!$B$8, 0) * H2050</f>
        <v>0</v>
      </c>
      <c r="L2050" s="2">
        <f>IF(B2050 &gt;= D2050*Inputs!$B$10, MAX(B2050 - E2050/Inputs!$B$5 - Inputs!$B$8, 0) * I2050, 0)</f>
        <v>0</v>
      </c>
      <c r="M2050" s="2">
        <f t="shared" ref="M2050:M2113" si="386">C2050 * J2050</f>
        <v>0</v>
      </c>
      <c r="N2050" s="3" t="str">
        <f t="shared" ref="N2050:N2113" si="387">IF(MAX(K2050, L2050, M2050)&lt;=0, "Idle", IF(AND(M2050&gt;=K2050, M2050&gt;=L2050), "Reg", IF(L2050&gt;=K2050, "Discharge", "Charge")))</f>
        <v>Idle</v>
      </c>
      <c r="O2050" s="3" t="str">
        <f t="shared" si="383"/>
        <v>Idle</v>
      </c>
      <c r="P2050" s="2">
        <f t="shared" ref="P2050:P2113" si="388">IF(O2050="Charge", H2050, 0)</f>
        <v>0</v>
      </c>
      <c r="Q2050" s="2">
        <f t="shared" ref="Q2050:Q2113" si="389">IF(O2050="Discharge", I2050, 0)</f>
        <v>0</v>
      </c>
      <c r="R2050" s="2">
        <f t="shared" ref="R2050:R2113" si="390">IF(O2050="Reg", J2050, 0)</f>
        <v>0</v>
      </c>
      <c r="S2050" s="2">
        <f t="shared" ref="S2050:S2113" si="391">(Q2050 - P2050) * B2050</f>
        <v>0</v>
      </c>
      <c r="T2050" s="2">
        <f t="shared" ref="T2050:T2113" si="392">R2050 * C2050</f>
        <v>0</v>
      </c>
      <c r="U2050" s="2">
        <f>IF(O2050="Reg", R2050 * Inputs!$B$7, 0)</f>
        <v>0</v>
      </c>
      <c r="V2050" s="2">
        <f>MAX(F2050 + P2050*Inputs!$B$15 - (Q2050/Inputs!$B$16) - U2050, 0)</f>
        <v>0</v>
      </c>
    </row>
    <row r="2051" spans="1:22" x14ac:dyDescent="0.3">
      <c r="A2051" s="1">
        <v>46108.375</v>
      </c>
      <c r="B2051" s="2">
        <v>0.74773744193186054</v>
      </c>
      <c r="C2051" s="2">
        <v>12.80508966092107</v>
      </c>
      <c r="D2051" s="2">
        <f t="shared" si="384"/>
        <v>31.971651273108321</v>
      </c>
      <c r="E2051" s="2">
        <f t="shared" si="385"/>
        <v>25.731717870556711</v>
      </c>
      <c r="F2051" s="2">
        <f t="shared" ref="F2051:F2114" si="393">V2050</f>
        <v>0</v>
      </c>
      <c r="G2051" s="2">
        <f t="shared" ref="G2051:G2114" si="394">IF(INT(A2051)=INT(A2050), G2050 + Q2050, 0)</f>
        <v>0</v>
      </c>
      <c r="H2051" s="2">
        <f>MIN(Inputs!$B$2, (Inputs!$B$14 - F2051)/Inputs!$B$15)</f>
        <v>170</v>
      </c>
      <c r="I2051" s="2">
        <f>MAX(MIN(Inputs!$B$2, F2051*Inputs!$B$16, Inputs!$B$14*Inputs!$B$4 - G2051), 0)</f>
        <v>0</v>
      </c>
      <c r="J2051" s="2">
        <f>MAX(MIN(Inputs!$B$2, F2051*Inputs!$B$16, (Inputs!$B$14-F2051)/Inputs!$B$15)*Inputs!$B$9, 0)</f>
        <v>0</v>
      </c>
      <c r="K2051" s="2">
        <f>MAX(E2051*Inputs!$B$5 - B2051 - Inputs!$B$8, 0) * H2051</f>
        <v>322.34962830686794</v>
      </c>
      <c r="L2051" s="2">
        <f>IF(B2051 &gt;= D2051*Inputs!$B$10, MAX(B2051 - E2051/Inputs!$B$5 - Inputs!$B$8, 0) * I2051, 0)</f>
        <v>0</v>
      </c>
      <c r="M2051" s="2">
        <f t="shared" si="386"/>
        <v>0</v>
      </c>
      <c r="N2051" s="3" t="str">
        <f t="shared" si="387"/>
        <v>Charge</v>
      </c>
      <c r="O2051" s="3" t="str">
        <f t="shared" si="383"/>
        <v>Charge</v>
      </c>
      <c r="P2051" s="2">
        <f t="shared" si="388"/>
        <v>170</v>
      </c>
      <c r="Q2051" s="2">
        <f t="shared" si="389"/>
        <v>0</v>
      </c>
      <c r="R2051" s="2">
        <f t="shared" si="390"/>
        <v>0</v>
      </c>
      <c r="S2051" s="2">
        <f t="shared" si="391"/>
        <v>-127.11536512841629</v>
      </c>
      <c r="T2051" s="2">
        <f t="shared" si="392"/>
        <v>0</v>
      </c>
      <c r="U2051" s="2">
        <f>IF(O2051="Reg", R2051 * Inputs!$B$7, 0)</f>
        <v>0</v>
      </c>
      <c r="V2051" s="2">
        <f>MAX(F2051 + P2051*Inputs!$B$15 - (Q2051/Inputs!$B$16) - U2051, 0)</f>
        <v>170</v>
      </c>
    </row>
    <row r="2052" spans="1:22" x14ac:dyDescent="0.3">
      <c r="A2052" s="1">
        <v>46108.416666666657</v>
      </c>
      <c r="B2052" s="2">
        <v>13.018344651538319</v>
      </c>
      <c r="C2052" s="2">
        <v>3.25467525293974</v>
      </c>
      <c r="D2052" s="2">
        <f t="shared" si="384"/>
        <v>31.971651273108321</v>
      </c>
      <c r="E2052" s="2">
        <f t="shared" si="385"/>
        <v>34.330729982708945</v>
      </c>
      <c r="F2052" s="2">
        <f t="shared" si="393"/>
        <v>170</v>
      </c>
      <c r="G2052" s="2">
        <f t="shared" si="394"/>
        <v>0</v>
      </c>
      <c r="H2052" s="2">
        <f>MIN(Inputs!$B$2, (Inputs!$B$14 - F2052)/Inputs!$B$15)</f>
        <v>170</v>
      </c>
      <c r="I2052" s="2">
        <f>MAX(MIN(Inputs!$B$2, F2052*Inputs!$B$16, Inputs!$B$14*Inputs!$B$4 - G2052), 0)</f>
        <v>170</v>
      </c>
      <c r="J2052" s="2">
        <f>MAX(MIN(Inputs!$B$2, F2052*Inputs!$B$16, (Inputs!$B$14-F2052)/Inputs!$B$15)*Inputs!$B$9, 0)</f>
        <v>136</v>
      </c>
      <c r="K2052" s="2">
        <f>MAX(E2052*Inputs!$B$5 - B2052 - Inputs!$B$8, 0) * H2052</f>
        <v>0</v>
      </c>
      <c r="L2052" s="2">
        <f>IF(B2052 &gt;= D2052*Inputs!$B$10, MAX(B2052 - E2052/Inputs!$B$5 - Inputs!$B$8, 0) * I2052, 0)</f>
        <v>0</v>
      </c>
      <c r="M2052" s="2">
        <f t="shared" si="386"/>
        <v>442.63583439980465</v>
      </c>
      <c r="N2052" s="3" t="str">
        <f t="shared" si="387"/>
        <v>Reg</v>
      </c>
      <c r="O2052" s="3" t="str">
        <f t="shared" ref="O2052:O2115" si="395">IF(O2051&lt;&gt;O2050, O2051, N2052)</f>
        <v>Charge</v>
      </c>
      <c r="P2052" s="2">
        <f t="shared" si="388"/>
        <v>170</v>
      </c>
      <c r="Q2052" s="2">
        <f t="shared" si="389"/>
        <v>0</v>
      </c>
      <c r="R2052" s="2">
        <f t="shared" si="390"/>
        <v>0</v>
      </c>
      <c r="S2052" s="2">
        <f t="shared" si="391"/>
        <v>-2213.118590761514</v>
      </c>
      <c r="T2052" s="2">
        <f t="shared" si="392"/>
        <v>0</v>
      </c>
      <c r="U2052" s="2">
        <f>IF(O2052="Reg", R2052 * Inputs!$B$7, 0)</f>
        <v>0</v>
      </c>
      <c r="V2052" s="2">
        <f>MAX(F2052 + P2052*Inputs!$B$15 - (Q2052/Inputs!$B$16) - U2052, 0)</f>
        <v>340</v>
      </c>
    </row>
    <row r="2053" spans="1:22" x14ac:dyDescent="0.3">
      <c r="A2053" s="1">
        <v>46108.458333333343</v>
      </c>
      <c r="B2053" s="2">
        <v>18.103500005698461</v>
      </c>
      <c r="C2053" s="2">
        <v>10.726116913763169</v>
      </c>
      <c r="D2053" s="2">
        <f t="shared" si="384"/>
        <v>31.971651273108321</v>
      </c>
      <c r="E2053" s="2">
        <f t="shared" si="385"/>
        <v>42.740567243041852</v>
      </c>
      <c r="F2053" s="2">
        <f t="shared" si="393"/>
        <v>340</v>
      </c>
      <c r="G2053" s="2">
        <f t="shared" si="394"/>
        <v>0</v>
      </c>
      <c r="H2053" s="2">
        <f>MIN(Inputs!$B$2, (Inputs!$B$14 - F2053)/Inputs!$B$15)</f>
        <v>0</v>
      </c>
      <c r="I2053" s="2">
        <f>MAX(MIN(Inputs!$B$2, F2053*Inputs!$B$16, Inputs!$B$14*Inputs!$B$4 - G2053), 0)</f>
        <v>170</v>
      </c>
      <c r="J2053" s="2">
        <f>MAX(MIN(Inputs!$B$2, F2053*Inputs!$B$16, (Inputs!$B$14-F2053)/Inputs!$B$15)*Inputs!$B$9, 0)</f>
        <v>0</v>
      </c>
      <c r="K2053" s="2">
        <f>MAX(E2053*Inputs!$B$5 - B2053 - Inputs!$B$8, 0) * H2053</f>
        <v>0</v>
      </c>
      <c r="L2053" s="2">
        <f>IF(B2053 &gt;= D2053*Inputs!$B$10, MAX(B2053 - E2053/Inputs!$B$5 - Inputs!$B$8, 0) * I2053, 0)</f>
        <v>0</v>
      </c>
      <c r="M2053" s="2">
        <f t="shared" si="386"/>
        <v>0</v>
      </c>
      <c r="N2053" s="3" t="str">
        <f t="shared" si="387"/>
        <v>Idle</v>
      </c>
      <c r="O2053" s="3" t="str">
        <f t="shared" si="395"/>
        <v>Idle</v>
      </c>
      <c r="P2053" s="2">
        <f t="shared" si="388"/>
        <v>0</v>
      </c>
      <c r="Q2053" s="2">
        <f t="shared" si="389"/>
        <v>0</v>
      </c>
      <c r="R2053" s="2">
        <f t="shared" si="390"/>
        <v>0</v>
      </c>
      <c r="S2053" s="2">
        <f t="shared" si="391"/>
        <v>0</v>
      </c>
      <c r="T2053" s="2">
        <f t="shared" si="392"/>
        <v>0</v>
      </c>
      <c r="U2053" s="2">
        <f>IF(O2053="Reg", R2053 * Inputs!$B$7, 0)</f>
        <v>0</v>
      </c>
      <c r="V2053" s="2">
        <f>MAX(F2053 + P2053*Inputs!$B$15 - (Q2053/Inputs!$B$16) - U2053, 0)</f>
        <v>340</v>
      </c>
    </row>
    <row r="2054" spans="1:22" x14ac:dyDescent="0.3">
      <c r="A2054" s="1">
        <v>46108.5</v>
      </c>
      <c r="B2054" s="2">
        <v>35.801730224544698</v>
      </c>
      <c r="C2054" s="2">
        <v>6.9359835743541352</v>
      </c>
      <c r="D2054" s="2">
        <f t="shared" si="384"/>
        <v>31.971651273108321</v>
      </c>
      <c r="E2054" s="2">
        <f t="shared" si="385"/>
        <v>51.150302454969541</v>
      </c>
      <c r="F2054" s="2">
        <f t="shared" si="393"/>
        <v>340</v>
      </c>
      <c r="G2054" s="2">
        <f t="shared" si="394"/>
        <v>0</v>
      </c>
      <c r="H2054" s="2">
        <f>MIN(Inputs!$B$2, (Inputs!$B$14 - F2054)/Inputs!$B$15)</f>
        <v>0</v>
      </c>
      <c r="I2054" s="2">
        <f>MAX(MIN(Inputs!$B$2, F2054*Inputs!$B$16, Inputs!$B$14*Inputs!$B$4 - G2054), 0)</f>
        <v>170</v>
      </c>
      <c r="J2054" s="2">
        <f>MAX(MIN(Inputs!$B$2, F2054*Inputs!$B$16, (Inputs!$B$14-F2054)/Inputs!$B$15)*Inputs!$B$9, 0)</f>
        <v>0</v>
      </c>
      <c r="K2054" s="2">
        <f>MAX(E2054*Inputs!$B$5 - B2054 - Inputs!$B$8, 0) * H2054</f>
        <v>0</v>
      </c>
      <c r="L2054" s="2">
        <f>IF(B2054 &gt;= D2054*Inputs!$B$10, MAX(B2054 - E2054/Inputs!$B$5 - Inputs!$B$8, 0) * I2054, 0)</f>
        <v>0</v>
      </c>
      <c r="M2054" s="2">
        <f t="shared" si="386"/>
        <v>0</v>
      </c>
      <c r="N2054" s="3" t="str">
        <f t="shared" si="387"/>
        <v>Idle</v>
      </c>
      <c r="O2054" s="3" t="str">
        <f t="shared" si="395"/>
        <v>Idle</v>
      </c>
      <c r="P2054" s="2">
        <f t="shared" si="388"/>
        <v>0</v>
      </c>
      <c r="Q2054" s="2">
        <f t="shared" si="389"/>
        <v>0</v>
      </c>
      <c r="R2054" s="2">
        <f t="shared" si="390"/>
        <v>0</v>
      </c>
      <c r="S2054" s="2">
        <f t="shared" si="391"/>
        <v>0</v>
      </c>
      <c r="T2054" s="2">
        <f t="shared" si="392"/>
        <v>0</v>
      </c>
      <c r="U2054" s="2">
        <f>IF(O2054="Reg", R2054 * Inputs!$B$7, 0)</f>
        <v>0</v>
      </c>
      <c r="V2054" s="2">
        <f>MAX(F2054 + P2054*Inputs!$B$15 - (Q2054/Inputs!$B$16) - U2054, 0)</f>
        <v>340</v>
      </c>
    </row>
    <row r="2055" spans="1:22" x14ac:dyDescent="0.3">
      <c r="A2055" s="1">
        <v>46108.541666666657</v>
      </c>
      <c r="B2055" s="2">
        <v>44.508916068063428</v>
      </c>
      <c r="C2055" s="2">
        <v>33.233272485149548</v>
      </c>
      <c r="D2055" s="2">
        <f t="shared" si="384"/>
        <v>31.971651273108321</v>
      </c>
      <c r="E2055" s="2">
        <f t="shared" si="385"/>
        <v>57.414276680434305</v>
      </c>
      <c r="F2055" s="2">
        <f t="shared" si="393"/>
        <v>340</v>
      </c>
      <c r="G2055" s="2">
        <f t="shared" si="394"/>
        <v>0</v>
      </c>
      <c r="H2055" s="2">
        <f>MIN(Inputs!$B$2, (Inputs!$B$14 - F2055)/Inputs!$B$15)</f>
        <v>0</v>
      </c>
      <c r="I2055" s="2">
        <f>MAX(MIN(Inputs!$B$2, F2055*Inputs!$B$16, Inputs!$B$14*Inputs!$B$4 - G2055), 0)</f>
        <v>170</v>
      </c>
      <c r="J2055" s="2">
        <f>MAX(MIN(Inputs!$B$2, F2055*Inputs!$B$16, (Inputs!$B$14-F2055)/Inputs!$B$15)*Inputs!$B$9, 0)</f>
        <v>0</v>
      </c>
      <c r="K2055" s="2">
        <f>MAX(E2055*Inputs!$B$5 - B2055 - Inputs!$B$8, 0) * H2055</f>
        <v>0</v>
      </c>
      <c r="L2055" s="2">
        <f>IF(B2055 &gt;= D2055*Inputs!$B$10, MAX(B2055 - E2055/Inputs!$B$5 - Inputs!$B$8, 0) * I2055, 0)</f>
        <v>0</v>
      </c>
      <c r="M2055" s="2">
        <f t="shared" si="386"/>
        <v>0</v>
      </c>
      <c r="N2055" s="3" t="str">
        <f t="shared" si="387"/>
        <v>Idle</v>
      </c>
      <c r="O2055" s="3" t="str">
        <f t="shared" si="395"/>
        <v>Idle</v>
      </c>
      <c r="P2055" s="2">
        <f t="shared" si="388"/>
        <v>0</v>
      </c>
      <c r="Q2055" s="2">
        <f t="shared" si="389"/>
        <v>0</v>
      </c>
      <c r="R2055" s="2">
        <f t="shared" si="390"/>
        <v>0</v>
      </c>
      <c r="S2055" s="2">
        <f t="shared" si="391"/>
        <v>0</v>
      </c>
      <c r="T2055" s="2">
        <f t="shared" si="392"/>
        <v>0</v>
      </c>
      <c r="U2055" s="2">
        <f>IF(O2055="Reg", R2055 * Inputs!$B$7, 0)</f>
        <v>0</v>
      </c>
      <c r="V2055" s="2">
        <f>MAX(F2055 + P2055*Inputs!$B$15 - (Q2055/Inputs!$B$16) - U2055, 0)</f>
        <v>340</v>
      </c>
    </row>
    <row r="2056" spans="1:22" x14ac:dyDescent="0.3">
      <c r="A2056" s="1">
        <v>46108.583333333343</v>
      </c>
      <c r="B2056" s="2">
        <v>42.2100788315635</v>
      </c>
      <c r="C2056" s="2">
        <v>5.7919543600518946</v>
      </c>
      <c r="D2056" s="2">
        <f t="shared" si="384"/>
        <v>31.971651273108321</v>
      </c>
      <c r="E2056" s="2">
        <f t="shared" si="385"/>
        <v>62.267770491665573</v>
      </c>
      <c r="F2056" s="2">
        <f t="shared" si="393"/>
        <v>340</v>
      </c>
      <c r="G2056" s="2">
        <f t="shared" si="394"/>
        <v>0</v>
      </c>
      <c r="H2056" s="2">
        <f>MIN(Inputs!$B$2, (Inputs!$B$14 - F2056)/Inputs!$B$15)</f>
        <v>0</v>
      </c>
      <c r="I2056" s="2">
        <f>MAX(MIN(Inputs!$B$2, F2056*Inputs!$B$16, Inputs!$B$14*Inputs!$B$4 - G2056), 0)</f>
        <v>170</v>
      </c>
      <c r="J2056" s="2">
        <f>MAX(MIN(Inputs!$B$2, F2056*Inputs!$B$16, (Inputs!$B$14-F2056)/Inputs!$B$15)*Inputs!$B$9, 0)</f>
        <v>0</v>
      </c>
      <c r="K2056" s="2">
        <f>MAX(E2056*Inputs!$B$5 - B2056 - Inputs!$B$8, 0) * H2056</f>
        <v>0</v>
      </c>
      <c r="L2056" s="2">
        <f>IF(B2056 &gt;= D2056*Inputs!$B$10, MAX(B2056 - E2056/Inputs!$B$5 - Inputs!$B$8, 0) * I2056, 0)</f>
        <v>0</v>
      </c>
      <c r="M2056" s="2">
        <f t="shared" si="386"/>
        <v>0</v>
      </c>
      <c r="N2056" s="3" t="str">
        <f t="shared" si="387"/>
        <v>Idle</v>
      </c>
      <c r="O2056" s="3" t="str">
        <f t="shared" si="395"/>
        <v>Idle</v>
      </c>
      <c r="P2056" s="2">
        <f t="shared" si="388"/>
        <v>0</v>
      </c>
      <c r="Q2056" s="2">
        <f t="shared" si="389"/>
        <v>0</v>
      </c>
      <c r="R2056" s="2">
        <f t="shared" si="390"/>
        <v>0</v>
      </c>
      <c r="S2056" s="2">
        <f t="shared" si="391"/>
        <v>0</v>
      </c>
      <c r="T2056" s="2">
        <f t="shared" si="392"/>
        <v>0</v>
      </c>
      <c r="U2056" s="2">
        <f>IF(O2056="Reg", R2056 * Inputs!$B$7, 0)</f>
        <v>0</v>
      </c>
      <c r="V2056" s="2">
        <f>MAX(F2056 + P2056*Inputs!$B$15 - (Q2056/Inputs!$B$16) - U2056, 0)</f>
        <v>340</v>
      </c>
    </row>
    <row r="2057" spans="1:22" x14ac:dyDescent="0.3">
      <c r="A2057" s="1">
        <v>46108.625</v>
      </c>
      <c r="B2057" s="2">
        <v>52.341810114845259</v>
      </c>
      <c r="C2057" s="2">
        <v>10.69432908032444</v>
      </c>
      <c r="D2057" s="2">
        <f t="shared" si="384"/>
        <v>31.971651273108321</v>
      </c>
      <c r="E2057" s="2">
        <f t="shared" si="385"/>
        <v>66.079334087011304</v>
      </c>
      <c r="F2057" s="2">
        <f t="shared" si="393"/>
        <v>340</v>
      </c>
      <c r="G2057" s="2">
        <f t="shared" si="394"/>
        <v>0</v>
      </c>
      <c r="H2057" s="2">
        <f>MIN(Inputs!$B$2, (Inputs!$B$14 - F2057)/Inputs!$B$15)</f>
        <v>0</v>
      </c>
      <c r="I2057" s="2">
        <f>MAX(MIN(Inputs!$B$2, F2057*Inputs!$B$16, Inputs!$B$14*Inputs!$B$4 - G2057), 0)</f>
        <v>170</v>
      </c>
      <c r="J2057" s="2">
        <f>MAX(MIN(Inputs!$B$2, F2057*Inputs!$B$16, (Inputs!$B$14-F2057)/Inputs!$B$15)*Inputs!$B$9, 0)</f>
        <v>0</v>
      </c>
      <c r="K2057" s="2">
        <f>MAX(E2057*Inputs!$B$5 - B2057 - Inputs!$B$8, 0) * H2057</f>
        <v>0</v>
      </c>
      <c r="L2057" s="2">
        <f>IF(B2057 &gt;= D2057*Inputs!$B$10, MAX(B2057 - E2057/Inputs!$B$5 - Inputs!$B$8, 0) * I2057, 0)</f>
        <v>0</v>
      </c>
      <c r="M2057" s="2">
        <f t="shared" si="386"/>
        <v>0</v>
      </c>
      <c r="N2057" s="3" t="str">
        <f t="shared" si="387"/>
        <v>Idle</v>
      </c>
      <c r="O2057" s="3" t="str">
        <f t="shared" si="395"/>
        <v>Idle</v>
      </c>
      <c r="P2057" s="2">
        <f t="shared" si="388"/>
        <v>0</v>
      </c>
      <c r="Q2057" s="2">
        <f t="shared" si="389"/>
        <v>0</v>
      </c>
      <c r="R2057" s="2">
        <f t="shared" si="390"/>
        <v>0</v>
      </c>
      <c r="S2057" s="2">
        <f t="shared" si="391"/>
        <v>0</v>
      </c>
      <c r="T2057" s="2">
        <f t="shared" si="392"/>
        <v>0</v>
      </c>
      <c r="U2057" s="2">
        <f>IF(O2057="Reg", R2057 * Inputs!$B$7, 0)</f>
        <v>0</v>
      </c>
      <c r="V2057" s="2">
        <f>MAX(F2057 + P2057*Inputs!$B$15 - (Q2057/Inputs!$B$16) - U2057, 0)</f>
        <v>340</v>
      </c>
    </row>
    <row r="2058" spans="1:22" x14ac:dyDescent="0.3">
      <c r="A2058" s="1">
        <v>46108.666666666657</v>
      </c>
      <c r="B2058" s="2">
        <v>63.477368213535769</v>
      </c>
      <c r="C2058" s="2">
        <v>3.126196406304754</v>
      </c>
      <c r="D2058" s="2">
        <f t="shared" si="384"/>
        <v>31.971651273108321</v>
      </c>
      <c r="E2058" s="2">
        <f t="shared" si="385"/>
        <v>66.663419578007236</v>
      </c>
      <c r="F2058" s="2">
        <f t="shared" si="393"/>
        <v>340</v>
      </c>
      <c r="G2058" s="2">
        <f t="shared" si="394"/>
        <v>0</v>
      </c>
      <c r="H2058" s="2">
        <f>MIN(Inputs!$B$2, (Inputs!$B$14 - F2058)/Inputs!$B$15)</f>
        <v>0</v>
      </c>
      <c r="I2058" s="2">
        <f>MAX(MIN(Inputs!$B$2, F2058*Inputs!$B$16, Inputs!$B$14*Inputs!$B$4 - G2058), 0)</f>
        <v>170</v>
      </c>
      <c r="J2058" s="2">
        <f>MAX(MIN(Inputs!$B$2, F2058*Inputs!$B$16, (Inputs!$B$14-F2058)/Inputs!$B$15)*Inputs!$B$9, 0)</f>
        <v>0</v>
      </c>
      <c r="K2058" s="2">
        <f>MAX(E2058*Inputs!$B$5 - B2058 - Inputs!$B$8, 0) * H2058</f>
        <v>0</v>
      </c>
      <c r="L2058" s="2">
        <f>IF(B2058 &gt;= D2058*Inputs!$B$10, MAX(B2058 - E2058/Inputs!$B$5 - Inputs!$B$8, 0) * I2058, 0)</f>
        <v>0</v>
      </c>
      <c r="M2058" s="2">
        <f t="shared" si="386"/>
        <v>0</v>
      </c>
      <c r="N2058" s="3" t="str">
        <f t="shared" si="387"/>
        <v>Idle</v>
      </c>
      <c r="O2058" s="3" t="str">
        <f t="shared" si="395"/>
        <v>Idle</v>
      </c>
      <c r="P2058" s="2">
        <f t="shared" si="388"/>
        <v>0</v>
      </c>
      <c r="Q2058" s="2">
        <f t="shared" si="389"/>
        <v>0</v>
      </c>
      <c r="R2058" s="2">
        <f t="shared" si="390"/>
        <v>0</v>
      </c>
      <c r="S2058" s="2">
        <f t="shared" si="391"/>
        <v>0</v>
      </c>
      <c r="T2058" s="2">
        <f t="shared" si="392"/>
        <v>0</v>
      </c>
      <c r="U2058" s="2">
        <f>IF(O2058="Reg", R2058 * Inputs!$B$7, 0)</f>
        <v>0</v>
      </c>
      <c r="V2058" s="2">
        <f>MAX(F2058 + P2058*Inputs!$B$15 - (Q2058/Inputs!$B$16) - U2058, 0)</f>
        <v>340</v>
      </c>
    </row>
    <row r="2059" spans="1:22" x14ac:dyDescent="0.3">
      <c r="A2059" s="1">
        <v>46108.708333333343</v>
      </c>
      <c r="B2059" s="2">
        <v>68.561911277264613</v>
      </c>
      <c r="C2059" s="2">
        <v>8.4230499061864457</v>
      </c>
      <c r="D2059" s="2">
        <f t="shared" si="384"/>
        <v>31.971651273108321</v>
      </c>
      <c r="E2059" s="2">
        <f t="shared" si="385"/>
        <v>65.664646547566051</v>
      </c>
      <c r="F2059" s="2">
        <f t="shared" si="393"/>
        <v>340</v>
      </c>
      <c r="G2059" s="2">
        <f t="shared" si="394"/>
        <v>0</v>
      </c>
      <c r="H2059" s="2">
        <f>MIN(Inputs!$B$2, (Inputs!$B$14 - F2059)/Inputs!$B$15)</f>
        <v>0</v>
      </c>
      <c r="I2059" s="2">
        <f>MAX(MIN(Inputs!$B$2, F2059*Inputs!$B$16, Inputs!$B$14*Inputs!$B$4 - G2059), 0)</f>
        <v>170</v>
      </c>
      <c r="J2059" s="2">
        <f>MAX(MIN(Inputs!$B$2, F2059*Inputs!$B$16, (Inputs!$B$14-F2059)/Inputs!$B$15)*Inputs!$B$9, 0)</f>
        <v>0</v>
      </c>
      <c r="K2059" s="2">
        <f>MAX(E2059*Inputs!$B$5 - B2059 - Inputs!$B$8, 0) * H2059</f>
        <v>0</v>
      </c>
      <c r="L2059" s="2">
        <f>IF(B2059 &gt;= D2059*Inputs!$B$10, MAX(B2059 - E2059/Inputs!$B$5 - Inputs!$B$8, 0) * I2059, 0)</f>
        <v>0</v>
      </c>
      <c r="M2059" s="2">
        <f t="shared" si="386"/>
        <v>0</v>
      </c>
      <c r="N2059" s="3" t="str">
        <f t="shared" si="387"/>
        <v>Idle</v>
      </c>
      <c r="O2059" s="3" t="str">
        <f t="shared" si="395"/>
        <v>Idle</v>
      </c>
      <c r="P2059" s="2">
        <f t="shared" si="388"/>
        <v>0</v>
      </c>
      <c r="Q2059" s="2">
        <f t="shared" si="389"/>
        <v>0</v>
      </c>
      <c r="R2059" s="2">
        <f t="shared" si="390"/>
        <v>0</v>
      </c>
      <c r="S2059" s="2">
        <f t="shared" si="391"/>
        <v>0</v>
      </c>
      <c r="T2059" s="2">
        <f t="shared" si="392"/>
        <v>0</v>
      </c>
      <c r="U2059" s="2">
        <f>IF(O2059="Reg", R2059 * Inputs!$B$7, 0)</f>
        <v>0</v>
      </c>
      <c r="V2059" s="2">
        <f>MAX(F2059 + P2059*Inputs!$B$15 - (Q2059/Inputs!$B$16) - U2059, 0)</f>
        <v>340</v>
      </c>
    </row>
    <row r="2060" spans="1:22" x14ac:dyDescent="0.3">
      <c r="A2060" s="1">
        <v>46108.75</v>
      </c>
      <c r="B2060" s="2">
        <v>73.385575577333242</v>
      </c>
      <c r="C2060" s="2">
        <v>20.568479422951661</v>
      </c>
      <c r="D2060" s="2">
        <f t="shared" si="384"/>
        <v>31.971651273108321</v>
      </c>
      <c r="E2060" s="2">
        <f t="shared" si="385"/>
        <v>60.790428417279081</v>
      </c>
      <c r="F2060" s="2">
        <f t="shared" si="393"/>
        <v>340</v>
      </c>
      <c r="G2060" s="2">
        <f t="shared" si="394"/>
        <v>0</v>
      </c>
      <c r="H2060" s="2">
        <f>MIN(Inputs!$B$2, (Inputs!$B$14 - F2060)/Inputs!$B$15)</f>
        <v>0</v>
      </c>
      <c r="I2060" s="2">
        <f>MAX(MIN(Inputs!$B$2, F2060*Inputs!$B$16, Inputs!$B$14*Inputs!$B$4 - G2060), 0)</f>
        <v>170</v>
      </c>
      <c r="J2060" s="2">
        <f>MAX(MIN(Inputs!$B$2, F2060*Inputs!$B$16, (Inputs!$B$14-F2060)/Inputs!$B$15)*Inputs!$B$9, 0)</f>
        <v>0</v>
      </c>
      <c r="K2060" s="2">
        <f>MAX(E2060*Inputs!$B$5 - B2060 - Inputs!$B$8, 0) * H2060</f>
        <v>0</v>
      </c>
      <c r="L2060" s="2">
        <f>IF(B2060 &gt;= D2060*Inputs!$B$10, MAX(B2060 - E2060/Inputs!$B$5 - Inputs!$B$8, 0) * I2060, 0)</f>
        <v>0</v>
      </c>
      <c r="M2060" s="2">
        <f t="shared" si="386"/>
        <v>0</v>
      </c>
      <c r="N2060" s="3" t="str">
        <f t="shared" si="387"/>
        <v>Idle</v>
      </c>
      <c r="O2060" s="3" t="str">
        <f t="shared" si="395"/>
        <v>Idle</v>
      </c>
      <c r="P2060" s="2">
        <f t="shared" si="388"/>
        <v>0</v>
      </c>
      <c r="Q2060" s="2">
        <f t="shared" si="389"/>
        <v>0</v>
      </c>
      <c r="R2060" s="2">
        <f t="shared" si="390"/>
        <v>0</v>
      </c>
      <c r="S2060" s="2">
        <f t="shared" si="391"/>
        <v>0</v>
      </c>
      <c r="T2060" s="2">
        <f t="shared" si="392"/>
        <v>0</v>
      </c>
      <c r="U2060" s="2">
        <f>IF(O2060="Reg", R2060 * Inputs!$B$7, 0)</f>
        <v>0</v>
      </c>
      <c r="V2060" s="2">
        <f>MAX(F2060 + P2060*Inputs!$B$15 - (Q2060/Inputs!$B$16) - U2060, 0)</f>
        <v>340</v>
      </c>
    </row>
    <row r="2061" spans="1:22" x14ac:dyDescent="0.3">
      <c r="A2061" s="1">
        <v>46108.791666666657</v>
      </c>
      <c r="B2061" s="2">
        <v>73.629878935451089</v>
      </c>
      <c r="C2061" s="2">
        <v>14.40257700006685</v>
      </c>
      <c r="D2061" s="2">
        <f t="shared" si="384"/>
        <v>31.971651273108321</v>
      </c>
      <c r="E2061" s="2">
        <f t="shared" si="385"/>
        <v>53.494646115525683</v>
      </c>
      <c r="F2061" s="2">
        <f t="shared" si="393"/>
        <v>340</v>
      </c>
      <c r="G2061" s="2">
        <f t="shared" si="394"/>
        <v>0</v>
      </c>
      <c r="H2061" s="2">
        <f>MIN(Inputs!$B$2, (Inputs!$B$14 - F2061)/Inputs!$B$15)</f>
        <v>0</v>
      </c>
      <c r="I2061" s="2">
        <f>MAX(MIN(Inputs!$B$2, F2061*Inputs!$B$16, Inputs!$B$14*Inputs!$B$4 - G2061), 0)</f>
        <v>170</v>
      </c>
      <c r="J2061" s="2">
        <f>MAX(MIN(Inputs!$B$2, F2061*Inputs!$B$16, (Inputs!$B$14-F2061)/Inputs!$B$15)*Inputs!$B$9, 0)</f>
        <v>0</v>
      </c>
      <c r="K2061" s="2">
        <f>MAX(E2061*Inputs!$B$5 - B2061 - Inputs!$B$8, 0) * H2061</f>
        <v>0</v>
      </c>
      <c r="L2061" s="2">
        <f>IF(B2061 &gt;= D2061*Inputs!$B$10, MAX(B2061 - E2061/Inputs!$B$5 - Inputs!$B$8, 0) * I2061, 0)</f>
        <v>0</v>
      </c>
      <c r="M2061" s="2">
        <f t="shared" si="386"/>
        <v>0</v>
      </c>
      <c r="N2061" s="3" t="str">
        <f t="shared" si="387"/>
        <v>Idle</v>
      </c>
      <c r="O2061" s="3" t="str">
        <f t="shared" si="395"/>
        <v>Idle</v>
      </c>
      <c r="P2061" s="2">
        <f t="shared" si="388"/>
        <v>0</v>
      </c>
      <c r="Q2061" s="2">
        <f t="shared" si="389"/>
        <v>0</v>
      </c>
      <c r="R2061" s="2">
        <f t="shared" si="390"/>
        <v>0</v>
      </c>
      <c r="S2061" s="2">
        <f t="shared" si="391"/>
        <v>0</v>
      </c>
      <c r="T2061" s="2">
        <f t="shared" si="392"/>
        <v>0</v>
      </c>
      <c r="U2061" s="2">
        <f>IF(O2061="Reg", R2061 * Inputs!$B$7, 0)</f>
        <v>0</v>
      </c>
      <c r="V2061" s="2">
        <f>MAX(F2061 + P2061*Inputs!$B$15 - (Q2061/Inputs!$B$16) - U2061, 0)</f>
        <v>340</v>
      </c>
    </row>
    <row r="2062" spans="1:22" x14ac:dyDescent="0.3">
      <c r="A2062" s="1">
        <v>46108.833333333343</v>
      </c>
      <c r="B2062" s="2">
        <v>65.079460403637952</v>
      </c>
      <c r="C2062" s="2">
        <v>9.1211036051999574</v>
      </c>
      <c r="D2062" s="2">
        <f t="shared" si="384"/>
        <v>31.971651273108321</v>
      </c>
      <c r="E2062" s="2">
        <f t="shared" si="385"/>
        <v>43.979654378344499</v>
      </c>
      <c r="F2062" s="2">
        <f t="shared" si="393"/>
        <v>340</v>
      </c>
      <c r="G2062" s="2">
        <f t="shared" si="394"/>
        <v>0</v>
      </c>
      <c r="H2062" s="2">
        <f>MIN(Inputs!$B$2, (Inputs!$B$14 - F2062)/Inputs!$B$15)</f>
        <v>0</v>
      </c>
      <c r="I2062" s="2">
        <f>MAX(MIN(Inputs!$B$2, F2062*Inputs!$B$16, Inputs!$B$14*Inputs!$B$4 - G2062), 0)</f>
        <v>170</v>
      </c>
      <c r="J2062" s="2">
        <f>MAX(MIN(Inputs!$B$2, F2062*Inputs!$B$16, (Inputs!$B$14-F2062)/Inputs!$B$15)*Inputs!$B$9, 0)</f>
        <v>0</v>
      </c>
      <c r="K2062" s="2">
        <f>MAX(E2062*Inputs!$B$5 - B2062 - Inputs!$B$8, 0) * H2062</f>
        <v>0</v>
      </c>
      <c r="L2062" s="2">
        <f>IF(B2062 &gt;= D2062*Inputs!$B$10, MAX(B2062 - E2062/Inputs!$B$5 - Inputs!$B$8, 0) * I2062, 0)</f>
        <v>0</v>
      </c>
      <c r="M2062" s="2">
        <f t="shared" si="386"/>
        <v>0</v>
      </c>
      <c r="N2062" s="3" t="str">
        <f t="shared" si="387"/>
        <v>Idle</v>
      </c>
      <c r="O2062" s="3" t="str">
        <f t="shared" si="395"/>
        <v>Idle</v>
      </c>
      <c r="P2062" s="2">
        <f t="shared" si="388"/>
        <v>0</v>
      </c>
      <c r="Q2062" s="2">
        <f t="shared" si="389"/>
        <v>0</v>
      </c>
      <c r="R2062" s="2">
        <f t="shared" si="390"/>
        <v>0</v>
      </c>
      <c r="S2062" s="2">
        <f t="shared" si="391"/>
        <v>0</v>
      </c>
      <c r="T2062" s="2">
        <f t="shared" si="392"/>
        <v>0</v>
      </c>
      <c r="U2062" s="2">
        <f>IF(O2062="Reg", R2062 * Inputs!$B$7, 0)</f>
        <v>0</v>
      </c>
      <c r="V2062" s="2">
        <f>MAX(F2062 + P2062*Inputs!$B$15 - (Q2062/Inputs!$B$16) - U2062, 0)</f>
        <v>340</v>
      </c>
    </row>
    <row r="2063" spans="1:22" x14ac:dyDescent="0.3">
      <c r="A2063" s="1">
        <v>46108.875</v>
      </c>
      <c r="B2063" s="2">
        <v>55.846323060820737</v>
      </c>
      <c r="C2063" s="2">
        <v>8.4178208856815715</v>
      </c>
      <c r="D2063" s="2">
        <f t="shared" si="384"/>
        <v>31.971651273108321</v>
      </c>
      <c r="E2063" s="2">
        <f t="shared" si="385"/>
        <v>34.094000686984707</v>
      </c>
      <c r="F2063" s="2">
        <f t="shared" si="393"/>
        <v>340</v>
      </c>
      <c r="G2063" s="2">
        <f t="shared" si="394"/>
        <v>0</v>
      </c>
      <c r="H2063" s="2">
        <f>MIN(Inputs!$B$2, (Inputs!$B$14 - F2063)/Inputs!$B$15)</f>
        <v>0</v>
      </c>
      <c r="I2063" s="2">
        <f>MAX(MIN(Inputs!$B$2, F2063*Inputs!$B$16, Inputs!$B$14*Inputs!$B$4 - G2063), 0)</f>
        <v>170</v>
      </c>
      <c r="J2063" s="2">
        <f>MAX(MIN(Inputs!$B$2, F2063*Inputs!$B$16, (Inputs!$B$14-F2063)/Inputs!$B$15)*Inputs!$B$9, 0)</f>
        <v>0</v>
      </c>
      <c r="K2063" s="2">
        <f>MAX(E2063*Inputs!$B$5 - B2063 - Inputs!$B$8, 0) * H2063</f>
        <v>0</v>
      </c>
      <c r="L2063" s="2">
        <f>IF(B2063 &gt;= D2063*Inputs!$B$10, MAX(B2063 - E2063/Inputs!$B$5 - Inputs!$B$8, 0) * I2063, 0)</f>
        <v>0</v>
      </c>
      <c r="M2063" s="2">
        <f t="shared" si="386"/>
        <v>0</v>
      </c>
      <c r="N2063" s="3" t="str">
        <f t="shared" si="387"/>
        <v>Idle</v>
      </c>
      <c r="O2063" s="3" t="str">
        <f t="shared" si="395"/>
        <v>Idle</v>
      </c>
      <c r="P2063" s="2">
        <f t="shared" si="388"/>
        <v>0</v>
      </c>
      <c r="Q2063" s="2">
        <f t="shared" si="389"/>
        <v>0</v>
      </c>
      <c r="R2063" s="2">
        <f t="shared" si="390"/>
        <v>0</v>
      </c>
      <c r="S2063" s="2">
        <f t="shared" si="391"/>
        <v>0</v>
      </c>
      <c r="T2063" s="2">
        <f t="shared" si="392"/>
        <v>0</v>
      </c>
      <c r="U2063" s="2">
        <f>IF(O2063="Reg", R2063 * Inputs!$B$7, 0)</f>
        <v>0</v>
      </c>
      <c r="V2063" s="2">
        <f>MAX(F2063 + P2063*Inputs!$B$15 - (Q2063/Inputs!$B$16) - U2063, 0)</f>
        <v>340</v>
      </c>
    </row>
    <row r="2064" spans="1:22" x14ac:dyDescent="0.3">
      <c r="A2064" s="1">
        <v>46108.916666666657</v>
      </c>
      <c r="B2064" s="2">
        <v>57.484730030888741</v>
      </c>
      <c r="C2064" s="2">
        <v>13.758499446800929</v>
      </c>
      <c r="D2064" s="2">
        <f t="shared" si="384"/>
        <v>31.971651273108321</v>
      </c>
      <c r="E2064" s="2">
        <f t="shared" si="385"/>
        <v>24.786280176847914</v>
      </c>
      <c r="F2064" s="2">
        <f t="shared" si="393"/>
        <v>340</v>
      </c>
      <c r="G2064" s="2">
        <f t="shared" si="394"/>
        <v>0</v>
      </c>
      <c r="H2064" s="2">
        <f>MIN(Inputs!$B$2, (Inputs!$B$14 - F2064)/Inputs!$B$15)</f>
        <v>0</v>
      </c>
      <c r="I2064" s="2">
        <f>MAX(MIN(Inputs!$B$2, F2064*Inputs!$B$16, Inputs!$B$14*Inputs!$B$4 - G2064), 0)</f>
        <v>170</v>
      </c>
      <c r="J2064" s="2">
        <f>MAX(MIN(Inputs!$B$2, F2064*Inputs!$B$16, (Inputs!$B$14-F2064)/Inputs!$B$15)*Inputs!$B$9, 0)</f>
        <v>0</v>
      </c>
      <c r="K2064" s="2">
        <f>MAX(E2064*Inputs!$B$5 - B2064 - Inputs!$B$8, 0) * H2064</f>
        <v>0</v>
      </c>
      <c r="L2064" s="2">
        <f>IF(B2064 &gt;= D2064*Inputs!$B$10, MAX(B2064 - E2064/Inputs!$B$5 - Inputs!$B$8, 0) * I2064, 0)</f>
        <v>1584.1454347236483</v>
      </c>
      <c r="M2064" s="2">
        <f t="shared" si="386"/>
        <v>0</v>
      </c>
      <c r="N2064" s="3" t="str">
        <f t="shared" si="387"/>
        <v>Discharge</v>
      </c>
      <c r="O2064" s="3" t="str">
        <f t="shared" si="395"/>
        <v>Discharge</v>
      </c>
      <c r="P2064" s="2">
        <f t="shared" si="388"/>
        <v>0</v>
      </c>
      <c r="Q2064" s="2">
        <f t="shared" si="389"/>
        <v>170</v>
      </c>
      <c r="R2064" s="2">
        <f t="shared" si="390"/>
        <v>0</v>
      </c>
      <c r="S2064" s="2">
        <f t="shared" si="391"/>
        <v>9772.4041052510856</v>
      </c>
      <c r="T2064" s="2">
        <f t="shared" si="392"/>
        <v>0</v>
      </c>
      <c r="U2064" s="2">
        <f>IF(O2064="Reg", R2064 * Inputs!$B$7, 0)</f>
        <v>0</v>
      </c>
      <c r="V2064" s="2">
        <f>MAX(F2064 + P2064*Inputs!$B$15 - (Q2064/Inputs!$B$16) - U2064, 0)</f>
        <v>170</v>
      </c>
    </row>
    <row r="2065" spans="1:22" x14ac:dyDescent="0.3">
      <c r="A2065" s="1">
        <v>46108.958333333343</v>
      </c>
      <c r="B2065" s="2">
        <v>39.316602495542739</v>
      </c>
      <c r="C2065" s="2">
        <v>11.937408572320971</v>
      </c>
      <c r="D2065" s="2">
        <f t="shared" si="384"/>
        <v>31.971651273108321</v>
      </c>
      <c r="E2065" s="2">
        <f t="shared" si="385"/>
        <v>15.205491838366463</v>
      </c>
      <c r="F2065" s="2">
        <f t="shared" si="393"/>
        <v>170</v>
      </c>
      <c r="G2065" s="2">
        <f t="shared" si="394"/>
        <v>170</v>
      </c>
      <c r="H2065" s="2">
        <f>MIN(Inputs!$B$2, (Inputs!$B$14 - F2065)/Inputs!$B$15)</f>
        <v>170</v>
      </c>
      <c r="I2065" s="2">
        <f>MAX(MIN(Inputs!$B$2, F2065*Inputs!$B$16, Inputs!$B$14*Inputs!$B$4 - G2065), 0)</f>
        <v>170</v>
      </c>
      <c r="J2065" s="2">
        <f>MAX(MIN(Inputs!$B$2, F2065*Inputs!$B$16, (Inputs!$B$14-F2065)/Inputs!$B$15)*Inputs!$B$9, 0)</f>
        <v>136</v>
      </c>
      <c r="K2065" s="2">
        <f>MAX(E2065*Inputs!$B$5 - B2065 - Inputs!$B$8, 0) * H2065</f>
        <v>0</v>
      </c>
      <c r="L2065" s="2">
        <f>IF(B2065 &gt;= D2065*Inputs!$B$10, MAX(B2065 - E2065/Inputs!$B$5 - Inputs!$B$8, 0) * I2065, 0)</f>
        <v>346.39786455783559</v>
      </c>
      <c r="M2065" s="2">
        <f t="shared" si="386"/>
        <v>1623.487565835652</v>
      </c>
      <c r="N2065" s="3" t="str">
        <f t="shared" si="387"/>
        <v>Reg</v>
      </c>
      <c r="O2065" s="3" t="str">
        <f t="shared" si="395"/>
        <v>Discharge</v>
      </c>
      <c r="P2065" s="2">
        <f t="shared" si="388"/>
        <v>0</v>
      </c>
      <c r="Q2065" s="2">
        <f t="shared" si="389"/>
        <v>170</v>
      </c>
      <c r="R2065" s="2">
        <f t="shared" si="390"/>
        <v>0</v>
      </c>
      <c r="S2065" s="2">
        <f t="shared" si="391"/>
        <v>6683.8224242422657</v>
      </c>
      <c r="T2065" s="2">
        <f t="shared" si="392"/>
        <v>0</v>
      </c>
      <c r="U2065" s="2">
        <f>IF(O2065="Reg", R2065 * Inputs!$B$7, 0)</f>
        <v>0</v>
      </c>
      <c r="V2065" s="2">
        <f>MAX(F2065 + P2065*Inputs!$B$15 - (Q2065/Inputs!$B$16) - U2065, 0)</f>
        <v>0</v>
      </c>
    </row>
    <row r="2066" spans="1:22" x14ac:dyDescent="0.3">
      <c r="A2066" s="1">
        <v>46109</v>
      </c>
      <c r="B2066" s="2">
        <v>29.610881766812849</v>
      </c>
      <c r="C2066" s="2">
        <v>6.0921740939174702</v>
      </c>
      <c r="D2066" s="2">
        <f t="shared" si="384"/>
        <v>38.486621623090521</v>
      </c>
      <c r="E2066" s="2">
        <f t="shared" si="385"/>
        <v>8.6527247557760045</v>
      </c>
      <c r="F2066" s="2">
        <f t="shared" si="393"/>
        <v>0</v>
      </c>
      <c r="G2066" s="2">
        <f t="shared" si="394"/>
        <v>0</v>
      </c>
      <c r="H2066" s="2">
        <f>MIN(Inputs!$B$2, (Inputs!$B$14 - F2066)/Inputs!$B$15)</f>
        <v>170</v>
      </c>
      <c r="I2066" s="2">
        <f>MAX(MIN(Inputs!$B$2, F2066*Inputs!$B$16, Inputs!$B$14*Inputs!$B$4 - G2066), 0)</f>
        <v>0</v>
      </c>
      <c r="J2066" s="2">
        <f>MAX(MIN(Inputs!$B$2, F2066*Inputs!$B$16, (Inputs!$B$14-F2066)/Inputs!$B$15)*Inputs!$B$9, 0)</f>
        <v>0</v>
      </c>
      <c r="K2066" s="2">
        <f>MAX(E2066*Inputs!$B$5 - B2066 - Inputs!$B$8, 0) * H2066</f>
        <v>0</v>
      </c>
      <c r="L2066" s="2">
        <f>IF(B2066 &gt;= D2066*Inputs!$B$10, MAX(B2066 - E2066/Inputs!$B$5 - Inputs!$B$8, 0) * I2066, 0)</f>
        <v>0</v>
      </c>
      <c r="M2066" s="2">
        <f t="shared" si="386"/>
        <v>0</v>
      </c>
      <c r="N2066" s="3" t="str">
        <f t="shared" si="387"/>
        <v>Idle</v>
      </c>
      <c r="O2066" s="3" t="str">
        <f t="shared" si="395"/>
        <v>Idle</v>
      </c>
      <c r="P2066" s="2">
        <f t="shared" si="388"/>
        <v>0</v>
      </c>
      <c r="Q2066" s="2">
        <f t="shared" si="389"/>
        <v>0</v>
      </c>
      <c r="R2066" s="2">
        <f t="shared" si="390"/>
        <v>0</v>
      </c>
      <c r="S2066" s="2">
        <f t="shared" si="391"/>
        <v>0</v>
      </c>
      <c r="T2066" s="2">
        <f t="shared" si="392"/>
        <v>0</v>
      </c>
      <c r="U2066" s="2">
        <f>IF(O2066="Reg", R2066 * Inputs!$B$7, 0)</f>
        <v>0</v>
      </c>
      <c r="V2066" s="2">
        <f>MAX(F2066 + P2066*Inputs!$B$15 - (Q2066/Inputs!$B$16) - U2066, 0)</f>
        <v>0</v>
      </c>
    </row>
    <row r="2067" spans="1:22" x14ac:dyDescent="0.3">
      <c r="A2067" s="1">
        <v>46109.041666666657</v>
      </c>
      <c r="B2067" s="2">
        <v>16.539928512363979</v>
      </c>
      <c r="C2067" s="2">
        <v>4.6499058278795324</v>
      </c>
      <c r="D2067" s="2">
        <f t="shared" si="384"/>
        <v>38.486621623090521</v>
      </c>
      <c r="E2067" s="2">
        <f t="shared" si="385"/>
        <v>3.7175777946405293</v>
      </c>
      <c r="F2067" s="2">
        <f t="shared" si="393"/>
        <v>0</v>
      </c>
      <c r="G2067" s="2">
        <f t="shared" si="394"/>
        <v>0</v>
      </c>
      <c r="H2067" s="2">
        <f>MIN(Inputs!$B$2, (Inputs!$B$14 - F2067)/Inputs!$B$15)</f>
        <v>170</v>
      </c>
      <c r="I2067" s="2">
        <f>MAX(MIN(Inputs!$B$2, F2067*Inputs!$B$16, Inputs!$B$14*Inputs!$B$4 - G2067), 0)</f>
        <v>0</v>
      </c>
      <c r="J2067" s="2">
        <f>MAX(MIN(Inputs!$B$2, F2067*Inputs!$B$16, (Inputs!$B$14-F2067)/Inputs!$B$15)*Inputs!$B$9, 0)</f>
        <v>0</v>
      </c>
      <c r="K2067" s="2">
        <f>MAX(E2067*Inputs!$B$5 - B2067 - Inputs!$B$8, 0) * H2067</f>
        <v>0</v>
      </c>
      <c r="L2067" s="2">
        <f>IF(B2067 &gt;= D2067*Inputs!$B$10, MAX(B2067 - E2067/Inputs!$B$5 - Inputs!$B$8, 0) * I2067, 0)</f>
        <v>0</v>
      </c>
      <c r="M2067" s="2">
        <f t="shared" si="386"/>
        <v>0</v>
      </c>
      <c r="N2067" s="3" t="str">
        <f t="shared" si="387"/>
        <v>Idle</v>
      </c>
      <c r="O2067" s="3" t="str">
        <f t="shared" si="395"/>
        <v>Idle</v>
      </c>
      <c r="P2067" s="2">
        <f t="shared" si="388"/>
        <v>0</v>
      </c>
      <c r="Q2067" s="2">
        <f t="shared" si="389"/>
        <v>0</v>
      </c>
      <c r="R2067" s="2">
        <f t="shared" si="390"/>
        <v>0</v>
      </c>
      <c r="S2067" s="2">
        <f t="shared" si="391"/>
        <v>0</v>
      </c>
      <c r="T2067" s="2">
        <f t="shared" si="392"/>
        <v>0</v>
      </c>
      <c r="U2067" s="2">
        <f>IF(O2067="Reg", R2067 * Inputs!$B$7, 0)</f>
        <v>0</v>
      </c>
      <c r="V2067" s="2">
        <f>MAX(F2067 + P2067*Inputs!$B$15 - (Q2067/Inputs!$B$16) - U2067, 0)</f>
        <v>0</v>
      </c>
    </row>
    <row r="2068" spans="1:22" x14ac:dyDescent="0.3">
      <c r="A2068" s="1">
        <v>46109.083333333343</v>
      </c>
      <c r="B2068" s="2">
        <v>5.7655382554791972</v>
      </c>
      <c r="C2068" s="2">
        <v>11.447684105842271</v>
      </c>
      <c r="D2068" s="2">
        <f t="shared" si="384"/>
        <v>38.486621623090521</v>
      </c>
      <c r="E2068" s="2">
        <f t="shared" si="385"/>
        <v>0.96092304257986616</v>
      </c>
      <c r="F2068" s="2">
        <f t="shared" si="393"/>
        <v>0</v>
      </c>
      <c r="G2068" s="2">
        <f t="shared" si="394"/>
        <v>0</v>
      </c>
      <c r="H2068" s="2">
        <f>MIN(Inputs!$B$2, (Inputs!$B$14 - F2068)/Inputs!$B$15)</f>
        <v>170</v>
      </c>
      <c r="I2068" s="2">
        <f>MAX(MIN(Inputs!$B$2, F2068*Inputs!$B$16, Inputs!$B$14*Inputs!$B$4 - G2068), 0)</f>
        <v>0</v>
      </c>
      <c r="J2068" s="2">
        <f>MAX(MIN(Inputs!$B$2, F2068*Inputs!$B$16, (Inputs!$B$14-F2068)/Inputs!$B$15)*Inputs!$B$9, 0)</f>
        <v>0</v>
      </c>
      <c r="K2068" s="2">
        <f>MAX(E2068*Inputs!$B$5 - B2068 - Inputs!$B$8, 0) * H2068</f>
        <v>0</v>
      </c>
      <c r="L2068" s="2">
        <f>IF(B2068 &gt;= D2068*Inputs!$B$10, MAX(B2068 - E2068/Inputs!$B$5 - Inputs!$B$8, 0) * I2068, 0)</f>
        <v>0</v>
      </c>
      <c r="M2068" s="2">
        <f t="shared" si="386"/>
        <v>0</v>
      </c>
      <c r="N2068" s="3" t="str">
        <f t="shared" si="387"/>
        <v>Idle</v>
      </c>
      <c r="O2068" s="3" t="str">
        <f t="shared" si="395"/>
        <v>Idle</v>
      </c>
      <c r="P2068" s="2">
        <f t="shared" si="388"/>
        <v>0</v>
      </c>
      <c r="Q2068" s="2">
        <f t="shared" si="389"/>
        <v>0</v>
      </c>
      <c r="R2068" s="2">
        <f t="shared" si="390"/>
        <v>0</v>
      </c>
      <c r="S2068" s="2">
        <f t="shared" si="391"/>
        <v>0</v>
      </c>
      <c r="T2068" s="2">
        <f t="shared" si="392"/>
        <v>0</v>
      </c>
      <c r="U2068" s="2">
        <f>IF(O2068="Reg", R2068 * Inputs!$B$7, 0)</f>
        <v>0</v>
      </c>
      <c r="V2068" s="2">
        <f>MAX(F2068 + P2068*Inputs!$B$15 - (Q2068/Inputs!$B$16) - U2068, 0)</f>
        <v>0</v>
      </c>
    </row>
    <row r="2069" spans="1:22" x14ac:dyDescent="0.3">
      <c r="A2069" s="1">
        <v>46109.125</v>
      </c>
      <c r="B2069" s="2">
        <v>0</v>
      </c>
      <c r="C2069" s="2">
        <v>21.315984200506509</v>
      </c>
      <c r="D2069" s="2">
        <f t="shared" si="384"/>
        <v>38.486621623090521</v>
      </c>
      <c r="E2069" s="2">
        <f t="shared" si="385"/>
        <v>0</v>
      </c>
      <c r="F2069" s="2">
        <f t="shared" si="393"/>
        <v>0</v>
      </c>
      <c r="G2069" s="2">
        <f t="shared" si="394"/>
        <v>0</v>
      </c>
      <c r="H2069" s="2">
        <f>MIN(Inputs!$B$2, (Inputs!$B$14 - F2069)/Inputs!$B$15)</f>
        <v>170</v>
      </c>
      <c r="I2069" s="2">
        <f>MAX(MIN(Inputs!$B$2, F2069*Inputs!$B$16, Inputs!$B$14*Inputs!$B$4 - G2069), 0)</f>
        <v>0</v>
      </c>
      <c r="J2069" s="2">
        <f>MAX(MIN(Inputs!$B$2, F2069*Inputs!$B$16, (Inputs!$B$14-F2069)/Inputs!$B$15)*Inputs!$B$9, 0)</f>
        <v>0</v>
      </c>
      <c r="K2069" s="2">
        <f>MAX(E2069*Inputs!$B$5 - B2069 - Inputs!$B$8, 0) * H2069</f>
        <v>0</v>
      </c>
      <c r="L2069" s="2">
        <f>IF(B2069 &gt;= D2069*Inputs!$B$10, MAX(B2069 - E2069/Inputs!$B$5 - Inputs!$B$8, 0) * I2069, 0)</f>
        <v>0</v>
      </c>
      <c r="M2069" s="2">
        <f t="shared" si="386"/>
        <v>0</v>
      </c>
      <c r="N2069" s="3" t="str">
        <f t="shared" si="387"/>
        <v>Idle</v>
      </c>
      <c r="O2069" s="3" t="str">
        <f t="shared" si="395"/>
        <v>Idle</v>
      </c>
      <c r="P2069" s="2">
        <f t="shared" si="388"/>
        <v>0</v>
      </c>
      <c r="Q2069" s="2">
        <f t="shared" si="389"/>
        <v>0</v>
      </c>
      <c r="R2069" s="2">
        <f t="shared" si="390"/>
        <v>0</v>
      </c>
      <c r="S2069" s="2">
        <f t="shared" si="391"/>
        <v>0</v>
      </c>
      <c r="T2069" s="2">
        <f t="shared" si="392"/>
        <v>0</v>
      </c>
      <c r="U2069" s="2">
        <f>IF(O2069="Reg", R2069 * Inputs!$B$7, 0)</f>
        <v>0</v>
      </c>
      <c r="V2069" s="2">
        <f>MAX(F2069 + P2069*Inputs!$B$15 - (Q2069/Inputs!$B$16) - U2069, 0)</f>
        <v>0</v>
      </c>
    </row>
    <row r="2070" spans="1:22" x14ac:dyDescent="0.3">
      <c r="A2070" s="1">
        <v>46109.166666666657</v>
      </c>
      <c r="B2070" s="2">
        <v>0</v>
      </c>
      <c r="C2070" s="2">
        <v>9.5959629391233783</v>
      </c>
      <c r="D2070" s="2">
        <f t="shared" si="384"/>
        <v>38.486621623090521</v>
      </c>
      <c r="E2070" s="2">
        <f t="shared" si="385"/>
        <v>0</v>
      </c>
      <c r="F2070" s="2">
        <f t="shared" si="393"/>
        <v>0</v>
      </c>
      <c r="G2070" s="2">
        <f t="shared" si="394"/>
        <v>0</v>
      </c>
      <c r="H2070" s="2">
        <f>MIN(Inputs!$B$2, (Inputs!$B$14 - F2070)/Inputs!$B$15)</f>
        <v>170</v>
      </c>
      <c r="I2070" s="2">
        <f>MAX(MIN(Inputs!$B$2, F2070*Inputs!$B$16, Inputs!$B$14*Inputs!$B$4 - G2070), 0)</f>
        <v>0</v>
      </c>
      <c r="J2070" s="2">
        <f>MAX(MIN(Inputs!$B$2, F2070*Inputs!$B$16, (Inputs!$B$14-F2070)/Inputs!$B$15)*Inputs!$B$9, 0)</f>
        <v>0</v>
      </c>
      <c r="K2070" s="2">
        <f>MAX(E2070*Inputs!$B$5 - B2070 - Inputs!$B$8, 0) * H2070</f>
        <v>0</v>
      </c>
      <c r="L2070" s="2">
        <f>IF(B2070 &gt;= D2070*Inputs!$B$10, MAX(B2070 - E2070/Inputs!$B$5 - Inputs!$B$8, 0) * I2070, 0)</f>
        <v>0</v>
      </c>
      <c r="M2070" s="2">
        <f t="shared" si="386"/>
        <v>0</v>
      </c>
      <c r="N2070" s="3" t="str">
        <f t="shared" si="387"/>
        <v>Idle</v>
      </c>
      <c r="O2070" s="3" t="str">
        <f t="shared" si="395"/>
        <v>Idle</v>
      </c>
      <c r="P2070" s="2">
        <f t="shared" si="388"/>
        <v>0</v>
      </c>
      <c r="Q2070" s="2">
        <f t="shared" si="389"/>
        <v>0</v>
      </c>
      <c r="R2070" s="2">
        <f t="shared" si="390"/>
        <v>0</v>
      </c>
      <c r="S2070" s="2">
        <f t="shared" si="391"/>
        <v>0</v>
      </c>
      <c r="T2070" s="2">
        <f t="shared" si="392"/>
        <v>0</v>
      </c>
      <c r="U2070" s="2">
        <f>IF(O2070="Reg", R2070 * Inputs!$B$7, 0)</f>
        <v>0</v>
      </c>
      <c r="V2070" s="2">
        <f>MAX(F2070 + P2070*Inputs!$B$15 - (Q2070/Inputs!$B$16) - U2070, 0)</f>
        <v>0</v>
      </c>
    </row>
    <row r="2071" spans="1:22" x14ac:dyDescent="0.3">
      <c r="A2071" s="1">
        <v>46109.208333333343</v>
      </c>
      <c r="B2071" s="2">
        <v>0</v>
      </c>
      <c r="C2071" s="2">
        <v>4.8324641898067684</v>
      </c>
      <c r="D2071" s="2">
        <f t="shared" si="384"/>
        <v>38.486621623090521</v>
      </c>
      <c r="E2071" s="2">
        <f t="shared" si="385"/>
        <v>1.7857110093437349</v>
      </c>
      <c r="F2071" s="2">
        <f t="shared" si="393"/>
        <v>0</v>
      </c>
      <c r="G2071" s="2">
        <f t="shared" si="394"/>
        <v>0</v>
      </c>
      <c r="H2071" s="2">
        <f>MIN(Inputs!$B$2, (Inputs!$B$14 - F2071)/Inputs!$B$15)</f>
        <v>170</v>
      </c>
      <c r="I2071" s="2">
        <f>MAX(MIN(Inputs!$B$2, F2071*Inputs!$B$16, Inputs!$B$14*Inputs!$B$4 - G2071), 0)</f>
        <v>0</v>
      </c>
      <c r="J2071" s="2">
        <f>MAX(MIN(Inputs!$B$2, F2071*Inputs!$B$16, (Inputs!$B$14-F2071)/Inputs!$B$15)*Inputs!$B$9, 0)</f>
        <v>0</v>
      </c>
      <c r="K2071" s="2">
        <f>MAX(E2071*Inputs!$B$5 - B2071 - Inputs!$B$8, 0) * H2071</f>
        <v>0</v>
      </c>
      <c r="L2071" s="2">
        <f>IF(B2071 &gt;= D2071*Inputs!$B$10, MAX(B2071 - E2071/Inputs!$B$5 - Inputs!$B$8, 0) * I2071, 0)</f>
        <v>0</v>
      </c>
      <c r="M2071" s="2">
        <f t="shared" si="386"/>
        <v>0</v>
      </c>
      <c r="N2071" s="3" t="str">
        <f t="shared" si="387"/>
        <v>Idle</v>
      </c>
      <c r="O2071" s="3" t="str">
        <f t="shared" si="395"/>
        <v>Idle</v>
      </c>
      <c r="P2071" s="2">
        <f t="shared" si="388"/>
        <v>0</v>
      </c>
      <c r="Q2071" s="2">
        <f t="shared" si="389"/>
        <v>0</v>
      </c>
      <c r="R2071" s="2">
        <f t="shared" si="390"/>
        <v>0</v>
      </c>
      <c r="S2071" s="2">
        <f t="shared" si="391"/>
        <v>0</v>
      </c>
      <c r="T2071" s="2">
        <f t="shared" si="392"/>
        <v>0</v>
      </c>
      <c r="U2071" s="2">
        <f>IF(O2071="Reg", R2071 * Inputs!$B$7, 0)</f>
        <v>0</v>
      </c>
      <c r="V2071" s="2">
        <f>MAX(F2071 + P2071*Inputs!$B$15 - (Q2071/Inputs!$B$16) - U2071, 0)</f>
        <v>0</v>
      </c>
    </row>
    <row r="2072" spans="1:22" x14ac:dyDescent="0.3">
      <c r="A2072" s="1">
        <v>46109.25</v>
      </c>
      <c r="B2072" s="2">
        <v>0</v>
      </c>
      <c r="C2072" s="2">
        <v>22.084918032856301</v>
      </c>
      <c r="D2072" s="2">
        <f t="shared" si="384"/>
        <v>38.486621623090521</v>
      </c>
      <c r="E2072" s="2">
        <f t="shared" si="385"/>
        <v>5.475635786959562</v>
      </c>
      <c r="F2072" s="2">
        <f t="shared" si="393"/>
        <v>0</v>
      </c>
      <c r="G2072" s="2">
        <f t="shared" si="394"/>
        <v>0</v>
      </c>
      <c r="H2072" s="2">
        <f>MIN(Inputs!$B$2, (Inputs!$B$14 - F2072)/Inputs!$B$15)</f>
        <v>170</v>
      </c>
      <c r="I2072" s="2">
        <f>MAX(MIN(Inputs!$B$2, F2072*Inputs!$B$16, Inputs!$B$14*Inputs!$B$4 - G2072), 0)</f>
        <v>0</v>
      </c>
      <c r="J2072" s="2">
        <f>MAX(MIN(Inputs!$B$2, F2072*Inputs!$B$16, (Inputs!$B$14-F2072)/Inputs!$B$15)*Inputs!$B$9, 0)</f>
        <v>0</v>
      </c>
      <c r="K2072" s="2">
        <f>MAX(E2072*Inputs!$B$5 - B2072 - Inputs!$B$8, 0) * H2072</f>
        <v>0</v>
      </c>
      <c r="L2072" s="2">
        <f>IF(B2072 &gt;= D2072*Inputs!$B$10, MAX(B2072 - E2072/Inputs!$B$5 - Inputs!$B$8, 0) * I2072, 0)</f>
        <v>0</v>
      </c>
      <c r="M2072" s="2">
        <f t="shared" si="386"/>
        <v>0</v>
      </c>
      <c r="N2072" s="3" t="str">
        <f t="shared" si="387"/>
        <v>Idle</v>
      </c>
      <c r="O2072" s="3" t="str">
        <f t="shared" si="395"/>
        <v>Idle</v>
      </c>
      <c r="P2072" s="2">
        <f t="shared" si="388"/>
        <v>0</v>
      </c>
      <c r="Q2072" s="2">
        <f t="shared" si="389"/>
        <v>0</v>
      </c>
      <c r="R2072" s="2">
        <f t="shared" si="390"/>
        <v>0</v>
      </c>
      <c r="S2072" s="2">
        <f t="shared" si="391"/>
        <v>0</v>
      </c>
      <c r="T2072" s="2">
        <f t="shared" si="392"/>
        <v>0</v>
      </c>
      <c r="U2072" s="2">
        <f>IF(O2072="Reg", R2072 * Inputs!$B$7, 0)</f>
        <v>0</v>
      </c>
      <c r="V2072" s="2">
        <f>MAX(F2072 + P2072*Inputs!$B$15 - (Q2072/Inputs!$B$16) - U2072, 0)</f>
        <v>0</v>
      </c>
    </row>
    <row r="2073" spans="1:22" x14ac:dyDescent="0.3">
      <c r="A2073" s="1">
        <v>46109.291666666657</v>
      </c>
      <c r="B2073" s="2">
        <v>0</v>
      </c>
      <c r="C2073" s="2">
        <v>1.893405621933556</v>
      </c>
      <c r="D2073" s="2">
        <f t="shared" si="384"/>
        <v>38.486621623090521</v>
      </c>
      <c r="E2073" s="2">
        <f t="shared" si="385"/>
        <v>10.835062232179913</v>
      </c>
      <c r="F2073" s="2">
        <f t="shared" si="393"/>
        <v>0</v>
      </c>
      <c r="G2073" s="2">
        <f t="shared" si="394"/>
        <v>0</v>
      </c>
      <c r="H2073" s="2">
        <f>MIN(Inputs!$B$2, (Inputs!$B$14 - F2073)/Inputs!$B$15)</f>
        <v>170</v>
      </c>
      <c r="I2073" s="2">
        <f>MAX(MIN(Inputs!$B$2, F2073*Inputs!$B$16, Inputs!$B$14*Inputs!$B$4 - G2073), 0)</f>
        <v>0</v>
      </c>
      <c r="J2073" s="2">
        <f>MAX(MIN(Inputs!$B$2, F2073*Inputs!$B$16, (Inputs!$B$14-F2073)/Inputs!$B$15)*Inputs!$B$9, 0)</f>
        <v>0</v>
      </c>
      <c r="K2073" s="2">
        <f>MAX(E2073*Inputs!$B$5 - B2073 - Inputs!$B$8, 0) * H2073</f>
        <v>0</v>
      </c>
      <c r="L2073" s="2">
        <f>IF(B2073 &gt;= D2073*Inputs!$B$10, MAX(B2073 - E2073/Inputs!$B$5 - Inputs!$B$8, 0) * I2073, 0)</f>
        <v>0</v>
      </c>
      <c r="M2073" s="2">
        <f t="shared" si="386"/>
        <v>0</v>
      </c>
      <c r="N2073" s="3" t="str">
        <f t="shared" si="387"/>
        <v>Idle</v>
      </c>
      <c r="O2073" s="3" t="str">
        <f t="shared" si="395"/>
        <v>Idle</v>
      </c>
      <c r="P2073" s="2">
        <f t="shared" si="388"/>
        <v>0</v>
      </c>
      <c r="Q2073" s="2">
        <f t="shared" si="389"/>
        <v>0</v>
      </c>
      <c r="R2073" s="2">
        <f t="shared" si="390"/>
        <v>0</v>
      </c>
      <c r="S2073" s="2">
        <f t="shared" si="391"/>
        <v>0</v>
      </c>
      <c r="T2073" s="2">
        <f t="shared" si="392"/>
        <v>0</v>
      </c>
      <c r="U2073" s="2">
        <f>IF(O2073="Reg", R2073 * Inputs!$B$7, 0)</f>
        <v>0</v>
      </c>
      <c r="V2073" s="2">
        <f>MAX(F2073 + P2073*Inputs!$B$15 - (Q2073/Inputs!$B$16) - U2073, 0)</f>
        <v>0</v>
      </c>
    </row>
    <row r="2074" spans="1:22" x14ac:dyDescent="0.3">
      <c r="A2074" s="1">
        <v>46109.333333333343</v>
      </c>
      <c r="B2074" s="2">
        <v>0</v>
      </c>
      <c r="C2074" s="2">
        <v>13.04085961959901</v>
      </c>
      <c r="D2074" s="2">
        <f t="shared" si="384"/>
        <v>38.486621623090521</v>
      </c>
      <c r="E2074" s="2">
        <f t="shared" si="385"/>
        <v>18.72513427909368</v>
      </c>
      <c r="F2074" s="2">
        <f t="shared" si="393"/>
        <v>0</v>
      </c>
      <c r="G2074" s="2">
        <f t="shared" si="394"/>
        <v>0</v>
      </c>
      <c r="H2074" s="2">
        <f>MIN(Inputs!$B$2, (Inputs!$B$14 - F2074)/Inputs!$B$15)</f>
        <v>170</v>
      </c>
      <c r="I2074" s="2">
        <f>MAX(MIN(Inputs!$B$2, F2074*Inputs!$B$16, Inputs!$B$14*Inputs!$B$4 - G2074), 0)</f>
        <v>0</v>
      </c>
      <c r="J2074" s="2">
        <f>MAX(MIN(Inputs!$B$2, F2074*Inputs!$B$16, (Inputs!$B$14-F2074)/Inputs!$B$15)*Inputs!$B$9, 0)</f>
        <v>0</v>
      </c>
      <c r="K2074" s="2">
        <f>MAX(E2074*Inputs!$B$5 - B2074 - Inputs!$B$8, 0) * H2074</f>
        <v>0</v>
      </c>
      <c r="L2074" s="2">
        <f>IF(B2074 &gt;= D2074*Inputs!$B$10, MAX(B2074 - E2074/Inputs!$B$5 - Inputs!$B$8, 0) * I2074, 0)</f>
        <v>0</v>
      </c>
      <c r="M2074" s="2">
        <f t="shared" si="386"/>
        <v>0</v>
      </c>
      <c r="N2074" s="3" t="str">
        <f t="shared" si="387"/>
        <v>Idle</v>
      </c>
      <c r="O2074" s="3" t="str">
        <f t="shared" si="395"/>
        <v>Idle</v>
      </c>
      <c r="P2074" s="2">
        <f t="shared" si="388"/>
        <v>0</v>
      </c>
      <c r="Q2074" s="2">
        <f t="shared" si="389"/>
        <v>0</v>
      </c>
      <c r="R2074" s="2">
        <f t="shared" si="390"/>
        <v>0</v>
      </c>
      <c r="S2074" s="2">
        <f t="shared" si="391"/>
        <v>0</v>
      </c>
      <c r="T2074" s="2">
        <f t="shared" si="392"/>
        <v>0</v>
      </c>
      <c r="U2074" s="2">
        <f>IF(O2074="Reg", R2074 * Inputs!$B$7, 0)</f>
        <v>0</v>
      </c>
      <c r="V2074" s="2">
        <f>MAX(F2074 + P2074*Inputs!$B$15 - (Q2074/Inputs!$B$16) - U2074, 0)</f>
        <v>0</v>
      </c>
    </row>
    <row r="2075" spans="1:22" x14ac:dyDescent="0.3">
      <c r="A2075" s="1">
        <v>46109.375</v>
      </c>
      <c r="B2075" s="2">
        <v>0</v>
      </c>
      <c r="C2075" s="2">
        <v>3.7609629907061501</v>
      </c>
      <c r="D2075" s="2">
        <f t="shared" si="384"/>
        <v>38.486621623090521</v>
      </c>
      <c r="E2075" s="2">
        <f t="shared" si="385"/>
        <v>27.455408591305069</v>
      </c>
      <c r="F2075" s="2">
        <f t="shared" si="393"/>
        <v>0</v>
      </c>
      <c r="G2075" s="2">
        <f t="shared" si="394"/>
        <v>0</v>
      </c>
      <c r="H2075" s="2">
        <f>MIN(Inputs!$B$2, (Inputs!$B$14 - F2075)/Inputs!$B$15)</f>
        <v>170</v>
      </c>
      <c r="I2075" s="2">
        <f>MAX(MIN(Inputs!$B$2, F2075*Inputs!$B$16, Inputs!$B$14*Inputs!$B$4 - G2075), 0)</f>
        <v>0</v>
      </c>
      <c r="J2075" s="2">
        <f>MAX(MIN(Inputs!$B$2, F2075*Inputs!$B$16, (Inputs!$B$14-F2075)/Inputs!$B$15)*Inputs!$B$9, 0)</f>
        <v>0</v>
      </c>
      <c r="K2075" s="2">
        <f>MAX(E2075*Inputs!$B$5 - B2075 - Inputs!$B$8, 0) * H2075</f>
        <v>707.32912525923814</v>
      </c>
      <c r="L2075" s="2">
        <f>IF(B2075 &gt;= D2075*Inputs!$B$10, MAX(B2075 - E2075/Inputs!$B$5 - Inputs!$B$8, 0) * I2075, 0)</f>
        <v>0</v>
      </c>
      <c r="M2075" s="2">
        <f t="shared" si="386"/>
        <v>0</v>
      </c>
      <c r="N2075" s="3" t="str">
        <f t="shared" si="387"/>
        <v>Charge</v>
      </c>
      <c r="O2075" s="3" t="str">
        <f t="shared" si="395"/>
        <v>Charge</v>
      </c>
      <c r="P2075" s="2">
        <f t="shared" si="388"/>
        <v>170</v>
      </c>
      <c r="Q2075" s="2">
        <f t="shared" si="389"/>
        <v>0</v>
      </c>
      <c r="R2075" s="2">
        <f t="shared" si="390"/>
        <v>0</v>
      </c>
      <c r="S2075" s="2">
        <f t="shared" si="391"/>
        <v>0</v>
      </c>
      <c r="T2075" s="2">
        <f t="shared" si="392"/>
        <v>0</v>
      </c>
      <c r="U2075" s="2">
        <f>IF(O2075="Reg", R2075 * Inputs!$B$7, 0)</f>
        <v>0</v>
      </c>
      <c r="V2075" s="2">
        <f>MAX(F2075 + P2075*Inputs!$B$15 - (Q2075/Inputs!$B$16) - U2075, 0)</f>
        <v>170</v>
      </c>
    </row>
    <row r="2076" spans="1:22" x14ac:dyDescent="0.3">
      <c r="A2076" s="1">
        <v>46109.416666666657</v>
      </c>
      <c r="B2076" s="2">
        <v>10.71426605606241</v>
      </c>
      <c r="C2076" s="2">
        <v>5.4392823245063626</v>
      </c>
      <c r="D2076" s="2">
        <f t="shared" si="384"/>
        <v>38.486621623090521</v>
      </c>
      <c r="E2076" s="2">
        <f t="shared" si="385"/>
        <v>67.927521433187152</v>
      </c>
      <c r="F2076" s="2">
        <f t="shared" si="393"/>
        <v>170</v>
      </c>
      <c r="G2076" s="2">
        <f t="shared" si="394"/>
        <v>0</v>
      </c>
      <c r="H2076" s="2">
        <f>MIN(Inputs!$B$2, (Inputs!$B$14 - F2076)/Inputs!$B$15)</f>
        <v>170</v>
      </c>
      <c r="I2076" s="2">
        <f>MAX(MIN(Inputs!$B$2, F2076*Inputs!$B$16, Inputs!$B$14*Inputs!$B$4 - G2076), 0)</f>
        <v>170</v>
      </c>
      <c r="J2076" s="2">
        <f>MAX(MIN(Inputs!$B$2, F2076*Inputs!$B$16, (Inputs!$B$14-F2076)/Inputs!$B$15)*Inputs!$B$9, 0)</f>
        <v>136</v>
      </c>
      <c r="K2076" s="2">
        <f>MAX(E2076*Inputs!$B$5 - B2076 - Inputs!$B$8, 0) * H2076</f>
        <v>4940.5319768741883</v>
      </c>
      <c r="L2076" s="2">
        <f>IF(B2076 &gt;= D2076*Inputs!$B$10, MAX(B2076 - E2076/Inputs!$B$5 - Inputs!$B$8, 0) * I2076, 0)</f>
        <v>0</v>
      </c>
      <c r="M2076" s="2">
        <f t="shared" si="386"/>
        <v>739.74239613286534</v>
      </c>
      <c r="N2076" s="3" t="str">
        <f t="shared" si="387"/>
        <v>Charge</v>
      </c>
      <c r="O2076" s="3" t="str">
        <f t="shared" si="395"/>
        <v>Charge</v>
      </c>
      <c r="P2076" s="2">
        <f t="shared" si="388"/>
        <v>170</v>
      </c>
      <c r="Q2076" s="2">
        <f t="shared" si="389"/>
        <v>0</v>
      </c>
      <c r="R2076" s="2">
        <f t="shared" si="390"/>
        <v>0</v>
      </c>
      <c r="S2076" s="2">
        <f t="shared" si="391"/>
        <v>-1821.4252295306096</v>
      </c>
      <c r="T2076" s="2">
        <f t="shared" si="392"/>
        <v>0</v>
      </c>
      <c r="U2076" s="2">
        <f>IF(O2076="Reg", R2076 * Inputs!$B$7, 0)</f>
        <v>0</v>
      </c>
      <c r="V2076" s="2">
        <f>MAX(F2076 + P2076*Inputs!$B$15 - (Q2076/Inputs!$B$16) - U2076, 0)</f>
        <v>340</v>
      </c>
    </row>
    <row r="2077" spans="1:22" x14ac:dyDescent="0.3">
      <c r="A2077" s="1">
        <v>46109.458333333343</v>
      </c>
      <c r="B2077" s="2">
        <v>22.13954866569496</v>
      </c>
      <c r="C2077" s="2">
        <v>33.450049007126033</v>
      </c>
      <c r="D2077" s="2">
        <f t="shared" si="384"/>
        <v>38.486621623090521</v>
      </c>
      <c r="E2077" s="2">
        <f t="shared" si="385"/>
        <v>76.246785865455124</v>
      </c>
      <c r="F2077" s="2">
        <f t="shared" si="393"/>
        <v>340</v>
      </c>
      <c r="G2077" s="2">
        <f t="shared" si="394"/>
        <v>0</v>
      </c>
      <c r="H2077" s="2">
        <f>MIN(Inputs!$B$2, (Inputs!$B$14 - F2077)/Inputs!$B$15)</f>
        <v>0</v>
      </c>
      <c r="I2077" s="2">
        <f>MAX(MIN(Inputs!$B$2, F2077*Inputs!$B$16, Inputs!$B$14*Inputs!$B$4 - G2077), 0)</f>
        <v>170</v>
      </c>
      <c r="J2077" s="2">
        <f>MAX(MIN(Inputs!$B$2, F2077*Inputs!$B$16, (Inputs!$B$14-F2077)/Inputs!$B$15)*Inputs!$B$9, 0)</f>
        <v>0</v>
      </c>
      <c r="K2077" s="2">
        <f>MAX(E2077*Inputs!$B$5 - B2077 - Inputs!$B$8, 0) * H2077</f>
        <v>0</v>
      </c>
      <c r="L2077" s="2">
        <f>IF(B2077 &gt;= D2077*Inputs!$B$10, MAX(B2077 - E2077/Inputs!$B$5 - Inputs!$B$8, 0) * I2077, 0)</f>
        <v>0</v>
      </c>
      <c r="M2077" s="2">
        <f t="shared" si="386"/>
        <v>0</v>
      </c>
      <c r="N2077" s="3" t="str">
        <f t="shared" si="387"/>
        <v>Idle</v>
      </c>
      <c r="O2077" s="3" t="str">
        <f t="shared" si="395"/>
        <v>Idle</v>
      </c>
      <c r="P2077" s="2">
        <f t="shared" si="388"/>
        <v>0</v>
      </c>
      <c r="Q2077" s="2">
        <f t="shared" si="389"/>
        <v>0</v>
      </c>
      <c r="R2077" s="2">
        <f t="shared" si="390"/>
        <v>0</v>
      </c>
      <c r="S2077" s="2">
        <f t="shared" si="391"/>
        <v>0</v>
      </c>
      <c r="T2077" s="2">
        <f t="shared" si="392"/>
        <v>0</v>
      </c>
      <c r="U2077" s="2">
        <f>IF(O2077="Reg", R2077 * Inputs!$B$7, 0)</f>
        <v>0</v>
      </c>
      <c r="V2077" s="2">
        <f>MAX(F2077 + P2077*Inputs!$B$15 - (Q2077/Inputs!$B$16) - U2077, 0)</f>
        <v>340</v>
      </c>
    </row>
    <row r="2078" spans="1:22" x14ac:dyDescent="0.3">
      <c r="A2078" s="1">
        <v>46109.5</v>
      </c>
      <c r="B2078" s="2">
        <v>32.156558671322102</v>
      </c>
      <c r="C2078" s="2">
        <v>7.4540374806852574</v>
      </c>
      <c r="D2078" s="2">
        <f t="shared" si="384"/>
        <v>38.486621623090521</v>
      </c>
      <c r="E2078" s="2">
        <f t="shared" si="385"/>
        <v>82.457235837781624</v>
      </c>
      <c r="F2078" s="2">
        <f t="shared" si="393"/>
        <v>340</v>
      </c>
      <c r="G2078" s="2">
        <f t="shared" si="394"/>
        <v>0</v>
      </c>
      <c r="H2078" s="2">
        <f>MIN(Inputs!$B$2, (Inputs!$B$14 - F2078)/Inputs!$B$15)</f>
        <v>0</v>
      </c>
      <c r="I2078" s="2">
        <f>MAX(MIN(Inputs!$B$2, F2078*Inputs!$B$16, Inputs!$B$14*Inputs!$B$4 - G2078), 0)</f>
        <v>170</v>
      </c>
      <c r="J2078" s="2">
        <f>MAX(MIN(Inputs!$B$2, F2078*Inputs!$B$16, (Inputs!$B$14-F2078)/Inputs!$B$15)*Inputs!$B$9, 0)</f>
        <v>0</v>
      </c>
      <c r="K2078" s="2">
        <f>MAX(E2078*Inputs!$B$5 - B2078 - Inputs!$B$8, 0) * H2078</f>
        <v>0</v>
      </c>
      <c r="L2078" s="2">
        <f>IF(B2078 &gt;= D2078*Inputs!$B$10, MAX(B2078 - E2078/Inputs!$B$5 - Inputs!$B$8, 0) * I2078, 0)</f>
        <v>0</v>
      </c>
      <c r="M2078" s="2">
        <f t="shared" si="386"/>
        <v>0</v>
      </c>
      <c r="N2078" s="3" t="str">
        <f t="shared" si="387"/>
        <v>Idle</v>
      </c>
      <c r="O2078" s="3" t="str">
        <f t="shared" si="395"/>
        <v>Idle</v>
      </c>
      <c r="P2078" s="2">
        <f t="shared" si="388"/>
        <v>0</v>
      </c>
      <c r="Q2078" s="2">
        <f t="shared" si="389"/>
        <v>0</v>
      </c>
      <c r="R2078" s="2">
        <f t="shared" si="390"/>
        <v>0</v>
      </c>
      <c r="S2078" s="2">
        <f t="shared" si="391"/>
        <v>0</v>
      </c>
      <c r="T2078" s="2">
        <f t="shared" si="392"/>
        <v>0</v>
      </c>
      <c r="U2078" s="2">
        <f>IF(O2078="Reg", R2078 * Inputs!$B$7, 0)</f>
        <v>0</v>
      </c>
      <c r="V2078" s="2">
        <f>MAX(F2078 + P2078*Inputs!$B$15 - (Q2078/Inputs!$B$16) - U2078, 0)</f>
        <v>340</v>
      </c>
    </row>
    <row r="2079" spans="1:22" x14ac:dyDescent="0.3">
      <c r="A2079" s="1">
        <v>46109.541666666657</v>
      </c>
      <c r="B2079" s="2">
        <v>47.340432281482613</v>
      </c>
      <c r="C2079" s="2">
        <v>1.896472483027317</v>
      </c>
      <c r="D2079" s="2">
        <f t="shared" si="384"/>
        <v>38.486621623090521</v>
      </c>
      <c r="E2079" s="2">
        <f t="shared" si="385"/>
        <v>89.863770301777905</v>
      </c>
      <c r="F2079" s="2">
        <f t="shared" si="393"/>
        <v>340</v>
      </c>
      <c r="G2079" s="2">
        <f t="shared" si="394"/>
        <v>0</v>
      </c>
      <c r="H2079" s="2">
        <f>MIN(Inputs!$B$2, (Inputs!$B$14 - F2079)/Inputs!$B$15)</f>
        <v>0</v>
      </c>
      <c r="I2079" s="2">
        <f>MAX(MIN(Inputs!$B$2, F2079*Inputs!$B$16, Inputs!$B$14*Inputs!$B$4 - G2079), 0)</f>
        <v>170</v>
      </c>
      <c r="J2079" s="2">
        <f>MAX(MIN(Inputs!$B$2, F2079*Inputs!$B$16, (Inputs!$B$14-F2079)/Inputs!$B$15)*Inputs!$B$9, 0)</f>
        <v>0</v>
      </c>
      <c r="K2079" s="2">
        <f>MAX(E2079*Inputs!$B$5 - B2079 - Inputs!$B$8, 0) * H2079</f>
        <v>0</v>
      </c>
      <c r="L2079" s="2">
        <f>IF(B2079 &gt;= D2079*Inputs!$B$10, MAX(B2079 - E2079/Inputs!$B$5 - Inputs!$B$8, 0) * I2079, 0)</f>
        <v>0</v>
      </c>
      <c r="M2079" s="2">
        <f t="shared" si="386"/>
        <v>0</v>
      </c>
      <c r="N2079" s="3" t="str">
        <f t="shared" si="387"/>
        <v>Idle</v>
      </c>
      <c r="O2079" s="3" t="str">
        <f t="shared" si="395"/>
        <v>Idle</v>
      </c>
      <c r="P2079" s="2">
        <f t="shared" si="388"/>
        <v>0</v>
      </c>
      <c r="Q2079" s="2">
        <f t="shared" si="389"/>
        <v>0</v>
      </c>
      <c r="R2079" s="2">
        <f t="shared" si="390"/>
        <v>0</v>
      </c>
      <c r="S2079" s="2">
        <f t="shared" si="391"/>
        <v>0</v>
      </c>
      <c r="T2079" s="2">
        <f t="shared" si="392"/>
        <v>0</v>
      </c>
      <c r="U2079" s="2">
        <f>IF(O2079="Reg", R2079 * Inputs!$B$7, 0)</f>
        <v>0</v>
      </c>
      <c r="V2079" s="2">
        <f>MAX(F2079 + P2079*Inputs!$B$15 - (Q2079/Inputs!$B$16) - U2079, 0)</f>
        <v>340</v>
      </c>
    </row>
    <row r="2080" spans="1:22" x14ac:dyDescent="0.3">
      <c r="A2080" s="1">
        <v>46109.583333333343</v>
      </c>
      <c r="B2080" s="2">
        <v>52.381645873268333</v>
      </c>
      <c r="C2080" s="2">
        <v>34.626213442942507</v>
      </c>
      <c r="D2080" s="2">
        <f t="shared" si="384"/>
        <v>38.486621623090521</v>
      </c>
      <c r="E2080" s="2">
        <f t="shared" si="385"/>
        <v>92.638683922714947</v>
      </c>
      <c r="F2080" s="2">
        <f t="shared" si="393"/>
        <v>340</v>
      </c>
      <c r="G2080" s="2">
        <f t="shared" si="394"/>
        <v>0</v>
      </c>
      <c r="H2080" s="2">
        <f>MIN(Inputs!$B$2, (Inputs!$B$14 - F2080)/Inputs!$B$15)</f>
        <v>0</v>
      </c>
      <c r="I2080" s="2">
        <f>MAX(MIN(Inputs!$B$2, F2080*Inputs!$B$16, Inputs!$B$14*Inputs!$B$4 - G2080), 0)</f>
        <v>170</v>
      </c>
      <c r="J2080" s="2">
        <f>MAX(MIN(Inputs!$B$2, F2080*Inputs!$B$16, (Inputs!$B$14-F2080)/Inputs!$B$15)*Inputs!$B$9, 0)</f>
        <v>0</v>
      </c>
      <c r="K2080" s="2">
        <f>MAX(E2080*Inputs!$B$5 - B2080 - Inputs!$B$8, 0) * H2080</f>
        <v>0</v>
      </c>
      <c r="L2080" s="2">
        <f>IF(B2080 &gt;= D2080*Inputs!$B$10, MAX(B2080 - E2080/Inputs!$B$5 - Inputs!$B$8, 0) * I2080, 0)</f>
        <v>0</v>
      </c>
      <c r="M2080" s="2">
        <f t="shared" si="386"/>
        <v>0</v>
      </c>
      <c r="N2080" s="3" t="str">
        <f t="shared" si="387"/>
        <v>Idle</v>
      </c>
      <c r="O2080" s="3" t="str">
        <f t="shared" si="395"/>
        <v>Idle</v>
      </c>
      <c r="P2080" s="2">
        <f t="shared" si="388"/>
        <v>0</v>
      </c>
      <c r="Q2080" s="2">
        <f t="shared" si="389"/>
        <v>0</v>
      </c>
      <c r="R2080" s="2">
        <f t="shared" si="390"/>
        <v>0</v>
      </c>
      <c r="S2080" s="2">
        <f t="shared" si="391"/>
        <v>0</v>
      </c>
      <c r="T2080" s="2">
        <f t="shared" si="392"/>
        <v>0</v>
      </c>
      <c r="U2080" s="2">
        <f>IF(O2080="Reg", R2080 * Inputs!$B$7, 0)</f>
        <v>0</v>
      </c>
      <c r="V2080" s="2">
        <f>MAX(F2080 + P2080*Inputs!$B$15 - (Q2080/Inputs!$B$16) - U2080, 0)</f>
        <v>340</v>
      </c>
    </row>
    <row r="2081" spans="1:22" x14ac:dyDescent="0.3">
      <c r="A2081" s="1">
        <v>46109.625</v>
      </c>
      <c r="B2081" s="2">
        <v>242.83267705129251</v>
      </c>
      <c r="C2081" s="2">
        <v>35.026641899028888</v>
      </c>
      <c r="D2081" s="2">
        <f t="shared" si="384"/>
        <v>38.486621623090521</v>
      </c>
      <c r="E2081" s="2">
        <f t="shared" si="385"/>
        <v>94.324341744573715</v>
      </c>
      <c r="F2081" s="2">
        <f t="shared" si="393"/>
        <v>340</v>
      </c>
      <c r="G2081" s="2">
        <f t="shared" si="394"/>
        <v>0</v>
      </c>
      <c r="H2081" s="2">
        <f>MIN(Inputs!$B$2, (Inputs!$B$14 - F2081)/Inputs!$B$15)</f>
        <v>0</v>
      </c>
      <c r="I2081" s="2">
        <f>MAX(MIN(Inputs!$B$2, F2081*Inputs!$B$16, Inputs!$B$14*Inputs!$B$4 - G2081), 0)</f>
        <v>170</v>
      </c>
      <c r="J2081" s="2">
        <f>MAX(MIN(Inputs!$B$2, F2081*Inputs!$B$16, (Inputs!$B$14-F2081)/Inputs!$B$15)*Inputs!$B$9, 0)</f>
        <v>0</v>
      </c>
      <c r="K2081" s="2">
        <f>MAX(E2081*Inputs!$B$5 - B2081 - Inputs!$B$8, 0) * H2081</f>
        <v>0</v>
      </c>
      <c r="L2081" s="2">
        <f>IF(B2081 &gt;= D2081*Inputs!$B$10, MAX(B2081 - E2081/Inputs!$B$5 - Inputs!$B$8, 0) * I2081, 0)</f>
        <v>19659.807261699803</v>
      </c>
      <c r="M2081" s="2">
        <f t="shared" si="386"/>
        <v>0</v>
      </c>
      <c r="N2081" s="3" t="str">
        <f t="shared" si="387"/>
        <v>Discharge</v>
      </c>
      <c r="O2081" s="3" t="str">
        <f t="shared" si="395"/>
        <v>Discharge</v>
      </c>
      <c r="P2081" s="2">
        <f t="shared" si="388"/>
        <v>0</v>
      </c>
      <c r="Q2081" s="2">
        <f t="shared" si="389"/>
        <v>170</v>
      </c>
      <c r="R2081" s="2">
        <f t="shared" si="390"/>
        <v>0</v>
      </c>
      <c r="S2081" s="2">
        <f t="shared" si="391"/>
        <v>41281.555098719728</v>
      </c>
      <c r="T2081" s="2">
        <f t="shared" si="392"/>
        <v>0</v>
      </c>
      <c r="U2081" s="2">
        <f>IF(O2081="Reg", R2081 * Inputs!$B$7, 0)</f>
        <v>0</v>
      </c>
      <c r="V2081" s="2">
        <f>MAX(F2081 + P2081*Inputs!$B$15 - (Q2081/Inputs!$B$16) - U2081, 0)</f>
        <v>170</v>
      </c>
    </row>
    <row r="2082" spans="1:22" x14ac:dyDescent="0.3">
      <c r="A2082" s="1">
        <v>46109.666666666657</v>
      </c>
      <c r="B2082" s="2">
        <v>60.629852649670177</v>
      </c>
      <c r="C2082" s="2">
        <v>15.278992834829371</v>
      </c>
      <c r="D2082" s="2">
        <f t="shared" si="384"/>
        <v>38.486621623090521</v>
      </c>
      <c r="E2082" s="2">
        <f t="shared" si="385"/>
        <v>62.61630594029387</v>
      </c>
      <c r="F2082" s="2">
        <f t="shared" si="393"/>
        <v>170</v>
      </c>
      <c r="G2082" s="2">
        <f t="shared" si="394"/>
        <v>170</v>
      </c>
      <c r="H2082" s="2">
        <f>MIN(Inputs!$B$2, (Inputs!$B$14 - F2082)/Inputs!$B$15)</f>
        <v>170</v>
      </c>
      <c r="I2082" s="2">
        <f>MAX(MIN(Inputs!$B$2, F2082*Inputs!$B$16, Inputs!$B$14*Inputs!$B$4 - G2082), 0)</f>
        <v>170</v>
      </c>
      <c r="J2082" s="2">
        <f>MAX(MIN(Inputs!$B$2, F2082*Inputs!$B$16, (Inputs!$B$14-F2082)/Inputs!$B$15)*Inputs!$B$9, 0)</f>
        <v>136</v>
      </c>
      <c r="K2082" s="2">
        <f>MAX(E2082*Inputs!$B$5 - B2082 - Inputs!$B$8, 0) * H2082</f>
        <v>0</v>
      </c>
      <c r="L2082" s="2">
        <f>IF(B2082 &gt;= D2082*Inputs!$B$10, MAX(B2082 - E2082/Inputs!$B$5 - Inputs!$B$8, 0) * I2082, 0)</f>
        <v>0</v>
      </c>
      <c r="M2082" s="2">
        <f t="shared" si="386"/>
        <v>2077.9430255367943</v>
      </c>
      <c r="N2082" s="3" t="str">
        <f t="shared" si="387"/>
        <v>Reg</v>
      </c>
      <c r="O2082" s="3" t="str">
        <f t="shared" si="395"/>
        <v>Discharge</v>
      </c>
      <c r="P2082" s="2">
        <f t="shared" si="388"/>
        <v>0</v>
      </c>
      <c r="Q2082" s="2">
        <f t="shared" si="389"/>
        <v>170</v>
      </c>
      <c r="R2082" s="2">
        <f t="shared" si="390"/>
        <v>0</v>
      </c>
      <c r="S2082" s="2">
        <f t="shared" si="391"/>
        <v>10307.07495044393</v>
      </c>
      <c r="T2082" s="2">
        <f t="shared" si="392"/>
        <v>0</v>
      </c>
      <c r="U2082" s="2">
        <f>IF(O2082="Reg", R2082 * Inputs!$B$7, 0)</f>
        <v>0</v>
      </c>
      <c r="V2082" s="2">
        <f>MAX(F2082 + P2082*Inputs!$B$15 - (Q2082/Inputs!$B$16) - U2082, 0)</f>
        <v>0</v>
      </c>
    </row>
    <row r="2083" spans="1:22" x14ac:dyDescent="0.3">
      <c r="A2083" s="1">
        <v>46109.708333333343</v>
      </c>
      <c r="B2083" s="2">
        <v>59.402248499654057</v>
      </c>
      <c r="C2083" s="2">
        <v>12.534174126315071</v>
      </c>
      <c r="D2083" s="2">
        <f t="shared" si="384"/>
        <v>38.486621623090521</v>
      </c>
      <c r="E2083" s="2">
        <f t="shared" si="385"/>
        <v>60.671860375330489</v>
      </c>
      <c r="F2083" s="2">
        <f t="shared" si="393"/>
        <v>0</v>
      </c>
      <c r="G2083" s="2">
        <f t="shared" si="394"/>
        <v>340</v>
      </c>
      <c r="H2083" s="2">
        <f>MIN(Inputs!$B$2, (Inputs!$B$14 - F2083)/Inputs!$B$15)</f>
        <v>170</v>
      </c>
      <c r="I2083" s="2">
        <f>MAX(MIN(Inputs!$B$2, F2083*Inputs!$B$16, Inputs!$B$14*Inputs!$B$4 - G2083), 0)</f>
        <v>0</v>
      </c>
      <c r="J2083" s="2">
        <f>MAX(MIN(Inputs!$B$2, F2083*Inputs!$B$16, (Inputs!$B$14-F2083)/Inputs!$B$15)*Inputs!$B$9, 0)</f>
        <v>0</v>
      </c>
      <c r="K2083" s="2">
        <f>MAX(E2083*Inputs!$B$5 - B2083 - Inputs!$B$8, 0) * H2083</f>
        <v>0</v>
      </c>
      <c r="L2083" s="2">
        <f>IF(B2083 &gt;= D2083*Inputs!$B$10, MAX(B2083 - E2083/Inputs!$B$5 - Inputs!$B$8, 0) * I2083, 0)</f>
        <v>0</v>
      </c>
      <c r="M2083" s="2">
        <f t="shared" si="386"/>
        <v>0</v>
      </c>
      <c r="N2083" s="3" t="str">
        <f t="shared" si="387"/>
        <v>Idle</v>
      </c>
      <c r="O2083" s="3" t="str">
        <f t="shared" si="395"/>
        <v>Idle</v>
      </c>
      <c r="P2083" s="2">
        <f t="shared" si="388"/>
        <v>0</v>
      </c>
      <c r="Q2083" s="2">
        <f t="shared" si="389"/>
        <v>0</v>
      </c>
      <c r="R2083" s="2">
        <f t="shared" si="390"/>
        <v>0</v>
      </c>
      <c r="S2083" s="2">
        <f t="shared" si="391"/>
        <v>0</v>
      </c>
      <c r="T2083" s="2">
        <f t="shared" si="392"/>
        <v>0</v>
      </c>
      <c r="U2083" s="2">
        <f>IF(O2083="Reg", R2083 * Inputs!$B$7, 0)</f>
        <v>0</v>
      </c>
      <c r="V2083" s="2">
        <f>MAX(F2083 + P2083*Inputs!$B$15 - (Q2083/Inputs!$B$16) - U2083, 0)</f>
        <v>0</v>
      </c>
    </row>
    <row r="2084" spans="1:22" x14ac:dyDescent="0.3">
      <c r="A2084" s="1">
        <v>46109.75</v>
      </c>
      <c r="B2084" s="2">
        <v>76.595765455299755</v>
      </c>
      <c r="C2084" s="2">
        <v>5.4875604646028826</v>
      </c>
      <c r="D2084" s="2">
        <f t="shared" si="384"/>
        <v>38.486621623090521</v>
      </c>
      <c r="E2084" s="2">
        <f t="shared" si="385"/>
        <v>57.360890111844867</v>
      </c>
      <c r="F2084" s="2">
        <f t="shared" si="393"/>
        <v>0</v>
      </c>
      <c r="G2084" s="2">
        <f t="shared" si="394"/>
        <v>340</v>
      </c>
      <c r="H2084" s="2">
        <f>MIN(Inputs!$B$2, (Inputs!$B$14 - F2084)/Inputs!$B$15)</f>
        <v>170</v>
      </c>
      <c r="I2084" s="2">
        <f>MAX(MIN(Inputs!$B$2, F2084*Inputs!$B$16, Inputs!$B$14*Inputs!$B$4 - G2084), 0)</f>
        <v>0</v>
      </c>
      <c r="J2084" s="2">
        <f>MAX(MIN(Inputs!$B$2, F2084*Inputs!$B$16, (Inputs!$B$14-F2084)/Inputs!$B$15)*Inputs!$B$9, 0)</f>
        <v>0</v>
      </c>
      <c r="K2084" s="2">
        <f>MAX(E2084*Inputs!$B$5 - B2084 - Inputs!$B$8, 0) * H2084</f>
        <v>0</v>
      </c>
      <c r="L2084" s="2">
        <f>IF(B2084 &gt;= D2084*Inputs!$B$10, MAX(B2084 - E2084/Inputs!$B$5 - Inputs!$B$8, 0) * I2084, 0)</f>
        <v>0</v>
      </c>
      <c r="M2084" s="2">
        <f t="shared" si="386"/>
        <v>0</v>
      </c>
      <c r="N2084" s="3" t="str">
        <f t="shared" si="387"/>
        <v>Idle</v>
      </c>
      <c r="O2084" s="3" t="str">
        <f t="shared" si="395"/>
        <v>Idle</v>
      </c>
      <c r="P2084" s="2">
        <f t="shared" si="388"/>
        <v>0</v>
      </c>
      <c r="Q2084" s="2">
        <f t="shared" si="389"/>
        <v>0</v>
      </c>
      <c r="R2084" s="2">
        <f t="shared" si="390"/>
        <v>0</v>
      </c>
      <c r="S2084" s="2">
        <f t="shared" si="391"/>
        <v>0</v>
      </c>
      <c r="T2084" s="2">
        <f t="shared" si="392"/>
        <v>0</v>
      </c>
      <c r="U2084" s="2">
        <f>IF(O2084="Reg", R2084 * Inputs!$B$7, 0)</f>
        <v>0</v>
      </c>
      <c r="V2084" s="2">
        <f>MAX(F2084 + P2084*Inputs!$B$15 - (Q2084/Inputs!$B$16) - U2084, 0)</f>
        <v>0</v>
      </c>
    </row>
    <row r="2085" spans="1:22" x14ac:dyDescent="0.3">
      <c r="A2085" s="1">
        <v>46109.791666666657</v>
      </c>
      <c r="B2085" s="2">
        <v>63.989914007104858</v>
      </c>
      <c r="C2085" s="2">
        <v>2.6486422944465851</v>
      </c>
      <c r="D2085" s="2">
        <f t="shared" si="384"/>
        <v>38.486621623090521</v>
      </c>
      <c r="E2085" s="2">
        <f t="shared" si="385"/>
        <v>48.075301391348205</v>
      </c>
      <c r="F2085" s="2">
        <f t="shared" si="393"/>
        <v>0</v>
      </c>
      <c r="G2085" s="2">
        <f t="shared" si="394"/>
        <v>340</v>
      </c>
      <c r="H2085" s="2">
        <f>MIN(Inputs!$B$2, (Inputs!$B$14 - F2085)/Inputs!$B$15)</f>
        <v>170</v>
      </c>
      <c r="I2085" s="2">
        <f>MAX(MIN(Inputs!$B$2, F2085*Inputs!$B$16, Inputs!$B$14*Inputs!$B$4 - G2085), 0)</f>
        <v>0</v>
      </c>
      <c r="J2085" s="2">
        <f>MAX(MIN(Inputs!$B$2, F2085*Inputs!$B$16, (Inputs!$B$14-F2085)/Inputs!$B$15)*Inputs!$B$9, 0)</f>
        <v>0</v>
      </c>
      <c r="K2085" s="2">
        <f>MAX(E2085*Inputs!$B$5 - B2085 - Inputs!$B$8, 0) * H2085</f>
        <v>0</v>
      </c>
      <c r="L2085" s="2">
        <f>IF(B2085 &gt;= D2085*Inputs!$B$10, MAX(B2085 - E2085/Inputs!$B$5 - Inputs!$B$8, 0) * I2085, 0)</f>
        <v>0</v>
      </c>
      <c r="M2085" s="2">
        <f t="shared" si="386"/>
        <v>0</v>
      </c>
      <c r="N2085" s="3" t="str">
        <f t="shared" si="387"/>
        <v>Idle</v>
      </c>
      <c r="O2085" s="3" t="str">
        <f t="shared" si="395"/>
        <v>Idle</v>
      </c>
      <c r="P2085" s="2">
        <f t="shared" si="388"/>
        <v>0</v>
      </c>
      <c r="Q2085" s="2">
        <f t="shared" si="389"/>
        <v>0</v>
      </c>
      <c r="R2085" s="2">
        <f t="shared" si="390"/>
        <v>0</v>
      </c>
      <c r="S2085" s="2">
        <f t="shared" si="391"/>
        <v>0</v>
      </c>
      <c r="T2085" s="2">
        <f t="shared" si="392"/>
        <v>0</v>
      </c>
      <c r="U2085" s="2">
        <f>IF(O2085="Reg", R2085 * Inputs!$B$7, 0)</f>
        <v>0</v>
      </c>
      <c r="V2085" s="2">
        <f>MAX(F2085 + P2085*Inputs!$B$15 - (Q2085/Inputs!$B$16) - U2085, 0)</f>
        <v>0</v>
      </c>
    </row>
    <row r="2086" spans="1:22" x14ac:dyDescent="0.3">
      <c r="A2086" s="1">
        <v>46109.833333333343</v>
      </c>
      <c r="B2086" s="2">
        <v>62.495592804420951</v>
      </c>
      <c r="C2086" s="2">
        <v>7.0813668669924983</v>
      </c>
      <c r="D2086" s="2">
        <f t="shared" si="384"/>
        <v>38.486621623090521</v>
      </c>
      <c r="E2086" s="2">
        <f t="shared" si="385"/>
        <v>41.91231899581782</v>
      </c>
      <c r="F2086" s="2">
        <f t="shared" si="393"/>
        <v>0</v>
      </c>
      <c r="G2086" s="2">
        <f t="shared" si="394"/>
        <v>340</v>
      </c>
      <c r="H2086" s="2">
        <f>MIN(Inputs!$B$2, (Inputs!$B$14 - F2086)/Inputs!$B$15)</f>
        <v>170</v>
      </c>
      <c r="I2086" s="2">
        <f>MAX(MIN(Inputs!$B$2, F2086*Inputs!$B$16, Inputs!$B$14*Inputs!$B$4 - G2086), 0)</f>
        <v>0</v>
      </c>
      <c r="J2086" s="2">
        <f>MAX(MIN(Inputs!$B$2, F2086*Inputs!$B$16, (Inputs!$B$14-F2086)/Inputs!$B$15)*Inputs!$B$9, 0)</f>
        <v>0</v>
      </c>
      <c r="K2086" s="2">
        <f>MAX(E2086*Inputs!$B$5 - B2086 - Inputs!$B$8, 0) * H2086</f>
        <v>0</v>
      </c>
      <c r="L2086" s="2">
        <f>IF(B2086 &gt;= D2086*Inputs!$B$10, MAX(B2086 - E2086/Inputs!$B$5 - Inputs!$B$8, 0) * I2086, 0)</f>
        <v>0</v>
      </c>
      <c r="M2086" s="2">
        <f t="shared" si="386"/>
        <v>0</v>
      </c>
      <c r="N2086" s="3" t="str">
        <f t="shared" si="387"/>
        <v>Idle</v>
      </c>
      <c r="O2086" s="3" t="str">
        <f t="shared" si="395"/>
        <v>Idle</v>
      </c>
      <c r="P2086" s="2">
        <f t="shared" si="388"/>
        <v>0</v>
      </c>
      <c r="Q2086" s="2">
        <f t="shared" si="389"/>
        <v>0</v>
      </c>
      <c r="R2086" s="2">
        <f t="shared" si="390"/>
        <v>0</v>
      </c>
      <c r="S2086" s="2">
        <f t="shared" si="391"/>
        <v>0</v>
      </c>
      <c r="T2086" s="2">
        <f t="shared" si="392"/>
        <v>0</v>
      </c>
      <c r="U2086" s="2">
        <f>IF(O2086="Reg", R2086 * Inputs!$B$7, 0)</f>
        <v>0</v>
      </c>
      <c r="V2086" s="2">
        <f>MAX(F2086 + P2086*Inputs!$B$15 - (Q2086/Inputs!$B$16) - U2086, 0)</f>
        <v>0</v>
      </c>
    </row>
    <row r="2087" spans="1:22" x14ac:dyDescent="0.3">
      <c r="A2087" s="1">
        <v>46109.875</v>
      </c>
      <c r="B2087" s="2">
        <v>52.58446222561345</v>
      </c>
      <c r="C2087" s="2">
        <v>2.7155631911385929</v>
      </c>
      <c r="D2087" s="2">
        <f t="shared" si="384"/>
        <v>38.486621623090521</v>
      </c>
      <c r="E2087" s="2">
        <f t="shared" si="385"/>
        <v>33.180945317664303</v>
      </c>
      <c r="F2087" s="2">
        <f t="shared" si="393"/>
        <v>0</v>
      </c>
      <c r="G2087" s="2">
        <f t="shared" si="394"/>
        <v>340</v>
      </c>
      <c r="H2087" s="2">
        <f>MIN(Inputs!$B$2, (Inputs!$B$14 - F2087)/Inputs!$B$15)</f>
        <v>170</v>
      </c>
      <c r="I2087" s="2">
        <f>MAX(MIN(Inputs!$B$2, F2087*Inputs!$B$16, Inputs!$B$14*Inputs!$B$4 - G2087), 0)</f>
        <v>0</v>
      </c>
      <c r="J2087" s="2">
        <f>MAX(MIN(Inputs!$B$2, F2087*Inputs!$B$16, (Inputs!$B$14-F2087)/Inputs!$B$15)*Inputs!$B$9, 0)</f>
        <v>0</v>
      </c>
      <c r="K2087" s="2">
        <f>MAX(E2087*Inputs!$B$5 - B2087 - Inputs!$B$8, 0) * H2087</f>
        <v>0</v>
      </c>
      <c r="L2087" s="2">
        <f>IF(B2087 &gt;= D2087*Inputs!$B$10, MAX(B2087 - E2087/Inputs!$B$5 - Inputs!$B$8, 0) * I2087, 0)</f>
        <v>0</v>
      </c>
      <c r="M2087" s="2">
        <f t="shared" si="386"/>
        <v>0</v>
      </c>
      <c r="N2087" s="3" t="str">
        <f t="shared" si="387"/>
        <v>Idle</v>
      </c>
      <c r="O2087" s="3" t="str">
        <f t="shared" si="395"/>
        <v>Idle</v>
      </c>
      <c r="P2087" s="2">
        <f t="shared" si="388"/>
        <v>0</v>
      </c>
      <c r="Q2087" s="2">
        <f t="shared" si="389"/>
        <v>0</v>
      </c>
      <c r="R2087" s="2">
        <f t="shared" si="390"/>
        <v>0</v>
      </c>
      <c r="S2087" s="2">
        <f t="shared" si="391"/>
        <v>0</v>
      </c>
      <c r="T2087" s="2">
        <f t="shared" si="392"/>
        <v>0</v>
      </c>
      <c r="U2087" s="2">
        <f>IF(O2087="Reg", R2087 * Inputs!$B$7, 0)</f>
        <v>0</v>
      </c>
      <c r="V2087" s="2">
        <f>MAX(F2087 + P2087*Inputs!$B$15 - (Q2087/Inputs!$B$16) - U2087, 0)</f>
        <v>0</v>
      </c>
    </row>
    <row r="2088" spans="1:22" x14ac:dyDescent="0.3">
      <c r="A2088" s="1">
        <v>46109.916666666657</v>
      </c>
      <c r="B2088" s="2">
        <v>48.963179259889912</v>
      </c>
      <c r="C2088" s="2">
        <v>10.50031112724491</v>
      </c>
      <c r="D2088" s="2">
        <f t="shared" si="384"/>
        <v>38.486621623090521</v>
      </c>
      <c r="E2088" s="2">
        <f t="shared" si="385"/>
        <v>24.557792650277424</v>
      </c>
      <c r="F2088" s="2">
        <f t="shared" si="393"/>
        <v>0</v>
      </c>
      <c r="G2088" s="2">
        <f t="shared" si="394"/>
        <v>340</v>
      </c>
      <c r="H2088" s="2">
        <f>MIN(Inputs!$B$2, (Inputs!$B$14 - F2088)/Inputs!$B$15)</f>
        <v>170</v>
      </c>
      <c r="I2088" s="2">
        <f>MAX(MIN(Inputs!$B$2, F2088*Inputs!$B$16, Inputs!$B$14*Inputs!$B$4 - G2088), 0)</f>
        <v>0</v>
      </c>
      <c r="J2088" s="2">
        <f>MAX(MIN(Inputs!$B$2, F2088*Inputs!$B$16, (Inputs!$B$14-F2088)/Inputs!$B$15)*Inputs!$B$9, 0)</f>
        <v>0</v>
      </c>
      <c r="K2088" s="2">
        <f>MAX(E2088*Inputs!$B$5 - B2088 - Inputs!$B$8, 0) * H2088</f>
        <v>0</v>
      </c>
      <c r="L2088" s="2">
        <f>IF(B2088 &gt;= D2088*Inputs!$B$10, MAX(B2088 - E2088/Inputs!$B$5 - Inputs!$B$8, 0) * I2088, 0)</f>
        <v>0</v>
      </c>
      <c r="M2088" s="2">
        <f t="shared" si="386"/>
        <v>0</v>
      </c>
      <c r="N2088" s="3" t="str">
        <f t="shared" si="387"/>
        <v>Idle</v>
      </c>
      <c r="O2088" s="3" t="str">
        <f t="shared" si="395"/>
        <v>Idle</v>
      </c>
      <c r="P2088" s="2">
        <f t="shared" si="388"/>
        <v>0</v>
      </c>
      <c r="Q2088" s="2">
        <f t="shared" si="389"/>
        <v>0</v>
      </c>
      <c r="R2088" s="2">
        <f t="shared" si="390"/>
        <v>0</v>
      </c>
      <c r="S2088" s="2">
        <f t="shared" si="391"/>
        <v>0</v>
      </c>
      <c r="T2088" s="2">
        <f t="shared" si="392"/>
        <v>0</v>
      </c>
      <c r="U2088" s="2">
        <f>IF(O2088="Reg", R2088 * Inputs!$B$7, 0)</f>
        <v>0</v>
      </c>
      <c r="V2088" s="2">
        <f>MAX(F2088 + P2088*Inputs!$B$15 - (Q2088/Inputs!$B$16) - U2088, 0)</f>
        <v>0</v>
      </c>
    </row>
    <row r="2089" spans="1:22" x14ac:dyDescent="0.3">
      <c r="A2089" s="1">
        <v>46109.958333333343</v>
      </c>
      <c r="B2089" s="2">
        <v>39.536426918740283</v>
      </c>
      <c r="C2089" s="2">
        <v>24.582010901858311</v>
      </c>
      <c r="D2089" s="2">
        <f t="shared" si="384"/>
        <v>38.486621623090521</v>
      </c>
      <c r="E2089" s="2">
        <f t="shared" si="385"/>
        <v>16.397262773629105</v>
      </c>
      <c r="F2089" s="2">
        <f t="shared" si="393"/>
        <v>0</v>
      </c>
      <c r="G2089" s="2">
        <f t="shared" si="394"/>
        <v>340</v>
      </c>
      <c r="H2089" s="2">
        <f>MIN(Inputs!$B$2, (Inputs!$B$14 - F2089)/Inputs!$B$15)</f>
        <v>170</v>
      </c>
      <c r="I2089" s="2">
        <f>MAX(MIN(Inputs!$B$2, F2089*Inputs!$B$16, Inputs!$B$14*Inputs!$B$4 - G2089), 0)</f>
        <v>0</v>
      </c>
      <c r="J2089" s="2">
        <f>MAX(MIN(Inputs!$B$2, F2089*Inputs!$B$16, (Inputs!$B$14-F2089)/Inputs!$B$15)*Inputs!$B$9, 0)</f>
        <v>0</v>
      </c>
      <c r="K2089" s="2">
        <f>MAX(E2089*Inputs!$B$5 - B2089 - Inputs!$B$8, 0) * H2089</f>
        <v>0</v>
      </c>
      <c r="L2089" s="2">
        <f>IF(B2089 &gt;= D2089*Inputs!$B$10, MAX(B2089 - E2089/Inputs!$B$5 - Inputs!$B$8, 0) * I2089, 0)</f>
        <v>0</v>
      </c>
      <c r="M2089" s="2">
        <f t="shared" si="386"/>
        <v>0</v>
      </c>
      <c r="N2089" s="3" t="str">
        <f t="shared" si="387"/>
        <v>Idle</v>
      </c>
      <c r="O2089" s="3" t="str">
        <f t="shared" si="395"/>
        <v>Idle</v>
      </c>
      <c r="P2089" s="2">
        <f t="shared" si="388"/>
        <v>0</v>
      </c>
      <c r="Q2089" s="2">
        <f t="shared" si="389"/>
        <v>0</v>
      </c>
      <c r="R2089" s="2">
        <f t="shared" si="390"/>
        <v>0</v>
      </c>
      <c r="S2089" s="2">
        <f t="shared" si="391"/>
        <v>0</v>
      </c>
      <c r="T2089" s="2">
        <f t="shared" si="392"/>
        <v>0</v>
      </c>
      <c r="U2089" s="2">
        <f>IF(O2089="Reg", R2089 * Inputs!$B$7, 0)</f>
        <v>0</v>
      </c>
      <c r="V2089" s="2">
        <f>MAX(F2089 + P2089*Inputs!$B$15 - (Q2089/Inputs!$B$16) - U2089, 0)</f>
        <v>0</v>
      </c>
    </row>
    <row r="2090" spans="1:22" x14ac:dyDescent="0.3">
      <c r="A2090" s="1">
        <v>46110</v>
      </c>
      <c r="B2090" s="2">
        <v>20.882233132319751</v>
      </c>
      <c r="C2090" s="2">
        <v>9.5451795740056635</v>
      </c>
      <c r="D2090" s="2">
        <f t="shared" si="384"/>
        <v>35.76252224628044</v>
      </c>
      <c r="E2090" s="2">
        <f t="shared" si="385"/>
        <v>9.8470315879468675</v>
      </c>
      <c r="F2090" s="2">
        <f t="shared" si="393"/>
        <v>0</v>
      </c>
      <c r="G2090" s="2">
        <f t="shared" si="394"/>
        <v>0</v>
      </c>
      <c r="H2090" s="2">
        <f>MIN(Inputs!$B$2, (Inputs!$B$14 - F2090)/Inputs!$B$15)</f>
        <v>170</v>
      </c>
      <c r="I2090" s="2">
        <f>MAX(MIN(Inputs!$B$2, F2090*Inputs!$B$16, Inputs!$B$14*Inputs!$B$4 - G2090), 0)</f>
        <v>0</v>
      </c>
      <c r="J2090" s="2">
        <f>MAX(MIN(Inputs!$B$2, F2090*Inputs!$B$16, (Inputs!$B$14-F2090)/Inputs!$B$15)*Inputs!$B$9, 0)</f>
        <v>0</v>
      </c>
      <c r="K2090" s="2">
        <f>MAX(E2090*Inputs!$B$5 - B2090 - Inputs!$B$8, 0) * H2090</f>
        <v>0</v>
      </c>
      <c r="L2090" s="2">
        <f>IF(B2090 &gt;= D2090*Inputs!$B$10, MAX(B2090 - E2090/Inputs!$B$5 - Inputs!$B$8, 0) * I2090, 0)</f>
        <v>0</v>
      </c>
      <c r="M2090" s="2">
        <f t="shared" si="386"/>
        <v>0</v>
      </c>
      <c r="N2090" s="3" t="str">
        <f t="shared" si="387"/>
        <v>Idle</v>
      </c>
      <c r="O2090" s="3" t="str">
        <f t="shared" si="395"/>
        <v>Idle</v>
      </c>
      <c r="P2090" s="2">
        <f t="shared" si="388"/>
        <v>0</v>
      </c>
      <c r="Q2090" s="2">
        <f t="shared" si="389"/>
        <v>0</v>
      </c>
      <c r="R2090" s="2">
        <f t="shared" si="390"/>
        <v>0</v>
      </c>
      <c r="S2090" s="2">
        <f t="shared" si="391"/>
        <v>0</v>
      </c>
      <c r="T2090" s="2">
        <f t="shared" si="392"/>
        <v>0</v>
      </c>
      <c r="U2090" s="2">
        <f>IF(O2090="Reg", R2090 * Inputs!$B$7, 0)</f>
        <v>0</v>
      </c>
      <c r="V2090" s="2">
        <f>MAX(F2090 + P2090*Inputs!$B$15 - (Q2090/Inputs!$B$16) - U2090, 0)</f>
        <v>0</v>
      </c>
    </row>
    <row r="2091" spans="1:22" x14ac:dyDescent="0.3">
      <c r="A2091" s="1">
        <v>46110.041666666657</v>
      </c>
      <c r="B2091" s="2">
        <v>27.01201963392257</v>
      </c>
      <c r="C2091" s="2">
        <v>4.5319287510653998</v>
      </c>
      <c r="D2091" s="2">
        <f t="shared" si="384"/>
        <v>35.76252224628044</v>
      </c>
      <c r="E2091" s="2">
        <f t="shared" si="385"/>
        <v>6.3666593992269105</v>
      </c>
      <c r="F2091" s="2">
        <f t="shared" si="393"/>
        <v>0</v>
      </c>
      <c r="G2091" s="2">
        <f t="shared" si="394"/>
        <v>0</v>
      </c>
      <c r="H2091" s="2">
        <f>MIN(Inputs!$B$2, (Inputs!$B$14 - F2091)/Inputs!$B$15)</f>
        <v>170</v>
      </c>
      <c r="I2091" s="2">
        <f>MAX(MIN(Inputs!$B$2, F2091*Inputs!$B$16, Inputs!$B$14*Inputs!$B$4 - G2091), 0)</f>
        <v>0</v>
      </c>
      <c r="J2091" s="2">
        <f>MAX(MIN(Inputs!$B$2, F2091*Inputs!$B$16, (Inputs!$B$14-F2091)/Inputs!$B$15)*Inputs!$B$9, 0)</f>
        <v>0</v>
      </c>
      <c r="K2091" s="2">
        <f>MAX(E2091*Inputs!$B$5 - B2091 - Inputs!$B$8, 0) * H2091</f>
        <v>0</v>
      </c>
      <c r="L2091" s="2">
        <f>IF(B2091 &gt;= D2091*Inputs!$B$10, MAX(B2091 - E2091/Inputs!$B$5 - Inputs!$B$8, 0) * I2091, 0)</f>
        <v>0</v>
      </c>
      <c r="M2091" s="2">
        <f t="shared" si="386"/>
        <v>0</v>
      </c>
      <c r="N2091" s="3" t="str">
        <f t="shared" si="387"/>
        <v>Idle</v>
      </c>
      <c r="O2091" s="3" t="str">
        <f t="shared" si="395"/>
        <v>Idle</v>
      </c>
      <c r="P2091" s="2">
        <f t="shared" si="388"/>
        <v>0</v>
      </c>
      <c r="Q2091" s="2">
        <f t="shared" si="389"/>
        <v>0</v>
      </c>
      <c r="R2091" s="2">
        <f t="shared" si="390"/>
        <v>0</v>
      </c>
      <c r="S2091" s="2">
        <f t="shared" si="391"/>
        <v>0</v>
      </c>
      <c r="T2091" s="2">
        <f t="shared" si="392"/>
        <v>0</v>
      </c>
      <c r="U2091" s="2">
        <f>IF(O2091="Reg", R2091 * Inputs!$B$7, 0)</f>
        <v>0</v>
      </c>
      <c r="V2091" s="2">
        <f>MAX(F2091 + P2091*Inputs!$B$15 - (Q2091/Inputs!$B$16) - U2091, 0)</f>
        <v>0</v>
      </c>
    </row>
    <row r="2092" spans="1:22" x14ac:dyDescent="0.3">
      <c r="A2092" s="1">
        <v>46110.083333333343</v>
      </c>
      <c r="B2092" s="2">
        <v>10.107350735499841</v>
      </c>
      <c r="C2092" s="2">
        <v>1.428616508621668</v>
      </c>
      <c r="D2092" s="2">
        <f t="shared" si="384"/>
        <v>35.76252224628044</v>
      </c>
      <c r="E2092" s="2">
        <f t="shared" si="385"/>
        <v>1.8646561269064812</v>
      </c>
      <c r="F2092" s="2">
        <f t="shared" si="393"/>
        <v>0</v>
      </c>
      <c r="G2092" s="2">
        <f t="shared" si="394"/>
        <v>0</v>
      </c>
      <c r="H2092" s="2">
        <f>MIN(Inputs!$B$2, (Inputs!$B$14 - F2092)/Inputs!$B$15)</f>
        <v>170</v>
      </c>
      <c r="I2092" s="2">
        <f>MAX(MIN(Inputs!$B$2, F2092*Inputs!$B$16, Inputs!$B$14*Inputs!$B$4 - G2092), 0)</f>
        <v>0</v>
      </c>
      <c r="J2092" s="2">
        <f>MAX(MIN(Inputs!$B$2, F2092*Inputs!$B$16, (Inputs!$B$14-F2092)/Inputs!$B$15)*Inputs!$B$9, 0)</f>
        <v>0</v>
      </c>
      <c r="K2092" s="2">
        <f>MAX(E2092*Inputs!$B$5 - B2092 - Inputs!$B$8, 0) * H2092</f>
        <v>0</v>
      </c>
      <c r="L2092" s="2">
        <f>IF(B2092 &gt;= D2092*Inputs!$B$10, MAX(B2092 - E2092/Inputs!$B$5 - Inputs!$B$8, 0) * I2092, 0)</f>
        <v>0</v>
      </c>
      <c r="M2092" s="2">
        <f t="shared" si="386"/>
        <v>0</v>
      </c>
      <c r="N2092" s="3" t="str">
        <f t="shared" si="387"/>
        <v>Idle</v>
      </c>
      <c r="O2092" s="3" t="str">
        <f t="shared" si="395"/>
        <v>Idle</v>
      </c>
      <c r="P2092" s="2">
        <f t="shared" si="388"/>
        <v>0</v>
      </c>
      <c r="Q2092" s="2">
        <f t="shared" si="389"/>
        <v>0</v>
      </c>
      <c r="R2092" s="2">
        <f t="shared" si="390"/>
        <v>0</v>
      </c>
      <c r="S2092" s="2">
        <f t="shared" si="391"/>
        <v>0</v>
      </c>
      <c r="T2092" s="2">
        <f t="shared" si="392"/>
        <v>0</v>
      </c>
      <c r="U2092" s="2">
        <f>IF(O2092="Reg", R2092 * Inputs!$B$7, 0)</f>
        <v>0</v>
      </c>
      <c r="V2092" s="2">
        <f>MAX(F2092 + P2092*Inputs!$B$15 - (Q2092/Inputs!$B$16) - U2092, 0)</f>
        <v>0</v>
      </c>
    </row>
    <row r="2093" spans="1:22" x14ac:dyDescent="0.3">
      <c r="A2093" s="1">
        <v>46110.125</v>
      </c>
      <c r="B2093" s="2">
        <v>0.84554622129219581</v>
      </c>
      <c r="C2093" s="2">
        <v>13.81583513047042</v>
      </c>
      <c r="D2093" s="2">
        <f t="shared" si="384"/>
        <v>35.76252224628044</v>
      </c>
      <c r="E2093" s="2">
        <f t="shared" si="385"/>
        <v>0.46872493298128415</v>
      </c>
      <c r="F2093" s="2">
        <f t="shared" si="393"/>
        <v>0</v>
      </c>
      <c r="G2093" s="2">
        <f t="shared" si="394"/>
        <v>0</v>
      </c>
      <c r="H2093" s="2">
        <f>MIN(Inputs!$B$2, (Inputs!$B$14 - F2093)/Inputs!$B$15)</f>
        <v>170</v>
      </c>
      <c r="I2093" s="2">
        <f>MAX(MIN(Inputs!$B$2, F2093*Inputs!$B$16, Inputs!$B$14*Inputs!$B$4 - G2093), 0)</f>
        <v>0</v>
      </c>
      <c r="J2093" s="2">
        <f>MAX(MIN(Inputs!$B$2, F2093*Inputs!$B$16, (Inputs!$B$14-F2093)/Inputs!$B$15)*Inputs!$B$9, 0)</f>
        <v>0</v>
      </c>
      <c r="K2093" s="2">
        <f>MAX(E2093*Inputs!$B$5 - B2093 - Inputs!$B$8, 0) * H2093</f>
        <v>0</v>
      </c>
      <c r="L2093" s="2">
        <f>IF(B2093 &gt;= D2093*Inputs!$B$10, MAX(B2093 - E2093/Inputs!$B$5 - Inputs!$B$8, 0) * I2093, 0)</f>
        <v>0</v>
      </c>
      <c r="M2093" s="2">
        <f t="shared" si="386"/>
        <v>0</v>
      </c>
      <c r="N2093" s="3" t="str">
        <f t="shared" si="387"/>
        <v>Idle</v>
      </c>
      <c r="O2093" s="3" t="str">
        <f t="shared" si="395"/>
        <v>Idle</v>
      </c>
      <c r="P2093" s="2">
        <f t="shared" si="388"/>
        <v>0</v>
      </c>
      <c r="Q2093" s="2">
        <f t="shared" si="389"/>
        <v>0</v>
      </c>
      <c r="R2093" s="2">
        <f t="shared" si="390"/>
        <v>0</v>
      </c>
      <c r="S2093" s="2">
        <f t="shared" si="391"/>
        <v>0</v>
      </c>
      <c r="T2093" s="2">
        <f t="shared" si="392"/>
        <v>0</v>
      </c>
      <c r="U2093" s="2">
        <f>IF(O2093="Reg", R2093 * Inputs!$B$7, 0)</f>
        <v>0</v>
      </c>
      <c r="V2093" s="2">
        <f>MAX(F2093 + P2093*Inputs!$B$15 - (Q2093/Inputs!$B$16) - U2093, 0)</f>
        <v>0</v>
      </c>
    </row>
    <row r="2094" spans="1:22" x14ac:dyDescent="0.3">
      <c r="A2094" s="1">
        <v>46110.166666666657</v>
      </c>
      <c r="B2094" s="2">
        <v>0</v>
      </c>
      <c r="C2094" s="2">
        <v>6.1166860410487729</v>
      </c>
      <c r="D2094" s="2">
        <f t="shared" si="384"/>
        <v>35.76252224628044</v>
      </c>
      <c r="E2094" s="2">
        <f t="shared" si="385"/>
        <v>1.0275366019172534</v>
      </c>
      <c r="F2094" s="2">
        <f t="shared" si="393"/>
        <v>0</v>
      </c>
      <c r="G2094" s="2">
        <f t="shared" si="394"/>
        <v>0</v>
      </c>
      <c r="H2094" s="2">
        <f>MIN(Inputs!$B$2, (Inputs!$B$14 - F2094)/Inputs!$B$15)</f>
        <v>170</v>
      </c>
      <c r="I2094" s="2">
        <f>MAX(MIN(Inputs!$B$2, F2094*Inputs!$B$16, Inputs!$B$14*Inputs!$B$4 - G2094), 0)</f>
        <v>0</v>
      </c>
      <c r="J2094" s="2">
        <f>MAX(MIN(Inputs!$B$2, F2094*Inputs!$B$16, (Inputs!$B$14-F2094)/Inputs!$B$15)*Inputs!$B$9, 0)</f>
        <v>0</v>
      </c>
      <c r="K2094" s="2">
        <f>MAX(E2094*Inputs!$B$5 - B2094 - Inputs!$B$8, 0) * H2094</f>
        <v>0</v>
      </c>
      <c r="L2094" s="2">
        <f>IF(B2094 &gt;= D2094*Inputs!$B$10, MAX(B2094 - E2094/Inputs!$B$5 - Inputs!$B$8, 0) * I2094, 0)</f>
        <v>0</v>
      </c>
      <c r="M2094" s="2">
        <f t="shared" si="386"/>
        <v>0</v>
      </c>
      <c r="N2094" s="3" t="str">
        <f t="shared" si="387"/>
        <v>Idle</v>
      </c>
      <c r="O2094" s="3" t="str">
        <f t="shared" si="395"/>
        <v>Idle</v>
      </c>
      <c r="P2094" s="2">
        <f t="shared" si="388"/>
        <v>0</v>
      </c>
      <c r="Q2094" s="2">
        <f t="shared" si="389"/>
        <v>0</v>
      </c>
      <c r="R2094" s="2">
        <f t="shared" si="390"/>
        <v>0</v>
      </c>
      <c r="S2094" s="2">
        <f t="shared" si="391"/>
        <v>0</v>
      </c>
      <c r="T2094" s="2">
        <f t="shared" si="392"/>
        <v>0</v>
      </c>
      <c r="U2094" s="2">
        <f>IF(O2094="Reg", R2094 * Inputs!$B$7, 0)</f>
        <v>0</v>
      </c>
      <c r="V2094" s="2">
        <f>MAX(F2094 + P2094*Inputs!$B$15 - (Q2094/Inputs!$B$16) - U2094, 0)</f>
        <v>0</v>
      </c>
    </row>
    <row r="2095" spans="1:22" x14ac:dyDescent="0.3">
      <c r="A2095" s="1">
        <v>46110.208333333343</v>
      </c>
      <c r="B2095" s="2">
        <v>0.2350398046468509</v>
      </c>
      <c r="C2095" s="2">
        <v>4.2545687392224218</v>
      </c>
      <c r="D2095" s="2">
        <f t="shared" si="384"/>
        <v>35.76252224628044</v>
      </c>
      <c r="E2095" s="2">
        <f t="shared" si="385"/>
        <v>2.5732568304373209</v>
      </c>
      <c r="F2095" s="2">
        <f t="shared" si="393"/>
        <v>0</v>
      </c>
      <c r="G2095" s="2">
        <f t="shared" si="394"/>
        <v>0</v>
      </c>
      <c r="H2095" s="2">
        <f>MIN(Inputs!$B$2, (Inputs!$B$14 - F2095)/Inputs!$B$15)</f>
        <v>170</v>
      </c>
      <c r="I2095" s="2">
        <f>MAX(MIN(Inputs!$B$2, F2095*Inputs!$B$16, Inputs!$B$14*Inputs!$B$4 - G2095), 0)</f>
        <v>0</v>
      </c>
      <c r="J2095" s="2">
        <f>MAX(MIN(Inputs!$B$2, F2095*Inputs!$B$16, (Inputs!$B$14-F2095)/Inputs!$B$15)*Inputs!$B$9, 0)</f>
        <v>0</v>
      </c>
      <c r="K2095" s="2">
        <f>MAX(E2095*Inputs!$B$5 - B2095 - Inputs!$B$8, 0) * H2095</f>
        <v>0</v>
      </c>
      <c r="L2095" s="2">
        <f>IF(B2095 &gt;= D2095*Inputs!$B$10, MAX(B2095 - E2095/Inputs!$B$5 - Inputs!$B$8, 0) * I2095, 0)</f>
        <v>0</v>
      </c>
      <c r="M2095" s="2">
        <f t="shared" si="386"/>
        <v>0</v>
      </c>
      <c r="N2095" s="3" t="str">
        <f t="shared" si="387"/>
        <v>Idle</v>
      </c>
      <c r="O2095" s="3" t="str">
        <f t="shared" si="395"/>
        <v>Idle</v>
      </c>
      <c r="P2095" s="2">
        <f t="shared" si="388"/>
        <v>0</v>
      </c>
      <c r="Q2095" s="2">
        <f t="shared" si="389"/>
        <v>0</v>
      </c>
      <c r="R2095" s="2">
        <f t="shared" si="390"/>
        <v>0</v>
      </c>
      <c r="S2095" s="2">
        <f t="shared" si="391"/>
        <v>0</v>
      </c>
      <c r="T2095" s="2">
        <f t="shared" si="392"/>
        <v>0</v>
      </c>
      <c r="U2095" s="2">
        <f>IF(O2095="Reg", R2095 * Inputs!$B$7, 0)</f>
        <v>0</v>
      </c>
      <c r="V2095" s="2">
        <f>MAX(F2095 + P2095*Inputs!$B$15 - (Q2095/Inputs!$B$16) - U2095, 0)</f>
        <v>0</v>
      </c>
    </row>
    <row r="2096" spans="1:22" x14ac:dyDescent="0.3">
      <c r="A2096" s="1">
        <v>46110.25</v>
      </c>
      <c r="B2096" s="2">
        <v>0</v>
      </c>
      <c r="C2096" s="2">
        <v>10.08027176300107</v>
      </c>
      <c r="D2096" s="2">
        <f t="shared" si="384"/>
        <v>35.76252224628044</v>
      </c>
      <c r="E2096" s="2">
        <f t="shared" si="385"/>
        <v>6.9826635881995784</v>
      </c>
      <c r="F2096" s="2">
        <f t="shared" si="393"/>
        <v>0</v>
      </c>
      <c r="G2096" s="2">
        <f t="shared" si="394"/>
        <v>0</v>
      </c>
      <c r="H2096" s="2">
        <f>MIN(Inputs!$B$2, (Inputs!$B$14 - F2096)/Inputs!$B$15)</f>
        <v>170</v>
      </c>
      <c r="I2096" s="2">
        <f>MAX(MIN(Inputs!$B$2, F2096*Inputs!$B$16, Inputs!$B$14*Inputs!$B$4 - G2096), 0)</f>
        <v>0</v>
      </c>
      <c r="J2096" s="2">
        <f>MAX(MIN(Inputs!$B$2, F2096*Inputs!$B$16, (Inputs!$B$14-F2096)/Inputs!$B$15)*Inputs!$B$9, 0)</f>
        <v>0</v>
      </c>
      <c r="K2096" s="2">
        <f>MAX(E2096*Inputs!$B$5 - B2096 - Inputs!$B$8, 0) * H2096</f>
        <v>0</v>
      </c>
      <c r="L2096" s="2">
        <f>IF(B2096 &gt;= D2096*Inputs!$B$10, MAX(B2096 - E2096/Inputs!$B$5 - Inputs!$B$8, 0) * I2096, 0)</f>
        <v>0</v>
      </c>
      <c r="M2096" s="2">
        <f t="shared" si="386"/>
        <v>0</v>
      </c>
      <c r="N2096" s="3" t="str">
        <f t="shared" si="387"/>
        <v>Idle</v>
      </c>
      <c r="O2096" s="3" t="str">
        <f t="shared" si="395"/>
        <v>Idle</v>
      </c>
      <c r="P2096" s="2">
        <f t="shared" si="388"/>
        <v>0</v>
      </c>
      <c r="Q2096" s="2">
        <f t="shared" si="389"/>
        <v>0</v>
      </c>
      <c r="R2096" s="2">
        <f t="shared" si="390"/>
        <v>0</v>
      </c>
      <c r="S2096" s="2">
        <f t="shared" si="391"/>
        <v>0</v>
      </c>
      <c r="T2096" s="2">
        <f t="shared" si="392"/>
        <v>0</v>
      </c>
      <c r="U2096" s="2">
        <f>IF(O2096="Reg", R2096 * Inputs!$B$7, 0)</f>
        <v>0</v>
      </c>
      <c r="V2096" s="2">
        <f>MAX(F2096 + P2096*Inputs!$B$15 - (Q2096/Inputs!$B$16) - U2096, 0)</f>
        <v>0</v>
      </c>
    </row>
    <row r="2097" spans="1:22" x14ac:dyDescent="0.3">
      <c r="A2097" s="1">
        <v>46110.291666666657</v>
      </c>
      <c r="B2097" s="2">
        <v>0</v>
      </c>
      <c r="C2097" s="2">
        <v>5.5964876297544404</v>
      </c>
      <c r="D2097" s="2">
        <f t="shared" si="384"/>
        <v>35.76252224628044</v>
      </c>
      <c r="E2097" s="2">
        <f t="shared" si="385"/>
        <v>10.973230589763048</v>
      </c>
      <c r="F2097" s="2">
        <f t="shared" si="393"/>
        <v>0</v>
      </c>
      <c r="G2097" s="2">
        <f t="shared" si="394"/>
        <v>0</v>
      </c>
      <c r="H2097" s="2">
        <f>MIN(Inputs!$B$2, (Inputs!$B$14 - F2097)/Inputs!$B$15)</f>
        <v>170</v>
      </c>
      <c r="I2097" s="2">
        <f>MAX(MIN(Inputs!$B$2, F2097*Inputs!$B$16, Inputs!$B$14*Inputs!$B$4 - G2097), 0)</f>
        <v>0</v>
      </c>
      <c r="J2097" s="2">
        <f>MAX(MIN(Inputs!$B$2, F2097*Inputs!$B$16, (Inputs!$B$14-F2097)/Inputs!$B$15)*Inputs!$B$9, 0)</f>
        <v>0</v>
      </c>
      <c r="K2097" s="2">
        <f>MAX(E2097*Inputs!$B$5 - B2097 - Inputs!$B$8, 0) * H2097</f>
        <v>0</v>
      </c>
      <c r="L2097" s="2">
        <f>IF(B2097 &gt;= D2097*Inputs!$B$10, MAX(B2097 - E2097/Inputs!$B$5 - Inputs!$B$8, 0) * I2097, 0)</f>
        <v>0</v>
      </c>
      <c r="M2097" s="2">
        <f t="shared" si="386"/>
        <v>0</v>
      </c>
      <c r="N2097" s="3" t="str">
        <f t="shared" si="387"/>
        <v>Idle</v>
      </c>
      <c r="O2097" s="3" t="str">
        <f t="shared" si="395"/>
        <v>Idle</v>
      </c>
      <c r="P2097" s="2">
        <f t="shared" si="388"/>
        <v>0</v>
      </c>
      <c r="Q2097" s="2">
        <f t="shared" si="389"/>
        <v>0</v>
      </c>
      <c r="R2097" s="2">
        <f t="shared" si="390"/>
        <v>0</v>
      </c>
      <c r="S2097" s="2">
        <f t="shared" si="391"/>
        <v>0</v>
      </c>
      <c r="T2097" s="2">
        <f t="shared" si="392"/>
        <v>0</v>
      </c>
      <c r="U2097" s="2">
        <f>IF(O2097="Reg", R2097 * Inputs!$B$7, 0)</f>
        <v>0</v>
      </c>
      <c r="V2097" s="2">
        <f>MAX(F2097 + P2097*Inputs!$B$15 - (Q2097/Inputs!$B$16) - U2097, 0)</f>
        <v>0</v>
      </c>
    </row>
    <row r="2098" spans="1:22" x14ac:dyDescent="0.3">
      <c r="A2098" s="1">
        <v>46110.333333333343</v>
      </c>
      <c r="B2098" s="2">
        <v>1.7317635719486579</v>
      </c>
      <c r="C2098" s="2">
        <v>24.997443739215321</v>
      </c>
      <c r="D2098" s="2">
        <f t="shared" si="384"/>
        <v>35.76252224628044</v>
      </c>
      <c r="E2098" s="2">
        <f t="shared" si="385"/>
        <v>18.525263236070405</v>
      </c>
      <c r="F2098" s="2">
        <f t="shared" si="393"/>
        <v>0</v>
      </c>
      <c r="G2098" s="2">
        <f t="shared" si="394"/>
        <v>0</v>
      </c>
      <c r="H2098" s="2">
        <f>MIN(Inputs!$B$2, (Inputs!$B$14 - F2098)/Inputs!$B$15)</f>
        <v>170</v>
      </c>
      <c r="I2098" s="2">
        <f>MAX(MIN(Inputs!$B$2, F2098*Inputs!$B$16, Inputs!$B$14*Inputs!$B$4 - G2098), 0)</f>
        <v>0</v>
      </c>
      <c r="J2098" s="2">
        <f>MAX(MIN(Inputs!$B$2, F2098*Inputs!$B$16, (Inputs!$B$14-F2098)/Inputs!$B$15)*Inputs!$B$9, 0)</f>
        <v>0</v>
      </c>
      <c r="K2098" s="2">
        <f>MAX(E2098*Inputs!$B$5 - B2098 - Inputs!$B$8, 0) * H2098</f>
        <v>0</v>
      </c>
      <c r="L2098" s="2">
        <f>IF(B2098 &gt;= D2098*Inputs!$B$10, MAX(B2098 - E2098/Inputs!$B$5 - Inputs!$B$8, 0) * I2098, 0)</f>
        <v>0</v>
      </c>
      <c r="M2098" s="2">
        <f t="shared" si="386"/>
        <v>0</v>
      </c>
      <c r="N2098" s="3" t="str">
        <f t="shared" si="387"/>
        <v>Idle</v>
      </c>
      <c r="O2098" s="3" t="str">
        <f t="shared" si="395"/>
        <v>Idle</v>
      </c>
      <c r="P2098" s="2">
        <f t="shared" si="388"/>
        <v>0</v>
      </c>
      <c r="Q2098" s="2">
        <f t="shared" si="389"/>
        <v>0</v>
      </c>
      <c r="R2098" s="2">
        <f t="shared" si="390"/>
        <v>0</v>
      </c>
      <c r="S2098" s="2">
        <f t="shared" si="391"/>
        <v>0</v>
      </c>
      <c r="T2098" s="2">
        <f t="shared" si="392"/>
        <v>0</v>
      </c>
      <c r="U2098" s="2">
        <f>IF(O2098="Reg", R2098 * Inputs!$B$7, 0)</f>
        <v>0</v>
      </c>
      <c r="V2098" s="2">
        <f>MAX(F2098 + P2098*Inputs!$B$15 - (Q2098/Inputs!$B$16) - U2098, 0)</f>
        <v>0</v>
      </c>
    </row>
    <row r="2099" spans="1:22" x14ac:dyDescent="0.3">
      <c r="A2099" s="1">
        <v>46110.375</v>
      </c>
      <c r="B2099" s="2">
        <v>4.1984162349080112</v>
      </c>
      <c r="C2099" s="2">
        <v>4.9810604398510936</v>
      </c>
      <c r="D2099" s="2">
        <f t="shared" si="384"/>
        <v>35.76252224628044</v>
      </c>
      <c r="E2099" s="2">
        <f t="shared" si="385"/>
        <v>25.8415472471941</v>
      </c>
      <c r="F2099" s="2">
        <f t="shared" si="393"/>
        <v>0</v>
      </c>
      <c r="G2099" s="2">
        <f t="shared" si="394"/>
        <v>0</v>
      </c>
      <c r="H2099" s="2">
        <f>MIN(Inputs!$B$2, (Inputs!$B$14 - F2099)/Inputs!$B$15)</f>
        <v>170</v>
      </c>
      <c r="I2099" s="2">
        <f>MAX(MIN(Inputs!$B$2, F2099*Inputs!$B$16, Inputs!$B$14*Inputs!$B$4 - G2099), 0)</f>
        <v>0</v>
      </c>
      <c r="J2099" s="2">
        <f>MAX(MIN(Inputs!$B$2, F2099*Inputs!$B$16, (Inputs!$B$14-F2099)/Inputs!$B$15)*Inputs!$B$9, 0)</f>
        <v>0</v>
      </c>
      <c r="K2099" s="2">
        <f>MAX(E2099*Inputs!$B$5 - B2099 - Inputs!$B$8, 0) * H2099</f>
        <v>0</v>
      </c>
      <c r="L2099" s="2">
        <f>IF(B2099 &gt;= D2099*Inputs!$B$10, MAX(B2099 - E2099/Inputs!$B$5 - Inputs!$B$8, 0) * I2099, 0)</f>
        <v>0</v>
      </c>
      <c r="M2099" s="2">
        <f t="shared" si="386"/>
        <v>0</v>
      </c>
      <c r="N2099" s="3" t="str">
        <f t="shared" si="387"/>
        <v>Idle</v>
      </c>
      <c r="O2099" s="3" t="str">
        <f t="shared" si="395"/>
        <v>Idle</v>
      </c>
      <c r="P2099" s="2">
        <f t="shared" si="388"/>
        <v>0</v>
      </c>
      <c r="Q2099" s="2">
        <f t="shared" si="389"/>
        <v>0</v>
      </c>
      <c r="R2099" s="2">
        <f t="shared" si="390"/>
        <v>0</v>
      </c>
      <c r="S2099" s="2">
        <f t="shared" si="391"/>
        <v>0</v>
      </c>
      <c r="T2099" s="2">
        <f t="shared" si="392"/>
        <v>0</v>
      </c>
      <c r="U2099" s="2">
        <f>IF(O2099="Reg", R2099 * Inputs!$B$7, 0)</f>
        <v>0</v>
      </c>
      <c r="V2099" s="2">
        <f>MAX(F2099 + P2099*Inputs!$B$15 - (Q2099/Inputs!$B$16) - U2099, 0)</f>
        <v>0</v>
      </c>
    </row>
    <row r="2100" spans="1:22" x14ac:dyDescent="0.3">
      <c r="A2100" s="1">
        <v>46110.416666666657</v>
      </c>
      <c r="B2100" s="2">
        <v>9.274321371120406</v>
      </c>
      <c r="C2100" s="2">
        <v>4.2573596654579768</v>
      </c>
      <c r="D2100" s="2">
        <f t="shared" si="384"/>
        <v>35.76252224628044</v>
      </c>
      <c r="E2100" s="2">
        <f t="shared" si="385"/>
        <v>33.724439300340137</v>
      </c>
      <c r="F2100" s="2">
        <f t="shared" si="393"/>
        <v>0</v>
      </c>
      <c r="G2100" s="2">
        <f t="shared" si="394"/>
        <v>0</v>
      </c>
      <c r="H2100" s="2">
        <f>MIN(Inputs!$B$2, (Inputs!$B$14 - F2100)/Inputs!$B$15)</f>
        <v>170</v>
      </c>
      <c r="I2100" s="2">
        <f>MAX(MIN(Inputs!$B$2, F2100*Inputs!$B$16, Inputs!$B$14*Inputs!$B$4 - G2100), 0)</f>
        <v>0</v>
      </c>
      <c r="J2100" s="2">
        <f>MAX(MIN(Inputs!$B$2, F2100*Inputs!$B$16, (Inputs!$B$14-F2100)/Inputs!$B$15)*Inputs!$B$9, 0)</f>
        <v>0</v>
      </c>
      <c r="K2100" s="2">
        <f>MAX(E2100*Inputs!$B$5 - B2100 - Inputs!$B$8, 0) * H2100</f>
        <v>68.541486240415566</v>
      </c>
      <c r="L2100" s="2">
        <f>IF(B2100 &gt;= D2100*Inputs!$B$10, MAX(B2100 - E2100/Inputs!$B$5 - Inputs!$B$8, 0) * I2100, 0)</f>
        <v>0</v>
      </c>
      <c r="M2100" s="2">
        <f t="shared" si="386"/>
        <v>0</v>
      </c>
      <c r="N2100" s="3" t="str">
        <f t="shared" si="387"/>
        <v>Charge</v>
      </c>
      <c r="O2100" s="3" t="str">
        <f t="shared" si="395"/>
        <v>Charge</v>
      </c>
      <c r="P2100" s="2">
        <f t="shared" si="388"/>
        <v>170</v>
      </c>
      <c r="Q2100" s="2">
        <f t="shared" si="389"/>
        <v>0</v>
      </c>
      <c r="R2100" s="2">
        <f t="shared" si="390"/>
        <v>0</v>
      </c>
      <c r="S2100" s="2">
        <f t="shared" si="391"/>
        <v>-1576.6346330904689</v>
      </c>
      <c r="T2100" s="2">
        <f t="shared" si="392"/>
        <v>0</v>
      </c>
      <c r="U2100" s="2">
        <f>IF(O2100="Reg", R2100 * Inputs!$B$7, 0)</f>
        <v>0</v>
      </c>
      <c r="V2100" s="2">
        <f>MAX(F2100 + P2100*Inputs!$B$15 - (Q2100/Inputs!$B$16) - U2100, 0)</f>
        <v>170</v>
      </c>
    </row>
    <row r="2101" spans="1:22" x14ac:dyDescent="0.3">
      <c r="A2101" s="1">
        <v>46110.458333333343</v>
      </c>
      <c r="B2101" s="2">
        <v>26.691480351220399</v>
      </c>
      <c r="C2101" s="2">
        <v>4.254985289535524</v>
      </c>
      <c r="D2101" s="2">
        <f t="shared" si="384"/>
        <v>35.76252224628044</v>
      </c>
      <c r="E2101" s="2">
        <f t="shared" si="385"/>
        <v>42.647081941369947</v>
      </c>
      <c r="F2101" s="2">
        <f t="shared" si="393"/>
        <v>170</v>
      </c>
      <c r="G2101" s="2">
        <f t="shared" si="394"/>
        <v>0</v>
      </c>
      <c r="H2101" s="2">
        <f>MIN(Inputs!$B$2, (Inputs!$B$14 - F2101)/Inputs!$B$15)</f>
        <v>170</v>
      </c>
      <c r="I2101" s="2">
        <f>MAX(MIN(Inputs!$B$2, F2101*Inputs!$B$16, Inputs!$B$14*Inputs!$B$4 - G2101), 0)</f>
        <v>170</v>
      </c>
      <c r="J2101" s="2">
        <f>MAX(MIN(Inputs!$B$2, F2101*Inputs!$B$16, (Inputs!$B$14-F2101)/Inputs!$B$15)*Inputs!$B$9, 0)</f>
        <v>136</v>
      </c>
      <c r="K2101" s="2">
        <f>MAX(E2101*Inputs!$B$5 - B2101 - Inputs!$B$8, 0) * H2101</f>
        <v>0</v>
      </c>
      <c r="L2101" s="2">
        <f>IF(B2101 &gt;= D2101*Inputs!$B$10, MAX(B2101 - E2101/Inputs!$B$5 - Inputs!$B$8, 0) * I2101, 0)</f>
        <v>0</v>
      </c>
      <c r="M2101" s="2">
        <f t="shared" si="386"/>
        <v>578.67799937683128</v>
      </c>
      <c r="N2101" s="3" t="str">
        <f t="shared" si="387"/>
        <v>Reg</v>
      </c>
      <c r="O2101" s="3" t="str">
        <f t="shared" si="395"/>
        <v>Charge</v>
      </c>
      <c r="P2101" s="2">
        <f t="shared" si="388"/>
        <v>170</v>
      </c>
      <c r="Q2101" s="2">
        <f t="shared" si="389"/>
        <v>0</v>
      </c>
      <c r="R2101" s="2">
        <f t="shared" si="390"/>
        <v>0</v>
      </c>
      <c r="S2101" s="2">
        <f t="shared" si="391"/>
        <v>-4537.5516597074675</v>
      </c>
      <c r="T2101" s="2">
        <f t="shared" si="392"/>
        <v>0</v>
      </c>
      <c r="U2101" s="2">
        <f>IF(O2101="Reg", R2101 * Inputs!$B$7, 0)</f>
        <v>0</v>
      </c>
      <c r="V2101" s="2">
        <f>MAX(F2101 + P2101*Inputs!$B$15 - (Q2101/Inputs!$B$16) - U2101, 0)</f>
        <v>340</v>
      </c>
    </row>
    <row r="2102" spans="1:22" x14ac:dyDescent="0.3">
      <c r="A2102" s="1">
        <v>46110.5</v>
      </c>
      <c r="B2102" s="2">
        <v>23.943402009380819</v>
      </c>
      <c r="C2102" s="2">
        <v>9.383801916028812</v>
      </c>
      <c r="D2102" s="2">
        <f t="shared" si="384"/>
        <v>35.76252224628044</v>
      </c>
      <c r="E2102" s="2">
        <f t="shared" si="385"/>
        <v>49.69791364208951</v>
      </c>
      <c r="F2102" s="2">
        <f t="shared" si="393"/>
        <v>340</v>
      </c>
      <c r="G2102" s="2">
        <f t="shared" si="394"/>
        <v>0</v>
      </c>
      <c r="H2102" s="2">
        <f>MIN(Inputs!$B$2, (Inputs!$B$14 - F2102)/Inputs!$B$15)</f>
        <v>0</v>
      </c>
      <c r="I2102" s="2">
        <f>MAX(MIN(Inputs!$B$2, F2102*Inputs!$B$16, Inputs!$B$14*Inputs!$B$4 - G2102), 0)</f>
        <v>170</v>
      </c>
      <c r="J2102" s="2">
        <f>MAX(MIN(Inputs!$B$2, F2102*Inputs!$B$16, (Inputs!$B$14-F2102)/Inputs!$B$15)*Inputs!$B$9, 0)</f>
        <v>0</v>
      </c>
      <c r="K2102" s="2">
        <f>MAX(E2102*Inputs!$B$5 - B2102 - Inputs!$B$8, 0) * H2102</f>
        <v>0</v>
      </c>
      <c r="L2102" s="2">
        <f>IF(B2102 &gt;= D2102*Inputs!$B$10, MAX(B2102 - E2102/Inputs!$B$5 - Inputs!$B$8, 0) * I2102, 0)</f>
        <v>0</v>
      </c>
      <c r="M2102" s="2">
        <f t="shared" si="386"/>
        <v>0</v>
      </c>
      <c r="N2102" s="3" t="str">
        <f t="shared" si="387"/>
        <v>Idle</v>
      </c>
      <c r="O2102" s="3" t="str">
        <f t="shared" si="395"/>
        <v>Idle</v>
      </c>
      <c r="P2102" s="2">
        <f t="shared" si="388"/>
        <v>0</v>
      </c>
      <c r="Q2102" s="2">
        <f t="shared" si="389"/>
        <v>0</v>
      </c>
      <c r="R2102" s="2">
        <f t="shared" si="390"/>
        <v>0</v>
      </c>
      <c r="S2102" s="2">
        <f t="shared" si="391"/>
        <v>0</v>
      </c>
      <c r="T2102" s="2">
        <f t="shared" si="392"/>
        <v>0</v>
      </c>
      <c r="U2102" s="2">
        <f>IF(O2102="Reg", R2102 * Inputs!$B$7, 0)</f>
        <v>0</v>
      </c>
      <c r="V2102" s="2">
        <f>MAX(F2102 + P2102*Inputs!$B$15 - (Q2102/Inputs!$B$16) - U2102, 0)</f>
        <v>340</v>
      </c>
    </row>
    <row r="2103" spans="1:22" x14ac:dyDescent="0.3">
      <c r="A2103" s="1">
        <v>46110.541666666657</v>
      </c>
      <c r="B2103" s="2">
        <v>45.312195877844132</v>
      </c>
      <c r="C2103" s="2">
        <v>17.998468770524671</v>
      </c>
      <c r="D2103" s="2">
        <f t="shared" si="384"/>
        <v>35.76252224628044</v>
      </c>
      <c r="E2103" s="2">
        <f t="shared" si="385"/>
        <v>78.70734269369477</v>
      </c>
      <c r="F2103" s="2">
        <f t="shared" si="393"/>
        <v>340</v>
      </c>
      <c r="G2103" s="2">
        <f t="shared" si="394"/>
        <v>0</v>
      </c>
      <c r="H2103" s="2">
        <f>MIN(Inputs!$B$2, (Inputs!$B$14 - F2103)/Inputs!$B$15)</f>
        <v>0</v>
      </c>
      <c r="I2103" s="2">
        <f>MAX(MIN(Inputs!$B$2, F2103*Inputs!$B$16, Inputs!$B$14*Inputs!$B$4 - G2103), 0)</f>
        <v>170</v>
      </c>
      <c r="J2103" s="2">
        <f>MAX(MIN(Inputs!$B$2, F2103*Inputs!$B$16, (Inputs!$B$14-F2103)/Inputs!$B$15)*Inputs!$B$9, 0)</f>
        <v>0</v>
      </c>
      <c r="K2103" s="2">
        <f>MAX(E2103*Inputs!$B$5 - B2103 - Inputs!$B$8, 0) * H2103</f>
        <v>0</v>
      </c>
      <c r="L2103" s="2">
        <f>IF(B2103 &gt;= D2103*Inputs!$B$10, MAX(B2103 - E2103/Inputs!$B$5 - Inputs!$B$8, 0) * I2103, 0)</f>
        <v>0</v>
      </c>
      <c r="M2103" s="2">
        <f t="shared" si="386"/>
        <v>0</v>
      </c>
      <c r="N2103" s="3" t="str">
        <f t="shared" si="387"/>
        <v>Idle</v>
      </c>
      <c r="O2103" s="3" t="str">
        <f t="shared" si="395"/>
        <v>Idle</v>
      </c>
      <c r="P2103" s="2">
        <f t="shared" si="388"/>
        <v>0</v>
      </c>
      <c r="Q2103" s="2">
        <f t="shared" si="389"/>
        <v>0</v>
      </c>
      <c r="R2103" s="2">
        <f t="shared" si="390"/>
        <v>0</v>
      </c>
      <c r="S2103" s="2">
        <f t="shared" si="391"/>
        <v>0</v>
      </c>
      <c r="T2103" s="2">
        <f t="shared" si="392"/>
        <v>0</v>
      </c>
      <c r="U2103" s="2">
        <f>IF(O2103="Reg", R2103 * Inputs!$B$7, 0)</f>
        <v>0</v>
      </c>
      <c r="V2103" s="2">
        <f>MAX(F2103 + P2103*Inputs!$B$15 - (Q2103/Inputs!$B$16) - U2103, 0)</f>
        <v>340</v>
      </c>
    </row>
    <row r="2104" spans="1:22" x14ac:dyDescent="0.3">
      <c r="A2104" s="1">
        <v>46110.583333333343</v>
      </c>
      <c r="B2104" s="2">
        <v>45.629467638690826</v>
      </c>
      <c r="C2104" s="2">
        <v>6.6044625553769354</v>
      </c>
      <c r="D2104" s="2">
        <f t="shared" si="384"/>
        <v>35.76252224628044</v>
      </c>
      <c r="E2104" s="2">
        <f t="shared" si="385"/>
        <v>81.359643739441381</v>
      </c>
      <c r="F2104" s="2">
        <f t="shared" si="393"/>
        <v>340</v>
      </c>
      <c r="G2104" s="2">
        <f t="shared" si="394"/>
        <v>0</v>
      </c>
      <c r="H2104" s="2">
        <f>MIN(Inputs!$B$2, (Inputs!$B$14 - F2104)/Inputs!$B$15)</f>
        <v>0</v>
      </c>
      <c r="I2104" s="2">
        <f>MAX(MIN(Inputs!$B$2, F2104*Inputs!$B$16, Inputs!$B$14*Inputs!$B$4 - G2104), 0)</f>
        <v>170</v>
      </c>
      <c r="J2104" s="2">
        <f>MAX(MIN(Inputs!$B$2, F2104*Inputs!$B$16, (Inputs!$B$14-F2104)/Inputs!$B$15)*Inputs!$B$9, 0)</f>
        <v>0</v>
      </c>
      <c r="K2104" s="2">
        <f>MAX(E2104*Inputs!$B$5 - B2104 - Inputs!$B$8, 0) * H2104</f>
        <v>0</v>
      </c>
      <c r="L2104" s="2">
        <f>IF(B2104 &gt;= D2104*Inputs!$B$10, MAX(B2104 - E2104/Inputs!$B$5 - Inputs!$B$8, 0) * I2104, 0)</f>
        <v>0</v>
      </c>
      <c r="M2104" s="2">
        <f t="shared" si="386"/>
        <v>0</v>
      </c>
      <c r="N2104" s="3" t="str">
        <f t="shared" si="387"/>
        <v>Idle</v>
      </c>
      <c r="O2104" s="3" t="str">
        <f t="shared" si="395"/>
        <v>Idle</v>
      </c>
      <c r="P2104" s="2">
        <f t="shared" si="388"/>
        <v>0</v>
      </c>
      <c r="Q2104" s="2">
        <f t="shared" si="389"/>
        <v>0</v>
      </c>
      <c r="R2104" s="2">
        <f t="shared" si="390"/>
        <v>0</v>
      </c>
      <c r="S2104" s="2">
        <f t="shared" si="391"/>
        <v>0</v>
      </c>
      <c r="T2104" s="2">
        <f t="shared" si="392"/>
        <v>0</v>
      </c>
      <c r="U2104" s="2">
        <f>IF(O2104="Reg", R2104 * Inputs!$B$7, 0)</f>
        <v>0</v>
      </c>
      <c r="V2104" s="2">
        <f>MAX(F2104 + P2104*Inputs!$B$15 - (Q2104/Inputs!$B$16) - U2104, 0)</f>
        <v>340</v>
      </c>
    </row>
    <row r="2105" spans="1:22" x14ac:dyDescent="0.3">
      <c r="A2105" s="1">
        <v>46110.625</v>
      </c>
      <c r="B2105" s="2">
        <v>51.495768553784252</v>
      </c>
      <c r="C2105" s="2">
        <v>37.144277138638103</v>
      </c>
      <c r="D2105" s="2">
        <f t="shared" si="384"/>
        <v>35.76252224628044</v>
      </c>
      <c r="E2105" s="2">
        <f t="shared" si="385"/>
        <v>83.639241200754768</v>
      </c>
      <c r="F2105" s="2">
        <f t="shared" si="393"/>
        <v>340</v>
      </c>
      <c r="G2105" s="2">
        <f t="shared" si="394"/>
        <v>0</v>
      </c>
      <c r="H2105" s="2">
        <f>MIN(Inputs!$B$2, (Inputs!$B$14 - F2105)/Inputs!$B$15)</f>
        <v>0</v>
      </c>
      <c r="I2105" s="2">
        <f>MAX(MIN(Inputs!$B$2, F2105*Inputs!$B$16, Inputs!$B$14*Inputs!$B$4 - G2105), 0)</f>
        <v>170</v>
      </c>
      <c r="J2105" s="2">
        <f>MAX(MIN(Inputs!$B$2, F2105*Inputs!$B$16, (Inputs!$B$14-F2105)/Inputs!$B$15)*Inputs!$B$9, 0)</f>
        <v>0</v>
      </c>
      <c r="K2105" s="2">
        <f>MAX(E2105*Inputs!$B$5 - B2105 - Inputs!$B$8, 0) * H2105</f>
        <v>0</v>
      </c>
      <c r="L2105" s="2">
        <f>IF(B2105 &gt;= D2105*Inputs!$B$10, MAX(B2105 - E2105/Inputs!$B$5 - Inputs!$B$8, 0) * I2105, 0)</f>
        <v>0</v>
      </c>
      <c r="M2105" s="2">
        <f t="shared" si="386"/>
        <v>0</v>
      </c>
      <c r="N2105" s="3" t="str">
        <f t="shared" si="387"/>
        <v>Idle</v>
      </c>
      <c r="O2105" s="3" t="str">
        <f t="shared" si="395"/>
        <v>Idle</v>
      </c>
      <c r="P2105" s="2">
        <f t="shared" si="388"/>
        <v>0</v>
      </c>
      <c r="Q2105" s="2">
        <f t="shared" si="389"/>
        <v>0</v>
      </c>
      <c r="R2105" s="2">
        <f t="shared" si="390"/>
        <v>0</v>
      </c>
      <c r="S2105" s="2">
        <f t="shared" si="391"/>
        <v>0</v>
      </c>
      <c r="T2105" s="2">
        <f t="shared" si="392"/>
        <v>0</v>
      </c>
      <c r="U2105" s="2">
        <f>IF(O2105="Reg", R2105 * Inputs!$B$7, 0)</f>
        <v>0</v>
      </c>
      <c r="V2105" s="2">
        <f>MAX(F2105 + P2105*Inputs!$B$15 - (Q2105/Inputs!$B$16) - U2105, 0)</f>
        <v>340</v>
      </c>
    </row>
    <row r="2106" spans="1:22" x14ac:dyDescent="0.3">
      <c r="A2106" s="1">
        <v>46110.666666666657</v>
      </c>
      <c r="B2106" s="2">
        <v>62.810177217299227</v>
      </c>
      <c r="C2106" s="2">
        <v>5.669532548068144</v>
      </c>
      <c r="D2106" s="2">
        <f t="shared" si="384"/>
        <v>35.76252224628044</v>
      </c>
      <c r="E2106" s="2">
        <f t="shared" si="385"/>
        <v>83.953960691818921</v>
      </c>
      <c r="F2106" s="2">
        <f t="shared" si="393"/>
        <v>340</v>
      </c>
      <c r="G2106" s="2">
        <f t="shared" si="394"/>
        <v>0</v>
      </c>
      <c r="H2106" s="2">
        <f>MIN(Inputs!$B$2, (Inputs!$B$14 - F2106)/Inputs!$B$15)</f>
        <v>0</v>
      </c>
      <c r="I2106" s="2">
        <f>MAX(MIN(Inputs!$B$2, F2106*Inputs!$B$16, Inputs!$B$14*Inputs!$B$4 - G2106), 0)</f>
        <v>170</v>
      </c>
      <c r="J2106" s="2">
        <f>MAX(MIN(Inputs!$B$2, F2106*Inputs!$B$16, (Inputs!$B$14-F2106)/Inputs!$B$15)*Inputs!$B$9, 0)</f>
        <v>0</v>
      </c>
      <c r="K2106" s="2">
        <f>MAX(E2106*Inputs!$B$5 - B2106 - Inputs!$B$8, 0) * H2106</f>
        <v>0</v>
      </c>
      <c r="L2106" s="2">
        <f>IF(B2106 &gt;= D2106*Inputs!$B$10, MAX(B2106 - E2106/Inputs!$B$5 - Inputs!$B$8, 0) * I2106, 0)</f>
        <v>0</v>
      </c>
      <c r="M2106" s="2">
        <f t="shared" si="386"/>
        <v>0</v>
      </c>
      <c r="N2106" s="3" t="str">
        <f t="shared" si="387"/>
        <v>Idle</v>
      </c>
      <c r="O2106" s="3" t="str">
        <f t="shared" si="395"/>
        <v>Idle</v>
      </c>
      <c r="P2106" s="2">
        <f t="shared" si="388"/>
        <v>0</v>
      </c>
      <c r="Q2106" s="2">
        <f t="shared" si="389"/>
        <v>0</v>
      </c>
      <c r="R2106" s="2">
        <f t="shared" si="390"/>
        <v>0</v>
      </c>
      <c r="S2106" s="2">
        <f t="shared" si="391"/>
        <v>0</v>
      </c>
      <c r="T2106" s="2">
        <f t="shared" si="392"/>
        <v>0</v>
      </c>
      <c r="U2106" s="2">
        <f>IF(O2106="Reg", R2106 * Inputs!$B$7, 0)</f>
        <v>0</v>
      </c>
      <c r="V2106" s="2">
        <f>MAX(F2106 + P2106*Inputs!$B$15 - (Q2106/Inputs!$B$16) - U2106, 0)</f>
        <v>340</v>
      </c>
    </row>
    <row r="2107" spans="1:22" x14ac:dyDescent="0.3">
      <c r="A2107" s="1">
        <v>46110.708333333343</v>
      </c>
      <c r="B2107" s="2">
        <v>68.996470555537812</v>
      </c>
      <c r="C2107" s="2">
        <v>10.14729483367017</v>
      </c>
      <c r="D2107" s="2">
        <f t="shared" si="384"/>
        <v>35.76252224628044</v>
      </c>
      <c r="E2107" s="2">
        <f t="shared" si="385"/>
        <v>82.69828725355903</v>
      </c>
      <c r="F2107" s="2">
        <f t="shared" si="393"/>
        <v>340</v>
      </c>
      <c r="G2107" s="2">
        <f t="shared" si="394"/>
        <v>0</v>
      </c>
      <c r="H2107" s="2">
        <f>MIN(Inputs!$B$2, (Inputs!$B$14 - F2107)/Inputs!$B$15)</f>
        <v>0</v>
      </c>
      <c r="I2107" s="2">
        <f>MAX(MIN(Inputs!$B$2, F2107*Inputs!$B$16, Inputs!$B$14*Inputs!$B$4 - G2107), 0)</f>
        <v>170</v>
      </c>
      <c r="J2107" s="2">
        <f>MAX(MIN(Inputs!$B$2, F2107*Inputs!$B$16, (Inputs!$B$14-F2107)/Inputs!$B$15)*Inputs!$B$9, 0)</f>
        <v>0</v>
      </c>
      <c r="K2107" s="2">
        <f>MAX(E2107*Inputs!$B$5 - B2107 - Inputs!$B$8, 0) * H2107</f>
        <v>0</v>
      </c>
      <c r="L2107" s="2">
        <f>IF(B2107 &gt;= D2107*Inputs!$B$10, MAX(B2107 - E2107/Inputs!$B$5 - Inputs!$B$8, 0) * I2107, 0)</f>
        <v>0</v>
      </c>
      <c r="M2107" s="2">
        <f t="shared" si="386"/>
        <v>0</v>
      </c>
      <c r="N2107" s="3" t="str">
        <f t="shared" si="387"/>
        <v>Idle</v>
      </c>
      <c r="O2107" s="3" t="str">
        <f t="shared" si="395"/>
        <v>Idle</v>
      </c>
      <c r="P2107" s="2">
        <f t="shared" si="388"/>
        <v>0</v>
      </c>
      <c r="Q2107" s="2">
        <f t="shared" si="389"/>
        <v>0</v>
      </c>
      <c r="R2107" s="2">
        <f t="shared" si="390"/>
        <v>0</v>
      </c>
      <c r="S2107" s="2">
        <f t="shared" si="391"/>
        <v>0</v>
      </c>
      <c r="T2107" s="2">
        <f t="shared" si="392"/>
        <v>0</v>
      </c>
      <c r="U2107" s="2">
        <f>IF(O2107="Reg", R2107 * Inputs!$B$7, 0)</f>
        <v>0</v>
      </c>
      <c r="V2107" s="2">
        <f>MAX(F2107 + P2107*Inputs!$B$15 - (Q2107/Inputs!$B$16) - U2107, 0)</f>
        <v>340</v>
      </c>
    </row>
    <row r="2108" spans="1:22" x14ac:dyDescent="0.3">
      <c r="A2108" s="1">
        <v>46110.75</v>
      </c>
      <c r="B2108" s="2">
        <v>197.99997631901229</v>
      </c>
      <c r="C2108" s="2">
        <v>4.0867422797753106</v>
      </c>
      <c r="D2108" s="2">
        <f t="shared" si="384"/>
        <v>35.76252224628044</v>
      </c>
      <c r="E2108" s="2">
        <f t="shared" si="385"/>
        <v>76.522480166885799</v>
      </c>
      <c r="F2108" s="2">
        <f t="shared" si="393"/>
        <v>340</v>
      </c>
      <c r="G2108" s="2">
        <f t="shared" si="394"/>
        <v>0</v>
      </c>
      <c r="H2108" s="2">
        <f>MIN(Inputs!$B$2, (Inputs!$B$14 - F2108)/Inputs!$B$15)</f>
        <v>0</v>
      </c>
      <c r="I2108" s="2">
        <f>MAX(MIN(Inputs!$B$2, F2108*Inputs!$B$16, Inputs!$B$14*Inputs!$B$4 - G2108), 0)</f>
        <v>170</v>
      </c>
      <c r="J2108" s="2">
        <f>MAX(MIN(Inputs!$B$2, F2108*Inputs!$B$16, (Inputs!$B$14-F2108)/Inputs!$B$15)*Inputs!$B$9, 0)</f>
        <v>0</v>
      </c>
      <c r="K2108" s="2">
        <f>MAX(E2108*Inputs!$B$5 - B2108 - Inputs!$B$8, 0) * H2108</f>
        <v>0</v>
      </c>
      <c r="L2108" s="2">
        <f>IF(B2108 &gt;= D2108*Inputs!$B$10, MAX(B2108 - E2108/Inputs!$B$5 - Inputs!$B$8, 0) * I2108, 0)</f>
        <v>15477.24412381097</v>
      </c>
      <c r="M2108" s="2">
        <f t="shared" si="386"/>
        <v>0</v>
      </c>
      <c r="N2108" s="3" t="str">
        <f t="shared" si="387"/>
        <v>Discharge</v>
      </c>
      <c r="O2108" s="3" t="str">
        <f t="shared" si="395"/>
        <v>Discharge</v>
      </c>
      <c r="P2108" s="2">
        <f t="shared" si="388"/>
        <v>0</v>
      </c>
      <c r="Q2108" s="2">
        <f t="shared" si="389"/>
        <v>170</v>
      </c>
      <c r="R2108" s="2">
        <f t="shared" si="390"/>
        <v>0</v>
      </c>
      <c r="S2108" s="2">
        <f t="shared" si="391"/>
        <v>33659.995974232086</v>
      </c>
      <c r="T2108" s="2">
        <f t="shared" si="392"/>
        <v>0</v>
      </c>
      <c r="U2108" s="2">
        <f>IF(O2108="Reg", R2108 * Inputs!$B$7, 0)</f>
        <v>0</v>
      </c>
      <c r="V2108" s="2">
        <f>MAX(F2108 + P2108*Inputs!$B$15 - (Q2108/Inputs!$B$16) - U2108, 0)</f>
        <v>170</v>
      </c>
    </row>
    <row r="2109" spans="1:22" x14ac:dyDescent="0.3">
      <c r="A2109" s="1">
        <v>46110.791666666657</v>
      </c>
      <c r="B2109" s="2">
        <v>61.226002152323829</v>
      </c>
      <c r="C2109" s="2">
        <v>3.0440161837357871</v>
      </c>
      <c r="D2109" s="2">
        <f t="shared" si="384"/>
        <v>35.76252224628044</v>
      </c>
      <c r="E2109" s="2">
        <f t="shared" si="385"/>
        <v>48.562722488552318</v>
      </c>
      <c r="F2109" s="2">
        <f t="shared" si="393"/>
        <v>170</v>
      </c>
      <c r="G2109" s="2">
        <f t="shared" si="394"/>
        <v>170</v>
      </c>
      <c r="H2109" s="2">
        <f>MIN(Inputs!$B$2, (Inputs!$B$14 - F2109)/Inputs!$B$15)</f>
        <v>170</v>
      </c>
      <c r="I2109" s="2">
        <f>MAX(MIN(Inputs!$B$2, F2109*Inputs!$B$16, Inputs!$B$14*Inputs!$B$4 - G2109), 0)</f>
        <v>170</v>
      </c>
      <c r="J2109" s="2">
        <f>MAX(MIN(Inputs!$B$2, F2109*Inputs!$B$16, (Inputs!$B$14-F2109)/Inputs!$B$15)*Inputs!$B$9, 0)</f>
        <v>136</v>
      </c>
      <c r="K2109" s="2">
        <f>MAX(E2109*Inputs!$B$5 - B2109 - Inputs!$B$8, 0) * H2109</f>
        <v>0</v>
      </c>
      <c r="L2109" s="2">
        <f>IF(B2109 &gt;= D2109*Inputs!$B$10, MAX(B2109 - E2109/Inputs!$B$5 - Inputs!$B$8, 0) * I2109, 0)</f>
        <v>0</v>
      </c>
      <c r="M2109" s="2">
        <f t="shared" si="386"/>
        <v>413.98620098806703</v>
      </c>
      <c r="N2109" s="3" t="str">
        <f t="shared" si="387"/>
        <v>Reg</v>
      </c>
      <c r="O2109" s="3" t="str">
        <f t="shared" si="395"/>
        <v>Discharge</v>
      </c>
      <c r="P2109" s="2">
        <f t="shared" si="388"/>
        <v>0</v>
      </c>
      <c r="Q2109" s="2">
        <f t="shared" si="389"/>
        <v>170</v>
      </c>
      <c r="R2109" s="2">
        <f t="shared" si="390"/>
        <v>0</v>
      </c>
      <c r="S2109" s="2">
        <f t="shared" si="391"/>
        <v>10408.420365895052</v>
      </c>
      <c r="T2109" s="2">
        <f t="shared" si="392"/>
        <v>0</v>
      </c>
      <c r="U2109" s="2">
        <f>IF(O2109="Reg", R2109 * Inputs!$B$7, 0)</f>
        <v>0</v>
      </c>
      <c r="V2109" s="2">
        <f>MAX(F2109 + P2109*Inputs!$B$15 - (Q2109/Inputs!$B$16) - U2109, 0)</f>
        <v>0</v>
      </c>
    </row>
    <row r="2110" spans="1:22" x14ac:dyDescent="0.3">
      <c r="A2110" s="1">
        <v>46110.833333333343</v>
      </c>
      <c r="B2110" s="2">
        <v>59.307052406571209</v>
      </c>
      <c r="C2110" s="2">
        <v>3.8362088937805132</v>
      </c>
      <c r="D2110" s="2">
        <f t="shared" si="384"/>
        <v>35.76252224628044</v>
      </c>
      <c r="E2110" s="2">
        <f t="shared" si="385"/>
        <v>42.505408676986299</v>
      </c>
      <c r="F2110" s="2">
        <f t="shared" si="393"/>
        <v>0</v>
      </c>
      <c r="G2110" s="2">
        <f t="shared" si="394"/>
        <v>340</v>
      </c>
      <c r="H2110" s="2">
        <f>MIN(Inputs!$B$2, (Inputs!$B$14 - F2110)/Inputs!$B$15)</f>
        <v>170</v>
      </c>
      <c r="I2110" s="2">
        <f>MAX(MIN(Inputs!$B$2, F2110*Inputs!$B$16, Inputs!$B$14*Inputs!$B$4 - G2110), 0)</f>
        <v>0</v>
      </c>
      <c r="J2110" s="2">
        <f>MAX(MIN(Inputs!$B$2, F2110*Inputs!$B$16, (Inputs!$B$14-F2110)/Inputs!$B$15)*Inputs!$B$9, 0)</f>
        <v>0</v>
      </c>
      <c r="K2110" s="2">
        <f>MAX(E2110*Inputs!$B$5 - B2110 - Inputs!$B$8, 0) * H2110</f>
        <v>0</v>
      </c>
      <c r="L2110" s="2">
        <f>IF(B2110 &gt;= D2110*Inputs!$B$10, MAX(B2110 - E2110/Inputs!$B$5 - Inputs!$B$8, 0) * I2110, 0)</f>
        <v>0</v>
      </c>
      <c r="M2110" s="2">
        <f t="shared" si="386"/>
        <v>0</v>
      </c>
      <c r="N2110" s="3" t="str">
        <f t="shared" si="387"/>
        <v>Idle</v>
      </c>
      <c r="O2110" s="3" t="str">
        <f t="shared" si="395"/>
        <v>Idle</v>
      </c>
      <c r="P2110" s="2">
        <f t="shared" si="388"/>
        <v>0</v>
      </c>
      <c r="Q2110" s="2">
        <f t="shared" si="389"/>
        <v>0</v>
      </c>
      <c r="R2110" s="2">
        <f t="shared" si="390"/>
        <v>0</v>
      </c>
      <c r="S2110" s="2">
        <f t="shared" si="391"/>
        <v>0</v>
      </c>
      <c r="T2110" s="2">
        <f t="shared" si="392"/>
        <v>0</v>
      </c>
      <c r="U2110" s="2">
        <f>IF(O2110="Reg", R2110 * Inputs!$B$7, 0)</f>
        <v>0</v>
      </c>
      <c r="V2110" s="2">
        <f>MAX(F2110 + P2110*Inputs!$B$15 - (Q2110/Inputs!$B$16) - U2110, 0)</f>
        <v>0</v>
      </c>
    </row>
    <row r="2111" spans="1:22" x14ac:dyDescent="0.3">
      <c r="A2111" s="1">
        <v>46110.875</v>
      </c>
      <c r="B2111" s="2">
        <v>53.384085500169178</v>
      </c>
      <c r="C2111" s="2">
        <v>20.95016458446295</v>
      </c>
      <c r="D2111" s="2">
        <f t="shared" si="384"/>
        <v>35.76252224628044</v>
      </c>
      <c r="E2111" s="2">
        <f t="shared" si="385"/>
        <v>34.564440454483034</v>
      </c>
      <c r="F2111" s="2">
        <f t="shared" si="393"/>
        <v>0</v>
      </c>
      <c r="G2111" s="2">
        <f t="shared" si="394"/>
        <v>340</v>
      </c>
      <c r="H2111" s="2">
        <f>MIN(Inputs!$B$2, (Inputs!$B$14 - F2111)/Inputs!$B$15)</f>
        <v>170</v>
      </c>
      <c r="I2111" s="2">
        <f>MAX(MIN(Inputs!$B$2, F2111*Inputs!$B$16, Inputs!$B$14*Inputs!$B$4 - G2111), 0)</f>
        <v>0</v>
      </c>
      <c r="J2111" s="2">
        <f>MAX(MIN(Inputs!$B$2, F2111*Inputs!$B$16, (Inputs!$B$14-F2111)/Inputs!$B$15)*Inputs!$B$9, 0)</f>
        <v>0</v>
      </c>
      <c r="K2111" s="2">
        <f>MAX(E2111*Inputs!$B$5 - B2111 - Inputs!$B$8, 0) * H2111</f>
        <v>0</v>
      </c>
      <c r="L2111" s="2">
        <f>IF(B2111 &gt;= D2111*Inputs!$B$10, MAX(B2111 - E2111/Inputs!$B$5 - Inputs!$B$8, 0) * I2111, 0)</f>
        <v>0</v>
      </c>
      <c r="M2111" s="2">
        <f t="shared" si="386"/>
        <v>0</v>
      </c>
      <c r="N2111" s="3" t="str">
        <f t="shared" si="387"/>
        <v>Idle</v>
      </c>
      <c r="O2111" s="3" t="str">
        <f t="shared" si="395"/>
        <v>Idle</v>
      </c>
      <c r="P2111" s="2">
        <f t="shared" si="388"/>
        <v>0</v>
      </c>
      <c r="Q2111" s="2">
        <f t="shared" si="389"/>
        <v>0</v>
      </c>
      <c r="R2111" s="2">
        <f t="shared" si="390"/>
        <v>0</v>
      </c>
      <c r="S2111" s="2">
        <f t="shared" si="391"/>
        <v>0</v>
      </c>
      <c r="T2111" s="2">
        <f t="shared" si="392"/>
        <v>0</v>
      </c>
      <c r="U2111" s="2">
        <f>IF(O2111="Reg", R2111 * Inputs!$B$7, 0)</f>
        <v>0</v>
      </c>
      <c r="V2111" s="2">
        <f>MAX(F2111 + P2111*Inputs!$B$15 - (Q2111/Inputs!$B$16) - U2111, 0)</f>
        <v>0</v>
      </c>
    </row>
    <row r="2112" spans="1:22" x14ac:dyDescent="0.3">
      <c r="A2112" s="1">
        <v>46110.916666666657</v>
      </c>
      <c r="B2112" s="2">
        <v>55.276136587739913</v>
      </c>
      <c r="C2112" s="2">
        <v>3.348878986017759</v>
      </c>
      <c r="D2112" s="2">
        <f t="shared" si="384"/>
        <v>35.76252224628044</v>
      </c>
      <c r="E2112" s="2">
        <f t="shared" si="385"/>
        <v>25.667092871121501</v>
      </c>
      <c r="F2112" s="2">
        <f t="shared" si="393"/>
        <v>0</v>
      </c>
      <c r="G2112" s="2">
        <f t="shared" si="394"/>
        <v>340</v>
      </c>
      <c r="H2112" s="2">
        <f>MIN(Inputs!$B$2, (Inputs!$B$14 - F2112)/Inputs!$B$15)</f>
        <v>170</v>
      </c>
      <c r="I2112" s="2">
        <f>MAX(MIN(Inputs!$B$2, F2112*Inputs!$B$16, Inputs!$B$14*Inputs!$B$4 - G2112), 0)</f>
        <v>0</v>
      </c>
      <c r="J2112" s="2">
        <f>MAX(MIN(Inputs!$B$2, F2112*Inputs!$B$16, (Inputs!$B$14-F2112)/Inputs!$B$15)*Inputs!$B$9, 0)</f>
        <v>0</v>
      </c>
      <c r="K2112" s="2">
        <f>MAX(E2112*Inputs!$B$5 - B2112 - Inputs!$B$8, 0) * H2112</f>
        <v>0</v>
      </c>
      <c r="L2112" s="2">
        <f>IF(B2112 &gt;= D2112*Inputs!$B$10, MAX(B2112 - E2112/Inputs!$B$5 - Inputs!$B$8, 0) * I2112, 0)</f>
        <v>0</v>
      </c>
      <c r="M2112" s="2">
        <f t="shared" si="386"/>
        <v>0</v>
      </c>
      <c r="N2112" s="3" t="str">
        <f t="shared" si="387"/>
        <v>Idle</v>
      </c>
      <c r="O2112" s="3" t="str">
        <f t="shared" si="395"/>
        <v>Idle</v>
      </c>
      <c r="P2112" s="2">
        <f t="shared" si="388"/>
        <v>0</v>
      </c>
      <c r="Q2112" s="2">
        <f t="shared" si="389"/>
        <v>0</v>
      </c>
      <c r="R2112" s="2">
        <f t="shared" si="390"/>
        <v>0</v>
      </c>
      <c r="S2112" s="2">
        <f t="shared" si="391"/>
        <v>0</v>
      </c>
      <c r="T2112" s="2">
        <f t="shared" si="392"/>
        <v>0</v>
      </c>
      <c r="U2112" s="2">
        <f>IF(O2112="Reg", R2112 * Inputs!$B$7, 0)</f>
        <v>0</v>
      </c>
      <c r="V2112" s="2">
        <f>MAX(F2112 + P2112*Inputs!$B$15 - (Q2112/Inputs!$B$16) - U2112, 0)</f>
        <v>0</v>
      </c>
    </row>
    <row r="2113" spans="1:22" x14ac:dyDescent="0.3">
      <c r="A2113" s="1">
        <v>46110.958333333343</v>
      </c>
      <c r="B2113" s="2">
        <v>31.941628035498379</v>
      </c>
      <c r="C2113" s="2">
        <v>8.6672886749461462</v>
      </c>
      <c r="D2113" s="2">
        <f t="shared" si="384"/>
        <v>35.76252224628044</v>
      </c>
      <c r="E2113" s="2">
        <f t="shared" si="385"/>
        <v>16.454403439831516</v>
      </c>
      <c r="F2113" s="2">
        <f t="shared" si="393"/>
        <v>0</v>
      </c>
      <c r="G2113" s="2">
        <f t="shared" si="394"/>
        <v>340</v>
      </c>
      <c r="H2113" s="2">
        <f>MIN(Inputs!$B$2, (Inputs!$B$14 - F2113)/Inputs!$B$15)</f>
        <v>170</v>
      </c>
      <c r="I2113" s="2">
        <f>MAX(MIN(Inputs!$B$2, F2113*Inputs!$B$16, Inputs!$B$14*Inputs!$B$4 - G2113), 0)</f>
        <v>0</v>
      </c>
      <c r="J2113" s="2">
        <f>MAX(MIN(Inputs!$B$2, F2113*Inputs!$B$16, (Inputs!$B$14-F2113)/Inputs!$B$15)*Inputs!$B$9, 0)</f>
        <v>0</v>
      </c>
      <c r="K2113" s="2">
        <f>MAX(E2113*Inputs!$B$5 - B2113 - Inputs!$B$8, 0) * H2113</f>
        <v>0</v>
      </c>
      <c r="L2113" s="2">
        <f>IF(B2113 &gt;= D2113*Inputs!$B$10, MAX(B2113 - E2113/Inputs!$B$5 - Inputs!$B$8, 0) * I2113, 0)</f>
        <v>0</v>
      </c>
      <c r="M2113" s="2">
        <f t="shared" si="386"/>
        <v>0</v>
      </c>
      <c r="N2113" s="3" t="str">
        <f t="shared" si="387"/>
        <v>Idle</v>
      </c>
      <c r="O2113" s="3" t="str">
        <f t="shared" si="395"/>
        <v>Idle</v>
      </c>
      <c r="P2113" s="2">
        <f t="shared" si="388"/>
        <v>0</v>
      </c>
      <c r="Q2113" s="2">
        <f t="shared" si="389"/>
        <v>0</v>
      </c>
      <c r="R2113" s="2">
        <f t="shared" si="390"/>
        <v>0</v>
      </c>
      <c r="S2113" s="2">
        <f t="shared" si="391"/>
        <v>0</v>
      </c>
      <c r="T2113" s="2">
        <f t="shared" si="392"/>
        <v>0</v>
      </c>
      <c r="U2113" s="2">
        <f>IF(O2113="Reg", R2113 * Inputs!$B$7, 0)</f>
        <v>0</v>
      </c>
      <c r="V2113" s="2">
        <f>MAX(F2113 + P2113*Inputs!$B$15 - (Q2113/Inputs!$B$16) - U2113, 0)</f>
        <v>0</v>
      </c>
    </row>
    <row r="2114" spans="1:22" x14ac:dyDescent="0.3">
      <c r="A2114" s="1">
        <v>46111</v>
      </c>
      <c r="B2114" s="2">
        <v>30.241430249011419</v>
      </c>
      <c r="C2114" s="2">
        <v>4.0549820976775779</v>
      </c>
      <c r="D2114" s="2">
        <f t="shared" ref="D2114:D2177" si="396">AVERAGEIFS(B:B, A:A, "&gt;="&amp;INT(A2114), A:A, "&lt;"&amp;INT(A2114)+1)</f>
        <v>41.943748751268409</v>
      </c>
      <c r="E2114" s="2">
        <f t="shared" ref="E2114:E2177" si="397">AVERAGE(B2114:B2119)</f>
        <v>11.130798767248452</v>
      </c>
      <c r="F2114" s="2">
        <f t="shared" si="393"/>
        <v>0</v>
      </c>
      <c r="G2114" s="2">
        <f t="shared" si="394"/>
        <v>0</v>
      </c>
      <c r="H2114" s="2">
        <f>MIN(Inputs!$B$2, (Inputs!$B$14 - F2114)/Inputs!$B$15)</f>
        <v>170</v>
      </c>
      <c r="I2114" s="2">
        <f>MAX(MIN(Inputs!$B$2, F2114*Inputs!$B$16, Inputs!$B$14*Inputs!$B$4 - G2114), 0)</f>
        <v>0</v>
      </c>
      <c r="J2114" s="2">
        <f>MAX(MIN(Inputs!$B$2, F2114*Inputs!$B$16, (Inputs!$B$14-F2114)/Inputs!$B$15)*Inputs!$B$9, 0)</f>
        <v>0</v>
      </c>
      <c r="K2114" s="2">
        <f>MAX(E2114*Inputs!$B$5 - B2114 - Inputs!$B$8, 0) * H2114</f>
        <v>0</v>
      </c>
      <c r="L2114" s="2">
        <f>IF(B2114 &gt;= D2114*Inputs!$B$10, MAX(B2114 - E2114/Inputs!$B$5 - Inputs!$B$8, 0) * I2114, 0)</f>
        <v>0</v>
      </c>
      <c r="M2114" s="2">
        <f t="shared" ref="M2114:M2177" si="398">C2114 * J2114</f>
        <v>0</v>
      </c>
      <c r="N2114" s="3" t="str">
        <f t="shared" ref="N2114:N2177" si="399">IF(MAX(K2114, L2114, M2114)&lt;=0, "Idle", IF(AND(M2114&gt;=K2114, M2114&gt;=L2114), "Reg", IF(L2114&gt;=K2114, "Discharge", "Charge")))</f>
        <v>Idle</v>
      </c>
      <c r="O2114" s="3" t="str">
        <f t="shared" si="395"/>
        <v>Idle</v>
      </c>
      <c r="P2114" s="2">
        <f t="shared" ref="P2114:P2177" si="400">IF(O2114="Charge", H2114, 0)</f>
        <v>0</v>
      </c>
      <c r="Q2114" s="2">
        <f t="shared" ref="Q2114:Q2177" si="401">IF(O2114="Discharge", I2114, 0)</f>
        <v>0</v>
      </c>
      <c r="R2114" s="2">
        <f t="shared" ref="R2114:R2177" si="402">IF(O2114="Reg", J2114, 0)</f>
        <v>0</v>
      </c>
      <c r="S2114" s="2">
        <f t="shared" ref="S2114:S2177" si="403">(Q2114 - P2114) * B2114</f>
        <v>0</v>
      </c>
      <c r="T2114" s="2">
        <f t="shared" ref="T2114:T2177" si="404">R2114 * C2114</f>
        <v>0</v>
      </c>
      <c r="U2114" s="2">
        <f>IF(O2114="Reg", R2114 * Inputs!$B$7, 0)</f>
        <v>0</v>
      </c>
      <c r="V2114" s="2">
        <f>MAX(F2114 + P2114*Inputs!$B$15 - (Q2114/Inputs!$B$16) - U2114, 0)</f>
        <v>0</v>
      </c>
    </row>
    <row r="2115" spans="1:22" x14ac:dyDescent="0.3">
      <c r="A2115" s="1">
        <v>46111.041666666657</v>
      </c>
      <c r="B2115" s="2">
        <v>24.8821192829277</v>
      </c>
      <c r="C2115" s="2">
        <v>2.533715975737644</v>
      </c>
      <c r="D2115" s="2">
        <f t="shared" si="396"/>
        <v>41.943748751268409</v>
      </c>
      <c r="E2115" s="2">
        <f t="shared" si="397"/>
        <v>6.0905603924132166</v>
      </c>
      <c r="F2115" s="2">
        <f t="shared" ref="F2115:F2178" si="405">V2114</f>
        <v>0</v>
      </c>
      <c r="G2115" s="2">
        <f t="shared" ref="G2115:G2178" si="406">IF(INT(A2115)=INT(A2114), G2114 + Q2114, 0)</f>
        <v>0</v>
      </c>
      <c r="H2115" s="2">
        <f>MIN(Inputs!$B$2, (Inputs!$B$14 - F2115)/Inputs!$B$15)</f>
        <v>170</v>
      </c>
      <c r="I2115" s="2">
        <f>MAX(MIN(Inputs!$B$2, F2115*Inputs!$B$16, Inputs!$B$14*Inputs!$B$4 - G2115), 0)</f>
        <v>0</v>
      </c>
      <c r="J2115" s="2">
        <f>MAX(MIN(Inputs!$B$2, F2115*Inputs!$B$16, (Inputs!$B$14-F2115)/Inputs!$B$15)*Inputs!$B$9, 0)</f>
        <v>0</v>
      </c>
      <c r="K2115" s="2">
        <f>MAX(E2115*Inputs!$B$5 - B2115 - Inputs!$B$8, 0) * H2115</f>
        <v>0</v>
      </c>
      <c r="L2115" s="2">
        <f>IF(B2115 &gt;= D2115*Inputs!$B$10, MAX(B2115 - E2115/Inputs!$B$5 - Inputs!$B$8, 0) * I2115, 0)</f>
        <v>0</v>
      </c>
      <c r="M2115" s="2">
        <f t="shared" si="398"/>
        <v>0</v>
      </c>
      <c r="N2115" s="3" t="str">
        <f t="shared" si="399"/>
        <v>Idle</v>
      </c>
      <c r="O2115" s="3" t="str">
        <f t="shared" si="395"/>
        <v>Idle</v>
      </c>
      <c r="P2115" s="2">
        <f t="shared" si="400"/>
        <v>0</v>
      </c>
      <c r="Q2115" s="2">
        <f t="shared" si="401"/>
        <v>0</v>
      </c>
      <c r="R2115" s="2">
        <f t="shared" si="402"/>
        <v>0</v>
      </c>
      <c r="S2115" s="2">
        <f t="shared" si="403"/>
        <v>0</v>
      </c>
      <c r="T2115" s="2">
        <f t="shared" si="404"/>
        <v>0</v>
      </c>
      <c r="U2115" s="2">
        <f>IF(O2115="Reg", R2115 * Inputs!$B$7, 0)</f>
        <v>0</v>
      </c>
      <c r="V2115" s="2">
        <f>MAX(F2115 + P2115*Inputs!$B$15 - (Q2115/Inputs!$B$16) - U2115, 0)</f>
        <v>0</v>
      </c>
    </row>
    <row r="2116" spans="1:22" x14ac:dyDescent="0.3">
      <c r="A2116" s="1">
        <v>46111.083333333343</v>
      </c>
      <c r="B2116" s="2">
        <v>11.661243071551599</v>
      </c>
      <c r="C2116" s="2">
        <v>7.3594469674170906</v>
      </c>
      <c r="D2116" s="2">
        <f t="shared" si="396"/>
        <v>41.943748751268409</v>
      </c>
      <c r="E2116" s="2">
        <f t="shared" si="397"/>
        <v>17.419134645762195</v>
      </c>
      <c r="F2116" s="2">
        <f t="shared" si="405"/>
        <v>0</v>
      </c>
      <c r="G2116" s="2">
        <f t="shared" si="406"/>
        <v>0</v>
      </c>
      <c r="H2116" s="2">
        <f>MIN(Inputs!$B$2, (Inputs!$B$14 - F2116)/Inputs!$B$15)</f>
        <v>170</v>
      </c>
      <c r="I2116" s="2">
        <f>MAX(MIN(Inputs!$B$2, F2116*Inputs!$B$16, Inputs!$B$14*Inputs!$B$4 - G2116), 0)</f>
        <v>0</v>
      </c>
      <c r="J2116" s="2">
        <f>MAX(MIN(Inputs!$B$2, F2116*Inputs!$B$16, (Inputs!$B$14-F2116)/Inputs!$B$15)*Inputs!$B$9, 0)</f>
        <v>0</v>
      </c>
      <c r="K2116" s="2">
        <f>MAX(E2116*Inputs!$B$5 - B2116 - Inputs!$B$8, 0) * H2116</f>
        <v>0</v>
      </c>
      <c r="L2116" s="2">
        <f>IF(B2116 &gt;= D2116*Inputs!$B$10, MAX(B2116 - E2116/Inputs!$B$5 - Inputs!$B$8, 0) * I2116, 0)</f>
        <v>0</v>
      </c>
      <c r="M2116" s="2">
        <f t="shared" si="398"/>
        <v>0</v>
      </c>
      <c r="N2116" s="3" t="str">
        <f t="shared" si="399"/>
        <v>Idle</v>
      </c>
      <c r="O2116" s="3" t="str">
        <f t="shared" ref="O2116:O2179" si="407">IF(O2115&lt;&gt;O2114, O2115, N2116)</f>
        <v>Idle</v>
      </c>
      <c r="P2116" s="2">
        <f t="shared" si="400"/>
        <v>0</v>
      </c>
      <c r="Q2116" s="2">
        <f t="shared" si="401"/>
        <v>0</v>
      </c>
      <c r="R2116" s="2">
        <f t="shared" si="402"/>
        <v>0</v>
      </c>
      <c r="S2116" s="2">
        <f t="shared" si="403"/>
        <v>0</v>
      </c>
      <c r="T2116" s="2">
        <f t="shared" si="404"/>
        <v>0</v>
      </c>
      <c r="U2116" s="2">
        <f>IF(O2116="Reg", R2116 * Inputs!$B$7, 0)</f>
        <v>0</v>
      </c>
      <c r="V2116" s="2">
        <f>MAX(F2116 + P2116*Inputs!$B$15 - (Q2116/Inputs!$B$16) - U2116, 0)</f>
        <v>0</v>
      </c>
    </row>
    <row r="2117" spans="1:22" x14ac:dyDescent="0.3">
      <c r="A2117" s="1">
        <v>46111.125</v>
      </c>
      <c r="B2117" s="2">
        <v>0</v>
      </c>
      <c r="C2117" s="2">
        <v>5.1805874627233726</v>
      </c>
      <c r="D2117" s="2">
        <f t="shared" si="396"/>
        <v>41.943748751268409</v>
      </c>
      <c r="E2117" s="2">
        <f t="shared" si="397"/>
        <v>15.47559413383693</v>
      </c>
      <c r="F2117" s="2">
        <f t="shared" si="405"/>
        <v>0</v>
      </c>
      <c r="G2117" s="2">
        <f t="shared" si="406"/>
        <v>0</v>
      </c>
      <c r="H2117" s="2">
        <f>MIN(Inputs!$B$2, (Inputs!$B$14 - F2117)/Inputs!$B$15)</f>
        <v>170</v>
      </c>
      <c r="I2117" s="2">
        <f>MAX(MIN(Inputs!$B$2, F2117*Inputs!$B$16, Inputs!$B$14*Inputs!$B$4 - G2117), 0)</f>
        <v>0</v>
      </c>
      <c r="J2117" s="2">
        <f>MAX(MIN(Inputs!$B$2, F2117*Inputs!$B$16, (Inputs!$B$14-F2117)/Inputs!$B$15)*Inputs!$B$9, 0)</f>
        <v>0</v>
      </c>
      <c r="K2117" s="2">
        <f>MAX(E2117*Inputs!$B$5 - B2117 - Inputs!$B$8, 0) * H2117</f>
        <v>0</v>
      </c>
      <c r="L2117" s="2">
        <f>IF(B2117 &gt;= D2117*Inputs!$B$10, MAX(B2117 - E2117/Inputs!$B$5 - Inputs!$B$8, 0) * I2117, 0)</f>
        <v>0</v>
      </c>
      <c r="M2117" s="2">
        <f t="shared" si="398"/>
        <v>0</v>
      </c>
      <c r="N2117" s="3" t="str">
        <f t="shared" si="399"/>
        <v>Idle</v>
      </c>
      <c r="O2117" s="3" t="str">
        <f t="shared" si="407"/>
        <v>Idle</v>
      </c>
      <c r="P2117" s="2">
        <f t="shared" si="400"/>
        <v>0</v>
      </c>
      <c r="Q2117" s="2">
        <f t="shared" si="401"/>
        <v>0</v>
      </c>
      <c r="R2117" s="2">
        <f t="shared" si="402"/>
        <v>0</v>
      </c>
      <c r="S2117" s="2">
        <f t="shared" si="403"/>
        <v>0</v>
      </c>
      <c r="T2117" s="2">
        <f t="shared" si="404"/>
        <v>0</v>
      </c>
      <c r="U2117" s="2">
        <f>IF(O2117="Reg", R2117 * Inputs!$B$7, 0)</f>
        <v>0</v>
      </c>
      <c r="V2117" s="2">
        <f>MAX(F2117 + P2117*Inputs!$B$15 - (Q2117/Inputs!$B$16) - U2117, 0)</f>
        <v>0</v>
      </c>
    </row>
    <row r="2118" spans="1:22" x14ac:dyDescent="0.3">
      <c r="A2118" s="1">
        <v>46111.166666666657</v>
      </c>
      <c r="B2118" s="2">
        <v>0</v>
      </c>
      <c r="C2118" s="2">
        <v>6.2146636036428839</v>
      </c>
      <c r="D2118" s="2">
        <f t="shared" si="396"/>
        <v>41.943748751268409</v>
      </c>
      <c r="E2118" s="2">
        <f t="shared" si="397"/>
        <v>15.47559413383693</v>
      </c>
      <c r="F2118" s="2">
        <f t="shared" si="405"/>
        <v>0</v>
      </c>
      <c r="G2118" s="2">
        <f t="shared" si="406"/>
        <v>0</v>
      </c>
      <c r="H2118" s="2">
        <f>MIN(Inputs!$B$2, (Inputs!$B$14 - F2118)/Inputs!$B$15)</f>
        <v>170</v>
      </c>
      <c r="I2118" s="2">
        <f>MAX(MIN(Inputs!$B$2, F2118*Inputs!$B$16, Inputs!$B$14*Inputs!$B$4 - G2118), 0)</f>
        <v>0</v>
      </c>
      <c r="J2118" s="2">
        <f>MAX(MIN(Inputs!$B$2, F2118*Inputs!$B$16, (Inputs!$B$14-F2118)/Inputs!$B$15)*Inputs!$B$9, 0)</f>
        <v>0</v>
      </c>
      <c r="K2118" s="2">
        <f>MAX(E2118*Inputs!$B$5 - B2118 - Inputs!$B$8, 0) * H2118</f>
        <v>0</v>
      </c>
      <c r="L2118" s="2">
        <f>IF(B2118 &gt;= D2118*Inputs!$B$10, MAX(B2118 - E2118/Inputs!$B$5 - Inputs!$B$8, 0) * I2118, 0)</f>
        <v>0</v>
      </c>
      <c r="M2118" s="2">
        <f t="shared" si="398"/>
        <v>0</v>
      </c>
      <c r="N2118" s="3" t="str">
        <f t="shared" si="399"/>
        <v>Idle</v>
      </c>
      <c r="O2118" s="3" t="str">
        <f t="shared" si="407"/>
        <v>Idle</v>
      </c>
      <c r="P2118" s="2">
        <f t="shared" si="400"/>
        <v>0</v>
      </c>
      <c r="Q2118" s="2">
        <f t="shared" si="401"/>
        <v>0</v>
      </c>
      <c r="R2118" s="2">
        <f t="shared" si="402"/>
        <v>0</v>
      </c>
      <c r="S2118" s="2">
        <f t="shared" si="403"/>
        <v>0</v>
      </c>
      <c r="T2118" s="2">
        <f t="shared" si="404"/>
        <v>0</v>
      </c>
      <c r="U2118" s="2">
        <f>IF(O2118="Reg", R2118 * Inputs!$B$7, 0)</f>
        <v>0</v>
      </c>
      <c r="V2118" s="2">
        <f>MAX(F2118 + P2118*Inputs!$B$15 - (Q2118/Inputs!$B$16) - U2118, 0)</f>
        <v>0</v>
      </c>
    </row>
    <row r="2119" spans="1:22" x14ac:dyDescent="0.3">
      <c r="A2119" s="1">
        <v>46111.208333333343</v>
      </c>
      <c r="B2119" s="2">
        <v>0</v>
      </c>
      <c r="C2119" s="2">
        <v>11.093602423698361</v>
      </c>
      <c r="D2119" s="2">
        <f t="shared" si="396"/>
        <v>41.943748751268409</v>
      </c>
      <c r="E2119" s="2">
        <f t="shared" si="397"/>
        <v>16.421224544730908</v>
      </c>
      <c r="F2119" s="2">
        <f t="shared" si="405"/>
        <v>0</v>
      </c>
      <c r="G2119" s="2">
        <f t="shared" si="406"/>
        <v>0</v>
      </c>
      <c r="H2119" s="2">
        <f>MIN(Inputs!$B$2, (Inputs!$B$14 - F2119)/Inputs!$B$15)</f>
        <v>170</v>
      </c>
      <c r="I2119" s="2">
        <f>MAX(MIN(Inputs!$B$2, F2119*Inputs!$B$16, Inputs!$B$14*Inputs!$B$4 - G2119), 0)</f>
        <v>0</v>
      </c>
      <c r="J2119" s="2">
        <f>MAX(MIN(Inputs!$B$2, F2119*Inputs!$B$16, (Inputs!$B$14-F2119)/Inputs!$B$15)*Inputs!$B$9, 0)</f>
        <v>0</v>
      </c>
      <c r="K2119" s="2">
        <f>MAX(E2119*Inputs!$B$5 - B2119 - Inputs!$B$8, 0) * H2119</f>
        <v>0</v>
      </c>
      <c r="L2119" s="2">
        <f>IF(B2119 &gt;= D2119*Inputs!$B$10, MAX(B2119 - E2119/Inputs!$B$5 - Inputs!$B$8, 0) * I2119, 0)</f>
        <v>0</v>
      </c>
      <c r="M2119" s="2">
        <f t="shared" si="398"/>
        <v>0</v>
      </c>
      <c r="N2119" s="3" t="str">
        <f t="shared" si="399"/>
        <v>Idle</v>
      </c>
      <c r="O2119" s="3" t="str">
        <f t="shared" si="407"/>
        <v>Idle</v>
      </c>
      <c r="P2119" s="2">
        <f t="shared" si="400"/>
        <v>0</v>
      </c>
      <c r="Q2119" s="2">
        <f t="shared" si="401"/>
        <v>0</v>
      </c>
      <c r="R2119" s="2">
        <f t="shared" si="402"/>
        <v>0</v>
      </c>
      <c r="S2119" s="2">
        <f t="shared" si="403"/>
        <v>0</v>
      </c>
      <c r="T2119" s="2">
        <f t="shared" si="404"/>
        <v>0</v>
      </c>
      <c r="U2119" s="2">
        <f>IF(O2119="Reg", R2119 * Inputs!$B$7, 0)</f>
        <v>0</v>
      </c>
      <c r="V2119" s="2">
        <f>MAX(F2119 + P2119*Inputs!$B$15 - (Q2119/Inputs!$B$16) - U2119, 0)</f>
        <v>0</v>
      </c>
    </row>
    <row r="2120" spans="1:22" x14ac:dyDescent="0.3">
      <c r="A2120" s="1">
        <v>46111.25</v>
      </c>
      <c r="B2120" s="2">
        <v>0</v>
      </c>
      <c r="C2120" s="2">
        <v>26.805471197578601</v>
      </c>
      <c r="D2120" s="2">
        <f t="shared" si="396"/>
        <v>41.943748751268409</v>
      </c>
      <c r="E2120" s="2">
        <f t="shared" si="397"/>
        <v>19.293255466003338</v>
      </c>
      <c r="F2120" s="2">
        <f t="shared" si="405"/>
        <v>0</v>
      </c>
      <c r="G2120" s="2">
        <f t="shared" si="406"/>
        <v>0</v>
      </c>
      <c r="H2120" s="2">
        <f>MIN(Inputs!$B$2, (Inputs!$B$14 - F2120)/Inputs!$B$15)</f>
        <v>170</v>
      </c>
      <c r="I2120" s="2">
        <f>MAX(MIN(Inputs!$B$2, F2120*Inputs!$B$16, Inputs!$B$14*Inputs!$B$4 - G2120), 0)</f>
        <v>0</v>
      </c>
      <c r="J2120" s="2">
        <f>MAX(MIN(Inputs!$B$2, F2120*Inputs!$B$16, (Inputs!$B$14-F2120)/Inputs!$B$15)*Inputs!$B$9, 0)</f>
        <v>0</v>
      </c>
      <c r="K2120" s="2">
        <f>MAX(E2120*Inputs!$B$5 - B2120 - Inputs!$B$8, 0) * H2120</f>
        <v>0</v>
      </c>
      <c r="L2120" s="2">
        <f>IF(B2120 &gt;= D2120*Inputs!$B$10, MAX(B2120 - E2120/Inputs!$B$5 - Inputs!$B$8, 0) * I2120, 0)</f>
        <v>0</v>
      </c>
      <c r="M2120" s="2">
        <f t="shared" si="398"/>
        <v>0</v>
      </c>
      <c r="N2120" s="3" t="str">
        <f t="shared" si="399"/>
        <v>Idle</v>
      </c>
      <c r="O2120" s="3" t="str">
        <f t="shared" si="407"/>
        <v>Idle</v>
      </c>
      <c r="P2120" s="2">
        <f t="shared" si="400"/>
        <v>0</v>
      </c>
      <c r="Q2120" s="2">
        <f t="shared" si="401"/>
        <v>0</v>
      </c>
      <c r="R2120" s="2">
        <f t="shared" si="402"/>
        <v>0</v>
      </c>
      <c r="S2120" s="2">
        <f t="shared" si="403"/>
        <v>0</v>
      </c>
      <c r="T2120" s="2">
        <f t="shared" si="404"/>
        <v>0</v>
      </c>
      <c r="U2120" s="2">
        <f>IF(O2120="Reg", R2120 * Inputs!$B$7, 0)</f>
        <v>0</v>
      </c>
      <c r="V2120" s="2">
        <f>MAX(F2120 + P2120*Inputs!$B$15 - (Q2120/Inputs!$B$16) - U2120, 0)</f>
        <v>0</v>
      </c>
    </row>
    <row r="2121" spans="1:22" x14ac:dyDescent="0.3">
      <c r="A2121" s="1">
        <v>46111.291666666657</v>
      </c>
      <c r="B2121" s="2">
        <v>92.853564803021584</v>
      </c>
      <c r="C2121" s="2">
        <v>22.889351540338531</v>
      </c>
      <c r="D2121" s="2">
        <f t="shared" si="396"/>
        <v>41.943748751268409</v>
      </c>
      <c r="E2121" s="2">
        <f t="shared" si="397"/>
        <v>24.006214259849482</v>
      </c>
      <c r="F2121" s="2">
        <f t="shared" si="405"/>
        <v>0</v>
      </c>
      <c r="G2121" s="2">
        <f t="shared" si="406"/>
        <v>0</v>
      </c>
      <c r="H2121" s="2">
        <f>MIN(Inputs!$B$2, (Inputs!$B$14 - F2121)/Inputs!$B$15)</f>
        <v>170</v>
      </c>
      <c r="I2121" s="2">
        <f>MAX(MIN(Inputs!$B$2, F2121*Inputs!$B$16, Inputs!$B$14*Inputs!$B$4 - G2121), 0)</f>
        <v>0</v>
      </c>
      <c r="J2121" s="2">
        <f>MAX(MIN(Inputs!$B$2, F2121*Inputs!$B$16, (Inputs!$B$14-F2121)/Inputs!$B$15)*Inputs!$B$9, 0)</f>
        <v>0</v>
      </c>
      <c r="K2121" s="2">
        <f>MAX(E2121*Inputs!$B$5 - B2121 - Inputs!$B$8, 0) * H2121</f>
        <v>0</v>
      </c>
      <c r="L2121" s="2">
        <f>IF(B2121 &gt;= D2121*Inputs!$B$10, MAX(B2121 - E2121/Inputs!$B$5 - Inputs!$B$8, 0) * I2121, 0)</f>
        <v>0</v>
      </c>
      <c r="M2121" s="2">
        <f t="shared" si="398"/>
        <v>0</v>
      </c>
      <c r="N2121" s="3" t="str">
        <f t="shared" si="399"/>
        <v>Idle</v>
      </c>
      <c r="O2121" s="3" t="str">
        <f t="shared" si="407"/>
        <v>Idle</v>
      </c>
      <c r="P2121" s="2">
        <f t="shared" si="400"/>
        <v>0</v>
      </c>
      <c r="Q2121" s="2">
        <f t="shared" si="401"/>
        <v>0</v>
      </c>
      <c r="R2121" s="2">
        <f t="shared" si="402"/>
        <v>0</v>
      </c>
      <c r="S2121" s="2">
        <f t="shared" si="403"/>
        <v>0</v>
      </c>
      <c r="T2121" s="2">
        <f t="shared" si="404"/>
        <v>0</v>
      </c>
      <c r="U2121" s="2">
        <f>IF(O2121="Reg", R2121 * Inputs!$B$7, 0)</f>
        <v>0</v>
      </c>
      <c r="V2121" s="2">
        <f>MAX(F2121 + P2121*Inputs!$B$15 - (Q2121/Inputs!$B$16) - U2121, 0)</f>
        <v>0</v>
      </c>
    </row>
    <row r="2122" spans="1:22" x14ac:dyDescent="0.3">
      <c r="A2122" s="1">
        <v>46111.333333333343</v>
      </c>
      <c r="B2122" s="2">
        <v>0</v>
      </c>
      <c r="C2122" s="2">
        <v>3.225495277068561</v>
      </c>
      <c r="D2122" s="2">
        <f t="shared" si="396"/>
        <v>41.943748751268409</v>
      </c>
      <c r="E2122" s="2">
        <f t="shared" si="397"/>
        <v>15.71480717407038</v>
      </c>
      <c r="F2122" s="2">
        <f t="shared" si="405"/>
        <v>0</v>
      </c>
      <c r="G2122" s="2">
        <f t="shared" si="406"/>
        <v>0</v>
      </c>
      <c r="H2122" s="2">
        <f>MIN(Inputs!$B$2, (Inputs!$B$14 - F2122)/Inputs!$B$15)</f>
        <v>170</v>
      </c>
      <c r="I2122" s="2">
        <f>MAX(MIN(Inputs!$B$2, F2122*Inputs!$B$16, Inputs!$B$14*Inputs!$B$4 - G2122), 0)</f>
        <v>0</v>
      </c>
      <c r="J2122" s="2">
        <f>MAX(MIN(Inputs!$B$2, F2122*Inputs!$B$16, (Inputs!$B$14-F2122)/Inputs!$B$15)*Inputs!$B$9, 0)</f>
        <v>0</v>
      </c>
      <c r="K2122" s="2">
        <f>MAX(E2122*Inputs!$B$5 - B2122 - Inputs!$B$8, 0) * H2122</f>
        <v>0</v>
      </c>
      <c r="L2122" s="2">
        <f>IF(B2122 &gt;= D2122*Inputs!$B$10, MAX(B2122 - E2122/Inputs!$B$5 - Inputs!$B$8, 0) * I2122, 0)</f>
        <v>0</v>
      </c>
      <c r="M2122" s="2">
        <f t="shared" si="398"/>
        <v>0</v>
      </c>
      <c r="N2122" s="3" t="str">
        <f t="shared" si="399"/>
        <v>Idle</v>
      </c>
      <c r="O2122" s="3" t="str">
        <f t="shared" si="407"/>
        <v>Idle</v>
      </c>
      <c r="P2122" s="2">
        <f t="shared" si="400"/>
        <v>0</v>
      </c>
      <c r="Q2122" s="2">
        <f t="shared" si="401"/>
        <v>0</v>
      </c>
      <c r="R2122" s="2">
        <f t="shared" si="402"/>
        <v>0</v>
      </c>
      <c r="S2122" s="2">
        <f t="shared" si="403"/>
        <v>0</v>
      </c>
      <c r="T2122" s="2">
        <f t="shared" si="404"/>
        <v>0</v>
      </c>
      <c r="U2122" s="2">
        <f>IF(O2122="Reg", R2122 * Inputs!$B$7, 0)</f>
        <v>0</v>
      </c>
      <c r="V2122" s="2">
        <f>MAX(F2122 + P2122*Inputs!$B$15 - (Q2122/Inputs!$B$16) - U2122, 0)</f>
        <v>0</v>
      </c>
    </row>
    <row r="2123" spans="1:22" x14ac:dyDescent="0.3">
      <c r="A2123" s="1">
        <v>46111.375</v>
      </c>
      <c r="B2123" s="2">
        <v>0</v>
      </c>
      <c r="C2123" s="2">
        <v>14.68542689944314</v>
      </c>
      <c r="D2123" s="2">
        <f t="shared" si="396"/>
        <v>41.943748751268409</v>
      </c>
      <c r="E2123" s="2">
        <f t="shared" si="397"/>
        <v>25.127206887694985</v>
      </c>
      <c r="F2123" s="2">
        <f t="shared" si="405"/>
        <v>0</v>
      </c>
      <c r="G2123" s="2">
        <f t="shared" si="406"/>
        <v>0</v>
      </c>
      <c r="H2123" s="2">
        <f>MIN(Inputs!$B$2, (Inputs!$B$14 - F2123)/Inputs!$B$15)</f>
        <v>170</v>
      </c>
      <c r="I2123" s="2">
        <f>MAX(MIN(Inputs!$B$2, F2123*Inputs!$B$16, Inputs!$B$14*Inputs!$B$4 - G2123), 0)</f>
        <v>0</v>
      </c>
      <c r="J2123" s="2">
        <f>MAX(MIN(Inputs!$B$2, F2123*Inputs!$B$16, (Inputs!$B$14-F2123)/Inputs!$B$15)*Inputs!$B$9, 0)</f>
        <v>0</v>
      </c>
      <c r="K2123" s="2">
        <f>MAX(E2123*Inputs!$B$5 - B2123 - Inputs!$B$8, 0) * H2123</f>
        <v>359.0301503991696</v>
      </c>
      <c r="L2123" s="2">
        <f>IF(B2123 &gt;= D2123*Inputs!$B$10, MAX(B2123 - E2123/Inputs!$B$5 - Inputs!$B$8, 0) * I2123, 0)</f>
        <v>0</v>
      </c>
      <c r="M2123" s="2">
        <f t="shared" si="398"/>
        <v>0</v>
      </c>
      <c r="N2123" s="3" t="str">
        <f t="shared" si="399"/>
        <v>Charge</v>
      </c>
      <c r="O2123" s="3" t="str">
        <f t="shared" si="407"/>
        <v>Charge</v>
      </c>
      <c r="P2123" s="2">
        <f t="shared" si="400"/>
        <v>170</v>
      </c>
      <c r="Q2123" s="2">
        <f t="shared" si="401"/>
        <v>0</v>
      </c>
      <c r="R2123" s="2">
        <f t="shared" si="402"/>
        <v>0</v>
      </c>
      <c r="S2123" s="2">
        <f t="shared" si="403"/>
        <v>0</v>
      </c>
      <c r="T2123" s="2">
        <f t="shared" si="404"/>
        <v>0</v>
      </c>
      <c r="U2123" s="2">
        <f>IF(O2123="Reg", R2123 * Inputs!$B$7, 0)</f>
        <v>0</v>
      </c>
      <c r="V2123" s="2">
        <f>MAX(F2123 + P2123*Inputs!$B$15 - (Q2123/Inputs!$B$16) - U2123, 0)</f>
        <v>170</v>
      </c>
    </row>
    <row r="2124" spans="1:22" x14ac:dyDescent="0.3">
      <c r="A2124" s="1">
        <v>46111.416666666657</v>
      </c>
      <c r="B2124" s="2">
        <v>5.6737824653638631</v>
      </c>
      <c r="C2124" s="2">
        <v>5.0263762561723144</v>
      </c>
      <c r="D2124" s="2">
        <f t="shared" si="396"/>
        <v>41.943748751268409</v>
      </c>
      <c r="E2124" s="2">
        <f t="shared" si="397"/>
        <v>61.439483527985821</v>
      </c>
      <c r="F2124" s="2">
        <f t="shared" si="405"/>
        <v>170</v>
      </c>
      <c r="G2124" s="2">
        <f t="shared" si="406"/>
        <v>0</v>
      </c>
      <c r="H2124" s="2">
        <f>MIN(Inputs!$B$2, (Inputs!$B$14 - F2124)/Inputs!$B$15)</f>
        <v>170</v>
      </c>
      <c r="I2124" s="2">
        <f>MAX(MIN(Inputs!$B$2, F2124*Inputs!$B$16, Inputs!$B$14*Inputs!$B$4 - G2124), 0)</f>
        <v>170</v>
      </c>
      <c r="J2124" s="2">
        <f>MAX(MIN(Inputs!$B$2, F2124*Inputs!$B$16, (Inputs!$B$14-F2124)/Inputs!$B$15)*Inputs!$B$9, 0)</f>
        <v>136</v>
      </c>
      <c r="K2124" s="2">
        <f>MAX(E2124*Inputs!$B$5 - B2124 - Inputs!$B$8, 0) * H2124</f>
        <v>4826.8037166748227</v>
      </c>
      <c r="L2124" s="2">
        <f>IF(B2124 &gt;= D2124*Inputs!$B$10, MAX(B2124 - E2124/Inputs!$B$5 - Inputs!$B$8, 0) * I2124, 0)</f>
        <v>0</v>
      </c>
      <c r="M2124" s="2">
        <f t="shared" si="398"/>
        <v>683.58717083943475</v>
      </c>
      <c r="N2124" s="3" t="str">
        <f t="shared" si="399"/>
        <v>Charge</v>
      </c>
      <c r="O2124" s="3" t="str">
        <f t="shared" si="407"/>
        <v>Charge</v>
      </c>
      <c r="P2124" s="2">
        <f t="shared" si="400"/>
        <v>170</v>
      </c>
      <c r="Q2124" s="2">
        <f t="shared" si="401"/>
        <v>0</v>
      </c>
      <c r="R2124" s="2">
        <f t="shared" si="402"/>
        <v>0</v>
      </c>
      <c r="S2124" s="2">
        <f t="shared" si="403"/>
        <v>-964.54301911185678</v>
      </c>
      <c r="T2124" s="2">
        <f t="shared" si="404"/>
        <v>0</v>
      </c>
      <c r="U2124" s="2">
        <f>IF(O2124="Reg", R2124 * Inputs!$B$7, 0)</f>
        <v>0</v>
      </c>
      <c r="V2124" s="2">
        <f>MAX(F2124 + P2124*Inputs!$B$15 - (Q2124/Inputs!$B$16) - U2124, 0)</f>
        <v>340</v>
      </c>
    </row>
    <row r="2125" spans="1:22" x14ac:dyDescent="0.3">
      <c r="A2125" s="1">
        <v>46111.458333333343</v>
      </c>
      <c r="B2125" s="2">
        <v>17.232185527634581</v>
      </c>
      <c r="C2125" s="2">
        <v>6.4012660414768741</v>
      </c>
      <c r="D2125" s="2">
        <f t="shared" si="396"/>
        <v>41.943748751268409</v>
      </c>
      <c r="E2125" s="2">
        <f t="shared" si="397"/>
        <v>70.533269184595255</v>
      </c>
      <c r="F2125" s="2">
        <f t="shared" si="405"/>
        <v>340</v>
      </c>
      <c r="G2125" s="2">
        <f t="shared" si="406"/>
        <v>0</v>
      </c>
      <c r="H2125" s="2">
        <f>MIN(Inputs!$B$2, (Inputs!$B$14 - F2125)/Inputs!$B$15)</f>
        <v>0</v>
      </c>
      <c r="I2125" s="2">
        <f>MAX(MIN(Inputs!$B$2, F2125*Inputs!$B$16, Inputs!$B$14*Inputs!$B$4 - G2125), 0)</f>
        <v>170</v>
      </c>
      <c r="J2125" s="2">
        <f>MAX(MIN(Inputs!$B$2, F2125*Inputs!$B$16, (Inputs!$B$14-F2125)/Inputs!$B$15)*Inputs!$B$9, 0)</f>
        <v>0</v>
      </c>
      <c r="K2125" s="2">
        <f>MAX(E2125*Inputs!$B$5 - B2125 - Inputs!$B$8, 0) * H2125</f>
        <v>0</v>
      </c>
      <c r="L2125" s="2">
        <f>IF(B2125 &gt;= D2125*Inputs!$B$10, MAX(B2125 - E2125/Inputs!$B$5 - Inputs!$B$8, 0) * I2125, 0)</f>
        <v>0</v>
      </c>
      <c r="M2125" s="2">
        <f t="shared" si="398"/>
        <v>0</v>
      </c>
      <c r="N2125" s="3" t="str">
        <f t="shared" si="399"/>
        <v>Idle</v>
      </c>
      <c r="O2125" s="3" t="str">
        <f t="shared" si="407"/>
        <v>Idle</v>
      </c>
      <c r="P2125" s="2">
        <f t="shared" si="400"/>
        <v>0</v>
      </c>
      <c r="Q2125" s="2">
        <f t="shared" si="401"/>
        <v>0</v>
      </c>
      <c r="R2125" s="2">
        <f t="shared" si="402"/>
        <v>0</v>
      </c>
      <c r="S2125" s="2">
        <f t="shared" si="403"/>
        <v>0</v>
      </c>
      <c r="T2125" s="2">
        <f t="shared" si="404"/>
        <v>0</v>
      </c>
      <c r="U2125" s="2">
        <f>IF(O2125="Reg", R2125 * Inputs!$B$7, 0)</f>
        <v>0</v>
      </c>
      <c r="V2125" s="2">
        <f>MAX(F2125 + P2125*Inputs!$B$15 - (Q2125/Inputs!$B$16) - U2125, 0)</f>
        <v>340</v>
      </c>
    </row>
    <row r="2126" spans="1:22" x14ac:dyDescent="0.3">
      <c r="A2126" s="1">
        <v>46111.5</v>
      </c>
      <c r="B2126" s="2">
        <v>28.277752763076851</v>
      </c>
      <c r="C2126" s="2">
        <v>4.0915401400393057</v>
      </c>
      <c r="D2126" s="2">
        <f t="shared" si="396"/>
        <v>41.943748751268409</v>
      </c>
      <c r="E2126" s="2">
        <f t="shared" si="397"/>
        <v>78.552261652768564</v>
      </c>
      <c r="F2126" s="2">
        <f t="shared" si="405"/>
        <v>340</v>
      </c>
      <c r="G2126" s="2">
        <f t="shared" si="406"/>
        <v>0</v>
      </c>
      <c r="H2126" s="2">
        <f>MIN(Inputs!$B$2, (Inputs!$B$14 - F2126)/Inputs!$B$15)</f>
        <v>0</v>
      </c>
      <c r="I2126" s="2">
        <f>MAX(MIN(Inputs!$B$2, F2126*Inputs!$B$16, Inputs!$B$14*Inputs!$B$4 - G2126), 0)</f>
        <v>170</v>
      </c>
      <c r="J2126" s="2">
        <f>MAX(MIN(Inputs!$B$2, F2126*Inputs!$B$16, (Inputs!$B$14-F2126)/Inputs!$B$15)*Inputs!$B$9, 0)</f>
        <v>0</v>
      </c>
      <c r="K2126" s="2">
        <f>MAX(E2126*Inputs!$B$5 - B2126 - Inputs!$B$8, 0) * H2126</f>
        <v>0</v>
      </c>
      <c r="L2126" s="2">
        <f>IF(B2126 &gt;= D2126*Inputs!$B$10, MAX(B2126 - E2126/Inputs!$B$5 - Inputs!$B$8, 0) * I2126, 0)</f>
        <v>0</v>
      </c>
      <c r="M2126" s="2">
        <f t="shared" si="398"/>
        <v>0</v>
      </c>
      <c r="N2126" s="3" t="str">
        <f t="shared" si="399"/>
        <v>Idle</v>
      </c>
      <c r="O2126" s="3" t="str">
        <f t="shared" si="407"/>
        <v>Idle</v>
      </c>
      <c r="P2126" s="2">
        <f t="shared" si="400"/>
        <v>0</v>
      </c>
      <c r="Q2126" s="2">
        <f t="shared" si="401"/>
        <v>0</v>
      </c>
      <c r="R2126" s="2">
        <f t="shared" si="402"/>
        <v>0</v>
      </c>
      <c r="S2126" s="2">
        <f t="shared" si="403"/>
        <v>0</v>
      </c>
      <c r="T2126" s="2">
        <f t="shared" si="404"/>
        <v>0</v>
      </c>
      <c r="U2126" s="2">
        <f>IF(O2126="Reg", R2126 * Inputs!$B$7, 0)</f>
        <v>0</v>
      </c>
      <c r="V2126" s="2">
        <f>MAX(F2126 + P2126*Inputs!$B$15 - (Q2126/Inputs!$B$16) - U2126, 0)</f>
        <v>340</v>
      </c>
    </row>
    <row r="2127" spans="1:22" x14ac:dyDescent="0.3">
      <c r="A2127" s="1">
        <v>46111.541666666657</v>
      </c>
      <c r="B2127" s="2">
        <v>43.105122288346983</v>
      </c>
      <c r="C2127" s="2">
        <v>4.2924867511234526</v>
      </c>
      <c r="D2127" s="2">
        <f t="shared" si="396"/>
        <v>41.943748751268409</v>
      </c>
      <c r="E2127" s="2">
        <f t="shared" si="397"/>
        <v>86.738189711908646</v>
      </c>
      <c r="F2127" s="2">
        <f t="shared" si="405"/>
        <v>340</v>
      </c>
      <c r="G2127" s="2">
        <f t="shared" si="406"/>
        <v>0</v>
      </c>
      <c r="H2127" s="2">
        <f>MIN(Inputs!$B$2, (Inputs!$B$14 - F2127)/Inputs!$B$15)</f>
        <v>0</v>
      </c>
      <c r="I2127" s="2">
        <f>MAX(MIN(Inputs!$B$2, F2127*Inputs!$B$16, Inputs!$B$14*Inputs!$B$4 - G2127), 0)</f>
        <v>170</v>
      </c>
      <c r="J2127" s="2">
        <f>MAX(MIN(Inputs!$B$2, F2127*Inputs!$B$16, (Inputs!$B$14-F2127)/Inputs!$B$15)*Inputs!$B$9, 0)</f>
        <v>0</v>
      </c>
      <c r="K2127" s="2">
        <f>MAX(E2127*Inputs!$B$5 - B2127 - Inputs!$B$8, 0) * H2127</f>
        <v>0</v>
      </c>
      <c r="L2127" s="2">
        <f>IF(B2127 &gt;= D2127*Inputs!$B$10, MAX(B2127 - E2127/Inputs!$B$5 - Inputs!$B$8, 0) * I2127, 0)</f>
        <v>0</v>
      </c>
      <c r="M2127" s="2">
        <f t="shared" si="398"/>
        <v>0</v>
      </c>
      <c r="N2127" s="3" t="str">
        <f t="shared" si="399"/>
        <v>Idle</v>
      </c>
      <c r="O2127" s="3" t="str">
        <f t="shared" si="407"/>
        <v>Idle</v>
      </c>
      <c r="P2127" s="2">
        <f t="shared" si="400"/>
        <v>0</v>
      </c>
      <c r="Q2127" s="2">
        <f t="shared" si="401"/>
        <v>0</v>
      </c>
      <c r="R2127" s="2">
        <f t="shared" si="402"/>
        <v>0</v>
      </c>
      <c r="S2127" s="2">
        <f t="shared" si="403"/>
        <v>0</v>
      </c>
      <c r="T2127" s="2">
        <f t="shared" si="404"/>
        <v>0</v>
      </c>
      <c r="U2127" s="2">
        <f>IF(O2127="Reg", R2127 * Inputs!$B$7, 0)</f>
        <v>0</v>
      </c>
      <c r="V2127" s="2">
        <f>MAX(F2127 + P2127*Inputs!$B$15 - (Q2127/Inputs!$B$16) - U2127, 0)</f>
        <v>340</v>
      </c>
    </row>
    <row r="2128" spans="1:22" x14ac:dyDescent="0.3">
      <c r="A2128" s="1">
        <v>46111.583333333343</v>
      </c>
      <c r="B2128" s="2">
        <v>56.474398281747632</v>
      </c>
      <c r="C2128" s="2">
        <v>14.011949373560149</v>
      </c>
      <c r="D2128" s="2">
        <f t="shared" si="396"/>
        <v>41.943748751268409</v>
      </c>
      <c r="E2128" s="2">
        <f t="shared" si="397"/>
        <v>90.699575767684166</v>
      </c>
      <c r="F2128" s="2">
        <f t="shared" si="405"/>
        <v>340</v>
      </c>
      <c r="G2128" s="2">
        <f t="shared" si="406"/>
        <v>0</v>
      </c>
      <c r="H2128" s="2">
        <f>MIN(Inputs!$B$2, (Inputs!$B$14 - F2128)/Inputs!$B$15)</f>
        <v>0</v>
      </c>
      <c r="I2128" s="2">
        <f>MAX(MIN(Inputs!$B$2, F2128*Inputs!$B$16, Inputs!$B$14*Inputs!$B$4 - G2128), 0)</f>
        <v>170</v>
      </c>
      <c r="J2128" s="2">
        <f>MAX(MIN(Inputs!$B$2, F2128*Inputs!$B$16, (Inputs!$B$14-F2128)/Inputs!$B$15)*Inputs!$B$9, 0)</f>
        <v>0</v>
      </c>
      <c r="K2128" s="2">
        <f>MAX(E2128*Inputs!$B$5 - B2128 - Inputs!$B$8, 0) * H2128</f>
        <v>0</v>
      </c>
      <c r="L2128" s="2">
        <f>IF(B2128 &gt;= D2128*Inputs!$B$10, MAX(B2128 - E2128/Inputs!$B$5 - Inputs!$B$8, 0) * I2128, 0)</f>
        <v>0</v>
      </c>
      <c r="M2128" s="2">
        <f t="shared" si="398"/>
        <v>0</v>
      </c>
      <c r="N2128" s="3" t="str">
        <f t="shared" si="399"/>
        <v>Idle</v>
      </c>
      <c r="O2128" s="3" t="str">
        <f t="shared" si="407"/>
        <v>Idle</v>
      </c>
      <c r="P2128" s="2">
        <f t="shared" si="400"/>
        <v>0</v>
      </c>
      <c r="Q2128" s="2">
        <f t="shared" si="401"/>
        <v>0</v>
      </c>
      <c r="R2128" s="2">
        <f t="shared" si="402"/>
        <v>0</v>
      </c>
      <c r="S2128" s="2">
        <f t="shared" si="403"/>
        <v>0</v>
      </c>
      <c r="T2128" s="2">
        <f t="shared" si="404"/>
        <v>0</v>
      </c>
      <c r="U2128" s="2">
        <f>IF(O2128="Reg", R2128 * Inputs!$B$7, 0)</f>
        <v>0</v>
      </c>
      <c r="V2128" s="2">
        <f>MAX(F2128 + P2128*Inputs!$B$15 - (Q2128/Inputs!$B$16) - U2128, 0)</f>
        <v>340</v>
      </c>
    </row>
    <row r="2129" spans="1:22" x14ac:dyDescent="0.3">
      <c r="A2129" s="1">
        <v>46111.625</v>
      </c>
      <c r="B2129" s="2">
        <v>217.873659841745</v>
      </c>
      <c r="C2129" s="2">
        <v>7.1893526475804332</v>
      </c>
      <c r="D2129" s="2">
        <f t="shared" si="396"/>
        <v>41.943748751268409</v>
      </c>
      <c r="E2129" s="2">
        <f t="shared" si="397"/>
        <v>90.125885271267592</v>
      </c>
      <c r="F2129" s="2">
        <f t="shared" si="405"/>
        <v>340</v>
      </c>
      <c r="G2129" s="2">
        <f t="shared" si="406"/>
        <v>0</v>
      </c>
      <c r="H2129" s="2">
        <f>MIN(Inputs!$B$2, (Inputs!$B$14 - F2129)/Inputs!$B$15)</f>
        <v>0</v>
      </c>
      <c r="I2129" s="2">
        <f>MAX(MIN(Inputs!$B$2, F2129*Inputs!$B$16, Inputs!$B$14*Inputs!$B$4 - G2129), 0)</f>
        <v>170</v>
      </c>
      <c r="J2129" s="2">
        <f>MAX(MIN(Inputs!$B$2, F2129*Inputs!$B$16, (Inputs!$B$14-F2129)/Inputs!$B$15)*Inputs!$B$9, 0)</f>
        <v>0</v>
      </c>
      <c r="K2129" s="2">
        <f>MAX(E2129*Inputs!$B$5 - B2129 - Inputs!$B$8, 0) * H2129</f>
        <v>0</v>
      </c>
      <c r="L2129" s="2">
        <f>IF(B2129 &gt;= D2129*Inputs!$B$10, MAX(B2129 - E2129/Inputs!$B$5 - Inputs!$B$8, 0) * I2129, 0)</f>
        <v>16227.839791147228</v>
      </c>
      <c r="M2129" s="2">
        <f t="shared" si="398"/>
        <v>0</v>
      </c>
      <c r="N2129" s="3" t="str">
        <f t="shared" si="399"/>
        <v>Discharge</v>
      </c>
      <c r="O2129" s="3" t="str">
        <f t="shared" si="407"/>
        <v>Discharge</v>
      </c>
      <c r="P2129" s="2">
        <f t="shared" si="400"/>
        <v>0</v>
      </c>
      <c r="Q2129" s="2">
        <f t="shared" si="401"/>
        <v>170</v>
      </c>
      <c r="R2129" s="2">
        <f t="shared" si="402"/>
        <v>0</v>
      </c>
      <c r="S2129" s="2">
        <f t="shared" si="403"/>
        <v>37038.522173096651</v>
      </c>
      <c r="T2129" s="2">
        <f t="shared" si="404"/>
        <v>0</v>
      </c>
      <c r="U2129" s="2">
        <f>IF(O2129="Reg", R2129 * Inputs!$B$7, 0)</f>
        <v>0</v>
      </c>
      <c r="V2129" s="2">
        <f>MAX(F2129 + P2129*Inputs!$B$15 - (Q2129/Inputs!$B$16) - U2129, 0)</f>
        <v>170</v>
      </c>
    </row>
    <row r="2130" spans="1:22" x14ac:dyDescent="0.3">
      <c r="A2130" s="1">
        <v>46111.666666666657</v>
      </c>
      <c r="B2130" s="2">
        <v>60.236496405020567</v>
      </c>
      <c r="C2130" s="2">
        <v>3.5134321808261739</v>
      </c>
      <c r="D2130" s="2">
        <f t="shared" si="396"/>
        <v>41.943748751268409</v>
      </c>
      <c r="E2130" s="2">
        <f t="shared" si="397"/>
        <v>63.49732534885478</v>
      </c>
      <c r="F2130" s="2">
        <f t="shared" si="405"/>
        <v>170</v>
      </c>
      <c r="G2130" s="2">
        <f t="shared" si="406"/>
        <v>170</v>
      </c>
      <c r="H2130" s="2">
        <f>MIN(Inputs!$B$2, (Inputs!$B$14 - F2130)/Inputs!$B$15)</f>
        <v>170</v>
      </c>
      <c r="I2130" s="2">
        <f>MAX(MIN(Inputs!$B$2, F2130*Inputs!$B$16, Inputs!$B$14*Inputs!$B$4 - G2130), 0)</f>
        <v>170</v>
      </c>
      <c r="J2130" s="2">
        <f>MAX(MIN(Inputs!$B$2, F2130*Inputs!$B$16, (Inputs!$B$14-F2130)/Inputs!$B$15)*Inputs!$B$9, 0)</f>
        <v>136</v>
      </c>
      <c r="K2130" s="2">
        <f>MAX(E2130*Inputs!$B$5 - B2130 - Inputs!$B$8, 0) * H2130</f>
        <v>0</v>
      </c>
      <c r="L2130" s="2">
        <f>IF(B2130 &gt;= D2130*Inputs!$B$10, MAX(B2130 - E2130/Inputs!$B$5 - Inputs!$B$8, 0) * I2130, 0)</f>
        <v>0</v>
      </c>
      <c r="M2130" s="2">
        <f t="shared" si="398"/>
        <v>477.82677659235964</v>
      </c>
      <c r="N2130" s="3" t="str">
        <f t="shared" si="399"/>
        <v>Reg</v>
      </c>
      <c r="O2130" s="3" t="str">
        <f t="shared" si="407"/>
        <v>Discharge</v>
      </c>
      <c r="P2130" s="2">
        <f t="shared" si="400"/>
        <v>0</v>
      </c>
      <c r="Q2130" s="2">
        <f t="shared" si="401"/>
        <v>170</v>
      </c>
      <c r="R2130" s="2">
        <f t="shared" si="402"/>
        <v>0</v>
      </c>
      <c r="S2130" s="2">
        <f t="shared" si="403"/>
        <v>10240.204388853497</v>
      </c>
      <c r="T2130" s="2">
        <f t="shared" si="404"/>
        <v>0</v>
      </c>
      <c r="U2130" s="2">
        <f>IF(O2130="Reg", R2130 * Inputs!$B$7, 0)</f>
        <v>0</v>
      </c>
      <c r="V2130" s="2">
        <f>MAX(F2130 + P2130*Inputs!$B$15 - (Q2130/Inputs!$B$16) - U2130, 0)</f>
        <v>0</v>
      </c>
    </row>
    <row r="2131" spans="1:22" x14ac:dyDescent="0.3">
      <c r="A2131" s="1">
        <v>46111.708333333343</v>
      </c>
      <c r="B2131" s="2">
        <v>65.346140336674395</v>
      </c>
      <c r="C2131" s="2">
        <v>2.8283041273989902</v>
      </c>
      <c r="D2131" s="2">
        <f t="shared" si="396"/>
        <v>41.943748751268409</v>
      </c>
      <c r="E2131" s="2">
        <f t="shared" si="397"/>
        <v>63.244601324445249</v>
      </c>
      <c r="F2131" s="2">
        <f t="shared" si="405"/>
        <v>0</v>
      </c>
      <c r="G2131" s="2">
        <f t="shared" si="406"/>
        <v>340</v>
      </c>
      <c r="H2131" s="2">
        <f>MIN(Inputs!$B$2, (Inputs!$B$14 - F2131)/Inputs!$B$15)</f>
        <v>170</v>
      </c>
      <c r="I2131" s="2">
        <f>MAX(MIN(Inputs!$B$2, F2131*Inputs!$B$16, Inputs!$B$14*Inputs!$B$4 - G2131), 0)</f>
        <v>0</v>
      </c>
      <c r="J2131" s="2">
        <f>MAX(MIN(Inputs!$B$2, F2131*Inputs!$B$16, (Inputs!$B$14-F2131)/Inputs!$B$15)*Inputs!$B$9, 0)</f>
        <v>0</v>
      </c>
      <c r="K2131" s="2">
        <f>MAX(E2131*Inputs!$B$5 - B2131 - Inputs!$B$8, 0) * H2131</f>
        <v>0</v>
      </c>
      <c r="L2131" s="2">
        <f>IF(B2131 &gt;= D2131*Inputs!$B$10, MAX(B2131 - E2131/Inputs!$B$5 - Inputs!$B$8, 0) * I2131, 0)</f>
        <v>0</v>
      </c>
      <c r="M2131" s="2">
        <f t="shared" si="398"/>
        <v>0</v>
      </c>
      <c r="N2131" s="3" t="str">
        <f t="shared" si="399"/>
        <v>Idle</v>
      </c>
      <c r="O2131" s="3" t="str">
        <f t="shared" si="407"/>
        <v>Idle</v>
      </c>
      <c r="P2131" s="2">
        <f t="shared" si="400"/>
        <v>0</v>
      </c>
      <c r="Q2131" s="2">
        <f t="shared" si="401"/>
        <v>0</v>
      </c>
      <c r="R2131" s="2">
        <f t="shared" si="402"/>
        <v>0</v>
      </c>
      <c r="S2131" s="2">
        <f t="shared" si="403"/>
        <v>0</v>
      </c>
      <c r="T2131" s="2">
        <f t="shared" si="404"/>
        <v>0</v>
      </c>
      <c r="U2131" s="2">
        <f>IF(O2131="Reg", R2131 * Inputs!$B$7, 0)</f>
        <v>0</v>
      </c>
      <c r="V2131" s="2">
        <f>MAX(F2131 + P2131*Inputs!$B$15 - (Q2131/Inputs!$B$16) - U2131, 0)</f>
        <v>0</v>
      </c>
    </row>
    <row r="2132" spans="1:22" x14ac:dyDescent="0.3">
      <c r="A2132" s="1">
        <v>46111.75</v>
      </c>
      <c r="B2132" s="2">
        <v>77.393321117917253</v>
      </c>
      <c r="C2132" s="2">
        <v>26.229426636626421</v>
      </c>
      <c r="D2132" s="2">
        <f t="shared" si="396"/>
        <v>41.943748751268409</v>
      </c>
      <c r="E2132" s="2">
        <f t="shared" si="397"/>
        <v>58.798679119053297</v>
      </c>
      <c r="F2132" s="2">
        <f t="shared" si="405"/>
        <v>0</v>
      </c>
      <c r="G2132" s="2">
        <f t="shared" si="406"/>
        <v>340</v>
      </c>
      <c r="H2132" s="2">
        <f>MIN(Inputs!$B$2, (Inputs!$B$14 - F2132)/Inputs!$B$15)</f>
        <v>170</v>
      </c>
      <c r="I2132" s="2">
        <f>MAX(MIN(Inputs!$B$2, F2132*Inputs!$B$16, Inputs!$B$14*Inputs!$B$4 - G2132), 0)</f>
        <v>0</v>
      </c>
      <c r="J2132" s="2">
        <f>MAX(MIN(Inputs!$B$2, F2132*Inputs!$B$16, (Inputs!$B$14-F2132)/Inputs!$B$15)*Inputs!$B$9, 0)</f>
        <v>0</v>
      </c>
      <c r="K2132" s="2">
        <f>MAX(E2132*Inputs!$B$5 - B2132 - Inputs!$B$8, 0) * H2132</f>
        <v>0</v>
      </c>
      <c r="L2132" s="2">
        <f>IF(B2132 &gt;= D2132*Inputs!$B$10, MAX(B2132 - E2132/Inputs!$B$5 - Inputs!$B$8, 0) * I2132, 0)</f>
        <v>0</v>
      </c>
      <c r="M2132" s="2">
        <f t="shared" si="398"/>
        <v>0</v>
      </c>
      <c r="N2132" s="3" t="str">
        <f t="shared" si="399"/>
        <v>Idle</v>
      </c>
      <c r="O2132" s="3" t="str">
        <f t="shared" si="407"/>
        <v>Idle</v>
      </c>
      <c r="P2132" s="2">
        <f t="shared" si="400"/>
        <v>0</v>
      </c>
      <c r="Q2132" s="2">
        <f t="shared" si="401"/>
        <v>0</v>
      </c>
      <c r="R2132" s="2">
        <f t="shared" si="402"/>
        <v>0</v>
      </c>
      <c r="S2132" s="2">
        <f t="shared" si="403"/>
        <v>0</v>
      </c>
      <c r="T2132" s="2">
        <f t="shared" si="404"/>
        <v>0</v>
      </c>
      <c r="U2132" s="2">
        <f>IF(O2132="Reg", R2132 * Inputs!$B$7, 0)</f>
        <v>0</v>
      </c>
      <c r="V2132" s="2">
        <f>MAX(F2132 + P2132*Inputs!$B$15 - (Q2132/Inputs!$B$16) - U2132, 0)</f>
        <v>0</v>
      </c>
    </row>
    <row r="2133" spans="1:22" x14ac:dyDescent="0.3">
      <c r="A2133" s="1">
        <v>46111.791666666657</v>
      </c>
      <c r="B2133" s="2">
        <v>66.873438623000141</v>
      </c>
      <c r="C2133" s="2">
        <v>2.8993391022490829</v>
      </c>
      <c r="D2133" s="2">
        <f t="shared" si="396"/>
        <v>41.943748751268409</v>
      </c>
      <c r="E2133" s="2">
        <f t="shared" si="397"/>
        <v>51.13299329857734</v>
      </c>
      <c r="F2133" s="2">
        <f t="shared" si="405"/>
        <v>0</v>
      </c>
      <c r="G2133" s="2">
        <f t="shared" si="406"/>
        <v>340</v>
      </c>
      <c r="H2133" s="2">
        <f>MIN(Inputs!$B$2, (Inputs!$B$14 - F2133)/Inputs!$B$15)</f>
        <v>170</v>
      </c>
      <c r="I2133" s="2">
        <f>MAX(MIN(Inputs!$B$2, F2133*Inputs!$B$16, Inputs!$B$14*Inputs!$B$4 - G2133), 0)</f>
        <v>0</v>
      </c>
      <c r="J2133" s="2">
        <f>MAX(MIN(Inputs!$B$2, F2133*Inputs!$B$16, (Inputs!$B$14-F2133)/Inputs!$B$15)*Inputs!$B$9, 0)</f>
        <v>0</v>
      </c>
      <c r="K2133" s="2">
        <f>MAX(E2133*Inputs!$B$5 - B2133 - Inputs!$B$8, 0) * H2133</f>
        <v>0</v>
      </c>
      <c r="L2133" s="2">
        <f>IF(B2133 &gt;= D2133*Inputs!$B$10, MAX(B2133 - E2133/Inputs!$B$5 - Inputs!$B$8, 0) * I2133, 0)</f>
        <v>0</v>
      </c>
      <c r="M2133" s="2">
        <f t="shared" si="398"/>
        <v>0</v>
      </c>
      <c r="N2133" s="3" t="str">
        <f t="shared" si="399"/>
        <v>Idle</v>
      </c>
      <c r="O2133" s="3" t="str">
        <f t="shared" si="407"/>
        <v>Idle</v>
      </c>
      <c r="P2133" s="2">
        <f t="shared" si="400"/>
        <v>0</v>
      </c>
      <c r="Q2133" s="2">
        <f t="shared" si="401"/>
        <v>0</v>
      </c>
      <c r="R2133" s="2">
        <f t="shared" si="402"/>
        <v>0</v>
      </c>
      <c r="S2133" s="2">
        <f t="shared" si="403"/>
        <v>0</v>
      </c>
      <c r="T2133" s="2">
        <f t="shared" si="404"/>
        <v>0</v>
      </c>
      <c r="U2133" s="2">
        <f>IF(O2133="Reg", R2133 * Inputs!$B$7, 0)</f>
        <v>0</v>
      </c>
      <c r="V2133" s="2">
        <f>MAX(F2133 + P2133*Inputs!$B$15 - (Q2133/Inputs!$B$16) - U2133, 0)</f>
        <v>0</v>
      </c>
    </row>
    <row r="2134" spans="1:22" x14ac:dyDescent="0.3">
      <c r="A2134" s="1">
        <v>46111.833333333343</v>
      </c>
      <c r="B2134" s="2">
        <v>53.032255303248213</v>
      </c>
      <c r="C2134" s="2">
        <v>13.53714860926636</v>
      </c>
      <c r="D2134" s="2">
        <f t="shared" si="396"/>
        <v>41.943748751268409</v>
      </c>
      <c r="E2134" s="2">
        <f t="shared" si="397"/>
        <v>42.659546058530502</v>
      </c>
      <c r="F2134" s="2">
        <f t="shared" si="405"/>
        <v>0</v>
      </c>
      <c r="G2134" s="2">
        <f t="shared" si="406"/>
        <v>340</v>
      </c>
      <c r="H2134" s="2">
        <f>MIN(Inputs!$B$2, (Inputs!$B$14 - F2134)/Inputs!$B$15)</f>
        <v>170</v>
      </c>
      <c r="I2134" s="2">
        <f>MAX(MIN(Inputs!$B$2, F2134*Inputs!$B$16, Inputs!$B$14*Inputs!$B$4 - G2134), 0)</f>
        <v>0</v>
      </c>
      <c r="J2134" s="2">
        <f>MAX(MIN(Inputs!$B$2, F2134*Inputs!$B$16, (Inputs!$B$14-F2134)/Inputs!$B$15)*Inputs!$B$9, 0)</f>
        <v>0</v>
      </c>
      <c r="K2134" s="2">
        <f>MAX(E2134*Inputs!$B$5 - B2134 - Inputs!$B$8, 0) * H2134</f>
        <v>0</v>
      </c>
      <c r="L2134" s="2">
        <f>IF(B2134 &gt;= D2134*Inputs!$B$10, MAX(B2134 - E2134/Inputs!$B$5 - Inputs!$B$8, 0) * I2134, 0)</f>
        <v>0</v>
      </c>
      <c r="M2134" s="2">
        <f t="shared" si="398"/>
        <v>0</v>
      </c>
      <c r="N2134" s="3" t="str">
        <f t="shared" si="399"/>
        <v>Idle</v>
      </c>
      <c r="O2134" s="3" t="str">
        <f t="shared" si="407"/>
        <v>Idle</v>
      </c>
      <c r="P2134" s="2">
        <f t="shared" si="400"/>
        <v>0</v>
      </c>
      <c r="Q2134" s="2">
        <f t="shared" si="401"/>
        <v>0</v>
      </c>
      <c r="R2134" s="2">
        <f t="shared" si="402"/>
        <v>0</v>
      </c>
      <c r="S2134" s="2">
        <f t="shared" si="403"/>
        <v>0</v>
      </c>
      <c r="T2134" s="2">
        <f t="shared" si="404"/>
        <v>0</v>
      </c>
      <c r="U2134" s="2">
        <f>IF(O2134="Reg", R2134 * Inputs!$B$7, 0)</f>
        <v>0</v>
      </c>
      <c r="V2134" s="2">
        <f>MAX(F2134 + P2134*Inputs!$B$15 - (Q2134/Inputs!$B$16) - U2134, 0)</f>
        <v>0</v>
      </c>
    </row>
    <row r="2135" spans="1:22" x14ac:dyDescent="0.3">
      <c r="A2135" s="1">
        <v>46111.875</v>
      </c>
      <c r="B2135" s="2">
        <v>58.102300307268052</v>
      </c>
      <c r="C2135" s="2">
        <v>43.864548260746368</v>
      </c>
      <c r="D2135" s="2">
        <f t="shared" si="396"/>
        <v>41.943748751268409</v>
      </c>
      <c r="E2135" s="2">
        <f t="shared" si="397"/>
        <v>35.767825145252672</v>
      </c>
      <c r="F2135" s="2">
        <f t="shared" si="405"/>
        <v>0</v>
      </c>
      <c r="G2135" s="2">
        <f t="shared" si="406"/>
        <v>340</v>
      </c>
      <c r="H2135" s="2">
        <f>MIN(Inputs!$B$2, (Inputs!$B$14 - F2135)/Inputs!$B$15)</f>
        <v>170</v>
      </c>
      <c r="I2135" s="2">
        <f>MAX(MIN(Inputs!$B$2, F2135*Inputs!$B$16, Inputs!$B$14*Inputs!$B$4 - G2135), 0)</f>
        <v>0</v>
      </c>
      <c r="J2135" s="2">
        <f>MAX(MIN(Inputs!$B$2, F2135*Inputs!$B$16, (Inputs!$B$14-F2135)/Inputs!$B$15)*Inputs!$B$9, 0)</f>
        <v>0</v>
      </c>
      <c r="K2135" s="2">
        <f>MAX(E2135*Inputs!$B$5 - B2135 - Inputs!$B$8, 0) * H2135</f>
        <v>0</v>
      </c>
      <c r="L2135" s="2">
        <f>IF(B2135 &gt;= D2135*Inputs!$B$10, MAX(B2135 - E2135/Inputs!$B$5 - Inputs!$B$8, 0) * I2135, 0)</f>
        <v>0</v>
      </c>
      <c r="M2135" s="2">
        <f t="shared" si="398"/>
        <v>0</v>
      </c>
      <c r="N2135" s="3" t="str">
        <f t="shared" si="399"/>
        <v>Idle</v>
      </c>
      <c r="O2135" s="3" t="str">
        <f t="shared" si="407"/>
        <v>Idle</v>
      </c>
      <c r="P2135" s="2">
        <f t="shared" si="400"/>
        <v>0</v>
      </c>
      <c r="Q2135" s="2">
        <f t="shared" si="401"/>
        <v>0</v>
      </c>
      <c r="R2135" s="2">
        <f t="shared" si="402"/>
        <v>0</v>
      </c>
      <c r="S2135" s="2">
        <f t="shared" si="403"/>
        <v>0</v>
      </c>
      <c r="T2135" s="2">
        <f t="shared" si="404"/>
        <v>0</v>
      </c>
      <c r="U2135" s="2">
        <f>IF(O2135="Reg", R2135 * Inputs!$B$7, 0)</f>
        <v>0</v>
      </c>
      <c r="V2135" s="2">
        <f>MAX(F2135 + P2135*Inputs!$B$15 - (Q2135/Inputs!$B$16) - U2135, 0)</f>
        <v>0</v>
      </c>
    </row>
    <row r="2136" spans="1:22" x14ac:dyDescent="0.3">
      <c r="A2136" s="1">
        <v>46111.916666666657</v>
      </c>
      <c r="B2136" s="2">
        <v>58.720152258563417</v>
      </c>
      <c r="C2136" s="2">
        <v>5.3498475147993254</v>
      </c>
      <c r="D2136" s="2">
        <f t="shared" si="396"/>
        <v>41.943748751268409</v>
      </c>
      <c r="E2136" s="2">
        <f t="shared" si="397"/>
        <v>27.217764615310884</v>
      </c>
      <c r="F2136" s="2">
        <f t="shared" si="405"/>
        <v>0</v>
      </c>
      <c r="G2136" s="2">
        <f t="shared" si="406"/>
        <v>340</v>
      </c>
      <c r="H2136" s="2">
        <f>MIN(Inputs!$B$2, (Inputs!$B$14 - F2136)/Inputs!$B$15)</f>
        <v>170</v>
      </c>
      <c r="I2136" s="2">
        <f>MAX(MIN(Inputs!$B$2, F2136*Inputs!$B$16, Inputs!$B$14*Inputs!$B$4 - G2136), 0)</f>
        <v>0</v>
      </c>
      <c r="J2136" s="2">
        <f>MAX(MIN(Inputs!$B$2, F2136*Inputs!$B$16, (Inputs!$B$14-F2136)/Inputs!$B$15)*Inputs!$B$9, 0)</f>
        <v>0</v>
      </c>
      <c r="K2136" s="2">
        <f>MAX(E2136*Inputs!$B$5 - B2136 - Inputs!$B$8, 0) * H2136</f>
        <v>0</v>
      </c>
      <c r="L2136" s="2">
        <f>IF(B2136 &gt;= D2136*Inputs!$B$10, MAX(B2136 - E2136/Inputs!$B$5 - Inputs!$B$8, 0) * I2136, 0)</f>
        <v>0</v>
      </c>
      <c r="M2136" s="2">
        <f t="shared" si="398"/>
        <v>0</v>
      </c>
      <c r="N2136" s="3" t="str">
        <f t="shared" si="399"/>
        <v>Idle</v>
      </c>
      <c r="O2136" s="3" t="str">
        <f t="shared" si="407"/>
        <v>Idle</v>
      </c>
      <c r="P2136" s="2">
        <f t="shared" si="400"/>
        <v>0</v>
      </c>
      <c r="Q2136" s="2">
        <f t="shared" si="401"/>
        <v>0</v>
      </c>
      <c r="R2136" s="2">
        <f t="shared" si="402"/>
        <v>0</v>
      </c>
      <c r="S2136" s="2">
        <f t="shared" si="403"/>
        <v>0</v>
      </c>
      <c r="T2136" s="2">
        <f t="shared" si="404"/>
        <v>0</v>
      </c>
      <c r="U2136" s="2">
        <f>IF(O2136="Reg", R2136 * Inputs!$B$7, 0)</f>
        <v>0</v>
      </c>
      <c r="V2136" s="2">
        <f>MAX(F2136 + P2136*Inputs!$B$15 - (Q2136/Inputs!$B$16) - U2136, 0)</f>
        <v>0</v>
      </c>
    </row>
    <row r="2137" spans="1:22" x14ac:dyDescent="0.3">
      <c r="A2137" s="1">
        <v>46111.958333333343</v>
      </c>
      <c r="B2137" s="2">
        <v>38.670607104322713</v>
      </c>
      <c r="C2137" s="2">
        <v>6.8447877482712522</v>
      </c>
      <c r="D2137" s="2">
        <f t="shared" si="396"/>
        <v>41.943748751268409</v>
      </c>
      <c r="E2137" s="2">
        <f t="shared" si="397"/>
        <v>17.881650448894462</v>
      </c>
      <c r="F2137" s="2">
        <f t="shared" si="405"/>
        <v>0</v>
      </c>
      <c r="G2137" s="2">
        <f t="shared" si="406"/>
        <v>340</v>
      </c>
      <c r="H2137" s="2">
        <f>MIN(Inputs!$B$2, (Inputs!$B$14 - F2137)/Inputs!$B$15)</f>
        <v>170</v>
      </c>
      <c r="I2137" s="2">
        <f>MAX(MIN(Inputs!$B$2, F2137*Inputs!$B$16, Inputs!$B$14*Inputs!$B$4 - G2137), 0)</f>
        <v>0</v>
      </c>
      <c r="J2137" s="2">
        <f>MAX(MIN(Inputs!$B$2, F2137*Inputs!$B$16, (Inputs!$B$14-F2137)/Inputs!$B$15)*Inputs!$B$9, 0)</f>
        <v>0</v>
      </c>
      <c r="K2137" s="2">
        <f>MAX(E2137*Inputs!$B$5 - B2137 - Inputs!$B$8, 0) * H2137</f>
        <v>0</v>
      </c>
      <c r="L2137" s="2">
        <f>IF(B2137 &gt;= D2137*Inputs!$B$10, MAX(B2137 - E2137/Inputs!$B$5 - Inputs!$B$8, 0) * I2137, 0)</f>
        <v>0</v>
      </c>
      <c r="M2137" s="2">
        <f t="shared" si="398"/>
        <v>0</v>
      </c>
      <c r="N2137" s="3" t="str">
        <f t="shared" si="399"/>
        <v>Idle</v>
      </c>
      <c r="O2137" s="3" t="str">
        <f t="shared" si="407"/>
        <v>Idle</v>
      </c>
      <c r="P2137" s="2">
        <f t="shared" si="400"/>
        <v>0</v>
      </c>
      <c r="Q2137" s="2">
        <f t="shared" si="401"/>
        <v>0</v>
      </c>
      <c r="R2137" s="2">
        <f t="shared" si="402"/>
        <v>0</v>
      </c>
      <c r="S2137" s="2">
        <f t="shared" si="403"/>
        <v>0</v>
      </c>
      <c r="T2137" s="2">
        <f t="shared" si="404"/>
        <v>0</v>
      </c>
      <c r="U2137" s="2">
        <f>IF(O2137="Reg", R2137 * Inputs!$B$7, 0)</f>
        <v>0</v>
      </c>
      <c r="V2137" s="2">
        <f>MAX(F2137 + P2137*Inputs!$B$15 - (Q2137/Inputs!$B$16) - U2137, 0)</f>
        <v>0</v>
      </c>
    </row>
    <row r="2138" spans="1:22" x14ac:dyDescent="0.3">
      <c r="A2138" s="1">
        <v>46112</v>
      </c>
      <c r="B2138" s="2">
        <v>31.399206195061559</v>
      </c>
      <c r="C2138" s="2">
        <v>12.09093932550021</v>
      </c>
      <c r="D2138" s="2">
        <f t="shared" si="396"/>
        <v>36.115097578073758</v>
      </c>
      <c r="E2138" s="2">
        <f t="shared" si="397"/>
        <v>11.436549264840677</v>
      </c>
      <c r="F2138" s="2">
        <f t="shared" si="405"/>
        <v>0</v>
      </c>
      <c r="G2138" s="2">
        <f t="shared" si="406"/>
        <v>0</v>
      </c>
      <c r="H2138" s="2">
        <f>MIN(Inputs!$B$2, (Inputs!$B$14 - F2138)/Inputs!$B$15)</f>
        <v>170</v>
      </c>
      <c r="I2138" s="2">
        <f>MAX(MIN(Inputs!$B$2, F2138*Inputs!$B$16, Inputs!$B$14*Inputs!$B$4 - G2138), 0)</f>
        <v>0</v>
      </c>
      <c r="J2138" s="2">
        <f>MAX(MIN(Inputs!$B$2, F2138*Inputs!$B$16, (Inputs!$B$14-F2138)/Inputs!$B$15)*Inputs!$B$9, 0)</f>
        <v>0</v>
      </c>
      <c r="K2138" s="2">
        <f>MAX(E2138*Inputs!$B$5 - B2138 - Inputs!$B$8, 0) * H2138</f>
        <v>0</v>
      </c>
      <c r="L2138" s="2">
        <f>IF(B2138 &gt;= D2138*Inputs!$B$10, MAX(B2138 - E2138/Inputs!$B$5 - Inputs!$B$8, 0) * I2138, 0)</f>
        <v>0</v>
      </c>
      <c r="M2138" s="2">
        <f t="shared" si="398"/>
        <v>0</v>
      </c>
      <c r="N2138" s="3" t="str">
        <f t="shared" si="399"/>
        <v>Idle</v>
      </c>
      <c r="O2138" s="3" t="str">
        <f t="shared" si="407"/>
        <v>Idle</v>
      </c>
      <c r="P2138" s="2">
        <f t="shared" si="400"/>
        <v>0</v>
      </c>
      <c r="Q2138" s="2">
        <f t="shared" si="401"/>
        <v>0</v>
      </c>
      <c r="R2138" s="2">
        <f t="shared" si="402"/>
        <v>0</v>
      </c>
      <c r="S2138" s="2">
        <f t="shared" si="403"/>
        <v>0</v>
      </c>
      <c r="T2138" s="2">
        <f t="shared" si="404"/>
        <v>0</v>
      </c>
      <c r="U2138" s="2">
        <f>IF(O2138="Reg", R2138 * Inputs!$B$7, 0)</f>
        <v>0</v>
      </c>
      <c r="V2138" s="2">
        <f>MAX(F2138 + P2138*Inputs!$B$15 - (Q2138/Inputs!$B$16) - U2138, 0)</f>
        <v>0</v>
      </c>
    </row>
    <row r="2139" spans="1:22" x14ac:dyDescent="0.3">
      <c r="A2139" s="1">
        <v>46112.041666666657</v>
      </c>
      <c r="B2139" s="2">
        <v>16.03275518271905</v>
      </c>
      <c r="C2139" s="2">
        <v>13.725641880201779</v>
      </c>
      <c r="D2139" s="2">
        <f t="shared" si="396"/>
        <v>36.115097578073758</v>
      </c>
      <c r="E2139" s="2">
        <f t="shared" si="397"/>
        <v>6.2033482323304137</v>
      </c>
      <c r="F2139" s="2">
        <f t="shared" si="405"/>
        <v>0</v>
      </c>
      <c r="G2139" s="2">
        <f t="shared" si="406"/>
        <v>0</v>
      </c>
      <c r="H2139" s="2">
        <f>MIN(Inputs!$B$2, (Inputs!$B$14 - F2139)/Inputs!$B$15)</f>
        <v>170</v>
      </c>
      <c r="I2139" s="2">
        <f>MAX(MIN(Inputs!$B$2, F2139*Inputs!$B$16, Inputs!$B$14*Inputs!$B$4 - G2139), 0)</f>
        <v>0</v>
      </c>
      <c r="J2139" s="2">
        <f>MAX(MIN(Inputs!$B$2, F2139*Inputs!$B$16, (Inputs!$B$14-F2139)/Inputs!$B$15)*Inputs!$B$9, 0)</f>
        <v>0</v>
      </c>
      <c r="K2139" s="2">
        <f>MAX(E2139*Inputs!$B$5 - B2139 - Inputs!$B$8, 0) * H2139</f>
        <v>0</v>
      </c>
      <c r="L2139" s="2">
        <f>IF(B2139 &gt;= D2139*Inputs!$B$10, MAX(B2139 - E2139/Inputs!$B$5 - Inputs!$B$8, 0) * I2139, 0)</f>
        <v>0</v>
      </c>
      <c r="M2139" s="2">
        <f t="shared" si="398"/>
        <v>0</v>
      </c>
      <c r="N2139" s="3" t="str">
        <f t="shared" si="399"/>
        <v>Idle</v>
      </c>
      <c r="O2139" s="3" t="str">
        <f t="shared" si="407"/>
        <v>Idle</v>
      </c>
      <c r="P2139" s="2">
        <f t="shared" si="400"/>
        <v>0</v>
      </c>
      <c r="Q2139" s="2">
        <f t="shared" si="401"/>
        <v>0</v>
      </c>
      <c r="R2139" s="2">
        <f t="shared" si="402"/>
        <v>0</v>
      </c>
      <c r="S2139" s="2">
        <f t="shared" si="403"/>
        <v>0</v>
      </c>
      <c r="T2139" s="2">
        <f t="shared" si="404"/>
        <v>0</v>
      </c>
      <c r="U2139" s="2">
        <f>IF(O2139="Reg", R2139 * Inputs!$B$7, 0)</f>
        <v>0</v>
      </c>
      <c r="V2139" s="2">
        <f>MAX(F2139 + P2139*Inputs!$B$15 - (Q2139/Inputs!$B$16) - U2139, 0)</f>
        <v>0</v>
      </c>
    </row>
    <row r="2140" spans="1:22" x14ac:dyDescent="0.3">
      <c r="A2140" s="1">
        <v>46112.083333333343</v>
      </c>
      <c r="B2140" s="2">
        <v>11.681929823581211</v>
      </c>
      <c r="C2140" s="2">
        <v>5.5429837751195894</v>
      </c>
      <c r="D2140" s="2">
        <f t="shared" si="396"/>
        <v>36.115097578073758</v>
      </c>
      <c r="E2140" s="2">
        <f t="shared" si="397"/>
        <v>3.5312223685439061</v>
      </c>
      <c r="F2140" s="2">
        <f t="shared" si="405"/>
        <v>0</v>
      </c>
      <c r="G2140" s="2">
        <f t="shared" si="406"/>
        <v>0</v>
      </c>
      <c r="H2140" s="2">
        <f>MIN(Inputs!$B$2, (Inputs!$B$14 - F2140)/Inputs!$B$15)</f>
        <v>170</v>
      </c>
      <c r="I2140" s="2">
        <f>MAX(MIN(Inputs!$B$2, F2140*Inputs!$B$16, Inputs!$B$14*Inputs!$B$4 - G2140), 0)</f>
        <v>0</v>
      </c>
      <c r="J2140" s="2">
        <f>MAX(MIN(Inputs!$B$2, F2140*Inputs!$B$16, (Inputs!$B$14-F2140)/Inputs!$B$15)*Inputs!$B$9, 0)</f>
        <v>0</v>
      </c>
      <c r="K2140" s="2">
        <f>MAX(E2140*Inputs!$B$5 - B2140 - Inputs!$B$8, 0) * H2140</f>
        <v>0</v>
      </c>
      <c r="L2140" s="2">
        <f>IF(B2140 &gt;= D2140*Inputs!$B$10, MAX(B2140 - E2140/Inputs!$B$5 - Inputs!$B$8, 0) * I2140, 0)</f>
        <v>0</v>
      </c>
      <c r="M2140" s="2">
        <f t="shared" si="398"/>
        <v>0</v>
      </c>
      <c r="N2140" s="3" t="str">
        <f t="shared" si="399"/>
        <v>Idle</v>
      </c>
      <c r="O2140" s="3" t="str">
        <f t="shared" si="407"/>
        <v>Idle</v>
      </c>
      <c r="P2140" s="2">
        <f t="shared" si="400"/>
        <v>0</v>
      </c>
      <c r="Q2140" s="2">
        <f t="shared" si="401"/>
        <v>0</v>
      </c>
      <c r="R2140" s="2">
        <f t="shared" si="402"/>
        <v>0</v>
      </c>
      <c r="S2140" s="2">
        <f t="shared" si="403"/>
        <v>0</v>
      </c>
      <c r="T2140" s="2">
        <f t="shared" si="404"/>
        <v>0</v>
      </c>
      <c r="U2140" s="2">
        <f>IF(O2140="Reg", R2140 * Inputs!$B$7, 0)</f>
        <v>0</v>
      </c>
      <c r="V2140" s="2">
        <f>MAX(F2140 + P2140*Inputs!$B$15 - (Q2140/Inputs!$B$16) - U2140, 0)</f>
        <v>0</v>
      </c>
    </row>
    <row r="2141" spans="1:22" x14ac:dyDescent="0.3">
      <c r="A2141" s="1">
        <v>46112.125</v>
      </c>
      <c r="B2141" s="2">
        <v>6.8019371276173599</v>
      </c>
      <c r="C2141" s="2">
        <v>6.6504361597402051</v>
      </c>
      <c r="D2141" s="2">
        <f t="shared" si="396"/>
        <v>36.115097578073758</v>
      </c>
      <c r="E2141" s="2">
        <f t="shared" si="397"/>
        <v>1.5842340646137041</v>
      </c>
      <c r="F2141" s="2">
        <f t="shared" si="405"/>
        <v>0</v>
      </c>
      <c r="G2141" s="2">
        <f t="shared" si="406"/>
        <v>0</v>
      </c>
      <c r="H2141" s="2">
        <f>MIN(Inputs!$B$2, (Inputs!$B$14 - F2141)/Inputs!$B$15)</f>
        <v>170</v>
      </c>
      <c r="I2141" s="2">
        <f>MAX(MIN(Inputs!$B$2, F2141*Inputs!$B$16, Inputs!$B$14*Inputs!$B$4 - G2141), 0)</f>
        <v>0</v>
      </c>
      <c r="J2141" s="2">
        <f>MAX(MIN(Inputs!$B$2, F2141*Inputs!$B$16, (Inputs!$B$14-F2141)/Inputs!$B$15)*Inputs!$B$9, 0)</f>
        <v>0</v>
      </c>
      <c r="K2141" s="2">
        <f>MAX(E2141*Inputs!$B$5 - B2141 - Inputs!$B$8, 0) * H2141</f>
        <v>0</v>
      </c>
      <c r="L2141" s="2">
        <f>IF(B2141 &gt;= D2141*Inputs!$B$10, MAX(B2141 - E2141/Inputs!$B$5 - Inputs!$B$8, 0) * I2141, 0)</f>
        <v>0</v>
      </c>
      <c r="M2141" s="2">
        <f t="shared" si="398"/>
        <v>0</v>
      </c>
      <c r="N2141" s="3" t="str">
        <f t="shared" si="399"/>
        <v>Idle</v>
      </c>
      <c r="O2141" s="3" t="str">
        <f t="shared" si="407"/>
        <v>Idle</v>
      </c>
      <c r="P2141" s="2">
        <f t="shared" si="400"/>
        <v>0</v>
      </c>
      <c r="Q2141" s="2">
        <f t="shared" si="401"/>
        <v>0</v>
      </c>
      <c r="R2141" s="2">
        <f t="shared" si="402"/>
        <v>0</v>
      </c>
      <c r="S2141" s="2">
        <f t="shared" si="403"/>
        <v>0</v>
      </c>
      <c r="T2141" s="2">
        <f t="shared" si="404"/>
        <v>0</v>
      </c>
      <c r="U2141" s="2">
        <f>IF(O2141="Reg", R2141 * Inputs!$B$7, 0)</f>
        <v>0</v>
      </c>
      <c r="V2141" s="2">
        <f>MAX(F2141 + P2141*Inputs!$B$15 - (Q2141/Inputs!$B$16) - U2141, 0)</f>
        <v>0</v>
      </c>
    </row>
    <row r="2142" spans="1:22" x14ac:dyDescent="0.3">
      <c r="A2142" s="1">
        <v>46112.166666666657</v>
      </c>
      <c r="B2142" s="2">
        <v>2.703467260064865</v>
      </c>
      <c r="C2142" s="2">
        <v>3.1462688898947708</v>
      </c>
      <c r="D2142" s="2">
        <f t="shared" si="396"/>
        <v>36.115097578073758</v>
      </c>
      <c r="E2142" s="2">
        <f t="shared" si="397"/>
        <v>19.73669688715631</v>
      </c>
      <c r="F2142" s="2">
        <f t="shared" si="405"/>
        <v>0</v>
      </c>
      <c r="G2142" s="2">
        <f t="shared" si="406"/>
        <v>0</v>
      </c>
      <c r="H2142" s="2">
        <f>MIN(Inputs!$B$2, (Inputs!$B$14 - F2142)/Inputs!$B$15)</f>
        <v>170</v>
      </c>
      <c r="I2142" s="2">
        <f>MAX(MIN(Inputs!$B$2, F2142*Inputs!$B$16, Inputs!$B$14*Inputs!$B$4 - G2142), 0)</f>
        <v>0</v>
      </c>
      <c r="J2142" s="2">
        <f>MAX(MIN(Inputs!$B$2, F2142*Inputs!$B$16, (Inputs!$B$14-F2142)/Inputs!$B$15)*Inputs!$B$9, 0)</f>
        <v>0</v>
      </c>
      <c r="K2142" s="2">
        <f>MAX(E2142*Inputs!$B$5 - B2142 - Inputs!$B$8, 0) * H2142</f>
        <v>0</v>
      </c>
      <c r="L2142" s="2">
        <f>IF(B2142 &gt;= D2142*Inputs!$B$10, MAX(B2142 - E2142/Inputs!$B$5 - Inputs!$B$8, 0) * I2142, 0)</f>
        <v>0</v>
      </c>
      <c r="M2142" s="2">
        <f t="shared" si="398"/>
        <v>0</v>
      </c>
      <c r="N2142" s="3" t="str">
        <f t="shared" si="399"/>
        <v>Idle</v>
      </c>
      <c r="O2142" s="3" t="str">
        <f t="shared" si="407"/>
        <v>Idle</v>
      </c>
      <c r="P2142" s="2">
        <f t="shared" si="400"/>
        <v>0</v>
      </c>
      <c r="Q2142" s="2">
        <f t="shared" si="401"/>
        <v>0</v>
      </c>
      <c r="R2142" s="2">
        <f t="shared" si="402"/>
        <v>0</v>
      </c>
      <c r="S2142" s="2">
        <f t="shared" si="403"/>
        <v>0</v>
      </c>
      <c r="T2142" s="2">
        <f t="shared" si="404"/>
        <v>0</v>
      </c>
      <c r="U2142" s="2">
        <f>IF(O2142="Reg", R2142 * Inputs!$B$7, 0)</f>
        <v>0</v>
      </c>
      <c r="V2142" s="2">
        <f>MAX(F2142 + P2142*Inputs!$B$15 - (Q2142/Inputs!$B$16) - U2142, 0)</f>
        <v>0</v>
      </c>
    </row>
    <row r="2143" spans="1:22" x14ac:dyDescent="0.3">
      <c r="A2143" s="1">
        <v>46112.208333333343</v>
      </c>
      <c r="B2143" s="2">
        <v>0</v>
      </c>
      <c r="C2143" s="2">
        <v>19.180013126466761</v>
      </c>
      <c r="D2143" s="2">
        <f t="shared" si="396"/>
        <v>36.115097578073758</v>
      </c>
      <c r="E2143" s="2">
        <f t="shared" si="397"/>
        <v>20.071843718480768</v>
      </c>
      <c r="F2143" s="2">
        <f t="shared" si="405"/>
        <v>0</v>
      </c>
      <c r="G2143" s="2">
        <f t="shared" si="406"/>
        <v>0</v>
      </c>
      <c r="H2143" s="2">
        <f>MIN(Inputs!$B$2, (Inputs!$B$14 - F2143)/Inputs!$B$15)</f>
        <v>170</v>
      </c>
      <c r="I2143" s="2">
        <f>MAX(MIN(Inputs!$B$2, F2143*Inputs!$B$16, Inputs!$B$14*Inputs!$B$4 - G2143), 0)</f>
        <v>0</v>
      </c>
      <c r="J2143" s="2">
        <f>MAX(MIN(Inputs!$B$2, F2143*Inputs!$B$16, (Inputs!$B$14-F2143)/Inputs!$B$15)*Inputs!$B$9, 0)</f>
        <v>0</v>
      </c>
      <c r="K2143" s="2">
        <f>MAX(E2143*Inputs!$B$5 - B2143 - Inputs!$B$8, 0) * H2143</f>
        <v>0</v>
      </c>
      <c r="L2143" s="2">
        <f>IF(B2143 &gt;= D2143*Inputs!$B$10, MAX(B2143 - E2143/Inputs!$B$5 - Inputs!$B$8, 0) * I2143, 0)</f>
        <v>0</v>
      </c>
      <c r="M2143" s="2">
        <f t="shared" si="398"/>
        <v>0</v>
      </c>
      <c r="N2143" s="3" t="str">
        <f t="shared" si="399"/>
        <v>Idle</v>
      </c>
      <c r="O2143" s="3" t="str">
        <f t="shared" si="407"/>
        <v>Idle</v>
      </c>
      <c r="P2143" s="2">
        <f t="shared" si="400"/>
        <v>0</v>
      </c>
      <c r="Q2143" s="2">
        <f t="shared" si="401"/>
        <v>0</v>
      </c>
      <c r="R2143" s="2">
        <f t="shared" si="402"/>
        <v>0</v>
      </c>
      <c r="S2143" s="2">
        <f t="shared" si="403"/>
        <v>0</v>
      </c>
      <c r="T2143" s="2">
        <f t="shared" si="404"/>
        <v>0</v>
      </c>
      <c r="U2143" s="2">
        <f>IF(O2143="Reg", R2143 * Inputs!$B$7, 0)</f>
        <v>0</v>
      </c>
      <c r="V2143" s="2">
        <f>MAX(F2143 + P2143*Inputs!$B$15 - (Q2143/Inputs!$B$16) - U2143, 0)</f>
        <v>0</v>
      </c>
    </row>
    <row r="2144" spans="1:22" x14ac:dyDescent="0.3">
      <c r="A2144" s="1">
        <v>46112.25</v>
      </c>
      <c r="B2144" s="2">
        <v>0</v>
      </c>
      <c r="C2144" s="2">
        <v>10.34457562871961</v>
      </c>
      <c r="D2144" s="2">
        <f t="shared" si="396"/>
        <v>36.115097578073758</v>
      </c>
      <c r="E2144" s="2">
        <f t="shared" si="397"/>
        <v>22.46217781716599</v>
      </c>
      <c r="F2144" s="2">
        <f t="shared" si="405"/>
        <v>0</v>
      </c>
      <c r="G2144" s="2">
        <f t="shared" si="406"/>
        <v>0</v>
      </c>
      <c r="H2144" s="2">
        <f>MIN(Inputs!$B$2, (Inputs!$B$14 - F2144)/Inputs!$B$15)</f>
        <v>170</v>
      </c>
      <c r="I2144" s="2">
        <f>MAX(MIN(Inputs!$B$2, F2144*Inputs!$B$16, Inputs!$B$14*Inputs!$B$4 - G2144), 0)</f>
        <v>0</v>
      </c>
      <c r="J2144" s="2">
        <f>MAX(MIN(Inputs!$B$2, F2144*Inputs!$B$16, (Inputs!$B$14-F2144)/Inputs!$B$15)*Inputs!$B$9, 0)</f>
        <v>0</v>
      </c>
      <c r="K2144" s="2">
        <f>MAX(E2144*Inputs!$B$5 - B2144 - Inputs!$B$8, 0) * H2144</f>
        <v>0</v>
      </c>
      <c r="L2144" s="2">
        <f>IF(B2144 &gt;= D2144*Inputs!$B$10, MAX(B2144 - E2144/Inputs!$B$5 - Inputs!$B$8, 0) * I2144, 0)</f>
        <v>0</v>
      </c>
      <c r="M2144" s="2">
        <f t="shared" si="398"/>
        <v>0</v>
      </c>
      <c r="N2144" s="3" t="str">
        <f t="shared" si="399"/>
        <v>Idle</v>
      </c>
      <c r="O2144" s="3" t="str">
        <f t="shared" si="407"/>
        <v>Idle</v>
      </c>
      <c r="P2144" s="2">
        <f t="shared" si="400"/>
        <v>0</v>
      </c>
      <c r="Q2144" s="2">
        <f t="shared" si="401"/>
        <v>0</v>
      </c>
      <c r="R2144" s="2">
        <f t="shared" si="402"/>
        <v>0</v>
      </c>
      <c r="S2144" s="2">
        <f t="shared" si="403"/>
        <v>0</v>
      </c>
      <c r="T2144" s="2">
        <f t="shared" si="404"/>
        <v>0</v>
      </c>
      <c r="U2144" s="2">
        <f>IF(O2144="Reg", R2144 * Inputs!$B$7, 0)</f>
        <v>0</v>
      </c>
      <c r="V2144" s="2">
        <f>MAX(F2144 + P2144*Inputs!$B$15 - (Q2144/Inputs!$B$16) - U2144, 0)</f>
        <v>0</v>
      </c>
    </row>
    <row r="2145" spans="1:22" x14ac:dyDescent="0.3">
      <c r="A2145" s="1">
        <v>46112.291666666657</v>
      </c>
      <c r="B2145" s="2">
        <v>0</v>
      </c>
      <c r="C2145" s="2">
        <v>5.6922541478660609</v>
      </c>
      <c r="D2145" s="2">
        <f t="shared" si="396"/>
        <v>36.115097578073758</v>
      </c>
      <c r="E2145" s="2">
        <f t="shared" si="397"/>
        <v>25.680476028077198</v>
      </c>
      <c r="F2145" s="2">
        <f t="shared" si="405"/>
        <v>0</v>
      </c>
      <c r="G2145" s="2">
        <f t="shared" si="406"/>
        <v>0</v>
      </c>
      <c r="H2145" s="2">
        <f>MIN(Inputs!$B$2, (Inputs!$B$14 - F2145)/Inputs!$B$15)</f>
        <v>170</v>
      </c>
      <c r="I2145" s="2">
        <f>MAX(MIN(Inputs!$B$2, F2145*Inputs!$B$16, Inputs!$B$14*Inputs!$B$4 - G2145), 0)</f>
        <v>0</v>
      </c>
      <c r="J2145" s="2">
        <f>MAX(MIN(Inputs!$B$2, F2145*Inputs!$B$16, (Inputs!$B$14-F2145)/Inputs!$B$15)*Inputs!$B$9, 0)</f>
        <v>0</v>
      </c>
      <c r="K2145" s="2">
        <f>MAX(E2145*Inputs!$B$5 - B2145 - Inputs!$B$8, 0) * H2145</f>
        <v>441.79921380034864</v>
      </c>
      <c r="L2145" s="2">
        <f>IF(B2145 &gt;= D2145*Inputs!$B$10, MAX(B2145 - E2145/Inputs!$B$5 - Inputs!$B$8, 0) * I2145, 0)</f>
        <v>0</v>
      </c>
      <c r="M2145" s="2">
        <f t="shared" si="398"/>
        <v>0</v>
      </c>
      <c r="N2145" s="3" t="str">
        <f t="shared" si="399"/>
        <v>Charge</v>
      </c>
      <c r="O2145" s="3" t="str">
        <f t="shared" si="407"/>
        <v>Charge</v>
      </c>
      <c r="P2145" s="2">
        <f t="shared" si="400"/>
        <v>170</v>
      </c>
      <c r="Q2145" s="2">
        <f t="shared" si="401"/>
        <v>0</v>
      </c>
      <c r="R2145" s="2">
        <f t="shared" si="402"/>
        <v>0</v>
      </c>
      <c r="S2145" s="2">
        <f t="shared" si="403"/>
        <v>0</v>
      </c>
      <c r="T2145" s="2">
        <f t="shared" si="404"/>
        <v>0</v>
      </c>
      <c r="U2145" s="2">
        <f>IF(O2145="Reg", R2145 * Inputs!$B$7, 0)</f>
        <v>0</v>
      </c>
      <c r="V2145" s="2">
        <f>MAX(F2145 + P2145*Inputs!$B$15 - (Q2145/Inputs!$B$16) - U2145, 0)</f>
        <v>170</v>
      </c>
    </row>
    <row r="2146" spans="1:22" x14ac:dyDescent="0.3">
      <c r="A2146" s="1">
        <v>46112.333333333343</v>
      </c>
      <c r="B2146" s="2">
        <v>0</v>
      </c>
      <c r="C2146" s="2">
        <v>4.1383860741109304</v>
      </c>
      <c r="D2146" s="2">
        <f t="shared" si="396"/>
        <v>36.115097578073758</v>
      </c>
      <c r="E2146" s="2">
        <f t="shared" si="397"/>
        <v>33.229178403152709</v>
      </c>
      <c r="F2146" s="2">
        <f t="shared" si="405"/>
        <v>170</v>
      </c>
      <c r="G2146" s="2">
        <f t="shared" si="406"/>
        <v>0</v>
      </c>
      <c r="H2146" s="2">
        <f>MIN(Inputs!$B$2, (Inputs!$B$14 - F2146)/Inputs!$B$15)</f>
        <v>170</v>
      </c>
      <c r="I2146" s="2">
        <f>MAX(MIN(Inputs!$B$2, F2146*Inputs!$B$16, Inputs!$B$14*Inputs!$B$4 - G2146), 0)</f>
        <v>170</v>
      </c>
      <c r="J2146" s="2">
        <f>MAX(MIN(Inputs!$B$2, F2146*Inputs!$B$16, (Inputs!$B$14-F2146)/Inputs!$B$15)*Inputs!$B$9, 0)</f>
        <v>136</v>
      </c>
      <c r="K2146" s="2">
        <f>MAX(E2146*Inputs!$B$5 - B2146 - Inputs!$B$8, 0) * H2146</f>
        <v>1571.0850891116452</v>
      </c>
      <c r="L2146" s="2">
        <f>IF(B2146 &gt;= D2146*Inputs!$B$10, MAX(B2146 - E2146/Inputs!$B$5 - Inputs!$B$8, 0) * I2146, 0)</f>
        <v>0</v>
      </c>
      <c r="M2146" s="2">
        <f t="shared" si="398"/>
        <v>562.8205060790865</v>
      </c>
      <c r="N2146" s="3" t="str">
        <f t="shared" si="399"/>
        <v>Charge</v>
      </c>
      <c r="O2146" s="3" t="str">
        <f t="shared" si="407"/>
        <v>Charge</v>
      </c>
      <c r="P2146" s="2">
        <f t="shared" si="400"/>
        <v>170</v>
      </c>
      <c r="Q2146" s="2">
        <f t="shared" si="401"/>
        <v>0</v>
      </c>
      <c r="R2146" s="2">
        <f t="shared" si="402"/>
        <v>0</v>
      </c>
      <c r="S2146" s="2">
        <f t="shared" si="403"/>
        <v>0</v>
      </c>
      <c r="T2146" s="2">
        <f t="shared" si="404"/>
        <v>0</v>
      </c>
      <c r="U2146" s="2">
        <f>IF(O2146="Reg", R2146 * Inputs!$B$7, 0)</f>
        <v>0</v>
      </c>
      <c r="V2146" s="2">
        <f>MAX(F2146 + P2146*Inputs!$B$15 - (Q2146/Inputs!$B$16) - U2146, 0)</f>
        <v>340</v>
      </c>
    </row>
    <row r="2147" spans="1:22" x14ac:dyDescent="0.3">
      <c r="A2147" s="1">
        <v>46112.375</v>
      </c>
      <c r="B2147" s="2">
        <v>115.716714062873</v>
      </c>
      <c r="C2147" s="2">
        <v>4.6107662354973513</v>
      </c>
      <c r="D2147" s="2">
        <f t="shared" si="396"/>
        <v>36.115097578073758</v>
      </c>
      <c r="E2147" s="2">
        <f t="shared" si="397"/>
        <v>41.712701321401916</v>
      </c>
      <c r="F2147" s="2">
        <f t="shared" si="405"/>
        <v>340</v>
      </c>
      <c r="G2147" s="2">
        <f t="shared" si="406"/>
        <v>0</v>
      </c>
      <c r="H2147" s="2">
        <f>MIN(Inputs!$B$2, (Inputs!$B$14 - F2147)/Inputs!$B$15)</f>
        <v>0</v>
      </c>
      <c r="I2147" s="2">
        <f>MAX(MIN(Inputs!$B$2, F2147*Inputs!$B$16, Inputs!$B$14*Inputs!$B$4 - G2147), 0)</f>
        <v>170</v>
      </c>
      <c r="J2147" s="2">
        <f>MAX(MIN(Inputs!$B$2, F2147*Inputs!$B$16, (Inputs!$B$14-F2147)/Inputs!$B$15)*Inputs!$B$9, 0)</f>
        <v>0</v>
      </c>
      <c r="K2147" s="2">
        <f>MAX(E2147*Inputs!$B$5 - B2147 - Inputs!$B$8, 0) * H2147</f>
        <v>0</v>
      </c>
      <c r="L2147" s="2">
        <f>IF(B2147 &gt;= D2147*Inputs!$B$10, MAX(B2147 - E2147/Inputs!$B$5 - Inputs!$B$8, 0) * I2147, 0)</f>
        <v>8213.7059081448551</v>
      </c>
      <c r="M2147" s="2">
        <f t="shared" si="398"/>
        <v>0</v>
      </c>
      <c r="N2147" s="3" t="str">
        <f t="shared" si="399"/>
        <v>Discharge</v>
      </c>
      <c r="O2147" s="3" t="str">
        <f t="shared" si="407"/>
        <v>Discharge</v>
      </c>
      <c r="P2147" s="2">
        <f t="shared" si="400"/>
        <v>0</v>
      </c>
      <c r="Q2147" s="2">
        <f t="shared" si="401"/>
        <v>170</v>
      </c>
      <c r="R2147" s="2">
        <f t="shared" si="402"/>
        <v>0</v>
      </c>
      <c r="S2147" s="2">
        <f t="shared" si="403"/>
        <v>19671.841390688409</v>
      </c>
      <c r="T2147" s="2">
        <f t="shared" si="404"/>
        <v>0</v>
      </c>
      <c r="U2147" s="2">
        <f>IF(O2147="Reg", R2147 * Inputs!$B$7, 0)</f>
        <v>0</v>
      </c>
      <c r="V2147" s="2">
        <f>MAX(F2147 + P2147*Inputs!$B$15 - (Q2147/Inputs!$B$16) - U2147, 0)</f>
        <v>170</v>
      </c>
    </row>
    <row r="2148" spans="1:22" x14ac:dyDescent="0.3">
      <c r="A2148" s="1">
        <v>46112.416666666657</v>
      </c>
      <c r="B2148" s="2">
        <v>4.714348248011607</v>
      </c>
      <c r="C2148" s="2">
        <v>10.04821135667623</v>
      </c>
      <c r="D2148" s="2">
        <f t="shared" si="396"/>
        <v>36.115097578073758</v>
      </c>
      <c r="E2148" s="2">
        <f t="shared" si="397"/>
        <v>31.396839779958778</v>
      </c>
      <c r="F2148" s="2">
        <f t="shared" si="405"/>
        <v>170</v>
      </c>
      <c r="G2148" s="2">
        <f t="shared" si="406"/>
        <v>170</v>
      </c>
      <c r="H2148" s="2">
        <f>MIN(Inputs!$B$2, (Inputs!$B$14 - F2148)/Inputs!$B$15)</f>
        <v>170</v>
      </c>
      <c r="I2148" s="2">
        <f>MAX(MIN(Inputs!$B$2, F2148*Inputs!$B$16, Inputs!$B$14*Inputs!$B$4 - G2148), 0)</f>
        <v>170</v>
      </c>
      <c r="J2148" s="2">
        <f>MAX(MIN(Inputs!$B$2, F2148*Inputs!$B$16, (Inputs!$B$14-F2148)/Inputs!$B$15)*Inputs!$B$9, 0)</f>
        <v>136</v>
      </c>
      <c r="K2148" s="2">
        <f>MAX(E2148*Inputs!$B$5 - B2148 - Inputs!$B$8, 0) * H2148</f>
        <v>495.52802891986028</v>
      </c>
      <c r="L2148" s="2">
        <f>IF(B2148 &gt;= D2148*Inputs!$B$10, MAX(B2148 - E2148/Inputs!$B$5 - Inputs!$B$8, 0) * I2148, 0)</f>
        <v>0</v>
      </c>
      <c r="M2148" s="2">
        <f t="shared" si="398"/>
        <v>1366.5567445079673</v>
      </c>
      <c r="N2148" s="3" t="str">
        <f t="shared" si="399"/>
        <v>Reg</v>
      </c>
      <c r="O2148" s="3" t="str">
        <f t="shared" si="407"/>
        <v>Discharge</v>
      </c>
      <c r="P2148" s="2">
        <f t="shared" si="400"/>
        <v>0</v>
      </c>
      <c r="Q2148" s="2">
        <f t="shared" si="401"/>
        <v>170</v>
      </c>
      <c r="R2148" s="2">
        <f t="shared" si="402"/>
        <v>0</v>
      </c>
      <c r="S2148" s="2">
        <f t="shared" si="403"/>
        <v>801.43920216197318</v>
      </c>
      <c r="T2148" s="2">
        <f t="shared" si="404"/>
        <v>0</v>
      </c>
      <c r="U2148" s="2">
        <f>IF(O2148="Reg", R2148 * Inputs!$B$7, 0)</f>
        <v>0</v>
      </c>
      <c r="V2148" s="2">
        <f>MAX(F2148 + P2148*Inputs!$B$15 - (Q2148/Inputs!$B$16) - U2148, 0)</f>
        <v>0</v>
      </c>
    </row>
    <row r="2149" spans="1:22" x14ac:dyDescent="0.3">
      <c r="A2149" s="1">
        <v>46112.458333333343</v>
      </c>
      <c r="B2149" s="2">
        <v>14.342004592111341</v>
      </c>
      <c r="C2149" s="2">
        <v>4.527030774918539</v>
      </c>
      <c r="D2149" s="2">
        <f t="shared" si="396"/>
        <v>36.115097578073758</v>
      </c>
      <c r="E2149" s="2">
        <f t="shared" si="397"/>
        <v>41.36440527703764</v>
      </c>
      <c r="F2149" s="2">
        <f t="shared" si="405"/>
        <v>0</v>
      </c>
      <c r="G2149" s="2">
        <f t="shared" si="406"/>
        <v>340</v>
      </c>
      <c r="H2149" s="2">
        <f>MIN(Inputs!$B$2, (Inputs!$B$14 - F2149)/Inputs!$B$15)</f>
        <v>170</v>
      </c>
      <c r="I2149" s="2">
        <f>MAX(MIN(Inputs!$B$2, F2149*Inputs!$B$16, Inputs!$B$14*Inputs!$B$4 - G2149), 0)</f>
        <v>0</v>
      </c>
      <c r="J2149" s="2">
        <f>MAX(MIN(Inputs!$B$2, F2149*Inputs!$B$16, (Inputs!$B$14-F2149)/Inputs!$B$15)*Inputs!$B$9, 0)</f>
        <v>0</v>
      </c>
      <c r="K2149" s="2">
        <f>MAX(E2149*Inputs!$B$5 - B2149 - Inputs!$B$8, 0) * H2149</f>
        <v>349.97424878590357</v>
      </c>
      <c r="L2149" s="2">
        <f>IF(B2149 &gt;= D2149*Inputs!$B$10, MAX(B2149 - E2149/Inputs!$B$5 - Inputs!$B$8, 0) * I2149, 0)</f>
        <v>0</v>
      </c>
      <c r="M2149" s="2">
        <f t="shared" si="398"/>
        <v>0</v>
      </c>
      <c r="N2149" s="3" t="str">
        <f t="shared" si="399"/>
        <v>Charge</v>
      </c>
      <c r="O2149" s="3" t="str">
        <f t="shared" si="407"/>
        <v>Charge</v>
      </c>
      <c r="P2149" s="2">
        <f t="shared" si="400"/>
        <v>170</v>
      </c>
      <c r="Q2149" s="2">
        <f t="shared" si="401"/>
        <v>0</v>
      </c>
      <c r="R2149" s="2">
        <f t="shared" si="402"/>
        <v>0</v>
      </c>
      <c r="S2149" s="2">
        <f t="shared" si="403"/>
        <v>-2438.1407806589277</v>
      </c>
      <c r="T2149" s="2">
        <f t="shared" si="404"/>
        <v>0</v>
      </c>
      <c r="U2149" s="2">
        <f>IF(O2149="Reg", R2149 * Inputs!$B$7, 0)</f>
        <v>0</v>
      </c>
      <c r="V2149" s="2">
        <f>MAX(F2149 + P2149*Inputs!$B$15 - (Q2149/Inputs!$B$16) - U2149, 0)</f>
        <v>170</v>
      </c>
    </row>
    <row r="2150" spans="1:22" x14ac:dyDescent="0.3">
      <c r="A2150" s="1">
        <v>46112.5</v>
      </c>
      <c r="B2150" s="2">
        <v>19.309789265467248</v>
      </c>
      <c r="C2150" s="2">
        <v>16.19894250387954</v>
      </c>
      <c r="D2150" s="2">
        <f t="shared" si="396"/>
        <v>36.115097578073758</v>
      </c>
      <c r="E2150" s="2">
        <f t="shared" si="397"/>
        <v>51.044272997499831</v>
      </c>
      <c r="F2150" s="2">
        <f t="shared" si="405"/>
        <v>170</v>
      </c>
      <c r="G2150" s="2">
        <f t="shared" si="406"/>
        <v>340</v>
      </c>
      <c r="H2150" s="2">
        <f>MIN(Inputs!$B$2, (Inputs!$B$14 - F2150)/Inputs!$B$15)</f>
        <v>170</v>
      </c>
      <c r="I2150" s="2">
        <f>MAX(MIN(Inputs!$B$2, F2150*Inputs!$B$16, Inputs!$B$14*Inputs!$B$4 - G2150), 0)</f>
        <v>0</v>
      </c>
      <c r="J2150" s="2">
        <f>MAX(MIN(Inputs!$B$2, F2150*Inputs!$B$16, (Inputs!$B$14-F2150)/Inputs!$B$15)*Inputs!$B$9, 0)</f>
        <v>136</v>
      </c>
      <c r="K2150" s="2">
        <f>MAX(E2150*Inputs!$B$5 - B2150 - Inputs!$B$8, 0) * H2150</f>
        <v>953.55906529654249</v>
      </c>
      <c r="L2150" s="2">
        <f>IF(B2150 &gt;= D2150*Inputs!$B$10, MAX(B2150 - E2150/Inputs!$B$5 - Inputs!$B$8, 0) * I2150, 0)</f>
        <v>0</v>
      </c>
      <c r="M2150" s="2">
        <f t="shared" si="398"/>
        <v>2203.0561805276175</v>
      </c>
      <c r="N2150" s="3" t="str">
        <f t="shared" si="399"/>
        <v>Reg</v>
      </c>
      <c r="O2150" s="3" t="str">
        <f t="shared" si="407"/>
        <v>Charge</v>
      </c>
      <c r="P2150" s="2">
        <f t="shared" si="400"/>
        <v>170</v>
      </c>
      <c r="Q2150" s="2">
        <f t="shared" si="401"/>
        <v>0</v>
      </c>
      <c r="R2150" s="2">
        <f t="shared" si="402"/>
        <v>0</v>
      </c>
      <c r="S2150" s="2">
        <f t="shared" si="403"/>
        <v>-3282.6641751294324</v>
      </c>
      <c r="T2150" s="2">
        <f t="shared" si="404"/>
        <v>0</v>
      </c>
      <c r="U2150" s="2">
        <f>IF(O2150="Reg", R2150 * Inputs!$B$7, 0)</f>
        <v>0</v>
      </c>
      <c r="V2150" s="2">
        <f>MAX(F2150 + P2150*Inputs!$B$15 - (Q2150/Inputs!$B$16) - U2150, 0)</f>
        <v>340</v>
      </c>
    </row>
    <row r="2151" spans="1:22" x14ac:dyDescent="0.3">
      <c r="A2151" s="1">
        <v>46112.541666666657</v>
      </c>
      <c r="B2151" s="2">
        <v>45.292214250453043</v>
      </c>
      <c r="C2151" s="2">
        <v>3.293261983892247</v>
      </c>
      <c r="D2151" s="2">
        <f t="shared" si="396"/>
        <v>36.115097578073758</v>
      </c>
      <c r="E2151" s="2">
        <f t="shared" si="397"/>
        <v>59.69597862011895</v>
      </c>
      <c r="F2151" s="2">
        <f t="shared" si="405"/>
        <v>340</v>
      </c>
      <c r="G2151" s="2">
        <f t="shared" si="406"/>
        <v>340</v>
      </c>
      <c r="H2151" s="2">
        <f>MIN(Inputs!$B$2, (Inputs!$B$14 - F2151)/Inputs!$B$15)</f>
        <v>0</v>
      </c>
      <c r="I2151" s="2">
        <f>MAX(MIN(Inputs!$B$2, F2151*Inputs!$B$16, Inputs!$B$14*Inputs!$B$4 - G2151), 0)</f>
        <v>0</v>
      </c>
      <c r="J2151" s="2">
        <f>MAX(MIN(Inputs!$B$2, F2151*Inputs!$B$16, (Inputs!$B$14-F2151)/Inputs!$B$15)*Inputs!$B$9, 0)</f>
        <v>0</v>
      </c>
      <c r="K2151" s="2">
        <f>MAX(E2151*Inputs!$B$5 - B2151 - Inputs!$B$8, 0) * H2151</f>
        <v>0</v>
      </c>
      <c r="L2151" s="2">
        <f>IF(B2151 &gt;= D2151*Inputs!$B$10, MAX(B2151 - E2151/Inputs!$B$5 - Inputs!$B$8, 0) * I2151, 0)</f>
        <v>0</v>
      </c>
      <c r="M2151" s="2">
        <f t="shared" si="398"/>
        <v>0</v>
      </c>
      <c r="N2151" s="3" t="str">
        <f t="shared" si="399"/>
        <v>Idle</v>
      </c>
      <c r="O2151" s="3" t="str">
        <f t="shared" si="407"/>
        <v>Idle</v>
      </c>
      <c r="P2151" s="2">
        <f t="shared" si="400"/>
        <v>0</v>
      </c>
      <c r="Q2151" s="2">
        <f t="shared" si="401"/>
        <v>0</v>
      </c>
      <c r="R2151" s="2">
        <f t="shared" si="402"/>
        <v>0</v>
      </c>
      <c r="S2151" s="2">
        <f t="shared" si="403"/>
        <v>0</v>
      </c>
      <c r="T2151" s="2">
        <f t="shared" si="404"/>
        <v>0</v>
      </c>
      <c r="U2151" s="2">
        <f>IF(O2151="Reg", R2151 * Inputs!$B$7, 0)</f>
        <v>0</v>
      </c>
      <c r="V2151" s="2">
        <f>MAX(F2151 + P2151*Inputs!$B$15 - (Q2151/Inputs!$B$16) - U2151, 0)</f>
        <v>340</v>
      </c>
    </row>
    <row r="2152" spans="1:22" x14ac:dyDescent="0.3">
      <c r="A2152" s="1">
        <v>46112.583333333343</v>
      </c>
      <c r="B2152" s="2">
        <v>50.901137509495257</v>
      </c>
      <c r="C2152" s="2">
        <v>19.162423115661969</v>
      </c>
      <c r="D2152" s="2">
        <f t="shared" si="396"/>
        <v>36.115097578073758</v>
      </c>
      <c r="E2152" s="2">
        <f t="shared" si="397"/>
        <v>63.621241248391946</v>
      </c>
      <c r="F2152" s="2">
        <f t="shared" si="405"/>
        <v>340</v>
      </c>
      <c r="G2152" s="2">
        <f t="shared" si="406"/>
        <v>340</v>
      </c>
      <c r="H2152" s="2">
        <f>MIN(Inputs!$B$2, (Inputs!$B$14 - F2152)/Inputs!$B$15)</f>
        <v>0</v>
      </c>
      <c r="I2152" s="2">
        <f>MAX(MIN(Inputs!$B$2, F2152*Inputs!$B$16, Inputs!$B$14*Inputs!$B$4 - G2152), 0)</f>
        <v>0</v>
      </c>
      <c r="J2152" s="2">
        <f>MAX(MIN(Inputs!$B$2, F2152*Inputs!$B$16, (Inputs!$B$14-F2152)/Inputs!$B$15)*Inputs!$B$9, 0)</f>
        <v>0</v>
      </c>
      <c r="K2152" s="2">
        <f>MAX(E2152*Inputs!$B$5 - B2152 - Inputs!$B$8, 0) * H2152</f>
        <v>0</v>
      </c>
      <c r="L2152" s="2">
        <f>IF(B2152 &gt;= D2152*Inputs!$B$10, MAX(B2152 - E2152/Inputs!$B$5 - Inputs!$B$8, 0) * I2152, 0)</f>
        <v>0</v>
      </c>
      <c r="M2152" s="2">
        <f t="shared" si="398"/>
        <v>0</v>
      </c>
      <c r="N2152" s="3" t="str">
        <f t="shared" si="399"/>
        <v>Idle</v>
      </c>
      <c r="O2152" s="3" t="str">
        <f t="shared" si="407"/>
        <v>Idle</v>
      </c>
      <c r="P2152" s="2">
        <f t="shared" si="400"/>
        <v>0</v>
      </c>
      <c r="Q2152" s="2">
        <f t="shared" si="401"/>
        <v>0</v>
      </c>
      <c r="R2152" s="2">
        <f t="shared" si="402"/>
        <v>0</v>
      </c>
      <c r="S2152" s="2">
        <f t="shared" si="403"/>
        <v>0</v>
      </c>
      <c r="T2152" s="2">
        <f t="shared" si="404"/>
        <v>0</v>
      </c>
      <c r="U2152" s="2">
        <f>IF(O2152="Reg", R2152 * Inputs!$B$7, 0)</f>
        <v>0</v>
      </c>
      <c r="V2152" s="2">
        <f>MAX(F2152 + P2152*Inputs!$B$15 - (Q2152/Inputs!$B$16) - U2152, 0)</f>
        <v>340</v>
      </c>
    </row>
    <row r="2153" spans="1:22" x14ac:dyDescent="0.3">
      <c r="A2153" s="1">
        <v>46112.625</v>
      </c>
      <c r="B2153" s="2">
        <v>53.821544814214157</v>
      </c>
      <c r="C2153" s="2">
        <v>4.4754548534154441</v>
      </c>
      <c r="D2153" s="2">
        <f t="shared" si="396"/>
        <v>36.115097578073758</v>
      </c>
      <c r="E2153" s="2">
        <f t="shared" si="397"/>
        <v>65.98460178518269</v>
      </c>
      <c r="F2153" s="2">
        <f t="shared" si="405"/>
        <v>340</v>
      </c>
      <c r="G2153" s="2">
        <f t="shared" si="406"/>
        <v>340</v>
      </c>
      <c r="H2153" s="2">
        <f>MIN(Inputs!$B$2, (Inputs!$B$14 - F2153)/Inputs!$B$15)</f>
        <v>0</v>
      </c>
      <c r="I2153" s="2">
        <f>MAX(MIN(Inputs!$B$2, F2153*Inputs!$B$16, Inputs!$B$14*Inputs!$B$4 - G2153), 0)</f>
        <v>0</v>
      </c>
      <c r="J2153" s="2">
        <f>MAX(MIN(Inputs!$B$2, F2153*Inputs!$B$16, (Inputs!$B$14-F2153)/Inputs!$B$15)*Inputs!$B$9, 0)</f>
        <v>0</v>
      </c>
      <c r="K2153" s="2">
        <f>MAX(E2153*Inputs!$B$5 - B2153 - Inputs!$B$8, 0) * H2153</f>
        <v>0</v>
      </c>
      <c r="L2153" s="2">
        <f>IF(B2153 &gt;= D2153*Inputs!$B$10, MAX(B2153 - E2153/Inputs!$B$5 - Inputs!$B$8, 0) * I2153, 0)</f>
        <v>0</v>
      </c>
      <c r="M2153" s="2">
        <f t="shared" si="398"/>
        <v>0</v>
      </c>
      <c r="N2153" s="3" t="str">
        <f t="shared" si="399"/>
        <v>Idle</v>
      </c>
      <c r="O2153" s="3" t="str">
        <f t="shared" si="407"/>
        <v>Idle</v>
      </c>
      <c r="P2153" s="2">
        <f t="shared" si="400"/>
        <v>0</v>
      </c>
      <c r="Q2153" s="2">
        <f t="shared" si="401"/>
        <v>0</v>
      </c>
      <c r="R2153" s="2">
        <f t="shared" si="402"/>
        <v>0</v>
      </c>
      <c r="S2153" s="2">
        <f t="shared" si="403"/>
        <v>0</v>
      </c>
      <c r="T2153" s="2">
        <f t="shared" si="404"/>
        <v>0</v>
      </c>
      <c r="U2153" s="2">
        <f>IF(O2153="Reg", R2153 * Inputs!$B$7, 0)</f>
        <v>0</v>
      </c>
      <c r="V2153" s="2">
        <f>MAX(F2153 + P2153*Inputs!$B$15 - (Q2153/Inputs!$B$16) - U2153, 0)</f>
        <v>340</v>
      </c>
    </row>
    <row r="2154" spans="1:22" x14ac:dyDescent="0.3">
      <c r="A2154" s="1">
        <v>46112.666666666657</v>
      </c>
      <c r="B2154" s="2">
        <v>64.519741230484811</v>
      </c>
      <c r="C2154" s="2">
        <v>22.567421358855519</v>
      </c>
      <c r="D2154" s="2">
        <f t="shared" si="396"/>
        <v>36.115097578073758</v>
      </c>
      <c r="E2154" s="2">
        <f t="shared" si="397"/>
        <v>66.963187844824589</v>
      </c>
      <c r="F2154" s="2">
        <f t="shared" si="405"/>
        <v>340</v>
      </c>
      <c r="G2154" s="2">
        <f t="shared" si="406"/>
        <v>340</v>
      </c>
      <c r="H2154" s="2">
        <f>MIN(Inputs!$B$2, (Inputs!$B$14 - F2154)/Inputs!$B$15)</f>
        <v>0</v>
      </c>
      <c r="I2154" s="2">
        <f>MAX(MIN(Inputs!$B$2, F2154*Inputs!$B$16, Inputs!$B$14*Inputs!$B$4 - G2154), 0)</f>
        <v>0</v>
      </c>
      <c r="J2154" s="2">
        <f>MAX(MIN(Inputs!$B$2, F2154*Inputs!$B$16, (Inputs!$B$14-F2154)/Inputs!$B$15)*Inputs!$B$9, 0)</f>
        <v>0</v>
      </c>
      <c r="K2154" s="2">
        <f>MAX(E2154*Inputs!$B$5 - B2154 - Inputs!$B$8, 0) * H2154</f>
        <v>0</v>
      </c>
      <c r="L2154" s="2">
        <f>IF(B2154 &gt;= D2154*Inputs!$B$10, MAX(B2154 - E2154/Inputs!$B$5 - Inputs!$B$8, 0) * I2154, 0)</f>
        <v>0</v>
      </c>
      <c r="M2154" s="2">
        <f t="shared" si="398"/>
        <v>0</v>
      </c>
      <c r="N2154" s="3" t="str">
        <f t="shared" si="399"/>
        <v>Idle</v>
      </c>
      <c r="O2154" s="3" t="str">
        <f t="shared" si="407"/>
        <v>Idle</v>
      </c>
      <c r="P2154" s="2">
        <f t="shared" si="400"/>
        <v>0</v>
      </c>
      <c r="Q2154" s="2">
        <f t="shared" si="401"/>
        <v>0</v>
      </c>
      <c r="R2154" s="2">
        <f t="shared" si="402"/>
        <v>0</v>
      </c>
      <c r="S2154" s="2">
        <f t="shared" si="403"/>
        <v>0</v>
      </c>
      <c r="T2154" s="2">
        <f t="shared" si="404"/>
        <v>0</v>
      </c>
      <c r="U2154" s="2">
        <f>IF(O2154="Reg", R2154 * Inputs!$B$7, 0)</f>
        <v>0</v>
      </c>
      <c r="V2154" s="2">
        <f>MAX(F2154 + P2154*Inputs!$B$15 - (Q2154/Inputs!$B$16) - U2154, 0)</f>
        <v>340</v>
      </c>
    </row>
    <row r="2155" spans="1:22" x14ac:dyDescent="0.3">
      <c r="A2155" s="1">
        <v>46112.708333333343</v>
      </c>
      <c r="B2155" s="2">
        <v>72.421210914884455</v>
      </c>
      <c r="C2155" s="2">
        <v>3.1911936269305539</v>
      </c>
      <c r="D2155" s="2">
        <f t="shared" si="396"/>
        <v>36.115097578073758</v>
      </c>
      <c r="E2155" s="2">
        <f t="shared" si="397"/>
        <v>64.015200645546813</v>
      </c>
      <c r="F2155" s="2">
        <f t="shared" si="405"/>
        <v>340</v>
      </c>
      <c r="G2155" s="2">
        <f t="shared" si="406"/>
        <v>340</v>
      </c>
      <c r="H2155" s="2">
        <f>MIN(Inputs!$B$2, (Inputs!$B$14 - F2155)/Inputs!$B$15)</f>
        <v>0</v>
      </c>
      <c r="I2155" s="2">
        <f>MAX(MIN(Inputs!$B$2, F2155*Inputs!$B$16, Inputs!$B$14*Inputs!$B$4 - G2155), 0)</f>
        <v>0</v>
      </c>
      <c r="J2155" s="2">
        <f>MAX(MIN(Inputs!$B$2, F2155*Inputs!$B$16, (Inputs!$B$14-F2155)/Inputs!$B$15)*Inputs!$B$9, 0)</f>
        <v>0</v>
      </c>
      <c r="K2155" s="2">
        <f>MAX(E2155*Inputs!$B$5 - B2155 - Inputs!$B$8, 0) * H2155</f>
        <v>0</v>
      </c>
      <c r="L2155" s="2">
        <f>IF(B2155 &gt;= D2155*Inputs!$B$10, MAX(B2155 - E2155/Inputs!$B$5 - Inputs!$B$8, 0) * I2155, 0)</f>
        <v>0</v>
      </c>
      <c r="M2155" s="2">
        <f t="shared" si="398"/>
        <v>0</v>
      </c>
      <c r="N2155" s="3" t="str">
        <f t="shared" si="399"/>
        <v>Idle</v>
      </c>
      <c r="O2155" s="3" t="str">
        <f t="shared" si="407"/>
        <v>Idle</v>
      </c>
      <c r="P2155" s="2">
        <f t="shared" si="400"/>
        <v>0</v>
      </c>
      <c r="Q2155" s="2">
        <f t="shared" si="401"/>
        <v>0</v>
      </c>
      <c r="R2155" s="2">
        <f t="shared" si="402"/>
        <v>0</v>
      </c>
      <c r="S2155" s="2">
        <f t="shared" si="403"/>
        <v>0</v>
      </c>
      <c r="T2155" s="2">
        <f t="shared" si="404"/>
        <v>0</v>
      </c>
      <c r="U2155" s="2">
        <f>IF(O2155="Reg", R2155 * Inputs!$B$7, 0)</f>
        <v>0</v>
      </c>
      <c r="V2155" s="2">
        <f>MAX(F2155 + P2155*Inputs!$B$15 - (Q2155/Inputs!$B$16) - U2155, 0)</f>
        <v>340</v>
      </c>
    </row>
    <row r="2156" spans="1:22" x14ac:dyDescent="0.3">
      <c r="A2156" s="1">
        <v>46112.75</v>
      </c>
      <c r="B2156" s="2">
        <v>71.220023001181985</v>
      </c>
      <c r="C2156" s="2">
        <v>6.0342881404004238</v>
      </c>
      <c r="D2156" s="2">
        <f t="shared" si="396"/>
        <v>36.115097578073758</v>
      </c>
      <c r="E2156" s="2">
        <f t="shared" si="397"/>
        <v>59.517390232788529</v>
      </c>
      <c r="F2156" s="2">
        <f t="shared" si="405"/>
        <v>340</v>
      </c>
      <c r="G2156" s="2">
        <f t="shared" si="406"/>
        <v>340</v>
      </c>
      <c r="H2156" s="2">
        <f>MIN(Inputs!$B$2, (Inputs!$B$14 - F2156)/Inputs!$B$15)</f>
        <v>0</v>
      </c>
      <c r="I2156" s="2">
        <f>MAX(MIN(Inputs!$B$2, F2156*Inputs!$B$16, Inputs!$B$14*Inputs!$B$4 - G2156), 0)</f>
        <v>0</v>
      </c>
      <c r="J2156" s="2">
        <f>MAX(MIN(Inputs!$B$2, F2156*Inputs!$B$16, (Inputs!$B$14-F2156)/Inputs!$B$15)*Inputs!$B$9, 0)</f>
        <v>0</v>
      </c>
      <c r="K2156" s="2">
        <f>MAX(E2156*Inputs!$B$5 - B2156 - Inputs!$B$8, 0) * H2156</f>
        <v>0</v>
      </c>
      <c r="L2156" s="2">
        <f>IF(B2156 &gt;= D2156*Inputs!$B$10, MAX(B2156 - E2156/Inputs!$B$5 - Inputs!$B$8, 0) * I2156, 0)</f>
        <v>0</v>
      </c>
      <c r="M2156" s="2">
        <f t="shared" si="398"/>
        <v>0</v>
      </c>
      <c r="N2156" s="3" t="str">
        <f t="shared" si="399"/>
        <v>Idle</v>
      </c>
      <c r="O2156" s="3" t="str">
        <f t="shared" si="407"/>
        <v>Idle</v>
      </c>
      <c r="P2156" s="2">
        <f t="shared" si="400"/>
        <v>0</v>
      </c>
      <c r="Q2156" s="2">
        <f t="shared" si="401"/>
        <v>0</v>
      </c>
      <c r="R2156" s="2">
        <f t="shared" si="402"/>
        <v>0</v>
      </c>
      <c r="S2156" s="2">
        <f t="shared" si="403"/>
        <v>0</v>
      </c>
      <c r="T2156" s="2">
        <f t="shared" si="404"/>
        <v>0</v>
      </c>
      <c r="U2156" s="2">
        <f>IF(O2156="Reg", R2156 * Inputs!$B$7, 0)</f>
        <v>0</v>
      </c>
      <c r="V2156" s="2">
        <f>MAX(F2156 + P2156*Inputs!$B$15 - (Q2156/Inputs!$B$16) - U2156, 0)</f>
        <v>340</v>
      </c>
    </row>
    <row r="2157" spans="1:22" x14ac:dyDescent="0.3">
      <c r="A2157" s="1">
        <v>46112.791666666657</v>
      </c>
      <c r="B2157" s="2">
        <v>68.84379002009095</v>
      </c>
      <c r="C2157" s="2">
        <v>22.366975722644341</v>
      </c>
      <c r="D2157" s="2">
        <f t="shared" si="396"/>
        <v>36.115097578073758</v>
      </c>
      <c r="E2157" s="2">
        <f t="shared" si="397"/>
        <v>61.40913855792062</v>
      </c>
      <c r="F2157" s="2">
        <f t="shared" si="405"/>
        <v>340</v>
      </c>
      <c r="G2157" s="2">
        <f t="shared" si="406"/>
        <v>340</v>
      </c>
      <c r="H2157" s="2">
        <f>MIN(Inputs!$B$2, (Inputs!$B$14 - F2157)/Inputs!$B$15)</f>
        <v>0</v>
      </c>
      <c r="I2157" s="2">
        <f>MAX(MIN(Inputs!$B$2, F2157*Inputs!$B$16, Inputs!$B$14*Inputs!$B$4 - G2157), 0)</f>
        <v>0</v>
      </c>
      <c r="J2157" s="2">
        <f>MAX(MIN(Inputs!$B$2, F2157*Inputs!$B$16, (Inputs!$B$14-F2157)/Inputs!$B$15)*Inputs!$B$9, 0)</f>
        <v>0</v>
      </c>
      <c r="K2157" s="2">
        <f>MAX(E2157*Inputs!$B$5 - B2157 - Inputs!$B$8, 0) * H2157</f>
        <v>0</v>
      </c>
      <c r="L2157" s="2">
        <f>IF(B2157 &gt;= D2157*Inputs!$B$10, MAX(B2157 - E2157/Inputs!$B$5 - Inputs!$B$8, 0) * I2157, 0)</f>
        <v>0</v>
      </c>
      <c r="M2157" s="2">
        <f t="shared" si="398"/>
        <v>0</v>
      </c>
      <c r="N2157" s="3" t="str">
        <f t="shared" si="399"/>
        <v>Idle</v>
      </c>
      <c r="O2157" s="3" t="str">
        <f t="shared" si="407"/>
        <v>Idle</v>
      </c>
      <c r="P2157" s="2">
        <f t="shared" si="400"/>
        <v>0</v>
      </c>
      <c r="Q2157" s="2">
        <f t="shared" si="401"/>
        <v>0</v>
      </c>
      <c r="R2157" s="2">
        <f t="shared" si="402"/>
        <v>0</v>
      </c>
      <c r="S2157" s="2">
        <f t="shared" si="403"/>
        <v>0</v>
      </c>
      <c r="T2157" s="2">
        <f t="shared" si="404"/>
        <v>0</v>
      </c>
      <c r="U2157" s="2">
        <f>IF(O2157="Reg", R2157 * Inputs!$B$7, 0)</f>
        <v>0</v>
      </c>
      <c r="V2157" s="2">
        <f>MAX(F2157 + P2157*Inputs!$B$15 - (Q2157/Inputs!$B$16) - U2157, 0)</f>
        <v>340</v>
      </c>
    </row>
    <row r="2158" spans="1:22" x14ac:dyDescent="0.3">
      <c r="A2158" s="1">
        <v>46112.833333333343</v>
      </c>
      <c r="B2158" s="2">
        <v>65.081300730239818</v>
      </c>
      <c r="C2158" s="2">
        <v>38.575966224610212</v>
      </c>
      <c r="D2158" s="2">
        <f t="shared" si="396"/>
        <v>36.115097578073758</v>
      </c>
      <c r="E2158" s="2">
        <f t="shared" si="397"/>
        <v>54.827983165743071</v>
      </c>
      <c r="F2158" s="2">
        <f t="shared" si="405"/>
        <v>340</v>
      </c>
      <c r="G2158" s="2">
        <f t="shared" si="406"/>
        <v>340</v>
      </c>
      <c r="H2158" s="2">
        <f>MIN(Inputs!$B$2, (Inputs!$B$14 - F2158)/Inputs!$B$15)</f>
        <v>0</v>
      </c>
      <c r="I2158" s="2">
        <f>MAX(MIN(Inputs!$B$2, F2158*Inputs!$B$16, Inputs!$B$14*Inputs!$B$4 - G2158), 0)</f>
        <v>0</v>
      </c>
      <c r="J2158" s="2">
        <f>MAX(MIN(Inputs!$B$2, F2158*Inputs!$B$16, (Inputs!$B$14-F2158)/Inputs!$B$15)*Inputs!$B$9, 0)</f>
        <v>0</v>
      </c>
      <c r="K2158" s="2">
        <f>MAX(E2158*Inputs!$B$5 - B2158 - Inputs!$B$8, 0) * H2158</f>
        <v>0</v>
      </c>
      <c r="L2158" s="2">
        <f>IF(B2158 &gt;= D2158*Inputs!$B$10, MAX(B2158 - E2158/Inputs!$B$5 - Inputs!$B$8, 0) * I2158, 0)</f>
        <v>0</v>
      </c>
      <c r="M2158" s="2">
        <f t="shared" si="398"/>
        <v>0</v>
      </c>
      <c r="N2158" s="3" t="str">
        <f t="shared" si="399"/>
        <v>Idle</v>
      </c>
      <c r="O2158" s="3" t="str">
        <f t="shared" si="407"/>
        <v>Idle</v>
      </c>
      <c r="P2158" s="2">
        <f t="shared" si="400"/>
        <v>0</v>
      </c>
      <c r="Q2158" s="2">
        <f t="shared" si="401"/>
        <v>0</v>
      </c>
      <c r="R2158" s="2">
        <f t="shared" si="402"/>
        <v>0</v>
      </c>
      <c r="S2158" s="2">
        <f t="shared" si="403"/>
        <v>0</v>
      </c>
      <c r="T2158" s="2">
        <f t="shared" si="404"/>
        <v>0</v>
      </c>
      <c r="U2158" s="2">
        <f>IF(O2158="Reg", R2158 * Inputs!$B$7, 0)</f>
        <v>0</v>
      </c>
      <c r="V2158" s="2">
        <f>MAX(F2158 + P2158*Inputs!$B$15 - (Q2158/Inputs!$B$16) - U2158, 0)</f>
        <v>340</v>
      </c>
    </row>
    <row r="2159" spans="1:22" x14ac:dyDescent="0.3">
      <c r="A2159" s="1">
        <v>46112.875</v>
      </c>
      <c r="B2159" s="2">
        <v>59.693061172065534</v>
      </c>
      <c r="C2159" s="2">
        <v>4.2460227223122322</v>
      </c>
      <c r="D2159" s="2">
        <f t="shared" si="396"/>
        <v>36.115097578073758</v>
      </c>
      <c r="E2159" s="2">
        <f t="shared" si="397"/>
        <v>43.981099710703099</v>
      </c>
      <c r="F2159" s="2">
        <f t="shared" si="405"/>
        <v>340</v>
      </c>
      <c r="G2159" s="2">
        <f t="shared" si="406"/>
        <v>340</v>
      </c>
      <c r="H2159" s="2">
        <f>MIN(Inputs!$B$2, (Inputs!$B$14 - F2159)/Inputs!$B$15)</f>
        <v>0</v>
      </c>
      <c r="I2159" s="2">
        <f>MAX(MIN(Inputs!$B$2, F2159*Inputs!$B$16, Inputs!$B$14*Inputs!$B$4 - G2159), 0)</f>
        <v>0</v>
      </c>
      <c r="J2159" s="2">
        <f>MAX(MIN(Inputs!$B$2, F2159*Inputs!$B$16, (Inputs!$B$14-F2159)/Inputs!$B$15)*Inputs!$B$9, 0)</f>
        <v>0</v>
      </c>
      <c r="K2159" s="2">
        <f>MAX(E2159*Inputs!$B$5 - B2159 - Inputs!$B$8, 0) * H2159</f>
        <v>0</v>
      </c>
      <c r="L2159" s="2">
        <f>IF(B2159 &gt;= D2159*Inputs!$B$10, MAX(B2159 - E2159/Inputs!$B$5 - Inputs!$B$8, 0) * I2159, 0)</f>
        <v>0</v>
      </c>
      <c r="M2159" s="2">
        <f t="shared" si="398"/>
        <v>0</v>
      </c>
      <c r="N2159" s="3" t="str">
        <f t="shared" si="399"/>
        <v>Idle</v>
      </c>
      <c r="O2159" s="3" t="str">
        <f t="shared" si="407"/>
        <v>Idle</v>
      </c>
      <c r="P2159" s="2">
        <f t="shared" si="400"/>
        <v>0</v>
      </c>
      <c r="Q2159" s="2">
        <f t="shared" si="401"/>
        <v>0</v>
      </c>
      <c r="R2159" s="2">
        <f t="shared" si="402"/>
        <v>0</v>
      </c>
      <c r="S2159" s="2">
        <f t="shared" si="403"/>
        <v>0</v>
      </c>
      <c r="T2159" s="2">
        <f t="shared" si="404"/>
        <v>0</v>
      </c>
      <c r="U2159" s="2">
        <f>IF(O2159="Reg", R2159 * Inputs!$B$7, 0)</f>
        <v>0</v>
      </c>
      <c r="V2159" s="2">
        <f>MAX(F2159 + P2159*Inputs!$B$15 - (Q2159/Inputs!$B$16) - U2159, 0)</f>
        <v>340</v>
      </c>
    </row>
    <row r="2160" spans="1:22" x14ac:dyDescent="0.3">
      <c r="A2160" s="1">
        <v>46112.916666666657</v>
      </c>
      <c r="B2160" s="2">
        <v>46.831818034818149</v>
      </c>
      <c r="C2160" s="2">
        <v>11.78375729327465</v>
      </c>
      <c r="D2160" s="2">
        <f t="shared" si="396"/>
        <v>36.115097578073758</v>
      </c>
      <c r="E2160" s="2">
        <f t="shared" si="397"/>
        <v>34.032256182025513</v>
      </c>
      <c r="F2160" s="2">
        <f t="shared" si="405"/>
        <v>340</v>
      </c>
      <c r="G2160" s="2">
        <f t="shared" si="406"/>
        <v>340</v>
      </c>
      <c r="H2160" s="2">
        <f>MIN(Inputs!$B$2, (Inputs!$B$14 - F2160)/Inputs!$B$15)</f>
        <v>0</v>
      </c>
      <c r="I2160" s="2">
        <f>MAX(MIN(Inputs!$B$2, F2160*Inputs!$B$16, Inputs!$B$14*Inputs!$B$4 - G2160), 0)</f>
        <v>0</v>
      </c>
      <c r="J2160" s="2">
        <f>MAX(MIN(Inputs!$B$2, F2160*Inputs!$B$16, (Inputs!$B$14-F2160)/Inputs!$B$15)*Inputs!$B$9, 0)</f>
        <v>0</v>
      </c>
      <c r="K2160" s="2">
        <f>MAX(E2160*Inputs!$B$5 - B2160 - Inputs!$B$8, 0) * H2160</f>
        <v>0</v>
      </c>
      <c r="L2160" s="2">
        <f>IF(B2160 &gt;= D2160*Inputs!$B$10, MAX(B2160 - E2160/Inputs!$B$5 - Inputs!$B$8, 0) * I2160, 0)</f>
        <v>0</v>
      </c>
      <c r="M2160" s="2">
        <f t="shared" si="398"/>
        <v>0</v>
      </c>
      <c r="N2160" s="3" t="str">
        <f t="shared" si="399"/>
        <v>Idle</v>
      </c>
      <c r="O2160" s="3" t="str">
        <f t="shared" si="407"/>
        <v>Idle</v>
      </c>
      <c r="P2160" s="2">
        <f t="shared" si="400"/>
        <v>0</v>
      </c>
      <c r="Q2160" s="2">
        <f t="shared" si="401"/>
        <v>0</v>
      </c>
      <c r="R2160" s="2">
        <f t="shared" si="402"/>
        <v>0</v>
      </c>
      <c r="S2160" s="2">
        <f t="shared" si="403"/>
        <v>0</v>
      </c>
      <c r="T2160" s="2">
        <f t="shared" si="404"/>
        <v>0</v>
      </c>
      <c r="U2160" s="2">
        <f>IF(O2160="Reg", R2160 * Inputs!$B$7, 0)</f>
        <v>0</v>
      </c>
      <c r="V2160" s="2">
        <f>MAX(F2160 + P2160*Inputs!$B$15 - (Q2160/Inputs!$B$16) - U2160, 0)</f>
        <v>340</v>
      </c>
    </row>
    <row r="2161" spans="1:22" x14ac:dyDescent="0.3">
      <c r="A2161" s="1">
        <v>46112.958333333343</v>
      </c>
      <c r="B2161" s="2">
        <v>45.434348438334702</v>
      </c>
      <c r="C2161" s="2">
        <v>17.24448620128565</v>
      </c>
      <c r="D2161" s="2">
        <f t="shared" si="396"/>
        <v>36.115097578073758</v>
      </c>
      <c r="E2161" s="2">
        <f t="shared" si="397"/>
        <v>26.226953176222491</v>
      </c>
      <c r="F2161" s="2">
        <f t="shared" si="405"/>
        <v>340</v>
      </c>
      <c r="G2161" s="2">
        <f t="shared" si="406"/>
        <v>340</v>
      </c>
      <c r="H2161" s="2">
        <f>MIN(Inputs!$B$2, (Inputs!$B$14 - F2161)/Inputs!$B$15)</f>
        <v>0</v>
      </c>
      <c r="I2161" s="2">
        <f>MAX(MIN(Inputs!$B$2, F2161*Inputs!$B$16, Inputs!$B$14*Inputs!$B$4 - G2161), 0)</f>
        <v>0</v>
      </c>
      <c r="J2161" s="2">
        <f>MAX(MIN(Inputs!$B$2, F2161*Inputs!$B$16, (Inputs!$B$14-F2161)/Inputs!$B$15)*Inputs!$B$9, 0)</f>
        <v>0</v>
      </c>
      <c r="K2161" s="2">
        <f>MAX(E2161*Inputs!$B$5 - B2161 - Inputs!$B$8, 0) * H2161</f>
        <v>0</v>
      </c>
      <c r="L2161" s="2">
        <f>IF(B2161 &gt;= D2161*Inputs!$B$10, MAX(B2161 - E2161/Inputs!$B$5 - Inputs!$B$8, 0) * I2161, 0)</f>
        <v>0</v>
      </c>
      <c r="M2161" s="2">
        <f t="shared" si="398"/>
        <v>0</v>
      </c>
      <c r="N2161" s="3" t="str">
        <f t="shared" si="399"/>
        <v>Idle</v>
      </c>
      <c r="O2161" s="3" t="str">
        <f t="shared" si="407"/>
        <v>Idle</v>
      </c>
      <c r="P2161" s="2">
        <f t="shared" si="400"/>
        <v>0</v>
      </c>
      <c r="Q2161" s="2">
        <f t="shared" si="401"/>
        <v>0</v>
      </c>
      <c r="R2161" s="2">
        <f t="shared" si="402"/>
        <v>0</v>
      </c>
      <c r="S2161" s="2">
        <f t="shared" si="403"/>
        <v>0</v>
      </c>
      <c r="T2161" s="2">
        <f t="shared" si="404"/>
        <v>0</v>
      </c>
      <c r="U2161" s="2">
        <f>IF(O2161="Reg", R2161 * Inputs!$B$7, 0)</f>
        <v>0</v>
      </c>
      <c r="V2161" s="2">
        <f>MAX(F2161 + P2161*Inputs!$B$15 - (Q2161/Inputs!$B$16) - U2161, 0)</f>
        <v>340</v>
      </c>
    </row>
    <row r="2162" spans="1:22" x14ac:dyDescent="0.3">
      <c r="A2162" s="1">
        <v>46113</v>
      </c>
      <c r="B2162" s="2">
        <v>82.570512951974607</v>
      </c>
      <c r="C2162" s="2">
        <v>2.5767831234450962</v>
      </c>
      <c r="D2162" s="2">
        <f t="shared" si="396"/>
        <v>33.032843803954499</v>
      </c>
      <c r="E2162" s="2">
        <f t="shared" si="397"/>
        <v>18.654561769833368</v>
      </c>
      <c r="F2162" s="2">
        <f t="shared" si="405"/>
        <v>340</v>
      </c>
      <c r="G2162" s="2">
        <f t="shared" si="406"/>
        <v>0</v>
      </c>
      <c r="H2162" s="2">
        <f>MIN(Inputs!$B$2, (Inputs!$B$14 - F2162)/Inputs!$B$15)</f>
        <v>0</v>
      </c>
      <c r="I2162" s="2">
        <f>MAX(MIN(Inputs!$B$2, F2162*Inputs!$B$16, Inputs!$B$14*Inputs!$B$4 - G2162), 0)</f>
        <v>170</v>
      </c>
      <c r="J2162" s="2">
        <f>MAX(MIN(Inputs!$B$2, F2162*Inputs!$B$16, (Inputs!$B$14-F2162)/Inputs!$B$15)*Inputs!$B$9, 0)</f>
        <v>0</v>
      </c>
      <c r="K2162" s="2">
        <f>MAX(E2162*Inputs!$B$5 - B2162 - Inputs!$B$8, 0) * H2162</f>
        <v>0</v>
      </c>
      <c r="L2162" s="2">
        <f>IF(B2162 &gt;= D2162*Inputs!$B$10, MAX(B2162 - E2162/Inputs!$B$5 - Inputs!$B$8, 0) * I2162, 0)</f>
        <v>7033.2650417542372</v>
      </c>
      <c r="M2162" s="2">
        <f t="shared" si="398"/>
        <v>0</v>
      </c>
      <c r="N2162" s="3" t="str">
        <f t="shared" si="399"/>
        <v>Discharge</v>
      </c>
      <c r="O2162" s="3" t="str">
        <f t="shared" si="407"/>
        <v>Discharge</v>
      </c>
      <c r="P2162" s="2">
        <f t="shared" si="400"/>
        <v>0</v>
      </c>
      <c r="Q2162" s="2">
        <f t="shared" si="401"/>
        <v>170</v>
      </c>
      <c r="R2162" s="2">
        <f t="shared" si="402"/>
        <v>0</v>
      </c>
      <c r="S2162" s="2">
        <f t="shared" si="403"/>
        <v>14036.987201835684</v>
      </c>
      <c r="T2162" s="2">
        <f t="shared" si="404"/>
        <v>0</v>
      </c>
      <c r="U2162" s="2">
        <f>IF(O2162="Reg", R2162 * Inputs!$B$7, 0)</f>
        <v>0</v>
      </c>
      <c r="V2162" s="2">
        <f>MAX(F2162 + P2162*Inputs!$B$15 - (Q2162/Inputs!$B$16) - U2162, 0)</f>
        <v>170</v>
      </c>
    </row>
    <row r="2163" spans="1:22" x14ac:dyDescent="0.3">
      <c r="A2163" s="1">
        <v>46113.041666666657</v>
      </c>
      <c r="B2163" s="2">
        <v>29.356857667025611</v>
      </c>
      <c r="C2163" s="2">
        <v>4.1376633356947172</v>
      </c>
      <c r="D2163" s="2">
        <f t="shared" si="396"/>
        <v>33.032843803954499</v>
      </c>
      <c r="E2163" s="2">
        <f t="shared" si="397"/>
        <v>4.8928096111709349</v>
      </c>
      <c r="F2163" s="2">
        <f t="shared" si="405"/>
        <v>170</v>
      </c>
      <c r="G2163" s="2">
        <f t="shared" si="406"/>
        <v>170</v>
      </c>
      <c r="H2163" s="2">
        <f>MIN(Inputs!$B$2, (Inputs!$B$14 - F2163)/Inputs!$B$15)</f>
        <v>170</v>
      </c>
      <c r="I2163" s="2">
        <f>MAX(MIN(Inputs!$B$2, F2163*Inputs!$B$16, Inputs!$B$14*Inputs!$B$4 - G2163), 0)</f>
        <v>170</v>
      </c>
      <c r="J2163" s="2">
        <f>MAX(MIN(Inputs!$B$2, F2163*Inputs!$B$16, (Inputs!$B$14-F2163)/Inputs!$B$15)*Inputs!$B$9, 0)</f>
        <v>136</v>
      </c>
      <c r="K2163" s="2">
        <f>MAX(E2163*Inputs!$B$5 - B2163 - Inputs!$B$8, 0) * H2163</f>
        <v>0</v>
      </c>
      <c r="L2163" s="2">
        <f>IF(B2163 &gt;= D2163*Inputs!$B$10, MAX(B2163 - E2163/Inputs!$B$5 - Inputs!$B$8, 0) * I2163, 0)</f>
        <v>0</v>
      </c>
      <c r="M2163" s="2">
        <f t="shared" si="398"/>
        <v>562.72221365448149</v>
      </c>
      <c r="N2163" s="3" t="str">
        <f t="shared" si="399"/>
        <v>Reg</v>
      </c>
      <c r="O2163" s="3" t="str">
        <f t="shared" si="407"/>
        <v>Discharge</v>
      </c>
      <c r="P2163" s="2">
        <f t="shared" si="400"/>
        <v>0</v>
      </c>
      <c r="Q2163" s="2">
        <f t="shared" si="401"/>
        <v>170</v>
      </c>
      <c r="R2163" s="2">
        <f t="shared" si="402"/>
        <v>0</v>
      </c>
      <c r="S2163" s="2">
        <f t="shared" si="403"/>
        <v>4990.665803394354</v>
      </c>
      <c r="T2163" s="2">
        <f t="shared" si="404"/>
        <v>0</v>
      </c>
      <c r="U2163" s="2">
        <f>IF(O2163="Reg", R2163 * Inputs!$B$7, 0)</f>
        <v>0</v>
      </c>
      <c r="V2163" s="2">
        <f>MAX(F2163 + P2163*Inputs!$B$15 - (Q2163/Inputs!$B$16) - U2163, 0)</f>
        <v>0</v>
      </c>
    </row>
    <row r="2164" spans="1:22" x14ac:dyDescent="0.3">
      <c r="A2164" s="1">
        <v>46113.083333333343</v>
      </c>
      <c r="B2164" s="2">
        <v>0</v>
      </c>
      <c r="C2164" s="2">
        <v>7.2668360041354108</v>
      </c>
      <c r="D2164" s="2">
        <f t="shared" si="396"/>
        <v>33.032843803954499</v>
      </c>
      <c r="E2164" s="2">
        <f t="shared" si="397"/>
        <v>0</v>
      </c>
      <c r="F2164" s="2">
        <f t="shared" si="405"/>
        <v>0</v>
      </c>
      <c r="G2164" s="2">
        <f t="shared" si="406"/>
        <v>340</v>
      </c>
      <c r="H2164" s="2">
        <f>MIN(Inputs!$B$2, (Inputs!$B$14 - F2164)/Inputs!$B$15)</f>
        <v>170</v>
      </c>
      <c r="I2164" s="2">
        <f>MAX(MIN(Inputs!$B$2, F2164*Inputs!$B$16, Inputs!$B$14*Inputs!$B$4 - G2164), 0)</f>
        <v>0</v>
      </c>
      <c r="J2164" s="2">
        <f>MAX(MIN(Inputs!$B$2, F2164*Inputs!$B$16, (Inputs!$B$14-F2164)/Inputs!$B$15)*Inputs!$B$9, 0)</f>
        <v>0</v>
      </c>
      <c r="K2164" s="2">
        <f>MAX(E2164*Inputs!$B$5 - B2164 - Inputs!$B$8, 0) * H2164</f>
        <v>0</v>
      </c>
      <c r="L2164" s="2">
        <f>IF(B2164 &gt;= D2164*Inputs!$B$10, MAX(B2164 - E2164/Inputs!$B$5 - Inputs!$B$8, 0) * I2164, 0)</f>
        <v>0</v>
      </c>
      <c r="M2164" s="2">
        <f t="shared" si="398"/>
        <v>0</v>
      </c>
      <c r="N2164" s="3" t="str">
        <f t="shared" si="399"/>
        <v>Idle</v>
      </c>
      <c r="O2164" s="3" t="str">
        <f t="shared" si="407"/>
        <v>Idle</v>
      </c>
      <c r="P2164" s="2">
        <f t="shared" si="400"/>
        <v>0</v>
      </c>
      <c r="Q2164" s="2">
        <f t="shared" si="401"/>
        <v>0</v>
      </c>
      <c r="R2164" s="2">
        <f t="shared" si="402"/>
        <v>0</v>
      </c>
      <c r="S2164" s="2">
        <f t="shared" si="403"/>
        <v>0</v>
      </c>
      <c r="T2164" s="2">
        <f t="shared" si="404"/>
        <v>0</v>
      </c>
      <c r="U2164" s="2">
        <f>IF(O2164="Reg", R2164 * Inputs!$B$7, 0)</f>
        <v>0</v>
      </c>
      <c r="V2164" s="2">
        <f>MAX(F2164 + P2164*Inputs!$B$15 - (Q2164/Inputs!$B$16) - U2164, 0)</f>
        <v>0</v>
      </c>
    </row>
    <row r="2165" spans="1:22" x14ac:dyDescent="0.3">
      <c r="A2165" s="1">
        <v>46113.125</v>
      </c>
      <c r="B2165" s="2">
        <v>0</v>
      </c>
      <c r="C2165" s="2">
        <v>7.8034933087056997</v>
      </c>
      <c r="D2165" s="2">
        <f t="shared" si="396"/>
        <v>33.032843803954499</v>
      </c>
      <c r="E2165" s="2">
        <f t="shared" si="397"/>
        <v>0</v>
      </c>
      <c r="F2165" s="2">
        <f t="shared" si="405"/>
        <v>0</v>
      </c>
      <c r="G2165" s="2">
        <f t="shared" si="406"/>
        <v>340</v>
      </c>
      <c r="H2165" s="2">
        <f>MIN(Inputs!$B$2, (Inputs!$B$14 - F2165)/Inputs!$B$15)</f>
        <v>170</v>
      </c>
      <c r="I2165" s="2">
        <f>MAX(MIN(Inputs!$B$2, F2165*Inputs!$B$16, Inputs!$B$14*Inputs!$B$4 - G2165), 0)</f>
        <v>0</v>
      </c>
      <c r="J2165" s="2">
        <f>MAX(MIN(Inputs!$B$2, F2165*Inputs!$B$16, (Inputs!$B$14-F2165)/Inputs!$B$15)*Inputs!$B$9, 0)</f>
        <v>0</v>
      </c>
      <c r="K2165" s="2">
        <f>MAX(E2165*Inputs!$B$5 - B2165 - Inputs!$B$8, 0) * H2165</f>
        <v>0</v>
      </c>
      <c r="L2165" s="2">
        <f>IF(B2165 &gt;= D2165*Inputs!$B$10, MAX(B2165 - E2165/Inputs!$B$5 - Inputs!$B$8, 0) * I2165, 0)</f>
        <v>0</v>
      </c>
      <c r="M2165" s="2">
        <f t="shared" si="398"/>
        <v>0</v>
      </c>
      <c r="N2165" s="3" t="str">
        <f t="shared" si="399"/>
        <v>Idle</v>
      </c>
      <c r="O2165" s="3" t="str">
        <f t="shared" si="407"/>
        <v>Idle</v>
      </c>
      <c r="P2165" s="2">
        <f t="shared" si="400"/>
        <v>0</v>
      </c>
      <c r="Q2165" s="2">
        <f t="shared" si="401"/>
        <v>0</v>
      </c>
      <c r="R2165" s="2">
        <f t="shared" si="402"/>
        <v>0</v>
      </c>
      <c r="S2165" s="2">
        <f t="shared" si="403"/>
        <v>0</v>
      </c>
      <c r="T2165" s="2">
        <f t="shared" si="404"/>
        <v>0</v>
      </c>
      <c r="U2165" s="2">
        <f>IF(O2165="Reg", R2165 * Inputs!$B$7, 0)</f>
        <v>0</v>
      </c>
      <c r="V2165" s="2">
        <f>MAX(F2165 + P2165*Inputs!$B$15 - (Q2165/Inputs!$B$16) - U2165, 0)</f>
        <v>0</v>
      </c>
    </row>
    <row r="2166" spans="1:22" x14ac:dyDescent="0.3">
      <c r="A2166" s="1">
        <v>46113.166666666657</v>
      </c>
      <c r="B2166" s="2">
        <v>0</v>
      </c>
      <c r="C2166" s="2">
        <v>16.24879635376978</v>
      </c>
      <c r="D2166" s="2">
        <f t="shared" si="396"/>
        <v>33.032843803954499</v>
      </c>
      <c r="E2166" s="2">
        <f t="shared" si="397"/>
        <v>0.83855568385877655</v>
      </c>
      <c r="F2166" s="2">
        <f t="shared" si="405"/>
        <v>0</v>
      </c>
      <c r="G2166" s="2">
        <f t="shared" si="406"/>
        <v>340</v>
      </c>
      <c r="H2166" s="2">
        <f>MIN(Inputs!$B$2, (Inputs!$B$14 - F2166)/Inputs!$B$15)</f>
        <v>170</v>
      </c>
      <c r="I2166" s="2">
        <f>MAX(MIN(Inputs!$B$2, F2166*Inputs!$B$16, Inputs!$B$14*Inputs!$B$4 - G2166), 0)</f>
        <v>0</v>
      </c>
      <c r="J2166" s="2">
        <f>MAX(MIN(Inputs!$B$2, F2166*Inputs!$B$16, (Inputs!$B$14-F2166)/Inputs!$B$15)*Inputs!$B$9, 0)</f>
        <v>0</v>
      </c>
      <c r="K2166" s="2">
        <f>MAX(E2166*Inputs!$B$5 - B2166 - Inputs!$B$8, 0) * H2166</f>
        <v>0</v>
      </c>
      <c r="L2166" s="2">
        <f>IF(B2166 &gt;= D2166*Inputs!$B$10, MAX(B2166 - E2166/Inputs!$B$5 - Inputs!$B$8, 0) * I2166, 0)</f>
        <v>0</v>
      </c>
      <c r="M2166" s="2">
        <f t="shared" si="398"/>
        <v>0</v>
      </c>
      <c r="N2166" s="3" t="str">
        <f t="shared" si="399"/>
        <v>Idle</v>
      </c>
      <c r="O2166" s="3" t="str">
        <f t="shared" si="407"/>
        <v>Idle</v>
      </c>
      <c r="P2166" s="2">
        <f t="shared" si="400"/>
        <v>0</v>
      </c>
      <c r="Q2166" s="2">
        <f t="shared" si="401"/>
        <v>0</v>
      </c>
      <c r="R2166" s="2">
        <f t="shared" si="402"/>
        <v>0</v>
      </c>
      <c r="S2166" s="2">
        <f t="shared" si="403"/>
        <v>0</v>
      </c>
      <c r="T2166" s="2">
        <f t="shared" si="404"/>
        <v>0</v>
      </c>
      <c r="U2166" s="2">
        <f>IF(O2166="Reg", R2166 * Inputs!$B$7, 0)</f>
        <v>0</v>
      </c>
      <c r="V2166" s="2">
        <f>MAX(F2166 + P2166*Inputs!$B$15 - (Q2166/Inputs!$B$16) - U2166, 0)</f>
        <v>0</v>
      </c>
    </row>
    <row r="2167" spans="1:22" x14ac:dyDescent="0.3">
      <c r="A2167" s="1">
        <v>46113.208333333343</v>
      </c>
      <c r="B2167" s="2">
        <v>0</v>
      </c>
      <c r="C2167" s="2">
        <v>2.5509954153869558</v>
      </c>
      <c r="D2167" s="2">
        <f t="shared" si="396"/>
        <v>33.032843803954499</v>
      </c>
      <c r="E2167" s="2">
        <f t="shared" si="397"/>
        <v>2.4770821163048917</v>
      </c>
      <c r="F2167" s="2">
        <f t="shared" si="405"/>
        <v>0</v>
      </c>
      <c r="G2167" s="2">
        <f t="shared" si="406"/>
        <v>340</v>
      </c>
      <c r="H2167" s="2">
        <f>MIN(Inputs!$B$2, (Inputs!$B$14 - F2167)/Inputs!$B$15)</f>
        <v>170</v>
      </c>
      <c r="I2167" s="2">
        <f>MAX(MIN(Inputs!$B$2, F2167*Inputs!$B$16, Inputs!$B$14*Inputs!$B$4 - G2167), 0)</f>
        <v>0</v>
      </c>
      <c r="J2167" s="2">
        <f>MAX(MIN(Inputs!$B$2, F2167*Inputs!$B$16, (Inputs!$B$14-F2167)/Inputs!$B$15)*Inputs!$B$9, 0)</f>
        <v>0</v>
      </c>
      <c r="K2167" s="2">
        <f>MAX(E2167*Inputs!$B$5 - B2167 - Inputs!$B$8, 0) * H2167</f>
        <v>0</v>
      </c>
      <c r="L2167" s="2">
        <f>IF(B2167 &gt;= D2167*Inputs!$B$10, MAX(B2167 - E2167/Inputs!$B$5 - Inputs!$B$8, 0) * I2167, 0)</f>
        <v>0</v>
      </c>
      <c r="M2167" s="2">
        <f t="shared" si="398"/>
        <v>0</v>
      </c>
      <c r="N2167" s="3" t="str">
        <f t="shared" si="399"/>
        <v>Idle</v>
      </c>
      <c r="O2167" s="3" t="str">
        <f t="shared" si="407"/>
        <v>Idle</v>
      </c>
      <c r="P2167" s="2">
        <f t="shared" si="400"/>
        <v>0</v>
      </c>
      <c r="Q2167" s="2">
        <f t="shared" si="401"/>
        <v>0</v>
      </c>
      <c r="R2167" s="2">
        <f t="shared" si="402"/>
        <v>0</v>
      </c>
      <c r="S2167" s="2">
        <f t="shared" si="403"/>
        <v>0</v>
      </c>
      <c r="T2167" s="2">
        <f t="shared" si="404"/>
        <v>0</v>
      </c>
      <c r="U2167" s="2">
        <f>IF(O2167="Reg", R2167 * Inputs!$B$7, 0)</f>
        <v>0</v>
      </c>
      <c r="V2167" s="2">
        <f>MAX(F2167 + P2167*Inputs!$B$15 - (Q2167/Inputs!$B$16) - U2167, 0)</f>
        <v>0</v>
      </c>
    </row>
    <row r="2168" spans="1:22" x14ac:dyDescent="0.3">
      <c r="A2168" s="1">
        <v>46113.25</v>
      </c>
      <c r="B2168" s="2">
        <v>0</v>
      </c>
      <c r="C2168" s="2">
        <v>23.082412902835781</v>
      </c>
      <c r="D2168" s="2">
        <f t="shared" si="396"/>
        <v>33.032843803954499</v>
      </c>
      <c r="E2168" s="2">
        <f t="shared" si="397"/>
        <v>6.8688357634709236</v>
      </c>
      <c r="F2168" s="2">
        <f t="shared" si="405"/>
        <v>0</v>
      </c>
      <c r="G2168" s="2">
        <f t="shared" si="406"/>
        <v>340</v>
      </c>
      <c r="H2168" s="2">
        <f>MIN(Inputs!$B$2, (Inputs!$B$14 - F2168)/Inputs!$B$15)</f>
        <v>170</v>
      </c>
      <c r="I2168" s="2">
        <f>MAX(MIN(Inputs!$B$2, F2168*Inputs!$B$16, Inputs!$B$14*Inputs!$B$4 - G2168), 0)</f>
        <v>0</v>
      </c>
      <c r="J2168" s="2">
        <f>MAX(MIN(Inputs!$B$2, F2168*Inputs!$B$16, (Inputs!$B$14-F2168)/Inputs!$B$15)*Inputs!$B$9, 0)</f>
        <v>0</v>
      </c>
      <c r="K2168" s="2">
        <f>MAX(E2168*Inputs!$B$5 - B2168 - Inputs!$B$8, 0) * H2168</f>
        <v>0</v>
      </c>
      <c r="L2168" s="2">
        <f>IF(B2168 &gt;= D2168*Inputs!$B$10, MAX(B2168 - E2168/Inputs!$B$5 - Inputs!$B$8, 0) * I2168, 0)</f>
        <v>0</v>
      </c>
      <c r="M2168" s="2">
        <f t="shared" si="398"/>
        <v>0</v>
      </c>
      <c r="N2168" s="3" t="str">
        <f t="shared" si="399"/>
        <v>Idle</v>
      </c>
      <c r="O2168" s="3" t="str">
        <f t="shared" si="407"/>
        <v>Idle</v>
      </c>
      <c r="P2168" s="2">
        <f t="shared" si="400"/>
        <v>0</v>
      </c>
      <c r="Q2168" s="2">
        <f t="shared" si="401"/>
        <v>0</v>
      </c>
      <c r="R2168" s="2">
        <f t="shared" si="402"/>
        <v>0</v>
      </c>
      <c r="S2168" s="2">
        <f t="shared" si="403"/>
        <v>0</v>
      </c>
      <c r="T2168" s="2">
        <f t="shared" si="404"/>
        <v>0</v>
      </c>
      <c r="U2168" s="2">
        <f>IF(O2168="Reg", R2168 * Inputs!$B$7, 0)</f>
        <v>0</v>
      </c>
      <c r="V2168" s="2">
        <f>MAX(F2168 + P2168*Inputs!$B$15 - (Q2168/Inputs!$B$16) - U2168, 0)</f>
        <v>0</v>
      </c>
    </row>
    <row r="2169" spans="1:22" x14ac:dyDescent="0.3">
      <c r="A2169" s="1">
        <v>46113.291666666657</v>
      </c>
      <c r="B2169" s="2">
        <v>0</v>
      </c>
      <c r="C2169" s="2">
        <v>19.314601319320129</v>
      </c>
      <c r="D2169" s="2">
        <f t="shared" si="396"/>
        <v>33.032843803954499</v>
      </c>
      <c r="E2169" s="2">
        <f t="shared" si="397"/>
        <v>11.104249962316617</v>
      </c>
      <c r="F2169" s="2">
        <f t="shared" si="405"/>
        <v>0</v>
      </c>
      <c r="G2169" s="2">
        <f t="shared" si="406"/>
        <v>340</v>
      </c>
      <c r="H2169" s="2">
        <f>MIN(Inputs!$B$2, (Inputs!$B$14 - F2169)/Inputs!$B$15)</f>
        <v>170</v>
      </c>
      <c r="I2169" s="2">
        <f>MAX(MIN(Inputs!$B$2, F2169*Inputs!$B$16, Inputs!$B$14*Inputs!$B$4 - G2169), 0)</f>
        <v>0</v>
      </c>
      <c r="J2169" s="2">
        <f>MAX(MIN(Inputs!$B$2, F2169*Inputs!$B$16, (Inputs!$B$14-F2169)/Inputs!$B$15)*Inputs!$B$9, 0)</f>
        <v>0</v>
      </c>
      <c r="K2169" s="2">
        <f>MAX(E2169*Inputs!$B$5 - B2169 - Inputs!$B$8, 0) * H2169</f>
        <v>0</v>
      </c>
      <c r="L2169" s="2">
        <f>IF(B2169 &gt;= D2169*Inputs!$B$10, MAX(B2169 - E2169/Inputs!$B$5 - Inputs!$B$8, 0) * I2169, 0)</f>
        <v>0</v>
      </c>
      <c r="M2169" s="2">
        <f t="shared" si="398"/>
        <v>0</v>
      </c>
      <c r="N2169" s="3" t="str">
        <f t="shared" si="399"/>
        <v>Idle</v>
      </c>
      <c r="O2169" s="3" t="str">
        <f t="shared" si="407"/>
        <v>Idle</v>
      </c>
      <c r="P2169" s="2">
        <f t="shared" si="400"/>
        <v>0</v>
      </c>
      <c r="Q2169" s="2">
        <f t="shared" si="401"/>
        <v>0</v>
      </c>
      <c r="R2169" s="2">
        <f t="shared" si="402"/>
        <v>0</v>
      </c>
      <c r="S2169" s="2">
        <f t="shared" si="403"/>
        <v>0</v>
      </c>
      <c r="T2169" s="2">
        <f t="shared" si="404"/>
        <v>0</v>
      </c>
      <c r="U2169" s="2">
        <f>IF(O2169="Reg", R2169 * Inputs!$B$7, 0)</f>
        <v>0</v>
      </c>
      <c r="V2169" s="2">
        <f>MAX(F2169 + P2169*Inputs!$B$15 - (Q2169/Inputs!$B$16) - U2169, 0)</f>
        <v>0</v>
      </c>
    </row>
    <row r="2170" spans="1:22" x14ac:dyDescent="0.3">
      <c r="A2170" s="1">
        <v>46113.333333333343</v>
      </c>
      <c r="B2170" s="2">
        <v>0</v>
      </c>
      <c r="C2170" s="2">
        <v>4.7032808144424054</v>
      </c>
      <c r="D2170" s="2">
        <f t="shared" si="396"/>
        <v>33.032843803954499</v>
      </c>
      <c r="E2170" s="2">
        <f t="shared" si="397"/>
        <v>18.098090203650347</v>
      </c>
      <c r="F2170" s="2">
        <f t="shared" si="405"/>
        <v>0</v>
      </c>
      <c r="G2170" s="2">
        <f t="shared" si="406"/>
        <v>340</v>
      </c>
      <c r="H2170" s="2">
        <f>MIN(Inputs!$B$2, (Inputs!$B$14 - F2170)/Inputs!$B$15)</f>
        <v>170</v>
      </c>
      <c r="I2170" s="2">
        <f>MAX(MIN(Inputs!$B$2, F2170*Inputs!$B$16, Inputs!$B$14*Inputs!$B$4 - G2170), 0)</f>
        <v>0</v>
      </c>
      <c r="J2170" s="2">
        <f>MAX(MIN(Inputs!$B$2, F2170*Inputs!$B$16, (Inputs!$B$14-F2170)/Inputs!$B$15)*Inputs!$B$9, 0)</f>
        <v>0</v>
      </c>
      <c r="K2170" s="2">
        <f>MAX(E2170*Inputs!$B$5 - B2170 - Inputs!$B$8, 0) * H2170</f>
        <v>0</v>
      </c>
      <c r="L2170" s="2">
        <f>IF(B2170 &gt;= D2170*Inputs!$B$10, MAX(B2170 - E2170/Inputs!$B$5 - Inputs!$B$8, 0) * I2170, 0)</f>
        <v>0</v>
      </c>
      <c r="M2170" s="2">
        <f t="shared" si="398"/>
        <v>0</v>
      </c>
      <c r="N2170" s="3" t="str">
        <f t="shared" si="399"/>
        <v>Idle</v>
      </c>
      <c r="O2170" s="3" t="str">
        <f t="shared" si="407"/>
        <v>Idle</v>
      </c>
      <c r="P2170" s="2">
        <f t="shared" si="400"/>
        <v>0</v>
      </c>
      <c r="Q2170" s="2">
        <f t="shared" si="401"/>
        <v>0</v>
      </c>
      <c r="R2170" s="2">
        <f t="shared" si="402"/>
        <v>0</v>
      </c>
      <c r="S2170" s="2">
        <f t="shared" si="403"/>
        <v>0</v>
      </c>
      <c r="T2170" s="2">
        <f t="shared" si="404"/>
        <v>0</v>
      </c>
      <c r="U2170" s="2">
        <f>IF(O2170="Reg", R2170 * Inputs!$B$7, 0)</f>
        <v>0</v>
      </c>
      <c r="V2170" s="2">
        <f>MAX(F2170 + P2170*Inputs!$B$15 - (Q2170/Inputs!$B$16) - U2170, 0)</f>
        <v>0</v>
      </c>
    </row>
    <row r="2171" spans="1:22" x14ac:dyDescent="0.3">
      <c r="A2171" s="1">
        <v>46113.375</v>
      </c>
      <c r="B2171" s="2">
        <v>5.0313341031526591</v>
      </c>
      <c r="C2171" s="2">
        <v>3.132146918238031</v>
      </c>
      <c r="D2171" s="2">
        <f t="shared" si="396"/>
        <v>33.032843803954499</v>
      </c>
      <c r="E2171" s="2">
        <f t="shared" si="397"/>
        <v>26.838502633281234</v>
      </c>
      <c r="F2171" s="2">
        <f t="shared" si="405"/>
        <v>0</v>
      </c>
      <c r="G2171" s="2">
        <f t="shared" si="406"/>
        <v>340</v>
      </c>
      <c r="H2171" s="2">
        <f>MIN(Inputs!$B$2, (Inputs!$B$14 - F2171)/Inputs!$B$15)</f>
        <v>170</v>
      </c>
      <c r="I2171" s="2">
        <f>MAX(MIN(Inputs!$B$2, F2171*Inputs!$B$16, Inputs!$B$14*Inputs!$B$4 - G2171), 0)</f>
        <v>0</v>
      </c>
      <c r="J2171" s="2">
        <f>MAX(MIN(Inputs!$B$2, F2171*Inputs!$B$16, (Inputs!$B$14-F2171)/Inputs!$B$15)*Inputs!$B$9, 0)</f>
        <v>0</v>
      </c>
      <c r="K2171" s="2">
        <f>MAX(E2171*Inputs!$B$5 - B2171 - Inputs!$B$8, 0) * H2171</f>
        <v>0</v>
      </c>
      <c r="L2171" s="2">
        <f>IF(B2171 &gt;= D2171*Inputs!$B$10, MAX(B2171 - E2171/Inputs!$B$5 - Inputs!$B$8, 0) * I2171, 0)</f>
        <v>0</v>
      </c>
      <c r="M2171" s="2">
        <f t="shared" si="398"/>
        <v>0</v>
      </c>
      <c r="N2171" s="3" t="str">
        <f t="shared" si="399"/>
        <v>Idle</v>
      </c>
      <c r="O2171" s="3" t="str">
        <f t="shared" si="407"/>
        <v>Idle</v>
      </c>
      <c r="P2171" s="2">
        <f t="shared" si="400"/>
        <v>0</v>
      </c>
      <c r="Q2171" s="2">
        <f t="shared" si="401"/>
        <v>0</v>
      </c>
      <c r="R2171" s="2">
        <f t="shared" si="402"/>
        <v>0</v>
      </c>
      <c r="S2171" s="2">
        <f t="shared" si="403"/>
        <v>0</v>
      </c>
      <c r="T2171" s="2">
        <f t="shared" si="404"/>
        <v>0</v>
      </c>
      <c r="U2171" s="2">
        <f>IF(O2171="Reg", R2171 * Inputs!$B$7, 0)</f>
        <v>0</v>
      </c>
      <c r="V2171" s="2">
        <f>MAX(F2171 + P2171*Inputs!$B$15 - (Q2171/Inputs!$B$16) - U2171, 0)</f>
        <v>0</v>
      </c>
    </row>
    <row r="2172" spans="1:22" x14ac:dyDescent="0.3">
      <c r="A2172" s="1">
        <v>46113.416666666657</v>
      </c>
      <c r="B2172" s="2">
        <v>9.8311585946766922</v>
      </c>
      <c r="C2172" s="2">
        <v>12.53122351717623</v>
      </c>
      <c r="D2172" s="2">
        <f t="shared" si="396"/>
        <v>33.032843803954499</v>
      </c>
      <c r="E2172" s="2">
        <f t="shared" si="397"/>
        <v>36.117623359564455</v>
      </c>
      <c r="F2172" s="2">
        <f t="shared" si="405"/>
        <v>0</v>
      </c>
      <c r="G2172" s="2">
        <f t="shared" si="406"/>
        <v>340</v>
      </c>
      <c r="H2172" s="2">
        <f>MIN(Inputs!$B$2, (Inputs!$B$14 - F2172)/Inputs!$B$15)</f>
        <v>170</v>
      </c>
      <c r="I2172" s="2">
        <f>MAX(MIN(Inputs!$B$2, F2172*Inputs!$B$16, Inputs!$B$14*Inputs!$B$4 - G2172), 0)</f>
        <v>0</v>
      </c>
      <c r="J2172" s="2">
        <f>MAX(MIN(Inputs!$B$2, F2172*Inputs!$B$16, (Inputs!$B$14-F2172)/Inputs!$B$15)*Inputs!$B$9, 0)</f>
        <v>0</v>
      </c>
      <c r="K2172" s="2">
        <f>MAX(E2172*Inputs!$B$5 - B2172 - Inputs!$B$8, 0) * H2172</f>
        <v>331.89949349580445</v>
      </c>
      <c r="L2172" s="2">
        <f>IF(B2172 &gt;= D2172*Inputs!$B$10, MAX(B2172 - E2172/Inputs!$B$5 - Inputs!$B$8, 0) * I2172, 0)</f>
        <v>0</v>
      </c>
      <c r="M2172" s="2">
        <f t="shared" si="398"/>
        <v>0</v>
      </c>
      <c r="N2172" s="3" t="str">
        <f t="shared" si="399"/>
        <v>Charge</v>
      </c>
      <c r="O2172" s="3" t="str">
        <f t="shared" si="407"/>
        <v>Charge</v>
      </c>
      <c r="P2172" s="2">
        <f t="shared" si="400"/>
        <v>170</v>
      </c>
      <c r="Q2172" s="2">
        <f t="shared" si="401"/>
        <v>0</v>
      </c>
      <c r="R2172" s="2">
        <f t="shared" si="402"/>
        <v>0</v>
      </c>
      <c r="S2172" s="2">
        <f t="shared" si="403"/>
        <v>-1671.2969610950377</v>
      </c>
      <c r="T2172" s="2">
        <f t="shared" si="404"/>
        <v>0</v>
      </c>
      <c r="U2172" s="2">
        <f>IF(O2172="Reg", R2172 * Inputs!$B$7, 0)</f>
        <v>0</v>
      </c>
      <c r="V2172" s="2">
        <f>MAX(F2172 + P2172*Inputs!$B$15 - (Q2172/Inputs!$B$16) - U2172, 0)</f>
        <v>170</v>
      </c>
    </row>
    <row r="2173" spans="1:22" x14ac:dyDescent="0.3">
      <c r="A2173" s="1">
        <v>46113.458333333343</v>
      </c>
      <c r="B2173" s="2">
        <v>26.35052188299619</v>
      </c>
      <c r="C2173" s="2">
        <v>24.422642883788491</v>
      </c>
      <c r="D2173" s="2">
        <f t="shared" si="396"/>
        <v>33.032843803954499</v>
      </c>
      <c r="E2173" s="2">
        <f t="shared" si="397"/>
        <v>44.470218558234102</v>
      </c>
      <c r="F2173" s="2">
        <f t="shared" si="405"/>
        <v>170</v>
      </c>
      <c r="G2173" s="2">
        <f t="shared" si="406"/>
        <v>340</v>
      </c>
      <c r="H2173" s="2">
        <f>MIN(Inputs!$B$2, (Inputs!$B$14 - F2173)/Inputs!$B$15)</f>
        <v>170</v>
      </c>
      <c r="I2173" s="2">
        <f>MAX(MIN(Inputs!$B$2, F2173*Inputs!$B$16, Inputs!$B$14*Inputs!$B$4 - G2173), 0)</f>
        <v>0</v>
      </c>
      <c r="J2173" s="2">
        <f>MAX(MIN(Inputs!$B$2, F2173*Inputs!$B$16, (Inputs!$B$14-F2173)/Inputs!$B$15)*Inputs!$B$9, 0)</f>
        <v>136</v>
      </c>
      <c r="K2173" s="2">
        <f>MAX(E2173*Inputs!$B$5 - B2173 - Inputs!$B$8, 0) * H2173</f>
        <v>0</v>
      </c>
      <c r="L2173" s="2">
        <f>IF(B2173 &gt;= D2173*Inputs!$B$10, MAX(B2173 - E2173/Inputs!$B$5 - Inputs!$B$8, 0) * I2173, 0)</f>
        <v>0</v>
      </c>
      <c r="M2173" s="2">
        <f t="shared" si="398"/>
        <v>3321.4794321952349</v>
      </c>
      <c r="N2173" s="3" t="str">
        <f t="shared" si="399"/>
        <v>Reg</v>
      </c>
      <c r="O2173" s="3" t="str">
        <f t="shared" si="407"/>
        <v>Charge</v>
      </c>
      <c r="P2173" s="2">
        <f t="shared" si="400"/>
        <v>170</v>
      </c>
      <c r="Q2173" s="2">
        <f t="shared" si="401"/>
        <v>0</v>
      </c>
      <c r="R2173" s="2">
        <f t="shared" si="402"/>
        <v>0</v>
      </c>
      <c r="S2173" s="2">
        <f t="shared" si="403"/>
        <v>-4479.5887201093519</v>
      </c>
      <c r="T2173" s="2">
        <f t="shared" si="404"/>
        <v>0</v>
      </c>
      <c r="U2173" s="2">
        <f>IF(O2173="Reg", R2173 * Inputs!$B$7, 0)</f>
        <v>0</v>
      </c>
      <c r="V2173" s="2">
        <f>MAX(F2173 + P2173*Inputs!$B$15 - (Q2173/Inputs!$B$16) - U2173, 0)</f>
        <v>340</v>
      </c>
    </row>
    <row r="2174" spans="1:22" x14ac:dyDescent="0.3">
      <c r="A2174" s="1">
        <v>46113.5</v>
      </c>
      <c r="B2174" s="2">
        <v>25.412485193074161</v>
      </c>
      <c r="C2174" s="2">
        <v>17.133906968636541</v>
      </c>
      <c r="D2174" s="2">
        <f t="shared" si="396"/>
        <v>33.032843803954499</v>
      </c>
      <c r="E2174" s="2">
        <f t="shared" si="397"/>
        <v>50.220472012639561</v>
      </c>
      <c r="F2174" s="2">
        <f t="shared" si="405"/>
        <v>340</v>
      </c>
      <c r="G2174" s="2">
        <f t="shared" si="406"/>
        <v>340</v>
      </c>
      <c r="H2174" s="2">
        <f>MIN(Inputs!$B$2, (Inputs!$B$14 - F2174)/Inputs!$B$15)</f>
        <v>0</v>
      </c>
      <c r="I2174" s="2">
        <f>MAX(MIN(Inputs!$B$2, F2174*Inputs!$B$16, Inputs!$B$14*Inputs!$B$4 - G2174), 0)</f>
        <v>0</v>
      </c>
      <c r="J2174" s="2">
        <f>MAX(MIN(Inputs!$B$2, F2174*Inputs!$B$16, (Inputs!$B$14-F2174)/Inputs!$B$15)*Inputs!$B$9, 0)</f>
        <v>0</v>
      </c>
      <c r="K2174" s="2">
        <f>MAX(E2174*Inputs!$B$5 - B2174 - Inputs!$B$8, 0) * H2174</f>
        <v>0</v>
      </c>
      <c r="L2174" s="2">
        <f>IF(B2174 &gt;= D2174*Inputs!$B$10, MAX(B2174 - E2174/Inputs!$B$5 - Inputs!$B$8, 0) * I2174, 0)</f>
        <v>0</v>
      </c>
      <c r="M2174" s="2">
        <f t="shared" si="398"/>
        <v>0</v>
      </c>
      <c r="N2174" s="3" t="str">
        <f t="shared" si="399"/>
        <v>Idle</v>
      </c>
      <c r="O2174" s="3" t="str">
        <f t="shared" si="407"/>
        <v>Idle</v>
      </c>
      <c r="P2174" s="2">
        <f t="shared" si="400"/>
        <v>0</v>
      </c>
      <c r="Q2174" s="2">
        <f t="shared" si="401"/>
        <v>0</v>
      </c>
      <c r="R2174" s="2">
        <f t="shared" si="402"/>
        <v>0</v>
      </c>
      <c r="S2174" s="2">
        <f t="shared" si="403"/>
        <v>0</v>
      </c>
      <c r="T2174" s="2">
        <f t="shared" si="404"/>
        <v>0</v>
      </c>
      <c r="U2174" s="2">
        <f>IF(O2174="Reg", R2174 * Inputs!$B$7, 0)</f>
        <v>0</v>
      </c>
      <c r="V2174" s="2">
        <f>MAX(F2174 + P2174*Inputs!$B$15 - (Q2174/Inputs!$B$16) - U2174, 0)</f>
        <v>340</v>
      </c>
    </row>
    <row r="2175" spans="1:22" x14ac:dyDescent="0.3">
      <c r="A2175" s="1">
        <v>46113.541666666657</v>
      </c>
      <c r="B2175" s="2">
        <v>41.963041448002379</v>
      </c>
      <c r="C2175" s="2">
        <v>1.313848404703609</v>
      </c>
      <c r="D2175" s="2">
        <f t="shared" si="396"/>
        <v>33.032843803954499</v>
      </c>
      <c r="E2175" s="2">
        <f t="shared" si="397"/>
        <v>57.982416294457948</v>
      </c>
      <c r="F2175" s="2">
        <f t="shared" si="405"/>
        <v>340</v>
      </c>
      <c r="G2175" s="2">
        <f t="shared" si="406"/>
        <v>340</v>
      </c>
      <c r="H2175" s="2">
        <f>MIN(Inputs!$B$2, (Inputs!$B$14 - F2175)/Inputs!$B$15)</f>
        <v>0</v>
      </c>
      <c r="I2175" s="2">
        <f>MAX(MIN(Inputs!$B$2, F2175*Inputs!$B$16, Inputs!$B$14*Inputs!$B$4 - G2175), 0)</f>
        <v>0</v>
      </c>
      <c r="J2175" s="2">
        <f>MAX(MIN(Inputs!$B$2, F2175*Inputs!$B$16, (Inputs!$B$14-F2175)/Inputs!$B$15)*Inputs!$B$9, 0)</f>
        <v>0</v>
      </c>
      <c r="K2175" s="2">
        <f>MAX(E2175*Inputs!$B$5 - B2175 - Inputs!$B$8, 0) * H2175</f>
        <v>0</v>
      </c>
      <c r="L2175" s="2">
        <f>IF(B2175 &gt;= D2175*Inputs!$B$10, MAX(B2175 - E2175/Inputs!$B$5 - Inputs!$B$8, 0) * I2175, 0)</f>
        <v>0</v>
      </c>
      <c r="M2175" s="2">
        <f t="shared" si="398"/>
        <v>0</v>
      </c>
      <c r="N2175" s="3" t="str">
        <f t="shared" si="399"/>
        <v>Idle</v>
      </c>
      <c r="O2175" s="3" t="str">
        <f t="shared" si="407"/>
        <v>Idle</v>
      </c>
      <c r="P2175" s="2">
        <f t="shared" si="400"/>
        <v>0</v>
      </c>
      <c r="Q2175" s="2">
        <f t="shared" si="401"/>
        <v>0</v>
      </c>
      <c r="R2175" s="2">
        <f t="shared" si="402"/>
        <v>0</v>
      </c>
      <c r="S2175" s="2">
        <f t="shared" si="403"/>
        <v>0</v>
      </c>
      <c r="T2175" s="2">
        <f t="shared" si="404"/>
        <v>0</v>
      </c>
      <c r="U2175" s="2">
        <f>IF(O2175="Reg", R2175 * Inputs!$B$7, 0)</f>
        <v>0</v>
      </c>
      <c r="V2175" s="2">
        <f>MAX(F2175 + P2175*Inputs!$B$15 - (Q2175/Inputs!$B$16) - U2175, 0)</f>
        <v>340</v>
      </c>
    </row>
    <row r="2176" spans="1:22" x14ac:dyDescent="0.3">
      <c r="A2176" s="1">
        <v>46113.583333333343</v>
      </c>
      <c r="B2176" s="2">
        <v>52.442474577785319</v>
      </c>
      <c r="C2176" s="2">
        <v>5.8378574672485888</v>
      </c>
      <c r="D2176" s="2">
        <f t="shared" si="396"/>
        <v>33.032843803954499</v>
      </c>
      <c r="E2176" s="2">
        <f t="shared" si="397"/>
        <v>61.844810470641896</v>
      </c>
      <c r="F2176" s="2">
        <f t="shared" si="405"/>
        <v>340</v>
      </c>
      <c r="G2176" s="2">
        <f t="shared" si="406"/>
        <v>340</v>
      </c>
      <c r="H2176" s="2">
        <f>MIN(Inputs!$B$2, (Inputs!$B$14 - F2176)/Inputs!$B$15)</f>
        <v>0</v>
      </c>
      <c r="I2176" s="2">
        <f>MAX(MIN(Inputs!$B$2, F2176*Inputs!$B$16, Inputs!$B$14*Inputs!$B$4 - G2176), 0)</f>
        <v>0</v>
      </c>
      <c r="J2176" s="2">
        <f>MAX(MIN(Inputs!$B$2, F2176*Inputs!$B$16, (Inputs!$B$14-F2176)/Inputs!$B$15)*Inputs!$B$9, 0)</f>
        <v>0</v>
      </c>
      <c r="K2176" s="2">
        <f>MAX(E2176*Inputs!$B$5 - B2176 - Inputs!$B$8, 0) * H2176</f>
        <v>0</v>
      </c>
      <c r="L2176" s="2">
        <f>IF(B2176 &gt;= D2176*Inputs!$B$10, MAX(B2176 - E2176/Inputs!$B$5 - Inputs!$B$8, 0) * I2176, 0)</f>
        <v>0</v>
      </c>
      <c r="M2176" s="2">
        <f t="shared" si="398"/>
        <v>0</v>
      </c>
      <c r="N2176" s="3" t="str">
        <f t="shared" si="399"/>
        <v>Idle</v>
      </c>
      <c r="O2176" s="3" t="str">
        <f t="shared" si="407"/>
        <v>Idle</v>
      </c>
      <c r="P2176" s="2">
        <f t="shared" si="400"/>
        <v>0</v>
      </c>
      <c r="Q2176" s="2">
        <f t="shared" si="401"/>
        <v>0</v>
      </c>
      <c r="R2176" s="2">
        <f t="shared" si="402"/>
        <v>0</v>
      </c>
      <c r="S2176" s="2">
        <f t="shared" si="403"/>
        <v>0</v>
      </c>
      <c r="T2176" s="2">
        <f t="shared" si="404"/>
        <v>0</v>
      </c>
      <c r="U2176" s="2">
        <f>IF(O2176="Reg", R2176 * Inputs!$B$7, 0)</f>
        <v>0</v>
      </c>
      <c r="V2176" s="2">
        <f>MAX(F2176 + P2176*Inputs!$B$15 - (Q2176/Inputs!$B$16) - U2176, 0)</f>
        <v>340</v>
      </c>
    </row>
    <row r="2177" spans="1:22" x14ac:dyDescent="0.3">
      <c r="A2177" s="1">
        <v>46113.625</v>
      </c>
      <c r="B2177" s="2">
        <v>60.706058460851978</v>
      </c>
      <c r="C2177" s="2">
        <v>6.8784266506332017</v>
      </c>
      <c r="D2177" s="2">
        <f t="shared" si="396"/>
        <v>33.032843803954499</v>
      </c>
      <c r="E2177" s="2">
        <f t="shared" si="397"/>
        <v>62.780183531941951</v>
      </c>
      <c r="F2177" s="2">
        <f t="shared" si="405"/>
        <v>340</v>
      </c>
      <c r="G2177" s="2">
        <f t="shared" si="406"/>
        <v>340</v>
      </c>
      <c r="H2177" s="2">
        <f>MIN(Inputs!$B$2, (Inputs!$B$14 - F2177)/Inputs!$B$15)</f>
        <v>0</v>
      </c>
      <c r="I2177" s="2">
        <f>MAX(MIN(Inputs!$B$2, F2177*Inputs!$B$16, Inputs!$B$14*Inputs!$B$4 - G2177), 0)</f>
        <v>0</v>
      </c>
      <c r="J2177" s="2">
        <f>MAX(MIN(Inputs!$B$2, F2177*Inputs!$B$16, (Inputs!$B$14-F2177)/Inputs!$B$15)*Inputs!$B$9, 0)</f>
        <v>0</v>
      </c>
      <c r="K2177" s="2">
        <f>MAX(E2177*Inputs!$B$5 - B2177 - Inputs!$B$8, 0) * H2177</f>
        <v>0</v>
      </c>
      <c r="L2177" s="2">
        <f>IF(B2177 &gt;= D2177*Inputs!$B$10, MAX(B2177 - E2177/Inputs!$B$5 - Inputs!$B$8, 0) * I2177, 0)</f>
        <v>0</v>
      </c>
      <c r="M2177" s="2">
        <f t="shared" si="398"/>
        <v>0</v>
      </c>
      <c r="N2177" s="3" t="str">
        <f t="shared" si="399"/>
        <v>Idle</v>
      </c>
      <c r="O2177" s="3" t="str">
        <f t="shared" si="407"/>
        <v>Idle</v>
      </c>
      <c r="P2177" s="2">
        <f t="shared" si="400"/>
        <v>0</v>
      </c>
      <c r="Q2177" s="2">
        <f t="shared" si="401"/>
        <v>0</v>
      </c>
      <c r="R2177" s="2">
        <f t="shared" si="402"/>
        <v>0</v>
      </c>
      <c r="S2177" s="2">
        <f t="shared" si="403"/>
        <v>0</v>
      </c>
      <c r="T2177" s="2">
        <f t="shared" si="404"/>
        <v>0</v>
      </c>
      <c r="U2177" s="2">
        <f>IF(O2177="Reg", R2177 * Inputs!$B$7, 0)</f>
        <v>0</v>
      </c>
      <c r="V2177" s="2">
        <f>MAX(F2177 + P2177*Inputs!$B$15 - (Q2177/Inputs!$B$16) - U2177, 0)</f>
        <v>340</v>
      </c>
    </row>
    <row r="2178" spans="1:22" x14ac:dyDescent="0.3">
      <c r="A2178" s="1">
        <v>46113.666666666657</v>
      </c>
      <c r="B2178" s="2">
        <v>59.946729786694583</v>
      </c>
      <c r="C2178" s="2">
        <v>19.435931776607632</v>
      </c>
      <c r="D2178" s="2">
        <f t="shared" ref="D2178:D2241" si="408">AVERAGEIFS(B:B, A:A, "&gt;="&amp;INT(A2178), A:A, "&lt;"&amp;INT(A2178)+1)</f>
        <v>33.032843803954499</v>
      </c>
      <c r="E2178" s="2">
        <f t="shared" ref="E2178:E2241" si="409">AVERAGE(B2178:B2183)</f>
        <v>61.436228409768859</v>
      </c>
      <c r="F2178" s="2">
        <f t="shared" si="405"/>
        <v>340</v>
      </c>
      <c r="G2178" s="2">
        <f t="shared" si="406"/>
        <v>340</v>
      </c>
      <c r="H2178" s="2">
        <f>MIN(Inputs!$B$2, (Inputs!$B$14 - F2178)/Inputs!$B$15)</f>
        <v>0</v>
      </c>
      <c r="I2178" s="2">
        <f>MAX(MIN(Inputs!$B$2, F2178*Inputs!$B$16, Inputs!$B$14*Inputs!$B$4 - G2178), 0)</f>
        <v>0</v>
      </c>
      <c r="J2178" s="2">
        <f>MAX(MIN(Inputs!$B$2, F2178*Inputs!$B$16, (Inputs!$B$14-F2178)/Inputs!$B$15)*Inputs!$B$9, 0)</f>
        <v>0</v>
      </c>
      <c r="K2178" s="2">
        <f>MAX(E2178*Inputs!$B$5 - B2178 - Inputs!$B$8, 0) * H2178</f>
        <v>0</v>
      </c>
      <c r="L2178" s="2">
        <f>IF(B2178 &gt;= D2178*Inputs!$B$10, MAX(B2178 - E2178/Inputs!$B$5 - Inputs!$B$8, 0) * I2178, 0)</f>
        <v>0</v>
      </c>
      <c r="M2178" s="2">
        <f t="shared" ref="M2178:M2241" si="410">C2178 * J2178</f>
        <v>0</v>
      </c>
      <c r="N2178" s="3" t="str">
        <f t="shared" ref="N2178:N2241" si="411">IF(MAX(K2178, L2178, M2178)&lt;=0, "Idle", IF(AND(M2178&gt;=K2178, M2178&gt;=L2178), "Reg", IF(L2178&gt;=K2178, "Discharge", "Charge")))</f>
        <v>Idle</v>
      </c>
      <c r="O2178" s="3" t="str">
        <f t="shared" si="407"/>
        <v>Idle</v>
      </c>
      <c r="P2178" s="2">
        <f t="shared" ref="P2178:P2241" si="412">IF(O2178="Charge", H2178, 0)</f>
        <v>0</v>
      </c>
      <c r="Q2178" s="2">
        <f t="shared" ref="Q2178:Q2241" si="413">IF(O2178="Discharge", I2178, 0)</f>
        <v>0</v>
      </c>
      <c r="R2178" s="2">
        <f t="shared" ref="R2178:R2241" si="414">IF(O2178="Reg", J2178, 0)</f>
        <v>0</v>
      </c>
      <c r="S2178" s="2">
        <f t="shared" ref="S2178:S2241" si="415">(Q2178 - P2178) * B2178</f>
        <v>0</v>
      </c>
      <c r="T2178" s="2">
        <f t="shared" ref="T2178:T2241" si="416">R2178 * C2178</f>
        <v>0</v>
      </c>
      <c r="U2178" s="2">
        <f>IF(O2178="Reg", R2178 * Inputs!$B$7, 0)</f>
        <v>0</v>
      </c>
      <c r="V2178" s="2">
        <f>MAX(F2178 + P2178*Inputs!$B$15 - (Q2178/Inputs!$B$16) - U2178, 0)</f>
        <v>340</v>
      </c>
    </row>
    <row r="2179" spans="1:22" x14ac:dyDescent="0.3">
      <c r="A2179" s="1">
        <v>46113.708333333343</v>
      </c>
      <c r="B2179" s="2">
        <v>60.852042609428928</v>
      </c>
      <c r="C2179" s="2">
        <v>8.0274006400190654</v>
      </c>
      <c r="D2179" s="2">
        <f t="shared" si="408"/>
        <v>33.032843803954499</v>
      </c>
      <c r="E2179" s="2">
        <f t="shared" si="409"/>
        <v>59.760738412818249</v>
      </c>
      <c r="F2179" s="2">
        <f t="shared" ref="F2179:F2242" si="417">V2178</f>
        <v>340</v>
      </c>
      <c r="G2179" s="2">
        <f t="shared" ref="G2179:G2242" si="418">IF(INT(A2179)=INT(A2178), G2178 + Q2178, 0)</f>
        <v>340</v>
      </c>
      <c r="H2179" s="2">
        <f>MIN(Inputs!$B$2, (Inputs!$B$14 - F2179)/Inputs!$B$15)</f>
        <v>0</v>
      </c>
      <c r="I2179" s="2">
        <f>MAX(MIN(Inputs!$B$2, F2179*Inputs!$B$16, Inputs!$B$14*Inputs!$B$4 - G2179), 0)</f>
        <v>0</v>
      </c>
      <c r="J2179" s="2">
        <f>MAX(MIN(Inputs!$B$2, F2179*Inputs!$B$16, (Inputs!$B$14-F2179)/Inputs!$B$15)*Inputs!$B$9, 0)</f>
        <v>0</v>
      </c>
      <c r="K2179" s="2">
        <f>MAX(E2179*Inputs!$B$5 - B2179 - Inputs!$B$8, 0) * H2179</f>
        <v>0</v>
      </c>
      <c r="L2179" s="2">
        <f>IF(B2179 &gt;= D2179*Inputs!$B$10, MAX(B2179 - E2179/Inputs!$B$5 - Inputs!$B$8, 0) * I2179, 0)</f>
        <v>0</v>
      </c>
      <c r="M2179" s="2">
        <f t="shared" si="410"/>
        <v>0</v>
      </c>
      <c r="N2179" s="3" t="str">
        <f t="shared" si="411"/>
        <v>Idle</v>
      </c>
      <c r="O2179" s="3" t="str">
        <f t="shared" si="407"/>
        <v>Idle</v>
      </c>
      <c r="P2179" s="2">
        <f t="shared" si="412"/>
        <v>0</v>
      </c>
      <c r="Q2179" s="2">
        <f t="shared" si="413"/>
        <v>0</v>
      </c>
      <c r="R2179" s="2">
        <f t="shared" si="414"/>
        <v>0</v>
      </c>
      <c r="S2179" s="2">
        <f t="shared" si="415"/>
        <v>0</v>
      </c>
      <c r="T2179" s="2">
        <f t="shared" si="416"/>
        <v>0</v>
      </c>
      <c r="U2179" s="2">
        <f>IF(O2179="Reg", R2179 * Inputs!$B$7, 0)</f>
        <v>0</v>
      </c>
      <c r="V2179" s="2">
        <f>MAX(F2179 + P2179*Inputs!$B$15 - (Q2179/Inputs!$B$16) - U2179, 0)</f>
        <v>340</v>
      </c>
    </row>
    <row r="2180" spans="1:22" x14ac:dyDescent="0.3">
      <c r="A2180" s="1">
        <v>46113.75</v>
      </c>
      <c r="B2180" s="2">
        <v>71.984150883984498</v>
      </c>
      <c r="C2180" s="2">
        <v>39.262552559267363</v>
      </c>
      <c r="D2180" s="2">
        <f t="shared" si="408"/>
        <v>33.032843803954499</v>
      </c>
      <c r="E2180" s="2">
        <f t="shared" si="409"/>
        <v>56.387505669874145</v>
      </c>
      <c r="F2180" s="2">
        <f t="shared" si="417"/>
        <v>340</v>
      </c>
      <c r="G2180" s="2">
        <f t="shared" si="418"/>
        <v>340</v>
      </c>
      <c r="H2180" s="2">
        <f>MIN(Inputs!$B$2, (Inputs!$B$14 - F2180)/Inputs!$B$15)</f>
        <v>0</v>
      </c>
      <c r="I2180" s="2">
        <f>MAX(MIN(Inputs!$B$2, F2180*Inputs!$B$16, Inputs!$B$14*Inputs!$B$4 - G2180), 0)</f>
        <v>0</v>
      </c>
      <c r="J2180" s="2">
        <f>MAX(MIN(Inputs!$B$2, F2180*Inputs!$B$16, (Inputs!$B$14-F2180)/Inputs!$B$15)*Inputs!$B$9, 0)</f>
        <v>0</v>
      </c>
      <c r="K2180" s="2">
        <f>MAX(E2180*Inputs!$B$5 - B2180 - Inputs!$B$8, 0) * H2180</f>
        <v>0</v>
      </c>
      <c r="L2180" s="2">
        <f>IF(B2180 &gt;= D2180*Inputs!$B$10, MAX(B2180 - E2180/Inputs!$B$5 - Inputs!$B$8, 0) * I2180, 0)</f>
        <v>0</v>
      </c>
      <c r="M2180" s="2">
        <f t="shared" si="410"/>
        <v>0</v>
      </c>
      <c r="N2180" s="3" t="str">
        <f t="shared" si="411"/>
        <v>Idle</v>
      </c>
      <c r="O2180" s="3" t="str">
        <f t="shared" ref="O2180:O2243" si="419">IF(O2179&lt;&gt;O2178, O2179, N2180)</f>
        <v>Idle</v>
      </c>
      <c r="P2180" s="2">
        <f t="shared" si="412"/>
        <v>0</v>
      </c>
      <c r="Q2180" s="2">
        <f t="shared" si="413"/>
        <v>0</v>
      </c>
      <c r="R2180" s="2">
        <f t="shared" si="414"/>
        <v>0</v>
      </c>
      <c r="S2180" s="2">
        <f t="shared" si="415"/>
        <v>0</v>
      </c>
      <c r="T2180" s="2">
        <f t="shared" si="416"/>
        <v>0</v>
      </c>
      <c r="U2180" s="2">
        <f>IF(O2180="Reg", R2180 * Inputs!$B$7, 0)</f>
        <v>0</v>
      </c>
      <c r="V2180" s="2">
        <f>MAX(F2180 + P2180*Inputs!$B$15 - (Q2180/Inputs!$B$16) - U2180, 0)</f>
        <v>340</v>
      </c>
    </row>
    <row r="2181" spans="1:22" x14ac:dyDescent="0.3">
      <c r="A2181" s="1">
        <v>46113.791666666657</v>
      </c>
      <c r="B2181" s="2">
        <v>65.137406505106057</v>
      </c>
      <c r="C2181" s="2">
        <v>17.795344392402288</v>
      </c>
      <c r="D2181" s="2">
        <f t="shared" si="408"/>
        <v>33.032843803954499</v>
      </c>
      <c r="E2181" s="2">
        <f t="shared" si="409"/>
        <v>48.127047843950351</v>
      </c>
      <c r="F2181" s="2">
        <f t="shared" si="417"/>
        <v>340</v>
      </c>
      <c r="G2181" s="2">
        <f t="shared" si="418"/>
        <v>340</v>
      </c>
      <c r="H2181" s="2">
        <f>MIN(Inputs!$B$2, (Inputs!$B$14 - F2181)/Inputs!$B$15)</f>
        <v>0</v>
      </c>
      <c r="I2181" s="2">
        <f>MAX(MIN(Inputs!$B$2, F2181*Inputs!$B$16, Inputs!$B$14*Inputs!$B$4 - G2181), 0)</f>
        <v>0</v>
      </c>
      <c r="J2181" s="2">
        <f>MAX(MIN(Inputs!$B$2, F2181*Inputs!$B$16, (Inputs!$B$14-F2181)/Inputs!$B$15)*Inputs!$B$9, 0)</f>
        <v>0</v>
      </c>
      <c r="K2181" s="2">
        <f>MAX(E2181*Inputs!$B$5 - B2181 - Inputs!$B$8, 0) * H2181</f>
        <v>0</v>
      </c>
      <c r="L2181" s="2">
        <f>IF(B2181 &gt;= D2181*Inputs!$B$10, MAX(B2181 - E2181/Inputs!$B$5 - Inputs!$B$8, 0) * I2181, 0)</f>
        <v>0</v>
      </c>
      <c r="M2181" s="2">
        <f t="shared" si="410"/>
        <v>0</v>
      </c>
      <c r="N2181" s="3" t="str">
        <f t="shared" si="411"/>
        <v>Idle</v>
      </c>
      <c r="O2181" s="3" t="str">
        <f t="shared" si="419"/>
        <v>Idle</v>
      </c>
      <c r="P2181" s="2">
        <f t="shared" si="412"/>
        <v>0</v>
      </c>
      <c r="Q2181" s="2">
        <f t="shared" si="413"/>
        <v>0</v>
      </c>
      <c r="R2181" s="2">
        <f t="shared" si="414"/>
        <v>0</v>
      </c>
      <c r="S2181" s="2">
        <f t="shared" si="415"/>
        <v>0</v>
      </c>
      <c r="T2181" s="2">
        <f t="shared" si="416"/>
        <v>0</v>
      </c>
      <c r="U2181" s="2">
        <f>IF(O2181="Reg", R2181 * Inputs!$B$7, 0)</f>
        <v>0</v>
      </c>
      <c r="V2181" s="2">
        <f>MAX(F2181 + P2181*Inputs!$B$15 - (Q2181/Inputs!$B$16) - U2181, 0)</f>
        <v>340</v>
      </c>
    </row>
    <row r="2182" spans="1:22" x14ac:dyDescent="0.3">
      <c r="A2182" s="1">
        <v>46113.833333333343</v>
      </c>
      <c r="B2182" s="2">
        <v>58.054712945585592</v>
      </c>
      <c r="C2182" s="2">
        <v>27.28320603234009</v>
      </c>
      <c r="D2182" s="2">
        <f t="shared" si="408"/>
        <v>33.032843803954499</v>
      </c>
      <c r="E2182" s="2">
        <f t="shared" si="409"/>
        <v>41.10441851063802</v>
      </c>
      <c r="F2182" s="2">
        <f t="shared" si="417"/>
        <v>340</v>
      </c>
      <c r="G2182" s="2">
        <f t="shared" si="418"/>
        <v>340</v>
      </c>
      <c r="H2182" s="2">
        <f>MIN(Inputs!$B$2, (Inputs!$B$14 - F2182)/Inputs!$B$15)</f>
        <v>0</v>
      </c>
      <c r="I2182" s="2">
        <f>MAX(MIN(Inputs!$B$2, F2182*Inputs!$B$16, Inputs!$B$14*Inputs!$B$4 - G2182), 0)</f>
        <v>0</v>
      </c>
      <c r="J2182" s="2">
        <f>MAX(MIN(Inputs!$B$2, F2182*Inputs!$B$16, (Inputs!$B$14-F2182)/Inputs!$B$15)*Inputs!$B$9, 0)</f>
        <v>0</v>
      </c>
      <c r="K2182" s="2">
        <f>MAX(E2182*Inputs!$B$5 - B2182 - Inputs!$B$8, 0) * H2182</f>
        <v>0</v>
      </c>
      <c r="L2182" s="2">
        <f>IF(B2182 &gt;= D2182*Inputs!$B$10, MAX(B2182 - E2182/Inputs!$B$5 - Inputs!$B$8, 0) * I2182, 0)</f>
        <v>0</v>
      </c>
      <c r="M2182" s="2">
        <f t="shared" si="410"/>
        <v>0</v>
      </c>
      <c r="N2182" s="3" t="str">
        <f t="shared" si="411"/>
        <v>Idle</v>
      </c>
      <c r="O2182" s="3" t="str">
        <f t="shared" si="419"/>
        <v>Idle</v>
      </c>
      <c r="P2182" s="2">
        <f t="shared" si="412"/>
        <v>0</v>
      </c>
      <c r="Q2182" s="2">
        <f t="shared" si="413"/>
        <v>0</v>
      </c>
      <c r="R2182" s="2">
        <f t="shared" si="414"/>
        <v>0</v>
      </c>
      <c r="S2182" s="2">
        <f t="shared" si="415"/>
        <v>0</v>
      </c>
      <c r="T2182" s="2">
        <f t="shared" si="416"/>
        <v>0</v>
      </c>
      <c r="U2182" s="2">
        <f>IF(O2182="Reg", R2182 * Inputs!$B$7, 0)</f>
        <v>0</v>
      </c>
      <c r="V2182" s="2">
        <f>MAX(F2182 + P2182*Inputs!$B$15 - (Q2182/Inputs!$B$16) - U2182, 0)</f>
        <v>340</v>
      </c>
    </row>
    <row r="2183" spans="1:22" x14ac:dyDescent="0.3">
      <c r="A2183" s="1">
        <v>46113.875</v>
      </c>
      <c r="B2183" s="2">
        <v>52.642327727813473</v>
      </c>
      <c r="C2183" s="2">
        <v>8.9902165307418969</v>
      </c>
      <c r="D2183" s="2">
        <f t="shared" si="408"/>
        <v>33.032843803954499</v>
      </c>
      <c r="E2183" s="2">
        <f t="shared" si="409"/>
        <v>33.835308395864502</v>
      </c>
      <c r="F2183" s="2">
        <f t="shared" si="417"/>
        <v>340</v>
      </c>
      <c r="G2183" s="2">
        <f t="shared" si="418"/>
        <v>340</v>
      </c>
      <c r="H2183" s="2">
        <f>MIN(Inputs!$B$2, (Inputs!$B$14 - F2183)/Inputs!$B$15)</f>
        <v>0</v>
      </c>
      <c r="I2183" s="2">
        <f>MAX(MIN(Inputs!$B$2, F2183*Inputs!$B$16, Inputs!$B$14*Inputs!$B$4 - G2183), 0)</f>
        <v>0</v>
      </c>
      <c r="J2183" s="2">
        <f>MAX(MIN(Inputs!$B$2, F2183*Inputs!$B$16, (Inputs!$B$14-F2183)/Inputs!$B$15)*Inputs!$B$9, 0)</f>
        <v>0</v>
      </c>
      <c r="K2183" s="2">
        <f>MAX(E2183*Inputs!$B$5 - B2183 - Inputs!$B$8, 0) * H2183</f>
        <v>0</v>
      </c>
      <c r="L2183" s="2">
        <f>IF(B2183 &gt;= D2183*Inputs!$B$10, MAX(B2183 - E2183/Inputs!$B$5 - Inputs!$B$8, 0) * I2183, 0)</f>
        <v>0</v>
      </c>
      <c r="M2183" s="2">
        <f t="shared" si="410"/>
        <v>0</v>
      </c>
      <c r="N2183" s="3" t="str">
        <f t="shared" si="411"/>
        <v>Idle</v>
      </c>
      <c r="O2183" s="3" t="str">
        <f t="shared" si="419"/>
        <v>Idle</v>
      </c>
      <c r="P2183" s="2">
        <f t="shared" si="412"/>
        <v>0</v>
      </c>
      <c r="Q2183" s="2">
        <f t="shared" si="413"/>
        <v>0</v>
      </c>
      <c r="R2183" s="2">
        <f t="shared" si="414"/>
        <v>0</v>
      </c>
      <c r="S2183" s="2">
        <f t="shared" si="415"/>
        <v>0</v>
      </c>
      <c r="T2183" s="2">
        <f t="shared" si="416"/>
        <v>0</v>
      </c>
      <c r="U2183" s="2">
        <f>IF(O2183="Reg", R2183 * Inputs!$B$7, 0)</f>
        <v>0</v>
      </c>
      <c r="V2183" s="2">
        <f>MAX(F2183 + P2183*Inputs!$B$15 - (Q2183/Inputs!$B$16) - U2183, 0)</f>
        <v>340</v>
      </c>
    </row>
    <row r="2184" spans="1:22" x14ac:dyDescent="0.3">
      <c r="A2184" s="1">
        <v>46113.916666666657</v>
      </c>
      <c r="B2184" s="2">
        <v>49.89378980499086</v>
      </c>
      <c r="C2184" s="2">
        <v>5.448772041493573</v>
      </c>
      <c r="D2184" s="2">
        <f t="shared" si="408"/>
        <v>33.032843803954499</v>
      </c>
      <c r="E2184" s="2">
        <f t="shared" si="409"/>
        <v>25.768323811947823</v>
      </c>
      <c r="F2184" s="2">
        <f t="shared" si="417"/>
        <v>340</v>
      </c>
      <c r="G2184" s="2">
        <f t="shared" si="418"/>
        <v>340</v>
      </c>
      <c r="H2184" s="2">
        <f>MIN(Inputs!$B$2, (Inputs!$B$14 - F2184)/Inputs!$B$15)</f>
        <v>0</v>
      </c>
      <c r="I2184" s="2">
        <f>MAX(MIN(Inputs!$B$2, F2184*Inputs!$B$16, Inputs!$B$14*Inputs!$B$4 - G2184), 0)</f>
        <v>0</v>
      </c>
      <c r="J2184" s="2">
        <f>MAX(MIN(Inputs!$B$2, F2184*Inputs!$B$16, (Inputs!$B$14-F2184)/Inputs!$B$15)*Inputs!$B$9, 0)</f>
        <v>0</v>
      </c>
      <c r="K2184" s="2">
        <f>MAX(E2184*Inputs!$B$5 - B2184 - Inputs!$B$8, 0) * H2184</f>
        <v>0</v>
      </c>
      <c r="L2184" s="2">
        <f>IF(B2184 &gt;= D2184*Inputs!$B$10, MAX(B2184 - E2184/Inputs!$B$5 - Inputs!$B$8, 0) * I2184, 0)</f>
        <v>0</v>
      </c>
      <c r="M2184" s="2">
        <f t="shared" si="410"/>
        <v>0</v>
      </c>
      <c r="N2184" s="3" t="str">
        <f t="shared" si="411"/>
        <v>Idle</v>
      </c>
      <c r="O2184" s="3" t="str">
        <f t="shared" si="419"/>
        <v>Idle</v>
      </c>
      <c r="P2184" s="2">
        <f t="shared" si="412"/>
        <v>0</v>
      </c>
      <c r="Q2184" s="2">
        <f t="shared" si="413"/>
        <v>0</v>
      </c>
      <c r="R2184" s="2">
        <f t="shared" si="414"/>
        <v>0</v>
      </c>
      <c r="S2184" s="2">
        <f t="shared" si="415"/>
        <v>0</v>
      </c>
      <c r="T2184" s="2">
        <f t="shared" si="416"/>
        <v>0</v>
      </c>
      <c r="U2184" s="2">
        <f>IF(O2184="Reg", R2184 * Inputs!$B$7, 0)</f>
        <v>0</v>
      </c>
      <c r="V2184" s="2">
        <f>MAX(F2184 + P2184*Inputs!$B$15 - (Q2184/Inputs!$B$16) - U2184, 0)</f>
        <v>340</v>
      </c>
    </row>
    <row r="2185" spans="1:22" x14ac:dyDescent="0.3">
      <c r="A2185" s="1">
        <v>46113.958333333343</v>
      </c>
      <c r="B2185" s="2">
        <v>40.612646151764423</v>
      </c>
      <c r="C2185" s="2">
        <v>5.2055986416882414</v>
      </c>
      <c r="D2185" s="2">
        <f t="shared" si="408"/>
        <v>33.032843803954499</v>
      </c>
      <c r="E2185" s="2">
        <f t="shared" si="409"/>
        <v>18.215667813477918</v>
      </c>
      <c r="F2185" s="2">
        <f t="shared" si="417"/>
        <v>340</v>
      </c>
      <c r="G2185" s="2">
        <f t="shared" si="418"/>
        <v>340</v>
      </c>
      <c r="H2185" s="2">
        <f>MIN(Inputs!$B$2, (Inputs!$B$14 - F2185)/Inputs!$B$15)</f>
        <v>0</v>
      </c>
      <c r="I2185" s="2">
        <f>MAX(MIN(Inputs!$B$2, F2185*Inputs!$B$16, Inputs!$B$14*Inputs!$B$4 - G2185), 0)</f>
        <v>0</v>
      </c>
      <c r="J2185" s="2">
        <f>MAX(MIN(Inputs!$B$2, F2185*Inputs!$B$16, (Inputs!$B$14-F2185)/Inputs!$B$15)*Inputs!$B$9, 0)</f>
        <v>0</v>
      </c>
      <c r="K2185" s="2">
        <f>MAX(E2185*Inputs!$B$5 - B2185 - Inputs!$B$8, 0) * H2185</f>
        <v>0</v>
      </c>
      <c r="L2185" s="2">
        <f>IF(B2185 &gt;= D2185*Inputs!$B$10, MAX(B2185 - E2185/Inputs!$B$5 - Inputs!$B$8, 0) * I2185, 0)</f>
        <v>0</v>
      </c>
      <c r="M2185" s="2">
        <f t="shared" si="410"/>
        <v>0</v>
      </c>
      <c r="N2185" s="3" t="str">
        <f t="shared" si="411"/>
        <v>Idle</v>
      </c>
      <c r="O2185" s="3" t="str">
        <f t="shared" si="419"/>
        <v>Idle</v>
      </c>
      <c r="P2185" s="2">
        <f t="shared" si="412"/>
        <v>0</v>
      </c>
      <c r="Q2185" s="2">
        <f t="shared" si="413"/>
        <v>0</v>
      </c>
      <c r="R2185" s="2">
        <f t="shared" si="414"/>
        <v>0</v>
      </c>
      <c r="S2185" s="2">
        <f t="shared" si="415"/>
        <v>0</v>
      </c>
      <c r="T2185" s="2">
        <f t="shared" si="416"/>
        <v>0</v>
      </c>
      <c r="U2185" s="2">
        <f>IF(O2185="Reg", R2185 * Inputs!$B$7, 0)</f>
        <v>0</v>
      </c>
      <c r="V2185" s="2">
        <f>MAX(F2185 + P2185*Inputs!$B$15 - (Q2185/Inputs!$B$16) - U2185, 0)</f>
        <v>340</v>
      </c>
    </row>
    <row r="2186" spans="1:22" x14ac:dyDescent="0.3">
      <c r="A2186" s="1">
        <v>46114</v>
      </c>
      <c r="B2186" s="2">
        <v>22.421403928441681</v>
      </c>
      <c r="C2186" s="2">
        <v>20.987364171768672</v>
      </c>
      <c r="D2186" s="2">
        <f t="shared" si="408"/>
        <v>36.820783144617309</v>
      </c>
      <c r="E2186" s="2">
        <f t="shared" si="409"/>
        <v>11.699267935714284</v>
      </c>
      <c r="F2186" s="2">
        <f t="shared" si="417"/>
        <v>340</v>
      </c>
      <c r="G2186" s="2">
        <f t="shared" si="418"/>
        <v>0</v>
      </c>
      <c r="H2186" s="2">
        <f>MIN(Inputs!$B$2, (Inputs!$B$14 - F2186)/Inputs!$B$15)</f>
        <v>0</v>
      </c>
      <c r="I2186" s="2">
        <f>MAX(MIN(Inputs!$B$2, F2186*Inputs!$B$16, Inputs!$B$14*Inputs!$B$4 - G2186), 0)</f>
        <v>170</v>
      </c>
      <c r="J2186" s="2">
        <f>MAX(MIN(Inputs!$B$2, F2186*Inputs!$B$16, (Inputs!$B$14-F2186)/Inputs!$B$15)*Inputs!$B$9, 0)</f>
        <v>0</v>
      </c>
      <c r="K2186" s="2">
        <f>MAX(E2186*Inputs!$B$5 - B2186 - Inputs!$B$8, 0) * H2186</f>
        <v>0</v>
      </c>
      <c r="L2186" s="2">
        <f>IF(B2186 &gt;= D2186*Inputs!$B$10, MAX(B2186 - E2186/Inputs!$B$5 - Inputs!$B$8, 0) * I2186, 0)</f>
        <v>0</v>
      </c>
      <c r="M2186" s="2">
        <f t="shared" si="410"/>
        <v>0</v>
      </c>
      <c r="N2186" s="3" t="str">
        <f t="shared" si="411"/>
        <v>Idle</v>
      </c>
      <c r="O2186" s="3" t="str">
        <f t="shared" si="419"/>
        <v>Idle</v>
      </c>
      <c r="P2186" s="2">
        <f t="shared" si="412"/>
        <v>0</v>
      </c>
      <c r="Q2186" s="2">
        <f t="shared" si="413"/>
        <v>0</v>
      </c>
      <c r="R2186" s="2">
        <f t="shared" si="414"/>
        <v>0</v>
      </c>
      <c r="S2186" s="2">
        <f t="shared" si="415"/>
        <v>0</v>
      </c>
      <c r="T2186" s="2">
        <f t="shared" si="416"/>
        <v>0</v>
      </c>
      <c r="U2186" s="2">
        <f>IF(O2186="Reg", R2186 * Inputs!$B$7, 0)</f>
        <v>0</v>
      </c>
      <c r="V2186" s="2">
        <f>MAX(F2186 + P2186*Inputs!$B$15 - (Q2186/Inputs!$B$16) - U2186, 0)</f>
        <v>340</v>
      </c>
    </row>
    <row r="2187" spans="1:22" x14ac:dyDescent="0.3">
      <c r="A2187" s="1">
        <v>46114.041666666657</v>
      </c>
      <c r="B2187" s="2">
        <v>23.001630505232079</v>
      </c>
      <c r="C2187" s="2">
        <v>3.2160761145526271</v>
      </c>
      <c r="D2187" s="2">
        <f t="shared" si="408"/>
        <v>36.820783144617309</v>
      </c>
      <c r="E2187" s="2">
        <f t="shared" si="409"/>
        <v>7.9623672809740036</v>
      </c>
      <c r="F2187" s="2">
        <f t="shared" si="417"/>
        <v>340</v>
      </c>
      <c r="G2187" s="2">
        <f t="shared" si="418"/>
        <v>0</v>
      </c>
      <c r="H2187" s="2">
        <f>MIN(Inputs!$B$2, (Inputs!$B$14 - F2187)/Inputs!$B$15)</f>
        <v>0</v>
      </c>
      <c r="I2187" s="2">
        <f>MAX(MIN(Inputs!$B$2, F2187*Inputs!$B$16, Inputs!$B$14*Inputs!$B$4 - G2187), 0)</f>
        <v>170</v>
      </c>
      <c r="J2187" s="2">
        <f>MAX(MIN(Inputs!$B$2, F2187*Inputs!$B$16, (Inputs!$B$14-F2187)/Inputs!$B$15)*Inputs!$B$9, 0)</f>
        <v>0</v>
      </c>
      <c r="K2187" s="2">
        <f>MAX(E2187*Inputs!$B$5 - B2187 - Inputs!$B$8, 0) * H2187</f>
        <v>0</v>
      </c>
      <c r="L2187" s="2">
        <f>IF(B2187 &gt;= D2187*Inputs!$B$10, MAX(B2187 - E2187/Inputs!$B$5 - Inputs!$B$8, 0) * I2187, 0)</f>
        <v>0</v>
      </c>
      <c r="M2187" s="2">
        <f t="shared" si="410"/>
        <v>0</v>
      </c>
      <c r="N2187" s="3" t="str">
        <f t="shared" si="411"/>
        <v>Idle</v>
      </c>
      <c r="O2187" s="3" t="str">
        <f t="shared" si="419"/>
        <v>Idle</v>
      </c>
      <c r="P2187" s="2">
        <f t="shared" si="412"/>
        <v>0</v>
      </c>
      <c r="Q2187" s="2">
        <f t="shared" si="413"/>
        <v>0</v>
      </c>
      <c r="R2187" s="2">
        <f t="shared" si="414"/>
        <v>0</v>
      </c>
      <c r="S2187" s="2">
        <f t="shared" si="415"/>
        <v>0</v>
      </c>
      <c r="T2187" s="2">
        <f t="shared" si="416"/>
        <v>0</v>
      </c>
      <c r="U2187" s="2">
        <f>IF(O2187="Reg", R2187 * Inputs!$B$7, 0)</f>
        <v>0</v>
      </c>
      <c r="V2187" s="2">
        <f>MAX(F2187 + P2187*Inputs!$B$15 - (Q2187/Inputs!$B$16) - U2187, 0)</f>
        <v>340</v>
      </c>
    </row>
    <row r="2188" spans="1:22" x14ac:dyDescent="0.3">
      <c r="A2188" s="1">
        <v>46114.083333333343</v>
      </c>
      <c r="B2188" s="2">
        <v>14.440052256944499</v>
      </c>
      <c r="C2188" s="2">
        <v>8.4119777069182948</v>
      </c>
      <c r="D2188" s="2">
        <f t="shared" si="408"/>
        <v>36.820783144617309</v>
      </c>
      <c r="E2188" s="2">
        <f t="shared" si="409"/>
        <v>4.1287621967686574</v>
      </c>
      <c r="F2188" s="2">
        <f t="shared" si="417"/>
        <v>340</v>
      </c>
      <c r="G2188" s="2">
        <f t="shared" si="418"/>
        <v>0</v>
      </c>
      <c r="H2188" s="2">
        <f>MIN(Inputs!$B$2, (Inputs!$B$14 - F2188)/Inputs!$B$15)</f>
        <v>0</v>
      </c>
      <c r="I2188" s="2">
        <f>MAX(MIN(Inputs!$B$2, F2188*Inputs!$B$16, Inputs!$B$14*Inputs!$B$4 - G2188), 0)</f>
        <v>170</v>
      </c>
      <c r="J2188" s="2">
        <f>MAX(MIN(Inputs!$B$2, F2188*Inputs!$B$16, (Inputs!$B$14-F2188)/Inputs!$B$15)*Inputs!$B$9, 0)</f>
        <v>0</v>
      </c>
      <c r="K2188" s="2">
        <f>MAX(E2188*Inputs!$B$5 - B2188 - Inputs!$B$8, 0) * H2188</f>
        <v>0</v>
      </c>
      <c r="L2188" s="2">
        <f>IF(B2188 &gt;= D2188*Inputs!$B$10, MAX(B2188 - E2188/Inputs!$B$5 - Inputs!$B$8, 0) * I2188, 0)</f>
        <v>0</v>
      </c>
      <c r="M2188" s="2">
        <f t="shared" si="410"/>
        <v>0</v>
      </c>
      <c r="N2188" s="3" t="str">
        <f t="shared" si="411"/>
        <v>Idle</v>
      </c>
      <c r="O2188" s="3" t="str">
        <f t="shared" si="419"/>
        <v>Idle</v>
      </c>
      <c r="P2188" s="2">
        <f t="shared" si="412"/>
        <v>0</v>
      </c>
      <c r="Q2188" s="2">
        <f t="shared" si="413"/>
        <v>0</v>
      </c>
      <c r="R2188" s="2">
        <f t="shared" si="414"/>
        <v>0</v>
      </c>
      <c r="S2188" s="2">
        <f t="shared" si="415"/>
        <v>0</v>
      </c>
      <c r="T2188" s="2">
        <f t="shared" si="416"/>
        <v>0</v>
      </c>
      <c r="U2188" s="2">
        <f>IF(O2188="Reg", R2188 * Inputs!$B$7, 0)</f>
        <v>0</v>
      </c>
      <c r="V2188" s="2">
        <f>MAX(F2188 + P2188*Inputs!$B$15 - (Q2188/Inputs!$B$16) - U2188, 0)</f>
        <v>340</v>
      </c>
    </row>
    <row r="2189" spans="1:22" x14ac:dyDescent="0.3">
      <c r="A2189" s="1">
        <v>46114.125</v>
      </c>
      <c r="B2189" s="2">
        <v>4.2404202243133824</v>
      </c>
      <c r="C2189" s="2">
        <v>13.113188568872371</v>
      </c>
      <c r="D2189" s="2">
        <f t="shared" si="408"/>
        <v>36.820783144617309</v>
      </c>
      <c r="E2189" s="2">
        <f t="shared" si="409"/>
        <v>19.818455694284058</v>
      </c>
      <c r="F2189" s="2">
        <f t="shared" si="417"/>
        <v>340</v>
      </c>
      <c r="G2189" s="2">
        <f t="shared" si="418"/>
        <v>0</v>
      </c>
      <c r="H2189" s="2">
        <f>MIN(Inputs!$B$2, (Inputs!$B$14 - F2189)/Inputs!$B$15)</f>
        <v>0</v>
      </c>
      <c r="I2189" s="2">
        <f>MAX(MIN(Inputs!$B$2, F2189*Inputs!$B$16, Inputs!$B$14*Inputs!$B$4 - G2189), 0)</f>
        <v>170</v>
      </c>
      <c r="J2189" s="2">
        <f>MAX(MIN(Inputs!$B$2, F2189*Inputs!$B$16, (Inputs!$B$14-F2189)/Inputs!$B$15)*Inputs!$B$9, 0)</f>
        <v>0</v>
      </c>
      <c r="K2189" s="2">
        <f>MAX(E2189*Inputs!$B$5 - B2189 - Inputs!$B$8, 0) * H2189</f>
        <v>0</v>
      </c>
      <c r="L2189" s="2">
        <f>IF(B2189 &gt;= D2189*Inputs!$B$10, MAX(B2189 - E2189/Inputs!$B$5 - Inputs!$B$8, 0) * I2189, 0)</f>
        <v>0</v>
      </c>
      <c r="M2189" s="2">
        <f t="shared" si="410"/>
        <v>0</v>
      </c>
      <c r="N2189" s="3" t="str">
        <f t="shared" si="411"/>
        <v>Idle</v>
      </c>
      <c r="O2189" s="3" t="str">
        <f t="shared" si="419"/>
        <v>Idle</v>
      </c>
      <c r="P2189" s="2">
        <f t="shared" si="412"/>
        <v>0</v>
      </c>
      <c r="Q2189" s="2">
        <f t="shared" si="413"/>
        <v>0</v>
      </c>
      <c r="R2189" s="2">
        <f t="shared" si="414"/>
        <v>0</v>
      </c>
      <c r="S2189" s="2">
        <f t="shared" si="415"/>
        <v>0</v>
      </c>
      <c r="T2189" s="2">
        <f t="shared" si="416"/>
        <v>0</v>
      </c>
      <c r="U2189" s="2">
        <f>IF(O2189="Reg", R2189 * Inputs!$B$7, 0)</f>
        <v>0</v>
      </c>
      <c r="V2189" s="2">
        <f>MAX(F2189 + P2189*Inputs!$B$15 - (Q2189/Inputs!$B$16) - U2189, 0)</f>
        <v>340</v>
      </c>
    </row>
    <row r="2190" spans="1:22" x14ac:dyDescent="0.3">
      <c r="A2190" s="1">
        <v>46114.166666666657</v>
      </c>
      <c r="B2190" s="2">
        <v>4.5778538141714664</v>
      </c>
      <c r="C2190" s="2">
        <v>15.848831189276529</v>
      </c>
      <c r="D2190" s="2">
        <f t="shared" si="408"/>
        <v>36.820783144617309</v>
      </c>
      <c r="E2190" s="2">
        <f t="shared" si="409"/>
        <v>20.445408722239048</v>
      </c>
      <c r="F2190" s="2">
        <f t="shared" si="417"/>
        <v>340</v>
      </c>
      <c r="G2190" s="2">
        <f t="shared" si="418"/>
        <v>0</v>
      </c>
      <c r="H2190" s="2">
        <f>MIN(Inputs!$B$2, (Inputs!$B$14 - F2190)/Inputs!$B$15)</f>
        <v>0</v>
      </c>
      <c r="I2190" s="2">
        <f>MAX(MIN(Inputs!$B$2, F2190*Inputs!$B$16, Inputs!$B$14*Inputs!$B$4 - G2190), 0)</f>
        <v>170</v>
      </c>
      <c r="J2190" s="2">
        <f>MAX(MIN(Inputs!$B$2, F2190*Inputs!$B$16, (Inputs!$B$14-F2190)/Inputs!$B$15)*Inputs!$B$9, 0)</f>
        <v>0</v>
      </c>
      <c r="K2190" s="2">
        <f>MAX(E2190*Inputs!$B$5 - B2190 - Inputs!$B$8, 0) * H2190</f>
        <v>0</v>
      </c>
      <c r="L2190" s="2">
        <f>IF(B2190 &gt;= D2190*Inputs!$B$10, MAX(B2190 - E2190/Inputs!$B$5 - Inputs!$B$8, 0) * I2190, 0)</f>
        <v>0</v>
      </c>
      <c r="M2190" s="2">
        <f t="shared" si="410"/>
        <v>0</v>
      </c>
      <c r="N2190" s="3" t="str">
        <f t="shared" si="411"/>
        <v>Idle</v>
      </c>
      <c r="O2190" s="3" t="str">
        <f t="shared" si="419"/>
        <v>Idle</v>
      </c>
      <c r="P2190" s="2">
        <f t="shared" si="412"/>
        <v>0</v>
      </c>
      <c r="Q2190" s="2">
        <f t="shared" si="413"/>
        <v>0</v>
      </c>
      <c r="R2190" s="2">
        <f t="shared" si="414"/>
        <v>0</v>
      </c>
      <c r="S2190" s="2">
        <f t="shared" si="415"/>
        <v>0</v>
      </c>
      <c r="T2190" s="2">
        <f t="shared" si="416"/>
        <v>0</v>
      </c>
      <c r="U2190" s="2">
        <f>IF(O2190="Reg", R2190 * Inputs!$B$7, 0)</f>
        <v>0</v>
      </c>
      <c r="V2190" s="2">
        <f>MAX(F2190 + P2190*Inputs!$B$15 - (Q2190/Inputs!$B$16) - U2190, 0)</f>
        <v>340</v>
      </c>
    </row>
    <row r="2191" spans="1:22" x14ac:dyDescent="0.3">
      <c r="A2191" s="1">
        <v>46114.208333333343</v>
      </c>
      <c r="B2191" s="2">
        <v>1.5142468851825961</v>
      </c>
      <c r="C2191" s="2">
        <v>9.9940391996163669</v>
      </c>
      <c r="D2191" s="2">
        <f t="shared" si="408"/>
        <v>36.820783144617309</v>
      </c>
      <c r="E2191" s="2">
        <f t="shared" si="409"/>
        <v>22.048535913157483</v>
      </c>
      <c r="F2191" s="2">
        <f t="shared" si="417"/>
        <v>340</v>
      </c>
      <c r="G2191" s="2">
        <f t="shared" si="418"/>
        <v>0</v>
      </c>
      <c r="H2191" s="2">
        <f>MIN(Inputs!$B$2, (Inputs!$B$14 - F2191)/Inputs!$B$15)</f>
        <v>0</v>
      </c>
      <c r="I2191" s="2">
        <f>MAX(MIN(Inputs!$B$2, F2191*Inputs!$B$16, Inputs!$B$14*Inputs!$B$4 - G2191), 0)</f>
        <v>170</v>
      </c>
      <c r="J2191" s="2">
        <f>MAX(MIN(Inputs!$B$2, F2191*Inputs!$B$16, (Inputs!$B$14-F2191)/Inputs!$B$15)*Inputs!$B$9, 0)</f>
        <v>0</v>
      </c>
      <c r="K2191" s="2">
        <f>MAX(E2191*Inputs!$B$5 - B2191 - Inputs!$B$8, 0) * H2191</f>
        <v>0</v>
      </c>
      <c r="L2191" s="2">
        <f>IF(B2191 &gt;= D2191*Inputs!$B$10, MAX(B2191 - E2191/Inputs!$B$5 - Inputs!$B$8, 0) * I2191, 0)</f>
        <v>0</v>
      </c>
      <c r="M2191" s="2">
        <f t="shared" si="410"/>
        <v>0</v>
      </c>
      <c r="N2191" s="3" t="str">
        <f t="shared" si="411"/>
        <v>Idle</v>
      </c>
      <c r="O2191" s="3" t="str">
        <f t="shared" si="419"/>
        <v>Idle</v>
      </c>
      <c r="P2191" s="2">
        <f t="shared" si="412"/>
        <v>0</v>
      </c>
      <c r="Q2191" s="2">
        <f t="shared" si="413"/>
        <v>0</v>
      </c>
      <c r="R2191" s="2">
        <f t="shared" si="414"/>
        <v>0</v>
      </c>
      <c r="S2191" s="2">
        <f t="shared" si="415"/>
        <v>0</v>
      </c>
      <c r="T2191" s="2">
        <f t="shared" si="416"/>
        <v>0</v>
      </c>
      <c r="U2191" s="2">
        <f>IF(O2191="Reg", R2191 * Inputs!$B$7, 0)</f>
        <v>0</v>
      </c>
      <c r="V2191" s="2">
        <f>MAX(F2191 + P2191*Inputs!$B$15 - (Q2191/Inputs!$B$16) - U2191, 0)</f>
        <v>340</v>
      </c>
    </row>
    <row r="2192" spans="1:22" x14ac:dyDescent="0.3">
      <c r="A2192" s="1">
        <v>46114.25</v>
      </c>
      <c r="B2192" s="2">
        <v>0</v>
      </c>
      <c r="C2192" s="2">
        <v>11.27156150820927</v>
      </c>
      <c r="D2192" s="2">
        <f t="shared" si="408"/>
        <v>36.820783144617309</v>
      </c>
      <c r="E2192" s="2">
        <f t="shared" si="409"/>
        <v>26.041918184411418</v>
      </c>
      <c r="F2192" s="2">
        <f t="shared" si="417"/>
        <v>340</v>
      </c>
      <c r="G2192" s="2">
        <f t="shared" si="418"/>
        <v>0</v>
      </c>
      <c r="H2192" s="2">
        <f>MIN(Inputs!$B$2, (Inputs!$B$14 - F2192)/Inputs!$B$15)</f>
        <v>0</v>
      </c>
      <c r="I2192" s="2">
        <f>MAX(MIN(Inputs!$B$2, F2192*Inputs!$B$16, Inputs!$B$14*Inputs!$B$4 - G2192), 0)</f>
        <v>170</v>
      </c>
      <c r="J2192" s="2">
        <f>MAX(MIN(Inputs!$B$2, F2192*Inputs!$B$16, (Inputs!$B$14-F2192)/Inputs!$B$15)*Inputs!$B$9, 0)</f>
        <v>0</v>
      </c>
      <c r="K2192" s="2">
        <f>MAX(E2192*Inputs!$B$5 - B2192 - Inputs!$B$8, 0) * H2192</f>
        <v>0</v>
      </c>
      <c r="L2192" s="2">
        <f>IF(B2192 &gt;= D2192*Inputs!$B$10, MAX(B2192 - E2192/Inputs!$B$5 - Inputs!$B$8, 0) * I2192, 0)</f>
        <v>0</v>
      </c>
      <c r="M2192" s="2">
        <f t="shared" si="410"/>
        <v>0</v>
      </c>
      <c r="N2192" s="3" t="str">
        <f t="shared" si="411"/>
        <v>Idle</v>
      </c>
      <c r="O2192" s="3" t="str">
        <f t="shared" si="419"/>
        <v>Idle</v>
      </c>
      <c r="P2192" s="2">
        <f t="shared" si="412"/>
        <v>0</v>
      </c>
      <c r="Q2192" s="2">
        <f t="shared" si="413"/>
        <v>0</v>
      </c>
      <c r="R2192" s="2">
        <f t="shared" si="414"/>
        <v>0</v>
      </c>
      <c r="S2192" s="2">
        <f t="shared" si="415"/>
        <v>0</v>
      </c>
      <c r="T2192" s="2">
        <f t="shared" si="416"/>
        <v>0</v>
      </c>
      <c r="U2192" s="2">
        <f>IF(O2192="Reg", R2192 * Inputs!$B$7, 0)</f>
        <v>0</v>
      </c>
      <c r="V2192" s="2">
        <f>MAX(F2192 + P2192*Inputs!$B$15 - (Q2192/Inputs!$B$16) - U2192, 0)</f>
        <v>340</v>
      </c>
    </row>
    <row r="2193" spans="1:22" x14ac:dyDescent="0.3">
      <c r="A2193" s="1">
        <v>46114.291666666657</v>
      </c>
      <c r="B2193" s="2">
        <v>0</v>
      </c>
      <c r="C2193" s="2">
        <v>24.43097467540866</v>
      </c>
      <c r="D2193" s="2">
        <f t="shared" si="408"/>
        <v>36.820783144617309</v>
      </c>
      <c r="E2193" s="2">
        <f t="shared" si="409"/>
        <v>30.731779285219265</v>
      </c>
      <c r="F2193" s="2">
        <f t="shared" si="417"/>
        <v>340</v>
      </c>
      <c r="G2193" s="2">
        <f t="shared" si="418"/>
        <v>0</v>
      </c>
      <c r="H2193" s="2">
        <f>MIN(Inputs!$B$2, (Inputs!$B$14 - F2193)/Inputs!$B$15)</f>
        <v>0</v>
      </c>
      <c r="I2193" s="2">
        <f>MAX(MIN(Inputs!$B$2, F2193*Inputs!$B$16, Inputs!$B$14*Inputs!$B$4 - G2193), 0)</f>
        <v>170</v>
      </c>
      <c r="J2193" s="2">
        <f>MAX(MIN(Inputs!$B$2, F2193*Inputs!$B$16, (Inputs!$B$14-F2193)/Inputs!$B$15)*Inputs!$B$9, 0)</f>
        <v>0</v>
      </c>
      <c r="K2193" s="2">
        <f>MAX(E2193*Inputs!$B$5 - B2193 - Inputs!$B$8, 0) * H2193</f>
        <v>0</v>
      </c>
      <c r="L2193" s="2">
        <f>IF(B2193 &gt;= D2193*Inputs!$B$10, MAX(B2193 - E2193/Inputs!$B$5 - Inputs!$B$8, 0) * I2193, 0)</f>
        <v>0</v>
      </c>
      <c r="M2193" s="2">
        <f t="shared" si="410"/>
        <v>0</v>
      </c>
      <c r="N2193" s="3" t="str">
        <f t="shared" si="411"/>
        <v>Idle</v>
      </c>
      <c r="O2193" s="3" t="str">
        <f t="shared" si="419"/>
        <v>Idle</v>
      </c>
      <c r="P2193" s="2">
        <f t="shared" si="412"/>
        <v>0</v>
      </c>
      <c r="Q2193" s="2">
        <f t="shared" si="413"/>
        <v>0</v>
      </c>
      <c r="R2193" s="2">
        <f t="shared" si="414"/>
        <v>0</v>
      </c>
      <c r="S2193" s="2">
        <f t="shared" si="415"/>
        <v>0</v>
      </c>
      <c r="T2193" s="2">
        <f t="shared" si="416"/>
        <v>0</v>
      </c>
      <c r="U2193" s="2">
        <f>IF(O2193="Reg", R2193 * Inputs!$B$7, 0)</f>
        <v>0</v>
      </c>
      <c r="V2193" s="2">
        <f>MAX(F2193 + P2193*Inputs!$B$15 - (Q2193/Inputs!$B$16) - U2193, 0)</f>
        <v>340</v>
      </c>
    </row>
    <row r="2194" spans="1:22" x14ac:dyDescent="0.3">
      <c r="A2194" s="1">
        <v>46114.333333333343</v>
      </c>
      <c r="B2194" s="2">
        <v>108.5782132420369</v>
      </c>
      <c r="C2194" s="2">
        <v>1.301973587115502</v>
      </c>
      <c r="D2194" s="2">
        <f t="shared" si="408"/>
        <v>36.820783144617309</v>
      </c>
      <c r="E2194" s="2">
        <f t="shared" si="409"/>
        <v>36.486393650702844</v>
      </c>
      <c r="F2194" s="2">
        <f t="shared" si="417"/>
        <v>340</v>
      </c>
      <c r="G2194" s="2">
        <f t="shared" si="418"/>
        <v>0</v>
      </c>
      <c r="H2194" s="2">
        <f>MIN(Inputs!$B$2, (Inputs!$B$14 - F2194)/Inputs!$B$15)</f>
        <v>0</v>
      </c>
      <c r="I2194" s="2">
        <f>MAX(MIN(Inputs!$B$2, F2194*Inputs!$B$16, Inputs!$B$14*Inputs!$B$4 - G2194), 0)</f>
        <v>170</v>
      </c>
      <c r="J2194" s="2">
        <f>MAX(MIN(Inputs!$B$2, F2194*Inputs!$B$16, (Inputs!$B$14-F2194)/Inputs!$B$15)*Inputs!$B$9, 0)</f>
        <v>0</v>
      </c>
      <c r="K2194" s="2">
        <f>MAX(E2194*Inputs!$B$5 - B2194 - Inputs!$B$8, 0) * H2194</f>
        <v>0</v>
      </c>
      <c r="L2194" s="2">
        <f>IF(B2194 &gt;= D2194*Inputs!$B$10, MAX(B2194 - E2194/Inputs!$B$5 - Inputs!$B$8, 0) * I2194, 0)</f>
        <v>8009.788386805948</v>
      </c>
      <c r="M2194" s="2">
        <f t="shared" si="410"/>
        <v>0</v>
      </c>
      <c r="N2194" s="3" t="str">
        <f t="shared" si="411"/>
        <v>Discharge</v>
      </c>
      <c r="O2194" s="3" t="str">
        <f t="shared" si="419"/>
        <v>Discharge</v>
      </c>
      <c r="P2194" s="2">
        <f t="shared" si="412"/>
        <v>0</v>
      </c>
      <c r="Q2194" s="2">
        <f t="shared" si="413"/>
        <v>170</v>
      </c>
      <c r="R2194" s="2">
        <f t="shared" si="414"/>
        <v>0</v>
      </c>
      <c r="S2194" s="2">
        <f t="shared" si="415"/>
        <v>18458.296251146272</v>
      </c>
      <c r="T2194" s="2">
        <f t="shared" si="416"/>
        <v>0</v>
      </c>
      <c r="U2194" s="2">
        <f>IF(O2194="Reg", R2194 * Inputs!$B$7, 0)</f>
        <v>0</v>
      </c>
      <c r="V2194" s="2">
        <f>MAX(F2194 + P2194*Inputs!$B$15 - (Q2194/Inputs!$B$16) - U2194, 0)</f>
        <v>170</v>
      </c>
    </row>
    <row r="2195" spans="1:22" x14ac:dyDescent="0.3">
      <c r="A2195" s="1">
        <v>46114.375</v>
      </c>
      <c r="B2195" s="2">
        <v>8.0021383920433191</v>
      </c>
      <c r="C2195" s="2">
        <v>12.940931197869871</v>
      </c>
      <c r="D2195" s="2">
        <f t="shared" si="408"/>
        <v>36.820783144617309</v>
      </c>
      <c r="E2195" s="2">
        <f t="shared" si="409"/>
        <v>27.207945793338112</v>
      </c>
      <c r="F2195" s="2">
        <f t="shared" si="417"/>
        <v>170</v>
      </c>
      <c r="G2195" s="2">
        <f t="shared" si="418"/>
        <v>170</v>
      </c>
      <c r="H2195" s="2">
        <f>MIN(Inputs!$B$2, (Inputs!$B$14 - F2195)/Inputs!$B$15)</f>
        <v>170</v>
      </c>
      <c r="I2195" s="2">
        <f>MAX(MIN(Inputs!$B$2, F2195*Inputs!$B$16, Inputs!$B$14*Inputs!$B$4 - G2195), 0)</f>
        <v>170</v>
      </c>
      <c r="J2195" s="2">
        <f>MAX(MIN(Inputs!$B$2, F2195*Inputs!$B$16, (Inputs!$B$14-F2195)/Inputs!$B$15)*Inputs!$B$9, 0)</f>
        <v>136</v>
      </c>
      <c r="K2195" s="2">
        <f>MAX(E2195*Inputs!$B$5 - B2195 - Inputs!$B$8, 0) * H2195</f>
        <v>0</v>
      </c>
      <c r="L2195" s="2">
        <f>IF(B2195 &gt;= D2195*Inputs!$B$10, MAX(B2195 - E2195/Inputs!$B$5 - Inputs!$B$8, 0) * I2195, 0)</f>
        <v>0</v>
      </c>
      <c r="M2195" s="2">
        <f t="shared" si="410"/>
        <v>1759.9666429103024</v>
      </c>
      <c r="N2195" s="3" t="str">
        <f t="shared" si="411"/>
        <v>Reg</v>
      </c>
      <c r="O2195" s="3" t="str">
        <f t="shared" si="419"/>
        <v>Discharge</v>
      </c>
      <c r="P2195" s="2">
        <f t="shared" si="412"/>
        <v>0</v>
      </c>
      <c r="Q2195" s="2">
        <f t="shared" si="413"/>
        <v>170</v>
      </c>
      <c r="R2195" s="2">
        <f t="shared" si="414"/>
        <v>0</v>
      </c>
      <c r="S2195" s="2">
        <f t="shared" si="415"/>
        <v>1360.3635266473643</v>
      </c>
      <c r="T2195" s="2">
        <f t="shared" si="416"/>
        <v>0</v>
      </c>
      <c r="U2195" s="2">
        <f>IF(O2195="Reg", R2195 * Inputs!$B$7, 0)</f>
        <v>0</v>
      </c>
      <c r="V2195" s="2">
        <f>MAX(F2195 + P2195*Inputs!$B$15 - (Q2195/Inputs!$B$16) - U2195, 0)</f>
        <v>0</v>
      </c>
    </row>
    <row r="2196" spans="1:22" x14ac:dyDescent="0.3">
      <c r="A2196" s="1">
        <v>46114.416666666657</v>
      </c>
      <c r="B2196" s="2">
        <v>14.196616959682091</v>
      </c>
      <c r="C2196" s="2">
        <v>7.1128599355649724</v>
      </c>
      <c r="D2196" s="2">
        <f t="shared" si="408"/>
        <v>36.820783144617309</v>
      </c>
      <c r="E2196" s="2">
        <f t="shared" si="409"/>
        <v>35.367726794182012</v>
      </c>
      <c r="F2196" s="2">
        <f t="shared" si="417"/>
        <v>0</v>
      </c>
      <c r="G2196" s="2">
        <f t="shared" si="418"/>
        <v>340</v>
      </c>
      <c r="H2196" s="2">
        <f>MIN(Inputs!$B$2, (Inputs!$B$14 - F2196)/Inputs!$B$15)</f>
        <v>170</v>
      </c>
      <c r="I2196" s="2">
        <f>MAX(MIN(Inputs!$B$2, F2196*Inputs!$B$16, Inputs!$B$14*Inputs!$B$4 - G2196), 0)</f>
        <v>0</v>
      </c>
      <c r="J2196" s="2">
        <f>MAX(MIN(Inputs!$B$2, F2196*Inputs!$B$16, (Inputs!$B$14-F2196)/Inputs!$B$15)*Inputs!$B$9, 0)</f>
        <v>0</v>
      </c>
      <c r="K2196" s="2">
        <f>MAX(E2196*Inputs!$B$5 - B2196 - Inputs!$B$8, 0) * H2196</f>
        <v>0</v>
      </c>
      <c r="L2196" s="2">
        <f>IF(B2196 &gt;= D2196*Inputs!$B$10, MAX(B2196 - E2196/Inputs!$B$5 - Inputs!$B$8, 0) * I2196, 0)</f>
        <v>0</v>
      </c>
      <c r="M2196" s="2">
        <f t="shared" si="410"/>
        <v>0</v>
      </c>
      <c r="N2196" s="3" t="str">
        <f t="shared" si="411"/>
        <v>Idle</v>
      </c>
      <c r="O2196" s="3" t="str">
        <f t="shared" si="419"/>
        <v>Idle</v>
      </c>
      <c r="P2196" s="2">
        <f t="shared" si="412"/>
        <v>0</v>
      </c>
      <c r="Q2196" s="2">
        <f t="shared" si="413"/>
        <v>0</v>
      </c>
      <c r="R2196" s="2">
        <f t="shared" si="414"/>
        <v>0</v>
      </c>
      <c r="S2196" s="2">
        <f t="shared" si="415"/>
        <v>0</v>
      </c>
      <c r="T2196" s="2">
        <f t="shared" si="416"/>
        <v>0</v>
      </c>
      <c r="U2196" s="2">
        <f>IF(O2196="Reg", R2196 * Inputs!$B$7, 0)</f>
        <v>0</v>
      </c>
      <c r="V2196" s="2">
        <f>MAX(F2196 + P2196*Inputs!$B$15 - (Q2196/Inputs!$B$16) - U2196, 0)</f>
        <v>0</v>
      </c>
    </row>
    <row r="2197" spans="1:22" x14ac:dyDescent="0.3">
      <c r="A2197" s="1">
        <v>46114.458333333343</v>
      </c>
      <c r="B2197" s="2">
        <v>25.474540512706191</v>
      </c>
      <c r="C2197" s="2">
        <v>2.2402099465041858</v>
      </c>
      <c r="D2197" s="2">
        <f t="shared" si="408"/>
        <v>36.820783144617309</v>
      </c>
      <c r="E2197" s="2">
        <f t="shared" si="409"/>
        <v>44.537681407291664</v>
      </c>
      <c r="F2197" s="2">
        <f t="shared" si="417"/>
        <v>0</v>
      </c>
      <c r="G2197" s="2">
        <f t="shared" si="418"/>
        <v>340</v>
      </c>
      <c r="H2197" s="2">
        <f>MIN(Inputs!$B$2, (Inputs!$B$14 - F2197)/Inputs!$B$15)</f>
        <v>170</v>
      </c>
      <c r="I2197" s="2">
        <f>MAX(MIN(Inputs!$B$2, F2197*Inputs!$B$16, Inputs!$B$14*Inputs!$B$4 - G2197), 0)</f>
        <v>0</v>
      </c>
      <c r="J2197" s="2">
        <f>MAX(MIN(Inputs!$B$2, F2197*Inputs!$B$16, (Inputs!$B$14-F2197)/Inputs!$B$15)*Inputs!$B$9, 0)</f>
        <v>0</v>
      </c>
      <c r="K2197" s="2">
        <f>MAX(E2197*Inputs!$B$5 - B2197 - Inputs!$B$8, 0) * H2197</f>
        <v>0</v>
      </c>
      <c r="L2197" s="2">
        <f>IF(B2197 &gt;= D2197*Inputs!$B$10, MAX(B2197 - E2197/Inputs!$B$5 - Inputs!$B$8, 0) * I2197, 0)</f>
        <v>0</v>
      </c>
      <c r="M2197" s="2">
        <f t="shared" si="410"/>
        <v>0</v>
      </c>
      <c r="N2197" s="3" t="str">
        <f t="shared" si="411"/>
        <v>Idle</v>
      </c>
      <c r="O2197" s="3" t="str">
        <f t="shared" si="419"/>
        <v>Idle</v>
      </c>
      <c r="P2197" s="2">
        <f t="shared" si="412"/>
        <v>0</v>
      </c>
      <c r="Q2197" s="2">
        <f t="shared" si="413"/>
        <v>0</v>
      </c>
      <c r="R2197" s="2">
        <f t="shared" si="414"/>
        <v>0</v>
      </c>
      <c r="S2197" s="2">
        <f t="shared" si="415"/>
        <v>0</v>
      </c>
      <c r="T2197" s="2">
        <f t="shared" si="416"/>
        <v>0</v>
      </c>
      <c r="U2197" s="2">
        <f>IF(O2197="Reg", R2197 * Inputs!$B$7, 0)</f>
        <v>0</v>
      </c>
      <c r="V2197" s="2">
        <f>MAX(F2197 + P2197*Inputs!$B$15 - (Q2197/Inputs!$B$16) - U2197, 0)</f>
        <v>0</v>
      </c>
    </row>
    <row r="2198" spans="1:22" x14ac:dyDescent="0.3">
      <c r="A2198" s="1">
        <v>46114.5</v>
      </c>
      <c r="B2198" s="2">
        <v>28.13916660484708</v>
      </c>
      <c r="C2198" s="2">
        <v>7.3942961050418168</v>
      </c>
      <c r="D2198" s="2">
        <f t="shared" si="408"/>
        <v>36.820783144617309</v>
      </c>
      <c r="E2198" s="2">
        <f t="shared" si="409"/>
        <v>51.144250036440191</v>
      </c>
      <c r="F2198" s="2">
        <f t="shared" si="417"/>
        <v>0</v>
      </c>
      <c r="G2198" s="2">
        <f t="shared" si="418"/>
        <v>340</v>
      </c>
      <c r="H2198" s="2">
        <f>MIN(Inputs!$B$2, (Inputs!$B$14 - F2198)/Inputs!$B$15)</f>
        <v>170</v>
      </c>
      <c r="I2198" s="2">
        <f>MAX(MIN(Inputs!$B$2, F2198*Inputs!$B$16, Inputs!$B$14*Inputs!$B$4 - G2198), 0)</f>
        <v>0</v>
      </c>
      <c r="J2198" s="2">
        <f>MAX(MIN(Inputs!$B$2, F2198*Inputs!$B$16, (Inputs!$B$14-F2198)/Inputs!$B$15)*Inputs!$B$9, 0)</f>
        <v>0</v>
      </c>
      <c r="K2198" s="2">
        <f>MAX(E2198*Inputs!$B$5 - B2198 - Inputs!$B$8, 0) * H2198</f>
        <v>0</v>
      </c>
      <c r="L2198" s="2">
        <f>IF(B2198 &gt;= D2198*Inputs!$B$10, MAX(B2198 - E2198/Inputs!$B$5 - Inputs!$B$8, 0) * I2198, 0)</f>
        <v>0</v>
      </c>
      <c r="M2198" s="2">
        <f t="shared" si="410"/>
        <v>0</v>
      </c>
      <c r="N2198" s="3" t="str">
        <f t="shared" si="411"/>
        <v>Idle</v>
      </c>
      <c r="O2198" s="3" t="str">
        <f t="shared" si="419"/>
        <v>Idle</v>
      </c>
      <c r="P2198" s="2">
        <f t="shared" si="412"/>
        <v>0</v>
      </c>
      <c r="Q2198" s="2">
        <f t="shared" si="413"/>
        <v>0</v>
      </c>
      <c r="R2198" s="2">
        <f t="shared" si="414"/>
        <v>0</v>
      </c>
      <c r="S2198" s="2">
        <f t="shared" si="415"/>
        <v>0</v>
      </c>
      <c r="T2198" s="2">
        <f t="shared" si="416"/>
        <v>0</v>
      </c>
      <c r="U2198" s="2">
        <f>IF(O2198="Reg", R2198 * Inputs!$B$7, 0)</f>
        <v>0</v>
      </c>
      <c r="V2198" s="2">
        <f>MAX(F2198 + P2198*Inputs!$B$15 - (Q2198/Inputs!$B$16) - U2198, 0)</f>
        <v>0</v>
      </c>
    </row>
    <row r="2199" spans="1:22" x14ac:dyDescent="0.3">
      <c r="A2199" s="1">
        <v>46114.541666666657</v>
      </c>
      <c r="B2199" s="2">
        <v>34.527686192901463</v>
      </c>
      <c r="C2199" s="2">
        <v>9.928071979239645</v>
      </c>
      <c r="D2199" s="2">
        <f t="shared" si="408"/>
        <v>36.820783144617309</v>
      </c>
      <c r="E2199" s="2">
        <f t="shared" si="409"/>
        <v>58.431975827245445</v>
      </c>
      <c r="F2199" s="2">
        <f t="shared" si="417"/>
        <v>0</v>
      </c>
      <c r="G2199" s="2">
        <f t="shared" si="418"/>
        <v>340</v>
      </c>
      <c r="H2199" s="2">
        <f>MIN(Inputs!$B$2, (Inputs!$B$14 - F2199)/Inputs!$B$15)</f>
        <v>170</v>
      </c>
      <c r="I2199" s="2">
        <f>MAX(MIN(Inputs!$B$2, F2199*Inputs!$B$16, Inputs!$B$14*Inputs!$B$4 - G2199), 0)</f>
        <v>0</v>
      </c>
      <c r="J2199" s="2">
        <f>MAX(MIN(Inputs!$B$2, F2199*Inputs!$B$16, (Inputs!$B$14-F2199)/Inputs!$B$15)*Inputs!$B$9, 0)</f>
        <v>0</v>
      </c>
      <c r="K2199" s="2">
        <f>MAX(E2199*Inputs!$B$5 - B2199 - Inputs!$B$8, 0) * H2199</f>
        <v>0</v>
      </c>
      <c r="L2199" s="2">
        <f>IF(B2199 &gt;= D2199*Inputs!$B$10, MAX(B2199 - E2199/Inputs!$B$5 - Inputs!$B$8, 0) * I2199, 0)</f>
        <v>0</v>
      </c>
      <c r="M2199" s="2">
        <f t="shared" si="410"/>
        <v>0</v>
      </c>
      <c r="N2199" s="3" t="str">
        <f t="shared" si="411"/>
        <v>Idle</v>
      </c>
      <c r="O2199" s="3" t="str">
        <f t="shared" si="419"/>
        <v>Idle</v>
      </c>
      <c r="P2199" s="2">
        <f t="shared" si="412"/>
        <v>0</v>
      </c>
      <c r="Q2199" s="2">
        <f t="shared" si="413"/>
        <v>0</v>
      </c>
      <c r="R2199" s="2">
        <f t="shared" si="414"/>
        <v>0</v>
      </c>
      <c r="S2199" s="2">
        <f t="shared" si="415"/>
        <v>0</v>
      </c>
      <c r="T2199" s="2">
        <f t="shared" si="416"/>
        <v>0</v>
      </c>
      <c r="U2199" s="2">
        <f>IF(O2199="Reg", R2199 * Inputs!$B$7, 0)</f>
        <v>0</v>
      </c>
      <c r="V2199" s="2">
        <f>MAX(F2199 + P2199*Inputs!$B$15 - (Q2199/Inputs!$B$16) - U2199, 0)</f>
        <v>0</v>
      </c>
    </row>
    <row r="2200" spans="1:22" x14ac:dyDescent="0.3">
      <c r="A2200" s="1">
        <v>46114.583333333343</v>
      </c>
      <c r="B2200" s="2">
        <v>52.907526097848518</v>
      </c>
      <c r="C2200" s="2">
        <v>0.9684063619600386</v>
      </c>
      <c r="D2200" s="2">
        <f t="shared" si="408"/>
        <v>36.820783144617309</v>
      </c>
      <c r="E2200" s="2">
        <f t="shared" si="409"/>
        <v>63.860902987989398</v>
      </c>
      <c r="F2200" s="2">
        <f t="shared" si="417"/>
        <v>0</v>
      </c>
      <c r="G2200" s="2">
        <f t="shared" si="418"/>
        <v>340</v>
      </c>
      <c r="H2200" s="2">
        <f>MIN(Inputs!$B$2, (Inputs!$B$14 - F2200)/Inputs!$B$15)</f>
        <v>170</v>
      </c>
      <c r="I2200" s="2">
        <f>MAX(MIN(Inputs!$B$2, F2200*Inputs!$B$16, Inputs!$B$14*Inputs!$B$4 - G2200), 0)</f>
        <v>0</v>
      </c>
      <c r="J2200" s="2">
        <f>MAX(MIN(Inputs!$B$2, F2200*Inputs!$B$16, (Inputs!$B$14-F2200)/Inputs!$B$15)*Inputs!$B$9, 0)</f>
        <v>0</v>
      </c>
      <c r="K2200" s="2">
        <f>MAX(E2200*Inputs!$B$5 - B2200 - Inputs!$B$8, 0) * H2200</f>
        <v>0</v>
      </c>
      <c r="L2200" s="2">
        <f>IF(B2200 &gt;= D2200*Inputs!$B$10, MAX(B2200 - E2200/Inputs!$B$5 - Inputs!$B$8, 0) * I2200, 0)</f>
        <v>0</v>
      </c>
      <c r="M2200" s="2">
        <f t="shared" si="410"/>
        <v>0</v>
      </c>
      <c r="N2200" s="3" t="str">
        <f t="shared" si="411"/>
        <v>Idle</v>
      </c>
      <c r="O2200" s="3" t="str">
        <f t="shared" si="419"/>
        <v>Idle</v>
      </c>
      <c r="P2200" s="2">
        <f t="shared" si="412"/>
        <v>0</v>
      </c>
      <c r="Q2200" s="2">
        <f t="shared" si="413"/>
        <v>0</v>
      </c>
      <c r="R2200" s="2">
        <f t="shared" si="414"/>
        <v>0</v>
      </c>
      <c r="S2200" s="2">
        <f t="shared" si="415"/>
        <v>0</v>
      </c>
      <c r="T2200" s="2">
        <f t="shared" si="416"/>
        <v>0</v>
      </c>
      <c r="U2200" s="2">
        <f>IF(O2200="Reg", R2200 * Inputs!$B$7, 0)</f>
        <v>0</v>
      </c>
      <c r="V2200" s="2">
        <f>MAX(F2200 + P2200*Inputs!$B$15 - (Q2200/Inputs!$B$16) - U2200, 0)</f>
        <v>0</v>
      </c>
    </row>
    <row r="2201" spans="1:22" x14ac:dyDescent="0.3">
      <c r="A2201" s="1">
        <v>46114.625</v>
      </c>
      <c r="B2201" s="2">
        <v>56.960824397106741</v>
      </c>
      <c r="C2201" s="2">
        <v>7.0064812124259621</v>
      </c>
      <c r="D2201" s="2">
        <f t="shared" si="408"/>
        <v>36.820783144617309</v>
      </c>
      <c r="E2201" s="2">
        <f t="shared" si="409"/>
        <v>66.098944712840435</v>
      </c>
      <c r="F2201" s="2">
        <f t="shared" si="417"/>
        <v>0</v>
      </c>
      <c r="G2201" s="2">
        <f t="shared" si="418"/>
        <v>340</v>
      </c>
      <c r="H2201" s="2">
        <f>MIN(Inputs!$B$2, (Inputs!$B$14 - F2201)/Inputs!$B$15)</f>
        <v>170</v>
      </c>
      <c r="I2201" s="2">
        <f>MAX(MIN(Inputs!$B$2, F2201*Inputs!$B$16, Inputs!$B$14*Inputs!$B$4 - G2201), 0)</f>
        <v>0</v>
      </c>
      <c r="J2201" s="2">
        <f>MAX(MIN(Inputs!$B$2, F2201*Inputs!$B$16, (Inputs!$B$14-F2201)/Inputs!$B$15)*Inputs!$B$9, 0)</f>
        <v>0</v>
      </c>
      <c r="K2201" s="2">
        <f>MAX(E2201*Inputs!$B$5 - B2201 - Inputs!$B$8, 0) * H2201</f>
        <v>0</v>
      </c>
      <c r="L2201" s="2">
        <f>IF(B2201 &gt;= D2201*Inputs!$B$10, MAX(B2201 - E2201/Inputs!$B$5 - Inputs!$B$8, 0) * I2201, 0)</f>
        <v>0</v>
      </c>
      <c r="M2201" s="2">
        <f t="shared" si="410"/>
        <v>0</v>
      </c>
      <c r="N2201" s="3" t="str">
        <f t="shared" si="411"/>
        <v>Idle</v>
      </c>
      <c r="O2201" s="3" t="str">
        <f t="shared" si="419"/>
        <v>Idle</v>
      </c>
      <c r="P2201" s="2">
        <f t="shared" si="412"/>
        <v>0</v>
      </c>
      <c r="Q2201" s="2">
        <f t="shared" si="413"/>
        <v>0</v>
      </c>
      <c r="R2201" s="2">
        <f t="shared" si="414"/>
        <v>0</v>
      </c>
      <c r="S2201" s="2">
        <f t="shared" si="415"/>
        <v>0</v>
      </c>
      <c r="T2201" s="2">
        <f t="shared" si="416"/>
        <v>0</v>
      </c>
      <c r="U2201" s="2">
        <f>IF(O2201="Reg", R2201 * Inputs!$B$7, 0)</f>
        <v>0</v>
      </c>
      <c r="V2201" s="2">
        <f>MAX(F2201 + P2201*Inputs!$B$15 - (Q2201/Inputs!$B$16) - U2201, 0)</f>
        <v>0</v>
      </c>
    </row>
    <row r="2202" spans="1:22" x14ac:dyDescent="0.3">
      <c r="A2202" s="1">
        <v>46114.666666666657</v>
      </c>
      <c r="B2202" s="2">
        <v>69.21634463833999</v>
      </c>
      <c r="C2202" s="2">
        <v>10.385776424259859</v>
      </c>
      <c r="D2202" s="2">
        <f t="shared" si="408"/>
        <v>36.820783144617309</v>
      </c>
      <c r="E2202" s="2">
        <f t="shared" si="409"/>
        <v>65.25546450062005</v>
      </c>
      <c r="F2202" s="2">
        <f t="shared" si="417"/>
        <v>0</v>
      </c>
      <c r="G2202" s="2">
        <f t="shared" si="418"/>
        <v>340</v>
      </c>
      <c r="H2202" s="2">
        <f>MIN(Inputs!$B$2, (Inputs!$B$14 - F2202)/Inputs!$B$15)</f>
        <v>170</v>
      </c>
      <c r="I2202" s="2">
        <f>MAX(MIN(Inputs!$B$2, F2202*Inputs!$B$16, Inputs!$B$14*Inputs!$B$4 - G2202), 0)</f>
        <v>0</v>
      </c>
      <c r="J2202" s="2">
        <f>MAX(MIN(Inputs!$B$2, F2202*Inputs!$B$16, (Inputs!$B$14-F2202)/Inputs!$B$15)*Inputs!$B$9, 0)</f>
        <v>0</v>
      </c>
      <c r="K2202" s="2">
        <f>MAX(E2202*Inputs!$B$5 - B2202 - Inputs!$B$8, 0) * H2202</f>
        <v>0</v>
      </c>
      <c r="L2202" s="2">
        <f>IF(B2202 &gt;= D2202*Inputs!$B$10, MAX(B2202 - E2202/Inputs!$B$5 - Inputs!$B$8, 0) * I2202, 0)</f>
        <v>0</v>
      </c>
      <c r="M2202" s="2">
        <f t="shared" si="410"/>
        <v>0</v>
      </c>
      <c r="N2202" s="3" t="str">
        <f t="shared" si="411"/>
        <v>Idle</v>
      </c>
      <c r="O2202" s="3" t="str">
        <f t="shared" si="419"/>
        <v>Idle</v>
      </c>
      <c r="P2202" s="2">
        <f t="shared" si="412"/>
        <v>0</v>
      </c>
      <c r="Q2202" s="2">
        <f t="shared" si="413"/>
        <v>0</v>
      </c>
      <c r="R2202" s="2">
        <f t="shared" si="414"/>
        <v>0</v>
      </c>
      <c r="S2202" s="2">
        <f t="shared" si="415"/>
        <v>0</v>
      </c>
      <c r="T2202" s="2">
        <f t="shared" si="416"/>
        <v>0</v>
      </c>
      <c r="U2202" s="2">
        <f>IF(O2202="Reg", R2202 * Inputs!$B$7, 0)</f>
        <v>0</v>
      </c>
      <c r="V2202" s="2">
        <f>MAX(F2202 + P2202*Inputs!$B$15 - (Q2202/Inputs!$B$16) - U2202, 0)</f>
        <v>0</v>
      </c>
    </row>
    <row r="2203" spans="1:22" x14ac:dyDescent="0.3">
      <c r="A2203" s="1">
        <v>46114.708333333343</v>
      </c>
      <c r="B2203" s="2">
        <v>65.113952287597357</v>
      </c>
      <c r="C2203" s="2">
        <v>3.8061008201179258</v>
      </c>
      <c r="D2203" s="2">
        <f t="shared" si="408"/>
        <v>36.820783144617309</v>
      </c>
      <c r="E2203" s="2">
        <f t="shared" si="409"/>
        <v>62.294941953154172</v>
      </c>
      <c r="F2203" s="2">
        <f t="shared" si="417"/>
        <v>0</v>
      </c>
      <c r="G2203" s="2">
        <f t="shared" si="418"/>
        <v>340</v>
      </c>
      <c r="H2203" s="2">
        <f>MIN(Inputs!$B$2, (Inputs!$B$14 - F2203)/Inputs!$B$15)</f>
        <v>170</v>
      </c>
      <c r="I2203" s="2">
        <f>MAX(MIN(Inputs!$B$2, F2203*Inputs!$B$16, Inputs!$B$14*Inputs!$B$4 - G2203), 0)</f>
        <v>0</v>
      </c>
      <c r="J2203" s="2">
        <f>MAX(MIN(Inputs!$B$2, F2203*Inputs!$B$16, (Inputs!$B$14-F2203)/Inputs!$B$15)*Inputs!$B$9, 0)</f>
        <v>0</v>
      </c>
      <c r="K2203" s="2">
        <f>MAX(E2203*Inputs!$B$5 - B2203 - Inputs!$B$8, 0) * H2203</f>
        <v>0</v>
      </c>
      <c r="L2203" s="2">
        <f>IF(B2203 &gt;= D2203*Inputs!$B$10, MAX(B2203 - E2203/Inputs!$B$5 - Inputs!$B$8, 0) * I2203, 0)</f>
        <v>0</v>
      </c>
      <c r="M2203" s="2">
        <f t="shared" si="410"/>
        <v>0</v>
      </c>
      <c r="N2203" s="3" t="str">
        <f t="shared" si="411"/>
        <v>Idle</v>
      </c>
      <c r="O2203" s="3" t="str">
        <f t="shared" si="419"/>
        <v>Idle</v>
      </c>
      <c r="P2203" s="2">
        <f t="shared" si="412"/>
        <v>0</v>
      </c>
      <c r="Q2203" s="2">
        <f t="shared" si="413"/>
        <v>0</v>
      </c>
      <c r="R2203" s="2">
        <f t="shared" si="414"/>
        <v>0</v>
      </c>
      <c r="S2203" s="2">
        <f t="shared" si="415"/>
        <v>0</v>
      </c>
      <c r="T2203" s="2">
        <f t="shared" si="416"/>
        <v>0</v>
      </c>
      <c r="U2203" s="2">
        <f>IF(O2203="Reg", R2203 * Inputs!$B$7, 0)</f>
        <v>0</v>
      </c>
      <c r="V2203" s="2">
        <f>MAX(F2203 + P2203*Inputs!$B$15 - (Q2203/Inputs!$B$16) - U2203, 0)</f>
        <v>0</v>
      </c>
    </row>
    <row r="2204" spans="1:22" x14ac:dyDescent="0.3">
      <c r="A2204" s="1">
        <v>46114.75</v>
      </c>
      <c r="B2204" s="2">
        <v>71.865521349678588</v>
      </c>
      <c r="C2204" s="2">
        <v>6.0940251606618299</v>
      </c>
      <c r="D2204" s="2">
        <f t="shared" si="408"/>
        <v>36.820783144617309</v>
      </c>
      <c r="E2204" s="2">
        <f t="shared" si="409"/>
        <v>58.397696421903355</v>
      </c>
      <c r="F2204" s="2">
        <f t="shared" si="417"/>
        <v>0</v>
      </c>
      <c r="G2204" s="2">
        <f t="shared" si="418"/>
        <v>340</v>
      </c>
      <c r="H2204" s="2">
        <f>MIN(Inputs!$B$2, (Inputs!$B$14 - F2204)/Inputs!$B$15)</f>
        <v>170</v>
      </c>
      <c r="I2204" s="2">
        <f>MAX(MIN(Inputs!$B$2, F2204*Inputs!$B$16, Inputs!$B$14*Inputs!$B$4 - G2204), 0)</f>
        <v>0</v>
      </c>
      <c r="J2204" s="2">
        <f>MAX(MIN(Inputs!$B$2, F2204*Inputs!$B$16, (Inputs!$B$14-F2204)/Inputs!$B$15)*Inputs!$B$9, 0)</f>
        <v>0</v>
      </c>
      <c r="K2204" s="2">
        <f>MAX(E2204*Inputs!$B$5 - B2204 - Inputs!$B$8, 0) * H2204</f>
        <v>0</v>
      </c>
      <c r="L2204" s="2">
        <f>IF(B2204 &gt;= D2204*Inputs!$B$10, MAX(B2204 - E2204/Inputs!$B$5 - Inputs!$B$8, 0) * I2204, 0)</f>
        <v>0</v>
      </c>
      <c r="M2204" s="2">
        <f t="shared" si="410"/>
        <v>0</v>
      </c>
      <c r="N2204" s="3" t="str">
        <f t="shared" si="411"/>
        <v>Idle</v>
      </c>
      <c r="O2204" s="3" t="str">
        <f t="shared" si="419"/>
        <v>Idle</v>
      </c>
      <c r="P2204" s="2">
        <f t="shared" si="412"/>
        <v>0</v>
      </c>
      <c r="Q2204" s="2">
        <f t="shared" si="413"/>
        <v>0</v>
      </c>
      <c r="R2204" s="2">
        <f t="shared" si="414"/>
        <v>0</v>
      </c>
      <c r="S2204" s="2">
        <f t="shared" si="415"/>
        <v>0</v>
      </c>
      <c r="T2204" s="2">
        <f t="shared" si="416"/>
        <v>0</v>
      </c>
      <c r="U2204" s="2">
        <f>IF(O2204="Reg", R2204 * Inputs!$B$7, 0)</f>
        <v>0</v>
      </c>
      <c r="V2204" s="2">
        <f>MAX(F2204 + P2204*Inputs!$B$15 - (Q2204/Inputs!$B$16) - U2204, 0)</f>
        <v>0</v>
      </c>
    </row>
    <row r="2205" spans="1:22" x14ac:dyDescent="0.3">
      <c r="A2205" s="1">
        <v>46114.791666666657</v>
      </c>
      <c r="B2205" s="2">
        <v>67.101249157365203</v>
      </c>
      <c r="C2205" s="2">
        <v>4.2959614921576534</v>
      </c>
      <c r="D2205" s="2">
        <f t="shared" si="408"/>
        <v>36.820783144617309</v>
      </c>
      <c r="E2205" s="2">
        <f t="shared" si="409"/>
        <v>51.754465846358251</v>
      </c>
      <c r="F2205" s="2">
        <f t="shared" si="417"/>
        <v>0</v>
      </c>
      <c r="G2205" s="2">
        <f t="shared" si="418"/>
        <v>340</v>
      </c>
      <c r="H2205" s="2">
        <f>MIN(Inputs!$B$2, (Inputs!$B$14 - F2205)/Inputs!$B$15)</f>
        <v>170</v>
      </c>
      <c r="I2205" s="2">
        <f>MAX(MIN(Inputs!$B$2, F2205*Inputs!$B$16, Inputs!$B$14*Inputs!$B$4 - G2205), 0)</f>
        <v>0</v>
      </c>
      <c r="J2205" s="2">
        <f>MAX(MIN(Inputs!$B$2, F2205*Inputs!$B$16, (Inputs!$B$14-F2205)/Inputs!$B$15)*Inputs!$B$9, 0)</f>
        <v>0</v>
      </c>
      <c r="K2205" s="2">
        <f>MAX(E2205*Inputs!$B$5 - B2205 - Inputs!$B$8, 0) * H2205</f>
        <v>0</v>
      </c>
      <c r="L2205" s="2">
        <f>IF(B2205 &gt;= D2205*Inputs!$B$10, MAX(B2205 - E2205/Inputs!$B$5 - Inputs!$B$8, 0) * I2205, 0)</f>
        <v>0</v>
      </c>
      <c r="M2205" s="2">
        <f t="shared" si="410"/>
        <v>0</v>
      </c>
      <c r="N2205" s="3" t="str">
        <f t="shared" si="411"/>
        <v>Idle</v>
      </c>
      <c r="O2205" s="3" t="str">
        <f t="shared" si="419"/>
        <v>Idle</v>
      </c>
      <c r="P2205" s="2">
        <f t="shared" si="412"/>
        <v>0</v>
      </c>
      <c r="Q2205" s="2">
        <f t="shared" si="413"/>
        <v>0</v>
      </c>
      <c r="R2205" s="2">
        <f t="shared" si="414"/>
        <v>0</v>
      </c>
      <c r="S2205" s="2">
        <f t="shared" si="415"/>
        <v>0</v>
      </c>
      <c r="T2205" s="2">
        <f t="shared" si="416"/>
        <v>0</v>
      </c>
      <c r="U2205" s="2">
        <f>IF(O2205="Reg", R2205 * Inputs!$B$7, 0)</f>
        <v>0</v>
      </c>
      <c r="V2205" s="2">
        <f>MAX(F2205 + P2205*Inputs!$B$15 - (Q2205/Inputs!$B$16) - U2205, 0)</f>
        <v>0</v>
      </c>
    </row>
    <row r="2206" spans="1:22" x14ac:dyDescent="0.3">
      <c r="A2206" s="1">
        <v>46114.833333333343</v>
      </c>
      <c r="B2206" s="2">
        <v>66.335776446954711</v>
      </c>
      <c r="C2206" s="2">
        <v>21.983532860500169</v>
      </c>
      <c r="D2206" s="2">
        <f t="shared" si="408"/>
        <v>36.820783144617309</v>
      </c>
      <c r="E2206" s="2">
        <f t="shared" si="409"/>
        <v>44.727033205908327</v>
      </c>
      <c r="F2206" s="2">
        <f t="shared" si="417"/>
        <v>0</v>
      </c>
      <c r="G2206" s="2">
        <f t="shared" si="418"/>
        <v>340</v>
      </c>
      <c r="H2206" s="2">
        <f>MIN(Inputs!$B$2, (Inputs!$B$14 - F2206)/Inputs!$B$15)</f>
        <v>170</v>
      </c>
      <c r="I2206" s="2">
        <f>MAX(MIN(Inputs!$B$2, F2206*Inputs!$B$16, Inputs!$B$14*Inputs!$B$4 - G2206), 0)</f>
        <v>0</v>
      </c>
      <c r="J2206" s="2">
        <f>MAX(MIN(Inputs!$B$2, F2206*Inputs!$B$16, (Inputs!$B$14-F2206)/Inputs!$B$15)*Inputs!$B$9, 0)</f>
        <v>0</v>
      </c>
      <c r="K2206" s="2">
        <f>MAX(E2206*Inputs!$B$5 - B2206 - Inputs!$B$8, 0) * H2206</f>
        <v>0</v>
      </c>
      <c r="L2206" s="2">
        <f>IF(B2206 &gt;= D2206*Inputs!$B$10, MAX(B2206 - E2206/Inputs!$B$5 - Inputs!$B$8, 0) * I2206, 0)</f>
        <v>0</v>
      </c>
      <c r="M2206" s="2">
        <f t="shared" si="410"/>
        <v>0</v>
      </c>
      <c r="N2206" s="3" t="str">
        <f t="shared" si="411"/>
        <v>Idle</v>
      </c>
      <c r="O2206" s="3" t="str">
        <f t="shared" si="419"/>
        <v>Idle</v>
      </c>
      <c r="P2206" s="2">
        <f t="shared" si="412"/>
        <v>0</v>
      </c>
      <c r="Q2206" s="2">
        <f t="shared" si="413"/>
        <v>0</v>
      </c>
      <c r="R2206" s="2">
        <f t="shared" si="414"/>
        <v>0</v>
      </c>
      <c r="S2206" s="2">
        <f t="shared" si="415"/>
        <v>0</v>
      </c>
      <c r="T2206" s="2">
        <f t="shared" si="416"/>
        <v>0</v>
      </c>
      <c r="U2206" s="2">
        <f>IF(O2206="Reg", R2206 * Inputs!$B$7, 0)</f>
        <v>0</v>
      </c>
      <c r="V2206" s="2">
        <f>MAX(F2206 + P2206*Inputs!$B$15 - (Q2206/Inputs!$B$16) - U2206, 0)</f>
        <v>0</v>
      </c>
    </row>
    <row r="2207" spans="1:22" x14ac:dyDescent="0.3">
      <c r="A2207" s="1">
        <v>46114.875</v>
      </c>
      <c r="B2207" s="2">
        <v>51.899943123784432</v>
      </c>
      <c r="C2207" s="2">
        <v>5.4910900611542406</v>
      </c>
      <c r="D2207" s="2">
        <f t="shared" si="408"/>
        <v>36.820783144617309</v>
      </c>
      <c r="E2207" s="2">
        <f t="shared" si="409"/>
        <v>35.584958689011543</v>
      </c>
      <c r="F2207" s="2">
        <f t="shared" si="417"/>
        <v>0</v>
      </c>
      <c r="G2207" s="2">
        <f t="shared" si="418"/>
        <v>340</v>
      </c>
      <c r="H2207" s="2">
        <f>MIN(Inputs!$B$2, (Inputs!$B$14 - F2207)/Inputs!$B$15)</f>
        <v>170</v>
      </c>
      <c r="I2207" s="2">
        <f>MAX(MIN(Inputs!$B$2, F2207*Inputs!$B$16, Inputs!$B$14*Inputs!$B$4 - G2207), 0)</f>
        <v>0</v>
      </c>
      <c r="J2207" s="2">
        <f>MAX(MIN(Inputs!$B$2, F2207*Inputs!$B$16, (Inputs!$B$14-F2207)/Inputs!$B$15)*Inputs!$B$9, 0)</f>
        <v>0</v>
      </c>
      <c r="K2207" s="2">
        <f>MAX(E2207*Inputs!$B$5 - B2207 - Inputs!$B$8, 0) * H2207</f>
        <v>0</v>
      </c>
      <c r="L2207" s="2">
        <f>IF(B2207 &gt;= D2207*Inputs!$B$10, MAX(B2207 - E2207/Inputs!$B$5 - Inputs!$B$8, 0) * I2207, 0)</f>
        <v>0</v>
      </c>
      <c r="M2207" s="2">
        <f t="shared" si="410"/>
        <v>0</v>
      </c>
      <c r="N2207" s="3" t="str">
        <f t="shared" si="411"/>
        <v>Idle</v>
      </c>
      <c r="O2207" s="3" t="str">
        <f t="shared" si="419"/>
        <v>Idle</v>
      </c>
      <c r="P2207" s="2">
        <f t="shared" si="412"/>
        <v>0</v>
      </c>
      <c r="Q2207" s="2">
        <f t="shared" si="413"/>
        <v>0</v>
      </c>
      <c r="R2207" s="2">
        <f t="shared" si="414"/>
        <v>0</v>
      </c>
      <c r="S2207" s="2">
        <f t="shared" si="415"/>
        <v>0</v>
      </c>
      <c r="T2207" s="2">
        <f t="shared" si="416"/>
        <v>0</v>
      </c>
      <c r="U2207" s="2">
        <f>IF(O2207="Reg", R2207 * Inputs!$B$7, 0)</f>
        <v>0</v>
      </c>
      <c r="V2207" s="2">
        <f>MAX(F2207 + P2207*Inputs!$B$15 - (Q2207/Inputs!$B$16) - U2207, 0)</f>
        <v>0</v>
      </c>
    </row>
    <row r="2208" spans="1:22" x14ac:dyDescent="0.3">
      <c r="A2208" s="1">
        <v>46114.916666666657</v>
      </c>
      <c r="B2208" s="2">
        <v>51.453209353544743</v>
      </c>
      <c r="C2208" s="2">
        <v>8.5400213353061076</v>
      </c>
      <c r="D2208" s="2">
        <f t="shared" si="408"/>
        <v>36.820783144617309</v>
      </c>
      <c r="E2208" s="2">
        <f t="shared" si="409"/>
        <v>26.934968168380802</v>
      </c>
      <c r="F2208" s="2">
        <f t="shared" si="417"/>
        <v>0</v>
      </c>
      <c r="G2208" s="2">
        <f t="shared" si="418"/>
        <v>340</v>
      </c>
      <c r="H2208" s="2">
        <f>MIN(Inputs!$B$2, (Inputs!$B$14 - F2208)/Inputs!$B$15)</f>
        <v>170</v>
      </c>
      <c r="I2208" s="2">
        <f>MAX(MIN(Inputs!$B$2, F2208*Inputs!$B$16, Inputs!$B$14*Inputs!$B$4 - G2208), 0)</f>
        <v>0</v>
      </c>
      <c r="J2208" s="2">
        <f>MAX(MIN(Inputs!$B$2, F2208*Inputs!$B$16, (Inputs!$B$14-F2208)/Inputs!$B$15)*Inputs!$B$9, 0)</f>
        <v>0</v>
      </c>
      <c r="K2208" s="2">
        <f>MAX(E2208*Inputs!$B$5 - B2208 - Inputs!$B$8, 0) * H2208</f>
        <v>0</v>
      </c>
      <c r="L2208" s="2">
        <f>IF(B2208 &gt;= D2208*Inputs!$B$10, MAX(B2208 - E2208/Inputs!$B$5 - Inputs!$B$8, 0) * I2208, 0)</f>
        <v>0</v>
      </c>
      <c r="M2208" s="2">
        <f t="shared" si="410"/>
        <v>0</v>
      </c>
      <c r="N2208" s="3" t="str">
        <f t="shared" si="411"/>
        <v>Idle</v>
      </c>
      <c r="O2208" s="3" t="str">
        <f t="shared" si="419"/>
        <v>Idle</v>
      </c>
      <c r="P2208" s="2">
        <f t="shared" si="412"/>
        <v>0</v>
      </c>
      <c r="Q2208" s="2">
        <f t="shared" si="413"/>
        <v>0</v>
      </c>
      <c r="R2208" s="2">
        <f t="shared" si="414"/>
        <v>0</v>
      </c>
      <c r="S2208" s="2">
        <f t="shared" si="415"/>
        <v>0</v>
      </c>
      <c r="T2208" s="2">
        <f t="shared" si="416"/>
        <v>0</v>
      </c>
      <c r="U2208" s="2">
        <f>IF(O2208="Reg", R2208 * Inputs!$B$7, 0)</f>
        <v>0</v>
      </c>
      <c r="V2208" s="2">
        <f>MAX(F2208 + P2208*Inputs!$B$15 - (Q2208/Inputs!$B$16) - U2208, 0)</f>
        <v>0</v>
      </c>
    </row>
    <row r="2209" spans="1:22" x14ac:dyDescent="0.3">
      <c r="A2209" s="1">
        <v>46114.958333333343</v>
      </c>
      <c r="B2209" s="2">
        <v>41.730479100092417</v>
      </c>
      <c r="C2209" s="2">
        <v>8.9100971025701092</v>
      </c>
      <c r="D2209" s="2">
        <f t="shared" si="408"/>
        <v>36.820783144617309</v>
      </c>
      <c r="E2209" s="2">
        <f t="shared" si="409"/>
        <v>18.599637309932312</v>
      </c>
      <c r="F2209" s="2">
        <f t="shared" si="417"/>
        <v>0</v>
      </c>
      <c r="G2209" s="2">
        <f t="shared" si="418"/>
        <v>340</v>
      </c>
      <c r="H2209" s="2">
        <f>MIN(Inputs!$B$2, (Inputs!$B$14 - F2209)/Inputs!$B$15)</f>
        <v>170</v>
      </c>
      <c r="I2209" s="2">
        <f>MAX(MIN(Inputs!$B$2, F2209*Inputs!$B$16, Inputs!$B$14*Inputs!$B$4 - G2209), 0)</f>
        <v>0</v>
      </c>
      <c r="J2209" s="2">
        <f>MAX(MIN(Inputs!$B$2, F2209*Inputs!$B$16, (Inputs!$B$14-F2209)/Inputs!$B$15)*Inputs!$B$9, 0)</f>
        <v>0</v>
      </c>
      <c r="K2209" s="2">
        <f>MAX(E2209*Inputs!$B$5 - B2209 - Inputs!$B$8, 0) * H2209</f>
        <v>0</v>
      </c>
      <c r="L2209" s="2">
        <f>IF(B2209 &gt;= D2209*Inputs!$B$10, MAX(B2209 - E2209/Inputs!$B$5 - Inputs!$B$8, 0) * I2209, 0)</f>
        <v>0</v>
      </c>
      <c r="M2209" s="2">
        <f t="shared" si="410"/>
        <v>0</v>
      </c>
      <c r="N2209" s="3" t="str">
        <f t="shared" si="411"/>
        <v>Idle</v>
      </c>
      <c r="O2209" s="3" t="str">
        <f t="shared" si="419"/>
        <v>Idle</v>
      </c>
      <c r="P2209" s="2">
        <f t="shared" si="412"/>
        <v>0</v>
      </c>
      <c r="Q2209" s="2">
        <f t="shared" si="413"/>
        <v>0</v>
      </c>
      <c r="R2209" s="2">
        <f t="shared" si="414"/>
        <v>0</v>
      </c>
      <c r="S2209" s="2">
        <f t="shared" si="415"/>
        <v>0</v>
      </c>
      <c r="T2209" s="2">
        <f t="shared" si="416"/>
        <v>0</v>
      </c>
      <c r="U2209" s="2">
        <f>IF(O2209="Reg", R2209 * Inputs!$B$7, 0)</f>
        <v>0</v>
      </c>
      <c r="V2209" s="2">
        <f>MAX(F2209 + P2209*Inputs!$B$15 - (Q2209/Inputs!$B$16) - U2209, 0)</f>
        <v>0</v>
      </c>
    </row>
    <row r="2210" spans="1:22" x14ac:dyDescent="0.3">
      <c r="A2210" s="1">
        <v>46115</v>
      </c>
      <c r="B2210" s="2">
        <v>32.006137896408077</v>
      </c>
      <c r="C2210" s="2">
        <v>11.681298769940581</v>
      </c>
      <c r="D2210" s="2">
        <f t="shared" si="408"/>
        <v>31.837223724576166</v>
      </c>
      <c r="E2210" s="2">
        <f t="shared" si="409"/>
        <v>11.644557459916911</v>
      </c>
      <c r="F2210" s="2">
        <f t="shared" si="417"/>
        <v>0</v>
      </c>
      <c r="G2210" s="2">
        <f t="shared" si="418"/>
        <v>0</v>
      </c>
      <c r="H2210" s="2">
        <f>MIN(Inputs!$B$2, (Inputs!$B$14 - F2210)/Inputs!$B$15)</f>
        <v>170</v>
      </c>
      <c r="I2210" s="2">
        <f>MAX(MIN(Inputs!$B$2, F2210*Inputs!$B$16, Inputs!$B$14*Inputs!$B$4 - G2210), 0)</f>
        <v>0</v>
      </c>
      <c r="J2210" s="2">
        <f>MAX(MIN(Inputs!$B$2, F2210*Inputs!$B$16, (Inputs!$B$14-F2210)/Inputs!$B$15)*Inputs!$B$9, 0)</f>
        <v>0</v>
      </c>
      <c r="K2210" s="2">
        <f>MAX(E2210*Inputs!$B$5 - B2210 - Inputs!$B$8, 0) * H2210</f>
        <v>0</v>
      </c>
      <c r="L2210" s="2">
        <f>IF(B2210 &gt;= D2210*Inputs!$B$10, MAX(B2210 - E2210/Inputs!$B$5 - Inputs!$B$8, 0) * I2210, 0)</f>
        <v>0</v>
      </c>
      <c r="M2210" s="2">
        <f t="shared" si="410"/>
        <v>0</v>
      </c>
      <c r="N2210" s="3" t="str">
        <f t="shared" si="411"/>
        <v>Idle</v>
      </c>
      <c r="O2210" s="3" t="str">
        <f t="shared" si="419"/>
        <v>Idle</v>
      </c>
      <c r="P2210" s="2">
        <f t="shared" si="412"/>
        <v>0</v>
      </c>
      <c r="Q2210" s="2">
        <f t="shared" si="413"/>
        <v>0</v>
      </c>
      <c r="R2210" s="2">
        <f t="shared" si="414"/>
        <v>0</v>
      </c>
      <c r="S2210" s="2">
        <f t="shared" si="415"/>
        <v>0</v>
      </c>
      <c r="T2210" s="2">
        <f t="shared" si="416"/>
        <v>0</v>
      </c>
      <c r="U2210" s="2">
        <f>IF(O2210="Reg", R2210 * Inputs!$B$7, 0)</f>
        <v>0</v>
      </c>
      <c r="V2210" s="2">
        <f>MAX(F2210 + P2210*Inputs!$B$15 - (Q2210/Inputs!$B$16) - U2210, 0)</f>
        <v>0</v>
      </c>
    </row>
    <row r="2211" spans="1:22" x14ac:dyDescent="0.3">
      <c r="A2211" s="1">
        <v>46115.041666666657</v>
      </c>
      <c r="B2211" s="2">
        <v>24.93665331466558</v>
      </c>
      <c r="C2211" s="2">
        <v>8.4498005148450464</v>
      </c>
      <c r="D2211" s="2">
        <f t="shared" si="408"/>
        <v>31.837223724576166</v>
      </c>
      <c r="E2211" s="2">
        <f t="shared" si="409"/>
        <v>6.3102011438488974</v>
      </c>
      <c r="F2211" s="2">
        <f t="shared" si="417"/>
        <v>0</v>
      </c>
      <c r="G2211" s="2">
        <f t="shared" si="418"/>
        <v>0</v>
      </c>
      <c r="H2211" s="2">
        <f>MIN(Inputs!$B$2, (Inputs!$B$14 - F2211)/Inputs!$B$15)</f>
        <v>170</v>
      </c>
      <c r="I2211" s="2">
        <f>MAX(MIN(Inputs!$B$2, F2211*Inputs!$B$16, Inputs!$B$14*Inputs!$B$4 - G2211), 0)</f>
        <v>0</v>
      </c>
      <c r="J2211" s="2">
        <f>MAX(MIN(Inputs!$B$2, F2211*Inputs!$B$16, (Inputs!$B$14-F2211)/Inputs!$B$15)*Inputs!$B$9, 0)</f>
        <v>0</v>
      </c>
      <c r="K2211" s="2">
        <f>MAX(E2211*Inputs!$B$5 - B2211 - Inputs!$B$8, 0) * H2211</f>
        <v>0</v>
      </c>
      <c r="L2211" s="2">
        <f>IF(B2211 &gt;= D2211*Inputs!$B$10, MAX(B2211 - E2211/Inputs!$B$5 - Inputs!$B$8, 0) * I2211, 0)</f>
        <v>0</v>
      </c>
      <c r="M2211" s="2">
        <f t="shared" si="410"/>
        <v>0</v>
      </c>
      <c r="N2211" s="3" t="str">
        <f t="shared" si="411"/>
        <v>Idle</v>
      </c>
      <c r="O2211" s="3" t="str">
        <f t="shared" si="419"/>
        <v>Idle</v>
      </c>
      <c r="P2211" s="2">
        <f t="shared" si="412"/>
        <v>0</v>
      </c>
      <c r="Q2211" s="2">
        <f t="shared" si="413"/>
        <v>0</v>
      </c>
      <c r="R2211" s="2">
        <f t="shared" si="414"/>
        <v>0</v>
      </c>
      <c r="S2211" s="2">
        <f t="shared" si="415"/>
        <v>0</v>
      </c>
      <c r="T2211" s="2">
        <f t="shared" si="416"/>
        <v>0</v>
      </c>
      <c r="U2211" s="2">
        <f>IF(O2211="Reg", R2211 * Inputs!$B$7, 0)</f>
        <v>0</v>
      </c>
      <c r="V2211" s="2">
        <f>MAX(F2211 + P2211*Inputs!$B$15 - (Q2211/Inputs!$B$16) - U2211, 0)</f>
        <v>0</v>
      </c>
    </row>
    <row r="2212" spans="1:22" x14ac:dyDescent="0.3">
      <c r="A2212" s="1">
        <v>46115.083333333343</v>
      </c>
      <c r="B2212" s="2">
        <v>11.483329345574001</v>
      </c>
      <c r="C2212" s="2">
        <v>19.021963257912422</v>
      </c>
      <c r="D2212" s="2">
        <f t="shared" si="408"/>
        <v>31.837223724576166</v>
      </c>
      <c r="E2212" s="2">
        <f t="shared" si="409"/>
        <v>2.1540922580713007</v>
      </c>
      <c r="F2212" s="2">
        <f t="shared" si="417"/>
        <v>0</v>
      </c>
      <c r="G2212" s="2">
        <f t="shared" si="418"/>
        <v>0</v>
      </c>
      <c r="H2212" s="2">
        <f>MIN(Inputs!$B$2, (Inputs!$B$14 - F2212)/Inputs!$B$15)</f>
        <v>170</v>
      </c>
      <c r="I2212" s="2">
        <f>MAX(MIN(Inputs!$B$2, F2212*Inputs!$B$16, Inputs!$B$14*Inputs!$B$4 - G2212), 0)</f>
        <v>0</v>
      </c>
      <c r="J2212" s="2">
        <f>MAX(MIN(Inputs!$B$2, F2212*Inputs!$B$16, (Inputs!$B$14-F2212)/Inputs!$B$15)*Inputs!$B$9, 0)</f>
        <v>0</v>
      </c>
      <c r="K2212" s="2">
        <f>MAX(E2212*Inputs!$B$5 - B2212 - Inputs!$B$8, 0) * H2212</f>
        <v>0</v>
      </c>
      <c r="L2212" s="2">
        <f>IF(B2212 &gt;= D2212*Inputs!$B$10, MAX(B2212 - E2212/Inputs!$B$5 - Inputs!$B$8, 0) * I2212, 0)</f>
        <v>0</v>
      </c>
      <c r="M2212" s="2">
        <f t="shared" si="410"/>
        <v>0</v>
      </c>
      <c r="N2212" s="3" t="str">
        <f t="shared" si="411"/>
        <v>Idle</v>
      </c>
      <c r="O2212" s="3" t="str">
        <f t="shared" si="419"/>
        <v>Idle</v>
      </c>
      <c r="P2212" s="2">
        <f t="shared" si="412"/>
        <v>0</v>
      </c>
      <c r="Q2212" s="2">
        <f t="shared" si="413"/>
        <v>0</v>
      </c>
      <c r="R2212" s="2">
        <f t="shared" si="414"/>
        <v>0</v>
      </c>
      <c r="S2212" s="2">
        <f t="shared" si="415"/>
        <v>0</v>
      </c>
      <c r="T2212" s="2">
        <f t="shared" si="416"/>
        <v>0</v>
      </c>
      <c r="U2212" s="2">
        <f>IF(O2212="Reg", R2212 * Inputs!$B$7, 0)</f>
        <v>0</v>
      </c>
      <c r="V2212" s="2">
        <f>MAX(F2212 + P2212*Inputs!$B$15 - (Q2212/Inputs!$B$16) - U2212, 0)</f>
        <v>0</v>
      </c>
    </row>
    <row r="2213" spans="1:22" x14ac:dyDescent="0.3">
      <c r="A2213" s="1">
        <v>46115.125</v>
      </c>
      <c r="B2213" s="2">
        <v>0</v>
      </c>
      <c r="C2213" s="2">
        <v>8.2617441290715909</v>
      </c>
      <c r="D2213" s="2">
        <f t="shared" si="408"/>
        <v>31.837223724576166</v>
      </c>
      <c r="E2213" s="2">
        <f t="shared" si="409"/>
        <v>0.24020403380896715</v>
      </c>
      <c r="F2213" s="2">
        <f t="shared" si="417"/>
        <v>0</v>
      </c>
      <c r="G2213" s="2">
        <f t="shared" si="418"/>
        <v>0</v>
      </c>
      <c r="H2213" s="2">
        <f>MIN(Inputs!$B$2, (Inputs!$B$14 - F2213)/Inputs!$B$15)</f>
        <v>170</v>
      </c>
      <c r="I2213" s="2">
        <f>MAX(MIN(Inputs!$B$2, F2213*Inputs!$B$16, Inputs!$B$14*Inputs!$B$4 - G2213), 0)</f>
        <v>0</v>
      </c>
      <c r="J2213" s="2">
        <f>MAX(MIN(Inputs!$B$2, F2213*Inputs!$B$16, (Inputs!$B$14-F2213)/Inputs!$B$15)*Inputs!$B$9, 0)</f>
        <v>0</v>
      </c>
      <c r="K2213" s="2">
        <f>MAX(E2213*Inputs!$B$5 - B2213 - Inputs!$B$8, 0) * H2213</f>
        <v>0</v>
      </c>
      <c r="L2213" s="2">
        <f>IF(B2213 &gt;= D2213*Inputs!$B$10, MAX(B2213 - E2213/Inputs!$B$5 - Inputs!$B$8, 0) * I2213, 0)</f>
        <v>0</v>
      </c>
      <c r="M2213" s="2">
        <f t="shared" si="410"/>
        <v>0</v>
      </c>
      <c r="N2213" s="3" t="str">
        <f t="shared" si="411"/>
        <v>Idle</v>
      </c>
      <c r="O2213" s="3" t="str">
        <f t="shared" si="419"/>
        <v>Idle</v>
      </c>
      <c r="P2213" s="2">
        <f t="shared" si="412"/>
        <v>0</v>
      </c>
      <c r="Q2213" s="2">
        <f t="shared" si="413"/>
        <v>0</v>
      </c>
      <c r="R2213" s="2">
        <f t="shared" si="414"/>
        <v>0</v>
      </c>
      <c r="S2213" s="2">
        <f t="shared" si="415"/>
        <v>0</v>
      </c>
      <c r="T2213" s="2">
        <f t="shared" si="416"/>
        <v>0</v>
      </c>
      <c r="U2213" s="2">
        <f>IF(O2213="Reg", R2213 * Inputs!$B$7, 0)</f>
        <v>0</v>
      </c>
      <c r="V2213" s="2">
        <f>MAX(F2213 + P2213*Inputs!$B$15 - (Q2213/Inputs!$B$16) - U2213, 0)</f>
        <v>0</v>
      </c>
    </row>
    <row r="2214" spans="1:22" x14ac:dyDescent="0.3">
      <c r="A2214" s="1">
        <v>46115.166666666657</v>
      </c>
      <c r="B2214" s="2">
        <v>1.4412242028538029</v>
      </c>
      <c r="C2214" s="2">
        <v>19.25109201215842</v>
      </c>
      <c r="D2214" s="2">
        <f t="shared" si="408"/>
        <v>31.837223724576166</v>
      </c>
      <c r="E2214" s="2">
        <f t="shared" si="409"/>
        <v>0.24512029715857245</v>
      </c>
      <c r="F2214" s="2">
        <f t="shared" si="417"/>
        <v>0</v>
      </c>
      <c r="G2214" s="2">
        <f t="shared" si="418"/>
        <v>0</v>
      </c>
      <c r="H2214" s="2">
        <f>MIN(Inputs!$B$2, (Inputs!$B$14 - F2214)/Inputs!$B$15)</f>
        <v>170</v>
      </c>
      <c r="I2214" s="2">
        <f>MAX(MIN(Inputs!$B$2, F2214*Inputs!$B$16, Inputs!$B$14*Inputs!$B$4 - G2214), 0)</f>
        <v>0</v>
      </c>
      <c r="J2214" s="2">
        <f>MAX(MIN(Inputs!$B$2, F2214*Inputs!$B$16, (Inputs!$B$14-F2214)/Inputs!$B$15)*Inputs!$B$9, 0)</f>
        <v>0</v>
      </c>
      <c r="K2214" s="2">
        <f>MAX(E2214*Inputs!$B$5 - B2214 - Inputs!$B$8, 0) * H2214</f>
        <v>0</v>
      </c>
      <c r="L2214" s="2">
        <f>IF(B2214 &gt;= D2214*Inputs!$B$10, MAX(B2214 - E2214/Inputs!$B$5 - Inputs!$B$8, 0) * I2214, 0)</f>
        <v>0</v>
      </c>
      <c r="M2214" s="2">
        <f t="shared" si="410"/>
        <v>0</v>
      </c>
      <c r="N2214" s="3" t="str">
        <f t="shared" si="411"/>
        <v>Idle</v>
      </c>
      <c r="O2214" s="3" t="str">
        <f t="shared" si="419"/>
        <v>Idle</v>
      </c>
      <c r="P2214" s="2">
        <f t="shared" si="412"/>
        <v>0</v>
      </c>
      <c r="Q2214" s="2">
        <f t="shared" si="413"/>
        <v>0</v>
      </c>
      <c r="R2214" s="2">
        <f t="shared" si="414"/>
        <v>0</v>
      </c>
      <c r="S2214" s="2">
        <f t="shared" si="415"/>
        <v>0</v>
      </c>
      <c r="T2214" s="2">
        <f t="shared" si="416"/>
        <v>0</v>
      </c>
      <c r="U2214" s="2">
        <f>IF(O2214="Reg", R2214 * Inputs!$B$7, 0)</f>
        <v>0</v>
      </c>
      <c r="V2214" s="2">
        <f>MAX(F2214 + P2214*Inputs!$B$15 - (Q2214/Inputs!$B$16) - U2214, 0)</f>
        <v>0</v>
      </c>
    </row>
    <row r="2215" spans="1:22" x14ac:dyDescent="0.3">
      <c r="A2215" s="1">
        <v>46115.208333333343</v>
      </c>
      <c r="B2215" s="2">
        <v>0</v>
      </c>
      <c r="C2215" s="2">
        <v>14.69716352587519</v>
      </c>
      <c r="D2215" s="2">
        <f t="shared" si="408"/>
        <v>31.837223724576166</v>
      </c>
      <c r="E2215" s="2">
        <f t="shared" si="409"/>
        <v>0.93181504095881273</v>
      </c>
      <c r="F2215" s="2">
        <f t="shared" si="417"/>
        <v>0</v>
      </c>
      <c r="G2215" s="2">
        <f t="shared" si="418"/>
        <v>0</v>
      </c>
      <c r="H2215" s="2">
        <f>MIN(Inputs!$B$2, (Inputs!$B$14 - F2215)/Inputs!$B$15)</f>
        <v>170</v>
      </c>
      <c r="I2215" s="2">
        <f>MAX(MIN(Inputs!$B$2, F2215*Inputs!$B$16, Inputs!$B$14*Inputs!$B$4 - G2215), 0)</f>
        <v>0</v>
      </c>
      <c r="J2215" s="2">
        <f>MAX(MIN(Inputs!$B$2, F2215*Inputs!$B$16, (Inputs!$B$14-F2215)/Inputs!$B$15)*Inputs!$B$9, 0)</f>
        <v>0</v>
      </c>
      <c r="K2215" s="2">
        <f>MAX(E2215*Inputs!$B$5 - B2215 - Inputs!$B$8, 0) * H2215</f>
        <v>0</v>
      </c>
      <c r="L2215" s="2">
        <f>IF(B2215 &gt;= D2215*Inputs!$B$10, MAX(B2215 - E2215/Inputs!$B$5 - Inputs!$B$8, 0) * I2215, 0)</f>
        <v>0</v>
      </c>
      <c r="M2215" s="2">
        <f t="shared" si="410"/>
        <v>0</v>
      </c>
      <c r="N2215" s="3" t="str">
        <f t="shared" si="411"/>
        <v>Idle</v>
      </c>
      <c r="O2215" s="3" t="str">
        <f t="shared" si="419"/>
        <v>Idle</v>
      </c>
      <c r="P2215" s="2">
        <f t="shared" si="412"/>
        <v>0</v>
      </c>
      <c r="Q2215" s="2">
        <f t="shared" si="413"/>
        <v>0</v>
      </c>
      <c r="R2215" s="2">
        <f t="shared" si="414"/>
        <v>0</v>
      </c>
      <c r="S2215" s="2">
        <f t="shared" si="415"/>
        <v>0</v>
      </c>
      <c r="T2215" s="2">
        <f t="shared" si="416"/>
        <v>0</v>
      </c>
      <c r="U2215" s="2">
        <f>IF(O2215="Reg", R2215 * Inputs!$B$7, 0)</f>
        <v>0</v>
      </c>
      <c r="V2215" s="2">
        <f>MAX(F2215 + P2215*Inputs!$B$15 - (Q2215/Inputs!$B$16) - U2215, 0)</f>
        <v>0</v>
      </c>
    </row>
    <row r="2216" spans="1:22" x14ac:dyDescent="0.3">
      <c r="A2216" s="1">
        <v>46115.25</v>
      </c>
      <c r="B2216" s="2">
        <v>0</v>
      </c>
      <c r="C2216" s="2">
        <v>15.103949321078931</v>
      </c>
      <c r="D2216" s="2">
        <f t="shared" si="408"/>
        <v>31.837223724576166</v>
      </c>
      <c r="E2216" s="2">
        <f t="shared" si="409"/>
        <v>4.975061612334291</v>
      </c>
      <c r="F2216" s="2">
        <f t="shared" si="417"/>
        <v>0</v>
      </c>
      <c r="G2216" s="2">
        <f t="shared" si="418"/>
        <v>0</v>
      </c>
      <c r="H2216" s="2">
        <f>MIN(Inputs!$B$2, (Inputs!$B$14 - F2216)/Inputs!$B$15)</f>
        <v>170</v>
      </c>
      <c r="I2216" s="2">
        <f>MAX(MIN(Inputs!$B$2, F2216*Inputs!$B$16, Inputs!$B$14*Inputs!$B$4 - G2216), 0)</f>
        <v>0</v>
      </c>
      <c r="J2216" s="2">
        <f>MAX(MIN(Inputs!$B$2, F2216*Inputs!$B$16, (Inputs!$B$14-F2216)/Inputs!$B$15)*Inputs!$B$9, 0)</f>
        <v>0</v>
      </c>
      <c r="K2216" s="2">
        <f>MAX(E2216*Inputs!$B$5 - B2216 - Inputs!$B$8, 0) * H2216</f>
        <v>0</v>
      </c>
      <c r="L2216" s="2">
        <f>IF(B2216 &gt;= D2216*Inputs!$B$10, MAX(B2216 - E2216/Inputs!$B$5 - Inputs!$B$8, 0) * I2216, 0)</f>
        <v>0</v>
      </c>
      <c r="M2216" s="2">
        <f t="shared" si="410"/>
        <v>0</v>
      </c>
      <c r="N2216" s="3" t="str">
        <f t="shared" si="411"/>
        <v>Idle</v>
      </c>
      <c r="O2216" s="3" t="str">
        <f t="shared" si="419"/>
        <v>Idle</v>
      </c>
      <c r="P2216" s="2">
        <f t="shared" si="412"/>
        <v>0</v>
      </c>
      <c r="Q2216" s="2">
        <f t="shared" si="413"/>
        <v>0</v>
      </c>
      <c r="R2216" s="2">
        <f t="shared" si="414"/>
        <v>0</v>
      </c>
      <c r="S2216" s="2">
        <f t="shared" si="415"/>
        <v>0</v>
      </c>
      <c r="T2216" s="2">
        <f t="shared" si="416"/>
        <v>0</v>
      </c>
      <c r="U2216" s="2">
        <f>IF(O2216="Reg", R2216 * Inputs!$B$7, 0)</f>
        <v>0</v>
      </c>
      <c r="V2216" s="2">
        <f>MAX(F2216 + P2216*Inputs!$B$15 - (Q2216/Inputs!$B$16) - U2216, 0)</f>
        <v>0</v>
      </c>
    </row>
    <row r="2217" spans="1:22" x14ac:dyDescent="0.3">
      <c r="A2217" s="1">
        <v>46115.291666666657</v>
      </c>
      <c r="B2217" s="2">
        <v>0</v>
      </c>
      <c r="C2217" s="2">
        <v>14.55347097904032</v>
      </c>
      <c r="D2217" s="2">
        <f t="shared" si="408"/>
        <v>31.837223724576166</v>
      </c>
      <c r="E2217" s="2">
        <f t="shared" si="409"/>
        <v>10.455978481406719</v>
      </c>
      <c r="F2217" s="2">
        <f t="shared" si="417"/>
        <v>0</v>
      </c>
      <c r="G2217" s="2">
        <f t="shared" si="418"/>
        <v>0</v>
      </c>
      <c r="H2217" s="2">
        <f>MIN(Inputs!$B$2, (Inputs!$B$14 - F2217)/Inputs!$B$15)</f>
        <v>170</v>
      </c>
      <c r="I2217" s="2">
        <f>MAX(MIN(Inputs!$B$2, F2217*Inputs!$B$16, Inputs!$B$14*Inputs!$B$4 - G2217), 0)</f>
        <v>0</v>
      </c>
      <c r="J2217" s="2">
        <f>MAX(MIN(Inputs!$B$2, F2217*Inputs!$B$16, (Inputs!$B$14-F2217)/Inputs!$B$15)*Inputs!$B$9, 0)</f>
        <v>0</v>
      </c>
      <c r="K2217" s="2">
        <f>MAX(E2217*Inputs!$B$5 - B2217 - Inputs!$B$8, 0) * H2217</f>
        <v>0</v>
      </c>
      <c r="L2217" s="2">
        <f>IF(B2217 &gt;= D2217*Inputs!$B$10, MAX(B2217 - E2217/Inputs!$B$5 - Inputs!$B$8, 0) * I2217, 0)</f>
        <v>0</v>
      </c>
      <c r="M2217" s="2">
        <f t="shared" si="410"/>
        <v>0</v>
      </c>
      <c r="N2217" s="3" t="str">
        <f t="shared" si="411"/>
        <v>Idle</v>
      </c>
      <c r="O2217" s="3" t="str">
        <f t="shared" si="419"/>
        <v>Idle</v>
      </c>
      <c r="P2217" s="2">
        <f t="shared" si="412"/>
        <v>0</v>
      </c>
      <c r="Q2217" s="2">
        <f t="shared" si="413"/>
        <v>0</v>
      </c>
      <c r="R2217" s="2">
        <f t="shared" si="414"/>
        <v>0</v>
      </c>
      <c r="S2217" s="2">
        <f t="shared" si="415"/>
        <v>0</v>
      </c>
      <c r="T2217" s="2">
        <f t="shared" si="416"/>
        <v>0</v>
      </c>
      <c r="U2217" s="2">
        <f>IF(O2217="Reg", R2217 * Inputs!$B$7, 0)</f>
        <v>0</v>
      </c>
      <c r="V2217" s="2">
        <f>MAX(F2217 + P2217*Inputs!$B$15 - (Q2217/Inputs!$B$16) - U2217, 0)</f>
        <v>0</v>
      </c>
    </row>
    <row r="2218" spans="1:22" x14ac:dyDescent="0.3">
      <c r="A2218" s="1">
        <v>46115.333333333343</v>
      </c>
      <c r="B2218" s="2">
        <v>0</v>
      </c>
      <c r="C2218" s="2">
        <v>19.317033833065491</v>
      </c>
      <c r="D2218" s="2">
        <f t="shared" si="408"/>
        <v>31.837223724576166</v>
      </c>
      <c r="E2218" s="2">
        <f t="shared" si="409"/>
        <v>17.812742024317966</v>
      </c>
      <c r="F2218" s="2">
        <f t="shared" si="417"/>
        <v>0</v>
      </c>
      <c r="G2218" s="2">
        <f t="shared" si="418"/>
        <v>0</v>
      </c>
      <c r="H2218" s="2">
        <f>MIN(Inputs!$B$2, (Inputs!$B$14 - F2218)/Inputs!$B$15)</f>
        <v>170</v>
      </c>
      <c r="I2218" s="2">
        <f>MAX(MIN(Inputs!$B$2, F2218*Inputs!$B$16, Inputs!$B$14*Inputs!$B$4 - G2218), 0)</f>
        <v>0</v>
      </c>
      <c r="J2218" s="2">
        <f>MAX(MIN(Inputs!$B$2, F2218*Inputs!$B$16, (Inputs!$B$14-F2218)/Inputs!$B$15)*Inputs!$B$9, 0)</f>
        <v>0</v>
      </c>
      <c r="K2218" s="2">
        <f>MAX(E2218*Inputs!$B$5 - B2218 - Inputs!$B$8, 0) * H2218</f>
        <v>0</v>
      </c>
      <c r="L2218" s="2">
        <f>IF(B2218 &gt;= D2218*Inputs!$B$10, MAX(B2218 - E2218/Inputs!$B$5 - Inputs!$B$8, 0) * I2218, 0)</f>
        <v>0</v>
      </c>
      <c r="M2218" s="2">
        <f t="shared" si="410"/>
        <v>0</v>
      </c>
      <c r="N2218" s="3" t="str">
        <f t="shared" si="411"/>
        <v>Idle</v>
      </c>
      <c r="O2218" s="3" t="str">
        <f t="shared" si="419"/>
        <v>Idle</v>
      </c>
      <c r="P2218" s="2">
        <f t="shared" si="412"/>
        <v>0</v>
      </c>
      <c r="Q2218" s="2">
        <f t="shared" si="413"/>
        <v>0</v>
      </c>
      <c r="R2218" s="2">
        <f t="shared" si="414"/>
        <v>0</v>
      </c>
      <c r="S2218" s="2">
        <f t="shared" si="415"/>
        <v>0</v>
      </c>
      <c r="T2218" s="2">
        <f t="shared" si="416"/>
        <v>0</v>
      </c>
      <c r="U2218" s="2">
        <f>IF(O2218="Reg", R2218 * Inputs!$B$7, 0)</f>
        <v>0</v>
      </c>
      <c r="V2218" s="2">
        <f>MAX(F2218 + P2218*Inputs!$B$15 - (Q2218/Inputs!$B$16) - U2218, 0)</f>
        <v>0</v>
      </c>
    </row>
    <row r="2219" spans="1:22" x14ac:dyDescent="0.3">
      <c r="A2219" s="1">
        <v>46115.375</v>
      </c>
      <c r="B2219" s="2">
        <v>2.9497580097631811E-2</v>
      </c>
      <c r="C2219" s="2">
        <v>3.606305052076511</v>
      </c>
      <c r="D2219" s="2">
        <f t="shared" si="408"/>
        <v>31.837223724576166</v>
      </c>
      <c r="E2219" s="2">
        <f t="shared" si="409"/>
        <v>26.354606184593006</v>
      </c>
      <c r="F2219" s="2">
        <f t="shared" si="417"/>
        <v>0</v>
      </c>
      <c r="G2219" s="2">
        <f t="shared" si="418"/>
        <v>0</v>
      </c>
      <c r="H2219" s="2">
        <f>MIN(Inputs!$B$2, (Inputs!$B$14 - F2219)/Inputs!$B$15)</f>
        <v>170</v>
      </c>
      <c r="I2219" s="2">
        <f>MAX(MIN(Inputs!$B$2, F2219*Inputs!$B$16, Inputs!$B$14*Inputs!$B$4 - G2219), 0)</f>
        <v>0</v>
      </c>
      <c r="J2219" s="2">
        <f>MAX(MIN(Inputs!$B$2, F2219*Inputs!$B$16, (Inputs!$B$14-F2219)/Inputs!$B$15)*Inputs!$B$9, 0)</f>
        <v>0</v>
      </c>
      <c r="K2219" s="2">
        <f>MAX(E2219*Inputs!$B$5 - B2219 - Inputs!$B$8, 0) * H2219</f>
        <v>537.63449659851619</v>
      </c>
      <c r="L2219" s="2">
        <f>IF(B2219 &gt;= D2219*Inputs!$B$10, MAX(B2219 - E2219/Inputs!$B$5 - Inputs!$B$8, 0) * I2219, 0)</f>
        <v>0</v>
      </c>
      <c r="M2219" s="2">
        <f t="shared" si="410"/>
        <v>0</v>
      </c>
      <c r="N2219" s="3" t="str">
        <f t="shared" si="411"/>
        <v>Charge</v>
      </c>
      <c r="O2219" s="3" t="str">
        <f t="shared" si="419"/>
        <v>Charge</v>
      </c>
      <c r="P2219" s="2">
        <f t="shared" si="412"/>
        <v>170</v>
      </c>
      <c r="Q2219" s="2">
        <f t="shared" si="413"/>
        <v>0</v>
      </c>
      <c r="R2219" s="2">
        <f t="shared" si="414"/>
        <v>0</v>
      </c>
      <c r="S2219" s="2">
        <f t="shared" si="415"/>
        <v>-5.0145886165974076</v>
      </c>
      <c r="T2219" s="2">
        <f t="shared" si="416"/>
        <v>0</v>
      </c>
      <c r="U2219" s="2">
        <f>IF(O2219="Reg", R2219 * Inputs!$B$7, 0)</f>
        <v>0</v>
      </c>
      <c r="V2219" s="2">
        <f>MAX(F2219 + P2219*Inputs!$B$15 - (Q2219/Inputs!$B$16) - U2219, 0)</f>
        <v>170</v>
      </c>
    </row>
    <row r="2220" spans="1:22" x14ac:dyDescent="0.3">
      <c r="A2220" s="1">
        <v>46115.416666666657</v>
      </c>
      <c r="B2220" s="2">
        <v>5.5613926656552453</v>
      </c>
      <c r="C2220" s="2">
        <v>3.9829589219344141</v>
      </c>
      <c r="D2220" s="2">
        <f t="shared" si="408"/>
        <v>31.837223724576166</v>
      </c>
      <c r="E2220" s="2">
        <f t="shared" si="409"/>
        <v>35.397942822079948</v>
      </c>
      <c r="F2220" s="2">
        <f t="shared" si="417"/>
        <v>170</v>
      </c>
      <c r="G2220" s="2">
        <f t="shared" si="418"/>
        <v>0</v>
      </c>
      <c r="H2220" s="2">
        <f>MIN(Inputs!$B$2, (Inputs!$B$14 - F2220)/Inputs!$B$15)</f>
        <v>170</v>
      </c>
      <c r="I2220" s="2">
        <f>MAX(MIN(Inputs!$B$2, F2220*Inputs!$B$16, Inputs!$B$14*Inputs!$B$4 - G2220), 0)</f>
        <v>170</v>
      </c>
      <c r="J2220" s="2">
        <f>MAX(MIN(Inputs!$B$2, F2220*Inputs!$B$16, (Inputs!$B$14-F2220)/Inputs!$B$15)*Inputs!$B$9, 0)</f>
        <v>136</v>
      </c>
      <c r="K2220" s="2">
        <f>MAX(E2220*Inputs!$B$5 - B2220 - Inputs!$B$8, 0) * H2220</f>
        <v>950.09549302176879</v>
      </c>
      <c r="L2220" s="2">
        <f>IF(B2220 &gt;= D2220*Inputs!$B$10, MAX(B2220 - E2220/Inputs!$B$5 - Inputs!$B$8, 0) * I2220, 0)</f>
        <v>0</v>
      </c>
      <c r="M2220" s="2">
        <f t="shared" si="410"/>
        <v>541.6824133830803</v>
      </c>
      <c r="N2220" s="3" t="str">
        <f t="shared" si="411"/>
        <v>Charge</v>
      </c>
      <c r="O2220" s="3" t="str">
        <f t="shared" si="419"/>
        <v>Charge</v>
      </c>
      <c r="P2220" s="2">
        <f t="shared" si="412"/>
        <v>170</v>
      </c>
      <c r="Q2220" s="2">
        <f t="shared" si="413"/>
        <v>0</v>
      </c>
      <c r="R2220" s="2">
        <f t="shared" si="414"/>
        <v>0</v>
      </c>
      <c r="S2220" s="2">
        <f t="shared" si="415"/>
        <v>-945.43675316139172</v>
      </c>
      <c r="T2220" s="2">
        <f t="shared" si="416"/>
        <v>0</v>
      </c>
      <c r="U2220" s="2">
        <f>IF(O2220="Reg", R2220 * Inputs!$B$7, 0)</f>
        <v>0</v>
      </c>
      <c r="V2220" s="2">
        <f>MAX(F2220 + P2220*Inputs!$B$15 - (Q2220/Inputs!$B$16) - U2220, 0)</f>
        <v>340</v>
      </c>
    </row>
    <row r="2221" spans="1:22" x14ac:dyDescent="0.3">
      <c r="A2221" s="1">
        <v>46115.458333333343</v>
      </c>
      <c r="B2221" s="2">
        <v>24.25947942825287</v>
      </c>
      <c r="C2221" s="2">
        <v>8.0885272429498425</v>
      </c>
      <c r="D2221" s="2">
        <f t="shared" si="408"/>
        <v>31.837223724576166</v>
      </c>
      <c r="E2221" s="2">
        <f t="shared" si="409"/>
        <v>43.951226785079029</v>
      </c>
      <c r="F2221" s="2">
        <f t="shared" si="417"/>
        <v>340</v>
      </c>
      <c r="G2221" s="2">
        <f t="shared" si="418"/>
        <v>0</v>
      </c>
      <c r="H2221" s="2">
        <f>MIN(Inputs!$B$2, (Inputs!$B$14 - F2221)/Inputs!$B$15)</f>
        <v>0</v>
      </c>
      <c r="I2221" s="2">
        <f>MAX(MIN(Inputs!$B$2, F2221*Inputs!$B$16, Inputs!$B$14*Inputs!$B$4 - G2221), 0)</f>
        <v>170</v>
      </c>
      <c r="J2221" s="2">
        <f>MAX(MIN(Inputs!$B$2, F2221*Inputs!$B$16, (Inputs!$B$14-F2221)/Inputs!$B$15)*Inputs!$B$9, 0)</f>
        <v>0</v>
      </c>
      <c r="K2221" s="2">
        <f>MAX(E2221*Inputs!$B$5 - B2221 - Inputs!$B$8, 0) * H2221</f>
        <v>0</v>
      </c>
      <c r="L2221" s="2">
        <f>IF(B2221 &gt;= D2221*Inputs!$B$10, MAX(B2221 - E2221/Inputs!$B$5 - Inputs!$B$8, 0) * I2221, 0)</f>
        <v>0</v>
      </c>
      <c r="M2221" s="2">
        <f t="shared" si="410"/>
        <v>0</v>
      </c>
      <c r="N2221" s="3" t="str">
        <f t="shared" si="411"/>
        <v>Idle</v>
      </c>
      <c r="O2221" s="3" t="str">
        <f t="shared" si="419"/>
        <v>Idle</v>
      </c>
      <c r="P2221" s="2">
        <f t="shared" si="412"/>
        <v>0</v>
      </c>
      <c r="Q2221" s="2">
        <f t="shared" si="413"/>
        <v>0</v>
      </c>
      <c r="R2221" s="2">
        <f t="shared" si="414"/>
        <v>0</v>
      </c>
      <c r="S2221" s="2">
        <f t="shared" si="415"/>
        <v>0</v>
      </c>
      <c r="T2221" s="2">
        <f t="shared" si="416"/>
        <v>0</v>
      </c>
      <c r="U2221" s="2">
        <f>IF(O2221="Reg", R2221 * Inputs!$B$7, 0)</f>
        <v>0</v>
      </c>
      <c r="V2221" s="2">
        <f>MAX(F2221 + P2221*Inputs!$B$15 - (Q2221/Inputs!$B$16) - U2221, 0)</f>
        <v>340</v>
      </c>
    </row>
    <row r="2222" spans="1:22" x14ac:dyDescent="0.3">
      <c r="A2222" s="1">
        <v>46115.5</v>
      </c>
      <c r="B2222" s="2">
        <v>32.885501214434569</v>
      </c>
      <c r="C2222" s="2">
        <v>2.8059359596478619</v>
      </c>
      <c r="D2222" s="2">
        <f t="shared" si="408"/>
        <v>31.837223724576166</v>
      </c>
      <c r="E2222" s="2">
        <f t="shared" si="409"/>
        <v>51.043126961352677</v>
      </c>
      <c r="F2222" s="2">
        <f t="shared" si="417"/>
        <v>340</v>
      </c>
      <c r="G2222" s="2">
        <f t="shared" si="418"/>
        <v>0</v>
      </c>
      <c r="H2222" s="2">
        <f>MIN(Inputs!$B$2, (Inputs!$B$14 - F2222)/Inputs!$B$15)</f>
        <v>0</v>
      </c>
      <c r="I2222" s="2">
        <f>MAX(MIN(Inputs!$B$2, F2222*Inputs!$B$16, Inputs!$B$14*Inputs!$B$4 - G2222), 0)</f>
        <v>170</v>
      </c>
      <c r="J2222" s="2">
        <f>MAX(MIN(Inputs!$B$2, F2222*Inputs!$B$16, (Inputs!$B$14-F2222)/Inputs!$B$15)*Inputs!$B$9, 0)</f>
        <v>0</v>
      </c>
      <c r="K2222" s="2">
        <f>MAX(E2222*Inputs!$B$5 - B2222 - Inputs!$B$8, 0) * H2222</f>
        <v>0</v>
      </c>
      <c r="L2222" s="2">
        <f>IF(B2222 &gt;= D2222*Inputs!$B$10, MAX(B2222 - E2222/Inputs!$B$5 - Inputs!$B$8, 0) * I2222, 0)</f>
        <v>0</v>
      </c>
      <c r="M2222" s="2">
        <f t="shared" si="410"/>
        <v>0</v>
      </c>
      <c r="N2222" s="3" t="str">
        <f t="shared" si="411"/>
        <v>Idle</v>
      </c>
      <c r="O2222" s="3" t="str">
        <f t="shared" si="419"/>
        <v>Idle</v>
      </c>
      <c r="P2222" s="2">
        <f t="shared" si="412"/>
        <v>0</v>
      </c>
      <c r="Q2222" s="2">
        <f t="shared" si="413"/>
        <v>0</v>
      </c>
      <c r="R2222" s="2">
        <f t="shared" si="414"/>
        <v>0</v>
      </c>
      <c r="S2222" s="2">
        <f t="shared" si="415"/>
        <v>0</v>
      </c>
      <c r="T2222" s="2">
        <f t="shared" si="416"/>
        <v>0</v>
      </c>
      <c r="U2222" s="2">
        <f>IF(O2222="Reg", R2222 * Inputs!$B$7, 0)</f>
        <v>0</v>
      </c>
      <c r="V2222" s="2">
        <f>MAX(F2222 + P2222*Inputs!$B$15 - (Q2222/Inputs!$B$16) - U2222, 0)</f>
        <v>340</v>
      </c>
    </row>
    <row r="2223" spans="1:22" x14ac:dyDescent="0.3">
      <c r="A2223" s="1">
        <v>46115.541666666657</v>
      </c>
      <c r="B2223" s="2">
        <v>44.140581257467467</v>
      </c>
      <c r="C2223" s="2">
        <v>15.45791695732677</v>
      </c>
      <c r="D2223" s="2">
        <f t="shared" si="408"/>
        <v>31.837223724576166</v>
      </c>
      <c r="E2223" s="2">
        <f t="shared" si="409"/>
        <v>56.764049318748029</v>
      </c>
      <c r="F2223" s="2">
        <f t="shared" si="417"/>
        <v>340</v>
      </c>
      <c r="G2223" s="2">
        <f t="shared" si="418"/>
        <v>0</v>
      </c>
      <c r="H2223" s="2">
        <f>MIN(Inputs!$B$2, (Inputs!$B$14 - F2223)/Inputs!$B$15)</f>
        <v>0</v>
      </c>
      <c r="I2223" s="2">
        <f>MAX(MIN(Inputs!$B$2, F2223*Inputs!$B$16, Inputs!$B$14*Inputs!$B$4 - G2223), 0)</f>
        <v>170</v>
      </c>
      <c r="J2223" s="2">
        <f>MAX(MIN(Inputs!$B$2, F2223*Inputs!$B$16, (Inputs!$B$14-F2223)/Inputs!$B$15)*Inputs!$B$9, 0)</f>
        <v>0</v>
      </c>
      <c r="K2223" s="2">
        <f>MAX(E2223*Inputs!$B$5 - B2223 - Inputs!$B$8, 0) * H2223</f>
        <v>0</v>
      </c>
      <c r="L2223" s="2">
        <f>IF(B2223 &gt;= D2223*Inputs!$B$10, MAX(B2223 - E2223/Inputs!$B$5 - Inputs!$B$8, 0) * I2223, 0)</f>
        <v>0</v>
      </c>
      <c r="M2223" s="2">
        <f t="shared" si="410"/>
        <v>0</v>
      </c>
      <c r="N2223" s="3" t="str">
        <f t="shared" si="411"/>
        <v>Idle</v>
      </c>
      <c r="O2223" s="3" t="str">
        <f t="shared" si="419"/>
        <v>Idle</v>
      </c>
      <c r="P2223" s="2">
        <f t="shared" si="412"/>
        <v>0</v>
      </c>
      <c r="Q2223" s="2">
        <f t="shared" si="413"/>
        <v>0</v>
      </c>
      <c r="R2223" s="2">
        <f t="shared" si="414"/>
        <v>0</v>
      </c>
      <c r="S2223" s="2">
        <f t="shared" si="415"/>
        <v>0</v>
      </c>
      <c r="T2223" s="2">
        <f t="shared" si="416"/>
        <v>0</v>
      </c>
      <c r="U2223" s="2">
        <f>IF(O2223="Reg", R2223 * Inputs!$B$7, 0)</f>
        <v>0</v>
      </c>
      <c r="V2223" s="2">
        <f>MAX(F2223 + P2223*Inputs!$B$15 - (Q2223/Inputs!$B$16) - U2223, 0)</f>
        <v>340</v>
      </c>
    </row>
    <row r="2224" spans="1:22" x14ac:dyDescent="0.3">
      <c r="A2224" s="1">
        <v>46115.583333333343</v>
      </c>
      <c r="B2224" s="2">
        <v>51.251184961650253</v>
      </c>
      <c r="C2224" s="2">
        <v>19.19278197636898</v>
      </c>
      <c r="D2224" s="2">
        <f t="shared" si="408"/>
        <v>31.837223724576166</v>
      </c>
      <c r="E2224" s="2">
        <f t="shared" si="409"/>
        <v>61.985312154023653</v>
      </c>
      <c r="F2224" s="2">
        <f t="shared" si="417"/>
        <v>340</v>
      </c>
      <c r="G2224" s="2">
        <f t="shared" si="418"/>
        <v>0</v>
      </c>
      <c r="H2224" s="2">
        <f>MIN(Inputs!$B$2, (Inputs!$B$14 - F2224)/Inputs!$B$15)</f>
        <v>0</v>
      </c>
      <c r="I2224" s="2">
        <f>MAX(MIN(Inputs!$B$2, F2224*Inputs!$B$16, Inputs!$B$14*Inputs!$B$4 - G2224), 0)</f>
        <v>170</v>
      </c>
      <c r="J2224" s="2">
        <f>MAX(MIN(Inputs!$B$2, F2224*Inputs!$B$16, (Inputs!$B$14-F2224)/Inputs!$B$15)*Inputs!$B$9, 0)</f>
        <v>0</v>
      </c>
      <c r="K2224" s="2">
        <f>MAX(E2224*Inputs!$B$5 - B2224 - Inputs!$B$8, 0) * H2224</f>
        <v>0</v>
      </c>
      <c r="L2224" s="2">
        <f>IF(B2224 &gt;= D2224*Inputs!$B$10, MAX(B2224 - E2224/Inputs!$B$5 - Inputs!$B$8, 0) * I2224, 0)</f>
        <v>0</v>
      </c>
      <c r="M2224" s="2">
        <f t="shared" si="410"/>
        <v>0</v>
      </c>
      <c r="N2224" s="3" t="str">
        <f t="shared" si="411"/>
        <v>Idle</v>
      </c>
      <c r="O2224" s="3" t="str">
        <f t="shared" si="419"/>
        <v>Idle</v>
      </c>
      <c r="P2224" s="2">
        <f t="shared" si="412"/>
        <v>0</v>
      </c>
      <c r="Q2224" s="2">
        <f t="shared" si="413"/>
        <v>0</v>
      </c>
      <c r="R2224" s="2">
        <f t="shared" si="414"/>
        <v>0</v>
      </c>
      <c r="S2224" s="2">
        <f t="shared" si="415"/>
        <v>0</v>
      </c>
      <c r="T2224" s="2">
        <f t="shared" si="416"/>
        <v>0</v>
      </c>
      <c r="U2224" s="2">
        <f>IF(O2224="Reg", R2224 * Inputs!$B$7, 0)</f>
        <v>0</v>
      </c>
      <c r="V2224" s="2">
        <f>MAX(F2224 + P2224*Inputs!$B$15 - (Q2224/Inputs!$B$16) - U2224, 0)</f>
        <v>340</v>
      </c>
    </row>
    <row r="2225" spans="1:22" x14ac:dyDescent="0.3">
      <c r="A2225" s="1">
        <v>46115.625</v>
      </c>
      <c r="B2225" s="2">
        <v>54.289517405019303</v>
      </c>
      <c r="C2225" s="2">
        <v>3.5189420230294579</v>
      </c>
      <c r="D2225" s="2">
        <f t="shared" si="408"/>
        <v>31.837223724576166</v>
      </c>
      <c r="E2225" s="2">
        <f t="shared" si="409"/>
        <v>63.682711881428219</v>
      </c>
      <c r="F2225" s="2">
        <f t="shared" si="417"/>
        <v>340</v>
      </c>
      <c r="G2225" s="2">
        <f t="shared" si="418"/>
        <v>0</v>
      </c>
      <c r="H2225" s="2">
        <f>MIN(Inputs!$B$2, (Inputs!$B$14 - F2225)/Inputs!$B$15)</f>
        <v>0</v>
      </c>
      <c r="I2225" s="2">
        <f>MAX(MIN(Inputs!$B$2, F2225*Inputs!$B$16, Inputs!$B$14*Inputs!$B$4 - G2225), 0)</f>
        <v>170</v>
      </c>
      <c r="J2225" s="2">
        <f>MAX(MIN(Inputs!$B$2, F2225*Inputs!$B$16, (Inputs!$B$14-F2225)/Inputs!$B$15)*Inputs!$B$9, 0)</f>
        <v>0</v>
      </c>
      <c r="K2225" s="2">
        <f>MAX(E2225*Inputs!$B$5 - B2225 - Inputs!$B$8, 0) * H2225</f>
        <v>0</v>
      </c>
      <c r="L2225" s="2">
        <f>IF(B2225 &gt;= D2225*Inputs!$B$10, MAX(B2225 - E2225/Inputs!$B$5 - Inputs!$B$8, 0) * I2225, 0)</f>
        <v>0</v>
      </c>
      <c r="M2225" s="2">
        <f t="shared" si="410"/>
        <v>0</v>
      </c>
      <c r="N2225" s="3" t="str">
        <f t="shared" si="411"/>
        <v>Idle</v>
      </c>
      <c r="O2225" s="3" t="str">
        <f t="shared" si="419"/>
        <v>Idle</v>
      </c>
      <c r="P2225" s="2">
        <f t="shared" si="412"/>
        <v>0</v>
      </c>
      <c r="Q2225" s="2">
        <f t="shared" si="413"/>
        <v>0</v>
      </c>
      <c r="R2225" s="2">
        <f t="shared" si="414"/>
        <v>0</v>
      </c>
      <c r="S2225" s="2">
        <f t="shared" si="415"/>
        <v>0</v>
      </c>
      <c r="T2225" s="2">
        <f t="shared" si="416"/>
        <v>0</v>
      </c>
      <c r="U2225" s="2">
        <f>IF(O2225="Reg", R2225 * Inputs!$B$7, 0)</f>
        <v>0</v>
      </c>
      <c r="V2225" s="2">
        <f>MAX(F2225 + P2225*Inputs!$B$15 - (Q2225/Inputs!$B$16) - U2225, 0)</f>
        <v>340</v>
      </c>
    </row>
    <row r="2226" spans="1:22" x14ac:dyDescent="0.3">
      <c r="A2226" s="1">
        <v>46115.666666666657</v>
      </c>
      <c r="B2226" s="2">
        <v>56.881096443649731</v>
      </c>
      <c r="C2226" s="2">
        <v>19.713035423000541</v>
      </c>
      <c r="D2226" s="2">
        <f t="shared" si="408"/>
        <v>31.837223724576166</v>
      </c>
      <c r="E2226" s="2">
        <f t="shared" si="409"/>
        <v>63.853793165349316</v>
      </c>
      <c r="F2226" s="2">
        <f t="shared" si="417"/>
        <v>340</v>
      </c>
      <c r="G2226" s="2">
        <f t="shared" si="418"/>
        <v>0</v>
      </c>
      <c r="H2226" s="2">
        <f>MIN(Inputs!$B$2, (Inputs!$B$14 - F2226)/Inputs!$B$15)</f>
        <v>0</v>
      </c>
      <c r="I2226" s="2">
        <f>MAX(MIN(Inputs!$B$2, F2226*Inputs!$B$16, Inputs!$B$14*Inputs!$B$4 - G2226), 0)</f>
        <v>170</v>
      </c>
      <c r="J2226" s="2">
        <f>MAX(MIN(Inputs!$B$2, F2226*Inputs!$B$16, (Inputs!$B$14-F2226)/Inputs!$B$15)*Inputs!$B$9, 0)</f>
        <v>0</v>
      </c>
      <c r="K2226" s="2">
        <f>MAX(E2226*Inputs!$B$5 - B2226 - Inputs!$B$8, 0) * H2226</f>
        <v>0</v>
      </c>
      <c r="L2226" s="2">
        <f>IF(B2226 &gt;= D2226*Inputs!$B$10, MAX(B2226 - E2226/Inputs!$B$5 - Inputs!$B$8, 0) * I2226, 0)</f>
        <v>0</v>
      </c>
      <c r="M2226" s="2">
        <f t="shared" si="410"/>
        <v>0</v>
      </c>
      <c r="N2226" s="3" t="str">
        <f t="shared" si="411"/>
        <v>Idle</v>
      </c>
      <c r="O2226" s="3" t="str">
        <f t="shared" si="419"/>
        <v>Idle</v>
      </c>
      <c r="P2226" s="2">
        <f t="shared" si="412"/>
        <v>0</v>
      </c>
      <c r="Q2226" s="2">
        <f t="shared" si="413"/>
        <v>0</v>
      </c>
      <c r="R2226" s="2">
        <f t="shared" si="414"/>
        <v>0</v>
      </c>
      <c r="S2226" s="2">
        <f t="shared" si="415"/>
        <v>0</v>
      </c>
      <c r="T2226" s="2">
        <f t="shared" si="416"/>
        <v>0</v>
      </c>
      <c r="U2226" s="2">
        <f>IF(O2226="Reg", R2226 * Inputs!$B$7, 0)</f>
        <v>0</v>
      </c>
      <c r="V2226" s="2">
        <f>MAX(F2226 + P2226*Inputs!$B$15 - (Q2226/Inputs!$B$16) - U2226, 0)</f>
        <v>340</v>
      </c>
    </row>
    <row r="2227" spans="1:22" x14ac:dyDescent="0.3">
      <c r="A2227" s="1">
        <v>46115.708333333343</v>
      </c>
      <c r="B2227" s="2">
        <v>66.810880485894728</v>
      </c>
      <c r="C2227" s="2">
        <v>11.1053850167033</v>
      </c>
      <c r="D2227" s="2">
        <f t="shared" si="408"/>
        <v>31.837223724576166</v>
      </c>
      <c r="E2227" s="2">
        <f t="shared" si="409"/>
        <v>63.904927635137234</v>
      </c>
      <c r="F2227" s="2">
        <f t="shared" si="417"/>
        <v>340</v>
      </c>
      <c r="G2227" s="2">
        <f t="shared" si="418"/>
        <v>0</v>
      </c>
      <c r="H2227" s="2">
        <f>MIN(Inputs!$B$2, (Inputs!$B$14 - F2227)/Inputs!$B$15)</f>
        <v>0</v>
      </c>
      <c r="I2227" s="2">
        <f>MAX(MIN(Inputs!$B$2, F2227*Inputs!$B$16, Inputs!$B$14*Inputs!$B$4 - G2227), 0)</f>
        <v>170</v>
      </c>
      <c r="J2227" s="2">
        <f>MAX(MIN(Inputs!$B$2, F2227*Inputs!$B$16, (Inputs!$B$14-F2227)/Inputs!$B$15)*Inputs!$B$9, 0)</f>
        <v>0</v>
      </c>
      <c r="K2227" s="2">
        <f>MAX(E2227*Inputs!$B$5 - B2227 - Inputs!$B$8, 0) * H2227</f>
        <v>0</v>
      </c>
      <c r="L2227" s="2">
        <f>IF(B2227 &gt;= D2227*Inputs!$B$10, MAX(B2227 - E2227/Inputs!$B$5 - Inputs!$B$8, 0) * I2227, 0)</f>
        <v>0</v>
      </c>
      <c r="M2227" s="2">
        <f t="shared" si="410"/>
        <v>0</v>
      </c>
      <c r="N2227" s="3" t="str">
        <f t="shared" si="411"/>
        <v>Idle</v>
      </c>
      <c r="O2227" s="3" t="str">
        <f t="shared" si="419"/>
        <v>Idle</v>
      </c>
      <c r="P2227" s="2">
        <f t="shared" si="412"/>
        <v>0</v>
      </c>
      <c r="Q2227" s="2">
        <f t="shared" si="413"/>
        <v>0</v>
      </c>
      <c r="R2227" s="2">
        <f t="shared" si="414"/>
        <v>0</v>
      </c>
      <c r="S2227" s="2">
        <f t="shared" si="415"/>
        <v>0</v>
      </c>
      <c r="T2227" s="2">
        <f t="shared" si="416"/>
        <v>0</v>
      </c>
      <c r="U2227" s="2">
        <f>IF(O2227="Reg", R2227 * Inputs!$B$7, 0)</f>
        <v>0</v>
      </c>
      <c r="V2227" s="2">
        <f>MAX(F2227 + P2227*Inputs!$B$15 - (Q2227/Inputs!$B$16) - U2227, 0)</f>
        <v>340</v>
      </c>
    </row>
    <row r="2228" spans="1:22" x14ac:dyDescent="0.3">
      <c r="A2228" s="1">
        <v>46115.75</v>
      </c>
      <c r="B2228" s="2">
        <v>67.211035358806697</v>
      </c>
      <c r="C2228" s="2">
        <v>21.704153006371669</v>
      </c>
      <c r="D2228" s="2">
        <f t="shared" si="408"/>
        <v>31.837223724576166</v>
      </c>
      <c r="E2228" s="2">
        <f t="shared" si="409"/>
        <v>59.686148864700804</v>
      </c>
      <c r="F2228" s="2">
        <f t="shared" si="417"/>
        <v>340</v>
      </c>
      <c r="G2228" s="2">
        <f t="shared" si="418"/>
        <v>0</v>
      </c>
      <c r="H2228" s="2">
        <f>MIN(Inputs!$B$2, (Inputs!$B$14 - F2228)/Inputs!$B$15)</f>
        <v>0</v>
      </c>
      <c r="I2228" s="2">
        <f>MAX(MIN(Inputs!$B$2, F2228*Inputs!$B$16, Inputs!$B$14*Inputs!$B$4 - G2228), 0)</f>
        <v>170</v>
      </c>
      <c r="J2228" s="2">
        <f>MAX(MIN(Inputs!$B$2, F2228*Inputs!$B$16, (Inputs!$B$14-F2228)/Inputs!$B$15)*Inputs!$B$9, 0)</f>
        <v>0</v>
      </c>
      <c r="K2228" s="2">
        <f>MAX(E2228*Inputs!$B$5 - B2228 - Inputs!$B$8, 0) * H2228</f>
        <v>0</v>
      </c>
      <c r="L2228" s="2">
        <f>IF(B2228 &gt;= D2228*Inputs!$B$10, MAX(B2228 - E2228/Inputs!$B$5 - Inputs!$B$8, 0) * I2228, 0)</f>
        <v>0</v>
      </c>
      <c r="M2228" s="2">
        <f t="shared" si="410"/>
        <v>0</v>
      </c>
      <c r="N2228" s="3" t="str">
        <f t="shared" si="411"/>
        <v>Idle</v>
      </c>
      <c r="O2228" s="3" t="str">
        <f t="shared" si="419"/>
        <v>Idle</v>
      </c>
      <c r="P2228" s="2">
        <f t="shared" si="412"/>
        <v>0</v>
      </c>
      <c r="Q2228" s="2">
        <f t="shared" si="413"/>
        <v>0</v>
      </c>
      <c r="R2228" s="2">
        <f t="shared" si="414"/>
        <v>0</v>
      </c>
      <c r="S2228" s="2">
        <f t="shared" si="415"/>
        <v>0</v>
      </c>
      <c r="T2228" s="2">
        <f t="shared" si="416"/>
        <v>0</v>
      </c>
      <c r="U2228" s="2">
        <f>IF(O2228="Reg", R2228 * Inputs!$B$7, 0)</f>
        <v>0</v>
      </c>
      <c r="V2228" s="2">
        <f>MAX(F2228 + P2228*Inputs!$B$15 - (Q2228/Inputs!$B$16) - U2228, 0)</f>
        <v>340</v>
      </c>
    </row>
    <row r="2229" spans="1:22" x14ac:dyDescent="0.3">
      <c r="A2229" s="1">
        <v>46115.791666666657</v>
      </c>
      <c r="B2229" s="2">
        <v>75.468158269121204</v>
      </c>
      <c r="C2229" s="2">
        <v>16.92119590572948</v>
      </c>
      <c r="D2229" s="2">
        <f t="shared" si="408"/>
        <v>31.837223724576166</v>
      </c>
      <c r="E2229" s="2">
        <f t="shared" si="409"/>
        <v>52.729208340372793</v>
      </c>
      <c r="F2229" s="2">
        <f t="shared" si="417"/>
        <v>340</v>
      </c>
      <c r="G2229" s="2">
        <f t="shared" si="418"/>
        <v>0</v>
      </c>
      <c r="H2229" s="2">
        <f>MIN(Inputs!$B$2, (Inputs!$B$14 - F2229)/Inputs!$B$15)</f>
        <v>0</v>
      </c>
      <c r="I2229" s="2">
        <f>MAX(MIN(Inputs!$B$2, F2229*Inputs!$B$16, Inputs!$B$14*Inputs!$B$4 - G2229), 0)</f>
        <v>170</v>
      </c>
      <c r="J2229" s="2">
        <f>MAX(MIN(Inputs!$B$2, F2229*Inputs!$B$16, (Inputs!$B$14-F2229)/Inputs!$B$15)*Inputs!$B$9, 0)</f>
        <v>0</v>
      </c>
      <c r="K2229" s="2">
        <f>MAX(E2229*Inputs!$B$5 - B2229 - Inputs!$B$8, 0) * H2229</f>
        <v>0</v>
      </c>
      <c r="L2229" s="2">
        <f>IF(B2229 &gt;= D2229*Inputs!$B$10, MAX(B2229 - E2229/Inputs!$B$5 - Inputs!$B$8, 0) * I2229, 0)</f>
        <v>0</v>
      </c>
      <c r="M2229" s="2">
        <f t="shared" si="410"/>
        <v>0</v>
      </c>
      <c r="N2229" s="3" t="str">
        <f t="shared" si="411"/>
        <v>Idle</v>
      </c>
      <c r="O2229" s="3" t="str">
        <f t="shared" si="419"/>
        <v>Idle</v>
      </c>
      <c r="P2229" s="2">
        <f t="shared" si="412"/>
        <v>0</v>
      </c>
      <c r="Q2229" s="2">
        <f t="shared" si="413"/>
        <v>0</v>
      </c>
      <c r="R2229" s="2">
        <f t="shared" si="414"/>
        <v>0</v>
      </c>
      <c r="S2229" s="2">
        <f t="shared" si="415"/>
        <v>0</v>
      </c>
      <c r="T2229" s="2">
        <f t="shared" si="416"/>
        <v>0</v>
      </c>
      <c r="U2229" s="2">
        <f>IF(O2229="Reg", R2229 * Inputs!$B$7, 0)</f>
        <v>0</v>
      </c>
      <c r="V2229" s="2">
        <f>MAX(F2229 + P2229*Inputs!$B$15 - (Q2229/Inputs!$B$16) - U2229, 0)</f>
        <v>340</v>
      </c>
    </row>
    <row r="2230" spans="1:22" x14ac:dyDescent="0.3">
      <c r="A2230" s="1">
        <v>46115.833333333343</v>
      </c>
      <c r="B2230" s="2">
        <v>61.435583326077598</v>
      </c>
      <c r="C2230" s="2">
        <v>9.7248753182653225</v>
      </c>
      <c r="D2230" s="2">
        <f t="shared" si="408"/>
        <v>31.837223724576166</v>
      </c>
      <c r="E2230" s="2">
        <f t="shared" si="409"/>
        <v>43.67439235125439</v>
      </c>
      <c r="F2230" s="2">
        <f t="shared" si="417"/>
        <v>340</v>
      </c>
      <c r="G2230" s="2">
        <f t="shared" si="418"/>
        <v>0</v>
      </c>
      <c r="H2230" s="2">
        <f>MIN(Inputs!$B$2, (Inputs!$B$14 - F2230)/Inputs!$B$15)</f>
        <v>0</v>
      </c>
      <c r="I2230" s="2">
        <f>MAX(MIN(Inputs!$B$2, F2230*Inputs!$B$16, Inputs!$B$14*Inputs!$B$4 - G2230), 0)</f>
        <v>170</v>
      </c>
      <c r="J2230" s="2">
        <f>MAX(MIN(Inputs!$B$2, F2230*Inputs!$B$16, (Inputs!$B$14-F2230)/Inputs!$B$15)*Inputs!$B$9, 0)</f>
        <v>0</v>
      </c>
      <c r="K2230" s="2">
        <f>MAX(E2230*Inputs!$B$5 - B2230 - Inputs!$B$8, 0) * H2230</f>
        <v>0</v>
      </c>
      <c r="L2230" s="2">
        <f>IF(B2230 &gt;= D2230*Inputs!$B$10, MAX(B2230 - E2230/Inputs!$B$5 - Inputs!$B$8, 0) * I2230, 0)</f>
        <v>0</v>
      </c>
      <c r="M2230" s="2">
        <f t="shared" si="410"/>
        <v>0</v>
      </c>
      <c r="N2230" s="3" t="str">
        <f t="shared" si="411"/>
        <v>Idle</v>
      </c>
      <c r="O2230" s="3" t="str">
        <f t="shared" si="419"/>
        <v>Idle</v>
      </c>
      <c r="P2230" s="2">
        <f t="shared" si="412"/>
        <v>0</v>
      </c>
      <c r="Q2230" s="2">
        <f t="shared" si="413"/>
        <v>0</v>
      </c>
      <c r="R2230" s="2">
        <f t="shared" si="414"/>
        <v>0</v>
      </c>
      <c r="S2230" s="2">
        <f t="shared" si="415"/>
        <v>0</v>
      </c>
      <c r="T2230" s="2">
        <f t="shared" si="416"/>
        <v>0</v>
      </c>
      <c r="U2230" s="2">
        <f>IF(O2230="Reg", R2230 * Inputs!$B$7, 0)</f>
        <v>0</v>
      </c>
      <c r="V2230" s="2">
        <f>MAX(F2230 + P2230*Inputs!$B$15 - (Q2230/Inputs!$B$16) - U2230, 0)</f>
        <v>340</v>
      </c>
    </row>
    <row r="2231" spans="1:22" x14ac:dyDescent="0.3">
      <c r="A2231" s="1">
        <v>46115.875</v>
      </c>
      <c r="B2231" s="2">
        <v>55.316005108545852</v>
      </c>
      <c r="C2231" s="2">
        <v>2.6154920203338512</v>
      </c>
      <c r="D2231" s="2">
        <f t="shared" si="408"/>
        <v>31.837223724576166</v>
      </c>
      <c r="E2231" s="2">
        <f t="shared" si="409"/>
        <v>35.486133418468619</v>
      </c>
      <c r="F2231" s="2">
        <f t="shared" si="417"/>
        <v>340</v>
      </c>
      <c r="G2231" s="2">
        <f t="shared" si="418"/>
        <v>0</v>
      </c>
      <c r="H2231" s="2">
        <f>MIN(Inputs!$B$2, (Inputs!$B$14 - F2231)/Inputs!$B$15)</f>
        <v>0</v>
      </c>
      <c r="I2231" s="2">
        <f>MAX(MIN(Inputs!$B$2, F2231*Inputs!$B$16, Inputs!$B$14*Inputs!$B$4 - G2231), 0)</f>
        <v>170</v>
      </c>
      <c r="J2231" s="2">
        <f>MAX(MIN(Inputs!$B$2, F2231*Inputs!$B$16, (Inputs!$B$14-F2231)/Inputs!$B$15)*Inputs!$B$9, 0)</f>
        <v>0</v>
      </c>
      <c r="K2231" s="2">
        <f>MAX(E2231*Inputs!$B$5 - B2231 - Inputs!$B$8, 0) * H2231</f>
        <v>0</v>
      </c>
      <c r="L2231" s="2">
        <f>IF(B2231 &gt;= D2231*Inputs!$B$10, MAX(B2231 - E2231/Inputs!$B$5 - Inputs!$B$8, 0) * I2231, 0)</f>
        <v>0</v>
      </c>
      <c r="M2231" s="2">
        <f t="shared" si="410"/>
        <v>0</v>
      </c>
      <c r="N2231" s="3" t="str">
        <f t="shared" si="411"/>
        <v>Idle</v>
      </c>
      <c r="O2231" s="3" t="str">
        <f t="shared" si="419"/>
        <v>Idle</v>
      </c>
      <c r="P2231" s="2">
        <f t="shared" si="412"/>
        <v>0</v>
      </c>
      <c r="Q2231" s="2">
        <f t="shared" si="413"/>
        <v>0</v>
      </c>
      <c r="R2231" s="2">
        <f t="shared" si="414"/>
        <v>0</v>
      </c>
      <c r="S2231" s="2">
        <f t="shared" si="415"/>
        <v>0</v>
      </c>
      <c r="T2231" s="2">
        <f t="shared" si="416"/>
        <v>0</v>
      </c>
      <c r="U2231" s="2">
        <f>IF(O2231="Reg", R2231 * Inputs!$B$7, 0)</f>
        <v>0</v>
      </c>
      <c r="V2231" s="2">
        <f>MAX(F2231 + P2231*Inputs!$B$15 - (Q2231/Inputs!$B$16) - U2231, 0)</f>
        <v>340</v>
      </c>
    </row>
    <row r="2232" spans="1:22" x14ac:dyDescent="0.3">
      <c r="A2232" s="1">
        <v>46115.916666666657</v>
      </c>
      <c r="B2232" s="2">
        <v>57.187903262377318</v>
      </c>
      <c r="C2232" s="2">
        <v>12.51461476177357</v>
      </c>
      <c r="D2232" s="2">
        <f t="shared" si="408"/>
        <v>31.837223724576166</v>
      </c>
      <c r="E2232" s="2">
        <f t="shared" si="409"/>
        <v>26.266799233710984</v>
      </c>
      <c r="F2232" s="2">
        <f t="shared" si="417"/>
        <v>340</v>
      </c>
      <c r="G2232" s="2">
        <f t="shared" si="418"/>
        <v>0</v>
      </c>
      <c r="H2232" s="2">
        <f>MIN(Inputs!$B$2, (Inputs!$B$14 - F2232)/Inputs!$B$15)</f>
        <v>0</v>
      </c>
      <c r="I2232" s="2">
        <f>MAX(MIN(Inputs!$B$2, F2232*Inputs!$B$16, Inputs!$B$14*Inputs!$B$4 - G2232), 0)</f>
        <v>170</v>
      </c>
      <c r="J2232" s="2">
        <f>MAX(MIN(Inputs!$B$2, F2232*Inputs!$B$16, (Inputs!$B$14-F2232)/Inputs!$B$15)*Inputs!$B$9, 0)</f>
        <v>0</v>
      </c>
      <c r="K2232" s="2">
        <f>MAX(E2232*Inputs!$B$5 - B2232 - Inputs!$B$8, 0) * H2232</f>
        <v>0</v>
      </c>
      <c r="L2232" s="2">
        <f>IF(B2232 &gt;= D2232*Inputs!$B$10, MAX(B2232 - E2232/Inputs!$B$5 - Inputs!$B$8, 0) * I2232, 0)</f>
        <v>1247.675520819068</v>
      </c>
      <c r="M2232" s="2">
        <f t="shared" si="410"/>
        <v>0</v>
      </c>
      <c r="N2232" s="3" t="str">
        <f t="shared" si="411"/>
        <v>Discharge</v>
      </c>
      <c r="O2232" s="3" t="str">
        <f t="shared" si="419"/>
        <v>Discharge</v>
      </c>
      <c r="P2232" s="2">
        <f t="shared" si="412"/>
        <v>0</v>
      </c>
      <c r="Q2232" s="2">
        <f t="shared" si="413"/>
        <v>170</v>
      </c>
      <c r="R2232" s="2">
        <f t="shared" si="414"/>
        <v>0</v>
      </c>
      <c r="S2232" s="2">
        <f t="shared" si="415"/>
        <v>9721.9435546041441</v>
      </c>
      <c r="T2232" s="2">
        <f t="shared" si="416"/>
        <v>0</v>
      </c>
      <c r="U2232" s="2">
        <f>IF(O2232="Reg", R2232 * Inputs!$B$7, 0)</f>
        <v>0</v>
      </c>
      <c r="V2232" s="2">
        <f>MAX(F2232 + P2232*Inputs!$B$15 - (Q2232/Inputs!$B$16) - U2232, 0)</f>
        <v>170</v>
      </c>
    </row>
    <row r="2233" spans="1:22" x14ac:dyDescent="0.3">
      <c r="A2233" s="1">
        <v>46115.958333333343</v>
      </c>
      <c r="B2233" s="2">
        <v>41.498207863276221</v>
      </c>
      <c r="C2233" s="2">
        <v>10.177783381021889</v>
      </c>
      <c r="D2233" s="2">
        <f t="shared" si="408"/>
        <v>31.837223724576166</v>
      </c>
      <c r="E2233" s="2">
        <f t="shared" si="409"/>
        <v>16.735482023314763</v>
      </c>
      <c r="F2233" s="2">
        <f t="shared" si="417"/>
        <v>170</v>
      </c>
      <c r="G2233" s="2">
        <f t="shared" si="418"/>
        <v>170</v>
      </c>
      <c r="H2233" s="2">
        <f>MIN(Inputs!$B$2, (Inputs!$B$14 - F2233)/Inputs!$B$15)</f>
        <v>170</v>
      </c>
      <c r="I2233" s="2">
        <f>MAX(MIN(Inputs!$B$2, F2233*Inputs!$B$16, Inputs!$B$14*Inputs!$B$4 - G2233), 0)</f>
        <v>170</v>
      </c>
      <c r="J2233" s="2">
        <f>MAX(MIN(Inputs!$B$2, F2233*Inputs!$B$16, (Inputs!$B$14-F2233)/Inputs!$B$15)*Inputs!$B$9, 0)</f>
        <v>136</v>
      </c>
      <c r="K2233" s="2">
        <f>MAX(E2233*Inputs!$B$5 - B2233 - Inputs!$B$8, 0) * H2233</f>
        <v>0</v>
      </c>
      <c r="L2233" s="2">
        <f>IF(B2233 &gt;= D2233*Inputs!$B$10, MAX(B2233 - E2233/Inputs!$B$5 - Inputs!$B$8, 0) * I2233, 0)</f>
        <v>421.70449134387826</v>
      </c>
      <c r="M2233" s="2">
        <f t="shared" si="410"/>
        <v>1384.178539818977</v>
      </c>
      <c r="N2233" s="3" t="str">
        <f t="shared" si="411"/>
        <v>Reg</v>
      </c>
      <c r="O2233" s="3" t="str">
        <f t="shared" si="419"/>
        <v>Discharge</v>
      </c>
      <c r="P2233" s="2">
        <f t="shared" si="412"/>
        <v>0</v>
      </c>
      <c r="Q2233" s="2">
        <f t="shared" si="413"/>
        <v>170</v>
      </c>
      <c r="R2233" s="2">
        <f t="shared" si="414"/>
        <v>0</v>
      </c>
      <c r="S2233" s="2">
        <f t="shared" si="415"/>
        <v>7054.6953367569577</v>
      </c>
      <c r="T2233" s="2">
        <f t="shared" si="416"/>
        <v>0</v>
      </c>
      <c r="U2233" s="2">
        <f>IF(O2233="Reg", R2233 * Inputs!$B$7, 0)</f>
        <v>0</v>
      </c>
      <c r="V2233" s="2">
        <f>MAX(F2233 + P2233*Inputs!$B$15 - (Q2233/Inputs!$B$16) - U2233, 0)</f>
        <v>0</v>
      </c>
    </row>
    <row r="2234" spans="1:22" x14ac:dyDescent="0.3">
      <c r="A2234" s="1">
        <v>46116</v>
      </c>
      <c r="B2234" s="2">
        <v>25.469392212838571</v>
      </c>
      <c r="C2234" s="2">
        <v>6.1128000785341046</v>
      </c>
      <c r="D2234" s="2">
        <f t="shared" si="408"/>
        <v>42.092838640034834</v>
      </c>
      <c r="E2234" s="2">
        <f t="shared" si="409"/>
        <v>9.8191140461020598</v>
      </c>
      <c r="F2234" s="2">
        <f t="shared" si="417"/>
        <v>0</v>
      </c>
      <c r="G2234" s="2">
        <f t="shared" si="418"/>
        <v>0</v>
      </c>
      <c r="H2234" s="2">
        <f>MIN(Inputs!$B$2, (Inputs!$B$14 - F2234)/Inputs!$B$15)</f>
        <v>170</v>
      </c>
      <c r="I2234" s="2">
        <f>MAX(MIN(Inputs!$B$2, F2234*Inputs!$B$16, Inputs!$B$14*Inputs!$B$4 - G2234), 0)</f>
        <v>0</v>
      </c>
      <c r="J2234" s="2">
        <f>MAX(MIN(Inputs!$B$2, F2234*Inputs!$B$16, (Inputs!$B$14-F2234)/Inputs!$B$15)*Inputs!$B$9, 0)</f>
        <v>0</v>
      </c>
      <c r="K2234" s="2">
        <f>MAX(E2234*Inputs!$B$5 - B2234 - Inputs!$B$8, 0) * H2234</f>
        <v>0</v>
      </c>
      <c r="L2234" s="2">
        <f>IF(B2234 &gt;= D2234*Inputs!$B$10, MAX(B2234 - E2234/Inputs!$B$5 - Inputs!$B$8, 0) * I2234, 0)</f>
        <v>0</v>
      </c>
      <c r="M2234" s="2">
        <f t="shared" si="410"/>
        <v>0</v>
      </c>
      <c r="N2234" s="3" t="str">
        <f t="shared" si="411"/>
        <v>Idle</v>
      </c>
      <c r="O2234" s="3" t="str">
        <f t="shared" si="419"/>
        <v>Idle</v>
      </c>
      <c r="P2234" s="2">
        <f t="shared" si="412"/>
        <v>0</v>
      </c>
      <c r="Q2234" s="2">
        <f t="shared" si="413"/>
        <v>0</v>
      </c>
      <c r="R2234" s="2">
        <f t="shared" si="414"/>
        <v>0</v>
      </c>
      <c r="S2234" s="2">
        <f t="shared" si="415"/>
        <v>0</v>
      </c>
      <c r="T2234" s="2">
        <f t="shared" si="416"/>
        <v>0</v>
      </c>
      <c r="U2234" s="2">
        <f>IF(O2234="Reg", R2234 * Inputs!$B$7, 0)</f>
        <v>0</v>
      </c>
      <c r="V2234" s="2">
        <f>MAX(F2234 + P2234*Inputs!$B$15 - (Q2234/Inputs!$B$16) - U2234, 0)</f>
        <v>0</v>
      </c>
    </row>
    <row r="2235" spans="1:22" x14ac:dyDescent="0.3">
      <c r="A2235" s="1">
        <v>46116.041666666657</v>
      </c>
      <c r="B2235" s="2">
        <v>21.139262334410748</v>
      </c>
      <c r="C2235" s="2">
        <v>10.52783866710576</v>
      </c>
      <c r="D2235" s="2">
        <f t="shared" si="408"/>
        <v>42.092838640034834</v>
      </c>
      <c r="E2235" s="2">
        <f t="shared" si="409"/>
        <v>5.5742153439623001</v>
      </c>
      <c r="F2235" s="2">
        <f t="shared" si="417"/>
        <v>0</v>
      </c>
      <c r="G2235" s="2">
        <f t="shared" si="418"/>
        <v>0</v>
      </c>
      <c r="H2235" s="2">
        <f>MIN(Inputs!$B$2, (Inputs!$B$14 - F2235)/Inputs!$B$15)</f>
        <v>170</v>
      </c>
      <c r="I2235" s="2">
        <f>MAX(MIN(Inputs!$B$2, F2235*Inputs!$B$16, Inputs!$B$14*Inputs!$B$4 - G2235), 0)</f>
        <v>0</v>
      </c>
      <c r="J2235" s="2">
        <f>MAX(MIN(Inputs!$B$2, F2235*Inputs!$B$16, (Inputs!$B$14-F2235)/Inputs!$B$15)*Inputs!$B$9, 0)</f>
        <v>0</v>
      </c>
      <c r="K2235" s="2">
        <f>MAX(E2235*Inputs!$B$5 - B2235 - Inputs!$B$8, 0) * H2235</f>
        <v>0</v>
      </c>
      <c r="L2235" s="2">
        <f>IF(B2235 &gt;= D2235*Inputs!$B$10, MAX(B2235 - E2235/Inputs!$B$5 - Inputs!$B$8, 0) * I2235, 0)</f>
        <v>0</v>
      </c>
      <c r="M2235" s="2">
        <f t="shared" si="410"/>
        <v>0</v>
      </c>
      <c r="N2235" s="3" t="str">
        <f t="shared" si="411"/>
        <v>Idle</v>
      </c>
      <c r="O2235" s="3" t="str">
        <f t="shared" si="419"/>
        <v>Idle</v>
      </c>
      <c r="P2235" s="2">
        <f t="shared" si="412"/>
        <v>0</v>
      </c>
      <c r="Q2235" s="2">
        <f t="shared" si="413"/>
        <v>0</v>
      </c>
      <c r="R2235" s="2">
        <f t="shared" si="414"/>
        <v>0</v>
      </c>
      <c r="S2235" s="2">
        <f t="shared" si="415"/>
        <v>0</v>
      </c>
      <c r="T2235" s="2">
        <f t="shared" si="416"/>
        <v>0</v>
      </c>
      <c r="U2235" s="2">
        <f>IF(O2235="Reg", R2235 * Inputs!$B$7, 0)</f>
        <v>0</v>
      </c>
      <c r="V2235" s="2">
        <f>MAX(F2235 + P2235*Inputs!$B$15 - (Q2235/Inputs!$B$16) - U2235, 0)</f>
        <v>0</v>
      </c>
    </row>
    <row r="2236" spans="1:22" x14ac:dyDescent="0.3">
      <c r="A2236" s="1">
        <v>46116.083333333343</v>
      </c>
      <c r="B2236" s="2">
        <v>12.306029729363051</v>
      </c>
      <c r="C2236" s="2">
        <v>6.6478085800060178</v>
      </c>
      <c r="D2236" s="2">
        <f t="shared" si="408"/>
        <v>42.092838640034834</v>
      </c>
      <c r="E2236" s="2">
        <f t="shared" si="409"/>
        <v>2.0510049548938416</v>
      </c>
      <c r="F2236" s="2">
        <f t="shared" si="417"/>
        <v>0</v>
      </c>
      <c r="G2236" s="2">
        <f t="shared" si="418"/>
        <v>0</v>
      </c>
      <c r="H2236" s="2">
        <f>MIN(Inputs!$B$2, (Inputs!$B$14 - F2236)/Inputs!$B$15)</f>
        <v>170</v>
      </c>
      <c r="I2236" s="2">
        <f>MAX(MIN(Inputs!$B$2, F2236*Inputs!$B$16, Inputs!$B$14*Inputs!$B$4 - G2236), 0)</f>
        <v>0</v>
      </c>
      <c r="J2236" s="2">
        <f>MAX(MIN(Inputs!$B$2, F2236*Inputs!$B$16, (Inputs!$B$14-F2236)/Inputs!$B$15)*Inputs!$B$9, 0)</f>
        <v>0</v>
      </c>
      <c r="K2236" s="2">
        <f>MAX(E2236*Inputs!$B$5 - B2236 - Inputs!$B$8, 0) * H2236</f>
        <v>0</v>
      </c>
      <c r="L2236" s="2">
        <f>IF(B2236 &gt;= D2236*Inputs!$B$10, MAX(B2236 - E2236/Inputs!$B$5 - Inputs!$B$8, 0) * I2236, 0)</f>
        <v>0</v>
      </c>
      <c r="M2236" s="2">
        <f t="shared" si="410"/>
        <v>0</v>
      </c>
      <c r="N2236" s="3" t="str">
        <f t="shared" si="411"/>
        <v>Idle</v>
      </c>
      <c r="O2236" s="3" t="str">
        <f t="shared" si="419"/>
        <v>Idle</v>
      </c>
      <c r="P2236" s="2">
        <f t="shared" si="412"/>
        <v>0</v>
      </c>
      <c r="Q2236" s="2">
        <f t="shared" si="413"/>
        <v>0</v>
      </c>
      <c r="R2236" s="2">
        <f t="shared" si="414"/>
        <v>0</v>
      </c>
      <c r="S2236" s="2">
        <f t="shared" si="415"/>
        <v>0</v>
      </c>
      <c r="T2236" s="2">
        <f t="shared" si="416"/>
        <v>0</v>
      </c>
      <c r="U2236" s="2">
        <f>IF(O2236="Reg", R2236 * Inputs!$B$7, 0)</f>
        <v>0</v>
      </c>
      <c r="V2236" s="2">
        <f>MAX(F2236 + P2236*Inputs!$B$15 - (Q2236/Inputs!$B$16) - U2236, 0)</f>
        <v>0</v>
      </c>
    </row>
    <row r="2237" spans="1:22" x14ac:dyDescent="0.3">
      <c r="A2237" s="1">
        <v>46116.125</v>
      </c>
      <c r="B2237" s="2">
        <v>0</v>
      </c>
      <c r="C2237" s="2">
        <v>3.1570425286685619</v>
      </c>
      <c r="D2237" s="2">
        <f t="shared" si="408"/>
        <v>42.092838640034834</v>
      </c>
      <c r="E2237" s="2">
        <f t="shared" si="409"/>
        <v>0</v>
      </c>
      <c r="F2237" s="2">
        <f t="shared" si="417"/>
        <v>0</v>
      </c>
      <c r="G2237" s="2">
        <f t="shared" si="418"/>
        <v>0</v>
      </c>
      <c r="H2237" s="2">
        <f>MIN(Inputs!$B$2, (Inputs!$B$14 - F2237)/Inputs!$B$15)</f>
        <v>170</v>
      </c>
      <c r="I2237" s="2">
        <f>MAX(MIN(Inputs!$B$2, F2237*Inputs!$B$16, Inputs!$B$14*Inputs!$B$4 - G2237), 0)</f>
        <v>0</v>
      </c>
      <c r="J2237" s="2">
        <f>MAX(MIN(Inputs!$B$2, F2237*Inputs!$B$16, (Inputs!$B$14-F2237)/Inputs!$B$15)*Inputs!$B$9, 0)</f>
        <v>0</v>
      </c>
      <c r="K2237" s="2">
        <f>MAX(E2237*Inputs!$B$5 - B2237 - Inputs!$B$8, 0) * H2237</f>
        <v>0</v>
      </c>
      <c r="L2237" s="2">
        <f>IF(B2237 &gt;= D2237*Inputs!$B$10, MAX(B2237 - E2237/Inputs!$B$5 - Inputs!$B$8, 0) * I2237, 0)</f>
        <v>0</v>
      </c>
      <c r="M2237" s="2">
        <f t="shared" si="410"/>
        <v>0</v>
      </c>
      <c r="N2237" s="3" t="str">
        <f t="shared" si="411"/>
        <v>Idle</v>
      </c>
      <c r="O2237" s="3" t="str">
        <f t="shared" si="419"/>
        <v>Idle</v>
      </c>
      <c r="P2237" s="2">
        <f t="shared" si="412"/>
        <v>0</v>
      </c>
      <c r="Q2237" s="2">
        <f t="shared" si="413"/>
        <v>0</v>
      </c>
      <c r="R2237" s="2">
        <f t="shared" si="414"/>
        <v>0</v>
      </c>
      <c r="S2237" s="2">
        <f t="shared" si="415"/>
        <v>0</v>
      </c>
      <c r="T2237" s="2">
        <f t="shared" si="416"/>
        <v>0</v>
      </c>
      <c r="U2237" s="2">
        <f>IF(O2237="Reg", R2237 * Inputs!$B$7, 0)</f>
        <v>0</v>
      </c>
      <c r="V2237" s="2">
        <f>MAX(F2237 + P2237*Inputs!$B$15 - (Q2237/Inputs!$B$16) - U2237, 0)</f>
        <v>0</v>
      </c>
    </row>
    <row r="2238" spans="1:22" x14ac:dyDescent="0.3">
      <c r="A2238" s="1">
        <v>46116.166666666657</v>
      </c>
      <c r="B2238" s="2">
        <v>0</v>
      </c>
      <c r="C2238" s="2">
        <v>10.94686755873165</v>
      </c>
      <c r="D2238" s="2">
        <f t="shared" si="408"/>
        <v>42.092838640034834</v>
      </c>
      <c r="E2238" s="2">
        <f t="shared" si="409"/>
        <v>0</v>
      </c>
      <c r="F2238" s="2">
        <f t="shared" si="417"/>
        <v>0</v>
      </c>
      <c r="G2238" s="2">
        <f t="shared" si="418"/>
        <v>0</v>
      </c>
      <c r="H2238" s="2">
        <f>MIN(Inputs!$B$2, (Inputs!$B$14 - F2238)/Inputs!$B$15)</f>
        <v>170</v>
      </c>
      <c r="I2238" s="2">
        <f>MAX(MIN(Inputs!$B$2, F2238*Inputs!$B$16, Inputs!$B$14*Inputs!$B$4 - G2238), 0)</f>
        <v>0</v>
      </c>
      <c r="J2238" s="2">
        <f>MAX(MIN(Inputs!$B$2, F2238*Inputs!$B$16, (Inputs!$B$14-F2238)/Inputs!$B$15)*Inputs!$B$9, 0)</f>
        <v>0</v>
      </c>
      <c r="K2238" s="2">
        <f>MAX(E2238*Inputs!$B$5 - B2238 - Inputs!$B$8, 0) * H2238</f>
        <v>0</v>
      </c>
      <c r="L2238" s="2">
        <f>IF(B2238 &gt;= D2238*Inputs!$B$10, MAX(B2238 - E2238/Inputs!$B$5 - Inputs!$B$8, 0) * I2238, 0)</f>
        <v>0</v>
      </c>
      <c r="M2238" s="2">
        <f t="shared" si="410"/>
        <v>0</v>
      </c>
      <c r="N2238" s="3" t="str">
        <f t="shared" si="411"/>
        <v>Idle</v>
      </c>
      <c r="O2238" s="3" t="str">
        <f t="shared" si="419"/>
        <v>Idle</v>
      </c>
      <c r="P2238" s="2">
        <f t="shared" si="412"/>
        <v>0</v>
      </c>
      <c r="Q2238" s="2">
        <f t="shared" si="413"/>
        <v>0</v>
      </c>
      <c r="R2238" s="2">
        <f t="shared" si="414"/>
        <v>0</v>
      </c>
      <c r="S2238" s="2">
        <f t="shared" si="415"/>
        <v>0</v>
      </c>
      <c r="T2238" s="2">
        <f t="shared" si="416"/>
        <v>0</v>
      </c>
      <c r="U2238" s="2">
        <f>IF(O2238="Reg", R2238 * Inputs!$B$7, 0)</f>
        <v>0</v>
      </c>
      <c r="V2238" s="2">
        <f>MAX(F2238 + P2238*Inputs!$B$15 - (Q2238/Inputs!$B$16) - U2238, 0)</f>
        <v>0</v>
      </c>
    </row>
    <row r="2239" spans="1:22" x14ac:dyDescent="0.3">
      <c r="A2239" s="1">
        <v>46116.208333333343</v>
      </c>
      <c r="B2239" s="2">
        <v>0</v>
      </c>
      <c r="C2239" s="2">
        <v>2.5176142949409388</v>
      </c>
      <c r="D2239" s="2">
        <f t="shared" si="408"/>
        <v>42.092838640034834</v>
      </c>
      <c r="E2239" s="2">
        <f t="shared" si="409"/>
        <v>28.548482975888049</v>
      </c>
      <c r="F2239" s="2">
        <f t="shared" si="417"/>
        <v>0</v>
      </c>
      <c r="G2239" s="2">
        <f t="shared" si="418"/>
        <v>0</v>
      </c>
      <c r="H2239" s="2">
        <f>MIN(Inputs!$B$2, (Inputs!$B$14 - F2239)/Inputs!$B$15)</f>
        <v>170</v>
      </c>
      <c r="I2239" s="2">
        <f>MAX(MIN(Inputs!$B$2, F2239*Inputs!$B$16, Inputs!$B$14*Inputs!$B$4 - G2239), 0)</f>
        <v>0</v>
      </c>
      <c r="J2239" s="2">
        <f>MAX(MIN(Inputs!$B$2, F2239*Inputs!$B$16, (Inputs!$B$14-F2239)/Inputs!$B$15)*Inputs!$B$9, 0)</f>
        <v>0</v>
      </c>
      <c r="K2239" s="2">
        <f>MAX(E2239*Inputs!$B$5 - B2239 - Inputs!$B$8, 0) * H2239</f>
        <v>870.85305319285203</v>
      </c>
      <c r="L2239" s="2">
        <f>IF(B2239 &gt;= D2239*Inputs!$B$10, MAX(B2239 - E2239/Inputs!$B$5 - Inputs!$B$8, 0) * I2239, 0)</f>
        <v>0</v>
      </c>
      <c r="M2239" s="2">
        <f t="shared" si="410"/>
        <v>0</v>
      </c>
      <c r="N2239" s="3" t="str">
        <f t="shared" si="411"/>
        <v>Charge</v>
      </c>
      <c r="O2239" s="3" t="str">
        <f t="shared" si="419"/>
        <v>Charge</v>
      </c>
      <c r="P2239" s="2">
        <f t="shared" si="412"/>
        <v>170</v>
      </c>
      <c r="Q2239" s="2">
        <f t="shared" si="413"/>
        <v>0</v>
      </c>
      <c r="R2239" s="2">
        <f t="shared" si="414"/>
        <v>0</v>
      </c>
      <c r="S2239" s="2">
        <f t="shared" si="415"/>
        <v>0</v>
      </c>
      <c r="T2239" s="2">
        <f t="shared" si="416"/>
        <v>0</v>
      </c>
      <c r="U2239" s="2">
        <f>IF(O2239="Reg", R2239 * Inputs!$B$7, 0)</f>
        <v>0</v>
      </c>
      <c r="V2239" s="2">
        <f>MAX(F2239 + P2239*Inputs!$B$15 - (Q2239/Inputs!$B$16) - U2239, 0)</f>
        <v>170</v>
      </c>
    </row>
    <row r="2240" spans="1:22" x14ac:dyDescent="0.3">
      <c r="A2240" s="1">
        <v>46116.25</v>
      </c>
      <c r="B2240" s="2">
        <v>0</v>
      </c>
      <c r="C2240" s="2">
        <v>9.9002674759392324</v>
      </c>
      <c r="D2240" s="2">
        <f t="shared" si="408"/>
        <v>42.092838640034834</v>
      </c>
      <c r="E2240" s="2">
        <f t="shared" si="409"/>
        <v>32.510653140095322</v>
      </c>
      <c r="F2240" s="2">
        <f t="shared" si="417"/>
        <v>170</v>
      </c>
      <c r="G2240" s="2">
        <f t="shared" si="418"/>
        <v>0</v>
      </c>
      <c r="H2240" s="2">
        <f>MIN(Inputs!$B$2, (Inputs!$B$14 - F2240)/Inputs!$B$15)</f>
        <v>170</v>
      </c>
      <c r="I2240" s="2">
        <f>MAX(MIN(Inputs!$B$2, F2240*Inputs!$B$16, Inputs!$B$14*Inputs!$B$4 - G2240), 0)</f>
        <v>170</v>
      </c>
      <c r="J2240" s="2">
        <f>MAX(MIN(Inputs!$B$2, F2240*Inputs!$B$16, (Inputs!$B$14-F2240)/Inputs!$B$15)*Inputs!$B$9, 0)</f>
        <v>136</v>
      </c>
      <c r="K2240" s="2">
        <f>MAX(E2240*Inputs!$B$5 - B2240 - Inputs!$B$8, 0) * H2240</f>
        <v>1463.5937097582605</v>
      </c>
      <c r="L2240" s="2">
        <f>IF(B2240 &gt;= D2240*Inputs!$B$10, MAX(B2240 - E2240/Inputs!$B$5 - Inputs!$B$8, 0) * I2240, 0)</f>
        <v>0</v>
      </c>
      <c r="M2240" s="2">
        <f t="shared" si="410"/>
        <v>1346.4363767277357</v>
      </c>
      <c r="N2240" s="3" t="str">
        <f t="shared" si="411"/>
        <v>Charge</v>
      </c>
      <c r="O2240" s="3" t="str">
        <f t="shared" si="419"/>
        <v>Charge</v>
      </c>
      <c r="P2240" s="2">
        <f t="shared" si="412"/>
        <v>170</v>
      </c>
      <c r="Q2240" s="2">
        <f t="shared" si="413"/>
        <v>0</v>
      </c>
      <c r="R2240" s="2">
        <f t="shared" si="414"/>
        <v>0</v>
      </c>
      <c r="S2240" s="2">
        <f t="shared" si="415"/>
        <v>0</v>
      </c>
      <c r="T2240" s="2">
        <f t="shared" si="416"/>
        <v>0</v>
      </c>
      <c r="U2240" s="2">
        <f>IF(O2240="Reg", R2240 * Inputs!$B$7, 0)</f>
        <v>0</v>
      </c>
      <c r="V2240" s="2">
        <f>MAX(F2240 + P2240*Inputs!$B$15 - (Q2240/Inputs!$B$16) - U2240, 0)</f>
        <v>340</v>
      </c>
    </row>
    <row r="2241" spans="1:22" x14ac:dyDescent="0.3">
      <c r="A2241" s="1">
        <v>46116.291666666657</v>
      </c>
      <c r="B2241" s="2">
        <v>0</v>
      </c>
      <c r="C2241" s="2">
        <v>30.33457687513609</v>
      </c>
      <c r="D2241" s="2">
        <f t="shared" si="408"/>
        <v>42.092838640034834</v>
      </c>
      <c r="E2241" s="2">
        <f t="shared" si="409"/>
        <v>38.327197574155186</v>
      </c>
      <c r="F2241" s="2">
        <f t="shared" si="417"/>
        <v>340</v>
      </c>
      <c r="G2241" s="2">
        <f t="shared" si="418"/>
        <v>0</v>
      </c>
      <c r="H2241" s="2">
        <f>MIN(Inputs!$B$2, (Inputs!$B$14 - F2241)/Inputs!$B$15)</f>
        <v>0</v>
      </c>
      <c r="I2241" s="2">
        <f>MAX(MIN(Inputs!$B$2, F2241*Inputs!$B$16, Inputs!$B$14*Inputs!$B$4 - G2241), 0)</f>
        <v>170</v>
      </c>
      <c r="J2241" s="2">
        <f>MAX(MIN(Inputs!$B$2, F2241*Inputs!$B$16, (Inputs!$B$14-F2241)/Inputs!$B$15)*Inputs!$B$9, 0)</f>
        <v>0</v>
      </c>
      <c r="K2241" s="2">
        <f>MAX(E2241*Inputs!$B$5 - B2241 - Inputs!$B$8, 0) * H2241</f>
        <v>0</v>
      </c>
      <c r="L2241" s="2">
        <f>IF(B2241 &gt;= D2241*Inputs!$B$10, MAX(B2241 - E2241/Inputs!$B$5 - Inputs!$B$8, 0) * I2241, 0)</f>
        <v>0</v>
      </c>
      <c r="M2241" s="2">
        <f t="shared" si="410"/>
        <v>0</v>
      </c>
      <c r="N2241" s="3" t="str">
        <f t="shared" si="411"/>
        <v>Idle</v>
      </c>
      <c r="O2241" s="3" t="str">
        <f t="shared" si="419"/>
        <v>Idle</v>
      </c>
      <c r="P2241" s="2">
        <f t="shared" si="412"/>
        <v>0</v>
      </c>
      <c r="Q2241" s="2">
        <f t="shared" si="413"/>
        <v>0</v>
      </c>
      <c r="R2241" s="2">
        <f t="shared" si="414"/>
        <v>0</v>
      </c>
      <c r="S2241" s="2">
        <f t="shared" si="415"/>
        <v>0</v>
      </c>
      <c r="T2241" s="2">
        <f t="shared" si="416"/>
        <v>0</v>
      </c>
      <c r="U2241" s="2">
        <f>IF(O2241="Reg", R2241 * Inputs!$B$7, 0)</f>
        <v>0</v>
      </c>
      <c r="V2241" s="2">
        <f>MAX(F2241 + P2241*Inputs!$B$15 - (Q2241/Inputs!$B$16) - U2241, 0)</f>
        <v>340</v>
      </c>
    </row>
    <row r="2242" spans="1:22" x14ac:dyDescent="0.3">
      <c r="A2242" s="1">
        <v>46116.333333333343</v>
      </c>
      <c r="B2242" s="2">
        <v>0</v>
      </c>
      <c r="C2242" s="2">
        <v>5.3923687677000238</v>
      </c>
      <c r="D2242" s="2">
        <f t="shared" ref="D2242:D2305" si="420">AVERAGEIFS(B:B, A:A, "&gt;="&amp;INT(A2242), A:A, "&lt;"&amp;INT(A2242)+1)</f>
        <v>42.092838640034834</v>
      </c>
      <c r="E2242" s="2">
        <f t="shared" ref="E2242:E2305" si="421">AVERAGE(B2242:B2247)</f>
        <v>45.231151895407145</v>
      </c>
      <c r="F2242" s="2">
        <f t="shared" si="417"/>
        <v>340</v>
      </c>
      <c r="G2242" s="2">
        <f t="shared" si="418"/>
        <v>0</v>
      </c>
      <c r="H2242" s="2">
        <f>MIN(Inputs!$B$2, (Inputs!$B$14 - F2242)/Inputs!$B$15)</f>
        <v>0</v>
      </c>
      <c r="I2242" s="2">
        <f>MAX(MIN(Inputs!$B$2, F2242*Inputs!$B$16, Inputs!$B$14*Inputs!$B$4 - G2242), 0)</f>
        <v>170</v>
      </c>
      <c r="J2242" s="2">
        <f>MAX(MIN(Inputs!$B$2, F2242*Inputs!$B$16, (Inputs!$B$14-F2242)/Inputs!$B$15)*Inputs!$B$9, 0)</f>
        <v>0</v>
      </c>
      <c r="K2242" s="2">
        <f>MAX(E2242*Inputs!$B$5 - B2242 - Inputs!$B$8, 0) * H2242</f>
        <v>0</v>
      </c>
      <c r="L2242" s="2">
        <f>IF(B2242 &gt;= D2242*Inputs!$B$10, MAX(B2242 - E2242/Inputs!$B$5 - Inputs!$B$8, 0) * I2242, 0)</f>
        <v>0</v>
      </c>
      <c r="M2242" s="2">
        <f t="shared" ref="M2242:M2305" si="422">C2242 * J2242</f>
        <v>0</v>
      </c>
      <c r="N2242" s="3" t="str">
        <f t="shared" ref="N2242:N2305" si="423">IF(MAX(K2242, L2242, M2242)&lt;=0, "Idle", IF(AND(M2242&gt;=K2242, M2242&gt;=L2242), "Reg", IF(L2242&gt;=K2242, "Discharge", "Charge")))</f>
        <v>Idle</v>
      </c>
      <c r="O2242" s="3" t="str">
        <f t="shared" si="419"/>
        <v>Idle</v>
      </c>
      <c r="P2242" s="2">
        <f t="shared" ref="P2242:P2305" si="424">IF(O2242="Charge", H2242, 0)</f>
        <v>0</v>
      </c>
      <c r="Q2242" s="2">
        <f t="shared" ref="Q2242:Q2305" si="425">IF(O2242="Discharge", I2242, 0)</f>
        <v>0</v>
      </c>
      <c r="R2242" s="2">
        <f t="shared" ref="R2242:R2305" si="426">IF(O2242="Reg", J2242, 0)</f>
        <v>0</v>
      </c>
      <c r="S2242" s="2">
        <f t="shared" ref="S2242:S2305" si="427">(Q2242 - P2242) * B2242</f>
        <v>0</v>
      </c>
      <c r="T2242" s="2">
        <f t="shared" ref="T2242:T2305" si="428">R2242 * C2242</f>
        <v>0</v>
      </c>
      <c r="U2242" s="2">
        <f>IF(O2242="Reg", R2242 * Inputs!$B$7, 0)</f>
        <v>0</v>
      </c>
      <c r="V2242" s="2">
        <f>MAX(F2242 + P2242*Inputs!$B$15 - (Q2242/Inputs!$B$16) - U2242, 0)</f>
        <v>340</v>
      </c>
    </row>
    <row r="2243" spans="1:22" x14ac:dyDescent="0.3">
      <c r="A2243" s="1">
        <v>46116.375</v>
      </c>
      <c r="B2243" s="2">
        <v>0</v>
      </c>
      <c r="C2243" s="2">
        <v>7.816583735079619</v>
      </c>
      <c r="D2243" s="2">
        <f t="shared" si="420"/>
        <v>42.092838640034834</v>
      </c>
      <c r="E2243" s="2">
        <f t="shared" si="421"/>
        <v>53.080953000792157</v>
      </c>
      <c r="F2243" s="2">
        <f t="shared" ref="F2243:F2306" si="429">V2242</f>
        <v>340</v>
      </c>
      <c r="G2243" s="2">
        <f t="shared" ref="G2243:G2306" si="430">IF(INT(A2243)=INT(A2242), G2242 + Q2242, 0)</f>
        <v>0</v>
      </c>
      <c r="H2243" s="2">
        <f>MIN(Inputs!$B$2, (Inputs!$B$14 - F2243)/Inputs!$B$15)</f>
        <v>0</v>
      </c>
      <c r="I2243" s="2">
        <f>MAX(MIN(Inputs!$B$2, F2243*Inputs!$B$16, Inputs!$B$14*Inputs!$B$4 - G2243), 0)</f>
        <v>170</v>
      </c>
      <c r="J2243" s="2">
        <f>MAX(MIN(Inputs!$B$2, F2243*Inputs!$B$16, (Inputs!$B$14-F2243)/Inputs!$B$15)*Inputs!$B$9, 0)</f>
        <v>0</v>
      </c>
      <c r="K2243" s="2">
        <f>MAX(E2243*Inputs!$B$5 - B2243 - Inputs!$B$8, 0) * H2243</f>
        <v>0</v>
      </c>
      <c r="L2243" s="2">
        <f>IF(B2243 &gt;= D2243*Inputs!$B$10, MAX(B2243 - E2243/Inputs!$B$5 - Inputs!$B$8, 0) * I2243, 0)</f>
        <v>0</v>
      </c>
      <c r="M2243" s="2">
        <f t="shared" si="422"/>
        <v>0</v>
      </c>
      <c r="N2243" s="3" t="str">
        <f t="shared" si="423"/>
        <v>Idle</v>
      </c>
      <c r="O2243" s="3" t="str">
        <f t="shared" si="419"/>
        <v>Idle</v>
      </c>
      <c r="P2243" s="2">
        <f t="shared" si="424"/>
        <v>0</v>
      </c>
      <c r="Q2243" s="2">
        <f t="shared" si="425"/>
        <v>0</v>
      </c>
      <c r="R2243" s="2">
        <f t="shared" si="426"/>
        <v>0</v>
      </c>
      <c r="S2243" s="2">
        <f t="shared" si="427"/>
        <v>0</v>
      </c>
      <c r="T2243" s="2">
        <f t="shared" si="428"/>
        <v>0</v>
      </c>
      <c r="U2243" s="2">
        <f>IF(O2243="Reg", R2243 * Inputs!$B$7, 0)</f>
        <v>0</v>
      </c>
      <c r="V2243" s="2">
        <f>MAX(F2243 + P2243*Inputs!$B$15 - (Q2243/Inputs!$B$16) - U2243, 0)</f>
        <v>340</v>
      </c>
    </row>
    <row r="2244" spans="1:22" x14ac:dyDescent="0.3">
      <c r="A2244" s="1">
        <v>46116.416666666657</v>
      </c>
      <c r="B2244" s="2">
        <v>171.2908978553283</v>
      </c>
      <c r="C2244" s="2">
        <v>10.72254335579254</v>
      </c>
      <c r="D2244" s="2">
        <f t="shared" si="420"/>
        <v>42.092838640034834</v>
      </c>
      <c r="E2244" s="2">
        <f t="shared" si="421"/>
        <v>63.234271548274798</v>
      </c>
      <c r="F2244" s="2">
        <f t="shared" si="429"/>
        <v>340</v>
      </c>
      <c r="G2244" s="2">
        <f t="shared" si="430"/>
        <v>0</v>
      </c>
      <c r="H2244" s="2">
        <f>MIN(Inputs!$B$2, (Inputs!$B$14 - F2244)/Inputs!$B$15)</f>
        <v>0</v>
      </c>
      <c r="I2244" s="2">
        <f>MAX(MIN(Inputs!$B$2, F2244*Inputs!$B$16, Inputs!$B$14*Inputs!$B$4 - G2244), 0)</f>
        <v>170</v>
      </c>
      <c r="J2244" s="2">
        <f>MAX(MIN(Inputs!$B$2, F2244*Inputs!$B$16, (Inputs!$B$14-F2244)/Inputs!$B$15)*Inputs!$B$9, 0)</f>
        <v>0</v>
      </c>
      <c r="K2244" s="2">
        <f>MAX(E2244*Inputs!$B$5 - B2244 - Inputs!$B$8, 0) * H2244</f>
        <v>0</v>
      </c>
      <c r="L2244" s="2">
        <f>IF(B2244 &gt;= D2244*Inputs!$B$10, MAX(B2244 - E2244/Inputs!$B$5 - Inputs!$B$8, 0) * I2244, 0)</f>
        <v>13503.741086307271</v>
      </c>
      <c r="M2244" s="2">
        <f t="shared" si="422"/>
        <v>0</v>
      </c>
      <c r="N2244" s="3" t="str">
        <f t="shared" si="423"/>
        <v>Discharge</v>
      </c>
      <c r="O2244" s="3" t="str">
        <f t="shared" ref="O2244:O2307" si="431">IF(O2243&lt;&gt;O2242, O2243, N2244)</f>
        <v>Discharge</v>
      </c>
      <c r="P2244" s="2">
        <f t="shared" si="424"/>
        <v>0</v>
      </c>
      <c r="Q2244" s="2">
        <f t="shared" si="425"/>
        <v>170</v>
      </c>
      <c r="R2244" s="2">
        <f t="shared" si="426"/>
        <v>0</v>
      </c>
      <c r="S2244" s="2">
        <f t="shared" si="427"/>
        <v>29119.452635405811</v>
      </c>
      <c r="T2244" s="2">
        <f t="shared" si="428"/>
        <v>0</v>
      </c>
      <c r="U2244" s="2">
        <f>IF(O2244="Reg", R2244 * Inputs!$B$7, 0)</f>
        <v>0</v>
      </c>
      <c r="V2244" s="2">
        <f>MAX(F2244 + P2244*Inputs!$B$15 - (Q2244/Inputs!$B$16) - U2244, 0)</f>
        <v>170</v>
      </c>
    </row>
    <row r="2245" spans="1:22" x14ac:dyDescent="0.3">
      <c r="A2245" s="1">
        <v>46116.458333333343</v>
      </c>
      <c r="B2245" s="2">
        <v>23.773020985243651</v>
      </c>
      <c r="C2245" s="2">
        <v>5.1141502499512459</v>
      </c>
      <c r="D2245" s="2">
        <f t="shared" si="420"/>
        <v>42.092838640034834</v>
      </c>
      <c r="E2245" s="2">
        <f t="shared" si="421"/>
        <v>46.199048296560527</v>
      </c>
      <c r="F2245" s="2">
        <f t="shared" si="429"/>
        <v>170</v>
      </c>
      <c r="G2245" s="2">
        <f t="shared" si="430"/>
        <v>170</v>
      </c>
      <c r="H2245" s="2">
        <f>MIN(Inputs!$B$2, (Inputs!$B$14 - F2245)/Inputs!$B$15)</f>
        <v>170</v>
      </c>
      <c r="I2245" s="2">
        <f>MAX(MIN(Inputs!$B$2, F2245*Inputs!$B$16, Inputs!$B$14*Inputs!$B$4 - G2245), 0)</f>
        <v>170</v>
      </c>
      <c r="J2245" s="2">
        <f>MAX(MIN(Inputs!$B$2, F2245*Inputs!$B$16, (Inputs!$B$14-F2245)/Inputs!$B$15)*Inputs!$B$9, 0)</f>
        <v>136</v>
      </c>
      <c r="K2245" s="2">
        <f>MAX(E2245*Inputs!$B$5 - B2245 - Inputs!$B$8, 0) * H2245</f>
        <v>0</v>
      </c>
      <c r="L2245" s="2">
        <f>IF(B2245 &gt;= D2245*Inputs!$B$10, MAX(B2245 - E2245/Inputs!$B$5 - Inputs!$B$8, 0) * I2245, 0)</f>
        <v>0</v>
      </c>
      <c r="M2245" s="2">
        <f t="shared" si="422"/>
        <v>695.52443399336948</v>
      </c>
      <c r="N2245" s="3" t="str">
        <f t="shared" si="423"/>
        <v>Reg</v>
      </c>
      <c r="O2245" s="3" t="str">
        <f t="shared" si="431"/>
        <v>Discharge</v>
      </c>
      <c r="P2245" s="2">
        <f t="shared" si="424"/>
        <v>0</v>
      </c>
      <c r="Q2245" s="2">
        <f t="shared" si="425"/>
        <v>170</v>
      </c>
      <c r="R2245" s="2">
        <f t="shared" si="426"/>
        <v>0</v>
      </c>
      <c r="S2245" s="2">
        <f t="shared" si="427"/>
        <v>4041.4135674914205</v>
      </c>
      <c r="T2245" s="2">
        <f t="shared" si="428"/>
        <v>0</v>
      </c>
      <c r="U2245" s="2">
        <f>IF(O2245="Reg", R2245 * Inputs!$B$7, 0)</f>
        <v>0</v>
      </c>
      <c r="V2245" s="2">
        <f>MAX(F2245 + P2245*Inputs!$B$15 - (Q2245/Inputs!$B$16) - U2245, 0)</f>
        <v>0</v>
      </c>
    </row>
    <row r="2246" spans="1:22" x14ac:dyDescent="0.3">
      <c r="A2246" s="1">
        <v>46116.5</v>
      </c>
      <c r="B2246" s="2">
        <v>34.899266604359198</v>
      </c>
      <c r="C2246" s="2">
        <v>7.7448050458195334</v>
      </c>
      <c r="D2246" s="2">
        <f t="shared" si="420"/>
        <v>42.092838640034834</v>
      </c>
      <c r="E2246" s="2">
        <f t="shared" si="421"/>
        <v>66.445677457069365</v>
      </c>
      <c r="F2246" s="2">
        <f t="shared" si="429"/>
        <v>0</v>
      </c>
      <c r="G2246" s="2">
        <f t="shared" si="430"/>
        <v>340</v>
      </c>
      <c r="H2246" s="2">
        <f>MIN(Inputs!$B$2, (Inputs!$B$14 - F2246)/Inputs!$B$15)</f>
        <v>170</v>
      </c>
      <c r="I2246" s="2">
        <f>MAX(MIN(Inputs!$B$2, F2246*Inputs!$B$16, Inputs!$B$14*Inputs!$B$4 - G2246), 0)</f>
        <v>0</v>
      </c>
      <c r="J2246" s="2">
        <f>MAX(MIN(Inputs!$B$2, F2246*Inputs!$B$16, (Inputs!$B$14-F2246)/Inputs!$B$15)*Inputs!$B$9, 0)</f>
        <v>0</v>
      </c>
      <c r="K2246" s="2">
        <f>MAX(E2246*Inputs!$B$5 - B2246 - Inputs!$B$8, 0) * H2246</f>
        <v>607.39802483651283</v>
      </c>
      <c r="L2246" s="2">
        <f>IF(B2246 &gt;= D2246*Inputs!$B$10, MAX(B2246 - E2246/Inputs!$B$5 - Inputs!$B$8, 0) * I2246, 0)</f>
        <v>0</v>
      </c>
      <c r="M2246" s="2">
        <f t="shared" si="422"/>
        <v>0</v>
      </c>
      <c r="N2246" s="3" t="str">
        <f t="shared" si="423"/>
        <v>Charge</v>
      </c>
      <c r="O2246" s="3" t="str">
        <f t="shared" si="431"/>
        <v>Charge</v>
      </c>
      <c r="P2246" s="2">
        <f t="shared" si="424"/>
        <v>170</v>
      </c>
      <c r="Q2246" s="2">
        <f t="shared" si="425"/>
        <v>0</v>
      </c>
      <c r="R2246" s="2">
        <f t="shared" si="426"/>
        <v>0</v>
      </c>
      <c r="S2246" s="2">
        <f t="shared" si="427"/>
        <v>-5932.8753227410634</v>
      </c>
      <c r="T2246" s="2">
        <f t="shared" si="428"/>
        <v>0</v>
      </c>
      <c r="U2246" s="2">
        <f>IF(O2246="Reg", R2246 * Inputs!$B$7, 0)</f>
        <v>0</v>
      </c>
      <c r="V2246" s="2">
        <f>MAX(F2246 + P2246*Inputs!$B$15 - (Q2246/Inputs!$B$16) - U2246, 0)</f>
        <v>170</v>
      </c>
    </row>
    <row r="2247" spans="1:22" x14ac:dyDescent="0.3">
      <c r="A2247" s="1">
        <v>46116.541666666657</v>
      </c>
      <c r="B2247" s="2">
        <v>41.423725927511747</v>
      </c>
      <c r="C2247" s="2">
        <v>7.366589892089312</v>
      </c>
      <c r="D2247" s="2">
        <f t="shared" si="420"/>
        <v>42.092838640034834</v>
      </c>
      <c r="E2247" s="2">
        <f t="shared" si="421"/>
        <v>73.434283976360817</v>
      </c>
      <c r="F2247" s="2">
        <f t="shared" si="429"/>
        <v>170</v>
      </c>
      <c r="G2247" s="2">
        <f t="shared" si="430"/>
        <v>340</v>
      </c>
      <c r="H2247" s="2">
        <f>MIN(Inputs!$B$2, (Inputs!$B$14 - F2247)/Inputs!$B$15)</f>
        <v>170</v>
      </c>
      <c r="I2247" s="2">
        <f>MAX(MIN(Inputs!$B$2, F2247*Inputs!$B$16, Inputs!$B$14*Inputs!$B$4 - G2247), 0)</f>
        <v>0</v>
      </c>
      <c r="J2247" s="2">
        <f>MAX(MIN(Inputs!$B$2, F2247*Inputs!$B$16, (Inputs!$B$14-F2247)/Inputs!$B$15)*Inputs!$B$9, 0)</f>
        <v>136</v>
      </c>
      <c r="K2247" s="2">
        <f>MAX(E2247*Inputs!$B$5 - B2247 - Inputs!$B$8, 0) * H2247</f>
        <v>543.73547518658074</v>
      </c>
      <c r="L2247" s="2">
        <f>IF(B2247 &gt;= D2247*Inputs!$B$10, MAX(B2247 - E2247/Inputs!$B$5 - Inputs!$B$8, 0) * I2247, 0)</f>
        <v>0</v>
      </c>
      <c r="M2247" s="2">
        <f t="shared" si="422"/>
        <v>1001.8562253241464</v>
      </c>
      <c r="N2247" s="3" t="str">
        <f t="shared" si="423"/>
        <v>Reg</v>
      </c>
      <c r="O2247" s="3" t="str">
        <f t="shared" si="431"/>
        <v>Charge</v>
      </c>
      <c r="P2247" s="2">
        <f t="shared" si="424"/>
        <v>170</v>
      </c>
      <c r="Q2247" s="2">
        <f t="shared" si="425"/>
        <v>0</v>
      </c>
      <c r="R2247" s="2">
        <f t="shared" si="426"/>
        <v>0</v>
      </c>
      <c r="S2247" s="2">
        <f t="shared" si="427"/>
        <v>-7042.0334076769968</v>
      </c>
      <c r="T2247" s="2">
        <f t="shared" si="428"/>
        <v>0</v>
      </c>
      <c r="U2247" s="2">
        <f>IF(O2247="Reg", R2247 * Inputs!$B$7, 0)</f>
        <v>0</v>
      </c>
      <c r="V2247" s="2">
        <f>MAX(F2247 + P2247*Inputs!$B$15 - (Q2247/Inputs!$B$16) - U2247, 0)</f>
        <v>340</v>
      </c>
    </row>
    <row r="2248" spans="1:22" x14ac:dyDescent="0.3">
      <c r="A2248" s="1">
        <v>46116.583333333343</v>
      </c>
      <c r="B2248" s="2">
        <v>47.098806632310058</v>
      </c>
      <c r="C2248" s="2">
        <v>4.8495882544284896</v>
      </c>
      <c r="D2248" s="2">
        <f t="shared" si="420"/>
        <v>42.092838640034834</v>
      </c>
      <c r="E2248" s="2">
        <f t="shared" si="421"/>
        <v>76.565309755603408</v>
      </c>
      <c r="F2248" s="2">
        <f t="shared" si="429"/>
        <v>340</v>
      </c>
      <c r="G2248" s="2">
        <f t="shared" si="430"/>
        <v>340</v>
      </c>
      <c r="H2248" s="2">
        <f>MIN(Inputs!$B$2, (Inputs!$B$14 - F2248)/Inputs!$B$15)</f>
        <v>0</v>
      </c>
      <c r="I2248" s="2">
        <f>MAX(MIN(Inputs!$B$2, F2248*Inputs!$B$16, Inputs!$B$14*Inputs!$B$4 - G2248), 0)</f>
        <v>0</v>
      </c>
      <c r="J2248" s="2">
        <f>MAX(MIN(Inputs!$B$2, F2248*Inputs!$B$16, (Inputs!$B$14-F2248)/Inputs!$B$15)*Inputs!$B$9, 0)</f>
        <v>0</v>
      </c>
      <c r="K2248" s="2">
        <f>MAX(E2248*Inputs!$B$5 - B2248 - Inputs!$B$8, 0) * H2248</f>
        <v>0</v>
      </c>
      <c r="L2248" s="2">
        <f>IF(B2248 &gt;= D2248*Inputs!$B$10, MAX(B2248 - E2248/Inputs!$B$5 - Inputs!$B$8, 0) * I2248, 0)</f>
        <v>0</v>
      </c>
      <c r="M2248" s="2">
        <f t="shared" si="422"/>
        <v>0</v>
      </c>
      <c r="N2248" s="3" t="str">
        <f t="shared" si="423"/>
        <v>Idle</v>
      </c>
      <c r="O2248" s="3" t="str">
        <f t="shared" si="431"/>
        <v>Idle</v>
      </c>
      <c r="P2248" s="2">
        <f t="shared" si="424"/>
        <v>0</v>
      </c>
      <c r="Q2248" s="2">
        <f t="shared" si="425"/>
        <v>0</v>
      </c>
      <c r="R2248" s="2">
        <f t="shared" si="426"/>
        <v>0</v>
      </c>
      <c r="S2248" s="2">
        <f t="shared" si="427"/>
        <v>0</v>
      </c>
      <c r="T2248" s="2">
        <f t="shared" si="428"/>
        <v>0</v>
      </c>
      <c r="U2248" s="2">
        <f>IF(O2248="Reg", R2248 * Inputs!$B$7, 0)</f>
        <v>0</v>
      </c>
      <c r="V2248" s="2">
        <f>MAX(F2248 + P2248*Inputs!$B$15 - (Q2248/Inputs!$B$16) - U2248, 0)</f>
        <v>340</v>
      </c>
    </row>
    <row r="2249" spans="1:22" x14ac:dyDescent="0.3">
      <c r="A2249" s="1">
        <v>46116.625</v>
      </c>
      <c r="B2249" s="2">
        <v>60.919911284895868</v>
      </c>
      <c r="C2249" s="2">
        <v>13.39791078400644</v>
      </c>
      <c r="D2249" s="2">
        <f t="shared" si="420"/>
        <v>42.092838640034834</v>
      </c>
      <c r="E2249" s="2">
        <f t="shared" si="421"/>
        <v>79.287240038003134</v>
      </c>
      <c r="F2249" s="2">
        <f t="shared" si="429"/>
        <v>340</v>
      </c>
      <c r="G2249" s="2">
        <f t="shared" si="430"/>
        <v>340</v>
      </c>
      <c r="H2249" s="2">
        <f>MIN(Inputs!$B$2, (Inputs!$B$14 - F2249)/Inputs!$B$15)</f>
        <v>0</v>
      </c>
      <c r="I2249" s="2">
        <f>MAX(MIN(Inputs!$B$2, F2249*Inputs!$B$16, Inputs!$B$14*Inputs!$B$4 - G2249), 0)</f>
        <v>0</v>
      </c>
      <c r="J2249" s="2">
        <f>MAX(MIN(Inputs!$B$2, F2249*Inputs!$B$16, (Inputs!$B$14-F2249)/Inputs!$B$15)*Inputs!$B$9, 0)</f>
        <v>0</v>
      </c>
      <c r="K2249" s="2">
        <f>MAX(E2249*Inputs!$B$5 - B2249 - Inputs!$B$8, 0) * H2249</f>
        <v>0</v>
      </c>
      <c r="L2249" s="2">
        <f>IF(B2249 &gt;= D2249*Inputs!$B$10, MAX(B2249 - E2249/Inputs!$B$5 - Inputs!$B$8, 0) * I2249, 0)</f>
        <v>0</v>
      </c>
      <c r="M2249" s="2">
        <f t="shared" si="422"/>
        <v>0</v>
      </c>
      <c r="N2249" s="3" t="str">
        <f t="shared" si="423"/>
        <v>Idle</v>
      </c>
      <c r="O2249" s="3" t="str">
        <f t="shared" si="431"/>
        <v>Idle</v>
      </c>
      <c r="P2249" s="2">
        <f t="shared" si="424"/>
        <v>0</v>
      </c>
      <c r="Q2249" s="2">
        <f t="shared" si="425"/>
        <v>0</v>
      </c>
      <c r="R2249" s="2">
        <f t="shared" si="426"/>
        <v>0</v>
      </c>
      <c r="S2249" s="2">
        <f t="shared" si="427"/>
        <v>0</v>
      </c>
      <c r="T2249" s="2">
        <f t="shared" si="428"/>
        <v>0</v>
      </c>
      <c r="U2249" s="2">
        <f>IF(O2249="Reg", R2249 * Inputs!$B$7, 0)</f>
        <v>0</v>
      </c>
      <c r="V2249" s="2">
        <f>MAX(F2249 + P2249*Inputs!$B$15 - (Q2249/Inputs!$B$16) - U2249, 0)</f>
        <v>340</v>
      </c>
    </row>
    <row r="2250" spans="1:22" x14ac:dyDescent="0.3">
      <c r="A2250" s="1">
        <v>46116.666666666657</v>
      </c>
      <c r="B2250" s="2">
        <v>69.079558345042656</v>
      </c>
      <c r="C2250" s="2">
        <v>18.551756920120841</v>
      </c>
      <c r="D2250" s="2">
        <f t="shared" si="420"/>
        <v>42.092838640034834</v>
      </c>
      <c r="E2250" s="2">
        <f t="shared" si="421"/>
        <v>80.978073692880002</v>
      </c>
      <c r="F2250" s="2">
        <f t="shared" si="429"/>
        <v>340</v>
      </c>
      <c r="G2250" s="2">
        <f t="shared" si="430"/>
        <v>340</v>
      </c>
      <c r="H2250" s="2">
        <f>MIN(Inputs!$B$2, (Inputs!$B$14 - F2250)/Inputs!$B$15)</f>
        <v>0</v>
      </c>
      <c r="I2250" s="2">
        <f>MAX(MIN(Inputs!$B$2, F2250*Inputs!$B$16, Inputs!$B$14*Inputs!$B$4 - G2250), 0)</f>
        <v>0</v>
      </c>
      <c r="J2250" s="2">
        <f>MAX(MIN(Inputs!$B$2, F2250*Inputs!$B$16, (Inputs!$B$14-F2250)/Inputs!$B$15)*Inputs!$B$9, 0)</f>
        <v>0</v>
      </c>
      <c r="K2250" s="2">
        <f>MAX(E2250*Inputs!$B$5 - B2250 - Inputs!$B$8, 0) * H2250</f>
        <v>0</v>
      </c>
      <c r="L2250" s="2">
        <f>IF(B2250 &gt;= D2250*Inputs!$B$10, MAX(B2250 - E2250/Inputs!$B$5 - Inputs!$B$8, 0) * I2250, 0)</f>
        <v>0</v>
      </c>
      <c r="M2250" s="2">
        <f t="shared" si="422"/>
        <v>0</v>
      </c>
      <c r="N2250" s="3" t="str">
        <f t="shared" si="423"/>
        <v>Idle</v>
      </c>
      <c r="O2250" s="3" t="str">
        <f t="shared" si="431"/>
        <v>Idle</v>
      </c>
      <c r="P2250" s="2">
        <f t="shared" si="424"/>
        <v>0</v>
      </c>
      <c r="Q2250" s="2">
        <f t="shared" si="425"/>
        <v>0</v>
      </c>
      <c r="R2250" s="2">
        <f t="shared" si="426"/>
        <v>0</v>
      </c>
      <c r="S2250" s="2">
        <f t="shared" si="427"/>
        <v>0</v>
      </c>
      <c r="T2250" s="2">
        <f t="shared" si="428"/>
        <v>0</v>
      </c>
      <c r="U2250" s="2">
        <f>IF(O2250="Reg", R2250 * Inputs!$B$7, 0)</f>
        <v>0</v>
      </c>
      <c r="V2250" s="2">
        <f>MAX(F2250 + P2250*Inputs!$B$15 - (Q2250/Inputs!$B$16) - U2250, 0)</f>
        <v>340</v>
      </c>
    </row>
    <row r="2251" spans="1:22" x14ac:dyDescent="0.3">
      <c r="A2251" s="1">
        <v>46116.708333333343</v>
      </c>
      <c r="B2251" s="2">
        <v>145.25279594829669</v>
      </c>
      <c r="C2251" s="2">
        <v>19.442977361947271</v>
      </c>
      <c r="D2251" s="2">
        <f t="shared" si="420"/>
        <v>42.092838640034834</v>
      </c>
      <c r="E2251" s="2">
        <f t="shared" si="421"/>
        <v>75.775113734143261</v>
      </c>
      <c r="F2251" s="2">
        <f t="shared" si="429"/>
        <v>340</v>
      </c>
      <c r="G2251" s="2">
        <f t="shared" si="430"/>
        <v>340</v>
      </c>
      <c r="H2251" s="2">
        <f>MIN(Inputs!$B$2, (Inputs!$B$14 - F2251)/Inputs!$B$15)</f>
        <v>0</v>
      </c>
      <c r="I2251" s="2">
        <f>MAX(MIN(Inputs!$B$2, F2251*Inputs!$B$16, Inputs!$B$14*Inputs!$B$4 - G2251), 0)</f>
        <v>0</v>
      </c>
      <c r="J2251" s="2">
        <f>MAX(MIN(Inputs!$B$2, F2251*Inputs!$B$16, (Inputs!$B$14-F2251)/Inputs!$B$15)*Inputs!$B$9, 0)</f>
        <v>0</v>
      </c>
      <c r="K2251" s="2">
        <f>MAX(E2251*Inputs!$B$5 - B2251 - Inputs!$B$8, 0) * H2251</f>
        <v>0</v>
      </c>
      <c r="L2251" s="2">
        <f>IF(B2251 &gt;= D2251*Inputs!$B$10, MAX(B2251 - E2251/Inputs!$B$5 - Inputs!$B$8, 0) * I2251, 0)</f>
        <v>0</v>
      </c>
      <c r="M2251" s="2">
        <f t="shared" si="422"/>
        <v>0</v>
      </c>
      <c r="N2251" s="3" t="str">
        <f t="shared" si="423"/>
        <v>Idle</v>
      </c>
      <c r="O2251" s="3" t="str">
        <f t="shared" si="431"/>
        <v>Idle</v>
      </c>
      <c r="P2251" s="2">
        <f t="shared" si="424"/>
        <v>0</v>
      </c>
      <c r="Q2251" s="2">
        <f t="shared" si="425"/>
        <v>0</v>
      </c>
      <c r="R2251" s="2">
        <f t="shared" si="426"/>
        <v>0</v>
      </c>
      <c r="S2251" s="2">
        <f t="shared" si="427"/>
        <v>0</v>
      </c>
      <c r="T2251" s="2">
        <f t="shared" si="428"/>
        <v>0</v>
      </c>
      <c r="U2251" s="2">
        <f>IF(O2251="Reg", R2251 * Inputs!$B$7, 0)</f>
        <v>0</v>
      </c>
      <c r="V2251" s="2">
        <f>MAX(F2251 + P2251*Inputs!$B$15 - (Q2251/Inputs!$B$16) - U2251, 0)</f>
        <v>340</v>
      </c>
    </row>
    <row r="2252" spans="1:22" x14ac:dyDescent="0.3">
      <c r="A2252" s="1">
        <v>46116.75</v>
      </c>
      <c r="B2252" s="2">
        <v>76.830905720107907</v>
      </c>
      <c r="C2252" s="2">
        <v>2.3754394873445279</v>
      </c>
      <c r="D2252" s="2">
        <f t="shared" si="420"/>
        <v>42.092838640034834</v>
      </c>
      <c r="E2252" s="2">
        <f t="shared" si="421"/>
        <v>59.595909916872579</v>
      </c>
      <c r="F2252" s="2">
        <f t="shared" si="429"/>
        <v>340</v>
      </c>
      <c r="G2252" s="2">
        <f t="shared" si="430"/>
        <v>340</v>
      </c>
      <c r="H2252" s="2">
        <f>MIN(Inputs!$B$2, (Inputs!$B$14 - F2252)/Inputs!$B$15)</f>
        <v>0</v>
      </c>
      <c r="I2252" s="2">
        <f>MAX(MIN(Inputs!$B$2, F2252*Inputs!$B$16, Inputs!$B$14*Inputs!$B$4 - G2252), 0)</f>
        <v>0</v>
      </c>
      <c r="J2252" s="2">
        <f>MAX(MIN(Inputs!$B$2, F2252*Inputs!$B$16, (Inputs!$B$14-F2252)/Inputs!$B$15)*Inputs!$B$9, 0)</f>
        <v>0</v>
      </c>
      <c r="K2252" s="2">
        <f>MAX(E2252*Inputs!$B$5 - B2252 - Inputs!$B$8, 0) * H2252</f>
        <v>0</v>
      </c>
      <c r="L2252" s="2">
        <f>IF(B2252 &gt;= D2252*Inputs!$B$10, MAX(B2252 - E2252/Inputs!$B$5 - Inputs!$B$8, 0) * I2252, 0)</f>
        <v>0</v>
      </c>
      <c r="M2252" s="2">
        <f t="shared" si="422"/>
        <v>0</v>
      </c>
      <c r="N2252" s="3" t="str">
        <f t="shared" si="423"/>
        <v>Idle</v>
      </c>
      <c r="O2252" s="3" t="str">
        <f t="shared" si="431"/>
        <v>Idle</v>
      </c>
      <c r="P2252" s="2">
        <f t="shared" si="424"/>
        <v>0</v>
      </c>
      <c r="Q2252" s="2">
        <f t="shared" si="425"/>
        <v>0</v>
      </c>
      <c r="R2252" s="2">
        <f t="shared" si="426"/>
        <v>0</v>
      </c>
      <c r="S2252" s="2">
        <f t="shared" si="427"/>
        <v>0</v>
      </c>
      <c r="T2252" s="2">
        <f t="shared" si="428"/>
        <v>0</v>
      </c>
      <c r="U2252" s="2">
        <f>IF(O2252="Reg", R2252 * Inputs!$B$7, 0)</f>
        <v>0</v>
      </c>
      <c r="V2252" s="2">
        <f>MAX(F2252 + P2252*Inputs!$B$15 - (Q2252/Inputs!$B$16) - U2252, 0)</f>
        <v>340</v>
      </c>
    </row>
    <row r="2253" spans="1:22" x14ac:dyDescent="0.3">
      <c r="A2253" s="1">
        <v>46116.791666666657</v>
      </c>
      <c r="B2253" s="2">
        <v>60.20988060296726</v>
      </c>
      <c r="C2253" s="2">
        <v>1.6123175317841709</v>
      </c>
      <c r="D2253" s="2">
        <f t="shared" si="420"/>
        <v>42.092838640034834</v>
      </c>
      <c r="E2253" s="2">
        <f t="shared" si="421"/>
        <v>52.409759180363103</v>
      </c>
      <c r="F2253" s="2">
        <f t="shared" si="429"/>
        <v>340</v>
      </c>
      <c r="G2253" s="2">
        <f t="shared" si="430"/>
        <v>340</v>
      </c>
      <c r="H2253" s="2">
        <f>MIN(Inputs!$B$2, (Inputs!$B$14 - F2253)/Inputs!$B$15)</f>
        <v>0</v>
      </c>
      <c r="I2253" s="2">
        <f>MAX(MIN(Inputs!$B$2, F2253*Inputs!$B$16, Inputs!$B$14*Inputs!$B$4 - G2253), 0)</f>
        <v>0</v>
      </c>
      <c r="J2253" s="2">
        <f>MAX(MIN(Inputs!$B$2, F2253*Inputs!$B$16, (Inputs!$B$14-F2253)/Inputs!$B$15)*Inputs!$B$9, 0)</f>
        <v>0</v>
      </c>
      <c r="K2253" s="2">
        <f>MAX(E2253*Inputs!$B$5 - B2253 - Inputs!$B$8, 0) * H2253</f>
        <v>0</v>
      </c>
      <c r="L2253" s="2">
        <f>IF(B2253 &gt;= D2253*Inputs!$B$10, MAX(B2253 - E2253/Inputs!$B$5 - Inputs!$B$8, 0) * I2253, 0)</f>
        <v>0</v>
      </c>
      <c r="M2253" s="2">
        <f t="shared" si="422"/>
        <v>0</v>
      </c>
      <c r="N2253" s="3" t="str">
        <f t="shared" si="423"/>
        <v>Idle</v>
      </c>
      <c r="O2253" s="3" t="str">
        <f t="shared" si="431"/>
        <v>Idle</v>
      </c>
      <c r="P2253" s="2">
        <f t="shared" si="424"/>
        <v>0</v>
      </c>
      <c r="Q2253" s="2">
        <f t="shared" si="425"/>
        <v>0</v>
      </c>
      <c r="R2253" s="2">
        <f t="shared" si="426"/>
        <v>0</v>
      </c>
      <c r="S2253" s="2">
        <f t="shared" si="427"/>
        <v>0</v>
      </c>
      <c r="T2253" s="2">
        <f t="shared" si="428"/>
        <v>0</v>
      </c>
      <c r="U2253" s="2">
        <f>IF(O2253="Reg", R2253 * Inputs!$B$7, 0)</f>
        <v>0</v>
      </c>
      <c r="V2253" s="2">
        <f>MAX(F2253 + P2253*Inputs!$B$15 - (Q2253/Inputs!$B$16) - U2253, 0)</f>
        <v>340</v>
      </c>
    </row>
    <row r="2254" spans="1:22" x14ac:dyDescent="0.3">
      <c r="A2254" s="1">
        <v>46116.833333333343</v>
      </c>
      <c r="B2254" s="2">
        <v>63.430388326708453</v>
      </c>
      <c r="C2254" s="2">
        <v>16.30660909609005</v>
      </c>
      <c r="D2254" s="2">
        <f t="shared" si="420"/>
        <v>42.092838640034834</v>
      </c>
      <c r="E2254" s="2">
        <f t="shared" si="421"/>
        <v>46.141006976746951</v>
      </c>
      <c r="F2254" s="2">
        <f t="shared" si="429"/>
        <v>340</v>
      </c>
      <c r="G2254" s="2">
        <f t="shared" si="430"/>
        <v>340</v>
      </c>
      <c r="H2254" s="2">
        <f>MIN(Inputs!$B$2, (Inputs!$B$14 - F2254)/Inputs!$B$15)</f>
        <v>0</v>
      </c>
      <c r="I2254" s="2">
        <f>MAX(MIN(Inputs!$B$2, F2254*Inputs!$B$16, Inputs!$B$14*Inputs!$B$4 - G2254), 0)</f>
        <v>0</v>
      </c>
      <c r="J2254" s="2">
        <f>MAX(MIN(Inputs!$B$2, F2254*Inputs!$B$16, (Inputs!$B$14-F2254)/Inputs!$B$15)*Inputs!$B$9, 0)</f>
        <v>0</v>
      </c>
      <c r="K2254" s="2">
        <f>MAX(E2254*Inputs!$B$5 - B2254 - Inputs!$B$8, 0) * H2254</f>
        <v>0</v>
      </c>
      <c r="L2254" s="2">
        <f>IF(B2254 &gt;= D2254*Inputs!$B$10, MAX(B2254 - E2254/Inputs!$B$5 - Inputs!$B$8, 0) * I2254, 0)</f>
        <v>0</v>
      </c>
      <c r="M2254" s="2">
        <f t="shared" si="422"/>
        <v>0</v>
      </c>
      <c r="N2254" s="3" t="str">
        <f t="shared" si="423"/>
        <v>Idle</v>
      </c>
      <c r="O2254" s="3" t="str">
        <f t="shared" si="431"/>
        <v>Idle</v>
      </c>
      <c r="P2254" s="2">
        <f t="shared" si="424"/>
        <v>0</v>
      </c>
      <c r="Q2254" s="2">
        <f t="shared" si="425"/>
        <v>0</v>
      </c>
      <c r="R2254" s="2">
        <f t="shared" si="426"/>
        <v>0</v>
      </c>
      <c r="S2254" s="2">
        <f t="shared" si="427"/>
        <v>0</v>
      </c>
      <c r="T2254" s="2">
        <f t="shared" si="428"/>
        <v>0</v>
      </c>
      <c r="U2254" s="2">
        <f>IF(O2254="Reg", R2254 * Inputs!$B$7, 0)</f>
        <v>0</v>
      </c>
      <c r="V2254" s="2">
        <f>MAX(F2254 + P2254*Inputs!$B$15 - (Q2254/Inputs!$B$16) - U2254, 0)</f>
        <v>340</v>
      </c>
    </row>
    <row r="2255" spans="1:22" x14ac:dyDescent="0.3">
      <c r="A2255" s="1">
        <v>46116.875</v>
      </c>
      <c r="B2255" s="2">
        <v>71.064913214157031</v>
      </c>
      <c r="C2255" s="2">
        <v>2.795846647037052</v>
      </c>
      <c r="D2255" s="2">
        <f t="shared" si="420"/>
        <v>42.092838640034834</v>
      </c>
      <c r="E2255" s="2">
        <f t="shared" si="421"/>
        <v>36.230835382916119</v>
      </c>
      <c r="F2255" s="2">
        <f t="shared" si="429"/>
        <v>340</v>
      </c>
      <c r="G2255" s="2">
        <f t="shared" si="430"/>
        <v>340</v>
      </c>
      <c r="H2255" s="2">
        <f>MIN(Inputs!$B$2, (Inputs!$B$14 - F2255)/Inputs!$B$15)</f>
        <v>0</v>
      </c>
      <c r="I2255" s="2">
        <f>MAX(MIN(Inputs!$B$2, F2255*Inputs!$B$16, Inputs!$B$14*Inputs!$B$4 - G2255), 0)</f>
        <v>0</v>
      </c>
      <c r="J2255" s="2">
        <f>MAX(MIN(Inputs!$B$2, F2255*Inputs!$B$16, (Inputs!$B$14-F2255)/Inputs!$B$15)*Inputs!$B$9, 0)</f>
        <v>0</v>
      </c>
      <c r="K2255" s="2">
        <f>MAX(E2255*Inputs!$B$5 - B2255 - Inputs!$B$8, 0) * H2255</f>
        <v>0</v>
      </c>
      <c r="L2255" s="2">
        <f>IF(B2255 &gt;= D2255*Inputs!$B$10, MAX(B2255 - E2255/Inputs!$B$5 - Inputs!$B$8, 0) * I2255, 0)</f>
        <v>0</v>
      </c>
      <c r="M2255" s="2">
        <f t="shared" si="422"/>
        <v>0</v>
      </c>
      <c r="N2255" s="3" t="str">
        <f t="shared" si="423"/>
        <v>Idle</v>
      </c>
      <c r="O2255" s="3" t="str">
        <f t="shared" si="431"/>
        <v>Idle</v>
      </c>
      <c r="P2255" s="2">
        <f t="shared" si="424"/>
        <v>0</v>
      </c>
      <c r="Q2255" s="2">
        <f t="shared" si="425"/>
        <v>0</v>
      </c>
      <c r="R2255" s="2">
        <f t="shared" si="426"/>
        <v>0</v>
      </c>
      <c r="S2255" s="2">
        <f t="shared" si="427"/>
        <v>0</v>
      </c>
      <c r="T2255" s="2">
        <f t="shared" si="428"/>
        <v>0</v>
      </c>
      <c r="U2255" s="2">
        <f>IF(O2255="Reg", R2255 * Inputs!$B$7, 0)</f>
        <v>0</v>
      </c>
      <c r="V2255" s="2">
        <f>MAX(F2255 + P2255*Inputs!$B$15 - (Q2255/Inputs!$B$16) - U2255, 0)</f>
        <v>340</v>
      </c>
    </row>
    <row r="2256" spans="1:22" x14ac:dyDescent="0.3">
      <c r="A2256" s="1">
        <v>46116.916666666657</v>
      </c>
      <c r="B2256" s="2">
        <v>37.861798592622193</v>
      </c>
      <c r="C2256" s="2">
        <v>4.8429837874465642</v>
      </c>
      <c r="D2256" s="2">
        <f t="shared" si="420"/>
        <v>42.092838640034834</v>
      </c>
      <c r="E2256" s="2">
        <f t="shared" si="421"/>
        <v>24.386683180556616</v>
      </c>
      <c r="F2256" s="2">
        <f t="shared" si="429"/>
        <v>340</v>
      </c>
      <c r="G2256" s="2">
        <f t="shared" si="430"/>
        <v>340</v>
      </c>
      <c r="H2256" s="2">
        <f>MIN(Inputs!$B$2, (Inputs!$B$14 - F2256)/Inputs!$B$15)</f>
        <v>0</v>
      </c>
      <c r="I2256" s="2">
        <f>MAX(MIN(Inputs!$B$2, F2256*Inputs!$B$16, Inputs!$B$14*Inputs!$B$4 - G2256), 0)</f>
        <v>0</v>
      </c>
      <c r="J2256" s="2">
        <f>MAX(MIN(Inputs!$B$2, F2256*Inputs!$B$16, (Inputs!$B$14-F2256)/Inputs!$B$15)*Inputs!$B$9, 0)</f>
        <v>0</v>
      </c>
      <c r="K2256" s="2">
        <f>MAX(E2256*Inputs!$B$5 - B2256 - Inputs!$B$8, 0) * H2256</f>
        <v>0</v>
      </c>
      <c r="L2256" s="2">
        <f>IF(B2256 &gt;= D2256*Inputs!$B$10, MAX(B2256 - E2256/Inputs!$B$5 - Inputs!$B$8, 0) * I2256, 0)</f>
        <v>0</v>
      </c>
      <c r="M2256" s="2">
        <f t="shared" si="422"/>
        <v>0</v>
      </c>
      <c r="N2256" s="3" t="str">
        <f t="shared" si="423"/>
        <v>Idle</v>
      </c>
      <c r="O2256" s="3" t="str">
        <f t="shared" si="431"/>
        <v>Idle</v>
      </c>
      <c r="P2256" s="2">
        <f t="shared" si="424"/>
        <v>0</v>
      </c>
      <c r="Q2256" s="2">
        <f t="shared" si="425"/>
        <v>0</v>
      </c>
      <c r="R2256" s="2">
        <f t="shared" si="426"/>
        <v>0</v>
      </c>
      <c r="S2256" s="2">
        <f t="shared" si="427"/>
        <v>0</v>
      </c>
      <c r="T2256" s="2">
        <f t="shared" si="428"/>
        <v>0</v>
      </c>
      <c r="U2256" s="2">
        <f>IF(O2256="Reg", R2256 * Inputs!$B$7, 0)</f>
        <v>0</v>
      </c>
      <c r="V2256" s="2">
        <f>MAX(F2256 + P2256*Inputs!$B$15 - (Q2256/Inputs!$B$16) - U2256, 0)</f>
        <v>340</v>
      </c>
    </row>
    <row r="2257" spans="1:22" x14ac:dyDescent="0.3">
      <c r="A2257" s="1">
        <v>46116.958333333343</v>
      </c>
      <c r="B2257" s="2">
        <v>48.177573044672563</v>
      </c>
      <c r="C2257" s="2">
        <v>6.6853438212639258</v>
      </c>
      <c r="D2257" s="2">
        <f t="shared" si="420"/>
        <v>42.092838640034834</v>
      </c>
      <c r="E2257" s="2">
        <f t="shared" si="421"/>
        <v>18.07638341511959</v>
      </c>
      <c r="F2257" s="2">
        <f t="shared" si="429"/>
        <v>340</v>
      </c>
      <c r="G2257" s="2">
        <f t="shared" si="430"/>
        <v>340</v>
      </c>
      <c r="H2257" s="2">
        <f>MIN(Inputs!$B$2, (Inputs!$B$14 - F2257)/Inputs!$B$15)</f>
        <v>0</v>
      </c>
      <c r="I2257" s="2">
        <f>MAX(MIN(Inputs!$B$2, F2257*Inputs!$B$16, Inputs!$B$14*Inputs!$B$4 - G2257), 0)</f>
        <v>0</v>
      </c>
      <c r="J2257" s="2">
        <f>MAX(MIN(Inputs!$B$2, F2257*Inputs!$B$16, (Inputs!$B$14-F2257)/Inputs!$B$15)*Inputs!$B$9, 0)</f>
        <v>0</v>
      </c>
      <c r="K2257" s="2">
        <f>MAX(E2257*Inputs!$B$5 - B2257 - Inputs!$B$8, 0) * H2257</f>
        <v>0</v>
      </c>
      <c r="L2257" s="2">
        <f>IF(B2257 &gt;= D2257*Inputs!$B$10, MAX(B2257 - E2257/Inputs!$B$5 - Inputs!$B$8, 0) * I2257, 0)</f>
        <v>0</v>
      </c>
      <c r="M2257" s="2">
        <f t="shared" si="422"/>
        <v>0</v>
      </c>
      <c r="N2257" s="3" t="str">
        <f t="shared" si="423"/>
        <v>Idle</v>
      </c>
      <c r="O2257" s="3" t="str">
        <f t="shared" si="431"/>
        <v>Idle</v>
      </c>
      <c r="P2257" s="2">
        <f t="shared" si="424"/>
        <v>0</v>
      </c>
      <c r="Q2257" s="2">
        <f t="shared" si="425"/>
        <v>0</v>
      </c>
      <c r="R2257" s="2">
        <f t="shared" si="426"/>
        <v>0</v>
      </c>
      <c r="S2257" s="2">
        <f t="shared" si="427"/>
        <v>0</v>
      </c>
      <c r="T2257" s="2">
        <f t="shared" si="428"/>
        <v>0</v>
      </c>
      <c r="U2257" s="2">
        <f>IF(O2257="Reg", R2257 * Inputs!$B$7, 0)</f>
        <v>0</v>
      </c>
      <c r="V2257" s="2">
        <f>MAX(F2257 + P2257*Inputs!$B$15 - (Q2257/Inputs!$B$16) - U2257, 0)</f>
        <v>340</v>
      </c>
    </row>
    <row r="2258" spans="1:22" x14ac:dyDescent="0.3">
      <c r="A2258" s="1">
        <v>46117</v>
      </c>
      <c r="B2258" s="2">
        <v>33.714001301051113</v>
      </c>
      <c r="C2258" s="2">
        <v>2.6894868700094889</v>
      </c>
      <c r="D2258" s="2">
        <f t="shared" si="420"/>
        <v>36.289279314826437</v>
      </c>
      <c r="E2258" s="2">
        <f t="shared" si="421"/>
        <v>10.04678790767416</v>
      </c>
      <c r="F2258" s="2">
        <f t="shared" si="429"/>
        <v>340</v>
      </c>
      <c r="G2258" s="2">
        <f t="shared" si="430"/>
        <v>0</v>
      </c>
      <c r="H2258" s="2">
        <f>MIN(Inputs!$B$2, (Inputs!$B$14 - F2258)/Inputs!$B$15)</f>
        <v>0</v>
      </c>
      <c r="I2258" s="2">
        <f>MAX(MIN(Inputs!$B$2, F2258*Inputs!$B$16, Inputs!$B$14*Inputs!$B$4 - G2258), 0)</f>
        <v>170</v>
      </c>
      <c r="J2258" s="2">
        <f>MAX(MIN(Inputs!$B$2, F2258*Inputs!$B$16, (Inputs!$B$14-F2258)/Inputs!$B$15)*Inputs!$B$9, 0)</f>
        <v>0</v>
      </c>
      <c r="K2258" s="2">
        <f>MAX(E2258*Inputs!$B$5 - B2258 - Inputs!$B$8, 0) * H2258</f>
        <v>0</v>
      </c>
      <c r="L2258" s="2">
        <f>IF(B2258 &gt;= D2258*Inputs!$B$10, MAX(B2258 - E2258/Inputs!$B$5 - Inputs!$B$8, 0) * I2258, 0)</f>
        <v>0</v>
      </c>
      <c r="M2258" s="2">
        <f t="shared" si="422"/>
        <v>0</v>
      </c>
      <c r="N2258" s="3" t="str">
        <f t="shared" si="423"/>
        <v>Idle</v>
      </c>
      <c r="O2258" s="3" t="str">
        <f t="shared" si="431"/>
        <v>Idle</v>
      </c>
      <c r="P2258" s="2">
        <f t="shared" si="424"/>
        <v>0</v>
      </c>
      <c r="Q2258" s="2">
        <f t="shared" si="425"/>
        <v>0</v>
      </c>
      <c r="R2258" s="2">
        <f t="shared" si="426"/>
        <v>0</v>
      </c>
      <c r="S2258" s="2">
        <f t="shared" si="427"/>
        <v>0</v>
      </c>
      <c r="T2258" s="2">
        <f t="shared" si="428"/>
        <v>0</v>
      </c>
      <c r="U2258" s="2">
        <f>IF(O2258="Reg", R2258 * Inputs!$B$7, 0)</f>
        <v>0</v>
      </c>
      <c r="V2258" s="2">
        <f>MAX(F2258 + P2258*Inputs!$B$15 - (Q2258/Inputs!$B$16) - U2258, 0)</f>
        <v>340</v>
      </c>
    </row>
    <row r="2259" spans="1:22" x14ac:dyDescent="0.3">
      <c r="A2259" s="1">
        <v>46117.041666666657</v>
      </c>
      <c r="B2259" s="2">
        <v>22.59736738127037</v>
      </c>
      <c r="C2259" s="2">
        <v>18.465195922097891</v>
      </c>
      <c r="D2259" s="2">
        <f t="shared" si="420"/>
        <v>36.289279314826437</v>
      </c>
      <c r="E2259" s="2">
        <f t="shared" si="421"/>
        <v>4.4277876908323064</v>
      </c>
      <c r="F2259" s="2">
        <f t="shared" si="429"/>
        <v>340</v>
      </c>
      <c r="G2259" s="2">
        <f t="shared" si="430"/>
        <v>0</v>
      </c>
      <c r="H2259" s="2">
        <f>MIN(Inputs!$B$2, (Inputs!$B$14 - F2259)/Inputs!$B$15)</f>
        <v>0</v>
      </c>
      <c r="I2259" s="2">
        <f>MAX(MIN(Inputs!$B$2, F2259*Inputs!$B$16, Inputs!$B$14*Inputs!$B$4 - G2259), 0)</f>
        <v>170</v>
      </c>
      <c r="J2259" s="2">
        <f>MAX(MIN(Inputs!$B$2, F2259*Inputs!$B$16, (Inputs!$B$14-F2259)/Inputs!$B$15)*Inputs!$B$9, 0)</f>
        <v>0</v>
      </c>
      <c r="K2259" s="2">
        <f>MAX(E2259*Inputs!$B$5 - B2259 - Inputs!$B$8, 0) * H2259</f>
        <v>0</v>
      </c>
      <c r="L2259" s="2">
        <f>IF(B2259 &gt;= D2259*Inputs!$B$10, MAX(B2259 - E2259/Inputs!$B$5 - Inputs!$B$8, 0) * I2259, 0)</f>
        <v>0</v>
      </c>
      <c r="M2259" s="2">
        <f t="shared" si="422"/>
        <v>0</v>
      </c>
      <c r="N2259" s="3" t="str">
        <f t="shared" si="423"/>
        <v>Idle</v>
      </c>
      <c r="O2259" s="3" t="str">
        <f t="shared" si="431"/>
        <v>Idle</v>
      </c>
      <c r="P2259" s="2">
        <f t="shared" si="424"/>
        <v>0</v>
      </c>
      <c r="Q2259" s="2">
        <f t="shared" si="425"/>
        <v>0</v>
      </c>
      <c r="R2259" s="2">
        <f t="shared" si="426"/>
        <v>0</v>
      </c>
      <c r="S2259" s="2">
        <f t="shared" si="427"/>
        <v>0</v>
      </c>
      <c r="T2259" s="2">
        <f t="shared" si="428"/>
        <v>0</v>
      </c>
      <c r="U2259" s="2">
        <f>IF(O2259="Reg", R2259 * Inputs!$B$7, 0)</f>
        <v>0</v>
      </c>
      <c r="V2259" s="2">
        <f>MAX(F2259 + P2259*Inputs!$B$15 - (Q2259/Inputs!$B$16) - U2259, 0)</f>
        <v>340</v>
      </c>
    </row>
    <row r="2260" spans="1:22" x14ac:dyDescent="0.3">
      <c r="A2260" s="1">
        <v>46117.083333333343</v>
      </c>
      <c r="B2260" s="2">
        <v>3.96935876372347</v>
      </c>
      <c r="C2260" s="2">
        <v>9.9088657512283689</v>
      </c>
      <c r="D2260" s="2">
        <f t="shared" si="420"/>
        <v>36.289279314826437</v>
      </c>
      <c r="E2260" s="2">
        <f t="shared" si="421"/>
        <v>0.66155979395391162</v>
      </c>
      <c r="F2260" s="2">
        <f t="shared" si="429"/>
        <v>340</v>
      </c>
      <c r="G2260" s="2">
        <f t="shared" si="430"/>
        <v>0</v>
      </c>
      <c r="H2260" s="2">
        <f>MIN(Inputs!$B$2, (Inputs!$B$14 - F2260)/Inputs!$B$15)</f>
        <v>0</v>
      </c>
      <c r="I2260" s="2">
        <f>MAX(MIN(Inputs!$B$2, F2260*Inputs!$B$16, Inputs!$B$14*Inputs!$B$4 - G2260), 0)</f>
        <v>170</v>
      </c>
      <c r="J2260" s="2">
        <f>MAX(MIN(Inputs!$B$2, F2260*Inputs!$B$16, (Inputs!$B$14-F2260)/Inputs!$B$15)*Inputs!$B$9, 0)</f>
        <v>0</v>
      </c>
      <c r="K2260" s="2">
        <f>MAX(E2260*Inputs!$B$5 - B2260 - Inputs!$B$8, 0) * H2260</f>
        <v>0</v>
      </c>
      <c r="L2260" s="2">
        <f>IF(B2260 &gt;= D2260*Inputs!$B$10, MAX(B2260 - E2260/Inputs!$B$5 - Inputs!$B$8, 0) * I2260, 0)</f>
        <v>0</v>
      </c>
      <c r="M2260" s="2">
        <f t="shared" si="422"/>
        <v>0</v>
      </c>
      <c r="N2260" s="3" t="str">
        <f t="shared" si="423"/>
        <v>Idle</v>
      </c>
      <c r="O2260" s="3" t="str">
        <f t="shared" si="431"/>
        <v>Idle</v>
      </c>
      <c r="P2260" s="2">
        <f t="shared" si="424"/>
        <v>0</v>
      </c>
      <c r="Q2260" s="2">
        <f t="shared" si="425"/>
        <v>0</v>
      </c>
      <c r="R2260" s="2">
        <f t="shared" si="426"/>
        <v>0</v>
      </c>
      <c r="S2260" s="2">
        <f t="shared" si="427"/>
        <v>0</v>
      </c>
      <c r="T2260" s="2">
        <f t="shared" si="428"/>
        <v>0</v>
      </c>
      <c r="U2260" s="2">
        <f>IF(O2260="Reg", R2260 * Inputs!$B$7, 0)</f>
        <v>0</v>
      </c>
      <c r="V2260" s="2">
        <f>MAX(F2260 + P2260*Inputs!$B$15 - (Q2260/Inputs!$B$16) - U2260, 0)</f>
        <v>340</v>
      </c>
    </row>
    <row r="2261" spans="1:22" x14ac:dyDescent="0.3">
      <c r="A2261" s="1">
        <v>46117.125</v>
      </c>
      <c r="B2261" s="2">
        <v>0</v>
      </c>
      <c r="C2261" s="2">
        <v>4.6729672657995636</v>
      </c>
      <c r="D2261" s="2">
        <f t="shared" si="420"/>
        <v>36.289279314826437</v>
      </c>
      <c r="E2261" s="2">
        <f t="shared" si="421"/>
        <v>0</v>
      </c>
      <c r="F2261" s="2">
        <f t="shared" si="429"/>
        <v>340</v>
      </c>
      <c r="G2261" s="2">
        <f t="shared" si="430"/>
        <v>0</v>
      </c>
      <c r="H2261" s="2">
        <f>MIN(Inputs!$B$2, (Inputs!$B$14 - F2261)/Inputs!$B$15)</f>
        <v>0</v>
      </c>
      <c r="I2261" s="2">
        <f>MAX(MIN(Inputs!$B$2, F2261*Inputs!$B$16, Inputs!$B$14*Inputs!$B$4 - G2261), 0)</f>
        <v>170</v>
      </c>
      <c r="J2261" s="2">
        <f>MAX(MIN(Inputs!$B$2, F2261*Inputs!$B$16, (Inputs!$B$14-F2261)/Inputs!$B$15)*Inputs!$B$9, 0)</f>
        <v>0</v>
      </c>
      <c r="K2261" s="2">
        <f>MAX(E2261*Inputs!$B$5 - B2261 - Inputs!$B$8, 0) * H2261</f>
        <v>0</v>
      </c>
      <c r="L2261" s="2">
        <f>IF(B2261 &gt;= D2261*Inputs!$B$10, MAX(B2261 - E2261/Inputs!$B$5 - Inputs!$B$8, 0) * I2261, 0)</f>
        <v>0</v>
      </c>
      <c r="M2261" s="2">
        <f t="shared" si="422"/>
        <v>0</v>
      </c>
      <c r="N2261" s="3" t="str">
        <f t="shared" si="423"/>
        <v>Idle</v>
      </c>
      <c r="O2261" s="3" t="str">
        <f t="shared" si="431"/>
        <v>Idle</v>
      </c>
      <c r="P2261" s="2">
        <f t="shared" si="424"/>
        <v>0</v>
      </c>
      <c r="Q2261" s="2">
        <f t="shared" si="425"/>
        <v>0</v>
      </c>
      <c r="R2261" s="2">
        <f t="shared" si="426"/>
        <v>0</v>
      </c>
      <c r="S2261" s="2">
        <f t="shared" si="427"/>
        <v>0</v>
      </c>
      <c r="T2261" s="2">
        <f t="shared" si="428"/>
        <v>0</v>
      </c>
      <c r="U2261" s="2">
        <f>IF(O2261="Reg", R2261 * Inputs!$B$7, 0)</f>
        <v>0</v>
      </c>
      <c r="V2261" s="2">
        <f>MAX(F2261 + P2261*Inputs!$B$15 - (Q2261/Inputs!$B$16) - U2261, 0)</f>
        <v>340</v>
      </c>
    </row>
    <row r="2262" spans="1:22" x14ac:dyDescent="0.3">
      <c r="A2262" s="1">
        <v>46117.166666666657</v>
      </c>
      <c r="B2262" s="2">
        <v>0</v>
      </c>
      <c r="C2262" s="2">
        <v>31.677956558674989</v>
      </c>
      <c r="D2262" s="2">
        <f t="shared" si="420"/>
        <v>36.289279314826437</v>
      </c>
      <c r="E2262" s="2">
        <f t="shared" si="421"/>
        <v>0.34621393793839933</v>
      </c>
      <c r="F2262" s="2">
        <f t="shared" si="429"/>
        <v>340</v>
      </c>
      <c r="G2262" s="2">
        <f t="shared" si="430"/>
        <v>0</v>
      </c>
      <c r="H2262" s="2">
        <f>MIN(Inputs!$B$2, (Inputs!$B$14 - F2262)/Inputs!$B$15)</f>
        <v>0</v>
      </c>
      <c r="I2262" s="2">
        <f>MAX(MIN(Inputs!$B$2, F2262*Inputs!$B$16, Inputs!$B$14*Inputs!$B$4 - G2262), 0)</f>
        <v>170</v>
      </c>
      <c r="J2262" s="2">
        <f>MAX(MIN(Inputs!$B$2, F2262*Inputs!$B$16, (Inputs!$B$14-F2262)/Inputs!$B$15)*Inputs!$B$9, 0)</f>
        <v>0</v>
      </c>
      <c r="K2262" s="2">
        <f>MAX(E2262*Inputs!$B$5 - B2262 - Inputs!$B$8, 0) * H2262</f>
        <v>0</v>
      </c>
      <c r="L2262" s="2">
        <f>IF(B2262 &gt;= D2262*Inputs!$B$10, MAX(B2262 - E2262/Inputs!$B$5 - Inputs!$B$8, 0) * I2262, 0)</f>
        <v>0</v>
      </c>
      <c r="M2262" s="2">
        <f t="shared" si="422"/>
        <v>0</v>
      </c>
      <c r="N2262" s="3" t="str">
        <f t="shared" si="423"/>
        <v>Idle</v>
      </c>
      <c r="O2262" s="3" t="str">
        <f t="shared" si="431"/>
        <v>Idle</v>
      </c>
      <c r="P2262" s="2">
        <f t="shared" si="424"/>
        <v>0</v>
      </c>
      <c r="Q2262" s="2">
        <f t="shared" si="425"/>
        <v>0</v>
      </c>
      <c r="R2262" s="2">
        <f t="shared" si="426"/>
        <v>0</v>
      </c>
      <c r="S2262" s="2">
        <f t="shared" si="427"/>
        <v>0</v>
      </c>
      <c r="T2262" s="2">
        <f t="shared" si="428"/>
        <v>0</v>
      </c>
      <c r="U2262" s="2">
        <f>IF(O2262="Reg", R2262 * Inputs!$B$7, 0)</f>
        <v>0</v>
      </c>
      <c r="V2262" s="2">
        <f>MAX(F2262 + P2262*Inputs!$B$15 - (Q2262/Inputs!$B$16) - U2262, 0)</f>
        <v>340</v>
      </c>
    </row>
    <row r="2263" spans="1:22" x14ac:dyDescent="0.3">
      <c r="A2263" s="1">
        <v>46117.208333333343</v>
      </c>
      <c r="B2263" s="2">
        <v>0</v>
      </c>
      <c r="C2263" s="2">
        <v>5.6851328291284036</v>
      </c>
      <c r="D2263" s="2">
        <f t="shared" si="420"/>
        <v>36.289279314826437</v>
      </c>
      <c r="E2263" s="2">
        <f t="shared" si="421"/>
        <v>2.427537964406731</v>
      </c>
      <c r="F2263" s="2">
        <f t="shared" si="429"/>
        <v>340</v>
      </c>
      <c r="G2263" s="2">
        <f t="shared" si="430"/>
        <v>0</v>
      </c>
      <c r="H2263" s="2">
        <f>MIN(Inputs!$B$2, (Inputs!$B$14 - F2263)/Inputs!$B$15)</f>
        <v>0</v>
      </c>
      <c r="I2263" s="2">
        <f>MAX(MIN(Inputs!$B$2, F2263*Inputs!$B$16, Inputs!$B$14*Inputs!$B$4 - G2263), 0)</f>
        <v>170</v>
      </c>
      <c r="J2263" s="2">
        <f>MAX(MIN(Inputs!$B$2, F2263*Inputs!$B$16, (Inputs!$B$14-F2263)/Inputs!$B$15)*Inputs!$B$9, 0)</f>
        <v>0</v>
      </c>
      <c r="K2263" s="2">
        <f>MAX(E2263*Inputs!$B$5 - B2263 - Inputs!$B$8, 0) * H2263</f>
        <v>0</v>
      </c>
      <c r="L2263" s="2">
        <f>IF(B2263 &gt;= D2263*Inputs!$B$10, MAX(B2263 - E2263/Inputs!$B$5 - Inputs!$B$8, 0) * I2263, 0)</f>
        <v>0</v>
      </c>
      <c r="M2263" s="2">
        <f t="shared" si="422"/>
        <v>0</v>
      </c>
      <c r="N2263" s="3" t="str">
        <f t="shared" si="423"/>
        <v>Idle</v>
      </c>
      <c r="O2263" s="3" t="str">
        <f t="shared" si="431"/>
        <v>Idle</v>
      </c>
      <c r="P2263" s="2">
        <f t="shared" si="424"/>
        <v>0</v>
      </c>
      <c r="Q2263" s="2">
        <f t="shared" si="425"/>
        <v>0</v>
      </c>
      <c r="R2263" s="2">
        <f t="shared" si="426"/>
        <v>0</v>
      </c>
      <c r="S2263" s="2">
        <f t="shared" si="427"/>
        <v>0</v>
      </c>
      <c r="T2263" s="2">
        <f t="shared" si="428"/>
        <v>0</v>
      </c>
      <c r="U2263" s="2">
        <f>IF(O2263="Reg", R2263 * Inputs!$B$7, 0)</f>
        <v>0</v>
      </c>
      <c r="V2263" s="2">
        <f>MAX(F2263 + P2263*Inputs!$B$15 - (Q2263/Inputs!$B$16) - U2263, 0)</f>
        <v>340</v>
      </c>
    </row>
    <row r="2264" spans="1:22" x14ac:dyDescent="0.3">
      <c r="A2264" s="1">
        <v>46117.25</v>
      </c>
      <c r="B2264" s="2">
        <v>0</v>
      </c>
      <c r="C2264" s="2">
        <v>1.7657256941881341</v>
      </c>
      <c r="D2264" s="2">
        <f t="shared" si="420"/>
        <v>36.289279314826437</v>
      </c>
      <c r="E2264" s="2">
        <f t="shared" si="421"/>
        <v>5.9313410534364097</v>
      </c>
      <c r="F2264" s="2">
        <f t="shared" si="429"/>
        <v>340</v>
      </c>
      <c r="G2264" s="2">
        <f t="shared" si="430"/>
        <v>0</v>
      </c>
      <c r="H2264" s="2">
        <f>MIN(Inputs!$B$2, (Inputs!$B$14 - F2264)/Inputs!$B$15)</f>
        <v>0</v>
      </c>
      <c r="I2264" s="2">
        <f>MAX(MIN(Inputs!$B$2, F2264*Inputs!$B$16, Inputs!$B$14*Inputs!$B$4 - G2264), 0)</f>
        <v>170</v>
      </c>
      <c r="J2264" s="2">
        <f>MAX(MIN(Inputs!$B$2, F2264*Inputs!$B$16, (Inputs!$B$14-F2264)/Inputs!$B$15)*Inputs!$B$9, 0)</f>
        <v>0</v>
      </c>
      <c r="K2264" s="2">
        <f>MAX(E2264*Inputs!$B$5 - B2264 - Inputs!$B$8, 0) * H2264</f>
        <v>0</v>
      </c>
      <c r="L2264" s="2">
        <f>IF(B2264 &gt;= D2264*Inputs!$B$10, MAX(B2264 - E2264/Inputs!$B$5 - Inputs!$B$8, 0) * I2264, 0)</f>
        <v>0</v>
      </c>
      <c r="M2264" s="2">
        <f t="shared" si="422"/>
        <v>0</v>
      </c>
      <c r="N2264" s="3" t="str">
        <f t="shared" si="423"/>
        <v>Idle</v>
      </c>
      <c r="O2264" s="3" t="str">
        <f t="shared" si="431"/>
        <v>Idle</v>
      </c>
      <c r="P2264" s="2">
        <f t="shared" si="424"/>
        <v>0</v>
      </c>
      <c r="Q2264" s="2">
        <f t="shared" si="425"/>
        <v>0</v>
      </c>
      <c r="R2264" s="2">
        <f t="shared" si="426"/>
        <v>0</v>
      </c>
      <c r="S2264" s="2">
        <f t="shared" si="427"/>
        <v>0</v>
      </c>
      <c r="T2264" s="2">
        <f t="shared" si="428"/>
        <v>0</v>
      </c>
      <c r="U2264" s="2">
        <f>IF(O2264="Reg", R2264 * Inputs!$B$7, 0)</f>
        <v>0</v>
      </c>
      <c r="V2264" s="2">
        <f>MAX(F2264 + P2264*Inputs!$B$15 - (Q2264/Inputs!$B$16) - U2264, 0)</f>
        <v>340</v>
      </c>
    </row>
    <row r="2265" spans="1:22" x14ac:dyDescent="0.3">
      <c r="A2265" s="1">
        <v>46117.291666666657</v>
      </c>
      <c r="B2265" s="2">
        <v>0</v>
      </c>
      <c r="C2265" s="2">
        <v>2.2605581315659018</v>
      </c>
      <c r="D2265" s="2">
        <f t="shared" si="420"/>
        <v>36.289279314826437</v>
      </c>
      <c r="E2265" s="2">
        <f t="shared" si="421"/>
        <v>11.849791499351829</v>
      </c>
      <c r="F2265" s="2">
        <f t="shared" si="429"/>
        <v>340</v>
      </c>
      <c r="G2265" s="2">
        <f t="shared" si="430"/>
        <v>0</v>
      </c>
      <c r="H2265" s="2">
        <f>MIN(Inputs!$B$2, (Inputs!$B$14 - F2265)/Inputs!$B$15)</f>
        <v>0</v>
      </c>
      <c r="I2265" s="2">
        <f>MAX(MIN(Inputs!$B$2, F2265*Inputs!$B$16, Inputs!$B$14*Inputs!$B$4 - G2265), 0)</f>
        <v>170</v>
      </c>
      <c r="J2265" s="2">
        <f>MAX(MIN(Inputs!$B$2, F2265*Inputs!$B$16, (Inputs!$B$14-F2265)/Inputs!$B$15)*Inputs!$B$9, 0)</f>
        <v>0</v>
      </c>
      <c r="K2265" s="2">
        <f>MAX(E2265*Inputs!$B$5 - B2265 - Inputs!$B$8, 0) * H2265</f>
        <v>0</v>
      </c>
      <c r="L2265" s="2">
        <f>IF(B2265 &gt;= D2265*Inputs!$B$10, MAX(B2265 - E2265/Inputs!$B$5 - Inputs!$B$8, 0) * I2265, 0)</f>
        <v>0</v>
      </c>
      <c r="M2265" s="2">
        <f t="shared" si="422"/>
        <v>0</v>
      </c>
      <c r="N2265" s="3" t="str">
        <f t="shared" si="423"/>
        <v>Idle</v>
      </c>
      <c r="O2265" s="3" t="str">
        <f t="shared" si="431"/>
        <v>Idle</v>
      </c>
      <c r="P2265" s="2">
        <f t="shared" si="424"/>
        <v>0</v>
      </c>
      <c r="Q2265" s="2">
        <f t="shared" si="425"/>
        <v>0</v>
      </c>
      <c r="R2265" s="2">
        <f t="shared" si="426"/>
        <v>0</v>
      </c>
      <c r="S2265" s="2">
        <f t="shared" si="427"/>
        <v>0</v>
      </c>
      <c r="T2265" s="2">
        <f t="shared" si="428"/>
        <v>0</v>
      </c>
      <c r="U2265" s="2">
        <f>IF(O2265="Reg", R2265 * Inputs!$B$7, 0)</f>
        <v>0</v>
      </c>
      <c r="V2265" s="2">
        <f>MAX(F2265 + P2265*Inputs!$B$15 - (Q2265/Inputs!$B$16) - U2265, 0)</f>
        <v>340</v>
      </c>
    </row>
    <row r="2266" spans="1:22" x14ac:dyDescent="0.3">
      <c r="A2266" s="1">
        <v>46117.333333333343</v>
      </c>
      <c r="B2266" s="2">
        <v>0</v>
      </c>
      <c r="C2266" s="2">
        <v>19.055215965987401</v>
      </c>
      <c r="D2266" s="2">
        <f t="shared" si="420"/>
        <v>36.289279314826437</v>
      </c>
      <c r="E2266" s="2">
        <f t="shared" si="421"/>
        <v>19.125026822068836</v>
      </c>
      <c r="F2266" s="2">
        <f t="shared" si="429"/>
        <v>340</v>
      </c>
      <c r="G2266" s="2">
        <f t="shared" si="430"/>
        <v>0</v>
      </c>
      <c r="H2266" s="2">
        <f>MIN(Inputs!$B$2, (Inputs!$B$14 - F2266)/Inputs!$B$15)</f>
        <v>0</v>
      </c>
      <c r="I2266" s="2">
        <f>MAX(MIN(Inputs!$B$2, F2266*Inputs!$B$16, Inputs!$B$14*Inputs!$B$4 - G2266), 0)</f>
        <v>170</v>
      </c>
      <c r="J2266" s="2">
        <f>MAX(MIN(Inputs!$B$2, F2266*Inputs!$B$16, (Inputs!$B$14-F2266)/Inputs!$B$15)*Inputs!$B$9, 0)</f>
        <v>0</v>
      </c>
      <c r="K2266" s="2">
        <f>MAX(E2266*Inputs!$B$5 - B2266 - Inputs!$B$8, 0) * H2266</f>
        <v>0</v>
      </c>
      <c r="L2266" s="2">
        <f>IF(B2266 &gt;= D2266*Inputs!$B$10, MAX(B2266 - E2266/Inputs!$B$5 - Inputs!$B$8, 0) * I2266, 0)</f>
        <v>0</v>
      </c>
      <c r="M2266" s="2">
        <f t="shared" si="422"/>
        <v>0</v>
      </c>
      <c r="N2266" s="3" t="str">
        <f t="shared" si="423"/>
        <v>Idle</v>
      </c>
      <c r="O2266" s="3" t="str">
        <f t="shared" si="431"/>
        <v>Idle</v>
      </c>
      <c r="P2266" s="2">
        <f t="shared" si="424"/>
        <v>0</v>
      </c>
      <c r="Q2266" s="2">
        <f t="shared" si="425"/>
        <v>0</v>
      </c>
      <c r="R2266" s="2">
        <f t="shared" si="426"/>
        <v>0</v>
      </c>
      <c r="S2266" s="2">
        <f t="shared" si="427"/>
        <v>0</v>
      </c>
      <c r="T2266" s="2">
        <f t="shared" si="428"/>
        <v>0</v>
      </c>
      <c r="U2266" s="2">
        <f>IF(O2266="Reg", R2266 * Inputs!$B$7, 0)</f>
        <v>0</v>
      </c>
      <c r="V2266" s="2">
        <f>MAX(F2266 + P2266*Inputs!$B$15 - (Q2266/Inputs!$B$16) - U2266, 0)</f>
        <v>340</v>
      </c>
    </row>
    <row r="2267" spans="1:22" x14ac:dyDescent="0.3">
      <c r="A2267" s="1">
        <v>46117.375</v>
      </c>
      <c r="B2267" s="2">
        <v>2.0772836276303961</v>
      </c>
      <c r="C2267" s="2">
        <v>9.4177701733422268</v>
      </c>
      <c r="D2267" s="2">
        <f t="shared" si="420"/>
        <v>36.289279314826437</v>
      </c>
      <c r="E2267" s="2">
        <f t="shared" si="421"/>
        <v>44.964034251503165</v>
      </c>
      <c r="F2267" s="2">
        <f t="shared" si="429"/>
        <v>340</v>
      </c>
      <c r="G2267" s="2">
        <f t="shared" si="430"/>
        <v>0</v>
      </c>
      <c r="H2267" s="2">
        <f>MIN(Inputs!$B$2, (Inputs!$B$14 - F2267)/Inputs!$B$15)</f>
        <v>0</v>
      </c>
      <c r="I2267" s="2">
        <f>MAX(MIN(Inputs!$B$2, F2267*Inputs!$B$16, Inputs!$B$14*Inputs!$B$4 - G2267), 0)</f>
        <v>170</v>
      </c>
      <c r="J2267" s="2">
        <f>MAX(MIN(Inputs!$B$2, F2267*Inputs!$B$16, (Inputs!$B$14-F2267)/Inputs!$B$15)*Inputs!$B$9, 0)</f>
        <v>0</v>
      </c>
      <c r="K2267" s="2">
        <f>MAX(E2267*Inputs!$B$5 - B2267 - Inputs!$B$8, 0) * H2267</f>
        <v>0</v>
      </c>
      <c r="L2267" s="2">
        <f>IF(B2267 &gt;= D2267*Inputs!$B$10, MAX(B2267 - E2267/Inputs!$B$5 - Inputs!$B$8, 0) * I2267, 0)</f>
        <v>0</v>
      </c>
      <c r="M2267" s="2">
        <f t="shared" si="422"/>
        <v>0</v>
      </c>
      <c r="N2267" s="3" t="str">
        <f t="shared" si="423"/>
        <v>Idle</v>
      </c>
      <c r="O2267" s="3" t="str">
        <f t="shared" si="431"/>
        <v>Idle</v>
      </c>
      <c r="P2267" s="2">
        <f t="shared" si="424"/>
        <v>0</v>
      </c>
      <c r="Q2267" s="2">
        <f t="shared" si="425"/>
        <v>0</v>
      </c>
      <c r="R2267" s="2">
        <f t="shared" si="426"/>
        <v>0</v>
      </c>
      <c r="S2267" s="2">
        <f t="shared" si="427"/>
        <v>0</v>
      </c>
      <c r="T2267" s="2">
        <f t="shared" si="428"/>
        <v>0</v>
      </c>
      <c r="U2267" s="2">
        <f>IF(O2267="Reg", R2267 * Inputs!$B$7, 0)</f>
        <v>0</v>
      </c>
      <c r="V2267" s="2">
        <f>MAX(F2267 + P2267*Inputs!$B$15 - (Q2267/Inputs!$B$16) - U2267, 0)</f>
        <v>340</v>
      </c>
    </row>
    <row r="2268" spans="1:22" x14ac:dyDescent="0.3">
      <c r="A2268" s="1">
        <v>46117.416666666657</v>
      </c>
      <c r="B2268" s="2">
        <v>12.48794415880999</v>
      </c>
      <c r="C2268" s="2">
        <v>5.2818739709146643</v>
      </c>
      <c r="D2268" s="2">
        <f t="shared" si="420"/>
        <v>36.289279314826437</v>
      </c>
      <c r="E2268" s="2">
        <f t="shared" si="421"/>
        <v>54.136643771327954</v>
      </c>
      <c r="F2268" s="2">
        <f t="shared" si="429"/>
        <v>340</v>
      </c>
      <c r="G2268" s="2">
        <f t="shared" si="430"/>
        <v>0</v>
      </c>
      <c r="H2268" s="2">
        <f>MIN(Inputs!$B$2, (Inputs!$B$14 - F2268)/Inputs!$B$15)</f>
        <v>0</v>
      </c>
      <c r="I2268" s="2">
        <f>MAX(MIN(Inputs!$B$2, F2268*Inputs!$B$16, Inputs!$B$14*Inputs!$B$4 - G2268), 0)</f>
        <v>170</v>
      </c>
      <c r="J2268" s="2">
        <f>MAX(MIN(Inputs!$B$2, F2268*Inputs!$B$16, (Inputs!$B$14-F2268)/Inputs!$B$15)*Inputs!$B$9, 0)</f>
        <v>0</v>
      </c>
      <c r="K2268" s="2">
        <f>MAX(E2268*Inputs!$B$5 - B2268 - Inputs!$B$8, 0) * H2268</f>
        <v>0</v>
      </c>
      <c r="L2268" s="2">
        <f>IF(B2268 &gt;= D2268*Inputs!$B$10, MAX(B2268 - E2268/Inputs!$B$5 - Inputs!$B$8, 0) * I2268, 0)</f>
        <v>0</v>
      </c>
      <c r="M2268" s="2">
        <f t="shared" si="422"/>
        <v>0</v>
      </c>
      <c r="N2268" s="3" t="str">
        <f t="shared" si="423"/>
        <v>Idle</v>
      </c>
      <c r="O2268" s="3" t="str">
        <f t="shared" si="431"/>
        <v>Idle</v>
      </c>
      <c r="P2268" s="2">
        <f t="shared" si="424"/>
        <v>0</v>
      </c>
      <c r="Q2268" s="2">
        <f t="shared" si="425"/>
        <v>0</v>
      </c>
      <c r="R2268" s="2">
        <f t="shared" si="426"/>
        <v>0</v>
      </c>
      <c r="S2268" s="2">
        <f t="shared" si="427"/>
        <v>0</v>
      </c>
      <c r="T2268" s="2">
        <f t="shared" si="428"/>
        <v>0</v>
      </c>
      <c r="U2268" s="2">
        <f>IF(O2268="Reg", R2268 * Inputs!$B$7, 0)</f>
        <v>0</v>
      </c>
      <c r="V2268" s="2">
        <f>MAX(F2268 + P2268*Inputs!$B$15 - (Q2268/Inputs!$B$16) - U2268, 0)</f>
        <v>340</v>
      </c>
    </row>
    <row r="2269" spans="1:22" x14ac:dyDescent="0.3">
      <c r="A2269" s="1">
        <v>46117.458333333343</v>
      </c>
      <c r="B2269" s="2">
        <v>21.022818534178079</v>
      </c>
      <c r="C2269" s="2">
        <v>16.507444192965782</v>
      </c>
      <c r="D2269" s="2">
        <f t="shared" si="420"/>
        <v>36.289279314826437</v>
      </c>
      <c r="E2269" s="2">
        <f t="shared" si="421"/>
        <v>62.758762037119745</v>
      </c>
      <c r="F2269" s="2">
        <f t="shared" si="429"/>
        <v>340</v>
      </c>
      <c r="G2269" s="2">
        <f t="shared" si="430"/>
        <v>0</v>
      </c>
      <c r="H2269" s="2">
        <f>MIN(Inputs!$B$2, (Inputs!$B$14 - F2269)/Inputs!$B$15)</f>
        <v>0</v>
      </c>
      <c r="I2269" s="2">
        <f>MAX(MIN(Inputs!$B$2, F2269*Inputs!$B$16, Inputs!$B$14*Inputs!$B$4 - G2269), 0)</f>
        <v>170</v>
      </c>
      <c r="J2269" s="2">
        <f>MAX(MIN(Inputs!$B$2, F2269*Inputs!$B$16, (Inputs!$B$14-F2269)/Inputs!$B$15)*Inputs!$B$9, 0)</f>
        <v>0</v>
      </c>
      <c r="K2269" s="2">
        <f>MAX(E2269*Inputs!$B$5 - B2269 - Inputs!$B$8, 0) * H2269</f>
        <v>0</v>
      </c>
      <c r="L2269" s="2">
        <f>IF(B2269 &gt;= D2269*Inputs!$B$10, MAX(B2269 - E2269/Inputs!$B$5 - Inputs!$B$8, 0) * I2269, 0)</f>
        <v>0</v>
      </c>
      <c r="M2269" s="2">
        <f t="shared" si="422"/>
        <v>0</v>
      </c>
      <c r="N2269" s="3" t="str">
        <f t="shared" si="423"/>
        <v>Idle</v>
      </c>
      <c r="O2269" s="3" t="str">
        <f t="shared" si="431"/>
        <v>Idle</v>
      </c>
      <c r="P2269" s="2">
        <f t="shared" si="424"/>
        <v>0</v>
      </c>
      <c r="Q2269" s="2">
        <f t="shared" si="425"/>
        <v>0</v>
      </c>
      <c r="R2269" s="2">
        <f t="shared" si="426"/>
        <v>0</v>
      </c>
      <c r="S2269" s="2">
        <f t="shared" si="427"/>
        <v>0</v>
      </c>
      <c r="T2269" s="2">
        <f t="shared" si="428"/>
        <v>0</v>
      </c>
      <c r="U2269" s="2">
        <f>IF(O2269="Reg", R2269 * Inputs!$B$7, 0)</f>
        <v>0</v>
      </c>
      <c r="V2269" s="2">
        <f>MAX(F2269 + P2269*Inputs!$B$15 - (Q2269/Inputs!$B$16) - U2269, 0)</f>
        <v>340</v>
      </c>
    </row>
    <row r="2270" spans="1:22" x14ac:dyDescent="0.3">
      <c r="A2270" s="1">
        <v>46117.5</v>
      </c>
      <c r="B2270" s="2">
        <v>35.510702675492517</v>
      </c>
      <c r="C2270" s="2">
        <v>4.2460330219313498</v>
      </c>
      <c r="D2270" s="2">
        <f t="shared" si="420"/>
        <v>36.289279314826437</v>
      </c>
      <c r="E2270" s="2">
        <f t="shared" si="421"/>
        <v>71.491054406051461</v>
      </c>
      <c r="F2270" s="2">
        <f t="shared" si="429"/>
        <v>340</v>
      </c>
      <c r="G2270" s="2">
        <f t="shared" si="430"/>
        <v>0</v>
      </c>
      <c r="H2270" s="2">
        <f>MIN(Inputs!$B$2, (Inputs!$B$14 - F2270)/Inputs!$B$15)</f>
        <v>0</v>
      </c>
      <c r="I2270" s="2">
        <f>MAX(MIN(Inputs!$B$2, F2270*Inputs!$B$16, Inputs!$B$14*Inputs!$B$4 - G2270), 0)</f>
        <v>170</v>
      </c>
      <c r="J2270" s="2">
        <f>MAX(MIN(Inputs!$B$2, F2270*Inputs!$B$16, (Inputs!$B$14-F2270)/Inputs!$B$15)*Inputs!$B$9, 0)</f>
        <v>0</v>
      </c>
      <c r="K2270" s="2">
        <f>MAX(E2270*Inputs!$B$5 - B2270 - Inputs!$B$8, 0) * H2270</f>
        <v>0</v>
      </c>
      <c r="L2270" s="2">
        <f>IF(B2270 &gt;= D2270*Inputs!$B$10, MAX(B2270 - E2270/Inputs!$B$5 - Inputs!$B$8, 0) * I2270, 0)</f>
        <v>0</v>
      </c>
      <c r="M2270" s="2">
        <f t="shared" si="422"/>
        <v>0</v>
      </c>
      <c r="N2270" s="3" t="str">
        <f t="shared" si="423"/>
        <v>Idle</v>
      </c>
      <c r="O2270" s="3" t="str">
        <f t="shared" si="431"/>
        <v>Idle</v>
      </c>
      <c r="P2270" s="2">
        <f t="shared" si="424"/>
        <v>0</v>
      </c>
      <c r="Q2270" s="2">
        <f t="shared" si="425"/>
        <v>0</v>
      </c>
      <c r="R2270" s="2">
        <f t="shared" si="426"/>
        <v>0</v>
      </c>
      <c r="S2270" s="2">
        <f t="shared" si="427"/>
        <v>0</v>
      </c>
      <c r="T2270" s="2">
        <f t="shared" si="428"/>
        <v>0</v>
      </c>
      <c r="U2270" s="2">
        <f>IF(O2270="Reg", R2270 * Inputs!$B$7, 0)</f>
        <v>0</v>
      </c>
      <c r="V2270" s="2">
        <f>MAX(F2270 + P2270*Inputs!$B$15 - (Q2270/Inputs!$B$16) - U2270, 0)</f>
        <v>340</v>
      </c>
    </row>
    <row r="2271" spans="1:22" x14ac:dyDescent="0.3">
      <c r="A2271" s="1">
        <v>46117.541666666657</v>
      </c>
      <c r="B2271" s="2">
        <v>43.651411936302047</v>
      </c>
      <c r="C2271" s="2">
        <v>8.3645456239510469</v>
      </c>
      <c r="D2271" s="2">
        <f t="shared" si="420"/>
        <v>36.289279314826437</v>
      </c>
      <c r="E2271" s="2">
        <f t="shared" si="421"/>
        <v>77.077924389842551</v>
      </c>
      <c r="F2271" s="2">
        <f t="shared" si="429"/>
        <v>340</v>
      </c>
      <c r="G2271" s="2">
        <f t="shared" si="430"/>
        <v>0</v>
      </c>
      <c r="H2271" s="2">
        <f>MIN(Inputs!$B$2, (Inputs!$B$14 - F2271)/Inputs!$B$15)</f>
        <v>0</v>
      </c>
      <c r="I2271" s="2">
        <f>MAX(MIN(Inputs!$B$2, F2271*Inputs!$B$16, Inputs!$B$14*Inputs!$B$4 - G2271), 0)</f>
        <v>170</v>
      </c>
      <c r="J2271" s="2">
        <f>MAX(MIN(Inputs!$B$2, F2271*Inputs!$B$16, (Inputs!$B$14-F2271)/Inputs!$B$15)*Inputs!$B$9, 0)</f>
        <v>0</v>
      </c>
      <c r="K2271" s="2">
        <f>MAX(E2271*Inputs!$B$5 - B2271 - Inputs!$B$8, 0) * H2271</f>
        <v>0</v>
      </c>
      <c r="L2271" s="2">
        <f>IF(B2271 &gt;= D2271*Inputs!$B$10, MAX(B2271 - E2271/Inputs!$B$5 - Inputs!$B$8, 0) * I2271, 0)</f>
        <v>0</v>
      </c>
      <c r="M2271" s="2">
        <f t="shared" si="422"/>
        <v>0</v>
      </c>
      <c r="N2271" s="3" t="str">
        <f t="shared" si="423"/>
        <v>Idle</v>
      </c>
      <c r="O2271" s="3" t="str">
        <f t="shared" si="431"/>
        <v>Idle</v>
      </c>
      <c r="P2271" s="2">
        <f t="shared" si="424"/>
        <v>0</v>
      </c>
      <c r="Q2271" s="2">
        <f t="shared" si="425"/>
        <v>0</v>
      </c>
      <c r="R2271" s="2">
        <f t="shared" si="426"/>
        <v>0</v>
      </c>
      <c r="S2271" s="2">
        <f t="shared" si="427"/>
        <v>0</v>
      </c>
      <c r="T2271" s="2">
        <f t="shared" si="428"/>
        <v>0</v>
      </c>
      <c r="U2271" s="2">
        <f>IF(O2271="Reg", R2271 * Inputs!$B$7, 0)</f>
        <v>0</v>
      </c>
      <c r="V2271" s="2">
        <f>MAX(F2271 + P2271*Inputs!$B$15 - (Q2271/Inputs!$B$16) - U2271, 0)</f>
        <v>340</v>
      </c>
    </row>
    <row r="2272" spans="1:22" x14ac:dyDescent="0.3">
      <c r="A2272" s="1">
        <v>46117.583333333343</v>
      </c>
      <c r="B2272" s="2">
        <v>155.03404457660599</v>
      </c>
      <c r="C2272" s="2">
        <v>5.8794534421683737</v>
      </c>
      <c r="D2272" s="2">
        <f t="shared" si="420"/>
        <v>36.289279314826437</v>
      </c>
      <c r="E2272" s="2">
        <f t="shared" si="421"/>
        <v>81.126646215420863</v>
      </c>
      <c r="F2272" s="2">
        <f t="shared" si="429"/>
        <v>340</v>
      </c>
      <c r="G2272" s="2">
        <f t="shared" si="430"/>
        <v>0</v>
      </c>
      <c r="H2272" s="2">
        <f>MIN(Inputs!$B$2, (Inputs!$B$14 - F2272)/Inputs!$B$15)</f>
        <v>0</v>
      </c>
      <c r="I2272" s="2">
        <f>MAX(MIN(Inputs!$B$2, F2272*Inputs!$B$16, Inputs!$B$14*Inputs!$B$4 - G2272), 0)</f>
        <v>170</v>
      </c>
      <c r="J2272" s="2">
        <f>MAX(MIN(Inputs!$B$2, F2272*Inputs!$B$16, (Inputs!$B$14-F2272)/Inputs!$B$15)*Inputs!$B$9, 0)</f>
        <v>0</v>
      </c>
      <c r="K2272" s="2">
        <f>MAX(E2272*Inputs!$B$5 - B2272 - Inputs!$B$8, 0) * H2272</f>
        <v>0</v>
      </c>
      <c r="L2272" s="2">
        <f>IF(B2272 &gt;= D2272*Inputs!$B$10, MAX(B2272 - E2272/Inputs!$B$5 - Inputs!$B$8, 0) * I2272, 0)</f>
        <v>7283.5945591348973</v>
      </c>
      <c r="M2272" s="2">
        <f t="shared" si="422"/>
        <v>0</v>
      </c>
      <c r="N2272" s="3" t="str">
        <f t="shared" si="423"/>
        <v>Discharge</v>
      </c>
      <c r="O2272" s="3" t="str">
        <f t="shared" si="431"/>
        <v>Discharge</v>
      </c>
      <c r="P2272" s="2">
        <f t="shared" si="424"/>
        <v>0</v>
      </c>
      <c r="Q2272" s="2">
        <f t="shared" si="425"/>
        <v>170</v>
      </c>
      <c r="R2272" s="2">
        <f t="shared" si="426"/>
        <v>0</v>
      </c>
      <c r="S2272" s="2">
        <f t="shared" si="427"/>
        <v>26355.787578023017</v>
      </c>
      <c r="T2272" s="2">
        <f t="shared" si="428"/>
        <v>0</v>
      </c>
      <c r="U2272" s="2">
        <f>IF(O2272="Reg", R2272 * Inputs!$B$7, 0)</f>
        <v>0</v>
      </c>
      <c r="V2272" s="2">
        <f>MAX(F2272 + P2272*Inputs!$B$15 - (Q2272/Inputs!$B$16) - U2272, 0)</f>
        <v>170</v>
      </c>
    </row>
    <row r="2273" spans="1:22" x14ac:dyDescent="0.3">
      <c r="A2273" s="1">
        <v>46117.625</v>
      </c>
      <c r="B2273" s="2">
        <v>57.112940746579064</v>
      </c>
      <c r="C2273" s="2">
        <v>8.5128908622410435</v>
      </c>
      <c r="D2273" s="2">
        <f t="shared" si="420"/>
        <v>36.289279314826437</v>
      </c>
      <c r="E2273" s="2">
        <f t="shared" si="421"/>
        <v>66.181299427708893</v>
      </c>
      <c r="F2273" s="2">
        <f t="shared" si="429"/>
        <v>170</v>
      </c>
      <c r="G2273" s="2">
        <f t="shared" si="430"/>
        <v>170</v>
      </c>
      <c r="H2273" s="2">
        <f>MIN(Inputs!$B$2, (Inputs!$B$14 - F2273)/Inputs!$B$15)</f>
        <v>170</v>
      </c>
      <c r="I2273" s="2">
        <f>MAX(MIN(Inputs!$B$2, F2273*Inputs!$B$16, Inputs!$B$14*Inputs!$B$4 - G2273), 0)</f>
        <v>170</v>
      </c>
      <c r="J2273" s="2">
        <f>MAX(MIN(Inputs!$B$2, F2273*Inputs!$B$16, (Inputs!$B$14-F2273)/Inputs!$B$15)*Inputs!$B$9, 0)</f>
        <v>136</v>
      </c>
      <c r="K2273" s="2">
        <f>MAX(E2273*Inputs!$B$5 - B2273 - Inputs!$B$8, 0) * H2273</f>
        <v>0</v>
      </c>
      <c r="L2273" s="2">
        <f>IF(B2273 &gt;= D2273*Inputs!$B$10, MAX(B2273 - E2273/Inputs!$B$5 - Inputs!$B$8, 0) * I2273, 0)</f>
        <v>0</v>
      </c>
      <c r="M2273" s="2">
        <f t="shared" si="422"/>
        <v>1157.753157264782</v>
      </c>
      <c r="N2273" s="3" t="str">
        <f t="shared" si="423"/>
        <v>Reg</v>
      </c>
      <c r="O2273" s="3" t="str">
        <f t="shared" si="431"/>
        <v>Discharge</v>
      </c>
      <c r="P2273" s="2">
        <f t="shared" si="424"/>
        <v>0</v>
      </c>
      <c r="Q2273" s="2">
        <f t="shared" si="425"/>
        <v>170</v>
      </c>
      <c r="R2273" s="2">
        <f t="shared" si="426"/>
        <v>0</v>
      </c>
      <c r="S2273" s="2">
        <f t="shared" si="427"/>
        <v>9709.1999269184416</v>
      </c>
      <c r="T2273" s="2">
        <f t="shared" si="428"/>
        <v>0</v>
      </c>
      <c r="U2273" s="2">
        <f>IF(O2273="Reg", R2273 * Inputs!$B$7, 0)</f>
        <v>0</v>
      </c>
      <c r="V2273" s="2">
        <f>MAX(F2273 + P2273*Inputs!$B$15 - (Q2273/Inputs!$B$16) - U2273, 0)</f>
        <v>0</v>
      </c>
    </row>
    <row r="2274" spans="1:22" x14ac:dyDescent="0.3">
      <c r="A2274" s="1">
        <v>46117.666666666657</v>
      </c>
      <c r="B2274" s="2">
        <v>64.220653753560811</v>
      </c>
      <c r="C2274" s="2">
        <v>0.71167641268722015</v>
      </c>
      <c r="D2274" s="2">
        <f t="shared" si="420"/>
        <v>36.289279314826437</v>
      </c>
      <c r="E2274" s="2">
        <f t="shared" si="421"/>
        <v>66.424647033499312</v>
      </c>
      <c r="F2274" s="2">
        <f t="shared" si="429"/>
        <v>0</v>
      </c>
      <c r="G2274" s="2">
        <f t="shared" si="430"/>
        <v>340</v>
      </c>
      <c r="H2274" s="2">
        <f>MIN(Inputs!$B$2, (Inputs!$B$14 - F2274)/Inputs!$B$15)</f>
        <v>170</v>
      </c>
      <c r="I2274" s="2">
        <f>MAX(MIN(Inputs!$B$2, F2274*Inputs!$B$16, Inputs!$B$14*Inputs!$B$4 - G2274), 0)</f>
        <v>0</v>
      </c>
      <c r="J2274" s="2">
        <f>MAX(MIN(Inputs!$B$2, F2274*Inputs!$B$16, (Inputs!$B$14-F2274)/Inputs!$B$15)*Inputs!$B$9, 0)</f>
        <v>0</v>
      </c>
      <c r="K2274" s="2">
        <f>MAX(E2274*Inputs!$B$5 - B2274 - Inputs!$B$8, 0) * H2274</f>
        <v>0</v>
      </c>
      <c r="L2274" s="2">
        <f>IF(B2274 &gt;= D2274*Inputs!$B$10, MAX(B2274 - E2274/Inputs!$B$5 - Inputs!$B$8, 0) * I2274, 0)</f>
        <v>0</v>
      </c>
      <c r="M2274" s="2">
        <f t="shared" si="422"/>
        <v>0</v>
      </c>
      <c r="N2274" s="3" t="str">
        <f t="shared" si="423"/>
        <v>Idle</v>
      </c>
      <c r="O2274" s="3" t="str">
        <f t="shared" si="431"/>
        <v>Idle</v>
      </c>
      <c r="P2274" s="2">
        <f t="shared" si="424"/>
        <v>0</v>
      </c>
      <c r="Q2274" s="2">
        <f t="shared" si="425"/>
        <v>0</v>
      </c>
      <c r="R2274" s="2">
        <f t="shared" si="426"/>
        <v>0</v>
      </c>
      <c r="S2274" s="2">
        <f t="shared" si="427"/>
        <v>0</v>
      </c>
      <c r="T2274" s="2">
        <f t="shared" si="428"/>
        <v>0</v>
      </c>
      <c r="U2274" s="2">
        <f>IF(O2274="Reg", R2274 * Inputs!$B$7, 0)</f>
        <v>0</v>
      </c>
      <c r="V2274" s="2">
        <f>MAX(F2274 + P2274*Inputs!$B$15 - (Q2274/Inputs!$B$16) - U2274, 0)</f>
        <v>0</v>
      </c>
    </row>
    <row r="2275" spans="1:22" x14ac:dyDescent="0.3">
      <c r="A2275" s="1">
        <v>46117.708333333343</v>
      </c>
      <c r="B2275" s="2">
        <v>73.41657274776837</v>
      </c>
      <c r="C2275" s="2">
        <v>6.8311261662857916</v>
      </c>
      <c r="D2275" s="2">
        <f t="shared" si="420"/>
        <v>36.289279314826437</v>
      </c>
      <c r="E2275" s="2">
        <f t="shared" si="421"/>
        <v>64.330794941714103</v>
      </c>
      <c r="F2275" s="2">
        <f t="shared" si="429"/>
        <v>0</v>
      </c>
      <c r="G2275" s="2">
        <f t="shared" si="430"/>
        <v>340</v>
      </c>
      <c r="H2275" s="2">
        <f>MIN(Inputs!$B$2, (Inputs!$B$14 - F2275)/Inputs!$B$15)</f>
        <v>170</v>
      </c>
      <c r="I2275" s="2">
        <f>MAX(MIN(Inputs!$B$2, F2275*Inputs!$B$16, Inputs!$B$14*Inputs!$B$4 - G2275), 0)</f>
        <v>0</v>
      </c>
      <c r="J2275" s="2">
        <f>MAX(MIN(Inputs!$B$2, F2275*Inputs!$B$16, (Inputs!$B$14-F2275)/Inputs!$B$15)*Inputs!$B$9, 0)</f>
        <v>0</v>
      </c>
      <c r="K2275" s="2">
        <f>MAX(E2275*Inputs!$B$5 - B2275 - Inputs!$B$8, 0) * H2275</f>
        <v>0</v>
      </c>
      <c r="L2275" s="2">
        <f>IF(B2275 &gt;= D2275*Inputs!$B$10, MAX(B2275 - E2275/Inputs!$B$5 - Inputs!$B$8, 0) * I2275, 0)</f>
        <v>0</v>
      </c>
      <c r="M2275" s="2">
        <f t="shared" si="422"/>
        <v>0</v>
      </c>
      <c r="N2275" s="3" t="str">
        <f t="shared" si="423"/>
        <v>Idle</v>
      </c>
      <c r="O2275" s="3" t="str">
        <f t="shared" si="431"/>
        <v>Idle</v>
      </c>
      <c r="P2275" s="2">
        <f t="shared" si="424"/>
        <v>0</v>
      </c>
      <c r="Q2275" s="2">
        <f t="shared" si="425"/>
        <v>0</v>
      </c>
      <c r="R2275" s="2">
        <f t="shared" si="426"/>
        <v>0</v>
      </c>
      <c r="S2275" s="2">
        <f t="shared" si="427"/>
        <v>0</v>
      </c>
      <c r="T2275" s="2">
        <f t="shared" si="428"/>
        <v>0</v>
      </c>
      <c r="U2275" s="2">
        <f>IF(O2275="Reg", R2275 * Inputs!$B$7, 0)</f>
        <v>0</v>
      </c>
      <c r="V2275" s="2">
        <f>MAX(F2275 + P2275*Inputs!$B$15 - (Q2275/Inputs!$B$16) - U2275, 0)</f>
        <v>0</v>
      </c>
    </row>
    <row r="2276" spans="1:22" x14ac:dyDescent="0.3">
      <c r="A2276" s="1">
        <v>46117.75</v>
      </c>
      <c r="B2276" s="2">
        <v>69.031922578238976</v>
      </c>
      <c r="C2276" s="2">
        <v>4.6509029127383092</v>
      </c>
      <c r="D2276" s="2">
        <f t="shared" si="420"/>
        <v>36.289279314826437</v>
      </c>
      <c r="E2276" s="2">
        <f t="shared" si="421"/>
        <v>57.687933892143711</v>
      </c>
      <c r="F2276" s="2">
        <f t="shared" si="429"/>
        <v>0</v>
      </c>
      <c r="G2276" s="2">
        <f t="shared" si="430"/>
        <v>340</v>
      </c>
      <c r="H2276" s="2">
        <f>MIN(Inputs!$B$2, (Inputs!$B$14 - F2276)/Inputs!$B$15)</f>
        <v>170</v>
      </c>
      <c r="I2276" s="2">
        <f>MAX(MIN(Inputs!$B$2, F2276*Inputs!$B$16, Inputs!$B$14*Inputs!$B$4 - G2276), 0)</f>
        <v>0</v>
      </c>
      <c r="J2276" s="2">
        <f>MAX(MIN(Inputs!$B$2, F2276*Inputs!$B$16, (Inputs!$B$14-F2276)/Inputs!$B$15)*Inputs!$B$9, 0)</f>
        <v>0</v>
      </c>
      <c r="K2276" s="2">
        <f>MAX(E2276*Inputs!$B$5 - B2276 - Inputs!$B$8, 0) * H2276</f>
        <v>0</v>
      </c>
      <c r="L2276" s="2">
        <f>IF(B2276 &gt;= D2276*Inputs!$B$10, MAX(B2276 - E2276/Inputs!$B$5 - Inputs!$B$8, 0) * I2276, 0)</f>
        <v>0</v>
      </c>
      <c r="M2276" s="2">
        <f t="shared" si="422"/>
        <v>0</v>
      </c>
      <c r="N2276" s="3" t="str">
        <f t="shared" si="423"/>
        <v>Idle</v>
      </c>
      <c r="O2276" s="3" t="str">
        <f t="shared" si="431"/>
        <v>Idle</v>
      </c>
      <c r="P2276" s="2">
        <f t="shared" si="424"/>
        <v>0</v>
      </c>
      <c r="Q2276" s="2">
        <f t="shared" si="425"/>
        <v>0</v>
      </c>
      <c r="R2276" s="2">
        <f t="shared" si="426"/>
        <v>0</v>
      </c>
      <c r="S2276" s="2">
        <f t="shared" si="427"/>
        <v>0</v>
      </c>
      <c r="T2276" s="2">
        <f t="shared" si="428"/>
        <v>0</v>
      </c>
      <c r="U2276" s="2">
        <f>IF(O2276="Reg", R2276 * Inputs!$B$7, 0)</f>
        <v>0</v>
      </c>
      <c r="V2276" s="2">
        <f>MAX(F2276 + P2276*Inputs!$B$15 - (Q2276/Inputs!$B$16) - U2276, 0)</f>
        <v>0</v>
      </c>
    </row>
    <row r="2277" spans="1:22" x14ac:dyDescent="0.3">
      <c r="A2277" s="1">
        <v>46117.791666666657</v>
      </c>
      <c r="B2277" s="2">
        <v>67.943742889772039</v>
      </c>
      <c r="C2277" s="2">
        <v>2.4477745081708</v>
      </c>
      <c r="D2277" s="2">
        <f t="shared" si="420"/>
        <v>36.289279314826437</v>
      </c>
      <c r="E2277" s="2">
        <f t="shared" si="421"/>
        <v>50.686284602442022</v>
      </c>
      <c r="F2277" s="2">
        <f t="shared" si="429"/>
        <v>0</v>
      </c>
      <c r="G2277" s="2">
        <f t="shared" si="430"/>
        <v>340</v>
      </c>
      <c r="H2277" s="2">
        <f>MIN(Inputs!$B$2, (Inputs!$B$14 - F2277)/Inputs!$B$15)</f>
        <v>170</v>
      </c>
      <c r="I2277" s="2">
        <f>MAX(MIN(Inputs!$B$2, F2277*Inputs!$B$16, Inputs!$B$14*Inputs!$B$4 - G2277), 0)</f>
        <v>0</v>
      </c>
      <c r="J2277" s="2">
        <f>MAX(MIN(Inputs!$B$2, F2277*Inputs!$B$16, (Inputs!$B$14-F2277)/Inputs!$B$15)*Inputs!$B$9, 0)</f>
        <v>0</v>
      </c>
      <c r="K2277" s="2">
        <f>MAX(E2277*Inputs!$B$5 - B2277 - Inputs!$B$8, 0) * H2277</f>
        <v>0</v>
      </c>
      <c r="L2277" s="2">
        <f>IF(B2277 &gt;= D2277*Inputs!$B$10, MAX(B2277 - E2277/Inputs!$B$5 - Inputs!$B$8, 0) * I2277, 0)</f>
        <v>0</v>
      </c>
      <c r="M2277" s="2">
        <f t="shared" si="422"/>
        <v>0</v>
      </c>
      <c r="N2277" s="3" t="str">
        <f t="shared" si="423"/>
        <v>Idle</v>
      </c>
      <c r="O2277" s="3" t="str">
        <f t="shared" si="431"/>
        <v>Idle</v>
      </c>
      <c r="P2277" s="2">
        <f t="shared" si="424"/>
        <v>0</v>
      </c>
      <c r="Q2277" s="2">
        <f t="shared" si="425"/>
        <v>0</v>
      </c>
      <c r="R2277" s="2">
        <f t="shared" si="426"/>
        <v>0</v>
      </c>
      <c r="S2277" s="2">
        <f t="shared" si="427"/>
        <v>0</v>
      </c>
      <c r="T2277" s="2">
        <f t="shared" si="428"/>
        <v>0</v>
      </c>
      <c r="U2277" s="2">
        <f>IF(O2277="Reg", R2277 * Inputs!$B$7, 0)</f>
        <v>0</v>
      </c>
      <c r="V2277" s="2">
        <f>MAX(F2277 + P2277*Inputs!$B$15 - (Q2277/Inputs!$B$16) - U2277, 0)</f>
        <v>0</v>
      </c>
    </row>
    <row r="2278" spans="1:22" x14ac:dyDescent="0.3">
      <c r="A2278" s="1">
        <v>46117.833333333343</v>
      </c>
      <c r="B2278" s="2">
        <v>65.361963850334178</v>
      </c>
      <c r="C2278" s="2">
        <v>3.848137834269814</v>
      </c>
      <c r="D2278" s="2">
        <f t="shared" si="420"/>
        <v>36.289279314826437</v>
      </c>
      <c r="E2278" s="2">
        <f t="shared" si="421"/>
        <v>40.808885291886867</v>
      </c>
      <c r="F2278" s="2">
        <f t="shared" si="429"/>
        <v>0</v>
      </c>
      <c r="G2278" s="2">
        <f t="shared" si="430"/>
        <v>340</v>
      </c>
      <c r="H2278" s="2">
        <f>MIN(Inputs!$B$2, (Inputs!$B$14 - F2278)/Inputs!$B$15)</f>
        <v>170</v>
      </c>
      <c r="I2278" s="2">
        <f>MAX(MIN(Inputs!$B$2, F2278*Inputs!$B$16, Inputs!$B$14*Inputs!$B$4 - G2278), 0)</f>
        <v>0</v>
      </c>
      <c r="J2278" s="2">
        <f>MAX(MIN(Inputs!$B$2, F2278*Inputs!$B$16, (Inputs!$B$14-F2278)/Inputs!$B$15)*Inputs!$B$9, 0)</f>
        <v>0</v>
      </c>
      <c r="K2278" s="2">
        <f>MAX(E2278*Inputs!$B$5 - B2278 - Inputs!$B$8, 0) * H2278</f>
        <v>0</v>
      </c>
      <c r="L2278" s="2">
        <f>IF(B2278 &gt;= D2278*Inputs!$B$10, MAX(B2278 - E2278/Inputs!$B$5 - Inputs!$B$8, 0) * I2278, 0)</f>
        <v>0</v>
      </c>
      <c r="M2278" s="2">
        <f t="shared" si="422"/>
        <v>0</v>
      </c>
      <c r="N2278" s="3" t="str">
        <f t="shared" si="423"/>
        <v>Idle</v>
      </c>
      <c r="O2278" s="3" t="str">
        <f t="shared" si="431"/>
        <v>Idle</v>
      </c>
      <c r="P2278" s="2">
        <f t="shared" si="424"/>
        <v>0</v>
      </c>
      <c r="Q2278" s="2">
        <f t="shared" si="425"/>
        <v>0</v>
      </c>
      <c r="R2278" s="2">
        <f t="shared" si="426"/>
        <v>0</v>
      </c>
      <c r="S2278" s="2">
        <f t="shared" si="427"/>
        <v>0</v>
      </c>
      <c r="T2278" s="2">
        <f t="shared" si="428"/>
        <v>0</v>
      </c>
      <c r="U2278" s="2">
        <f>IF(O2278="Reg", R2278 * Inputs!$B$7, 0)</f>
        <v>0</v>
      </c>
      <c r="V2278" s="2">
        <f>MAX(F2278 + P2278*Inputs!$B$15 - (Q2278/Inputs!$B$16) - U2278, 0)</f>
        <v>0</v>
      </c>
    </row>
    <row r="2279" spans="1:22" x14ac:dyDescent="0.3">
      <c r="A2279" s="1">
        <v>46117.875</v>
      </c>
      <c r="B2279" s="2">
        <v>58.573026381321512</v>
      </c>
      <c r="C2279" s="2">
        <v>6.8256450663924824</v>
      </c>
      <c r="D2279" s="2">
        <f t="shared" si="420"/>
        <v>36.289279314826437</v>
      </c>
      <c r="E2279" s="2">
        <f t="shared" si="421"/>
        <v>31.609898737862167</v>
      </c>
      <c r="F2279" s="2">
        <f t="shared" si="429"/>
        <v>0</v>
      </c>
      <c r="G2279" s="2">
        <f t="shared" si="430"/>
        <v>340</v>
      </c>
      <c r="H2279" s="2">
        <f>MIN(Inputs!$B$2, (Inputs!$B$14 - F2279)/Inputs!$B$15)</f>
        <v>170</v>
      </c>
      <c r="I2279" s="2">
        <f>MAX(MIN(Inputs!$B$2, F2279*Inputs!$B$16, Inputs!$B$14*Inputs!$B$4 - G2279), 0)</f>
        <v>0</v>
      </c>
      <c r="J2279" s="2">
        <f>MAX(MIN(Inputs!$B$2, F2279*Inputs!$B$16, (Inputs!$B$14-F2279)/Inputs!$B$15)*Inputs!$B$9, 0)</f>
        <v>0</v>
      </c>
      <c r="K2279" s="2">
        <f>MAX(E2279*Inputs!$B$5 - B2279 - Inputs!$B$8, 0) * H2279</f>
        <v>0</v>
      </c>
      <c r="L2279" s="2">
        <f>IF(B2279 &gt;= D2279*Inputs!$B$10, MAX(B2279 - E2279/Inputs!$B$5 - Inputs!$B$8, 0) * I2279, 0)</f>
        <v>0</v>
      </c>
      <c r="M2279" s="2">
        <f t="shared" si="422"/>
        <v>0</v>
      </c>
      <c r="N2279" s="3" t="str">
        <f t="shared" si="423"/>
        <v>Idle</v>
      </c>
      <c r="O2279" s="3" t="str">
        <f t="shared" si="431"/>
        <v>Idle</v>
      </c>
      <c r="P2279" s="2">
        <f t="shared" si="424"/>
        <v>0</v>
      </c>
      <c r="Q2279" s="2">
        <f t="shared" si="425"/>
        <v>0</v>
      </c>
      <c r="R2279" s="2">
        <f t="shared" si="426"/>
        <v>0</v>
      </c>
      <c r="S2279" s="2">
        <f t="shared" si="427"/>
        <v>0</v>
      </c>
      <c r="T2279" s="2">
        <f t="shared" si="428"/>
        <v>0</v>
      </c>
      <c r="U2279" s="2">
        <f>IF(O2279="Reg", R2279 * Inputs!$B$7, 0)</f>
        <v>0</v>
      </c>
      <c r="V2279" s="2">
        <f>MAX(F2279 + P2279*Inputs!$B$15 - (Q2279/Inputs!$B$16) - U2279, 0)</f>
        <v>0</v>
      </c>
    </row>
    <row r="2280" spans="1:22" x14ac:dyDescent="0.3">
      <c r="A2280" s="1">
        <v>46117.916666666657</v>
      </c>
      <c r="B2280" s="2">
        <v>51.657541202849643</v>
      </c>
      <c r="C2280" s="2">
        <v>3.5859379282571529</v>
      </c>
      <c r="D2280" s="2">
        <f t="shared" si="420"/>
        <v>36.289279314826437</v>
      </c>
      <c r="E2280" s="2">
        <f t="shared" si="421"/>
        <v>22.651783593297356</v>
      </c>
      <c r="F2280" s="2">
        <f t="shared" si="429"/>
        <v>0</v>
      </c>
      <c r="G2280" s="2">
        <f t="shared" si="430"/>
        <v>340</v>
      </c>
      <c r="H2280" s="2">
        <f>MIN(Inputs!$B$2, (Inputs!$B$14 - F2280)/Inputs!$B$15)</f>
        <v>170</v>
      </c>
      <c r="I2280" s="2">
        <f>MAX(MIN(Inputs!$B$2, F2280*Inputs!$B$16, Inputs!$B$14*Inputs!$B$4 - G2280), 0)</f>
        <v>0</v>
      </c>
      <c r="J2280" s="2">
        <f>MAX(MIN(Inputs!$B$2, F2280*Inputs!$B$16, (Inputs!$B$14-F2280)/Inputs!$B$15)*Inputs!$B$9, 0)</f>
        <v>0</v>
      </c>
      <c r="K2280" s="2">
        <f>MAX(E2280*Inputs!$B$5 - B2280 - Inputs!$B$8, 0) * H2280</f>
        <v>0</v>
      </c>
      <c r="L2280" s="2">
        <f>IF(B2280 &gt;= D2280*Inputs!$B$10, MAX(B2280 - E2280/Inputs!$B$5 - Inputs!$B$8, 0) * I2280, 0)</f>
        <v>0</v>
      </c>
      <c r="M2280" s="2">
        <f t="shared" si="422"/>
        <v>0</v>
      </c>
      <c r="N2280" s="3" t="str">
        <f t="shared" si="423"/>
        <v>Idle</v>
      </c>
      <c r="O2280" s="3" t="str">
        <f t="shared" si="431"/>
        <v>Idle</v>
      </c>
      <c r="P2280" s="2">
        <f t="shared" si="424"/>
        <v>0</v>
      </c>
      <c r="Q2280" s="2">
        <f t="shared" si="425"/>
        <v>0</v>
      </c>
      <c r="R2280" s="2">
        <f t="shared" si="426"/>
        <v>0</v>
      </c>
      <c r="S2280" s="2">
        <f t="shared" si="427"/>
        <v>0</v>
      </c>
      <c r="T2280" s="2">
        <f t="shared" si="428"/>
        <v>0</v>
      </c>
      <c r="U2280" s="2">
        <f>IF(O2280="Reg", R2280 * Inputs!$B$7, 0)</f>
        <v>0</v>
      </c>
      <c r="V2280" s="2">
        <f>MAX(F2280 + P2280*Inputs!$B$15 - (Q2280/Inputs!$B$16) - U2280, 0)</f>
        <v>0</v>
      </c>
    </row>
    <row r="2281" spans="1:22" x14ac:dyDescent="0.3">
      <c r="A2281" s="1">
        <v>46117.958333333343</v>
      </c>
      <c r="B2281" s="2">
        <v>33.559406450345953</v>
      </c>
      <c r="C2281" s="2">
        <v>17.395485110652089</v>
      </c>
      <c r="D2281" s="2">
        <f t="shared" si="420"/>
        <v>36.289279314826437</v>
      </c>
      <c r="E2281" s="2">
        <f t="shared" si="421"/>
        <v>14.042193392822421</v>
      </c>
      <c r="F2281" s="2">
        <f t="shared" si="429"/>
        <v>0</v>
      </c>
      <c r="G2281" s="2">
        <f t="shared" si="430"/>
        <v>340</v>
      </c>
      <c r="H2281" s="2">
        <f>MIN(Inputs!$B$2, (Inputs!$B$14 - F2281)/Inputs!$B$15)</f>
        <v>170</v>
      </c>
      <c r="I2281" s="2">
        <f>MAX(MIN(Inputs!$B$2, F2281*Inputs!$B$16, Inputs!$B$14*Inputs!$B$4 - G2281), 0)</f>
        <v>0</v>
      </c>
      <c r="J2281" s="2">
        <f>MAX(MIN(Inputs!$B$2, F2281*Inputs!$B$16, (Inputs!$B$14-F2281)/Inputs!$B$15)*Inputs!$B$9, 0)</f>
        <v>0</v>
      </c>
      <c r="K2281" s="2">
        <f>MAX(E2281*Inputs!$B$5 - B2281 - Inputs!$B$8, 0) * H2281</f>
        <v>0</v>
      </c>
      <c r="L2281" s="2">
        <f>IF(B2281 &gt;= D2281*Inputs!$B$10, MAX(B2281 - E2281/Inputs!$B$5 - Inputs!$B$8, 0) * I2281, 0)</f>
        <v>0</v>
      </c>
      <c r="M2281" s="2">
        <f t="shared" si="422"/>
        <v>0</v>
      </c>
      <c r="N2281" s="3" t="str">
        <f t="shared" si="423"/>
        <v>Idle</v>
      </c>
      <c r="O2281" s="3" t="str">
        <f t="shared" si="431"/>
        <v>Idle</v>
      </c>
      <c r="P2281" s="2">
        <f t="shared" si="424"/>
        <v>0</v>
      </c>
      <c r="Q2281" s="2">
        <f t="shared" si="425"/>
        <v>0</v>
      </c>
      <c r="R2281" s="2">
        <f t="shared" si="426"/>
        <v>0</v>
      </c>
      <c r="S2281" s="2">
        <f t="shared" si="427"/>
        <v>0</v>
      </c>
      <c r="T2281" s="2">
        <f t="shared" si="428"/>
        <v>0</v>
      </c>
      <c r="U2281" s="2">
        <f>IF(O2281="Reg", R2281 * Inputs!$B$7, 0)</f>
        <v>0</v>
      </c>
      <c r="V2281" s="2">
        <f>MAX(F2281 + P2281*Inputs!$B$15 - (Q2281/Inputs!$B$16) - U2281, 0)</f>
        <v>0</v>
      </c>
    </row>
    <row r="2282" spans="1:22" x14ac:dyDescent="0.3">
      <c r="A2282" s="1">
        <v>46118</v>
      </c>
      <c r="B2282" s="2">
        <v>27.02202684002885</v>
      </c>
      <c r="C2282" s="2">
        <v>16.699338274188609</v>
      </c>
      <c r="D2282" s="2">
        <f t="shared" si="420"/>
        <v>31.032050453032642</v>
      </c>
      <c r="E2282" s="2">
        <f t="shared" si="421"/>
        <v>8.4489589844314299</v>
      </c>
      <c r="F2282" s="2">
        <f t="shared" si="429"/>
        <v>0</v>
      </c>
      <c r="G2282" s="2">
        <f t="shared" si="430"/>
        <v>0</v>
      </c>
      <c r="H2282" s="2">
        <f>MIN(Inputs!$B$2, (Inputs!$B$14 - F2282)/Inputs!$B$15)</f>
        <v>170</v>
      </c>
      <c r="I2282" s="2">
        <f>MAX(MIN(Inputs!$B$2, F2282*Inputs!$B$16, Inputs!$B$14*Inputs!$B$4 - G2282), 0)</f>
        <v>0</v>
      </c>
      <c r="J2282" s="2">
        <f>MAX(MIN(Inputs!$B$2, F2282*Inputs!$B$16, (Inputs!$B$14-F2282)/Inputs!$B$15)*Inputs!$B$9, 0)</f>
        <v>0</v>
      </c>
      <c r="K2282" s="2">
        <f>MAX(E2282*Inputs!$B$5 - B2282 - Inputs!$B$8, 0) * H2282</f>
        <v>0</v>
      </c>
      <c r="L2282" s="2">
        <f>IF(B2282 &gt;= D2282*Inputs!$B$10, MAX(B2282 - E2282/Inputs!$B$5 - Inputs!$B$8, 0) * I2282, 0)</f>
        <v>0</v>
      </c>
      <c r="M2282" s="2">
        <f t="shared" si="422"/>
        <v>0</v>
      </c>
      <c r="N2282" s="3" t="str">
        <f t="shared" si="423"/>
        <v>Idle</v>
      </c>
      <c r="O2282" s="3" t="str">
        <f t="shared" si="431"/>
        <v>Idle</v>
      </c>
      <c r="P2282" s="2">
        <f t="shared" si="424"/>
        <v>0</v>
      </c>
      <c r="Q2282" s="2">
        <f t="shared" si="425"/>
        <v>0</v>
      </c>
      <c r="R2282" s="2">
        <f t="shared" si="426"/>
        <v>0</v>
      </c>
      <c r="S2282" s="2">
        <f t="shared" si="427"/>
        <v>0</v>
      </c>
      <c r="T2282" s="2">
        <f t="shared" si="428"/>
        <v>0</v>
      </c>
      <c r="U2282" s="2">
        <f>IF(O2282="Reg", R2282 * Inputs!$B$7, 0)</f>
        <v>0</v>
      </c>
      <c r="V2282" s="2">
        <f>MAX(F2282 + P2282*Inputs!$B$15 - (Q2282/Inputs!$B$16) - U2282, 0)</f>
        <v>0</v>
      </c>
    </row>
    <row r="2283" spans="1:22" x14ac:dyDescent="0.3">
      <c r="A2283" s="1">
        <v>46118.041666666657</v>
      </c>
      <c r="B2283" s="2">
        <v>8.6793470264410679</v>
      </c>
      <c r="C2283" s="2">
        <v>2.889380696408212</v>
      </c>
      <c r="D2283" s="2">
        <f t="shared" si="420"/>
        <v>31.032050453032642</v>
      </c>
      <c r="E2283" s="2">
        <f t="shared" si="421"/>
        <v>3.9452878444266197</v>
      </c>
      <c r="F2283" s="2">
        <f t="shared" si="429"/>
        <v>0</v>
      </c>
      <c r="G2283" s="2">
        <f t="shared" si="430"/>
        <v>0</v>
      </c>
      <c r="H2283" s="2">
        <f>MIN(Inputs!$B$2, (Inputs!$B$14 - F2283)/Inputs!$B$15)</f>
        <v>170</v>
      </c>
      <c r="I2283" s="2">
        <f>MAX(MIN(Inputs!$B$2, F2283*Inputs!$B$16, Inputs!$B$14*Inputs!$B$4 - G2283), 0)</f>
        <v>0</v>
      </c>
      <c r="J2283" s="2">
        <f>MAX(MIN(Inputs!$B$2, F2283*Inputs!$B$16, (Inputs!$B$14-F2283)/Inputs!$B$15)*Inputs!$B$9, 0)</f>
        <v>0</v>
      </c>
      <c r="K2283" s="2">
        <f>MAX(E2283*Inputs!$B$5 - B2283 - Inputs!$B$8, 0) * H2283</f>
        <v>0</v>
      </c>
      <c r="L2283" s="2">
        <f>IF(B2283 &gt;= D2283*Inputs!$B$10, MAX(B2283 - E2283/Inputs!$B$5 - Inputs!$B$8, 0) * I2283, 0)</f>
        <v>0</v>
      </c>
      <c r="M2283" s="2">
        <f t="shared" si="422"/>
        <v>0</v>
      </c>
      <c r="N2283" s="3" t="str">
        <f t="shared" si="423"/>
        <v>Idle</v>
      </c>
      <c r="O2283" s="3" t="str">
        <f t="shared" si="431"/>
        <v>Idle</v>
      </c>
      <c r="P2283" s="2">
        <f t="shared" si="424"/>
        <v>0</v>
      </c>
      <c r="Q2283" s="2">
        <f t="shared" si="425"/>
        <v>0</v>
      </c>
      <c r="R2283" s="2">
        <f t="shared" si="426"/>
        <v>0</v>
      </c>
      <c r="S2283" s="2">
        <f t="shared" si="427"/>
        <v>0</v>
      </c>
      <c r="T2283" s="2">
        <f t="shared" si="428"/>
        <v>0</v>
      </c>
      <c r="U2283" s="2">
        <f>IF(O2283="Reg", R2283 * Inputs!$B$7, 0)</f>
        <v>0</v>
      </c>
      <c r="V2283" s="2">
        <f>MAX(F2283 + P2283*Inputs!$B$15 - (Q2283/Inputs!$B$16) - U2283, 0)</f>
        <v>0</v>
      </c>
    </row>
    <row r="2284" spans="1:22" x14ac:dyDescent="0.3">
      <c r="A2284" s="1">
        <v>46118.083333333343</v>
      </c>
      <c r="B2284" s="2">
        <v>10.168044526185991</v>
      </c>
      <c r="C2284" s="2">
        <v>8.039485124595803</v>
      </c>
      <c r="D2284" s="2">
        <f t="shared" si="420"/>
        <v>31.032050453032642</v>
      </c>
      <c r="E2284" s="2">
        <f t="shared" si="421"/>
        <v>2.5766583679504036</v>
      </c>
      <c r="F2284" s="2">
        <f t="shared" si="429"/>
        <v>0</v>
      </c>
      <c r="G2284" s="2">
        <f t="shared" si="430"/>
        <v>0</v>
      </c>
      <c r="H2284" s="2">
        <f>MIN(Inputs!$B$2, (Inputs!$B$14 - F2284)/Inputs!$B$15)</f>
        <v>170</v>
      </c>
      <c r="I2284" s="2">
        <f>MAX(MIN(Inputs!$B$2, F2284*Inputs!$B$16, Inputs!$B$14*Inputs!$B$4 - G2284), 0)</f>
        <v>0</v>
      </c>
      <c r="J2284" s="2">
        <f>MAX(MIN(Inputs!$B$2, F2284*Inputs!$B$16, (Inputs!$B$14-F2284)/Inputs!$B$15)*Inputs!$B$9, 0)</f>
        <v>0</v>
      </c>
      <c r="K2284" s="2">
        <f>MAX(E2284*Inputs!$B$5 - B2284 - Inputs!$B$8, 0) * H2284</f>
        <v>0</v>
      </c>
      <c r="L2284" s="2">
        <f>IF(B2284 &gt;= D2284*Inputs!$B$10, MAX(B2284 - E2284/Inputs!$B$5 - Inputs!$B$8, 0) * I2284, 0)</f>
        <v>0</v>
      </c>
      <c r="M2284" s="2">
        <f t="shared" si="422"/>
        <v>0</v>
      </c>
      <c r="N2284" s="3" t="str">
        <f t="shared" si="423"/>
        <v>Idle</v>
      </c>
      <c r="O2284" s="3" t="str">
        <f t="shared" si="431"/>
        <v>Idle</v>
      </c>
      <c r="P2284" s="2">
        <f t="shared" si="424"/>
        <v>0</v>
      </c>
      <c r="Q2284" s="2">
        <f t="shared" si="425"/>
        <v>0</v>
      </c>
      <c r="R2284" s="2">
        <f t="shared" si="426"/>
        <v>0</v>
      </c>
      <c r="S2284" s="2">
        <f t="shared" si="427"/>
        <v>0</v>
      </c>
      <c r="T2284" s="2">
        <f t="shared" si="428"/>
        <v>0</v>
      </c>
      <c r="U2284" s="2">
        <f>IF(O2284="Reg", R2284 * Inputs!$B$7, 0)</f>
        <v>0</v>
      </c>
      <c r="V2284" s="2">
        <f>MAX(F2284 + P2284*Inputs!$B$15 - (Q2284/Inputs!$B$16) - U2284, 0)</f>
        <v>0</v>
      </c>
    </row>
    <row r="2285" spans="1:22" x14ac:dyDescent="0.3">
      <c r="A2285" s="1">
        <v>46118.125</v>
      </c>
      <c r="B2285" s="2">
        <v>4.8243355139326596</v>
      </c>
      <c r="C2285" s="2">
        <v>4.6481099357680442</v>
      </c>
      <c r="D2285" s="2">
        <f t="shared" si="420"/>
        <v>31.032050453032642</v>
      </c>
      <c r="E2285" s="2">
        <f t="shared" si="421"/>
        <v>0.88198428025273845</v>
      </c>
      <c r="F2285" s="2">
        <f t="shared" si="429"/>
        <v>0</v>
      </c>
      <c r="G2285" s="2">
        <f t="shared" si="430"/>
        <v>0</v>
      </c>
      <c r="H2285" s="2">
        <f>MIN(Inputs!$B$2, (Inputs!$B$14 - F2285)/Inputs!$B$15)</f>
        <v>170</v>
      </c>
      <c r="I2285" s="2">
        <f>MAX(MIN(Inputs!$B$2, F2285*Inputs!$B$16, Inputs!$B$14*Inputs!$B$4 - G2285), 0)</f>
        <v>0</v>
      </c>
      <c r="J2285" s="2">
        <f>MAX(MIN(Inputs!$B$2, F2285*Inputs!$B$16, (Inputs!$B$14-F2285)/Inputs!$B$15)*Inputs!$B$9, 0)</f>
        <v>0</v>
      </c>
      <c r="K2285" s="2">
        <f>MAX(E2285*Inputs!$B$5 - B2285 - Inputs!$B$8, 0) * H2285</f>
        <v>0</v>
      </c>
      <c r="L2285" s="2">
        <f>IF(B2285 &gt;= D2285*Inputs!$B$10, MAX(B2285 - E2285/Inputs!$B$5 - Inputs!$B$8, 0) * I2285, 0)</f>
        <v>0</v>
      </c>
      <c r="M2285" s="2">
        <f t="shared" si="422"/>
        <v>0</v>
      </c>
      <c r="N2285" s="3" t="str">
        <f t="shared" si="423"/>
        <v>Idle</v>
      </c>
      <c r="O2285" s="3" t="str">
        <f t="shared" si="431"/>
        <v>Idle</v>
      </c>
      <c r="P2285" s="2">
        <f t="shared" si="424"/>
        <v>0</v>
      </c>
      <c r="Q2285" s="2">
        <f t="shared" si="425"/>
        <v>0</v>
      </c>
      <c r="R2285" s="2">
        <f t="shared" si="426"/>
        <v>0</v>
      </c>
      <c r="S2285" s="2">
        <f t="shared" si="427"/>
        <v>0</v>
      </c>
      <c r="T2285" s="2">
        <f t="shared" si="428"/>
        <v>0</v>
      </c>
      <c r="U2285" s="2">
        <f>IF(O2285="Reg", R2285 * Inputs!$B$7, 0)</f>
        <v>0</v>
      </c>
      <c r="V2285" s="2">
        <f>MAX(F2285 + P2285*Inputs!$B$15 - (Q2285/Inputs!$B$16) - U2285, 0)</f>
        <v>0</v>
      </c>
    </row>
    <row r="2286" spans="1:22" x14ac:dyDescent="0.3">
      <c r="A2286" s="1">
        <v>46118.166666666657</v>
      </c>
      <c r="B2286" s="2">
        <v>0</v>
      </c>
      <c r="C2286" s="2">
        <v>9.3866365008498569</v>
      </c>
      <c r="D2286" s="2">
        <f t="shared" si="420"/>
        <v>31.032050453032642</v>
      </c>
      <c r="E2286" s="2">
        <f t="shared" si="421"/>
        <v>1.7612975509448869</v>
      </c>
      <c r="F2286" s="2">
        <f t="shared" si="429"/>
        <v>0</v>
      </c>
      <c r="G2286" s="2">
        <f t="shared" si="430"/>
        <v>0</v>
      </c>
      <c r="H2286" s="2">
        <f>MIN(Inputs!$B$2, (Inputs!$B$14 - F2286)/Inputs!$B$15)</f>
        <v>170</v>
      </c>
      <c r="I2286" s="2">
        <f>MAX(MIN(Inputs!$B$2, F2286*Inputs!$B$16, Inputs!$B$14*Inputs!$B$4 - G2286), 0)</f>
        <v>0</v>
      </c>
      <c r="J2286" s="2">
        <f>MAX(MIN(Inputs!$B$2, F2286*Inputs!$B$16, (Inputs!$B$14-F2286)/Inputs!$B$15)*Inputs!$B$9, 0)</f>
        <v>0</v>
      </c>
      <c r="K2286" s="2">
        <f>MAX(E2286*Inputs!$B$5 - B2286 - Inputs!$B$8, 0) * H2286</f>
        <v>0</v>
      </c>
      <c r="L2286" s="2">
        <f>IF(B2286 &gt;= D2286*Inputs!$B$10, MAX(B2286 - E2286/Inputs!$B$5 - Inputs!$B$8, 0) * I2286, 0)</f>
        <v>0</v>
      </c>
      <c r="M2286" s="2">
        <f t="shared" si="422"/>
        <v>0</v>
      </c>
      <c r="N2286" s="3" t="str">
        <f t="shared" si="423"/>
        <v>Idle</v>
      </c>
      <c r="O2286" s="3" t="str">
        <f t="shared" si="431"/>
        <v>Idle</v>
      </c>
      <c r="P2286" s="2">
        <f t="shared" si="424"/>
        <v>0</v>
      </c>
      <c r="Q2286" s="2">
        <f t="shared" si="425"/>
        <v>0</v>
      </c>
      <c r="R2286" s="2">
        <f t="shared" si="426"/>
        <v>0</v>
      </c>
      <c r="S2286" s="2">
        <f t="shared" si="427"/>
        <v>0</v>
      </c>
      <c r="T2286" s="2">
        <f t="shared" si="428"/>
        <v>0</v>
      </c>
      <c r="U2286" s="2">
        <f>IF(O2286="Reg", R2286 * Inputs!$B$7, 0)</f>
        <v>0</v>
      </c>
      <c r="V2286" s="2">
        <f>MAX(F2286 + P2286*Inputs!$B$15 - (Q2286/Inputs!$B$16) - U2286, 0)</f>
        <v>0</v>
      </c>
    </row>
    <row r="2287" spans="1:22" x14ac:dyDescent="0.3">
      <c r="A2287" s="1">
        <v>46118.208333333343</v>
      </c>
      <c r="B2287" s="2">
        <v>0</v>
      </c>
      <c r="C2287" s="2">
        <v>35.45804941005116</v>
      </c>
      <c r="D2287" s="2">
        <f t="shared" si="420"/>
        <v>31.032050453032642</v>
      </c>
      <c r="E2287" s="2">
        <f t="shared" si="421"/>
        <v>1.9811131510370228</v>
      </c>
      <c r="F2287" s="2">
        <f t="shared" si="429"/>
        <v>0</v>
      </c>
      <c r="G2287" s="2">
        <f t="shared" si="430"/>
        <v>0</v>
      </c>
      <c r="H2287" s="2">
        <f>MIN(Inputs!$B$2, (Inputs!$B$14 - F2287)/Inputs!$B$15)</f>
        <v>170</v>
      </c>
      <c r="I2287" s="2">
        <f>MAX(MIN(Inputs!$B$2, F2287*Inputs!$B$16, Inputs!$B$14*Inputs!$B$4 - G2287), 0)</f>
        <v>0</v>
      </c>
      <c r="J2287" s="2">
        <f>MAX(MIN(Inputs!$B$2, F2287*Inputs!$B$16, (Inputs!$B$14-F2287)/Inputs!$B$15)*Inputs!$B$9, 0)</f>
        <v>0</v>
      </c>
      <c r="K2287" s="2">
        <f>MAX(E2287*Inputs!$B$5 - B2287 - Inputs!$B$8, 0) * H2287</f>
        <v>0</v>
      </c>
      <c r="L2287" s="2">
        <f>IF(B2287 &gt;= D2287*Inputs!$B$10, MAX(B2287 - E2287/Inputs!$B$5 - Inputs!$B$8, 0) * I2287, 0)</f>
        <v>0</v>
      </c>
      <c r="M2287" s="2">
        <f t="shared" si="422"/>
        <v>0</v>
      </c>
      <c r="N2287" s="3" t="str">
        <f t="shared" si="423"/>
        <v>Idle</v>
      </c>
      <c r="O2287" s="3" t="str">
        <f t="shared" si="431"/>
        <v>Idle</v>
      </c>
      <c r="P2287" s="2">
        <f t="shared" si="424"/>
        <v>0</v>
      </c>
      <c r="Q2287" s="2">
        <f t="shared" si="425"/>
        <v>0</v>
      </c>
      <c r="R2287" s="2">
        <f t="shared" si="426"/>
        <v>0</v>
      </c>
      <c r="S2287" s="2">
        <f t="shared" si="427"/>
        <v>0</v>
      </c>
      <c r="T2287" s="2">
        <f t="shared" si="428"/>
        <v>0</v>
      </c>
      <c r="U2287" s="2">
        <f>IF(O2287="Reg", R2287 * Inputs!$B$7, 0)</f>
        <v>0</v>
      </c>
      <c r="V2287" s="2">
        <f>MAX(F2287 + P2287*Inputs!$B$15 - (Q2287/Inputs!$B$16) - U2287, 0)</f>
        <v>0</v>
      </c>
    </row>
    <row r="2288" spans="1:22" x14ac:dyDescent="0.3">
      <c r="A2288" s="1">
        <v>46118.25</v>
      </c>
      <c r="B2288" s="2">
        <v>0</v>
      </c>
      <c r="C2288" s="2">
        <v>6.8431886110904507</v>
      </c>
      <c r="D2288" s="2">
        <f t="shared" si="420"/>
        <v>31.032050453032642</v>
      </c>
      <c r="E2288" s="2">
        <f t="shared" si="421"/>
        <v>4.7974592392998607</v>
      </c>
      <c r="F2288" s="2">
        <f t="shared" si="429"/>
        <v>0</v>
      </c>
      <c r="G2288" s="2">
        <f t="shared" si="430"/>
        <v>0</v>
      </c>
      <c r="H2288" s="2">
        <f>MIN(Inputs!$B$2, (Inputs!$B$14 - F2288)/Inputs!$B$15)</f>
        <v>170</v>
      </c>
      <c r="I2288" s="2">
        <f>MAX(MIN(Inputs!$B$2, F2288*Inputs!$B$16, Inputs!$B$14*Inputs!$B$4 - G2288), 0)</f>
        <v>0</v>
      </c>
      <c r="J2288" s="2">
        <f>MAX(MIN(Inputs!$B$2, F2288*Inputs!$B$16, (Inputs!$B$14-F2288)/Inputs!$B$15)*Inputs!$B$9, 0)</f>
        <v>0</v>
      </c>
      <c r="K2288" s="2">
        <f>MAX(E2288*Inputs!$B$5 - B2288 - Inputs!$B$8, 0) * H2288</f>
        <v>0</v>
      </c>
      <c r="L2288" s="2">
        <f>IF(B2288 &gt;= D2288*Inputs!$B$10, MAX(B2288 - E2288/Inputs!$B$5 - Inputs!$B$8, 0) * I2288, 0)</f>
        <v>0</v>
      </c>
      <c r="M2288" s="2">
        <f t="shared" si="422"/>
        <v>0</v>
      </c>
      <c r="N2288" s="3" t="str">
        <f t="shared" si="423"/>
        <v>Idle</v>
      </c>
      <c r="O2288" s="3" t="str">
        <f t="shared" si="431"/>
        <v>Idle</v>
      </c>
      <c r="P2288" s="2">
        <f t="shared" si="424"/>
        <v>0</v>
      </c>
      <c r="Q2288" s="2">
        <f t="shared" si="425"/>
        <v>0</v>
      </c>
      <c r="R2288" s="2">
        <f t="shared" si="426"/>
        <v>0</v>
      </c>
      <c r="S2288" s="2">
        <f t="shared" si="427"/>
        <v>0</v>
      </c>
      <c r="T2288" s="2">
        <f t="shared" si="428"/>
        <v>0</v>
      </c>
      <c r="U2288" s="2">
        <f>IF(O2288="Reg", R2288 * Inputs!$B$7, 0)</f>
        <v>0</v>
      </c>
      <c r="V2288" s="2">
        <f>MAX(F2288 + P2288*Inputs!$B$15 - (Q2288/Inputs!$B$16) - U2288, 0)</f>
        <v>0</v>
      </c>
    </row>
    <row r="2289" spans="1:22" x14ac:dyDescent="0.3">
      <c r="A2289" s="1">
        <v>46118.291666666657</v>
      </c>
      <c r="B2289" s="2">
        <v>0.46757016758377112</v>
      </c>
      <c r="C2289" s="2">
        <v>3.3869197283401431</v>
      </c>
      <c r="D2289" s="2">
        <f t="shared" si="420"/>
        <v>31.032050453032642</v>
      </c>
      <c r="E2289" s="2">
        <f t="shared" si="421"/>
        <v>9.1023221097956082</v>
      </c>
      <c r="F2289" s="2">
        <f t="shared" si="429"/>
        <v>0</v>
      </c>
      <c r="G2289" s="2">
        <f t="shared" si="430"/>
        <v>0</v>
      </c>
      <c r="H2289" s="2">
        <f>MIN(Inputs!$B$2, (Inputs!$B$14 - F2289)/Inputs!$B$15)</f>
        <v>170</v>
      </c>
      <c r="I2289" s="2">
        <f>MAX(MIN(Inputs!$B$2, F2289*Inputs!$B$16, Inputs!$B$14*Inputs!$B$4 - G2289), 0)</f>
        <v>0</v>
      </c>
      <c r="J2289" s="2">
        <f>MAX(MIN(Inputs!$B$2, F2289*Inputs!$B$16, (Inputs!$B$14-F2289)/Inputs!$B$15)*Inputs!$B$9, 0)</f>
        <v>0</v>
      </c>
      <c r="K2289" s="2">
        <f>MAX(E2289*Inputs!$B$5 - B2289 - Inputs!$B$8, 0) * H2289</f>
        <v>0</v>
      </c>
      <c r="L2289" s="2">
        <f>IF(B2289 &gt;= D2289*Inputs!$B$10, MAX(B2289 - E2289/Inputs!$B$5 - Inputs!$B$8, 0) * I2289, 0)</f>
        <v>0</v>
      </c>
      <c r="M2289" s="2">
        <f t="shared" si="422"/>
        <v>0</v>
      </c>
      <c r="N2289" s="3" t="str">
        <f t="shared" si="423"/>
        <v>Idle</v>
      </c>
      <c r="O2289" s="3" t="str">
        <f t="shared" si="431"/>
        <v>Idle</v>
      </c>
      <c r="P2289" s="2">
        <f t="shared" si="424"/>
        <v>0</v>
      </c>
      <c r="Q2289" s="2">
        <f t="shared" si="425"/>
        <v>0</v>
      </c>
      <c r="R2289" s="2">
        <f t="shared" si="426"/>
        <v>0</v>
      </c>
      <c r="S2289" s="2">
        <f t="shared" si="427"/>
        <v>0</v>
      </c>
      <c r="T2289" s="2">
        <f t="shared" si="428"/>
        <v>0</v>
      </c>
      <c r="U2289" s="2">
        <f>IF(O2289="Reg", R2289 * Inputs!$B$7, 0)</f>
        <v>0</v>
      </c>
      <c r="V2289" s="2">
        <f>MAX(F2289 + P2289*Inputs!$B$15 - (Q2289/Inputs!$B$16) - U2289, 0)</f>
        <v>0</v>
      </c>
    </row>
    <row r="2290" spans="1:22" x14ac:dyDescent="0.3">
      <c r="A2290" s="1">
        <v>46118.333333333343</v>
      </c>
      <c r="B2290" s="2">
        <v>0</v>
      </c>
      <c r="C2290" s="2">
        <v>6.3091576064609241</v>
      </c>
      <c r="D2290" s="2">
        <f t="shared" si="420"/>
        <v>31.032050453032642</v>
      </c>
      <c r="E2290" s="2">
        <f t="shared" si="421"/>
        <v>14.418888012190195</v>
      </c>
      <c r="F2290" s="2">
        <f t="shared" si="429"/>
        <v>0</v>
      </c>
      <c r="G2290" s="2">
        <f t="shared" si="430"/>
        <v>0</v>
      </c>
      <c r="H2290" s="2">
        <f>MIN(Inputs!$B$2, (Inputs!$B$14 - F2290)/Inputs!$B$15)</f>
        <v>170</v>
      </c>
      <c r="I2290" s="2">
        <f>MAX(MIN(Inputs!$B$2, F2290*Inputs!$B$16, Inputs!$B$14*Inputs!$B$4 - G2290), 0)</f>
        <v>0</v>
      </c>
      <c r="J2290" s="2">
        <f>MAX(MIN(Inputs!$B$2, F2290*Inputs!$B$16, (Inputs!$B$14-F2290)/Inputs!$B$15)*Inputs!$B$9, 0)</f>
        <v>0</v>
      </c>
      <c r="K2290" s="2">
        <f>MAX(E2290*Inputs!$B$5 - B2290 - Inputs!$B$8, 0) * H2290</f>
        <v>0</v>
      </c>
      <c r="L2290" s="2">
        <f>IF(B2290 &gt;= D2290*Inputs!$B$10, MAX(B2290 - E2290/Inputs!$B$5 - Inputs!$B$8, 0) * I2290, 0)</f>
        <v>0</v>
      </c>
      <c r="M2290" s="2">
        <f t="shared" si="422"/>
        <v>0</v>
      </c>
      <c r="N2290" s="3" t="str">
        <f t="shared" si="423"/>
        <v>Idle</v>
      </c>
      <c r="O2290" s="3" t="str">
        <f t="shared" si="431"/>
        <v>Idle</v>
      </c>
      <c r="P2290" s="2">
        <f t="shared" si="424"/>
        <v>0</v>
      </c>
      <c r="Q2290" s="2">
        <f t="shared" si="425"/>
        <v>0</v>
      </c>
      <c r="R2290" s="2">
        <f t="shared" si="426"/>
        <v>0</v>
      </c>
      <c r="S2290" s="2">
        <f t="shared" si="427"/>
        <v>0</v>
      </c>
      <c r="T2290" s="2">
        <f t="shared" si="428"/>
        <v>0</v>
      </c>
      <c r="U2290" s="2">
        <f>IF(O2290="Reg", R2290 * Inputs!$B$7, 0)</f>
        <v>0</v>
      </c>
      <c r="V2290" s="2">
        <f>MAX(F2290 + P2290*Inputs!$B$15 - (Q2290/Inputs!$B$16) - U2290, 0)</f>
        <v>0</v>
      </c>
    </row>
    <row r="2291" spans="1:22" x14ac:dyDescent="0.3">
      <c r="A2291" s="1">
        <v>46118.375</v>
      </c>
      <c r="B2291" s="2">
        <v>10.10021513808555</v>
      </c>
      <c r="C2291" s="2">
        <v>14.050322898333841</v>
      </c>
      <c r="D2291" s="2">
        <f t="shared" si="420"/>
        <v>31.032050453032642</v>
      </c>
      <c r="E2291" s="2">
        <f t="shared" si="421"/>
        <v>23.662317165281774</v>
      </c>
      <c r="F2291" s="2">
        <f t="shared" si="429"/>
        <v>0</v>
      </c>
      <c r="G2291" s="2">
        <f t="shared" si="430"/>
        <v>0</v>
      </c>
      <c r="H2291" s="2">
        <f>MIN(Inputs!$B$2, (Inputs!$B$14 - F2291)/Inputs!$B$15)</f>
        <v>170</v>
      </c>
      <c r="I2291" s="2">
        <f>MAX(MIN(Inputs!$B$2, F2291*Inputs!$B$16, Inputs!$B$14*Inputs!$B$4 - G2291), 0)</f>
        <v>0</v>
      </c>
      <c r="J2291" s="2">
        <f>MAX(MIN(Inputs!$B$2, F2291*Inputs!$B$16, (Inputs!$B$14-F2291)/Inputs!$B$15)*Inputs!$B$9, 0)</f>
        <v>0</v>
      </c>
      <c r="K2291" s="2">
        <f>MAX(E2291*Inputs!$B$5 - B2291 - Inputs!$B$8, 0) * H2291</f>
        <v>0</v>
      </c>
      <c r="L2291" s="2">
        <f>IF(B2291 &gt;= D2291*Inputs!$B$10, MAX(B2291 - E2291/Inputs!$B$5 - Inputs!$B$8, 0) * I2291, 0)</f>
        <v>0</v>
      </c>
      <c r="M2291" s="2">
        <f t="shared" si="422"/>
        <v>0</v>
      </c>
      <c r="N2291" s="3" t="str">
        <f t="shared" si="423"/>
        <v>Idle</v>
      </c>
      <c r="O2291" s="3" t="str">
        <f t="shared" si="431"/>
        <v>Idle</v>
      </c>
      <c r="P2291" s="2">
        <f t="shared" si="424"/>
        <v>0</v>
      </c>
      <c r="Q2291" s="2">
        <f t="shared" si="425"/>
        <v>0</v>
      </c>
      <c r="R2291" s="2">
        <f t="shared" si="426"/>
        <v>0</v>
      </c>
      <c r="S2291" s="2">
        <f t="shared" si="427"/>
        <v>0</v>
      </c>
      <c r="T2291" s="2">
        <f t="shared" si="428"/>
        <v>0</v>
      </c>
      <c r="U2291" s="2">
        <f>IF(O2291="Reg", R2291 * Inputs!$B$7, 0)</f>
        <v>0</v>
      </c>
      <c r="V2291" s="2">
        <f>MAX(F2291 + P2291*Inputs!$B$15 - (Q2291/Inputs!$B$16) - U2291, 0)</f>
        <v>0</v>
      </c>
    </row>
    <row r="2292" spans="1:22" x14ac:dyDescent="0.3">
      <c r="A2292" s="1">
        <v>46118.416666666657</v>
      </c>
      <c r="B2292" s="2">
        <v>1.318893600552816</v>
      </c>
      <c r="C2292" s="2">
        <v>8.7124273547362385</v>
      </c>
      <c r="D2292" s="2">
        <f t="shared" si="420"/>
        <v>31.032050453032642</v>
      </c>
      <c r="E2292" s="2">
        <f t="shared" si="421"/>
        <v>32.338720262322148</v>
      </c>
      <c r="F2292" s="2">
        <f t="shared" si="429"/>
        <v>0</v>
      </c>
      <c r="G2292" s="2">
        <f t="shared" si="430"/>
        <v>0</v>
      </c>
      <c r="H2292" s="2">
        <f>MIN(Inputs!$B$2, (Inputs!$B$14 - F2292)/Inputs!$B$15)</f>
        <v>170</v>
      </c>
      <c r="I2292" s="2">
        <f>MAX(MIN(Inputs!$B$2, F2292*Inputs!$B$16, Inputs!$B$14*Inputs!$B$4 - G2292), 0)</f>
        <v>0</v>
      </c>
      <c r="J2292" s="2">
        <f>MAX(MIN(Inputs!$B$2, F2292*Inputs!$B$16, (Inputs!$B$14-F2292)/Inputs!$B$15)*Inputs!$B$9, 0)</f>
        <v>0</v>
      </c>
      <c r="K2292" s="2">
        <f>MAX(E2292*Inputs!$B$5 - B2292 - Inputs!$B$8, 0) * H2292</f>
        <v>1213.6606391494151</v>
      </c>
      <c r="L2292" s="2">
        <f>IF(B2292 &gt;= D2292*Inputs!$B$10, MAX(B2292 - E2292/Inputs!$B$5 - Inputs!$B$8, 0) * I2292, 0)</f>
        <v>0</v>
      </c>
      <c r="M2292" s="2">
        <f t="shared" si="422"/>
        <v>0</v>
      </c>
      <c r="N2292" s="3" t="str">
        <f t="shared" si="423"/>
        <v>Charge</v>
      </c>
      <c r="O2292" s="3" t="str">
        <f t="shared" si="431"/>
        <v>Charge</v>
      </c>
      <c r="P2292" s="2">
        <f t="shared" si="424"/>
        <v>170</v>
      </c>
      <c r="Q2292" s="2">
        <f t="shared" si="425"/>
        <v>0</v>
      </c>
      <c r="R2292" s="2">
        <f t="shared" si="426"/>
        <v>0</v>
      </c>
      <c r="S2292" s="2">
        <f t="shared" si="427"/>
        <v>-224.21191209397873</v>
      </c>
      <c r="T2292" s="2">
        <f t="shared" si="428"/>
        <v>0</v>
      </c>
      <c r="U2292" s="2">
        <f>IF(O2292="Reg", R2292 * Inputs!$B$7, 0)</f>
        <v>0</v>
      </c>
      <c r="V2292" s="2">
        <f>MAX(F2292 + P2292*Inputs!$B$15 - (Q2292/Inputs!$B$16) - U2292, 0)</f>
        <v>170</v>
      </c>
    </row>
    <row r="2293" spans="1:22" x14ac:dyDescent="0.3">
      <c r="A2293" s="1">
        <v>46118.458333333343</v>
      </c>
      <c r="B2293" s="2">
        <v>16.898076529577029</v>
      </c>
      <c r="C2293" s="2">
        <v>4.5647959061080954</v>
      </c>
      <c r="D2293" s="2">
        <f t="shared" si="420"/>
        <v>31.032050453032642</v>
      </c>
      <c r="E2293" s="2">
        <f t="shared" si="421"/>
        <v>43.556740646412742</v>
      </c>
      <c r="F2293" s="2">
        <f t="shared" si="429"/>
        <v>170</v>
      </c>
      <c r="G2293" s="2">
        <f t="shared" si="430"/>
        <v>0</v>
      </c>
      <c r="H2293" s="2">
        <f>MIN(Inputs!$B$2, (Inputs!$B$14 - F2293)/Inputs!$B$15)</f>
        <v>170</v>
      </c>
      <c r="I2293" s="2">
        <f>MAX(MIN(Inputs!$B$2, F2293*Inputs!$B$16, Inputs!$B$14*Inputs!$B$4 - G2293), 0)</f>
        <v>170</v>
      </c>
      <c r="J2293" s="2">
        <f>MAX(MIN(Inputs!$B$2, F2293*Inputs!$B$16, (Inputs!$B$14-F2293)/Inputs!$B$15)*Inputs!$B$9, 0)</f>
        <v>136</v>
      </c>
      <c r="K2293" s="2">
        <f>MAX(E2293*Inputs!$B$5 - B2293 - Inputs!$B$8, 0) * H2293</f>
        <v>243.41539067525073</v>
      </c>
      <c r="L2293" s="2">
        <f>IF(B2293 &gt;= D2293*Inputs!$B$10, MAX(B2293 - E2293/Inputs!$B$5 - Inputs!$B$8, 0) * I2293, 0)</f>
        <v>0</v>
      </c>
      <c r="M2293" s="2">
        <f t="shared" si="422"/>
        <v>620.81224323070091</v>
      </c>
      <c r="N2293" s="3" t="str">
        <f t="shared" si="423"/>
        <v>Reg</v>
      </c>
      <c r="O2293" s="3" t="str">
        <f t="shared" si="431"/>
        <v>Charge</v>
      </c>
      <c r="P2293" s="2">
        <f t="shared" si="424"/>
        <v>170</v>
      </c>
      <c r="Q2293" s="2">
        <f t="shared" si="425"/>
        <v>0</v>
      </c>
      <c r="R2293" s="2">
        <f t="shared" si="426"/>
        <v>0</v>
      </c>
      <c r="S2293" s="2">
        <f t="shared" si="427"/>
        <v>-2872.6730100280947</v>
      </c>
      <c r="T2293" s="2">
        <f t="shared" si="428"/>
        <v>0</v>
      </c>
      <c r="U2293" s="2">
        <f>IF(O2293="Reg", R2293 * Inputs!$B$7, 0)</f>
        <v>0</v>
      </c>
      <c r="V2293" s="2">
        <f>MAX(F2293 + P2293*Inputs!$B$15 - (Q2293/Inputs!$B$16) - U2293, 0)</f>
        <v>340</v>
      </c>
    </row>
    <row r="2294" spans="1:22" x14ac:dyDescent="0.3">
      <c r="A2294" s="1">
        <v>46118.5</v>
      </c>
      <c r="B2294" s="2">
        <v>25.829177222974479</v>
      </c>
      <c r="C2294" s="2">
        <v>9.007438531507713</v>
      </c>
      <c r="D2294" s="2">
        <f t="shared" si="420"/>
        <v>31.032050453032642</v>
      </c>
      <c r="E2294" s="2">
        <f t="shared" si="421"/>
        <v>51.570049998709777</v>
      </c>
      <c r="F2294" s="2">
        <f t="shared" si="429"/>
        <v>340</v>
      </c>
      <c r="G2294" s="2">
        <f t="shared" si="430"/>
        <v>0</v>
      </c>
      <c r="H2294" s="2">
        <f>MIN(Inputs!$B$2, (Inputs!$B$14 - F2294)/Inputs!$B$15)</f>
        <v>0</v>
      </c>
      <c r="I2294" s="2">
        <f>MAX(MIN(Inputs!$B$2, F2294*Inputs!$B$16, Inputs!$B$14*Inputs!$B$4 - G2294), 0)</f>
        <v>170</v>
      </c>
      <c r="J2294" s="2">
        <f>MAX(MIN(Inputs!$B$2, F2294*Inputs!$B$16, (Inputs!$B$14-F2294)/Inputs!$B$15)*Inputs!$B$9, 0)</f>
        <v>0</v>
      </c>
      <c r="K2294" s="2">
        <f>MAX(E2294*Inputs!$B$5 - B2294 - Inputs!$B$8, 0) * H2294</f>
        <v>0</v>
      </c>
      <c r="L2294" s="2">
        <f>IF(B2294 &gt;= D2294*Inputs!$B$10, MAX(B2294 - E2294/Inputs!$B$5 - Inputs!$B$8, 0) * I2294, 0)</f>
        <v>0</v>
      </c>
      <c r="M2294" s="2">
        <f t="shared" si="422"/>
        <v>0</v>
      </c>
      <c r="N2294" s="3" t="str">
        <f t="shared" si="423"/>
        <v>Idle</v>
      </c>
      <c r="O2294" s="3" t="str">
        <f t="shared" si="431"/>
        <v>Idle</v>
      </c>
      <c r="P2294" s="2">
        <f t="shared" si="424"/>
        <v>0</v>
      </c>
      <c r="Q2294" s="2">
        <f t="shared" si="425"/>
        <v>0</v>
      </c>
      <c r="R2294" s="2">
        <f t="shared" si="426"/>
        <v>0</v>
      </c>
      <c r="S2294" s="2">
        <f t="shared" si="427"/>
        <v>0</v>
      </c>
      <c r="T2294" s="2">
        <f t="shared" si="428"/>
        <v>0</v>
      </c>
      <c r="U2294" s="2">
        <f>IF(O2294="Reg", R2294 * Inputs!$B$7, 0)</f>
        <v>0</v>
      </c>
      <c r="V2294" s="2">
        <f>MAX(F2294 + P2294*Inputs!$B$15 - (Q2294/Inputs!$B$16) - U2294, 0)</f>
        <v>340</v>
      </c>
    </row>
    <row r="2295" spans="1:22" x14ac:dyDescent="0.3">
      <c r="A2295" s="1">
        <v>46118.541666666657</v>
      </c>
      <c r="B2295" s="2">
        <v>32.366965581951298</v>
      </c>
      <c r="C2295" s="2">
        <v>3.9009418245438159</v>
      </c>
      <c r="D2295" s="2">
        <f t="shared" si="420"/>
        <v>31.032050453032642</v>
      </c>
      <c r="E2295" s="2">
        <f t="shared" si="421"/>
        <v>58.720556935446758</v>
      </c>
      <c r="F2295" s="2">
        <f t="shared" si="429"/>
        <v>340</v>
      </c>
      <c r="G2295" s="2">
        <f t="shared" si="430"/>
        <v>0</v>
      </c>
      <c r="H2295" s="2">
        <f>MIN(Inputs!$B$2, (Inputs!$B$14 - F2295)/Inputs!$B$15)</f>
        <v>0</v>
      </c>
      <c r="I2295" s="2">
        <f>MAX(MIN(Inputs!$B$2, F2295*Inputs!$B$16, Inputs!$B$14*Inputs!$B$4 - G2295), 0)</f>
        <v>170</v>
      </c>
      <c r="J2295" s="2">
        <f>MAX(MIN(Inputs!$B$2, F2295*Inputs!$B$16, (Inputs!$B$14-F2295)/Inputs!$B$15)*Inputs!$B$9, 0)</f>
        <v>0</v>
      </c>
      <c r="K2295" s="2">
        <f>MAX(E2295*Inputs!$B$5 - B2295 - Inputs!$B$8, 0) * H2295</f>
        <v>0</v>
      </c>
      <c r="L2295" s="2">
        <f>IF(B2295 &gt;= D2295*Inputs!$B$10, MAX(B2295 - E2295/Inputs!$B$5 - Inputs!$B$8, 0) * I2295, 0)</f>
        <v>0</v>
      </c>
      <c r="M2295" s="2">
        <f t="shared" si="422"/>
        <v>0</v>
      </c>
      <c r="N2295" s="3" t="str">
        <f t="shared" si="423"/>
        <v>Idle</v>
      </c>
      <c r="O2295" s="3" t="str">
        <f t="shared" si="431"/>
        <v>Idle</v>
      </c>
      <c r="P2295" s="2">
        <f t="shared" si="424"/>
        <v>0</v>
      </c>
      <c r="Q2295" s="2">
        <f t="shared" si="425"/>
        <v>0</v>
      </c>
      <c r="R2295" s="2">
        <f t="shared" si="426"/>
        <v>0</v>
      </c>
      <c r="S2295" s="2">
        <f t="shared" si="427"/>
        <v>0</v>
      </c>
      <c r="T2295" s="2">
        <f t="shared" si="428"/>
        <v>0</v>
      </c>
      <c r="U2295" s="2">
        <f>IF(O2295="Reg", R2295 * Inputs!$B$7, 0)</f>
        <v>0</v>
      </c>
      <c r="V2295" s="2">
        <f>MAX(F2295 + P2295*Inputs!$B$15 - (Q2295/Inputs!$B$16) - U2295, 0)</f>
        <v>340</v>
      </c>
    </row>
    <row r="2296" spans="1:22" x14ac:dyDescent="0.3">
      <c r="A2296" s="1">
        <v>46118.583333333343</v>
      </c>
      <c r="B2296" s="2">
        <v>55.460574918549483</v>
      </c>
      <c r="C2296" s="2">
        <v>5.1948104920297933</v>
      </c>
      <c r="D2296" s="2">
        <f t="shared" si="420"/>
        <v>31.032050453032642</v>
      </c>
      <c r="E2296" s="2">
        <f t="shared" si="421"/>
        <v>64.783177421647878</v>
      </c>
      <c r="F2296" s="2">
        <f t="shared" si="429"/>
        <v>340</v>
      </c>
      <c r="G2296" s="2">
        <f t="shared" si="430"/>
        <v>0</v>
      </c>
      <c r="H2296" s="2">
        <f>MIN(Inputs!$B$2, (Inputs!$B$14 - F2296)/Inputs!$B$15)</f>
        <v>0</v>
      </c>
      <c r="I2296" s="2">
        <f>MAX(MIN(Inputs!$B$2, F2296*Inputs!$B$16, Inputs!$B$14*Inputs!$B$4 - G2296), 0)</f>
        <v>170</v>
      </c>
      <c r="J2296" s="2">
        <f>MAX(MIN(Inputs!$B$2, F2296*Inputs!$B$16, (Inputs!$B$14-F2296)/Inputs!$B$15)*Inputs!$B$9, 0)</f>
        <v>0</v>
      </c>
      <c r="K2296" s="2">
        <f>MAX(E2296*Inputs!$B$5 - B2296 - Inputs!$B$8, 0) * H2296</f>
        <v>0</v>
      </c>
      <c r="L2296" s="2">
        <f>IF(B2296 &gt;= D2296*Inputs!$B$10, MAX(B2296 - E2296/Inputs!$B$5 - Inputs!$B$8, 0) * I2296, 0)</f>
        <v>0</v>
      </c>
      <c r="M2296" s="2">
        <f t="shared" si="422"/>
        <v>0</v>
      </c>
      <c r="N2296" s="3" t="str">
        <f t="shared" si="423"/>
        <v>Idle</v>
      </c>
      <c r="O2296" s="3" t="str">
        <f t="shared" si="431"/>
        <v>Idle</v>
      </c>
      <c r="P2296" s="2">
        <f t="shared" si="424"/>
        <v>0</v>
      </c>
      <c r="Q2296" s="2">
        <f t="shared" si="425"/>
        <v>0</v>
      </c>
      <c r="R2296" s="2">
        <f t="shared" si="426"/>
        <v>0</v>
      </c>
      <c r="S2296" s="2">
        <f t="shared" si="427"/>
        <v>0</v>
      </c>
      <c r="T2296" s="2">
        <f t="shared" si="428"/>
        <v>0</v>
      </c>
      <c r="U2296" s="2">
        <f>IF(O2296="Reg", R2296 * Inputs!$B$7, 0)</f>
        <v>0</v>
      </c>
      <c r="V2296" s="2">
        <f>MAX(F2296 + P2296*Inputs!$B$15 - (Q2296/Inputs!$B$16) - U2296, 0)</f>
        <v>340</v>
      </c>
    </row>
    <row r="2297" spans="1:22" x14ac:dyDescent="0.3">
      <c r="A2297" s="1">
        <v>46118.625</v>
      </c>
      <c r="B2297" s="2">
        <v>62.158633720327778</v>
      </c>
      <c r="C2297" s="2">
        <v>9.0674344484965488</v>
      </c>
      <c r="D2297" s="2">
        <f t="shared" si="420"/>
        <v>31.032050453032642</v>
      </c>
      <c r="E2297" s="2">
        <f t="shared" si="421"/>
        <v>66.039710167608746</v>
      </c>
      <c r="F2297" s="2">
        <f t="shared" si="429"/>
        <v>340</v>
      </c>
      <c r="G2297" s="2">
        <f t="shared" si="430"/>
        <v>0</v>
      </c>
      <c r="H2297" s="2">
        <f>MIN(Inputs!$B$2, (Inputs!$B$14 - F2297)/Inputs!$B$15)</f>
        <v>0</v>
      </c>
      <c r="I2297" s="2">
        <f>MAX(MIN(Inputs!$B$2, F2297*Inputs!$B$16, Inputs!$B$14*Inputs!$B$4 - G2297), 0)</f>
        <v>170</v>
      </c>
      <c r="J2297" s="2">
        <f>MAX(MIN(Inputs!$B$2, F2297*Inputs!$B$16, (Inputs!$B$14-F2297)/Inputs!$B$15)*Inputs!$B$9, 0)</f>
        <v>0</v>
      </c>
      <c r="K2297" s="2">
        <f>MAX(E2297*Inputs!$B$5 - B2297 - Inputs!$B$8, 0) * H2297</f>
        <v>0</v>
      </c>
      <c r="L2297" s="2">
        <f>IF(B2297 &gt;= D2297*Inputs!$B$10, MAX(B2297 - E2297/Inputs!$B$5 - Inputs!$B$8, 0) * I2297, 0)</f>
        <v>0</v>
      </c>
      <c r="M2297" s="2">
        <f t="shared" si="422"/>
        <v>0</v>
      </c>
      <c r="N2297" s="3" t="str">
        <f t="shared" si="423"/>
        <v>Idle</v>
      </c>
      <c r="O2297" s="3" t="str">
        <f t="shared" si="431"/>
        <v>Idle</v>
      </c>
      <c r="P2297" s="2">
        <f t="shared" si="424"/>
        <v>0</v>
      </c>
      <c r="Q2297" s="2">
        <f t="shared" si="425"/>
        <v>0</v>
      </c>
      <c r="R2297" s="2">
        <f t="shared" si="426"/>
        <v>0</v>
      </c>
      <c r="S2297" s="2">
        <f t="shared" si="427"/>
        <v>0</v>
      </c>
      <c r="T2297" s="2">
        <f t="shared" si="428"/>
        <v>0</v>
      </c>
      <c r="U2297" s="2">
        <f>IF(O2297="Reg", R2297 * Inputs!$B$7, 0)</f>
        <v>0</v>
      </c>
      <c r="V2297" s="2">
        <f>MAX(F2297 + P2297*Inputs!$B$15 - (Q2297/Inputs!$B$16) - U2297, 0)</f>
        <v>340</v>
      </c>
    </row>
    <row r="2298" spans="1:22" x14ac:dyDescent="0.3">
      <c r="A2298" s="1">
        <v>46118.666666666657</v>
      </c>
      <c r="B2298" s="2">
        <v>68.627015905096371</v>
      </c>
      <c r="C2298" s="2">
        <v>8.7144835524946398</v>
      </c>
      <c r="D2298" s="2">
        <f t="shared" si="420"/>
        <v>31.032050453032642</v>
      </c>
      <c r="E2298" s="2">
        <f t="shared" si="421"/>
        <v>66.512697560887588</v>
      </c>
      <c r="F2298" s="2">
        <f t="shared" si="429"/>
        <v>340</v>
      </c>
      <c r="G2298" s="2">
        <f t="shared" si="430"/>
        <v>0</v>
      </c>
      <c r="H2298" s="2">
        <f>MIN(Inputs!$B$2, (Inputs!$B$14 - F2298)/Inputs!$B$15)</f>
        <v>0</v>
      </c>
      <c r="I2298" s="2">
        <f>MAX(MIN(Inputs!$B$2, F2298*Inputs!$B$16, Inputs!$B$14*Inputs!$B$4 - G2298), 0)</f>
        <v>170</v>
      </c>
      <c r="J2298" s="2">
        <f>MAX(MIN(Inputs!$B$2, F2298*Inputs!$B$16, (Inputs!$B$14-F2298)/Inputs!$B$15)*Inputs!$B$9, 0)</f>
        <v>0</v>
      </c>
      <c r="K2298" s="2">
        <f>MAX(E2298*Inputs!$B$5 - B2298 - Inputs!$B$8, 0) * H2298</f>
        <v>0</v>
      </c>
      <c r="L2298" s="2">
        <f>IF(B2298 &gt;= D2298*Inputs!$B$10, MAX(B2298 - E2298/Inputs!$B$5 - Inputs!$B$8, 0) * I2298, 0)</f>
        <v>0</v>
      </c>
      <c r="M2298" s="2">
        <f t="shared" si="422"/>
        <v>0</v>
      </c>
      <c r="N2298" s="3" t="str">
        <f t="shared" si="423"/>
        <v>Idle</v>
      </c>
      <c r="O2298" s="3" t="str">
        <f t="shared" si="431"/>
        <v>Idle</v>
      </c>
      <c r="P2298" s="2">
        <f t="shared" si="424"/>
        <v>0</v>
      </c>
      <c r="Q2298" s="2">
        <f t="shared" si="425"/>
        <v>0</v>
      </c>
      <c r="R2298" s="2">
        <f t="shared" si="426"/>
        <v>0</v>
      </c>
      <c r="S2298" s="2">
        <f t="shared" si="427"/>
        <v>0</v>
      </c>
      <c r="T2298" s="2">
        <f t="shared" si="428"/>
        <v>0</v>
      </c>
      <c r="U2298" s="2">
        <f>IF(O2298="Reg", R2298 * Inputs!$B$7, 0)</f>
        <v>0</v>
      </c>
      <c r="V2298" s="2">
        <f>MAX(F2298 + P2298*Inputs!$B$15 - (Q2298/Inputs!$B$16) - U2298, 0)</f>
        <v>340</v>
      </c>
    </row>
    <row r="2299" spans="1:22" x14ac:dyDescent="0.3">
      <c r="A2299" s="1">
        <v>46118.708333333343</v>
      </c>
      <c r="B2299" s="2">
        <v>64.977932643359296</v>
      </c>
      <c r="C2299" s="2">
        <v>1.841521965998419</v>
      </c>
      <c r="D2299" s="2">
        <f t="shared" si="420"/>
        <v>31.032050453032642</v>
      </c>
      <c r="E2299" s="2">
        <f t="shared" si="421"/>
        <v>63.338145967601349</v>
      </c>
      <c r="F2299" s="2">
        <f t="shared" si="429"/>
        <v>340</v>
      </c>
      <c r="G2299" s="2">
        <f t="shared" si="430"/>
        <v>0</v>
      </c>
      <c r="H2299" s="2">
        <f>MIN(Inputs!$B$2, (Inputs!$B$14 - F2299)/Inputs!$B$15)</f>
        <v>0</v>
      </c>
      <c r="I2299" s="2">
        <f>MAX(MIN(Inputs!$B$2, F2299*Inputs!$B$16, Inputs!$B$14*Inputs!$B$4 - G2299), 0)</f>
        <v>170</v>
      </c>
      <c r="J2299" s="2">
        <f>MAX(MIN(Inputs!$B$2, F2299*Inputs!$B$16, (Inputs!$B$14-F2299)/Inputs!$B$15)*Inputs!$B$9, 0)</f>
        <v>0</v>
      </c>
      <c r="K2299" s="2">
        <f>MAX(E2299*Inputs!$B$5 - B2299 - Inputs!$B$8, 0) * H2299</f>
        <v>0</v>
      </c>
      <c r="L2299" s="2">
        <f>IF(B2299 &gt;= D2299*Inputs!$B$10, MAX(B2299 - E2299/Inputs!$B$5 - Inputs!$B$8, 0) * I2299, 0)</f>
        <v>0</v>
      </c>
      <c r="M2299" s="2">
        <f t="shared" si="422"/>
        <v>0</v>
      </c>
      <c r="N2299" s="3" t="str">
        <f t="shared" si="423"/>
        <v>Idle</v>
      </c>
      <c r="O2299" s="3" t="str">
        <f t="shared" si="431"/>
        <v>Idle</v>
      </c>
      <c r="P2299" s="2">
        <f t="shared" si="424"/>
        <v>0</v>
      </c>
      <c r="Q2299" s="2">
        <f t="shared" si="425"/>
        <v>0</v>
      </c>
      <c r="R2299" s="2">
        <f t="shared" si="426"/>
        <v>0</v>
      </c>
      <c r="S2299" s="2">
        <f t="shared" si="427"/>
        <v>0</v>
      </c>
      <c r="T2299" s="2">
        <f t="shared" si="428"/>
        <v>0</v>
      </c>
      <c r="U2299" s="2">
        <f>IF(O2299="Reg", R2299 * Inputs!$B$7, 0)</f>
        <v>0</v>
      </c>
      <c r="V2299" s="2">
        <f>MAX(F2299 + P2299*Inputs!$B$15 - (Q2299/Inputs!$B$16) - U2299, 0)</f>
        <v>340</v>
      </c>
    </row>
    <row r="2300" spans="1:22" x14ac:dyDescent="0.3">
      <c r="A2300" s="1">
        <v>46118.75</v>
      </c>
      <c r="B2300" s="2">
        <v>68.732218843396353</v>
      </c>
      <c r="C2300" s="2">
        <v>4.1433907701991917</v>
      </c>
      <c r="D2300" s="2">
        <f t="shared" si="420"/>
        <v>31.032050453032642</v>
      </c>
      <c r="E2300" s="2">
        <f t="shared" si="421"/>
        <v>59.311733589689517</v>
      </c>
      <c r="F2300" s="2">
        <f t="shared" si="429"/>
        <v>340</v>
      </c>
      <c r="G2300" s="2">
        <f t="shared" si="430"/>
        <v>0</v>
      </c>
      <c r="H2300" s="2">
        <f>MIN(Inputs!$B$2, (Inputs!$B$14 - F2300)/Inputs!$B$15)</f>
        <v>0</v>
      </c>
      <c r="I2300" s="2">
        <f>MAX(MIN(Inputs!$B$2, F2300*Inputs!$B$16, Inputs!$B$14*Inputs!$B$4 - G2300), 0)</f>
        <v>170</v>
      </c>
      <c r="J2300" s="2">
        <f>MAX(MIN(Inputs!$B$2, F2300*Inputs!$B$16, (Inputs!$B$14-F2300)/Inputs!$B$15)*Inputs!$B$9, 0)</f>
        <v>0</v>
      </c>
      <c r="K2300" s="2">
        <f>MAX(E2300*Inputs!$B$5 - B2300 - Inputs!$B$8, 0) * H2300</f>
        <v>0</v>
      </c>
      <c r="L2300" s="2">
        <f>IF(B2300 &gt;= D2300*Inputs!$B$10, MAX(B2300 - E2300/Inputs!$B$5 - Inputs!$B$8, 0) * I2300, 0)</f>
        <v>0</v>
      </c>
      <c r="M2300" s="2">
        <f t="shared" si="422"/>
        <v>0</v>
      </c>
      <c r="N2300" s="3" t="str">
        <f t="shared" si="423"/>
        <v>Idle</v>
      </c>
      <c r="O2300" s="3" t="str">
        <f t="shared" si="431"/>
        <v>Idle</v>
      </c>
      <c r="P2300" s="2">
        <f t="shared" si="424"/>
        <v>0</v>
      </c>
      <c r="Q2300" s="2">
        <f t="shared" si="425"/>
        <v>0</v>
      </c>
      <c r="R2300" s="2">
        <f t="shared" si="426"/>
        <v>0</v>
      </c>
      <c r="S2300" s="2">
        <f t="shared" si="427"/>
        <v>0</v>
      </c>
      <c r="T2300" s="2">
        <f t="shared" si="428"/>
        <v>0</v>
      </c>
      <c r="U2300" s="2">
        <f>IF(O2300="Reg", R2300 * Inputs!$B$7, 0)</f>
        <v>0</v>
      </c>
      <c r="V2300" s="2">
        <f>MAX(F2300 + P2300*Inputs!$B$15 - (Q2300/Inputs!$B$16) - U2300, 0)</f>
        <v>340</v>
      </c>
    </row>
    <row r="2301" spans="1:22" x14ac:dyDescent="0.3">
      <c r="A2301" s="1">
        <v>46118.791666666657</v>
      </c>
      <c r="B2301" s="2">
        <v>68.742688499157964</v>
      </c>
      <c r="C2301" s="2">
        <v>10.41779541108394</v>
      </c>
      <c r="D2301" s="2">
        <f t="shared" si="420"/>
        <v>31.032050453032642</v>
      </c>
      <c r="E2301" s="2">
        <f t="shared" si="421"/>
        <v>52.289451760943486</v>
      </c>
      <c r="F2301" s="2">
        <f t="shared" si="429"/>
        <v>340</v>
      </c>
      <c r="G2301" s="2">
        <f t="shared" si="430"/>
        <v>0</v>
      </c>
      <c r="H2301" s="2">
        <f>MIN(Inputs!$B$2, (Inputs!$B$14 - F2301)/Inputs!$B$15)</f>
        <v>0</v>
      </c>
      <c r="I2301" s="2">
        <f>MAX(MIN(Inputs!$B$2, F2301*Inputs!$B$16, Inputs!$B$14*Inputs!$B$4 - G2301), 0)</f>
        <v>170</v>
      </c>
      <c r="J2301" s="2">
        <f>MAX(MIN(Inputs!$B$2, F2301*Inputs!$B$16, (Inputs!$B$14-F2301)/Inputs!$B$15)*Inputs!$B$9, 0)</f>
        <v>0</v>
      </c>
      <c r="K2301" s="2">
        <f>MAX(E2301*Inputs!$B$5 - B2301 - Inputs!$B$8, 0) * H2301</f>
        <v>0</v>
      </c>
      <c r="L2301" s="2">
        <f>IF(B2301 &gt;= D2301*Inputs!$B$10, MAX(B2301 - E2301/Inputs!$B$5 - Inputs!$B$8, 0) * I2301, 0)</f>
        <v>0</v>
      </c>
      <c r="M2301" s="2">
        <f t="shared" si="422"/>
        <v>0</v>
      </c>
      <c r="N2301" s="3" t="str">
        <f t="shared" si="423"/>
        <v>Idle</v>
      </c>
      <c r="O2301" s="3" t="str">
        <f t="shared" si="431"/>
        <v>Idle</v>
      </c>
      <c r="P2301" s="2">
        <f t="shared" si="424"/>
        <v>0</v>
      </c>
      <c r="Q2301" s="2">
        <f t="shared" si="425"/>
        <v>0</v>
      </c>
      <c r="R2301" s="2">
        <f t="shared" si="426"/>
        <v>0</v>
      </c>
      <c r="S2301" s="2">
        <f t="shared" si="427"/>
        <v>0</v>
      </c>
      <c r="T2301" s="2">
        <f t="shared" si="428"/>
        <v>0</v>
      </c>
      <c r="U2301" s="2">
        <f>IF(O2301="Reg", R2301 * Inputs!$B$7, 0)</f>
        <v>0</v>
      </c>
      <c r="V2301" s="2">
        <f>MAX(F2301 + P2301*Inputs!$B$15 - (Q2301/Inputs!$B$16) - U2301, 0)</f>
        <v>340</v>
      </c>
    </row>
    <row r="2302" spans="1:22" x14ac:dyDescent="0.3">
      <c r="A2302" s="1">
        <v>46118.833333333343</v>
      </c>
      <c r="B2302" s="2">
        <v>62.999771394314656</v>
      </c>
      <c r="C2302" s="2">
        <v>1.7198813310167571</v>
      </c>
      <c r="D2302" s="2">
        <f t="shared" si="420"/>
        <v>31.032050453032642</v>
      </c>
      <c r="E2302" s="2">
        <f t="shared" si="421"/>
        <v>43.070554976172559</v>
      </c>
      <c r="F2302" s="2">
        <f t="shared" si="429"/>
        <v>340</v>
      </c>
      <c r="G2302" s="2">
        <f t="shared" si="430"/>
        <v>0</v>
      </c>
      <c r="H2302" s="2">
        <f>MIN(Inputs!$B$2, (Inputs!$B$14 - F2302)/Inputs!$B$15)</f>
        <v>0</v>
      </c>
      <c r="I2302" s="2">
        <f>MAX(MIN(Inputs!$B$2, F2302*Inputs!$B$16, Inputs!$B$14*Inputs!$B$4 - G2302), 0)</f>
        <v>170</v>
      </c>
      <c r="J2302" s="2">
        <f>MAX(MIN(Inputs!$B$2, F2302*Inputs!$B$16, (Inputs!$B$14-F2302)/Inputs!$B$15)*Inputs!$B$9, 0)</f>
        <v>0</v>
      </c>
      <c r="K2302" s="2">
        <f>MAX(E2302*Inputs!$B$5 - B2302 - Inputs!$B$8, 0) * H2302</f>
        <v>0</v>
      </c>
      <c r="L2302" s="2">
        <f>IF(B2302 &gt;= D2302*Inputs!$B$10, MAX(B2302 - E2302/Inputs!$B$5 - Inputs!$B$8, 0) * I2302, 0)</f>
        <v>0</v>
      </c>
      <c r="M2302" s="2">
        <f t="shared" si="422"/>
        <v>0</v>
      </c>
      <c r="N2302" s="3" t="str">
        <f t="shared" si="423"/>
        <v>Idle</v>
      </c>
      <c r="O2302" s="3" t="str">
        <f t="shared" si="431"/>
        <v>Idle</v>
      </c>
      <c r="P2302" s="2">
        <f t="shared" si="424"/>
        <v>0</v>
      </c>
      <c r="Q2302" s="2">
        <f t="shared" si="425"/>
        <v>0</v>
      </c>
      <c r="R2302" s="2">
        <f t="shared" si="426"/>
        <v>0</v>
      </c>
      <c r="S2302" s="2">
        <f t="shared" si="427"/>
        <v>0</v>
      </c>
      <c r="T2302" s="2">
        <f t="shared" si="428"/>
        <v>0</v>
      </c>
      <c r="U2302" s="2">
        <f>IF(O2302="Reg", R2302 * Inputs!$B$7, 0)</f>
        <v>0</v>
      </c>
      <c r="V2302" s="2">
        <f>MAX(F2302 + P2302*Inputs!$B$15 - (Q2302/Inputs!$B$16) - U2302, 0)</f>
        <v>340</v>
      </c>
    </row>
    <row r="2303" spans="1:22" x14ac:dyDescent="0.3">
      <c r="A2303" s="1">
        <v>46118.875</v>
      </c>
      <c r="B2303" s="2">
        <v>64.996558080000824</v>
      </c>
      <c r="C2303" s="2">
        <v>8.2087344178973325</v>
      </c>
      <c r="D2303" s="2">
        <f t="shared" si="420"/>
        <v>31.032050453032642</v>
      </c>
      <c r="E2303" s="2">
        <f t="shared" si="421"/>
        <v>35.393549321707738</v>
      </c>
      <c r="F2303" s="2">
        <f t="shared" si="429"/>
        <v>340</v>
      </c>
      <c r="G2303" s="2">
        <f t="shared" si="430"/>
        <v>0</v>
      </c>
      <c r="H2303" s="2">
        <f>MIN(Inputs!$B$2, (Inputs!$B$14 - F2303)/Inputs!$B$15)</f>
        <v>0</v>
      </c>
      <c r="I2303" s="2">
        <f>MAX(MIN(Inputs!$B$2, F2303*Inputs!$B$16, Inputs!$B$14*Inputs!$B$4 - G2303), 0)</f>
        <v>170</v>
      </c>
      <c r="J2303" s="2">
        <f>MAX(MIN(Inputs!$B$2, F2303*Inputs!$B$16, (Inputs!$B$14-F2303)/Inputs!$B$15)*Inputs!$B$9, 0)</f>
        <v>0</v>
      </c>
      <c r="K2303" s="2">
        <f>MAX(E2303*Inputs!$B$5 - B2303 - Inputs!$B$8, 0) * H2303</f>
        <v>0</v>
      </c>
      <c r="L2303" s="2">
        <f>IF(B2303 &gt;= D2303*Inputs!$B$10, MAX(B2303 - E2303/Inputs!$B$5 - Inputs!$B$8, 0) * I2303, 0)</f>
        <v>812.02466372478204</v>
      </c>
      <c r="M2303" s="2">
        <f t="shared" si="422"/>
        <v>0</v>
      </c>
      <c r="N2303" s="3" t="str">
        <f t="shared" si="423"/>
        <v>Discharge</v>
      </c>
      <c r="O2303" s="3" t="str">
        <f t="shared" si="431"/>
        <v>Discharge</v>
      </c>
      <c r="P2303" s="2">
        <f t="shared" si="424"/>
        <v>0</v>
      </c>
      <c r="Q2303" s="2">
        <f t="shared" si="425"/>
        <v>170</v>
      </c>
      <c r="R2303" s="2">
        <f t="shared" si="426"/>
        <v>0</v>
      </c>
      <c r="S2303" s="2">
        <f t="shared" si="427"/>
        <v>11049.414873600141</v>
      </c>
      <c r="T2303" s="2">
        <f t="shared" si="428"/>
        <v>0</v>
      </c>
      <c r="U2303" s="2">
        <f>IF(O2303="Reg", R2303 * Inputs!$B$7, 0)</f>
        <v>0</v>
      </c>
      <c r="V2303" s="2">
        <f>MAX(F2303 + P2303*Inputs!$B$15 - (Q2303/Inputs!$B$16) - U2303, 0)</f>
        <v>170</v>
      </c>
    </row>
    <row r="2304" spans="1:22" x14ac:dyDescent="0.3">
      <c r="A2304" s="1">
        <v>46118.916666666657</v>
      </c>
      <c r="B2304" s="2">
        <v>49.579706345379037</v>
      </c>
      <c r="C2304" s="2">
        <v>6.2092817829909981</v>
      </c>
      <c r="D2304" s="2">
        <f t="shared" si="420"/>
        <v>31.032050453032642</v>
      </c>
      <c r="E2304" s="2">
        <f t="shared" si="421"/>
        <v>24.560789641707604</v>
      </c>
      <c r="F2304" s="2">
        <f t="shared" si="429"/>
        <v>170</v>
      </c>
      <c r="G2304" s="2">
        <f t="shared" si="430"/>
        <v>170</v>
      </c>
      <c r="H2304" s="2">
        <f>MIN(Inputs!$B$2, (Inputs!$B$14 - F2304)/Inputs!$B$15)</f>
        <v>170</v>
      </c>
      <c r="I2304" s="2">
        <f>MAX(MIN(Inputs!$B$2, F2304*Inputs!$B$16, Inputs!$B$14*Inputs!$B$4 - G2304), 0)</f>
        <v>170</v>
      </c>
      <c r="J2304" s="2">
        <f>MAX(MIN(Inputs!$B$2, F2304*Inputs!$B$16, (Inputs!$B$14-F2304)/Inputs!$B$15)*Inputs!$B$9, 0)</f>
        <v>136</v>
      </c>
      <c r="K2304" s="2">
        <f>MAX(E2304*Inputs!$B$5 - B2304 - Inputs!$B$8, 0) * H2304</f>
        <v>0</v>
      </c>
      <c r="L2304" s="2">
        <f>IF(B2304 &gt;= D2304*Inputs!$B$10, MAX(B2304 - E2304/Inputs!$B$5 - Inputs!$B$8, 0) * I2304, 0)</f>
        <v>283.85207974819446</v>
      </c>
      <c r="M2304" s="2">
        <f t="shared" si="422"/>
        <v>844.46232248677575</v>
      </c>
      <c r="N2304" s="3" t="str">
        <f t="shared" si="423"/>
        <v>Reg</v>
      </c>
      <c r="O2304" s="3" t="str">
        <f t="shared" si="431"/>
        <v>Discharge</v>
      </c>
      <c r="P2304" s="2">
        <f t="shared" si="424"/>
        <v>0</v>
      </c>
      <c r="Q2304" s="2">
        <f t="shared" si="425"/>
        <v>170</v>
      </c>
      <c r="R2304" s="2">
        <f t="shared" si="426"/>
        <v>0</v>
      </c>
      <c r="S2304" s="2">
        <f t="shared" si="427"/>
        <v>8428.5500787144356</v>
      </c>
      <c r="T2304" s="2">
        <f t="shared" si="428"/>
        <v>0</v>
      </c>
      <c r="U2304" s="2">
        <f>IF(O2304="Reg", R2304 * Inputs!$B$7, 0)</f>
        <v>0</v>
      </c>
      <c r="V2304" s="2">
        <f>MAX(F2304 + P2304*Inputs!$B$15 - (Q2304/Inputs!$B$16) - U2304, 0)</f>
        <v>0</v>
      </c>
    </row>
    <row r="2305" spans="1:22" x14ac:dyDescent="0.3">
      <c r="A2305" s="1">
        <v>46118.958333333343</v>
      </c>
      <c r="B2305" s="2">
        <v>40.819458375888317</v>
      </c>
      <c r="C2305" s="2">
        <v>7.3815210700743688</v>
      </c>
      <c r="D2305" s="2">
        <f t="shared" si="420"/>
        <v>31.032050453032642</v>
      </c>
      <c r="E2305" s="2">
        <f t="shared" si="421"/>
        <v>16.297505250811096</v>
      </c>
      <c r="F2305" s="2">
        <f t="shared" si="429"/>
        <v>0</v>
      </c>
      <c r="G2305" s="2">
        <f t="shared" si="430"/>
        <v>340</v>
      </c>
      <c r="H2305" s="2">
        <f>MIN(Inputs!$B$2, (Inputs!$B$14 - F2305)/Inputs!$B$15)</f>
        <v>170</v>
      </c>
      <c r="I2305" s="2">
        <f>MAX(MIN(Inputs!$B$2, F2305*Inputs!$B$16, Inputs!$B$14*Inputs!$B$4 - G2305), 0)</f>
        <v>0</v>
      </c>
      <c r="J2305" s="2">
        <f>MAX(MIN(Inputs!$B$2, F2305*Inputs!$B$16, (Inputs!$B$14-F2305)/Inputs!$B$15)*Inputs!$B$9, 0)</f>
        <v>0</v>
      </c>
      <c r="K2305" s="2">
        <f>MAX(E2305*Inputs!$B$5 - B2305 - Inputs!$B$8, 0) * H2305</f>
        <v>0</v>
      </c>
      <c r="L2305" s="2">
        <f>IF(B2305 &gt;= D2305*Inputs!$B$10, MAX(B2305 - E2305/Inputs!$B$5 - Inputs!$B$8, 0) * I2305, 0)</f>
        <v>0</v>
      </c>
      <c r="M2305" s="2">
        <f t="shared" si="422"/>
        <v>0</v>
      </c>
      <c r="N2305" s="3" t="str">
        <f t="shared" si="423"/>
        <v>Idle</v>
      </c>
      <c r="O2305" s="3" t="str">
        <f t="shared" si="431"/>
        <v>Idle</v>
      </c>
      <c r="P2305" s="2">
        <f t="shared" si="424"/>
        <v>0</v>
      </c>
      <c r="Q2305" s="2">
        <f t="shared" si="425"/>
        <v>0</v>
      </c>
      <c r="R2305" s="2">
        <f t="shared" si="426"/>
        <v>0</v>
      </c>
      <c r="S2305" s="2">
        <f t="shared" si="427"/>
        <v>0</v>
      </c>
      <c r="T2305" s="2">
        <f t="shared" si="428"/>
        <v>0</v>
      </c>
      <c r="U2305" s="2">
        <f>IF(O2305="Reg", R2305 * Inputs!$B$7, 0)</f>
        <v>0</v>
      </c>
      <c r="V2305" s="2">
        <f>MAX(F2305 + P2305*Inputs!$B$15 - (Q2305/Inputs!$B$16) - U2305, 0)</f>
        <v>0</v>
      </c>
    </row>
    <row r="2306" spans="1:22" x14ac:dyDescent="0.3">
      <c r="A2306" s="1">
        <v>46119</v>
      </c>
      <c r="B2306" s="2">
        <v>26.598527870920101</v>
      </c>
      <c r="C2306" s="2">
        <v>9.3212802960038896</v>
      </c>
      <c r="D2306" s="2">
        <f t="shared" ref="D2306:D2369" si="432">AVERAGEIFS(B:B, A:A, "&gt;="&amp;INT(A2306), A:A, "&lt;"&amp;INT(A2306)+1)</f>
        <v>31.317799963581198</v>
      </c>
      <c r="E2306" s="2">
        <f t="shared" ref="E2306:E2369" si="433">AVERAGE(B2306:B2311)</f>
        <v>9.4942621881630433</v>
      </c>
      <c r="F2306" s="2">
        <f t="shared" si="429"/>
        <v>0</v>
      </c>
      <c r="G2306" s="2">
        <f t="shared" si="430"/>
        <v>0</v>
      </c>
      <c r="H2306" s="2">
        <f>MIN(Inputs!$B$2, (Inputs!$B$14 - F2306)/Inputs!$B$15)</f>
        <v>170</v>
      </c>
      <c r="I2306" s="2">
        <f>MAX(MIN(Inputs!$B$2, F2306*Inputs!$B$16, Inputs!$B$14*Inputs!$B$4 - G2306), 0)</f>
        <v>0</v>
      </c>
      <c r="J2306" s="2">
        <f>MAX(MIN(Inputs!$B$2, F2306*Inputs!$B$16, (Inputs!$B$14-F2306)/Inputs!$B$15)*Inputs!$B$9, 0)</f>
        <v>0</v>
      </c>
      <c r="K2306" s="2">
        <f>MAX(E2306*Inputs!$B$5 - B2306 - Inputs!$B$8, 0) * H2306</f>
        <v>0</v>
      </c>
      <c r="L2306" s="2">
        <f>IF(B2306 &gt;= D2306*Inputs!$B$10, MAX(B2306 - E2306/Inputs!$B$5 - Inputs!$B$8, 0) * I2306, 0)</f>
        <v>0</v>
      </c>
      <c r="M2306" s="2">
        <f t="shared" ref="M2306:M2369" si="434">C2306 * J2306</f>
        <v>0</v>
      </c>
      <c r="N2306" s="3" t="str">
        <f t="shared" ref="N2306:N2369" si="435">IF(MAX(K2306, L2306, M2306)&lt;=0, "Idle", IF(AND(M2306&gt;=K2306, M2306&gt;=L2306), "Reg", IF(L2306&gt;=K2306, "Discharge", "Charge")))</f>
        <v>Idle</v>
      </c>
      <c r="O2306" s="3" t="str">
        <f t="shared" si="431"/>
        <v>Idle</v>
      </c>
      <c r="P2306" s="2">
        <f t="shared" ref="P2306:P2369" si="436">IF(O2306="Charge", H2306, 0)</f>
        <v>0</v>
      </c>
      <c r="Q2306" s="2">
        <f t="shared" ref="Q2306:Q2369" si="437">IF(O2306="Discharge", I2306, 0)</f>
        <v>0</v>
      </c>
      <c r="R2306" s="2">
        <f t="shared" ref="R2306:R2369" si="438">IF(O2306="Reg", J2306, 0)</f>
        <v>0</v>
      </c>
      <c r="S2306" s="2">
        <f t="shared" ref="S2306:S2369" si="439">(Q2306 - P2306) * B2306</f>
        <v>0</v>
      </c>
      <c r="T2306" s="2">
        <f t="shared" ref="T2306:T2369" si="440">R2306 * C2306</f>
        <v>0</v>
      </c>
      <c r="U2306" s="2">
        <f>IF(O2306="Reg", R2306 * Inputs!$B$7, 0)</f>
        <v>0</v>
      </c>
      <c r="V2306" s="2">
        <f>MAX(F2306 + P2306*Inputs!$B$15 - (Q2306/Inputs!$B$16) - U2306, 0)</f>
        <v>0</v>
      </c>
    </row>
    <row r="2307" spans="1:22" x14ac:dyDescent="0.3">
      <c r="A2307" s="1">
        <v>46119.041666666657</v>
      </c>
      <c r="B2307" s="2">
        <v>13.42930779053242</v>
      </c>
      <c r="C2307" s="2">
        <v>4.4871064456785836</v>
      </c>
      <c r="D2307" s="2">
        <f t="shared" si="432"/>
        <v>31.317799963581198</v>
      </c>
      <c r="E2307" s="2">
        <f t="shared" si="433"/>
        <v>5.0611742096763601</v>
      </c>
      <c r="F2307" s="2">
        <f t="shared" ref="F2307:F2370" si="441">V2306</f>
        <v>0</v>
      </c>
      <c r="G2307" s="2">
        <f t="shared" ref="G2307:G2370" si="442">IF(INT(A2307)=INT(A2306), G2306 + Q2306, 0)</f>
        <v>0</v>
      </c>
      <c r="H2307" s="2">
        <f>MIN(Inputs!$B$2, (Inputs!$B$14 - F2307)/Inputs!$B$15)</f>
        <v>170</v>
      </c>
      <c r="I2307" s="2">
        <f>MAX(MIN(Inputs!$B$2, F2307*Inputs!$B$16, Inputs!$B$14*Inputs!$B$4 - G2307), 0)</f>
        <v>0</v>
      </c>
      <c r="J2307" s="2">
        <f>MAX(MIN(Inputs!$B$2, F2307*Inputs!$B$16, (Inputs!$B$14-F2307)/Inputs!$B$15)*Inputs!$B$9, 0)</f>
        <v>0</v>
      </c>
      <c r="K2307" s="2">
        <f>MAX(E2307*Inputs!$B$5 - B2307 - Inputs!$B$8, 0) * H2307</f>
        <v>0</v>
      </c>
      <c r="L2307" s="2">
        <f>IF(B2307 &gt;= D2307*Inputs!$B$10, MAX(B2307 - E2307/Inputs!$B$5 - Inputs!$B$8, 0) * I2307, 0)</f>
        <v>0</v>
      </c>
      <c r="M2307" s="2">
        <f t="shared" si="434"/>
        <v>0</v>
      </c>
      <c r="N2307" s="3" t="str">
        <f t="shared" si="435"/>
        <v>Idle</v>
      </c>
      <c r="O2307" s="3" t="str">
        <f t="shared" si="431"/>
        <v>Idle</v>
      </c>
      <c r="P2307" s="2">
        <f t="shared" si="436"/>
        <v>0</v>
      </c>
      <c r="Q2307" s="2">
        <f t="shared" si="437"/>
        <v>0</v>
      </c>
      <c r="R2307" s="2">
        <f t="shared" si="438"/>
        <v>0</v>
      </c>
      <c r="S2307" s="2">
        <f t="shared" si="439"/>
        <v>0</v>
      </c>
      <c r="T2307" s="2">
        <f t="shared" si="440"/>
        <v>0</v>
      </c>
      <c r="U2307" s="2">
        <f>IF(O2307="Reg", R2307 * Inputs!$B$7, 0)</f>
        <v>0</v>
      </c>
      <c r="V2307" s="2">
        <f>MAX(F2307 + P2307*Inputs!$B$15 - (Q2307/Inputs!$B$16) - U2307, 0)</f>
        <v>0</v>
      </c>
    </row>
    <row r="2308" spans="1:22" x14ac:dyDescent="0.3">
      <c r="A2308" s="1">
        <v>46119.083333333343</v>
      </c>
      <c r="B2308" s="2">
        <v>16.937737467525739</v>
      </c>
      <c r="C2308" s="2">
        <v>6.67152742998557</v>
      </c>
      <c r="D2308" s="2">
        <f t="shared" si="432"/>
        <v>31.317799963581198</v>
      </c>
      <c r="E2308" s="2">
        <f t="shared" si="433"/>
        <v>2.8229562445876231</v>
      </c>
      <c r="F2308" s="2">
        <f t="shared" si="441"/>
        <v>0</v>
      </c>
      <c r="G2308" s="2">
        <f t="shared" si="442"/>
        <v>0</v>
      </c>
      <c r="H2308" s="2">
        <f>MIN(Inputs!$B$2, (Inputs!$B$14 - F2308)/Inputs!$B$15)</f>
        <v>170</v>
      </c>
      <c r="I2308" s="2">
        <f>MAX(MIN(Inputs!$B$2, F2308*Inputs!$B$16, Inputs!$B$14*Inputs!$B$4 - G2308), 0)</f>
        <v>0</v>
      </c>
      <c r="J2308" s="2">
        <f>MAX(MIN(Inputs!$B$2, F2308*Inputs!$B$16, (Inputs!$B$14-F2308)/Inputs!$B$15)*Inputs!$B$9, 0)</f>
        <v>0</v>
      </c>
      <c r="K2308" s="2">
        <f>MAX(E2308*Inputs!$B$5 - B2308 - Inputs!$B$8, 0) * H2308</f>
        <v>0</v>
      </c>
      <c r="L2308" s="2">
        <f>IF(B2308 &gt;= D2308*Inputs!$B$10, MAX(B2308 - E2308/Inputs!$B$5 - Inputs!$B$8, 0) * I2308, 0)</f>
        <v>0</v>
      </c>
      <c r="M2308" s="2">
        <f t="shared" si="434"/>
        <v>0</v>
      </c>
      <c r="N2308" s="3" t="str">
        <f t="shared" si="435"/>
        <v>Idle</v>
      </c>
      <c r="O2308" s="3" t="str">
        <f t="shared" ref="O2308:O2371" si="443">IF(O2307&lt;&gt;O2306, O2307, N2308)</f>
        <v>Idle</v>
      </c>
      <c r="P2308" s="2">
        <f t="shared" si="436"/>
        <v>0</v>
      </c>
      <c r="Q2308" s="2">
        <f t="shared" si="437"/>
        <v>0</v>
      </c>
      <c r="R2308" s="2">
        <f t="shared" si="438"/>
        <v>0</v>
      </c>
      <c r="S2308" s="2">
        <f t="shared" si="439"/>
        <v>0</v>
      </c>
      <c r="T2308" s="2">
        <f t="shared" si="440"/>
        <v>0</v>
      </c>
      <c r="U2308" s="2">
        <f>IF(O2308="Reg", R2308 * Inputs!$B$7, 0)</f>
        <v>0</v>
      </c>
      <c r="V2308" s="2">
        <f>MAX(F2308 + P2308*Inputs!$B$15 - (Q2308/Inputs!$B$16) - U2308, 0)</f>
        <v>0</v>
      </c>
    </row>
    <row r="2309" spans="1:22" x14ac:dyDescent="0.3">
      <c r="A2309" s="1">
        <v>46119.125</v>
      </c>
      <c r="B2309" s="2">
        <v>0</v>
      </c>
      <c r="C2309" s="2">
        <v>12.029018444867299</v>
      </c>
      <c r="D2309" s="2">
        <f t="shared" si="432"/>
        <v>31.317799963581198</v>
      </c>
      <c r="E2309" s="2">
        <f t="shared" si="433"/>
        <v>0</v>
      </c>
      <c r="F2309" s="2">
        <f t="shared" si="441"/>
        <v>0</v>
      </c>
      <c r="G2309" s="2">
        <f t="shared" si="442"/>
        <v>0</v>
      </c>
      <c r="H2309" s="2">
        <f>MIN(Inputs!$B$2, (Inputs!$B$14 - F2309)/Inputs!$B$15)</f>
        <v>170</v>
      </c>
      <c r="I2309" s="2">
        <f>MAX(MIN(Inputs!$B$2, F2309*Inputs!$B$16, Inputs!$B$14*Inputs!$B$4 - G2309), 0)</f>
        <v>0</v>
      </c>
      <c r="J2309" s="2">
        <f>MAX(MIN(Inputs!$B$2, F2309*Inputs!$B$16, (Inputs!$B$14-F2309)/Inputs!$B$15)*Inputs!$B$9, 0)</f>
        <v>0</v>
      </c>
      <c r="K2309" s="2">
        <f>MAX(E2309*Inputs!$B$5 - B2309 - Inputs!$B$8, 0) * H2309</f>
        <v>0</v>
      </c>
      <c r="L2309" s="2">
        <f>IF(B2309 &gt;= D2309*Inputs!$B$10, MAX(B2309 - E2309/Inputs!$B$5 - Inputs!$B$8, 0) * I2309, 0)</f>
        <v>0</v>
      </c>
      <c r="M2309" s="2">
        <f t="shared" si="434"/>
        <v>0</v>
      </c>
      <c r="N2309" s="3" t="str">
        <f t="shared" si="435"/>
        <v>Idle</v>
      </c>
      <c r="O2309" s="3" t="str">
        <f t="shared" si="443"/>
        <v>Idle</v>
      </c>
      <c r="P2309" s="2">
        <f t="shared" si="436"/>
        <v>0</v>
      </c>
      <c r="Q2309" s="2">
        <f t="shared" si="437"/>
        <v>0</v>
      </c>
      <c r="R2309" s="2">
        <f t="shared" si="438"/>
        <v>0</v>
      </c>
      <c r="S2309" s="2">
        <f t="shared" si="439"/>
        <v>0</v>
      </c>
      <c r="T2309" s="2">
        <f t="shared" si="440"/>
        <v>0</v>
      </c>
      <c r="U2309" s="2">
        <f>IF(O2309="Reg", R2309 * Inputs!$B$7, 0)</f>
        <v>0</v>
      </c>
      <c r="V2309" s="2">
        <f>MAX(F2309 + P2309*Inputs!$B$15 - (Q2309/Inputs!$B$16) - U2309, 0)</f>
        <v>0</v>
      </c>
    </row>
    <row r="2310" spans="1:22" x14ac:dyDescent="0.3">
      <c r="A2310" s="1">
        <v>46119.166666666657</v>
      </c>
      <c r="B2310" s="2">
        <v>0</v>
      </c>
      <c r="C2310" s="2">
        <v>5.6379043048364839</v>
      </c>
      <c r="D2310" s="2">
        <f t="shared" si="432"/>
        <v>31.317799963581198</v>
      </c>
      <c r="E2310" s="2">
        <f t="shared" si="433"/>
        <v>0</v>
      </c>
      <c r="F2310" s="2">
        <f t="shared" si="441"/>
        <v>0</v>
      </c>
      <c r="G2310" s="2">
        <f t="shared" si="442"/>
        <v>0</v>
      </c>
      <c r="H2310" s="2">
        <f>MIN(Inputs!$B$2, (Inputs!$B$14 - F2310)/Inputs!$B$15)</f>
        <v>170</v>
      </c>
      <c r="I2310" s="2">
        <f>MAX(MIN(Inputs!$B$2, F2310*Inputs!$B$16, Inputs!$B$14*Inputs!$B$4 - G2310), 0)</f>
        <v>0</v>
      </c>
      <c r="J2310" s="2">
        <f>MAX(MIN(Inputs!$B$2, F2310*Inputs!$B$16, (Inputs!$B$14-F2310)/Inputs!$B$15)*Inputs!$B$9, 0)</f>
        <v>0</v>
      </c>
      <c r="K2310" s="2">
        <f>MAX(E2310*Inputs!$B$5 - B2310 - Inputs!$B$8, 0) * H2310</f>
        <v>0</v>
      </c>
      <c r="L2310" s="2">
        <f>IF(B2310 &gt;= D2310*Inputs!$B$10, MAX(B2310 - E2310/Inputs!$B$5 - Inputs!$B$8, 0) * I2310, 0)</f>
        <v>0</v>
      </c>
      <c r="M2310" s="2">
        <f t="shared" si="434"/>
        <v>0</v>
      </c>
      <c r="N2310" s="3" t="str">
        <f t="shared" si="435"/>
        <v>Idle</v>
      </c>
      <c r="O2310" s="3" t="str">
        <f t="shared" si="443"/>
        <v>Idle</v>
      </c>
      <c r="P2310" s="2">
        <f t="shared" si="436"/>
        <v>0</v>
      </c>
      <c r="Q2310" s="2">
        <f t="shared" si="437"/>
        <v>0</v>
      </c>
      <c r="R2310" s="2">
        <f t="shared" si="438"/>
        <v>0</v>
      </c>
      <c r="S2310" s="2">
        <f t="shared" si="439"/>
        <v>0</v>
      </c>
      <c r="T2310" s="2">
        <f t="shared" si="440"/>
        <v>0</v>
      </c>
      <c r="U2310" s="2">
        <f>IF(O2310="Reg", R2310 * Inputs!$B$7, 0)</f>
        <v>0</v>
      </c>
      <c r="V2310" s="2">
        <f>MAX(F2310 + P2310*Inputs!$B$15 - (Q2310/Inputs!$B$16) - U2310, 0)</f>
        <v>0</v>
      </c>
    </row>
    <row r="2311" spans="1:22" x14ac:dyDescent="0.3">
      <c r="A2311" s="1">
        <v>46119.208333333343</v>
      </c>
      <c r="B2311" s="2">
        <v>0</v>
      </c>
      <c r="C2311" s="2">
        <v>2.2113409384336582</v>
      </c>
      <c r="D2311" s="2">
        <f t="shared" si="432"/>
        <v>31.317799963581198</v>
      </c>
      <c r="E2311" s="2">
        <f t="shared" si="433"/>
        <v>1.7771950457416468</v>
      </c>
      <c r="F2311" s="2">
        <f t="shared" si="441"/>
        <v>0</v>
      </c>
      <c r="G2311" s="2">
        <f t="shared" si="442"/>
        <v>0</v>
      </c>
      <c r="H2311" s="2">
        <f>MIN(Inputs!$B$2, (Inputs!$B$14 - F2311)/Inputs!$B$15)</f>
        <v>170</v>
      </c>
      <c r="I2311" s="2">
        <f>MAX(MIN(Inputs!$B$2, F2311*Inputs!$B$16, Inputs!$B$14*Inputs!$B$4 - G2311), 0)</f>
        <v>0</v>
      </c>
      <c r="J2311" s="2">
        <f>MAX(MIN(Inputs!$B$2, F2311*Inputs!$B$16, (Inputs!$B$14-F2311)/Inputs!$B$15)*Inputs!$B$9, 0)</f>
        <v>0</v>
      </c>
      <c r="K2311" s="2">
        <f>MAX(E2311*Inputs!$B$5 - B2311 - Inputs!$B$8, 0) * H2311</f>
        <v>0</v>
      </c>
      <c r="L2311" s="2">
        <f>IF(B2311 &gt;= D2311*Inputs!$B$10, MAX(B2311 - E2311/Inputs!$B$5 - Inputs!$B$8, 0) * I2311, 0)</f>
        <v>0</v>
      </c>
      <c r="M2311" s="2">
        <f t="shared" si="434"/>
        <v>0</v>
      </c>
      <c r="N2311" s="3" t="str">
        <f t="shared" si="435"/>
        <v>Idle</v>
      </c>
      <c r="O2311" s="3" t="str">
        <f t="shared" si="443"/>
        <v>Idle</v>
      </c>
      <c r="P2311" s="2">
        <f t="shared" si="436"/>
        <v>0</v>
      </c>
      <c r="Q2311" s="2">
        <f t="shared" si="437"/>
        <v>0</v>
      </c>
      <c r="R2311" s="2">
        <f t="shared" si="438"/>
        <v>0</v>
      </c>
      <c r="S2311" s="2">
        <f t="shared" si="439"/>
        <v>0</v>
      </c>
      <c r="T2311" s="2">
        <f t="shared" si="440"/>
        <v>0</v>
      </c>
      <c r="U2311" s="2">
        <f>IF(O2311="Reg", R2311 * Inputs!$B$7, 0)</f>
        <v>0</v>
      </c>
      <c r="V2311" s="2">
        <f>MAX(F2311 + P2311*Inputs!$B$15 - (Q2311/Inputs!$B$16) - U2311, 0)</f>
        <v>0</v>
      </c>
    </row>
    <row r="2312" spans="1:22" x14ac:dyDescent="0.3">
      <c r="A2312" s="1">
        <v>46119.25</v>
      </c>
      <c r="B2312" s="2">
        <v>0</v>
      </c>
      <c r="C2312" s="2">
        <v>6.2691656770970381</v>
      </c>
      <c r="D2312" s="2">
        <f t="shared" si="432"/>
        <v>31.317799963581198</v>
      </c>
      <c r="E2312" s="2">
        <f t="shared" si="433"/>
        <v>5.112372871974828</v>
      </c>
      <c r="F2312" s="2">
        <f t="shared" si="441"/>
        <v>0</v>
      </c>
      <c r="G2312" s="2">
        <f t="shared" si="442"/>
        <v>0</v>
      </c>
      <c r="H2312" s="2">
        <f>MIN(Inputs!$B$2, (Inputs!$B$14 - F2312)/Inputs!$B$15)</f>
        <v>170</v>
      </c>
      <c r="I2312" s="2">
        <f>MAX(MIN(Inputs!$B$2, F2312*Inputs!$B$16, Inputs!$B$14*Inputs!$B$4 - G2312), 0)</f>
        <v>0</v>
      </c>
      <c r="J2312" s="2">
        <f>MAX(MIN(Inputs!$B$2, F2312*Inputs!$B$16, (Inputs!$B$14-F2312)/Inputs!$B$15)*Inputs!$B$9, 0)</f>
        <v>0</v>
      </c>
      <c r="K2312" s="2">
        <f>MAX(E2312*Inputs!$B$5 - B2312 - Inputs!$B$8, 0) * H2312</f>
        <v>0</v>
      </c>
      <c r="L2312" s="2">
        <f>IF(B2312 &gt;= D2312*Inputs!$B$10, MAX(B2312 - E2312/Inputs!$B$5 - Inputs!$B$8, 0) * I2312, 0)</f>
        <v>0</v>
      </c>
      <c r="M2312" s="2">
        <f t="shared" si="434"/>
        <v>0</v>
      </c>
      <c r="N2312" s="3" t="str">
        <f t="shared" si="435"/>
        <v>Idle</v>
      </c>
      <c r="O2312" s="3" t="str">
        <f t="shared" si="443"/>
        <v>Idle</v>
      </c>
      <c r="P2312" s="2">
        <f t="shared" si="436"/>
        <v>0</v>
      </c>
      <c r="Q2312" s="2">
        <f t="shared" si="437"/>
        <v>0</v>
      </c>
      <c r="R2312" s="2">
        <f t="shared" si="438"/>
        <v>0</v>
      </c>
      <c r="S2312" s="2">
        <f t="shared" si="439"/>
        <v>0</v>
      </c>
      <c r="T2312" s="2">
        <f t="shared" si="440"/>
        <v>0</v>
      </c>
      <c r="U2312" s="2">
        <f>IF(O2312="Reg", R2312 * Inputs!$B$7, 0)</f>
        <v>0</v>
      </c>
      <c r="V2312" s="2">
        <f>MAX(F2312 + P2312*Inputs!$B$15 - (Q2312/Inputs!$B$16) - U2312, 0)</f>
        <v>0</v>
      </c>
    </row>
    <row r="2313" spans="1:22" x14ac:dyDescent="0.3">
      <c r="A2313" s="1">
        <v>46119.291666666657</v>
      </c>
      <c r="B2313" s="2">
        <v>0</v>
      </c>
      <c r="C2313" s="2">
        <v>1.128136240938262</v>
      </c>
      <c r="D2313" s="2">
        <f t="shared" si="432"/>
        <v>31.317799963581198</v>
      </c>
      <c r="E2313" s="2">
        <f t="shared" si="433"/>
        <v>9.6280821501829585</v>
      </c>
      <c r="F2313" s="2">
        <f t="shared" si="441"/>
        <v>0</v>
      </c>
      <c r="G2313" s="2">
        <f t="shared" si="442"/>
        <v>0</v>
      </c>
      <c r="H2313" s="2">
        <f>MIN(Inputs!$B$2, (Inputs!$B$14 - F2313)/Inputs!$B$15)</f>
        <v>170</v>
      </c>
      <c r="I2313" s="2">
        <f>MAX(MIN(Inputs!$B$2, F2313*Inputs!$B$16, Inputs!$B$14*Inputs!$B$4 - G2313), 0)</f>
        <v>0</v>
      </c>
      <c r="J2313" s="2">
        <f>MAX(MIN(Inputs!$B$2, F2313*Inputs!$B$16, (Inputs!$B$14-F2313)/Inputs!$B$15)*Inputs!$B$9, 0)</f>
        <v>0</v>
      </c>
      <c r="K2313" s="2">
        <f>MAX(E2313*Inputs!$B$5 - B2313 - Inputs!$B$8, 0) * H2313</f>
        <v>0</v>
      </c>
      <c r="L2313" s="2">
        <f>IF(B2313 &gt;= D2313*Inputs!$B$10, MAX(B2313 - E2313/Inputs!$B$5 - Inputs!$B$8, 0) * I2313, 0)</f>
        <v>0</v>
      </c>
      <c r="M2313" s="2">
        <f t="shared" si="434"/>
        <v>0</v>
      </c>
      <c r="N2313" s="3" t="str">
        <f t="shared" si="435"/>
        <v>Idle</v>
      </c>
      <c r="O2313" s="3" t="str">
        <f t="shared" si="443"/>
        <v>Idle</v>
      </c>
      <c r="P2313" s="2">
        <f t="shared" si="436"/>
        <v>0</v>
      </c>
      <c r="Q2313" s="2">
        <f t="shared" si="437"/>
        <v>0</v>
      </c>
      <c r="R2313" s="2">
        <f t="shared" si="438"/>
        <v>0</v>
      </c>
      <c r="S2313" s="2">
        <f t="shared" si="439"/>
        <v>0</v>
      </c>
      <c r="T2313" s="2">
        <f t="shared" si="440"/>
        <v>0</v>
      </c>
      <c r="U2313" s="2">
        <f>IF(O2313="Reg", R2313 * Inputs!$B$7, 0)</f>
        <v>0</v>
      </c>
      <c r="V2313" s="2">
        <f>MAX(F2313 + P2313*Inputs!$B$15 - (Q2313/Inputs!$B$16) - U2313, 0)</f>
        <v>0</v>
      </c>
    </row>
    <row r="2314" spans="1:22" x14ac:dyDescent="0.3">
      <c r="A2314" s="1">
        <v>46119.333333333343</v>
      </c>
      <c r="B2314" s="2">
        <v>0</v>
      </c>
      <c r="C2314" s="2">
        <v>4.2811168670936226</v>
      </c>
      <c r="D2314" s="2">
        <f t="shared" si="432"/>
        <v>31.317799963581198</v>
      </c>
      <c r="E2314" s="2">
        <f t="shared" si="433"/>
        <v>15.775941819073928</v>
      </c>
      <c r="F2314" s="2">
        <f t="shared" si="441"/>
        <v>0</v>
      </c>
      <c r="G2314" s="2">
        <f t="shared" si="442"/>
        <v>0</v>
      </c>
      <c r="H2314" s="2">
        <f>MIN(Inputs!$B$2, (Inputs!$B$14 - F2314)/Inputs!$B$15)</f>
        <v>170</v>
      </c>
      <c r="I2314" s="2">
        <f>MAX(MIN(Inputs!$B$2, F2314*Inputs!$B$16, Inputs!$B$14*Inputs!$B$4 - G2314), 0)</f>
        <v>0</v>
      </c>
      <c r="J2314" s="2">
        <f>MAX(MIN(Inputs!$B$2, F2314*Inputs!$B$16, (Inputs!$B$14-F2314)/Inputs!$B$15)*Inputs!$B$9, 0)</f>
        <v>0</v>
      </c>
      <c r="K2314" s="2">
        <f>MAX(E2314*Inputs!$B$5 - B2314 - Inputs!$B$8, 0) * H2314</f>
        <v>0</v>
      </c>
      <c r="L2314" s="2">
        <f>IF(B2314 &gt;= D2314*Inputs!$B$10, MAX(B2314 - E2314/Inputs!$B$5 - Inputs!$B$8, 0) * I2314, 0)</f>
        <v>0</v>
      </c>
      <c r="M2314" s="2">
        <f t="shared" si="434"/>
        <v>0</v>
      </c>
      <c r="N2314" s="3" t="str">
        <f t="shared" si="435"/>
        <v>Idle</v>
      </c>
      <c r="O2314" s="3" t="str">
        <f t="shared" si="443"/>
        <v>Idle</v>
      </c>
      <c r="P2314" s="2">
        <f t="shared" si="436"/>
        <v>0</v>
      </c>
      <c r="Q2314" s="2">
        <f t="shared" si="437"/>
        <v>0</v>
      </c>
      <c r="R2314" s="2">
        <f t="shared" si="438"/>
        <v>0</v>
      </c>
      <c r="S2314" s="2">
        <f t="shared" si="439"/>
        <v>0</v>
      </c>
      <c r="T2314" s="2">
        <f t="shared" si="440"/>
        <v>0</v>
      </c>
      <c r="U2314" s="2">
        <f>IF(O2314="Reg", R2314 * Inputs!$B$7, 0)</f>
        <v>0</v>
      </c>
      <c r="V2314" s="2">
        <f>MAX(F2314 + P2314*Inputs!$B$15 - (Q2314/Inputs!$B$16) - U2314, 0)</f>
        <v>0</v>
      </c>
    </row>
    <row r="2315" spans="1:22" x14ac:dyDescent="0.3">
      <c r="A2315" s="1">
        <v>46119.375</v>
      </c>
      <c r="B2315" s="2">
        <v>0</v>
      </c>
      <c r="C2315" s="2">
        <v>2.901774224632145</v>
      </c>
      <c r="D2315" s="2">
        <f t="shared" si="432"/>
        <v>31.317799963581198</v>
      </c>
      <c r="E2315" s="2">
        <f t="shared" si="433"/>
        <v>24.523342257203691</v>
      </c>
      <c r="F2315" s="2">
        <f t="shared" si="441"/>
        <v>0</v>
      </c>
      <c r="G2315" s="2">
        <f t="shared" si="442"/>
        <v>0</v>
      </c>
      <c r="H2315" s="2">
        <f>MIN(Inputs!$B$2, (Inputs!$B$14 - F2315)/Inputs!$B$15)</f>
        <v>170</v>
      </c>
      <c r="I2315" s="2">
        <f>MAX(MIN(Inputs!$B$2, F2315*Inputs!$B$16, Inputs!$B$14*Inputs!$B$4 - G2315), 0)</f>
        <v>0</v>
      </c>
      <c r="J2315" s="2">
        <f>MAX(MIN(Inputs!$B$2, F2315*Inputs!$B$16, (Inputs!$B$14-F2315)/Inputs!$B$15)*Inputs!$B$9, 0)</f>
        <v>0</v>
      </c>
      <c r="K2315" s="2">
        <f>MAX(E2315*Inputs!$B$5 - B2315 - Inputs!$B$8, 0) * H2315</f>
        <v>268.6920016776719</v>
      </c>
      <c r="L2315" s="2">
        <f>IF(B2315 &gt;= D2315*Inputs!$B$10, MAX(B2315 - E2315/Inputs!$B$5 - Inputs!$B$8, 0) * I2315, 0)</f>
        <v>0</v>
      </c>
      <c r="M2315" s="2">
        <f t="shared" si="434"/>
        <v>0</v>
      </c>
      <c r="N2315" s="3" t="str">
        <f t="shared" si="435"/>
        <v>Charge</v>
      </c>
      <c r="O2315" s="3" t="str">
        <f t="shared" si="443"/>
        <v>Charge</v>
      </c>
      <c r="P2315" s="2">
        <f t="shared" si="436"/>
        <v>170</v>
      </c>
      <c r="Q2315" s="2">
        <f t="shared" si="437"/>
        <v>0</v>
      </c>
      <c r="R2315" s="2">
        <f t="shared" si="438"/>
        <v>0</v>
      </c>
      <c r="S2315" s="2">
        <f t="shared" si="439"/>
        <v>0</v>
      </c>
      <c r="T2315" s="2">
        <f t="shared" si="440"/>
        <v>0</v>
      </c>
      <c r="U2315" s="2">
        <f>IF(O2315="Reg", R2315 * Inputs!$B$7, 0)</f>
        <v>0</v>
      </c>
      <c r="V2315" s="2">
        <f>MAX(F2315 + P2315*Inputs!$B$15 - (Q2315/Inputs!$B$16) - U2315, 0)</f>
        <v>170</v>
      </c>
    </row>
    <row r="2316" spans="1:22" x14ac:dyDescent="0.3">
      <c r="A2316" s="1">
        <v>46119.416666666657</v>
      </c>
      <c r="B2316" s="2">
        <v>10.663170274449881</v>
      </c>
      <c r="C2316" s="2">
        <v>17.171921312173229</v>
      </c>
      <c r="D2316" s="2">
        <f t="shared" si="432"/>
        <v>31.317799963581198</v>
      </c>
      <c r="E2316" s="2">
        <f t="shared" si="433"/>
        <v>35.585593711377179</v>
      </c>
      <c r="F2316" s="2">
        <f t="shared" si="441"/>
        <v>170</v>
      </c>
      <c r="G2316" s="2">
        <f t="shared" si="442"/>
        <v>0</v>
      </c>
      <c r="H2316" s="2">
        <f>MIN(Inputs!$B$2, (Inputs!$B$14 - F2316)/Inputs!$B$15)</f>
        <v>170</v>
      </c>
      <c r="I2316" s="2">
        <f>MAX(MIN(Inputs!$B$2, F2316*Inputs!$B$16, Inputs!$B$14*Inputs!$B$4 - G2316), 0)</f>
        <v>170</v>
      </c>
      <c r="J2316" s="2">
        <f>MAX(MIN(Inputs!$B$2, F2316*Inputs!$B$16, (Inputs!$B$14-F2316)/Inputs!$B$15)*Inputs!$B$9, 0)</f>
        <v>136</v>
      </c>
      <c r="K2316" s="2">
        <f>MAX(E2316*Inputs!$B$5 - B2316 - Inputs!$B$8, 0) * H2316</f>
        <v>110.86587256554651</v>
      </c>
      <c r="L2316" s="2">
        <f>IF(B2316 &gt;= D2316*Inputs!$B$10, MAX(B2316 - E2316/Inputs!$B$5 - Inputs!$B$8, 0) * I2316, 0)</f>
        <v>0</v>
      </c>
      <c r="M2316" s="2">
        <f t="shared" si="434"/>
        <v>2335.3812984555593</v>
      </c>
      <c r="N2316" s="3" t="str">
        <f t="shared" si="435"/>
        <v>Reg</v>
      </c>
      <c r="O2316" s="3" t="str">
        <f t="shared" si="443"/>
        <v>Charge</v>
      </c>
      <c r="P2316" s="2">
        <f t="shared" si="436"/>
        <v>170</v>
      </c>
      <c r="Q2316" s="2">
        <f t="shared" si="437"/>
        <v>0</v>
      </c>
      <c r="R2316" s="2">
        <f t="shared" si="438"/>
        <v>0</v>
      </c>
      <c r="S2316" s="2">
        <f t="shared" si="439"/>
        <v>-1812.7389466564798</v>
      </c>
      <c r="T2316" s="2">
        <f t="shared" si="440"/>
        <v>0</v>
      </c>
      <c r="U2316" s="2">
        <f>IF(O2316="Reg", R2316 * Inputs!$B$7, 0)</f>
        <v>0</v>
      </c>
      <c r="V2316" s="2">
        <f>MAX(F2316 + P2316*Inputs!$B$15 - (Q2316/Inputs!$B$16) - U2316, 0)</f>
        <v>340</v>
      </c>
    </row>
    <row r="2317" spans="1:22" x14ac:dyDescent="0.3">
      <c r="A2317" s="1">
        <v>46119.458333333343</v>
      </c>
      <c r="B2317" s="2">
        <v>20.011066957399091</v>
      </c>
      <c r="C2317" s="2">
        <v>23.73718338979231</v>
      </c>
      <c r="D2317" s="2">
        <f t="shared" si="432"/>
        <v>31.317799963581198</v>
      </c>
      <c r="E2317" s="2">
        <f t="shared" si="433"/>
        <v>44.145632774563353</v>
      </c>
      <c r="F2317" s="2">
        <f t="shared" si="441"/>
        <v>340</v>
      </c>
      <c r="G2317" s="2">
        <f t="shared" si="442"/>
        <v>0</v>
      </c>
      <c r="H2317" s="2">
        <f>MIN(Inputs!$B$2, (Inputs!$B$14 - F2317)/Inputs!$B$15)</f>
        <v>0</v>
      </c>
      <c r="I2317" s="2">
        <f>MAX(MIN(Inputs!$B$2, F2317*Inputs!$B$16, Inputs!$B$14*Inputs!$B$4 - G2317), 0)</f>
        <v>170</v>
      </c>
      <c r="J2317" s="2">
        <f>MAX(MIN(Inputs!$B$2, F2317*Inputs!$B$16, (Inputs!$B$14-F2317)/Inputs!$B$15)*Inputs!$B$9, 0)</f>
        <v>0</v>
      </c>
      <c r="K2317" s="2">
        <f>MAX(E2317*Inputs!$B$5 - B2317 - Inputs!$B$8, 0) * H2317</f>
        <v>0</v>
      </c>
      <c r="L2317" s="2">
        <f>IF(B2317 &gt;= D2317*Inputs!$B$10, MAX(B2317 - E2317/Inputs!$B$5 - Inputs!$B$8, 0) * I2317, 0)</f>
        <v>0</v>
      </c>
      <c r="M2317" s="2">
        <f t="shared" si="434"/>
        <v>0</v>
      </c>
      <c r="N2317" s="3" t="str">
        <f t="shared" si="435"/>
        <v>Idle</v>
      </c>
      <c r="O2317" s="3" t="str">
        <f t="shared" si="443"/>
        <v>Idle</v>
      </c>
      <c r="P2317" s="2">
        <f t="shared" si="436"/>
        <v>0</v>
      </c>
      <c r="Q2317" s="2">
        <f t="shared" si="437"/>
        <v>0</v>
      </c>
      <c r="R2317" s="2">
        <f t="shared" si="438"/>
        <v>0</v>
      </c>
      <c r="S2317" s="2">
        <f t="shared" si="439"/>
        <v>0</v>
      </c>
      <c r="T2317" s="2">
        <f t="shared" si="440"/>
        <v>0</v>
      </c>
      <c r="U2317" s="2">
        <f>IF(O2317="Reg", R2317 * Inputs!$B$7, 0)</f>
        <v>0</v>
      </c>
      <c r="V2317" s="2">
        <f>MAX(F2317 + P2317*Inputs!$B$15 - (Q2317/Inputs!$B$16) - U2317, 0)</f>
        <v>340</v>
      </c>
    </row>
    <row r="2318" spans="1:22" x14ac:dyDescent="0.3">
      <c r="A2318" s="1">
        <v>46119.5</v>
      </c>
      <c r="B2318" s="2">
        <v>27.094255669248781</v>
      </c>
      <c r="C2318" s="2">
        <v>11.01806368887161</v>
      </c>
      <c r="D2318" s="2">
        <f t="shared" si="432"/>
        <v>31.317799963581198</v>
      </c>
      <c r="E2318" s="2">
        <f t="shared" si="433"/>
        <v>53.025067741527288</v>
      </c>
      <c r="F2318" s="2">
        <f t="shared" si="441"/>
        <v>340</v>
      </c>
      <c r="G2318" s="2">
        <f t="shared" si="442"/>
        <v>0</v>
      </c>
      <c r="H2318" s="2">
        <f>MIN(Inputs!$B$2, (Inputs!$B$14 - F2318)/Inputs!$B$15)</f>
        <v>0</v>
      </c>
      <c r="I2318" s="2">
        <f>MAX(MIN(Inputs!$B$2, F2318*Inputs!$B$16, Inputs!$B$14*Inputs!$B$4 - G2318), 0)</f>
        <v>170</v>
      </c>
      <c r="J2318" s="2">
        <f>MAX(MIN(Inputs!$B$2, F2318*Inputs!$B$16, (Inputs!$B$14-F2318)/Inputs!$B$15)*Inputs!$B$9, 0)</f>
        <v>0</v>
      </c>
      <c r="K2318" s="2">
        <f>MAX(E2318*Inputs!$B$5 - B2318 - Inputs!$B$8, 0) * H2318</f>
        <v>0</v>
      </c>
      <c r="L2318" s="2">
        <f>IF(B2318 &gt;= D2318*Inputs!$B$10, MAX(B2318 - E2318/Inputs!$B$5 - Inputs!$B$8, 0) * I2318, 0)</f>
        <v>0</v>
      </c>
      <c r="M2318" s="2">
        <f t="shared" si="434"/>
        <v>0</v>
      </c>
      <c r="N2318" s="3" t="str">
        <f t="shared" si="435"/>
        <v>Idle</v>
      </c>
      <c r="O2318" s="3" t="str">
        <f t="shared" si="443"/>
        <v>Idle</v>
      </c>
      <c r="P2318" s="2">
        <f t="shared" si="436"/>
        <v>0</v>
      </c>
      <c r="Q2318" s="2">
        <f t="shared" si="437"/>
        <v>0</v>
      </c>
      <c r="R2318" s="2">
        <f t="shared" si="438"/>
        <v>0</v>
      </c>
      <c r="S2318" s="2">
        <f t="shared" si="439"/>
        <v>0</v>
      </c>
      <c r="T2318" s="2">
        <f t="shared" si="440"/>
        <v>0</v>
      </c>
      <c r="U2318" s="2">
        <f>IF(O2318="Reg", R2318 * Inputs!$B$7, 0)</f>
        <v>0</v>
      </c>
      <c r="V2318" s="2">
        <f>MAX(F2318 + P2318*Inputs!$B$15 - (Q2318/Inputs!$B$16) - U2318, 0)</f>
        <v>340</v>
      </c>
    </row>
    <row r="2319" spans="1:22" x14ac:dyDescent="0.3">
      <c r="A2319" s="1">
        <v>46119.541666666657</v>
      </c>
      <c r="B2319" s="2">
        <v>36.887158013345818</v>
      </c>
      <c r="C2319" s="2">
        <v>5.5772869010540322</v>
      </c>
      <c r="D2319" s="2">
        <f t="shared" si="432"/>
        <v>31.317799963581198</v>
      </c>
      <c r="E2319" s="2">
        <f t="shared" si="433"/>
        <v>60.149975000070718</v>
      </c>
      <c r="F2319" s="2">
        <f t="shared" si="441"/>
        <v>340</v>
      </c>
      <c r="G2319" s="2">
        <f t="shared" si="442"/>
        <v>0</v>
      </c>
      <c r="H2319" s="2">
        <f>MIN(Inputs!$B$2, (Inputs!$B$14 - F2319)/Inputs!$B$15)</f>
        <v>0</v>
      </c>
      <c r="I2319" s="2">
        <f>MAX(MIN(Inputs!$B$2, F2319*Inputs!$B$16, Inputs!$B$14*Inputs!$B$4 - G2319), 0)</f>
        <v>170</v>
      </c>
      <c r="J2319" s="2">
        <f>MAX(MIN(Inputs!$B$2, F2319*Inputs!$B$16, (Inputs!$B$14-F2319)/Inputs!$B$15)*Inputs!$B$9, 0)</f>
        <v>0</v>
      </c>
      <c r="K2319" s="2">
        <f>MAX(E2319*Inputs!$B$5 - B2319 - Inputs!$B$8, 0) * H2319</f>
        <v>0</v>
      </c>
      <c r="L2319" s="2">
        <f>IF(B2319 &gt;= D2319*Inputs!$B$10, MAX(B2319 - E2319/Inputs!$B$5 - Inputs!$B$8, 0) * I2319, 0)</f>
        <v>0</v>
      </c>
      <c r="M2319" s="2">
        <f t="shared" si="434"/>
        <v>0</v>
      </c>
      <c r="N2319" s="3" t="str">
        <f t="shared" si="435"/>
        <v>Idle</v>
      </c>
      <c r="O2319" s="3" t="str">
        <f t="shared" si="443"/>
        <v>Idle</v>
      </c>
      <c r="P2319" s="2">
        <f t="shared" si="436"/>
        <v>0</v>
      </c>
      <c r="Q2319" s="2">
        <f t="shared" si="437"/>
        <v>0</v>
      </c>
      <c r="R2319" s="2">
        <f t="shared" si="438"/>
        <v>0</v>
      </c>
      <c r="S2319" s="2">
        <f t="shared" si="439"/>
        <v>0</v>
      </c>
      <c r="T2319" s="2">
        <f t="shared" si="440"/>
        <v>0</v>
      </c>
      <c r="U2319" s="2">
        <f>IF(O2319="Reg", R2319 * Inputs!$B$7, 0)</f>
        <v>0</v>
      </c>
      <c r="V2319" s="2">
        <f>MAX(F2319 + P2319*Inputs!$B$15 - (Q2319/Inputs!$B$16) - U2319, 0)</f>
        <v>340</v>
      </c>
    </row>
    <row r="2320" spans="1:22" x14ac:dyDescent="0.3">
      <c r="A2320" s="1">
        <v>46119.583333333343</v>
      </c>
      <c r="B2320" s="2">
        <v>52.484402628778568</v>
      </c>
      <c r="C2320" s="2">
        <v>8.6725369070622378</v>
      </c>
      <c r="D2320" s="2">
        <f t="shared" si="432"/>
        <v>31.317799963581198</v>
      </c>
      <c r="E2320" s="2">
        <f t="shared" si="433"/>
        <v>64.375838775674069</v>
      </c>
      <c r="F2320" s="2">
        <f t="shared" si="441"/>
        <v>340</v>
      </c>
      <c r="G2320" s="2">
        <f t="shared" si="442"/>
        <v>0</v>
      </c>
      <c r="H2320" s="2">
        <f>MIN(Inputs!$B$2, (Inputs!$B$14 - F2320)/Inputs!$B$15)</f>
        <v>0</v>
      </c>
      <c r="I2320" s="2">
        <f>MAX(MIN(Inputs!$B$2, F2320*Inputs!$B$16, Inputs!$B$14*Inputs!$B$4 - G2320), 0)</f>
        <v>170</v>
      </c>
      <c r="J2320" s="2">
        <f>MAX(MIN(Inputs!$B$2, F2320*Inputs!$B$16, (Inputs!$B$14-F2320)/Inputs!$B$15)*Inputs!$B$9, 0)</f>
        <v>0</v>
      </c>
      <c r="K2320" s="2">
        <f>MAX(E2320*Inputs!$B$5 - B2320 - Inputs!$B$8, 0) * H2320</f>
        <v>0</v>
      </c>
      <c r="L2320" s="2">
        <f>IF(B2320 &gt;= D2320*Inputs!$B$10, MAX(B2320 - E2320/Inputs!$B$5 - Inputs!$B$8, 0) * I2320, 0)</f>
        <v>0</v>
      </c>
      <c r="M2320" s="2">
        <f t="shared" si="434"/>
        <v>0</v>
      </c>
      <c r="N2320" s="3" t="str">
        <f t="shared" si="435"/>
        <v>Idle</v>
      </c>
      <c r="O2320" s="3" t="str">
        <f t="shared" si="443"/>
        <v>Idle</v>
      </c>
      <c r="P2320" s="2">
        <f t="shared" si="436"/>
        <v>0</v>
      </c>
      <c r="Q2320" s="2">
        <f t="shared" si="437"/>
        <v>0</v>
      </c>
      <c r="R2320" s="2">
        <f t="shared" si="438"/>
        <v>0</v>
      </c>
      <c r="S2320" s="2">
        <f t="shared" si="439"/>
        <v>0</v>
      </c>
      <c r="T2320" s="2">
        <f t="shared" si="440"/>
        <v>0</v>
      </c>
      <c r="U2320" s="2">
        <f>IF(O2320="Reg", R2320 * Inputs!$B$7, 0)</f>
        <v>0</v>
      </c>
      <c r="V2320" s="2">
        <f>MAX(F2320 + P2320*Inputs!$B$15 - (Q2320/Inputs!$B$16) - U2320, 0)</f>
        <v>340</v>
      </c>
    </row>
    <row r="2321" spans="1:22" x14ac:dyDescent="0.3">
      <c r="A2321" s="1">
        <v>46119.625</v>
      </c>
      <c r="B2321" s="2">
        <v>66.373508725040921</v>
      </c>
      <c r="C2321" s="2">
        <v>14.17858563791393</v>
      </c>
      <c r="D2321" s="2">
        <f t="shared" si="432"/>
        <v>31.317799963581198</v>
      </c>
      <c r="E2321" s="2">
        <f t="shared" si="433"/>
        <v>67.357672921955583</v>
      </c>
      <c r="F2321" s="2">
        <f t="shared" si="441"/>
        <v>340</v>
      </c>
      <c r="G2321" s="2">
        <f t="shared" si="442"/>
        <v>0</v>
      </c>
      <c r="H2321" s="2">
        <f>MIN(Inputs!$B$2, (Inputs!$B$14 - F2321)/Inputs!$B$15)</f>
        <v>0</v>
      </c>
      <c r="I2321" s="2">
        <f>MAX(MIN(Inputs!$B$2, F2321*Inputs!$B$16, Inputs!$B$14*Inputs!$B$4 - G2321), 0)</f>
        <v>170</v>
      </c>
      <c r="J2321" s="2">
        <f>MAX(MIN(Inputs!$B$2, F2321*Inputs!$B$16, (Inputs!$B$14-F2321)/Inputs!$B$15)*Inputs!$B$9, 0)</f>
        <v>0</v>
      </c>
      <c r="K2321" s="2">
        <f>MAX(E2321*Inputs!$B$5 - B2321 - Inputs!$B$8, 0) * H2321</f>
        <v>0</v>
      </c>
      <c r="L2321" s="2">
        <f>IF(B2321 &gt;= D2321*Inputs!$B$10, MAX(B2321 - E2321/Inputs!$B$5 - Inputs!$B$8, 0) * I2321, 0)</f>
        <v>0</v>
      </c>
      <c r="M2321" s="2">
        <f t="shared" si="434"/>
        <v>0</v>
      </c>
      <c r="N2321" s="3" t="str">
        <f t="shared" si="435"/>
        <v>Idle</v>
      </c>
      <c r="O2321" s="3" t="str">
        <f t="shared" si="443"/>
        <v>Idle</v>
      </c>
      <c r="P2321" s="2">
        <f t="shared" si="436"/>
        <v>0</v>
      </c>
      <c r="Q2321" s="2">
        <f t="shared" si="437"/>
        <v>0</v>
      </c>
      <c r="R2321" s="2">
        <f t="shared" si="438"/>
        <v>0</v>
      </c>
      <c r="S2321" s="2">
        <f t="shared" si="439"/>
        <v>0</v>
      </c>
      <c r="T2321" s="2">
        <f t="shared" si="440"/>
        <v>0</v>
      </c>
      <c r="U2321" s="2">
        <f>IF(O2321="Reg", R2321 * Inputs!$B$7, 0)</f>
        <v>0</v>
      </c>
      <c r="V2321" s="2">
        <f>MAX(F2321 + P2321*Inputs!$B$15 - (Q2321/Inputs!$B$16) - U2321, 0)</f>
        <v>340</v>
      </c>
    </row>
    <row r="2322" spans="1:22" x14ac:dyDescent="0.3">
      <c r="A2322" s="1">
        <v>46119.666666666657</v>
      </c>
      <c r="B2322" s="2">
        <v>62.023404653566907</v>
      </c>
      <c r="C2322" s="2">
        <v>9.214531084197306</v>
      </c>
      <c r="D2322" s="2">
        <f t="shared" si="432"/>
        <v>31.317799963581198</v>
      </c>
      <c r="E2322" s="2">
        <f t="shared" si="433"/>
        <v>66.505022943599045</v>
      </c>
      <c r="F2322" s="2">
        <f t="shared" si="441"/>
        <v>340</v>
      </c>
      <c r="G2322" s="2">
        <f t="shared" si="442"/>
        <v>0</v>
      </c>
      <c r="H2322" s="2">
        <f>MIN(Inputs!$B$2, (Inputs!$B$14 - F2322)/Inputs!$B$15)</f>
        <v>0</v>
      </c>
      <c r="I2322" s="2">
        <f>MAX(MIN(Inputs!$B$2, F2322*Inputs!$B$16, Inputs!$B$14*Inputs!$B$4 - G2322), 0)</f>
        <v>170</v>
      </c>
      <c r="J2322" s="2">
        <f>MAX(MIN(Inputs!$B$2, F2322*Inputs!$B$16, (Inputs!$B$14-F2322)/Inputs!$B$15)*Inputs!$B$9, 0)</f>
        <v>0</v>
      </c>
      <c r="K2322" s="2">
        <f>MAX(E2322*Inputs!$B$5 - B2322 - Inputs!$B$8, 0) * H2322</f>
        <v>0</v>
      </c>
      <c r="L2322" s="2">
        <f>IF(B2322 &gt;= D2322*Inputs!$B$10, MAX(B2322 - E2322/Inputs!$B$5 - Inputs!$B$8, 0) * I2322, 0)</f>
        <v>0</v>
      </c>
      <c r="M2322" s="2">
        <f t="shared" si="434"/>
        <v>0</v>
      </c>
      <c r="N2322" s="3" t="str">
        <f t="shared" si="435"/>
        <v>Idle</v>
      </c>
      <c r="O2322" s="3" t="str">
        <f t="shared" si="443"/>
        <v>Idle</v>
      </c>
      <c r="P2322" s="2">
        <f t="shared" si="436"/>
        <v>0</v>
      </c>
      <c r="Q2322" s="2">
        <f t="shared" si="437"/>
        <v>0</v>
      </c>
      <c r="R2322" s="2">
        <f t="shared" si="438"/>
        <v>0</v>
      </c>
      <c r="S2322" s="2">
        <f t="shared" si="439"/>
        <v>0</v>
      </c>
      <c r="T2322" s="2">
        <f t="shared" si="440"/>
        <v>0</v>
      </c>
      <c r="U2322" s="2">
        <f>IF(O2322="Reg", R2322 * Inputs!$B$7, 0)</f>
        <v>0</v>
      </c>
      <c r="V2322" s="2">
        <f>MAX(F2322 + P2322*Inputs!$B$15 - (Q2322/Inputs!$B$16) - U2322, 0)</f>
        <v>340</v>
      </c>
    </row>
    <row r="2323" spans="1:22" x14ac:dyDescent="0.3">
      <c r="A2323" s="1">
        <v>46119.708333333343</v>
      </c>
      <c r="B2323" s="2">
        <v>73.287676759182702</v>
      </c>
      <c r="C2323" s="2">
        <v>9.5247899059908079</v>
      </c>
      <c r="D2323" s="2">
        <f t="shared" si="432"/>
        <v>31.317799963581198</v>
      </c>
      <c r="E2323" s="2">
        <f t="shared" si="433"/>
        <v>64.053148183711869</v>
      </c>
      <c r="F2323" s="2">
        <f t="shared" si="441"/>
        <v>340</v>
      </c>
      <c r="G2323" s="2">
        <f t="shared" si="442"/>
        <v>0</v>
      </c>
      <c r="H2323" s="2">
        <f>MIN(Inputs!$B$2, (Inputs!$B$14 - F2323)/Inputs!$B$15)</f>
        <v>0</v>
      </c>
      <c r="I2323" s="2">
        <f>MAX(MIN(Inputs!$B$2, F2323*Inputs!$B$16, Inputs!$B$14*Inputs!$B$4 - G2323), 0)</f>
        <v>170</v>
      </c>
      <c r="J2323" s="2">
        <f>MAX(MIN(Inputs!$B$2, F2323*Inputs!$B$16, (Inputs!$B$14-F2323)/Inputs!$B$15)*Inputs!$B$9, 0)</f>
        <v>0</v>
      </c>
      <c r="K2323" s="2">
        <f>MAX(E2323*Inputs!$B$5 - B2323 - Inputs!$B$8, 0) * H2323</f>
        <v>0</v>
      </c>
      <c r="L2323" s="2">
        <f>IF(B2323 &gt;= D2323*Inputs!$B$10, MAX(B2323 - E2323/Inputs!$B$5 - Inputs!$B$8, 0) * I2323, 0)</f>
        <v>0</v>
      </c>
      <c r="M2323" s="2">
        <f t="shared" si="434"/>
        <v>0</v>
      </c>
      <c r="N2323" s="3" t="str">
        <f t="shared" si="435"/>
        <v>Idle</v>
      </c>
      <c r="O2323" s="3" t="str">
        <f t="shared" si="443"/>
        <v>Idle</v>
      </c>
      <c r="P2323" s="2">
        <f t="shared" si="436"/>
        <v>0</v>
      </c>
      <c r="Q2323" s="2">
        <f t="shared" si="437"/>
        <v>0</v>
      </c>
      <c r="R2323" s="2">
        <f t="shared" si="438"/>
        <v>0</v>
      </c>
      <c r="S2323" s="2">
        <f t="shared" si="439"/>
        <v>0</v>
      </c>
      <c r="T2323" s="2">
        <f t="shared" si="440"/>
        <v>0</v>
      </c>
      <c r="U2323" s="2">
        <f>IF(O2323="Reg", R2323 * Inputs!$B$7, 0)</f>
        <v>0</v>
      </c>
      <c r="V2323" s="2">
        <f>MAX(F2323 + P2323*Inputs!$B$15 - (Q2323/Inputs!$B$16) - U2323, 0)</f>
        <v>340</v>
      </c>
    </row>
    <row r="2324" spans="1:22" x14ac:dyDescent="0.3">
      <c r="A2324" s="1">
        <v>46119.75</v>
      </c>
      <c r="B2324" s="2">
        <v>69.843699220509393</v>
      </c>
      <c r="C2324" s="2">
        <v>3.4072914271603181</v>
      </c>
      <c r="D2324" s="2">
        <f t="shared" si="432"/>
        <v>31.317799963581198</v>
      </c>
      <c r="E2324" s="2">
        <f t="shared" si="433"/>
        <v>57.639497052659657</v>
      </c>
      <c r="F2324" s="2">
        <f t="shared" si="441"/>
        <v>340</v>
      </c>
      <c r="G2324" s="2">
        <f t="shared" si="442"/>
        <v>0</v>
      </c>
      <c r="H2324" s="2">
        <f>MIN(Inputs!$B$2, (Inputs!$B$14 - F2324)/Inputs!$B$15)</f>
        <v>0</v>
      </c>
      <c r="I2324" s="2">
        <f>MAX(MIN(Inputs!$B$2, F2324*Inputs!$B$16, Inputs!$B$14*Inputs!$B$4 - G2324), 0)</f>
        <v>170</v>
      </c>
      <c r="J2324" s="2">
        <f>MAX(MIN(Inputs!$B$2, F2324*Inputs!$B$16, (Inputs!$B$14-F2324)/Inputs!$B$15)*Inputs!$B$9, 0)</f>
        <v>0</v>
      </c>
      <c r="K2324" s="2">
        <f>MAX(E2324*Inputs!$B$5 - B2324 - Inputs!$B$8, 0) * H2324</f>
        <v>0</v>
      </c>
      <c r="L2324" s="2">
        <f>IF(B2324 &gt;= D2324*Inputs!$B$10, MAX(B2324 - E2324/Inputs!$B$5 - Inputs!$B$8, 0) * I2324, 0)</f>
        <v>0</v>
      </c>
      <c r="M2324" s="2">
        <f t="shared" si="434"/>
        <v>0</v>
      </c>
      <c r="N2324" s="3" t="str">
        <f t="shared" si="435"/>
        <v>Idle</v>
      </c>
      <c r="O2324" s="3" t="str">
        <f t="shared" si="443"/>
        <v>Idle</v>
      </c>
      <c r="P2324" s="2">
        <f t="shared" si="436"/>
        <v>0</v>
      </c>
      <c r="Q2324" s="2">
        <f t="shared" si="437"/>
        <v>0</v>
      </c>
      <c r="R2324" s="2">
        <f t="shared" si="438"/>
        <v>0</v>
      </c>
      <c r="S2324" s="2">
        <f t="shared" si="439"/>
        <v>0</v>
      </c>
      <c r="T2324" s="2">
        <f t="shared" si="440"/>
        <v>0</v>
      </c>
      <c r="U2324" s="2">
        <f>IF(O2324="Reg", R2324 * Inputs!$B$7, 0)</f>
        <v>0</v>
      </c>
      <c r="V2324" s="2">
        <f>MAX(F2324 + P2324*Inputs!$B$15 - (Q2324/Inputs!$B$16) - U2324, 0)</f>
        <v>340</v>
      </c>
    </row>
    <row r="2325" spans="1:22" x14ac:dyDescent="0.3">
      <c r="A2325" s="1">
        <v>46119.791666666657</v>
      </c>
      <c r="B2325" s="2">
        <v>62.242340666965873</v>
      </c>
      <c r="C2325" s="2">
        <v>9.382241599898876</v>
      </c>
      <c r="D2325" s="2">
        <f t="shared" si="432"/>
        <v>31.317799963581198</v>
      </c>
      <c r="E2325" s="2">
        <f t="shared" si="433"/>
        <v>49.813062080554978</v>
      </c>
      <c r="F2325" s="2">
        <f t="shared" si="441"/>
        <v>340</v>
      </c>
      <c r="G2325" s="2">
        <f t="shared" si="442"/>
        <v>0</v>
      </c>
      <c r="H2325" s="2">
        <f>MIN(Inputs!$B$2, (Inputs!$B$14 - F2325)/Inputs!$B$15)</f>
        <v>0</v>
      </c>
      <c r="I2325" s="2">
        <f>MAX(MIN(Inputs!$B$2, F2325*Inputs!$B$16, Inputs!$B$14*Inputs!$B$4 - G2325), 0)</f>
        <v>170</v>
      </c>
      <c r="J2325" s="2">
        <f>MAX(MIN(Inputs!$B$2, F2325*Inputs!$B$16, (Inputs!$B$14-F2325)/Inputs!$B$15)*Inputs!$B$9, 0)</f>
        <v>0</v>
      </c>
      <c r="K2325" s="2">
        <f>MAX(E2325*Inputs!$B$5 - B2325 - Inputs!$B$8, 0) * H2325</f>
        <v>0</v>
      </c>
      <c r="L2325" s="2">
        <f>IF(B2325 &gt;= D2325*Inputs!$B$10, MAX(B2325 - E2325/Inputs!$B$5 - Inputs!$B$8, 0) * I2325, 0)</f>
        <v>0</v>
      </c>
      <c r="M2325" s="2">
        <f t="shared" si="434"/>
        <v>0</v>
      </c>
      <c r="N2325" s="3" t="str">
        <f t="shared" si="435"/>
        <v>Idle</v>
      </c>
      <c r="O2325" s="3" t="str">
        <f t="shared" si="443"/>
        <v>Idle</v>
      </c>
      <c r="P2325" s="2">
        <f t="shared" si="436"/>
        <v>0</v>
      </c>
      <c r="Q2325" s="2">
        <f t="shared" si="437"/>
        <v>0</v>
      </c>
      <c r="R2325" s="2">
        <f t="shared" si="438"/>
        <v>0</v>
      </c>
      <c r="S2325" s="2">
        <f t="shared" si="439"/>
        <v>0</v>
      </c>
      <c r="T2325" s="2">
        <f t="shared" si="440"/>
        <v>0</v>
      </c>
      <c r="U2325" s="2">
        <f>IF(O2325="Reg", R2325 * Inputs!$B$7, 0)</f>
        <v>0</v>
      </c>
      <c r="V2325" s="2">
        <f>MAX(F2325 + P2325*Inputs!$B$15 - (Q2325/Inputs!$B$16) - U2325, 0)</f>
        <v>340</v>
      </c>
    </row>
    <row r="2326" spans="1:22" x14ac:dyDescent="0.3">
      <c r="A2326" s="1">
        <v>46119.833333333343</v>
      </c>
      <c r="B2326" s="2">
        <v>70.375407506467752</v>
      </c>
      <c r="C2326" s="2">
        <v>7.833612335957568</v>
      </c>
      <c r="D2326" s="2">
        <f t="shared" si="432"/>
        <v>31.317799963581198</v>
      </c>
      <c r="E2326" s="2">
        <f t="shared" si="433"/>
        <v>41.373367756918142</v>
      </c>
      <c r="F2326" s="2">
        <f t="shared" si="441"/>
        <v>340</v>
      </c>
      <c r="G2326" s="2">
        <f t="shared" si="442"/>
        <v>0</v>
      </c>
      <c r="H2326" s="2">
        <f>MIN(Inputs!$B$2, (Inputs!$B$14 - F2326)/Inputs!$B$15)</f>
        <v>0</v>
      </c>
      <c r="I2326" s="2">
        <f>MAX(MIN(Inputs!$B$2, F2326*Inputs!$B$16, Inputs!$B$14*Inputs!$B$4 - G2326), 0)</f>
        <v>170</v>
      </c>
      <c r="J2326" s="2">
        <f>MAX(MIN(Inputs!$B$2, F2326*Inputs!$B$16, (Inputs!$B$14-F2326)/Inputs!$B$15)*Inputs!$B$9, 0)</f>
        <v>0</v>
      </c>
      <c r="K2326" s="2">
        <f>MAX(E2326*Inputs!$B$5 - B2326 - Inputs!$B$8, 0) * H2326</f>
        <v>0</v>
      </c>
      <c r="L2326" s="2">
        <f>IF(B2326 &gt;= D2326*Inputs!$B$10, MAX(B2326 - E2326/Inputs!$B$5 - Inputs!$B$8, 0) * I2326, 0)</f>
        <v>571.23686851305854</v>
      </c>
      <c r="M2326" s="2">
        <f t="shared" si="434"/>
        <v>0</v>
      </c>
      <c r="N2326" s="3" t="str">
        <f t="shared" si="435"/>
        <v>Discharge</v>
      </c>
      <c r="O2326" s="3" t="str">
        <f t="shared" si="443"/>
        <v>Discharge</v>
      </c>
      <c r="P2326" s="2">
        <f t="shared" si="436"/>
        <v>0</v>
      </c>
      <c r="Q2326" s="2">
        <f t="shared" si="437"/>
        <v>170</v>
      </c>
      <c r="R2326" s="2">
        <f t="shared" si="438"/>
        <v>0</v>
      </c>
      <c r="S2326" s="2">
        <f t="shared" si="439"/>
        <v>11963.819276099517</v>
      </c>
      <c r="T2326" s="2">
        <f t="shared" si="440"/>
        <v>0</v>
      </c>
      <c r="U2326" s="2">
        <f>IF(O2326="Reg", R2326 * Inputs!$B$7, 0)</f>
        <v>0</v>
      </c>
      <c r="V2326" s="2">
        <f>MAX(F2326 + P2326*Inputs!$B$15 - (Q2326/Inputs!$B$16) - U2326, 0)</f>
        <v>170</v>
      </c>
    </row>
    <row r="2327" spans="1:22" x14ac:dyDescent="0.3">
      <c r="A2327" s="1">
        <v>46119.875</v>
      </c>
      <c r="B2327" s="2">
        <v>61.257608854901662</v>
      </c>
      <c r="C2327" s="2">
        <v>10.916293115422009</v>
      </c>
      <c r="D2327" s="2">
        <f t="shared" si="432"/>
        <v>31.317799963581198</v>
      </c>
      <c r="E2327" s="2">
        <f t="shared" si="433"/>
        <v>30.804626854438045</v>
      </c>
      <c r="F2327" s="2">
        <f t="shared" si="441"/>
        <v>170</v>
      </c>
      <c r="G2327" s="2">
        <f t="shared" si="442"/>
        <v>170</v>
      </c>
      <c r="H2327" s="2">
        <f>MIN(Inputs!$B$2, (Inputs!$B$14 - F2327)/Inputs!$B$15)</f>
        <v>170</v>
      </c>
      <c r="I2327" s="2">
        <f>MAX(MIN(Inputs!$B$2, F2327*Inputs!$B$16, Inputs!$B$14*Inputs!$B$4 - G2327), 0)</f>
        <v>170</v>
      </c>
      <c r="J2327" s="2">
        <f>MAX(MIN(Inputs!$B$2, F2327*Inputs!$B$16, (Inputs!$B$14-F2327)/Inputs!$B$15)*Inputs!$B$9, 0)</f>
        <v>136</v>
      </c>
      <c r="K2327" s="2">
        <f>MAX(E2327*Inputs!$B$5 - B2327 - Inputs!$B$8, 0) * H2327</f>
        <v>0</v>
      </c>
      <c r="L2327" s="2">
        <f>IF(B2327 &gt;= D2327*Inputs!$B$10, MAX(B2327 - E2327/Inputs!$B$5 - Inputs!$B$8, 0) * I2327, 0)</f>
        <v>1062.8996811804784</v>
      </c>
      <c r="M2327" s="2">
        <f t="shared" si="434"/>
        <v>1484.6158636973933</v>
      </c>
      <c r="N2327" s="3" t="str">
        <f t="shared" si="435"/>
        <v>Reg</v>
      </c>
      <c r="O2327" s="3" t="str">
        <f t="shared" si="443"/>
        <v>Discharge</v>
      </c>
      <c r="P2327" s="2">
        <f t="shared" si="436"/>
        <v>0</v>
      </c>
      <c r="Q2327" s="2">
        <f t="shared" si="437"/>
        <v>170</v>
      </c>
      <c r="R2327" s="2">
        <f t="shared" si="438"/>
        <v>0</v>
      </c>
      <c r="S2327" s="2">
        <f t="shared" si="439"/>
        <v>10413.793505333282</v>
      </c>
      <c r="T2327" s="2">
        <f t="shared" si="440"/>
        <v>0</v>
      </c>
      <c r="U2327" s="2">
        <f>IF(O2327="Reg", R2327 * Inputs!$B$7, 0)</f>
        <v>0</v>
      </c>
      <c r="V2327" s="2">
        <f>MAX(F2327 + P2327*Inputs!$B$15 - (Q2327/Inputs!$B$16) - U2327, 0)</f>
        <v>0</v>
      </c>
    </row>
    <row r="2328" spans="1:22" x14ac:dyDescent="0.3">
      <c r="A2328" s="1">
        <v>46119.916666666657</v>
      </c>
      <c r="B2328" s="2">
        <v>47.312156094243818</v>
      </c>
      <c r="C2328" s="2">
        <v>8.5384741869967691</v>
      </c>
      <c r="D2328" s="2">
        <f t="shared" si="432"/>
        <v>31.317799963581198</v>
      </c>
      <c r="E2328" s="2">
        <f t="shared" si="433"/>
        <v>20.595025378621102</v>
      </c>
      <c r="F2328" s="2">
        <f t="shared" si="441"/>
        <v>0</v>
      </c>
      <c r="G2328" s="2">
        <f t="shared" si="442"/>
        <v>340</v>
      </c>
      <c r="H2328" s="2">
        <f>MIN(Inputs!$B$2, (Inputs!$B$14 - F2328)/Inputs!$B$15)</f>
        <v>170</v>
      </c>
      <c r="I2328" s="2">
        <f>MAX(MIN(Inputs!$B$2, F2328*Inputs!$B$16, Inputs!$B$14*Inputs!$B$4 - G2328), 0)</f>
        <v>0</v>
      </c>
      <c r="J2328" s="2">
        <f>MAX(MIN(Inputs!$B$2, F2328*Inputs!$B$16, (Inputs!$B$14-F2328)/Inputs!$B$15)*Inputs!$B$9, 0)</f>
        <v>0</v>
      </c>
      <c r="K2328" s="2">
        <f>MAX(E2328*Inputs!$B$5 - B2328 - Inputs!$B$8, 0) * H2328</f>
        <v>0</v>
      </c>
      <c r="L2328" s="2">
        <f>IF(B2328 &gt;= D2328*Inputs!$B$10, MAX(B2328 - E2328/Inputs!$B$5 - Inputs!$B$8, 0) * I2328, 0)</f>
        <v>0</v>
      </c>
      <c r="M2328" s="2">
        <f t="shared" si="434"/>
        <v>0</v>
      </c>
      <c r="N2328" s="3" t="str">
        <f t="shared" si="435"/>
        <v>Idle</v>
      </c>
      <c r="O2328" s="3" t="str">
        <f t="shared" si="443"/>
        <v>Idle</v>
      </c>
      <c r="P2328" s="2">
        <f t="shared" si="436"/>
        <v>0</v>
      </c>
      <c r="Q2328" s="2">
        <f t="shared" si="437"/>
        <v>0</v>
      </c>
      <c r="R2328" s="2">
        <f t="shared" si="438"/>
        <v>0</v>
      </c>
      <c r="S2328" s="2">
        <f t="shared" si="439"/>
        <v>0</v>
      </c>
      <c r="T2328" s="2">
        <f t="shared" si="440"/>
        <v>0</v>
      </c>
      <c r="U2328" s="2">
        <f>IF(O2328="Reg", R2328 * Inputs!$B$7, 0)</f>
        <v>0</v>
      </c>
      <c r="V2328" s="2">
        <f>MAX(F2328 + P2328*Inputs!$B$15 - (Q2328/Inputs!$B$16) - U2328, 0)</f>
        <v>0</v>
      </c>
    </row>
    <row r="2329" spans="1:22" x14ac:dyDescent="0.3">
      <c r="A2329" s="1">
        <v>46119.958333333343</v>
      </c>
      <c r="B2329" s="2">
        <v>34.805769972869349</v>
      </c>
      <c r="C2329" s="2">
        <v>10.35644333009745</v>
      </c>
      <c r="D2329" s="2">
        <f t="shared" si="432"/>
        <v>31.317799963581198</v>
      </c>
      <c r="E2329" s="2">
        <f t="shared" si="433"/>
        <v>12.709666029580466</v>
      </c>
      <c r="F2329" s="2">
        <f t="shared" si="441"/>
        <v>0</v>
      </c>
      <c r="G2329" s="2">
        <f t="shared" si="442"/>
        <v>340</v>
      </c>
      <c r="H2329" s="2">
        <f>MIN(Inputs!$B$2, (Inputs!$B$14 - F2329)/Inputs!$B$15)</f>
        <v>170</v>
      </c>
      <c r="I2329" s="2">
        <f>MAX(MIN(Inputs!$B$2, F2329*Inputs!$B$16, Inputs!$B$14*Inputs!$B$4 - G2329), 0)</f>
        <v>0</v>
      </c>
      <c r="J2329" s="2">
        <f>MAX(MIN(Inputs!$B$2, F2329*Inputs!$B$16, (Inputs!$B$14-F2329)/Inputs!$B$15)*Inputs!$B$9, 0)</f>
        <v>0</v>
      </c>
      <c r="K2329" s="2">
        <f>MAX(E2329*Inputs!$B$5 - B2329 - Inputs!$B$8, 0) * H2329</f>
        <v>0</v>
      </c>
      <c r="L2329" s="2">
        <f>IF(B2329 &gt;= D2329*Inputs!$B$10, MAX(B2329 - E2329/Inputs!$B$5 - Inputs!$B$8, 0) * I2329, 0)</f>
        <v>0</v>
      </c>
      <c r="M2329" s="2">
        <f t="shared" si="434"/>
        <v>0</v>
      </c>
      <c r="N2329" s="3" t="str">
        <f t="shared" si="435"/>
        <v>Idle</v>
      </c>
      <c r="O2329" s="3" t="str">
        <f t="shared" si="443"/>
        <v>Idle</v>
      </c>
      <c r="P2329" s="2">
        <f t="shared" si="436"/>
        <v>0</v>
      </c>
      <c r="Q2329" s="2">
        <f t="shared" si="437"/>
        <v>0</v>
      </c>
      <c r="R2329" s="2">
        <f t="shared" si="438"/>
        <v>0</v>
      </c>
      <c r="S2329" s="2">
        <f t="shared" si="439"/>
        <v>0</v>
      </c>
      <c r="T2329" s="2">
        <f t="shared" si="440"/>
        <v>0</v>
      </c>
      <c r="U2329" s="2">
        <f>IF(O2329="Reg", R2329 * Inputs!$B$7, 0)</f>
        <v>0</v>
      </c>
      <c r="V2329" s="2">
        <f>MAX(F2329 + P2329*Inputs!$B$15 - (Q2329/Inputs!$B$16) - U2329, 0)</f>
        <v>0</v>
      </c>
    </row>
    <row r="2330" spans="1:22" x14ac:dyDescent="0.3">
      <c r="A2330" s="1">
        <v>46120</v>
      </c>
      <c r="B2330" s="2">
        <v>22.88508938788139</v>
      </c>
      <c r="C2330" s="2">
        <v>3.9866592347352712</v>
      </c>
      <c r="D2330" s="2">
        <f t="shared" si="432"/>
        <v>30.865533112756946</v>
      </c>
      <c r="E2330" s="2">
        <f t="shared" si="433"/>
        <v>6.9087043674355755</v>
      </c>
      <c r="F2330" s="2">
        <f t="shared" si="441"/>
        <v>0</v>
      </c>
      <c r="G2330" s="2">
        <f t="shared" si="442"/>
        <v>0</v>
      </c>
      <c r="H2330" s="2">
        <f>MIN(Inputs!$B$2, (Inputs!$B$14 - F2330)/Inputs!$B$15)</f>
        <v>170</v>
      </c>
      <c r="I2330" s="2">
        <f>MAX(MIN(Inputs!$B$2, F2330*Inputs!$B$16, Inputs!$B$14*Inputs!$B$4 - G2330), 0)</f>
        <v>0</v>
      </c>
      <c r="J2330" s="2">
        <f>MAX(MIN(Inputs!$B$2, F2330*Inputs!$B$16, (Inputs!$B$14-F2330)/Inputs!$B$15)*Inputs!$B$9, 0)</f>
        <v>0</v>
      </c>
      <c r="K2330" s="2">
        <f>MAX(E2330*Inputs!$B$5 - B2330 - Inputs!$B$8, 0) * H2330</f>
        <v>0</v>
      </c>
      <c r="L2330" s="2">
        <f>IF(B2330 &gt;= D2330*Inputs!$B$10, MAX(B2330 - E2330/Inputs!$B$5 - Inputs!$B$8, 0) * I2330, 0)</f>
        <v>0</v>
      </c>
      <c r="M2330" s="2">
        <f t="shared" si="434"/>
        <v>0</v>
      </c>
      <c r="N2330" s="3" t="str">
        <f t="shared" si="435"/>
        <v>Idle</v>
      </c>
      <c r="O2330" s="3" t="str">
        <f t="shared" si="443"/>
        <v>Idle</v>
      </c>
      <c r="P2330" s="2">
        <f t="shared" si="436"/>
        <v>0</v>
      </c>
      <c r="Q2330" s="2">
        <f t="shared" si="437"/>
        <v>0</v>
      </c>
      <c r="R2330" s="2">
        <f t="shared" si="438"/>
        <v>0</v>
      </c>
      <c r="S2330" s="2">
        <f t="shared" si="439"/>
        <v>0</v>
      </c>
      <c r="T2330" s="2">
        <f t="shared" si="440"/>
        <v>0</v>
      </c>
      <c r="U2330" s="2">
        <f>IF(O2330="Reg", R2330 * Inputs!$B$7, 0)</f>
        <v>0</v>
      </c>
      <c r="V2330" s="2">
        <f>MAX(F2330 + P2330*Inputs!$B$15 - (Q2330/Inputs!$B$16) - U2330, 0)</f>
        <v>0</v>
      </c>
    </row>
    <row r="2331" spans="1:22" x14ac:dyDescent="0.3">
      <c r="A2331" s="1">
        <v>46120.041666666657</v>
      </c>
      <c r="B2331" s="2">
        <v>11.60417472514489</v>
      </c>
      <c r="C2331" s="2">
        <v>11.73999333638386</v>
      </c>
      <c r="D2331" s="2">
        <f t="shared" si="432"/>
        <v>30.865533112756946</v>
      </c>
      <c r="E2331" s="2">
        <f t="shared" si="433"/>
        <v>3.0945228027886778</v>
      </c>
      <c r="F2331" s="2">
        <f t="shared" si="441"/>
        <v>0</v>
      </c>
      <c r="G2331" s="2">
        <f t="shared" si="442"/>
        <v>0</v>
      </c>
      <c r="H2331" s="2">
        <f>MIN(Inputs!$B$2, (Inputs!$B$14 - F2331)/Inputs!$B$15)</f>
        <v>170</v>
      </c>
      <c r="I2331" s="2">
        <f>MAX(MIN(Inputs!$B$2, F2331*Inputs!$B$16, Inputs!$B$14*Inputs!$B$4 - G2331), 0)</f>
        <v>0</v>
      </c>
      <c r="J2331" s="2">
        <f>MAX(MIN(Inputs!$B$2, F2331*Inputs!$B$16, (Inputs!$B$14-F2331)/Inputs!$B$15)*Inputs!$B$9, 0)</f>
        <v>0</v>
      </c>
      <c r="K2331" s="2">
        <f>MAX(E2331*Inputs!$B$5 - B2331 - Inputs!$B$8, 0) * H2331</f>
        <v>0</v>
      </c>
      <c r="L2331" s="2">
        <f>IF(B2331 &gt;= D2331*Inputs!$B$10, MAX(B2331 - E2331/Inputs!$B$5 - Inputs!$B$8, 0) * I2331, 0)</f>
        <v>0</v>
      </c>
      <c r="M2331" s="2">
        <f t="shared" si="434"/>
        <v>0</v>
      </c>
      <c r="N2331" s="3" t="str">
        <f t="shared" si="435"/>
        <v>Idle</v>
      </c>
      <c r="O2331" s="3" t="str">
        <f t="shared" si="443"/>
        <v>Idle</v>
      </c>
      <c r="P2331" s="2">
        <f t="shared" si="436"/>
        <v>0</v>
      </c>
      <c r="Q2331" s="2">
        <f t="shared" si="437"/>
        <v>0</v>
      </c>
      <c r="R2331" s="2">
        <f t="shared" si="438"/>
        <v>0</v>
      </c>
      <c r="S2331" s="2">
        <f t="shared" si="439"/>
        <v>0</v>
      </c>
      <c r="T2331" s="2">
        <f t="shared" si="440"/>
        <v>0</v>
      </c>
      <c r="U2331" s="2">
        <f>IF(O2331="Reg", R2331 * Inputs!$B$7, 0)</f>
        <v>0</v>
      </c>
      <c r="V2331" s="2">
        <f>MAX(F2331 + P2331*Inputs!$B$15 - (Q2331/Inputs!$B$16) - U2331, 0)</f>
        <v>0</v>
      </c>
    </row>
    <row r="2332" spans="1:22" x14ac:dyDescent="0.3">
      <c r="A2332" s="1">
        <v>46120.083333333343</v>
      </c>
      <c r="B2332" s="2">
        <v>6.9629620915871762</v>
      </c>
      <c r="C2332" s="2">
        <v>11.43501709574431</v>
      </c>
      <c r="D2332" s="2">
        <f t="shared" si="432"/>
        <v>30.865533112756946</v>
      </c>
      <c r="E2332" s="2">
        <f t="shared" si="433"/>
        <v>1.160493681931196</v>
      </c>
      <c r="F2332" s="2">
        <f t="shared" si="441"/>
        <v>0</v>
      </c>
      <c r="G2332" s="2">
        <f t="shared" si="442"/>
        <v>0</v>
      </c>
      <c r="H2332" s="2">
        <f>MIN(Inputs!$B$2, (Inputs!$B$14 - F2332)/Inputs!$B$15)</f>
        <v>170</v>
      </c>
      <c r="I2332" s="2">
        <f>MAX(MIN(Inputs!$B$2, F2332*Inputs!$B$16, Inputs!$B$14*Inputs!$B$4 - G2332), 0)</f>
        <v>0</v>
      </c>
      <c r="J2332" s="2">
        <f>MAX(MIN(Inputs!$B$2, F2332*Inputs!$B$16, (Inputs!$B$14-F2332)/Inputs!$B$15)*Inputs!$B$9, 0)</f>
        <v>0</v>
      </c>
      <c r="K2332" s="2">
        <f>MAX(E2332*Inputs!$B$5 - B2332 - Inputs!$B$8, 0) * H2332</f>
        <v>0</v>
      </c>
      <c r="L2332" s="2">
        <f>IF(B2332 &gt;= D2332*Inputs!$B$10, MAX(B2332 - E2332/Inputs!$B$5 - Inputs!$B$8, 0) * I2332, 0)</f>
        <v>0</v>
      </c>
      <c r="M2332" s="2">
        <f t="shared" si="434"/>
        <v>0</v>
      </c>
      <c r="N2332" s="3" t="str">
        <f t="shared" si="435"/>
        <v>Idle</v>
      </c>
      <c r="O2332" s="3" t="str">
        <f t="shared" si="443"/>
        <v>Idle</v>
      </c>
      <c r="P2332" s="2">
        <f t="shared" si="436"/>
        <v>0</v>
      </c>
      <c r="Q2332" s="2">
        <f t="shared" si="437"/>
        <v>0</v>
      </c>
      <c r="R2332" s="2">
        <f t="shared" si="438"/>
        <v>0</v>
      </c>
      <c r="S2332" s="2">
        <f t="shared" si="439"/>
        <v>0</v>
      </c>
      <c r="T2332" s="2">
        <f t="shared" si="440"/>
        <v>0</v>
      </c>
      <c r="U2332" s="2">
        <f>IF(O2332="Reg", R2332 * Inputs!$B$7, 0)</f>
        <v>0</v>
      </c>
      <c r="V2332" s="2">
        <f>MAX(F2332 + P2332*Inputs!$B$15 - (Q2332/Inputs!$B$16) - U2332, 0)</f>
        <v>0</v>
      </c>
    </row>
    <row r="2333" spans="1:22" x14ac:dyDescent="0.3">
      <c r="A2333" s="1">
        <v>46120.125</v>
      </c>
      <c r="B2333" s="2">
        <v>0</v>
      </c>
      <c r="C2333" s="2">
        <v>15.600686484229</v>
      </c>
      <c r="D2333" s="2">
        <f t="shared" si="432"/>
        <v>30.865533112756946</v>
      </c>
      <c r="E2333" s="2">
        <f t="shared" si="433"/>
        <v>0</v>
      </c>
      <c r="F2333" s="2">
        <f t="shared" si="441"/>
        <v>0</v>
      </c>
      <c r="G2333" s="2">
        <f t="shared" si="442"/>
        <v>0</v>
      </c>
      <c r="H2333" s="2">
        <f>MIN(Inputs!$B$2, (Inputs!$B$14 - F2333)/Inputs!$B$15)</f>
        <v>170</v>
      </c>
      <c r="I2333" s="2">
        <f>MAX(MIN(Inputs!$B$2, F2333*Inputs!$B$16, Inputs!$B$14*Inputs!$B$4 - G2333), 0)</f>
        <v>0</v>
      </c>
      <c r="J2333" s="2">
        <f>MAX(MIN(Inputs!$B$2, F2333*Inputs!$B$16, (Inputs!$B$14-F2333)/Inputs!$B$15)*Inputs!$B$9, 0)</f>
        <v>0</v>
      </c>
      <c r="K2333" s="2">
        <f>MAX(E2333*Inputs!$B$5 - B2333 - Inputs!$B$8, 0) * H2333</f>
        <v>0</v>
      </c>
      <c r="L2333" s="2">
        <f>IF(B2333 &gt;= D2333*Inputs!$B$10, MAX(B2333 - E2333/Inputs!$B$5 - Inputs!$B$8, 0) * I2333, 0)</f>
        <v>0</v>
      </c>
      <c r="M2333" s="2">
        <f t="shared" si="434"/>
        <v>0</v>
      </c>
      <c r="N2333" s="3" t="str">
        <f t="shared" si="435"/>
        <v>Idle</v>
      </c>
      <c r="O2333" s="3" t="str">
        <f t="shared" si="443"/>
        <v>Idle</v>
      </c>
      <c r="P2333" s="2">
        <f t="shared" si="436"/>
        <v>0</v>
      </c>
      <c r="Q2333" s="2">
        <f t="shared" si="437"/>
        <v>0</v>
      </c>
      <c r="R2333" s="2">
        <f t="shared" si="438"/>
        <v>0</v>
      </c>
      <c r="S2333" s="2">
        <f t="shared" si="439"/>
        <v>0</v>
      </c>
      <c r="T2333" s="2">
        <f t="shared" si="440"/>
        <v>0</v>
      </c>
      <c r="U2333" s="2">
        <f>IF(O2333="Reg", R2333 * Inputs!$B$7, 0)</f>
        <v>0</v>
      </c>
      <c r="V2333" s="2">
        <f>MAX(F2333 + P2333*Inputs!$B$15 - (Q2333/Inputs!$B$16) - U2333, 0)</f>
        <v>0</v>
      </c>
    </row>
    <row r="2334" spans="1:22" x14ac:dyDescent="0.3">
      <c r="A2334" s="1">
        <v>46120.166666666657</v>
      </c>
      <c r="B2334" s="2">
        <v>0</v>
      </c>
      <c r="C2334" s="2">
        <v>8.2119516231463177</v>
      </c>
      <c r="D2334" s="2">
        <f t="shared" si="432"/>
        <v>30.865533112756946</v>
      </c>
      <c r="E2334" s="2">
        <f t="shared" si="433"/>
        <v>0.72153117937637978</v>
      </c>
      <c r="F2334" s="2">
        <f t="shared" si="441"/>
        <v>0</v>
      </c>
      <c r="G2334" s="2">
        <f t="shared" si="442"/>
        <v>0</v>
      </c>
      <c r="H2334" s="2">
        <f>MIN(Inputs!$B$2, (Inputs!$B$14 - F2334)/Inputs!$B$15)</f>
        <v>170</v>
      </c>
      <c r="I2334" s="2">
        <f>MAX(MIN(Inputs!$B$2, F2334*Inputs!$B$16, Inputs!$B$14*Inputs!$B$4 - G2334), 0)</f>
        <v>0</v>
      </c>
      <c r="J2334" s="2">
        <f>MAX(MIN(Inputs!$B$2, F2334*Inputs!$B$16, (Inputs!$B$14-F2334)/Inputs!$B$15)*Inputs!$B$9, 0)</f>
        <v>0</v>
      </c>
      <c r="K2334" s="2">
        <f>MAX(E2334*Inputs!$B$5 - B2334 - Inputs!$B$8, 0) * H2334</f>
        <v>0</v>
      </c>
      <c r="L2334" s="2">
        <f>IF(B2334 &gt;= D2334*Inputs!$B$10, MAX(B2334 - E2334/Inputs!$B$5 - Inputs!$B$8, 0) * I2334, 0)</f>
        <v>0</v>
      </c>
      <c r="M2334" s="2">
        <f t="shared" si="434"/>
        <v>0</v>
      </c>
      <c r="N2334" s="3" t="str">
        <f t="shared" si="435"/>
        <v>Idle</v>
      </c>
      <c r="O2334" s="3" t="str">
        <f t="shared" si="443"/>
        <v>Idle</v>
      </c>
      <c r="P2334" s="2">
        <f t="shared" si="436"/>
        <v>0</v>
      </c>
      <c r="Q2334" s="2">
        <f t="shared" si="437"/>
        <v>0</v>
      </c>
      <c r="R2334" s="2">
        <f t="shared" si="438"/>
        <v>0</v>
      </c>
      <c r="S2334" s="2">
        <f t="shared" si="439"/>
        <v>0</v>
      </c>
      <c r="T2334" s="2">
        <f t="shared" si="440"/>
        <v>0</v>
      </c>
      <c r="U2334" s="2">
        <f>IF(O2334="Reg", R2334 * Inputs!$B$7, 0)</f>
        <v>0</v>
      </c>
      <c r="V2334" s="2">
        <f>MAX(F2334 + P2334*Inputs!$B$15 - (Q2334/Inputs!$B$16) - U2334, 0)</f>
        <v>0</v>
      </c>
    </row>
    <row r="2335" spans="1:22" x14ac:dyDescent="0.3">
      <c r="A2335" s="1">
        <v>46120.208333333343</v>
      </c>
      <c r="B2335" s="2">
        <v>0</v>
      </c>
      <c r="C2335" s="2">
        <v>6.2729550758647132</v>
      </c>
      <c r="D2335" s="2">
        <f t="shared" si="432"/>
        <v>30.865533112756946</v>
      </c>
      <c r="E2335" s="2">
        <f t="shared" si="433"/>
        <v>2.52882284331695</v>
      </c>
      <c r="F2335" s="2">
        <f t="shared" si="441"/>
        <v>0</v>
      </c>
      <c r="G2335" s="2">
        <f t="shared" si="442"/>
        <v>0</v>
      </c>
      <c r="H2335" s="2">
        <f>MIN(Inputs!$B$2, (Inputs!$B$14 - F2335)/Inputs!$B$15)</f>
        <v>170</v>
      </c>
      <c r="I2335" s="2">
        <f>MAX(MIN(Inputs!$B$2, F2335*Inputs!$B$16, Inputs!$B$14*Inputs!$B$4 - G2335), 0)</f>
        <v>0</v>
      </c>
      <c r="J2335" s="2">
        <f>MAX(MIN(Inputs!$B$2, F2335*Inputs!$B$16, (Inputs!$B$14-F2335)/Inputs!$B$15)*Inputs!$B$9, 0)</f>
        <v>0</v>
      </c>
      <c r="K2335" s="2">
        <f>MAX(E2335*Inputs!$B$5 - B2335 - Inputs!$B$8, 0) * H2335</f>
        <v>0</v>
      </c>
      <c r="L2335" s="2">
        <f>IF(B2335 &gt;= D2335*Inputs!$B$10, MAX(B2335 - E2335/Inputs!$B$5 - Inputs!$B$8, 0) * I2335, 0)</f>
        <v>0</v>
      </c>
      <c r="M2335" s="2">
        <f t="shared" si="434"/>
        <v>0</v>
      </c>
      <c r="N2335" s="3" t="str">
        <f t="shared" si="435"/>
        <v>Idle</v>
      </c>
      <c r="O2335" s="3" t="str">
        <f t="shared" si="443"/>
        <v>Idle</v>
      </c>
      <c r="P2335" s="2">
        <f t="shared" si="436"/>
        <v>0</v>
      </c>
      <c r="Q2335" s="2">
        <f t="shared" si="437"/>
        <v>0</v>
      </c>
      <c r="R2335" s="2">
        <f t="shared" si="438"/>
        <v>0</v>
      </c>
      <c r="S2335" s="2">
        <f t="shared" si="439"/>
        <v>0</v>
      </c>
      <c r="T2335" s="2">
        <f t="shared" si="440"/>
        <v>0</v>
      </c>
      <c r="U2335" s="2">
        <f>IF(O2335="Reg", R2335 * Inputs!$B$7, 0)</f>
        <v>0</v>
      </c>
      <c r="V2335" s="2">
        <f>MAX(F2335 + P2335*Inputs!$B$15 - (Q2335/Inputs!$B$16) - U2335, 0)</f>
        <v>0</v>
      </c>
    </row>
    <row r="2336" spans="1:22" x14ac:dyDescent="0.3">
      <c r="A2336" s="1">
        <v>46120.25</v>
      </c>
      <c r="B2336" s="2">
        <v>0</v>
      </c>
      <c r="C2336" s="2">
        <v>7.4722639248095106</v>
      </c>
      <c r="D2336" s="2">
        <f t="shared" si="432"/>
        <v>30.865533112756946</v>
      </c>
      <c r="E2336" s="2">
        <f t="shared" si="433"/>
        <v>6.1347358714529099</v>
      </c>
      <c r="F2336" s="2">
        <f t="shared" si="441"/>
        <v>0</v>
      </c>
      <c r="G2336" s="2">
        <f t="shared" si="442"/>
        <v>0</v>
      </c>
      <c r="H2336" s="2">
        <f>MIN(Inputs!$B$2, (Inputs!$B$14 - F2336)/Inputs!$B$15)</f>
        <v>170</v>
      </c>
      <c r="I2336" s="2">
        <f>MAX(MIN(Inputs!$B$2, F2336*Inputs!$B$16, Inputs!$B$14*Inputs!$B$4 - G2336), 0)</f>
        <v>0</v>
      </c>
      <c r="J2336" s="2">
        <f>MAX(MIN(Inputs!$B$2, F2336*Inputs!$B$16, (Inputs!$B$14-F2336)/Inputs!$B$15)*Inputs!$B$9, 0)</f>
        <v>0</v>
      </c>
      <c r="K2336" s="2">
        <f>MAX(E2336*Inputs!$B$5 - B2336 - Inputs!$B$8, 0) * H2336</f>
        <v>0</v>
      </c>
      <c r="L2336" s="2">
        <f>IF(B2336 &gt;= D2336*Inputs!$B$10, MAX(B2336 - E2336/Inputs!$B$5 - Inputs!$B$8, 0) * I2336, 0)</f>
        <v>0</v>
      </c>
      <c r="M2336" s="2">
        <f t="shared" si="434"/>
        <v>0</v>
      </c>
      <c r="N2336" s="3" t="str">
        <f t="shared" si="435"/>
        <v>Idle</v>
      </c>
      <c r="O2336" s="3" t="str">
        <f t="shared" si="443"/>
        <v>Idle</v>
      </c>
      <c r="P2336" s="2">
        <f t="shared" si="436"/>
        <v>0</v>
      </c>
      <c r="Q2336" s="2">
        <f t="shared" si="437"/>
        <v>0</v>
      </c>
      <c r="R2336" s="2">
        <f t="shared" si="438"/>
        <v>0</v>
      </c>
      <c r="S2336" s="2">
        <f t="shared" si="439"/>
        <v>0</v>
      </c>
      <c r="T2336" s="2">
        <f t="shared" si="440"/>
        <v>0</v>
      </c>
      <c r="U2336" s="2">
        <f>IF(O2336="Reg", R2336 * Inputs!$B$7, 0)</f>
        <v>0</v>
      </c>
      <c r="V2336" s="2">
        <f>MAX(F2336 + P2336*Inputs!$B$15 - (Q2336/Inputs!$B$16) - U2336, 0)</f>
        <v>0</v>
      </c>
    </row>
    <row r="2337" spans="1:22" x14ac:dyDescent="0.3">
      <c r="A2337" s="1">
        <v>46120.291666666657</v>
      </c>
      <c r="B2337" s="2">
        <v>0</v>
      </c>
      <c r="C2337" s="2">
        <v>7.1831948502057079</v>
      </c>
      <c r="D2337" s="2">
        <f t="shared" si="432"/>
        <v>30.865533112756946</v>
      </c>
      <c r="E2337" s="2">
        <f t="shared" si="433"/>
        <v>10.978822472656447</v>
      </c>
      <c r="F2337" s="2">
        <f t="shared" si="441"/>
        <v>0</v>
      </c>
      <c r="G2337" s="2">
        <f t="shared" si="442"/>
        <v>0</v>
      </c>
      <c r="H2337" s="2">
        <f>MIN(Inputs!$B$2, (Inputs!$B$14 - F2337)/Inputs!$B$15)</f>
        <v>170</v>
      </c>
      <c r="I2337" s="2">
        <f>MAX(MIN(Inputs!$B$2, F2337*Inputs!$B$16, Inputs!$B$14*Inputs!$B$4 - G2337), 0)</f>
        <v>0</v>
      </c>
      <c r="J2337" s="2">
        <f>MAX(MIN(Inputs!$B$2, F2337*Inputs!$B$16, (Inputs!$B$14-F2337)/Inputs!$B$15)*Inputs!$B$9, 0)</f>
        <v>0</v>
      </c>
      <c r="K2337" s="2">
        <f>MAX(E2337*Inputs!$B$5 - B2337 - Inputs!$B$8, 0) * H2337</f>
        <v>0</v>
      </c>
      <c r="L2337" s="2">
        <f>IF(B2337 &gt;= D2337*Inputs!$B$10, MAX(B2337 - E2337/Inputs!$B$5 - Inputs!$B$8, 0) * I2337, 0)</f>
        <v>0</v>
      </c>
      <c r="M2337" s="2">
        <f t="shared" si="434"/>
        <v>0</v>
      </c>
      <c r="N2337" s="3" t="str">
        <f t="shared" si="435"/>
        <v>Idle</v>
      </c>
      <c r="O2337" s="3" t="str">
        <f t="shared" si="443"/>
        <v>Idle</v>
      </c>
      <c r="P2337" s="2">
        <f t="shared" si="436"/>
        <v>0</v>
      </c>
      <c r="Q2337" s="2">
        <f t="shared" si="437"/>
        <v>0</v>
      </c>
      <c r="R2337" s="2">
        <f t="shared" si="438"/>
        <v>0</v>
      </c>
      <c r="S2337" s="2">
        <f t="shared" si="439"/>
        <v>0</v>
      </c>
      <c r="T2337" s="2">
        <f t="shared" si="440"/>
        <v>0</v>
      </c>
      <c r="U2337" s="2">
        <f>IF(O2337="Reg", R2337 * Inputs!$B$7, 0)</f>
        <v>0</v>
      </c>
      <c r="V2337" s="2">
        <f>MAX(F2337 + P2337*Inputs!$B$15 - (Q2337/Inputs!$B$16) - U2337, 0)</f>
        <v>0</v>
      </c>
    </row>
    <row r="2338" spans="1:22" x14ac:dyDescent="0.3">
      <c r="A2338" s="1">
        <v>46120.333333333343</v>
      </c>
      <c r="B2338" s="2">
        <v>0</v>
      </c>
      <c r="C2338" s="2">
        <v>11.72820493311468</v>
      </c>
      <c r="D2338" s="2">
        <f t="shared" si="432"/>
        <v>30.865533112756946</v>
      </c>
      <c r="E2338" s="2">
        <f t="shared" si="433"/>
        <v>17.524016523525948</v>
      </c>
      <c r="F2338" s="2">
        <f t="shared" si="441"/>
        <v>0</v>
      </c>
      <c r="G2338" s="2">
        <f t="shared" si="442"/>
        <v>0</v>
      </c>
      <c r="H2338" s="2">
        <f>MIN(Inputs!$B$2, (Inputs!$B$14 - F2338)/Inputs!$B$15)</f>
        <v>170</v>
      </c>
      <c r="I2338" s="2">
        <f>MAX(MIN(Inputs!$B$2, F2338*Inputs!$B$16, Inputs!$B$14*Inputs!$B$4 - G2338), 0)</f>
        <v>0</v>
      </c>
      <c r="J2338" s="2">
        <f>MAX(MIN(Inputs!$B$2, F2338*Inputs!$B$16, (Inputs!$B$14-F2338)/Inputs!$B$15)*Inputs!$B$9, 0)</f>
        <v>0</v>
      </c>
      <c r="K2338" s="2">
        <f>MAX(E2338*Inputs!$B$5 - B2338 - Inputs!$B$8, 0) * H2338</f>
        <v>0</v>
      </c>
      <c r="L2338" s="2">
        <f>IF(B2338 &gt;= D2338*Inputs!$B$10, MAX(B2338 - E2338/Inputs!$B$5 - Inputs!$B$8, 0) * I2338, 0)</f>
        <v>0</v>
      </c>
      <c r="M2338" s="2">
        <f t="shared" si="434"/>
        <v>0</v>
      </c>
      <c r="N2338" s="3" t="str">
        <f t="shared" si="435"/>
        <v>Idle</v>
      </c>
      <c r="O2338" s="3" t="str">
        <f t="shared" si="443"/>
        <v>Idle</v>
      </c>
      <c r="P2338" s="2">
        <f t="shared" si="436"/>
        <v>0</v>
      </c>
      <c r="Q2338" s="2">
        <f t="shared" si="437"/>
        <v>0</v>
      </c>
      <c r="R2338" s="2">
        <f t="shared" si="438"/>
        <v>0</v>
      </c>
      <c r="S2338" s="2">
        <f t="shared" si="439"/>
        <v>0</v>
      </c>
      <c r="T2338" s="2">
        <f t="shared" si="440"/>
        <v>0</v>
      </c>
      <c r="U2338" s="2">
        <f>IF(O2338="Reg", R2338 * Inputs!$B$7, 0)</f>
        <v>0</v>
      </c>
      <c r="V2338" s="2">
        <f>MAX(F2338 + P2338*Inputs!$B$15 - (Q2338/Inputs!$B$16) - U2338, 0)</f>
        <v>0</v>
      </c>
    </row>
    <row r="2339" spans="1:22" x14ac:dyDescent="0.3">
      <c r="A2339" s="1">
        <v>46120.375</v>
      </c>
      <c r="B2339" s="2">
        <v>4.3291870762582789</v>
      </c>
      <c r="C2339" s="2">
        <v>15.701032362430499</v>
      </c>
      <c r="D2339" s="2">
        <f t="shared" si="432"/>
        <v>30.865533112756946</v>
      </c>
      <c r="E2339" s="2">
        <f t="shared" si="433"/>
        <v>27.104722823129453</v>
      </c>
      <c r="F2339" s="2">
        <f t="shared" si="441"/>
        <v>0</v>
      </c>
      <c r="G2339" s="2">
        <f t="shared" si="442"/>
        <v>0</v>
      </c>
      <c r="H2339" s="2">
        <f>MIN(Inputs!$B$2, (Inputs!$B$14 - F2339)/Inputs!$B$15)</f>
        <v>170</v>
      </c>
      <c r="I2339" s="2">
        <f>MAX(MIN(Inputs!$B$2, F2339*Inputs!$B$16, Inputs!$B$14*Inputs!$B$4 - G2339), 0)</f>
        <v>0</v>
      </c>
      <c r="J2339" s="2">
        <f>MAX(MIN(Inputs!$B$2, F2339*Inputs!$B$16, (Inputs!$B$14-F2339)/Inputs!$B$15)*Inputs!$B$9, 0)</f>
        <v>0</v>
      </c>
      <c r="K2339" s="2">
        <f>MAX(E2339*Inputs!$B$5 - B2339 - Inputs!$B$8, 0) * H2339</f>
        <v>0</v>
      </c>
      <c r="L2339" s="2">
        <f>IF(B2339 &gt;= D2339*Inputs!$B$10, MAX(B2339 - E2339/Inputs!$B$5 - Inputs!$B$8, 0) * I2339, 0)</f>
        <v>0</v>
      </c>
      <c r="M2339" s="2">
        <f t="shared" si="434"/>
        <v>0</v>
      </c>
      <c r="N2339" s="3" t="str">
        <f t="shared" si="435"/>
        <v>Idle</v>
      </c>
      <c r="O2339" s="3" t="str">
        <f t="shared" si="443"/>
        <v>Idle</v>
      </c>
      <c r="P2339" s="2">
        <f t="shared" si="436"/>
        <v>0</v>
      </c>
      <c r="Q2339" s="2">
        <f t="shared" si="437"/>
        <v>0</v>
      </c>
      <c r="R2339" s="2">
        <f t="shared" si="438"/>
        <v>0</v>
      </c>
      <c r="S2339" s="2">
        <f t="shared" si="439"/>
        <v>0</v>
      </c>
      <c r="T2339" s="2">
        <f t="shared" si="440"/>
        <v>0</v>
      </c>
      <c r="U2339" s="2">
        <f>IF(O2339="Reg", R2339 * Inputs!$B$7, 0)</f>
        <v>0</v>
      </c>
      <c r="V2339" s="2">
        <f>MAX(F2339 + P2339*Inputs!$B$15 - (Q2339/Inputs!$B$16) - U2339, 0)</f>
        <v>0</v>
      </c>
    </row>
    <row r="2340" spans="1:22" x14ac:dyDescent="0.3">
      <c r="A2340" s="1">
        <v>46120.416666666657</v>
      </c>
      <c r="B2340" s="2">
        <v>10.84374998364342</v>
      </c>
      <c r="C2340" s="2">
        <v>21.651379202065041</v>
      </c>
      <c r="D2340" s="2">
        <f t="shared" si="432"/>
        <v>30.865533112756946</v>
      </c>
      <c r="E2340" s="2">
        <f t="shared" si="433"/>
        <v>37.722832747504469</v>
      </c>
      <c r="F2340" s="2">
        <f t="shared" si="441"/>
        <v>0</v>
      </c>
      <c r="G2340" s="2">
        <f t="shared" si="442"/>
        <v>0</v>
      </c>
      <c r="H2340" s="2">
        <f>MIN(Inputs!$B$2, (Inputs!$B$14 - F2340)/Inputs!$B$15)</f>
        <v>170</v>
      </c>
      <c r="I2340" s="2">
        <f>MAX(MIN(Inputs!$B$2, F2340*Inputs!$B$16, Inputs!$B$14*Inputs!$B$4 - G2340), 0)</f>
        <v>0</v>
      </c>
      <c r="J2340" s="2">
        <f>MAX(MIN(Inputs!$B$2, F2340*Inputs!$B$16, (Inputs!$B$14-F2340)/Inputs!$B$15)*Inputs!$B$9, 0)</f>
        <v>0</v>
      </c>
      <c r="K2340" s="2">
        <f>MAX(E2340*Inputs!$B$5 - B2340 - Inputs!$B$8, 0) * H2340</f>
        <v>399.89828180728784</v>
      </c>
      <c r="L2340" s="2">
        <f>IF(B2340 &gt;= D2340*Inputs!$B$10, MAX(B2340 - E2340/Inputs!$B$5 - Inputs!$B$8, 0) * I2340, 0)</f>
        <v>0</v>
      </c>
      <c r="M2340" s="2">
        <f t="shared" si="434"/>
        <v>0</v>
      </c>
      <c r="N2340" s="3" t="str">
        <f t="shared" si="435"/>
        <v>Charge</v>
      </c>
      <c r="O2340" s="3" t="str">
        <f t="shared" si="443"/>
        <v>Charge</v>
      </c>
      <c r="P2340" s="2">
        <f t="shared" si="436"/>
        <v>170</v>
      </c>
      <c r="Q2340" s="2">
        <f t="shared" si="437"/>
        <v>0</v>
      </c>
      <c r="R2340" s="2">
        <f t="shared" si="438"/>
        <v>0</v>
      </c>
      <c r="S2340" s="2">
        <f t="shared" si="439"/>
        <v>-1843.4374972193814</v>
      </c>
      <c r="T2340" s="2">
        <f t="shared" si="440"/>
        <v>0</v>
      </c>
      <c r="U2340" s="2">
        <f>IF(O2340="Reg", R2340 * Inputs!$B$7, 0)</f>
        <v>0</v>
      </c>
      <c r="V2340" s="2">
        <f>MAX(F2340 + P2340*Inputs!$B$15 - (Q2340/Inputs!$B$16) - U2340, 0)</f>
        <v>170</v>
      </c>
    </row>
    <row r="2341" spans="1:22" x14ac:dyDescent="0.3">
      <c r="A2341" s="1">
        <v>46120.458333333343</v>
      </c>
      <c r="B2341" s="2">
        <v>21.635478168815759</v>
      </c>
      <c r="C2341" s="2">
        <v>8.297697957919361</v>
      </c>
      <c r="D2341" s="2">
        <f t="shared" si="432"/>
        <v>30.865533112756946</v>
      </c>
      <c r="E2341" s="2">
        <f t="shared" si="433"/>
        <v>46.675723738908744</v>
      </c>
      <c r="F2341" s="2">
        <f t="shared" si="441"/>
        <v>170</v>
      </c>
      <c r="G2341" s="2">
        <f t="shared" si="442"/>
        <v>0</v>
      </c>
      <c r="H2341" s="2">
        <f>MIN(Inputs!$B$2, (Inputs!$B$14 - F2341)/Inputs!$B$15)</f>
        <v>170</v>
      </c>
      <c r="I2341" s="2">
        <f>MAX(MIN(Inputs!$B$2, F2341*Inputs!$B$16, Inputs!$B$14*Inputs!$B$4 - G2341), 0)</f>
        <v>170</v>
      </c>
      <c r="J2341" s="2">
        <f>MAX(MIN(Inputs!$B$2, F2341*Inputs!$B$16, (Inputs!$B$14-F2341)/Inputs!$B$15)*Inputs!$B$9, 0)</f>
        <v>136</v>
      </c>
      <c r="K2341" s="2">
        <f>MAX(E2341*Inputs!$B$5 - B2341 - Inputs!$B$8, 0) * H2341</f>
        <v>0</v>
      </c>
      <c r="L2341" s="2">
        <f>IF(B2341 &gt;= D2341*Inputs!$B$10, MAX(B2341 - E2341/Inputs!$B$5 - Inputs!$B$8, 0) * I2341, 0)</f>
        <v>0</v>
      </c>
      <c r="M2341" s="2">
        <f t="shared" si="434"/>
        <v>1128.486922277033</v>
      </c>
      <c r="N2341" s="3" t="str">
        <f t="shared" si="435"/>
        <v>Reg</v>
      </c>
      <c r="O2341" s="3" t="str">
        <f t="shared" si="443"/>
        <v>Charge</v>
      </c>
      <c r="P2341" s="2">
        <f t="shared" si="436"/>
        <v>170</v>
      </c>
      <c r="Q2341" s="2">
        <f t="shared" si="437"/>
        <v>0</v>
      </c>
      <c r="R2341" s="2">
        <f t="shared" si="438"/>
        <v>0</v>
      </c>
      <c r="S2341" s="2">
        <f t="shared" si="439"/>
        <v>-3678.031288698679</v>
      </c>
      <c r="T2341" s="2">
        <f t="shared" si="440"/>
        <v>0</v>
      </c>
      <c r="U2341" s="2">
        <f>IF(O2341="Reg", R2341 * Inputs!$B$7, 0)</f>
        <v>0</v>
      </c>
      <c r="V2341" s="2">
        <f>MAX(F2341 + P2341*Inputs!$B$15 - (Q2341/Inputs!$B$16) - U2341, 0)</f>
        <v>340</v>
      </c>
    </row>
    <row r="2342" spans="1:22" x14ac:dyDescent="0.3">
      <c r="A2342" s="1">
        <v>46120.5</v>
      </c>
      <c r="B2342" s="2">
        <v>29.064519607221229</v>
      </c>
      <c r="C2342" s="2">
        <v>5.4896245831337183</v>
      </c>
      <c r="D2342" s="2">
        <f t="shared" si="432"/>
        <v>30.865533112756946</v>
      </c>
      <c r="E2342" s="2">
        <f t="shared" si="433"/>
        <v>55.821006208131564</v>
      </c>
      <c r="F2342" s="2">
        <f t="shared" si="441"/>
        <v>340</v>
      </c>
      <c r="G2342" s="2">
        <f t="shared" si="442"/>
        <v>0</v>
      </c>
      <c r="H2342" s="2">
        <f>MIN(Inputs!$B$2, (Inputs!$B$14 - F2342)/Inputs!$B$15)</f>
        <v>0</v>
      </c>
      <c r="I2342" s="2">
        <f>MAX(MIN(Inputs!$B$2, F2342*Inputs!$B$16, Inputs!$B$14*Inputs!$B$4 - G2342), 0)</f>
        <v>170</v>
      </c>
      <c r="J2342" s="2">
        <f>MAX(MIN(Inputs!$B$2, F2342*Inputs!$B$16, (Inputs!$B$14-F2342)/Inputs!$B$15)*Inputs!$B$9, 0)</f>
        <v>0</v>
      </c>
      <c r="K2342" s="2">
        <f>MAX(E2342*Inputs!$B$5 - B2342 - Inputs!$B$8, 0) * H2342</f>
        <v>0</v>
      </c>
      <c r="L2342" s="2">
        <f>IF(B2342 &gt;= D2342*Inputs!$B$10, MAX(B2342 - E2342/Inputs!$B$5 - Inputs!$B$8, 0) * I2342, 0)</f>
        <v>0</v>
      </c>
      <c r="M2342" s="2">
        <f t="shared" si="434"/>
        <v>0</v>
      </c>
      <c r="N2342" s="3" t="str">
        <f t="shared" si="435"/>
        <v>Idle</v>
      </c>
      <c r="O2342" s="3" t="str">
        <f t="shared" si="443"/>
        <v>Idle</v>
      </c>
      <c r="P2342" s="2">
        <f t="shared" si="436"/>
        <v>0</v>
      </c>
      <c r="Q2342" s="2">
        <f t="shared" si="437"/>
        <v>0</v>
      </c>
      <c r="R2342" s="2">
        <f t="shared" si="438"/>
        <v>0</v>
      </c>
      <c r="S2342" s="2">
        <f t="shared" si="439"/>
        <v>0</v>
      </c>
      <c r="T2342" s="2">
        <f t="shared" si="440"/>
        <v>0</v>
      </c>
      <c r="U2342" s="2">
        <f>IF(O2342="Reg", R2342 * Inputs!$B$7, 0)</f>
        <v>0</v>
      </c>
      <c r="V2342" s="2">
        <f>MAX(F2342 + P2342*Inputs!$B$15 - (Q2342/Inputs!$B$16) - U2342, 0)</f>
        <v>340</v>
      </c>
    </row>
    <row r="2343" spans="1:22" x14ac:dyDescent="0.3">
      <c r="A2343" s="1">
        <v>46120.541666666657</v>
      </c>
      <c r="B2343" s="2">
        <v>39.271164305217013</v>
      </c>
      <c r="C2343" s="2">
        <v>5.882423030460064</v>
      </c>
      <c r="D2343" s="2">
        <f t="shared" si="432"/>
        <v>30.865533112756946</v>
      </c>
      <c r="E2343" s="2">
        <f t="shared" si="433"/>
        <v>60.303614400729678</v>
      </c>
      <c r="F2343" s="2">
        <f t="shared" si="441"/>
        <v>340</v>
      </c>
      <c r="G2343" s="2">
        <f t="shared" si="442"/>
        <v>0</v>
      </c>
      <c r="H2343" s="2">
        <f>MIN(Inputs!$B$2, (Inputs!$B$14 - F2343)/Inputs!$B$15)</f>
        <v>0</v>
      </c>
      <c r="I2343" s="2">
        <f>MAX(MIN(Inputs!$B$2, F2343*Inputs!$B$16, Inputs!$B$14*Inputs!$B$4 - G2343), 0)</f>
        <v>170</v>
      </c>
      <c r="J2343" s="2">
        <f>MAX(MIN(Inputs!$B$2, F2343*Inputs!$B$16, (Inputs!$B$14-F2343)/Inputs!$B$15)*Inputs!$B$9, 0)</f>
        <v>0</v>
      </c>
      <c r="K2343" s="2">
        <f>MAX(E2343*Inputs!$B$5 - B2343 - Inputs!$B$8, 0) * H2343</f>
        <v>0</v>
      </c>
      <c r="L2343" s="2">
        <f>IF(B2343 &gt;= D2343*Inputs!$B$10, MAX(B2343 - E2343/Inputs!$B$5 - Inputs!$B$8, 0) * I2343, 0)</f>
        <v>0</v>
      </c>
      <c r="M2343" s="2">
        <f t="shared" si="434"/>
        <v>0</v>
      </c>
      <c r="N2343" s="3" t="str">
        <f t="shared" si="435"/>
        <v>Idle</v>
      </c>
      <c r="O2343" s="3" t="str">
        <f t="shared" si="443"/>
        <v>Idle</v>
      </c>
      <c r="P2343" s="2">
        <f t="shared" si="436"/>
        <v>0</v>
      </c>
      <c r="Q2343" s="2">
        <f t="shared" si="437"/>
        <v>0</v>
      </c>
      <c r="R2343" s="2">
        <f t="shared" si="438"/>
        <v>0</v>
      </c>
      <c r="S2343" s="2">
        <f t="shared" si="439"/>
        <v>0</v>
      </c>
      <c r="T2343" s="2">
        <f t="shared" si="440"/>
        <v>0</v>
      </c>
      <c r="U2343" s="2">
        <f>IF(O2343="Reg", R2343 * Inputs!$B$7, 0)</f>
        <v>0</v>
      </c>
      <c r="V2343" s="2">
        <f>MAX(F2343 + P2343*Inputs!$B$15 - (Q2343/Inputs!$B$16) - U2343, 0)</f>
        <v>340</v>
      </c>
    </row>
    <row r="2344" spans="1:22" x14ac:dyDescent="0.3">
      <c r="A2344" s="1">
        <v>46120.583333333343</v>
      </c>
      <c r="B2344" s="2">
        <v>57.484237797621027</v>
      </c>
      <c r="C2344" s="2">
        <v>5.2280566942270523</v>
      </c>
      <c r="D2344" s="2">
        <f t="shared" si="432"/>
        <v>30.865533112756946</v>
      </c>
      <c r="E2344" s="2">
        <f t="shared" si="433"/>
        <v>64.265464279895937</v>
      </c>
      <c r="F2344" s="2">
        <f t="shared" si="441"/>
        <v>340</v>
      </c>
      <c r="G2344" s="2">
        <f t="shared" si="442"/>
        <v>0</v>
      </c>
      <c r="H2344" s="2">
        <f>MIN(Inputs!$B$2, (Inputs!$B$14 - F2344)/Inputs!$B$15)</f>
        <v>0</v>
      </c>
      <c r="I2344" s="2">
        <f>MAX(MIN(Inputs!$B$2, F2344*Inputs!$B$16, Inputs!$B$14*Inputs!$B$4 - G2344), 0)</f>
        <v>170</v>
      </c>
      <c r="J2344" s="2">
        <f>MAX(MIN(Inputs!$B$2, F2344*Inputs!$B$16, (Inputs!$B$14-F2344)/Inputs!$B$15)*Inputs!$B$9, 0)</f>
        <v>0</v>
      </c>
      <c r="K2344" s="2">
        <f>MAX(E2344*Inputs!$B$5 - B2344 - Inputs!$B$8, 0) * H2344</f>
        <v>0</v>
      </c>
      <c r="L2344" s="2">
        <f>IF(B2344 &gt;= D2344*Inputs!$B$10, MAX(B2344 - E2344/Inputs!$B$5 - Inputs!$B$8, 0) * I2344, 0)</f>
        <v>0</v>
      </c>
      <c r="M2344" s="2">
        <f t="shared" si="434"/>
        <v>0</v>
      </c>
      <c r="N2344" s="3" t="str">
        <f t="shared" si="435"/>
        <v>Idle</v>
      </c>
      <c r="O2344" s="3" t="str">
        <f t="shared" si="443"/>
        <v>Idle</v>
      </c>
      <c r="P2344" s="2">
        <f t="shared" si="436"/>
        <v>0</v>
      </c>
      <c r="Q2344" s="2">
        <f t="shared" si="437"/>
        <v>0</v>
      </c>
      <c r="R2344" s="2">
        <f t="shared" si="438"/>
        <v>0</v>
      </c>
      <c r="S2344" s="2">
        <f t="shared" si="439"/>
        <v>0</v>
      </c>
      <c r="T2344" s="2">
        <f t="shared" si="440"/>
        <v>0</v>
      </c>
      <c r="U2344" s="2">
        <f>IF(O2344="Reg", R2344 * Inputs!$B$7, 0)</f>
        <v>0</v>
      </c>
      <c r="V2344" s="2">
        <f>MAX(F2344 + P2344*Inputs!$B$15 - (Q2344/Inputs!$B$16) - U2344, 0)</f>
        <v>340</v>
      </c>
    </row>
    <row r="2345" spans="1:22" x14ac:dyDescent="0.3">
      <c r="A2345" s="1">
        <v>46120.625</v>
      </c>
      <c r="B2345" s="2">
        <v>68.037846622508354</v>
      </c>
      <c r="C2345" s="2">
        <v>15.02968315643214</v>
      </c>
      <c r="D2345" s="2">
        <f t="shared" si="432"/>
        <v>30.865533112756946</v>
      </c>
      <c r="E2345" s="2">
        <f t="shared" si="433"/>
        <v>64.88271834820263</v>
      </c>
      <c r="F2345" s="2">
        <f t="shared" si="441"/>
        <v>340</v>
      </c>
      <c r="G2345" s="2">
        <f t="shared" si="442"/>
        <v>0</v>
      </c>
      <c r="H2345" s="2">
        <f>MIN(Inputs!$B$2, (Inputs!$B$14 - F2345)/Inputs!$B$15)</f>
        <v>0</v>
      </c>
      <c r="I2345" s="2">
        <f>MAX(MIN(Inputs!$B$2, F2345*Inputs!$B$16, Inputs!$B$14*Inputs!$B$4 - G2345), 0)</f>
        <v>170</v>
      </c>
      <c r="J2345" s="2">
        <f>MAX(MIN(Inputs!$B$2, F2345*Inputs!$B$16, (Inputs!$B$14-F2345)/Inputs!$B$15)*Inputs!$B$9, 0)</f>
        <v>0</v>
      </c>
      <c r="K2345" s="2">
        <f>MAX(E2345*Inputs!$B$5 - B2345 - Inputs!$B$8, 0) * H2345</f>
        <v>0</v>
      </c>
      <c r="L2345" s="2">
        <f>IF(B2345 &gt;= D2345*Inputs!$B$10, MAX(B2345 - E2345/Inputs!$B$5 - Inputs!$B$8, 0) * I2345, 0)</f>
        <v>0</v>
      </c>
      <c r="M2345" s="2">
        <f t="shared" si="434"/>
        <v>0</v>
      </c>
      <c r="N2345" s="3" t="str">
        <f t="shared" si="435"/>
        <v>Idle</v>
      </c>
      <c r="O2345" s="3" t="str">
        <f t="shared" si="443"/>
        <v>Idle</v>
      </c>
      <c r="P2345" s="2">
        <f t="shared" si="436"/>
        <v>0</v>
      </c>
      <c r="Q2345" s="2">
        <f t="shared" si="437"/>
        <v>0</v>
      </c>
      <c r="R2345" s="2">
        <f t="shared" si="438"/>
        <v>0</v>
      </c>
      <c r="S2345" s="2">
        <f t="shared" si="439"/>
        <v>0</v>
      </c>
      <c r="T2345" s="2">
        <f t="shared" si="440"/>
        <v>0</v>
      </c>
      <c r="U2345" s="2">
        <f>IF(O2345="Reg", R2345 * Inputs!$B$7, 0)</f>
        <v>0</v>
      </c>
      <c r="V2345" s="2">
        <f>MAX(F2345 + P2345*Inputs!$B$15 - (Q2345/Inputs!$B$16) - U2345, 0)</f>
        <v>340</v>
      </c>
    </row>
    <row r="2346" spans="1:22" x14ac:dyDescent="0.3">
      <c r="A2346" s="1">
        <v>46120.666666666657</v>
      </c>
      <c r="B2346" s="2">
        <v>64.561095932069037</v>
      </c>
      <c r="C2346" s="2">
        <v>11.390725571908019</v>
      </c>
      <c r="D2346" s="2">
        <f t="shared" si="432"/>
        <v>30.865533112756946</v>
      </c>
      <c r="E2346" s="2">
        <f t="shared" si="433"/>
        <v>62.960623069977224</v>
      </c>
      <c r="F2346" s="2">
        <f t="shared" si="441"/>
        <v>340</v>
      </c>
      <c r="G2346" s="2">
        <f t="shared" si="442"/>
        <v>0</v>
      </c>
      <c r="H2346" s="2">
        <f>MIN(Inputs!$B$2, (Inputs!$B$14 - F2346)/Inputs!$B$15)</f>
        <v>0</v>
      </c>
      <c r="I2346" s="2">
        <f>MAX(MIN(Inputs!$B$2, F2346*Inputs!$B$16, Inputs!$B$14*Inputs!$B$4 - G2346), 0)</f>
        <v>170</v>
      </c>
      <c r="J2346" s="2">
        <f>MAX(MIN(Inputs!$B$2, F2346*Inputs!$B$16, (Inputs!$B$14-F2346)/Inputs!$B$15)*Inputs!$B$9, 0)</f>
        <v>0</v>
      </c>
      <c r="K2346" s="2">
        <f>MAX(E2346*Inputs!$B$5 - B2346 - Inputs!$B$8, 0) * H2346</f>
        <v>0</v>
      </c>
      <c r="L2346" s="2">
        <f>IF(B2346 &gt;= D2346*Inputs!$B$10, MAX(B2346 - E2346/Inputs!$B$5 - Inputs!$B$8, 0) * I2346, 0)</f>
        <v>0</v>
      </c>
      <c r="M2346" s="2">
        <f t="shared" si="434"/>
        <v>0</v>
      </c>
      <c r="N2346" s="3" t="str">
        <f t="shared" si="435"/>
        <v>Idle</v>
      </c>
      <c r="O2346" s="3" t="str">
        <f t="shared" si="443"/>
        <v>Idle</v>
      </c>
      <c r="P2346" s="2">
        <f t="shared" si="436"/>
        <v>0</v>
      </c>
      <c r="Q2346" s="2">
        <f t="shared" si="437"/>
        <v>0</v>
      </c>
      <c r="R2346" s="2">
        <f t="shared" si="438"/>
        <v>0</v>
      </c>
      <c r="S2346" s="2">
        <f t="shared" si="439"/>
        <v>0</v>
      </c>
      <c r="T2346" s="2">
        <f t="shared" si="440"/>
        <v>0</v>
      </c>
      <c r="U2346" s="2">
        <f>IF(O2346="Reg", R2346 * Inputs!$B$7, 0)</f>
        <v>0</v>
      </c>
      <c r="V2346" s="2">
        <f>MAX(F2346 + P2346*Inputs!$B$15 - (Q2346/Inputs!$B$16) - U2346, 0)</f>
        <v>340</v>
      </c>
    </row>
    <row r="2347" spans="1:22" x14ac:dyDescent="0.3">
      <c r="A2347" s="1">
        <v>46120.708333333343</v>
      </c>
      <c r="B2347" s="2">
        <v>76.507172984152703</v>
      </c>
      <c r="C2347" s="2">
        <v>29.84168463333252</v>
      </c>
      <c r="D2347" s="2">
        <f t="shared" si="432"/>
        <v>30.865533112756946</v>
      </c>
      <c r="E2347" s="2">
        <f t="shared" si="433"/>
        <v>61.107283496372325</v>
      </c>
      <c r="F2347" s="2">
        <f t="shared" si="441"/>
        <v>340</v>
      </c>
      <c r="G2347" s="2">
        <f t="shared" si="442"/>
        <v>0</v>
      </c>
      <c r="H2347" s="2">
        <f>MIN(Inputs!$B$2, (Inputs!$B$14 - F2347)/Inputs!$B$15)</f>
        <v>0</v>
      </c>
      <c r="I2347" s="2">
        <f>MAX(MIN(Inputs!$B$2, F2347*Inputs!$B$16, Inputs!$B$14*Inputs!$B$4 - G2347), 0)</f>
        <v>170</v>
      </c>
      <c r="J2347" s="2">
        <f>MAX(MIN(Inputs!$B$2, F2347*Inputs!$B$16, (Inputs!$B$14-F2347)/Inputs!$B$15)*Inputs!$B$9, 0)</f>
        <v>0</v>
      </c>
      <c r="K2347" s="2">
        <f>MAX(E2347*Inputs!$B$5 - B2347 - Inputs!$B$8, 0) * H2347</f>
        <v>0</v>
      </c>
      <c r="L2347" s="2">
        <f>IF(B2347 &gt;= D2347*Inputs!$B$10, MAX(B2347 - E2347/Inputs!$B$5 - Inputs!$B$8, 0) * I2347, 0)</f>
        <v>0</v>
      </c>
      <c r="M2347" s="2">
        <f t="shared" si="434"/>
        <v>0</v>
      </c>
      <c r="N2347" s="3" t="str">
        <f t="shared" si="435"/>
        <v>Idle</v>
      </c>
      <c r="O2347" s="3" t="str">
        <f t="shared" si="443"/>
        <v>Idle</v>
      </c>
      <c r="P2347" s="2">
        <f t="shared" si="436"/>
        <v>0</v>
      </c>
      <c r="Q2347" s="2">
        <f t="shared" si="437"/>
        <v>0</v>
      </c>
      <c r="R2347" s="2">
        <f t="shared" si="438"/>
        <v>0</v>
      </c>
      <c r="S2347" s="2">
        <f t="shared" si="439"/>
        <v>0</v>
      </c>
      <c r="T2347" s="2">
        <f t="shared" si="440"/>
        <v>0</v>
      </c>
      <c r="U2347" s="2">
        <f>IF(O2347="Reg", R2347 * Inputs!$B$7, 0)</f>
        <v>0</v>
      </c>
      <c r="V2347" s="2">
        <f>MAX(F2347 + P2347*Inputs!$B$15 - (Q2347/Inputs!$B$16) - U2347, 0)</f>
        <v>340</v>
      </c>
    </row>
    <row r="2348" spans="1:22" x14ac:dyDescent="0.3">
      <c r="A2348" s="1">
        <v>46120.75</v>
      </c>
      <c r="B2348" s="2">
        <v>55.960168762809843</v>
      </c>
      <c r="C2348" s="2">
        <v>12.52585720367531</v>
      </c>
      <c r="D2348" s="2">
        <f t="shared" si="432"/>
        <v>30.865533112756946</v>
      </c>
      <c r="E2348" s="2">
        <f t="shared" si="433"/>
        <v>54.597686004007748</v>
      </c>
      <c r="F2348" s="2">
        <f t="shared" si="441"/>
        <v>340</v>
      </c>
      <c r="G2348" s="2">
        <f t="shared" si="442"/>
        <v>0</v>
      </c>
      <c r="H2348" s="2">
        <f>MIN(Inputs!$B$2, (Inputs!$B$14 - F2348)/Inputs!$B$15)</f>
        <v>0</v>
      </c>
      <c r="I2348" s="2">
        <f>MAX(MIN(Inputs!$B$2, F2348*Inputs!$B$16, Inputs!$B$14*Inputs!$B$4 - G2348), 0)</f>
        <v>170</v>
      </c>
      <c r="J2348" s="2">
        <f>MAX(MIN(Inputs!$B$2, F2348*Inputs!$B$16, (Inputs!$B$14-F2348)/Inputs!$B$15)*Inputs!$B$9, 0)</f>
        <v>0</v>
      </c>
      <c r="K2348" s="2">
        <f>MAX(E2348*Inputs!$B$5 - B2348 - Inputs!$B$8, 0) * H2348</f>
        <v>0</v>
      </c>
      <c r="L2348" s="2">
        <f>IF(B2348 &gt;= D2348*Inputs!$B$10, MAX(B2348 - E2348/Inputs!$B$5 - Inputs!$B$8, 0) * I2348, 0)</f>
        <v>0</v>
      </c>
      <c r="M2348" s="2">
        <f t="shared" si="434"/>
        <v>0</v>
      </c>
      <c r="N2348" s="3" t="str">
        <f t="shared" si="435"/>
        <v>Idle</v>
      </c>
      <c r="O2348" s="3" t="str">
        <f t="shared" si="443"/>
        <v>Idle</v>
      </c>
      <c r="P2348" s="2">
        <f t="shared" si="436"/>
        <v>0</v>
      </c>
      <c r="Q2348" s="2">
        <f t="shared" si="437"/>
        <v>0</v>
      </c>
      <c r="R2348" s="2">
        <f t="shared" si="438"/>
        <v>0</v>
      </c>
      <c r="S2348" s="2">
        <f t="shared" si="439"/>
        <v>0</v>
      </c>
      <c r="T2348" s="2">
        <f t="shared" si="440"/>
        <v>0</v>
      </c>
      <c r="U2348" s="2">
        <f>IF(O2348="Reg", R2348 * Inputs!$B$7, 0)</f>
        <v>0</v>
      </c>
      <c r="V2348" s="2">
        <f>MAX(F2348 + P2348*Inputs!$B$15 - (Q2348/Inputs!$B$16) - U2348, 0)</f>
        <v>340</v>
      </c>
    </row>
    <row r="2349" spans="1:22" x14ac:dyDescent="0.3">
      <c r="A2349" s="1">
        <v>46120.791666666657</v>
      </c>
      <c r="B2349" s="2">
        <v>63.042263580214637</v>
      </c>
      <c r="C2349" s="2">
        <v>11.39335688582953</v>
      </c>
      <c r="D2349" s="2">
        <f t="shared" si="432"/>
        <v>30.865533112756946</v>
      </c>
      <c r="E2349" s="2">
        <f t="shared" si="433"/>
        <v>49.562678421874956</v>
      </c>
      <c r="F2349" s="2">
        <f t="shared" si="441"/>
        <v>340</v>
      </c>
      <c r="G2349" s="2">
        <f t="shared" si="442"/>
        <v>0</v>
      </c>
      <c r="H2349" s="2">
        <f>MIN(Inputs!$B$2, (Inputs!$B$14 - F2349)/Inputs!$B$15)</f>
        <v>0</v>
      </c>
      <c r="I2349" s="2">
        <f>MAX(MIN(Inputs!$B$2, F2349*Inputs!$B$16, Inputs!$B$14*Inputs!$B$4 - G2349), 0)</f>
        <v>170</v>
      </c>
      <c r="J2349" s="2">
        <f>MAX(MIN(Inputs!$B$2, F2349*Inputs!$B$16, (Inputs!$B$14-F2349)/Inputs!$B$15)*Inputs!$B$9, 0)</f>
        <v>0</v>
      </c>
      <c r="K2349" s="2">
        <f>MAX(E2349*Inputs!$B$5 - B2349 - Inputs!$B$8, 0) * H2349</f>
        <v>0</v>
      </c>
      <c r="L2349" s="2">
        <f>IF(B2349 &gt;= D2349*Inputs!$B$10, MAX(B2349 - E2349/Inputs!$B$5 - Inputs!$B$8, 0) * I2349, 0)</f>
        <v>0</v>
      </c>
      <c r="M2349" s="2">
        <f t="shared" si="434"/>
        <v>0</v>
      </c>
      <c r="N2349" s="3" t="str">
        <f t="shared" si="435"/>
        <v>Idle</v>
      </c>
      <c r="O2349" s="3" t="str">
        <f t="shared" si="443"/>
        <v>Idle</v>
      </c>
      <c r="P2349" s="2">
        <f t="shared" si="436"/>
        <v>0</v>
      </c>
      <c r="Q2349" s="2">
        <f t="shared" si="437"/>
        <v>0</v>
      </c>
      <c r="R2349" s="2">
        <f t="shared" si="438"/>
        <v>0</v>
      </c>
      <c r="S2349" s="2">
        <f t="shared" si="439"/>
        <v>0</v>
      </c>
      <c r="T2349" s="2">
        <f t="shared" si="440"/>
        <v>0</v>
      </c>
      <c r="U2349" s="2">
        <f>IF(O2349="Reg", R2349 * Inputs!$B$7, 0)</f>
        <v>0</v>
      </c>
      <c r="V2349" s="2">
        <f>MAX(F2349 + P2349*Inputs!$B$15 - (Q2349/Inputs!$B$16) - U2349, 0)</f>
        <v>340</v>
      </c>
    </row>
    <row r="2350" spans="1:22" x14ac:dyDescent="0.3">
      <c r="A2350" s="1">
        <v>46120.833333333343</v>
      </c>
      <c r="B2350" s="2">
        <v>61.187762207461219</v>
      </c>
      <c r="C2350" s="2">
        <v>4.6552515009751971</v>
      </c>
      <c r="D2350" s="2">
        <f t="shared" si="432"/>
        <v>30.865533112756946</v>
      </c>
      <c r="E2350" s="2">
        <f t="shared" si="433"/>
        <v>41.900075339885802</v>
      </c>
      <c r="F2350" s="2">
        <f t="shared" si="441"/>
        <v>340</v>
      </c>
      <c r="G2350" s="2">
        <f t="shared" si="442"/>
        <v>0</v>
      </c>
      <c r="H2350" s="2">
        <f>MIN(Inputs!$B$2, (Inputs!$B$14 - F2350)/Inputs!$B$15)</f>
        <v>0</v>
      </c>
      <c r="I2350" s="2">
        <f>MAX(MIN(Inputs!$B$2, F2350*Inputs!$B$16, Inputs!$B$14*Inputs!$B$4 - G2350), 0)</f>
        <v>170</v>
      </c>
      <c r="J2350" s="2">
        <f>MAX(MIN(Inputs!$B$2, F2350*Inputs!$B$16, (Inputs!$B$14-F2350)/Inputs!$B$15)*Inputs!$B$9, 0)</f>
        <v>0</v>
      </c>
      <c r="K2350" s="2">
        <f>MAX(E2350*Inputs!$B$5 - B2350 - Inputs!$B$8, 0) * H2350</f>
        <v>0</v>
      </c>
      <c r="L2350" s="2">
        <f>IF(B2350 &gt;= D2350*Inputs!$B$10, MAX(B2350 - E2350/Inputs!$B$5 - Inputs!$B$8, 0) * I2350, 0)</f>
        <v>0</v>
      </c>
      <c r="M2350" s="2">
        <f t="shared" si="434"/>
        <v>0</v>
      </c>
      <c r="N2350" s="3" t="str">
        <f t="shared" si="435"/>
        <v>Idle</v>
      </c>
      <c r="O2350" s="3" t="str">
        <f t="shared" si="443"/>
        <v>Idle</v>
      </c>
      <c r="P2350" s="2">
        <f t="shared" si="436"/>
        <v>0</v>
      </c>
      <c r="Q2350" s="2">
        <f t="shared" si="437"/>
        <v>0</v>
      </c>
      <c r="R2350" s="2">
        <f t="shared" si="438"/>
        <v>0</v>
      </c>
      <c r="S2350" s="2">
        <f t="shared" si="439"/>
        <v>0</v>
      </c>
      <c r="T2350" s="2">
        <f t="shared" si="440"/>
        <v>0</v>
      </c>
      <c r="U2350" s="2">
        <f>IF(O2350="Reg", R2350 * Inputs!$B$7, 0)</f>
        <v>0</v>
      </c>
      <c r="V2350" s="2">
        <f>MAX(F2350 + P2350*Inputs!$B$15 - (Q2350/Inputs!$B$16) - U2350, 0)</f>
        <v>340</v>
      </c>
    </row>
    <row r="2351" spans="1:22" x14ac:dyDescent="0.3">
      <c r="A2351" s="1">
        <v>46120.875</v>
      </c>
      <c r="B2351" s="2">
        <v>56.505274953155883</v>
      </c>
      <c r="C2351" s="2">
        <v>12.57265393280978</v>
      </c>
      <c r="D2351" s="2">
        <f t="shared" si="432"/>
        <v>30.865533112756946</v>
      </c>
      <c r="E2351" s="2">
        <f t="shared" si="433"/>
        <v>32.887380029485414</v>
      </c>
      <c r="F2351" s="2">
        <f t="shared" si="441"/>
        <v>340</v>
      </c>
      <c r="G2351" s="2">
        <f t="shared" si="442"/>
        <v>0</v>
      </c>
      <c r="H2351" s="2">
        <f>MIN(Inputs!$B$2, (Inputs!$B$14 - F2351)/Inputs!$B$15)</f>
        <v>0</v>
      </c>
      <c r="I2351" s="2">
        <f>MAX(MIN(Inputs!$B$2, F2351*Inputs!$B$16, Inputs!$B$14*Inputs!$B$4 - G2351), 0)</f>
        <v>170</v>
      </c>
      <c r="J2351" s="2">
        <f>MAX(MIN(Inputs!$B$2, F2351*Inputs!$B$16, (Inputs!$B$14-F2351)/Inputs!$B$15)*Inputs!$B$9, 0)</f>
        <v>0</v>
      </c>
      <c r="K2351" s="2">
        <f>MAX(E2351*Inputs!$B$5 - B2351 - Inputs!$B$8, 0) * H2351</f>
        <v>0</v>
      </c>
      <c r="L2351" s="2">
        <f>IF(B2351 &gt;= D2351*Inputs!$B$10, MAX(B2351 - E2351/Inputs!$B$5 - Inputs!$B$8, 0) * I2351, 0)</f>
        <v>0</v>
      </c>
      <c r="M2351" s="2">
        <f t="shared" si="434"/>
        <v>0</v>
      </c>
      <c r="N2351" s="3" t="str">
        <f t="shared" si="435"/>
        <v>Idle</v>
      </c>
      <c r="O2351" s="3" t="str">
        <f t="shared" si="443"/>
        <v>Idle</v>
      </c>
      <c r="P2351" s="2">
        <f t="shared" si="436"/>
        <v>0</v>
      </c>
      <c r="Q2351" s="2">
        <f t="shared" si="437"/>
        <v>0</v>
      </c>
      <c r="R2351" s="2">
        <f t="shared" si="438"/>
        <v>0</v>
      </c>
      <c r="S2351" s="2">
        <f t="shared" si="439"/>
        <v>0</v>
      </c>
      <c r="T2351" s="2">
        <f t="shared" si="440"/>
        <v>0</v>
      </c>
      <c r="U2351" s="2">
        <f>IF(O2351="Reg", R2351 * Inputs!$B$7, 0)</f>
        <v>0</v>
      </c>
      <c r="V2351" s="2">
        <f>MAX(F2351 + P2351*Inputs!$B$15 - (Q2351/Inputs!$B$16) - U2351, 0)</f>
        <v>340</v>
      </c>
    </row>
    <row r="2352" spans="1:22" x14ac:dyDescent="0.3">
      <c r="A2352" s="1">
        <v>46120.916666666657</v>
      </c>
      <c r="B2352" s="2">
        <v>53.441058490439673</v>
      </c>
      <c r="C2352" s="2">
        <v>4.6918784015489896</v>
      </c>
      <c r="D2352" s="2">
        <f t="shared" si="432"/>
        <v>30.865533112756946</v>
      </c>
      <c r="E2352" s="2">
        <f t="shared" si="433"/>
        <v>24.591388412175025</v>
      </c>
      <c r="F2352" s="2">
        <f t="shared" si="441"/>
        <v>340</v>
      </c>
      <c r="G2352" s="2">
        <f t="shared" si="442"/>
        <v>0</v>
      </c>
      <c r="H2352" s="2">
        <f>MIN(Inputs!$B$2, (Inputs!$B$14 - F2352)/Inputs!$B$15)</f>
        <v>0</v>
      </c>
      <c r="I2352" s="2">
        <f>MAX(MIN(Inputs!$B$2, F2352*Inputs!$B$16, Inputs!$B$14*Inputs!$B$4 - G2352), 0)</f>
        <v>170</v>
      </c>
      <c r="J2352" s="2">
        <f>MAX(MIN(Inputs!$B$2, F2352*Inputs!$B$16, (Inputs!$B$14-F2352)/Inputs!$B$15)*Inputs!$B$9, 0)</f>
        <v>0</v>
      </c>
      <c r="K2352" s="2">
        <f>MAX(E2352*Inputs!$B$5 - B2352 - Inputs!$B$8, 0) * H2352</f>
        <v>0</v>
      </c>
      <c r="L2352" s="2">
        <f>IF(B2352 &gt;= D2352*Inputs!$B$10, MAX(B2352 - E2352/Inputs!$B$5 - Inputs!$B$8, 0) * I2352, 0)</f>
        <v>934.37081829547844</v>
      </c>
      <c r="M2352" s="2">
        <f t="shared" si="434"/>
        <v>0</v>
      </c>
      <c r="N2352" s="3" t="str">
        <f t="shared" si="435"/>
        <v>Discharge</v>
      </c>
      <c r="O2352" s="3" t="str">
        <f t="shared" si="443"/>
        <v>Discharge</v>
      </c>
      <c r="P2352" s="2">
        <f t="shared" si="436"/>
        <v>0</v>
      </c>
      <c r="Q2352" s="2">
        <f t="shared" si="437"/>
        <v>170</v>
      </c>
      <c r="R2352" s="2">
        <f t="shared" si="438"/>
        <v>0</v>
      </c>
      <c r="S2352" s="2">
        <f t="shared" si="439"/>
        <v>9084.9799433747448</v>
      </c>
      <c r="T2352" s="2">
        <f t="shared" si="440"/>
        <v>0</v>
      </c>
      <c r="U2352" s="2">
        <f>IF(O2352="Reg", R2352 * Inputs!$B$7, 0)</f>
        <v>0</v>
      </c>
      <c r="V2352" s="2">
        <f>MAX(F2352 + P2352*Inputs!$B$15 - (Q2352/Inputs!$B$16) - U2352, 0)</f>
        <v>170</v>
      </c>
    </row>
    <row r="2353" spans="1:22" x14ac:dyDescent="0.3">
      <c r="A2353" s="1">
        <v>46120.958333333343</v>
      </c>
      <c r="B2353" s="2">
        <v>37.44958802996522</v>
      </c>
      <c r="C2353" s="2">
        <v>10.529268153098389</v>
      </c>
      <c r="D2353" s="2">
        <f t="shared" si="432"/>
        <v>30.865533112756946</v>
      </c>
      <c r="E2353" s="2">
        <f t="shared" si="433"/>
        <v>16.918949228526735</v>
      </c>
      <c r="F2353" s="2">
        <f t="shared" si="441"/>
        <v>170</v>
      </c>
      <c r="G2353" s="2">
        <f t="shared" si="442"/>
        <v>170</v>
      </c>
      <c r="H2353" s="2">
        <f>MIN(Inputs!$B$2, (Inputs!$B$14 - F2353)/Inputs!$B$15)</f>
        <v>170</v>
      </c>
      <c r="I2353" s="2">
        <f>MAX(MIN(Inputs!$B$2, F2353*Inputs!$B$16, Inputs!$B$14*Inputs!$B$4 - G2353), 0)</f>
        <v>170</v>
      </c>
      <c r="J2353" s="2">
        <f>MAX(MIN(Inputs!$B$2, F2353*Inputs!$B$16, (Inputs!$B$14-F2353)/Inputs!$B$15)*Inputs!$B$9, 0)</f>
        <v>136</v>
      </c>
      <c r="K2353" s="2">
        <f>MAX(E2353*Inputs!$B$5 - B2353 - Inputs!$B$8, 0) * H2353</f>
        <v>0</v>
      </c>
      <c r="L2353" s="2">
        <f>IF(B2353 &gt;= D2353*Inputs!$B$10, MAX(B2353 - E2353/Inputs!$B$5 - Inputs!$B$8, 0) * I2353, 0)</f>
        <v>0</v>
      </c>
      <c r="M2353" s="2">
        <f t="shared" si="434"/>
        <v>1431.980468821381</v>
      </c>
      <c r="N2353" s="3" t="str">
        <f t="shared" si="435"/>
        <v>Reg</v>
      </c>
      <c r="O2353" s="3" t="str">
        <f t="shared" si="443"/>
        <v>Discharge</v>
      </c>
      <c r="P2353" s="2">
        <f t="shared" si="436"/>
        <v>0</v>
      </c>
      <c r="Q2353" s="2">
        <f t="shared" si="437"/>
        <v>170</v>
      </c>
      <c r="R2353" s="2">
        <f t="shared" si="438"/>
        <v>0</v>
      </c>
      <c r="S2353" s="2">
        <f t="shared" si="439"/>
        <v>6366.4299650940875</v>
      </c>
      <c r="T2353" s="2">
        <f t="shared" si="440"/>
        <v>0</v>
      </c>
      <c r="U2353" s="2">
        <f>IF(O2353="Reg", R2353 * Inputs!$B$7, 0)</f>
        <v>0</v>
      </c>
      <c r="V2353" s="2">
        <f>MAX(F2353 + P2353*Inputs!$B$15 - (Q2353/Inputs!$B$16) - U2353, 0)</f>
        <v>0</v>
      </c>
    </row>
    <row r="2354" spans="1:22" x14ac:dyDescent="0.3">
      <c r="A2354" s="1">
        <v>46121</v>
      </c>
      <c r="B2354" s="2">
        <v>25.750123270013091</v>
      </c>
      <c r="C2354" s="2">
        <v>48.133734701443849</v>
      </c>
      <c r="D2354" s="2">
        <f t="shared" si="432"/>
        <v>32.407191563002662</v>
      </c>
      <c r="E2354" s="2">
        <f t="shared" si="433"/>
        <v>10.677351223532531</v>
      </c>
      <c r="F2354" s="2">
        <f t="shared" si="441"/>
        <v>0</v>
      </c>
      <c r="G2354" s="2">
        <f t="shared" si="442"/>
        <v>0</v>
      </c>
      <c r="H2354" s="2">
        <f>MIN(Inputs!$B$2, (Inputs!$B$14 - F2354)/Inputs!$B$15)</f>
        <v>170</v>
      </c>
      <c r="I2354" s="2">
        <f>MAX(MIN(Inputs!$B$2, F2354*Inputs!$B$16, Inputs!$B$14*Inputs!$B$4 - G2354), 0)</f>
        <v>0</v>
      </c>
      <c r="J2354" s="2">
        <f>MAX(MIN(Inputs!$B$2, F2354*Inputs!$B$16, (Inputs!$B$14-F2354)/Inputs!$B$15)*Inputs!$B$9, 0)</f>
        <v>0</v>
      </c>
      <c r="K2354" s="2">
        <f>MAX(E2354*Inputs!$B$5 - B2354 - Inputs!$B$8, 0) * H2354</f>
        <v>0</v>
      </c>
      <c r="L2354" s="2">
        <f>IF(B2354 &gt;= D2354*Inputs!$B$10, MAX(B2354 - E2354/Inputs!$B$5 - Inputs!$B$8, 0) * I2354, 0)</f>
        <v>0</v>
      </c>
      <c r="M2354" s="2">
        <f t="shared" si="434"/>
        <v>0</v>
      </c>
      <c r="N2354" s="3" t="str">
        <f t="shared" si="435"/>
        <v>Idle</v>
      </c>
      <c r="O2354" s="3" t="str">
        <f t="shared" si="443"/>
        <v>Idle</v>
      </c>
      <c r="P2354" s="2">
        <f t="shared" si="436"/>
        <v>0</v>
      </c>
      <c r="Q2354" s="2">
        <f t="shared" si="437"/>
        <v>0</v>
      </c>
      <c r="R2354" s="2">
        <f t="shared" si="438"/>
        <v>0</v>
      </c>
      <c r="S2354" s="2">
        <f t="shared" si="439"/>
        <v>0</v>
      </c>
      <c r="T2354" s="2">
        <f t="shared" si="440"/>
        <v>0</v>
      </c>
      <c r="U2354" s="2">
        <f>IF(O2354="Reg", R2354 * Inputs!$B$7, 0)</f>
        <v>0</v>
      </c>
      <c r="V2354" s="2">
        <f>MAX(F2354 + P2354*Inputs!$B$15 - (Q2354/Inputs!$B$16) - U2354, 0)</f>
        <v>0</v>
      </c>
    </row>
    <row r="2355" spans="1:22" x14ac:dyDescent="0.3">
      <c r="A2355" s="1">
        <v>46121.041666666657</v>
      </c>
      <c r="B2355" s="2">
        <v>17.066645088279731</v>
      </c>
      <c r="C2355" s="2">
        <v>16.92180565193296</v>
      </c>
      <c r="D2355" s="2">
        <f t="shared" si="432"/>
        <v>32.407191563002662</v>
      </c>
      <c r="E2355" s="2">
        <f t="shared" si="433"/>
        <v>6.3856640118636818</v>
      </c>
      <c r="F2355" s="2">
        <f t="shared" si="441"/>
        <v>0</v>
      </c>
      <c r="G2355" s="2">
        <f t="shared" si="442"/>
        <v>0</v>
      </c>
      <c r="H2355" s="2">
        <f>MIN(Inputs!$B$2, (Inputs!$B$14 - F2355)/Inputs!$B$15)</f>
        <v>170</v>
      </c>
      <c r="I2355" s="2">
        <f>MAX(MIN(Inputs!$B$2, F2355*Inputs!$B$16, Inputs!$B$14*Inputs!$B$4 - G2355), 0)</f>
        <v>0</v>
      </c>
      <c r="J2355" s="2">
        <f>MAX(MIN(Inputs!$B$2, F2355*Inputs!$B$16, (Inputs!$B$14-F2355)/Inputs!$B$15)*Inputs!$B$9, 0)</f>
        <v>0</v>
      </c>
      <c r="K2355" s="2">
        <f>MAX(E2355*Inputs!$B$5 - B2355 - Inputs!$B$8, 0) * H2355</f>
        <v>0</v>
      </c>
      <c r="L2355" s="2">
        <f>IF(B2355 &gt;= D2355*Inputs!$B$10, MAX(B2355 - E2355/Inputs!$B$5 - Inputs!$B$8, 0) * I2355, 0)</f>
        <v>0</v>
      </c>
      <c r="M2355" s="2">
        <f t="shared" si="434"/>
        <v>0</v>
      </c>
      <c r="N2355" s="3" t="str">
        <f t="shared" si="435"/>
        <v>Idle</v>
      </c>
      <c r="O2355" s="3" t="str">
        <f t="shared" si="443"/>
        <v>Idle</v>
      </c>
      <c r="P2355" s="2">
        <f t="shared" si="436"/>
        <v>0</v>
      </c>
      <c r="Q2355" s="2">
        <f t="shared" si="437"/>
        <v>0</v>
      </c>
      <c r="R2355" s="2">
        <f t="shared" si="438"/>
        <v>0</v>
      </c>
      <c r="S2355" s="2">
        <f t="shared" si="439"/>
        <v>0</v>
      </c>
      <c r="T2355" s="2">
        <f t="shared" si="440"/>
        <v>0</v>
      </c>
      <c r="U2355" s="2">
        <f>IF(O2355="Reg", R2355 * Inputs!$B$7, 0)</f>
        <v>0</v>
      </c>
      <c r="V2355" s="2">
        <f>MAX(F2355 + P2355*Inputs!$B$15 - (Q2355/Inputs!$B$16) - U2355, 0)</f>
        <v>0</v>
      </c>
    </row>
    <row r="2356" spans="1:22" x14ac:dyDescent="0.3">
      <c r="A2356" s="1">
        <v>46121.083333333343</v>
      </c>
      <c r="B2356" s="2">
        <v>7.1115903450588851</v>
      </c>
      <c r="C2356" s="2">
        <v>5.6040350815262991</v>
      </c>
      <c r="D2356" s="2">
        <f t="shared" si="432"/>
        <v>32.407191563002662</v>
      </c>
      <c r="E2356" s="2">
        <f t="shared" si="433"/>
        <v>3.5412231638170599</v>
      </c>
      <c r="F2356" s="2">
        <f t="shared" si="441"/>
        <v>0</v>
      </c>
      <c r="G2356" s="2">
        <f t="shared" si="442"/>
        <v>0</v>
      </c>
      <c r="H2356" s="2">
        <f>MIN(Inputs!$B$2, (Inputs!$B$14 - F2356)/Inputs!$B$15)</f>
        <v>170</v>
      </c>
      <c r="I2356" s="2">
        <f>MAX(MIN(Inputs!$B$2, F2356*Inputs!$B$16, Inputs!$B$14*Inputs!$B$4 - G2356), 0)</f>
        <v>0</v>
      </c>
      <c r="J2356" s="2">
        <f>MAX(MIN(Inputs!$B$2, F2356*Inputs!$B$16, (Inputs!$B$14-F2356)/Inputs!$B$15)*Inputs!$B$9, 0)</f>
        <v>0</v>
      </c>
      <c r="K2356" s="2">
        <f>MAX(E2356*Inputs!$B$5 - B2356 - Inputs!$B$8, 0) * H2356</f>
        <v>0</v>
      </c>
      <c r="L2356" s="2">
        <f>IF(B2356 &gt;= D2356*Inputs!$B$10, MAX(B2356 - E2356/Inputs!$B$5 - Inputs!$B$8, 0) * I2356, 0)</f>
        <v>0</v>
      </c>
      <c r="M2356" s="2">
        <f t="shared" si="434"/>
        <v>0</v>
      </c>
      <c r="N2356" s="3" t="str">
        <f t="shared" si="435"/>
        <v>Idle</v>
      </c>
      <c r="O2356" s="3" t="str">
        <f t="shared" si="443"/>
        <v>Idle</v>
      </c>
      <c r="P2356" s="2">
        <f t="shared" si="436"/>
        <v>0</v>
      </c>
      <c r="Q2356" s="2">
        <f t="shared" si="437"/>
        <v>0</v>
      </c>
      <c r="R2356" s="2">
        <f t="shared" si="438"/>
        <v>0</v>
      </c>
      <c r="S2356" s="2">
        <f t="shared" si="439"/>
        <v>0</v>
      </c>
      <c r="T2356" s="2">
        <f t="shared" si="440"/>
        <v>0</v>
      </c>
      <c r="U2356" s="2">
        <f>IF(O2356="Reg", R2356 * Inputs!$B$7, 0)</f>
        <v>0</v>
      </c>
      <c r="V2356" s="2">
        <f>MAX(F2356 + P2356*Inputs!$B$15 - (Q2356/Inputs!$B$16) - U2356, 0)</f>
        <v>0</v>
      </c>
    </row>
    <row r="2357" spans="1:22" x14ac:dyDescent="0.3">
      <c r="A2357" s="1">
        <v>46121.125</v>
      </c>
      <c r="B2357" s="2">
        <v>6.7293252492935682</v>
      </c>
      <c r="C2357" s="2">
        <v>15.21703919984289</v>
      </c>
      <c r="D2357" s="2">
        <f t="shared" si="432"/>
        <v>32.407191563002662</v>
      </c>
      <c r="E2357" s="2">
        <f t="shared" si="433"/>
        <v>2.3559581063072459</v>
      </c>
      <c r="F2357" s="2">
        <f t="shared" si="441"/>
        <v>0</v>
      </c>
      <c r="G2357" s="2">
        <f t="shared" si="442"/>
        <v>0</v>
      </c>
      <c r="H2357" s="2">
        <f>MIN(Inputs!$B$2, (Inputs!$B$14 - F2357)/Inputs!$B$15)</f>
        <v>170</v>
      </c>
      <c r="I2357" s="2">
        <f>MAX(MIN(Inputs!$B$2, F2357*Inputs!$B$16, Inputs!$B$14*Inputs!$B$4 - G2357), 0)</f>
        <v>0</v>
      </c>
      <c r="J2357" s="2">
        <f>MAX(MIN(Inputs!$B$2, F2357*Inputs!$B$16, (Inputs!$B$14-F2357)/Inputs!$B$15)*Inputs!$B$9, 0)</f>
        <v>0</v>
      </c>
      <c r="K2357" s="2">
        <f>MAX(E2357*Inputs!$B$5 - B2357 - Inputs!$B$8, 0) * H2357</f>
        <v>0</v>
      </c>
      <c r="L2357" s="2">
        <f>IF(B2357 &gt;= D2357*Inputs!$B$10, MAX(B2357 - E2357/Inputs!$B$5 - Inputs!$B$8, 0) * I2357, 0)</f>
        <v>0</v>
      </c>
      <c r="M2357" s="2">
        <f t="shared" si="434"/>
        <v>0</v>
      </c>
      <c r="N2357" s="3" t="str">
        <f t="shared" si="435"/>
        <v>Idle</v>
      </c>
      <c r="O2357" s="3" t="str">
        <f t="shared" si="443"/>
        <v>Idle</v>
      </c>
      <c r="P2357" s="2">
        <f t="shared" si="436"/>
        <v>0</v>
      </c>
      <c r="Q2357" s="2">
        <f t="shared" si="437"/>
        <v>0</v>
      </c>
      <c r="R2357" s="2">
        <f t="shared" si="438"/>
        <v>0</v>
      </c>
      <c r="S2357" s="2">
        <f t="shared" si="439"/>
        <v>0</v>
      </c>
      <c r="T2357" s="2">
        <f t="shared" si="440"/>
        <v>0</v>
      </c>
      <c r="U2357" s="2">
        <f>IF(O2357="Reg", R2357 * Inputs!$B$7, 0)</f>
        <v>0</v>
      </c>
      <c r="V2357" s="2">
        <f>MAX(F2357 + P2357*Inputs!$B$15 - (Q2357/Inputs!$B$16) - U2357, 0)</f>
        <v>0</v>
      </c>
    </row>
    <row r="2358" spans="1:22" x14ac:dyDescent="0.3">
      <c r="A2358" s="1">
        <v>46121.166666666657</v>
      </c>
      <c r="B2358" s="2">
        <v>7.4064233885499071</v>
      </c>
      <c r="C2358" s="2">
        <v>7.7023615387590434</v>
      </c>
      <c r="D2358" s="2">
        <f t="shared" si="432"/>
        <v>32.407191563002662</v>
      </c>
      <c r="E2358" s="2">
        <f t="shared" si="433"/>
        <v>1.2344038980916512</v>
      </c>
      <c r="F2358" s="2">
        <f t="shared" si="441"/>
        <v>0</v>
      </c>
      <c r="G2358" s="2">
        <f t="shared" si="442"/>
        <v>0</v>
      </c>
      <c r="H2358" s="2">
        <f>MIN(Inputs!$B$2, (Inputs!$B$14 - F2358)/Inputs!$B$15)</f>
        <v>170</v>
      </c>
      <c r="I2358" s="2">
        <f>MAX(MIN(Inputs!$B$2, F2358*Inputs!$B$16, Inputs!$B$14*Inputs!$B$4 - G2358), 0)</f>
        <v>0</v>
      </c>
      <c r="J2358" s="2">
        <f>MAX(MIN(Inputs!$B$2, F2358*Inputs!$B$16, (Inputs!$B$14-F2358)/Inputs!$B$15)*Inputs!$B$9, 0)</f>
        <v>0</v>
      </c>
      <c r="K2358" s="2">
        <f>MAX(E2358*Inputs!$B$5 - B2358 - Inputs!$B$8, 0) * H2358</f>
        <v>0</v>
      </c>
      <c r="L2358" s="2">
        <f>IF(B2358 &gt;= D2358*Inputs!$B$10, MAX(B2358 - E2358/Inputs!$B$5 - Inputs!$B$8, 0) * I2358, 0)</f>
        <v>0</v>
      </c>
      <c r="M2358" s="2">
        <f t="shared" si="434"/>
        <v>0</v>
      </c>
      <c r="N2358" s="3" t="str">
        <f t="shared" si="435"/>
        <v>Idle</v>
      </c>
      <c r="O2358" s="3" t="str">
        <f t="shared" si="443"/>
        <v>Idle</v>
      </c>
      <c r="P2358" s="2">
        <f t="shared" si="436"/>
        <v>0</v>
      </c>
      <c r="Q2358" s="2">
        <f t="shared" si="437"/>
        <v>0</v>
      </c>
      <c r="R2358" s="2">
        <f t="shared" si="438"/>
        <v>0</v>
      </c>
      <c r="S2358" s="2">
        <f t="shared" si="439"/>
        <v>0</v>
      </c>
      <c r="T2358" s="2">
        <f t="shared" si="440"/>
        <v>0</v>
      </c>
      <c r="U2358" s="2">
        <f>IF(O2358="Reg", R2358 * Inputs!$B$7, 0)</f>
        <v>0</v>
      </c>
      <c r="V2358" s="2">
        <f>MAX(F2358 + P2358*Inputs!$B$15 - (Q2358/Inputs!$B$16) - U2358, 0)</f>
        <v>0</v>
      </c>
    </row>
    <row r="2359" spans="1:22" x14ac:dyDescent="0.3">
      <c r="A2359" s="1">
        <v>46121.208333333343</v>
      </c>
      <c r="B2359" s="2">
        <v>0</v>
      </c>
      <c r="C2359" s="2">
        <v>6.0088559370089252</v>
      </c>
      <c r="D2359" s="2">
        <f t="shared" si="432"/>
        <v>32.407191563002662</v>
      </c>
      <c r="E2359" s="2">
        <f t="shared" si="433"/>
        <v>1.4929595333194479</v>
      </c>
      <c r="F2359" s="2">
        <f t="shared" si="441"/>
        <v>0</v>
      </c>
      <c r="G2359" s="2">
        <f t="shared" si="442"/>
        <v>0</v>
      </c>
      <c r="H2359" s="2">
        <f>MIN(Inputs!$B$2, (Inputs!$B$14 - F2359)/Inputs!$B$15)</f>
        <v>170</v>
      </c>
      <c r="I2359" s="2">
        <f>MAX(MIN(Inputs!$B$2, F2359*Inputs!$B$16, Inputs!$B$14*Inputs!$B$4 - G2359), 0)</f>
        <v>0</v>
      </c>
      <c r="J2359" s="2">
        <f>MAX(MIN(Inputs!$B$2, F2359*Inputs!$B$16, (Inputs!$B$14-F2359)/Inputs!$B$15)*Inputs!$B$9, 0)</f>
        <v>0</v>
      </c>
      <c r="K2359" s="2">
        <f>MAX(E2359*Inputs!$B$5 - B2359 - Inputs!$B$8, 0) * H2359</f>
        <v>0</v>
      </c>
      <c r="L2359" s="2">
        <f>IF(B2359 &gt;= D2359*Inputs!$B$10, MAX(B2359 - E2359/Inputs!$B$5 - Inputs!$B$8, 0) * I2359, 0)</f>
        <v>0</v>
      </c>
      <c r="M2359" s="2">
        <f t="shared" si="434"/>
        <v>0</v>
      </c>
      <c r="N2359" s="3" t="str">
        <f t="shared" si="435"/>
        <v>Idle</v>
      </c>
      <c r="O2359" s="3" t="str">
        <f t="shared" si="443"/>
        <v>Idle</v>
      </c>
      <c r="P2359" s="2">
        <f t="shared" si="436"/>
        <v>0</v>
      </c>
      <c r="Q2359" s="2">
        <f t="shared" si="437"/>
        <v>0</v>
      </c>
      <c r="R2359" s="2">
        <f t="shared" si="438"/>
        <v>0</v>
      </c>
      <c r="S2359" s="2">
        <f t="shared" si="439"/>
        <v>0</v>
      </c>
      <c r="T2359" s="2">
        <f t="shared" si="440"/>
        <v>0</v>
      </c>
      <c r="U2359" s="2">
        <f>IF(O2359="Reg", R2359 * Inputs!$B$7, 0)</f>
        <v>0</v>
      </c>
      <c r="V2359" s="2">
        <f>MAX(F2359 + P2359*Inputs!$B$15 - (Q2359/Inputs!$B$16) - U2359, 0)</f>
        <v>0</v>
      </c>
    </row>
    <row r="2360" spans="1:22" x14ac:dyDescent="0.3">
      <c r="A2360" s="1">
        <v>46121.25</v>
      </c>
      <c r="B2360" s="2">
        <v>0</v>
      </c>
      <c r="C2360" s="2">
        <v>12.879757435181119</v>
      </c>
      <c r="D2360" s="2">
        <f t="shared" si="432"/>
        <v>32.407191563002662</v>
      </c>
      <c r="E2360" s="2">
        <f t="shared" si="433"/>
        <v>3.9634329298817264</v>
      </c>
      <c r="F2360" s="2">
        <f t="shared" si="441"/>
        <v>0</v>
      </c>
      <c r="G2360" s="2">
        <f t="shared" si="442"/>
        <v>0</v>
      </c>
      <c r="H2360" s="2">
        <f>MIN(Inputs!$B$2, (Inputs!$B$14 - F2360)/Inputs!$B$15)</f>
        <v>170</v>
      </c>
      <c r="I2360" s="2">
        <f>MAX(MIN(Inputs!$B$2, F2360*Inputs!$B$16, Inputs!$B$14*Inputs!$B$4 - G2360), 0)</f>
        <v>0</v>
      </c>
      <c r="J2360" s="2">
        <f>MAX(MIN(Inputs!$B$2, F2360*Inputs!$B$16, (Inputs!$B$14-F2360)/Inputs!$B$15)*Inputs!$B$9, 0)</f>
        <v>0</v>
      </c>
      <c r="K2360" s="2">
        <f>MAX(E2360*Inputs!$B$5 - B2360 - Inputs!$B$8, 0) * H2360</f>
        <v>0</v>
      </c>
      <c r="L2360" s="2">
        <f>IF(B2360 &gt;= D2360*Inputs!$B$10, MAX(B2360 - E2360/Inputs!$B$5 - Inputs!$B$8, 0) * I2360, 0)</f>
        <v>0</v>
      </c>
      <c r="M2360" s="2">
        <f t="shared" si="434"/>
        <v>0</v>
      </c>
      <c r="N2360" s="3" t="str">
        <f t="shared" si="435"/>
        <v>Idle</v>
      </c>
      <c r="O2360" s="3" t="str">
        <f t="shared" si="443"/>
        <v>Idle</v>
      </c>
      <c r="P2360" s="2">
        <f t="shared" si="436"/>
        <v>0</v>
      </c>
      <c r="Q2360" s="2">
        <f t="shared" si="437"/>
        <v>0</v>
      </c>
      <c r="R2360" s="2">
        <f t="shared" si="438"/>
        <v>0</v>
      </c>
      <c r="S2360" s="2">
        <f t="shared" si="439"/>
        <v>0</v>
      </c>
      <c r="T2360" s="2">
        <f t="shared" si="440"/>
        <v>0</v>
      </c>
      <c r="U2360" s="2">
        <f>IF(O2360="Reg", R2360 * Inputs!$B$7, 0)</f>
        <v>0</v>
      </c>
      <c r="V2360" s="2">
        <f>MAX(F2360 + P2360*Inputs!$B$15 - (Q2360/Inputs!$B$16) - U2360, 0)</f>
        <v>0</v>
      </c>
    </row>
    <row r="2361" spans="1:22" x14ac:dyDescent="0.3">
      <c r="A2361" s="1">
        <v>46121.291666666657</v>
      </c>
      <c r="B2361" s="2">
        <v>0</v>
      </c>
      <c r="C2361" s="2">
        <v>1.123528977704344</v>
      </c>
      <c r="D2361" s="2">
        <f t="shared" si="432"/>
        <v>32.407191563002662</v>
      </c>
      <c r="E2361" s="2">
        <f t="shared" si="433"/>
        <v>9.3106135460917958</v>
      </c>
      <c r="F2361" s="2">
        <f t="shared" si="441"/>
        <v>0</v>
      </c>
      <c r="G2361" s="2">
        <f t="shared" si="442"/>
        <v>0</v>
      </c>
      <c r="H2361" s="2">
        <f>MIN(Inputs!$B$2, (Inputs!$B$14 - F2361)/Inputs!$B$15)</f>
        <v>170</v>
      </c>
      <c r="I2361" s="2">
        <f>MAX(MIN(Inputs!$B$2, F2361*Inputs!$B$16, Inputs!$B$14*Inputs!$B$4 - G2361), 0)</f>
        <v>0</v>
      </c>
      <c r="J2361" s="2">
        <f>MAX(MIN(Inputs!$B$2, F2361*Inputs!$B$16, (Inputs!$B$14-F2361)/Inputs!$B$15)*Inputs!$B$9, 0)</f>
        <v>0</v>
      </c>
      <c r="K2361" s="2">
        <f>MAX(E2361*Inputs!$B$5 - B2361 - Inputs!$B$8, 0) * H2361</f>
        <v>0</v>
      </c>
      <c r="L2361" s="2">
        <f>IF(B2361 &gt;= D2361*Inputs!$B$10, MAX(B2361 - E2361/Inputs!$B$5 - Inputs!$B$8, 0) * I2361, 0)</f>
        <v>0</v>
      </c>
      <c r="M2361" s="2">
        <f t="shared" si="434"/>
        <v>0</v>
      </c>
      <c r="N2361" s="3" t="str">
        <f t="shared" si="435"/>
        <v>Idle</v>
      </c>
      <c r="O2361" s="3" t="str">
        <f t="shared" si="443"/>
        <v>Idle</v>
      </c>
      <c r="P2361" s="2">
        <f t="shared" si="436"/>
        <v>0</v>
      </c>
      <c r="Q2361" s="2">
        <f t="shared" si="437"/>
        <v>0</v>
      </c>
      <c r="R2361" s="2">
        <f t="shared" si="438"/>
        <v>0</v>
      </c>
      <c r="S2361" s="2">
        <f t="shared" si="439"/>
        <v>0</v>
      </c>
      <c r="T2361" s="2">
        <f t="shared" si="440"/>
        <v>0</v>
      </c>
      <c r="U2361" s="2">
        <f>IF(O2361="Reg", R2361 * Inputs!$B$7, 0)</f>
        <v>0</v>
      </c>
      <c r="V2361" s="2">
        <f>MAX(F2361 + P2361*Inputs!$B$15 - (Q2361/Inputs!$B$16) - U2361, 0)</f>
        <v>0</v>
      </c>
    </row>
    <row r="2362" spans="1:22" x14ac:dyDescent="0.3">
      <c r="A2362" s="1">
        <v>46121.333333333343</v>
      </c>
      <c r="B2362" s="2">
        <v>0</v>
      </c>
      <c r="C2362" s="2">
        <v>11.486982799599909</v>
      </c>
      <c r="D2362" s="2">
        <f t="shared" si="432"/>
        <v>32.407191563002662</v>
      </c>
      <c r="E2362" s="2">
        <f t="shared" si="433"/>
        <v>16.422033105563269</v>
      </c>
      <c r="F2362" s="2">
        <f t="shared" si="441"/>
        <v>0</v>
      </c>
      <c r="G2362" s="2">
        <f t="shared" si="442"/>
        <v>0</v>
      </c>
      <c r="H2362" s="2">
        <f>MIN(Inputs!$B$2, (Inputs!$B$14 - F2362)/Inputs!$B$15)</f>
        <v>170</v>
      </c>
      <c r="I2362" s="2">
        <f>MAX(MIN(Inputs!$B$2, F2362*Inputs!$B$16, Inputs!$B$14*Inputs!$B$4 - G2362), 0)</f>
        <v>0</v>
      </c>
      <c r="J2362" s="2">
        <f>MAX(MIN(Inputs!$B$2, F2362*Inputs!$B$16, (Inputs!$B$14-F2362)/Inputs!$B$15)*Inputs!$B$9, 0)</f>
        <v>0</v>
      </c>
      <c r="K2362" s="2">
        <f>MAX(E2362*Inputs!$B$5 - B2362 - Inputs!$B$8, 0) * H2362</f>
        <v>0</v>
      </c>
      <c r="L2362" s="2">
        <f>IF(B2362 &gt;= D2362*Inputs!$B$10, MAX(B2362 - E2362/Inputs!$B$5 - Inputs!$B$8, 0) * I2362, 0)</f>
        <v>0</v>
      </c>
      <c r="M2362" s="2">
        <f t="shared" si="434"/>
        <v>0</v>
      </c>
      <c r="N2362" s="3" t="str">
        <f t="shared" si="435"/>
        <v>Idle</v>
      </c>
      <c r="O2362" s="3" t="str">
        <f t="shared" si="443"/>
        <v>Idle</v>
      </c>
      <c r="P2362" s="2">
        <f t="shared" si="436"/>
        <v>0</v>
      </c>
      <c r="Q2362" s="2">
        <f t="shared" si="437"/>
        <v>0</v>
      </c>
      <c r="R2362" s="2">
        <f t="shared" si="438"/>
        <v>0</v>
      </c>
      <c r="S2362" s="2">
        <f t="shared" si="439"/>
        <v>0</v>
      </c>
      <c r="T2362" s="2">
        <f t="shared" si="440"/>
        <v>0</v>
      </c>
      <c r="U2362" s="2">
        <f>IF(O2362="Reg", R2362 * Inputs!$B$7, 0)</f>
        <v>0</v>
      </c>
      <c r="V2362" s="2">
        <f>MAX(F2362 + P2362*Inputs!$B$15 - (Q2362/Inputs!$B$16) - U2362, 0)</f>
        <v>0</v>
      </c>
    </row>
    <row r="2363" spans="1:22" x14ac:dyDescent="0.3">
      <c r="A2363" s="1">
        <v>46121.375</v>
      </c>
      <c r="B2363" s="2">
        <v>0</v>
      </c>
      <c r="C2363" s="2">
        <v>7.663385081817685</v>
      </c>
      <c r="D2363" s="2">
        <f t="shared" si="432"/>
        <v>32.407191563002662</v>
      </c>
      <c r="E2363" s="2">
        <f t="shared" si="433"/>
        <v>25.097986925396683</v>
      </c>
      <c r="F2363" s="2">
        <f t="shared" si="441"/>
        <v>0</v>
      </c>
      <c r="G2363" s="2">
        <f t="shared" si="442"/>
        <v>0</v>
      </c>
      <c r="H2363" s="2">
        <f>MIN(Inputs!$B$2, (Inputs!$B$14 - F2363)/Inputs!$B$15)</f>
        <v>170</v>
      </c>
      <c r="I2363" s="2">
        <f>MAX(MIN(Inputs!$B$2, F2363*Inputs!$B$16, Inputs!$B$14*Inputs!$B$4 - G2363), 0)</f>
        <v>0</v>
      </c>
      <c r="J2363" s="2">
        <f>MAX(MIN(Inputs!$B$2, F2363*Inputs!$B$16, (Inputs!$B$14-F2363)/Inputs!$B$15)*Inputs!$B$9, 0)</f>
        <v>0</v>
      </c>
      <c r="K2363" s="2">
        <f>MAX(E2363*Inputs!$B$5 - B2363 - Inputs!$B$8, 0) * H2363</f>
        <v>354.65884403934348</v>
      </c>
      <c r="L2363" s="2">
        <f>IF(B2363 &gt;= D2363*Inputs!$B$10, MAX(B2363 - E2363/Inputs!$B$5 - Inputs!$B$8, 0) * I2363, 0)</f>
        <v>0</v>
      </c>
      <c r="M2363" s="2">
        <f t="shared" si="434"/>
        <v>0</v>
      </c>
      <c r="N2363" s="3" t="str">
        <f t="shared" si="435"/>
        <v>Charge</v>
      </c>
      <c r="O2363" s="3" t="str">
        <f t="shared" si="443"/>
        <v>Charge</v>
      </c>
      <c r="P2363" s="2">
        <f t="shared" si="436"/>
        <v>170</v>
      </c>
      <c r="Q2363" s="2">
        <f t="shared" si="437"/>
        <v>0</v>
      </c>
      <c r="R2363" s="2">
        <f t="shared" si="438"/>
        <v>0</v>
      </c>
      <c r="S2363" s="2">
        <f t="shared" si="439"/>
        <v>0</v>
      </c>
      <c r="T2363" s="2">
        <f t="shared" si="440"/>
        <v>0</v>
      </c>
      <c r="U2363" s="2">
        <f>IF(O2363="Reg", R2363 * Inputs!$B$7, 0)</f>
        <v>0</v>
      </c>
      <c r="V2363" s="2">
        <f>MAX(F2363 + P2363*Inputs!$B$15 - (Q2363/Inputs!$B$16) - U2363, 0)</f>
        <v>170</v>
      </c>
    </row>
    <row r="2364" spans="1:22" x14ac:dyDescent="0.3">
      <c r="A2364" s="1">
        <v>46121.416666666657</v>
      </c>
      <c r="B2364" s="2">
        <v>8.9577571999166867</v>
      </c>
      <c r="C2364" s="2">
        <v>1.2078474313988341</v>
      </c>
      <c r="D2364" s="2">
        <f t="shared" si="432"/>
        <v>32.407191563002662</v>
      </c>
      <c r="E2364" s="2">
        <f t="shared" si="433"/>
        <v>35.463640651792453</v>
      </c>
      <c r="F2364" s="2">
        <f t="shared" si="441"/>
        <v>170</v>
      </c>
      <c r="G2364" s="2">
        <f t="shared" si="442"/>
        <v>0</v>
      </c>
      <c r="H2364" s="2">
        <f>MIN(Inputs!$B$2, (Inputs!$B$14 - F2364)/Inputs!$B$15)</f>
        <v>170</v>
      </c>
      <c r="I2364" s="2">
        <f>MAX(MIN(Inputs!$B$2, F2364*Inputs!$B$16, Inputs!$B$14*Inputs!$B$4 - G2364), 0)</f>
        <v>170</v>
      </c>
      <c r="J2364" s="2">
        <f>MAX(MIN(Inputs!$B$2, F2364*Inputs!$B$16, (Inputs!$B$14-F2364)/Inputs!$B$15)*Inputs!$B$9, 0)</f>
        <v>136</v>
      </c>
      <c r="K2364" s="2">
        <f>MAX(E2364*Inputs!$B$5 - B2364 - Inputs!$B$8, 0) * H2364</f>
        <v>382.54191752231475</v>
      </c>
      <c r="L2364" s="2">
        <f>IF(B2364 &gt;= D2364*Inputs!$B$10, MAX(B2364 - E2364/Inputs!$B$5 - Inputs!$B$8, 0) * I2364, 0)</f>
        <v>0</v>
      </c>
      <c r="M2364" s="2">
        <f t="shared" si="434"/>
        <v>164.26725067024142</v>
      </c>
      <c r="N2364" s="3" t="str">
        <f t="shared" si="435"/>
        <v>Charge</v>
      </c>
      <c r="O2364" s="3" t="str">
        <f t="shared" si="443"/>
        <v>Charge</v>
      </c>
      <c r="P2364" s="2">
        <f t="shared" si="436"/>
        <v>170</v>
      </c>
      <c r="Q2364" s="2">
        <f t="shared" si="437"/>
        <v>0</v>
      </c>
      <c r="R2364" s="2">
        <f t="shared" si="438"/>
        <v>0</v>
      </c>
      <c r="S2364" s="2">
        <f t="shared" si="439"/>
        <v>-1522.8187239858366</v>
      </c>
      <c r="T2364" s="2">
        <f t="shared" si="440"/>
        <v>0</v>
      </c>
      <c r="U2364" s="2">
        <f>IF(O2364="Reg", R2364 * Inputs!$B$7, 0)</f>
        <v>0</v>
      </c>
      <c r="V2364" s="2">
        <f>MAX(F2364 + P2364*Inputs!$B$15 - (Q2364/Inputs!$B$16) - U2364, 0)</f>
        <v>340</v>
      </c>
    </row>
    <row r="2365" spans="1:22" x14ac:dyDescent="0.3">
      <c r="A2365" s="1">
        <v>46121.458333333343</v>
      </c>
      <c r="B2365" s="2">
        <v>14.82284037937367</v>
      </c>
      <c r="C2365" s="2">
        <v>4.9374870574085143</v>
      </c>
      <c r="D2365" s="2">
        <f t="shared" si="432"/>
        <v>32.407191563002662</v>
      </c>
      <c r="E2365" s="2">
        <f t="shared" si="433"/>
        <v>45.678753005154967</v>
      </c>
      <c r="F2365" s="2">
        <f t="shared" si="441"/>
        <v>340</v>
      </c>
      <c r="G2365" s="2">
        <f t="shared" si="442"/>
        <v>0</v>
      </c>
      <c r="H2365" s="2">
        <f>MIN(Inputs!$B$2, (Inputs!$B$14 - F2365)/Inputs!$B$15)</f>
        <v>0</v>
      </c>
      <c r="I2365" s="2">
        <f>MAX(MIN(Inputs!$B$2, F2365*Inputs!$B$16, Inputs!$B$14*Inputs!$B$4 - G2365), 0)</f>
        <v>170</v>
      </c>
      <c r="J2365" s="2">
        <f>MAX(MIN(Inputs!$B$2, F2365*Inputs!$B$16, (Inputs!$B$14-F2365)/Inputs!$B$15)*Inputs!$B$9, 0)</f>
        <v>0</v>
      </c>
      <c r="K2365" s="2">
        <f>MAX(E2365*Inputs!$B$5 - B2365 - Inputs!$B$8, 0) * H2365</f>
        <v>0</v>
      </c>
      <c r="L2365" s="2">
        <f>IF(B2365 &gt;= D2365*Inputs!$B$10, MAX(B2365 - E2365/Inputs!$B$5 - Inputs!$B$8, 0) * I2365, 0)</f>
        <v>0</v>
      </c>
      <c r="M2365" s="2">
        <f t="shared" si="434"/>
        <v>0</v>
      </c>
      <c r="N2365" s="3" t="str">
        <f t="shared" si="435"/>
        <v>Idle</v>
      </c>
      <c r="O2365" s="3" t="str">
        <f t="shared" si="443"/>
        <v>Idle</v>
      </c>
      <c r="P2365" s="2">
        <f t="shared" si="436"/>
        <v>0</v>
      </c>
      <c r="Q2365" s="2">
        <f t="shared" si="437"/>
        <v>0</v>
      </c>
      <c r="R2365" s="2">
        <f t="shared" si="438"/>
        <v>0</v>
      </c>
      <c r="S2365" s="2">
        <f t="shared" si="439"/>
        <v>0</v>
      </c>
      <c r="T2365" s="2">
        <f t="shared" si="440"/>
        <v>0</v>
      </c>
      <c r="U2365" s="2">
        <f>IF(O2365="Reg", R2365 * Inputs!$B$7, 0)</f>
        <v>0</v>
      </c>
      <c r="V2365" s="2">
        <f>MAX(F2365 + P2365*Inputs!$B$15 - (Q2365/Inputs!$B$16) - U2365, 0)</f>
        <v>340</v>
      </c>
    </row>
    <row r="2366" spans="1:22" x14ac:dyDescent="0.3">
      <c r="A2366" s="1">
        <v>46121.5</v>
      </c>
      <c r="B2366" s="2">
        <v>32.083083697260413</v>
      </c>
      <c r="C2366" s="2">
        <v>4.0823358942615098</v>
      </c>
      <c r="D2366" s="2">
        <f t="shared" si="432"/>
        <v>32.407191563002662</v>
      </c>
      <c r="E2366" s="2">
        <f t="shared" si="433"/>
        <v>54.062786104825499</v>
      </c>
      <c r="F2366" s="2">
        <f t="shared" si="441"/>
        <v>340</v>
      </c>
      <c r="G2366" s="2">
        <f t="shared" si="442"/>
        <v>0</v>
      </c>
      <c r="H2366" s="2">
        <f>MIN(Inputs!$B$2, (Inputs!$B$14 - F2366)/Inputs!$B$15)</f>
        <v>0</v>
      </c>
      <c r="I2366" s="2">
        <f>MAX(MIN(Inputs!$B$2, F2366*Inputs!$B$16, Inputs!$B$14*Inputs!$B$4 - G2366), 0)</f>
        <v>170</v>
      </c>
      <c r="J2366" s="2">
        <f>MAX(MIN(Inputs!$B$2, F2366*Inputs!$B$16, (Inputs!$B$14-F2366)/Inputs!$B$15)*Inputs!$B$9, 0)</f>
        <v>0</v>
      </c>
      <c r="K2366" s="2">
        <f>MAX(E2366*Inputs!$B$5 - B2366 - Inputs!$B$8, 0) * H2366</f>
        <v>0</v>
      </c>
      <c r="L2366" s="2">
        <f>IF(B2366 &gt;= D2366*Inputs!$B$10, MAX(B2366 - E2366/Inputs!$B$5 - Inputs!$B$8, 0) * I2366, 0)</f>
        <v>0</v>
      </c>
      <c r="M2366" s="2">
        <f t="shared" si="434"/>
        <v>0</v>
      </c>
      <c r="N2366" s="3" t="str">
        <f t="shared" si="435"/>
        <v>Idle</v>
      </c>
      <c r="O2366" s="3" t="str">
        <f t="shared" si="443"/>
        <v>Idle</v>
      </c>
      <c r="P2366" s="2">
        <f t="shared" si="436"/>
        <v>0</v>
      </c>
      <c r="Q2366" s="2">
        <f t="shared" si="437"/>
        <v>0</v>
      </c>
      <c r="R2366" s="2">
        <f t="shared" si="438"/>
        <v>0</v>
      </c>
      <c r="S2366" s="2">
        <f t="shared" si="439"/>
        <v>0</v>
      </c>
      <c r="T2366" s="2">
        <f t="shared" si="440"/>
        <v>0</v>
      </c>
      <c r="U2366" s="2">
        <f>IF(O2366="Reg", R2366 * Inputs!$B$7, 0)</f>
        <v>0</v>
      </c>
      <c r="V2366" s="2">
        <f>MAX(F2366 + P2366*Inputs!$B$15 - (Q2366/Inputs!$B$16) - U2366, 0)</f>
        <v>340</v>
      </c>
    </row>
    <row r="2367" spans="1:22" x14ac:dyDescent="0.3">
      <c r="A2367" s="1">
        <v>46121.541666666657</v>
      </c>
      <c r="B2367" s="2">
        <v>42.668517356828843</v>
      </c>
      <c r="C2367" s="2">
        <v>11.12642245110365</v>
      </c>
      <c r="D2367" s="2">
        <f t="shared" si="432"/>
        <v>32.407191563002662</v>
      </c>
      <c r="E2367" s="2">
        <f t="shared" si="433"/>
        <v>61.281618055489723</v>
      </c>
      <c r="F2367" s="2">
        <f t="shared" si="441"/>
        <v>340</v>
      </c>
      <c r="G2367" s="2">
        <f t="shared" si="442"/>
        <v>0</v>
      </c>
      <c r="H2367" s="2">
        <f>MIN(Inputs!$B$2, (Inputs!$B$14 - F2367)/Inputs!$B$15)</f>
        <v>0</v>
      </c>
      <c r="I2367" s="2">
        <f>MAX(MIN(Inputs!$B$2, F2367*Inputs!$B$16, Inputs!$B$14*Inputs!$B$4 - G2367), 0)</f>
        <v>170</v>
      </c>
      <c r="J2367" s="2">
        <f>MAX(MIN(Inputs!$B$2, F2367*Inputs!$B$16, (Inputs!$B$14-F2367)/Inputs!$B$15)*Inputs!$B$9, 0)</f>
        <v>0</v>
      </c>
      <c r="K2367" s="2">
        <f>MAX(E2367*Inputs!$B$5 - B2367 - Inputs!$B$8, 0) * H2367</f>
        <v>0</v>
      </c>
      <c r="L2367" s="2">
        <f>IF(B2367 &gt;= D2367*Inputs!$B$10, MAX(B2367 - E2367/Inputs!$B$5 - Inputs!$B$8, 0) * I2367, 0)</f>
        <v>0</v>
      </c>
      <c r="M2367" s="2">
        <f t="shared" si="434"/>
        <v>0</v>
      </c>
      <c r="N2367" s="3" t="str">
        <f t="shared" si="435"/>
        <v>Idle</v>
      </c>
      <c r="O2367" s="3" t="str">
        <f t="shared" si="443"/>
        <v>Idle</v>
      </c>
      <c r="P2367" s="2">
        <f t="shared" si="436"/>
        <v>0</v>
      </c>
      <c r="Q2367" s="2">
        <f t="shared" si="437"/>
        <v>0</v>
      </c>
      <c r="R2367" s="2">
        <f t="shared" si="438"/>
        <v>0</v>
      </c>
      <c r="S2367" s="2">
        <f t="shared" si="439"/>
        <v>0</v>
      </c>
      <c r="T2367" s="2">
        <f t="shared" si="440"/>
        <v>0</v>
      </c>
      <c r="U2367" s="2">
        <f>IF(O2367="Reg", R2367 * Inputs!$B$7, 0)</f>
        <v>0</v>
      </c>
      <c r="V2367" s="2">
        <f>MAX(F2367 + P2367*Inputs!$B$15 - (Q2367/Inputs!$B$16) - U2367, 0)</f>
        <v>340</v>
      </c>
    </row>
    <row r="2368" spans="1:22" x14ac:dyDescent="0.3">
      <c r="A2368" s="1">
        <v>46121.583333333343</v>
      </c>
      <c r="B2368" s="2">
        <v>52.055722919000488</v>
      </c>
      <c r="C2368" s="2">
        <v>4.8224442893079296</v>
      </c>
      <c r="D2368" s="2">
        <f t="shared" si="432"/>
        <v>32.407191563002662</v>
      </c>
      <c r="E2368" s="2">
        <f t="shared" si="433"/>
        <v>65.741945570983745</v>
      </c>
      <c r="F2368" s="2">
        <f t="shared" si="441"/>
        <v>340</v>
      </c>
      <c r="G2368" s="2">
        <f t="shared" si="442"/>
        <v>0</v>
      </c>
      <c r="H2368" s="2">
        <f>MIN(Inputs!$B$2, (Inputs!$B$14 - F2368)/Inputs!$B$15)</f>
        <v>0</v>
      </c>
      <c r="I2368" s="2">
        <f>MAX(MIN(Inputs!$B$2, F2368*Inputs!$B$16, Inputs!$B$14*Inputs!$B$4 - G2368), 0)</f>
        <v>170</v>
      </c>
      <c r="J2368" s="2">
        <f>MAX(MIN(Inputs!$B$2, F2368*Inputs!$B$16, (Inputs!$B$14-F2368)/Inputs!$B$15)*Inputs!$B$9, 0)</f>
        <v>0</v>
      </c>
      <c r="K2368" s="2">
        <f>MAX(E2368*Inputs!$B$5 - B2368 - Inputs!$B$8, 0) * H2368</f>
        <v>0</v>
      </c>
      <c r="L2368" s="2">
        <f>IF(B2368 &gt;= D2368*Inputs!$B$10, MAX(B2368 - E2368/Inputs!$B$5 - Inputs!$B$8, 0) * I2368, 0)</f>
        <v>0</v>
      </c>
      <c r="M2368" s="2">
        <f t="shared" si="434"/>
        <v>0</v>
      </c>
      <c r="N2368" s="3" t="str">
        <f t="shared" si="435"/>
        <v>Idle</v>
      </c>
      <c r="O2368" s="3" t="str">
        <f t="shared" si="443"/>
        <v>Idle</v>
      </c>
      <c r="P2368" s="2">
        <f t="shared" si="436"/>
        <v>0</v>
      </c>
      <c r="Q2368" s="2">
        <f t="shared" si="437"/>
        <v>0</v>
      </c>
      <c r="R2368" s="2">
        <f t="shared" si="438"/>
        <v>0</v>
      </c>
      <c r="S2368" s="2">
        <f t="shared" si="439"/>
        <v>0</v>
      </c>
      <c r="T2368" s="2">
        <f t="shared" si="440"/>
        <v>0</v>
      </c>
      <c r="U2368" s="2">
        <f>IF(O2368="Reg", R2368 * Inputs!$B$7, 0)</f>
        <v>0</v>
      </c>
      <c r="V2368" s="2">
        <f>MAX(F2368 + P2368*Inputs!$B$15 - (Q2368/Inputs!$B$16) - U2368, 0)</f>
        <v>340</v>
      </c>
    </row>
    <row r="2369" spans="1:22" x14ac:dyDescent="0.3">
      <c r="A2369" s="1">
        <v>46121.625</v>
      </c>
      <c r="B2369" s="2">
        <v>62.193922358374643</v>
      </c>
      <c r="C2369" s="2">
        <v>38.881848225112542</v>
      </c>
      <c r="D2369" s="2">
        <f t="shared" si="432"/>
        <v>32.407191563002662</v>
      </c>
      <c r="E2369" s="2">
        <f t="shared" si="433"/>
        <v>67.834377911283312</v>
      </c>
      <c r="F2369" s="2">
        <f t="shared" si="441"/>
        <v>340</v>
      </c>
      <c r="G2369" s="2">
        <f t="shared" si="442"/>
        <v>0</v>
      </c>
      <c r="H2369" s="2">
        <f>MIN(Inputs!$B$2, (Inputs!$B$14 - F2369)/Inputs!$B$15)</f>
        <v>0</v>
      </c>
      <c r="I2369" s="2">
        <f>MAX(MIN(Inputs!$B$2, F2369*Inputs!$B$16, Inputs!$B$14*Inputs!$B$4 - G2369), 0)</f>
        <v>170</v>
      </c>
      <c r="J2369" s="2">
        <f>MAX(MIN(Inputs!$B$2, F2369*Inputs!$B$16, (Inputs!$B$14-F2369)/Inputs!$B$15)*Inputs!$B$9, 0)</f>
        <v>0</v>
      </c>
      <c r="K2369" s="2">
        <f>MAX(E2369*Inputs!$B$5 - B2369 - Inputs!$B$8, 0) * H2369</f>
        <v>0</v>
      </c>
      <c r="L2369" s="2">
        <f>IF(B2369 &gt;= D2369*Inputs!$B$10, MAX(B2369 - E2369/Inputs!$B$5 - Inputs!$B$8, 0) * I2369, 0)</f>
        <v>0</v>
      </c>
      <c r="M2369" s="2">
        <f t="shared" si="434"/>
        <v>0</v>
      </c>
      <c r="N2369" s="3" t="str">
        <f t="shared" si="435"/>
        <v>Idle</v>
      </c>
      <c r="O2369" s="3" t="str">
        <f t="shared" si="443"/>
        <v>Idle</v>
      </c>
      <c r="P2369" s="2">
        <f t="shared" si="436"/>
        <v>0</v>
      </c>
      <c r="Q2369" s="2">
        <f t="shared" si="437"/>
        <v>0</v>
      </c>
      <c r="R2369" s="2">
        <f t="shared" si="438"/>
        <v>0</v>
      </c>
      <c r="S2369" s="2">
        <f t="shared" si="439"/>
        <v>0</v>
      </c>
      <c r="T2369" s="2">
        <f t="shared" si="440"/>
        <v>0</v>
      </c>
      <c r="U2369" s="2">
        <f>IF(O2369="Reg", R2369 * Inputs!$B$7, 0)</f>
        <v>0</v>
      </c>
      <c r="V2369" s="2">
        <f>MAX(F2369 + P2369*Inputs!$B$15 - (Q2369/Inputs!$B$16) - U2369, 0)</f>
        <v>340</v>
      </c>
    </row>
    <row r="2370" spans="1:22" x14ac:dyDescent="0.3">
      <c r="A2370" s="1">
        <v>46121.666666666657</v>
      </c>
      <c r="B2370" s="2">
        <v>70.248431320091782</v>
      </c>
      <c r="C2370" s="2">
        <v>43.004588593453562</v>
      </c>
      <c r="D2370" s="2">
        <f t="shared" ref="D2370:D2433" si="444">AVERAGEIFS(B:B, A:A, "&gt;="&amp;INT(A2370), A:A, "&lt;"&amp;INT(A2370)+1)</f>
        <v>32.407191563002662</v>
      </c>
      <c r="E2370" s="2">
        <f t="shared" ref="E2370:E2433" si="445">AVERAGE(B2370:B2375)</f>
        <v>67.05500163961996</v>
      </c>
      <c r="F2370" s="2">
        <f t="shared" si="441"/>
        <v>340</v>
      </c>
      <c r="G2370" s="2">
        <f t="shared" si="442"/>
        <v>0</v>
      </c>
      <c r="H2370" s="2">
        <f>MIN(Inputs!$B$2, (Inputs!$B$14 - F2370)/Inputs!$B$15)</f>
        <v>0</v>
      </c>
      <c r="I2370" s="2">
        <f>MAX(MIN(Inputs!$B$2, F2370*Inputs!$B$16, Inputs!$B$14*Inputs!$B$4 - G2370), 0)</f>
        <v>170</v>
      </c>
      <c r="J2370" s="2">
        <f>MAX(MIN(Inputs!$B$2, F2370*Inputs!$B$16, (Inputs!$B$14-F2370)/Inputs!$B$15)*Inputs!$B$9, 0)</f>
        <v>0</v>
      </c>
      <c r="K2370" s="2">
        <f>MAX(E2370*Inputs!$B$5 - B2370 - Inputs!$B$8, 0) * H2370</f>
        <v>0</v>
      </c>
      <c r="L2370" s="2">
        <f>IF(B2370 &gt;= D2370*Inputs!$B$10, MAX(B2370 - E2370/Inputs!$B$5 - Inputs!$B$8, 0) * I2370, 0)</f>
        <v>0</v>
      </c>
      <c r="M2370" s="2">
        <f t="shared" ref="M2370:M2433" si="446">C2370 * J2370</f>
        <v>0</v>
      </c>
      <c r="N2370" s="3" t="str">
        <f t="shared" ref="N2370:N2433" si="447">IF(MAX(K2370, L2370, M2370)&lt;=0, "Idle", IF(AND(M2370&gt;=K2370, M2370&gt;=L2370), "Reg", IF(L2370&gt;=K2370, "Discharge", "Charge")))</f>
        <v>Idle</v>
      </c>
      <c r="O2370" s="3" t="str">
        <f t="shared" si="443"/>
        <v>Idle</v>
      </c>
      <c r="P2370" s="2">
        <f t="shared" ref="P2370:P2433" si="448">IF(O2370="Charge", H2370, 0)</f>
        <v>0</v>
      </c>
      <c r="Q2370" s="2">
        <f t="shared" ref="Q2370:Q2433" si="449">IF(O2370="Discharge", I2370, 0)</f>
        <v>0</v>
      </c>
      <c r="R2370" s="2">
        <f t="shared" ref="R2370:R2433" si="450">IF(O2370="Reg", J2370, 0)</f>
        <v>0</v>
      </c>
      <c r="S2370" s="2">
        <f t="shared" ref="S2370:S2433" si="451">(Q2370 - P2370) * B2370</f>
        <v>0</v>
      </c>
      <c r="T2370" s="2">
        <f t="shared" ref="T2370:T2433" si="452">R2370 * C2370</f>
        <v>0</v>
      </c>
      <c r="U2370" s="2">
        <f>IF(O2370="Reg", R2370 * Inputs!$B$7, 0)</f>
        <v>0</v>
      </c>
      <c r="V2370" s="2">
        <f>MAX(F2370 + P2370*Inputs!$B$15 - (Q2370/Inputs!$B$16) - U2370, 0)</f>
        <v>340</v>
      </c>
    </row>
    <row r="2371" spans="1:22" x14ac:dyDescent="0.3">
      <c r="A2371" s="1">
        <v>46121.708333333343</v>
      </c>
      <c r="B2371" s="2">
        <v>65.127038977396836</v>
      </c>
      <c r="C2371" s="2">
        <v>2.730358845593607</v>
      </c>
      <c r="D2371" s="2">
        <f t="shared" si="444"/>
        <v>32.407191563002662</v>
      </c>
      <c r="E2371" s="2">
        <f t="shared" si="445"/>
        <v>63.678866575253089</v>
      </c>
      <c r="F2371" s="2">
        <f t="shared" ref="F2371:F2434" si="453">V2370</f>
        <v>340</v>
      </c>
      <c r="G2371" s="2">
        <f t="shared" ref="G2371:G2434" si="454">IF(INT(A2371)=INT(A2370), G2370 + Q2370, 0)</f>
        <v>0</v>
      </c>
      <c r="H2371" s="2">
        <f>MIN(Inputs!$B$2, (Inputs!$B$14 - F2371)/Inputs!$B$15)</f>
        <v>0</v>
      </c>
      <c r="I2371" s="2">
        <f>MAX(MIN(Inputs!$B$2, F2371*Inputs!$B$16, Inputs!$B$14*Inputs!$B$4 - G2371), 0)</f>
        <v>170</v>
      </c>
      <c r="J2371" s="2">
        <f>MAX(MIN(Inputs!$B$2, F2371*Inputs!$B$16, (Inputs!$B$14-F2371)/Inputs!$B$15)*Inputs!$B$9, 0)</f>
        <v>0</v>
      </c>
      <c r="K2371" s="2">
        <f>MAX(E2371*Inputs!$B$5 - B2371 - Inputs!$B$8, 0) * H2371</f>
        <v>0</v>
      </c>
      <c r="L2371" s="2">
        <f>IF(B2371 &gt;= D2371*Inputs!$B$10, MAX(B2371 - E2371/Inputs!$B$5 - Inputs!$B$8, 0) * I2371, 0)</f>
        <v>0</v>
      </c>
      <c r="M2371" s="2">
        <f t="shared" si="446"/>
        <v>0</v>
      </c>
      <c r="N2371" s="3" t="str">
        <f t="shared" si="447"/>
        <v>Idle</v>
      </c>
      <c r="O2371" s="3" t="str">
        <f t="shared" si="443"/>
        <v>Idle</v>
      </c>
      <c r="P2371" s="2">
        <f t="shared" si="448"/>
        <v>0</v>
      </c>
      <c r="Q2371" s="2">
        <f t="shared" si="449"/>
        <v>0</v>
      </c>
      <c r="R2371" s="2">
        <f t="shared" si="450"/>
        <v>0</v>
      </c>
      <c r="S2371" s="2">
        <f t="shared" si="451"/>
        <v>0</v>
      </c>
      <c r="T2371" s="2">
        <f t="shared" si="452"/>
        <v>0</v>
      </c>
      <c r="U2371" s="2">
        <f>IF(O2371="Reg", R2371 * Inputs!$B$7, 0)</f>
        <v>0</v>
      </c>
      <c r="V2371" s="2">
        <f>MAX(F2371 + P2371*Inputs!$B$15 - (Q2371/Inputs!$B$16) - U2371, 0)</f>
        <v>340</v>
      </c>
    </row>
    <row r="2372" spans="1:22" x14ac:dyDescent="0.3">
      <c r="A2372" s="1">
        <v>46121.75</v>
      </c>
      <c r="B2372" s="2">
        <v>75.396075401245696</v>
      </c>
      <c r="C2372" s="2">
        <v>1.160734033159563</v>
      </c>
      <c r="D2372" s="2">
        <f t="shared" si="444"/>
        <v>32.407191563002662</v>
      </c>
      <c r="E2372" s="2">
        <f t="shared" si="445"/>
        <v>60.925195993770906</v>
      </c>
      <c r="F2372" s="2">
        <f t="shared" si="453"/>
        <v>340</v>
      </c>
      <c r="G2372" s="2">
        <f t="shared" si="454"/>
        <v>0</v>
      </c>
      <c r="H2372" s="2">
        <f>MIN(Inputs!$B$2, (Inputs!$B$14 - F2372)/Inputs!$B$15)</f>
        <v>0</v>
      </c>
      <c r="I2372" s="2">
        <f>MAX(MIN(Inputs!$B$2, F2372*Inputs!$B$16, Inputs!$B$14*Inputs!$B$4 - G2372), 0)</f>
        <v>170</v>
      </c>
      <c r="J2372" s="2">
        <f>MAX(MIN(Inputs!$B$2, F2372*Inputs!$B$16, (Inputs!$B$14-F2372)/Inputs!$B$15)*Inputs!$B$9, 0)</f>
        <v>0</v>
      </c>
      <c r="K2372" s="2">
        <f>MAX(E2372*Inputs!$B$5 - B2372 - Inputs!$B$8, 0) * H2372</f>
        <v>0</v>
      </c>
      <c r="L2372" s="2">
        <f>IF(B2372 &gt;= D2372*Inputs!$B$10, MAX(B2372 - E2372/Inputs!$B$5 - Inputs!$B$8, 0) * I2372, 0)</f>
        <v>0</v>
      </c>
      <c r="M2372" s="2">
        <f t="shared" si="446"/>
        <v>0</v>
      </c>
      <c r="N2372" s="3" t="str">
        <f t="shared" si="447"/>
        <v>Idle</v>
      </c>
      <c r="O2372" s="3" t="str">
        <f t="shared" ref="O2372:O2435" si="455">IF(O2371&lt;&gt;O2370, O2371, N2372)</f>
        <v>Idle</v>
      </c>
      <c r="P2372" s="2">
        <f t="shared" si="448"/>
        <v>0</v>
      </c>
      <c r="Q2372" s="2">
        <f t="shared" si="449"/>
        <v>0</v>
      </c>
      <c r="R2372" s="2">
        <f t="shared" si="450"/>
        <v>0</v>
      </c>
      <c r="S2372" s="2">
        <f t="shared" si="451"/>
        <v>0</v>
      </c>
      <c r="T2372" s="2">
        <f t="shared" si="452"/>
        <v>0</v>
      </c>
      <c r="U2372" s="2">
        <f>IF(O2372="Reg", R2372 * Inputs!$B$7, 0)</f>
        <v>0</v>
      </c>
      <c r="V2372" s="2">
        <f>MAX(F2372 + P2372*Inputs!$B$15 - (Q2372/Inputs!$B$16) - U2372, 0)</f>
        <v>340</v>
      </c>
    </row>
    <row r="2373" spans="1:22" x14ac:dyDescent="0.3">
      <c r="A2373" s="1">
        <v>46121.791666666657</v>
      </c>
      <c r="B2373" s="2">
        <v>69.430482449793047</v>
      </c>
      <c r="C2373" s="2">
        <v>15.8285187972748</v>
      </c>
      <c r="D2373" s="2">
        <f t="shared" si="444"/>
        <v>32.407191563002662</v>
      </c>
      <c r="E2373" s="2">
        <f t="shared" si="445"/>
        <v>53.323317103293562</v>
      </c>
      <c r="F2373" s="2">
        <f t="shared" si="453"/>
        <v>340</v>
      </c>
      <c r="G2373" s="2">
        <f t="shared" si="454"/>
        <v>0</v>
      </c>
      <c r="H2373" s="2">
        <f>MIN(Inputs!$B$2, (Inputs!$B$14 - F2373)/Inputs!$B$15)</f>
        <v>0</v>
      </c>
      <c r="I2373" s="2">
        <f>MAX(MIN(Inputs!$B$2, F2373*Inputs!$B$16, Inputs!$B$14*Inputs!$B$4 - G2373), 0)</f>
        <v>170</v>
      </c>
      <c r="J2373" s="2">
        <f>MAX(MIN(Inputs!$B$2, F2373*Inputs!$B$16, (Inputs!$B$14-F2373)/Inputs!$B$15)*Inputs!$B$9, 0)</f>
        <v>0</v>
      </c>
      <c r="K2373" s="2">
        <f>MAX(E2373*Inputs!$B$5 - B2373 - Inputs!$B$8, 0) * H2373</f>
        <v>0</v>
      </c>
      <c r="L2373" s="2">
        <f>IF(B2373 &gt;= D2373*Inputs!$B$10, MAX(B2373 - E2373/Inputs!$B$5 - Inputs!$B$8, 0) * I2373, 0)</f>
        <v>0</v>
      </c>
      <c r="M2373" s="2">
        <f t="shared" si="446"/>
        <v>0</v>
      </c>
      <c r="N2373" s="3" t="str">
        <f t="shared" si="447"/>
        <v>Idle</v>
      </c>
      <c r="O2373" s="3" t="str">
        <f t="shared" si="455"/>
        <v>Idle</v>
      </c>
      <c r="P2373" s="2">
        <f t="shared" si="448"/>
        <v>0</v>
      </c>
      <c r="Q2373" s="2">
        <f t="shared" si="449"/>
        <v>0</v>
      </c>
      <c r="R2373" s="2">
        <f t="shared" si="450"/>
        <v>0</v>
      </c>
      <c r="S2373" s="2">
        <f t="shared" si="451"/>
        <v>0</v>
      </c>
      <c r="T2373" s="2">
        <f t="shared" si="452"/>
        <v>0</v>
      </c>
      <c r="U2373" s="2">
        <f>IF(O2373="Reg", R2373 * Inputs!$B$7, 0)</f>
        <v>0</v>
      </c>
      <c r="V2373" s="2">
        <f>MAX(F2373 + P2373*Inputs!$B$15 - (Q2373/Inputs!$B$16) - U2373, 0)</f>
        <v>340</v>
      </c>
    </row>
    <row r="2374" spans="1:22" x14ac:dyDescent="0.3">
      <c r="A2374" s="1">
        <v>46121.833333333343</v>
      </c>
      <c r="B2374" s="2">
        <v>64.610316960797903</v>
      </c>
      <c r="C2374" s="2">
        <v>14.886730034206909</v>
      </c>
      <c r="D2374" s="2">
        <f t="shared" si="444"/>
        <v>32.407191563002662</v>
      </c>
      <c r="E2374" s="2">
        <f t="shared" si="445"/>
        <v>45.120398692552754</v>
      </c>
      <c r="F2374" s="2">
        <f t="shared" si="453"/>
        <v>340</v>
      </c>
      <c r="G2374" s="2">
        <f t="shared" si="454"/>
        <v>0</v>
      </c>
      <c r="H2374" s="2">
        <f>MIN(Inputs!$B$2, (Inputs!$B$14 - F2374)/Inputs!$B$15)</f>
        <v>0</v>
      </c>
      <c r="I2374" s="2">
        <f>MAX(MIN(Inputs!$B$2, F2374*Inputs!$B$16, Inputs!$B$14*Inputs!$B$4 - G2374), 0)</f>
        <v>170</v>
      </c>
      <c r="J2374" s="2">
        <f>MAX(MIN(Inputs!$B$2, F2374*Inputs!$B$16, (Inputs!$B$14-F2374)/Inputs!$B$15)*Inputs!$B$9, 0)</f>
        <v>0</v>
      </c>
      <c r="K2374" s="2">
        <f>MAX(E2374*Inputs!$B$5 - B2374 - Inputs!$B$8, 0) * H2374</f>
        <v>0</v>
      </c>
      <c r="L2374" s="2">
        <f>IF(B2374 &gt;= D2374*Inputs!$B$10, MAX(B2374 - E2374/Inputs!$B$5 - Inputs!$B$8, 0) * I2374, 0)</f>
        <v>0</v>
      </c>
      <c r="M2374" s="2">
        <f t="shared" si="446"/>
        <v>0</v>
      </c>
      <c r="N2374" s="3" t="str">
        <f t="shared" si="447"/>
        <v>Idle</v>
      </c>
      <c r="O2374" s="3" t="str">
        <f t="shared" si="455"/>
        <v>Idle</v>
      </c>
      <c r="P2374" s="2">
        <f t="shared" si="448"/>
        <v>0</v>
      </c>
      <c r="Q2374" s="2">
        <f t="shared" si="449"/>
        <v>0</v>
      </c>
      <c r="R2374" s="2">
        <f t="shared" si="450"/>
        <v>0</v>
      </c>
      <c r="S2374" s="2">
        <f t="shared" si="451"/>
        <v>0</v>
      </c>
      <c r="T2374" s="2">
        <f t="shared" si="452"/>
        <v>0</v>
      </c>
      <c r="U2374" s="2">
        <f>IF(O2374="Reg", R2374 * Inputs!$B$7, 0)</f>
        <v>0</v>
      </c>
      <c r="V2374" s="2">
        <f>MAX(F2374 + P2374*Inputs!$B$15 - (Q2374/Inputs!$B$16) - U2374, 0)</f>
        <v>340</v>
      </c>
    </row>
    <row r="2375" spans="1:22" x14ac:dyDescent="0.3">
      <c r="A2375" s="1">
        <v>46121.875</v>
      </c>
      <c r="B2375" s="2">
        <v>57.517664728394529</v>
      </c>
      <c r="C2375" s="2">
        <v>4.1272569169086122</v>
      </c>
      <c r="D2375" s="2">
        <f t="shared" si="444"/>
        <v>32.407191563002662</v>
      </c>
      <c r="E2375" s="2">
        <f t="shared" si="445"/>
        <v>36.006564869401309</v>
      </c>
      <c r="F2375" s="2">
        <f t="shared" si="453"/>
        <v>340</v>
      </c>
      <c r="G2375" s="2">
        <f t="shared" si="454"/>
        <v>0</v>
      </c>
      <c r="H2375" s="2">
        <f>MIN(Inputs!$B$2, (Inputs!$B$14 - F2375)/Inputs!$B$15)</f>
        <v>0</v>
      </c>
      <c r="I2375" s="2">
        <f>MAX(MIN(Inputs!$B$2, F2375*Inputs!$B$16, Inputs!$B$14*Inputs!$B$4 - G2375), 0)</f>
        <v>170</v>
      </c>
      <c r="J2375" s="2">
        <f>MAX(MIN(Inputs!$B$2, F2375*Inputs!$B$16, (Inputs!$B$14-F2375)/Inputs!$B$15)*Inputs!$B$9, 0)</f>
        <v>0</v>
      </c>
      <c r="K2375" s="2">
        <f>MAX(E2375*Inputs!$B$5 - B2375 - Inputs!$B$8, 0) * H2375</f>
        <v>0</v>
      </c>
      <c r="L2375" s="2">
        <f>IF(B2375 &gt;= D2375*Inputs!$B$10, MAX(B2375 - E2375/Inputs!$B$5 - Inputs!$B$8, 0) * I2375, 0)</f>
        <v>0</v>
      </c>
      <c r="M2375" s="2">
        <f t="shared" si="446"/>
        <v>0</v>
      </c>
      <c r="N2375" s="3" t="str">
        <f t="shared" si="447"/>
        <v>Idle</v>
      </c>
      <c r="O2375" s="3" t="str">
        <f t="shared" si="455"/>
        <v>Idle</v>
      </c>
      <c r="P2375" s="2">
        <f t="shared" si="448"/>
        <v>0</v>
      </c>
      <c r="Q2375" s="2">
        <f t="shared" si="449"/>
        <v>0</v>
      </c>
      <c r="R2375" s="2">
        <f t="shared" si="450"/>
        <v>0</v>
      </c>
      <c r="S2375" s="2">
        <f t="shared" si="451"/>
        <v>0</v>
      </c>
      <c r="T2375" s="2">
        <f t="shared" si="452"/>
        <v>0</v>
      </c>
      <c r="U2375" s="2">
        <f>IF(O2375="Reg", R2375 * Inputs!$B$7, 0)</f>
        <v>0</v>
      </c>
      <c r="V2375" s="2">
        <f>MAX(F2375 + P2375*Inputs!$B$15 - (Q2375/Inputs!$B$16) - U2375, 0)</f>
        <v>340</v>
      </c>
    </row>
    <row r="2376" spans="1:22" x14ac:dyDescent="0.3">
      <c r="A2376" s="1">
        <v>46121.916666666657</v>
      </c>
      <c r="B2376" s="2">
        <v>49.991620933890466</v>
      </c>
      <c r="C2376" s="2">
        <v>11.235026181935851</v>
      </c>
      <c r="D2376" s="2">
        <f t="shared" si="444"/>
        <v>32.407191563002662</v>
      </c>
      <c r="E2376" s="2">
        <f t="shared" si="445"/>
        <v>27.313182511707609</v>
      </c>
      <c r="F2376" s="2">
        <f t="shared" si="453"/>
        <v>340</v>
      </c>
      <c r="G2376" s="2">
        <f t="shared" si="454"/>
        <v>0</v>
      </c>
      <c r="H2376" s="2">
        <f>MIN(Inputs!$B$2, (Inputs!$B$14 - F2376)/Inputs!$B$15)</f>
        <v>0</v>
      </c>
      <c r="I2376" s="2">
        <f>MAX(MIN(Inputs!$B$2, F2376*Inputs!$B$16, Inputs!$B$14*Inputs!$B$4 - G2376), 0)</f>
        <v>170</v>
      </c>
      <c r="J2376" s="2">
        <f>MAX(MIN(Inputs!$B$2, F2376*Inputs!$B$16, (Inputs!$B$14-F2376)/Inputs!$B$15)*Inputs!$B$9, 0)</f>
        <v>0</v>
      </c>
      <c r="K2376" s="2">
        <f>MAX(E2376*Inputs!$B$5 - B2376 - Inputs!$B$8, 0) * H2376</f>
        <v>0</v>
      </c>
      <c r="L2376" s="2">
        <f>IF(B2376 &gt;= D2376*Inputs!$B$10, MAX(B2376 - E2376/Inputs!$B$5 - Inputs!$B$8, 0) * I2376, 0)</f>
        <v>0</v>
      </c>
      <c r="M2376" s="2">
        <f t="shared" si="446"/>
        <v>0</v>
      </c>
      <c r="N2376" s="3" t="str">
        <f t="shared" si="447"/>
        <v>Idle</v>
      </c>
      <c r="O2376" s="3" t="str">
        <f t="shared" si="455"/>
        <v>Idle</v>
      </c>
      <c r="P2376" s="2">
        <f t="shared" si="448"/>
        <v>0</v>
      </c>
      <c r="Q2376" s="2">
        <f t="shared" si="449"/>
        <v>0</v>
      </c>
      <c r="R2376" s="2">
        <f t="shared" si="450"/>
        <v>0</v>
      </c>
      <c r="S2376" s="2">
        <f t="shared" si="451"/>
        <v>0</v>
      </c>
      <c r="T2376" s="2">
        <f t="shared" si="452"/>
        <v>0</v>
      </c>
      <c r="U2376" s="2">
        <f>IF(O2376="Reg", R2376 * Inputs!$B$7, 0)</f>
        <v>0</v>
      </c>
      <c r="V2376" s="2">
        <f>MAX(F2376 + P2376*Inputs!$B$15 - (Q2376/Inputs!$B$16) - U2376, 0)</f>
        <v>340</v>
      </c>
    </row>
    <row r="2377" spans="1:22" x14ac:dyDescent="0.3">
      <c r="A2377" s="1">
        <v>46121.958333333343</v>
      </c>
      <c r="B2377" s="2">
        <v>48.605015488503803</v>
      </c>
      <c r="C2377" s="2">
        <v>10.894078853976939</v>
      </c>
      <c r="D2377" s="2">
        <f t="shared" si="444"/>
        <v>32.407191563002662</v>
      </c>
      <c r="E2377" s="2">
        <f t="shared" si="445"/>
        <v>18.981245689392534</v>
      </c>
      <c r="F2377" s="2">
        <f t="shared" si="453"/>
        <v>340</v>
      </c>
      <c r="G2377" s="2">
        <f t="shared" si="454"/>
        <v>0</v>
      </c>
      <c r="H2377" s="2">
        <f>MIN(Inputs!$B$2, (Inputs!$B$14 - F2377)/Inputs!$B$15)</f>
        <v>0</v>
      </c>
      <c r="I2377" s="2">
        <f>MAX(MIN(Inputs!$B$2, F2377*Inputs!$B$16, Inputs!$B$14*Inputs!$B$4 - G2377), 0)</f>
        <v>170</v>
      </c>
      <c r="J2377" s="2">
        <f>MAX(MIN(Inputs!$B$2, F2377*Inputs!$B$16, (Inputs!$B$14-F2377)/Inputs!$B$15)*Inputs!$B$9, 0)</f>
        <v>0</v>
      </c>
      <c r="K2377" s="2">
        <f>MAX(E2377*Inputs!$B$5 - B2377 - Inputs!$B$8, 0) * H2377</f>
        <v>0</v>
      </c>
      <c r="L2377" s="2">
        <f>IF(B2377 &gt;= D2377*Inputs!$B$10, MAX(B2377 - E2377/Inputs!$B$5 - Inputs!$B$8, 0) * I2377, 0)</f>
        <v>1196.0210794129978</v>
      </c>
      <c r="M2377" s="2">
        <f t="shared" si="446"/>
        <v>0</v>
      </c>
      <c r="N2377" s="3" t="str">
        <f t="shared" si="447"/>
        <v>Discharge</v>
      </c>
      <c r="O2377" s="3" t="str">
        <f t="shared" si="455"/>
        <v>Discharge</v>
      </c>
      <c r="P2377" s="2">
        <f t="shared" si="448"/>
        <v>0</v>
      </c>
      <c r="Q2377" s="2">
        <f t="shared" si="449"/>
        <v>170</v>
      </c>
      <c r="R2377" s="2">
        <f t="shared" si="450"/>
        <v>0</v>
      </c>
      <c r="S2377" s="2">
        <f t="shared" si="451"/>
        <v>8262.8526330456461</v>
      </c>
      <c r="T2377" s="2">
        <f t="shared" si="452"/>
        <v>0</v>
      </c>
      <c r="U2377" s="2">
        <f>IF(O2377="Reg", R2377 * Inputs!$B$7, 0)</f>
        <v>0</v>
      </c>
      <c r="V2377" s="2">
        <f>MAX(F2377 + P2377*Inputs!$B$15 - (Q2377/Inputs!$B$16) - U2377, 0)</f>
        <v>170</v>
      </c>
    </row>
    <row r="2378" spans="1:22" x14ac:dyDescent="0.3">
      <c r="A2378" s="1">
        <v>46122</v>
      </c>
      <c r="B2378" s="2">
        <v>29.784802058381619</v>
      </c>
      <c r="C2378" s="2">
        <v>10.804420925198521</v>
      </c>
      <c r="D2378" s="2">
        <f t="shared" si="444"/>
        <v>35.748908248603428</v>
      </c>
      <c r="E2378" s="2">
        <f t="shared" si="445"/>
        <v>10.880409774641898</v>
      </c>
      <c r="F2378" s="2">
        <f t="shared" si="453"/>
        <v>170</v>
      </c>
      <c r="G2378" s="2">
        <f t="shared" si="454"/>
        <v>0</v>
      </c>
      <c r="H2378" s="2">
        <f>MIN(Inputs!$B$2, (Inputs!$B$14 - F2378)/Inputs!$B$15)</f>
        <v>170</v>
      </c>
      <c r="I2378" s="2">
        <f>MAX(MIN(Inputs!$B$2, F2378*Inputs!$B$16, Inputs!$B$14*Inputs!$B$4 - G2378), 0)</f>
        <v>170</v>
      </c>
      <c r="J2378" s="2">
        <f>MAX(MIN(Inputs!$B$2, F2378*Inputs!$B$16, (Inputs!$B$14-F2378)/Inputs!$B$15)*Inputs!$B$9, 0)</f>
        <v>136</v>
      </c>
      <c r="K2378" s="2">
        <f>MAX(E2378*Inputs!$B$5 - B2378 - Inputs!$B$8, 0) * H2378</f>
        <v>0</v>
      </c>
      <c r="L2378" s="2">
        <f>IF(B2378 &gt;= D2378*Inputs!$B$10, MAX(B2378 - E2378/Inputs!$B$5 - Inputs!$B$8, 0) * I2378, 0)</f>
        <v>0</v>
      </c>
      <c r="M2378" s="2">
        <f t="shared" si="446"/>
        <v>1469.4012458269988</v>
      </c>
      <c r="N2378" s="3" t="str">
        <f t="shared" si="447"/>
        <v>Reg</v>
      </c>
      <c r="O2378" s="3" t="str">
        <f t="shared" si="455"/>
        <v>Discharge</v>
      </c>
      <c r="P2378" s="2">
        <f t="shared" si="448"/>
        <v>0</v>
      </c>
      <c r="Q2378" s="2">
        <f t="shared" si="449"/>
        <v>170</v>
      </c>
      <c r="R2378" s="2">
        <f t="shared" si="450"/>
        <v>0</v>
      </c>
      <c r="S2378" s="2">
        <f t="shared" si="451"/>
        <v>5063.4163499248752</v>
      </c>
      <c r="T2378" s="2">
        <f t="shared" si="452"/>
        <v>0</v>
      </c>
      <c r="U2378" s="2">
        <f>IF(O2378="Reg", R2378 * Inputs!$B$7, 0)</f>
        <v>0</v>
      </c>
      <c r="V2378" s="2">
        <f>MAX(F2378 + P2378*Inputs!$B$15 - (Q2378/Inputs!$B$16) - U2378, 0)</f>
        <v>0</v>
      </c>
    </row>
    <row r="2379" spans="1:22" x14ac:dyDescent="0.3">
      <c r="A2379" s="1">
        <v>46122.041666666657</v>
      </c>
      <c r="B2379" s="2">
        <v>20.212971985348219</v>
      </c>
      <c r="C2379" s="2">
        <v>5.0327652215228929</v>
      </c>
      <c r="D2379" s="2">
        <f t="shared" si="444"/>
        <v>35.748908248603428</v>
      </c>
      <c r="E2379" s="2">
        <f t="shared" si="445"/>
        <v>5.9162760982449614</v>
      </c>
      <c r="F2379" s="2">
        <f t="shared" si="453"/>
        <v>0</v>
      </c>
      <c r="G2379" s="2">
        <f t="shared" si="454"/>
        <v>170</v>
      </c>
      <c r="H2379" s="2">
        <f>MIN(Inputs!$B$2, (Inputs!$B$14 - F2379)/Inputs!$B$15)</f>
        <v>170</v>
      </c>
      <c r="I2379" s="2">
        <f>MAX(MIN(Inputs!$B$2, F2379*Inputs!$B$16, Inputs!$B$14*Inputs!$B$4 - G2379), 0)</f>
        <v>0</v>
      </c>
      <c r="J2379" s="2">
        <f>MAX(MIN(Inputs!$B$2, F2379*Inputs!$B$16, (Inputs!$B$14-F2379)/Inputs!$B$15)*Inputs!$B$9, 0)</f>
        <v>0</v>
      </c>
      <c r="K2379" s="2">
        <f>MAX(E2379*Inputs!$B$5 - B2379 - Inputs!$B$8, 0) * H2379</f>
        <v>0</v>
      </c>
      <c r="L2379" s="2">
        <f>IF(B2379 &gt;= D2379*Inputs!$B$10, MAX(B2379 - E2379/Inputs!$B$5 - Inputs!$B$8, 0) * I2379, 0)</f>
        <v>0</v>
      </c>
      <c r="M2379" s="2">
        <f t="shared" si="446"/>
        <v>0</v>
      </c>
      <c r="N2379" s="3" t="str">
        <f t="shared" si="447"/>
        <v>Idle</v>
      </c>
      <c r="O2379" s="3" t="str">
        <f t="shared" si="455"/>
        <v>Idle</v>
      </c>
      <c r="P2379" s="2">
        <f t="shared" si="448"/>
        <v>0</v>
      </c>
      <c r="Q2379" s="2">
        <f t="shared" si="449"/>
        <v>0</v>
      </c>
      <c r="R2379" s="2">
        <f t="shared" si="450"/>
        <v>0</v>
      </c>
      <c r="S2379" s="2">
        <f t="shared" si="451"/>
        <v>0</v>
      </c>
      <c r="T2379" s="2">
        <f t="shared" si="452"/>
        <v>0</v>
      </c>
      <c r="U2379" s="2">
        <f>IF(O2379="Reg", R2379 * Inputs!$B$7, 0)</f>
        <v>0</v>
      </c>
      <c r="V2379" s="2">
        <f>MAX(F2379 + P2379*Inputs!$B$15 - (Q2379/Inputs!$B$16) - U2379, 0)</f>
        <v>0</v>
      </c>
    </row>
    <row r="2380" spans="1:22" x14ac:dyDescent="0.3">
      <c r="A2380" s="1">
        <v>46122.083333333343</v>
      </c>
      <c r="B2380" s="2">
        <v>9.9273140218892415</v>
      </c>
      <c r="C2380" s="2">
        <v>6.0063647102095388</v>
      </c>
      <c r="D2380" s="2">
        <f t="shared" si="444"/>
        <v>35.748908248603428</v>
      </c>
      <c r="E2380" s="2">
        <f t="shared" si="445"/>
        <v>2.547447434020258</v>
      </c>
      <c r="F2380" s="2">
        <f t="shared" si="453"/>
        <v>0</v>
      </c>
      <c r="G2380" s="2">
        <f t="shared" si="454"/>
        <v>170</v>
      </c>
      <c r="H2380" s="2">
        <f>MIN(Inputs!$B$2, (Inputs!$B$14 - F2380)/Inputs!$B$15)</f>
        <v>170</v>
      </c>
      <c r="I2380" s="2">
        <f>MAX(MIN(Inputs!$B$2, F2380*Inputs!$B$16, Inputs!$B$14*Inputs!$B$4 - G2380), 0)</f>
        <v>0</v>
      </c>
      <c r="J2380" s="2">
        <f>MAX(MIN(Inputs!$B$2, F2380*Inputs!$B$16, (Inputs!$B$14-F2380)/Inputs!$B$15)*Inputs!$B$9, 0)</f>
        <v>0</v>
      </c>
      <c r="K2380" s="2">
        <f>MAX(E2380*Inputs!$B$5 - B2380 - Inputs!$B$8, 0) * H2380</f>
        <v>0</v>
      </c>
      <c r="L2380" s="2">
        <f>IF(B2380 &gt;= D2380*Inputs!$B$10, MAX(B2380 - E2380/Inputs!$B$5 - Inputs!$B$8, 0) * I2380, 0)</f>
        <v>0</v>
      </c>
      <c r="M2380" s="2">
        <f t="shared" si="446"/>
        <v>0</v>
      </c>
      <c r="N2380" s="3" t="str">
        <f t="shared" si="447"/>
        <v>Idle</v>
      </c>
      <c r="O2380" s="3" t="str">
        <f t="shared" si="455"/>
        <v>Idle</v>
      </c>
      <c r="P2380" s="2">
        <f t="shared" si="448"/>
        <v>0</v>
      </c>
      <c r="Q2380" s="2">
        <f t="shared" si="449"/>
        <v>0</v>
      </c>
      <c r="R2380" s="2">
        <f t="shared" si="450"/>
        <v>0</v>
      </c>
      <c r="S2380" s="2">
        <f t="shared" si="451"/>
        <v>0</v>
      </c>
      <c r="T2380" s="2">
        <f t="shared" si="452"/>
        <v>0</v>
      </c>
      <c r="U2380" s="2">
        <f>IF(O2380="Reg", R2380 * Inputs!$B$7, 0)</f>
        <v>0</v>
      </c>
      <c r="V2380" s="2">
        <f>MAX(F2380 + P2380*Inputs!$B$15 - (Q2380/Inputs!$B$16) - U2380, 0)</f>
        <v>0</v>
      </c>
    </row>
    <row r="2381" spans="1:22" x14ac:dyDescent="0.3">
      <c r="A2381" s="1">
        <v>46122.125</v>
      </c>
      <c r="B2381" s="2">
        <v>5.3573705822323063</v>
      </c>
      <c r="C2381" s="2">
        <v>21.99885875641607</v>
      </c>
      <c r="D2381" s="2">
        <f t="shared" si="444"/>
        <v>35.748908248603428</v>
      </c>
      <c r="E2381" s="2">
        <f t="shared" si="445"/>
        <v>15.323706344018285</v>
      </c>
      <c r="F2381" s="2">
        <f t="shared" si="453"/>
        <v>0</v>
      </c>
      <c r="G2381" s="2">
        <f t="shared" si="454"/>
        <v>170</v>
      </c>
      <c r="H2381" s="2">
        <f>MIN(Inputs!$B$2, (Inputs!$B$14 - F2381)/Inputs!$B$15)</f>
        <v>170</v>
      </c>
      <c r="I2381" s="2">
        <f>MAX(MIN(Inputs!$B$2, F2381*Inputs!$B$16, Inputs!$B$14*Inputs!$B$4 - G2381), 0)</f>
        <v>0</v>
      </c>
      <c r="J2381" s="2">
        <f>MAX(MIN(Inputs!$B$2, F2381*Inputs!$B$16, (Inputs!$B$14-F2381)/Inputs!$B$15)*Inputs!$B$9, 0)</f>
        <v>0</v>
      </c>
      <c r="K2381" s="2">
        <f>MAX(E2381*Inputs!$B$5 - B2381 - Inputs!$B$8, 0) * H2381</f>
        <v>0</v>
      </c>
      <c r="L2381" s="2">
        <f>IF(B2381 &gt;= D2381*Inputs!$B$10, MAX(B2381 - E2381/Inputs!$B$5 - Inputs!$B$8, 0) * I2381, 0)</f>
        <v>0</v>
      </c>
      <c r="M2381" s="2">
        <f t="shared" si="446"/>
        <v>0</v>
      </c>
      <c r="N2381" s="3" t="str">
        <f t="shared" si="447"/>
        <v>Idle</v>
      </c>
      <c r="O2381" s="3" t="str">
        <f t="shared" si="455"/>
        <v>Idle</v>
      </c>
      <c r="P2381" s="2">
        <f t="shared" si="448"/>
        <v>0</v>
      </c>
      <c r="Q2381" s="2">
        <f t="shared" si="449"/>
        <v>0</v>
      </c>
      <c r="R2381" s="2">
        <f t="shared" si="450"/>
        <v>0</v>
      </c>
      <c r="S2381" s="2">
        <f t="shared" si="451"/>
        <v>0</v>
      </c>
      <c r="T2381" s="2">
        <f t="shared" si="452"/>
        <v>0</v>
      </c>
      <c r="U2381" s="2">
        <f>IF(O2381="Reg", R2381 * Inputs!$B$7, 0)</f>
        <v>0</v>
      </c>
      <c r="V2381" s="2">
        <f>MAX(F2381 + P2381*Inputs!$B$15 - (Q2381/Inputs!$B$16) - U2381, 0)</f>
        <v>0</v>
      </c>
    </row>
    <row r="2382" spans="1:22" x14ac:dyDescent="0.3">
      <c r="A2382" s="1">
        <v>46122.166666666657</v>
      </c>
      <c r="B2382" s="2">
        <v>0</v>
      </c>
      <c r="C2382" s="2">
        <v>7.7457827050773371</v>
      </c>
      <c r="D2382" s="2">
        <f t="shared" si="444"/>
        <v>35.748908248603428</v>
      </c>
      <c r="E2382" s="2">
        <f t="shared" si="445"/>
        <v>14.512277775475814</v>
      </c>
      <c r="F2382" s="2">
        <f t="shared" si="453"/>
        <v>0</v>
      </c>
      <c r="G2382" s="2">
        <f t="shared" si="454"/>
        <v>170</v>
      </c>
      <c r="H2382" s="2">
        <f>MIN(Inputs!$B$2, (Inputs!$B$14 - F2382)/Inputs!$B$15)</f>
        <v>170</v>
      </c>
      <c r="I2382" s="2">
        <f>MAX(MIN(Inputs!$B$2, F2382*Inputs!$B$16, Inputs!$B$14*Inputs!$B$4 - G2382), 0)</f>
        <v>0</v>
      </c>
      <c r="J2382" s="2">
        <f>MAX(MIN(Inputs!$B$2, F2382*Inputs!$B$16, (Inputs!$B$14-F2382)/Inputs!$B$15)*Inputs!$B$9, 0)</f>
        <v>0</v>
      </c>
      <c r="K2382" s="2">
        <f>MAX(E2382*Inputs!$B$5 - B2382 - Inputs!$B$8, 0) * H2382</f>
        <v>0</v>
      </c>
      <c r="L2382" s="2">
        <f>IF(B2382 &gt;= D2382*Inputs!$B$10, MAX(B2382 - E2382/Inputs!$B$5 - Inputs!$B$8, 0) * I2382, 0)</f>
        <v>0</v>
      </c>
      <c r="M2382" s="2">
        <f t="shared" si="446"/>
        <v>0</v>
      </c>
      <c r="N2382" s="3" t="str">
        <f t="shared" si="447"/>
        <v>Idle</v>
      </c>
      <c r="O2382" s="3" t="str">
        <f t="shared" si="455"/>
        <v>Idle</v>
      </c>
      <c r="P2382" s="2">
        <f t="shared" si="448"/>
        <v>0</v>
      </c>
      <c r="Q2382" s="2">
        <f t="shared" si="449"/>
        <v>0</v>
      </c>
      <c r="R2382" s="2">
        <f t="shared" si="450"/>
        <v>0</v>
      </c>
      <c r="S2382" s="2">
        <f t="shared" si="451"/>
        <v>0</v>
      </c>
      <c r="T2382" s="2">
        <f t="shared" si="452"/>
        <v>0</v>
      </c>
      <c r="U2382" s="2">
        <f>IF(O2382="Reg", R2382 * Inputs!$B$7, 0)</f>
        <v>0</v>
      </c>
      <c r="V2382" s="2">
        <f>MAX(F2382 + P2382*Inputs!$B$15 - (Q2382/Inputs!$B$16) - U2382, 0)</f>
        <v>0</v>
      </c>
    </row>
    <row r="2383" spans="1:22" x14ac:dyDescent="0.3">
      <c r="A2383" s="1">
        <v>46122.208333333343</v>
      </c>
      <c r="B2383" s="2">
        <v>0</v>
      </c>
      <c r="C2383" s="2">
        <v>5.2060787981105729</v>
      </c>
      <c r="D2383" s="2">
        <f t="shared" si="444"/>
        <v>35.748908248603428</v>
      </c>
      <c r="E2383" s="2">
        <f t="shared" si="445"/>
        <v>15.517744838624488</v>
      </c>
      <c r="F2383" s="2">
        <f t="shared" si="453"/>
        <v>0</v>
      </c>
      <c r="G2383" s="2">
        <f t="shared" si="454"/>
        <v>170</v>
      </c>
      <c r="H2383" s="2">
        <f>MIN(Inputs!$B$2, (Inputs!$B$14 - F2383)/Inputs!$B$15)</f>
        <v>170</v>
      </c>
      <c r="I2383" s="2">
        <f>MAX(MIN(Inputs!$B$2, F2383*Inputs!$B$16, Inputs!$B$14*Inputs!$B$4 - G2383), 0)</f>
        <v>0</v>
      </c>
      <c r="J2383" s="2">
        <f>MAX(MIN(Inputs!$B$2, F2383*Inputs!$B$16, (Inputs!$B$14-F2383)/Inputs!$B$15)*Inputs!$B$9, 0)</f>
        <v>0</v>
      </c>
      <c r="K2383" s="2">
        <f>MAX(E2383*Inputs!$B$5 - B2383 - Inputs!$B$8, 0) * H2383</f>
        <v>0</v>
      </c>
      <c r="L2383" s="2">
        <f>IF(B2383 &gt;= D2383*Inputs!$B$10, MAX(B2383 - E2383/Inputs!$B$5 - Inputs!$B$8, 0) * I2383, 0)</f>
        <v>0</v>
      </c>
      <c r="M2383" s="2">
        <f t="shared" si="446"/>
        <v>0</v>
      </c>
      <c r="N2383" s="3" t="str">
        <f t="shared" si="447"/>
        <v>Idle</v>
      </c>
      <c r="O2383" s="3" t="str">
        <f t="shared" si="455"/>
        <v>Idle</v>
      </c>
      <c r="P2383" s="2">
        <f t="shared" si="448"/>
        <v>0</v>
      </c>
      <c r="Q2383" s="2">
        <f t="shared" si="449"/>
        <v>0</v>
      </c>
      <c r="R2383" s="2">
        <f t="shared" si="450"/>
        <v>0</v>
      </c>
      <c r="S2383" s="2">
        <f t="shared" si="451"/>
        <v>0</v>
      </c>
      <c r="T2383" s="2">
        <f t="shared" si="452"/>
        <v>0</v>
      </c>
      <c r="U2383" s="2">
        <f>IF(O2383="Reg", R2383 * Inputs!$B$7, 0)</f>
        <v>0</v>
      </c>
      <c r="V2383" s="2">
        <f>MAX(F2383 + P2383*Inputs!$B$15 - (Q2383/Inputs!$B$16) - U2383, 0)</f>
        <v>0</v>
      </c>
    </row>
    <row r="2384" spans="1:22" x14ac:dyDescent="0.3">
      <c r="A2384" s="1">
        <v>46122.25</v>
      </c>
      <c r="B2384" s="2">
        <v>0</v>
      </c>
      <c r="C2384" s="2">
        <v>10.20858985079815</v>
      </c>
      <c r="D2384" s="2">
        <f t="shared" si="444"/>
        <v>35.748908248603428</v>
      </c>
      <c r="E2384" s="2">
        <f t="shared" si="445"/>
        <v>18.052607930611902</v>
      </c>
      <c r="F2384" s="2">
        <f t="shared" si="453"/>
        <v>0</v>
      </c>
      <c r="G2384" s="2">
        <f t="shared" si="454"/>
        <v>170</v>
      </c>
      <c r="H2384" s="2">
        <f>MIN(Inputs!$B$2, (Inputs!$B$14 - F2384)/Inputs!$B$15)</f>
        <v>170</v>
      </c>
      <c r="I2384" s="2">
        <f>MAX(MIN(Inputs!$B$2, F2384*Inputs!$B$16, Inputs!$B$14*Inputs!$B$4 - G2384), 0)</f>
        <v>0</v>
      </c>
      <c r="J2384" s="2">
        <f>MAX(MIN(Inputs!$B$2, F2384*Inputs!$B$16, (Inputs!$B$14-F2384)/Inputs!$B$15)*Inputs!$B$9, 0)</f>
        <v>0</v>
      </c>
      <c r="K2384" s="2">
        <f>MAX(E2384*Inputs!$B$5 - B2384 - Inputs!$B$8, 0) * H2384</f>
        <v>0</v>
      </c>
      <c r="L2384" s="2">
        <f>IF(B2384 &gt;= D2384*Inputs!$B$10, MAX(B2384 - E2384/Inputs!$B$5 - Inputs!$B$8, 0) * I2384, 0)</f>
        <v>0</v>
      </c>
      <c r="M2384" s="2">
        <f t="shared" si="446"/>
        <v>0</v>
      </c>
      <c r="N2384" s="3" t="str">
        <f t="shared" si="447"/>
        <v>Idle</v>
      </c>
      <c r="O2384" s="3" t="str">
        <f t="shared" si="455"/>
        <v>Idle</v>
      </c>
      <c r="P2384" s="2">
        <f t="shared" si="448"/>
        <v>0</v>
      </c>
      <c r="Q2384" s="2">
        <f t="shared" si="449"/>
        <v>0</v>
      </c>
      <c r="R2384" s="2">
        <f t="shared" si="450"/>
        <v>0</v>
      </c>
      <c r="S2384" s="2">
        <f t="shared" si="451"/>
        <v>0</v>
      </c>
      <c r="T2384" s="2">
        <f t="shared" si="452"/>
        <v>0</v>
      </c>
      <c r="U2384" s="2">
        <f>IF(O2384="Reg", R2384 * Inputs!$B$7, 0)</f>
        <v>0</v>
      </c>
      <c r="V2384" s="2">
        <f>MAX(F2384 + P2384*Inputs!$B$15 - (Q2384/Inputs!$B$16) - U2384, 0)</f>
        <v>0</v>
      </c>
    </row>
    <row r="2385" spans="1:22" x14ac:dyDescent="0.3">
      <c r="A2385" s="1">
        <v>46122.291666666657</v>
      </c>
      <c r="B2385" s="2">
        <v>0</v>
      </c>
      <c r="C2385" s="2">
        <v>2.5164441532404411</v>
      </c>
      <c r="D2385" s="2">
        <f t="shared" si="444"/>
        <v>35.748908248603428</v>
      </c>
      <c r="E2385" s="2">
        <f t="shared" si="445"/>
        <v>22.888417290298964</v>
      </c>
      <c r="F2385" s="2">
        <f t="shared" si="453"/>
        <v>0</v>
      </c>
      <c r="G2385" s="2">
        <f t="shared" si="454"/>
        <v>170</v>
      </c>
      <c r="H2385" s="2">
        <f>MIN(Inputs!$B$2, (Inputs!$B$14 - F2385)/Inputs!$B$15)</f>
        <v>170</v>
      </c>
      <c r="I2385" s="2">
        <f>MAX(MIN(Inputs!$B$2, F2385*Inputs!$B$16, Inputs!$B$14*Inputs!$B$4 - G2385), 0)</f>
        <v>0</v>
      </c>
      <c r="J2385" s="2">
        <f>MAX(MIN(Inputs!$B$2, F2385*Inputs!$B$16, (Inputs!$B$14-F2385)/Inputs!$B$15)*Inputs!$B$9, 0)</f>
        <v>0</v>
      </c>
      <c r="K2385" s="2">
        <f>MAX(E2385*Inputs!$B$5 - B2385 - Inputs!$B$8, 0) * H2385</f>
        <v>24.107226628725158</v>
      </c>
      <c r="L2385" s="2">
        <f>IF(B2385 &gt;= D2385*Inputs!$B$10, MAX(B2385 - E2385/Inputs!$B$5 - Inputs!$B$8, 0) * I2385, 0)</f>
        <v>0</v>
      </c>
      <c r="M2385" s="2">
        <f t="shared" si="446"/>
        <v>0</v>
      </c>
      <c r="N2385" s="3" t="str">
        <f t="shared" si="447"/>
        <v>Charge</v>
      </c>
      <c r="O2385" s="3" t="str">
        <f t="shared" si="455"/>
        <v>Charge</v>
      </c>
      <c r="P2385" s="2">
        <f t="shared" si="448"/>
        <v>170</v>
      </c>
      <c r="Q2385" s="2">
        <f t="shared" si="449"/>
        <v>0</v>
      </c>
      <c r="R2385" s="2">
        <f t="shared" si="450"/>
        <v>0</v>
      </c>
      <c r="S2385" s="2">
        <f t="shared" si="451"/>
        <v>0</v>
      </c>
      <c r="T2385" s="2">
        <f t="shared" si="452"/>
        <v>0</v>
      </c>
      <c r="U2385" s="2">
        <f>IF(O2385="Reg", R2385 * Inputs!$B$7, 0)</f>
        <v>0</v>
      </c>
      <c r="V2385" s="2">
        <f>MAX(F2385 + P2385*Inputs!$B$15 - (Q2385/Inputs!$B$16) - U2385, 0)</f>
        <v>170</v>
      </c>
    </row>
    <row r="2386" spans="1:22" x14ac:dyDescent="0.3">
      <c r="A2386" s="1">
        <v>46122.333333333343</v>
      </c>
      <c r="B2386" s="2">
        <v>86.58486748187741</v>
      </c>
      <c r="C2386" s="2">
        <v>11.283285066530301</v>
      </c>
      <c r="D2386" s="2">
        <f t="shared" si="444"/>
        <v>35.748908248603428</v>
      </c>
      <c r="E2386" s="2">
        <f t="shared" si="445"/>
        <v>28.781843195307598</v>
      </c>
      <c r="F2386" s="2">
        <f t="shared" si="453"/>
        <v>170</v>
      </c>
      <c r="G2386" s="2">
        <f t="shared" si="454"/>
        <v>170</v>
      </c>
      <c r="H2386" s="2">
        <f>MIN(Inputs!$B$2, (Inputs!$B$14 - F2386)/Inputs!$B$15)</f>
        <v>170</v>
      </c>
      <c r="I2386" s="2">
        <f>MAX(MIN(Inputs!$B$2, F2386*Inputs!$B$16, Inputs!$B$14*Inputs!$B$4 - G2386), 0)</f>
        <v>170</v>
      </c>
      <c r="J2386" s="2">
        <f>MAX(MIN(Inputs!$B$2, F2386*Inputs!$B$16, (Inputs!$B$14-F2386)/Inputs!$B$15)*Inputs!$B$9, 0)</f>
        <v>136</v>
      </c>
      <c r="K2386" s="2">
        <f>MAX(E2386*Inputs!$B$5 - B2386 - Inputs!$B$8, 0) * H2386</f>
        <v>0</v>
      </c>
      <c r="L2386" s="2">
        <f>IF(B2386 &gt;= D2386*Inputs!$B$10, MAX(B2386 - E2386/Inputs!$B$5 - Inputs!$B$8, 0) * I2386, 0)</f>
        <v>5759.2986728256465</v>
      </c>
      <c r="M2386" s="2">
        <f t="shared" si="446"/>
        <v>1534.526769048121</v>
      </c>
      <c r="N2386" s="3" t="str">
        <f t="shared" si="447"/>
        <v>Discharge</v>
      </c>
      <c r="O2386" s="3" t="str">
        <f t="shared" si="455"/>
        <v>Charge</v>
      </c>
      <c r="P2386" s="2">
        <f t="shared" si="448"/>
        <v>170</v>
      </c>
      <c r="Q2386" s="2">
        <f t="shared" si="449"/>
        <v>0</v>
      </c>
      <c r="R2386" s="2">
        <f t="shared" si="450"/>
        <v>0</v>
      </c>
      <c r="S2386" s="2">
        <f t="shared" si="451"/>
        <v>-14719.42747191916</v>
      </c>
      <c r="T2386" s="2">
        <f t="shared" si="452"/>
        <v>0</v>
      </c>
      <c r="U2386" s="2">
        <f>IF(O2386="Reg", R2386 * Inputs!$B$7, 0)</f>
        <v>0</v>
      </c>
      <c r="V2386" s="2">
        <f>MAX(F2386 + P2386*Inputs!$B$15 - (Q2386/Inputs!$B$16) - U2386, 0)</f>
        <v>340</v>
      </c>
    </row>
    <row r="2387" spans="1:22" x14ac:dyDescent="0.3">
      <c r="A2387" s="1">
        <v>46122.375</v>
      </c>
      <c r="B2387" s="2">
        <v>0.48879917097747172</v>
      </c>
      <c r="C2387" s="2">
        <v>4.6433744343325394</v>
      </c>
      <c r="D2387" s="2">
        <f t="shared" si="444"/>
        <v>35.748908248603428</v>
      </c>
      <c r="E2387" s="2">
        <f t="shared" si="445"/>
        <v>22.460666708055911</v>
      </c>
      <c r="F2387" s="2">
        <f t="shared" si="453"/>
        <v>340</v>
      </c>
      <c r="G2387" s="2">
        <f t="shared" si="454"/>
        <v>170</v>
      </c>
      <c r="H2387" s="2">
        <f>MIN(Inputs!$B$2, (Inputs!$B$14 - F2387)/Inputs!$B$15)</f>
        <v>0</v>
      </c>
      <c r="I2387" s="2">
        <f>MAX(MIN(Inputs!$B$2, F2387*Inputs!$B$16, Inputs!$B$14*Inputs!$B$4 - G2387), 0)</f>
        <v>170</v>
      </c>
      <c r="J2387" s="2">
        <f>MAX(MIN(Inputs!$B$2, F2387*Inputs!$B$16, (Inputs!$B$14-F2387)/Inputs!$B$15)*Inputs!$B$9, 0)</f>
        <v>0</v>
      </c>
      <c r="K2387" s="2">
        <f>MAX(E2387*Inputs!$B$5 - B2387 - Inputs!$B$8, 0) * H2387</f>
        <v>0</v>
      </c>
      <c r="L2387" s="2">
        <f>IF(B2387 &gt;= D2387*Inputs!$B$10, MAX(B2387 - E2387/Inputs!$B$5 - Inputs!$B$8, 0) * I2387, 0)</f>
        <v>0</v>
      </c>
      <c r="M2387" s="2">
        <f t="shared" si="446"/>
        <v>0</v>
      </c>
      <c r="N2387" s="3" t="str">
        <f t="shared" si="447"/>
        <v>Idle</v>
      </c>
      <c r="O2387" s="3" t="str">
        <f t="shared" si="455"/>
        <v>Idle</v>
      </c>
      <c r="P2387" s="2">
        <f t="shared" si="448"/>
        <v>0</v>
      </c>
      <c r="Q2387" s="2">
        <f t="shared" si="449"/>
        <v>0</v>
      </c>
      <c r="R2387" s="2">
        <f t="shared" si="450"/>
        <v>0</v>
      </c>
      <c r="S2387" s="2">
        <f t="shared" si="451"/>
        <v>0</v>
      </c>
      <c r="T2387" s="2">
        <f t="shared" si="452"/>
        <v>0</v>
      </c>
      <c r="U2387" s="2">
        <f>IF(O2387="Reg", R2387 * Inputs!$B$7, 0)</f>
        <v>0</v>
      </c>
      <c r="V2387" s="2">
        <f>MAX(F2387 + P2387*Inputs!$B$15 - (Q2387/Inputs!$B$16) - U2387, 0)</f>
        <v>340</v>
      </c>
    </row>
    <row r="2388" spans="1:22" x14ac:dyDescent="0.3">
      <c r="A2388" s="1">
        <v>46122.416666666657</v>
      </c>
      <c r="B2388" s="2">
        <v>6.0328023788920389</v>
      </c>
      <c r="C2388" s="2">
        <v>10.371063446246129</v>
      </c>
      <c r="D2388" s="2">
        <f t="shared" si="444"/>
        <v>35.748908248603428</v>
      </c>
      <c r="E2388" s="2">
        <f t="shared" si="445"/>
        <v>32.517444062223589</v>
      </c>
      <c r="F2388" s="2">
        <f t="shared" si="453"/>
        <v>340</v>
      </c>
      <c r="G2388" s="2">
        <f t="shared" si="454"/>
        <v>170</v>
      </c>
      <c r="H2388" s="2">
        <f>MIN(Inputs!$B$2, (Inputs!$B$14 - F2388)/Inputs!$B$15)</f>
        <v>0</v>
      </c>
      <c r="I2388" s="2">
        <f>MAX(MIN(Inputs!$B$2, F2388*Inputs!$B$16, Inputs!$B$14*Inputs!$B$4 - G2388), 0)</f>
        <v>170</v>
      </c>
      <c r="J2388" s="2">
        <f>MAX(MIN(Inputs!$B$2, F2388*Inputs!$B$16, (Inputs!$B$14-F2388)/Inputs!$B$15)*Inputs!$B$9, 0)</f>
        <v>0</v>
      </c>
      <c r="K2388" s="2">
        <f>MAX(E2388*Inputs!$B$5 - B2388 - Inputs!$B$8, 0) * H2388</f>
        <v>0</v>
      </c>
      <c r="L2388" s="2">
        <f>IF(B2388 &gt;= D2388*Inputs!$B$10, MAX(B2388 - E2388/Inputs!$B$5 - Inputs!$B$8, 0) * I2388, 0)</f>
        <v>0</v>
      </c>
      <c r="M2388" s="2">
        <f t="shared" si="446"/>
        <v>0</v>
      </c>
      <c r="N2388" s="3" t="str">
        <f t="shared" si="447"/>
        <v>Idle</v>
      </c>
      <c r="O2388" s="3" t="str">
        <f t="shared" si="455"/>
        <v>Idle</v>
      </c>
      <c r="P2388" s="2">
        <f t="shared" si="448"/>
        <v>0</v>
      </c>
      <c r="Q2388" s="2">
        <f t="shared" si="449"/>
        <v>0</v>
      </c>
      <c r="R2388" s="2">
        <f t="shared" si="450"/>
        <v>0</v>
      </c>
      <c r="S2388" s="2">
        <f t="shared" si="451"/>
        <v>0</v>
      </c>
      <c r="T2388" s="2">
        <f t="shared" si="452"/>
        <v>0</v>
      </c>
      <c r="U2388" s="2">
        <f>IF(O2388="Reg", R2388 * Inputs!$B$7, 0)</f>
        <v>0</v>
      </c>
      <c r="V2388" s="2">
        <f>MAX(F2388 + P2388*Inputs!$B$15 - (Q2388/Inputs!$B$16) - U2388, 0)</f>
        <v>340</v>
      </c>
    </row>
    <row r="2389" spans="1:22" x14ac:dyDescent="0.3">
      <c r="A2389" s="1">
        <v>46122.458333333343</v>
      </c>
      <c r="B2389" s="2">
        <v>15.2091785519245</v>
      </c>
      <c r="C2389" s="2">
        <v>10.24738558251803</v>
      </c>
      <c r="D2389" s="2">
        <f t="shared" si="444"/>
        <v>35.748908248603428</v>
      </c>
      <c r="E2389" s="2">
        <f t="shared" si="445"/>
        <v>42.8523727052048</v>
      </c>
      <c r="F2389" s="2">
        <f t="shared" si="453"/>
        <v>340</v>
      </c>
      <c r="G2389" s="2">
        <f t="shared" si="454"/>
        <v>170</v>
      </c>
      <c r="H2389" s="2">
        <f>MIN(Inputs!$B$2, (Inputs!$B$14 - F2389)/Inputs!$B$15)</f>
        <v>0</v>
      </c>
      <c r="I2389" s="2">
        <f>MAX(MIN(Inputs!$B$2, F2389*Inputs!$B$16, Inputs!$B$14*Inputs!$B$4 - G2389), 0)</f>
        <v>170</v>
      </c>
      <c r="J2389" s="2">
        <f>MAX(MIN(Inputs!$B$2, F2389*Inputs!$B$16, (Inputs!$B$14-F2389)/Inputs!$B$15)*Inputs!$B$9, 0)</f>
        <v>0</v>
      </c>
      <c r="K2389" s="2">
        <f>MAX(E2389*Inputs!$B$5 - B2389 - Inputs!$B$8, 0) * H2389</f>
        <v>0</v>
      </c>
      <c r="L2389" s="2">
        <f>IF(B2389 &gt;= D2389*Inputs!$B$10, MAX(B2389 - E2389/Inputs!$B$5 - Inputs!$B$8, 0) * I2389, 0)</f>
        <v>0</v>
      </c>
      <c r="M2389" s="2">
        <f t="shared" si="446"/>
        <v>0</v>
      </c>
      <c r="N2389" s="3" t="str">
        <f t="shared" si="447"/>
        <v>Idle</v>
      </c>
      <c r="O2389" s="3" t="str">
        <f t="shared" si="455"/>
        <v>Idle</v>
      </c>
      <c r="P2389" s="2">
        <f t="shared" si="448"/>
        <v>0</v>
      </c>
      <c r="Q2389" s="2">
        <f t="shared" si="449"/>
        <v>0</v>
      </c>
      <c r="R2389" s="2">
        <f t="shared" si="450"/>
        <v>0</v>
      </c>
      <c r="S2389" s="2">
        <f t="shared" si="451"/>
        <v>0</v>
      </c>
      <c r="T2389" s="2">
        <f t="shared" si="452"/>
        <v>0</v>
      </c>
      <c r="U2389" s="2">
        <f>IF(O2389="Reg", R2389 * Inputs!$B$7, 0)</f>
        <v>0</v>
      </c>
      <c r="V2389" s="2">
        <f>MAX(F2389 + P2389*Inputs!$B$15 - (Q2389/Inputs!$B$16) - U2389, 0)</f>
        <v>340</v>
      </c>
    </row>
    <row r="2390" spans="1:22" x14ac:dyDescent="0.3">
      <c r="A2390" s="1">
        <v>46122.5</v>
      </c>
      <c r="B2390" s="2">
        <v>29.01485615812237</v>
      </c>
      <c r="C2390" s="2">
        <v>3.196916141485727</v>
      </c>
      <c r="D2390" s="2">
        <f t="shared" si="444"/>
        <v>35.748908248603428</v>
      </c>
      <c r="E2390" s="2">
        <f t="shared" si="445"/>
        <v>51.759807759685145</v>
      </c>
      <c r="F2390" s="2">
        <f t="shared" si="453"/>
        <v>340</v>
      </c>
      <c r="G2390" s="2">
        <f t="shared" si="454"/>
        <v>170</v>
      </c>
      <c r="H2390" s="2">
        <f>MIN(Inputs!$B$2, (Inputs!$B$14 - F2390)/Inputs!$B$15)</f>
        <v>0</v>
      </c>
      <c r="I2390" s="2">
        <f>MAX(MIN(Inputs!$B$2, F2390*Inputs!$B$16, Inputs!$B$14*Inputs!$B$4 - G2390), 0)</f>
        <v>170</v>
      </c>
      <c r="J2390" s="2">
        <f>MAX(MIN(Inputs!$B$2, F2390*Inputs!$B$16, (Inputs!$B$14-F2390)/Inputs!$B$15)*Inputs!$B$9, 0)</f>
        <v>0</v>
      </c>
      <c r="K2390" s="2">
        <f>MAX(E2390*Inputs!$B$5 - B2390 - Inputs!$B$8, 0) * H2390</f>
        <v>0</v>
      </c>
      <c r="L2390" s="2">
        <f>IF(B2390 &gt;= D2390*Inputs!$B$10, MAX(B2390 - E2390/Inputs!$B$5 - Inputs!$B$8, 0) * I2390, 0)</f>
        <v>0</v>
      </c>
      <c r="M2390" s="2">
        <f t="shared" si="446"/>
        <v>0</v>
      </c>
      <c r="N2390" s="3" t="str">
        <f t="shared" si="447"/>
        <v>Idle</v>
      </c>
      <c r="O2390" s="3" t="str">
        <f t="shared" si="455"/>
        <v>Idle</v>
      </c>
      <c r="P2390" s="2">
        <f t="shared" si="448"/>
        <v>0</v>
      </c>
      <c r="Q2390" s="2">
        <f t="shared" si="449"/>
        <v>0</v>
      </c>
      <c r="R2390" s="2">
        <f t="shared" si="450"/>
        <v>0</v>
      </c>
      <c r="S2390" s="2">
        <f t="shared" si="451"/>
        <v>0</v>
      </c>
      <c r="T2390" s="2">
        <f t="shared" si="452"/>
        <v>0</v>
      </c>
      <c r="U2390" s="2">
        <f>IF(O2390="Reg", R2390 * Inputs!$B$7, 0)</f>
        <v>0</v>
      </c>
      <c r="V2390" s="2">
        <f>MAX(F2390 + P2390*Inputs!$B$15 - (Q2390/Inputs!$B$16) - U2390, 0)</f>
        <v>340</v>
      </c>
    </row>
    <row r="2391" spans="1:22" x14ac:dyDescent="0.3">
      <c r="A2391" s="1">
        <v>46122.541666666657</v>
      </c>
      <c r="B2391" s="2">
        <v>35.360555430051797</v>
      </c>
      <c r="C2391" s="2">
        <v>21.301446493883478</v>
      </c>
      <c r="D2391" s="2">
        <f t="shared" si="444"/>
        <v>35.748908248603428</v>
      </c>
      <c r="E2391" s="2">
        <f t="shared" si="445"/>
        <v>58.867276914156712</v>
      </c>
      <c r="F2391" s="2">
        <f t="shared" si="453"/>
        <v>340</v>
      </c>
      <c r="G2391" s="2">
        <f t="shared" si="454"/>
        <v>170</v>
      </c>
      <c r="H2391" s="2">
        <f>MIN(Inputs!$B$2, (Inputs!$B$14 - F2391)/Inputs!$B$15)</f>
        <v>0</v>
      </c>
      <c r="I2391" s="2">
        <f>MAX(MIN(Inputs!$B$2, F2391*Inputs!$B$16, Inputs!$B$14*Inputs!$B$4 - G2391), 0)</f>
        <v>170</v>
      </c>
      <c r="J2391" s="2">
        <f>MAX(MIN(Inputs!$B$2, F2391*Inputs!$B$16, (Inputs!$B$14-F2391)/Inputs!$B$15)*Inputs!$B$9, 0)</f>
        <v>0</v>
      </c>
      <c r="K2391" s="2">
        <f>MAX(E2391*Inputs!$B$5 - B2391 - Inputs!$B$8, 0) * H2391</f>
        <v>0</v>
      </c>
      <c r="L2391" s="2">
        <f>IF(B2391 &gt;= D2391*Inputs!$B$10, MAX(B2391 - E2391/Inputs!$B$5 - Inputs!$B$8, 0) * I2391, 0)</f>
        <v>0</v>
      </c>
      <c r="M2391" s="2">
        <f t="shared" si="446"/>
        <v>0</v>
      </c>
      <c r="N2391" s="3" t="str">
        <f t="shared" si="447"/>
        <v>Idle</v>
      </c>
      <c r="O2391" s="3" t="str">
        <f t="shared" si="455"/>
        <v>Idle</v>
      </c>
      <c r="P2391" s="2">
        <f t="shared" si="448"/>
        <v>0</v>
      </c>
      <c r="Q2391" s="2">
        <f t="shared" si="449"/>
        <v>0</v>
      </c>
      <c r="R2391" s="2">
        <f t="shared" si="450"/>
        <v>0</v>
      </c>
      <c r="S2391" s="2">
        <f t="shared" si="451"/>
        <v>0</v>
      </c>
      <c r="T2391" s="2">
        <f t="shared" si="452"/>
        <v>0</v>
      </c>
      <c r="U2391" s="2">
        <f>IF(O2391="Reg", R2391 * Inputs!$B$7, 0)</f>
        <v>0</v>
      </c>
      <c r="V2391" s="2">
        <f>MAX(F2391 + P2391*Inputs!$B$15 - (Q2391/Inputs!$B$16) - U2391, 0)</f>
        <v>340</v>
      </c>
    </row>
    <row r="2392" spans="1:22" x14ac:dyDescent="0.3">
      <c r="A2392" s="1">
        <v>46122.583333333343</v>
      </c>
      <c r="B2392" s="2">
        <v>48.657808558367293</v>
      </c>
      <c r="C2392" s="2">
        <v>25.73606496200907</v>
      </c>
      <c r="D2392" s="2">
        <f t="shared" si="444"/>
        <v>35.748908248603428</v>
      </c>
      <c r="E2392" s="2">
        <f t="shared" si="445"/>
        <v>66.581966711037452</v>
      </c>
      <c r="F2392" s="2">
        <f t="shared" si="453"/>
        <v>340</v>
      </c>
      <c r="G2392" s="2">
        <f t="shared" si="454"/>
        <v>170</v>
      </c>
      <c r="H2392" s="2">
        <f>MIN(Inputs!$B$2, (Inputs!$B$14 - F2392)/Inputs!$B$15)</f>
        <v>0</v>
      </c>
      <c r="I2392" s="2">
        <f>MAX(MIN(Inputs!$B$2, F2392*Inputs!$B$16, Inputs!$B$14*Inputs!$B$4 - G2392), 0)</f>
        <v>170</v>
      </c>
      <c r="J2392" s="2">
        <f>MAX(MIN(Inputs!$B$2, F2392*Inputs!$B$16, (Inputs!$B$14-F2392)/Inputs!$B$15)*Inputs!$B$9, 0)</f>
        <v>0</v>
      </c>
      <c r="K2392" s="2">
        <f>MAX(E2392*Inputs!$B$5 - B2392 - Inputs!$B$8, 0) * H2392</f>
        <v>0</v>
      </c>
      <c r="L2392" s="2">
        <f>IF(B2392 &gt;= D2392*Inputs!$B$10, MAX(B2392 - E2392/Inputs!$B$5 - Inputs!$B$8, 0) * I2392, 0)</f>
        <v>0</v>
      </c>
      <c r="M2392" s="2">
        <f t="shared" si="446"/>
        <v>0</v>
      </c>
      <c r="N2392" s="3" t="str">
        <f t="shared" si="447"/>
        <v>Idle</v>
      </c>
      <c r="O2392" s="3" t="str">
        <f t="shared" si="455"/>
        <v>Idle</v>
      </c>
      <c r="P2392" s="2">
        <f t="shared" si="448"/>
        <v>0</v>
      </c>
      <c r="Q2392" s="2">
        <f t="shared" si="449"/>
        <v>0</v>
      </c>
      <c r="R2392" s="2">
        <f t="shared" si="450"/>
        <v>0</v>
      </c>
      <c r="S2392" s="2">
        <f t="shared" si="451"/>
        <v>0</v>
      </c>
      <c r="T2392" s="2">
        <f t="shared" si="452"/>
        <v>0</v>
      </c>
      <c r="U2392" s="2">
        <f>IF(O2392="Reg", R2392 * Inputs!$B$7, 0)</f>
        <v>0</v>
      </c>
      <c r="V2392" s="2">
        <f>MAX(F2392 + P2392*Inputs!$B$15 - (Q2392/Inputs!$B$16) - U2392, 0)</f>
        <v>340</v>
      </c>
    </row>
    <row r="2393" spans="1:22" x14ac:dyDescent="0.3">
      <c r="A2393" s="1">
        <v>46122.625</v>
      </c>
      <c r="B2393" s="2">
        <v>60.829463295983551</v>
      </c>
      <c r="C2393" s="2">
        <v>6.075863022680994</v>
      </c>
      <c r="D2393" s="2">
        <f t="shared" si="444"/>
        <v>35.748908248603428</v>
      </c>
      <c r="E2393" s="2">
        <f t="shared" si="445"/>
        <v>69.330876475388195</v>
      </c>
      <c r="F2393" s="2">
        <f t="shared" si="453"/>
        <v>340</v>
      </c>
      <c r="G2393" s="2">
        <f t="shared" si="454"/>
        <v>170</v>
      </c>
      <c r="H2393" s="2">
        <f>MIN(Inputs!$B$2, (Inputs!$B$14 - F2393)/Inputs!$B$15)</f>
        <v>0</v>
      </c>
      <c r="I2393" s="2">
        <f>MAX(MIN(Inputs!$B$2, F2393*Inputs!$B$16, Inputs!$B$14*Inputs!$B$4 - G2393), 0)</f>
        <v>170</v>
      </c>
      <c r="J2393" s="2">
        <f>MAX(MIN(Inputs!$B$2, F2393*Inputs!$B$16, (Inputs!$B$14-F2393)/Inputs!$B$15)*Inputs!$B$9, 0)</f>
        <v>0</v>
      </c>
      <c r="K2393" s="2">
        <f>MAX(E2393*Inputs!$B$5 - B2393 - Inputs!$B$8, 0) * H2393</f>
        <v>0</v>
      </c>
      <c r="L2393" s="2">
        <f>IF(B2393 &gt;= D2393*Inputs!$B$10, MAX(B2393 - E2393/Inputs!$B$5 - Inputs!$B$8, 0) * I2393, 0)</f>
        <v>0</v>
      </c>
      <c r="M2393" s="2">
        <f t="shared" si="446"/>
        <v>0</v>
      </c>
      <c r="N2393" s="3" t="str">
        <f t="shared" si="447"/>
        <v>Idle</v>
      </c>
      <c r="O2393" s="3" t="str">
        <f t="shared" si="455"/>
        <v>Idle</v>
      </c>
      <c r="P2393" s="2">
        <f t="shared" si="448"/>
        <v>0</v>
      </c>
      <c r="Q2393" s="2">
        <f t="shared" si="449"/>
        <v>0</v>
      </c>
      <c r="R2393" s="2">
        <f t="shared" si="450"/>
        <v>0</v>
      </c>
      <c r="S2393" s="2">
        <f t="shared" si="451"/>
        <v>0</v>
      </c>
      <c r="T2393" s="2">
        <f t="shared" si="452"/>
        <v>0</v>
      </c>
      <c r="U2393" s="2">
        <f>IF(O2393="Reg", R2393 * Inputs!$B$7, 0)</f>
        <v>0</v>
      </c>
      <c r="V2393" s="2">
        <f>MAX(F2393 + P2393*Inputs!$B$15 - (Q2393/Inputs!$B$16) - U2393, 0)</f>
        <v>340</v>
      </c>
    </row>
    <row r="2394" spans="1:22" x14ac:dyDescent="0.3">
      <c r="A2394" s="1">
        <v>46122.666666666657</v>
      </c>
      <c r="B2394" s="2">
        <v>68.042374236779295</v>
      </c>
      <c r="C2394" s="2">
        <v>3.6090576462883459</v>
      </c>
      <c r="D2394" s="2">
        <f t="shared" si="444"/>
        <v>35.748908248603428</v>
      </c>
      <c r="E2394" s="2">
        <f t="shared" si="445"/>
        <v>69.508634285194361</v>
      </c>
      <c r="F2394" s="2">
        <f t="shared" si="453"/>
        <v>340</v>
      </c>
      <c r="G2394" s="2">
        <f t="shared" si="454"/>
        <v>170</v>
      </c>
      <c r="H2394" s="2">
        <f>MIN(Inputs!$B$2, (Inputs!$B$14 - F2394)/Inputs!$B$15)</f>
        <v>0</v>
      </c>
      <c r="I2394" s="2">
        <f>MAX(MIN(Inputs!$B$2, F2394*Inputs!$B$16, Inputs!$B$14*Inputs!$B$4 - G2394), 0)</f>
        <v>170</v>
      </c>
      <c r="J2394" s="2">
        <f>MAX(MIN(Inputs!$B$2, F2394*Inputs!$B$16, (Inputs!$B$14-F2394)/Inputs!$B$15)*Inputs!$B$9, 0)</f>
        <v>0</v>
      </c>
      <c r="K2394" s="2">
        <f>MAX(E2394*Inputs!$B$5 - B2394 - Inputs!$B$8, 0) * H2394</f>
        <v>0</v>
      </c>
      <c r="L2394" s="2">
        <f>IF(B2394 &gt;= D2394*Inputs!$B$10, MAX(B2394 - E2394/Inputs!$B$5 - Inputs!$B$8, 0) * I2394, 0)</f>
        <v>0</v>
      </c>
      <c r="M2394" s="2">
        <f t="shared" si="446"/>
        <v>0</v>
      </c>
      <c r="N2394" s="3" t="str">
        <f t="shared" si="447"/>
        <v>Idle</v>
      </c>
      <c r="O2394" s="3" t="str">
        <f t="shared" si="455"/>
        <v>Idle</v>
      </c>
      <c r="P2394" s="2">
        <f t="shared" si="448"/>
        <v>0</v>
      </c>
      <c r="Q2394" s="2">
        <f t="shared" si="449"/>
        <v>0</v>
      </c>
      <c r="R2394" s="2">
        <f t="shared" si="450"/>
        <v>0</v>
      </c>
      <c r="S2394" s="2">
        <f t="shared" si="451"/>
        <v>0</v>
      </c>
      <c r="T2394" s="2">
        <f t="shared" si="452"/>
        <v>0</v>
      </c>
      <c r="U2394" s="2">
        <f>IF(O2394="Reg", R2394 * Inputs!$B$7, 0)</f>
        <v>0</v>
      </c>
      <c r="V2394" s="2">
        <f>MAX(F2394 + P2394*Inputs!$B$15 - (Q2394/Inputs!$B$16) - U2394, 0)</f>
        <v>340</v>
      </c>
    </row>
    <row r="2395" spans="1:22" x14ac:dyDescent="0.3">
      <c r="A2395" s="1">
        <v>46122.708333333343</v>
      </c>
      <c r="B2395" s="2">
        <v>68.653788878806566</v>
      </c>
      <c r="C2395" s="2">
        <v>16.520657263134868</v>
      </c>
      <c r="D2395" s="2">
        <f t="shared" si="444"/>
        <v>35.748908248603428</v>
      </c>
      <c r="E2395" s="2">
        <f t="shared" si="445"/>
        <v>66.377443366926997</v>
      </c>
      <c r="F2395" s="2">
        <f t="shared" si="453"/>
        <v>340</v>
      </c>
      <c r="G2395" s="2">
        <f t="shared" si="454"/>
        <v>170</v>
      </c>
      <c r="H2395" s="2">
        <f>MIN(Inputs!$B$2, (Inputs!$B$14 - F2395)/Inputs!$B$15)</f>
        <v>0</v>
      </c>
      <c r="I2395" s="2">
        <f>MAX(MIN(Inputs!$B$2, F2395*Inputs!$B$16, Inputs!$B$14*Inputs!$B$4 - G2395), 0)</f>
        <v>170</v>
      </c>
      <c r="J2395" s="2">
        <f>MAX(MIN(Inputs!$B$2, F2395*Inputs!$B$16, (Inputs!$B$14-F2395)/Inputs!$B$15)*Inputs!$B$9, 0)</f>
        <v>0</v>
      </c>
      <c r="K2395" s="2">
        <f>MAX(E2395*Inputs!$B$5 - B2395 - Inputs!$B$8, 0) * H2395</f>
        <v>0</v>
      </c>
      <c r="L2395" s="2">
        <f>IF(B2395 &gt;= D2395*Inputs!$B$10, MAX(B2395 - E2395/Inputs!$B$5 - Inputs!$B$8, 0) * I2395, 0)</f>
        <v>0</v>
      </c>
      <c r="M2395" s="2">
        <f t="shared" si="446"/>
        <v>0</v>
      </c>
      <c r="N2395" s="3" t="str">
        <f t="shared" si="447"/>
        <v>Idle</v>
      </c>
      <c r="O2395" s="3" t="str">
        <f t="shared" si="455"/>
        <v>Idle</v>
      </c>
      <c r="P2395" s="2">
        <f t="shared" si="448"/>
        <v>0</v>
      </c>
      <c r="Q2395" s="2">
        <f t="shared" si="449"/>
        <v>0</v>
      </c>
      <c r="R2395" s="2">
        <f t="shared" si="450"/>
        <v>0</v>
      </c>
      <c r="S2395" s="2">
        <f t="shared" si="451"/>
        <v>0</v>
      </c>
      <c r="T2395" s="2">
        <f t="shared" si="452"/>
        <v>0</v>
      </c>
      <c r="U2395" s="2">
        <f>IF(O2395="Reg", R2395 * Inputs!$B$7, 0)</f>
        <v>0</v>
      </c>
      <c r="V2395" s="2">
        <f>MAX(F2395 + P2395*Inputs!$B$15 - (Q2395/Inputs!$B$16) - U2395, 0)</f>
        <v>340</v>
      </c>
    </row>
    <row r="2396" spans="1:22" x14ac:dyDescent="0.3">
      <c r="A2396" s="1">
        <v>46122.75</v>
      </c>
      <c r="B2396" s="2">
        <v>71.659671084951754</v>
      </c>
      <c r="C2396" s="2">
        <v>4.4003194502677214</v>
      </c>
      <c r="D2396" s="2">
        <f t="shared" si="444"/>
        <v>35.748908248603428</v>
      </c>
      <c r="E2396" s="2">
        <f t="shared" si="445"/>
        <v>62.302807529474784</v>
      </c>
      <c r="F2396" s="2">
        <f t="shared" si="453"/>
        <v>340</v>
      </c>
      <c r="G2396" s="2">
        <f t="shared" si="454"/>
        <v>170</v>
      </c>
      <c r="H2396" s="2">
        <f>MIN(Inputs!$B$2, (Inputs!$B$14 - F2396)/Inputs!$B$15)</f>
        <v>0</v>
      </c>
      <c r="I2396" s="2">
        <f>MAX(MIN(Inputs!$B$2, F2396*Inputs!$B$16, Inputs!$B$14*Inputs!$B$4 - G2396), 0)</f>
        <v>170</v>
      </c>
      <c r="J2396" s="2">
        <f>MAX(MIN(Inputs!$B$2, F2396*Inputs!$B$16, (Inputs!$B$14-F2396)/Inputs!$B$15)*Inputs!$B$9, 0)</f>
        <v>0</v>
      </c>
      <c r="K2396" s="2">
        <f>MAX(E2396*Inputs!$B$5 - B2396 - Inputs!$B$8, 0) * H2396</f>
        <v>0</v>
      </c>
      <c r="L2396" s="2">
        <f>IF(B2396 &gt;= D2396*Inputs!$B$10, MAX(B2396 - E2396/Inputs!$B$5 - Inputs!$B$8, 0) * I2396, 0)</f>
        <v>0</v>
      </c>
      <c r="M2396" s="2">
        <f t="shared" si="446"/>
        <v>0</v>
      </c>
      <c r="N2396" s="3" t="str">
        <f t="shared" si="447"/>
        <v>Idle</v>
      </c>
      <c r="O2396" s="3" t="str">
        <f t="shared" si="455"/>
        <v>Idle</v>
      </c>
      <c r="P2396" s="2">
        <f t="shared" si="448"/>
        <v>0</v>
      </c>
      <c r="Q2396" s="2">
        <f t="shared" si="449"/>
        <v>0</v>
      </c>
      <c r="R2396" s="2">
        <f t="shared" si="450"/>
        <v>0</v>
      </c>
      <c r="S2396" s="2">
        <f t="shared" si="451"/>
        <v>0</v>
      </c>
      <c r="T2396" s="2">
        <f t="shared" si="452"/>
        <v>0</v>
      </c>
      <c r="U2396" s="2">
        <f>IF(O2396="Reg", R2396 * Inputs!$B$7, 0)</f>
        <v>0</v>
      </c>
      <c r="V2396" s="2">
        <f>MAX(F2396 + P2396*Inputs!$B$15 - (Q2396/Inputs!$B$16) - U2396, 0)</f>
        <v>340</v>
      </c>
    </row>
    <row r="2397" spans="1:22" x14ac:dyDescent="0.3">
      <c r="A2397" s="1">
        <v>46122.791666666657</v>
      </c>
      <c r="B2397" s="2">
        <v>81.64869421133622</v>
      </c>
      <c r="C2397" s="2">
        <v>15.08809886389133</v>
      </c>
      <c r="D2397" s="2">
        <f t="shared" si="444"/>
        <v>35.748908248603428</v>
      </c>
      <c r="E2397" s="2">
        <f t="shared" si="445"/>
        <v>54.457613114571167</v>
      </c>
      <c r="F2397" s="2">
        <f t="shared" si="453"/>
        <v>340</v>
      </c>
      <c r="G2397" s="2">
        <f t="shared" si="454"/>
        <v>170</v>
      </c>
      <c r="H2397" s="2">
        <f>MIN(Inputs!$B$2, (Inputs!$B$14 - F2397)/Inputs!$B$15)</f>
        <v>0</v>
      </c>
      <c r="I2397" s="2">
        <f>MAX(MIN(Inputs!$B$2, F2397*Inputs!$B$16, Inputs!$B$14*Inputs!$B$4 - G2397), 0)</f>
        <v>170</v>
      </c>
      <c r="J2397" s="2">
        <f>MAX(MIN(Inputs!$B$2, F2397*Inputs!$B$16, (Inputs!$B$14-F2397)/Inputs!$B$15)*Inputs!$B$9, 0)</f>
        <v>0</v>
      </c>
      <c r="K2397" s="2">
        <f>MAX(E2397*Inputs!$B$5 - B2397 - Inputs!$B$8, 0) * H2397</f>
        <v>0</v>
      </c>
      <c r="L2397" s="2">
        <f>IF(B2397 &gt;= D2397*Inputs!$B$10, MAX(B2397 - E2397/Inputs!$B$5 - Inputs!$B$8, 0) * I2397, 0)</f>
        <v>0</v>
      </c>
      <c r="M2397" s="2">
        <f t="shared" si="446"/>
        <v>0</v>
      </c>
      <c r="N2397" s="3" t="str">
        <f t="shared" si="447"/>
        <v>Idle</v>
      </c>
      <c r="O2397" s="3" t="str">
        <f t="shared" si="455"/>
        <v>Idle</v>
      </c>
      <c r="P2397" s="2">
        <f t="shared" si="448"/>
        <v>0</v>
      </c>
      <c r="Q2397" s="2">
        <f t="shared" si="449"/>
        <v>0</v>
      </c>
      <c r="R2397" s="2">
        <f t="shared" si="450"/>
        <v>0</v>
      </c>
      <c r="S2397" s="2">
        <f t="shared" si="451"/>
        <v>0</v>
      </c>
      <c r="T2397" s="2">
        <f t="shared" si="452"/>
        <v>0</v>
      </c>
      <c r="U2397" s="2">
        <f>IF(O2397="Reg", R2397 * Inputs!$B$7, 0)</f>
        <v>0</v>
      </c>
      <c r="V2397" s="2">
        <f>MAX(F2397 + P2397*Inputs!$B$15 - (Q2397/Inputs!$B$16) - U2397, 0)</f>
        <v>340</v>
      </c>
    </row>
    <row r="2398" spans="1:22" x14ac:dyDescent="0.3">
      <c r="A2398" s="1">
        <v>46122.833333333343</v>
      </c>
      <c r="B2398" s="2">
        <v>65.151267144471731</v>
      </c>
      <c r="C2398" s="2">
        <v>2.4608647611830832</v>
      </c>
      <c r="D2398" s="2">
        <f t="shared" si="444"/>
        <v>35.748908248603428</v>
      </c>
      <c r="E2398" s="2">
        <f t="shared" si="445"/>
        <v>44.098476578658016</v>
      </c>
      <c r="F2398" s="2">
        <f t="shared" si="453"/>
        <v>340</v>
      </c>
      <c r="G2398" s="2">
        <f t="shared" si="454"/>
        <v>170</v>
      </c>
      <c r="H2398" s="2">
        <f>MIN(Inputs!$B$2, (Inputs!$B$14 - F2398)/Inputs!$B$15)</f>
        <v>0</v>
      </c>
      <c r="I2398" s="2">
        <f>MAX(MIN(Inputs!$B$2, F2398*Inputs!$B$16, Inputs!$B$14*Inputs!$B$4 - G2398), 0)</f>
        <v>170</v>
      </c>
      <c r="J2398" s="2">
        <f>MAX(MIN(Inputs!$B$2, F2398*Inputs!$B$16, (Inputs!$B$14-F2398)/Inputs!$B$15)*Inputs!$B$9, 0)</f>
        <v>0</v>
      </c>
      <c r="K2398" s="2">
        <f>MAX(E2398*Inputs!$B$5 - B2398 - Inputs!$B$8, 0) * H2398</f>
        <v>0</v>
      </c>
      <c r="L2398" s="2">
        <f>IF(B2398 &gt;= D2398*Inputs!$B$10, MAX(B2398 - E2398/Inputs!$B$5 - Inputs!$B$8, 0) * I2398, 0)</f>
        <v>0</v>
      </c>
      <c r="M2398" s="2">
        <f t="shared" si="446"/>
        <v>0</v>
      </c>
      <c r="N2398" s="3" t="str">
        <f t="shared" si="447"/>
        <v>Idle</v>
      </c>
      <c r="O2398" s="3" t="str">
        <f t="shared" si="455"/>
        <v>Idle</v>
      </c>
      <c r="P2398" s="2">
        <f t="shared" si="448"/>
        <v>0</v>
      </c>
      <c r="Q2398" s="2">
        <f t="shared" si="449"/>
        <v>0</v>
      </c>
      <c r="R2398" s="2">
        <f t="shared" si="450"/>
        <v>0</v>
      </c>
      <c r="S2398" s="2">
        <f t="shared" si="451"/>
        <v>0</v>
      </c>
      <c r="T2398" s="2">
        <f t="shared" si="452"/>
        <v>0</v>
      </c>
      <c r="U2398" s="2">
        <f>IF(O2398="Reg", R2398 * Inputs!$B$7, 0)</f>
        <v>0</v>
      </c>
      <c r="V2398" s="2">
        <f>MAX(F2398 + P2398*Inputs!$B$15 - (Q2398/Inputs!$B$16) - U2398, 0)</f>
        <v>340</v>
      </c>
    </row>
    <row r="2399" spans="1:22" x14ac:dyDescent="0.3">
      <c r="A2399" s="1">
        <v>46122.875</v>
      </c>
      <c r="B2399" s="2">
        <v>61.896010154820573</v>
      </c>
      <c r="C2399" s="2">
        <v>4.9411425864001819</v>
      </c>
      <c r="D2399" s="2">
        <f t="shared" si="444"/>
        <v>35.748908248603428</v>
      </c>
      <c r="E2399" s="2">
        <f t="shared" si="445"/>
        <v>34.587883534028691</v>
      </c>
      <c r="F2399" s="2">
        <f t="shared" si="453"/>
        <v>340</v>
      </c>
      <c r="G2399" s="2">
        <f t="shared" si="454"/>
        <v>170</v>
      </c>
      <c r="H2399" s="2">
        <f>MIN(Inputs!$B$2, (Inputs!$B$14 - F2399)/Inputs!$B$15)</f>
        <v>0</v>
      </c>
      <c r="I2399" s="2">
        <f>MAX(MIN(Inputs!$B$2, F2399*Inputs!$B$16, Inputs!$B$14*Inputs!$B$4 - G2399), 0)</f>
        <v>170</v>
      </c>
      <c r="J2399" s="2">
        <f>MAX(MIN(Inputs!$B$2, F2399*Inputs!$B$16, (Inputs!$B$14-F2399)/Inputs!$B$15)*Inputs!$B$9, 0)</f>
        <v>0</v>
      </c>
      <c r="K2399" s="2">
        <f>MAX(E2399*Inputs!$B$5 - B2399 - Inputs!$B$8, 0) * H2399</f>
        <v>0</v>
      </c>
      <c r="L2399" s="2">
        <f>IF(B2399 &gt;= D2399*Inputs!$B$10, MAX(B2399 - E2399/Inputs!$B$5 - Inputs!$B$8, 0) * I2399, 0)</f>
        <v>440.57149815486343</v>
      </c>
      <c r="M2399" s="2">
        <f t="shared" si="446"/>
        <v>0</v>
      </c>
      <c r="N2399" s="3" t="str">
        <f t="shared" si="447"/>
        <v>Discharge</v>
      </c>
      <c r="O2399" s="3" t="str">
        <f t="shared" si="455"/>
        <v>Discharge</v>
      </c>
      <c r="P2399" s="2">
        <f t="shared" si="448"/>
        <v>0</v>
      </c>
      <c r="Q2399" s="2">
        <f t="shared" si="449"/>
        <v>170</v>
      </c>
      <c r="R2399" s="2">
        <f t="shared" si="450"/>
        <v>0</v>
      </c>
      <c r="S2399" s="2">
        <f t="shared" si="451"/>
        <v>10522.321726319497</v>
      </c>
      <c r="T2399" s="2">
        <f t="shared" si="452"/>
        <v>0</v>
      </c>
      <c r="U2399" s="2">
        <f>IF(O2399="Reg", R2399 * Inputs!$B$7, 0)</f>
        <v>0</v>
      </c>
      <c r="V2399" s="2">
        <f>MAX(F2399 + P2399*Inputs!$B$15 - (Q2399/Inputs!$B$16) - U2399, 0)</f>
        <v>170</v>
      </c>
    </row>
    <row r="2400" spans="1:22" x14ac:dyDescent="0.3">
      <c r="A2400" s="1">
        <v>46122.916666666657</v>
      </c>
      <c r="B2400" s="2">
        <v>49.255228727175172</v>
      </c>
      <c r="C2400" s="2">
        <v>8.3253309489648704</v>
      </c>
      <c r="D2400" s="2">
        <f t="shared" si="444"/>
        <v>35.748908248603428</v>
      </c>
      <c r="E2400" s="2">
        <f t="shared" si="445"/>
        <v>25.378310129134359</v>
      </c>
      <c r="F2400" s="2">
        <f t="shared" si="453"/>
        <v>170</v>
      </c>
      <c r="G2400" s="2">
        <f t="shared" si="454"/>
        <v>340</v>
      </c>
      <c r="H2400" s="2">
        <f>MIN(Inputs!$B$2, (Inputs!$B$14 - F2400)/Inputs!$B$15)</f>
        <v>170</v>
      </c>
      <c r="I2400" s="2">
        <f>MAX(MIN(Inputs!$B$2, F2400*Inputs!$B$16, Inputs!$B$14*Inputs!$B$4 - G2400), 0)</f>
        <v>0</v>
      </c>
      <c r="J2400" s="2">
        <f>MAX(MIN(Inputs!$B$2, F2400*Inputs!$B$16, (Inputs!$B$14-F2400)/Inputs!$B$15)*Inputs!$B$9, 0)</f>
        <v>136</v>
      </c>
      <c r="K2400" s="2">
        <f>MAX(E2400*Inputs!$B$5 - B2400 - Inputs!$B$8, 0) * H2400</f>
        <v>0</v>
      </c>
      <c r="L2400" s="2">
        <f>IF(B2400 &gt;= D2400*Inputs!$B$10, MAX(B2400 - E2400/Inputs!$B$5 - Inputs!$B$8, 0) * I2400, 0)</f>
        <v>0</v>
      </c>
      <c r="M2400" s="2">
        <f t="shared" si="446"/>
        <v>1132.2450090592224</v>
      </c>
      <c r="N2400" s="3" t="str">
        <f t="shared" si="447"/>
        <v>Reg</v>
      </c>
      <c r="O2400" s="3" t="str">
        <f t="shared" si="455"/>
        <v>Discharge</v>
      </c>
      <c r="P2400" s="2">
        <f t="shared" si="448"/>
        <v>0</v>
      </c>
      <c r="Q2400" s="2">
        <f t="shared" si="449"/>
        <v>0</v>
      </c>
      <c r="R2400" s="2">
        <f t="shared" si="450"/>
        <v>0</v>
      </c>
      <c r="S2400" s="2">
        <f t="shared" si="451"/>
        <v>0</v>
      </c>
      <c r="T2400" s="2">
        <f t="shared" si="452"/>
        <v>0</v>
      </c>
      <c r="U2400" s="2">
        <f>IF(O2400="Reg", R2400 * Inputs!$B$7, 0)</f>
        <v>0</v>
      </c>
      <c r="V2400" s="2">
        <f>MAX(F2400 + P2400*Inputs!$B$15 - (Q2400/Inputs!$B$16) - U2400, 0)</f>
        <v>170</v>
      </c>
    </row>
    <row r="2401" spans="1:22" x14ac:dyDescent="0.3">
      <c r="A2401" s="1">
        <v>46122.958333333343</v>
      </c>
      <c r="B2401" s="2">
        <v>44.205973854093173</v>
      </c>
      <c r="C2401" s="2">
        <v>3.9037466505463581</v>
      </c>
      <c r="D2401" s="2">
        <f t="shared" si="444"/>
        <v>35.748908248603428</v>
      </c>
      <c r="E2401" s="2">
        <f t="shared" si="445"/>
        <v>17.169105341271827</v>
      </c>
      <c r="F2401" s="2">
        <f t="shared" si="453"/>
        <v>170</v>
      </c>
      <c r="G2401" s="2">
        <f t="shared" si="454"/>
        <v>340</v>
      </c>
      <c r="H2401" s="2">
        <f>MIN(Inputs!$B$2, (Inputs!$B$14 - F2401)/Inputs!$B$15)</f>
        <v>170</v>
      </c>
      <c r="I2401" s="2">
        <f>MAX(MIN(Inputs!$B$2, F2401*Inputs!$B$16, Inputs!$B$14*Inputs!$B$4 - G2401), 0)</f>
        <v>0</v>
      </c>
      <c r="J2401" s="2">
        <f>MAX(MIN(Inputs!$B$2, F2401*Inputs!$B$16, (Inputs!$B$14-F2401)/Inputs!$B$15)*Inputs!$B$9, 0)</f>
        <v>136</v>
      </c>
      <c r="K2401" s="2">
        <f>MAX(E2401*Inputs!$B$5 - B2401 - Inputs!$B$8, 0) * H2401</f>
        <v>0</v>
      </c>
      <c r="L2401" s="2">
        <f>IF(B2401 &gt;= D2401*Inputs!$B$10, MAX(B2401 - E2401/Inputs!$B$5 - Inputs!$B$8, 0) * I2401, 0)</f>
        <v>0</v>
      </c>
      <c r="M2401" s="2">
        <f t="shared" si="446"/>
        <v>530.90954447430465</v>
      </c>
      <c r="N2401" s="3" t="str">
        <f t="shared" si="447"/>
        <v>Reg</v>
      </c>
      <c r="O2401" s="3" t="str">
        <f t="shared" si="455"/>
        <v>Reg</v>
      </c>
      <c r="P2401" s="2">
        <f t="shared" si="448"/>
        <v>0</v>
      </c>
      <c r="Q2401" s="2">
        <f t="shared" si="449"/>
        <v>0</v>
      </c>
      <c r="R2401" s="2">
        <f t="shared" si="450"/>
        <v>136</v>
      </c>
      <c r="S2401" s="2">
        <f t="shared" si="451"/>
        <v>0</v>
      </c>
      <c r="T2401" s="2">
        <f t="shared" si="452"/>
        <v>530.90954447430465</v>
      </c>
      <c r="U2401" s="2">
        <f>IF(O2401="Reg", R2401 * Inputs!$B$7, 0)</f>
        <v>2.72</v>
      </c>
      <c r="V2401" s="2">
        <f>MAX(F2401 + P2401*Inputs!$B$15 - (Q2401/Inputs!$B$16) - U2401, 0)</f>
        <v>167.28</v>
      </c>
    </row>
    <row r="2402" spans="1:22" x14ac:dyDescent="0.3">
      <c r="A2402" s="1">
        <v>46123</v>
      </c>
      <c r="B2402" s="2">
        <v>24.588504595530139</v>
      </c>
      <c r="C2402" s="2">
        <v>14.91785464607165</v>
      </c>
      <c r="D2402" s="2">
        <f t="shared" si="444"/>
        <v>32.568595915316038</v>
      </c>
      <c r="E2402" s="2">
        <f t="shared" si="445"/>
        <v>9.8014430322562998</v>
      </c>
      <c r="F2402" s="2">
        <f t="shared" si="453"/>
        <v>167.28</v>
      </c>
      <c r="G2402" s="2">
        <f t="shared" si="454"/>
        <v>0</v>
      </c>
      <c r="H2402" s="2">
        <f>MIN(Inputs!$B$2, (Inputs!$B$14 - F2402)/Inputs!$B$15)</f>
        <v>170</v>
      </c>
      <c r="I2402" s="2">
        <f>MAX(MIN(Inputs!$B$2, F2402*Inputs!$B$16, Inputs!$B$14*Inputs!$B$4 - G2402), 0)</f>
        <v>167.28</v>
      </c>
      <c r="J2402" s="2">
        <f>MAX(MIN(Inputs!$B$2, F2402*Inputs!$B$16, (Inputs!$B$14-F2402)/Inputs!$B$15)*Inputs!$B$9, 0)</f>
        <v>133.82400000000001</v>
      </c>
      <c r="K2402" s="2">
        <f>MAX(E2402*Inputs!$B$5 - B2402 - Inputs!$B$8, 0) * H2402</f>
        <v>0</v>
      </c>
      <c r="L2402" s="2">
        <f>IF(B2402 &gt;= D2402*Inputs!$B$10, MAX(B2402 - E2402/Inputs!$B$5 - Inputs!$B$8, 0) * I2402, 0)</f>
        <v>0</v>
      </c>
      <c r="M2402" s="2">
        <f t="shared" si="446"/>
        <v>1996.3669801558926</v>
      </c>
      <c r="N2402" s="3" t="str">
        <f t="shared" si="447"/>
        <v>Reg</v>
      </c>
      <c r="O2402" s="3" t="str">
        <f t="shared" si="455"/>
        <v>Reg</v>
      </c>
      <c r="P2402" s="2">
        <f t="shared" si="448"/>
        <v>0</v>
      </c>
      <c r="Q2402" s="2">
        <f t="shared" si="449"/>
        <v>0</v>
      </c>
      <c r="R2402" s="2">
        <f t="shared" si="450"/>
        <v>133.82400000000001</v>
      </c>
      <c r="S2402" s="2">
        <f t="shared" si="451"/>
        <v>0</v>
      </c>
      <c r="T2402" s="2">
        <f t="shared" si="452"/>
        <v>1996.3669801558926</v>
      </c>
      <c r="U2402" s="2">
        <f>IF(O2402="Reg", R2402 * Inputs!$B$7, 0)</f>
        <v>2.6764800000000002</v>
      </c>
      <c r="V2402" s="2">
        <f>MAX(F2402 + P2402*Inputs!$B$15 - (Q2402/Inputs!$B$16) - U2402, 0)</f>
        <v>164.60352</v>
      </c>
    </row>
    <row r="2403" spans="1:22" x14ac:dyDescent="0.3">
      <c r="A2403" s="1">
        <v>46123.041666666657</v>
      </c>
      <c r="B2403" s="2">
        <v>19.493874995857269</v>
      </c>
      <c r="C2403" s="2">
        <v>3.855629848253034</v>
      </c>
      <c r="D2403" s="2">
        <f t="shared" si="444"/>
        <v>32.568595915316038</v>
      </c>
      <c r="E2403" s="2">
        <f t="shared" si="445"/>
        <v>5.7033589330012759</v>
      </c>
      <c r="F2403" s="2">
        <f t="shared" si="453"/>
        <v>164.60352</v>
      </c>
      <c r="G2403" s="2">
        <f t="shared" si="454"/>
        <v>0</v>
      </c>
      <c r="H2403" s="2">
        <f>MIN(Inputs!$B$2, (Inputs!$B$14 - F2403)/Inputs!$B$15)</f>
        <v>170</v>
      </c>
      <c r="I2403" s="2">
        <f>MAX(MIN(Inputs!$B$2, F2403*Inputs!$B$16, Inputs!$B$14*Inputs!$B$4 - G2403), 0)</f>
        <v>164.60352</v>
      </c>
      <c r="J2403" s="2">
        <f>MAX(MIN(Inputs!$B$2, F2403*Inputs!$B$16, (Inputs!$B$14-F2403)/Inputs!$B$15)*Inputs!$B$9, 0)</f>
        <v>131.682816</v>
      </c>
      <c r="K2403" s="2">
        <f>MAX(E2403*Inputs!$B$5 - B2403 - Inputs!$B$8, 0) * H2403</f>
        <v>0</v>
      </c>
      <c r="L2403" s="2">
        <f>IF(B2403 &gt;= D2403*Inputs!$B$10, MAX(B2403 - E2403/Inputs!$B$5 - Inputs!$B$8, 0) * I2403, 0)</f>
        <v>0</v>
      </c>
      <c r="M2403" s="2">
        <f t="shared" si="446"/>
        <v>507.72019587161219</v>
      </c>
      <c r="N2403" s="3" t="str">
        <f t="shared" si="447"/>
        <v>Reg</v>
      </c>
      <c r="O2403" s="3" t="str">
        <f t="shared" si="455"/>
        <v>Reg</v>
      </c>
      <c r="P2403" s="2">
        <f t="shared" si="448"/>
        <v>0</v>
      </c>
      <c r="Q2403" s="2">
        <f t="shared" si="449"/>
        <v>0</v>
      </c>
      <c r="R2403" s="2">
        <f t="shared" si="450"/>
        <v>131.682816</v>
      </c>
      <c r="S2403" s="2">
        <f t="shared" si="451"/>
        <v>0</v>
      </c>
      <c r="T2403" s="2">
        <f t="shared" si="452"/>
        <v>507.72019587161219</v>
      </c>
      <c r="U2403" s="2">
        <f>IF(O2403="Reg", R2403 * Inputs!$B$7, 0)</f>
        <v>2.6336563200000001</v>
      </c>
      <c r="V2403" s="2">
        <f>MAX(F2403 + P2403*Inputs!$B$15 - (Q2403/Inputs!$B$16) - U2403, 0)</f>
        <v>161.96986368</v>
      </c>
    </row>
    <row r="2404" spans="1:22" x14ac:dyDescent="0.3">
      <c r="A2404" s="1">
        <v>46123.083333333343</v>
      </c>
      <c r="B2404" s="2">
        <v>8.0877088766958458</v>
      </c>
      <c r="C2404" s="2">
        <v>1.0885197987240891</v>
      </c>
      <c r="D2404" s="2">
        <f t="shared" si="444"/>
        <v>32.568595915316038</v>
      </c>
      <c r="E2404" s="2">
        <f t="shared" si="445"/>
        <v>2.4543797670250651</v>
      </c>
      <c r="F2404" s="2">
        <f t="shared" si="453"/>
        <v>161.96986368</v>
      </c>
      <c r="G2404" s="2">
        <f t="shared" si="454"/>
        <v>0</v>
      </c>
      <c r="H2404" s="2">
        <f>MIN(Inputs!$B$2, (Inputs!$B$14 - F2404)/Inputs!$B$15)</f>
        <v>170</v>
      </c>
      <c r="I2404" s="2">
        <f>MAX(MIN(Inputs!$B$2, F2404*Inputs!$B$16, Inputs!$B$14*Inputs!$B$4 - G2404), 0)</f>
        <v>161.96986368</v>
      </c>
      <c r="J2404" s="2">
        <f>MAX(MIN(Inputs!$B$2, F2404*Inputs!$B$16, (Inputs!$B$14-F2404)/Inputs!$B$15)*Inputs!$B$9, 0)</f>
        <v>129.57589094400001</v>
      </c>
      <c r="K2404" s="2">
        <f>MAX(E2404*Inputs!$B$5 - B2404 - Inputs!$B$8, 0) * H2404</f>
        <v>0</v>
      </c>
      <c r="L2404" s="2">
        <f>IF(B2404 &gt;= D2404*Inputs!$B$10, MAX(B2404 - E2404/Inputs!$B$5 - Inputs!$B$8, 0) * I2404, 0)</f>
        <v>0</v>
      </c>
      <c r="M2404" s="2">
        <f t="shared" si="446"/>
        <v>141.04592272985741</v>
      </c>
      <c r="N2404" s="3" t="str">
        <f t="shared" si="447"/>
        <v>Reg</v>
      </c>
      <c r="O2404" s="3" t="str">
        <f t="shared" si="455"/>
        <v>Reg</v>
      </c>
      <c r="P2404" s="2">
        <f t="shared" si="448"/>
        <v>0</v>
      </c>
      <c r="Q2404" s="2">
        <f t="shared" si="449"/>
        <v>0</v>
      </c>
      <c r="R2404" s="2">
        <f t="shared" si="450"/>
        <v>129.57589094400001</v>
      </c>
      <c r="S2404" s="2">
        <f t="shared" si="451"/>
        <v>0</v>
      </c>
      <c r="T2404" s="2">
        <f t="shared" si="452"/>
        <v>141.04592272985741</v>
      </c>
      <c r="U2404" s="2">
        <f>IF(O2404="Reg", R2404 * Inputs!$B$7, 0)</f>
        <v>2.5915178188800003</v>
      </c>
      <c r="V2404" s="2">
        <f>MAX(F2404 + P2404*Inputs!$B$15 - (Q2404/Inputs!$B$16) - U2404, 0)</f>
        <v>159.37834586112001</v>
      </c>
    </row>
    <row r="2405" spans="1:22" x14ac:dyDescent="0.3">
      <c r="A2405" s="1">
        <v>46123.125</v>
      </c>
      <c r="B2405" s="2">
        <v>6.6385697254545448</v>
      </c>
      <c r="C2405" s="2">
        <v>23.64665777804974</v>
      </c>
      <c r="D2405" s="2">
        <f t="shared" si="444"/>
        <v>32.568595915316038</v>
      </c>
      <c r="E2405" s="2">
        <f t="shared" si="445"/>
        <v>1.1064282875757574</v>
      </c>
      <c r="F2405" s="2">
        <f t="shared" si="453"/>
        <v>159.37834586112001</v>
      </c>
      <c r="G2405" s="2">
        <f t="shared" si="454"/>
        <v>0</v>
      </c>
      <c r="H2405" s="2">
        <f>MIN(Inputs!$B$2, (Inputs!$B$14 - F2405)/Inputs!$B$15)</f>
        <v>170</v>
      </c>
      <c r="I2405" s="2">
        <f>MAX(MIN(Inputs!$B$2, F2405*Inputs!$B$16, Inputs!$B$14*Inputs!$B$4 - G2405), 0)</f>
        <v>159.37834586112001</v>
      </c>
      <c r="J2405" s="2">
        <f>MAX(MIN(Inputs!$B$2, F2405*Inputs!$B$16, (Inputs!$B$14-F2405)/Inputs!$B$15)*Inputs!$B$9, 0)</f>
        <v>127.50267668889602</v>
      </c>
      <c r="K2405" s="2">
        <f>MAX(E2405*Inputs!$B$5 - B2405 - Inputs!$B$8, 0) * H2405</f>
        <v>0</v>
      </c>
      <c r="L2405" s="2">
        <f>IF(B2405 &gt;= D2405*Inputs!$B$10, MAX(B2405 - E2405/Inputs!$B$5 - Inputs!$B$8, 0) * I2405, 0)</f>
        <v>0</v>
      </c>
      <c r="M2405" s="2">
        <f t="shared" si="446"/>
        <v>3015.0121614476443</v>
      </c>
      <c r="N2405" s="3" t="str">
        <f t="shared" si="447"/>
        <v>Reg</v>
      </c>
      <c r="O2405" s="3" t="str">
        <f t="shared" si="455"/>
        <v>Reg</v>
      </c>
      <c r="P2405" s="2">
        <f t="shared" si="448"/>
        <v>0</v>
      </c>
      <c r="Q2405" s="2">
        <f t="shared" si="449"/>
        <v>0</v>
      </c>
      <c r="R2405" s="2">
        <f t="shared" si="450"/>
        <v>127.50267668889602</v>
      </c>
      <c r="S2405" s="2">
        <f t="shared" si="451"/>
        <v>0</v>
      </c>
      <c r="T2405" s="2">
        <f t="shared" si="452"/>
        <v>3015.0121614476443</v>
      </c>
      <c r="U2405" s="2">
        <f>IF(O2405="Reg", R2405 * Inputs!$B$7, 0)</f>
        <v>2.5500535337779202</v>
      </c>
      <c r="V2405" s="2">
        <f>MAX(F2405 + P2405*Inputs!$B$15 - (Q2405/Inputs!$B$16) - U2405, 0)</f>
        <v>156.8282923273421</v>
      </c>
    </row>
    <row r="2406" spans="1:22" x14ac:dyDescent="0.3">
      <c r="A2406" s="1">
        <v>46123.166666666657</v>
      </c>
      <c r="B2406" s="2">
        <v>0</v>
      </c>
      <c r="C2406" s="2">
        <v>18.643321399134312</v>
      </c>
      <c r="D2406" s="2">
        <f t="shared" si="444"/>
        <v>32.568595915316038</v>
      </c>
      <c r="E2406" s="2">
        <f t="shared" si="445"/>
        <v>0</v>
      </c>
      <c r="F2406" s="2">
        <f t="shared" si="453"/>
        <v>156.8282923273421</v>
      </c>
      <c r="G2406" s="2">
        <f t="shared" si="454"/>
        <v>0</v>
      </c>
      <c r="H2406" s="2">
        <f>MIN(Inputs!$B$2, (Inputs!$B$14 - F2406)/Inputs!$B$15)</f>
        <v>170</v>
      </c>
      <c r="I2406" s="2">
        <f>MAX(MIN(Inputs!$B$2, F2406*Inputs!$B$16, Inputs!$B$14*Inputs!$B$4 - G2406), 0)</f>
        <v>156.8282923273421</v>
      </c>
      <c r="J2406" s="2">
        <f>MAX(MIN(Inputs!$B$2, F2406*Inputs!$B$16, (Inputs!$B$14-F2406)/Inputs!$B$15)*Inputs!$B$9, 0)</f>
        <v>125.46263386187368</v>
      </c>
      <c r="K2406" s="2">
        <f>MAX(E2406*Inputs!$B$5 - B2406 - Inputs!$B$8, 0) * H2406</f>
        <v>0</v>
      </c>
      <c r="L2406" s="2">
        <f>IF(B2406 &gt;= D2406*Inputs!$B$10, MAX(B2406 - E2406/Inputs!$B$5 - Inputs!$B$8, 0) * I2406, 0)</f>
        <v>0</v>
      </c>
      <c r="M2406" s="2">
        <f t="shared" si="446"/>
        <v>2339.040206668823</v>
      </c>
      <c r="N2406" s="3" t="str">
        <f t="shared" si="447"/>
        <v>Reg</v>
      </c>
      <c r="O2406" s="3" t="str">
        <f t="shared" si="455"/>
        <v>Reg</v>
      </c>
      <c r="P2406" s="2">
        <f t="shared" si="448"/>
        <v>0</v>
      </c>
      <c r="Q2406" s="2">
        <f t="shared" si="449"/>
        <v>0</v>
      </c>
      <c r="R2406" s="2">
        <f t="shared" si="450"/>
        <v>125.46263386187368</v>
      </c>
      <c r="S2406" s="2">
        <f t="shared" si="451"/>
        <v>0</v>
      </c>
      <c r="T2406" s="2">
        <f t="shared" si="452"/>
        <v>2339.040206668823</v>
      </c>
      <c r="U2406" s="2">
        <f>IF(O2406="Reg", R2406 * Inputs!$B$7, 0)</f>
        <v>2.5092526772374737</v>
      </c>
      <c r="V2406" s="2">
        <f>MAX(F2406 + P2406*Inputs!$B$15 - (Q2406/Inputs!$B$16) - U2406, 0)</f>
        <v>154.31903965010463</v>
      </c>
    </row>
    <row r="2407" spans="1:22" x14ac:dyDescent="0.3">
      <c r="A2407" s="1">
        <v>46123.208333333343</v>
      </c>
      <c r="B2407" s="2">
        <v>0</v>
      </c>
      <c r="C2407" s="2">
        <v>6.0468075494422866</v>
      </c>
      <c r="D2407" s="2">
        <f t="shared" si="444"/>
        <v>32.568595915316038</v>
      </c>
      <c r="E2407" s="2">
        <f t="shared" si="445"/>
        <v>1.1161547484037</v>
      </c>
      <c r="F2407" s="2">
        <f t="shared" si="453"/>
        <v>154.31903965010463</v>
      </c>
      <c r="G2407" s="2">
        <f t="shared" si="454"/>
        <v>0</v>
      </c>
      <c r="H2407" s="2">
        <f>MIN(Inputs!$B$2, (Inputs!$B$14 - F2407)/Inputs!$B$15)</f>
        <v>170</v>
      </c>
      <c r="I2407" s="2">
        <f>MAX(MIN(Inputs!$B$2, F2407*Inputs!$B$16, Inputs!$B$14*Inputs!$B$4 - G2407), 0)</f>
        <v>154.31903965010463</v>
      </c>
      <c r="J2407" s="2">
        <f>MAX(MIN(Inputs!$B$2, F2407*Inputs!$B$16, (Inputs!$B$14-F2407)/Inputs!$B$15)*Inputs!$B$9, 0)</f>
        <v>123.4552317200837</v>
      </c>
      <c r="K2407" s="2">
        <f>MAX(E2407*Inputs!$B$5 - B2407 - Inputs!$B$8, 0) * H2407</f>
        <v>0</v>
      </c>
      <c r="L2407" s="2">
        <f>IF(B2407 &gt;= D2407*Inputs!$B$10, MAX(B2407 - E2407/Inputs!$B$5 - Inputs!$B$8, 0) * I2407, 0)</f>
        <v>0</v>
      </c>
      <c r="M2407" s="2">
        <f t="shared" si="446"/>
        <v>746.51002718314896</v>
      </c>
      <c r="N2407" s="3" t="str">
        <f t="shared" si="447"/>
        <v>Reg</v>
      </c>
      <c r="O2407" s="3" t="str">
        <f t="shared" si="455"/>
        <v>Reg</v>
      </c>
      <c r="P2407" s="2">
        <f t="shared" si="448"/>
        <v>0</v>
      </c>
      <c r="Q2407" s="2">
        <f t="shared" si="449"/>
        <v>0</v>
      </c>
      <c r="R2407" s="2">
        <f t="shared" si="450"/>
        <v>123.4552317200837</v>
      </c>
      <c r="S2407" s="2">
        <f t="shared" si="451"/>
        <v>0</v>
      </c>
      <c r="T2407" s="2">
        <f t="shared" si="452"/>
        <v>746.51002718314896</v>
      </c>
      <c r="U2407" s="2">
        <f>IF(O2407="Reg", R2407 * Inputs!$B$7, 0)</f>
        <v>2.469104634401674</v>
      </c>
      <c r="V2407" s="2">
        <f>MAX(F2407 + P2407*Inputs!$B$15 - (Q2407/Inputs!$B$16) - U2407, 0)</f>
        <v>151.84993501570295</v>
      </c>
    </row>
    <row r="2408" spans="1:22" x14ac:dyDescent="0.3">
      <c r="A2408" s="1">
        <v>46123.25</v>
      </c>
      <c r="B2408" s="2">
        <v>0</v>
      </c>
      <c r="C2408" s="2">
        <v>17.602439176283021</v>
      </c>
      <c r="D2408" s="2">
        <f t="shared" si="444"/>
        <v>32.568595915316038</v>
      </c>
      <c r="E2408" s="2">
        <f t="shared" si="445"/>
        <v>6.3864990726703104</v>
      </c>
      <c r="F2408" s="2">
        <f t="shared" si="453"/>
        <v>151.84993501570295</v>
      </c>
      <c r="G2408" s="2">
        <f t="shared" si="454"/>
        <v>0</v>
      </c>
      <c r="H2408" s="2">
        <f>MIN(Inputs!$B$2, (Inputs!$B$14 - F2408)/Inputs!$B$15)</f>
        <v>170</v>
      </c>
      <c r="I2408" s="2">
        <f>MAX(MIN(Inputs!$B$2, F2408*Inputs!$B$16, Inputs!$B$14*Inputs!$B$4 - G2408), 0)</f>
        <v>151.84993501570295</v>
      </c>
      <c r="J2408" s="2">
        <f>MAX(MIN(Inputs!$B$2, F2408*Inputs!$B$16, (Inputs!$B$14-F2408)/Inputs!$B$15)*Inputs!$B$9, 0)</f>
        <v>121.47994801256237</v>
      </c>
      <c r="K2408" s="2">
        <f>MAX(E2408*Inputs!$B$5 - B2408 - Inputs!$B$8, 0) * H2408</f>
        <v>0</v>
      </c>
      <c r="L2408" s="2">
        <f>IF(B2408 &gt;= D2408*Inputs!$B$10, MAX(B2408 - E2408/Inputs!$B$5 - Inputs!$B$8, 0) * I2408, 0)</f>
        <v>0</v>
      </c>
      <c r="M2408" s="2">
        <f t="shared" si="446"/>
        <v>2138.3433960291527</v>
      </c>
      <c r="N2408" s="3" t="str">
        <f t="shared" si="447"/>
        <v>Reg</v>
      </c>
      <c r="O2408" s="3" t="str">
        <f t="shared" si="455"/>
        <v>Reg</v>
      </c>
      <c r="P2408" s="2">
        <f t="shared" si="448"/>
        <v>0</v>
      </c>
      <c r="Q2408" s="2">
        <f t="shared" si="449"/>
        <v>0</v>
      </c>
      <c r="R2408" s="2">
        <f t="shared" si="450"/>
        <v>121.47994801256237</v>
      </c>
      <c r="S2408" s="2">
        <f t="shared" si="451"/>
        <v>0</v>
      </c>
      <c r="T2408" s="2">
        <f t="shared" si="452"/>
        <v>2138.3433960291527</v>
      </c>
      <c r="U2408" s="2">
        <f>IF(O2408="Reg", R2408 * Inputs!$B$7, 0)</f>
        <v>2.4295989602512473</v>
      </c>
      <c r="V2408" s="2">
        <f>MAX(F2408 + P2408*Inputs!$B$15 - (Q2408/Inputs!$B$16) - U2408, 0)</f>
        <v>149.42033605545171</v>
      </c>
    </row>
    <row r="2409" spans="1:22" x14ac:dyDescent="0.3">
      <c r="A2409" s="1">
        <v>46123.291666666657</v>
      </c>
      <c r="B2409" s="2">
        <v>0</v>
      </c>
      <c r="C2409" s="2">
        <v>8.1547696774749703</v>
      </c>
      <c r="D2409" s="2">
        <f t="shared" si="444"/>
        <v>32.568595915316038</v>
      </c>
      <c r="E2409" s="2">
        <f t="shared" si="445"/>
        <v>11.79058698824644</v>
      </c>
      <c r="F2409" s="2">
        <f t="shared" si="453"/>
        <v>149.42033605545171</v>
      </c>
      <c r="G2409" s="2">
        <f t="shared" si="454"/>
        <v>0</v>
      </c>
      <c r="H2409" s="2">
        <f>MIN(Inputs!$B$2, (Inputs!$B$14 - F2409)/Inputs!$B$15)</f>
        <v>170</v>
      </c>
      <c r="I2409" s="2">
        <f>MAX(MIN(Inputs!$B$2, F2409*Inputs!$B$16, Inputs!$B$14*Inputs!$B$4 - G2409), 0)</f>
        <v>149.42033605545171</v>
      </c>
      <c r="J2409" s="2">
        <f>MAX(MIN(Inputs!$B$2, F2409*Inputs!$B$16, (Inputs!$B$14-F2409)/Inputs!$B$15)*Inputs!$B$9, 0)</f>
        <v>119.53626884436137</v>
      </c>
      <c r="K2409" s="2">
        <f>MAX(E2409*Inputs!$B$5 - B2409 - Inputs!$B$8, 0) * H2409</f>
        <v>0</v>
      </c>
      <c r="L2409" s="2">
        <f>IF(B2409 &gt;= D2409*Inputs!$B$10, MAX(B2409 - E2409/Inputs!$B$5 - Inputs!$B$8, 0) * I2409, 0)</f>
        <v>0</v>
      </c>
      <c r="M2409" s="2">
        <f t="shared" si="446"/>
        <v>974.79074053049419</v>
      </c>
      <c r="N2409" s="3" t="str">
        <f t="shared" si="447"/>
        <v>Reg</v>
      </c>
      <c r="O2409" s="3" t="str">
        <f t="shared" si="455"/>
        <v>Reg</v>
      </c>
      <c r="P2409" s="2">
        <f t="shared" si="448"/>
        <v>0</v>
      </c>
      <c r="Q2409" s="2">
        <f t="shared" si="449"/>
        <v>0</v>
      </c>
      <c r="R2409" s="2">
        <f t="shared" si="450"/>
        <v>119.53626884436137</v>
      </c>
      <c r="S2409" s="2">
        <f t="shared" si="451"/>
        <v>0</v>
      </c>
      <c r="T2409" s="2">
        <f t="shared" si="452"/>
        <v>974.79074053049419</v>
      </c>
      <c r="U2409" s="2">
        <f>IF(O2409="Reg", R2409 * Inputs!$B$7, 0)</f>
        <v>2.3907253768872274</v>
      </c>
      <c r="V2409" s="2">
        <f>MAX(F2409 + P2409*Inputs!$B$15 - (Q2409/Inputs!$B$16) - U2409, 0)</f>
        <v>147.0296106785645</v>
      </c>
    </row>
    <row r="2410" spans="1:22" x14ac:dyDescent="0.3">
      <c r="A2410" s="1">
        <v>46123.333333333343</v>
      </c>
      <c r="B2410" s="2">
        <v>0</v>
      </c>
      <c r="C2410" s="2">
        <v>18.417239600959579</v>
      </c>
      <c r="D2410" s="2">
        <f t="shared" si="444"/>
        <v>32.568595915316038</v>
      </c>
      <c r="E2410" s="2">
        <f t="shared" si="445"/>
        <v>18.292874174660525</v>
      </c>
      <c r="F2410" s="2">
        <f t="shared" si="453"/>
        <v>147.0296106785645</v>
      </c>
      <c r="G2410" s="2">
        <f t="shared" si="454"/>
        <v>0</v>
      </c>
      <c r="H2410" s="2">
        <f>MIN(Inputs!$B$2, (Inputs!$B$14 - F2410)/Inputs!$B$15)</f>
        <v>170</v>
      </c>
      <c r="I2410" s="2">
        <f>MAX(MIN(Inputs!$B$2, F2410*Inputs!$B$16, Inputs!$B$14*Inputs!$B$4 - G2410), 0)</f>
        <v>147.0296106785645</v>
      </c>
      <c r="J2410" s="2">
        <f>MAX(MIN(Inputs!$B$2, F2410*Inputs!$B$16, (Inputs!$B$14-F2410)/Inputs!$B$15)*Inputs!$B$9, 0)</f>
        <v>117.6236885428516</v>
      </c>
      <c r="K2410" s="2">
        <f>MAX(E2410*Inputs!$B$5 - B2410 - Inputs!$B$8, 0) * H2410</f>
        <v>0</v>
      </c>
      <c r="L2410" s="2">
        <f>IF(B2410 &gt;= D2410*Inputs!$B$10, MAX(B2410 - E2410/Inputs!$B$5 - Inputs!$B$8, 0) * I2410, 0)</f>
        <v>0</v>
      </c>
      <c r="M2410" s="2">
        <f t="shared" si="446"/>
        <v>2166.3036546423418</v>
      </c>
      <c r="N2410" s="3" t="str">
        <f t="shared" si="447"/>
        <v>Reg</v>
      </c>
      <c r="O2410" s="3" t="str">
        <f t="shared" si="455"/>
        <v>Reg</v>
      </c>
      <c r="P2410" s="2">
        <f t="shared" si="448"/>
        <v>0</v>
      </c>
      <c r="Q2410" s="2">
        <f t="shared" si="449"/>
        <v>0</v>
      </c>
      <c r="R2410" s="2">
        <f t="shared" si="450"/>
        <v>117.6236885428516</v>
      </c>
      <c r="S2410" s="2">
        <f t="shared" si="451"/>
        <v>0</v>
      </c>
      <c r="T2410" s="2">
        <f t="shared" si="452"/>
        <v>2166.3036546423418</v>
      </c>
      <c r="U2410" s="2">
        <f>IF(O2410="Reg", R2410 * Inputs!$B$7, 0)</f>
        <v>2.3524737708570318</v>
      </c>
      <c r="V2410" s="2">
        <f>MAX(F2410 + P2410*Inputs!$B$15 - (Q2410/Inputs!$B$16) - U2410, 0)</f>
        <v>144.67713690770745</v>
      </c>
    </row>
    <row r="2411" spans="1:22" x14ac:dyDescent="0.3">
      <c r="A2411" s="1">
        <v>46123.375</v>
      </c>
      <c r="B2411" s="2">
        <v>0</v>
      </c>
      <c r="C2411" s="2">
        <v>10.76317526532007</v>
      </c>
      <c r="D2411" s="2">
        <f t="shared" si="444"/>
        <v>32.568595915316038</v>
      </c>
      <c r="E2411" s="2">
        <f t="shared" si="445"/>
        <v>26.868305383779443</v>
      </c>
      <c r="F2411" s="2">
        <f t="shared" si="453"/>
        <v>144.67713690770745</v>
      </c>
      <c r="G2411" s="2">
        <f t="shared" si="454"/>
        <v>0</v>
      </c>
      <c r="H2411" s="2">
        <f>MIN(Inputs!$B$2, (Inputs!$B$14 - F2411)/Inputs!$B$15)</f>
        <v>170</v>
      </c>
      <c r="I2411" s="2">
        <f>MAX(MIN(Inputs!$B$2, F2411*Inputs!$B$16, Inputs!$B$14*Inputs!$B$4 - G2411), 0)</f>
        <v>144.67713690770745</v>
      </c>
      <c r="J2411" s="2">
        <f>MAX(MIN(Inputs!$B$2, F2411*Inputs!$B$16, (Inputs!$B$14-F2411)/Inputs!$B$15)*Inputs!$B$9, 0)</f>
        <v>115.74170952616596</v>
      </c>
      <c r="K2411" s="2">
        <f>MAX(E2411*Inputs!$B$5 - B2411 - Inputs!$B$8, 0) * H2411</f>
        <v>619.49848541340498</v>
      </c>
      <c r="L2411" s="2">
        <f>IF(B2411 &gt;= D2411*Inputs!$B$10, MAX(B2411 - E2411/Inputs!$B$5 - Inputs!$B$8, 0) * I2411, 0)</f>
        <v>0</v>
      </c>
      <c r="M2411" s="2">
        <f t="shared" si="446"/>
        <v>1245.7483051378899</v>
      </c>
      <c r="N2411" s="3" t="str">
        <f t="shared" si="447"/>
        <v>Reg</v>
      </c>
      <c r="O2411" s="3" t="str">
        <f t="shared" si="455"/>
        <v>Reg</v>
      </c>
      <c r="P2411" s="2">
        <f t="shared" si="448"/>
        <v>0</v>
      </c>
      <c r="Q2411" s="2">
        <f t="shared" si="449"/>
        <v>0</v>
      </c>
      <c r="R2411" s="2">
        <f t="shared" si="450"/>
        <v>115.74170952616596</v>
      </c>
      <c r="S2411" s="2">
        <f t="shared" si="451"/>
        <v>0</v>
      </c>
      <c r="T2411" s="2">
        <f t="shared" si="452"/>
        <v>1245.7483051378899</v>
      </c>
      <c r="U2411" s="2">
        <f>IF(O2411="Reg", R2411 * Inputs!$B$7, 0)</f>
        <v>2.3148341905233192</v>
      </c>
      <c r="V2411" s="2">
        <f>MAX(F2411 + P2411*Inputs!$B$15 - (Q2411/Inputs!$B$16) - U2411, 0)</f>
        <v>142.36230271718412</v>
      </c>
    </row>
    <row r="2412" spans="1:22" x14ac:dyDescent="0.3">
      <c r="A2412" s="1">
        <v>46123.416666666657</v>
      </c>
      <c r="B2412" s="2">
        <v>6.6969284904222004</v>
      </c>
      <c r="C2412" s="2">
        <v>2.3071464272666762</v>
      </c>
      <c r="D2412" s="2">
        <f t="shared" si="444"/>
        <v>32.568595915316038</v>
      </c>
      <c r="E2412" s="2">
        <f t="shared" si="445"/>
        <v>36.762167173515628</v>
      </c>
      <c r="F2412" s="2">
        <f t="shared" si="453"/>
        <v>142.36230271718412</v>
      </c>
      <c r="G2412" s="2">
        <f t="shared" si="454"/>
        <v>0</v>
      </c>
      <c r="H2412" s="2">
        <f>MIN(Inputs!$B$2, (Inputs!$B$14 - F2412)/Inputs!$B$15)</f>
        <v>170</v>
      </c>
      <c r="I2412" s="2">
        <f>MAX(MIN(Inputs!$B$2, F2412*Inputs!$B$16, Inputs!$B$14*Inputs!$B$4 - G2412), 0)</f>
        <v>142.36230271718412</v>
      </c>
      <c r="J2412" s="2">
        <f>MAX(MIN(Inputs!$B$2, F2412*Inputs!$B$16, (Inputs!$B$14-F2412)/Inputs!$B$15)*Inputs!$B$9, 0)</f>
        <v>113.8898421737473</v>
      </c>
      <c r="K2412" s="2">
        <f>MAX(E2412*Inputs!$B$5 - B2412 - Inputs!$B$8, 0) * H2412</f>
        <v>961.14236578616396</v>
      </c>
      <c r="L2412" s="2">
        <f>IF(B2412 &gt;= D2412*Inputs!$B$10, MAX(B2412 - E2412/Inputs!$B$5 - Inputs!$B$8, 0) * I2412, 0)</f>
        <v>0</v>
      </c>
      <c r="M2412" s="2">
        <f t="shared" si="446"/>
        <v>262.76054247312669</v>
      </c>
      <c r="N2412" s="3" t="str">
        <f t="shared" si="447"/>
        <v>Charge</v>
      </c>
      <c r="O2412" s="3" t="str">
        <f t="shared" si="455"/>
        <v>Charge</v>
      </c>
      <c r="P2412" s="2">
        <f t="shared" si="448"/>
        <v>170</v>
      </c>
      <c r="Q2412" s="2">
        <f t="shared" si="449"/>
        <v>0</v>
      </c>
      <c r="R2412" s="2">
        <f t="shared" si="450"/>
        <v>0</v>
      </c>
      <c r="S2412" s="2">
        <f t="shared" si="451"/>
        <v>-1138.477843371774</v>
      </c>
      <c r="T2412" s="2">
        <f t="shared" si="452"/>
        <v>0</v>
      </c>
      <c r="U2412" s="2">
        <f>IF(O2412="Reg", R2412 * Inputs!$B$7, 0)</f>
        <v>0</v>
      </c>
      <c r="V2412" s="2">
        <f>MAX(F2412 + P2412*Inputs!$B$15 - (Q2412/Inputs!$B$16) - U2412, 0)</f>
        <v>312.36230271718409</v>
      </c>
    </row>
    <row r="2413" spans="1:22" x14ac:dyDescent="0.3">
      <c r="A2413" s="1">
        <v>46123.458333333343</v>
      </c>
      <c r="B2413" s="2">
        <v>31.622065945599662</v>
      </c>
      <c r="C2413" s="2">
        <v>8.1964024728816103</v>
      </c>
      <c r="D2413" s="2">
        <f t="shared" si="444"/>
        <v>32.568595915316038</v>
      </c>
      <c r="E2413" s="2">
        <f t="shared" si="445"/>
        <v>46.524949975558876</v>
      </c>
      <c r="F2413" s="2">
        <f t="shared" si="453"/>
        <v>312.36230271718409</v>
      </c>
      <c r="G2413" s="2">
        <f t="shared" si="454"/>
        <v>0</v>
      </c>
      <c r="H2413" s="2">
        <f>MIN(Inputs!$B$2, (Inputs!$B$14 - F2413)/Inputs!$B$15)</f>
        <v>27.637697282815907</v>
      </c>
      <c r="I2413" s="2">
        <f>MAX(MIN(Inputs!$B$2, F2413*Inputs!$B$16, Inputs!$B$14*Inputs!$B$4 - G2413), 0)</f>
        <v>170</v>
      </c>
      <c r="J2413" s="2">
        <f>MAX(MIN(Inputs!$B$2, F2413*Inputs!$B$16, (Inputs!$B$14-F2413)/Inputs!$B$15)*Inputs!$B$9, 0)</f>
        <v>22.110157826252728</v>
      </c>
      <c r="K2413" s="2">
        <f>MAX(E2413*Inputs!$B$5 - B2413 - Inputs!$B$8, 0) * H2413</f>
        <v>0</v>
      </c>
      <c r="L2413" s="2">
        <f>IF(B2413 &gt;= D2413*Inputs!$B$10, MAX(B2413 - E2413/Inputs!$B$5 - Inputs!$B$8, 0) * I2413, 0)</f>
        <v>0</v>
      </c>
      <c r="M2413" s="2">
        <f t="shared" si="446"/>
        <v>181.22375228290053</v>
      </c>
      <c r="N2413" s="3" t="str">
        <f t="shared" si="447"/>
        <v>Reg</v>
      </c>
      <c r="O2413" s="3" t="str">
        <f t="shared" si="455"/>
        <v>Charge</v>
      </c>
      <c r="P2413" s="2">
        <f t="shared" si="448"/>
        <v>27.637697282815907</v>
      </c>
      <c r="Q2413" s="2">
        <f t="shared" si="449"/>
        <v>0</v>
      </c>
      <c r="R2413" s="2">
        <f t="shared" si="450"/>
        <v>0</v>
      </c>
      <c r="S2413" s="2">
        <f t="shared" si="451"/>
        <v>-873.96108606172515</v>
      </c>
      <c r="T2413" s="2">
        <f t="shared" si="452"/>
        <v>0</v>
      </c>
      <c r="U2413" s="2">
        <f>IF(O2413="Reg", R2413 * Inputs!$B$7, 0)</f>
        <v>0</v>
      </c>
      <c r="V2413" s="2">
        <f>MAX(F2413 + P2413*Inputs!$B$15 - (Q2413/Inputs!$B$16) - U2413, 0)</f>
        <v>340</v>
      </c>
    </row>
    <row r="2414" spans="1:22" x14ac:dyDescent="0.3">
      <c r="A2414" s="1">
        <v>46123.5</v>
      </c>
      <c r="B2414" s="2">
        <v>32.424527493456779</v>
      </c>
      <c r="C2414" s="2">
        <v>2.855742378058479</v>
      </c>
      <c r="D2414" s="2">
        <f t="shared" si="444"/>
        <v>32.568595915316038</v>
      </c>
      <c r="E2414" s="2">
        <f t="shared" si="445"/>
        <v>53.971009903069159</v>
      </c>
      <c r="F2414" s="2">
        <f t="shared" si="453"/>
        <v>340</v>
      </c>
      <c r="G2414" s="2">
        <f t="shared" si="454"/>
        <v>0</v>
      </c>
      <c r="H2414" s="2">
        <f>MIN(Inputs!$B$2, (Inputs!$B$14 - F2414)/Inputs!$B$15)</f>
        <v>0</v>
      </c>
      <c r="I2414" s="2">
        <f>MAX(MIN(Inputs!$B$2, F2414*Inputs!$B$16, Inputs!$B$14*Inputs!$B$4 - G2414), 0)</f>
        <v>170</v>
      </c>
      <c r="J2414" s="2">
        <f>MAX(MIN(Inputs!$B$2, F2414*Inputs!$B$16, (Inputs!$B$14-F2414)/Inputs!$B$15)*Inputs!$B$9, 0)</f>
        <v>0</v>
      </c>
      <c r="K2414" s="2">
        <f>MAX(E2414*Inputs!$B$5 - B2414 - Inputs!$B$8, 0) * H2414</f>
        <v>0</v>
      </c>
      <c r="L2414" s="2">
        <f>IF(B2414 &gt;= D2414*Inputs!$B$10, MAX(B2414 - E2414/Inputs!$B$5 - Inputs!$B$8, 0) * I2414, 0)</f>
        <v>0</v>
      </c>
      <c r="M2414" s="2">
        <f t="shared" si="446"/>
        <v>0</v>
      </c>
      <c r="N2414" s="3" t="str">
        <f t="shared" si="447"/>
        <v>Idle</v>
      </c>
      <c r="O2414" s="3" t="str">
        <f t="shared" si="455"/>
        <v>Idle</v>
      </c>
      <c r="P2414" s="2">
        <f t="shared" si="448"/>
        <v>0</v>
      </c>
      <c r="Q2414" s="2">
        <f t="shared" si="449"/>
        <v>0</v>
      </c>
      <c r="R2414" s="2">
        <f t="shared" si="450"/>
        <v>0</v>
      </c>
      <c r="S2414" s="2">
        <f t="shared" si="451"/>
        <v>0</v>
      </c>
      <c r="T2414" s="2">
        <f t="shared" si="452"/>
        <v>0</v>
      </c>
      <c r="U2414" s="2">
        <f>IF(O2414="Reg", R2414 * Inputs!$B$7, 0)</f>
        <v>0</v>
      </c>
      <c r="V2414" s="2">
        <f>MAX(F2414 + P2414*Inputs!$B$15 - (Q2414/Inputs!$B$16) - U2414, 0)</f>
        <v>340</v>
      </c>
    </row>
    <row r="2415" spans="1:22" x14ac:dyDescent="0.3">
      <c r="A2415" s="1">
        <v>46123.541666666657</v>
      </c>
      <c r="B2415" s="2">
        <v>39.013723118484499</v>
      </c>
      <c r="C2415" s="2">
        <v>16.90791585155619</v>
      </c>
      <c r="D2415" s="2">
        <f t="shared" si="444"/>
        <v>32.568595915316038</v>
      </c>
      <c r="E2415" s="2">
        <f t="shared" si="445"/>
        <v>60.913627262476574</v>
      </c>
      <c r="F2415" s="2">
        <f t="shared" si="453"/>
        <v>340</v>
      </c>
      <c r="G2415" s="2">
        <f t="shared" si="454"/>
        <v>0</v>
      </c>
      <c r="H2415" s="2">
        <f>MIN(Inputs!$B$2, (Inputs!$B$14 - F2415)/Inputs!$B$15)</f>
        <v>0</v>
      </c>
      <c r="I2415" s="2">
        <f>MAX(MIN(Inputs!$B$2, F2415*Inputs!$B$16, Inputs!$B$14*Inputs!$B$4 - G2415), 0)</f>
        <v>170</v>
      </c>
      <c r="J2415" s="2">
        <f>MAX(MIN(Inputs!$B$2, F2415*Inputs!$B$16, (Inputs!$B$14-F2415)/Inputs!$B$15)*Inputs!$B$9, 0)</f>
        <v>0</v>
      </c>
      <c r="K2415" s="2">
        <f>MAX(E2415*Inputs!$B$5 - B2415 - Inputs!$B$8, 0) * H2415</f>
        <v>0</v>
      </c>
      <c r="L2415" s="2">
        <f>IF(B2415 &gt;= D2415*Inputs!$B$10, MAX(B2415 - E2415/Inputs!$B$5 - Inputs!$B$8, 0) * I2415, 0)</f>
        <v>0</v>
      </c>
      <c r="M2415" s="2">
        <f t="shared" si="446"/>
        <v>0</v>
      </c>
      <c r="N2415" s="3" t="str">
        <f t="shared" si="447"/>
        <v>Idle</v>
      </c>
      <c r="O2415" s="3" t="str">
        <f t="shared" si="455"/>
        <v>Idle</v>
      </c>
      <c r="P2415" s="2">
        <f t="shared" si="448"/>
        <v>0</v>
      </c>
      <c r="Q2415" s="2">
        <f t="shared" si="449"/>
        <v>0</v>
      </c>
      <c r="R2415" s="2">
        <f t="shared" si="450"/>
        <v>0</v>
      </c>
      <c r="S2415" s="2">
        <f t="shared" si="451"/>
        <v>0</v>
      </c>
      <c r="T2415" s="2">
        <f t="shared" si="452"/>
        <v>0</v>
      </c>
      <c r="U2415" s="2">
        <f>IF(O2415="Reg", R2415 * Inputs!$B$7, 0)</f>
        <v>0</v>
      </c>
      <c r="V2415" s="2">
        <f>MAX(F2415 + P2415*Inputs!$B$15 - (Q2415/Inputs!$B$16) - U2415, 0)</f>
        <v>340</v>
      </c>
    </row>
    <row r="2416" spans="1:22" x14ac:dyDescent="0.3">
      <c r="A2416" s="1">
        <v>46123.583333333343</v>
      </c>
      <c r="B2416" s="2">
        <v>51.452587254713507</v>
      </c>
      <c r="C2416" s="2">
        <v>9.937515470689096</v>
      </c>
      <c r="D2416" s="2">
        <f t="shared" si="444"/>
        <v>32.568595915316038</v>
      </c>
      <c r="E2416" s="2">
        <f t="shared" si="445"/>
        <v>66.650058197513317</v>
      </c>
      <c r="F2416" s="2">
        <f t="shared" si="453"/>
        <v>340</v>
      </c>
      <c r="G2416" s="2">
        <f t="shared" si="454"/>
        <v>0</v>
      </c>
      <c r="H2416" s="2">
        <f>MIN(Inputs!$B$2, (Inputs!$B$14 - F2416)/Inputs!$B$15)</f>
        <v>0</v>
      </c>
      <c r="I2416" s="2">
        <f>MAX(MIN(Inputs!$B$2, F2416*Inputs!$B$16, Inputs!$B$14*Inputs!$B$4 - G2416), 0)</f>
        <v>170</v>
      </c>
      <c r="J2416" s="2">
        <f>MAX(MIN(Inputs!$B$2, F2416*Inputs!$B$16, (Inputs!$B$14-F2416)/Inputs!$B$15)*Inputs!$B$9, 0)</f>
        <v>0</v>
      </c>
      <c r="K2416" s="2">
        <f>MAX(E2416*Inputs!$B$5 - B2416 - Inputs!$B$8, 0) * H2416</f>
        <v>0</v>
      </c>
      <c r="L2416" s="2">
        <f>IF(B2416 &gt;= D2416*Inputs!$B$10, MAX(B2416 - E2416/Inputs!$B$5 - Inputs!$B$8, 0) * I2416, 0)</f>
        <v>0</v>
      </c>
      <c r="M2416" s="2">
        <f t="shared" si="446"/>
        <v>0</v>
      </c>
      <c r="N2416" s="3" t="str">
        <f t="shared" si="447"/>
        <v>Idle</v>
      </c>
      <c r="O2416" s="3" t="str">
        <f t="shared" si="455"/>
        <v>Idle</v>
      </c>
      <c r="P2416" s="2">
        <f t="shared" si="448"/>
        <v>0</v>
      </c>
      <c r="Q2416" s="2">
        <f t="shared" si="449"/>
        <v>0</v>
      </c>
      <c r="R2416" s="2">
        <f t="shared" si="450"/>
        <v>0</v>
      </c>
      <c r="S2416" s="2">
        <f t="shared" si="451"/>
        <v>0</v>
      </c>
      <c r="T2416" s="2">
        <f t="shared" si="452"/>
        <v>0</v>
      </c>
      <c r="U2416" s="2">
        <f>IF(O2416="Reg", R2416 * Inputs!$B$7, 0)</f>
        <v>0</v>
      </c>
      <c r="V2416" s="2">
        <f>MAX(F2416 + P2416*Inputs!$B$15 - (Q2416/Inputs!$B$16) - U2416, 0)</f>
        <v>340</v>
      </c>
    </row>
    <row r="2417" spans="1:22" x14ac:dyDescent="0.3">
      <c r="A2417" s="1">
        <v>46123.625</v>
      </c>
      <c r="B2417" s="2">
        <v>59.363170738417118</v>
      </c>
      <c r="C2417" s="2">
        <v>13.809206932997441</v>
      </c>
      <c r="D2417" s="2">
        <f t="shared" si="444"/>
        <v>32.568595915316038</v>
      </c>
      <c r="E2417" s="2">
        <f t="shared" si="445"/>
        <v>69.432324930440515</v>
      </c>
      <c r="F2417" s="2">
        <f t="shared" si="453"/>
        <v>340</v>
      </c>
      <c r="G2417" s="2">
        <f t="shared" si="454"/>
        <v>0</v>
      </c>
      <c r="H2417" s="2">
        <f>MIN(Inputs!$B$2, (Inputs!$B$14 - F2417)/Inputs!$B$15)</f>
        <v>0</v>
      </c>
      <c r="I2417" s="2">
        <f>MAX(MIN(Inputs!$B$2, F2417*Inputs!$B$16, Inputs!$B$14*Inputs!$B$4 - G2417), 0)</f>
        <v>170</v>
      </c>
      <c r="J2417" s="2">
        <f>MAX(MIN(Inputs!$B$2, F2417*Inputs!$B$16, (Inputs!$B$14-F2417)/Inputs!$B$15)*Inputs!$B$9, 0)</f>
        <v>0</v>
      </c>
      <c r="K2417" s="2">
        <f>MAX(E2417*Inputs!$B$5 - B2417 - Inputs!$B$8, 0) * H2417</f>
        <v>0</v>
      </c>
      <c r="L2417" s="2">
        <f>IF(B2417 &gt;= D2417*Inputs!$B$10, MAX(B2417 - E2417/Inputs!$B$5 - Inputs!$B$8, 0) * I2417, 0)</f>
        <v>0</v>
      </c>
      <c r="M2417" s="2">
        <f t="shared" si="446"/>
        <v>0</v>
      </c>
      <c r="N2417" s="3" t="str">
        <f t="shared" si="447"/>
        <v>Idle</v>
      </c>
      <c r="O2417" s="3" t="str">
        <f t="shared" si="455"/>
        <v>Idle</v>
      </c>
      <c r="P2417" s="2">
        <f t="shared" si="448"/>
        <v>0</v>
      </c>
      <c r="Q2417" s="2">
        <f t="shared" si="449"/>
        <v>0</v>
      </c>
      <c r="R2417" s="2">
        <f t="shared" si="450"/>
        <v>0</v>
      </c>
      <c r="S2417" s="2">
        <f t="shared" si="451"/>
        <v>0</v>
      </c>
      <c r="T2417" s="2">
        <f t="shared" si="452"/>
        <v>0</v>
      </c>
      <c r="U2417" s="2">
        <f>IF(O2417="Reg", R2417 * Inputs!$B$7, 0)</f>
        <v>0</v>
      </c>
      <c r="V2417" s="2">
        <f>MAX(F2417 + P2417*Inputs!$B$15 - (Q2417/Inputs!$B$16) - U2417, 0)</f>
        <v>340</v>
      </c>
    </row>
    <row r="2418" spans="1:22" x14ac:dyDescent="0.3">
      <c r="A2418" s="1">
        <v>46123.666666666657</v>
      </c>
      <c r="B2418" s="2">
        <v>65.273625302681694</v>
      </c>
      <c r="C2418" s="2">
        <v>15.208624998340751</v>
      </c>
      <c r="D2418" s="2">
        <f t="shared" si="444"/>
        <v>32.568595915316038</v>
      </c>
      <c r="E2418" s="2">
        <f t="shared" si="445"/>
        <v>67.041835479069391</v>
      </c>
      <c r="F2418" s="2">
        <f t="shared" si="453"/>
        <v>340</v>
      </c>
      <c r="G2418" s="2">
        <f t="shared" si="454"/>
        <v>0</v>
      </c>
      <c r="H2418" s="2">
        <f>MIN(Inputs!$B$2, (Inputs!$B$14 - F2418)/Inputs!$B$15)</f>
        <v>0</v>
      </c>
      <c r="I2418" s="2">
        <f>MAX(MIN(Inputs!$B$2, F2418*Inputs!$B$16, Inputs!$B$14*Inputs!$B$4 - G2418), 0)</f>
        <v>170</v>
      </c>
      <c r="J2418" s="2">
        <f>MAX(MIN(Inputs!$B$2, F2418*Inputs!$B$16, (Inputs!$B$14-F2418)/Inputs!$B$15)*Inputs!$B$9, 0)</f>
        <v>0</v>
      </c>
      <c r="K2418" s="2">
        <f>MAX(E2418*Inputs!$B$5 - B2418 - Inputs!$B$8, 0) * H2418</f>
        <v>0</v>
      </c>
      <c r="L2418" s="2">
        <f>IF(B2418 &gt;= D2418*Inputs!$B$10, MAX(B2418 - E2418/Inputs!$B$5 - Inputs!$B$8, 0) * I2418, 0)</f>
        <v>0</v>
      </c>
      <c r="M2418" s="2">
        <f t="shared" si="446"/>
        <v>0</v>
      </c>
      <c r="N2418" s="3" t="str">
        <f t="shared" si="447"/>
        <v>Idle</v>
      </c>
      <c r="O2418" s="3" t="str">
        <f t="shared" si="455"/>
        <v>Idle</v>
      </c>
      <c r="P2418" s="2">
        <f t="shared" si="448"/>
        <v>0</v>
      </c>
      <c r="Q2418" s="2">
        <f t="shared" si="449"/>
        <v>0</v>
      </c>
      <c r="R2418" s="2">
        <f t="shared" si="450"/>
        <v>0</v>
      </c>
      <c r="S2418" s="2">
        <f t="shared" si="451"/>
        <v>0</v>
      </c>
      <c r="T2418" s="2">
        <f t="shared" si="452"/>
        <v>0</v>
      </c>
      <c r="U2418" s="2">
        <f>IF(O2418="Reg", R2418 * Inputs!$B$7, 0)</f>
        <v>0</v>
      </c>
      <c r="V2418" s="2">
        <f>MAX(F2418 + P2418*Inputs!$B$15 - (Q2418/Inputs!$B$16) - U2418, 0)</f>
        <v>340</v>
      </c>
    </row>
    <row r="2419" spans="1:22" x14ac:dyDescent="0.3">
      <c r="A2419" s="1">
        <v>46123.708333333343</v>
      </c>
      <c r="B2419" s="2">
        <v>76.298425510661332</v>
      </c>
      <c r="C2419" s="2">
        <v>8.6756177276217716</v>
      </c>
      <c r="D2419" s="2">
        <f t="shared" si="444"/>
        <v>32.568595915316038</v>
      </c>
      <c r="E2419" s="2">
        <f t="shared" si="445"/>
        <v>65.429936068425562</v>
      </c>
      <c r="F2419" s="2">
        <f t="shared" si="453"/>
        <v>340</v>
      </c>
      <c r="G2419" s="2">
        <f t="shared" si="454"/>
        <v>0</v>
      </c>
      <c r="H2419" s="2">
        <f>MIN(Inputs!$B$2, (Inputs!$B$14 - F2419)/Inputs!$B$15)</f>
        <v>0</v>
      </c>
      <c r="I2419" s="2">
        <f>MAX(MIN(Inputs!$B$2, F2419*Inputs!$B$16, Inputs!$B$14*Inputs!$B$4 - G2419), 0)</f>
        <v>170</v>
      </c>
      <c r="J2419" s="2">
        <f>MAX(MIN(Inputs!$B$2, F2419*Inputs!$B$16, (Inputs!$B$14-F2419)/Inputs!$B$15)*Inputs!$B$9, 0)</f>
        <v>0</v>
      </c>
      <c r="K2419" s="2">
        <f>MAX(E2419*Inputs!$B$5 - B2419 - Inputs!$B$8, 0) * H2419</f>
        <v>0</v>
      </c>
      <c r="L2419" s="2">
        <f>IF(B2419 &gt;= D2419*Inputs!$B$10, MAX(B2419 - E2419/Inputs!$B$5 - Inputs!$B$8, 0) * I2419, 0)</f>
        <v>0</v>
      </c>
      <c r="M2419" s="2">
        <f t="shared" si="446"/>
        <v>0</v>
      </c>
      <c r="N2419" s="3" t="str">
        <f t="shared" si="447"/>
        <v>Idle</v>
      </c>
      <c r="O2419" s="3" t="str">
        <f t="shared" si="455"/>
        <v>Idle</v>
      </c>
      <c r="P2419" s="2">
        <f t="shared" si="448"/>
        <v>0</v>
      </c>
      <c r="Q2419" s="2">
        <f t="shared" si="449"/>
        <v>0</v>
      </c>
      <c r="R2419" s="2">
        <f t="shared" si="450"/>
        <v>0</v>
      </c>
      <c r="S2419" s="2">
        <f t="shared" si="451"/>
        <v>0</v>
      </c>
      <c r="T2419" s="2">
        <f t="shared" si="452"/>
        <v>0</v>
      </c>
      <c r="U2419" s="2">
        <f>IF(O2419="Reg", R2419 * Inputs!$B$7, 0)</f>
        <v>0</v>
      </c>
      <c r="V2419" s="2">
        <f>MAX(F2419 + P2419*Inputs!$B$15 - (Q2419/Inputs!$B$16) - U2419, 0)</f>
        <v>340</v>
      </c>
    </row>
    <row r="2420" spans="1:22" x14ac:dyDescent="0.3">
      <c r="A2420" s="1">
        <v>46123.75</v>
      </c>
      <c r="B2420" s="2">
        <v>74.080231649901322</v>
      </c>
      <c r="C2420" s="2">
        <v>15.908292287495019</v>
      </c>
      <c r="D2420" s="2">
        <f t="shared" si="444"/>
        <v>32.568595915316038</v>
      </c>
      <c r="E2420" s="2">
        <f t="shared" si="445"/>
        <v>60.115431653268395</v>
      </c>
      <c r="F2420" s="2">
        <f t="shared" si="453"/>
        <v>340</v>
      </c>
      <c r="G2420" s="2">
        <f t="shared" si="454"/>
        <v>0</v>
      </c>
      <c r="H2420" s="2">
        <f>MIN(Inputs!$B$2, (Inputs!$B$14 - F2420)/Inputs!$B$15)</f>
        <v>0</v>
      </c>
      <c r="I2420" s="2">
        <f>MAX(MIN(Inputs!$B$2, F2420*Inputs!$B$16, Inputs!$B$14*Inputs!$B$4 - G2420), 0)</f>
        <v>170</v>
      </c>
      <c r="J2420" s="2">
        <f>MAX(MIN(Inputs!$B$2, F2420*Inputs!$B$16, (Inputs!$B$14-F2420)/Inputs!$B$15)*Inputs!$B$9, 0)</f>
        <v>0</v>
      </c>
      <c r="K2420" s="2">
        <f>MAX(E2420*Inputs!$B$5 - B2420 - Inputs!$B$8, 0) * H2420</f>
        <v>0</v>
      </c>
      <c r="L2420" s="2">
        <f>IF(B2420 &gt;= D2420*Inputs!$B$10, MAX(B2420 - E2420/Inputs!$B$5 - Inputs!$B$8, 0) * I2420, 0)</f>
        <v>0</v>
      </c>
      <c r="M2420" s="2">
        <f t="shared" si="446"/>
        <v>0</v>
      </c>
      <c r="N2420" s="3" t="str">
        <f t="shared" si="447"/>
        <v>Idle</v>
      </c>
      <c r="O2420" s="3" t="str">
        <f t="shared" si="455"/>
        <v>Idle</v>
      </c>
      <c r="P2420" s="2">
        <f t="shared" si="448"/>
        <v>0</v>
      </c>
      <c r="Q2420" s="2">
        <f t="shared" si="449"/>
        <v>0</v>
      </c>
      <c r="R2420" s="2">
        <f t="shared" si="450"/>
        <v>0</v>
      </c>
      <c r="S2420" s="2">
        <f t="shared" si="451"/>
        <v>0</v>
      </c>
      <c r="T2420" s="2">
        <f t="shared" si="452"/>
        <v>0</v>
      </c>
      <c r="U2420" s="2">
        <f>IF(O2420="Reg", R2420 * Inputs!$B$7, 0)</f>
        <v>0</v>
      </c>
      <c r="V2420" s="2">
        <f>MAX(F2420 + P2420*Inputs!$B$15 - (Q2420/Inputs!$B$16) - U2420, 0)</f>
        <v>340</v>
      </c>
    </row>
    <row r="2421" spans="1:22" x14ac:dyDescent="0.3">
      <c r="A2421" s="1">
        <v>46123.791666666657</v>
      </c>
      <c r="B2421" s="2">
        <v>73.432308728704911</v>
      </c>
      <c r="C2421" s="2">
        <v>17.245517918948501</v>
      </c>
      <c r="D2421" s="2">
        <f t="shared" si="444"/>
        <v>32.568595915316038</v>
      </c>
      <c r="E2421" s="2">
        <f t="shared" si="445"/>
        <v>53.146008525938647</v>
      </c>
      <c r="F2421" s="2">
        <f t="shared" si="453"/>
        <v>340</v>
      </c>
      <c r="G2421" s="2">
        <f t="shared" si="454"/>
        <v>0</v>
      </c>
      <c r="H2421" s="2">
        <f>MIN(Inputs!$B$2, (Inputs!$B$14 - F2421)/Inputs!$B$15)</f>
        <v>0</v>
      </c>
      <c r="I2421" s="2">
        <f>MAX(MIN(Inputs!$B$2, F2421*Inputs!$B$16, Inputs!$B$14*Inputs!$B$4 - G2421), 0)</f>
        <v>170</v>
      </c>
      <c r="J2421" s="2">
        <f>MAX(MIN(Inputs!$B$2, F2421*Inputs!$B$16, (Inputs!$B$14-F2421)/Inputs!$B$15)*Inputs!$B$9, 0)</f>
        <v>0</v>
      </c>
      <c r="K2421" s="2">
        <f>MAX(E2421*Inputs!$B$5 - B2421 - Inputs!$B$8, 0) * H2421</f>
        <v>0</v>
      </c>
      <c r="L2421" s="2">
        <f>IF(B2421 &gt;= D2421*Inputs!$B$10, MAX(B2421 - E2421/Inputs!$B$5 - Inputs!$B$8, 0) * I2421, 0)</f>
        <v>0</v>
      </c>
      <c r="M2421" s="2">
        <f t="shared" si="446"/>
        <v>0</v>
      </c>
      <c r="N2421" s="3" t="str">
        <f t="shared" si="447"/>
        <v>Idle</v>
      </c>
      <c r="O2421" s="3" t="str">
        <f t="shared" si="455"/>
        <v>Idle</v>
      </c>
      <c r="P2421" s="2">
        <f t="shared" si="448"/>
        <v>0</v>
      </c>
      <c r="Q2421" s="2">
        <f t="shared" si="449"/>
        <v>0</v>
      </c>
      <c r="R2421" s="2">
        <f t="shared" si="450"/>
        <v>0</v>
      </c>
      <c r="S2421" s="2">
        <f t="shared" si="451"/>
        <v>0</v>
      </c>
      <c r="T2421" s="2">
        <f t="shared" si="452"/>
        <v>0</v>
      </c>
      <c r="U2421" s="2">
        <f>IF(O2421="Reg", R2421 * Inputs!$B$7, 0)</f>
        <v>0</v>
      </c>
      <c r="V2421" s="2">
        <f>MAX(F2421 + P2421*Inputs!$B$15 - (Q2421/Inputs!$B$16) - U2421, 0)</f>
        <v>340</v>
      </c>
    </row>
    <row r="2422" spans="1:22" x14ac:dyDescent="0.3">
      <c r="A2422" s="1">
        <v>46123.833333333343</v>
      </c>
      <c r="B2422" s="2">
        <v>68.146187652276737</v>
      </c>
      <c r="C2422" s="2">
        <v>6.4195977849142389</v>
      </c>
      <c r="D2422" s="2">
        <f t="shared" si="444"/>
        <v>32.568595915316038</v>
      </c>
      <c r="E2422" s="2">
        <f t="shared" si="445"/>
        <v>42.450911925481698</v>
      </c>
      <c r="F2422" s="2">
        <f t="shared" si="453"/>
        <v>340</v>
      </c>
      <c r="G2422" s="2">
        <f t="shared" si="454"/>
        <v>0</v>
      </c>
      <c r="H2422" s="2">
        <f>MIN(Inputs!$B$2, (Inputs!$B$14 - F2422)/Inputs!$B$15)</f>
        <v>0</v>
      </c>
      <c r="I2422" s="2">
        <f>MAX(MIN(Inputs!$B$2, F2422*Inputs!$B$16, Inputs!$B$14*Inputs!$B$4 - G2422), 0)</f>
        <v>170</v>
      </c>
      <c r="J2422" s="2">
        <f>MAX(MIN(Inputs!$B$2, F2422*Inputs!$B$16, (Inputs!$B$14-F2422)/Inputs!$B$15)*Inputs!$B$9, 0)</f>
        <v>0</v>
      </c>
      <c r="K2422" s="2">
        <f>MAX(E2422*Inputs!$B$5 - B2422 - Inputs!$B$8, 0) * H2422</f>
        <v>0</v>
      </c>
      <c r="L2422" s="2">
        <f>IF(B2422 &gt;= D2422*Inputs!$B$10, MAX(B2422 - E2422/Inputs!$B$5 - Inputs!$B$8, 0) * I2422, 0)</f>
        <v>0</v>
      </c>
      <c r="M2422" s="2">
        <f t="shared" si="446"/>
        <v>0</v>
      </c>
      <c r="N2422" s="3" t="str">
        <f t="shared" si="447"/>
        <v>Idle</v>
      </c>
      <c r="O2422" s="3" t="str">
        <f t="shared" si="455"/>
        <v>Idle</v>
      </c>
      <c r="P2422" s="2">
        <f t="shared" si="448"/>
        <v>0</v>
      </c>
      <c r="Q2422" s="2">
        <f t="shared" si="449"/>
        <v>0</v>
      </c>
      <c r="R2422" s="2">
        <f t="shared" si="450"/>
        <v>0</v>
      </c>
      <c r="S2422" s="2">
        <f t="shared" si="451"/>
        <v>0</v>
      </c>
      <c r="T2422" s="2">
        <f t="shared" si="452"/>
        <v>0</v>
      </c>
      <c r="U2422" s="2">
        <f>IF(O2422="Reg", R2422 * Inputs!$B$7, 0)</f>
        <v>0</v>
      </c>
      <c r="V2422" s="2">
        <f>MAX(F2422 + P2422*Inputs!$B$15 - (Q2422/Inputs!$B$16) - U2422, 0)</f>
        <v>340</v>
      </c>
    </row>
    <row r="2423" spans="1:22" x14ac:dyDescent="0.3">
      <c r="A2423" s="1">
        <v>46123.875</v>
      </c>
      <c r="B2423" s="2">
        <v>45.020234030190323</v>
      </c>
      <c r="C2423" s="2">
        <v>11.76037694130031</v>
      </c>
      <c r="D2423" s="2">
        <f t="shared" si="444"/>
        <v>32.568595915316038</v>
      </c>
      <c r="E2423" s="2">
        <f t="shared" si="445"/>
        <v>34.800908605421171</v>
      </c>
      <c r="F2423" s="2">
        <f t="shared" si="453"/>
        <v>340</v>
      </c>
      <c r="G2423" s="2">
        <f t="shared" si="454"/>
        <v>0</v>
      </c>
      <c r="H2423" s="2">
        <f>MIN(Inputs!$B$2, (Inputs!$B$14 - F2423)/Inputs!$B$15)</f>
        <v>0</v>
      </c>
      <c r="I2423" s="2">
        <f>MAX(MIN(Inputs!$B$2, F2423*Inputs!$B$16, Inputs!$B$14*Inputs!$B$4 - G2423), 0)</f>
        <v>170</v>
      </c>
      <c r="J2423" s="2">
        <f>MAX(MIN(Inputs!$B$2, F2423*Inputs!$B$16, (Inputs!$B$14-F2423)/Inputs!$B$15)*Inputs!$B$9, 0)</f>
        <v>0</v>
      </c>
      <c r="K2423" s="2">
        <f>MAX(E2423*Inputs!$B$5 - B2423 - Inputs!$B$8, 0) * H2423</f>
        <v>0</v>
      </c>
      <c r="L2423" s="2">
        <f>IF(B2423 &gt;= D2423*Inputs!$B$10, MAX(B2423 - E2423/Inputs!$B$5 - Inputs!$B$8, 0) * I2423, 0)</f>
        <v>0</v>
      </c>
      <c r="M2423" s="2">
        <f t="shared" si="446"/>
        <v>0</v>
      </c>
      <c r="N2423" s="3" t="str">
        <f t="shared" si="447"/>
        <v>Idle</v>
      </c>
      <c r="O2423" s="3" t="str">
        <f t="shared" si="455"/>
        <v>Idle</v>
      </c>
      <c r="P2423" s="2">
        <f t="shared" si="448"/>
        <v>0</v>
      </c>
      <c r="Q2423" s="2">
        <f t="shared" si="449"/>
        <v>0</v>
      </c>
      <c r="R2423" s="2">
        <f t="shared" si="450"/>
        <v>0</v>
      </c>
      <c r="S2423" s="2">
        <f t="shared" si="451"/>
        <v>0</v>
      </c>
      <c r="T2423" s="2">
        <f t="shared" si="452"/>
        <v>0</v>
      </c>
      <c r="U2423" s="2">
        <f>IF(O2423="Reg", R2423 * Inputs!$B$7, 0)</f>
        <v>0</v>
      </c>
      <c r="V2423" s="2">
        <f>MAX(F2423 + P2423*Inputs!$B$15 - (Q2423/Inputs!$B$16) - U2423, 0)</f>
        <v>340</v>
      </c>
    </row>
    <row r="2424" spans="1:22" x14ac:dyDescent="0.3">
      <c r="A2424" s="1">
        <v>46123.916666666657</v>
      </c>
      <c r="B2424" s="2">
        <v>55.602228838818753</v>
      </c>
      <c r="C2424" s="2">
        <v>23.43621780849832</v>
      </c>
      <c r="D2424" s="2">
        <f t="shared" si="444"/>
        <v>32.568595915316038</v>
      </c>
      <c r="E2424" s="2">
        <f t="shared" si="445"/>
        <v>27.29753626705612</v>
      </c>
      <c r="F2424" s="2">
        <f t="shared" si="453"/>
        <v>340</v>
      </c>
      <c r="G2424" s="2">
        <f t="shared" si="454"/>
        <v>0</v>
      </c>
      <c r="H2424" s="2">
        <f>MIN(Inputs!$B$2, (Inputs!$B$14 - F2424)/Inputs!$B$15)</f>
        <v>0</v>
      </c>
      <c r="I2424" s="2">
        <f>MAX(MIN(Inputs!$B$2, F2424*Inputs!$B$16, Inputs!$B$14*Inputs!$B$4 - G2424), 0)</f>
        <v>170</v>
      </c>
      <c r="J2424" s="2">
        <f>MAX(MIN(Inputs!$B$2, F2424*Inputs!$B$16, (Inputs!$B$14-F2424)/Inputs!$B$15)*Inputs!$B$9, 0)</f>
        <v>0</v>
      </c>
      <c r="K2424" s="2">
        <f>MAX(E2424*Inputs!$B$5 - B2424 - Inputs!$B$8, 0) * H2424</f>
        <v>0</v>
      </c>
      <c r="L2424" s="2">
        <f>IF(B2424 &gt;= D2424*Inputs!$B$10, MAX(B2424 - E2424/Inputs!$B$5 - Inputs!$B$8, 0) * I2424, 0)</f>
        <v>778.99121464516497</v>
      </c>
      <c r="M2424" s="2">
        <f t="shared" si="446"/>
        <v>0</v>
      </c>
      <c r="N2424" s="3" t="str">
        <f t="shared" si="447"/>
        <v>Discharge</v>
      </c>
      <c r="O2424" s="3" t="str">
        <f t="shared" si="455"/>
        <v>Discharge</v>
      </c>
      <c r="P2424" s="2">
        <f t="shared" si="448"/>
        <v>0</v>
      </c>
      <c r="Q2424" s="2">
        <f t="shared" si="449"/>
        <v>170</v>
      </c>
      <c r="R2424" s="2">
        <f t="shared" si="450"/>
        <v>0</v>
      </c>
      <c r="S2424" s="2">
        <f t="shared" si="451"/>
        <v>9452.3789025991882</v>
      </c>
      <c r="T2424" s="2">
        <f t="shared" si="452"/>
        <v>0</v>
      </c>
      <c r="U2424" s="2">
        <f>IF(O2424="Reg", R2424 * Inputs!$B$7, 0)</f>
        <v>0</v>
      </c>
      <c r="V2424" s="2">
        <f>MAX(F2424 + P2424*Inputs!$B$15 - (Q2424/Inputs!$B$16) - U2424, 0)</f>
        <v>170</v>
      </c>
    </row>
    <row r="2425" spans="1:22" x14ac:dyDescent="0.3">
      <c r="A2425" s="1">
        <v>46123.958333333343</v>
      </c>
      <c r="B2425" s="2">
        <v>44.411399019718338</v>
      </c>
      <c r="C2425" s="2">
        <v>4.7506337386631809</v>
      </c>
      <c r="D2425" s="2">
        <f t="shared" si="444"/>
        <v>32.568595915316038</v>
      </c>
      <c r="E2425" s="2">
        <f t="shared" si="445"/>
        <v>18.03049812725299</v>
      </c>
      <c r="F2425" s="2">
        <f t="shared" si="453"/>
        <v>170</v>
      </c>
      <c r="G2425" s="2">
        <f t="shared" si="454"/>
        <v>170</v>
      </c>
      <c r="H2425" s="2">
        <f>MIN(Inputs!$B$2, (Inputs!$B$14 - F2425)/Inputs!$B$15)</f>
        <v>170</v>
      </c>
      <c r="I2425" s="2">
        <f>MAX(MIN(Inputs!$B$2, F2425*Inputs!$B$16, Inputs!$B$14*Inputs!$B$4 - G2425), 0)</f>
        <v>170</v>
      </c>
      <c r="J2425" s="2">
        <f>MAX(MIN(Inputs!$B$2, F2425*Inputs!$B$16, (Inputs!$B$14-F2425)/Inputs!$B$15)*Inputs!$B$9, 0)</f>
        <v>136</v>
      </c>
      <c r="K2425" s="2">
        <f>MAX(E2425*Inputs!$B$5 - B2425 - Inputs!$B$8, 0) * H2425</f>
        <v>0</v>
      </c>
      <c r="L2425" s="2">
        <f>IF(B2425 &gt;= D2425*Inputs!$B$10, MAX(B2425 - E2425/Inputs!$B$5 - Inputs!$B$8, 0) * I2425, 0)</f>
        <v>666.77342240551707</v>
      </c>
      <c r="M2425" s="2">
        <f t="shared" si="446"/>
        <v>646.08618845819262</v>
      </c>
      <c r="N2425" s="3" t="str">
        <f t="shared" si="447"/>
        <v>Discharge</v>
      </c>
      <c r="O2425" s="3" t="str">
        <f t="shared" si="455"/>
        <v>Discharge</v>
      </c>
      <c r="P2425" s="2">
        <f t="shared" si="448"/>
        <v>0</v>
      </c>
      <c r="Q2425" s="2">
        <f t="shared" si="449"/>
        <v>170</v>
      </c>
      <c r="R2425" s="2">
        <f t="shared" si="450"/>
        <v>0</v>
      </c>
      <c r="S2425" s="2">
        <f t="shared" si="451"/>
        <v>7549.9378333521172</v>
      </c>
      <c r="T2425" s="2">
        <f t="shared" si="452"/>
        <v>0</v>
      </c>
      <c r="U2425" s="2">
        <f>IF(O2425="Reg", R2425 * Inputs!$B$7, 0)</f>
        <v>0</v>
      </c>
      <c r="V2425" s="2">
        <f>MAX(F2425 + P2425*Inputs!$B$15 - (Q2425/Inputs!$B$16) - U2425, 0)</f>
        <v>0</v>
      </c>
    </row>
    <row r="2426" spans="1:22" x14ac:dyDescent="0.3">
      <c r="A2426" s="1">
        <v>46124</v>
      </c>
      <c r="B2426" s="2">
        <v>32.263692885922879</v>
      </c>
      <c r="C2426" s="2">
        <v>9.4100986736973482</v>
      </c>
      <c r="D2426" s="2">
        <f t="shared" si="444"/>
        <v>31.431423613786375</v>
      </c>
      <c r="E2426" s="2">
        <f t="shared" si="445"/>
        <v>10.628598290633269</v>
      </c>
      <c r="F2426" s="2">
        <f t="shared" si="453"/>
        <v>0</v>
      </c>
      <c r="G2426" s="2">
        <f t="shared" si="454"/>
        <v>0</v>
      </c>
      <c r="H2426" s="2">
        <f>MIN(Inputs!$B$2, (Inputs!$B$14 - F2426)/Inputs!$B$15)</f>
        <v>170</v>
      </c>
      <c r="I2426" s="2">
        <f>MAX(MIN(Inputs!$B$2, F2426*Inputs!$B$16, Inputs!$B$14*Inputs!$B$4 - G2426), 0)</f>
        <v>0</v>
      </c>
      <c r="J2426" s="2">
        <f>MAX(MIN(Inputs!$B$2, F2426*Inputs!$B$16, (Inputs!$B$14-F2426)/Inputs!$B$15)*Inputs!$B$9, 0)</f>
        <v>0</v>
      </c>
      <c r="K2426" s="2">
        <f>MAX(E2426*Inputs!$B$5 - B2426 - Inputs!$B$8, 0) * H2426</f>
        <v>0</v>
      </c>
      <c r="L2426" s="2">
        <f>IF(B2426 &gt;= D2426*Inputs!$B$10, MAX(B2426 - E2426/Inputs!$B$5 - Inputs!$B$8, 0) * I2426, 0)</f>
        <v>0</v>
      </c>
      <c r="M2426" s="2">
        <f t="shared" si="446"/>
        <v>0</v>
      </c>
      <c r="N2426" s="3" t="str">
        <f t="shared" si="447"/>
        <v>Idle</v>
      </c>
      <c r="O2426" s="3" t="str">
        <f t="shared" si="455"/>
        <v>Idle</v>
      </c>
      <c r="P2426" s="2">
        <f t="shared" si="448"/>
        <v>0</v>
      </c>
      <c r="Q2426" s="2">
        <f t="shared" si="449"/>
        <v>0</v>
      </c>
      <c r="R2426" s="2">
        <f t="shared" si="450"/>
        <v>0</v>
      </c>
      <c r="S2426" s="2">
        <f t="shared" si="451"/>
        <v>0</v>
      </c>
      <c r="T2426" s="2">
        <f t="shared" si="452"/>
        <v>0</v>
      </c>
      <c r="U2426" s="2">
        <f>IF(O2426="Reg", R2426 * Inputs!$B$7, 0)</f>
        <v>0</v>
      </c>
      <c r="V2426" s="2">
        <f>MAX(F2426 + P2426*Inputs!$B$15 - (Q2426/Inputs!$B$16) - U2426, 0)</f>
        <v>0</v>
      </c>
    </row>
    <row r="2427" spans="1:22" x14ac:dyDescent="0.3">
      <c r="A2427" s="1">
        <v>46124.041666666657</v>
      </c>
      <c r="B2427" s="2">
        <v>9.2617291259631465</v>
      </c>
      <c r="C2427" s="2">
        <v>10.17517866088447</v>
      </c>
      <c r="D2427" s="2">
        <f t="shared" si="444"/>
        <v>31.431423613786375</v>
      </c>
      <c r="E2427" s="2">
        <f t="shared" si="445"/>
        <v>5.2513161429794559</v>
      </c>
      <c r="F2427" s="2">
        <f t="shared" si="453"/>
        <v>0</v>
      </c>
      <c r="G2427" s="2">
        <f t="shared" si="454"/>
        <v>0</v>
      </c>
      <c r="H2427" s="2">
        <f>MIN(Inputs!$B$2, (Inputs!$B$14 - F2427)/Inputs!$B$15)</f>
        <v>170</v>
      </c>
      <c r="I2427" s="2">
        <f>MAX(MIN(Inputs!$B$2, F2427*Inputs!$B$16, Inputs!$B$14*Inputs!$B$4 - G2427), 0)</f>
        <v>0</v>
      </c>
      <c r="J2427" s="2">
        <f>MAX(MIN(Inputs!$B$2, F2427*Inputs!$B$16, (Inputs!$B$14-F2427)/Inputs!$B$15)*Inputs!$B$9, 0)</f>
        <v>0</v>
      </c>
      <c r="K2427" s="2">
        <f>MAX(E2427*Inputs!$B$5 - B2427 - Inputs!$B$8, 0) * H2427</f>
        <v>0</v>
      </c>
      <c r="L2427" s="2">
        <f>IF(B2427 &gt;= D2427*Inputs!$B$10, MAX(B2427 - E2427/Inputs!$B$5 - Inputs!$B$8, 0) * I2427, 0)</f>
        <v>0</v>
      </c>
      <c r="M2427" s="2">
        <f t="shared" si="446"/>
        <v>0</v>
      </c>
      <c r="N2427" s="3" t="str">
        <f t="shared" si="447"/>
        <v>Idle</v>
      </c>
      <c r="O2427" s="3" t="str">
        <f t="shared" si="455"/>
        <v>Idle</v>
      </c>
      <c r="P2427" s="2">
        <f t="shared" si="448"/>
        <v>0</v>
      </c>
      <c r="Q2427" s="2">
        <f t="shared" si="449"/>
        <v>0</v>
      </c>
      <c r="R2427" s="2">
        <f t="shared" si="450"/>
        <v>0</v>
      </c>
      <c r="S2427" s="2">
        <f t="shared" si="451"/>
        <v>0</v>
      </c>
      <c r="T2427" s="2">
        <f t="shared" si="452"/>
        <v>0</v>
      </c>
      <c r="U2427" s="2">
        <f>IF(O2427="Reg", R2427 * Inputs!$B$7, 0)</f>
        <v>0</v>
      </c>
      <c r="V2427" s="2">
        <f>MAX(F2427 + P2427*Inputs!$B$15 - (Q2427/Inputs!$B$16) - U2427, 0)</f>
        <v>0</v>
      </c>
    </row>
    <row r="2428" spans="1:22" x14ac:dyDescent="0.3">
      <c r="A2428" s="1">
        <v>46124.083333333343</v>
      </c>
      <c r="B2428" s="2">
        <v>22.246167731913591</v>
      </c>
      <c r="C2428" s="2">
        <v>69.140920012187692</v>
      </c>
      <c r="D2428" s="2">
        <f t="shared" si="444"/>
        <v>31.431423613786375</v>
      </c>
      <c r="E2428" s="2">
        <f t="shared" si="445"/>
        <v>3.7076946219855986</v>
      </c>
      <c r="F2428" s="2">
        <f t="shared" si="453"/>
        <v>0</v>
      </c>
      <c r="G2428" s="2">
        <f t="shared" si="454"/>
        <v>0</v>
      </c>
      <c r="H2428" s="2">
        <f>MIN(Inputs!$B$2, (Inputs!$B$14 - F2428)/Inputs!$B$15)</f>
        <v>170</v>
      </c>
      <c r="I2428" s="2">
        <f>MAX(MIN(Inputs!$B$2, F2428*Inputs!$B$16, Inputs!$B$14*Inputs!$B$4 - G2428), 0)</f>
        <v>0</v>
      </c>
      <c r="J2428" s="2">
        <f>MAX(MIN(Inputs!$B$2, F2428*Inputs!$B$16, (Inputs!$B$14-F2428)/Inputs!$B$15)*Inputs!$B$9, 0)</f>
        <v>0</v>
      </c>
      <c r="K2428" s="2">
        <f>MAX(E2428*Inputs!$B$5 - B2428 - Inputs!$B$8, 0) * H2428</f>
        <v>0</v>
      </c>
      <c r="L2428" s="2">
        <f>IF(B2428 &gt;= D2428*Inputs!$B$10, MAX(B2428 - E2428/Inputs!$B$5 - Inputs!$B$8, 0) * I2428, 0)</f>
        <v>0</v>
      </c>
      <c r="M2428" s="2">
        <f t="shared" si="446"/>
        <v>0</v>
      </c>
      <c r="N2428" s="3" t="str">
        <f t="shared" si="447"/>
        <v>Idle</v>
      </c>
      <c r="O2428" s="3" t="str">
        <f t="shared" si="455"/>
        <v>Idle</v>
      </c>
      <c r="P2428" s="2">
        <f t="shared" si="448"/>
        <v>0</v>
      </c>
      <c r="Q2428" s="2">
        <f t="shared" si="449"/>
        <v>0</v>
      </c>
      <c r="R2428" s="2">
        <f t="shared" si="450"/>
        <v>0</v>
      </c>
      <c r="S2428" s="2">
        <f t="shared" si="451"/>
        <v>0</v>
      </c>
      <c r="T2428" s="2">
        <f t="shared" si="452"/>
        <v>0</v>
      </c>
      <c r="U2428" s="2">
        <f>IF(O2428="Reg", R2428 * Inputs!$B$7, 0)</f>
        <v>0</v>
      </c>
      <c r="V2428" s="2">
        <f>MAX(F2428 + P2428*Inputs!$B$15 - (Q2428/Inputs!$B$16) - U2428, 0)</f>
        <v>0</v>
      </c>
    </row>
    <row r="2429" spans="1:22" x14ac:dyDescent="0.3">
      <c r="A2429" s="1">
        <v>46124.125</v>
      </c>
      <c r="B2429" s="2">
        <v>0</v>
      </c>
      <c r="C2429" s="2">
        <v>4.859217416314026</v>
      </c>
      <c r="D2429" s="2">
        <f t="shared" si="444"/>
        <v>31.431423613786375</v>
      </c>
      <c r="E2429" s="2">
        <f t="shared" si="445"/>
        <v>0</v>
      </c>
      <c r="F2429" s="2">
        <f t="shared" si="453"/>
        <v>0</v>
      </c>
      <c r="G2429" s="2">
        <f t="shared" si="454"/>
        <v>0</v>
      </c>
      <c r="H2429" s="2">
        <f>MIN(Inputs!$B$2, (Inputs!$B$14 - F2429)/Inputs!$B$15)</f>
        <v>170</v>
      </c>
      <c r="I2429" s="2">
        <f>MAX(MIN(Inputs!$B$2, F2429*Inputs!$B$16, Inputs!$B$14*Inputs!$B$4 - G2429), 0)</f>
        <v>0</v>
      </c>
      <c r="J2429" s="2">
        <f>MAX(MIN(Inputs!$B$2, F2429*Inputs!$B$16, (Inputs!$B$14-F2429)/Inputs!$B$15)*Inputs!$B$9, 0)</f>
        <v>0</v>
      </c>
      <c r="K2429" s="2">
        <f>MAX(E2429*Inputs!$B$5 - B2429 - Inputs!$B$8, 0) * H2429</f>
        <v>0</v>
      </c>
      <c r="L2429" s="2">
        <f>IF(B2429 &gt;= D2429*Inputs!$B$10, MAX(B2429 - E2429/Inputs!$B$5 - Inputs!$B$8, 0) * I2429, 0)</f>
        <v>0</v>
      </c>
      <c r="M2429" s="2">
        <f t="shared" si="446"/>
        <v>0</v>
      </c>
      <c r="N2429" s="3" t="str">
        <f t="shared" si="447"/>
        <v>Idle</v>
      </c>
      <c r="O2429" s="3" t="str">
        <f t="shared" si="455"/>
        <v>Idle</v>
      </c>
      <c r="P2429" s="2">
        <f t="shared" si="448"/>
        <v>0</v>
      </c>
      <c r="Q2429" s="2">
        <f t="shared" si="449"/>
        <v>0</v>
      </c>
      <c r="R2429" s="2">
        <f t="shared" si="450"/>
        <v>0</v>
      </c>
      <c r="S2429" s="2">
        <f t="shared" si="451"/>
        <v>0</v>
      </c>
      <c r="T2429" s="2">
        <f t="shared" si="452"/>
        <v>0</v>
      </c>
      <c r="U2429" s="2">
        <f>IF(O2429="Reg", R2429 * Inputs!$B$7, 0)</f>
        <v>0</v>
      </c>
      <c r="V2429" s="2">
        <f>MAX(F2429 + P2429*Inputs!$B$15 - (Q2429/Inputs!$B$16) - U2429, 0)</f>
        <v>0</v>
      </c>
    </row>
    <row r="2430" spans="1:22" x14ac:dyDescent="0.3">
      <c r="A2430" s="1">
        <v>46124.166666666657</v>
      </c>
      <c r="B2430" s="2">
        <v>0</v>
      </c>
      <c r="C2430" s="2">
        <v>7.5603012142959507</v>
      </c>
      <c r="D2430" s="2">
        <f t="shared" si="444"/>
        <v>31.431423613786375</v>
      </c>
      <c r="E2430" s="2">
        <f t="shared" si="445"/>
        <v>1.4528344629103953</v>
      </c>
      <c r="F2430" s="2">
        <f t="shared" si="453"/>
        <v>0</v>
      </c>
      <c r="G2430" s="2">
        <f t="shared" si="454"/>
        <v>0</v>
      </c>
      <c r="H2430" s="2">
        <f>MIN(Inputs!$B$2, (Inputs!$B$14 - F2430)/Inputs!$B$15)</f>
        <v>170</v>
      </c>
      <c r="I2430" s="2">
        <f>MAX(MIN(Inputs!$B$2, F2430*Inputs!$B$16, Inputs!$B$14*Inputs!$B$4 - G2430), 0)</f>
        <v>0</v>
      </c>
      <c r="J2430" s="2">
        <f>MAX(MIN(Inputs!$B$2, F2430*Inputs!$B$16, (Inputs!$B$14-F2430)/Inputs!$B$15)*Inputs!$B$9, 0)</f>
        <v>0</v>
      </c>
      <c r="K2430" s="2">
        <f>MAX(E2430*Inputs!$B$5 - B2430 - Inputs!$B$8, 0) * H2430</f>
        <v>0</v>
      </c>
      <c r="L2430" s="2">
        <f>IF(B2430 &gt;= D2430*Inputs!$B$10, MAX(B2430 - E2430/Inputs!$B$5 - Inputs!$B$8, 0) * I2430, 0)</f>
        <v>0</v>
      </c>
      <c r="M2430" s="2">
        <f t="shared" si="446"/>
        <v>0</v>
      </c>
      <c r="N2430" s="3" t="str">
        <f t="shared" si="447"/>
        <v>Idle</v>
      </c>
      <c r="O2430" s="3" t="str">
        <f t="shared" si="455"/>
        <v>Idle</v>
      </c>
      <c r="P2430" s="2">
        <f t="shared" si="448"/>
        <v>0</v>
      </c>
      <c r="Q2430" s="2">
        <f t="shared" si="449"/>
        <v>0</v>
      </c>
      <c r="R2430" s="2">
        <f t="shared" si="450"/>
        <v>0</v>
      </c>
      <c r="S2430" s="2">
        <f t="shared" si="451"/>
        <v>0</v>
      </c>
      <c r="T2430" s="2">
        <f t="shared" si="452"/>
        <v>0</v>
      </c>
      <c r="U2430" s="2">
        <f>IF(O2430="Reg", R2430 * Inputs!$B$7, 0)</f>
        <v>0</v>
      </c>
      <c r="V2430" s="2">
        <f>MAX(F2430 + P2430*Inputs!$B$15 - (Q2430/Inputs!$B$16) - U2430, 0)</f>
        <v>0</v>
      </c>
    </row>
    <row r="2431" spans="1:22" x14ac:dyDescent="0.3">
      <c r="A2431" s="1">
        <v>46124.208333333343</v>
      </c>
      <c r="B2431" s="2">
        <v>0</v>
      </c>
      <c r="C2431" s="2">
        <v>6.7004765719491433</v>
      </c>
      <c r="D2431" s="2">
        <f t="shared" si="444"/>
        <v>31.431423613786375</v>
      </c>
      <c r="E2431" s="2">
        <f t="shared" si="445"/>
        <v>2.6659397706711245</v>
      </c>
      <c r="F2431" s="2">
        <f t="shared" si="453"/>
        <v>0</v>
      </c>
      <c r="G2431" s="2">
        <f t="shared" si="454"/>
        <v>0</v>
      </c>
      <c r="H2431" s="2">
        <f>MIN(Inputs!$B$2, (Inputs!$B$14 - F2431)/Inputs!$B$15)</f>
        <v>170</v>
      </c>
      <c r="I2431" s="2">
        <f>MAX(MIN(Inputs!$B$2, F2431*Inputs!$B$16, Inputs!$B$14*Inputs!$B$4 - G2431), 0)</f>
        <v>0</v>
      </c>
      <c r="J2431" s="2">
        <f>MAX(MIN(Inputs!$B$2, F2431*Inputs!$B$16, (Inputs!$B$14-F2431)/Inputs!$B$15)*Inputs!$B$9, 0)</f>
        <v>0</v>
      </c>
      <c r="K2431" s="2">
        <f>MAX(E2431*Inputs!$B$5 - B2431 - Inputs!$B$8, 0) * H2431</f>
        <v>0</v>
      </c>
      <c r="L2431" s="2">
        <f>IF(B2431 &gt;= D2431*Inputs!$B$10, MAX(B2431 - E2431/Inputs!$B$5 - Inputs!$B$8, 0) * I2431, 0)</f>
        <v>0</v>
      </c>
      <c r="M2431" s="2">
        <f t="shared" si="446"/>
        <v>0</v>
      </c>
      <c r="N2431" s="3" t="str">
        <f t="shared" si="447"/>
        <v>Idle</v>
      </c>
      <c r="O2431" s="3" t="str">
        <f t="shared" si="455"/>
        <v>Idle</v>
      </c>
      <c r="P2431" s="2">
        <f t="shared" si="448"/>
        <v>0</v>
      </c>
      <c r="Q2431" s="2">
        <f t="shared" si="449"/>
        <v>0</v>
      </c>
      <c r="R2431" s="2">
        <f t="shared" si="450"/>
        <v>0</v>
      </c>
      <c r="S2431" s="2">
        <f t="shared" si="451"/>
        <v>0</v>
      </c>
      <c r="T2431" s="2">
        <f t="shared" si="452"/>
        <v>0</v>
      </c>
      <c r="U2431" s="2">
        <f>IF(O2431="Reg", R2431 * Inputs!$B$7, 0)</f>
        <v>0</v>
      </c>
      <c r="V2431" s="2">
        <f>MAX(F2431 + P2431*Inputs!$B$15 - (Q2431/Inputs!$B$16) - U2431, 0)</f>
        <v>0</v>
      </c>
    </row>
    <row r="2432" spans="1:22" x14ac:dyDescent="0.3">
      <c r="A2432" s="1">
        <v>46124.25</v>
      </c>
      <c r="B2432" s="2">
        <v>0</v>
      </c>
      <c r="C2432" s="2">
        <v>10.137810149168621</v>
      </c>
      <c r="D2432" s="2">
        <f t="shared" si="444"/>
        <v>31.431423613786375</v>
      </c>
      <c r="E2432" s="2">
        <f t="shared" si="445"/>
        <v>3.7511277936692267</v>
      </c>
      <c r="F2432" s="2">
        <f t="shared" si="453"/>
        <v>0</v>
      </c>
      <c r="G2432" s="2">
        <f t="shared" si="454"/>
        <v>0</v>
      </c>
      <c r="H2432" s="2">
        <f>MIN(Inputs!$B$2, (Inputs!$B$14 - F2432)/Inputs!$B$15)</f>
        <v>170</v>
      </c>
      <c r="I2432" s="2">
        <f>MAX(MIN(Inputs!$B$2, F2432*Inputs!$B$16, Inputs!$B$14*Inputs!$B$4 - G2432), 0)</f>
        <v>0</v>
      </c>
      <c r="J2432" s="2">
        <f>MAX(MIN(Inputs!$B$2, F2432*Inputs!$B$16, (Inputs!$B$14-F2432)/Inputs!$B$15)*Inputs!$B$9, 0)</f>
        <v>0</v>
      </c>
      <c r="K2432" s="2">
        <f>MAX(E2432*Inputs!$B$5 - B2432 - Inputs!$B$8, 0) * H2432</f>
        <v>0</v>
      </c>
      <c r="L2432" s="2">
        <f>IF(B2432 &gt;= D2432*Inputs!$B$10, MAX(B2432 - E2432/Inputs!$B$5 - Inputs!$B$8, 0) * I2432, 0)</f>
        <v>0</v>
      </c>
      <c r="M2432" s="2">
        <f t="shared" si="446"/>
        <v>0</v>
      </c>
      <c r="N2432" s="3" t="str">
        <f t="shared" si="447"/>
        <v>Idle</v>
      </c>
      <c r="O2432" s="3" t="str">
        <f t="shared" si="455"/>
        <v>Idle</v>
      </c>
      <c r="P2432" s="2">
        <f t="shared" si="448"/>
        <v>0</v>
      </c>
      <c r="Q2432" s="2">
        <f t="shared" si="449"/>
        <v>0</v>
      </c>
      <c r="R2432" s="2">
        <f t="shared" si="450"/>
        <v>0</v>
      </c>
      <c r="S2432" s="2">
        <f t="shared" si="451"/>
        <v>0</v>
      </c>
      <c r="T2432" s="2">
        <f t="shared" si="452"/>
        <v>0</v>
      </c>
      <c r="U2432" s="2">
        <f>IF(O2432="Reg", R2432 * Inputs!$B$7, 0)</f>
        <v>0</v>
      </c>
      <c r="V2432" s="2">
        <f>MAX(F2432 + P2432*Inputs!$B$15 - (Q2432/Inputs!$B$16) - U2432, 0)</f>
        <v>0</v>
      </c>
    </row>
    <row r="2433" spans="1:22" x14ac:dyDescent="0.3">
      <c r="A2433" s="1">
        <v>46124.291666666657</v>
      </c>
      <c r="B2433" s="2">
        <v>0</v>
      </c>
      <c r="C2433" s="2">
        <v>4.101803318657935</v>
      </c>
      <c r="D2433" s="2">
        <f t="shared" si="444"/>
        <v>31.431423613786375</v>
      </c>
      <c r="E2433" s="2">
        <f t="shared" si="445"/>
        <v>9.1200340039975689</v>
      </c>
      <c r="F2433" s="2">
        <f t="shared" si="453"/>
        <v>0</v>
      </c>
      <c r="G2433" s="2">
        <f t="shared" si="454"/>
        <v>0</v>
      </c>
      <c r="H2433" s="2">
        <f>MIN(Inputs!$B$2, (Inputs!$B$14 - F2433)/Inputs!$B$15)</f>
        <v>170</v>
      </c>
      <c r="I2433" s="2">
        <f>MAX(MIN(Inputs!$B$2, F2433*Inputs!$B$16, Inputs!$B$14*Inputs!$B$4 - G2433), 0)</f>
        <v>0</v>
      </c>
      <c r="J2433" s="2">
        <f>MAX(MIN(Inputs!$B$2, F2433*Inputs!$B$16, (Inputs!$B$14-F2433)/Inputs!$B$15)*Inputs!$B$9, 0)</f>
        <v>0</v>
      </c>
      <c r="K2433" s="2">
        <f>MAX(E2433*Inputs!$B$5 - B2433 - Inputs!$B$8, 0) * H2433</f>
        <v>0</v>
      </c>
      <c r="L2433" s="2">
        <f>IF(B2433 &gt;= D2433*Inputs!$B$10, MAX(B2433 - E2433/Inputs!$B$5 - Inputs!$B$8, 0) * I2433, 0)</f>
        <v>0</v>
      </c>
      <c r="M2433" s="2">
        <f t="shared" si="446"/>
        <v>0</v>
      </c>
      <c r="N2433" s="3" t="str">
        <f t="shared" si="447"/>
        <v>Idle</v>
      </c>
      <c r="O2433" s="3" t="str">
        <f t="shared" si="455"/>
        <v>Idle</v>
      </c>
      <c r="P2433" s="2">
        <f t="shared" si="448"/>
        <v>0</v>
      </c>
      <c r="Q2433" s="2">
        <f t="shared" si="449"/>
        <v>0</v>
      </c>
      <c r="R2433" s="2">
        <f t="shared" si="450"/>
        <v>0</v>
      </c>
      <c r="S2433" s="2">
        <f t="shared" si="451"/>
        <v>0</v>
      </c>
      <c r="T2433" s="2">
        <f t="shared" si="452"/>
        <v>0</v>
      </c>
      <c r="U2433" s="2">
        <f>IF(O2433="Reg", R2433 * Inputs!$B$7, 0)</f>
        <v>0</v>
      </c>
      <c r="V2433" s="2">
        <f>MAX(F2433 + P2433*Inputs!$B$15 - (Q2433/Inputs!$B$16) - U2433, 0)</f>
        <v>0</v>
      </c>
    </row>
    <row r="2434" spans="1:22" x14ac:dyDescent="0.3">
      <c r="A2434" s="1">
        <v>46124.333333333343</v>
      </c>
      <c r="B2434" s="2">
        <v>0</v>
      </c>
      <c r="C2434" s="2">
        <v>10.57815074589058</v>
      </c>
      <c r="D2434" s="2">
        <f t="shared" ref="D2434:D2497" si="456">AVERAGEIFS(B:B, A:A, "&gt;="&amp;INT(A2434), A:A, "&lt;"&amp;INT(A2434)+1)</f>
        <v>31.431423613786375</v>
      </c>
      <c r="E2434" s="2">
        <f t="shared" ref="E2434:E2497" si="457">AVERAGE(B2434:B2439)</f>
        <v>14.650283508457477</v>
      </c>
      <c r="F2434" s="2">
        <f t="shared" si="453"/>
        <v>0</v>
      </c>
      <c r="G2434" s="2">
        <f t="shared" si="454"/>
        <v>0</v>
      </c>
      <c r="H2434" s="2">
        <f>MIN(Inputs!$B$2, (Inputs!$B$14 - F2434)/Inputs!$B$15)</f>
        <v>170</v>
      </c>
      <c r="I2434" s="2">
        <f>MAX(MIN(Inputs!$B$2, F2434*Inputs!$B$16, Inputs!$B$14*Inputs!$B$4 - G2434), 0)</f>
        <v>0</v>
      </c>
      <c r="J2434" s="2">
        <f>MAX(MIN(Inputs!$B$2, F2434*Inputs!$B$16, (Inputs!$B$14-F2434)/Inputs!$B$15)*Inputs!$B$9, 0)</f>
        <v>0</v>
      </c>
      <c r="K2434" s="2">
        <f>MAX(E2434*Inputs!$B$5 - B2434 - Inputs!$B$8, 0) * H2434</f>
        <v>0</v>
      </c>
      <c r="L2434" s="2">
        <f>IF(B2434 &gt;= D2434*Inputs!$B$10, MAX(B2434 - E2434/Inputs!$B$5 - Inputs!$B$8, 0) * I2434, 0)</f>
        <v>0</v>
      </c>
      <c r="M2434" s="2">
        <f t="shared" ref="M2434:M2497" si="458">C2434 * J2434</f>
        <v>0</v>
      </c>
      <c r="N2434" s="3" t="str">
        <f t="shared" ref="N2434:N2497" si="459">IF(MAX(K2434, L2434, M2434)&lt;=0, "Idle", IF(AND(M2434&gt;=K2434, M2434&gt;=L2434), "Reg", IF(L2434&gt;=K2434, "Discharge", "Charge")))</f>
        <v>Idle</v>
      </c>
      <c r="O2434" s="3" t="str">
        <f t="shared" si="455"/>
        <v>Idle</v>
      </c>
      <c r="P2434" s="2">
        <f t="shared" ref="P2434:P2497" si="460">IF(O2434="Charge", H2434, 0)</f>
        <v>0</v>
      </c>
      <c r="Q2434" s="2">
        <f t="shared" ref="Q2434:Q2497" si="461">IF(O2434="Discharge", I2434, 0)</f>
        <v>0</v>
      </c>
      <c r="R2434" s="2">
        <f t="shared" ref="R2434:R2497" si="462">IF(O2434="Reg", J2434, 0)</f>
        <v>0</v>
      </c>
      <c r="S2434" s="2">
        <f t="shared" ref="S2434:S2497" si="463">(Q2434 - P2434) * B2434</f>
        <v>0</v>
      </c>
      <c r="T2434" s="2">
        <f t="shared" ref="T2434:T2497" si="464">R2434 * C2434</f>
        <v>0</v>
      </c>
      <c r="U2434" s="2">
        <f>IF(O2434="Reg", R2434 * Inputs!$B$7, 0)</f>
        <v>0</v>
      </c>
      <c r="V2434" s="2">
        <f>MAX(F2434 + P2434*Inputs!$B$15 - (Q2434/Inputs!$B$16) - U2434, 0)</f>
        <v>0</v>
      </c>
    </row>
    <row r="2435" spans="1:22" x14ac:dyDescent="0.3">
      <c r="A2435" s="1">
        <v>46124.375</v>
      </c>
      <c r="B2435" s="2">
        <v>8.7170067774623714</v>
      </c>
      <c r="C2435" s="2">
        <v>1.7489031250784191</v>
      </c>
      <c r="D2435" s="2">
        <f t="shared" si="456"/>
        <v>31.431423613786375</v>
      </c>
      <c r="E2435" s="2">
        <f t="shared" si="457"/>
        <v>23.842363784620726</v>
      </c>
      <c r="F2435" s="2">
        <f t="shared" ref="F2435:F2498" si="465">V2434</f>
        <v>0</v>
      </c>
      <c r="G2435" s="2">
        <f t="shared" ref="G2435:G2498" si="466">IF(INT(A2435)=INT(A2434), G2434 + Q2434, 0)</f>
        <v>0</v>
      </c>
      <c r="H2435" s="2">
        <f>MIN(Inputs!$B$2, (Inputs!$B$14 - F2435)/Inputs!$B$15)</f>
        <v>170</v>
      </c>
      <c r="I2435" s="2">
        <f>MAX(MIN(Inputs!$B$2, F2435*Inputs!$B$16, Inputs!$B$14*Inputs!$B$4 - G2435), 0)</f>
        <v>0</v>
      </c>
      <c r="J2435" s="2">
        <f>MAX(MIN(Inputs!$B$2, F2435*Inputs!$B$16, (Inputs!$B$14-F2435)/Inputs!$B$15)*Inputs!$B$9, 0)</f>
        <v>0</v>
      </c>
      <c r="K2435" s="2">
        <f>MAX(E2435*Inputs!$B$5 - B2435 - Inputs!$B$8, 0) * H2435</f>
        <v>0</v>
      </c>
      <c r="L2435" s="2">
        <f>IF(B2435 &gt;= D2435*Inputs!$B$10, MAX(B2435 - E2435/Inputs!$B$5 - Inputs!$B$8, 0) * I2435, 0)</f>
        <v>0</v>
      </c>
      <c r="M2435" s="2">
        <f t="shared" si="458"/>
        <v>0</v>
      </c>
      <c r="N2435" s="3" t="str">
        <f t="shared" si="459"/>
        <v>Idle</v>
      </c>
      <c r="O2435" s="3" t="str">
        <f t="shared" si="455"/>
        <v>Idle</v>
      </c>
      <c r="P2435" s="2">
        <f t="shared" si="460"/>
        <v>0</v>
      </c>
      <c r="Q2435" s="2">
        <f t="shared" si="461"/>
        <v>0</v>
      </c>
      <c r="R2435" s="2">
        <f t="shared" si="462"/>
        <v>0</v>
      </c>
      <c r="S2435" s="2">
        <f t="shared" si="463"/>
        <v>0</v>
      </c>
      <c r="T2435" s="2">
        <f t="shared" si="464"/>
        <v>0</v>
      </c>
      <c r="U2435" s="2">
        <f>IF(O2435="Reg", R2435 * Inputs!$B$7, 0)</f>
        <v>0</v>
      </c>
      <c r="V2435" s="2">
        <f>MAX(F2435 + P2435*Inputs!$B$15 - (Q2435/Inputs!$B$16) - U2435, 0)</f>
        <v>0</v>
      </c>
    </row>
    <row r="2436" spans="1:22" x14ac:dyDescent="0.3">
      <c r="A2436" s="1">
        <v>46124.416666666657</v>
      </c>
      <c r="B2436" s="2">
        <v>7.278631846564374</v>
      </c>
      <c r="C2436" s="2">
        <v>27.932360143946731</v>
      </c>
      <c r="D2436" s="2">
        <f t="shared" si="456"/>
        <v>31.431423613786375</v>
      </c>
      <c r="E2436" s="2">
        <f t="shared" si="457"/>
        <v>32.824383479577868</v>
      </c>
      <c r="F2436" s="2">
        <f t="shared" si="465"/>
        <v>0</v>
      </c>
      <c r="G2436" s="2">
        <f t="shared" si="466"/>
        <v>0</v>
      </c>
      <c r="H2436" s="2">
        <f>MIN(Inputs!$B$2, (Inputs!$B$14 - F2436)/Inputs!$B$15)</f>
        <v>170</v>
      </c>
      <c r="I2436" s="2">
        <f>MAX(MIN(Inputs!$B$2, F2436*Inputs!$B$16, Inputs!$B$14*Inputs!$B$4 - G2436), 0)</f>
        <v>0</v>
      </c>
      <c r="J2436" s="2">
        <f>MAX(MIN(Inputs!$B$2, F2436*Inputs!$B$16, (Inputs!$B$14-F2436)/Inputs!$B$15)*Inputs!$B$9, 0)</f>
        <v>0</v>
      </c>
      <c r="K2436" s="2">
        <f>MAX(E2436*Inputs!$B$5 - B2436 - Inputs!$B$8, 0) * H2436</f>
        <v>273.16035462890545</v>
      </c>
      <c r="L2436" s="2">
        <f>IF(B2436 &gt;= D2436*Inputs!$B$10, MAX(B2436 - E2436/Inputs!$B$5 - Inputs!$B$8, 0) * I2436, 0)</f>
        <v>0</v>
      </c>
      <c r="M2436" s="2">
        <f t="shared" si="458"/>
        <v>0</v>
      </c>
      <c r="N2436" s="3" t="str">
        <f t="shared" si="459"/>
        <v>Charge</v>
      </c>
      <c r="O2436" s="3" t="str">
        <f t="shared" ref="O2436:O2499" si="467">IF(O2435&lt;&gt;O2434, O2435, N2436)</f>
        <v>Charge</v>
      </c>
      <c r="P2436" s="2">
        <f t="shared" si="460"/>
        <v>170</v>
      </c>
      <c r="Q2436" s="2">
        <f t="shared" si="461"/>
        <v>0</v>
      </c>
      <c r="R2436" s="2">
        <f t="shared" si="462"/>
        <v>0</v>
      </c>
      <c r="S2436" s="2">
        <f t="shared" si="463"/>
        <v>-1237.3674139159436</v>
      </c>
      <c r="T2436" s="2">
        <f t="shared" si="464"/>
        <v>0</v>
      </c>
      <c r="U2436" s="2">
        <f>IF(O2436="Reg", R2436 * Inputs!$B$7, 0)</f>
        <v>0</v>
      </c>
      <c r="V2436" s="2">
        <f>MAX(F2436 + P2436*Inputs!$B$15 - (Q2436/Inputs!$B$16) - U2436, 0)</f>
        <v>170</v>
      </c>
    </row>
    <row r="2437" spans="1:22" x14ac:dyDescent="0.3">
      <c r="A2437" s="1">
        <v>46124.458333333343</v>
      </c>
      <c r="B2437" s="2">
        <v>6.5111281379886146</v>
      </c>
      <c r="C2437" s="2">
        <v>2.2333365379290702</v>
      </c>
      <c r="D2437" s="2">
        <f t="shared" si="456"/>
        <v>31.431423613786375</v>
      </c>
      <c r="E2437" s="2">
        <f t="shared" si="457"/>
        <v>42.010182057499854</v>
      </c>
      <c r="F2437" s="2">
        <f t="shared" si="465"/>
        <v>170</v>
      </c>
      <c r="G2437" s="2">
        <f t="shared" si="466"/>
        <v>0</v>
      </c>
      <c r="H2437" s="2">
        <f>MIN(Inputs!$B$2, (Inputs!$B$14 - F2437)/Inputs!$B$15)</f>
        <v>170</v>
      </c>
      <c r="I2437" s="2">
        <f>MAX(MIN(Inputs!$B$2, F2437*Inputs!$B$16, Inputs!$B$14*Inputs!$B$4 - G2437), 0)</f>
        <v>170</v>
      </c>
      <c r="J2437" s="2">
        <f>MAX(MIN(Inputs!$B$2, F2437*Inputs!$B$16, (Inputs!$B$14-F2437)/Inputs!$B$15)*Inputs!$B$9, 0)</f>
        <v>136</v>
      </c>
      <c r="K2437" s="2">
        <f>MAX(E2437*Inputs!$B$5 - B2437 - Inputs!$B$8, 0) * H2437</f>
        <v>1777.8314523439144</v>
      </c>
      <c r="L2437" s="2">
        <f>IF(B2437 &gt;= D2437*Inputs!$B$10, MAX(B2437 - E2437/Inputs!$B$5 - Inputs!$B$8, 0) * I2437, 0)</f>
        <v>0</v>
      </c>
      <c r="M2437" s="2">
        <f t="shared" si="458"/>
        <v>303.73376915835354</v>
      </c>
      <c r="N2437" s="3" t="str">
        <f t="shared" si="459"/>
        <v>Charge</v>
      </c>
      <c r="O2437" s="3" t="str">
        <f t="shared" si="467"/>
        <v>Charge</v>
      </c>
      <c r="P2437" s="2">
        <f t="shared" si="460"/>
        <v>170</v>
      </c>
      <c r="Q2437" s="2">
        <f t="shared" si="461"/>
        <v>0</v>
      </c>
      <c r="R2437" s="2">
        <f t="shared" si="462"/>
        <v>0</v>
      </c>
      <c r="S2437" s="2">
        <f t="shared" si="463"/>
        <v>-1106.8917834580645</v>
      </c>
      <c r="T2437" s="2">
        <f t="shared" si="464"/>
        <v>0</v>
      </c>
      <c r="U2437" s="2">
        <f>IF(O2437="Reg", R2437 * Inputs!$B$7, 0)</f>
        <v>0</v>
      </c>
      <c r="V2437" s="2">
        <f>MAX(F2437 + P2437*Inputs!$B$15 - (Q2437/Inputs!$B$16) - U2437, 0)</f>
        <v>340</v>
      </c>
    </row>
    <row r="2438" spans="1:22" x14ac:dyDescent="0.3">
      <c r="A2438" s="1">
        <v>46124.5</v>
      </c>
      <c r="B2438" s="2">
        <v>32.21343726197005</v>
      </c>
      <c r="C2438" s="2">
        <v>13.370466233472619</v>
      </c>
      <c r="D2438" s="2">
        <f t="shared" si="456"/>
        <v>31.431423613786375</v>
      </c>
      <c r="E2438" s="2">
        <f t="shared" si="457"/>
        <v>51.833732210291352</v>
      </c>
      <c r="F2438" s="2">
        <f t="shared" si="465"/>
        <v>340</v>
      </c>
      <c r="G2438" s="2">
        <f t="shared" si="466"/>
        <v>0</v>
      </c>
      <c r="H2438" s="2">
        <f>MIN(Inputs!$B$2, (Inputs!$B$14 - F2438)/Inputs!$B$15)</f>
        <v>0</v>
      </c>
      <c r="I2438" s="2">
        <f>MAX(MIN(Inputs!$B$2, F2438*Inputs!$B$16, Inputs!$B$14*Inputs!$B$4 - G2438), 0)</f>
        <v>170</v>
      </c>
      <c r="J2438" s="2">
        <f>MAX(MIN(Inputs!$B$2, F2438*Inputs!$B$16, (Inputs!$B$14-F2438)/Inputs!$B$15)*Inputs!$B$9, 0)</f>
        <v>0</v>
      </c>
      <c r="K2438" s="2">
        <f>MAX(E2438*Inputs!$B$5 - B2438 - Inputs!$B$8, 0) * H2438</f>
        <v>0</v>
      </c>
      <c r="L2438" s="2">
        <f>IF(B2438 &gt;= D2438*Inputs!$B$10, MAX(B2438 - E2438/Inputs!$B$5 - Inputs!$B$8, 0) * I2438, 0)</f>
        <v>0</v>
      </c>
      <c r="M2438" s="2">
        <f t="shared" si="458"/>
        <v>0</v>
      </c>
      <c r="N2438" s="3" t="str">
        <f t="shared" si="459"/>
        <v>Idle</v>
      </c>
      <c r="O2438" s="3" t="str">
        <f t="shared" si="467"/>
        <v>Idle</v>
      </c>
      <c r="P2438" s="2">
        <f t="shared" si="460"/>
        <v>0</v>
      </c>
      <c r="Q2438" s="2">
        <f t="shared" si="461"/>
        <v>0</v>
      </c>
      <c r="R2438" s="2">
        <f t="shared" si="462"/>
        <v>0</v>
      </c>
      <c r="S2438" s="2">
        <f t="shared" si="463"/>
        <v>0</v>
      </c>
      <c r="T2438" s="2">
        <f t="shared" si="464"/>
        <v>0</v>
      </c>
      <c r="U2438" s="2">
        <f>IF(O2438="Reg", R2438 * Inputs!$B$7, 0)</f>
        <v>0</v>
      </c>
      <c r="V2438" s="2">
        <f>MAX(F2438 + P2438*Inputs!$B$15 - (Q2438/Inputs!$B$16) - U2438, 0)</f>
        <v>340</v>
      </c>
    </row>
    <row r="2439" spans="1:22" x14ac:dyDescent="0.3">
      <c r="A2439" s="1">
        <v>46124.541666666657</v>
      </c>
      <c r="B2439" s="2">
        <v>33.181497026759452</v>
      </c>
      <c r="C2439" s="2">
        <v>7.1609437281704826</v>
      </c>
      <c r="D2439" s="2">
        <f t="shared" si="456"/>
        <v>31.431423613786375</v>
      </c>
      <c r="E2439" s="2">
        <f t="shared" si="457"/>
        <v>57.092589145563984</v>
      </c>
      <c r="F2439" s="2">
        <f t="shared" si="465"/>
        <v>340</v>
      </c>
      <c r="G2439" s="2">
        <f t="shared" si="466"/>
        <v>0</v>
      </c>
      <c r="H2439" s="2">
        <f>MIN(Inputs!$B$2, (Inputs!$B$14 - F2439)/Inputs!$B$15)</f>
        <v>0</v>
      </c>
      <c r="I2439" s="2">
        <f>MAX(MIN(Inputs!$B$2, F2439*Inputs!$B$16, Inputs!$B$14*Inputs!$B$4 - G2439), 0)</f>
        <v>170</v>
      </c>
      <c r="J2439" s="2">
        <f>MAX(MIN(Inputs!$B$2, F2439*Inputs!$B$16, (Inputs!$B$14-F2439)/Inputs!$B$15)*Inputs!$B$9, 0)</f>
        <v>0</v>
      </c>
      <c r="K2439" s="2">
        <f>MAX(E2439*Inputs!$B$5 - B2439 - Inputs!$B$8, 0) * H2439</f>
        <v>0</v>
      </c>
      <c r="L2439" s="2">
        <f>IF(B2439 &gt;= D2439*Inputs!$B$10, MAX(B2439 - E2439/Inputs!$B$5 - Inputs!$B$8, 0) * I2439, 0)</f>
        <v>0</v>
      </c>
      <c r="M2439" s="2">
        <f t="shared" si="458"/>
        <v>0</v>
      </c>
      <c r="N2439" s="3" t="str">
        <f t="shared" si="459"/>
        <v>Idle</v>
      </c>
      <c r="O2439" s="3" t="str">
        <f t="shared" si="467"/>
        <v>Idle</v>
      </c>
      <c r="P2439" s="2">
        <f t="shared" si="460"/>
        <v>0</v>
      </c>
      <c r="Q2439" s="2">
        <f t="shared" si="461"/>
        <v>0</v>
      </c>
      <c r="R2439" s="2">
        <f t="shared" si="462"/>
        <v>0</v>
      </c>
      <c r="S2439" s="2">
        <f t="shared" si="463"/>
        <v>0</v>
      </c>
      <c r="T2439" s="2">
        <f t="shared" si="464"/>
        <v>0</v>
      </c>
      <c r="U2439" s="2">
        <f>IF(O2439="Reg", R2439 * Inputs!$B$7, 0)</f>
        <v>0</v>
      </c>
      <c r="V2439" s="2">
        <f>MAX(F2439 + P2439*Inputs!$B$15 - (Q2439/Inputs!$B$16) - U2439, 0)</f>
        <v>340</v>
      </c>
    </row>
    <row r="2440" spans="1:22" x14ac:dyDescent="0.3">
      <c r="A2440" s="1">
        <v>46124.583333333343</v>
      </c>
      <c r="B2440" s="2">
        <v>55.152481656979489</v>
      </c>
      <c r="C2440" s="2">
        <v>3.743235129023426</v>
      </c>
      <c r="D2440" s="2">
        <f t="shared" si="456"/>
        <v>31.431423613786375</v>
      </c>
      <c r="E2440" s="2">
        <f t="shared" si="457"/>
        <v>63.917325028655817</v>
      </c>
      <c r="F2440" s="2">
        <f t="shared" si="465"/>
        <v>340</v>
      </c>
      <c r="G2440" s="2">
        <f t="shared" si="466"/>
        <v>0</v>
      </c>
      <c r="H2440" s="2">
        <f>MIN(Inputs!$B$2, (Inputs!$B$14 - F2440)/Inputs!$B$15)</f>
        <v>0</v>
      </c>
      <c r="I2440" s="2">
        <f>MAX(MIN(Inputs!$B$2, F2440*Inputs!$B$16, Inputs!$B$14*Inputs!$B$4 - G2440), 0)</f>
        <v>170</v>
      </c>
      <c r="J2440" s="2">
        <f>MAX(MIN(Inputs!$B$2, F2440*Inputs!$B$16, (Inputs!$B$14-F2440)/Inputs!$B$15)*Inputs!$B$9, 0)</f>
        <v>0</v>
      </c>
      <c r="K2440" s="2">
        <f>MAX(E2440*Inputs!$B$5 - B2440 - Inputs!$B$8, 0) * H2440</f>
        <v>0</v>
      </c>
      <c r="L2440" s="2">
        <f>IF(B2440 &gt;= D2440*Inputs!$B$10, MAX(B2440 - E2440/Inputs!$B$5 - Inputs!$B$8, 0) * I2440, 0)</f>
        <v>0</v>
      </c>
      <c r="M2440" s="2">
        <f t="shared" si="458"/>
        <v>0</v>
      </c>
      <c r="N2440" s="3" t="str">
        <f t="shared" si="459"/>
        <v>Idle</v>
      </c>
      <c r="O2440" s="3" t="str">
        <f t="shared" si="467"/>
        <v>Idle</v>
      </c>
      <c r="P2440" s="2">
        <f t="shared" si="460"/>
        <v>0</v>
      </c>
      <c r="Q2440" s="2">
        <f t="shared" si="461"/>
        <v>0</v>
      </c>
      <c r="R2440" s="2">
        <f t="shared" si="462"/>
        <v>0</v>
      </c>
      <c r="S2440" s="2">
        <f t="shared" si="463"/>
        <v>0</v>
      </c>
      <c r="T2440" s="2">
        <f t="shared" si="464"/>
        <v>0</v>
      </c>
      <c r="U2440" s="2">
        <f>IF(O2440="Reg", R2440 * Inputs!$B$7, 0)</f>
        <v>0</v>
      </c>
      <c r="V2440" s="2">
        <f>MAX(F2440 + P2440*Inputs!$B$15 - (Q2440/Inputs!$B$16) - U2440, 0)</f>
        <v>340</v>
      </c>
    </row>
    <row r="2441" spans="1:22" x14ac:dyDescent="0.3">
      <c r="A2441" s="1">
        <v>46124.625</v>
      </c>
      <c r="B2441" s="2">
        <v>62.609124947205231</v>
      </c>
      <c r="C2441" s="2">
        <v>3.6791940236999361</v>
      </c>
      <c r="D2441" s="2">
        <f t="shared" si="456"/>
        <v>31.431423613786375</v>
      </c>
      <c r="E2441" s="2">
        <f t="shared" si="457"/>
        <v>65.437216758125956</v>
      </c>
      <c r="F2441" s="2">
        <f t="shared" si="465"/>
        <v>340</v>
      </c>
      <c r="G2441" s="2">
        <f t="shared" si="466"/>
        <v>0</v>
      </c>
      <c r="H2441" s="2">
        <f>MIN(Inputs!$B$2, (Inputs!$B$14 - F2441)/Inputs!$B$15)</f>
        <v>0</v>
      </c>
      <c r="I2441" s="2">
        <f>MAX(MIN(Inputs!$B$2, F2441*Inputs!$B$16, Inputs!$B$14*Inputs!$B$4 - G2441), 0)</f>
        <v>170</v>
      </c>
      <c r="J2441" s="2">
        <f>MAX(MIN(Inputs!$B$2, F2441*Inputs!$B$16, (Inputs!$B$14-F2441)/Inputs!$B$15)*Inputs!$B$9, 0)</f>
        <v>0</v>
      </c>
      <c r="K2441" s="2">
        <f>MAX(E2441*Inputs!$B$5 - B2441 - Inputs!$B$8, 0) * H2441</f>
        <v>0</v>
      </c>
      <c r="L2441" s="2">
        <f>IF(B2441 &gt;= D2441*Inputs!$B$10, MAX(B2441 - E2441/Inputs!$B$5 - Inputs!$B$8, 0) * I2441, 0)</f>
        <v>0</v>
      </c>
      <c r="M2441" s="2">
        <f t="shared" si="458"/>
        <v>0</v>
      </c>
      <c r="N2441" s="3" t="str">
        <f t="shared" si="459"/>
        <v>Idle</v>
      </c>
      <c r="O2441" s="3" t="str">
        <f t="shared" si="467"/>
        <v>Idle</v>
      </c>
      <c r="P2441" s="2">
        <f t="shared" si="460"/>
        <v>0</v>
      </c>
      <c r="Q2441" s="2">
        <f t="shared" si="461"/>
        <v>0</v>
      </c>
      <c r="R2441" s="2">
        <f t="shared" si="462"/>
        <v>0</v>
      </c>
      <c r="S2441" s="2">
        <f t="shared" si="463"/>
        <v>0</v>
      </c>
      <c r="T2441" s="2">
        <f t="shared" si="464"/>
        <v>0</v>
      </c>
      <c r="U2441" s="2">
        <f>IF(O2441="Reg", R2441 * Inputs!$B$7, 0)</f>
        <v>0</v>
      </c>
      <c r="V2441" s="2">
        <f>MAX(F2441 + P2441*Inputs!$B$15 - (Q2441/Inputs!$B$16) - U2441, 0)</f>
        <v>340</v>
      </c>
    </row>
    <row r="2442" spans="1:22" x14ac:dyDescent="0.3">
      <c r="A2442" s="1">
        <v>46124.666666666657</v>
      </c>
      <c r="B2442" s="2">
        <v>62.393423314096268</v>
      </c>
      <c r="C2442" s="2">
        <v>3.901789219141711</v>
      </c>
      <c r="D2442" s="2">
        <f t="shared" si="456"/>
        <v>31.431423613786375</v>
      </c>
      <c r="E2442" s="2">
        <f t="shared" si="457"/>
        <v>66.134247571476408</v>
      </c>
      <c r="F2442" s="2">
        <f t="shared" si="465"/>
        <v>340</v>
      </c>
      <c r="G2442" s="2">
        <f t="shared" si="466"/>
        <v>0</v>
      </c>
      <c r="H2442" s="2">
        <f>MIN(Inputs!$B$2, (Inputs!$B$14 - F2442)/Inputs!$B$15)</f>
        <v>0</v>
      </c>
      <c r="I2442" s="2">
        <f>MAX(MIN(Inputs!$B$2, F2442*Inputs!$B$16, Inputs!$B$14*Inputs!$B$4 - G2442), 0)</f>
        <v>170</v>
      </c>
      <c r="J2442" s="2">
        <f>MAX(MIN(Inputs!$B$2, F2442*Inputs!$B$16, (Inputs!$B$14-F2442)/Inputs!$B$15)*Inputs!$B$9, 0)</f>
        <v>0</v>
      </c>
      <c r="K2442" s="2">
        <f>MAX(E2442*Inputs!$B$5 - B2442 - Inputs!$B$8, 0) * H2442</f>
        <v>0</v>
      </c>
      <c r="L2442" s="2">
        <f>IF(B2442 &gt;= D2442*Inputs!$B$10, MAX(B2442 - E2442/Inputs!$B$5 - Inputs!$B$8, 0) * I2442, 0)</f>
        <v>0</v>
      </c>
      <c r="M2442" s="2">
        <f t="shared" si="458"/>
        <v>0</v>
      </c>
      <c r="N2442" s="3" t="str">
        <f t="shared" si="459"/>
        <v>Idle</v>
      </c>
      <c r="O2442" s="3" t="str">
        <f t="shared" si="467"/>
        <v>Idle</v>
      </c>
      <c r="P2442" s="2">
        <f t="shared" si="460"/>
        <v>0</v>
      </c>
      <c r="Q2442" s="2">
        <f t="shared" si="461"/>
        <v>0</v>
      </c>
      <c r="R2442" s="2">
        <f t="shared" si="462"/>
        <v>0</v>
      </c>
      <c r="S2442" s="2">
        <f t="shared" si="463"/>
        <v>0</v>
      </c>
      <c r="T2442" s="2">
        <f t="shared" si="464"/>
        <v>0</v>
      </c>
      <c r="U2442" s="2">
        <f>IF(O2442="Reg", R2442 * Inputs!$B$7, 0)</f>
        <v>0</v>
      </c>
      <c r="V2442" s="2">
        <f>MAX(F2442 + P2442*Inputs!$B$15 - (Q2442/Inputs!$B$16) - U2442, 0)</f>
        <v>340</v>
      </c>
    </row>
    <row r="2443" spans="1:22" x14ac:dyDescent="0.3">
      <c r="A2443" s="1">
        <v>46124.708333333343</v>
      </c>
      <c r="B2443" s="2">
        <v>65.452429054737649</v>
      </c>
      <c r="C2443" s="2">
        <v>6.7094176253122058</v>
      </c>
      <c r="D2443" s="2">
        <f t="shared" si="456"/>
        <v>31.431423613786375</v>
      </c>
      <c r="E2443" s="2">
        <f t="shared" si="457"/>
        <v>63.732488883315114</v>
      </c>
      <c r="F2443" s="2">
        <f t="shared" si="465"/>
        <v>340</v>
      </c>
      <c r="G2443" s="2">
        <f t="shared" si="466"/>
        <v>0</v>
      </c>
      <c r="H2443" s="2">
        <f>MIN(Inputs!$B$2, (Inputs!$B$14 - F2443)/Inputs!$B$15)</f>
        <v>0</v>
      </c>
      <c r="I2443" s="2">
        <f>MAX(MIN(Inputs!$B$2, F2443*Inputs!$B$16, Inputs!$B$14*Inputs!$B$4 - G2443), 0)</f>
        <v>170</v>
      </c>
      <c r="J2443" s="2">
        <f>MAX(MIN(Inputs!$B$2, F2443*Inputs!$B$16, (Inputs!$B$14-F2443)/Inputs!$B$15)*Inputs!$B$9, 0)</f>
        <v>0</v>
      </c>
      <c r="K2443" s="2">
        <f>MAX(E2443*Inputs!$B$5 - B2443 - Inputs!$B$8, 0) * H2443</f>
        <v>0</v>
      </c>
      <c r="L2443" s="2">
        <f>IF(B2443 &gt;= D2443*Inputs!$B$10, MAX(B2443 - E2443/Inputs!$B$5 - Inputs!$B$8, 0) * I2443, 0)</f>
        <v>0</v>
      </c>
      <c r="M2443" s="2">
        <f t="shared" si="458"/>
        <v>0</v>
      </c>
      <c r="N2443" s="3" t="str">
        <f t="shared" si="459"/>
        <v>Idle</v>
      </c>
      <c r="O2443" s="3" t="str">
        <f t="shared" si="467"/>
        <v>Idle</v>
      </c>
      <c r="P2443" s="2">
        <f t="shared" si="460"/>
        <v>0</v>
      </c>
      <c r="Q2443" s="2">
        <f t="shared" si="461"/>
        <v>0</v>
      </c>
      <c r="R2443" s="2">
        <f t="shared" si="462"/>
        <v>0</v>
      </c>
      <c r="S2443" s="2">
        <f t="shared" si="463"/>
        <v>0</v>
      </c>
      <c r="T2443" s="2">
        <f t="shared" si="464"/>
        <v>0</v>
      </c>
      <c r="U2443" s="2">
        <f>IF(O2443="Reg", R2443 * Inputs!$B$7, 0)</f>
        <v>0</v>
      </c>
      <c r="V2443" s="2">
        <f>MAX(F2443 + P2443*Inputs!$B$15 - (Q2443/Inputs!$B$16) - U2443, 0)</f>
        <v>340</v>
      </c>
    </row>
    <row r="2444" spans="1:22" x14ac:dyDescent="0.3">
      <c r="A2444" s="1">
        <v>46124.75</v>
      </c>
      <c r="B2444" s="2">
        <v>63.766578873605852</v>
      </c>
      <c r="C2444" s="2">
        <v>7.4440952285583446</v>
      </c>
      <c r="D2444" s="2">
        <f t="shared" si="456"/>
        <v>31.431423613786375</v>
      </c>
      <c r="E2444" s="2">
        <f t="shared" si="457"/>
        <v>59.512236160551645</v>
      </c>
      <c r="F2444" s="2">
        <f t="shared" si="465"/>
        <v>340</v>
      </c>
      <c r="G2444" s="2">
        <f t="shared" si="466"/>
        <v>0</v>
      </c>
      <c r="H2444" s="2">
        <f>MIN(Inputs!$B$2, (Inputs!$B$14 - F2444)/Inputs!$B$15)</f>
        <v>0</v>
      </c>
      <c r="I2444" s="2">
        <f>MAX(MIN(Inputs!$B$2, F2444*Inputs!$B$16, Inputs!$B$14*Inputs!$B$4 - G2444), 0)</f>
        <v>170</v>
      </c>
      <c r="J2444" s="2">
        <f>MAX(MIN(Inputs!$B$2, F2444*Inputs!$B$16, (Inputs!$B$14-F2444)/Inputs!$B$15)*Inputs!$B$9, 0)</f>
        <v>0</v>
      </c>
      <c r="K2444" s="2">
        <f>MAX(E2444*Inputs!$B$5 - B2444 - Inputs!$B$8, 0) * H2444</f>
        <v>0</v>
      </c>
      <c r="L2444" s="2">
        <f>IF(B2444 &gt;= D2444*Inputs!$B$10, MAX(B2444 - E2444/Inputs!$B$5 - Inputs!$B$8, 0) * I2444, 0)</f>
        <v>0</v>
      </c>
      <c r="M2444" s="2">
        <f t="shared" si="458"/>
        <v>0</v>
      </c>
      <c r="N2444" s="3" t="str">
        <f t="shared" si="459"/>
        <v>Idle</v>
      </c>
      <c r="O2444" s="3" t="str">
        <f t="shared" si="467"/>
        <v>Idle</v>
      </c>
      <c r="P2444" s="2">
        <f t="shared" si="460"/>
        <v>0</v>
      </c>
      <c r="Q2444" s="2">
        <f t="shared" si="461"/>
        <v>0</v>
      </c>
      <c r="R2444" s="2">
        <f t="shared" si="462"/>
        <v>0</v>
      </c>
      <c r="S2444" s="2">
        <f t="shared" si="463"/>
        <v>0</v>
      </c>
      <c r="T2444" s="2">
        <f t="shared" si="464"/>
        <v>0</v>
      </c>
      <c r="U2444" s="2">
        <f>IF(O2444="Reg", R2444 * Inputs!$B$7, 0)</f>
        <v>0</v>
      </c>
      <c r="V2444" s="2">
        <f>MAX(F2444 + P2444*Inputs!$B$15 - (Q2444/Inputs!$B$16) - U2444, 0)</f>
        <v>340</v>
      </c>
    </row>
    <row r="2445" spans="1:22" x14ac:dyDescent="0.3">
      <c r="A2445" s="1">
        <v>46124.791666666657</v>
      </c>
      <c r="B2445" s="2">
        <v>74.129912325310386</v>
      </c>
      <c r="C2445" s="2">
        <v>17.669593827794511</v>
      </c>
      <c r="D2445" s="2">
        <f t="shared" si="456"/>
        <v>31.431423613786375</v>
      </c>
      <c r="E2445" s="2">
        <f t="shared" si="457"/>
        <v>53.787184236495655</v>
      </c>
      <c r="F2445" s="2">
        <f t="shared" si="465"/>
        <v>340</v>
      </c>
      <c r="G2445" s="2">
        <f t="shared" si="466"/>
        <v>0</v>
      </c>
      <c r="H2445" s="2">
        <f>MIN(Inputs!$B$2, (Inputs!$B$14 - F2445)/Inputs!$B$15)</f>
        <v>0</v>
      </c>
      <c r="I2445" s="2">
        <f>MAX(MIN(Inputs!$B$2, F2445*Inputs!$B$16, Inputs!$B$14*Inputs!$B$4 - G2445), 0)</f>
        <v>170</v>
      </c>
      <c r="J2445" s="2">
        <f>MAX(MIN(Inputs!$B$2, F2445*Inputs!$B$16, (Inputs!$B$14-F2445)/Inputs!$B$15)*Inputs!$B$9, 0)</f>
        <v>0</v>
      </c>
      <c r="K2445" s="2">
        <f>MAX(E2445*Inputs!$B$5 - B2445 - Inputs!$B$8, 0) * H2445</f>
        <v>0</v>
      </c>
      <c r="L2445" s="2">
        <f>IF(B2445 &gt;= D2445*Inputs!$B$10, MAX(B2445 - E2445/Inputs!$B$5 - Inputs!$B$8, 0) * I2445, 0)</f>
        <v>0</v>
      </c>
      <c r="M2445" s="2">
        <f t="shared" si="458"/>
        <v>0</v>
      </c>
      <c r="N2445" s="3" t="str">
        <f t="shared" si="459"/>
        <v>Idle</v>
      </c>
      <c r="O2445" s="3" t="str">
        <f t="shared" si="467"/>
        <v>Idle</v>
      </c>
      <c r="P2445" s="2">
        <f t="shared" si="460"/>
        <v>0</v>
      </c>
      <c r="Q2445" s="2">
        <f t="shared" si="461"/>
        <v>0</v>
      </c>
      <c r="R2445" s="2">
        <f t="shared" si="462"/>
        <v>0</v>
      </c>
      <c r="S2445" s="2">
        <f t="shared" si="463"/>
        <v>0</v>
      </c>
      <c r="T2445" s="2">
        <f t="shared" si="464"/>
        <v>0</v>
      </c>
      <c r="U2445" s="2">
        <f>IF(O2445="Reg", R2445 * Inputs!$B$7, 0)</f>
        <v>0</v>
      </c>
      <c r="V2445" s="2">
        <f>MAX(F2445 + P2445*Inputs!$B$15 - (Q2445/Inputs!$B$16) - U2445, 0)</f>
        <v>340</v>
      </c>
    </row>
    <row r="2446" spans="1:22" x14ac:dyDescent="0.3">
      <c r="A2446" s="1">
        <v>46124.833333333343</v>
      </c>
      <c r="B2446" s="2">
        <v>64.271832033800322</v>
      </c>
      <c r="C2446" s="2">
        <v>2.4917275613978251</v>
      </c>
      <c r="D2446" s="2">
        <f t="shared" si="456"/>
        <v>31.431423613786375</v>
      </c>
      <c r="E2446" s="2">
        <f t="shared" si="457"/>
        <v>44.338052213482591</v>
      </c>
      <c r="F2446" s="2">
        <f t="shared" si="465"/>
        <v>340</v>
      </c>
      <c r="G2446" s="2">
        <f t="shared" si="466"/>
        <v>0</v>
      </c>
      <c r="H2446" s="2">
        <f>MIN(Inputs!$B$2, (Inputs!$B$14 - F2446)/Inputs!$B$15)</f>
        <v>0</v>
      </c>
      <c r="I2446" s="2">
        <f>MAX(MIN(Inputs!$B$2, F2446*Inputs!$B$16, Inputs!$B$14*Inputs!$B$4 - G2446), 0)</f>
        <v>170</v>
      </c>
      <c r="J2446" s="2">
        <f>MAX(MIN(Inputs!$B$2, F2446*Inputs!$B$16, (Inputs!$B$14-F2446)/Inputs!$B$15)*Inputs!$B$9, 0)</f>
        <v>0</v>
      </c>
      <c r="K2446" s="2">
        <f>MAX(E2446*Inputs!$B$5 - B2446 - Inputs!$B$8, 0) * H2446</f>
        <v>0</v>
      </c>
      <c r="L2446" s="2">
        <f>IF(B2446 &gt;= D2446*Inputs!$B$10, MAX(B2446 - E2446/Inputs!$B$5 - Inputs!$B$8, 0) * I2446, 0)</f>
        <v>0</v>
      </c>
      <c r="M2446" s="2">
        <f t="shared" si="458"/>
        <v>0</v>
      </c>
      <c r="N2446" s="3" t="str">
        <f t="shared" si="459"/>
        <v>Idle</v>
      </c>
      <c r="O2446" s="3" t="str">
        <f t="shared" si="467"/>
        <v>Idle</v>
      </c>
      <c r="P2446" s="2">
        <f t="shared" si="460"/>
        <v>0</v>
      </c>
      <c r="Q2446" s="2">
        <f t="shared" si="461"/>
        <v>0</v>
      </c>
      <c r="R2446" s="2">
        <f t="shared" si="462"/>
        <v>0</v>
      </c>
      <c r="S2446" s="2">
        <f t="shared" si="463"/>
        <v>0</v>
      </c>
      <c r="T2446" s="2">
        <f t="shared" si="464"/>
        <v>0</v>
      </c>
      <c r="U2446" s="2">
        <f>IF(O2446="Reg", R2446 * Inputs!$B$7, 0)</f>
        <v>0</v>
      </c>
      <c r="V2446" s="2">
        <f>MAX(F2446 + P2446*Inputs!$B$15 - (Q2446/Inputs!$B$16) - U2446, 0)</f>
        <v>340</v>
      </c>
    </row>
    <row r="2447" spans="1:22" x14ac:dyDescent="0.3">
      <c r="A2447" s="1">
        <v>46124.875</v>
      </c>
      <c r="B2447" s="2">
        <v>66.791309827308027</v>
      </c>
      <c r="C2447" s="2">
        <v>19.454223609627881</v>
      </c>
      <c r="D2447" s="2">
        <f t="shared" si="456"/>
        <v>31.431423613786375</v>
      </c>
      <c r="E2447" s="2">
        <f t="shared" si="457"/>
        <v>35.821884246921293</v>
      </c>
      <c r="F2447" s="2">
        <f t="shared" si="465"/>
        <v>340</v>
      </c>
      <c r="G2447" s="2">
        <f t="shared" si="466"/>
        <v>0</v>
      </c>
      <c r="H2447" s="2">
        <f>MIN(Inputs!$B$2, (Inputs!$B$14 - F2447)/Inputs!$B$15)</f>
        <v>0</v>
      </c>
      <c r="I2447" s="2">
        <f>MAX(MIN(Inputs!$B$2, F2447*Inputs!$B$16, Inputs!$B$14*Inputs!$B$4 - G2447), 0)</f>
        <v>170</v>
      </c>
      <c r="J2447" s="2">
        <f>MAX(MIN(Inputs!$B$2, F2447*Inputs!$B$16, (Inputs!$B$14-F2447)/Inputs!$B$15)*Inputs!$B$9, 0)</f>
        <v>0</v>
      </c>
      <c r="K2447" s="2">
        <f>MAX(E2447*Inputs!$B$5 - B2447 - Inputs!$B$8, 0) * H2447</f>
        <v>0</v>
      </c>
      <c r="L2447" s="2">
        <f>IF(B2447 &gt;= D2447*Inputs!$B$10, MAX(B2447 - E2447/Inputs!$B$5 - Inputs!$B$8, 0) * I2447, 0)</f>
        <v>1034.3859411234789</v>
      </c>
      <c r="M2447" s="2">
        <f t="shared" si="458"/>
        <v>0</v>
      </c>
      <c r="N2447" s="3" t="str">
        <f t="shared" si="459"/>
        <v>Discharge</v>
      </c>
      <c r="O2447" s="3" t="str">
        <f t="shared" si="467"/>
        <v>Discharge</v>
      </c>
      <c r="P2447" s="2">
        <f t="shared" si="460"/>
        <v>0</v>
      </c>
      <c r="Q2447" s="2">
        <f t="shared" si="461"/>
        <v>170</v>
      </c>
      <c r="R2447" s="2">
        <f t="shared" si="462"/>
        <v>0</v>
      </c>
      <c r="S2447" s="2">
        <f t="shared" si="463"/>
        <v>11354.522670642364</v>
      </c>
      <c r="T2447" s="2">
        <f t="shared" si="464"/>
        <v>0</v>
      </c>
      <c r="U2447" s="2">
        <f>IF(O2447="Reg", R2447 * Inputs!$B$7, 0)</f>
        <v>0</v>
      </c>
      <c r="V2447" s="2">
        <f>MAX(F2447 + P2447*Inputs!$B$15 - (Q2447/Inputs!$B$16) - U2447, 0)</f>
        <v>170</v>
      </c>
    </row>
    <row r="2448" spans="1:22" x14ac:dyDescent="0.3">
      <c r="A2448" s="1">
        <v>46124.916666666657</v>
      </c>
      <c r="B2448" s="2">
        <v>47.982871185128502</v>
      </c>
      <c r="C2448" s="2">
        <v>3.0484314227745659</v>
      </c>
      <c r="D2448" s="2">
        <f t="shared" si="456"/>
        <v>31.431423613786375</v>
      </c>
      <c r="E2448" s="2">
        <f t="shared" si="457"/>
        <v>25.17303254898604</v>
      </c>
      <c r="F2448" s="2">
        <f t="shared" si="465"/>
        <v>170</v>
      </c>
      <c r="G2448" s="2">
        <f t="shared" si="466"/>
        <v>170</v>
      </c>
      <c r="H2448" s="2">
        <f>MIN(Inputs!$B$2, (Inputs!$B$14 - F2448)/Inputs!$B$15)</f>
        <v>170</v>
      </c>
      <c r="I2448" s="2">
        <f>MAX(MIN(Inputs!$B$2, F2448*Inputs!$B$16, Inputs!$B$14*Inputs!$B$4 - G2448), 0)</f>
        <v>170</v>
      </c>
      <c r="J2448" s="2">
        <f>MAX(MIN(Inputs!$B$2, F2448*Inputs!$B$16, (Inputs!$B$14-F2448)/Inputs!$B$15)*Inputs!$B$9, 0)</f>
        <v>136</v>
      </c>
      <c r="K2448" s="2">
        <f>MAX(E2448*Inputs!$B$5 - B2448 - Inputs!$B$8, 0) * H2448</f>
        <v>0</v>
      </c>
      <c r="L2448" s="2">
        <f>IF(B2448 &gt;= D2448*Inputs!$B$10, MAX(B2448 - E2448/Inputs!$B$5 - Inputs!$B$8, 0) * I2448, 0)</f>
        <v>0</v>
      </c>
      <c r="M2448" s="2">
        <f t="shared" si="458"/>
        <v>414.58667349734094</v>
      </c>
      <c r="N2448" s="3" t="str">
        <f t="shared" si="459"/>
        <v>Reg</v>
      </c>
      <c r="O2448" s="3" t="str">
        <f t="shared" si="467"/>
        <v>Discharge</v>
      </c>
      <c r="P2448" s="2">
        <f t="shared" si="460"/>
        <v>0</v>
      </c>
      <c r="Q2448" s="2">
        <f t="shared" si="461"/>
        <v>170</v>
      </c>
      <c r="R2448" s="2">
        <f t="shared" si="462"/>
        <v>0</v>
      </c>
      <c r="S2448" s="2">
        <f t="shared" si="463"/>
        <v>8157.0881014718452</v>
      </c>
      <c r="T2448" s="2">
        <f t="shared" si="464"/>
        <v>0</v>
      </c>
      <c r="U2448" s="2">
        <f>IF(O2448="Reg", R2448 * Inputs!$B$7, 0)</f>
        <v>0</v>
      </c>
      <c r="V2448" s="2">
        <f>MAX(F2448 + P2448*Inputs!$B$15 - (Q2448/Inputs!$B$16) - U2448, 0)</f>
        <v>0</v>
      </c>
    </row>
    <row r="2449" spans="1:22" x14ac:dyDescent="0.3">
      <c r="A2449" s="1">
        <v>46124.958333333343</v>
      </c>
      <c r="B2449" s="2">
        <v>40.130912718156807</v>
      </c>
      <c r="C2449" s="2">
        <v>8.2714667365465697</v>
      </c>
      <c r="D2449" s="2">
        <f t="shared" si="456"/>
        <v>31.431423613786375</v>
      </c>
      <c r="E2449" s="2">
        <f t="shared" si="457"/>
        <v>17.175887351464624</v>
      </c>
      <c r="F2449" s="2">
        <f t="shared" si="465"/>
        <v>0</v>
      </c>
      <c r="G2449" s="2">
        <f t="shared" si="466"/>
        <v>340</v>
      </c>
      <c r="H2449" s="2">
        <f>MIN(Inputs!$B$2, (Inputs!$B$14 - F2449)/Inputs!$B$15)</f>
        <v>170</v>
      </c>
      <c r="I2449" s="2">
        <f>MAX(MIN(Inputs!$B$2, F2449*Inputs!$B$16, Inputs!$B$14*Inputs!$B$4 - G2449), 0)</f>
        <v>0</v>
      </c>
      <c r="J2449" s="2">
        <f>MAX(MIN(Inputs!$B$2, F2449*Inputs!$B$16, (Inputs!$B$14-F2449)/Inputs!$B$15)*Inputs!$B$9, 0)</f>
        <v>0</v>
      </c>
      <c r="K2449" s="2">
        <f>MAX(E2449*Inputs!$B$5 - B2449 - Inputs!$B$8, 0) * H2449</f>
        <v>0</v>
      </c>
      <c r="L2449" s="2">
        <f>IF(B2449 &gt;= D2449*Inputs!$B$10, MAX(B2449 - E2449/Inputs!$B$5 - Inputs!$B$8, 0) * I2449, 0)</f>
        <v>0</v>
      </c>
      <c r="M2449" s="2">
        <f t="shared" si="458"/>
        <v>0</v>
      </c>
      <c r="N2449" s="3" t="str">
        <f t="shared" si="459"/>
        <v>Idle</v>
      </c>
      <c r="O2449" s="3" t="str">
        <f t="shared" si="467"/>
        <v>Idle</v>
      </c>
      <c r="P2449" s="2">
        <f t="shared" si="460"/>
        <v>0</v>
      </c>
      <c r="Q2449" s="2">
        <f t="shared" si="461"/>
        <v>0</v>
      </c>
      <c r="R2449" s="2">
        <f t="shared" si="462"/>
        <v>0</v>
      </c>
      <c r="S2449" s="2">
        <f t="shared" si="463"/>
        <v>0</v>
      </c>
      <c r="T2449" s="2">
        <f t="shared" si="464"/>
        <v>0</v>
      </c>
      <c r="U2449" s="2">
        <f>IF(O2449="Reg", R2449 * Inputs!$B$7, 0)</f>
        <v>0</v>
      </c>
      <c r="V2449" s="2">
        <f>MAX(F2449 + P2449*Inputs!$B$15 - (Q2449/Inputs!$B$16) - U2449, 0)</f>
        <v>0</v>
      </c>
    </row>
    <row r="2450" spans="1:22" x14ac:dyDescent="0.3">
      <c r="A2450" s="1">
        <v>46125</v>
      </c>
      <c r="B2450" s="2">
        <v>29.416267329269861</v>
      </c>
      <c r="C2450" s="2">
        <v>5.4738709932989709</v>
      </c>
      <c r="D2450" s="2">
        <f t="shared" si="456"/>
        <v>37.832250346831074</v>
      </c>
      <c r="E2450" s="2">
        <f t="shared" si="457"/>
        <v>10.48740189843849</v>
      </c>
      <c r="F2450" s="2">
        <f t="shared" si="465"/>
        <v>0</v>
      </c>
      <c r="G2450" s="2">
        <f t="shared" si="466"/>
        <v>0</v>
      </c>
      <c r="H2450" s="2">
        <f>MIN(Inputs!$B$2, (Inputs!$B$14 - F2450)/Inputs!$B$15)</f>
        <v>170</v>
      </c>
      <c r="I2450" s="2">
        <f>MAX(MIN(Inputs!$B$2, F2450*Inputs!$B$16, Inputs!$B$14*Inputs!$B$4 - G2450), 0)</f>
        <v>0</v>
      </c>
      <c r="J2450" s="2">
        <f>MAX(MIN(Inputs!$B$2, F2450*Inputs!$B$16, (Inputs!$B$14-F2450)/Inputs!$B$15)*Inputs!$B$9, 0)</f>
        <v>0</v>
      </c>
      <c r="K2450" s="2">
        <f>MAX(E2450*Inputs!$B$5 - B2450 - Inputs!$B$8, 0) * H2450</f>
        <v>0</v>
      </c>
      <c r="L2450" s="2">
        <f>IF(B2450 &gt;= D2450*Inputs!$B$10, MAX(B2450 - E2450/Inputs!$B$5 - Inputs!$B$8, 0) * I2450, 0)</f>
        <v>0</v>
      </c>
      <c r="M2450" s="2">
        <f t="shared" si="458"/>
        <v>0</v>
      </c>
      <c r="N2450" s="3" t="str">
        <f t="shared" si="459"/>
        <v>Idle</v>
      </c>
      <c r="O2450" s="3" t="str">
        <f t="shared" si="467"/>
        <v>Idle</v>
      </c>
      <c r="P2450" s="2">
        <f t="shared" si="460"/>
        <v>0</v>
      </c>
      <c r="Q2450" s="2">
        <f t="shared" si="461"/>
        <v>0</v>
      </c>
      <c r="R2450" s="2">
        <f t="shared" si="462"/>
        <v>0</v>
      </c>
      <c r="S2450" s="2">
        <f t="shared" si="463"/>
        <v>0</v>
      </c>
      <c r="T2450" s="2">
        <f t="shared" si="464"/>
        <v>0</v>
      </c>
      <c r="U2450" s="2">
        <f>IF(O2450="Reg", R2450 * Inputs!$B$7, 0)</f>
        <v>0</v>
      </c>
      <c r="V2450" s="2">
        <f>MAX(F2450 + P2450*Inputs!$B$15 - (Q2450/Inputs!$B$16) - U2450, 0)</f>
        <v>0</v>
      </c>
    </row>
    <row r="2451" spans="1:22" x14ac:dyDescent="0.3">
      <c r="A2451" s="1">
        <v>46125.041666666657</v>
      </c>
      <c r="B2451" s="2">
        <v>17.435120187231991</v>
      </c>
      <c r="C2451" s="2">
        <v>5.4128968520931524</v>
      </c>
      <c r="D2451" s="2">
        <f t="shared" si="456"/>
        <v>37.832250346831074</v>
      </c>
      <c r="E2451" s="2">
        <f t="shared" si="457"/>
        <v>5.584690676893513</v>
      </c>
      <c r="F2451" s="2">
        <f t="shared" si="465"/>
        <v>0</v>
      </c>
      <c r="G2451" s="2">
        <f t="shared" si="466"/>
        <v>0</v>
      </c>
      <c r="H2451" s="2">
        <f>MIN(Inputs!$B$2, (Inputs!$B$14 - F2451)/Inputs!$B$15)</f>
        <v>170</v>
      </c>
      <c r="I2451" s="2">
        <f>MAX(MIN(Inputs!$B$2, F2451*Inputs!$B$16, Inputs!$B$14*Inputs!$B$4 - G2451), 0)</f>
        <v>0</v>
      </c>
      <c r="J2451" s="2">
        <f>MAX(MIN(Inputs!$B$2, F2451*Inputs!$B$16, (Inputs!$B$14-F2451)/Inputs!$B$15)*Inputs!$B$9, 0)</f>
        <v>0</v>
      </c>
      <c r="K2451" s="2">
        <f>MAX(E2451*Inputs!$B$5 - B2451 - Inputs!$B$8, 0) * H2451</f>
        <v>0</v>
      </c>
      <c r="L2451" s="2">
        <f>IF(B2451 &gt;= D2451*Inputs!$B$10, MAX(B2451 - E2451/Inputs!$B$5 - Inputs!$B$8, 0) * I2451, 0)</f>
        <v>0</v>
      </c>
      <c r="M2451" s="2">
        <f t="shared" si="458"/>
        <v>0</v>
      </c>
      <c r="N2451" s="3" t="str">
        <f t="shared" si="459"/>
        <v>Idle</v>
      </c>
      <c r="O2451" s="3" t="str">
        <f t="shared" si="467"/>
        <v>Idle</v>
      </c>
      <c r="P2451" s="2">
        <f t="shared" si="460"/>
        <v>0</v>
      </c>
      <c r="Q2451" s="2">
        <f t="shared" si="461"/>
        <v>0</v>
      </c>
      <c r="R2451" s="2">
        <f t="shared" si="462"/>
        <v>0</v>
      </c>
      <c r="S2451" s="2">
        <f t="shared" si="463"/>
        <v>0</v>
      </c>
      <c r="T2451" s="2">
        <f t="shared" si="464"/>
        <v>0</v>
      </c>
      <c r="U2451" s="2">
        <f>IF(O2451="Reg", R2451 * Inputs!$B$7, 0)</f>
        <v>0</v>
      </c>
      <c r="V2451" s="2">
        <f>MAX(F2451 + P2451*Inputs!$B$15 - (Q2451/Inputs!$B$16) - U2451, 0)</f>
        <v>0</v>
      </c>
    </row>
    <row r="2452" spans="1:22" x14ac:dyDescent="0.3">
      <c r="A2452" s="1">
        <v>46125.083333333343</v>
      </c>
      <c r="B2452" s="2">
        <v>13.17482423443256</v>
      </c>
      <c r="C2452" s="2">
        <v>3.276011572374407</v>
      </c>
      <c r="D2452" s="2">
        <f t="shared" si="456"/>
        <v>37.832250346831074</v>
      </c>
      <c r="E2452" s="2">
        <f t="shared" si="457"/>
        <v>2.6788373123548479</v>
      </c>
      <c r="F2452" s="2">
        <f t="shared" si="465"/>
        <v>0</v>
      </c>
      <c r="G2452" s="2">
        <f t="shared" si="466"/>
        <v>0</v>
      </c>
      <c r="H2452" s="2">
        <f>MIN(Inputs!$B$2, (Inputs!$B$14 - F2452)/Inputs!$B$15)</f>
        <v>170</v>
      </c>
      <c r="I2452" s="2">
        <f>MAX(MIN(Inputs!$B$2, F2452*Inputs!$B$16, Inputs!$B$14*Inputs!$B$4 - G2452), 0)</f>
        <v>0</v>
      </c>
      <c r="J2452" s="2">
        <f>MAX(MIN(Inputs!$B$2, F2452*Inputs!$B$16, (Inputs!$B$14-F2452)/Inputs!$B$15)*Inputs!$B$9, 0)</f>
        <v>0</v>
      </c>
      <c r="K2452" s="2">
        <f>MAX(E2452*Inputs!$B$5 - B2452 - Inputs!$B$8, 0) * H2452</f>
        <v>0</v>
      </c>
      <c r="L2452" s="2">
        <f>IF(B2452 &gt;= D2452*Inputs!$B$10, MAX(B2452 - E2452/Inputs!$B$5 - Inputs!$B$8, 0) * I2452, 0)</f>
        <v>0</v>
      </c>
      <c r="M2452" s="2">
        <f t="shared" si="458"/>
        <v>0</v>
      </c>
      <c r="N2452" s="3" t="str">
        <f t="shared" si="459"/>
        <v>Idle</v>
      </c>
      <c r="O2452" s="3" t="str">
        <f t="shared" si="467"/>
        <v>Idle</v>
      </c>
      <c r="P2452" s="2">
        <f t="shared" si="460"/>
        <v>0</v>
      </c>
      <c r="Q2452" s="2">
        <f t="shared" si="461"/>
        <v>0</v>
      </c>
      <c r="R2452" s="2">
        <f t="shared" si="462"/>
        <v>0</v>
      </c>
      <c r="S2452" s="2">
        <f t="shared" si="463"/>
        <v>0</v>
      </c>
      <c r="T2452" s="2">
        <f t="shared" si="464"/>
        <v>0</v>
      </c>
      <c r="U2452" s="2">
        <f>IF(O2452="Reg", R2452 * Inputs!$B$7, 0)</f>
        <v>0</v>
      </c>
      <c r="V2452" s="2">
        <f>MAX(F2452 + P2452*Inputs!$B$15 - (Q2452/Inputs!$B$16) - U2452, 0)</f>
        <v>0</v>
      </c>
    </row>
    <row r="2453" spans="1:22" x14ac:dyDescent="0.3">
      <c r="A2453" s="1">
        <v>46125.125</v>
      </c>
      <c r="B2453" s="2">
        <v>2.8981996396965282</v>
      </c>
      <c r="C2453" s="2">
        <v>0.68404773178149436</v>
      </c>
      <c r="D2453" s="2">
        <f t="shared" si="456"/>
        <v>37.832250346831074</v>
      </c>
      <c r="E2453" s="2">
        <f t="shared" si="457"/>
        <v>0.48303327328275469</v>
      </c>
      <c r="F2453" s="2">
        <f t="shared" si="465"/>
        <v>0</v>
      </c>
      <c r="G2453" s="2">
        <f t="shared" si="466"/>
        <v>0</v>
      </c>
      <c r="H2453" s="2">
        <f>MIN(Inputs!$B$2, (Inputs!$B$14 - F2453)/Inputs!$B$15)</f>
        <v>170</v>
      </c>
      <c r="I2453" s="2">
        <f>MAX(MIN(Inputs!$B$2, F2453*Inputs!$B$16, Inputs!$B$14*Inputs!$B$4 - G2453), 0)</f>
        <v>0</v>
      </c>
      <c r="J2453" s="2">
        <f>MAX(MIN(Inputs!$B$2, F2453*Inputs!$B$16, (Inputs!$B$14-F2453)/Inputs!$B$15)*Inputs!$B$9, 0)</f>
        <v>0</v>
      </c>
      <c r="K2453" s="2">
        <f>MAX(E2453*Inputs!$B$5 - B2453 - Inputs!$B$8, 0) * H2453</f>
        <v>0</v>
      </c>
      <c r="L2453" s="2">
        <f>IF(B2453 &gt;= D2453*Inputs!$B$10, MAX(B2453 - E2453/Inputs!$B$5 - Inputs!$B$8, 0) * I2453, 0)</f>
        <v>0</v>
      </c>
      <c r="M2453" s="2">
        <f t="shared" si="458"/>
        <v>0</v>
      </c>
      <c r="N2453" s="3" t="str">
        <f t="shared" si="459"/>
        <v>Idle</v>
      </c>
      <c r="O2453" s="3" t="str">
        <f t="shared" si="467"/>
        <v>Idle</v>
      </c>
      <c r="P2453" s="2">
        <f t="shared" si="460"/>
        <v>0</v>
      </c>
      <c r="Q2453" s="2">
        <f t="shared" si="461"/>
        <v>0</v>
      </c>
      <c r="R2453" s="2">
        <f t="shared" si="462"/>
        <v>0</v>
      </c>
      <c r="S2453" s="2">
        <f t="shared" si="463"/>
        <v>0</v>
      </c>
      <c r="T2453" s="2">
        <f t="shared" si="464"/>
        <v>0</v>
      </c>
      <c r="U2453" s="2">
        <f>IF(O2453="Reg", R2453 * Inputs!$B$7, 0)</f>
        <v>0</v>
      </c>
      <c r="V2453" s="2">
        <f>MAX(F2453 + P2453*Inputs!$B$15 - (Q2453/Inputs!$B$16) - U2453, 0)</f>
        <v>0</v>
      </c>
    </row>
    <row r="2454" spans="1:22" x14ac:dyDescent="0.3">
      <c r="A2454" s="1">
        <v>46125.166666666657</v>
      </c>
      <c r="B2454" s="2">
        <v>0</v>
      </c>
      <c r="C2454" s="2">
        <v>8.0705055065991012</v>
      </c>
      <c r="D2454" s="2">
        <f t="shared" si="456"/>
        <v>37.832250346831074</v>
      </c>
      <c r="E2454" s="2">
        <f t="shared" si="457"/>
        <v>0.24844858128204017</v>
      </c>
      <c r="F2454" s="2">
        <f t="shared" si="465"/>
        <v>0</v>
      </c>
      <c r="G2454" s="2">
        <f t="shared" si="466"/>
        <v>0</v>
      </c>
      <c r="H2454" s="2">
        <f>MIN(Inputs!$B$2, (Inputs!$B$14 - F2454)/Inputs!$B$15)</f>
        <v>170</v>
      </c>
      <c r="I2454" s="2">
        <f>MAX(MIN(Inputs!$B$2, F2454*Inputs!$B$16, Inputs!$B$14*Inputs!$B$4 - G2454), 0)</f>
        <v>0</v>
      </c>
      <c r="J2454" s="2">
        <f>MAX(MIN(Inputs!$B$2, F2454*Inputs!$B$16, (Inputs!$B$14-F2454)/Inputs!$B$15)*Inputs!$B$9, 0)</f>
        <v>0</v>
      </c>
      <c r="K2454" s="2">
        <f>MAX(E2454*Inputs!$B$5 - B2454 - Inputs!$B$8, 0) * H2454</f>
        <v>0</v>
      </c>
      <c r="L2454" s="2">
        <f>IF(B2454 &gt;= D2454*Inputs!$B$10, MAX(B2454 - E2454/Inputs!$B$5 - Inputs!$B$8, 0) * I2454, 0)</f>
        <v>0</v>
      </c>
      <c r="M2454" s="2">
        <f t="shared" si="458"/>
        <v>0</v>
      </c>
      <c r="N2454" s="3" t="str">
        <f t="shared" si="459"/>
        <v>Idle</v>
      </c>
      <c r="O2454" s="3" t="str">
        <f t="shared" si="467"/>
        <v>Idle</v>
      </c>
      <c r="P2454" s="2">
        <f t="shared" si="460"/>
        <v>0</v>
      </c>
      <c r="Q2454" s="2">
        <f t="shared" si="461"/>
        <v>0</v>
      </c>
      <c r="R2454" s="2">
        <f t="shared" si="462"/>
        <v>0</v>
      </c>
      <c r="S2454" s="2">
        <f t="shared" si="463"/>
        <v>0</v>
      </c>
      <c r="T2454" s="2">
        <f t="shared" si="464"/>
        <v>0</v>
      </c>
      <c r="U2454" s="2">
        <f>IF(O2454="Reg", R2454 * Inputs!$B$7, 0)</f>
        <v>0</v>
      </c>
      <c r="V2454" s="2">
        <f>MAX(F2454 + P2454*Inputs!$B$15 - (Q2454/Inputs!$B$16) - U2454, 0)</f>
        <v>0</v>
      </c>
    </row>
    <row r="2455" spans="1:22" x14ac:dyDescent="0.3">
      <c r="A2455" s="1">
        <v>46125.208333333343</v>
      </c>
      <c r="B2455" s="2">
        <v>0</v>
      </c>
      <c r="C2455" s="2">
        <v>2.1639872497019219</v>
      </c>
      <c r="D2455" s="2">
        <f t="shared" si="456"/>
        <v>37.832250346831074</v>
      </c>
      <c r="E2455" s="2">
        <f t="shared" si="457"/>
        <v>1.3093839900861062</v>
      </c>
      <c r="F2455" s="2">
        <f t="shared" si="465"/>
        <v>0</v>
      </c>
      <c r="G2455" s="2">
        <f t="shared" si="466"/>
        <v>0</v>
      </c>
      <c r="H2455" s="2">
        <f>MIN(Inputs!$B$2, (Inputs!$B$14 - F2455)/Inputs!$B$15)</f>
        <v>170</v>
      </c>
      <c r="I2455" s="2">
        <f>MAX(MIN(Inputs!$B$2, F2455*Inputs!$B$16, Inputs!$B$14*Inputs!$B$4 - G2455), 0)</f>
        <v>0</v>
      </c>
      <c r="J2455" s="2">
        <f>MAX(MIN(Inputs!$B$2, F2455*Inputs!$B$16, (Inputs!$B$14-F2455)/Inputs!$B$15)*Inputs!$B$9, 0)</f>
        <v>0</v>
      </c>
      <c r="K2455" s="2">
        <f>MAX(E2455*Inputs!$B$5 - B2455 - Inputs!$B$8, 0) * H2455</f>
        <v>0</v>
      </c>
      <c r="L2455" s="2">
        <f>IF(B2455 &gt;= D2455*Inputs!$B$10, MAX(B2455 - E2455/Inputs!$B$5 - Inputs!$B$8, 0) * I2455, 0)</f>
        <v>0</v>
      </c>
      <c r="M2455" s="2">
        <f t="shared" si="458"/>
        <v>0</v>
      </c>
      <c r="N2455" s="3" t="str">
        <f t="shared" si="459"/>
        <v>Idle</v>
      </c>
      <c r="O2455" s="3" t="str">
        <f t="shared" si="467"/>
        <v>Idle</v>
      </c>
      <c r="P2455" s="2">
        <f t="shared" si="460"/>
        <v>0</v>
      </c>
      <c r="Q2455" s="2">
        <f t="shared" si="461"/>
        <v>0</v>
      </c>
      <c r="R2455" s="2">
        <f t="shared" si="462"/>
        <v>0</v>
      </c>
      <c r="S2455" s="2">
        <f t="shared" si="463"/>
        <v>0</v>
      </c>
      <c r="T2455" s="2">
        <f t="shared" si="464"/>
        <v>0</v>
      </c>
      <c r="U2455" s="2">
        <f>IF(O2455="Reg", R2455 * Inputs!$B$7, 0)</f>
        <v>0</v>
      </c>
      <c r="V2455" s="2">
        <f>MAX(F2455 + P2455*Inputs!$B$15 - (Q2455/Inputs!$B$16) - U2455, 0)</f>
        <v>0</v>
      </c>
    </row>
    <row r="2456" spans="1:22" x14ac:dyDescent="0.3">
      <c r="A2456" s="1">
        <v>46125.25</v>
      </c>
      <c r="B2456" s="2">
        <v>0</v>
      </c>
      <c r="C2456" s="2">
        <v>2.9591487531207288</v>
      </c>
      <c r="D2456" s="2">
        <f t="shared" si="456"/>
        <v>37.832250346831074</v>
      </c>
      <c r="E2456" s="2">
        <f t="shared" si="457"/>
        <v>5.1118555339431211</v>
      </c>
      <c r="F2456" s="2">
        <f t="shared" si="465"/>
        <v>0</v>
      </c>
      <c r="G2456" s="2">
        <f t="shared" si="466"/>
        <v>0</v>
      </c>
      <c r="H2456" s="2">
        <f>MIN(Inputs!$B$2, (Inputs!$B$14 - F2456)/Inputs!$B$15)</f>
        <v>170</v>
      </c>
      <c r="I2456" s="2">
        <f>MAX(MIN(Inputs!$B$2, F2456*Inputs!$B$16, Inputs!$B$14*Inputs!$B$4 - G2456), 0)</f>
        <v>0</v>
      </c>
      <c r="J2456" s="2">
        <f>MAX(MIN(Inputs!$B$2, F2456*Inputs!$B$16, (Inputs!$B$14-F2456)/Inputs!$B$15)*Inputs!$B$9, 0)</f>
        <v>0</v>
      </c>
      <c r="K2456" s="2">
        <f>MAX(E2456*Inputs!$B$5 - B2456 - Inputs!$B$8, 0) * H2456</f>
        <v>0</v>
      </c>
      <c r="L2456" s="2">
        <f>IF(B2456 &gt;= D2456*Inputs!$B$10, MAX(B2456 - E2456/Inputs!$B$5 - Inputs!$B$8, 0) * I2456, 0)</f>
        <v>0</v>
      </c>
      <c r="M2456" s="2">
        <f t="shared" si="458"/>
        <v>0</v>
      </c>
      <c r="N2456" s="3" t="str">
        <f t="shared" si="459"/>
        <v>Idle</v>
      </c>
      <c r="O2456" s="3" t="str">
        <f t="shared" si="467"/>
        <v>Idle</v>
      </c>
      <c r="P2456" s="2">
        <f t="shared" si="460"/>
        <v>0</v>
      </c>
      <c r="Q2456" s="2">
        <f t="shared" si="461"/>
        <v>0</v>
      </c>
      <c r="R2456" s="2">
        <f t="shared" si="462"/>
        <v>0</v>
      </c>
      <c r="S2456" s="2">
        <f t="shared" si="463"/>
        <v>0</v>
      </c>
      <c r="T2456" s="2">
        <f t="shared" si="464"/>
        <v>0</v>
      </c>
      <c r="U2456" s="2">
        <f>IF(O2456="Reg", R2456 * Inputs!$B$7, 0)</f>
        <v>0</v>
      </c>
      <c r="V2456" s="2">
        <f>MAX(F2456 + P2456*Inputs!$B$15 - (Q2456/Inputs!$B$16) - U2456, 0)</f>
        <v>0</v>
      </c>
    </row>
    <row r="2457" spans="1:22" x14ac:dyDescent="0.3">
      <c r="A2457" s="1">
        <v>46125.291666666657</v>
      </c>
      <c r="B2457" s="2">
        <v>0</v>
      </c>
      <c r="C2457" s="2">
        <v>10.003180419489871</v>
      </c>
      <c r="D2457" s="2">
        <f t="shared" si="456"/>
        <v>37.832250346831074</v>
      </c>
      <c r="E2457" s="2">
        <f t="shared" si="457"/>
        <v>10.83598165440119</v>
      </c>
      <c r="F2457" s="2">
        <f t="shared" si="465"/>
        <v>0</v>
      </c>
      <c r="G2457" s="2">
        <f t="shared" si="466"/>
        <v>0</v>
      </c>
      <c r="H2457" s="2">
        <f>MIN(Inputs!$B$2, (Inputs!$B$14 - F2457)/Inputs!$B$15)</f>
        <v>170</v>
      </c>
      <c r="I2457" s="2">
        <f>MAX(MIN(Inputs!$B$2, F2457*Inputs!$B$16, Inputs!$B$14*Inputs!$B$4 - G2457), 0)</f>
        <v>0</v>
      </c>
      <c r="J2457" s="2">
        <f>MAX(MIN(Inputs!$B$2, F2457*Inputs!$B$16, (Inputs!$B$14-F2457)/Inputs!$B$15)*Inputs!$B$9, 0)</f>
        <v>0</v>
      </c>
      <c r="K2457" s="2">
        <f>MAX(E2457*Inputs!$B$5 - B2457 - Inputs!$B$8, 0) * H2457</f>
        <v>0</v>
      </c>
      <c r="L2457" s="2">
        <f>IF(B2457 &gt;= D2457*Inputs!$B$10, MAX(B2457 - E2457/Inputs!$B$5 - Inputs!$B$8, 0) * I2457, 0)</f>
        <v>0</v>
      </c>
      <c r="M2457" s="2">
        <f t="shared" si="458"/>
        <v>0</v>
      </c>
      <c r="N2457" s="3" t="str">
        <f t="shared" si="459"/>
        <v>Idle</v>
      </c>
      <c r="O2457" s="3" t="str">
        <f t="shared" si="467"/>
        <v>Idle</v>
      </c>
      <c r="P2457" s="2">
        <f t="shared" si="460"/>
        <v>0</v>
      </c>
      <c r="Q2457" s="2">
        <f t="shared" si="461"/>
        <v>0</v>
      </c>
      <c r="R2457" s="2">
        <f t="shared" si="462"/>
        <v>0</v>
      </c>
      <c r="S2457" s="2">
        <f t="shared" si="463"/>
        <v>0</v>
      </c>
      <c r="T2457" s="2">
        <f t="shared" si="464"/>
        <v>0</v>
      </c>
      <c r="U2457" s="2">
        <f>IF(O2457="Reg", R2457 * Inputs!$B$7, 0)</f>
        <v>0</v>
      </c>
      <c r="V2457" s="2">
        <f>MAX(F2457 + P2457*Inputs!$B$15 - (Q2457/Inputs!$B$16) - U2457, 0)</f>
        <v>0</v>
      </c>
    </row>
    <row r="2458" spans="1:22" x14ac:dyDescent="0.3">
      <c r="A2458" s="1">
        <v>46125.333333333343</v>
      </c>
      <c r="B2458" s="2">
        <v>0</v>
      </c>
      <c r="C2458" s="2">
        <v>2.337747947033447</v>
      </c>
      <c r="D2458" s="2">
        <f t="shared" si="456"/>
        <v>37.832250346831074</v>
      </c>
      <c r="E2458" s="2">
        <f t="shared" si="457"/>
        <v>17.319968003246888</v>
      </c>
      <c r="F2458" s="2">
        <f t="shared" si="465"/>
        <v>0</v>
      </c>
      <c r="G2458" s="2">
        <f t="shared" si="466"/>
        <v>0</v>
      </c>
      <c r="H2458" s="2">
        <f>MIN(Inputs!$B$2, (Inputs!$B$14 - F2458)/Inputs!$B$15)</f>
        <v>170</v>
      </c>
      <c r="I2458" s="2">
        <f>MAX(MIN(Inputs!$B$2, F2458*Inputs!$B$16, Inputs!$B$14*Inputs!$B$4 - G2458), 0)</f>
        <v>0</v>
      </c>
      <c r="J2458" s="2">
        <f>MAX(MIN(Inputs!$B$2, F2458*Inputs!$B$16, (Inputs!$B$14-F2458)/Inputs!$B$15)*Inputs!$B$9, 0)</f>
        <v>0</v>
      </c>
      <c r="K2458" s="2">
        <f>MAX(E2458*Inputs!$B$5 - B2458 - Inputs!$B$8, 0) * H2458</f>
        <v>0</v>
      </c>
      <c r="L2458" s="2">
        <f>IF(B2458 &gt;= D2458*Inputs!$B$10, MAX(B2458 - E2458/Inputs!$B$5 - Inputs!$B$8, 0) * I2458, 0)</f>
        <v>0</v>
      </c>
      <c r="M2458" s="2">
        <f t="shared" si="458"/>
        <v>0</v>
      </c>
      <c r="N2458" s="3" t="str">
        <f t="shared" si="459"/>
        <v>Idle</v>
      </c>
      <c r="O2458" s="3" t="str">
        <f t="shared" si="467"/>
        <v>Idle</v>
      </c>
      <c r="P2458" s="2">
        <f t="shared" si="460"/>
        <v>0</v>
      </c>
      <c r="Q2458" s="2">
        <f t="shared" si="461"/>
        <v>0</v>
      </c>
      <c r="R2458" s="2">
        <f t="shared" si="462"/>
        <v>0</v>
      </c>
      <c r="S2458" s="2">
        <f t="shared" si="463"/>
        <v>0</v>
      </c>
      <c r="T2458" s="2">
        <f t="shared" si="464"/>
        <v>0</v>
      </c>
      <c r="U2458" s="2">
        <f>IF(O2458="Reg", R2458 * Inputs!$B$7, 0)</f>
        <v>0</v>
      </c>
      <c r="V2458" s="2">
        <f>MAX(F2458 + P2458*Inputs!$B$15 - (Q2458/Inputs!$B$16) - U2458, 0)</f>
        <v>0</v>
      </c>
    </row>
    <row r="2459" spans="1:22" x14ac:dyDescent="0.3">
      <c r="A2459" s="1">
        <v>46125.375</v>
      </c>
      <c r="B2459" s="2">
        <v>1.490691487692241</v>
      </c>
      <c r="C2459" s="2">
        <v>14.722763621898951</v>
      </c>
      <c r="D2459" s="2">
        <f t="shared" si="456"/>
        <v>37.832250346831074</v>
      </c>
      <c r="E2459" s="2">
        <f t="shared" si="457"/>
        <v>24.993365203109636</v>
      </c>
      <c r="F2459" s="2">
        <f t="shared" si="465"/>
        <v>0</v>
      </c>
      <c r="G2459" s="2">
        <f t="shared" si="466"/>
        <v>0</v>
      </c>
      <c r="H2459" s="2">
        <f>MIN(Inputs!$B$2, (Inputs!$B$14 - F2459)/Inputs!$B$15)</f>
        <v>170</v>
      </c>
      <c r="I2459" s="2">
        <f>MAX(MIN(Inputs!$B$2, F2459*Inputs!$B$16, Inputs!$B$14*Inputs!$B$4 - G2459), 0)</f>
        <v>0</v>
      </c>
      <c r="J2459" s="2">
        <f>MAX(MIN(Inputs!$B$2, F2459*Inputs!$B$16, (Inputs!$B$14-F2459)/Inputs!$B$15)*Inputs!$B$9, 0)</f>
        <v>0</v>
      </c>
      <c r="K2459" s="2">
        <f>MAX(E2459*Inputs!$B$5 - B2459 - Inputs!$B$8, 0) * H2459</f>
        <v>85.589881477520208</v>
      </c>
      <c r="L2459" s="2">
        <f>IF(B2459 &gt;= D2459*Inputs!$B$10, MAX(B2459 - E2459/Inputs!$B$5 - Inputs!$B$8, 0) * I2459, 0)</f>
        <v>0</v>
      </c>
      <c r="M2459" s="2">
        <f t="shared" si="458"/>
        <v>0</v>
      </c>
      <c r="N2459" s="3" t="str">
        <f t="shared" si="459"/>
        <v>Charge</v>
      </c>
      <c r="O2459" s="3" t="str">
        <f t="shared" si="467"/>
        <v>Charge</v>
      </c>
      <c r="P2459" s="2">
        <f t="shared" si="460"/>
        <v>170</v>
      </c>
      <c r="Q2459" s="2">
        <f t="shared" si="461"/>
        <v>0</v>
      </c>
      <c r="R2459" s="2">
        <f t="shared" si="462"/>
        <v>0</v>
      </c>
      <c r="S2459" s="2">
        <f t="shared" si="463"/>
        <v>-253.41755290768097</v>
      </c>
      <c r="T2459" s="2">
        <f t="shared" si="464"/>
        <v>0</v>
      </c>
      <c r="U2459" s="2">
        <f>IF(O2459="Reg", R2459 * Inputs!$B$7, 0)</f>
        <v>0</v>
      </c>
      <c r="V2459" s="2">
        <f>MAX(F2459 + P2459*Inputs!$B$15 - (Q2459/Inputs!$B$16) - U2459, 0)</f>
        <v>170</v>
      </c>
    </row>
    <row r="2460" spans="1:22" x14ac:dyDescent="0.3">
      <c r="A2460" s="1">
        <v>46125.416666666657</v>
      </c>
      <c r="B2460" s="2">
        <v>6.3656124528243954</v>
      </c>
      <c r="C2460" s="2">
        <v>14.525552681948531</v>
      </c>
      <c r="D2460" s="2">
        <f t="shared" si="456"/>
        <v>37.832250346831074</v>
      </c>
      <c r="E2460" s="2">
        <f t="shared" si="457"/>
        <v>35.445085431156691</v>
      </c>
      <c r="F2460" s="2">
        <f t="shared" si="465"/>
        <v>170</v>
      </c>
      <c r="G2460" s="2">
        <f t="shared" si="466"/>
        <v>0</v>
      </c>
      <c r="H2460" s="2">
        <f>MIN(Inputs!$B$2, (Inputs!$B$14 - F2460)/Inputs!$B$15)</f>
        <v>170</v>
      </c>
      <c r="I2460" s="2">
        <f>MAX(MIN(Inputs!$B$2, F2460*Inputs!$B$16, Inputs!$B$14*Inputs!$B$4 - G2460), 0)</f>
        <v>170</v>
      </c>
      <c r="J2460" s="2">
        <f>MAX(MIN(Inputs!$B$2, F2460*Inputs!$B$16, (Inputs!$B$14-F2460)/Inputs!$B$15)*Inputs!$B$9, 0)</f>
        <v>136</v>
      </c>
      <c r="K2460" s="2">
        <f>MAX(E2460*Inputs!$B$5 - B2460 - Inputs!$B$8, 0) * H2460</f>
        <v>820.43066352089352</v>
      </c>
      <c r="L2460" s="2">
        <f>IF(B2460 &gt;= D2460*Inputs!$B$10, MAX(B2460 - E2460/Inputs!$B$5 - Inputs!$B$8, 0) * I2460, 0)</f>
        <v>0</v>
      </c>
      <c r="M2460" s="2">
        <f t="shared" si="458"/>
        <v>1975.4751647450003</v>
      </c>
      <c r="N2460" s="3" t="str">
        <f t="shared" si="459"/>
        <v>Reg</v>
      </c>
      <c r="O2460" s="3" t="str">
        <f t="shared" si="467"/>
        <v>Charge</v>
      </c>
      <c r="P2460" s="2">
        <f t="shared" si="460"/>
        <v>170</v>
      </c>
      <c r="Q2460" s="2">
        <f t="shared" si="461"/>
        <v>0</v>
      </c>
      <c r="R2460" s="2">
        <f t="shared" si="462"/>
        <v>0</v>
      </c>
      <c r="S2460" s="2">
        <f t="shared" si="463"/>
        <v>-1082.1541169801471</v>
      </c>
      <c r="T2460" s="2">
        <f t="shared" si="464"/>
        <v>0</v>
      </c>
      <c r="U2460" s="2">
        <f>IF(O2460="Reg", R2460 * Inputs!$B$7, 0)</f>
        <v>0</v>
      </c>
      <c r="V2460" s="2">
        <f>MAX(F2460 + P2460*Inputs!$B$15 - (Q2460/Inputs!$B$16) - U2460, 0)</f>
        <v>340</v>
      </c>
    </row>
    <row r="2461" spans="1:22" x14ac:dyDescent="0.3">
      <c r="A2461" s="1">
        <v>46125.458333333343</v>
      </c>
      <c r="B2461" s="2">
        <v>22.814829263142091</v>
      </c>
      <c r="C2461" s="2">
        <v>8.1317477133196689</v>
      </c>
      <c r="D2461" s="2">
        <f t="shared" si="456"/>
        <v>37.832250346831074</v>
      </c>
      <c r="E2461" s="2">
        <f t="shared" si="457"/>
        <v>44.249071835185497</v>
      </c>
      <c r="F2461" s="2">
        <f t="shared" si="465"/>
        <v>340</v>
      </c>
      <c r="G2461" s="2">
        <f t="shared" si="466"/>
        <v>0</v>
      </c>
      <c r="H2461" s="2">
        <f>MIN(Inputs!$B$2, (Inputs!$B$14 - F2461)/Inputs!$B$15)</f>
        <v>0</v>
      </c>
      <c r="I2461" s="2">
        <f>MAX(MIN(Inputs!$B$2, F2461*Inputs!$B$16, Inputs!$B$14*Inputs!$B$4 - G2461), 0)</f>
        <v>170</v>
      </c>
      <c r="J2461" s="2">
        <f>MAX(MIN(Inputs!$B$2, F2461*Inputs!$B$16, (Inputs!$B$14-F2461)/Inputs!$B$15)*Inputs!$B$9, 0)</f>
        <v>0</v>
      </c>
      <c r="K2461" s="2">
        <f>MAX(E2461*Inputs!$B$5 - B2461 - Inputs!$B$8, 0) * H2461</f>
        <v>0</v>
      </c>
      <c r="L2461" s="2">
        <f>IF(B2461 &gt;= D2461*Inputs!$B$10, MAX(B2461 - E2461/Inputs!$B$5 - Inputs!$B$8, 0) * I2461, 0)</f>
        <v>0</v>
      </c>
      <c r="M2461" s="2">
        <f t="shared" si="458"/>
        <v>0</v>
      </c>
      <c r="N2461" s="3" t="str">
        <f t="shared" si="459"/>
        <v>Idle</v>
      </c>
      <c r="O2461" s="3" t="str">
        <f t="shared" si="467"/>
        <v>Idle</v>
      </c>
      <c r="P2461" s="2">
        <f t="shared" si="460"/>
        <v>0</v>
      </c>
      <c r="Q2461" s="2">
        <f t="shared" si="461"/>
        <v>0</v>
      </c>
      <c r="R2461" s="2">
        <f t="shared" si="462"/>
        <v>0</v>
      </c>
      <c r="S2461" s="2">
        <f t="shared" si="463"/>
        <v>0</v>
      </c>
      <c r="T2461" s="2">
        <f t="shared" si="464"/>
        <v>0</v>
      </c>
      <c r="U2461" s="2">
        <f>IF(O2461="Reg", R2461 * Inputs!$B$7, 0)</f>
        <v>0</v>
      </c>
      <c r="V2461" s="2">
        <f>MAX(F2461 + P2461*Inputs!$B$15 - (Q2461/Inputs!$B$16) - U2461, 0)</f>
        <v>340</v>
      </c>
    </row>
    <row r="2462" spans="1:22" x14ac:dyDescent="0.3">
      <c r="A2462" s="1">
        <v>46125.5</v>
      </c>
      <c r="B2462" s="2">
        <v>34.344756722748407</v>
      </c>
      <c r="C2462" s="2">
        <v>1.937442286947451</v>
      </c>
      <c r="D2462" s="2">
        <f t="shared" si="456"/>
        <v>37.832250346831074</v>
      </c>
      <c r="E2462" s="2">
        <f t="shared" si="457"/>
        <v>52.273410818112062</v>
      </c>
      <c r="F2462" s="2">
        <f t="shared" si="465"/>
        <v>340</v>
      </c>
      <c r="G2462" s="2">
        <f t="shared" si="466"/>
        <v>0</v>
      </c>
      <c r="H2462" s="2">
        <f>MIN(Inputs!$B$2, (Inputs!$B$14 - F2462)/Inputs!$B$15)</f>
        <v>0</v>
      </c>
      <c r="I2462" s="2">
        <f>MAX(MIN(Inputs!$B$2, F2462*Inputs!$B$16, Inputs!$B$14*Inputs!$B$4 - G2462), 0)</f>
        <v>170</v>
      </c>
      <c r="J2462" s="2">
        <f>MAX(MIN(Inputs!$B$2, F2462*Inputs!$B$16, (Inputs!$B$14-F2462)/Inputs!$B$15)*Inputs!$B$9, 0)</f>
        <v>0</v>
      </c>
      <c r="K2462" s="2">
        <f>MAX(E2462*Inputs!$B$5 - B2462 - Inputs!$B$8, 0) * H2462</f>
        <v>0</v>
      </c>
      <c r="L2462" s="2">
        <f>IF(B2462 &gt;= D2462*Inputs!$B$10, MAX(B2462 - E2462/Inputs!$B$5 - Inputs!$B$8, 0) * I2462, 0)</f>
        <v>0</v>
      </c>
      <c r="M2462" s="2">
        <f t="shared" si="458"/>
        <v>0</v>
      </c>
      <c r="N2462" s="3" t="str">
        <f t="shared" si="459"/>
        <v>Idle</v>
      </c>
      <c r="O2462" s="3" t="str">
        <f t="shared" si="467"/>
        <v>Idle</v>
      </c>
      <c r="P2462" s="2">
        <f t="shared" si="460"/>
        <v>0</v>
      </c>
      <c r="Q2462" s="2">
        <f t="shared" si="461"/>
        <v>0</v>
      </c>
      <c r="R2462" s="2">
        <f t="shared" si="462"/>
        <v>0</v>
      </c>
      <c r="S2462" s="2">
        <f t="shared" si="463"/>
        <v>0</v>
      </c>
      <c r="T2462" s="2">
        <f t="shared" si="464"/>
        <v>0</v>
      </c>
      <c r="U2462" s="2">
        <f>IF(O2462="Reg", R2462 * Inputs!$B$7, 0)</f>
        <v>0</v>
      </c>
      <c r="V2462" s="2">
        <f>MAX(F2462 + P2462*Inputs!$B$15 - (Q2462/Inputs!$B$16) - U2462, 0)</f>
        <v>340</v>
      </c>
    </row>
    <row r="2463" spans="1:22" x14ac:dyDescent="0.3">
      <c r="A2463" s="1">
        <v>46125.541666666657</v>
      </c>
      <c r="B2463" s="2">
        <v>38.903918093074182</v>
      </c>
      <c r="C2463" s="2">
        <v>5.286860585735532</v>
      </c>
      <c r="D2463" s="2">
        <f t="shared" si="456"/>
        <v>37.832250346831074</v>
      </c>
      <c r="E2463" s="2">
        <f t="shared" si="457"/>
        <v>59.044283949960978</v>
      </c>
      <c r="F2463" s="2">
        <f t="shared" si="465"/>
        <v>340</v>
      </c>
      <c r="G2463" s="2">
        <f t="shared" si="466"/>
        <v>0</v>
      </c>
      <c r="H2463" s="2">
        <f>MIN(Inputs!$B$2, (Inputs!$B$14 - F2463)/Inputs!$B$15)</f>
        <v>0</v>
      </c>
      <c r="I2463" s="2">
        <f>MAX(MIN(Inputs!$B$2, F2463*Inputs!$B$16, Inputs!$B$14*Inputs!$B$4 - G2463), 0)</f>
        <v>170</v>
      </c>
      <c r="J2463" s="2">
        <f>MAX(MIN(Inputs!$B$2, F2463*Inputs!$B$16, (Inputs!$B$14-F2463)/Inputs!$B$15)*Inputs!$B$9, 0)</f>
        <v>0</v>
      </c>
      <c r="K2463" s="2">
        <f>MAX(E2463*Inputs!$B$5 - B2463 - Inputs!$B$8, 0) * H2463</f>
        <v>0</v>
      </c>
      <c r="L2463" s="2">
        <f>IF(B2463 &gt;= D2463*Inputs!$B$10, MAX(B2463 - E2463/Inputs!$B$5 - Inputs!$B$8, 0) * I2463, 0)</f>
        <v>0</v>
      </c>
      <c r="M2463" s="2">
        <f t="shared" si="458"/>
        <v>0</v>
      </c>
      <c r="N2463" s="3" t="str">
        <f t="shared" si="459"/>
        <v>Idle</v>
      </c>
      <c r="O2463" s="3" t="str">
        <f t="shared" si="467"/>
        <v>Idle</v>
      </c>
      <c r="P2463" s="2">
        <f t="shared" si="460"/>
        <v>0</v>
      </c>
      <c r="Q2463" s="2">
        <f t="shared" si="461"/>
        <v>0</v>
      </c>
      <c r="R2463" s="2">
        <f t="shared" si="462"/>
        <v>0</v>
      </c>
      <c r="S2463" s="2">
        <f t="shared" si="463"/>
        <v>0</v>
      </c>
      <c r="T2463" s="2">
        <f t="shared" si="464"/>
        <v>0</v>
      </c>
      <c r="U2463" s="2">
        <f>IF(O2463="Reg", R2463 * Inputs!$B$7, 0)</f>
        <v>0</v>
      </c>
      <c r="V2463" s="2">
        <f>MAX(F2463 + P2463*Inputs!$B$15 - (Q2463/Inputs!$B$16) - U2463, 0)</f>
        <v>340</v>
      </c>
    </row>
    <row r="2464" spans="1:22" x14ac:dyDescent="0.3">
      <c r="A2464" s="1">
        <v>46125.583333333343</v>
      </c>
      <c r="B2464" s="2">
        <v>46.040383199176489</v>
      </c>
      <c r="C2464" s="2">
        <v>14.61478017309828</v>
      </c>
      <c r="D2464" s="2">
        <f t="shared" si="456"/>
        <v>37.832250346831074</v>
      </c>
      <c r="E2464" s="2">
        <f t="shared" si="457"/>
        <v>63.97015976081412</v>
      </c>
      <c r="F2464" s="2">
        <f t="shared" si="465"/>
        <v>340</v>
      </c>
      <c r="G2464" s="2">
        <f t="shared" si="466"/>
        <v>0</v>
      </c>
      <c r="H2464" s="2">
        <f>MIN(Inputs!$B$2, (Inputs!$B$14 - F2464)/Inputs!$B$15)</f>
        <v>0</v>
      </c>
      <c r="I2464" s="2">
        <f>MAX(MIN(Inputs!$B$2, F2464*Inputs!$B$16, Inputs!$B$14*Inputs!$B$4 - G2464), 0)</f>
        <v>170</v>
      </c>
      <c r="J2464" s="2">
        <f>MAX(MIN(Inputs!$B$2, F2464*Inputs!$B$16, (Inputs!$B$14-F2464)/Inputs!$B$15)*Inputs!$B$9, 0)</f>
        <v>0</v>
      </c>
      <c r="K2464" s="2">
        <f>MAX(E2464*Inputs!$B$5 - B2464 - Inputs!$B$8, 0) * H2464</f>
        <v>0</v>
      </c>
      <c r="L2464" s="2">
        <f>IF(B2464 &gt;= D2464*Inputs!$B$10, MAX(B2464 - E2464/Inputs!$B$5 - Inputs!$B$8, 0) * I2464, 0)</f>
        <v>0</v>
      </c>
      <c r="M2464" s="2">
        <f t="shared" si="458"/>
        <v>0</v>
      </c>
      <c r="N2464" s="3" t="str">
        <f t="shared" si="459"/>
        <v>Idle</v>
      </c>
      <c r="O2464" s="3" t="str">
        <f t="shared" si="467"/>
        <v>Idle</v>
      </c>
      <c r="P2464" s="2">
        <f t="shared" si="460"/>
        <v>0</v>
      </c>
      <c r="Q2464" s="2">
        <f t="shared" si="461"/>
        <v>0</v>
      </c>
      <c r="R2464" s="2">
        <f t="shared" si="462"/>
        <v>0</v>
      </c>
      <c r="S2464" s="2">
        <f t="shared" si="463"/>
        <v>0</v>
      </c>
      <c r="T2464" s="2">
        <f t="shared" si="464"/>
        <v>0</v>
      </c>
      <c r="U2464" s="2">
        <f>IF(O2464="Reg", R2464 * Inputs!$B$7, 0)</f>
        <v>0</v>
      </c>
      <c r="V2464" s="2">
        <f>MAX(F2464 + P2464*Inputs!$B$15 - (Q2464/Inputs!$B$16) - U2464, 0)</f>
        <v>340</v>
      </c>
    </row>
    <row r="2465" spans="1:22" x14ac:dyDescent="0.3">
      <c r="A2465" s="1">
        <v>46125.625</v>
      </c>
      <c r="B2465" s="2">
        <v>64.201012855974611</v>
      </c>
      <c r="C2465" s="2">
        <v>14.70848217429943</v>
      </c>
      <c r="D2465" s="2">
        <f t="shared" si="456"/>
        <v>37.832250346831074</v>
      </c>
      <c r="E2465" s="2">
        <f t="shared" si="457"/>
        <v>65.950693166709371</v>
      </c>
      <c r="F2465" s="2">
        <f t="shared" si="465"/>
        <v>340</v>
      </c>
      <c r="G2465" s="2">
        <f t="shared" si="466"/>
        <v>0</v>
      </c>
      <c r="H2465" s="2">
        <f>MIN(Inputs!$B$2, (Inputs!$B$14 - F2465)/Inputs!$B$15)</f>
        <v>0</v>
      </c>
      <c r="I2465" s="2">
        <f>MAX(MIN(Inputs!$B$2, F2465*Inputs!$B$16, Inputs!$B$14*Inputs!$B$4 - G2465), 0)</f>
        <v>170</v>
      </c>
      <c r="J2465" s="2">
        <f>MAX(MIN(Inputs!$B$2, F2465*Inputs!$B$16, (Inputs!$B$14-F2465)/Inputs!$B$15)*Inputs!$B$9, 0)</f>
        <v>0</v>
      </c>
      <c r="K2465" s="2">
        <f>MAX(E2465*Inputs!$B$5 - B2465 - Inputs!$B$8, 0) * H2465</f>
        <v>0</v>
      </c>
      <c r="L2465" s="2">
        <f>IF(B2465 &gt;= D2465*Inputs!$B$10, MAX(B2465 - E2465/Inputs!$B$5 - Inputs!$B$8, 0) * I2465, 0)</f>
        <v>0</v>
      </c>
      <c r="M2465" s="2">
        <f t="shared" si="458"/>
        <v>0</v>
      </c>
      <c r="N2465" s="3" t="str">
        <f t="shared" si="459"/>
        <v>Idle</v>
      </c>
      <c r="O2465" s="3" t="str">
        <f t="shared" si="467"/>
        <v>Idle</v>
      </c>
      <c r="P2465" s="2">
        <f t="shared" si="460"/>
        <v>0</v>
      </c>
      <c r="Q2465" s="2">
        <f t="shared" si="461"/>
        <v>0</v>
      </c>
      <c r="R2465" s="2">
        <f t="shared" si="462"/>
        <v>0</v>
      </c>
      <c r="S2465" s="2">
        <f t="shared" si="463"/>
        <v>0</v>
      </c>
      <c r="T2465" s="2">
        <f t="shared" si="464"/>
        <v>0</v>
      </c>
      <c r="U2465" s="2">
        <f>IF(O2465="Reg", R2465 * Inputs!$B$7, 0)</f>
        <v>0</v>
      </c>
      <c r="V2465" s="2">
        <f>MAX(F2465 + P2465*Inputs!$B$15 - (Q2465/Inputs!$B$16) - U2465, 0)</f>
        <v>340</v>
      </c>
    </row>
    <row r="2466" spans="1:22" x14ac:dyDescent="0.3">
      <c r="A2466" s="1">
        <v>46125.666666666657</v>
      </c>
      <c r="B2466" s="2">
        <v>59.189530876997168</v>
      </c>
      <c r="C2466" s="2">
        <v>10.379936974670381</v>
      </c>
      <c r="D2466" s="2">
        <f t="shared" si="456"/>
        <v>37.832250346831074</v>
      </c>
      <c r="E2466" s="2">
        <f t="shared" si="457"/>
        <v>65.561735194295167</v>
      </c>
      <c r="F2466" s="2">
        <f t="shared" si="465"/>
        <v>340</v>
      </c>
      <c r="G2466" s="2">
        <f t="shared" si="466"/>
        <v>0</v>
      </c>
      <c r="H2466" s="2">
        <f>MIN(Inputs!$B$2, (Inputs!$B$14 - F2466)/Inputs!$B$15)</f>
        <v>0</v>
      </c>
      <c r="I2466" s="2">
        <f>MAX(MIN(Inputs!$B$2, F2466*Inputs!$B$16, Inputs!$B$14*Inputs!$B$4 - G2466), 0)</f>
        <v>170</v>
      </c>
      <c r="J2466" s="2">
        <f>MAX(MIN(Inputs!$B$2, F2466*Inputs!$B$16, (Inputs!$B$14-F2466)/Inputs!$B$15)*Inputs!$B$9, 0)</f>
        <v>0</v>
      </c>
      <c r="K2466" s="2">
        <f>MAX(E2466*Inputs!$B$5 - B2466 - Inputs!$B$8, 0) * H2466</f>
        <v>0</v>
      </c>
      <c r="L2466" s="2">
        <f>IF(B2466 &gt;= D2466*Inputs!$B$10, MAX(B2466 - E2466/Inputs!$B$5 - Inputs!$B$8, 0) * I2466, 0)</f>
        <v>0</v>
      </c>
      <c r="M2466" s="2">
        <f t="shared" si="458"/>
        <v>0</v>
      </c>
      <c r="N2466" s="3" t="str">
        <f t="shared" si="459"/>
        <v>Idle</v>
      </c>
      <c r="O2466" s="3" t="str">
        <f t="shared" si="467"/>
        <v>Idle</v>
      </c>
      <c r="P2466" s="2">
        <f t="shared" si="460"/>
        <v>0</v>
      </c>
      <c r="Q2466" s="2">
        <f t="shared" si="461"/>
        <v>0</v>
      </c>
      <c r="R2466" s="2">
        <f t="shared" si="462"/>
        <v>0</v>
      </c>
      <c r="S2466" s="2">
        <f t="shared" si="463"/>
        <v>0</v>
      </c>
      <c r="T2466" s="2">
        <f t="shared" si="464"/>
        <v>0</v>
      </c>
      <c r="U2466" s="2">
        <f>IF(O2466="Reg", R2466 * Inputs!$B$7, 0)</f>
        <v>0</v>
      </c>
      <c r="V2466" s="2">
        <f>MAX(F2466 + P2466*Inputs!$B$15 - (Q2466/Inputs!$B$16) - U2466, 0)</f>
        <v>340</v>
      </c>
    </row>
    <row r="2467" spans="1:22" x14ac:dyDescent="0.3">
      <c r="A2467" s="1">
        <v>46125.708333333343</v>
      </c>
      <c r="B2467" s="2">
        <v>70.960863160701535</v>
      </c>
      <c r="C2467" s="2">
        <v>5.4811153219560884</v>
      </c>
      <c r="D2467" s="2">
        <f t="shared" si="456"/>
        <v>37.832250346831074</v>
      </c>
      <c r="E2467" s="2">
        <f t="shared" si="457"/>
        <v>89.165128566902851</v>
      </c>
      <c r="F2467" s="2">
        <f t="shared" si="465"/>
        <v>340</v>
      </c>
      <c r="G2467" s="2">
        <f t="shared" si="466"/>
        <v>0</v>
      </c>
      <c r="H2467" s="2">
        <f>MIN(Inputs!$B$2, (Inputs!$B$14 - F2467)/Inputs!$B$15)</f>
        <v>0</v>
      </c>
      <c r="I2467" s="2">
        <f>MAX(MIN(Inputs!$B$2, F2467*Inputs!$B$16, Inputs!$B$14*Inputs!$B$4 - G2467), 0)</f>
        <v>170</v>
      </c>
      <c r="J2467" s="2">
        <f>MAX(MIN(Inputs!$B$2, F2467*Inputs!$B$16, (Inputs!$B$14-F2467)/Inputs!$B$15)*Inputs!$B$9, 0)</f>
        <v>0</v>
      </c>
      <c r="K2467" s="2">
        <f>MAX(E2467*Inputs!$B$5 - B2467 - Inputs!$B$8, 0) * H2467</f>
        <v>0</v>
      </c>
      <c r="L2467" s="2">
        <f>IF(B2467 &gt;= D2467*Inputs!$B$10, MAX(B2467 - E2467/Inputs!$B$5 - Inputs!$B$8, 0) * I2467, 0)</f>
        <v>0</v>
      </c>
      <c r="M2467" s="2">
        <f t="shared" si="458"/>
        <v>0</v>
      </c>
      <c r="N2467" s="3" t="str">
        <f t="shared" si="459"/>
        <v>Idle</v>
      </c>
      <c r="O2467" s="3" t="str">
        <f t="shared" si="467"/>
        <v>Idle</v>
      </c>
      <c r="P2467" s="2">
        <f t="shared" si="460"/>
        <v>0</v>
      </c>
      <c r="Q2467" s="2">
        <f t="shared" si="461"/>
        <v>0</v>
      </c>
      <c r="R2467" s="2">
        <f t="shared" si="462"/>
        <v>0</v>
      </c>
      <c r="S2467" s="2">
        <f t="shared" si="463"/>
        <v>0</v>
      </c>
      <c r="T2467" s="2">
        <f t="shared" si="464"/>
        <v>0</v>
      </c>
      <c r="U2467" s="2">
        <f>IF(O2467="Reg", R2467 * Inputs!$B$7, 0)</f>
        <v>0</v>
      </c>
      <c r="V2467" s="2">
        <f>MAX(F2467 + P2467*Inputs!$B$15 - (Q2467/Inputs!$B$16) - U2467, 0)</f>
        <v>340</v>
      </c>
    </row>
    <row r="2468" spans="1:22" x14ac:dyDescent="0.3">
      <c r="A2468" s="1">
        <v>46125.75</v>
      </c>
      <c r="B2468" s="2">
        <v>74.969995513841852</v>
      </c>
      <c r="C2468" s="2">
        <v>7.3597359249914573</v>
      </c>
      <c r="D2468" s="2">
        <f t="shared" si="456"/>
        <v>37.832250346831074</v>
      </c>
      <c r="E2468" s="2">
        <f t="shared" si="457"/>
        <v>83.456333136830608</v>
      </c>
      <c r="F2468" s="2">
        <f t="shared" si="465"/>
        <v>340</v>
      </c>
      <c r="G2468" s="2">
        <f t="shared" si="466"/>
        <v>0</v>
      </c>
      <c r="H2468" s="2">
        <f>MIN(Inputs!$B$2, (Inputs!$B$14 - F2468)/Inputs!$B$15)</f>
        <v>0</v>
      </c>
      <c r="I2468" s="2">
        <f>MAX(MIN(Inputs!$B$2, F2468*Inputs!$B$16, Inputs!$B$14*Inputs!$B$4 - G2468), 0)</f>
        <v>170</v>
      </c>
      <c r="J2468" s="2">
        <f>MAX(MIN(Inputs!$B$2, F2468*Inputs!$B$16, (Inputs!$B$14-F2468)/Inputs!$B$15)*Inputs!$B$9, 0)</f>
        <v>0</v>
      </c>
      <c r="K2468" s="2">
        <f>MAX(E2468*Inputs!$B$5 - B2468 - Inputs!$B$8, 0) * H2468</f>
        <v>0</v>
      </c>
      <c r="L2468" s="2">
        <f>IF(B2468 &gt;= D2468*Inputs!$B$10, MAX(B2468 - E2468/Inputs!$B$5 - Inputs!$B$8, 0) * I2468, 0)</f>
        <v>0</v>
      </c>
      <c r="M2468" s="2">
        <f t="shared" si="458"/>
        <v>0</v>
      </c>
      <c r="N2468" s="3" t="str">
        <f t="shared" si="459"/>
        <v>Idle</v>
      </c>
      <c r="O2468" s="3" t="str">
        <f t="shared" si="467"/>
        <v>Idle</v>
      </c>
      <c r="P2468" s="2">
        <f t="shared" si="460"/>
        <v>0</v>
      </c>
      <c r="Q2468" s="2">
        <f t="shared" si="461"/>
        <v>0</v>
      </c>
      <c r="R2468" s="2">
        <f t="shared" si="462"/>
        <v>0</v>
      </c>
      <c r="S2468" s="2">
        <f t="shared" si="463"/>
        <v>0</v>
      </c>
      <c r="T2468" s="2">
        <f t="shared" si="464"/>
        <v>0</v>
      </c>
      <c r="U2468" s="2">
        <f>IF(O2468="Reg", R2468 * Inputs!$B$7, 0)</f>
        <v>0</v>
      </c>
      <c r="V2468" s="2">
        <f>MAX(F2468 + P2468*Inputs!$B$15 - (Q2468/Inputs!$B$16) - U2468, 0)</f>
        <v>340</v>
      </c>
    </row>
    <row r="2469" spans="1:22" x14ac:dyDescent="0.3">
      <c r="A2469" s="1">
        <v>46125.791666666657</v>
      </c>
      <c r="B2469" s="2">
        <v>68.459172958193065</v>
      </c>
      <c r="C2469" s="2">
        <v>12.31607986608237</v>
      </c>
      <c r="D2469" s="2">
        <f t="shared" si="456"/>
        <v>37.832250346831074</v>
      </c>
      <c r="E2469" s="2">
        <f t="shared" si="457"/>
        <v>76.68808791606908</v>
      </c>
      <c r="F2469" s="2">
        <f t="shared" si="465"/>
        <v>340</v>
      </c>
      <c r="G2469" s="2">
        <f t="shared" si="466"/>
        <v>0</v>
      </c>
      <c r="H2469" s="2">
        <f>MIN(Inputs!$B$2, (Inputs!$B$14 - F2469)/Inputs!$B$15)</f>
        <v>0</v>
      </c>
      <c r="I2469" s="2">
        <f>MAX(MIN(Inputs!$B$2, F2469*Inputs!$B$16, Inputs!$B$14*Inputs!$B$4 - G2469), 0)</f>
        <v>170</v>
      </c>
      <c r="J2469" s="2">
        <f>MAX(MIN(Inputs!$B$2, F2469*Inputs!$B$16, (Inputs!$B$14-F2469)/Inputs!$B$15)*Inputs!$B$9, 0)</f>
        <v>0</v>
      </c>
      <c r="K2469" s="2">
        <f>MAX(E2469*Inputs!$B$5 - B2469 - Inputs!$B$8, 0) * H2469</f>
        <v>0</v>
      </c>
      <c r="L2469" s="2">
        <f>IF(B2469 &gt;= D2469*Inputs!$B$10, MAX(B2469 - E2469/Inputs!$B$5 - Inputs!$B$8, 0) * I2469, 0)</f>
        <v>0</v>
      </c>
      <c r="M2469" s="2">
        <f t="shared" si="458"/>
        <v>0</v>
      </c>
      <c r="N2469" s="3" t="str">
        <f t="shared" si="459"/>
        <v>Idle</v>
      </c>
      <c r="O2469" s="3" t="str">
        <f t="shared" si="467"/>
        <v>Idle</v>
      </c>
      <c r="P2469" s="2">
        <f t="shared" si="460"/>
        <v>0</v>
      </c>
      <c r="Q2469" s="2">
        <f t="shared" si="461"/>
        <v>0</v>
      </c>
      <c r="R2469" s="2">
        <f t="shared" si="462"/>
        <v>0</v>
      </c>
      <c r="S2469" s="2">
        <f t="shared" si="463"/>
        <v>0</v>
      </c>
      <c r="T2469" s="2">
        <f t="shared" si="464"/>
        <v>0</v>
      </c>
      <c r="U2469" s="2">
        <f>IF(O2469="Reg", R2469 * Inputs!$B$7, 0)</f>
        <v>0</v>
      </c>
      <c r="V2469" s="2">
        <f>MAX(F2469 + P2469*Inputs!$B$15 - (Q2469/Inputs!$B$16) - U2469, 0)</f>
        <v>340</v>
      </c>
    </row>
    <row r="2470" spans="1:22" x14ac:dyDescent="0.3">
      <c r="A2470" s="1">
        <v>46125.833333333343</v>
      </c>
      <c r="B2470" s="2">
        <v>57.923583634548038</v>
      </c>
      <c r="C2470" s="2">
        <v>3.4341618838078869</v>
      </c>
      <c r="D2470" s="2">
        <f t="shared" si="456"/>
        <v>37.832250346831074</v>
      </c>
      <c r="E2470" s="2">
        <f t="shared" si="457"/>
        <v>68.546348343165548</v>
      </c>
      <c r="F2470" s="2">
        <f t="shared" si="465"/>
        <v>340</v>
      </c>
      <c r="G2470" s="2">
        <f t="shared" si="466"/>
        <v>0</v>
      </c>
      <c r="H2470" s="2">
        <f>MIN(Inputs!$B$2, (Inputs!$B$14 - F2470)/Inputs!$B$15)</f>
        <v>0</v>
      </c>
      <c r="I2470" s="2">
        <f>MAX(MIN(Inputs!$B$2, F2470*Inputs!$B$16, Inputs!$B$14*Inputs!$B$4 - G2470), 0)</f>
        <v>170</v>
      </c>
      <c r="J2470" s="2">
        <f>MAX(MIN(Inputs!$B$2, F2470*Inputs!$B$16, (Inputs!$B$14-F2470)/Inputs!$B$15)*Inputs!$B$9, 0)</f>
        <v>0</v>
      </c>
      <c r="K2470" s="2">
        <f>MAX(E2470*Inputs!$B$5 - B2470 - Inputs!$B$8, 0) * H2470</f>
        <v>0</v>
      </c>
      <c r="L2470" s="2">
        <f>IF(B2470 &gt;= D2470*Inputs!$B$10, MAX(B2470 - E2470/Inputs!$B$5 - Inputs!$B$8, 0) * I2470, 0)</f>
        <v>0</v>
      </c>
      <c r="M2470" s="2">
        <f t="shared" si="458"/>
        <v>0</v>
      </c>
      <c r="N2470" s="3" t="str">
        <f t="shared" si="459"/>
        <v>Idle</v>
      </c>
      <c r="O2470" s="3" t="str">
        <f t="shared" si="467"/>
        <v>Idle</v>
      </c>
      <c r="P2470" s="2">
        <f t="shared" si="460"/>
        <v>0</v>
      </c>
      <c r="Q2470" s="2">
        <f t="shared" si="461"/>
        <v>0</v>
      </c>
      <c r="R2470" s="2">
        <f t="shared" si="462"/>
        <v>0</v>
      </c>
      <c r="S2470" s="2">
        <f t="shared" si="463"/>
        <v>0</v>
      </c>
      <c r="T2470" s="2">
        <f t="shared" si="464"/>
        <v>0</v>
      </c>
      <c r="U2470" s="2">
        <f>IF(O2470="Reg", R2470 * Inputs!$B$7, 0)</f>
        <v>0</v>
      </c>
      <c r="V2470" s="2">
        <f>MAX(F2470 + P2470*Inputs!$B$15 - (Q2470/Inputs!$B$16) - U2470, 0)</f>
        <v>340</v>
      </c>
    </row>
    <row r="2471" spans="1:22" x14ac:dyDescent="0.3">
      <c r="A2471" s="1">
        <v>46125.875</v>
      </c>
      <c r="B2471" s="2">
        <v>61.867265021489331</v>
      </c>
      <c r="C2471" s="2">
        <v>1.408086375523155</v>
      </c>
      <c r="D2471" s="2">
        <f t="shared" si="456"/>
        <v>37.832250346831074</v>
      </c>
      <c r="E2471" s="2">
        <f t="shared" si="457"/>
        <v>59.639794934649125</v>
      </c>
      <c r="F2471" s="2">
        <f t="shared" si="465"/>
        <v>340</v>
      </c>
      <c r="G2471" s="2">
        <f t="shared" si="466"/>
        <v>0</v>
      </c>
      <c r="H2471" s="2">
        <f>MIN(Inputs!$B$2, (Inputs!$B$14 - F2471)/Inputs!$B$15)</f>
        <v>0</v>
      </c>
      <c r="I2471" s="2">
        <f>MAX(MIN(Inputs!$B$2, F2471*Inputs!$B$16, Inputs!$B$14*Inputs!$B$4 - G2471), 0)</f>
        <v>170</v>
      </c>
      <c r="J2471" s="2">
        <f>MAX(MIN(Inputs!$B$2, F2471*Inputs!$B$16, (Inputs!$B$14-F2471)/Inputs!$B$15)*Inputs!$B$9, 0)</f>
        <v>0</v>
      </c>
      <c r="K2471" s="2">
        <f>MAX(E2471*Inputs!$B$5 - B2471 - Inputs!$B$8, 0) * H2471</f>
        <v>0</v>
      </c>
      <c r="L2471" s="2">
        <f>IF(B2471 &gt;= D2471*Inputs!$B$10, MAX(B2471 - E2471/Inputs!$B$5 - Inputs!$B$8, 0) * I2471, 0)</f>
        <v>0</v>
      </c>
      <c r="M2471" s="2">
        <f t="shared" si="458"/>
        <v>0</v>
      </c>
      <c r="N2471" s="3" t="str">
        <f t="shared" si="459"/>
        <v>Idle</v>
      </c>
      <c r="O2471" s="3" t="str">
        <f t="shared" si="467"/>
        <v>Idle</v>
      </c>
      <c r="P2471" s="2">
        <f t="shared" si="460"/>
        <v>0</v>
      </c>
      <c r="Q2471" s="2">
        <f t="shared" si="461"/>
        <v>0</v>
      </c>
      <c r="R2471" s="2">
        <f t="shared" si="462"/>
        <v>0</v>
      </c>
      <c r="S2471" s="2">
        <f t="shared" si="463"/>
        <v>0</v>
      </c>
      <c r="T2471" s="2">
        <f t="shared" si="464"/>
        <v>0</v>
      </c>
      <c r="U2471" s="2">
        <f>IF(O2471="Reg", R2471 * Inputs!$B$7, 0)</f>
        <v>0</v>
      </c>
      <c r="V2471" s="2">
        <f>MAX(F2471 + P2471*Inputs!$B$15 - (Q2471/Inputs!$B$16) - U2471, 0)</f>
        <v>340</v>
      </c>
    </row>
    <row r="2472" spans="1:22" x14ac:dyDescent="0.3">
      <c r="A2472" s="1">
        <v>46125.916666666657</v>
      </c>
      <c r="B2472" s="2">
        <v>200.8098911126433</v>
      </c>
      <c r="C2472" s="2">
        <v>18.607260523207682</v>
      </c>
      <c r="D2472" s="2">
        <f t="shared" si="456"/>
        <v>37.832250346831074</v>
      </c>
      <c r="E2472" s="2">
        <f t="shared" si="457"/>
        <v>49.9661527378993</v>
      </c>
      <c r="F2472" s="2">
        <f t="shared" si="465"/>
        <v>340</v>
      </c>
      <c r="G2472" s="2">
        <f t="shared" si="466"/>
        <v>0</v>
      </c>
      <c r="H2472" s="2">
        <f>MIN(Inputs!$B$2, (Inputs!$B$14 - F2472)/Inputs!$B$15)</f>
        <v>0</v>
      </c>
      <c r="I2472" s="2">
        <f>MAX(MIN(Inputs!$B$2, F2472*Inputs!$B$16, Inputs!$B$14*Inputs!$B$4 - G2472), 0)</f>
        <v>170</v>
      </c>
      <c r="J2472" s="2">
        <f>MAX(MIN(Inputs!$B$2, F2472*Inputs!$B$16, (Inputs!$B$14-F2472)/Inputs!$B$15)*Inputs!$B$9, 0)</f>
        <v>0</v>
      </c>
      <c r="K2472" s="2">
        <f>MAX(E2472*Inputs!$B$5 - B2472 - Inputs!$B$8, 0) * H2472</f>
        <v>0</v>
      </c>
      <c r="L2472" s="2">
        <f>IF(B2472 &gt;= D2472*Inputs!$B$10, MAX(B2472 - E2472/Inputs!$B$5 - Inputs!$B$8, 0) * I2472, 0)</f>
        <v>21085.129255691543</v>
      </c>
      <c r="M2472" s="2">
        <f t="shared" si="458"/>
        <v>0</v>
      </c>
      <c r="N2472" s="3" t="str">
        <f t="shared" si="459"/>
        <v>Discharge</v>
      </c>
      <c r="O2472" s="3" t="str">
        <f t="shared" si="467"/>
        <v>Discharge</v>
      </c>
      <c r="P2472" s="2">
        <f t="shared" si="460"/>
        <v>0</v>
      </c>
      <c r="Q2472" s="2">
        <f t="shared" si="461"/>
        <v>170</v>
      </c>
      <c r="R2472" s="2">
        <f t="shared" si="462"/>
        <v>0</v>
      </c>
      <c r="S2472" s="2">
        <f t="shared" si="463"/>
        <v>34137.681489149363</v>
      </c>
      <c r="T2472" s="2">
        <f t="shared" si="464"/>
        <v>0</v>
      </c>
      <c r="U2472" s="2">
        <f>IF(O2472="Reg", R2472 * Inputs!$B$7, 0)</f>
        <v>0</v>
      </c>
      <c r="V2472" s="2">
        <f>MAX(F2472 + P2472*Inputs!$B$15 - (Q2472/Inputs!$B$16) - U2472, 0)</f>
        <v>170</v>
      </c>
    </row>
    <row r="2473" spans="1:22" x14ac:dyDescent="0.3">
      <c r="A2473" s="1">
        <v>46125.958333333343</v>
      </c>
      <c r="B2473" s="2">
        <v>36.708090580268063</v>
      </c>
      <c r="C2473" s="2">
        <v>3.421826677211028</v>
      </c>
      <c r="D2473" s="2">
        <f t="shared" si="456"/>
        <v>37.832250346831074</v>
      </c>
      <c r="E2473" s="2">
        <f t="shared" si="457"/>
        <v>16.497837552458751</v>
      </c>
      <c r="F2473" s="2">
        <f t="shared" si="465"/>
        <v>170</v>
      </c>
      <c r="G2473" s="2">
        <f t="shared" si="466"/>
        <v>170</v>
      </c>
      <c r="H2473" s="2">
        <f>MIN(Inputs!$B$2, (Inputs!$B$14 - F2473)/Inputs!$B$15)</f>
        <v>170</v>
      </c>
      <c r="I2473" s="2">
        <f>MAX(MIN(Inputs!$B$2, F2473*Inputs!$B$16, Inputs!$B$14*Inputs!$B$4 - G2473), 0)</f>
        <v>170</v>
      </c>
      <c r="J2473" s="2">
        <f>MAX(MIN(Inputs!$B$2, F2473*Inputs!$B$16, (Inputs!$B$14-F2473)/Inputs!$B$15)*Inputs!$B$9, 0)</f>
        <v>136</v>
      </c>
      <c r="K2473" s="2">
        <f>MAX(E2473*Inputs!$B$5 - B2473 - Inputs!$B$8, 0) * H2473</f>
        <v>0</v>
      </c>
      <c r="L2473" s="2">
        <f>IF(B2473 &gt;= D2473*Inputs!$B$10, MAX(B2473 - E2473/Inputs!$B$5 - Inputs!$B$8, 0) * I2473, 0)</f>
        <v>0</v>
      </c>
      <c r="M2473" s="2">
        <f t="shared" si="458"/>
        <v>465.36842810069982</v>
      </c>
      <c r="N2473" s="3" t="str">
        <f t="shared" si="459"/>
        <v>Reg</v>
      </c>
      <c r="O2473" s="3" t="str">
        <f t="shared" si="467"/>
        <v>Discharge</v>
      </c>
      <c r="P2473" s="2">
        <f t="shared" si="460"/>
        <v>0</v>
      </c>
      <c r="Q2473" s="2">
        <f t="shared" si="461"/>
        <v>170</v>
      </c>
      <c r="R2473" s="2">
        <f t="shared" si="462"/>
        <v>0</v>
      </c>
      <c r="S2473" s="2">
        <f t="shared" si="463"/>
        <v>6240.3753986455704</v>
      </c>
      <c r="T2473" s="2">
        <f t="shared" si="464"/>
        <v>0</v>
      </c>
      <c r="U2473" s="2">
        <f>IF(O2473="Reg", R2473 * Inputs!$B$7, 0)</f>
        <v>0</v>
      </c>
      <c r="V2473" s="2">
        <f>MAX(F2473 + P2473*Inputs!$B$15 - (Q2473/Inputs!$B$16) - U2473, 0)</f>
        <v>0</v>
      </c>
    </row>
    <row r="2474" spans="1:22" x14ac:dyDescent="0.3">
      <c r="A2474" s="1">
        <v>46126</v>
      </c>
      <c r="B2474" s="2">
        <v>34.360524189272716</v>
      </c>
      <c r="C2474" s="2">
        <v>27.108828511131499</v>
      </c>
      <c r="D2474" s="2">
        <f t="shared" si="456"/>
        <v>37.840009849634463</v>
      </c>
      <c r="E2474" s="2">
        <f t="shared" si="457"/>
        <v>10.379822455747409</v>
      </c>
      <c r="F2474" s="2">
        <f t="shared" si="465"/>
        <v>0</v>
      </c>
      <c r="G2474" s="2">
        <f t="shared" si="466"/>
        <v>0</v>
      </c>
      <c r="H2474" s="2">
        <f>MIN(Inputs!$B$2, (Inputs!$B$14 - F2474)/Inputs!$B$15)</f>
        <v>170</v>
      </c>
      <c r="I2474" s="2">
        <f>MAX(MIN(Inputs!$B$2, F2474*Inputs!$B$16, Inputs!$B$14*Inputs!$B$4 - G2474), 0)</f>
        <v>0</v>
      </c>
      <c r="J2474" s="2">
        <f>MAX(MIN(Inputs!$B$2, F2474*Inputs!$B$16, (Inputs!$B$14-F2474)/Inputs!$B$15)*Inputs!$B$9, 0)</f>
        <v>0</v>
      </c>
      <c r="K2474" s="2">
        <f>MAX(E2474*Inputs!$B$5 - B2474 - Inputs!$B$8, 0) * H2474</f>
        <v>0</v>
      </c>
      <c r="L2474" s="2">
        <f>IF(B2474 &gt;= D2474*Inputs!$B$10, MAX(B2474 - E2474/Inputs!$B$5 - Inputs!$B$8, 0) * I2474, 0)</f>
        <v>0</v>
      </c>
      <c r="M2474" s="2">
        <f t="shared" si="458"/>
        <v>0</v>
      </c>
      <c r="N2474" s="3" t="str">
        <f t="shared" si="459"/>
        <v>Idle</v>
      </c>
      <c r="O2474" s="3" t="str">
        <f t="shared" si="467"/>
        <v>Idle</v>
      </c>
      <c r="P2474" s="2">
        <f t="shared" si="460"/>
        <v>0</v>
      </c>
      <c r="Q2474" s="2">
        <f t="shared" si="461"/>
        <v>0</v>
      </c>
      <c r="R2474" s="2">
        <f t="shared" si="462"/>
        <v>0</v>
      </c>
      <c r="S2474" s="2">
        <f t="shared" si="463"/>
        <v>0</v>
      </c>
      <c r="T2474" s="2">
        <f t="shared" si="464"/>
        <v>0</v>
      </c>
      <c r="U2474" s="2">
        <f>IF(O2474="Reg", R2474 * Inputs!$B$7, 0)</f>
        <v>0</v>
      </c>
      <c r="V2474" s="2">
        <f>MAX(F2474 + P2474*Inputs!$B$15 - (Q2474/Inputs!$B$16) - U2474, 0)</f>
        <v>0</v>
      </c>
    </row>
    <row r="2475" spans="1:22" x14ac:dyDescent="0.3">
      <c r="A2475" s="1">
        <v>46126.041666666657</v>
      </c>
      <c r="B2475" s="2">
        <v>19.608735520771841</v>
      </c>
      <c r="C2475" s="2">
        <v>4.345141443433671</v>
      </c>
      <c r="D2475" s="2">
        <f t="shared" si="456"/>
        <v>37.840009849634463</v>
      </c>
      <c r="E2475" s="2">
        <f t="shared" si="457"/>
        <v>4.6530684242019564</v>
      </c>
      <c r="F2475" s="2">
        <f t="shared" si="465"/>
        <v>0</v>
      </c>
      <c r="G2475" s="2">
        <f t="shared" si="466"/>
        <v>0</v>
      </c>
      <c r="H2475" s="2">
        <f>MIN(Inputs!$B$2, (Inputs!$B$14 - F2475)/Inputs!$B$15)</f>
        <v>170</v>
      </c>
      <c r="I2475" s="2">
        <f>MAX(MIN(Inputs!$B$2, F2475*Inputs!$B$16, Inputs!$B$14*Inputs!$B$4 - G2475), 0)</f>
        <v>0</v>
      </c>
      <c r="J2475" s="2">
        <f>MAX(MIN(Inputs!$B$2, F2475*Inputs!$B$16, (Inputs!$B$14-F2475)/Inputs!$B$15)*Inputs!$B$9, 0)</f>
        <v>0</v>
      </c>
      <c r="K2475" s="2">
        <f>MAX(E2475*Inputs!$B$5 - B2475 - Inputs!$B$8, 0) * H2475</f>
        <v>0</v>
      </c>
      <c r="L2475" s="2">
        <f>IF(B2475 &gt;= D2475*Inputs!$B$10, MAX(B2475 - E2475/Inputs!$B$5 - Inputs!$B$8, 0) * I2475, 0)</f>
        <v>0</v>
      </c>
      <c r="M2475" s="2">
        <f t="shared" si="458"/>
        <v>0</v>
      </c>
      <c r="N2475" s="3" t="str">
        <f t="shared" si="459"/>
        <v>Idle</v>
      </c>
      <c r="O2475" s="3" t="str">
        <f t="shared" si="467"/>
        <v>Idle</v>
      </c>
      <c r="P2475" s="2">
        <f t="shared" si="460"/>
        <v>0</v>
      </c>
      <c r="Q2475" s="2">
        <f t="shared" si="461"/>
        <v>0</v>
      </c>
      <c r="R2475" s="2">
        <f t="shared" si="462"/>
        <v>0</v>
      </c>
      <c r="S2475" s="2">
        <f t="shared" si="463"/>
        <v>0</v>
      </c>
      <c r="T2475" s="2">
        <f t="shared" si="464"/>
        <v>0</v>
      </c>
      <c r="U2475" s="2">
        <f>IF(O2475="Reg", R2475 * Inputs!$B$7, 0)</f>
        <v>0</v>
      </c>
      <c r="V2475" s="2">
        <f>MAX(F2475 + P2475*Inputs!$B$15 - (Q2475/Inputs!$B$16) - U2475, 0)</f>
        <v>0</v>
      </c>
    </row>
    <row r="2476" spans="1:22" x14ac:dyDescent="0.3">
      <c r="A2476" s="1">
        <v>46126.083333333343</v>
      </c>
      <c r="B2476" s="2">
        <v>4.4842631834494844</v>
      </c>
      <c r="C2476" s="2">
        <v>7.8316195207653569</v>
      </c>
      <c r="D2476" s="2">
        <f t="shared" si="456"/>
        <v>37.840009849634463</v>
      </c>
      <c r="E2476" s="2">
        <f t="shared" si="457"/>
        <v>1.3849458374066492</v>
      </c>
      <c r="F2476" s="2">
        <f t="shared" si="465"/>
        <v>0</v>
      </c>
      <c r="G2476" s="2">
        <f t="shared" si="466"/>
        <v>0</v>
      </c>
      <c r="H2476" s="2">
        <f>MIN(Inputs!$B$2, (Inputs!$B$14 - F2476)/Inputs!$B$15)</f>
        <v>170</v>
      </c>
      <c r="I2476" s="2">
        <f>MAX(MIN(Inputs!$B$2, F2476*Inputs!$B$16, Inputs!$B$14*Inputs!$B$4 - G2476), 0)</f>
        <v>0</v>
      </c>
      <c r="J2476" s="2">
        <f>MAX(MIN(Inputs!$B$2, F2476*Inputs!$B$16, (Inputs!$B$14-F2476)/Inputs!$B$15)*Inputs!$B$9, 0)</f>
        <v>0</v>
      </c>
      <c r="K2476" s="2">
        <f>MAX(E2476*Inputs!$B$5 - B2476 - Inputs!$B$8, 0) * H2476</f>
        <v>0</v>
      </c>
      <c r="L2476" s="2">
        <f>IF(B2476 &gt;= D2476*Inputs!$B$10, MAX(B2476 - E2476/Inputs!$B$5 - Inputs!$B$8, 0) * I2476, 0)</f>
        <v>0</v>
      </c>
      <c r="M2476" s="2">
        <f t="shared" si="458"/>
        <v>0</v>
      </c>
      <c r="N2476" s="3" t="str">
        <f t="shared" si="459"/>
        <v>Idle</v>
      </c>
      <c r="O2476" s="3" t="str">
        <f t="shared" si="467"/>
        <v>Idle</v>
      </c>
      <c r="P2476" s="2">
        <f t="shared" si="460"/>
        <v>0</v>
      </c>
      <c r="Q2476" s="2">
        <f t="shared" si="461"/>
        <v>0</v>
      </c>
      <c r="R2476" s="2">
        <f t="shared" si="462"/>
        <v>0</v>
      </c>
      <c r="S2476" s="2">
        <f t="shared" si="463"/>
        <v>0</v>
      </c>
      <c r="T2476" s="2">
        <f t="shared" si="464"/>
        <v>0</v>
      </c>
      <c r="U2476" s="2">
        <f>IF(O2476="Reg", R2476 * Inputs!$B$7, 0)</f>
        <v>0</v>
      </c>
      <c r="V2476" s="2">
        <f>MAX(F2476 + P2476*Inputs!$B$15 - (Q2476/Inputs!$B$16) - U2476, 0)</f>
        <v>0</v>
      </c>
    </row>
    <row r="2477" spans="1:22" x14ac:dyDescent="0.3">
      <c r="A2477" s="1">
        <v>46126.125</v>
      </c>
      <c r="B2477" s="2">
        <v>3.825411840990411</v>
      </c>
      <c r="C2477" s="2">
        <v>5.4801708647190264</v>
      </c>
      <c r="D2477" s="2">
        <f t="shared" si="456"/>
        <v>37.840009849634463</v>
      </c>
      <c r="E2477" s="2">
        <f t="shared" si="457"/>
        <v>0.63756864016506853</v>
      </c>
      <c r="F2477" s="2">
        <f t="shared" si="465"/>
        <v>0</v>
      </c>
      <c r="G2477" s="2">
        <f t="shared" si="466"/>
        <v>0</v>
      </c>
      <c r="H2477" s="2">
        <f>MIN(Inputs!$B$2, (Inputs!$B$14 - F2477)/Inputs!$B$15)</f>
        <v>170</v>
      </c>
      <c r="I2477" s="2">
        <f>MAX(MIN(Inputs!$B$2, F2477*Inputs!$B$16, Inputs!$B$14*Inputs!$B$4 - G2477), 0)</f>
        <v>0</v>
      </c>
      <c r="J2477" s="2">
        <f>MAX(MIN(Inputs!$B$2, F2477*Inputs!$B$16, (Inputs!$B$14-F2477)/Inputs!$B$15)*Inputs!$B$9, 0)</f>
        <v>0</v>
      </c>
      <c r="K2477" s="2">
        <f>MAX(E2477*Inputs!$B$5 - B2477 - Inputs!$B$8, 0) * H2477</f>
        <v>0</v>
      </c>
      <c r="L2477" s="2">
        <f>IF(B2477 &gt;= D2477*Inputs!$B$10, MAX(B2477 - E2477/Inputs!$B$5 - Inputs!$B$8, 0) * I2477, 0)</f>
        <v>0</v>
      </c>
      <c r="M2477" s="2">
        <f t="shared" si="458"/>
        <v>0</v>
      </c>
      <c r="N2477" s="3" t="str">
        <f t="shared" si="459"/>
        <v>Idle</v>
      </c>
      <c r="O2477" s="3" t="str">
        <f t="shared" si="467"/>
        <v>Idle</v>
      </c>
      <c r="P2477" s="2">
        <f t="shared" si="460"/>
        <v>0</v>
      </c>
      <c r="Q2477" s="2">
        <f t="shared" si="461"/>
        <v>0</v>
      </c>
      <c r="R2477" s="2">
        <f t="shared" si="462"/>
        <v>0</v>
      </c>
      <c r="S2477" s="2">
        <f t="shared" si="463"/>
        <v>0</v>
      </c>
      <c r="T2477" s="2">
        <f t="shared" si="464"/>
        <v>0</v>
      </c>
      <c r="U2477" s="2">
        <f>IF(O2477="Reg", R2477 * Inputs!$B$7, 0)</f>
        <v>0</v>
      </c>
      <c r="V2477" s="2">
        <f>MAX(F2477 + P2477*Inputs!$B$15 - (Q2477/Inputs!$B$16) - U2477, 0)</f>
        <v>0</v>
      </c>
    </row>
    <row r="2478" spans="1:22" x14ac:dyDescent="0.3">
      <c r="A2478" s="1">
        <v>46126.166666666657</v>
      </c>
      <c r="B2478" s="2">
        <v>0</v>
      </c>
      <c r="C2478" s="2">
        <v>7.978304352881338</v>
      </c>
      <c r="D2478" s="2">
        <f t="shared" si="456"/>
        <v>37.840009849634463</v>
      </c>
      <c r="E2478" s="2">
        <f t="shared" si="457"/>
        <v>0</v>
      </c>
      <c r="F2478" s="2">
        <f t="shared" si="465"/>
        <v>0</v>
      </c>
      <c r="G2478" s="2">
        <f t="shared" si="466"/>
        <v>0</v>
      </c>
      <c r="H2478" s="2">
        <f>MIN(Inputs!$B$2, (Inputs!$B$14 - F2478)/Inputs!$B$15)</f>
        <v>170</v>
      </c>
      <c r="I2478" s="2">
        <f>MAX(MIN(Inputs!$B$2, F2478*Inputs!$B$16, Inputs!$B$14*Inputs!$B$4 - G2478), 0)</f>
        <v>0</v>
      </c>
      <c r="J2478" s="2">
        <f>MAX(MIN(Inputs!$B$2, F2478*Inputs!$B$16, (Inputs!$B$14-F2478)/Inputs!$B$15)*Inputs!$B$9, 0)</f>
        <v>0</v>
      </c>
      <c r="K2478" s="2">
        <f>MAX(E2478*Inputs!$B$5 - B2478 - Inputs!$B$8, 0) * H2478</f>
        <v>0</v>
      </c>
      <c r="L2478" s="2">
        <f>IF(B2478 &gt;= D2478*Inputs!$B$10, MAX(B2478 - E2478/Inputs!$B$5 - Inputs!$B$8, 0) * I2478, 0)</f>
        <v>0</v>
      </c>
      <c r="M2478" s="2">
        <f t="shared" si="458"/>
        <v>0</v>
      </c>
      <c r="N2478" s="3" t="str">
        <f t="shared" si="459"/>
        <v>Idle</v>
      </c>
      <c r="O2478" s="3" t="str">
        <f t="shared" si="467"/>
        <v>Idle</v>
      </c>
      <c r="P2478" s="2">
        <f t="shared" si="460"/>
        <v>0</v>
      </c>
      <c r="Q2478" s="2">
        <f t="shared" si="461"/>
        <v>0</v>
      </c>
      <c r="R2478" s="2">
        <f t="shared" si="462"/>
        <v>0</v>
      </c>
      <c r="S2478" s="2">
        <f t="shared" si="463"/>
        <v>0</v>
      </c>
      <c r="T2478" s="2">
        <f t="shared" si="464"/>
        <v>0</v>
      </c>
      <c r="U2478" s="2">
        <f>IF(O2478="Reg", R2478 * Inputs!$B$7, 0)</f>
        <v>0</v>
      </c>
      <c r="V2478" s="2">
        <f>MAX(F2478 + P2478*Inputs!$B$15 - (Q2478/Inputs!$B$16) - U2478, 0)</f>
        <v>0</v>
      </c>
    </row>
    <row r="2479" spans="1:22" x14ac:dyDescent="0.3">
      <c r="A2479" s="1">
        <v>46126.208333333343</v>
      </c>
      <c r="B2479" s="2">
        <v>0</v>
      </c>
      <c r="C2479" s="2">
        <v>2.8473193082433461</v>
      </c>
      <c r="D2479" s="2">
        <f t="shared" si="456"/>
        <v>37.840009849634463</v>
      </c>
      <c r="E2479" s="2">
        <f t="shared" si="457"/>
        <v>1.4584983682699892</v>
      </c>
      <c r="F2479" s="2">
        <f t="shared" si="465"/>
        <v>0</v>
      </c>
      <c r="G2479" s="2">
        <f t="shared" si="466"/>
        <v>0</v>
      </c>
      <c r="H2479" s="2">
        <f>MIN(Inputs!$B$2, (Inputs!$B$14 - F2479)/Inputs!$B$15)</f>
        <v>170</v>
      </c>
      <c r="I2479" s="2">
        <f>MAX(MIN(Inputs!$B$2, F2479*Inputs!$B$16, Inputs!$B$14*Inputs!$B$4 - G2479), 0)</f>
        <v>0</v>
      </c>
      <c r="J2479" s="2">
        <f>MAX(MIN(Inputs!$B$2, F2479*Inputs!$B$16, (Inputs!$B$14-F2479)/Inputs!$B$15)*Inputs!$B$9, 0)</f>
        <v>0</v>
      </c>
      <c r="K2479" s="2">
        <f>MAX(E2479*Inputs!$B$5 - B2479 - Inputs!$B$8, 0) * H2479</f>
        <v>0</v>
      </c>
      <c r="L2479" s="2">
        <f>IF(B2479 &gt;= D2479*Inputs!$B$10, MAX(B2479 - E2479/Inputs!$B$5 - Inputs!$B$8, 0) * I2479, 0)</f>
        <v>0</v>
      </c>
      <c r="M2479" s="2">
        <f t="shared" si="458"/>
        <v>0</v>
      </c>
      <c r="N2479" s="3" t="str">
        <f t="shared" si="459"/>
        <v>Idle</v>
      </c>
      <c r="O2479" s="3" t="str">
        <f t="shared" si="467"/>
        <v>Idle</v>
      </c>
      <c r="P2479" s="2">
        <f t="shared" si="460"/>
        <v>0</v>
      </c>
      <c r="Q2479" s="2">
        <f t="shared" si="461"/>
        <v>0</v>
      </c>
      <c r="R2479" s="2">
        <f t="shared" si="462"/>
        <v>0</v>
      </c>
      <c r="S2479" s="2">
        <f t="shared" si="463"/>
        <v>0</v>
      </c>
      <c r="T2479" s="2">
        <f t="shared" si="464"/>
        <v>0</v>
      </c>
      <c r="U2479" s="2">
        <f>IF(O2479="Reg", R2479 * Inputs!$B$7, 0)</f>
        <v>0</v>
      </c>
      <c r="V2479" s="2">
        <f>MAX(F2479 + P2479*Inputs!$B$15 - (Q2479/Inputs!$B$16) - U2479, 0)</f>
        <v>0</v>
      </c>
    </row>
    <row r="2480" spans="1:22" x14ac:dyDescent="0.3">
      <c r="A2480" s="1">
        <v>46126.25</v>
      </c>
      <c r="B2480" s="2">
        <v>0</v>
      </c>
      <c r="C2480" s="2">
        <v>1.4896176327205279</v>
      </c>
      <c r="D2480" s="2">
        <f t="shared" si="456"/>
        <v>37.840009849634463</v>
      </c>
      <c r="E2480" s="2">
        <f t="shared" si="457"/>
        <v>5.8204258193516774</v>
      </c>
      <c r="F2480" s="2">
        <f t="shared" si="465"/>
        <v>0</v>
      </c>
      <c r="G2480" s="2">
        <f t="shared" si="466"/>
        <v>0</v>
      </c>
      <c r="H2480" s="2">
        <f>MIN(Inputs!$B$2, (Inputs!$B$14 - F2480)/Inputs!$B$15)</f>
        <v>170</v>
      </c>
      <c r="I2480" s="2">
        <f>MAX(MIN(Inputs!$B$2, F2480*Inputs!$B$16, Inputs!$B$14*Inputs!$B$4 - G2480), 0)</f>
        <v>0</v>
      </c>
      <c r="J2480" s="2">
        <f>MAX(MIN(Inputs!$B$2, F2480*Inputs!$B$16, (Inputs!$B$14-F2480)/Inputs!$B$15)*Inputs!$B$9, 0)</f>
        <v>0</v>
      </c>
      <c r="K2480" s="2">
        <f>MAX(E2480*Inputs!$B$5 - B2480 - Inputs!$B$8, 0) * H2480</f>
        <v>0</v>
      </c>
      <c r="L2480" s="2">
        <f>IF(B2480 &gt;= D2480*Inputs!$B$10, MAX(B2480 - E2480/Inputs!$B$5 - Inputs!$B$8, 0) * I2480, 0)</f>
        <v>0</v>
      </c>
      <c r="M2480" s="2">
        <f t="shared" si="458"/>
        <v>0</v>
      </c>
      <c r="N2480" s="3" t="str">
        <f t="shared" si="459"/>
        <v>Idle</v>
      </c>
      <c r="O2480" s="3" t="str">
        <f t="shared" si="467"/>
        <v>Idle</v>
      </c>
      <c r="P2480" s="2">
        <f t="shared" si="460"/>
        <v>0</v>
      </c>
      <c r="Q2480" s="2">
        <f t="shared" si="461"/>
        <v>0</v>
      </c>
      <c r="R2480" s="2">
        <f t="shared" si="462"/>
        <v>0</v>
      </c>
      <c r="S2480" s="2">
        <f t="shared" si="463"/>
        <v>0</v>
      </c>
      <c r="T2480" s="2">
        <f t="shared" si="464"/>
        <v>0</v>
      </c>
      <c r="U2480" s="2">
        <f>IF(O2480="Reg", R2480 * Inputs!$B$7, 0)</f>
        <v>0</v>
      </c>
      <c r="V2480" s="2">
        <f>MAX(F2480 + P2480*Inputs!$B$15 - (Q2480/Inputs!$B$16) - U2480, 0)</f>
        <v>0</v>
      </c>
    </row>
    <row r="2481" spans="1:22" x14ac:dyDescent="0.3">
      <c r="A2481" s="1">
        <v>46126.291666666657</v>
      </c>
      <c r="B2481" s="2">
        <v>0</v>
      </c>
      <c r="C2481" s="2">
        <v>15.302253961287009</v>
      </c>
      <c r="D2481" s="2">
        <f t="shared" si="456"/>
        <v>37.840009849634463</v>
      </c>
      <c r="E2481" s="2">
        <f t="shared" si="457"/>
        <v>9.6409185930004959</v>
      </c>
      <c r="F2481" s="2">
        <f t="shared" si="465"/>
        <v>0</v>
      </c>
      <c r="G2481" s="2">
        <f t="shared" si="466"/>
        <v>0</v>
      </c>
      <c r="H2481" s="2">
        <f>MIN(Inputs!$B$2, (Inputs!$B$14 - F2481)/Inputs!$B$15)</f>
        <v>170</v>
      </c>
      <c r="I2481" s="2">
        <f>MAX(MIN(Inputs!$B$2, F2481*Inputs!$B$16, Inputs!$B$14*Inputs!$B$4 - G2481), 0)</f>
        <v>0</v>
      </c>
      <c r="J2481" s="2">
        <f>MAX(MIN(Inputs!$B$2, F2481*Inputs!$B$16, (Inputs!$B$14-F2481)/Inputs!$B$15)*Inputs!$B$9, 0)</f>
        <v>0</v>
      </c>
      <c r="K2481" s="2">
        <f>MAX(E2481*Inputs!$B$5 - B2481 - Inputs!$B$8, 0) * H2481</f>
        <v>0</v>
      </c>
      <c r="L2481" s="2">
        <f>IF(B2481 &gt;= D2481*Inputs!$B$10, MAX(B2481 - E2481/Inputs!$B$5 - Inputs!$B$8, 0) * I2481, 0)</f>
        <v>0</v>
      </c>
      <c r="M2481" s="2">
        <f t="shared" si="458"/>
        <v>0</v>
      </c>
      <c r="N2481" s="3" t="str">
        <f t="shared" si="459"/>
        <v>Idle</v>
      </c>
      <c r="O2481" s="3" t="str">
        <f t="shared" si="467"/>
        <v>Idle</v>
      </c>
      <c r="P2481" s="2">
        <f t="shared" si="460"/>
        <v>0</v>
      </c>
      <c r="Q2481" s="2">
        <f t="shared" si="461"/>
        <v>0</v>
      </c>
      <c r="R2481" s="2">
        <f t="shared" si="462"/>
        <v>0</v>
      </c>
      <c r="S2481" s="2">
        <f t="shared" si="463"/>
        <v>0</v>
      </c>
      <c r="T2481" s="2">
        <f t="shared" si="464"/>
        <v>0</v>
      </c>
      <c r="U2481" s="2">
        <f>IF(O2481="Reg", R2481 * Inputs!$B$7, 0)</f>
        <v>0</v>
      </c>
      <c r="V2481" s="2">
        <f>MAX(F2481 + P2481*Inputs!$B$15 - (Q2481/Inputs!$B$16) - U2481, 0)</f>
        <v>0</v>
      </c>
    </row>
    <row r="2482" spans="1:22" x14ac:dyDescent="0.3">
      <c r="A2482" s="1">
        <v>46126.333333333343</v>
      </c>
      <c r="B2482" s="2">
        <v>0</v>
      </c>
      <c r="C2482" s="2">
        <v>8.4116100732093031</v>
      </c>
      <c r="D2482" s="2">
        <f t="shared" si="456"/>
        <v>37.840009849634463</v>
      </c>
      <c r="E2482" s="2">
        <f t="shared" si="457"/>
        <v>17.526696542732768</v>
      </c>
      <c r="F2482" s="2">
        <f t="shared" si="465"/>
        <v>0</v>
      </c>
      <c r="G2482" s="2">
        <f t="shared" si="466"/>
        <v>0</v>
      </c>
      <c r="H2482" s="2">
        <f>MIN(Inputs!$B$2, (Inputs!$B$14 - F2482)/Inputs!$B$15)</f>
        <v>170</v>
      </c>
      <c r="I2482" s="2">
        <f>MAX(MIN(Inputs!$B$2, F2482*Inputs!$B$16, Inputs!$B$14*Inputs!$B$4 - G2482), 0)</f>
        <v>0</v>
      </c>
      <c r="J2482" s="2">
        <f>MAX(MIN(Inputs!$B$2, F2482*Inputs!$B$16, (Inputs!$B$14-F2482)/Inputs!$B$15)*Inputs!$B$9, 0)</f>
        <v>0</v>
      </c>
      <c r="K2482" s="2">
        <f>MAX(E2482*Inputs!$B$5 - B2482 - Inputs!$B$8, 0) * H2482</f>
        <v>0</v>
      </c>
      <c r="L2482" s="2">
        <f>IF(B2482 &gt;= D2482*Inputs!$B$10, MAX(B2482 - E2482/Inputs!$B$5 - Inputs!$B$8, 0) * I2482, 0)</f>
        <v>0</v>
      </c>
      <c r="M2482" s="2">
        <f t="shared" si="458"/>
        <v>0</v>
      </c>
      <c r="N2482" s="3" t="str">
        <f t="shared" si="459"/>
        <v>Idle</v>
      </c>
      <c r="O2482" s="3" t="str">
        <f t="shared" si="467"/>
        <v>Idle</v>
      </c>
      <c r="P2482" s="2">
        <f t="shared" si="460"/>
        <v>0</v>
      </c>
      <c r="Q2482" s="2">
        <f t="shared" si="461"/>
        <v>0</v>
      </c>
      <c r="R2482" s="2">
        <f t="shared" si="462"/>
        <v>0</v>
      </c>
      <c r="S2482" s="2">
        <f t="shared" si="463"/>
        <v>0</v>
      </c>
      <c r="T2482" s="2">
        <f t="shared" si="464"/>
        <v>0</v>
      </c>
      <c r="U2482" s="2">
        <f>IF(O2482="Reg", R2482 * Inputs!$B$7, 0)</f>
        <v>0</v>
      </c>
      <c r="V2482" s="2">
        <f>MAX(F2482 + P2482*Inputs!$B$15 - (Q2482/Inputs!$B$16) - U2482, 0)</f>
        <v>0</v>
      </c>
    </row>
    <row r="2483" spans="1:22" x14ac:dyDescent="0.3">
      <c r="A2483" s="1">
        <v>46126.375</v>
      </c>
      <c r="B2483" s="2">
        <v>0</v>
      </c>
      <c r="C2483" s="2">
        <v>7.3090211565798358</v>
      </c>
      <c r="D2483" s="2">
        <f t="shared" si="456"/>
        <v>37.840009849634463</v>
      </c>
      <c r="E2483" s="2">
        <f t="shared" si="457"/>
        <v>25.991719158820839</v>
      </c>
      <c r="F2483" s="2">
        <f t="shared" si="465"/>
        <v>0</v>
      </c>
      <c r="G2483" s="2">
        <f t="shared" si="466"/>
        <v>0</v>
      </c>
      <c r="H2483" s="2">
        <f>MIN(Inputs!$B$2, (Inputs!$B$14 - F2483)/Inputs!$B$15)</f>
        <v>170</v>
      </c>
      <c r="I2483" s="2">
        <f>MAX(MIN(Inputs!$B$2, F2483*Inputs!$B$16, Inputs!$B$14*Inputs!$B$4 - G2483), 0)</f>
        <v>0</v>
      </c>
      <c r="J2483" s="2">
        <f>MAX(MIN(Inputs!$B$2, F2483*Inputs!$B$16, (Inputs!$B$14-F2483)/Inputs!$B$15)*Inputs!$B$9, 0)</f>
        <v>0</v>
      </c>
      <c r="K2483" s="2">
        <f>MAX(E2483*Inputs!$B$5 - B2483 - Inputs!$B$8, 0) * H2483</f>
        <v>488.36118615959742</v>
      </c>
      <c r="L2483" s="2">
        <f>IF(B2483 &gt;= D2483*Inputs!$B$10, MAX(B2483 - E2483/Inputs!$B$5 - Inputs!$B$8, 0) * I2483, 0)</f>
        <v>0</v>
      </c>
      <c r="M2483" s="2">
        <f t="shared" si="458"/>
        <v>0</v>
      </c>
      <c r="N2483" s="3" t="str">
        <f t="shared" si="459"/>
        <v>Charge</v>
      </c>
      <c r="O2483" s="3" t="str">
        <f t="shared" si="467"/>
        <v>Charge</v>
      </c>
      <c r="P2483" s="2">
        <f t="shared" si="460"/>
        <v>170</v>
      </c>
      <c r="Q2483" s="2">
        <f t="shared" si="461"/>
        <v>0</v>
      </c>
      <c r="R2483" s="2">
        <f t="shared" si="462"/>
        <v>0</v>
      </c>
      <c r="S2483" s="2">
        <f t="shared" si="463"/>
        <v>0</v>
      </c>
      <c r="T2483" s="2">
        <f t="shared" si="464"/>
        <v>0</v>
      </c>
      <c r="U2483" s="2">
        <f>IF(O2483="Reg", R2483 * Inputs!$B$7, 0)</f>
        <v>0</v>
      </c>
      <c r="V2483" s="2">
        <f>MAX(F2483 + P2483*Inputs!$B$15 - (Q2483/Inputs!$B$16) - U2483, 0)</f>
        <v>170</v>
      </c>
    </row>
    <row r="2484" spans="1:22" x14ac:dyDescent="0.3">
      <c r="A2484" s="1">
        <v>46126.416666666657</v>
      </c>
      <c r="B2484" s="2">
        <v>8.7509902096199355</v>
      </c>
      <c r="C2484" s="2">
        <v>16.74210990987352</v>
      </c>
      <c r="D2484" s="2">
        <f t="shared" si="456"/>
        <v>37.840009849634463</v>
      </c>
      <c r="E2484" s="2">
        <f t="shared" si="457"/>
        <v>35.107627484081704</v>
      </c>
      <c r="F2484" s="2">
        <f t="shared" si="465"/>
        <v>170</v>
      </c>
      <c r="G2484" s="2">
        <f t="shared" si="466"/>
        <v>0</v>
      </c>
      <c r="H2484" s="2">
        <f>MIN(Inputs!$B$2, (Inputs!$B$14 - F2484)/Inputs!$B$15)</f>
        <v>170</v>
      </c>
      <c r="I2484" s="2">
        <f>MAX(MIN(Inputs!$B$2, F2484*Inputs!$B$16, Inputs!$B$14*Inputs!$B$4 - G2484), 0)</f>
        <v>170</v>
      </c>
      <c r="J2484" s="2">
        <f>MAX(MIN(Inputs!$B$2, F2484*Inputs!$B$16, (Inputs!$B$14-F2484)/Inputs!$B$15)*Inputs!$B$9, 0)</f>
        <v>136</v>
      </c>
      <c r="K2484" s="2">
        <f>MAX(E2484*Inputs!$B$5 - B2484 - Inputs!$B$8, 0) * H2484</f>
        <v>364.4327359832339</v>
      </c>
      <c r="L2484" s="2">
        <f>IF(B2484 &gt;= D2484*Inputs!$B$10, MAX(B2484 - E2484/Inputs!$B$5 - Inputs!$B$8, 0) * I2484, 0)</f>
        <v>0</v>
      </c>
      <c r="M2484" s="2">
        <f t="shared" si="458"/>
        <v>2276.9269477427988</v>
      </c>
      <c r="N2484" s="3" t="str">
        <f t="shared" si="459"/>
        <v>Reg</v>
      </c>
      <c r="O2484" s="3" t="str">
        <f t="shared" si="467"/>
        <v>Charge</v>
      </c>
      <c r="P2484" s="2">
        <f t="shared" si="460"/>
        <v>170</v>
      </c>
      <c r="Q2484" s="2">
        <f t="shared" si="461"/>
        <v>0</v>
      </c>
      <c r="R2484" s="2">
        <f t="shared" si="462"/>
        <v>0</v>
      </c>
      <c r="S2484" s="2">
        <f t="shared" si="463"/>
        <v>-1487.668335635389</v>
      </c>
      <c r="T2484" s="2">
        <f t="shared" si="464"/>
        <v>0</v>
      </c>
      <c r="U2484" s="2">
        <f>IF(O2484="Reg", R2484 * Inputs!$B$7, 0)</f>
        <v>0</v>
      </c>
      <c r="V2484" s="2">
        <f>MAX(F2484 + P2484*Inputs!$B$15 - (Q2484/Inputs!$B$16) - U2484, 0)</f>
        <v>340</v>
      </c>
    </row>
    <row r="2485" spans="1:22" x14ac:dyDescent="0.3">
      <c r="A2485" s="1">
        <v>46126.458333333343</v>
      </c>
      <c r="B2485" s="2">
        <v>26.17156470649013</v>
      </c>
      <c r="C2485" s="2">
        <v>12.333452116628081</v>
      </c>
      <c r="D2485" s="2">
        <f t="shared" si="456"/>
        <v>37.840009849634463</v>
      </c>
      <c r="E2485" s="2">
        <f t="shared" si="457"/>
        <v>45.429792613710752</v>
      </c>
      <c r="F2485" s="2">
        <f t="shared" si="465"/>
        <v>340</v>
      </c>
      <c r="G2485" s="2">
        <f t="shared" si="466"/>
        <v>0</v>
      </c>
      <c r="H2485" s="2">
        <f>MIN(Inputs!$B$2, (Inputs!$B$14 - F2485)/Inputs!$B$15)</f>
        <v>0</v>
      </c>
      <c r="I2485" s="2">
        <f>MAX(MIN(Inputs!$B$2, F2485*Inputs!$B$16, Inputs!$B$14*Inputs!$B$4 - G2485), 0)</f>
        <v>170</v>
      </c>
      <c r="J2485" s="2">
        <f>MAX(MIN(Inputs!$B$2, F2485*Inputs!$B$16, (Inputs!$B$14-F2485)/Inputs!$B$15)*Inputs!$B$9, 0)</f>
        <v>0</v>
      </c>
      <c r="K2485" s="2">
        <f>MAX(E2485*Inputs!$B$5 - B2485 - Inputs!$B$8, 0) * H2485</f>
        <v>0</v>
      </c>
      <c r="L2485" s="2">
        <f>IF(B2485 &gt;= D2485*Inputs!$B$10, MAX(B2485 - E2485/Inputs!$B$5 - Inputs!$B$8, 0) * I2485, 0)</f>
        <v>0</v>
      </c>
      <c r="M2485" s="2">
        <f t="shared" si="458"/>
        <v>0</v>
      </c>
      <c r="N2485" s="3" t="str">
        <f t="shared" si="459"/>
        <v>Idle</v>
      </c>
      <c r="O2485" s="3" t="str">
        <f t="shared" si="467"/>
        <v>Idle</v>
      </c>
      <c r="P2485" s="2">
        <f t="shared" si="460"/>
        <v>0</v>
      </c>
      <c r="Q2485" s="2">
        <f t="shared" si="461"/>
        <v>0</v>
      </c>
      <c r="R2485" s="2">
        <f t="shared" si="462"/>
        <v>0</v>
      </c>
      <c r="S2485" s="2">
        <f t="shared" si="463"/>
        <v>0</v>
      </c>
      <c r="T2485" s="2">
        <f t="shared" si="464"/>
        <v>0</v>
      </c>
      <c r="U2485" s="2">
        <f>IF(O2485="Reg", R2485 * Inputs!$B$7, 0)</f>
        <v>0</v>
      </c>
      <c r="V2485" s="2">
        <f>MAX(F2485 + P2485*Inputs!$B$15 - (Q2485/Inputs!$B$16) - U2485, 0)</f>
        <v>340</v>
      </c>
    </row>
    <row r="2486" spans="1:22" x14ac:dyDescent="0.3">
      <c r="A2486" s="1">
        <v>46126.5</v>
      </c>
      <c r="B2486" s="2">
        <v>22.92295664189291</v>
      </c>
      <c r="C2486" s="2">
        <v>23.264282371806331</v>
      </c>
      <c r="D2486" s="2">
        <f t="shared" si="456"/>
        <v>37.840009849634463</v>
      </c>
      <c r="E2486" s="2">
        <f t="shared" si="457"/>
        <v>53.683786093425567</v>
      </c>
      <c r="F2486" s="2">
        <f t="shared" si="465"/>
        <v>340</v>
      </c>
      <c r="G2486" s="2">
        <f t="shared" si="466"/>
        <v>0</v>
      </c>
      <c r="H2486" s="2">
        <f>MIN(Inputs!$B$2, (Inputs!$B$14 - F2486)/Inputs!$B$15)</f>
        <v>0</v>
      </c>
      <c r="I2486" s="2">
        <f>MAX(MIN(Inputs!$B$2, F2486*Inputs!$B$16, Inputs!$B$14*Inputs!$B$4 - G2486), 0)</f>
        <v>170</v>
      </c>
      <c r="J2486" s="2">
        <f>MAX(MIN(Inputs!$B$2, F2486*Inputs!$B$16, (Inputs!$B$14-F2486)/Inputs!$B$15)*Inputs!$B$9, 0)</f>
        <v>0</v>
      </c>
      <c r="K2486" s="2">
        <f>MAX(E2486*Inputs!$B$5 - B2486 - Inputs!$B$8, 0) * H2486</f>
        <v>0</v>
      </c>
      <c r="L2486" s="2">
        <f>IF(B2486 &gt;= D2486*Inputs!$B$10, MAX(B2486 - E2486/Inputs!$B$5 - Inputs!$B$8, 0) * I2486, 0)</f>
        <v>0</v>
      </c>
      <c r="M2486" s="2">
        <f t="shared" si="458"/>
        <v>0</v>
      </c>
      <c r="N2486" s="3" t="str">
        <f t="shared" si="459"/>
        <v>Idle</v>
      </c>
      <c r="O2486" s="3" t="str">
        <f t="shared" si="467"/>
        <v>Idle</v>
      </c>
      <c r="P2486" s="2">
        <f t="shared" si="460"/>
        <v>0</v>
      </c>
      <c r="Q2486" s="2">
        <f t="shared" si="461"/>
        <v>0</v>
      </c>
      <c r="R2486" s="2">
        <f t="shared" si="462"/>
        <v>0</v>
      </c>
      <c r="S2486" s="2">
        <f t="shared" si="463"/>
        <v>0</v>
      </c>
      <c r="T2486" s="2">
        <f t="shared" si="464"/>
        <v>0</v>
      </c>
      <c r="U2486" s="2">
        <f>IF(O2486="Reg", R2486 * Inputs!$B$7, 0)</f>
        <v>0</v>
      </c>
      <c r="V2486" s="2">
        <f>MAX(F2486 + P2486*Inputs!$B$15 - (Q2486/Inputs!$B$16) - U2486, 0)</f>
        <v>340</v>
      </c>
    </row>
    <row r="2487" spans="1:22" x14ac:dyDescent="0.3">
      <c r="A2487" s="1">
        <v>46126.541666666657</v>
      </c>
      <c r="B2487" s="2">
        <v>47.314667698393642</v>
      </c>
      <c r="C2487" s="2">
        <v>5.7198991640011414</v>
      </c>
      <c r="D2487" s="2">
        <f t="shared" si="456"/>
        <v>37.840009849634463</v>
      </c>
      <c r="E2487" s="2">
        <f t="shared" si="457"/>
        <v>62.374877864309099</v>
      </c>
      <c r="F2487" s="2">
        <f t="shared" si="465"/>
        <v>340</v>
      </c>
      <c r="G2487" s="2">
        <f t="shared" si="466"/>
        <v>0</v>
      </c>
      <c r="H2487" s="2">
        <f>MIN(Inputs!$B$2, (Inputs!$B$14 - F2487)/Inputs!$B$15)</f>
        <v>0</v>
      </c>
      <c r="I2487" s="2">
        <f>MAX(MIN(Inputs!$B$2, F2487*Inputs!$B$16, Inputs!$B$14*Inputs!$B$4 - G2487), 0)</f>
        <v>170</v>
      </c>
      <c r="J2487" s="2">
        <f>MAX(MIN(Inputs!$B$2, F2487*Inputs!$B$16, (Inputs!$B$14-F2487)/Inputs!$B$15)*Inputs!$B$9, 0)</f>
        <v>0</v>
      </c>
      <c r="K2487" s="2">
        <f>MAX(E2487*Inputs!$B$5 - B2487 - Inputs!$B$8, 0) * H2487</f>
        <v>0</v>
      </c>
      <c r="L2487" s="2">
        <f>IF(B2487 &gt;= D2487*Inputs!$B$10, MAX(B2487 - E2487/Inputs!$B$5 - Inputs!$B$8, 0) * I2487, 0)</f>
        <v>0</v>
      </c>
      <c r="M2487" s="2">
        <f t="shared" si="458"/>
        <v>0</v>
      </c>
      <c r="N2487" s="3" t="str">
        <f t="shared" si="459"/>
        <v>Idle</v>
      </c>
      <c r="O2487" s="3" t="str">
        <f t="shared" si="467"/>
        <v>Idle</v>
      </c>
      <c r="P2487" s="2">
        <f t="shared" si="460"/>
        <v>0</v>
      </c>
      <c r="Q2487" s="2">
        <f t="shared" si="461"/>
        <v>0</v>
      </c>
      <c r="R2487" s="2">
        <f t="shared" si="462"/>
        <v>0</v>
      </c>
      <c r="S2487" s="2">
        <f t="shared" si="463"/>
        <v>0</v>
      </c>
      <c r="T2487" s="2">
        <f t="shared" si="464"/>
        <v>0</v>
      </c>
      <c r="U2487" s="2">
        <f>IF(O2487="Reg", R2487 * Inputs!$B$7, 0)</f>
        <v>0</v>
      </c>
      <c r="V2487" s="2">
        <f>MAX(F2487 + P2487*Inputs!$B$15 - (Q2487/Inputs!$B$16) - U2487, 0)</f>
        <v>340</v>
      </c>
    </row>
    <row r="2488" spans="1:22" x14ac:dyDescent="0.3">
      <c r="A2488" s="1">
        <v>46126.583333333343</v>
      </c>
      <c r="B2488" s="2">
        <v>50.790135696528417</v>
      </c>
      <c r="C2488" s="2">
        <v>11.93083362822162</v>
      </c>
      <c r="D2488" s="2">
        <f t="shared" si="456"/>
        <v>37.840009849634463</v>
      </c>
      <c r="E2488" s="2">
        <f t="shared" si="457"/>
        <v>87.796817794997651</v>
      </c>
      <c r="F2488" s="2">
        <f t="shared" si="465"/>
        <v>340</v>
      </c>
      <c r="G2488" s="2">
        <f t="shared" si="466"/>
        <v>0</v>
      </c>
      <c r="H2488" s="2">
        <f>MIN(Inputs!$B$2, (Inputs!$B$14 - F2488)/Inputs!$B$15)</f>
        <v>0</v>
      </c>
      <c r="I2488" s="2">
        <f>MAX(MIN(Inputs!$B$2, F2488*Inputs!$B$16, Inputs!$B$14*Inputs!$B$4 - G2488), 0)</f>
        <v>170</v>
      </c>
      <c r="J2488" s="2">
        <f>MAX(MIN(Inputs!$B$2, F2488*Inputs!$B$16, (Inputs!$B$14-F2488)/Inputs!$B$15)*Inputs!$B$9, 0)</f>
        <v>0</v>
      </c>
      <c r="K2488" s="2">
        <f>MAX(E2488*Inputs!$B$5 - B2488 - Inputs!$B$8, 0) * H2488</f>
        <v>0</v>
      </c>
      <c r="L2488" s="2">
        <f>IF(B2488 &gt;= D2488*Inputs!$B$10, MAX(B2488 - E2488/Inputs!$B$5 - Inputs!$B$8, 0) * I2488, 0)</f>
        <v>0</v>
      </c>
      <c r="M2488" s="2">
        <f t="shared" si="458"/>
        <v>0</v>
      </c>
      <c r="N2488" s="3" t="str">
        <f t="shared" si="459"/>
        <v>Idle</v>
      </c>
      <c r="O2488" s="3" t="str">
        <f t="shared" si="467"/>
        <v>Idle</v>
      </c>
      <c r="P2488" s="2">
        <f t="shared" si="460"/>
        <v>0</v>
      </c>
      <c r="Q2488" s="2">
        <f t="shared" si="461"/>
        <v>0</v>
      </c>
      <c r="R2488" s="2">
        <f t="shared" si="462"/>
        <v>0</v>
      </c>
      <c r="S2488" s="2">
        <f t="shared" si="463"/>
        <v>0</v>
      </c>
      <c r="T2488" s="2">
        <f t="shared" si="464"/>
        <v>0</v>
      </c>
      <c r="U2488" s="2">
        <f>IF(O2488="Reg", R2488 * Inputs!$B$7, 0)</f>
        <v>0</v>
      </c>
      <c r="V2488" s="2">
        <f>MAX(F2488 + P2488*Inputs!$B$15 - (Q2488/Inputs!$B$16) - U2488, 0)</f>
        <v>340</v>
      </c>
    </row>
    <row r="2489" spans="1:22" x14ac:dyDescent="0.3">
      <c r="A2489" s="1">
        <v>46126.625</v>
      </c>
      <c r="B2489" s="2">
        <v>54.695449951565188</v>
      </c>
      <c r="C2489" s="2">
        <v>7.0746080404991201</v>
      </c>
      <c r="D2489" s="2">
        <f t="shared" si="456"/>
        <v>37.840009849634463</v>
      </c>
      <c r="E2489" s="2">
        <f t="shared" si="457"/>
        <v>89.187444991859252</v>
      </c>
      <c r="F2489" s="2">
        <f t="shared" si="465"/>
        <v>340</v>
      </c>
      <c r="G2489" s="2">
        <f t="shared" si="466"/>
        <v>0</v>
      </c>
      <c r="H2489" s="2">
        <f>MIN(Inputs!$B$2, (Inputs!$B$14 - F2489)/Inputs!$B$15)</f>
        <v>0</v>
      </c>
      <c r="I2489" s="2">
        <f>MAX(MIN(Inputs!$B$2, F2489*Inputs!$B$16, Inputs!$B$14*Inputs!$B$4 - G2489), 0)</f>
        <v>170</v>
      </c>
      <c r="J2489" s="2">
        <f>MAX(MIN(Inputs!$B$2, F2489*Inputs!$B$16, (Inputs!$B$14-F2489)/Inputs!$B$15)*Inputs!$B$9, 0)</f>
        <v>0</v>
      </c>
      <c r="K2489" s="2">
        <f>MAX(E2489*Inputs!$B$5 - B2489 - Inputs!$B$8, 0) * H2489</f>
        <v>0</v>
      </c>
      <c r="L2489" s="2">
        <f>IF(B2489 &gt;= D2489*Inputs!$B$10, MAX(B2489 - E2489/Inputs!$B$5 - Inputs!$B$8, 0) * I2489, 0)</f>
        <v>0</v>
      </c>
      <c r="M2489" s="2">
        <f t="shared" si="458"/>
        <v>0</v>
      </c>
      <c r="N2489" s="3" t="str">
        <f t="shared" si="459"/>
        <v>Idle</v>
      </c>
      <c r="O2489" s="3" t="str">
        <f t="shared" si="467"/>
        <v>Idle</v>
      </c>
      <c r="P2489" s="2">
        <f t="shared" si="460"/>
        <v>0</v>
      </c>
      <c r="Q2489" s="2">
        <f t="shared" si="461"/>
        <v>0</v>
      </c>
      <c r="R2489" s="2">
        <f t="shared" si="462"/>
        <v>0</v>
      </c>
      <c r="S2489" s="2">
        <f t="shared" si="463"/>
        <v>0</v>
      </c>
      <c r="T2489" s="2">
        <f t="shared" si="464"/>
        <v>0</v>
      </c>
      <c r="U2489" s="2">
        <f>IF(O2489="Reg", R2489 * Inputs!$B$7, 0)</f>
        <v>0</v>
      </c>
      <c r="V2489" s="2">
        <f>MAX(F2489 + P2489*Inputs!$B$15 - (Q2489/Inputs!$B$16) - U2489, 0)</f>
        <v>340</v>
      </c>
    </row>
    <row r="2490" spans="1:22" x14ac:dyDescent="0.3">
      <c r="A2490" s="1">
        <v>46126.666666666657</v>
      </c>
      <c r="B2490" s="2">
        <v>70.683980987394193</v>
      </c>
      <c r="C2490" s="2">
        <v>10.19085537935006</v>
      </c>
      <c r="D2490" s="2">
        <f t="shared" si="456"/>
        <v>37.840009849634463</v>
      </c>
      <c r="E2490" s="2">
        <f t="shared" si="457"/>
        <v>90.723219677511622</v>
      </c>
      <c r="F2490" s="2">
        <f t="shared" si="465"/>
        <v>340</v>
      </c>
      <c r="G2490" s="2">
        <f t="shared" si="466"/>
        <v>0</v>
      </c>
      <c r="H2490" s="2">
        <f>MIN(Inputs!$B$2, (Inputs!$B$14 - F2490)/Inputs!$B$15)</f>
        <v>0</v>
      </c>
      <c r="I2490" s="2">
        <f>MAX(MIN(Inputs!$B$2, F2490*Inputs!$B$16, Inputs!$B$14*Inputs!$B$4 - G2490), 0)</f>
        <v>170</v>
      </c>
      <c r="J2490" s="2">
        <f>MAX(MIN(Inputs!$B$2, F2490*Inputs!$B$16, (Inputs!$B$14-F2490)/Inputs!$B$15)*Inputs!$B$9, 0)</f>
        <v>0</v>
      </c>
      <c r="K2490" s="2">
        <f>MAX(E2490*Inputs!$B$5 - B2490 - Inputs!$B$8, 0) * H2490</f>
        <v>0</v>
      </c>
      <c r="L2490" s="2">
        <f>IF(B2490 &gt;= D2490*Inputs!$B$10, MAX(B2490 - E2490/Inputs!$B$5 - Inputs!$B$8, 0) * I2490, 0)</f>
        <v>0</v>
      </c>
      <c r="M2490" s="2">
        <f t="shared" si="458"/>
        <v>0</v>
      </c>
      <c r="N2490" s="3" t="str">
        <f t="shared" si="459"/>
        <v>Idle</v>
      </c>
      <c r="O2490" s="3" t="str">
        <f t="shared" si="467"/>
        <v>Idle</v>
      </c>
      <c r="P2490" s="2">
        <f t="shared" si="460"/>
        <v>0</v>
      </c>
      <c r="Q2490" s="2">
        <f t="shared" si="461"/>
        <v>0</v>
      </c>
      <c r="R2490" s="2">
        <f t="shared" si="462"/>
        <v>0</v>
      </c>
      <c r="S2490" s="2">
        <f t="shared" si="463"/>
        <v>0</v>
      </c>
      <c r="T2490" s="2">
        <f t="shared" si="464"/>
        <v>0</v>
      </c>
      <c r="U2490" s="2">
        <f>IF(O2490="Reg", R2490 * Inputs!$B$7, 0)</f>
        <v>0</v>
      </c>
      <c r="V2490" s="2">
        <f>MAX(F2490 + P2490*Inputs!$B$15 - (Q2490/Inputs!$B$16) - U2490, 0)</f>
        <v>340</v>
      </c>
    </row>
    <row r="2491" spans="1:22" x14ac:dyDescent="0.3">
      <c r="A2491" s="1">
        <v>46126.708333333343</v>
      </c>
      <c r="B2491" s="2">
        <v>75.695525584779034</v>
      </c>
      <c r="C2491" s="2">
        <v>14.18151533031897</v>
      </c>
      <c r="D2491" s="2">
        <f t="shared" si="456"/>
        <v>37.840009849634463</v>
      </c>
      <c r="E2491" s="2">
        <f t="shared" si="457"/>
        <v>87.006980004832997</v>
      </c>
      <c r="F2491" s="2">
        <f t="shared" si="465"/>
        <v>340</v>
      </c>
      <c r="G2491" s="2">
        <f t="shared" si="466"/>
        <v>0</v>
      </c>
      <c r="H2491" s="2">
        <f>MIN(Inputs!$B$2, (Inputs!$B$14 - F2491)/Inputs!$B$15)</f>
        <v>0</v>
      </c>
      <c r="I2491" s="2">
        <f>MAX(MIN(Inputs!$B$2, F2491*Inputs!$B$16, Inputs!$B$14*Inputs!$B$4 - G2491), 0)</f>
        <v>170</v>
      </c>
      <c r="J2491" s="2">
        <f>MAX(MIN(Inputs!$B$2, F2491*Inputs!$B$16, (Inputs!$B$14-F2491)/Inputs!$B$15)*Inputs!$B$9, 0)</f>
        <v>0</v>
      </c>
      <c r="K2491" s="2">
        <f>MAX(E2491*Inputs!$B$5 - B2491 - Inputs!$B$8, 0) * H2491</f>
        <v>0</v>
      </c>
      <c r="L2491" s="2">
        <f>IF(B2491 &gt;= D2491*Inputs!$B$10, MAX(B2491 - E2491/Inputs!$B$5 - Inputs!$B$8, 0) * I2491, 0)</f>
        <v>0</v>
      </c>
      <c r="M2491" s="2">
        <f t="shared" si="458"/>
        <v>0</v>
      </c>
      <c r="N2491" s="3" t="str">
        <f t="shared" si="459"/>
        <v>Idle</v>
      </c>
      <c r="O2491" s="3" t="str">
        <f t="shared" si="467"/>
        <v>Idle</v>
      </c>
      <c r="P2491" s="2">
        <f t="shared" si="460"/>
        <v>0</v>
      </c>
      <c r="Q2491" s="2">
        <f t="shared" si="461"/>
        <v>0</v>
      </c>
      <c r="R2491" s="2">
        <f t="shared" si="462"/>
        <v>0</v>
      </c>
      <c r="S2491" s="2">
        <f t="shared" si="463"/>
        <v>0</v>
      </c>
      <c r="T2491" s="2">
        <f t="shared" si="464"/>
        <v>0</v>
      </c>
      <c r="U2491" s="2">
        <f>IF(O2491="Reg", R2491 * Inputs!$B$7, 0)</f>
        <v>0</v>
      </c>
      <c r="V2491" s="2">
        <f>MAX(F2491 + P2491*Inputs!$B$15 - (Q2491/Inputs!$B$16) - U2491, 0)</f>
        <v>340</v>
      </c>
    </row>
    <row r="2492" spans="1:22" x14ac:dyDescent="0.3">
      <c r="A2492" s="1">
        <v>46126.75</v>
      </c>
      <c r="B2492" s="2">
        <v>75.069507267194126</v>
      </c>
      <c r="C2492" s="2">
        <v>22.314318663998911</v>
      </c>
      <c r="D2492" s="2">
        <f t="shared" si="456"/>
        <v>37.840009849634463</v>
      </c>
      <c r="E2492" s="2">
        <f t="shared" si="457"/>
        <v>81.476005030013198</v>
      </c>
      <c r="F2492" s="2">
        <f t="shared" si="465"/>
        <v>340</v>
      </c>
      <c r="G2492" s="2">
        <f t="shared" si="466"/>
        <v>0</v>
      </c>
      <c r="H2492" s="2">
        <f>MIN(Inputs!$B$2, (Inputs!$B$14 - F2492)/Inputs!$B$15)</f>
        <v>0</v>
      </c>
      <c r="I2492" s="2">
        <f>MAX(MIN(Inputs!$B$2, F2492*Inputs!$B$16, Inputs!$B$14*Inputs!$B$4 - G2492), 0)</f>
        <v>170</v>
      </c>
      <c r="J2492" s="2">
        <f>MAX(MIN(Inputs!$B$2, F2492*Inputs!$B$16, (Inputs!$B$14-F2492)/Inputs!$B$15)*Inputs!$B$9, 0)</f>
        <v>0</v>
      </c>
      <c r="K2492" s="2">
        <f>MAX(E2492*Inputs!$B$5 - B2492 - Inputs!$B$8, 0) * H2492</f>
        <v>0</v>
      </c>
      <c r="L2492" s="2">
        <f>IF(B2492 &gt;= D2492*Inputs!$B$10, MAX(B2492 - E2492/Inputs!$B$5 - Inputs!$B$8, 0) * I2492, 0)</f>
        <v>0</v>
      </c>
      <c r="M2492" s="2">
        <f t="shared" si="458"/>
        <v>0</v>
      </c>
      <c r="N2492" s="3" t="str">
        <f t="shared" si="459"/>
        <v>Idle</v>
      </c>
      <c r="O2492" s="3" t="str">
        <f t="shared" si="467"/>
        <v>Idle</v>
      </c>
      <c r="P2492" s="2">
        <f t="shared" si="460"/>
        <v>0</v>
      </c>
      <c r="Q2492" s="2">
        <f t="shared" si="461"/>
        <v>0</v>
      </c>
      <c r="R2492" s="2">
        <f t="shared" si="462"/>
        <v>0</v>
      </c>
      <c r="S2492" s="2">
        <f t="shared" si="463"/>
        <v>0</v>
      </c>
      <c r="T2492" s="2">
        <f t="shared" si="464"/>
        <v>0</v>
      </c>
      <c r="U2492" s="2">
        <f>IF(O2492="Reg", R2492 * Inputs!$B$7, 0)</f>
        <v>0</v>
      </c>
      <c r="V2492" s="2">
        <f>MAX(F2492 + P2492*Inputs!$B$15 - (Q2492/Inputs!$B$16) - U2492, 0)</f>
        <v>340</v>
      </c>
    </row>
    <row r="2493" spans="1:22" x14ac:dyDescent="0.3">
      <c r="A2493" s="1">
        <v>46126.791666666657</v>
      </c>
      <c r="B2493" s="2">
        <v>199.84630728252489</v>
      </c>
      <c r="C2493" s="2">
        <v>2.020424640475448</v>
      </c>
      <c r="D2493" s="2">
        <f t="shared" si="456"/>
        <v>37.840009849634463</v>
      </c>
      <c r="E2493" s="2">
        <f t="shared" si="457"/>
        <v>75.621415398515708</v>
      </c>
      <c r="F2493" s="2">
        <f t="shared" si="465"/>
        <v>340</v>
      </c>
      <c r="G2493" s="2">
        <f t="shared" si="466"/>
        <v>0</v>
      </c>
      <c r="H2493" s="2">
        <f>MIN(Inputs!$B$2, (Inputs!$B$14 - F2493)/Inputs!$B$15)</f>
        <v>0</v>
      </c>
      <c r="I2493" s="2">
        <f>MAX(MIN(Inputs!$B$2, F2493*Inputs!$B$16, Inputs!$B$14*Inputs!$B$4 - G2493), 0)</f>
        <v>170</v>
      </c>
      <c r="J2493" s="2">
        <f>MAX(MIN(Inputs!$B$2, F2493*Inputs!$B$16, (Inputs!$B$14-F2493)/Inputs!$B$15)*Inputs!$B$9, 0)</f>
        <v>0</v>
      </c>
      <c r="K2493" s="2">
        <f>MAX(E2493*Inputs!$B$5 - B2493 - Inputs!$B$8, 0) * H2493</f>
        <v>0</v>
      </c>
      <c r="L2493" s="2">
        <f>IF(B2493 &gt;= D2493*Inputs!$B$10, MAX(B2493 - E2493/Inputs!$B$5 - Inputs!$B$8, 0) * I2493, 0)</f>
        <v>15965.189717861425</v>
      </c>
      <c r="M2493" s="2">
        <f t="shared" si="458"/>
        <v>0</v>
      </c>
      <c r="N2493" s="3" t="str">
        <f t="shared" si="459"/>
        <v>Discharge</v>
      </c>
      <c r="O2493" s="3" t="str">
        <f t="shared" si="467"/>
        <v>Discharge</v>
      </c>
      <c r="P2493" s="2">
        <f t="shared" si="460"/>
        <v>0</v>
      </c>
      <c r="Q2493" s="2">
        <f t="shared" si="461"/>
        <v>170</v>
      </c>
      <c r="R2493" s="2">
        <f t="shared" si="462"/>
        <v>0</v>
      </c>
      <c r="S2493" s="2">
        <f t="shared" si="463"/>
        <v>33973.872238029231</v>
      </c>
      <c r="T2493" s="2">
        <f t="shared" si="464"/>
        <v>0</v>
      </c>
      <c r="U2493" s="2">
        <f>IF(O2493="Reg", R2493 * Inputs!$B$7, 0)</f>
        <v>0</v>
      </c>
      <c r="V2493" s="2">
        <f>MAX(F2493 + P2493*Inputs!$B$15 - (Q2493/Inputs!$B$16) - U2493, 0)</f>
        <v>170</v>
      </c>
    </row>
    <row r="2494" spans="1:22" x14ac:dyDescent="0.3">
      <c r="A2494" s="1">
        <v>46126.833333333343</v>
      </c>
      <c r="B2494" s="2">
        <v>59.133898877698023</v>
      </c>
      <c r="C2494" s="2">
        <v>8.4926753660692196</v>
      </c>
      <c r="D2494" s="2">
        <f t="shared" si="456"/>
        <v>37.840009849634463</v>
      </c>
      <c r="E2494" s="2">
        <f t="shared" si="457"/>
        <v>44.611058218693302</v>
      </c>
      <c r="F2494" s="2">
        <f t="shared" si="465"/>
        <v>170</v>
      </c>
      <c r="G2494" s="2">
        <f t="shared" si="466"/>
        <v>170</v>
      </c>
      <c r="H2494" s="2">
        <f>MIN(Inputs!$B$2, (Inputs!$B$14 - F2494)/Inputs!$B$15)</f>
        <v>170</v>
      </c>
      <c r="I2494" s="2">
        <f>MAX(MIN(Inputs!$B$2, F2494*Inputs!$B$16, Inputs!$B$14*Inputs!$B$4 - G2494), 0)</f>
        <v>170</v>
      </c>
      <c r="J2494" s="2">
        <f>MAX(MIN(Inputs!$B$2, F2494*Inputs!$B$16, (Inputs!$B$14-F2494)/Inputs!$B$15)*Inputs!$B$9, 0)</f>
        <v>136</v>
      </c>
      <c r="K2494" s="2">
        <f>MAX(E2494*Inputs!$B$5 - B2494 - Inputs!$B$8, 0) * H2494</f>
        <v>0</v>
      </c>
      <c r="L2494" s="2">
        <f>IF(B2494 &gt;= D2494*Inputs!$B$10, MAX(B2494 - E2494/Inputs!$B$5 - Inputs!$B$8, 0) * I2494, 0)</f>
        <v>0</v>
      </c>
      <c r="M2494" s="2">
        <f t="shared" si="458"/>
        <v>1155.0038497854139</v>
      </c>
      <c r="N2494" s="3" t="str">
        <f t="shared" si="459"/>
        <v>Reg</v>
      </c>
      <c r="O2494" s="3" t="str">
        <f t="shared" si="467"/>
        <v>Discharge</v>
      </c>
      <c r="P2494" s="2">
        <f t="shared" si="460"/>
        <v>0</v>
      </c>
      <c r="Q2494" s="2">
        <f t="shared" si="461"/>
        <v>170</v>
      </c>
      <c r="R2494" s="2">
        <f t="shared" si="462"/>
        <v>0</v>
      </c>
      <c r="S2494" s="2">
        <f t="shared" si="463"/>
        <v>10052.762809208663</v>
      </c>
      <c r="T2494" s="2">
        <f t="shared" si="464"/>
        <v>0</v>
      </c>
      <c r="U2494" s="2">
        <f>IF(O2494="Reg", R2494 * Inputs!$B$7, 0)</f>
        <v>0</v>
      </c>
      <c r="V2494" s="2">
        <f>MAX(F2494 + P2494*Inputs!$B$15 - (Q2494/Inputs!$B$16) - U2494, 0)</f>
        <v>0</v>
      </c>
    </row>
    <row r="2495" spans="1:22" x14ac:dyDescent="0.3">
      <c r="A2495" s="1">
        <v>46126.875</v>
      </c>
      <c r="B2495" s="2">
        <v>63.910098065479453</v>
      </c>
      <c r="C2495" s="2">
        <v>20.04521118760394</v>
      </c>
      <c r="D2495" s="2">
        <f t="shared" si="456"/>
        <v>37.840009849634463</v>
      </c>
      <c r="E2495" s="2">
        <f t="shared" si="457"/>
        <v>35.992083374689322</v>
      </c>
      <c r="F2495" s="2">
        <f t="shared" si="465"/>
        <v>0</v>
      </c>
      <c r="G2495" s="2">
        <f t="shared" si="466"/>
        <v>340</v>
      </c>
      <c r="H2495" s="2">
        <f>MIN(Inputs!$B$2, (Inputs!$B$14 - F2495)/Inputs!$B$15)</f>
        <v>170</v>
      </c>
      <c r="I2495" s="2">
        <f>MAX(MIN(Inputs!$B$2, F2495*Inputs!$B$16, Inputs!$B$14*Inputs!$B$4 - G2495), 0)</f>
        <v>0</v>
      </c>
      <c r="J2495" s="2">
        <f>MAX(MIN(Inputs!$B$2, F2495*Inputs!$B$16, (Inputs!$B$14-F2495)/Inputs!$B$15)*Inputs!$B$9, 0)</f>
        <v>0</v>
      </c>
      <c r="K2495" s="2">
        <f>MAX(E2495*Inputs!$B$5 - B2495 - Inputs!$B$8, 0) * H2495</f>
        <v>0</v>
      </c>
      <c r="L2495" s="2">
        <f>IF(B2495 &gt;= D2495*Inputs!$B$10, MAX(B2495 - E2495/Inputs!$B$5 - Inputs!$B$8, 0) * I2495, 0)</f>
        <v>0</v>
      </c>
      <c r="M2495" s="2">
        <f t="shared" si="458"/>
        <v>0</v>
      </c>
      <c r="N2495" s="3" t="str">
        <f t="shared" si="459"/>
        <v>Idle</v>
      </c>
      <c r="O2495" s="3" t="str">
        <f t="shared" si="467"/>
        <v>Idle</v>
      </c>
      <c r="P2495" s="2">
        <f t="shared" si="460"/>
        <v>0</v>
      </c>
      <c r="Q2495" s="2">
        <f t="shared" si="461"/>
        <v>0</v>
      </c>
      <c r="R2495" s="2">
        <f t="shared" si="462"/>
        <v>0</v>
      </c>
      <c r="S2495" s="2">
        <f t="shared" si="463"/>
        <v>0</v>
      </c>
      <c r="T2495" s="2">
        <f t="shared" si="464"/>
        <v>0</v>
      </c>
      <c r="U2495" s="2">
        <f>IF(O2495="Reg", R2495 * Inputs!$B$7, 0)</f>
        <v>0</v>
      </c>
      <c r="V2495" s="2">
        <f>MAX(F2495 + P2495*Inputs!$B$15 - (Q2495/Inputs!$B$16) - U2495, 0)</f>
        <v>0</v>
      </c>
    </row>
    <row r="2496" spans="1:22" x14ac:dyDescent="0.3">
      <c r="A2496" s="1">
        <v>46126.916666666657</v>
      </c>
      <c r="B2496" s="2">
        <v>48.38654295132244</v>
      </c>
      <c r="C2496" s="2">
        <v>28.96411788166407</v>
      </c>
      <c r="D2496" s="2">
        <f t="shared" si="456"/>
        <v>37.840009849634463</v>
      </c>
      <c r="E2496" s="2">
        <f t="shared" si="457"/>
        <v>25.34040036377608</v>
      </c>
      <c r="F2496" s="2">
        <f t="shared" si="465"/>
        <v>0</v>
      </c>
      <c r="G2496" s="2">
        <f t="shared" si="466"/>
        <v>340</v>
      </c>
      <c r="H2496" s="2">
        <f>MIN(Inputs!$B$2, (Inputs!$B$14 - F2496)/Inputs!$B$15)</f>
        <v>170</v>
      </c>
      <c r="I2496" s="2">
        <f>MAX(MIN(Inputs!$B$2, F2496*Inputs!$B$16, Inputs!$B$14*Inputs!$B$4 - G2496), 0)</f>
        <v>0</v>
      </c>
      <c r="J2496" s="2">
        <f>MAX(MIN(Inputs!$B$2, F2496*Inputs!$B$16, (Inputs!$B$14-F2496)/Inputs!$B$15)*Inputs!$B$9, 0)</f>
        <v>0</v>
      </c>
      <c r="K2496" s="2">
        <f>MAX(E2496*Inputs!$B$5 - B2496 - Inputs!$B$8, 0) * H2496</f>
        <v>0</v>
      </c>
      <c r="L2496" s="2">
        <f>IF(B2496 &gt;= D2496*Inputs!$B$10, MAX(B2496 - E2496/Inputs!$B$5 - Inputs!$B$8, 0) * I2496, 0)</f>
        <v>0</v>
      </c>
      <c r="M2496" s="2">
        <f t="shared" si="458"/>
        <v>0</v>
      </c>
      <c r="N2496" s="3" t="str">
        <f t="shared" si="459"/>
        <v>Idle</v>
      </c>
      <c r="O2496" s="3" t="str">
        <f t="shared" si="467"/>
        <v>Idle</v>
      </c>
      <c r="P2496" s="2">
        <f t="shared" si="460"/>
        <v>0</v>
      </c>
      <c r="Q2496" s="2">
        <f t="shared" si="461"/>
        <v>0</v>
      </c>
      <c r="R2496" s="2">
        <f t="shared" si="462"/>
        <v>0</v>
      </c>
      <c r="S2496" s="2">
        <f t="shared" si="463"/>
        <v>0</v>
      </c>
      <c r="T2496" s="2">
        <f t="shared" si="464"/>
        <v>0</v>
      </c>
      <c r="U2496" s="2">
        <f>IF(O2496="Reg", R2496 * Inputs!$B$7, 0)</f>
        <v>0</v>
      </c>
      <c r="V2496" s="2">
        <f>MAX(F2496 + P2496*Inputs!$B$15 - (Q2496/Inputs!$B$16) - U2496, 0)</f>
        <v>0</v>
      </c>
    </row>
    <row r="2497" spans="1:22" x14ac:dyDescent="0.3">
      <c r="A2497" s="1">
        <v>46126.958333333343</v>
      </c>
      <c r="B2497" s="2">
        <v>42.509675735860249</v>
      </c>
      <c r="C2497" s="2">
        <v>1.9215516604389691</v>
      </c>
      <c r="D2497" s="2">
        <f t="shared" si="456"/>
        <v>37.840009849634463</v>
      </c>
      <c r="E2497" s="2">
        <f t="shared" si="457"/>
        <v>17.275976538555671</v>
      </c>
      <c r="F2497" s="2">
        <f t="shared" si="465"/>
        <v>0</v>
      </c>
      <c r="G2497" s="2">
        <f t="shared" si="466"/>
        <v>340</v>
      </c>
      <c r="H2497" s="2">
        <f>MIN(Inputs!$B$2, (Inputs!$B$14 - F2497)/Inputs!$B$15)</f>
        <v>170</v>
      </c>
      <c r="I2497" s="2">
        <f>MAX(MIN(Inputs!$B$2, F2497*Inputs!$B$16, Inputs!$B$14*Inputs!$B$4 - G2497), 0)</f>
        <v>0</v>
      </c>
      <c r="J2497" s="2">
        <f>MAX(MIN(Inputs!$B$2, F2497*Inputs!$B$16, (Inputs!$B$14-F2497)/Inputs!$B$15)*Inputs!$B$9, 0)</f>
        <v>0</v>
      </c>
      <c r="K2497" s="2">
        <f>MAX(E2497*Inputs!$B$5 - B2497 - Inputs!$B$8, 0) * H2497</f>
        <v>0</v>
      </c>
      <c r="L2497" s="2">
        <f>IF(B2497 &gt;= D2497*Inputs!$B$10, MAX(B2497 - E2497/Inputs!$B$5 - Inputs!$B$8, 0) * I2497, 0)</f>
        <v>0</v>
      </c>
      <c r="M2497" s="2">
        <f t="shared" si="458"/>
        <v>0</v>
      </c>
      <c r="N2497" s="3" t="str">
        <f t="shared" si="459"/>
        <v>Idle</v>
      </c>
      <c r="O2497" s="3" t="str">
        <f t="shared" si="467"/>
        <v>Idle</v>
      </c>
      <c r="P2497" s="2">
        <f t="shared" si="460"/>
        <v>0</v>
      </c>
      <c r="Q2497" s="2">
        <f t="shared" si="461"/>
        <v>0</v>
      </c>
      <c r="R2497" s="2">
        <f t="shared" si="462"/>
        <v>0</v>
      </c>
      <c r="S2497" s="2">
        <f t="shared" si="463"/>
        <v>0</v>
      </c>
      <c r="T2497" s="2">
        <f t="shared" si="464"/>
        <v>0</v>
      </c>
      <c r="U2497" s="2">
        <f>IF(O2497="Reg", R2497 * Inputs!$B$7, 0)</f>
        <v>0</v>
      </c>
      <c r="V2497" s="2">
        <f>MAX(F2497 + P2497*Inputs!$B$15 - (Q2497/Inputs!$B$16) - U2497, 0)</f>
        <v>0</v>
      </c>
    </row>
    <row r="2498" spans="1:22" x14ac:dyDescent="0.3">
      <c r="A2498" s="1">
        <v>46127</v>
      </c>
      <c r="B2498" s="2">
        <v>39.941969478209238</v>
      </c>
      <c r="C2498" s="2">
        <v>7.835263553282986</v>
      </c>
      <c r="D2498" s="2">
        <f t="shared" ref="D2498:D2561" si="468">AVERAGEIFS(B:B, A:A, "&gt;="&amp;INT(A2498), A:A, "&lt;"&amp;INT(A2498)+1)</f>
        <v>30.328338527627711</v>
      </c>
      <c r="E2498" s="2">
        <f t="shared" ref="E2498:E2561" si="469">AVERAGE(B2498:B2503)</f>
        <v>10.191030582578964</v>
      </c>
      <c r="F2498" s="2">
        <f t="shared" si="465"/>
        <v>0</v>
      </c>
      <c r="G2498" s="2">
        <f t="shared" si="466"/>
        <v>0</v>
      </c>
      <c r="H2498" s="2">
        <f>MIN(Inputs!$B$2, (Inputs!$B$14 - F2498)/Inputs!$B$15)</f>
        <v>170</v>
      </c>
      <c r="I2498" s="2">
        <f>MAX(MIN(Inputs!$B$2, F2498*Inputs!$B$16, Inputs!$B$14*Inputs!$B$4 - G2498), 0)</f>
        <v>0</v>
      </c>
      <c r="J2498" s="2">
        <f>MAX(MIN(Inputs!$B$2, F2498*Inputs!$B$16, (Inputs!$B$14-F2498)/Inputs!$B$15)*Inputs!$B$9, 0)</f>
        <v>0</v>
      </c>
      <c r="K2498" s="2">
        <f>MAX(E2498*Inputs!$B$5 - B2498 - Inputs!$B$8, 0) * H2498</f>
        <v>0</v>
      </c>
      <c r="L2498" s="2">
        <f>IF(B2498 &gt;= D2498*Inputs!$B$10, MAX(B2498 - E2498/Inputs!$B$5 - Inputs!$B$8, 0) * I2498, 0)</f>
        <v>0</v>
      </c>
      <c r="M2498" s="2">
        <f t="shared" ref="M2498:M2561" si="470">C2498 * J2498</f>
        <v>0</v>
      </c>
      <c r="N2498" s="3" t="str">
        <f t="shared" ref="N2498:N2561" si="471">IF(MAX(K2498, L2498, M2498)&lt;=0, "Idle", IF(AND(M2498&gt;=K2498, M2498&gt;=L2498), "Reg", IF(L2498&gt;=K2498, "Discharge", "Charge")))</f>
        <v>Idle</v>
      </c>
      <c r="O2498" s="3" t="str">
        <f t="shared" si="467"/>
        <v>Idle</v>
      </c>
      <c r="P2498" s="2">
        <f t="shared" ref="P2498:P2561" si="472">IF(O2498="Charge", H2498, 0)</f>
        <v>0</v>
      </c>
      <c r="Q2498" s="2">
        <f t="shared" ref="Q2498:Q2561" si="473">IF(O2498="Discharge", I2498, 0)</f>
        <v>0</v>
      </c>
      <c r="R2498" s="2">
        <f t="shared" ref="R2498:R2561" si="474">IF(O2498="Reg", J2498, 0)</f>
        <v>0</v>
      </c>
      <c r="S2498" s="2">
        <f t="shared" ref="S2498:S2561" si="475">(Q2498 - P2498) * B2498</f>
        <v>0</v>
      </c>
      <c r="T2498" s="2">
        <f t="shared" ref="T2498:T2561" si="476">R2498 * C2498</f>
        <v>0</v>
      </c>
      <c r="U2498" s="2">
        <f>IF(O2498="Reg", R2498 * Inputs!$B$7, 0)</f>
        <v>0</v>
      </c>
      <c r="V2498" s="2">
        <f>MAX(F2498 + P2498*Inputs!$B$15 - (Q2498/Inputs!$B$16) - U2498, 0)</f>
        <v>0</v>
      </c>
    </row>
    <row r="2499" spans="1:22" x14ac:dyDescent="0.3">
      <c r="A2499" s="1">
        <v>46127.041666666657</v>
      </c>
      <c r="B2499" s="2">
        <v>13.7841642035904</v>
      </c>
      <c r="C2499" s="2">
        <v>6.122923358683086</v>
      </c>
      <c r="D2499" s="2">
        <f t="shared" si="468"/>
        <v>30.328338527627711</v>
      </c>
      <c r="E2499" s="2">
        <f t="shared" si="469"/>
        <v>3.5858078597172711</v>
      </c>
      <c r="F2499" s="2">
        <f t="shared" ref="F2499:F2562" si="477">V2498</f>
        <v>0</v>
      </c>
      <c r="G2499" s="2">
        <f t="shared" ref="G2499:G2562" si="478">IF(INT(A2499)=INT(A2498), G2498 + Q2498, 0)</f>
        <v>0</v>
      </c>
      <c r="H2499" s="2">
        <f>MIN(Inputs!$B$2, (Inputs!$B$14 - F2499)/Inputs!$B$15)</f>
        <v>170</v>
      </c>
      <c r="I2499" s="2">
        <f>MAX(MIN(Inputs!$B$2, F2499*Inputs!$B$16, Inputs!$B$14*Inputs!$B$4 - G2499), 0)</f>
        <v>0</v>
      </c>
      <c r="J2499" s="2">
        <f>MAX(MIN(Inputs!$B$2, F2499*Inputs!$B$16, (Inputs!$B$14-F2499)/Inputs!$B$15)*Inputs!$B$9, 0)</f>
        <v>0</v>
      </c>
      <c r="K2499" s="2">
        <f>MAX(E2499*Inputs!$B$5 - B2499 - Inputs!$B$8, 0) * H2499</f>
        <v>0</v>
      </c>
      <c r="L2499" s="2">
        <f>IF(B2499 &gt;= D2499*Inputs!$B$10, MAX(B2499 - E2499/Inputs!$B$5 - Inputs!$B$8, 0) * I2499, 0)</f>
        <v>0</v>
      </c>
      <c r="M2499" s="2">
        <f t="shared" si="470"/>
        <v>0</v>
      </c>
      <c r="N2499" s="3" t="str">
        <f t="shared" si="471"/>
        <v>Idle</v>
      </c>
      <c r="O2499" s="3" t="str">
        <f t="shared" si="467"/>
        <v>Idle</v>
      </c>
      <c r="P2499" s="2">
        <f t="shared" si="472"/>
        <v>0</v>
      </c>
      <c r="Q2499" s="2">
        <f t="shared" si="473"/>
        <v>0</v>
      </c>
      <c r="R2499" s="2">
        <f t="shared" si="474"/>
        <v>0</v>
      </c>
      <c r="S2499" s="2">
        <f t="shared" si="475"/>
        <v>0</v>
      </c>
      <c r="T2499" s="2">
        <f t="shared" si="476"/>
        <v>0</v>
      </c>
      <c r="U2499" s="2">
        <f>IF(O2499="Reg", R2499 * Inputs!$B$7, 0)</f>
        <v>0</v>
      </c>
      <c r="V2499" s="2">
        <f>MAX(F2499 + P2499*Inputs!$B$15 - (Q2499/Inputs!$B$16) - U2499, 0)</f>
        <v>0</v>
      </c>
    </row>
    <row r="2500" spans="1:22" x14ac:dyDescent="0.3">
      <c r="A2500" s="1">
        <v>46127.083333333343</v>
      </c>
      <c r="B2500" s="2">
        <v>7.4200498136741491</v>
      </c>
      <c r="C2500" s="2">
        <v>5.0448045443181373</v>
      </c>
      <c r="D2500" s="2">
        <f t="shared" si="468"/>
        <v>30.328338527627711</v>
      </c>
      <c r="E2500" s="2">
        <f t="shared" si="469"/>
        <v>1.2884471591188715</v>
      </c>
      <c r="F2500" s="2">
        <f t="shared" si="477"/>
        <v>0</v>
      </c>
      <c r="G2500" s="2">
        <f t="shared" si="478"/>
        <v>0</v>
      </c>
      <c r="H2500" s="2">
        <f>MIN(Inputs!$B$2, (Inputs!$B$14 - F2500)/Inputs!$B$15)</f>
        <v>170</v>
      </c>
      <c r="I2500" s="2">
        <f>MAX(MIN(Inputs!$B$2, F2500*Inputs!$B$16, Inputs!$B$14*Inputs!$B$4 - G2500), 0)</f>
        <v>0</v>
      </c>
      <c r="J2500" s="2">
        <f>MAX(MIN(Inputs!$B$2, F2500*Inputs!$B$16, (Inputs!$B$14-F2500)/Inputs!$B$15)*Inputs!$B$9, 0)</f>
        <v>0</v>
      </c>
      <c r="K2500" s="2">
        <f>MAX(E2500*Inputs!$B$5 - B2500 - Inputs!$B$8, 0) * H2500</f>
        <v>0</v>
      </c>
      <c r="L2500" s="2">
        <f>IF(B2500 &gt;= D2500*Inputs!$B$10, MAX(B2500 - E2500/Inputs!$B$5 - Inputs!$B$8, 0) * I2500, 0)</f>
        <v>0</v>
      </c>
      <c r="M2500" s="2">
        <f t="shared" si="470"/>
        <v>0</v>
      </c>
      <c r="N2500" s="3" t="str">
        <f t="shared" si="471"/>
        <v>Idle</v>
      </c>
      <c r="O2500" s="3" t="str">
        <f t="shared" ref="O2500:O2563" si="479">IF(O2499&lt;&gt;O2498, O2499, N2500)</f>
        <v>Idle</v>
      </c>
      <c r="P2500" s="2">
        <f t="shared" si="472"/>
        <v>0</v>
      </c>
      <c r="Q2500" s="2">
        <f t="shared" si="473"/>
        <v>0</v>
      </c>
      <c r="R2500" s="2">
        <f t="shared" si="474"/>
        <v>0</v>
      </c>
      <c r="S2500" s="2">
        <f t="shared" si="475"/>
        <v>0</v>
      </c>
      <c r="T2500" s="2">
        <f t="shared" si="476"/>
        <v>0</v>
      </c>
      <c r="U2500" s="2">
        <f>IF(O2500="Reg", R2500 * Inputs!$B$7, 0)</f>
        <v>0</v>
      </c>
      <c r="V2500" s="2">
        <f>MAX(F2500 + P2500*Inputs!$B$15 - (Q2500/Inputs!$B$16) - U2500, 0)</f>
        <v>0</v>
      </c>
    </row>
    <row r="2501" spans="1:22" x14ac:dyDescent="0.3">
      <c r="A2501" s="1">
        <v>46127.125</v>
      </c>
      <c r="B2501" s="2">
        <v>0</v>
      </c>
      <c r="C2501" s="2">
        <v>14.522622040750729</v>
      </c>
      <c r="D2501" s="2">
        <f t="shared" si="468"/>
        <v>30.328338527627711</v>
      </c>
      <c r="E2501" s="2">
        <f t="shared" si="469"/>
        <v>1.3448936955432069</v>
      </c>
      <c r="F2501" s="2">
        <f t="shared" si="477"/>
        <v>0</v>
      </c>
      <c r="G2501" s="2">
        <f t="shared" si="478"/>
        <v>0</v>
      </c>
      <c r="H2501" s="2">
        <f>MIN(Inputs!$B$2, (Inputs!$B$14 - F2501)/Inputs!$B$15)</f>
        <v>170</v>
      </c>
      <c r="I2501" s="2">
        <f>MAX(MIN(Inputs!$B$2, F2501*Inputs!$B$16, Inputs!$B$14*Inputs!$B$4 - G2501), 0)</f>
        <v>0</v>
      </c>
      <c r="J2501" s="2">
        <f>MAX(MIN(Inputs!$B$2, F2501*Inputs!$B$16, (Inputs!$B$14-F2501)/Inputs!$B$15)*Inputs!$B$9, 0)</f>
        <v>0</v>
      </c>
      <c r="K2501" s="2">
        <f>MAX(E2501*Inputs!$B$5 - B2501 - Inputs!$B$8, 0) * H2501</f>
        <v>0</v>
      </c>
      <c r="L2501" s="2">
        <f>IF(B2501 &gt;= D2501*Inputs!$B$10, MAX(B2501 - E2501/Inputs!$B$5 - Inputs!$B$8, 0) * I2501, 0)</f>
        <v>0</v>
      </c>
      <c r="M2501" s="2">
        <f t="shared" si="470"/>
        <v>0</v>
      </c>
      <c r="N2501" s="3" t="str">
        <f t="shared" si="471"/>
        <v>Idle</v>
      </c>
      <c r="O2501" s="3" t="str">
        <f t="shared" si="479"/>
        <v>Idle</v>
      </c>
      <c r="P2501" s="2">
        <f t="shared" si="472"/>
        <v>0</v>
      </c>
      <c r="Q2501" s="2">
        <f t="shared" si="473"/>
        <v>0</v>
      </c>
      <c r="R2501" s="2">
        <f t="shared" si="474"/>
        <v>0</v>
      </c>
      <c r="S2501" s="2">
        <f t="shared" si="475"/>
        <v>0</v>
      </c>
      <c r="T2501" s="2">
        <f t="shared" si="476"/>
        <v>0</v>
      </c>
      <c r="U2501" s="2">
        <f>IF(O2501="Reg", R2501 * Inputs!$B$7, 0)</f>
        <v>0</v>
      </c>
      <c r="V2501" s="2">
        <f>MAX(F2501 + P2501*Inputs!$B$15 - (Q2501/Inputs!$B$16) - U2501, 0)</f>
        <v>0</v>
      </c>
    </row>
    <row r="2502" spans="1:22" x14ac:dyDescent="0.3">
      <c r="A2502" s="1">
        <v>46127.166666666657</v>
      </c>
      <c r="B2502" s="2">
        <v>0</v>
      </c>
      <c r="C2502" s="2">
        <v>10.8783054236442</v>
      </c>
      <c r="D2502" s="2">
        <f t="shared" si="468"/>
        <v>30.328338527627711</v>
      </c>
      <c r="E2502" s="2">
        <f t="shared" si="469"/>
        <v>2.2539711560446833</v>
      </c>
      <c r="F2502" s="2">
        <f t="shared" si="477"/>
        <v>0</v>
      </c>
      <c r="G2502" s="2">
        <f t="shared" si="478"/>
        <v>0</v>
      </c>
      <c r="H2502" s="2">
        <f>MIN(Inputs!$B$2, (Inputs!$B$14 - F2502)/Inputs!$B$15)</f>
        <v>170</v>
      </c>
      <c r="I2502" s="2">
        <f>MAX(MIN(Inputs!$B$2, F2502*Inputs!$B$16, Inputs!$B$14*Inputs!$B$4 - G2502), 0)</f>
        <v>0</v>
      </c>
      <c r="J2502" s="2">
        <f>MAX(MIN(Inputs!$B$2, F2502*Inputs!$B$16, (Inputs!$B$14-F2502)/Inputs!$B$15)*Inputs!$B$9, 0)</f>
        <v>0</v>
      </c>
      <c r="K2502" s="2">
        <f>MAX(E2502*Inputs!$B$5 - B2502 - Inputs!$B$8, 0) * H2502</f>
        <v>0</v>
      </c>
      <c r="L2502" s="2">
        <f>IF(B2502 &gt;= D2502*Inputs!$B$10, MAX(B2502 - E2502/Inputs!$B$5 - Inputs!$B$8, 0) * I2502, 0)</f>
        <v>0</v>
      </c>
      <c r="M2502" s="2">
        <f t="shared" si="470"/>
        <v>0</v>
      </c>
      <c r="N2502" s="3" t="str">
        <f t="shared" si="471"/>
        <v>Idle</v>
      </c>
      <c r="O2502" s="3" t="str">
        <f t="shared" si="479"/>
        <v>Idle</v>
      </c>
      <c r="P2502" s="2">
        <f t="shared" si="472"/>
        <v>0</v>
      </c>
      <c r="Q2502" s="2">
        <f t="shared" si="473"/>
        <v>0</v>
      </c>
      <c r="R2502" s="2">
        <f t="shared" si="474"/>
        <v>0</v>
      </c>
      <c r="S2502" s="2">
        <f t="shared" si="475"/>
        <v>0</v>
      </c>
      <c r="T2502" s="2">
        <f t="shared" si="476"/>
        <v>0</v>
      </c>
      <c r="U2502" s="2">
        <f>IF(O2502="Reg", R2502 * Inputs!$B$7, 0)</f>
        <v>0</v>
      </c>
      <c r="V2502" s="2">
        <f>MAX(F2502 + P2502*Inputs!$B$15 - (Q2502/Inputs!$B$16) - U2502, 0)</f>
        <v>0</v>
      </c>
    </row>
    <row r="2503" spans="1:22" x14ac:dyDescent="0.3">
      <c r="A2503" s="1">
        <v>46127.208333333343</v>
      </c>
      <c r="B2503" s="2">
        <v>0</v>
      </c>
      <c r="C2503" s="2">
        <v>9.1982266132761978</v>
      </c>
      <c r="D2503" s="2">
        <f t="shared" si="468"/>
        <v>30.328338527627711</v>
      </c>
      <c r="E2503" s="2">
        <f t="shared" si="469"/>
        <v>3.5221087584167585</v>
      </c>
      <c r="F2503" s="2">
        <f t="shared" si="477"/>
        <v>0</v>
      </c>
      <c r="G2503" s="2">
        <f t="shared" si="478"/>
        <v>0</v>
      </c>
      <c r="H2503" s="2">
        <f>MIN(Inputs!$B$2, (Inputs!$B$14 - F2503)/Inputs!$B$15)</f>
        <v>170</v>
      </c>
      <c r="I2503" s="2">
        <f>MAX(MIN(Inputs!$B$2, F2503*Inputs!$B$16, Inputs!$B$14*Inputs!$B$4 - G2503), 0)</f>
        <v>0</v>
      </c>
      <c r="J2503" s="2">
        <f>MAX(MIN(Inputs!$B$2, F2503*Inputs!$B$16, (Inputs!$B$14-F2503)/Inputs!$B$15)*Inputs!$B$9, 0)</f>
        <v>0</v>
      </c>
      <c r="K2503" s="2">
        <f>MAX(E2503*Inputs!$B$5 - B2503 - Inputs!$B$8, 0) * H2503</f>
        <v>0</v>
      </c>
      <c r="L2503" s="2">
        <f>IF(B2503 &gt;= D2503*Inputs!$B$10, MAX(B2503 - E2503/Inputs!$B$5 - Inputs!$B$8, 0) * I2503, 0)</f>
        <v>0</v>
      </c>
      <c r="M2503" s="2">
        <f t="shared" si="470"/>
        <v>0</v>
      </c>
      <c r="N2503" s="3" t="str">
        <f t="shared" si="471"/>
        <v>Idle</v>
      </c>
      <c r="O2503" s="3" t="str">
        <f t="shared" si="479"/>
        <v>Idle</v>
      </c>
      <c r="P2503" s="2">
        <f t="shared" si="472"/>
        <v>0</v>
      </c>
      <c r="Q2503" s="2">
        <f t="shared" si="473"/>
        <v>0</v>
      </c>
      <c r="R2503" s="2">
        <f t="shared" si="474"/>
        <v>0</v>
      </c>
      <c r="S2503" s="2">
        <f t="shared" si="475"/>
        <v>0</v>
      </c>
      <c r="T2503" s="2">
        <f t="shared" si="476"/>
        <v>0</v>
      </c>
      <c r="U2503" s="2">
        <f>IF(O2503="Reg", R2503 * Inputs!$B$7, 0)</f>
        <v>0</v>
      </c>
      <c r="V2503" s="2">
        <f>MAX(F2503 + P2503*Inputs!$B$15 - (Q2503/Inputs!$B$16) - U2503, 0)</f>
        <v>0</v>
      </c>
    </row>
    <row r="2504" spans="1:22" x14ac:dyDescent="0.3">
      <c r="A2504" s="1">
        <v>46127.25</v>
      </c>
      <c r="B2504" s="2">
        <v>0.31063314103908007</v>
      </c>
      <c r="C2504" s="2">
        <v>2.5980363205365631</v>
      </c>
      <c r="D2504" s="2">
        <f t="shared" si="468"/>
        <v>30.328338527627711</v>
      </c>
      <c r="E2504" s="2">
        <f t="shared" si="469"/>
        <v>6.6944945250187198</v>
      </c>
      <c r="F2504" s="2">
        <f t="shared" si="477"/>
        <v>0</v>
      </c>
      <c r="G2504" s="2">
        <f t="shared" si="478"/>
        <v>0</v>
      </c>
      <c r="H2504" s="2">
        <f>MIN(Inputs!$B$2, (Inputs!$B$14 - F2504)/Inputs!$B$15)</f>
        <v>170</v>
      </c>
      <c r="I2504" s="2">
        <f>MAX(MIN(Inputs!$B$2, F2504*Inputs!$B$16, Inputs!$B$14*Inputs!$B$4 - G2504), 0)</f>
        <v>0</v>
      </c>
      <c r="J2504" s="2">
        <f>MAX(MIN(Inputs!$B$2, F2504*Inputs!$B$16, (Inputs!$B$14-F2504)/Inputs!$B$15)*Inputs!$B$9, 0)</f>
        <v>0</v>
      </c>
      <c r="K2504" s="2">
        <f>MAX(E2504*Inputs!$B$5 - B2504 - Inputs!$B$8, 0) * H2504</f>
        <v>0</v>
      </c>
      <c r="L2504" s="2">
        <f>IF(B2504 &gt;= D2504*Inputs!$B$10, MAX(B2504 - E2504/Inputs!$B$5 - Inputs!$B$8, 0) * I2504, 0)</f>
        <v>0</v>
      </c>
      <c r="M2504" s="2">
        <f t="shared" si="470"/>
        <v>0</v>
      </c>
      <c r="N2504" s="3" t="str">
        <f t="shared" si="471"/>
        <v>Idle</v>
      </c>
      <c r="O2504" s="3" t="str">
        <f t="shared" si="479"/>
        <v>Idle</v>
      </c>
      <c r="P2504" s="2">
        <f t="shared" si="472"/>
        <v>0</v>
      </c>
      <c r="Q2504" s="2">
        <f t="shared" si="473"/>
        <v>0</v>
      </c>
      <c r="R2504" s="2">
        <f t="shared" si="474"/>
        <v>0</v>
      </c>
      <c r="S2504" s="2">
        <f t="shared" si="475"/>
        <v>0</v>
      </c>
      <c r="T2504" s="2">
        <f t="shared" si="476"/>
        <v>0</v>
      </c>
      <c r="U2504" s="2">
        <f>IF(O2504="Reg", R2504 * Inputs!$B$7, 0)</f>
        <v>0</v>
      </c>
      <c r="V2504" s="2">
        <f>MAX(F2504 + P2504*Inputs!$B$15 - (Q2504/Inputs!$B$16) - U2504, 0)</f>
        <v>0</v>
      </c>
    </row>
    <row r="2505" spans="1:22" x14ac:dyDescent="0.3">
      <c r="A2505" s="1">
        <v>46127.291666666657</v>
      </c>
      <c r="B2505" s="2">
        <v>0</v>
      </c>
      <c r="C2505" s="2">
        <v>6.4050618003257354</v>
      </c>
      <c r="D2505" s="2">
        <f t="shared" si="468"/>
        <v>30.328338527627711</v>
      </c>
      <c r="E2505" s="2">
        <f t="shared" si="469"/>
        <v>11.197922689666433</v>
      </c>
      <c r="F2505" s="2">
        <f t="shared" si="477"/>
        <v>0</v>
      </c>
      <c r="G2505" s="2">
        <f t="shared" si="478"/>
        <v>0</v>
      </c>
      <c r="H2505" s="2">
        <f>MIN(Inputs!$B$2, (Inputs!$B$14 - F2505)/Inputs!$B$15)</f>
        <v>170</v>
      </c>
      <c r="I2505" s="2">
        <f>MAX(MIN(Inputs!$B$2, F2505*Inputs!$B$16, Inputs!$B$14*Inputs!$B$4 - G2505), 0)</f>
        <v>0</v>
      </c>
      <c r="J2505" s="2">
        <f>MAX(MIN(Inputs!$B$2, F2505*Inputs!$B$16, (Inputs!$B$14-F2505)/Inputs!$B$15)*Inputs!$B$9, 0)</f>
        <v>0</v>
      </c>
      <c r="K2505" s="2">
        <f>MAX(E2505*Inputs!$B$5 - B2505 - Inputs!$B$8, 0) * H2505</f>
        <v>0</v>
      </c>
      <c r="L2505" s="2">
        <f>IF(B2505 &gt;= D2505*Inputs!$B$10, MAX(B2505 - E2505/Inputs!$B$5 - Inputs!$B$8, 0) * I2505, 0)</f>
        <v>0</v>
      </c>
      <c r="M2505" s="2">
        <f t="shared" si="470"/>
        <v>0</v>
      </c>
      <c r="N2505" s="3" t="str">
        <f t="shared" si="471"/>
        <v>Idle</v>
      </c>
      <c r="O2505" s="3" t="str">
        <f t="shared" si="479"/>
        <v>Idle</v>
      </c>
      <c r="P2505" s="2">
        <f t="shared" si="472"/>
        <v>0</v>
      </c>
      <c r="Q2505" s="2">
        <f t="shared" si="473"/>
        <v>0</v>
      </c>
      <c r="R2505" s="2">
        <f t="shared" si="474"/>
        <v>0</v>
      </c>
      <c r="S2505" s="2">
        <f t="shared" si="475"/>
        <v>0</v>
      </c>
      <c r="T2505" s="2">
        <f t="shared" si="476"/>
        <v>0</v>
      </c>
      <c r="U2505" s="2">
        <f>IF(O2505="Reg", R2505 * Inputs!$B$7, 0)</f>
        <v>0</v>
      </c>
      <c r="V2505" s="2">
        <f>MAX(F2505 + P2505*Inputs!$B$15 - (Q2505/Inputs!$B$16) - U2505, 0)</f>
        <v>0</v>
      </c>
    </row>
    <row r="2506" spans="1:22" x14ac:dyDescent="0.3">
      <c r="A2506" s="1">
        <v>46127.333333333343</v>
      </c>
      <c r="B2506" s="2">
        <v>7.7587290322201614</v>
      </c>
      <c r="C2506" s="2">
        <v>3.687108102903895</v>
      </c>
      <c r="D2506" s="2">
        <f t="shared" si="468"/>
        <v>30.328338527627711</v>
      </c>
      <c r="E2506" s="2">
        <f t="shared" si="469"/>
        <v>15.741584834206868</v>
      </c>
      <c r="F2506" s="2">
        <f t="shared" si="477"/>
        <v>0</v>
      </c>
      <c r="G2506" s="2">
        <f t="shared" si="478"/>
        <v>0</v>
      </c>
      <c r="H2506" s="2">
        <f>MIN(Inputs!$B$2, (Inputs!$B$14 - F2506)/Inputs!$B$15)</f>
        <v>170</v>
      </c>
      <c r="I2506" s="2">
        <f>MAX(MIN(Inputs!$B$2, F2506*Inputs!$B$16, Inputs!$B$14*Inputs!$B$4 - G2506), 0)</f>
        <v>0</v>
      </c>
      <c r="J2506" s="2">
        <f>MAX(MIN(Inputs!$B$2, F2506*Inputs!$B$16, (Inputs!$B$14-F2506)/Inputs!$B$15)*Inputs!$B$9, 0)</f>
        <v>0</v>
      </c>
      <c r="K2506" s="2">
        <f>MAX(E2506*Inputs!$B$5 - B2506 - Inputs!$B$8, 0) * H2506</f>
        <v>0</v>
      </c>
      <c r="L2506" s="2">
        <f>IF(B2506 &gt;= D2506*Inputs!$B$10, MAX(B2506 - E2506/Inputs!$B$5 - Inputs!$B$8, 0) * I2506, 0)</f>
        <v>0</v>
      </c>
      <c r="M2506" s="2">
        <f t="shared" si="470"/>
        <v>0</v>
      </c>
      <c r="N2506" s="3" t="str">
        <f t="shared" si="471"/>
        <v>Idle</v>
      </c>
      <c r="O2506" s="3" t="str">
        <f t="shared" si="479"/>
        <v>Idle</v>
      </c>
      <c r="P2506" s="2">
        <f t="shared" si="472"/>
        <v>0</v>
      </c>
      <c r="Q2506" s="2">
        <f t="shared" si="473"/>
        <v>0</v>
      </c>
      <c r="R2506" s="2">
        <f t="shared" si="474"/>
        <v>0</v>
      </c>
      <c r="S2506" s="2">
        <f t="shared" si="475"/>
        <v>0</v>
      </c>
      <c r="T2506" s="2">
        <f t="shared" si="476"/>
        <v>0</v>
      </c>
      <c r="U2506" s="2">
        <f>IF(O2506="Reg", R2506 * Inputs!$B$7, 0)</f>
        <v>0</v>
      </c>
      <c r="V2506" s="2">
        <f>MAX(F2506 + P2506*Inputs!$B$15 - (Q2506/Inputs!$B$16) - U2506, 0)</f>
        <v>0</v>
      </c>
    </row>
    <row r="2507" spans="1:22" x14ac:dyDescent="0.3">
      <c r="A2507" s="1">
        <v>46127.375</v>
      </c>
      <c r="B2507" s="2">
        <v>5.4544647630088594</v>
      </c>
      <c r="C2507" s="2">
        <v>4.8978546040916378</v>
      </c>
      <c r="D2507" s="2">
        <f t="shared" si="468"/>
        <v>30.328338527627711</v>
      </c>
      <c r="E2507" s="2">
        <f t="shared" si="469"/>
        <v>23.239780972530259</v>
      </c>
      <c r="F2507" s="2">
        <f t="shared" si="477"/>
        <v>0</v>
      </c>
      <c r="G2507" s="2">
        <f t="shared" si="478"/>
        <v>0</v>
      </c>
      <c r="H2507" s="2">
        <f>MIN(Inputs!$B$2, (Inputs!$B$14 - F2507)/Inputs!$B$15)</f>
        <v>170</v>
      </c>
      <c r="I2507" s="2">
        <f>MAX(MIN(Inputs!$B$2, F2507*Inputs!$B$16, Inputs!$B$14*Inputs!$B$4 - G2507), 0)</f>
        <v>0</v>
      </c>
      <c r="J2507" s="2">
        <f>MAX(MIN(Inputs!$B$2, F2507*Inputs!$B$16, (Inputs!$B$14-F2507)/Inputs!$B$15)*Inputs!$B$9, 0)</f>
        <v>0</v>
      </c>
      <c r="K2507" s="2">
        <f>MAX(E2507*Inputs!$B$5 - B2507 - Inputs!$B$8, 0) * H2507</f>
        <v>0</v>
      </c>
      <c r="L2507" s="2">
        <f>IF(B2507 &gt;= D2507*Inputs!$B$10, MAX(B2507 - E2507/Inputs!$B$5 - Inputs!$B$8, 0) * I2507, 0)</f>
        <v>0</v>
      </c>
      <c r="M2507" s="2">
        <f t="shared" si="470"/>
        <v>0</v>
      </c>
      <c r="N2507" s="3" t="str">
        <f t="shared" si="471"/>
        <v>Idle</v>
      </c>
      <c r="O2507" s="3" t="str">
        <f t="shared" si="479"/>
        <v>Idle</v>
      </c>
      <c r="P2507" s="2">
        <f t="shared" si="472"/>
        <v>0</v>
      </c>
      <c r="Q2507" s="2">
        <f t="shared" si="473"/>
        <v>0</v>
      </c>
      <c r="R2507" s="2">
        <f t="shared" si="474"/>
        <v>0</v>
      </c>
      <c r="S2507" s="2">
        <f t="shared" si="475"/>
        <v>0</v>
      </c>
      <c r="T2507" s="2">
        <f t="shared" si="476"/>
        <v>0</v>
      </c>
      <c r="U2507" s="2">
        <f>IF(O2507="Reg", R2507 * Inputs!$B$7, 0)</f>
        <v>0</v>
      </c>
      <c r="V2507" s="2">
        <f>MAX(F2507 + P2507*Inputs!$B$15 - (Q2507/Inputs!$B$16) - U2507, 0)</f>
        <v>0</v>
      </c>
    </row>
    <row r="2508" spans="1:22" x14ac:dyDescent="0.3">
      <c r="A2508" s="1">
        <v>46127.416666666657</v>
      </c>
      <c r="B2508" s="2">
        <v>7.6088256142324528</v>
      </c>
      <c r="C2508" s="2">
        <v>2.2982664420236301</v>
      </c>
      <c r="D2508" s="2">
        <f t="shared" si="468"/>
        <v>30.328338527627711</v>
      </c>
      <c r="E2508" s="2">
        <f t="shared" si="469"/>
        <v>31.246976286514283</v>
      </c>
      <c r="F2508" s="2">
        <f t="shared" si="477"/>
        <v>0</v>
      </c>
      <c r="G2508" s="2">
        <f t="shared" si="478"/>
        <v>0</v>
      </c>
      <c r="H2508" s="2">
        <f>MIN(Inputs!$B$2, (Inputs!$B$14 - F2508)/Inputs!$B$15)</f>
        <v>170</v>
      </c>
      <c r="I2508" s="2">
        <f>MAX(MIN(Inputs!$B$2, F2508*Inputs!$B$16, Inputs!$B$14*Inputs!$B$4 - G2508), 0)</f>
        <v>0</v>
      </c>
      <c r="J2508" s="2">
        <f>MAX(MIN(Inputs!$B$2, F2508*Inputs!$B$16, (Inputs!$B$14-F2508)/Inputs!$B$15)*Inputs!$B$9, 0)</f>
        <v>0</v>
      </c>
      <c r="K2508" s="2">
        <f>MAX(E2508*Inputs!$B$5 - B2508 - Inputs!$B$8, 0) * H2508</f>
        <v>0</v>
      </c>
      <c r="L2508" s="2">
        <f>IF(B2508 &gt;= D2508*Inputs!$B$10, MAX(B2508 - E2508/Inputs!$B$5 - Inputs!$B$8, 0) * I2508, 0)</f>
        <v>0</v>
      </c>
      <c r="M2508" s="2">
        <f t="shared" si="470"/>
        <v>0</v>
      </c>
      <c r="N2508" s="3" t="str">
        <f t="shared" si="471"/>
        <v>Idle</v>
      </c>
      <c r="O2508" s="3" t="str">
        <f t="shared" si="479"/>
        <v>Idle</v>
      </c>
      <c r="P2508" s="2">
        <f t="shared" si="472"/>
        <v>0</v>
      </c>
      <c r="Q2508" s="2">
        <f t="shared" si="473"/>
        <v>0</v>
      </c>
      <c r="R2508" s="2">
        <f t="shared" si="474"/>
        <v>0</v>
      </c>
      <c r="S2508" s="2">
        <f t="shared" si="475"/>
        <v>0</v>
      </c>
      <c r="T2508" s="2">
        <f t="shared" si="476"/>
        <v>0</v>
      </c>
      <c r="U2508" s="2">
        <f>IF(O2508="Reg", R2508 * Inputs!$B$7, 0)</f>
        <v>0</v>
      </c>
      <c r="V2508" s="2">
        <f>MAX(F2508 + P2508*Inputs!$B$15 - (Q2508/Inputs!$B$16) - U2508, 0)</f>
        <v>0</v>
      </c>
    </row>
    <row r="2509" spans="1:22" x14ac:dyDescent="0.3">
      <c r="A2509" s="1">
        <v>46127.458333333343</v>
      </c>
      <c r="B2509" s="2">
        <v>19.034314599611768</v>
      </c>
      <c r="C2509" s="2">
        <v>15.20044726835739</v>
      </c>
      <c r="D2509" s="2">
        <f t="shared" si="468"/>
        <v>30.328338527627711</v>
      </c>
      <c r="E2509" s="2">
        <f t="shared" si="469"/>
        <v>41.809080243682907</v>
      </c>
      <c r="F2509" s="2">
        <f t="shared" si="477"/>
        <v>0</v>
      </c>
      <c r="G2509" s="2">
        <f t="shared" si="478"/>
        <v>0</v>
      </c>
      <c r="H2509" s="2">
        <f>MIN(Inputs!$B$2, (Inputs!$B$14 - F2509)/Inputs!$B$15)</f>
        <v>170</v>
      </c>
      <c r="I2509" s="2">
        <f>MAX(MIN(Inputs!$B$2, F2509*Inputs!$B$16, Inputs!$B$14*Inputs!$B$4 - G2509), 0)</f>
        <v>0</v>
      </c>
      <c r="J2509" s="2">
        <f>MAX(MIN(Inputs!$B$2, F2509*Inputs!$B$16, (Inputs!$B$14-F2509)/Inputs!$B$15)*Inputs!$B$9, 0)</f>
        <v>0</v>
      </c>
      <c r="K2509" s="2">
        <f>MAX(E2509*Inputs!$B$5 - B2509 - Inputs!$B$8, 0) * H2509</f>
        <v>0</v>
      </c>
      <c r="L2509" s="2">
        <f>IF(B2509 &gt;= D2509*Inputs!$B$10, MAX(B2509 - E2509/Inputs!$B$5 - Inputs!$B$8, 0) * I2509, 0)</f>
        <v>0</v>
      </c>
      <c r="M2509" s="2">
        <f t="shared" si="470"/>
        <v>0</v>
      </c>
      <c r="N2509" s="3" t="str">
        <f t="shared" si="471"/>
        <v>Idle</v>
      </c>
      <c r="O2509" s="3" t="str">
        <f t="shared" si="479"/>
        <v>Idle</v>
      </c>
      <c r="P2509" s="2">
        <f t="shared" si="472"/>
        <v>0</v>
      </c>
      <c r="Q2509" s="2">
        <f t="shared" si="473"/>
        <v>0</v>
      </c>
      <c r="R2509" s="2">
        <f t="shared" si="474"/>
        <v>0</v>
      </c>
      <c r="S2509" s="2">
        <f t="shared" si="475"/>
        <v>0</v>
      </c>
      <c r="T2509" s="2">
        <f t="shared" si="476"/>
        <v>0</v>
      </c>
      <c r="U2509" s="2">
        <f>IF(O2509="Reg", R2509 * Inputs!$B$7, 0)</f>
        <v>0</v>
      </c>
      <c r="V2509" s="2">
        <f>MAX(F2509 + P2509*Inputs!$B$15 - (Q2509/Inputs!$B$16) - U2509, 0)</f>
        <v>0</v>
      </c>
    </row>
    <row r="2510" spans="1:22" x14ac:dyDescent="0.3">
      <c r="A2510" s="1">
        <v>46127.5</v>
      </c>
      <c r="B2510" s="2">
        <v>27.331202128925341</v>
      </c>
      <c r="C2510" s="2">
        <v>10.530858169239121</v>
      </c>
      <c r="D2510" s="2">
        <f t="shared" si="468"/>
        <v>30.328338527627711</v>
      </c>
      <c r="E2510" s="2">
        <f t="shared" si="469"/>
        <v>50.644329614314707</v>
      </c>
      <c r="F2510" s="2">
        <f t="shared" si="477"/>
        <v>0</v>
      </c>
      <c r="G2510" s="2">
        <f t="shared" si="478"/>
        <v>0</v>
      </c>
      <c r="H2510" s="2">
        <f>MIN(Inputs!$B$2, (Inputs!$B$14 - F2510)/Inputs!$B$15)</f>
        <v>170</v>
      </c>
      <c r="I2510" s="2">
        <f>MAX(MIN(Inputs!$B$2, F2510*Inputs!$B$16, Inputs!$B$14*Inputs!$B$4 - G2510), 0)</f>
        <v>0</v>
      </c>
      <c r="J2510" s="2">
        <f>MAX(MIN(Inputs!$B$2, F2510*Inputs!$B$16, (Inputs!$B$14-F2510)/Inputs!$B$15)*Inputs!$B$9, 0)</f>
        <v>0</v>
      </c>
      <c r="K2510" s="2">
        <f>MAX(E2510*Inputs!$B$5 - B2510 - Inputs!$B$8, 0) * H2510</f>
        <v>0</v>
      </c>
      <c r="L2510" s="2">
        <f>IF(B2510 &gt;= D2510*Inputs!$B$10, MAX(B2510 - E2510/Inputs!$B$5 - Inputs!$B$8, 0) * I2510, 0)</f>
        <v>0</v>
      </c>
      <c r="M2510" s="2">
        <f t="shared" si="470"/>
        <v>0</v>
      </c>
      <c r="N2510" s="3" t="str">
        <f t="shared" si="471"/>
        <v>Idle</v>
      </c>
      <c r="O2510" s="3" t="str">
        <f t="shared" si="479"/>
        <v>Idle</v>
      </c>
      <c r="P2510" s="2">
        <f t="shared" si="472"/>
        <v>0</v>
      </c>
      <c r="Q2510" s="2">
        <f t="shared" si="473"/>
        <v>0</v>
      </c>
      <c r="R2510" s="2">
        <f t="shared" si="474"/>
        <v>0</v>
      </c>
      <c r="S2510" s="2">
        <f t="shared" si="475"/>
        <v>0</v>
      </c>
      <c r="T2510" s="2">
        <f t="shared" si="476"/>
        <v>0</v>
      </c>
      <c r="U2510" s="2">
        <f>IF(O2510="Reg", R2510 * Inputs!$B$7, 0)</f>
        <v>0</v>
      </c>
      <c r="V2510" s="2">
        <f>MAX(F2510 + P2510*Inputs!$B$15 - (Q2510/Inputs!$B$16) - U2510, 0)</f>
        <v>0</v>
      </c>
    </row>
    <row r="2511" spans="1:22" x14ac:dyDescent="0.3">
      <c r="A2511" s="1">
        <v>46127.541666666657</v>
      </c>
      <c r="B2511" s="2">
        <v>27.261972867242619</v>
      </c>
      <c r="C2511" s="2">
        <v>14.30562246423964</v>
      </c>
      <c r="D2511" s="2">
        <f t="shared" si="468"/>
        <v>30.328338527627711</v>
      </c>
      <c r="E2511" s="2">
        <f t="shared" si="469"/>
        <v>56.893480938012829</v>
      </c>
      <c r="F2511" s="2">
        <f t="shared" si="477"/>
        <v>0</v>
      </c>
      <c r="G2511" s="2">
        <f t="shared" si="478"/>
        <v>0</v>
      </c>
      <c r="H2511" s="2">
        <f>MIN(Inputs!$B$2, (Inputs!$B$14 - F2511)/Inputs!$B$15)</f>
        <v>170</v>
      </c>
      <c r="I2511" s="2">
        <f>MAX(MIN(Inputs!$B$2, F2511*Inputs!$B$16, Inputs!$B$14*Inputs!$B$4 - G2511), 0)</f>
        <v>0</v>
      </c>
      <c r="J2511" s="2">
        <f>MAX(MIN(Inputs!$B$2, F2511*Inputs!$B$16, (Inputs!$B$14-F2511)/Inputs!$B$15)*Inputs!$B$9, 0)</f>
        <v>0</v>
      </c>
      <c r="K2511" s="2">
        <f>MAX(E2511*Inputs!$B$5 - B2511 - Inputs!$B$8, 0) * H2511</f>
        <v>476.72936089547358</v>
      </c>
      <c r="L2511" s="2">
        <f>IF(B2511 &gt;= D2511*Inputs!$B$10, MAX(B2511 - E2511/Inputs!$B$5 - Inputs!$B$8, 0) * I2511, 0)</f>
        <v>0</v>
      </c>
      <c r="M2511" s="2">
        <f t="shared" si="470"/>
        <v>0</v>
      </c>
      <c r="N2511" s="3" t="str">
        <f t="shared" si="471"/>
        <v>Charge</v>
      </c>
      <c r="O2511" s="3" t="str">
        <f t="shared" si="479"/>
        <v>Charge</v>
      </c>
      <c r="P2511" s="2">
        <f t="shared" si="472"/>
        <v>170</v>
      </c>
      <c r="Q2511" s="2">
        <f t="shared" si="473"/>
        <v>0</v>
      </c>
      <c r="R2511" s="2">
        <f t="shared" si="474"/>
        <v>0</v>
      </c>
      <c r="S2511" s="2">
        <f t="shared" si="475"/>
        <v>-4634.535387431245</v>
      </c>
      <c r="T2511" s="2">
        <f t="shared" si="476"/>
        <v>0</v>
      </c>
      <c r="U2511" s="2">
        <f>IF(O2511="Reg", R2511 * Inputs!$B$7, 0)</f>
        <v>0</v>
      </c>
      <c r="V2511" s="2">
        <f>MAX(F2511 + P2511*Inputs!$B$15 - (Q2511/Inputs!$B$16) - U2511, 0)</f>
        <v>170</v>
      </c>
    </row>
    <row r="2512" spans="1:22" x14ac:dyDescent="0.3">
      <c r="A2512" s="1">
        <v>46127.583333333343</v>
      </c>
      <c r="B2512" s="2">
        <v>52.747905862160522</v>
      </c>
      <c r="C2512" s="2">
        <v>38.011570241180053</v>
      </c>
      <c r="D2512" s="2">
        <f t="shared" si="468"/>
        <v>30.328338527627711</v>
      </c>
      <c r="E2512" s="2">
        <f t="shared" si="469"/>
        <v>62.235458393284951</v>
      </c>
      <c r="F2512" s="2">
        <f t="shared" si="477"/>
        <v>170</v>
      </c>
      <c r="G2512" s="2">
        <f t="shared" si="478"/>
        <v>0</v>
      </c>
      <c r="H2512" s="2">
        <f>MIN(Inputs!$B$2, (Inputs!$B$14 - F2512)/Inputs!$B$15)</f>
        <v>170</v>
      </c>
      <c r="I2512" s="2">
        <f>MAX(MIN(Inputs!$B$2, F2512*Inputs!$B$16, Inputs!$B$14*Inputs!$B$4 - G2512), 0)</f>
        <v>170</v>
      </c>
      <c r="J2512" s="2">
        <f>MAX(MIN(Inputs!$B$2, F2512*Inputs!$B$16, (Inputs!$B$14-F2512)/Inputs!$B$15)*Inputs!$B$9, 0)</f>
        <v>136</v>
      </c>
      <c r="K2512" s="2">
        <f>MAX(E2512*Inputs!$B$5 - B2512 - Inputs!$B$8, 0) * H2512</f>
        <v>0</v>
      </c>
      <c r="L2512" s="2">
        <f>IF(B2512 &gt;= D2512*Inputs!$B$10, MAX(B2512 - E2512/Inputs!$B$5 - Inputs!$B$8, 0) * I2512, 0)</f>
        <v>0</v>
      </c>
      <c r="M2512" s="2">
        <f t="shared" si="470"/>
        <v>5169.5735528004871</v>
      </c>
      <c r="N2512" s="3" t="str">
        <f t="shared" si="471"/>
        <v>Reg</v>
      </c>
      <c r="O2512" s="3" t="str">
        <f t="shared" si="479"/>
        <v>Charge</v>
      </c>
      <c r="P2512" s="2">
        <f t="shared" si="472"/>
        <v>170</v>
      </c>
      <c r="Q2512" s="2">
        <f t="shared" si="473"/>
        <v>0</v>
      </c>
      <c r="R2512" s="2">
        <f t="shared" si="474"/>
        <v>0</v>
      </c>
      <c r="S2512" s="2">
        <f t="shared" si="475"/>
        <v>-8967.1439965672889</v>
      </c>
      <c r="T2512" s="2">
        <f t="shared" si="476"/>
        <v>0</v>
      </c>
      <c r="U2512" s="2">
        <f>IF(O2512="Reg", R2512 * Inputs!$B$7, 0)</f>
        <v>0</v>
      </c>
      <c r="V2512" s="2">
        <f>MAX(F2512 + P2512*Inputs!$B$15 - (Q2512/Inputs!$B$16) - U2512, 0)</f>
        <v>340</v>
      </c>
    </row>
    <row r="2513" spans="1:22" x14ac:dyDescent="0.3">
      <c r="A2513" s="1">
        <v>46127.625</v>
      </c>
      <c r="B2513" s="2">
        <v>53.497636646912987</v>
      </c>
      <c r="C2513" s="2">
        <v>2.2872219036224442</v>
      </c>
      <c r="D2513" s="2">
        <f t="shared" si="468"/>
        <v>30.328338527627711</v>
      </c>
      <c r="E2513" s="2">
        <f t="shared" si="469"/>
        <v>63.464591406062048</v>
      </c>
      <c r="F2513" s="2">
        <f t="shared" si="477"/>
        <v>340</v>
      </c>
      <c r="G2513" s="2">
        <f t="shared" si="478"/>
        <v>0</v>
      </c>
      <c r="H2513" s="2">
        <f>MIN(Inputs!$B$2, (Inputs!$B$14 - F2513)/Inputs!$B$15)</f>
        <v>0</v>
      </c>
      <c r="I2513" s="2">
        <f>MAX(MIN(Inputs!$B$2, F2513*Inputs!$B$16, Inputs!$B$14*Inputs!$B$4 - G2513), 0)</f>
        <v>170</v>
      </c>
      <c r="J2513" s="2">
        <f>MAX(MIN(Inputs!$B$2, F2513*Inputs!$B$16, (Inputs!$B$14-F2513)/Inputs!$B$15)*Inputs!$B$9, 0)</f>
        <v>0</v>
      </c>
      <c r="K2513" s="2">
        <f>MAX(E2513*Inputs!$B$5 - B2513 - Inputs!$B$8, 0) * H2513</f>
        <v>0</v>
      </c>
      <c r="L2513" s="2">
        <f>IF(B2513 &gt;= D2513*Inputs!$B$10, MAX(B2513 - E2513/Inputs!$B$5 - Inputs!$B$8, 0) * I2513, 0)</f>
        <v>0</v>
      </c>
      <c r="M2513" s="2">
        <f t="shared" si="470"/>
        <v>0</v>
      </c>
      <c r="N2513" s="3" t="str">
        <f t="shared" si="471"/>
        <v>Idle</v>
      </c>
      <c r="O2513" s="3" t="str">
        <f t="shared" si="479"/>
        <v>Idle</v>
      </c>
      <c r="P2513" s="2">
        <f t="shared" si="472"/>
        <v>0</v>
      </c>
      <c r="Q2513" s="2">
        <f t="shared" si="473"/>
        <v>0</v>
      </c>
      <c r="R2513" s="2">
        <f t="shared" si="474"/>
        <v>0</v>
      </c>
      <c r="S2513" s="2">
        <f t="shared" si="475"/>
        <v>0</v>
      </c>
      <c r="T2513" s="2">
        <f t="shared" si="476"/>
        <v>0</v>
      </c>
      <c r="U2513" s="2">
        <f>IF(O2513="Reg", R2513 * Inputs!$B$7, 0)</f>
        <v>0</v>
      </c>
      <c r="V2513" s="2">
        <f>MAX(F2513 + P2513*Inputs!$B$15 - (Q2513/Inputs!$B$16) - U2513, 0)</f>
        <v>340</v>
      </c>
    </row>
    <row r="2514" spans="1:22" x14ac:dyDescent="0.3">
      <c r="A2514" s="1">
        <v>46127.666666666657</v>
      </c>
      <c r="B2514" s="2">
        <v>70.981449357244173</v>
      </c>
      <c r="C2514" s="2">
        <v>4.2420002676895976</v>
      </c>
      <c r="D2514" s="2">
        <f t="shared" si="468"/>
        <v>30.328338527627711</v>
      </c>
      <c r="E2514" s="2">
        <f t="shared" si="469"/>
        <v>63.609820634426342</v>
      </c>
      <c r="F2514" s="2">
        <f t="shared" si="477"/>
        <v>340</v>
      </c>
      <c r="G2514" s="2">
        <f t="shared" si="478"/>
        <v>0</v>
      </c>
      <c r="H2514" s="2">
        <f>MIN(Inputs!$B$2, (Inputs!$B$14 - F2514)/Inputs!$B$15)</f>
        <v>0</v>
      </c>
      <c r="I2514" s="2">
        <f>MAX(MIN(Inputs!$B$2, F2514*Inputs!$B$16, Inputs!$B$14*Inputs!$B$4 - G2514), 0)</f>
        <v>170</v>
      </c>
      <c r="J2514" s="2">
        <f>MAX(MIN(Inputs!$B$2, F2514*Inputs!$B$16, (Inputs!$B$14-F2514)/Inputs!$B$15)*Inputs!$B$9, 0)</f>
        <v>0</v>
      </c>
      <c r="K2514" s="2">
        <f>MAX(E2514*Inputs!$B$5 - B2514 - Inputs!$B$8, 0) * H2514</f>
        <v>0</v>
      </c>
      <c r="L2514" s="2">
        <f>IF(B2514 &gt;= D2514*Inputs!$B$10, MAX(B2514 - E2514/Inputs!$B$5 - Inputs!$B$8, 0) * I2514, 0)</f>
        <v>0</v>
      </c>
      <c r="M2514" s="2">
        <f t="shared" si="470"/>
        <v>0</v>
      </c>
      <c r="N2514" s="3" t="str">
        <f t="shared" si="471"/>
        <v>Idle</v>
      </c>
      <c r="O2514" s="3" t="str">
        <f t="shared" si="479"/>
        <v>Idle</v>
      </c>
      <c r="P2514" s="2">
        <f t="shared" si="472"/>
        <v>0</v>
      </c>
      <c r="Q2514" s="2">
        <f t="shared" si="473"/>
        <v>0</v>
      </c>
      <c r="R2514" s="2">
        <f t="shared" si="474"/>
        <v>0</v>
      </c>
      <c r="S2514" s="2">
        <f t="shared" si="475"/>
        <v>0</v>
      </c>
      <c r="T2514" s="2">
        <f t="shared" si="476"/>
        <v>0</v>
      </c>
      <c r="U2514" s="2">
        <f>IF(O2514="Reg", R2514 * Inputs!$B$7, 0)</f>
        <v>0</v>
      </c>
      <c r="V2514" s="2">
        <f>MAX(F2514 + P2514*Inputs!$B$15 - (Q2514/Inputs!$B$16) - U2514, 0)</f>
        <v>340</v>
      </c>
    </row>
    <row r="2515" spans="1:22" x14ac:dyDescent="0.3">
      <c r="A2515" s="1">
        <v>46127.708333333343</v>
      </c>
      <c r="B2515" s="2">
        <v>72.045810823402604</v>
      </c>
      <c r="C2515" s="2">
        <v>6.7648798254790972</v>
      </c>
      <c r="D2515" s="2">
        <f t="shared" si="468"/>
        <v>30.328338527627711</v>
      </c>
      <c r="E2515" s="2">
        <f t="shared" si="469"/>
        <v>59.636253488086702</v>
      </c>
      <c r="F2515" s="2">
        <f t="shared" si="477"/>
        <v>340</v>
      </c>
      <c r="G2515" s="2">
        <f t="shared" si="478"/>
        <v>0</v>
      </c>
      <c r="H2515" s="2">
        <f>MIN(Inputs!$B$2, (Inputs!$B$14 - F2515)/Inputs!$B$15)</f>
        <v>0</v>
      </c>
      <c r="I2515" s="2">
        <f>MAX(MIN(Inputs!$B$2, F2515*Inputs!$B$16, Inputs!$B$14*Inputs!$B$4 - G2515), 0)</f>
        <v>170</v>
      </c>
      <c r="J2515" s="2">
        <f>MAX(MIN(Inputs!$B$2, F2515*Inputs!$B$16, (Inputs!$B$14-F2515)/Inputs!$B$15)*Inputs!$B$9, 0)</f>
        <v>0</v>
      </c>
      <c r="K2515" s="2">
        <f>MAX(E2515*Inputs!$B$5 - B2515 - Inputs!$B$8, 0) * H2515</f>
        <v>0</v>
      </c>
      <c r="L2515" s="2">
        <f>IF(B2515 &gt;= D2515*Inputs!$B$10, MAX(B2515 - E2515/Inputs!$B$5 - Inputs!$B$8, 0) * I2515, 0)</f>
        <v>0</v>
      </c>
      <c r="M2515" s="2">
        <f t="shared" si="470"/>
        <v>0</v>
      </c>
      <c r="N2515" s="3" t="str">
        <f t="shared" si="471"/>
        <v>Idle</v>
      </c>
      <c r="O2515" s="3" t="str">
        <f t="shared" si="479"/>
        <v>Idle</v>
      </c>
      <c r="P2515" s="2">
        <f t="shared" si="472"/>
        <v>0</v>
      </c>
      <c r="Q2515" s="2">
        <f t="shared" si="473"/>
        <v>0</v>
      </c>
      <c r="R2515" s="2">
        <f t="shared" si="474"/>
        <v>0</v>
      </c>
      <c r="S2515" s="2">
        <f t="shared" si="475"/>
        <v>0</v>
      </c>
      <c r="T2515" s="2">
        <f t="shared" si="476"/>
        <v>0</v>
      </c>
      <c r="U2515" s="2">
        <f>IF(O2515="Reg", R2515 * Inputs!$B$7, 0)</f>
        <v>0</v>
      </c>
      <c r="V2515" s="2">
        <f>MAX(F2515 + P2515*Inputs!$B$15 - (Q2515/Inputs!$B$16) - U2515, 0)</f>
        <v>340</v>
      </c>
    </row>
    <row r="2516" spans="1:22" x14ac:dyDescent="0.3">
      <c r="A2516" s="1">
        <v>46127.75</v>
      </c>
      <c r="B2516" s="2">
        <v>64.826110071114016</v>
      </c>
      <c r="C2516" s="2">
        <v>6.7885352872325457</v>
      </c>
      <c r="D2516" s="2">
        <f t="shared" si="468"/>
        <v>30.328338527627711</v>
      </c>
      <c r="E2516" s="2">
        <f t="shared" si="469"/>
        <v>53.78349938859845</v>
      </c>
      <c r="F2516" s="2">
        <f t="shared" si="477"/>
        <v>340</v>
      </c>
      <c r="G2516" s="2">
        <f t="shared" si="478"/>
        <v>0</v>
      </c>
      <c r="H2516" s="2">
        <f>MIN(Inputs!$B$2, (Inputs!$B$14 - F2516)/Inputs!$B$15)</f>
        <v>0</v>
      </c>
      <c r="I2516" s="2">
        <f>MAX(MIN(Inputs!$B$2, F2516*Inputs!$B$16, Inputs!$B$14*Inputs!$B$4 - G2516), 0)</f>
        <v>170</v>
      </c>
      <c r="J2516" s="2">
        <f>MAX(MIN(Inputs!$B$2, F2516*Inputs!$B$16, (Inputs!$B$14-F2516)/Inputs!$B$15)*Inputs!$B$9, 0)</f>
        <v>0</v>
      </c>
      <c r="K2516" s="2">
        <f>MAX(E2516*Inputs!$B$5 - B2516 - Inputs!$B$8, 0) * H2516</f>
        <v>0</v>
      </c>
      <c r="L2516" s="2">
        <f>IF(B2516 &gt;= D2516*Inputs!$B$10, MAX(B2516 - E2516/Inputs!$B$5 - Inputs!$B$8, 0) * I2516, 0)</f>
        <v>0</v>
      </c>
      <c r="M2516" s="2">
        <f t="shared" si="470"/>
        <v>0</v>
      </c>
      <c r="N2516" s="3" t="str">
        <f t="shared" si="471"/>
        <v>Idle</v>
      </c>
      <c r="O2516" s="3" t="str">
        <f t="shared" si="479"/>
        <v>Idle</v>
      </c>
      <c r="P2516" s="2">
        <f t="shared" si="472"/>
        <v>0</v>
      </c>
      <c r="Q2516" s="2">
        <f t="shared" si="473"/>
        <v>0</v>
      </c>
      <c r="R2516" s="2">
        <f t="shared" si="474"/>
        <v>0</v>
      </c>
      <c r="S2516" s="2">
        <f t="shared" si="475"/>
        <v>0</v>
      </c>
      <c r="T2516" s="2">
        <f t="shared" si="476"/>
        <v>0</v>
      </c>
      <c r="U2516" s="2">
        <f>IF(O2516="Reg", R2516 * Inputs!$B$7, 0)</f>
        <v>0</v>
      </c>
      <c r="V2516" s="2">
        <f>MAX(F2516 + P2516*Inputs!$B$15 - (Q2516/Inputs!$B$16) - U2516, 0)</f>
        <v>340</v>
      </c>
    </row>
    <row r="2517" spans="1:22" x14ac:dyDescent="0.3">
      <c r="A2517" s="1">
        <v>46127.791666666657</v>
      </c>
      <c r="B2517" s="2">
        <v>59.313837598875423</v>
      </c>
      <c r="C2517" s="2">
        <v>3.7652162228177031</v>
      </c>
      <c r="D2517" s="2">
        <f t="shared" si="468"/>
        <v>30.328338527627711</v>
      </c>
      <c r="E2517" s="2">
        <f t="shared" si="469"/>
        <v>47.31615911482973</v>
      </c>
      <c r="F2517" s="2">
        <f t="shared" si="477"/>
        <v>340</v>
      </c>
      <c r="G2517" s="2">
        <f t="shared" si="478"/>
        <v>0</v>
      </c>
      <c r="H2517" s="2">
        <f>MIN(Inputs!$B$2, (Inputs!$B$14 - F2517)/Inputs!$B$15)</f>
        <v>0</v>
      </c>
      <c r="I2517" s="2">
        <f>MAX(MIN(Inputs!$B$2, F2517*Inputs!$B$16, Inputs!$B$14*Inputs!$B$4 - G2517), 0)</f>
        <v>170</v>
      </c>
      <c r="J2517" s="2">
        <f>MAX(MIN(Inputs!$B$2, F2517*Inputs!$B$16, (Inputs!$B$14-F2517)/Inputs!$B$15)*Inputs!$B$9, 0)</f>
        <v>0</v>
      </c>
      <c r="K2517" s="2">
        <f>MAX(E2517*Inputs!$B$5 - B2517 - Inputs!$B$8, 0) * H2517</f>
        <v>0</v>
      </c>
      <c r="L2517" s="2">
        <f>IF(B2517 &gt;= D2517*Inputs!$B$10, MAX(B2517 - E2517/Inputs!$B$5 - Inputs!$B$8, 0) * I2517, 0)</f>
        <v>0</v>
      </c>
      <c r="M2517" s="2">
        <f t="shared" si="470"/>
        <v>0</v>
      </c>
      <c r="N2517" s="3" t="str">
        <f t="shared" si="471"/>
        <v>Idle</v>
      </c>
      <c r="O2517" s="3" t="str">
        <f t="shared" si="479"/>
        <v>Idle</v>
      </c>
      <c r="P2517" s="2">
        <f t="shared" si="472"/>
        <v>0</v>
      </c>
      <c r="Q2517" s="2">
        <f t="shared" si="473"/>
        <v>0</v>
      </c>
      <c r="R2517" s="2">
        <f t="shared" si="474"/>
        <v>0</v>
      </c>
      <c r="S2517" s="2">
        <f t="shared" si="475"/>
        <v>0</v>
      </c>
      <c r="T2517" s="2">
        <f t="shared" si="476"/>
        <v>0</v>
      </c>
      <c r="U2517" s="2">
        <f>IF(O2517="Reg", R2517 * Inputs!$B$7, 0)</f>
        <v>0</v>
      </c>
      <c r="V2517" s="2">
        <f>MAX(F2517 + P2517*Inputs!$B$15 - (Q2517/Inputs!$B$16) - U2517, 0)</f>
        <v>340</v>
      </c>
    </row>
    <row r="2518" spans="1:22" x14ac:dyDescent="0.3">
      <c r="A2518" s="1">
        <v>46127.833333333343</v>
      </c>
      <c r="B2518" s="2">
        <v>60.122703938823108</v>
      </c>
      <c r="C2518" s="2">
        <v>7.5685670957120994</v>
      </c>
      <c r="D2518" s="2">
        <f t="shared" si="468"/>
        <v>30.328338527627711</v>
      </c>
      <c r="E2518" s="2">
        <f t="shared" si="469"/>
        <v>38.912933829641119</v>
      </c>
      <c r="F2518" s="2">
        <f t="shared" si="477"/>
        <v>340</v>
      </c>
      <c r="G2518" s="2">
        <f t="shared" si="478"/>
        <v>0</v>
      </c>
      <c r="H2518" s="2">
        <f>MIN(Inputs!$B$2, (Inputs!$B$14 - F2518)/Inputs!$B$15)</f>
        <v>0</v>
      </c>
      <c r="I2518" s="2">
        <f>MAX(MIN(Inputs!$B$2, F2518*Inputs!$B$16, Inputs!$B$14*Inputs!$B$4 - G2518), 0)</f>
        <v>170</v>
      </c>
      <c r="J2518" s="2">
        <f>MAX(MIN(Inputs!$B$2, F2518*Inputs!$B$16, (Inputs!$B$14-F2518)/Inputs!$B$15)*Inputs!$B$9, 0)</f>
        <v>0</v>
      </c>
      <c r="K2518" s="2">
        <f>MAX(E2518*Inputs!$B$5 - B2518 - Inputs!$B$8, 0) * H2518</f>
        <v>0</v>
      </c>
      <c r="L2518" s="2">
        <f>IF(B2518 &gt;= D2518*Inputs!$B$10, MAX(B2518 - E2518/Inputs!$B$5 - Inputs!$B$8, 0) * I2518, 0)</f>
        <v>0</v>
      </c>
      <c r="M2518" s="2">
        <f t="shared" si="470"/>
        <v>0</v>
      </c>
      <c r="N2518" s="3" t="str">
        <f t="shared" si="471"/>
        <v>Idle</v>
      </c>
      <c r="O2518" s="3" t="str">
        <f t="shared" si="479"/>
        <v>Idle</v>
      </c>
      <c r="P2518" s="2">
        <f t="shared" si="472"/>
        <v>0</v>
      </c>
      <c r="Q2518" s="2">
        <f t="shared" si="473"/>
        <v>0</v>
      </c>
      <c r="R2518" s="2">
        <f t="shared" si="474"/>
        <v>0</v>
      </c>
      <c r="S2518" s="2">
        <f t="shared" si="475"/>
        <v>0</v>
      </c>
      <c r="T2518" s="2">
        <f t="shared" si="476"/>
        <v>0</v>
      </c>
      <c r="U2518" s="2">
        <f>IF(O2518="Reg", R2518 * Inputs!$B$7, 0)</f>
        <v>0</v>
      </c>
      <c r="V2518" s="2">
        <f>MAX(F2518 + P2518*Inputs!$B$15 - (Q2518/Inputs!$B$16) - U2518, 0)</f>
        <v>340</v>
      </c>
    </row>
    <row r="2519" spans="1:22" x14ac:dyDescent="0.3">
      <c r="A2519" s="1">
        <v>46127.875</v>
      </c>
      <c r="B2519" s="2">
        <v>54.369012017098733</v>
      </c>
      <c r="C2519" s="2">
        <v>3.6551903148867431</v>
      </c>
      <c r="D2519" s="2">
        <f t="shared" si="468"/>
        <v>30.328338527627711</v>
      </c>
      <c r="E2519" s="2">
        <f t="shared" si="469"/>
        <v>29.889786089205575</v>
      </c>
      <c r="F2519" s="2">
        <f t="shared" si="477"/>
        <v>340</v>
      </c>
      <c r="G2519" s="2">
        <f t="shared" si="478"/>
        <v>0</v>
      </c>
      <c r="H2519" s="2">
        <f>MIN(Inputs!$B$2, (Inputs!$B$14 - F2519)/Inputs!$B$15)</f>
        <v>0</v>
      </c>
      <c r="I2519" s="2">
        <f>MAX(MIN(Inputs!$B$2, F2519*Inputs!$B$16, Inputs!$B$14*Inputs!$B$4 - G2519), 0)</f>
        <v>170</v>
      </c>
      <c r="J2519" s="2">
        <f>MAX(MIN(Inputs!$B$2, F2519*Inputs!$B$16, (Inputs!$B$14-F2519)/Inputs!$B$15)*Inputs!$B$9, 0)</f>
        <v>0</v>
      </c>
      <c r="K2519" s="2">
        <f>MAX(E2519*Inputs!$B$5 - B2519 - Inputs!$B$8, 0) * H2519</f>
        <v>0</v>
      </c>
      <c r="L2519" s="2">
        <f>IF(B2519 &gt;= D2519*Inputs!$B$10, MAX(B2519 - E2519/Inputs!$B$5 - Inputs!$B$8, 0) * I2519, 0)</f>
        <v>68.568821128435147</v>
      </c>
      <c r="M2519" s="2">
        <f t="shared" si="470"/>
        <v>0</v>
      </c>
      <c r="N2519" s="3" t="str">
        <f t="shared" si="471"/>
        <v>Discharge</v>
      </c>
      <c r="O2519" s="3" t="str">
        <f t="shared" si="479"/>
        <v>Discharge</v>
      </c>
      <c r="P2519" s="2">
        <f t="shared" si="472"/>
        <v>0</v>
      </c>
      <c r="Q2519" s="2">
        <f t="shared" si="473"/>
        <v>170</v>
      </c>
      <c r="R2519" s="2">
        <f t="shared" si="474"/>
        <v>0</v>
      </c>
      <c r="S2519" s="2">
        <f t="shared" si="475"/>
        <v>9242.732042906784</v>
      </c>
      <c r="T2519" s="2">
        <f t="shared" si="476"/>
        <v>0</v>
      </c>
      <c r="U2519" s="2">
        <f>IF(O2519="Reg", R2519 * Inputs!$B$7, 0)</f>
        <v>0</v>
      </c>
      <c r="V2519" s="2">
        <f>MAX(F2519 + P2519*Inputs!$B$15 - (Q2519/Inputs!$B$16) - U2519, 0)</f>
        <v>170</v>
      </c>
    </row>
    <row r="2520" spans="1:22" x14ac:dyDescent="0.3">
      <c r="A2520" s="1">
        <v>46127.916666666657</v>
      </c>
      <c r="B2520" s="2">
        <v>47.140046479206298</v>
      </c>
      <c r="C2520" s="2">
        <v>14.95837427443853</v>
      </c>
      <c r="D2520" s="2">
        <f t="shared" si="468"/>
        <v>30.328338527627711</v>
      </c>
      <c r="E2520" s="2">
        <f t="shared" si="469"/>
        <v>21.582039842085916</v>
      </c>
      <c r="F2520" s="2">
        <f t="shared" si="477"/>
        <v>170</v>
      </c>
      <c r="G2520" s="2">
        <f t="shared" si="478"/>
        <v>170</v>
      </c>
      <c r="H2520" s="2">
        <f>MIN(Inputs!$B$2, (Inputs!$B$14 - F2520)/Inputs!$B$15)</f>
        <v>170</v>
      </c>
      <c r="I2520" s="2">
        <f>MAX(MIN(Inputs!$B$2, F2520*Inputs!$B$16, Inputs!$B$14*Inputs!$B$4 - G2520), 0)</f>
        <v>170</v>
      </c>
      <c r="J2520" s="2">
        <f>MAX(MIN(Inputs!$B$2, F2520*Inputs!$B$16, (Inputs!$B$14-F2520)/Inputs!$B$15)*Inputs!$B$9, 0)</f>
        <v>136</v>
      </c>
      <c r="K2520" s="2">
        <f>MAX(E2520*Inputs!$B$5 - B2520 - Inputs!$B$8, 0) * H2520</f>
        <v>0</v>
      </c>
      <c r="L2520" s="2">
        <f>IF(B2520 &gt;= D2520*Inputs!$B$10, MAX(B2520 - E2520/Inputs!$B$5 - Inputs!$B$8, 0) * I2520, 0)</f>
        <v>444.55020469847312</v>
      </c>
      <c r="M2520" s="2">
        <f t="shared" si="470"/>
        <v>2034.3389013236401</v>
      </c>
      <c r="N2520" s="3" t="str">
        <f t="shared" si="471"/>
        <v>Reg</v>
      </c>
      <c r="O2520" s="3" t="str">
        <f t="shared" si="479"/>
        <v>Discharge</v>
      </c>
      <c r="P2520" s="2">
        <f t="shared" si="472"/>
        <v>0</v>
      </c>
      <c r="Q2520" s="2">
        <f t="shared" si="473"/>
        <v>170</v>
      </c>
      <c r="R2520" s="2">
        <f t="shared" si="474"/>
        <v>0</v>
      </c>
      <c r="S2520" s="2">
        <f t="shared" si="475"/>
        <v>8013.8079014650702</v>
      </c>
      <c r="T2520" s="2">
        <f t="shared" si="476"/>
        <v>0</v>
      </c>
      <c r="U2520" s="2">
        <f>IF(O2520="Reg", R2520 * Inputs!$B$7, 0)</f>
        <v>0</v>
      </c>
      <c r="V2520" s="2">
        <f>MAX(F2520 + P2520*Inputs!$B$15 - (Q2520/Inputs!$B$16) - U2520, 0)</f>
        <v>0</v>
      </c>
    </row>
    <row r="2521" spans="1:22" x14ac:dyDescent="0.3">
      <c r="A2521" s="1">
        <v>46127.958333333343</v>
      </c>
      <c r="B2521" s="2">
        <v>36.92928622647316</v>
      </c>
      <c r="C2521" s="2">
        <v>2.5773235649340829</v>
      </c>
      <c r="D2521" s="2">
        <f t="shared" si="468"/>
        <v>30.328338527627711</v>
      </c>
      <c r="E2521" s="2">
        <f t="shared" si="469"/>
        <v>14.012685703696867</v>
      </c>
      <c r="F2521" s="2">
        <f t="shared" si="477"/>
        <v>0</v>
      </c>
      <c r="G2521" s="2">
        <f t="shared" si="478"/>
        <v>340</v>
      </c>
      <c r="H2521" s="2">
        <f>MIN(Inputs!$B$2, (Inputs!$B$14 - F2521)/Inputs!$B$15)</f>
        <v>170</v>
      </c>
      <c r="I2521" s="2">
        <f>MAX(MIN(Inputs!$B$2, F2521*Inputs!$B$16, Inputs!$B$14*Inputs!$B$4 - G2521), 0)</f>
        <v>0</v>
      </c>
      <c r="J2521" s="2">
        <f>MAX(MIN(Inputs!$B$2, F2521*Inputs!$B$16, (Inputs!$B$14-F2521)/Inputs!$B$15)*Inputs!$B$9, 0)</f>
        <v>0</v>
      </c>
      <c r="K2521" s="2">
        <f>MAX(E2521*Inputs!$B$5 - B2521 - Inputs!$B$8, 0) * H2521</f>
        <v>0</v>
      </c>
      <c r="L2521" s="2">
        <f>IF(B2521 &gt;= D2521*Inputs!$B$10, MAX(B2521 - E2521/Inputs!$B$5 - Inputs!$B$8, 0) * I2521, 0)</f>
        <v>0</v>
      </c>
      <c r="M2521" s="2">
        <f t="shared" si="470"/>
        <v>0</v>
      </c>
      <c r="N2521" s="3" t="str">
        <f t="shared" si="471"/>
        <v>Idle</v>
      </c>
      <c r="O2521" s="3" t="str">
        <f t="shared" si="479"/>
        <v>Idle</v>
      </c>
      <c r="P2521" s="2">
        <f t="shared" si="472"/>
        <v>0</v>
      </c>
      <c r="Q2521" s="2">
        <f t="shared" si="473"/>
        <v>0</v>
      </c>
      <c r="R2521" s="2">
        <f t="shared" si="474"/>
        <v>0</v>
      </c>
      <c r="S2521" s="2">
        <f t="shared" si="475"/>
        <v>0</v>
      </c>
      <c r="T2521" s="2">
        <f t="shared" si="476"/>
        <v>0</v>
      </c>
      <c r="U2521" s="2">
        <f>IF(O2521="Reg", R2521 * Inputs!$B$7, 0)</f>
        <v>0</v>
      </c>
      <c r="V2521" s="2">
        <f>MAX(F2521 + P2521*Inputs!$B$15 - (Q2521/Inputs!$B$16) - U2521, 0)</f>
        <v>0</v>
      </c>
    </row>
    <row r="2522" spans="1:22" x14ac:dyDescent="0.3">
      <c r="A2522" s="1">
        <v>46128</v>
      </c>
      <c r="B2522" s="2">
        <v>26.022068428501662</v>
      </c>
      <c r="C2522" s="2">
        <v>10.556098737047339</v>
      </c>
      <c r="D2522" s="2">
        <f t="shared" si="468"/>
        <v>42.971155362669727</v>
      </c>
      <c r="E2522" s="2">
        <f t="shared" si="469"/>
        <v>25.888691633313893</v>
      </c>
      <c r="F2522" s="2">
        <f t="shared" si="477"/>
        <v>0</v>
      </c>
      <c r="G2522" s="2">
        <f t="shared" si="478"/>
        <v>0</v>
      </c>
      <c r="H2522" s="2">
        <f>MIN(Inputs!$B$2, (Inputs!$B$14 - F2522)/Inputs!$B$15)</f>
        <v>170</v>
      </c>
      <c r="I2522" s="2">
        <f>MAX(MIN(Inputs!$B$2, F2522*Inputs!$B$16, Inputs!$B$14*Inputs!$B$4 - G2522), 0)</f>
        <v>0</v>
      </c>
      <c r="J2522" s="2">
        <f>MAX(MIN(Inputs!$B$2, F2522*Inputs!$B$16, (Inputs!$B$14-F2522)/Inputs!$B$15)*Inputs!$B$9, 0)</f>
        <v>0</v>
      </c>
      <c r="K2522" s="2">
        <f>MAX(E2522*Inputs!$B$5 - B2522 - Inputs!$B$8, 0) * H2522</f>
        <v>0</v>
      </c>
      <c r="L2522" s="2">
        <f>IF(B2522 &gt;= D2522*Inputs!$B$10, MAX(B2522 - E2522/Inputs!$B$5 - Inputs!$B$8, 0) * I2522, 0)</f>
        <v>0</v>
      </c>
      <c r="M2522" s="2">
        <f t="shared" si="470"/>
        <v>0</v>
      </c>
      <c r="N2522" s="3" t="str">
        <f t="shared" si="471"/>
        <v>Idle</v>
      </c>
      <c r="O2522" s="3" t="str">
        <f t="shared" si="479"/>
        <v>Idle</v>
      </c>
      <c r="P2522" s="2">
        <f t="shared" si="472"/>
        <v>0</v>
      </c>
      <c r="Q2522" s="2">
        <f t="shared" si="473"/>
        <v>0</v>
      </c>
      <c r="R2522" s="2">
        <f t="shared" si="474"/>
        <v>0</v>
      </c>
      <c r="S2522" s="2">
        <f t="shared" si="475"/>
        <v>0</v>
      </c>
      <c r="T2522" s="2">
        <f t="shared" si="476"/>
        <v>0</v>
      </c>
      <c r="U2522" s="2">
        <f>IF(O2522="Reg", R2522 * Inputs!$B$7, 0)</f>
        <v>0</v>
      </c>
      <c r="V2522" s="2">
        <f>MAX(F2522 + P2522*Inputs!$B$15 - (Q2522/Inputs!$B$16) - U2522, 0)</f>
        <v>0</v>
      </c>
    </row>
    <row r="2523" spans="1:22" x14ac:dyDescent="0.3">
      <c r="A2523" s="1">
        <v>46128.041666666657</v>
      </c>
      <c r="B2523" s="2">
        <v>8.8944858877437802</v>
      </c>
      <c r="C2523" s="2">
        <v>5.5331957470672304</v>
      </c>
      <c r="D2523" s="2">
        <f t="shared" si="468"/>
        <v>42.971155362669727</v>
      </c>
      <c r="E2523" s="2">
        <f t="shared" si="469"/>
        <v>21.551680228563615</v>
      </c>
      <c r="F2523" s="2">
        <f t="shared" si="477"/>
        <v>0</v>
      </c>
      <c r="G2523" s="2">
        <f t="shared" si="478"/>
        <v>0</v>
      </c>
      <c r="H2523" s="2">
        <f>MIN(Inputs!$B$2, (Inputs!$B$14 - F2523)/Inputs!$B$15)</f>
        <v>170</v>
      </c>
      <c r="I2523" s="2">
        <f>MAX(MIN(Inputs!$B$2, F2523*Inputs!$B$16, Inputs!$B$14*Inputs!$B$4 - G2523), 0)</f>
        <v>0</v>
      </c>
      <c r="J2523" s="2">
        <f>MAX(MIN(Inputs!$B$2, F2523*Inputs!$B$16, (Inputs!$B$14-F2523)/Inputs!$B$15)*Inputs!$B$9, 0)</f>
        <v>0</v>
      </c>
      <c r="K2523" s="2">
        <f>MAX(E2523*Inputs!$B$5 - B2523 - Inputs!$B$8, 0) * H2523</f>
        <v>0</v>
      </c>
      <c r="L2523" s="2">
        <f>IF(B2523 &gt;= D2523*Inputs!$B$10, MAX(B2523 - E2523/Inputs!$B$5 - Inputs!$B$8, 0) * I2523, 0)</f>
        <v>0</v>
      </c>
      <c r="M2523" s="2">
        <f t="shared" si="470"/>
        <v>0</v>
      </c>
      <c r="N2523" s="3" t="str">
        <f t="shared" si="471"/>
        <v>Idle</v>
      </c>
      <c r="O2523" s="3" t="str">
        <f t="shared" si="479"/>
        <v>Idle</v>
      </c>
      <c r="P2523" s="2">
        <f t="shared" si="472"/>
        <v>0</v>
      </c>
      <c r="Q2523" s="2">
        <f t="shared" si="473"/>
        <v>0</v>
      </c>
      <c r="R2523" s="2">
        <f t="shared" si="474"/>
        <v>0</v>
      </c>
      <c r="S2523" s="2">
        <f t="shared" si="475"/>
        <v>0</v>
      </c>
      <c r="T2523" s="2">
        <f t="shared" si="476"/>
        <v>0</v>
      </c>
      <c r="U2523" s="2">
        <f>IF(O2523="Reg", R2523 * Inputs!$B$7, 0)</f>
        <v>0</v>
      </c>
      <c r="V2523" s="2">
        <f>MAX(F2523 + P2523*Inputs!$B$15 - (Q2523/Inputs!$B$16) - U2523, 0)</f>
        <v>0</v>
      </c>
    </row>
    <row r="2524" spans="1:22" x14ac:dyDescent="0.3">
      <c r="A2524" s="1">
        <v>46128.083333333343</v>
      </c>
      <c r="B2524" s="2">
        <v>5.9838174962098298</v>
      </c>
      <c r="C2524" s="2">
        <v>3.5369052324793828</v>
      </c>
      <c r="D2524" s="2">
        <f t="shared" si="468"/>
        <v>42.971155362669727</v>
      </c>
      <c r="E2524" s="2">
        <f t="shared" si="469"/>
        <v>20.069265913939653</v>
      </c>
      <c r="F2524" s="2">
        <f t="shared" si="477"/>
        <v>0</v>
      </c>
      <c r="G2524" s="2">
        <f t="shared" si="478"/>
        <v>0</v>
      </c>
      <c r="H2524" s="2">
        <f>MIN(Inputs!$B$2, (Inputs!$B$14 - F2524)/Inputs!$B$15)</f>
        <v>170</v>
      </c>
      <c r="I2524" s="2">
        <f>MAX(MIN(Inputs!$B$2, F2524*Inputs!$B$16, Inputs!$B$14*Inputs!$B$4 - G2524), 0)</f>
        <v>0</v>
      </c>
      <c r="J2524" s="2">
        <f>MAX(MIN(Inputs!$B$2, F2524*Inputs!$B$16, (Inputs!$B$14-F2524)/Inputs!$B$15)*Inputs!$B$9, 0)</f>
        <v>0</v>
      </c>
      <c r="K2524" s="2">
        <f>MAX(E2524*Inputs!$B$5 - B2524 - Inputs!$B$8, 0) * H2524</f>
        <v>0</v>
      </c>
      <c r="L2524" s="2">
        <f>IF(B2524 &gt;= D2524*Inputs!$B$10, MAX(B2524 - E2524/Inputs!$B$5 - Inputs!$B$8, 0) * I2524, 0)</f>
        <v>0</v>
      </c>
      <c r="M2524" s="2">
        <f t="shared" si="470"/>
        <v>0</v>
      </c>
      <c r="N2524" s="3" t="str">
        <f t="shared" si="471"/>
        <v>Idle</v>
      </c>
      <c r="O2524" s="3" t="str">
        <f t="shared" si="479"/>
        <v>Idle</v>
      </c>
      <c r="P2524" s="2">
        <f t="shared" si="472"/>
        <v>0</v>
      </c>
      <c r="Q2524" s="2">
        <f t="shared" si="473"/>
        <v>0</v>
      </c>
      <c r="R2524" s="2">
        <f t="shared" si="474"/>
        <v>0</v>
      </c>
      <c r="S2524" s="2">
        <f t="shared" si="475"/>
        <v>0</v>
      </c>
      <c r="T2524" s="2">
        <f t="shared" si="476"/>
        <v>0</v>
      </c>
      <c r="U2524" s="2">
        <f>IF(O2524="Reg", R2524 * Inputs!$B$7, 0)</f>
        <v>0</v>
      </c>
      <c r="V2524" s="2">
        <f>MAX(F2524 + P2524*Inputs!$B$15 - (Q2524/Inputs!$B$16) - U2524, 0)</f>
        <v>0</v>
      </c>
    </row>
    <row r="2525" spans="1:22" x14ac:dyDescent="0.3">
      <c r="A2525" s="1">
        <v>46128.125</v>
      </c>
      <c r="B2525" s="2">
        <v>4.5225345343807426</v>
      </c>
      <c r="C2525" s="2">
        <v>2.0208482256764069</v>
      </c>
      <c r="D2525" s="2">
        <f t="shared" si="468"/>
        <v>42.971155362669727</v>
      </c>
      <c r="E2525" s="2">
        <f t="shared" si="469"/>
        <v>19.071962997904681</v>
      </c>
      <c r="F2525" s="2">
        <f t="shared" si="477"/>
        <v>0</v>
      </c>
      <c r="G2525" s="2">
        <f t="shared" si="478"/>
        <v>0</v>
      </c>
      <c r="H2525" s="2">
        <f>MIN(Inputs!$B$2, (Inputs!$B$14 - F2525)/Inputs!$B$15)</f>
        <v>170</v>
      </c>
      <c r="I2525" s="2">
        <f>MAX(MIN(Inputs!$B$2, F2525*Inputs!$B$16, Inputs!$B$14*Inputs!$B$4 - G2525), 0)</f>
        <v>0</v>
      </c>
      <c r="J2525" s="2">
        <f>MAX(MIN(Inputs!$B$2, F2525*Inputs!$B$16, (Inputs!$B$14-F2525)/Inputs!$B$15)*Inputs!$B$9, 0)</f>
        <v>0</v>
      </c>
      <c r="K2525" s="2">
        <f>MAX(E2525*Inputs!$B$5 - B2525 - Inputs!$B$8, 0) * H2525</f>
        <v>0</v>
      </c>
      <c r="L2525" s="2">
        <f>IF(B2525 &gt;= D2525*Inputs!$B$10, MAX(B2525 - E2525/Inputs!$B$5 - Inputs!$B$8, 0) * I2525, 0)</f>
        <v>0</v>
      </c>
      <c r="M2525" s="2">
        <f t="shared" si="470"/>
        <v>0</v>
      </c>
      <c r="N2525" s="3" t="str">
        <f t="shared" si="471"/>
        <v>Idle</v>
      </c>
      <c r="O2525" s="3" t="str">
        <f t="shared" si="479"/>
        <v>Idle</v>
      </c>
      <c r="P2525" s="2">
        <f t="shared" si="472"/>
        <v>0</v>
      </c>
      <c r="Q2525" s="2">
        <f t="shared" si="473"/>
        <v>0</v>
      </c>
      <c r="R2525" s="2">
        <f t="shared" si="474"/>
        <v>0</v>
      </c>
      <c r="S2525" s="2">
        <f t="shared" si="475"/>
        <v>0</v>
      </c>
      <c r="T2525" s="2">
        <f t="shared" si="476"/>
        <v>0</v>
      </c>
      <c r="U2525" s="2">
        <f>IF(O2525="Reg", R2525 * Inputs!$B$7, 0)</f>
        <v>0</v>
      </c>
      <c r="V2525" s="2">
        <f>MAX(F2525 + P2525*Inputs!$B$15 - (Q2525/Inputs!$B$16) - U2525, 0)</f>
        <v>0</v>
      </c>
    </row>
    <row r="2526" spans="1:22" x14ac:dyDescent="0.3">
      <c r="A2526" s="1">
        <v>46128.166666666657</v>
      </c>
      <c r="B2526" s="2">
        <v>1.723921648872041</v>
      </c>
      <c r="C2526" s="2">
        <v>13.12239025262226</v>
      </c>
      <c r="D2526" s="2">
        <f t="shared" si="468"/>
        <v>42.971155362669727</v>
      </c>
      <c r="E2526" s="2">
        <f t="shared" si="469"/>
        <v>18.44174251382114</v>
      </c>
      <c r="F2526" s="2">
        <f t="shared" si="477"/>
        <v>0</v>
      </c>
      <c r="G2526" s="2">
        <f t="shared" si="478"/>
        <v>0</v>
      </c>
      <c r="H2526" s="2">
        <f>MIN(Inputs!$B$2, (Inputs!$B$14 - F2526)/Inputs!$B$15)</f>
        <v>170</v>
      </c>
      <c r="I2526" s="2">
        <f>MAX(MIN(Inputs!$B$2, F2526*Inputs!$B$16, Inputs!$B$14*Inputs!$B$4 - G2526), 0)</f>
        <v>0</v>
      </c>
      <c r="J2526" s="2">
        <f>MAX(MIN(Inputs!$B$2, F2526*Inputs!$B$16, (Inputs!$B$14-F2526)/Inputs!$B$15)*Inputs!$B$9, 0)</f>
        <v>0</v>
      </c>
      <c r="K2526" s="2">
        <f>MAX(E2526*Inputs!$B$5 - B2526 - Inputs!$B$8, 0) * H2526</f>
        <v>0</v>
      </c>
      <c r="L2526" s="2">
        <f>IF(B2526 &gt;= D2526*Inputs!$B$10, MAX(B2526 - E2526/Inputs!$B$5 - Inputs!$B$8, 0) * I2526, 0)</f>
        <v>0</v>
      </c>
      <c r="M2526" s="2">
        <f t="shared" si="470"/>
        <v>0</v>
      </c>
      <c r="N2526" s="3" t="str">
        <f t="shared" si="471"/>
        <v>Idle</v>
      </c>
      <c r="O2526" s="3" t="str">
        <f t="shared" si="479"/>
        <v>Idle</v>
      </c>
      <c r="P2526" s="2">
        <f t="shared" si="472"/>
        <v>0</v>
      </c>
      <c r="Q2526" s="2">
        <f t="shared" si="473"/>
        <v>0</v>
      </c>
      <c r="R2526" s="2">
        <f t="shared" si="474"/>
        <v>0</v>
      </c>
      <c r="S2526" s="2">
        <f t="shared" si="475"/>
        <v>0</v>
      </c>
      <c r="T2526" s="2">
        <f t="shared" si="476"/>
        <v>0</v>
      </c>
      <c r="U2526" s="2">
        <f>IF(O2526="Reg", R2526 * Inputs!$B$7, 0)</f>
        <v>0</v>
      </c>
      <c r="V2526" s="2">
        <f>MAX(F2526 + P2526*Inputs!$B$15 - (Q2526/Inputs!$B$16) - U2526, 0)</f>
        <v>0</v>
      </c>
    </row>
    <row r="2527" spans="1:22" x14ac:dyDescent="0.3">
      <c r="A2527" s="1">
        <v>46128.208333333343</v>
      </c>
      <c r="B2527" s="2">
        <v>108.1853218041753</v>
      </c>
      <c r="C2527" s="2">
        <v>29.830195890757629</v>
      </c>
      <c r="D2527" s="2">
        <f t="shared" si="468"/>
        <v>42.971155362669727</v>
      </c>
      <c r="E2527" s="2">
        <f t="shared" si="469"/>
        <v>18.865937705955869</v>
      </c>
      <c r="F2527" s="2">
        <f t="shared" si="477"/>
        <v>0</v>
      </c>
      <c r="G2527" s="2">
        <f t="shared" si="478"/>
        <v>0</v>
      </c>
      <c r="H2527" s="2">
        <f>MIN(Inputs!$B$2, (Inputs!$B$14 - F2527)/Inputs!$B$15)</f>
        <v>170</v>
      </c>
      <c r="I2527" s="2">
        <f>MAX(MIN(Inputs!$B$2, F2527*Inputs!$B$16, Inputs!$B$14*Inputs!$B$4 - G2527), 0)</f>
        <v>0</v>
      </c>
      <c r="J2527" s="2">
        <f>MAX(MIN(Inputs!$B$2, F2527*Inputs!$B$16, (Inputs!$B$14-F2527)/Inputs!$B$15)*Inputs!$B$9, 0)</f>
        <v>0</v>
      </c>
      <c r="K2527" s="2">
        <f>MAX(E2527*Inputs!$B$5 - B2527 - Inputs!$B$8, 0) * H2527</f>
        <v>0</v>
      </c>
      <c r="L2527" s="2">
        <f>IF(B2527 &gt;= D2527*Inputs!$B$10, MAX(B2527 - E2527/Inputs!$B$5 - Inputs!$B$8, 0) * I2527, 0)</f>
        <v>0</v>
      </c>
      <c r="M2527" s="2">
        <f t="shared" si="470"/>
        <v>0</v>
      </c>
      <c r="N2527" s="3" t="str">
        <f t="shared" si="471"/>
        <v>Idle</v>
      </c>
      <c r="O2527" s="3" t="str">
        <f t="shared" si="479"/>
        <v>Idle</v>
      </c>
      <c r="P2527" s="2">
        <f t="shared" si="472"/>
        <v>0</v>
      </c>
      <c r="Q2527" s="2">
        <f t="shared" si="473"/>
        <v>0</v>
      </c>
      <c r="R2527" s="2">
        <f t="shared" si="474"/>
        <v>0</v>
      </c>
      <c r="S2527" s="2">
        <f t="shared" si="475"/>
        <v>0</v>
      </c>
      <c r="T2527" s="2">
        <f t="shared" si="476"/>
        <v>0</v>
      </c>
      <c r="U2527" s="2">
        <f>IF(O2527="Reg", R2527 * Inputs!$B$7, 0)</f>
        <v>0</v>
      </c>
      <c r="V2527" s="2">
        <f>MAX(F2527 + P2527*Inputs!$B$15 - (Q2527/Inputs!$B$16) - U2527, 0)</f>
        <v>0</v>
      </c>
    </row>
    <row r="2528" spans="1:22" x14ac:dyDescent="0.3">
      <c r="A2528" s="1">
        <v>46128.25</v>
      </c>
      <c r="B2528" s="2">
        <v>0</v>
      </c>
      <c r="C2528" s="2">
        <v>18.09449964688061</v>
      </c>
      <c r="D2528" s="2">
        <f t="shared" si="468"/>
        <v>42.971155362669727</v>
      </c>
      <c r="E2528" s="2">
        <f t="shared" si="469"/>
        <v>2.1888684727151184</v>
      </c>
      <c r="F2528" s="2">
        <f t="shared" si="477"/>
        <v>0</v>
      </c>
      <c r="G2528" s="2">
        <f t="shared" si="478"/>
        <v>0</v>
      </c>
      <c r="H2528" s="2">
        <f>MIN(Inputs!$B$2, (Inputs!$B$14 - F2528)/Inputs!$B$15)</f>
        <v>170</v>
      </c>
      <c r="I2528" s="2">
        <f>MAX(MIN(Inputs!$B$2, F2528*Inputs!$B$16, Inputs!$B$14*Inputs!$B$4 - G2528), 0)</f>
        <v>0</v>
      </c>
      <c r="J2528" s="2">
        <f>MAX(MIN(Inputs!$B$2, F2528*Inputs!$B$16, (Inputs!$B$14-F2528)/Inputs!$B$15)*Inputs!$B$9, 0)</f>
        <v>0</v>
      </c>
      <c r="K2528" s="2">
        <f>MAX(E2528*Inputs!$B$5 - B2528 - Inputs!$B$8, 0) * H2528</f>
        <v>0</v>
      </c>
      <c r="L2528" s="2">
        <f>IF(B2528 &gt;= D2528*Inputs!$B$10, MAX(B2528 - E2528/Inputs!$B$5 - Inputs!$B$8, 0) * I2528, 0)</f>
        <v>0</v>
      </c>
      <c r="M2528" s="2">
        <f t="shared" si="470"/>
        <v>0</v>
      </c>
      <c r="N2528" s="3" t="str">
        <f t="shared" si="471"/>
        <v>Idle</v>
      </c>
      <c r="O2528" s="3" t="str">
        <f t="shared" si="479"/>
        <v>Idle</v>
      </c>
      <c r="P2528" s="2">
        <f t="shared" si="472"/>
        <v>0</v>
      </c>
      <c r="Q2528" s="2">
        <f t="shared" si="473"/>
        <v>0</v>
      </c>
      <c r="R2528" s="2">
        <f t="shared" si="474"/>
        <v>0</v>
      </c>
      <c r="S2528" s="2">
        <f t="shared" si="475"/>
        <v>0</v>
      </c>
      <c r="T2528" s="2">
        <f t="shared" si="476"/>
        <v>0</v>
      </c>
      <c r="U2528" s="2">
        <f>IF(O2528="Reg", R2528 * Inputs!$B$7, 0)</f>
        <v>0</v>
      </c>
      <c r="V2528" s="2">
        <f>MAX(F2528 + P2528*Inputs!$B$15 - (Q2528/Inputs!$B$16) - U2528, 0)</f>
        <v>0</v>
      </c>
    </row>
    <row r="2529" spans="1:22" x14ac:dyDescent="0.3">
      <c r="A2529" s="1">
        <v>46128.291666666657</v>
      </c>
      <c r="B2529" s="2">
        <v>0</v>
      </c>
      <c r="C2529" s="2">
        <v>9.2890759056547338</v>
      </c>
      <c r="D2529" s="2">
        <f t="shared" si="468"/>
        <v>42.971155362669727</v>
      </c>
      <c r="E2529" s="2">
        <f t="shared" si="469"/>
        <v>7.2450207631696415</v>
      </c>
      <c r="F2529" s="2">
        <f t="shared" si="477"/>
        <v>0</v>
      </c>
      <c r="G2529" s="2">
        <f t="shared" si="478"/>
        <v>0</v>
      </c>
      <c r="H2529" s="2">
        <f>MIN(Inputs!$B$2, (Inputs!$B$14 - F2529)/Inputs!$B$15)</f>
        <v>170</v>
      </c>
      <c r="I2529" s="2">
        <f>MAX(MIN(Inputs!$B$2, F2529*Inputs!$B$16, Inputs!$B$14*Inputs!$B$4 - G2529), 0)</f>
        <v>0</v>
      </c>
      <c r="J2529" s="2">
        <f>MAX(MIN(Inputs!$B$2, F2529*Inputs!$B$16, (Inputs!$B$14-F2529)/Inputs!$B$15)*Inputs!$B$9, 0)</f>
        <v>0</v>
      </c>
      <c r="K2529" s="2">
        <f>MAX(E2529*Inputs!$B$5 - B2529 - Inputs!$B$8, 0) * H2529</f>
        <v>0</v>
      </c>
      <c r="L2529" s="2">
        <f>IF(B2529 &gt;= D2529*Inputs!$B$10, MAX(B2529 - E2529/Inputs!$B$5 - Inputs!$B$8, 0) * I2529, 0)</f>
        <v>0</v>
      </c>
      <c r="M2529" s="2">
        <f t="shared" si="470"/>
        <v>0</v>
      </c>
      <c r="N2529" s="3" t="str">
        <f t="shared" si="471"/>
        <v>Idle</v>
      </c>
      <c r="O2529" s="3" t="str">
        <f t="shared" si="479"/>
        <v>Idle</v>
      </c>
      <c r="P2529" s="2">
        <f t="shared" si="472"/>
        <v>0</v>
      </c>
      <c r="Q2529" s="2">
        <f t="shared" si="473"/>
        <v>0</v>
      </c>
      <c r="R2529" s="2">
        <f t="shared" si="474"/>
        <v>0</v>
      </c>
      <c r="S2529" s="2">
        <f t="shared" si="475"/>
        <v>0</v>
      </c>
      <c r="T2529" s="2">
        <f t="shared" si="476"/>
        <v>0</v>
      </c>
      <c r="U2529" s="2">
        <f>IF(O2529="Reg", R2529 * Inputs!$B$7, 0)</f>
        <v>0</v>
      </c>
      <c r="V2529" s="2">
        <f>MAX(F2529 + P2529*Inputs!$B$15 - (Q2529/Inputs!$B$16) - U2529, 0)</f>
        <v>0</v>
      </c>
    </row>
    <row r="2530" spans="1:22" x14ac:dyDescent="0.3">
      <c r="A2530" s="1">
        <v>46128.333333333343</v>
      </c>
      <c r="B2530" s="2">
        <v>0</v>
      </c>
      <c r="C2530" s="2">
        <v>2.8069571501724639</v>
      </c>
      <c r="D2530" s="2">
        <f t="shared" si="468"/>
        <v>42.971155362669727</v>
      </c>
      <c r="E2530" s="2">
        <f t="shared" si="469"/>
        <v>14.667396238692703</v>
      </c>
      <c r="F2530" s="2">
        <f t="shared" si="477"/>
        <v>0</v>
      </c>
      <c r="G2530" s="2">
        <f t="shared" si="478"/>
        <v>0</v>
      </c>
      <c r="H2530" s="2">
        <f>MIN(Inputs!$B$2, (Inputs!$B$14 - F2530)/Inputs!$B$15)</f>
        <v>170</v>
      </c>
      <c r="I2530" s="2">
        <f>MAX(MIN(Inputs!$B$2, F2530*Inputs!$B$16, Inputs!$B$14*Inputs!$B$4 - G2530), 0)</f>
        <v>0</v>
      </c>
      <c r="J2530" s="2">
        <f>MAX(MIN(Inputs!$B$2, F2530*Inputs!$B$16, (Inputs!$B$14-F2530)/Inputs!$B$15)*Inputs!$B$9, 0)</f>
        <v>0</v>
      </c>
      <c r="K2530" s="2">
        <f>MAX(E2530*Inputs!$B$5 - B2530 - Inputs!$B$8, 0) * H2530</f>
        <v>0</v>
      </c>
      <c r="L2530" s="2">
        <f>IF(B2530 &gt;= D2530*Inputs!$B$10, MAX(B2530 - E2530/Inputs!$B$5 - Inputs!$B$8, 0) * I2530, 0)</f>
        <v>0</v>
      </c>
      <c r="M2530" s="2">
        <f t="shared" si="470"/>
        <v>0</v>
      </c>
      <c r="N2530" s="3" t="str">
        <f t="shared" si="471"/>
        <v>Idle</v>
      </c>
      <c r="O2530" s="3" t="str">
        <f t="shared" si="479"/>
        <v>Idle</v>
      </c>
      <c r="P2530" s="2">
        <f t="shared" si="472"/>
        <v>0</v>
      </c>
      <c r="Q2530" s="2">
        <f t="shared" si="473"/>
        <v>0</v>
      </c>
      <c r="R2530" s="2">
        <f t="shared" si="474"/>
        <v>0</v>
      </c>
      <c r="S2530" s="2">
        <f t="shared" si="475"/>
        <v>0</v>
      </c>
      <c r="T2530" s="2">
        <f t="shared" si="476"/>
        <v>0</v>
      </c>
      <c r="U2530" s="2">
        <f>IF(O2530="Reg", R2530 * Inputs!$B$7, 0)</f>
        <v>0</v>
      </c>
      <c r="V2530" s="2">
        <f>MAX(F2530 + P2530*Inputs!$B$15 - (Q2530/Inputs!$B$16) - U2530, 0)</f>
        <v>0</v>
      </c>
    </row>
    <row r="2531" spans="1:22" x14ac:dyDescent="0.3">
      <c r="A2531" s="1">
        <v>46128.375</v>
      </c>
      <c r="B2531" s="2">
        <v>0.7412116298794984</v>
      </c>
      <c r="C2531" s="2">
        <v>1.3007306688235429</v>
      </c>
      <c r="D2531" s="2">
        <f t="shared" si="468"/>
        <v>42.971155362669727</v>
      </c>
      <c r="E2531" s="2">
        <f t="shared" si="469"/>
        <v>22.11759184857225</v>
      </c>
      <c r="F2531" s="2">
        <f t="shared" si="477"/>
        <v>0</v>
      </c>
      <c r="G2531" s="2">
        <f t="shared" si="478"/>
        <v>0</v>
      </c>
      <c r="H2531" s="2">
        <f>MIN(Inputs!$B$2, (Inputs!$B$14 - F2531)/Inputs!$B$15)</f>
        <v>170</v>
      </c>
      <c r="I2531" s="2">
        <f>MAX(MIN(Inputs!$B$2, F2531*Inputs!$B$16, Inputs!$B$14*Inputs!$B$4 - G2531), 0)</f>
        <v>0</v>
      </c>
      <c r="J2531" s="2">
        <f>MAX(MIN(Inputs!$B$2, F2531*Inputs!$B$16, (Inputs!$B$14-F2531)/Inputs!$B$15)*Inputs!$B$9, 0)</f>
        <v>0</v>
      </c>
      <c r="K2531" s="2">
        <f>MAX(E2531*Inputs!$B$5 - B2531 - Inputs!$B$8, 0) * H2531</f>
        <v>0</v>
      </c>
      <c r="L2531" s="2">
        <f>IF(B2531 &gt;= D2531*Inputs!$B$10, MAX(B2531 - E2531/Inputs!$B$5 - Inputs!$B$8, 0) * I2531, 0)</f>
        <v>0</v>
      </c>
      <c r="M2531" s="2">
        <f t="shared" si="470"/>
        <v>0</v>
      </c>
      <c r="N2531" s="3" t="str">
        <f t="shared" si="471"/>
        <v>Idle</v>
      </c>
      <c r="O2531" s="3" t="str">
        <f t="shared" si="479"/>
        <v>Idle</v>
      </c>
      <c r="P2531" s="2">
        <f t="shared" si="472"/>
        <v>0</v>
      </c>
      <c r="Q2531" s="2">
        <f t="shared" si="473"/>
        <v>0</v>
      </c>
      <c r="R2531" s="2">
        <f t="shared" si="474"/>
        <v>0</v>
      </c>
      <c r="S2531" s="2">
        <f t="shared" si="475"/>
        <v>0</v>
      </c>
      <c r="T2531" s="2">
        <f t="shared" si="476"/>
        <v>0</v>
      </c>
      <c r="U2531" s="2">
        <f>IF(O2531="Reg", R2531 * Inputs!$B$7, 0)</f>
        <v>0</v>
      </c>
      <c r="V2531" s="2">
        <f>MAX(F2531 + P2531*Inputs!$B$15 - (Q2531/Inputs!$B$16) - U2531, 0)</f>
        <v>0</v>
      </c>
    </row>
    <row r="2532" spans="1:22" x14ac:dyDescent="0.3">
      <c r="A2532" s="1">
        <v>46128.416666666657</v>
      </c>
      <c r="B2532" s="2">
        <v>4.2690928016804204</v>
      </c>
      <c r="C2532" s="2">
        <v>19.52576670270761</v>
      </c>
      <c r="D2532" s="2">
        <f t="shared" si="468"/>
        <v>42.971155362669727</v>
      </c>
      <c r="E2532" s="2">
        <f t="shared" si="469"/>
        <v>31.355365613912397</v>
      </c>
      <c r="F2532" s="2">
        <f t="shared" si="477"/>
        <v>0</v>
      </c>
      <c r="G2532" s="2">
        <f t="shared" si="478"/>
        <v>0</v>
      </c>
      <c r="H2532" s="2">
        <f>MIN(Inputs!$B$2, (Inputs!$B$14 - F2532)/Inputs!$B$15)</f>
        <v>170</v>
      </c>
      <c r="I2532" s="2">
        <f>MAX(MIN(Inputs!$B$2, F2532*Inputs!$B$16, Inputs!$B$14*Inputs!$B$4 - G2532), 0)</f>
        <v>0</v>
      </c>
      <c r="J2532" s="2">
        <f>MAX(MIN(Inputs!$B$2, F2532*Inputs!$B$16, (Inputs!$B$14-F2532)/Inputs!$B$15)*Inputs!$B$9, 0)</f>
        <v>0</v>
      </c>
      <c r="K2532" s="2">
        <f>MAX(E2532*Inputs!$B$5 - B2532 - Inputs!$B$8, 0) * H2532</f>
        <v>565.01691955562376</v>
      </c>
      <c r="L2532" s="2">
        <f>IF(B2532 &gt;= D2532*Inputs!$B$10, MAX(B2532 - E2532/Inputs!$B$5 - Inputs!$B$8, 0) * I2532, 0)</f>
        <v>0</v>
      </c>
      <c r="M2532" s="2">
        <f t="shared" si="470"/>
        <v>0</v>
      </c>
      <c r="N2532" s="3" t="str">
        <f t="shared" si="471"/>
        <v>Charge</v>
      </c>
      <c r="O2532" s="3" t="str">
        <f t="shared" si="479"/>
        <v>Charge</v>
      </c>
      <c r="P2532" s="2">
        <f t="shared" si="472"/>
        <v>170</v>
      </c>
      <c r="Q2532" s="2">
        <f t="shared" si="473"/>
        <v>0</v>
      </c>
      <c r="R2532" s="2">
        <f t="shared" si="474"/>
        <v>0</v>
      </c>
      <c r="S2532" s="2">
        <f t="shared" si="475"/>
        <v>-725.74577628567147</v>
      </c>
      <c r="T2532" s="2">
        <f t="shared" si="476"/>
        <v>0</v>
      </c>
      <c r="U2532" s="2">
        <f>IF(O2532="Reg", R2532 * Inputs!$B$7, 0)</f>
        <v>0</v>
      </c>
      <c r="V2532" s="2">
        <f>MAX(F2532 + P2532*Inputs!$B$15 - (Q2532/Inputs!$B$16) - U2532, 0)</f>
        <v>170</v>
      </c>
    </row>
    <row r="2533" spans="1:22" x14ac:dyDescent="0.3">
      <c r="A2533" s="1">
        <v>46128.458333333343</v>
      </c>
      <c r="B2533" s="2">
        <v>8.1229064047307915</v>
      </c>
      <c r="C2533" s="2">
        <v>32.422808008320928</v>
      </c>
      <c r="D2533" s="2">
        <f t="shared" si="468"/>
        <v>42.971155362669727</v>
      </c>
      <c r="E2533" s="2">
        <f t="shared" si="469"/>
        <v>73.711923433332018</v>
      </c>
      <c r="F2533" s="2">
        <f t="shared" si="477"/>
        <v>170</v>
      </c>
      <c r="G2533" s="2">
        <f t="shared" si="478"/>
        <v>0</v>
      </c>
      <c r="H2533" s="2">
        <f>MIN(Inputs!$B$2, (Inputs!$B$14 - F2533)/Inputs!$B$15)</f>
        <v>170</v>
      </c>
      <c r="I2533" s="2">
        <f>MAX(MIN(Inputs!$B$2, F2533*Inputs!$B$16, Inputs!$B$14*Inputs!$B$4 - G2533), 0)</f>
        <v>170</v>
      </c>
      <c r="J2533" s="2">
        <f>MAX(MIN(Inputs!$B$2, F2533*Inputs!$B$16, (Inputs!$B$14-F2533)/Inputs!$B$15)*Inputs!$B$9, 0)</f>
        <v>136</v>
      </c>
      <c r="K2533" s="2">
        <f>MAX(E2533*Inputs!$B$5 - B2533 - Inputs!$B$8, 0) * H2533</f>
        <v>6246.4096568222349</v>
      </c>
      <c r="L2533" s="2">
        <f>IF(B2533 &gt;= D2533*Inputs!$B$10, MAX(B2533 - E2533/Inputs!$B$5 - Inputs!$B$8, 0) * I2533, 0)</f>
        <v>0</v>
      </c>
      <c r="M2533" s="2">
        <f t="shared" si="470"/>
        <v>4409.5018891316458</v>
      </c>
      <c r="N2533" s="3" t="str">
        <f t="shared" si="471"/>
        <v>Charge</v>
      </c>
      <c r="O2533" s="3" t="str">
        <f t="shared" si="479"/>
        <v>Charge</v>
      </c>
      <c r="P2533" s="2">
        <f t="shared" si="472"/>
        <v>170</v>
      </c>
      <c r="Q2533" s="2">
        <f t="shared" si="473"/>
        <v>0</v>
      </c>
      <c r="R2533" s="2">
        <f t="shared" si="474"/>
        <v>0</v>
      </c>
      <c r="S2533" s="2">
        <f t="shared" si="475"/>
        <v>-1380.8940888042346</v>
      </c>
      <c r="T2533" s="2">
        <f t="shared" si="476"/>
        <v>0</v>
      </c>
      <c r="U2533" s="2">
        <f>IF(O2533="Reg", R2533 * Inputs!$B$7, 0)</f>
        <v>0</v>
      </c>
      <c r="V2533" s="2">
        <f>MAX(F2533 + P2533*Inputs!$B$15 - (Q2533/Inputs!$B$16) - U2533, 0)</f>
        <v>340</v>
      </c>
    </row>
    <row r="2534" spans="1:22" x14ac:dyDescent="0.3">
      <c r="A2534" s="1">
        <v>46128.5</v>
      </c>
      <c r="B2534" s="2">
        <v>30.336913742727141</v>
      </c>
      <c r="C2534" s="2">
        <v>3.10291431801455</v>
      </c>
      <c r="D2534" s="2">
        <f t="shared" si="468"/>
        <v>42.971155362669727</v>
      </c>
      <c r="E2534" s="2">
        <f t="shared" si="469"/>
        <v>84.78826562666363</v>
      </c>
      <c r="F2534" s="2">
        <f t="shared" si="477"/>
        <v>340</v>
      </c>
      <c r="G2534" s="2">
        <f t="shared" si="478"/>
        <v>0</v>
      </c>
      <c r="H2534" s="2">
        <f>MIN(Inputs!$B$2, (Inputs!$B$14 - F2534)/Inputs!$B$15)</f>
        <v>0</v>
      </c>
      <c r="I2534" s="2">
        <f>MAX(MIN(Inputs!$B$2, F2534*Inputs!$B$16, Inputs!$B$14*Inputs!$B$4 - G2534), 0)</f>
        <v>170</v>
      </c>
      <c r="J2534" s="2">
        <f>MAX(MIN(Inputs!$B$2, F2534*Inputs!$B$16, (Inputs!$B$14-F2534)/Inputs!$B$15)*Inputs!$B$9, 0)</f>
        <v>0</v>
      </c>
      <c r="K2534" s="2">
        <f>MAX(E2534*Inputs!$B$5 - B2534 - Inputs!$B$8, 0) * H2534</f>
        <v>0</v>
      </c>
      <c r="L2534" s="2">
        <f>IF(B2534 &gt;= D2534*Inputs!$B$10, MAX(B2534 - E2534/Inputs!$B$5 - Inputs!$B$8, 0) * I2534, 0)</f>
        <v>0</v>
      </c>
      <c r="M2534" s="2">
        <f t="shared" si="470"/>
        <v>0</v>
      </c>
      <c r="N2534" s="3" t="str">
        <f t="shared" si="471"/>
        <v>Idle</v>
      </c>
      <c r="O2534" s="3" t="str">
        <f t="shared" si="479"/>
        <v>Idle</v>
      </c>
      <c r="P2534" s="2">
        <f t="shared" si="472"/>
        <v>0</v>
      </c>
      <c r="Q2534" s="2">
        <f t="shared" si="473"/>
        <v>0</v>
      </c>
      <c r="R2534" s="2">
        <f t="shared" si="474"/>
        <v>0</v>
      </c>
      <c r="S2534" s="2">
        <f t="shared" si="475"/>
        <v>0</v>
      </c>
      <c r="T2534" s="2">
        <f t="shared" si="476"/>
        <v>0</v>
      </c>
      <c r="U2534" s="2">
        <f>IF(O2534="Reg", R2534 * Inputs!$B$7, 0)</f>
        <v>0</v>
      </c>
      <c r="V2534" s="2">
        <f>MAX(F2534 + P2534*Inputs!$B$15 - (Q2534/Inputs!$B$16) - U2534, 0)</f>
        <v>340</v>
      </c>
    </row>
    <row r="2535" spans="1:22" x14ac:dyDescent="0.3">
      <c r="A2535" s="1">
        <v>46128.541666666657</v>
      </c>
      <c r="B2535" s="2">
        <v>44.534252853138362</v>
      </c>
      <c r="C2535" s="2">
        <v>8.4233829509430898</v>
      </c>
      <c r="D2535" s="2">
        <f t="shared" si="468"/>
        <v>42.971155362669727</v>
      </c>
      <c r="E2535" s="2">
        <f t="shared" si="469"/>
        <v>91.461157176633137</v>
      </c>
      <c r="F2535" s="2">
        <f t="shared" si="477"/>
        <v>340</v>
      </c>
      <c r="G2535" s="2">
        <f t="shared" si="478"/>
        <v>0</v>
      </c>
      <c r="H2535" s="2">
        <f>MIN(Inputs!$B$2, (Inputs!$B$14 - F2535)/Inputs!$B$15)</f>
        <v>0</v>
      </c>
      <c r="I2535" s="2">
        <f>MAX(MIN(Inputs!$B$2, F2535*Inputs!$B$16, Inputs!$B$14*Inputs!$B$4 - G2535), 0)</f>
        <v>170</v>
      </c>
      <c r="J2535" s="2">
        <f>MAX(MIN(Inputs!$B$2, F2535*Inputs!$B$16, (Inputs!$B$14-F2535)/Inputs!$B$15)*Inputs!$B$9, 0)</f>
        <v>0</v>
      </c>
      <c r="K2535" s="2">
        <f>MAX(E2535*Inputs!$B$5 - B2535 - Inputs!$B$8, 0) * H2535</f>
        <v>0</v>
      </c>
      <c r="L2535" s="2">
        <f>IF(B2535 &gt;= D2535*Inputs!$B$10, MAX(B2535 - E2535/Inputs!$B$5 - Inputs!$B$8, 0) * I2535, 0)</f>
        <v>0</v>
      </c>
      <c r="M2535" s="2">
        <f t="shared" si="470"/>
        <v>0</v>
      </c>
      <c r="N2535" s="3" t="str">
        <f t="shared" si="471"/>
        <v>Idle</v>
      </c>
      <c r="O2535" s="3" t="str">
        <f t="shared" si="479"/>
        <v>Idle</v>
      </c>
      <c r="P2535" s="2">
        <f t="shared" si="472"/>
        <v>0</v>
      </c>
      <c r="Q2535" s="2">
        <f t="shared" si="473"/>
        <v>0</v>
      </c>
      <c r="R2535" s="2">
        <f t="shared" si="474"/>
        <v>0</v>
      </c>
      <c r="S2535" s="2">
        <f t="shared" si="475"/>
        <v>0</v>
      </c>
      <c r="T2535" s="2">
        <f t="shared" si="476"/>
        <v>0</v>
      </c>
      <c r="U2535" s="2">
        <f>IF(O2535="Reg", R2535 * Inputs!$B$7, 0)</f>
        <v>0</v>
      </c>
      <c r="V2535" s="2">
        <f>MAX(F2535 + P2535*Inputs!$B$15 - (Q2535/Inputs!$B$16) - U2535, 0)</f>
        <v>340</v>
      </c>
    </row>
    <row r="2536" spans="1:22" x14ac:dyDescent="0.3">
      <c r="A2536" s="1">
        <v>46128.583333333343</v>
      </c>
      <c r="B2536" s="2">
        <v>44.701173659277281</v>
      </c>
      <c r="C2536" s="2">
        <v>2.6633769822317621</v>
      </c>
      <c r="D2536" s="2">
        <f t="shared" si="468"/>
        <v>42.971155362669727</v>
      </c>
      <c r="E2536" s="2">
        <f t="shared" si="469"/>
        <v>94.030801257529006</v>
      </c>
      <c r="F2536" s="2">
        <f t="shared" si="477"/>
        <v>340</v>
      </c>
      <c r="G2536" s="2">
        <f t="shared" si="478"/>
        <v>0</v>
      </c>
      <c r="H2536" s="2">
        <f>MIN(Inputs!$B$2, (Inputs!$B$14 - F2536)/Inputs!$B$15)</f>
        <v>0</v>
      </c>
      <c r="I2536" s="2">
        <f>MAX(MIN(Inputs!$B$2, F2536*Inputs!$B$16, Inputs!$B$14*Inputs!$B$4 - G2536), 0)</f>
        <v>170</v>
      </c>
      <c r="J2536" s="2">
        <f>MAX(MIN(Inputs!$B$2, F2536*Inputs!$B$16, (Inputs!$B$14-F2536)/Inputs!$B$15)*Inputs!$B$9, 0)</f>
        <v>0</v>
      </c>
      <c r="K2536" s="2">
        <f>MAX(E2536*Inputs!$B$5 - B2536 - Inputs!$B$8, 0) * H2536</f>
        <v>0</v>
      </c>
      <c r="L2536" s="2">
        <f>IF(B2536 &gt;= D2536*Inputs!$B$10, MAX(B2536 - E2536/Inputs!$B$5 - Inputs!$B$8, 0) * I2536, 0)</f>
        <v>0</v>
      </c>
      <c r="M2536" s="2">
        <f t="shared" si="470"/>
        <v>0</v>
      </c>
      <c r="N2536" s="3" t="str">
        <f t="shared" si="471"/>
        <v>Idle</v>
      </c>
      <c r="O2536" s="3" t="str">
        <f t="shared" si="479"/>
        <v>Idle</v>
      </c>
      <c r="P2536" s="2">
        <f t="shared" si="472"/>
        <v>0</v>
      </c>
      <c r="Q2536" s="2">
        <f t="shared" si="473"/>
        <v>0</v>
      </c>
      <c r="R2536" s="2">
        <f t="shared" si="474"/>
        <v>0</v>
      </c>
      <c r="S2536" s="2">
        <f t="shared" si="475"/>
        <v>0</v>
      </c>
      <c r="T2536" s="2">
        <f t="shared" si="476"/>
        <v>0</v>
      </c>
      <c r="U2536" s="2">
        <f>IF(O2536="Reg", R2536 * Inputs!$B$7, 0)</f>
        <v>0</v>
      </c>
      <c r="V2536" s="2">
        <f>MAX(F2536 + P2536*Inputs!$B$15 - (Q2536/Inputs!$B$16) - U2536, 0)</f>
        <v>340</v>
      </c>
    </row>
    <row r="2537" spans="1:22" x14ac:dyDescent="0.3">
      <c r="A2537" s="1">
        <v>46128.625</v>
      </c>
      <c r="B2537" s="2">
        <v>56.167854221920393</v>
      </c>
      <c r="C2537" s="2">
        <v>17.674218352184081</v>
      </c>
      <c r="D2537" s="2">
        <f t="shared" si="468"/>
        <v>42.971155362669727</v>
      </c>
      <c r="E2537" s="2">
        <f t="shared" si="469"/>
        <v>96.571375178868507</v>
      </c>
      <c r="F2537" s="2">
        <f t="shared" si="477"/>
        <v>340</v>
      </c>
      <c r="G2537" s="2">
        <f t="shared" si="478"/>
        <v>0</v>
      </c>
      <c r="H2537" s="2">
        <f>MIN(Inputs!$B$2, (Inputs!$B$14 - F2537)/Inputs!$B$15)</f>
        <v>0</v>
      </c>
      <c r="I2537" s="2">
        <f>MAX(MIN(Inputs!$B$2, F2537*Inputs!$B$16, Inputs!$B$14*Inputs!$B$4 - G2537), 0)</f>
        <v>170</v>
      </c>
      <c r="J2537" s="2">
        <f>MAX(MIN(Inputs!$B$2, F2537*Inputs!$B$16, (Inputs!$B$14-F2537)/Inputs!$B$15)*Inputs!$B$9, 0)</f>
        <v>0</v>
      </c>
      <c r="K2537" s="2">
        <f>MAX(E2537*Inputs!$B$5 - B2537 - Inputs!$B$8, 0) * H2537</f>
        <v>0</v>
      </c>
      <c r="L2537" s="2">
        <f>IF(B2537 &gt;= D2537*Inputs!$B$10, MAX(B2537 - E2537/Inputs!$B$5 - Inputs!$B$8, 0) * I2537, 0)</f>
        <v>0</v>
      </c>
      <c r="M2537" s="2">
        <f t="shared" si="470"/>
        <v>0</v>
      </c>
      <c r="N2537" s="3" t="str">
        <f t="shared" si="471"/>
        <v>Idle</v>
      </c>
      <c r="O2537" s="3" t="str">
        <f t="shared" si="479"/>
        <v>Idle</v>
      </c>
      <c r="P2537" s="2">
        <f t="shared" si="472"/>
        <v>0</v>
      </c>
      <c r="Q2537" s="2">
        <f t="shared" si="473"/>
        <v>0</v>
      </c>
      <c r="R2537" s="2">
        <f t="shared" si="474"/>
        <v>0</v>
      </c>
      <c r="S2537" s="2">
        <f t="shared" si="475"/>
        <v>0</v>
      </c>
      <c r="T2537" s="2">
        <f t="shared" si="476"/>
        <v>0</v>
      </c>
      <c r="U2537" s="2">
        <f>IF(O2537="Reg", R2537 * Inputs!$B$7, 0)</f>
        <v>0</v>
      </c>
      <c r="V2537" s="2">
        <f>MAX(F2537 + P2537*Inputs!$B$15 - (Q2537/Inputs!$B$16) - U2537, 0)</f>
        <v>340</v>
      </c>
    </row>
    <row r="2538" spans="1:22" x14ac:dyDescent="0.3">
      <c r="A2538" s="1">
        <v>46128.666666666657</v>
      </c>
      <c r="B2538" s="2">
        <v>258.40843971819811</v>
      </c>
      <c r="C2538" s="2">
        <v>7.5544824705016467</v>
      </c>
      <c r="D2538" s="2">
        <f t="shared" si="468"/>
        <v>42.971155362669727</v>
      </c>
      <c r="E2538" s="2">
        <f t="shared" si="469"/>
        <v>97.282375554368187</v>
      </c>
      <c r="F2538" s="2">
        <f t="shared" si="477"/>
        <v>340</v>
      </c>
      <c r="G2538" s="2">
        <f t="shared" si="478"/>
        <v>0</v>
      </c>
      <c r="H2538" s="2">
        <f>MIN(Inputs!$B$2, (Inputs!$B$14 - F2538)/Inputs!$B$15)</f>
        <v>0</v>
      </c>
      <c r="I2538" s="2">
        <f>MAX(MIN(Inputs!$B$2, F2538*Inputs!$B$16, Inputs!$B$14*Inputs!$B$4 - G2538), 0)</f>
        <v>170</v>
      </c>
      <c r="J2538" s="2">
        <f>MAX(MIN(Inputs!$B$2, F2538*Inputs!$B$16, (Inputs!$B$14-F2538)/Inputs!$B$15)*Inputs!$B$9, 0)</f>
        <v>0</v>
      </c>
      <c r="K2538" s="2">
        <f>MAX(E2538*Inputs!$B$5 - B2538 - Inputs!$B$8, 0) * H2538</f>
        <v>0</v>
      </c>
      <c r="L2538" s="2">
        <f>IF(B2538 &gt;= D2538*Inputs!$B$10, MAX(B2538 - E2538/Inputs!$B$5 - Inputs!$B$8, 0) * I2538, 0)</f>
        <v>21736.248565454374</v>
      </c>
      <c r="M2538" s="2">
        <f t="shared" si="470"/>
        <v>0</v>
      </c>
      <c r="N2538" s="3" t="str">
        <f t="shared" si="471"/>
        <v>Discharge</v>
      </c>
      <c r="O2538" s="3" t="str">
        <f t="shared" si="479"/>
        <v>Discharge</v>
      </c>
      <c r="P2538" s="2">
        <f t="shared" si="472"/>
        <v>0</v>
      </c>
      <c r="Q2538" s="2">
        <f t="shared" si="473"/>
        <v>170</v>
      </c>
      <c r="R2538" s="2">
        <f t="shared" si="474"/>
        <v>0</v>
      </c>
      <c r="S2538" s="2">
        <f t="shared" si="475"/>
        <v>43929.434752093679</v>
      </c>
      <c r="T2538" s="2">
        <f t="shared" si="476"/>
        <v>0</v>
      </c>
      <c r="U2538" s="2">
        <f>IF(O2538="Reg", R2538 * Inputs!$B$7, 0)</f>
        <v>0</v>
      </c>
      <c r="V2538" s="2">
        <f>MAX(F2538 + P2538*Inputs!$B$15 - (Q2538/Inputs!$B$16) - U2538, 0)</f>
        <v>170</v>
      </c>
    </row>
    <row r="2539" spans="1:22" x14ac:dyDescent="0.3">
      <c r="A2539" s="1">
        <v>46128.708333333343</v>
      </c>
      <c r="B2539" s="2">
        <v>74.580959564720445</v>
      </c>
      <c r="C2539" s="2">
        <v>7.1667473296751538</v>
      </c>
      <c r="D2539" s="2">
        <f t="shared" si="468"/>
        <v>42.971155362669727</v>
      </c>
      <c r="E2539" s="2">
        <f t="shared" si="469"/>
        <v>63.611617240128645</v>
      </c>
      <c r="F2539" s="2">
        <f t="shared" si="477"/>
        <v>170</v>
      </c>
      <c r="G2539" s="2">
        <f t="shared" si="478"/>
        <v>170</v>
      </c>
      <c r="H2539" s="2">
        <f>MIN(Inputs!$B$2, (Inputs!$B$14 - F2539)/Inputs!$B$15)</f>
        <v>170</v>
      </c>
      <c r="I2539" s="2">
        <f>MAX(MIN(Inputs!$B$2, F2539*Inputs!$B$16, Inputs!$B$14*Inputs!$B$4 - G2539), 0)</f>
        <v>170</v>
      </c>
      <c r="J2539" s="2">
        <f>MAX(MIN(Inputs!$B$2, F2539*Inputs!$B$16, (Inputs!$B$14-F2539)/Inputs!$B$15)*Inputs!$B$9, 0)</f>
        <v>136</v>
      </c>
      <c r="K2539" s="2">
        <f>MAX(E2539*Inputs!$B$5 - B2539 - Inputs!$B$8, 0) * H2539</f>
        <v>0</v>
      </c>
      <c r="L2539" s="2">
        <f>IF(B2539 &gt;= D2539*Inputs!$B$10, MAX(B2539 - E2539/Inputs!$B$5 - Inputs!$B$8, 0) * I2539, 0)</f>
        <v>0</v>
      </c>
      <c r="M2539" s="2">
        <f t="shared" si="470"/>
        <v>974.67763683582098</v>
      </c>
      <c r="N2539" s="3" t="str">
        <f t="shared" si="471"/>
        <v>Reg</v>
      </c>
      <c r="O2539" s="3" t="str">
        <f t="shared" si="479"/>
        <v>Discharge</v>
      </c>
      <c r="P2539" s="2">
        <f t="shared" si="472"/>
        <v>0</v>
      </c>
      <c r="Q2539" s="2">
        <f t="shared" si="473"/>
        <v>170</v>
      </c>
      <c r="R2539" s="2">
        <f t="shared" si="474"/>
        <v>0</v>
      </c>
      <c r="S2539" s="2">
        <f t="shared" si="475"/>
        <v>12678.763126002475</v>
      </c>
      <c r="T2539" s="2">
        <f t="shared" si="476"/>
        <v>0</v>
      </c>
      <c r="U2539" s="2">
        <f>IF(O2539="Reg", R2539 * Inputs!$B$7, 0)</f>
        <v>0</v>
      </c>
      <c r="V2539" s="2">
        <f>MAX(F2539 + P2539*Inputs!$B$15 - (Q2539/Inputs!$B$16) - U2539, 0)</f>
        <v>0</v>
      </c>
    </row>
    <row r="2540" spans="1:22" x14ac:dyDescent="0.3">
      <c r="A2540" s="1">
        <v>46128.75</v>
      </c>
      <c r="B2540" s="2">
        <v>70.374263042544172</v>
      </c>
      <c r="C2540" s="2">
        <v>17.84048686766938</v>
      </c>
      <c r="D2540" s="2">
        <f t="shared" si="468"/>
        <v>42.971155362669727</v>
      </c>
      <c r="E2540" s="2">
        <f t="shared" si="469"/>
        <v>59.018795717986286</v>
      </c>
      <c r="F2540" s="2">
        <f t="shared" si="477"/>
        <v>0</v>
      </c>
      <c r="G2540" s="2">
        <f t="shared" si="478"/>
        <v>340</v>
      </c>
      <c r="H2540" s="2">
        <f>MIN(Inputs!$B$2, (Inputs!$B$14 - F2540)/Inputs!$B$15)</f>
        <v>170</v>
      </c>
      <c r="I2540" s="2">
        <f>MAX(MIN(Inputs!$B$2, F2540*Inputs!$B$16, Inputs!$B$14*Inputs!$B$4 - G2540), 0)</f>
        <v>0</v>
      </c>
      <c r="J2540" s="2">
        <f>MAX(MIN(Inputs!$B$2, F2540*Inputs!$B$16, (Inputs!$B$14-F2540)/Inputs!$B$15)*Inputs!$B$9, 0)</f>
        <v>0</v>
      </c>
      <c r="K2540" s="2">
        <f>MAX(E2540*Inputs!$B$5 - B2540 - Inputs!$B$8, 0) * H2540</f>
        <v>0</v>
      </c>
      <c r="L2540" s="2">
        <f>IF(B2540 &gt;= D2540*Inputs!$B$10, MAX(B2540 - E2540/Inputs!$B$5 - Inputs!$B$8, 0) * I2540, 0)</f>
        <v>0</v>
      </c>
      <c r="M2540" s="2">
        <f t="shared" si="470"/>
        <v>0</v>
      </c>
      <c r="N2540" s="3" t="str">
        <f t="shared" si="471"/>
        <v>Idle</v>
      </c>
      <c r="O2540" s="3" t="str">
        <f t="shared" si="479"/>
        <v>Idle</v>
      </c>
      <c r="P2540" s="2">
        <f t="shared" si="472"/>
        <v>0</v>
      </c>
      <c r="Q2540" s="2">
        <f t="shared" si="473"/>
        <v>0</v>
      </c>
      <c r="R2540" s="2">
        <f t="shared" si="474"/>
        <v>0</v>
      </c>
      <c r="S2540" s="2">
        <f t="shared" si="475"/>
        <v>0</v>
      </c>
      <c r="T2540" s="2">
        <f t="shared" si="476"/>
        <v>0</v>
      </c>
      <c r="U2540" s="2">
        <f>IF(O2540="Reg", R2540 * Inputs!$B$7, 0)</f>
        <v>0</v>
      </c>
      <c r="V2540" s="2">
        <f>MAX(F2540 + P2540*Inputs!$B$15 - (Q2540/Inputs!$B$16) - U2540, 0)</f>
        <v>0</v>
      </c>
    </row>
    <row r="2541" spans="1:22" x14ac:dyDescent="0.3">
      <c r="A2541" s="1">
        <v>46128.791666666657</v>
      </c>
      <c r="B2541" s="2">
        <v>59.952117338513723</v>
      </c>
      <c r="C2541" s="2">
        <v>2.4191664376952531</v>
      </c>
      <c r="D2541" s="2">
        <f t="shared" si="468"/>
        <v>42.971155362669727</v>
      </c>
      <c r="E2541" s="2">
        <f t="shared" si="469"/>
        <v>53.497203101887884</v>
      </c>
      <c r="F2541" s="2">
        <f t="shared" si="477"/>
        <v>0</v>
      </c>
      <c r="G2541" s="2">
        <f t="shared" si="478"/>
        <v>340</v>
      </c>
      <c r="H2541" s="2">
        <f>MIN(Inputs!$B$2, (Inputs!$B$14 - F2541)/Inputs!$B$15)</f>
        <v>170</v>
      </c>
      <c r="I2541" s="2">
        <f>MAX(MIN(Inputs!$B$2, F2541*Inputs!$B$16, Inputs!$B$14*Inputs!$B$4 - G2541), 0)</f>
        <v>0</v>
      </c>
      <c r="J2541" s="2">
        <f>MAX(MIN(Inputs!$B$2, F2541*Inputs!$B$16, (Inputs!$B$14-F2541)/Inputs!$B$15)*Inputs!$B$9, 0)</f>
        <v>0</v>
      </c>
      <c r="K2541" s="2">
        <f>MAX(E2541*Inputs!$B$5 - B2541 - Inputs!$B$8, 0) * H2541</f>
        <v>0</v>
      </c>
      <c r="L2541" s="2">
        <f>IF(B2541 &gt;= D2541*Inputs!$B$10, MAX(B2541 - E2541/Inputs!$B$5 - Inputs!$B$8, 0) * I2541, 0)</f>
        <v>0</v>
      </c>
      <c r="M2541" s="2">
        <f t="shared" si="470"/>
        <v>0</v>
      </c>
      <c r="N2541" s="3" t="str">
        <f t="shared" si="471"/>
        <v>Idle</v>
      </c>
      <c r="O2541" s="3" t="str">
        <f t="shared" si="479"/>
        <v>Idle</v>
      </c>
      <c r="P2541" s="2">
        <f t="shared" si="472"/>
        <v>0</v>
      </c>
      <c r="Q2541" s="2">
        <f t="shared" si="473"/>
        <v>0</v>
      </c>
      <c r="R2541" s="2">
        <f t="shared" si="474"/>
        <v>0</v>
      </c>
      <c r="S2541" s="2">
        <f t="shared" si="475"/>
        <v>0</v>
      </c>
      <c r="T2541" s="2">
        <f t="shared" si="476"/>
        <v>0</v>
      </c>
      <c r="U2541" s="2">
        <f>IF(O2541="Reg", R2541 * Inputs!$B$7, 0)</f>
        <v>0</v>
      </c>
      <c r="V2541" s="2">
        <f>MAX(F2541 + P2541*Inputs!$B$15 - (Q2541/Inputs!$B$16) - U2541, 0)</f>
        <v>0</v>
      </c>
    </row>
    <row r="2542" spans="1:22" x14ac:dyDescent="0.3">
      <c r="A2542" s="1">
        <v>46128.833333333343</v>
      </c>
      <c r="B2542" s="2">
        <v>59.944617187314343</v>
      </c>
      <c r="C2542" s="2">
        <v>17.809111106298499</v>
      </c>
      <c r="D2542" s="2">
        <f t="shared" si="468"/>
        <v>42.971155362669727</v>
      </c>
      <c r="E2542" s="2">
        <f t="shared" si="469"/>
        <v>47.822677568108901</v>
      </c>
      <c r="F2542" s="2">
        <f t="shared" si="477"/>
        <v>0</v>
      </c>
      <c r="G2542" s="2">
        <f t="shared" si="478"/>
        <v>340</v>
      </c>
      <c r="H2542" s="2">
        <f>MIN(Inputs!$B$2, (Inputs!$B$14 - F2542)/Inputs!$B$15)</f>
        <v>170</v>
      </c>
      <c r="I2542" s="2">
        <f>MAX(MIN(Inputs!$B$2, F2542*Inputs!$B$16, Inputs!$B$14*Inputs!$B$4 - G2542), 0)</f>
        <v>0</v>
      </c>
      <c r="J2542" s="2">
        <f>MAX(MIN(Inputs!$B$2, F2542*Inputs!$B$16, (Inputs!$B$14-F2542)/Inputs!$B$15)*Inputs!$B$9, 0)</f>
        <v>0</v>
      </c>
      <c r="K2542" s="2">
        <f>MAX(E2542*Inputs!$B$5 - B2542 - Inputs!$B$8, 0) * H2542</f>
        <v>0</v>
      </c>
      <c r="L2542" s="2">
        <f>IF(B2542 &gt;= D2542*Inputs!$B$10, MAX(B2542 - E2542/Inputs!$B$5 - Inputs!$B$8, 0) * I2542, 0)</f>
        <v>0</v>
      </c>
      <c r="M2542" s="2">
        <f t="shared" si="470"/>
        <v>0</v>
      </c>
      <c r="N2542" s="3" t="str">
        <f t="shared" si="471"/>
        <v>Idle</v>
      </c>
      <c r="O2542" s="3" t="str">
        <f t="shared" si="479"/>
        <v>Idle</v>
      </c>
      <c r="P2542" s="2">
        <f t="shared" si="472"/>
        <v>0</v>
      </c>
      <c r="Q2542" s="2">
        <f t="shared" si="473"/>
        <v>0</v>
      </c>
      <c r="R2542" s="2">
        <f t="shared" si="474"/>
        <v>0</v>
      </c>
      <c r="S2542" s="2">
        <f t="shared" si="475"/>
        <v>0</v>
      </c>
      <c r="T2542" s="2">
        <f t="shared" si="476"/>
        <v>0</v>
      </c>
      <c r="U2542" s="2">
        <f>IF(O2542="Reg", R2542 * Inputs!$B$7, 0)</f>
        <v>0</v>
      </c>
      <c r="V2542" s="2">
        <f>MAX(F2542 + P2542*Inputs!$B$15 - (Q2542/Inputs!$B$16) - U2542, 0)</f>
        <v>0</v>
      </c>
    </row>
    <row r="2543" spans="1:22" x14ac:dyDescent="0.3">
      <c r="A2543" s="1">
        <v>46128.875</v>
      </c>
      <c r="B2543" s="2">
        <v>60.433856474918301</v>
      </c>
      <c r="C2543" s="2">
        <v>6.155945391741934</v>
      </c>
      <c r="D2543" s="2">
        <f t="shared" si="468"/>
        <v>42.971155362669727</v>
      </c>
      <c r="E2543" s="2">
        <f t="shared" si="469"/>
        <v>39.237548309482627</v>
      </c>
      <c r="F2543" s="2">
        <f t="shared" si="477"/>
        <v>0</v>
      </c>
      <c r="G2543" s="2">
        <f t="shared" si="478"/>
        <v>340</v>
      </c>
      <c r="H2543" s="2">
        <f>MIN(Inputs!$B$2, (Inputs!$B$14 - F2543)/Inputs!$B$15)</f>
        <v>170</v>
      </c>
      <c r="I2543" s="2">
        <f>MAX(MIN(Inputs!$B$2, F2543*Inputs!$B$16, Inputs!$B$14*Inputs!$B$4 - G2543), 0)</f>
        <v>0</v>
      </c>
      <c r="J2543" s="2">
        <f>MAX(MIN(Inputs!$B$2, F2543*Inputs!$B$16, (Inputs!$B$14-F2543)/Inputs!$B$15)*Inputs!$B$9, 0)</f>
        <v>0</v>
      </c>
      <c r="K2543" s="2">
        <f>MAX(E2543*Inputs!$B$5 - B2543 - Inputs!$B$8, 0) * H2543</f>
        <v>0</v>
      </c>
      <c r="L2543" s="2">
        <f>IF(B2543 &gt;= D2543*Inputs!$B$10, MAX(B2543 - E2543/Inputs!$B$5 - Inputs!$B$8, 0) * I2543, 0)</f>
        <v>0</v>
      </c>
      <c r="M2543" s="2">
        <f t="shared" si="470"/>
        <v>0</v>
      </c>
      <c r="N2543" s="3" t="str">
        <f t="shared" si="471"/>
        <v>Idle</v>
      </c>
      <c r="O2543" s="3" t="str">
        <f t="shared" si="479"/>
        <v>Idle</v>
      </c>
      <c r="P2543" s="2">
        <f t="shared" si="472"/>
        <v>0</v>
      </c>
      <c r="Q2543" s="2">
        <f t="shared" si="473"/>
        <v>0</v>
      </c>
      <c r="R2543" s="2">
        <f t="shared" si="474"/>
        <v>0</v>
      </c>
      <c r="S2543" s="2">
        <f t="shared" si="475"/>
        <v>0</v>
      </c>
      <c r="T2543" s="2">
        <f t="shared" si="476"/>
        <v>0</v>
      </c>
      <c r="U2543" s="2">
        <f>IF(O2543="Reg", R2543 * Inputs!$B$7, 0)</f>
        <v>0</v>
      </c>
      <c r="V2543" s="2">
        <f>MAX(F2543 + P2543*Inputs!$B$15 - (Q2543/Inputs!$B$16) - U2543, 0)</f>
        <v>0</v>
      </c>
    </row>
    <row r="2544" spans="1:22" x14ac:dyDescent="0.3">
      <c r="A2544" s="1">
        <v>46128.916666666657</v>
      </c>
      <c r="B2544" s="2">
        <v>56.383889832760907</v>
      </c>
      <c r="C2544" s="2">
        <v>1.79220339185888</v>
      </c>
      <c r="D2544" s="2">
        <f t="shared" si="468"/>
        <v>42.971155362669727</v>
      </c>
      <c r="E2544" s="2">
        <f t="shared" si="469"/>
        <v>29.892187686499437</v>
      </c>
      <c r="F2544" s="2">
        <f t="shared" si="477"/>
        <v>0</v>
      </c>
      <c r="G2544" s="2">
        <f t="shared" si="478"/>
        <v>340</v>
      </c>
      <c r="H2544" s="2">
        <f>MIN(Inputs!$B$2, (Inputs!$B$14 - F2544)/Inputs!$B$15)</f>
        <v>170</v>
      </c>
      <c r="I2544" s="2">
        <f>MAX(MIN(Inputs!$B$2, F2544*Inputs!$B$16, Inputs!$B$14*Inputs!$B$4 - G2544), 0)</f>
        <v>0</v>
      </c>
      <c r="J2544" s="2">
        <f>MAX(MIN(Inputs!$B$2, F2544*Inputs!$B$16, (Inputs!$B$14-F2544)/Inputs!$B$15)*Inputs!$B$9, 0)</f>
        <v>0</v>
      </c>
      <c r="K2544" s="2">
        <f>MAX(E2544*Inputs!$B$5 - B2544 - Inputs!$B$8, 0) * H2544</f>
        <v>0</v>
      </c>
      <c r="L2544" s="2">
        <f>IF(B2544 &gt;= D2544*Inputs!$B$10, MAX(B2544 - E2544/Inputs!$B$5 - Inputs!$B$8, 0) * I2544, 0)</f>
        <v>0</v>
      </c>
      <c r="M2544" s="2">
        <f t="shared" si="470"/>
        <v>0</v>
      </c>
      <c r="N2544" s="3" t="str">
        <f t="shared" si="471"/>
        <v>Idle</v>
      </c>
      <c r="O2544" s="3" t="str">
        <f t="shared" si="479"/>
        <v>Idle</v>
      </c>
      <c r="P2544" s="2">
        <f t="shared" si="472"/>
        <v>0</v>
      </c>
      <c r="Q2544" s="2">
        <f t="shared" si="473"/>
        <v>0</v>
      </c>
      <c r="R2544" s="2">
        <f t="shared" si="474"/>
        <v>0</v>
      </c>
      <c r="S2544" s="2">
        <f t="shared" si="475"/>
        <v>0</v>
      </c>
      <c r="T2544" s="2">
        <f t="shared" si="476"/>
        <v>0</v>
      </c>
      <c r="U2544" s="2">
        <f>IF(O2544="Reg", R2544 * Inputs!$B$7, 0)</f>
        <v>0</v>
      </c>
      <c r="V2544" s="2">
        <f>MAX(F2544 + P2544*Inputs!$B$15 - (Q2544/Inputs!$B$16) - U2544, 0)</f>
        <v>0</v>
      </c>
    </row>
    <row r="2545" spans="1:22" x14ac:dyDescent="0.3">
      <c r="A2545" s="1">
        <v>46128.958333333343</v>
      </c>
      <c r="B2545" s="2">
        <v>47.024030431866258</v>
      </c>
      <c r="C2545" s="2">
        <v>149.5487380978947</v>
      </c>
      <c r="D2545" s="2">
        <f t="shared" si="468"/>
        <v>42.971155362669727</v>
      </c>
      <c r="E2545" s="2">
        <f t="shared" si="469"/>
        <v>20.494872714372615</v>
      </c>
      <c r="F2545" s="2">
        <f t="shared" si="477"/>
        <v>0</v>
      </c>
      <c r="G2545" s="2">
        <f t="shared" si="478"/>
        <v>340</v>
      </c>
      <c r="H2545" s="2">
        <f>MIN(Inputs!$B$2, (Inputs!$B$14 - F2545)/Inputs!$B$15)</f>
        <v>170</v>
      </c>
      <c r="I2545" s="2">
        <f>MAX(MIN(Inputs!$B$2, F2545*Inputs!$B$16, Inputs!$B$14*Inputs!$B$4 - G2545), 0)</f>
        <v>0</v>
      </c>
      <c r="J2545" s="2">
        <f>MAX(MIN(Inputs!$B$2, F2545*Inputs!$B$16, (Inputs!$B$14-F2545)/Inputs!$B$15)*Inputs!$B$9, 0)</f>
        <v>0</v>
      </c>
      <c r="K2545" s="2">
        <f>MAX(E2545*Inputs!$B$5 - B2545 - Inputs!$B$8, 0) * H2545</f>
        <v>0</v>
      </c>
      <c r="L2545" s="2">
        <f>IF(B2545 &gt;= D2545*Inputs!$B$10, MAX(B2545 - E2545/Inputs!$B$5 - Inputs!$B$8, 0) * I2545, 0)</f>
        <v>0</v>
      </c>
      <c r="M2545" s="2">
        <f t="shared" si="470"/>
        <v>0</v>
      </c>
      <c r="N2545" s="3" t="str">
        <f t="shared" si="471"/>
        <v>Idle</v>
      </c>
      <c r="O2545" s="3" t="str">
        <f t="shared" si="479"/>
        <v>Idle</v>
      </c>
      <c r="P2545" s="2">
        <f t="shared" si="472"/>
        <v>0</v>
      </c>
      <c r="Q2545" s="2">
        <f t="shared" si="473"/>
        <v>0</v>
      </c>
      <c r="R2545" s="2">
        <f t="shared" si="474"/>
        <v>0</v>
      </c>
      <c r="S2545" s="2">
        <f t="shared" si="475"/>
        <v>0</v>
      </c>
      <c r="T2545" s="2">
        <f t="shared" si="476"/>
        <v>0</v>
      </c>
      <c r="U2545" s="2">
        <f>IF(O2545="Reg", R2545 * Inputs!$B$7, 0)</f>
        <v>0</v>
      </c>
      <c r="V2545" s="2">
        <f>MAX(F2545 + P2545*Inputs!$B$15 - (Q2545/Inputs!$B$16) - U2545, 0)</f>
        <v>0</v>
      </c>
    </row>
    <row r="2546" spans="1:22" x14ac:dyDescent="0.3">
      <c r="A2546" s="1">
        <v>46129</v>
      </c>
      <c r="B2546" s="2">
        <v>37.244707345953763</v>
      </c>
      <c r="C2546" s="2">
        <v>13.053015836466811</v>
      </c>
      <c r="D2546" s="2">
        <f t="shared" si="468"/>
        <v>36.645837717034759</v>
      </c>
      <c r="E2546" s="2">
        <f t="shared" si="469"/>
        <v>12.657534309061573</v>
      </c>
      <c r="F2546" s="2">
        <f t="shared" si="477"/>
        <v>0</v>
      </c>
      <c r="G2546" s="2">
        <f t="shared" si="478"/>
        <v>0</v>
      </c>
      <c r="H2546" s="2">
        <f>MIN(Inputs!$B$2, (Inputs!$B$14 - F2546)/Inputs!$B$15)</f>
        <v>170</v>
      </c>
      <c r="I2546" s="2">
        <f>MAX(MIN(Inputs!$B$2, F2546*Inputs!$B$16, Inputs!$B$14*Inputs!$B$4 - G2546), 0)</f>
        <v>0</v>
      </c>
      <c r="J2546" s="2">
        <f>MAX(MIN(Inputs!$B$2, F2546*Inputs!$B$16, (Inputs!$B$14-F2546)/Inputs!$B$15)*Inputs!$B$9, 0)</f>
        <v>0</v>
      </c>
      <c r="K2546" s="2">
        <f>MAX(E2546*Inputs!$B$5 - B2546 - Inputs!$B$8, 0) * H2546</f>
        <v>0</v>
      </c>
      <c r="L2546" s="2">
        <f>IF(B2546 &gt;= D2546*Inputs!$B$10, MAX(B2546 - E2546/Inputs!$B$5 - Inputs!$B$8, 0) * I2546, 0)</f>
        <v>0</v>
      </c>
      <c r="M2546" s="2">
        <f t="shared" si="470"/>
        <v>0</v>
      </c>
      <c r="N2546" s="3" t="str">
        <f t="shared" si="471"/>
        <v>Idle</v>
      </c>
      <c r="O2546" s="3" t="str">
        <f t="shared" si="479"/>
        <v>Idle</v>
      </c>
      <c r="P2546" s="2">
        <f t="shared" si="472"/>
        <v>0</v>
      </c>
      <c r="Q2546" s="2">
        <f t="shared" si="473"/>
        <v>0</v>
      </c>
      <c r="R2546" s="2">
        <f t="shared" si="474"/>
        <v>0</v>
      </c>
      <c r="S2546" s="2">
        <f t="shared" si="475"/>
        <v>0</v>
      </c>
      <c r="T2546" s="2">
        <f t="shared" si="476"/>
        <v>0</v>
      </c>
      <c r="U2546" s="2">
        <f>IF(O2546="Reg", R2546 * Inputs!$B$7, 0)</f>
        <v>0</v>
      </c>
      <c r="V2546" s="2">
        <f>MAX(F2546 + P2546*Inputs!$B$15 - (Q2546/Inputs!$B$16) - U2546, 0)</f>
        <v>0</v>
      </c>
    </row>
    <row r="2547" spans="1:22" x14ac:dyDescent="0.3">
      <c r="A2547" s="1">
        <v>46129.041666666657</v>
      </c>
      <c r="B2547" s="2">
        <v>25.904964135839862</v>
      </c>
      <c r="C2547" s="2">
        <v>1.1078623233461571</v>
      </c>
      <c r="D2547" s="2">
        <f t="shared" si="468"/>
        <v>36.645837717034759</v>
      </c>
      <c r="E2547" s="2">
        <f t="shared" si="469"/>
        <v>6.4500830847359429</v>
      </c>
      <c r="F2547" s="2">
        <f t="shared" si="477"/>
        <v>0</v>
      </c>
      <c r="G2547" s="2">
        <f t="shared" si="478"/>
        <v>0</v>
      </c>
      <c r="H2547" s="2">
        <f>MIN(Inputs!$B$2, (Inputs!$B$14 - F2547)/Inputs!$B$15)</f>
        <v>170</v>
      </c>
      <c r="I2547" s="2">
        <f>MAX(MIN(Inputs!$B$2, F2547*Inputs!$B$16, Inputs!$B$14*Inputs!$B$4 - G2547), 0)</f>
        <v>0</v>
      </c>
      <c r="J2547" s="2">
        <f>MAX(MIN(Inputs!$B$2, F2547*Inputs!$B$16, (Inputs!$B$14-F2547)/Inputs!$B$15)*Inputs!$B$9, 0)</f>
        <v>0</v>
      </c>
      <c r="K2547" s="2">
        <f>MAX(E2547*Inputs!$B$5 - B2547 - Inputs!$B$8, 0) * H2547</f>
        <v>0</v>
      </c>
      <c r="L2547" s="2">
        <f>IF(B2547 &gt;= D2547*Inputs!$B$10, MAX(B2547 - E2547/Inputs!$B$5 - Inputs!$B$8, 0) * I2547, 0)</f>
        <v>0</v>
      </c>
      <c r="M2547" s="2">
        <f t="shared" si="470"/>
        <v>0</v>
      </c>
      <c r="N2547" s="3" t="str">
        <f t="shared" si="471"/>
        <v>Idle</v>
      </c>
      <c r="O2547" s="3" t="str">
        <f t="shared" si="479"/>
        <v>Idle</v>
      </c>
      <c r="P2547" s="2">
        <f t="shared" si="472"/>
        <v>0</v>
      </c>
      <c r="Q2547" s="2">
        <f t="shared" si="473"/>
        <v>0</v>
      </c>
      <c r="R2547" s="2">
        <f t="shared" si="474"/>
        <v>0</v>
      </c>
      <c r="S2547" s="2">
        <f t="shared" si="475"/>
        <v>0</v>
      </c>
      <c r="T2547" s="2">
        <f t="shared" si="476"/>
        <v>0</v>
      </c>
      <c r="U2547" s="2">
        <f>IF(O2547="Reg", R2547 * Inputs!$B$7, 0)</f>
        <v>0</v>
      </c>
      <c r="V2547" s="2">
        <f>MAX(F2547 + P2547*Inputs!$B$15 - (Q2547/Inputs!$B$16) - U2547, 0)</f>
        <v>0</v>
      </c>
    </row>
    <row r="2548" spans="1:22" x14ac:dyDescent="0.3">
      <c r="A2548" s="1">
        <v>46129.083333333343</v>
      </c>
      <c r="B2548" s="2">
        <v>8.4338416355566483</v>
      </c>
      <c r="C2548" s="2">
        <v>5.7197147188348394</v>
      </c>
      <c r="D2548" s="2">
        <f t="shared" si="468"/>
        <v>36.645837717034759</v>
      </c>
      <c r="E2548" s="2">
        <f t="shared" si="469"/>
        <v>2.1325890620959664</v>
      </c>
      <c r="F2548" s="2">
        <f t="shared" si="477"/>
        <v>0</v>
      </c>
      <c r="G2548" s="2">
        <f t="shared" si="478"/>
        <v>0</v>
      </c>
      <c r="H2548" s="2">
        <f>MIN(Inputs!$B$2, (Inputs!$B$14 - F2548)/Inputs!$B$15)</f>
        <v>170</v>
      </c>
      <c r="I2548" s="2">
        <f>MAX(MIN(Inputs!$B$2, F2548*Inputs!$B$16, Inputs!$B$14*Inputs!$B$4 - G2548), 0)</f>
        <v>0</v>
      </c>
      <c r="J2548" s="2">
        <f>MAX(MIN(Inputs!$B$2, F2548*Inputs!$B$16, (Inputs!$B$14-F2548)/Inputs!$B$15)*Inputs!$B$9, 0)</f>
        <v>0</v>
      </c>
      <c r="K2548" s="2">
        <f>MAX(E2548*Inputs!$B$5 - B2548 - Inputs!$B$8, 0) * H2548</f>
        <v>0</v>
      </c>
      <c r="L2548" s="2">
        <f>IF(B2548 &gt;= D2548*Inputs!$B$10, MAX(B2548 - E2548/Inputs!$B$5 - Inputs!$B$8, 0) * I2548, 0)</f>
        <v>0</v>
      </c>
      <c r="M2548" s="2">
        <f t="shared" si="470"/>
        <v>0</v>
      </c>
      <c r="N2548" s="3" t="str">
        <f t="shared" si="471"/>
        <v>Idle</v>
      </c>
      <c r="O2548" s="3" t="str">
        <f t="shared" si="479"/>
        <v>Idle</v>
      </c>
      <c r="P2548" s="2">
        <f t="shared" si="472"/>
        <v>0</v>
      </c>
      <c r="Q2548" s="2">
        <f t="shared" si="473"/>
        <v>0</v>
      </c>
      <c r="R2548" s="2">
        <f t="shared" si="474"/>
        <v>0</v>
      </c>
      <c r="S2548" s="2">
        <f t="shared" si="475"/>
        <v>0</v>
      </c>
      <c r="T2548" s="2">
        <f t="shared" si="476"/>
        <v>0</v>
      </c>
      <c r="U2548" s="2">
        <f>IF(O2548="Reg", R2548 * Inputs!$B$7, 0)</f>
        <v>0</v>
      </c>
      <c r="V2548" s="2">
        <f>MAX(F2548 + P2548*Inputs!$B$15 - (Q2548/Inputs!$B$16) - U2548, 0)</f>
        <v>0</v>
      </c>
    </row>
    <row r="2549" spans="1:22" x14ac:dyDescent="0.3">
      <c r="A2549" s="1">
        <v>46129.125</v>
      </c>
      <c r="B2549" s="2">
        <v>4.3616927370191494</v>
      </c>
      <c r="C2549" s="2">
        <v>3.3980270734112969</v>
      </c>
      <c r="D2549" s="2">
        <f t="shared" si="468"/>
        <v>36.645837717034759</v>
      </c>
      <c r="E2549" s="2">
        <f t="shared" si="469"/>
        <v>0.72694878950319153</v>
      </c>
      <c r="F2549" s="2">
        <f t="shared" si="477"/>
        <v>0</v>
      </c>
      <c r="G2549" s="2">
        <f t="shared" si="478"/>
        <v>0</v>
      </c>
      <c r="H2549" s="2">
        <f>MIN(Inputs!$B$2, (Inputs!$B$14 - F2549)/Inputs!$B$15)</f>
        <v>170</v>
      </c>
      <c r="I2549" s="2">
        <f>MAX(MIN(Inputs!$B$2, F2549*Inputs!$B$16, Inputs!$B$14*Inputs!$B$4 - G2549), 0)</f>
        <v>0</v>
      </c>
      <c r="J2549" s="2">
        <f>MAX(MIN(Inputs!$B$2, F2549*Inputs!$B$16, (Inputs!$B$14-F2549)/Inputs!$B$15)*Inputs!$B$9, 0)</f>
        <v>0</v>
      </c>
      <c r="K2549" s="2">
        <f>MAX(E2549*Inputs!$B$5 - B2549 - Inputs!$B$8, 0) * H2549</f>
        <v>0</v>
      </c>
      <c r="L2549" s="2">
        <f>IF(B2549 &gt;= D2549*Inputs!$B$10, MAX(B2549 - E2549/Inputs!$B$5 - Inputs!$B$8, 0) * I2549, 0)</f>
        <v>0</v>
      </c>
      <c r="M2549" s="2">
        <f t="shared" si="470"/>
        <v>0</v>
      </c>
      <c r="N2549" s="3" t="str">
        <f t="shared" si="471"/>
        <v>Idle</v>
      </c>
      <c r="O2549" s="3" t="str">
        <f t="shared" si="479"/>
        <v>Idle</v>
      </c>
      <c r="P2549" s="2">
        <f t="shared" si="472"/>
        <v>0</v>
      </c>
      <c r="Q2549" s="2">
        <f t="shared" si="473"/>
        <v>0</v>
      </c>
      <c r="R2549" s="2">
        <f t="shared" si="474"/>
        <v>0</v>
      </c>
      <c r="S2549" s="2">
        <f t="shared" si="475"/>
        <v>0</v>
      </c>
      <c r="T2549" s="2">
        <f t="shared" si="476"/>
        <v>0</v>
      </c>
      <c r="U2549" s="2">
        <f>IF(O2549="Reg", R2549 * Inputs!$B$7, 0)</f>
        <v>0</v>
      </c>
      <c r="V2549" s="2">
        <f>MAX(F2549 + P2549*Inputs!$B$15 - (Q2549/Inputs!$B$16) - U2549, 0)</f>
        <v>0</v>
      </c>
    </row>
    <row r="2550" spans="1:22" x14ac:dyDescent="0.3">
      <c r="A2550" s="1">
        <v>46129.166666666657</v>
      </c>
      <c r="B2550" s="2">
        <v>0</v>
      </c>
      <c r="C2550" s="2">
        <v>11.403161192266881</v>
      </c>
      <c r="D2550" s="2">
        <f t="shared" si="468"/>
        <v>36.645837717034759</v>
      </c>
      <c r="E2550" s="2">
        <f t="shared" si="469"/>
        <v>0</v>
      </c>
      <c r="F2550" s="2">
        <f t="shared" si="477"/>
        <v>0</v>
      </c>
      <c r="G2550" s="2">
        <f t="shared" si="478"/>
        <v>0</v>
      </c>
      <c r="H2550" s="2">
        <f>MIN(Inputs!$B$2, (Inputs!$B$14 - F2550)/Inputs!$B$15)</f>
        <v>170</v>
      </c>
      <c r="I2550" s="2">
        <f>MAX(MIN(Inputs!$B$2, F2550*Inputs!$B$16, Inputs!$B$14*Inputs!$B$4 - G2550), 0)</f>
        <v>0</v>
      </c>
      <c r="J2550" s="2">
        <f>MAX(MIN(Inputs!$B$2, F2550*Inputs!$B$16, (Inputs!$B$14-F2550)/Inputs!$B$15)*Inputs!$B$9, 0)</f>
        <v>0</v>
      </c>
      <c r="K2550" s="2">
        <f>MAX(E2550*Inputs!$B$5 - B2550 - Inputs!$B$8, 0) * H2550</f>
        <v>0</v>
      </c>
      <c r="L2550" s="2">
        <f>IF(B2550 &gt;= D2550*Inputs!$B$10, MAX(B2550 - E2550/Inputs!$B$5 - Inputs!$B$8, 0) * I2550, 0)</f>
        <v>0</v>
      </c>
      <c r="M2550" s="2">
        <f t="shared" si="470"/>
        <v>0</v>
      </c>
      <c r="N2550" s="3" t="str">
        <f t="shared" si="471"/>
        <v>Idle</v>
      </c>
      <c r="O2550" s="3" t="str">
        <f t="shared" si="479"/>
        <v>Idle</v>
      </c>
      <c r="P2550" s="2">
        <f t="shared" si="472"/>
        <v>0</v>
      </c>
      <c r="Q2550" s="2">
        <f t="shared" si="473"/>
        <v>0</v>
      </c>
      <c r="R2550" s="2">
        <f t="shared" si="474"/>
        <v>0</v>
      </c>
      <c r="S2550" s="2">
        <f t="shared" si="475"/>
        <v>0</v>
      </c>
      <c r="T2550" s="2">
        <f t="shared" si="476"/>
        <v>0</v>
      </c>
      <c r="U2550" s="2">
        <f>IF(O2550="Reg", R2550 * Inputs!$B$7, 0)</f>
        <v>0</v>
      </c>
      <c r="V2550" s="2">
        <f>MAX(F2550 + P2550*Inputs!$B$15 - (Q2550/Inputs!$B$16) - U2550, 0)</f>
        <v>0</v>
      </c>
    </row>
    <row r="2551" spans="1:22" x14ac:dyDescent="0.3">
      <c r="A2551" s="1">
        <v>46129.208333333343</v>
      </c>
      <c r="B2551" s="2">
        <v>0</v>
      </c>
      <c r="C2551" s="2">
        <v>10.146774305435009</v>
      </c>
      <c r="D2551" s="2">
        <f t="shared" si="468"/>
        <v>36.645837717034759</v>
      </c>
      <c r="E2551" s="2">
        <f t="shared" si="469"/>
        <v>12.612849569411656</v>
      </c>
      <c r="F2551" s="2">
        <f t="shared" si="477"/>
        <v>0</v>
      </c>
      <c r="G2551" s="2">
        <f t="shared" si="478"/>
        <v>0</v>
      </c>
      <c r="H2551" s="2">
        <f>MIN(Inputs!$B$2, (Inputs!$B$14 - F2551)/Inputs!$B$15)</f>
        <v>170</v>
      </c>
      <c r="I2551" s="2">
        <f>MAX(MIN(Inputs!$B$2, F2551*Inputs!$B$16, Inputs!$B$14*Inputs!$B$4 - G2551), 0)</f>
        <v>0</v>
      </c>
      <c r="J2551" s="2">
        <f>MAX(MIN(Inputs!$B$2, F2551*Inputs!$B$16, (Inputs!$B$14-F2551)/Inputs!$B$15)*Inputs!$B$9, 0)</f>
        <v>0</v>
      </c>
      <c r="K2551" s="2">
        <f>MAX(E2551*Inputs!$B$5 - B2551 - Inputs!$B$8, 0) * H2551</f>
        <v>0</v>
      </c>
      <c r="L2551" s="2">
        <f>IF(B2551 &gt;= D2551*Inputs!$B$10, MAX(B2551 - E2551/Inputs!$B$5 - Inputs!$B$8, 0) * I2551, 0)</f>
        <v>0</v>
      </c>
      <c r="M2551" s="2">
        <f t="shared" si="470"/>
        <v>0</v>
      </c>
      <c r="N2551" s="3" t="str">
        <f t="shared" si="471"/>
        <v>Idle</v>
      </c>
      <c r="O2551" s="3" t="str">
        <f t="shared" si="479"/>
        <v>Idle</v>
      </c>
      <c r="P2551" s="2">
        <f t="shared" si="472"/>
        <v>0</v>
      </c>
      <c r="Q2551" s="2">
        <f t="shared" si="473"/>
        <v>0</v>
      </c>
      <c r="R2551" s="2">
        <f t="shared" si="474"/>
        <v>0</v>
      </c>
      <c r="S2551" s="2">
        <f t="shared" si="475"/>
        <v>0</v>
      </c>
      <c r="T2551" s="2">
        <f t="shared" si="476"/>
        <v>0</v>
      </c>
      <c r="U2551" s="2">
        <f>IF(O2551="Reg", R2551 * Inputs!$B$7, 0)</f>
        <v>0</v>
      </c>
      <c r="V2551" s="2">
        <f>MAX(F2551 + P2551*Inputs!$B$15 - (Q2551/Inputs!$B$16) - U2551, 0)</f>
        <v>0</v>
      </c>
    </row>
    <row r="2552" spans="1:22" x14ac:dyDescent="0.3">
      <c r="A2552" s="1">
        <v>46129.25</v>
      </c>
      <c r="B2552" s="2">
        <v>0</v>
      </c>
      <c r="C2552" s="2">
        <v>2.8482791877147879</v>
      </c>
      <c r="D2552" s="2">
        <f t="shared" si="468"/>
        <v>36.645837717034759</v>
      </c>
      <c r="E2552" s="2">
        <f t="shared" si="469"/>
        <v>16.481122765316503</v>
      </c>
      <c r="F2552" s="2">
        <f t="shared" si="477"/>
        <v>0</v>
      </c>
      <c r="G2552" s="2">
        <f t="shared" si="478"/>
        <v>0</v>
      </c>
      <c r="H2552" s="2">
        <f>MIN(Inputs!$B$2, (Inputs!$B$14 - F2552)/Inputs!$B$15)</f>
        <v>170</v>
      </c>
      <c r="I2552" s="2">
        <f>MAX(MIN(Inputs!$B$2, F2552*Inputs!$B$16, Inputs!$B$14*Inputs!$B$4 - G2552), 0)</f>
        <v>0</v>
      </c>
      <c r="J2552" s="2">
        <f>MAX(MIN(Inputs!$B$2, F2552*Inputs!$B$16, (Inputs!$B$14-F2552)/Inputs!$B$15)*Inputs!$B$9, 0)</f>
        <v>0</v>
      </c>
      <c r="K2552" s="2">
        <f>MAX(E2552*Inputs!$B$5 - B2552 - Inputs!$B$8, 0) * H2552</f>
        <v>0</v>
      </c>
      <c r="L2552" s="2">
        <f>IF(B2552 &gt;= D2552*Inputs!$B$10, MAX(B2552 - E2552/Inputs!$B$5 - Inputs!$B$8, 0) * I2552, 0)</f>
        <v>0</v>
      </c>
      <c r="M2552" s="2">
        <f t="shared" si="470"/>
        <v>0</v>
      </c>
      <c r="N2552" s="3" t="str">
        <f t="shared" si="471"/>
        <v>Idle</v>
      </c>
      <c r="O2552" s="3" t="str">
        <f t="shared" si="479"/>
        <v>Idle</v>
      </c>
      <c r="P2552" s="2">
        <f t="shared" si="472"/>
        <v>0</v>
      </c>
      <c r="Q2552" s="2">
        <f t="shared" si="473"/>
        <v>0</v>
      </c>
      <c r="R2552" s="2">
        <f t="shared" si="474"/>
        <v>0</v>
      </c>
      <c r="S2552" s="2">
        <f t="shared" si="475"/>
        <v>0</v>
      </c>
      <c r="T2552" s="2">
        <f t="shared" si="476"/>
        <v>0</v>
      </c>
      <c r="U2552" s="2">
        <f>IF(O2552="Reg", R2552 * Inputs!$B$7, 0)</f>
        <v>0</v>
      </c>
      <c r="V2552" s="2">
        <f>MAX(F2552 + P2552*Inputs!$B$15 - (Q2552/Inputs!$B$16) - U2552, 0)</f>
        <v>0</v>
      </c>
    </row>
    <row r="2553" spans="1:22" x14ac:dyDescent="0.3">
      <c r="A2553" s="1">
        <v>46129.291666666657</v>
      </c>
      <c r="B2553" s="2">
        <v>0</v>
      </c>
      <c r="C2553" s="2">
        <v>6.6951567067935516</v>
      </c>
      <c r="D2553" s="2">
        <f t="shared" si="468"/>
        <v>36.645837717034759</v>
      </c>
      <c r="E2553" s="2">
        <f t="shared" si="469"/>
        <v>21.739040047586851</v>
      </c>
      <c r="F2553" s="2">
        <f t="shared" si="477"/>
        <v>0</v>
      </c>
      <c r="G2553" s="2">
        <f t="shared" si="478"/>
        <v>0</v>
      </c>
      <c r="H2553" s="2">
        <f>MIN(Inputs!$B$2, (Inputs!$B$14 - F2553)/Inputs!$B$15)</f>
        <v>170</v>
      </c>
      <c r="I2553" s="2">
        <f>MAX(MIN(Inputs!$B$2, F2553*Inputs!$B$16, Inputs!$B$14*Inputs!$B$4 - G2553), 0)</f>
        <v>0</v>
      </c>
      <c r="J2553" s="2">
        <f>MAX(MIN(Inputs!$B$2, F2553*Inputs!$B$16, (Inputs!$B$14-F2553)/Inputs!$B$15)*Inputs!$B$9, 0)</f>
        <v>0</v>
      </c>
      <c r="K2553" s="2">
        <f>MAX(E2553*Inputs!$B$5 - B2553 - Inputs!$B$8, 0) * H2553</f>
        <v>0</v>
      </c>
      <c r="L2553" s="2">
        <f>IF(B2553 &gt;= D2553*Inputs!$B$10, MAX(B2553 - E2553/Inputs!$B$5 - Inputs!$B$8, 0) * I2553, 0)</f>
        <v>0</v>
      </c>
      <c r="M2553" s="2">
        <f t="shared" si="470"/>
        <v>0</v>
      </c>
      <c r="N2553" s="3" t="str">
        <f t="shared" si="471"/>
        <v>Idle</v>
      </c>
      <c r="O2553" s="3" t="str">
        <f t="shared" si="479"/>
        <v>Idle</v>
      </c>
      <c r="P2553" s="2">
        <f t="shared" si="472"/>
        <v>0</v>
      </c>
      <c r="Q2553" s="2">
        <f t="shared" si="473"/>
        <v>0</v>
      </c>
      <c r="R2553" s="2">
        <f t="shared" si="474"/>
        <v>0</v>
      </c>
      <c r="S2553" s="2">
        <f t="shared" si="475"/>
        <v>0</v>
      </c>
      <c r="T2553" s="2">
        <f t="shared" si="476"/>
        <v>0</v>
      </c>
      <c r="U2553" s="2">
        <f>IF(O2553="Reg", R2553 * Inputs!$B$7, 0)</f>
        <v>0</v>
      </c>
      <c r="V2553" s="2">
        <f>MAX(F2553 + P2553*Inputs!$B$15 - (Q2553/Inputs!$B$16) - U2553, 0)</f>
        <v>0</v>
      </c>
    </row>
    <row r="2554" spans="1:22" x14ac:dyDescent="0.3">
      <c r="A2554" s="1">
        <v>46129.333333333343</v>
      </c>
      <c r="B2554" s="2">
        <v>0</v>
      </c>
      <c r="C2554" s="2">
        <v>8.729607780659622</v>
      </c>
      <c r="D2554" s="2">
        <f t="shared" si="468"/>
        <v>36.645837717034759</v>
      </c>
      <c r="E2554" s="2">
        <f t="shared" si="469"/>
        <v>27.08047235843269</v>
      </c>
      <c r="F2554" s="2">
        <f t="shared" si="477"/>
        <v>0</v>
      </c>
      <c r="G2554" s="2">
        <f t="shared" si="478"/>
        <v>0</v>
      </c>
      <c r="H2554" s="2">
        <f>MIN(Inputs!$B$2, (Inputs!$B$14 - F2554)/Inputs!$B$15)</f>
        <v>170</v>
      </c>
      <c r="I2554" s="2">
        <f>MAX(MIN(Inputs!$B$2, F2554*Inputs!$B$16, Inputs!$B$14*Inputs!$B$4 - G2554), 0)</f>
        <v>0</v>
      </c>
      <c r="J2554" s="2">
        <f>MAX(MIN(Inputs!$B$2, F2554*Inputs!$B$16, (Inputs!$B$14-F2554)/Inputs!$B$15)*Inputs!$B$9, 0)</f>
        <v>0</v>
      </c>
      <c r="K2554" s="2">
        <f>MAX(E2554*Inputs!$B$5 - B2554 - Inputs!$B$8, 0) * H2554</f>
        <v>651.23866482153016</v>
      </c>
      <c r="L2554" s="2">
        <f>IF(B2554 &gt;= D2554*Inputs!$B$10, MAX(B2554 - E2554/Inputs!$B$5 - Inputs!$B$8, 0) * I2554, 0)</f>
        <v>0</v>
      </c>
      <c r="M2554" s="2">
        <f t="shared" si="470"/>
        <v>0</v>
      </c>
      <c r="N2554" s="3" t="str">
        <f t="shared" si="471"/>
        <v>Charge</v>
      </c>
      <c r="O2554" s="3" t="str">
        <f t="shared" si="479"/>
        <v>Charge</v>
      </c>
      <c r="P2554" s="2">
        <f t="shared" si="472"/>
        <v>170</v>
      </c>
      <c r="Q2554" s="2">
        <f t="shared" si="473"/>
        <v>0</v>
      </c>
      <c r="R2554" s="2">
        <f t="shared" si="474"/>
        <v>0</v>
      </c>
      <c r="S2554" s="2">
        <f t="shared" si="475"/>
        <v>0</v>
      </c>
      <c r="T2554" s="2">
        <f t="shared" si="476"/>
        <v>0</v>
      </c>
      <c r="U2554" s="2">
        <f>IF(O2554="Reg", R2554 * Inputs!$B$7, 0)</f>
        <v>0</v>
      </c>
      <c r="V2554" s="2">
        <f>MAX(F2554 + P2554*Inputs!$B$15 - (Q2554/Inputs!$B$16) - U2554, 0)</f>
        <v>170</v>
      </c>
    </row>
    <row r="2555" spans="1:22" x14ac:dyDescent="0.3">
      <c r="A2555" s="1">
        <v>46129.375</v>
      </c>
      <c r="B2555" s="2">
        <v>0</v>
      </c>
      <c r="C2555" s="2">
        <v>5.6460567417280876</v>
      </c>
      <c r="D2555" s="2">
        <f t="shared" si="468"/>
        <v>36.645837717034759</v>
      </c>
      <c r="E2555" s="2">
        <f t="shared" si="469"/>
        <v>36.630649323796639</v>
      </c>
      <c r="F2555" s="2">
        <f t="shared" si="477"/>
        <v>170</v>
      </c>
      <c r="G2555" s="2">
        <f t="shared" si="478"/>
        <v>0</v>
      </c>
      <c r="H2555" s="2">
        <f>MIN(Inputs!$B$2, (Inputs!$B$14 - F2555)/Inputs!$B$15)</f>
        <v>170</v>
      </c>
      <c r="I2555" s="2">
        <f>MAX(MIN(Inputs!$B$2, F2555*Inputs!$B$16, Inputs!$B$14*Inputs!$B$4 - G2555), 0)</f>
        <v>170</v>
      </c>
      <c r="J2555" s="2">
        <f>MAX(MIN(Inputs!$B$2, F2555*Inputs!$B$16, (Inputs!$B$14-F2555)/Inputs!$B$15)*Inputs!$B$9, 0)</f>
        <v>136</v>
      </c>
      <c r="K2555" s="2">
        <f>MAX(E2555*Inputs!$B$5 - B2555 - Inputs!$B$8, 0) * H2555</f>
        <v>2079.9451388399771</v>
      </c>
      <c r="L2555" s="2">
        <f>IF(B2555 &gt;= D2555*Inputs!$B$10, MAX(B2555 - E2555/Inputs!$B$5 - Inputs!$B$8, 0) * I2555, 0)</f>
        <v>0</v>
      </c>
      <c r="M2555" s="2">
        <f t="shared" si="470"/>
        <v>767.86371687501992</v>
      </c>
      <c r="N2555" s="3" t="str">
        <f t="shared" si="471"/>
        <v>Charge</v>
      </c>
      <c r="O2555" s="3" t="str">
        <f t="shared" si="479"/>
        <v>Charge</v>
      </c>
      <c r="P2555" s="2">
        <f t="shared" si="472"/>
        <v>170</v>
      </c>
      <c r="Q2555" s="2">
        <f t="shared" si="473"/>
        <v>0</v>
      </c>
      <c r="R2555" s="2">
        <f t="shared" si="474"/>
        <v>0</v>
      </c>
      <c r="S2555" s="2">
        <f t="shared" si="475"/>
        <v>0</v>
      </c>
      <c r="T2555" s="2">
        <f t="shared" si="476"/>
        <v>0</v>
      </c>
      <c r="U2555" s="2">
        <f>IF(O2555="Reg", R2555 * Inputs!$B$7, 0)</f>
        <v>0</v>
      </c>
      <c r="V2555" s="2">
        <f>MAX(F2555 + P2555*Inputs!$B$15 - (Q2555/Inputs!$B$16) - U2555, 0)</f>
        <v>340</v>
      </c>
    </row>
    <row r="2556" spans="1:22" x14ac:dyDescent="0.3">
      <c r="A2556" s="1">
        <v>46129.416666666657</v>
      </c>
      <c r="B2556" s="2">
        <v>75.677097416469934</v>
      </c>
      <c r="C2556" s="2">
        <v>3.2924263246878049</v>
      </c>
      <c r="D2556" s="2">
        <f t="shared" si="468"/>
        <v>36.645837717034759</v>
      </c>
      <c r="E2556" s="2">
        <f t="shared" si="469"/>
        <v>45.986460574147593</v>
      </c>
      <c r="F2556" s="2">
        <f t="shared" si="477"/>
        <v>340</v>
      </c>
      <c r="G2556" s="2">
        <f t="shared" si="478"/>
        <v>0</v>
      </c>
      <c r="H2556" s="2">
        <f>MIN(Inputs!$B$2, (Inputs!$B$14 - F2556)/Inputs!$B$15)</f>
        <v>0</v>
      </c>
      <c r="I2556" s="2">
        <f>MAX(MIN(Inputs!$B$2, F2556*Inputs!$B$16, Inputs!$B$14*Inputs!$B$4 - G2556), 0)</f>
        <v>170</v>
      </c>
      <c r="J2556" s="2">
        <f>MAX(MIN(Inputs!$B$2, F2556*Inputs!$B$16, (Inputs!$B$14-F2556)/Inputs!$B$15)*Inputs!$B$9, 0)</f>
        <v>0</v>
      </c>
      <c r="K2556" s="2">
        <f>MAX(E2556*Inputs!$B$5 - B2556 - Inputs!$B$8, 0) * H2556</f>
        <v>0</v>
      </c>
      <c r="L2556" s="2">
        <f>IF(B2556 &gt;= D2556*Inputs!$B$10, MAX(B2556 - E2556/Inputs!$B$5 - Inputs!$B$8, 0) * I2556, 0)</f>
        <v>581.35849533955843</v>
      </c>
      <c r="M2556" s="2">
        <f t="shared" si="470"/>
        <v>0</v>
      </c>
      <c r="N2556" s="3" t="str">
        <f t="shared" si="471"/>
        <v>Discharge</v>
      </c>
      <c r="O2556" s="3" t="str">
        <f t="shared" si="479"/>
        <v>Discharge</v>
      </c>
      <c r="P2556" s="2">
        <f t="shared" si="472"/>
        <v>0</v>
      </c>
      <c r="Q2556" s="2">
        <f t="shared" si="473"/>
        <v>170</v>
      </c>
      <c r="R2556" s="2">
        <f t="shared" si="474"/>
        <v>0</v>
      </c>
      <c r="S2556" s="2">
        <f t="shared" si="475"/>
        <v>12865.106560799888</v>
      </c>
      <c r="T2556" s="2">
        <f t="shared" si="476"/>
        <v>0</v>
      </c>
      <c r="U2556" s="2">
        <f>IF(O2556="Reg", R2556 * Inputs!$B$7, 0)</f>
        <v>0</v>
      </c>
      <c r="V2556" s="2">
        <f>MAX(F2556 + P2556*Inputs!$B$15 - (Q2556/Inputs!$B$16) - U2556, 0)</f>
        <v>170</v>
      </c>
    </row>
    <row r="2557" spans="1:22" x14ac:dyDescent="0.3">
      <c r="A2557" s="1">
        <v>46129.458333333343</v>
      </c>
      <c r="B2557" s="2">
        <v>23.209639175429079</v>
      </c>
      <c r="C2557" s="2">
        <v>4.0540074776053157</v>
      </c>
      <c r="D2557" s="2">
        <f t="shared" si="468"/>
        <v>36.645837717034759</v>
      </c>
      <c r="E2557" s="2">
        <f t="shared" si="469"/>
        <v>44.758674957344546</v>
      </c>
      <c r="F2557" s="2">
        <f t="shared" si="477"/>
        <v>170</v>
      </c>
      <c r="G2557" s="2">
        <f t="shared" si="478"/>
        <v>170</v>
      </c>
      <c r="H2557" s="2">
        <f>MIN(Inputs!$B$2, (Inputs!$B$14 - F2557)/Inputs!$B$15)</f>
        <v>170</v>
      </c>
      <c r="I2557" s="2">
        <f>MAX(MIN(Inputs!$B$2, F2557*Inputs!$B$16, Inputs!$B$14*Inputs!$B$4 - G2557), 0)</f>
        <v>170</v>
      </c>
      <c r="J2557" s="2">
        <f>MAX(MIN(Inputs!$B$2, F2557*Inputs!$B$16, (Inputs!$B$14-F2557)/Inputs!$B$15)*Inputs!$B$9, 0)</f>
        <v>136</v>
      </c>
      <c r="K2557" s="2">
        <f>MAX(E2557*Inputs!$B$5 - B2557 - Inputs!$B$8, 0) * H2557</f>
        <v>0</v>
      </c>
      <c r="L2557" s="2">
        <f>IF(B2557 &gt;= D2557*Inputs!$B$10, MAX(B2557 - E2557/Inputs!$B$5 - Inputs!$B$8, 0) * I2557, 0)</f>
        <v>0</v>
      </c>
      <c r="M2557" s="2">
        <f t="shared" si="470"/>
        <v>551.34501695432289</v>
      </c>
      <c r="N2557" s="3" t="str">
        <f t="shared" si="471"/>
        <v>Reg</v>
      </c>
      <c r="O2557" s="3" t="str">
        <f t="shared" si="479"/>
        <v>Discharge</v>
      </c>
      <c r="P2557" s="2">
        <f t="shared" si="472"/>
        <v>0</v>
      </c>
      <c r="Q2557" s="2">
        <f t="shared" si="473"/>
        <v>170</v>
      </c>
      <c r="R2557" s="2">
        <f t="shared" si="474"/>
        <v>0</v>
      </c>
      <c r="S2557" s="2">
        <f t="shared" si="475"/>
        <v>3945.6386598229433</v>
      </c>
      <c r="T2557" s="2">
        <f t="shared" si="476"/>
        <v>0</v>
      </c>
      <c r="U2557" s="2">
        <f>IF(O2557="Reg", R2557 * Inputs!$B$7, 0)</f>
        <v>0</v>
      </c>
      <c r="V2557" s="2">
        <f>MAX(F2557 + P2557*Inputs!$B$15 - (Q2557/Inputs!$B$16) - U2557, 0)</f>
        <v>0</v>
      </c>
    </row>
    <row r="2558" spans="1:22" x14ac:dyDescent="0.3">
      <c r="A2558" s="1">
        <v>46129.5</v>
      </c>
      <c r="B2558" s="2">
        <v>31.54750369362209</v>
      </c>
      <c r="C2558" s="2">
        <v>5.010597436303927</v>
      </c>
      <c r="D2558" s="2">
        <f t="shared" si="468"/>
        <v>36.645837717034759</v>
      </c>
      <c r="E2558" s="2">
        <f t="shared" si="469"/>
        <v>53.875600706188216</v>
      </c>
      <c r="F2558" s="2">
        <f t="shared" si="477"/>
        <v>0</v>
      </c>
      <c r="G2558" s="2">
        <f t="shared" si="478"/>
        <v>340</v>
      </c>
      <c r="H2558" s="2">
        <f>MIN(Inputs!$B$2, (Inputs!$B$14 - F2558)/Inputs!$B$15)</f>
        <v>170</v>
      </c>
      <c r="I2558" s="2">
        <f>MAX(MIN(Inputs!$B$2, F2558*Inputs!$B$16, Inputs!$B$14*Inputs!$B$4 - G2558), 0)</f>
        <v>0</v>
      </c>
      <c r="J2558" s="2">
        <f>MAX(MIN(Inputs!$B$2, F2558*Inputs!$B$16, (Inputs!$B$14-F2558)/Inputs!$B$15)*Inputs!$B$9, 0)</f>
        <v>0</v>
      </c>
      <c r="K2558" s="2">
        <f>MAX(E2558*Inputs!$B$5 - B2558 - Inputs!$B$8, 0) * H2558</f>
        <v>0</v>
      </c>
      <c r="L2558" s="2">
        <f>IF(B2558 &gt;= D2558*Inputs!$B$10, MAX(B2558 - E2558/Inputs!$B$5 - Inputs!$B$8, 0) * I2558, 0)</f>
        <v>0</v>
      </c>
      <c r="M2558" s="2">
        <f t="shared" si="470"/>
        <v>0</v>
      </c>
      <c r="N2558" s="3" t="str">
        <f t="shared" si="471"/>
        <v>Idle</v>
      </c>
      <c r="O2558" s="3" t="str">
        <f t="shared" si="479"/>
        <v>Idle</v>
      </c>
      <c r="P2558" s="2">
        <f t="shared" si="472"/>
        <v>0</v>
      </c>
      <c r="Q2558" s="2">
        <f t="shared" si="473"/>
        <v>0</v>
      </c>
      <c r="R2558" s="2">
        <f t="shared" si="474"/>
        <v>0</v>
      </c>
      <c r="S2558" s="2">
        <f t="shared" si="475"/>
        <v>0</v>
      </c>
      <c r="T2558" s="2">
        <f t="shared" si="476"/>
        <v>0</v>
      </c>
      <c r="U2558" s="2">
        <f>IF(O2558="Reg", R2558 * Inputs!$B$7, 0)</f>
        <v>0</v>
      </c>
      <c r="V2558" s="2">
        <f>MAX(F2558 + P2558*Inputs!$B$15 - (Q2558/Inputs!$B$16) - U2558, 0)</f>
        <v>0</v>
      </c>
    </row>
    <row r="2559" spans="1:22" x14ac:dyDescent="0.3">
      <c r="A2559" s="1">
        <v>46129.541666666657</v>
      </c>
      <c r="B2559" s="2">
        <v>32.048593865075041</v>
      </c>
      <c r="C2559" s="2">
        <v>31.32594470858416</v>
      </c>
      <c r="D2559" s="2">
        <f t="shared" si="468"/>
        <v>36.645837717034759</v>
      </c>
      <c r="E2559" s="2">
        <f t="shared" si="469"/>
        <v>61.980042491152425</v>
      </c>
      <c r="F2559" s="2">
        <f t="shared" si="477"/>
        <v>0</v>
      </c>
      <c r="G2559" s="2">
        <f t="shared" si="478"/>
        <v>340</v>
      </c>
      <c r="H2559" s="2">
        <f>MIN(Inputs!$B$2, (Inputs!$B$14 - F2559)/Inputs!$B$15)</f>
        <v>170</v>
      </c>
      <c r="I2559" s="2">
        <f>MAX(MIN(Inputs!$B$2, F2559*Inputs!$B$16, Inputs!$B$14*Inputs!$B$4 - G2559), 0)</f>
        <v>0</v>
      </c>
      <c r="J2559" s="2">
        <f>MAX(MIN(Inputs!$B$2, F2559*Inputs!$B$16, (Inputs!$B$14-F2559)/Inputs!$B$15)*Inputs!$B$9, 0)</f>
        <v>0</v>
      </c>
      <c r="K2559" s="2">
        <f>MAX(E2559*Inputs!$B$5 - B2559 - Inputs!$B$8, 0) * H2559</f>
        <v>423.95339961364556</v>
      </c>
      <c r="L2559" s="2">
        <f>IF(B2559 &gt;= D2559*Inputs!$B$10, MAX(B2559 - E2559/Inputs!$B$5 - Inputs!$B$8, 0) * I2559, 0)</f>
        <v>0</v>
      </c>
      <c r="M2559" s="2">
        <f t="shared" si="470"/>
        <v>0</v>
      </c>
      <c r="N2559" s="3" t="str">
        <f t="shared" si="471"/>
        <v>Charge</v>
      </c>
      <c r="O2559" s="3" t="str">
        <f t="shared" si="479"/>
        <v>Idle</v>
      </c>
      <c r="P2559" s="2">
        <f t="shared" si="472"/>
        <v>0</v>
      </c>
      <c r="Q2559" s="2">
        <f t="shared" si="473"/>
        <v>0</v>
      </c>
      <c r="R2559" s="2">
        <f t="shared" si="474"/>
        <v>0</v>
      </c>
      <c r="S2559" s="2">
        <f t="shared" si="475"/>
        <v>0</v>
      </c>
      <c r="T2559" s="2">
        <f t="shared" si="476"/>
        <v>0</v>
      </c>
      <c r="U2559" s="2">
        <f>IF(O2559="Reg", R2559 * Inputs!$B$7, 0)</f>
        <v>0</v>
      </c>
      <c r="V2559" s="2">
        <f>MAX(F2559 + P2559*Inputs!$B$15 - (Q2559/Inputs!$B$16) - U2559, 0)</f>
        <v>0</v>
      </c>
    </row>
    <row r="2560" spans="1:22" x14ac:dyDescent="0.3">
      <c r="A2560" s="1">
        <v>46129.583333333343</v>
      </c>
      <c r="B2560" s="2">
        <v>57.30106179218371</v>
      </c>
      <c r="C2560" s="2">
        <v>15.817439768283361</v>
      </c>
      <c r="D2560" s="2">
        <f t="shared" si="468"/>
        <v>36.645837717034759</v>
      </c>
      <c r="E2560" s="2">
        <f t="shared" si="469"/>
        <v>68.574116947378954</v>
      </c>
      <c r="F2560" s="2">
        <f t="shared" si="477"/>
        <v>0</v>
      </c>
      <c r="G2560" s="2">
        <f t="shared" si="478"/>
        <v>340</v>
      </c>
      <c r="H2560" s="2">
        <f>MIN(Inputs!$B$2, (Inputs!$B$14 - F2560)/Inputs!$B$15)</f>
        <v>170</v>
      </c>
      <c r="I2560" s="2">
        <f>MAX(MIN(Inputs!$B$2, F2560*Inputs!$B$16, Inputs!$B$14*Inputs!$B$4 - G2560), 0)</f>
        <v>0</v>
      </c>
      <c r="J2560" s="2">
        <f>MAX(MIN(Inputs!$B$2, F2560*Inputs!$B$16, (Inputs!$B$14-F2560)/Inputs!$B$15)*Inputs!$B$9, 0)</f>
        <v>0</v>
      </c>
      <c r="K2560" s="2">
        <f>MAX(E2560*Inputs!$B$5 - B2560 - Inputs!$B$8, 0) * H2560</f>
        <v>0</v>
      </c>
      <c r="L2560" s="2">
        <f>IF(B2560 &gt;= D2560*Inputs!$B$10, MAX(B2560 - E2560/Inputs!$B$5 - Inputs!$B$8, 0) * I2560, 0)</f>
        <v>0</v>
      </c>
      <c r="M2560" s="2">
        <f t="shared" si="470"/>
        <v>0</v>
      </c>
      <c r="N2560" s="3" t="str">
        <f t="shared" si="471"/>
        <v>Idle</v>
      </c>
      <c r="O2560" s="3" t="str">
        <f t="shared" si="479"/>
        <v>Idle</v>
      </c>
      <c r="P2560" s="2">
        <f t="shared" si="472"/>
        <v>0</v>
      </c>
      <c r="Q2560" s="2">
        <f t="shared" si="473"/>
        <v>0</v>
      </c>
      <c r="R2560" s="2">
        <f t="shared" si="474"/>
        <v>0</v>
      </c>
      <c r="S2560" s="2">
        <f t="shared" si="475"/>
        <v>0</v>
      </c>
      <c r="T2560" s="2">
        <f t="shared" si="476"/>
        <v>0</v>
      </c>
      <c r="U2560" s="2">
        <f>IF(O2560="Reg", R2560 * Inputs!$B$7, 0)</f>
        <v>0</v>
      </c>
      <c r="V2560" s="2">
        <f>MAX(F2560 + P2560*Inputs!$B$15 - (Q2560/Inputs!$B$16) - U2560, 0)</f>
        <v>0</v>
      </c>
    </row>
    <row r="2561" spans="1:22" x14ac:dyDescent="0.3">
      <c r="A2561" s="1">
        <v>46129.625</v>
      </c>
      <c r="B2561" s="2">
        <v>56.134867502105699</v>
      </c>
      <c r="C2561" s="2">
        <v>5.7610354450713892</v>
      </c>
      <c r="D2561" s="2">
        <f t="shared" si="468"/>
        <v>36.645837717034759</v>
      </c>
      <c r="E2561" s="2">
        <f t="shared" si="469"/>
        <v>69.699479397604932</v>
      </c>
      <c r="F2561" s="2">
        <f t="shared" si="477"/>
        <v>0</v>
      </c>
      <c r="G2561" s="2">
        <f t="shared" si="478"/>
        <v>340</v>
      </c>
      <c r="H2561" s="2">
        <f>MIN(Inputs!$B$2, (Inputs!$B$14 - F2561)/Inputs!$B$15)</f>
        <v>170</v>
      </c>
      <c r="I2561" s="2">
        <f>MAX(MIN(Inputs!$B$2, F2561*Inputs!$B$16, Inputs!$B$14*Inputs!$B$4 - G2561), 0)</f>
        <v>0</v>
      </c>
      <c r="J2561" s="2">
        <f>MAX(MIN(Inputs!$B$2, F2561*Inputs!$B$16, (Inputs!$B$14-F2561)/Inputs!$B$15)*Inputs!$B$9, 0)</f>
        <v>0</v>
      </c>
      <c r="K2561" s="2">
        <f>MAX(E2561*Inputs!$B$5 - B2561 - Inputs!$B$8, 0) * H2561</f>
        <v>0</v>
      </c>
      <c r="L2561" s="2">
        <f>IF(B2561 &gt;= D2561*Inputs!$B$10, MAX(B2561 - E2561/Inputs!$B$5 - Inputs!$B$8, 0) * I2561, 0)</f>
        <v>0</v>
      </c>
      <c r="M2561" s="2">
        <f t="shared" si="470"/>
        <v>0</v>
      </c>
      <c r="N2561" s="3" t="str">
        <f t="shared" si="471"/>
        <v>Idle</v>
      </c>
      <c r="O2561" s="3" t="str">
        <f t="shared" si="479"/>
        <v>Idle</v>
      </c>
      <c r="P2561" s="2">
        <f t="shared" si="472"/>
        <v>0</v>
      </c>
      <c r="Q2561" s="2">
        <f t="shared" si="473"/>
        <v>0</v>
      </c>
      <c r="R2561" s="2">
        <f t="shared" si="474"/>
        <v>0</v>
      </c>
      <c r="S2561" s="2">
        <f t="shared" si="475"/>
        <v>0</v>
      </c>
      <c r="T2561" s="2">
        <f t="shared" si="476"/>
        <v>0</v>
      </c>
      <c r="U2561" s="2">
        <f>IF(O2561="Reg", R2561 * Inputs!$B$7, 0)</f>
        <v>0</v>
      </c>
      <c r="V2561" s="2">
        <f>MAX(F2561 + P2561*Inputs!$B$15 - (Q2561/Inputs!$B$16) - U2561, 0)</f>
        <v>0</v>
      </c>
    </row>
    <row r="2562" spans="1:22" x14ac:dyDescent="0.3">
      <c r="A2562" s="1">
        <v>46129.666666666657</v>
      </c>
      <c r="B2562" s="2">
        <v>68.31038371565171</v>
      </c>
      <c r="C2562" s="2">
        <v>3.1036051459409388</v>
      </c>
      <c r="D2562" s="2">
        <f t="shared" ref="D2562:D2625" si="480">AVERAGEIFS(B:B, A:A, "&gt;="&amp;INT(A2562), A:A, "&lt;"&amp;INT(A2562)+1)</f>
        <v>36.645837717034759</v>
      </c>
      <c r="E2562" s="2">
        <f t="shared" ref="E2562:E2625" si="481">AVERAGE(B2562:B2567)</f>
        <v>71.813450043152685</v>
      </c>
      <c r="F2562" s="2">
        <f t="shared" si="477"/>
        <v>0</v>
      </c>
      <c r="G2562" s="2">
        <f t="shared" si="478"/>
        <v>340</v>
      </c>
      <c r="H2562" s="2">
        <f>MIN(Inputs!$B$2, (Inputs!$B$14 - F2562)/Inputs!$B$15)</f>
        <v>170</v>
      </c>
      <c r="I2562" s="2">
        <f>MAX(MIN(Inputs!$B$2, F2562*Inputs!$B$16, Inputs!$B$14*Inputs!$B$4 - G2562), 0)</f>
        <v>0</v>
      </c>
      <c r="J2562" s="2">
        <f>MAX(MIN(Inputs!$B$2, F2562*Inputs!$B$16, (Inputs!$B$14-F2562)/Inputs!$B$15)*Inputs!$B$9, 0)</f>
        <v>0</v>
      </c>
      <c r="K2562" s="2">
        <f>MAX(E2562*Inputs!$B$5 - B2562 - Inputs!$B$8, 0) * H2562</f>
        <v>0</v>
      </c>
      <c r="L2562" s="2">
        <f>IF(B2562 &gt;= D2562*Inputs!$B$10, MAX(B2562 - E2562/Inputs!$B$5 - Inputs!$B$8, 0) * I2562, 0)</f>
        <v>0</v>
      </c>
      <c r="M2562" s="2">
        <f t="shared" ref="M2562:M2625" si="482">C2562 * J2562</f>
        <v>0</v>
      </c>
      <c r="N2562" s="3" t="str">
        <f t="shared" ref="N2562:N2625" si="483">IF(MAX(K2562, L2562, M2562)&lt;=0, "Idle", IF(AND(M2562&gt;=K2562, M2562&gt;=L2562), "Reg", IF(L2562&gt;=K2562, "Discharge", "Charge")))</f>
        <v>Idle</v>
      </c>
      <c r="O2562" s="3" t="str">
        <f t="shared" si="479"/>
        <v>Idle</v>
      </c>
      <c r="P2562" s="2">
        <f t="shared" ref="P2562:P2625" si="484">IF(O2562="Charge", H2562, 0)</f>
        <v>0</v>
      </c>
      <c r="Q2562" s="2">
        <f t="shared" ref="Q2562:Q2625" si="485">IF(O2562="Discharge", I2562, 0)</f>
        <v>0</v>
      </c>
      <c r="R2562" s="2">
        <f t="shared" ref="R2562:R2625" si="486">IF(O2562="Reg", J2562, 0)</f>
        <v>0</v>
      </c>
      <c r="S2562" s="2">
        <f t="shared" ref="S2562:S2625" si="487">(Q2562 - P2562) * B2562</f>
        <v>0</v>
      </c>
      <c r="T2562" s="2">
        <f t="shared" ref="T2562:T2625" si="488">R2562 * C2562</f>
        <v>0</v>
      </c>
      <c r="U2562" s="2">
        <f>IF(O2562="Reg", R2562 * Inputs!$B$7, 0)</f>
        <v>0</v>
      </c>
      <c r="V2562" s="2">
        <f>MAX(F2562 + P2562*Inputs!$B$15 - (Q2562/Inputs!$B$16) - U2562, 0)</f>
        <v>0</v>
      </c>
    </row>
    <row r="2563" spans="1:22" x14ac:dyDescent="0.3">
      <c r="A2563" s="1">
        <v>46129.708333333343</v>
      </c>
      <c r="B2563" s="2">
        <v>77.911193668491038</v>
      </c>
      <c r="C2563" s="2">
        <v>10.554052097927601</v>
      </c>
      <c r="D2563" s="2">
        <f t="shared" si="480"/>
        <v>36.645837717034759</v>
      </c>
      <c r="E2563" s="2">
        <f t="shared" si="481"/>
        <v>69.555813810086804</v>
      </c>
      <c r="F2563" s="2">
        <f t="shared" ref="F2563:F2626" si="489">V2562</f>
        <v>0</v>
      </c>
      <c r="G2563" s="2">
        <f t="shared" ref="G2563:G2626" si="490">IF(INT(A2563)=INT(A2562), G2562 + Q2562, 0)</f>
        <v>340</v>
      </c>
      <c r="H2563" s="2">
        <f>MIN(Inputs!$B$2, (Inputs!$B$14 - F2563)/Inputs!$B$15)</f>
        <v>170</v>
      </c>
      <c r="I2563" s="2">
        <f>MAX(MIN(Inputs!$B$2, F2563*Inputs!$B$16, Inputs!$B$14*Inputs!$B$4 - G2563), 0)</f>
        <v>0</v>
      </c>
      <c r="J2563" s="2">
        <f>MAX(MIN(Inputs!$B$2, F2563*Inputs!$B$16, (Inputs!$B$14-F2563)/Inputs!$B$15)*Inputs!$B$9, 0)</f>
        <v>0</v>
      </c>
      <c r="K2563" s="2">
        <f>MAX(E2563*Inputs!$B$5 - B2563 - Inputs!$B$8, 0) * H2563</f>
        <v>0</v>
      </c>
      <c r="L2563" s="2">
        <f>IF(B2563 &gt;= D2563*Inputs!$B$10, MAX(B2563 - E2563/Inputs!$B$5 - Inputs!$B$8, 0) * I2563, 0)</f>
        <v>0</v>
      </c>
      <c r="M2563" s="2">
        <f t="shared" si="482"/>
        <v>0</v>
      </c>
      <c r="N2563" s="3" t="str">
        <f t="shared" si="483"/>
        <v>Idle</v>
      </c>
      <c r="O2563" s="3" t="str">
        <f t="shared" si="479"/>
        <v>Idle</v>
      </c>
      <c r="P2563" s="2">
        <f t="shared" si="484"/>
        <v>0</v>
      </c>
      <c r="Q2563" s="2">
        <f t="shared" si="485"/>
        <v>0</v>
      </c>
      <c r="R2563" s="2">
        <f t="shared" si="486"/>
        <v>0</v>
      </c>
      <c r="S2563" s="2">
        <f t="shared" si="487"/>
        <v>0</v>
      </c>
      <c r="T2563" s="2">
        <f t="shared" si="488"/>
        <v>0</v>
      </c>
      <c r="U2563" s="2">
        <f>IF(O2563="Reg", R2563 * Inputs!$B$7, 0)</f>
        <v>0</v>
      </c>
      <c r="V2563" s="2">
        <f>MAX(F2563 + P2563*Inputs!$B$15 - (Q2563/Inputs!$B$16) - U2563, 0)</f>
        <v>0</v>
      </c>
    </row>
    <row r="2564" spans="1:22" x14ac:dyDescent="0.3">
      <c r="A2564" s="1">
        <v>46129.75</v>
      </c>
      <c r="B2564" s="2">
        <v>80.1741544034073</v>
      </c>
      <c r="C2564" s="2">
        <v>26.6095202255561</v>
      </c>
      <c r="D2564" s="2">
        <f t="shared" si="480"/>
        <v>36.645837717034759</v>
      </c>
      <c r="E2564" s="2">
        <f t="shared" si="481"/>
        <v>63.569093087572746</v>
      </c>
      <c r="F2564" s="2">
        <f t="shared" si="489"/>
        <v>0</v>
      </c>
      <c r="G2564" s="2">
        <f t="shared" si="490"/>
        <v>340</v>
      </c>
      <c r="H2564" s="2">
        <f>MIN(Inputs!$B$2, (Inputs!$B$14 - F2564)/Inputs!$B$15)</f>
        <v>170</v>
      </c>
      <c r="I2564" s="2">
        <f>MAX(MIN(Inputs!$B$2, F2564*Inputs!$B$16, Inputs!$B$14*Inputs!$B$4 - G2564), 0)</f>
        <v>0</v>
      </c>
      <c r="J2564" s="2">
        <f>MAX(MIN(Inputs!$B$2, F2564*Inputs!$B$16, (Inputs!$B$14-F2564)/Inputs!$B$15)*Inputs!$B$9, 0)</f>
        <v>0</v>
      </c>
      <c r="K2564" s="2">
        <f>MAX(E2564*Inputs!$B$5 - B2564 - Inputs!$B$8, 0) * H2564</f>
        <v>0</v>
      </c>
      <c r="L2564" s="2">
        <f>IF(B2564 &gt;= D2564*Inputs!$B$10, MAX(B2564 - E2564/Inputs!$B$5 - Inputs!$B$8, 0) * I2564, 0)</f>
        <v>0</v>
      </c>
      <c r="M2564" s="2">
        <f t="shared" si="482"/>
        <v>0</v>
      </c>
      <c r="N2564" s="3" t="str">
        <f t="shared" si="483"/>
        <v>Idle</v>
      </c>
      <c r="O2564" s="3" t="str">
        <f t="shared" ref="O2564:O2627" si="491">IF(O2563&lt;&gt;O2562, O2563, N2564)</f>
        <v>Idle</v>
      </c>
      <c r="P2564" s="2">
        <f t="shared" si="484"/>
        <v>0</v>
      </c>
      <c r="Q2564" s="2">
        <f t="shared" si="485"/>
        <v>0</v>
      </c>
      <c r="R2564" s="2">
        <f t="shared" si="486"/>
        <v>0</v>
      </c>
      <c r="S2564" s="2">
        <f t="shared" si="487"/>
        <v>0</v>
      </c>
      <c r="T2564" s="2">
        <f t="shared" si="488"/>
        <v>0</v>
      </c>
      <c r="U2564" s="2">
        <f>IF(O2564="Reg", R2564 * Inputs!$B$7, 0)</f>
        <v>0</v>
      </c>
      <c r="V2564" s="2">
        <f>MAX(F2564 + P2564*Inputs!$B$15 - (Q2564/Inputs!$B$16) - U2564, 0)</f>
        <v>0</v>
      </c>
    </row>
    <row r="2565" spans="1:22" x14ac:dyDescent="0.3">
      <c r="A2565" s="1">
        <v>46129.791666666657</v>
      </c>
      <c r="B2565" s="2">
        <v>71.613040602434225</v>
      </c>
      <c r="C2565" s="2">
        <v>11.90029309617446</v>
      </c>
      <c r="D2565" s="2">
        <f t="shared" si="480"/>
        <v>36.645837717034759</v>
      </c>
      <c r="E2565" s="2">
        <f t="shared" si="481"/>
        <v>55.174390424813794</v>
      </c>
      <c r="F2565" s="2">
        <f t="shared" si="489"/>
        <v>0</v>
      </c>
      <c r="G2565" s="2">
        <f t="shared" si="490"/>
        <v>340</v>
      </c>
      <c r="H2565" s="2">
        <f>MIN(Inputs!$B$2, (Inputs!$B$14 - F2565)/Inputs!$B$15)</f>
        <v>170</v>
      </c>
      <c r="I2565" s="2">
        <f>MAX(MIN(Inputs!$B$2, F2565*Inputs!$B$16, Inputs!$B$14*Inputs!$B$4 - G2565), 0)</f>
        <v>0</v>
      </c>
      <c r="J2565" s="2">
        <f>MAX(MIN(Inputs!$B$2, F2565*Inputs!$B$16, (Inputs!$B$14-F2565)/Inputs!$B$15)*Inputs!$B$9, 0)</f>
        <v>0</v>
      </c>
      <c r="K2565" s="2">
        <f>MAX(E2565*Inputs!$B$5 - B2565 - Inputs!$B$8, 0) * H2565</f>
        <v>0</v>
      </c>
      <c r="L2565" s="2">
        <f>IF(B2565 &gt;= D2565*Inputs!$B$10, MAX(B2565 - E2565/Inputs!$B$5 - Inputs!$B$8, 0) * I2565, 0)</f>
        <v>0</v>
      </c>
      <c r="M2565" s="2">
        <f t="shared" si="482"/>
        <v>0</v>
      </c>
      <c r="N2565" s="3" t="str">
        <f t="shared" si="483"/>
        <v>Idle</v>
      </c>
      <c r="O2565" s="3" t="str">
        <f t="shared" si="491"/>
        <v>Idle</v>
      </c>
      <c r="P2565" s="2">
        <f t="shared" si="484"/>
        <v>0</v>
      </c>
      <c r="Q2565" s="2">
        <f t="shared" si="485"/>
        <v>0</v>
      </c>
      <c r="R2565" s="2">
        <f t="shared" si="486"/>
        <v>0</v>
      </c>
      <c r="S2565" s="2">
        <f t="shared" si="487"/>
        <v>0</v>
      </c>
      <c r="T2565" s="2">
        <f t="shared" si="488"/>
        <v>0</v>
      </c>
      <c r="U2565" s="2">
        <f>IF(O2565="Reg", R2565 * Inputs!$B$7, 0)</f>
        <v>0</v>
      </c>
      <c r="V2565" s="2">
        <f>MAX(F2565 + P2565*Inputs!$B$15 - (Q2565/Inputs!$B$16) - U2565, 0)</f>
        <v>0</v>
      </c>
    </row>
    <row r="2566" spans="1:22" x14ac:dyDescent="0.3">
      <c r="A2566" s="1">
        <v>46129.833333333343</v>
      </c>
      <c r="B2566" s="2">
        <v>64.053236493539657</v>
      </c>
      <c r="C2566" s="2">
        <v>2.1734526726315089</v>
      </c>
      <c r="D2566" s="2">
        <f t="shared" si="480"/>
        <v>36.645837717034759</v>
      </c>
      <c r="E2566" s="2">
        <f t="shared" si="481"/>
        <v>62.685346007363542</v>
      </c>
      <c r="F2566" s="2">
        <f t="shared" si="489"/>
        <v>0</v>
      </c>
      <c r="G2566" s="2">
        <f t="shared" si="490"/>
        <v>340</v>
      </c>
      <c r="H2566" s="2">
        <f>MIN(Inputs!$B$2, (Inputs!$B$14 - F2566)/Inputs!$B$15)</f>
        <v>170</v>
      </c>
      <c r="I2566" s="2">
        <f>MAX(MIN(Inputs!$B$2, F2566*Inputs!$B$16, Inputs!$B$14*Inputs!$B$4 - G2566), 0)</f>
        <v>0</v>
      </c>
      <c r="J2566" s="2">
        <f>MAX(MIN(Inputs!$B$2, F2566*Inputs!$B$16, (Inputs!$B$14-F2566)/Inputs!$B$15)*Inputs!$B$9, 0)</f>
        <v>0</v>
      </c>
      <c r="K2566" s="2">
        <f>MAX(E2566*Inputs!$B$5 - B2566 - Inputs!$B$8, 0) * H2566</f>
        <v>0</v>
      </c>
      <c r="L2566" s="2">
        <f>IF(B2566 &gt;= D2566*Inputs!$B$10, MAX(B2566 - E2566/Inputs!$B$5 - Inputs!$B$8, 0) * I2566, 0)</f>
        <v>0</v>
      </c>
      <c r="M2566" s="2">
        <f t="shared" si="482"/>
        <v>0</v>
      </c>
      <c r="N2566" s="3" t="str">
        <f t="shared" si="483"/>
        <v>Idle</v>
      </c>
      <c r="O2566" s="3" t="str">
        <f t="shared" si="491"/>
        <v>Idle</v>
      </c>
      <c r="P2566" s="2">
        <f t="shared" si="484"/>
        <v>0</v>
      </c>
      <c r="Q2566" s="2">
        <f t="shared" si="485"/>
        <v>0</v>
      </c>
      <c r="R2566" s="2">
        <f t="shared" si="486"/>
        <v>0</v>
      </c>
      <c r="S2566" s="2">
        <f t="shared" si="487"/>
        <v>0</v>
      </c>
      <c r="T2566" s="2">
        <f t="shared" si="488"/>
        <v>0</v>
      </c>
      <c r="U2566" s="2">
        <f>IF(O2566="Reg", R2566 * Inputs!$B$7, 0)</f>
        <v>0</v>
      </c>
      <c r="V2566" s="2">
        <f>MAX(F2566 + P2566*Inputs!$B$15 - (Q2566/Inputs!$B$16) - U2566, 0)</f>
        <v>0</v>
      </c>
    </row>
    <row r="2567" spans="1:22" x14ac:dyDescent="0.3">
      <c r="A2567" s="1">
        <v>46129.875</v>
      </c>
      <c r="B2567" s="2">
        <v>68.81869137539222</v>
      </c>
      <c r="C2567" s="2">
        <v>12.6580940330209</v>
      </c>
      <c r="D2567" s="2">
        <f t="shared" si="480"/>
        <v>36.645837717034759</v>
      </c>
      <c r="E2567" s="2">
        <f t="shared" si="481"/>
        <v>53.788616165427158</v>
      </c>
      <c r="F2567" s="2">
        <f t="shared" si="489"/>
        <v>0</v>
      </c>
      <c r="G2567" s="2">
        <f t="shared" si="490"/>
        <v>340</v>
      </c>
      <c r="H2567" s="2">
        <f>MIN(Inputs!$B$2, (Inputs!$B$14 - F2567)/Inputs!$B$15)</f>
        <v>170</v>
      </c>
      <c r="I2567" s="2">
        <f>MAX(MIN(Inputs!$B$2, F2567*Inputs!$B$16, Inputs!$B$14*Inputs!$B$4 - G2567), 0)</f>
        <v>0</v>
      </c>
      <c r="J2567" s="2">
        <f>MAX(MIN(Inputs!$B$2, F2567*Inputs!$B$16, (Inputs!$B$14-F2567)/Inputs!$B$15)*Inputs!$B$9, 0)</f>
        <v>0</v>
      </c>
      <c r="K2567" s="2">
        <f>MAX(E2567*Inputs!$B$5 - B2567 - Inputs!$B$8, 0) * H2567</f>
        <v>0</v>
      </c>
      <c r="L2567" s="2">
        <f>IF(B2567 &gt;= D2567*Inputs!$B$10, MAX(B2567 - E2567/Inputs!$B$5 - Inputs!$B$8, 0) * I2567, 0)</f>
        <v>0</v>
      </c>
      <c r="M2567" s="2">
        <f t="shared" si="482"/>
        <v>0</v>
      </c>
      <c r="N2567" s="3" t="str">
        <f t="shared" si="483"/>
        <v>Idle</v>
      </c>
      <c r="O2567" s="3" t="str">
        <f t="shared" si="491"/>
        <v>Idle</v>
      </c>
      <c r="P2567" s="2">
        <f t="shared" si="484"/>
        <v>0</v>
      </c>
      <c r="Q2567" s="2">
        <f t="shared" si="485"/>
        <v>0</v>
      </c>
      <c r="R2567" s="2">
        <f t="shared" si="486"/>
        <v>0</v>
      </c>
      <c r="S2567" s="2">
        <f t="shared" si="487"/>
        <v>0</v>
      </c>
      <c r="T2567" s="2">
        <f t="shared" si="488"/>
        <v>0</v>
      </c>
      <c r="U2567" s="2">
        <f>IF(O2567="Reg", R2567 * Inputs!$B$7, 0)</f>
        <v>0</v>
      </c>
      <c r="V2567" s="2">
        <f>MAX(F2567 + P2567*Inputs!$B$15 - (Q2567/Inputs!$B$16) - U2567, 0)</f>
        <v>0</v>
      </c>
    </row>
    <row r="2568" spans="1:22" x14ac:dyDescent="0.3">
      <c r="A2568" s="1">
        <v>46129.916666666657</v>
      </c>
      <c r="B2568" s="2">
        <v>54.764566317256282</v>
      </c>
      <c r="C2568" s="2">
        <v>2.868200928200888</v>
      </c>
      <c r="D2568" s="2">
        <f t="shared" si="480"/>
        <v>36.645837717034759</v>
      </c>
      <c r="E2568" s="2">
        <f t="shared" si="481"/>
        <v>54.690242952585095</v>
      </c>
      <c r="F2568" s="2">
        <f t="shared" si="489"/>
        <v>0</v>
      </c>
      <c r="G2568" s="2">
        <f t="shared" si="490"/>
        <v>340</v>
      </c>
      <c r="H2568" s="2">
        <f>MIN(Inputs!$B$2, (Inputs!$B$14 - F2568)/Inputs!$B$15)</f>
        <v>170</v>
      </c>
      <c r="I2568" s="2">
        <f>MAX(MIN(Inputs!$B$2, F2568*Inputs!$B$16, Inputs!$B$14*Inputs!$B$4 - G2568), 0)</f>
        <v>0</v>
      </c>
      <c r="J2568" s="2">
        <f>MAX(MIN(Inputs!$B$2, F2568*Inputs!$B$16, (Inputs!$B$14-F2568)/Inputs!$B$15)*Inputs!$B$9, 0)</f>
        <v>0</v>
      </c>
      <c r="K2568" s="2">
        <f>MAX(E2568*Inputs!$B$5 - B2568 - Inputs!$B$8, 0) * H2568</f>
        <v>0</v>
      </c>
      <c r="L2568" s="2">
        <f>IF(B2568 &gt;= D2568*Inputs!$B$10, MAX(B2568 - E2568/Inputs!$B$5 - Inputs!$B$8, 0) * I2568, 0)</f>
        <v>0</v>
      </c>
      <c r="M2568" s="2">
        <f t="shared" si="482"/>
        <v>0</v>
      </c>
      <c r="N2568" s="3" t="str">
        <f t="shared" si="483"/>
        <v>Idle</v>
      </c>
      <c r="O2568" s="3" t="str">
        <f t="shared" si="491"/>
        <v>Idle</v>
      </c>
      <c r="P2568" s="2">
        <f t="shared" si="484"/>
        <v>0</v>
      </c>
      <c r="Q2568" s="2">
        <f t="shared" si="485"/>
        <v>0</v>
      </c>
      <c r="R2568" s="2">
        <f t="shared" si="486"/>
        <v>0</v>
      </c>
      <c r="S2568" s="2">
        <f t="shared" si="487"/>
        <v>0</v>
      </c>
      <c r="T2568" s="2">
        <f t="shared" si="488"/>
        <v>0</v>
      </c>
      <c r="U2568" s="2">
        <f>IF(O2568="Reg", R2568 * Inputs!$B$7, 0)</f>
        <v>0</v>
      </c>
      <c r="V2568" s="2">
        <f>MAX(F2568 + P2568*Inputs!$B$15 - (Q2568/Inputs!$B$16) - U2568, 0)</f>
        <v>0</v>
      </c>
    </row>
    <row r="2569" spans="1:22" x14ac:dyDescent="0.3">
      <c r="A2569" s="1">
        <v>46129.958333333343</v>
      </c>
      <c r="B2569" s="2">
        <v>41.990869333406792</v>
      </c>
      <c r="C2569" s="2">
        <v>29.24248004350277</v>
      </c>
      <c r="D2569" s="2">
        <f t="shared" si="480"/>
        <v>36.645837717034759</v>
      </c>
      <c r="E2569" s="2">
        <f t="shared" si="481"/>
        <v>46.206013677635802</v>
      </c>
      <c r="F2569" s="2">
        <f t="shared" si="489"/>
        <v>0</v>
      </c>
      <c r="G2569" s="2">
        <f t="shared" si="490"/>
        <v>340</v>
      </c>
      <c r="H2569" s="2">
        <f>MIN(Inputs!$B$2, (Inputs!$B$14 - F2569)/Inputs!$B$15)</f>
        <v>170</v>
      </c>
      <c r="I2569" s="2">
        <f>MAX(MIN(Inputs!$B$2, F2569*Inputs!$B$16, Inputs!$B$14*Inputs!$B$4 - G2569), 0)</f>
        <v>0</v>
      </c>
      <c r="J2569" s="2">
        <f>MAX(MIN(Inputs!$B$2, F2569*Inputs!$B$16, (Inputs!$B$14-F2569)/Inputs!$B$15)*Inputs!$B$9, 0)</f>
        <v>0</v>
      </c>
      <c r="K2569" s="2">
        <f>MAX(E2569*Inputs!$B$5 - B2569 - Inputs!$B$8, 0) * H2569</f>
        <v>0</v>
      </c>
      <c r="L2569" s="2">
        <f>IF(B2569 &gt;= D2569*Inputs!$B$10, MAX(B2569 - E2569/Inputs!$B$5 - Inputs!$B$8, 0) * I2569, 0)</f>
        <v>0</v>
      </c>
      <c r="M2569" s="2">
        <f t="shared" si="482"/>
        <v>0</v>
      </c>
      <c r="N2569" s="3" t="str">
        <f t="shared" si="483"/>
        <v>Idle</v>
      </c>
      <c r="O2569" s="3" t="str">
        <f t="shared" si="491"/>
        <v>Idle</v>
      </c>
      <c r="P2569" s="2">
        <f t="shared" si="484"/>
        <v>0</v>
      </c>
      <c r="Q2569" s="2">
        <f t="shared" si="485"/>
        <v>0</v>
      </c>
      <c r="R2569" s="2">
        <f t="shared" si="486"/>
        <v>0</v>
      </c>
      <c r="S2569" s="2">
        <f t="shared" si="487"/>
        <v>0</v>
      </c>
      <c r="T2569" s="2">
        <f t="shared" si="488"/>
        <v>0</v>
      </c>
      <c r="U2569" s="2">
        <f>IF(O2569="Reg", R2569 * Inputs!$B$7, 0)</f>
        <v>0</v>
      </c>
      <c r="V2569" s="2">
        <f>MAX(F2569 + P2569*Inputs!$B$15 - (Q2569/Inputs!$B$16) - U2569, 0)</f>
        <v>0</v>
      </c>
    </row>
    <row r="2570" spans="1:22" x14ac:dyDescent="0.3">
      <c r="A2570" s="1">
        <v>46130</v>
      </c>
      <c r="B2570" s="2">
        <v>29.805938426853508</v>
      </c>
      <c r="C2570" s="2">
        <v>28.074642440956321</v>
      </c>
      <c r="D2570" s="2">
        <f t="shared" si="480"/>
        <v>40.057310685137104</v>
      </c>
      <c r="E2570" s="2">
        <f t="shared" si="481"/>
        <v>39.207535455401334</v>
      </c>
      <c r="F2570" s="2">
        <f t="shared" si="489"/>
        <v>0</v>
      </c>
      <c r="G2570" s="2">
        <f t="shared" si="490"/>
        <v>0</v>
      </c>
      <c r="H2570" s="2">
        <f>MIN(Inputs!$B$2, (Inputs!$B$14 - F2570)/Inputs!$B$15)</f>
        <v>170</v>
      </c>
      <c r="I2570" s="2">
        <f>MAX(MIN(Inputs!$B$2, F2570*Inputs!$B$16, Inputs!$B$14*Inputs!$B$4 - G2570), 0)</f>
        <v>0</v>
      </c>
      <c r="J2570" s="2">
        <f>MAX(MIN(Inputs!$B$2, F2570*Inputs!$B$16, (Inputs!$B$14-F2570)/Inputs!$B$15)*Inputs!$B$9, 0)</f>
        <v>0</v>
      </c>
      <c r="K2570" s="2">
        <f>MAX(E2570*Inputs!$B$5 - B2570 - Inputs!$B$8, 0) * H2570</f>
        <v>0</v>
      </c>
      <c r="L2570" s="2">
        <f>IF(B2570 &gt;= D2570*Inputs!$B$10, MAX(B2570 - E2570/Inputs!$B$5 - Inputs!$B$8, 0) * I2570, 0)</f>
        <v>0</v>
      </c>
      <c r="M2570" s="2">
        <f t="shared" si="482"/>
        <v>0</v>
      </c>
      <c r="N2570" s="3" t="str">
        <f t="shared" si="483"/>
        <v>Idle</v>
      </c>
      <c r="O2570" s="3" t="str">
        <f t="shared" si="491"/>
        <v>Idle</v>
      </c>
      <c r="P2570" s="2">
        <f t="shared" si="484"/>
        <v>0</v>
      </c>
      <c r="Q2570" s="2">
        <f t="shared" si="485"/>
        <v>0</v>
      </c>
      <c r="R2570" s="2">
        <f t="shared" si="486"/>
        <v>0</v>
      </c>
      <c r="S2570" s="2">
        <f t="shared" si="487"/>
        <v>0</v>
      </c>
      <c r="T2570" s="2">
        <f t="shared" si="488"/>
        <v>0</v>
      </c>
      <c r="U2570" s="2">
        <f>IF(O2570="Reg", R2570 * Inputs!$B$7, 0)</f>
        <v>0</v>
      </c>
      <c r="V2570" s="2">
        <f>MAX(F2570 + P2570*Inputs!$B$15 - (Q2570/Inputs!$B$16) - U2570, 0)</f>
        <v>0</v>
      </c>
    </row>
    <row r="2571" spans="1:22" x14ac:dyDescent="0.3">
      <c r="A2571" s="1">
        <v>46130.041666666657</v>
      </c>
      <c r="B2571" s="2">
        <v>116.6787740977328</v>
      </c>
      <c r="C2571" s="2">
        <v>8.6588997774695677</v>
      </c>
      <c r="D2571" s="2">
        <f t="shared" si="480"/>
        <v>40.057310685137104</v>
      </c>
      <c r="E2571" s="2">
        <f t="shared" si="481"/>
        <v>34.239879050925744</v>
      </c>
      <c r="F2571" s="2">
        <f t="shared" si="489"/>
        <v>0</v>
      </c>
      <c r="G2571" s="2">
        <f t="shared" si="490"/>
        <v>0</v>
      </c>
      <c r="H2571" s="2">
        <f>MIN(Inputs!$B$2, (Inputs!$B$14 - F2571)/Inputs!$B$15)</f>
        <v>170</v>
      </c>
      <c r="I2571" s="2">
        <f>MAX(MIN(Inputs!$B$2, F2571*Inputs!$B$16, Inputs!$B$14*Inputs!$B$4 - G2571), 0)</f>
        <v>0</v>
      </c>
      <c r="J2571" s="2">
        <f>MAX(MIN(Inputs!$B$2, F2571*Inputs!$B$16, (Inputs!$B$14-F2571)/Inputs!$B$15)*Inputs!$B$9, 0)</f>
        <v>0</v>
      </c>
      <c r="K2571" s="2">
        <f>MAX(E2571*Inputs!$B$5 - B2571 - Inputs!$B$8, 0) * H2571</f>
        <v>0</v>
      </c>
      <c r="L2571" s="2">
        <f>IF(B2571 &gt;= D2571*Inputs!$B$10, MAX(B2571 - E2571/Inputs!$B$5 - Inputs!$B$8, 0) * I2571, 0)</f>
        <v>0</v>
      </c>
      <c r="M2571" s="2">
        <f t="shared" si="482"/>
        <v>0</v>
      </c>
      <c r="N2571" s="3" t="str">
        <f t="shared" si="483"/>
        <v>Idle</v>
      </c>
      <c r="O2571" s="3" t="str">
        <f t="shared" si="491"/>
        <v>Idle</v>
      </c>
      <c r="P2571" s="2">
        <f t="shared" si="484"/>
        <v>0</v>
      </c>
      <c r="Q2571" s="2">
        <f t="shared" si="485"/>
        <v>0</v>
      </c>
      <c r="R2571" s="2">
        <f t="shared" si="486"/>
        <v>0</v>
      </c>
      <c r="S2571" s="2">
        <f t="shared" si="487"/>
        <v>0</v>
      </c>
      <c r="T2571" s="2">
        <f t="shared" si="488"/>
        <v>0</v>
      </c>
      <c r="U2571" s="2">
        <f>IF(O2571="Reg", R2571 * Inputs!$B$7, 0)</f>
        <v>0</v>
      </c>
      <c r="V2571" s="2">
        <f>MAX(F2571 + P2571*Inputs!$B$15 - (Q2571/Inputs!$B$16) - U2571, 0)</f>
        <v>0</v>
      </c>
    </row>
    <row r="2572" spans="1:22" x14ac:dyDescent="0.3">
      <c r="A2572" s="1">
        <v>46130.083333333343</v>
      </c>
      <c r="B2572" s="2">
        <v>10.672857441921339</v>
      </c>
      <c r="C2572" s="2">
        <v>33.259609524056053</v>
      </c>
      <c r="D2572" s="2">
        <f t="shared" si="480"/>
        <v>40.057310685137104</v>
      </c>
      <c r="E2572" s="2">
        <f t="shared" si="481"/>
        <v>14.793416701303615</v>
      </c>
      <c r="F2572" s="2">
        <f t="shared" si="489"/>
        <v>0</v>
      </c>
      <c r="G2572" s="2">
        <f t="shared" si="490"/>
        <v>0</v>
      </c>
      <c r="H2572" s="2">
        <f>MIN(Inputs!$B$2, (Inputs!$B$14 - F2572)/Inputs!$B$15)</f>
        <v>170</v>
      </c>
      <c r="I2572" s="2">
        <f>MAX(MIN(Inputs!$B$2, F2572*Inputs!$B$16, Inputs!$B$14*Inputs!$B$4 - G2572), 0)</f>
        <v>0</v>
      </c>
      <c r="J2572" s="2">
        <f>MAX(MIN(Inputs!$B$2, F2572*Inputs!$B$16, (Inputs!$B$14-F2572)/Inputs!$B$15)*Inputs!$B$9, 0)</f>
        <v>0</v>
      </c>
      <c r="K2572" s="2">
        <f>MAX(E2572*Inputs!$B$5 - B2572 - Inputs!$B$8, 0) * H2572</f>
        <v>0</v>
      </c>
      <c r="L2572" s="2">
        <f>IF(B2572 &gt;= D2572*Inputs!$B$10, MAX(B2572 - E2572/Inputs!$B$5 - Inputs!$B$8, 0) * I2572, 0)</f>
        <v>0</v>
      </c>
      <c r="M2572" s="2">
        <f t="shared" si="482"/>
        <v>0</v>
      </c>
      <c r="N2572" s="3" t="str">
        <f t="shared" si="483"/>
        <v>Idle</v>
      </c>
      <c r="O2572" s="3" t="str">
        <f t="shared" si="491"/>
        <v>Idle</v>
      </c>
      <c r="P2572" s="2">
        <f t="shared" si="484"/>
        <v>0</v>
      </c>
      <c r="Q2572" s="2">
        <f t="shared" si="485"/>
        <v>0</v>
      </c>
      <c r="R2572" s="2">
        <f t="shared" si="486"/>
        <v>0</v>
      </c>
      <c r="S2572" s="2">
        <f t="shared" si="487"/>
        <v>0</v>
      </c>
      <c r="T2572" s="2">
        <f t="shared" si="488"/>
        <v>0</v>
      </c>
      <c r="U2572" s="2">
        <f>IF(O2572="Reg", R2572 * Inputs!$B$7, 0)</f>
        <v>0</v>
      </c>
      <c r="V2572" s="2">
        <f>MAX(F2572 + P2572*Inputs!$B$15 - (Q2572/Inputs!$B$16) - U2572, 0)</f>
        <v>0</v>
      </c>
    </row>
    <row r="2573" spans="1:22" x14ac:dyDescent="0.3">
      <c r="A2573" s="1">
        <v>46130.125</v>
      </c>
      <c r="B2573" s="2">
        <v>74.228452098339886</v>
      </c>
      <c r="C2573" s="2">
        <v>17.89601342424573</v>
      </c>
      <c r="D2573" s="2">
        <f t="shared" si="480"/>
        <v>40.057310685137104</v>
      </c>
      <c r="E2573" s="2">
        <f t="shared" si="481"/>
        <v>14.016488235477341</v>
      </c>
      <c r="F2573" s="2">
        <f t="shared" si="489"/>
        <v>0</v>
      </c>
      <c r="G2573" s="2">
        <f t="shared" si="490"/>
        <v>0</v>
      </c>
      <c r="H2573" s="2">
        <f>MIN(Inputs!$B$2, (Inputs!$B$14 - F2573)/Inputs!$B$15)</f>
        <v>170</v>
      </c>
      <c r="I2573" s="2">
        <f>MAX(MIN(Inputs!$B$2, F2573*Inputs!$B$16, Inputs!$B$14*Inputs!$B$4 - G2573), 0)</f>
        <v>0</v>
      </c>
      <c r="J2573" s="2">
        <f>MAX(MIN(Inputs!$B$2, F2573*Inputs!$B$16, (Inputs!$B$14-F2573)/Inputs!$B$15)*Inputs!$B$9, 0)</f>
        <v>0</v>
      </c>
      <c r="K2573" s="2">
        <f>MAX(E2573*Inputs!$B$5 - B2573 - Inputs!$B$8, 0) * H2573</f>
        <v>0</v>
      </c>
      <c r="L2573" s="2">
        <f>IF(B2573 &gt;= D2573*Inputs!$B$10, MAX(B2573 - E2573/Inputs!$B$5 - Inputs!$B$8, 0) * I2573, 0)</f>
        <v>0</v>
      </c>
      <c r="M2573" s="2">
        <f t="shared" si="482"/>
        <v>0</v>
      </c>
      <c r="N2573" s="3" t="str">
        <f t="shared" si="483"/>
        <v>Idle</v>
      </c>
      <c r="O2573" s="3" t="str">
        <f t="shared" si="491"/>
        <v>Idle</v>
      </c>
      <c r="P2573" s="2">
        <f t="shared" si="484"/>
        <v>0</v>
      </c>
      <c r="Q2573" s="2">
        <f t="shared" si="485"/>
        <v>0</v>
      </c>
      <c r="R2573" s="2">
        <f t="shared" si="486"/>
        <v>0</v>
      </c>
      <c r="S2573" s="2">
        <f t="shared" si="487"/>
        <v>0</v>
      </c>
      <c r="T2573" s="2">
        <f t="shared" si="488"/>
        <v>0</v>
      </c>
      <c r="U2573" s="2">
        <f>IF(O2573="Reg", R2573 * Inputs!$B$7, 0)</f>
        <v>0</v>
      </c>
      <c r="V2573" s="2">
        <f>MAX(F2573 + P2573*Inputs!$B$15 - (Q2573/Inputs!$B$16) - U2573, 0)</f>
        <v>0</v>
      </c>
    </row>
    <row r="2574" spans="1:22" x14ac:dyDescent="0.3">
      <c r="A2574" s="1">
        <v>46130.166666666657</v>
      </c>
      <c r="B2574" s="2">
        <v>3.859190667560465</v>
      </c>
      <c r="C2574" s="2">
        <v>9.0471479022474206</v>
      </c>
      <c r="D2574" s="2">
        <f t="shared" si="480"/>
        <v>40.057310685137104</v>
      </c>
      <c r="E2574" s="2">
        <f t="shared" si="481"/>
        <v>1.6450795524206929</v>
      </c>
      <c r="F2574" s="2">
        <f t="shared" si="489"/>
        <v>0</v>
      </c>
      <c r="G2574" s="2">
        <f t="shared" si="490"/>
        <v>0</v>
      </c>
      <c r="H2574" s="2">
        <f>MIN(Inputs!$B$2, (Inputs!$B$14 - F2574)/Inputs!$B$15)</f>
        <v>170</v>
      </c>
      <c r="I2574" s="2">
        <f>MAX(MIN(Inputs!$B$2, F2574*Inputs!$B$16, Inputs!$B$14*Inputs!$B$4 - G2574), 0)</f>
        <v>0</v>
      </c>
      <c r="J2574" s="2">
        <f>MAX(MIN(Inputs!$B$2, F2574*Inputs!$B$16, (Inputs!$B$14-F2574)/Inputs!$B$15)*Inputs!$B$9, 0)</f>
        <v>0</v>
      </c>
      <c r="K2574" s="2">
        <f>MAX(E2574*Inputs!$B$5 - B2574 - Inputs!$B$8, 0) * H2574</f>
        <v>0</v>
      </c>
      <c r="L2574" s="2">
        <f>IF(B2574 &gt;= D2574*Inputs!$B$10, MAX(B2574 - E2574/Inputs!$B$5 - Inputs!$B$8, 0) * I2574, 0)</f>
        <v>0</v>
      </c>
      <c r="M2574" s="2">
        <f t="shared" si="482"/>
        <v>0</v>
      </c>
      <c r="N2574" s="3" t="str">
        <f t="shared" si="483"/>
        <v>Idle</v>
      </c>
      <c r="O2574" s="3" t="str">
        <f t="shared" si="491"/>
        <v>Idle</v>
      </c>
      <c r="P2574" s="2">
        <f t="shared" si="484"/>
        <v>0</v>
      </c>
      <c r="Q2574" s="2">
        <f t="shared" si="485"/>
        <v>0</v>
      </c>
      <c r="R2574" s="2">
        <f t="shared" si="486"/>
        <v>0</v>
      </c>
      <c r="S2574" s="2">
        <f t="shared" si="487"/>
        <v>0</v>
      </c>
      <c r="T2574" s="2">
        <f t="shared" si="488"/>
        <v>0</v>
      </c>
      <c r="U2574" s="2">
        <f>IF(O2574="Reg", R2574 * Inputs!$B$7, 0)</f>
        <v>0</v>
      </c>
      <c r="V2574" s="2">
        <f>MAX(F2574 + P2574*Inputs!$B$15 - (Q2574/Inputs!$B$16) - U2574, 0)</f>
        <v>0</v>
      </c>
    </row>
    <row r="2575" spans="1:22" x14ac:dyDescent="0.3">
      <c r="A2575" s="1">
        <v>46130.208333333343</v>
      </c>
      <c r="B2575" s="2">
        <v>0</v>
      </c>
      <c r="C2575" s="2">
        <v>4.003415108445564</v>
      </c>
      <c r="D2575" s="2">
        <f t="shared" si="480"/>
        <v>40.057310685137104</v>
      </c>
      <c r="E2575" s="2">
        <f t="shared" si="481"/>
        <v>1.8801387336015651</v>
      </c>
      <c r="F2575" s="2">
        <f t="shared" si="489"/>
        <v>0</v>
      </c>
      <c r="G2575" s="2">
        <f t="shared" si="490"/>
        <v>0</v>
      </c>
      <c r="H2575" s="2">
        <f>MIN(Inputs!$B$2, (Inputs!$B$14 - F2575)/Inputs!$B$15)</f>
        <v>170</v>
      </c>
      <c r="I2575" s="2">
        <f>MAX(MIN(Inputs!$B$2, F2575*Inputs!$B$16, Inputs!$B$14*Inputs!$B$4 - G2575), 0)</f>
        <v>0</v>
      </c>
      <c r="J2575" s="2">
        <f>MAX(MIN(Inputs!$B$2, F2575*Inputs!$B$16, (Inputs!$B$14-F2575)/Inputs!$B$15)*Inputs!$B$9, 0)</f>
        <v>0</v>
      </c>
      <c r="K2575" s="2">
        <f>MAX(E2575*Inputs!$B$5 - B2575 - Inputs!$B$8, 0) * H2575</f>
        <v>0</v>
      </c>
      <c r="L2575" s="2">
        <f>IF(B2575 &gt;= D2575*Inputs!$B$10, MAX(B2575 - E2575/Inputs!$B$5 - Inputs!$B$8, 0) * I2575, 0)</f>
        <v>0</v>
      </c>
      <c r="M2575" s="2">
        <f t="shared" si="482"/>
        <v>0</v>
      </c>
      <c r="N2575" s="3" t="str">
        <f t="shared" si="483"/>
        <v>Idle</v>
      </c>
      <c r="O2575" s="3" t="str">
        <f t="shared" si="491"/>
        <v>Idle</v>
      </c>
      <c r="P2575" s="2">
        <f t="shared" si="484"/>
        <v>0</v>
      </c>
      <c r="Q2575" s="2">
        <f t="shared" si="485"/>
        <v>0</v>
      </c>
      <c r="R2575" s="2">
        <f t="shared" si="486"/>
        <v>0</v>
      </c>
      <c r="S2575" s="2">
        <f t="shared" si="487"/>
        <v>0</v>
      </c>
      <c r="T2575" s="2">
        <f t="shared" si="488"/>
        <v>0</v>
      </c>
      <c r="U2575" s="2">
        <f>IF(O2575="Reg", R2575 * Inputs!$B$7, 0)</f>
        <v>0</v>
      </c>
      <c r="V2575" s="2">
        <f>MAX(F2575 + P2575*Inputs!$B$15 - (Q2575/Inputs!$B$16) - U2575, 0)</f>
        <v>0</v>
      </c>
    </row>
    <row r="2576" spans="1:22" x14ac:dyDescent="0.3">
      <c r="A2576" s="1">
        <v>46130.25</v>
      </c>
      <c r="B2576" s="2">
        <v>0</v>
      </c>
      <c r="C2576" s="2">
        <v>20.958454538275578</v>
      </c>
      <c r="D2576" s="2">
        <f t="shared" si="480"/>
        <v>40.057310685137104</v>
      </c>
      <c r="E2576" s="2">
        <f t="shared" si="481"/>
        <v>5.2117508305290583</v>
      </c>
      <c r="F2576" s="2">
        <f t="shared" si="489"/>
        <v>0</v>
      </c>
      <c r="G2576" s="2">
        <f t="shared" si="490"/>
        <v>0</v>
      </c>
      <c r="H2576" s="2">
        <f>MIN(Inputs!$B$2, (Inputs!$B$14 - F2576)/Inputs!$B$15)</f>
        <v>170</v>
      </c>
      <c r="I2576" s="2">
        <f>MAX(MIN(Inputs!$B$2, F2576*Inputs!$B$16, Inputs!$B$14*Inputs!$B$4 - G2576), 0)</f>
        <v>0</v>
      </c>
      <c r="J2576" s="2">
        <f>MAX(MIN(Inputs!$B$2, F2576*Inputs!$B$16, (Inputs!$B$14-F2576)/Inputs!$B$15)*Inputs!$B$9, 0)</f>
        <v>0</v>
      </c>
      <c r="K2576" s="2">
        <f>MAX(E2576*Inputs!$B$5 - B2576 - Inputs!$B$8, 0) * H2576</f>
        <v>0</v>
      </c>
      <c r="L2576" s="2">
        <f>IF(B2576 &gt;= D2576*Inputs!$B$10, MAX(B2576 - E2576/Inputs!$B$5 - Inputs!$B$8, 0) * I2576, 0)</f>
        <v>0</v>
      </c>
      <c r="M2576" s="2">
        <f t="shared" si="482"/>
        <v>0</v>
      </c>
      <c r="N2576" s="3" t="str">
        <f t="shared" si="483"/>
        <v>Idle</v>
      </c>
      <c r="O2576" s="3" t="str">
        <f t="shared" si="491"/>
        <v>Idle</v>
      </c>
      <c r="P2576" s="2">
        <f t="shared" si="484"/>
        <v>0</v>
      </c>
      <c r="Q2576" s="2">
        <f t="shared" si="485"/>
        <v>0</v>
      </c>
      <c r="R2576" s="2">
        <f t="shared" si="486"/>
        <v>0</v>
      </c>
      <c r="S2576" s="2">
        <f t="shared" si="487"/>
        <v>0</v>
      </c>
      <c r="T2576" s="2">
        <f t="shared" si="488"/>
        <v>0</v>
      </c>
      <c r="U2576" s="2">
        <f>IF(O2576="Reg", R2576 * Inputs!$B$7, 0)</f>
        <v>0</v>
      </c>
      <c r="V2576" s="2">
        <f>MAX(F2576 + P2576*Inputs!$B$15 - (Q2576/Inputs!$B$16) - U2576, 0)</f>
        <v>0</v>
      </c>
    </row>
    <row r="2577" spans="1:22" x14ac:dyDescent="0.3">
      <c r="A2577" s="1">
        <v>46130.291666666657</v>
      </c>
      <c r="B2577" s="2">
        <v>0</v>
      </c>
      <c r="C2577" s="2">
        <v>4.0601215187215063</v>
      </c>
      <c r="D2577" s="2">
        <f t="shared" si="480"/>
        <v>40.057310685137104</v>
      </c>
      <c r="E2577" s="2">
        <f t="shared" si="481"/>
        <v>10.943103433946925</v>
      </c>
      <c r="F2577" s="2">
        <f t="shared" si="489"/>
        <v>0</v>
      </c>
      <c r="G2577" s="2">
        <f t="shared" si="490"/>
        <v>0</v>
      </c>
      <c r="H2577" s="2">
        <f>MIN(Inputs!$B$2, (Inputs!$B$14 - F2577)/Inputs!$B$15)</f>
        <v>170</v>
      </c>
      <c r="I2577" s="2">
        <f>MAX(MIN(Inputs!$B$2, F2577*Inputs!$B$16, Inputs!$B$14*Inputs!$B$4 - G2577), 0)</f>
        <v>0</v>
      </c>
      <c r="J2577" s="2">
        <f>MAX(MIN(Inputs!$B$2, F2577*Inputs!$B$16, (Inputs!$B$14-F2577)/Inputs!$B$15)*Inputs!$B$9, 0)</f>
        <v>0</v>
      </c>
      <c r="K2577" s="2">
        <f>MAX(E2577*Inputs!$B$5 - B2577 - Inputs!$B$8, 0) * H2577</f>
        <v>0</v>
      </c>
      <c r="L2577" s="2">
        <f>IF(B2577 &gt;= D2577*Inputs!$B$10, MAX(B2577 - E2577/Inputs!$B$5 - Inputs!$B$8, 0) * I2577, 0)</f>
        <v>0</v>
      </c>
      <c r="M2577" s="2">
        <f t="shared" si="482"/>
        <v>0</v>
      </c>
      <c r="N2577" s="3" t="str">
        <f t="shared" si="483"/>
        <v>Idle</v>
      </c>
      <c r="O2577" s="3" t="str">
        <f t="shared" si="491"/>
        <v>Idle</v>
      </c>
      <c r="P2577" s="2">
        <f t="shared" si="484"/>
        <v>0</v>
      </c>
      <c r="Q2577" s="2">
        <f t="shared" si="485"/>
        <v>0</v>
      </c>
      <c r="R2577" s="2">
        <f t="shared" si="486"/>
        <v>0</v>
      </c>
      <c r="S2577" s="2">
        <f t="shared" si="487"/>
        <v>0</v>
      </c>
      <c r="T2577" s="2">
        <f t="shared" si="488"/>
        <v>0</v>
      </c>
      <c r="U2577" s="2">
        <f>IF(O2577="Reg", R2577 * Inputs!$B$7, 0)</f>
        <v>0</v>
      </c>
      <c r="V2577" s="2">
        <f>MAX(F2577 + P2577*Inputs!$B$15 - (Q2577/Inputs!$B$16) - U2577, 0)</f>
        <v>0</v>
      </c>
    </row>
    <row r="2578" spans="1:22" x14ac:dyDescent="0.3">
      <c r="A2578" s="1">
        <v>46130.333333333343</v>
      </c>
      <c r="B2578" s="2">
        <v>6.0112866469636916</v>
      </c>
      <c r="C2578" s="2">
        <v>6.991850090003525</v>
      </c>
      <c r="D2578" s="2">
        <f t="shared" si="480"/>
        <v>40.057310685137104</v>
      </c>
      <c r="E2578" s="2">
        <f t="shared" si="481"/>
        <v>19.22890667624338</v>
      </c>
      <c r="F2578" s="2">
        <f t="shared" si="489"/>
        <v>0</v>
      </c>
      <c r="G2578" s="2">
        <f t="shared" si="490"/>
        <v>0</v>
      </c>
      <c r="H2578" s="2">
        <f>MIN(Inputs!$B$2, (Inputs!$B$14 - F2578)/Inputs!$B$15)</f>
        <v>170</v>
      </c>
      <c r="I2578" s="2">
        <f>MAX(MIN(Inputs!$B$2, F2578*Inputs!$B$16, Inputs!$B$14*Inputs!$B$4 - G2578), 0)</f>
        <v>0</v>
      </c>
      <c r="J2578" s="2">
        <f>MAX(MIN(Inputs!$B$2, F2578*Inputs!$B$16, (Inputs!$B$14-F2578)/Inputs!$B$15)*Inputs!$B$9, 0)</f>
        <v>0</v>
      </c>
      <c r="K2578" s="2">
        <f>MAX(E2578*Inputs!$B$5 - B2578 - Inputs!$B$8, 0) * H2578</f>
        <v>0</v>
      </c>
      <c r="L2578" s="2">
        <f>IF(B2578 &gt;= D2578*Inputs!$B$10, MAX(B2578 - E2578/Inputs!$B$5 - Inputs!$B$8, 0) * I2578, 0)</f>
        <v>0</v>
      </c>
      <c r="M2578" s="2">
        <f t="shared" si="482"/>
        <v>0</v>
      </c>
      <c r="N2578" s="3" t="str">
        <f t="shared" si="483"/>
        <v>Idle</v>
      </c>
      <c r="O2578" s="3" t="str">
        <f t="shared" si="491"/>
        <v>Idle</v>
      </c>
      <c r="P2578" s="2">
        <f t="shared" si="484"/>
        <v>0</v>
      </c>
      <c r="Q2578" s="2">
        <f t="shared" si="485"/>
        <v>0</v>
      </c>
      <c r="R2578" s="2">
        <f t="shared" si="486"/>
        <v>0</v>
      </c>
      <c r="S2578" s="2">
        <f t="shared" si="487"/>
        <v>0</v>
      </c>
      <c r="T2578" s="2">
        <f t="shared" si="488"/>
        <v>0</v>
      </c>
      <c r="U2578" s="2">
        <f>IF(O2578="Reg", R2578 * Inputs!$B$7, 0)</f>
        <v>0</v>
      </c>
      <c r="V2578" s="2">
        <f>MAX(F2578 + P2578*Inputs!$B$15 - (Q2578/Inputs!$B$16) - U2578, 0)</f>
        <v>0</v>
      </c>
    </row>
    <row r="2579" spans="1:22" x14ac:dyDescent="0.3">
      <c r="A2579" s="1">
        <v>46130.375</v>
      </c>
      <c r="B2579" s="2">
        <v>0</v>
      </c>
      <c r="C2579" s="2">
        <v>5.9837493509232589</v>
      </c>
      <c r="D2579" s="2">
        <f t="shared" si="480"/>
        <v>40.057310685137104</v>
      </c>
      <c r="E2579" s="2">
        <f t="shared" si="481"/>
        <v>26.672609267846383</v>
      </c>
      <c r="F2579" s="2">
        <f t="shared" si="489"/>
        <v>0</v>
      </c>
      <c r="G2579" s="2">
        <f t="shared" si="490"/>
        <v>0</v>
      </c>
      <c r="H2579" s="2">
        <f>MIN(Inputs!$B$2, (Inputs!$B$14 - F2579)/Inputs!$B$15)</f>
        <v>170</v>
      </c>
      <c r="I2579" s="2">
        <f>MAX(MIN(Inputs!$B$2, F2579*Inputs!$B$16, Inputs!$B$14*Inputs!$B$4 - G2579), 0)</f>
        <v>0</v>
      </c>
      <c r="J2579" s="2">
        <f>MAX(MIN(Inputs!$B$2, F2579*Inputs!$B$16, (Inputs!$B$14-F2579)/Inputs!$B$15)*Inputs!$B$9, 0)</f>
        <v>0</v>
      </c>
      <c r="K2579" s="2">
        <f>MAX(E2579*Inputs!$B$5 - B2579 - Inputs!$B$8, 0) * H2579</f>
        <v>590.2223464698186</v>
      </c>
      <c r="L2579" s="2">
        <f>IF(B2579 &gt;= D2579*Inputs!$B$10, MAX(B2579 - E2579/Inputs!$B$5 - Inputs!$B$8, 0) * I2579, 0)</f>
        <v>0</v>
      </c>
      <c r="M2579" s="2">
        <f t="shared" si="482"/>
        <v>0</v>
      </c>
      <c r="N2579" s="3" t="str">
        <f t="shared" si="483"/>
        <v>Charge</v>
      </c>
      <c r="O2579" s="3" t="str">
        <f t="shared" si="491"/>
        <v>Charge</v>
      </c>
      <c r="P2579" s="2">
        <f t="shared" si="484"/>
        <v>170</v>
      </c>
      <c r="Q2579" s="2">
        <f t="shared" si="485"/>
        <v>0</v>
      </c>
      <c r="R2579" s="2">
        <f t="shared" si="486"/>
        <v>0</v>
      </c>
      <c r="S2579" s="2">
        <f t="shared" si="487"/>
        <v>0</v>
      </c>
      <c r="T2579" s="2">
        <f t="shared" si="488"/>
        <v>0</v>
      </c>
      <c r="U2579" s="2">
        <f>IF(O2579="Reg", R2579 * Inputs!$B$7, 0)</f>
        <v>0</v>
      </c>
      <c r="V2579" s="2">
        <f>MAX(F2579 + P2579*Inputs!$B$15 - (Q2579/Inputs!$B$16) - U2579, 0)</f>
        <v>170</v>
      </c>
    </row>
    <row r="2580" spans="1:22" x14ac:dyDescent="0.3">
      <c r="A2580" s="1">
        <v>46130.416666666657</v>
      </c>
      <c r="B2580" s="2">
        <v>5.2695457546456987</v>
      </c>
      <c r="C2580" s="2">
        <v>26.341391783988371</v>
      </c>
      <c r="D2580" s="2">
        <f t="shared" si="480"/>
        <v>40.057310685137104</v>
      </c>
      <c r="E2580" s="2">
        <f t="shared" si="481"/>
        <v>35.939449814987803</v>
      </c>
      <c r="F2580" s="2">
        <f t="shared" si="489"/>
        <v>170</v>
      </c>
      <c r="G2580" s="2">
        <f t="shared" si="490"/>
        <v>0</v>
      </c>
      <c r="H2580" s="2">
        <f>MIN(Inputs!$B$2, (Inputs!$B$14 - F2580)/Inputs!$B$15)</f>
        <v>170</v>
      </c>
      <c r="I2580" s="2">
        <f>MAX(MIN(Inputs!$B$2, F2580*Inputs!$B$16, Inputs!$B$14*Inputs!$B$4 - G2580), 0)</f>
        <v>170</v>
      </c>
      <c r="J2580" s="2">
        <f>MAX(MIN(Inputs!$B$2, F2580*Inputs!$B$16, (Inputs!$B$14-F2580)/Inputs!$B$15)*Inputs!$B$9, 0)</f>
        <v>136</v>
      </c>
      <c r="K2580" s="2">
        <f>MAX(E2580*Inputs!$B$5 - B2580 - Inputs!$B$8, 0) * H2580</f>
        <v>1080.7189140324067</v>
      </c>
      <c r="L2580" s="2">
        <f>IF(B2580 &gt;= D2580*Inputs!$B$10, MAX(B2580 - E2580/Inputs!$B$5 - Inputs!$B$8, 0) * I2580, 0)</f>
        <v>0</v>
      </c>
      <c r="M2580" s="2">
        <f t="shared" si="482"/>
        <v>3582.4292826224182</v>
      </c>
      <c r="N2580" s="3" t="str">
        <f t="shared" si="483"/>
        <v>Reg</v>
      </c>
      <c r="O2580" s="3" t="str">
        <f t="shared" si="491"/>
        <v>Charge</v>
      </c>
      <c r="P2580" s="2">
        <f t="shared" si="484"/>
        <v>170</v>
      </c>
      <c r="Q2580" s="2">
        <f t="shared" si="485"/>
        <v>0</v>
      </c>
      <c r="R2580" s="2">
        <f t="shared" si="486"/>
        <v>0</v>
      </c>
      <c r="S2580" s="2">
        <f t="shared" si="487"/>
        <v>-895.82277828976873</v>
      </c>
      <c r="T2580" s="2">
        <f t="shared" si="488"/>
        <v>0</v>
      </c>
      <c r="U2580" s="2">
        <f>IF(O2580="Reg", R2580 * Inputs!$B$7, 0)</f>
        <v>0</v>
      </c>
      <c r="V2580" s="2">
        <f>MAX(F2580 + P2580*Inputs!$B$15 - (Q2580/Inputs!$B$16) - U2580, 0)</f>
        <v>340</v>
      </c>
    </row>
    <row r="2581" spans="1:22" x14ac:dyDescent="0.3">
      <c r="A2581" s="1">
        <v>46130.458333333343</v>
      </c>
      <c r="B2581" s="2">
        <v>19.98967258156496</v>
      </c>
      <c r="C2581" s="2">
        <v>9.1435052382202926</v>
      </c>
      <c r="D2581" s="2">
        <f t="shared" si="480"/>
        <v>40.057310685137104</v>
      </c>
      <c r="E2581" s="2">
        <f t="shared" si="481"/>
        <v>46.889698622776145</v>
      </c>
      <c r="F2581" s="2">
        <f t="shared" si="489"/>
        <v>340</v>
      </c>
      <c r="G2581" s="2">
        <f t="shared" si="490"/>
        <v>0</v>
      </c>
      <c r="H2581" s="2">
        <f>MIN(Inputs!$B$2, (Inputs!$B$14 - F2581)/Inputs!$B$15)</f>
        <v>0</v>
      </c>
      <c r="I2581" s="2">
        <f>MAX(MIN(Inputs!$B$2, F2581*Inputs!$B$16, Inputs!$B$14*Inputs!$B$4 - G2581), 0)</f>
        <v>170</v>
      </c>
      <c r="J2581" s="2">
        <f>MAX(MIN(Inputs!$B$2, F2581*Inputs!$B$16, (Inputs!$B$14-F2581)/Inputs!$B$15)*Inputs!$B$9, 0)</f>
        <v>0</v>
      </c>
      <c r="K2581" s="2">
        <f>MAX(E2581*Inputs!$B$5 - B2581 - Inputs!$B$8, 0) * H2581</f>
        <v>0</v>
      </c>
      <c r="L2581" s="2">
        <f>IF(B2581 &gt;= D2581*Inputs!$B$10, MAX(B2581 - E2581/Inputs!$B$5 - Inputs!$B$8, 0) * I2581, 0)</f>
        <v>0</v>
      </c>
      <c r="M2581" s="2">
        <f t="shared" si="482"/>
        <v>0</v>
      </c>
      <c r="N2581" s="3" t="str">
        <f t="shared" si="483"/>
        <v>Idle</v>
      </c>
      <c r="O2581" s="3" t="str">
        <f t="shared" si="491"/>
        <v>Idle</v>
      </c>
      <c r="P2581" s="2">
        <f t="shared" si="484"/>
        <v>0</v>
      </c>
      <c r="Q2581" s="2">
        <f t="shared" si="485"/>
        <v>0</v>
      </c>
      <c r="R2581" s="2">
        <f t="shared" si="486"/>
        <v>0</v>
      </c>
      <c r="S2581" s="2">
        <f t="shared" si="487"/>
        <v>0</v>
      </c>
      <c r="T2581" s="2">
        <f t="shared" si="488"/>
        <v>0</v>
      </c>
      <c r="U2581" s="2">
        <f>IF(O2581="Reg", R2581 * Inputs!$B$7, 0)</f>
        <v>0</v>
      </c>
      <c r="V2581" s="2">
        <f>MAX(F2581 + P2581*Inputs!$B$15 - (Q2581/Inputs!$B$16) - U2581, 0)</f>
        <v>340</v>
      </c>
    </row>
    <row r="2582" spans="1:22" x14ac:dyDescent="0.3">
      <c r="A2582" s="1">
        <v>46130.5</v>
      </c>
      <c r="B2582" s="2">
        <v>34.3881156205072</v>
      </c>
      <c r="C2582" s="2">
        <v>11.305976403910741</v>
      </c>
      <c r="D2582" s="2">
        <f t="shared" si="480"/>
        <v>40.057310685137104</v>
      </c>
      <c r="E2582" s="2">
        <f t="shared" si="481"/>
        <v>54.717429127288376</v>
      </c>
      <c r="F2582" s="2">
        <f t="shared" si="489"/>
        <v>340</v>
      </c>
      <c r="G2582" s="2">
        <f t="shared" si="490"/>
        <v>0</v>
      </c>
      <c r="H2582" s="2">
        <f>MIN(Inputs!$B$2, (Inputs!$B$14 - F2582)/Inputs!$B$15)</f>
        <v>0</v>
      </c>
      <c r="I2582" s="2">
        <f>MAX(MIN(Inputs!$B$2, F2582*Inputs!$B$16, Inputs!$B$14*Inputs!$B$4 - G2582), 0)</f>
        <v>170</v>
      </c>
      <c r="J2582" s="2">
        <f>MAX(MIN(Inputs!$B$2, F2582*Inputs!$B$16, (Inputs!$B$14-F2582)/Inputs!$B$15)*Inputs!$B$9, 0)</f>
        <v>0</v>
      </c>
      <c r="K2582" s="2">
        <f>MAX(E2582*Inputs!$B$5 - B2582 - Inputs!$B$8, 0) * H2582</f>
        <v>0</v>
      </c>
      <c r="L2582" s="2">
        <f>IF(B2582 &gt;= D2582*Inputs!$B$10, MAX(B2582 - E2582/Inputs!$B$5 - Inputs!$B$8, 0) * I2582, 0)</f>
        <v>0</v>
      </c>
      <c r="M2582" s="2">
        <f t="shared" si="482"/>
        <v>0</v>
      </c>
      <c r="N2582" s="3" t="str">
        <f t="shared" si="483"/>
        <v>Idle</v>
      </c>
      <c r="O2582" s="3" t="str">
        <f t="shared" si="491"/>
        <v>Idle</v>
      </c>
      <c r="P2582" s="2">
        <f t="shared" si="484"/>
        <v>0</v>
      </c>
      <c r="Q2582" s="2">
        <f t="shared" si="485"/>
        <v>0</v>
      </c>
      <c r="R2582" s="2">
        <f t="shared" si="486"/>
        <v>0</v>
      </c>
      <c r="S2582" s="2">
        <f t="shared" si="487"/>
        <v>0</v>
      </c>
      <c r="T2582" s="2">
        <f t="shared" si="488"/>
        <v>0</v>
      </c>
      <c r="U2582" s="2">
        <f>IF(O2582="Reg", R2582 * Inputs!$B$7, 0)</f>
        <v>0</v>
      </c>
      <c r="V2582" s="2">
        <f>MAX(F2582 + P2582*Inputs!$B$15 - (Q2582/Inputs!$B$16) - U2582, 0)</f>
        <v>340</v>
      </c>
    </row>
    <row r="2583" spans="1:22" x14ac:dyDescent="0.3">
      <c r="A2583" s="1">
        <v>46130.541666666657</v>
      </c>
      <c r="B2583" s="2">
        <v>49.714819453778723</v>
      </c>
      <c r="C2583" s="2">
        <v>4.9926750122982169</v>
      </c>
      <c r="D2583" s="2">
        <f t="shared" si="480"/>
        <v>40.057310685137104</v>
      </c>
      <c r="E2583" s="2">
        <f t="shared" si="481"/>
        <v>61.684273318018278</v>
      </c>
      <c r="F2583" s="2">
        <f t="shared" si="489"/>
        <v>340</v>
      </c>
      <c r="G2583" s="2">
        <f t="shared" si="490"/>
        <v>0</v>
      </c>
      <c r="H2583" s="2">
        <f>MIN(Inputs!$B$2, (Inputs!$B$14 - F2583)/Inputs!$B$15)</f>
        <v>0</v>
      </c>
      <c r="I2583" s="2">
        <f>MAX(MIN(Inputs!$B$2, F2583*Inputs!$B$16, Inputs!$B$14*Inputs!$B$4 - G2583), 0)</f>
        <v>170</v>
      </c>
      <c r="J2583" s="2">
        <f>MAX(MIN(Inputs!$B$2, F2583*Inputs!$B$16, (Inputs!$B$14-F2583)/Inputs!$B$15)*Inputs!$B$9, 0)</f>
        <v>0</v>
      </c>
      <c r="K2583" s="2">
        <f>MAX(E2583*Inputs!$B$5 - B2583 - Inputs!$B$8, 0) * H2583</f>
        <v>0</v>
      </c>
      <c r="L2583" s="2">
        <f>IF(B2583 &gt;= D2583*Inputs!$B$10, MAX(B2583 - E2583/Inputs!$B$5 - Inputs!$B$8, 0) * I2583, 0)</f>
        <v>0</v>
      </c>
      <c r="M2583" s="2">
        <f t="shared" si="482"/>
        <v>0</v>
      </c>
      <c r="N2583" s="3" t="str">
        <f t="shared" si="483"/>
        <v>Idle</v>
      </c>
      <c r="O2583" s="3" t="str">
        <f t="shared" si="491"/>
        <v>Idle</v>
      </c>
      <c r="P2583" s="2">
        <f t="shared" si="484"/>
        <v>0</v>
      </c>
      <c r="Q2583" s="2">
        <f t="shared" si="485"/>
        <v>0</v>
      </c>
      <c r="R2583" s="2">
        <f t="shared" si="486"/>
        <v>0</v>
      </c>
      <c r="S2583" s="2">
        <f t="shared" si="487"/>
        <v>0</v>
      </c>
      <c r="T2583" s="2">
        <f t="shared" si="488"/>
        <v>0</v>
      </c>
      <c r="U2583" s="2">
        <f>IF(O2583="Reg", R2583 * Inputs!$B$7, 0)</f>
        <v>0</v>
      </c>
      <c r="V2583" s="2">
        <f>MAX(F2583 + P2583*Inputs!$B$15 - (Q2583/Inputs!$B$16) - U2583, 0)</f>
        <v>340</v>
      </c>
    </row>
    <row r="2584" spans="1:22" x14ac:dyDescent="0.3">
      <c r="A2584" s="1">
        <v>46130.583333333343</v>
      </c>
      <c r="B2584" s="2">
        <v>50.673502196581737</v>
      </c>
      <c r="C2584" s="2">
        <v>3.8391825143881588</v>
      </c>
      <c r="D2584" s="2">
        <f t="shared" si="480"/>
        <v>40.057310685137104</v>
      </c>
      <c r="E2584" s="2">
        <f t="shared" si="481"/>
        <v>64.347126235168147</v>
      </c>
      <c r="F2584" s="2">
        <f t="shared" si="489"/>
        <v>340</v>
      </c>
      <c r="G2584" s="2">
        <f t="shared" si="490"/>
        <v>0</v>
      </c>
      <c r="H2584" s="2">
        <f>MIN(Inputs!$B$2, (Inputs!$B$14 - F2584)/Inputs!$B$15)</f>
        <v>0</v>
      </c>
      <c r="I2584" s="2">
        <f>MAX(MIN(Inputs!$B$2, F2584*Inputs!$B$16, Inputs!$B$14*Inputs!$B$4 - G2584), 0)</f>
        <v>170</v>
      </c>
      <c r="J2584" s="2">
        <f>MAX(MIN(Inputs!$B$2, F2584*Inputs!$B$16, (Inputs!$B$14-F2584)/Inputs!$B$15)*Inputs!$B$9, 0)</f>
        <v>0</v>
      </c>
      <c r="K2584" s="2">
        <f>MAX(E2584*Inputs!$B$5 - B2584 - Inputs!$B$8, 0) * H2584</f>
        <v>0</v>
      </c>
      <c r="L2584" s="2">
        <f>IF(B2584 &gt;= D2584*Inputs!$B$10, MAX(B2584 - E2584/Inputs!$B$5 - Inputs!$B$8, 0) * I2584, 0)</f>
        <v>0</v>
      </c>
      <c r="M2584" s="2">
        <f t="shared" si="482"/>
        <v>0</v>
      </c>
      <c r="N2584" s="3" t="str">
        <f t="shared" si="483"/>
        <v>Idle</v>
      </c>
      <c r="O2584" s="3" t="str">
        <f t="shared" si="491"/>
        <v>Idle</v>
      </c>
      <c r="P2584" s="2">
        <f t="shared" si="484"/>
        <v>0</v>
      </c>
      <c r="Q2584" s="2">
        <f t="shared" si="485"/>
        <v>0</v>
      </c>
      <c r="R2584" s="2">
        <f t="shared" si="486"/>
        <v>0</v>
      </c>
      <c r="S2584" s="2">
        <f t="shared" si="487"/>
        <v>0</v>
      </c>
      <c r="T2584" s="2">
        <f t="shared" si="488"/>
        <v>0</v>
      </c>
      <c r="U2584" s="2">
        <f>IF(O2584="Reg", R2584 * Inputs!$B$7, 0)</f>
        <v>0</v>
      </c>
      <c r="V2584" s="2">
        <f>MAX(F2584 + P2584*Inputs!$B$15 - (Q2584/Inputs!$B$16) - U2584, 0)</f>
        <v>340</v>
      </c>
    </row>
    <row r="2585" spans="1:22" x14ac:dyDescent="0.3">
      <c r="A2585" s="1">
        <v>46130.625</v>
      </c>
      <c r="B2585" s="2">
        <v>55.601043282848501</v>
      </c>
      <c r="C2585" s="2">
        <v>14.807124132527489</v>
      </c>
      <c r="D2585" s="2">
        <f t="shared" si="480"/>
        <v>40.057310685137104</v>
      </c>
      <c r="E2585" s="2">
        <f t="shared" si="481"/>
        <v>67.054062464262941</v>
      </c>
      <c r="F2585" s="2">
        <f t="shared" si="489"/>
        <v>340</v>
      </c>
      <c r="G2585" s="2">
        <f t="shared" si="490"/>
        <v>0</v>
      </c>
      <c r="H2585" s="2">
        <f>MIN(Inputs!$B$2, (Inputs!$B$14 - F2585)/Inputs!$B$15)</f>
        <v>0</v>
      </c>
      <c r="I2585" s="2">
        <f>MAX(MIN(Inputs!$B$2, F2585*Inputs!$B$16, Inputs!$B$14*Inputs!$B$4 - G2585), 0)</f>
        <v>170</v>
      </c>
      <c r="J2585" s="2">
        <f>MAX(MIN(Inputs!$B$2, F2585*Inputs!$B$16, (Inputs!$B$14-F2585)/Inputs!$B$15)*Inputs!$B$9, 0)</f>
        <v>0</v>
      </c>
      <c r="K2585" s="2">
        <f>MAX(E2585*Inputs!$B$5 - B2585 - Inputs!$B$8, 0) * H2585</f>
        <v>0</v>
      </c>
      <c r="L2585" s="2">
        <f>IF(B2585 &gt;= D2585*Inputs!$B$10, MAX(B2585 - E2585/Inputs!$B$5 - Inputs!$B$8, 0) * I2585, 0)</f>
        <v>0</v>
      </c>
      <c r="M2585" s="2">
        <f t="shared" si="482"/>
        <v>0</v>
      </c>
      <c r="N2585" s="3" t="str">
        <f t="shared" si="483"/>
        <v>Idle</v>
      </c>
      <c r="O2585" s="3" t="str">
        <f t="shared" si="491"/>
        <v>Idle</v>
      </c>
      <c r="P2585" s="2">
        <f t="shared" si="484"/>
        <v>0</v>
      </c>
      <c r="Q2585" s="2">
        <f t="shared" si="485"/>
        <v>0</v>
      </c>
      <c r="R2585" s="2">
        <f t="shared" si="486"/>
        <v>0</v>
      </c>
      <c r="S2585" s="2">
        <f t="shared" si="487"/>
        <v>0</v>
      </c>
      <c r="T2585" s="2">
        <f t="shared" si="488"/>
        <v>0</v>
      </c>
      <c r="U2585" s="2">
        <f>IF(O2585="Reg", R2585 * Inputs!$B$7, 0)</f>
        <v>0</v>
      </c>
      <c r="V2585" s="2">
        <f>MAX(F2585 + P2585*Inputs!$B$15 - (Q2585/Inputs!$B$16) - U2585, 0)</f>
        <v>340</v>
      </c>
    </row>
    <row r="2586" spans="1:22" x14ac:dyDescent="0.3">
      <c r="A2586" s="1">
        <v>46130.666666666657</v>
      </c>
      <c r="B2586" s="2">
        <v>70.971038601375767</v>
      </c>
      <c r="C2586" s="2">
        <v>5.2078470022748844</v>
      </c>
      <c r="D2586" s="2">
        <f t="shared" si="480"/>
        <v>40.057310685137104</v>
      </c>
      <c r="E2586" s="2">
        <f t="shared" si="481"/>
        <v>67.888143390602764</v>
      </c>
      <c r="F2586" s="2">
        <f t="shared" si="489"/>
        <v>340</v>
      </c>
      <c r="G2586" s="2">
        <f t="shared" si="490"/>
        <v>0</v>
      </c>
      <c r="H2586" s="2">
        <f>MIN(Inputs!$B$2, (Inputs!$B$14 - F2586)/Inputs!$B$15)</f>
        <v>0</v>
      </c>
      <c r="I2586" s="2">
        <f>MAX(MIN(Inputs!$B$2, F2586*Inputs!$B$16, Inputs!$B$14*Inputs!$B$4 - G2586), 0)</f>
        <v>170</v>
      </c>
      <c r="J2586" s="2">
        <f>MAX(MIN(Inputs!$B$2, F2586*Inputs!$B$16, (Inputs!$B$14-F2586)/Inputs!$B$15)*Inputs!$B$9, 0)</f>
        <v>0</v>
      </c>
      <c r="K2586" s="2">
        <f>MAX(E2586*Inputs!$B$5 - B2586 - Inputs!$B$8, 0) * H2586</f>
        <v>0</v>
      </c>
      <c r="L2586" s="2">
        <f>IF(B2586 &gt;= D2586*Inputs!$B$10, MAX(B2586 - E2586/Inputs!$B$5 - Inputs!$B$8, 0) * I2586, 0)</f>
        <v>0</v>
      </c>
      <c r="M2586" s="2">
        <f t="shared" si="482"/>
        <v>0</v>
      </c>
      <c r="N2586" s="3" t="str">
        <f t="shared" si="483"/>
        <v>Idle</v>
      </c>
      <c r="O2586" s="3" t="str">
        <f t="shared" si="491"/>
        <v>Idle</v>
      </c>
      <c r="P2586" s="2">
        <f t="shared" si="484"/>
        <v>0</v>
      </c>
      <c r="Q2586" s="2">
        <f t="shared" si="485"/>
        <v>0</v>
      </c>
      <c r="R2586" s="2">
        <f t="shared" si="486"/>
        <v>0</v>
      </c>
      <c r="S2586" s="2">
        <f t="shared" si="487"/>
        <v>0</v>
      </c>
      <c r="T2586" s="2">
        <f t="shared" si="488"/>
        <v>0</v>
      </c>
      <c r="U2586" s="2">
        <f>IF(O2586="Reg", R2586 * Inputs!$B$7, 0)</f>
        <v>0</v>
      </c>
      <c r="V2586" s="2">
        <f>MAX(F2586 + P2586*Inputs!$B$15 - (Q2586/Inputs!$B$16) - U2586, 0)</f>
        <v>340</v>
      </c>
    </row>
    <row r="2587" spans="1:22" x14ac:dyDescent="0.3">
      <c r="A2587" s="1">
        <v>46130.708333333343</v>
      </c>
      <c r="B2587" s="2">
        <v>66.956055608638323</v>
      </c>
      <c r="C2587" s="2">
        <v>4.2450181163680334</v>
      </c>
      <c r="D2587" s="2">
        <f t="shared" si="480"/>
        <v>40.057310685137104</v>
      </c>
      <c r="E2587" s="2">
        <f t="shared" si="481"/>
        <v>64.56931007215745</v>
      </c>
      <c r="F2587" s="2">
        <f t="shared" si="489"/>
        <v>340</v>
      </c>
      <c r="G2587" s="2">
        <f t="shared" si="490"/>
        <v>0</v>
      </c>
      <c r="H2587" s="2">
        <f>MIN(Inputs!$B$2, (Inputs!$B$14 - F2587)/Inputs!$B$15)</f>
        <v>0</v>
      </c>
      <c r="I2587" s="2">
        <f>MAX(MIN(Inputs!$B$2, F2587*Inputs!$B$16, Inputs!$B$14*Inputs!$B$4 - G2587), 0)</f>
        <v>170</v>
      </c>
      <c r="J2587" s="2">
        <f>MAX(MIN(Inputs!$B$2, F2587*Inputs!$B$16, (Inputs!$B$14-F2587)/Inputs!$B$15)*Inputs!$B$9, 0)</f>
        <v>0</v>
      </c>
      <c r="K2587" s="2">
        <f>MAX(E2587*Inputs!$B$5 - B2587 - Inputs!$B$8, 0) * H2587</f>
        <v>0</v>
      </c>
      <c r="L2587" s="2">
        <f>IF(B2587 &gt;= D2587*Inputs!$B$10, MAX(B2587 - E2587/Inputs!$B$5 - Inputs!$B$8, 0) * I2587, 0)</f>
        <v>0</v>
      </c>
      <c r="M2587" s="2">
        <f t="shared" si="482"/>
        <v>0</v>
      </c>
      <c r="N2587" s="3" t="str">
        <f t="shared" si="483"/>
        <v>Idle</v>
      </c>
      <c r="O2587" s="3" t="str">
        <f t="shared" si="491"/>
        <v>Idle</v>
      </c>
      <c r="P2587" s="2">
        <f t="shared" si="484"/>
        <v>0</v>
      </c>
      <c r="Q2587" s="2">
        <f t="shared" si="485"/>
        <v>0</v>
      </c>
      <c r="R2587" s="2">
        <f t="shared" si="486"/>
        <v>0</v>
      </c>
      <c r="S2587" s="2">
        <f t="shared" si="487"/>
        <v>0</v>
      </c>
      <c r="T2587" s="2">
        <f t="shared" si="488"/>
        <v>0</v>
      </c>
      <c r="U2587" s="2">
        <f>IF(O2587="Reg", R2587 * Inputs!$B$7, 0)</f>
        <v>0</v>
      </c>
      <c r="V2587" s="2">
        <f>MAX(F2587 + P2587*Inputs!$B$15 - (Q2587/Inputs!$B$16) - U2587, 0)</f>
        <v>340</v>
      </c>
    </row>
    <row r="2588" spans="1:22" x14ac:dyDescent="0.3">
      <c r="A2588" s="1">
        <v>46130.75</v>
      </c>
      <c r="B2588" s="2">
        <v>76.189180764886586</v>
      </c>
      <c r="C2588" s="2">
        <v>3.742560157987096</v>
      </c>
      <c r="D2588" s="2">
        <f t="shared" si="480"/>
        <v>40.057310685137104</v>
      </c>
      <c r="E2588" s="2">
        <f t="shared" si="481"/>
        <v>61.092527327329641</v>
      </c>
      <c r="F2588" s="2">
        <f t="shared" si="489"/>
        <v>340</v>
      </c>
      <c r="G2588" s="2">
        <f t="shared" si="490"/>
        <v>0</v>
      </c>
      <c r="H2588" s="2">
        <f>MIN(Inputs!$B$2, (Inputs!$B$14 - F2588)/Inputs!$B$15)</f>
        <v>0</v>
      </c>
      <c r="I2588" s="2">
        <f>MAX(MIN(Inputs!$B$2, F2588*Inputs!$B$16, Inputs!$B$14*Inputs!$B$4 - G2588), 0)</f>
        <v>170</v>
      </c>
      <c r="J2588" s="2">
        <f>MAX(MIN(Inputs!$B$2, F2588*Inputs!$B$16, (Inputs!$B$14-F2588)/Inputs!$B$15)*Inputs!$B$9, 0)</f>
        <v>0</v>
      </c>
      <c r="K2588" s="2">
        <f>MAX(E2588*Inputs!$B$5 - B2588 - Inputs!$B$8, 0) * H2588</f>
        <v>0</v>
      </c>
      <c r="L2588" s="2">
        <f>IF(B2588 &gt;= D2588*Inputs!$B$10, MAX(B2588 - E2588/Inputs!$B$5 - Inputs!$B$8, 0) * I2588, 0)</f>
        <v>0</v>
      </c>
      <c r="M2588" s="2">
        <f t="shared" si="482"/>
        <v>0</v>
      </c>
      <c r="N2588" s="3" t="str">
        <f t="shared" si="483"/>
        <v>Idle</v>
      </c>
      <c r="O2588" s="3" t="str">
        <f t="shared" si="491"/>
        <v>Idle</v>
      </c>
      <c r="P2588" s="2">
        <f t="shared" si="484"/>
        <v>0</v>
      </c>
      <c r="Q2588" s="2">
        <f t="shared" si="485"/>
        <v>0</v>
      </c>
      <c r="R2588" s="2">
        <f t="shared" si="486"/>
        <v>0</v>
      </c>
      <c r="S2588" s="2">
        <f t="shared" si="487"/>
        <v>0</v>
      </c>
      <c r="T2588" s="2">
        <f t="shared" si="488"/>
        <v>0</v>
      </c>
      <c r="U2588" s="2">
        <f>IF(O2588="Reg", R2588 * Inputs!$B$7, 0)</f>
        <v>0</v>
      </c>
      <c r="V2588" s="2">
        <f>MAX(F2588 + P2588*Inputs!$B$15 - (Q2588/Inputs!$B$16) - U2588, 0)</f>
        <v>340</v>
      </c>
    </row>
    <row r="2589" spans="1:22" x14ac:dyDescent="0.3">
      <c r="A2589" s="1">
        <v>46130.791666666657</v>
      </c>
      <c r="B2589" s="2">
        <v>65.691936956677992</v>
      </c>
      <c r="C2589" s="2">
        <v>15.74029953918072</v>
      </c>
      <c r="D2589" s="2">
        <f t="shared" si="480"/>
        <v>40.057310685137104</v>
      </c>
      <c r="E2589" s="2">
        <f t="shared" si="481"/>
        <v>53.062560702948218</v>
      </c>
      <c r="F2589" s="2">
        <f t="shared" si="489"/>
        <v>340</v>
      </c>
      <c r="G2589" s="2">
        <f t="shared" si="490"/>
        <v>0</v>
      </c>
      <c r="H2589" s="2">
        <f>MIN(Inputs!$B$2, (Inputs!$B$14 - F2589)/Inputs!$B$15)</f>
        <v>0</v>
      </c>
      <c r="I2589" s="2">
        <f>MAX(MIN(Inputs!$B$2, F2589*Inputs!$B$16, Inputs!$B$14*Inputs!$B$4 - G2589), 0)</f>
        <v>170</v>
      </c>
      <c r="J2589" s="2">
        <f>MAX(MIN(Inputs!$B$2, F2589*Inputs!$B$16, (Inputs!$B$14-F2589)/Inputs!$B$15)*Inputs!$B$9, 0)</f>
        <v>0</v>
      </c>
      <c r="K2589" s="2">
        <f>MAX(E2589*Inputs!$B$5 - B2589 - Inputs!$B$8, 0) * H2589</f>
        <v>0</v>
      </c>
      <c r="L2589" s="2">
        <f>IF(B2589 &gt;= D2589*Inputs!$B$10, MAX(B2589 - E2589/Inputs!$B$5 - Inputs!$B$8, 0) * I2589, 0)</f>
        <v>0</v>
      </c>
      <c r="M2589" s="2">
        <f t="shared" si="482"/>
        <v>0</v>
      </c>
      <c r="N2589" s="3" t="str">
        <f t="shared" si="483"/>
        <v>Idle</v>
      </c>
      <c r="O2589" s="3" t="str">
        <f t="shared" si="491"/>
        <v>Idle</v>
      </c>
      <c r="P2589" s="2">
        <f t="shared" si="484"/>
        <v>0</v>
      </c>
      <c r="Q2589" s="2">
        <f t="shared" si="485"/>
        <v>0</v>
      </c>
      <c r="R2589" s="2">
        <f t="shared" si="486"/>
        <v>0</v>
      </c>
      <c r="S2589" s="2">
        <f t="shared" si="487"/>
        <v>0</v>
      </c>
      <c r="T2589" s="2">
        <f t="shared" si="488"/>
        <v>0</v>
      </c>
      <c r="U2589" s="2">
        <f>IF(O2589="Reg", R2589 * Inputs!$B$7, 0)</f>
        <v>0</v>
      </c>
      <c r="V2589" s="2">
        <f>MAX(F2589 + P2589*Inputs!$B$15 - (Q2589/Inputs!$B$16) - U2589, 0)</f>
        <v>340</v>
      </c>
    </row>
    <row r="2590" spans="1:22" x14ac:dyDescent="0.3">
      <c r="A2590" s="1">
        <v>46130.833333333343</v>
      </c>
      <c r="B2590" s="2">
        <v>66.91511957115047</v>
      </c>
      <c r="C2590" s="2">
        <v>7.9855198361688098</v>
      </c>
      <c r="D2590" s="2">
        <f t="shared" si="480"/>
        <v>40.057310685137104</v>
      </c>
      <c r="E2590" s="2">
        <f t="shared" si="481"/>
        <v>45.374758304812765</v>
      </c>
      <c r="F2590" s="2">
        <f t="shared" si="489"/>
        <v>340</v>
      </c>
      <c r="G2590" s="2">
        <f t="shared" si="490"/>
        <v>0</v>
      </c>
      <c r="H2590" s="2">
        <f>MIN(Inputs!$B$2, (Inputs!$B$14 - F2590)/Inputs!$B$15)</f>
        <v>0</v>
      </c>
      <c r="I2590" s="2">
        <f>MAX(MIN(Inputs!$B$2, F2590*Inputs!$B$16, Inputs!$B$14*Inputs!$B$4 - G2590), 0)</f>
        <v>170</v>
      </c>
      <c r="J2590" s="2">
        <f>MAX(MIN(Inputs!$B$2, F2590*Inputs!$B$16, (Inputs!$B$14-F2590)/Inputs!$B$15)*Inputs!$B$9, 0)</f>
        <v>0</v>
      </c>
      <c r="K2590" s="2">
        <f>MAX(E2590*Inputs!$B$5 - B2590 - Inputs!$B$8, 0) * H2590</f>
        <v>0</v>
      </c>
      <c r="L2590" s="2">
        <f>IF(B2590 &gt;= D2590*Inputs!$B$10, MAX(B2590 - E2590/Inputs!$B$5 - Inputs!$B$8, 0) * I2590, 0)</f>
        <v>0</v>
      </c>
      <c r="M2590" s="2">
        <f t="shared" si="482"/>
        <v>0</v>
      </c>
      <c r="N2590" s="3" t="str">
        <f t="shared" si="483"/>
        <v>Idle</v>
      </c>
      <c r="O2590" s="3" t="str">
        <f t="shared" si="491"/>
        <v>Idle</v>
      </c>
      <c r="P2590" s="2">
        <f t="shared" si="484"/>
        <v>0</v>
      </c>
      <c r="Q2590" s="2">
        <f t="shared" si="485"/>
        <v>0</v>
      </c>
      <c r="R2590" s="2">
        <f t="shared" si="486"/>
        <v>0</v>
      </c>
      <c r="S2590" s="2">
        <f t="shared" si="487"/>
        <v>0</v>
      </c>
      <c r="T2590" s="2">
        <f t="shared" si="488"/>
        <v>0</v>
      </c>
      <c r="U2590" s="2">
        <f>IF(O2590="Reg", R2590 * Inputs!$B$7, 0)</f>
        <v>0</v>
      </c>
      <c r="V2590" s="2">
        <f>MAX(F2590 + P2590*Inputs!$B$15 - (Q2590/Inputs!$B$16) - U2590, 0)</f>
        <v>340</v>
      </c>
    </row>
    <row r="2591" spans="1:22" x14ac:dyDescent="0.3">
      <c r="A2591" s="1">
        <v>46130.875</v>
      </c>
      <c r="B2591" s="2">
        <v>60.605528840887438</v>
      </c>
      <c r="C2591" s="2">
        <v>6.4979869701933</v>
      </c>
      <c r="D2591" s="2">
        <f t="shared" si="480"/>
        <v>40.057310685137104</v>
      </c>
      <c r="E2591" s="2">
        <f t="shared" si="481"/>
        <v>36.048415356643176</v>
      </c>
      <c r="F2591" s="2">
        <f t="shared" si="489"/>
        <v>340</v>
      </c>
      <c r="G2591" s="2">
        <f t="shared" si="490"/>
        <v>0</v>
      </c>
      <c r="H2591" s="2">
        <f>MIN(Inputs!$B$2, (Inputs!$B$14 - F2591)/Inputs!$B$15)</f>
        <v>0</v>
      </c>
      <c r="I2591" s="2">
        <f>MAX(MIN(Inputs!$B$2, F2591*Inputs!$B$16, Inputs!$B$14*Inputs!$B$4 - G2591), 0)</f>
        <v>170</v>
      </c>
      <c r="J2591" s="2">
        <f>MAX(MIN(Inputs!$B$2, F2591*Inputs!$B$16, (Inputs!$B$14-F2591)/Inputs!$B$15)*Inputs!$B$9, 0)</f>
        <v>0</v>
      </c>
      <c r="K2591" s="2">
        <f>MAX(E2591*Inputs!$B$5 - B2591 - Inputs!$B$8, 0) * H2591</f>
        <v>0</v>
      </c>
      <c r="L2591" s="2">
        <f>IF(B2591 &gt;= D2591*Inputs!$B$10, MAX(B2591 - E2591/Inputs!$B$5 - Inputs!$B$8, 0) * I2591, 0)</f>
        <v>0</v>
      </c>
      <c r="M2591" s="2">
        <f t="shared" si="482"/>
        <v>0</v>
      </c>
      <c r="N2591" s="3" t="str">
        <f t="shared" si="483"/>
        <v>Idle</v>
      </c>
      <c r="O2591" s="3" t="str">
        <f t="shared" si="491"/>
        <v>Idle</v>
      </c>
      <c r="P2591" s="2">
        <f t="shared" si="484"/>
        <v>0</v>
      </c>
      <c r="Q2591" s="2">
        <f t="shared" si="485"/>
        <v>0</v>
      </c>
      <c r="R2591" s="2">
        <f t="shared" si="486"/>
        <v>0</v>
      </c>
      <c r="S2591" s="2">
        <f t="shared" si="487"/>
        <v>0</v>
      </c>
      <c r="T2591" s="2">
        <f t="shared" si="488"/>
        <v>0</v>
      </c>
      <c r="U2591" s="2">
        <f>IF(O2591="Reg", R2591 * Inputs!$B$7, 0)</f>
        <v>0</v>
      </c>
      <c r="V2591" s="2">
        <f>MAX(F2591 + P2591*Inputs!$B$15 - (Q2591/Inputs!$B$16) - U2591, 0)</f>
        <v>340</v>
      </c>
    </row>
    <row r="2592" spans="1:22" x14ac:dyDescent="0.3">
      <c r="A2592" s="1">
        <v>46130.916666666657</v>
      </c>
      <c r="B2592" s="2">
        <v>51.058038690703889</v>
      </c>
      <c r="C2592" s="2">
        <v>3.4451490682633268</v>
      </c>
      <c r="D2592" s="2">
        <f t="shared" si="480"/>
        <v>40.057310685137104</v>
      </c>
      <c r="E2592" s="2">
        <f t="shared" si="481"/>
        <v>26.996788074422454</v>
      </c>
      <c r="F2592" s="2">
        <f t="shared" si="489"/>
        <v>340</v>
      </c>
      <c r="G2592" s="2">
        <f t="shared" si="490"/>
        <v>0</v>
      </c>
      <c r="H2592" s="2">
        <f>MIN(Inputs!$B$2, (Inputs!$B$14 - F2592)/Inputs!$B$15)</f>
        <v>0</v>
      </c>
      <c r="I2592" s="2">
        <f>MAX(MIN(Inputs!$B$2, F2592*Inputs!$B$16, Inputs!$B$14*Inputs!$B$4 - G2592), 0)</f>
        <v>170</v>
      </c>
      <c r="J2592" s="2">
        <f>MAX(MIN(Inputs!$B$2, F2592*Inputs!$B$16, (Inputs!$B$14-F2592)/Inputs!$B$15)*Inputs!$B$9, 0)</f>
        <v>0</v>
      </c>
      <c r="K2592" s="2">
        <f>MAX(E2592*Inputs!$B$5 - B2592 - Inputs!$B$8, 0) * H2592</f>
        <v>0</v>
      </c>
      <c r="L2592" s="2">
        <f>IF(B2592 &gt;= D2592*Inputs!$B$10, MAX(B2592 - E2592/Inputs!$B$5 - Inputs!$B$8, 0) * I2592, 0)</f>
        <v>64.577972133504915</v>
      </c>
      <c r="M2592" s="2">
        <f t="shared" si="482"/>
        <v>0</v>
      </c>
      <c r="N2592" s="3" t="str">
        <f t="shared" si="483"/>
        <v>Discharge</v>
      </c>
      <c r="O2592" s="3" t="str">
        <f t="shared" si="491"/>
        <v>Discharge</v>
      </c>
      <c r="P2592" s="2">
        <f t="shared" si="484"/>
        <v>0</v>
      </c>
      <c r="Q2592" s="2">
        <f t="shared" si="485"/>
        <v>170</v>
      </c>
      <c r="R2592" s="2">
        <f t="shared" si="486"/>
        <v>0</v>
      </c>
      <c r="S2592" s="2">
        <f t="shared" si="487"/>
        <v>8679.8665774196616</v>
      </c>
      <c r="T2592" s="2">
        <f t="shared" si="488"/>
        <v>0</v>
      </c>
      <c r="U2592" s="2">
        <f>IF(O2592="Reg", R2592 * Inputs!$B$7, 0)</f>
        <v>0</v>
      </c>
      <c r="V2592" s="2">
        <f>MAX(F2592 + P2592*Inputs!$B$15 - (Q2592/Inputs!$B$16) - U2592, 0)</f>
        <v>170</v>
      </c>
    </row>
    <row r="2593" spans="1:22" x14ac:dyDescent="0.3">
      <c r="A2593" s="1">
        <v>46130.958333333343</v>
      </c>
      <c r="B2593" s="2">
        <v>46.095359139671523</v>
      </c>
      <c r="C2593" s="2">
        <v>11.776053912897989</v>
      </c>
      <c r="D2593" s="2">
        <f t="shared" si="480"/>
        <v>40.057310685137104</v>
      </c>
      <c r="E2593" s="2">
        <f t="shared" si="481"/>
        <v>18.487114959305138</v>
      </c>
      <c r="F2593" s="2">
        <f t="shared" si="489"/>
        <v>170</v>
      </c>
      <c r="G2593" s="2">
        <f t="shared" si="490"/>
        <v>170</v>
      </c>
      <c r="H2593" s="2">
        <f>MIN(Inputs!$B$2, (Inputs!$B$14 - F2593)/Inputs!$B$15)</f>
        <v>170</v>
      </c>
      <c r="I2593" s="2">
        <f>MAX(MIN(Inputs!$B$2, F2593*Inputs!$B$16, Inputs!$B$14*Inputs!$B$4 - G2593), 0)</f>
        <v>170</v>
      </c>
      <c r="J2593" s="2">
        <f>MAX(MIN(Inputs!$B$2, F2593*Inputs!$B$16, (Inputs!$B$14-F2593)/Inputs!$B$15)*Inputs!$B$9, 0)</f>
        <v>136</v>
      </c>
      <c r="K2593" s="2">
        <f>MAX(E2593*Inputs!$B$5 - B2593 - Inputs!$B$8, 0) * H2593</f>
        <v>0</v>
      </c>
      <c r="L2593" s="2">
        <f>IF(B2593 &gt;= D2593*Inputs!$B$10, MAX(B2593 - E2593/Inputs!$B$5 - Inputs!$B$8, 0) * I2593, 0)</f>
        <v>0</v>
      </c>
      <c r="M2593" s="2">
        <f t="shared" si="482"/>
        <v>1601.5433321541266</v>
      </c>
      <c r="N2593" s="3" t="str">
        <f t="shared" si="483"/>
        <v>Reg</v>
      </c>
      <c r="O2593" s="3" t="str">
        <f t="shared" si="491"/>
        <v>Discharge</v>
      </c>
      <c r="P2593" s="2">
        <f t="shared" si="484"/>
        <v>0</v>
      </c>
      <c r="Q2593" s="2">
        <f t="shared" si="485"/>
        <v>170</v>
      </c>
      <c r="R2593" s="2">
        <f t="shared" si="486"/>
        <v>0</v>
      </c>
      <c r="S2593" s="2">
        <f t="shared" si="487"/>
        <v>7836.2110537441586</v>
      </c>
      <c r="T2593" s="2">
        <f t="shared" si="488"/>
        <v>0</v>
      </c>
      <c r="U2593" s="2">
        <f>IF(O2593="Reg", R2593 * Inputs!$B$7, 0)</f>
        <v>0</v>
      </c>
      <c r="V2593" s="2">
        <f>MAX(F2593 + P2593*Inputs!$B$15 - (Q2593/Inputs!$B$16) - U2593, 0)</f>
        <v>0</v>
      </c>
    </row>
    <row r="2594" spans="1:22" x14ac:dyDescent="0.3">
      <c r="A2594" s="1">
        <v>46131</v>
      </c>
      <c r="B2594" s="2">
        <v>28.009381018597971</v>
      </c>
      <c r="C2594" s="2">
        <v>8.3670287515212944</v>
      </c>
      <c r="D2594" s="2">
        <f t="shared" si="480"/>
        <v>36.634534157094144</v>
      </c>
      <c r="E2594" s="2">
        <f t="shared" si="481"/>
        <v>10.804555102693216</v>
      </c>
      <c r="F2594" s="2">
        <f t="shared" si="489"/>
        <v>0</v>
      </c>
      <c r="G2594" s="2">
        <f t="shared" si="490"/>
        <v>0</v>
      </c>
      <c r="H2594" s="2">
        <f>MIN(Inputs!$B$2, (Inputs!$B$14 - F2594)/Inputs!$B$15)</f>
        <v>170</v>
      </c>
      <c r="I2594" s="2">
        <f>MAX(MIN(Inputs!$B$2, F2594*Inputs!$B$16, Inputs!$B$14*Inputs!$B$4 - G2594), 0)</f>
        <v>0</v>
      </c>
      <c r="J2594" s="2">
        <f>MAX(MIN(Inputs!$B$2, F2594*Inputs!$B$16, (Inputs!$B$14-F2594)/Inputs!$B$15)*Inputs!$B$9, 0)</f>
        <v>0</v>
      </c>
      <c r="K2594" s="2">
        <f>MAX(E2594*Inputs!$B$5 - B2594 - Inputs!$B$8, 0) * H2594</f>
        <v>0</v>
      </c>
      <c r="L2594" s="2">
        <f>IF(B2594 &gt;= D2594*Inputs!$B$10, MAX(B2594 - E2594/Inputs!$B$5 - Inputs!$B$8, 0) * I2594, 0)</f>
        <v>0</v>
      </c>
      <c r="M2594" s="2">
        <f t="shared" si="482"/>
        <v>0</v>
      </c>
      <c r="N2594" s="3" t="str">
        <f t="shared" si="483"/>
        <v>Idle</v>
      </c>
      <c r="O2594" s="3" t="str">
        <f t="shared" si="491"/>
        <v>Idle</v>
      </c>
      <c r="P2594" s="2">
        <f t="shared" si="484"/>
        <v>0</v>
      </c>
      <c r="Q2594" s="2">
        <f t="shared" si="485"/>
        <v>0</v>
      </c>
      <c r="R2594" s="2">
        <f t="shared" si="486"/>
        <v>0</v>
      </c>
      <c r="S2594" s="2">
        <f t="shared" si="487"/>
        <v>0</v>
      </c>
      <c r="T2594" s="2">
        <f t="shared" si="488"/>
        <v>0</v>
      </c>
      <c r="U2594" s="2">
        <f>IF(O2594="Reg", R2594 * Inputs!$B$7, 0)</f>
        <v>0</v>
      </c>
      <c r="V2594" s="2">
        <f>MAX(F2594 + P2594*Inputs!$B$15 - (Q2594/Inputs!$B$16) - U2594, 0)</f>
        <v>0</v>
      </c>
    </row>
    <row r="2595" spans="1:22" x14ac:dyDescent="0.3">
      <c r="A2595" s="1">
        <v>46131.041666666657</v>
      </c>
      <c r="B2595" s="2">
        <v>19.565122567865352</v>
      </c>
      <c r="C2595" s="2">
        <v>4.3871055357656301</v>
      </c>
      <c r="D2595" s="2">
        <f t="shared" si="480"/>
        <v>36.634534157094144</v>
      </c>
      <c r="E2595" s="2">
        <f t="shared" si="481"/>
        <v>6.1363249329268887</v>
      </c>
      <c r="F2595" s="2">
        <f t="shared" si="489"/>
        <v>0</v>
      </c>
      <c r="G2595" s="2">
        <f t="shared" si="490"/>
        <v>0</v>
      </c>
      <c r="H2595" s="2">
        <f>MIN(Inputs!$B$2, (Inputs!$B$14 - F2595)/Inputs!$B$15)</f>
        <v>170</v>
      </c>
      <c r="I2595" s="2">
        <f>MAX(MIN(Inputs!$B$2, F2595*Inputs!$B$16, Inputs!$B$14*Inputs!$B$4 - G2595), 0)</f>
        <v>0</v>
      </c>
      <c r="J2595" s="2">
        <f>MAX(MIN(Inputs!$B$2, F2595*Inputs!$B$16, (Inputs!$B$14-F2595)/Inputs!$B$15)*Inputs!$B$9, 0)</f>
        <v>0</v>
      </c>
      <c r="K2595" s="2">
        <f>MAX(E2595*Inputs!$B$5 - B2595 - Inputs!$B$8, 0) * H2595</f>
        <v>0</v>
      </c>
      <c r="L2595" s="2">
        <f>IF(B2595 &gt;= D2595*Inputs!$B$10, MAX(B2595 - E2595/Inputs!$B$5 - Inputs!$B$8, 0) * I2595, 0)</f>
        <v>0</v>
      </c>
      <c r="M2595" s="2">
        <f t="shared" si="482"/>
        <v>0</v>
      </c>
      <c r="N2595" s="3" t="str">
        <f t="shared" si="483"/>
        <v>Idle</v>
      </c>
      <c r="O2595" s="3" t="str">
        <f t="shared" si="491"/>
        <v>Idle</v>
      </c>
      <c r="P2595" s="2">
        <f t="shared" si="484"/>
        <v>0</v>
      </c>
      <c r="Q2595" s="2">
        <f t="shared" si="485"/>
        <v>0</v>
      </c>
      <c r="R2595" s="2">
        <f t="shared" si="486"/>
        <v>0</v>
      </c>
      <c r="S2595" s="2">
        <f t="shared" si="487"/>
        <v>0</v>
      </c>
      <c r="T2595" s="2">
        <f t="shared" si="488"/>
        <v>0</v>
      </c>
      <c r="U2595" s="2">
        <f>IF(O2595="Reg", R2595 * Inputs!$B$7, 0)</f>
        <v>0</v>
      </c>
      <c r="V2595" s="2">
        <f>MAX(F2595 + P2595*Inputs!$B$15 - (Q2595/Inputs!$B$16) - U2595, 0)</f>
        <v>0</v>
      </c>
    </row>
    <row r="2596" spans="1:22" x14ac:dyDescent="0.3">
      <c r="A2596" s="1">
        <v>46131.083333333343</v>
      </c>
      <c r="B2596" s="2">
        <v>10.957061882132891</v>
      </c>
      <c r="C2596" s="2">
        <v>9.7154284395791475</v>
      </c>
      <c r="D2596" s="2">
        <f t="shared" si="480"/>
        <v>36.634534157094144</v>
      </c>
      <c r="E2596" s="2">
        <f t="shared" si="481"/>
        <v>2.8754711716159966</v>
      </c>
      <c r="F2596" s="2">
        <f t="shared" si="489"/>
        <v>0</v>
      </c>
      <c r="G2596" s="2">
        <f t="shared" si="490"/>
        <v>0</v>
      </c>
      <c r="H2596" s="2">
        <f>MIN(Inputs!$B$2, (Inputs!$B$14 - F2596)/Inputs!$B$15)</f>
        <v>170</v>
      </c>
      <c r="I2596" s="2">
        <f>MAX(MIN(Inputs!$B$2, F2596*Inputs!$B$16, Inputs!$B$14*Inputs!$B$4 - G2596), 0)</f>
        <v>0</v>
      </c>
      <c r="J2596" s="2">
        <f>MAX(MIN(Inputs!$B$2, F2596*Inputs!$B$16, (Inputs!$B$14-F2596)/Inputs!$B$15)*Inputs!$B$9, 0)</f>
        <v>0</v>
      </c>
      <c r="K2596" s="2">
        <f>MAX(E2596*Inputs!$B$5 - B2596 - Inputs!$B$8, 0) * H2596</f>
        <v>0</v>
      </c>
      <c r="L2596" s="2">
        <f>IF(B2596 &gt;= D2596*Inputs!$B$10, MAX(B2596 - E2596/Inputs!$B$5 - Inputs!$B$8, 0) * I2596, 0)</f>
        <v>0</v>
      </c>
      <c r="M2596" s="2">
        <f t="shared" si="482"/>
        <v>0</v>
      </c>
      <c r="N2596" s="3" t="str">
        <f t="shared" si="483"/>
        <v>Idle</v>
      </c>
      <c r="O2596" s="3" t="str">
        <f t="shared" si="491"/>
        <v>Idle</v>
      </c>
      <c r="P2596" s="2">
        <f t="shared" si="484"/>
        <v>0</v>
      </c>
      <c r="Q2596" s="2">
        <f t="shared" si="485"/>
        <v>0</v>
      </c>
      <c r="R2596" s="2">
        <f t="shared" si="486"/>
        <v>0</v>
      </c>
      <c r="S2596" s="2">
        <f t="shared" si="487"/>
        <v>0</v>
      </c>
      <c r="T2596" s="2">
        <f t="shared" si="488"/>
        <v>0</v>
      </c>
      <c r="U2596" s="2">
        <f>IF(O2596="Reg", R2596 * Inputs!$B$7, 0)</f>
        <v>0</v>
      </c>
      <c r="V2596" s="2">
        <f>MAX(F2596 + P2596*Inputs!$B$15 - (Q2596/Inputs!$B$16) - U2596, 0)</f>
        <v>0</v>
      </c>
    </row>
    <row r="2597" spans="1:22" x14ac:dyDescent="0.3">
      <c r="A2597" s="1">
        <v>46131.125</v>
      </c>
      <c r="B2597" s="2">
        <v>6.29576514756309</v>
      </c>
      <c r="C2597" s="2">
        <v>4.9524389922779219</v>
      </c>
      <c r="D2597" s="2">
        <f t="shared" si="480"/>
        <v>36.634534157094144</v>
      </c>
      <c r="E2597" s="2">
        <f t="shared" si="481"/>
        <v>1.0492941912605149</v>
      </c>
      <c r="F2597" s="2">
        <f t="shared" si="489"/>
        <v>0</v>
      </c>
      <c r="G2597" s="2">
        <f t="shared" si="490"/>
        <v>0</v>
      </c>
      <c r="H2597" s="2">
        <f>MIN(Inputs!$B$2, (Inputs!$B$14 - F2597)/Inputs!$B$15)</f>
        <v>170</v>
      </c>
      <c r="I2597" s="2">
        <f>MAX(MIN(Inputs!$B$2, F2597*Inputs!$B$16, Inputs!$B$14*Inputs!$B$4 - G2597), 0)</f>
        <v>0</v>
      </c>
      <c r="J2597" s="2">
        <f>MAX(MIN(Inputs!$B$2, F2597*Inputs!$B$16, (Inputs!$B$14-F2597)/Inputs!$B$15)*Inputs!$B$9, 0)</f>
        <v>0</v>
      </c>
      <c r="K2597" s="2">
        <f>MAX(E2597*Inputs!$B$5 - B2597 - Inputs!$B$8, 0) * H2597</f>
        <v>0</v>
      </c>
      <c r="L2597" s="2">
        <f>IF(B2597 &gt;= D2597*Inputs!$B$10, MAX(B2597 - E2597/Inputs!$B$5 - Inputs!$B$8, 0) * I2597, 0)</f>
        <v>0</v>
      </c>
      <c r="M2597" s="2">
        <f t="shared" si="482"/>
        <v>0</v>
      </c>
      <c r="N2597" s="3" t="str">
        <f t="shared" si="483"/>
        <v>Idle</v>
      </c>
      <c r="O2597" s="3" t="str">
        <f t="shared" si="491"/>
        <v>Idle</v>
      </c>
      <c r="P2597" s="2">
        <f t="shared" si="484"/>
        <v>0</v>
      </c>
      <c r="Q2597" s="2">
        <f t="shared" si="485"/>
        <v>0</v>
      </c>
      <c r="R2597" s="2">
        <f t="shared" si="486"/>
        <v>0</v>
      </c>
      <c r="S2597" s="2">
        <f t="shared" si="487"/>
        <v>0</v>
      </c>
      <c r="T2597" s="2">
        <f t="shared" si="488"/>
        <v>0</v>
      </c>
      <c r="U2597" s="2">
        <f>IF(O2597="Reg", R2597 * Inputs!$B$7, 0)</f>
        <v>0</v>
      </c>
      <c r="V2597" s="2">
        <f>MAX(F2597 + P2597*Inputs!$B$15 - (Q2597/Inputs!$B$16) - U2597, 0)</f>
        <v>0</v>
      </c>
    </row>
    <row r="2598" spans="1:22" x14ac:dyDescent="0.3">
      <c r="A2598" s="1">
        <v>46131.166666666657</v>
      </c>
      <c r="B2598" s="2">
        <v>0</v>
      </c>
      <c r="C2598" s="2">
        <v>3.7883193463294029</v>
      </c>
      <c r="D2598" s="2">
        <f t="shared" si="480"/>
        <v>36.634534157094144</v>
      </c>
      <c r="E2598" s="2">
        <f t="shared" si="481"/>
        <v>0</v>
      </c>
      <c r="F2598" s="2">
        <f t="shared" si="489"/>
        <v>0</v>
      </c>
      <c r="G2598" s="2">
        <f t="shared" si="490"/>
        <v>0</v>
      </c>
      <c r="H2598" s="2">
        <f>MIN(Inputs!$B$2, (Inputs!$B$14 - F2598)/Inputs!$B$15)</f>
        <v>170</v>
      </c>
      <c r="I2598" s="2">
        <f>MAX(MIN(Inputs!$B$2, F2598*Inputs!$B$16, Inputs!$B$14*Inputs!$B$4 - G2598), 0)</f>
        <v>0</v>
      </c>
      <c r="J2598" s="2">
        <f>MAX(MIN(Inputs!$B$2, F2598*Inputs!$B$16, (Inputs!$B$14-F2598)/Inputs!$B$15)*Inputs!$B$9, 0)</f>
        <v>0</v>
      </c>
      <c r="K2598" s="2">
        <f>MAX(E2598*Inputs!$B$5 - B2598 - Inputs!$B$8, 0) * H2598</f>
        <v>0</v>
      </c>
      <c r="L2598" s="2">
        <f>IF(B2598 &gt;= D2598*Inputs!$B$10, MAX(B2598 - E2598/Inputs!$B$5 - Inputs!$B$8, 0) * I2598, 0)</f>
        <v>0</v>
      </c>
      <c r="M2598" s="2">
        <f t="shared" si="482"/>
        <v>0</v>
      </c>
      <c r="N2598" s="3" t="str">
        <f t="shared" si="483"/>
        <v>Idle</v>
      </c>
      <c r="O2598" s="3" t="str">
        <f t="shared" si="491"/>
        <v>Idle</v>
      </c>
      <c r="P2598" s="2">
        <f t="shared" si="484"/>
        <v>0</v>
      </c>
      <c r="Q2598" s="2">
        <f t="shared" si="485"/>
        <v>0</v>
      </c>
      <c r="R2598" s="2">
        <f t="shared" si="486"/>
        <v>0</v>
      </c>
      <c r="S2598" s="2">
        <f t="shared" si="487"/>
        <v>0</v>
      </c>
      <c r="T2598" s="2">
        <f t="shared" si="488"/>
        <v>0</v>
      </c>
      <c r="U2598" s="2">
        <f>IF(O2598="Reg", R2598 * Inputs!$B$7, 0)</f>
        <v>0</v>
      </c>
      <c r="V2598" s="2">
        <f>MAX(F2598 + P2598*Inputs!$B$15 - (Q2598/Inputs!$B$16) - U2598, 0)</f>
        <v>0</v>
      </c>
    </row>
    <row r="2599" spans="1:22" x14ac:dyDescent="0.3">
      <c r="A2599" s="1">
        <v>46131.208333333343</v>
      </c>
      <c r="B2599" s="2">
        <v>0</v>
      </c>
      <c r="C2599" s="2">
        <v>7.875932189292234</v>
      </c>
      <c r="D2599" s="2">
        <f t="shared" si="480"/>
        <v>36.634534157094144</v>
      </c>
      <c r="E2599" s="2">
        <f t="shared" si="481"/>
        <v>21.486661771093466</v>
      </c>
      <c r="F2599" s="2">
        <f t="shared" si="489"/>
        <v>0</v>
      </c>
      <c r="G2599" s="2">
        <f t="shared" si="490"/>
        <v>0</v>
      </c>
      <c r="H2599" s="2">
        <f>MIN(Inputs!$B$2, (Inputs!$B$14 - F2599)/Inputs!$B$15)</f>
        <v>170</v>
      </c>
      <c r="I2599" s="2">
        <f>MAX(MIN(Inputs!$B$2, F2599*Inputs!$B$16, Inputs!$B$14*Inputs!$B$4 - G2599), 0)</f>
        <v>0</v>
      </c>
      <c r="J2599" s="2">
        <f>MAX(MIN(Inputs!$B$2, F2599*Inputs!$B$16, (Inputs!$B$14-F2599)/Inputs!$B$15)*Inputs!$B$9, 0)</f>
        <v>0</v>
      </c>
      <c r="K2599" s="2">
        <f>MAX(E2599*Inputs!$B$5 - B2599 - Inputs!$B$8, 0) * H2599</f>
        <v>0</v>
      </c>
      <c r="L2599" s="2">
        <f>IF(B2599 &gt;= D2599*Inputs!$B$10, MAX(B2599 - E2599/Inputs!$B$5 - Inputs!$B$8, 0) * I2599, 0)</f>
        <v>0</v>
      </c>
      <c r="M2599" s="2">
        <f t="shared" si="482"/>
        <v>0</v>
      </c>
      <c r="N2599" s="3" t="str">
        <f t="shared" si="483"/>
        <v>Idle</v>
      </c>
      <c r="O2599" s="3" t="str">
        <f t="shared" si="491"/>
        <v>Idle</v>
      </c>
      <c r="P2599" s="2">
        <f t="shared" si="484"/>
        <v>0</v>
      </c>
      <c r="Q2599" s="2">
        <f t="shared" si="485"/>
        <v>0</v>
      </c>
      <c r="R2599" s="2">
        <f t="shared" si="486"/>
        <v>0</v>
      </c>
      <c r="S2599" s="2">
        <f t="shared" si="487"/>
        <v>0</v>
      </c>
      <c r="T2599" s="2">
        <f t="shared" si="488"/>
        <v>0</v>
      </c>
      <c r="U2599" s="2">
        <f>IF(O2599="Reg", R2599 * Inputs!$B$7, 0)</f>
        <v>0</v>
      </c>
      <c r="V2599" s="2">
        <f>MAX(F2599 + P2599*Inputs!$B$15 - (Q2599/Inputs!$B$16) - U2599, 0)</f>
        <v>0</v>
      </c>
    </row>
    <row r="2600" spans="1:22" x14ac:dyDescent="0.3">
      <c r="A2600" s="1">
        <v>46131.25</v>
      </c>
      <c r="B2600" s="2">
        <v>0</v>
      </c>
      <c r="C2600" s="2">
        <v>4.3614437102162729</v>
      </c>
      <c r="D2600" s="2">
        <f t="shared" si="480"/>
        <v>36.634534157094144</v>
      </c>
      <c r="E2600" s="2">
        <f t="shared" si="481"/>
        <v>23.649680950189403</v>
      </c>
      <c r="F2600" s="2">
        <f t="shared" si="489"/>
        <v>0</v>
      </c>
      <c r="G2600" s="2">
        <f t="shared" si="490"/>
        <v>0</v>
      </c>
      <c r="H2600" s="2">
        <f>MIN(Inputs!$B$2, (Inputs!$B$14 - F2600)/Inputs!$B$15)</f>
        <v>170</v>
      </c>
      <c r="I2600" s="2">
        <f>MAX(MIN(Inputs!$B$2, F2600*Inputs!$B$16, Inputs!$B$14*Inputs!$B$4 - G2600), 0)</f>
        <v>0</v>
      </c>
      <c r="J2600" s="2">
        <f>MAX(MIN(Inputs!$B$2, F2600*Inputs!$B$16, (Inputs!$B$14-F2600)/Inputs!$B$15)*Inputs!$B$9, 0)</f>
        <v>0</v>
      </c>
      <c r="K2600" s="2">
        <f>MAX(E2600*Inputs!$B$5 - B2600 - Inputs!$B$8, 0) * H2600</f>
        <v>137.99227014833457</v>
      </c>
      <c r="L2600" s="2">
        <f>IF(B2600 &gt;= D2600*Inputs!$B$10, MAX(B2600 - E2600/Inputs!$B$5 - Inputs!$B$8, 0) * I2600, 0)</f>
        <v>0</v>
      </c>
      <c r="M2600" s="2">
        <f t="shared" si="482"/>
        <v>0</v>
      </c>
      <c r="N2600" s="3" t="str">
        <f t="shared" si="483"/>
        <v>Charge</v>
      </c>
      <c r="O2600" s="3" t="str">
        <f t="shared" si="491"/>
        <v>Charge</v>
      </c>
      <c r="P2600" s="2">
        <f t="shared" si="484"/>
        <v>170</v>
      </c>
      <c r="Q2600" s="2">
        <f t="shared" si="485"/>
        <v>0</v>
      </c>
      <c r="R2600" s="2">
        <f t="shared" si="486"/>
        <v>0</v>
      </c>
      <c r="S2600" s="2">
        <f t="shared" si="487"/>
        <v>0</v>
      </c>
      <c r="T2600" s="2">
        <f t="shared" si="488"/>
        <v>0</v>
      </c>
      <c r="U2600" s="2">
        <f>IF(O2600="Reg", R2600 * Inputs!$B$7, 0)</f>
        <v>0</v>
      </c>
      <c r="V2600" s="2">
        <f>MAX(F2600 + P2600*Inputs!$B$15 - (Q2600/Inputs!$B$16) - U2600, 0)</f>
        <v>170</v>
      </c>
    </row>
    <row r="2601" spans="1:22" x14ac:dyDescent="0.3">
      <c r="A2601" s="1">
        <v>46131.291666666657</v>
      </c>
      <c r="B2601" s="2">
        <v>0</v>
      </c>
      <c r="C2601" s="2">
        <v>7.3793258732325429</v>
      </c>
      <c r="D2601" s="2">
        <f t="shared" si="480"/>
        <v>36.634534157094144</v>
      </c>
      <c r="E2601" s="2">
        <f t="shared" si="481"/>
        <v>28.703797999381511</v>
      </c>
      <c r="F2601" s="2">
        <f t="shared" si="489"/>
        <v>170</v>
      </c>
      <c r="G2601" s="2">
        <f t="shared" si="490"/>
        <v>0</v>
      </c>
      <c r="H2601" s="2">
        <f>MIN(Inputs!$B$2, (Inputs!$B$14 - F2601)/Inputs!$B$15)</f>
        <v>170</v>
      </c>
      <c r="I2601" s="2">
        <f>MAX(MIN(Inputs!$B$2, F2601*Inputs!$B$16, Inputs!$B$14*Inputs!$B$4 - G2601), 0)</f>
        <v>170</v>
      </c>
      <c r="J2601" s="2">
        <f>MAX(MIN(Inputs!$B$2, F2601*Inputs!$B$16, (Inputs!$B$14-F2601)/Inputs!$B$15)*Inputs!$B$9, 0)</f>
        <v>136</v>
      </c>
      <c r="K2601" s="2">
        <f>MAX(E2601*Inputs!$B$5 - B2601 - Inputs!$B$8, 0) * H2601</f>
        <v>894.08818070747407</v>
      </c>
      <c r="L2601" s="2">
        <f>IF(B2601 &gt;= D2601*Inputs!$B$10, MAX(B2601 - E2601/Inputs!$B$5 - Inputs!$B$8, 0) * I2601, 0)</f>
        <v>0</v>
      </c>
      <c r="M2601" s="2">
        <f t="shared" si="482"/>
        <v>1003.5883187596258</v>
      </c>
      <c r="N2601" s="3" t="str">
        <f t="shared" si="483"/>
        <v>Reg</v>
      </c>
      <c r="O2601" s="3" t="str">
        <f t="shared" si="491"/>
        <v>Charge</v>
      </c>
      <c r="P2601" s="2">
        <f t="shared" si="484"/>
        <v>170</v>
      </c>
      <c r="Q2601" s="2">
        <f t="shared" si="485"/>
        <v>0</v>
      </c>
      <c r="R2601" s="2">
        <f t="shared" si="486"/>
        <v>0</v>
      </c>
      <c r="S2601" s="2">
        <f t="shared" si="487"/>
        <v>0</v>
      </c>
      <c r="T2601" s="2">
        <f t="shared" si="488"/>
        <v>0</v>
      </c>
      <c r="U2601" s="2">
        <f>IF(O2601="Reg", R2601 * Inputs!$B$7, 0)</f>
        <v>0</v>
      </c>
      <c r="V2601" s="2">
        <f>MAX(F2601 + P2601*Inputs!$B$15 - (Q2601/Inputs!$B$16) - U2601, 0)</f>
        <v>340</v>
      </c>
    </row>
    <row r="2602" spans="1:22" x14ac:dyDescent="0.3">
      <c r="A2602" s="1">
        <v>46131.333333333343</v>
      </c>
      <c r="B2602" s="2">
        <v>0</v>
      </c>
      <c r="C2602" s="2">
        <v>27.72235745629926</v>
      </c>
      <c r="D2602" s="2">
        <f t="shared" si="480"/>
        <v>36.634534157094144</v>
      </c>
      <c r="E2602" s="2">
        <f t="shared" si="481"/>
        <v>36.216623246658237</v>
      </c>
      <c r="F2602" s="2">
        <f t="shared" si="489"/>
        <v>340</v>
      </c>
      <c r="G2602" s="2">
        <f t="shared" si="490"/>
        <v>0</v>
      </c>
      <c r="H2602" s="2">
        <f>MIN(Inputs!$B$2, (Inputs!$B$14 - F2602)/Inputs!$B$15)</f>
        <v>0</v>
      </c>
      <c r="I2602" s="2">
        <f>MAX(MIN(Inputs!$B$2, F2602*Inputs!$B$16, Inputs!$B$14*Inputs!$B$4 - G2602), 0)</f>
        <v>170</v>
      </c>
      <c r="J2602" s="2">
        <f>MAX(MIN(Inputs!$B$2, F2602*Inputs!$B$16, (Inputs!$B$14-F2602)/Inputs!$B$15)*Inputs!$B$9, 0)</f>
        <v>0</v>
      </c>
      <c r="K2602" s="2">
        <f>MAX(E2602*Inputs!$B$5 - B2602 - Inputs!$B$8, 0) * H2602</f>
        <v>0</v>
      </c>
      <c r="L2602" s="2">
        <f>IF(B2602 &gt;= D2602*Inputs!$B$10, MAX(B2602 - E2602/Inputs!$B$5 - Inputs!$B$8, 0) * I2602, 0)</f>
        <v>0</v>
      </c>
      <c r="M2602" s="2">
        <f t="shared" si="482"/>
        <v>0</v>
      </c>
      <c r="N2602" s="3" t="str">
        <f t="shared" si="483"/>
        <v>Idle</v>
      </c>
      <c r="O2602" s="3" t="str">
        <f t="shared" si="491"/>
        <v>Idle</v>
      </c>
      <c r="P2602" s="2">
        <f t="shared" si="484"/>
        <v>0</v>
      </c>
      <c r="Q2602" s="2">
        <f t="shared" si="485"/>
        <v>0</v>
      </c>
      <c r="R2602" s="2">
        <f t="shared" si="486"/>
        <v>0</v>
      </c>
      <c r="S2602" s="2">
        <f t="shared" si="487"/>
        <v>0</v>
      </c>
      <c r="T2602" s="2">
        <f t="shared" si="488"/>
        <v>0</v>
      </c>
      <c r="U2602" s="2">
        <f>IF(O2602="Reg", R2602 * Inputs!$B$7, 0)</f>
        <v>0</v>
      </c>
      <c r="V2602" s="2">
        <f>MAX(F2602 + P2602*Inputs!$B$15 - (Q2602/Inputs!$B$16) - U2602, 0)</f>
        <v>340</v>
      </c>
    </row>
    <row r="2603" spans="1:22" x14ac:dyDescent="0.3">
      <c r="A2603" s="1">
        <v>46131.375</v>
      </c>
      <c r="B2603" s="2">
        <v>0</v>
      </c>
      <c r="C2603" s="2">
        <v>3.2335221210186811</v>
      </c>
      <c r="D2603" s="2">
        <f t="shared" si="480"/>
        <v>36.634534157094144</v>
      </c>
      <c r="E2603" s="2">
        <f t="shared" si="481"/>
        <v>44.217662868022359</v>
      </c>
      <c r="F2603" s="2">
        <f t="shared" si="489"/>
        <v>340</v>
      </c>
      <c r="G2603" s="2">
        <f t="shared" si="490"/>
        <v>0</v>
      </c>
      <c r="H2603" s="2">
        <f>MIN(Inputs!$B$2, (Inputs!$B$14 - F2603)/Inputs!$B$15)</f>
        <v>0</v>
      </c>
      <c r="I2603" s="2">
        <f>MAX(MIN(Inputs!$B$2, F2603*Inputs!$B$16, Inputs!$B$14*Inputs!$B$4 - G2603), 0)</f>
        <v>170</v>
      </c>
      <c r="J2603" s="2">
        <f>MAX(MIN(Inputs!$B$2, F2603*Inputs!$B$16, (Inputs!$B$14-F2603)/Inputs!$B$15)*Inputs!$B$9, 0)</f>
        <v>0</v>
      </c>
      <c r="K2603" s="2">
        <f>MAX(E2603*Inputs!$B$5 - B2603 - Inputs!$B$8, 0) * H2603</f>
        <v>0</v>
      </c>
      <c r="L2603" s="2">
        <f>IF(B2603 &gt;= D2603*Inputs!$B$10, MAX(B2603 - E2603/Inputs!$B$5 - Inputs!$B$8, 0) * I2603, 0)</f>
        <v>0</v>
      </c>
      <c r="M2603" s="2">
        <f t="shared" si="482"/>
        <v>0</v>
      </c>
      <c r="N2603" s="3" t="str">
        <f t="shared" si="483"/>
        <v>Idle</v>
      </c>
      <c r="O2603" s="3" t="str">
        <f t="shared" si="491"/>
        <v>Idle</v>
      </c>
      <c r="P2603" s="2">
        <f t="shared" si="484"/>
        <v>0</v>
      </c>
      <c r="Q2603" s="2">
        <f t="shared" si="485"/>
        <v>0</v>
      </c>
      <c r="R2603" s="2">
        <f t="shared" si="486"/>
        <v>0</v>
      </c>
      <c r="S2603" s="2">
        <f t="shared" si="487"/>
        <v>0</v>
      </c>
      <c r="T2603" s="2">
        <f t="shared" si="488"/>
        <v>0</v>
      </c>
      <c r="U2603" s="2">
        <f>IF(O2603="Reg", R2603 * Inputs!$B$7, 0)</f>
        <v>0</v>
      </c>
      <c r="V2603" s="2">
        <f>MAX(F2603 + P2603*Inputs!$B$15 - (Q2603/Inputs!$B$16) - U2603, 0)</f>
        <v>340</v>
      </c>
    </row>
    <row r="2604" spans="1:22" x14ac:dyDescent="0.3">
      <c r="A2604" s="1">
        <v>46131.416666666657</v>
      </c>
      <c r="B2604" s="2">
        <v>128.9199706265608</v>
      </c>
      <c r="C2604" s="2">
        <v>35.094696393621327</v>
      </c>
      <c r="D2604" s="2">
        <f t="shared" si="480"/>
        <v>36.634534157094144</v>
      </c>
      <c r="E2604" s="2">
        <f t="shared" si="481"/>
        <v>54.112416112661016</v>
      </c>
      <c r="F2604" s="2">
        <f t="shared" si="489"/>
        <v>340</v>
      </c>
      <c r="G2604" s="2">
        <f t="shared" si="490"/>
        <v>0</v>
      </c>
      <c r="H2604" s="2">
        <f>MIN(Inputs!$B$2, (Inputs!$B$14 - F2604)/Inputs!$B$15)</f>
        <v>0</v>
      </c>
      <c r="I2604" s="2">
        <f>MAX(MIN(Inputs!$B$2, F2604*Inputs!$B$16, Inputs!$B$14*Inputs!$B$4 - G2604), 0)</f>
        <v>170</v>
      </c>
      <c r="J2604" s="2">
        <f>MAX(MIN(Inputs!$B$2, F2604*Inputs!$B$16, (Inputs!$B$14-F2604)/Inputs!$B$15)*Inputs!$B$9, 0)</f>
        <v>0</v>
      </c>
      <c r="K2604" s="2">
        <f>MAX(E2604*Inputs!$B$5 - B2604 - Inputs!$B$8, 0) * H2604</f>
        <v>0</v>
      </c>
      <c r="L2604" s="2">
        <f>IF(B2604 &gt;= D2604*Inputs!$B$10, MAX(B2604 - E2604/Inputs!$B$5 - Inputs!$B$8, 0) * I2604, 0)</f>
        <v>8062.8600756603655</v>
      </c>
      <c r="M2604" s="2">
        <f t="shared" si="482"/>
        <v>0</v>
      </c>
      <c r="N2604" s="3" t="str">
        <f t="shared" si="483"/>
        <v>Discharge</v>
      </c>
      <c r="O2604" s="3" t="str">
        <f t="shared" si="491"/>
        <v>Discharge</v>
      </c>
      <c r="P2604" s="2">
        <f t="shared" si="484"/>
        <v>0</v>
      </c>
      <c r="Q2604" s="2">
        <f t="shared" si="485"/>
        <v>170</v>
      </c>
      <c r="R2604" s="2">
        <f t="shared" si="486"/>
        <v>0</v>
      </c>
      <c r="S2604" s="2">
        <f t="shared" si="487"/>
        <v>21916.395006515337</v>
      </c>
      <c r="T2604" s="2">
        <f t="shared" si="488"/>
        <v>0</v>
      </c>
      <c r="U2604" s="2">
        <f>IF(O2604="Reg", R2604 * Inputs!$B$7, 0)</f>
        <v>0</v>
      </c>
      <c r="V2604" s="2">
        <f>MAX(F2604 + P2604*Inputs!$B$15 - (Q2604/Inputs!$B$16) - U2604, 0)</f>
        <v>170</v>
      </c>
    </row>
    <row r="2605" spans="1:22" x14ac:dyDescent="0.3">
      <c r="A2605" s="1">
        <v>46131.458333333343</v>
      </c>
      <c r="B2605" s="2">
        <v>12.9781150745756</v>
      </c>
      <c r="C2605" s="2">
        <v>2.1463660872589521</v>
      </c>
      <c r="D2605" s="2">
        <f t="shared" si="480"/>
        <v>36.634534157094144</v>
      </c>
      <c r="E2605" s="2">
        <f t="shared" si="481"/>
        <v>43.37027360241742</v>
      </c>
      <c r="F2605" s="2">
        <f t="shared" si="489"/>
        <v>170</v>
      </c>
      <c r="G2605" s="2">
        <f t="shared" si="490"/>
        <v>170</v>
      </c>
      <c r="H2605" s="2">
        <f>MIN(Inputs!$B$2, (Inputs!$B$14 - F2605)/Inputs!$B$15)</f>
        <v>170</v>
      </c>
      <c r="I2605" s="2">
        <f>MAX(MIN(Inputs!$B$2, F2605*Inputs!$B$16, Inputs!$B$14*Inputs!$B$4 - G2605), 0)</f>
        <v>170</v>
      </c>
      <c r="J2605" s="2">
        <f>MAX(MIN(Inputs!$B$2, F2605*Inputs!$B$16, (Inputs!$B$14-F2605)/Inputs!$B$15)*Inputs!$B$9, 0)</f>
        <v>136</v>
      </c>
      <c r="K2605" s="2">
        <f>MAX(E2605*Inputs!$B$5 - B2605 - Inputs!$B$8, 0) * H2605</f>
        <v>881.91336824379482</v>
      </c>
      <c r="L2605" s="2">
        <f>IF(B2605 &gt;= D2605*Inputs!$B$10, MAX(B2605 - E2605/Inputs!$B$5 - Inputs!$B$8, 0) * I2605, 0)</f>
        <v>0</v>
      </c>
      <c r="M2605" s="2">
        <f t="shared" si="482"/>
        <v>291.9057878672175</v>
      </c>
      <c r="N2605" s="3" t="str">
        <f t="shared" si="483"/>
        <v>Charge</v>
      </c>
      <c r="O2605" s="3" t="str">
        <f t="shared" si="491"/>
        <v>Discharge</v>
      </c>
      <c r="P2605" s="2">
        <f t="shared" si="484"/>
        <v>0</v>
      </c>
      <c r="Q2605" s="2">
        <f t="shared" si="485"/>
        <v>170</v>
      </c>
      <c r="R2605" s="2">
        <f t="shared" si="486"/>
        <v>0</v>
      </c>
      <c r="S2605" s="2">
        <f t="shared" si="487"/>
        <v>2206.279562677852</v>
      </c>
      <c r="T2605" s="2">
        <f t="shared" si="488"/>
        <v>0</v>
      </c>
      <c r="U2605" s="2">
        <f>IF(O2605="Reg", R2605 * Inputs!$B$7, 0)</f>
        <v>0</v>
      </c>
      <c r="V2605" s="2">
        <f>MAX(F2605 + P2605*Inputs!$B$15 - (Q2605/Inputs!$B$16) - U2605, 0)</f>
        <v>0</v>
      </c>
    </row>
    <row r="2606" spans="1:22" x14ac:dyDescent="0.3">
      <c r="A2606" s="1">
        <v>46131.5</v>
      </c>
      <c r="B2606" s="2">
        <v>30.324702295152669</v>
      </c>
      <c r="C2606" s="2">
        <v>2.4459283846592581</v>
      </c>
      <c r="D2606" s="2">
        <f t="shared" si="480"/>
        <v>36.634534157094144</v>
      </c>
      <c r="E2606" s="2">
        <f t="shared" si="481"/>
        <v>53.572746369201333</v>
      </c>
      <c r="F2606" s="2">
        <f t="shared" si="489"/>
        <v>0</v>
      </c>
      <c r="G2606" s="2">
        <f t="shared" si="490"/>
        <v>340</v>
      </c>
      <c r="H2606" s="2">
        <f>MIN(Inputs!$B$2, (Inputs!$B$14 - F2606)/Inputs!$B$15)</f>
        <v>170</v>
      </c>
      <c r="I2606" s="2">
        <f>MAX(MIN(Inputs!$B$2, F2606*Inputs!$B$16, Inputs!$B$14*Inputs!$B$4 - G2606), 0)</f>
        <v>0</v>
      </c>
      <c r="J2606" s="2">
        <f>MAX(MIN(Inputs!$B$2, F2606*Inputs!$B$16, (Inputs!$B$14-F2606)/Inputs!$B$15)*Inputs!$B$9, 0)</f>
        <v>0</v>
      </c>
      <c r="K2606" s="2">
        <f>MAX(E2606*Inputs!$B$5 - B2606 - Inputs!$B$8, 0) * H2606</f>
        <v>0</v>
      </c>
      <c r="L2606" s="2">
        <f>IF(B2606 &gt;= D2606*Inputs!$B$10, MAX(B2606 - E2606/Inputs!$B$5 - Inputs!$B$8, 0) * I2606, 0)</f>
        <v>0</v>
      </c>
      <c r="M2606" s="2">
        <f t="shared" si="482"/>
        <v>0</v>
      </c>
      <c r="N2606" s="3" t="str">
        <f t="shared" si="483"/>
        <v>Idle</v>
      </c>
      <c r="O2606" s="3" t="str">
        <f t="shared" si="491"/>
        <v>Idle</v>
      </c>
      <c r="P2606" s="2">
        <f t="shared" si="484"/>
        <v>0</v>
      </c>
      <c r="Q2606" s="2">
        <f t="shared" si="485"/>
        <v>0</v>
      </c>
      <c r="R2606" s="2">
        <f t="shared" si="486"/>
        <v>0</v>
      </c>
      <c r="S2606" s="2">
        <f t="shared" si="487"/>
        <v>0</v>
      </c>
      <c r="T2606" s="2">
        <f t="shared" si="488"/>
        <v>0</v>
      </c>
      <c r="U2606" s="2">
        <f>IF(O2606="Reg", R2606 * Inputs!$B$7, 0)</f>
        <v>0</v>
      </c>
      <c r="V2606" s="2">
        <f>MAX(F2606 + P2606*Inputs!$B$15 - (Q2606/Inputs!$B$16) - U2606, 0)</f>
        <v>0</v>
      </c>
    </row>
    <row r="2607" spans="1:22" x14ac:dyDescent="0.3">
      <c r="A2607" s="1">
        <v>46131.541666666657</v>
      </c>
      <c r="B2607" s="2">
        <v>45.076951483660352</v>
      </c>
      <c r="C2607" s="2">
        <v>4.4812610445448016</v>
      </c>
      <c r="D2607" s="2">
        <f t="shared" si="480"/>
        <v>36.634534157094144</v>
      </c>
      <c r="E2607" s="2">
        <f t="shared" si="481"/>
        <v>59.952071703972116</v>
      </c>
      <c r="F2607" s="2">
        <f t="shared" si="489"/>
        <v>0</v>
      </c>
      <c r="G2607" s="2">
        <f t="shared" si="490"/>
        <v>340</v>
      </c>
      <c r="H2607" s="2">
        <f>MIN(Inputs!$B$2, (Inputs!$B$14 - F2607)/Inputs!$B$15)</f>
        <v>170</v>
      </c>
      <c r="I2607" s="2">
        <f>MAX(MIN(Inputs!$B$2, F2607*Inputs!$B$16, Inputs!$B$14*Inputs!$B$4 - G2607), 0)</f>
        <v>0</v>
      </c>
      <c r="J2607" s="2">
        <f>MAX(MIN(Inputs!$B$2, F2607*Inputs!$B$16, (Inputs!$B$14-F2607)/Inputs!$B$15)*Inputs!$B$9, 0)</f>
        <v>0</v>
      </c>
      <c r="K2607" s="2">
        <f>MAX(E2607*Inputs!$B$5 - B2607 - Inputs!$B$8, 0) * H2607</f>
        <v>0</v>
      </c>
      <c r="L2607" s="2">
        <f>IF(B2607 &gt;= D2607*Inputs!$B$10, MAX(B2607 - E2607/Inputs!$B$5 - Inputs!$B$8, 0) * I2607, 0)</f>
        <v>0</v>
      </c>
      <c r="M2607" s="2">
        <f t="shared" si="482"/>
        <v>0</v>
      </c>
      <c r="N2607" s="3" t="str">
        <f t="shared" si="483"/>
        <v>Idle</v>
      </c>
      <c r="O2607" s="3" t="str">
        <f t="shared" si="491"/>
        <v>Idle</v>
      </c>
      <c r="P2607" s="2">
        <f t="shared" si="484"/>
        <v>0</v>
      </c>
      <c r="Q2607" s="2">
        <f t="shared" si="485"/>
        <v>0</v>
      </c>
      <c r="R2607" s="2">
        <f t="shared" si="486"/>
        <v>0</v>
      </c>
      <c r="S2607" s="2">
        <f t="shared" si="487"/>
        <v>0</v>
      </c>
      <c r="T2607" s="2">
        <f t="shared" si="488"/>
        <v>0</v>
      </c>
      <c r="U2607" s="2">
        <f>IF(O2607="Reg", R2607 * Inputs!$B$7, 0)</f>
        <v>0</v>
      </c>
      <c r="V2607" s="2">
        <f>MAX(F2607 + P2607*Inputs!$B$15 - (Q2607/Inputs!$B$16) - U2607, 0)</f>
        <v>0</v>
      </c>
    </row>
    <row r="2608" spans="1:22" x14ac:dyDescent="0.3">
      <c r="A2608" s="1">
        <v>46131.583333333343</v>
      </c>
      <c r="B2608" s="2">
        <v>48.006237728184708</v>
      </c>
      <c r="C2608" s="2">
        <v>9.1607285171822657</v>
      </c>
      <c r="D2608" s="2">
        <f t="shared" si="480"/>
        <v>36.634534157094144</v>
      </c>
      <c r="E2608" s="2">
        <f t="shared" si="481"/>
        <v>63.752841096773018</v>
      </c>
      <c r="F2608" s="2">
        <f t="shared" si="489"/>
        <v>0</v>
      </c>
      <c r="G2608" s="2">
        <f t="shared" si="490"/>
        <v>340</v>
      </c>
      <c r="H2608" s="2">
        <f>MIN(Inputs!$B$2, (Inputs!$B$14 - F2608)/Inputs!$B$15)</f>
        <v>170</v>
      </c>
      <c r="I2608" s="2">
        <f>MAX(MIN(Inputs!$B$2, F2608*Inputs!$B$16, Inputs!$B$14*Inputs!$B$4 - G2608), 0)</f>
        <v>0</v>
      </c>
      <c r="J2608" s="2">
        <f>MAX(MIN(Inputs!$B$2, F2608*Inputs!$B$16, (Inputs!$B$14-F2608)/Inputs!$B$15)*Inputs!$B$9, 0)</f>
        <v>0</v>
      </c>
      <c r="K2608" s="2">
        <f>MAX(E2608*Inputs!$B$5 - B2608 - Inputs!$B$8, 0) * H2608</f>
        <v>0</v>
      </c>
      <c r="L2608" s="2">
        <f>IF(B2608 &gt;= D2608*Inputs!$B$10, MAX(B2608 - E2608/Inputs!$B$5 - Inputs!$B$8, 0) * I2608, 0)</f>
        <v>0</v>
      </c>
      <c r="M2608" s="2">
        <f t="shared" si="482"/>
        <v>0</v>
      </c>
      <c r="N2608" s="3" t="str">
        <f t="shared" si="483"/>
        <v>Idle</v>
      </c>
      <c r="O2608" s="3" t="str">
        <f t="shared" si="491"/>
        <v>Idle</v>
      </c>
      <c r="P2608" s="2">
        <f t="shared" si="484"/>
        <v>0</v>
      </c>
      <c r="Q2608" s="2">
        <f t="shared" si="485"/>
        <v>0</v>
      </c>
      <c r="R2608" s="2">
        <f t="shared" si="486"/>
        <v>0</v>
      </c>
      <c r="S2608" s="2">
        <f t="shared" si="487"/>
        <v>0</v>
      </c>
      <c r="T2608" s="2">
        <f t="shared" si="488"/>
        <v>0</v>
      </c>
      <c r="U2608" s="2">
        <f>IF(O2608="Reg", R2608 * Inputs!$B$7, 0)</f>
        <v>0</v>
      </c>
      <c r="V2608" s="2">
        <f>MAX(F2608 + P2608*Inputs!$B$15 - (Q2608/Inputs!$B$16) - U2608, 0)</f>
        <v>0</v>
      </c>
    </row>
    <row r="2609" spans="1:22" x14ac:dyDescent="0.3">
      <c r="A2609" s="1">
        <v>46131.625</v>
      </c>
      <c r="B2609" s="2">
        <v>59.368519467831931</v>
      </c>
      <c r="C2609" s="2">
        <v>27.852844684175221</v>
      </c>
      <c r="D2609" s="2">
        <f t="shared" si="480"/>
        <v>36.634534157094144</v>
      </c>
      <c r="E2609" s="2">
        <f t="shared" si="481"/>
        <v>67.579970659456137</v>
      </c>
      <c r="F2609" s="2">
        <f t="shared" si="489"/>
        <v>0</v>
      </c>
      <c r="G2609" s="2">
        <f t="shared" si="490"/>
        <v>340</v>
      </c>
      <c r="H2609" s="2">
        <f>MIN(Inputs!$B$2, (Inputs!$B$14 - F2609)/Inputs!$B$15)</f>
        <v>170</v>
      </c>
      <c r="I2609" s="2">
        <f>MAX(MIN(Inputs!$B$2, F2609*Inputs!$B$16, Inputs!$B$14*Inputs!$B$4 - G2609), 0)</f>
        <v>0</v>
      </c>
      <c r="J2609" s="2">
        <f>MAX(MIN(Inputs!$B$2, F2609*Inputs!$B$16, (Inputs!$B$14-F2609)/Inputs!$B$15)*Inputs!$B$9, 0)</f>
        <v>0</v>
      </c>
      <c r="K2609" s="2">
        <f>MAX(E2609*Inputs!$B$5 - B2609 - Inputs!$B$8, 0) * H2609</f>
        <v>0</v>
      </c>
      <c r="L2609" s="2">
        <f>IF(B2609 &gt;= D2609*Inputs!$B$10, MAX(B2609 - E2609/Inputs!$B$5 - Inputs!$B$8, 0) * I2609, 0)</f>
        <v>0</v>
      </c>
      <c r="M2609" s="2">
        <f t="shared" si="482"/>
        <v>0</v>
      </c>
      <c r="N2609" s="3" t="str">
        <f t="shared" si="483"/>
        <v>Idle</v>
      </c>
      <c r="O2609" s="3" t="str">
        <f t="shared" si="491"/>
        <v>Idle</v>
      </c>
      <c r="P2609" s="2">
        <f t="shared" si="484"/>
        <v>0</v>
      </c>
      <c r="Q2609" s="2">
        <f t="shared" si="485"/>
        <v>0</v>
      </c>
      <c r="R2609" s="2">
        <f t="shared" si="486"/>
        <v>0</v>
      </c>
      <c r="S2609" s="2">
        <f t="shared" si="487"/>
        <v>0</v>
      </c>
      <c r="T2609" s="2">
        <f t="shared" si="488"/>
        <v>0</v>
      </c>
      <c r="U2609" s="2">
        <f>IF(O2609="Reg", R2609 * Inputs!$B$7, 0)</f>
        <v>0</v>
      </c>
      <c r="V2609" s="2">
        <f>MAX(F2609 + P2609*Inputs!$B$15 - (Q2609/Inputs!$B$16) - U2609, 0)</f>
        <v>0</v>
      </c>
    </row>
    <row r="2610" spans="1:22" x14ac:dyDescent="0.3">
      <c r="A2610" s="1">
        <v>46131.666666666657</v>
      </c>
      <c r="B2610" s="2">
        <v>64.467115565099235</v>
      </c>
      <c r="C2610" s="2">
        <v>3.085825190736136</v>
      </c>
      <c r="D2610" s="2">
        <f t="shared" si="480"/>
        <v>36.634534157094144</v>
      </c>
      <c r="E2610" s="2">
        <f t="shared" si="481"/>
        <v>68.345282666922699</v>
      </c>
      <c r="F2610" s="2">
        <f t="shared" si="489"/>
        <v>0</v>
      </c>
      <c r="G2610" s="2">
        <f t="shared" si="490"/>
        <v>340</v>
      </c>
      <c r="H2610" s="2">
        <f>MIN(Inputs!$B$2, (Inputs!$B$14 - F2610)/Inputs!$B$15)</f>
        <v>170</v>
      </c>
      <c r="I2610" s="2">
        <f>MAX(MIN(Inputs!$B$2, F2610*Inputs!$B$16, Inputs!$B$14*Inputs!$B$4 - G2610), 0)</f>
        <v>0</v>
      </c>
      <c r="J2610" s="2">
        <f>MAX(MIN(Inputs!$B$2, F2610*Inputs!$B$16, (Inputs!$B$14-F2610)/Inputs!$B$15)*Inputs!$B$9, 0)</f>
        <v>0</v>
      </c>
      <c r="K2610" s="2">
        <f>MAX(E2610*Inputs!$B$5 - B2610 - Inputs!$B$8, 0) * H2610</f>
        <v>0</v>
      </c>
      <c r="L2610" s="2">
        <f>IF(B2610 &gt;= D2610*Inputs!$B$10, MAX(B2610 - E2610/Inputs!$B$5 - Inputs!$B$8, 0) * I2610, 0)</f>
        <v>0</v>
      </c>
      <c r="M2610" s="2">
        <f t="shared" si="482"/>
        <v>0</v>
      </c>
      <c r="N2610" s="3" t="str">
        <f t="shared" si="483"/>
        <v>Idle</v>
      </c>
      <c r="O2610" s="3" t="str">
        <f t="shared" si="491"/>
        <v>Idle</v>
      </c>
      <c r="P2610" s="2">
        <f t="shared" si="484"/>
        <v>0</v>
      </c>
      <c r="Q2610" s="2">
        <f t="shared" si="485"/>
        <v>0</v>
      </c>
      <c r="R2610" s="2">
        <f t="shared" si="486"/>
        <v>0</v>
      </c>
      <c r="S2610" s="2">
        <f t="shared" si="487"/>
        <v>0</v>
      </c>
      <c r="T2610" s="2">
        <f t="shared" si="488"/>
        <v>0</v>
      </c>
      <c r="U2610" s="2">
        <f>IF(O2610="Reg", R2610 * Inputs!$B$7, 0)</f>
        <v>0</v>
      </c>
      <c r="V2610" s="2">
        <f>MAX(F2610 + P2610*Inputs!$B$15 - (Q2610/Inputs!$B$16) - U2610, 0)</f>
        <v>0</v>
      </c>
    </row>
    <row r="2611" spans="1:22" x14ac:dyDescent="0.3">
      <c r="A2611" s="1">
        <v>46131.708333333343</v>
      </c>
      <c r="B2611" s="2">
        <v>74.192951675279105</v>
      </c>
      <c r="C2611" s="2">
        <v>6.557774753083228</v>
      </c>
      <c r="D2611" s="2">
        <f t="shared" si="480"/>
        <v>36.634534157094144</v>
      </c>
      <c r="E2611" s="2">
        <f t="shared" si="481"/>
        <v>64.904061751558231</v>
      </c>
      <c r="F2611" s="2">
        <f t="shared" si="489"/>
        <v>0</v>
      </c>
      <c r="G2611" s="2">
        <f t="shared" si="490"/>
        <v>340</v>
      </c>
      <c r="H2611" s="2">
        <f>MIN(Inputs!$B$2, (Inputs!$B$14 - F2611)/Inputs!$B$15)</f>
        <v>170</v>
      </c>
      <c r="I2611" s="2">
        <f>MAX(MIN(Inputs!$B$2, F2611*Inputs!$B$16, Inputs!$B$14*Inputs!$B$4 - G2611), 0)</f>
        <v>0</v>
      </c>
      <c r="J2611" s="2">
        <f>MAX(MIN(Inputs!$B$2, F2611*Inputs!$B$16, (Inputs!$B$14-F2611)/Inputs!$B$15)*Inputs!$B$9, 0)</f>
        <v>0</v>
      </c>
      <c r="K2611" s="2">
        <f>MAX(E2611*Inputs!$B$5 - B2611 - Inputs!$B$8, 0) * H2611</f>
        <v>0</v>
      </c>
      <c r="L2611" s="2">
        <f>IF(B2611 &gt;= D2611*Inputs!$B$10, MAX(B2611 - E2611/Inputs!$B$5 - Inputs!$B$8, 0) * I2611, 0)</f>
        <v>0</v>
      </c>
      <c r="M2611" s="2">
        <f t="shared" si="482"/>
        <v>0</v>
      </c>
      <c r="N2611" s="3" t="str">
        <f t="shared" si="483"/>
        <v>Idle</v>
      </c>
      <c r="O2611" s="3" t="str">
        <f t="shared" si="491"/>
        <v>Idle</v>
      </c>
      <c r="P2611" s="2">
        <f t="shared" si="484"/>
        <v>0</v>
      </c>
      <c r="Q2611" s="2">
        <f t="shared" si="485"/>
        <v>0</v>
      </c>
      <c r="R2611" s="2">
        <f t="shared" si="486"/>
        <v>0</v>
      </c>
      <c r="S2611" s="2">
        <f t="shared" si="487"/>
        <v>0</v>
      </c>
      <c r="T2611" s="2">
        <f t="shared" si="488"/>
        <v>0</v>
      </c>
      <c r="U2611" s="2">
        <f>IF(O2611="Reg", R2611 * Inputs!$B$7, 0)</f>
        <v>0</v>
      </c>
      <c r="V2611" s="2">
        <f>MAX(F2611 + P2611*Inputs!$B$15 - (Q2611/Inputs!$B$16) - U2611, 0)</f>
        <v>0</v>
      </c>
    </row>
    <row r="2612" spans="1:22" x14ac:dyDescent="0.3">
      <c r="A2612" s="1">
        <v>46131.75</v>
      </c>
      <c r="B2612" s="2">
        <v>68.600654303777389</v>
      </c>
      <c r="C2612" s="2">
        <v>3.1651964305993379</v>
      </c>
      <c r="D2612" s="2">
        <f t="shared" si="480"/>
        <v>36.634534157094144</v>
      </c>
      <c r="E2612" s="2">
        <f t="shared" si="481"/>
        <v>58.511154206292623</v>
      </c>
      <c r="F2612" s="2">
        <f t="shared" si="489"/>
        <v>0</v>
      </c>
      <c r="G2612" s="2">
        <f t="shared" si="490"/>
        <v>340</v>
      </c>
      <c r="H2612" s="2">
        <f>MIN(Inputs!$B$2, (Inputs!$B$14 - F2612)/Inputs!$B$15)</f>
        <v>170</v>
      </c>
      <c r="I2612" s="2">
        <f>MAX(MIN(Inputs!$B$2, F2612*Inputs!$B$16, Inputs!$B$14*Inputs!$B$4 - G2612), 0)</f>
        <v>0</v>
      </c>
      <c r="J2612" s="2">
        <f>MAX(MIN(Inputs!$B$2, F2612*Inputs!$B$16, (Inputs!$B$14-F2612)/Inputs!$B$15)*Inputs!$B$9, 0)</f>
        <v>0</v>
      </c>
      <c r="K2612" s="2">
        <f>MAX(E2612*Inputs!$B$5 - B2612 - Inputs!$B$8, 0) * H2612</f>
        <v>0</v>
      </c>
      <c r="L2612" s="2">
        <f>IF(B2612 &gt;= D2612*Inputs!$B$10, MAX(B2612 - E2612/Inputs!$B$5 - Inputs!$B$8, 0) * I2612, 0)</f>
        <v>0</v>
      </c>
      <c r="M2612" s="2">
        <f t="shared" si="482"/>
        <v>0</v>
      </c>
      <c r="N2612" s="3" t="str">
        <f t="shared" si="483"/>
        <v>Idle</v>
      </c>
      <c r="O2612" s="3" t="str">
        <f t="shared" si="491"/>
        <v>Idle</v>
      </c>
      <c r="P2612" s="2">
        <f t="shared" si="484"/>
        <v>0</v>
      </c>
      <c r="Q2612" s="2">
        <f t="shared" si="485"/>
        <v>0</v>
      </c>
      <c r="R2612" s="2">
        <f t="shared" si="486"/>
        <v>0</v>
      </c>
      <c r="S2612" s="2">
        <f t="shared" si="487"/>
        <v>0</v>
      </c>
      <c r="T2612" s="2">
        <f t="shared" si="488"/>
        <v>0</v>
      </c>
      <c r="U2612" s="2">
        <f>IF(O2612="Reg", R2612 * Inputs!$B$7, 0)</f>
        <v>0</v>
      </c>
      <c r="V2612" s="2">
        <f>MAX(F2612 + P2612*Inputs!$B$15 - (Q2612/Inputs!$B$16) - U2612, 0)</f>
        <v>0</v>
      </c>
    </row>
    <row r="2613" spans="1:22" x14ac:dyDescent="0.3">
      <c r="A2613" s="1">
        <v>46131.791666666657</v>
      </c>
      <c r="B2613" s="2">
        <v>67.881567840465735</v>
      </c>
      <c r="C2613" s="2">
        <v>13.43079073040572</v>
      </c>
      <c r="D2613" s="2">
        <f t="shared" si="480"/>
        <v>36.634534157094144</v>
      </c>
      <c r="E2613" s="2">
        <f t="shared" si="481"/>
        <v>52.481550362520039</v>
      </c>
      <c r="F2613" s="2">
        <f t="shared" si="489"/>
        <v>0</v>
      </c>
      <c r="G2613" s="2">
        <f t="shared" si="490"/>
        <v>340</v>
      </c>
      <c r="H2613" s="2">
        <f>MIN(Inputs!$B$2, (Inputs!$B$14 - F2613)/Inputs!$B$15)</f>
        <v>170</v>
      </c>
      <c r="I2613" s="2">
        <f>MAX(MIN(Inputs!$B$2, F2613*Inputs!$B$16, Inputs!$B$14*Inputs!$B$4 - G2613), 0)</f>
        <v>0</v>
      </c>
      <c r="J2613" s="2">
        <f>MAX(MIN(Inputs!$B$2, F2613*Inputs!$B$16, (Inputs!$B$14-F2613)/Inputs!$B$15)*Inputs!$B$9, 0)</f>
        <v>0</v>
      </c>
      <c r="K2613" s="2">
        <f>MAX(E2613*Inputs!$B$5 - B2613 - Inputs!$B$8, 0) * H2613</f>
        <v>0</v>
      </c>
      <c r="L2613" s="2">
        <f>IF(B2613 &gt;= D2613*Inputs!$B$10, MAX(B2613 - E2613/Inputs!$B$5 - Inputs!$B$8, 0) * I2613, 0)</f>
        <v>0</v>
      </c>
      <c r="M2613" s="2">
        <f t="shared" si="482"/>
        <v>0</v>
      </c>
      <c r="N2613" s="3" t="str">
        <f t="shared" si="483"/>
        <v>Idle</v>
      </c>
      <c r="O2613" s="3" t="str">
        <f t="shared" si="491"/>
        <v>Idle</v>
      </c>
      <c r="P2613" s="2">
        <f t="shared" si="484"/>
        <v>0</v>
      </c>
      <c r="Q2613" s="2">
        <f t="shared" si="485"/>
        <v>0</v>
      </c>
      <c r="R2613" s="2">
        <f t="shared" si="486"/>
        <v>0</v>
      </c>
      <c r="S2613" s="2">
        <f t="shared" si="487"/>
        <v>0</v>
      </c>
      <c r="T2613" s="2">
        <f t="shared" si="488"/>
        <v>0</v>
      </c>
      <c r="U2613" s="2">
        <f>IF(O2613="Reg", R2613 * Inputs!$B$7, 0)</f>
        <v>0</v>
      </c>
      <c r="V2613" s="2">
        <f>MAX(F2613 + P2613*Inputs!$B$15 - (Q2613/Inputs!$B$16) - U2613, 0)</f>
        <v>0</v>
      </c>
    </row>
    <row r="2614" spans="1:22" x14ac:dyDescent="0.3">
      <c r="A2614" s="1">
        <v>46131.833333333343</v>
      </c>
      <c r="B2614" s="2">
        <v>70.969015104283386</v>
      </c>
      <c r="C2614" s="2">
        <v>6.810269149229077</v>
      </c>
      <c r="D2614" s="2">
        <f t="shared" si="480"/>
        <v>36.634534157094144</v>
      </c>
      <c r="E2614" s="2">
        <f t="shared" si="481"/>
        <v>42.934891450672296</v>
      </c>
      <c r="F2614" s="2">
        <f t="shared" si="489"/>
        <v>0</v>
      </c>
      <c r="G2614" s="2">
        <f t="shared" si="490"/>
        <v>340</v>
      </c>
      <c r="H2614" s="2">
        <f>MIN(Inputs!$B$2, (Inputs!$B$14 - F2614)/Inputs!$B$15)</f>
        <v>170</v>
      </c>
      <c r="I2614" s="2">
        <f>MAX(MIN(Inputs!$B$2, F2614*Inputs!$B$16, Inputs!$B$14*Inputs!$B$4 - G2614), 0)</f>
        <v>0</v>
      </c>
      <c r="J2614" s="2">
        <f>MAX(MIN(Inputs!$B$2, F2614*Inputs!$B$16, (Inputs!$B$14-F2614)/Inputs!$B$15)*Inputs!$B$9, 0)</f>
        <v>0</v>
      </c>
      <c r="K2614" s="2">
        <f>MAX(E2614*Inputs!$B$5 - B2614 - Inputs!$B$8, 0) * H2614</f>
        <v>0</v>
      </c>
      <c r="L2614" s="2">
        <f>IF(B2614 &gt;= D2614*Inputs!$B$10, MAX(B2614 - E2614/Inputs!$B$5 - Inputs!$B$8, 0) * I2614, 0)</f>
        <v>0</v>
      </c>
      <c r="M2614" s="2">
        <f t="shared" si="482"/>
        <v>0</v>
      </c>
      <c r="N2614" s="3" t="str">
        <f t="shared" si="483"/>
        <v>Idle</v>
      </c>
      <c r="O2614" s="3" t="str">
        <f t="shared" si="491"/>
        <v>Idle</v>
      </c>
      <c r="P2614" s="2">
        <f t="shared" si="484"/>
        <v>0</v>
      </c>
      <c r="Q2614" s="2">
        <f t="shared" si="485"/>
        <v>0</v>
      </c>
      <c r="R2614" s="2">
        <f t="shared" si="486"/>
        <v>0</v>
      </c>
      <c r="S2614" s="2">
        <f t="shared" si="487"/>
        <v>0</v>
      </c>
      <c r="T2614" s="2">
        <f t="shared" si="488"/>
        <v>0</v>
      </c>
      <c r="U2614" s="2">
        <f>IF(O2614="Reg", R2614 * Inputs!$B$7, 0)</f>
        <v>0</v>
      </c>
      <c r="V2614" s="2">
        <f>MAX(F2614 + P2614*Inputs!$B$15 - (Q2614/Inputs!$B$16) - U2614, 0)</f>
        <v>0</v>
      </c>
    </row>
    <row r="2615" spans="1:22" x14ac:dyDescent="0.3">
      <c r="A2615" s="1">
        <v>46131.875</v>
      </c>
      <c r="B2615" s="2">
        <v>63.960391512631382</v>
      </c>
      <c r="C2615" s="2">
        <v>14.67558989425452</v>
      </c>
      <c r="D2615" s="2">
        <f t="shared" si="480"/>
        <v>36.634534157094144</v>
      </c>
      <c r="E2615" s="2">
        <f t="shared" si="481"/>
        <v>32.557214390500654</v>
      </c>
      <c r="F2615" s="2">
        <f t="shared" si="489"/>
        <v>0</v>
      </c>
      <c r="G2615" s="2">
        <f t="shared" si="490"/>
        <v>340</v>
      </c>
      <c r="H2615" s="2">
        <f>MIN(Inputs!$B$2, (Inputs!$B$14 - F2615)/Inputs!$B$15)</f>
        <v>170</v>
      </c>
      <c r="I2615" s="2">
        <f>MAX(MIN(Inputs!$B$2, F2615*Inputs!$B$16, Inputs!$B$14*Inputs!$B$4 - G2615), 0)</f>
        <v>0</v>
      </c>
      <c r="J2615" s="2">
        <f>MAX(MIN(Inputs!$B$2, F2615*Inputs!$B$16, (Inputs!$B$14-F2615)/Inputs!$B$15)*Inputs!$B$9, 0)</f>
        <v>0</v>
      </c>
      <c r="K2615" s="2">
        <f>MAX(E2615*Inputs!$B$5 - B2615 - Inputs!$B$8, 0) * H2615</f>
        <v>0</v>
      </c>
      <c r="L2615" s="2">
        <f>IF(B2615 &gt;= D2615*Inputs!$B$10, MAX(B2615 - E2615/Inputs!$B$5 - Inputs!$B$8, 0) * I2615, 0)</f>
        <v>0</v>
      </c>
      <c r="M2615" s="2">
        <f t="shared" si="482"/>
        <v>0</v>
      </c>
      <c r="N2615" s="3" t="str">
        <f t="shared" si="483"/>
        <v>Idle</v>
      </c>
      <c r="O2615" s="3" t="str">
        <f t="shared" si="491"/>
        <v>Idle</v>
      </c>
      <c r="P2615" s="2">
        <f t="shared" si="484"/>
        <v>0</v>
      </c>
      <c r="Q2615" s="2">
        <f t="shared" si="485"/>
        <v>0</v>
      </c>
      <c r="R2615" s="2">
        <f t="shared" si="486"/>
        <v>0</v>
      </c>
      <c r="S2615" s="2">
        <f t="shared" si="487"/>
        <v>0</v>
      </c>
      <c r="T2615" s="2">
        <f t="shared" si="488"/>
        <v>0</v>
      </c>
      <c r="U2615" s="2">
        <f>IF(O2615="Reg", R2615 * Inputs!$B$7, 0)</f>
        <v>0</v>
      </c>
      <c r="V2615" s="2">
        <f>MAX(F2615 + P2615*Inputs!$B$15 - (Q2615/Inputs!$B$16) - U2615, 0)</f>
        <v>0</v>
      </c>
    </row>
    <row r="2616" spans="1:22" x14ac:dyDescent="0.3">
      <c r="A2616" s="1">
        <v>46131.916666666657</v>
      </c>
      <c r="B2616" s="2">
        <v>43.819790072912447</v>
      </c>
      <c r="C2616" s="2">
        <v>7.7101119279752437</v>
      </c>
      <c r="D2616" s="2">
        <f t="shared" si="480"/>
        <v>36.634534157094144</v>
      </c>
      <c r="E2616" s="2">
        <f t="shared" si="481"/>
        <v>22.999690380818379</v>
      </c>
      <c r="F2616" s="2">
        <f t="shared" si="489"/>
        <v>0</v>
      </c>
      <c r="G2616" s="2">
        <f t="shared" si="490"/>
        <v>340</v>
      </c>
      <c r="H2616" s="2">
        <f>MIN(Inputs!$B$2, (Inputs!$B$14 - F2616)/Inputs!$B$15)</f>
        <v>170</v>
      </c>
      <c r="I2616" s="2">
        <f>MAX(MIN(Inputs!$B$2, F2616*Inputs!$B$16, Inputs!$B$14*Inputs!$B$4 - G2616), 0)</f>
        <v>0</v>
      </c>
      <c r="J2616" s="2">
        <f>MAX(MIN(Inputs!$B$2, F2616*Inputs!$B$16, (Inputs!$B$14-F2616)/Inputs!$B$15)*Inputs!$B$9, 0)</f>
        <v>0</v>
      </c>
      <c r="K2616" s="2">
        <f>MAX(E2616*Inputs!$B$5 - B2616 - Inputs!$B$8, 0) * H2616</f>
        <v>0</v>
      </c>
      <c r="L2616" s="2">
        <f>IF(B2616 &gt;= D2616*Inputs!$B$10, MAX(B2616 - E2616/Inputs!$B$5 - Inputs!$B$8, 0) * I2616, 0)</f>
        <v>0</v>
      </c>
      <c r="M2616" s="2">
        <f t="shared" si="482"/>
        <v>0</v>
      </c>
      <c r="N2616" s="3" t="str">
        <f t="shared" si="483"/>
        <v>Idle</v>
      </c>
      <c r="O2616" s="3" t="str">
        <f t="shared" si="491"/>
        <v>Idle</v>
      </c>
      <c r="P2616" s="2">
        <f t="shared" si="484"/>
        <v>0</v>
      </c>
      <c r="Q2616" s="2">
        <f t="shared" si="485"/>
        <v>0</v>
      </c>
      <c r="R2616" s="2">
        <f t="shared" si="486"/>
        <v>0</v>
      </c>
      <c r="S2616" s="2">
        <f t="shared" si="487"/>
        <v>0</v>
      </c>
      <c r="T2616" s="2">
        <f t="shared" si="488"/>
        <v>0</v>
      </c>
      <c r="U2616" s="2">
        <f>IF(O2616="Reg", R2616 * Inputs!$B$7, 0)</f>
        <v>0</v>
      </c>
      <c r="V2616" s="2">
        <f>MAX(F2616 + P2616*Inputs!$B$15 - (Q2616/Inputs!$B$16) - U2616, 0)</f>
        <v>0</v>
      </c>
    </row>
    <row r="2617" spans="1:22" x14ac:dyDescent="0.3">
      <c r="A2617" s="1">
        <v>46131.958333333343</v>
      </c>
      <c r="B2617" s="2">
        <v>35.83550640368545</v>
      </c>
      <c r="C2617" s="2">
        <v>3.462647163656734</v>
      </c>
      <c r="D2617" s="2">
        <f t="shared" si="480"/>
        <v>36.634534157094144</v>
      </c>
      <c r="E2617" s="2">
        <f t="shared" si="481"/>
        <v>15.696392035332972</v>
      </c>
      <c r="F2617" s="2">
        <f t="shared" si="489"/>
        <v>0</v>
      </c>
      <c r="G2617" s="2">
        <f t="shared" si="490"/>
        <v>340</v>
      </c>
      <c r="H2617" s="2">
        <f>MIN(Inputs!$B$2, (Inputs!$B$14 - F2617)/Inputs!$B$15)</f>
        <v>170</v>
      </c>
      <c r="I2617" s="2">
        <f>MAX(MIN(Inputs!$B$2, F2617*Inputs!$B$16, Inputs!$B$14*Inputs!$B$4 - G2617), 0)</f>
        <v>0</v>
      </c>
      <c r="J2617" s="2">
        <f>MAX(MIN(Inputs!$B$2, F2617*Inputs!$B$16, (Inputs!$B$14-F2617)/Inputs!$B$15)*Inputs!$B$9, 0)</f>
        <v>0</v>
      </c>
      <c r="K2617" s="2">
        <f>MAX(E2617*Inputs!$B$5 - B2617 - Inputs!$B$8, 0) * H2617</f>
        <v>0</v>
      </c>
      <c r="L2617" s="2">
        <f>IF(B2617 &gt;= D2617*Inputs!$B$10, MAX(B2617 - E2617/Inputs!$B$5 - Inputs!$B$8, 0) * I2617, 0)</f>
        <v>0</v>
      </c>
      <c r="M2617" s="2">
        <f t="shared" si="482"/>
        <v>0</v>
      </c>
      <c r="N2617" s="3" t="str">
        <f t="shared" si="483"/>
        <v>Idle</v>
      </c>
      <c r="O2617" s="3" t="str">
        <f t="shared" si="491"/>
        <v>Idle</v>
      </c>
      <c r="P2617" s="2">
        <f t="shared" si="484"/>
        <v>0</v>
      </c>
      <c r="Q2617" s="2">
        <f t="shared" si="485"/>
        <v>0</v>
      </c>
      <c r="R2617" s="2">
        <f t="shared" si="486"/>
        <v>0</v>
      </c>
      <c r="S2617" s="2">
        <f t="shared" si="487"/>
        <v>0</v>
      </c>
      <c r="T2617" s="2">
        <f t="shared" si="488"/>
        <v>0</v>
      </c>
      <c r="U2617" s="2">
        <f>IF(O2617="Reg", R2617 * Inputs!$B$7, 0)</f>
        <v>0</v>
      </c>
      <c r="V2617" s="2">
        <f>MAX(F2617 + P2617*Inputs!$B$15 - (Q2617/Inputs!$B$16) - U2617, 0)</f>
        <v>0</v>
      </c>
    </row>
    <row r="2618" spans="1:22" x14ac:dyDescent="0.3">
      <c r="A2618" s="1">
        <v>46132</v>
      </c>
      <c r="B2618" s="2">
        <v>32.423031241141807</v>
      </c>
      <c r="C2618" s="2">
        <v>14.108807480228471</v>
      </c>
      <c r="D2618" s="2">
        <f t="shared" si="480"/>
        <v>40.250253959867557</v>
      </c>
      <c r="E2618" s="2">
        <f t="shared" si="481"/>
        <v>9.7238076347187299</v>
      </c>
      <c r="F2618" s="2">
        <f t="shared" si="489"/>
        <v>0</v>
      </c>
      <c r="G2618" s="2">
        <f t="shared" si="490"/>
        <v>0</v>
      </c>
      <c r="H2618" s="2">
        <f>MIN(Inputs!$B$2, (Inputs!$B$14 - F2618)/Inputs!$B$15)</f>
        <v>170</v>
      </c>
      <c r="I2618" s="2">
        <f>MAX(MIN(Inputs!$B$2, F2618*Inputs!$B$16, Inputs!$B$14*Inputs!$B$4 - G2618), 0)</f>
        <v>0</v>
      </c>
      <c r="J2618" s="2">
        <f>MAX(MIN(Inputs!$B$2, F2618*Inputs!$B$16, (Inputs!$B$14-F2618)/Inputs!$B$15)*Inputs!$B$9, 0)</f>
        <v>0</v>
      </c>
      <c r="K2618" s="2">
        <f>MAX(E2618*Inputs!$B$5 - B2618 - Inputs!$B$8, 0) * H2618</f>
        <v>0</v>
      </c>
      <c r="L2618" s="2">
        <f>IF(B2618 &gt;= D2618*Inputs!$B$10, MAX(B2618 - E2618/Inputs!$B$5 - Inputs!$B$8, 0) * I2618, 0)</f>
        <v>0</v>
      </c>
      <c r="M2618" s="2">
        <f t="shared" si="482"/>
        <v>0</v>
      </c>
      <c r="N2618" s="3" t="str">
        <f t="shared" si="483"/>
        <v>Idle</v>
      </c>
      <c r="O2618" s="3" t="str">
        <f t="shared" si="491"/>
        <v>Idle</v>
      </c>
      <c r="P2618" s="2">
        <f t="shared" si="484"/>
        <v>0</v>
      </c>
      <c r="Q2618" s="2">
        <f t="shared" si="485"/>
        <v>0</v>
      </c>
      <c r="R2618" s="2">
        <f t="shared" si="486"/>
        <v>0</v>
      </c>
      <c r="S2618" s="2">
        <f t="shared" si="487"/>
        <v>0</v>
      </c>
      <c r="T2618" s="2">
        <f t="shared" si="488"/>
        <v>0</v>
      </c>
      <c r="U2618" s="2">
        <f>IF(O2618="Reg", R2618 * Inputs!$B$7, 0)</f>
        <v>0</v>
      </c>
      <c r="V2618" s="2">
        <f>MAX(F2618 + P2618*Inputs!$B$15 - (Q2618/Inputs!$B$16) - U2618, 0)</f>
        <v>0</v>
      </c>
    </row>
    <row r="2619" spans="1:22" x14ac:dyDescent="0.3">
      <c r="A2619" s="1">
        <v>46132.041666666657</v>
      </c>
      <c r="B2619" s="2">
        <v>10.601614369379311</v>
      </c>
      <c r="C2619" s="2">
        <v>2.8069159227214411</v>
      </c>
      <c r="D2619" s="2">
        <f t="shared" si="480"/>
        <v>40.250253959867557</v>
      </c>
      <c r="E2619" s="2">
        <f t="shared" si="481"/>
        <v>4.3694742723113018</v>
      </c>
      <c r="F2619" s="2">
        <f t="shared" si="489"/>
        <v>0</v>
      </c>
      <c r="G2619" s="2">
        <f t="shared" si="490"/>
        <v>0</v>
      </c>
      <c r="H2619" s="2">
        <f>MIN(Inputs!$B$2, (Inputs!$B$14 - F2619)/Inputs!$B$15)</f>
        <v>170</v>
      </c>
      <c r="I2619" s="2">
        <f>MAX(MIN(Inputs!$B$2, F2619*Inputs!$B$16, Inputs!$B$14*Inputs!$B$4 - G2619), 0)</f>
        <v>0</v>
      </c>
      <c r="J2619" s="2">
        <f>MAX(MIN(Inputs!$B$2, F2619*Inputs!$B$16, (Inputs!$B$14-F2619)/Inputs!$B$15)*Inputs!$B$9, 0)</f>
        <v>0</v>
      </c>
      <c r="K2619" s="2">
        <f>MAX(E2619*Inputs!$B$5 - B2619 - Inputs!$B$8, 0) * H2619</f>
        <v>0</v>
      </c>
      <c r="L2619" s="2">
        <f>IF(B2619 &gt;= D2619*Inputs!$B$10, MAX(B2619 - E2619/Inputs!$B$5 - Inputs!$B$8, 0) * I2619, 0)</f>
        <v>0</v>
      </c>
      <c r="M2619" s="2">
        <f t="shared" si="482"/>
        <v>0</v>
      </c>
      <c r="N2619" s="3" t="str">
        <f t="shared" si="483"/>
        <v>Idle</v>
      </c>
      <c r="O2619" s="3" t="str">
        <f t="shared" si="491"/>
        <v>Idle</v>
      </c>
      <c r="P2619" s="2">
        <f t="shared" si="484"/>
        <v>0</v>
      </c>
      <c r="Q2619" s="2">
        <f t="shared" si="485"/>
        <v>0</v>
      </c>
      <c r="R2619" s="2">
        <f t="shared" si="486"/>
        <v>0</v>
      </c>
      <c r="S2619" s="2">
        <f t="shared" si="487"/>
        <v>0</v>
      </c>
      <c r="T2619" s="2">
        <f t="shared" si="488"/>
        <v>0</v>
      </c>
      <c r="U2619" s="2">
        <f>IF(O2619="Reg", R2619 * Inputs!$B$7, 0)</f>
        <v>0</v>
      </c>
      <c r="V2619" s="2">
        <f>MAX(F2619 + P2619*Inputs!$B$15 - (Q2619/Inputs!$B$16) - U2619, 0)</f>
        <v>0</v>
      </c>
    </row>
    <row r="2620" spans="1:22" x14ac:dyDescent="0.3">
      <c r="A2620" s="1">
        <v>46132.083333333343</v>
      </c>
      <c r="B2620" s="2">
        <v>8.7029527432534906</v>
      </c>
      <c r="C2620" s="2">
        <v>7.7728436233229052</v>
      </c>
      <c r="D2620" s="2">
        <f t="shared" si="480"/>
        <v>40.250253959867557</v>
      </c>
      <c r="E2620" s="2">
        <f t="shared" si="481"/>
        <v>2.6025385440814164</v>
      </c>
      <c r="F2620" s="2">
        <f t="shared" si="489"/>
        <v>0</v>
      </c>
      <c r="G2620" s="2">
        <f t="shared" si="490"/>
        <v>0</v>
      </c>
      <c r="H2620" s="2">
        <f>MIN(Inputs!$B$2, (Inputs!$B$14 - F2620)/Inputs!$B$15)</f>
        <v>170</v>
      </c>
      <c r="I2620" s="2">
        <f>MAX(MIN(Inputs!$B$2, F2620*Inputs!$B$16, Inputs!$B$14*Inputs!$B$4 - G2620), 0)</f>
        <v>0</v>
      </c>
      <c r="J2620" s="2">
        <f>MAX(MIN(Inputs!$B$2, F2620*Inputs!$B$16, (Inputs!$B$14-F2620)/Inputs!$B$15)*Inputs!$B$9, 0)</f>
        <v>0</v>
      </c>
      <c r="K2620" s="2">
        <f>MAX(E2620*Inputs!$B$5 - B2620 - Inputs!$B$8, 0) * H2620</f>
        <v>0</v>
      </c>
      <c r="L2620" s="2">
        <f>IF(B2620 &gt;= D2620*Inputs!$B$10, MAX(B2620 - E2620/Inputs!$B$5 - Inputs!$B$8, 0) * I2620, 0)</f>
        <v>0</v>
      </c>
      <c r="M2620" s="2">
        <f t="shared" si="482"/>
        <v>0</v>
      </c>
      <c r="N2620" s="3" t="str">
        <f t="shared" si="483"/>
        <v>Idle</v>
      </c>
      <c r="O2620" s="3" t="str">
        <f t="shared" si="491"/>
        <v>Idle</v>
      </c>
      <c r="P2620" s="2">
        <f t="shared" si="484"/>
        <v>0</v>
      </c>
      <c r="Q2620" s="2">
        <f t="shared" si="485"/>
        <v>0</v>
      </c>
      <c r="R2620" s="2">
        <f t="shared" si="486"/>
        <v>0</v>
      </c>
      <c r="S2620" s="2">
        <f t="shared" si="487"/>
        <v>0</v>
      </c>
      <c r="T2620" s="2">
        <f t="shared" si="488"/>
        <v>0</v>
      </c>
      <c r="U2620" s="2">
        <f>IF(O2620="Reg", R2620 * Inputs!$B$7, 0)</f>
        <v>0</v>
      </c>
      <c r="V2620" s="2">
        <f>MAX(F2620 + P2620*Inputs!$B$15 - (Q2620/Inputs!$B$16) - U2620, 0)</f>
        <v>0</v>
      </c>
    </row>
    <row r="2621" spans="1:22" x14ac:dyDescent="0.3">
      <c r="A2621" s="1">
        <v>46132.125</v>
      </c>
      <c r="B2621" s="2">
        <v>6.6152474545377737</v>
      </c>
      <c r="C2621" s="2">
        <v>4.4374301487318029</v>
      </c>
      <c r="D2621" s="2">
        <f t="shared" si="480"/>
        <v>40.250253959867557</v>
      </c>
      <c r="E2621" s="2">
        <f t="shared" si="481"/>
        <v>1.1520464202058347</v>
      </c>
      <c r="F2621" s="2">
        <f t="shared" si="489"/>
        <v>0</v>
      </c>
      <c r="G2621" s="2">
        <f t="shared" si="490"/>
        <v>0</v>
      </c>
      <c r="H2621" s="2">
        <f>MIN(Inputs!$B$2, (Inputs!$B$14 - F2621)/Inputs!$B$15)</f>
        <v>170</v>
      </c>
      <c r="I2621" s="2">
        <f>MAX(MIN(Inputs!$B$2, F2621*Inputs!$B$16, Inputs!$B$14*Inputs!$B$4 - G2621), 0)</f>
        <v>0</v>
      </c>
      <c r="J2621" s="2">
        <f>MAX(MIN(Inputs!$B$2, F2621*Inputs!$B$16, (Inputs!$B$14-F2621)/Inputs!$B$15)*Inputs!$B$9, 0)</f>
        <v>0</v>
      </c>
      <c r="K2621" s="2">
        <f>MAX(E2621*Inputs!$B$5 - B2621 - Inputs!$B$8, 0) * H2621</f>
        <v>0</v>
      </c>
      <c r="L2621" s="2">
        <f>IF(B2621 &gt;= D2621*Inputs!$B$10, MAX(B2621 - E2621/Inputs!$B$5 - Inputs!$B$8, 0) * I2621, 0)</f>
        <v>0</v>
      </c>
      <c r="M2621" s="2">
        <f t="shared" si="482"/>
        <v>0</v>
      </c>
      <c r="N2621" s="3" t="str">
        <f t="shared" si="483"/>
        <v>Idle</v>
      </c>
      <c r="O2621" s="3" t="str">
        <f t="shared" si="491"/>
        <v>Idle</v>
      </c>
      <c r="P2621" s="2">
        <f t="shared" si="484"/>
        <v>0</v>
      </c>
      <c r="Q2621" s="2">
        <f t="shared" si="485"/>
        <v>0</v>
      </c>
      <c r="R2621" s="2">
        <f t="shared" si="486"/>
        <v>0</v>
      </c>
      <c r="S2621" s="2">
        <f t="shared" si="487"/>
        <v>0</v>
      </c>
      <c r="T2621" s="2">
        <f t="shared" si="488"/>
        <v>0</v>
      </c>
      <c r="U2621" s="2">
        <f>IF(O2621="Reg", R2621 * Inputs!$B$7, 0)</f>
        <v>0</v>
      </c>
      <c r="V2621" s="2">
        <f>MAX(F2621 + P2621*Inputs!$B$15 - (Q2621/Inputs!$B$16) - U2621, 0)</f>
        <v>0</v>
      </c>
    </row>
    <row r="2622" spans="1:22" x14ac:dyDescent="0.3">
      <c r="A2622" s="1">
        <v>46132.166666666657</v>
      </c>
      <c r="B2622" s="2">
        <v>0</v>
      </c>
      <c r="C2622" s="2">
        <v>11.58027696580444</v>
      </c>
      <c r="D2622" s="2">
        <f t="shared" si="480"/>
        <v>40.250253959867557</v>
      </c>
      <c r="E2622" s="2">
        <f t="shared" si="481"/>
        <v>4.950517778287248E-2</v>
      </c>
      <c r="F2622" s="2">
        <f t="shared" si="489"/>
        <v>0</v>
      </c>
      <c r="G2622" s="2">
        <f t="shared" si="490"/>
        <v>0</v>
      </c>
      <c r="H2622" s="2">
        <f>MIN(Inputs!$B$2, (Inputs!$B$14 - F2622)/Inputs!$B$15)</f>
        <v>170</v>
      </c>
      <c r="I2622" s="2">
        <f>MAX(MIN(Inputs!$B$2, F2622*Inputs!$B$16, Inputs!$B$14*Inputs!$B$4 - G2622), 0)</f>
        <v>0</v>
      </c>
      <c r="J2622" s="2">
        <f>MAX(MIN(Inputs!$B$2, F2622*Inputs!$B$16, (Inputs!$B$14-F2622)/Inputs!$B$15)*Inputs!$B$9, 0)</f>
        <v>0</v>
      </c>
      <c r="K2622" s="2">
        <f>MAX(E2622*Inputs!$B$5 - B2622 - Inputs!$B$8, 0) * H2622</f>
        <v>0</v>
      </c>
      <c r="L2622" s="2">
        <f>IF(B2622 &gt;= D2622*Inputs!$B$10, MAX(B2622 - E2622/Inputs!$B$5 - Inputs!$B$8, 0) * I2622, 0)</f>
        <v>0</v>
      </c>
      <c r="M2622" s="2">
        <f t="shared" si="482"/>
        <v>0</v>
      </c>
      <c r="N2622" s="3" t="str">
        <f t="shared" si="483"/>
        <v>Idle</v>
      </c>
      <c r="O2622" s="3" t="str">
        <f t="shared" si="491"/>
        <v>Idle</v>
      </c>
      <c r="P2622" s="2">
        <f t="shared" si="484"/>
        <v>0</v>
      </c>
      <c r="Q2622" s="2">
        <f t="shared" si="485"/>
        <v>0</v>
      </c>
      <c r="R2622" s="2">
        <f t="shared" si="486"/>
        <v>0</v>
      </c>
      <c r="S2622" s="2">
        <f t="shared" si="487"/>
        <v>0</v>
      </c>
      <c r="T2622" s="2">
        <f t="shared" si="488"/>
        <v>0</v>
      </c>
      <c r="U2622" s="2">
        <f>IF(O2622="Reg", R2622 * Inputs!$B$7, 0)</f>
        <v>0</v>
      </c>
      <c r="V2622" s="2">
        <f>MAX(F2622 + P2622*Inputs!$B$15 - (Q2622/Inputs!$B$16) - U2622, 0)</f>
        <v>0</v>
      </c>
    </row>
    <row r="2623" spans="1:22" x14ac:dyDescent="0.3">
      <c r="A2623" s="1">
        <v>46132.208333333343</v>
      </c>
      <c r="B2623" s="2">
        <v>0</v>
      </c>
      <c r="C2623" s="2">
        <v>6.3838175881200776</v>
      </c>
      <c r="D2623" s="2">
        <f t="shared" si="480"/>
        <v>40.250253959867557</v>
      </c>
      <c r="E2623" s="2">
        <f t="shared" si="481"/>
        <v>2.2122588776615406</v>
      </c>
      <c r="F2623" s="2">
        <f t="shared" si="489"/>
        <v>0</v>
      </c>
      <c r="G2623" s="2">
        <f t="shared" si="490"/>
        <v>0</v>
      </c>
      <c r="H2623" s="2">
        <f>MIN(Inputs!$B$2, (Inputs!$B$14 - F2623)/Inputs!$B$15)</f>
        <v>170</v>
      </c>
      <c r="I2623" s="2">
        <f>MAX(MIN(Inputs!$B$2, F2623*Inputs!$B$16, Inputs!$B$14*Inputs!$B$4 - G2623), 0)</f>
        <v>0</v>
      </c>
      <c r="J2623" s="2">
        <f>MAX(MIN(Inputs!$B$2, F2623*Inputs!$B$16, (Inputs!$B$14-F2623)/Inputs!$B$15)*Inputs!$B$9, 0)</f>
        <v>0</v>
      </c>
      <c r="K2623" s="2">
        <f>MAX(E2623*Inputs!$B$5 - B2623 - Inputs!$B$8, 0) * H2623</f>
        <v>0</v>
      </c>
      <c r="L2623" s="2">
        <f>IF(B2623 &gt;= D2623*Inputs!$B$10, MAX(B2623 - E2623/Inputs!$B$5 - Inputs!$B$8, 0) * I2623, 0)</f>
        <v>0</v>
      </c>
      <c r="M2623" s="2">
        <f t="shared" si="482"/>
        <v>0</v>
      </c>
      <c r="N2623" s="3" t="str">
        <f t="shared" si="483"/>
        <v>Idle</v>
      </c>
      <c r="O2623" s="3" t="str">
        <f t="shared" si="491"/>
        <v>Idle</v>
      </c>
      <c r="P2623" s="2">
        <f t="shared" si="484"/>
        <v>0</v>
      </c>
      <c r="Q2623" s="2">
        <f t="shared" si="485"/>
        <v>0</v>
      </c>
      <c r="R2623" s="2">
        <f t="shared" si="486"/>
        <v>0</v>
      </c>
      <c r="S2623" s="2">
        <f t="shared" si="487"/>
        <v>0</v>
      </c>
      <c r="T2623" s="2">
        <f t="shared" si="488"/>
        <v>0</v>
      </c>
      <c r="U2623" s="2">
        <f>IF(O2623="Reg", R2623 * Inputs!$B$7, 0)</f>
        <v>0</v>
      </c>
      <c r="V2623" s="2">
        <f>MAX(F2623 + P2623*Inputs!$B$15 - (Q2623/Inputs!$B$16) - U2623, 0)</f>
        <v>0</v>
      </c>
    </row>
    <row r="2624" spans="1:22" x14ac:dyDescent="0.3">
      <c r="A2624" s="1">
        <v>46132.25</v>
      </c>
      <c r="B2624" s="2">
        <v>0.29703106669723489</v>
      </c>
      <c r="C2624" s="2">
        <v>7.9497146251171156</v>
      </c>
      <c r="D2624" s="2">
        <f t="shared" si="480"/>
        <v>40.250253959867557</v>
      </c>
      <c r="E2624" s="2">
        <f t="shared" si="481"/>
        <v>38.83819607638862</v>
      </c>
      <c r="F2624" s="2">
        <f t="shared" si="489"/>
        <v>0</v>
      </c>
      <c r="G2624" s="2">
        <f t="shared" si="490"/>
        <v>0</v>
      </c>
      <c r="H2624" s="2">
        <f>MIN(Inputs!$B$2, (Inputs!$B$14 - F2624)/Inputs!$B$15)</f>
        <v>170</v>
      </c>
      <c r="I2624" s="2">
        <f>MAX(MIN(Inputs!$B$2, F2624*Inputs!$B$16, Inputs!$B$14*Inputs!$B$4 - G2624), 0)</f>
        <v>0</v>
      </c>
      <c r="J2624" s="2">
        <f>MAX(MIN(Inputs!$B$2, F2624*Inputs!$B$16, (Inputs!$B$14-F2624)/Inputs!$B$15)*Inputs!$B$9, 0)</f>
        <v>0</v>
      </c>
      <c r="K2624" s="2">
        <f>MAX(E2624*Inputs!$B$5 - B2624 - Inputs!$B$8, 0) * H2624</f>
        <v>2359.698851689207</v>
      </c>
      <c r="L2624" s="2">
        <f>IF(B2624 &gt;= D2624*Inputs!$B$10, MAX(B2624 - E2624/Inputs!$B$5 - Inputs!$B$8, 0) * I2624, 0)</f>
        <v>0</v>
      </c>
      <c r="M2624" s="2">
        <f t="shared" si="482"/>
        <v>0</v>
      </c>
      <c r="N2624" s="3" t="str">
        <f t="shared" si="483"/>
        <v>Charge</v>
      </c>
      <c r="O2624" s="3" t="str">
        <f t="shared" si="491"/>
        <v>Charge</v>
      </c>
      <c r="P2624" s="2">
        <f t="shared" si="484"/>
        <v>170</v>
      </c>
      <c r="Q2624" s="2">
        <f t="shared" si="485"/>
        <v>0</v>
      </c>
      <c r="R2624" s="2">
        <f t="shared" si="486"/>
        <v>0</v>
      </c>
      <c r="S2624" s="2">
        <f t="shared" si="487"/>
        <v>-50.495281338529935</v>
      </c>
      <c r="T2624" s="2">
        <f t="shared" si="488"/>
        <v>0</v>
      </c>
      <c r="U2624" s="2">
        <f>IF(O2624="Reg", R2624 * Inputs!$B$7, 0)</f>
        <v>0</v>
      </c>
      <c r="V2624" s="2">
        <f>MAX(F2624 + P2624*Inputs!$B$15 - (Q2624/Inputs!$B$16) - U2624, 0)</f>
        <v>170</v>
      </c>
    </row>
    <row r="2625" spans="1:22" x14ac:dyDescent="0.3">
      <c r="A2625" s="1">
        <v>46132.291666666657</v>
      </c>
      <c r="B2625" s="2">
        <v>0</v>
      </c>
      <c r="C2625" s="2">
        <v>5.7956324927118423</v>
      </c>
      <c r="D2625" s="2">
        <f t="shared" si="480"/>
        <v>40.250253959867557</v>
      </c>
      <c r="E2625" s="2">
        <f t="shared" si="481"/>
        <v>43.997614639048599</v>
      </c>
      <c r="F2625" s="2">
        <f t="shared" si="489"/>
        <v>170</v>
      </c>
      <c r="G2625" s="2">
        <f t="shared" si="490"/>
        <v>0</v>
      </c>
      <c r="H2625" s="2">
        <f>MIN(Inputs!$B$2, (Inputs!$B$14 - F2625)/Inputs!$B$15)</f>
        <v>170</v>
      </c>
      <c r="I2625" s="2">
        <f>MAX(MIN(Inputs!$B$2, F2625*Inputs!$B$16, Inputs!$B$14*Inputs!$B$4 - G2625), 0)</f>
        <v>170</v>
      </c>
      <c r="J2625" s="2">
        <f>MAX(MIN(Inputs!$B$2, F2625*Inputs!$B$16, (Inputs!$B$14-F2625)/Inputs!$B$15)*Inputs!$B$9, 0)</f>
        <v>136</v>
      </c>
      <c r="K2625" s="2">
        <f>MAX(E2625*Inputs!$B$5 - B2625 - Inputs!$B$8, 0) * H2625</f>
        <v>3182.0431500016707</v>
      </c>
      <c r="L2625" s="2">
        <f>IF(B2625 &gt;= D2625*Inputs!$B$10, MAX(B2625 - E2625/Inputs!$B$5 - Inputs!$B$8, 0) * I2625, 0)</f>
        <v>0</v>
      </c>
      <c r="M2625" s="2">
        <f t="shared" si="482"/>
        <v>788.20601900881059</v>
      </c>
      <c r="N2625" s="3" t="str">
        <f t="shared" si="483"/>
        <v>Charge</v>
      </c>
      <c r="O2625" s="3" t="str">
        <f t="shared" si="491"/>
        <v>Charge</v>
      </c>
      <c r="P2625" s="2">
        <f t="shared" si="484"/>
        <v>170</v>
      </c>
      <c r="Q2625" s="2">
        <f t="shared" si="485"/>
        <v>0</v>
      </c>
      <c r="R2625" s="2">
        <f t="shared" si="486"/>
        <v>0</v>
      </c>
      <c r="S2625" s="2">
        <f t="shared" si="487"/>
        <v>0</v>
      </c>
      <c r="T2625" s="2">
        <f t="shared" si="488"/>
        <v>0</v>
      </c>
      <c r="U2625" s="2">
        <f>IF(O2625="Reg", R2625 * Inputs!$B$7, 0)</f>
        <v>0</v>
      </c>
      <c r="V2625" s="2">
        <f>MAX(F2625 + P2625*Inputs!$B$15 - (Q2625/Inputs!$B$16) - U2625, 0)</f>
        <v>340</v>
      </c>
    </row>
    <row r="2626" spans="1:22" x14ac:dyDescent="0.3">
      <c r="A2626" s="1">
        <v>46132.333333333343</v>
      </c>
      <c r="B2626" s="2">
        <v>0</v>
      </c>
      <c r="C2626" s="2">
        <v>5.1784390419227648</v>
      </c>
      <c r="D2626" s="2">
        <f t="shared" ref="D2626:D2689" si="492">AVERAGEIFS(B:B, A:A, "&gt;="&amp;INT(A2626), A:A, "&lt;"&amp;INT(A2626)+1)</f>
        <v>40.250253959867557</v>
      </c>
      <c r="E2626" s="2">
        <f t="shared" ref="E2626:E2689" si="493">AVERAGE(B2626:B2631)</f>
        <v>50.938488502823837</v>
      </c>
      <c r="F2626" s="2">
        <f t="shared" si="489"/>
        <v>340</v>
      </c>
      <c r="G2626" s="2">
        <f t="shared" si="490"/>
        <v>0</v>
      </c>
      <c r="H2626" s="2">
        <f>MIN(Inputs!$B$2, (Inputs!$B$14 - F2626)/Inputs!$B$15)</f>
        <v>0</v>
      </c>
      <c r="I2626" s="2">
        <f>MAX(MIN(Inputs!$B$2, F2626*Inputs!$B$16, Inputs!$B$14*Inputs!$B$4 - G2626), 0)</f>
        <v>170</v>
      </c>
      <c r="J2626" s="2">
        <f>MAX(MIN(Inputs!$B$2, F2626*Inputs!$B$16, (Inputs!$B$14-F2626)/Inputs!$B$15)*Inputs!$B$9, 0)</f>
        <v>0</v>
      </c>
      <c r="K2626" s="2">
        <f>MAX(E2626*Inputs!$B$5 - B2626 - Inputs!$B$8, 0) * H2626</f>
        <v>0</v>
      </c>
      <c r="L2626" s="2">
        <f>IF(B2626 &gt;= D2626*Inputs!$B$10, MAX(B2626 - E2626/Inputs!$B$5 - Inputs!$B$8, 0) * I2626, 0)</f>
        <v>0</v>
      </c>
      <c r="M2626" s="2">
        <f t="shared" ref="M2626:M2689" si="494">C2626 * J2626</f>
        <v>0</v>
      </c>
      <c r="N2626" s="3" t="str">
        <f t="shared" ref="N2626:N2689" si="495">IF(MAX(K2626, L2626, M2626)&lt;=0, "Idle", IF(AND(M2626&gt;=K2626, M2626&gt;=L2626), "Reg", IF(L2626&gt;=K2626, "Discharge", "Charge")))</f>
        <v>Idle</v>
      </c>
      <c r="O2626" s="3" t="str">
        <f t="shared" si="491"/>
        <v>Idle</v>
      </c>
      <c r="P2626" s="2">
        <f t="shared" ref="P2626:P2689" si="496">IF(O2626="Charge", H2626, 0)</f>
        <v>0</v>
      </c>
      <c r="Q2626" s="2">
        <f t="shared" ref="Q2626:Q2689" si="497">IF(O2626="Discharge", I2626, 0)</f>
        <v>0</v>
      </c>
      <c r="R2626" s="2">
        <f t="shared" ref="R2626:R2689" si="498">IF(O2626="Reg", J2626, 0)</f>
        <v>0</v>
      </c>
      <c r="S2626" s="2">
        <f t="shared" ref="S2626:S2689" si="499">(Q2626 - P2626) * B2626</f>
        <v>0</v>
      </c>
      <c r="T2626" s="2">
        <f t="shared" ref="T2626:T2689" si="500">R2626 * C2626</f>
        <v>0</v>
      </c>
      <c r="U2626" s="2">
        <f>IF(O2626="Reg", R2626 * Inputs!$B$7, 0)</f>
        <v>0</v>
      </c>
      <c r="V2626" s="2">
        <f>MAX(F2626 + P2626*Inputs!$B$15 - (Q2626/Inputs!$B$16) - U2626, 0)</f>
        <v>340</v>
      </c>
    </row>
    <row r="2627" spans="1:22" x14ac:dyDescent="0.3">
      <c r="A2627" s="1">
        <v>46132.375</v>
      </c>
      <c r="B2627" s="2">
        <v>0</v>
      </c>
      <c r="C2627" s="2">
        <v>3.1173241138736492</v>
      </c>
      <c r="D2627" s="2">
        <f t="shared" si="492"/>
        <v>40.250253959867557</v>
      </c>
      <c r="E2627" s="2">
        <f t="shared" si="493"/>
        <v>58.402336581373135</v>
      </c>
      <c r="F2627" s="2">
        <f t="shared" ref="F2627:F2690" si="501">V2626</f>
        <v>340</v>
      </c>
      <c r="G2627" s="2">
        <f t="shared" ref="G2627:G2690" si="502">IF(INT(A2627)=INT(A2626), G2626 + Q2626, 0)</f>
        <v>0</v>
      </c>
      <c r="H2627" s="2">
        <f>MIN(Inputs!$B$2, (Inputs!$B$14 - F2627)/Inputs!$B$15)</f>
        <v>0</v>
      </c>
      <c r="I2627" s="2">
        <f>MAX(MIN(Inputs!$B$2, F2627*Inputs!$B$16, Inputs!$B$14*Inputs!$B$4 - G2627), 0)</f>
        <v>170</v>
      </c>
      <c r="J2627" s="2">
        <f>MAX(MIN(Inputs!$B$2, F2627*Inputs!$B$16, (Inputs!$B$14-F2627)/Inputs!$B$15)*Inputs!$B$9, 0)</f>
        <v>0</v>
      </c>
      <c r="K2627" s="2">
        <f>MAX(E2627*Inputs!$B$5 - B2627 - Inputs!$B$8, 0) * H2627</f>
        <v>0</v>
      </c>
      <c r="L2627" s="2">
        <f>IF(B2627 &gt;= D2627*Inputs!$B$10, MAX(B2627 - E2627/Inputs!$B$5 - Inputs!$B$8, 0) * I2627, 0)</f>
        <v>0</v>
      </c>
      <c r="M2627" s="2">
        <f t="shared" si="494"/>
        <v>0</v>
      </c>
      <c r="N2627" s="3" t="str">
        <f t="shared" si="495"/>
        <v>Idle</v>
      </c>
      <c r="O2627" s="3" t="str">
        <f t="shared" si="491"/>
        <v>Idle</v>
      </c>
      <c r="P2627" s="2">
        <f t="shared" si="496"/>
        <v>0</v>
      </c>
      <c r="Q2627" s="2">
        <f t="shared" si="497"/>
        <v>0</v>
      </c>
      <c r="R2627" s="2">
        <f t="shared" si="498"/>
        <v>0</v>
      </c>
      <c r="S2627" s="2">
        <f t="shared" si="499"/>
        <v>0</v>
      </c>
      <c r="T2627" s="2">
        <f t="shared" si="500"/>
        <v>0</v>
      </c>
      <c r="U2627" s="2">
        <f>IF(O2627="Reg", R2627 * Inputs!$B$7, 0)</f>
        <v>0</v>
      </c>
      <c r="V2627" s="2">
        <f>MAX(F2627 + P2627*Inputs!$B$15 - (Q2627/Inputs!$B$16) - U2627, 0)</f>
        <v>340</v>
      </c>
    </row>
    <row r="2628" spans="1:22" x14ac:dyDescent="0.3">
      <c r="A2628" s="1">
        <v>46132.416666666657</v>
      </c>
      <c r="B2628" s="2">
        <v>12.97652219927201</v>
      </c>
      <c r="C2628" s="2">
        <v>2.3060249693963919</v>
      </c>
      <c r="D2628" s="2">
        <f t="shared" si="492"/>
        <v>40.250253959867557</v>
      </c>
      <c r="E2628" s="2">
        <f t="shared" si="493"/>
        <v>68.134330831951672</v>
      </c>
      <c r="F2628" s="2">
        <f t="shared" si="501"/>
        <v>340</v>
      </c>
      <c r="G2628" s="2">
        <f t="shared" si="502"/>
        <v>0</v>
      </c>
      <c r="H2628" s="2">
        <f>MIN(Inputs!$B$2, (Inputs!$B$14 - F2628)/Inputs!$B$15)</f>
        <v>0</v>
      </c>
      <c r="I2628" s="2">
        <f>MAX(MIN(Inputs!$B$2, F2628*Inputs!$B$16, Inputs!$B$14*Inputs!$B$4 - G2628), 0)</f>
        <v>170</v>
      </c>
      <c r="J2628" s="2">
        <f>MAX(MIN(Inputs!$B$2, F2628*Inputs!$B$16, (Inputs!$B$14-F2628)/Inputs!$B$15)*Inputs!$B$9, 0)</f>
        <v>0</v>
      </c>
      <c r="K2628" s="2">
        <f>MAX(E2628*Inputs!$B$5 - B2628 - Inputs!$B$8, 0) * H2628</f>
        <v>0</v>
      </c>
      <c r="L2628" s="2">
        <f>IF(B2628 &gt;= D2628*Inputs!$B$10, MAX(B2628 - E2628/Inputs!$B$5 - Inputs!$B$8, 0) * I2628, 0)</f>
        <v>0</v>
      </c>
      <c r="M2628" s="2">
        <f t="shared" si="494"/>
        <v>0</v>
      </c>
      <c r="N2628" s="3" t="str">
        <f t="shared" si="495"/>
        <v>Idle</v>
      </c>
      <c r="O2628" s="3" t="str">
        <f t="shared" ref="O2628:O2691" si="503">IF(O2627&lt;&gt;O2626, O2627, N2628)</f>
        <v>Idle</v>
      </c>
      <c r="P2628" s="2">
        <f t="shared" si="496"/>
        <v>0</v>
      </c>
      <c r="Q2628" s="2">
        <f t="shared" si="497"/>
        <v>0</v>
      </c>
      <c r="R2628" s="2">
        <f t="shared" si="498"/>
        <v>0</v>
      </c>
      <c r="S2628" s="2">
        <f t="shared" si="499"/>
        <v>0</v>
      </c>
      <c r="T2628" s="2">
        <f t="shared" si="500"/>
        <v>0</v>
      </c>
      <c r="U2628" s="2">
        <f>IF(O2628="Reg", R2628 * Inputs!$B$7, 0)</f>
        <v>0</v>
      </c>
      <c r="V2628" s="2">
        <f>MAX(F2628 + P2628*Inputs!$B$15 - (Q2628/Inputs!$B$16) - U2628, 0)</f>
        <v>340</v>
      </c>
    </row>
    <row r="2629" spans="1:22" x14ac:dyDescent="0.3">
      <c r="A2629" s="1">
        <v>46132.458333333343</v>
      </c>
      <c r="B2629" s="2">
        <v>219.75562319236249</v>
      </c>
      <c r="C2629" s="2">
        <v>10.846962976462191</v>
      </c>
      <c r="D2629" s="2">
        <f t="shared" si="492"/>
        <v>40.250253959867557</v>
      </c>
      <c r="E2629" s="2">
        <f t="shared" si="493"/>
        <v>78.116756124734067</v>
      </c>
      <c r="F2629" s="2">
        <f t="shared" si="501"/>
        <v>340</v>
      </c>
      <c r="G2629" s="2">
        <f t="shared" si="502"/>
        <v>0</v>
      </c>
      <c r="H2629" s="2">
        <f>MIN(Inputs!$B$2, (Inputs!$B$14 - F2629)/Inputs!$B$15)</f>
        <v>0</v>
      </c>
      <c r="I2629" s="2">
        <f>MAX(MIN(Inputs!$B$2, F2629*Inputs!$B$16, Inputs!$B$14*Inputs!$B$4 - G2629), 0)</f>
        <v>170</v>
      </c>
      <c r="J2629" s="2">
        <f>MAX(MIN(Inputs!$B$2, F2629*Inputs!$B$16, (Inputs!$B$14-F2629)/Inputs!$B$15)*Inputs!$B$9, 0)</f>
        <v>0</v>
      </c>
      <c r="K2629" s="2">
        <f>MAX(E2629*Inputs!$B$5 - B2629 - Inputs!$B$8, 0) * H2629</f>
        <v>0</v>
      </c>
      <c r="L2629" s="2">
        <f>IF(B2629 &gt;= D2629*Inputs!$B$10, MAX(B2629 - E2629/Inputs!$B$5 - Inputs!$B$8, 0) * I2629, 0)</f>
        <v>18867.718964059819</v>
      </c>
      <c r="M2629" s="2">
        <f t="shared" si="494"/>
        <v>0</v>
      </c>
      <c r="N2629" s="3" t="str">
        <f t="shared" si="495"/>
        <v>Discharge</v>
      </c>
      <c r="O2629" s="3" t="str">
        <f t="shared" si="503"/>
        <v>Discharge</v>
      </c>
      <c r="P2629" s="2">
        <f t="shared" si="496"/>
        <v>0</v>
      </c>
      <c r="Q2629" s="2">
        <f t="shared" si="497"/>
        <v>170</v>
      </c>
      <c r="R2629" s="2">
        <f t="shared" si="498"/>
        <v>0</v>
      </c>
      <c r="S2629" s="2">
        <f t="shared" si="499"/>
        <v>37358.455942701621</v>
      </c>
      <c r="T2629" s="2">
        <f t="shared" si="500"/>
        <v>0</v>
      </c>
      <c r="U2629" s="2">
        <f>IF(O2629="Reg", R2629 * Inputs!$B$7, 0)</f>
        <v>0</v>
      </c>
      <c r="V2629" s="2">
        <f>MAX(F2629 + P2629*Inputs!$B$15 - (Q2629/Inputs!$B$16) - U2629, 0)</f>
        <v>170</v>
      </c>
    </row>
    <row r="2630" spans="1:22" x14ac:dyDescent="0.3">
      <c r="A2630" s="1">
        <v>46132.5</v>
      </c>
      <c r="B2630" s="2">
        <v>31.253542442657061</v>
      </c>
      <c r="C2630" s="2">
        <v>12.09979724097793</v>
      </c>
      <c r="D2630" s="2">
        <f t="shared" si="492"/>
        <v>40.250253959867557</v>
      </c>
      <c r="E2630" s="2">
        <f t="shared" si="493"/>
        <v>51.536111822653396</v>
      </c>
      <c r="F2630" s="2">
        <f t="shared" si="501"/>
        <v>170</v>
      </c>
      <c r="G2630" s="2">
        <f t="shared" si="502"/>
        <v>170</v>
      </c>
      <c r="H2630" s="2">
        <f>MIN(Inputs!$B$2, (Inputs!$B$14 - F2630)/Inputs!$B$15)</f>
        <v>170</v>
      </c>
      <c r="I2630" s="2">
        <f>MAX(MIN(Inputs!$B$2, F2630*Inputs!$B$16, Inputs!$B$14*Inputs!$B$4 - G2630), 0)</f>
        <v>170</v>
      </c>
      <c r="J2630" s="2">
        <f>MAX(MIN(Inputs!$B$2, F2630*Inputs!$B$16, (Inputs!$B$14-F2630)/Inputs!$B$15)*Inputs!$B$9, 0)</f>
        <v>136</v>
      </c>
      <c r="K2630" s="2">
        <f>MAX(E2630*Inputs!$B$5 - B2630 - Inputs!$B$8, 0) * H2630</f>
        <v>0</v>
      </c>
      <c r="L2630" s="2">
        <f>IF(B2630 &gt;= D2630*Inputs!$B$10, MAX(B2630 - E2630/Inputs!$B$5 - Inputs!$B$8, 0) * I2630, 0)</f>
        <v>0</v>
      </c>
      <c r="M2630" s="2">
        <f t="shared" si="494"/>
        <v>1645.5724247729984</v>
      </c>
      <c r="N2630" s="3" t="str">
        <f t="shared" si="495"/>
        <v>Reg</v>
      </c>
      <c r="O2630" s="3" t="str">
        <f t="shared" si="503"/>
        <v>Discharge</v>
      </c>
      <c r="P2630" s="2">
        <f t="shared" si="496"/>
        <v>0</v>
      </c>
      <c r="Q2630" s="2">
        <f t="shared" si="497"/>
        <v>170</v>
      </c>
      <c r="R2630" s="2">
        <f t="shared" si="498"/>
        <v>0</v>
      </c>
      <c r="S2630" s="2">
        <f t="shared" si="499"/>
        <v>5313.1022152517007</v>
      </c>
      <c r="T2630" s="2">
        <f t="shared" si="500"/>
        <v>0</v>
      </c>
      <c r="U2630" s="2">
        <f>IF(O2630="Reg", R2630 * Inputs!$B$7, 0)</f>
        <v>0</v>
      </c>
      <c r="V2630" s="2">
        <f>MAX(F2630 + P2630*Inputs!$B$15 - (Q2630/Inputs!$B$16) - U2630, 0)</f>
        <v>0</v>
      </c>
    </row>
    <row r="2631" spans="1:22" x14ac:dyDescent="0.3">
      <c r="A2631" s="1">
        <v>46132.541666666657</v>
      </c>
      <c r="B2631" s="2">
        <v>41.645243182651441</v>
      </c>
      <c r="C2631" s="2">
        <v>18.333410033914809</v>
      </c>
      <c r="D2631" s="2">
        <f t="shared" si="492"/>
        <v>40.250253959867557</v>
      </c>
      <c r="E2631" s="2">
        <f t="shared" si="493"/>
        <v>58.254965595130365</v>
      </c>
      <c r="F2631" s="2">
        <f t="shared" si="501"/>
        <v>0</v>
      </c>
      <c r="G2631" s="2">
        <f t="shared" si="502"/>
        <v>340</v>
      </c>
      <c r="H2631" s="2">
        <f>MIN(Inputs!$B$2, (Inputs!$B$14 - F2631)/Inputs!$B$15)</f>
        <v>170</v>
      </c>
      <c r="I2631" s="2">
        <f>MAX(MIN(Inputs!$B$2, F2631*Inputs!$B$16, Inputs!$B$14*Inputs!$B$4 - G2631), 0)</f>
        <v>0</v>
      </c>
      <c r="J2631" s="2">
        <f>MAX(MIN(Inputs!$B$2, F2631*Inputs!$B$16, (Inputs!$B$14-F2631)/Inputs!$B$15)*Inputs!$B$9, 0)</f>
        <v>0</v>
      </c>
      <c r="K2631" s="2">
        <f>MAX(E2631*Inputs!$B$5 - B2631 - Inputs!$B$8, 0) * H2631</f>
        <v>0</v>
      </c>
      <c r="L2631" s="2">
        <f>IF(B2631 &gt;= D2631*Inputs!$B$10, MAX(B2631 - E2631/Inputs!$B$5 - Inputs!$B$8, 0) * I2631, 0)</f>
        <v>0</v>
      </c>
      <c r="M2631" s="2">
        <f t="shared" si="494"/>
        <v>0</v>
      </c>
      <c r="N2631" s="3" t="str">
        <f t="shared" si="495"/>
        <v>Idle</v>
      </c>
      <c r="O2631" s="3" t="str">
        <f t="shared" si="503"/>
        <v>Idle</v>
      </c>
      <c r="P2631" s="2">
        <f t="shared" si="496"/>
        <v>0</v>
      </c>
      <c r="Q2631" s="2">
        <f t="shared" si="497"/>
        <v>0</v>
      </c>
      <c r="R2631" s="2">
        <f t="shared" si="498"/>
        <v>0</v>
      </c>
      <c r="S2631" s="2">
        <f t="shared" si="499"/>
        <v>0</v>
      </c>
      <c r="T2631" s="2">
        <f t="shared" si="500"/>
        <v>0</v>
      </c>
      <c r="U2631" s="2">
        <f>IF(O2631="Reg", R2631 * Inputs!$B$7, 0)</f>
        <v>0</v>
      </c>
      <c r="V2631" s="2">
        <f>MAX(F2631 + P2631*Inputs!$B$15 - (Q2631/Inputs!$B$16) - U2631, 0)</f>
        <v>0</v>
      </c>
    </row>
    <row r="2632" spans="1:22" x14ac:dyDescent="0.3">
      <c r="A2632" s="1">
        <v>46132.583333333343</v>
      </c>
      <c r="B2632" s="2">
        <v>44.783088471295777</v>
      </c>
      <c r="C2632" s="2">
        <v>11.79927642568223</v>
      </c>
      <c r="D2632" s="2">
        <f t="shared" si="492"/>
        <v>40.250253959867557</v>
      </c>
      <c r="E2632" s="2">
        <f t="shared" si="493"/>
        <v>62.284444812065665</v>
      </c>
      <c r="F2632" s="2">
        <f t="shared" si="501"/>
        <v>0</v>
      </c>
      <c r="G2632" s="2">
        <f t="shared" si="502"/>
        <v>340</v>
      </c>
      <c r="H2632" s="2">
        <f>MIN(Inputs!$B$2, (Inputs!$B$14 - F2632)/Inputs!$B$15)</f>
        <v>170</v>
      </c>
      <c r="I2632" s="2">
        <f>MAX(MIN(Inputs!$B$2, F2632*Inputs!$B$16, Inputs!$B$14*Inputs!$B$4 - G2632), 0)</f>
        <v>0</v>
      </c>
      <c r="J2632" s="2">
        <f>MAX(MIN(Inputs!$B$2, F2632*Inputs!$B$16, (Inputs!$B$14-F2632)/Inputs!$B$15)*Inputs!$B$9, 0)</f>
        <v>0</v>
      </c>
      <c r="K2632" s="2">
        <f>MAX(E2632*Inputs!$B$5 - B2632 - Inputs!$B$8, 0) * H2632</f>
        <v>0</v>
      </c>
      <c r="L2632" s="2">
        <f>IF(B2632 &gt;= D2632*Inputs!$B$10, MAX(B2632 - E2632/Inputs!$B$5 - Inputs!$B$8, 0) * I2632, 0)</f>
        <v>0</v>
      </c>
      <c r="M2632" s="2">
        <f t="shared" si="494"/>
        <v>0</v>
      </c>
      <c r="N2632" s="3" t="str">
        <f t="shared" si="495"/>
        <v>Idle</v>
      </c>
      <c r="O2632" s="3" t="str">
        <f t="shared" si="503"/>
        <v>Idle</v>
      </c>
      <c r="P2632" s="2">
        <f t="shared" si="496"/>
        <v>0</v>
      </c>
      <c r="Q2632" s="2">
        <f t="shared" si="497"/>
        <v>0</v>
      </c>
      <c r="R2632" s="2">
        <f t="shared" si="498"/>
        <v>0</v>
      </c>
      <c r="S2632" s="2">
        <f t="shared" si="499"/>
        <v>0</v>
      </c>
      <c r="T2632" s="2">
        <f t="shared" si="500"/>
        <v>0</v>
      </c>
      <c r="U2632" s="2">
        <f>IF(O2632="Reg", R2632 * Inputs!$B$7, 0)</f>
        <v>0</v>
      </c>
      <c r="V2632" s="2">
        <f>MAX(F2632 + P2632*Inputs!$B$15 - (Q2632/Inputs!$B$16) - U2632, 0)</f>
        <v>0</v>
      </c>
    </row>
    <row r="2633" spans="1:22" x14ac:dyDescent="0.3">
      <c r="A2633" s="1">
        <v>46132.625</v>
      </c>
      <c r="B2633" s="2">
        <v>58.391965503471248</v>
      </c>
      <c r="C2633" s="2">
        <v>6.3709072854918256</v>
      </c>
      <c r="D2633" s="2">
        <f t="shared" si="492"/>
        <v>40.250253959867557</v>
      </c>
      <c r="E2633" s="2">
        <f t="shared" si="493"/>
        <v>66.318894060302185</v>
      </c>
      <c r="F2633" s="2">
        <f t="shared" si="501"/>
        <v>0</v>
      </c>
      <c r="G2633" s="2">
        <f t="shared" si="502"/>
        <v>340</v>
      </c>
      <c r="H2633" s="2">
        <f>MIN(Inputs!$B$2, (Inputs!$B$14 - F2633)/Inputs!$B$15)</f>
        <v>170</v>
      </c>
      <c r="I2633" s="2">
        <f>MAX(MIN(Inputs!$B$2, F2633*Inputs!$B$16, Inputs!$B$14*Inputs!$B$4 - G2633), 0)</f>
        <v>0</v>
      </c>
      <c r="J2633" s="2">
        <f>MAX(MIN(Inputs!$B$2, F2633*Inputs!$B$16, (Inputs!$B$14-F2633)/Inputs!$B$15)*Inputs!$B$9, 0)</f>
        <v>0</v>
      </c>
      <c r="K2633" s="2">
        <f>MAX(E2633*Inputs!$B$5 - B2633 - Inputs!$B$8, 0) * H2633</f>
        <v>0</v>
      </c>
      <c r="L2633" s="2">
        <f>IF(B2633 &gt;= D2633*Inputs!$B$10, MAX(B2633 - E2633/Inputs!$B$5 - Inputs!$B$8, 0) * I2633, 0)</f>
        <v>0</v>
      </c>
      <c r="M2633" s="2">
        <f t="shared" si="494"/>
        <v>0</v>
      </c>
      <c r="N2633" s="3" t="str">
        <f t="shared" si="495"/>
        <v>Idle</v>
      </c>
      <c r="O2633" s="3" t="str">
        <f t="shared" si="503"/>
        <v>Idle</v>
      </c>
      <c r="P2633" s="2">
        <f t="shared" si="496"/>
        <v>0</v>
      </c>
      <c r="Q2633" s="2">
        <f t="shared" si="497"/>
        <v>0</v>
      </c>
      <c r="R2633" s="2">
        <f t="shared" si="498"/>
        <v>0</v>
      </c>
      <c r="S2633" s="2">
        <f t="shared" si="499"/>
        <v>0</v>
      </c>
      <c r="T2633" s="2">
        <f t="shared" si="500"/>
        <v>0</v>
      </c>
      <c r="U2633" s="2">
        <f>IF(O2633="Reg", R2633 * Inputs!$B$7, 0)</f>
        <v>0</v>
      </c>
      <c r="V2633" s="2">
        <f>MAX(F2633 + P2633*Inputs!$B$15 - (Q2633/Inputs!$B$16) - U2633, 0)</f>
        <v>0</v>
      </c>
    </row>
    <row r="2634" spans="1:22" x14ac:dyDescent="0.3">
      <c r="A2634" s="1">
        <v>46132.666666666657</v>
      </c>
      <c r="B2634" s="2">
        <v>72.871073955966352</v>
      </c>
      <c r="C2634" s="2">
        <v>29.558188878625419</v>
      </c>
      <c r="D2634" s="2">
        <f t="shared" si="492"/>
        <v>40.250253959867557</v>
      </c>
      <c r="E2634" s="2">
        <f t="shared" si="493"/>
        <v>65.429475480668984</v>
      </c>
      <c r="F2634" s="2">
        <f t="shared" si="501"/>
        <v>0</v>
      </c>
      <c r="G2634" s="2">
        <f t="shared" si="502"/>
        <v>340</v>
      </c>
      <c r="H2634" s="2">
        <f>MIN(Inputs!$B$2, (Inputs!$B$14 - F2634)/Inputs!$B$15)</f>
        <v>170</v>
      </c>
      <c r="I2634" s="2">
        <f>MAX(MIN(Inputs!$B$2, F2634*Inputs!$B$16, Inputs!$B$14*Inputs!$B$4 - G2634), 0)</f>
        <v>0</v>
      </c>
      <c r="J2634" s="2">
        <f>MAX(MIN(Inputs!$B$2, F2634*Inputs!$B$16, (Inputs!$B$14-F2634)/Inputs!$B$15)*Inputs!$B$9, 0)</f>
        <v>0</v>
      </c>
      <c r="K2634" s="2">
        <f>MAX(E2634*Inputs!$B$5 - B2634 - Inputs!$B$8, 0) * H2634</f>
        <v>0</v>
      </c>
      <c r="L2634" s="2">
        <f>IF(B2634 &gt;= D2634*Inputs!$B$10, MAX(B2634 - E2634/Inputs!$B$5 - Inputs!$B$8, 0) * I2634, 0)</f>
        <v>0</v>
      </c>
      <c r="M2634" s="2">
        <f t="shared" si="494"/>
        <v>0</v>
      </c>
      <c r="N2634" s="3" t="str">
        <f t="shared" si="495"/>
        <v>Idle</v>
      </c>
      <c r="O2634" s="3" t="str">
        <f t="shared" si="503"/>
        <v>Idle</v>
      </c>
      <c r="P2634" s="2">
        <f t="shared" si="496"/>
        <v>0</v>
      </c>
      <c r="Q2634" s="2">
        <f t="shared" si="497"/>
        <v>0</v>
      </c>
      <c r="R2634" s="2">
        <f t="shared" si="498"/>
        <v>0</v>
      </c>
      <c r="S2634" s="2">
        <f t="shared" si="499"/>
        <v>0</v>
      </c>
      <c r="T2634" s="2">
        <f t="shared" si="500"/>
        <v>0</v>
      </c>
      <c r="U2634" s="2">
        <f>IF(O2634="Reg", R2634 * Inputs!$B$7, 0)</f>
        <v>0</v>
      </c>
      <c r="V2634" s="2">
        <f>MAX(F2634 + P2634*Inputs!$B$15 - (Q2634/Inputs!$B$16) - U2634, 0)</f>
        <v>0</v>
      </c>
    </row>
    <row r="2635" spans="1:22" x14ac:dyDescent="0.3">
      <c r="A2635" s="1">
        <v>46132.708333333343</v>
      </c>
      <c r="B2635" s="2">
        <v>60.271757379878473</v>
      </c>
      <c r="C2635" s="2">
        <v>9.098841151102425</v>
      </c>
      <c r="D2635" s="2">
        <f t="shared" si="492"/>
        <v>40.250253959867557</v>
      </c>
      <c r="E2635" s="2">
        <f t="shared" si="493"/>
        <v>62.178252234361302</v>
      </c>
      <c r="F2635" s="2">
        <f t="shared" si="501"/>
        <v>0</v>
      </c>
      <c r="G2635" s="2">
        <f t="shared" si="502"/>
        <v>340</v>
      </c>
      <c r="H2635" s="2">
        <f>MIN(Inputs!$B$2, (Inputs!$B$14 - F2635)/Inputs!$B$15)</f>
        <v>170</v>
      </c>
      <c r="I2635" s="2">
        <f>MAX(MIN(Inputs!$B$2, F2635*Inputs!$B$16, Inputs!$B$14*Inputs!$B$4 - G2635), 0)</f>
        <v>0</v>
      </c>
      <c r="J2635" s="2">
        <f>MAX(MIN(Inputs!$B$2, F2635*Inputs!$B$16, (Inputs!$B$14-F2635)/Inputs!$B$15)*Inputs!$B$9, 0)</f>
        <v>0</v>
      </c>
      <c r="K2635" s="2">
        <f>MAX(E2635*Inputs!$B$5 - B2635 - Inputs!$B$8, 0) * H2635</f>
        <v>0</v>
      </c>
      <c r="L2635" s="2">
        <f>IF(B2635 &gt;= D2635*Inputs!$B$10, MAX(B2635 - E2635/Inputs!$B$5 - Inputs!$B$8, 0) * I2635, 0)</f>
        <v>0</v>
      </c>
      <c r="M2635" s="2">
        <f t="shared" si="494"/>
        <v>0</v>
      </c>
      <c r="N2635" s="3" t="str">
        <f t="shared" si="495"/>
        <v>Idle</v>
      </c>
      <c r="O2635" s="3" t="str">
        <f t="shared" si="503"/>
        <v>Idle</v>
      </c>
      <c r="P2635" s="2">
        <f t="shared" si="496"/>
        <v>0</v>
      </c>
      <c r="Q2635" s="2">
        <f t="shared" si="497"/>
        <v>0</v>
      </c>
      <c r="R2635" s="2">
        <f t="shared" si="498"/>
        <v>0</v>
      </c>
      <c r="S2635" s="2">
        <f t="shared" si="499"/>
        <v>0</v>
      </c>
      <c r="T2635" s="2">
        <f t="shared" si="500"/>
        <v>0</v>
      </c>
      <c r="U2635" s="2">
        <f>IF(O2635="Reg", R2635 * Inputs!$B$7, 0)</f>
        <v>0</v>
      </c>
      <c r="V2635" s="2">
        <f>MAX(F2635 + P2635*Inputs!$B$15 - (Q2635/Inputs!$B$16) - U2635, 0)</f>
        <v>0</v>
      </c>
    </row>
    <row r="2636" spans="1:22" x14ac:dyDescent="0.3">
      <c r="A2636" s="1">
        <v>46132.75</v>
      </c>
      <c r="B2636" s="2">
        <v>71.566665077518905</v>
      </c>
      <c r="C2636" s="2">
        <v>2.3948095100589768</v>
      </c>
      <c r="D2636" s="2">
        <f t="shared" si="492"/>
        <v>40.250253959867557</v>
      </c>
      <c r="E2636" s="2">
        <f t="shared" si="493"/>
        <v>60.902900305709473</v>
      </c>
      <c r="F2636" s="2">
        <f t="shared" si="501"/>
        <v>0</v>
      </c>
      <c r="G2636" s="2">
        <f t="shared" si="502"/>
        <v>340</v>
      </c>
      <c r="H2636" s="2">
        <f>MIN(Inputs!$B$2, (Inputs!$B$14 - F2636)/Inputs!$B$15)</f>
        <v>170</v>
      </c>
      <c r="I2636" s="2">
        <f>MAX(MIN(Inputs!$B$2, F2636*Inputs!$B$16, Inputs!$B$14*Inputs!$B$4 - G2636), 0)</f>
        <v>0</v>
      </c>
      <c r="J2636" s="2">
        <f>MAX(MIN(Inputs!$B$2, F2636*Inputs!$B$16, (Inputs!$B$14-F2636)/Inputs!$B$15)*Inputs!$B$9, 0)</f>
        <v>0</v>
      </c>
      <c r="K2636" s="2">
        <f>MAX(E2636*Inputs!$B$5 - B2636 - Inputs!$B$8, 0) * H2636</f>
        <v>0</v>
      </c>
      <c r="L2636" s="2">
        <f>IF(B2636 &gt;= D2636*Inputs!$B$10, MAX(B2636 - E2636/Inputs!$B$5 - Inputs!$B$8, 0) * I2636, 0)</f>
        <v>0</v>
      </c>
      <c r="M2636" s="2">
        <f t="shared" si="494"/>
        <v>0</v>
      </c>
      <c r="N2636" s="3" t="str">
        <f t="shared" si="495"/>
        <v>Idle</v>
      </c>
      <c r="O2636" s="3" t="str">
        <f t="shared" si="503"/>
        <v>Idle</v>
      </c>
      <c r="P2636" s="2">
        <f t="shared" si="496"/>
        <v>0</v>
      </c>
      <c r="Q2636" s="2">
        <f t="shared" si="497"/>
        <v>0</v>
      </c>
      <c r="R2636" s="2">
        <f t="shared" si="498"/>
        <v>0</v>
      </c>
      <c r="S2636" s="2">
        <f t="shared" si="499"/>
        <v>0</v>
      </c>
      <c r="T2636" s="2">
        <f t="shared" si="500"/>
        <v>0</v>
      </c>
      <c r="U2636" s="2">
        <f>IF(O2636="Reg", R2636 * Inputs!$B$7, 0)</f>
        <v>0</v>
      </c>
      <c r="V2636" s="2">
        <f>MAX(F2636 + P2636*Inputs!$B$15 - (Q2636/Inputs!$B$16) - U2636, 0)</f>
        <v>0</v>
      </c>
    </row>
    <row r="2637" spans="1:22" x14ac:dyDescent="0.3">
      <c r="A2637" s="1">
        <v>46132.791666666657</v>
      </c>
      <c r="B2637" s="2">
        <v>65.822118484263285</v>
      </c>
      <c r="C2637" s="2">
        <v>10.126290751237031</v>
      </c>
      <c r="D2637" s="2">
        <f t="shared" si="492"/>
        <v>40.250253959867557</v>
      </c>
      <c r="E2637" s="2">
        <f t="shared" si="493"/>
        <v>54.142473028582771</v>
      </c>
      <c r="F2637" s="2">
        <f t="shared" si="501"/>
        <v>0</v>
      </c>
      <c r="G2637" s="2">
        <f t="shared" si="502"/>
        <v>340</v>
      </c>
      <c r="H2637" s="2">
        <f>MIN(Inputs!$B$2, (Inputs!$B$14 - F2637)/Inputs!$B$15)</f>
        <v>170</v>
      </c>
      <c r="I2637" s="2">
        <f>MAX(MIN(Inputs!$B$2, F2637*Inputs!$B$16, Inputs!$B$14*Inputs!$B$4 - G2637), 0)</f>
        <v>0</v>
      </c>
      <c r="J2637" s="2">
        <f>MAX(MIN(Inputs!$B$2, F2637*Inputs!$B$16, (Inputs!$B$14-F2637)/Inputs!$B$15)*Inputs!$B$9, 0)</f>
        <v>0</v>
      </c>
      <c r="K2637" s="2">
        <f>MAX(E2637*Inputs!$B$5 - B2637 - Inputs!$B$8, 0) * H2637</f>
        <v>0</v>
      </c>
      <c r="L2637" s="2">
        <f>IF(B2637 &gt;= D2637*Inputs!$B$10, MAX(B2637 - E2637/Inputs!$B$5 - Inputs!$B$8, 0) * I2637, 0)</f>
        <v>0</v>
      </c>
      <c r="M2637" s="2">
        <f t="shared" si="494"/>
        <v>0</v>
      </c>
      <c r="N2637" s="3" t="str">
        <f t="shared" si="495"/>
        <v>Idle</v>
      </c>
      <c r="O2637" s="3" t="str">
        <f t="shared" si="503"/>
        <v>Idle</v>
      </c>
      <c r="P2637" s="2">
        <f t="shared" si="496"/>
        <v>0</v>
      </c>
      <c r="Q2637" s="2">
        <f t="shared" si="497"/>
        <v>0</v>
      </c>
      <c r="R2637" s="2">
        <f t="shared" si="498"/>
        <v>0</v>
      </c>
      <c r="S2637" s="2">
        <f t="shared" si="499"/>
        <v>0</v>
      </c>
      <c r="T2637" s="2">
        <f t="shared" si="500"/>
        <v>0</v>
      </c>
      <c r="U2637" s="2">
        <f>IF(O2637="Reg", R2637 * Inputs!$B$7, 0)</f>
        <v>0</v>
      </c>
      <c r="V2637" s="2">
        <f>MAX(F2637 + P2637*Inputs!$B$15 - (Q2637/Inputs!$B$16) - U2637, 0)</f>
        <v>0</v>
      </c>
    </row>
    <row r="2638" spans="1:22" x14ac:dyDescent="0.3">
      <c r="A2638" s="1">
        <v>46132.833333333343</v>
      </c>
      <c r="B2638" s="2">
        <v>68.98978396071486</v>
      </c>
      <c r="C2638" s="2">
        <v>2.0613976099984002</v>
      </c>
      <c r="D2638" s="2">
        <f t="shared" si="492"/>
        <v>40.250253959867557</v>
      </c>
      <c r="E2638" s="2">
        <f t="shared" si="493"/>
        <v>47.312304317809215</v>
      </c>
      <c r="F2638" s="2">
        <f t="shared" si="501"/>
        <v>0</v>
      </c>
      <c r="G2638" s="2">
        <f t="shared" si="502"/>
        <v>340</v>
      </c>
      <c r="H2638" s="2">
        <f>MIN(Inputs!$B$2, (Inputs!$B$14 - F2638)/Inputs!$B$15)</f>
        <v>170</v>
      </c>
      <c r="I2638" s="2">
        <f>MAX(MIN(Inputs!$B$2, F2638*Inputs!$B$16, Inputs!$B$14*Inputs!$B$4 - G2638), 0)</f>
        <v>0</v>
      </c>
      <c r="J2638" s="2">
        <f>MAX(MIN(Inputs!$B$2, F2638*Inputs!$B$16, (Inputs!$B$14-F2638)/Inputs!$B$15)*Inputs!$B$9, 0)</f>
        <v>0</v>
      </c>
      <c r="K2638" s="2">
        <f>MAX(E2638*Inputs!$B$5 - B2638 - Inputs!$B$8, 0) * H2638</f>
        <v>0</v>
      </c>
      <c r="L2638" s="2">
        <f>IF(B2638 &gt;= D2638*Inputs!$B$10, MAX(B2638 - E2638/Inputs!$B$5 - Inputs!$B$8, 0) * I2638, 0)</f>
        <v>0</v>
      </c>
      <c r="M2638" s="2">
        <f t="shared" si="494"/>
        <v>0</v>
      </c>
      <c r="N2638" s="3" t="str">
        <f t="shared" si="495"/>
        <v>Idle</v>
      </c>
      <c r="O2638" s="3" t="str">
        <f t="shared" si="503"/>
        <v>Idle</v>
      </c>
      <c r="P2638" s="2">
        <f t="shared" si="496"/>
        <v>0</v>
      </c>
      <c r="Q2638" s="2">
        <f t="shared" si="497"/>
        <v>0</v>
      </c>
      <c r="R2638" s="2">
        <f t="shared" si="498"/>
        <v>0</v>
      </c>
      <c r="S2638" s="2">
        <f t="shared" si="499"/>
        <v>0</v>
      </c>
      <c r="T2638" s="2">
        <f t="shared" si="500"/>
        <v>0</v>
      </c>
      <c r="U2638" s="2">
        <f>IF(O2638="Reg", R2638 * Inputs!$B$7, 0)</f>
        <v>0</v>
      </c>
      <c r="V2638" s="2">
        <f>MAX(F2638 + P2638*Inputs!$B$15 - (Q2638/Inputs!$B$16) - U2638, 0)</f>
        <v>0</v>
      </c>
    </row>
    <row r="2639" spans="1:22" x14ac:dyDescent="0.3">
      <c r="A2639" s="1">
        <v>46132.875</v>
      </c>
      <c r="B2639" s="2">
        <v>53.055454025672041</v>
      </c>
      <c r="C2639" s="2">
        <v>8.0312211490189043</v>
      </c>
      <c r="D2639" s="2">
        <f t="shared" si="492"/>
        <v>40.250253959867557</v>
      </c>
      <c r="E2639" s="2">
        <f t="shared" si="493"/>
        <v>62.863361668927745</v>
      </c>
      <c r="F2639" s="2">
        <f t="shared" si="501"/>
        <v>0</v>
      </c>
      <c r="G2639" s="2">
        <f t="shared" si="502"/>
        <v>340</v>
      </c>
      <c r="H2639" s="2">
        <f>MIN(Inputs!$B$2, (Inputs!$B$14 - F2639)/Inputs!$B$15)</f>
        <v>170</v>
      </c>
      <c r="I2639" s="2">
        <f>MAX(MIN(Inputs!$B$2, F2639*Inputs!$B$16, Inputs!$B$14*Inputs!$B$4 - G2639), 0)</f>
        <v>0</v>
      </c>
      <c r="J2639" s="2">
        <f>MAX(MIN(Inputs!$B$2, F2639*Inputs!$B$16, (Inputs!$B$14-F2639)/Inputs!$B$15)*Inputs!$B$9, 0)</f>
        <v>0</v>
      </c>
      <c r="K2639" s="2">
        <f>MAX(E2639*Inputs!$B$5 - B2639 - Inputs!$B$8, 0) * H2639</f>
        <v>0</v>
      </c>
      <c r="L2639" s="2">
        <f>IF(B2639 &gt;= D2639*Inputs!$B$10, MAX(B2639 - E2639/Inputs!$B$5 - Inputs!$B$8, 0) * I2639, 0)</f>
        <v>0</v>
      </c>
      <c r="M2639" s="2">
        <f t="shared" si="494"/>
        <v>0</v>
      </c>
      <c r="N2639" s="3" t="str">
        <f t="shared" si="495"/>
        <v>Idle</v>
      </c>
      <c r="O2639" s="3" t="str">
        <f t="shared" si="503"/>
        <v>Idle</v>
      </c>
      <c r="P2639" s="2">
        <f t="shared" si="496"/>
        <v>0</v>
      </c>
      <c r="Q2639" s="2">
        <f t="shared" si="497"/>
        <v>0</v>
      </c>
      <c r="R2639" s="2">
        <f t="shared" si="498"/>
        <v>0</v>
      </c>
      <c r="S2639" s="2">
        <f t="shared" si="499"/>
        <v>0</v>
      </c>
      <c r="T2639" s="2">
        <f t="shared" si="500"/>
        <v>0</v>
      </c>
      <c r="U2639" s="2">
        <f>IF(O2639="Reg", R2639 * Inputs!$B$7, 0)</f>
        <v>0</v>
      </c>
      <c r="V2639" s="2">
        <f>MAX(F2639 + P2639*Inputs!$B$15 - (Q2639/Inputs!$B$16) - U2639, 0)</f>
        <v>0</v>
      </c>
    </row>
    <row r="2640" spans="1:22" x14ac:dyDescent="0.3">
      <c r="A2640" s="1">
        <v>46132.916666666657</v>
      </c>
      <c r="B2640" s="2">
        <v>53.363734478120257</v>
      </c>
      <c r="C2640" s="2">
        <v>3.2281452708604048</v>
      </c>
      <c r="D2640" s="2">
        <f t="shared" si="492"/>
        <v>40.250253959867557</v>
      </c>
      <c r="E2640" s="2">
        <f t="shared" si="493"/>
        <v>54.020785997982408</v>
      </c>
      <c r="F2640" s="2">
        <f t="shared" si="501"/>
        <v>0</v>
      </c>
      <c r="G2640" s="2">
        <f t="shared" si="502"/>
        <v>340</v>
      </c>
      <c r="H2640" s="2">
        <f>MIN(Inputs!$B$2, (Inputs!$B$14 - F2640)/Inputs!$B$15)</f>
        <v>170</v>
      </c>
      <c r="I2640" s="2">
        <f>MAX(MIN(Inputs!$B$2, F2640*Inputs!$B$16, Inputs!$B$14*Inputs!$B$4 - G2640), 0)</f>
        <v>0</v>
      </c>
      <c r="J2640" s="2">
        <f>MAX(MIN(Inputs!$B$2, F2640*Inputs!$B$16, (Inputs!$B$14-F2640)/Inputs!$B$15)*Inputs!$B$9, 0)</f>
        <v>0</v>
      </c>
      <c r="K2640" s="2">
        <f>MAX(E2640*Inputs!$B$5 - B2640 - Inputs!$B$8, 0) * H2640</f>
        <v>0</v>
      </c>
      <c r="L2640" s="2">
        <f>IF(B2640 &gt;= D2640*Inputs!$B$10, MAX(B2640 - E2640/Inputs!$B$5 - Inputs!$B$8, 0) * I2640, 0)</f>
        <v>0</v>
      </c>
      <c r="M2640" s="2">
        <f t="shared" si="494"/>
        <v>0</v>
      </c>
      <c r="N2640" s="3" t="str">
        <f t="shared" si="495"/>
        <v>Idle</v>
      </c>
      <c r="O2640" s="3" t="str">
        <f t="shared" si="503"/>
        <v>Idle</v>
      </c>
      <c r="P2640" s="2">
        <f t="shared" si="496"/>
        <v>0</v>
      </c>
      <c r="Q2640" s="2">
        <f t="shared" si="497"/>
        <v>0</v>
      </c>
      <c r="R2640" s="2">
        <f t="shared" si="498"/>
        <v>0</v>
      </c>
      <c r="S2640" s="2">
        <f t="shared" si="499"/>
        <v>0</v>
      </c>
      <c r="T2640" s="2">
        <f t="shared" si="500"/>
        <v>0</v>
      </c>
      <c r="U2640" s="2">
        <f>IF(O2640="Reg", R2640 * Inputs!$B$7, 0)</f>
        <v>0</v>
      </c>
      <c r="V2640" s="2">
        <f>MAX(F2640 + P2640*Inputs!$B$15 - (Q2640/Inputs!$B$16) - U2640, 0)</f>
        <v>0</v>
      </c>
    </row>
    <row r="2641" spans="1:22" x14ac:dyDescent="0.3">
      <c r="A2641" s="1">
        <v>46132.958333333343</v>
      </c>
      <c r="B2641" s="2">
        <v>52.619645807967537</v>
      </c>
      <c r="C2641" s="2">
        <v>4.8300824854313493</v>
      </c>
      <c r="D2641" s="2">
        <f t="shared" si="492"/>
        <v>40.250253959867557</v>
      </c>
      <c r="E2641" s="2">
        <f t="shared" si="493"/>
        <v>45.12683025162903</v>
      </c>
      <c r="F2641" s="2">
        <f t="shared" si="501"/>
        <v>0</v>
      </c>
      <c r="G2641" s="2">
        <f t="shared" si="502"/>
        <v>340</v>
      </c>
      <c r="H2641" s="2">
        <f>MIN(Inputs!$B$2, (Inputs!$B$14 - F2641)/Inputs!$B$15)</f>
        <v>170</v>
      </c>
      <c r="I2641" s="2">
        <f>MAX(MIN(Inputs!$B$2, F2641*Inputs!$B$16, Inputs!$B$14*Inputs!$B$4 - G2641), 0)</f>
        <v>0</v>
      </c>
      <c r="J2641" s="2">
        <f>MAX(MIN(Inputs!$B$2, F2641*Inputs!$B$16, (Inputs!$B$14-F2641)/Inputs!$B$15)*Inputs!$B$9, 0)</f>
        <v>0</v>
      </c>
      <c r="K2641" s="2">
        <f>MAX(E2641*Inputs!$B$5 - B2641 - Inputs!$B$8, 0) * H2641</f>
        <v>0</v>
      </c>
      <c r="L2641" s="2">
        <f>IF(B2641 &gt;= D2641*Inputs!$B$10, MAX(B2641 - E2641/Inputs!$B$5 - Inputs!$B$8, 0) * I2641, 0)</f>
        <v>0</v>
      </c>
      <c r="M2641" s="2">
        <f t="shared" si="494"/>
        <v>0</v>
      </c>
      <c r="N2641" s="3" t="str">
        <f t="shared" si="495"/>
        <v>Idle</v>
      </c>
      <c r="O2641" s="3" t="str">
        <f t="shared" si="503"/>
        <v>Idle</v>
      </c>
      <c r="P2641" s="2">
        <f t="shared" si="496"/>
        <v>0</v>
      </c>
      <c r="Q2641" s="2">
        <f t="shared" si="497"/>
        <v>0</v>
      </c>
      <c r="R2641" s="2">
        <f t="shared" si="498"/>
        <v>0</v>
      </c>
      <c r="S2641" s="2">
        <f t="shared" si="499"/>
        <v>0</v>
      </c>
      <c r="T2641" s="2">
        <f t="shared" si="500"/>
        <v>0</v>
      </c>
      <c r="U2641" s="2">
        <f>IF(O2641="Reg", R2641 * Inputs!$B$7, 0)</f>
        <v>0</v>
      </c>
      <c r="V2641" s="2">
        <f>MAX(F2641 + P2641*Inputs!$B$15 - (Q2641/Inputs!$B$16) - U2641, 0)</f>
        <v>0</v>
      </c>
    </row>
    <row r="2642" spans="1:22" x14ac:dyDescent="0.3">
      <c r="A2642" s="1">
        <v>46133</v>
      </c>
      <c r="B2642" s="2">
        <v>31.00410141475864</v>
      </c>
      <c r="C2642" s="2">
        <v>14.052932815003279</v>
      </c>
      <c r="D2642" s="2">
        <f t="shared" si="492"/>
        <v>52.654080022964685</v>
      </c>
      <c r="E2642" s="2">
        <f t="shared" si="493"/>
        <v>36.356889283634438</v>
      </c>
      <c r="F2642" s="2">
        <f t="shared" si="501"/>
        <v>0</v>
      </c>
      <c r="G2642" s="2">
        <f t="shared" si="502"/>
        <v>0</v>
      </c>
      <c r="H2642" s="2">
        <f>MIN(Inputs!$B$2, (Inputs!$B$14 - F2642)/Inputs!$B$15)</f>
        <v>170</v>
      </c>
      <c r="I2642" s="2">
        <f>MAX(MIN(Inputs!$B$2, F2642*Inputs!$B$16, Inputs!$B$14*Inputs!$B$4 - G2642), 0)</f>
        <v>0</v>
      </c>
      <c r="J2642" s="2">
        <f>MAX(MIN(Inputs!$B$2, F2642*Inputs!$B$16, (Inputs!$B$14-F2642)/Inputs!$B$15)*Inputs!$B$9, 0)</f>
        <v>0</v>
      </c>
      <c r="K2642" s="2">
        <f>MAX(E2642*Inputs!$B$5 - B2642 - Inputs!$B$8, 0) * H2642</f>
        <v>0</v>
      </c>
      <c r="L2642" s="2">
        <f>IF(B2642 &gt;= D2642*Inputs!$B$10, MAX(B2642 - E2642/Inputs!$B$5 - Inputs!$B$8, 0) * I2642, 0)</f>
        <v>0</v>
      </c>
      <c r="M2642" s="2">
        <f t="shared" si="494"/>
        <v>0</v>
      </c>
      <c r="N2642" s="3" t="str">
        <f t="shared" si="495"/>
        <v>Idle</v>
      </c>
      <c r="O2642" s="3" t="str">
        <f t="shared" si="503"/>
        <v>Idle</v>
      </c>
      <c r="P2642" s="2">
        <f t="shared" si="496"/>
        <v>0</v>
      </c>
      <c r="Q2642" s="2">
        <f t="shared" si="497"/>
        <v>0</v>
      </c>
      <c r="R2642" s="2">
        <f t="shared" si="498"/>
        <v>0</v>
      </c>
      <c r="S2642" s="2">
        <f t="shared" si="499"/>
        <v>0</v>
      </c>
      <c r="T2642" s="2">
        <f t="shared" si="500"/>
        <v>0</v>
      </c>
      <c r="U2642" s="2">
        <f>IF(O2642="Reg", R2642 * Inputs!$B$7, 0)</f>
        <v>0</v>
      </c>
      <c r="V2642" s="2">
        <f>MAX(F2642 + P2642*Inputs!$B$15 - (Q2642/Inputs!$B$16) - U2642, 0)</f>
        <v>0</v>
      </c>
    </row>
    <row r="2643" spans="1:22" x14ac:dyDescent="0.3">
      <c r="A2643" s="1">
        <v>46133.041666666657</v>
      </c>
      <c r="B2643" s="2">
        <v>24.841106219621981</v>
      </c>
      <c r="C2643" s="2">
        <v>4.5652517428097523</v>
      </c>
      <c r="D2643" s="2">
        <f t="shared" si="492"/>
        <v>52.654080022964685</v>
      </c>
      <c r="E2643" s="2">
        <f t="shared" si="493"/>
        <v>31.189539047841333</v>
      </c>
      <c r="F2643" s="2">
        <f t="shared" si="501"/>
        <v>0</v>
      </c>
      <c r="G2643" s="2">
        <f t="shared" si="502"/>
        <v>0</v>
      </c>
      <c r="H2643" s="2">
        <f>MIN(Inputs!$B$2, (Inputs!$B$14 - F2643)/Inputs!$B$15)</f>
        <v>170</v>
      </c>
      <c r="I2643" s="2">
        <f>MAX(MIN(Inputs!$B$2, F2643*Inputs!$B$16, Inputs!$B$14*Inputs!$B$4 - G2643), 0)</f>
        <v>0</v>
      </c>
      <c r="J2643" s="2">
        <f>MAX(MIN(Inputs!$B$2, F2643*Inputs!$B$16, (Inputs!$B$14-F2643)/Inputs!$B$15)*Inputs!$B$9, 0)</f>
        <v>0</v>
      </c>
      <c r="K2643" s="2">
        <f>MAX(E2643*Inputs!$B$5 - B2643 - Inputs!$B$8, 0) * H2643</f>
        <v>0</v>
      </c>
      <c r="L2643" s="2">
        <f>IF(B2643 &gt;= D2643*Inputs!$B$10, MAX(B2643 - E2643/Inputs!$B$5 - Inputs!$B$8, 0) * I2643, 0)</f>
        <v>0</v>
      </c>
      <c r="M2643" s="2">
        <f t="shared" si="494"/>
        <v>0</v>
      </c>
      <c r="N2643" s="3" t="str">
        <f t="shared" si="495"/>
        <v>Idle</v>
      </c>
      <c r="O2643" s="3" t="str">
        <f t="shared" si="503"/>
        <v>Idle</v>
      </c>
      <c r="P2643" s="2">
        <f t="shared" si="496"/>
        <v>0</v>
      </c>
      <c r="Q2643" s="2">
        <f t="shared" si="497"/>
        <v>0</v>
      </c>
      <c r="R2643" s="2">
        <f t="shared" si="498"/>
        <v>0</v>
      </c>
      <c r="S2643" s="2">
        <f t="shared" si="499"/>
        <v>0</v>
      </c>
      <c r="T2643" s="2">
        <f t="shared" si="500"/>
        <v>0</v>
      </c>
      <c r="U2643" s="2">
        <f>IF(O2643="Reg", R2643 * Inputs!$B$7, 0)</f>
        <v>0</v>
      </c>
      <c r="V2643" s="2">
        <f>MAX(F2643 + P2643*Inputs!$B$15 - (Q2643/Inputs!$B$16) - U2643, 0)</f>
        <v>0</v>
      </c>
    </row>
    <row r="2644" spans="1:22" x14ac:dyDescent="0.3">
      <c r="A2644" s="1">
        <v>46133.083333333343</v>
      </c>
      <c r="B2644" s="2">
        <v>162.296128067426</v>
      </c>
      <c r="C2644" s="2">
        <v>4.8731274905789306</v>
      </c>
      <c r="D2644" s="2">
        <f t="shared" si="492"/>
        <v>52.654080022964685</v>
      </c>
      <c r="E2644" s="2">
        <f t="shared" si="493"/>
        <v>27.049354677904333</v>
      </c>
      <c r="F2644" s="2">
        <f t="shared" si="501"/>
        <v>0</v>
      </c>
      <c r="G2644" s="2">
        <f t="shared" si="502"/>
        <v>0</v>
      </c>
      <c r="H2644" s="2">
        <f>MIN(Inputs!$B$2, (Inputs!$B$14 - F2644)/Inputs!$B$15)</f>
        <v>170</v>
      </c>
      <c r="I2644" s="2">
        <f>MAX(MIN(Inputs!$B$2, F2644*Inputs!$B$16, Inputs!$B$14*Inputs!$B$4 - G2644), 0)</f>
        <v>0</v>
      </c>
      <c r="J2644" s="2">
        <f>MAX(MIN(Inputs!$B$2, F2644*Inputs!$B$16, (Inputs!$B$14-F2644)/Inputs!$B$15)*Inputs!$B$9, 0)</f>
        <v>0</v>
      </c>
      <c r="K2644" s="2">
        <f>MAX(E2644*Inputs!$B$5 - B2644 - Inputs!$B$8, 0) * H2644</f>
        <v>0</v>
      </c>
      <c r="L2644" s="2">
        <f>IF(B2644 &gt;= D2644*Inputs!$B$10, MAX(B2644 - E2644/Inputs!$B$5 - Inputs!$B$8, 0) * I2644, 0)</f>
        <v>0</v>
      </c>
      <c r="M2644" s="2">
        <f t="shared" si="494"/>
        <v>0</v>
      </c>
      <c r="N2644" s="3" t="str">
        <f t="shared" si="495"/>
        <v>Idle</v>
      </c>
      <c r="O2644" s="3" t="str">
        <f t="shared" si="503"/>
        <v>Idle</v>
      </c>
      <c r="P2644" s="2">
        <f t="shared" si="496"/>
        <v>0</v>
      </c>
      <c r="Q2644" s="2">
        <f t="shared" si="497"/>
        <v>0</v>
      </c>
      <c r="R2644" s="2">
        <f t="shared" si="498"/>
        <v>0</v>
      </c>
      <c r="S2644" s="2">
        <f t="shared" si="499"/>
        <v>0</v>
      </c>
      <c r="T2644" s="2">
        <f t="shared" si="500"/>
        <v>0</v>
      </c>
      <c r="U2644" s="2">
        <f>IF(O2644="Reg", R2644 * Inputs!$B$7, 0)</f>
        <v>0</v>
      </c>
      <c r="V2644" s="2">
        <f>MAX(F2644 + P2644*Inputs!$B$15 - (Q2644/Inputs!$B$16) - U2644, 0)</f>
        <v>0</v>
      </c>
    </row>
    <row r="2645" spans="1:22" x14ac:dyDescent="0.3">
      <c r="A2645" s="1">
        <v>46133.125</v>
      </c>
      <c r="B2645" s="2">
        <v>0</v>
      </c>
      <c r="C2645" s="2">
        <v>6.0194374815188123</v>
      </c>
      <c r="D2645" s="2">
        <f t="shared" si="492"/>
        <v>52.654080022964685</v>
      </c>
      <c r="E2645" s="2">
        <f t="shared" si="493"/>
        <v>32.429416513105664</v>
      </c>
      <c r="F2645" s="2">
        <f t="shared" si="501"/>
        <v>0</v>
      </c>
      <c r="G2645" s="2">
        <f t="shared" si="502"/>
        <v>0</v>
      </c>
      <c r="H2645" s="2">
        <f>MIN(Inputs!$B$2, (Inputs!$B$14 - F2645)/Inputs!$B$15)</f>
        <v>170</v>
      </c>
      <c r="I2645" s="2">
        <f>MAX(MIN(Inputs!$B$2, F2645*Inputs!$B$16, Inputs!$B$14*Inputs!$B$4 - G2645), 0)</f>
        <v>0</v>
      </c>
      <c r="J2645" s="2">
        <f>MAX(MIN(Inputs!$B$2, F2645*Inputs!$B$16, (Inputs!$B$14-F2645)/Inputs!$B$15)*Inputs!$B$9, 0)</f>
        <v>0</v>
      </c>
      <c r="K2645" s="2">
        <f>MAX(E2645*Inputs!$B$5 - B2645 - Inputs!$B$8, 0) * H2645</f>
        <v>1451.4407103606072</v>
      </c>
      <c r="L2645" s="2">
        <f>IF(B2645 &gt;= D2645*Inputs!$B$10, MAX(B2645 - E2645/Inputs!$B$5 - Inputs!$B$8, 0) * I2645, 0)</f>
        <v>0</v>
      </c>
      <c r="M2645" s="2">
        <f t="shared" si="494"/>
        <v>0</v>
      </c>
      <c r="N2645" s="3" t="str">
        <f t="shared" si="495"/>
        <v>Charge</v>
      </c>
      <c r="O2645" s="3" t="str">
        <f t="shared" si="503"/>
        <v>Charge</v>
      </c>
      <c r="P2645" s="2">
        <f t="shared" si="496"/>
        <v>170</v>
      </c>
      <c r="Q2645" s="2">
        <f t="shared" si="497"/>
        <v>0</v>
      </c>
      <c r="R2645" s="2">
        <f t="shared" si="498"/>
        <v>0</v>
      </c>
      <c r="S2645" s="2">
        <f t="shared" si="499"/>
        <v>0</v>
      </c>
      <c r="T2645" s="2">
        <f t="shared" si="500"/>
        <v>0</v>
      </c>
      <c r="U2645" s="2">
        <f>IF(O2645="Reg", R2645 * Inputs!$B$7, 0)</f>
        <v>0</v>
      </c>
      <c r="V2645" s="2">
        <f>MAX(F2645 + P2645*Inputs!$B$15 - (Q2645/Inputs!$B$16) - U2645, 0)</f>
        <v>170</v>
      </c>
    </row>
    <row r="2646" spans="1:22" x14ac:dyDescent="0.3">
      <c r="A2646" s="1">
        <v>46133.166666666657</v>
      </c>
      <c r="B2646" s="2">
        <v>0</v>
      </c>
      <c r="C2646" s="2">
        <v>7.4810410332843622</v>
      </c>
      <c r="D2646" s="2">
        <f t="shared" si="492"/>
        <v>52.654080022964685</v>
      </c>
      <c r="E2646" s="2">
        <f t="shared" si="493"/>
        <v>32.429416513105664</v>
      </c>
      <c r="F2646" s="2">
        <f t="shared" si="501"/>
        <v>170</v>
      </c>
      <c r="G2646" s="2">
        <f t="shared" si="502"/>
        <v>0</v>
      </c>
      <c r="H2646" s="2">
        <f>MIN(Inputs!$B$2, (Inputs!$B$14 - F2646)/Inputs!$B$15)</f>
        <v>170</v>
      </c>
      <c r="I2646" s="2">
        <f>MAX(MIN(Inputs!$B$2, F2646*Inputs!$B$16, Inputs!$B$14*Inputs!$B$4 - G2646), 0)</f>
        <v>170</v>
      </c>
      <c r="J2646" s="2">
        <f>MAX(MIN(Inputs!$B$2, F2646*Inputs!$B$16, (Inputs!$B$14-F2646)/Inputs!$B$15)*Inputs!$B$9, 0)</f>
        <v>136</v>
      </c>
      <c r="K2646" s="2">
        <f>MAX(E2646*Inputs!$B$5 - B2646 - Inputs!$B$8, 0) * H2646</f>
        <v>1451.4407103606072</v>
      </c>
      <c r="L2646" s="2">
        <f>IF(B2646 &gt;= D2646*Inputs!$B$10, MAX(B2646 - E2646/Inputs!$B$5 - Inputs!$B$8, 0) * I2646, 0)</f>
        <v>0</v>
      </c>
      <c r="M2646" s="2">
        <f t="shared" si="494"/>
        <v>1017.4215805266732</v>
      </c>
      <c r="N2646" s="3" t="str">
        <f t="shared" si="495"/>
        <v>Charge</v>
      </c>
      <c r="O2646" s="3" t="str">
        <f t="shared" si="503"/>
        <v>Charge</v>
      </c>
      <c r="P2646" s="2">
        <f t="shared" si="496"/>
        <v>170</v>
      </c>
      <c r="Q2646" s="2">
        <f t="shared" si="497"/>
        <v>0</v>
      </c>
      <c r="R2646" s="2">
        <f t="shared" si="498"/>
        <v>0</v>
      </c>
      <c r="S2646" s="2">
        <f t="shared" si="499"/>
        <v>0</v>
      </c>
      <c r="T2646" s="2">
        <f t="shared" si="500"/>
        <v>0</v>
      </c>
      <c r="U2646" s="2">
        <f>IF(O2646="Reg", R2646 * Inputs!$B$7, 0)</f>
        <v>0</v>
      </c>
      <c r="V2646" s="2">
        <f>MAX(F2646 + P2646*Inputs!$B$15 - (Q2646/Inputs!$B$16) - U2646, 0)</f>
        <v>340</v>
      </c>
    </row>
    <row r="2647" spans="1:22" x14ac:dyDescent="0.3">
      <c r="A2647" s="1">
        <v>46133.208333333343</v>
      </c>
      <c r="B2647" s="2">
        <v>0</v>
      </c>
      <c r="C2647" s="2">
        <v>6.6373194442274297</v>
      </c>
      <c r="D2647" s="2">
        <f t="shared" si="492"/>
        <v>52.654080022964685</v>
      </c>
      <c r="E2647" s="2">
        <f t="shared" si="493"/>
        <v>34.196385491097793</v>
      </c>
      <c r="F2647" s="2">
        <f t="shared" si="501"/>
        <v>340</v>
      </c>
      <c r="G2647" s="2">
        <f t="shared" si="502"/>
        <v>0</v>
      </c>
      <c r="H2647" s="2">
        <f>MIN(Inputs!$B$2, (Inputs!$B$14 - F2647)/Inputs!$B$15)</f>
        <v>0</v>
      </c>
      <c r="I2647" s="2">
        <f>MAX(MIN(Inputs!$B$2, F2647*Inputs!$B$16, Inputs!$B$14*Inputs!$B$4 - G2647), 0)</f>
        <v>170</v>
      </c>
      <c r="J2647" s="2">
        <f>MAX(MIN(Inputs!$B$2, F2647*Inputs!$B$16, (Inputs!$B$14-F2647)/Inputs!$B$15)*Inputs!$B$9, 0)</f>
        <v>0</v>
      </c>
      <c r="K2647" s="2">
        <f>MAX(E2647*Inputs!$B$5 - B2647 - Inputs!$B$8, 0) * H2647</f>
        <v>0</v>
      </c>
      <c r="L2647" s="2">
        <f>IF(B2647 &gt;= D2647*Inputs!$B$10, MAX(B2647 - E2647/Inputs!$B$5 - Inputs!$B$8, 0) * I2647, 0)</f>
        <v>0</v>
      </c>
      <c r="M2647" s="2">
        <f t="shared" si="494"/>
        <v>0</v>
      </c>
      <c r="N2647" s="3" t="str">
        <f t="shared" si="495"/>
        <v>Idle</v>
      </c>
      <c r="O2647" s="3" t="str">
        <f t="shared" si="503"/>
        <v>Idle</v>
      </c>
      <c r="P2647" s="2">
        <f t="shared" si="496"/>
        <v>0</v>
      </c>
      <c r="Q2647" s="2">
        <f t="shared" si="497"/>
        <v>0</v>
      </c>
      <c r="R2647" s="2">
        <f t="shared" si="498"/>
        <v>0</v>
      </c>
      <c r="S2647" s="2">
        <f t="shared" si="499"/>
        <v>0</v>
      </c>
      <c r="T2647" s="2">
        <f t="shared" si="500"/>
        <v>0</v>
      </c>
      <c r="U2647" s="2">
        <f>IF(O2647="Reg", R2647 * Inputs!$B$7, 0)</f>
        <v>0</v>
      </c>
      <c r="V2647" s="2">
        <f>MAX(F2647 + P2647*Inputs!$B$15 - (Q2647/Inputs!$B$16) - U2647, 0)</f>
        <v>340</v>
      </c>
    </row>
    <row r="2648" spans="1:22" x14ac:dyDescent="0.3">
      <c r="A2648" s="1">
        <v>46133.25</v>
      </c>
      <c r="B2648" s="2">
        <v>0</v>
      </c>
      <c r="C2648" s="2">
        <v>9.4174420478067642</v>
      </c>
      <c r="D2648" s="2">
        <f t="shared" si="492"/>
        <v>52.654080022964685</v>
      </c>
      <c r="E2648" s="2">
        <f t="shared" si="493"/>
        <v>38.548860780126823</v>
      </c>
      <c r="F2648" s="2">
        <f t="shared" si="501"/>
        <v>340</v>
      </c>
      <c r="G2648" s="2">
        <f t="shared" si="502"/>
        <v>0</v>
      </c>
      <c r="H2648" s="2">
        <f>MIN(Inputs!$B$2, (Inputs!$B$14 - F2648)/Inputs!$B$15)</f>
        <v>0</v>
      </c>
      <c r="I2648" s="2">
        <f>MAX(MIN(Inputs!$B$2, F2648*Inputs!$B$16, Inputs!$B$14*Inputs!$B$4 - G2648), 0)</f>
        <v>170</v>
      </c>
      <c r="J2648" s="2">
        <f>MAX(MIN(Inputs!$B$2, F2648*Inputs!$B$16, (Inputs!$B$14-F2648)/Inputs!$B$15)*Inputs!$B$9, 0)</f>
        <v>0</v>
      </c>
      <c r="K2648" s="2">
        <f>MAX(E2648*Inputs!$B$5 - B2648 - Inputs!$B$8, 0) * H2648</f>
        <v>0</v>
      </c>
      <c r="L2648" s="2">
        <f>IF(B2648 &gt;= D2648*Inputs!$B$10, MAX(B2648 - E2648/Inputs!$B$5 - Inputs!$B$8, 0) * I2648, 0)</f>
        <v>0</v>
      </c>
      <c r="M2648" s="2">
        <f t="shared" si="494"/>
        <v>0</v>
      </c>
      <c r="N2648" s="3" t="str">
        <f t="shared" si="495"/>
        <v>Idle</v>
      </c>
      <c r="O2648" s="3" t="str">
        <f t="shared" si="503"/>
        <v>Idle</v>
      </c>
      <c r="P2648" s="2">
        <f t="shared" si="496"/>
        <v>0</v>
      </c>
      <c r="Q2648" s="2">
        <f t="shared" si="497"/>
        <v>0</v>
      </c>
      <c r="R2648" s="2">
        <f t="shared" si="498"/>
        <v>0</v>
      </c>
      <c r="S2648" s="2">
        <f t="shared" si="499"/>
        <v>0</v>
      </c>
      <c r="T2648" s="2">
        <f t="shared" si="500"/>
        <v>0</v>
      </c>
      <c r="U2648" s="2">
        <f>IF(O2648="Reg", R2648 * Inputs!$B$7, 0)</f>
        <v>0</v>
      </c>
      <c r="V2648" s="2">
        <f>MAX(F2648 + P2648*Inputs!$B$15 - (Q2648/Inputs!$B$16) - U2648, 0)</f>
        <v>340</v>
      </c>
    </row>
    <row r="2649" spans="1:22" x14ac:dyDescent="0.3">
      <c r="A2649" s="1">
        <v>46133.291666666657</v>
      </c>
      <c r="B2649" s="2">
        <v>0</v>
      </c>
      <c r="C2649" s="2">
        <v>7.160360901859347</v>
      </c>
      <c r="D2649" s="2">
        <f t="shared" si="492"/>
        <v>52.654080022964685</v>
      </c>
      <c r="E2649" s="2">
        <f t="shared" si="493"/>
        <v>41.179901398112669</v>
      </c>
      <c r="F2649" s="2">
        <f t="shared" si="501"/>
        <v>340</v>
      </c>
      <c r="G2649" s="2">
        <f t="shared" si="502"/>
        <v>0</v>
      </c>
      <c r="H2649" s="2">
        <f>MIN(Inputs!$B$2, (Inputs!$B$14 - F2649)/Inputs!$B$15)</f>
        <v>0</v>
      </c>
      <c r="I2649" s="2">
        <f>MAX(MIN(Inputs!$B$2, F2649*Inputs!$B$16, Inputs!$B$14*Inputs!$B$4 - G2649), 0)</f>
        <v>170</v>
      </c>
      <c r="J2649" s="2">
        <f>MAX(MIN(Inputs!$B$2, F2649*Inputs!$B$16, (Inputs!$B$14-F2649)/Inputs!$B$15)*Inputs!$B$9, 0)</f>
        <v>0</v>
      </c>
      <c r="K2649" s="2">
        <f>MAX(E2649*Inputs!$B$5 - B2649 - Inputs!$B$8, 0) * H2649</f>
        <v>0</v>
      </c>
      <c r="L2649" s="2">
        <f>IF(B2649 &gt;= D2649*Inputs!$B$10, MAX(B2649 - E2649/Inputs!$B$5 - Inputs!$B$8, 0) * I2649, 0)</f>
        <v>0</v>
      </c>
      <c r="M2649" s="2">
        <f t="shared" si="494"/>
        <v>0</v>
      </c>
      <c r="N2649" s="3" t="str">
        <f t="shared" si="495"/>
        <v>Idle</v>
      </c>
      <c r="O2649" s="3" t="str">
        <f t="shared" si="503"/>
        <v>Idle</v>
      </c>
      <c r="P2649" s="2">
        <f t="shared" si="496"/>
        <v>0</v>
      </c>
      <c r="Q2649" s="2">
        <f t="shared" si="497"/>
        <v>0</v>
      </c>
      <c r="R2649" s="2">
        <f t="shared" si="498"/>
        <v>0</v>
      </c>
      <c r="S2649" s="2">
        <f t="shared" si="499"/>
        <v>0</v>
      </c>
      <c r="T2649" s="2">
        <f t="shared" si="500"/>
        <v>0</v>
      </c>
      <c r="U2649" s="2">
        <f>IF(O2649="Reg", R2649 * Inputs!$B$7, 0)</f>
        <v>0</v>
      </c>
      <c r="V2649" s="2">
        <f>MAX(F2649 + P2649*Inputs!$B$15 - (Q2649/Inputs!$B$16) - U2649, 0)</f>
        <v>340</v>
      </c>
    </row>
    <row r="2650" spans="1:22" x14ac:dyDescent="0.3">
      <c r="A2650" s="1">
        <v>46133.333333333343</v>
      </c>
      <c r="B2650" s="2">
        <v>194.57649907863399</v>
      </c>
      <c r="C2650" s="2">
        <v>4.4786410461695123</v>
      </c>
      <c r="D2650" s="2">
        <f t="shared" si="492"/>
        <v>52.654080022964685</v>
      </c>
      <c r="E2650" s="2">
        <f t="shared" si="493"/>
        <v>47.506065950420314</v>
      </c>
      <c r="F2650" s="2">
        <f t="shared" si="501"/>
        <v>340</v>
      </c>
      <c r="G2650" s="2">
        <f t="shared" si="502"/>
        <v>0</v>
      </c>
      <c r="H2650" s="2">
        <f>MIN(Inputs!$B$2, (Inputs!$B$14 - F2650)/Inputs!$B$15)</f>
        <v>0</v>
      </c>
      <c r="I2650" s="2">
        <f>MAX(MIN(Inputs!$B$2, F2650*Inputs!$B$16, Inputs!$B$14*Inputs!$B$4 - G2650), 0)</f>
        <v>170</v>
      </c>
      <c r="J2650" s="2">
        <f>MAX(MIN(Inputs!$B$2, F2650*Inputs!$B$16, (Inputs!$B$14-F2650)/Inputs!$B$15)*Inputs!$B$9, 0)</f>
        <v>0</v>
      </c>
      <c r="K2650" s="2">
        <f>MAX(E2650*Inputs!$B$5 - B2650 - Inputs!$B$8, 0) * H2650</f>
        <v>0</v>
      </c>
      <c r="L2650" s="2">
        <f>IF(B2650 &gt;= D2650*Inputs!$B$10, MAX(B2650 - E2650/Inputs!$B$5 - Inputs!$B$8, 0) * I2650, 0)</f>
        <v>20500.696648400219</v>
      </c>
      <c r="M2650" s="2">
        <f t="shared" si="494"/>
        <v>0</v>
      </c>
      <c r="N2650" s="3" t="str">
        <f t="shared" si="495"/>
        <v>Discharge</v>
      </c>
      <c r="O2650" s="3" t="str">
        <f t="shared" si="503"/>
        <v>Discharge</v>
      </c>
      <c r="P2650" s="2">
        <f t="shared" si="496"/>
        <v>0</v>
      </c>
      <c r="Q2650" s="2">
        <f t="shared" si="497"/>
        <v>170</v>
      </c>
      <c r="R2650" s="2">
        <f t="shared" si="498"/>
        <v>0</v>
      </c>
      <c r="S2650" s="2">
        <f t="shared" si="499"/>
        <v>33078.00484336778</v>
      </c>
      <c r="T2650" s="2">
        <f t="shared" si="500"/>
        <v>0</v>
      </c>
      <c r="U2650" s="2">
        <f>IF(O2650="Reg", R2650 * Inputs!$B$7, 0)</f>
        <v>0</v>
      </c>
      <c r="V2650" s="2">
        <f>MAX(F2650 + P2650*Inputs!$B$15 - (Q2650/Inputs!$B$16) - U2650, 0)</f>
        <v>170</v>
      </c>
    </row>
    <row r="2651" spans="1:22" x14ac:dyDescent="0.3">
      <c r="A2651" s="1">
        <v>46133.375</v>
      </c>
      <c r="B2651" s="2">
        <v>0</v>
      </c>
      <c r="C2651" s="2">
        <v>4.2577621871152882</v>
      </c>
      <c r="D2651" s="2">
        <f t="shared" si="492"/>
        <v>52.654080022964685</v>
      </c>
      <c r="E2651" s="2">
        <f t="shared" si="493"/>
        <v>25.259840538300409</v>
      </c>
      <c r="F2651" s="2">
        <f t="shared" si="501"/>
        <v>170</v>
      </c>
      <c r="G2651" s="2">
        <f t="shared" si="502"/>
        <v>170</v>
      </c>
      <c r="H2651" s="2">
        <f>MIN(Inputs!$B$2, (Inputs!$B$14 - F2651)/Inputs!$B$15)</f>
        <v>170</v>
      </c>
      <c r="I2651" s="2">
        <f>MAX(MIN(Inputs!$B$2, F2651*Inputs!$B$16, Inputs!$B$14*Inputs!$B$4 - G2651), 0)</f>
        <v>170</v>
      </c>
      <c r="J2651" s="2">
        <f>MAX(MIN(Inputs!$B$2, F2651*Inputs!$B$16, (Inputs!$B$14-F2651)/Inputs!$B$15)*Inputs!$B$9, 0)</f>
        <v>136</v>
      </c>
      <c r="K2651" s="2">
        <f>MAX(E2651*Inputs!$B$5 - B2651 - Inputs!$B$8, 0) * H2651</f>
        <v>378.87214452974126</v>
      </c>
      <c r="L2651" s="2">
        <f>IF(B2651 &gt;= D2651*Inputs!$B$10, MAX(B2651 - E2651/Inputs!$B$5 - Inputs!$B$8, 0) * I2651, 0)</f>
        <v>0</v>
      </c>
      <c r="M2651" s="2">
        <f t="shared" si="494"/>
        <v>579.05565744767921</v>
      </c>
      <c r="N2651" s="3" t="str">
        <f t="shared" si="495"/>
        <v>Reg</v>
      </c>
      <c r="O2651" s="3" t="str">
        <f t="shared" si="503"/>
        <v>Discharge</v>
      </c>
      <c r="P2651" s="2">
        <f t="shared" si="496"/>
        <v>0</v>
      </c>
      <c r="Q2651" s="2">
        <f t="shared" si="497"/>
        <v>170</v>
      </c>
      <c r="R2651" s="2">
        <f t="shared" si="498"/>
        <v>0</v>
      </c>
      <c r="S2651" s="2">
        <f t="shared" si="499"/>
        <v>0</v>
      </c>
      <c r="T2651" s="2">
        <f t="shared" si="500"/>
        <v>0</v>
      </c>
      <c r="U2651" s="2">
        <f>IF(O2651="Reg", R2651 * Inputs!$B$7, 0)</f>
        <v>0</v>
      </c>
      <c r="V2651" s="2">
        <f>MAX(F2651 + P2651*Inputs!$B$15 - (Q2651/Inputs!$B$16) - U2651, 0)</f>
        <v>0</v>
      </c>
    </row>
    <row r="2652" spans="1:22" x14ac:dyDescent="0.3">
      <c r="A2652" s="1">
        <v>46133.416666666657</v>
      </c>
      <c r="B2652" s="2">
        <v>10.60181386795276</v>
      </c>
      <c r="C2652" s="2">
        <v>1.9576087230058661</v>
      </c>
      <c r="D2652" s="2">
        <f t="shared" si="492"/>
        <v>52.654080022964685</v>
      </c>
      <c r="E2652" s="2">
        <f t="shared" si="493"/>
        <v>35.043128948027039</v>
      </c>
      <c r="F2652" s="2">
        <f t="shared" si="501"/>
        <v>0</v>
      </c>
      <c r="G2652" s="2">
        <f t="shared" si="502"/>
        <v>340</v>
      </c>
      <c r="H2652" s="2">
        <f>MIN(Inputs!$B$2, (Inputs!$B$14 - F2652)/Inputs!$B$15)</f>
        <v>170</v>
      </c>
      <c r="I2652" s="2">
        <f>MAX(MIN(Inputs!$B$2, F2652*Inputs!$B$16, Inputs!$B$14*Inputs!$B$4 - G2652), 0)</f>
        <v>0</v>
      </c>
      <c r="J2652" s="2">
        <f>MAX(MIN(Inputs!$B$2, F2652*Inputs!$B$16, (Inputs!$B$14-F2652)/Inputs!$B$15)*Inputs!$B$9, 0)</f>
        <v>0</v>
      </c>
      <c r="K2652" s="2">
        <f>MAX(E2652*Inputs!$B$5 - B2652 - Inputs!$B$8, 0) * H2652</f>
        <v>40.143733072875918</v>
      </c>
      <c r="L2652" s="2">
        <f>IF(B2652 &gt;= D2652*Inputs!$B$10, MAX(B2652 - E2652/Inputs!$B$5 - Inputs!$B$8, 0) * I2652, 0)</f>
        <v>0</v>
      </c>
      <c r="M2652" s="2">
        <f t="shared" si="494"/>
        <v>0</v>
      </c>
      <c r="N2652" s="3" t="str">
        <f t="shared" si="495"/>
        <v>Charge</v>
      </c>
      <c r="O2652" s="3" t="str">
        <f t="shared" si="503"/>
        <v>Charge</v>
      </c>
      <c r="P2652" s="2">
        <f t="shared" si="496"/>
        <v>170</v>
      </c>
      <c r="Q2652" s="2">
        <f t="shared" si="497"/>
        <v>0</v>
      </c>
      <c r="R2652" s="2">
        <f t="shared" si="498"/>
        <v>0</v>
      </c>
      <c r="S2652" s="2">
        <f t="shared" si="499"/>
        <v>-1802.3083575519693</v>
      </c>
      <c r="T2652" s="2">
        <f t="shared" si="500"/>
        <v>0</v>
      </c>
      <c r="U2652" s="2">
        <f>IF(O2652="Reg", R2652 * Inputs!$B$7, 0)</f>
        <v>0</v>
      </c>
      <c r="V2652" s="2">
        <f>MAX(F2652 + P2652*Inputs!$B$15 - (Q2652/Inputs!$B$16) - U2652, 0)</f>
        <v>170</v>
      </c>
    </row>
    <row r="2653" spans="1:22" x14ac:dyDescent="0.3">
      <c r="A2653" s="1">
        <v>46133.458333333343</v>
      </c>
      <c r="B2653" s="2">
        <v>26.11485173417422</v>
      </c>
      <c r="C2653" s="2">
        <v>2.4005767712720969</v>
      </c>
      <c r="D2653" s="2">
        <f t="shared" si="492"/>
        <v>52.654080022964685</v>
      </c>
      <c r="E2653" s="2">
        <f t="shared" si="493"/>
        <v>43.804835905097008</v>
      </c>
      <c r="F2653" s="2">
        <f t="shared" si="501"/>
        <v>170</v>
      </c>
      <c r="G2653" s="2">
        <f t="shared" si="502"/>
        <v>340</v>
      </c>
      <c r="H2653" s="2">
        <f>MIN(Inputs!$B$2, (Inputs!$B$14 - F2653)/Inputs!$B$15)</f>
        <v>170</v>
      </c>
      <c r="I2653" s="2">
        <f>MAX(MIN(Inputs!$B$2, F2653*Inputs!$B$16, Inputs!$B$14*Inputs!$B$4 - G2653), 0)</f>
        <v>0</v>
      </c>
      <c r="J2653" s="2">
        <f>MAX(MIN(Inputs!$B$2, F2653*Inputs!$B$16, (Inputs!$B$14-F2653)/Inputs!$B$15)*Inputs!$B$9, 0)</f>
        <v>136</v>
      </c>
      <c r="K2653" s="2">
        <f>MAX(E2653*Inputs!$B$5 - B2653 - Inputs!$B$8, 0) * H2653</f>
        <v>0</v>
      </c>
      <c r="L2653" s="2">
        <f>IF(B2653 &gt;= D2653*Inputs!$B$10, MAX(B2653 - E2653/Inputs!$B$5 - Inputs!$B$8, 0) * I2653, 0)</f>
        <v>0</v>
      </c>
      <c r="M2653" s="2">
        <f t="shared" si="494"/>
        <v>326.4784408930052</v>
      </c>
      <c r="N2653" s="3" t="str">
        <f t="shared" si="495"/>
        <v>Reg</v>
      </c>
      <c r="O2653" s="3" t="str">
        <f t="shared" si="503"/>
        <v>Charge</v>
      </c>
      <c r="P2653" s="2">
        <f t="shared" si="496"/>
        <v>170</v>
      </c>
      <c r="Q2653" s="2">
        <f t="shared" si="497"/>
        <v>0</v>
      </c>
      <c r="R2653" s="2">
        <f t="shared" si="498"/>
        <v>0</v>
      </c>
      <c r="S2653" s="2">
        <f t="shared" si="499"/>
        <v>-4439.5247948096176</v>
      </c>
      <c r="T2653" s="2">
        <f t="shared" si="500"/>
        <v>0</v>
      </c>
      <c r="U2653" s="2">
        <f>IF(O2653="Reg", R2653 * Inputs!$B$7, 0)</f>
        <v>0</v>
      </c>
      <c r="V2653" s="2">
        <f>MAX(F2653 + P2653*Inputs!$B$15 - (Q2653/Inputs!$B$16) - U2653, 0)</f>
        <v>340</v>
      </c>
    </row>
    <row r="2654" spans="1:22" x14ac:dyDescent="0.3">
      <c r="A2654" s="1">
        <v>46133.5</v>
      </c>
      <c r="B2654" s="2">
        <v>15.786243707915091</v>
      </c>
      <c r="C2654" s="2">
        <v>1.5857262124984211</v>
      </c>
      <c r="D2654" s="2">
        <f t="shared" si="492"/>
        <v>52.654080022964685</v>
      </c>
      <c r="E2654" s="2">
        <f t="shared" si="493"/>
        <v>50.315795877484085</v>
      </c>
      <c r="F2654" s="2">
        <f t="shared" si="501"/>
        <v>340</v>
      </c>
      <c r="G2654" s="2">
        <f t="shared" si="502"/>
        <v>340</v>
      </c>
      <c r="H2654" s="2">
        <f>MIN(Inputs!$B$2, (Inputs!$B$14 - F2654)/Inputs!$B$15)</f>
        <v>0</v>
      </c>
      <c r="I2654" s="2">
        <f>MAX(MIN(Inputs!$B$2, F2654*Inputs!$B$16, Inputs!$B$14*Inputs!$B$4 - G2654), 0)</f>
        <v>0</v>
      </c>
      <c r="J2654" s="2">
        <f>MAX(MIN(Inputs!$B$2, F2654*Inputs!$B$16, (Inputs!$B$14-F2654)/Inputs!$B$15)*Inputs!$B$9, 0)</f>
        <v>0</v>
      </c>
      <c r="K2654" s="2">
        <f>MAX(E2654*Inputs!$B$5 - B2654 - Inputs!$B$8, 0) * H2654</f>
        <v>0</v>
      </c>
      <c r="L2654" s="2">
        <f>IF(B2654 &gt;= D2654*Inputs!$B$10, MAX(B2654 - E2654/Inputs!$B$5 - Inputs!$B$8, 0) * I2654, 0)</f>
        <v>0</v>
      </c>
      <c r="M2654" s="2">
        <f t="shared" si="494"/>
        <v>0</v>
      </c>
      <c r="N2654" s="3" t="str">
        <f t="shared" si="495"/>
        <v>Idle</v>
      </c>
      <c r="O2654" s="3" t="str">
        <f t="shared" si="503"/>
        <v>Idle</v>
      </c>
      <c r="P2654" s="2">
        <f t="shared" si="496"/>
        <v>0</v>
      </c>
      <c r="Q2654" s="2">
        <f t="shared" si="497"/>
        <v>0</v>
      </c>
      <c r="R2654" s="2">
        <f t="shared" si="498"/>
        <v>0</v>
      </c>
      <c r="S2654" s="2">
        <f t="shared" si="499"/>
        <v>0</v>
      </c>
      <c r="T2654" s="2">
        <f t="shared" si="500"/>
        <v>0</v>
      </c>
      <c r="U2654" s="2">
        <f>IF(O2654="Reg", R2654 * Inputs!$B$7, 0)</f>
        <v>0</v>
      </c>
      <c r="V2654" s="2">
        <f>MAX(F2654 + P2654*Inputs!$B$15 - (Q2654/Inputs!$B$16) - U2654, 0)</f>
        <v>340</v>
      </c>
    </row>
    <row r="2655" spans="1:22" x14ac:dyDescent="0.3">
      <c r="A2655" s="1">
        <v>46133.541666666657</v>
      </c>
      <c r="B2655" s="2">
        <v>37.956987313845858</v>
      </c>
      <c r="C2655" s="2">
        <v>10.33425754865049</v>
      </c>
      <c r="D2655" s="2">
        <f t="shared" si="492"/>
        <v>52.654080022964685</v>
      </c>
      <c r="E2655" s="2">
        <f t="shared" si="493"/>
        <v>87.819510696669781</v>
      </c>
      <c r="F2655" s="2">
        <f t="shared" si="501"/>
        <v>340</v>
      </c>
      <c r="G2655" s="2">
        <f t="shared" si="502"/>
        <v>340</v>
      </c>
      <c r="H2655" s="2">
        <f>MIN(Inputs!$B$2, (Inputs!$B$14 - F2655)/Inputs!$B$15)</f>
        <v>0</v>
      </c>
      <c r="I2655" s="2">
        <f>MAX(MIN(Inputs!$B$2, F2655*Inputs!$B$16, Inputs!$B$14*Inputs!$B$4 - G2655), 0)</f>
        <v>0</v>
      </c>
      <c r="J2655" s="2">
        <f>MAX(MIN(Inputs!$B$2, F2655*Inputs!$B$16, (Inputs!$B$14-F2655)/Inputs!$B$15)*Inputs!$B$9, 0)</f>
        <v>0</v>
      </c>
      <c r="K2655" s="2">
        <f>MAX(E2655*Inputs!$B$5 - B2655 - Inputs!$B$8, 0) * H2655</f>
        <v>0</v>
      </c>
      <c r="L2655" s="2">
        <f>IF(B2655 &gt;= D2655*Inputs!$B$10, MAX(B2655 - E2655/Inputs!$B$5 - Inputs!$B$8, 0) * I2655, 0)</f>
        <v>0</v>
      </c>
      <c r="M2655" s="2">
        <f t="shared" si="494"/>
        <v>0</v>
      </c>
      <c r="N2655" s="3" t="str">
        <f t="shared" si="495"/>
        <v>Idle</v>
      </c>
      <c r="O2655" s="3" t="str">
        <f t="shared" si="503"/>
        <v>Idle</v>
      </c>
      <c r="P2655" s="2">
        <f t="shared" si="496"/>
        <v>0</v>
      </c>
      <c r="Q2655" s="2">
        <f t="shared" si="497"/>
        <v>0</v>
      </c>
      <c r="R2655" s="2">
        <f t="shared" si="498"/>
        <v>0</v>
      </c>
      <c r="S2655" s="2">
        <f t="shared" si="499"/>
        <v>0</v>
      </c>
      <c r="T2655" s="2">
        <f t="shared" si="500"/>
        <v>0</v>
      </c>
      <c r="U2655" s="2">
        <f>IF(O2655="Reg", R2655 * Inputs!$B$7, 0)</f>
        <v>0</v>
      </c>
      <c r="V2655" s="2">
        <f>MAX(F2655 + P2655*Inputs!$B$15 - (Q2655/Inputs!$B$16) - U2655, 0)</f>
        <v>340</v>
      </c>
    </row>
    <row r="2656" spans="1:22" x14ac:dyDescent="0.3">
      <c r="A2656" s="1">
        <v>46133.583333333343</v>
      </c>
      <c r="B2656" s="2">
        <v>61.099146605914513</v>
      </c>
      <c r="C2656" s="2">
        <v>5.4172005159582266</v>
      </c>
      <c r="D2656" s="2">
        <f t="shared" si="492"/>
        <v>52.654080022964685</v>
      </c>
      <c r="E2656" s="2">
        <f t="shared" si="493"/>
        <v>92.589497529062342</v>
      </c>
      <c r="F2656" s="2">
        <f t="shared" si="501"/>
        <v>340</v>
      </c>
      <c r="G2656" s="2">
        <f t="shared" si="502"/>
        <v>340</v>
      </c>
      <c r="H2656" s="2">
        <f>MIN(Inputs!$B$2, (Inputs!$B$14 - F2656)/Inputs!$B$15)</f>
        <v>0</v>
      </c>
      <c r="I2656" s="2">
        <f>MAX(MIN(Inputs!$B$2, F2656*Inputs!$B$16, Inputs!$B$14*Inputs!$B$4 - G2656), 0)</f>
        <v>0</v>
      </c>
      <c r="J2656" s="2">
        <f>MAX(MIN(Inputs!$B$2, F2656*Inputs!$B$16, (Inputs!$B$14-F2656)/Inputs!$B$15)*Inputs!$B$9, 0)</f>
        <v>0</v>
      </c>
      <c r="K2656" s="2">
        <f>MAX(E2656*Inputs!$B$5 - B2656 - Inputs!$B$8, 0) * H2656</f>
        <v>0</v>
      </c>
      <c r="L2656" s="2">
        <f>IF(B2656 &gt;= D2656*Inputs!$B$10, MAX(B2656 - E2656/Inputs!$B$5 - Inputs!$B$8, 0) * I2656, 0)</f>
        <v>0</v>
      </c>
      <c r="M2656" s="2">
        <f t="shared" si="494"/>
        <v>0</v>
      </c>
      <c r="N2656" s="3" t="str">
        <f t="shared" si="495"/>
        <v>Idle</v>
      </c>
      <c r="O2656" s="3" t="str">
        <f t="shared" si="503"/>
        <v>Idle</v>
      </c>
      <c r="P2656" s="2">
        <f t="shared" si="496"/>
        <v>0</v>
      </c>
      <c r="Q2656" s="2">
        <f t="shared" si="497"/>
        <v>0</v>
      </c>
      <c r="R2656" s="2">
        <f t="shared" si="498"/>
        <v>0</v>
      </c>
      <c r="S2656" s="2">
        <f t="shared" si="499"/>
        <v>0</v>
      </c>
      <c r="T2656" s="2">
        <f t="shared" si="500"/>
        <v>0</v>
      </c>
      <c r="U2656" s="2">
        <f>IF(O2656="Reg", R2656 * Inputs!$B$7, 0)</f>
        <v>0</v>
      </c>
      <c r="V2656" s="2">
        <f>MAX(F2656 + P2656*Inputs!$B$15 - (Q2656/Inputs!$B$16) - U2656, 0)</f>
        <v>340</v>
      </c>
    </row>
    <row r="2657" spans="1:22" x14ac:dyDescent="0.3">
      <c r="A2657" s="1">
        <v>46133.625</v>
      </c>
      <c r="B2657" s="2">
        <v>58.69973045835976</v>
      </c>
      <c r="C2657" s="2">
        <v>8.970935726579123</v>
      </c>
      <c r="D2657" s="2">
        <f t="shared" si="492"/>
        <v>52.654080022964685</v>
      </c>
      <c r="E2657" s="2">
        <f t="shared" si="493"/>
        <v>92.667732857326243</v>
      </c>
      <c r="F2657" s="2">
        <f t="shared" si="501"/>
        <v>340</v>
      </c>
      <c r="G2657" s="2">
        <f t="shared" si="502"/>
        <v>340</v>
      </c>
      <c r="H2657" s="2">
        <f>MIN(Inputs!$B$2, (Inputs!$B$14 - F2657)/Inputs!$B$15)</f>
        <v>0</v>
      </c>
      <c r="I2657" s="2">
        <f>MAX(MIN(Inputs!$B$2, F2657*Inputs!$B$16, Inputs!$B$14*Inputs!$B$4 - G2657), 0)</f>
        <v>0</v>
      </c>
      <c r="J2657" s="2">
        <f>MAX(MIN(Inputs!$B$2, F2657*Inputs!$B$16, (Inputs!$B$14-F2657)/Inputs!$B$15)*Inputs!$B$9, 0)</f>
        <v>0</v>
      </c>
      <c r="K2657" s="2">
        <f>MAX(E2657*Inputs!$B$5 - B2657 - Inputs!$B$8, 0) * H2657</f>
        <v>0</v>
      </c>
      <c r="L2657" s="2">
        <f>IF(B2657 &gt;= D2657*Inputs!$B$10, MAX(B2657 - E2657/Inputs!$B$5 - Inputs!$B$8, 0) * I2657, 0)</f>
        <v>0</v>
      </c>
      <c r="M2657" s="2">
        <f t="shared" si="494"/>
        <v>0</v>
      </c>
      <c r="N2657" s="3" t="str">
        <f t="shared" si="495"/>
        <v>Idle</v>
      </c>
      <c r="O2657" s="3" t="str">
        <f t="shared" si="503"/>
        <v>Idle</v>
      </c>
      <c r="P2657" s="2">
        <f t="shared" si="496"/>
        <v>0</v>
      </c>
      <c r="Q2657" s="2">
        <f t="shared" si="497"/>
        <v>0</v>
      </c>
      <c r="R2657" s="2">
        <f t="shared" si="498"/>
        <v>0</v>
      </c>
      <c r="S2657" s="2">
        <f t="shared" si="499"/>
        <v>0</v>
      </c>
      <c r="T2657" s="2">
        <f t="shared" si="500"/>
        <v>0</v>
      </c>
      <c r="U2657" s="2">
        <f>IF(O2657="Reg", R2657 * Inputs!$B$7, 0)</f>
        <v>0</v>
      </c>
      <c r="V2657" s="2">
        <f>MAX(F2657 + P2657*Inputs!$B$15 - (Q2657/Inputs!$B$16) - U2657, 0)</f>
        <v>340</v>
      </c>
    </row>
    <row r="2658" spans="1:22" x14ac:dyDescent="0.3">
      <c r="A2658" s="1">
        <v>46133.666666666657</v>
      </c>
      <c r="B2658" s="2">
        <v>63.172055610372603</v>
      </c>
      <c r="C2658" s="2">
        <v>5.0889178235547714</v>
      </c>
      <c r="D2658" s="2">
        <f t="shared" si="492"/>
        <v>52.654080022964685</v>
      </c>
      <c r="E2658" s="2">
        <f t="shared" si="493"/>
        <v>92.362929687146462</v>
      </c>
      <c r="F2658" s="2">
        <f t="shared" si="501"/>
        <v>340</v>
      </c>
      <c r="G2658" s="2">
        <f t="shared" si="502"/>
        <v>340</v>
      </c>
      <c r="H2658" s="2">
        <f>MIN(Inputs!$B$2, (Inputs!$B$14 - F2658)/Inputs!$B$15)</f>
        <v>0</v>
      </c>
      <c r="I2658" s="2">
        <f>MAX(MIN(Inputs!$B$2, F2658*Inputs!$B$16, Inputs!$B$14*Inputs!$B$4 - G2658), 0)</f>
        <v>0</v>
      </c>
      <c r="J2658" s="2">
        <f>MAX(MIN(Inputs!$B$2, F2658*Inputs!$B$16, (Inputs!$B$14-F2658)/Inputs!$B$15)*Inputs!$B$9, 0)</f>
        <v>0</v>
      </c>
      <c r="K2658" s="2">
        <f>MAX(E2658*Inputs!$B$5 - B2658 - Inputs!$B$8, 0) * H2658</f>
        <v>0</v>
      </c>
      <c r="L2658" s="2">
        <f>IF(B2658 &gt;= D2658*Inputs!$B$10, MAX(B2658 - E2658/Inputs!$B$5 - Inputs!$B$8, 0) * I2658, 0)</f>
        <v>0</v>
      </c>
      <c r="M2658" s="2">
        <f t="shared" si="494"/>
        <v>0</v>
      </c>
      <c r="N2658" s="3" t="str">
        <f t="shared" si="495"/>
        <v>Idle</v>
      </c>
      <c r="O2658" s="3" t="str">
        <f t="shared" si="503"/>
        <v>Idle</v>
      </c>
      <c r="P2658" s="2">
        <f t="shared" si="496"/>
        <v>0</v>
      </c>
      <c r="Q2658" s="2">
        <f t="shared" si="497"/>
        <v>0</v>
      </c>
      <c r="R2658" s="2">
        <f t="shared" si="498"/>
        <v>0</v>
      </c>
      <c r="S2658" s="2">
        <f t="shared" si="499"/>
        <v>0</v>
      </c>
      <c r="T2658" s="2">
        <f t="shared" si="500"/>
        <v>0</v>
      </c>
      <c r="U2658" s="2">
        <f>IF(O2658="Reg", R2658 * Inputs!$B$7, 0)</f>
        <v>0</v>
      </c>
      <c r="V2658" s="2">
        <f>MAX(F2658 + P2658*Inputs!$B$15 - (Q2658/Inputs!$B$16) - U2658, 0)</f>
        <v>340</v>
      </c>
    </row>
    <row r="2659" spans="1:22" x14ac:dyDescent="0.3">
      <c r="A2659" s="1">
        <v>46133.708333333343</v>
      </c>
      <c r="B2659" s="2">
        <v>65.180611568496687</v>
      </c>
      <c r="C2659" s="2">
        <v>23.03111640614765</v>
      </c>
      <c r="D2659" s="2">
        <f t="shared" si="492"/>
        <v>52.654080022964685</v>
      </c>
      <c r="E2659" s="2">
        <f t="shared" si="493"/>
        <v>89.835301934598888</v>
      </c>
      <c r="F2659" s="2">
        <f t="shared" si="501"/>
        <v>340</v>
      </c>
      <c r="G2659" s="2">
        <f t="shared" si="502"/>
        <v>340</v>
      </c>
      <c r="H2659" s="2">
        <f>MIN(Inputs!$B$2, (Inputs!$B$14 - F2659)/Inputs!$B$15)</f>
        <v>0</v>
      </c>
      <c r="I2659" s="2">
        <f>MAX(MIN(Inputs!$B$2, F2659*Inputs!$B$16, Inputs!$B$14*Inputs!$B$4 - G2659), 0)</f>
        <v>0</v>
      </c>
      <c r="J2659" s="2">
        <f>MAX(MIN(Inputs!$B$2, F2659*Inputs!$B$16, (Inputs!$B$14-F2659)/Inputs!$B$15)*Inputs!$B$9, 0)</f>
        <v>0</v>
      </c>
      <c r="K2659" s="2">
        <f>MAX(E2659*Inputs!$B$5 - B2659 - Inputs!$B$8, 0) * H2659</f>
        <v>0</v>
      </c>
      <c r="L2659" s="2">
        <f>IF(B2659 &gt;= D2659*Inputs!$B$10, MAX(B2659 - E2659/Inputs!$B$5 - Inputs!$B$8, 0) * I2659, 0)</f>
        <v>0</v>
      </c>
      <c r="M2659" s="2">
        <f t="shared" si="494"/>
        <v>0</v>
      </c>
      <c r="N2659" s="3" t="str">
        <f t="shared" si="495"/>
        <v>Idle</v>
      </c>
      <c r="O2659" s="3" t="str">
        <f t="shared" si="503"/>
        <v>Idle</v>
      </c>
      <c r="P2659" s="2">
        <f t="shared" si="496"/>
        <v>0</v>
      </c>
      <c r="Q2659" s="2">
        <f t="shared" si="497"/>
        <v>0</v>
      </c>
      <c r="R2659" s="2">
        <f t="shared" si="498"/>
        <v>0</v>
      </c>
      <c r="S2659" s="2">
        <f t="shared" si="499"/>
        <v>0</v>
      </c>
      <c r="T2659" s="2">
        <f t="shared" si="500"/>
        <v>0</v>
      </c>
      <c r="U2659" s="2">
        <f>IF(O2659="Reg", R2659 * Inputs!$B$7, 0)</f>
        <v>0</v>
      </c>
      <c r="V2659" s="2">
        <f>MAX(F2659 + P2659*Inputs!$B$15 - (Q2659/Inputs!$B$16) - U2659, 0)</f>
        <v>340</v>
      </c>
    </row>
    <row r="2660" spans="1:22" x14ac:dyDescent="0.3">
      <c r="A2660" s="1">
        <v>46133.75</v>
      </c>
      <c r="B2660" s="2">
        <v>240.80853262302921</v>
      </c>
      <c r="C2660" s="2">
        <v>14.22125697379342</v>
      </c>
      <c r="D2660" s="2">
        <f t="shared" si="492"/>
        <v>52.654080022964685</v>
      </c>
      <c r="E2660" s="2">
        <f t="shared" si="493"/>
        <v>85.394774150613401</v>
      </c>
      <c r="F2660" s="2">
        <f t="shared" si="501"/>
        <v>340</v>
      </c>
      <c r="G2660" s="2">
        <f t="shared" si="502"/>
        <v>340</v>
      </c>
      <c r="H2660" s="2">
        <f>MIN(Inputs!$B$2, (Inputs!$B$14 - F2660)/Inputs!$B$15)</f>
        <v>0</v>
      </c>
      <c r="I2660" s="2">
        <f>MAX(MIN(Inputs!$B$2, F2660*Inputs!$B$16, Inputs!$B$14*Inputs!$B$4 - G2660), 0)</f>
        <v>0</v>
      </c>
      <c r="J2660" s="2">
        <f>MAX(MIN(Inputs!$B$2, F2660*Inputs!$B$16, (Inputs!$B$14-F2660)/Inputs!$B$15)*Inputs!$B$9, 0)</f>
        <v>0</v>
      </c>
      <c r="K2660" s="2">
        <f>MAX(E2660*Inputs!$B$5 - B2660 - Inputs!$B$8, 0) * H2660</f>
        <v>0</v>
      </c>
      <c r="L2660" s="2">
        <f>IF(B2660 &gt;= D2660*Inputs!$B$10, MAX(B2660 - E2660/Inputs!$B$5 - Inputs!$B$8, 0) * I2660, 0)</f>
        <v>0</v>
      </c>
      <c r="M2660" s="2">
        <f t="shared" si="494"/>
        <v>0</v>
      </c>
      <c r="N2660" s="3" t="str">
        <f t="shared" si="495"/>
        <v>Idle</v>
      </c>
      <c r="O2660" s="3" t="str">
        <f t="shared" si="503"/>
        <v>Idle</v>
      </c>
      <c r="P2660" s="2">
        <f t="shared" si="496"/>
        <v>0</v>
      </c>
      <c r="Q2660" s="2">
        <f t="shared" si="497"/>
        <v>0</v>
      </c>
      <c r="R2660" s="2">
        <f t="shared" si="498"/>
        <v>0</v>
      </c>
      <c r="S2660" s="2">
        <f t="shared" si="499"/>
        <v>0</v>
      </c>
      <c r="T2660" s="2">
        <f t="shared" si="500"/>
        <v>0</v>
      </c>
      <c r="U2660" s="2">
        <f>IF(O2660="Reg", R2660 * Inputs!$B$7, 0)</f>
        <v>0</v>
      </c>
      <c r="V2660" s="2">
        <f>MAX(F2660 + P2660*Inputs!$B$15 - (Q2660/Inputs!$B$16) - U2660, 0)</f>
        <v>340</v>
      </c>
    </row>
    <row r="2661" spans="1:22" x14ac:dyDescent="0.3">
      <c r="A2661" s="1">
        <v>46133.791666666657</v>
      </c>
      <c r="B2661" s="2">
        <v>66.57690830820124</v>
      </c>
      <c r="C2661" s="2">
        <v>2.6848498828030731</v>
      </c>
      <c r="D2661" s="2">
        <f t="shared" si="492"/>
        <v>52.654080022964685</v>
      </c>
      <c r="E2661" s="2">
        <f t="shared" si="493"/>
        <v>49.440738527816841</v>
      </c>
      <c r="F2661" s="2">
        <f t="shared" si="501"/>
        <v>340</v>
      </c>
      <c r="G2661" s="2">
        <f t="shared" si="502"/>
        <v>340</v>
      </c>
      <c r="H2661" s="2">
        <f>MIN(Inputs!$B$2, (Inputs!$B$14 - F2661)/Inputs!$B$15)</f>
        <v>0</v>
      </c>
      <c r="I2661" s="2">
        <f>MAX(MIN(Inputs!$B$2, F2661*Inputs!$B$16, Inputs!$B$14*Inputs!$B$4 - G2661), 0)</f>
        <v>0</v>
      </c>
      <c r="J2661" s="2">
        <f>MAX(MIN(Inputs!$B$2, F2661*Inputs!$B$16, (Inputs!$B$14-F2661)/Inputs!$B$15)*Inputs!$B$9, 0)</f>
        <v>0</v>
      </c>
      <c r="K2661" s="2">
        <f>MAX(E2661*Inputs!$B$5 - B2661 - Inputs!$B$8, 0) * H2661</f>
        <v>0</v>
      </c>
      <c r="L2661" s="2">
        <f>IF(B2661 &gt;= D2661*Inputs!$B$10, MAX(B2661 - E2661/Inputs!$B$5 - Inputs!$B$8, 0) * I2661, 0)</f>
        <v>0</v>
      </c>
      <c r="M2661" s="2">
        <f t="shared" si="494"/>
        <v>0</v>
      </c>
      <c r="N2661" s="3" t="str">
        <f t="shared" si="495"/>
        <v>Idle</v>
      </c>
      <c r="O2661" s="3" t="str">
        <f t="shared" si="503"/>
        <v>Idle</v>
      </c>
      <c r="P2661" s="2">
        <f t="shared" si="496"/>
        <v>0</v>
      </c>
      <c r="Q2661" s="2">
        <f t="shared" si="497"/>
        <v>0</v>
      </c>
      <c r="R2661" s="2">
        <f t="shared" si="498"/>
        <v>0</v>
      </c>
      <c r="S2661" s="2">
        <f t="shared" si="499"/>
        <v>0</v>
      </c>
      <c r="T2661" s="2">
        <f t="shared" si="500"/>
        <v>0</v>
      </c>
      <c r="U2661" s="2">
        <f>IF(O2661="Reg", R2661 * Inputs!$B$7, 0)</f>
        <v>0</v>
      </c>
      <c r="V2661" s="2">
        <f>MAX(F2661 + P2661*Inputs!$B$15 - (Q2661/Inputs!$B$16) - U2661, 0)</f>
        <v>340</v>
      </c>
    </row>
    <row r="2662" spans="1:22" x14ac:dyDescent="0.3">
      <c r="A2662" s="1">
        <v>46133.833333333343</v>
      </c>
      <c r="B2662" s="2">
        <v>61.568558575498002</v>
      </c>
      <c r="C2662" s="2">
        <v>6.6632490240562428</v>
      </c>
      <c r="D2662" s="2">
        <f t="shared" si="492"/>
        <v>52.654080022964685</v>
      </c>
      <c r="E2662" s="2">
        <f t="shared" si="493"/>
        <v>42.152710147528047</v>
      </c>
      <c r="F2662" s="2">
        <f t="shared" si="501"/>
        <v>340</v>
      </c>
      <c r="G2662" s="2">
        <f t="shared" si="502"/>
        <v>340</v>
      </c>
      <c r="H2662" s="2">
        <f>MIN(Inputs!$B$2, (Inputs!$B$14 - F2662)/Inputs!$B$15)</f>
        <v>0</v>
      </c>
      <c r="I2662" s="2">
        <f>MAX(MIN(Inputs!$B$2, F2662*Inputs!$B$16, Inputs!$B$14*Inputs!$B$4 - G2662), 0)</f>
        <v>0</v>
      </c>
      <c r="J2662" s="2">
        <f>MAX(MIN(Inputs!$B$2, F2662*Inputs!$B$16, (Inputs!$B$14-F2662)/Inputs!$B$15)*Inputs!$B$9, 0)</f>
        <v>0</v>
      </c>
      <c r="K2662" s="2">
        <f>MAX(E2662*Inputs!$B$5 - B2662 - Inputs!$B$8, 0) * H2662</f>
        <v>0</v>
      </c>
      <c r="L2662" s="2">
        <f>IF(B2662 &gt;= D2662*Inputs!$B$10, MAX(B2662 - E2662/Inputs!$B$5 - Inputs!$B$8, 0) * I2662, 0)</f>
        <v>0</v>
      </c>
      <c r="M2662" s="2">
        <f t="shared" si="494"/>
        <v>0</v>
      </c>
      <c r="N2662" s="3" t="str">
        <f t="shared" si="495"/>
        <v>Idle</v>
      </c>
      <c r="O2662" s="3" t="str">
        <f t="shared" si="503"/>
        <v>Idle</v>
      </c>
      <c r="P2662" s="2">
        <f t="shared" si="496"/>
        <v>0</v>
      </c>
      <c r="Q2662" s="2">
        <f t="shared" si="497"/>
        <v>0</v>
      </c>
      <c r="R2662" s="2">
        <f t="shared" si="498"/>
        <v>0</v>
      </c>
      <c r="S2662" s="2">
        <f t="shared" si="499"/>
        <v>0</v>
      </c>
      <c r="T2662" s="2">
        <f t="shared" si="500"/>
        <v>0</v>
      </c>
      <c r="U2662" s="2">
        <f>IF(O2662="Reg", R2662 * Inputs!$B$7, 0)</f>
        <v>0</v>
      </c>
      <c r="V2662" s="2">
        <f>MAX(F2662 + P2662*Inputs!$B$15 - (Q2662/Inputs!$B$16) - U2662, 0)</f>
        <v>340</v>
      </c>
    </row>
    <row r="2663" spans="1:22" x14ac:dyDescent="0.3">
      <c r="A2663" s="1">
        <v>46133.875</v>
      </c>
      <c r="B2663" s="2">
        <v>56.870911437280967</v>
      </c>
      <c r="C2663" s="2">
        <v>3.742295146044623</v>
      </c>
      <c r="D2663" s="2">
        <f t="shared" si="492"/>
        <v>52.654080022964685</v>
      </c>
      <c r="E2663" s="2">
        <f t="shared" si="493"/>
        <v>33.338210259466102</v>
      </c>
      <c r="F2663" s="2">
        <f t="shared" si="501"/>
        <v>340</v>
      </c>
      <c r="G2663" s="2">
        <f t="shared" si="502"/>
        <v>340</v>
      </c>
      <c r="H2663" s="2">
        <f>MIN(Inputs!$B$2, (Inputs!$B$14 - F2663)/Inputs!$B$15)</f>
        <v>0</v>
      </c>
      <c r="I2663" s="2">
        <f>MAX(MIN(Inputs!$B$2, F2663*Inputs!$B$16, Inputs!$B$14*Inputs!$B$4 - G2663), 0)</f>
        <v>0</v>
      </c>
      <c r="J2663" s="2">
        <f>MAX(MIN(Inputs!$B$2, F2663*Inputs!$B$16, (Inputs!$B$14-F2663)/Inputs!$B$15)*Inputs!$B$9, 0)</f>
        <v>0</v>
      </c>
      <c r="K2663" s="2">
        <f>MAX(E2663*Inputs!$B$5 - B2663 - Inputs!$B$8, 0) * H2663</f>
        <v>0</v>
      </c>
      <c r="L2663" s="2">
        <f>IF(B2663 &gt;= D2663*Inputs!$B$10, MAX(B2663 - E2663/Inputs!$B$5 - Inputs!$B$8, 0) * I2663, 0)</f>
        <v>0</v>
      </c>
      <c r="M2663" s="2">
        <f t="shared" si="494"/>
        <v>0</v>
      </c>
      <c r="N2663" s="3" t="str">
        <f t="shared" si="495"/>
        <v>Idle</v>
      </c>
      <c r="O2663" s="3" t="str">
        <f t="shared" si="503"/>
        <v>Idle</v>
      </c>
      <c r="P2663" s="2">
        <f t="shared" si="496"/>
        <v>0</v>
      </c>
      <c r="Q2663" s="2">
        <f t="shared" si="497"/>
        <v>0</v>
      </c>
      <c r="R2663" s="2">
        <f t="shared" si="498"/>
        <v>0</v>
      </c>
      <c r="S2663" s="2">
        <f t="shared" si="499"/>
        <v>0</v>
      </c>
      <c r="T2663" s="2">
        <f t="shared" si="500"/>
        <v>0</v>
      </c>
      <c r="U2663" s="2">
        <f>IF(O2663="Reg", R2663 * Inputs!$B$7, 0)</f>
        <v>0</v>
      </c>
      <c r="V2663" s="2">
        <f>MAX(F2663 + P2663*Inputs!$B$15 - (Q2663/Inputs!$B$16) - U2663, 0)</f>
        <v>340</v>
      </c>
    </row>
    <row r="2664" spans="1:22" x14ac:dyDescent="0.3">
      <c r="A2664" s="1">
        <v>46133.916666666657</v>
      </c>
      <c r="B2664" s="2">
        <v>48.00628909508724</v>
      </c>
      <c r="C2664" s="2">
        <v>6.9864392349104776</v>
      </c>
      <c r="D2664" s="2">
        <f t="shared" si="492"/>
        <v>52.654080022964685</v>
      </c>
      <c r="E2664" s="2">
        <f t="shared" si="493"/>
        <v>23.859725019919278</v>
      </c>
      <c r="F2664" s="2">
        <f t="shared" si="501"/>
        <v>340</v>
      </c>
      <c r="G2664" s="2">
        <f t="shared" si="502"/>
        <v>340</v>
      </c>
      <c r="H2664" s="2">
        <f>MIN(Inputs!$B$2, (Inputs!$B$14 - F2664)/Inputs!$B$15)</f>
        <v>0</v>
      </c>
      <c r="I2664" s="2">
        <f>MAX(MIN(Inputs!$B$2, F2664*Inputs!$B$16, Inputs!$B$14*Inputs!$B$4 - G2664), 0)</f>
        <v>0</v>
      </c>
      <c r="J2664" s="2">
        <f>MAX(MIN(Inputs!$B$2, F2664*Inputs!$B$16, (Inputs!$B$14-F2664)/Inputs!$B$15)*Inputs!$B$9, 0)</f>
        <v>0</v>
      </c>
      <c r="K2664" s="2">
        <f>MAX(E2664*Inputs!$B$5 - B2664 - Inputs!$B$8, 0) * H2664</f>
        <v>0</v>
      </c>
      <c r="L2664" s="2">
        <f>IF(B2664 &gt;= D2664*Inputs!$B$10, MAX(B2664 - E2664/Inputs!$B$5 - Inputs!$B$8, 0) * I2664, 0)</f>
        <v>0</v>
      </c>
      <c r="M2664" s="2">
        <f t="shared" si="494"/>
        <v>0</v>
      </c>
      <c r="N2664" s="3" t="str">
        <f t="shared" si="495"/>
        <v>Idle</v>
      </c>
      <c r="O2664" s="3" t="str">
        <f t="shared" si="503"/>
        <v>Idle</v>
      </c>
      <c r="P2664" s="2">
        <f t="shared" si="496"/>
        <v>0</v>
      </c>
      <c r="Q2664" s="2">
        <f t="shared" si="497"/>
        <v>0</v>
      </c>
      <c r="R2664" s="2">
        <f t="shared" si="498"/>
        <v>0</v>
      </c>
      <c r="S2664" s="2">
        <f t="shared" si="499"/>
        <v>0</v>
      </c>
      <c r="T2664" s="2">
        <f t="shared" si="500"/>
        <v>0</v>
      </c>
      <c r="U2664" s="2">
        <f>IF(O2664="Reg", R2664 * Inputs!$B$7, 0)</f>
        <v>0</v>
      </c>
      <c r="V2664" s="2">
        <f>MAX(F2664 + P2664*Inputs!$B$15 - (Q2664/Inputs!$B$16) - U2664, 0)</f>
        <v>340</v>
      </c>
    </row>
    <row r="2665" spans="1:22" x14ac:dyDescent="0.3">
      <c r="A2665" s="1">
        <v>46133.958333333343</v>
      </c>
      <c r="B2665" s="2">
        <v>38.537444864583847</v>
      </c>
      <c r="C2665" s="2">
        <v>5.0490897026821138</v>
      </c>
      <c r="D2665" s="2">
        <f t="shared" si="492"/>
        <v>52.654080022964685</v>
      </c>
      <c r="E2665" s="2">
        <f t="shared" si="493"/>
        <v>15.90838303244108</v>
      </c>
      <c r="F2665" s="2">
        <f t="shared" si="501"/>
        <v>340</v>
      </c>
      <c r="G2665" s="2">
        <f t="shared" si="502"/>
        <v>340</v>
      </c>
      <c r="H2665" s="2">
        <f>MIN(Inputs!$B$2, (Inputs!$B$14 - F2665)/Inputs!$B$15)</f>
        <v>0</v>
      </c>
      <c r="I2665" s="2">
        <f>MAX(MIN(Inputs!$B$2, F2665*Inputs!$B$16, Inputs!$B$14*Inputs!$B$4 - G2665), 0)</f>
        <v>0</v>
      </c>
      <c r="J2665" s="2">
        <f>MAX(MIN(Inputs!$B$2, F2665*Inputs!$B$16, (Inputs!$B$14-F2665)/Inputs!$B$15)*Inputs!$B$9, 0)</f>
        <v>0</v>
      </c>
      <c r="K2665" s="2">
        <f>MAX(E2665*Inputs!$B$5 - B2665 - Inputs!$B$8, 0) * H2665</f>
        <v>0</v>
      </c>
      <c r="L2665" s="2">
        <f>IF(B2665 &gt;= D2665*Inputs!$B$10, MAX(B2665 - E2665/Inputs!$B$5 - Inputs!$B$8, 0) * I2665, 0)</f>
        <v>0</v>
      </c>
      <c r="M2665" s="2">
        <f t="shared" si="494"/>
        <v>0</v>
      </c>
      <c r="N2665" s="3" t="str">
        <f t="shared" si="495"/>
        <v>Idle</v>
      </c>
      <c r="O2665" s="3" t="str">
        <f t="shared" si="503"/>
        <v>Idle</v>
      </c>
      <c r="P2665" s="2">
        <f t="shared" si="496"/>
        <v>0</v>
      </c>
      <c r="Q2665" s="2">
        <f t="shared" si="497"/>
        <v>0</v>
      </c>
      <c r="R2665" s="2">
        <f t="shared" si="498"/>
        <v>0</v>
      </c>
      <c r="S2665" s="2">
        <f t="shared" si="499"/>
        <v>0</v>
      </c>
      <c r="T2665" s="2">
        <f t="shared" si="500"/>
        <v>0</v>
      </c>
      <c r="U2665" s="2">
        <f>IF(O2665="Reg", R2665 * Inputs!$B$7, 0)</f>
        <v>0</v>
      </c>
      <c r="V2665" s="2">
        <f>MAX(F2665 + P2665*Inputs!$B$15 - (Q2665/Inputs!$B$16) - U2665, 0)</f>
        <v>340</v>
      </c>
    </row>
    <row r="2666" spans="1:22" x14ac:dyDescent="0.3">
      <c r="A2666" s="1">
        <v>46134</v>
      </c>
      <c r="B2666" s="2">
        <v>25.084318886249701</v>
      </c>
      <c r="C2666" s="2">
        <v>3.7243014820344751</v>
      </c>
      <c r="D2666" s="2">
        <f t="shared" si="492"/>
        <v>30.796573629857836</v>
      </c>
      <c r="E2666" s="2">
        <f t="shared" si="493"/>
        <v>9.4854755550104368</v>
      </c>
      <c r="F2666" s="2">
        <f t="shared" si="501"/>
        <v>340</v>
      </c>
      <c r="G2666" s="2">
        <f t="shared" si="502"/>
        <v>0</v>
      </c>
      <c r="H2666" s="2">
        <f>MIN(Inputs!$B$2, (Inputs!$B$14 - F2666)/Inputs!$B$15)</f>
        <v>0</v>
      </c>
      <c r="I2666" s="2">
        <f>MAX(MIN(Inputs!$B$2, F2666*Inputs!$B$16, Inputs!$B$14*Inputs!$B$4 - G2666), 0)</f>
        <v>170</v>
      </c>
      <c r="J2666" s="2">
        <f>MAX(MIN(Inputs!$B$2, F2666*Inputs!$B$16, (Inputs!$B$14-F2666)/Inputs!$B$15)*Inputs!$B$9, 0)</f>
        <v>0</v>
      </c>
      <c r="K2666" s="2">
        <f>MAX(E2666*Inputs!$B$5 - B2666 - Inputs!$B$8, 0) * H2666</f>
        <v>0</v>
      </c>
      <c r="L2666" s="2">
        <f>IF(B2666 &gt;= D2666*Inputs!$B$10, MAX(B2666 - E2666/Inputs!$B$5 - Inputs!$B$8, 0) * I2666, 0)</f>
        <v>0</v>
      </c>
      <c r="M2666" s="2">
        <f t="shared" si="494"/>
        <v>0</v>
      </c>
      <c r="N2666" s="3" t="str">
        <f t="shared" si="495"/>
        <v>Idle</v>
      </c>
      <c r="O2666" s="3" t="str">
        <f t="shared" si="503"/>
        <v>Idle</v>
      </c>
      <c r="P2666" s="2">
        <f t="shared" si="496"/>
        <v>0</v>
      </c>
      <c r="Q2666" s="2">
        <f t="shared" si="497"/>
        <v>0</v>
      </c>
      <c r="R2666" s="2">
        <f t="shared" si="498"/>
        <v>0</v>
      </c>
      <c r="S2666" s="2">
        <f t="shared" si="499"/>
        <v>0</v>
      </c>
      <c r="T2666" s="2">
        <f t="shared" si="500"/>
        <v>0</v>
      </c>
      <c r="U2666" s="2">
        <f>IF(O2666="Reg", R2666 * Inputs!$B$7, 0)</f>
        <v>0</v>
      </c>
      <c r="V2666" s="2">
        <f>MAX(F2666 + P2666*Inputs!$B$15 - (Q2666/Inputs!$B$16) - U2666, 0)</f>
        <v>340</v>
      </c>
    </row>
    <row r="2667" spans="1:22" x14ac:dyDescent="0.3">
      <c r="A2667" s="1">
        <v>46134.041666666657</v>
      </c>
      <c r="B2667" s="2">
        <v>22.84873802646857</v>
      </c>
      <c r="C2667" s="2">
        <v>3.9474402508112498</v>
      </c>
      <c r="D2667" s="2">
        <f t="shared" si="492"/>
        <v>30.796573629857836</v>
      </c>
      <c r="E2667" s="2">
        <f t="shared" si="493"/>
        <v>5.3047557406354882</v>
      </c>
      <c r="F2667" s="2">
        <f t="shared" si="501"/>
        <v>340</v>
      </c>
      <c r="G2667" s="2">
        <f t="shared" si="502"/>
        <v>0</v>
      </c>
      <c r="H2667" s="2">
        <f>MIN(Inputs!$B$2, (Inputs!$B$14 - F2667)/Inputs!$B$15)</f>
        <v>0</v>
      </c>
      <c r="I2667" s="2">
        <f>MAX(MIN(Inputs!$B$2, F2667*Inputs!$B$16, Inputs!$B$14*Inputs!$B$4 - G2667), 0)</f>
        <v>170</v>
      </c>
      <c r="J2667" s="2">
        <f>MAX(MIN(Inputs!$B$2, F2667*Inputs!$B$16, (Inputs!$B$14-F2667)/Inputs!$B$15)*Inputs!$B$9, 0)</f>
        <v>0</v>
      </c>
      <c r="K2667" s="2">
        <f>MAX(E2667*Inputs!$B$5 - B2667 - Inputs!$B$8, 0) * H2667</f>
        <v>0</v>
      </c>
      <c r="L2667" s="2">
        <f>IF(B2667 &gt;= D2667*Inputs!$B$10, MAX(B2667 - E2667/Inputs!$B$5 - Inputs!$B$8, 0) * I2667, 0)</f>
        <v>0</v>
      </c>
      <c r="M2667" s="2">
        <f t="shared" si="494"/>
        <v>0</v>
      </c>
      <c r="N2667" s="3" t="str">
        <f t="shared" si="495"/>
        <v>Idle</v>
      </c>
      <c r="O2667" s="3" t="str">
        <f t="shared" si="503"/>
        <v>Idle</v>
      </c>
      <c r="P2667" s="2">
        <f t="shared" si="496"/>
        <v>0</v>
      </c>
      <c r="Q2667" s="2">
        <f t="shared" si="497"/>
        <v>0</v>
      </c>
      <c r="R2667" s="2">
        <f t="shared" si="498"/>
        <v>0</v>
      </c>
      <c r="S2667" s="2">
        <f t="shared" si="499"/>
        <v>0</v>
      </c>
      <c r="T2667" s="2">
        <f t="shared" si="500"/>
        <v>0</v>
      </c>
      <c r="U2667" s="2">
        <f>IF(O2667="Reg", R2667 * Inputs!$B$7, 0)</f>
        <v>0</v>
      </c>
      <c r="V2667" s="2">
        <f>MAX(F2667 + P2667*Inputs!$B$15 - (Q2667/Inputs!$B$16) - U2667, 0)</f>
        <v>340</v>
      </c>
    </row>
    <row r="2668" spans="1:22" x14ac:dyDescent="0.3">
      <c r="A2668" s="1">
        <v>46134.083333333343</v>
      </c>
      <c r="B2668" s="2">
        <v>8.6815592471263034</v>
      </c>
      <c r="C2668" s="2">
        <v>5.8454414881860206</v>
      </c>
      <c r="D2668" s="2">
        <f t="shared" si="492"/>
        <v>30.796573629857836</v>
      </c>
      <c r="E2668" s="2">
        <f t="shared" si="493"/>
        <v>1.4966327362240592</v>
      </c>
      <c r="F2668" s="2">
        <f t="shared" si="501"/>
        <v>340</v>
      </c>
      <c r="G2668" s="2">
        <f t="shared" si="502"/>
        <v>0</v>
      </c>
      <c r="H2668" s="2">
        <f>MIN(Inputs!$B$2, (Inputs!$B$14 - F2668)/Inputs!$B$15)</f>
        <v>0</v>
      </c>
      <c r="I2668" s="2">
        <f>MAX(MIN(Inputs!$B$2, F2668*Inputs!$B$16, Inputs!$B$14*Inputs!$B$4 - G2668), 0)</f>
        <v>170</v>
      </c>
      <c r="J2668" s="2">
        <f>MAX(MIN(Inputs!$B$2, F2668*Inputs!$B$16, (Inputs!$B$14-F2668)/Inputs!$B$15)*Inputs!$B$9, 0)</f>
        <v>0</v>
      </c>
      <c r="K2668" s="2">
        <f>MAX(E2668*Inputs!$B$5 - B2668 - Inputs!$B$8, 0) * H2668</f>
        <v>0</v>
      </c>
      <c r="L2668" s="2">
        <f>IF(B2668 &gt;= D2668*Inputs!$B$10, MAX(B2668 - E2668/Inputs!$B$5 - Inputs!$B$8, 0) * I2668, 0)</f>
        <v>0</v>
      </c>
      <c r="M2668" s="2">
        <f t="shared" si="494"/>
        <v>0</v>
      </c>
      <c r="N2668" s="3" t="str">
        <f t="shared" si="495"/>
        <v>Idle</v>
      </c>
      <c r="O2668" s="3" t="str">
        <f t="shared" si="503"/>
        <v>Idle</v>
      </c>
      <c r="P2668" s="2">
        <f t="shared" si="496"/>
        <v>0</v>
      </c>
      <c r="Q2668" s="2">
        <f t="shared" si="497"/>
        <v>0</v>
      </c>
      <c r="R2668" s="2">
        <f t="shared" si="498"/>
        <v>0</v>
      </c>
      <c r="S2668" s="2">
        <f t="shared" si="499"/>
        <v>0</v>
      </c>
      <c r="T2668" s="2">
        <f t="shared" si="500"/>
        <v>0</v>
      </c>
      <c r="U2668" s="2">
        <f>IF(O2668="Reg", R2668 * Inputs!$B$7, 0)</f>
        <v>0</v>
      </c>
      <c r="V2668" s="2">
        <f>MAX(F2668 + P2668*Inputs!$B$15 - (Q2668/Inputs!$B$16) - U2668, 0)</f>
        <v>340</v>
      </c>
    </row>
    <row r="2669" spans="1:22" x14ac:dyDescent="0.3">
      <c r="A2669" s="1">
        <v>46134.125</v>
      </c>
      <c r="B2669" s="2">
        <v>0</v>
      </c>
      <c r="C2669" s="2">
        <v>19.81733821254636</v>
      </c>
      <c r="D2669" s="2">
        <f t="shared" si="492"/>
        <v>30.796573629857836</v>
      </c>
      <c r="E2669" s="2">
        <f t="shared" si="493"/>
        <v>4.9706195036341917E-2</v>
      </c>
      <c r="F2669" s="2">
        <f t="shared" si="501"/>
        <v>340</v>
      </c>
      <c r="G2669" s="2">
        <f t="shared" si="502"/>
        <v>0</v>
      </c>
      <c r="H2669" s="2">
        <f>MIN(Inputs!$B$2, (Inputs!$B$14 - F2669)/Inputs!$B$15)</f>
        <v>0</v>
      </c>
      <c r="I2669" s="2">
        <f>MAX(MIN(Inputs!$B$2, F2669*Inputs!$B$16, Inputs!$B$14*Inputs!$B$4 - G2669), 0)</f>
        <v>170</v>
      </c>
      <c r="J2669" s="2">
        <f>MAX(MIN(Inputs!$B$2, F2669*Inputs!$B$16, (Inputs!$B$14-F2669)/Inputs!$B$15)*Inputs!$B$9, 0)</f>
        <v>0</v>
      </c>
      <c r="K2669" s="2">
        <f>MAX(E2669*Inputs!$B$5 - B2669 - Inputs!$B$8, 0) * H2669</f>
        <v>0</v>
      </c>
      <c r="L2669" s="2">
        <f>IF(B2669 &gt;= D2669*Inputs!$B$10, MAX(B2669 - E2669/Inputs!$B$5 - Inputs!$B$8, 0) * I2669, 0)</f>
        <v>0</v>
      </c>
      <c r="M2669" s="2">
        <f t="shared" si="494"/>
        <v>0</v>
      </c>
      <c r="N2669" s="3" t="str">
        <f t="shared" si="495"/>
        <v>Idle</v>
      </c>
      <c r="O2669" s="3" t="str">
        <f t="shared" si="503"/>
        <v>Idle</v>
      </c>
      <c r="P2669" s="2">
        <f t="shared" si="496"/>
        <v>0</v>
      </c>
      <c r="Q2669" s="2">
        <f t="shared" si="497"/>
        <v>0</v>
      </c>
      <c r="R2669" s="2">
        <f t="shared" si="498"/>
        <v>0</v>
      </c>
      <c r="S2669" s="2">
        <f t="shared" si="499"/>
        <v>0</v>
      </c>
      <c r="T2669" s="2">
        <f t="shared" si="500"/>
        <v>0</v>
      </c>
      <c r="U2669" s="2">
        <f>IF(O2669="Reg", R2669 * Inputs!$B$7, 0)</f>
        <v>0</v>
      </c>
      <c r="V2669" s="2">
        <f>MAX(F2669 + P2669*Inputs!$B$15 - (Q2669/Inputs!$B$16) - U2669, 0)</f>
        <v>340</v>
      </c>
    </row>
    <row r="2670" spans="1:22" x14ac:dyDescent="0.3">
      <c r="A2670" s="1">
        <v>46134.166666666657</v>
      </c>
      <c r="B2670" s="2">
        <v>0.29823717021805152</v>
      </c>
      <c r="C2670" s="2">
        <v>67.915813670875821</v>
      </c>
      <c r="D2670" s="2">
        <f t="shared" si="492"/>
        <v>30.796573629857836</v>
      </c>
      <c r="E2670" s="2">
        <f t="shared" si="493"/>
        <v>0.90740118969549632</v>
      </c>
      <c r="F2670" s="2">
        <f t="shared" si="501"/>
        <v>340</v>
      </c>
      <c r="G2670" s="2">
        <f t="shared" si="502"/>
        <v>0</v>
      </c>
      <c r="H2670" s="2">
        <f>MIN(Inputs!$B$2, (Inputs!$B$14 - F2670)/Inputs!$B$15)</f>
        <v>0</v>
      </c>
      <c r="I2670" s="2">
        <f>MAX(MIN(Inputs!$B$2, F2670*Inputs!$B$16, Inputs!$B$14*Inputs!$B$4 - G2670), 0)</f>
        <v>170</v>
      </c>
      <c r="J2670" s="2">
        <f>MAX(MIN(Inputs!$B$2, F2670*Inputs!$B$16, (Inputs!$B$14-F2670)/Inputs!$B$15)*Inputs!$B$9, 0)</f>
        <v>0</v>
      </c>
      <c r="K2670" s="2">
        <f>MAX(E2670*Inputs!$B$5 - B2670 - Inputs!$B$8, 0) * H2670</f>
        <v>0</v>
      </c>
      <c r="L2670" s="2">
        <f>IF(B2670 &gt;= D2670*Inputs!$B$10, MAX(B2670 - E2670/Inputs!$B$5 - Inputs!$B$8, 0) * I2670, 0)</f>
        <v>0</v>
      </c>
      <c r="M2670" s="2">
        <f t="shared" si="494"/>
        <v>0</v>
      </c>
      <c r="N2670" s="3" t="str">
        <f t="shared" si="495"/>
        <v>Idle</v>
      </c>
      <c r="O2670" s="3" t="str">
        <f t="shared" si="503"/>
        <v>Idle</v>
      </c>
      <c r="P2670" s="2">
        <f t="shared" si="496"/>
        <v>0</v>
      </c>
      <c r="Q2670" s="2">
        <f t="shared" si="497"/>
        <v>0</v>
      </c>
      <c r="R2670" s="2">
        <f t="shared" si="498"/>
        <v>0</v>
      </c>
      <c r="S2670" s="2">
        <f t="shared" si="499"/>
        <v>0</v>
      </c>
      <c r="T2670" s="2">
        <f t="shared" si="500"/>
        <v>0</v>
      </c>
      <c r="U2670" s="2">
        <f>IF(O2670="Reg", R2670 * Inputs!$B$7, 0)</f>
        <v>0</v>
      </c>
      <c r="V2670" s="2">
        <f>MAX(F2670 + P2670*Inputs!$B$15 - (Q2670/Inputs!$B$16) - U2670, 0)</f>
        <v>340</v>
      </c>
    </row>
    <row r="2671" spans="1:22" x14ac:dyDescent="0.3">
      <c r="A2671" s="1">
        <v>46134.208333333343</v>
      </c>
      <c r="B2671" s="2">
        <v>0</v>
      </c>
      <c r="C2671" s="2">
        <v>18.459271006359518</v>
      </c>
      <c r="D2671" s="2">
        <f t="shared" si="492"/>
        <v>30.796573629857836</v>
      </c>
      <c r="E2671" s="2">
        <f t="shared" si="493"/>
        <v>3.3449734092792531</v>
      </c>
      <c r="F2671" s="2">
        <f t="shared" si="501"/>
        <v>340</v>
      </c>
      <c r="G2671" s="2">
        <f t="shared" si="502"/>
        <v>0</v>
      </c>
      <c r="H2671" s="2">
        <f>MIN(Inputs!$B$2, (Inputs!$B$14 - F2671)/Inputs!$B$15)</f>
        <v>0</v>
      </c>
      <c r="I2671" s="2">
        <f>MAX(MIN(Inputs!$B$2, F2671*Inputs!$B$16, Inputs!$B$14*Inputs!$B$4 - G2671), 0)</f>
        <v>170</v>
      </c>
      <c r="J2671" s="2">
        <f>MAX(MIN(Inputs!$B$2, F2671*Inputs!$B$16, (Inputs!$B$14-F2671)/Inputs!$B$15)*Inputs!$B$9, 0)</f>
        <v>0</v>
      </c>
      <c r="K2671" s="2">
        <f>MAX(E2671*Inputs!$B$5 - B2671 - Inputs!$B$8, 0) * H2671</f>
        <v>0</v>
      </c>
      <c r="L2671" s="2">
        <f>IF(B2671 &gt;= D2671*Inputs!$B$10, MAX(B2671 - E2671/Inputs!$B$5 - Inputs!$B$8, 0) * I2671, 0)</f>
        <v>0</v>
      </c>
      <c r="M2671" s="2">
        <f t="shared" si="494"/>
        <v>0</v>
      </c>
      <c r="N2671" s="3" t="str">
        <f t="shared" si="495"/>
        <v>Idle</v>
      </c>
      <c r="O2671" s="3" t="str">
        <f t="shared" si="503"/>
        <v>Idle</v>
      </c>
      <c r="P2671" s="2">
        <f t="shared" si="496"/>
        <v>0</v>
      </c>
      <c r="Q2671" s="2">
        <f t="shared" si="497"/>
        <v>0</v>
      </c>
      <c r="R2671" s="2">
        <f t="shared" si="498"/>
        <v>0</v>
      </c>
      <c r="S2671" s="2">
        <f t="shared" si="499"/>
        <v>0</v>
      </c>
      <c r="T2671" s="2">
        <f t="shared" si="500"/>
        <v>0</v>
      </c>
      <c r="U2671" s="2">
        <f>IF(O2671="Reg", R2671 * Inputs!$B$7, 0)</f>
        <v>0</v>
      </c>
      <c r="V2671" s="2">
        <f>MAX(F2671 + P2671*Inputs!$B$15 - (Q2671/Inputs!$B$16) - U2671, 0)</f>
        <v>340</v>
      </c>
    </row>
    <row r="2672" spans="1:22" x14ac:dyDescent="0.3">
      <c r="A2672" s="1">
        <v>46134.25</v>
      </c>
      <c r="B2672" s="2">
        <v>0</v>
      </c>
      <c r="C2672" s="2">
        <v>19.712466769206952</v>
      </c>
      <c r="D2672" s="2">
        <f t="shared" si="492"/>
        <v>30.796573629857836</v>
      </c>
      <c r="E2672" s="2">
        <f t="shared" si="493"/>
        <v>6.7209389931916164</v>
      </c>
      <c r="F2672" s="2">
        <f t="shared" si="501"/>
        <v>340</v>
      </c>
      <c r="G2672" s="2">
        <f t="shared" si="502"/>
        <v>0</v>
      </c>
      <c r="H2672" s="2">
        <f>MIN(Inputs!$B$2, (Inputs!$B$14 - F2672)/Inputs!$B$15)</f>
        <v>0</v>
      </c>
      <c r="I2672" s="2">
        <f>MAX(MIN(Inputs!$B$2, F2672*Inputs!$B$16, Inputs!$B$14*Inputs!$B$4 - G2672), 0)</f>
        <v>170</v>
      </c>
      <c r="J2672" s="2">
        <f>MAX(MIN(Inputs!$B$2, F2672*Inputs!$B$16, (Inputs!$B$14-F2672)/Inputs!$B$15)*Inputs!$B$9, 0)</f>
        <v>0</v>
      </c>
      <c r="K2672" s="2">
        <f>MAX(E2672*Inputs!$B$5 - B2672 - Inputs!$B$8, 0) * H2672</f>
        <v>0</v>
      </c>
      <c r="L2672" s="2">
        <f>IF(B2672 &gt;= D2672*Inputs!$B$10, MAX(B2672 - E2672/Inputs!$B$5 - Inputs!$B$8, 0) * I2672, 0)</f>
        <v>0</v>
      </c>
      <c r="M2672" s="2">
        <f t="shared" si="494"/>
        <v>0</v>
      </c>
      <c r="N2672" s="3" t="str">
        <f t="shared" si="495"/>
        <v>Idle</v>
      </c>
      <c r="O2672" s="3" t="str">
        <f t="shared" si="503"/>
        <v>Idle</v>
      </c>
      <c r="P2672" s="2">
        <f t="shared" si="496"/>
        <v>0</v>
      </c>
      <c r="Q2672" s="2">
        <f t="shared" si="497"/>
        <v>0</v>
      </c>
      <c r="R2672" s="2">
        <f t="shared" si="498"/>
        <v>0</v>
      </c>
      <c r="S2672" s="2">
        <f t="shared" si="499"/>
        <v>0</v>
      </c>
      <c r="T2672" s="2">
        <f t="shared" si="500"/>
        <v>0</v>
      </c>
      <c r="U2672" s="2">
        <f>IF(O2672="Reg", R2672 * Inputs!$B$7, 0)</f>
        <v>0</v>
      </c>
      <c r="V2672" s="2">
        <f>MAX(F2672 + P2672*Inputs!$B$15 - (Q2672/Inputs!$B$16) - U2672, 0)</f>
        <v>340</v>
      </c>
    </row>
    <row r="2673" spans="1:22" x14ac:dyDescent="0.3">
      <c r="A2673" s="1">
        <v>46134.291666666657</v>
      </c>
      <c r="B2673" s="2">
        <v>0</v>
      </c>
      <c r="C2673" s="2">
        <v>5.9995497258905939</v>
      </c>
      <c r="D2673" s="2">
        <f t="shared" si="492"/>
        <v>30.796573629857836</v>
      </c>
      <c r="E2673" s="2">
        <f t="shared" si="493"/>
        <v>11.602089589522089</v>
      </c>
      <c r="F2673" s="2">
        <f t="shared" si="501"/>
        <v>340</v>
      </c>
      <c r="G2673" s="2">
        <f t="shared" si="502"/>
        <v>0</v>
      </c>
      <c r="H2673" s="2">
        <f>MIN(Inputs!$B$2, (Inputs!$B$14 - F2673)/Inputs!$B$15)</f>
        <v>0</v>
      </c>
      <c r="I2673" s="2">
        <f>MAX(MIN(Inputs!$B$2, F2673*Inputs!$B$16, Inputs!$B$14*Inputs!$B$4 - G2673), 0)</f>
        <v>170</v>
      </c>
      <c r="J2673" s="2">
        <f>MAX(MIN(Inputs!$B$2, F2673*Inputs!$B$16, (Inputs!$B$14-F2673)/Inputs!$B$15)*Inputs!$B$9, 0)</f>
        <v>0</v>
      </c>
      <c r="K2673" s="2">
        <f>MAX(E2673*Inputs!$B$5 - B2673 - Inputs!$B$8, 0) * H2673</f>
        <v>0</v>
      </c>
      <c r="L2673" s="2">
        <f>IF(B2673 &gt;= D2673*Inputs!$B$10, MAX(B2673 - E2673/Inputs!$B$5 - Inputs!$B$8, 0) * I2673, 0)</f>
        <v>0</v>
      </c>
      <c r="M2673" s="2">
        <f t="shared" si="494"/>
        <v>0</v>
      </c>
      <c r="N2673" s="3" t="str">
        <f t="shared" si="495"/>
        <v>Idle</v>
      </c>
      <c r="O2673" s="3" t="str">
        <f t="shared" si="503"/>
        <v>Idle</v>
      </c>
      <c r="P2673" s="2">
        <f t="shared" si="496"/>
        <v>0</v>
      </c>
      <c r="Q2673" s="2">
        <f t="shared" si="497"/>
        <v>0</v>
      </c>
      <c r="R2673" s="2">
        <f t="shared" si="498"/>
        <v>0</v>
      </c>
      <c r="S2673" s="2">
        <f t="shared" si="499"/>
        <v>0</v>
      </c>
      <c r="T2673" s="2">
        <f t="shared" si="500"/>
        <v>0</v>
      </c>
      <c r="U2673" s="2">
        <f>IF(O2673="Reg", R2673 * Inputs!$B$7, 0)</f>
        <v>0</v>
      </c>
      <c r="V2673" s="2">
        <f>MAX(F2673 + P2673*Inputs!$B$15 - (Q2673/Inputs!$B$16) - U2673, 0)</f>
        <v>340</v>
      </c>
    </row>
    <row r="2674" spans="1:22" x14ac:dyDescent="0.3">
      <c r="A2674" s="1">
        <v>46134.333333333343</v>
      </c>
      <c r="B2674" s="2">
        <v>0</v>
      </c>
      <c r="C2674" s="2">
        <v>5.9067407723361951</v>
      </c>
      <c r="D2674" s="2">
        <f t="shared" si="492"/>
        <v>30.796573629857836</v>
      </c>
      <c r="E2674" s="2">
        <f t="shared" si="493"/>
        <v>17.255366329804247</v>
      </c>
      <c r="F2674" s="2">
        <f t="shared" si="501"/>
        <v>340</v>
      </c>
      <c r="G2674" s="2">
        <f t="shared" si="502"/>
        <v>0</v>
      </c>
      <c r="H2674" s="2">
        <f>MIN(Inputs!$B$2, (Inputs!$B$14 - F2674)/Inputs!$B$15)</f>
        <v>0</v>
      </c>
      <c r="I2674" s="2">
        <f>MAX(MIN(Inputs!$B$2, F2674*Inputs!$B$16, Inputs!$B$14*Inputs!$B$4 - G2674), 0)</f>
        <v>170</v>
      </c>
      <c r="J2674" s="2">
        <f>MAX(MIN(Inputs!$B$2, F2674*Inputs!$B$16, (Inputs!$B$14-F2674)/Inputs!$B$15)*Inputs!$B$9, 0)</f>
        <v>0</v>
      </c>
      <c r="K2674" s="2">
        <f>MAX(E2674*Inputs!$B$5 - B2674 - Inputs!$B$8, 0) * H2674</f>
        <v>0</v>
      </c>
      <c r="L2674" s="2">
        <f>IF(B2674 &gt;= D2674*Inputs!$B$10, MAX(B2674 - E2674/Inputs!$B$5 - Inputs!$B$8, 0) * I2674, 0)</f>
        <v>0</v>
      </c>
      <c r="M2674" s="2">
        <f t="shared" si="494"/>
        <v>0</v>
      </c>
      <c r="N2674" s="3" t="str">
        <f t="shared" si="495"/>
        <v>Idle</v>
      </c>
      <c r="O2674" s="3" t="str">
        <f t="shared" si="503"/>
        <v>Idle</v>
      </c>
      <c r="P2674" s="2">
        <f t="shared" si="496"/>
        <v>0</v>
      </c>
      <c r="Q2674" s="2">
        <f t="shared" si="497"/>
        <v>0</v>
      </c>
      <c r="R2674" s="2">
        <f t="shared" si="498"/>
        <v>0</v>
      </c>
      <c r="S2674" s="2">
        <f t="shared" si="499"/>
        <v>0</v>
      </c>
      <c r="T2674" s="2">
        <f t="shared" si="500"/>
        <v>0</v>
      </c>
      <c r="U2674" s="2">
        <f>IF(O2674="Reg", R2674 * Inputs!$B$7, 0)</f>
        <v>0</v>
      </c>
      <c r="V2674" s="2">
        <f>MAX(F2674 + P2674*Inputs!$B$15 - (Q2674/Inputs!$B$16) - U2674, 0)</f>
        <v>340</v>
      </c>
    </row>
    <row r="2675" spans="1:22" x14ac:dyDescent="0.3">
      <c r="A2675" s="1">
        <v>46134.375</v>
      </c>
      <c r="B2675" s="2">
        <v>5.1461699679549264</v>
      </c>
      <c r="C2675" s="2">
        <v>6.9540460826699197</v>
      </c>
      <c r="D2675" s="2">
        <f t="shared" si="492"/>
        <v>30.796573629857836</v>
      </c>
      <c r="E2675" s="2">
        <f t="shared" si="493"/>
        <v>25.140018612711675</v>
      </c>
      <c r="F2675" s="2">
        <f t="shared" si="501"/>
        <v>340</v>
      </c>
      <c r="G2675" s="2">
        <f t="shared" si="502"/>
        <v>0</v>
      </c>
      <c r="H2675" s="2">
        <f>MIN(Inputs!$B$2, (Inputs!$B$14 - F2675)/Inputs!$B$15)</f>
        <v>0</v>
      </c>
      <c r="I2675" s="2">
        <f>MAX(MIN(Inputs!$B$2, F2675*Inputs!$B$16, Inputs!$B$14*Inputs!$B$4 - G2675), 0)</f>
        <v>170</v>
      </c>
      <c r="J2675" s="2">
        <f>MAX(MIN(Inputs!$B$2, F2675*Inputs!$B$16, (Inputs!$B$14-F2675)/Inputs!$B$15)*Inputs!$B$9, 0)</f>
        <v>0</v>
      </c>
      <c r="K2675" s="2">
        <f>MAX(E2675*Inputs!$B$5 - B2675 - Inputs!$B$8, 0) * H2675</f>
        <v>0</v>
      </c>
      <c r="L2675" s="2">
        <f>IF(B2675 &gt;= D2675*Inputs!$B$10, MAX(B2675 - E2675/Inputs!$B$5 - Inputs!$B$8, 0) * I2675, 0)</f>
        <v>0</v>
      </c>
      <c r="M2675" s="2">
        <f t="shared" si="494"/>
        <v>0</v>
      </c>
      <c r="N2675" s="3" t="str">
        <f t="shared" si="495"/>
        <v>Idle</v>
      </c>
      <c r="O2675" s="3" t="str">
        <f t="shared" si="503"/>
        <v>Idle</v>
      </c>
      <c r="P2675" s="2">
        <f t="shared" si="496"/>
        <v>0</v>
      </c>
      <c r="Q2675" s="2">
        <f t="shared" si="497"/>
        <v>0</v>
      </c>
      <c r="R2675" s="2">
        <f t="shared" si="498"/>
        <v>0</v>
      </c>
      <c r="S2675" s="2">
        <f t="shared" si="499"/>
        <v>0</v>
      </c>
      <c r="T2675" s="2">
        <f t="shared" si="500"/>
        <v>0</v>
      </c>
      <c r="U2675" s="2">
        <f>IF(O2675="Reg", R2675 * Inputs!$B$7, 0)</f>
        <v>0</v>
      </c>
      <c r="V2675" s="2">
        <f>MAX(F2675 + P2675*Inputs!$B$15 - (Q2675/Inputs!$B$16) - U2675, 0)</f>
        <v>340</v>
      </c>
    </row>
    <row r="2676" spans="1:22" x14ac:dyDescent="0.3">
      <c r="A2676" s="1">
        <v>46134.416666666657</v>
      </c>
      <c r="B2676" s="2">
        <v>14.923670487720591</v>
      </c>
      <c r="C2676" s="2">
        <v>6.7481261489239044</v>
      </c>
      <c r="D2676" s="2">
        <f t="shared" si="492"/>
        <v>30.796573629857836</v>
      </c>
      <c r="E2676" s="2">
        <f t="shared" si="493"/>
        <v>33.033779173955857</v>
      </c>
      <c r="F2676" s="2">
        <f t="shared" si="501"/>
        <v>340</v>
      </c>
      <c r="G2676" s="2">
        <f t="shared" si="502"/>
        <v>0</v>
      </c>
      <c r="H2676" s="2">
        <f>MIN(Inputs!$B$2, (Inputs!$B$14 - F2676)/Inputs!$B$15)</f>
        <v>0</v>
      </c>
      <c r="I2676" s="2">
        <f>MAX(MIN(Inputs!$B$2, F2676*Inputs!$B$16, Inputs!$B$14*Inputs!$B$4 - G2676), 0)</f>
        <v>170</v>
      </c>
      <c r="J2676" s="2">
        <f>MAX(MIN(Inputs!$B$2, F2676*Inputs!$B$16, (Inputs!$B$14-F2676)/Inputs!$B$15)*Inputs!$B$9, 0)</f>
        <v>0</v>
      </c>
      <c r="K2676" s="2">
        <f>MAX(E2676*Inputs!$B$5 - B2676 - Inputs!$B$8, 0) * H2676</f>
        <v>0</v>
      </c>
      <c r="L2676" s="2">
        <f>IF(B2676 &gt;= D2676*Inputs!$B$10, MAX(B2676 - E2676/Inputs!$B$5 - Inputs!$B$8, 0) * I2676, 0)</f>
        <v>0</v>
      </c>
      <c r="M2676" s="2">
        <f t="shared" si="494"/>
        <v>0</v>
      </c>
      <c r="N2676" s="3" t="str">
        <f t="shared" si="495"/>
        <v>Idle</v>
      </c>
      <c r="O2676" s="3" t="str">
        <f t="shared" si="503"/>
        <v>Idle</v>
      </c>
      <c r="P2676" s="2">
        <f t="shared" si="496"/>
        <v>0</v>
      </c>
      <c r="Q2676" s="2">
        <f t="shared" si="497"/>
        <v>0</v>
      </c>
      <c r="R2676" s="2">
        <f t="shared" si="498"/>
        <v>0</v>
      </c>
      <c r="S2676" s="2">
        <f t="shared" si="499"/>
        <v>0</v>
      </c>
      <c r="T2676" s="2">
        <f t="shared" si="500"/>
        <v>0</v>
      </c>
      <c r="U2676" s="2">
        <f>IF(O2676="Reg", R2676 * Inputs!$B$7, 0)</f>
        <v>0</v>
      </c>
      <c r="V2676" s="2">
        <f>MAX(F2676 + P2676*Inputs!$B$15 - (Q2676/Inputs!$B$16) - U2676, 0)</f>
        <v>340</v>
      </c>
    </row>
    <row r="2677" spans="1:22" x14ac:dyDescent="0.3">
      <c r="A2677" s="1">
        <v>46134.458333333343</v>
      </c>
      <c r="B2677" s="2">
        <v>20.25579350347418</v>
      </c>
      <c r="C2677" s="2">
        <v>3.6901247628669678</v>
      </c>
      <c r="D2677" s="2">
        <f t="shared" si="492"/>
        <v>30.796573629857836</v>
      </c>
      <c r="E2677" s="2">
        <f t="shared" si="493"/>
        <v>41.298892180904794</v>
      </c>
      <c r="F2677" s="2">
        <f t="shared" si="501"/>
        <v>340</v>
      </c>
      <c r="G2677" s="2">
        <f t="shared" si="502"/>
        <v>0</v>
      </c>
      <c r="H2677" s="2">
        <f>MIN(Inputs!$B$2, (Inputs!$B$14 - F2677)/Inputs!$B$15)</f>
        <v>0</v>
      </c>
      <c r="I2677" s="2">
        <f>MAX(MIN(Inputs!$B$2, F2677*Inputs!$B$16, Inputs!$B$14*Inputs!$B$4 - G2677), 0)</f>
        <v>170</v>
      </c>
      <c r="J2677" s="2">
        <f>MAX(MIN(Inputs!$B$2, F2677*Inputs!$B$16, (Inputs!$B$14-F2677)/Inputs!$B$15)*Inputs!$B$9, 0)</f>
        <v>0</v>
      </c>
      <c r="K2677" s="2">
        <f>MAX(E2677*Inputs!$B$5 - B2677 - Inputs!$B$8, 0) * H2677</f>
        <v>0</v>
      </c>
      <c r="L2677" s="2">
        <f>IF(B2677 &gt;= D2677*Inputs!$B$10, MAX(B2677 - E2677/Inputs!$B$5 - Inputs!$B$8, 0) * I2677, 0)</f>
        <v>0</v>
      </c>
      <c r="M2677" s="2">
        <f t="shared" si="494"/>
        <v>0</v>
      </c>
      <c r="N2677" s="3" t="str">
        <f t="shared" si="495"/>
        <v>Idle</v>
      </c>
      <c r="O2677" s="3" t="str">
        <f t="shared" si="503"/>
        <v>Idle</v>
      </c>
      <c r="P2677" s="2">
        <f t="shared" si="496"/>
        <v>0</v>
      </c>
      <c r="Q2677" s="2">
        <f t="shared" si="497"/>
        <v>0</v>
      </c>
      <c r="R2677" s="2">
        <f t="shared" si="498"/>
        <v>0</v>
      </c>
      <c r="S2677" s="2">
        <f t="shared" si="499"/>
        <v>0</v>
      </c>
      <c r="T2677" s="2">
        <f t="shared" si="500"/>
        <v>0</v>
      </c>
      <c r="U2677" s="2">
        <f>IF(O2677="Reg", R2677 * Inputs!$B$7, 0)</f>
        <v>0</v>
      </c>
      <c r="V2677" s="2">
        <f>MAX(F2677 + P2677*Inputs!$B$15 - (Q2677/Inputs!$B$16) - U2677, 0)</f>
        <v>340</v>
      </c>
    </row>
    <row r="2678" spans="1:22" x14ac:dyDescent="0.3">
      <c r="A2678" s="1">
        <v>46134.5</v>
      </c>
      <c r="B2678" s="2">
        <v>29.286903577982841</v>
      </c>
      <c r="C2678" s="2">
        <v>6.618864247599924</v>
      </c>
      <c r="D2678" s="2">
        <f t="shared" si="492"/>
        <v>30.796573629857836</v>
      </c>
      <c r="E2678" s="2">
        <f t="shared" si="493"/>
        <v>48.62383938516794</v>
      </c>
      <c r="F2678" s="2">
        <f t="shared" si="501"/>
        <v>340</v>
      </c>
      <c r="G2678" s="2">
        <f t="shared" si="502"/>
        <v>0</v>
      </c>
      <c r="H2678" s="2">
        <f>MIN(Inputs!$B$2, (Inputs!$B$14 - F2678)/Inputs!$B$15)</f>
        <v>0</v>
      </c>
      <c r="I2678" s="2">
        <f>MAX(MIN(Inputs!$B$2, F2678*Inputs!$B$16, Inputs!$B$14*Inputs!$B$4 - G2678), 0)</f>
        <v>170</v>
      </c>
      <c r="J2678" s="2">
        <f>MAX(MIN(Inputs!$B$2, F2678*Inputs!$B$16, (Inputs!$B$14-F2678)/Inputs!$B$15)*Inputs!$B$9, 0)</f>
        <v>0</v>
      </c>
      <c r="K2678" s="2">
        <f>MAX(E2678*Inputs!$B$5 - B2678 - Inputs!$B$8, 0) * H2678</f>
        <v>0</v>
      </c>
      <c r="L2678" s="2">
        <f>IF(B2678 &gt;= D2678*Inputs!$B$10, MAX(B2678 - E2678/Inputs!$B$5 - Inputs!$B$8, 0) * I2678, 0)</f>
        <v>0</v>
      </c>
      <c r="M2678" s="2">
        <f t="shared" si="494"/>
        <v>0</v>
      </c>
      <c r="N2678" s="3" t="str">
        <f t="shared" si="495"/>
        <v>Idle</v>
      </c>
      <c r="O2678" s="3" t="str">
        <f t="shared" si="503"/>
        <v>Idle</v>
      </c>
      <c r="P2678" s="2">
        <f t="shared" si="496"/>
        <v>0</v>
      </c>
      <c r="Q2678" s="2">
        <f t="shared" si="497"/>
        <v>0</v>
      </c>
      <c r="R2678" s="2">
        <f t="shared" si="498"/>
        <v>0</v>
      </c>
      <c r="S2678" s="2">
        <f t="shared" si="499"/>
        <v>0</v>
      </c>
      <c r="T2678" s="2">
        <f t="shared" si="500"/>
        <v>0</v>
      </c>
      <c r="U2678" s="2">
        <f>IF(O2678="Reg", R2678 * Inputs!$B$7, 0)</f>
        <v>0</v>
      </c>
      <c r="V2678" s="2">
        <f>MAX(F2678 + P2678*Inputs!$B$15 - (Q2678/Inputs!$B$16) - U2678, 0)</f>
        <v>340</v>
      </c>
    </row>
    <row r="2679" spans="1:22" x14ac:dyDescent="0.3">
      <c r="A2679" s="1">
        <v>46134.541666666657</v>
      </c>
      <c r="B2679" s="2">
        <v>33.919660441692947</v>
      </c>
      <c r="C2679" s="2">
        <v>8.2798483178439781</v>
      </c>
      <c r="D2679" s="2">
        <f t="shared" si="492"/>
        <v>30.796573629857836</v>
      </c>
      <c r="E2679" s="2">
        <f t="shared" si="493"/>
        <v>55.347796844549229</v>
      </c>
      <c r="F2679" s="2">
        <f t="shared" si="501"/>
        <v>340</v>
      </c>
      <c r="G2679" s="2">
        <f t="shared" si="502"/>
        <v>0</v>
      </c>
      <c r="H2679" s="2">
        <f>MIN(Inputs!$B$2, (Inputs!$B$14 - F2679)/Inputs!$B$15)</f>
        <v>0</v>
      </c>
      <c r="I2679" s="2">
        <f>MAX(MIN(Inputs!$B$2, F2679*Inputs!$B$16, Inputs!$B$14*Inputs!$B$4 - G2679), 0)</f>
        <v>170</v>
      </c>
      <c r="J2679" s="2">
        <f>MAX(MIN(Inputs!$B$2, F2679*Inputs!$B$16, (Inputs!$B$14-F2679)/Inputs!$B$15)*Inputs!$B$9, 0)</f>
        <v>0</v>
      </c>
      <c r="K2679" s="2">
        <f>MAX(E2679*Inputs!$B$5 - B2679 - Inputs!$B$8, 0) * H2679</f>
        <v>0</v>
      </c>
      <c r="L2679" s="2">
        <f>IF(B2679 &gt;= D2679*Inputs!$B$10, MAX(B2679 - E2679/Inputs!$B$5 - Inputs!$B$8, 0) * I2679, 0)</f>
        <v>0</v>
      </c>
      <c r="M2679" s="2">
        <f t="shared" si="494"/>
        <v>0</v>
      </c>
      <c r="N2679" s="3" t="str">
        <f t="shared" si="495"/>
        <v>Idle</v>
      </c>
      <c r="O2679" s="3" t="str">
        <f t="shared" si="503"/>
        <v>Idle</v>
      </c>
      <c r="P2679" s="2">
        <f t="shared" si="496"/>
        <v>0</v>
      </c>
      <c r="Q2679" s="2">
        <f t="shared" si="497"/>
        <v>0</v>
      </c>
      <c r="R2679" s="2">
        <f t="shared" si="498"/>
        <v>0</v>
      </c>
      <c r="S2679" s="2">
        <f t="shared" si="499"/>
        <v>0</v>
      </c>
      <c r="T2679" s="2">
        <f t="shared" si="500"/>
        <v>0</v>
      </c>
      <c r="U2679" s="2">
        <f>IF(O2679="Reg", R2679 * Inputs!$B$7, 0)</f>
        <v>0</v>
      </c>
      <c r="V2679" s="2">
        <f>MAX(F2679 + P2679*Inputs!$B$15 - (Q2679/Inputs!$B$16) - U2679, 0)</f>
        <v>340</v>
      </c>
    </row>
    <row r="2680" spans="1:22" x14ac:dyDescent="0.3">
      <c r="A2680" s="1">
        <v>46134.583333333343</v>
      </c>
      <c r="B2680" s="2">
        <v>47.307913697444562</v>
      </c>
      <c r="C2680" s="2">
        <v>12.334943077916799</v>
      </c>
      <c r="D2680" s="2">
        <f t="shared" si="492"/>
        <v>30.796573629857836</v>
      </c>
      <c r="E2680" s="2">
        <f t="shared" si="493"/>
        <v>60.936747598981121</v>
      </c>
      <c r="F2680" s="2">
        <f t="shared" si="501"/>
        <v>340</v>
      </c>
      <c r="G2680" s="2">
        <f t="shared" si="502"/>
        <v>0</v>
      </c>
      <c r="H2680" s="2">
        <f>MIN(Inputs!$B$2, (Inputs!$B$14 - F2680)/Inputs!$B$15)</f>
        <v>0</v>
      </c>
      <c r="I2680" s="2">
        <f>MAX(MIN(Inputs!$B$2, F2680*Inputs!$B$16, Inputs!$B$14*Inputs!$B$4 - G2680), 0)</f>
        <v>170</v>
      </c>
      <c r="J2680" s="2">
        <f>MAX(MIN(Inputs!$B$2, F2680*Inputs!$B$16, (Inputs!$B$14-F2680)/Inputs!$B$15)*Inputs!$B$9, 0)</f>
        <v>0</v>
      </c>
      <c r="K2680" s="2">
        <f>MAX(E2680*Inputs!$B$5 - B2680 - Inputs!$B$8, 0) * H2680</f>
        <v>0</v>
      </c>
      <c r="L2680" s="2">
        <f>IF(B2680 &gt;= D2680*Inputs!$B$10, MAX(B2680 - E2680/Inputs!$B$5 - Inputs!$B$8, 0) * I2680, 0)</f>
        <v>0</v>
      </c>
      <c r="M2680" s="2">
        <f t="shared" si="494"/>
        <v>0</v>
      </c>
      <c r="N2680" s="3" t="str">
        <f t="shared" si="495"/>
        <v>Idle</v>
      </c>
      <c r="O2680" s="3" t="str">
        <f t="shared" si="503"/>
        <v>Idle</v>
      </c>
      <c r="P2680" s="2">
        <f t="shared" si="496"/>
        <v>0</v>
      </c>
      <c r="Q2680" s="2">
        <f t="shared" si="497"/>
        <v>0</v>
      </c>
      <c r="R2680" s="2">
        <f t="shared" si="498"/>
        <v>0</v>
      </c>
      <c r="S2680" s="2">
        <f t="shared" si="499"/>
        <v>0</v>
      </c>
      <c r="T2680" s="2">
        <f t="shared" si="500"/>
        <v>0</v>
      </c>
      <c r="U2680" s="2">
        <f>IF(O2680="Reg", R2680 * Inputs!$B$7, 0)</f>
        <v>0</v>
      </c>
      <c r="V2680" s="2">
        <f>MAX(F2680 + P2680*Inputs!$B$15 - (Q2680/Inputs!$B$16) - U2680, 0)</f>
        <v>340</v>
      </c>
    </row>
    <row r="2681" spans="1:22" x14ac:dyDescent="0.3">
      <c r="A2681" s="1">
        <v>46134.625</v>
      </c>
      <c r="B2681" s="2">
        <v>52.508733335420061</v>
      </c>
      <c r="C2681" s="2">
        <v>1.3720379129382241</v>
      </c>
      <c r="D2681" s="2">
        <f t="shared" si="492"/>
        <v>30.796573629857836</v>
      </c>
      <c r="E2681" s="2">
        <f t="shared" si="493"/>
        <v>63.354795551299787</v>
      </c>
      <c r="F2681" s="2">
        <f t="shared" si="501"/>
        <v>340</v>
      </c>
      <c r="G2681" s="2">
        <f t="shared" si="502"/>
        <v>0</v>
      </c>
      <c r="H2681" s="2">
        <f>MIN(Inputs!$B$2, (Inputs!$B$14 - F2681)/Inputs!$B$15)</f>
        <v>0</v>
      </c>
      <c r="I2681" s="2">
        <f>MAX(MIN(Inputs!$B$2, F2681*Inputs!$B$16, Inputs!$B$14*Inputs!$B$4 - G2681), 0)</f>
        <v>170</v>
      </c>
      <c r="J2681" s="2">
        <f>MAX(MIN(Inputs!$B$2, F2681*Inputs!$B$16, (Inputs!$B$14-F2681)/Inputs!$B$15)*Inputs!$B$9, 0)</f>
        <v>0</v>
      </c>
      <c r="K2681" s="2">
        <f>MAX(E2681*Inputs!$B$5 - B2681 - Inputs!$B$8, 0) * H2681</f>
        <v>0</v>
      </c>
      <c r="L2681" s="2">
        <f>IF(B2681 &gt;= D2681*Inputs!$B$10, MAX(B2681 - E2681/Inputs!$B$5 - Inputs!$B$8, 0) * I2681, 0)</f>
        <v>0</v>
      </c>
      <c r="M2681" s="2">
        <f t="shared" si="494"/>
        <v>0</v>
      </c>
      <c r="N2681" s="3" t="str">
        <f t="shared" si="495"/>
        <v>Idle</v>
      </c>
      <c r="O2681" s="3" t="str">
        <f t="shared" si="503"/>
        <v>Idle</v>
      </c>
      <c r="P2681" s="2">
        <f t="shared" si="496"/>
        <v>0</v>
      </c>
      <c r="Q2681" s="2">
        <f t="shared" si="497"/>
        <v>0</v>
      </c>
      <c r="R2681" s="2">
        <f t="shared" si="498"/>
        <v>0</v>
      </c>
      <c r="S2681" s="2">
        <f t="shared" si="499"/>
        <v>0</v>
      </c>
      <c r="T2681" s="2">
        <f t="shared" si="500"/>
        <v>0</v>
      </c>
      <c r="U2681" s="2">
        <f>IF(O2681="Reg", R2681 * Inputs!$B$7, 0)</f>
        <v>0</v>
      </c>
      <c r="V2681" s="2">
        <f>MAX(F2681 + P2681*Inputs!$B$15 - (Q2681/Inputs!$B$16) - U2681, 0)</f>
        <v>340</v>
      </c>
    </row>
    <row r="2682" spans="1:22" x14ac:dyDescent="0.3">
      <c r="A2682" s="1">
        <v>46134.666666666657</v>
      </c>
      <c r="B2682" s="2">
        <v>64.514348529414164</v>
      </c>
      <c r="C2682" s="2">
        <v>6.8018583675813042</v>
      </c>
      <c r="D2682" s="2">
        <f t="shared" si="492"/>
        <v>30.796573629857836</v>
      </c>
      <c r="E2682" s="2">
        <f t="shared" si="493"/>
        <v>65.392684981281491</v>
      </c>
      <c r="F2682" s="2">
        <f t="shared" si="501"/>
        <v>340</v>
      </c>
      <c r="G2682" s="2">
        <f t="shared" si="502"/>
        <v>0</v>
      </c>
      <c r="H2682" s="2">
        <f>MIN(Inputs!$B$2, (Inputs!$B$14 - F2682)/Inputs!$B$15)</f>
        <v>0</v>
      </c>
      <c r="I2682" s="2">
        <f>MAX(MIN(Inputs!$B$2, F2682*Inputs!$B$16, Inputs!$B$14*Inputs!$B$4 - G2682), 0)</f>
        <v>170</v>
      </c>
      <c r="J2682" s="2">
        <f>MAX(MIN(Inputs!$B$2, F2682*Inputs!$B$16, (Inputs!$B$14-F2682)/Inputs!$B$15)*Inputs!$B$9, 0)</f>
        <v>0</v>
      </c>
      <c r="K2682" s="2">
        <f>MAX(E2682*Inputs!$B$5 - B2682 - Inputs!$B$8, 0) * H2682</f>
        <v>0</v>
      </c>
      <c r="L2682" s="2">
        <f>IF(B2682 &gt;= D2682*Inputs!$B$10, MAX(B2682 - E2682/Inputs!$B$5 - Inputs!$B$8, 0) * I2682, 0)</f>
        <v>0</v>
      </c>
      <c r="M2682" s="2">
        <f t="shared" si="494"/>
        <v>0</v>
      </c>
      <c r="N2682" s="3" t="str">
        <f t="shared" si="495"/>
        <v>Idle</v>
      </c>
      <c r="O2682" s="3" t="str">
        <f t="shared" si="503"/>
        <v>Idle</v>
      </c>
      <c r="P2682" s="2">
        <f t="shared" si="496"/>
        <v>0</v>
      </c>
      <c r="Q2682" s="2">
        <f t="shared" si="497"/>
        <v>0</v>
      </c>
      <c r="R2682" s="2">
        <f t="shared" si="498"/>
        <v>0</v>
      </c>
      <c r="S2682" s="2">
        <f t="shared" si="499"/>
        <v>0</v>
      </c>
      <c r="T2682" s="2">
        <f t="shared" si="500"/>
        <v>0</v>
      </c>
      <c r="U2682" s="2">
        <f>IF(O2682="Reg", R2682 * Inputs!$B$7, 0)</f>
        <v>0</v>
      </c>
      <c r="V2682" s="2">
        <f>MAX(F2682 + P2682*Inputs!$B$15 - (Q2682/Inputs!$B$16) - U2682, 0)</f>
        <v>340</v>
      </c>
    </row>
    <row r="2683" spans="1:22" x14ac:dyDescent="0.3">
      <c r="A2683" s="1">
        <v>46134.708333333343</v>
      </c>
      <c r="B2683" s="2">
        <v>64.205476729053089</v>
      </c>
      <c r="C2683" s="2">
        <v>40.641106284137201</v>
      </c>
      <c r="D2683" s="2">
        <f t="shared" si="492"/>
        <v>30.796573629857836</v>
      </c>
      <c r="E2683" s="2">
        <f t="shared" si="493"/>
        <v>62.064188076378862</v>
      </c>
      <c r="F2683" s="2">
        <f t="shared" si="501"/>
        <v>340</v>
      </c>
      <c r="G2683" s="2">
        <f t="shared" si="502"/>
        <v>0</v>
      </c>
      <c r="H2683" s="2">
        <f>MIN(Inputs!$B$2, (Inputs!$B$14 - F2683)/Inputs!$B$15)</f>
        <v>0</v>
      </c>
      <c r="I2683" s="2">
        <f>MAX(MIN(Inputs!$B$2, F2683*Inputs!$B$16, Inputs!$B$14*Inputs!$B$4 - G2683), 0)</f>
        <v>170</v>
      </c>
      <c r="J2683" s="2">
        <f>MAX(MIN(Inputs!$B$2, F2683*Inputs!$B$16, (Inputs!$B$14-F2683)/Inputs!$B$15)*Inputs!$B$9, 0)</f>
        <v>0</v>
      </c>
      <c r="K2683" s="2">
        <f>MAX(E2683*Inputs!$B$5 - B2683 - Inputs!$B$8, 0) * H2683</f>
        <v>0</v>
      </c>
      <c r="L2683" s="2">
        <f>IF(B2683 &gt;= D2683*Inputs!$B$10, MAX(B2683 - E2683/Inputs!$B$5 - Inputs!$B$8, 0) * I2683, 0)</f>
        <v>0</v>
      </c>
      <c r="M2683" s="2">
        <f t="shared" si="494"/>
        <v>0</v>
      </c>
      <c r="N2683" s="3" t="str">
        <f t="shared" si="495"/>
        <v>Idle</v>
      </c>
      <c r="O2683" s="3" t="str">
        <f t="shared" si="503"/>
        <v>Idle</v>
      </c>
      <c r="P2683" s="2">
        <f t="shared" si="496"/>
        <v>0</v>
      </c>
      <c r="Q2683" s="2">
        <f t="shared" si="497"/>
        <v>0</v>
      </c>
      <c r="R2683" s="2">
        <f t="shared" si="498"/>
        <v>0</v>
      </c>
      <c r="S2683" s="2">
        <f t="shared" si="499"/>
        <v>0</v>
      </c>
      <c r="T2683" s="2">
        <f t="shared" si="500"/>
        <v>0</v>
      </c>
      <c r="U2683" s="2">
        <f>IF(O2683="Reg", R2683 * Inputs!$B$7, 0)</f>
        <v>0</v>
      </c>
      <c r="V2683" s="2">
        <f>MAX(F2683 + P2683*Inputs!$B$15 - (Q2683/Inputs!$B$16) - U2683, 0)</f>
        <v>340</v>
      </c>
    </row>
    <row r="2684" spans="1:22" x14ac:dyDescent="0.3">
      <c r="A2684" s="1">
        <v>46134.75</v>
      </c>
      <c r="B2684" s="2">
        <v>69.630648334270518</v>
      </c>
      <c r="C2684" s="2">
        <v>6.5176067183091533</v>
      </c>
      <c r="D2684" s="2">
        <f t="shared" si="492"/>
        <v>30.796573629857836</v>
      </c>
      <c r="E2684" s="2">
        <f t="shared" si="493"/>
        <v>58.356040586061347</v>
      </c>
      <c r="F2684" s="2">
        <f t="shared" si="501"/>
        <v>340</v>
      </c>
      <c r="G2684" s="2">
        <f t="shared" si="502"/>
        <v>0</v>
      </c>
      <c r="H2684" s="2">
        <f>MIN(Inputs!$B$2, (Inputs!$B$14 - F2684)/Inputs!$B$15)</f>
        <v>0</v>
      </c>
      <c r="I2684" s="2">
        <f>MAX(MIN(Inputs!$B$2, F2684*Inputs!$B$16, Inputs!$B$14*Inputs!$B$4 - G2684), 0)</f>
        <v>170</v>
      </c>
      <c r="J2684" s="2">
        <f>MAX(MIN(Inputs!$B$2, F2684*Inputs!$B$16, (Inputs!$B$14-F2684)/Inputs!$B$15)*Inputs!$B$9, 0)</f>
        <v>0</v>
      </c>
      <c r="K2684" s="2">
        <f>MAX(E2684*Inputs!$B$5 - B2684 - Inputs!$B$8, 0) * H2684</f>
        <v>0</v>
      </c>
      <c r="L2684" s="2">
        <f>IF(B2684 &gt;= D2684*Inputs!$B$10, MAX(B2684 - E2684/Inputs!$B$5 - Inputs!$B$8, 0) * I2684, 0)</f>
        <v>0</v>
      </c>
      <c r="M2684" s="2">
        <f t="shared" si="494"/>
        <v>0</v>
      </c>
      <c r="N2684" s="3" t="str">
        <f t="shared" si="495"/>
        <v>Idle</v>
      </c>
      <c r="O2684" s="3" t="str">
        <f t="shared" si="503"/>
        <v>Idle</v>
      </c>
      <c r="P2684" s="2">
        <f t="shared" si="496"/>
        <v>0</v>
      </c>
      <c r="Q2684" s="2">
        <f t="shared" si="497"/>
        <v>0</v>
      </c>
      <c r="R2684" s="2">
        <f t="shared" si="498"/>
        <v>0</v>
      </c>
      <c r="S2684" s="2">
        <f t="shared" si="499"/>
        <v>0</v>
      </c>
      <c r="T2684" s="2">
        <f t="shared" si="500"/>
        <v>0</v>
      </c>
      <c r="U2684" s="2">
        <f>IF(O2684="Reg", R2684 * Inputs!$B$7, 0)</f>
        <v>0</v>
      </c>
      <c r="V2684" s="2">
        <f>MAX(F2684 + P2684*Inputs!$B$15 - (Q2684/Inputs!$B$16) - U2684, 0)</f>
        <v>340</v>
      </c>
    </row>
    <row r="2685" spans="1:22" x14ac:dyDescent="0.3">
      <c r="A2685" s="1">
        <v>46134.791666666657</v>
      </c>
      <c r="B2685" s="2">
        <v>67.453364968284362</v>
      </c>
      <c r="C2685" s="2">
        <v>10.630603613630591</v>
      </c>
      <c r="D2685" s="2">
        <f t="shared" si="492"/>
        <v>30.796573629857836</v>
      </c>
      <c r="E2685" s="2">
        <f t="shared" si="493"/>
        <v>51.373092091576176</v>
      </c>
      <c r="F2685" s="2">
        <f t="shared" si="501"/>
        <v>340</v>
      </c>
      <c r="G2685" s="2">
        <f t="shared" si="502"/>
        <v>0</v>
      </c>
      <c r="H2685" s="2">
        <f>MIN(Inputs!$B$2, (Inputs!$B$14 - F2685)/Inputs!$B$15)</f>
        <v>0</v>
      </c>
      <c r="I2685" s="2">
        <f>MAX(MIN(Inputs!$B$2, F2685*Inputs!$B$16, Inputs!$B$14*Inputs!$B$4 - G2685), 0)</f>
        <v>170</v>
      </c>
      <c r="J2685" s="2">
        <f>MAX(MIN(Inputs!$B$2, F2685*Inputs!$B$16, (Inputs!$B$14-F2685)/Inputs!$B$15)*Inputs!$B$9, 0)</f>
        <v>0</v>
      </c>
      <c r="K2685" s="2">
        <f>MAX(E2685*Inputs!$B$5 - B2685 - Inputs!$B$8, 0) * H2685</f>
        <v>0</v>
      </c>
      <c r="L2685" s="2">
        <f>IF(B2685 &gt;= D2685*Inputs!$B$10, MAX(B2685 - E2685/Inputs!$B$5 - Inputs!$B$8, 0) * I2685, 0)</f>
        <v>0</v>
      </c>
      <c r="M2685" s="2">
        <f t="shared" si="494"/>
        <v>0</v>
      </c>
      <c r="N2685" s="3" t="str">
        <f t="shared" si="495"/>
        <v>Idle</v>
      </c>
      <c r="O2685" s="3" t="str">
        <f t="shared" si="503"/>
        <v>Idle</v>
      </c>
      <c r="P2685" s="2">
        <f t="shared" si="496"/>
        <v>0</v>
      </c>
      <c r="Q2685" s="2">
        <f t="shared" si="497"/>
        <v>0</v>
      </c>
      <c r="R2685" s="2">
        <f t="shared" si="498"/>
        <v>0</v>
      </c>
      <c r="S2685" s="2">
        <f t="shared" si="499"/>
        <v>0</v>
      </c>
      <c r="T2685" s="2">
        <f t="shared" si="500"/>
        <v>0</v>
      </c>
      <c r="U2685" s="2">
        <f>IF(O2685="Reg", R2685 * Inputs!$B$7, 0)</f>
        <v>0</v>
      </c>
      <c r="V2685" s="2">
        <f>MAX(F2685 + P2685*Inputs!$B$15 - (Q2685/Inputs!$B$16) - U2685, 0)</f>
        <v>340</v>
      </c>
    </row>
    <row r="2686" spans="1:22" x14ac:dyDescent="0.3">
      <c r="A2686" s="1">
        <v>46134.833333333343</v>
      </c>
      <c r="B2686" s="2">
        <v>61.816201411356502</v>
      </c>
      <c r="C2686" s="2">
        <v>18.469001478997431</v>
      </c>
      <c r="D2686" s="2">
        <f t="shared" si="492"/>
        <v>30.796573629857836</v>
      </c>
      <c r="E2686" s="2">
        <f t="shared" si="493"/>
        <v>42.292076385652699</v>
      </c>
      <c r="F2686" s="2">
        <f t="shared" si="501"/>
        <v>340</v>
      </c>
      <c r="G2686" s="2">
        <f t="shared" si="502"/>
        <v>0</v>
      </c>
      <c r="H2686" s="2">
        <f>MIN(Inputs!$B$2, (Inputs!$B$14 - F2686)/Inputs!$B$15)</f>
        <v>0</v>
      </c>
      <c r="I2686" s="2">
        <f>MAX(MIN(Inputs!$B$2, F2686*Inputs!$B$16, Inputs!$B$14*Inputs!$B$4 - G2686), 0)</f>
        <v>170</v>
      </c>
      <c r="J2686" s="2">
        <f>MAX(MIN(Inputs!$B$2, F2686*Inputs!$B$16, (Inputs!$B$14-F2686)/Inputs!$B$15)*Inputs!$B$9, 0)</f>
        <v>0</v>
      </c>
      <c r="K2686" s="2">
        <f>MAX(E2686*Inputs!$B$5 - B2686 - Inputs!$B$8, 0) * H2686</f>
        <v>0</v>
      </c>
      <c r="L2686" s="2">
        <f>IF(B2686 &gt;= D2686*Inputs!$B$10, MAX(B2686 - E2686/Inputs!$B$5 - Inputs!$B$8, 0) * I2686, 0)</f>
        <v>0</v>
      </c>
      <c r="M2686" s="2">
        <f t="shared" si="494"/>
        <v>0</v>
      </c>
      <c r="N2686" s="3" t="str">
        <f t="shared" si="495"/>
        <v>Idle</v>
      </c>
      <c r="O2686" s="3" t="str">
        <f t="shared" si="503"/>
        <v>Idle</v>
      </c>
      <c r="P2686" s="2">
        <f t="shared" si="496"/>
        <v>0</v>
      </c>
      <c r="Q2686" s="2">
        <f t="shared" si="497"/>
        <v>0</v>
      </c>
      <c r="R2686" s="2">
        <f t="shared" si="498"/>
        <v>0</v>
      </c>
      <c r="S2686" s="2">
        <f t="shared" si="499"/>
        <v>0</v>
      </c>
      <c r="T2686" s="2">
        <f t="shared" si="500"/>
        <v>0</v>
      </c>
      <c r="U2686" s="2">
        <f>IF(O2686="Reg", R2686 * Inputs!$B$7, 0)</f>
        <v>0</v>
      </c>
      <c r="V2686" s="2">
        <f>MAX(F2686 + P2686*Inputs!$B$15 - (Q2686/Inputs!$B$16) - U2686, 0)</f>
        <v>340</v>
      </c>
    </row>
    <row r="2687" spans="1:22" x14ac:dyDescent="0.3">
      <c r="A2687" s="1">
        <v>46134.875</v>
      </c>
      <c r="B2687" s="2">
        <v>64.736069915310296</v>
      </c>
      <c r="C2687" s="2">
        <v>11.53964887759884</v>
      </c>
      <c r="D2687" s="2">
        <f t="shared" si="492"/>
        <v>30.796573629857836</v>
      </c>
      <c r="E2687" s="2">
        <f t="shared" si="493"/>
        <v>33.121875506493339</v>
      </c>
      <c r="F2687" s="2">
        <f t="shared" si="501"/>
        <v>340</v>
      </c>
      <c r="G2687" s="2">
        <f t="shared" si="502"/>
        <v>0</v>
      </c>
      <c r="H2687" s="2">
        <f>MIN(Inputs!$B$2, (Inputs!$B$14 - F2687)/Inputs!$B$15)</f>
        <v>0</v>
      </c>
      <c r="I2687" s="2">
        <f>MAX(MIN(Inputs!$B$2, F2687*Inputs!$B$16, Inputs!$B$14*Inputs!$B$4 - G2687), 0)</f>
        <v>170</v>
      </c>
      <c r="J2687" s="2">
        <f>MAX(MIN(Inputs!$B$2, F2687*Inputs!$B$16, (Inputs!$B$14-F2687)/Inputs!$B$15)*Inputs!$B$9, 0)</f>
        <v>0</v>
      </c>
      <c r="K2687" s="2">
        <f>MAX(E2687*Inputs!$B$5 - B2687 - Inputs!$B$8, 0) * H2687</f>
        <v>0</v>
      </c>
      <c r="L2687" s="2">
        <f>IF(B2687 &gt;= D2687*Inputs!$B$10, MAX(B2687 - E2687/Inputs!$B$5 - Inputs!$B$8, 0) * I2687, 0)</f>
        <v>1206.5877536665366</v>
      </c>
      <c r="M2687" s="2">
        <f t="shared" si="494"/>
        <v>0</v>
      </c>
      <c r="N2687" s="3" t="str">
        <f t="shared" si="495"/>
        <v>Discharge</v>
      </c>
      <c r="O2687" s="3" t="str">
        <f t="shared" si="503"/>
        <v>Discharge</v>
      </c>
      <c r="P2687" s="2">
        <f t="shared" si="496"/>
        <v>0</v>
      </c>
      <c r="Q2687" s="2">
        <f t="shared" si="497"/>
        <v>170</v>
      </c>
      <c r="R2687" s="2">
        <f t="shared" si="498"/>
        <v>0</v>
      </c>
      <c r="S2687" s="2">
        <f t="shared" si="499"/>
        <v>11005.13188560275</v>
      </c>
      <c r="T2687" s="2">
        <f t="shared" si="500"/>
        <v>0</v>
      </c>
      <c r="U2687" s="2">
        <f>IF(O2687="Reg", R2687 * Inputs!$B$7, 0)</f>
        <v>0</v>
      </c>
      <c r="V2687" s="2">
        <f>MAX(F2687 + P2687*Inputs!$B$15 - (Q2687/Inputs!$B$16) - U2687, 0)</f>
        <v>170</v>
      </c>
    </row>
    <row r="2688" spans="1:22" x14ac:dyDescent="0.3">
      <c r="A2688" s="1">
        <v>46134.916666666657</v>
      </c>
      <c r="B2688" s="2">
        <v>44.543367099998441</v>
      </c>
      <c r="C2688" s="2">
        <v>15.530231234265759</v>
      </c>
      <c r="D2688" s="2">
        <f t="shared" si="492"/>
        <v>30.796573629857836</v>
      </c>
      <c r="E2688" s="2">
        <f t="shared" si="493"/>
        <v>22.547784815874916</v>
      </c>
      <c r="F2688" s="2">
        <f t="shared" si="501"/>
        <v>170</v>
      </c>
      <c r="G2688" s="2">
        <f t="shared" si="502"/>
        <v>170</v>
      </c>
      <c r="H2688" s="2">
        <f>MIN(Inputs!$B$2, (Inputs!$B$14 - F2688)/Inputs!$B$15)</f>
        <v>170</v>
      </c>
      <c r="I2688" s="2">
        <f>MAX(MIN(Inputs!$B$2, F2688*Inputs!$B$16, Inputs!$B$14*Inputs!$B$4 - G2688), 0)</f>
        <v>170</v>
      </c>
      <c r="J2688" s="2">
        <f>MAX(MIN(Inputs!$B$2, F2688*Inputs!$B$16, (Inputs!$B$14-F2688)/Inputs!$B$15)*Inputs!$B$9, 0)</f>
        <v>136</v>
      </c>
      <c r="K2688" s="2">
        <f>MAX(E2688*Inputs!$B$5 - B2688 - Inputs!$B$8, 0) * H2688</f>
        <v>0</v>
      </c>
      <c r="L2688" s="2">
        <f>IF(B2688 &gt;= D2688*Inputs!$B$10, MAX(B2688 - E2688/Inputs!$B$5 - Inputs!$B$8, 0) * I2688, 0)</f>
        <v>0</v>
      </c>
      <c r="M2688" s="2">
        <f t="shared" si="494"/>
        <v>2112.1114478601435</v>
      </c>
      <c r="N2688" s="3" t="str">
        <f t="shared" si="495"/>
        <v>Reg</v>
      </c>
      <c r="O2688" s="3" t="str">
        <f t="shared" si="503"/>
        <v>Discharge</v>
      </c>
      <c r="P2688" s="2">
        <f t="shared" si="496"/>
        <v>0</v>
      </c>
      <c r="Q2688" s="2">
        <f t="shared" si="497"/>
        <v>170</v>
      </c>
      <c r="R2688" s="2">
        <f t="shared" si="498"/>
        <v>0</v>
      </c>
      <c r="S2688" s="2">
        <f t="shared" si="499"/>
        <v>7572.3724069997352</v>
      </c>
      <c r="T2688" s="2">
        <f t="shared" si="500"/>
        <v>0</v>
      </c>
      <c r="U2688" s="2">
        <f>IF(O2688="Reg", R2688 * Inputs!$B$7, 0)</f>
        <v>0</v>
      </c>
      <c r="V2688" s="2">
        <f>MAX(F2688 + P2688*Inputs!$B$15 - (Q2688/Inputs!$B$16) - U2688, 0)</f>
        <v>0</v>
      </c>
    </row>
    <row r="2689" spans="1:22" x14ac:dyDescent="0.3">
      <c r="A2689" s="1">
        <v>46134.958333333343</v>
      </c>
      <c r="B2689" s="2">
        <v>41.956591787147978</v>
      </c>
      <c r="C2689" s="2">
        <v>119.0445078279003</v>
      </c>
      <c r="D2689" s="2">
        <f t="shared" si="492"/>
        <v>30.796573629857836</v>
      </c>
      <c r="E2689" s="2">
        <f t="shared" si="493"/>
        <v>15.123890299208504</v>
      </c>
      <c r="F2689" s="2">
        <f t="shared" si="501"/>
        <v>0</v>
      </c>
      <c r="G2689" s="2">
        <f t="shared" si="502"/>
        <v>340</v>
      </c>
      <c r="H2689" s="2">
        <f>MIN(Inputs!$B$2, (Inputs!$B$14 - F2689)/Inputs!$B$15)</f>
        <v>170</v>
      </c>
      <c r="I2689" s="2">
        <f>MAX(MIN(Inputs!$B$2, F2689*Inputs!$B$16, Inputs!$B$14*Inputs!$B$4 - G2689), 0)</f>
        <v>0</v>
      </c>
      <c r="J2689" s="2">
        <f>MAX(MIN(Inputs!$B$2, F2689*Inputs!$B$16, (Inputs!$B$14-F2689)/Inputs!$B$15)*Inputs!$B$9, 0)</f>
        <v>0</v>
      </c>
      <c r="K2689" s="2">
        <f>MAX(E2689*Inputs!$B$5 - B2689 - Inputs!$B$8, 0) * H2689</f>
        <v>0</v>
      </c>
      <c r="L2689" s="2">
        <f>IF(B2689 &gt;= D2689*Inputs!$B$10, MAX(B2689 - E2689/Inputs!$B$5 - Inputs!$B$8, 0) * I2689, 0)</f>
        <v>0</v>
      </c>
      <c r="M2689" s="2">
        <f t="shared" si="494"/>
        <v>0</v>
      </c>
      <c r="N2689" s="3" t="str">
        <f t="shared" si="495"/>
        <v>Idle</v>
      </c>
      <c r="O2689" s="3" t="str">
        <f t="shared" si="503"/>
        <v>Idle</v>
      </c>
      <c r="P2689" s="2">
        <f t="shared" si="496"/>
        <v>0</v>
      </c>
      <c r="Q2689" s="2">
        <f t="shared" si="497"/>
        <v>0</v>
      </c>
      <c r="R2689" s="2">
        <f t="shared" si="498"/>
        <v>0</v>
      </c>
      <c r="S2689" s="2">
        <f t="shared" si="499"/>
        <v>0</v>
      </c>
      <c r="T2689" s="2">
        <f t="shared" si="500"/>
        <v>0</v>
      </c>
      <c r="U2689" s="2">
        <f>IF(O2689="Reg", R2689 * Inputs!$B$7, 0)</f>
        <v>0</v>
      </c>
      <c r="V2689" s="2">
        <f>MAX(F2689 + P2689*Inputs!$B$15 - (Q2689/Inputs!$B$16) - U2689, 0)</f>
        <v>0</v>
      </c>
    </row>
    <row r="2690" spans="1:22" x14ac:dyDescent="0.3">
      <c r="A2690" s="1">
        <v>46135</v>
      </c>
      <c r="B2690" s="2">
        <v>27.732957367359461</v>
      </c>
      <c r="C2690" s="2">
        <v>9.5028299391960704</v>
      </c>
      <c r="D2690" s="2">
        <f t="shared" ref="D2690:D2753" si="504">AVERAGEIFS(B:B, A:A, "&gt;="&amp;INT(A2690), A:A, "&lt;"&amp;INT(A2690)+1)</f>
        <v>32.494649870848143</v>
      </c>
      <c r="E2690" s="2">
        <f t="shared" ref="E2690:E2753" si="505">AVERAGE(B2690:B2695)</f>
        <v>8.1311250013505099</v>
      </c>
      <c r="F2690" s="2">
        <f t="shared" si="501"/>
        <v>0</v>
      </c>
      <c r="G2690" s="2">
        <f t="shared" si="502"/>
        <v>0</v>
      </c>
      <c r="H2690" s="2">
        <f>MIN(Inputs!$B$2, (Inputs!$B$14 - F2690)/Inputs!$B$15)</f>
        <v>170</v>
      </c>
      <c r="I2690" s="2">
        <f>MAX(MIN(Inputs!$B$2, F2690*Inputs!$B$16, Inputs!$B$14*Inputs!$B$4 - G2690), 0)</f>
        <v>0</v>
      </c>
      <c r="J2690" s="2">
        <f>MAX(MIN(Inputs!$B$2, F2690*Inputs!$B$16, (Inputs!$B$14-F2690)/Inputs!$B$15)*Inputs!$B$9, 0)</f>
        <v>0</v>
      </c>
      <c r="K2690" s="2">
        <f>MAX(E2690*Inputs!$B$5 - B2690 - Inputs!$B$8, 0) * H2690</f>
        <v>0</v>
      </c>
      <c r="L2690" s="2">
        <f>IF(B2690 &gt;= D2690*Inputs!$B$10, MAX(B2690 - E2690/Inputs!$B$5 - Inputs!$B$8, 0) * I2690, 0)</f>
        <v>0</v>
      </c>
      <c r="M2690" s="2">
        <f t="shared" ref="M2690:M2753" si="506">C2690 * J2690</f>
        <v>0</v>
      </c>
      <c r="N2690" s="3" t="str">
        <f t="shared" ref="N2690:N2753" si="507">IF(MAX(K2690, L2690, M2690)&lt;=0, "Idle", IF(AND(M2690&gt;=K2690, M2690&gt;=L2690), "Reg", IF(L2690&gt;=K2690, "Discharge", "Charge")))</f>
        <v>Idle</v>
      </c>
      <c r="O2690" s="3" t="str">
        <f t="shared" si="503"/>
        <v>Idle</v>
      </c>
      <c r="P2690" s="2">
        <f t="shared" ref="P2690:P2753" si="508">IF(O2690="Charge", H2690, 0)</f>
        <v>0</v>
      </c>
      <c r="Q2690" s="2">
        <f t="shared" ref="Q2690:Q2753" si="509">IF(O2690="Discharge", I2690, 0)</f>
        <v>0</v>
      </c>
      <c r="R2690" s="2">
        <f t="shared" ref="R2690:R2753" si="510">IF(O2690="Reg", J2690, 0)</f>
        <v>0</v>
      </c>
      <c r="S2690" s="2">
        <f t="shared" ref="S2690:S2753" si="511">(Q2690 - P2690) * B2690</f>
        <v>0</v>
      </c>
      <c r="T2690" s="2">
        <f t="shared" ref="T2690:T2753" si="512">R2690 * C2690</f>
        <v>0</v>
      </c>
      <c r="U2690" s="2">
        <f>IF(O2690="Reg", R2690 * Inputs!$B$7, 0)</f>
        <v>0</v>
      </c>
      <c r="V2690" s="2">
        <f>MAX(F2690 + P2690*Inputs!$B$15 - (Q2690/Inputs!$B$16) - U2690, 0)</f>
        <v>0</v>
      </c>
    </row>
    <row r="2691" spans="1:22" x14ac:dyDescent="0.3">
      <c r="A2691" s="1">
        <v>46135.041666666657</v>
      </c>
      <c r="B2691" s="2">
        <v>12.967270732743531</v>
      </c>
      <c r="C2691" s="2">
        <v>6.4794589295945384</v>
      </c>
      <c r="D2691" s="2">
        <f t="shared" si="504"/>
        <v>32.494649870848143</v>
      </c>
      <c r="E2691" s="2">
        <f t="shared" si="505"/>
        <v>3.5089654401239336</v>
      </c>
      <c r="F2691" s="2">
        <f t="shared" ref="F2691:F2754" si="513">V2690</f>
        <v>0</v>
      </c>
      <c r="G2691" s="2">
        <f t="shared" ref="G2691:G2754" si="514">IF(INT(A2691)=INT(A2690), G2690 + Q2690, 0)</f>
        <v>0</v>
      </c>
      <c r="H2691" s="2">
        <f>MIN(Inputs!$B$2, (Inputs!$B$14 - F2691)/Inputs!$B$15)</f>
        <v>170</v>
      </c>
      <c r="I2691" s="2">
        <f>MAX(MIN(Inputs!$B$2, F2691*Inputs!$B$16, Inputs!$B$14*Inputs!$B$4 - G2691), 0)</f>
        <v>0</v>
      </c>
      <c r="J2691" s="2">
        <f>MAX(MIN(Inputs!$B$2, F2691*Inputs!$B$16, (Inputs!$B$14-F2691)/Inputs!$B$15)*Inputs!$B$9, 0)</f>
        <v>0</v>
      </c>
      <c r="K2691" s="2">
        <f>MAX(E2691*Inputs!$B$5 - B2691 - Inputs!$B$8, 0) * H2691</f>
        <v>0</v>
      </c>
      <c r="L2691" s="2">
        <f>IF(B2691 &gt;= D2691*Inputs!$B$10, MAX(B2691 - E2691/Inputs!$B$5 - Inputs!$B$8, 0) * I2691, 0)</f>
        <v>0</v>
      </c>
      <c r="M2691" s="2">
        <f t="shared" si="506"/>
        <v>0</v>
      </c>
      <c r="N2691" s="3" t="str">
        <f t="shared" si="507"/>
        <v>Idle</v>
      </c>
      <c r="O2691" s="3" t="str">
        <f t="shared" si="503"/>
        <v>Idle</v>
      </c>
      <c r="P2691" s="2">
        <f t="shared" si="508"/>
        <v>0</v>
      </c>
      <c r="Q2691" s="2">
        <f t="shared" si="509"/>
        <v>0</v>
      </c>
      <c r="R2691" s="2">
        <f t="shared" si="510"/>
        <v>0</v>
      </c>
      <c r="S2691" s="2">
        <f t="shared" si="511"/>
        <v>0</v>
      </c>
      <c r="T2691" s="2">
        <f t="shared" si="512"/>
        <v>0</v>
      </c>
      <c r="U2691" s="2">
        <f>IF(O2691="Reg", R2691 * Inputs!$B$7, 0)</f>
        <v>0</v>
      </c>
      <c r="V2691" s="2">
        <f>MAX(F2691 + P2691*Inputs!$B$15 - (Q2691/Inputs!$B$16) - U2691, 0)</f>
        <v>0</v>
      </c>
    </row>
    <row r="2692" spans="1:22" x14ac:dyDescent="0.3">
      <c r="A2692" s="1">
        <v>46135.083333333343</v>
      </c>
      <c r="B2692" s="2">
        <v>6.7949961364003162</v>
      </c>
      <c r="C2692" s="2">
        <v>15.298915706520599</v>
      </c>
      <c r="D2692" s="2">
        <f t="shared" si="504"/>
        <v>32.494649870848143</v>
      </c>
      <c r="E2692" s="2">
        <f t="shared" si="505"/>
        <v>11.563982522452603</v>
      </c>
      <c r="F2692" s="2">
        <f t="shared" si="513"/>
        <v>0</v>
      </c>
      <c r="G2692" s="2">
        <f t="shared" si="514"/>
        <v>0</v>
      </c>
      <c r="H2692" s="2">
        <f>MIN(Inputs!$B$2, (Inputs!$B$14 - F2692)/Inputs!$B$15)</f>
        <v>170</v>
      </c>
      <c r="I2692" s="2">
        <f>MAX(MIN(Inputs!$B$2, F2692*Inputs!$B$16, Inputs!$B$14*Inputs!$B$4 - G2692), 0)</f>
        <v>0</v>
      </c>
      <c r="J2692" s="2">
        <f>MAX(MIN(Inputs!$B$2, F2692*Inputs!$B$16, (Inputs!$B$14-F2692)/Inputs!$B$15)*Inputs!$B$9, 0)</f>
        <v>0</v>
      </c>
      <c r="K2692" s="2">
        <f>MAX(E2692*Inputs!$B$5 - B2692 - Inputs!$B$8, 0) * H2692</f>
        <v>0</v>
      </c>
      <c r="L2692" s="2">
        <f>IF(B2692 &gt;= D2692*Inputs!$B$10, MAX(B2692 - E2692/Inputs!$B$5 - Inputs!$B$8, 0) * I2692, 0)</f>
        <v>0</v>
      </c>
      <c r="M2692" s="2">
        <f t="shared" si="506"/>
        <v>0</v>
      </c>
      <c r="N2692" s="3" t="str">
        <f t="shared" si="507"/>
        <v>Idle</v>
      </c>
      <c r="O2692" s="3" t="str">
        <f t="shared" ref="O2692:O2755" si="515">IF(O2691&lt;&gt;O2690, O2691, N2692)</f>
        <v>Idle</v>
      </c>
      <c r="P2692" s="2">
        <f t="shared" si="508"/>
        <v>0</v>
      </c>
      <c r="Q2692" s="2">
        <f t="shared" si="509"/>
        <v>0</v>
      </c>
      <c r="R2692" s="2">
        <f t="shared" si="510"/>
        <v>0</v>
      </c>
      <c r="S2692" s="2">
        <f t="shared" si="511"/>
        <v>0</v>
      </c>
      <c r="T2692" s="2">
        <f t="shared" si="512"/>
        <v>0</v>
      </c>
      <c r="U2692" s="2">
        <f>IF(O2692="Reg", R2692 * Inputs!$B$7, 0)</f>
        <v>0</v>
      </c>
      <c r="V2692" s="2">
        <f>MAX(F2692 + P2692*Inputs!$B$15 - (Q2692/Inputs!$B$16) - U2692, 0)</f>
        <v>0</v>
      </c>
    </row>
    <row r="2693" spans="1:22" x14ac:dyDescent="0.3">
      <c r="A2693" s="1">
        <v>46135.125</v>
      </c>
      <c r="B2693" s="2">
        <v>1.291525771599753</v>
      </c>
      <c r="C2693" s="2">
        <v>24.353731795520378</v>
      </c>
      <c r="D2693" s="2">
        <f t="shared" si="504"/>
        <v>32.494649870848143</v>
      </c>
      <c r="E2693" s="2">
        <f t="shared" si="505"/>
        <v>10.431483166385883</v>
      </c>
      <c r="F2693" s="2">
        <f t="shared" si="513"/>
        <v>0</v>
      </c>
      <c r="G2693" s="2">
        <f t="shared" si="514"/>
        <v>0</v>
      </c>
      <c r="H2693" s="2">
        <f>MIN(Inputs!$B$2, (Inputs!$B$14 - F2693)/Inputs!$B$15)</f>
        <v>170</v>
      </c>
      <c r="I2693" s="2">
        <f>MAX(MIN(Inputs!$B$2, F2693*Inputs!$B$16, Inputs!$B$14*Inputs!$B$4 - G2693), 0)</f>
        <v>0</v>
      </c>
      <c r="J2693" s="2">
        <f>MAX(MIN(Inputs!$B$2, F2693*Inputs!$B$16, (Inputs!$B$14-F2693)/Inputs!$B$15)*Inputs!$B$9, 0)</f>
        <v>0</v>
      </c>
      <c r="K2693" s="2">
        <f>MAX(E2693*Inputs!$B$5 - B2693 - Inputs!$B$8, 0) * H2693</f>
        <v>0</v>
      </c>
      <c r="L2693" s="2">
        <f>IF(B2693 &gt;= D2693*Inputs!$B$10, MAX(B2693 - E2693/Inputs!$B$5 - Inputs!$B$8, 0) * I2693, 0)</f>
        <v>0</v>
      </c>
      <c r="M2693" s="2">
        <f t="shared" si="506"/>
        <v>0</v>
      </c>
      <c r="N2693" s="3" t="str">
        <f t="shared" si="507"/>
        <v>Idle</v>
      </c>
      <c r="O2693" s="3" t="str">
        <f t="shared" si="515"/>
        <v>Idle</v>
      </c>
      <c r="P2693" s="2">
        <f t="shared" si="508"/>
        <v>0</v>
      </c>
      <c r="Q2693" s="2">
        <f t="shared" si="509"/>
        <v>0</v>
      </c>
      <c r="R2693" s="2">
        <f t="shared" si="510"/>
        <v>0</v>
      </c>
      <c r="S2693" s="2">
        <f t="shared" si="511"/>
        <v>0</v>
      </c>
      <c r="T2693" s="2">
        <f t="shared" si="512"/>
        <v>0</v>
      </c>
      <c r="U2693" s="2">
        <f>IF(O2693="Reg", R2693 * Inputs!$B$7, 0)</f>
        <v>0</v>
      </c>
      <c r="V2693" s="2">
        <f>MAX(F2693 + P2693*Inputs!$B$15 - (Q2693/Inputs!$B$16) - U2693, 0)</f>
        <v>0</v>
      </c>
    </row>
    <row r="2694" spans="1:22" x14ac:dyDescent="0.3">
      <c r="A2694" s="1">
        <v>46135.166666666657</v>
      </c>
      <c r="B2694" s="2">
        <v>0</v>
      </c>
      <c r="C2694" s="2">
        <v>5.9283023369995682</v>
      </c>
      <c r="D2694" s="2">
        <f t="shared" si="504"/>
        <v>32.494649870848143</v>
      </c>
      <c r="E2694" s="2">
        <f t="shared" si="505"/>
        <v>10.789526415501214</v>
      </c>
      <c r="F2694" s="2">
        <f t="shared" si="513"/>
        <v>0</v>
      </c>
      <c r="G2694" s="2">
        <f t="shared" si="514"/>
        <v>0</v>
      </c>
      <c r="H2694" s="2">
        <f>MIN(Inputs!$B$2, (Inputs!$B$14 - F2694)/Inputs!$B$15)</f>
        <v>170</v>
      </c>
      <c r="I2694" s="2">
        <f>MAX(MIN(Inputs!$B$2, F2694*Inputs!$B$16, Inputs!$B$14*Inputs!$B$4 - G2694), 0)</f>
        <v>0</v>
      </c>
      <c r="J2694" s="2">
        <f>MAX(MIN(Inputs!$B$2, F2694*Inputs!$B$16, (Inputs!$B$14-F2694)/Inputs!$B$15)*Inputs!$B$9, 0)</f>
        <v>0</v>
      </c>
      <c r="K2694" s="2">
        <f>MAX(E2694*Inputs!$B$5 - B2694 - Inputs!$B$8, 0) * H2694</f>
        <v>0</v>
      </c>
      <c r="L2694" s="2">
        <f>IF(B2694 &gt;= D2694*Inputs!$B$10, MAX(B2694 - E2694/Inputs!$B$5 - Inputs!$B$8, 0) * I2694, 0)</f>
        <v>0</v>
      </c>
      <c r="M2694" s="2">
        <f t="shared" si="506"/>
        <v>0</v>
      </c>
      <c r="N2694" s="3" t="str">
        <f t="shared" si="507"/>
        <v>Idle</v>
      </c>
      <c r="O2694" s="3" t="str">
        <f t="shared" si="515"/>
        <v>Idle</v>
      </c>
      <c r="P2694" s="2">
        <f t="shared" si="508"/>
        <v>0</v>
      </c>
      <c r="Q2694" s="2">
        <f t="shared" si="509"/>
        <v>0</v>
      </c>
      <c r="R2694" s="2">
        <f t="shared" si="510"/>
        <v>0</v>
      </c>
      <c r="S2694" s="2">
        <f t="shared" si="511"/>
        <v>0</v>
      </c>
      <c r="T2694" s="2">
        <f t="shared" si="512"/>
        <v>0</v>
      </c>
      <c r="U2694" s="2">
        <f>IF(O2694="Reg", R2694 * Inputs!$B$7, 0)</f>
        <v>0</v>
      </c>
      <c r="V2694" s="2">
        <f>MAX(F2694 + P2694*Inputs!$B$15 - (Q2694/Inputs!$B$16) - U2694, 0)</f>
        <v>0</v>
      </c>
    </row>
    <row r="2695" spans="1:22" x14ac:dyDescent="0.3">
      <c r="A2695" s="1">
        <v>46135.208333333343</v>
      </c>
      <c r="B2695" s="2">
        <v>0</v>
      </c>
      <c r="C2695" s="2">
        <v>3.3848104329133388</v>
      </c>
      <c r="D2695" s="2">
        <f t="shared" si="504"/>
        <v>32.494649870848143</v>
      </c>
      <c r="E2695" s="2">
        <f t="shared" si="505"/>
        <v>12.794873289288818</v>
      </c>
      <c r="F2695" s="2">
        <f t="shared" si="513"/>
        <v>0</v>
      </c>
      <c r="G2695" s="2">
        <f t="shared" si="514"/>
        <v>0</v>
      </c>
      <c r="H2695" s="2">
        <f>MIN(Inputs!$B$2, (Inputs!$B$14 - F2695)/Inputs!$B$15)</f>
        <v>170</v>
      </c>
      <c r="I2695" s="2">
        <f>MAX(MIN(Inputs!$B$2, F2695*Inputs!$B$16, Inputs!$B$14*Inputs!$B$4 - G2695), 0)</f>
        <v>0</v>
      </c>
      <c r="J2695" s="2">
        <f>MAX(MIN(Inputs!$B$2, F2695*Inputs!$B$16, (Inputs!$B$14-F2695)/Inputs!$B$15)*Inputs!$B$9, 0)</f>
        <v>0</v>
      </c>
      <c r="K2695" s="2">
        <f>MAX(E2695*Inputs!$B$5 - B2695 - Inputs!$B$8, 0) * H2695</f>
        <v>0</v>
      </c>
      <c r="L2695" s="2">
        <f>IF(B2695 &gt;= D2695*Inputs!$B$10, MAX(B2695 - E2695/Inputs!$B$5 - Inputs!$B$8, 0) * I2695, 0)</f>
        <v>0</v>
      </c>
      <c r="M2695" s="2">
        <f t="shared" si="506"/>
        <v>0</v>
      </c>
      <c r="N2695" s="3" t="str">
        <f t="shared" si="507"/>
        <v>Idle</v>
      </c>
      <c r="O2695" s="3" t="str">
        <f t="shared" si="515"/>
        <v>Idle</v>
      </c>
      <c r="P2695" s="2">
        <f t="shared" si="508"/>
        <v>0</v>
      </c>
      <c r="Q2695" s="2">
        <f t="shared" si="509"/>
        <v>0</v>
      </c>
      <c r="R2695" s="2">
        <f t="shared" si="510"/>
        <v>0</v>
      </c>
      <c r="S2695" s="2">
        <f t="shared" si="511"/>
        <v>0</v>
      </c>
      <c r="T2695" s="2">
        <f t="shared" si="512"/>
        <v>0</v>
      </c>
      <c r="U2695" s="2">
        <f>IF(O2695="Reg", R2695 * Inputs!$B$7, 0)</f>
        <v>0</v>
      </c>
      <c r="V2695" s="2">
        <f>MAX(F2695 + P2695*Inputs!$B$15 - (Q2695/Inputs!$B$16) - U2695, 0)</f>
        <v>0</v>
      </c>
    </row>
    <row r="2696" spans="1:22" x14ac:dyDescent="0.3">
      <c r="A2696" s="1">
        <v>46135.25</v>
      </c>
      <c r="B2696" s="2">
        <v>0</v>
      </c>
      <c r="C2696" s="2">
        <v>3.520250499769944</v>
      </c>
      <c r="D2696" s="2">
        <f t="shared" si="504"/>
        <v>32.494649870848143</v>
      </c>
      <c r="E2696" s="2">
        <f t="shared" si="505"/>
        <v>16.077044909856955</v>
      </c>
      <c r="F2696" s="2">
        <f t="shared" si="513"/>
        <v>0</v>
      </c>
      <c r="G2696" s="2">
        <f t="shared" si="514"/>
        <v>0</v>
      </c>
      <c r="H2696" s="2">
        <f>MIN(Inputs!$B$2, (Inputs!$B$14 - F2696)/Inputs!$B$15)</f>
        <v>170</v>
      </c>
      <c r="I2696" s="2">
        <f>MAX(MIN(Inputs!$B$2, F2696*Inputs!$B$16, Inputs!$B$14*Inputs!$B$4 - G2696), 0)</f>
        <v>0</v>
      </c>
      <c r="J2696" s="2">
        <f>MAX(MIN(Inputs!$B$2, F2696*Inputs!$B$16, (Inputs!$B$14-F2696)/Inputs!$B$15)*Inputs!$B$9, 0)</f>
        <v>0</v>
      </c>
      <c r="K2696" s="2">
        <f>MAX(E2696*Inputs!$B$5 - B2696 - Inputs!$B$8, 0) * H2696</f>
        <v>0</v>
      </c>
      <c r="L2696" s="2">
        <f>IF(B2696 &gt;= D2696*Inputs!$B$10, MAX(B2696 - E2696/Inputs!$B$5 - Inputs!$B$8, 0) * I2696, 0)</f>
        <v>0</v>
      </c>
      <c r="M2696" s="2">
        <f t="shared" si="506"/>
        <v>0</v>
      </c>
      <c r="N2696" s="3" t="str">
        <f t="shared" si="507"/>
        <v>Idle</v>
      </c>
      <c r="O2696" s="3" t="str">
        <f t="shared" si="515"/>
        <v>Idle</v>
      </c>
      <c r="P2696" s="2">
        <f t="shared" si="508"/>
        <v>0</v>
      </c>
      <c r="Q2696" s="2">
        <f t="shared" si="509"/>
        <v>0</v>
      </c>
      <c r="R2696" s="2">
        <f t="shared" si="510"/>
        <v>0</v>
      </c>
      <c r="S2696" s="2">
        <f t="shared" si="511"/>
        <v>0</v>
      </c>
      <c r="T2696" s="2">
        <f t="shared" si="512"/>
        <v>0</v>
      </c>
      <c r="U2696" s="2">
        <f>IF(O2696="Reg", R2696 * Inputs!$B$7, 0)</f>
        <v>0</v>
      </c>
      <c r="V2696" s="2">
        <f>MAX(F2696 + P2696*Inputs!$B$15 - (Q2696/Inputs!$B$16) - U2696, 0)</f>
        <v>0</v>
      </c>
    </row>
    <row r="2697" spans="1:22" x14ac:dyDescent="0.3">
      <c r="A2697" s="1">
        <v>46135.291666666657</v>
      </c>
      <c r="B2697" s="2">
        <v>61.29737322671555</v>
      </c>
      <c r="C2697" s="2">
        <v>6.6010551986071349</v>
      </c>
      <c r="D2697" s="2">
        <f t="shared" si="504"/>
        <v>32.494649870848143</v>
      </c>
      <c r="E2697" s="2">
        <f t="shared" si="505"/>
        <v>21.056179319728496</v>
      </c>
      <c r="F2697" s="2">
        <f t="shared" si="513"/>
        <v>0</v>
      </c>
      <c r="G2697" s="2">
        <f t="shared" si="514"/>
        <v>0</v>
      </c>
      <c r="H2697" s="2">
        <f>MIN(Inputs!$B$2, (Inputs!$B$14 - F2697)/Inputs!$B$15)</f>
        <v>170</v>
      </c>
      <c r="I2697" s="2">
        <f>MAX(MIN(Inputs!$B$2, F2697*Inputs!$B$16, Inputs!$B$14*Inputs!$B$4 - G2697), 0)</f>
        <v>0</v>
      </c>
      <c r="J2697" s="2">
        <f>MAX(MIN(Inputs!$B$2, F2697*Inputs!$B$16, (Inputs!$B$14-F2697)/Inputs!$B$15)*Inputs!$B$9, 0)</f>
        <v>0</v>
      </c>
      <c r="K2697" s="2">
        <f>MAX(E2697*Inputs!$B$5 - B2697 - Inputs!$B$8, 0) * H2697</f>
        <v>0</v>
      </c>
      <c r="L2697" s="2">
        <f>IF(B2697 &gt;= D2697*Inputs!$B$10, MAX(B2697 - E2697/Inputs!$B$5 - Inputs!$B$8, 0) * I2697, 0)</f>
        <v>0</v>
      </c>
      <c r="M2697" s="2">
        <f t="shared" si="506"/>
        <v>0</v>
      </c>
      <c r="N2697" s="3" t="str">
        <f t="shared" si="507"/>
        <v>Idle</v>
      </c>
      <c r="O2697" s="3" t="str">
        <f t="shared" si="515"/>
        <v>Idle</v>
      </c>
      <c r="P2697" s="2">
        <f t="shared" si="508"/>
        <v>0</v>
      </c>
      <c r="Q2697" s="2">
        <f t="shared" si="509"/>
        <v>0</v>
      </c>
      <c r="R2697" s="2">
        <f t="shared" si="510"/>
        <v>0</v>
      </c>
      <c r="S2697" s="2">
        <f t="shared" si="511"/>
        <v>0</v>
      </c>
      <c r="T2697" s="2">
        <f t="shared" si="512"/>
        <v>0</v>
      </c>
      <c r="U2697" s="2">
        <f>IF(O2697="Reg", R2697 * Inputs!$B$7, 0)</f>
        <v>0</v>
      </c>
      <c r="V2697" s="2">
        <f>MAX(F2697 + P2697*Inputs!$B$15 - (Q2697/Inputs!$B$16) - U2697, 0)</f>
        <v>0</v>
      </c>
    </row>
    <row r="2698" spans="1:22" x14ac:dyDescent="0.3">
      <c r="A2698" s="1">
        <v>46135.333333333343</v>
      </c>
      <c r="B2698" s="2">
        <v>0</v>
      </c>
      <c r="C2698" s="2">
        <v>15.347529517459011</v>
      </c>
      <c r="D2698" s="2">
        <f t="shared" si="504"/>
        <v>32.494649870848143</v>
      </c>
      <c r="E2698" s="2">
        <f t="shared" si="505"/>
        <v>17.174390072508743</v>
      </c>
      <c r="F2698" s="2">
        <f t="shared" si="513"/>
        <v>0</v>
      </c>
      <c r="G2698" s="2">
        <f t="shared" si="514"/>
        <v>0</v>
      </c>
      <c r="H2698" s="2">
        <f>MIN(Inputs!$B$2, (Inputs!$B$14 - F2698)/Inputs!$B$15)</f>
        <v>170</v>
      </c>
      <c r="I2698" s="2">
        <f>MAX(MIN(Inputs!$B$2, F2698*Inputs!$B$16, Inputs!$B$14*Inputs!$B$4 - G2698), 0)</f>
        <v>0</v>
      </c>
      <c r="J2698" s="2">
        <f>MAX(MIN(Inputs!$B$2, F2698*Inputs!$B$16, (Inputs!$B$14-F2698)/Inputs!$B$15)*Inputs!$B$9, 0)</f>
        <v>0</v>
      </c>
      <c r="K2698" s="2">
        <f>MAX(E2698*Inputs!$B$5 - B2698 - Inputs!$B$8, 0) * H2698</f>
        <v>0</v>
      </c>
      <c r="L2698" s="2">
        <f>IF(B2698 &gt;= D2698*Inputs!$B$10, MAX(B2698 - E2698/Inputs!$B$5 - Inputs!$B$8, 0) * I2698, 0)</f>
        <v>0</v>
      </c>
      <c r="M2698" s="2">
        <f t="shared" si="506"/>
        <v>0</v>
      </c>
      <c r="N2698" s="3" t="str">
        <f t="shared" si="507"/>
        <v>Idle</v>
      </c>
      <c r="O2698" s="3" t="str">
        <f t="shared" si="515"/>
        <v>Idle</v>
      </c>
      <c r="P2698" s="2">
        <f t="shared" si="508"/>
        <v>0</v>
      </c>
      <c r="Q2698" s="2">
        <f t="shared" si="509"/>
        <v>0</v>
      </c>
      <c r="R2698" s="2">
        <f t="shared" si="510"/>
        <v>0</v>
      </c>
      <c r="S2698" s="2">
        <f t="shared" si="511"/>
        <v>0</v>
      </c>
      <c r="T2698" s="2">
        <f t="shared" si="512"/>
        <v>0</v>
      </c>
      <c r="U2698" s="2">
        <f>IF(O2698="Reg", R2698 * Inputs!$B$7, 0)</f>
        <v>0</v>
      </c>
      <c r="V2698" s="2">
        <f>MAX(F2698 + P2698*Inputs!$B$15 - (Q2698/Inputs!$B$16) - U2698, 0)</f>
        <v>0</v>
      </c>
    </row>
    <row r="2699" spans="1:22" x14ac:dyDescent="0.3">
      <c r="A2699" s="1">
        <v>46135.375</v>
      </c>
      <c r="B2699" s="2">
        <v>3.4397852662917332</v>
      </c>
      <c r="C2699" s="2">
        <v>2.97903781275267</v>
      </c>
      <c r="D2699" s="2">
        <f t="shared" si="504"/>
        <v>32.494649870848143</v>
      </c>
      <c r="E2699" s="2">
        <f t="shared" si="505"/>
        <v>23.841396751610901</v>
      </c>
      <c r="F2699" s="2">
        <f t="shared" si="513"/>
        <v>0</v>
      </c>
      <c r="G2699" s="2">
        <f t="shared" si="514"/>
        <v>0</v>
      </c>
      <c r="H2699" s="2">
        <f>MIN(Inputs!$B$2, (Inputs!$B$14 - F2699)/Inputs!$B$15)</f>
        <v>170</v>
      </c>
      <c r="I2699" s="2">
        <f>MAX(MIN(Inputs!$B$2, F2699*Inputs!$B$16, Inputs!$B$14*Inputs!$B$4 - G2699), 0)</f>
        <v>0</v>
      </c>
      <c r="J2699" s="2">
        <f>MAX(MIN(Inputs!$B$2, F2699*Inputs!$B$16, (Inputs!$B$14-F2699)/Inputs!$B$15)*Inputs!$B$9, 0)</f>
        <v>0</v>
      </c>
      <c r="K2699" s="2">
        <f>MAX(E2699*Inputs!$B$5 - B2699 - Inputs!$B$8, 0) * H2699</f>
        <v>0</v>
      </c>
      <c r="L2699" s="2">
        <f>IF(B2699 &gt;= D2699*Inputs!$B$10, MAX(B2699 - E2699/Inputs!$B$5 - Inputs!$B$8, 0) * I2699, 0)</f>
        <v>0</v>
      </c>
      <c r="M2699" s="2">
        <f t="shared" si="506"/>
        <v>0</v>
      </c>
      <c r="N2699" s="3" t="str">
        <f t="shared" si="507"/>
        <v>Idle</v>
      </c>
      <c r="O2699" s="3" t="str">
        <f t="shared" si="515"/>
        <v>Idle</v>
      </c>
      <c r="P2699" s="2">
        <f t="shared" si="508"/>
        <v>0</v>
      </c>
      <c r="Q2699" s="2">
        <f t="shared" si="509"/>
        <v>0</v>
      </c>
      <c r="R2699" s="2">
        <f t="shared" si="510"/>
        <v>0</v>
      </c>
      <c r="S2699" s="2">
        <f t="shared" si="511"/>
        <v>0</v>
      </c>
      <c r="T2699" s="2">
        <f t="shared" si="512"/>
        <v>0</v>
      </c>
      <c r="U2699" s="2">
        <f>IF(O2699="Reg", R2699 * Inputs!$B$7, 0)</f>
        <v>0</v>
      </c>
      <c r="V2699" s="2">
        <f>MAX(F2699 + P2699*Inputs!$B$15 - (Q2699/Inputs!$B$16) - U2699, 0)</f>
        <v>0</v>
      </c>
    </row>
    <row r="2700" spans="1:22" x14ac:dyDescent="0.3">
      <c r="A2700" s="1">
        <v>46135.416666666657</v>
      </c>
      <c r="B2700" s="2">
        <v>12.032081242725621</v>
      </c>
      <c r="C2700" s="2">
        <v>8.283902936849227</v>
      </c>
      <c r="D2700" s="2">
        <f t="shared" si="504"/>
        <v>32.494649870848143</v>
      </c>
      <c r="E2700" s="2">
        <f t="shared" si="505"/>
        <v>32.794666463768664</v>
      </c>
      <c r="F2700" s="2">
        <f t="shared" si="513"/>
        <v>0</v>
      </c>
      <c r="G2700" s="2">
        <f t="shared" si="514"/>
        <v>0</v>
      </c>
      <c r="H2700" s="2">
        <f>MIN(Inputs!$B$2, (Inputs!$B$14 - F2700)/Inputs!$B$15)</f>
        <v>170</v>
      </c>
      <c r="I2700" s="2">
        <f>MAX(MIN(Inputs!$B$2, F2700*Inputs!$B$16, Inputs!$B$14*Inputs!$B$4 - G2700), 0)</f>
        <v>0</v>
      </c>
      <c r="J2700" s="2">
        <f>MAX(MIN(Inputs!$B$2, F2700*Inputs!$B$16, (Inputs!$B$14-F2700)/Inputs!$B$15)*Inputs!$B$9, 0)</f>
        <v>0</v>
      </c>
      <c r="K2700" s="2">
        <f>MAX(E2700*Inputs!$B$5 - B2700 - Inputs!$B$8, 0) * H2700</f>
        <v>0</v>
      </c>
      <c r="L2700" s="2">
        <f>IF(B2700 &gt;= D2700*Inputs!$B$10, MAX(B2700 - E2700/Inputs!$B$5 - Inputs!$B$8, 0) * I2700, 0)</f>
        <v>0</v>
      </c>
      <c r="M2700" s="2">
        <f t="shared" si="506"/>
        <v>0</v>
      </c>
      <c r="N2700" s="3" t="str">
        <f t="shared" si="507"/>
        <v>Idle</v>
      </c>
      <c r="O2700" s="3" t="str">
        <f t="shared" si="515"/>
        <v>Idle</v>
      </c>
      <c r="P2700" s="2">
        <f t="shared" si="508"/>
        <v>0</v>
      </c>
      <c r="Q2700" s="2">
        <f t="shared" si="509"/>
        <v>0</v>
      </c>
      <c r="R2700" s="2">
        <f t="shared" si="510"/>
        <v>0</v>
      </c>
      <c r="S2700" s="2">
        <f t="shared" si="511"/>
        <v>0</v>
      </c>
      <c r="T2700" s="2">
        <f t="shared" si="512"/>
        <v>0</v>
      </c>
      <c r="U2700" s="2">
        <f>IF(O2700="Reg", R2700 * Inputs!$B$7, 0)</f>
        <v>0</v>
      </c>
      <c r="V2700" s="2">
        <f>MAX(F2700 + P2700*Inputs!$B$15 - (Q2700/Inputs!$B$16) - U2700, 0)</f>
        <v>0</v>
      </c>
    </row>
    <row r="2701" spans="1:22" x14ac:dyDescent="0.3">
      <c r="A2701" s="1">
        <v>46135.458333333343</v>
      </c>
      <c r="B2701" s="2">
        <v>19.693029723408831</v>
      </c>
      <c r="C2701" s="2">
        <v>6.8921573219615446</v>
      </c>
      <c r="D2701" s="2">
        <f t="shared" si="504"/>
        <v>32.494649870848143</v>
      </c>
      <c r="E2701" s="2">
        <f t="shared" si="505"/>
        <v>41.351191182028415</v>
      </c>
      <c r="F2701" s="2">
        <f t="shared" si="513"/>
        <v>0</v>
      </c>
      <c r="G2701" s="2">
        <f t="shared" si="514"/>
        <v>0</v>
      </c>
      <c r="H2701" s="2">
        <f>MIN(Inputs!$B$2, (Inputs!$B$14 - F2701)/Inputs!$B$15)</f>
        <v>170</v>
      </c>
      <c r="I2701" s="2">
        <f>MAX(MIN(Inputs!$B$2, F2701*Inputs!$B$16, Inputs!$B$14*Inputs!$B$4 - G2701), 0)</f>
        <v>0</v>
      </c>
      <c r="J2701" s="2">
        <f>MAX(MIN(Inputs!$B$2, F2701*Inputs!$B$16, (Inputs!$B$14-F2701)/Inputs!$B$15)*Inputs!$B$9, 0)</f>
        <v>0</v>
      </c>
      <c r="K2701" s="2">
        <f>MAX(E2701*Inputs!$B$5 - B2701 - Inputs!$B$8, 0) * H2701</f>
        <v>0</v>
      </c>
      <c r="L2701" s="2">
        <f>IF(B2701 &gt;= D2701*Inputs!$B$10, MAX(B2701 - E2701/Inputs!$B$5 - Inputs!$B$8, 0) * I2701, 0)</f>
        <v>0</v>
      </c>
      <c r="M2701" s="2">
        <f t="shared" si="506"/>
        <v>0</v>
      </c>
      <c r="N2701" s="3" t="str">
        <f t="shared" si="507"/>
        <v>Idle</v>
      </c>
      <c r="O2701" s="3" t="str">
        <f t="shared" si="515"/>
        <v>Idle</v>
      </c>
      <c r="P2701" s="2">
        <f t="shared" si="508"/>
        <v>0</v>
      </c>
      <c r="Q2701" s="2">
        <f t="shared" si="509"/>
        <v>0</v>
      </c>
      <c r="R2701" s="2">
        <f t="shared" si="510"/>
        <v>0</v>
      </c>
      <c r="S2701" s="2">
        <f t="shared" si="511"/>
        <v>0</v>
      </c>
      <c r="T2701" s="2">
        <f t="shared" si="512"/>
        <v>0</v>
      </c>
      <c r="U2701" s="2">
        <f>IF(O2701="Reg", R2701 * Inputs!$B$7, 0)</f>
        <v>0</v>
      </c>
      <c r="V2701" s="2">
        <f>MAX(F2701 + P2701*Inputs!$B$15 - (Q2701/Inputs!$B$16) - U2701, 0)</f>
        <v>0</v>
      </c>
    </row>
    <row r="2702" spans="1:22" x14ac:dyDescent="0.3">
      <c r="A2702" s="1">
        <v>46135.5</v>
      </c>
      <c r="B2702" s="2">
        <v>29.874806459229241</v>
      </c>
      <c r="C2702" s="2">
        <v>11.63415235580036</v>
      </c>
      <c r="D2702" s="2">
        <f t="shared" si="504"/>
        <v>32.494649870848143</v>
      </c>
      <c r="E2702" s="2">
        <f t="shared" si="505"/>
        <v>49.664470891943211</v>
      </c>
      <c r="F2702" s="2">
        <f t="shared" si="513"/>
        <v>0</v>
      </c>
      <c r="G2702" s="2">
        <f t="shared" si="514"/>
        <v>0</v>
      </c>
      <c r="H2702" s="2">
        <f>MIN(Inputs!$B$2, (Inputs!$B$14 - F2702)/Inputs!$B$15)</f>
        <v>170</v>
      </c>
      <c r="I2702" s="2">
        <f>MAX(MIN(Inputs!$B$2, F2702*Inputs!$B$16, Inputs!$B$14*Inputs!$B$4 - G2702), 0)</f>
        <v>0</v>
      </c>
      <c r="J2702" s="2">
        <f>MAX(MIN(Inputs!$B$2, F2702*Inputs!$B$16, (Inputs!$B$14-F2702)/Inputs!$B$15)*Inputs!$B$9, 0)</f>
        <v>0</v>
      </c>
      <c r="K2702" s="2">
        <f>MAX(E2702*Inputs!$B$5 - B2702 - Inputs!$B$8, 0) * H2702</f>
        <v>0</v>
      </c>
      <c r="L2702" s="2">
        <f>IF(B2702 &gt;= D2702*Inputs!$B$10, MAX(B2702 - E2702/Inputs!$B$5 - Inputs!$B$8, 0) * I2702, 0)</f>
        <v>0</v>
      </c>
      <c r="M2702" s="2">
        <f t="shared" si="506"/>
        <v>0</v>
      </c>
      <c r="N2702" s="3" t="str">
        <f t="shared" si="507"/>
        <v>Idle</v>
      </c>
      <c r="O2702" s="3" t="str">
        <f t="shared" si="515"/>
        <v>Idle</v>
      </c>
      <c r="P2702" s="2">
        <f t="shared" si="508"/>
        <v>0</v>
      </c>
      <c r="Q2702" s="2">
        <f t="shared" si="509"/>
        <v>0</v>
      </c>
      <c r="R2702" s="2">
        <f t="shared" si="510"/>
        <v>0</v>
      </c>
      <c r="S2702" s="2">
        <f t="shared" si="511"/>
        <v>0</v>
      </c>
      <c r="T2702" s="2">
        <f t="shared" si="512"/>
        <v>0</v>
      </c>
      <c r="U2702" s="2">
        <f>IF(O2702="Reg", R2702 * Inputs!$B$7, 0)</f>
        <v>0</v>
      </c>
      <c r="V2702" s="2">
        <f>MAX(F2702 + P2702*Inputs!$B$15 - (Q2702/Inputs!$B$16) - U2702, 0)</f>
        <v>0</v>
      </c>
    </row>
    <row r="2703" spans="1:22" x14ac:dyDescent="0.3">
      <c r="A2703" s="1">
        <v>46135.541666666657</v>
      </c>
      <c r="B2703" s="2">
        <v>38.006637743397022</v>
      </c>
      <c r="C2703" s="2">
        <v>5.3612768519711516</v>
      </c>
      <c r="D2703" s="2">
        <f t="shared" si="504"/>
        <v>32.494649870848143</v>
      </c>
      <c r="E2703" s="2">
        <f t="shared" si="505"/>
        <v>55.164305568552976</v>
      </c>
      <c r="F2703" s="2">
        <f t="shared" si="513"/>
        <v>0</v>
      </c>
      <c r="G2703" s="2">
        <f t="shared" si="514"/>
        <v>0</v>
      </c>
      <c r="H2703" s="2">
        <f>MIN(Inputs!$B$2, (Inputs!$B$14 - F2703)/Inputs!$B$15)</f>
        <v>170</v>
      </c>
      <c r="I2703" s="2">
        <f>MAX(MIN(Inputs!$B$2, F2703*Inputs!$B$16, Inputs!$B$14*Inputs!$B$4 - G2703), 0)</f>
        <v>0</v>
      </c>
      <c r="J2703" s="2">
        <f>MAX(MIN(Inputs!$B$2, F2703*Inputs!$B$16, (Inputs!$B$14-F2703)/Inputs!$B$15)*Inputs!$B$9, 0)</f>
        <v>0</v>
      </c>
      <c r="K2703" s="2">
        <f>MAX(E2703*Inputs!$B$5 - B2703 - Inputs!$B$8, 0) * H2703</f>
        <v>0</v>
      </c>
      <c r="L2703" s="2">
        <f>IF(B2703 &gt;= D2703*Inputs!$B$10, MAX(B2703 - E2703/Inputs!$B$5 - Inputs!$B$8, 0) * I2703, 0)</f>
        <v>0</v>
      </c>
      <c r="M2703" s="2">
        <f t="shared" si="506"/>
        <v>0</v>
      </c>
      <c r="N2703" s="3" t="str">
        <f t="shared" si="507"/>
        <v>Idle</v>
      </c>
      <c r="O2703" s="3" t="str">
        <f t="shared" si="515"/>
        <v>Idle</v>
      </c>
      <c r="P2703" s="2">
        <f t="shared" si="508"/>
        <v>0</v>
      </c>
      <c r="Q2703" s="2">
        <f t="shared" si="509"/>
        <v>0</v>
      </c>
      <c r="R2703" s="2">
        <f t="shared" si="510"/>
        <v>0</v>
      </c>
      <c r="S2703" s="2">
        <f t="shared" si="511"/>
        <v>0</v>
      </c>
      <c r="T2703" s="2">
        <f t="shared" si="512"/>
        <v>0</v>
      </c>
      <c r="U2703" s="2">
        <f>IF(O2703="Reg", R2703 * Inputs!$B$7, 0)</f>
        <v>0</v>
      </c>
      <c r="V2703" s="2">
        <f>MAX(F2703 + P2703*Inputs!$B$15 - (Q2703/Inputs!$B$16) - U2703, 0)</f>
        <v>0</v>
      </c>
    </row>
    <row r="2704" spans="1:22" x14ac:dyDescent="0.3">
      <c r="A2704" s="1">
        <v>46135.583333333343</v>
      </c>
      <c r="B2704" s="2">
        <v>40.002040074612957</v>
      </c>
      <c r="C2704" s="2">
        <v>5.4175582515260023</v>
      </c>
      <c r="D2704" s="2">
        <f t="shared" si="504"/>
        <v>32.494649870848143</v>
      </c>
      <c r="E2704" s="2">
        <f t="shared" si="505"/>
        <v>60.127954670230643</v>
      </c>
      <c r="F2704" s="2">
        <f t="shared" si="513"/>
        <v>0</v>
      </c>
      <c r="G2704" s="2">
        <f t="shared" si="514"/>
        <v>0</v>
      </c>
      <c r="H2704" s="2">
        <f>MIN(Inputs!$B$2, (Inputs!$B$14 - F2704)/Inputs!$B$15)</f>
        <v>170</v>
      </c>
      <c r="I2704" s="2">
        <f>MAX(MIN(Inputs!$B$2, F2704*Inputs!$B$16, Inputs!$B$14*Inputs!$B$4 - G2704), 0)</f>
        <v>0</v>
      </c>
      <c r="J2704" s="2">
        <f>MAX(MIN(Inputs!$B$2, F2704*Inputs!$B$16, (Inputs!$B$14-F2704)/Inputs!$B$15)*Inputs!$B$9, 0)</f>
        <v>0</v>
      </c>
      <c r="K2704" s="2">
        <f>MAX(E2704*Inputs!$B$5 - B2704 - Inputs!$B$8, 0) * H2704</f>
        <v>0</v>
      </c>
      <c r="L2704" s="2">
        <f>IF(B2704 &gt;= D2704*Inputs!$B$10, MAX(B2704 - E2704/Inputs!$B$5 - Inputs!$B$8, 0) * I2704, 0)</f>
        <v>0</v>
      </c>
      <c r="M2704" s="2">
        <f t="shared" si="506"/>
        <v>0</v>
      </c>
      <c r="N2704" s="3" t="str">
        <f t="shared" si="507"/>
        <v>Idle</v>
      </c>
      <c r="O2704" s="3" t="str">
        <f t="shared" si="515"/>
        <v>Idle</v>
      </c>
      <c r="P2704" s="2">
        <f t="shared" si="508"/>
        <v>0</v>
      </c>
      <c r="Q2704" s="2">
        <f t="shared" si="509"/>
        <v>0</v>
      </c>
      <c r="R2704" s="2">
        <f t="shared" si="510"/>
        <v>0</v>
      </c>
      <c r="S2704" s="2">
        <f t="shared" si="511"/>
        <v>0</v>
      </c>
      <c r="T2704" s="2">
        <f t="shared" si="512"/>
        <v>0</v>
      </c>
      <c r="U2704" s="2">
        <f>IF(O2704="Reg", R2704 * Inputs!$B$7, 0)</f>
        <v>0</v>
      </c>
      <c r="V2704" s="2">
        <f>MAX(F2704 + P2704*Inputs!$B$15 - (Q2704/Inputs!$B$16) - U2704, 0)</f>
        <v>0</v>
      </c>
    </row>
    <row r="2705" spans="1:22" x14ac:dyDescent="0.3">
      <c r="A2705" s="1">
        <v>46135.625</v>
      </c>
      <c r="B2705" s="2">
        <v>57.159403539238333</v>
      </c>
      <c r="C2705" s="2">
        <v>3.0410863881798109</v>
      </c>
      <c r="D2705" s="2">
        <f t="shared" si="504"/>
        <v>32.494649870848143</v>
      </c>
      <c r="E2705" s="2">
        <f t="shared" si="505"/>
        <v>64.577142274437151</v>
      </c>
      <c r="F2705" s="2">
        <f t="shared" si="513"/>
        <v>0</v>
      </c>
      <c r="G2705" s="2">
        <f t="shared" si="514"/>
        <v>0</v>
      </c>
      <c r="H2705" s="2">
        <f>MIN(Inputs!$B$2, (Inputs!$B$14 - F2705)/Inputs!$B$15)</f>
        <v>170</v>
      </c>
      <c r="I2705" s="2">
        <f>MAX(MIN(Inputs!$B$2, F2705*Inputs!$B$16, Inputs!$B$14*Inputs!$B$4 - G2705), 0)</f>
        <v>0</v>
      </c>
      <c r="J2705" s="2">
        <f>MAX(MIN(Inputs!$B$2, F2705*Inputs!$B$16, (Inputs!$B$14-F2705)/Inputs!$B$15)*Inputs!$B$9, 0)</f>
        <v>0</v>
      </c>
      <c r="K2705" s="2">
        <f>MAX(E2705*Inputs!$B$5 - B2705 - Inputs!$B$8, 0) * H2705</f>
        <v>0</v>
      </c>
      <c r="L2705" s="2">
        <f>IF(B2705 &gt;= D2705*Inputs!$B$10, MAX(B2705 - E2705/Inputs!$B$5 - Inputs!$B$8, 0) * I2705, 0)</f>
        <v>0</v>
      </c>
      <c r="M2705" s="2">
        <f t="shared" si="506"/>
        <v>0</v>
      </c>
      <c r="N2705" s="3" t="str">
        <f t="shared" si="507"/>
        <v>Idle</v>
      </c>
      <c r="O2705" s="3" t="str">
        <f t="shared" si="515"/>
        <v>Idle</v>
      </c>
      <c r="P2705" s="2">
        <f t="shared" si="508"/>
        <v>0</v>
      </c>
      <c r="Q2705" s="2">
        <f t="shared" si="509"/>
        <v>0</v>
      </c>
      <c r="R2705" s="2">
        <f t="shared" si="510"/>
        <v>0</v>
      </c>
      <c r="S2705" s="2">
        <f t="shared" si="511"/>
        <v>0</v>
      </c>
      <c r="T2705" s="2">
        <f t="shared" si="512"/>
        <v>0</v>
      </c>
      <c r="U2705" s="2">
        <f>IF(O2705="Reg", R2705 * Inputs!$B$7, 0)</f>
        <v>0</v>
      </c>
      <c r="V2705" s="2">
        <f>MAX(F2705 + P2705*Inputs!$B$15 - (Q2705/Inputs!$B$16) - U2705, 0)</f>
        <v>0</v>
      </c>
    </row>
    <row r="2706" spans="1:22" x14ac:dyDescent="0.3">
      <c r="A2706" s="1">
        <v>46135.666666666657</v>
      </c>
      <c r="B2706" s="2">
        <v>63.37122955228412</v>
      </c>
      <c r="C2706" s="2">
        <v>6.2339851802952966</v>
      </c>
      <c r="D2706" s="2">
        <f t="shared" si="504"/>
        <v>32.494649870848143</v>
      </c>
      <c r="E2706" s="2">
        <f t="shared" si="505"/>
        <v>63.664264469529151</v>
      </c>
      <c r="F2706" s="2">
        <f t="shared" si="513"/>
        <v>0</v>
      </c>
      <c r="G2706" s="2">
        <f t="shared" si="514"/>
        <v>0</v>
      </c>
      <c r="H2706" s="2">
        <f>MIN(Inputs!$B$2, (Inputs!$B$14 - F2706)/Inputs!$B$15)</f>
        <v>170</v>
      </c>
      <c r="I2706" s="2">
        <f>MAX(MIN(Inputs!$B$2, F2706*Inputs!$B$16, Inputs!$B$14*Inputs!$B$4 - G2706), 0)</f>
        <v>0</v>
      </c>
      <c r="J2706" s="2">
        <f>MAX(MIN(Inputs!$B$2, F2706*Inputs!$B$16, (Inputs!$B$14-F2706)/Inputs!$B$15)*Inputs!$B$9, 0)</f>
        <v>0</v>
      </c>
      <c r="K2706" s="2">
        <f>MAX(E2706*Inputs!$B$5 - B2706 - Inputs!$B$8, 0) * H2706</f>
        <v>0</v>
      </c>
      <c r="L2706" s="2">
        <f>IF(B2706 &gt;= D2706*Inputs!$B$10, MAX(B2706 - E2706/Inputs!$B$5 - Inputs!$B$8, 0) * I2706, 0)</f>
        <v>0</v>
      </c>
      <c r="M2706" s="2">
        <f t="shared" si="506"/>
        <v>0</v>
      </c>
      <c r="N2706" s="3" t="str">
        <f t="shared" si="507"/>
        <v>Idle</v>
      </c>
      <c r="O2706" s="3" t="str">
        <f t="shared" si="515"/>
        <v>Idle</v>
      </c>
      <c r="P2706" s="2">
        <f t="shared" si="508"/>
        <v>0</v>
      </c>
      <c r="Q2706" s="2">
        <f t="shared" si="509"/>
        <v>0</v>
      </c>
      <c r="R2706" s="2">
        <f t="shared" si="510"/>
        <v>0</v>
      </c>
      <c r="S2706" s="2">
        <f t="shared" si="511"/>
        <v>0</v>
      </c>
      <c r="T2706" s="2">
        <f t="shared" si="512"/>
        <v>0</v>
      </c>
      <c r="U2706" s="2">
        <f>IF(O2706="Reg", R2706 * Inputs!$B$7, 0)</f>
        <v>0</v>
      </c>
      <c r="V2706" s="2">
        <f>MAX(F2706 + P2706*Inputs!$B$15 - (Q2706/Inputs!$B$16) - U2706, 0)</f>
        <v>0</v>
      </c>
    </row>
    <row r="2707" spans="1:22" x14ac:dyDescent="0.3">
      <c r="A2707" s="1">
        <v>46135.708333333343</v>
      </c>
      <c r="B2707" s="2">
        <v>69.57270798289764</v>
      </c>
      <c r="C2707" s="2">
        <v>1.3958406365445291</v>
      </c>
      <c r="D2707" s="2">
        <f t="shared" si="504"/>
        <v>32.494649870848143</v>
      </c>
      <c r="E2707" s="2">
        <f t="shared" si="505"/>
        <v>60.914485538225335</v>
      </c>
      <c r="F2707" s="2">
        <f t="shared" si="513"/>
        <v>0</v>
      </c>
      <c r="G2707" s="2">
        <f t="shared" si="514"/>
        <v>0</v>
      </c>
      <c r="H2707" s="2">
        <f>MIN(Inputs!$B$2, (Inputs!$B$14 - F2707)/Inputs!$B$15)</f>
        <v>170</v>
      </c>
      <c r="I2707" s="2">
        <f>MAX(MIN(Inputs!$B$2, F2707*Inputs!$B$16, Inputs!$B$14*Inputs!$B$4 - G2707), 0)</f>
        <v>0</v>
      </c>
      <c r="J2707" s="2">
        <f>MAX(MIN(Inputs!$B$2, F2707*Inputs!$B$16, (Inputs!$B$14-F2707)/Inputs!$B$15)*Inputs!$B$9, 0)</f>
        <v>0</v>
      </c>
      <c r="K2707" s="2">
        <f>MAX(E2707*Inputs!$B$5 - B2707 - Inputs!$B$8, 0) * H2707</f>
        <v>0</v>
      </c>
      <c r="L2707" s="2">
        <f>IF(B2707 &gt;= D2707*Inputs!$B$10, MAX(B2707 - E2707/Inputs!$B$5 - Inputs!$B$8, 0) * I2707, 0)</f>
        <v>0</v>
      </c>
      <c r="M2707" s="2">
        <f t="shared" si="506"/>
        <v>0</v>
      </c>
      <c r="N2707" s="3" t="str">
        <f t="shared" si="507"/>
        <v>Idle</v>
      </c>
      <c r="O2707" s="3" t="str">
        <f t="shared" si="515"/>
        <v>Idle</v>
      </c>
      <c r="P2707" s="2">
        <f t="shared" si="508"/>
        <v>0</v>
      </c>
      <c r="Q2707" s="2">
        <f t="shared" si="509"/>
        <v>0</v>
      </c>
      <c r="R2707" s="2">
        <f t="shared" si="510"/>
        <v>0</v>
      </c>
      <c r="S2707" s="2">
        <f t="shared" si="511"/>
        <v>0</v>
      </c>
      <c r="T2707" s="2">
        <f t="shared" si="512"/>
        <v>0</v>
      </c>
      <c r="U2707" s="2">
        <f>IF(O2707="Reg", R2707 * Inputs!$B$7, 0)</f>
        <v>0</v>
      </c>
      <c r="V2707" s="2">
        <f>MAX(F2707 + P2707*Inputs!$B$15 - (Q2707/Inputs!$B$16) - U2707, 0)</f>
        <v>0</v>
      </c>
    </row>
    <row r="2708" spans="1:22" x14ac:dyDescent="0.3">
      <c r="A2708" s="1">
        <v>46135.75</v>
      </c>
      <c r="B2708" s="2">
        <v>62.873814518887791</v>
      </c>
      <c r="C2708" s="2">
        <v>9.5044666802937758</v>
      </c>
      <c r="D2708" s="2">
        <f t="shared" si="504"/>
        <v>32.494649870848143</v>
      </c>
      <c r="E2708" s="2">
        <f t="shared" si="505"/>
        <v>56.105958680241848</v>
      </c>
      <c r="F2708" s="2">
        <f t="shared" si="513"/>
        <v>0</v>
      </c>
      <c r="G2708" s="2">
        <f t="shared" si="514"/>
        <v>0</v>
      </c>
      <c r="H2708" s="2">
        <f>MIN(Inputs!$B$2, (Inputs!$B$14 - F2708)/Inputs!$B$15)</f>
        <v>170</v>
      </c>
      <c r="I2708" s="2">
        <f>MAX(MIN(Inputs!$B$2, F2708*Inputs!$B$16, Inputs!$B$14*Inputs!$B$4 - G2708), 0)</f>
        <v>0</v>
      </c>
      <c r="J2708" s="2">
        <f>MAX(MIN(Inputs!$B$2, F2708*Inputs!$B$16, (Inputs!$B$14-F2708)/Inputs!$B$15)*Inputs!$B$9, 0)</f>
        <v>0</v>
      </c>
      <c r="K2708" s="2">
        <f>MAX(E2708*Inputs!$B$5 - B2708 - Inputs!$B$8, 0) * H2708</f>
        <v>0</v>
      </c>
      <c r="L2708" s="2">
        <f>IF(B2708 &gt;= D2708*Inputs!$B$10, MAX(B2708 - E2708/Inputs!$B$5 - Inputs!$B$8, 0) * I2708, 0)</f>
        <v>0</v>
      </c>
      <c r="M2708" s="2">
        <f t="shared" si="506"/>
        <v>0</v>
      </c>
      <c r="N2708" s="3" t="str">
        <f t="shared" si="507"/>
        <v>Idle</v>
      </c>
      <c r="O2708" s="3" t="str">
        <f t="shared" si="515"/>
        <v>Idle</v>
      </c>
      <c r="P2708" s="2">
        <f t="shared" si="508"/>
        <v>0</v>
      </c>
      <c r="Q2708" s="2">
        <f t="shared" si="509"/>
        <v>0</v>
      </c>
      <c r="R2708" s="2">
        <f t="shared" si="510"/>
        <v>0</v>
      </c>
      <c r="S2708" s="2">
        <f t="shared" si="511"/>
        <v>0</v>
      </c>
      <c r="T2708" s="2">
        <f t="shared" si="512"/>
        <v>0</v>
      </c>
      <c r="U2708" s="2">
        <f>IF(O2708="Reg", R2708 * Inputs!$B$7, 0)</f>
        <v>0</v>
      </c>
      <c r="V2708" s="2">
        <f>MAX(F2708 + P2708*Inputs!$B$15 - (Q2708/Inputs!$B$16) - U2708, 0)</f>
        <v>0</v>
      </c>
    </row>
    <row r="2709" spans="1:22" x14ac:dyDescent="0.3">
      <c r="A2709" s="1">
        <v>46135.791666666657</v>
      </c>
      <c r="B2709" s="2">
        <v>67.788532353463054</v>
      </c>
      <c r="C2709" s="2">
        <v>4.1561609215082838</v>
      </c>
      <c r="D2709" s="2">
        <f t="shared" si="504"/>
        <v>32.494649870848143</v>
      </c>
      <c r="E2709" s="2">
        <f t="shared" si="505"/>
        <v>49.16996931346555</v>
      </c>
      <c r="F2709" s="2">
        <f t="shared" si="513"/>
        <v>0</v>
      </c>
      <c r="G2709" s="2">
        <f t="shared" si="514"/>
        <v>0</v>
      </c>
      <c r="H2709" s="2">
        <f>MIN(Inputs!$B$2, (Inputs!$B$14 - F2709)/Inputs!$B$15)</f>
        <v>170</v>
      </c>
      <c r="I2709" s="2">
        <f>MAX(MIN(Inputs!$B$2, F2709*Inputs!$B$16, Inputs!$B$14*Inputs!$B$4 - G2709), 0)</f>
        <v>0</v>
      </c>
      <c r="J2709" s="2">
        <f>MAX(MIN(Inputs!$B$2, F2709*Inputs!$B$16, (Inputs!$B$14-F2709)/Inputs!$B$15)*Inputs!$B$9, 0)</f>
        <v>0</v>
      </c>
      <c r="K2709" s="2">
        <f>MAX(E2709*Inputs!$B$5 - B2709 - Inputs!$B$8, 0) * H2709</f>
        <v>0</v>
      </c>
      <c r="L2709" s="2">
        <f>IF(B2709 &gt;= D2709*Inputs!$B$10, MAX(B2709 - E2709/Inputs!$B$5 - Inputs!$B$8, 0) * I2709, 0)</f>
        <v>0</v>
      </c>
      <c r="M2709" s="2">
        <f t="shared" si="506"/>
        <v>0</v>
      </c>
      <c r="N2709" s="3" t="str">
        <f t="shared" si="507"/>
        <v>Idle</v>
      </c>
      <c r="O2709" s="3" t="str">
        <f t="shared" si="515"/>
        <v>Idle</v>
      </c>
      <c r="P2709" s="2">
        <f t="shared" si="508"/>
        <v>0</v>
      </c>
      <c r="Q2709" s="2">
        <f t="shared" si="509"/>
        <v>0</v>
      </c>
      <c r="R2709" s="2">
        <f t="shared" si="510"/>
        <v>0</v>
      </c>
      <c r="S2709" s="2">
        <f t="shared" si="511"/>
        <v>0</v>
      </c>
      <c r="T2709" s="2">
        <f t="shared" si="512"/>
        <v>0</v>
      </c>
      <c r="U2709" s="2">
        <f>IF(O2709="Reg", R2709 * Inputs!$B$7, 0)</f>
        <v>0</v>
      </c>
      <c r="V2709" s="2">
        <f>MAX(F2709 + P2709*Inputs!$B$15 - (Q2709/Inputs!$B$16) - U2709, 0)</f>
        <v>0</v>
      </c>
    </row>
    <row r="2710" spans="1:22" x14ac:dyDescent="0.3">
      <c r="A2710" s="1">
        <v>46135.833333333343</v>
      </c>
      <c r="B2710" s="2">
        <v>66.697165699851993</v>
      </c>
      <c r="C2710" s="2">
        <v>5.9605741179834864</v>
      </c>
      <c r="D2710" s="2">
        <f t="shared" si="504"/>
        <v>32.494649870848143</v>
      </c>
      <c r="E2710" s="2">
        <f t="shared" si="505"/>
        <v>41.632205167382033</v>
      </c>
      <c r="F2710" s="2">
        <f t="shared" si="513"/>
        <v>0</v>
      </c>
      <c r="G2710" s="2">
        <f t="shared" si="514"/>
        <v>0</v>
      </c>
      <c r="H2710" s="2">
        <f>MIN(Inputs!$B$2, (Inputs!$B$14 - F2710)/Inputs!$B$15)</f>
        <v>170</v>
      </c>
      <c r="I2710" s="2">
        <f>MAX(MIN(Inputs!$B$2, F2710*Inputs!$B$16, Inputs!$B$14*Inputs!$B$4 - G2710), 0)</f>
        <v>0</v>
      </c>
      <c r="J2710" s="2">
        <f>MAX(MIN(Inputs!$B$2, F2710*Inputs!$B$16, (Inputs!$B$14-F2710)/Inputs!$B$15)*Inputs!$B$9, 0)</f>
        <v>0</v>
      </c>
      <c r="K2710" s="2">
        <f>MAX(E2710*Inputs!$B$5 - B2710 - Inputs!$B$8, 0) * H2710</f>
        <v>0</v>
      </c>
      <c r="L2710" s="2">
        <f>IF(B2710 &gt;= D2710*Inputs!$B$10, MAX(B2710 - E2710/Inputs!$B$5 - Inputs!$B$8, 0) * I2710, 0)</f>
        <v>0</v>
      </c>
      <c r="M2710" s="2">
        <f t="shared" si="506"/>
        <v>0</v>
      </c>
      <c r="N2710" s="3" t="str">
        <f t="shared" si="507"/>
        <v>Idle</v>
      </c>
      <c r="O2710" s="3" t="str">
        <f t="shared" si="515"/>
        <v>Idle</v>
      </c>
      <c r="P2710" s="2">
        <f t="shared" si="508"/>
        <v>0</v>
      </c>
      <c r="Q2710" s="2">
        <f t="shared" si="509"/>
        <v>0</v>
      </c>
      <c r="R2710" s="2">
        <f t="shared" si="510"/>
        <v>0</v>
      </c>
      <c r="S2710" s="2">
        <f t="shared" si="511"/>
        <v>0</v>
      </c>
      <c r="T2710" s="2">
        <f t="shared" si="512"/>
        <v>0</v>
      </c>
      <c r="U2710" s="2">
        <f>IF(O2710="Reg", R2710 * Inputs!$B$7, 0)</f>
        <v>0</v>
      </c>
      <c r="V2710" s="2">
        <f>MAX(F2710 + P2710*Inputs!$B$15 - (Q2710/Inputs!$B$16) - U2710, 0)</f>
        <v>0</v>
      </c>
    </row>
    <row r="2711" spans="1:22" x14ac:dyDescent="0.3">
      <c r="A2711" s="1">
        <v>46135.875</v>
      </c>
      <c r="B2711" s="2">
        <v>51.682136709790313</v>
      </c>
      <c r="C2711" s="2">
        <v>2.2071030406941379</v>
      </c>
      <c r="D2711" s="2">
        <f t="shared" si="504"/>
        <v>32.494649870848143</v>
      </c>
      <c r="E2711" s="2">
        <f t="shared" si="505"/>
        <v>32.552968205235054</v>
      </c>
      <c r="F2711" s="2">
        <f t="shared" si="513"/>
        <v>0</v>
      </c>
      <c r="G2711" s="2">
        <f t="shared" si="514"/>
        <v>0</v>
      </c>
      <c r="H2711" s="2">
        <f>MIN(Inputs!$B$2, (Inputs!$B$14 - F2711)/Inputs!$B$15)</f>
        <v>170</v>
      </c>
      <c r="I2711" s="2">
        <f>MAX(MIN(Inputs!$B$2, F2711*Inputs!$B$16, Inputs!$B$14*Inputs!$B$4 - G2711), 0)</f>
        <v>0</v>
      </c>
      <c r="J2711" s="2">
        <f>MAX(MIN(Inputs!$B$2, F2711*Inputs!$B$16, (Inputs!$B$14-F2711)/Inputs!$B$15)*Inputs!$B$9, 0)</f>
        <v>0</v>
      </c>
      <c r="K2711" s="2">
        <f>MAX(E2711*Inputs!$B$5 - B2711 - Inputs!$B$8, 0) * H2711</f>
        <v>0</v>
      </c>
      <c r="L2711" s="2">
        <f>IF(B2711 &gt;= D2711*Inputs!$B$10, MAX(B2711 - E2711/Inputs!$B$5 - Inputs!$B$8, 0) * I2711, 0)</f>
        <v>0</v>
      </c>
      <c r="M2711" s="2">
        <f t="shared" si="506"/>
        <v>0</v>
      </c>
      <c r="N2711" s="3" t="str">
        <f t="shared" si="507"/>
        <v>Idle</v>
      </c>
      <c r="O2711" s="3" t="str">
        <f t="shared" si="515"/>
        <v>Idle</v>
      </c>
      <c r="P2711" s="2">
        <f t="shared" si="508"/>
        <v>0</v>
      </c>
      <c r="Q2711" s="2">
        <f t="shared" si="509"/>
        <v>0</v>
      </c>
      <c r="R2711" s="2">
        <f t="shared" si="510"/>
        <v>0</v>
      </c>
      <c r="S2711" s="2">
        <f t="shared" si="511"/>
        <v>0</v>
      </c>
      <c r="T2711" s="2">
        <f t="shared" si="512"/>
        <v>0</v>
      </c>
      <c r="U2711" s="2">
        <f>IF(O2711="Reg", R2711 * Inputs!$B$7, 0)</f>
        <v>0</v>
      </c>
      <c r="V2711" s="2">
        <f>MAX(F2711 + P2711*Inputs!$B$15 - (Q2711/Inputs!$B$16) - U2711, 0)</f>
        <v>0</v>
      </c>
    </row>
    <row r="2712" spans="1:22" x14ac:dyDescent="0.3">
      <c r="A2712" s="1">
        <v>46135.916666666657</v>
      </c>
      <c r="B2712" s="2">
        <v>46.872555964461178</v>
      </c>
      <c r="C2712" s="2">
        <v>9.3197361344521532</v>
      </c>
      <c r="D2712" s="2">
        <f t="shared" si="504"/>
        <v>32.494649870848143</v>
      </c>
      <c r="E2712" s="2">
        <f t="shared" si="505"/>
        <v>23.939278753603332</v>
      </c>
      <c r="F2712" s="2">
        <f t="shared" si="513"/>
        <v>0</v>
      </c>
      <c r="G2712" s="2">
        <f t="shared" si="514"/>
        <v>0</v>
      </c>
      <c r="H2712" s="2">
        <f>MIN(Inputs!$B$2, (Inputs!$B$14 - F2712)/Inputs!$B$15)</f>
        <v>170</v>
      </c>
      <c r="I2712" s="2">
        <f>MAX(MIN(Inputs!$B$2, F2712*Inputs!$B$16, Inputs!$B$14*Inputs!$B$4 - G2712), 0)</f>
        <v>0</v>
      </c>
      <c r="J2712" s="2">
        <f>MAX(MIN(Inputs!$B$2, F2712*Inputs!$B$16, (Inputs!$B$14-F2712)/Inputs!$B$15)*Inputs!$B$9, 0)</f>
        <v>0</v>
      </c>
      <c r="K2712" s="2">
        <f>MAX(E2712*Inputs!$B$5 - B2712 - Inputs!$B$8, 0) * H2712</f>
        <v>0</v>
      </c>
      <c r="L2712" s="2">
        <f>IF(B2712 &gt;= D2712*Inputs!$B$10, MAX(B2712 - E2712/Inputs!$B$5 - Inputs!$B$8, 0) * I2712, 0)</f>
        <v>0</v>
      </c>
      <c r="M2712" s="2">
        <f t="shared" si="506"/>
        <v>0</v>
      </c>
      <c r="N2712" s="3" t="str">
        <f t="shared" si="507"/>
        <v>Idle</v>
      </c>
      <c r="O2712" s="3" t="str">
        <f t="shared" si="515"/>
        <v>Idle</v>
      </c>
      <c r="P2712" s="2">
        <f t="shared" si="508"/>
        <v>0</v>
      </c>
      <c r="Q2712" s="2">
        <f t="shared" si="509"/>
        <v>0</v>
      </c>
      <c r="R2712" s="2">
        <f t="shared" si="510"/>
        <v>0</v>
      </c>
      <c r="S2712" s="2">
        <f t="shared" si="511"/>
        <v>0</v>
      </c>
      <c r="T2712" s="2">
        <f t="shared" si="512"/>
        <v>0</v>
      </c>
      <c r="U2712" s="2">
        <f>IF(O2712="Reg", R2712 * Inputs!$B$7, 0)</f>
        <v>0</v>
      </c>
      <c r="V2712" s="2">
        <f>MAX(F2712 + P2712*Inputs!$B$15 - (Q2712/Inputs!$B$16) - U2712, 0)</f>
        <v>0</v>
      </c>
    </row>
    <row r="2713" spans="1:22" x14ac:dyDescent="0.3">
      <c r="A2713" s="1">
        <v>46135.958333333343</v>
      </c>
      <c r="B2713" s="2">
        <v>40.721546834996751</v>
      </c>
      <c r="C2713" s="2">
        <v>2.9192572358667732</v>
      </c>
      <c r="D2713" s="2">
        <f t="shared" si="504"/>
        <v>32.494649870848143</v>
      </c>
      <c r="E2713" s="2">
        <f t="shared" si="505"/>
        <v>16.127186092859802</v>
      </c>
      <c r="F2713" s="2">
        <f t="shared" si="513"/>
        <v>0</v>
      </c>
      <c r="G2713" s="2">
        <f t="shared" si="514"/>
        <v>0</v>
      </c>
      <c r="H2713" s="2">
        <f>MIN(Inputs!$B$2, (Inputs!$B$14 - F2713)/Inputs!$B$15)</f>
        <v>170</v>
      </c>
      <c r="I2713" s="2">
        <f>MAX(MIN(Inputs!$B$2, F2713*Inputs!$B$16, Inputs!$B$14*Inputs!$B$4 - G2713), 0)</f>
        <v>0</v>
      </c>
      <c r="J2713" s="2">
        <f>MAX(MIN(Inputs!$B$2, F2713*Inputs!$B$16, (Inputs!$B$14-F2713)/Inputs!$B$15)*Inputs!$B$9, 0)</f>
        <v>0</v>
      </c>
      <c r="K2713" s="2">
        <f>MAX(E2713*Inputs!$B$5 - B2713 - Inputs!$B$8, 0) * H2713</f>
        <v>0</v>
      </c>
      <c r="L2713" s="2">
        <f>IF(B2713 &gt;= D2713*Inputs!$B$10, MAX(B2713 - E2713/Inputs!$B$5 - Inputs!$B$8, 0) * I2713, 0)</f>
        <v>0</v>
      </c>
      <c r="M2713" s="2">
        <f t="shared" si="506"/>
        <v>0</v>
      </c>
      <c r="N2713" s="3" t="str">
        <f t="shared" si="507"/>
        <v>Idle</v>
      </c>
      <c r="O2713" s="3" t="str">
        <f t="shared" si="515"/>
        <v>Idle</v>
      </c>
      <c r="P2713" s="2">
        <f t="shared" si="508"/>
        <v>0</v>
      </c>
      <c r="Q2713" s="2">
        <f t="shared" si="509"/>
        <v>0</v>
      </c>
      <c r="R2713" s="2">
        <f t="shared" si="510"/>
        <v>0</v>
      </c>
      <c r="S2713" s="2">
        <f t="shared" si="511"/>
        <v>0</v>
      </c>
      <c r="T2713" s="2">
        <f t="shared" si="512"/>
        <v>0</v>
      </c>
      <c r="U2713" s="2">
        <f>IF(O2713="Reg", R2713 * Inputs!$B$7, 0)</f>
        <v>0</v>
      </c>
      <c r="V2713" s="2">
        <f>MAX(F2713 + P2713*Inputs!$B$15 - (Q2713/Inputs!$B$16) - U2713, 0)</f>
        <v>0</v>
      </c>
    </row>
    <row r="2714" spans="1:22" x14ac:dyDescent="0.3">
      <c r="A2714" s="1">
        <v>46136</v>
      </c>
      <c r="B2714" s="2">
        <v>21.25787831823002</v>
      </c>
      <c r="C2714" s="2">
        <v>30.648839613693792</v>
      </c>
      <c r="D2714" s="2">
        <f t="shared" si="504"/>
        <v>47.549921678861544</v>
      </c>
      <c r="E2714" s="2">
        <f t="shared" si="505"/>
        <v>9.3402616203603426</v>
      </c>
      <c r="F2714" s="2">
        <f t="shared" si="513"/>
        <v>0</v>
      </c>
      <c r="G2714" s="2">
        <f t="shared" si="514"/>
        <v>0</v>
      </c>
      <c r="H2714" s="2">
        <f>MIN(Inputs!$B$2, (Inputs!$B$14 - F2714)/Inputs!$B$15)</f>
        <v>170</v>
      </c>
      <c r="I2714" s="2">
        <f>MAX(MIN(Inputs!$B$2, F2714*Inputs!$B$16, Inputs!$B$14*Inputs!$B$4 - G2714), 0)</f>
        <v>0</v>
      </c>
      <c r="J2714" s="2">
        <f>MAX(MIN(Inputs!$B$2, F2714*Inputs!$B$16, (Inputs!$B$14-F2714)/Inputs!$B$15)*Inputs!$B$9, 0)</f>
        <v>0</v>
      </c>
      <c r="K2714" s="2">
        <f>MAX(E2714*Inputs!$B$5 - B2714 - Inputs!$B$8, 0) * H2714</f>
        <v>0</v>
      </c>
      <c r="L2714" s="2">
        <f>IF(B2714 &gt;= D2714*Inputs!$B$10, MAX(B2714 - E2714/Inputs!$B$5 - Inputs!$B$8, 0) * I2714, 0)</f>
        <v>0</v>
      </c>
      <c r="M2714" s="2">
        <f t="shared" si="506"/>
        <v>0</v>
      </c>
      <c r="N2714" s="3" t="str">
        <f t="shared" si="507"/>
        <v>Idle</v>
      </c>
      <c r="O2714" s="3" t="str">
        <f t="shared" si="515"/>
        <v>Idle</v>
      </c>
      <c r="P2714" s="2">
        <f t="shared" si="508"/>
        <v>0</v>
      </c>
      <c r="Q2714" s="2">
        <f t="shared" si="509"/>
        <v>0</v>
      </c>
      <c r="R2714" s="2">
        <f t="shared" si="510"/>
        <v>0</v>
      </c>
      <c r="S2714" s="2">
        <f t="shared" si="511"/>
        <v>0</v>
      </c>
      <c r="T2714" s="2">
        <f t="shared" si="512"/>
        <v>0</v>
      </c>
      <c r="U2714" s="2">
        <f>IF(O2714="Reg", R2714 * Inputs!$B$7, 0)</f>
        <v>0</v>
      </c>
      <c r="V2714" s="2">
        <f>MAX(F2714 + P2714*Inputs!$B$15 - (Q2714/Inputs!$B$16) - U2714, 0)</f>
        <v>0</v>
      </c>
    </row>
    <row r="2715" spans="1:22" x14ac:dyDescent="0.3">
      <c r="A2715" s="1">
        <v>46136.041666666657</v>
      </c>
      <c r="B2715" s="2">
        <v>22.561947476961919</v>
      </c>
      <c r="C2715" s="2">
        <v>6.5477827844219192</v>
      </c>
      <c r="D2715" s="2">
        <f t="shared" si="504"/>
        <v>47.549921678861544</v>
      </c>
      <c r="E2715" s="2">
        <f t="shared" si="505"/>
        <v>5.7972819006553395</v>
      </c>
      <c r="F2715" s="2">
        <f t="shared" si="513"/>
        <v>0</v>
      </c>
      <c r="G2715" s="2">
        <f t="shared" si="514"/>
        <v>0</v>
      </c>
      <c r="H2715" s="2">
        <f>MIN(Inputs!$B$2, (Inputs!$B$14 - F2715)/Inputs!$B$15)</f>
        <v>170</v>
      </c>
      <c r="I2715" s="2">
        <f>MAX(MIN(Inputs!$B$2, F2715*Inputs!$B$16, Inputs!$B$14*Inputs!$B$4 - G2715), 0)</f>
        <v>0</v>
      </c>
      <c r="J2715" s="2">
        <f>MAX(MIN(Inputs!$B$2, F2715*Inputs!$B$16, (Inputs!$B$14-F2715)/Inputs!$B$15)*Inputs!$B$9, 0)</f>
        <v>0</v>
      </c>
      <c r="K2715" s="2">
        <f>MAX(E2715*Inputs!$B$5 - B2715 - Inputs!$B$8, 0) * H2715</f>
        <v>0</v>
      </c>
      <c r="L2715" s="2">
        <f>IF(B2715 &gt;= D2715*Inputs!$B$10, MAX(B2715 - E2715/Inputs!$B$5 - Inputs!$B$8, 0) * I2715, 0)</f>
        <v>0</v>
      </c>
      <c r="M2715" s="2">
        <f t="shared" si="506"/>
        <v>0</v>
      </c>
      <c r="N2715" s="3" t="str">
        <f t="shared" si="507"/>
        <v>Idle</v>
      </c>
      <c r="O2715" s="3" t="str">
        <f t="shared" si="515"/>
        <v>Idle</v>
      </c>
      <c r="P2715" s="2">
        <f t="shared" si="508"/>
        <v>0</v>
      </c>
      <c r="Q2715" s="2">
        <f t="shared" si="509"/>
        <v>0</v>
      </c>
      <c r="R2715" s="2">
        <f t="shared" si="510"/>
        <v>0</v>
      </c>
      <c r="S2715" s="2">
        <f t="shared" si="511"/>
        <v>0</v>
      </c>
      <c r="T2715" s="2">
        <f t="shared" si="512"/>
        <v>0</v>
      </c>
      <c r="U2715" s="2">
        <f>IF(O2715="Reg", R2715 * Inputs!$B$7, 0)</f>
        <v>0</v>
      </c>
      <c r="V2715" s="2">
        <f>MAX(F2715 + P2715*Inputs!$B$15 - (Q2715/Inputs!$B$16) - U2715, 0)</f>
        <v>0</v>
      </c>
    </row>
    <row r="2716" spans="1:22" x14ac:dyDescent="0.3">
      <c r="A2716" s="1">
        <v>46136.083333333343</v>
      </c>
      <c r="B2716" s="2">
        <v>12.22174392697012</v>
      </c>
      <c r="C2716" s="2">
        <v>17.716631863579639</v>
      </c>
      <c r="D2716" s="2">
        <f t="shared" si="504"/>
        <v>47.549921678861544</v>
      </c>
      <c r="E2716" s="2">
        <f t="shared" si="505"/>
        <v>2.0369573211616867</v>
      </c>
      <c r="F2716" s="2">
        <f t="shared" si="513"/>
        <v>0</v>
      </c>
      <c r="G2716" s="2">
        <f t="shared" si="514"/>
        <v>0</v>
      </c>
      <c r="H2716" s="2">
        <f>MIN(Inputs!$B$2, (Inputs!$B$14 - F2716)/Inputs!$B$15)</f>
        <v>170</v>
      </c>
      <c r="I2716" s="2">
        <f>MAX(MIN(Inputs!$B$2, F2716*Inputs!$B$16, Inputs!$B$14*Inputs!$B$4 - G2716), 0)</f>
        <v>0</v>
      </c>
      <c r="J2716" s="2">
        <f>MAX(MIN(Inputs!$B$2, F2716*Inputs!$B$16, (Inputs!$B$14-F2716)/Inputs!$B$15)*Inputs!$B$9, 0)</f>
        <v>0</v>
      </c>
      <c r="K2716" s="2">
        <f>MAX(E2716*Inputs!$B$5 - B2716 - Inputs!$B$8, 0) * H2716</f>
        <v>0</v>
      </c>
      <c r="L2716" s="2">
        <f>IF(B2716 &gt;= D2716*Inputs!$B$10, MAX(B2716 - E2716/Inputs!$B$5 - Inputs!$B$8, 0) * I2716, 0)</f>
        <v>0</v>
      </c>
      <c r="M2716" s="2">
        <f t="shared" si="506"/>
        <v>0</v>
      </c>
      <c r="N2716" s="3" t="str">
        <f t="shared" si="507"/>
        <v>Idle</v>
      </c>
      <c r="O2716" s="3" t="str">
        <f t="shared" si="515"/>
        <v>Idle</v>
      </c>
      <c r="P2716" s="2">
        <f t="shared" si="508"/>
        <v>0</v>
      </c>
      <c r="Q2716" s="2">
        <f t="shared" si="509"/>
        <v>0</v>
      </c>
      <c r="R2716" s="2">
        <f t="shared" si="510"/>
        <v>0</v>
      </c>
      <c r="S2716" s="2">
        <f t="shared" si="511"/>
        <v>0</v>
      </c>
      <c r="T2716" s="2">
        <f t="shared" si="512"/>
        <v>0</v>
      </c>
      <c r="U2716" s="2">
        <f>IF(O2716="Reg", R2716 * Inputs!$B$7, 0)</f>
        <v>0</v>
      </c>
      <c r="V2716" s="2">
        <f>MAX(F2716 + P2716*Inputs!$B$15 - (Q2716/Inputs!$B$16) - U2716, 0)</f>
        <v>0</v>
      </c>
    </row>
    <row r="2717" spans="1:22" x14ac:dyDescent="0.3">
      <c r="A2717" s="1">
        <v>46136.125</v>
      </c>
      <c r="B2717" s="2">
        <v>0</v>
      </c>
      <c r="C2717" s="2">
        <v>7.340742210237531</v>
      </c>
      <c r="D2717" s="2">
        <f t="shared" si="504"/>
        <v>47.549921678861544</v>
      </c>
      <c r="E2717" s="2">
        <f t="shared" si="505"/>
        <v>0</v>
      </c>
      <c r="F2717" s="2">
        <f t="shared" si="513"/>
        <v>0</v>
      </c>
      <c r="G2717" s="2">
        <f t="shared" si="514"/>
        <v>0</v>
      </c>
      <c r="H2717" s="2">
        <f>MIN(Inputs!$B$2, (Inputs!$B$14 - F2717)/Inputs!$B$15)</f>
        <v>170</v>
      </c>
      <c r="I2717" s="2">
        <f>MAX(MIN(Inputs!$B$2, F2717*Inputs!$B$16, Inputs!$B$14*Inputs!$B$4 - G2717), 0)</f>
        <v>0</v>
      </c>
      <c r="J2717" s="2">
        <f>MAX(MIN(Inputs!$B$2, F2717*Inputs!$B$16, (Inputs!$B$14-F2717)/Inputs!$B$15)*Inputs!$B$9, 0)</f>
        <v>0</v>
      </c>
      <c r="K2717" s="2">
        <f>MAX(E2717*Inputs!$B$5 - B2717 - Inputs!$B$8, 0) * H2717</f>
        <v>0</v>
      </c>
      <c r="L2717" s="2">
        <f>IF(B2717 &gt;= D2717*Inputs!$B$10, MAX(B2717 - E2717/Inputs!$B$5 - Inputs!$B$8, 0) * I2717, 0)</f>
        <v>0</v>
      </c>
      <c r="M2717" s="2">
        <f t="shared" si="506"/>
        <v>0</v>
      </c>
      <c r="N2717" s="3" t="str">
        <f t="shared" si="507"/>
        <v>Idle</v>
      </c>
      <c r="O2717" s="3" t="str">
        <f t="shared" si="515"/>
        <v>Idle</v>
      </c>
      <c r="P2717" s="2">
        <f t="shared" si="508"/>
        <v>0</v>
      </c>
      <c r="Q2717" s="2">
        <f t="shared" si="509"/>
        <v>0</v>
      </c>
      <c r="R2717" s="2">
        <f t="shared" si="510"/>
        <v>0</v>
      </c>
      <c r="S2717" s="2">
        <f t="shared" si="511"/>
        <v>0</v>
      </c>
      <c r="T2717" s="2">
        <f t="shared" si="512"/>
        <v>0</v>
      </c>
      <c r="U2717" s="2">
        <f>IF(O2717="Reg", R2717 * Inputs!$B$7, 0)</f>
        <v>0</v>
      </c>
      <c r="V2717" s="2">
        <f>MAX(F2717 + P2717*Inputs!$B$15 - (Q2717/Inputs!$B$16) - U2717, 0)</f>
        <v>0</v>
      </c>
    </row>
    <row r="2718" spans="1:22" x14ac:dyDescent="0.3">
      <c r="A2718" s="1">
        <v>46136.166666666657</v>
      </c>
      <c r="B2718" s="2">
        <v>0</v>
      </c>
      <c r="C2718" s="2">
        <v>4.3234333536308611</v>
      </c>
      <c r="D2718" s="2">
        <f t="shared" si="504"/>
        <v>47.549921678861544</v>
      </c>
      <c r="E2718" s="2">
        <f t="shared" si="505"/>
        <v>0</v>
      </c>
      <c r="F2718" s="2">
        <f t="shared" si="513"/>
        <v>0</v>
      </c>
      <c r="G2718" s="2">
        <f t="shared" si="514"/>
        <v>0</v>
      </c>
      <c r="H2718" s="2">
        <f>MIN(Inputs!$B$2, (Inputs!$B$14 - F2718)/Inputs!$B$15)</f>
        <v>170</v>
      </c>
      <c r="I2718" s="2">
        <f>MAX(MIN(Inputs!$B$2, F2718*Inputs!$B$16, Inputs!$B$14*Inputs!$B$4 - G2718), 0)</f>
        <v>0</v>
      </c>
      <c r="J2718" s="2">
        <f>MAX(MIN(Inputs!$B$2, F2718*Inputs!$B$16, (Inputs!$B$14-F2718)/Inputs!$B$15)*Inputs!$B$9, 0)</f>
        <v>0</v>
      </c>
      <c r="K2718" s="2">
        <f>MAX(E2718*Inputs!$B$5 - B2718 - Inputs!$B$8, 0) * H2718</f>
        <v>0</v>
      </c>
      <c r="L2718" s="2">
        <f>IF(B2718 &gt;= D2718*Inputs!$B$10, MAX(B2718 - E2718/Inputs!$B$5 - Inputs!$B$8, 0) * I2718, 0)</f>
        <v>0</v>
      </c>
      <c r="M2718" s="2">
        <f t="shared" si="506"/>
        <v>0</v>
      </c>
      <c r="N2718" s="3" t="str">
        <f t="shared" si="507"/>
        <v>Idle</v>
      </c>
      <c r="O2718" s="3" t="str">
        <f t="shared" si="515"/>
        <v>Idle</v>
      </c>
      <c r="P2718" s="2">
        <f t="shared" si="508"/>
        <v>0</v>
      </c>
      <c r="Q2718" s="2">
        <f t="shared" si="509"/>
        <v>0</v>
      </c>
      <c r="R2718" s="2">
        <f t="shared" si="510"/>
        <v>0</v>
      </c>
      <c r="S2718" s="2">
        <f t="shared" si="511"/>
        <v>0</v>
      </c>
      <c r="T2718" s="2">
        <f t="shared" si="512"/>
        <v>0</v>
      </c>
      <c r="U2718" s="2">
        <f>IF(O2718="Reg", R2718 * Inputs!$B$7, 0)</f>
        <v>0</v>
      </c>
      <c r="V2718" s="2">
        <f>MAX(F2718 + P2718*Inputs!$B$15 - (Q2718/Inputs!$B$16) - U2718, 0)</f>
        <v>0</v>
      </c>
    </row>
    <row r="2719" spans="1:22" x14ac:dyDescent="0.3">
      <c r="A2719" s="1">
        <v>46136.208333333343</v>
      </c>
      <c r="B2719" s="2">
        <v>0</v>
      </c>
      <c r="C2719" s="2">
        <v>24.011888234508259</v>
      </c>
      <c r="D2719" s="2">
        <f t="shared" si="504"/>
        <v>47.549921678861544</v>
      </c>
      <c r="E2719" s="2">
        <f t="shared" si="505"/>
        <v>2.3728294527770566</v>
      </c>
      <c r="F2719" s="2">
        <f t="shared" si="513"/>
        <v>0</v>
      </c>
      <c r="G2719" s="2">
        <f t="shared" si="514"/>
        <v>0</v>
      </c>
      <c r="H2719" s="2">
        <f>MIN(Inputs!$B$2, (Inputs!$B$14 - F2719)/Inputs!$B$15)</f>
        <v>170</v>
      </c>
      <c r="I2719" s="2">
        <f>MAX(MIN(Inputs!$B$2, F2719*Inputs!$B$16, Inputs!$B$14*Inputs!$B$4 - G2719), 0)</f>
        <v>0</v>
      </c>
      <c r="J2719" s="2">
        <f>MAX(MIN(Inputs!$B$2, F2719*Inputs!$B$16, (Inputs!$B$14-F2719)/Inputs!$B$15)*Inputs!$B$9, 0)</f>
        <v>0</v>
      </c>
      <c r="K2719" s="2">
        <f>MAX(E2719*Inputs!$B$5 - B2719 - Inputs!$B$8, 0) * H2719</f>
        <v>0</v>
      </c>
      <c r="L2719" s="2">
        <f>IF(B2719 &gt;= D2719*Inputs!$B$10, MAX(B2719 - E2719/Inputs!$B$5 - Inputs!$B$8, 0) * I2719, 0)</f>
        <v>0</v>
      </c>
      <c r="M2719" s="2">
        <f t="shared" si="506"/>
        <v>0</v>
      </c>
      <c r="N2719" s="3" t="str">
        <f t="shared" si="507"/>
        <v>Idle</v>
      </c>
      <c r="O2719" s="3" t="str">
        <f t="shared" si="515"/>
        <v>Idle</v>
      </c>
      <c r="P2719" s="2">
        <f t="shared" si="508"/>
        <v>0</v>
      </c>
      <c r="Q2719" s="2">
        <f t="shared" si="509"/>
        <v>0</v>
      </c>
      <c r="R2719" s="2">
        <f t="shared" si="510"/>
        <v>0</v>
      </c>
      <c r="S2719" s="2">
        <f t="shared" si="511"/>
        <v>0</v>
      </c>
      <c r="T2719" s="2">
        <f t="shared" si="512"/>
        <v>0</v>
      </c>
      <c r="U2719" s="2">
        <f>IF(O2719="Reg", R2719 * Inputs!$B$7, 0)</f>
        <v>0</v>
      </c>
      <c r="V2719" s="2">
        <f>MAX(F2719 + P2719*Inputs!$B$15 - (Q2719/Inputs!$B$16) - U2719, 0)</f>
        <v>0</v>
      </c>
    </row>
    <row r="2720" spans="1:22" x14ac:dyDescent="0.3">
      <c r="A2720" s="1">
        <v>46136.25</v>
      </c>
      <c r="B2720" s="2">
        <v>0</v>
      </c>
      <c r="C2720" s="2">
        <v>2.2341562026969748</v>
      </c>
      <c r="D2720" s="2">
        <f t="shared" si="504"/>
        <v>47.549921678861544</v>
      </c>
      <c r="E2720" s="2">
        <f t="shared" si="505"/>
        <v>6.399242363999563</v>
      </c>
      <c r="F2720" s="2">
        <f t="shared" si="513"/>
        <v>0</v>
      </c>
      <c r="G2720" s="2">
        <f t="shared" si="514"/>
        <v>0</v>
      </c>
      <c r="H2720" s="2">
        <f>MIN(Inputs!$B$2, (Inputs!$B$14 - F2720)/Inputs!$B$15)</f>
        <v>170</v>
      </c>
      <c r="I2720" s="2">
        <f>MAX(MIN(Inputs!$B$2, F2720*Inputs!$B$16, Inputs!$B$14*Inputs!$B$4 - G2720), 0)</f>
        <v>0</v>
      </c>
      <c r="J2720" s="2">
        <f>MAX(MIN(Inputs!$B$2, F2720*Inputs!$B$16, (Inputs!$B$14-F2720)/Inputs!$B$15)*Inputs!$B$9, 0)</f>
        <v>0</v>
      </c>
      <c r="K2720" s="2">
        <f>MAX(E2720*Inputs!$B$5 - B2720 - Inputs!$B$8, 0) * H2720</f>
        <v>0</v>
      </c>
      <c r="L2720" s="2">
        <f>IF(B2720 &gt;= D2720*Inputs!$B$10, MAX(B2720 - E2720/Inputs!$B$5 - Inputs!$B$8, 0) * I2720, 0)</f>
        <v>0</v>
      </c>
      <c r="M2720" s="2">
        <f t="shared" si="506"/>
        <v>0</v>
      </c>
      <c r="N2720" s="3" t="str">
        <f t="shared" si="507"/>
        <v>Idle</v>
      </c>
      <c r="O2720" s="3" t="str">
        <f t="shared" si="515"/>
        <v>Idle</v>
      </c>
      <c r="P2720" s="2">
        <f t="shared" si="508"/>
        <v>0</v>
      </c>
      <c r="Q2720" s="2">
        <f t="shared" si="509"/>
        <v>0</v>
      </c>
      <c r="R2720" s="2">
        <f t="shared" si="510"/>
        <v>0</v>
      </c>
      <c r="S2720" s="2">
        <f t="shared" si="511"/>
        <v>0</v>
      </c>
      <c r="T2720" s="2">
        <f t="shared" si="512"/>
        <v>0</v>
      </c>
      <c r="U2720" s="2">
        <f>IF(O2720="Reg", R2720 * Inputs!$B$7, 0)</f>
        <v>0</v>
      </c>
      <c r="V2720" s="2">
        <f>MAX(F2720 + P2720*Inputs!$B$15 - (Q2720/Inputs!$B$16) - U2720, 0)</f>
        <v>0</v>
      </c>
    </row>
    <row r="2721" spans="1:22" x14ac:dyDescent="0.3">
      <c r="A2721" s="1">
        <v>46136.291666666657</v>
      </c>
      <c r="B2721" s="2">
        <v>0</v>
      </c>
      <c r="C2721" s="2">
        <v>6.2930227211790486</v>
      </c>
      <c r="D2721" s="2">
        <f t="shared" si="504"/>
        <v>47.549921678861544</v>
      </c>
      <c r="E2721" s="2">
        <f t="shared" si="505"/>
        <v>43.928864351182362</v>
      </c>
      <c r="F2721" s="2">
        <f t="shared" si="513"/>
        <v>0</v>
      </c>
      <c r="G2721" s="2">
        <f t="shared" si="514"/>
        <v>0</v>
      </c>
      <c r="H2721" s="2">
        <f>MIN(Inputs!$B$2, (Inputs!$B$14 - F2721)/Inputs!$B$15)</f>
        <v>170</v>
      </c>
      <c r="I2721" s="2">
        <f>MAX(MIN(Inputs!$B$2, F2721*Inputs!$B$16, Inputs!$B$14*Inputs!$B$4 - G2721), 0)</f>
        <v>0</v>
      </c>
      <c r="J2721" s="2">
        <f>MAX(MIN(Inputs!$B$2, F2721*Inputs!$B$16, (Inputs!$B$14-F2721)/Inputs!$B$15)*Inputs!$B$9, 0)</f>
        <v>0</v>
      </c>
      <c r="K2721" s="2">
        <f>MAX(E2721*Inputs!$B$5 - B2721 - Inputs!$B$8, 0) * H2721</f>
        <v>3171.7581069368816</v>
      </c>
      <c r="L2721" s="2">
        <f>IF(B2721 &gt;= D2721*Inputs!$B$10, MAX(B2721 - E2721/Inputs!$B$5 - Inputs!$B$8, 0) * I2721, 0)</f>
        <v>0</v>
      </c>
      <c r="M2721" s="2">
        <f t="shared" si="506"/>
        <v>0</v>
      </c>
      <c r="N2721" s="3" t="str">
        <f t="shared" si="507"/>
        <v>Charge</v>
      </c>
      <c r="O2721" s="3" t="str">
        <f t="shared" si="515"/>
        <v>Charge</v>
      </c>
      <c r="P2721" s="2">
        <f t="shared" si="508"/>
        <v>170</v>
      </c>
      <c r="Q2721" s="2">
        <f t="shared" si="509"/>
        <v>0</v>
      </c>
      <c r="R2721" s="2">
        <f t="shared" si="510"/>
        <v>0</v>
      </c>
      <c r="S2721" s="2">
        <f t="shared" si="511"/>
        <v>0</v>
      </c>
      <c r="T2721" s="2">
        <f t="shared" si="512"/>
        <v>0</v>
      </c>
      <c r="U2721" s="2">
        <f>IF(O2721="Reg", R2721 * Inputs!$B$7, 0)</f>
        <v>0</v>
      </c>
      <c r="V2721" s="2">
        <f>MAX(F2721 + P2721*Inputs!$B$15 - (Q2721/Inputs!$B$16) - U2721, 0)</f>
        <v>170</v>
      </c>
    </row>
    <row r="2722" spans="1:22" x14ac:dyDescent="0.3">
      <c r="A2722" s="1">
        <v>46136.333333333343</v>
      </c>
      <c r="B2722" s="2">
        <v>0</v>
      </c>
      <c r="C2722" s="2">
        <v>2.725284690208186</v>
      </c>
      <c r="D2722" s="2">
        <f t="shared" si="504"/>
        <v>47.549921678861544</v>
      </c>
      <c r="E2722" s="2">
        <f t="shared" si="505"/>
        <v>49.808366561655561</v>
      </c>
      <c r="F2722" s="2">
        <f t="shared" si="513"/>
        <v>170</v>
      </c>
      <c r="G2722" s="2">
        <f t="shared" si="514"/>
        <v>0</v>
      </c>
      <c r="H2722" s="2">
        <f>MIN(Inputs!$B$2, (Inputs!$B$14 - F2722)/Inputs!$B$15)</f>
        <v>170</v>
      </c>
      <c r="I2722" s="2">
        <f>MAX(MIN(Inputs!$B$2, F2722*Inputs!$B$16, Inputs!$B$14*Inputs!$B$4 - G2722), 0)</f>
        <v>170</v>
      </c>
      <c r="J2722" s="2">
        <f>MAX(MIN(Inputs!$B$2, F2722*Inputs!$B$16, (Inputs!$B$14-F2722)/Inputs!$B$15)*Inputs!$B$9, 0)</f>
        <v>136</v>
      </c>
      <c r="K2722" s="2">
        <f>MAX(E2722*Inputs!$B$5 - B2722 - Inputs!$B$8, 0) * H2722</f>
        <v>4051.3316376236717</v>
      </c>
      <c r="L2722" s="2">
        <f>IF(B2722 &gt;= D2722*Inputs!$B$10, MAX(B2722 - E2722/Inputs!$B$5 - Inputs!$B$8, 0) * I2722, 0)</f>
        <v>0</v>
      </c>
      <c r="M2722" s="2">
        <f t="shared" si="506"/>
        <v>370.63871786831328</v>
      </c>
      <c r="N2722" s="3" t="str">
        <f t="shared" si="507"/>
        <v>Charge</v>
      </c>
      <c r="O2722" s="3" t="str">
        <f t="shared" si="515"/>
        <v>Charge</v>
      </c>
      <c r="P2722" s="2">
        <f t="shared" si="508"/>
        <v>170</v>
      </c>
      <c r="Q2722" s="2">
        <f t="shared" si="509"/>
        <v>0</v>
      </c>
      <c r="R2722" s="2">
        <f t="shared" si="510"/>
        <v>0</v>
      </c>
      <c r="S2722" s="2">
        <f t="shared" si="511"/>
        <v>0</v>
      </c>
      <c r="T2722" s="2">
        <f t="shared" si="512"/>
        <v>0</v>
      </c>
      <c r="U2722" s="2">
        <f>IF(O2722="Reg", R2722 * Inputs!$B$7, 0)</f>
        <v>0</v>
      </c>
      <c r="V2722" s="2">
        <f>MAX(F2722 + P2722*Inputs!$B$15 - (Q2722/Inputs!$B$16) - U2722, 0)</f>
        <v>340</v>
      </c>
    </row>
    <row r="2723" spans="1:22" x14ac:dyDescent="0.3">
      <c r="A2723" s="1">
        <v>46136.375</v>
      </c>
      <c r="B2723" s="2">
        <v>0</v>
      </c>
      <c r="C2723" s="2">
        <v>34.704023427146112</v>
      </c>
      <c r="D2723" s="2">
        <f t="shared" si="504"/>
        <v>47.549921678861544</v>
      </c>
      <c r="E2723" s="2">
        <f t="shared" si="505"/>
        <v>58.660057600468441</v>
      </c>
      <c r="F2723" s="2">
        <f t="shared" si="513"/>
        <v>340</v>
      </c>
      <c r="G2723" s="2">
        <f t="shared" si="514"/>
        <v>0</v>
      </c>
      <c r="H2723" s="2">
        <f>MIN(Inputs!$B$2, (Inputs!$B$14 - F2723)/Inputs!$B$15)</f>
        <v>0</v>
      </c>
      <c r="I2723" s="2">
        <f>MAX(MIN(Inputs!$B$2, F2723*Inputs!$B$16, Inputs!$B$14*Inputs!$B$4 - G2723), 0)</f>
        <v>170</v>
      </c>
      <c r="J2723" s="2">
        <f>MAX(MIN(Inputs!$B$2, F2723*Inputs!$B$16, (Inputs!$B$14-F2723)/Inputs!$B$15)*Inputs!$B$9, 0)</f>
        <v>0</v>
      </c>
      <c r="K2723" s="2">
        <f>MAX(E2723*Inputs!$B$5 - B2723 - Inputs!$B$8, 0) * H2723</f>
        <v>0</v>
      </c>
      <c r="L2723" s="2">
        <f>IF(B2723 &gt;= D2723*Inputs!$B$10, MAX(B2723 - E2723/Inputs!$B$5 - Inputs!$B$8, 0) * I2723, 0)</f>
        <v>0</v>
      </c>
      <c r="M2723" s="2">
        <f t="shared" si="506"/>
        <v>0</v>
      </c>
      <c r="N2723" s="3" t="str">
        <f t="shared" si="507"/>
        <v>Idle</v>
      </c>
      <c r="O2723" s="3" t="str">
        <f t="shared" si="515"/>
        <v>Idle</v>
      </c>
      <c r="P2723" s="2">
        <f t="shared" si="508"/>
        <v>0</v>
      </c>
      <c r="Q2723" s="2">
        <f t="shared" si="509"/>
        <v>0</v>
      </c>
      <c r="R2723" s="2">
        <f t="shared" si="510"/>
        <v>0</v>
      </c>
      <c r="S2723" s="2">
        <f t="shared" si="511"/>
        <v>0</v>
      </c>
      <c r="T2723" s="2">
        <f t="shared" si="512"/>
        <v>0</v>
      </c>
      <c r="U2723" s="2">
        <f>IF(O2723="Reg", R2723 * Inputs!$B$7, 0)</f>
        <v>0</v>
      </c>
      <c r="V2723" s="2">
        <f>MAX(F2723 + P2723*Inputs!$B$15 - (Q2723/Inputs!$B$16) - U2723, 0)</f>
        <v>340</v>
      </c>
    </row>
    <row r="2724" spans="1:22" x14ac:dyDescent="0.3">
      <c r="A2724" s="1">
        <v>46136.416666666657</v>
      </c>
      <c r="B2724" s="2">
        <v>14.23697671666234</v>
      </c>
      <c r="C2724" s="2">
        <v>5.2595380748350342</v>
      </c>
      <c r="D2724" s="2">
        <f t="shared" si="504"/>
        <v>47.549921678861544</v>
      </c>
      <c r="E2724" s="2">
        <f t="shared" si="505"/>
        <v>69.048704442075191</v>
      </c>
      <c r="F2724" s="2">
        <f t="shared" si="513"/>
        <v>340</v>
      </c>
      <c r="G2724" s="2">
        <f t="shared" si="514"/>
        <v>0</v>
      </c>
      <c r="H2724" s="2">
        <f>MIN(Inputs!$B$2, (Inputs!$B$14 - F2724)/Inputs!$B$15)</f>
        <v>0</v>
      </c>
      <c r="I2724" s="2">
        <f>MAX(MIN(Inputs!$B$2, F2724*Inputs!$B$16, Inputs!$B$14*Inputs!$B$4 - G2724), 0)</f>
        <v>170</v>
      </c>
      <c r="J2724" s="2">
        <f>MAX(MIN(Inputs!$B$2, F2724*Inputs!$B$16, (Inputs!$B$14-F2724)/Inputs!$B$15)*Inputs!$B$9, 0)</f>
        <v>0</v>
      </c>
      <c r="K2724" s="2">
        <f>MAX(E2724*Inputs!$B$5 - B2724 - Inputs!$B$8, 0) * H2724</f>
        <v>0</v>
      </c>
      <c r="L2724" s="2">
        <f>IF(B2724 &gt;= D2724*Inputs!$B$10, MAX(B2724 - E2724/Inputs!$B$5 - Inputs!$B$8, 0) * I2724, 0)</f>
        <v>0</v>
      </c>
      <c r="M2724" s="2">
        <f t="shared" si="506"/>
        <v>0</v>
      </c>
      <c r="N2724" s="3" t="str">
        <f t="shared" si="507"/>
        <v>Idle</v>
      </c>
      <c r="O2724" s="3" t="str">
        <f t="shared" si="515"/>
        <v>Idle</v>
      </c>
      <c r="P2724" s="2">
        <f t="shared" si="508"/>
        <v>0</v>
      </c>
      <c r="Q2724" s="2">
        <f t="shared" si="509"/>
        <v>0</v>
      </c>
      <c r="R2724" s="2">
        <f t="shared" si="510"/>
        <v>0</v>
      </c>
      <c r="S2724" s="2">
        <f t="shared" si="511"/>
        <v>0</v>
      </c>
      <c r="T2724" s="2">
        <f t="shared" si="512"/>
        <v>0</v>
      </c>
      <c r="U2724" s="2">
        <f>IF(O2724="Reg", R2724 * Inputs!$B$7, 0)</f>
        <v>0</v>
      </c>
      <c r="V2724" s="2">
        <f>MAX(F2724 + P2724*Inputs!$B$15 - (Q2724/Inputs!$B$16) - U2724, 0)</f>
        <v>340</v>
      </c>
    </row>
    <row r="2725" spans="1:22" x14ac:dyDescent="0.3">
      <c r="A2725" s="1">
        <v>46136.458333333343</v>
      </c>
      <c r="B2725" s="2">
        <v>24.15847746733504</v>
      </c>
      <c r="C2725" s="2">
        <v>10.458549344185631</v>
      </c>
      <c r="D2725" s="2">
        <f t="shared" si="504"/>
        <v>47.549921678861544</v>
      </c>
      <c r="E2725" s="2">
        <f t="shared" si="505"/>
        <v>78.16595219504984</v>
      </c>
      <c r="F2725" s="2">
        <f t="shared" si="513"/>
        <v>340</v>
      </c>
      <c r="G2725" s="2">
        <f t="shared" si="514"/>
        <v>0</v>
      </c>
      <c r="H2725" s="2">
        <f>MIN(Inputs!$B$2, (Inputs!$B$14 - F2725)/Inputs!$B$15)</f>
        <v>0</v>
      </c>
      <c r="I2725" s="2">
        <f>MAX(MIN(Inputs!$B$2, F2725*Inputs!$B$16, Inputs!$B$14*Inputs!$B$4 - G2725), 0)</f>
        <v>170</v>
      </c>
      <c r="J2725" s="2">
        <f>MAX(MIN(Inputs!$B$2, F2725*Inputs!$B$16, (Inputs!$B$14-F2725)/Inputs!$B$15)*Inputs!$B$9, 0)</f>
        <v>0</v>
      </c>
      <c r="K2725" s="2">
        <f>MAX(E2725*Inputs!$B$5 - B2725 - Inputs!$B$8, 0) * H2725</f>
        <v>0</v>
      </c>
      <c r="L2725" s="2">
        <f>IF(B2725 &gt;= D2725*Inputs!$B$10, MAX(B2725 - E2725/Inputs!$B$5 - Inputs!$B$8, 0) * I2725, 0)</f>
        <v>0</v>
      </c>
      <c r="M2725" s="2">
        <f t="shared" si="506"/>
        <v>0</v>
      </c>
      <c r="N2725" s="3" t="str">
        <f t="shared" si="507"/>
        <v>Idle</v>
      </c>
      <c r="O2725" s="3" t="str">
        <f t="shared" si="515"/>
        <v>Idle</v>
      </c>
      <c r="P2725" s="2">
        <f t="shared" si="508"/>
        <v>0</v>
      </c>
      <c r="Q2725" s="2">
        <f t="shared" si="509"/>
        <v>0</v>
      </c>
      <c r="R2725" s="2">
        <f t="shared" si="510"/>
        <v>0</v>
      </c>
      <c r="S2725" s="2">
        <f t="shared" si="511"/>
        <v>0</v>
      </c>
      <c r="T2725" s="2">
        <f t="shared" si="512"/>
        <v>0</v>
      </c>
      <c r="U2725" s="2">
        <f>IF(O2725="Reg", R2725 * Inputs!$B$7, 0)</f>
        <v>0</v>
      </c>
      <c r="V2725" s="2">
        <f>MAX(F2725 + P2725*Inputs!$B$15 - (Q2725/Inputs!$B$16) - U2725, 0)</f>
        <v>340</v>
      </c>
    </row>
    <row r="2726" spans="1:22" x14ac:dyDescent="0.3">
      <c r="A2726" s="1">
        <v>46136.5</v>
      </c>
      <c r="B2726" s="2">
        <v>225.17773192309679</v>
      </c>
      <c r="C2726" s="2">
        <v>3.3625534319868819</v>
      </c>
      <c r="D2726" s="2">
        <f t="shared" si="504"/>
        <v>47.549921678861544</v>
      </c>
      <c r="E2726" s="2">
        <f t="shared" si="505"/>
        <v>85.024383129894773</v>
      </c>
      <c r="F2726" s="2">
        <f t="shared" si="513"/>
        <v>340</v>
      </c>
      <c r="G2726" s="2">
        <f t="shared" si="514"/>
        <v>0</v>
      </c>
      <c r="H2726" s="2">
        <f>MIN(Inputs!$B$2, (Inputs!$B$14 - F2726)/Inputs!$B$15)</f>
        <v>0</v>
      </c>
      <c r="I2726" s="2">
        <f>MAX(MIN(Inputs!$B$2, F2726*Inputs!$B$16, Inputs!$B$14*Inputs!$B$4 - G2726), 0)</f>
        <v>170</v>
      </c>
      <c r="J2726" s="2">
        <f>MAX(MIN(Inputs!$B$2, F2726*Inputs!$B$16, (Inputs!$B$14-F2726)/Inputs!$B$15)*Inputs!$B$9, 0)</f>
        <v>0</v>
      </c>
      <c r="K2726" s="2">
        <f>MAX(E2726*Inputs!$B$5 - B2726 - Inputs!$B$8, 0) * H2726</f>
        <v>0</v>
      </c>
      <c r="L2726" s="2">
        <f>IF(B2726 &gt;= D2726*Inputs!$B$10, MAX(B2726 - E2726/Inputs!$B$5 - Inputs!$B$8, 0) * I2726, 0)</f>
        <v>18455.049504105871</v>
      </c>
      <c r="M2726" s="2">
        <f t="shared" si="506"/>
        <v>0</v>
      </c>
      <c r="N2726" s="3" t="str">
        <f t="shared" si="507"/>
        <v>Discharge</v>
      </c>
      <c r="O2726" s="3" t="str">
        <f t="shared" si="515"/>
        <v>Discharge</v>
      </c>
      <c r="P2726" s="2">
        <f t="shared" si="508"/>
        <v>0</v>
      </c>
      <c r="Q2726" s="2">
        <f t="shared" si="509"/>
        <v>170</v>
      </c>
      <c r="R2726" s="2">
        <f t="shared" si="510"/>
        <v>0</v>
      </c>
      <c r="S2726" s="2">
        <f t="shared" si="511"/>
        <v>38280.214426926454</v>
      </c>
      <c r="T2726" s="2">
        <f t="shared" si="512"/>
        <v>0</v>
      </c>
      <c r="U2726" s="2">
        <f>IF(O2726="Reg", R2726 * Inputs!$B$7, 0)</f>
        <v>0</v>
      </c>
      <c r="V2726" s="2">
        <f>MAX(F2726 + P2726*Inputs!$B$15 - (Q2726/Inputs!$B$16) - U2726, 0)</f>
        <v>170</v>
      </c>
    </row>
    <row r="2727" spans="1:22" x14ac:dyDescent="0.3">
      <c r="A2727" s="1">
        <v>46136.541666666657</v>
      </c>
      <c r="B2727" s="2">
        <v>35.277013262839183</v>
      </c>
      <c r="C2727" s="2">
        <v>6.9674771223957377</v>
      </c>
      <c r="D2727" s="2">
        <f t="shared" si="504"/>
        <v>47.549921678861544</v>
      </c>
      <c r="E2727" s="2">
        <f t="shared" si="505"/>
        <v>59.336115691545594</v>
      </c>
      <c r="F2727" s="2">
        <f t="shared" si="513"/>
        <v>170</v>
      </c>
      <c r="G2727" s="2">
        <f t="shared" si="514"/>
        <v>170</v>
      </c>
      <c r="H2727" s="2">
        <f>MIN(Inputs!$B$2, (Inputs!$B$14 - F2727)/Inputs!$B$15)</f>
        <v>170</v>
      </c>
      <c r="I2727" s="2">
        <f>MAX(MIN(Inputs!$B$2, F2727*Inputs!$B$16, Inputs!$B$14*Inputs!$B$4 - G2727), 0)</f>
        <v>170</v>
      </c>
      <c r="J2727" s="2">
        <f>MAX(MIN(Inputs!$B$2, F2727*Inputs!$B$16, (Inputs!$B$14-F2727)/Inputs!$B$15)*Inputs!$B$9, 0)</f>
        <v>136</v>
      </c>
      <c r="K2727" s="2">
        <f>MAX(E2727*Inputs!$B$5 - B2727 - Inputs!$B$8, 0) * H2727</f>
        <v>0</v>
      </c>
      <c r="L2727" s="2">
        <f>IF(B2727 &gt;= D2727*Inputs!$B$10, MAX(B2727 - E2727/Inputs!$B$5 - Inputs!$B$8, 0) * I2727, 0)</f>
        <v>0</v>
      </c>
      <c r="M2727" s="2">
        <f t="shared" si="506"/>
        <v>947.5768886458203</v>
      </c>
      <c r="N2727" s="3" t="str">
        <f t="shared" si="507"/>
        <v>Reg</v>
      </c>
      <c r="O2727" s="3" t="str">
        <f t="shared" si="515"/>
        <v>Discharge</v>
      </c>
      <c r="P2727" s="2">
        <f t="shared" si="508"/>
        <v>0</v>
      </c>
      <c r="Q2727" s="2">
        <f t="shared" si="509"/>
        <v>170</v>
      </c>
      <c r="R2727" s="2">
        <f t="shared" si="510"/>
        <v>0</v>
      </c>
      <c r="S2727" s="2">
        <f t="shared" si="511"/>
        <v>5997.0922546826614</v>
      </c>
      <c r="T2727" s="2">
        <f t="shared" si="512"/>
        <v>0</v>
      </c>
      <c r="U2727" s="2">
        <f>IF(O2727="Reg", R2727 * Inputs!$B$7, 0)</f>
        <v>0</v>
      </c>
      <c r="V2727" s="2">
        <f>MAX(F2727 + P2727*Inputs!$B$15 - (Q2727/Inputs!$B$16) - U2727, 0)</f>
        <v>0</v>
      </c>
    </row>
    <row r="2728" spans="1:22" x14ac:dyDescent="0.3">
      <c r="A2728" s="1">
        <v>46136.583333333343</v>
      </c>
      <c r="B2728" s="2">
        <v>53.110146232877312</v>
      </c>
      <c r="C2728" s="2">
        <v>2.5673419436084299</v>
      </c>
      <c r="D2728" s="2">
        <f t="shared" si="504"/>
        <v>47.549921678861544</v>
      </c>
      <c r="E2728" s="2">
        <f t="shared" si="505"/>
        <v>64.764385371947938</v>
      </c>
      <c r="F2728" s="2">
        <f t="shared" si="513"/>
        <v>0</v>
      </c>
      <c r="G2728" s="2">
        <f t="shared" si="514"/>
        <v>340</v>
      </c>
      <c r="H2728" s="2">
        <f>MIN(Inputs!$B$2, (Inputs!$B$14 - F2728)/Inputs!$B$15)</f>
        <v>170</v>
      </c>
      <c r="I2728" s="2">
        <f>MAX(MIN(Inputs!$B$2, F2728*Inputs!$B$16, Inputs!$B$14*Inputs!$B$4 - G2728), 0)</f>
        <v>0</v>
      </c>
      <c r="J2728" s="2">
        <f>MAX(MIN(Inputs!$B$2, F2728*Inputs!$B$16, (Inputs!$B$14-F2728)/Inputs!$B$15)*Inputs!$B$9, 0)</f>
        <v>0</v>
      </c>
      <c r="K2728" s="2">
        <f>MAX(E2728*Inputs!$B$5 - B2728 - Inputs!$B$8, 0) * H2728</f>
        <v>0</v>
      </c>
      <c r="L2728" s="2">
        <f>IF(B2728 &gt;= D2728*Inputs!$B$10, MAX(B2728 - E2728/Inputs!$B$5 - Inputs!$B$8, 0) * I2728, 0)</f>
        <v>0</v>
      </c>
      <c r="M2728" s="2">
        <f t="shared" si="506"/>
        <v>0</v>
      </c>
      <c r="N2728" s="3" t="str">
        <f t="shared" si="507"/>
        <v>Idle</v>
      </c>
      <c r="O2728" s="3" t="str">
        <f t="shared" si="515"/>
        <v>Idle</v>
      </c>
      <c r="P2728" s="2">
        <f t="shared" si="508"/>
        <v>0</v>
      </c>
      <c r="Q2728" s="2">
        <f t="shared" si="509"/>
        <v>0</v>
      </c>
      <c r="R2728" s="2">
        <f t="shared" si="510"/>
        <v>0</v>
      </c>
      <c r="S2728" s="2">
        <f t="shared" si="511"/>
        <v>0</v>
      </c>
      <c r="T2728" s="2">
        <f t="shared" si="512"/>
        <v>0</v>
      </c>
      <c r="U2728" s="2">
        <f>IF(O2728="Reg", R2728 * Inputs!$B$7, 0)</f>
        <v>0</v>
      </c>
      <c r="V2728" s="2">
        <f>MAX(F2728 + P2728*Inputs!$B$15 - (Q2728/Inputs!$B$16) - U2728, 0)</f>
        <v>0</v>
      </c>
    </row>
    <row r="2729" spans="1:22" x14ac:dyDescent="0.3">
      <c r="A2729" s="1">
        <v>46136.625</v>
      </c>
      <c r="B2729" s="2">
        <v>62.331881049640529</v>
      </c>
      <c r="C2729" s="2">
        <v>5.2706975181934403</v>
      </c>
      <c r="D2729" s="2">
        <f t="shared" si="504"/>
        <v>47.549921678861544</v>
      </c>
      <c r="E2729" s="2">
        <f t="shared" si="505"/>
        <v>95.732320188025895</v>
      </c>
      <c r="F2729" s="2">
        <f t="shared" si="513"/>
        <v>0</v>
      </c>
      <c r="G2729" s="2">
        <f t="shared" si="514"/>
        <v>340</v>
      </c>
      <c r="H2729" s="2">
        <f>MIN(Inputs!$B$2, (Inputs!$B$14 - F2729)/Inputs!$B$15)</f>
        <v>170</v>
      </c>
      <c r="I2729" s="2">
        <f>MAX(MIN(Inputs!$B$2, F2729*Inputs!$B$16, Inputs!$B$14*Inputs!$B$4 - G2729), 0)</f>
        <v>0</v>
      </c>
      <c r="J2729" s="2">
        <f>MAX(MIN(Inputs!$B$2, F2729*Inputs!$B$16, (Inputs!$B$14-F2729)/Inputs!$B$15)*Inputs!$B$9, 0)</f>
        <v>0</v>
      </c>
      <c r="K2729" s="2">
        <f>MAX(E2729*Inputs!$B$5 - B2729 - Inputs!$B$8, 0) * H2729</f>
        <v>325.13532168978287</v>
      </c>
      <c r="L2729" s="2">
        <f>IF(B2729 &gt;= D2729*Inputs!$B$10, MAX(B2729 - E2729/Inputs!$B$5 - Inputs!$B$8, 0) * I2729, 0)</f>
        <v>0</v>
      </c>
      <c r="M2729" s="2">
        <f t="shared" si="506"/>
        <v>0</v>
      </c>
      <c r="N2729" s="3" t="str">
        <f t="shared" si="507"/>
        <v>Charge</v>
      </c>
      <c r="O2729" s="3" t="str">
        <f t="shared" si="515"/>
        <v>Idle</v>
      </c>
      <c r="P2729" s="2">
        <f t="shared" si="508"/>
        <v>0</v>
      </c>
      <c r="Q2729" s="2">
        <f t="shared" si="509"/>
        <v>0</v>
      </c>
      <c r="R2729" s="2">
        <f t="shared" si="510"/>
        <v>0</v>
      </c>
      <c r="S2729" s="2">
        <f t="shared" si="511"/>
        <v>0</v>
      </c>
      <c r="T2729" s="2">
        <f t="shared" si="512"/>
        <v>0</v>
      </c>
      <c r="U2729" s="2">
        <f>IF(O2729="Reg", R2729 * Inputs!$B$7, 0)</f>
        <v>0</v>
      </c>
      <c r="V2729" s="2">
        <f>MAX(F2729 + P2729*Inputs!$B$15 - (Q2729/Inputs!$B$16) - U2729, 0)</f>
        <v>0</v>
      </c>
    </row>
    <row r="2730" spans="1:22" x14ac:dyDescent="0.3">
      <c r="A2730" s="1">
        <v>46136.666666666657</v>
      </c>
      <c r="B2730" s="2">
        <v>68.940463234510247</v>
      </c>
      <c r="C2730" s="2">
        <v>10.228270058589059</v>
      </c>
      <c r="D2730" s="2">
        <f t="shared" si="504"/>
        <v>47.549921678861544</v>
      </c>
      <c r="E2730" s="2">
        <f t="shared" si="505"/>
        <v>95.691298987012928</v>
      </c>
      <c r="F2730" s="2">
        <f t="shared" si="513"/>
        <v>0</v>
      </c>
      <c r="G2730" s="2">
        <f t="shared" si="514"/>
        <v>340</v>
      </c>
      <c r="H2730" s="2">
        <f>MIN(Inputs!$B$2, (Inputs!$B$14 - F2730)/Inputs!$B$15)</f>
        <v>170</v>
      </c>
      <c r="I2730" s="2">
        <f>MAX(MIN(Inputs!$B$2, F2730*Inputs!$B$16, Inputs!$B$14*Inputs!$B$4 - G2730), 0)</f>
        <v>0</v>
      </c>
      <c r="J2730" s="2">
        <f>MAX(MIN(Inputs!$B$2, F2730*Inputs!$B$16, (Inputs!$B$14-F2730)/Inputs!$B$15)*Inputs!$B$9, 0)</f>
        <v>0</v>
      </c>
      <c r="K2730" s="2">
        <f>MAX(E2730*Inputs!$B$5 - B2730 - Inputs!$B$8, 0) * H2730</f>
        <v>0</v>
      </c>
      <c r="L2730" s="2">
        <f>IF(B2730 &gt;= D2730*Inputs!$B$10, MAX(B2730 - E2730/Inputs!$B$5 - Inputs!$B$8, 0) * I2730, 0)</f>
        <v>0</v>
      </c>
      <c r="M2730" s="2">
        <f t="shared" si="506"/>
        <v>0</v>
      </c>
      <c r="N2730" s="3" t="str">
        <f t="shared" si="507"/>
        <v>Idle</v>
      </c>
      <c r="O2730" s="3" t="str">
        <f t="shared" si="515"/>
        <v>Idle</v>
      </c>
      <c r="P2730" s="2">
        <f t="shared" si="508"/>
        <v>0</v>
      </c>
      <c r="Q2730" s="2">
        <f t="shared" si="509"/>
        <v>0</v>
      </c>
      <c r="R2730" s="2">
        <f t="shared" si="510"/>
        <v>0</v>
      </c>
      <c r="S2730" s="2">
        <f t="shared" si="511"/>
        <v>0</v>
      </c>
      <c r="T2730" s="2">
        <f t="shared" si="512"/>
        <v>0</v>
      </c>
      <c r="U2730" s="2">
        <f>IF(O2730="Reg", R2730 * Inputs!$B$7, 0)</f>
        <v>0</v>
      </c>
      <c r="V2730" s="2">
        <f>MAX(F2730 + P2730*Inputs!$B$15 - (Q2730/Inputs!$B$16) - U2730, 0)</f>
        <v>0</v>
      </c>
    </row>
    <row r="2731" spans="1:22" x14ac:dyDescent="0.3">
      <c r="A2731" s="1">
        <v>46136.708333333343</v>
      </c>
      <c r="B2731" s="2">
        <v>65.309063076404669</v>
      </c>
      <c r="C2731" s="2">
        <v>3.4875415860848809</v>
      </c>
      <c r="D2731" s="2">
        <f t="shared" si="504"/>
        <v>47.549921678861544</v>
      </c>
      <c r="E2731" s="2">
        <f t="shared" si="505"/>
        <v>92.956078905427617</v>
      </c>
      <c r="F2731" s="2">
        <f t="shared" si="513"/>
        <v>0</v>
      </c>
      <c r="G2731" s="2">
        <f t="shared" si="514"/>
        <v>340</v>
      </c>
      <c r="H2731" s="2">
        <f>MIN(Inputs!$B$2, (Inputs!$B$14 - F2731)/Inputs!$B$15)</f>
        <v>170</v>
      </c>
      <c r="I2731" s="2">
        <f>MAX(MIN(Inputs!$B$2, F2731*Inputs!$B$16, Inputs!$B$14*Inputs!$B$4 - G2731), 0)</f>
        <v>0</v>
      </c>
      <c r="J2731" s="2">
        <f>MAX(MIN(Inputs!$B$2, F2731*Inputs!$B$16, (Inputs!$B$14-F2731)/Inputs!$B$15)*Inputs!$B$9, 0)</f>
        <v>0</v>
      </c>
      <c r="K2731" s="2">
        <f>MAX(E2731*Inputs!$B$5 - B2731 - Inputs!$B$8, 0) * H2731</f>
        <v>0</v>
      </c>
      <c r="L2731" s="2">
        <f>IF(B2731 &gt;= D2731*Inputs!$B$10, MAX(B2731 - E2731/Inputs!$B$5 - Inputs!$B$8, 0) * I2731, 0)</f>
        <v>0</v>
      </c>
      <c r="M2731" s="2">
        <f t="shared" si="506"/>
        <v>0</v>
      </c>
      <c r="N2731" s="3" t="str">
        <f t="shared" si="507"/>
        <v>Idle</v>
      </c>
      <c r="O2731" s="3" t="str">
        <f t="shared" si="515"/>
        <v>Idle</v>
      </c>
      <c r="P2731" s="2">
        <f t="shared" si="508"/>
        <v>0</v>
      </c>
      <c r="Q2731" s="2">
        <f t="shared" si="509"/>
        <v>0</v>
      </c>
      <c r="R2731" s="2">
        <f t="shared" si="510"/>
        <v>0</v>
      </c>
      <c r="S2731" s="2">
        <f t="shared" si="511"/>
        <v>0</v>
      </c>
      <c r="T2731" s="2">
        <f t="shared" si="512"/>
        <v>0</v>
      </c>
      <c r="U2731" s="2">
        <f>IF(O2731="Reg", R2731 * Inputs!$B$7, 0)</f>
        <v>0</v>
      </c>
      <c r="V2731" s="2">
        <f>MAX(F2731 + P2731*Inputs!$B$15 - (Q2731/Inputs!$B$16) - U2731, 0)</f>
        <v>0</v>
      </c>
    </row>
    <row r="2732" spans="1:22" x14ac:dyDescent="0.3">
      <c r="A2732" s="1">
        <v>46136.75</v>
      </c>
      <c r="B2732" s="2">
        <v>71.048127293001656</v>
      </c>
      <c r="C2732" s="2">
        <v>1.094555983860823</v>
      </c>
      <c r="D2732" s="2">
        <f t="shared" si="504"/>
        <v>47.549921678861544</v>
      </c>
      <c r="E2732" s="2">
        <f t="shared" si="505"/>
        <v>89.435799601191448</v>
      </c>
      <c r="F2732" s="2">
        <f t="shared" si="513"/>
        <v>0</v>
      </c>
      <c r="G2732" s="2">
        <f t="shared" si="514"/>
        <v>340</v>
      </c>
      <c r="H2732" s="2">
        <f>MIN(Inputs!$B$2, (Inputs!$B$14 - F2732)/Inputs!$B$15)</f>
        <v>170</v>
      </c>
      <c r="I2732" s="2">
        <f>MAX(MIN(Inputs!$B$2, F2732*Inputs!$B$16, Inputs!$B$14*Inputs!$B$4 - G2732), 0)</f>
        <v>0</v>
      </c>
      <c r="J2732" s="2">
        <f>MAX(MIN(Inputs!$B$2, F2732*Inputs!$B$16, (Inputs!$B$14-F2732)/Inputs!$B$15)*Inputs!$B$9, 0)</f>
        <v>0</v>
      </c>
      <c r="K2732" s="2">
        <f>MAX(E2732*Inputs!$B$5 - B2732 - Inputs!$B$8, 0) * H2732</f>
        <v>0</v>
      </c>
      <c r="L2732" s="2">
        <f>IF(B2732 &gt;= D2732*Inputs!$B$10, MAX(B2732 - E2732/Inputs!$B$5 - Inputs!$B$8, 0) * I2732, 0)</f>
        <v>0</v>
      </c>
      <c r="M2732" s="2">
        <f t="shared" si="506"/>
        <v>0</v>
      </c>
      <c r="N2732" s="3" t="str">
        <f t="shared" si="507"/>
        <v>Idle</v>
      </c>
      <c r="O2732" s="3" t="str">
        <f t="shared" si="515"/>
        <v>Idle</v>
      </c>
      <c r="P2732" s="2">
        <f t="shared" si="508"/>
        <v>0</v>
      </c>
      <c r="Q2732" s="2">
        <f t="shared" si="509"/>
        <v>0</v>
      </c>
      <c r="R2732" s="2">
        <f t="shared" si="510"/>
        <v>0</v>
      </c>
      <c r="S2732" s="2">
        <f t="shared" si="511"/>
        <v>0</v>
      </c>
      <c r="T2732" s="2">
        <f t="shared" si="512"/>
        <v>0</v>
      </c>
      <c r="U2732" s="2">
        <f>IF(O2732="Reg", R2732 * Inputs!$B$7, 0)</f>
        <v>0</v>
      </c>
      <c r="V2732" s="2">
        <f>MAX(F2732 + P2732*Inputs!$B$15 - (Q2732/Inputs!$B$16) - U2732, 0)</f>
        <v>0</v>
      </c>
    </row>
    <row r="2733" spans="1:22" x14ac:dyDescent="0.3">
      <c r="A2733" s="1">
        <v>46136.791666666657</v>
      </c>
      <c r="B2733" s="2">
        <v>67.846631345253229</v>
      </c>
      <c r="C2733" s="2">
        <v>5.8860581198338009</v>
      </c>
      <c r="D2733" s="2">
        <f t="shared" si="504"/>
        <v>47.549921678861544</v>
      </c>
      <c r="E2733" s="2">
        <f t="shared" si="505"/>
        <v>82.012344849347912</v>
      </c>
      <c r="F2733" s="2">
        <f t="shared" si="513"/>
        <v>0</v>
      </c>
      <c r="G2733" s="2">
        <f t="shared" si="514"/>
        <v>340</v>
      </c>
      <c r="H2733" s="2">
        <f>MIN(Inputs!$B$2, (Inputs!$B$14 - F2733)/Inputs!$B$15)</f>
        <v>170</v>
      </c>
      <c r="I2733" s="2">
        <f>MAX(MIN(Inputs!$B$2, F2733*Inputs!$B$16, Inputs!$B$14*Inputs!$B$4 - G2733), 0)</f>
        <v>0</v>
      </c>
      <c r="J2733" s="2">
        <f>MAX(MIN(Inputs!$B$2, F2733*Inputs!$B$16, (Inputs!$B$14-F2733)/Inputs!$B$15)*Inputs!$B$9, 0)</f>
        <v>0</v>
      </c>
      <c r="K2733" s="2">
        <f>MAX(E2733*Inputs!$B$5 - B2733 - Inputs!$B$8, 0) * H2733</f>
        <v>0</v>
      </c>
      <c r="L2733" s="2">
        <f>IF(B2733 &gt;= D2733*Inputs!$B$10, MAX(B2733 - E2733/Inputs!$B$5 - Inputs!$B$8, 0) * I2733, 0)</f>
        <v>0</v>
      </c>
      <c r="M2733" s="2">
        <f t="shared" si="506"/>
        <v>0</v>
      </c>
      <c r="N2733" s="3" t="str">
        <f t="shared" si="507"/>
        <v>Idle</v>
      </c>
      <c r="O2733" s="3" t="str">
        <f t="shared" si="515"/>
        <v>Idle</v>
      </c>
      <c r="P2733" s="2">
        <f t="shared" si="508"/>
        <v>0</v>
      </c>
      <c r="Q2733" s="2">
        <f t="shared" si="509"/>
        <v>0</v>
      </c>
      <c r="R2733" s="2">
        <f t="shared" si="510"/>
        <v>0</v>
      </c>
      <c r="S2733" s="2">
        <f t="shared" si="511"/>
        <v>0</v>
      </c>
      <c r="T2733" s="2">
        <f t="shared" si="512"/>
        <v>0</v>
      </c>
      <c r="U2733" s="2">
        <f>IF(O2733="Reg", R2733 * Inputs!$B$7, 0)</f>
        <v>0</v>
      </c>
      <c r="V2733" s="2">
        <f>MAX(F2733 + P2733*Inputs!$B$15 - (Q2733/Inputs!$B$16) - U2733, 0)</f>
        <v>0</v>
      </c>
    </row>
    <row r="2734" spans="1:22" x14ac:dyDescent="0.3">
      <c r="A2734" s="1">
        <v>46136.833333333343</v>
      </c>
      <c r="B2734" s="2">
        <v>238.91775512934501</v>
      </c>
      <c r="C2734" s="2">
        <v>7.7435255304713726</v>
      </c>
      <c r="D2734" s="2">
        <f t="shared" si="504"/>
        <v>47.549921678861544</v>
      </c>
      <c r="E2734" s="2">
        <f t="shared" si="505"/>
        <v>72.675039278642373</v>
      </c>
      <c r="F2734" s="2">
        <f t="shared" si="513"/>
        <v>0</v>
      </c>
      <c r="G2734" s="2">
        <f t="shared" si="514"/>
        <v>340</v>
      </c>
      <c r="H2734" s="2">
        <f>MIN(Inputs!$B$2, (Inputs!$B$14 - F2734)/Inputs!$B$15)</f>
        <v>170</v>
      </c>
      <c r="I2734" s="2">
        <f>MAX(MIN(Inputs!$B$2, F2734*Inputs!$B$16, Inputs!$B$14*Inputs!$B$4 - G2734), 0)</f>
        <v>0</v>
      </c>
      <c r="J2734" s="2">
        <f>MAX(MIN(Inputs!$B$2, F2734*Inputs!$B$16, (Inputs!$B$14-F2734)/Inputs!$B$15)*Inputs!$B$9, 0)</f>
        <v>0</v>
      </c>
      <c r="K2734" s="2">
        <f>MAX(E2734*Inputs!$B$5 - B2734 - Inputs!$B$8, 0) * H2734</f>
        <v>0</v>
      </c>
      <c r="L2734" s="2">
        <f>IF(B2734 &gt;= D2734*Inputs!$B$10, MAX(B2734 - E2734/Inputs!$B$5 - Inputs!$B$8, 0) * I2734, 0)</f>
        <v>0</v>
      </c>
      <c r="M2734" s="2">
        <f t="shared" si="506"/>
        <v>0</v>
      </c>
      <c r="N2734" s="3" t="str">
        <f t="shared" si="507"/>
        <v>Idle</v>
      </c>
      <c r="O2734" s="3" t="str">
        <f t="shared" si="515"/>
        <v>Idle</v>
      </c>
      <c r="P2734" s="2">
        <f t="shared" si="508"/>
        <v>0</v>
      </c>
      <c r="Q2734" s="2">
        <f t="shared" si="509"/>
        <v>0</v>
      </c>
      <c r="R2734" s="2">
        <f t="shared" si="510"/>
        <v>0</v>
      </c>
      <c r="S2734" s="2">
        <f t="shared" si="511"/>
        <v>0</v>
      </c>
      <c r="T2734" s="2">
        <f t="shared" si="512"/>
        <v>0</v>
      </c>
      <c r="U2734" s="2">
        <f>IF(O2734="Reg", R2734 * Inputs!$B$7, 0)</f>
        <v>0</v>
      </c>
      <c r="V2734" s="2">
        <f>MAX(F2734 + P2734*Inputs!$B$15 - (Q2734/Inputs!$B$16) - U2734, 0)</f>
        <v>0</v>
      </c>
    </row>
    <row r="2735" spans="1:22" x14ac:dyDescent="0.3">
      <c r="A2735" s="1">
        <v>46136.875</v>
      </c>
      <c r="B2735" s="2">
        <v>62.08575384356282</v>
      </c>
      <c r="C2735" s="2">
        <v>7.2930909169803906</v>
      </c>
      <c r="D2735" s="2">
        <f t="shared" si="504"/>
        <v>47.549921678861544</v>
      </c>
      <c r="E2735" s="2">
        <f t="shared" si="505"/>
        <v>33.897084189601259</v>
      </c>
      <c r="F2735" s="2">
        <f t="shared" si="513"/>
        <v>0</v>
      </c>
      <c r="G2735" s="2">
        <f t="shared" si="514"/>
        <v>340</v>
      </c>
      <c r="H2735" s="2">
        <f>MIN(Inputs!$B$2, (Inputs!$B$14 - F2735)/Inputs!$B$15)</f>
        <v>170</v>
      </c>
      <c r="I2735" s="2">
        <f>MAX(MIN(Inputs!$B$2, F2735*Inputs!$B$16, Inputs!$B$14*Inputs!$B$4 - G2735), 0)</f>
        <v>0</v>
      </c>
      <c r="J2735" s="2">
        <f>MAX(MIN(Inputs!$B$2, F2735*Inputs!$B$16, (Inputs!$B$14-F2735)/Inputs!$B$15)*Inputs!$B$9, 0)</f>
        <v>0</v>
      </c>
      <c r="K2735" s="2">
        <f>MAX(E2735*Inputs!$B$5 - B2735 - Inputs!$B$8, 0) * H2735</f>
        <v>0</v>
      </c>
      <c r="L2735" s="2">
        <f>IF(B2735 &gt;= D2735*Inputs!$B$10, MAX(B2735 - E2735/Inputs!$B$5 - Inputs!$B$8, 0) * I2735, 0)</f>
        <v>0</v>
      </c>
      <c r="M2735" s="2">
        <f t="shared" si="506"/>
        <v>0</v>
      </c>
      <c r="N2735" s="3" t="str">
        <f t="shared" si="507"/>
        <v>Idle</v>
      </c>
      <c r="O2735" s="3" t="str">
        <f t="shared" si="515"/>
        <v>Idle</v>
      </c>
      <c r="P2735" s="2">
        <f t="shared" si="508"/>
        <v>0</v>
      </c>
      <c r="Q2735" s="2">
        <f t="shared" si="509"/>
        <v>0</v>
      </c>
      <c r="R2735" s="2">
        <f t="shared" si="510"/>
        <v>0</v>
      </c>
      <c r="S2735" s="2">
        <f t="shared" si="511"/>
        <v>0</v>
      </c>
      <c r="T2735" s="2">
        <f t="shared" si="512"/>
        <v>0</v>
      </c>
      <c r="U2735" s="2">
        <f>IF(O2735="Reg", R2735 * Inputs!$B$7, 0)</f>
        <v>0</v>
      </c>
      <c r="V2735" s="2">
        <f>MAX(F2735 + P2735*Inputs!$B$15 - (Q2735/Inputs!$B$16) - U2735, 0)</f>
        <v>0</v>
      </c>
    </row>
    <row r="2736" spans="1:22" x14ac:dyDescent="0.3">
      <c r="A2736" s="1">
        <v>46136.916666666657</v>
      </c>
      <c r="B2736" s="2">
        <v>52.529142744998254</v>
      </c>
      <c r="C2736" s="2">
        <v>8.9612465833399355</v>
      </c>
      <c r="D2736" s="2">
        <f t="shared" si="504"/>
        <v>47.549921678861544</v>
      </c>
      <c r="E2736" s="2">
        <f t="shared" si="505"/>
        <v>24.225504505942396</v>
      </c>
      <c r="F2736" s="2">
        <f t="shared" si="513"/>
        <v>0</v>
      </c>
      <c r="G2736" s="2">
        <f t="shared" si="514"/>
        <v>340</v>
      </c>
      <c r="H2736" s="2">
        <f>MIN(Inputs!$B$2, (Inputs!$B$14 - F2736)/Inputs!$B$15)</f>
        <v>170</v>
      </c>
      <c r="I2736" s="2">
        <f>MAX(MIN(Inputs!$B$2, F2736*Inputs!$B$16, Inputs!$B$14*Inputs!$B$4 - G2736), 0)</f>
        <v>0</v>
      </c>
      <c r="J2736" s="2">
        <f>MAX(MIN(Inputs!$B$2, F2736*Inputs!$B$16, (Inputs!$B$14-F2736)/Inputs!$B$15)*Inputs!$B$9, 0)</f>
        <v>0</v>
      </c>
      <c r="K2736" s="2">
        <f>MAX(E2736*Inputs!$B$5 - B2736 - Inputs!$B$8, 0) * H2736</f>
        <v>0</v>
      </c>
      <c r="L2736" s="2">
        <f>IF(B2736 &gt;= D2736*Inputs!$B$10, MAX(B2736 - E2736/Inputs!$B$5 - Inputs!$B$8, 0) * I2736, 0)</f>
        <v>0</v>
      </c>
      <c r="M2736" s="2">
        <f t="shared" si="506"/>
        <v>0</v>
      </c>
      <c r="N2736" s="3" t="str">
        <f t="shared" si="507"/>
        <v>Idle</v>
      </c>
      <c r="O2736" s="3" t="str">
        <f t="shared" si="515"/>
        <v>Idle</v>
      </c>
      <c r="P2736" s="2">
        <f t="shared" si="508"/>
        <v>0</v>
      </c>
      <c r="Q2736" s="2">
        <f t="shared" si="509"/>
        <v>0</v>
      </c>
      <c r="R2736" s="2">
        <f t="shared" si="510"/>
        <v>0</v>
      </c>
      <c r="S2736" s="2">
        <f t="shared" si="511"/>
        <v>0</v>
      </c>
      <c r="T2736" s="2">
        <f t="shared" si="512"/>
        <v>0</v>
      </c>
      <c r="U2736" s="2">
        <f>IF(O2736="Reg", R2736 * Inputs!$B$7, 0)</f>
        <v>0</v>
      </c>
      <c r="V2736" s="2">
        <f>MAX(F2736 + P2736*Inputs!$B$15 - (Q2736/Inputs!$B$16) - U2736, 0)</f>
        <v>0</v>
      </c>
    </row>
    <row r="2737" spans="1:22" x14ac:dyDescent="0.3">
      <c r="A2737" s="1">
        <v>46136.958333333343</v>
      </c>
      <c r="B2737" s="2">
        <v>44.187387250987747</v>
      </c>
      <c r="C2737" s="2">
        <v>7.931153116683741</v>
      </c>
      <c r="D2737" s="2">
        <f t="shared" si="504"/>
        <v>47.549921678861544</v>
      </c>
      <c r="E2737" s="2">
        <f t="shared" si="505"/>
        <v>15.47064738177602</v>
      </c>
      <c r="F2737" s="2">
        <f t="shared" si="513"/>
        <v>0</v>
      </c>
      <c r="G2737" s="2">
        <f t="shared" si="514"/>
        <v>340</v>
      </c>
      <c r="H2737" s="2">
        <f>MIN(Inputs!$B$2, (Inputs!$B$14 - F2737)/Inputs!$B$15)</f>
        <v>170</v>
      </c>
      <c r="I2737" s="2">
        <f>MAX(MIN(Inputs!$B$2, F2737*Inputs!$B$16, Inputs!$B$14*Inputs!$B$4 - G2737), 0)</f>
        <v>0</v>
      </c>
      <c r="J2737" s="2">
        <f>MAX(MIN(Inputs!$B$2, F2737*Inputs!$B$16, (Inputs!$B$14-F2737)/Inputs!$B$15)*Inputs!$B$9, 0)</f>
        <v>0</v>
      </c>
      <c r="K2737" s="2">
        <f>MAX(E2737*Inputs!$B$5 - B2737 - Inputs!$B$8, 0) * H2737</f>
        <v>0</v>
      </c>
      <c r="L2737" s="2">
        <f>IF(B2737 &gt;= D2737*Inputs!$B$10, MAX(B2737 - E2737/Inputs!$B$5 - Inputs!$B$8, 0) * I2737, 0)</f>
        <v>0</v>
      </c>
      <c r="M2737" s="2">
        <f t="shared" si="506"/>
        <v>0</v>
      </c>
      <c r="N2737" s="3" t="str">
        <f t="shared" si="507"/>
        <v>Idle</v>
      </c>
      <c r="O2737" s="3" t="str">
        <f t="shared" si="515"/>
        <v>Idle</v>
      </c>
      <c r="P2737" s="2">
        <f t="shared" si="508"/>
        <v>0</v>
      </c>
      <c r="Q2737" s="2">
        <f t="shared" si="509"/>
        <v>0</v>
      </c>
      <c r="R2737" s="2">
        <f t="shared" si="510"/>
        <v>0</v>
      </c>
      <c r="S2737" s="2">
        <f t="shared" si="511"/>
        <v>0</v>
      </c>
      <c r="T2737" s="2">
        <f t="shared" si="512"/>
        <v>0</v>
      </c>
      <c r="U2737" s="2">
        <f>IF(O2737="Reg", R2737 * Inputs!$B$7, 0)</f>
        <v>0</v>
      </c>
      <c r="V2737" s="2">
        <f>MAX(F2737 + P2737*Inputs!$B$15 - (Q2737/Inputs!$B$16) - U2737, 0)</f>
        <v>0</v>
      </c>
    </row>
    <row r="2738" spans="1:22" x14ac:dyDescent="0.3">
      <c r="A2738" s="1">
        <v>46137</v>
      </c>
      <c r="B2738" s="2">
        <v>26.50739878194036</v>
      </c>
      <c r="C2738" s="2">
        <v>3.7982795007479861</v>
      </c>
      <c r="D2738" s="2">
        <f t="shared" si="504"/>
        <v>31.886517021475552</v>
      </c>
      <c r="E2738" s="2">
        <f t="shared" si="505"/>
        <v>8.1060828399447278</v>
      </c>
      <c r="F2738" s="2">
        <f t="shared" si="513"/>
        <v>0</v>
      </c>
      <c r="G2738" s="2">
        <f t="shared" si="514"/>
        <v>0</v>
      </c>
      <c r="H2738" s="2">
        <f>MIN(Inputs!$B$2, (Inputs!$B$14 - F2738)/Inputs!$B$15)</f>
        <v>170</v>
      </c>
      <c r="I2738" s="2">
        <f>MAX(MIN(Inputs!$B$2, F2738*Inputs!$B$16, Inputs!$B$14*Inputs!$B$4 - G2738), 0)</f>
        <v>0</v>
      </c>
      <c r="J2738" s="2">
        <f>MAX(MIN(Inputs!$B$2, F2738*Inputs!$B$16, (Inputs!$B$14-F2738)/Inputs!$B$15)*Inputs!$B$9, 0)</f>
        <v>0</v>
      </c>
      <c r="K2738" s="2">
        <f>MAX(E2738*Inputs!$B$5 - B2738 - Inputs!$B$8, 0) * H2738</f>
        <v>0</v>
      </c>
      <c r="L2738" s="2">
        <f>IF(B2738 &gt;= D2738*Inputs!$B$10, MAX(B2738 - E2738/Inputs!$B$5 - Inputs!$B$8, 0) * I2738, 0)</f>
        <v>0</v>
      </c>
      <c r="M2738" s="2">
        <f t="shared" si="506"/>
        <v>0</v>
      </c>
      <c r="N2738" s="3" t="str">
        <f t="shared" si="507"/>
        <v>Idle</v>
      </c>
      <c r="O2738" s="3" t="str">
        <f t="shared" si="515"/>
        <v>Idle</v>
      </c>
      <c r="P2738" s="2">
        <f t="shared" si="508"/>
        <v>0</v>
      </c>
      <c r="Q2738" s="2">
        <f t="shared" si="509"/>
        <v>0</v>
      </c>
      <c r="R2738" s="2">
        <f t="shared" si="510"/>
        <v>0</v>
      </c>
      <c r="S2738" s="2">
        <f t="shared" si="511"/>
        <v>0</v>
      </c>
      <c r="T2738" s="2">
        <f t="shared" si="512"/>
        <v>0</v>
      </c>
      <c r="U2738" s="2">
        <f>IF(O2738="Reg", R2738 * Inputs!$B$7, 0)</f>
        <v>0</v>
      </c>
      <c r="V2738" s="2">
        <f>MAX(F2738 + P2738*Inputs!$B$15 - (Q2738/Inputs!$B$16) - U2738, 0)</f>
        <v>0</v>
      </c>
    </row>
    <row r="2739" spans="1:22" x14ac:dyDescent="0.3">
      <c r="A2739" s="1">
        <v>46137.041666666657</v>
      </c>
      <c r="B2739" s="2">
        <v>11.82279792102011</v>
      </c>
      <c r="C2739" s="2">
        <v>7.8075645557137312</v>
      </c>
      <c r="D2739" s="2">
        <f t="shared" si="504"/>
        <v>31.886517021475552</v>
      </c>
      <c r="E2739" s="2">
        <f t="shared" si="505"/>
        <v>3.6881830429546674</v>
      </c>
      <c r="F2739" s="2">
        <f t="shared" si="513"/>
        <v>0</v>
      </c>
      <c r="G2739" s="2">
        <f t="shared" si="514"/>
        <v>0</v>
      </c>
      <c r="H2739" s="2">
        <f>MIN(Inputs!$B$2, (Inputs!$B$14 - F2739)/Inputs!$B$15)</f>
        <v>170</v>
      </c>
      <c r="I2739" s="2">
        <f>MAX(MIN(Inputs!$B$2, F2739*Inputs!$B$16, Inputs!$B$14*Inputs!$B$4 - G2739), 0)</f>
        <v>0</v>
      </c>
      <c r="J2739" s="2">
        <f>MAX(MIN(Inputs!$B$2, F2739*Inputs!$B$16, (Inputs!$B$14-F2739)/Inputs!$B$15)*Inputs!$B$9, 0)</f>
        <v>0</v>
      </c>
      <c r="K2739" s="2">
        <f>MAX(E2739*Inputs!$B$5 - B2739 - Inputs!$B$8, 0) * H2739</f>
        <v>0</v>
      </c>
      <c r="L2739" s="2">
        <f>IF(B2739 &gt;= D2739*Inputs!$B$10, MAX(B2739 - E2739/Inputs!$B$5 - Inputs!$B$8, 0) * I2739, 0)</f>
        <v>0</v>
      </c>
      <c r="M2739" s="2">
        <f t="shared" si="506"/>
        <v>0</v>
      </c>
      <c r="N2739" s="3" t="str">
        <f t="shared" si="507"/>
        <v>Idle</v>
      </c>
      <c r="O2739" s="3" t="str">
        <f t="shared" si="515"/>
        <v>Idle</v>
      </c>
      <c r="P2739" s="2">
        <f t="shared" si="508"/>
        <v>0</v>
      </c>
      <c r="Q2739" s="2">
        <f t="shared" si="509"/>
        <v>0</v>
      </c>
      <c r="R2739" s="2">
        <f t="shared" si="510"/>
        <v>0</v>
      </c>
      <c r="S2739" s="2">
        <f t="shared" si="511"/>
        <v>0</v>
      </c>
      <c r="T2739" s="2">
        <f t="shared" si="512"/>
        <v>0</v>
      </c>
      <c r="U2739" s="2">
        <f>IF(O2739="Reg", R2739 * Inputs!$B$7, 0)</f>
        <v>0</v>
      </c>
      <c r="V2739" s="2">
        <f>MAX(F2739 + P2739*Inputs!$B$15 - (Q2739/Inputs!$B$16) - U2739, 0)</f>
        <v>0</v>
      </c>
    </row>
    <row r="2740" spans="1:22" x14ac:dyDescent="0.3">
      <c r="A2740" s="1">
        <v>46137.083333333343</v>
      </c>
      <c r="B2740" s="2">
        <v>6.2500245950982611</v>
      </c>
      <c r="C2740" s="2">
        <v>3.8214897383688502</v>
      </c>
      <c r="D2740" s="2">
        <f t="shared" si="504"/>
        <v>31.886517021475552</v>
      </c>
      <c r="E2740" s="2">
        <f t="shared" si="505"/>
        <v>1.7177167227846493</v>
      </c>
      <c r="F2740" s="2">
        <f t="shared" si="513"/>
        <v>0</v>
      </c>
      <c r="G2740" s="2">
        <f t="shared" si="514"/>
        <v>0</v>
      </c>
      <c r="H2740" s="2">
        <f>MIN(Inputs!$B$2, (Inputs!$B$14 - F2740)/Inputs!$B$15)</f>
        <v>170</v>
      </c>
      <c r="I2740" s="2">
        <f>MAX(MIN(Inputs!$B$2, F2740*Inputs!$B$16, Inputs!$B$14*Inputs!$B$4 - G2740), 0)</f>
        <v>0</v>
      </c>
      <c r="J2740" s="2">
        <f>MAX(MIN(Inputs!$B$2, F2740*Inputs!$B$16, (Inputs!$B$14-F2740)/Inputs!$B$15)*Inputs!$B$9, 0)</f>
        <v>0</v>
      </c>
      <c r="K2740" s="2">
        <f>MAX(E2740*Inputs!$B$5 - B2740 - Inputs!$B$8, 0) * H2740</f>
        <v>0</v>
      </c>
      <c r="L2740" s="2">
        <f>IF(B2740 &gt;= D2740*Inputs!$B$10, MAX(B2740 - E2740/Inputs!$B$5 - Inputs!$B$8, 0) * I2740, 0)</f>
        <v>0</v>
      </c>
      <c r="M2740" s="2">
        <f t="shared" si="506"/>
        <v>0</v>
      </c>
      <c r="N2740" s="3" t="str">
        <f t="shared" si="507"/>
        <v>Idle</v>
      </c>
      <c r="O2740" s="3" t="str">
        <f t="shared" si="515"/>
        <v>Idle</v>
      </c>
      <c r="P2740" s="2">
        <f t="shared" si="508"/>
        <v>0</v>
      </c>
      <c r="Q2740" s="2">
        <f t="shared" si="509"/>
        <v>0</v>
      </c>
      <c r="R2740" s="2">
        <f t="shared" si="510"/>
        <v>0</v>
      </c>
      <c r="S2740" s="2">
        <f t="shared" si="511"/>
        <v>0</v>
      </c>
      <c r="T2740" s="2">
        <f t="shared" si="512"/>
        <v>0</v>
      </c>
      <c r="U2740" s="2">
        <f>IF(O2740="Reg", R2740 * Inputs!$B$7, 0)</f>
        <v>0</v>
      </c>
      <c r="V2740" s="2">
        <f>MAX(F2740 + P2740*Inputs!$B$15 - (Q2740/Inputs!$B$16) - U2740, 0)</f>
        <v>0</v>
      </c>
    </row>
    <row r="2741" spans="1:22" x14ac:dyDescent="0.3">
      <c r="A2741" s="1">
        <v>46137.125</v>
      </c>
      <c r="B2741" s="2">
        <v>4.0562757416096336</v>
      </c>
      <c r="C2741" s="2">
        <v>21.112896297531439</v>
      </c>
      <c r="D2741" s="2">
        <f t="shared" si="504"/>
        <v>31.886517021475552</v>
      </c>
      <c r="E2741" s="2">
        <f t="shared" si="505"/>
        <v>0.67604595693493896</v>
      </c>
      <c r="F2741" s="2">
        <f t="shared" si="513"/>
        <v>0</v>
      </c>
      <c r="G2741" s="2">
        <f t="shared" si="514"/>
        <v>0</v>
      </c>
      <c r="H2741" s="2">
        <f>MIN(Inputs!$B$2, (Inputs!$B$14 - F2741)/Inputs!$B$15)</f>
        <v>170</v>
      </c>
      <c r="I2741" s="2">
        <f>MAX(MIN(Inputs!$B$2, F2741*Inputs!$B$16, Inputs!$B$14*Inputs!$B$4 - G2741), 0)</f>
        <v>0</v>
      </c>
      <c r="J2741" s="2">
        <f>MAX(MIN(Inputs!$B$2, F2741*Inputs!$B$16, (Inputs!$B$14-F2741)/Inputs!$B$15)*Inputs!$B$9, 0)</f>
        <v>0</v>
      </c>
      <c r="K2741" s="2">
        <f>MAX(E2741*Inputs!$B$5 - B2741 - Inputs!$B$8, 0) * H2741</f>
        <v>0</v>
      </c>
      <c r="L2741" s="2">
        <f>IF(B2741 &gt;= D2741*Inputs!$B$10, MAX(B2741 - E2741/Inputs!$B$5 - Inputs!$B$8, 0) * I2741, 0)</f>
        <v>0</v>
      </c>
      <c r="M2741" s="2">
        <f t="shared" si="506"/>
        <v>0</v>
      </c>
      <c r="N2741" s="3" t="str">
        <f t="shared" si="507"/>
        <v>Idle</v>
      </c>
      <c r="O2741" s="3" t="str">
        <f t="shared" si="515"/>
        <v>Idle</v>
      </c>
      <c r="P2741" s="2">
        <f t="shared" si="508"/>
        <v>0</v>
      </c>
      <c r="Q2741" s="2">
        <f t="shared" si="509"/>
        <v>0</v>
      </c>
      <c r="R2741" s="2">
        <f t="shared" si="510"/>
        <v>0</v>
      </c>
      <c r="S2741" s="2">
        <f t="shared" si="511"/>
        <v>0</v>
      </c>
      <c r="T2741" s="2">
        <f t="shared" si="512"/>
        <v>0</v>
      </c>
      <c r="U2741" s="2">
        <f>IF(O2741="Reg", R2741 * Inputs!$B$7, 0)</f>
        <v>0</v>
      </c>
      <c r="V2741" s="2">
        <f>MAX(F2741 + P2741*Inputs!$B$15 - (Q2741/Inputs!$B$16) - U2741, 0)</f>
        <v>0</v>
      </c>
    </row>
    <row r="2742" spans="1:22" x14ac:dyDescent="0.3">
      <c r="A2742" s="1">
        <v>46137.166666666657</v>
      </c>
      <c r="B2742" s="2">
        <v>0</v>
      </c>
      <c r="C2742" s="2">
        <v>6.181467705549573</v>
      </c>
      <c r="D2742" s="2">
        <f t="shared" si="504"/>
        <v>31.886517021475552</v>
      </c>
      <c r="E2742" s="2">
        <f t="shared" si="505"/>
        <v>0</v>
      </c>
      <c r="F2742" s="2">
        <f t="shared" si="513"/>
        <v>0</v>
      </c>
      <c r="G2742" s="2">
        <f t="shared" si="514"/>
        <v>0</v>
      </c>
      <c r="H2742" s="2">
        <f>MIN(Inputs!$B$2, (Inputs!$B$14 - F2742)/Inputs!$B$15)</f>
        <v>170</v>
      </c>
      <c r="I2742" s="2">
        <f>MAX(MIN(Inputs!$B$2, F2742*Inputs!$B$16, Inputs!$B$14*Inputs!$B$4 - G2742), 0)</f>
        <v>0</v>
      </c>
      <c r="J2742" s="2">
        <f>MAX(MIN(Inputs!$B$2, F2742*Inputs!$B$16, (Inputs!$B$14-F2742)/Inputs!$B$15)*Inputs!$B$9, 0)</f>
        <v>0</v>
      </c>
      <c r="K2742" s="2">
        <f>MAX(E2742*Inputs!$B$5 - B2742 - Inputs!$B$8, 0) * H2742</f>
        <v>0</v>
      </c>
      <c r="L2742" s="2">
        <f>IF(B2742 &gt;= D2742*Inputs!$B$10, MAX(B2742 - E2742/Inputs!$B$5 - Inputs!$B$8, 0) * I2742, 0)</f>
        <v>0</v>
      </c>
      <c r="M2742" s="2">
        <f t="shared" si="506"/>
        <v>0</v>
      </c>
      <c r="N2742" s="3" t="str">
        <f t="shared" si="507"/>
        <v>Idle</v>
      </c>
      <c r="O2742" s="3" t="str">
        <f t="shared" si="515"/>
        <v>Idle</v>
      </c>
      <c r="P2742" s="2">
        <f t="shared" si="508"/>
        <v>0</v>
      </c>
      <c r="Q2742" s="2">
        <f t="shared" si="509"/>
        <v>0</v>
      </c>
      <c r="R2742" s="2">
        <f t="shared" si="510"/>
        <v>0</v>
      </c>
      <c r="S2742" s="2">
        <f t="shared" si="511"/>
        <v>0</v>
      </c>
      <c r="T2742" s="2">
        <f t="shared" si="512"/>
        <v>0</v>
      </c>
      <c r="U2742" s="2">
        <f>IF(O2742="Reg", R2742 * Inputs!$B$7, 0)</f>
        <v>0</v>
      </c>
      <c r="V2742" s="2">
        <f>MAX(F2742 + P2742*Inputs!$B$15 - (Q2742/Inputs!$B$16) - U2742, 0)</f>
        <v>0</v>
      </c>
    </row>
    <row r="2743" spans="1:22" x14ac:dyDescent="0.3">
      <c r="A2743" s="1">
        <v>46137.208333333343</v>
      </c>
      <c r="B2743" s="2">
        <v>0</v>
      </c>
      <c r="C2743" s="2">
        <v>1.6110877288520999</v>
      </c>
      <c r="D2743" s="2">
        <f t="shared" si="504"/>
        <v>31.886517021475552</v>
      </c>
      <c r="E2743" s="2">
        <f t="shared" si="505"/>
        <v>2.1772379827316501</v>
      </c>
      <c r="F2743" s="2">
        <f t="shared" si="513"/>
        <v>0</v>
      </c>
      <c r="G2743" s="2">
        <f t="shared" si="514"/>
        <v>0</v>
      </c>
      <c r="H2743" s="2">
        <f>MIN(Inputs!$B$2, (Inputs!$B$14 - F2743)/Inputs!$B$15)</f>
        <v>170</v>
      </c>
      <c r="I2743" s="2">
        <f>MAX(MIN(Inputs!$B$2, F2743*Inputs!$B$16, Inputs!$B$14*Inputs!$B$4 - G2743), 0)</f>
        <v>0</v>
      </c>
      <c r="J2743" s="2">
        <f>MAX(MIN(Inputs!$B$2, F2743*Inputs!$B$16, (Inputs!$B$14-F2743)/Inputs!$B$15)*Inputs!$B$9, 0)</f>
        <v>0</v>
      </c>
      <c r="K2743" s="2">
        <f>MAX(E2743*Inputs!$B$5 - B2743 - Inputs!$B$8, 0) * H2743</f>
        <v>0</v>
      </c>
      <c r="L2743" s="2">
        <f>IF(B2743 &gt;= D2743*Inputs!$B$10, MAX(B2743 - E2743/Inputs!$B$5 - Inputs!$B$8, 0) * I2743, 0)</f>
        <v>0</v>
      </c>
      <c r="M2743" s="2">
        <f t="shared" si="506"/>
        <v>0</v>
      </c>
      <c r="N2743" s="3" t="str">
        <f t="shared" si="507"/>
        <v>Idle</v>
      </c>
      <c r="O2743" s="3" t="str">
        <f t="shared" si="515"/>
        <v>Idle</v>
      </c>
      <c r="P2743" s="2">
        <f t="shared" si="508"/>
        <v>0</v>
      </c>
      <c r="Q2743" s="2">
        <f t="shared" si="509"/>
        <v>0</v>
      </c>
      <c r="R2743" s="2">
        <f t="shared" si="510"/>
        <v>0</v>
      </c>
      <c r="S2743" s="2">
        <f t="shared" si="511"/>
        <v>0</v>
      </c>
      <c r="T2743" s="2">
        <f t="shared" si="512"/>
        <v>0</v>
      </c>
      <c r="U2743" s="2">
        <f>IF(O2743="Reg", R2743 * Inputs!$B$7, 0)</f>
        <v>0</v>
      </c>
      <c r="V2743" s="2">
        <f>MAX(F2743 + P2743*Inputs!$B$15 - (Q2743/Inputs!$B$16) - U2743, 0)</f>
        <v>0</v>
      </c>
    </row>
    <row r="2744" spans="1:22" x14ac:dyDescent="0.3">
      <c r="A2744" s="1">
        <v>46137.25</v>
      </c>
      <c r="B2744" s="2">
        <v>0</v>
      </c>
      <c r="C2744" s="2">
        <v>3.4662548699375821</v>
      </c>
      <c r="D2744" s="2">
        <f t="shared" si="504"/>
        <v>31.886517021475552</v>
      </c>
      <c r="E2744" s="2">
        <f t="shared" si="505"/>
        <v>6.0438033053932037</v>
      </c>
      <c r="F2744" s="2">
        <f t="shared" si="513"/>
        <v>0</v>
      </c>
      <c r="G2744" s="2">
        <f t="shared" si="514"/>
        <v>0</v>
      </c>
      <c r="H2744" s="2">
        <f>MIN(Inputs!$B$2, (Inputs!$B$14 - F2744)/Inputs!$B$15)</f>
        <v>170</v>
      </c>
      <c r="I2744" s="2">
        <f>MAX(MIN(Inputs!$B$2, F2744*Inputs!$B$16, Inputs!$B$14*Inputs!$B$4 - G2744), 0)</f>
        <v>0</v>
      </c>
      <c r="J2744" s="2">
        <f>MAX(MIN(Inputs!$B$2, F2744*Inputs!$B$16, (Inputs!$B$14-F2744)/Inputs!$B$15)*Inputs!$B$9, 0)</f>
        <v>0</v>
      </c>
      <c r="K2744" s="2">
        <f>MAX(E2744*Inputs!$B$5 - B2744 - Inputs!$B$8, 0) * H2744</f>
        <v>0</v>
      </c>
      <c r="L2744" s="2">
        <f>IF(B2744 &gt;= D2744*Inputs!$B$10, MAX(B2744 - E2744/Inputs!$B$5 - Inputs!$B$8, 0) * I2744, 0)</f>
        <v>0</v>
      </c>
      <c r="M2744" s="2">
        <f t="shared" si="506"/>
        <v>0</v>
      </c>
      <c r="N2744" s="3" t="str">
        <f t="shared" si="507"/>
        <v>Idle</v>
      </c>
      <c r="O2744" s="3" t="str">
        <f t="shared" si="515"/>
        <v>Idle</v>
      </c>
      <c r="P2744" s="2">
        <f t="shared" si="508"/>
        <v>0</v>
      </c>
      <c r="Q2744" s="2">
        <f t="shared" si="509"/>
        <v>0</v>
      </c>
      <c r="R2744" s="2">
        <f t="shared" si="510"/>
        <v>0</v>
      </c>
      <c r="S2744" s="2">
        <f t="shared" si="511"/>
        <v>0</v>
      </c>
      <c r="T2744" s="2">
        <f t="shared" si="512"/>
        <v>0</v>
      </c>
      <c r="U2744" s="2">
        <f>IF(O2744="Reg", R2744 * Inputs!$B$7, 0)</f>
        <v>0</v>
      </c>
      <c r="V2744" s="2">
        <f>MAX(F2744 + P2744*Inputs!$B$15 - (Q2744/Inputs!$B$16) - U2744, 0)</f>
        <v>0</v>
      </c>
    </row>
    <row r="2745" spans="1:22" x14ac:dyDescent="0.3">
      <c r="A2745" s="1">
        <v>46137.291666666657</v>
      </c>
      <c r="B2745" s="2">
        <v>0</v>
      </c>
      <c r="C2745" s="2">
        <v>3.6153839369101668</v>
      </c>
      <c r="D2745" s="2">
        <f t="shared" si="504"/>
        <v>31.886517021475552</v>
      </c>
      <c r="E2745" s="2">
        <f t="shared" si="505"/>
        <v>11.200118798950976</v>
      </c>
      <c r="F2745" s="2">
        <f t="shared" si="513"/>
        <v>0</v>
      </c>
      <c r="G2745" s="2">
        <f t="shared" si="514"/>
        <v>0</v>
      </c>
      <c r="H2745" s="2">
        <f>MIN(Inputs!$B$2, (Inputs!$B$14 - F2745)/Inputs!$B$15)</f>
        <v>170</v>
      </c>
      <c r="I2745" s="2">
        <f>MAX(MIN(Inputs!$B$2, F2745*Inputs!$B$16, Inputs!$B$14*Inputs!$B$4 - G2745), 0)</f>
        <v>0</v>
      </c>
      <c r="J2745" s="2">
        <f>MAX(MIN(Inputs!$B$2, F2745*Inputs!$B$16, (Inputs!$B$14-F2745)/Inputs!$B$15)*Inputs!$B$9, 0)</f>
        <v>0</v>
      </c>
      <c r="K2745" s="2">
        <f>MAX(E2745*Inputs!$B$5 - B2745 - Inputs!$B$8, 0) * H2745</f>
        <v>0</v>
      </c>
      <c r="L2745" s="2">
        <f>IF(B2745 &gt;= D2745*Inputs!$B$10, MAX(B2745 - E2745/Inputs!$B$5 - Inputs!$B$8, 0) * I2745, 0)</f>
        <v>0</v>
      </c>
      <c r="M2745" s="2">
        <f t="shared" si="506"/>
        <v>0</v>
      </c>
      <c r="N2745" s="3" t="str">
        <f t="shared" si="507"/>
        <v>Idle</v>
      </c>
      <c r="O2745" s="3" t="str">
        <f t="shared" si="515"/>
        <v>Idle</v>
      </c>
      <c r="P2745" s="2">
        <f t="shared" si="508"/>
        <v>0</v>
      </c>
      <c r="Q2745" s="2">
        <f t="shared" si="509"/>
        <v>0</v>
      </c>
      <c r="R2745" s="2">
        <f t="shared" si="510"/>
        <v>0</v>
      </c>
      <c r="S2745" s="2">
        <f t="shared" si="511"/>
        <v>0</v>
      </c>
      <c r="T2745" s="2">
        <f t="shared" si="512"/>
        <v>0</v>
      </c>
      <c r="U2745" s="2">
        <f>IF(O2745="Reg", R2745 * Inputs!$B$7, 0)</f>
        <v>0</v>
      </c>
      <c r="V2745" s="2">
        <f>MAX(F2745 + P2745*Inputs!$B$15 - (Q2745/Inputs!$B$16) - U2745, 0)</f>
        <v>0</v>
      </c>
    </row>
    <row r="2746" spans="1:22" x14ac:dyDescent="0.3">
      <c r="A2746" s="1">
        <v>46137.333333333343</v>
      </c>
      <c r="B2746" s="2">
        <v>0</v>
      </c>
      <c r="C2746" s="2">
        <v>2.603563343734927</v>
      </c>
      <c r="D2746" s="2">
        <f t="shared" si="504"/>
        <v>31.886517021475552</v>
      </c>
      <c r="E2746" s="2">
        <f t="shared" si="505"/>
        <v>17.897450741271317</v>
      </c>
      <c r="F2746" s="2">
        <f t="shared" si="513"/>
        <v>0</v>
      </c>
      <c r="G2746" s="2">
        <f t="shared" si="514"/>
        <v>0</v>
      </c>
      <c r="H2746" s="2">
        <f>MIN(Inputs!$B$2, (Inputs!$B$14 - F2746)/Inputs!$B$15)</f>
        <v>170</v>
      </c>
      <c r="I2746" s="2">
        <f>MAX(MIN(Inputs!$B$2, F2746*Inputs!$B$16, Inputs!$B$14*Inputs!$B$4 - G2746), 0)</f>
        <v>0</v>
      </c>
      <c r="J2746" s="2">
        <f>MAX(MIN(Inputs!$B$2, F2746*Inputs!$B$16, (Inputs!$B$14-F2746)/Inputs!$B$15)*Inputs!$B$9, 0)</f>
        <v>0</v>
      </c>
      <c r="K2746" s="2">
        <f>MAX(E2746*Inputs!$B$5 - B2746 - Inputs!$B$8, 0) * H2746</f>
        <v>0</v>
      </c>
      <c r="L2746" s="2">
        <f>IF(B2746 &gt;= D2746*Inputs!$B$10, MAX(B2746 - E2746/Inputs!$B$5 - Inputs!$B$8, 0) * I2746, 0)</f>
        <v>0</v>
      </c>
      <c r="M2746" s="2">
        <f t="shared" si="506"/>
        <v>0</v>
      </c>
      <c r="N2746" s="3" t="str">
        <f t="shared" si="507"/>
        <v>Idle</v>
      </c>
      <c r="O2746" s="3" t="str">
        <f t="shared" si="515"/>
        <v>Idle</v>
      </c>
      <c r="P2746" s="2">
        <f t="shared" si="508"/>
        <v>0</v>
      </c>
      <c r="Q2746" s="2">
        <f t="shared" si="509"/>
        <v>0</v>
      </c>
      <c r="R2746" s="2">
        <f t="shared" si="510"/>
        <v>0</v>
      </c>
      <c r="S2746" s="2">
        <f t="shared" si="511"/>
        <v>0</v>
      </c>
      <c r="T2746" s="2">
        <f t="shared" si="512"/>
        <v>0</v>
      </c>
      <c r="U2746" s="2">
        <f>IF(O2746="Reg", R2746 * Inputs!$B$7, 0)</f>
        <v>0</v>
      </c>
      <c r="V2746" s="2">
        <f>MAX(F2746 + P2746*Inputs!$B$15 - (Q2746/Inputs!$B$16) - U2746, 0)</f>
        <v>0</v>
      </c>
    </row>
    <row r="2747" spans="1:22" x14ac:dyDescent="0.3">
      <c r="A2747" s="1">
        <v>46137.375</v>
      </c>
      <c r="B2747" s="2">
        <v>0</v>
      </c>
      <c r="C2747" s="2">
        <v>1.4464682762626579</v>
      </c>
      <c r="D2747" s="2">
        <f t="shared" si="504"/>
        <v>31.886517021475552</v>
      </c>
      <c r="E2747" s="2">
        <f t="shared" si="505"/>
        <v>26.773420909964283</v>
      </c>
      <c r="F2747" s="2">
        <f t="shared" si="513"/>
        <v>0</v>
      </c>
      <c r="G2747" s="2">
        <f t="shared" si="514"/>
        <v>0</v>
      </c>
      <c r="H2747" s="2">
        <f>MIN(Inputs!$B$2, (Inputs!$B$14 - F2747)/Inputs!$B$15)</f>
        <v>170</v>
      </c>
      <c r="I2747" s="2">
        <f>MAX(MIN(Inputs!$B$2, F2747*Inputs!$B$16, Inputs!$B$14*Inputs!$B$4 - G2747), 0)</f>
        <v>0</v>
      </c>
      <c r="J2747" s="2">
        <f>MAX(MIN(Inputs!$B$2, F2747*Inputs!$B$16, (Inputs!$B$14-F2747)/Inputs!$B$15)*Inputs!$B$9, 0)</f>
        <v>0</v>
      </c>
      <c r="K2747" s="2">
        <f>MAX(E2747*Inputs!$B$5 - B2747 - Inputs!$B$8, 0) * H2747</f>
        <v>605.30376813065709</v>
      </c>
      <c r="L2747" s="2">
        <f>IF(B2747 &gt;= D2747*Inputs!$B$10, MAX(B2747 - E2747/Inputs!$B$5 - Inputs!$B$8, 0) * I2747, 0)</f>
        <v>0</v>
      </c>
      <c r="M2747" s="2">
        <f t="shared" si="506"/>
        <v>0</v>
      </c>
      <c r="N2747" s="3" t="str">
        <f t="shared" si="507"/>
        <v>Charge</v>
      </c>
      <c r="O2747" s="3" t="str">
        <f t="shared" si="515"/>
        <v>Charge</v>
      </c>
      <c r="P2747" s="2">
        <f t="shared" si="508"/>
        <v>170</v>
      </c>
      <c r="Q2747" s="2">
        <f t="shared" si="509"/>
        <v>0</v>
      </c>
      <c r="R2747" s="2">
        <f t="shared" si="510"/>
        <v>0</v>
      </c>
      <c r="S2747" s="2">
        <f t="shared" si="511"/>
        <v>0</v>
      </c>
      <c r="T2747" s="2">
        <f t="shared" si="512"/>
        <v>0</v>
      </c>
      <c r="U2747" s="2">
        <f>IF(O2747="Reg", R2747 * Inputs!$B$7, 0)</f>
        <v>0</v>
      </c>
      <c r="V2747" s="2">
        <f>MAX(F2747 + P2747*Inputs!$B$15 - (Q2747/Inputs!$B$16) - U2747, 0)</f>
        <v>170</v>
      </c>
    </row>
    <row r="2748" spans="1:22" x14ac:dyDescent="0.3">
      <c r="A2748" s="1">
        <v>46137.416666666657</v>
      </c>
      <c r="B2748" s="2">
        <v>13.0634278963899</v>
      </c>
      <c r="C2748" s="2">
        <v>16.211701311104079</v>
      </c>
      <c r="D2748" s="2">
        <f t="shared" si="504"/>
        <v>31.886517021475552</v>
      </c>
      <c r="E2748" s="2">
        <f t="shared" si="505"/>
        <v>36.531666443068389</v>
      </c>
      <c r="F2748" s="2">
        <f t="shared" si="513"/>
        <v>170</v>
      </c>
      <c r="G2748" s="2">
        <f t="shared" si="514"/>
        <v>0</v>
      </c>
      <c r="H2748" s="2">
        <f>MIN(Inputs!$B$2, (Inputs!$B$14 - F2748)/Inputs!$B$15)</f>
        <v>170</v>
      </c>
      <c r="I2748" s="2">
        <f>MAX(MIN(Inputs!$B$2, F2748*Inputs!$B$16, Inputs!$B$14*Inputs!$B$4 - G2748), 0)</f>
        <v>170</v>
      </c>
      <c r="J2748" s="2">
        <f>MAX(MIN(Inputs!$B$2, F2748*Inputs!$B$16, (Inputs!$B$14-F2748)/Inputs!$B$15)*Inputs!$B$9, 0)</f>
        <v>136</v>
      </c>
      <c r="K2748" s="2">
        <f>MAX(E2748*Inputs!$B$5 - B2748 - Inputs!$B$8, 0) * H2748</f>
        <v>0</v>
      </c>
      <c r="L2748" s="2">
        <f>IF(B2748 &gt;= D2748*Inputs!$B$10, MAX(B2748 - E2748/Inputs!$B$5 - Inputs!$B$8, 0) * I2748, 0)</f>
        <v>0</v>
      </c>
      <c r="M2748" s="2">
        <f t="shared" si="506"/>
        <v>2204.7913783101549</v>
      </c>
      <c r="N2748" s="3" t="str">
        <f t="shared" si="507"/>
        <v>Reg</v>
      </c>
      <c r="O2748" s="3" t="str">
        <f t="shared" si="515"/>
        <v>Charge</v>
      </c>
      <c r="P2748" s="2">
        <f t="shared" si="508"/>
        <v>170</v>
      </c>
      <c r="Q2748" s="2">
        <f t="shared" si="509"/>
        <v>0</v>
      </c>
      <c r="R2748" s="2">
        <f t="shared" si="510"/>
        <v>0</v>
      </c>
      <c r="S2748" s="2">
        <f t="shared" si="511"/>
        <v>-2220.7827423862832</v>
      </c>
      <c r="T2748" s="2">
        <f t="shared" si="512"/>
        <v>0</v>
      </c>
      <c r="U2748" s="2">
        <f>IF(O2748="Reg", R2748 * Inputs!$B$7, 0)</f>
        <v>0</v>
      </c>
      <c r="V2748" s="2">
        <f>MAX(F2748 + P2748*Inputs!$B$15 - (Q2748/Inputs!$B$16) - U2748, 0)</f>
        <v>340</v>
      </c>
    </row>
    <row r="2749" spans="1:22" x14ac:dyDescent="0.3">
      <c r="A2749" s="1">
        <v>46137.458333333343</v>
      </c>
      <c r="B2749" s="2">
        <v>23.19939193596932</v>
      </c>
      <c r="C2749" s="2">
        <v>1.931926975562948</v>
      </c>
      <c r="D2749" s="2">
        <f t="shared" si="504"/>
        <v>31.886517021475552</v>
      </c>
      <c r="E2749" s="2">
        <f t="shared" si="505"/>
        <v>46.513645541956997</v>
      </c>
      <c r="F2749" s="2">
        <f t="shared" si="513"/>
        <v>340</v>
      </c>
      <c r="G2749" s="2">
        <f t="shared" si="514"/>
        <v>0</v>
      </c>
      <c r="H2749" s="2">
        <f>MIN(Inputs!$B$2, (Inputs!$B$14 - F2749)/Inputs!$B$15)</f>
        <v>0</v>
      </c>
      <c r="I2749" s="2">
        <f>MAX(MIN(Inputs!$B$2, F2749*Inputs!$B$16, Inputs!$B$14*Inputs!$B$4 - G2749), 0)</f>
        <v>170</v>
      </c>
      <c r="J2749" s="2">
        <f>MAX(MIN(Inputs!$B$2, F2749*Inputs!$B$16, (Inputs!$B$14-F2749)/Inputs!$B$15)*Inputs!$B$9, 0)</f>
        <v>0</v>
      </c>
      <c r="K2749" s="2">
        <f>MAX(E2749*Inputs!$B$5 - B2749 - Inputs!$B$8, 0) * H2749</f>
        <v>0</v>
      </c>
      <c r="L2749" s="2">
        <f>IF(B2749 &gt;= D2749*Inputs!$B$10, MAX(B2749 - E2749/Inputs!$B$5 - Inputs!$B$8, 0) * I2749, 0)</f>
        <v>0</v>
      </c>
      <c r="M2749" s="2">
        <f t="shared" si="506"/>
        <v>0</v>
      </c>
      <c r="N2749" s="3" t="str">
        <f t="shared" si="507"/>
        <v>Idle</v>
      </c>
      <c r="O2749" s="3" t="str">
        <f t="shared" si="515"/>
        <v>Idle</v>
      </c>
      <c r="P2749" s="2">
        <f t="shared" si="508"/>
        <v>0</v>
      </c>
      <c r="Q2749" s="2">
        <f t="shared" si="509"/>
        <v>0</v>
      </c>
      <c r="R2749" s="2">
        <f t="shared" si="510"/>
        <v>0</v>
      </c>
      <c r="S2749" s="2">
        <f t="shared" si="511"/>
        <v>0</v>
      </c>
      <c r="T2749" s="2">
        <f t="shared" si="512"/>
        <v>0</v>
      </c>
      <c r="U2749" s="2">
        <f>IF(O2749="Reg", R2749 * Inputs!$B$7, 0)</f>
        <v>0</v>
      </c>
      <c r="V2749" s="2">
        <f>MAX(F2749 + P2749*Inputs!$B$15 - (Q2749/Inputs!$B$16) - U2749, 0)</f>
        <v>340</v>
      </c>
    </row>
    <row r="2750" spans="1:22" x14ac:dyDescent="0.3">
      <c r="A2750" s="1">
        <v>46137.5</v>
      </c>
      <c r="B2750" s="2">
        <v>30.937892961346641</v>
      </c>
      <c r="C2750" s="2">
        <v>1.826120680461143</v>
      </c>
      <c r="D2750" s="2">
        <f t="shared" si="504"/>
        <v>31.886517021475552</v>
      </c>
      <c r="E2750" s="2">
        <f t="shared" si="505"/>
        <v>55.694660253246582</v>
      </c>
      <c r="F2750" s="2">
        <f t="shared" si="513"/>
        <v>340</v>
      </c>
      <c r="G2750" s="2">
        <f t="shared" si="514"/>
        <v>0</v>
      </c>
      <c r="H2750" s="2">
        <f>MIN(Inputs!$B$2, (Inputs!$B$14 - F2750)/Inputs!$B$15)</f>
        <v>0</v>
      </c>
      <c r="I2750" s="2">
        <f>MAX(MIN(Inputs!$B$2, F2750*Inputs!$B$16, Inputs!$B$14*Inputs!$B$4 - G2750), 0)</f>
        <v>170</v>
      </c>
      <c r="J2750" s="2">
        <f>MAX(MIN(Inputs!$B$2, F2750*Inputs!$B$16, (Inputs!$B$14-F2750)/Inputs!$B$15)*Inputs!$B$9, 0)</f>
        <v>0</v>
      </c>
      <c r="K2750" s="2">
        <f>MAX(E2750*Inputs!$B$5 - B2750 - Inputs!$B$8, 0) * H2750</f>
        <v>0</v>
      </c>
      <c r="L2750" s="2">
        <f>IF(B2750 &gt;= D2750*Inputs!$B$10, MAX(B2750 - E2750/Inputs!$B$5 - Inputs!$B$8, 0) * I2750, 0)</f>
        <v>0</v>
      </c>
      <c r="M2750" s="2">
        <f t="shared" si="506"/>
        <v>0</v>
      </c>
      <c r="N2750" s="3" t="str">
        <f t="shared" si="507"/>
        <v>Idle</v>
      </c>
      <c r="O2750" s="3" t="str">
        <f t="shared" si="515"/>
        <v>Idle</v>
      </c>
      <c r="P2750" s="2">
        <f t="shared" si="508"/>
        <v>0</v>
      </c>
      <c r="Q2750" s="2">
        <f t="shared" si="509"/>
        <v>0</v>
      </c>
      <c r="R2750" s="2">
        <f t="shared" si="510"/>
        <v>0</v>
      </c>
      <c r="S2750" s="2">
        <f t="shared" si="511"/>
        <v>0</v>
      </c>
      <c r="T2750" s="2">
        <f t="shared" si="512"/>
        <v>0</v>
      </c>
      <c r="U2750" s="2">
        <f>IF(O2750="Reg", R2750 * Inputs!$B$7, 0)</f>
        <v>0</v>
      </c>
      <c r="V2750" s="2">
        <f>MAX(F2750 + P2750*Inputs!$B$15 - (Q2750/Inputs!$B$16) - U2750, 0)</f>
        <v>340</v>
      </c>
    </row>
    <row r="2751" spans="1:22" x14ac:dyDescent="0.3">
      <c r="A2751" s="1">
        <v>46137.541666666657</v>
      </c>
      <c r="B2751" s="2">
        <v>40.183991653922057</v>
      </c>
      <c r="C2751" s="2">
        <v>13.00649939690026</v>
      </c>
      <c r="D2751" s="2">
        <f t="shared" si="504"/>
        <v>31.886517021475552</v>
      </c>
      <c r="E2751" s="2">
        <f t="shared" si="505"/>
        <v>62.806631591780871</v>
      </c>
      <c r="F2751" s="2">
        <f t="shared" si="513"/>
        <v>340</v>
      </c>
      <c r="G2751" s="2">
        <f t="shared" si="514"/>
        <v>0</v>
      </c>
      <c r="H2751" s="2">
        <f>MIN(Inputs!$B$2, (Inputs!$B$14 - F2751)/Inputs!$B$15)</f>
        <v>0</v>
      </c>
      <c r="I2751" s="2">
        <f>MAX(MIN(Inputs!$B$2, F2751*Inputs!$B$16, Inputs!$B$14*Inputs!$B$4 - G2751), 0)</f>
        <v>170</v>
      </c>
      <c r="J2751" s="2">
        <f>MAX(MIN(Inputs!$B$2, F2751*Inputs!$B$16, (Inputs!$B$14-F2751)/Inputs!$B$15)*Inputs!$B$9, 0)</f>
        <v>0</v>
      </c>
      <c r="K2751" s="2">
        <f>MAX(E2751*Inputs!$B$5 - B2751 - Inputs!$B$8, 0) * H2751</f>
        <v>0</v>
      </c>
      <c r="L2751" s="2">
        <f>IF(B2751 &gt;= D2751*Inputs!$B$10, MAX(B2751 - E2751/Inputs!$B$5 - Inputs!$B$8, 0) * I2751, 0)</f>
        <v>0</v>
      </c>
      <c r="M2751" s="2">
        <f t="shared" si="506"/>
        <v>0</v>
      </c>
      <c r="N2751" s="3" t="str">
        <f t="shared" si="507"/>
        <v>Idle</v>
      </c>
      <c r="O2751" s="3" t="str">
        <f t="shared" si="515"/>
        <v>Idle</v>
      </c>
      <c r="P2751" s="2">
        <f t="shared" si="508"/>
        <v>0</v>
      </c>
      <c r="Q2751" s="2">
        <f t="shared" si="509"/>
        <v>0</v>
      </c>
      <c r="R2751" s="2">
        <f t="shared" si="510"/>
        <v>0</v>
      </c>
      <c r="S2751" s="2">
        <f t="shared" si="511"/>
        <v>0</v>
      </c>
      <c r="T2751" s="2">
        <f t="shared" si="512"/>
        <v>0</v>
      </c>
      <c r="U2751" s="2">
        <f>IF(O2751="Reg", R2751 * Inputs!$B$7, 0)</f>
        <v>0</v>
      </c>
      <c r="V2751" s="2">
        <f>MAX(F2751 + P2751*Inputs!$B$15 - (Q2751/Inputs!$B$16) - U2751, 0)</f>
        <v>340</v>
      </c>
    </row>
    <row r="2752" spans="1:22" x14ac:dyDescent="0.3">
      <c r="A2752" s="1">
        <v>46137.583333333343</v>
      </c>
      <c r="B2752" s="2">
        <v>53.255821012157767</v>
      </c>
      <c r="C2752" s="2">
        <v>2.6339291835382981</v>
      </c>
      <c r="D2752" s="2">
        <f t="shared" si="504"/>
        <v>31.886517021475552</v>
      </c>
      <c r="E2752" s="2">
        <f t="shared" si="505"/>
        <v>66.644503691074576</v>
      </c>
      <c r="F2752" s="2">
        <f t="shared" si="513"/>
        <v>340</v>
      </c>
      <c r="G2752" s="2">
        <f t="shared" si="514"/>
        <v>0</v>
      </c>
      <c r="H2752" s="2">
        <f>MIN(Inputs!$B$2, (Inputs!$B$14 - F2752)/Inputs!$B$15)</f>
        <v>0</v>
      </c>
      <c r="I2752" s="2">
        <f>MAX(MIN(Inputs!$B$2, F2752*Inputs!$B$16, Inputs!$B$14*Inputs!$B$4 - G2752), 0)</f>
        <v>170</v>
      </c>
      <c r="J2752" s="2">
        <f>MAX(MIN(Inputs!$B$2, F2752*Inputs!$B$16, (Inputs!$B$14-F2752)/Inputs!$B$15)*Inputs!$B$9, 0)</f>
        <v>0</v>
      </c>
      <c r="K2752" s="2">
        <f>MAX(E2752*Inputs!$B$5 - B2752 - Inputs!$B$8, 0) * H2752</f>
        <v>0</v>
      </c>
      <c r="L2752" s="2">
        <f>IF(B2752 &gt;= D2752*Inputs!$B$10, MAX(B2752 - E2752/Inputs!$B$5 - Inputs!$B$8, 0) * I2752, 0)</f>
        <v>0</v>
      </c>
      <c r="M2752" s="2">
        <f t="shared" si="506"/>
        <v>0</v>
      </c>
      <c r="N2752" s="3" t="str">
        <f t="shared" si="507"/>
        <v>Idle</v>
      </c>
      <c r="O2752" s="3" t="str">
        <f t="shared" si="515"/>
        <v>Idle</v>
      </c>
      <c r="P2752" s="2">
        <f t="shared" si="508"/>
        <v>0</v>
      </c>
      <c r="Q2752" s="2">
        <f t="shared" si="509"/>
        <v>0</v>
      </c>
      <c r="R2752" s="2">
        <f t="shared" si="510"/>
        <v>0</v>
      </c>
      <c r="S2752" s="2">
        <f t="shared" si="511"/>
        <v>0</v>
      </c>
      <c r="T2752" s="2">
        <f t="shared" si="512"/>
        <v>0</v>
      </c>
      <c r="U2752" s="2">
        <f>IF(O2752="Reg", R2752 * Inputs!$B$7, 0)</f>
        <v>0</v>
      </c>
      <c r="V2752" s="2">
        <f>MAX(F2752 + P2752*Inputs!$B$15 - (Q2752/Inputs!$B$16) - U2752, 0)</f>
        <v>340</v>
      </c>
    </row>
    <row r="2753" spans="1:22" x14ac:dyDescent="0.3">
      <c r="A2753" s="1">
        <v>46137.625</v>
      </c>
      <c r="B2753" s="2">
        <v>58.549473198624639</v>
      </c>
      <c r="C2753" s="2">
        <v>1.9582096366511199</v>
      </c>
      <c r="D2753" s="2">
        <f t="shared" si="504"/>
        <v>31.886517021475552</v>
      </c>
      <c r="E2753" s="2">
        <f t="shared" si="505"/>
        <v>67.87272633091365</v>
      </c>
      <c r="F2753" s="2">
        <f t="shared" si="513"/>
        <v>340</v>
      </c>
      <c r="G2753" s="2">
        <f t="shared" si="514"/>
        <v>0</v>
      </c>
      <c r="H2753" s="2">
        <f>MIN(Inputs!$B$2, (Inputs!$B$14 - F2753)/Inputs!$B$15)</f>
        <v>0</v>
      </c>
      <c r="I2753" s="2">
        <f>MAX(MIN(Inputs!$B$2, F2753*Inputs!$B$16, Inputs!$B$14*Inputs!$B$4 - G2753), 0)</f>
        <v>170</v>
      </c>
      <c r="J2753" s="2">
        <f>MAX(MIN(Inputs!$B$2, F2753*Inputs!$B$16, (Inputs!$B$14-F2753)/Inputs!$B$15)*Inputs!$B$9, 0)</f>
        <v>0</v>
      </c>
      <c r="K2753" s="2">
        <f>MAX(E2753*Inputs!$B$5 - B2753 - Inputs!$B$8, 0) * H2753</f>
        <v>0</v>
      </c>
      <c r="L2753" s="2">
        <f>IF(B2753 &gt;= D2753*Inputs!$B$10, MAX(B2753 - E2753/Inputs!$B$5 - Inputs!$B$8, 0) * I2753, 0)</f>
        <v>0</v>
      </c>
      <c r="M2753" s="2">
        <f t="shared" si="506"/>
        <v>0</v>
      </c>
      <c r="N2753" s="3" t="str">
        <f t="shared" si="507"/>
        <v>Idle</v>
      </c>
      <c r="O2753" s="3" t="str">
        <f t="shared" si="515"/>
        <v>Idle</v>
      </c>
      <c r="P2753" s="2">
        <f t="shared" si="508"/>
        <v>0</v>
      </c>
      <c r="Q2753" s="2">
        <f t="shared" si="509"/>
        <v>0</v>
      </c>
      <c r="R2753" s="2">
        <f t="shared" si="510"/>
        <v>0</v>
      </c>
      <c r="S2753" s="2">
        <f t="shared" si="511"/>
        <v>0</v>
      </c>
      <c r="T2753" s="2">
        <f t="shared" si="512"/>
        <v>0</v>
      </c>
      <c r="U2753" s="2">
        <f>IF(O2753="Reg", R2753 * Inputs!$B$7, 0)</f>
        <v>0</v>
      </c>
      <c r="V2753" s="2">
        <f>MAX(F2753 + P2753*Inputs!$B$15 - (Q2753/Inputs!$B$16) - U2753, 0)</f>
        <v>340</v>
      </c>
    </row>
    <row r="2754" spans="1:22" x14ac:dyDescent="0.3">
      <c r="A2754" s="1">
        <v>46137.666666666657</v>
      </c>
      <c r="B2754" s="2">
        <v>72.955302489721504</v>
      </c>
      <c r="C2754" s="2">
        <v>14.913998712177101</v>
      </c>
      <c r="D2754" s="2">
        <f t="shared" ref="D2754:D2817" si="516">AVERAGEIFS(B:B, A:A, "&gt;="&amp;INT(A2754), A:A, "&lt;"&amp;INT(A2754)+1)</f>
        <v>31.886517021475552</v>
      </c>
      <c r="E2754" s="2">
        <f t="shared" ref="E2754:E2817" si="517">AVERAGE(B2754:B2759)</f>
        <v>66.91992232454264</v>
      </c>
      <c r="F2754" s="2">
        <f t="shared" si="513"/>
        <v>340</v>
      </c>
      <c r="G2754" s="2">
        <f t="shared" si="514"/>
        <v>0</v>
      </c>
      <c r="H2754" s="2">
        <f>MIN(Inputs!$B$2, (Inputs!$B$14 - F2754)/Inputs!$B$15)</f>
        <v>0</v>
      </c>
      <c r="I2754" s="2">
        <f>MAX(MIN(Inputs!$B$2, F2754*Inputs!$B$16, Inputs!$B$14*Inputs!$B$4 - G2754), 0)</f>
        <v>170</v>
      </c>
      <c r="J2754" s="2">
        <f>MAX(MIN(Inputs!$B$2, F2754*Inputs!$B$16, (Inputs!$B$14-F2754)/Inputs!$B$15)*Inputs!$B$9, 0)</f>
        <v>0</v>
      </c>
      <c r="K2754" s="2">
        <f>MAX(E2754*Inputs!$B$5 - B2754 - Inputs!$B$8, 0) * H2754</f>
        <v>0</v>
      </c>
      <c r="L2754" s="2">
        <f>IF(B2754 &gt;= D2754*Inputs!$B$10, MAX(B2754 - E2754/Inputs!$B$5 - Inputs!$B$8, 0) * I2754, 0)</f>
        <v>0</v>
      </c>
      <c r="M2754" s="2">
        <f t="shared" ref="M2754:M2817" si="518">C2754 * J2754</f>
        <v>0</v>
      </c>
      <c r="N2754" s="3" t="str">
        <f t="shared" ref="N2754:N2817" si="519">IF(MAX(K2754, L2754, M2754)&lt;=0, "Idle", IF(AND(M2754&gt;=K2754, M2754&gt;=L2754), "Reg", IF(L2754&gt;=K2754, "Discharge", "Charge")))</f>
        <v>Idle</v>
      </c>
      <c r="O2754" s="3" t="str">
        <f t="shared" si="515"/>
        <v>Idle</v>
      </c>
      <c r="P2754" s="2">
        <f t="shared" ref="P2754:P2817" si="520">IF(O2754="Charge", H2754, 0)</f>
        <v>0</v>
      </c>
      <c r="Q2754" s="2">
        <f t="shared" ref="Q2754:Q2817" si="521">IF(O2754="Discharge", I2754, 0)</f>
        <v>0</v>
      </c>
      <c r="R2754" s="2">
        <f t="shared" ref="R2754:R2817" si="522">IF(O2754="Reg", J2754, 0)</f>
        <v>0</v>
      </c>
      <c r="S2754" s="2">
        <f t="shared" ref="S2754:S2817" si="523">(Q2754 - P2754) * B2754</f>
        <v>0</v>
      </c>
      <c r="T2754" s="2">
        <f t="shared" ref="T2754:T2817" si="524">R2754 * C2754</f>
        <v>0</v>
      </c>
      <c r="U2754" s="2">
        <f>IF(O2754="Reg", R2754 * Inputs!$B$7, 0)</f>
        <v>0</v>
      </c>
      <c r="V2754" s="2">
        <f>MAX(F2754 + P2754*Inputs!$B$15 - (Q2754/Inputs!$B$16) - U2754, 0)</f>
        <v>340</v>
      </c>
    </row>
    <row r="2755" spans="1:22" x14ac:dyDescent="0.3">
      <c r="A2755" s="1">
        <v>46137.708333333343</v>
      </c>
      <c r="B2755" s="2">
        <v>78.285480203706911</v>
      </c>
      <c r="C2755" s="2">
        <v>11.23860079555392</v>
      </c>
      <c r="D2755" s="2">
        <f t="shared" si="516"/>
        <v>31.886517021475552</v>
      </c>
      <c r="E2755" s="2">
        <f t="shared" si="517"/>
        <v>62.495499233910927</v>
      </c>
      <c r="F2755" s="2">
        <f t="shared" ref="F2755:F2818" si="525">V2754</f>
        <v>340</v>
      </c>
      <c r="G2755" s="2">
        <f t="shared" ref="G2755:G2818" si="526">IF(INT(A2755)=INT(A2754), G2754 + Q2754, 0)</f>
        <v>0</v>
      </c>
      <c r="H2755" s="2">
        <f>MIN(Inputs!$B$2, (Inputs!$B$14 - F2755)/Inputs!$B$15)</f>
        <v>0</v>
      </c>
      <c r="I2755" s="2">
        <f>MAX(MIN(Inputs!$B$2, F2755*Inputs!$B$16, Inputs!$B$14*Inputs!$B$4 - G2755), 0)</f>
        <v>170</v>
      </c>
      <c r="J2755" s="2">
        <f>MAX(MIN(Inputs!$B$2, F2755*Inputs!$B$16, (Inputs!$B$14-F2755)/Inputs!$B$15)*Inputs!$B$9, 0)</f>
        <v>0</v>
      </c>
      <c r="K2755" s="2">
        <f>MAX(E2755*Inputs!$B$5 - B2755 - Inputs!$B$8, 0) * H2755</f>
        <v>0</v>
      </c>
      <c r="L2755" s="2">
        <f>IF(B2755 &gt;= D2755*Inputs!$B$10, MAX(B2755 - E2755/Inputs!$B$5 - Inputs!$B$8, 0) * I2755, 0)</f>
        <v>0</v>
      </c>
      <c r="M2755" s="2">
        <f t="shared" si="518"/>
        <v>0</v>
      </c>
      <c r="N2755" s="3" t="str">
        <f t="shared" si="519"/>
        <v>Idle</v>
      </c>
      <c r="O2755" s="3" t="str">
        <f t="shared" si="515"/>
        <v>Idle</v>
      </c>
      <c r="P2755" s="2">
        <f t="shared" si="520"/>
        <v>0</v>
      </c>
      <c r="Q2755" s="2">
        <f t="shared" si="521"/>
        <v>0</v>
      </c>
      <c r="R2755" s="2">
        <f t="shared" si="522"/>
        <v>0</v>
      </c>
      <c r="S2755" s="2">
        <f t="shared" si="523"/>
        <v>0</v>
      </c>
      <c r="T2755" s="2">
        <f t="shared" si="524"/>
        <v>0</v>
      </c>
      <c r="U2755" s="2">
        <f>IF(O2755="Reg", R2755 * Inputs!$B$7, 0)</f>
        <v>0</v>
      </c>
      <c r="V2755" s="2">
        <f>MAX(F2755 + P2755*Inputs!$B$15 - (Q2755/Inputs!$B$16) - U2755, 0)</f>
        <v>340</v>
      </c>
    </row>
    <row r="2756" spans="1:22" x14ac:dyDescent="0.3">
      <c r="A2756" s="1">
        <v>46137.75</v>
      </c>
      <c r="B2756" s="2">
        <v>73.609720992552354</v>
      </c>
      <c r="C2756" s="2">
        <v>24.830631481354491</v>
      </c>
      <c r="D2756" s="2">
        <f t="shared" si="516"/>
        <v>31.886517021475552</v>
      </c>
      <c r="E2756" s="2">
        <f t="shared" si="517"/>
        <v>57.701521687317701</v>
      </c>
      <c r="F2756" s="2">
        <f t="shared" si="525"/>
        <v>340</v>
      </c>
      <c r="G2756" s="2">
        <f t="shared" si="526"/>
        <v>0</v>
      </c>
      <c r="H2756" s="2">
        <f>MIN(Inputs!$B$2, (Inputs!$B$14 - F2756)/Inputs!$B$15)</f>
        <v>0</v>
      </c>
      <c r="I2756" s="2">
        <f>MAX(MIN(Inputs!$B$2, F2756*Inputs!$B$16, Inputs!$B$14*Inputs!$B$4 - G2756), 0)</f>
        <v>170</v>
      </c>
      <c r="J2756" s="2">
        <f>MAX(MIN(Inputs!$B$2, F2756*Inputs!$B$16, (Inputs!$B$14-F2756)/Inputs!$B$15)*Inputs!$B$9, 0)</f>
        <v>0</v>
      </c>
      <c r="K2756" s="2">
        <f>MAX(E2756*Inputs!$B$5 - B2756 - Inputs!$B$8, 0) * H2756</f>
        <v>0</v>
      </c>
      <c r="L2756" s="2">
        <f>IF(B2756 &gt;= D2756*Inputs!$B$10, MAX(B2756 - E2756/Inputs!$B$5 - Inputs!$B$8, 0) * I2756, 0)</f>
        <v>0</v>
      </c>
      <c r="M2756" s="2">
        <f t="shared" si="518"/>
        <v>0</v>
      </c>
      <c r="N2756" s="3" t="str">
        <f t="shared" si="519"/>
        <v>Idle</v>
      </c>
      <c r="O2756" s="3" t="str">
        <f t="shared" ref="O2756:O2819" si="527">IF(O2755&lt;&gt;O2754, O2755, N2756)</f>
        <v>Idle</v>
      </c>
      <c r="P2756" s="2">
        <f t="shared" si="520"/>
        <v>0</v>
      </c>
      <c r="Q2756" s="2">
        <f t="shared" si="521"/>
        <v>0</v>
      </c>
      <c r="R2756" s="2">
        <f t="shared" si="522"/>
        <v>0</v>
      </c>
      <c r="S2756" s="2">
        <f t="shared" si="523"/>
        <v>0</v>
      </c>
      <c r="T2756" s="2">
        <f t="shared" si="524"/>
        <v>0</v>
      </c>
      <c r="U2756" s="2">
        <f>IF(O2756="Reg", R2756 * Inputs!$B$7, 0)</f>
        <v>0</v>
      </c>
      <c r="V2756" s="2">
        <f>MAX(F2756 + P2756*Inputs!$B$15 - (Q2756/Inputs!$B$16) - U2756, 0)</f>
        <v>340</v>
      </c>
    </row>
    <row r="2757" spans="1:22" x14ac:dyDescent="0.3">
      <c r="A2757" s="1">
        <v>46137.791666666657</v>
      </c>
      <c r="B2757" s="2">
        <v>63.211224249684243</v>
      </c>
      <c r="C2757" s="2">
        <v>6.3504339162701164</v>
      </c>
      <c r="D2757" s="2">
        <f t="shared" si="516"/>
        <v>31.886517021475552</v>
      </c>
      <c r="E2757" s="2">
        <f t="shared" si="517"/>
        <v>50.75361886278742</v>
      </c>
      <c r="F2757" s="2">
        <f t="shared" si="525"/>
        <v>340</v>
      </c>
      <c r="G2757" s="2">
        <f t="shared" si="526"/>
        <v>0</v>
      </c>
      <c r="H2757" s="2">
        <f>MIN(Inputs!$B$2, (Inputs!$B$14 - F2757)/Inputs!$B$15)</f>
        <v>0</v>
      </c>
      <c r="I2757" s="2">
        <f>MAX(MIN(Inputs!$B$2, F2757*Inputs!$B$16, Inputs!$B$14*Inputs!$B$4 - G2757), 0)</f>
        <v>170</v>
      </c>
      <c r="J2757" s="2">
        <f>MAX(MIN(Inputs!$B$2, F2757*Inputs!$B$16, (Inputs!$B$14-F2757)/Inputs!$B$15)*Inputs!$B$9, 0)</f>
        <v>0</v>
      </c>
      <c r="K2757" s="2">
        <f>MAX(E2757*Inputs!$B$5 - B2757 - Inputs!$B$8, 0) * H2757</f>
        <v>0</v>
      </c>
      <c r="L2757" s="2">
        <f>IF(B2757 &gt;= D2757*Inputs!$B$10, MAX(B2757 - E2757/Inputs!$B$5 - Inputs!$B$8, 0) * I2757, 0)</f>
        <v>0</v>
      </c>
      <c r="M2757" s="2">
        <f t="shared" si="518"/>
        <v>0</v>
      </c>
      <c r="N2757" s="3" t="str">
        <f t="shared" si="519"/>
        <v>Idle</v>
      </c>
      <c r="O2757" s="3" t="str">
        <f t="shared" si="527"/>
        <v>Idle</v>
      </c>
      <c r="P2757" s="2">
        <f t="shared" si="520"/>
        <v>0</v>
      </c>
      <c r="Q2757" s="2">
        <f t="shared" si="521"/>
        <v>0</v>
      </c>
      <c r="R2757" s="2">
        <f t="shared" si="522"/>
        <v>0</v>
      </c>
      <c r="S2757" s="2">
        <f t="shared" si="523"/>
        <v>0</v>
      </c>
      <c r="T2757" s="2">
        <f t="shared" si="524"/>
        <v>0</v>
      </c>
      <c r="U2757" s="2">
        <f>IF(O2757="Reg", R2757 * Inputs!$B$7, 0)</f>
        <v>0</v>
      </c>
      <c r="V2757" s="2">
        <f>MAX(F2757 + P2757*Inputs!$B$15 - (Q2757/Inputs!$B$16) - U2757, 0)</f>
        <v>340</v>
      </c>
    </row>
    <row r="2758" spans="1:22" x14ac:dyDescent="0.3">
      <c r="A2758" s="1">
        <v>46137.833333333343</v>
      </c>
      <c r="B2758" s="2">
        <v>60.62515685119228</v>
      </c>
      <c r="C2758" s="2">
        <v>4.4852338832325662</v>
      </c>
      <c r="D2758" s="2">
        <f t="shared" si="516"/>
        <v>31.886517021475552</v>
      </c>
      <c r="E2758" s="2">
        <f t="shared" si="517"/>
        <v>44.085579158118016</v>
      </c>
      <c r="F2758" s="2">
        <f t="shared" si="525"/>
        <v>340</v>
      </c>
      <c r="G2758" s="2">
        <f t="shared" si="526"/>
        <v>0</v>
      </c>
      <c r="H2758" s="2">
        <f>MIN(Inputs!$B$2, (Inputs!$B$14 - F2758)/Inputs!$B$15)</f>
        <v>0</v>
      </c>
      <c r="I2758" s="2">
        <f>MAX(MIN(Inputs!$B$2, F2758*Inputs!$B$16, Inputs!$B$14*Inputs!$B$4 - G2758), 0)</f>
        <v>170</v>
      </c>
      <c r="J2758" s="2">
        <f>MAX(MIN(Inputs!$B$2, F2758*Inputs!$B$16, (Inputs!$B$14-F2758)/Inputs!$B$15)*Inputs!$B$9, 0)</f>
        <v>0</v>
      </c>
      <c r="K2758" s="2">
        <f>MAX(E2758*Inputs!$B$5 - B2758 - Inputs!$B$8, 0) * H2758</f>
        <v>0</v>
      </c>
      <c r="L2758" s="2">
        <f>IF(B2758 &gt;= D2758*Inputs!$B$10, MAX(B2758 - E2758/Inputs!$B$5 - Inputs!$B$8, 0) * I2758, 0)</f>
        <v>0</v>
      </c>
      <c r="M2758" s="2">
        <f t="shared" si="518"/>
        <v>0</v>
      </c>
      <c r="N2758" s="3" t="str">
        <f t="shared" si="519"/>
        <v>Idle</v>
      </c>
      <c r="O2758" s="3" t="str">
        <f t="shared" si="527"/>
        <v>Idle</v>
      </c>
      <c r="P2758" s="2">
        <f t="shared" si="520"/>
        <v>0</v>
      </c>
      <c r="Q2758" s="2">
        <f t="shared" si="521"/>
        <v>0</v>
      </c>
      <c r="R2758" s="2">
        <f t="shared" si="522"/>
        <v>0</v>
      </c>
      <c r="S2758" s="2">
        <f t="shared" si="523"/>
        <v>0</v>
      </c>
      <c r="T2758" s="2">
        <f t="shared" si="524"/>
        <v>0</v>
      </c>
      <c r="U2758" s="2">
        <f>IF(O2758="Reg", R2758 * Inputs!$B$7, 0)</f>
        <v>0</v>
      </c>
      <c r="V2758" s="2">
        <f>MAX(F2758 + P2758*Inputs!$B$15 - (Q2758/Inputs!$B$16) - U2758, 0)</f>
        <v>340</v>
      </c>
    </row>
    <row r="2759" spans="1:22" x14ac:dyDescent="0.3">
      <c r="A2759" s="1">
        <v>46137.875</v>
      </c>
      <c r="B2759" s="2">
        <v>52.832649160398567</v>
      </c>
      <c r="C2759" s="2">
        <v>3.1593226536718282</v>
      </c>
      <c r="D2759" s="2">
        <f t="shared" si="516"/>
        <v>31.886517021475552</v>
      </c>
      <c r="E2759" s="2">
        <f t="shared" si="517"/>
        <v>35.569766554739864</v>
      </c>
      <c r="F2759" s="2">
        <f t="shared" si="525"/>
        <v>340</v>
      </c>
      <c r="G2759" s="2">
        <f t="shared" si="526"/>
        <v>0</v>
      </c>
      <c r="H2759" s="2">
        <f>MIN(Inputs!$B$2, (Inputs!$B$14 - F2759)/Inputs!$B$15)</f>
        <v>0</v>
      </c>
      <c r="I2759" s="2">
        <f>MAX(MIN(Inputs!$B$2, F2759*Inputs!$B$16, Inputs!$B$14*Inputs!$B$4 - G2759), 0)</f>
        <v>170</v>
      </c>
      <c r="J2759" s="2">
        <f>MAX(MIN(Inputs!$B$2, F2759*Inputs!$B$16, (Inputs!$B$14-F2759)/Inputs!$B$15)*Inputs!$B$9, 0)</f>
        <v>0</v>
      </c>
      <c r="K2759" s="2">
        <f>MAX(E2759*Inputs!$B$5 - B2759 - Inputs!$B$8, 0) * H2759</f>
        <v>0</v>
      </c>
      <c r="L2759" s="2">
        <f>IF(B2759 &gt;= D2759*Inputs!$B$10, MAX(B2759 - E2759/Inputs!$B$5 - Inputs!$B$8, 0) * I2759, 0)</f>
        <v>0</v>
      </c>
      <c r="M2759" s="2">
        <f t="shared" si="518"/>
        <v>0</v>
      </c>
      <c r="N2759" s="3" t="str">
        <f t="shared" si="519"/>
        <v>Idle</v>
      </c>
      <c r="O2759" s="3" t="str">
        <f t="shared" si="527"/>
        <v>Idle</v>
      </c>
      <c r="P2759" s="2">
        <f t="shared" si="520"/>
        <v>0</v>
      </c>
      <c r="Q2759" s="2">
        <f t="shared" si="521"/>
        <v>0</v>
      </c>
      <c r="R2759" s="2">
        <f t="shared" si="522"/>
        <v>0</v>
      </c>
      <c r="S2759" s="2">
        <f t="shared" si="523"/>
        <v>0</v>
      </c>
      <c r="T2759" s="2">
        <f t="shared" si="524"/>
        <v>0</v>
      </c>
      <c r="U2759" s="2">
        <f>IF(O2759="Reg", R2759 * Inputs!$B$7, 0)</f>
        <v>0</v>
      </c>
      <c r="V2759" s="2">
        <f>MAX(F2759 + P2759*Inputs!$B$15 - (Q2759/Inputs!$B$16) - U2759, 0)</f>
        <v>340</v>
      </c>
    </row>
    <row r="2760" spans="1:22" x14ac:dyDescent="0.3">
      <c r="A2760" s="1">
        <v>46137.916666666657</v>
      </c>
      <c r="B2760" s="2">
        <v>46.408763945931241</v>
      </c>
      <c r="C2760" s="2">
        <v>3.0066315174805038</v>
      </c>
      <c r="D2760" s="2">
        <f t="shared" si="516"/>
        <v>31.886517021475552</v>
      </c>
      <c r="E2760" s="2">
        <f t="shared" si="517"/>
        <v>27.278291153286002</v>
      </c>
      <c r="F2760" s="2">
        <f t="shared" si="525"/>
        <v>340</v>
      </c>
      <c r="G2760" s="2">
        <f t="shared" si="526"/>
        <v>0</v>
      </c>
      <c r="H2760" s="2">
        <f>MIN(Inputs!$B$2, (Inputs!$B$14 - F2760)/Inputs!$B$15)</f>
        <v>0</v>
      </c>
      <c r="I2760" s="2">
        <f>MAX(MIN(Inputs!$B$2, F2760*Inputs!$B$16, Inputs!$B$14*Inputs!$B$4 - G2760), 0)</f>
        <v>170</v>
      </c>
      <c r="J2760" s="2">
        <f>MAX(MIN(Inputs!$B$2, F2760*Inputs!$B$16, (Inputs!$B$14-F2760)/Inputs!$B$15)*Inputs!$B$9, 0)</f>
        <v>0</v>
      </c>
      <c r="K2760" s="2">
        <f>MAX(E2760*Inputs!$B$5 - B2760 - Inputs!$B$8, 0) * H2760</f>
        <v>0</v>
      </c>
      <c r="L2760" s="2">
        <f>IF(B2760 &gt;= D2760*Inputs!$B$10, MAX(B2760 - E2760/Inputs!$B$5 - Inputs!$B$8, 0) * I2760, 0)</f>
        <v>0</v>
      </c>
      <c r="M2760" s="2">
        <f t="shared" si="518"/>
        <v>0</v>
      </c>
      <c r="N2760" s="3" t="str">
        <f t="shared" si="519"/>
        <v>Idle</v>
      </c>
      <c r="O2760" s="3" t="str">
        <f t="shared" si="527"/>
        <v>Idle</v>
      </c>
      <c r="P2760" s="2">
        <f t="shared" si="520"/>
        <v>0</v>
      </c>
      <c r="Q2760" s="2">
        <f t="shared" si="521"/>
        <v>0</v>
      </c>
      <c r="R2760" s="2">
        <f t="shared" si="522"/>
        <v>0</v>
      </c>
      <c r="S2760" s="2">
        <f t="shared" si="523"/>
        <v>0</v>
      </c>
      <c r="T2760" s="2">
        <f t="shared" si="524"/>
        <v>0</v>
      </c>
      <c r="U2760" s="2">
        <f>IF(O2760="Reg", R2760 * Inputs!$B$7, 0)</f>
        <v>0</v>
      </c>
      <c r="V2760" s="2">
        <f>MAX(F2760 + P2760*Inputs!$B$15 - (Q2760/Inputs!$B$16) - U2760, 0)</f>
        <v>340</v>
      </c>
    </row>
    <row r="2761" spans="1:22" x14ac:dyDescent="0.3">
      <c r="A2761" s="1">
        <v>46137.958333333343</v>
      </c>
      <c r="B2761" s="2">
        <v>49.521614924147492</v>
      </c>
      <c r="C2761" s="2">
        <v>11.141083580303111</v>
      </c>
      <c r="D2761" s="2">
        <f t="shared" si="516"/>
        <v>31.886517021475552</v>
      </c>
      <c r="E2761" s="2">
        <f t="shared" si="517"/>
        <v>19.543497162297466</v>
      </c>
      <c r="F2761" s="2">
        <f t="shared" si="525"/>
        <v>340</v>
      </c>
      <c r="G2761" s="2">
        <f t="shared" si="526"/>
        <v>0</v>
      </c>
      <c r="H2761" s="2">
        <f>MIN(Inputs!$B$2, (Inputs!$B$14 - F2761)/Inputs!$B$15)</f>
        <v>0</v>
      </c>
      <c r="I2761" s="2">
        <f>MAX(MIN(Inputs!$B$2, F2761*Inputs!$B$16, Inputs!$B$14*Inputs!$B$4 - G2761), 0)</f>
        <v>170</v>
      </c>
      <c r="J2761" s="2">
        <f>MAX(MIN(Inputs!$B$2, F2761*Inputs!$B$16, (Inputs!$B$14-F2761)/Inputs!$B$15)*Inputs!$B$9, 0)</f>
        <v>0</v>
      </c>
      <c r="K2761" s="2">
        <f>MAX(E2761*Inputs!$B$5 - B2761 - Inputs!$B$8, 0) * H2761</f>
        <v>0</v>
      </c>
      <c r="L2761" s="2">
        <f>IF(B2761 &gt;= D2761*Inputs!$B$10, MAX(B2761 - E2761/Inputs!$B$5 - Inputs!$B$8, 0) * I2761, 0)</f>
        <v>1243.2262216612453</v>
      </c>
      <c r="M2761" s="2">
        <f t="shared" si="518"/>
        <v>0</v>
      </c>
      <c r="N2761" s="3" t="str">
        <f t="shared" si="519"/>
        <v>Discharge</v>
      </c>
      <c r="O2761" s="3" t="str">
        <f t="shared" si="527"/>
        <v>Discharge</v>
      </c>
      <c r="P2761" s="2">
        <f t="shared" si="520"/>
        <v>0</v>
      </c>
      <c r="Q2761" s="2">
        <f t="shared" si="521"/>
        <v>170</v>
      </c>
      <c r="R2761" s="2">
        <f t="shared" si="522"/>
        <v>0</v>
      </c>
      <c r="S2761" s="2">
        <f t="shared" si="523"/>
        <v>8418.6745371050729</v>
      </c>
      <c r="T2761" s="2">
        <f t="shared" si="524"/>
        <v>0</v>
      </c>
      <c r="U2761" s="2">
        <f>IF(O2761="Reg", R2761 * Inputs!$B$7, 0)</f>
        <v>0</v>
      </c>
      <c r="V2761" s="2">
        <f>MAX(F2761 + P2761*Inputs!$B$15 - (Q2761/Inputs!$B$16) - U2761, 0)</f>
        <v>170</v>
      </c>
    </row>
    <row r="2762" spans="1:22" x14ac:dyDescent="0.3">
      <c r="A2762" s="1">
        <v>46138</v>
      </c>
      <c r="B2762" s="2">
        <v>31.922304045370709</v>
      </c>
      <c r="C2762" s="2">
        <v>48.493924213889777</v>
      </c>
      <c r="D2762" s="2">
        <f t="shared" si="516"/>
        <v>31.168318506137904</v>
      </c>
      <c r="E2762" s="2">
        <f t="shared" si="517"/>
        <v>11.289894674939552</v>
      </c>
      <c r="F2762" s="2">
        <f t="shared" si="525"/>
        <v>170</v>
      </c>
      <c r="G2762" s="2">
        <f t="shared" si="526"/>
        <v>0</v>
      </c>
      <c r="H2762" s="2">
        <f>MIN(Inputs!$B$2, (Inputs!$B$14 - F2762)/Inputs!$B$15)</f>
        <v>170</v>
      </c>
      <c r="I2762" s="2">
        <f>MAX(MIN(Inputs!$B$2, F2762*Inputs!$B$16, Inputs!$B$14*Inputs!$B$4 - G2762), 0)</f>
        <v>170</v>
      </c>
      <c r="J2762" s="2">
        <f>MAX(MIN(Inputs!$B$2, F2762*Inputs!$B$16, (Inputs!$B$14-F2762)/Inputs!$B$15)*Inputs!$B$9, 0)</f>
        <v>136</v>
      </c>
      <c r="K2762" s="2">
        <f>MAX(E2762*Inputs!$B$5 - B2762 - Inputs!$B$8, 0) * H2762</f>
        <v>0</v>
      </c>
      <c r="L2762" s="2">
        <f>IF(B2762 &gt;= D2762*Inputs!$B$10, MAX(B2762 - E2762/Inputs!$B$5 - Inputs!$B$8, 0) * I2762, 0)</f>
        <v>0</v>
      </c>
      <c r="M2762" s="2">
        <f t="shared" si="518"/>
        <v>6595.1736930890092</v>
      </c>
      <c r="N2762" s="3" t="str">
        <f t="shared" si="519"/>
        <v>Reg</v>
      </c>
      <c r="O2762" s="3" t="str">
        <f t="shared" si="527"/>
        <v>Discharge</v>
      </c>
      <c r="P2762" s="2">
        <f t="shared" si="520"/>
        <v>0</v>
      </c>
      <c r="Q2762" s="2">
        <f t="shared" si="521"/>
        <v>170</v>
      </c>
      <c r="R2762" s="2">
        <f t="shared" si="522"/>
        <v>0</v>
      </c>
      <c r="S2762" s="2">
        <f t="shared" si="523"/>
        <v>5426.7916877130201</v>
      </c>
      <c r="T2762" s="2">
        <f t="shared" si="524"/>
        <v>0</v>
      </c>
      <c r="U2762" s="2">
        <f>IF(O2762="Reg", R2762 * Inputs!$B$7, 0)</f>
        <v>0</v>
      </c>
      <c r="V2762" s="2">
        <f>MAX(F2762 + P2762*Inputs!$B$15 - (Q2762/Inputs!$B$16) - U2762, 0)</f>
        <v>0</v>
      </c>
    </row>
    <row r="2763" spans="1:22" x14ac:dyDescent="0.3">
      <c r="A2763" s="1">
        <v>46138.041666666657</v>
      </c>
      <c r="B2763" s="2">
        <v>23.202986021667868</v>
      </c>
      <c r="C2763" s="2">
        <v>2.5832844635383778</v>
      </c>
      <c r="D2763" s="2">
        <f t="shared" si="516"/>
        <v>31.168318506137904</v>
      </c>
      <c r="E2763" s="2">
        <f t="shared" si="517"/>
        <v>5.9695106673777651</v>
      </c>
      <c r="F2763" s="2">
        <f t="shared" si="525"/>
        <v>0</v>
      </c>
      <c r="G2763" s="2">
        <f t="shared" si="526"/>
        <v>170</v>
      </c>
      <c r="H2763" s="2">
        <f>MIN(Inputs!$B$2, (Inputs!$B$14 - F2763)/Inputs!$B$15)</f>
        <v>170</v>
      </c>
      <c r="I2763" s="2">
        <f>MAX(MIN(Inputs!$B$2, F2763*Inputs!$B$16, Inputs!$B$14*Inputs!$B$4 - G2763), 0)</f>
        <v>0</v>
      </c>
      <c r="J2763" s="2">
        <f>MAX(MIN(Inputs!$B$2, F2763*Inputs!$B$16, (Inputs!$B$14-F2763)/Inputs!$B$15)*Inputs!$B$9, 0)</f>
        <v>0</v>
      </c>
      <c r="K2763" s="2">
        <f>MAX(E2763*Inputs!$B$5 - B2763 - Inputs!$B$8, 0) * H2763</f>
        <v>0</v>
      </c>
      <c r="L2763" s="2">
        <f>IF(B2763 &gt;= D2763*Inputs!$B$10, MAX(B2763 - E2763/Inputs!$B$5 - Inputs!$B$8, 0) * I2763, 0)</f>
        <v>0</v>
      </c>
      <c r="M2763" s="2">
        <f t="shared" si="518"/>
        <v>0</v>
      </c>
      <c r="N2763" s="3" t="str">
        <f t="shared" si="519"/>
        <v>Idle</v>
      </c>
      <c r="O2763" s="3" t="str">
        <f t="shared" si="527"/>
        <v>Idle</v>
      </c>
      <c r="P2763" s="2">
        <f t="shared" si="520"/>
        <v>0</v>
      </c>
      <c r="Q2763" s="2">
        <f t="shared" si="521"/>
        <v>0</v>
      </c>
      <c r="R2763" s="2">
        <f t="shared" si="522"/>
        <v>0</v>
      </c>
      <c r="S2763" s="2">
        <f t="shared" si="523"/>
        <v>0</v>
      </c>
      <c r="T2763" s="2">
        <f t="shared" si="524"/>
        <v>0</v>
      </c>
      <c r="U2763" s="2">
        <f>IF(O2763="Reg", R2763 * Inputs!$B$7, 0)</f>
        <v>0</v>
      </c>
      <c r="V2763" s="2">
        <f>MAX(F2763 + P2763*Inputs!$B$15 - (Q2763/Inputs!$B$16) - U2763, 0)</f>
        <v>0</v>
      </c>
    </row>
    <row r="2764" spans="1:22" x14ac:dyDescent="0.3">
      <c r="A2764" s="1">
        <v>46138.083333333343</v>
      </c>
      <c r="B2764" s="2">
        <v>9.5302812309233307</v>
      </c>
      <c r="C2764" s="2">
        <v>2.4134997784490291</v>
      </c>
      <c r="D2764" s="2">
        <f t="shared" si="516"/>
        <v>31.168318506137904</v>
      </c>
      <c r="E2764" s="2">
        <f t="shared" si="517"/>
        <v>2.1023463304331202</v>
      </c>
      <c r="F2764" s="2">
        <f t="shared" si="525"/>
        <v>0</v>
      </c>
      <c r="G2764" s="2">
        <f t="shared" si="526"/>
        <v>170</v>
      </c>
      <c r="H2764" s="2">
        <f>MIN(Inputs!$B$2, (Inputs!$B$14 - F2764)/Inputs!$B$15)</f>
        <v>170</v>
      </c>
      <c r="I2764" s="2">
        <f>MAX(MIN(Inputs!$B$2, F2764*Inputs!$B$16, Inputs!$B$14*Inputs!$B$4 - G2764), 0)</f>
        <v>0</v>
      </c>
      <c r="J2764" s="2">
        <f>MAX(MIN(Inputs!$B$2, F2764*Inputs!$B$16, (Inputs!$B$14-F2764)/Inputs!$B$15)*Inputs!$B$9, 0)</f>
        <v>0</v>
      </c>
      <c r="K2764" s="2">
        <f>MAX(E2764*Inputs!$B$5 - B2764 - Inputs!$B$8, 0) * H2764</f>
        <v>0</v>
      </c>
      <c r="L2764" s="2">
        <f>IF(B2764 &gt;= D2764*Inputs!$B$10, MAX(B2764 - E2764/Inputs!$B$5 - Inputs!$B$8, 0) * I2764, 0)</f>
        <v>0</v>
      </c>
      <c r="M2764" s="2">
        <f t="shared" si="518"/>
        <v>0</v>
      </c>
      <c r="N2764" s="3" t="str">
        <f t="shared" si="519"/>
        <v>Idle</v>
      </c>
      <c r="O2764" s="3" t="str">
        <f t="shared" si="527"/>
        <v>Idle</v>
      </c>
      <c r="P2764" s="2">
        <f t="shared" si="520"/>
        <v>0</v>
      </c>
      <c r="Q2764" s="2">
        <f t="shared" si="521"/>
        <v>0</v>
      </c>
      <c r="R2764" s="2">
        <f t="shared" si="522"/>
        <v>0</v>
      </c>
      <c r="S2764" s="2">
        <f t="shared" si="523"/>
        <v>0</v>
      </c>
      <c r="T2764" s="2">
        <f t="shared" si="524"/>
        <v>0</v>
      </c>
      <c r="U2764" s="2">
        <f>IF(O2764="Reg", R2764 * Inputs!$B$7, 0)</f>
        <v>0</v>
      </c>
      <c r="V2764" s="2">
        <f>MAX(F2764 + P2764*Inputs!$B$15 - (Q2764/Inputs!$B$16) - U2764, 0)</f>
        <v>0</v>
      </c>
    </row>
    <row r="2765" spans="1:22" x14ac:dyDescent="0.3">
      <c r="A2765" s="1">
        <v>46138.125</v>
      </c>
      <c r="B2765" s="2">
        <v>3.0837967516753908</v>
      </c>
      <c r="C2765" s="2">
        <v>10.72368305015805</v>
      </c>
      <c r="D2765" s="2">
        <f t="shared" si="516"/>
        <v>31.168318506137904</v>
      </c>
      <c r="E2765" s="2">
        <f t="shared" si="517"/>
        <v>0.5139661252792318</v>
      </c>
      <c r="F2765" s="2">
        <f t="shared" si="525"/>
        <v>0</v>
      </c>
      <c r="G2765" s="2">
        <f t="shared" si="526"/>
        <v>170</v>
      </c>
      <c r="H2765" s="2">
        <f>MIN(Inputs!$B$2, (Inputs!$B$14 - F2765)/Inputs!$B$15)</f>
        <v>170</v>
      </c>
      <c r="I2765" s="2">
        <f>MAX(MIN(Inputs!$B$2, F2765*Inputs!$B$16, Inputs!$B$14*Inputs!$B$4 - G2765), 0)</f>
        <v>0</v>
      </c>
      <c r="J2765" s="2">
        <f>MAX(MIN(Inputs!$B$2, F2765*Inputs!$B$16, (Inputs!$B$14-F2765)/Inputs!$B$15)*Inputs!$B$9, 0)</f>
        <v>0</v>
      </c>
      <c r="K2765" s="2">
        <f>MAX(E2765*Inputs!$B$5 - B2765 - Inputs!$B$8, 0) * H2765</f>
        <v>0</v>
      </c>
      <c r="L2765" s="2">
        <f>IF(B2765 &gt;= D2765*Inputs!$B$10, MAX(B2765 - E2765/Inputs!$B$5 - Inputs!$B$8, 0) * I2765, 0)</f>
        <v>0</v>
      </c>
      <c r="M2765" s="2">
        <f t="shared" si="518"/>
        <v>0</v>
      </c>
      <c r="N2765" s="3" t="str">
        <f t="shared" si="519"/>
        <v>Idle</v>
      </c>
      <c r="O2765" s="3" t="str">
        <f t="shared" si="527"/>
        <v>Idle</v>
      </c>
      <c r="P2765" s="2">
        <f t="shared" si="520"/>
        <v>0</v>
      </c>
      <c r="Q2765" s="2">
        <f t="shared" si="521"/>
        <v>0</v>
      </c>
      <c r="R2765" s="2">
        <f t="shared" si="522"/>
        <v>0</v>
      </c>
      <c r="S2765" s="2">
        <f t="shared" si="523"/>
        <v>0</v>
      </c>
      <c r="T2765" s="2">
        <f t="shared" si="524"/>
        <v>0</v>
      </c>
      <c r="U2765" s="2">
        <f>IF(O2765="Reg", R2765 * Inputs!$B$7, 0)</f>
        <v>0</v>
      </c>
      <c r="V2765" s="2">
        <f>MAX(F2765 + P2765*Inputs!$B$15 - (Q2765/Inputs!$B$16) - U2765, 0)</f>
        <v>0</v>
      </c>
    </row>
    <row r="2766" spans="1:22" x14ac:dyDescent="0.3">
      <c r="A2766" s="1">
        <v>46138.166666666657</v>
      </c>
      <c r="B2766" s="2">
        <v>0</v>
      </c>
      <c r="C2766" s="2">
        <v>19.67200965790315</v>
      </c>
      <c r="D2766" s="2">
        <f t="shared" si="516"/>
        <v>31.168318506137904</v>
      </c>
      <c r="E2766" s="2">
        <f t="shared" si="517"/>
        <v>0</v>
      </c>
      <c r="F2766" s="2">
        <f t="shared" si="525"/>
        <v>0</v>
      </c>
      <c r="G2766" s="2">
        <f t="shared" si="526"/>
        <v>170</v>
      </c>
      <c r="H2766" s="2">
        <f>MIN(Inputs!$B$2, (Inputs!$B$14 - F2766)/Inputs!$B$15)</f>
        <v>170</v>
      </c>
      <c r="I2766" s="2">
        <f>MAX(MIN(Inputs!$B$2, F2766*Inputs!$B$16, Inputs!$B$14*Inputs!$B$4 - G2766), 0)</f>
        <v>0</v>
      </c>
      <c r="J2766" s="2">
        <f>MAX(MIN(Inputs!$B$2, F2766*Inputs!$B$16, (Inputs!$B$14-F2766)/Inputs!$B$15)*Inputs!$B$9, 0)</f>
        <v>0</v>
      </c>
      <c r="K2766" s="2">
        <f>MAX(E2766*Inputs!$B$5 - B2766 - Inputs!$B$8, 0) * H2766</f>
        <v>0</v>
      </c>
      <c r="L2766" s="2">
        <f>IF(B2766 &gt;= D2766*Inputs!$B$10, MAX(B2766 - E2766/Inputs!$B$5 - Inputs!$B$8, 0) * I2766, 0)</f>
        <v>0</v>
      </c>
      <c r="M2766" s="2">
        <f t="shared" si="518"/>
        <v>0</v>
      </c>
      <c r="N2766" s="3" t="str">
        <f t="shared" si="519"/>
        <v>Idle</v>
      </c>
      <c r="O2766" s="3" t="str">
        <f t="shared" si="527"/>
        <v>Idle</v>
      </c>
      <c r="P2766" s="2">
        <f t="shared" si="520"/>
        <v>0</v>
      </c>
      <c r="Q2766" s="2">
        <f t="shared" si="521"/>
        <v>0</v>
      </c>
      <c r="R2766" s="2">
        <f t="shared" si="522"/>
        <v>0</v>
      </c>
      <c r="S2766" s="2">
        <f t="shared" si="523"/>
        <v>0</v>
      </c>
      <c r="T2766" s="2">
        <f t="shared" si="524"/>
        <v>0</v>
      </c>
      <c r="U2766" s="2">
        <f>IF(O2766="Reg", R2766 * Inputs!$B$7, 0)</f>
        <v>0</v>
      </c>
      <c r="V2766" s="2">
        <f>MAX(F2766 + P2766*Inputs!$B$15 - (Q2766/Inputs!$B$16) - U2766, 0)</f>
        <v>0</v>
      </c>
    </row>
    <row r="2767" spans="1:22" x14ac:dyDescent="0.3">
      <c r="A2767" s="1">
        <v>46138.208333333343</v>
      </c>
      <c r="B2767" s="2">
        <v>0</v>
      </c>
      <c r="C2767" s="2">
        <v>15.39013036809189</v>
      </c>
      <c r="D2767" s="2">
        <f t="shared" si="516"/>
        <v>31.168318506137904</v>
      </c>
      <c r="E2767" s="2">
        <f t="shared" si="517"/>
        <v>1.619932091439253</v>
      </c>
      <c r="F2767" s="2">
        <f t="shared" si="525"/>
        <v>0</v>
      </c>
      <c r="G2767" s="2">
        <f t="shared" si="526"/>
        <v>170</v>
      </c>
      <c r="H2767" s="2">
        <f>MIN(Inputs!$B$2, (Inputs!$B$14 - F2767)/Inputs!$B$15)</f>
        <v>170</v>
      </c>
      <c r="I2767" s="2">
        <f>MAX(MIN(Inputs!$B$2, F2767*Inputs!$B$16, Inputs!$B$14*Inputs!$B$4 - G2767), 0)</f>
        <v>0</v>
      </c>
      <c r="J2767" s="2">
        <f>MAX(MIN(Inputs!$B$2, F2767*Inputs!$B$16, (Inputs!$B$14-F2767)/Inputs!$B$15)*Inputs!$B$9, 0)</f>
        <v>0</v>
      </c>
      <c r="K2767" s="2">
        <f>MAX(E2767*Inputs!$B$5 - B2767 - Inputs!$B$8, 0) * H2767</f>
        <v>0</v>
      </c>
      <c r="L2767" s="2">
        <f>IF(B2767 &gt;= D2767*Inputs!$B$10, MAX(B2767 - E2767/Inputs!$B$5 - Inputs!$B$8, 0) * I2767, 0)</f>
        <v>0</v>
      </c>
      <c r="M2767" s="2">
        <f t="shared" si="518"/>
        <v>0</v>
      </c>
      <c r="N2767" s="3" t="str">
        <f t="shared" si="519"/>
        <v>Idle</v>
      </c>
      <c r="O2767" s="3" t="str">
        <f t="shared" si="527"/>
        <v>Idle</v>
      </c>
      <c r="P2767" s="2">
        <f t="shared" si="520"/>
        <v>0</v>
      </c>
      <c r="Q2767" s="2">
        <f t="shared" si="521"/>
        <v>0</v>
      </c>
      <c r="R2767" s="2">
        <f t="shared" si="522"/>
        <v>0</v>
      </c>
      <c r="S2767" s="2">
        <f t="shared" si="523"/>
        <v>0</v>
      </c>
      <c r="T2767" s="2">
        <f t="shared" si="524"/>
        <v>0</v>
      </c>
      <c r="U2767" s="2">
        <f>IF(O2767="Reg", R2767 * Inputs!$B$7, 0)</f>
        <v>0</v>
      </c>
      <c r="V2767" s="2">
        <f>MAX(F2767 + P2767*Inputs!$B$15 - (Q2767/Inputs!$B$16) - U2767, 0)</f>
        <v>0</v>
      </c>
    </row>
    <row r="2768" spans="1:22" x14ac:dyDescent="0.3">
      <c r="A2768" s="1">
        <v>46138.25</v>
      </c>
      <c r="B2768" s="2">
        <v>0</v>
      </c>
      <c r="C2768" s="2">
        <v>7.5855326531151777</v>
      </c>
      <c r="D2768" s="2">
        <f t="shared" si="516"/>
        <v>31.168318506137904</v>
      </c>
      <c r="E2768" s="2">
        <f t="shared" si="517"/>
        <v>4.9052079212657143</v>
      </c>
      <c r="F2768" s="2">
        <f t="shared" si="525"/>
        <v>0</v>
      </c>
      <c r="G2768" s="2">
        <f t="shared" si="526"/>
        <v>170</v>
      </c>
      <c r="H2768" s="2">
        <f>MIN(Inputs!$B$2, (Inputs!$B$14 - F2768)/Inputs!$B$15)</f>
        <v>170</v>
      </c>
      <c r="I2768" s="2">
        <f>MAX(MIN(Inputs!$B$2, F2768*Inputs!$B$16, Inputs!$B$14*Inputs!$B$4 - G2768), 0)</f>
        <v>0</v>
      </c>
      <c r="J2768" s="2">
        <f>MAX(MIN(Inputs!$B$2, F2768*Inputs!$B$16, (Inputs!$B$14-F2768)/Inputs!$B$15)*Inputs!$B$9, 0)</f>
        <v>0</v>
      </c>
      <c r="K2768" s="2">
        <f>MAX(E2768*Inputs!$B$5 - B2768 - Inputs!$B$8, 0) * H2768</f>
        <v>0</v>
      </c>
      <c r="L2768" s="2">
        <f>IF(B2768 &gt;= D2768*Inputs!$B$10, MAX(B2768 - E2768/Inputs!$B$5 - Inputs!$B$8, 0) * I2768, 0)</f>
        <v>0</v>
      </c>
      <c r="M2768" s="2">
        <f t="shared" si="518"/>
        <v>0</v>
      </c>
      <c r="N2768" s="3" t="str">
        <f t="shared" si="519"/>
        <v>Idle</v>
      </c>
      <c r="O2768" s="3" t="str">
        <f t="shared" si="527"/>
        <v>Idle</v>
      </c>
      <c r="P2768" s="2">
        <f t="shared" si="520"/>
        <v>0</v>
      </c>
      <c r="Q2768" s="2">
        <f t="shared" si="521"/>
        <v>0</v>
      </c>
      <c r="R2768" s="2">
        <f t="shared" si="522"/>
        <v>0</v>
      </c>
      <c r="S2768" s="2">
        <f t="shared" si="523"/>
        <v>0</v>
      </c>
      <c r="T2768" s="2">
        <f t="shared" si="524"/>
        <v>0</v>
      </c>
      <c r="U2768" s="2">
        <f>IF(O2768="Reg", R2768 * Inputs!$B$7, 0)</f>
        <v>0</v>
      </c>
      <c r="V2768" s="2">
        <f>MAX(F2768 + P2768*Inputs!$B$15 - (Q2768/Inputs!$B$16) - U2768, 0)</f>
        <v>0</v>
      </c>
    </row>
    <row r="2769" spans="1:22" x14ac:dyDescent="0.3">
      <c r="A2769" s="1">
        <v>46138.291666666657</v>
      </c>
      <c r="B2769" s="2">
        <v>0</v>
      </c>
      <c r="C2769" s="2">
        <v>9.3067848327948788</v>
      </c>
      <c r="D2769" s="2">
        <f t="shared" si="516"/>
        <v>31.168318506137904</v>
      </c>
      <c r="E2769" s="2">
        <f t="shared" si="517"/>
        <v>9.80970106682725</v>
      </c>
      <c r="F2769" s="2">
        <f t="shared" si="525"/>
        <v>0</v>
      </c>
      <c r="G2769" s="2">
        <f t="shared" si="526"/>
        <v>170</v>
      </c>
      <c r="H2769" s="2">
        <f>MIN(Inputs!$B$2, (Inputs!$B$14 - F2769)/Inputs!$B$15)</f>
        <v>170</v>
      </c>
      <c r="I2769" s="2">
        <f>MAX(MIN(Inputs!$B$2, F2769*Inputs!$B$16, Inputs!$B$14*Inputs!$B$4 - G2769), 0)</f>
        <v>0</v>
      </c>
      <c r="J2769" s="2">
        <f>MAX(MIN(Inputs!$B$2, F2769*Inputs!$B$16, (Inputs!$B$14-F2769)/Inputs!$B$15)*Inputs!$B$9, 0)</f>
        <v>0</v>
      </c>
      <c r="K2769" s="2">
        <f>MAX(E2769*Inputs!$B$5 - B2769 - Inputs!$B$8, 0) * H2769</f>
        <v>0</v>
      </c>
      <c r="L2769" s="2">
        <f>IF(B2769 &gt;= D2769*Inputs!$B$10, MAX(B2769 - E2769/Inputs!$B$5 - Inputs!$B$8, 0) * I2769, 0)</f>
        <v>0</v>
      </c>
      <c r="M2769" s="2">
        <f t="shared" si="518"/>
        <v>0</v>
      </c>
      <c r="N2769" s="3" t="str">
        <f t="shared" si="519"/>
        <v>Idle</v>
      </c>
      <c r="O2769" s="3" t="str">
        <f t="shared" si="527"/>
        <v>Idle</v>
      </c>
      <c r="P2769" s="2">
        <f t="shared" si="520"/>
        <v>0</v>
      </c>
      <c r="Q2769" s="2">
        <f t="shared" si="521"/>
        <v>0</v>
      </c>
      <c r="R2769" s="2">
        <f t="shared" si="522"/>
        <v>0</v>
      </c>
      <c r="S2769" s="2">
        <f t="shared" si="523"/>
        <v>0</v>
      </c>
      <c r="T2769" s="2">
        <f t="shared" si="524"/>
        <v>0</v>
      </c>
      <c r="U2769" s="2">
        <f>IF(O2769="Reg", R2769 * Inputs!$B$7, 0)</f>
        <v>0</v>
      </c>
      <c r="V2769" s="2">
        <f>MAX(F2769 + P2769*Inputs!$B$15 - (Q2769/Inputs!$B$16) - U2769, 0)</f>
        <v>0</v>
      </c>
    </row>
    <row r="2770" spans="1:22" x14ac:dyDescent="0.3">
      <c r="A2770" s="1">
        <v>46138.333333333343</v>
      </c>
      <c r="B2770" s="2">
        <v>0</v>
      </c>
      <c r="C2770" s="2">
        <v>15.53694098595491</v>
      </c>
      <c r="D2770" s="2">
        <f t="shared" si="516"/>
        <v>31.168318506137904</v>
      </c>
      <c r="E2770" s="2">
        <f t="shared" si="517"/>
        <v>16.733611055545186</v>
      </c>
      <c r="F2770" s="2">
        <f t="shared" si="525"/>
        <v>0</v>
      </c>
      <c r="G2770" s="2">
        <f t="shared" si="526"/>
        <v>170</v>
      </c>
      <c r="H2770" s="2">
        <f>MIN(Inputs!$B$2, (Inputs!$B$14 - F2770)/Inputs!$B$15)</f>
        <v>170</v>
      </c>
      <c r="I2770" s="2">
        <f>MAX(MIN(Inputs!$B$2, F2770*Inputs!$B$16, Inputs!$B$14*Inputs!$B$4 - G2770), 0)</f>
        <v>0</v>
      </c>
      <c r="J2770" s="2">
        <f>MAX(MIN(Inputs!$B$2, F2770*Inputs!$B$16, (Inputs!$B$14-F2770)/Inputs!$B$15)*Inputs!$B$9, 0)</f>
        <v>0</v>
      </c>
      <c r="K2770" s="2">
        <f>MAX(E2770*Inputs!$B$5 - B2770 - Inputs!$B$8, 0) * H2770</f>
        <v>0</v>
      </c>
      <c r="L2770" s="2">
        <f>IF(B2770 &gt;= D2770*Inputs!$B$10, MAX(B2770 - E2770/Inputs!$B$5 - Inputs!$B$8, 0) * I2770, 0)</f>
        <v>0</v>
      </c>
      <c r="M2770" s="2">
        <f t="shared" si="518"/>
        <v>0</v>
      </c>
      <c r="N2770" s="3" t="str">
        <f t="shared" si="519"/>
        <v>Idle</v>
      </c>
      <c r="O2770" s="3" t="str">
        <f t="shared" si="527"/>
        <v>Idle</v>
      </c>
      <c r="P2770" s="2">
        <f t="shared" si="520"/>
        <v>0</v>
      </c>
      <c r="Q2770" s="2">
        <f t="shared" si="521"/>
        <v>0</v>
      </c>
      <c r="R2770" s="2">
        <f t="shared" si="522"/>
        <v>0</v>
      </c>
      <c r="S2770" s="2">
        <f t="shared" si="523"/>
        <v>0</v>
      </c>
      <c r="T2770" s="2">
        <f t="shared" si="524"/>
        <v>0</v>
      </c>
      <c r="U2770" s="2">
        <f>IF(O2770="Reg", R2770 * Inputs!$B$7, 0)</f>
        <v>0</v>
      </c>
      <c r="V2770" s="2">
        <f>MAX(F2770 + P2770*Inputs!$B$15 - (Q2770/Inputs!$B$16) - U2770, 0)</f>
        <v>0</v>
      </c>
    </row>
    <row r="2771" spans="1:22" x14ac:dyDescent="0.3">
      <c r="A2771" s="1">
        <v>46138.375</v>
      </c>
      <c r="B2771" s="2">
        <v>0</v>
      </c>
      <c r="C2771" s="2">
        <v>2.8350508745247609</v>
      </c>
      <c r="D2771" s="2">
        <f t="shared" si="516"/>
        <v>31.168318506137904</v>
      </c>
      <c r="E2771" s="2">
        <f t="shared" si="517"/>
        <v>24.301609913181068</v>
      </c>
      <c r="F2771" s="2">
        <f t="shared" si="525"/>
        <v>0</v>
      </c>
      <c r="G2771" s="2">
        <f t="shared" si="526"/>
        <v>170</v>
      </c>
      <c r="H2771" s="2">
        <f>MIN(Inputs!$B$2, (Inputs!$B$14 - F2771)/Inputs!$B$15)</f>
        <v>170</v>
      </c>
      <c r="I2771" s="2">
        <f>MAX(MIN(Inputs!$B$2, F2771*Inputs!$B$16, Inputs!$B$14*Inputs!$B$4 - G2771), 0)</f>
        <v>0</v>
      </c>
      <c r="J2771" s="2">
        <f>MAX(MIN(Inputs!$B$2, F2771*Inputs!$B$16, (Inputs!$B$14-F2771)/Inputs!$B$15)*Inputs!$B$9, 0)</f>
        <v>0</v>
      </c>
      <c r="K2771" s="2">
        <f>MAX(E2771*Inputs!$B$5 - B2771 - Inputs!$B$8, 0) * H2771</f>
        <v>235.52084301188745</v>
      </c>
      <c r="L2771" s="2">
        <f>IF(B2771 &gt;= D2771*Inputs!$B$10, MAX(B2771 - E2771/Inputs!$B$5 - Inputs!$B$8, 0) * I2771, 0)</f>
        <v>0</v>
      </c>
      <c r="M2771" s="2">
        <f t="shared" si="518"/>
        <v>0</v>
      </c>
      <c r="N2771" s="3" t="str">
        <f t="shared" si="519"/>
        <v>Charge</v>
      </c>
      <c r="O2771" s="3" t="str">
        <f t="shared" si="527"/>
        <v>Charge</v>
      </c>
      <c r="P2771" s="2">
        <f t="shared" si="520"/>
        <v>170</v>
      </c>
      <c r="Q2771" s="2">
        <f t="shared" si="521"/>
        <v>0</v>
      </c>
      <c r="R2771" s="2">
        <f t="shared" si="522"/>
        <v>0</v>
      </c>
      <c r="S2771" s="2">
        <f t="shared" si="523"/>
        <v>0</v>
      </c>
      <c r="T2771" s="2">
        <f t="shared" si="524"/>
        <v>0</v>
      </c>
      <c r="U2771" s="2">
        <f>IF(O2771="Reg", R2771 * Inputs!$B$7, 0)</f>
        <v>0</v>
      </c>
      <c r="V2771" s="2">
        <f>MAX(F2771 + P2771*Inputs!$B$15 - (Q2771/Inputs!$B$16) - U2771, 0)</f>
        <v>170</v>
      </c>
    </row>
    <row r="2772" spans="1:22" x14ac:dyDescent="0.3">
      <c r="A2772" s="1">
        <v>46138.416666666657</v>
      </c>
      <c r="B2772" s="2">
        <v>9.7195925486355179</v>
      </c>
      <c r="C2772" s="2">
        <v>5.693505385571604</v>
      </c>
      <c r="D2772" s="2">
        <f t="shared" si="516"/>
        <v>31.168318506137904</v>
      </c>
      <c r="E2772" s="2">
        <f t="shared" si="517"/>
        <v>34.234957131768589</v>
      </c>
      <c r="F2772" s="2">
        <f t="shared" si="525"/>
        <v>170</v>
      </c>
      <c r="G2772" s="2">
        <f t="shared" si="526"/>
        <v>170</v>
      </c>
      <c r="H2772" s="2">
        <f>MIN(Inputs!$B$2, (Inputs!$B$14 - F2772)/Inputs!$B$15)</f>
        <v>170</v>
      </c>
      <c r="I2772" s="2">
        <f>MAX(MIN(Inputs!$B$2, F2772*Inputs!$B$16, Inputs!$B$14*Inputs!$B$4 - G2772), 0)</f>
        <v>170</v>
      </c>
      <c r="J2772" s="2">
        <f>MAX(MIN(Inputs!$B$2, F2772*Inputs!$B$16, (Inputs!$B$14-F2772)/Inputs!$B$15)*Inputs!$B$9, 0)</f>
        <v>136</v>
      </c>
      <c r="K2772" s="2">
        <f>MAX(E2772*Inputs!$B$5 - B2772 - Inputs!$B$8, 0) * H2772</f>
        <v>69.218853644543046</v>
      </c>
      <c r="L2772" s="2">
        <f>IF(B2772 &gt;= D2772*Inputs!$B$10, MAX(B2772 - E2772/Inputs!$B$5 - Inputs!$B$8, 0) * I2772, 0)</f>
        <v>0</v>
      </c>
      <c r="M2772" s="2">
        <f t="shared" si="518"/>
        <v>774.3167324377381</v>
      </c>
      <c r="N2772" s="3" t="str">
        <f t="shared" si="519"/>
        <v>Reg</v>
      </c>
      <c r="O2772" s="3" t="str">
        <f t="shared" si="527"/>
        <v>Charge</v>
      </c>
      <c r="P2772" s="2">
        <f t="shared" si="520"/>
        <v>170</v>
      </c>
      <c r="Q2772" s="2">
        <f t="shared" si="521"/>
        <v>0</v>
      </c>
      <c r="R2772" s="2">
        <f t="shared" si="522"/>
        <v>0</v>
      </c>
      <c r="S2772" s="2">
        <f t="shared" si="523"/>
        <v>-1652.3307332680381</v>
      </c>
      <c r="T2772" s="2">
        <f t="shared" si="524"/>
        <v>0</v>
      </c>
      <c r="U2772" s="2">
        <f>IF(O2772="Reg", R2772 * Inputs!$B$7, 0)</f>
        <v>0</v>
      </c>
      <c r="V2772" s="2">
        <f>MAX(F2772 + P2772*Inputs!$B$15 - (Q2772/Inputs!$B$16) - U2772, 0)</f>
        <v>340</v>
      </c>
    </row>
    <row r="2773" spans="1:22" x14ac:dyDescent="0.3">
      <c r="A2773" s="1">
        <v>46138.458333333343</v>
      </c>
      <c r="B2773" s="2">
        <v>19.711654978958769</v>
      </c>
      <c r="C2773" s="2">
        <v>14.05271291712342</v>
      </c>
      <c r="D2773" s="2">
        <f t="shared" si="516"/>
        <v>31.168318506137904</v>
      </c>
      <c r="E2773" s="2">
        <f t="shared" si="517"/>
        <v>44.114408328385785</v>
      </c>
      <c r="F2773" s="2">
        <f t="shared" si="525"/>
        <v>340</v>
      </c>
      <c r="G2773" s="2">
        <f t="shared" si="526"/>
        <v>170</v>
      </c>
      <c r="H2773" s="2">
        <f>MIN(Inputs!$B$2, (Inputs!$B$14 - F2773)/Inputs!$B$15)</f>
        <v>0</v>
      </c>
      <c r="I2773" s="2">
        <f>MAX(MIN(Inputs!$B$2, F2773*Inputs!$B$16, Inputs!$B$14*Inputs!$B$4 - G2773), 0)</f>
        <v>170</v>
      </c>
      <c r="J2773" s="2">
        <f>MAX(MIN(Inputs!$B$2, F2773*Inputs!$B$16, (Inputs!$B$14-F2773)/Inputs!$B$15)*Inputs!$B$9, 0)</f>
        <v>0</v>
      </c>
      <c r="K2773" s="2">
        <f>MAX(E2773*Inputs!$B$5 - B2773 - Inputs!$B$8, 0) * H2773</f>
        <v>0</v>
      </c>
      <c r="L2773" s="2">
        <f>IF(B2773 &gt;= D2773*Inputs!$B$10, MAX(B2773 - E2773/Inputs!$B$5 - Inputs!$B$8, 0) * I2773, 0)</f>
        <v>0</v>
      </c>
      <c r="M2773" s="2">
        <f t="shared" si="518"/>
        <v>0</v>
      </c>
      <c r="N2773" s="3" t="str">
        <f t="shared" si="519"/>
        <v>Idle</v>
      </c>
      <c r="O2773" s="3" t="str">
        <f t="shared" si="527"/>
        <v>Idle</v>
      </c>
      <c r="P2773" s="2">
        <f t="shared" si="520"/>
        <v>0</v>
      </c>
      <c r="Q2773" s="2">
        <f t="shared" si="521"/>
        <v>0</v>
      </c>
      <c r="R2773" s="2">
        <f t="shared" si="522"/>
        <v>0</v>
      </c>
      <c r="S2773" s="2">
        <f t="shared" si="523"/>
        <v>0</v>
      </c>
      <c r="T2773" s="2">
        <f t="shared" si="524"/>
        <v>0</v>
      </c>
      <c r="U2773" s="2">
        <f>IF(O2773="Reg", R2773 * Inputs!$B$7, 0)</f>
        <v>0</v>
      </c>
      <c r="V2773" s="2">
        <f>MAX(F2773 + P2773*Inputs!$B$15 - (Q2773/Inputs!$B$16) - U2773, 0)</f>
        <v>340</v>
      </c>
    </row>
    <row r="2774" spans="1:22" x14ac:dyDescent="0.3">
      <c r="A2774" s="1">
        <v>46138.5</v>
      </c>
      <c r="B2774" s="2">
        <v>29.426958873369209</v>
      </c>
      <c r="C2774" s="2">
        <v>4.4576148199134913</v>
      </c>
      <c r="D2774" s="2">
        <f t="shared" si="516"/>
        <v>31.168318506137904</v>
      </c>
      <c r="E2774" s="2">
        <f t="shared" si="517"/>
        <v>49.9818915418956</v>
      </c>
      <c r="F2774" s="2">
        <f t="shared" si="525"/>
        <v>340</v>
      </c>
      <c r="G2774" s="2">
        <f t="shared" si="526"/>
        <v>170</v>
      </c>
      <c r="H2774" s="2">
        <f>MIN(Inputs!$B$2, (Inputs!$B$14 - F2774)/Inputs!$B$15)</f>
        <v>0</v>
      </c>
      <c r="I2774" s="2">
        <f>MAX(MIN(Inputs!$B$2, F2774*Inputs!$B$16, Inputs!$B$14*Inputs!$B$4 - G2774), 0)</f>
        <v>170</v>
      </c>
      <c r="J2774" s="2">
        <f>MAX(MIN(Inputs!$B$2, F2774*Inputs!$B$16, (Inputs!$B$14-F2774)/Inputs!$B$15)*Inputs!$B$9, 0)</f>
        <v>0</v>
      </c>
      <c r="K2774" s="2">
        <f>MAX(E2774*Inputs!$B$5 - B2774 - Inputs!$B$8, 0) * H2774</f>
        <v>0</v>
      </c>
      <c r="L2774" s="2">
        <f>IF(B2774 &gt;= D2774*Inputs!$B$10, MAX(B2774 - E2774/Inputs!$B$5 - Inputs!$B$8, 0) * I2774, 0)</f>
        <v>0</v>
      </c>
      <c r="M2774" s="2">
        <f t="shared" si="518"/>
        <v>0</v>
      </c>
      <c r="N2774" s="3" t="str">
        <f t="shared" si="519"/>
        <v>Idle</v>
      </c>
      <c r="O2774" s="3" t="str">
        <f t="shared" si="527"/>
        <v>Idle</v>
      </c>
      <c r="P2774" s="2">
        <f t="shared" si="520"/>
        <v>0</v>
      </c>
      <c r="Q2774" s="2">
        <f t="shared" si="521"/>
        <v>0</v>
      </c>
      <c r="R2774" s="2">
        <f t="shared" si="522"/>
        <v>0</v>
      </c>
      <c r="S2774" s="2">
        <f t="shared" si="523"/>
        <v>0</v>
      </c>
      <c r="T2774" s="2">
        <f t="shared" si="524"/>
        <v>0</v>
      </c>
      <c r="U2774" s="2">
        <f>IF(O2774="Reg", R2774 * Inputs!$B$7, 0)</f>
        <v>0</v>
      </c>
      <c r="V2774" s="2">
        <f>MAX(F2774 + P2774*Inputs!$B$15 - (Q2774/Inputs!$B$16) - U2774, 0)</f>
        <v>340</v>
      </c>
    </row>
    <row r="2775" spans="1:22" x14ac:dyDescent="0.3">
      <c r="A2775" s="1">
        <v>46138.541666666657</v>
      </c>
      <c r="B2775" s="2">
        <v>41.543459932307613</v>
      </c>
      <c r="C2775" s="2">
        <v>4.5169840844275058</v>
      </c>
      <c r="D2775" s="2">
        <f t="shared" si="516"/>
        <v>31.168318506137904</v>
      </c>
      <c r="E2775" s="2">
        <f t="shared" si="517"/>
        <v>55.978459935510251</v>
      </c>
      <c r="F2775" s="2">
        <f t="shared" si="525"/>
        <v>340</v>
      </c>
      <c r="G2775" s="2">
        <f t="shared" si="526"/>
        <v>170</v>
      </c>
      <c r="H2775" s="2">
        <f>MIN(Inputs!$B$2, (Inputs!$B$14 - F2775)/Inputs!$B$15)</f>
        <v>0</v>
      </c>
      <c r="I2775" s="2">
        <f>MAX(MIN(Inputs!$B$2, F2775*Inputs!$B$16, Inputs!$B$14*Inputs!$B$4 - G2775), 0)</f>
        <v>170</v>
      </c>
      <c r="J2775" s="2">
        <f>MAX(MIN(Inputs!$B$2, F2775*Inputs!$B$16, (Inputs!$B$14-F2775)/Inputs!$B$15)*Inputs!$B$9, 0)</f>
        <v>0</v>
      </c>
      <c r="K2775" s="2">
        <f>MAX(E2775*Inputs!$B$5 - B2775 - Inputs!$B$8, 0) * H2775</f>
        <v>0</v>
      </c>
      <c r="L2775" s="2">
        <f>IF(B2775 &gt;= D2775*Inputs!$B$10, MAX(B2775 - E2775/Inputs!$B$5 - Inputs!$B$8, 0) * I2775, 0)</f>
        <v>0</v>
      </c>
      <c r="M2775" s="2">
        <f t="shared" si="518"/>
        <v>0</v>
      </c>
      <c r="N2775" s="3" t="str">
        <f t="shared" si="519"/>
        <v>Idle</v>
      </c>
      <c r="O2775" s="3" t="str">
        <f t="shared" si="527"/>
        <v>Idle</v>
      </c>
      <c r="P2775" s="2">
        <f t="shared" si="520"/>
        <v>0</v>
      </c>
      <c r="Q2775" s="2">
        <f t="shared" si="521"/>
        <v>0</v>
      </c>
      <c r="R2775" s="2">
        <f t="shared" si="522"/>
        <v>0</v>
      </c>
      <c r="S2775" s="2">
        <f t="shared" si="523"/>
        <v>0</v>
      </c>
      <c r="T2775" s="2">
        <f t="shared" si="524"/>
        <v>0</v>
      </c>
      <c r="U2775" s="2">
        <f>IF(O2775="Reg", R2775 * Inputs!$B$7, 0)</f>
        <v>0</v>
      </c>
      <c r="V2775" s="2">
        <f>MAX(F2775 + P2775*Inputs!$B$15 - (Q2775/Inputs!$B$16) - U2775, 0)</f>
        <v>340</v>
      </c>
    </row>
    <row r="2776" spans="1:22" x14ac:dyDescent="0.3">
      <c r="A2776" s="1">
        <v>46138.583333333343</v>
      </c>
      <c r="B2776" s="2">
        <v>45.407993145815283</v>
      </c>
      <c r="C2776" s="2">
        <v>4.1466316620724717</v>
      </c>
      <c r="D2776" s="2">
        <f t="shared" si="516"/>
        <v>31.168318506137904</v>
      </c>
      <c r="E2776" s="2">
        <f t="shared" si="517"/>
        <v>61.487180380067024</v>
      </c>
      <c r="F2776" s="2">
        <f t="shared" si="525"/>
        <v>340</v>
      </c>
      <c r="G2776" s="2">
        <f t="shared" si="526"/>
        <v>170</v>
      </c>
      <c r="H2776" s="2">
        <f>MIN(Inputs!$B$2, (Inputs!$B$14 - F2776)/Inputs!$B$15)</f>
        <v>0</v>
      </c>
      <c r="I2776" s="2">
        <f>MAX(MIN(Inputs!$B$2, F2776*Inputs!$B$16, Inputs!$B$14*Inputs!$B$4 - G2776), 0)</f>
        <v>170</v>
      </c>
      <c r="J2776" s="2">
        <f>MAX(MIN(Inputs!$B$2, F2776*Inputs!$B$16, (Inputs!$B$14-F2776)/Inputs!$B$15)*Inputs!$B$9, 0)</f>
        <v>0</v>
      </c>
      <c r="K2776" s="2">
        <f>MAX(E2776*Inputs!$B$5 - B2776 - Inputs!$B$8, 0) * H2776</f>
        <v>0</v>
      </c>
      <c r="L2776" s="2">
        <f>IF(B2776 &gt;= D2776*Inputs!$B$10, MAX(B2776 - E2776/Inputs!$B$5 - Inputs!$B$8, 0) * I2776, 0)</f>
        <v>0</v>
      </c>
      <c r="M2776" s="2">
        <f t="shared" si="518"/>
        <v>0</v>
      </c>
      <c r="N2776" s="3" t="str">
        <f t="shared" si="519"/>
        <v>Idle</v>
      </c>
      <c r="O2776" s="3" t="str">
        <f t="shared" si="527"/>
        <v>Idle</v>
      </c>
      <c r="P2776" s="2">
        <f t="shared" si="520"/>
        <v>0</v>
      </c>
      <c r="Q2776" s="2">
        <f t="shared" si="521"/>
        <v>0</v>
      </c>
      <c r="R2776" s="2">
        <f t="shared" si="522"/>
        <v>0</v>
      </c>
      <c r="S2776" s="2">
        <f t="shared" si="523"/>
        <v>0</v>
      </c>
      <c r="T2776" s="2">
        <f t="shared" si="524"/>
        <v>0</v>
      </c>
      <c r="U2776" s="2">
        <f>IF(O2776="Reg", R2776 * Inputs!$B$7, 0)</f>
        <v>0</v>
      </c>
      <c r="V2776" s="2">
        <f>MAX(F2776 + P2776*Inputs!$B$15 - (Q2776/Inputs!$B$16) - U2776, 0)</f>
        <v>340</v>
      </c>
    </row>
    <row r="2777" spans="1:22" x14ac:dyDescent="0.3">
      <c r="A2777" s="1">
        <v>46138.625</v>
      </c>
      <c r="B2777" s="2">
        <v>59.600083311525097</v>
      </c>
      <c r="C2777" s="2">
        <v>3.5528655207735991</v>
      </c>
      <c r="D2777" s="2">
        <f t="shared" si="516"/>
        <v>31.168318506137904</v>
      </c>
      <c r="E2777" s="2">
        <f t="shared" si="517"/>
        <v>63.521245236897776</v>
      </c>
      <c r="F2777" s="2">
        <f t="shared" si="525"/>
        <v>340</v>
      </c>
      <c r="G2777" s="2">
        <f t="shared" si="526"/>
        <v>170</v>
      </c>
      <c r="H2777" s="2">
        <f>MIN(Inputs!$B$2, (Inputs!$B$14 - F2777)/Inputs!$B$15)</f>
        <v>0</v>
      </c>
      <c r="I2777" s="2">
        <f>MAX(MIN(Inputs!$B$2, F2777*Inputs!$B$16, Inputs!$B$14*Inputs!$B$4 - G2777), 0)</f>
        <v>170</v>
      </c>
      <c r="J2777" s="2">
        <f>MAX(MIN(Inputs!$B$2, F2777*Inputs!$B$16, (Inputs!$B$14-F2777)/Inputs!$B$15)*Inputs!$B$9, 0)</f>
        <v>0</v>
      </c>
      <c r="K2777" s="2">
        <f>MAX(E2777*Inputs!$B$5 - B2777 - Inputs!$B$8, 0) * H2777</f>
        <v>0</v>
      </c>
      <c r="L2777" s="2">
        <f>IF(B2777 &gt;= D2777*Inputs!$B$10, MAX(B2777 - E2777/Inputs!$B$5 - Inputs!$B$8, 0) * I2777, 0)</f>
        <v>0</v>
      </c>
      <c r="M2777" s="2">
        <f t="shared" si="518"/>
        <v>0</v>
      </c>
      <c r="N2777" s="3" t="str">
        <f t="shared" si="519"/>
        <v>Idle</v>
      </c>
      <c r="O2777" s="3" t="str">
        <f t="shared" si="527"/>
        <v>Idle</v>
      </c>
      <c r="P2777" s="2">
        <f t="shared" si="520"/>
        <v>0</v>
      </c>
      <c r="Q2777" s="2">
        <f t="shared" si="521"/>
        <v>0</v>
      </c>
      <c r="R2777" s="2">
        <f t="shared" si="522"/>
        <v>0</v>
      </c>
      <c r="S2777" s="2">
        <f t="shared" si="523"/>
        <v>0</v>
      </c>
      <c r="T2777" s="2">
        <f t="shared" si="524"/>
        <v>0</v>
      </c>
      <c r="U2777" s="2">
        <f>IF(O2777="Reg", R2777 * Inputs!$B$7, 0)</f>
        <v>0</v>
      </c>
      <c r="V2777" s="2">
        <f>MAX(F2777 + P2777*Inputs!$B$15 - (Q2777/Inputs!$B$16) - U2777, 0)</f>
        <v>340</v>
      </c>
    </row>
    <row r="2778" spans="1:22" x14ac:dyDescent="0.3">
      <c r="A2778" s="1">
        <v>46138.666666666657</v>
      </c>
      <c r="B2778" s="2">
        <v>68.996299728338727</v>
      </c>
      <c r="C2778" s="2">
        <v>4.41672545621556</v>
      </c>
      <c r="D2778" s="2">
        <f t="shared" si="516"/>
        <v>31.168318506137904</v>
      </c>
      <c r="E2778" s="2">
        <f t="shared" si="517"/>
        <v>62.665920974487868</v>
      </c>
      <c r="F2778" s="2">
        <f t="shared" si="525"/>
        <v>340</v>
      </c>
      <c r="G2778" s="2">
        <f t="shared" si="526"/>
        <v>170</v>
      </c>
      <c r="H2778" s="2">
        <f>MIN(Inputs!$B$2, (Inputs!$B$14 - F2778)/Inputs!$B$15)</f>
        <v>0</v>
      </c>
      <c r="I2778" s="2">
        <f>MAX(MIN(Inputs!$B$2, F2778*Inputs!$B$16, Inputs!$B$14*Inputs!$B$4 - G2778), 0)</f>
        <v>170</v>
      </c>
      <c r="J2778" s="2">
        <f>MAX(MIN(Inputs!$B$2, F2778*Inputs!$B$16, (Inputs!$B$14-F2778)/Inputs!$B$15)*Inputs!$B$9, 0)</f>
        <v>0</v>
      </c>
      <c r="K2778" s="2">
        <f>MAX(E2778*Inputs!$B$5 - B2778 - Inputs!$B$8, 0) * H2778</f>
        <v>0</v>
      </c>
      <c r="L2778" s="2">
        <f>IF(B2778 &gt;= D2778*Inputs!$B$10, MAX(B2778 - E2778/Inputs!$B$5 - Inputs!$B$8, 0) * I2778, 0)</f>
        <v>0</v>
      </c>
      <c r="M2778" s="2">
        <f t="shared" si="518"/>
        <v>0</v>
      </c>
      <c r="N2778" s="3" t="str">
        <f t="shared" si="519"/>
        <v>Idle</v>
      </c>
      <c r="O2778" s="3" t="str">
        <f t="shared" si="527"/>
        <v>Idle</v>
      </c>
      <c r="P2778" s="2">
        <f t="shared" si="520"/>
        <v>0</v>
      </c>
      <c r="Q2778" s="2">
        <f t="shared" si="521"/>
        <v>0</v>
      </c>
      <c r="R2778" s="2">
        <f t="shared" si="522"/>
        <v>0</v>
      </c>
      <c r="S2778" s="2">
        <f t="shared" si="523"/>
        <v>0</v>
      </c>
      <c r="T2778" s="2">
        <f t="shared" si="524"/>
        <v>0</v>
      </c>
      <c r="U2778" s="2">
        <f>IF(O2778="Reg", R2778 * Inputs!$B$7, 0)</f>
        <v>0</v>
      </c>
      <c r="V2778" s="2">
        <f>MAX(F2778 + P2778*Inputs!$B$15 - (Q2778/Inputs!$B$16) - U2778, 0)</f>
        <v>340</v>
      </c>
    </row>
    <row r="2779" spans="1:22" x14ac:dyDescent="0.3">
      <c r="A2779" s="1">
        <v>46138.708333333343</v>
      </c>
      <c r="B2779" s="2">
        <v>54.916554260017683</v>
      </c>
      <c r="C2779" s="2">
        <v>6.0236192233756487</v>
      </c>
      <c r="D2779" s="2">
        <f t="shared" si="516"/>
        <v>31.168318506137904</v>
      </c>
      <c r="E2779" s="2">
        <f t="shared" si="517"/>
        <v>59.650733871414864</v>
      </c>
      <c r="F2779" s="2">
        <f t="shared" si="525"/>
        <v>340</v>
      </c>
      <c r="G2779" s="2">
        <f t="shared" si="526"/>
        <v>170</v>
      </c>
      <c r="H2779" s="2">
        <f>MIN(Inputs!$B$2, (Inputs!$B$14 - F2779)/Inputs!$B$15)</f>
        <v>0</v>
      </c>
      <c r="I2779" s="2">
        <f>MAX(MIN(Inputs!$B$2, F2779*Inputs!$B$16, Inputs!$B$14*Inputs!$B$4 - G2779), 0)</f>
        <v>170</v>
      </c>
      <c r="J2779" s="2">
        <f>MAX(MIN(Inputs!$B$2, F2779*Inputs!$B$16, (Inputs!$B$14-F2779)/Inputs!$B$15)*Inputs!$B$9, 0)</f>
        <v>0</v>
      </c>
      <c r="K2779" s="2">
        <f>MAX(E2779*Inputs!$B$5 - B2779 - Inputs!$B$8, 0) * H2779</f>
        <v>0</v>
      </c>
      <c r="L2779" s="2">
        <f>IF(B2779 &gt;= D2779*Inputs!$B$10, MAX(B2779 - E2779/Inputs!$B$5 - Inputs!$B$8, 0) * I2779, 0)</f>
        <v>0</v>
      </c>
      <c r="M2779" s="2">
        <f t="shared" si="518"/>
        <v>0</v>
      </c>
      <c r="N2779" s="3" t="str">
        <f t="shared" si="519"/>
        <v>Idle</v>
      </c>
      <c r="O2779" s="3" t="str">
        <f t="shared" si="527"/>
        <v>Idle</v>
      </c>
      <c r="P2779" s="2">
        <f t="shared" si="520"/>
        <v>0</v>
      </c>
      <c r="Q2779" s="2">
        <f t="shared" si="521"/>
        <v>0</v>
      </c>
      <c r="R2779" s="2">
        <f t="shared" si="522"/>
        <v>0</v>
      </c>
      <c r="S2779" s="2">
        <f t="shared" si="523"/>
        <v>0</v>
      </c>
      <c r="T2779" s="2">
        <f t="shared" si="524"/>
        <v>0</v>
      </c>
      <c r="U2779" s="2">
        <f>IF(O2779="Reg", R2779 * Inputs!$B$7, 0)</f>
        <v>0</v>
      </c>
      <c r="V2779" s="2">
        <f>MAX(F2779 + P2779*Inputs!$B$15 - (Q2779/Inputs!$B$16) - U2779, 0)</f>
        <v>340</v>
      </c>
    </row>
    <row r="2780" spans="1:22" x14ac:dyDescent="0.3">
      <c r="A2780" s="1">
        <v>46138.75</v>
      </c>
      <c r="B2780" s="2">
        <v>65.406369235057099</v>
      </c>
      <c r="C2780" s="2">
        <v>9.3185126240047271</v>
      </c>
      <c r="D2780" s="2">
        <f t="shared" si="516"/>
        <v>31.168318506137904</v>
      </c>
      <c r="E2780" s="2">
        <f t="shared" si="517"/>
        <v>58.496279886450765</v>
      </c>
      <c r="F2780" s="2">
        <f t="shared" si="525"/>
        <v>340</v>
      </c>
      <c r="G2780" s="2">
        <f t="shared" si="526"/>
        <v>170</v>
      </c>
      <c r="H2780" s="2">
        <f>MIN(Inputs!$B$2, (Inputs!$B$14 - F2780)/Inputs!$B$15)</f>
        <v>0</v>
      </c>
      <c r="I2780" s="2">
        <f>MAX(MIN(Inputs!$B$2, F2780*Inputs!$B$16, Inputs!$B$14*Inputs!$B$4 - G2780), 0)</f>
        <v>170</v>
      </c>
      <c r="J2780" s="2">
        <f>MAX(MIN(Inputs!$B$2, F2780*Inputs!$B$16, (Inputs!$B$14-F2780)/Inputs!$B$15)*Inputs!$B$9, 0)</f>
        <v>0</v>
      </c>
      <c r="K2780" s="2">
        <f>MAX(E2780*Inputs!$B$5 - B2780 - Inputs!$B$8, 0) * H2780</f>
        <v>0</v>
      </c>
      <c r="L2780" s="2">
        <f>IF(B2780 &gt;= D2780*Inputs!$B$10, MAX(B2780 - E2780/Inputs!$B$5 - Inputs!$B$8, 0) * I2780, 0)</f>
        <v>0</v>
      </c>
      <c r="M2780" s="2">
        <f t="shared" si="518"/>
        <v>0</v>
      </c>
      <c r="N2780" s="3" t="str">
        <f t="shared" si="519"/>
        <v>Idle</v>
      </c>
      <c r="O2780" s="3" t="str">
        <f t="shared" si="527"/>
        <v>Idle</v>
      </c>
      <c r="P2780" s="2">
        <f t="shared" si="520"/>
        <v>0</v>
      </c>
      <c r="Q2780" s="2">
        <f t="shared" si="521"/>
        <v>0</v>
      </c>
      <c r="R2780" s="2">
        <f t="shared" si="522"/>
        <v>0</v>
      </c>
      <c r="S2780" s="2">
        <f t="shared" si="523"/>
        <v>0</v>
      </c>
      <c r="T2780" s="2">
        <f t="shared" si="524"/>
        <v>0</v>
      </c>
      <c r="U2780" s="2">
        <f>IF(O2780="Reg", R2780 * Inputs!$B$7, 0)</f>
        <v>0</v>
      </c>
      <c r="V2780" s="2">
        <f>MAX(F2780 + P2780*Inputs!$B$15 - (Q2780/Inputs!$B$16) - U2780, 0)</f>
        <v>340</v>
      </c>
    </row>
    <row r="2781" spans="1:22" x14ac:dyDescent="0.3">
      <c r="A2781" s="1">
        <v>46138.791666666657</v>
      </c>
      <c r="B2781" s="2">
        <v>74.595782599648288</v>
      </c>
      <c r="C2781" s="2">
        <v>8.6629806048532565</v>
      </c>
      <c r="D2781" s="2">
        <f t="shared" si="516"/>
        <v>31.168318506137904</v>
      </c>
      <c r="E2781" s="2">
        <f t="shared" si="517"/>
        <v>53.397639604425514</v>
      </c>
      <c r="F2781" s="2">
        <f t="shared" si="525"/>
        <v>340</v>
      </c>
      <c r="G2781" s="2">
        <f t="shared" si="526"/>
        <v>170</v>
      </c>
      <c r="H2781" s="2">
        <f>MIN(Inputs!$B$2, (Inputs!$B$14 - F2781)/Inputs!$B$15)</f>
        <v>0</v>
      </c>
      <c r="I2781" s="2">
        <f>MAX(MIN(Inputs!$B$2, F2781*Inputs!$B$16, Inputs!$B$14*Inputs!$B$4 - G2781), 0)</f>
        <v>170</v>
      </c>
      <c r="J2781" s="2">
        <f>MAX(MIN(Inputs!$B$2, F2781*Inputs!$B$16, (Inputs!$B$14-F2781)/Inputs!$B$15)*Inputs!$B$9, 0)</f>
        <v>0</v>
      </c>
      <c r="K2781" s="2">
        <f>MAX(E2781*Inputs!$B$5 - B2781 - Inputs!$B$8, 0) * H2781</f>
        <v>0</v>
      </c>
      <c r="L2781" s="2">
        <f>IF(B2781 &gt;= D2781*Inputs!$B$10, MAX(B2781 - E2781/Inputs!$B$5 - Inputs!$B$8, 0) * I2781, 0)</f>
        <v>0</v>
      </c>
      <c r="M2781" s="2">
        <f t="shared" si="518"/>
        <v>0</v>
      </c>
      <c r="N2781" s="3" t="str">
        <f t="shared" si="519"/>
        <v>Idle</v>
      </c>
      <c r="O2781" s="3" t="str">
        <f t="shared" si="527"/>
        <v>Idle</v>
      </c>
      <c r="P2781" s="2">
        <f t="shared" si="520"/>
        <v>0</v>
      </c>
      <c r="Q2781" s="2">
        <f t="shared" si="521"/>
        <v>0</v>
      </c>
      <c r="R2781" s="2">
        <f t="shared" si="522"/>
        <v>0</v>
      </c>
      <c r="S2781" s="2">
        <f t="shared" si="523"/>
        <v>0</v>
      </c>
      <c r="T2781" s="2">
        <f t="shared" si="524"/>
        <v>0</v>
      </c>
      <c r="U2781" s="2">
        <f>IF(O2781="Reg", R2781 * Inputs!$B$7, 0)</f>
        <v>0</v>
      </c>
      <c r="V2781" s="2">
        <f>MAX(F2781 + P2781*Inputs!$B$15 - (Q2781/Inputs!$B$16) - U2781, 0)</f>
        <v>340</v>
      </c>
    </row>
    <row r="2782" spans="1:22" x14ac:dyDescent="0.3">
      <c r="A2782" s="1">
        <v>46138.833333333343</v>
      </c>
      <c r="B2782" s="2">
        <v>57.612382286799772</v>
      </c>
      <c r="C2782" s="2">
        <v>3.8255229400010911</v>
      </c>
      <c r="D2782" s="2">
        <f t="shared" si="516"/>
        <v>31.168318506137904</v>
      </c>
      <c r="E2782" s="2">
        <f t="shared" si="517"/>
        <v>44.270698289526173</v>
      </c>
      <c r="F2782" s="2">
        <f t="shared" si="525"/>
        <v>340</v>
      </c>
      <c r="G2782" s="2">
        <f t="shared" si="526"/>
        <v>170</v>
      </c>
      <c r="H2782" s="2">
        <f>MIN(Inputs!$B$2, (Inputs!$B$14 - F2782)/Inputs!$B$15)</f>
        <v>0</v>
      </c>
      <c r="I2782" s="2">
        <f>MAX(MIN(Inputs!$B$2, F2782*Inputs!$B$16, Inputs!$B$14*Inputs!$B$4 - G2782), 0)</f>
        <v>170</v>
      </c>
      <c r="J2782" s="2">
        <f>MAX(MIN(Inputs!$B$2, F2782*Inputs!$B$16, (Inputs!$B$14-F2782)/Inputs!$B$15)*Inputs!$B$9, 0)</f>
        <v>0</v>
      </c>
      <c r="K2782" s="2">
        <f>MAX(E2782*Inputs!$B$5 - B2782 - Inputs!$B$8, 0) * H2782</f>
        <v>0</v>
      </c>
      <c r="L2782" s="2">
        <f>IF(B2782 &gt;= D2782*Inputs!$B$10, MAX(B2782 - E2782/Inputs!$B$5 - Inputs!$B$8, 0) * I2782, 0)</f>
        <v>0</v>
      </c>
      <c r="M2782" s="2">
        <f t="shared" si="518"/>
        <v>0</v>
      </c>
      <c r="N2782" s="3" t="str">
        <f t="shared" si="519"/>
        <v>Idle</v>
      </c>
      <c r="O2782" s="3" t="str">
        <f t="shared" si="527"/>
        <v>Idle</v>
      </c>
      <c r="P2782" s="2">
        <f t="shared" si="520"/>
        <v>0</v>
      </c>
      <c r="Q2782" s="2">
        <f t="shared" si="521"/>
        <v>0</v>
      </c>
      <c r="R2782" s="2">
        <f t="shared" si="522"/>
        <v>0</v>
      </c>
      <c r="S2782" s="2">
        <f t="shared" si="523"/>
        <v>0</v>
      </c>
      <c r="T2782" s="2">
        <f t="shared" si="524"/>
        <v>0</v>
      </c>
      <c r="U2782" s="2">
        <f>IF(O2782="Reg", R2782 * Inputs!$B$7, 0)</f>
        <v>0</v>
      </c>
      <c r="V2782" s="2">
        <f>MAX(F2782 + P2782*Inputs!$B$15 - (Q2782/Inputs!$B$16) - U2782, 0)</f>
        <v>340</v>
      </c>
    </row>
    <row r="2783" spans="1:22" x14ac:dyDescent="0.3">
      <c r="A2783" s="1">
        <v>46138.875</v>
      </c>
      <c r="B2783" s="2">
        <v>54.468137737065582</v>
      </c>
      <c r="C2783" s="2">
        <v>28.949215627510249</v>
      </c>
      <c r="D2783" s="2">
        <f t="shared" si="516"/>
        <v>31.168318506137904</v>
      </c>
      <c r="E2783" s="2">
        <f t="shared" si="517"/>
        <v>58.612542021210494</v>
      </c>
      <c r="F2783" s="2">
        <f t="shared" si="525"/>
        <v>340</v>
      </c>
      <c r="G2783" s="2">
        <f t="shared" si="526"/>
        <v>170</v>
      </c>
      <c r="H2783" s="2">
        <f>MIN(Inputs!$B$2, (Inputs!$B$14 - F2783)/Inputs!$B$15)</f>
        <v>0</v>
      </c>
      <c r="I2783" s="2">
        <f>MAX(MIN(Inputs!$B$2, F2783*Inputs!$B$16, Inputs!$B$14*Inputs!$B$4 - G2783), 0)</f>
        <v>170</v>
      </c>
      <c r="J2783" s="2">
        <f>MAX(MIN(Inputs!$B$2, F2783*Inputs!$B$16, (Inputs!$B$14-F2783)/Inputs!$B$15)*Inputs!$B$9, 0)</f>
        <v>0</v>
      </c>
      <c r="K2783" s="2">
        <f>MAX(E2783*Inputs!$B$5 - B2783 - Inputs!$B$8, 0) * H2783</f>
        <v>0</v>
      </c>
      <c r="L2783" s="2">
        <f>IF(B2783 &gt;= D2783*Inputs!$B$10, MAX(B2783 - E2783/Inputs!$B$5 - Inputs!$B$8, 0) * I2783, 0)</f>
        <v>0</v>
      </c>
      <c r="M2783" s="2">
        <f t="shared" si="518"/>
        <v>0</v>
      </c>
      <c r="N2783" s="3" t="str">
        <f t="shared" si="519"/>
        <v>Idle</v>
      </c>
      <c r="O2783" s="3" t="str">
        <f t="shared" si="527"/>
        <v>Idle</v>
      </c>
      <c r="P2783" s="2">
        <f t="shared" si="520"/>
        <v>0</v>
      </c>
      <c r="Q2783" s="2">
        <f t="shared" si="521"/>
        <v>0</v>
      </c>
      <c r="R2783" s="2">
        <f t="shared" si="522"/>
        <v>0</v>
      </c>
      <c r="S2783" s="2">
        <f t="shared" si="523"/>
        <v>0</v>
      </c>
      <c r="T2783" s="2">
        <f t="shared" si="524"/>
        <v>0</v>
      </c>
      <c r="U2783" s="2">
        <f>IF(O2783="Reg", R2783 * Inputs!$B$7, 0)</f>
        <v>0</v>
      </c>
      <c r="V2783" s="2">
        <f>MAX(F2783 + P2783*Inputs!$B$15 - (Q2783/Inputs!$B$16) - U2783, 0)</f>
        <v>340</v>
      </c>
    </row>
    <row r="2784" spans="1:22" x14ac:dyDescent="0.3">
      <c r="A2784" s="1">
        <v>46138.916666666657</v>
      </c>
      <c r="B2784" s="2">
        <v>50.905177109900741</v>
      </c>
      <c r="C2784" s="2">
        <v>5.606669533762024</v>
      </c>
      <c r="D2784" s="2">
        <f t="shared" si="516"/>
        <v>31.168318506137904</v>
      </c>
      <c r="E2784" s="2">
        <f t="shared" si="517"/>
        <v>50.461841680427348</v>
      </c>
      <c r="F2784" s="2">
        <f t="shared" si="525"/>
        <v>340</v>
      </c>
      <c r="G2784" s="2">
        <f t="shared" si="526"/>
        <v>170</v>
      </c>
      <c r="H2784" s="2">
        <f>MIN(Inputs!$B$2, (Inputs!$B$14 - F2784)/Inputs!$B$15)</f>
        <v>0</v>
      </c>
      <c r="I2784" s="2">
        <f>MAX(MIN(Inputs!$B$2, F2784*Inputs!$B$16, Inputs!$B$14*Inputs!$B$4 - G2784), 0)</f>
        <v>170</v>
      </c>
      <c r="J2784" s="2">
        <f>MAX(MIN(Inputs!$B$2, F2784*Inputs!$B$16, (Inputs!$B$14-F2784)/Inputs!$B$15)*Inputs!$B$9, 0)</f>
        <v>0</v>
      </c>
      <c r="K2784" s="2">
        <f>MAX(E2784*Inputs!$B$5 - B2784 - Inputs!$B$8, 0) * H2784</f>
        <v>0</v>
      </c>
      <c r="L2784" s="2">
        <f>IF(B2784 &gt;= D2784*Inputs!$B$10, MAX(B2784 - E2784/Inputs!$B$5 - Inputs!$B$8, 0) * I2784, 0)</f>
        <v>0</v>
      </c>
      <c r="M2784" s="2">
        <f t="shared" si="518"/>
        <v>0</v>
      </c>
      <c r="N2784" s="3" t="str">
        <f t="shared" si="519"/>
        <v>Idle</v>
      </c>
      <c r="O2784" s="3" t="str">
        <f t="shared" si="527"/>
        <v>Idle</v>
      </c>
      <c r="P2784" s="2">
        <f t="shared" si="520"/>
        <v>0</v>
      </c>
      <c r="Q2784" s="2">
        <f t="shared" si="521"/>
        <v>0</v>
      </c>
      <c r="R2784" s="2">
        <f t="shared" si="522"/>
        <v>0</v>
      </c>
      <c r="S2784" s="2">
        <f t="shared" si="523"/>
        <v>0</v>
      </c>
      <c r="T2784" s="2">
        <f t="shared" si="524"/>
        <v>0</v>
      </c>
      <c r="U2784" s="2">
        <f>IF(O2784="Reg", R2784 * Inputs!$B$7, 0)</f>
        <v>0</v>
      </c>
      <c r="V2784" s="2">
        <f>MAX(F2784 + P2784*Inputs!$B$15 - (Q2784/Inputs!$B$16) - U2784, 0)</f>
        <v>340</v>
      </c>
    </row>
    <row r="2785" spans="1:22" x14ac:dyDescent="0.3">
      <c r="A2785" s="1">
        <v>46138.958333333343</v>
      </c>
      <c r="B2785" s="2">
        <v>47.989830350233071</v>
      </c>
      <c r="C2785" s="2">
        <v>9.2632927959963496</v>
      </c>
      <c r="D2785" s="2">
        <f t="shared" si="516"/>
        <v>31.168318506137904</v>
      </c>
      <c r="E2785" s="2">
        <f t="shared" si="517"/>
        <v>42.589421231064655</v>
      </c>
      <c r="F2785" s="2">
        <f t="shared" si="525"/>
        <v>340</v>
      </c>
      <c r="G2785" s="2">
        <f t="shared" si="526"/>
        <v>170</v>
      </c>
      <c r="H2785" s="2">
        <f>MIN(Inputs!$B$2, (Inputs!$B$14 - F2785)/Inputs!$B$15)</f>
        <v>0</v>
      </c>
      <c r="I2785" s="2">
        <f>MAX(MIN(Inputs!$B$2, F2785*Inputs!$B$16, Inputs!$B$14*Inputs!$B$4 - G2785), 0)</f>
        <v>170</v>
      </c>
      <c r="J2785" s="2">
        <f>MAX(MIN(Inputs!$B$2, F2785*Inputs!$B$16, (Inputs!$B$14-F2785)/Inputs!$B$15)*Inputs!$B$9, 0)</f>
        <v>0</v>
      </c>
      <c r="K2785" s="2">
        <f>MAX(E2785*Inputs!$B$5 - B2785 - Inputs!$B$8, 0) * H2785</f>
        <v>0</v>
      </c>
      <c r="L2785" s="2">
        <f>IF(B2785 &gt;= D2785*Inputs!$B$10, MAX(B2785 - E2785/Inputs!$B$5 - Inputs!$B$8, 0) * I2785, 0)</f>
        <v>0</v>
      </c>
      <c r="M2785" s="2">
        <f t="shared" si="518"/>
        <v>0</v>
      </c>
      <c r="N2785" s="3" t="str">
        <f t="shared" si="519"/>
        <v>Idle</v>
      </c>
      <c r="O2785" s="3" t="str">
        <f t="shared" si="527"/>
        <v>Idle</v>
      </c>
      <c r="P2785" s="2">
        <f t="shared" si="520"/>
        <v>0</v>
      </c>
      <c r="Q2785" s="2">
        <f t="shared" si="521"/>
        <v>0</v>
      </c>
      <c r="R2785" s="2">
        <f t="shared" si="522"/>
        <v>0</v>
      </c>
      <c r="S2785" s="2">
        <f t="shared" si="523"/>
        <v>0</v>
      </c>
      <c r="T2785" s="2">
        <f t="shared" si="524"/>
        <v>0</v>
      </c>
      <c r="U2785" s="2">
        <f>IF(O2785="Reg", R2785 * Inputs!$B$7, 0)</f>
        <v>0</v>
      </c>
      <c r="V2785" s="2">
        <f>MAX(F2785 + P2785*Inputs!$B$15 - (Q2785/Inputs!$B$16) - U2785, 0)</f>
        <v>340</v>
      </c>
    </row>
    <row r="2786" spans="1:22" x14ac:dyDescent="0.3">
      <c r="A2786" s="1">
        <v>46139</v>
      </c>
      <c r="B2786" s="2">
        <v>34.814527542905637</v>
      </c>
      <c r="C2786" s="2">
        <v>13.176455452215899</v>
      </c>
      <c r="D2786" s="2">
        <f t="shared" si="516"/>
        <v>38.317030139057152</v>
      </c>
      <c r="E2786" s="2">
        <f t="shared" si="517"/>
        <v>34.59111617269248</v>
      </c>
      <c r="F2786" s="2">
        <f t="shared" si="525"/>
        <v>340</v>
      </c>
      <c r="G2786" s="2">
        <f t="shared" si="526"/>
        <v>0</v>
      </c>
      <c r="H2786" s="2">
        <f>MIN(Inputs!$B$2, (Inputs!$B$14 - F2786)/Inputs!$B$15)</f>
        <v>0</v>
      </c>
      <c r="I2786" s="2">
        <f>MAX(MIN(Inputs!$B$2, F2786*Inputs!$B$16, Inputs!$B$14*Inputs!$B$4 - G2786), 0)</f>
        <v>170</v>
      </c>
      <c r="J2786" s="2">
        <f>MAX(MIN(Inputs!$B$2, F2786*Inputs!$B$16, (Inputs!$B$14-F2786)/Inputs!$B$15)*Inputs!$B$9, 0)</f>
        <v>0</v>
      </c>
      <c r="K2786" s="2">
        <f>MAX(E2786*Inputs!$B$5 - B2786 - Inputs!$B$8, 0) * H2786</f>
        <v>0</v>
      </c>
      <c r="L2786" s="2">
        <f>IF(B2786 &gt;= D2786*Inputs!$B$10, MAX(B2786 - E2786/Inputs!$B$5 - Inputs!$B$8, 0) * I2786, 0)</f>
        <v>0</v>
      </c>
      <c r="M2786" s="2">
        <f t="shared" si="518"/>
        <v>0</v>
      </c>
      <c r="N2786" s="3" t="str">
        <f t="shared" si="519"/>
        <v>Idle</v>
      </c>
      <c r="O2786" s="3" t="str">
        <f t="shared" si="527"/>
        <v>Idle</v>
      </c>
      <c r="P2786" s="2">
        <f t="shared" si="520"/>
        <v>0</v>
      </c>
      <c r="Q2786" s="2">
        <f t="shared" si="521"/>
        <v>0</v>
      </c>
      <c r="R2786" s="2">
        <f t="shared" si="522"/>
        <v>0</v>
      </c>
      <c r="S2786" s="2">
        <f t="shared" si="523"/>
        <v>0</v>
      </c>
      <c r="T2786" s="2">
        <f t="shared" si="524"/>
        <v>0</v>
      </c>
      <c r="U2786" s="2">
        <f>IF(O2786="Reg", R2786 * Inputs!$B$7, 0)</f>
        <v>0</v>
      </c>
      <c r="V2786" s="2">
        <f>MAX(F2786 + P2786*Inputs!$B$15 - (Q2786/Inputs!$B$16) - U2786, 0)</f>
        <v>340</v>
      </c>
    </row>
    <row r="2787" spans="1:22" x14ac:dyDescent="0.3">
      <c r="A2787" s="1">
        <v>46139.041666666657</v>
      </c>
      <c r="B2787" s="2">
        <v>19.83413471025225</v>
      </c>
      <c r="C2787" s="2">
        <v>2.6876265570974862</v>
      </c>
      <c r="D2787" s="2">
        <f t="shared" si="516"/>
        <v>38.317030139057152</v>
      </c>
      <c r="E2787" s="2">
        <f t="shared" si="517"/>
        <v>28.788694915541541</v>
      </c>
      <c r="F2787" s="2">
        <f t="shared" si="525"/>
        <v>340</v>
      </c>
      <c r="G2787" s="2">
        <f t="shared" si="526"/>
        <v>0</v>
      </c>
      <c r="H2787" s="2">
        <f>MIN(Inputs!$B$2, (Inputs!$B$14 - F2787)/Inputs!$B$15)</f>
        <v>0</v>
      </c>
      <c r="I2787" s="2">
        <f>MAX(MIN(Inputs!$B$2, F2787*Inputs!$B$16, Inputs!$B$14*Inputs!$B$4 - G2787), 0)</f>
        <v>170</v>
      </c>
      <c r="J2787" s="2">
        <f>MAX(MIN(Inputs!$B$2, F2787*Inputs!$B$16, (Inputs!$B$14-F2787)/Inputs!$B$15)*Inputs!$B$9, 0)</f>
        <v>0</v>
      </c>
      <c r="K2787" s="2">
        <f>MAX(E2787*Inputs!$B$5 - B2787 - Inputs!$B$8, 0) * H2787</f>
        <v>0</v>
      </c>
      <c r="L2787" s="2">
        <f>IF(B2787 &gt;= D2787*Inputs!$B$10, MAX(B2787 - E2787/Inputs!$B$5 - Inputs!$B$8, 0) * I2787, 0)</f>
        <v>0</v>
      </c>
      <c r="M2787" s="2">
        <f t="shared" si="518"/>
        <v>0</v>
      </c>
      <c r="N2787" s="3" t="str">
        <f t="shared" si="519"/>
        <v>Idle</v>
      </c>
      <c r="O2787" s="3" t="str">
        <f t="shared" si="527"/>
        <v>Idle</v>
      </c>
      <c r="P2787" s="2">
        <f t="shared" si="520"/>
        <v>0</v>
      </c>
      <c r="Q2787" s="2">
        <f t="shared" si="521"/>
        <v>0</v>
      </c>
      <c r="R2787" s="2">
        <f t="shared" si="522"/>
        <v>0</v>
      </c>
      <c r="S2787" s="2">
        <f t="shared" si="523"/>
        <v>0</v>
      </c>
      <c r="T2787" s="2">
        <f t="shared" si="524"/>
        <v>0</v>
      </c>
      <c r="U2787" s="2">
        <f>IF(O2787="Reg", R2787 * Inputs!$B$7, 0)</f>
        <v>0</v>
      </c>
      <c r="V2787" s="2">
        <f>MAX(F2787 + P2787*Inputs!$B$15 - (Q2787/Inputs!$B$16) - U2787, 0)</f>
        <v>340</v>
      </c>
    </row>
    <row r="2788" spans="1:22" x14ac:dyDescent="0.3">
      <c r="A2788" s="1">
        <v>46139.083333333343</v>
      </c>
      <c r="B2788" s="2">
        <v>143.6634446769057</v>
      </c>
      <c r="C2788" s="2">
        <v>3.1970318818597061</v>
      </c>
      <c r="D2788" s="2">
        <f t="shared" si="516"/>
        <v>38.317030139057152</v>
      </c>
      <c r="E2788" s="2">
        <f t="shared" si="517"/>
        <v>25.483005797166161</v>
      </c>
      <c r="F2788" s="2">
        <f t="shared" si="525"/>
        <v>340</v>
      </c>
      <c r="G2788" s="2">
        <f t="shared" si="526"/>
        <v>0</v>
      </c>
      <c r="H2788" s="2">
        <f>MIN(Inputs!$B$2, (Inputs!$B$14 - F2788)/Inputs!$B$15)</f>
        <v>0</v>
      </c>
      <c r="I2788" s="2">
        <f>MAX(MIN(Inputs!$B$2, F2788*Inputs!$B$16, Inputs!$B$14*Inputs!$B$4 - G2788), 0)</f>
        <v>170</v>
      </c>
      <c r="J2788" s="2">
        <f>MAX(MIN(Inputs!$B$2, F2788*Inputs!$B$16, (Inputs!$B$14-F2788)/Inputs!$B$15)*Inputs!$B$9, 0)</f>
        <v>0</v>
      </c>
      <c r="K2788" s="2">
        <f>MAX(E2788*Inputs!$B$5 - B2788 - Inputs!$B$8, 0) * H2788</f>
        <v>0</v>
      </c>
      <c r="L2788" s="2">
        <f>IF(B2788 &gt;= D2788*Inputs!$B$10, MAX(B2788 - E2788/Inputs!$B$5 - Inputs!$B$8, 0) * I2788, 0)</f>
        <v>16099.932202439599</v>
      </c>
      <c r="M2788" s="2">
        <f t="shared" si="518"/>
        <v>0</v>
      </c>
      <c r="N2788" s="3" t="str">
        <f t="shared" si="519"/>
        <v>Discharge</v>
      </c>
      <c r="O2788" s="3" t="str">
        <f t="shared" si="527"/>
        <v>Discharge</v>
      </c>
      <c r="P2788" s="2">
        <f t="shared" si="520"/>
        <v>0</v>
      </c>
      <c r="Q2788" s="2">
        <f t="shared" si="521"/>
        <v>170</v>
      </c>
      <c r="R2788" s="2">
        <f t="shared" si="522"/>
        <v>0</v>
      </c>
      <c r="S2788" s="2">
        <f t="shared" si="523"/>
        <v>24422.785595073969</v>
      </c>
      <c r="T2788" s="2">
        <f t="shared" si="524"/>
        <v>0</v>
      </c>
      <c r="U2788" s="2">
        <f>IF(O2788="Reg", R2788 * Inputs!$B$7, 0)</f>
        <v>0</v>
      </c>
      <c r="V2788" s="2">
        <f>MAX(F2788 + P2788*Inputs!$B$15 - (Q2788/Inputs!$B$16) - U2788, 0)</f>
        <v>170</v>
      </c>
    </row>
    <row r="2789" spans="1:22" x14ac:dyDescent="0.3">
      <c r="A2789" s="1">
        <v>46139.125</v>
      </c>
      <c r="B2789" s="2">
        <v>5.5639356923667123</v>
      </c>
      <c r="C2789" s="2">
        <v>26.62941885127826</v>
      </c>
      <c r="D2789" s="2">
        <f t="shared" si="516"/>
        <v>38.317030139057152</v>
      </c>
      <c r="E2789" s="2">
        <f t="shared" si="517"/>
        <v>1.5390983510152159</v>
      </c>
      <c r="F2789" s="2">
        <f t="shared" si="525"/>
        <v>170</v>
      </c>
      <c r="G2789" s="2">
        <f t="shared" si="526"/>
        <v>170</v>
      </c>
      <c r="H2789" s="2">
        <f>MIN(Inputs!$B$2, (Inputs!$B$14 - F2789)/Inputs!$B$15)</f>
        <v>170</v>
      </c>
      <c r="I2789" s="2">
        <f>MAX(MIN(Inputs!$B$2, F2789*Inputs!$B$16, Inputs!$B$14*Inputs!$B$4 - G2789), 0)</f>
        <v>170</v>
      </c>
      <c r="J2789" s="2">
        <f>MAX(MIN(Inputs!$B$2, F2789*Inputs!$B$16, (Inputs!$B$14-F2789)/Inputs!$B$15)*Inputs!$B$9, 0)</f>
        <v>136</v>
      </c>
      <c r="K2789" s="2">
        <f>MAX(E2789*Inputs!$B$5 - B2789 - Inputs!$B$8, 0) * H2789</f>
        <v>0</v>
      </c>
      <c r="L2789" s="2">
        <f>IF(B2789 &gt;= D2789*Inputs!$B$10, MAX(B2789 - E2789/Inputs!$B$5 - Inputs!$B$8, 0) * I2789, 0)</f>
        <v>0</v>
      </c>
      <c r="M2789" s="2">
        <f t="shared" si="518"/>
        <v>3621.6009637738434</v>
      </c>
      <c r="N2789" s="3" t="str">
        <f t="shared" si="519"/>
        <v>Reg</v>
      </c>
      <c r="O2789" s="3" t="str">
        <f t="shared" si="527"/>
        <v>Discharge</v>
      </c>
      <c r="P2789" s="2">
        <f t="shared" si="520"/>
        <v>0</v>
      </c>
      <c r="Q2789" s="2">
        <f t="shared" si="521"/>
        <v>170</v>
      </c>
      <c r="R2789" s="2">
        <f t="shared" si="522"/>
        <v>0</v>
      </c>
      <c r="S2789" s="2">
        <f t="shared" si="523"/>
        <v>945.86906770234111</v>
      </c>
      <c r="T2789" s="2">
        <f t="shared" si="524"/>
        <v>0</v>
      </c>
      <c r="U2789" s="2">
        <f>IF(O2789="Reg", R2789 * Inputs!$B$7, 0)</f>
        <v>0</v>
      </c>
      <c r="V2789" s="2">
        <f>MAX(F2789 + P2789*Inputs!$B$15 - (Q2789/Inputs!$B$16) - U2789, 0)</f>
        <v>0</v>
      </c>
    </row>
    <row r="2790" spans="1:22" x14ac:dyDescent="0.3">
      <c r="A2790" s="1">
        <v>46139.166666666657</v>
      </c>
      <c r="B2790" s="2">
        <v>3.670654413724582</v>
      </c>
      <c r="C2790" s="2">
        <v>2.414161729487684</v>
      </c>
      <c r="D2790" s="2">
        <f t="shared" si="516"/>
        <v>38.317030139057152</v>
      </c>
      <c r="E2790" s="2">
        <f t="shared" si="517"/>
        <v>1.9149155638551145</v>
      </c>
      <c r="F2790" s="2">
        <f t="shared" si="525"/>
        <v>0</v>
      </c>
      <c r="G2790" s="2">
        <f t="shared" si="526"/>
        <v>340</v>
      </c>
      <c r="H2790" s="2">
        <f>MIN(Inputs!$B$2, (Inputs!$B$14 - F2790)/Inputs!$B$15)</f>
        <v>170</v>
      </c>
      <c r="I2790" s="2">
        <f>MAX(MIN(Inputs!$B$2, F2790*Inputs!$B$16, Inputs!$B$14*Inputs!$B$4 - G2790), 0)</f>
        <v>0</v>
      </c>
      <c r="J2790" s="2">
        <f>MAX(MIN(Inputs!$B$2, F2790*Inputs!$B$16, (Inputs!$B$14-F2790)/Inputs!$B$15)*Inputs!$B$9, 0)</f>
        <v>0</v>
      </c>
      <c r="K2790" s="2">
        <f>MAX(E2790*Inputs!$B$5 - B2790 - Inputs!$B$8, 0) * H2790</f>
        <v>0</v>
      </c>
      <c r="L2790" s="2">
        <f>IF(B2790 &gt;= D2790*Inputs!$B$10, MAX(B2790 - E2790/Inputs!$B$5 - Inputs!$B$8, 0) * I2790, 0)</f>
        <v>0</v>
      </c>
      <c r="M2790" s="2">
        <f t="shared" si="518"/>
        <v>0</v>
      </c>
      <c r="N2790" s="3" t="str">
        <f t="shared" si="519"/>
        <v>Idle</v>
      </c>
      <c r="O2790" s="3" t="str">
        <f t="shared" si="527"/>
        <v>Idle</v>
      </c>
      <c r="P2790" s="2">
        <f t="shared" si="520"/>
        <v>0</v>
      </c>
      <c r="Q2790" s="2">
        <f t="shared" si="521"/>
        <v>0</v>
      </c>
      <c r="R2790" s="2">
        <f t="shared" si="522"/>
        <v>0</v>
      </c>
      <c r="S2790" s="2">
        <f t="shared" si="523"/>
        <v>0</v>
      </c>
      <c r="T2790" s="2">
        <f t="shared" si="524"/>
        <v>0</v>
      </c>
      <c r="U2790" s="2">
        <f>IF(O2790="Reg", R2790 * Inputs!$B$7, 0)</f>
        <v>0</v>
      </c>
      <c r="V2790" s="2">
        <f>MAX(F2790 + P2790*Inputs!$B$15 - (Q2790/Inputs!$B$16) - U2790, 0)</f>
        <v>0</v>
      </c>
    </row>
    <row r="2791" spans="1:22" x14ac:dyDescent="0.3">
      <c r="A2791" s="1">
        <v>46139.208333333343</v>
      </c>
      <c r="B2791" s="2">
        <v>0</v>
      </c>
      <c r="C2791" s="2">
        <v>31.32120289999693</v>
      </c>
      <c r="D2791" s="2">
        <f t="shared" si="516"/>
        <v>38.317030139057152</v>
      </c>
      <c r="E2791" s="2">
        <f t="shared" si="517"/>
        <v>2.2547944836283942</v>
      </c>
      <c r="F2791" s="2">
        <f t="shared" si="525"/>
        <v>0</v>
      </c>
      <c r="G2791" s="2">
        <f t="shared" si="526"/>
        <v>340</v>
      </c>
      <c r="H2791" s="2">
        <f>MIN(Inputs!$B$2, (Inputs!$B$14 - F2791)/Inputs!$B$15)</f>
        <v>170</v>
      </c>
      <c r="I2791" s="2">
        <f>MAX(MIN(Inputs!$B$2, F2791*Inputs!$B$16, Inputs!$B$14*Inputs!$B$4 - G2791), 0)</f>
        <v>0</v>
      </c>
      <c r="J2791" s="2">
        <f>MAX(MIN(Inputs!$B$2, F2791*Inputs!$B$16, (Inputs!$B$14-F2791)/Inputs!$B$15)*Inputs!$B$9, 0)</f>
        <v>0</v>
      </c>
      <c r="K2791" s="2">
        <f>MAX(E2791*Inputs!$B$5 - B2791 - Inputs!$B$8, 0) * H2791</f>
        <v>0</v>
      </c>
      <c r="L2791" s="2">
        <f>IF(B2791 &gt;= D2791*Inputs!$B$10, MAX(B2791 - E2791/Inputs!$B$5 - Inputs!$B$8, 0) * I2791, 0)</f>
        <v>0</v>
      </c>
      <c r="M2791" s="2">
        <f t="shared" si="518"/>
        <v>0</v>
      </c>
      <c r="N2791" s="3" t="str">
        <f t="shared" si="519"/>
        <v>Idle</v>
      </c>
      <c r="O2791" s="3" t="str">
        <f t="shared" si="527"/>
        <v>Idle</v>
      </c>
      <c r="P2791" s="2">
        <f t="shared" si="520"/>
        <v>0</v>
      </c>
      <c r="Q2791" s="2">
        <f t="shared" si="521"/>
        <v>0</v>
      </c>
      <c r="R2791" s="2">
        <f t="shared" si="522"/>
        <v>0</v>
      </c>
      <c r="S2791" s="2">
        <f t="shared" si="523"/>
        <v>0</v>
      </c>
      <c r="T2791" s="2">
        <f t="shared" si="524"/>
        <v>0</v>
      </c>
      <c r="U2791" s="2">
        <f>IF(O2791="Reg", R2791 * Inputs!$B$7, 0)</f>
        <v>0</v>
      </c>
      <c r="V2791" s="2">
        <f>MAX(F2791 + P2791*Inputs!$B$15 - (Q2791/Inputs!$B$16) - U2791, 0)</f>
        <v>0</v>
      </c>
    </row>
    <row r="2792" spans="1:22" x14ac:dyDescent="0.3">
      <c r="A2792" s="1">
        <v>46139.25</v>
      </c>
      <c r="B2792" s="2">
        <v>0</v>
      </c>
      <c r="C2792" s="2">
        <v>9.9423923395681228</v>
      </c>
      <c r="D2792" s="2">
        <f t="shared" si="516"/>
        <v>38.317030139057152</v>
      </c>
      <c r="E2792" s="2">
        <f t="shared" si="517"/>
        <v>5.6306706116718246</v>
      </c>
      <c r="F2792" s="2">
        <f t="shared" si="525"/>
        <v>0</v>
      </c>
      <c r="G2792" s="2">
        <f t="shared" si="526"/>
        <v>340</v>
      </c>
      <c r="H2792" s="2">
        <f>MIN(Inputs!$B$2, (Inputs!$B$14 - F2792)/Inputs!$B$15)</f>
        <v>170</v>
      </c>
      <c r="I2792" s="2">
        <f>MAX(MIN(Inputs!$B$2, F2792*Inputs!$B$16, Inputs!$B$14*Inputs!$B$4 - G2792), 0)</f>
        <v>0</v>
      </c>
      <c r="J2792" s="2">
        <f>MAX(MIN(Inputs!$B$2, F2792*Inputs!$B$16, (Inputs!$B$14-F2792)/Inputs!$B$15)*Inputs!$B$9, 0)</f>
        <v>0</v>
      </c>
      <c r="K2792" s="2">
        <f>MAX(E2792*Inputs!$B$5 - B2792 - Inputs!$B$8, 0) * H2792</f>
        <v>0</v>
      </c>
      <c r="L2792" s="2">
        <f>IF(B2792 &gt;= D2792*Inputs!$B$10, MAX(B2792 - E2792/Inputs!$B$5 - Inputs!$B$8, 0) * I2792, 0)</f>
        <v>0</v>
      </c>
      <c r="M2792" s="2">
        <f t="shared" si="518"/>
        <v>0</v>
      </c>
      <c r="N2792" s="3" t="str">
        <f t="shared" si="519"/>
        <v>Idle</v>
      </c>
      <c r="O2792" s="3" t="str">
        <f t="shared" si="527"/>
        <v>Idle</v>
      </c>
      <c r="P2792" s="2">
        <f t="shared" si="520"/>
        <v>0</v>
      </c>
      <c r="Q2792" s="2">
        <f t="shared" si="521"/>
        <v>0</v>
      </c>
      <c r="R2792" s="2">
        <f t="shared" si="522"/>
        <v>0</v>
      </c>
      <c r="S2792" s="2">
        <f t="shared" si="523"/>
        <v>0</v>
      </c>
      <c r="T2792" s="2">
        <f t="shared" si="524"/>
        <v>0</v>
      </c>
      <c r="U2792" s="2">
        <f>IF(O2792="Reg", R2792 * Inputs!$B$7, 0)</f>
        <v>0</v>
      </c>
      <c r="V2792" s="2">
        <f>MAX(F2792 + P2792*Inputs!$B$15 - (Q2792/Inputs!$B$16) - U2792, 0)</f>
        <v>0</v>
      </c>
    </row>
    <row r="2793" spans="1:22" x14ac:dyDescent="0.3">
      <c r="A2793" s="1">
        <v>46139.291666666657</v>
      </c>
      <c r="B2793" s="2">
        <v>0</v>
      </c>
      <c r="C2793" s="2">
        <v>10.1945037623125</v>
      </c>
      <c r="D2793" s="2">
        <f t="shared" si="516"/>
        <v>38.317030139057152</v>
      </c>
      <c r="E2793" s="2">
        <f t="shared" si="517"/>
        <v>9.5977984640209666</v>
      </c>
      <c r="F2793" s="2">
        <f t="shared" si="525"/>
        <v>0</v>
      </c>
      <c r="G2793" s="2">
        <f t="shared" si="526"/>
        <v>340</v>
      </c>
      <c r="H2793" s="2">
        <f>MIN(Inputs!$B$2, (Inputs!$B$14 - F2793)/Inputs!$B$15)</f>
        <v>170</v>
      </c>
      <c r="I2793" s="2">
        <f>MAX(MIN(Inputs!$B$2, F2793*Inputs!$B$16, Inputs!$B$14*Inputs!$B$4 - G2793), 0)</f>
        <v>0</v>
      </c>
      <c r="J2793" s="2">
        <f>MAX(MIN(Inputs!$B$2, F2793*Inputs!$B$16, (Inputs!$B$14-F2793)/Inputs!$B$15)*Inputs!$B$9, 0)</f>
        <v>0</v>
      </c>
      <c r="K2793" s="2">
        <f>MAX(E2793*Inputs!$B$5 - B2793 - Inputs!$B$8, 0) * H2793</f>
        <v>0</v>
      </c>
      <c r="L2793" s="2">
        <f>IF(B2793 &gt;= D2793*Inputs!$B$10, MAX(B2793 - E2793/Inputs!$B$5 - Inputs!$B$8, 0) * I2793, 0)</f>
        <v>0</v>
      </c>
      <c r="M2793" s="2">
        <f t="shared" si="518"/>
        <v>0</v>
      </c>
      <c r="N2793" s="3" t="str">
        <f t="shared" si="519"/>
        <v>Idle</v>
      </c>
      <c r="O2793" s="3" t="str">
        <f t="shared" si="527"/>
        <v>Idle</v>
      </c>
      <c r="P2793" s="2">
        <f t="shared" si="520"/>
        <v>0</v>
      </c>
      <c r="Q2793" s="2">
        <f t="shared" si="521"/>
        <v>0</v>
      </c>
      <c r="R2793" s="2">
        <f t="shared" si="522"/>
        <v>0</v>
      </c>
      <c r="S2793" s="2">
        <f t="shared" si="523"/>
        <v>0</v>
      </c>
      <c r="T2793" s="2">
        <f t="shared" si="524"/>
        <v>0</v>
      </c>
      <c r="U2793" s="2">
        <f>IF(O2793="Reg", R2793 * Inputs!$B$7, 0)</f>
        <v>0</v>
      </c>
      <c r="V2793" s="2">
        <f>MAX(F2793 + P2793*Inputs!$B$15 - (Q2793/Inputs!$B$16) - U2793, 0)</f>
        <v>0</v>
      </c>
    </row>
    <row r="2794" spans="1:22" x14ac:dyDescent="0.3">
      <c r="A2794" s="1">
        <v>46139.333333333343</v>
      </c>
      <c r="B2794" s="2">
        <v>0</v>
      </c>
      <c r="C2794" s="2">
        <v>5.289833146073045</v>
      </c>
      <c r="D2794" s="2">
        <f t="shared" si="516"/>
        <v>38.317030139057152</v>
      </c>
      <c r="E2794" s="2">
        <f t="shared" si="517"/>
        <v>17.318664301037042</v>
      </c>
      <c r="F2794" s="2">
        <f t="shared" si="525"/>
        <v>0</v>
      </c>
      <c r="G2794" s="2">
        <f t="shared" si="526"/>
        <v>340</v>
      </c>
      <c r="H2794" s="2">
        <f>MIN(Inputs!$B$2, (Inputs!$B$14 - F2794)/Inputs!$B$15)</f>
        <v>170</v>
      </c>
      <c r="I2794" s="2">
        <f>MAX(MIN(Inputs!$B$2, F2794*Inputs!$B$16, Inputs!$B$14*Inputs!$B$4 - G2794), 0)</f>
        <v>0</v>
      </c>
      <c r="J2794" s="2">
        <f>MAX(MIN(Inputs!$B$2, F2794*Inputs!$B$16, (Inputs!$B$14-F2794)/Inputs!$B$15)*Inputs!$B$9, 0)</f>
        <v>0</v>
      </c>
      <c r="K2794" s="2">
        <f>MAX(E2794*Inputs!$B$5 - B2794 - Inputs!$B$8, 0) * H2794</f>
        <v>0</v>
      </c>
      <c r="L2794" s="2">
        <f>IF(B2794 &gt;= D2794*Inputs!$B$10, MAX(B2794 - E2794/Inputs!$B$5 - Inputs!$B$8, 0) * I2794, 0)</f>
        <v>0</v>
      </c>
      <c r="M2794" s="2">
        <f t="shared" si="518"/>
        <v>0</v>
      </c>
      <c r="N2794" s="3" t="str">
        <f t="shared" si="519"/>
        <v>Idle</v>
      </c>
      <c r="O2794" s="3" t="str">
        <f t="shared" si="527"/>
        <v>Idle</v>
      </c>
      <c r="P2794" s="2">
        <f t="shared" si="520"/>
        <v>0</v>
      </c>
      <c r="Q2794" s="2">
        <f t="shared" si="521"/>
        <v>0</v>
      </c>
      <c r="R2794" s="2">
        <f t="shared" si="522"/>
        <v>0</v>
      </c>
      <c r="S2794" s="2">
        <f t="shared" si="523"/>
        <v>0</v>
      </c>
      <c r="T2794" s="2">
        <f t="shared" si="524"/>
        <v>0</v>
      </c>
      <c r="U2794" s="2">
        <f>IF(O2794="Reg", R2794 * Inputs!$B$7, 0)</f>
        <v>0</v>
      </c>
      <c r="V2794" s="2">
        <f>MAX(F2794 + P2794*Inputs!$B$15 - (Q2794/Inputs!$B$16) - U2794, 0)</f>
        <v>0</v>
      </c>
    </row>
    <row r="2795" spans="1:22" x14ac:dyDescent="0.3">
      <c r="A2795" s="1">
        <v>46139.375</v>
      </c>
      <c r="B2795" s="2">
        <v>7.8188389694061051</v>
      </c>
      <c r="C2795" s="2">
        <v>16.827863472788088</v>
      </c>
      <c r="D2795" s="2">
        <f t="shared" si="516"/>
        <v>38.317030139057152</v>
      </c>
      <c r="E2795" s="2">
        <f t="shared" si="517"/>
        <v>25.597516117715781</v>
      </c>
      <c r="F2795" s="2">
        <f t="shared" si="525"/>
        <v>0</v>
      </c>
      <c r="G2795" s="2">
        <f t="shared" si="526"/>
        <v>340</v>
      </c>
      <c r="H2795" s="2">
        <f>MIN(Inputs!$B$2, (Inputs!$B$14 - F2795)/Inputs!$B$15)</f>
        <v>170</v>
      </c>
      <c r="I2795" s="2">
        <f>MAX(MIN(Inputs!$B$2, F2795*Inputs!$B$16, Inputs!$B$14*Inputs!$B$4 - G2795), 0)</f>
        <v>0</v>
      </c>
      <c r="J2795" s="2">
        <f>MAX(MIN(Inputs!$B$2, F2795*Inputs!$B$16, (Inputs!$B$14-F2795)/Inputs!$B$15)*Inputs!$B$9, 0)</f>
        <v>0</v>
      </c>
      <c r="K2795" s="2">
        <f>MAX(E2795*Inputs!$B$5 - B2795 - Inputs!$B$8, 0) * H2795</f>
        <v>0</v>
      </c>
      <c r="L2795" s="2">
        <f>IF(B2795 &gt;= D2795*Inputs!$B$10, MAX(B2795 - E2795/Inputs!$B$5 - Inputs!$B$8, 0) * I2795, 0)</f>
        <v>0</v>
      </c>
      <c r="M2795" s="2">
        <f t="shared" si="518"/>
        <v>0</v>
      </c>
      <c r="N2795" s="3" t="str">
        <f t="shared" si="519"/>
        <v>Idle</v>
      </c>
      <c r="O2795" s="3" t="str">
        <f t="shared" si="527"/>
        <v>Idle</v>
      </c>
      <c r="P2795" s="2">
        <f t="shared" si="520"/>
        <v>0</v>
      </c>
      <c r="Q2795" s="2">
        <f t="shared" si="521"/>
        <v>0</v>
      </c>
      <c r="R2795" s="2">
        <f t="shared" si="522"/>
        <v>0</v>
      </c>
      <c r="S2795" s="2">
        <f t="shared" si="523"/>
        <v>0</v>
      </c>
      <c r="T2795" s="2">
        <f t="shared" si="524"/>
        <v>0</v>
      </c>
      <c r="U2795" s="2">
        <f>IF(O2795="Reg", R2795 * Inputs!$B$7, 0)</f>
        <v>0</v>
      </c>
      <c r="V2795" s="2">
        <f>MAX(F2795 + P2795*Inputs!$B$15 - (Q2795/Inputs!$B$16) - U2795, 0)</f>
        <v>0</v>
      </c>
    </row>
    <row r="2796" spans="1:22" x14ac:dyDescent="0.3">
      <c r="A2796" s="1">
        <v>46139.416666666657</v>
      </c>
      <c r="B2796" s="2">
        <v>5.7099279323642591</v>
      </c>
      <c r="C2796" s="2">
        <v>8.7950312502073977</v>
      </c>
      <c r="D2796" s="2">
        <f t="shared" si="516"/>
        <v>38.317030139057152</v>
      </c>
      <c r="E2796" s="2">
        <f t="shared" si="517"/>
        <v>34.417878652649563</v>
      </c>
      <c r="F2796" s="2">
        <f t="shared" si="525"/>
        <v>0</v>
      </c>
      <c r="G2796" s="2">
        <f t="shared" si="526"/>
        <v>340</v>
      </c>
      <c r="H2796" s="2">
        <f>MIN(Inputs!$B$2, (Inputs!$B$14 - F2796)/Inputs!$B$15)</f>
        <v>170</v>
      </c>
      <c r="I2796" s="2">
        <f>MAX(MIN(Inputs!$B$2, F2796*Inputs!$B$16, Inputs!$B$14*Inputs!$B$4 - G2796), 0)</f>
        <v>0</v>
      </c>
      <c r="J2796" s="2">
        <f>MAX(MIN(Inputs!$B$2, F2796*Inputs!$B$16, (Inputs!$B$14-F2796)/Inputs!$B$15)*Inputs!$B$9, 0)</f>
        <v>0</v>
      </c>
      <c r="K2796" s="2">
        <f>MAX(E2796*Inputs!$B$5 - B2796 - Inputs!$B$8, 0) * H2796</f>
        <v>778.22689793445079</v>
      </c>
      <c r="L2796" s="2">
        <f>IF(B2796 &gt;= D2796*Inputs!$B$10, MAX(B2796 - E2796/Inputs!$B$5 - Inputs!$B$8, 0) * I2796, 0)</f>
        <v>0</v>
      </c>
      <c r="M2796" s="2">
        <f t="shared" si="518"/>
        <v>0</v>
      </c>
      <c r="N2796" s="3" t="str">
        <f t="shared" si="519"/>
        <v>Charge</v>
      </c>
      <c r="O2796" s="3" t="str">
        <f t="shared" si="527"/>
        <v>Charge</v>
      </c>
      <c r="P2796" s="2">
        <f t="shared" si="520"/>
        <v>170</v>
      </c>
      <c r="Q2796" s="2">
        <f t="shared" si="521"/>
        <v>0</v>
      </c>
      <c r="R2796" s="2">
        <f t="shared" si="522"/>
        <v>0</v>
      </c>
      <c r="S2796" s="2">
        <f t="shared" si="523"/>
        <v>-970.68774850192403</v>
      </c>
      <c r="T2796" s="2">
        <f t="shared" si="524"/>
        <v>0</v>
      </c>
      <c r="U2796" s="2">
        <f>IF(O2796="Reg", R2796 * Inputs!$B$7, 0)</f>
        <v>0</v>
      </c>
      <c r="V2796" s="2">
        <f>MAX(F2796 + P2796*Inputs!$B$15 - (Q2796/Inputs!$B$16) - U2796, 0)</f>
        <v>170</v>
      </c>
    </row>
    <row r="2797" spans="1:22" x14ac:dyDescent="0.3">
      <c r="A2797" s="1">
        <v>46139.458333333343</v>
      </c>
      <c r="B2797" s="2">
        <v>20.25525676826058</v>
      </c>
      <c r="C2797" s="2">
        <v>6.4210468386351049</v>
      </c>
      <c r="D2797" s="2">
        <f t="shared" si="516"/>
        <v>38.317030139057152</v>
      </c>
      <c r="E2797" s="2">
        <f t="shared" si="517"/>
        <v>44.853006614666413</v>
      </c>
      <c r="F2797" s="2">
        <f t="shared" si="525"/>
        <v>170</v>
      </c>
      <c r="G2797" s="2">
        <f t="shared" si="526"/>
        <v>340</v>
      </c>
      <c r="H2797" s="2">
        <f>MIN(Inputs!$B$2, (Inputs!$B$14 - F2797)/Inputs!$B$15)</f>
        <v>170</v>
      </c>
      <c r="I2797" s="2">
        <f>MAX(MIN(Inputs!$B$2, F2797*Inputs!$B$16, Inputs!$B$14*Inputs!$B$4 - G2797), 0)</f>
        <v>0</v>
      </c>
      <c r="J2797" s="2">
        <f>MAX(MIN(Inputs!$B$2, F2797*Inputs!$B$16, (Inputs!$B$14-F2797)/Inputs!$B$15)*Inputs!$B$9, 0)</f>
        <v>136</v>
      </c>
      <c r="K2797" s="2">
        <f>MAX(E2797*Inputs!$B$5 - B2797 - Inputs!$B$8, 0) * H2797</f>
        <v>0</v>
      </c>
      <c r="L2797" s="2">
        <f>IF(B2797 &gt;= D2797*Inputs!$B$10, MAX(B2797 - E2797/Inputs!$B$5 - Inputs!$B$8, 0) * I2797, 0)</f>
        <v>0</v>
      </c>
      <c r="M2797" s="2">
        <f t="shared" si="518"/>
        <v>873.26237005437429</v>
      </c>
      <c r="N2797" s="3" t="str">
        <f t="shared" si="519"/>
        <v>Reg</v>
      </c>
      <c r="O2797" s="3" t="str">
        <f t="shared" si="527"/>
        <v>Charge</v>
      </c>
      <c r="P2797" s="2">
        <f t="shared" si="520"/>
        <v>170</v>
      </c>
      <c r="Q2797" s="2">
        <f t="shared" si="521"/>
        <v>0</v>
      </c>
      <c r="R2797" s="2">
        <f t="shared" si="522"/>
        <v>0</v>
      </c>
      <c r="S2797" s="2">
        <f t="shared" si="523"/>
        <v>-3443.3936506042987</v>
      </c>
      <c r="T2797" s="2">
        <f t="shared" si="524"/>
        <v>0</v>
      </c>
      <c r="U2797" s="2">
        <f>IF(O2797="Reg", R2797 * Inputs!$B$7, 0)</f>
        <v>0</v>
      </c>
      <c r="V2797" s="2">
        <f>MAX(F2797 + P2797*Inputs!$B$15 - (Q2797/Inputs!$B$16) - U2797, 0)</f>
        <v>340</v>
      </c>
    </row>
    <row r="2798" spans="1:22" x14ac:dyDescent="0.3">
      <c r="A2798" s="1">
        <v>46139.5</v>
      </c>
      <c r="B2798" s="2">
        <v>23.802767114094848</v>
      </c>
      <c r="C2798" s="2">
        <v>2.7902724094349178</v>
      </c>
      <c r="D2798" s="2">
        <f t="shared" si="516"/>
        <v>38.317030139057152</v>
      </c>
      <c r="E2798" s="2">
        <f t="shared" si="517"/>
        <v>53.856855014584404</v>
      </c>
      <c r="F2798" s="2">
        <f t="shared" si="525"/>
        <v>340</v>
      </c>
      <c r="G2798" s="2">
        <f t="shared" si="526"/>
        <v>340</v>
      </c>
      <c r="H2798" s="2">
        <f>MIN(Inputs!$B$2, (Inputs!$B$14 - F2798)/Inputs!$B$15)</f>
        <v>0</v>
      </c>
      <c r="I2798" s="2">
        <f>MAX(MIN(Inputs!$B$2, F2798*Inputs!$B$16, Inputs!$B$14*Inputs!$B$4 - G2798), 0)</f>
        <v>0</v>
      </c>
      <c r="J2798" s="2">
        <f>MAX(MIN(Inputs!$B$2, F2798*Inputs!$B$16, (Inputs!$B$14-F2798)/Inputs!$B$15)*Inputs!$B$9, 0)</f>
        <v>0</v>
      </c>
      <c r="K2798" s="2">
        <f>MAX(E2798*Inputs!$B$5 - B2798 - Inputs!$B$8, 0) * H2798</f>
        <v>0</v>
      </c>
      <c r="L2798" s="2">
        <f>IF(B2798 &gt;= D2798*Inputs!$B$10, MAX(B2798 - E2798/Inputs!$B$5 - Inputs!$B$8, 0) * I2798, 0)</f>
        <v>0</v>
      </c>
      <c r="M2798" s="2">
        <f t="shared" si="518"/>
        <v>0</v>
      </c>
      <c r="N2798" s="3" t="str">
        <f t="shared" si="519"/>
        <v>Idle</v>
      </c>
      <c r="O2798" s="3" t="str">
        <f t="shared" si="527"/>
        <v>Idle</v>
      </c>
      <c r="P2798" s="2">
        <f t="shared" si="520"/>
        <v>0</v>
      </c>
      <c r="Q2798" s="2">
        <f t="shared" si="521"/>
        <v>0</v>
      </c>
      <c r="R2798" s="2">
        <f t="shared" si="522"/>
        <v>0</v>
      </c>
      <c r="S2798" s="2">
        <f t="shared" si="523"/>
        <v>0</v>
      </c>
      <c r="T2798" s="2">
        <f t="shared" si="524"/>
        <v>0</v>
      </c>
      <c r="U2798" s="2">
        <f>IF(O2798="Reg", R2798 * Inputs!$B$7, 0)</f>
        <v>0</v>
      </c>
      <c r="V2798" s="2">
        <f>MAX(F2798 + P2798*Inputs!$B$15 - (Q2798/Inputs!$B$16) - U2798, 0)</f>
        <v>340</v>
      </c>
    </row>
    <row r="2799" spans="1:22" x14ac:dyDescent="0.3">
      <c r="A2799" s="1">
        <v>46139.541666666657</v>
      </c>
      <c r="B2799" s="2">
        <v>46.325195022096452</v>
      </c>
      <c r="C2799" s="2">
        <v>5.9532900006352856</v>
      </c>
      <c r="D2799" s="2">
        <f t="shared" si="516"/>
        <v>38.317030139057152</v>
      </c>
      <c r="E2799" s="2">
        <f t="shared" si="517"/>
        <v>62.785192766396449</v>
      </c>
      <c r="F2799" s="2">
        <f t="shared" si="525"/>
        <v>340</v>
      </c>
      <c r="G2799" s="2">
        <f t="shared" si="526"/>
        <v>340</v>
      </c>
      <c r="H2799" s="2">
        <f>MIN(Inputs!$B$2, (Inputs!$B$14 - F2799)/Inputs!$B$15)</f>
        <v>0</v>
      </c>
      <c r="I2799" s="2">
        <f>MAX(MIN(Inputs!$B$2, F2799*Inputs!$B$16, Inputs!$B$14*Inputs!$B$4 - G2799), 0)</f>
        <v>0</v>
      </c>
      <c r="J2799" s="2">
        <f>MAX(MIN(Inputs!$B$2, F2799*Inputs!$B$16, (Inputs!$B$14-F2799)/Inputs!$B$15)*Inputs!$B$9, 0)</f>
        <v>0</v>
      </c>
      <c r="K2799" s="2">
        <f>MAX(E2799*Inputs!$B$5 - B2799 - Inputs!$B$8, 0) * H2799</f>
        <v>0</v>
      </c>
      <c r="L2799" s="2">
        <f>IF(B2799 &gt;= D2799*Inputs!$B$10, MAX(B2799 - E2799/Inputs!$B$5 - Inputs!$B$8, 0) * I2799, 0)</f>
        <v>0</v>
      </c>
      <c r="M2799" s="2">
        <f t="shared" si="518"/>
        <v>0</v>
      </c>
      <c r="N2799" s="3" t="str">
        <f t="shared" si="519"/>
        <v>Idle</v>
      </c>
      <c r="O2799" s="3" t="str">
        <f t="shared" si="527"/>
        <v>Idle</v>
      </c>
      <c r="P2799" s="2">
        <f t="shared" si="520"/>
        <v>0</v>
      </c>
      <c r="Q2799" s="2">
        <f t="shared" si="521"/>
        <v>0</v>
      </c>
      <c r="R2799" s="2">
        <f t="shared" si="522"/>
        <v>0</v>
      </c>
      <c r="S2799" s="2">
        <f t="shared" si="523"/>
        <v>0</v>
      </c>
      <c r="T2799" s="2">
        <f t="shared" si="524"/>
        <v>0</v>
      </c>
      <c r="U2799" s="2">
        <f>IF(O2799="Reg", R2799 * Inputs!$B$7, 0)</f>
        <v>0</v>
      </c>
      <c r="V2799" s="2">
        <f>MAX(F2799 + P2799*Inputs!$B$15 - (Q2799/Inputs!$B$16) - U2799, 0)</f>
        <v>340</v>
      </c>
    </row>
    <row r="2800" spans="1:22" x14ac:dyDescent="0.3">
      <c r="A2800" s="1">
        <v>46139.583333333343</v>
      </c>
      <c r="B2800" s="2">
        <v>49.67311090007243</v>
      </c>
      <c r="C2800" s="2">
        <v>5.911624524474048</v>
      </c>
      <c r="D2800" s="2">
        <f t="shared" si="516"/>
        <v>38.317030139057152</v>
      </c>
      <c r="E2800" s="2">
        <f t="shared" si="517"/>
        <v>65.362014810737804</v>
      </c>
      <c r="F2800" s="2">
        <f t="shared" si="525"/>
        <v>340</v>
      </c>
      <c r="G2800" s="2">
        <f t="shared" si="526"/>
        <v>340</v>
      </c>
      <c r="H2800" s="2">
        <f>MIN(Inputs!$B$2, (Inputs!$B$14 - F2800)/Inputs!$B$15)</f>
        <v>0</v>
      </c>
      <c r="I2800" s="2">
        <f>MAX(MIN(Inputs!$B$2, F2800*Inputs!$B$16, Inputs!$B$14*Inputs!$B$4 - G2800), 0)</f>
        <v>0</v>
      </c>
      <c r="J2800" s="2">
        <f>MAX(MIN(Inputs!$B$2, F2800*Inputs!$B$16, (Inputs!$B$14-F2800)/Inputs!$B$15)*Inputs!$B$9, 0)</f>
        <v>0</v>
      </c>
      <c r="K2800" s="2">
        <f>MAX(E2800*Inputs!$B$5 - B2800 - Inputs!$B$8, 0) * H2800</f>
        <v>0</v>
      </c>
      <c r="L2800" s="2">
        <f>IF(B2800 &gt;= D2800*Inputs!$B$10, MAX(B2800 - E2800/Inputs!$B$5 - Inputs!$B$8, 0) * I2800, 0)</f>
        <v>0</v>
      </c>
      <c r="M2800" s="2">
        <f t="shared" si="518"/>
        <v>0</v>
      </c>
      <c r="N2800" s="3" t="str">
        <f t="shared" si="519"/>
        <v>Idle</v>
      </c>
      <c r="O2800" s="3" t="str">
        <f t="shared" si="527"/>
        <v>Idle</v>
      </c>
      <c r="P2800" s="2">
        <f t="shared" si="520"/>
        <v>0</v>
      </c>
      <c r="Q2800" s="2">
        <f t="shared" si="521"/>
        <v>0</v>
      </c>
      <c r="R2800" s="2">
        <f t="shared" si="522"/>
        <v>0</v>
      </c>
      <c r="S2800" s="2">
        <f t="shared" si="523"/>
        <v>0</v>
      </c>
      <c r="T2800" s="2">
        <f t="shared" si="524"/>
        <v>0</v>
      </c>
      <c r="U2800" s="2">
        <f>IF(O2800="Reg", R2800 * Inputs!$B$7, 0)</f>
        <v>0</v>
      </c>
      <c r="V2800" s="2">
        <f>MAX(F2800 + P2800*Inputs!$B$15 - (Q2800/Inputs!$B$16) - U2800, 0)</f>
        <v>340</v>
      </c>
    </row>
    <row r="2801" spans="1:22" x14ac:dyDescent="0.3">
      <c r="A2801" s="1">
        <v>46139.625</v>
      </c>
      <c r="B2801" s="2">
        <v>60.741014179008801</v>
      </c>
      <c r="C2801" s="2">
        <v>16.806893773050049</v>
      </c>
      <c r="D2801" s="2">
        <f t="shared" si="516"/>
        <v>38.317030139057152</v>
      </c>
      <c r="E2801" s="2">
        <f t="shared" si="517"/>
        <v>68.086468047455284</v>
      </c>
      <c r="F2801" s="2">
        <f t="shared" si="525"/>
        <v>340</v>
      </c>
      <c r="G2801" s="2">
        <f t="shared" si="526"/>
        <v>340</v>
      </c>
      <c r="H2801" s="2">
        <f>MIN(Inputs!$B$2, (Inputs!$B$14 - F2801)/Inputs!$B$15)</f>
        <v>0</v>
      </c>
      <c r="I2801" s="2">
        <f>MAX(MIN(Inputs!$B$2, F2801*Inputs!$B$16, Inputs!$B$14*Inputs!$B$4 - G2801), 0)</f>
        <v>0</v>
      </c>
      <c r="J2801" s="2">
        <f>MAX(MIN(Inputs!$B$2, F2801*Inputs!$B$16, (Inputs!$B$14-F2801)/Inputs!$B$15)*Inputs!$B$9, 0)</f>
        <v>0</v>
      </c>
      <c r="K2801" s="2">
        <f>MAX(E2801*Inputs!$B$5 - B2801 - Inputs!$B$8, 0) * H2801</f>
        <v>0</v>
      </c>
      <c r="L2801" s="2">
        <f>IF(B2801 &gt;= D2801*Inputs!$B$10, MAX(B2801 - E2801/Inputs!$B$5 - Inputs!$B$8, 0) * I2801, 0)</f>
        <v>0</v>
      </c>
      <c r="M2801" s="2">
        <f t="shared" si="518"/>
        <v>0</v>
      </c>
      <c r="N2801" s="3" t="str">
        <f t="shared" si="519"/>
        <v>Idle</v>
      </c>
      <c r="O2801" s="3" t="str">
        <f t="shared" si="527"/>
        <v>Idle</v>
      </c>
      <c r="P2801" s="2">
        <f t="shared" si="520"/>
        <v>0</v>
      </c>
      <c r="Q2801" s="2">
        <f t="shared" si="521"/>
        <v>0</v>
      </c>
      <c r="R2801" s="2">
        <f t="shared" si="522"/>
        <v>0</v>
      </c>
      <c r="S2801" s="2">
        <f t="shared" si="523"/>
        <v>0</v>
      </c>
      <c r="T2801" s="2">
        <f t="shared" si="524"/>
        <v>0</v>
      </c>
      <c r="U2801" s="2">
        <f>IF(O2801="Reg", R2801 * Inputs!$B$7, 0)</f>
        <v>0</v>
      </c>
      <c r="V2801" s="2">
        <f>MAX(F2801 + P2801*Inputs!$B$15 - (Q2801/Inputs!$B$16) - U2801, 0)</f>
        <v>340</v>
      </c>
    </row>
    <row r="2802" spans="1:22" x14ac:dyDescent="0.3">
      <c r="A2802" s="1">
        <v>46139.666666666657</v>
      </c>
      <c r="B2802" s="2">
        <v>68.320695704465351</v>
      </c>
      <c r="C2802" s="2">
        <v>17.683369358810442</v>
      </c>
      <c r="D2802" s="2">
        <f t="shared" si="516"/>
        <v>38.317030139057152</v>
      </c>
      <c r="E2802" s="2">
        <f t="shared" si="517"/>
        <v>69.103239593343929</v>
      </c>
      <c r="F2802" s="2">
        <f t="shared" si="525"/>
        <v>340</v>
      </c>
      <c r="G2802" s="2">
        <f t="shared" si="526"/>
        <v>340</v>
      </c>
      <c r="H2802" s="2">
        <f>MIN(Inputs!$B$2, (Inputs!$B$14 - F2802)/Inputs!$B$15)</f>
        <v>0</v>
      </c>
      <c r="I2802" s="2">
        <f>MAX(MIN(Inputs!$B$2, F2802*Inputs!$B$16, Inputs!$B$14*Inputs!$B$4 - G2802), 0)</f>
        <v>0</v>
      </c>
      <c r="J2802" s="2">
        <f>MAX(MIN(Inputs!$B$2, F2802*Inputs!$B$16, (Inputs!$B$14-F2802)/Inputs!$B$15)*Inputs!$B$9, 0)</f>
        <v>0</v>
      </c>
      <c r="K2802" s="2">
        <f>MAX(E2802*Inputs!$B$5 - B2802 - Inputs!$B$8, 0) * H2802</f>
        <v>0</v>
      </c>
      <c r="L2802" s="2">
        <f>IF(B2802 &gt;= D2802*Inputs!$B$10, MAX(B2802 - E2802/Inputs!$B$5 - Inputs!$B$8, 0) * I2802, 0)</f>
        <v>0</v>
      </c>
      <c r="M2802" s="2">
        <f t="shared" si="518"/>
        <v>0</v>
      </c>
      <c r="N2802" s="3" t="str">
        <f t="shared" si="519"/>
        <v>Idle</v>
      </c>
      <c r="O2802" s="3" t="str">
        <f t="shared" si="527"/>
        <v>Idle</v>
      </c>
      <c r="P2802" s="2">
        <f t="shared" si="520"/>
        <v>0</v>
      </c>
      <c r="Q2802" s="2">
        <f t="shared" si="521"/>
        <v>0</v>
      </c>
      <c r="R2802" s="2">
        <f t="shared" si="522"/>
        <v>0</v>
      </c>
      <c r="S2802" s="2">
        <f t="shared" si="523"/>
        <v>0</v>
      </c>
      <c r="T2802" s="2">
        <f t="shared" si="524"/>
        <v>0</v>
      </c>
      <c r="U2802" s="2">
        <f>IF(O2802="Reg", R2802 * Inputs!$B$7, 0)</f>
        <v>0</v>
      </c>
      <c r="V2802" s="2">
        <f>MAX(F2802 + P2802*Inputs!$B$15 - (Q2802/Inputs!$B$16) - U2802, 0)</f>
        <v>340</v>
      </c>
    </row>
    <row r="2803" spans="1:22" x14ac:dyDescent="0.3">
      <c r="A2803" s="1">
        <v>46139.708333333343</v>
      </c>
      <c r="B2803" s="2">
        <v>74.278347167768544</v>
      </c>
      <c r="C2803" s="2">
        <v>9.9485435848284496</v>
      </c>
      <c r="D2803" s="2">
        <f t="shared" si="516"/>
        <v>38.317030139057152</v>
      </c>
      <c r="E2803" s="2">
        <f t="shared" si="517"/>
        <v>64.918250379255795</v>
      </c>
      <c r="F2803" s="2">
        <f t="shared" si="525"/>
        <v>340</v>
      </c>
      <c r="G2803" s="2">
        <f t="shared" si="526"/>
        <v>340</v>
      </c>
      <c r="H2803" s="2">
        <f>MIN(Inputs!$B$2, (Inputs!$B$14 - F2803)/Inputs!$B$15)</f>
        <v>0</v>
      </c>
      <c r="I2803" s="2">
        <f>MAX(MIN(Inputs!$B$2, F2803*Inputs!$B$16, Inputs!$B$14*Inputs!$B$4 - G2803), 0)</f>
        <v>0</v>
      </c>
      <c r="J2803" s="2">
        <f>MAX(MIN(Inputs!$B$2, F2803*Inputs!$B$16, (Inputs!$B$14-F2803)/Inputs!$B$15)*Inputs!$B$9, 0)</f>
        <v>0</v>
      </c>
      <c r="K2803" s="2">
        <f>MAX(E2803*Inputs!$B$5 - B2803 - Inputs!$B$8, 0) * H2803</f>
        <v>0</v>
      </c>
      <c r="L2803" s="2">
        <f>IF(B2803 &gt;= D2803*Inputs!$B$10, MAX(B2803 - E2803/Inputs!$B$5 - Inputs!$B$8, 0) * I2803, 0)</f>
        <v>0</v>
      </c>
      <c r="M2803" s="2">
        <f t="shared" si="518"/>
        <v>0</v>
      </c>
      <c r="N2803" s="3" t="str">
        <f t="shared" si="519"/>
        <v>Idle</v>
      </c>
      <c r="O2803" s="3" t="str">
        <f t="shared" si="527"/>
        <v>Idle</v>
      </c>
      <c r="P2803" s="2">
        <f t="shared" si="520"/>
        <v>0</v>
      </c>
      <c r="Q2803" s="2">
        <f t="shared" si="521"/>
        <v>0</v>
      </c>
      <c r="R2803" s="2">
        <f t="shared" si="522"/>
        <v>0</v>
      </c>
      <c r="S2803" s="2">
        <f t="shared" si="523"/>
        <v>0</v>
      </c>
      <c r="T2803" s="2">
        <f t="shared" si="524"/>
        <v>0</v>
      </c>
      <c r="U2803" s="2">
        <f>IF(O2803="Reg", R2803 * Inputs!$B$7, 0)</f>
        <v>0</v>
      </c>
      <c r="V2803" s="2">
        <f>MAX(F2803 + P2803*Inputs!$B$15 - (Q2803/Inputs!$B$16) - U2803, 0)</f>
        <v>340</v>
      </c>
    </row>
    <row r="2804" spans="1:22" x14ac:dyDescent="0.3">
      <c r="A2804" s="1">
        <v>46139.75</v>
      </c>
      <c r="B2804" s="2">
        <v>77.37279362496713</v>
      </c>
      <c r="C2804" s="2">
        <v>8.7766610424289837</v>
      </c>
      <c r="D2804" s="2">
        <f t="shared" si="516"/>
        <v>38.317030139057152</v>
      </c>
      <c r="E2804" s="2">
        <f t="shared" si="517"/>
        <v>59.189478757279893</v>
      </c>
      <c r="F2804" s="2">
        <f t="shared" si="525"/>
        <v>340</v>
      </c>
      <c r="G2804" s="2">
        <f t="shared" si="526"/>
        <v>340</v>
      </c>
      <c r="H2804" s="2">
        <f>MIN(Inputs!$B$2, (Inputs!$B$14 - F2804)/Inputs!$B$15)</f>
        <v>0</v>
      </c>
      <c r="I2804" s="2">
        <f>MAX(MIN(Inputs!$B$2, F2804*Inputs!$B$16, Inputs!$B$14*Inputs!$B$4 - G2804), 0)</f>
        <v>0</v>
      </c>
      <c r="J2804" s="2">
        <f>MAX(MIN(Inputs!$B$2, F2804*Inputs!$B$16, (Inputs!$B$14-F2804)/Inputs!$B$15)*Inputs!$B$9, 0)</f>
        <v>0</v>
      </c>
      <c r="K2804" s="2">
        <f>MAX(E2804*Inputs!$B$5 - B2804 - Inputs!$B$8, 0) * H2804</f>
        <v>0</v>
      </c>
      <c r="L2804" s="2">
        <f>IF(B2804 &gt;= D2804*Inputs!$B$10, MAX(B2804 - E2804/Inputs!$B$5 - Inputs!$B$8, 0) * I2804, 0)</f>
        <v>0</v>
      </c>
      <c r="M2804" s="2">
        <f t="shared" si="518"/>
        <v>0</v>
      </c>
      <c r="N2804" s="3" t="str">
        <f t="shared" si="519"/>
        <v>Idle</v>
      </c>
      <c r="O2804" s="3" t="str">
        <f t="shared" si="527"/>
        <v>Idle</v>
      </c>
      <c r="P2804" s="2">
        <f t="shared" si="520"/>
        <v>0</v>
      </c>
      <c r="Q2804" s="2">
        <f t="shared" si="521"/>
        <v>0</v>
      </c>
      <c r="R2804" s="2">
        <f t="shared" si="522"/>
        <v>0</v>
      </c>
      <c r="S2804" s="2">
        <f t="shared" si="523"/>
        <v>0</v>
      </c>
      <c r="T2804" s="2">
        <f t="shared" si="524"/>
        <v>0</v>
      </c>
      <c r="U2804" s="2">
        <f>IF(O2804="Reg", R2804 * Inputs!$B$7, 0)</f>
        <v>0</v>
      </c>
      <c r="V2804" s="2">
        <f>MAX(F2804 + P2804*Inputs!$B$15 - (Q2804/Inputs!$B$16) - U2804, 0)</f>
        <v>340</v>
      </c>
    </row>
    <row r="2805" spans="1:22" x14ac:dyDescent="0.3">
      <c r="A2805" s="1">
        <v>46139.791666666657</v>
      </c>
      <c r="B2805" s="2">
        <v>61.786127288144542</v>
      </c>
      <c r="C2805" s="2">
        <v>7.6958804649529871</v>
      </c>
      <c r="D2805" s="2">
        <f t="shared" si="516"/>
        <v>38.317030139057152</v>
      </c>
      <c r="E2805" s="2">
        <f t="shared" si="517"/>
        <v>51.362186038425563</v>
      </c>
      <c r="F2805" s="2">
        <f t="shared" si="525"/>
        <v>340</v>
      </c>
      <c r="G2805" s="2">
        <f t="shared" si="526"/>
        <v>340</v>
      </c>
      <c r="H2805" s="2">
        <f>MIN(Inputs!$B$2, (Inputs!$B$14 - F2805)/Inputs!$B$15)</f>
        <v>0</v>
      </c>
      <c r="I2805" s="2">
        <f>MAX(MIN(Inputs!$B$2, F2805*Inputs!$B$16, Inputs!$B$14*Inputs!$B$4 - G2805), 0)</f>
        <v>0</v>
      </c>
      <c r="J2805" s="2">
        <f>MAX(MIN(Inputs!$B$2, F2805*Inputs!$B$16, (Inputs!$B$14-F2805)/Inputs!$B$15)*Inputs!$B$9, 0)</f>
        <v>0</v>
      </c>
      <c r="K2805" s="2">
        <f>MAX(E2805*Inputs!$B$5 - B2805 - Inputs!$B$8, 0) * H2805</f>
        <v>0</v>
      </c>
      <c r="L2805" s="2">
        <f>IF(B2805 &gt;= D2805*Inputs!$B$10, MAX(B2805 - E2805/Inputs!$B$5 - Inputs!$B$8, 0) * I2805, 0)</f>
        <v>0</v>
      </c>
      <c r="M2805" s="2">
        <f t="shared" si="518"/>
        <v>0</v>
      </c>
      <c r="N2805" s="3" t="str">
        <f t="shared" si="519"/>
        <v>Idle</v>
      </c>
      <c r="O2805" s="3" t="str">
        <f t="shared" si="527"/>
        <v>Idle</v>
      </c>
      <c r="P2805" s="2">
        <f t="shared" si="520"/>
        <v>0</v>
      </c>
      <c r="Q2805" s="2">
        <f t="shared" si="521"/>
        <v>0</v>
      </c>
      <c r="R2805" s="2">
        <f t="shared" si="522"/>
        <v>0</v>
      </c>
      <c r="S2805" s="2">
        <f t="shared" si="523"/>
        <v>0</v>
      </c>
      <c r="T2805" s="2">
        <f t="shared" si="524"/>
        <v>0</v>
      </c>
      <c r="U2805" s="2">
        <f>IF(O2805="Reg", R2805 * Inputs!$B$7, 0)</f>
        <v>0</v>
      </c>
      <c r="V2805" s="2">
        <f>MAX(F2805 + P2805*Inputs!$B$15 - (Q2805/Inputs!$B$16) - U2805, 0)</f>
        <v>340</v>
      </c>
    </row>
    <row r="2806" spans="1:22" x14ac:dyDescent="0.3">
      <c r="A2806" s="1">
        <v>46139.833333333343</v>
      </c>
      <c r="B2806" s="2">
        <v>66.019830320377281</v>
      </c>
      <c r="C2806" s="2">
        <v>2.6087319049306492</v>
      </c>
      <c r="D2806" s="2">
        <f t="shared" si="516"/>
        <v>38.317030139057152</v>
      </c>
      <c r="E2806" s="2">
        <f t="shared" si="517"/>
        <v>43.982301748334152</v>
      </c>
      <c r="F2806" s="2">
        <f t="shared" si="525"/>
        <v>340</v>
      </c>
      <c r="G2806" s="2">
        <f t="shared" si="526"/>
        <v>340</v>
      </c>
      <c r="H2806" s="2">
        <f>MIN(Inputs!$B$2, (Inputs!$B$14 - F2806)/Inputs!$B$15)</f>
        <v>0</v>
      </c>
      <c r="I2806" s="2">
        <f>MAX(MIN(Inputs!$B$2, F2806*Inputs!$B$16, Inputs!$B$14*Inputs!$B$4 - G2806), 0)</f>
        <v>0</v>
      </c>
      <c r="J2806" s="2">
        <f>MAX(MIN(Inputs!$B$2, F2806*Inputs!$B$16, (Inputs!$B$14-F2806)/Inputs!$B$15)*Inputs!$B$9, 0)</f>
        <v>0</v>
      </c>
      <c r="K2806" s="2">
        <f>MAX(E2806*Inputs!$B$5 - B2806 - Inputs!$B$8, 0) * H2806</f>
        <v>0</v>
      </c>
      <c r="L2806" s="2">
        <f>IF(B2806 &gt;= D2806*Inputs!$B$10, MAX(B2806 - E2806/Inputs!$B$5 - Inputs!$B$8, 0) * I2806, 0)</f>
        <v>0</v>
      </c>
      <c r="M2806" s="2">
        <f t="shared" si="518"/>
        <v>0</v>
      </c>
      <c r="N2806" s="3" t="str">
        <f t="shared" si="519"/>
        <v>Idle</v>
      </c>
      <c r="O2806" s="3" t="str">
        <f t="shared" si="527"/>
        <v>Idle</v>
      </c>
      <c r="P2806" s="2">
        <f t="shared" si="520"/>
        <v>0</v>
      </c>
      <c r="Q2806" s="2">
        <f t="shared" si="521"/>
        <v>0</v>
      </c>
      <c r="R2806" s="2">
        <f t="shared" si="522"/>
        <v>0</v>
      </c>
      <c r="S2806" s="2">
        <f t="shared" si="523"/>
        <v>0</v>
      </c>
      <c r="T2806" s="2">
        <f t="shared" si="524"/>
        <v>0</v>
      </c>
      <c r="U2806" s="2">
        <f>IF(O2806="Reg", R2806 * Inputs!$B$7, 0)</f>
        <v>0</v>
      </c>
      <c r="V2806" s="2">
        <f>MAX(F2806 + P2806*Inputs!$B$15 - (Q2806/Inputs!$B$16) - U2806, 0)</f>
        <v>340</v>
      </c>
    </row>
    <row r="2807" spans="1:22" x14ac:dyDescent="0.3">
      <c r="A2807" s="1">
        <v>46139.875</v>
      </c>
      <c r="B2807" s="2">
        <v>66.841643454340783</v>
      </c>
      <c r="C2807" s="2">
        <v>9.5660348628121277</v>
      </c>
      <c r="D2807" s="2">
        <f t="shared" si="516"/>
        <v>38.317030139057152</v>
      </c>
      <c r="E2807" s="2">
        <f t="shared" si="517"/>
        <v>33.62952285289537</v>
      </c>
      <c r="F2807" s="2">
        <f t="shared" si="525"/>
        <v>340</v>
      </c>
      <c r="G2807" s="2">
        <f t="shared" si="526"/>
        <v>340</v>
      </c>
      <c r="H2807" s="2">
        <f>MIN(Inputs!$B$2, (Inputs!$B$14 - F2807)/Inputs!$B$15)</f>
        <v>0</v>
      </c>
      <c r="I2807" s="2">
        <f>MAX(MIN(Inputs!$B$2, F2807*Inputs!$B$16, Inputs!$B$14*Inputs!$B$4 - G2807), 0)</f>
        <v>0</v>
      </c>
      <c r="J2807" s="2">
        <f>MAX(MIN(Inputs!$B$2, F2807*Inputs!$B$16, (Inputs!$B$14-F2807)/Inputs!$B$15)*Inputs!$B$9, 0)</f>
        <v>0</v>
      </c>
      <c r="K2807" s="2">
        <f>MAX(E2807*Inputs!$B$5 - B2807 - Inputs!$B$8, 0) * H2807</f>
        <v>0</v>
      </c>
      <c r="L2807" s="2">
        <f>IF(B2807 &gt;= D2807*Inputs!$B$10, MAX(B2807 - E2807/Inputs!$B$5 - Inputs!$B$8, 0) * I2807, 0)</f>
        <v>0</v>
      </c>
      <c r="M2807" s="2">
        <f t="shared" si="518"/>
        <v>0</v>
      </c>
      <c r="N2807" s="3" t="str">
        <f t="shared" si="519"/>
        <v>Idle</v>
      </c>
      <c r="O2807" s="3" t="str">
        <f t="shared" si="527"/>
        <v>Idle</v>
      </c>
      <c r="P2807" s="2">
        <f t="shared" si="520"/>
        <v>0</v>
      </c>
      <c r="Q2807" s="2">
        <f t="shared" si="521"/>
        <v>0</v>
      </c>
      <c r="R2807" s="2">
        <f t="shared" si="522"/>
        <v>0</v>
      </c>
      <c r="S2807" s="2">
        <f t="shared" si="523"/>
        <v>0</v>
      </c>
      <c r="T2807" s="2">
        <f t="shared" si="524"/>
        <v>0</v>
      </c>
      <c r="U2807" s="2">
        <f>IF(O2807="Reg", R2807 * Inputs!$B$7, 0)</f>
        <v>0</v>
      </c>
      <c r="V2807" s="2">
        <f>MAX(F2807 + P2807*Inputs!$B$15 - (Q2807/Inputs!$B$16) - U2807, 0)</f>
        <v>340</v>
      </c>
    </row>
    <row r="2808" spans="1:22" x14ac:dyDescent="0.3">
      <c r="A2808" s="1">
        <v>46139.916666666657</v>
      </c>
      <c r="B2808" s="2">
        <v>43.210760419936513</v>
      </c>
      <c r="C2808" s="2">
        <v>3.6376902274708738</v>
      </c>
      <c r="D2808" s="2">
        <f t="shared" si="516"/>
        <v>38.317030139057152</v>
      </c>
      <c r="E2808" s="2">
        <f t="shared" si="517"/>
        <v>22.489248943838572</v>
      </c>
      <c r="F2808" s="2">
        <f t="shared" si="525"/>
        <v>340</v>
      </c>
      <c r="G2808" s="2">
        <f t="shared" si="526"/>
        <v>340</v>
      </c>
      <c r="H2808" s="2">
        <f>MIN(Inputs!$B$2, (Inputs!$B$14 - F2808)/Inputs!$B$15)</f>
        <v>0</v>
      </c>
      <c r="I2808" s="2">
        <f>MAX(MIN(Inputs!$B$2, F2808*Inputs!$B$16, Inputs!$B$14*Inputs!$B$4 - G2808), 0)</f>
        <v>0</v>
      </c>
      <c r="J2808" s="2">
        <f>MAX(MIN(Inputs!$B$2, F2808*Inputs!$B$16, (Inputs!$B$14-F2808)/Inputs!$B$15)*Inputs!$B$9, 0)</f>
        <v>0</v>
      </c>
      <c r="K2808" s="2">
        <f>MAX(E2808*Inputs!$B$5 - B2808 - Inputs!$B$8, 0) * H2808</f>
        <v>0</v>
      </c>
      <c r="L2808" s="2">
        <f>IF(B2808 &gt;= D2808*Inputs!$B$10, MAX(B2808 - E2808/Inputs!$B$5 - Inputs!$B$8, 0) * I2808, 0)</f>
        <v>0</v>
      </c>
      <c r="M2808" s="2">
        <f t="shared" si="518"/>
        <v>0</v>
      </c>
      <c r="N2808" s="3" t="str">
        <f t="shared" si="519"/>
        <v>Idle</v>
      </c>
      <c r="O2808" s="3" t="str">
        <f t="shared" si="527"/>
        <v>Idle</v>
      </c>
      <c r="P2808" s="2">
        <f t="shared" si="520"/>
        <v>0</v>
      </c>
      <c r="Q2808" s="2">
        <f t="shared" si="521"/>
        <v>0</v>
      </c>
      <c r="R2808" s="2">
        <f t="shared" si="522"/>
        <v>0</v>
      </c>
      <c r="S2808" s="2">
        <f t="shared" si="523"/>
        <v>0</v>
      </c>
      <c r="T2808" s="2">
        <f t="shared" si="524"/>
        <v>0</v>
      </c>
      <c r="U2808" s="2">
        <f>IF(O2808="Reg", R2808 * Inputs!$B$7, 0)</f>
        <v>0</v>
      </c>
      <c r="V2808" s="2">
        <f>MAX(F2808 + P2808*Inputs!$B$15 - (Q2808/Inputs!$B$16) - U2808, 0)</f>
        <v>340</v>
      </c>
    </row>
    <row r="2809" spans="1:22" x14ac:dyDescent="0.3">
      <c r="A2809" s="1">
        <v>46139.958333333343</v>
      </c>
      <c r="B2809" s="2">
        <v>39.905717435913182</v>
      </c>
      <c r="C2809" s="2">
        <v>23.444734790972941</v>
      </c>
      <c r="D2809" s="2">
        <f t="shared" si="516"/>
        <v>38.317030139057152</v>
      </c>
      <c r="E2809" s="2">
        <f t="shared" si="517"/>
        <v>15.633442723021032</v>
      </c>
      <c r="F2809" s="2">
        <f t="shared" si="525"/>
        <v>340</v>
      </c>
      <c r="G2809" s="2">
        <f t="shared" si="526"/>
        <v>340</v>
      </c>
      <c r="H2809" s="2">
        <f>MIN(Inputs!$B$2, (Inputs!$B$14 - F2809)/Inputs!$B$15)</f>
        <v>0</v>
      </c>
      <c r="I2809" s="2">
        <f>MAX(MIN(Inputs!$B$2, F2809*Inputs!$B$16, Inputs!$B$14*Inputs!$B$4 - G2809), 0)</f>
        <v>0</v>
      </c>
      <c r="J2809" s="2">
        <f>MAX(MIN(Inputs!$B$2, F2809*Inputs!$B$16, (Inputs!$B$14-F2809)/Inputs!$B$15)*Inputs!$B$9, 0)</f>
        <v>0</v>
      </c>
      <c r="K2809" s="2">
        <f>MAX(E2809*Inputs!$B$5 - B2809 - Inputs!$B$8, 0) * H2809</f>
        <v>0</v>
      </c>
      <c r="L2809" s="2">
        <f>IF(B2809 &gt;= D2809*Inputs!$B$10, MAX(B2809 - E2809/Inputs!$B$5 - Inputs!$B$8, 0) * I2809, 0)</f>
        <v>0</v>
      </c>
      <c r="M2809" s="2">
        <f t="shared" si="518"/>
        <v>0</v>
      </c>
      <c r="N2809" s="3" t="str">
        <f t="shared" si="519"/>
        <v>Idle</v>
      </c>
      <c r="O2809" s="3" t="str">
        <f t="shared" si="527"/>
        <v>Idle</v>
      </c>
      <c r="P2809" s="2">
        <f t="shared" si="520"/>
        <v>0</v>
      </c>
      <c r="Q2809" s="2">
        <f t="shared" si="521"/>
        <v>0</v>
      </c>
      <c r="R2809" s="2">
        <f t="shared" si="522"/>
        <v>0</v>
      </c>
      <c r="S2809" s="2">
        <f t="shared" si="523"/>
        <v>0</v>
      </c>
      <c r="T2809" s="2">
        <f t="shared" si="524"/>
        <v>0</v>
      </c>
      <c r="U2809" s="2">
        <f>IF(O2809="Reg", R2809 * Inputs!$B$7, 0)</f>
        <v>0</v>
      </c>
      <c r="V2809" s="2">
        <f>MAX(F2809 + P2809*Inputs!$B$15 - (Q2809/Inputs!$B$16) - U2809, 0)</f>
        <v>340</v>
      </c>
    </row>
    <row r="2810" spans="1:22" x14ac:dyDescent="0.3">
      <c r="A2810" s="1">
        <v>46140</v>
      </c>
      <c r="B2810" s="2">
        <v>30.4090373118411</v>
      </c>
      <c r="C2810" s="2">
        <v>8.9902183211431588</v>
      </c>
      <c r="D2810" s="2">
        <f t="shared" si="516"/>
        <v>31.362518158815167</v>
      </c>
      <c r="E2810" s="2">
        <f t="shared" si="517"/>
        <v>8.9824898170355034</v>
      </c>
      <c r="F2810" s="2">
        <f t="shared" si="525"/>
        <v>340</v>
      </c>
      <c r="G2810" s="2">
        <f t="shared" si="526"/>
        <v>0</v>
      </c>
      <c r="H2810" s="2">
        <f>MIN(Inputs!$B$2, (Inputs!$B$14 - F2810)/Inputs!$B$15)</f>
        <v>0</v>
      </c>
      <c r="I2810" s="2">
        <f>MAX(MIN(Inputs!$B$2, F2810*Inputs!$B$16, Inputs!$B$14*Inputs!$B$4 - G2810), 0)</f>
        <v>170</v>
      </c>
      <c r="J2810" s="2">
        <f>MAX(MIN(Inputs!$B$2, F2810*Inputs!$B$16, (Inputs!$B$14-F2810)/Inputs!$B$15)*Inputs!$B$9, 0)</f>
        <v>0</v>
      </c>
      <c r="K2810" s="2">
        <f>MAX(E2810*Inputs!$B$5 - B2810 - Inputs!$B$8, 0) * H2810</f>
        <v>0</v>
      </c>
      <c r="L2810" s="2">
        <f>IF(B2810 &gt;= D2810*Inputs!$B$10, MAX(B2810 - E2810/Inputs!$B$5 - Inputs!$B$8, 0) * I2810, 0)</f>
        <v>0</v>
      </c>
      <c r="M2810" s="2">
        <f t="shared" si="518"/>
        <v>0</v>
      </c>
      <c r="N2810" s="3" t="str">
        <f t="shared" si="519"/>
        <v>Idle</v>
      </c>
      <c r="O2810" s="3" t="str">
        <f t="shared" si="527"/>
        <v>Idle</v>
      </c>
      <c r="P2810" s="2">
        <f t="shared" si="520"/>
        <v>0</v>
      </c>
      <c r="Q2810" s="2">
        <f t="shared" si="521"/>
        <v>0</v>
      </c>
      <c r="R2810" s="2">
        <f t="shared" si="522"/>
        <v>0</v>
      </c>
      <c r="S2810" s="2">
        <f t="shared" si="523"/>
        <v>0</v>
      </c>
      <c r="T2810" s="2">
        <f t="shared" si="524"/>
        <v>0</v>
      </c>
      <c r="U2810" s="2">
        <f>IF(O2810="Reg", R2810 * Inputs!$B$7, 0)</f>
        <v>0</v>
      </c>
      <c r="V2810" s="2">
        <f>MAX(F2810 + P2810*Inputs!$B$15 - (Q2810/Inputs!$B$16) - U2810, 0)</f>
        <v>340</v>
      </c>
    </row>
    <row r="2811" spans="1:22" x14ac:dyDescent="0.3">
      <c r="A2811" s="1">
        <v>46140.041666666657</v>
      </c>
      <c r="B2811" s="2">
        <v>17.506821547596029</v>
      </c>
      <c r="C2811" s="2">
        <v>0.84027615299033986</v>
      </c>
      <c r="D2811" s="2">
        <f t="shared" si="516"/>
        <v>31.362518158815167</v>
      </c>
      <c r="E2811" s="2">
        <f t="shared" si="517"/>
        <v>3.9143169317286528</v>
      </c>
      <c r="F2811" s="2">
        <f t="shared" si="525"/>
        <v>340</v>
      </c>
      <c r="G2811" s="2">
        <f t="shared" si="526"/>
        <v>0</v>
      </c>
      <c r="H2811" s="2">
        <f>MIN(Inputs!$B$2, (Inputs!$B$14 - F2811)/Inputs!$B$15)</f>
        <v>0</v>
      </c>
      <c r="I2811" s="2">
        <f>MAX(MIN(Inputs!$B$2, F2811*Inputs!$B$16, Inputs!$B$14*Inputs!$B$4 - G2811), 0)</f>
        <v>170</v>
      </c>
      <c r="J2811" s="2">
        <f>MAX(MIN(Inputs!$B$2, F2811*Inputs!$B$16, (Inputs!$B$14-F2811)/Inputs!$B$15)*Inputs!$B$9, 0)</f>
        <v>0</v>
      </c>
      <c r="K2811" s="2">
        <f>MAX(E2811*Inputs!$B$5 - B2811 - Inputs!$B$8, 0) * H2811</f>
        <v>0</v>
      </c>
      <c r="L2811" s="2">
        <f>IF(B2811 &gt;= D2811*Inputs!$B$10, MAX(B2811 - E2811/Inputs!$B$5 - Inputs!$B$8, 0) * I2811, 0)</f>
        <v>0</v>
      </c>
      <c r="M2811" s="2">
        <f t="shared" si="518"/>
        <v>0</v>
      </c>
      <c r="N2811" s="3" t="str">
        <f t="shared" si="519"/>
        <v>Idle</v>
      </c>
      <c r="O2811" s="3" t="str">
        <f t="shared" si="527"/>
        <v>Idle</v>
      </c>
      <c r="P2811" s="2">
        <f t="shared" si="520"/>
        <v>0</v>
      </c>
      <c r="Q2811" s="2">
        <f t="shared" si="521"/>
        <v>0</v>
      </c>
      <c r="R2811" s="2">
        <f t="shared" si="522"/>
        <v>0</v>
      </c>
      <c r="S2811" s="2">
        <f t="shared" si="523"/>
        <v>0</v>
      </c>
      <c r="T2811" s="2">
        <f t="shared" si="524"/>
        <v>0</v>
      </c>
      <c r="U2811" s="2">
        <f>IF(O2811="Reg", R2811 * Inputs!$B$7, 0)</f>
        <v>0</v>
      </c>
      <c r="V2811" s="2">
        <f>MAX(F2811 + P2811*Inputs!$B$15 - (Q2811/Inputs!$B$16) - U2811, 0)</f>
        <v>340</v>
      </c>
    </row>
    <row r="2812" spans="1:22" x14ac:dyDescent="0.3">
      <c r="A2812" s="1">
        <v>46140.083333333343</v>
      </c>
      <c r="B2812" s="2">
        <v>3.9031569477446091</v>
      </c>
      <c r="C2812" s="2">
        <v>13.497100058691791</v>
      </c>
      <c r="D2812" s="2">
        <f t="shared" si="516"/>
        <v>31.362518158815167</v>
      </c>
      <c r="E2812" s="2">
        <f t="shared" si="517"/>
        <v>0.99651334046264795</v>
      </c>
      <c r="F2812" s="2">
        <f t="shared" si="525"/>
        <v>340</v>
      </c>
      <c r="G2812" s="2">
        <f t="shared" si="526"/>
        <v>0</v>
      </c>
      <c r="H2812" s="2">
        <f>MIN(Inputs!$B$2, (Inputs!$B$14 - F2812)/Inputs!$B$15)</f>
        <v>0</v>
      </c>
      <c r="I2812" s="2">
        <f>MAX(MIN(Inputs!$B$2, F2812*Inputs!$B$16, Inputs!$B$14*Inputs!$B$4 - G2812), 0)</f>
        <v>170</v>
      </c>
      <c r="J2812" s="2">
        <f>MAX(MIN(Inputs!$B$2, F2812*Inputs!$B$16, (Inputs!$B$14-F2812)/Inputs!$B$15)*Inputs!$B$9, 0)</f>
        <v>0</v>
      </c>
      <c r="K2812" s="2">
        <f>MAX(E2812*Inputs!$B$5 - B2812 - Inputs!$B$8, 0) * H2812</f>
        <v>0</v>
      </c>
      <c r="L2812" s="2">
        <f>IF(B2812 &gt;= D2812*Inputs!$B$10, MAX(B2812 - E2812/Inputs!$B$5 - Inputs!$B$8, 0) * I2812, 0)</f>
        <v>0</v>
      </c>
      <c r="M2812" s="2">
        <f t="shared" si="518"/>
        <v>0</v>
      </c>
      <c r="N2812" s="3" t="str">
        <f t="shared" si="519"/>
        <v>Idle</v>
      </c>
      <c r="O2812" s="3" t="str">
        <f t="shared" si="527"/>
        <v>Idle</v>
      </c>
      <c r="P2812" s="2">
        <f t="shared" si="520"/>
        <v>0</v>
      </c>
      <c r="Q2812" s="2">
        <f t="shared" si="521"/>
        <v>0</v>
      </c>
      <c r="R2812" s="2">
        <f t="shared" si="522"/>
        <v>0</v>
      </c>
      <c r="S2812" s="2">
        <f t="shared" si="523"/>
        <v>0</v>
      </c>
      <c r="T2812" s="2">
        <f t="shared" si="524"/>
        <v>0</v>
      </c>
      <c r="U2812" s="2">
        <f>IF(O2812="Reg", R2812 * Inputs!$B$7, 0)</f>
        <v>0</v>
      </c>
      <c r="V2812" s="2">
        <f>MAX(F2812 + P2812*Inputs!$B$15 - (Q2812/Inputs!$B$16) - U2812, 0)</f>
        <v>340</v>
      </c>
    </row>
    <row r="2813" spans="1:22" x14ac:dyDescent="0.3">
      <c r="A2813" s="1">
        <v>46140.125</v>
      </c>
      <c r="B2813" s="2">
        <v>0</v>
      </c>
      <c r="C2813" s="2">
        <v>26.642019676098229</v>
      </c>
      <c r="D2813" s="2">
        <f t="shared" si="516"/>
        <v>31.362518158815167</v>
      </c>
      <c r="E2813" s="2">
        <f t="shared" si="517"/>
        <v>0.37567472115200373</v>
      </c>
      <c r="F2813" s="2">
        <f t="shared" si="525"/>
        <v>340</v>
      </c>
      <c r="G2813" s="2">
        <f t="shared" si="526"/>
        <v>0</v>
      </c>
      <c r="H2813" s="2">
        <f>MIN(Inputs!$B$2, (Inputs!$B$14 - F2813)/Inputs!$B$15)</f>
        <v>0</v>
      </c>
      <c r="I2813" s="2">
        <f>MAX(MIN(Inputs!$B$2, F2813*Inputs!$B$16, Inputs!$B$14*Inputs!$B$4 - G2813), 0)</f>
        <v>170</v>
      </c>
      <c r="J2813" s="2">
        <f>MAX(MIN(Inputs!$B$2, F2813*Inputs!$B$16, (Inputs!$B$14-F2813)/Inputs!$B$15)*Inputs!$B$9, 0)</f>
        <v>0</v>
      </c>
      <c r="K2813" s="2">
        <f>MAX(E2813*Inputs!$B$5 - B2813 - Inputs!$B$8, 0) * H2813</f>
        <v>0</v>
      </c>
      <c r="L2813" s="2">
        <f>IF(B2813 &gt;= D2813*Inputs!$B$10, MAX(B2813 - E2813/Inputs!$B$5 - Inputs!$B$8, 0) * I2813, 0)</f>
        <v>0</v>
      </c>
      <c r="M2813" s="2">
        <f t="shared" si="518"/>
        <v>0</v>
      </c>
      <c r="N2813" s="3" t="str">
        <f t="shared" si="519"/>
        <v>Idle</v>
      </c>
      <c r="O2813" s="3" t="str">
        <f t="shared" si="527"/>
        <v>Idle</v>
      </c>
      <c r="P2813" s="2">
        <f t="shared" si="520"/>
        <v>0</v>
      </c>
      <c r="Q2813" s="2">
        <f t="shared" si="521"/>
        <v>0</v>
      </c>
      <c r="R2813" s="2">
        <f t="shared" si="522"/>
        <v>0</v>
      </c>
      <c r="S2813" s="2">
        <f t="shared" si="523"/>
        <v>0</v>
      </c>
      <c r="T2813" s="2">
        <f t="shared" si="524"/>
        <v>0</v>
      </c>
      <c r="U2813" s="2">
        <f>IF(O2813="Reg", R2813 * Inputs!$B$7, 0)</f>
        <v>0</v>
      </c>
      <c r="V2813" s="2">
        <f>MAX(F2813 + P2813*Inputs!$B$15 - (Q2813/Inputs!$B$16) - U2813, 0)</f>
        <v>340</v>
      </c>
    </row>
    <row r="2814" spans="1:22" x14ac:dyDescent="0.3">
      <c r="A2814" s="1">
        <v>46140.166666666657</v>
      </c>
      <c r="B2814" s="2">
        <v>2.0759230950312779</v>
      </c>
      <c r="C2814" s="2">
        <v>13.03412199175111</v>
      </c>
      <c r="D2814" s="2">
        <f t="shared" si="516"/>
        <v>31.362518158815167</v>
      </c>
      <c r="E2814" s="2">
        <f t="shared" si="517"/>
        <v>0.37567472115200373</v>
      </c>
      <c r="F2814" s="2">
        <f t="shared" si="525"/>
        <v>340</v>
      </c>
      <c r="G2814" s="2">
        <f t="shared" si="526"/>
        <v>0</v>
      </c>
      <c r="H2814" s="2">
        <f>MIN(Inputs!$B$2, (Inputs!$B$14 - F2814)/Inputs!$B$15)</f>
        <v>0</v>
      </c>
      <c r="I2814" s="2">
        <f>MAX(MIN(Inputs!$B$2, F2814*Inputs!$B$16, Inputs!$B$14*Inputs!$B$4 - G2814), 0)</f>
        <v>170</v>
      </c>
      <c r="J2814" s="2">
        <f>MAX(MIN(Inputs!$B$2, F2814*Inputs!$B$16, (Inputs!$B$14-F2814)/Inputs!$B$15)*Inputs!$B$9, 0)</f>
        <v>0</v>
      </c>
      <c r="K2814" s="2">
        <f>MAX(E2814*Inputs!$B$5 - B2814 - Inputs!$B$8, 0) * H2814</f>
        <v>0</v>
      </c>
      <c r="L2814" s="2">
        <f>IF(B2814 &gt;= D2814*Inputs!$B$10, MAX(B2814 - E2814/Inputs!$B$5 - Inputs!$B$8, 0) * I2814, 0)</f>
        <v>0</v>
      </c>
      <c r="M2814" s="2">
        <f t="shared" si="518"/>
        <v>0</v>
      </c>
      <c r="N2814" s="3" t="str">
        <f t="shared" si="519"/>
        <v>Idle</v>
      </c>
      <c r="O2814" s="3" t="str">
        <f t="shared" si="527"/>
        <v>Idle</v>
      </c>
      <c r="P2814" s="2">
        <f t="shared" si="520"/>
        <v>0</v>
      </c>
      <c r="Q2814" s="2">
        <f t="shared" si="521"/>
        <v>0</v>
      </c>
      <c r="R2814" s="2">
        <f t="shared" si="522"/>
        <v>0</v>
      </c>
      <c r="S2814" s="2">
        <f t="shared" si="523"/>
        <v>0</v>
      </c>
      <c r="T2814" s="2">
        <f t="shared" si="524"/>
        <v>0</v>
      </c>
      <c r="U2814" s="2">
        <f>IF(O2814="Reg", R2814 * Inputs!$B$7, 0)</f>
        <v>0</v>
      </c>
      <c r="V2814" s="2">
        <f>MAX(F2814 + P2814*Inputs!$B$15 - (Q2814/Inputs!$B$16) - U2814, 0)</f>
        <v>340</v>
      </c>
    </row>
    <row r="2815" spans="1:22" x14ac:dyDescent="0.3">
      <c r="A2815" s="1">
        <v>46140.208333333343</v>
      </c>
      <c r="B2815" s="2">
        <v>0</v>
      </c>
      <c r="C2815" s="2">
        <v>4.0891489846696834</v>
      </c>
      <c r="D2815" s="2">
        <f t="shared" si="516"/>
        <v>31.362518158815167</v>
      </c>
      <c r="E2815" s="2">
        <f t="shared" si="517"/>
        <v>1.9326558166168424</v>
      </c>
      <c r="F2815" s="2">
        <f t="shared" si="525"/>
        <v>340</v>
      </c>
      <c r="G2815" s="2">
        <f t="shared" si="526"/>
        <v>0</v>
      </c>
      <c r="H2815" s="2">
        <f>MIN(Inputs!$B$2, (Inputs!$B$14 - F2815)/Inputs!$B$15)</f>
        <v>0</v>
      </c>
      <c r="I2815" s="2">
        <f>MAX(MIN(Inputs!$B$2, F2815*Inputs!$B$16, Inputs!$B$14*Inputs!$B$4 - G2815), 0)</f>
        <v>170</v>
      </c>
      <c r="J2815" s="2">
        <f>MAX(MIN(Inputs!$B$2, F2815*Inputs!$B$16, (Inputs!$B$14-F2815)/Inputs!$B$15)*Inputs!$B$9, 0)</f>
        <v>0</v>
      </c>
      <c r="K2815" s="2">
        <f>MAX(E2815*Inputs!$B$5 - B2815 - Inputs!$B$8, 0) * H2815</f>
        <v>0</v>
      </c>
      <c r="L2815" s="2">
        <f>IF(B2815 &gt;= D2815*Inputs!$B$10, MAX(B2815 - E2815/Inputs!$B$5 - Inputs!$B$8, 0) * I2815, 0)</f>
        <v>0</v>
      </c>
      <c r="M2815" s="2">
        <f t="shared" si="518"/>
        <v>0</v>
      </c>
      <c r="N2815" s="3" t="str">
        <f t="shared" si="519"/>
        <v>Idle</v>
      </c>
      <c r="O2815" s="3" t="str">
        <f t="shared" si="527"/>
        <v>Idle</v>
      </c>
      <c r="P2815" s="2">
        <f t="shared" si="520"/>
        <v>0</v>
      </c>
      <c r="Q2815" s="2">
        <f t="shared" si="521"/>
        <v>0</v>
      </c>
      <c r="R2815" s="2">
        <f t="shared" si="522"/>
        <v>0</v>
      </c>
      <c r="S2815" s="2">
        <f t="shared" si="523"/>
        <v>0</v>
      </c>
      <c r="T2815" s="2">
        <f t="shared" si="524"/>
        <v>0</v>
      </c>
      <c r="U2815" s="2">
        <f>IF(O2815="Reg", R2815 * Inputs!$B$7, 0)</f>
        <v>0</v>
      </c>
      <c r="V2815" s="2">
        <f>MAX(F2815 + P2815*Inputs!$B$15 - (Q2815/Inputs!$B$16) - U2815, 0)</f>
        <v>340</v>
      </c>
    </row>
    <row r="2816" spans="1:22" x14ac:dyDescent="0.3">
      <c r="A2816" s="1">
        <v>46140.25</v>
      </c>
      <c r="B2816" s="2">
        <v>0</v>
      </c>
      <c r="C2816" s="2">
        <v>4.0170498139580628</v>
      </c>
      <c r="D2816" s="2">
        <f t="shared" si="516"/>
        <v>31.362518158815167</v>
      </c>
      <c r="E2816" s="2">
        <f t="shared" si="517"/>
        <v>5.2332615262173716</v>
      </c>
      <c r="F2816" s="2">
        <f t="shared" si="525"/>
        <v>340</v>
      </c>
      <c r="G2816" s="2">
        <f t="shared" si="526"/>
        <v>0</v>
      </c>
      <c r="H2816" s="2">
        <f>MIN(Inputs!$B$2, (Inputs!$B$14 - F2816)/Inputs!$B$15)</f>
        <v>0</v>
      </c>
      <c r="I2816" s="2">
        <f>MAX(MIN(Inputs!$B$2, F2816*Inputs!$B$16, Inputs!$B$14*Inputs!$B$4 - G2816), 0)</f>
        <v>170</v>
      </c>
      <c r="J2816" s="2">
        <f>MAX(MIN(Inputs!$B$2, F2816*Inputs!$B$16, (Inputs!$B$14-F2816)/Inputs!$B$15)*Inputs!$B$9, 0)</f>
        <v>0</v>
      </c>
      <c r="K2816" s="2">
        <f>MAX(E2816*Inputs!$B$5 - B2816 - Inputs!$B$8, 0) * H2816</f>
        <v>0</v>
      </c>
      <c r="L2816" s="2">
        <f>IF(B2816 &gt;= D2816*Inputs!$B$10, MAX(B2816 - E2816/Inputs!$B$5 - Inputs!$B$8, 0) * I2816, 0)</f>
        <v>0</v>
      </c>
      <c r="M2816" s="2">
        <f t="shared" si="518"/>
        <v>0</v>
      </c>
      <c r="N2816" s="3" t="str">
        <f t="shared" si="519"/>
        <v>Idle</v>
      </c>
      <c r="O2816" s="3" t="str">
        <f t="shared" si="527"/>
        <v>Idle</v>
      </c>
      <c r="P2816" s="2">
        <f t="shared" si="520"/>
        <v>0</v>
      </c>
      <c r="Q2816" s="2">
        <f t="shared" si="521"/>
        <v>0</v>
      </c>
      <c r="R2816" s="2">
        <f t="shared" si="522"/>
        <v>0</v>
      </c>
      <c r="S2816" s="2">
        <f t="shared" si="523"/>
        <v>0</v>
      </c>
      <c r="T2816" s="2">
        <f t="shared" si="524"/>
        <v>0</v>
      </c>
      <c r="U2816" s="2">
        <f>IF(O2816="Reg", R2816 * Inputs!$B$7, 0)</f>
        <v>0</v>
      </c>
      <c r="V2816" s="2">
        <f>MAX(F2816 + P2816*Inputs!$B$15 - (Q2816/Inputs!$B$16) - U2816, 0)</f>
        <v>340</v>
      </c>
    </row>
    <row r="2817" spans="1:22" x14ac:dyDescent="0.3">
      <c r="A2817" s="1">
        <v>46140.291666666657</v>
      </c>
      <c r="B2817" s="2">
        <v>0</v>
      </c>
      <c r="C2817" s="2">
        <v>5.9347053436396546</v>
      </c>
      <c r="D2817" s="2">
        <f t="shared" si="516"/>
        <v>31.362518158815167</v>
      </c>
      <c r="E2817" s="2">
        <f t="shared" si="517"/>
        <v>11.176982696961474</v>
      </c>
      <c r="F2817" s="2">
        <f t="shared" si="525"/>
        <v>340</v>
      </c>
      <c r="G2817" s="2">
        <f t="shared" si="526"/>
        <v>0</v>
      </c>
      <c r="H2817" s="2">
        <f>MIN(Inputs!$B$2, (Inputs!$B$14 - F2817)/Inputs!$B$15)</f>
        <v>0</v>
      </c>
      <c r="I2817" s="2">
        <f>MAX(MIN(Inputs!$B$2, F2817*Inputs!$B$16, Inputs!$B$14*Inputs!$B$4 - G2817), 0)</f>
        <v>170</v>
      </c>
      <c r="J2817" s="2">
        <f>MAX(MIN(Inputs!$B$2, F2817*Inputs!$B$16, (Inputs!$B$14-F2817)/Inputs!$B$15)*Inputs!$B$9, 0)</f>
        <v>0</v>
      </c>
      <c r="K2817" s="2">
        <f>MAX(E2817*Inputs!$B$5 - B2817 - Inputs!$B$8, 0) * H2817</f>
        <v>0</v>
      </c>
      <c r="L2817" s="2">
        <f>IF(B2817 &gt;= D2817*Inputs!$B$10, MAX(B2817 - E2817/Inputs!$B$5 - Inputs!$B$8, 0) * I2817, 0)</f>
        <v>0</v>
      </c>
      <c r="M2817" s="2">
        <f t="shared" si="518"/>
        <v>0</v>
      </c>
      <c r="N2817" s="3" t="str">
        <f t="shared" si="519"/>
        <v>Idle</v>
      </c>
      <c r="O2817" s="3" t="str">
        <f t="shared" si="527"/>
        <v>Idle</v>
      </c>
      <c r="P2817" s="2">
        <f t="shared" si="520"/>
        <v>0</v>
      </c>
      <c r="Q2817" s="2">
        <f t="shared" si="521"/>
        <v>0</v>
      </c>
      <c r="R2817" s="2">
        <f t="shared" si="522"/>
        <v>0</v>
      </c>
      <c r="S2817" s="2">
        <f t="shared" si="523"/>
        <v>0</v>
      </c>
      <c r="T2817" s="2">
        <f t="shared" si="524"/>
        <v>0</v>
      </c>
      <c r="U2817" s="2">
        <f>IF(O2817="Reg", R2817 * Inputs!$B$7, 0)</f>
        <v>0</v>
      </c>
      <c r="V2817" s="2">
        <f>MAX(F2817 + P2817*Inputs!$B$15 - (Q2817/Inputs!$B$16) - U2817, 0)</f>
        <v>340</v>
      </c>
    </row>
    <row r="2818" spans="1:22" x14ac:dyDescent="0.3">
      <c r="A2818" s="1">
        <v>46140.333333333343</v>
      </c>
      <c r="B2818" s="2">
        <v>0.1781252318807445</v>
      </c>
      <c r="C2818" s="2">
        <v>7.3476024281342811</v>
      </c>
      <c r="D2818" s="2">
        <f t="shared" ref="D2818:D2881" si="528">AVERAGEIFS(B:B, A:A, "&gt;="&amp;INT(A2818), A:A, "&lt;"&amp;INT(A2818)+1)</f>
        <v>31.362518158815167</v>
      </c>
      <c r="E2818" s="2">
        <f t="shared" ref="E2818:E2881" si="529">AVERAGE(B2818:B2823)</f>
        <v>18.203013457295139</v>
      </c>
      <c r="F2818" s="2">
        <f t="shared" si="525"/>
        <v>340</v>
      </c>
      <c r="G2818" s="2">
        <f t="shared" si="526"/>
        <v>0</v>
      </c>
      <c r="H2818" s="2">
        <f>MIN(Inputs!$B$2, (Inputs!$B$14 - F2818)/Inputs!$B$15)</f>
        <v>0</v>
      </c>
      <c r="I2818" s="2">
        <f>MAX(MIN(Inputs!$B$2, F2818*Inputs!$B$16, Inputs!$B$14*Inputs!$B$4 - G2818), 0)</f>
        <v>170</v>
      </c>
      <c r="J2818" s="2">
        <f>MAX(MIN(Inputs!$B$2, F2818*Inputs!$B$16, (Inputs!$B$14-F2818)/Inputs!$B$15)*Inputs!$B$9, 0)</f>
        <v>0</v>
      </c>
      <c r="K2818" s="2">
        <f>MAX(E2818*Inputs!$B$5 - B2818 - Inputs!$B$8, 0) * H2818</f>
        <v>0</v>
      </c>
      <c r="L2818" s="2">
        <f>IF(B2818 &gt;= D2818*Inputs!$B$10, MAX(B2818 - E2818/Inputs!$B$5 - Inputs!$B$8, 0) * I2818, 0)</f>
        <v>0</v>
      </c>
      <c r="M2818" s="2">
        <f t="shared" ref="M2818:M2881" si="530">C2818 * J2818</f>
        <v>0</v>
      </c>
      <c r="N2818" s="3" t="str">
        <f t="shared" ref="N2818:N2881" si="531">IF(MAX(K2818, L2818, M2818)&lt;=0, "Idle", IF(AND(M2818&gt;=K2818, M2818&gt;=L2818), "Reg", IF(L2818&gt;=K2818, "Discharge", "Charge")))</f>
        <v>Idle</v>
      </c>
      <c r="O2818" s="3" t="str">
        <f t="shared" si="527"/>
        <v>Idle</v>
      </c>
      <c r="P2818" s="2">
        <f t="shared" ref="P2818:P2881" si="532">IF(O2818="Charge", H2818, 0)</f>
        <v>0</v>
      </c>
      <c r="Q2818" s="2">
        <f t="shared" ref="Q2818:Q2881" si="533">IF(O2818="Discharge", I2818, 0)</f>
        <v>0</v>
      </c>
      <c r="R2818" s="2">
        <f t="shared" ref="R2818:R2881" si="534">IF(O2818="Reg", J2818, 0)</f>
        <v>0</v>
      </c>
      <c r="S2818" s="2">
        <f t="shared" ref="S2818:S2881" si="535">(Q2818 - P2818) * B2818</f>
        <v>0</v>
      </c>
      <c r="T2818" s="2">
        <f t="shared" ref="T2818:T2881" si="536">R2818 * C2818</f>
        <v>0</v>
      </c>
      <c r="U2818" s="2">
        <f>IF(O2818="Reg", R2818 * Inputs!$B$7, 0)</f>
        <v>0</v>
      </c>
      <c r="V2818" s="2">
        <f>MAX(F2818 + P2818*Inputs!$B$15 - (Q2818/Inputs!$B$16) - U2818, 0)</f>
        <v>340</v>
      </c>
    </row>
    <row r="2819" spans="1:22" x14ac:dyDescent="0.3">
      <c r="A2819" s="1">
        <v>46140.375</v>
      </c>
      <c r="B2819" s="2">
        <v>0</v>
      </c>
      <c r="C2819" s="2">
        <v>15.272529298577631</v>
      </c>
      <c r="D2819" s="2">
        <f t="shared" si="528"/>
        <v>31.362518158815167</v>
      </c>
      <c r="E2819" s="2">
        <f t="shared" si="529"/>
        <v>27.357040243674422</v>
      </c>
      <c r="F2819" s="2">
        <f t="shared" ref="F2819:F2882" si="537">V2818</f>
        <v>340</v>
      </c>
      <c r="G2819" s="2">
        <f t="shared" ref="G2819:G2882" si="538">IF(INT(A2819)=INT(A2818), G2818 + Q2818, 0)</f>
        <v>0</v>
      </c>
      <c r="H2819" s="2">
        <f>MIN(Inputs!$B$2, (Inputs!$B$14 - F2819)/Inputs!$B$15)</f>
        <v>0</v>
      </c>
      <c r="I2819" s="2">
        <f>MAX(MIN(Inputs!$B$2, F2819*Inputs!$B$16, Inputs!$B$14*Inputs!$B$4 - G2819), 0)</f>
        <v>170</v>
      </c>
      <c r="J2819" s="2">
        <f>MAX(MIN(Inputs!$B$2, F2819*Inputs!$B$16, (Inputs!$B$14-F2819)/Inputs!$B$15)*Inputs!$B$9, 0)</f>
        <v>0</v>
      </c>
      <c r="K2819" s="2">
        <f>MAX(E2819*Inputs!$B$5 - B2819 - Inputs!$B$8, 0) * H2819</f>
        <v>0</v>
      </c>
      <c r="L2819" s="2">
        <f>IF(B2819 &gt;= D2819*Inputs!$B$10, MAX(B2819 - E2819/Inputs!$B$5 - Inputs!$B$8, 0) * I2819, 0)</f>
        <v>0</v>
      </c>
      <c r="M2819" s="2">
        <f t="shared" si="530"/>
        <v>0</v>
      </c>
      <c r="N2819" s="3" t="str">
        <f t="shared" si="531"/>
        <v>Idle</v>
      </c>
      <c r="O2819" s="3" t="str">
        <f t="shared" si="527"/>
        <v>Idle</v>
      </c>
      <c r="P2819" s="2">
        <f t="shared" si="532"/>
        <v>0</v>
      </c>
      <c r="Q2819" s="2">
        <f t="shared" si="533"/>
        <v>0</v>
      </c>
      <c r="R2819" s="2">
        <f t="shared" si="534"/>
        <v>0</v>
      </c>
      <c r="S2819" s="2">
        <f t="shared" si="535"/>
        <v>0</v>
      </c>
      <c r="T2819" s="2">
        <f t="shared" si="536"/>
        <v>0</v>
      </c>
      <c r="U2819" s="2">
        <f>IF(O2819="Reg", R2819 * Inputs!$B$7, 0)</f>
        <v>0</v>
      </c>
      <c r="V2819" s="2">
        <f>MAX(F2819 + P2819*Inputs!$B$15 - (Q2819/Inputs!$B$16) - U2819, 0)</f>
        <v>340</v>
      </c>
    </row>
    <row r="2820" spans="1:22" x14ac:dyDescent="0.3">
      <c r="A2820" s="1">
        <v>46140.416666666657</v>
      </c>
      <c r="B2820" s="2">
        <v>11.417809667820309</v>
      </c>
      <c r="C2820" s="2">
        <v>4.4127876024573078</v>
      </c>
      <c r="D2820" s="2">
        <f t="shared" si="528"/>
        <v>31.362518158815167</v>
      </c>
      <c r="E2820" s="2">
        <f t="shared" si="529"/>
        <v>35.814007026309334</v>
      </c>
      <c r="F2820" s="2">
        <f t="shared" si="537"/>
        <v>340</v>
      </c>
      <c r="G2820" s="2">
        <f t="shared" si="538"/>
        <v>0</v>
      </c>
      <c r="H2820" s="2">
        <f>MIN(Inputs!$B$2, (Inputs!$B$14 - F2820)/Inputs!$B$15)</f>
        <v>0</v>
      </c>
      <c r="I2820" s="2">
        <f>MAX(MIN(Inputs!$B$2, F2820*Inputs!$B$16, Inputs!$B$14*Inputs!$B$4 - G2820), 0)</f>
        <v>170</v>
      </c>
      <c r="J2820" s="2">
        <f>MAX(MIN(Inputs!$B$2, F2820*Inputs!$B$16, (Inputs!$B$14-F2820)/Inputs!$B$15)*Inputs!$B$9, 0)</f>
        <v>0</v>
      </c>
      <c r="K2820" s="2">
        <f>MAX(E2820*Inputs!$B$5 - B2820 - Inputs!$B$8, 0) * H2820</f>
        <v>0</v>
      </c>
      <c r="L2820" s="2">
        <f>IF(B2820 &gt;= D2820*Inputs!$B$10, MAX(B2820 - E2820/Inputs!$B$5 - Inputs!$B$8, 0) * I2820, 0)</f>
        <v>0</v>
      </c>
      <c r="M2820" s="2">
        <f t="shared" si="530"/>
        <v>0</v>
      </c>
      <c r="N2820" s="3" t="str">
        <f t="shared" si="531"/>
        <v>Idle</v>
      </c>
      <c r="O2820" s="3" t="str">
        <f t="shared" ref="O2820:O2883" si="539">IF(O2819&lt;&gt;O2818, O2819, N2820)</f>
        <v>Idle</v>
      </c>
      <c r="P2820" s="2">
        <f t="shared" si="532"/>
        <v>0</v>
      </c>
      <c r="Q2820" s="2">
        <f t="shared" si="533"/>
        <v>0</v>
      </c>
      <c r="R2820" s="2">
        <f t="shared" si="534"/>
        <v>0</v>
      </c>
      <c r="S2820" s="2">
        <f t="shared" si="535"/>
        <v>0</v>
      </c>
      <c r="T2820" s="2">
        <f t="shared" si="536"/>
        <v>0</v>
      </c>
      <c r="U2820" s="2">
        <f>IF(O2820="Reg", R2820 * Inputs!$B$7, 0)</f>
        <v>0</v>
      </c>
      <c r="V2820" s="2">
        <f>MAX(F2820 + P2820*Inputs!$B$15 - (Q2820/Inputs!$B$16) - U2820, 0)</f>
        <v>340</v>
      </c>
    </row>
    <row r="2821" spans="1:22" x14ac:dyDescent="0.3">
      <c r="A2821" s="1">
        <v>46140.458333333343</v>
      </c>
      <c r="B2821" s="2">
        <v>19.803634257603171</v>
      </c>
      <c r="C2821" s="2">
        <v>33.663486685226317</v>
      </c>
      <c r="D2821" s="2">
        <f t="shared" si="528"/>
        <v>31.362518158815167</v>
      </c>
      <c r="E2821" s="2">
        <f t="shared" si="529"/>
        <v>44.790252463345787</v>
      </c>
      <c r="F2821" s="2">
        <f t="shared" si="537"/>
        <v>340</v>
      </c>
      <c r="G2821" s="2">
        <f t="shared" si="538"/>
        <v>0</v>
      </c>
      <c r="H2821" s="2">
        <f>MIN(Inputs!$B$2, (Inputs!$B$14 - F2821)/Inputs!$B$15)</f>
        <v>0</v>
      </c>
      <c r="I2821" s="2">
        <f>MAX(MIN(Inputs!$B$2, F2821*Inputs!$B$16, Inputs!$B$14*Inputs!$B$4 - G2821), 0)</f>
        <v>170</v>
      </c>
      <c r="J2821" s="2">
        <f>MAX(MIN(Inputs!$B$2, F2821*Inputs!$B$16, (Inputs!$B$14-F2821)/Inputs!$B$15)*Inputs!$B$9, 0)</f>
        <v>0</v>
      </c>
      <c r="K2821" s="2">
        <f>MAX(E2821*Inputs!$B$5 - B2821 - Inputs!$B$8, 0) * H2821</f>
        <v>0</v>
      </c>
      <c r="L2821" s="2">
        <f>IF(B2821 &gt;= D2821*Inputs!$B$10, MAX(B2821 - E2821/Inputs!$B$5 - Inputs!$B$8, 0) * I2821, 0)</f>
        <v>0</v>
      </c>
      <c r="M2821" s="2">
        <f t="shared" si="530"/>
        <v>0</v>
      </c>
      <c r="N2821" s="3" t="str">
        <f t="shared" si="531"/>
        <v>Idle</v>
      </c>
      <c r="O2821" s="3" t="str">
        <f t="shared" si="539"/>
        <v>Idle</v>
      </c>
      <c r="P2821" s="2">
        <f t="shared" si="532"/>
        <v>0</v>
      </c>
      <c r="Q2821" s="2">
        <f t="shared" si="533"/>
        <v>0</v>
      </c>
      <c r="R2821" s="2">
        <f t="shared" si="534"/>
        <v>0</v>
      </c>
      <c r="S2821" s="2">
        <f t="shared" si="535"/>
        <v>0</v>
      </c>
      <c r="T2821" s="2">
        <f t="shared" si="536"/>
        <v>0</v>
      </c>
      <c r="U2821" s="2">
        <f>IF(O2821="Reg", R2821 * Inputs!$B$7, 0)</f>
        <v>0</v>
      </c>
      <c r="V2821" s="2">
        <f>MAX(F2821 + P2821*Inputs!$B$15 - (Q2821/Inputs!$B$16) - U2821, 0)</f>
        <v>340</v>
      </c>
    </row>
    <row r="2822" spans="1:22" x14ac:dyDescent="0.3">
      <c r="A2822" s="1">
        <v>46140.5</v>
      </c>
      <c r="B2822" s="2">
        <v>35.662327024464624</v>
      </c>
      <c r="C2822" s="2">
        <v>3.8131597473125631</v>
      </c>
      <c r="D2822" s="2">
        <f t="shared" si="528"/>
        <v>31.362518158815167</v>
      </c>
      <c r="E2822" s="2">
        <f t="shared" si="529"/>
        <v>53.684904254736587</v>
      </c>
      <c r="F2822" s="2">
        <f t="shared" si="537"/>
        <v>340</v>
      </c>
      <c r="G2822" s="2">
        <f t="shared" si="538"/>
        <v>0</v>
      </c>
      <c r="H2822" s="2">
        <f>MIN(Inputs!$B$2, (Inputs!$B$14 - F2822)/Inputs!$B$15)</f>
        <v>0</v>
      </c>
      <c r="I2822" s="2">
        <f>MAX(MIN(Inputs!$B$2, F2822*Inputs!$B$16, Inputs!$B$14*Inputs!$B$4 - G2822), 0)</f>
        <v>170</v>
      </c>
      <c r="J2822" s="2">
        <f>MAX(MIN(Inputs!$B$2, F2822*Inputs!$B$16, (Inputs!$B$14-F2822)/Inputs!$B$15)*Inputs!$B$9, 0)</f>
        <v>0</v>
      </c>
      <c r="K2822" s="2">
        <f>MAX(E2822*Inputs!$B$5 - B2822 - Inputs!$B$8, 0) * H2822</f>
        <v>0</v>
      </c>
      <c r="L2822" s="2">
        <f>IF(B2822 &gt;= D2822*Inputs!$B$10, MAX(B2822 - E2822/Inputs!$B$5 - Inputs!$B$8, 0) * I2822, 0)</f>
        <v>0</v>
      </c>
      <c r="M2822" s="2">
        <f t="shared" si="530"/>
        <v>0</v>
      </c>
      <c r="N2822" s="3" t="str">
        <f t="shared" si="531"/>
        <v>Idle</v>
      </c>
      <c r="O2822" s="3" t="str">
        <f t="shared" si="539"/>
        <v>Idle</v>
      </c>
      <c r="P2822" s="2">
        <f t="shared" si="532"/>
        <v>0</v>
      </c>
      <c r="Q2822" s="2">
        <f t="shared" si="533"/>
        <v>0</v>
      </c>
      <c r="R2822" s="2">
        <f t="shared" si="534"/>
        <v>0</v>
      </c>
      <c r="S2822" s="2">
        <f t="shared" si="535"/>
        <v>0</v>
      </c>
      <c r="T2822" s="2">
        <f t="shared" si="536"/>
        <v>0</v>
      </c>
      <c r="U2822" s="2">
        <f>IF(O2822="Reg", R2822 * Inputs!$B$7, 0)</f>
        <v>0</v>
      </c>
      <c r="V2822" s="2">
        <f>MAX(F2822 + P2822*Inputs!$B$15 - (Q2822/Inputs!$B$16) - U2822, 0)</f>
        <v>340</v>
      </c>
    </row>
    <row r="2823" spans="1:22" x14ac:dyDescent="0.3">
      <c r="A2823" s="1">
        <v>46140.541666666657</v>
      </c>
      <c r="B2823" s="2">
        <v>42.156184562001997</v>
      </c>
      <c r="C2823" s="2">
        <v>3.8136779713125271</v>
      </c>
      <c r="D2823" s="2">
        <f t="shared" si="528"/>
        <v>31.362518158815167</v>
      </c>
      <c r="E2823" s="2">
        <f t="shared" si="529"/>
        <v>59.620270425463438</v>
      </c>
      <c r="F2823" s="2">
        <f t="shared" si="537"/>
        <v>340</v>
      </c>
      <c r="G2823" s="2">
        <f t="shared" si="538"/>
        <v>0</v>
      </c>
      <c r="H2823" s="2">
        <f>MIN(Inputs!$B$2, (Inputs!$B$14 - F2823)/Inputs!$B$15)</f>
        <v>0</v>
      </c>
      <c r="I2823" s="2">
        <f>MAX(MIN(Inputs!$B$2, F2823*Inputs!$B$16, Inputs!$B$14*Inputs!$B$4 - G2823), 0)</f>
        <v>170</v>
      </c>
      <c r="J2823" s="2">
        <f>MAX(MIN(Inputs!$B$2, F2823*Inputs!$B$16, (Inputs!$B$14-F2823)/Inputs!$B$15)*Inputs!$B$9, 0)</f>
        <v>0</v>
      </c>
      <c r="K2823" s="2">
        <f>MAX(E2823*Inputs!$B$5 - B2823 - Inputs!$B$8, 0) * H2823</f>
        <v>0</v>
      </c>
      <c r="L2823" s="2">
        <f>IF(B2823 &gt;= D2823*Inputs!$B$10, MAX(B2823 - E2823/Inputs!$B$5 - Inputs!$B$8, 0) * I2823, 0)</f>
        <v>0</v>
      </c>
      <c r="M2823" s="2">
        <f t="shared" si="530"/>
        <v>0</v>
      </c>
      <c r="N2823" s="3" t="str">
        <f t="shared" si="531"/>
        <v>Idle</v>
      </c>
      <c r="O2823" s="3" t="str">
        <f t="shared" si="539"/>
        <v>Idle</v>
      </c>
      <c r="P2823" s="2">
        <f t="shared" si="532"/>
        <v>0</v>
      </c>
      <c r="Q2823" s="2">
        <f t="shared" si="533"/>
        <v>0</v>
      </c>
      <c r="R2823" s="2">
        <f t="shared" si="534"/>
        <v>0</v>
      </c>
      <c r="S2823" s="2">
        <f t="shared" si="535"/>
        <v>0</v>
      </c>
      <c r="T2823" s="2">
        <f t="shared" si="536"/>
        <v>0</v>
      </c>
      <c r="U2823" s="2">
        <f>IF(O2823="Reg", R2823 * Inputs!$B$7, 0)</f>
        <v>0</v>
      </c>
      <c r="V2823" s="2">
        <f>MAX(F2823 + P2823*Inputs!$B$15 - (Q2823/Inputs!$B$16) - U2823, 0)</f>
        <v>340</v>
      </c>
    </row>
    <row r="2824" spans="1:22" x14ac:dyDescent="0.3">
      <c r="A2824" s="1">
        <v>46140.583333333343</v>
      </c>
      <c r="B2824" s="2">
        <v>55.102285950156443</v>
      </c>
      <c r="C2824" s="2">
        <v>17.904276887665251</v>
      </c>
      <c r="D2824" s="2">
        <f t="shared" si="528"/>
        <v>31.362518158815167</v>
      </c>
      <c r="E2824" s="2">
        <f t="shared" si="529"/>
        <v>62.834192556824455</v>
      </c>
      <c r="F2824" s="2">
        <f t="shared" si="537"/>
        <v>340</v>
      </c>
      <c r="G2824" s="2">
        <f t="shared" si="538"/>
        <v>0</v>
      </c>
      <c r="H2824" s="2">
        <f>MIN(Inputs!$B$2, (Inputs!$B$14 - F2824)/Inputs!$B$15)</f>
        <v>0</v>
      </c>
      <c r="I2824" s="2">
        <f>MAX(MIN(Inputs!$B$2, F2824*Inputs!$B$16, Inputs!$B$14*Inputs!$B$4 - G2824), 0)</f>
        <v>170</v>
      </c>
      <c r="J2824" s="2">
        <f>MAX(MIN(Inputs!$B$2, F2824*Inputs!$B$16, (Inputs!$B$14-F2824)/Inputs!$B$15)*Inputs!$B$9, 0)</f>
        <v>0</v>
      </c>
      <c r="K2824" s="2">
        <f>MAX(E2824*Inputs!$B$5 - B2824 - Inputs!$B$8, 0) * H2824</f>
        <v>0</v>
      </c>
      <c r="L2824" s="2">
        <f>IF(B2824 &gt;= D2824*Inputs!$B$10, MAX(B2824 - E2824/Inputs!$B$5 - Inputs!$B$8, 0) * I2824, 0)</f>
        <v>0</v>
      </c>
      <c r="M2824" s="2">
        <f t="shared" si="530"/>
        <v>0</v>
      </c>
      <c r="N2824" s="3" t="str">
        <f t="shared" si="531"/>
        <v>Idle</v>
      </c>
      <c r="O2824" s="3" t="str">
        <f t="shared" si="539"/>
        <v>Idle</v>
      </c>
      <c r="P2824" s="2">
        <f t="shared" si="532"/>
        <v>0</v>
      </c>
      <c r="Q2824" s="2">
        <f t="shared" si="533"/>
        <v>0</v>
      </c>
      <c r="R2824" s="2">
        <f t="shared" si="534"/>
        <v>0</v>
      </c>
      <c r="S2824" s="2">
        <f t="shared" si="535"/>
        <v>0</v>
      </c>
      <c r="T2824" s="2">
        <f t="shared" si="536"/>
        <v>0</v>
      </c>
      <c r="U2824" s="2">
        <f>IF(O2824="Reg", R2824 * Inputs!$B$7, 0)</f>
        <v>0</v>
      </c>
      <c r="V2824" s="2">
        <f>MAX(F2824 + P2824*Inputs!$B$15 - (Q2824/Inputs!$B$16) - U2824, 0)</f>
        <v>340</v>
      </c>
    </row>
    <row r="2825" spans="1:22" x14ac:dyDescent="0.3">
      <c r="A2825" s="1">
        <v>46140.625</v>
      </c>
      <c r="B2825" s="2">
        <v>50.741800695809467</v>
      </c>
      <c r="C2825" s="2">
        <v>4.3590165486512777</v>
      </c>
      <c r="D2825" s="2">
        <f t="shared" si="528"/>
        <v>31.362518158815167</v>
      </c>
      <c r="E2825" s="2">
        <f t="shared" si="529"/>
        <v>62.941654795936934</v>
      </c>
      <c r="F2825" s="2">
        <f t="shared" si="537"/>
        <v>340</v>
      </c>
      <c r="G2825" s="2">
        <f t="shared" si="538"/>
        <v>0</v>
      </c>
      <c r="H2825" s="2">
        <f>MIN(Inputs!$B$2, (Inputs!$B$14 - F2825)/Inputs!$B$15)</f>
        <v>0</v>
      </c>
      <c r="I2825" s="2">
        <f>MAX(MIN(Inputs!$B$2, F2825*Inputs!$B$16, Inputs!$B$14*Inputs!$B$4 - G2825), 0)</f>
        <v>170</v>
      </c>
      <c r="J2825" s="2">
        <f>MAX(MIN(Inputs!$B$2, F2825*Inputs!$B$16, (Inputs!$B$14-F2825)/Inputs!$B$15)*Inputs!$B$9, 0)</f>
        <v>0</v>
      </c>
      <c r="K2825" s="2">
        <f>MAX(E2825*Inputs!$B$5 - B2825 - Inputs!$B$8, 0) * H2825</f>
        <v>0</v>
      </c>
      <c r="L2825" s="2">
        <f>IF(B2825 &gt;= D2825*Inputs!$B$10, MAX(B2825 - E2825/Inputs!$B$5 - Inputs!$B$8, 0) * I2825, 0)</f>
        <v>0</v>
      </c>
      <c r="M2825" s="2">
        <f t="shared" si="530"/>
        <v>0</v>
      </c>
      <c r="N2825" s="3" t="str">
        <f t="shared" si="531"/>
        <v>Idle</v>
      </c>
      <c r="O2825" s="3" t="str">
        <f t="shared" si="539"/>
        <v>Idle</v>
      </c>
      <c r="P2825" s="2">
        <f t="shared" si="532"/>
        <v>0</v>
      </c>
      <c r="Q2825" s="2">
        <f t="shared" si="533"/>
        <v>0</v>
      </c>
      <c r="R2825" s="2">
        <f t="shared" si="534"/>
        <v>0</v>
      </c>
      <c r="S2825" s="2">
        <f t="shared" si="535"/>
        <v>0</v>
      </c>
      <c r="T2825" s="2">
        <f t="shared" si="536"/>
        <v>0</v>
      </c>
      <c r="U2825" s="2">
        <f>IF(O2825="Reg", R2825 * Inputs!$B$7, 0)</f>
        <v>0</v>
      </c>
      <c r="V2825" s="2">
        <f>MAX(F2825 + P2825*Inputs!$B$15 - (Q2825/Inputs!$B$16) - U2825, 0)</f>
        <v>340</v>
      </c>
    </row>
    <row r="2826" spans="1:22" x14ac:dyDescent="0.3">
      <c r="A2826" s="1">
        <v>46140.666666666657</v>
      </c>
      <c r="B2826" s="2">
        <v>65.275282290039016</v>
      </c>
      <c r="C2826" s="2">
        <v>6.6954906276970494</v>
      </c>
      <c r="D2826" s="2">
        <f t="shared" si="528"/>
        <v>31.362518158815167</v>
      </c>
      <c r="E2826" s="2">
        <f t="shared" si="529"/>
        <v>64.730757449609825</v>
      </c>
      <c r="F2826" s="2">
        <f t="shared" si="537"/>
        <v>340</v>
      </c>
      <c r="G2826" s="2">
        <f t="shared" si="538"/>
        <v>0</v>
      </c>
      <c r="H2826" s="2">
        <f>MIN(Inputs!$B$2, (Inputs!$B$14 - F2826)/Inputs!$B$15)</f>
        <v>0</v>
      </c>
      <c r="I2826" s="2">
        <f>MAX(MIN(Inputs!$B$2, F2826*Inputs!$B$16, Inputs!$B$14*Inputs!$B$4 - G2826), 0)</f>
        <v>170</v>
      </c>
      <c r="J2826" s="2">
        <f>MAX(MIN(Inputs!$B$2, F2826*Inputs!$B$16, (Inputs!$B$14-F2826)/Inputs!$B$15)*Inputs!$B$9, 0)</f>
        <v>0</v>
      </c>
      <c r="K2826" s="2">
        <f>MAX(E2826*Inputs!$B$5 - B2826 - Inputs!$B$8, 0) * H2826</f>
        <v>0</v>
      </c>
      <c r="L2826" s="2">
        <f>IF(B2826 &gt;= D2826*Inputs!$B$10, MAX(B2826 - E2826/Inputs!$B$5 - Inputs!$B$8, 0) * I2826, 0)</f>
        <v>0</v>
      </c>
      <c r="M2826" s="2">
        <f t="shared" si="530"/>
        <v>0</v>
      </c>
      <c r="N2826" s="3" t="str">
        <f t="shared" si="531"/>
        <v>Idle</v>
      </c>
      <c r="O2826" s="3" t="str">
        <f t="shared" si="539"/>
        <v>Idle</v>
      </c>
      <c r="P2826" s="2">
        <f t="shared" si="532"/>
        <v>0</v>
      </c>
      <c r="Q2826" s="2">
        <f t="shared" si="533"/>
        <v>0</v>
      </c>
      <c r="R2826" s="2">
        <f t="shared" si="534"/>
        <v>0</v>
      </c>
      <c r="S2826" s="2">
        <f t="shared" si="535"/>
        <v>0</v>
      </c>
      <c r="T2826" s="2">
        <f t="shared" si="536"/>
        <v>0</v>
      </c>
      <c r="U2826" s="2">
        <f>IF(O2826="Reg", R2826 * Inputs!$B$7, 0)</f>
        <v>0</v>
      </c>
      <c r="V2826" s="2">
        <f>MAX(F2826 + P2826*Inputs!$B$15 - (Q2826/Inputs!$B$16) - U2826, 0)</f>
        <v>340</v>
      </c>
    </row>
    <row r="2827" spans="1:22" x14ac:dyDescent="0.3">
      <c r="A2827" s="1">
        <v>46140.708333333343</v>
      </c>
      <c r="B2827" s="2">
        <v>73.171545005947948</v>
      </c>
      <c r="C2827" s="2">
        <v>6.9807808902220403</v>
      </c>
      <c r="D2827" s="2">
        <f t="shared" si="528"/>
        <v>31.362518158815167</v>
      </c>
      <c r="E2827" s="2">
        <f t="shared" si="529"/>
        <v>62.161213527818312</v>
      </c>
      <c r="F2827" s="2">
        <f t="shared" si="537"/>
        <v>340</v>
      </c>
      <c r="G2827" s="2">
        <f t="shared" si="538"/>
        <v>0</v>
      </c>
      <c r="H2827" s="2">
        <f>MIN(Inputs!$B$2, (Inputs!$B$14 - F2827)/Inputs!$B$15)</f>
        <v>0</v>
      </c>
      <c r="I2827" s="2">
        <f>MAX(MIN(Inputs!$B$2, F2827*Inputs!$B$16, Inputs!$B$14*Inputs!$B$4 - G2827), 0)</f>
        <v>170</v>
      </c>
      <c r="J2827" s="2">
        <f>MAX(MIN(Inputs!$B$2, F2827*Inputs!$B$16, (Inputs!$B$14-F2827)/Inputs!$B$15)*Inputs!$B$9, 0)</f>
        <v>0</v>
      </c>
      <c r="K2827" s="2">
        <f>MAX(E2827*Inputs!$B$5 - B2827 - Inputs!$B$8, 0) * H2827</f>
        <v>0</v>
      </c>
      <c r="L2827" s="2">
        <f>IF(B2827 &gt;= D2827*Inputs!$B$10, MAX(B2827 - E2827/Inputs!$B$5 - Inputs!$B$8, 0) * I2827, 0)</f>
        <v>0</v>
      </c>
      <c r="M2827" s="2">
        <f t="shared" si="530"/>
        <v>0</v>
      </c>
      <c r="N2827" s="3" t="str">
        <f t="shared" si="531"/>
        <v>Idle</v>
      </c>
      <c r="O2827" s="3" t="str">
        <f t="shared" si="539"/>
        <v>Idle</v>
      </c>
      <c r="P2827" s="2">
        <f t="shared" si="532"/>
        <v>0</v>
      </c>
      <c r="Q2827" s="2">
        <f t="shared" si="533"/>
        <v>0</v>
      </c>
      <c r="R2827" s="2">
        <f t="shared" si="534"/>
        <v>0</v>
      </c>
      <c r="S2827" s="2">
        <f t="shared" si="535"/>
        <v>0</v>
      </c>
      <c r="T2827" s="2">
        <f t="shared" si="536"/>
        <v>0</v>
      </c>
      <c r="U2827" s="2">
        <f>IF(O2827="Reg", R2827 * Inputs!$B$7, 0)</f>
        <v>0</v>
      </c>
      <c r="V2827" s="2">
        <f>MAX(F2827 + P2827*Inputs!$B$15 - (Q2827/Inputs!$B$16) - U2827, 0)</f>
        <v>340</v>
      </c>
    </row>
    <row r="2828" spans="1:22" x14ac:dyDescent="0.3">
      <c r="A2828" s="1">
        <v>46140.75</v>
      </c>
      <c r="B2828" s="2">
        <v>71.274524048825768</v>
      </c>
      <c r="C2828" s="2">
        <v>59.912770780805367</v>
      </c>
      <c r="D2828" s="2">
        <f t="shared" si="528"/>
        <v>31.362518158815167</v>
      </c>
      <c r="E2828" s="2">
        <f t="shared" si="529"/>
        <v>57.549417037271212</v>
      </c>
      <c r="F2828" s="2">
        <f t="shared" si="537"/>
        <v>340</v>
      </c>
      <c r="G2828" s="2">
        <f t="shared" si="538"/>
        <v>0</v>
      </c>
      <c r="H2828" s="2">
        <f>MIN(Inputs!$B$2, (Inputs!$B$14 - F2828)/Inputs!$B$15)</f>
        <v>0</v>
      </c>
      <c r="I2828" s="2">
        <f>MAX(MIN(Inputs!$B$2, F2828*Inputs!$B$16, Inputs!$B$14*Inputs!$B$4 - G2828), 0)</f>
        <v>170</v>
      </c>
      <c r="J2828" s="2">
        <f>MAX(MIN(Inputs!$B$2, F2828*Inputs!$B$16, (Inputs!$B$14-F2828)/Inputs!$B$15)*Inputs!$B$9, 0)</f>
        <v>0</v>
      </c>
      <c r="K2828" s="2">
        <f>MAX(E2828*Inputs!$B$5 - B2828 - Inputs!$B$8, 0) * H2828</f>
        <v>0</v>
      </c>
      <c r="L2828" s="2">
        <f>IF(B2828 &gt;= D2828*Inputs!$B$10, MAX(B2828 - E2828/Inputs!$B$5 - Inputs!$B$8, 0) * I2828, 0)</f>
        <v>0</v>
      </c>
      <c r="M2828" s="2">
        <f t="shared" si="530"/>
        <v>0</v>
      </c>
      <c r="N2828" s="3" t="str">
        <f t="shared" si="531"/>
        <v>Idle</v>
      </c>
      <c r="O2828" s="3" t="str">
        <f t="shared" si="539"/>
        <v>Idle</v>
      </c>
      <c r="P2828" s="2">
        <f t="shared" si="532"/>
        <v>0</v>
      </c>
      <c r="Q2828" s="2">
        <f t="shared" si="533"/>
        <v>0</v>
      </c>
      <c r="R2828" s="2">
        <f t="shared" si="534"/>
        <v>0</v>
      </c>
      <c r="S2828" s="2">
        <f t="shared" si="535"/>
        <v>0</v>
      </c>
      <c r="T2828" s="2">
        <f t="shared" si="536"/>
        <v>0</v>
      </c>
      <c r="U2828" s="2">
        <f>IF(O2828="Reg", R2828 * Inputs!$B$7, 0)</f>
        <v>0</v>
      </c>
      <c r="V2828" s="2">
        <f>MAX(F2828 + P2828*Inputs!$B$15 - (Q2828/Inputs!$B$16) - U2828, 0)</f>
        <v>340</v>
      </c>
    </row>
    <row r="2829" spans="1:22" x14ac:dyDescent="0.3">
      <c r="A2829" s="1">
        <v>46140.791666666657</v>
      </c>
      <c r="B2829" s="2">
        <v>61.439717350168067</v>
      </c>
      <c r="C2829" s="2">
        <v>18.13469924746968</v>
      </c>
      <c r="D2829" s="2">
        <f t="shared" si="528"/>
        <v>31.362518158815167</v>
      </c>
      <c r="E2829" s="2">
        <f t="shared" si="529"/>
        <v>49.816804302919707</v>
      </c>
      <c r="F2829" s="2">
        <f t="shared" si="537"/>
        <v>340</v>
      </c>
      <c r="G2829" s="2">
        <f t="shared" si="538"/>
        <v>0</v>
      </c>
      <c r="H2829" s="2">
        <f>MIN(Inputs!$B$2, (Inputs!$B$14 - F2829)/Inputs!$B$15)</f>
        <v>0</v>
      </c>
      <c r="I2829" s="2">
        <f>MAX(MIN(Inputs!$B$2, F2829*Inputs!$B$16, Inputs!$B$14*Inputs!$B$4 - G2829), 0)</f>
        <v>170</v>
      </c>
      <c r="J2829" s="2">
        <f>MAX(MIN(Inputs!$B$2, F2829*Inputs!$B$16, (Inputs!$B$14-F2829)/Inputs!$B$15)*Inputs!$B$9, 0)</f>
        <v>0</v>
      </c>
      <c r="K2829" s="2">
        <f>MAX(E2829*Inputs!$B$5 - B2829 - Inputs!$B$8, 0) * H2829</f>
        <v>0</v>
      </c>
      <c r="L2829" s="2">
        <f>IF(B2829 &gt;= D2829*Inputs!$B$10, MAX(B2829 - E2829/Inputs!$B$5 - Inputs!$B$8, 0) * I2829, 0)</f>
        <v>0</v>
      </c>
      <c r="M2829" s="2">
        <f t="shared" si="530"/>
        <v>0</v>
      </c>
      <c r="N2829" s="3" t="str">
        <f t="shared" si="531"/>
        <v>Idle</v>
      </c>
      <c r="O2829" s="3" t="str">
        <f t="shared" si="539"/>
        <v>Idle</v>
      </c>
      <c r="P2829" s="2">
        <f t="shared" si="532"/>
        <v>0</v>
      </c>
      <c r="Q2829" s="2">
        <f t="shared" si="533"/>
        <v>0</v>
      </c>
      <c r="R2829" s="2">
        <f t="shared" si="534"/>
        <v>0</v>
      </c>
      <c r="S2829" s="2">
        <f t="shared" si="535"/>
        <v>0</v>
      </c>
      <c r="T2829" s="2">
        <f t="shared" si="536"/>
        <v>0</v>
      </c>
      <c r="U2829" s="2">
        <f>IF(O2829="Reg", R2829 * Inputs!$B$7, 0)</f>
        <v>0</v>
      </c>
      <c r="V2829" s="2">
        <f>MAX(F2829 + P2829*Inputs!$B$15 - (Q2829/Inputs!$B$16) - U2829, 0)</f>
        <v>340</v>
      </c>
    </row>
    <row r="2830" spans="1:22" x14ac:dyDescent="0.3">
      <c r="A2830" s="1">
        <v>46140.833333333343</v>
      </c>
      <c r="B2830" s="2">
        <v>55.747059384831417</v>
      </c>
      <c r="C2830" s="2">
        <v>4.9886522928035157</v>
      </c>
      <c r="D2830" s="2">
        <f t="shared" si="528"/>
        <v>31.362518158815167</v>
      </c>
      <c r="E2830" s="2">
        <f t="shared" si="529"/>
        <v>42.134346263705396</v>
      </c>
      <c r="F2830" s="2">
        <f t="shared" si="537"/>
        <v>340</v>
      </c>
      <c r="G2830" s="2">
        <f t="shared" si="538"/>
        <v>0</v>
      </c>
      <c r="H2830" s="2">
        <f>MIN(Inputs!$B$2, (Inputs!$B$14 - F2830)/Inputs!$B$15)</f>
        <v>0</v>
      </c>
      <c r="I2830" s="2">
        <f>MAX(MIN(Inputs!$B$2, F2830*Inputs!$B$16, Inputs!$B$14*Inputs!$B$4 - G2830), 0)</f>
        <v>170</v>
      </c>
      <c r="J2830" s="2">
        <f>MAX(MIN(Inputs!$B$2, F2830*Inputs!$B$16, (Inputs!$B$14-F2830)/Inputs!$B$15)*Inputs!$B$9, 0)</f>
        <v>0</v>
      </c>
      <c r="K2830" s="2">
        <f>MAX(E2830*Inputs!$B$5 - B2830 - Inputs!$B$8, 0) * H2830</f>
        <v>0</v>
      </c>
      <c r="L2830" s="2">
        <f>IF(B2830 &gt;= D2830*Inputs!$B$10, MAX(B2830 - E2830/Inputs!$B$5 - Inputs!$B$8, 0) * I2830, 0)</f>
        <v>0</v>
      </c>
      <c r="M2830" s="2">
        <f t="shared" si="530"/>
        <v>0</v>
      </c>
      <c r="N2830" s="3" t="str">
        <f t="shared" si="531"/>
        <v>Idle</v>
      </c>
      <c r="O2830" s="3" t="str">
        <f t="shared" si="539"/>
        <v>Idle</v>
      </c>
      <c r="P2830" s="2">
        <f t="shared" si="532"/>
        <v>0</v>
      </c>
      <c r="Q2830" s="2">
        <f t="shared" si="533"/>
        <v>0</v>
      </c>
      <c r="R2830" s="2">
        <f t="shared" si="534"/>
        <v>0</v>
      </c>
      <c r="S2830" s="2">
        <f t="shared" si="535"/>
        <v>0</v>
      </c>
      <c r="T2830" s="2">
        <f t="shared" si="536"/>
        <v>0</v>
      </c>
      <c r="U2830" s="2">
        <f>IF(O2830="Reg", R2830 * Inputs!$B$7, 0)</f>
        <v>0</v>
      </c>
      <c r="V2830" s="2">
        <f>MAX(F2830 + P2830*Inputs!$B$15 - (Q2830/Inputs!$B$16) - U2830, 0)</f>
        <v>340</v>
      </c>
    </row>
    <row r="2831" spans="1:22" x14ac:dyDescent="0.3">
      <c r="A2831" s="1">
        <v>46140.875</v>
      </c>
      <c r="B2831" s="2">
        <v>61.476416617846773</v>
      </c>
      <c r="C2831" s="2">
        <v>34.3072909419881</v>
      </c>
      <c r="D2831" s="2">
        <f t="shared" si="528"/>
        <v>31.362518158815167</v>
      </c>
      <c r="E2831" s="2">
        <f t="shared" si="529"/>
        <v>34.656883427887514</v>
      </c>
      <c r="F2831" s="2">
        <f t="shared" si="537"/>
        <v>340</v>
      </c>
      <c r="G2831" s="2">
        <f t="shared" si="538"/>
        <v>0</v>
      </c>
      <c r="H2831" s="2">
        <f>MIN(Inputs!$B$2, (Inputs!$B$14 - F2831)/Inputs!$B$15)</f>
        <v>0</v>
      </c>
      <c r="I2831" s="2">
        <f>MAX(MIN(Inputs!$B$2, F2831*Inputs!$B$16, Inputs!$B$14*Inputs!$B$4 - G2831), 0)</f>
        <v>170</v>
      </c>
      <c r="J2831" s="2">
        <f>MAX(MIN(Inputs!$B$2, F2831*Inputs!$B$16, (Inputs!$B$14-F2831)/Inputs!$B$15)*Inputs!$B$9, 0)</f>
        <v>0</v>
      </c>
      <c r="K2831" s="2">
        <f>MAX(E2831*Inputs!$B$5 - B2831 - Inputs!$B$8, 0) * H2831</f>
        <v>0</v>
      </c>
      <c r="L2831" s="2">
        <f>IF(B2831 &gt;= D2831*Inputs!$B$10, MAX(B2831 - E2831/Inputs!$B$5 - Inputs!$B$8, 0) * I2831, 0)</f>
        <v>355.91107191931826</v>
      </c>
      <c r="M2831" s="2">
        <f t="shared" si="530"/>
        <v>0</v>
      </c>
      <c r="N2831" s="3" t="str">
        <f t="shared" si="531"/>
        <v>Discharge</v>
      </c>
      <c r="O2831" s="3" t="str">
        <f t="shared" si="539"/>
        <v>Discharge</v>
      </c>
      <c r="P2831" s="2">
        <f t="shared" si="532"/>
        <v>0</v>
      </c>
      <c r="Q2831" s="2">
        <f t="shared" si="533"/>
        <v>170</v>
      </c>
      <c r="R2831" s="2">
        <f t="shared" si="534"/>
        <v>0</v>
      </c>
      <c r="S2831" s="2">
        <f t="shared" si="535"/>
        <v>10450.990825033952</v>
      </c>
      <c r="T2831" s="2">
        <f t="shared" si="536"/>
        <v>0</v>
      </c>
      <c r="U2831" s="2">
        <f>IF(O2831="Reg", R2831 * Inputs!$B$7, 0)</f>
        <v>0</v>
      </c>
      <c r="V2831" s="2">
        <f>MAX(F2831 + P2831*Inputs!$B$15 - (Q2831/Inputs!$B$16) - U2831, 0)</f>
        <v>170</v>
      </c>
    </row>
    <row r="2832" spans="1:22" x14ac:dyDescent="0.3">
      <c r="A2832" s="1">
        <v>46140.916666666657</v>
      </c>
      <c r="B2832" s="2">
        <v>49.858018759289912</v>
      </c>
      <c r="C2832" s="2">
        <v>10.821085627203709</v>
      </c>
      <c r="D2832" s="2">
        <f t="shared" si="528"/>
        <v>31.362518158815167</v>
      </c>
      <c r="E2832" s="2">
        <f t="shared" si="529"/>
        <v>24.410813991579719</v>
      </c>
      <c r="F2832" s="2">
        <f t="shared" si="537"/>
        <v>170</v>
      </c>
      <c r="G2832" s="2">
        <f t="shared" si="538"/>
        <v>170</v>
      </c>
      <c r="H2832" s="2">
        <f>MIN(Inputs!$B$2, (Inputs!$B$14 - F2832)/Inputs!$B$15)</f>
        <v>170</v>
      </c>
      <c r="I2832" s="2">
        <f>MAX(MIN(Inputs!$B$2, F2832*Inputs!$B$16, Inputs!$B$14*Inputs!$B$4 - G2832), 0)</f>
        <v>170</v>
      </c>
      <c r="J2832" s="2">
        <f>MAX(MIN(Inputs!$B$2, F2832*Inputs!$B$16, (Inputs!$B$14-F2832)/Inputs!$B$15)*Inputs!$B$9, 0)</f>
        <v>136</v>
      </c>
      <c r="K2832" s="2">
        <f>MAX(E2832*Inputs!$B$5 - B2832 - Inputs!$B$8, 0) * H2832</f>
        <v>0</v>
      </c>
      <c r="L2832" s="2">
        <f>IF(B2832 &gt;= D2832*Inputs!$B$10, MAX(B2832 - E2832/Inputs!$B$5 - Inputs!$B$8, 0) * I2832, 0)</f>
        <v>360.13775888774836</v>
      </c>
      <c r="M2832" s="2">
        <f t="shared" si="530"/>
        <v>1471.6676452997044</v>
      </c>
      <c r="N2832" s="3" t="str">
        <f t="shared" si="531"/>
        <v>Reg</v>
      </c>
      <c r="O2832" s="3" t="str">
        <f t="shared" si="539"/>
        <v>Discharge</v>
      </c>
      <c r="P2832" s="2">
        <f t="shared" si="532"/>
        <v>0</v>
      </c>
      <c r="Q2832" s="2">
        <f t="shared" si="533"/>
        <v>170</v>
      </c>
      <c r="R2832" s="2">
        <f t="shared" si="534"/>
        <v>0</v>
      </c>
      <c r="S2832" s="2">
        <f t="shared" si="535"/>
        <v>8475.8631890792858</v>
      </c>
      <c r="T2832" s="2">
        <f t="shared" si="536"/>
        <v>0</v>
      </c>
      <c r="U2832" s="2">
        <f>IF(O2832="Reg", R2832 * Inputs!$B$7, 0)</f>
        <v>0</v>
      </c>
      <c r="V2832" s="2">
        <f>MAX(F2832 + P2832*Inputs!$B$15 - (Q2832/Inputs!$B$16) - U2832, 0)</f>
        <v>0</v>
      </c>
    </row>
    <row r="2833" spans="1:22" x14ac:dyDescent="0.3">
      <c r="A2833" s="1">
        <v>46140.958333333343</v>
      </c>
      <c r="B2833" s="2">
        <v>45.500766062665342</v>
      </c>
      <c r="C2833" s="2">
        <v>5.0792423995623937</v>
      </c>
      <c r="D2833" s="2">
        <f t="shared" si="528"/>
        <v>31.362518158815167</v>
      </c>
      <c r="E2833" s="2">
        <f t="shared" si="529"/>
        <v>16.101144198364739</v>
      </c>
      <c r="F2833" s="2">
        <f t="shared" si="537"/>
        <v>0</v>
      </c>
      <c r="G2833" s="2">
        <f t="shared" si="538"/>
        <v>340</v>
      </c>
      <c r="H2833" s="2">
        <f>MIN(Inputs!$B$2, (Inputs!$B$14 - F2833)/Inputs!$B$15)</f>
        <v>170</v>
      </c>
      <c r="I2833" s="2">
        <f>MAX(MIN(Inputs!$B$2, F2833*Inputs!$B$16, Inputs!$B$14*Inputs!$B$4 - G2833), 0)</f>
        <v>0</v>
      </c>
      <c r="J2833" s="2">
        <f>MAX(MIN(Inputs!$B$2, F2833*Inputs!$B$16, (Inputs!$B$14-F2833)/Inputs!$B$15)*Inputs!$B$9, 0)</f>
        <v>0</v>
      </c>
      <c r="K2833" s="2">
        <f>MAX(E2833*Inputs!$B$5 - B2833 - Inputs!$B$8, 0) * H2833</f>
        <v>0</v>
      </c>
      <c r="L2833" s="2">
        <f>IF(B2833 &gt;= D2833*Inputs!$B$10, MAX(B2833 - E2833/Inputs!$B$5 - Inputs!$B$8, 0) * I2833, 0)</f>
        <v>0</v>
      </c>
      <c r="M2833" s="2">
        <f t="shared" si="530"/>
        <v>0</v>
      </c>
      <c r="N2833" s="3" t="str">
        <f t="shared" si="531"/>
        <v>Idle</v>
      </c>
      <c r="O2833" s="3" t="str">
        <f t="shared" si="539"/>
        <v>Idle</v>
      </c>
      <c r="P2833" s="2">
        <f t="shared" si="532"/>
        <v>0</v>
      </c>
      <c r="Q2833" s="2">
        <f t="shared" si="533"/>
        <v>0</v>
      </c>
      <c r="R2833" s="2">
        <f t="shared" si="534"/>
        <v>0</v>
      </c>
      <c r="S2833" s="2">
        <f t="shared" si="535"/>
        <v>0</v>
      </c>
      <c r="T2833" s="2">
        <f t="shared" si="536"/>
        <v>0</v>
      </c>
      <c r="U2833" s="2">
        <f>IF(O2833="Reg", R2833 * Inputs!$B$7, 0)</f>
        <v>0</v>
      </c>
      <c r="V2833" s="2">
        <f>MAX(F2833 + P2833*Inputs!$B$15 - (Q2833/Inputs!$B$16) - U2833, 0)</f>
        <v>0</v>
      </c>
    </row>
    <row r="2834" spans="1:22" x14ac:dyDescent="0.3">
      <c r="A2834" s="1">
        <v>46141</v>
      </c>
      <c r="B2834" s="2">
        <v>24.878847642716721</v>
      </c>
      <c r="C2834" s="2">
        <v>8.0915655873597689</v>
      </c>
      <c r="D2834" s="2">
        <f t="shared" si="528"/>
        <v>40.518865775004258</v>
      </c>
      <c r="E2834" s="2">
        <f t="shared" si="529"/>
        <v>8.5176831879205164</v>
      </c>
      <c r="F2834" s="2">
        <f t="shared" si="537"/>
        <v>0</v>
      </c>
      <c r="G2834" s="2">
        <f t="shared" si="538"/>
        <v>0</v>
      </c>
      <c r="H2834" s="2">
        <f>MIN(Inputs!$B$2, (Inputs!$B$14 - F2834)/Inputs!$B$15)</f>
        <v>170</v>
      </c>
      <c r="I2834" s="2">
        <f>MAX(MIN(Inputs!$B$2, F2834*Inputs!$B$16, Inputs!$B$14*Inputs!$B$4 - G2834), 0)</f>
        <v>0</v>
      </c>
      <c r="J2834" s="2">
        <f>MAX(MIN(Inputs!$B$2, F2834*Inputs!$B$16, (Inputs!$B$14-F2834)/Inputs!$B$15)*Inputs!$B$9, 0)</f>
        <v>0</v>
      </c>
      <c r="K2834" s="2">
        <f>MAX(E2834*Inputs!$B$5 - B2834 - Inputs!$B$8, 0) * H2834</f>
        <v>0</v>
      </c>
      <c r="L2834" s="2">
        <f>IF(B2834 &gt;= D2834*Inputs!$B$10, MAX(B2834 - E2834/Inputs!$B$5 - Inputs!$B$8, 0) * I2834, 0)</f>
        <v>0</v>
      </c>
      <c r="M2834" s="2">
        <f t="shared" si="530"/>
        <v>0</v>
      </c>
      <c r="N2834" s="3" t="str">
        <f t="shared" si="531"/>
        <v>Idle</v>
      </c>
      <c r="O2834" s="3" t="str">
        <f t="shared" si="539"/>
        <v>Idle</v>
      </c>
      <c r="P2834" s="2">
        <f t="shared" si="532"/>
        <v>0</v>
      </c>
      <c r="Q2834" s="2">
        <f t="shared" si="533"/>
        <v>0</v>
      </c>
      <c r="R2834" s="2">
        <f t="shared" si="534"/>
        <v>0</v>
      </c>
      <c r="S2834" s="2">
        <f t="shared" si="535"/>
        <v>0</v>
      </c>
      <c r="T2834" s="2">
        <f t="shared" si="536"/>
        <v>0</v>
      </c>
      <c r="U2834" s="2">
        <f>IF(O2834="Reg", R2834 * Inputs!$B$7, 0)</f>
        <v>0</v>
      </c>
      <c r="V2834" s="2">
        <f>MAX(F2834 + P2834*Inputs!$B$15 - (Q2834/Inputs!$B$16) - U2834, 0)</f>
        <v>0</v>
      </c>
    </row>
    <row r="2835" spans="1:22" x14ac:dyDescent="0.3">
      <c r="A2835" s="1">
        <v>46141.041666666657</v>
      </c>
      <c r="B2835" s="2">
        <v>15.344969114882231</v>
      </c>
      <c r="C2835" s="2">
        <v>6.4277037104468633</v>
      </c>
      <c r="D2835" s="2">
        <f t="shared" si="528"/>
        <v>40.518865775004258</v>
      </c>
      <c r="E2835" s="2">
        <f t="shared" si="529"/>
        <v>4.3712085808010617</v>
      </c>
      <c r="F2835" s="2">
        <f t="shared" si="537"/>
        <v>0</v>
      </c>
      <c r="G2835" s="2">
        <f t="shared" si="538"/>
        <v>0</v>
      </c>
      <c r="H2835" s="2">
        <f>MIN(Inputs!$B$2, (Inputs!$B$14 - F2835)/Inputs!$B$15)</f>
        <v>170</v>
      </c>
      <c r="I2835" s="2">
        <f>MAX(MIN(Inputs!$B$2, F2835*Inputs!$B$16, Inputs!$B$14*Inputs!$B$4 - G2835), 0)</f>
        <v>0</v>
      </c>
      <c r="J2835" s="2">
        <f>MAX(MIN(Inputs!$B$2, F2835*Inputs!$B$16, (Inputs!$B$14-F2835)/Inputs!$B$15)*Inputs!$B$9, 0)</f>
        <v>0</v>
      </c>
      <c r="K2835" s="2">
        <f>MAX(E2835*Inputs!$B$5 - B2835 - Inputs!$B$8, 0) * H2835</f>
        <v>0</v>
      </c>
      <c r="L2835" s="2">
        <f>IF(B2835 &gt;= D2835*Inputs!$B$10, MAX(B2835 - E2835/Inputs!$B$5 - Inputs!$B$8, 0) * I2835, 0)</f>
        <v>0</v>
      </c>
      <c r="M2835" s="2">
        <f t="shared" si="530"/>
        <v>0</v>
      </c>
      <c r="N2835" s="3" t="str">
        <f t="shared" si="531"/>
        <v>Idle</v>
      </c>
      <c r="O2835" s="3" t="str">
        <f t="shared" si="539"/>
        <v>Idle</v>
      </c>
      <c r="P2835" s="2">
        <f t="shared" si="532"/>
        <v>0</v>
      </c>
      <c r="Q2835" s="2">
        <f t="shared" si="533"/>
        <v>0</v>
      </c>
      <c r="R2835" s="2">
        <f t="shared" si="534"/>
        <v>0</v>
      </c>
      <c r="S2835" s="2">
        <f t="shared" si="535"/>
        <v>0</v>
      </c>
      <c r="T2835" s="2">
        <f t="shared" si="536"/>
        <v>0</v>
      </c>
      <c r="U2835" s="2">
        <f>IF(O2835="Reg", R2835 * Inputs!$B$7, 0)</f>
        <v>0</v>
      </c>
      <c r="V2835" s="2">
        <f>MAX(F2835 + P2835*Inputs!$B$15 - (Q2835/Inputs!$B$16) - U2835, 0)</f>
        <v>0</v>
      </c>
    </row>
    <row r="2836" spans="1:22" x14ac:dyDescent="0.3">
      <c r="A2836" s="1">
        <v>46141.083333333343</v>
      </c>
      <c r="B2836" s="2">
        <v>10.882282369924139</v>
      </c>
      <c r="C2836" s="2">
        <v>1.9570446077588499</v>
      </c>
      <c r="D2836" s="2">
        <f t="shared" si="528"/>
        <v>40.518865775004258</v>
      </c>
      <c r="E2836" s="2">
        <f t="shared" si="529"/>
        <v>1.8137137283206899</v>
      </c>
      <c r="F2836" s="2">
        <f t="shared" si="537"/>
        <v>0</v>
      </c>
      <c r="G2836" s="2">
        <f t="shared" si="538"/>
        <v>0</v>
      </c>
      <c r="H2836" s="2">
        <f>MIN(Inputs!$B$2, (Inputs!$B$14 - F2836)/Inputs!$B$15)</f>
        <v>170</v>
      </c>
      <c r="I2836" s="2">
        <f>MAX(MIN(Inputs!$B$2, F2836*Inputs!$B$16, Inputs!$B$14*Inputs!$B$4 - G2836), 0)</f>
        <v>0</v>
      </c>
      <c r="J2836" s="2">
        <f>MAX(MIN(Inputs!$B$2, F2836*Inputs!$B$16, (Inputs!$B$14-F2836)/Inputs!$B$15)*Inputs!$B$9, 0)</f>
        <v>0</v>
      </c>
      <c r="K2836" s="2">
        <f>MAX(E2836*Inputs!$B$5 - B2836 - Inputs!$B$8, 0) * H2836</f>
        <v>0</v>
      </c>
      <c r="L2836" s="2">
        <f>IF(B2836 &gt;= D2836*Inputs!$B$10, MAX(B2836 - E2836/Inputs!$B$5 - Inputs!$B$8, 0) * I2836, 0)</f>
        <v>0</v>
      </c>
      <c r="M2836" s="2">
        <f t="shared" si="530"/>
        <v>0</v>
      </c>
      <c r="N2836" s="3" t="str">
        <f t="shared" si="531"/>
        <v>Idle</v>
      </c>
      <c r="O2836" s="3" t="str">
        <f t="shared" si="539"/>
        <v>Idle</v>
      </c>
      <c r="P2836" s="2">
        <f t="shared" si="532"/>
        <v>0</v>
      </c>
      <c r="Q2836" s="2">
        <f t="shared" si="533"/>
        <v>0</v>
      </c>
      <c r="R2836" s="2">
        <f t="shared" si="534"/>
        <v>0</v>
      </c>
      <c r="S2836" s="2">
        <f t="shared" si="535"/>
        <v>0</v>
      </c>
      <c r="T2836" s="2">
        <f t="shared" si="536"/>
        <v>0</v>
      </c>
      <c r="U2836" s="2">
        <f>IF(O2836="Reg", R2836 * Inputs!$B$7, 0)</f>
        <v>0</v>
      </c>
      <c r="V2836" s="2">
        <f>MAX(F2836 + P2836*Inputs!$B$15 - (Q2836/Inputs!$B$16) - U2836, 0)</f>
        <v>0</v>
      </c>
    </row>
    <row r="2837" spans="1:22" x14ac:dyDescent="0.3">
      <c r="A2837" s="1">
        <v>46141.125</v>
      </c>
      <c r="B2837" s="2">
        <v>0</v>
      </c>
      <c r="C2837" s="2">
        <v>1.867965564379398</v>
      </c>
      <c r="D2837" s="2">
        <f t="shared" si="528"/>
        <v>40.518865775004258</v>
      </c>
      <c r="E2837" s="2">
        <f t="shared" si="529"/>
        <v>0</v>
      </c>
      <c r="F2837" s="2">
        <f t="shared" si="537"/>
        <v>0</v>
      </c>
      <c r="G2837" s="2">
        <f t="shared" si="538"/>
        <v>0</v>
      </c>
      <c r="H2837" s="2">
        <f>MIN(Inputs!$B$2, (Inputs!$B$14 - F2837)/Inputs!$B$15)</f>
        <v>170</v>
      </c>
      <c r="I2837" s="2">
        <f>MAX(MIN(Inputs!$B$2, F2837*Inputs!$B$16, Inputs!$B$14*Inputs!$B$4 - G2837), 0)</f>
        <v>0</v>
      </c>
      <c r="J2837" s="2">
        <f>MAX(MIN(Inputs!$B$2, F2837*Inputs!$B$16, (Inputs!$B$14-F2837)/Inputs!$B$15)*Inputs!$B$9, 0)</f>
        <v>0</v>
      </c>
      <c r="K2837" s="2">
        <f>MAX(E2837*Inputs!$B$5 - B2837 - Inputs!$B$8, 0) * H2837</f>
        <v>0</v>
      </c>
      <c r="L2837" s="2">
        <f>IF(B2837 &gt;= D2837*Inputs!$B$10, MAX(B2837 - E2837/Inputs!$B$5 - Inputs!$B$8, 0) * I2837, 0)</f>
        <v>0</v>
      </c>
      <c r="M2837" s="2">
        <f t="shared" si="530"/>
        <v>0</v>
      </c>
      <c r="N2837" s="3" t="str">
        <f t="shared" si="531"/>
        <v>Idle</v>
      </c>
      <c r="O2837" s="3" t="str">
        <f t="shared" si="539"/>
        <v>Idle</v>
      </c>
      <c r="P2837" s="2">
        <f t="shared" si="532"/>
        <v>0</v>
      </c>
      <c r="Q2837" s="2">
        <f t="shared" si="533"/>
        <v>0</v>
      </c>
      <c r="R2837" s="2">
        <f t="shared" si="534"/>
        <v>0</v>
      </c>
      <c r="S2837" s="2">
        <f t="shared" si="535"/>
        <v>0</v>
      </c>
      <c r="T2837" s="2">
        <f t="shared" si="536"/>
        <v>0</v>
      </c>
      <c r="U2837" s="2">
        <f>IF(O2837="Reg", R2837 * Inputs!$B$7, 0)</f>
        <v>0</v>
      </c>
      <c r="V2837" s="2">
        <f>MAX(F2837 + P2837*Inputs!$B$15 - (Q2837/Inputs!$B$16) - U2837, 0)</f>
        <v>0</v>
      </c>
    </row>
    <row r="2838" spans="1:22" x14ac:dyDescent="0.3">
      <c r="A2838" s="1">
        <v>46141.166666666657</v>
      </c>
      <c r="B2838" s="2">
        <v>0</v>
      </c>
      <c r="C2838" s="2">
        <v>6.4586953190259759</v>
      </c>
      <c r="D2838" s="2">
        <f t="shared" si="528"/>
        <v>40.518865775004258</v>
      </c>
      <c r="E2838" s="2">
        <f t="shared" si="529"/>
        <v>0</v>
      </c>
      <c r="F2838" s="2">
        <f t="shared" si="537"/>
        <v>0</v>
      </c>
      <c r="G2838" s="2">
        <f t="shared" si="538"/>
        <v>0</v>
      </c>
      <c r="H2838" s="2">
        <f>MIN(Inputs!$B$2, (Inputs!$B$14 - F2838)/Inputs!$B$15)</f>
        <v>170</v>
      </c>
      <c r="I2838" s="2">
        <f>MAX(MIN(Inputs!$B$2, F2838*Inputs!$B$16, Inputs!$B$14*Inputs!$B$4 - G2838), 0)</f>
        <v>0</v>
      </c>
      <c r="J2838" s="2">
        <f>MAX(MIN(Inputs!$B$2, F2838*Inputs!$B$16, (Inputs!$B$14-F2838)/Inputs!$B$15)*Inputs!$B$9, 0)</f>
        <v>0</v>
      </c>
      <c r="K2838" s="2">
        <f>MAX(E2838*Inputs!$B$5 - B2838 - Inputs!$B$8, 0) * H2838</f>
        <v>0</v>
      </c>
      <c r="L2838" s="2">
        <f>IF(B2838 &gt;= D2838*Inputs!$B$10, MAX(B2838 - E2838/Inputs!$B$5 - Inputs!$B$8, 0) * I2838, 0)</f>
        <v>0</v>
      </c>
      <c r="M2838" s="2">
        <f t="shared" si="530"/>
        <v>0</v>
      </c>
      <c r="N2838" s="3" t="str">
        <f t="shared" si="531"/>
        <v>Idle</v>
      </c>
      <c r="O2838" s="3" t="str">
        <f t="shared" si="539"/>
        <v>Idle</v>
      </c>
      <c r="P2838" s="2">
        <f t="shared" si="532"/>
        <v>0</v>
      </c>
      <c r="Q2838" s="2">
        <f t="shared" si="533"/>
        <v>0</v>
      </c>
      <c r="R2838" s="2">
        <f t="shared" si="534"/>
        <v>0</v>
      </c>
      <c r="S2838" s="2">
        <f t="shared" si="535"/>
        <v>0</v>
      </c>
      <c r="T2838" s="2">
        <f t="shared" si="536"/>
        <v>0</v>
      </c>
      <c r="U2838" s="2">
        <f>IF(O2838="Reg", R2838 * Inputs!$B$7, 0)</f>
        <v>0</v>
      </c>
      <c r="V2838" s="2">
        <f>MAX(F2838 + P2838*Inputs!$B$15 - (Q2838/Inputs!$B$16) - U2838, 0)</f>
        <v>0</v>
      </c>
    </row>
    <row r="2839" spans="1:22" x14ac:dyDescent="0.3">
      <c r="A2839" s="1">
        <v>46141.208333333343</v>
      </c>
      <c r="B2839" s="2">
        <v>0</v>
      </c>
      <c r="C2839" s="2">
        <v>26.707219106137519</v>
      </c>
      <c r="D2839" s="2">
        <f t="shared" si="528"/>
        <v>40.518865775004258</v>
      </c>
      <c r="E2839" s="2">
        <f t="shared" si="529"/>
        <v>1.6382088319802459</v>
      </c>
      <c r="F2839" s="2">
        <f t="shared" si="537"/>
        <v>0</v>
      </c>
      <c r="G2839" s="2">
        <f t="shared" si="538"/>
        <v>0</v>
      </c>
      <c r="H2839" s="2">
        <f>MIN(Inputs!$B$2, (Inputs!$B$14 - F2839)/Inputs!$B$15)</f>
        <v>170</v>
      </c>
      <c r="I2839" s="2">
        <f>MAX(MIN(Inputs!$B$2, F2839*Inputs!$B$16, Inputs!$B$14*Inputs!$B$4 - G2839), 0)</f>
        <v>0</v>
      </c>
      <c r="J2839" s="2">
        <f>MAX(MIN(Inputs!$B$2, F2839*Inputs!$B$16, (Inputs!$B$14-F2839)/Inputs!$B$15)*Inputs!$B$9, 0)</f>
        <v>0</v>
      </c>
      <c r="K2839" s="2">
        <f>MAX(E2839*Inputs!$B$5 - B2839 - Inputs!$B$8, 0) * H2839</f>
        <v>0</v>
      </c>
      <c r="L2839" s="2">
        <f>IF(B2839 &gt;= D2839*Inputs!$B$10, MAX(B2839 - E2839/Inputs!$B$5 - Inputs!$B$8, 0) * I2839, 0)</f>
        <v>0</v>
      </c>
      <c r="M2839" s="2">
        <f t="shared" si="530"/>
        <v>0</v>
      </c>
      <c r="N2839" s="3" t="str">
        <f t="shared" si="531"/>
        <v>Idle</v>
      </c>
      <c r="O2839" s="3" t="str">
        <f t="shared" si="539"/>
        <v>Idle</v>
      </c>
      <c r="P2839" s="2">
        <f t="shared" si="532"/>
        <v>0</v>
      </c>
      <c r="Q2839" s="2">
        <f t="shared" si="533"/>
        <v>0</v>
      </c>
      <c r="R2839" s="2">
        <f t="shared" si="534"/>
        <v>0</v>
      </c>
      <c r="S2839" s="2">
        <f t="shared" si="535"/>
        <v>0</v>
      </c>
      <c r="T2839" s="2">
        <f t="shared" si="536"/>
        <v>0</v>
      </c>
      <c r="U2839" s="2">
        <f>IF(O2839="Reg", R2839 * Inputs!$B$7, 0)</f>
        <v>0</v>
      </c>
      <c r="V2839" s="2">
        <f>MAX(F2839 + P2839*Inputs!$B$15 - (Q2839/Inputs!$B$16) - U2839, 0)</f>
        <v>0</v>
      </c>
    </row>
    <row r="2840" spans="1:22" x14ac:dyDescent="0.3">
      <c r="A2840" s="1">
        <v>46141.25</v>
      </c>
      <c r="B2840" s="2">
        <v>0</v>
      </c>
      <c r="C2840" s="2">
        <v>10.3278314335492</v>
      </c>
      <c r="D2840" s="2">
        <f t="shared" si="528"/>
        <v>40.518865775004258</v>
      </c>
      <c r="E2840" s="2">
        <f t="shared" si="529"/>
        <v>5.7754451316180253</v>
      </c>
      <c r="F2840" s="2">
        <f t="shared" si="537"/>
        <v>0</v>
      </c>
      <c r="G2840" s="2">
        <f t="shared" si="538"/>
        <v>0</v>
      </c>
      <c r="H2840" s="2">
        <f>MIN(Inputs!$B$2, (Inputs!$B$14 - F2840)/Inputs!$B$15)</f>
        <v>170</v>
      </c>
      <c r="I2840" s="2">
        <f>MAX(MIN(Inputs!$B$2, F2840*Inputs!$B$16, Inputs!$B$14*Inputs!$B$4 - G2840), 0)</f>
        <v>0</v>
      </c>
      <c r="J2840" s="2">
        <f>MAX(MIN(Inputs!$B$2, F2840*Inputs!$B$16, (Inputs!$B$14-F2840)/Inputs!$B$15)*Inputs!$B$9, 0)</f>
        <v>0</v>
      </c>
      <c r="K2840" s="2">
        <f>MAX(E2840*Inputs!$B$5 - B2840 - Inputs!$B$8, 0) * H2840</f>
        <v>0</v>
      </c>
      <c r="L2840" s="2">
        <f>IF(B2840 &gt;= D2840*Inputs!$B$10, MAX(B2840 - E2840/Inputs!$B$5 - Inputs!$B$8, 0) * I2840, 0)</f>
        <v>0</v>
      </c>
      <c r="M2840" s="2">
        <f t="shared" si="530"/>
        <v>0</v>
      </c>
      <c r="N2840" s="3" t="str">
        <f t="shared" si="531"/>
        <v>Idle</v>
      </c>
      <c r="O2840" s="3" t="str">
        <f t="shared" si="539"/>
        <v>Idle</v>
      </c>
      <c r="P2840" s="2">
        <f t="shared" si="532"/>
        <v>0</v>
      </c>
      <c r="Q2840" s="2">
        <f t="shared" si="533"/>
        <v>0</v>
      </c>
      <c r="R2840" s="2">
        <f t="shared" si="534"/>
        <v>0</v>
      </c>
      <c r="S2840" s="2">
        <f t="shared" si="535"/>
        <v>0</v>
      </c>
      <c r="T2840" s="2">
        <f t="shared" si="536"/>
        <v>0</v>
      </c>
      <c r="U2840" s="2">
        <f>IF(O2840="Reg", R2840 * Inputs!$B$7, 0)</f>
        <v>0</v>
      </c>
      <c r="V2840" s="2">
        <f>MAX(F2840 + P2840*Inputs!$B$15 - (Q2840/Inputs!$B$16) - U2840, 0)</f>
        <v>0</v>
      </c>
    </row>
    <row r="2841" spans="1:22" x14ac:dyDescent="0.3">
      <c r="A2841" s="1">
        <v>46141.291666666657</v>
      </c>
      <c r="B2841" s="2">
        <v>0</v>
      </c>
      <c r="C2841" s="2">
        <v>16.58486647104414</v>
      </c>
      <c r="D2841" s="2">
        <f t="shared" si="528"/>
        <v>40.518865775004258</v>
      </c>
      <c r="E2841" s="2">
        <f t="shared" si="529"/>
        <v>9.7116062434157922</v>
      </c>
      <c r="F2841" s="2">
        <f t="shared" si="537"/>
        <v>0</v>
      </c>
      <c r="G2841" s="2">
        <f t="shared" si="538"/>
        <v>0</v>
      </c>
      <c r="H2841" s="2">
        <f>MIN(Inputs!$B$2, (Inputs!$B$14 - F2841)/Inputs!$B$15)</f>
        <v>170</v>
      </c>
      <c r="I2841" s="2">
        <f>MAX(MIN(Inputs!$B$2, F2841*Inputs!$B$16, Inputs!$B$14*Inputs!$B$4 - G2841), 0)</f>
        <v>0</v>
      </c>
      <c r="J2841" s="2">
        <f>MAX(MIN(Inputs!$B$2, F2841*Inputs!$B$16, (Inputs!$B$14-F2841)/Inputs!$B$15)*Inputs!$B$9, 0)</f>
        <v>0</v>
      </c>
      <c r="K2841" s="2">
        <f>MAX(E2841*Inputs!$B$5 - B2841 - Inputs!$B$8, 0) * H2841</f>
        <v>0</v>
      </c>
      <c r="L2841" s="2">
        <f>IF(B2841 &gt;= D2841*Inputs!$B$10, MAX(B2841 - E2841/Inputs!$B$5 - Inputs!$B$8, 0) * I2841, 0)</f>
        <v>0</v>
      </c>
      <c r="M2841" s="2">
        <f t="shared" si="530"/>
        <v>0</v>
      </c>
      <c r="N2841" s="3" t="str">
        <f t="shared" si="531"/>
        <v>Idle</v>
      </c>
      <c r="O2841" s="3" t="str">
        <f t="shared" si="539"/>
        <v>Idle</v>
      </c>
      <c r="P2841" s="2">
        <f t="shared" si="532"/>
        <v>0</v>
      </c>
      <c r="Q2841" s="2">
        <f t="shared" si="533"/>
        <v>0</v>
      </c>
      <c r="R2841" s="2">
        <f t="shared" si="534"/>
        <v>0</v>
      </c>
      <c r="S2841" s="2">
        <f t="shared" si="535"/>
        <v>0</v>
      </c>
      <c r="T2841" s="2">
        <f t="shared" si="536"/>
        <v>0</v>
      </c>
      <c r="U2841" s="2">
        <f>IF(O2841="Reg", R2841 * Inputs!$B$7, 0)</f>
        <v>0</v>
      </c>
      <c r="V2841" s="2">
        <f>MAX(F2841 + P2841*Inputs!$B$15 - (Q2841/Inputs!$B$16) - U2841, 0)</f>
        <v>0</v>
      </c>
    </row>
    <row r="2842" spans="1:22" x14ac:dyDescent="0.3">
      <c r="A2842" s="1">
        <v>46141.333333333343</v>
      </c>
      <c r="B2842" s="2">
        <v>0</v>
      </c>
      <c r="C2842" s="2">
        <v>5.4747401298057561</v>
      </c>
      <c r="D2842" s="2">
        <f t="shared" si="528"/>
        <v>40.518865775004258</v>
      </c>
      <c r="E2842" s="2">
        <f t="shared" si="529"/>
        <v>15.926412236299129</v>
      </c>
      <c r="F2842" s="2">
        <f t="shared" si="537"/>
        <v>0</v>
      </c>
      <c r="G2842" s="2">
        <f t="shared" si="538"/>
        <v>0</v>
      </c>
      <c r="H2842" s="2">
        <f>MIN(Inputs!$B$2, (Inputs!$B$14 - F2842)/Inputs!$B$15)</f>
        <v>170</v>
      </c>
      <c r="I2842" s="2">
        <f>MAX(MIN(Inputs!$B$2, F2842*Inputs!$B$16, Inputs!$B$14*Inputs!$B$4 - G2842), 0)</f>
        <v>0</v>
      </c>
      <c r="J2842" s="2">
        <f>MAX(MIN(Inputs!$B$2, F2842*Inputs!$B$16, (Inputs!$B$14-F2842)/Inputs!$B$15)*Inputs!$B$9, 0)</f>
        <v>0</v>
      </c>
      <c r="K2842" s="2">
        <f>MAX(E2842*Inputs!$B$5 - B2842 - Inputs!$B$8, 0) * H2842</f>
        <v>0</v>
      </c>
      <c r="L2842" s="2">
        <f>IF(B2842 &gt;= D2842*Inputs!$B$10, MAX(B2842 - E2842/Inputs!$B$5 - Inputs!$B$8, 0) * I2842, 0)</f>
        <v>0</v>
      </c>
      <c r="M2842" s="2">
        <f t="shared" si="530"/>
        <v>0</v>
      </c>
      <c r="N2842" s="3" t="str">
        <f t="shared" si="531"/>
        <v>Idle</v>
      </c>
      <c r="O2842" s="3" t="str">
        <f t="shared" si="539"/>
        <v>Idle</v>
      </c>
      <c r="P2842" s="2">
        <f t="shared" si="532"/>
        <v>0</v>
      </c>
      <c r="Q2842" s="2">
        <f t="shared" si="533"/>
        <v>0</v>
      </c>
      <c r="R2842" s="2">
        <f t="shared" si="534"/>
        <v>0</v>
      </c>
      <c r="S2842" s="2">
        <f t="shared" si="535"/>
        <v>0</v>
      </c>
      <c r="T2842" s="2">
        <f t="shared" si="536"/>
        <v>0</v>
      </c>
      <c r="U2842" s="2">
        <f>IF(O2842="Reg", R2842 * Inputs!$B$7, 0)</f>
        <v>0</v>
      </c>
      <c r="V2842" s="2">
        <f>MAX(F2842 + P2842*Inputs!$B$15 - (Q2842/Inputs!$B$16) - U2842, 0)</f>
        <v>0</v>
      </c>
    </row>
    <row r="2843" spans="1:22" x14ac:dyDescent="0.3">
      <c r="A2843" s="1">
        <v>46141.375</v>
      </c>
      <c r="B2843" s="2">
        <v>0</v>
      </c>
      <c r="C2843" s="2">
        <v>2.3775442493058092</v>
      </c>
      <c r="D2843" s="2">
        <f t="shared" si="528"/>
        <v>40.518865775004258</v>
      </c>
      <c r="E2843" s="2">
        <f t="shared" si="529"/>
        <v>24.807967899253327</v>
      </c>
      <c r="F2843" s="2">
        <f t="shared" si="537"/>
        <v>0</v>
      </c>
      <c r="G2843" s="2">
        <f t="shared" si="538"/>
        <v>0</v>
      </c>
      <c r="H2843" s="2">
        <f>MIN(Inputs!$B$2, (Inputs!$B$14 - F2843)/Inputs!$B$15)</f>
        <v>170</v>
      </c>
      <c r="I2843" s="2">
        <f>MAX(MIN(Inputs!$B$2, F2843*Inputs!$B$16, Inputs!$B$14*Inputs!$B$4 - G2843), 0)</f>
        <v>0</v>
      </c>
      <c r="J2843" s="2">
        <f>MAX(MIN(Inputs!$B$2, F2843*Inputs!$B$16, (Inputs!$B$14-F2843)/Inputs!$B$15)*Inputs!$B$9, 0)</f>
        <v>0</v>
      </c>
      <c r="K2843" s="2">
        <f>MAX(E2843*Inputs!$B$5 - B2843 - Inputs!$B$8, 0) * H2843</f>
        <v>311.27199772829772</v>
      </c>
      <c r="L2843" s="2">
        <f>IF(B2843 &gt;= D2843*Inputs!$B$10, MAX(B2843 - E2843/Inputs!$B$5 - Inputs!$B$8, 0) * I2843, 0)</f>
        <v>0</v>
      </c>
      <c r="M2843" s="2">
        <f t="shared" si="530"/>
        <v>0</v>
      </c>
      <c r="N2843" s="3" t="str">
        <f t="shared" si="531"/>
        <v>Charge</v>
      </c>
      <c r="O2843" s="3" t="str">
        <f t="shared" si="539"/>
        <v>Charge</v>
      </c>
      <c r="P2843" s="2">
        <f t="shared" si="532"/>
        <v>170</v>
      </c>
      <c r="Q2843" s="2">
        <f t="shared" si="533"/>
        <v>0</v>
      </c>
      <c r="R2843" s="2">
        <f t="shared" si="534"/>
        <v>0</v>
      </c>
      <c r="S2843" s="2">
        <f t="shared" si="535"/>
        <v>0</v>
      </c>
      <c r="T2843" s="2">
        <f t="shared" si="536"/>
        <v>0</v>
      </c>
      <c r="U2843" s="2">
        <f>IF(O2843="Reg", R2843 * Inputs!$B$7, 0)</f>
        <v>0</v>
      </c>
      <c r="V2843" s="2">
        <f>MAX(F2843 + P2843*Inputs!$B$15 - (Q2843/Inputs!$B$16) - U2843, 0)</f>
        <v>170</v>
      </c>
    </row>
    <row r="2844" spans="1:22" x14ac:dyDescent="0.3">
      <c r="A2844" s="1">
        <v>46141.416666666657</v>
      </c>
      <c r="B2844" s="2">
        <v>9.8292529918814751</v>
      </c>
      <c r="C2844" s="2">
        <v>3.8901291944571961</v>
      </c>
      <c r="D2844" s="2">
        <f t="shared" si="528"/>
        <v>40.518865775004258</v>
      </c>
      <c r="E2844" s="2">
        <f t="shared" si="529"/>
        <v>34.167754463077522</v>
      </c>
      <c r="F2844" s="2">
        <f t="shared" si="537"/>
        <v>170</v>
      </c>
      <c r="G2844" s="2">
        <f t="shared" si="538"/>
        <v>0</v>
      </c>
      <c r="H2844" s="2">
        <f>MIN(Inputs!$B$2, (Inputs!$B$14 - F2844)/Inputs!$B$15)</f>
        <v>170</v>
      </c>
      <c r="I2844" s="2">
        <f>MAX(MIN(Inputs!$B$2, F2844*Inputs!$B$16, Inputs!$B$14*Inputs!$B$4 - G2844), 0)</f>
        <v>170</v>
      </c>
      <c r="J2844" s="2">
        <f>MAX(MIN(Inputs!$B$2, F2844*Inputs!$B$16, (Inputs!$B$14-F2844)/Inputs!$B$15)*Inputs!$B$9, 0)</f>
        <v>136</v>
      </c>
      <c r="K2844" s="2">
        <f>MAX(E2844*Inputs!$B$5 - B2844 - Inputs!$B$8, 0) * H2844</f>
        <v>40.523059056546451</v>
      </c>
      <c r="L2844" s="2">
        <f>IF(B2844 &gt;= D2844*Inputs!$B$10, MAX(B2844 - E2844/Inputs!$B$5 - Inputs!$B$8, 0) * I2844, 0)</f>
        <v>0</v>
      </c>
      <c r="M2844" s="2">
        <f t="shared" si="530"/>
        <v>529.05757044617872</v>
      </c>
      <c r="N2844" s="3" t="str">
        <f t="shared" si="531"/>
        <v>Reg</v>
      </c>
      <c r="O2844" s="3" t="str">
        <f t="shared" si="539"/>
        <v>Charge</v>
      </c>
      <c r="P2844" s="2">
        <f t="shared" si="532"/>
        <v>170</v>
      </c>
      <c r="Q2844" s="2">
        <f t="shared" si="533"/>
        <v>0</v>
      </c>
      <c r="R2844" s="2">
        <f t="shared" si="534"/>
        <v>0</v>
      </c>
      <c r="S2844" s="2">
        <f t="shared" si="535"/>
        <v>-1670.9730086198508</v>
      </c>
      <c r="T2844" s="2">
        <f t="shared" si="536"/>
        <v>0</v>
      </c>
      <c r="U2844" s="2">
        <f>IF(O2844="Reg", R2844 * Inputs!$B$7, 0)</f>
        <v>0</v>
      </c>
      <c r="V2844" s="2">
        <f>MAX(F2844 + P2844*Inputs!$B$15 - (Q2844/Inputs!$B$16) - U2844, 0)</f>
        <v>340</v>
      </c>
    </row>
    <row r="2845" spans="1:22" x14ac:dyDescent="0.3">
      <c r="A2845" s="1">
        <v>46141.458333333343</v>
      </c>
      <c r="B2845" s="2">
        <v>24.823417797826679</v>
      </c>
      <c r="C2845" s="2">
        <v>3.396730648670597</v>
      </c>
      <c r="D2845" s="2">
        <f t="shared" si="528"/>
        <v>40.518865775004258</v>
      </c>
      <c r="E2845" s="2">
        <f t="shared" si="529"/>
        <v>43.066993718204124</v>
      </c>
      <c r="F2845" s="2">
        <f t="shared" si="537"/>
        <v>340</v>
      </c>
      <c r="G2845" s="2">
        <f t="shared" si="538"/>
        <v>0</v>
      </c>
      <c r="H2845" s="2">
        <f>MIN(Inputs!$B$2, (Inputs!$B$14 - F2845)/Inputs!$B$15)</f>
        <v>0</v>
      </c>
      <c r="I2845" s="2">
        <f>MAX(MIN(Inputs!$B$2, F2845*Inputs!$B$16, Inputs!$B$14*Inputs!$B$4 - G2845), 0)</f>
        <v>170</v>
      </c>
      <c r="J2845" s="2">
        <f>MAX(MIN(Inputs!$B$2, F2845*Inputs!$B$16, (Inputs!$B$14-F2845)/Inputs!$B$15)*Inputs!$B$9, 0)</f>
        <v>0</v>
      </c>
      <c r="K2845" s="2">
        <f>MAX(E2845*Inputs!$B$5 - B2845 - Inputs!$B$8, 0) * H2845</f>
        <v>0</v>
      </c>
      <c r="L2845" s="2">
        <f>IF(B2845 &gt;= D2845*Inputs!$B$10, MAX(B2845 - E2845/Inputs!$B$5 - Inputs!$B$8, 0) * I2845, 0)</f>
        <v>0</v>
      </c>
      <c r="M2845" s="2">
        <f t="shared" si="530"/>
        <v>0</v>
      </c>
      <c r="N2845" s="3" t="str">
        <f t="shared" si="531"/>
        <v>Idle</v>
      </c>
      <c r="O2845" s="3" t="str">
        <f t="shared" si="539"/>
        <v>Idle</v>
      </c>
      <c r="P2845" s="2">
        <f t="shared" si="532"/>
        <v>0</v>
      </c>
      <c r="Q2845" s="2">
        <f t="shared" si="533"/>
        <v>0</v>
      </c>
      <c r="R2845" s="2">
        <f t="shared" si="534"/>
        <v>0</v>
      </c>
      <c r="S2845" s="2">
        <f t="shared" si="535"/>
        <v>0</v>
      </c>
      <c r="T2845" s="2">
        <f t="shared" si="536"/>
        <v>0</v>
      </c>
      <c r="U2845" s="2">
        <f>IF(O2845="Reg", R2845 * Inputs!$B$7, 0)</f>
        <v>0</v>
      </c>
      <c r="V2845" s="2">
        <f>MAX(F2845 + P2845*Inputs!$B$15 - (Q2845/Inputs!$B$16) - U2845, 0)</f>
        <v>340</v>
      </c>
    </row>
    <row r="2846" spans="1:22" x14ac:dyDescent="0.3">
      <c r="A2846" s="1">
        <v>46141.5</v>
      </c>
      <c r="B2846" s="2">
        <v>23.616966670786599</v>
      </c>
      <c r="C2846" s="2">
        <v>13.729057623119131</v>
      </c>
      <c r="D2846" s="2">
        <f t="shared" si="528"/>
        <v>40.518865775004258</v>
      </c>
      <c r="E2846" s="2">
        <f t="shared" si="529"/>
        <v>50.134054859838962</v>
      </c>
      <c r="F2846" s="2">
        <f t="shared" si="537"/>
        <v>340</v>
      </c>
      <c r="G2846" s="2">
        <f t="shared" si="538"/>
        <v>0</v>
      </c>
      <c r="H2846" s="2">
        <f>MIN(Inputs!$B$2, (Inputs!$B$14 - F2846)/Inputs!$B$15)</f>
        <v>0</v>
      </c>
      <c r="I2846" s="2">
        <f>MAX(MIN(Inputs!$B$2, F2846*Inputs!$B$16, Inputs!$B$14*Inputs!$B$4 - G2846), 0)</f>
        <v>170</v>
      </c>
      <c r="J2846" s="2">
        <f>MAX(MIN(Inputs!$B$2, F2846*Inputs!$B$16, (Inputs!$B$14-F2846)/Inputs!$B$15)*Inputs!$B$9, 0)</f>
        <v>0</v>
      </c>
      <c r="K2846" s="2">
        <f>MAX(E2846*Inputs!$B$5 - B2846 - Inputs!$B$8, 0) * H2846</f>
        <v>0</v>
      </c>
      <c r="L2846" s="2">
        <f>IF(B2846 &gt;= D2846*Inputs!$B$10, MAX(B2846 - E2846/Inputs!$B$5 - Inputs!$B$8, 0) * I2846, 0)</f>
        <v>0</v>
      </c>
      <c r="M2846" s="2">
        <f t="shared" si="530"/>
        <v>0</v>
      </c>
      <c r="N2846" s="3" t="str">
        <f t="shared" si="531"/>
        <v>Idle</v>
      </c>
      <c r="O2846" s="3" t="str">
        <f t="shared" si="539"/>
        <v>Idle</v>
      </c>
      <c r="P2846" s="2">
        <f t="shared" si="532"/>
        <v>0</v>
      </c>
      <c r="Q2846" s="2">
        <f t="shared" si="533"/>
        <v>0</v>
      </c>
      <c r="R2846" s="2">
        <f t="shared" si="534"/>
        <v>0</v>
      </c>
      <c r="S2846" s="2">
        <f t="shared" si="535"/>
        <v>0</v>
      </c>
      <c r="T2846" s="2">
        <f t="shared" si="536"/>
        <v>0</v>
      </c>
      <c r="U2846" s="2">
        <f>IF(O2846="Reg", R2846 * Inputs!$B$7, 0)</f>
        <v>0</v>
      </c>
      <c r="V2846" s="2">
        <f>MAX(F2846 + P2846*Inputs!$B$15 - (Q2846/Inputs!$B$16) - U2846, 0)</f>
        <v>340</v>
      </c>
    </row>
    <row r="2847" spans="1:22" x14ac:dyDescent="0.3">
      <c r="A2847" s="1">
        <v>46141.541666666657</v>
      </c>
      <c r="B2847" s="2">
        <v>37.288835957300023</v>
      </c>
      <c r="C2847" s="2">
        <v>24.85230144637298</v>
      </c>
      <c r="D2847" s="2">
        <f t="shared" si="528"/>
        <v>40.518865775004258</v>
      </c>
      <c r="E2847" s="2">
        <f t="shared" si="529"/>
        <v>57.370699477544015</v>
      </c>
      <c r="F2847" s="2">
        <f t="shared" si="537"/>
        <v>340</v>
      </c>
      <c r="G2847" s="2">
        <f t="shared" si="538"/>
        <v>0</v>
      </c>
      <c r="H2847" s="2">
        <f>MIN(Inputs!$B$2, (Inputs!$B$14 - F2847)/Inputs!$B$15)</f>
        <v>0</v>
      </c>
      <c r="I2847" s="2">
        <f>MAX(MIN(Inputs!$B$2, F2847*Inputs!$B$16, Inputs!$B$14*Inputs!$B$4 - G2847), 0)</f>
        <v>170</v>
      </c>
      <c r="J2847" s="2">
        <f>MAX(MIN(Inputs!$B$2, F2847*Inputs!$B$16, (Inputs!$B$14-F2847)/Inputs!$B$15)*Inputs!$B$9, 0)</f>
        <v>0</v>
      </c>
      <c r="K2847" s="2">
        <f>MAX(E2847*Inputs!$B$5 - B2847 - Inputs!$B$8, 0) * H2847</f>
        <v>0</v>
      </c>
      <c r="L2847" s="2">
        <f>IF(B2847 &gt;= D2847*Inputs!$B$10, MAX(B2847 - E2847/Inputs!$B$5 - Inputs!$B$8, 0) * I2847, 0)</f>
        <v>0</v>
      </c>
      <c r="M2847" s="2">
        <f t="shared" si="530"/>
        <v>0</v>
      </c>
      <c r="N2847" s="3" t="str">
        <f t="shared" si="531"/>
        <v>Idle</v>
      </c>
      <c r="O2847" s="3" t="str">
        <f t="shared" si="539"/>
        <v>Idle</v>
      </c>
      <c r="P2847" s="2">
        <f t="shared" si="532"/>
        <v>0</v>
      </c>
      <c r="Q2847" s="2">
        <f t="shared" si="533"/>
        <v>0</v>
      </c>
      <c r="R2847" s="2">
        <f t="shared" si="534"/>
        <v>0</v>
      </c>
      <c r="S2847" s="2">
        <f t="shared" si="535"/>
        <v>0</v>
      </c>
      <c r="T2847" s="2">
        <f t="shared" si="536"/>
        <v>0</v>
      </c>
      <c r="U2847" s="2">
        <f>IF(O2847="Reg", R2847 * Inputs!$B$7, 0)</f>
        <v>0</v>
      </c>
      <c r="V2847" s="2">
        <f>MAX(F2847 + P2847*Inputs!$B$15 - (Q2847/Inputs!$B$16) - U2847, 0)</f>
        <v>340</v>
      </c>
    </row>
    <row r="2848" spans="1:22" x14ac:dyDescent="0.3">
      <c r="A2848" s="1">
        <v>46141.583333333343</v>
      </c>
      <c r="B2848" s="2">
        <v>53.289333977725192</v>
      </c>
      <c r="C2848" s="2">
        <v>4.74255091374489</v>
      </c>
      <c r="D2848" s="2">
        <f t="shared" si="528"/>
        <v>40.518865775004258</v>
      </c>
      <c r="E2848" s="2">
        <f t="shared" si="529"/>
        <v>63.378480204979105</v>
      </c>
      <c r="F2848" s="2">
        <f t="shared" si="537"/>
        <v>340</v>
      </c>
      <c r="G2848" s="2">
        <f t="shared" si="538"/>
        <v>0</v>
      </c>
      <c r="H2848" s="2">
        <f>MIN(Inputs!$B$2, (Inputs!$B$14 - F2848)/Inputs!$B$15)</f>
        <v>0</v>
      </c>
      <c r="I2848" s="2">
        <f>MAX(MIN(Inputs!$B$2, F2848*Inputs!$B$16, Inputs!$B$14*Inputs!$B$4 - G2848), 0)</f>
        <v>170</v>
      </c>
      <c r="J2848" s="2">
        <f>MAX(MIN(Inputs!$B$2, F2848*Inputs!$B$16, (Inputs!$B$14-F2848)/Inputs!$B$15)*Inputs!$B$9, 0)</f>
        <v>0</v>
      </c>
      <c r="K2848" s="2">
        <f>MAX(E2848*Inputs!$B$5 - B2848 - Inputs!$B$8, 0) * H2848</f>
        <v>0</v>
      </c>
      <c r="L2848" s="2">
        <f>IF(B2848 &gt;= D2848*Inputs!$B$10, MAX(B2848 - E2848/Inputs!$B$5 - Inputs!$B$8, 0) * I2848, 0)</f>
        <v>0</v>
      </c>
      <c r="M2848" s="2">
        <f t="shared" si="530"/>
        <v>0</v>
      </c>
      <c r="N2848" s="3" t="str">
        <f t="shared" si="531"/>
        <v>Idle</v>
      </c>
      <c r="O2848" s="3" t="str">
        <f t="shared" si="539"/>
        <v>Idle</v>
      </c>
      <c r="P2848" s="2">
        <f t="shared" si="532"/>
        <v>0</v>
      </c>
      <c r="Q2848" s="2">
        <f t="shared" si="533"/>
        <v>0</v>
      </c>
      <c r="R2848" s="2">
        <f t="shared" si="534"/>
        <v>0</v>
      </c>
      <c r="S2848" s="2">
        <f t="shared" si="535"/>
        <v>0</v>
      </c>
      <c r="T2848" s="2">
        <f t="shared" si="536"/>
        <v>0</v>
      </c>
      <c r="U2848" s="2">
        <f>IF(O2848="Reg", R2848 * Inputs!$B$7, 0)</f>
        <v>0</v>
      </c>
      <c r="V2848" s="2">
        <f>MAX(F2848 + P2848*Inputs!$B$15 - (Q2848/Inputs!$B$16) - U2848, 0)</f>
        <v>340</v>
      </c>
    </row>
    <row r="2849" spans="1:22" x14ac:dyDescent="0.3">
      <c r="A2849" s="1">
        <v>46141.625</v>
      </c>
      <c r="B2849" s="2">
        <v>56.158719382945172</v>
      </c>
      <c r="C2849" s="2">
        <v>7.0722415263810676</v>
      </c>
      <c r="D2849" s="2">
        <f t="shared" si="528"/>
        <v>40.518865775004258</v>
      </c>
      <c r="E2849" s="2">
        <f t="shared" si="529"/>
        <v>63.972121513697743</v>
      </c>
      <c r="F2849" s="2">
        <f t="shared" si="537"/>
        <v>340</v>
      </c>
      <c r="G2849" s="2">
        <f t="shared" si="538"/>
        <v>0</v>
      </c>
      <c r="H2849" s="2">
        <f>MIN(Inputs!$B$2, (Inputs!$B$14 - F2849)/Inputs!$B$15)</f>
        <v>0</v>
      </c>
      <c r="I2849" s="2">
        <f>MAX(MIN(Inputs!$B$2, F2849*Inputs!$B$16, Inputs!$B$14*Inputs!$B$4 - G2849), 0)</f>
        <v>170</v>
      </c>
      <c r="J2849" s="2">
        <f>MAX(MIN(Inputs!$B$2, F2849*Inputs!$B$16, (Inputs!$B$14-F2849)/Inputs!$B$15)*Inputs!$B$9, 0)</f>
        <v>0</v>
      </c>
      <c r="K2849" s="2">
        <f>MAX(E2849*Inputs!$B$5 - B2849 - Inputs!$B$8, 0) * H2849</f>
        <v>0</v>
      </c>
      <c r="L2849" s="2">
        <f>IF(B2849 &gt;= D2849*Inputs!$B$10, MAX(B2849 - E2849/Inputs!$B$5 - Inputs!$B$8, 0) * I2849, 0)</f>
        <v>0</v>
      </c>
      <c r="M2849" s="2">
        <f t="shared" si="530"/>
        <v>0</v>
      </c>
      <c r="N2849" s="3" t="str">
        <f t="shared" si="531"/>
        <v>Idle</v>
      </c>
      <c r="O2849" s="3" t="str">
        <f t="shared" si="539"/>
        <v>Idle</v>
      </c>
      <c r="P2849" s="2">
        <f t="shared" si="532"/>
        <v>0</v>
      </c>
      <c r="Q2849" s="2">
        <f t="shared" si="533"/>
        <v>0</v>
      </c>
      <c r="R2849" s="2">
        <f t="shared" si="534"/>
        <v>0</v>
      </c>
      <c r="S2849" s="2">
        <f t="shared" si="535"/>
        <v>0</v>
      </c>
      <c r="T2849" s="2">
        <f t="shared" si="536"/>
        <v>0</v>
      </c>
      <c r="U2849" s="2">
        <f>IF(O2849="Reg", R2849 * Inputs!$B$7, 0)</f>
        <v>0</v>
      </c>
      <c r="V2849" s="2">
        <f>MAX(F2849 + P2849*Inputs!$B$15 - (Q2849/Inputs!$B$16) - U2849, 0)</f>
        <v>340</v>
      </c>
    </row>
    <row r="2850" spans="1:22" x14ac:dyDescent="0.3">
      <c r="A2850" s="1">
        <v>46141.666666666657</v>
      </c>
      <c r="B2850" s="2">
        <v>63.224688522641081</v>
      </c>
      <c r="C2850" s="2">
        <v>7.1261328368922152</v>
      </c>
      <c r="D2850" s="2">
        <f t="shared" si="528"/>
        <v>40.518865775004258</v>
      </c>
      <c r="E2850" s="2">
        <f t="shared" si="529"/>
        <v>88.606857088435277</v>
      </c>
      <c r="F2850" s="2">
        <f t="shared" si="537"/>
        <v>340</v>
      </c>
      <c r="G2850" s="2">
        <f t="shared" si="538"/>
        <v>0</v>
      </c>
      <c r="H2850" s="2">
        <f>MIN(Inputs!$B$2, (Inputs!$B$14 - F2850)/Inputs!$B$15)</f>
        <v>0</v>
      </c>
      <c r="I2850" s="2">
        <f>MAX(MIN(Inputs!$B$2, F2850*Inputs!$B$16, Inputs!$B$14*Inputs!$B$4 - G2850), 0)</f>
        <v>170</v>
      </c>
      <c r="J2850" s="2">
        <f>MAX(MIN(Inputs!$B$2, F2850*Inputs!$B$16, (Inputs!$B$14-F2850)/Inputs!$B$15)*Inputs!$B$9, 0)</f>
        <v>0</v>
      </c>
      <c r="K2850" s="2">
        <f>MAX(E2850*Inputs!$B$5 - B2850 - Inputs!$B$8, 0) * H2850</f>
        <v>0</v>
      </c>
      <c r="L2850" s="2">
        <f>IF(B2850 &gt;= D2850*Inputs!$B$10, MAX(B2850 - E2850/Inputs!$B$5 - Inputs!$B$8, 0) * I2850, 0)</f>
        <v>0</v>
      </c>
      <c r="M2850" s="2">
        <f t="shared" si="530"/>
        <v>0</v>
      </c>
      <c r="N2850" s="3" t="str">
        <f t="shared" si="531"/>
        <v>Idle</v>
      </c>
      <c r="O2850" s="3" t="str">
        <f t="shared" si="539"/>
        <v>Idle</v>
      </c>
      <c r="P2850" s="2">
        <f t="shared" si="532"/>
        <v>0</v>
      </c>
      <c r="Q2850" s="2">
        <f t="shared" si="533"/>
        <v>0</v>
      </c>
      <c r="R2850" s="2">
        <f t="shared" si="534"/>
        <v>0</v>
      </c>
      <c r="S2850" s="2">
        <f t="shared" si="535"/>
        <v>0</v>
      </c>
      <c r="T2850" s="2">
        <f t="shared" si="536"/>
        <v>0</v>
      </c>
      <c r="U2850" s="2">
        <f>IF(O2850="Reg", R2850 * Inputs!$B$7, 0)</f>
        <v>0</v>
      </c>
      <c r="V2850" s="2">
        <f>MAX(F2850 + P2850*Inputs!$B$15 - (Q2850/Inputs!$B$16) - U2850, 0)</f>
        <v>340</v>
      </c>
    </row>
    <row r="2851" spans="1:22" x14ac:dyDescent="0.3">
      <c r="A2851" s="1">
        <v>46141.708333333343</v>
      </c>
      <c r="B2851" s="2">
        <v>67.22578464763572</v>
      </c>
      <c r="C2851" s="2">
        <v>3.115070925157275</v>
      </c>
      <c r="D2851" s="2">
        <f t="shared" si="528"/>
        <v>40.518865775004258</v>
      </c>
      <c r="E2851" s="2">
        <f t="shared" si="529"/>
        <v>102.97237334473395</v>
      </c>
      <c r="F2851" s="2">
        <f t="shared" si="537"/>
        <v>340</v>
      </c>
      <c r="G2851" s="2">
        <f t="shared" si="538"/>
        <v>0</v>
      </c>
      <c r="H2851" s="2">
        <f>MIN(Inputs!$B$2, (Inputs!$B$14 - F2851)/Inputs!$B$15)</f>
        <v>0</v>
      </c>
      <c r="I2851" s="2">
        <f>MAX(MIN(Inputs!$B$2, F2851*Inputs!$B$16, Inputs!$B$14*Inputs!$B$4 - G2851), 0)</f>
        <v>170</v>
      </c>
      <c r="J2851" s="2">
        <f>MAX(MIN(Inputs!$B$2, F2851*Inputs!$B$16, (Inputs!$B$14-F2851)/Inputs!$B$15)*Inputs!$B$9, 0)</f>
        <v>0</v>
      </c>
      <c r="K2851" s="2">
        <f>MAX(E2851*Inputs!$B$5 - B2851 - Inputs!$B$8, 0) * H2851</f>
        <v>0</v>
      </c>
      <c r="L2851" s="2">
        <f>IF(B2851 &gt;= D2851*Inputs!$B$10, MAX(B2851 - E2851/Inputs!$B$5 - Inputs!$B$8, 0) * I2851, 0)</f>
        <v>0</v>
      </c>
      <c r="M2851" s="2">
        <f t="shared" si="530"/>
        <v>0</v>
      </c>
      <c r="N2851" s="3" t="str">
        <f t="shared" si="531"/>
        <v>Idle</v>
      </c>
      <c r="O2851" s="3" t="str">
        <f t="shared" si="539"/>
        <v>Idle</v>
      </c>
      <c r="P2851" s="2">
        <f t="shared" si="532"/>
        <v>0</v>
      </c>
      <c r="Q2851" s="2">
        <f t="shared" si="533"/>
        <v>0</v>
      </c>
      <c r="R2851" s="2">
        <f t="shared" si="534"/>
        <v>0</v>
      </c>
      <c r="S2851" s="2">
        <f t="shared" si="535"/>
        <v>0</v>
      </c>
      <c r="T2851" s="2">
        <f t="shared" si="536"/>
        <v>0</v>
      </c>
      <c r="U2851" s="2">
        <f>IF(O2851="Reg", R2851 * Inputs!$B$7, 0)</f>
        <v>0</v>
      </c>
      <c r="V2851" s="2">
        <f>MAX(F2851 + P2851*Inputs!$B$15 - (Q2851/Inputs!$B$16) - U2851, 0)</f>
        <v>340</v>
      </c>
    </row>
    <row r="2852" spans="1:22" x14ac:dyDescent="0.3">
      <c r="A2852" s="1">
        <v>46141.75</v>
      </c>
      <c r="B2852" s="2">
        <v>67.036834377016888</v>
      </c>
      <c r="C2852" s="2">
        <v>8.3587765906976212</v>
      </c>
      <c r="D2852" s="2">
        <f t="shared" si="528"/>
        <v>40.518865775004258</v>
      </c>
      <c r="E2852" s="2">
        <f t="shared" si="529"/>
        <v>97.648279920639496</v>
      </c>
      <c r="F2852" s="2">
        <f t="shared" si="537"/>
        <v>340</v>
      </c>
      <c r="G2852" s="2">
        <f t="shared" si="538"/>
        <v>0</v>
      </c>
      <c r="H2852" s="2">
        <f>MIN(Inputs!$B$2, (Inputs!$B$14 - F2852)/Inputs!$B$15)</f>
        <v>0</v>
      </c>
      <c r="I2852" s="2">
        <f>MAX(MIN(Inputs!$B$2, F2852*Inputs!$B$16, Inputs!$B$14*Inputs!$B$4 - G2852), 0)</f>
        <v>170</v>
      </c>
      <c r="J2852" s="2">
        <f>MAX(MIN(Inputs!$B$2, F2852*Inputs!$B$16, (Inputs!$B$14-F2852)/Inputs!$B$15)*Inputs!$B$9, 0)</f>
        <v>0</v>
      </c>
      <c r="K2852" s="2">
        <f>MAX(E2852*Inputs!$B$5 - B2852 - Inputs!$B$8, 0) * H2852</f>
        <v>0</v>
      </c>
      <c r="L2852" s="2">
        <f>IF(B2852 &gt;= D2852*Inputs!$B$10, MAX(B2852 - E2852/Inputs!$B$5 - Inputs!$B$8, 0) * I2852, 0)</f>
        <v>0</v>
      </c>
      <c r="M2852" s="2">
        <f t="shared" si="530"/>
        <v>0</v>
      </c>
      <c r="N2852" s="3" t="str">
        <f t="shared" si="531"/>
        <v>Idle</v>
      </c>
      <c r="O2852" s="3" t="str">
        <f t="shared" si="539"/>
        <v>Idle</v>
      </c>
      <c r="P2852" s="2">
        <f t="shared" si="532"/>
        <v>0</v>
      </c>
      <c r="Q2852" s="2">
        <f t="shared" si="533"/>
        <v>0</v>
      </c>
      <c r="R2852" s="2">
        <f t="shared" si="534"/>
        <v>0</v>
      </c>
      <c r="S2852" s="2">
        <f t="shared" si="535"/>
        <v>0</v>
      </c>
      <c r="T2852" s="2">
        <f t="shared" si="536"/>
        <v>0</v>
      </c>
      <c r="U2852" s="2">
        <f>IF(O2852="Reg", R2852 * Inputs!$B$7, 0)</f>
        <v>0</v>
      </c>
      <c r="V2852" s="2">
        <f>MAX(F2852 + P2852*Inputs!$B$15 - (Q2852/Inputs!$B$16) - U2852, 0)</f>
        <v>340</v>
      </c>
    </row>
    <row r="2853" spans="1:22" x14ac:dyDescent="0.3">
      <c r="A2853" s="1">
        <v>46141.791666666657</v>
      </c>
      <c r="B2853" s="2">
        <v>73.33552032191055</v>
      </c>
      <c r="C2853" s="2">
        <v>3.3223319265371831</v>
      </c>
      <c r="D2853" s="2">
        <f t="shared" si="528"/>
        <v>40.518865775004258</v>
      </c>
      <c r="E2853" s="2">
        <f t="shared" si="529"/>
        <v>91.321842437577175</v>
      </c>
      <c r="F2853" s="2">
        <f t="shared" si="537"/>
        <v>340</v>
      </c>
      <c r="G2853" s="2">
        <f t="shared" si="538"/>
        <v>0</v>
      </c>
      <c r="H2853" s="2">
        <f>MIN(Inputs!$B$2, (Inputs!$B$14 - F2853)/Inputs!$B$15)</f>
        <v>0</v>
      </c>
      <c r="I2853" s="2">
        <f>MAX(MIN(Inputs!$B$2, F2853*Inputs!$B$16, Inputs!$B$14*Inputs!$B$4 - G2853), 0)</f>
        <v>170</v>
      </c>
      <c r="J2853" s="2">
        <f>MAX(MIN(Inputs!$B$2, F2853*Inputs!$B$16, (Inputs!$B$14-F2853)/Inputs!$B$15)*Inputs!$B$9, 0)</f>
        <v>0</v>
      </c>
      <c r="K2853" s="2">
        <f>MAX(E2853*Inputs!$B$5 - B2853 - Inputs!$B$8, 0) * H2853</f>
        <v>0</v>
      </c>
      <c r="L2853" s="2">
        <f>IF(B2853 &gt;= D2853*Inputs!$B$10, MAX(B2853 - E2853/Inputs!$B$5 - Inputs!$B$8, 0) * I2853, 0)</f>
        <v>0</v>
      </c>
      <c r="M2853" s="2">
        <f t="shared" si="530"/>
        <v>0</v>
      </c>
      <c r="N2853" s="3" t="str">
        <f t="shared" si="531"/>
        <v>Idle</v>
      </c>
      <c r="O2853" s="3" t="str">
        <f t="shared" si="539"/>
        <v>Idle</v>
      </c>
      <c r="P2853" s="2">
        <f t="shared" si="532"/>
        <v>0</v>
      </c>
      <c r="Q2853" s="2">
        <f t="shared" si="533"/>
        <v>0</v>
      </c>
      <c r="R2853" s="2">
        <f t="shared" si="534"/>
        <v>0</v>
      </c>
      <c r="S2853" s="2">
        <f t="shared" si="535"/>
        <v>0</v>
      </c>
      <c r="T2853" s="2">
        <f t="shared" si="536"/>
        <v>0</v>
      </c>
      <c r="U2853" s="2">
        <f>IF(O2853="Reg", R2853 * Inputs!$B$7, 0)</f>
        <v>0</v>
      </c>
      <c r="V2853" s="2">
        <f>MAX(F2853 + P2853*Inputs!$B$15 - (Q2853/Inputs!$B$16) - U2853, 0)</f>
        <v>340</v>
      </c>
    </row>
    <row r="2854" spans="1:22" x14ac:dyDescent="0.3">
      <c r="A2854" s="1">
        <v>46141.833333333343</v>
      </c>
      <c r="B2854" s="2">
        <v>56.851181830037007</v>
      </c>
      <c r="C2854" s="2">
        <v>6.7399519815577573</v>
      </c>
      <c r="D2854" s="2">
        <f t="shared" si="528"/>
        <v>40.518865775004258</v>
      </c>
      <c r="E2854" s="2">
        <f t="shared" si="529"/>
        <v>81.812103441629574</v>
      </c>
      <c r="F2854" s="2">
        <f t="shared" si="537"/>
        <v>340</v>
      </c>
      <c r="G2854" s="2">
        <f t="shared" si="538"/>
        <v>0</v>
      </c>
      <c r="H2854" s="2">
        <f>MIN(Inputs!$B$2, (Inputs!$B$14 - F2854)/Inputs!$B$15)</f>
        <v>0</v>
      </c>
      <c r="I2854" s="2">
        <f>MAX(MIN(Inputs!$B$2, F2854*Inputs!$B$16, Inputs!$B$14*Inputs!$B$4 - G2854), 0)</f>
        <v>170</v>
      </c>
      <c r="J2854" s="2">
        <f>MAX(MIN(Inputs!$B$2, F2854*Inputs!$B$16, (Inputs!$B$14-F2854)/Inputs!$B$15)*Inputs!$B$9, 0)</f>
        <v>0</v>
      </c>
      <c r="K2854" s="2">
        <f>MAX(E2854*Inputs!$B$5 - B2854 - Inputs!$B$8, 0) * H2854</f>
        <v>0</v>
      </c>
      <c r="L2854" s="2">
        <f>IF(B2854 &gt;= D2854*Inputs!$B$10, MAX(B2854 - E2854/Inputs!$B$5 - Inputs!$B$8, 0) * I2854, 0)</f>
        <v>0</v>
      </c>
      <c r="M2854" s="2">
        <f t="shared" si="530"/>
        <v>0</v>
      </c>
      <c r="N2854" s="3" t="str">
        <f t="shared" si="531"/>
        <v>Idle</v>
      </c>
      <c r="O2854" s="3" t="str">
        <f t="shared" si="539"/>
        <v>Idle</v>
      </c>
      <c r="P2854" s="2">
        <f t="shared" si="532"/>
        <v>0</v>
      </c>
      <c r="Q2854" s="2">
        <f t="shared" si="533"/>
        <v>0</v>
      </c>
      <c r="R2854" s="2">
        <f t="shared" si="534"/>
        <v>0</v>
      </c>
      <c r="S2854" s="2">
        <f t="shared" si="535"/>
        <v>0</v>
      </c>
      <c r="T2854" s="2">
        <f t="shared" si="536"/>
        <v>0</v>
      </c>
      <c r="U2854" s="2">
        <f>IF(O2854="Reg", R2854 * Inputs!$B$7, 0)</f>
        <v>0</v>
      </c>
      <c r="V2854" s="2">
        <f>MAX(F2854 + P2854*Inputs!$B$15 - (Q2854/Inputs!$B$16) - U2854, 0)</f>
        <v>340</v>
      </c>
    </row>
    <row r="2855" spans="1:22" x14ac:dyDescent="0.3">
      <c r="A2855" s="1">
        <v>46141.875</v>
      </c>
      <c r="B2855" s="2">
        <v>203.96713283137041</v>
      </c>
      <c r="C2855" s="2">
        <v>5.4467287436800884</v>
      </c>
      <c r="D2855" s="2">
        <f t="shared" si="528"/>
        <v>40.518865775004258</v>
      </c>
      <c r="E2855" s="2">
        <f t="shared" si="529"/>
        <v>72.466104251128669</v>
      </c>
      <c r="F2855" s="2">
        <f t="shared" si="537"/>
        <v>340</v>
      </c>
      <c r="G2855" s="2">
        <f t="shared" si="538"/>
        <v>0</v>
      </c>
      <c r="H2855" s="2">
        <f>MIN(Inputs!$B$2, (Inputs!$B$14 - F2855)/Inputs!$B$15)</f>
        <v>0</v>
      </c>
      <c r="I2855" s="2">
        <f>MAX(MIN(Inputs!$B$2, F2855*Inputs!$B$16, Inputs!$B$14*Inputs!$B$4 - G2855), 0)</f>
        <v>170</v>
      </c>
      <c r="J2855" s="2">
        <f>MAX(MIN(Inputs!$B$2, F2855*Inputs!$B$16, (Inputs!$B$14-F2855)/Inputs!$B$15)*Inputs!$B$9, 0)</f>
        <v>0</v>
      </c>
      <c r="K2855" s="2">
        <f>MAX(E2855*Inputs!$B$5 - B2855 - Inputs!$B$8, 0) * H2855</f>
        <v>0</v>
      </c>
      <c r="L2855" s="2">
        <f>IF(B2855 &gt;= D2855*Inputs!$B$10, MAX(B2855 - E2855/Inputs!$B$5 - Inputs!$B$8, 0) * I2855, 0)</f>
        <v>17275.27880554675</v>
      </c>
      <c r="M2855" s="2">
        <f t="shared" si="530"/>
        <v>0</v>
      </c>
      <c r="N2855" s="3" t="str">
        <f t="shared" si="531"/>
        <v>Discharge</v>
      </c>
      <c r="O2855" s="3" t="str">
        <f t="shared" si="539"/>
        <v>Discharge</v>
      </c>
      <c r="P2855" s="2">
        <f t="shared" si="532"/>
        <v>0</v>
      </c>
      <c r="Q2855" s="2">
        <f t="shared" si="533"/>
        <v>170</v>
      </c>
      <c r="R2855" s="2">
        <f t="shared" si="534"/>
        <v>0</v>
      </c>
      <c r="S2855" s="2">
        <f t="shared" si="535"/>
        <v>34674.412581332967</v>
      </c>
      <c r="T2855" s="2">
        <f t="shared" si="536"/>
        <v>0</v>
      </c>
      <c r="U2855" s="2">
        <f>IF(O2855="Reg", R2855 * Inputs!$B$7, 0)</f>
        <v>0</v>
      </c>
      <c r="V2855" s="2">
        <f>MAX(F2855 + P2855*Inputs!$B$15 - (Q2855/Inputs!$B$16) - U2855, 0)</f>
        <v>170</v>
      </c>
    </row>
    <row r="2856" spans="1:22" x14ac:dyDescent="0.3">
      <c r="A2856" s="1">
        <v>46141.916666666657</v>
      </c>
      <c r="B2856" s="2">
        <v>149.41778606043309</v>
      </c>
      <c r="C2856" s="2">
        <v>12.1119560538079</v>
      </c>
      <c r="D2856" s="2">
        <f t="shared" si="528"/>
        <v>40.518865775004258</v>
      </c>
      <c r="E2856" s="2">
        <f t="shared" si="529"/>
        <v>38.471582112566942</v>
      </c>
      <c r="F2856" s="2">
        <f t="shared" si="537"/>
        <v>170</v>
      </c>
      <c r="G2856" s="2">
        <f t="shared" si="538"/>
        <v>170</v>
      </c>
      <c r="H2856" s="2">
        <f>MIN(Inputs!$B$2, (Inputs!$B$14 - F2856)/Inputs!$B$15)</f>
        <v>170</v>
      </c>
      <c r="I2856" s="2">
        <f>MAX(MIN(Inputs!$B$2, F2856*Inputs!$B$16, Inputs!$B$14*Inputs!$B$4 - G2856), 0)</f>
        <v>170</v>
      </c>
      <c r="J2856" s="2">
        <f>MAX(MIN(Inputs!$B$2, F2856*Inputs!$B$16, (Inputs!$B$14-F2856)/Inputs!$B$15)*Inputs!$B$9, 0)</f>
        <v>136</v>
      </c>
      <c r="K2856" s="2">
        <f>MAX(E2856*Inputs!$B$5 - B2856 - Inputs!$B$8, 0) * H2856</f>
        <v>0</v>
      </c>
      <c r="L2856" s="2">
        <f>IF(B2856 &gt;= D2856*Inputs!$B$10, MAX(B2856 - E2856/Inputs!$B$5 - Inputs!$B$8, 0) * I2856, 0)</f>
        <v>14569.013449436829</v>
      </c>
      <c r="M2856" s="2">
        <f t="shared" si="530"/>
        <v>1647.2260233178743</v>
      </c>
      <c r="N2856" s="3" t="str">
        <f t="shared" si="531"/>
        <v>Discharge</v>
      </c>
      <c r="O2856" s="3" t="str">
        <f t="shared" si="539"/>
        <v>Discharge</v>
      </c>
      <c r="P2856" s="2">
        <f t="shared" si="532"/>
        <v>0</v>
      </c>
      <c r="Q2856" s="2">
        <f t="shared" si="533"/>
        <v>170</v>
      </c>
      <c r="R2856" s="2">
        <f t="shared" si="534"/>
        <v>0</v>
      </c>
      <c r="S2856" s="2">
        <f t="shared" si="535"/>
        <v>25401.023630273627</v>
      </c>
      <c r="T2856" s="2">
        <f t="shared" si="536"/>
        <v>0</v>
      </c>
      <c r="U2856" s="2">
        <f>IF(O2856="Reg", R2856 * Inputs!$B$7, 0)</f>
        <v>0</v>
      </c>
      <c r="V2856" s="2">
        <f>MAX(F2856 + P2856*Inputs!$B$15 - (Q2856/Inputs!$B$16) - U2856, 0)</f>
        <v>0</v>
      </c>
    </row>
    <row r="2857" spans="1:22" x14ac:dyDescent="0.3">
      <c r="A2857" s="1">
        <v>46141.958333333343</v>
      </c>
      <c r="B2857" s="2">
        <v>35.281224103069079</v>
      </c>
      <c r="C2857" s="2">
        <v>6.2064126670461439</v>
      </c>
      <c r="D2857" s="2">
        <f t="shared" si="528"/>
        <v>40.518865775004258</v>
      </c>
      <c r="E2857" s="2">
        <f t="shared" si="529"/>
        <v>13.568617769161426</v>
      </c>
      <c r="F2857" s="2">
        <f t="shared" si="537"/>
        <v>0</v>
      </c>
      <c r="G2857" s="2">
        <f t="shared" si="538"/>
        <v>340</v>
      </c>
      <c r="H2857" s="2">
        <f>MIN(Inputs!$B$2, (Inputs!$B$14 - F2857)/Inputs!$B$15)</f>
        <v>170</v>
      </c>
      <c r="I2857" s="2">
        <f>MAX(MIN(Inputs!$B$2, F2857*Inputs!$B$16, Inputs!$B$14*Inputs!$B$4 - G2857), 0)</f>
        <v>0</v>
      </c>
      <c r="J2857" s="2">
        <f>MAX(MIN(Inputs!$B$2, F2857*Inputs!$B$16, (Inputs!$B$14-F2857)/Inputs!$B$15)*Inputs!$B$9, 0)</f>
        <v>0</v>
      </c>
      <c r="K2857" s="2">
        <f>MAX(E2857*Inputs!$B$5 - B2857 - Inputs!$B$8, 0) * H2857</f>
        <v>0</v>
      </c>
      <c r="L2857" s="2">
        <f>IF(B2857 &gt;= D2857*Inputs!$B$10, MAX(B2857 - E2857/Inputs!$B$5 - Inputs!$B$8, 0) * I2857, 0)</f>
        <v>0</v>
      </c>
      <c r="M2857" s="2">
        <f t="shared" si="530"/>
        <v>0</v>
      </c>
      <c r="N2857" s="3" t="str">
        <f t="shared" si="531"/>
        <v>Idle</v>
      </c>
      <c r="O2857" s="3" t="str">
        <f t="shared" si="539"/>
        <v>Idle</v>
      </c>
      <c r="P2857" s="2">
        <f t="shared" si="532"/>
        <v>0</v>
      </c>
      <c r="Q2857" s="2">
        <f t="shared" si="533"/>
        <v>0</v>
      </c>
      <c r="R2857" s="2">
        <f t="shared" si="534"/>
        <v>0</v>
      </c>
      <c r="S2857" s="2">
        <f t="shared" si="535"/>
        <v>0</v>
      </c>
      <c r="T2857" s="2">
        <f t="shared" si="536"/>
        <v>0</v>
      </c>
      <c r="U2857" s="2">
        <f>IF(O2857="Reg", R2857 * Inputs!$B$7, 0)</f>
        <v>0</v>
      </c>
      <c r="V2857" s="2">
        <f>MAX(F2857 + P2857*Inputs!$B$15 - (Q2857/Inputs!$B$16) - U2857, 0)</f>
        <v>0</v>
      </c>
    </row>
    <row r="2858" spans="1:22" x14ac:dyDescent="0.3">
      <c r="A2858" s="1">
        <v>46142</v>
      </c>
      <c r="B2858" s="2">
        <v>29.078209478642819</v>
      </c>
      <c r="C2858" s="2">
        <v>14.395196547468791</v>
      </c>
      <c r="D2858" s="2">
        <f t="shared" si="528"/>
        <v>31.921716429090491</v>
      </c>
      <c r="E2858" s="2">
        <f t="shared" si="529"/>
        <v>7.6884137519832443</v>
      </c>
      <c r="F2858" s="2">
        <f t="shared" si="537"/>
        <v>0</v>
      </c>
      <c r="G2858" s="2">
        <f t="shared" si="538"/>
        <v>0</v>
      </c>
      <c r="H2858" s="2">
        <f>MIN(Inputs!$B$2, (Inputs!$B$14 - F2858)/Inputs!$B$15)</f>
        <v>170</v>
      </c>
      <c r="I2858" s="2">
        <f>MAX(MIN(Inputs!$B$2, F2858*Inputs!$B$16, Inputs!$B$14*Inputs!$B$4 - G2858), 0)</f>
        <v>0</v>
      </c>
      <c r="J2858" s="2">
        <f>MAX(MIN(Inputs!$B$2, F2858*Inputs!$B$16, (Inputs!$B$14-F2858)/Inputs!$B$15)*Inputs!$B$9, 0)</f>
        <v>0</v>
      </c>
      <c r="K2858" s="2">
        <f>MAX(E2858*Inputs!$B$5 - B2858 - Inputs!$B$8, 0) * H2858</f>
        <v>0</v>
      </c>
      <c r="L2858" s="2">
        <f>IF(B2858 &gt;= D2858*Inputs!$B$10, MAX(B2858 - E2858/Inputs!$B$5 - Inputs!$B$8, 0) * I2858, 0)</f>
        <v>0</v>
      </c>
      <c r="M2858" s="2">
        <f t="shared" si="530"/>
        <v>0</v>
      </c>
      <c r="N2858" s="3" t="str">
        <f t="shared" si="531"/>
        <v>Idle</v>
      </c>
      <c r="O2858" s="3" t="str">
        <f t="shared" si="539"/>
        <v>Idle</v>
      </c>
      <c r="P2858" s="2">
        <f t="shared" si="532"/>
        <v>0</v>
      </c>
      <c r="Q2858" s="2">
        <f t="shared" si="533"/>
        <v>0</v>
      </c>
      <c r="R2858" s="2">
        <f t="shared" si="534"/>
        <v>0</v>
      </c>
      <c r="S2858" s="2">
        <f t="shared" si="535"/>
        <v>0</v>
      </c>
      <c r="T2858" s="2">
        <f t="shared" si="536"/>
        <v>0</v>
      </c>
      <c r="U2858" s="2">
        <f>IF(O2858="Reg", R2858 * Inputs!$B$7, 0)</f>
        <v>0</v>
      </c>
      <c r="V2858" s="2">
        <f>MAX(F2858 + P2858*Inputs!$B$15 - (Q2858/Inputs!$B$16) - U2858, 0)</f>
        <v>0</v>
      </c>
    </row>
    <row r="2859" spans="1:22" x14ac:dyDescent="0.3">
      <c r="A2859" s="1">
        <v>46142.041666666657</v>
      </c>
      <c r="B2859" s="2">
        <v>16.277086346225129</v>
      </c>
      <c r="C2859" s="2">
        <v>9.9862822047545272</v>
      </c>
      <c r="D2859" s="2">
        <f t="shared" si="528"/>
        <v>31.921716429090491</v>
      </c>
      <c r="E2859" s="2">
        <f t="shared" si="529"/>
        <v>2.8420455055427745</v>
      </c>
      <c r="F2859" s="2">
        <f t="shared" si="537"/>
        <v>0</v>
      </c>
      <c r="G2859" s="2">
        <f t="shared" si="538"/>
        <v>0</v>
      </c>
      <c r="H2859" s="2">
        <f>MIN(Inputs!$B$2, (Inputs!$B$14 - F2859)/Inputs!$B$15)</f>
        <v>170</v>
      </c>
      <c r="I2859" s="2">
        <f>MAX(MIN(Inputs!$B$2, F2859*Inputs!$B$16, Inputs!$B$14*Inputs!$B$4 - G2859), 0)</f>
        <v>0</v>
      </c>
      <c r="J2859" s="2">
        <f>MAX(MIN(Inputs!$B$2, F2859*Inputs!$B$16, (Inputs!$B$14-F2859)/Inputs!$B$15)*Inputs!$B$9, 0)</f>
        <v>0</v>
      </c>
      <c r="K2859" s="2">
        <f>MAX(E2859*Inputs!$B$5 - B2859 - Inputs!$B$8, 0) * H2859</f>
        <v>0</v>
      </c>
      <c r="L2859" s="2">
        <f>IF(B2859 &gt;= D2859*Inputs!$B$10, MAX(B2859 - E2859/Inputs!$B$5 - Inputs!$B$8, 0) * I2859, 0)</f>
        <v>0</v>
      </c>
      <c r="M2859" s="2">
        <f t="shared" si="530"/>
        <v>0</v>
      </c>
      <c r="N2859" s="3" t="str">
        <f t="shared" si="531"/>
        <v>Idle</v>
      </c>
      <c r="O2859" s="3" t="str">
        <f t="shared" si="539"/>
        <v>Idle</v>
      </c>
      <c r="P2859" s="2">
        <f t="shared" si="532"/>
        <v>0</v>
      </c>
      <c r="Q2859" s="2">
        <f t="shared" si="533"/>
        <v>0</v>
      </c>
      <c r="R2859" s="2">
        <f t="shared" si="534"/>
        <v>0</v>
      </c>
      <c r="S2859" s="2">
        <f t="shared" si="535"/>
        <v>0</v>
      </c>
      <c r="T2859" s="2">
        <f t="shared" si="536"/>
        <v>0</v>
      </c>
      <c r="U2859" s="2">
        <f>IF(O2859="Reg", R2859 * Inputs!$B$7, 0)</f>
        <v>0</v>
      </c>
      <c r="V2859" s="2">
        <f>MAX(F2859 + P2859*Inputs!$B$15 - (Q2859/Inputs!$B$16) - U2859, 0)</f>
        <v>0</v>
      </c>
    </row>
    <row r="2860" spans="1:22" x14ac:dyDescent="0.3">
      <c r="A2860" s="1">
        <v>46142.083333333343</v>
      </c>
      <c r="B2860" s="2">
        <v>0.77518668703151583</v>
      </c>
      <c r="C2860" s="2">
        <v>5.502939976592514</v>
      </c>
      <c r="D2860" s="2">
        <f t="shared" si="528"/>
        <v>31.921716429090491</v>
      </c>
      <c r="E2860" s="2">
        <f t="shared" si="529"/>
        <v>0.1291977811719193</v>
      </c>
      <c r="F2860" s="2">
        <f t="shared" si="537"/>
        <v>0</v>
      </c>
      <c r="G2860" s="2">
        <f t="shared" si="538"/>
        <v>0</v>
      </c>
      <c r="H2860" s="2">
        <f>MIN(Inputs!$B$2, (Inputs!$B$14 - F2860)/Inputs!$B$15)</f>
        <v>170</v>
      </c>
      <c r="I2860" s="2">
        <f>MAX(MIN(Inputs!$B$2, F2860*Inputs!$B$16, Inputs!$B$14*Inputs!$B$4 - G2860), 0)</f>
        <v>0</v>
      </c>
      <c r="J2860" s="2">
        <f>MAX(MIN(Inputs!$B$2, F2860*Inputs!$B$16, (Inputs!$B$14-F2860)/Inputs!$B$15)*Inputs!$B$9, 0)</f>
        <v>0</v>
      </c>
      <c r="K2860" s="2">
        <f>MAX(E2860*Inputs!$B$5 - B2860 - Inputs!$B$8, 0) * H2860</f>
        <v>0</v>
      </c>
      <c r="L2860" s="2">
        <f>IF(B2860 &gt;= D2860*Inputs!$B$10, MAX(B2860 - E2860/Inputs!$B$5 - Inputs!$B$8, 0) * I2860, 0)</f>
        <v>0</v>
      </c>
      <c r="M2860" s="2">
        <f t="shared" si="530"/>
        <v>0</v>
      </c>
      <c r="N2860" s="3" t="str">
        <f t="shared" si="531"/>
        <v>Idle</v>
      </c>
      <c r="O2860" s="3" t="str">
        <f t="shared" si="539"/>
        <v>Idle</v>
      </c>
      <c r="P2860" s="2">
        <f t="shared" si="532"/>
        <v>0</v>
      </c>
      <c r="Q2860" s="2">
        <f t="shared" si="533"/>
        <v>0</v>
      </c>
      <c r="R2860" s="2">
        <f t="shared" si="534"/>
        <v>0</v>
      </c>
      <c r="S2860" s="2">
        <f t="shared" si="535"/>
        <v>0</v>
      </c>
      <c r="T2860" s="2">
        <f t="shared" si="536"/>
        <v>0</v>
      </c>
      <c r="U2860" s="2">
        <f>IF(O2860="Reg", R2860 * Inputs!$B$7, 0)</f>
        <v>0</v>
      </c>
      <c r="V2860" s="2">
        <f>MAX(F2860 + P2860*Inputs!$B$15 - (Q2860/Inputs!$B$16) - U2860, 0)</f>
        <v>0</v>
      </c>
    </row>
    <row r="2861" spans="1:22" x14ac:dyDescent="0.3">
      <c r="A2861" s="1">
        <v>46142.125</v>
      </c>
      <c r="B2861" s="2">
        <v>0</v>
      </c>
      <c r="C2861" s="2">
        <v>15.309185355997309</v>
      </c>
      <c r="D2861" s="2">
        <f t="shared" si="528"/>
        <v>31.921716429090491</v>
      </c>
      <c r="E2861" s="2">
        <f t="shared" si="529"/>
        <v>0</v>
      </c>
      <c r="F2861" s="2">
        <f t="shared" si="537"/>
        <v>0</v>
      </c>
      <c r="G2861" s="2">
        <f t="shared" si="538"/>
        <v>0</v>
      </c>
      <c r="H2861" s="2">
        <f>MIN(Inputs!$B$2, (Inputs!$B$14 - F2861)/Inputs!$B$15)</f>
        <v>170</v>
      </c>
      <c r="I2861" s="2">
        <f>MAX(MIN(Inputs!$B$2, F2861*Inputs!$B$16, Inputs!$B$14*Inputs!$B$4 - G2861), 0)</f>
        <v>0</v>
      </c>
      <c r="J2861" s="2">
        <f>MAX(MIN(Inputs!$B$2, F2861*Inputs!$B$16, (Inputs!$B$14-F2861)/Inputs!$B$15)*Inputs!$B$9, 0)</f>
        <v>0</v>
      </c>
      <c r="K2861" s="2">
        <f>MAX(E2861*Inputs!$B$5 - B2861 - Inputs!$B$8, 0) * H2861</f>
        <v>0</v>
      </c>
      <c r="L2861" s="2">
        <f>IF(B2861 &gt;= D2861*Inputs!$B$10, MAX(B2861 - E2861/Inputs!$B$5 - Inputs!$B$8, 0) * I2861, 0)</f>
        <v>0</v>
      </c>
      <c r="M2861" s="2">
        <f t="shared" si="530"/>
        <v>0</v>
      </c>
      <c r="N2861" s="3" t="str">
        <f t="shared" si="531"/>
        <v>Idle</v>
      </c>
      <c r="O2861" s="3" t="str">
        <f t="shared" si="539"/>
        <v>Idle</v>
      </c>
      <c r="P2861" s="2">
        <f t="shared" si="532"/>
        <v>0</v>
      </c>
      <c r="Q2861" s="2">
        <f t="shared" si="533"/>
        <v>0</v>
      </c>
      <c r="R2861" s="2">
        <f t="shared" si="534"/>
        <v>0</v>
      </c>
      <c r="S2861" s="2">
        <f t="shared" si="535"/>
        <v>0</v>
      </c>
      <c r="T2861" s="2">
        <f t="shared" si="536"/>
        <v>0</v>
      </c>
      <c r="U2861" s="2">
        <f>IF(O2861="Reg", R2861 * Inputs!$B$7, 0)</f>
        <v>0</v>
      </c>
      <c r="V2861" s="2">
        <f>MAX(F2861 + P2861*Inputs!$B$15 - (Q2861/Inputs!$B$16) - U2861, 0)</f>
        <v>0</v>
      </c>
    </row>
    <row r="2862" spans="1:22" x14ac:dyDescent="0.3">
      <c r="A2862" s="1">
        <v>46142.166666666657</v>
      </c>
      <c r="B2862" s="2">
        <v>0</v>
      </c>
      <c r="C2862" s="2">
        <v>27.850329554977549</v>
      </c>
      <c r="D2862" s="2">
        <f t="shared" si="528"/>
        <v>31.921716429090491</v>
      </c>
      <c r="E2862" s="2">
        <f t="shared" si="529"/>
        <v>0.29638126781934682</v>
      </c>
      <c r="F2862" s="2">
        <f t="shared" si="537"/>
        <v>0</v>
      </c>
      <c r="G2862" s="2">
        <f t="shared" si="538"/>
        <v>0</v>
      </c>
      <c r="H2862" s="2">
        <f>MIN(Inputs!$B$2, (Inputs!$B$14 - F2862)/Inputs!$B$15)</f>
        <v>170</v>
      </c>
      <c r="I2862" s="2">
        <f>MAX(MIN(Inputs!$B$2, F2862*Inputs!$B$16, Inputs!$B$14*Inputs!$B$4 - G2862), 0)</f>
        <v>0</v>
      </c>
      <c r="J2862" s="2">
        <f>MAX(MIN(Inputs!$B$2, F2862*Inputs!$B$16, (Inputs!$B$14-F2862)/Inputs!$B$15)*Inputs!$B$9, 0)</f>
        <v>0</v>
      </c>
      <c r="K2862" s="2">
        <f>MAX(E2862*Inputs!$B$5 - B2862 - Inputs!$B$8, 0) * H2862</f>
        <v>0</v>
      </c>
      <c r="L2862" s="2">
        <f>IF(B2862 &gt;= D2862*Inputs!$B$10, MAX(B2862 - E2862/Inputs!$B$5 - Inputs!$B$8, 0) * I2862, 0)</f>
        <v>0</v>
      </c>
      <c r="M2862" s="2">
        <f t="shared" si="530"/>
        <v>0</v>
      </c>
      <c r="N2862" s="3" t="str">
        <f t="shared" si="531"/>
        <v>Idle</v>
      </c>
      <c r="O2862" s="3" t="str">
        <f t="shared" si="539"/>
        <v>Idle</v>
      </c>
      <c r="P2862" s="2">
        <f t="shared" si="532"/>
        <v>0</v>
      </c>
      <c r="Q2862" s="2">
        <f t="shared" si="533"/>
        <v>0</v>
      </c>
      <c r="R2862" s="2">
        <f t="shared" si="534"/>
        <v>0</v>
      </c>
      <c r="S2862" s="2">
        <f t="shared" si="535"/>
        <v>0</v>
      </c>
      <c r="T2862" s="2">
        <f t="shared" si="536"/>
        <v>0</v>
      </c>
      <c r="U2862" s="2">
        <f>IF(O2862="Reg", R2862 * Inputs!$B$7, 0)</f>
        <v>0</v>
      </c>
      <c r="V2862" s="2">
        <f>MAX(F2862 + P2862*Inputs!$B$15 - (Q2862/Inputs!$B$16) - U2862, 0)</f>
        <v>0</v>
      </c>
    </row>
    <row r="2863" spans="1:22" x14ac:dyDescent="0.3">
      <c r="A2863" s="1">
        <v>46142.208333333343</v>
      </c>
      <c r="B2863" s="2">
        <v>0</v>
      </c>
      <c r="C2863" s="2">
        <v>11.11997694084784</v>
      </c>
      <c r="D2863" s="2">
        <f t="shared" si="528"/>
        <v>31.921716429090491</v>
      </c>
      <c r="E2863" s="2">
        <f t="shared" si="529"/>
        <v>1.3604150566923117</v>
      </c>
      <c r="F2863" s="2">
        <f t="shared" si="537"/>
        <v>0</v>
      </c>
      <c r="G2863" s="2">
        <f t="shared" si="538"/>
        <v>0</v>
      </c>
      <c r="H2863" s="2">
        <f>MIN(Inputs!$B$2, (Inputs!$B$14 - F2863)/Inputs!$B$15)</f>
        <v>170</v>
      </c>
      <c r="I2863" s="2">
        <f>MAX(MIN(Inputs!$B$2, F2863*Inputs!$B$16, Inputs!$B$14*Inputs!$B$4 - G2863), 0)</f>
        <v>0</v>
      </c>
      <c r="J2863" s="2">
        <f>MAX(MIN(Inputs!$B$2, F2863*Inputs!$B$16, (Inputs!$B$14-F2863)/Inputs!$B$15)*Inputs!$B$9, 0)</f>
        <v>0</v>
      </c>
      <c r="K2863" s="2">
        <f>MAX(E2863*Inputs!$B$5 - B2863 - Inputs!$B$8, 0) * H2863</f>
        <v>0</v>
      </c>
      <c r="L2863" s="2">
        <f>IF(B2863 &gt;= D2863*Inputs!$B$10, MAX(B2863 - E2863/Inputs!$B$5 - Inputs!$B$8, 0) * I2863, 0)</f>
        <v>0</v>
      </c>
      <c r="M2863" s="2">
        <f t="shared" si="530"/>
        <v>0</v>
      </c>
      <c r="N2863" s="3" t="str">
        <f t="shared" si="531"/>
        <v>Idle</v>
      </c>
      <c r="O2863" s="3" t="str">
        <f t="shared" si="539"/>
        <v>Idle</v>
      </c>
      <c r="P2863" s="2">
        <f t="shared" si="532"/>
        <v>0</v>
      </c>
      <c r="Q2863" s="2">
        <f t="shared" si="533"/>
        <v>0</v>
      </c>
      <c r="R2863" s="2">
        <f t="shared" si="534"/>
        <v>0</v>
      </c>
      <c r="S2863" s="2">
        <f t="shared" si="535"/>
        <v>0</v>
      </c>
      <c r="T2863" s="2">
        <f t="shared" si="536"/>
        <v>0</v>
      </c>
      <c r="U2863" s="2">
        <f>IF(O2863="Reg", R2863 * Inputs!$B$7, 0)</f>
        <v>0</v>
      </c>
      <c r="V2863" s="2">
        <f>MAX(F2863 + P2863*Inputs!$B$15 - (Q2863/Inputs!$B$16) - U2863, 0)</f>
        <v>0</v>
      </c>
    </row>
    <row r="2864" spans="1:22" x14ac:dyDescent="0.3">
      <c r="A2864" s="1">
        <v>46142.25</v>
      </c>
      <c r="B2864" s="2">
        <v>0</v>
      </c>
      <c r="C2864" s="2">
        <v>16.61709764798394</v>
      </c>
      <c r="D2864" s="2">
        <f t="shared" si="528"/>
        <v>31.921716429090491</v>
      </c>
      <c r="E2864" s="2">
        <f t="shared" si="529"/>
        <v>4.9067395495590631</v>
      </c>
      <c r="F2864" s="2">
        <f t="shared" si="537"/>
        <v>0</v>
      </c>
      <c r="G2864" s="2">
        <f t="shared" si="538"/>
        <v>0</v>
      </c>
      <c r="H2864" s="2">
        <f>MIN(Inputs!$B$2, (Inputs!$B$14 - F2864)/Inputs!$B$15)</f>
        <v>170</v>
      </c>
      <c r="I2864" s="2">
        <f>MAX(MIN(Inputs!$B$2, F2864*Inputs!$B$16, Inputs!$B$14*Inputs!$B$4 - G2864), 0)</f>
        <v>0</v>
      </c>
      <c r="J2864" s="2">
        <f>MAX(MIN(Inputs!$B$2, F2864*Inputs!$B$16, (Inputs!$B$14-F2864)/Inputs!$B$15)*Inputs!$B$9, 0)</f>
        <v>0</v>
      </c>
      <c r="K2864" s="2">
        <f>MAX(E2864*Inputs!$B$5 - B2864 - Inputs!$B$8, 0) * H2864</f>
        <v>0</v>
      </c>
      <c r="L2864" s="2">
        <f>IF(B2864 &gt;= D2864*Inputs!$B$10, MAX(B2864 - E2864/Inputs!$B$5 - Inputs!$B$8, 0) * I2864, 0)</f>
        <v>0</v>
      </c>
      <c r="M2864" s="2">
        <f t="shared" si="530"/>
        <v>0</v>
      </c>
      <c r="N2864" s="3" t="str">
        <f t="shared" si="531"/>
        <v>Idle</v>
      </c>
      <c r="O2864" s="3" t="str">
        <f t="shared" si="539"/>
        <v>Idle</v>
      </c>
      <c r="P2864" s="2">
        <f t="shared" si="532"/>
        <v>0</v>
      </c>
      <c r="Q2864" s="2">
        <f t="shared" si="533"/>
        <v>0</v>
      </c>
      <c r="R2864" s="2">
        <f t="shared" si="534"/>
        <v>0</v>
      </c>
      <c r="S2864" s="2">
        <f t="shared" si="535"/>
        <v>0</v>
      </c>
      <c r="T2864" s="2">
        <f t="shared" si="536"/>
        <v>0</v>
      </c>
      <c r="U2864" s="2">
        <f>IF(O2864="Reg", R2864 * Inputs!$B$7, 0)</f>
        <v>0</v>
      </c>
      <c r="V2864" s="2">
        <f>MAX(F2864 + P2864*Inputs!$B$15 - (Q2864/Inputs!$B$16) - U2864, 0)</f>
        <v>0</v>
      </c>
    </row>
    <row r="2865" spans="1:22" x14ac:dyDescent="0.3">
      <c r="A2865" s="1">
        <v>46142.291666666657</v>
      </c>
      <c r="B2865" s="2">
        <v>0</v>
      </c>
      <c r="C2865" s="2">
        <v>0.9630294355248874</v>
      </c>
      <c r="D2865" s="2">
        <f t="shared" si="528"/>
        <v>31.921716429090491</v>
      </c>
      <c r="E2865" s="2">
        <f t="shared" si="529"/>
        <v>11.851387942890829</v>
      </c>
      <c r="F2865" s="2">
        <f t="shared" si="537"/>
        <v>0</v>
      </c>
      <c r="G2865" s="2">
        <f t="shared" si="538"/>
        <v>0</v>
      </c>
      <c r="H2865" s="2">
        <f>MIN(Inputs!$B$2, (Inputs!$B$14 - F2865)/Inputs!$B$15)</f>
        <v>170</v>
      </c>
      <c r="I2865" s="2">
        <f>MAX(MIN(Inputs!$B$2, F2865*Inputs!$B$16, Inputs!$B$14*Inputs!$B$4 - G2865), 0)</f>
        <v>0</v>
      </c>
      <c r="J2865" s="2">
        <f>MAX(MIN(Inputs!$B$2, F2865*Inputs!$B$16, (Inputs!$B$14-F2865)/Inputs!$B$15)*Inputs!$B$9, 0)</f>
        <v>0</v>
      </c>
      <c r="K2865" s="2">
        <f>MAX(E2865*Inputs!$B$5 - B2865 - Inputs!$B$8, 0) * H2865</f>
        <v>0</v>
      </c>
      <c r="L2865" s="2">
        <f>IF(B2865 &gt;= D2865*Inputs!$B$10, MAX(B2865 - E2865/Inputs!$B$5 - Inputs!$B$8, 0) * I2865, 0)</f>
        <v>0</v>
      </c>
      <c r="M2865" s="2">
        <f t="shared" si="530"/>
        <v>0</v>
      </c>
      <c r="N2865" s="3" t="str">
        <f t="shared" si="531"/>
        <v>Idle</v>
      </c>
      <c r="O2865" s="3" t="str">
        <f t="shared" si="539"/>
        <v>Idle</v>
      </c>
      <c r="P2865" s="2">
        <f t="shared" si="532"/>
        <v>0</v>
      </c>
      <c r="Q2865" s="2">
        <f t="shared" si="533"/>
        <v>0</v>
      </c>
      <c r="R2865" s="2">
        <f t="shared" si="534"/>
        <v>0</v>
      </c>
      <c r="S2865" s="2">
        <f t="shared" si="535"/>
        <v>0</v>
      </c>
      <c r="T2865" s="2">
        <f t="shared" si="536"/>
        <v>0</v>
      </c>
      <c r="U2865" s="2">
        <f>IF(O2865="Reg", R2865 * Inputs!$B$7, 0)</f>
        <v>0</v>
      </c>
      <c r="V2865" s="2">
        <f>MAX(F2865 + P2865*Inputs!$B$15 - (Q2865/Inputs!$B$16) - U2865, 0)</f>
        <v>0</v>
      </c>
    </row>
    <row r="2866" spans="1:22" x14ac:dyDescent="0.3">
      <c r="A2866" s="1">
        <v>46142.333333333343</v>
      </c>
      <c r="B2866" s="2">
        <v>0</v>
      </c>
      <c r="C2866" s="2">
        <v>22.23101154196069</v>
      </c>
      <c r="D2866" s="2">
        <f t="shared" si="528"/>
        <v>31.921716429090491</v>
      </c>
      <c r="E2866" s="2">
        <f t="shared" si="529"/>
        <v>19.732652141775926</v>
      </c>
      <c r="F2866" s="2">
        <f t="shared" si="537"/>
        <v>0</v>
      </c>
      <c r="G2866" s="2">
        <f t="shared" si="538"/>
        <v>0</v>
      </c>
      <c r="H2866" s="2">
        <f>MIN(Inputs!$B$2, (Inputs!$B$14 - F2866)/Inputs!$B$15)</f>
        <v>170</v>
      </c>
      <c r="I2866" s="2">
        <f>MAX(MIN(Inputs!$B$2, F2866*Inputs!$B$16, Inputs!$B$14*Inputs!$B$4 - G2866), 0)</f>
        <v>0</v>
      </c>
      <c r="J2866" s="2">
        <f>MAX(MIN(Inputs!$B$2, F2866*Inputs!$B$16, (Inputs!$B$14-F2866)/Inputs!$B$15)*Inputs!$B$9, 0)</f>
        <v>0</v>
      </c>
      <c r="K2866" s="2">
        <f>MAX(E2866*Inputs!$B$5 - B2866 - Inputs!$B$8, 0) * H2866</f>
        <v>0</v>
      </c>
      <c r="L2866" s="2">
        <f>IF(B2866 &gt;= D2866*Inputs!$B$10, MAX(B2866 - E2866/Inputs!$B$5 - Inputs!$B$8, 0) * I2866, 0)</f>
        <v>0</v>
      </c>
      <c r="M2866" s="2">
        <f t="shared" si="530"/>
        <v>0</v>
      </c>
      <c r="N2866" s="3" t="str">
        <f t="shared" si="531"/>
        <v>Idle</v>
      </c>
      <c r="O2866" s="3" t="str">
        <f t="shared" si="539"/>
        <v>Idle</v>
      </c>
      <c r="P2866" s="2">
        <f t="shared" si="532"/>
        <v>0</v>
      </c>
      <c r="Q2866" s="2">
        <f t="shared" si="533"/>
        <v>0</v>
      </c>
      <c r="R2866" s="2">
        <f t="shared" si="534"/>
        <v>0</v>
      </c>
      <c r="S2866" s="2">
        <f t="shared" si="535"/>
        <v>0</v>
      </c>
      <c r="T2866" s="2">
        <f t="shared" si="536"/>
        <v>0</v>
      </c>
      <c r="U2866" s="2">
        <f>IF(O2866="Reg", R2866 * Inputs!$B$7, 0)</f>
        <v>0</v>
      </c>
      <c r="V2866" s="2">
        <f>MAX(F2866 + P2866*Inputs!$B$15 - (Q2866/Inputs!$B$16) - U2866, 0)</f>
        <v>0</v>
      </c>
    </row>
    <row r="2867" spans="1:22" x14ac:dyDescent="0.3">
      <c r="A2867" s="1">
        <v>46142.375</v>
      </c>
      <c r="B2867" s="2">
        <v>1.7782876069160809</v>
      </c>
      <c r="C2867" s="2">
        <v>4.9048967194699458</v>
      </c>
      <c r="D2867" s="2">
        <f t="shared" si="528"/>
        <v>31.921716429090491</v>
      </c>
      <c r="E2867" s="2">
        <f t="shared" si="529"/>
        <v>27.811827016192769</v>
      </c>
      <c r="F2867" s="2">
        <f t="shared" si="537"/>
        <v>0</v>
      </c>
      <c r="G2867" s="2">
        <f t="shared" si="538"/>
        <v>0</v>
      </c>
      <c r="H2867" s="2">
        <f>MIN(Inputs!$B$2, (Inputs!$B$14 - F2867)/Inputs!$B$15)</f>
        <v>170</v>
      </c>
      <c r="I2867" s="2">
        <f>MAX(MIN(Inputs!$B$2, F2867*Inputs!$B$16, Inputs!$B$14*Inputs!$B$4 - G2867), 0)</f>
        <v>0</v>
      </c>
      <c r="J2867" s="2">
        <f>MAX(MIN(Inputs!$B$2, F2867*Inputs!$B$16, (Inputs!$B$14-F2867)/Inputs!$B$15)*Inputs!$B$9, 0)</f>
        <v>0</v>
      </c>
      <c r="K2867" s="2">
        <f>MAX(E2867*Inputs!$B$5 - B2867 - Inputs!$B$8, 0) * H2867</f>
        <v>458.34042844670472</v>
      </c>
      <c r="L2867" s="2">
        <f>IF(B2867 &gt;= D2867*Inputs!$B$10, MAX(B2867 - E2867/Inputs!$B$5 - Inputs!$B$8, 0) * I2867, 0)</f>
        <v>0</v>
      </c>
      <c r="M2867" s="2">
        <f t="shared" si="530"/>
        <v>0</v>
      </c>
      <c r="N2867" s="3" t="str">
        <f t="shared" si="531"/>
        <v>Charge</v>
      </c>
      <c r="O2867" s="3" t="str">
        <f t="shared" si="539"/>
        <v>Charge</v>
      </c>
      <c r="P2867" s="2">
        <f t="shared" si="532"/>
        <v>170</v>
      </c>
      <c r="Q2867" s="2">
        <f t="shared" si="533"/>
        <v>0</v>
      </c>
      <c r="R2867" s="2">
        <f t="shared" si="534"/>
        <v>0</v>
      </c>
      <c r="S2867" s="2">
        <f t="shared" si="535"/>
        <v>-302.30889317573377</v>
      </c>
      <c r="T2867" s="2">
        <f t="shared" si="536"/>
        <v>0</v>
      </c>
      <c r="U2867" s="2">
        <f>IF(O2867="Reg", R2867 * Inputs!$B$7, 0)</f>
        <v>0</v>
      </c>
      <c r="V2867" s="2">
        <f>MAX(F2867 + P2867*Inputs!$B$15 - (Q2867/Inputs!$B$16) - U2867, 0)</f>
        <v>170</v>
      </c>
    </row>
    <row r="2868" spans="1:22" x14ac:dyDescent="0.3">
      <c r="A2868" s="1">
        <v>46142.416666666657</v>
      </c>
      <c r="B2868" s="2">
        <v>6.3842027332377889</v>
      </c>
      <c r="C2868" s="2">
        <v>50.194439518275431</v>
      </c>
      <c r="D2868" s="2">
        <f t="shared" si="528"/>
        <v>31.921716429090491</v>
      </c>
      <c r="E2868" s="2">
        <f t="shared" si="529"/>
        <v>37.479239303545917</v>
      </c>
      <c r="F2868" s="2">
        <f t="shared" si="537"/>
        <v>170</v>
      </c>
      <c r="G2868" s="2">
        <f t="shared" si="538"/>
        <v>0</v>
      </c>
      <c r="H2868" s="2">
        <f>MIN(Inputs!$B$2, (Inputs!$B$14 - F2868)/Inputs!$B$15)</f>
        <v>170</v>
      </c>
      <c r="I2868" s="2">
        <f>MAX(MIN(Inputs!$B$2, F2868*Inputs!$B$16, Inputs!$B$14*Inputs!$B$4 - G2868), 0)</f>
        <v>170</v>
      </c>
      <c r="J2868" s="2">
        <f>MAX(MIN(Inputs!$B$2, F2868*Inputs!$B$16, (Inputs!$B$14-F2868)/Inputs!$B$15)*Inputs!$B$9, 0)</f>
        <v>136</v>
      </c>
      <c r="K2868" s="2">
        <f>MAX(E2868*Inputs!$B$5 - B2868 - Inputs!$B$8, 0) * H2868</f>
        <v>1121.5797351600456</v>
      </c>
      <c r="L2868" s="2">
        <f>IF(B2868 &gt;= D2868*Inputs!$B$10, MAX(B2868 - E2868/Inputs!$B$5 - Inputs!$B$8, 0) * I2868, 0)</f>
        <v>0</v>
      </c>
      <c r="M2868" s="2">
        <f t="shared" si="530"/>
        <v>6826.4437744854586</v>
      </c>
      <c r="N2868" s="3" t="str">
        <f t="shared" si="531"/>
        <v>Reg</v>
      </c>
      <c r="O2868" s="3" t="str">
        <f t="shared" si="539"/>
        <v>Charge</v>
      </c>
      <c r="P2868" s="2">
        <f t="shared" si="532"/>
        <v>170</v>
      </c>
      <c r="Q2868" s="2">
        <f t="shared" si="533"/>
        <v>0</v>
      </c>
      <c r="R2868" s="2">
        <f t="shared" si="534"/>
        <v>0</v>
      </c>
      <c r="S2868" s="2">
        <f t="shared" si="535"/>
        <v>-1085.314464650424</v>
      </c>
      <c r="T2868" s="2">
        <f t="shared" si="536"/>
        <v>0</v>
      </c>
      <c r="U2868" s="2">
        <f>IF(O2868="Reg", R2868 * Inputs!$B$7, 0)</f>
        <v>0</v>
      </c>
      <c r="V2868" s="2">
        <f>MAX(F2868 + P2868*Inputs!$B$15 - (Q2868/Inputs!$B$16) - U2868, 0)</f>
        <v>340</v>
      </c>
    </row>
    <row r="2869" spans="1:22" x14ac:dyDescent="0.3">
      <c r="A2869" s="1">
        <v>46142.458333333343</v>
      </c>
      <c r="B2869" s="2">
        <v>21.277946957200509</v>
      </c>
      <c r="C2869" s="2">
        <v>3.8863506258290919</v>
      </c>
      <c r="D2869" s="2">
        <f t="shared" si="528"/>
        <v>31.921716429090491</v>
      </c>
      <c r="E2869" s="2">
        <f t="shared" si="529"/>
        <v>47.906824416993409</v>
      </c>
      <c r="F2869" s="2">
        <f t="shared" si="537"/>
        <v>340</v>
      </c>
      <c r="G2869" s="2">
        <f t="shared" si="538"/>
        <v>0</v>
      </c>
      <c r="H2869" s="2">
        <f>MIN(Inputs!$B$2, (Inputs!$B$14 - F2869)/Inputs!$B$15)</f>
        <v>0</v>
      </c>
      <c r="I2869" s="2">
        <f>MAX(MIN(Inputs!$B$2, F2869*Inputs!$B$16, Inputs!$B$14*Inputs!$B$4 - G2869), 0)</f>
        <v>170</v>
      </c>
      <c r="J2869" s="2">
        <f>MAX(MIN(Inputs!$B$2, F2869*Inputs!$B$16, (Inputs!$B$14-F2869)/Inputs!$B$15)*Inputs!$B$9, 0)</f>
        <v>0</v>
      </c>
      <c r="K2869" s="2">
        <f>MAX(E2869*Inputs!$B$5 - B2869 - Inputs!$B$8, 0) * H2869</f>
        <v>0</v>
      </c>
      <c r="L2869" s="2">
        <f>IF(B2869 &gt;= D2869*Inputs!$B$10, MAX(B2869 - E2869/Inputs!$B$5 - Inputs!$B$8, 0) * I2869, 0)</f>
        <v>0</v>
      </c>
      <c r="M2869" s="2">
        <f t="shared" si="530"/>
        <v>0</v>
      </c>
      <c r="N2869" s="3" t="str">
        <f t="shared" si="531"/>
        <v>Idle</v>
      </c>
      <c r="O2869" s="3" t="str">
        <f t="shared" si="539"/>
        <v>Idle</v>
      </c>
      <c r="P2869" s="2">
        <f t="shared" si="532"/>
        <v>0</v>
      </c>
      <c r="Q2869" s="2">
        <f t="shared" si="533"/>
        <v>0</v>
      </c>
      <c r="R2869" s="2">
        <f t="shared" si="534"/>
        <v>0</v>
      </c>
      <c r="S2869" s="2">
        <f t="shared" si="535"/>
        <v>0</v>
      </c>
      <c r="T2869" s="2">
        <f t="shared" si="536"/>
        <v>0</v>
      </c>
      <c r="U2869" s="2">
        <f>IF(O2869="Reg", R2869 * Inputs!$B$7, 0)</f>
        <v>0</v>
      </c>
      <c r="V2869" s="2">
        <f>MAX(F2869 + P2869*Inputs!$B$15 - (Q2869/Inputs!$B$16) - U2869, 0)</f>
        <v>340</v>
      </c>
    </row>
    <row r="2870" spans="1:22" x14ac:dyDescent="0.3">
      <c r="A2870" s="1">
        <v>46142.5</v>
      </c>
      <c r="B2870" s="2">
        <v>41.667890359990587</v>
      </c>
      <c r="C2870" s="2">
        <v>16.959473865248579</v>
      </c>
      <c r="D2870" s="2">
        <f t="shared" si="528"/>
        <v>31.921716429090491</v>
      </c>
      <c r="E2870" s="2">
        <f t="shared" si="529"/>
        <v>55.717853194474827</v>
      </c>
      <c r="F2870" s="2">
        <f t="shared" si="537"/>
        <v>340</v>
      </c>
      <c r="G2870" s="2">
        <f t="shared" si="538"/>
        <v>0</v>
      </c>
      <c r="H2870" s="2">
        <f>MIN(Inputs!$B$2, (Inputs!$B$14 - F2870)/Inputs!$B$15)</f>
        <v>0</v>
      </c>
      <c r="I2870" s="2">
        <f>MAX(MIN(Inputs!$B$2, F2870*Inputs!$B$16, Inputs!$B$14*Inputs!$B$4 - G2870), 0)</f>
        <v>170</v>
      </c>
      <c r="J2870" s="2">
        <f>MAX(MIN(Inputs!$B$2, F2870*Inputs!$B$16, (Inputs!$B$14-F2870)/Inputs!$B$15)*Inputs!$B$9, 0)</f>
        <v>0</v>
      </c>
      <c r="K2870" s="2">
        <f>MAX(E2870*Inputs!$B$5 - B2870 - Inputs!$B$8, 0) * H2870</f>
        <v>0</v>
      </c>
      <c r="L2870" s="2">
        <f>IF(B2870 &gt;= D2870*Inputs!$B$10, MAX(B2870 - E2870/Inputs!$B$5 - Inputs!$B$8, 0) * I2870, 0)</f>
        <v>0</v>
      </c>
      <c r="M2870" s="2">
        <f t="shared" si="530"/>
        <v>0</v>
      </c>
      <c r="N2870" s="3" t="str">
        <f t="shared" si="531"/>
        <v>Idle</v>
      </c>
      <c r="O2870" s="3" t="str">
        <f t="shared" si="539"/>
        <v>Idle</v>
      </c>
      <c r="P2870" s="2">
        <f t="shared" si="532"/>
        <v>0</v>
      </c>
      <c r="Q2870" s="2">
        <f t="shared" si="533"/>
        <v>0</v>
      </c>
      <c r="R2870" s="2">
        <f t="shared" si="534"/>
        <v>0</v>
      </c>
      <c r="S2870" s="2">
        <f t="shared" si="535"/>
        <v>0</v>
      </c>
      <c r="T2870" s="2">
        <f t="shared" si="536"/>
        <v>0</v>
      </c>
      <c r="U2870" s="2">
        <f>IF(O2870="Reg", R2870 * Inputs!$B$7, 0)</f>
        <v>0</v>
      </c>
      <c r="V2870" s="2">
        <f>MAX(F2870 + P2870*Inputs!$B$15 - (Q2870/Inputs!$B$16) - U2870, 0)</f>
        <v>340</v>
      </c>
    </row>
    <row r="2871" spans="1:22" x14ac:dyDescent="0.3">
      <c r="A2871" s="1">
        <v>46142.541666666657</v>
      </c>
      <c r="B2871" s="2">
        <v>47.287585193310569</v>
      </c>
      <c r="C2871" s="2">
        <v>12.506686876799121</v>
      </c>
      <c r="D2871" s="2">
        <f t="shared" si="528"/>
        <v>31.921716429090491</v>
      </c>
      <c r="E2871" s="2">
        <f t="shared" si="529"/>
        <v>61.330855538593788</v>
      </c>
      <c r="F2871" s="2">
        <f t="shared" si="537"/>
        <v>340</v>
      </c>
      <c r="G2871" s="2">
        <f t="shared" si="538"/>
        <v>0</v>
      </c>
      <c r="H2871" s="2">
        <f>MIN(Inputs!$B$2, (Inputs!$B$14 - F2871)/Inputs!$B$15)</f>
        <v>0</v>
      </c>
      <c r="I2871" s="2">
        <f>MAX(MIN(Inputs!$B$2, F2871*Inputs!$B$16, Inputs!$B$14*Inputs!$B$4 - G2871), 0)</f>
        <v>170</v>
      </c>
      <c r="J2871" s="2">
        <f>MAX(MIN(Inputs!$B$2, F2871*Inputs!$B$16, (Inputs!$B$14-F2871)/Inputs!$B$15)*Inputs!$B$9, 0)</f>
        <v>0</v>
      </c>
      <c r="K2871" s="2">
        <f>MAX(E2871*Inputs!$B$5 - B2871 - Inputs!$B$8, 0) * H2871</f>
        <v>0</v>
      </c>
      <c r="L2871" s="2">
        <f>IF(B2871 &gt;= D2871*Inputs!$B$10, MAX(B2871 - E2871/Inputs!$B$5 - Inputs!$B$8, 0) * I2871, 0)</f>
        <v>0</v>
      </c>
      <c r="M2871" s="2">
        <f t="shared" si="530"/>
        <v>0</v>
      </c>
      <c r="N2871" s="3" t="str">
        <f t="shared" si="531"/>
        <v>Idle</v>
      </c>
      <c r="O2871" s="3" t="str">
        <f t="shared" si="539"/>
        <v>Idle</v>
      </c>
      <c r="P2871" s="2">
        <f t="shared" si="532"/>
        <v>0</v>
      </c>
      <c r="Q2871" s="2">
        <f t="shared" si="533"/>
        <v>0</v>
      </c>
      <c r="R2871" s="2">
        <f t="shared" si="534"/>
        <v>0</v>
      </c>
      <c r="S2871" s="2">
        <f t="shared" si="535"/>
        <v>0</v>
      </c>
      <c r="T2871" s="2">
        <f t="shared" si="536"/>
        <v>0</v>
      </c>
      <c r="U2871" s="2">
        <f>IF(O2871="Reg", R2871 * Inputs!$B$7, 0)</f>
        <v>0</v>
      </c>
      <c r="V2871" s="2">
        <f>MAX(F2871 + P2871*Inputs!$B$15 - (Q2871/Inputs!$B$16) - U2871, 0)</f>
        <v>340</v>
      </c>
    </row>
    <row r="2872" spans="1:22" x14ac:dyDescent="0.3">
      <c r="A2872" s="1">
        <v>46142.583333333343</v>
      </c>
      <c r="B2872" s="2">
        <v>48.475049246501072</v>
      </c>
      <c r="C2872" s="2">
        <v>13.96518202342183</v>
      </c>
      <c r="D2872" s="2">
        <f t="shared" si="528"/>
        <v>31.921716429090491</v>
      </c>
      <c r="E2872" s="2">
        <f t="shared" si="529"/>
        <v>65.025200690070577</v>
      </c>
      <c r="F2872" s="2">
        <f t="shared" si="537"/>
        <v>340</v>
      </c>
      <c r="G2872" s="2">
        <f t="shared" si="538"/>
        <v>0</v>
      </c>
      <c r="H2872" s="2">
        <f>MIN(Inputs!$B$2, (Inputs!$B$14 - F2872)/Inputs!$B$15)</f>
        <v>0</v>
      </c>
      <c r="I2872" s="2">
        <f>MAX(MIN(Inputs!$B$2, F2872*Inputs!$B$16, Inputs!$B$14*Inputs!$B$4 - G2872), 0)</f>
        <v>170</v>
      </c>
      <c r="J2872" s="2">
        <f>MAX(MIN(Inputs!$B$2, F2872*Inputs!$B$16, (Inputs!$B$14-F2872)/Inputs!$B$15)*Inputs!$B$9, 0)</f>
        <v>0</v>
      </c>
      <c r="K2872" s="2">
        <f>MAX(E2872*Inputs!$B$5 - B2872 - Inputs!$B$8, 0) * H2872</f>
        <v>0</v>
      </c>
      <c r="L2872" s="2">
        <f>IF(B2872 &gt;= D2872*Inputs!$B$10, MAX(B2872 - E2872/Inputs!$B$5 - Inputs!$B$8, 0) * I2872, 0)</f>
        <v>0</v>
      </c>
      <c r="M2872" s="2">
        <f t="shared" si="530"/>
        <v>0</v>
      </c>
      <c r="N2872" s="3" t="str">
        <f t="shared" si="531"/>
        <v>Idle</v>
      </c>
      <c r="O2872" s="3" t="str">
        <f t="shared" si="539"/>
        <v>Idle</v>
      </c>
      <c r="P2872" s="2">
        <f t="shared" si="532"/>
        <v>0</v>
      </c>
      <c r="Q2872" s="2">
        <f t="shared" si="533"/>
        <v>0</v>
      </c>
      <c r="R2872" s="2">
        <f t="shared" si="534"/>
        <v>0</v>
      </c>
      <c r="S2872" s="2">
        <f t="shared" si="535"/>
        <v>0</v>
      </c>
      <c r="T2872" s="2">
        <f t="shared" si="536"/>
        <v>0</v>
      </c>
      <c r="U2872" s="2">
        <f>IF(O2872="Reg", R2872 * Inputs!$B$7, 0)</f>
        <v>0</v>
      </c>
      <c r="V2872" s="2">
        <f>MAX(F2872 + P2872*Inputs!$B$15 - (Q2872/Inputs!$B$16) - U2872, 0)</f>
        <v>340</v>
      </c>
    </row>
    <row r="2873" spans="1:22" x14ac:dyDescent="0.3">
      <c r="A2873" s="1">
        <v>46142.625</v>
      </c>
      <c r="B2873" s="2">
        <v>59.782761331034983</v>
      </c>
      <c r="C2873" s="2">
        <v>20.092915839045919</v>
      </c>
      <c r="D2873" s="2">
        <f t="shared" si="528"/>
        <v>31.921716429090491</v>
      </c>
      <c r="E2873" s="2">
        <f t="shared" si="529"/>
        <v>68.222222360661377</v>
      </c>
      <c r="F2873" s="2">
        <f t="shared" si="537"/>
        <v>340</v>
      </c>
      <c r="G2873" s="2">
        <f t="shared" si="538"/>
        <v>0</v>
      </c>
      <c r="H2873" s="2">
        <f>MIN(Inputs!$B$2, (Inputs!$B$14 - F2873)/Inputs!$B$15)</f>
        <v>0</v>
      </c>
      <c r="I2873" s="2">
        <f>MAX(MIN(Inputs!$B$2, F2873*Inputs!$B$16, Inputs!$B$14*Inputs!$B$4 - G2873), 0)</f>
        <v>170</v>
      </c>
      <c r="J2873" s="2">
        <f>MAX(MIN(Inputs!$B$2, F2873*Inputs!$B$16, (Inputs!$B$14-F2873)/Inputs!$B$15)*Inputs!$B$9, 0)</f>
        <v>0</v>
      </c>
      <c r="K2873" s="2">
        <f>MAX(E2873*Inputs!$B$5 - B2873 - Inputs!$B$8, 0) * H2873</f>
        <v>0</v>
      </c>
      <c r="L2873" s="2">
        <f>IF(B2873 &gt;= D2873*Inputs!$B$10, MAX(B2873 - E2873/Inputs!$B$5 - Inputs!$B$8, 0) * I2873, 0)</f>
        <v>0</v>
      </c>
      <c r="M2873" s="2">
        <f t="shared" si="530"/>
        <v>0</v>
      </c>
      <c r="N2873" s="3" t="str">
        <f t="shared" si="531"/>
        <v>Idle</v>
      </c>
      <c r="O2873" s="3" t="str">
        <f t="shared" si="539"/>
        <v>Idle</v>
      </c>
      <c r="P2873" s="2">
        <f t="shared" si="532"/>
        <v>0</v>
      </c>
      <c r="Q2873" s="2">
        <f t="shared" si="533"/>
        <v>0</v>
      </c>
      <c r="R2873" s="2">
        <f t="shared" si="534"/>
        <v>0</v>
      </c>
      <c r="S2873" s="2">
        <f t="shared" si="535"/>
        <v>0</v>
      </c>
      <c r="T2873" s="2">
        <f t="shared" si="536"/>
        <v>0</v>
      </c>
      <c r="U2873" s="2">
        <f>IF(O2873="Reg", R2873 * Inputs!$B$7, 0)</f>
        <v>0</v>
      </c>
      <c r="V2873" s="2">
        <f>MAX(F2873 + P2873*Inputs!$B$15 - (Q2873/Inputs!$B$16) - U2873, 0)</f>
        <v>340</v>
      </c>
    </row>
    <row r="2874" spans="1:22" x14ac:dyDescent="0.3">
      <c r="A2874" s="1">
        <v>46142.666666666657</v>
      </c>
      <c r="B2874" s="2">
        <v>68.949713413922765</v>
      </c>
      <c r="C2874" s="2">
        <v>6.1017773239137227</v>
      </c>
      <c r="D2874" s="2">
        <f t="shared" si="528"/>
        <v>31.921716429090491</v>
      </c>
      <c r="E2874" s="2">
        <f t="shared" si="529"/>
        <v>67.582279135534208</v>
      </c>
      <c r="F2874" s="2">
        <f t="shared" si="537"/>
        <v>340</v>
      </c>
      <c r="G2874" s="2">
        <f t="shared" si="538"/>
        <v>0</v>
      </c>
      <c r="H2874" s="2">
        <f>MIN(Inputs!$B$2, (Inputs!$B$14 - F2874)/Inputs!$B$15)</f>
        <v>0</v>
      </c>
      <c r="I2874" s="2">
        <f>MAX(MIN(Inputs!$B$2, F2874*Inputs!$B$16, Inputs!$B$14*Inputs!$B$4 - G2874), 0)</f>
        <v>170</v>
      </c>
      <c r="J2874" s="2">
        <f>MAX(MIN(Inputs!$B$2, F2874*Inputs!$B$16, (Inputs!$B$14-F2874)/Inputs!$B$15)*Inputs!$B$9, 0)</f>
        <v>0</v>
      </c>
      <c r="K2874" s="2">
        <f>MAX(E2874*Inputs!$B$5 - B2874 - Inputs!$B$8, 0) * H2874</f>
        <v>0</v>
      </c>
      <c r="L2874" s="2">
        <f>IF(B2874 &gt;= D2874*Inputs!$B$10, MAX(B2874 - E2874/Inputs!$B$5 - Inputs!$B$8, 0) * I2874, 0)</f>
        <v>0</v>
      </c>
      <c r="M2874" s="2">
        <f t="shared" si="530"/>
        <v>0</v>
      </c>
      <c r="N2874" s="3" t="str">
        <f t="shared" si="531"/>
        <v>Idle</v>
      </c>
      <c r="O2874" s="3" t="str">
        <f t="shared" si="539"/>
        <v>Idle</v>
      </c>
      <c r="P2874" s="2">
        <f t="shared" si="532"/>
        <v>0</v>
      </c>
      <c r="Q2874" s="2">
        <f t="shared" si="533"/>
        <v>0</v>
      </c>
      <c r="R2874" s="2">
        <f t="shared" si="534"/>
        <v>0</v>
      </c>
      <c r="S2874" s="2">
        <f t="shared" si="535"/>
        <v>0</v>
      </c>
      <c r="T2874" s="2">
        <f t="shared" si="536"/>
        <v>0</v>
      </c>
      <c r="U2874" s="2">
        <f>IF(O2874="Reg", R2874 * Inputs!$B$7, 0)</f>
        <v>0</v>
      </c>
      <c r="V2874" s="2">
        <f>MAX(F2874 + P2874*Inputs!$B$15 - (Q2874/Inputs!$B$16) - U2874, 0)</f>
        <v>340</v>
      </c>
    </row>
    <row r="2875" spans="1:22" x14ac:dyDescent="0.3">
      <c r="A2875" s="1">
        <v>46142.708333333343</v>
      </c>
      <c r="B2875" s="2">
        <v>68.144119622088951</v>
      </c>
      <c r="C2875" s="2">
        <v>6.1762317602822936</v>
      </c>
      <c r="D2875" s="2">
        <f t="shared" si="528"/>
        <v>31.921716429090491</v>
      </c>
      <c r="E2875" s="2">
        <f t="shared" si="529"/>
        <v>65.091852185271065</v>
      </c>
      <c r="F2875" s="2">
        <f t="shared" si="537"/>
        <v>340</v>
      </c>
      <c r="G2875" s="2">
        <f t="shared" si="538"/>
        <v>0</v>
      </c>
      <c r="H2875" s="2">
        <f>MIN(Inputs!$B$2, (Inputs!$B$14 - F2875)/Inputs!$B$15)</f>
        <v>0</v>
      </c>
      <c r="I2875" s="2">
        <f>MAX(MIN(Inputs!$B$2, F2875*Inputs!$B$16, Inputs!$B$14*Inputs!$B$4 - G2875), 0)</f>
        <v>170</v>
      </c>
      <c r="J2875" s="2">
        <f>MAX(MIN(Inputs!$B$2, F2875*Inputs!$B$16, (Inputs!$B$14-F2875)/Inputs!$B$15)*Inputs!$B$9, 0)</f>
        <v>0</v>
      </c>
      <c r="K2875" s="2">
        <f>MAX(E2875*Inputs!$B$5 - B2875 - Inputs!$B$8, 0) * H2875</f>
        <v>0</v>
      </c>
      <c r="L2875" s="2">
        <f>IF(B2875 &gt;= D2875*Inputs!$B$10, MAX(B2875 - E2875/Inputs!$B$5 - Inputs!$B$8, 0) * I2875, 0)</f>
        <v>0</v>
      </c>
      <c r="M2875" s="2">
        <f t="shared" si="530"/>
        <v>0</v>
      </c>
      <c r="N2875" s="3" t="str">
        <f t="shared" si="531"/>
        <v>Idle</v>
      </c>
      <c r="O2875" s="3" t="str">
        <f t="shared" si="539"/>
        <v>Idle</v>
      </c>
      <c r="P2875" s="2">
        <f t="shared" si="532"/>
        <v>0</v>
      </c>
      <c r="Q2875" s="2">
        <f t="shared" si="533"/>
        <v>0</v>
      </c>
      <c r="R2875" s="2">
        <f t="shared" si="534"/>
        <v>0</v>
      </c>
      <c r="S2875" s="2">
        <f t="shared" si="535"/>
        <v>0</v>
      </c>
      <c r="T2875" s="2">
        <f t="shared" si="536"/>
        <v>0</v>
      </c>
      <c r="U2875" s="2">
        <f>IF(O2875="Reg", R2875 * Inputs!$B$7, 0)</f>
        <v>0</v>
      </c>
      <c r="V2875" s="2">
        <f>MAX(F2875 + P2875*Inputs!$B$15 - (Q2875/Inputs!$B$16) - U2875, 0)</f>
        <v>340</v>
      </c>
    </row>
    <row r="2876" spans="1:22" x14ac:dyDescent="0.3">
      <c r="A2876" s="1">
        <v>46142.75</v>
      </c>
      <c r="B2876" s="2">
        <v>75.345904424704401</v>
      </c>
      <c r="C2876" s="2">
        <v>8.7178397923199302</v>
      </c>
      <c r="D2876" s="2">
        <f t="shared" si="528"/>
        <v>31.921716429090491</v>
      </c>
      <c r="E2876" s="2">
        <f t="shared" si="529"/>
        <v>59.373859220344848</v>
      </c>
      <c r="F2876" s="2">
        <f t="shared" si="537"/>
        <v>340</v>
      </c>
      <c r="G2876" s="2">
        <f t="shared" si="538"/>
        <v>0</v>
      </c>
      <c r="H2876" s="2">
        <f>MIN(Inputs!$B$2, (Inputs!$B$14 - F2876)/Inputs!$B$15)</f>
        <v>0</v>
      </c>
      <c r="I2876" s="2">
        <f>MAX(MIN(Inputs!$B$2, F2876*Inputs!$B$16, Inputs!$B$14*Inputs!$B$4 - G2876), 0)</f>
        <v>170</v>
      </c>
      <c r="J2876" s="2">
        <f>MAX(MIN(Inputs!$B$2, F2876*Inputs!$B$16, (Inputs!$B$14-F2876)/Inputs!$B$15)*Inputs!$B$9, 0)</f>
        <v>0</v>
      </c>
      <c r="K2876" s="2">
        <f>MAX(E2876*Inputs!$B$5 - B2876 - Inputs!$B$8, 0) * H2876</f>
        <v>0</v>
      </c>
      <c r="L2876" s="2">
        <f>IF(B2876 &gt;= D2876*Inputs!$B$10, MAX(B2876 - E2876/Inputs!$B$5 - Inputs!$B$8, 0) * I2876, 0)</f>
        <v>0</v>
      </c>
      <c r="M2876" s="2">
        <f t="shared" si="530"/>
        <v>0</v>
      </c>
      <c r="N2876" s="3" t="str">
        <f t="shared" si="531"/>
        <v>Idle</v>
      </c>
      <c r="O2876" s="3" t="str">
        <f t="shared" si="539"/>
        <v>Idle</v>
      </c>
      <c r="P2876" s="2">
        <f t="shared" si="532"/>
        <v>0</v>
      </c>
      <c r="Q2876" s="2">
        <f t="shared" si="533"/>
        <v>0</v>
      </c>
      <c r="R2876" s="2">
        <f t="shared" si="534"/>
        <v>0</v>
      </c>
      <c r="S2876" s="2">
        <f t="shared" si="535"/>
        <v>0</v>
      </c>
      <c r="T2876" s="2">
        <f t="shared" si="536"/>
        <v>0</v>
      </c>
      <c r="U2876" s="2">
        <f>IF(O2876="Reg", R2876 * Inputs!$B$7, 0)</f>
        <v>0</v>
      </c>
      <c r="V2876" s="2">
        <f>MAX(F2876 + P2876*Inputs!$B$15 - (Q2876/Inputs!$B$16) - U2876, 0)</f>
        <v>340</v>
      </c>
    </row>
    <row r="2877" spans="1:22" x14ac:dyDescent="0.3">
      <c r="A2877" s="1">
        <v>46142.791666666657</v>
      </c>
      <c r="B2877" s="2">
        <v>69.453656102171294</v>
      </c>
      <c r="C2877" s="2">
        <v>14.767740619545981</v>
      </c>
      <c r="D2877" s="2">
        <f t="shared" si="528"/>
        <v>31.921716429090491</v>
      </c>
      <c r="E2877" s="2">
        <f t="shared" si="529"/>
        <v>51.673939955637508</v>
      </c>
      <c r="F2877" s="2">
        <f t="shared" si="537"/>
        <v>340</v>
      </c>
      <c r="G2877" s="2">
        <f t="shared" si="538"/>
        <v>0</v>
      </c>
      <c r="H2877" s="2">
        <f>MIN(Inputs!$B$2, (Inputs!$B$14 - F2877)/Inputs!$B$15)</f>
        <v>0</v>
      </c>
      <c r="I2877" s="2">
        <f>MAX(MIN(Inputs!$B$2, F2877*Inputs!$B$16, Inputs!$B$14*Inputs!$B$4 - G2877), 0)</f>
        <v>170</v>
      </c>
      <c r="J2877" s="2">
        <f>MAX(MIN(Inputs!$B$2, F2877*Inputs!$B$16, (Inputs!$B$14-F2877)/Inputs!$B$15)*Inputs!$B$9, 0)</f>
        <v>0</v>
      </c>
      <c r="K2877" s="2">
        <f>MAX(E2877*Inputs!$B$5 - B2877 - Inputs!$B$8, 0) * H2877</f>
        <v>0</v>
      </c>
      <c r="L2877" s="2">
        <f>IF(B2877 &gt;= D2877*Inputs!$B$10, MAX(B2877 - E2877/Inputs!$B$5 - Inputs!$B$8, 0) * I2877, 0)</f>
        <v>0</v>
      </c>
      <c r="M2877" s="2">
        <f t="shared" si="530"/>
        <v>0</v>
      </c>
      <c r="N2877" s="3" t="str">
        <f t="shared" si="531"/>
        <v>Idle</v>
      </c>
      <c r="O2877" s="3" t="str">
        <f t="shared" si="539"/>
        <v>Idle</v>
      </c>
      <c r="P2877" s="2">
        <f t="shared" si="532"/>
        <v>0</v>
      </c>
      <c r="Q2877" s="2">
        <f t="shared" si="533"/>
        <v>0</v>
      </c>
      <c r="R2877" s="2">
        <f t="shared" si="534"/>
        <v>0</v>
      </c>
      <c r="S2877" s="2">
        <f t="shared" si="535"/>
        <v>0</v>
      </c>
      <c r="T2877" s="2">
        <f t="shared" si="536"/>
        <v>0</v>
      </c>
      <c r="U2877" s="2">
        <f>IF(O2877="Reg", R2877 * Inputs!$B$7, 0)</f>
        <v>0</v>
      </c>
      <c r="V2877" s="2">
        <f>MAX(F2877 + P2877*Inputs!$B$15 - (Q2877/Inputs!$B$16) - U2877, 0)</f>
        <v>340</v>
      </c>
    </row>
    <row r="2878" spans="1:22" x14ac:dyDescent="0.3">
      <c r="A2878" s="1">
        <v>46142.833333333343</v>
      </c>
      <c r="B2878" s="2">
        <v>67.657179270045873</v>
      </c>
      <c r="C2878" s="2">
        <v>10.67636561031946</v>
      </c>
      <c r="D2878" s="2">
        <f t="shared" si="528"/>
        <v>31.921716429090491</v>
      </c>
      <c r="E2878" s="2">
        <f t="shared" si="529"/>
        <v>42.60427645500647</v>
      </c>
      <c r="F2878" s="2">
        <f t="shared" si="537"/>
        <v>340</v>
      </c>
      <c r="G2878" s="2">
        <f t="shared" si="538"/>
        <v>0</v>
      </c>
      <c r="H2878" s="2">
        <f>MIN(Inputs!$B$2, (Inputs!$B$14 - F2878)/Inputs!$B$15)</f>
        <v>0</v>
      </c>
      <c r="I2878" s="2">
        <f>MAX(MIN(Inputs!$B$2, F2878*Inputs!$B$16, Inputs!$B$14*Inputs!$B$4 - G2878), 0)</f>
        <v>170</v>
      </c>
      <c r="J2878" s="2">
        <f>MAX(MIN(Inputs!$B$2, F2878*Inputs!$B$16, (Inputs!$B$14-F2878)/Inputs!$B$15)*Inputs!$B$9, 0)</f>
        <v>0</v>
      </c>
      <c r="K2878" s="2">
        <f>MAX(E2878*Inputs!$B$5 - B2878 - Inputs!$B$8, 0) * H2878</f>
        <v>0</v>
      </c>
      <c r="L2878" s="2">
        <f>IF(B2878 &gt;= D2878*Inputs!$B$10, MAX(B2878 - E2878/Inputs!$B$5 - Inputs!$B$8, 0) * I2878, 0)</f>
        <v>0</v>
      </c>
      <c r="M2878" s="2">
        <f t="shared" si="530"/>
        <v>0</v>
      </c>
      <c r="N2878" s="3" t="str">
        <f t="shared" si="531"/>
        <v>Idle</v>
      </c>
      <c r="O2878" s="3" t="str">
        <f t="shared" si="539"/>
        <v>Idle</v>
      </c>
      <c r="P2878" s="2">
        <f t="shared" si="532"/>
        <v>0</v>
      </c>
      <c r="Q2878" s="2">
        <f t="shared" si="533"/>
        <v>0</v>
      </c>
      <c r="R2878" s="2">
        <f t="shared" si="534"/>
        <v>0</v>
      </c>
      <c r="S2878" s="2">
        <f t="shared" si="535"/>
        <v>0</v>
      </c>
      <c r="T2878" s="2">
        <f t="shared" si="536"/>
        <v>0</v>
      </c>
      <c r="U2878" s="2">
        <f>IF(O2878="Reg", R2878 * Inputs!$B$7, 0)</f>
        <v>0</v>
      </c>
      <c r="V2878" s="2">
        <f>MAX(F2878 + P2878*Inputs!$B$15 - (Q2878/Inputs!$B$16) - U2878, 0)</f>
        <v>340</v>
      </c>
    </row>
    <row r="2879" spans="1:22" x14ac:dyDescent="0.3">
      <c r="A2879" s="1">
        <v>46142.875</v>
      </c>
      <c r="B2879" s="2">
        <v>55.943101980271912</v>
      </c>
      <c r="C2879" s="2">
        <v>18.45522134205407</v>
      </c>
      <c r="D2879" s="2">
        <f t="shared" si="528"/>
        <v>31.921716429090491</v>
      </c>
      <c r="E2879" s="2">
        <f t="shared" si="529"/>
        <v>32.167236552212735</v>
      </c>
      <c r="F2879" s="2">
        <f t="shared" si="537"/>
        <v>340</v>
      </c>
      <c r="G2879" s="2">
        <f t="shared" si="538"/>
        <v>0</v>
      </c>
      <c r="H2879" s="2">
        <f>MIN(Inputs!$B$2, (Inputs!$B$14 - F2879)/Inputs!$B$15)</f>
        <v>0</v>
      </c>
      <c r="I2879" s="2">
        <f>MAX(MIN(Inputs!$B$2, F2879*Inputs!$B$16, Inputs!$B$14*Inputs!$B$4 - G2879), 0)</f>
        <v>170</v>
      </c>
      <c r="J2879" s="2">
        <f>MAX(MIN(Inputs!$B$2, F2879*Inputs!$B$16, (Inputs!$B$14-F2879)/Inputs!$B$15)*Inputs!$B$9, 0)</f>
        <v>0</v>
      </c>
      <c r="K2879" s="2">
        <f>MAX(E2879*Inputs!$B$5 - B2879 - Inputs!$B$8, 0) * H2879</f>
        <v>0</v>
      </c>
      <c r="L2879" s="2">
        <f>IF(B2879 &gt;= D2879*Inputs!$B$10, MAX(B2879 - E2879/Inputs!$B$5 - Inputs!$B$8, 0) * I2879, 0)</f>
        <v>0</v>
      </c>
      <c r="M2879" s="2">
        <f t="shared" si="530"/>
        <v>0</v>
      </c>
      <c r="N2879" s="3" t="str">
        <f t="shared" si="531"/>
        <v>Idle</v>
      </c>
      <c r="O2879" s="3" t="str">
        <f t="shared" si="539"/>
        <v>Idle</v>
      </c>
      <c r="P2879" s="2">
        <f t="shared" si="532"/>
        <v>0</v>
      </c>
      <c r="Q2879" s="2">
        <f t="shared" si="533"/>
        <v>0</v>
      </c>
      <c r="R2879" s="2">
        <f t="shared" si="534"/>
        <v>0</v>
      </c>
      <c r="S2879" s="2">
        <f t="shared" si="535"/>
        <v>0</v>
      </c>
      <c r="T2879" s="2">
        <f t="shared" si="536"/>
        <v>0</v>
      </c>
      <c r="U2879" s="2">
        <f>IF(O2879="Reg", R2879 * Inputs!$B$7, 0)</f>
        <v>0</v>
      </c>
      <c r="V2879" s="2">
        <f>MAX(F2879 + P2879*Inputs!$B$15 - (Q2879/Inputs!$B$16) - U2879, 0)</f>
        <v>340</v>
      </c>
    </row>
    <row r="2880" spans="1:22" x14ac:dyDescent="0.3">
      <c r="A2880" s="1">
        <v>46142.916666666657</v>
      </c>
      <c r="B2880" s="2">
        <v>54.007151712344033</v>
      </c>
      <c r="C2880" s="2">
        <v>2.0366963225130719</v>
      </c>
      <c r="D2880" s="2">
        <f t="shared" si="528"/>
        <v>31.921716429090491</v>
      </c>
      <c r="E2880" s="2">
        <f t="shared" si="529"/>
        <v>24.094555346904674</v>
      </c>
      <c r="F2880" s="2">
        <f t="shared" si="537"/>
        <v>340</v>
      </c>
      <c r="G2880" s="2">
        <f t="shared" si="538"/>
        <v>0</v>
      </c>
      <c r="H2880" s="2">
        <f>MIN(Inputs!$B$2, (Inputs!$B$14 - F2880)/Inputs!$B$15)</f>
        <v>0</v>
      </c>
      <c r="I2880" s="2">
        <f>MAX(MIN(Inputs!$B$2, F2880*Inputs!$B$16, Inputs!$B$14*Inputs!$B$4 - G2880), 0)</f>
        <v>170</v>
      </c>
      <c r="J2880" s="2">
        <f>MAX(MIN(Inputs!$B$2, F2880*Inputs!$B$16, (Inputs!$B$14-F2880)/Inputs!$B$15)*Inputs!$B$9, 0)</f>
        <v>0</v>
      </c>
      <c r="K2880" s="2">
        <f>MAX(E2880*Inputs!$B$5 - B2880 - Inputs!$B$8, 0) * H2880</f>
        <v>0</v>
      </c>
      <c r="L2880" s="2">
        <f>IF(B2880 &gt;= D2880*Inputs!$B$10, MAX(B2880 - E2880/Inputs!$B$5 - Inputs!$B$8, 0) * I2880, 0)</f>
        <v>1126.5857809009917</v>
      </c>
      <c r="M2880" s="2">
        <f t="shared" si="530"/>
        <v>0</v>
      </c>
      <c r="N2880" s="3" t="str">
        <f t="shared" si="531"/>
        <v>Discharge</v>
      </c>
      <c r="O2880" s="3" t="str">
        <f t="shared" si="539"/>
        <v>Discharge</v>
      </c>
      <c r="P2880" s="2">
        <f t="shared" si="532"/>
        <v>0</v>
      </c>
      <c r="Q2880" s="2">
        <f t="shared" si="533"/>
        <v>170</v>
      </c>
      <c r="R2880" s="2">
        <f t="shared" si="534"/>
        <v>0</v>
      </c>
      <c r="S2880" s="2">
        <f t="shared" si="535"/>
        <v>9181.2157910984861</v>
      </c>
      <c r="T2880" s="2">
        <f t="shared" si="536"/>
        <v>0</v>
      </c>
      <c r="U2880" s="2">
        <f>IF(O2880="Reg", R2880 * Inputs!$B$7, 0)</f>
        <v>0</v>
      </c>
      <c r="V2880" s="2">
        <f>MAX(F2880 + P2880*Inputs!$B$15 - (Q2880/Inputs!$B$16) - U2880, 0)</f>
        <v>170</v>
      </c>
    </row>
    <row r="2881" spans="1:22" x14ac:dyDescent="0.3">
      <c r="A2881" s="1">
        <v>46142.958333333343</v>
      </c>
      <c r="B2881" s="2">
        <v>33.836161832531538</v>
      </c>
      <c r="C2881" s="2">
        <v>7.0567409482835046</v>
      </c>
      <c r="D2881" s="2">
        <f t="shared" si="528"/>
        <v>31.921716429090491</v>
      </c>
      <c r="E2881" s="2">
        <f t="shared" si="529"/>
        <v>15.354058598624617</v>
      </c>
      <c r="F2881" s="2">
        <f t="shared" si="537"/>
        <v>170</v>
      </c>
      <c r="G2881" s="2">
        <f t="shared" si="538"/>
        <v>170</v>
      </c>
      <c r="H2881" s="2">
        <f>MIN(Inputs!$B$2, (Inputs!$B$14 - F2881)/Inputs!$B$15)</f>
        <v>170</v>
      </c>
      <c r="I2881" s="2">
        <f>MAX(MIN(Inputs!$B$2, F2881*Inputs!$B$16, Inputs!$B$14*Inputs!$B$4 - G2881), 0)</f>
        <v>170</v>
      </c>
      <c r="J2881" s="2">
        <f>MAX(MIN(Inputs!$B$2, F2881*Inputs!$B$16, (Inputs!$B$14-F2881)/Inputs!$B$15)*Inputs!$B$9, 0)</f>
        <v>136</v>
      </c>
      <c r="K2881" s="2">
        <f>MAX(E2881*Inputs!$B$5 - B2881 - Inputs!$B$8, 0) * H2881</f>
        <v>0</v>
      </c>
      <c r="L2881" s="2">
        <f>IF(B2881 &gt;= D2881*Inputs!$B$10, MAX(B2881 - E2881/Inputs!$B$5 - Inputs!$B$8, 0) * I2881, 0)</f>
        <v>0</v>
      </c>
      <c r="M2881" s="2">
        <f t="shared" si="530"/>
        <v>959.71676896655663</v>
      </c>
      <c r="N2881" s="3" t="str">
        <f t="shared" si="531"/>
        <v>Reg</v>
      </c>
      <c r="O2881" s="3" t="str">
        <f t="shared" si="539"/>
        <v>Discharge</v>
      </c>
      <c r="P2881" s="2">
        <f t="shared" si="532"/>
        <v>0</v>
      </c>
      <c r="Q2881" s="2">
        <f t="shared" si="533"/>
        <v>170</v>
      </c>
      <c r="R2881" s="2">
        <f t="shared" si="534"/>
        <v>0</v>
      </c>
      <c r="S2881" s="2">
        <f t="shared" si="535"/>
        <v>5752.147511530361</v>
      </c>
      <c r="T2881" s="2">
        <f t="shared" si="536"/>
        <v>0</v>
      </c>
      <c r="U2881" s="2">
        <f>IF(O2881="Reg", R2881 * Inputs!$B$7, 0)</f>
        <v>0</v>
      </c>
      <c r="V2881" s="2">
        <f>MAX(F2881 + P2881*Inputs!$B$15 - (Q2881/Inputs!$B$16) - U2881, 0)</f>
        <v>0</v>
      </c>
    </row>
    <row r="2882" spans="1:22" x14ac:dyDescent="0.3">
      <c r="A2882" s="1">
        <v>46143</v>
      </c>
      <c r="B2882" s="2">
        <v>29.146388836460378</v>
      </c>
      <c r="C2882" s="2">
        <v>4.4830056123628674</v>
      </c>
      <c r="D2882" s="2">
        <f t="shared" ref="D2882:D2945" si="540">AVERAGEIFS(B:B, A:A, "&gt;="&amp;INT(A2882), A:A, "&lt;"&amp;INT(A2882)+1)</f>
        <v>42.811814137634023</v>
      </c>
      <c r="E2882" s="2">
        <f t="shared" ref="E2882:E2945" si="541">AVERAGE(B2882:B2887)</f>
        <v>9.7146982932026926</v>
      </c>
      <c r="F2882" s="2">
        <f t="shared" si="537"/>
        <v>0</v>
      </c>
      <c r="G2882" s="2">
        <f t="shared" si="538"/>
        <v>0</v>
      </c>
      <c r="H2882" s="2">
        <f>MIN(Inputs!$B$2, (Inputs!$B$14 - F2882)/Inputs!$B$15)</f>
        <v>170</v>
      </c>
      <c r="I2882" s="2">
        <f>MAX(MIN(Inputs!$B$2, F2882*Inputs!$B$16, Inputs!$B$14*Inputs!$B$4 - G2882), 0)</f>
        <v>0</v>
      </c>
      <c r="J2882" s="2">
        <f>MAX(MIN(Inputs!$B$2, F2882*Inputs!$B$16, (Inputs!$B$14-F2882)/Inputs!$B$15)*Inputs!$B$9, 0)</f>
        <v>0</v>
      </c>
      <c r="K2882" s="2">
        <f>MAX(E2882*Inputs!$B$5 - B2882 - Inputs!$B$8, 0) * H2882</f>
        <v>0</v>
      </c>
      <c r="L2882" s="2">
        <f>IF(B2882 &gt;= D2882*Inputs!$B$10, MAX(B2882 - E2882/Inputs!$B$5 - Inputs!$B$8, 0) * I2882, 0)</f>
        <v>0</v>
      </c>
      <c r="M2882" s="2">
        <f t="shared" ref="M2882:M2945" si="542">C2882 * J2882</f>
        <v>0</v>
      </c>
      <c r="N2882" s="3" t="str">
        <f t="shared" ref="N2882:N2945" si="543">IF(MAX(K2882, L2882, M2882)&lt;=0, "Idle", IF(AND(M2882&gt;=K2882, M2882&gt;=L2882), "Reg", IF(L2882&gt;=K2882, "Discharge", "Charge")))</f>
        <v>Idle</v>
      </c>
      <c r="O2882" s="3" t="str">
        <f t="shared" si="539"/>
        <v>Idle</v>
      </c>
      <c r="P2882" s="2">
        <f t="shared" ref="P2882:P2945" si="544">IF(O2882="Charge", H2882, 0)</f>
        <v>0</v>
      </c>
      <c r="Q2882" s="2">
        <f t="shared" ref="Q2882:Q2945" si="545">IF(O2882="Discharge", I2882, 0)</f>
        <v>0</v>
      </c>
      <c r="R2882" s="2">
        <f t="shared" ref="R2882:R2945" si="546">IF(O2882="Reg", J2882, 0)</f>
        <v>0</v>
      </c>
      <c r="S2882" s="2">
        <f t="shared" ref="S2882:S2945" si="547">(Q2882 - P2882) * B2882</f>
        <v>0</v>
      </c>
      <c r="T2882" s="2">
        <f t="shared" ref="T2882:T2945" si="548">R2882 * C2882</f>
        <v>0</v>
      </c>
      <c r="U2882" s="2">
        <f>IF(O2882="Reg", R2882 * Inputs!$B$7, 0)</f>
        <v>0</v>
      </c>
      <c r="V2882" s="2">
        <f>MAX(F2882 + P2882*Inputs!$B$15 - (Q2882/Inputs!$B$16) - U2882, 0)</f>
        <v>0</v>
      </c>
    </row>
    <row r="2883" spans="1:22" x14ac:dyDescent="0.3">
      <c r="A2883" s="1">
        <v>46143.041666666657</v>
      </c>
      <c r="B2883" s="2">
        <v>15.03567509838509</v>
      </c>
      <c r="C2883" s="2">
        <v>2.5398349901492479</v>
      </c>
      <c r="D2883" s="2">
        <f t="shared" si="540"/>
        <v>42.811814137634023</v>
      </c>
      <c r="E2883" s="2">
        <f t="shared" si="541"/>
        <v>4.8569668204592951</v>
      </c>
      <c r="F2883" s="2">
        <f t="shared" ref="F2883:F2946" si="549">V2882</f>
        <v>0</v>
      </c>
      <c r="G2883" s="2">
        <f t="shared" ref="G2883:G2946" si="550">IF(INT(A2883)=INT(A2882), G2882 + Q2882, 0)</f>
        <v>0</v>
      </c>
      <c r="H2883" s="2">
        <f>MIN(Inputs!$B$2, (Inputs!$B$14 - F2883)/Inputs!$B$15)</f>
        <v>170</v>
      </c>
      <c r="I2883" s="2">
        <f>MAX(MIN(Inputs!$B$2, F2883*Inputs!$B$16, Inputs!$B$14*Inputs!$B$4 - G2883), 0)</f>
        <v>0</v>
      </c>
      <c r="J2883" s="2">
        <f>MAX(MIN(Inputs!$B$2, F2883*Inputs!$B$16, (Inputs!$B$14-F2883)/Inputs!$B$15)*Inputs!$B$9, 0)</f>
        <v>0</v>
      </c>
      <c r="K2883" s="2">
        <f>MAX(E2883*Inputs!$B$5 - B2883 - Inputs!$B$8, 0) * H2883</f>
        <v>0</v>
      </c>
      <c r="L2883" s="2">
        <f>IF(B2883 &gt;= D2883*Inputs!$B$10, MAX(B2883 - E2883/Inputs!$B$5 - Inputs!$B$8, 0) * I2883, 0)</f>
        <v>0</v>
      </c>
      <c r="M2883" s="2">
        <f t="shared" si="542"/>
        <v>0</v>
      </c>
      <c r="N2883" s="3" t="str">
        <f t="shared" si="543"/>
        <v>Idle</v>
      </c>
      <c r="O2883" s="3" t="str">
        <f t="shared" si="539"/>
        <v>Idle</v>
      </c>
      <c r="P2883" s="2">
        <f t="shared" si="544"/>
        <v>0</v>
      </c>
      <c r="Q2883" s="2">
        <f t="shared" si="545"/>
        <v>0</v>
      </c>
      <c r="R2883" s="2">
        <f t="shared" si="546"/>
        <v>0</v>
      </c>
      <c r="S2883" s="2">
        <f t="shared" si="547"/>
        <v>0</v>
      </c>
      <c r="T2883" s="2">
        <f t="shared" si="548"/>
        <v>0</v>
      </c>
      <c r="U2883" s="2">
        <f>IF(O2883="Reg", R2883 * Inputs!$B$7, 0)</f>
        <v>0</v>
      </c>
      <c r="V2883" s="2">
        <f>MAX(F2883 + P2883*Inputs!$B$15 - (Q2883/Inputs!$B$16) - U2883, 0)</f>
        <v>0</v>
      </c>
    </row>
    <row r="2884" spans="1:22" x14ac:dyDescent="0.3">
      <c r="A2884" s="1">
        <v>46143.083333333343</v>
      </c>
      <c r="B2884" s="2">
        <v>5.0349398532834568</v>
      </c>
      <c r="C2884" s="2">
        <v>9.5456926744800583</v>
      </c>
      <c r="D2884" s="2">
        <f t="shared" si="540"/>
        <v>42.811814137634023</v>
      </c>
      <c r="E2884" s="2">
        <f t="shared" si="541"/>
        <v>2.3510209707284471</v>
      </c>
      <c r="F2884" s="2">
        <f t="shared" si="549"/>
        <v>0</v>
      </c>
      <c r="G2884" s="2">
        <f t="shared" si="550"/>
        <v>0</v>
      </c>
      <c r="H2884" s="2">
        <f>MIN(Inputs!$B$2, (Inputs!$B$14 - F2884)/Inputs!$B$15)</f>
        <v>170</v>
      </c>
      <c r="I2884" s="2">
        <f>MAX(MIN(Inputs!$B$2, F2884*Inputs!$B$16, Inputs!$B$14*Inputs!$B$4 - G2884), 0)</f>
        <v>0</v>
      </c>
      <c r="J2884" s="2">
        <f>MAX(MIN(Inputs!$B$2, F2884*Inputs!$B$16, (Inputs!$B$14-F2884)/Inputs!$B$15)*Inputs!$B$9, 0)</f>
        <v>0</v>
      </c>
      <c r="K2884" s="2">
        <f>MAX(E2884*Inputs!$B$5 - B2884 - Inputs!$B$8, 0) * H2884</f>
        <v>0</v>
      </c>
      <c r="L2884" s="2">
        <f>IF(B2884 &gt;= D2884*Inputs!$B$10, MAX(B2884 - E2884/Inputs!$B$5 - Inputs!$B$8, 0) * I2884, 0)</f>
        <v>0</v>
      </c>
      <c r="M2884" s="2">
        <f t="shared" si="542"/>
        <v>0</v>
      </c>
      <c r="N2884" s="3" t="str">
        <f t="shared" si="543"/>
        <v>Idle</v>
      </c>
      <c r="O2884" s="3" t="str">
        <f t="shared" ref="O2884:O2947" si="551">IF(O2883&lt;&gt;O2882, O2883, N2884)</f>
        <v>Idle</v>
      </c>
      <c r="P2884" s="2">
        <f t="shared" si="544"/>
        <v>0</v>
      </c>
      <c r="Q2884" s="2">
        <f t="shared" si="545"/>
        <v>0</v>
      </c>
      <c r="R2884" s="2">
        <f t="shared" si="546"/>
        <v>0</v>
      </c>
      <c r="S2884" s="2">
        <f t="shared" si="547"/>
        <v>0</v>
      </c>
      <c r="T2884" s="2">
        <f t="shared" si="548"/>
        <v>0</v>
      </c>
      <c r="U2884" s="2">
        <f>IF(O2884="Reg", R2884 * Inputs!$B$7, 0)</f>
        <v>0</v>
      </c>
      <c r="V2884" s="2">
        <f>MAX(F2884 + P2884*Inputs!$B$15 - (Q2884/Inputs!$B$16) - U2884, 0)</f>
        <v>0</v>
      </c>
    </row>
    <row r="2885" spans="1:22" x14ac:dyDescent="0.3">
      <c r="A2885" s="1">
        <v>46143.125</v>
      </c>
      <c r="B2885" s="2">
        <v>7.5070147484235683</v>
      </c>
      <c r="C2885" s="2">
        <v>95.060132493557461</v>
      </c>
      <c r="D2885" s="2">
        <f t="shared" si="540"/>
        <v>42.811814137634023</v>
      </c>
      <c r="E2885" s="2">
        <f t="shared" si="541"/>
        <v>1.5118643285145374</v>
      </c>
      <c r="F2885" s="2">
        <f t="shared" si="549"/>
        <v>0</v>
      </c>
      <c r="G2885" s="2">
        <f t="shared" si="550"/>
        <v>0</v>
      </c>
      <c r="H2885" s="2">
        <f>MIN(Inputs!$B$2, (Inputs!$B$14 - F2885)/Inputs!$B$15)</f>
        <v>170</v>
      </c>
      <c r="I2885" s="2">
        <f>MAX(MIN(Inputs!$B$2, F2885*Inputs!$B$16, Inputs!$B$14*Inputs!$B$4 - G2885), 0)</f>
        <v>0</v>
      </c>
      <c r="J2885" s="2">
        <f>MAX(MIN(Inputs!$B$2, F2885*Inputs!$B$16, (Inputs!$B$14-F2885)/Inputs!$B$15)*Inputs!$B$9, 0)</f>
        <v>0</v>
      </c>
      <c r="K2885" s="2">
        <f>MAX(E2885*Inputs!$B$5 - B2885 - Inputs!$B$8, 0) * H2885</f>
        <v>0</v>
      </c>
      <c r="L2885" s="2">
        <f>IF(B2885 &gt;= D2885*Inputs!$B$10, MAX(B2885 - E2885/Inputs!$B$5 - Inputs!$B$8, 0) * I2885, 0)</f>
        <v>0</v>
      </c>
      <c r="M2885" s="2">
        <f t="shared" si="542"/>
        <v>0</v>
      </c>
      <c r="N2885" s="3" t="str">
        <f t="shared" si="543"/>
        <v>Idle</v>
      </c>
      <c r="O2885" s="3" t="str">
        <f t="shared" si="551"/>
        <v>Idle</v>
      </c>
      <c r="P2885" s="2">
        <f t="shared" si="544"/>
        <v>0</v>
      </c>
      <c r="Q2885" s="2">
        <f t="shared" si="545"/>
        <v>0</v>
      </c>
      <c r="R2885" s="2">
        <f t="shared" si="546"/>
        <v>0</v>
      </c>
      <c r="S2885" s="2">
        <f t="shared" si="547"/>
        <v>0</v>
      </c>
      <c r="T2885" s="2">
        <f t="shared" si="548"/>
        <v>0</v>
      </c>
      <c r="U2885" s="2">
        <f>IF(O2885="Reg", R2885 * Inputs!$B$7, 0)</f>
        <v>0</v>
      </c>
      <c r="V2885" s="2">
        <f>MAX(F2885 + P2885*Inputs!$B$15 - (Q2885/Inputs!$B$16) - U2885, 0)</f>
        <v>0</v>
      </c>
    </row>
    <row r="2886" spans="1:22" x14ac:dyDescent="0.3">
      <c r="A2886" s="1">
        <v>46143.166666666657</v>
      </c>
      <c r="B2886" s="2">
        <v>1.564171222663657</v>
      </c>
      <c r="C2886" s="2">
        <v>4.6556144431491964</v>
      </c>
      <c r="D2886" s="2">
        <f t="shared" si="540"/>
        <v>42.811814137634023</v>
      </c>
      <c r="E2886" s="2">
        <f t="shared" si="541"/>
        <v>1.0847331252346868</v>
      </c>
      <c r="F2886" s="2">
        <f t="shared" si="549"/>
        <v>0</v>
      </c>
      <c r="G2886" s="2">
        <f t="shared" si="550"/>
        <v>0</v>
      </c>
      <c r="H2886" s="2">
        <f>MIN(Inputs!$B$2, (Inputs!$B$14 - F2886)/Inputs!$B$15)</f>
        <v>170</v>
      </c>
      <c r="I2886" s="2">
        <f>MAX(MIN(Inputs!$B$2, F2886*Inputs!$B$16, Inputs!$B$14*Inputs!$B$4 - G2886), 0)</f>
        <v>0</v>
      </c>
      <c r="J2886" s="2">
        <f>MAX(MIN(Inputs!$B$2, F2886*Inputs!$B$16, (Inputs!$B$14-F2886)/Inputs!$B$15)*Inputs!$B$9, 0)</f>
        <v>0</v>
      </c>
      <c r="K2886" s="2">
        <f>MAX(E2886*Inputs!$B$5 - B2886 - Inputs!$B$8, 0) * H2886</f>
        <v>0</v>
      </c>
      <c r="L2886" s="2">
        <f>IF(B2886 &gt;= D2886*Inputs!$B$10, MAX(B2886 - E2886/Inputs!$B$5 - Inputs!$B$8, 0) * I2886, 0)</f>
        <v>0</v>
      </c>
      <c r="M2886" s="2">
        <f t="shared" si="542"/>
        <v>0</v>
      </c>
      <c r="N2886" s="3" t="str">
        <f t="shared" si="543"/>
        <v>Idle</v>
      </c>
      <c r="O2886" s="3" t="str">
        <f t="shared" si="551"/>
        <v>Idle</v>
      </c>
      <c r="P2886" s="2">
        <f t="shared" si="544"/>
        <v>0</v>
      </c>
      <c r="Q2886" s="2">
        <f t="shared" si="545"/>
        <v>0</v>
      </c>
      <c r="R2886" s="2">
        <f t="shared" si="546"/>
        <v>0</v>
      </c>
      <c r="S2886" s="2">
        <f t="shared" si="547"/>
        <v>0</v>
      </c>
      <c r="T2886" s="2">
        <f t="shared" si="548"/>
        <v>0</v>
      </c>
      <c r="U2886" s="2">
        <f>IF(O2886="Reg", R2886 * Inputs!$B$7, 0)</f>
        <v>0</v>
      </c>
      <c r="V2886" s="2">
        <f>MAX(F2886 + P2886*Inputs!$B$15 - (Q2886/Inputs!$B$16) - U2886, 0)</f>
        <v>0</v>
      </c>
    </row>
    <row r="2887" spans="1:22" x14ac:dyDescent="0.3">
      <c r="A2887" s="1">
        <v>46143.208333333343</v>
      </c>
      <c r="B2887" s="2">
        <v>0</v>
      </c>
      <c r="C2887" s="2">
        <v>10.29491509769119</v>
      </c>
      <c r="D2887" s="2">
        <f t="shared" si="540"/>
        <v>42.811814137634023</v>
      </c>
      <c r="E2887" s="2">
        <f t="shared" si="541"/>
        <v>2.2897327026862158</v>
      </c>
      <c r="F2887" s="2">
        <f t="shared" si="549"/>
        <v>0</v>
      </c>
      <c r="G2887" s="2">
        <f t="shared" si="550"/>
        <v>0</v>
      </c>
      <c r="H2887" s="2">
        <f>MIN(Inputs!$B$2, (Inputs!$B$14 - F2887)/Inputs!$B$15)</f>
        <v>170</v>
      </c>
      <c r="I2887" s="2">
        <f>MAX(MIN(Inputs!$B$2, F2887*Inputs!$B$16, Inputs!$B$14*Inputs!$B$4 - G2887), 0)</f>
        <v>0</v>
      </c>
      <c r="J2887" s="2">
        <f>MAX(MIN(Inputs!$B$2, F2887*Inputs!$B$16, (Inputs!$B$14-F2887)/Inputs!$B$15)*Inputs!$B$9, 0)</f>
        <v>0</v>
      </c>
      <c r="K2887" s="2">
        <f>MAX(E2887*Inputs!$B$5 - B2887 - Inputs!$B$8, 0) * H2887</f>
        <v>0</v>
      </c>
      <c r="L2887" s="2">
        <f>IF(B2887 &gt;= D2887*Inputs!$B$10, MAX(B2887 - E2887/Inputs!$B$5 - Inputs!$B$8, 0) * I2887, 0)</f>
        <v>0</v>
      </c>
      <c r="M2887" s="2">
        <f t="shared" si="542"/>
        <v>0</v>
      </c>
      <c r="N2887" s="3" t="str">
        <f t="shared" si="543"/>
        <v>Idle</v>
      </c>
      <c r="O2887" s="3" t="str">
        <f t="shared" si="551"/>
        <v>Idle</v>
      </c>
      <c r="P2887" s="2">
        <f t="shared" si="544"/>
        <v>0</v>
      </c>
      <c r="Q2887" s="2">
        <f t="shared" si="545"/>
        <v>0</v>
      </c>
      <c r="R2887" s="2">
        <f t="shared" si="546"/>
        <v>0</v>
      </c>
      <c r="S2887" s="2">
        <f t="shared" si="547"/>
        <v>0</v>
      </c>
      <c r="T2887" s="2">
        <f t="shared" si="548"/>
        <v>0</v>
      </c>
      <c r="U2887" s="2">
        <f>IF(O2887="Reg", R2887 * Inputs!$B$7, 0)</f>
        <v>0</v>
      </c>
      <c r="V2887" s="2">
        <f>MAX(F2887 + P2887*Inputs!$B$15 - (Q2887/Inputs!$B$16) - U2887, 0)</f>
        <v>0</v>
      </c>
    </row>
    <row r="2888" spans="1:22" x14ac:dyDescent="0.3">
      <c r="A2888" s="1">
        <v>46143.25</v>
      </c>
      <c r="B2888" s="2">
        <v>0</v>
      </c>
      <c r="C2888" s="2">
        <v>7.3209100979649557</v>
      </c>
      <c r="D2888" s="2">
        <f t="shared" si="540"/>
        <v>42.811814137634023</v>
      </c>
      <c r="E2888" s="2">
        <f t="shared" si="541"/>
        <v>5.8986230979501224</v>
      </c>
      <c r="F2888" s="2">
        <f t="shared" si="549"/>
        <v>0</v>
      </c>
      <c r="G2888" s="2">
        <f t="shared" si="550"/>
        <v>0</v>
      </c>
      <c r="H2888" s="2">
        <f>MIN(Inputs!$B$2, (Inputs!$B$14 - F2888)/Inputs!$B$15)</f>
        <v>170</v>
      </c>
      <c r="I2888" s="2">
        <f>MAX(MIN(Inputs!$B$2, F2888*Inputs!$B$16, Inputs!$B$14*Inputs!$B$4 - G2888), 0)</f>
        <v>0</v>
      </c>
      <c r="J2888" s="2">
        <f>MAX(MIN(Inputs!$B$2, F2888*Inputs!$B$16, (Inputs!$B$14-F2888)/Inputs!$B$15)*Inputs!$B$9, 0)</f>
        <v>0</v>
      </c>
      <c r="K2888" s="2">
        <f>MAX(E2888*Inputs!$B$5 - B2888 - Inputs!$B$8, 0) * H2888</f>
        <v>0</v>
      </c>
      <c r="L2888" s="2">
        <f>IF(B2888 &gt;= D2888*Inputs!$B$10, MAX(B2888 - E2888/Inputs!$B$5 - Inputs!$B$8, 0) * I2888, 0)</f>
        <v>0</v>
      </c>
      <c r="M2888" s="2">
        <f t="shared" si="542"/>
        <v>0</v>
      </c>
      <c r="N2888" s="3" t="str">
        <f t="shared" si="543"/>
        <v>Idle</v>
      </c>
      <c r="O2888" s="3" t="str">
        <f t="shared" si="551"/>
        <v>Idle</v>
      </c>
      <c r="P2888" s="2">
        <f t="shared" si="544"/>
        <v>0</v>
      </c>
      <c r="Q2888" s="2">
        <f t="shared" si="545"/>
        <v>0</v>
      </c>
      <c r="R2888" s="2">
        <f t="shared" si="546"/>
        <v>0</v>
      </c>
      <c r="S2888" s="2">
        <f t="shared" si="547"/>
        <v>0</v>
      </c>
      <c r="T2888" s="2">
        <f t="shared" si="548"/>
        <v>0</v>
      </c>
      <c r="U2888" s="2">
        <f>IF(O2888="Reg", R2888 * Inputs!$B$7, 0)</f>
        <v>0</v>
      </c>
      <c r="V2888" s="2">
        <f>MAX(F2888 + P2888*Inputs!$B$15 - (Q2888/Inputs!$B$16) - U2888, 0)</f>
        <v>0</v>
      </c>
    </row>
    <row r="2889" spans="1:22" x14ac:dyDescent="0.3">
      <c r="A2889" s="1">
        <v>46143.291666666657</v>
      </c>
      <c r="B2889" s="2">
        <v>0</v>
      </c>
      <c r="C2889" s="2">
        <v>15.9987201428861</v>
      </c>
      <c r="D2889" s="2">
        <f t="shared" si="540"/>
        <v>42.811814137634023</v>
      </c>
      <c r="E2889" s="2">
        <f t="shared" si="541"/>
        <v>11.348531576355599</v>
      </c>
      <c r="F2889" s="2">
        <f t="shared" si="549"/>
        <v>0</v>
      </c>
      <c r="G2889" s="2">
        <f t="shared" si="550"/>
        <v>0</v>
      </c>
      <c r="H2889" s="2">
        <f>MIN(Inputs!$B$2, (Inputs!$B$14 - F2889)/Inputs!$B$15)</f>
        <v>170</v>
      </c>
      <c r="I2889" s="2">
        <f>MAX(MIN(Inputs!$B$2, F2889*Inputs!$B$16, Inputs!$B$14*Inputs!$B$4 - G2889), 0)</f>
        <v>0</v>
      </c>
      <c r="J2889" s="2">
        <f>MAX(MIN(Inputs!$B$2, F2889*Inputs!$B$16, (Inputs!$B$14-F2889)/Inputs!$B$15)*Inputs!$B$9, 0)</f>
        <v>0</v>
      </c>
      <c r="K2889" s="2">
        <f>MAX(E2889*Inputs!$B$5 - B2889 - Inputs!$B$8, 0) * H2889</f>
        <v>0</v>
      </c>
      <c r="L2889" s="2">
        <f>IF(B2889 &gt;= D2889*Inputs!$B$10, MAX(B2889 - E2889/Inputs!$B$5 - Inputs!$B$8, 0) * I2889, 0)</f>
        <v>0</v>
      </c>
      <c r="M2889" s="2">
        <f t="shared" si="542"/>
        <v>0</v>
      </c>
      <c r="N2889" s="3" t="str">
        <f t="shared" si="543"/>
        <v>Idle</v>
      </c>
      <c r="O2889" s="3" t="str">
        <f t="shared" si="551"/>
        <v>Idle</v>
      </c>
      <c r="P2889" s="2">
        <f t="shared" si="544"/>
        <v>0</v>
      </c>
      <c r="Q2889" s="2">
        <f t="shared" si="545"/>
        <v>0</v>
      </c>
      <c r="R2889" s="2">
        <f t="shared" si="546"/>
        <v>0</v>
      </c>
      <c r="S2889" s="2">
        <f t="shared" si="547"/>
        <v>0</v>
      </c>
      <c r="T2889" s="2">
        <f t="shared" si="548"/>
        <v>0</v>
      </c>
      <c r="U2889" s="2">
        <f>IF(O2889="Reg", R2889 * Inputs!$B$7, 0)</f>
        <v>0</v>
      </c>
      <c r="V2889" s="2">
        <f>MAX(F2889 + P2889*Inputs!$B$15 - (Q2889/Inputs!$B$16) - U2889, 0)</f>
        <v>0</v>
      </c>
    </row>
    <row r="2890" spans="1:22" x14ac:dyDescent="0.3">
      <c r="A2890" s="1">
        <v>46143.333333333343</v>
      </c>
      <c r="B2890" s="2">
        <v>0</v>
      </c>
      <c r="C2890" s="2">
        <v>3.1514844395781978</v>
      </c>
      <c r="D2890" s="2">
        <f t="shared" si="540"/>
        <v>42.811814137634023</v>
      </c>
      <c r="E2890" s="2">
        <f t="shared" si="541"/>
        <v>18.803043973122971</v>
      </c>
      <c r="F2890" s="2">
        <f t="shared" si="549"/>
        <v>0</v>
      </c>
      <c r="G2890" s="2">
        <f t="shared" si="550"/>
        <v>0</v>
      </c>
      <c r="H2890" s="2">
        <f>MIN(Inputs!$B$2, (Inputs!$B$14 - F2890)/Inputs!$B$15)</f>
        <v>170</v>
      </c>
      <c r="I2890" s="2">
        <f>MAX(MIN(Inputs!$B$2, F2890*Inputs!$B$16, Inputs!$B$14*Inputs!$B$4 - G2890), 0)</f>
        <v>0</v>
      </c>
      <c r="J2890" s="2">
        <f>MAX(MIN(Inputs!$B$2, F2890*Inputs!$B$16, (Inputs!$B$14-F2890)/Inputs!$B$15)*Inputs!$B$9, 0)</f>
        <v>0</v>
      </c>
      <c r="K2890" s="2">
        <f>MAX(E2890*Inputs!$B$5 - B2890 - Inputs!$B$8, 0) * H2890</f>
        <v>0</v>
      </c>
      <c r="L2890" s="2">
        <f>IF(B2890 &gt;= D2890*Inputs!$B$10, MAX(B2890 - E2890/Inputs!$B$5 - Inputs!$B$8, 0) * I2890, 0)</f>
        <v>0</v>
      </c>
      <c r="M2890" s="2">
        <f t="shared" si="542"/>
        <v>0</v>
      </c>
      <c r="N2890" s="3" t="str">
        <f t="shared" si="543"/>
        <v>Idle</v>
      </c>
      <c r="O2890" s="3" t="str">
        <f t="shared" si="551"/>
        <v>Idle</v>
      </c>
      <c r="P2890" s="2">
        <f t="shared" si="544"/>
        <v>0</v>
      </c>
      <c r="Q2890" s="2">
        <f t="shared" si="545"/>
        <v>0</v>
      </c>
      <c r="R2890" s="2">
        <f t="shared" si="546"/>
        <v>0</v>
      </c>
      <c r="S2890" s="2">
        <f t="shared" si="547"/>
        <v>0</v>
      </c>
      <c r="T2890" s="2">
        <f t="shared" si="548"/>
        <v>0</v>
      </c>
      <c r="U2890" s="2">
        <f>IF(O2890="Reg", R2890 * Inputs!$B$7, 0)</f>
        <v>0</v>
      </c>
      <c r="V2890" s="2">
        <f>MAX(F2890 + P2890*Inputs!$B$15 - (Q2890/Inputs!$B$16) - U2890, 0)</f>
        <v>0</v>
      </c>
    </row>
    <row r="2891" spans="1:22" x14ac:dyDescent="0.3">
      <c r="A2891" s="1">
        <v>46143.375</v>
      </c>
      <c r="B2891" s="2">
        <v>4.944227528744463</v>
      </c>
      <c r="C2891" s="2">
        <v>1.7109680492777399</v>
      </c>
      <c r="D2891" s="2">
        <f t="shared" si="540"/>
        <v>42.811814137634023</v>
      </c>
      <c r="E2891" s="2">
        <f t="shared" si="541"/>
        <v>27.681867621730756</v>
      </c>
      <c r="F2891" s="2">
        <f t="shared" si="549"/>
        <v>0</v>
      </c>
      <c r="G2891" s="2">
        <f t="shared" si="550"/>
        <v>0</v>
      </c>
      <c r="H2891" s="2">
        <f>MIN(Inputs!$B$2, (Inputs!$B$14 - F2891)/Inputs!$B$15)</f>
        <v>170</v>
      </c>
      <c r="I2891" s="2">
        <f>MAX(MIN(Inputs!$B$2, F2891*Inputs!$B$16, Inputs!$B$14*Inputs!$B$4 - G2891), 0)</f>
        <v>0</v>
      </c>
      <c r="J2891" s="2">
        <f>MAX(MIN(Inputs!$B$2, F2891*Inputs!$B$16, (Inputs!$B$14-F2891)/Inputs!$B$15)*Inputs!$B$9, 0)</f>
        <v>0</v>
      </c>
      <c r="K2891" s="2">
        <f>MAX(E2891*Inputs!$B$5 - B2891 - Inputs!$B$8, 0) * H2891</f>
        <v>0</v>
      </c>
      <c r="L2891" s="2">
        <f>IF(B2891 &gt;= D2891*Inputs!$B$10, MAX(B2891 - E2891/Inputs!$B$5 - Inputs!$B$8, 0) * I2891, 0)</f>
        <v>0</v>
      </c>
      <c r="M2891" s="2">
        <f t="shared" si="542"/>
        <v>0</v>
      </c>
      <c r="N2891" s="3" t="str">
        <f t="shared" si="543"/>
        <v>Idle</v>
      </c>
      <c r="O2891" s="3" t="str">
        <f t="shared" si="551"/>
        <v>Idle</v>
      </c>
      <c r="P2891" s="2">
        <f t="shared" si="544"/>
        <v>0</v>
      </c>
      <c r="Q2891" s="2">
        <f t="shared" si="545"/>
        <v>0</v>
      </c>
      <c r="R2891" s="2">
        <f t="shared" si="546"/>
        <v>0</v>
      </c>
      <c r="S2891" s="2">
        <f t="shared" si="547"/>
        <v>0</v>
      </c>
      <c r="T2891" s="2">
        <f t="shared" si="548"/>
        <v>0</v>
      </c>
      <c r="U2891" s="2">
        <f>IF(O2891="Reg", R2891 * Inputs!$B$7, 0)</f>
        <v>0</v>
      </c>
      <c r="V2891" s="2">
        <f>MAX(F2891 + P2891*Inputs!$B$15 - (Q2891/Inputs!$B$16) - U2891, 0)</f>
        <v>0</v>
      </c>
    </row>
    <row r="2892" spans="1:22" x14ac:dyDescent="0.3">
      <c r="A2892" s="1">
        <v>46143.416666666657</v>
      </c>
      <c r="B2892" s="2">
        <v>8.7941686873728315</v>
      </c>
      <c r="C2892" s="2">
        <v>1.770150442192596</v>
      </c>
      <c r="D2892" s="2">
        <f t="shared" si="540"/>
        <v>42.811814137634023</v>
      </c>
      <c r="E2892" s="2">
        <f t="shared" si="541"/>
        <v>35.976270428226833</v>
      </c>
      <c r="F2892" s="2">
        <f t="shared" si="549"/>
        <v>0</v>
      </c>
      <c r="G2892" s="2">
        <f t="shared" si="550"/>
        <v>0</v>
      </c>
      <c r="H2892" s="2">
        <f>MIN(Inputs!$B$2, (Inputs!$B$14 - F2892)/Inputs!$B$15)</f>
        <v>170</v>
      </c>
      <c r="I2892" s="2">
        <f>MAX(MIN(Inputs!$B$2, F2892*Inputs!$B$16, Inputs!$B$14*Inputs!$B$4 - G2892), 0)</f>
        <v>0</v>
      </c>
      <c r="J2892" s="2">
        <f>MAX(MIN(Inputs!$B$2, F2892*Inputs!$B$16, (Inputs!$B$14-F2892)/Inputs!$B$15)*Inputs!$B$9, 0)</f>
        <v>0</v>
      </c>
      <c r="K2892" s="2">
        <f>MAX(E2892*Inputs!$B$5 - B2892 - Inputs!$B$8, 0) * H2892</f>
        <v>487.04137920935301</v>
      </c>
      <c r="L2892" s="2">
        <f>IF(B2892 &gt;= D2892*Inputs!$B$10, MAX(B2892 - E2892/Inputs!$B$5 - Inputs!$B$8, 0) * I2892, 0)</f>
        <v>0</v>
      </c>
      <c r="M2892" s="2">
        <f t="shared" si="542"/>
        <v>0</v>
      </c>
      <c r="N2892" s="3" t="str">
        <f t="shared" si="543"/>
        <v>Charge</v>
      </c>
      <c r="O2892" s="3" t="str">
        <f t="shared" si="551"/>
        <v>Charge</v>
      </c>
      <c r="P2892" s="2">
        <f t="shared" si="544"/>
        <v>170</v>
      </c>
      <c r="Q2892" s="2">
        <f t="shared" si="545"/>
        <v>0</v>
      </c>
      <c r="R2892" s="2">
        <f t="shared" si="546"/>
        <v>0</v>
      </c>
      <c r="S2892" s="2">
        <f t="shared" si="547"/>
        <v>-1495.0086768533813</v>
      </c>
      <c r="T2892" s="2">
        <f t="shared" si="548"/>
        <v>0</v>
      </c>
      <c r="U2892" s="2">
        <f>IF(O2892="Reg", R2892 * Inputs!$B$7, 0)</f>
        <v>0</v>
      </c>
      <c r="V2892" s="2">
        <f>MAX(F2892 + P2892*Inputs!$B$15 - (Q2892/Inputs!$B$16) - U2892, 0)</f>
        <v>170</v>
      </c>
    </row>
    <row r="2893" spans="1:22" x14ac:dyDescent="0.3">
      <c r="A2893" s="1">
        <v>46143.458333333343</v>
      </c>
      <c r="B2893" s="2">
        <v>21.653342371583442</v>
      </c>
      <c r="C2893" s="2">
        <v>18.18476992891512</v>
      </c>
      <c r="D2893" s="2">
        <f t="shared" si="540"/>
        <v>42.811814137634023</v>
      </c>
      <c r="E2893" s="2">
        <f t="shared" si="541"/>
        <v>43.578258406300272</v>
      </c>
      <c r="F2893" s="2">
        <f t="shared" si="549"/>
        <v>170</v>
      </c>
      <c r="G2893" s="2">
        <f t="shared" si="550"/>
        <v>0</v>
      </c>
      <c r="H2893" s="2">
        <f>MIN(Inputs!$B$2, (Inputs!$B$14 - F2893)/Inputs!$B$15)</f>
        <v>170</v>
      </c>
      <c r="I2893" s="2">
        <f>MAX(MIN(Inputs!$B$2, F2893*Inputs!$B$16, Inputs!$B$14*Inputs!$B$4 - G2893), 0)</f>
        <v>170</v>
      </c>
      <c r="J2893" s="2">
        <f>MAX(MIN(Inputs!$B$2, F2893*Inputs!$B$16, (Inputs!$B$14-F2893)/Inputs!$B$15)*Inputs!$B$9, 0)</f>
        <v>136</v>
      </c>
      <c r="K2893" s="2">
        <f>MAX(E2893*Inputs!$B$5 - B2893 - Inputs!$B$8, 0) * H2893</f>
        <v>0</v>
      </c>
      <c r="L2893" s="2">
        <f>IF(B2893 &gt;= D2893*Inputs!$B$10, MAX(B2893 - E2893/Inputs!$B$5 - Inputs!$B$8, 0) * I2893, 0)</f>
        <v>0</v>
      </c>
      <c r="M2893" s="2">
        <f t="shared" si="542"/>
        <v>2473.1287103324562</v>
      </c>
      <c r="N2893" s="3" t="str">
        <f t="shared" si="543"/>
        <v>Reg</v>
      </c>
      <c r="O2893" s="3" t="str">
        <f t="shared" si="551"/>
        <v>Charge</v>
      </c>
      <c r="P2893" s="2">
        <f t="shared" si="544"/>
        <v>170</v>
      </c>
      <c r="Q2893" s="2">
        <f t="shared" si="545"/>
        <v>0</v>
      </c>
      <c r="R2893" s="2">
        <f t="shared" si="546"/>
        <v>0</v>
      </c>
      <c r="S2893" s="2">
        <f t="shared" si="547"/>
        <v>-3681.0682031691849</v>
      </c>
      <c r="T2893" s="2">
        <f t="shared" si="548"/>
        <v>0</v>
      </c>
      <c r="U2893" s="2">
        <f>IF(O2893="Reg", R2893 * Inputs!$B$7, 0)</f>
        <v>0</v>
      </c>
      <c r="V2893" s="2">
        <f>MAX(F2893 + P2893*Inputs!$B$15 - (Q2893/Inputs!$B$16) - U2893, 0)</f>
        <v>340</v>
      </c>
    </row>
    <row r="2894" spans="1:22" x14ac:dyDescent="0.3">
      <c r="A2894" s="1">
        <v>46143.5</v>
      </c>
      <c r="B2894" s="2">
        <v>32.699450870432862</v>
      </c>
      <c r="C2894" s="2">
        <v>4.5409024982109676</v>
      </c>
      <c r="D2894" s="2">
        <f t="shared" si="540"/>
        <v>42.811814137634023</v>
      </c>
      <c r="E2894" s="2">
        <f t="shared" si="541"/>
        <v>52.208811082180766</v>
      </c>
      <c r="F2894" s="2">
        <f t="shared" si="549"/>
        <v>340</v>
      </c>
      <c r="G2894" s="2">
        <f t="shared" si="550"/>
        <v>0</v>
      </c>
      <c r="H2894" s="2">
        <f>MIN(Inputs!$B$2, (Inputs!$B$14 - F2894)/Inputs!$B$15)</f>
        <v>0</v>
      </c>
      <c r="I2894" s="2">
        <f>MAX(MIN(Inputs!$B$2, F2894*Inputs!$B$16, Inputs!$B$14*Inputs!$B$4 - G2894), 0)</f>
        <v>170</v>
      </c>
      <c r="J2894" s="2">
        <f>MAX(MIN(Inputs!$B$2, F2894*Inputs!$B$16, (Inputs!$B$14-F2894)/Inputs!$B$15)*Inputs!$B$9, 0)</f>
        <v>0</v>
      </c>
      <c r="K2894" s="2">
        <f>MAX(E2894*Inputs!$B$5 - B2894 - Inputs!$B$8, 0) * H2894</f>
        <v>0</v>
      </c>
      <c r="L2894" s="2">
        <f>IF(B2894 &gt;= D2894*Inputs!$B$10, MAX(B2894 - E2894/Inputs!$B$5 - Inputs!$B$8, 0) * I2894, 0)</f>
        <v>0</v>
      </c>
      <c r="M2894" s="2">
        <f t="shared" si="542"/>
        <v>0</v>
      </c>
      <c r="N2894" s="3" t="str">
        <f t="shared" si="543"/>
        <v>Idle</v>
      </c>
      <c r="O2894" s="3" t="str">
        <f t="shared" si="551"/>
        <v>Idle</v>
      </c>
      <c r="P2894" s="2">
        <f t="shared" si="544"/>
        <v>0</v>
      </c>
      <c r="Q2894" s="2">
        <f t="shared" si="545"/>
        <v>0</v>
      </c>
      <c r="R2894" s="2">
        <f t="shared" si="546"/>
        <v>0</v>
      </c>
      <c r="S2894" s="2">
        <f t="shared" si="547"/>
        <v>0</v>
      </c>
      <c r="T2894" s="2">
        <f t="shared" si="548"/>
        <v>0</v>
      </c>
      <c r="U2894" s="2">
        <f>IF(O2894="Reg", R2894 * Inputs!$B$7, 0)</f>
        <v>0</v>
      </c>
      <c r="V2894" s="2">
        <f>MAX(F2894 + P2894*Inputs!$B$15 - (Q2894/Inputs!$B$16) - U2894, 0)</f>
        <v>340</v>
      </c>
    </row>
    <row r="2895" spans="1:22" x14ac:dyDescent="0.3">
      <c r="A2895" s="1">
        <v>46143.541666666657</v>
      </c>
      <c r="B2895" s="2">
        <v>44.727074380604229</v>
      </c>
      <c r="C2895" s="2">
        <v>10.541935542889799</v>
      </c>
      <c r="D2895" s="2">
        <f t="shared" si="540"/>
        <v>42.811814137634023</v>
      </c>
      <c r="E2895" s="2">
        <f t="shared" si="541"/>
        <v>58.433553582081196</v>
      </c>
      <c r="F2895" s="2">
        <f t="shared" si="549"/>
        <v>340</v>
      </c>
      <c r="G2895" s="2">
        <f t="shared" si="550"/>
        <v>0</v>
      </c>
      <c r="H2895" s="2">
        <f>MIN(Inputs!$B$2, (Inputs!$B$14 - F2895)/Inputs!$B$15)</f>
        <v>0</v>
      </c>
      <c r="I2895" s="2">
        <f>MAX(MIN(Inputs!$B$2, F2895*Inputs!$B$16, Inputs!$B$14*Inputs!$B$4 - G2895), 0)</f>
        <v>170</v>
      </c>
      <c r="J2895" s="2">
        <f>MAX(MIN(Inputs!$B$2, F2895*Inputs!$B$16, (Inputs!$B$14-F2895)/Inputs!$B$15)*Inputs!$B$9, 0)</f>
        <v>0</v>
      </c>
      <c r="K2895" s="2">
        <f>MAX(E2895*Inputs!$B$5 - B2895 - Inputs!$B$8, 0) * H2895</f>
        <v>0</v>
      </c>
      <c r="L2895" s="2">
        <f>IF(B2895 &gt;= D2895*Inputs!$B$10, MAX(B2895 - E2895/Inputs!$B$5 - Inputs!$B$8, 0) * I2895, 0)</f>
        <v>0</v>
      </c>
      <c r="M2895" s="2">
        <f t="shared" si="542"/>
        <v>0</v>
      </c>
      <c r="N2895" s="3" t="str">
        <f t="shared" si="543"/>
        <v>Idle</v>
      </c>
      <c r="O2895" s="3" t="str">
        <f t="shared" si="551"/>
        <v>Idle</v>
      </c>
      <c r="P2895" s="2">
        <f t="shared" si="544"/>
        <v>0</v>
      </c>
      <c r="Q2895" s="2">
        <f t="shared" si="545"/>
        <v>0</v>
      </c>
      <c r="R2895" s="2">
        <f t="shared" si="546"/>
        <v>0</v>
      </c>
      <c r="S2895" s="2">
        <f t="shared" si="547"/>
        <v>0</v>
      </c>
      <c r="T2895" s="2">
        <f t="shared" si="548"/>
        <v>0</v>
      </c>
      <c r="U2895" s="2">
        <f>IF(O2895="Reg", R2895 * Inputs!$B$7, 0)</f>
        <v>0</v>
      </c>
      <c r="V2895" s="2">
        <f>MAX(F2895 + P2895*Inputs!$B$15 - (Q2895/Inputs!$B$16) - U2895, 0)</f>
        <v>340</v>
      </c>
    </row>
    <row r="2896" spans="1:22" x14ac:dyDescent="0.3">
      <c r="A2896" s="1">
        <v>46143.583333333343</v>
      </c>
      <c r="B2896" s="2">
        <v>53.272941891646703</v>
      </c>
      <c r="C2896" s="2">
        <v>7.7047243385436683</v>
      </c>
      <c r="D2896" s="2">
        <f t="shared" si="540"/>
        <v>42.811814137634023</v>
      </c>
      <c r="E2896" s="2">
        <f t="shared" si="541"/>
        <v>82.099279237209274</v>
      </c>
      <c r="F2896" s="2">
        <f t="shared" si="549"/>
        <v>340</v>
      </c>
      <c r="G2896" s="2">
        <f t="shared" si="550"/>
        <v>0</v>
      </c>
      <c r="H2896" s="2">
        <f>MIN(Inputs!$B$2, (Inputs!$B$14 - F2896)/Inputs!$B$15)</f>
        <v>0</v>
      </c>
      <c r="I2896" s="2">
        <f>MAX(MIN(Inputs!$B$2, F2896*Inputs!$B$16, Inputs!$B$14*Inputs!$B$4 - G2896), 0)</f>
        <v>170</v>
      </c>
      <c r="J2896" s="2">
        <f>MAX(MIN(Inputs!$B$2, F2896*Inputs!$B$16, (Inputs!$B$14-F2896)/Inputs!$B$15)*Inputs!$B$9, 0)</f>
        <v>0</v>
      </c>
      <c r="K2896" s="2">
        <f>MAX(E2896*Inputs!$B$5 - B2896 - Inputs!$B$8, 0) * H2896</f>
        <v>0</v>
      </c>
      <c r="L2896" s="2">
        <f>IF(B2896 &gt;= D2896*Inputs!$B$10, MAX(B2896 - E2896/Inputs!$B$5 - Inputs!$B$8, 0) * I2896, 0)</f>
        <v>0</v>
      </c>
      <c r="M2896" s="2">
        <f t="shared" si="542"/>
        <v>0</v>
      </c>
      <c r="N2896" s="3" t="str">
        <f t="shared" si="543"/>
        <v>Idle</v>
      </c>
      <c r="O2896" s="3" t="str">
        <f t="shared" si="551"/>
        <v>Idle</v>
      </c>
      <c r="P2896" s="2">
        <f t="shared" si="544"/>
        <v>0</v>
      </c>
      <c r="Q2896" s="2">
        <f t="shared" si="545"/>
        <v>0</v>
      </c>
      <c r="R2896" s="2">
        <f t="shared" si="546"/>
        <v>0</v>
      </c>
      <c r="S2896" s="2">
        <f t="shared" si="547"/>
        <v>0</v>
      </c>
      <c r="T2896" s="2">
        <f t="shared" si="548"/>
        <v>0</v>
      </c>
      <c r="U2896" s="2">
        <f>IF(O2896="Reg", R2896 * Inputs!$B$7, 0)</f>
        <v>0</v>
      </c>
      <c r="V2896" s="2">
        <f>MAX(F2896 + P2896*Inputs!$B$15 - (Q2896/Inputs!$B$16) - U2896, 0)</f>
        <v>340</v>
      </c>
    </row>
    <row r="2897" spans="1:22" x14ac:dyDescent="0.3">
      <c r="A2897" s="1">
        <v>46143.625</v>
      </c>
      <c r="B2897" s="2">
        <v>54.710644367720967</v>
      </c>
      <c r="C2897" s="2">
        <v>11.533528906935009</v>
      </c>
      <c r="D2897" s="2">
        <f t="shared" si="540"/>
        <v>42.811814137634023</v>
      </c>
      <c r="E2897" s="2">
        <f t="shared" si="541"/>
        <v>84.347771708664155</v>
      </c>
      <c r="F2897" s="2">
        <f t="shared" si="549"/>
        <v>340</v>
      </c>
      <c r="G2897" s="2">
        <f t="shared" si="550"/>
        <v>0</v>
      </c>
      <c r="H2897" s="2">
        <f>MIN(Inputs!$B$2, (Inputs!$B$14 - F2897)/Inputs!$B$15)</f>
        <v>0</v>
      </c>
      <c r="I2897" s="2">
        <f>MAX(MIN(Inputs!$B$2, F2897*Inputs!$B$16, Inputs!$B$14*Inputs!$B$4 - G2897), 0)</f>
        <v>170</v>
      </c>
      <c r="J2897" s="2">
        <f>MAX(MIN(Inputs!$B$2, F2897*Inputs!$B$16, (Inputs!$B$14-F2897)/Inputs!$B$15)*Inputs!$B$9, 0)</f>
        <v>0</v>
      </c>
      <c r="K2897" s="2">
        <f>MAX(E2897*Inputs!$B$5 - B2897 - Inputs!$B$8, 0) * H2897</f>
        <v>0</v>
      </c>
      <c r="L2897" s="2">
        <f>IF(B2897 &gt;= D2897*Inputs!$B$10, MAX(B2897 - E2897/Inputs!$B$5 - Inputs!$B$8, 0) * I2897, 0)</f>
        <v>0</v>
      </c>
      <c r="M2897" s="2">
        <f t="shared" si="542"/>
        <v>0</v>
      </c>
      <c r="N2897" s="3" t="str">
        <f t="shared" si="543"/>
        <v>Idle</v>
      </c>
      <c r="O2897" s="3" t="str">
        <f t="shared" si="551"/>
        <v>Idle</v>
      </c>
      <c r="P2897" s="2">
        <f t="shared" si="544"/>
        <v>0</v>
      </c>
      <c r="Q2897" s="2">
        <f t="shared" si="545"/>
        <v>0</v>
      </c>
      <c r="R2897" s="2">
        <f t="shared" si="546"/>
        <v>0</v>
      </c>
      <c r="S2897" s="2">
        <f t="shared" si="547"/>
        <v>0</v>
      </c>
      <c r="T2897" s="2">
        <f t="shared" si="548"/>
        <v>0</v>
      </c>
      <c r="U2897" s="2">
        <f>IF(O2897="Reg", R2897 * Inputs!$B$7, 0)</f>
        <v>0</v>
      </c>
      <c r="V2897" s="2">
        <f>MAX(F2897 + P2897*Inputs!$B$15 - (Q2897/Inputs!$B$16) - U2897, 0)</f>
        <v>340</v>
      </c>
    </row>
    <row r="2898" spans="1:22" x14ac:dyDescent="0.3">
      <c r="A2898" s="1">
        <v>46143.666666666657</v>
      </c>
      <c r="B2898" s="2">
        <v>54.406096555813441</v>
      </c>
      <c r="C2898" s="2">
        <v>13.58414315153315</v>
      </c>
      <c r="D2898" s="2">
        <f t="shared" si="540"/>
        <v>42.811814137634023</v>
      </c>
      <c r="E2898" s="2">
        <f t="shared" si="541"/>
        <v>84.346273501794698</v>
      </c>
      <c r="F2898" s="2">
        <f t="shared" si="549"/>
        <v>340</v>
      </c>
      <c r="G2898" s="2">
        <f t="shared" si="550"/>
        <v>0</v>
      </c>
      <c r="H2898" s="2">
        <f>MIN(Inputs!$B$2, (Inputs!$B$14 - F2898)/Inputs!$B$15)</f>
        <v>0</v>
      </c>
      <c r="I2898" s="2">
        <f>MAX(MIN(Inputs!$B$2, F2898*Inputs!$B$16, Inputs!$B$14*Inputs!$B$4 - G2898), 0)</f>
        <v>170</v>
      </c>
      <c r="J2898" s="2">
        <f>MAX(MIN(Inputs!$B$2, F2898*Inputs!$B$16, (Inputs!$B$14-F2898)/Inputs!$B$15)*Inputs!$B$9, 0)</f>
        <v>0</v>
      </c>
      <c r="K2898" s="2">
        <f>MAX(E2898*Inputs!$B$5 - B2898 - Inputs!$B$8, 0) * H2898</f>
        <v>0</v>
      </c>
      <c r="L2898" s="2">
        <f>IF(B2898 &gt;= D2898*Inputs!$B$10, MAX(B2898 - E2898/Inputs!$B$5 - Inputs!$B$8, 0) * I2898, 0)</f>
        <v>0</v>
      </c>
      <c r="M2898" s="2">
        <f t="shared" si="542"/>
        <v>0</v>
      </c>
      <c r="N2898" s="3" t="str">
        <f t="shared" si="543"/>
        <v>Idle</v>
      </c>
      <c r="O2898" s="3" t="str">
        <f t="shared" si="551"/>
        <v>Idle</v>
      </c>
      <c r="P2898" s="2">
        <f t="shared" si="544"/>
        <v>0</v>
      </c>
      <c r="Q2898" s="2">
        <f t="shared" si="545"/>
        <v>0</v>
      </c>
      <c r="R2898" s="2">
        <f t="shared" si="546"/>
        <v>0</v>
      </c>
      <c r="S2898" s="2">
        <f t="shared" si="547"/>
        <v>0</v>
      </c>
      <c r="T2898" s="2">
        <f t="shared" si="548"/>
        <v>0</v>
      </c>
      <c r="U2898" s="2">
        <f>IF(O2898="Reg", R2898 * Inputs!$B$7, 0)</f>
        <v>0</v>
      </c>
      <c r="V2898" s="2">
        <f>MAX(F2898 + P2898*Inputs!$B$15 - (Q2898/Inputs!$B$16) - U2898, 0)</f>
        <v>340</v>
      </c>
    </row>
    <row r="2899" spans="1:22" x14ac:dyDescent="0.3">
      <c r="A2899" s="1">
        <v>46143.708333333343</v>
      </c>
      <c r="B2899" s="2">
        <v>73.436658426866401</v>
      </c>
      <c r="C2899" s="2">
        <v>12.72103037887161</v>
      </c>
      <c r="D2899" s="2">
        <f t="shared" si="540"/>
        <v>42.811814137634023</v>
      </c>
      <c r="E2899" s="2">
        <f t="shared" si="541"/>
        <v>108.50098529694731</v>
      </c>
      <c r="F2899" s="2">
        <f t="shared" si="549"/>
        <v>340</v>
      </c>
      <c r="G2899" s="2">
        <f t="shared" si="550"/>
        <v>0</v>
      </c>
      <c r="H2899" s="2">
        <f>MIN(Inputs!$B$2, (Inputs!$B$14 - F2899)/Inputs!$B$15)</f>
        <v>0</v>
      </c>
      <c r="I2899" s="2">
        <f>MAX(MIN(Inputs!$B$2, F2899*Inputs!$B$16, Inputs!$B$14*Inputs!$B$4 - G2899), 0)</f>
        <v>170</v>
      </c>
      <c r="J2899" s="2">
        <f>MAX(MIN(Inputs!$B$2, F2899*Inputs!$B$16, (Inputs!$B$14-F2899)/Inputs!$B$15)*Inputs!$B$9, 0)</f>
        <v>0</v>
      </c>
      <c r="K2899" s="2">
        <f>MAX(E2899*Inputs!$B$5 - B2899 - Inputs!$B$8, 0) * H2899</f>
        <v>0</v>
      </c>
      <c r="L2899" s="2">
        <f>IF(B2899 &gt;= D2899*Inputs!$B$10, MAX(B2899 - E2899/Inputs!$B$5 - Inputs!$B$8, 0) * I2899, 0)</f>
        <v>0</v>
      </c>
      <c r="M2899" s="2">
        <f t="shared" si="542"/>
        <v>0</v>
      </c>
      <c r="N2899" s="3" t="str">
        <f t="shared" si="543"/>
        <v>Idle</v>
      </c>
      <c r="O2899" s="3" t="str">
        <f t="shared" si="551"/>
        <v>Idle</v>
      </c>
      <c r="P2899" s="2">
        <f t="shared" si="544"/>
        <v>0</v>
      </c>
      <c r="Q2899" s="2">
        <f t="shared" si="545"/>
        <v>0</v>
      </c>
      <c r="R2899" s="2">
        <f t="shared" si="546"/>
        <v>0</v>
      </c>
      <c r="S2899" s="2">
        <f t="shared" si="547"/>
        <v>0</v>
      </c>
      <c r="T2899" s="2">
        <f t="shared" si="548"/>
        <v>0</v>
      </c>
      <c r="U2899" s="2">
        <f>IF(O2899="Reg", R2899 * Inputs!$B$7, 0)</f>
        <v>0</v>
      </c>
      <c r="V2899" s="2">
        <f>MAX(F2899 + P2899*Inputs!$B$15 - (Q2899/Inputs!$B$16) - U2899, 0)</f>
        <v>340</v>
      </c>
    </row>
    <row r="2900" spans="1:22" x14ac:dyDescent="0.3">
      <c r="A2900" s="1">
        <v>46143.75</v>
      </c>
      <c r="B2900" s="2">
        <v>70.04790586983539</v>
      </c>
      <c r="C2900" s="2">
        <v>10.481469914725009</v>
      </c>
      <c r="D2900" s="2">
        <f t="shared" si="540"/>
        <v>42.811814137634023</v>
      </c>
      <c r="E2900" s="2">
        <f t="shared" si="541"/>
        <v>103.42512407720251</v>
      </c>
      <c r="F2900" s="2">
        <f t="shared" si="549"/>
        <v>340</v>
      </c>
      <c r="G2900" s="2">
        <f t="shared" si="550"/>
        <v>0</v>
      </c>
      <c r="H2900" s="2">
        <f>MIN(Inputs!$B$2, (Inputs!$B$14 - F2900)/Inputs!$B$15)</f>
        <v>0</v>
      </c>
      <c r="I2900" s="2">
        <f>MAX(MIN(Inputs!$B$2, F2900*Inputs!$B$16, Inputs!$B$14*Inputs!$B$4 - G2900), 0)</f>
        <v>170</v>
      </c>
      <c r="J2900" s="2">
        <f>MAX(MIN(Inputs!$B$2, F2900*Inputs!$B$16, (Inputs!$B$14-F2900)/Inputs!$B$15)*Inputs!$B$9, 0)</f>
        <v>0</v>
      </c>
      <c r="K2900" s="2">
        <f>MAX(E2900*Inputs!$B$5 - B2900 - Inputs!$B$8, 0) * H2900</f>
        <v>0</v>
      </c>
      <c r="L2900" s="2">
        <f>IF(B2900 &gt;= D2900*Inputs!$B$10, MAX(B2900 - E2900/Inputs!$B$5 - Inputs!$B$8, 0) * I2900, 0)</f>
        <v>0</v>
      </c>
      <c r="M2900" s="2">
        <f t="shared" si="542"/>
        <v>0</v>
      </c>
      <c r="N2900" s="3" t="str">
        <f t="shared" si="543"/>
        <v>Idle</v>
      </c>
      <c r="O2900" s="3" t="str">
        <f t="shared" si="551"/>
        <v>Idle</v>
      </c>
      <c r="P2900" s="2">
        <f t="shared" si="544"/>
        <v>0</v>
      </c>
      <c r="Q2900" s="2">
        <f t="shared" si="545"/>
        <v>0</v>
      </c>
      <c r="R2900" s="2">
        <f t="shared" si="546"/>
        <v>0</v>
      </c>
      <c r="S2900" s="2">
        <f t="shared" si="547"/>
        <v>0</v>
      </c>
      <c r="T2900" s="2">
        <f t="shared" si="548"/>
        <v>0</v>
      </c>
      <c r="U2900" s="2">
        <f>IF(O2900="Reg", R2900 * Inputs!$B$7, 0)</f>
        <v>0</v>
      </c>
      <c r="V2900" s="2">
        <f>MAX(F2900 + P2900*Inputs!$B$15 - (Q2900/Inputs!$B$16) - U2900, 0)</f>
        <v>340</v>
      </c>
    </row>
    <row r="2901" spans="1:22" x14ac:dyDescent="0.3">
      <c r="A2901" s="1">
        <v>46143.791666666657</v>
      </c>
      <c r="B2901" s="2">
        <v>186.7214283113727</v>
      </c>
      <c r="C2901" s="2">
        <v>13.372208136752599</v>
      </c>
      <c r="D2901" s="2">
        <f t="shared" si="540"/>
        <v>42.811814137634023</v>
      </c>
      <c r="E2901" s="2">
        <f t="shared" si="541"/>
        <v>95.114475175461109</v>
      </c>
      <c r="F2901" s="2">
        <f t="shared" si="549"/>
        <v>340</v>
      </c>
      <c r="G2901" s="2">
        <f t="shared" si="550"/>
        <v>0</v>
      </c>
      <c r="H2901" s="2">
        <f>MIN(Inputs!$B$2, (Inputs!$B$14 - F2901)/Inputs!$B$15)</f>
        <v>0</v>
      </c>
      <c r="I2901" s="2">
        <f>MAX(MIN(Inputs!$B$2, F2901*Inputs!$B$16, Inputs!$B$14*Inputs!$B$4 - G2901), 0)</f>
        <v>170</v>
      </c>
      <c r="J2901" s="2">
        <f>MAX(MIN(Inputs!$B$2, F2901*Inputs!$B$16, (Inputs!$B$14-F2901)/Inputs!$B$15)*Inputs!$B$9, 0)</f>
        <v>0</v>
      </c>
      <c r="K2901" s="2">
        <f>MAX(E2901*Inputs!$B$5 - B2901 - Inputs!$B$8, 0) * H2901</f>
        <v>0</v>
      </c>
      <c r="L2901" s="2">
        <f>IF(B2901 &gt;= D2901*Inputs!$B$10, MAX(B2901 - E2901/Inputs!$B$5 - Inputs!$B$8, 0) * I2901, 0)</f>
        <v>9968.2555631283722</v>
      </c>
      <c r="M2901" s="2">
        <f t="shared" si="542"/>
        <v>0</v>
      </c>
      <c r="N2901" s="3" t="str">
        <f t="shared" si="543"/>
        <v>Discharge</v>
      </c>
      <c r="O2901" s="3" t="str">
        <f t="shared" si="551"/>
        <v>Discharge</v>
      </c>
      <c r="P2901" s="2">
        <f t="shared" si="544"/>
        <v>0</v>
      </c>
      <c r="Q2901" s="2">
        <f t="shared" si="545"/>
        <v>170</v>
      </c>
      <c r="R2901" s="2">
        <f t="shared" si="546"/>
        <v>0</v>
      </c>
      <c r="S2901" s="2">
        <f t="shared" si="547"/>
        <v>31742.642812933358</v>
      </c>
      <c r="T2901" s="2">
        <f t="shared" si="548"/>
        <v>0</v>
      </c>
      <c r="U2901" s="2">
        <f>IF(O2901="Reg", R2901 * Inputs!$B$7, 0)</f>
        <v>0</v>
      </c>
      <c r="V2901" s="2">
        <f>MAX(F2901 + P2901*Inputs!$B$15 - (Q2901/Inputs!$B$16) - U2901, 0)</f>
        <v>170</v>
      </c>
    </row>
    <row r="2902" spans="1:22" x14ac:dyDescent="0.3">
      <c r="A2902" s="1">
        <v>46143.833333333343</v>
      </c>
      <c r="B2902" s="2">
        <v>66.763896720375953</v>
      </c>
      <c r="C2902" s="2">
        <v>9.9044373681081357</v>
      </c>
      <c r="D2902" s="2">
        <f t="shared" si="540"/>
        <v>42.811814137634023</v>
      </c>
      <c r="E2902" s="2">
        <f t="shared" si="541"/>
        <v>68.886600970818947</v>
      </c>
      <c r="F2902" s="2">
        <f t="shared" si="549"/>
        <v>170</v>
      </c>
      <c r="G2902" s="2">
        <f t="shared" si="550"/>
        <v>170</v>
      </c>
      <c r="H2902" s="2">
        <f>MIN(Inputs!$B$2, (Inputs!$B$14 - F2902)/Inputs!$B$15)</f>
        <v>170</v>
      </c>
      <c r="I2902" s="2">
        <f>MAX(MIN(Inputs!$B$2, F2902*Inputs!$B$16, Inputs!$B$14*Inputs!$B$4 - G2902), 0)</f>
        <v>170</v>
      </c>
      <c r="J2902" s="2">
        <f>MAX(MIN(Inputs!$B$2, F2902*Inputs!$B$16, (Inputs!$B$14-F2902)/Inputs!$B$15)*Inputs!$B$9, 0)</f>
        <v>136</v>
      </c>
      <c r="K2902" s="2">
        <f>MAX(E2902*Inputs!$B$5 - B2902 - Inputs!$B$8, 0) * H2902</f>
        <v>0</v>
      </c>
      <c r="L2902" s="2">
        <f>IF(B2902 &gt;= D2902*Inputs!$B$10, MAX(B2902 - E2902/Inputs!$B$5 - Inputs!$B$8, 0) * I2902, 0)</f>
        <v>0</v>
      </c>
      <c r="M2902" s="2">
        <f t="shared" si="542"/>
        <v>1347.0034820627066</v>
      </c>
      <c r="N2902" s="3" t="str">
        <f t="shared" si="543"/>
        <v>Reg</v>
      </c>
      <c r="O2902" s="3" t="str">
        <f t="shared" si="551"/>
        <v>Discharge</v>
      </c>
      <c r="P2902" s="2">
        <f t="shared" si="544"/>
        <v>0</v>
      </c>
      <c r="Q2902" s="2">
        <f t="shared" si="545"/>
        <v>170</v>
      </c>
      <c r="R2902" s="2">
        <f t="shared" si="546"/>
        <v>0</v>
      </c>
      <c r="S2902" s="2">
        <f t="shared" si="547"/>
        <v>11349.862442463913</v>
      </c>
      <c r="T2902" s="2">
        <f t="shared" si="548"/>
        <v>0</v>
      </c>
      <c r="U2902" s="2">
        <f>IF(O2902="Reg", R2902 * Inputs!$B$7, 0)</f>
        <v>0</v>
      </c>
      <c r="V2902" s="2">
        <f>MAX(F2902 + P2902*Inputs!$B$15 - (Q2902/Inputs!$B$16) - U2902, 0)</f>
        <v>0</v>
      </c>
    </row>
    <row r="2903" spans="1:22" x14ac:dyDescent="0.3">
      <c r="A2903" s="1">
        <v>46143.875</v>
      </c>
      <c r="B2903" s="2">
        <v>54.701655126504278</v>
      </c>
      <c r="C2903" s="2">
        <v>10.655972962416371</v>
      </c>
      <c r="D2903" s="2">
        <f t="shared" si="540"/>
        <v>42.811814137634023</v>
      </c>
      <c r="E2903" s="2">
        <f t="shared" si="541"/>
        <v>59.831311722631845</v>
      </c>
      <c r="F2903" s="2">
        <f t="shared" si="549"/>
        <v>0</v>
      </c>
      <c r="G2903" s="2">
        <f t="shared" si="550"/>
        <v>340</v>
      </c>
      <c r="H2903" s="2">
        <f>MIN(Inputs!$B$2, (Inputs!$B$14 - F2903)/Inputs!$B$15)</f>
        <v>170</v>
      </c>
      <c r="I2903" s="2">
        <f>MAX(MIN(Inputs!$B$2, F2903*Inputs!$B$16, Inputs!$B$14*Inputs!$B$4 - G2903), 0)</f>
        <v>0</v>
      </c>
      <c r="J2903" s="2">
        <f>MAX(MIN(Inputs!$B$2, F2903*Inputs!$B$16, (Inputs!$B$14-F2903)/Inputs!$B$15)*Inputs!$B$9, 0)</f>
        <v>0</v>
      </c>
      <c r="K2903" s="2">
        <f>MAX(E2903*Inputs!$B$5 - B2903 - Inputs!$B$8, 0) * H2903</f>
        <v>0</v>
      </c>
      <c r="L2903" s="2">
        <f>IF(B2903 &gt;= D2903*Inputs!$B$10, MAX(B2903 - E2903/Inputs!$B$5 - Inputs!$B$8, 0) * I2903, 0)</f>
        <v>0</v>
      </c>
      <c r="M2903" s="2">
        <f t="shared" si="542"/>
        <v>0</v>
      </c>
      <c r="N2903" s="3" t="str">
        <f t="shared" si="543"/>
        <v>Idle</v>
      </c>
      <c r="O2903" s="3" t="str">
        <f t="shared" si="551"/>
        <v>Idle</v>
      </c>
      <c r="P2903" s="2">
        <f t="shared" si="544"/>
        <v>0</v>
      </c>
      <c r="Q2903" s="2">
        <f t="shared" si="545"/>
        <v>0</v>
      </c>
      <c r="R2903" s="2">
        <f t="shared" si="546"/>
        <v>0</v>
      </c>
      <c r="S2903" s="2">
        <f t="shared" si="547"/>
        <v>0</v>
      </c>
      <c r="T2903" s="2">
        <f t="shared" si="548"/>
        <v>0</v>
      </c>
      <c r="U2903" s="2">
        <f>IF(O2903="Reg", R2903 * Inputs!$B$7, 0)</f>
        <v>0</v>
      </c>
      <c r="V2903" s="2">
        <f>MAX(F2903 + P2903*Inputs!$B$15 - (Q2903/Inputs!$B$16) - U2903, 0)</f>
        <v>0</v>
      </c>
    </row>
    <row r="2904" spans="1:22" x14ac:dyDescent="0.3">
      <c r="A2904" s="1">
        <v>46143.916666666657</v>
      </c>
      <c r="B2904" s="2">
        <v>199.33436732672911</v>
      </c>
      <c r="C2904" s="2">
        <v>4.3070321099417894</v>
      </c>
      <c r="D2904" s="2">
        <f t="shared" si="540"/>
        <v>42.811814137634023</v>
      </c>
      <c r="E2904" s="2">
        <f t="shared" si="541"/>
        <v>50.71436920154779</v>
      </c>
      <c r="F2904" s="2">
        <f t="shared" si="549"/>
        <v>0</v>
      </c>
      <c r="G2904" s="2">
        <f t="shared" si="550"/>
        <v>340</v>
      </c>
      <c r="H2904" s="2">
        <f>MIN(Inputs!$B$2, (Inputs!$B$14 - F2904)/Inputs!$B$15)</f>
        <v>170</v>
      </c>
      <c r="I2904" s="2">
        <f>MAX(MIN(Inputs!$B$2, F2904*Inputs!$B$16, Inputs!$B$14*Inputs!$B$4 - G2904), 0)</f>
        <v>0</v>
      </c>
      <c r="J2904" s="2">
        <f>MAX(MIN(Inputs!$B$2, F2904*Inputs!$B$16, (Inputs!$B$14-F2904)/Inputs!$B$15)*Inputs!$B$9, 0)</f>
        <v>0</v>
      </c>
      <c r="K2904" s="2">
        <f>MAX(E2904*Inputs!$B$5 - B2904 - Inputs!$B$8, 0) * H2904</f>
        <v>0</v>
      </c>
      <c r="L2904" s="2">
        <f>IF(B2904 &gt;= D2904*Inputs!$B$10, MAX(B2904 - E2904/Inputs!$B$5 - Inputs!$B$8, 0) * I2904, 0)</f>
        <v>0</v>
      </c>
      <c r="M2904" s="2">
        <f t="shared" si="542"/>
        <v>0</v>
      </c>
      <c r="N2904" s="3" t="str">
        <f t="shared" si="543"/>
        <v>Idle</v>
      </c>
      <c r="O2904" s="3" t="str">
        <f t="shared" si="551"/>
        <v>Idle</v>
      </c>
      <c r="P2904" s="2">
        <f t="shared" si="544"/>
        <v>0</v>
      </c>
      <c r="Q2904" s="2">
        <f t="shared" si="545"/>
        <v>0</v>
      </c>
      <c r="R2904" s="2">
        <f t="shared" si="546"/>
        <v>0</v>
      </c>
      <c r="S2904" s="2">
        <f t="shared" si="547"/>
        <v>0</v>
      </c>
      <c r="T2904" s="2">
        <f t="shared" si="548"/>
        <v>0</v>
      </c>
      <c r="U2904" s="2">
        <f>IF(O2904="Reg", R2904 * Inputs!$B$7, 0)</f>
        <v>0</v>
      </c>
      <c r="V2904" s="2">
        <f>MAX(F2904 + P2904*Inputs!$B$15 - (Q2904/Inputs!$B$16) - U2904, 0)</f>
        <v>0</v>
      </c>
    </row>
    <row r="2905" spans="1:22" x14ac:dyDescent="0.3">
      <c r="A2905" s="1">
        <v>46143.958333333343</v>
      </c>
      <c r="B2905" s="2">
        <v>42.981491108397663</v>
      </c>
      <c r="C2905" s="2">
        <v>5.5306667717827684</v>
      </c>
      <c r="D2905" s="2">
        <f t="shared" si="540"/>
        <v>42.811814137634023</v>
      </c>
      <c r="E2905" s="2">
        <f t="shared" si="541"/>
        <v>17.491974647092949</v>
      </c>
      <c r="F2905" s="2">
        <f t="shared" si="549"/>
        <v>0</v>
      </c>
      <c r="G2905" s="2">
        <f t="shared" si="550"/>
        <v>340</v>
      </c>
      <c r="H2905" s="2">
        <f>MIN(Inputs!$B$2, (Inputs!$B$14 - F2905)/Inputs!$B$15)</f>
        <v>170</v>
      </c>
      <c r="I2905" s="2">
        <f>MAX(MIN(Inputs!$B$2, F2905*Inputs!$B$16, Inputs!$B$14*Inputs!$B$4 - G2905), 0)</f>
        <v>0</v>
      </c>
      <c r="J2905" s="2">
        <f>MAX(MIN(Inputs!$B$2, F2905*Inputs!$B$16, (Inputs!$B$14-F2905)/Inputs!$B$15)*Inputs!$B$9, 0)</f>
        <v>0</v>
      </c>
      <c r="K2905" s="2">
        <f>MAX(E2905*Inputs!$B$5 - B2905 - Inputs!$B$8, 0) * H2905</f>
        <v>0</v>
      </c>
      <c r="L2905" s="2">
        <f>IF(B2905 &gt;= D2905*Inputs!$B$10, MAX(B2905 - E2905/Inputs!$B$5 - Inputs!$B$8, 0) * I2905, 0)</f>
        <v>0</v>
      </c>
      <c r="M2905" s="2">
        <f t="shared" si="542"/>
        <v>0</v>
      </c>
      <c r="N2905" s="3" t="str">
        <f t="shared" si="543"/>
        <v>Idle</v>
      </c>
      <c r="O2905" s="3" t="str">
        <f t="shared" si="551"/>
        <v>Idle</v>
      </c>
      <c r="P2905" s="2">
        <f t="shared" si="544"/>
        <v>0</v>
      </c>
      <c r="Q2905" s="2">
        <f t="shared" si="545"/>
        <v>0</v>
      </c>
      <c r="R2905" s="2">
        <f t="shared" si="546"/>
        <v>0</v>
      </c>
      <c r="S2905" s="2">
        <f t="shared" si="547"/>
        <v>0</v>
      </c>
      <c r="T2905" s="2">
        <f t="shared" si="548"/>
        <v>0</v>
      </c>
      <c r="U2905" s="2">
        <f>IF(O2905="Reg", R2905 * Inputs!$B$7, 0)</f>
        <v>0</v>
      </c>
      <c r="V2905" s="2">
        <f>MAX(F2905 + P2905*Inputs!$B$15 - (Q2905/Inputs!$B$16) - U2905, 0)</f>
        <v>0</v>
      </c>
    </row>
    <row r="2906" spans="1:22" x14ac:dyDescent="0.3">
      <c r="A2906" s="1">
        <v>46144</v>
      </c>
      <c r="B2906" s="2">
        <v>20.184012459386931</v>
      </c>
      <c r="C2906" s="2">
        <v>4.0985464525044613</v>
      </c>
      <c r="D2906" s="2">
        <f t="shared" si="540"/>
        <v>31.138390949925867</v>
      </c>
      <c r="E2906" s="2">
        <f t="shared" si="541"/>
        <v>10.328392795693338</v>
      </c>
      <c r="F2906" s="2">
        <f t="shared" si="549"/>
        <v>0</v>
      </c>
      <c r="G2906" s="2">
        <f t="shared" si="550"/>
        <v>0</v>
      </c>
      <c r="H2906" s="2">
        <f>MIN(Inputs!$B$2, (Inputs!$B$14 - F2906)/Inputs!$B$15)</f>
        <v>170</v>
      </c>
      <c r="I2906" s="2">
        <f>MAX(MIN(Inputs!$B$2, F2906*Inputs!$B$16, Inputs!$B$14*Inputs!$B$4 - G2906), 0)</f>
        <v>0</v>
      </c>
      <c r="J2906" s="2">
        <f>MAX(MIN(Inputs!$B$2, F2906*Inputs!$B$16, (Inputs!$B$14-F2906)/Inputs!$B$15)*Inputs!$B$9, 0)</f>
        <v>0</v>
      </c>
      <c r="K2906" s="2">
        <f>MAX(E2906*Inputs!$B$5 - B2906 - Inputs!$B$8, 0) * H2906</f>
        <v>0</v>
      </c>
      <c r="L2906" s="2">
        <f>IF(B2906 &gt;= D2906*Inputs!$B$10, MAX(B2906 - E2906/Inputs!$B$5 - Inputs!$B$8, 0) * I2906, 0)</f>
        <v>0</v>
      </c>
      <c r="M2906" s="2">
        <f t="shared" si="542"/>
        <v>0</v>
      </c>
      <c r="N2906" s="3" t="str">
        <f t="shared" si="543"/>
        <v>Idle</v>
      </c>
      <c r="O2906" s="3" t="str">
        <f t="shared" si="551"/>
        <v>Idle</v>
      </c>
      <c r="P2906" s="2">
        <f t="shared" si="544"/>
        <v>0</v>
      </c>
      <c r="Q2906" s="2">
        <f t="shared" si="545"/>
        <v>0</v>
      </c>
      <c r="R2906" s="2">
        <f t="shared" si="546"/>
        <v>0</v>
      </c>
      <c r="S2906" s="2">
        <f t="shared" si="547"/>
        <v>0</v>
      </c>
      <c r="T2906" s="2">
        <f t="shared" si="548"/>
        <v>0</v>
      </c>
      <c r="U2906" s="2">
        <f>IF(O2906="Reg", R2906 * Inputs!$B$7, 0)</f>
        <v>0</v>
      </c>
      <c r="V2906" s="2">
        <f>MAX(F2906 + P2906*Inputs!$B$15 - (Q2906/Inputs!$B$16) - U2906, 0)</f>
        <v>0</v>
      </c>
    </row>
    <row r="2907" spans="1:22" x14ac:dyDescent="0.3">
      <c r="A2907" s="1">
        <v>46144.041666666657</v>
      </c>
      <c r="B2907" s="2">
        <v>29.354183083519779</v>
      </c>
      <c r="C2907" s="2">
        <v>2.764985250155942</v>
      </c>
      <c r="D2907" s="2">
        <f t="shared" si="540"/>
        <v>31.138390949925867</v>
      </c>
      <c r="E2907" s="2">
        <f t="shared" si="541"/>
        <v>6.9643907191288497</v>
      </c>
      <c r="F2907" s="2">
        <f t="shared" si="549"/>
        <v>0</v>
      </c>
      <c r="G2907" s="2">
        <f t="shared" si="550"/>
        <v>0</v>
      </c>
      <c r="H2907" s="2">
        <f>MIN(Inputs!$B$2, (Inputs!$B$14 - F2907)/Inputs!$B$15)</f>
        <v>170</v>
      </c>
      <c r="I2907" s="2">
        <f>MAX(MIN(Inputs!$B$2, F2907*Inputs!$B$16, Inputs!$B$14*Inputs!$B$4 - G2907), 0)</f>
        <v>0</v>
      </c>
      <c r="J2907" s="2">
        <f>MAX(MIN(Inputs!$B$2, F2907*Inputs!$B$16, (Inputs!$B$14-F2907)/Inputs!$B$15)*Inputs!$B$9, 0)</f>
        <v>0</v>
      </c>
      <c r="K2907" s="2">
        <f>MAX(E2907*Inputs!$B$5 - B2907 - Inputs!$B$8, 0) * H2907</f>
        <v>0</v>
      </c>
      <c r="L2907" s="2">
        <f>IF(B2907 &gt;= D2907*Inputs!$B$10, MAX(B2907 - E2907/Inputs!$B$5 - Inputs!$B$8, 0) * I2907, 0)</f>
        <v>0</v>
      </c>
      <c r="M2907" s="2">
        <f t="shared" si="542"/>
        <v>0</v>
      </c>
      <c r="N2907" s="3" t="str">
        <f t="shared" si="543"/>
        <v>Idle</v>
      </c>
      <c r="O2907" s="3" t="str">
        <f t="shared" si="551"/>
        <v>Idle</v>
      </c>
      <c r="P2907" s="2">
        <f t="shared" si="544"/>
        <v>0</v>
      </c>
      <c r="Q2907" s="2">
        <f t="shared" si="545"/>
        <v>0</v>
      </c>
      <c r="R2907" s="2">
        <f t="shared" si="546"/>
        <v>0</v>
      </c>
      <c r="S2907" s="2">
        <f t="shared" si="547"/>
        <v>0</v>
      </c>
      <c r="T2907" s="2">
        <f t="shared" si="548"/>
        <v>0</v>
      </c>
      <c r="U2907" s="2">
        <f>IF(O2907="Reg", R2907 * Inputs!$B$7, 0)</f>
        <v>0</v>
      </c>
      <c r="V2907" s="2">
        <f>MAX(F2907 + P2907*Inputs!$B$15 - (Q2907/Inputs!$B$16) - U2907, 0)</f>
        <v>0</v>
      </c>
    </row>
    <row r="2908" spans="1:22" x14ac:dyDescent="0.3">
      <c r="A2908" s="1">
        <v>46144.083333333343</v>
      </c>
      <c r="B2908" s="2">
        <v>12.432161231253319</v>
      </c>
      <c r="C2908" s="2">
        <v>4.6307482278441618</v>
      </c>
      <c r="D2908" s="2">
        <f t="shared" si="540"/>
        <v>31.138390949925867</v>
      </c>
      <c r="E2908" s="2">
        <f t="shared" si="541"/>
        <v>2.0720268718755532</v>
      </c>
      <c r="F2908" s="2">
        <f t="shared" si="549"/>
        <v>0</v>
      </c>
      <c r="G2908" s="2">
        <f t="shared" si="550"/>
        <v>0</v>
      </c>
      <c r="H2908" s="2">
        <f>MIN(Inputs!$B$2, (Inputs!$B$14 - F2908)/Inputs!$B$15)</f>
        <v>170</v>
      </c>
      <c r="I2908" s="2">
        <f>MAX(MIN(Inputs!$B$2, F2908*Inputs!$B$16, Inputs!$B$14*Inputs!$B$4 - G2908), 0)</f>
        <v>0</v>
      </c>
      <c r="J2908" s="2">
        <f>MAX(MIN(Inputs!$B$2, F2908*Inputs!$B$16, (Inputs!$B$14-F2908)/Inputs!$B$15)*Inputs!$B$9, 0)</f>
        <v>0</v>
      </c>
      <c r="K2908" s="2">
        <f>MAX(E2908*Inputs!$B$5 - B2908 - Inputs!$B$8, 0) * H2908</f>
        <v>0</v>
      </c>
      <c r="L2908" s="2">
        <f>IF(B2908 &gt;= D2908*Inputs!$B$10, MAX(B2908 - E2908/Inputs!$B$5 - Inputs!$B$8, 0) * I2908, 0)</f>
        <v>0</v>
      </c>
      <c r="M2908" s="2">
        <f t="shared" si="542"/>
        <v>0</v>
      </c>
      <c r="N2908" s="3" t="str">
        <f t="shared" si="543"/>
        <v>Idle</v>
      </c>
      <c r="O2908" s="3" t="str">
        <f t="shared" si="551"/>
        <v>Idle</v>
      </c>
      <c r="P2908" s="2">
        <f t="shared" si="544"/>
        <v>0</v>
      </c>
      <c r="Q2908" s="2">
        <f t="shared" si="545"/>
        <v>0</v>
      </c>
      <c r="R2908" s="2">
        <f t="shared" si="546"/>
        <v>0</v>
      </c>
      <c r="S2908" s="2">
        <f t="shared" si="547"/>
        <v>0</v>
      </c>
      <c r="T2908" s="2">
        <f t="shared" si="548"/>
        <v>0</v>
      </c>
      <c r="U2908" s="2">
        <f>IF(O2908="Reg", R2908 * Inputs!$B$7, 0)</f>
        <v>0</v>
      </c>
      <c r="V2908" s="2">
        <f>MAX(F2908 + P2908*Inputs!$B$15 - (Q2908/Inputs!$B$16) - U2908, 0)</f>
        <v>0</v>
      </c>
    </row>
    <row r="2909" spans="1:22" x14ac:dyDescent="0.3">
      <c r="A2909" s="1">
        <v>46144.125</v>
      </c>
      <c r="B2909" s="2">
        <v>0</v>
      </c>
      <c r="C2909" s="2">
        <v>11.349141090306819</v>
      </c>
      <c r="D2909" s="2">
        <f t="shared" si="540"/>
        <v>31.138390949925867</v>
      </c>
      <c r="E2909" s="2">
        <f t="shared" si="541"/>
        <v>0.33605379601833096</v>
      </c>
      <c r="F2909" s="2">
        <f t="shared" si="549"/>
        <v>0</v>
      </c>
      <c r="G2909" s="2">
        <f t="shared" si="550"/>
        <v>0</v>
      </c>
      <c r="H2909" s="2">
        <f>MIN(Inputs!$B$2, (Inputs!$B$14 - F2909)/Inputs!$B$15)</f>
        <v>170</v>
      </c>
      <c r="I2909" s="2">
        <f>MAX(MIN(Inputs!$B$2, F2909*Inputs!$B$16, Inputs!$B$14*Inputs!$B$4 - G2909), 0)</f>
        <v>0</v>
      </c>
      <c r="J2909" s="2">
        <f>MAX(MIN(Inputs!$B$2, F2909*Inputs!$B$16, (Inputs!$B$14-F2909)/Inputs!$B$15)*Inputs!$B$9, 0)</f>
        <v>0</v>
      </c>
      <c r="K2909" s="2">
        <f>MAX(E2909*Inputs!$B$5 - B2909 - Inputs!$B$8, 0) * H2909</f>
        <v>0</v>
      </c>
      <c r="L2909" s="2">
        <f>IF(B2909 &gt;= D2909*Inputs!$B$10, MAX(B2909 - E2909/Inputs!$B$5 - Inputs!$B$8, 0) * I2909, 0)</f>
        <v>0</v>
      </c>
      <c r="M2909" s="2">
        <f t="shared" si="542"/>
        <v>0</v>
      </c>
      <c r="N2909" s="3" t="str">
        <f t="shared" si="543"/>
        <v>Idle</v>
      </c>
      <c r="O2909" s="3" t="str">
        <f t="shared" si="551"/>
        <v>Idle</v>
      </c>
      <c r="P2909" s="2">
        <f t="shared" si="544"/>
        <v>0</v>
      </c>
      <c r="Q2909" s="2">
        <f t="shared" si="545"/>
        <v>0</v>
      </c>
      <c r="R2909" s="2">
        <f t="shared" si="546"/>
        <v>0</v>
      </c>
      <c r="S2909" s="2">
        <f t="shared" si="547"/>
        <v>0</v>
      </c>
      <c r="T2909" s="2">
        <f t="shared" si="548"/>
        <v>0</v>
      </c>
      <c r="U2909" s="2">
        <f>IF(O2909="Reg", R2909 * Inputs!$B$7, 0)</f>
        <v>0</v>
      </c>
      <c r="V2909" s="2">
        <f>MAX(F2909 + P2909*Inputs!$B$15 - (Q2909/Inputs!$B$16) - U2909, 0)</f>
        <v>0</v>
      </c>
    </row>
    <row r="2910" spans="1:22" x14ac:dyDescent="0.3">
      <c r="A2910" s="1">
        <v>46144.166666666657</v>
      </c>
      <c r="B2910" s="2">
        <v>0</v>
      </c>
      <c r="C2910" s="2">
        <v>7.1810293417972497</v>
      </c>
      <c r="D2910" s="2">
        <f t="shared" si="540"/>
        <v>31.138390949925867</v>
      </c>
      <c r="E2910" s="2">
        <f t="shared" si="541"/>
        <v>0.33605379601833096</v>
      </c>
      <c r="F2910" s="2">
        <f t="shared" si="549"/>
        <v>0</v>
      </c>
      <c r="G2910" s="2">
        <f t="shared" si="550"/>
        <v>0</v>
      </c>
      <c r="H2910" s="2">
        <f>MIN(Inputs!$B$2, (Inputs!$B$14 - F2910)/Inputs!$B$15)</f>
        <v>170</v>
      </c>
      <c r="I2910" s="2">
        <f>MAX(MIN(Inputs!$B$2, F2910*Inputs!$B$16, Inputs!$B$14*Inputs!$B$4 - G2910), 0)</f>
        <v>0</v>
      </c>
      <c r="J2910" s="2">
        <f>MAX(MIN(Inputs!$B$2, F2910*Inputs!$B$16, (Inputs!$B$14-F2910)/Inputs!$B$15)*Inputs!$B$9, 0)</f>
        <v>0</v>
      </c>
      <c r="K2910" s="2">
        <f>MAX(E2910*Inputs!$B$5 - B2910 - Inputs!$B$8, 0) * H2910</f>
        <v>0</v>
      </c>
      <c r="L2910" s="2">
        <f>IF(B2910 &gt;= D2910*Inputs!$B$10, MAX(B2910 - E2910/Inputs!$B$5 - Inputs!$B$8, 0) * I2910, 0)</f>
        <v>0</v>
      </c>
      <c r="M2910" s="2">
        <f t="shared" si="542"/>
        <v>0</v>
      </c>
      <c r="N2910" s="3" t="str">
        <f t="shared" si="543"/>
        <v>Idle</v>
      </c>
      <c r="O2910" s="3" t="str">
        <f t="shared" si="551"/>
        <v>Idle</v>
      </c>
      <c r="P2910" s="2">
        <f t="shared" si="544"/>
        <v>0</v>
      </c>
      <c r="Q2910" s="2">
        <f t="shared" si="545"/>
        <v>0</v>
      </c>
      <c r="R2910" s="2">
        <f t="shared" si="546"/>
        <v>0</v>
      </c>
      <c r="S2910" s="2">
        <f t="shared" si="547"/>
        <v>0</v>
      </c>
      <c r="T2910" s="2">
        <f t="shared" si="548"/>
        <v>0</v>
      </c>
      <c r="U2910" s="2">
        <f>IF(O2910="Reg", R2910 * Inputs!$B$7, 0)</f>
        <v>0</v>
      </c>
      <c r="V2910" s="2">
        <f>MAX(F2910 + P2910*Inputs!$B$15 - (Q2910/Inputs!$B$16) - U2910, 0)</f>
        <v>0</v>
      </c>
    </row>
    <row r="2911" spans="1:22" x14ac:dyDescent="0.3">
      <c r="A2911" s="1">
        <v>46144.208333333343</v>
      </c>
      <c r="B2911" s="2">
        <v>0</v>
      </c>
      <c r="C2911" s="2">
        <v>3.7728572814045251</v>
      </c>
      <c r="D2911" s="2">
        <f t="shared" si="540"/>
        <v>31.138390949925867</v>
      </c>
      <c r="E2911" s="2">
        <f t="shared" si="541"/>
        <v>2.1109115106379126</v>
      </c>
      <c r="F2911" s="2">
        <f t="shared" si="549"/>
        <v>0</v>
      </c>
      <c r="G2911" s="2">
        <f t="shared" si="550"/>
        <v>0</v>
      </c>
      <c r="H2911" s="2">
        <f>MIN(Inputs!$B$2, (Inputs!$B$14 - F2911)/Inputs!$B$15)</f>
        <v>170</v>
      </c>
      <c r="I2911" s="2">
        <f>MAX(MIN(Inputs!$B$2, F2911*Inputs!$B$16, Inputs!$B$14*Inputs!$B$4 - G2911), 0)</f>
        <v>0</v>
      </c>
      <c r="J2911" s="2">
        <f>MAX(MIN(Inputs!$B$2, F2911*Inputs!$B$16, (Inputs!$B$14-F2911)/Inputs!$B$15)*Inputs!$B$9, 0)</f>
        <v>0</v>
      </c>
      <c r="K2911" s="2">
        <f>MAX(E2911*Inputs!$B$5 - B2911 - Inputs!$B$8, 0) * H2911</f>
        <v>0</v>
      </c>
      <c r="L2911" s="2">
        <f>IF(B2911 &gt;= D2911*Inputs!$B$10, MAX(B2911 - E2911/Inputs!$B$5 - Inputs!$B$8, 0) * I2911, 0)</f>
        <v>0</v>
      </c>
      <c r="M2911" s="2">
        <f t="shared" si="542"/>
        <v>0</v>
      </c>
      <c r="N2911" s="3" t="str">
        <f t="shared" si="543"/>
        <v>Idle</v>
      </c>
      <c r="O2911" s="3" t="str">
        <f t="shared" si="551"/>
        <v>Idle</v>
      </c>
      <c r="P2911" s="2">
        <f t="shared" si="544"/>
        <v>0</v>
      </c>
      <c r="Q2911" s="2">
        <f t="shared" si="545"/>
        <v>0</v>
      </c>
      <c r="R2911" s="2">
        <f t="shared" si="546"/>
        <v>0</v>
      </c>
      <c r="S2911" s="2">
        <f t="shared" si="547"/>
        <v>0</v>
      </c>
      <c r="T2911" s="2">
        <f t="shared" si="548"/>
        <v>0</v>
      </c>
      <c r="U2911" s="2">
        <f>IF(O2911="Reg", R2911 * Inputs!$B$7, 0)</f>
        <v>0</v>
      </c>
      <c r="V2911" s="2">
        <f>MAX(F2911 + P2911*Inputs!$B$15 - (Q2911/Inputs!$B$16) - U2911, 0)</f>
        <v>0</v>
      </c>
    </row>
    <row r="2912" spans="1:22" x14ac:dyDescent="0.3">
      <c r="A2912" s="1">
        <v>46144.25</v>
      </c>
      <c r="B2912" s="2">
        <v>0</v>
      </c>
      <c r="C2912" s="2">
        <v>6.2580217384550298</v>
      </c>
      <c r="D2912" s="2">
        <f t="shared" si="540"/>
        <v>31.138390949925867</v>
      </c>
      <c r="E2912" s="2">
        <f t="shared" si="541"/>
        <v>3.7242350253030225</v>
      </c>
      <c r="F2912" s="2">
        <f t="shared" si="549"/>
        <v>0</v>
      </c>
      <c r="G2912" s="2">
        <f t="shared" si="550"/>
        <v>0</v>
      </c>
      <c r="H2912" s="2">
        <f>MIN(Inputs!$B$2, (Inputs!$B$14 - F2912)/Inputs!$B$15)</f>
        <v>170</v>
      </c>
      <c r="I2912" s="2">
        <f>MAX(MIN(Inputs!$B$2, F2912*Inputs!$B$16, Inputs!$B$14*Inputs!$B$4 - G2912), 0)</f>
        <v>0</v>
      </c>
      <c r="J2912" s="2">
        <f>MAX(MIN(Inputs!$B$2, F2912*Inputs!$B$16, (Inputs!$B$14-F2912)/Inputs!$B$15)*Inputs!$B$9, 0)</f>
        <v>0</v>
      </c>
      <c r="K2912" s="2">
        <f>MAX(E2912*Inputs!$B$5 - B2912 - Inputs!$B$8, 0) * H2912</f>
        <v>0</v>
      </c>
      <c r="L2912" s="2">
        <f>IF(B2912 &gt;= D2912*Inputs!$B$10, MAX(B2912 - E2912/Inputs!$B$5 - Inputs!$B$8, 0) * I2912, 0)</f>
        <v>0</v>
      </c>
      <c r="M2912" s="2">
        <f t="shared" si="542"/>
        <v>0</v>
      </c>
      <c r="N2912" s="3" t="str">
        <f t="shared" si="543"/>
        <v>Idle</v>
      </c>
      <c r="O2912" s="3" t="str">
        <f t="shared" si="551"/>
        <v>Idle</v>
      </c>
      <c r="P2912" s="2">
        <f t="shared" si="544"/>
        <v>0</v>
      </c>
      <c r="Q2912" s="2">
        <f t="shared" si="545"/>
        <v>0</v>
      </c>
      <c r="R2912" s="2">
        <f t="shared" si="546"/>
        <v>0</v>
      </c>
      <c r="S2912" s="2">
        <f t="shared" si="547"/>
        <v>0</v>
      </c>
      <c r="T2912" s="2">
        <f t="shared" si="548"/>
        <v>0</v>
      </c>
      <c r="U2912" s="2">
        <f>IF(O2912="Reg", R2912 * Inputs!$B$7, 0)</f>
        <v>0</v>
      </c>
      <c r="V2912" s="2">
        <f>MAX(F2912 + P2912*Inputs!$B$15 - (Q2912/Inputs!$B$16) - U2912, 0)</f>
        <v>0</v>
      </c>
    </row>
    <row r="2913" spans="1:22" x14ac:dyDescent="0.3">
      <c r="A2913" s="1">
        <v>46144.291666666657</v>
      </c>
      <c r="B2913" s="2">
        <v>0</v>
      </c>
      <c r="C2913" s="2">
        <v>5.1182763358490746</v>
      </c>
      <c r="D2913" s="2">
        <f t="shared" si="540"/>
        <v>31.138390949925867</v>
      </c>
      <c r="E2913" s="2">
        <f t="shared" si="541"/>
        <v>7.3362697043890259</v>
      </c>
      <c r="F2913" s="2">
        <f t="shared" si="549"/>
        <v>0</v>
      </c>
      <c r="G2913" s="2">
        <f t="shared" si="550"/>
        <v>0</v>
      </c>
      <c r="H2913" s="2">
        <f>MIN(Inputs!$B$2, (Inputs!$B$14 - F2913)/Inputs!$B$15)</f>
        <v>170</v>
      </c>
      <c r="I2913" s="2">
        <f>MAX(MIN(Inputs!$B$2, F2913*Inputs!$B$16, Inputs!$B$14*Inputs!$B$4 - G2913), 0)</f>
        <v>0</v>
      </c>
      <c r="J2913" s="2">
        <f>MAX(MIN(Inputs!$B$2, F2913*Inputs!$B$16, (Inputs!$B$14-F2913)/Inputs!$B$15)*Inputs!$B$9, 0)</f>
        <v>0</v>
      </c>
      <c r="K2913" s="2">
        <f>MAX(E2913*Inputs!$B$5 - B2913 - Inputs!$B$8, 0) * H2913</f>
        <v>0</v>
      </c>
      <c r="L2913" s="2">
        <f>IF(B2913 &gt;= D2913*Inputs!$B$10, MAX(B2913 - E2913/Inputs!$B$5 - Inputs!$B$8, 0) * I2913, 0)</f>
        <v>0</v>
      </c>
      <c r="M2913" s="2">
        <f t="shared" si="542"/>
        <v>0</v>
      </c>
      <c r="N2913" s="3" t="str">
        <f t="shared" si="543"/>
        <v>Idle</v>
      </c>
      <c r="O2913" s="3" t="str">
        <f t="shared" si="551"/>
        <v>Idle</v>
      </c>
      <c r="P2913" s="2">
        <f t="shared" si="544"/>
        <v>0</v>
      </c>
      <c r="Q2913" s="2">
        <f t="shared" si="545"/>
        <v>0</v>
      </c>
      <c r="R2913" s="2">
        <f t="shared" si="546"/>
        <v>0</v>
      </c>
      <c r="S2913" s="2">
        <f t="shared" si="547"/>
        <v>0</v>
      </c>
      <c r="T2913" s="2">
        <f t="shared" si="548"/>
        <v>0</v>
      </c>
      <c r="U2913" s="2">
        <f>IF(O2913="Reg", R2913 * Inputs!$B$7, 0)</f>
        <v>0</v>
      </c>
      <c r="V2913" s="2">
        <f>MAX(F2913 + P2913*Inputs!$B$15 - (Q2913/Inputs!$B$16) - U2913, 0)</f>
        <v>0</v>
      </c>
    </row>
    <row r="2914" spans="1:22" x14ac:dyDescent="0.3">
      <c r="A2914" s="1">
        <v>46144.333333333343</v>
      </c>
      <c r="B2914" s="2">
        <v>2.0163227761099858</v>
      </c>
      <c r="C2914" s="2">
        <v>4.7350067085421292</v>
      </c>
      <c r="D2914" s="2">
        <f t="shared" si="540"/>
        <v>31.138390949925867</v>
      </c>
      <c r="E2914" s="2">
        <f t="shared" si="541"/>
        <v>12.846763232602351</v>
      </c>
      <c r="F2914" s="2">
        <f t="shared" si="549"/>
        <v>0</v>
      </c>
      <c r="G2914" s="2">
        <f t="shared" si="550"/>
        <v>0</v>
      </c>
      <c r="H2914" s="2">
        <f>MIN(Inputs!$B$2, (Inputs!$B$14 - F2914)/Inputs!$B$15)</f>
        <v>170</v>
      </c>
      <c r="I2914" s="2">
        <f>MAX(MIN(Inputs!$B$2, F2914*Inputs!$B$16, Inputs!$B$14*Inputs!$B$4 - G2914), 0)</f>
        <v>0</v>
      </c>
      <c r="J2914" s="2">
        <f>MAX(MIN(Inputs!$B$2, F2914*Inputs!$B$16, (Inputs!$B$14-F2914)/Inputs!$B$15)*Inputs!$B$9, 0)</f>
        <v>0</v>
      </c>
      <c r="K2914" s="2">
        <f>MAX(E2914*Inputs!$B$5 - B2914 - Inputs!$B$8, 0) * H2914</f>
        <v>0</v>
      </c>
      <c r="L2914" s="2">
        <f>IF(B2914 &gt;= D2914*Inputs!$B$10, MAX(B2914 - E2914/Inputs!$B$5 - Inputs!$B$8, 0) * I2914, 0)</f>
        <v>0</v>
      </c>
      <c r="M2914" s="2">
        <f t="shared" si="542"/>
        <v>0</v>
      </c>
      <c r="N2914" s="3" t="str">
        <f t="shared" si="543"/>
        <v>Idle</v>
      </c>
      <c r="O2914" s="3" t="str">
        <f t="shared" si="551"/>
        <v>Idle</v>
      </c>
      <c r="P2914" s="2">
        <f t="shared" si="544"/>
        <v>0</v>
      </c>
      <c r="Q2914" s="2">
        <f t="shared" si="545"/>
        <v>0</v>
      </c>
      <c r="R2914" s="2">
        <f t="shared" si="546"/>
        <v>0</v>
      </c>
      <c r="S2914" s="2">
        <f t="shared" si="547"/>
        <v>0</v>
      </c>
      <c r="T2914" s="2">
        <f t="shared" si="548"/>
        <v>0</v>
      </c>
      <c r="U2914" s="2">
        <f>IF(O2914="Reg", R2914 * Inputs!$B$7, 0)</f>
        <v>0</v>
      </c>
      <c r="V2914" s="2">
        <f>MAX(F2914 + P2914*Inputs!$B$15 - (Q2914/Inputs!$B$16) - U2914, 0)</f>
        <v>0</v>
      </c>
    </row>
    <row r="2915" spans="1:22" x14ac:dyDescent="0.3">
      <c r="A2915" s="1">
        <v>46144.375</v>
      </c>
      <c r="B2915" s="2">
        <v>0</v>
      </c>
      <c r="C2915" s="2">
        <v>3.0960599693165358</v>
      </c>
      <c r="D2915" s="2">
        <f t="shared" si="540"/>
        <v>31.138390949925867</v>
      </c>
      <c r="E2915" s="2">
        <f t="shared" si="541"/>
        <v>20.745076589351232</v>
      </c>
      <c r="F2915" s="2">
        <f t="shared" si="549"/>
        <v>0</v>
      </c>
      <c r="G2915" s="2">
        <f t="shared" si="550"/>
        <v>0</v>
      </c>
      <c r="H2915" s="2">
        <f>MIN(Inputs!$B$2, (Inputs!$B$14 - F2915)/Inputs!$B$15)</f>
        <v>170</v>
      </c>
      <c r="I2915" s="2">
        <f>MAX(MIN(Inputs!$B$2, F2915*Inputs!$B$16, Inputs!$B$14*Inputs!$B$4 - G2915), 0)</f>
        <v>0</v>
      </c>
      <c r="J2915" s="2">
        <f>MAX(MIN(Inputs!$B$2, F2915*Inputs!$B$16, (Inputs!$B$14-F2915)/Inputs!$B$15)*Inputs!$B$9, 0)</f>
        <v>0</v>
      </c>
      <c r="K2915" s="2">
        <f>MAX(E2915*Inputs!$B$5 - B2915 - Inputs!$B$8, 0) * H2915</f>
        <v>0</v>
      </c>
      <c r="L2915" s="2">
        <f>IF(B2915 &gt;= D2915*Inputs!$B$10, MAX(B2915 - E2915/Inputs!$B$5 - Inputs!$B$8, 0) * I2915, 0)</f>
        <v>0</v>
      </c>
      <c r="M2915" s="2">
        <f t="shared" si="542"/>
        <v>0</v>
      </c>
      <c r="N2915" s="3" t="str">
        <f t="shared" si="543"/>
        <v>Idle</v>
      </c>
      <c r="O2915" s="3" t="str">
        <f t="shared" si="551"/>
        <v>Idle</v>
      </c>
      <c r="P2915" s="2">
        <f t="shared" si="544"/>
        <v>0</v>
      </c>
      <c r="Q2915" s="2">
        <f t="shared" si="545"/>
        <v>0</v>
      </c>
      <c r="R2915" s="2">
        <f t="shared" si="546"/>
        <v>0</v>
      </c>
      <c r="S2915" s="2">
        <f t="shared" si="547"/>
        <v>0</v>
      </c>
      <c r="T2915" s="2">
        <f t="shared" si="548"/>
        <v>0</v>
      </c>
      <c r="U2915" s="2">
        <f>IF(O2915="Reg", R2915 * Inputs!$B$7, 0)</f>
        <v>0</v>
      </c>
      <c r="V2915" s="2">
        <f>MAX(F2915 + P2915*Inputs!$B$15 - (Q2915/Inputs!$B$16) - U2915, 0)</f>
        <v>0</v>
      </c>
    </row>
    <row r="2916" spans="1:22" x14ac:dyDescent="0.3">
      <c r="A2916" s="1">
        <v>46144.416666666657</v>
      </c>
      <c r="B2916" s="2">
        <v>10.649146287717491</v>
      </c>
      <c r="C2916" s="2">
        <v>12.430469088666699</v>
      </c>
      <c r="D2916" s="2">
        <f t="shared" si="540"/>
        <v>31.138390949925867</v>
      </c>
      <c r="E2916" s="2">
        <f t="shared" si="541"/>
        <v>30.679790648346728</v>
      </c>
      <c r="F2916" s="2">
        <f t="shared" si="549"/>
        <v>0</v>
      </c>
      <c r="G2916" s="2">
        <f t="shared" si="550"/>
        <v>0</v>
      </c>
      <c r="H2916" s="2">
        <f>MIN(Inputs!$B$2, (Inputs!$B$14 - F2916)/Inputs!$B$15)</f>
        <v>170</v>
      </c>
      <c r="I2916" s="2">
        <f>MAX(MIN(Inputs!$B$2, F2916*Inputs!$B$16, Inputs!$B$14*Inputs!$B$4 - G2916), 0)</f>
        <v>0</v>
      </c>
      <c r="J2916" s="2">
        <f>MAX(MIN(Inputs!$B$2, F2916*Inputs!$B$16, (Inputs!$B$14-F2916)/Inputs!$B$15)*Inputs!$B$9, 0)</f>
        <v>0</v>
      </c>
      <c r="K2916" s="2">
        <f>MAX(E2916*Inputs!$B$5 - B2916 - Inputs!$B$8, 0) * H2916</f>
        <v>0</v>
      </c>
      <c r="L2916" s="2">
        <f>IF(B2916 &gt;= D2916*Inputs!$B$10, MAX(B2916 - E2916/Inputs!$B$5 - Inputs!$B$8, 0) * I2916, 0)</f>
        <v>0</v>
      </c>
      <c r="M2916" s="2">
        <f t="shared" si="542"/>
        <v>0</v>
      </c>
      <c r="N2916" s="3" t="str">
        <f t="shared" si="543"/>
        <v>Idle</v>
      </c>
      <c r="O2916" s="3" t="str">
        <f t="shared" si="551"/>
        <v>Idle</v>
      </c>
      <c r="P2916" s="2">
        <f t="shared" si="544"/>
        <v>0</v>
      </c>
      <c r="Q2916" s="2">
        <f t="shared" si="545"/>
        <v>0</v>
      </c>
      <c r="R2916" s="2">
        <f t="shared" si="546"/>
        <v>0</v>
      </c>
      <c r="S2916" s="2">
        <f t="shared" si="547"/>
        <v>0</v>
      </c>
      <c r="T2916" s="2">
        <f t="shared" si="548"/>
        <v>0</v>
      </c>
      <c r="U2916" s="2">
        <f>IF(O2916="Reg", R2916 * Inputs!$B$7, 0)</f>
        <v>0</v>
      </c>
      <c r="V2916" s="2">
        <f>MAX(F2916 + P2916*Inputs!$B$15 - (Q2916/Inputs!$B$16) - U2916, 0)</f>
        <v>0</v>
      </c>
    </row>
    <row r="2917" spans="1:22" x14ac:dyDescent="0.3">
      <c r="A2917" s="1">
        <v>46144.458333333343</v>
      </c>
      <c r="B2917" s="2">
        <v>9.6799410879906596</v>
      </c>
      <c r="C2917" s="2">
        <v>16.216920034447771</v>
      </c>
      <c r="D2917" s="2">
        <f t="shared" si="540"/>
        <v>31.138390949925867</v>
      </c>
      <c r="E2917" s="2">
        <f t="shared" si="541"/>
        <v>40.51811519554257</v>
      </c>
      <c r="F2917" s="2">
        <f t="shared" si="549"/>
        <v>0</v>
      </c>
      <c r="G2917" s="2">
        <f t="shared" si="550"/>
        <v>0</v>
      </c>
      <c r="H2917" s="2">
        <f>MIN(Inputs!$B$2, (Inputs!$B$14 - F2917)/Inputs!$B$15)</f>
        <v>170</v>
      </c>
      <c r="I2917" s="2">
        <f>MAX(MIN(Inputs!$B$2, F2917*Inputs!$B$16, Inputs!$B$14*Inputs!$B$4 - G2917), 0)</f>
        <v>0</v>
      </c>
      <c r="J2917" s="2">
        <f>MAX(MIN(Inputs!$B$2, F2917*Inputs!$B$16, (Inputs!$B$14-F2917)/Inputs!$B$15)*Inputs!$B$9, 0)</f>
        <v>0</v>
      </c>
      <c r="K2917" s="2">
        <f>MAX(E2917*Inputs!$B$5 - B2917 - Inputs!$B$8, 0) * H2917</f>
        <v>1015.9200482947568</v>
      </c>
      <c r="L2917" s="2">
        <f>IF(B2917 &gt;= D2917*Inputs!$B$10, MAX(B2917 - E2917/Inputs!$B$5 - Inputs!$B$8, 0) * I2917, 0)</f>
        <v>0</v>
      </c>
      <c r="M2917" s="2">
        <f t="shared" si="542"/>
        <v>0</v>
      </c>
      <c r="N2917" s="3" t="str">
        <f t="shared" si="543"/>
        <v>Charge</v>
      </c>
      <c r="O2917" s="3" t="str">
        <f t="shared" si="551"/>
        <v>Charge</v>
      </c>
      <c r="P2917" s="2">
        <f t="shared" si="544"/>
        <v>170</v>
      </c>
      <c r="Q2917" s="2">
        <f t="shared" si="545"/>
        <v>0</v>
      </c>
      <c r="R2917" s="2">
        <f t="shared" si="546"/>
        <v>0</v>
      </c>
      <c r="S2917" s="2">
        <f t="shared" si="547"/>
        <v>-1645.5899849584121</v>
      </c>
      <c r="T2917" s="2">
        <f t="shared" si="548"/>
        <v>0</v>
      </c>
      <c r="U2917" s="2">
        <f>IF(O2917="Reg", R2917 * Inputs!$B$7, 0)</f>
        <v>0</v>
      </c>
      <c r="V2917" s="2">
        <f>MAX(F2917 + P2917*Inputs!$B$15 - (Q2917/Inputs!$B$16) - U2917, 0)</f>
        <v>170</v>
      </c>
    </row>
    <row r="2918" spans="1:22" x14ac:dyDescent="0.3">
      <c r="A2918" s="1">
        <v>46144.5</v>
      </c>
      <c r="B2918" s="2">
        <v>21.672208074516021</v>
      </c>
      <c r="C2918" s="2">
        <v>5.7674398068619324</v>
      </c>
      <c r="D2918" s="2">
        <f t="shared" si="540"/>
        <v>31.138390949925867</v>
      </c>
      <c r="E2918" s="2">
        <f t="shared" si="541"/>
        <v>50.956645664121908</v>
      </c>
      <c r="F2918" s="2">
        <f t="shared" si="549"/>
        <v>170</v>
      </c>
      <c r="G2918" s="2">
        <f t="shared" si="550"/>
        <v>0</v>
      </c>
      <c r="H2918" s="2">
        <f>MIN(Inputs!$B$2, (Inputs!$B$14 - F2918)/Inputs!$B$15)</f>
        <v>170</v>
      </c>
      <c r="I2918" s="2">
        <f>MAX(MIN(Inputs!$B$2, F2918*Inputs!$B$16, Inputs!$B$14*Inputs!$B$4 - G2918), 0)</f>
        <v>170</v>
      </c>
      <c r="J2918" s="2">
        <f>MAX(MIN(Inputs!$B$2, F2918*Inputs!$B$16, (Inputs!$B$14-F2918)/Inputs!$B$15)*Inputs!$B$9, 0)</f>
        <v>136</v>
      </c>
      <c r="K2918" s="2">
        <f>MAX(E2918*Inputs!$B$5 - B2918 - Inputs!$B$8, 0) * H2918</f>
        <v>538.83881868491358</v>
      </c>
      <c r="L2918" s="2">
        <f>IF(B2918 &gt;= D2918*Inputs!$B$10, MAX(B2918 - E2918/Inputs!$B$5 - Inputs!$B$8, 0) * I2918, 0)</f>
        <v>0</v>
      </c>
      <c r="M2918" s="2">
        <f t="shared" si="542"/>
        <v>784.37181373322278</v>
      </c>
      <c r="N2918" s="3" t="str">
        <f t="shared" si="543"/>
        <v>Reg</v>
      </c>
      <c r="O2918" s="3" t="str">
        <f t="shared" si="551"/>
        <v>Charge</v>
      </c>
      <c r="P2918" s="2">
        <f t="shared" si="544"/>
        <v>170</v>
      </c>
      <c r="Q2918" s="2">
        <f t="shared" si="545"/>
        <v>0</v>
      </c>
      <c r="R2918" s="2">
        <f t="shared" si="546"/>
        <v>0</v>
      </c>
      <c r="S2918" s="2">
        <f t="shared" si="547"/>
        <v>-3684.2753726677238</v>
      </c>
      <c r="T2918" s="2">
        <f t="shared" si="548"/>
        <v>0</v>
      </c>
      <c r="U2918" s="2">
        <f>IF(O2918="Reg", R2918 * Inputs!$B$7, 0)</f>
        <v>0</v>
      </c>
      <c r="V2918" s="2">
        <f>MAX(F2918 + P2918*Inputs!$B$15 - (Q2918/Inputs!$B$16) - U2918, 0)</f>
        <v>340</v>
      </c>
    </row>
    <row r="2919" spans="1:22" x14ac:dyDescent="0.3">
      <c r="A2919" s="1">
        <v>46144.541666666657</v>
      </c>
      <c r="B2919" s="2">
        <v>33.062961169279951</v>
      </c>
      <c r="C2919" s="2">
        <v>6.8525817525520907</v>
      </c>
      <c r="D2919" s="2">
        <f t="shared" si="540"/>
        <v>31.138390949925867</v>
      </c>
      <c r="E2919" s="2">
        <f t="shared" si="541"/>
        <v>59.993610530456856</v>
      </c>
      <c r="F2919" s="2">
        <f t="shared" si="549"/>
        <v>340</v>
      </c>
      <c r="G2919" s="2">
        <f t="shared" si="550"/>
        <v>0</v>
      </c>
      <c r="H2919" s="2">
        <f>MIN(Inputs!$B$2, (Inputs!$B$14 - F2919)/Inputs!$B$15)</f>
        <v>0</v>
      </c>
      <c r="I2919" s="2">
        <f>MAX(MIN(Inputs!$B$2, F2919*Inputs!$B$16, Inputs!$B$14*Inputs!$B$4 - G2919), 0)</f>
        <v>170</v>
      </c>
      <c r="J2919" s="2">
        <f>MAX(MIN(Inputs!$B$2, F2919*Inputs!$B$16, (Inputs!$B$14-F2919)/Inputs!$B$15)*Inputs!$B$9, 0)</f>
        <v>0</v>
      </c>
      <c r="K2919" s="2">
        <f>MAX(E2919*Inputs!$B$5 - B2919 - Inputs!$B$8, 0) * H2919</f>
        <v>0</v>
      </c>
      <c r="L2919" s="2">
        <f>IF(B2919 &gt;= D2919*Inputs!$B$10, MAX(B2919 - E2919/Inputs!$B$5 - Inputs!$B$8, 0) * I2919, 0)</f>
        <v>0</v>
      </c>
      <c r="M2919" s="2">
        <f t="shared" si="542"/>
        <v>0</v>
      </c>
      <c r="N2919" s="3" t="str">
        <f t="shared" si="543"/>
        <v>Idle</v>
      </c>
      <c r="O2919" s="3" t="str">
        <f t="shared" si="551"/>
        <v>Idle</v>
      </c>
      <c r="P2919" s="2">
        <f t="shared" si="544"/>
        <v>0</v>
      </c>
      <c r="Q2919" s="2">
        <f t="shared" si="545"/>
        <v>0</v>
      </c>
      <c r="R2919" s="2">
        <f t="shared" si="546"/>
        <v>0</v>
      </c>
      <c r="S2919" s="2">
        <f t="shared" si="547"/>
        <v>0</v>
      </c>
      <c r="T2919" s="2">
        <f t="shared" si="548"/>
        <v>0</v>
      </c>
      <c r="U2919" s="2">
        <f>IF(O2919="Reg", R2919 * Inputs!$B$7, 0)</f>
        <v>0</v>
      </c>
      <c r="V2919" s="2">
        <f>MAX(F2919 + P2919*Inputs!$B$15 - (Q2919/Inputs!$B$16) - U2919, 0)</f>
        <v>340</v>
      </c>
    </row>
    <row r="2920" spans="1:22" x14ac:dyDescent="0.3">
      <c r="A2920" s="1">
        <v>46144.583333333343</v>
      </c>
      <c r="B2920" s="2">
        <v>49.40620291660327</v>
      </c>
      <c r="C2920" s="2">
        <v>3.123061891540865</v>
      </c>
      <c r="D2920" s="2">
        <f t="shared" si="540"/>
        <v>31.138390949925867</v>
      </c>
      <c r="E2920" s="2">
        <f t="shared" si="541"/>
        <v>67.129783028518077</v>
      </c>
      <c r="F2920" s="2">
        <f t="shared" si="549"/>
        <v>340</v>
      </c>
      <c r="G2920" s="2">
        <f t="shared" si="550"/>
        <v>0</v>
      </c>
      <c r="H2920" s="2">
        <f>MIN(Inputs!$B$2, (Inputs!$B$14 - F2920)/Inputs!$B$15)</f>
        <v>0</v>
      </c>
      <c r="I2920" s="2">
        <f>MAX(MIN(Inputs!$B$2, F2920*Inputs!$B$16, Inputs!$B$14*Inputs!$B$4 - G2920), 0)</f>
        <v>170</v>
      </c>
      <c r="J2920" s="2">
        <f>MAX(MIN(Inputs!$B$2, F2920*Inputs!$B$16, (Inputs!$B$14-F2920)/Inputs!$B$15)*Inputs!$B$9, 0)</f>
        <v>0</v>
      </c>
      <c r="K2920" s="2">
        <f>MAX(E2920*Inputs!$B$5 - B2920 - Inputs!$B$8, 0) * H2920</f>
        <v>0</v>
      </c>
      <c r="L2920" s="2">
        <f>IF(B2920 &gt;= D2920*Inputs!$B$10, MAX(B2920 - E2920/Inputs!$B$5 - Inputs!$B$8, 0) * I2920, 0)</f>
        <v>0</v>
      </c>
      <c r="M2920" s="2">
        <f t="shared" si="542"/>
        <v>0</v>
      </c>
      <c r="N2920" s="3" t="str">
        <f t="shared" si="543"/>
        <v>Idle</v>
      </c>
      <c r="O2920" s="3" t="str">
        <f t="shared" si="551"/>
        <v>Idle</v>
      </c>
      <c r="P2920" s="2">
        <f t="shared" si="544"/>
        <v>0</v>
      </c>
      <c r="Q2920" s="2">
        <f t="shared" si="545"/>
        <v>0</v>
      </c>
      <c r="R2920" s="2">
        <f t="shared" si="546"/>
        <v>0</v>
      </c>
      <c r="S2920" s="2">
        <f t="shared" si="547"/>
        <v>0</v>
      </c>
      <c r="T2920" s="2">
        <f t="shared" si="548"/>
        <v>0</v>
      </c>
      <c r="U2920" s="2">
        <f>IF(O2920="Reg", R2920 * Inputs!$B$7, 0)</f>
        <v>0</v>
      </c>
      <c r="V2920" s="2">
        <f>MAX(F2920 + P2920*Inputs!$B$15 - (Q2920/Inputs!$B$16) - U2920, 0)</f>
        <v>340</v>
      </c>
    </row>
    <row r="2921" spans="1:22" x14ac:dyDescent="0.3">
      <c r="A2921" s="1">
        <v>46144.625</v>
      </c>
      <c r="B2921" s="2">
        <v>59.608284353972977</v>
      </c>
      <c r="C2921" s="2">
        <v>3.9950041129390441</v>
      </c>
      <c r="D2921" s="2">
        <f t="shared" si="540"/>
        <v>31.138390949925867</v>
      </c>
      <c r="E2921" s="2">
        <f t="shared" si="541"/>
        <v>69.506908148080939</v>
      </c>
      <c r="F2921" s="2">
        <f t="shared" si="549"/>
        <v>340</v>
      </c>
      <c r="G2921" s="2">
        <f t="shared" si="550"/>
        <v>0</v>
      </c>
      <c r="H2921" s="2">
        <f>MIN(Inputs!$B$2, (Inputs!$B$14 - F2921)/Inputs!$B$15)</f>
        <v>0</v>
      </c>
      <c r="I2921" s="2">
        <f>MAX(MIN(Inputs!$B$2, F2921*Inputs!$B$16, Inputs!$B$14*Inputs!$B$4 - G2921), 0)</f>
        <v>170</v>
      </c>
      <c r="J2921" s="2">
        <f>MAX(MIN(Inputs!$B$2, F2921*Inputs!$B$16, (Inputs!$B$14-F2921)/Inputs!$B$15)*Inputs!$B$9, 0)</f>
        <v>0</v>
      </c>
      <c r="K2921" s="2">
        <f>MAX(E2921*Inputs!$B$5 - B2921 - Inputs!$B$8, 0) * H2921</f>
        <v>0</v>
      </c>
      <c r="L2921" s="2">
        <f>IF(B2921 &gt;= D2921*Inputs!$B$10, MAX(B2921 - E2921/Inputs!$B$5 - Inputs!$B$8, 0) * I2921, 0)</f>
        <v>0</v>
      </c>
      <c r="M2921" s="2">
        <f t="shared" si="542"/>
        <v>0</v>
      </c>
      <c r="N2921" s="3" t="str">
        <f t="shared" si="543"/>
        <v>Idle</v>
      </c>
      <c r="O2921" s="3" t="str">
        <f t="shared" si="551"/>
        <v>Idle</v>
      </c>
      <c r="P2921" s="2">
        <f t="shared" si="544"/>
        <v>0</v>
      </c>
      <c r="Q2921" s="2">
        <f t="shared" si="545"/>
        <v>0</v>
      </c>
      <c r="R2921" s="2">
        <f t="shared" si="546"/>
        <v>0</v>
      </c>
      <c r="S2921" s="2">
        <f t="shared" si="547"/>
        <v>0</v>
      </c>
      <c r="T2921" s="2">
        <f t="shared" si="548"/>
        <v>0</v>
      </c>
      <c r="U2921" s="2">
        <f>IF(O2921="Reg", R2921 * Inputs!$B$7, 0)</f>
        <v>0</v>
      </c>
      <c r="V2921" s="2">
        <f>MAX(F2921 + P2921*Inputs!$B$15 - (Q2921/Inputs!$B$16) - U2921, 0)</f>
        <v>340</v>
      </c>
    </row>
    <row r="2922" spans="1:22" x14ac:dyDescent="0.3">
      <c r="A2922" s="1">
        <v>46144.666666666657</v>
      </c>
      <c r="B2922" s="2">
        <v>69.679093570892505</v>
      </c>
      <c r="C2922" s="2">
        <v>1.604440934618196</v>
      </c>
      <c r="D2922" s="2">
        <f t="shared" si="540"/>
        <v>31.138390949925867</v>
      </c>
      <c r="E2922" s="2">
        <f t="shared" si="541"/>
        <v>69.249358732903389</v>
      </c>
      <c r="F2922" s="2">
        <f t="shared" si="549"/>
        <v>340</v>
      </c>
      <c r="G2922" s="2">
        <f t="shared" si="550"/>
        <v>0</v>
      </c>
      <c r="H2922" s="2">
        <f>MIN(Inputs!$B$2, (Inputs!$B$14 - F2922)/Inputs!$B$15)</f>
        <v>0</v>
      </c>
      <c r="I2922" s="2">
        <f>MAX(MIN(Inputs!$B$2, F2922*Inputs!$B$16, Inputs!$B$14*Inputs!$B$4 - G2922), 0)</f>
        <v>170</v>
      </c>
      <c r="J2922" s="2">
        <f>MAX(MIN(Inputs!$B$2, F2922*Inputs!$B$16, (Inputs!$B$14-F2922)/Inputs!$B$15)*Inputs!$B$9, 0)</f>
        <v>0</v>
      </c>
      <c r="K2922" s="2">
        <f>MAX(E2922*Inputs!$B$5 - B2922 - Inputs!$B$8, 0) * H2922</f>
        <v>0</v>
      </c>
      <c r="L2922" s="2">
        <f>IF(B2922 &gt;= D2922*Inputs!$B$10, MAX(B2922 - E2922/Inputs!$B$5 - Inputs!$B$8, 0) * I2922, 0)</f>
        <v>0</v>
      </c>
      <c r="M2922" s="2">
        <f t="shared" si="542"/>
        <v>0</v>
      </c>
      <c r="N2922" s="3" t="str">
        <f t="shared" si="543"/>
        <v>Idle</v>
      </c>
      <c r="O2922" s="3" t="str">
        <f t="shared" si="551"/>
        <v>Idle</v>
      </c>
      <c r="P2922" s="2">
        <f t="shared" si="544"/>
        <v>0</v>
      </c>
      <c r="Q2922" s="2">
        <f t="shared" si="545"/>
        <v>0</v>
      </c>
      <c r="R2922" s="2">
        <f t="shared" si="546"/>
        <v>0</v>
      </c>
      <c r="S2922" s="2">
        <f t="shared" si="547"/>
        <v>0</v>
      </c>
      <c r="T2922" s="2">
        <f t="shared" si="548"/>
        <v>0</v>
      </c>
      <c r="U2922" s="2">
        <f>IF(O2922="Reg", R2922 * Inputs!$B$7, 0)</f>
        <v>0</v>
      </c>
      <c r="V2922" s="2">
        <f>MAX(F2922 + P2922*Inputs!$B$15 - (Q2922/Inputs!$B$16) - U2922, 0)</f>
        <v>340</v>
      </c>
    </row>
    <row r="2923" spans="1:22" x14ac:dyDescent="0.3">
      <c r="A2923" s="1">
        <v>46144.708333333343</v>
      </c>
      <c r="B2923" s="2">
        <v>72.31112389946675</v>
      </c>
      <c r="C2923" s="2">
        <v>4.2837831217225686</v>
      </c>
      <c r="D2923" s="2">
        <f t="shared" si="540"/>
        <v>31.138390949925867</v>
      </c>
      <c r="E2923" s="2">
        <f t="shared" si="541"/>
        <v>64.813899134977945</v>
      </c>
      <c r="F2923" s="2">
        <f t="shared" si="549"/>
        <v>340</v>
      </c>
      <c r="G2923" s="2">
        <f t="shared" si="550"/>
        <v>0</v>
      </c>
      <c r="H2923" s="2">
        <f>MIN(Inputs!$B$2, (Inputs!$B$14 - F2923)/Inputs!$B$15)</f>
        <v>0</v>
      </c>
      <c r="I2923" s="2">
        <f>MAX(MIN(Inputs!$B$2, F2923*Inputs!$B$16, Inputs!$B$14*Inputs!$B$4 - G2923), 0)</f>
        <v>170</v>
      </c>
      <c r="J2923" s="2">
        <f>MAX(MIN(Inputs!$B$2, F2923*Inputs!$B$16, (Inputs!$B$14-F2923)/Inputs!$B$15)*Inputs!$B$9, 0)</f>
        <v>0</v>
      </c>
      <c r="K2923" s="2">
        <f>MAX(E2923*Inputs!$B$5 - B2923 - Inputs!$B$8, 0) * H2923</f>
        <v>0</v>
      </c>
      <c r="L2923" s="2">
        <f>IF(B2923 &gt;= D2923*Inputs!$B$10, MAX(B2923 - E2923/Inputs!$B$5 - Inputs!$B$8, 0) * I2923, 0)</f>
        <v>0</v>
      </c>
      <c r="M2923" s="2">
        <f t="shared" si="542"/>
        <v>0</v>
      </c>
      <c r="N2923" s="3" t="str">
        <f t="shared" si="543"/>
        <v>Idle</v>
      </c>
      <c r="O2923" s="3" t="str">
        <f t="shared" si="551"/>
        <v>Idle</v>
      </c>
      <c r="P2923" s="2">
        <f t="shared" si="544"/>
        <v>0</v>
      </c>
      <c r="Q2923" s="2">
        <f t="shared" si="545"/>
        <v>0</v>
      </c>
      <c r="R2923" s="2">
        <f t="shared" si="546"/>
        <v>0</v>
      </c>
      <c r="S2923" s="2">
        <f t="shared" si="547"/>
        <v>0</v>
      </c>
      <c r="T2923" s="2">
        <f t="shared" si="548"/>
        <v>0</v>
      </c>
      <c r="U2923" s="2">
        <f>IF(O2923="Reg", R2923 * Inputs!$B$7, 0)</f>
        <v>0</v>
      </c>
      <c r="V2923" s="2">
        <f>MAX(F2923 + P2923*Inputs!$B$15 - (Q2923/Inputs!$B$16) - U2923, 0)</f>
        <v>340</v>
      </c>
    </row>
    <row r="2924" spans="1:22" x14ac:dyDescent="0.3">
      <c r="A2924" s="1">
        <v>46144.75</v>
      </c>
      <c r="B2924" s="2">
        <v>75.893997272525681</v>
      </c>
      <c r="C2924" s="2">
        <v>4.6783709011683356</v>
      </c>
      <c r="D2924" s="2">
        <f t="shared" si="540"/>
        <v>31.138390949925867</v>
      </c>
      <c r="E2924" s="2">
        <f t="shared" si="541"/>
        <v>59.544290314585218</v>
      </c>
      <c r="F2924" s="2">
        <f t="shared" si="549"/>
        <v>340</v>
      </c>
      <c r="G2924" s="2">
        <f t="shared" si="550"/>
        <v>0</v>
      </c>
      <c r="H2924" s="2">
        <f>MIN(Inputs!$B$2, (Inputs!$B$14 - F2924)/Inputs!$B$15)</f>
        <v>0</v>
      </c>
      <c r="I2924" s="2">
        <f>MAX(MIN(Inputs!$B$2, F2924*Inputs!$B$16, Inputs!$B$14*Inputs!$B$4 - G2924), 0)</f>
        <v>170</v>
      </c>
      <c r="J2924" s="2">
        <f>MAX(MIN(Inputs!$B$2, F2924*Inputs!$B$16, (Inputs!$B$14-F2924)/Inputs!$B$15)*Inputs!$B$9, 0)</f>
        <v>0</v>
      </c>
      <c r="K2924" s="2">
        <f>MAX(E2924*Inputs!$B$5 - B2924 - Inputs!$B$8, 0) * H2924</f>
        <v>0</v>
      </c>
      <c r="L2924" s="2">
        <f>IF(B2924 &gt;= D2924*Inputs!$B$10, MAX(B2924 - E2924/Inputs!$B$5 - Inputs!$B$8, 0) * I2924, 0)</f>
        <v>0</v>
      </c>
      <c r="M2924" s="2">
        <f t="shared" si="542"/>
        <v>0</v>
      </c>
      <c r="N2924" s="3" t="str">
        <f t="shared" si="543"/>
        <v>Idle</v>
      </c>
      <c r="O2924" s="3" t="str">
        <f t="shared" si="551"/>
        <v>Idle</v>
      </c>
      <c r="P2924" s="2">
        <f t="shared" si="544"/>
        <v>0</v>
      </c>
      <c r="Q2924" s="2">
        <f t="shared" si="545"/>
        <v>0</v>
      </c>
      <c r="R2924" s="2">
        <f t="shared" si="546"/>
        <v>0</v>
      </c>
      <c r="S2924" s="2">
        <f t="shared" si="547"/>
        <v>0</v>
      </c>
      <c r="T2924" s="2">
        <f t="shared" si="548"/>
        <v>0</v>
      </c>
      <c r="U2924" s="2">
        <f>IF(O2924="Reg", R2924 * Inputs!$B$7, 0)</f>
        <v>0</v>
      </c>
      <c r="V2924" s="2">
        <f>MAX(F2924 + P2924*Inputs!$B$15 - (Q2924/Inputs!$B$16) - U2924, 0)</f>
        <v>340</v>
      </c>
    </row>
    <row r="2925" spans="1:22" x14ac:dyDescent="0.3">
      <c r="A2925" s="1">
        <v>46144.791666666657</v>
      </c>
      <c r="B2925" s="2">
        <v>75.879996157647255</v>
      </c>
      <c r="C2925" s="2">
        <v>5.8282114343333999</v>
      </c>
      <c r="D2925" s="2">
        <f t="shared" si="540"/>
        <v>31.138390949925867</v>
      </c>
      <c r="E2925" s="2">
        <f t="shared" si="541"/>
        <v>51.648836764971641</v>
      </c>
      <c r="F2925" s="2">
        <f t="shared" si="549"/>
        <v>340</v>
      </c>
      <c r="G2925" s="2">
        <f t="shared" si="550"/>
        <v>0</v>
      </c>
      <c r="H2925" s="2">
        <f>MIN(Inputs!$B$2, (Inputs!$B$14 - F2925)/Inputs!$B$15)</f>
        <v>0</v>
      </c>
      <c r="I2925" s="2">
        <f>MAX(MIN(Inputs!$B$2, F2925*Inputs!$B$16, Inputs!$B$14*Inputs!$B$4 - G2925), 0)</f>
        <v>170</v>
      </c>
      <c r="J2925" s="2">
        <f>MAX(MIN(Inputs!$B$2, F2925*Inputs!$B$16, (Inputs!$B$14-F2925)/Inputs!$B$15)*Inputs!$B$9, 0)</f>
        <v>0</v>
      </c>
      <c r="K2925" s="2">
        <f>MAX(E2925*Inputs!$B$5 - B2925 - Inputs!$B$8, 0) * H2925</f>
        <v>0</v>
      </c>
      <c r="L2925" s="2">
        <f>IF(B2925 &gt;= D2925*Inputs!$B$10, MAX(B2925 - E2925/Inputs!$B$5 - Inputs!$B$8, 0) * I2925, 0)</f>
        <v>0</v>
      </c>
      <c r="M2925" s="2">
        <f t="shared" si="542"/>
        <v>0</v>
      </c>
      <c r="N2925" s="3" t="str">
        <f t="shared" si="543"/>
        <v>Idle</v>
      </c>
      <c r="O2925" s="3" t="str">
        <f t="shared" si="551"/>
        <v>Idle</v>
      </c>
      <c r="P2925" s="2">
        <f t="shared" si="544"/>
        <v>0</v>
      </c>
      <c r="Q2925" s="2">
        <f t="shared" si="545"/>
        <v>0</v>
      </c>
      <c r="R2925" s="2">
        <f t="shared" si="546"/>
        <v>0</v>
      </c>
      <c r="S2925" s="2">
        <f t="shared" si="547"/>
        <v>0</v>
      </c>
      <c r="T2925" s="2">
        <f t="shared" si="548"/>
        <v>0</v>
      </c>
      <c r="U2925" s="2">
        <f>IF(O2925="Reg", R2925 * Inputs!$B$7, 0)</f>
        <v>0</v>
      </c>
      <c r="V2925" s="2">
        <f>MAX(F2925 + P2925*Inputs!$B$15 - (Q2925/Inputs!$B$16) - U2925, 0)</f>
        <v>340</v>
      </c>
    </row>
    <row r="2926" spans="1:22" x14ac:dyDescent="0.3">
      <c r="A2926" s="1">
        <v>46144.833333333343</v>
      </c>
      <c r="B2926" s="2">
        <v>63.668953633980429</v>
      </c>
      <c r="C2926" s="2">
        <v>0.99266105350542344</v>
      </c>
      <c r="D2926" s="2">
        <f t="shared" si="540"/>
        <v>31.138390949925867</v>
      </c>
      <c r="E2926" s="2">
        <f t="shared" si="541"/>
        <v>42.282511107162144</v>
      </c>
      <c r="F2926" s="2">
        <f t="shared" si="549"/>
        <v>340</v>
      </c>
      <c r="G2926" s="2">
        <f t="shared" si="550"/>
        <v>0</v>
      </c>
      <c r="H2926" s="2">
        <f>MIN(Inputs!$B$2, (Inputs!$B$14 - F2926)/Inputs!$B$15)</f>
        <v>0</v>
      </c>
      <c r="I2926" s="2">
        <f>MAX(MIN(Inputs!$B$2, F2926*Inputs!$B$16, Inputs!$B$14*Inputs!$B$4 - G2926), 0)</f>
        <v>170</v>
      </c>
      <c r="J2926" s="2">
        <f>MAX(MIN(Inputs!$B$2, F2926*Inputs!$B$16, (Inputs!$B$14-F2926)/Inputs!$B$15)*Inputs!$B$9, 0)</f>
        <v>0</v>
      </c>
      <c r="K2926" s="2">
        <f>MAX(E2926*Inputs!$B$5 - B2926 - Inputs!$B$8, 0) * H2926</f>
        <v>0</v>
      </c>
      <c r="L2926" s="2">
        <f>IF(B2926 &gt;= D2926*Inputs!$B$10, MAX(B2926 - E2926/Inputs!$B$5 - Inputs!$B$8, 0) * I2926, 0)</f>
        <v>0</v>
      </c>
      <c r="M2926" s="2">
        <f t="shared" si="542"/>
        <v>0</v>
      </c>
      <c r="N2926" s="3" t="str">
        <f t="shared" si="543"/>
        <v>Idle</v>
      </c>
      <c r="O2926" s="3" t="str">
        <f t="shared" si="551"/>
        <v>Idle</v>
      </c>
      <c r="P2926" s="2">
        <f t="shared" si="544"/>
        <v>0</v>
      </c>
      <c r="Q2926" s="2">
        <f t="shared" si="545"/>
        <v>0</v>
      </c>
      <c r="R2926" s="2">
        <f t="shared" si="546"/>
        <v>0</v>
      </c>
      <c r="S2926" s="2">
        <f t="shared" si="547"/>
        <v>0</v>
      </c>
      <c r="T2926" s="2">
        <f t="shared" si="548"/>
        <v>0</v>
      </c>
      <c r="U2926" s="2">
        <f>IF(O2926="Reg", R2926 * Inputs!$B$7, 0)</f>
        <v>0</v>
      </c>
      <c r="V2926" s="2">
        <f>MAX(F2926 + P2926*Inputs!$B$15 - (Q2926/Inputs!$B$16) - U2926, 0)</f>
        <v>340</v>
      </c>
    </row>
    <row r="2927" spans="1:22" x14ac:dyDescent="0.3">
      <c r="A2927" s="1">
        <v>46144.875</v>
      </c>
      <c r="B2927" s="2">
        <v>58.062987862907683</v>
      </c>
      <c r="C2927" s="2">
        <v>3.4144516162069531</v>
      </c>
      <c r="D2927" s="2">
        <f t="shared" si="540"/>
        <v>31.138390949925867</v>
      </c>
      <c r="E2927" s="2">
        <f t="shared" si="541"/>
        <v>34.41600727735473</v>
      </c>
      <c r="F2927" s="2">
        <f t="shared" si="549"/>
        <v>340</v>
      </c>
      <c r="G2927" s="2">
        <f t="shared" si="550"/>
        <v>0</v>
      </c>
      <c r="H2927" s="2">
        <f>MIN(Inputs!$B$2, (Inputs!$B$14 - F2927)/Inputs!$B$15)</f>
        <v>0</v>
      </c>
      <c r="I2927" s="2">
        <f>MAX(MIN(Inputs!$B$2, F2927*Inputs!$B$16, Inputs!$B$14*Inputs!$B$4 - G2927), 0)</f>
        <v>170</v>
      </c>
      <c r="J2927" s="2">
        <f>MAX(MIN(Inputs!$B$2, F2927*Inputs!$B$16, (Inputs!$B$14-F2927)/Inputs!$B$15)*Inputs!$B$9, 0)</f>
        <v>0</v>
      </c>
      <c r="K2927" s="2">
        <f>MAX(E2927*Inputs!$B$5 - B2927 - Inputs!$B$8, 0) * H2927</f>
        <v>0</v>
      </c>
      <c r="L2927" s="2">
        <f>IF(B2927 &gt;= D2927*Inputs!$B$10, MAX(B2927 - E2927/Inputs!$B$5 - Inputs!$B$8, 0) * I2927, 0)</f>
        <v>0</v>
      </c>
      <c r="M2927" s="2">
        <f t="shared" si="542"/>
        <v>0</v>
      </c>
      <c r="N2927" s="3" t="str">
        <f t="shared" si="543"/>
        <v>Idle</v>
      </c>
      <c r="O2927" s="3" t="str">
        <f t="shared" si="551"/>
        <v>Idle</v>
      </c>
      <c r="P2927" s="2">
        <f t="shared" si="544"/>
        <v>0</v>
      </c>
      <c r="Q2927" s="2">
        <f t="shared" si="545"/>
        <v>0</v>
      </c>
      <c r="R2927" s="2">
        <f t="shared" si="546"/>
        <v>0</v>
      </c>
      <c r="S2927" s="2">
        <f t="shared" si="547"/>
        <v>0</v>
      </c>
      <c r="T2927" s="2">
        <f t="shared" si="548"/>
        <v>0</v>
      </c>
      <c r="U2927" s="2">
        <f>IF(O2927="Reg", R2927 * Inputs!$B$7, 0)</f>
        <v>0</v>
      </c>
      <c r="V2927" s="2">
        <f>MAX(F2927 + P2927*Inputs!$B$15 - (Q2927/Inputs!$B$16) - U2927, 0)</f>
        <v>340</v>
      </c>
    </row>
    <row r="2928" spans="1:22" x14ac:dyDescent="0.3">
      <c r="A2928" s="1">
        <v>46144.916666666657</v>
      </c>
      <c r="B2928" s="2">
        <v>43.066335983339833</v>
      </c>
      <c r="C2928" s="2">
        <v>14.504382421158709</v>
      </c>
      <c r="D2928" s="2">
        <f t="shared" si="540"/>
        <v>31.138390949925867</v>
      </c>
      <c r="E2928" s="2">
        <f t="shared" si="541"/>
        <v>25.279021268033322</v>
      </c>
      <c r="F2928" s="2">
        <f t="shared" si="549"/>
        <v>340</v>
      </c>
      <c r="G2928" s="2">
        <f t="shared" si="550"/>
        <v>0</v>
      </c>
      <c r="H2928" s="2">
        <f>MIN(Inputs!$B$2, (Inputs!$B$14 - F2928)/Inputs!$B$15)</f>
        <v>0</v>
      </c>
      <c r="I2928" s="2">
        <f>MAX(MIN(Inputs!$B$2, F2928*Inputs!$B$16, Inputs!$B$14*Inputs!$B$4 - G2928), 0)</f>
        <v>170</v>
      </c>
      <c r="J2928" s="2">
        <f>MAX(MIN(Inputs!$B$2, F2928*Inputs!$B$16, (Inputs!$B$14-F2928)/Inputs!$B$15)*Inputs!$B$9, 0)</f>
        <v>0</v>
      </c>
      <c r="K2928" s="2">
        <f>MAX(E2928*Inputs!$B$5 - B2928 - Inputs!$B$8, 0) * H2928</f>
        <v>0</v>
      </c>
      <c r="L2928" s="2">
        <f>IF(B2928 &gt;= D2928*Inputs!$B$10, MAX(B2928 - E2928/Inputs!$B$5 - Inputs!$B$8, 0) * I2928, 0)</f>
        <v>0</v>
      </c>
      <c r="M2928" s="2">
        <f t="shared" si="542"/>
        <v>0</v>
      </c>
      <c r="N2928" s="3" t="str">
        <f t="shared" si="543"/>
        <v>Idle</v>
      </c>
      <c r="O2928" s="3" t="str">
        <f t="shared" si="551"/>
        <v>Idle</v>
      </c>
      <c r="P2928" s="2">
        <f t="shared" si="544"/>
        <v>0</v>
      </c>
      <c r="Q2928" s="2">
        <f t="shared" si="545"/>
        <v>0</v>
      </c>
      <c r="R2928" s="2">
        <f t="shared" si="546"/>
        <v>0</v>
      </c>
      <c r="S2928" s="2">
        <f t="shared" si="547"/>
        <v>0</v>
      </c>
      <c r="T2928" s="2">
        <f t="shared" si="548"/>
        <v>0</v>
      </c>
      <c r="U2928" s="2">
        <f>IF(O2928="Reg", R2928 * Inputs!$B$7, 0)</f>
        <v>0</v>
      </c>
      <c r="V2928" s="2">
        <f>MAX(F2928 + P2928*Inputs!$B$15 - (Q2928/Inputs!$B$16) - U2928, 0)</f>
        <v>340</v>
      </c>
    </row>
    <row r="2929" spans="1:22" x14ac:dyDescent="0.3">
      <c r="A2929" s="1">
        <v>46144.958333333343</v>
      </c>
      <c r="B2929" s="2">
        <v>40.693470977110387</v>
      </c>
      <c r="C2929" s="2">
        <v>7.1235267329871501</v>
      </c>
      <c r="D2929" s="2">
        <f t="shared" si="540"/>
        <v>31.138390949925867</v>
      </c>
      <c r="E2929" s="2">
        <f t="shared" si="541"/>
        <v>18.101298604143352</v>
      </c>
      <c r="F2929" s="2">
        <f t="shared" si="549"/>
        <v>340</v>
      </c>
      <c r="G2929" s="2">
        <f t="shared" si="550"/>
        <v>0</v>
      </c>
      <c r="H2929" s="2">
        <f>MIN(Inputs!$B$2, (Inputs!$B$14 - F2929)/Inputs!$B$15)</f>
        <v>0</v>
      </c>
      <c r="I2929" s="2">
        <f>MAX(MIN(Inputs!$B$2, F2929*Inputs!$B$16, Inputs!$B$14*Inputs!$B$4 - G2929), 0)</f>
        <v>170</v>
      </c>
      <c r="J2929" s="2">
        <f>MAX(MIN(Inputs!$B$2, F2929*Inputs!$B$16, (Inputs!$B$14-F2929)/Inputs!$B$15)*Inputs!$B$9, 0)</f>
        <v>0</v>
      </c>
      <c r="K2929" s="2">
        <f>MAX(E2929*Inputs!$B$5 - B2929 - Inputs!$B$8, 0) * H2929</f>
        <v>0</v>
      </c>
      <c r="L2929" s="2">
        <f>IF(B2929 &gt;= D2929*Inputs!$B$10, MAX(B2929 - E2929/Inputs!$B$5 - Inputs!$B$8, 0) * I2929, 0)</f>
        <v>21.048290308345194</v>
      </c>
      <c r="M2929" s="2">
        <f t="shared" si="542"/>
        <v>0</v>
      </c>
      <c r="N2929" s="3" t="str">
        <f t="shared" si="543"/>
        <v>Discharge</v>
      </c>
      <c r="O2929" s="3" t="str">
        <f t="shared" si="551"/>
        <v>Discharge</v>
      </c>
      <c r="P2929" s="2">
        <f t="shared" si="544"/>
        <v>0</v>
      </c>
      <c r="Q2929" s="2">
        <f t="shared" si="545"/>
        <v>170</v>
      </c>
      <c r="R2929" s="2">
        <f t="shared" si="546"/>
        <v>0</v>
      </c>
      <c r="S2929" s="2">
        <f t="shared" si="547"/>
        <v>6917.8900661087655</v>
      </c>
      <c r="T2929" s="2">
        <f t="shared" si="548"/>
        <v>0</v>
      </c>
      <c r="U2929" s="2">
        <f>IF(O2929="Reg", R2929 * Inputs!$B$7, 0)</f>
        <v>0</v>
      </c>
      <c r="V2929" s="2">
        <f>MAX(F2929 + P2929*Inputs!$B$15 - (Q2929/Inputs!$B$16) - U2929, 0)</f>
        <v>170</v>
      </c>
    </row>
    <row r="2930" spans="1:22" x14ac:dyDescent="0.3">
      <c r="A2930" s="1">
        <v>46145</v>
      </c>
      <c r="B2930" s="2">
        <v>28.521275974844301</v>
      </c>
      <c r="C2930" s="2">
        <v>8.185842021987952</v>
      </c>
      <c r="D2930" s="2">
        <f t="shared" si="540"/>
        <v>42.063689097921618</v>
      </c>
      <c r="E2930" s="2">
        <f t="shared" si="541"/>
        <v>11.319053441291622</v>
      </c>
      <c r="F2930" s="2">
        <f t="shared" si="549"/>
        <v>170</v>
      </c>
      <c r="G2930" s="2">
        <f t="shared" si="550"/>
        <v>0</v>
      </c>
      <c r="H2930" s="2">
        <f>MIN(Inputs!$B$2, (Inputs!$B$14 - F2930)/Inputs!$B$15)</f>
        <v>170</v>
      </c>
      <c r="I2930" s="2">
        <f>MAX(MIN(Inputs!$B$2, F2930*Inputs!$B$16, Inputs!$B$14*Inputs!$B$4 - G2930), 0)</f>
        <v>170</v>
      </c>
      <c r="J2930" s="2">
        <f>MAX(MIN(Inputs!$B$2, F2930*Inputs!$B$16, (Inputs!$B$14-F2930)/Inputs!$B$15)*Inputs!$B$9, 0)</f>
        <v>136</v>
      </c>
      <c r="K2930" s="2">
        <f>MAX(E2930*Inputs!$B$5 - B2930 - Inputs!$B$8, 0) * H2930</f>
        <v>0</v>
      </c>
      <c r="L2930" s="2">
        <f>IF(B2930 &gt;= D2930*Inputs!$B$10, MAX(B2930 - E2930/Inputs!$B$5 - Inputs!$B$8, 0) * I2930, 0)</f>
        <v>0</v>
      </c>
      <c r="M2930" s="2">
        <f t="shared" si="542"/>
        <v>1113.2745149903615</v>
      </c>
      <c r="N2930" s="3" t="str">
        <f t="shared" si="543"/>
        <v>Reg</v>
      </c>
      <c r="O2930" s="3" t="str">
        <f t="shared" si="551"/>
        <v>Discharge</v>
      </c>
      <c r="P2930" s="2">
        <f t="shared" si="544"/>
        <v>0</v>
      </c>
      <c r="Q2930" s="2">
        <f t="shared" si="545"/>
        <v>170</v>
      </c>
      <c r="R2930" s="2">
        <f t="shared" si="546"/>
        <v>0</v>
      </c>
      <c r="S2930" s="2">
        <f t="shared" si="547"/>
        <v>4848.6169157235308</v>
      </c>
      <c r="T2930" s="2">
        <f t="shared" si="548"/>
        <v>0</v>
      </c>
      <c r="U2930" s="2">
        <f>IF(O2930="Reg", R2930 * Inputs!$B$7, 0)</f>
        <v>0</v>
      </c>
      <c r="V2930" s="2">
        <f>MAX(F2930 + P2930*Inputs!$B$15 - (Q2930/Inputs!$B$16) - U2930, 0)</f>
        <v>0</v>
      </c>
    </row>
    <row r="2931" spans="1:22" x14ac:dyDescent="0.3">
      <c r="A2931" s="1">
        <v>46145.041666666657</v>
      </c>
      <c r="B2931" s="2">
        <v>19.68204221079024</v>
      </c>
      <c r="C2931" s="2">
        <v>10.630679061774369</v>
      </c>
      <c r="D2931" s="2">
        <f t="shared" si="540"/>
        <v>42.063689097921618</v>
      </c>
      <c r="E2931" s="2">
        <f t="shared" si="541"/>
        <v>6.5655074454842373</v>
      </c>
      <c r="F2931" s="2">
        <f t="shared" si="549"/>
        <v>0</v>
      </c>
      <c r="G2931" s="2">
        <f t="shared" si="550"/>
        <v>170</v>
      </c>
      <c r="H2931" s="2">
        <f>MIN(Inputs!$B$2, (Inputs!$B$14 - F2931)/Inputs!$B$15)</f>
        <v>170</v>
      </c>
      <c r="I2931" s="2">
        <f>MAX(MIN(Inputs!$B$2, F2931*Inputs!$B$16, Inputs!$B$14*Inputs!$B$4 - G2931), 0)</f>
        <v>0</v>
      </c>
      <c r="J2931" s="2">
        <f>MAX(MIN(Inputs!$B$2, F2931*Inputs!$B$16, (Inputs!$B$14-F2931)/Inputs!$B$15)*Inputs!$B$9, 0)</f>
        <v>0</v>
      </c>
      <c r="K2931" s="2">
        <f>MAX(E2931*Inputs!$B$5 - B2931 - Inputs!$B$8, 0) * H2931</f>
        <v>0</v>
      </c>
      <c r="L2931" s="2">
        <f>IF(B2931 &gt;= D2931*Inputs!$B$10, MAX(B2931 - E2931/Inputs!$B$5 - Inputs!$B$8, 0) * I2931, 0)</f>
        <v>0</v>
      </c>
      <c r="M2931" s="2">
        <f t="shared" si="542"/>
        <v>0</v>
      </c>
      <c r="N2931" s="3" t="str">
        <f t="shared" si="543"/>
        <v>Idle</v>
      </c>
      <c r="O2931" s="3" t="str">
        <f t="shared" si="551"/>
        <v>Idle</v>
      </c>
      <c r="P2931" s="2">
        <f t="shared" si="544"/>
        <v>0</v>
      </c>
      <c r="Q2931" s="2">
        <f t="shared" si="545"/>
        <v>0</v>
      </c>
      <c r="R2931" s="2">
        <f t="shared" si="546"/>
        <v>0</v>
      </c>
      <c r="S2931" s="2">
        <f t="shared" si="547"/>
        <v>0</v>
      </c>
      <c r="T2931" s="2">
        <f t="shared" si="548"/>
        <v>0</v>
      </c>
      <c r="U2931" s="2">
        <f>IF(O2931="Reg", R2931 * Inputs!$B$7, 0)</f>
        <v>0</v>
      </c>
      <c r="V2931" s="2">
        <f>MAX(F2931 + P2931*Inputs!$B$15 - (Q2931/Inputs!$B$16) - U2931, 0)</f>
        <v>0</v>
      </c>
    </row>
    <row r="2932" spans="1:22" x14ac:dyDescent="0.3">
      <c r="A2932" s="1">
        <v>46145.083333333343</v>
      </c>
      <c r="B2932" s="2">
        <v>16.469930655135929</v>
      </c>
      <c r="C2932" s="2">
        <v>2.947859747087235</v>
      </c>
      <c r="D2932" s="2">
        <f t="shared" si="540"/>
        <v>42.063689097921618</v>
      </c>
      <c r="E2932" s="2">
        <f t="shared" si="541"/>
        <v>3.2851670770191981</v>
      </c>
      <c r="F2932" s="2">
        <f t="shared" si="549"/>
        <v>0</v>
      </c>
      <c r="G2932" s="2">
        <f t="shared" si="550"/>
        <v>170</v>
      </c>
      <c r="H2932" s="2">
        <f>MIN(Inputs!$B$2, (Inputs!$B$14 - F2932)/Inputs!$B$15)</f>
        <v>170</v>
      </c>
      <c r="I2932" s="2">
        <f>MAX(MIN(Inputs!$B$2, F2932*Inputs!$B$16, Inputs!$B$14*Inputs!$B$4 - G2932), 0)</f>
        <v>0</v>
      </c>
      <c r="J2932" s="2">
        <f>MAX(MIN(Inputs!$B$2, F2932*Inputs!$B$16, (Inputs!$B$14-F2932)/Inputs!$B$15)*Inputs!$B$9, 0)</f>
        <v>0</v>
      </c>
      <c r="K2932" s="2">
        <f>MAX(E2932*Inputs!$B$5 - B2932 - Inputs!$B$8, 0) * H2932</f>
        <v>0</v>
      </c>
      <c r="L2932" s="2">
        <f>IF(B2932 &gt;= D2932*Inputs!$B$10, MAX(B2932 - E2932/Inputs!$B$5 - Inputs!$B$8, 0) * I2932, 0)</f>
        <v>0</v>
      </c>
      <c r="M2932" s="2">
        <f t="shared" si="542"/>
        <v>0</v>
      </c>
      <c r="N2932" s="3" t="str">
        <f t="shared" si="543"/>
        <v>Idle</v>
      </c>
      <c r="O2932" s="3" t="str">
        <f t="shared" si="551"/>
        <v>Idle</v>
      </c>
      <c r="P2932" s="2">
        <f t="shared" si="544"/>
        <v>0</v>
      </c>
      <c r="Q2932" s="2">
        <f t="shared" si="545"/>
        <v>0</v>
      </c>
      <c r="R2932" s="2">
        <f t="shared" si="546"/>
        <v>0</v>
      </c>
      <c r="S2932" s="2">
        <f t="shared" si="547"/>
        <v>0</v>
      </c>
      <c r="T2932" s="2">
        <f t="shared" si="548"/>
        <v>0</v>
      </c>
      <c r="U2932" s="2">
        <f>IF(O2932="Reg", R2932 * Inputs!$B$7, 0)</f>
        <v>0</v>
      </c>
      <c r="V2932" s="2">
        <f>MAX(F2932 + P2932*Inputs!$B$15 - (Q2932/Inputs!$B$16) - U2932, 0)</f>
        <v>0</v>
      </c>
    </row>
    <row r="2933" spans="1:22" x14ac:dyDescent="0.3">
      <c r="A2933" s="1">
        <v>46145.125</v>
      </c>
      <c r="B2933" s="2">
        <v>3.2410718069792588</v>
      </c>
      <c r="C2933" s="2">
        <v>4.5615223391584614</v>
      </c>
      <c r="D2933" s="2">
        <f t="shared" si="540"/>
        <v>42.063689097921618</v>
      </c>
      <c r="E2933" s="2">
        <f t="shared" si="541"/>
        <v>0.54017863449654313</v>
      </c>
      <c r="F2933" s="2">
        <f t="shared" si="549"/>
        <v>0</v>
      </c>
      <c r="G2933" s="2">
        <f t="shared" si="550"/>
        <v>170</v>
      </c>
      <c r="H2933" s="2">
        <f>MIN(Inputs!$B$2, (Inputs!$B$14 - F2933)/Inputs!$B$15)</f>
        <v>170</v>
      </c>
      <c r="I2933" s="2">
        <f>MAX(MIN(Inputs!$B$2, F2933*Inputs!$B$16, Inputs!$B$14*Inputs!$B$4 - G2933), 0)</f>
        <v>0</v>
      </c>
      <c r="J2933" s="2">
        <f>MAX(MIN(Inputs!$B$2, F2933*Inputs!$B$16, (Inputs!$B$14-F2933)/Inputs!$B$15)*Inputs!$B$9, 0)</f>
        <v>0</v>
      </c>
      <c r="K2933" s="2">
        <f>MAX(E2933*Inputs!$B$5 - B2933 - Inputs!$B$8, 0) * H2933</f>
        <v>0</v>
      </c>
      <c r="L2933" s="2">
        <f>IF(B2933 &gt;= D2933*Inputs!$B$10, MAX(B2933 - E2933/Inputs!$B$5 - Inputs!$B$8, 0) * I2933, 0)</f>
        <v>0</v>
      </c>
      <c r="M2933" s="2">
        <f t="shared" si="542"/>
        <v>0</v>
      </c>
      <c r="N2933" s="3" t="str">
        <f t="shared" si="543"/>
        <v>Idle</v>
      </c>
      <c r="O2933" s="3" t="str">
        <f t="shared" si="551"/>
        <v>Idle</v>
      </c>
      <c r="P2933" s="2">
        <f t="shared" si="544"/>
        <v>0</v>
      </c>
      <c r="Q2933" s="2">
        <f t="shared" si="545"/>
        <v>0</v>
      </c>
      <c r="R2933" s="2">
        <f t="shared" si="546"/>
        <v>0</v>
      </c>
      <c r="S2933" s="2">
        <f t="shared" si="547"/>
        <v>0</v>
      </c>
      <c r="T2933" s="2">
        <f t="shared" si="548"/>
        <v>0</v>
      </c>
      <c r="U2933" s="2">
        <f>IF(O2933="Reg", R2933 * Inputs!$B$7, 0)</f>
        <v>0</v>
      </c>
      <c r="V2933" s="2">
        <f>MAX(F2933 + P2933*Inputs!$B$15 - (Q2933/Inputs!$B$16) - U2933, 0)</f>
        <v>0</v>
      </c>
    </row>
    <row r="2934" spans="1:22" x14ac:dyDescent="0.3">
      <c r="A2934" s="1">
        <v>46145.166666666657</v>
      </c>
      <c r="B2934" s="2">
        <v>0</v>
      </c>
      <c r="C2934" s="2">
        <v>2.060707067541387</v>
      </c>
      <c r="D2934" s="2">
        <f t="shared" si="540"/>
        <v>42.063689097921618</v>
      </c>
      <c r="E2934" s="2">
        <f t="shared" si="541"/>
        <v>0</v>
      </c>
      <c r="F2934" s="2">
        <f t="shared" si="549"/>
        <v>0</v>
      </c>
      <c r="G2934" s="2">
        <f t="shared" si="550"/>
        <v>170</v>
      </c>
      <c r="H2934" s="2">
        <f>MIN(Inputs!$B$2, (Inputs!$B$14 - F2934)/Inputs!$B$15)</f>
        <v>170</v>
      </c>
      <c r="I2934" s="2">
        <f>MAX(MIN(Inputs!$B$2, F2934*Inputs!$B$16, Inputs!$B$14*Inputs!$B$4 - G2934), 0)</f>
        <v>0</v>
      </c>
      <c r="J2934" s="2">
        <f>MAX(MIN(Inputs!$B$2, F2934*Inputs!$B$16, (Inputs!$B$14-F2934)/Inputs!$B$15)*Inputs!$B$9, 0)</f>
        <v>0</v>
      </c>
      <c r="K2934" s="2">
        <f>MAX(E2934*Inputs!$B$5 - B2934 - Inputs!$B$8, 0) * H2934</f>
        <v>0</v>
      </c>
      <c r="L2934" s="2">
        <f>IF(B2934 &gt;= D2934*Inputs!$B$10, MAX(B2934 - E2934/Inputs!$B$5 - Inputs!$B$8, 0) * I2934, 0)</f>
        <v>0</v>
      </c>
      <c r="M2934" s="2">
        <f t="shared" si="542"/>
        <v>0</v>
      </c>
      <c r="N2934" s="3" t="str">
        <f t="shared" si="543"/>
        <v>Idle</v>
      </c>
      <c r="O2934" s="3" t="str">
        <f t="shared" si="551"/>
        <v>Idle</v>
      </c>
      <c r="P2934" s="2">
        <f t="shared" si="544"/>
        <v>0</v>
      </c>
      <c r="Q2934" s="2">
        <f t="shared" si="545"/>
        <v>0</v>
      </c>
      <c r="R2934" s="2">
        <f t="shared" si="546"/>
        <v>0</v>
      </c>
      <c r="S2934" s="2">
        <f t="shared" si="547"/>
        <v>0</v>
      </c>
      <c r="T2934" s="2">
        <f t="shared" si="548"/>
        <v>0</v>
      </c>
      <c r="U2934" s="2">
        <f>IF(O2934="Reg", R2934 * Inputs!$B$7, 0)</f>
        <v>0</v>
      </c>
      <c r="V2934" s="2">
        <f>MAX(F2934 + P2934*Inputs!$B$15 - (Q2934/Inputs!$B$16) - U2934, 0)</f>
        <v>0</v>
      </c>
    </row>
    <row r="2935" spans="1:22" x14ac:dyDescent="0.3">
      <c r="A2935" s="1">
        <v>46145.208333333343</v>
      </c>
      <c r="B2935" s="2">
        <v>0</v>
      </c>
      <c r="C2935" s="2">
        <v>10.85832490524383</v>
      </c>
      <c r="D2935" s="2">
        <f t="shared" si="540"/>
        <v>42.063689097921618</v>
      </c>
      <c r="E2935" s="2">
        <f t="shared" si="541"/>
        <v>0.39681253278956463</v>
      </c>
      <c r="F2935" s="2">
        <f t="shared" si="549"/>
        <v>0</v>
      </c>
      <c r="G2935" s="2">
        <f t="shared" si="550"/>
        <v>170</v>
      </c>
      <c r="H2935" s="2">
        <f>MIN(Inputs!$B$2, (Inputs!$B$14 - F2935)/Inputs!$B$15)</f>
        <v>170</v>
      </c>
      <c r="I2935" s="2">
        <f>MAX(MIN(Inputs!$B$2, F2935*Inputs!$B$16, Inputs!$B$14*Inputs!$B$4 - G2935), 0)</f>
        <v>0</v>
      </c>
      <c r="J2935" s="2">
        <f>MAX(MIN(Inputs!$B$2, F2935*Inputs!$B$16, (Inputs!$B$14-F2935)/Inputs!$B$15)*Inputs!$B$9, 0)</f>
        <v>0</v>
      </c>
      <c r="K2935" s="2">
        <f>MAX(E2935*Inputs!$B$5 - B2935 - Inputs!$B$8, 0) * H2935</f>
        <v>0</v>
      </c>
      <c r="L2935" s="2">
        <f>IF(B2935 &gt;= D2935*Inputs!$B$10, MAX(B2935 - E2935/Inputs!$B$5 - Inputs!$B$8, 0) * I2935, 0)</f>
        <v>0</v>
      </c>
      <c r="M2935" s="2">
        <f t="shared" si="542"/>
        <v>0</v>
      </c>
      <c r="N2935" s="3" t="str">
        <f t="shared" si="543"/>
        <v>Idle</v>
      </c>
      <c r="O2935" s="3" t="str">
        <f t="shared" si="551"/>
        <v>Idle</v>
      </c>
      <c r="P2935" s="2">
        <f t="shared" si="544"/>
        <v>0</v>
      </c>
      <c r="Q2935" s="2">
        <f t="shared" si="545"/>
        <v>0</v>
      </c>
      <c r="R2935" s="2">
        <f t="shared" si="546"/>
        <v>0</v>
      </c>
      <c r="S2935" s="2">
        <f t="shared" si="547"/>
        <v>0</v>
      </c>
      <c r="T2935" s="2">
        <f t="shared" si="548"/>
        <v>0</v>
      </c>
      <c r="U2935" s="2">
        <f>IF(O2935="Reg", R2935 * Inputs!$B$7, 0)</f>
        <v>0</v>
      </c>
      <c r="V2935" s="2">
        <f>MAX(F2935 + P2935*Inputs!$B$15 - (Q2935/Inputs!$B$16) - U2935, 0)</f>
        <v>0</v>
      </c>
    </row>
    <row r="2936" spans="1:22" x14ac:dyDescent="0.3">
      <c r="A2936" s="1">
        <v>46145.25</v>
      </c>
      <c r="B2936" s="2">
        <v>0</v>
      </c>
      <c r="C2936" s="2">
        <v>2.961296039617674</v>
      </c>
      <c r="D2936" s="2">
        <f t="shared" si="540"/>
        <v>42.063689097921618</v>
      </c>
      <c r="E2936" s="2">
        <f t="shared" si="541"/>
        <v>14.532148314864886</v>
      </c>
      <c r="F2936" s="2">
        <f t="shared" si="549"/>
        <v>0</v>
      </c>
      <c r="G2936" s="2">
        <f t="shared" si="550"/>
        <v>170</v>
      </c>
      <c r="H2936" s="2">
        <f>MIN(Inputs!$B$2, (Inputs!$B$14 - F2936)/Inputs!$B$15)</f>
        <v>170</v>
      </c>
      <c r="I2936" s="2">
        <f>MAX(MIN(Inputs!$B$2, F2936*Inputs!$B$16, Inputs!$B$14*Inputs!$B$4 - G2936), 0)</f>
        <v>0</v>
      </c>
      <c r="J2936" s="2">
        <f>MAX(MIN(Inputs!$B$2, F2936*Inputs!$B$16, (Inputs!$B$14-F2936)/Inputs!$B$15)*Inputs!$B$9, 0)</f>
        <v>0</v>
      </c>
      <c r="K2936" s="2">
        <f>MAX(E2936*Inputs!$B$5 - B2936 - Inputs!$B$8, 0) * H2936</f>
        <v>0</v>
      </c>
      <c r="L2936" s="2">
        <f>IF(B2936 &gt;= D2936*Inputs!$B$10, MAX(B2936 - E2936/Inputs!$B$5 - Inputs!$B$8, 0) * I2936, 0)</f>
        <v>0</v>
      </c>
      <c r="M2936" s="2">
        <f t="shared" si="542"/>
        <v>0</v>
      </c>
      <c r="N2936" s="3" t="str">
        <f t="shared" si="543"/>
        <v>Idle</v>
      </c>
      <c r="O2936" s="3" t="str">
        <f t="shared" si="551"/>
        <v>Idle</v>
      </c>
      <c r="P2936" s="2">
        <f t="shared" si="544"/>
        <v>0</v>
      </c>
      <c r="Q2936" s="2">
        <f t="shared" si="545"/>
        <v>0</v>
      </c>
      <c r="R2936" s="2">
        <f t="shared" si="546"/>
        <v>0</v>
      </c>
      <c r="S2936" s="2">
        <f t="shared" si="547"/>
        <v>0</v>
      </c>
      <c r="T2936" s="2">
        <f t="shared" si="548"/>
        <v>0</v>
      </c>
      <c r="U2936" s="2">
        <f>IF(O2936="Reg", R2936 * Inputs!$B$7, 0)</f>
        <v>0</v>
      </c>
      <c r="V2936" s="2">
        <f>MAX(F2936 + P2936*Inputs!$B$15 - (Q2936/Inputs!$B$16) - U2936, 0)</f>
        <v>0</v>
      </c>
    </row>
    <row r="2937" spans="1:22" x14ac:dyDescent="0.3">
      <c r="A2937" s="1">
        <v>46145.291666666657</v>
      </c>
      <c r="B2937" s="2">
        <v>0</v>
      </c>
      <c r="C2937" s="2">
        <v>6.6768122929653106</v>
      </c>
      <c r="D2937" s="2">
        <f t="shared" si="540"/>
        <v>42.063689097921618</v>
      </c>
      <c r="E2937" s="2">
        <f t="shared" si="541"/>
        <v>21.140756840354079</v>
      </c>
      <c r="F2937" s="2">
        <f t="shared" si="549"/>
        <v>0</v>
      </c>
      <c r="G2937" s="2">
        <f t="shared" si="550"/>
        <v>170</v>
      </c>
      <c r="H2937" s="2">
        <f>MIN(Inputs!$B$2, (Inputs!$B$14 - F2937)/Inputs!$B$15)</f>
        <v>170</v>
      </c>
      <c r="I2937" s="2">
        <f>MAX(MIN(Inputs!$B$2, F2937*Inputs!$B$16, Inputs!$B$14*Inputs!$B$4 - G2937), 0)</f>
        <v>0</v>
      </c>
      <c r="J2937" s="2">
        <f>MAX(MIN(Inputs!$B$2, F2937*Inputs!$B$16, (Inputs!$B$14-F2937)/Inputs!$B$15)*Inputs!$B$9, 0)</f>
        <v>0</v>
      </c>
      <c r="K2937" s="2">
        <f>MAX(E2937*Inputs!$B$5 - B2937 - Inputs!$B$8, 0) * H2937</f>
        <v>0</v>
      </c>
      <c r="L2937" s="2">
        <f>IF(B2937 &gt;= D2937*Inputs!$B$10, MAX(B2937 - E2937/Inputs!$B$5 - Inputs!$B$8, 0) * I2937, 0)</f>
        <v>0</v>
      </c>
      <c r="M2937" s="2">
        <f t="shared" si="542"/>
        <v>0</v>
      </c>
      <c r="N2937" s="3" t="str">
        <f t="shared" si="543"/>
        <v>Idle</v>
      </c>
      <c r="O2937" s="3" t="str">
        <f t="shared" si="551"/>
        <v>Idle</v>
      </c>
      <c r="P2937" s="2">
        <f t="shared" si="544"/>
        <v>0</v>
      </c>
      <c r="Q2937" s="2">
        <f t="shared" si="545"/>
        <v>0</v>
      </c>
      <c r="R2937" s="2">
        <f t="shared" si="546"/>
        <v>0</v>
      </c>
      <c r="S2937" s="2">
        <f t="shared" si="547"/>
        <v>0</v>
      </c>
      <c r="T2937" s="2">
        <f t="shared" si="548"/>
        <v>0</v>
      </c>
      <c r="U2937" s="2">
        <f>IF(O2937="Reg", R2937 * Inputs!$B$7, 0)</f>
        <v>0</v>
      </c>
      <c r="V2937" s="2">
        <f>MAX(F2937 + P2937*Inputs!$B$15 - (Q2937/Inputs!$B$16) - U2937, 0)</f>
        <v>0</v>
      </c>
    </row>
    <row r="2938" spans="1:22" x14ac:dyDescent="0.3">
      <c r="A2938" s="1">
        <v>46145.333333333343</v>
      </c>
      <c r="B2938" s="2">
        <v>0</v>
      </c>
      <c r="C2938" s="2">
        <v>13.130229940449061</v>
      </c>
      <c r="D2938" s="2">
        <f t="shared" si="540"/>
        <v>42.063689097921618</v>
      </c>
      <c r="E2938" s="2">
        <f t="shared" si="541"/>
        <v>27.641162904950136</v>
      </c>
      <c r="F2938" s="2">
        <f t="shared" si="549"/>
        <v>0</v>
      </c>
      <c r="G2938" s="2">
        <f t="shared" si="550"/>
        <v>170</v>
      </c>
      <c r="H2938" s="2">
        <f>MIN(Inputs!$B$2, (Inputs!$B$14 - F2938)/Inputs!$B$15)</f>
        <v>170</v>
      </c>
      <c r="I2938" s="2">
        <f>MAX(MIN(Inputs!$B$2, F2938*Inputs!$B$16, Inputs!$B$14*Inputs!$B$4 - G2938), 0)</f>
        <v>0</v>
      </c>
      <c r="J2938" s="2">
        <f>MAX(MIN(Inputs!$B$2, F2938*Inputs!$B$16, (Inputs!$B$14-F2938)/Inputs!$B$15)*Inputs!$B$9, 0)</f>
        <v>0</v>
      </c>
      <c r="K2938" s="2">
        <f>MAX(E2938*Inputs!$B$5 - B2938 - Inputs!$B$8, 0) * H2938</f>
        <v>735.11797058054003</v>
      </c>
      <c r="L2938" s="2">
        <f>IF(B2938 &gt;= D2938*Inputs!$B$10, MAX(B2938 - E2938/Inputs!$B$5 - Inputs!$B$8, 0) * I2938, 0)</f>
        <v>0</v>
      </c>
      <c r="M2938" s="2">
        <f t="shared" si="542"/>
        <v>0</v>
      </c>
      <c r="N2938" s="3" t="str">
        <f t="shared" si="543"/>
        <v>Charge</v>
      </c>
      <c r="O2938" s="3" t="str">
        <f t="shared" si="551"/>
        <v>Charge</v>
      </c>
      <c r="P2938" s="2">
        <f t="shared" si="544"/>
        <v>170</v>
      </c>
      <c r="Q2938" s="2">
        <f t="shared" si="545"/>
        <v>0</v>
      </c>
      <c r="R2938" s="2">
        <f t="shared" si="546"/>
        <v>0</v>
      </c>
      <c r="S2938" s="2">
        <f t="shared" si="547"/>
        <v>0</v>
      </c>
      <c r="T2938" s="2">
        <f t="shared" si="548"/>
        <v>0</v>
      </c>
      <c r="U2938" s="2">
        <f>IF(O2938="Reg", R2938 * Inputs!$B$7, 0)</f>
        <v>0</v>
      </c>
      <c r="V2938" s="2">
        <f>MAX(F2938 + P2938*Inputs!$B$15 - (Q2938/Inputs!$B$16) - U2938, 0)</f>
        <v>170</v>
      </c>
    </row>
    <row r="2939" spans="1:22" x14ac:dyDescent="0.3">
      <c r="A2939" s="1">
        <v>46145.375</v>
      </c>
      <c r="B2939" s="2">
        <v>0</v>
      </c>
      <c r="C2939" s="2">
        <v>5.9592618740730421</v>
      </c>
      <c r="D2939" s="2">
        <f t="shared" si="540"/>
        <v>42.063689097921618</v>
      </c>
      <c r="E2939" s="2">
        <f t="shared" si="541"/>
        <v>36.200431950388598</v>
      </c>
      <c r="F2939" s="2">
        <f t="shared" si="549"/>
        <v>170</v>
      </c>
      <c r="G2939" s="2">
        <f t="shared" si="550"/>
        <v>170</v>
      </c>
      <c r="H2939" s="2">
        <f>MIN(Inputs!$B$2, (Inputs!$B$14 - F2939)/Inputs!$B$15)</f>
        <v>170</v>
      </c>
      <c r="I2939" s="2">
        <f>MAX(MIN(Inputs!$B$2, F2939*Inputs!$B$16, Inputs!$B$14*Inputs!$B$4 - G2939), 0)</f>
        <v>170</v>
      </c>
      <c r="J2939" s="2">
        <f>MAX(MIN(Inputs!$B$2, F2939*Inputs!$B$16, (Inputs!$B$14-F2939)/Inputs!$B$15)*Inputs!$B$9, 0)</f>
        <v>136</v>
      </c>
      <c r="K2939" s="2">
        <f>MAX(E2939*Inputs!$B$5 - B2939 - Inputs!$B$8, 0) * H2939</f>
        <v>2015.5846197781343</v>
      </c>
      <c r="L2939" s="2">
        <f>IF(B2939 &gt;= D2939*Inputs!$B$10, MAX(B2939 - E2939/Inputs!$B$5 - Inputs!$B$8, 0) * I2939, 0)</f>
        <v>0</v>
      </c>
      <c r="M2939" s="2">
        <f t="shared" si="542"/>
        <v>810.45961487393367</v>
      </c>
      <c r="N2939" s="3" t="str">
        <f t="shared" si="543"/>
        <v>Charge</v>
      </c>
      <c r="O2939" s="3" t="str">
        <f t="shared" si="551"/>
        <v>Charge</v>
      </c>
      <c r="P2939" s="2">
        <f t="shared" si="544"/>
        <v>170</v>
      </c>
      <c r="Q2939" s="2">
        <f t="shared" si="545"/>
        <v>0</v>
      </c>
      <c r="R2939" s="2">
        <f t="shared" si="546"/>
        <v>0</v>
      </c>
      <c r="S2939" s="2">
        <f t="shared" si="547"/>
        <v>0</v>
      </c>
      <c r="T2939" s="2">
        <f t="shared" si="548"/>
        <v>0</v>
      </c>
      <c r="U2939" s="2">
        <f>IF(O2939="Reg", R2939 * Inputs!$B$7, 0)</f>
        <v>0</v>
      </c>
      <c r="V2939" s="2">
        <f>MAX(F2939 + P2939*Inputs!$B$15 - (Q2939/Inputs!$B$16) - U2939, 0)</f>
        <v>340</v>
      </c>
    </row>
    <row r="2940" spans="1:22" x14ac:dyDescent="0.3">
      <c r="A2940" s="1">
        <v>46145.416666666657</v>
      </c>
      <c r="B2940" s="2">
        <v>2.3808751967373878</v>
      </c>
      <c r="C2940" s="2">
        <v>4.0955716375236717</v>
      </c>
      <c r="D2940" s="2">
        <f t="shared" si="540"/>
        <v>42.063689097921618</v>
      </c>
      <c r="E2940" s="2">
        <f t="shared" si="541"/>
        <v>45.752570397016882</v>
      </c>
      <c r="F2940" s="2">
        <f t="shared" si="549"/>
        <v>340</v>
      </c>
      <c r="G2940" s="2">
        <f t="shared" si="550"/>
        <v>170</v>
      </c>
      <c r="H2940" s="2">
        <f>MIN(Inputs!$B$2, (Inputs!$B$14 - F2940)/Inputs!$B$15)</f>
        <v>0</v>
      </c>
      <c r="I2940" s="2">
        <f>MAX(MIN(Inputs!$B$2, F2940*Inputs!$B$16, Inputs!$B$14*Inputs!$B$4 - G2940), 0)</f>
        <v>170</v>
      </c>
      <c r="J2940" s="2">
        <f>MAX(MIN(Inputs!$B$2, F2940*Inputs!$B$16, (Inputs!$B$14-F2940)/Inputs!$B$15)*Inputs!$B$9, 0)</f>
        <v>0</v>
      </c>
      <c r="K2940" s="2">
        <f>MAX(E2940*Inputs!$B$5 - B2940 - Inputs!$B$8, 0) * H2940</f>
        <v>0</v>
      </c>
      <c r="L2940" s="2">
        <f>IF(B2940 &gt;= D2940*Inputs!$B$10, MAX(B2940 - E2940/Inputs!$B$5 - Inputs!$B$8, 0) * I2940, 0)</f>
        <v>0</v>
      </c>
      <c r="M2940" s="2">
        <f t="shared" si="542"/>
        <v>0</v>
      </c>
      <c r="N2940" s="3" t="str">
        <f t="shared" si="543"/>
        <v>Idle</v>
      </c>
      <c r="O2940" s="3" t="str">
        <f t="shared" si="551"/>
        <v>Idle</v>
      </c>
      <c r="P2940" s="2">
        <f t="shared" si="544"/>
        <v>0</v>
      </c>
      <c r="Q2940" s="2">
        <f t="shared" si="545"/>
        <v>0</v>
      </c>
      <c r="R2940" s="2">
        <f t="shared" si="546"/>
        <v>0</v>
      </c>
      <c r="S2940" s="2">
        <f t="shared" si="547"/>
        <v>0</v>
      </c>
      <c r="T2940" s="2">
        <f t="shared" si="548"/>
        <v>0</v>
      </c>
      <c r="U2940" s="2">
        <f>IF(O2940="Reg", R2940 * Inputs!$B$7, 0)</f>
        <v>0</v>
      </c>
      <c r="V2940" s="2">
        <f>MAX(F2940 + P2940*Inputs!$B$15 - (Q2940/Inputs!$B$16) - U2940, 0)</f>
        <v>340</v>
      </c>
    </row>
    <row r="2941" spans="1:22" x14ac:dyDescent="0.3">
      <c r="A2941" s="1">
        <v>46145.458333333343</v>
      </c>
      <c r="B2941" s="2">
        <v>84.812014692451925</v>
      </c>
      <c r="C2941" s="2">
        <v>4.6757193894878837</v>
      </c>
      <c r="D2941" s="2">
        <f t="shared" si="540"/>
        <v>42.063689097921618</v>
      </c>
      <c r="E2941" s="2">
        <f t="shared" si="541"/>
        <v>55.915415656844182</v>
      </c>
      <c r="F2941" s="2">
        <f t="shared" si="549"/>
        <v>340</v>
      </c>
      <c r="G2941" s="2">
        <f t="shared" si="550"/>
        <v>170</v>
      </c>
      <c r="H2941" s="2">
        <f>MIN(Inputs!$B$2, (Inputs!$B$14 - F2941)/Inputs!$B$15)</f>
        <v>0</v>
      </c>
      <c r="I2941" s="2">
        <f>MAX(MIN(Inputs!$B$2, F2941*Inputs!$B$16, Inputs!$B$14*Inputs!$B$4 - G2941), 0)</f>
        <v>170</v>
      </c>
      <c r="J2941" s="2">
        <f>MAX(MIN(Inputs!$B$2, F2941*Inputs!$B$16, (Inputs!$B$14-F2941)/Inputs!$B$15)*Inputs!$B$9, 0)</f>
        <v>0</v>
      </c>
      <c r="K2941" s="2">
        <f>MAX(E2941*Inputs!$B$5 - B2941 - Inputs!$B$8, 0) * H2941</f>
        <v>0</v>
      </c>
      <c r="L2941" s="2">
        <f>IF(B2941 &gt;= D2941*Inputs!$B$10, MAX(B2941 - E2941/Inputs!$B$5 - Inputs!$B$8, 0) * I2941, 0)</f>
        <v>216.20083673556513</v>
      </c>
      <c r="M2941" s="2">
        <f t="shared" si="542"/>
        <v>0</v>
      </c>
      <c r="N2941" s="3" t="str">
        <f t="shared" si="543"/>
        <v>Discharge</v>
      </c>
      <c r="O2941" s="3" t="str">
        <f t="shared" si="551"/>
        <v>Idle</v>
      </c>
      <c r="P2941" s="2">
        <f t="shared" si="544"/>
        <v>0</v>
      </c>
      <c r="Q2941" s="2">
        <f t="shared" si="545"/>
        <v>0</v>
      </c>
      <c r="R2941" s="2">
        <f t="shared" si="546"/>
        <v>0</v>
      </c>
      <c r="S2941" s="2">
        <f t="shared" si="547"/>
        <v>0</v>
      </c>
      <c r="T2941" s="2">
        <f t="shared" si="548"/>
        <v>0</v>
      </c>
      <c r="U2941" s="2">
        <f>IF(O2941="Reg", R2941 * Inputs!$B$7, 0)</f>
        <v>0</v>
      </c>
      <c r="V2941" s="2">
        <f>MAX(F2941 + P2941*Inputs!$B$15 - (Q2941/Inputs!$B$16) - U2941, 0)</f>
        <v>340</v>
      </c>
    </row>
    <row r="2942" spans="1:22" x14ac:dyDescent="0.3">
      <c r="A2942" s="1">
        <v>46145.5</v>
      </c>
      <c r="B2942" s="2">
        <v>39.651651152935159</v>
      </c>
      <c r="C2942" s="2">
        <v>8.6682997579743475</v>
      </c>
      <c r="D2942" s="2">
        <f t="shared" si="540"/>
        <v>42.063689097921618</v>
      </c>
      <c r="E2942" s="2">
        <f t="shared" si="541"/>
        <v>51.672789960369165</v>
      </c>
      <c r="F2942" s="2">
        <f t="shared" si="549"/>
        <v>340</v>
      </c>
      <c r="G2942" s="2">
        <f t="shared" si="550"/>
        <v>170</v>
      </c>
      <c r="H2942" s="2">
        <f>MIN(Inputs!$B$2, (Inputs!$B$14 - F2942)/Inputs!$B$15)</f>
        <v>0</v>
      </c>
      <c r="I2942" s="2">
        <f>MAX(MIN(Inputs!$B$2, F2942*Inputs!$B$16, Inputs!$B$14*Inputs!$B$4 - G2942), 0)</f>
        <v>170</v>
      </c>
      <c r="J2942" s="2">
        <f>MAX(MIN(Inputs!$B$2, F2942*Inputs!$B$16, (Inputs!$B$14-F2942)/Inputs!$B$15)*Inputs!$B$9, 0)</f>
        <v>0</v>
      </c>
      <c r="K2942" s="2">
        <f>MAX(E2942*Inputs!$B$5 - B2942 - Inputs!$B$8, 0) * H2942</f>
        <v>0</v>
      </c>
      <c r="L2942" s="2">
        <f>IF(B2942 &gt;= D2942*Inputs!$B$10, MAX(B2942 - E2942/Inputs!$B$5 - Inputs!$B$8, 0) * I2942, 0)</f>
        <v>0</v>
      </c>
      <c r="M2942" s="2">
        <f t="shared" si="542"/>
        <v>0</v>
      </c>
      <c r="N2942" s="3" t="str">
        <f t="shared" si="543"/>
        <v>Idle</v>
      </c>
      <c r="O2942" s="3" t="str">
        <f t="shared" si="551"/>
        <v>Idle</v>
      </c>
      <c r="P2942" s="2">
        <f t="shared" si="544"/>
        <v>0</v>
      </c>
      <c r="Q2942" s="2">
        <f t="shared" si="545"/>
        <v>0</v>
      </c>
      <c r="R2942" s="2">
        <f t="shared" si="546"/>
        <v>0</v>
      </c>
      <c r="S2942" s="2">
        <f t="shared" si="547"/>
        <v>0</v>
      </c>
      <c r="T2942" s="2">
        <f t="shared" si="548"/>
        <v>0</v>
      </c>
      <c r="U2942" s="2">
        <f>IF(O2942="Reg", R2942 * Inputs!$B$7, 0)</f>
        <v>0</v>
      </c>
      <c r="V2942" s="2">
        <f>MAX(F2942 + P2942*Inputs!$B$15 - (Q2942/Inputs!$B$16) - U2942, 0)</f>
        <v>340</v>
      </c>
    </row>
    <row r="2943" spans="1:22" x14ac:dyDescent="0.3">
      <c r="A2943" s="1">
        <v>46145.541666666657</v>
      </c>
      <c r="B2943" s="2">
        <v>39.002436387576331</v>
      </c>
      <c r="C2943" s="2">
        <v>6.9374800158060337</v>
      </c>
      <c r="D2943" s="2">
        <f t="shared" si="540"/>
        <v>42.063689097921618</v>
      </c>
      <c r="E2943" s="2">
        <f t="shared" si="541"/>
        <v>55.793679521807896</v>
      </c>
      <c r="F2943" s="2">
        <f t="shared" si="549"/>
        <v>340</v>
      </c>
      <c r="G2943" s="2">
        <f t="shared" si="550"/>
        <v>170</v>
      </c>
      <c r="H2943" s="2">
        <f>MIN(Inputs!$B$2, (Inputs!$B$14 - F2943)/Inputs!$B$15)</f>
        <v>0</v>
      </c>
      <c r="I2943" s="2">
        <f>MAX(MIN(Inputs!$B$2, F2943*Inputs!$B$16, Inputs!$B$14*Inputs!$B$4 - G2943), 0)</f>
        <v>170</v>
      </c>
      <c r="J2943" s="2">
        <f>MAX(MIN(Inputs!$B$2, F2943*Inputs!$B$16, (Inputs!$B$14-F2943)/Inputs!$B$15)*Inputs!$B$9, 0)</f>
        <v>0</v>
      </c>
      <c r="K2943" s="2">
        <f>MAX(E2943*Inputs!$B$5 - B2943 - Inputs!$B$8, 0) * H2943</f>
        <v>0</v>
      </c>
      <c r="L2943" s="2">
        <f>IF(B2943 &gt;= D2943*Inputs!$B$10, MAX(B2943 - E2943/Inputs!$B$5 - Inputs!$B$8, 0) * I2943, 0)</f>
        <v>0</v>
      </c>
      <c r="M2943" s="2">
        <f t="shared" si="542"/>
        <v>0</v>
      </c>
      <c r="N2943" s="3" t="str">
        <f t="shared" si="543"/>
        <v>Idle</v>
      </c>
      <c r="O2943" s="3" t="str">
        <f t="shared" si="551"/>
        <v>Idle</v>
      </c>
      <c r="P2943" s="2">
        <f t="shared" si="544"/>
        <v>0</v>
      </c>
      <c r="Q2943" s="2">
        <f t="shared" si="545"/>
        <v>0</v>
      </c>
      <c r="R2943" s="2">
        <f t="shared" si="546"/>
        <v>0</v>
      </c>
      <c r="S2943" s="2">
        <f t="shared" si="547"/>
        <v>0</v>
      </c>
      <c r="T2943" s="2">
        <f t="shared" si="548"/>
        <v>0</v>
      </c>
      <c r="U2943" s="2">
        <f>IF(O2943="Reg", R2943 * Inputs!$B$7, 0)</f>
        <v>0</v>
      </c>
      <c r="V2943" s="2">
        <f>MAX(F2943 + P2943*Inputs!$B$15 - (Q2943/Inputs!$B$16) - U2943, 0)</f>
        <v>340</v>
      </c>
    </row>
    <row r="2944" spans="1:22" x14ac:dyDescent="0.3">
      <c r="A2944" s="1">
        <v>46145.583333333343</v>
      </c>
      <c r="B2944" s="2">
        <v>51.355614272630788</v>
      </c>
      <c r="C2944" s="2">
        <v>4.5659979881345372</v>
      </c>
      <c r="D2944" s="2">
        <f t="shared" si="540"/>
        <v>42.063689097921618</v>
      </c>
      <c r="E2944" s="2">
        <f t="shared" si="541"/>
        <v>61.919656152586747</v>
      </c>
      <c r="F2944" s="2">
        <f t="shared" si="549"/>
        <v>340</v>
      </c>
      <c r="G2944" s="2">
        <f t="shared" si="550"/>
        <v>170</v>
      </c>
      <c r="H2944" s="2">
        <f>MIN(Inputs!$B$2, (Inputs!$B$14 - F2944)/Inputs!$B$15)</f>
        <v>0</v>
      </c>
      <c r="I2944" s="2">
        <f>MAX(MIN(Inputs!$B$2, F2944*Inputs!$B$16, Inputs!$B$14*Inputs!$B$4 - G2944), 0)</f>
        <v>170</v>
      </c>
      <c r="J2944" s="2">
        <f>MAX(MIN(Inputs!$B$2, F2944*Inputs!$B$16, (Inputs!$B$14-F2944)/Inputs!$B$15)*Inputs!$B$9, 0)</f>
        <v>0</v>
      </c>
      <c r="K2944" s="2">
        <f>MAX(E2944*Inputs!$B$5 - B2944 - Inputs!$B$8, 0) * H2944</f>
        <v>0</v>
      </c>
      <c r="L2944" s="2">
        <f>IF(B2944 &gt;= D2944*Inputs!$B$10, MAX(B2944 - E2944/Inputs!$B$5 - Inputs!$B$8, 0) * I2944, 0)</f>
        <v>0</v>
      </c>
      <c r="M2944" s="2">
        <f t="shared" si="542"/>
        <v>0</v>
      </c>
      <c r="N2944" s="3" t="str">
        <f t="shared" si="543"/>
        <v>Idle</v>
      </c>
      <c r="O2944" s="3" t="str">
        <f t="shared" si="551"/>
        <v>Idle</v>
      </c>
      <c r="P2944" s="2">
        <f t="shared" si="544"/>
        <v>0</v>
      </c>
      <c r="Q2944" s="2">
        <f t="shared" si="545"/>
        <v>0</v>
      </c>
      <c r="R2944" s="2">
        <f t="shared" si="546"/>
        <v>0</v>
      </c>
      <c r="S2944" s="2">
        <f t="shared" si="547"/>
        <v>0</v>
      </c>
      <c r="T2944" s="2">
        <f t="shared" si="548"/>
        <v>0</v>
      </c>
      <c r="U2944" s="2">
        <f>IF(O2944="Reg", R2944 * Inputs!$B$7, 0)</f>
        <v>0</v>
      </c>
      <c r="V2944" s="2">
        <f>MAX(F2944 + P2944*Inputs!$B$15 - (Q2944/Inputs!$B$16) - U2944, 0)</f>
        <v>340</v>
      </c>
    </row>
    <row r="2945" spans="1:22" x14ac:dyDescent="0.3">
      <c r="A2945" s="1">
        <v>46145.625</v>
      </c>
      <c r="B2945" s="2">
        <v>57.312830679769689</v>
      </c>
      <c r="C2945" s="2">
        <v>37.986085211750328</v>
      </c>
      <c r="D2945" s="2">
        <f t="shared" si="540"/>
        <v>42.063689097921618</v>
      </c>
      <c r="E2945" s="2">
        <f t="shared" si="541"/>
        <v>63.854652603769637</v>
      </c>
      <c r="F2945" s="2">
        <f t="shared" si="549"/>
        <v>340</v>
      </c>
      <c r="G2945" s="2">
        <f t="shared" si="550"/>
        <v>170</v>
      </c>
      <c r="H2945" s="2">
        <f>MIN(Inputs!$B$2, (Inputs!$B$14 - F2945)/Inputs!$B$15)</f>
        <v>0</v>
      </c>
      <c r="I2945" s="2">
        <f>MAX(MIN(Inputs!$B$2, F2945*Inputs!$B$16, Inputs!$B$14*Inputs!$B$4 - G2945), 0)</f>
        <v>170</v>
      </c>
      <c r="J2945" s="2">
        <f>MAX(MIN(Inputs!$B$2, F2945*Inputs!$B$16, (Inputs!$B$14-F2945)/Inputs!$B$15)*Inputs!$B$9, 0)</f>
        <v>0</v>
      </c>
      <c r="K2945" s="2">
        <f>MAX(E2945*Inputs!$B$5 - B2945 - Inputs!$B$8, 0) * H2945</f>
        <v>0</v>
      </c>
      <c r="L2945" s="2">
        <f>IF(B2945 &gt;= D2945*Inputs!$B$10, MAX(B2945 - E2945/Inputs!$B$5 - Inputs!$B$8, 0) * I2945, 0)</f>
        <v>0</v>
      </c>
      <c r="M2945" s="2">
        <f t="shared" si="542"/>
        <v>0</v>
      </c>
      <c r="N2945" s="3" t="str">
        <f t="shared" si="543"/>
        <v>Idle</v>
      </c>
      <c r="O2945" s="3" t="str">
        <f t="shared" si="551"/>
        <v>Idle</v>
      </c>
      <c r="P2945" s="2">
        <f t="shared" si="544"/>
        <v>0</v>
      </c>
      <c r="Q2945" s="2">
        <f t="shared" si="545"/>
        <v>0</v>
      </c>
      <c r="R2945" s="2">
        <f t="shared" si="546"/>
        <v>0</v>
      </c>
      <c r="S2945" s="2">
        <f t="shared" si="547"/>
        <v>0</v>
      </c>
      <c r="T2945" s="2">
        <f t="shared" si="548"/>
        <v>0</v>
      </c>
      <c r="U2945" s="2">
        <f>IF(O2945="Reg", R2945 * Inputs!$B$7, 0)</f>
        <v>0</v>
      </c>
      <c r="V2945" s="2">
        <f>MAX(F2945 + P2945*Inputs!$B$15 - (Q2945/Inputs!$B$16) - U2945, 0)</f>
        <v>340</v>
      </c>
    </row>
    <row r="2946" spans="1:22" x14ac:dyDescent="0.3">
      <c r="A2946" s="1">
        <v>46145.666666666657</v>
      </c>
      <c r="B2946" s="2">
        <v>63.357946755701242</v>
      </c>
      <c r="C2946" s="2">
        <v>3.3338175871080589</v>
      </c>
      <c r="D2946" s="2">
        <f t="shared" ref="D2946:D3009" si="552">AVERAGEIFS(B:B, A:A, "&gt;="&amp;INT(A2946), A:A, "&lt;"&amp;INT(A2946)+1)</f>
        <v>42.063689097921618</v>
      </c>
      <c r="E2946" s="2">
        <f t="shared" ref="E2946:E3009" si="553">AVERAGE(B2946:B2951)</f>
        <v>64.712863070524648</v>
      </c>
      <c r="F2946" s="2">
        <f t="shared" si="549"/>
        <v>340</v>
      </c>
      <c r="G2946" s="2">
        <f t="shared" si="550"/>
        <v>170</v>
      </c>
      <c r="H2946" s="2">
        <f>MIN(Inputs!$B$2, (Inputs!$B$14 - F2946)/Inputs!$B$15)</f>
        <v>0</v>
      </c>
      <c r="I2946" s="2">
        <f>MAX(MIN(Inputs!$B$2, F2946*Inputs!$B$16, Inputs!$B$14*Inputs!$B$4 - G2946), 0)</f>
        <v>170</v>
      </c>
      <c r="J2946" s="2">
        <f>MAX(MIN(Inputs!$B$2, F2946*Inputs!$B$16, (Inputs!$B$14-F2946)/Inputs!$B$15)*Inputs!$B$9, 0)</f>
        <v>0</v>
      </c>
      <c r="K2946" s="2">
        <f>MAX(E2946*Inputs!$B$5 - B2946 - Inputs!$B$8, 0) * H2946</f>
        <v>0</v>
      </c>
      <c r="L2946" s="2">
        <f>IF(B2946 &gt;= D2946*Inputs!$B$10, MAX(B2946 - E2946/Inputs!$B$5 - Inputs!$B$8, 0) * I2946, 0)</f>
        <v>0</v>
      </c>
      <c r="M2946" s="2">
        <f t="shared" ref="M2946:M3009" si="554">C2946 * J2946</f>
        <v>0</v>
      </c>
      <c r="N2946" s="3" t="str">
        <f t="shared" ref="N2946:N3009" si="555">IF(MAX(K2946, L2946, M2946)&lt;=0, "Idle", IF(AND(M2946&gt;=K2946, M2946&gt;=L2946), "Reg", IF(L2946&gt;=K2946, "Discharge", "Charge")))</f>
        <v>Idle</v>
      </c>
      <c r="O2946" s="3" t="str">
        <f t="shared" si="551"/>
        <v>Idle</v>
      </c>
      <c r="P2946" s="2">
        <f t="shared" ref="P2946:P3009" si="556">IF(O2946="Charge", H2946, 0)</f>
        <v>0</v>
      </c>
      <c r="Q2946" s="2">
        <f t="shared" ref="Q2946:Q3009" si="557">IF(O2946="Discharge", I2946, 0)</f>
        <v>0</v>
      </c>
      <c r="R2946" s="2">
        <f t="shared" ref="R2946:R3009" si="558">IF(O2946="Reg", J2946, 0)</f>
        <v>0</v>
      </c>
      <c r="S2946" s="2">
        <f t="shared" ref="S2946:S3009" si="559">(Q2946 - P2946) * B2946</f>
        <v>0</v>
      </c>
      <c r="T2946" s="2">
        <f t="shared" ref="T2946:T3009" si="560">R2946 * C2946</f>
        <v>0</v>
      </c>
      <c r="U2946" s="2">
        <f>IF(O2946="Reg", R2946 * Inputs!$B$7, 0)</f>
        <v>0</v>
      </c>
      <c r="V2946" s="2">
        <f>MAX(F2946 + P2946*Inputs!$B$15 - (Q2946/Inputs!$B$16) - U2946, 0)</f>
        <v>340</v>
      </c>
    </row>
    <row r="2947" spans="1:22" x14ac:dyDescent="0.3">
      <c r="A2947" s="1">
        <v>46145.708333333343</v>
      </c>
      <c r="B2947" s="2">
        <v>59.356260513601768</v>
      </c>
      <c r="C2947" s="2">
        <v>7.1719457775929909</v>
      </c>
      <c r="D2947" s="2">
        <f t="shared" si="552"/>
        <v>42.063689097921618</v>
      </c>
      <c r="E2947" s="2">
        <f t="shared" si="553"/>
        <v>95.682204962183974</v>
      </c>
      <c r="F2947" s="2">
        <f t="shared" ref="F2947:F3010" si="561">V2946</f>
        <v>340</v>
      </c>
      <c r="G2947" s="2">
        <f t="shared" ref="G2947:G3010" si="562">IF(INT(A2947)=INT(A2946), G2946 + Q2946, 0)</f>
        <v>170</v>
      </c>
      <c r="H2947" s="2">
        <f>MIN(Inputs!$B$2, (Inputs!$B$14 - F2947)/Inputs!$B$15)</f>
        <v>0</v>
      </c>
      <c r="I2947" s="2">
        <f>MAX(MIN(Inputs!$B$2, F2947*Inputs!$B$16, Inputs!$B$14*Inputs!$B$4 - G2947), 0)</f>
        <v>170</v>
      </c>
      <c r="J2947" s="2">
        <f>MAX(MIN(Inputs!$B$2, F2947*Inputs!$B$16, (Inputs!$B$14-F2947)/Inputs!$B$15)*Inputs!$B$9, 0)</f>
        <v>0</v>
      </c>
      <c r="K2947" s="2">
        <f>MAX(E2947*Inputs!$B$5 - B2947 - Inputs!$B$8, 0) * H2947</f>
        <v>0</v>
      </c>
      <c r="L2947" s="2">
        <f>IF(B2947 &gt;= D2947*Inputs!$B$10, MAX(B2947 - E2947/Inputs!$B$5 - Inputs!$B$8, 0) * I2947, 0)</f>
        <v>0</v>
      </c>
      <c r="M2947" s="2">
        <f t="shared" si="554"/>
        <v>0</v>
      </c>
      <c r="N2947" s="3" t="str">
        <f t="shared" si="555"/>
        <v>Idle</v>
      </c>
      <c r="O2947" s="3" t="str">
        <f t="shared" si="551"/>
        <v>Idle</v>
      </c>
      <c r="P2947" s="2">
        <f t="shared" si="556"/>
        <v>0</v>
      </c>
      <c r="Q2947" s="2">
        <f t="shared" si="557"/>
        <v>0</v>
      </c>
      <c r="R2947" s="2">
        <f t="shared" si="558"/>
        <v>0</v>
      </c>
      <c r="S2947" s="2">
        <f t="shared" si="559"/>
        <v>0</v>
      </c>
      <c r="T2947" s="2">
        <f t="shared" si="560"/>
        <v>0</v>
      </c>
      <c r="U2947" s="2">
        <f>IF(O2947="Reg", R2947 * Inputs!$B$7, 0)</f>
        <v>0</v>
      </c>
      <c r="V2947" s="2">
        <f>MAX(F2947 + P2947*Inputs!$B$15 - (Q2947/Inputs!$B$16) - U2947, 0)</f>
        <v>340</v>
      </c>
    </row>
    <row r="2948" spans="1:22" x14ac:dyDescent="0.3">
      <c r="A2948" s="1">
        <v>46145.75</v>
      </c>
      <c r="B2948" s="2">
        <v>64.376988521567569</v>
      </c>
      <c r="C2948" s="2">
        <v>41.746646124730312</v>
      </c>
      <c r="D2948" s="2">
        <f t="shared" si="552"/>
        <v>42.063689097921618</v>
      </c>
      <c r="E2948" s="2">
        <f t="shared" si="553"/>
        <v>90.730764675160813</v>
      </c>
      <c r="F2948" s="2">
        <f t="shared" si="561"/>
        <v>340</v>
      </c>
      <c r="G2948" s="2">
        <f t="shared" si="562"/>
        <v>170</v>
      </c>
      <c r="H2948" s="2">
        <f>MIN(Inputs!$B$2, (Inputs!$B$14 - F2948)/Inputs!$B$15)</f>
        <v>0</v>
      </c>
      <c r="I2948" s="2">
        <f>MAX(MIN(Inputs!$B$2, F2948*Inputs!$B$16, Inputs!$B$14*Inputs!$B$4 - G2948), 0)</f>
        <v>170</v>
      </c>
      <c r="J2948" s="2">
        <f>MAX(MIN(Inputs!$B$2, F2948*Inputs!$B$16, (Inputs!$B$14-F2948)/Inputs!$B$15)*Inputs!$B$9, 0)</f>
        <v>0</v>
      </c>
      <c r="K2948" s="2">
        <f>MAX(E2948*Inputs!$B$5 - B2948 - Inputs!$B$8, 0) * H2948</f>
        <v>0</v>
      </c>
      <c r="L2948" s="2">
        <f>IF(B2948 &gt;= D2948*Inputs!$B$10, MAX(B2948 - E2948/Inputs!$B$5 - Inputs!$B$8, 0) * I2948, 0)</f>
        <v>0</v>
      </c>
      <c r="M2948" s="2">
        <f t="shared" si="554"/>
        <v>0</v>
      </c>
      <c r="N2948" s="3" t="str">
        <f t="shared" si="555"/>
        <v>Idle</v>
      </c>
      <c r="O2948" s="3" t="str">
        <f t="shared" ref="O2948:O3011" si="563">IF(O2947&lt;&gt;O2946, O2947, N2948)</f>
        <v>Idle</v>
      </c>
      <c r="P2948" s="2">
        <f t="shared" si="556"/>
        <v>0</v>
      </c>
      <c r="Q2948" s="2">
        <f t="shared" si="557"/>
        <v>0</v>
      </c>
      <c r="R2948" s="2">
        <f t="shared" si="558"/>
        <v>0</v>
      </c>
      <c r="S2948" s="2">
        <f t="shared" si="559"/>
        <v>0</v>
      </c>
      <c r="T2948" s="2">
        <f t="shared" si="560"/>
        <v>0</v>
      </c>
      <c r="U2948" s="2">
        <f>IF(O2948="Reg", R2948 * Inputs!$B$7, 0)</f>
        <v>0</v>
      </c>
      <c r="V2948" s="2">
        <f>MAX(F2948 + P2948*Inputs!$B$15 - (Q2948/Inputs!$B$16) - U2948, 0)</f>
        <v>340</v>
      </c>
    </row>
    <row r="2949" spans="1:22" x14ac:dyDescent="0.3">
      <c r="A2949" s="1">
        <v>46145.791666666657</v>
      </c>
      <c r="B2949" s="2">
        <v>75.758296172249416</v>
      </c>
      <c r="C2949" s="2">
        <v>4.1276294585327324</v>
      </c>
      <c r="D2949" s="2">
        <f t="shared" si="552"/>
        <v>42.063689097921618</v>
      </c>
      <c r="E2949" s="2">
        <f t="shared" si="553"/>
        <v>84.72833190424511</v>
      </c>
      <c r="F2949" s="2">
        <f t="shared" si="561"/>
        <v>340</v>
      </c>
      <c r="G2949" s="2">
        <f t="shared" si="562"/>
        <v>170</v>
      </c>
      <c r="H2949" s="2">
        <f>MIN(Inputs!$B$2, (Inputs!$B$14 - F2949)/Inputs!$B$15)</f>
        <v>0</v>
      </c>
      <c r="I2949" s="2">
        <f>MAX(MIN(Inputs!$B$2, F2949*Inputs!$B$16, Inputs!$B$14*Inputs!$B$4 - G2949), 0)</f>
        <v>170</v>
      </c>
      <c r="J2949" s="2">
        <f>MAX(MIN(Inputs!$B$2, F2949*Inputs!$B$16, (Inputs!$B$14-F2949)/Inputs!$B$15)*Inputs!$B$9, 0)</f>
        <v>0</v>
      </c>
      <c r="K2949" s="2">
        <f>MAX(E2949*Inputs!$B$5 - B2949 - Inputs!$B$8, 0) * H2949</f>
        <v>0</v>
      </c>
      <c r="L2949" s="2">
        <f>IF(B2949 &gt;= D2949*Inputs!$B$10, MAX(B2949 - E2949/Inputs!$B$5 - Inputs!$B$8, 0) * I2949, 0)</f>
        <v>0</v>
      </c>
      <c r="M2949" s="2">
        <f t="shared" si="554"/>
        <v>0</v>
      </c>
      <c r="N2949" s="3" t="str">
        <f t="shared" si="555"/>
        <v>Idle</v>
      </c>
      <c r="O2949" s="3" t="str">
        <f t="shared" si="563"/>
        <v>Idle</v>
      </c>
      <c r="P2949" s="2">
        <f t="shared" si="556"/>
        <v>0</v>
      </c>
      <c r="Q2949" s="2">
        <f t="shared" si="557"/>
        <v>0</v>
      </c>
      <c r="R2949" s="2">
        <f t="shared" si="558"/>
        <v>0</v>
      </c>
      <c r="S2949" s="2">
        <f t="shared" si="559"/>
        <v>0</v>
      </c>
      <c r="T2949" s="2">
        <f t="shared" si="560"/>
        <v>0</v>
      </c>
      <c r="U2949" s="2">
        <f>IF(O2949="Reg", R2949 * Inputs!$B$7, 0)</f>
        <v>0</v>
      </c>
      <c r="V2949" s="2">
        <f>MAX(F2949 + P2949*Inputs!$B$15 - (Q2949/Inputs!$B$16) - U2949, 0)</f>
        <v>340</v>
      </c>
    </row>
    <row r="2950" spans="1:22" x14ac:dyDescent="0.3">
      <c r="A2950" s="1">
        <v>46145.833333333343</v>
      </c>
      <c r="B2950" s="2">
        <v>62.9655929797281</v>
      </c>
      <c r="C2950" s="2">
        <v>2.01310686024584</v>
      </c>
      <c r="D2950" s="2">
        <f t="shared" si="552"/>
        <v>42.063689097921618</v>
      </c>
      <c r="E2950" s="2">
        <f t="shared" si="553"/>
        <v>74.713173831796468</v>
      </c>
      <c r="F2950" s="2">
        <f t="shared" si="561"/>
        <v>340</v>
      </c>
      <c r="G2950" s="2">
        <f t="shared" si="562"/>
        <v>170</v>
      </c>
      <c r="H2950" s="2">
        <f>MIN(Inputs!$B$2, (Inputs!$B$14 - F2950)/Inputs!$B$15)</f>
        <v>0</v>
      </c>
      <c r="I2950" s="2">
        <f>MAX(MIN(Inputs!$B$2, F2950*Inputs!$B$16, Inputs!$B$14*Inputs!$B$4 - G2950), 0)</f>
        <v>170</v>
      </c>
      <c r="J2950" s="2">
        <f>MAX(MIN(Inputs!$B$2, F2950*Inputs!$B$16, (Inputs!$B$14-F2950)/Inputs!$B$15)*Inputs!$B$9, 0)</f>
        <v>0</v>
      </c>
      <c r="K2950" s="2">
        <f>MAX(E2950*Inputs!$B$5 - B2950 - Inputs!$B$8, 0) * H2950</f>
        <v>0</v>
      </c>
      <c r="L2950" s="2">
        <f>IF(B2950 &gt;= D2950*Inputs!$B$10, MAX(B2950 - E2950/Inputs!$B$5 - Inputs!$B$8, 0) * I2950, 0)</f>
        <v>0</v>
      </c>
      <c r="M2950" s="2">
        <f t="shared" si="554"/>
        <v>0</v>
      </c>
      <c r="N2950" s="3" t="str">
        <f t="shared" si="555"/>
        <v>Idle</v>
      </c>
      <c r="O2950" s="3" t="str">
        <f t="shared" si="563"/>
        <v>Idle</v>
      </c>
      <c r="P2950" s="2">
        <f t="shared" si="556"/>
        <v>0</v>
      </c>
      <c r="Q2950" s="2">
        <f t="shared" si="557"/>
        <v>0</v>
      </c>
      <c r="R2950" s="2">
        <f t="shared" si="558"/>
        <v>0</v>
      </c>
      <c r="S2950" s="2">
        <f t="shared" si="559"/>
        <v>0</v>
      </c>
      <c r="T2950" s="2">
        <f t="shared" si="560"/>
        <v>0</v>
      </c>
      <c r="U2950" s="2">
        <f>IF(O2950="Reg", R2950 * Inputs!$B$7, 0)</f>
        <v>0</v>
      </c>
      <c r="V2950" s="2">
        <f>MAX(F2950 + P2950*Inputs!$B$15 - (Q2950/Inputs!$B$16) - U2950, 0)</f>
        <v>340</v>
      </c>
    </row>
    <row r="2951" spans="1:22" x14ac:dyDescent="0.3">
      <c r="A2951" s="1">
        <v>46145.875</v>
      </c>
      <c r="B2951" s="2">
        <v>62.462093480299757</v>
      </c>
      <c r="C2951" s="2">
        <v>2.6817991192871551</v>
      </c>
      <c r="D2951" s="2">
        <f t="shared" si="552"/>
        <v>42.063689097921618</v>
      </c>
      <c r="E2951" s="2">
        <f t="shared" si="553"/>
        <v>66.925775008531076</v>
      </c>
      <c r="F2951" s="2">
        <f t="shared" si="561"/>
        <v>340</v>
      </c>
      <c r="G2951" s="2">
        <f t="shared" si="562"/>
        <v>170</v>
      </c>
      <c r="H2951" s="2">
        <f>MIN(Inputs!$B$2, (Inputs!$B$14 - F2951)/Inputs!$B$15)</f>
        <v>0</v>
      </c>
      <c r="I2951" s="2">
        <f>MAX(MIN(Inputs!$B$2, F2951*Inputs!$B$16, Inputs!$B$14*Inputs!$B$4 - G2951), 0)</f>
        <v>170</v>
      </c>
      <c r="J2951" s="2">
        <f>MAX(MIN(Inputs!$B$2, F2951*Inputs!$B$16, (Inputs!$B$14-F2951)/Inputs!$B$15)*Inputs!$B$9, 0)</f>
        <v>0</v>
      </c>
      <c r="K2951" s="2">
        <f>MAX(E2951*Inputs!$B$5 - B2951 - Inputs!$B$8, 0) * H2951</f>
        <v>0</v>
      </c>
      <c r="L2951" s="2">
        <f>IF(B2951 &gt;= D2951*Inputs!$B$10, MAX(B2951 - E2951/Inputs!$B$5 - Inputs!$B$8, 0) * I2951, 0)</f>
        <v>0</v>
      </c>
      <c r="M2951" s="2">
        <f t="shared" si="554"/>
        <v>0</v>
      </c>
      <c r="N2951" s="3" t="str">
        <f t="shared" si="555"/>
        <v>Idle</v>
      </c>
      <c r="O2951" s="3" t="str">
        <f t="shared" si="563"/>
        <v>Idle</v>
      </c>
      <c r="P2951" s="2">
        <f t="shared" si="556"/>
        <v>0</v>
      </c>
      <c r="Q2951" s="2">
        <f t="shared" si="557"/>
        <v>0</v>
      </c>
      <c r="R2951" s="2">
        <f t="shared" si="558"/>
        <v>0</v>
      </c>
      <c r="S2951" s="2">
        <f t="shared" si="559"/>
        <v>0</v>
      </c>
      <c r="T2951" s="2">
        <f t="shared" si="560"/>
        <v>0</v>
      </c>
      <c r="U2951" s="2">
        <f>IF(O2951="Reg", R2951 * Inputs!$B$7, 0)</f>
        <v>0</v>
      </c>
      <c r="V2951" s="2">
        <f>MAX(F2951 + P2951*Inputs!$B$15 - (Q2951/Inputs!$B$16) - U2951, 0)</f>
        <v>340</v>
      </c>
    </row>
    <row r="2952" spans="1:22" x14ac:dyDescent="0.3">
      <c r="A2952" s="1">
        <v>46145.916666666657</v>
      </c>
      <c r="B2952" s="2">
        <v>249.1739981056572</v>
      </c>
      <c r="C2952" s="2">
        <v>22.796716357940539</v>
      </c>
      <c r="D2952" s="2">
        <f t="shared" si="552"/>
        <v>42.063689097921618</v>
      </c>
      <c r="E2952" s="2">
        <f t="shared" si="553"/>
        <v>57.710114793245289</v>
      </c>
      <c r="F2952" s="2">
        <f t="shared" si="561"/>
        <v>340</v>
      </c>
      <c r="G2952" s="2">
        <f t="shared" si="562"/>
        <v>170</v>
      </c>
      <c r="H2952" s="2">
        <f>MIN(Inputs!$B$2, (Inputs!$B$14 - F2952)/Inputs!$B$15)</f>
        <v>0</v>
      </c>
      <c r="I2952" s="2">
        <f>MAX(MIN(Inputs!$B$2, F2952*Inputs!$B$16, Inputs!$B$14*Inputs!$B$4 - G2952), 0)</f>
        <v>170</v>
      </c>
      <c r="J2952" s="2">
        <f>MAX(MIN(Inputs!$B$2, F2952*Inputs!$B$16, (Inputs!$B$14-F2952)/Inputs!$B$15)*Inputs!$B$9, 0)</f>
        <v>0</v>
      </c>
      <c r="K2952" s="2">
        <f>MAX(E2952*Inputs!$B$5 - B2952 - Inputs!$B$8, 0) * H2952</f>
        <v>0</v>
      </c>
      <c r="L2952" s="2">
        <f>IF(B2952 &gt;= D2952*Inputs!$B$10, MAX(B2952 - E2952/Inputs!$B$5 - Inputs!$B$8, 0) * I2952, 0)</f>
        <v>27811.034774721156</v>
      </c>
      <c r="M2952" s="2">
        <f t="shared" si="554"/>
        <v>0</v>
      </c>
      <c r="N2952" s="3" t="str">
        <f t="shared" si="555"/>
        <v>Discharge</v>
      </c>
      <c r="O2952" s="3" t="str">
        <f t="shared" si="563"/>
        <v>Discharge</v>
      </c>
      <c r="P2952" s="2">
        <f t="shared" si="556"/>
        <v>0</v>
      </c>
      <c r="Q2952" s="2">
        <f t="shared" si="557"/>
        <v>170</v>
      </c>
      <c r="R2952" s="2">
        <f t="shared" si="558"/>
        <v>0</v>
      </c>
      <c r="S2952" s="2">
        <f t="shared" si="559"/>
        <v>42359.579677961723</v>
      </c>
      <c r="T2952" s="2">
        <f t="shared" si="560"/>
        <v>0</v>
      </c>
      <c r="U2952" s="2">
        <f>IF(O2952="Reg", R2952 * Inputs!$B$7, 0)</f>
        <v>0</v>
      </c>
      <c r="V2952" s="2">
        <f>MAX(F2952 + P2952*Inputs!$B$15 - (Q2952/Inputs!$B$16) - U2952, 0)</f>
        <v>170</v>
      </c>
    </row>
    <row r="2953" spans="1:22" x14ac:dyDescent="0.3">
      <c r="A2953" s="1">
        <v>46145.958333333343</v>
      </c>
      <c r="B2953" s="2">
        <v>29.64761879146285</v>
      </c>
      <c r="C2953" s="2">
        <v>8.5159525330622419</v>
      </c>
      <c r="D2953" s="2">
        <f t="shared" si="552"/>
        <v>42.063689097921618</v>
      </c>
      <c r="E2953" s="2">
        <f t="shared" si="553"/>
        <v>16.204535757635874</v>
      </c>
      <c r="F2953" s="2">
        <f t="shared" si="561"/>
        <v>170</v>
      </c>
      <c r="G2953" s="2">
        <f t="shared" si="562"/>
        <v>340</v>
      </c>
      <c r="H2953" s="2">
        <f>MIN(Inputs!$B$2, (Inputs!$B$14 - F2953)/Inputs!$B$15)</f>
        <v>170</v>
      </c>
      <c r="I2953" s="2">
        <f>MAX(MIN(Inputs!$B$2, F2953*Inputs!$B$16, Inputs!$B$14*Inputs!$B$4 - G2953), 0)</f>
        <v>0</v>
      </c>
      <c r="J2953" s="2">
        <f>MAX(MIN(Inputs!$B$2, F2953*Inputs!$B$16, (Inputs!$B$14-F2953)/Inputs!$B$15)*Inputs!$B$9, 0)</f>
        <v>136</v>
      </c>
      <c r="K2953" s="2">
        <f>MAX(E2953*Inputs!$B$5 - B2953 - Inputs!$B$8, 0) * H2953</f>
        <v>0</v>
      </c>
      <c r="L2953" s="2">
        <f>IF(B2953 &gt;= D2953*Inputs!$B$10, MAX(B2953 - E2953/Inputs!$B$5 - Inputs!$B$8, 0) * I2953, 0)</f>
        <v>0</v>
      </c>
      <c r="M2953" s="2">
        <f t="shared" si="554"/>
        <v>1158.1695444964648</v>
      </c>
      <c r="N2953" s="3" t="str">
        <f t="shared" si="555"/>
        <v>Reg</v>
      </c>
      <c r="O2953" s="3" t="str">
        <f t="shared" si="563"/>
        <v>Discharge</v>
      </c>
      <c r="P2953" s="2">
        <f t="shared" si="556"/>
        <v>0</v>
      </c>
      <c r="Q2953" s="2">
        <f t="shared" si="557"/>
        <v>0</v>
      </c>
      <c r="R2953" s="2">
        <f t="shared" si="558"/>
        <v>0</v>
      </c>
      <c r="S2953" s="2">
        <f t="shared" si="559"/>
        <v>0</v>
      </c>
      <c r="T2953" s="2">
        <f t="shared" si="560"/>
        <v>0</v>
      </c>
      <c r="U2953" s="2">
        <f>IF(O2953="Reg", R2953 * Inputs!$B$7, 0)</f>
        <v>0</v>
      </c>
      <c r="V2953" s="2">
        <f>MAX(F2953 + P2953*Inputs!$B$15 - (Q2953/Inputs!$B$16) - U2953, 0)</f>
        <v>170</v>
      </c>
    </row>
    <row r="2954" spans="1:22" x14ac:dyDescent="0.3">
      <c r="A2954" s="1">
        <v>46146</v>
      </c>
      <c r="B2954" s="2">
        <v>28.362391896073269</v>
      </c>
      <c r="C2954" s="2">
        <v>3.3496617714844841</v>
      </c>
      <c r="D2954" s="2">
        <f t="shared" si="552"/>
        <v>31.556062252423384</v>
      </c>
      <c r="E2954" s="2">
        <f t="shared" si="553"/>
        <v>11.263265959058733</v>
      </c>
      <c r="F2954" s="2">
        <f t="shared" si="561"/>
        <v>170</v>
      </c>
      <c r="G2954" s="2">
        <f t="shared" si="562"/>
        <v>0</v>
      </c>
      <c r="H2954" s="2">
        <f>MIN(Inputs!$B$2, (Inputs!$B$14 - F2954)/Inputs!$B$15)</f>
        <v>170</v>
      </c>
      <c r="I2954" s="2">
        <f>MAX(MIN(Inputs!$B$2, F2954*Inputs!$B$16, Inputs!$B$14*Inputs!$B$4 - G2954), 0)</f>
        <v>170</v>
      </c>
      <c r="J2954" s="2">
        <f>MAX(MIN(Inputs!$B$2, F2954*Inputs!$B$16, (Inputs!$B$14-F2954)/Inputs!$B$15)*Inputs!$B$9, 0)</f>
        <v>136</v>
      </c>
      <c r="K2954" s="2">
        <f>MAX(E2954*Inputs!$B$5 - B2954 - Inputs!$B$8, 0) * H2954</f>
        <v>0</v>
      </c>
      <c r="L2954" s="2">
        <f>IF(B2954 &gt;= D2954*Inputs!$B$10, MAX(B2954 - E2954/Inputs!$B$5 - Inputs!$B$8, 0) * I2954, 0)</f>
        <v>0</v>
      </c>
      <c r="M2954" s="2">
        <f t="shared" si="554"/>
        <v>455.55400092188984</v>
      </c>
      <c r="N2954" s="3" t="str">
        <f t="shared" si="555"/>
        <v>Reg</v>
      </c>
      <c r="O2954" s="3" t="str">
        <f t="shared" si="563"/>
        <v>Reg</v>
      </c>
      <c r="P2954" s="2">
        <f t="shared" si="556"/>
        <v>0</v>
      </c>
      <c r="Q2954" s="2">
        <f t="shared" si="557"/>
        <v>0</v>
      </c>
      <c r="R2954" s="2">
        <f t="shared" si="558"/>
        <v>136</v>
      </c>
      <c r="S2954" s="2">
        <f t="shared" si="559"/>
        <v>0</v>
      </c>
      <c r="T2954" s="2">
        <f t="shared" si="560"/>
        <v>455.55400092188984</v>
      </c>
      <c r="U2954" s="2">
        <f>IF(O2954="Reg", R2954 * Inputs!$B$7, 0)</f>
        <v>2.72</v>
      </c>
      <c r="V2954" s="2">
        <f>MAX(F2954 + P2954*Inputs!$B$15 - (Q2954/Inputs!$B$16) - U2954, 0)</f>
        <v>167.28</v>
      </c>
    </row>
    <row r="2955" spans="1:22" x14ac:dyDescent="0.3">
      <c r="A2955" s="1">
        <v>46146.041666666657</v>
      </c>
      <c r="B2955" s="2">
        <v>15.667347737557661</v>
      </c>
      <c r="C2955" s="2">
        <v>22.42330575399059</v>
      </c>
      <c r="D2955" s="2">
        <f t="shared" si="552"/>
        <v>31.556062252423384</v>
      </c>
      <c r="E2955" s="2">
        <f t="shared" si="553"/>
        <v>6.5362006430465227</v>
      </c>
      <c r="F2955" s="2">
        <f t="shared" si="561"/>
        <v>167.28</v>
      </c>
      <c r="G2955" s="2">
        <f t="shared" si="562"/>
        <v>0</v>
      </c>
      <c r="H2955" s="2">
        <f>MIN(Inputs!$B$2, (Inputs!$B$14 - F2955)/Inputs!$B$15)</f>
        <v>170</v>
      </c>
      <c r="I2955" s="2">
        <f>MAX(MIN(Inputs!$B$2, F2955*Inputs!$B$16, Inputs!$B$14*Inputs!$B$4 - G2955), 0)</f>
        <v>167.28</v>
      </c>
      <c r="J2955" s="2">
        <f>MAX(MIN(Inputs!$B$2, F2955*Inputs!$B$16, (Inputs!$B$14-F2955)/Inputs!$B$15)*Inputs!$B$9, 0)</f>
        <v>133.82400000000001</v>
      </c>
      <c r="K2955" s="2">
        <f>MAX(E2955*Inputs!$B$5 - B2955 - Inputs!$B$8, 0) * H2955</f>
        <v>0</v>
      </c>
      <c r="L2955" s="2">
        <f>IF(B2955 &gt;= D2955*Inputs!$B$10, MAX(B2955 - E2955/Inputs!$B$5 - Inputs!$B$8, 0) * I2955, 0)</f>
        <v>0</v>
      </c>
      <c r="M2955" s="2">
        <f t="shared" si="554"/>
        <v>3000.7764692220371</v>
      </c>
      <c r="N2955" s="3" t="str">
        <f t="shared" si="555"/>
        <v>Reg</v>
      </c>
      <c r="O2955" s="3" t="str">
        <f t="shared" si="563"/>
        <v>Reg</v>
      </c>
      <c r="P2955" s="2">
        <f t="shared" si="556"/>
        <v>0</v>
      </c>
      <c r="Q2955" s="2">
        <f t="shared" si="557"/>
        <v>0</v>
      </c>
      <c r="R2955" s="2">
        <f t="shared" si="558"/>
        <v>133.82400000000001</v>
      </c>
      <c r="S2955" s="2">
        <f t="shared" si="559"/>
        <v>0</v>
      </c>
      <c r="T2955" s="2">
        <f t="shared" si="560"/>
        <v>3000.7764692220371</v>
      </c>
      <c r="U2955" s="2">
        <f>IF(O2955="Reg", R2955 * Inputs!$B$7, 0)</f>
        <v>2.6764800000000002</v>
      </c>
      <c r="V2955" s="2">
        <f>MAX(F2955 + P2955*Inputs!$B$15 - (Q2955/Inputs!$B$16) - U2955, 0)</f>
        <v>164.60352</v>
      </c>
    </row>
    <row r="2956" spans="1:22" x14ac:dyDescent="0.3">
      <c r="A2956" s="1">
        <v>46146.083333333343</v>
      </c>
      <c r="B2956" s="2">
        <v>16.241200040135741</v>
      </c>
      <c r="C2956" s="2">
        <v>2.1863762004541551</v>
      </c>
      <c r="D2956" s="2">
        <f t="shared" si="552"/>
        <v>31.556062252423384</v>
      </c>
      <c r="E2956" s="2">
        <f t="shared" si="553"/>
        <v>3.9249760201202455</v>
      </c>
      <c r="F2956" s="2">
        <f t="shared" si="561"/>
        <v>164.60352</v>
      </c>
      <c r="G2956" s="2">
        <f t="shared" si="562"/>
        <v>0</v>
      </c>
      <c r="H2956" s="2">
        <f>MIN(Inputs!$B$2, (Inputs!$B$14 - F2956)/Inputs!$B$15)</f>
        <v>170</v>
      </c>
      <c r="I2956" s="2">
        <f>MAX(MIN(Inputs!$B$2, F2956*Inputs!$B$16, Inputs!$B$14*Inputs!$B$4 - G2956), 0)</f>
        <v>164.60352</v>
      </c>
      <c r="J2956" s="2">
        <f>MAX(MIN(Inputs!$B$2, F2956*Inputs!$B$16, (Inputs!$B$14-F2956)/Inputs!$B$15)*Inputs!$B$9, 0)</f>
        <v>131.682816</v>
      </c>
      <c r="K2956" s="2">
        <f>MAX(E2956*Inputs!$B$5 - B2956 - Inputs!$B$8, 0) * H2956</f>
        <v>0</v>
      </c>
      <c r="L2956" s="2">
        <f>IF(B2956 &gt;= D2956*Inputs!$B$10, MAX(B2956 - E2956/Inputs!$B$5 - Inputs!$B$8, 0) * I2956, 0)</f>
        <v>0</v>
      </c>
      <c r="M2956" s="2">
        <f t="shared" si="554"/>
        <v>287.90817491118361</v>
      </c>
      <c r="N2956" s="3" t="str">
        <f t="shared" si="555"/>
        <v>Reg</v>
      </c>
      <c r="O2956" s="3" t="str">
        <f t="shared" si="563"/>
        <v>Reg</v>
      </c>
      <c r="P2956" s="2">
        <f t="shared" si="556"/>
        <v>0</v>
      </c>
      <c r="Q2956" s="2">
        <f t="shared" si="557"/>
        <v>0</v>
      </c>
      <c r="R2956" s="2">
        <f t="shared" si="558"/>
        <v>131.682816</v>
      </c>
      <c r="S2956" s="2">
        <f t="shared" si="559"/>
        <v>0</v>
      </c>
      <c r="T2956" s="2">
        <f t="shared" si="560"/>
        <v>287.90817491118361</v>
      </c>
      <c r="U2956" s="2">
        <f>IF(O2956="Reg", R2956 * Inputs!$B$7, 0)</f>
        <v>2.6336563200000001</v>
      </c>
      <c r="V2956" s="2">
        <f>MAX(F2956 + P2956*Inputs!$B$15 - (Q2956/Inputs!$B$16) - U2956, 0)</f>
        <v>161.96986368</v>
      </c>
    </row>
    <row r="2957" spans="1:22" x14ac:dyDescent="0.3">
      <c r="A2957" s="1">
        <v>46146.125</v>
      </c>
      <c r="B2957" s="2">
        <v>7.1681321885849814</v>
      </c>
      <c r="C2957" s="2">
        <v>15.169658775384541</v>
      </c>
      <c r="D2957" s="2">
        <f t="shared" si="552"/>
        <v>31.556062252423384</v>
      </c>
      <c r="E2957" s="2">
        <f t="shared" si="553"/>
        <v>1.7194660014309859</v>
      </c>
      <c r="F2957" s="2">
        <f t="shared" si="561"/>
        <v>161.96986368</v>
      </c>
      <c r="G2957" s="2">
        <f t="shared" si="562"/>
        <v>0</v>
      </c>
      <c r="H2957" s="2">
        <f>MIN(Inputs!$B$2, (Inputs!$B$14 - F2957)/Inputs!$B$15)</f>
        <v>170</v>
      </c>
      <c r="I2957" s="2">
        <f>MAX(MIN(Inputs!$B$2, F2957*Inputs!$B$16, Inputs!$B$14*Inputs!$B$4 - G2957), 0)</f>
        <v>161.96986368</v>
      </c>
      <c r="J2957" s="2">
        <f>MAX(MIN(Inputs!$B$2, F2957*Inputs!$B$16, (Inputs!$B$14-F2957)/Inputs!$B$15)*Inputs!$B$9, 0)</f>
        <v>129.57589094400001</v>
      </c>
      <c r="K2957" s="2">
        <f>MAX(E2957*Inputs!$B$5 - B2957 - Inputs!$B$8, 0) * H2957</f>
        <v>0</v>
      </c>
      <c r="L2957" s="2">
        <f>IF(B2957 &gt;= D2957*Inputs!$B$10, MAX(B2957 - E2957/Inputs!$B$5 - Inputs!$B$8, 0) * I2957, 0)</f>
        <v>0</v>
      </c>
      <c r="M2957" s="2">
        <f t="shared" si="554"/>
        <v>1965.6220511369199</v>
      </c>
      <c r="N2957" s="3" t="str">
        <f t="shared" si="555"/>
        <v>Reg</v>
      </c>
      <c r="O2957" s="3" t="str">
        <f t="shared" si="563"/>
        <v>Reg</v>
      </c>
      <c r="P2957" s="2">
        <f t="shared" si="556"/>
        <v>0</v>
      </c>
      <c r="Q2957" s="2">
        <f t="shared" si="557"/>
        <v>0</v>
      </c>
      <c r="R2957" s="2">
        <f t="shared" si="558"/>
        <v>129.57589094400001</v>
      </c>
      <c r="S2957" s="2">
        <f t="shared" si="559"/>
        <v>0</v>
      </c>
      <c r="T2957" s="2">
        <f t="shared" si="560"/>
        <v>1965.6220511369199</v>
      </c>
      <c r="U2957" s="2">
        <f>IF(O2957="Reg", R2957 * Inputs!$B$7, 0)</f>
        <v>2.5915178188800003</v>
      </c>
      <c r="V2957" s="2">
        <f>MAX(F2957 + P2957*Inputs!$B$15 - (Q2957/Inputs!$B$16) - U2957, 0)</f>
        <v>159.37834586112001</v>
      </c>
    </row>
    <row r="2958" spans="1:22" x14ac:dyDescent="0.3">
      <c r="A2958" s="1">
        <v>46146.166666666657</v>
      </c>
      <c r="B2958" s="2">
        <v>0.1405238920007488</v>
      </c>
      <c r="C2958" s="2">
        <v>15.94762347728523</v>
      </c>
      <c r="D2958" s="2">
        <f t="shared" si="552"/>
        <v>31.556062252423384</v>
      </c>
      <c r="E2958" s="2">
        <f t="shared" si="553"/>
        <v>2.0007512095477042</v>
      </c>
      <c r="F2958" s="2">
        <f t="shared" si="561"/>
        <v>159.37834586112001</v>
      </c>
      <c r="G2958" s="2">
        <f t="shared" si="562"/>
        <v>0</v>
      </c>
      <c r="H2958" s="2">
        <f>MIN(Inputs!$B$2, (Inputs!$B$14 - F2958)/Inputs!$B$15)</f>
        <v>170</v>
      </c>
      <c r="I2958" s="2">
        <f>MAX(MIN(Inputs!$B$2, F2958*Inputs!$B$16, Inputs!$B$14*Inputs!$B$4 - G2958), 0)</f>
        <v>159.37834586112001</v>
      </c>
      <c r="J2958" s="2">
        <f>MAX(MIN(Inputs!$B$2, F2958*Inputs!$B$16, (Inputs!$B$14-F2958)/Inputs!$B$15)*Inputs!$B$9, 0)</f>
        <v>127.50267668889602</v>
      </c>
      <c r="K2958" s="2">
        <f>MAX(E2958*Inputs!$B$5 - B2958 - Inputs!$B$8, 0) * H2958</f>
        <v>0</v>
      </c>
      <c r="L2958" s="2">
        <f>IF(B2958 &gt;= D2958*Inputs!$B$10, MAX(B2958 - E2958/Inputs!$B$5 - Inputs!$B$8, 0) * I2958, 0)</f>
        <v>0</v>
      </c>
      <c r="M2958" s="2">
        <f t="shared" si="554"/>
        <v>2033.3646801805464</v>
      </c>
      <c r="N2958" s="3" t="str">
        <f t="shared" si="555"/>
        <v>Reg</v>
      </c>
      <c r="O2958" s="3" t="str">
        <f t="shared" si="563"/>
        <v>Reg</v>
      </c>
      <c r="P2958" s="2">
        <f t="shared" si="556"/>
        <v>0</v>
      </c>
      <c r="Q2958" s="2">
        <f t="shared" si="557"/>
        <v>0</v>
      </c>
      <c r="R2958" s="2">
        <f t="shared" si="558"/>
        <v>127.50267668889602</v>
      </c>
      <c r="S2958" s="2">
        <f t="shared" si="559"/>
        <v>0</v>
      </c>
      <c r="T2958" s="2">
        <f t="shared" si="560"/>
        <v>2033.3646801805464</v>
      </c>
      <c r="U2958" s="2">
        <f>IF(O2958="Reg", R2958 * Inputs!$B$7, 0)</f>
        <v>2.5500535337779202</v>
      </c>
      <c r="V2958" s="2">
        <f>MAX(F2958 + P2958*Inputs!$B$15 - (Q2958/Inputs!$B$16) - U2958, 0)</f>
        <v>156.8282923273421</v>
      </c>
    </row>
    <row r="2959" spans="1:22" x14ac:dyDescent="0.3">
      <c r="A2959" s="1">
        <v>46146.208333333343</v>
      </c>
      <c r="B2959" s="2">
        <v>0</v>
      </c>
      <c r="C2959" s="2">
        <v>10.04460007830048</v>
      </c>
      <c r="D2959" s="2">
        <f t="shared" si="552"/>
        <v>31.556062252423384</v>
      </c>
      <c r="E2959" s="2">
        <f t="shared" si="553"/>
        <v>4.1748099539399357</v>
      </c>
      <c r="F2959" s="2">
        <f t="shared" si="561"/>
        <v>156.8282923273421</v>
      </c>
      <c r="G2959" s="2">
        <f t="shared" si="562"/>
        <v>0</v>
      </c>
      <c r="H2959" s="2">
        <f>MIN(Inputs!$B$2, (Inputs!$B$14 - F2959)/Inputs!$B$15)</f>
        <v>170</v>
      </c>
      <c r="I2959" s="2">
        <f>MAX(MIN(Inputs!$B$2, F2959*Inputs!$B$16, Inputs!$B$14*Inputs!$B$4 - G2959), 0)</f>
        <v>156.8282923273421</v>
      </c>
      <c r="J2959" s="2">
        <f>MAX(MIN(Inputs!$B$2, F2959*Inputs!$B$16, (Inputs!$B$14-F2959)/Inputs!$B$15)*Inputs!$B$9, 0)</f>
        <v>125.46263386187368</v>
      </c>
      <c r="K2959" s="2">
        <f>MAX(E2959*Inputs!$B$5 - B2959 - Inputs!$B$8, 0) * H2959</f>
        <v>0</v>
      </c>
      <c r="L2959" s="2">
        <f>IF(B2959 &gt;= D2959*Inputs!$B$10, MAX(B2959 - E2959/Inputs!$B$5 - Inputs!$B$8, 0) * I2959, 0)</f>
        <v>0</v>
      </c>
      <c r="M2959" s="2">
        <f t="shared" si="554"/>
        <v>1260.2219819127608</v>
      </c>
      <c r="N2959" s="3" t="str">
        <f t="shared" si="555"/>
        <v>Reg</v>
      </c>
      <c r="O2959" s="3" t="str">
        <f t="shared" si="563"/>
        <v>Reg</v>
      </c>
      <c r="P2959" s="2">
        <f t="shared" si="556"/>
        <v>0</v>
      </c>
      <c r="Q2959" s="2">
        <f t="shared" si="557"/>
        <v>0</v>
      </c>
      <c r="R2959" s="2">
        <f t="shared" si="558"/>
        <v>125.46263386187368</v>
      </c>
      <c r="S2959" s="2">
        <f t="shared" si="559"/>
        <v>0</v>
      </c>
      <c r="T2959" s="2">
        <f t="shared" si="560"/>
        <v>1260.2219819127608</v>
      </c>
      <c r="U2959" s="2">
        <f>IF(O2959="Reg", R2959 * Inputs!$B$7, 0)</f>
        <v>2.5092526772374737</v>
      </c>
      <c r="V2959" s="2">
        <f>MAX(F2959 + P2959*Inputs!$B$15 - (Q2959/Inputs!$B$16) - U2959, 0)</f>
        <v>154.31903965010463</v>
      </c>
    </row>
    <row r="2960" spans="1:22" x14ac:dyDescent="0.3">
      <c r="A2960" s="1">
        <v>46146.25</v>
      </c>
      <c r="B2960" s="2">
        <v>0</v>
      </c>
      <c r="C2960" s="2">
        <v>4.9015646600849294</v>
      </c>
      <c r="D2960" s="2">
        <f t="shared" si="552"/>
        <v>31.556062252423384</v>
      </c>
      <c r="E2960" s="2">
        <f t="shared" si="553"/>
        <v>6.8102506688225475</v>
      </c>
      <c r="F2960" s="2">
        <f t="shared" si="561"/>
        <v>154.31903965010463</v>
      </c>
      <c r="G2960" s="2">
        <f t="shared" si="562"/>
        <v>0</v>
      </c>
      <c r="H2960" s="2">
        <f>MIN(Inputs!$B$2, (Inputs!$B$14 - F2960)/Inputs!$B$15)</f>
        <v>170</v>
      </c>
      <c r="I2960" s="2">
        <f>MAX(MIN(Inputs!$B$2, F2960*Inputs!$B$16, Inputs!$B$14*Inputs!$B$4 - G2960), 0)</f>
        <v>154.31903965010463</v>
      </c>
      <c r="J2960" s="2">
        <f>MAX(MIN(Inputs!$B$2, F2960*Inputs!$B$16, (Inputs!$B$14-F2960)/Inputs!$B$15)*Inputs!$B$9, 0)</f>
        <v>123.4552317200837</v>
      </c>
      <c r="K2960" s="2">
        <f>MAX(E2960*Inputs!$B$5 - B2960 - Inputs!$B$8, 0) * H2960</f>
        <v>0</v>
      </c>
      <c r="L2960" s="2">
        <f>IF(B2960 &gt;= D2960*Inputs!$B$10, MAX(B2960 - E2960/Inputs!$B$5 - Inputs!$B$8, 0) * I2960, 0)</f>
        <v>0</v>
      </c>
      <c r="M2960" s="2">
        <f t="shared" si="554"/>
        <v>605.12380090175827</v>
      </c>
      <c r="N2960" s="3" t="str">
        <f t="shared" si="555"/>
        <v>Reg</v>
      </c>
      <c r="O2960" s="3" t="str">
        <f t="shared" si="563"/>
        <v>Reg</v>
      </c>
      <c r="P2960" s="2">
        <f t="shared" si="556"/>
        <v>0</v>
      </c>
      <c r="Q2960" s="2">
        <f t="shared" si="557"/>
        <v>0</v>
      </c>
      <c r="R2960" s="2">
        <f t="shared" si="558"/>
        <v>123.4552317200837</v>
      </c>
      <c r="S2960" s="2">
        <f t="shared" si="559"/>
        <v>0</v>
      </c>
      <c r="T2960" s="2">
        <f t="shared" si="560"/>
        <v>605.12380090175827</v>
      </c>
      <c r="U2960" s="2">
        <f>IF(O2960="Reg", R2960 * Inputs!$B$7, 0)</f>
        <v>2.469104634401674</v>
      </c>
      <c r="V2960" s="2">
        <f>MAX(F2960 + P2960*Inputs!$B$15 - (Q2960/Inputs!$B$16) - U2960, 0)</f>
        <v>151.84993501570295</v>
      </c>
    </row>
    <row r="2961" spans="1:22" x14ac:dyDescent="0.3">
      <c r="A2961" s="1">
        <v>46146.291666666657</v>
      </c>
      <c r="B2961" s="2">
        <v>0</v>
      </c>
      <c r="C2961" s="2">
        <v>4.6432135352986164</v>
      </c>
      <c r="D2961" s="2">
        <f t="shared" si="552"/>
        <v>31.556062252423384</v>
      </c>
      <c r="E2961" s="2">
        <f t="shared" si="553"/>
        <v>12.231268899954452</v>
      </c>
      <c r="F2961" s="2">
        <f t="shared" si="561"/>
        <v>151.84993501570295</v>
      </c>
      <c r="G2961" s="2">
        <f t="shared" si="562"/>
        <v>0</v>
      </c>
      <c r="H2961" s="2">
        <f>MIN(Inputs!$B$2, (Inputs!$B$14 - F2961)/Inputs!$B$15)</f>
        <v>170</v>
      </c>
      <c r="I2961" s="2">
        <f>MAX(MIN(Inputs!$B$2, F2961*Inputs!$B$16, Inputs!$B$14*Inputs!$B$4 - G2961), 0)</f>
        <v>151.84993501570295</v>
      </c>
      <c r="J2961" s="2">
        <f>MAX(MIN(Inputs!$B$2, F2961*Inputs!$B$16, (Inputs!$B$14-F2961)/Inputs!$B$15)*Inputs!$B$9, 0)</f>
        <v>121.47994801256237</v>
      </c>
      <c r="K2961" s="2">
        <f>MAX(E2961*Inputs!$B$5 - B2961 - Inputs!$B$8, 0) * H2961</f>
        <v>0</v>
      </c>
      <c r="L2961" s="2">
        <f>IF(B2961 &gt;= D2961*Inputs!$B$10, MAX(B2961 - E2961/Inputs!$B$5 - Inputs!$B$8, 0) * I2961, 0)</f>
        <v>0</v>
      </c>
      <c r="M2961" s="2">
        <f t="shared" si="554"/>
        <v>564.05733887930182</v>
      </c>
      <c r="N2961" s="3" t="str">
        <f t="shared" si="555"/>
        <v>Reg</v>
      </c>
      <c r="O2961" s="3" t="str">
        <f t="shared" si="563"/>
        <v>Reg</v>
      </c>
      <c r="P2961" s="2">
        <f t="shared" si="556"/>
        <v>0</v>
      </c>
      <c r="Q2961" s="2">
        <f t="shared" si="557"/>
        <v>0</v>
      </c>
      <c r="R2961" s="2">
        <f t="shared" si="558"/>
        <v>121.47994801256237</v>
      </c>
      <c r="S2961" s="2">
        <f t="shared" si="559"/>
        <v>0</v>
      </c>
      <c r="T2961" s="2">
        <f t="shared" si="560"/>
        <v>564.05733887930182</v>
      </c>
      <c r="U2961" s="2">
        <f>IF(O2961="Reg", R2961 * Inputs!$B$7, 0)</f>
        <v>2.4295989602512473</v>
      </c>
      <c r="V2961" s="2">
        <f>MAX(F2961 + P2961*Inputs!$B$15 - (Q2961/Inputs!$B$16) - U2961, 0)</f>
        <v>149.42033605545171</v>
      </c>
    </row>
    <row r="2962" spans="1:22" x14ac:dyDescent="0.3">
      <c r="A2962" s="1">
        <v>46146.333333333343</v>
      </c>
      <c r="B2962" s="2">
        <v>3.0081399280001859</v>
      </c>
      <c r="C2962" s="2">
        <v>2.101034142587705</v>
      </c>
      <c r="D2962" s="2">
        <f t="shared" si="552"/>
        <v>31.556062252423384</v>
      </c>
      <c r="E2962" s="2">
        <f t="shared" si="553"/>
        <v>19.596157074891291</v>
      </c>
      <c r="F2962" s="2">
        <f t="shared" si="561"/>
        <v>149.42033605545171</v>
      </c>
      <c r="G2962" s="2">
        <f t="shared" si="562"/>
        <v>0</v>
      </c>
      <c r="H2962" s="2">
        <f>MIN(Inputs!$B$2, (Inputs!$B$14 - F2962)/Inputs!$B$15)</f>
        <v>170</v>
      </c>
      <c r="I2962" s="2">
        <f>MAX(MIN(Inputs!$B$2, F2962*Inputs!$B$16, Inputs!$B$14*Inputs!$B$4 - G2962), 0)</f>
        <v>149.42033605545171</v>
      </c>
      <c r="J2962" s="2">
        <f>MAX(MIN(Inputs!$B$2, F2962*Inputs!$B$16, (Inputs!$B$14-F2962)/Inputs!$B$15)*Inputs!$B$9, 0)</f>
        <v>119.53626884436137</v>
      </c>
      <c r="K2962" s="2">
        <f>MAX(E2962*Inputs!$B$5 - B2962 - Inputs!$B$8, 0) * H2962</f>
        <v>0</v>
      </c>
      <c r="L2962" s="2">
        <f>IF(B2962 &gt;= D2962*Inputs!$B$10, MAX(B2962 - E2962/Inputs!$B$5 - Inputs!$B$8, 0) * I2962, 0)</f>
        <v>0</v>
      </c>
      <c r="M2962" s="2">
        <f t="shared" si="554"/>
        <v>251.14978211954619</v>
      </c>
      <c r="N2962" s="3" t="str">
        <f t="shared" si="555"/>
        <v>Reg</v>
      </c>
      <c r="O2962" s="3" t="str">
        <f t="shared" si="563"/>
        <v>Reg</v>
      </c>
      <c r="P2962" s="2">
        <f t="shared" si="556"/>
        <v>0</v>
      </c>
      <c r="Q2962" s="2">
        <f t="shared" si="557"/>
        <v>0</v>
      </c>
      <c r="R2962" s="2">
        <f t="shared" si="558"/>
        <v>119.53626884436137</v>
      </c>
      <c r="S2962" s="2">
        <f t="shared" si="559"/>
        <v>0</v>
      </c>
      <c r="T2962" s="2">
        <f t="shared" si="560"/>
        <v>251.14978211954619</v>
      </c>
      <c r="U2962" s="2">
        <f>IF(O2962="Reg", R2962 * Inputs!$B$7, 0)</f>
        <v>2.3907253768872274</v>
      </c>
      <c r="V2962" s="2">
        <f>MAX(F2962 + P2962*Inputs!$B$15 - (Q2962/Inputs!$B$16) - U2962, 0)</f>
        <v>147.0296106785645</v>
      </c>
    </row>
    <row r="2963" spans="1:22" x14ac:dyDescent="0.3">
      <c r="A2963" s="1">
        <v>46146.375</v>
      </c>
      <c r="B2963" s="2">
        <v>8.8558434372852908</v>
      </c>
      <c r="C2963" s="2">
        <v>7.777024103850529</v>
      </c>
      <c r="D2963" s="2">
        <f t="shared" si="552"/>
        <v>31.556062252423384</v>
      </c>
      <c r="E2963" s="2">
        <f t="shared" si="553"/>
        <v>27.013544664659339</v>
      </c>
      <c r="F2963" s="2">
        <f t="shared" si="561"/>
        <v>147.0296106785645</v>
      </c>
      <c r="G2963" s="2">
        <f t="shared" si="562"/>
        <v>0</v>
      </c>
      <c r="H2963" s="2">
        <f>MIN(Inputs!$B$2, (Inputs!$B$14 - F2963)/Inputs!$B$15)</f>
        <v>170</v>
      </c>
      <c r="I2963" s="2">
        <f>MAX(MIN(Inputs!$B$2, F2963*Inputs!$B$16, Inputs!$B$14*Inputs!$B$4 - G2963), 0)</f>
        <v>147.0296106785645</v>
      </c>
      <c r="J2963" s="2">
        <f>MAX(MIN(Inputs!$B$2, F2963*Inputs!$B$16, (Inputs!$B$14-F2963)/Inputs!$B$15)*Inputs!$B$9, 0)</f>
        <v>117.6236885428516</v>
      </c>
      <c r="K2963" s="2">
        <f>MAX(E2963*Inputs!$B$5 - B2963 - Inputs!$B$8, 0) * H2963</f>
        <v>0</v>
      </c>
      <c r="L2963" s="2">
        <f>IF(B2963 &gt;= D2963*Inputs!$B$10, MAX(B2963 - E2963/Inputs!$B$5 - Inputs!$B$8, 0) * I2963, 0)</f>
        <v>0</v>
      </c>
      <c r="M2963" s="2">
        <f t="shared" si="554"/>
        <v>914.76226098156417</v>
      </c>
      <c r="N2963" s="3" t="str">
        <f t="shared" si="555"/>
        <v>Reg</v>
      </c>
      <c r="O2963" s="3" t="str">
        <f t="shared" si="563"/>
        <v>Reg</v>
      </c>
      <c r="P2963" s="2">
        <f t="shared" si="556"/>
        <v>0</v>
      </c>
      <c r="Q2963" s="2">
        <f t="shared" si="557"/>
        <v>0</v>
      </c>
      <c r="R2963" s="2">
        <f t="shared" si="558"/>
        <v>117.6236885428516</v>
      </c>
      <c r="S2963" s="2">
        <f t="shared" si="559"/>
        <v>0</v>
      </c>
      <c r="T2963" s="2">
        <f t="shared" si="560"/>
        <v>914.76226098156417</v>
      </c>
      <c r="U2963" s="2">
        <f>IF(O2963="Reg", R2963 * Inputs!$B$7, 0)</f>
        <v>2.3524737708570318</v>
      </c>
      <c r="V2963" s="2">
        <f>MAX(F2963 + P2963*Inputs!$B$15 - (Q2963/Inputs!$B$16) - U2963, 0)</f>
        <v>144.67713690770745</v>
      </c>
    </row>
    <row r="2964" spans="1:22" x14ac:dyDescent="0.3">
      <c r="A2964" s="1">
        <v>46146.416666666657</v>
      </c>
      <c r="B2964" s="2">
        <v>13.18487635835414</v>
      </c>
      <c r="C2964" s="2">
        <v>30.43661828289628</v>
      </c>
      <c r="D2964" s="2">
        <f t="shared" si="552"/>
        <v>31.556062252423384</v>
      </c>
      <c r="E2964" s="2">
        <f t="shared" si="553"/>
        <v>34.679704850836323</v>
      </c>
      <c r="F2964" s="2">
        <f t="shared" si="561"/>
        <v>144.67713690770745</v>
      </c>
      <c r="G2964" s="2">
        <f t="shared" si="562"/>
        <v>0</v>
      </c>
      <c r="H2964" s="2">
        <f>MIN(Inputs!$B$2, (Inputs!$B$14 - F2964)/Inputs!$B$15)</f>
        <v>170</v>
      </c>
      <c r="I2964" s="2">
        <f>MAX(MIN(Inputs!$B$2, F2964*Inputs!$B$16, Inputs!$B$14*Inputs!$B$4 - G2964), 0)</f>
        <v>144.67713690770745</v>
      </c>
      <c r="J2964" s="2">
        <f>MAX(MIN(Inputs!$B$2, F2964*Inputs!$B$16, (Inputs!$B$14-F2964)/Inputs!$B$15)*Inputs!$B$9, 0)</f>
        <v>115.74170952616596</v>
      </c>
      <c r="K2964" s="2">
        <f>MAX(E2964*Inputs!$B$5 - B2964 - Inputs!$B$8, 0) * H2964</f>
        <v>0</v>
      </c>
      <c r="L2964" s="2">
        <f>IF(B2964 &gt;= D2964*Inputs!$B$10, MAX(B2964 - E2964/Inputs!$B$5 - Inputs!$B$8, 0) * I2964, 0)</f>
        <v>0</v>
      </c>
      <c r="M2964" s="2">
        <f t="shared" si="554"/>
        <v>3522.7862322577735</v>
      </c>
      <c r="N2964" s="3" t="str">
        <f t="shared" si="555"/>
        <v>Reg</v>
      </c>
      <c r="O2964" s="3" t="str">
        <f t="shared" si="563"/>
        <v>Reg</v>
      </c>
      <c r="P2964" s="2">
        <f t="shared" si="556"/>
        <v>0</v>
      </c>
      <c r="Q2964" s="2">
        <f t="shared" si="557"/>
        <v>0</v>
      </c>
      <c r="R2964" s="2">
        <f t="shared" si="558"/>
        <v>115.74170952616596</v>
      </c>
      <c r="S2964" s="2">
        <f t="shared" si="559"/>
        <v>0</v>
      </c>
      <c r="T2964" s="2">
        <f t="shared" si="560"/>
        <v>3522.7862322577735</v>
      </c>
      <c r="U2964" s="2">
        <f>IF(O2964="Reg", R2964 * Inputs!$B$7, 0)</f>
        <v>2.3148341905233192</v>
      </c>
      <c r="V2964" s="2">
        <f>MAX(F2964 + P2964*Inputs!$B$15 - (Q2964/Inputs!$B$16) - U2964, 0)</f>
        <v>142.36230271718412</v>
      </c>
    </row>
    <row r="2965" spans="1:22" x14ac:dyDescent="0.3">
      <c r="A2965" s="1">
        <v>46146.458333333343</v>
      </c>
      <c r="B2965" s="2">
        <v>15.812644289295671</v>
      </c>
      <c r="C2965" s="2">
        <v>18.57913982658485</v>
      </c>
      <c r="D2965" s="2">
        <f t="shared" si="552"/>
        <v>31.556062252423384</v>
      </c>
      <c r="E2965" s="2">
        <f t="shared" si="553"/>
        <v>42.60689866451537</v>
      </c>
      <c r="F2965" s="2">
        <f t="shared" si="561"/>
        <v>142.36230271718412</v>
      </c>
      <c r="G2965" s="2">
        <f t="shared" si="562"/>
        <v>0</v>
      </c>
      <c r="H2965" s="2">
        <f>MIN(Inputs!$B$2, (Inputs!$B$14 - F2965)/Inputs!$B$15)</f>
        <v>170</v>
      </c>
      <c r="I2965" s="2">
        <f>MAX(MIN(Inputs!$B$2, F2965*Inputs!$B$16, Inputs!$B$14*Inputs!$B$4 - G2965), 0)</f>
        <v>142.36230271718412</v>
      </c>
      <c r="J2965" s="2">
        <f>MAX(MIN(Inputs!$B$2, F2965*Inputs!$B$16, (Inputs!$B$14-F2965)/Inputs!$B$15)*Inputs!$B$9, 0)</f>
        <v>113.8898421737473</v>
      </c>
      <c r="K2965" s="2">
        <f>MAX(E2965*Inputs!$B$5 - B2965 - Inputs!$B$8, 0) * H2965</f>
        <v>285.84251103123518</v>
      </c>
      <c r="L2965" s="2">
        <f>IF(B2965 &gt;= D2965*Inputs!$B$10, MAX(B2965 - E2965/Inputs!$B$5 - Inputs!$B$8, 0) * I2965, 0)</f>
        <v>0</v>
      </c>
      <c r="M2965" s="2">
        <f t="shared" si="554"/>
        <v>2115.9753025737314</v>
      </c>
      <c r="N2965" s="3" t="str">
        <f t="shared" si="555"/>
        <v>Reg</v>
      </c>
      <c r="O2965" s="3" t="str">
        <f t="shared" si="563"/>
        <v>Reg</v>
      </c>
      <c r="P2965" s="2">
        <f t="shared" si="556"/>
        <v>0</v>
      </c>
      <c r="Q2965" s="2">
        <f t="shared" si="557"/>
        <v>0</v>
      </c>
      <c r="R2965" s="2">
        <f t="shared" si="558"/>
        <v>113.8898421737473</v>
      </c>
      <c r="S2965" s="2">
        <f t="shared" si="559"/>
        <v>0</v>
      </c>
      <c r="T2965" s="2">
        <f t="shared" si="560"/>
        <v>2115.9753025737314</v>
      </c>
      <c r="U2965" s="2">
        <f>IF(O2965="Reg", R2965 * Inputs!$B$7, 0)</f>
        <v>2.2777968434749458</v>
      </c>
      <c r="V2965" s="2">
        <f>MAX(F2965 + P2965*Inputs!$B$15 - (Q2965/Inputs!$B$16) - U2965, 0)</f>
        <v>140.08450587370916</v>
      </c>
    </row>
    <row r="2966" spans="1:22" x14ac:dyDescent="0.3">
      <c r="A2966" s="1">
        <v>46146.5</v>
      </c>
      <c r="B2966" s="2">
        <v>32.526109386791433</v>
      </c>
      <c r="C2966" s="2">
        <v>7.9669683985114466</v>
      </c>
      <c r="D2966" s="2">
        <f t="shared" si="552"/>
        <v>31.556062252423384</v>
      </c>
      <c r="E2966" s="2">
        <f t="shared" si="553"/>
        <v>51.236414552566792</v>
      </c>
      <c r="F2966" s="2">
        <f t="shared" si="561"/>
        <v>140.08450587370916</v>
      </c>
      <c r="G2966" s="2">
        <f t="shared" si="562"/>
        <v>0</v>
      </c>
      <c r="H2966" s="2">
        <f>MIN(Inputs!$B$2, (Inputs!$B$14 - F2966)/Inputs!$B$15)</f>
        <v>170</v>
      </c>
      <c r="I2966" s="2">
        <f>MAX(MIN(Inputs!$B$2, F2966*Inputs!$B$16, Inputs!$B$14*Inputs!$B$4 - G2966), 0)</f>
        <v>140.08450587370916</v>
      </c>
      <c r="J2966" s="2">
        <f>MAX(MIN(Inputs!$B$2, F2966*Inputs!$B$16, (Inputs!$B$14-F2966)/Inputs!$B$15)*Inputs!$B$9, 0)</f>
        <v>112.06760469896733</v>
      </c>
      <c r="K2966" s="2">
        <f>MAX(E2966*Inputs!$B$5 - B2966 - Inputs!$B$8, 0) * H2966</f>
        <v>0</v>
      </c>
      <c r="L2966" s="2">
        <f>IF(B2966 &gt;= D2966*Inputs!$B$10, MAX(B2966 - E2966/Inputs!$B$5 - Inputs!$B$8, 0) * I2966, 0)</f>
        <v>0</v>
      </c>
      <c r="M2966" s="2">
        <f t="shared" si="554"/>
        <v>892.83906513354566</v>
      </c>
      <c r="N2966" s="3" t="str">
        <f t="shared" si="555"/>
        <v>Reg</v>
      </c>
      <c r="O2966" s="3" t="str">
        <f t="shared" si="563"/>
        <v>Reg</v>
      </c>
      <c r="P2966" s="2">
        <f t="shared" si="556"/>
        <v>0</v>
      </c>
      <c r="Q2966" s="2">
        <f t="shared" si="557"/>
        <v>0</v>
      </c>
      <c r="R2966" s="2">
        <f t="shared" si="558"/>
        <v>112.06760469896733</v>
      </c>
      <c r="S2966" s="2">
        <f t="shared" si="559"/>
        <v>0</v>
      </c>
      <c r="T2966" s="2">
        <f t="shared" si="560"/>
        <v>892.83906513354566</v>
      </c>
      <c r="U2966" s="2">
        <f>IF(O2966="Reg", R2966 * Inputs!$B$7, 0)</f>
        <v>2.2413520939793465</v>
      </c>
      <c r="V2966" s="2">
        <f>MAX(F2966 + P2966*Inputs!$B$15 - (Q2966/Inputs!$B$16) - U2966, 0)</f>
        <v>137.84315377972982</v>
      </c>
    </row>
    <row r="2967" spans="1:22" x14ac:dyDescent="0.3">
      <c r="A2967" s="1">
        <v>46146.541666666657</v>
      </c>
      <c r="B2967" s="2">
        <v>44.189329049621023</v>
      </c>
      <c r="C2967" s="2">
        <v>4.0637298557974821</v>
      </c>
      <c r="D2967" s="2">
        <f t="shared" si="552"/>
        <v>31.556062252423384</v>
      </c>
      <c r="E2967" s="2">
        <f t="shared" si="553"/>
        <v>58.522240633789572</v>
      </c>
      <c r="F2967" s="2">
        <f t="shared" si="561"/>
        <v>137.84315377972982</v>
      </c>
      <c r="G2967" s="2">
        <f t="shared" si="562"/>
        <v>0</v>
      </c>
      <c r="H2967" s="2">
        <f>MIN(Inputs!$B$2, (Inputs!$B$14 - F2967)/Inputs!$B$15)</f>
        <v>170</v>
      </c>
      <c r="I2967" s="2">
        <f>MAX(MIN(Inputs!$B$2, F2967*Inputs!$B$16, Inputs!$B$14*Inputs!$B$4 - G2967), 0)</f>
        <v>137.84315377972982</v>
      </c>
      <c r="J2967" s="2">
        <f>MAX(MIN(Inputs!$B$2, F2967*Inputs!$B$16, (Inputs!$B$14-F2967)/Inputs!$B$15)*Inputs!$B$9, 0)</f>
        <v>110.27452302378386</v>
      </c>
      <c r="K2967" s="2">
        <f>MAX(E2967*Inputs!$B$5 - B2967 - Inputs!$B$8, 0) * H2967</f>
        <v>0</v>
      </c>
      <c r="L2967" s="2">
        <f>IF(B2967 &gt;= D2967*Inputs!$B$10, MAX(B2967 - E2967/Inputs!$B$5 - Inputs!$B$8, 0) * I2967, 0)</f>
        <v>0</v>
      </c>
      <c r="M2967" s="2">
        <f t="shared" si="554"/>
        <v>448.1258715455773</v>
      </c>
      <c r="N2967" s="3" t="str">
        <f t="shared" si="555"/>
        <v>Reg</v>
      </c>
      <c r="O2967" s="3" t="str">
        <f t="shared" si="563"/>
        <v>Reg</v>
      </c>
      <c r="P2967" s="2">
        <f t="shared" si="556"/>
        <v>0</v>
      </c>
      <c r="Q2967" s="2">
        <f t="shared" si="557"/>
        <v>0</v>
      </c>
      <c r="R2967" s="2">
        <f t="shared" si="558"/>
        <v>110.27452302378386</v>
      </c>
      <c r="S2967" s="2">
        <f t="shared" si="559"/>
        <v>0</v>
      </c>
      <c r="T2967" s="2">
        <f t="shared" si="560"/>
        <v>448.1258715455773</v>
      </c>
      <c r="U2967" s="2">
        <f>IF(O2967="Reg", R2967 * Inputs!$B$7, 0)</f>
        <v>2.2054904604756773</v>
      </c>
      <c r="V2967" s="2">
        <f>MAX(F2967 + P2967*Inputs!$B$15 - (Q2967/Inputs!$B$16) - U2967, 0)</f>
        <v>135.63766331925413</v>
      </c>
    </row>
    <row r="2968" spans="1:22" x14ac:dyDescent="0.3">
      <c r="A2968" s="1">
        <v>46146.583333333343</v>
      </c>
      <c r="B2968" s="2">
        <v>47.512465466608496</v>
      </c>
      <c r="C2968" s="2">
        <v>5.1221092416909899</v>
      </c>
      <c r="D2968" s="2">
        <f t="shared" si="552"/>
        <v>31.556062252423384</v>
      </c>
      <c r="E2968" s="2">
        <f t="shared" si="553"/>
        <v>63.162263775560575</v>
      </c>
      <c r="F2968" s="2">
        <f t="shared" si="561"/>
        <v>135.63766331925413</v>
      </c>
      <c r="G2968" s="2">
        <f t="shared" si="562"/>
        <v>0</v>
      </c>
      <c r="H2968" s="2">
        <f>MIN(Inputs!$B$2, (Inputs!$B$14 - F2968)/Inputs!$B$15)</f>
        <v>170</v>
      </c>
      <c r="I2968" s="2">
        <f>MAX(MIN(Inputs!$B$2, F2968*Inputs!$B$16, Inputs!$B$14*Inputs!$B$4 - G2968), 0)</f>
        <v>135.63766331925413</v>
      </c>
      <c r="J2968" s="2">
        <f>MAX(MIN(Inputs!$B$2, F2968*Inputs!$B$16, (Inputs!$B$14-F2968)/Inputs!$B$15)*Inputs!$B$9, 0)</f>
        <v>108.51013065540332</v>
      </c>
      <c r="K2968" s="2">
        <f>MAX(E2968*Inputs!$B$5 - B2968 - Inputs!$B$8, 0) * H2968</f>
        <v>0</v>
      </c>
      <c r="L2968" s="2">
        <f>IF(B2968 &gt;= D2968*Inputs!$B$10, MAX(B2968 - E2968/Inputs!$B$5 - Inputs!$B$8, 0) * I2968, 0)</f>
        <v>0</v>
      </c>
      <c r="M2968" s="2">
        <f t="shared" si="554"/>
        <v>555.8007430471381</v>
      </c>
      <c r="N2968" s="3" t="str">
        <f t="shared" si="555"/>
        <v>Reg</v>
      </c>
      <c r="O2968" s="3" t="str">
        <f t="shared" si="563"/>
        <v>Reg</v>
      </c>
      <c r="P2968" s="2">
        <f t="shared" si="556"/>
        <v>0</v>
      </c>
      <c r="Q2968" s="2">
        <f t="shared" si="557"/>
        <v>0</v>
      </c>
      <c r="R2968" s="2">
        <f t="shared" si="558"/>
        <v>108.51013065540332</v>
      </c>
      <c r="S2968" s="2">
        <f t="shared" si="559"/>
        <v>0</v>
      </c>
      <c r="T2968" s="2">
        <f t="shared" si="560"/>
        <v>555.8007430471381</v>
      </c>
      <c r="U2968" s="2">
        <f>IF(O2968="Reg", R2968 * Inputs!$B$7, 0)</f>
        <v>2.1702026131080663</v>
      </c>
      <c r="V2968" s="2">
        <f>MAX(F2968 + P2968*Inputs!$B$15 - (Q2968/Inputs!$B$16) - U2968, 0)</f>
        <v>133.46746070614606</v>
      </c>
    </row>
    <row r="2969" spans="1:22" x14ac:dyDescent="0.3">
      <c r="A2969" s="1">
        <v>46146.625</v>
      </c>
      <c r="B2969" s="2">
        <v>54.85280455434718</v>
      </c>
      <c r="C2969" s="2">
        <v>5.1380225039773304</v>
      </c>
      <c r="D2969" s="2">
        <f t="shared" si="552"/>
        <v>31.556062252423384</v>
      </c>
      <c r="E2969" s="2">
        <f t="shared" si="553"/>
        <v>65.226844970015406</v>
      </c>
      <c r="F2969" s="2">
        <f t="shared" si="561"/>
        <v>133.46746070614606</v>
      </c>
      <c r="G2969" s="2">
        <f t="shared" si="562"/>
        <v>0</v>
      </c>
      <c r="H2969" s="2">
        <f>MIN(Inputs!$B$2, (Inputs!$B$14 - F2969)/Inputs!$B$15)</f>
        <v>170</v>
      </c>
      <c r="I2969" s="2">
        <f>MAX(MIN(Inputs!$B$2, F2969*Inputs!$B$16, Inputs!$B$14*Inputs!$B$4 - G2969), 0)</f>
        <v>133.46746070614606</v>
      </c>
      <c r="J2969" s="2">
        <f>MAX(MIN(Inputs!$B$2, F2969*Inputs!$B$16, (Inputs!$B$14-F2969)/Inputs!$B$15)*Inputs!$B$9, 0)</f>
        <v>106.77396856491686</v>
      </c>
      <c r="K2969" s="2">
        <f>MAX(E2969*Inputs!$B$5 - B2969 - Inputs!$B$8, 0) * H2969</f>
        <v>0</v>
      </c>
      <c r="L2969" s="2">
        <f>IF(B2969 &gt;= D2969*Inputs!$B$10, MAX(B2969 - E2969/Inputs!$B$5 - Inputs!$B$8, 0) * I2969, 0)</f>
        <v>0</v>
      </c>
      <c r="M2969" s="2">
        <f t="shared" si="554"/>
        <v>548.60705332551083</v>
      </c>
      <c r="N2969" s="3" t="str">
        <f t="shared" si="555"/>
        <v>Reg</v>
      </c>
      <c r="O2969" s="3" t="str">
        <f t="shared" si="563"/>
        <v>Reg</v>
      </c>
      <c r="P2969" s="2">
        <f t="shared" si="556"/>
        <v>0</v>
      </c>
      <c r="Q2969" s="2">
        <f t="shared" si="557"/>
        <v>0</v>
      </c>
      <c r="R2969" s="2">
        <f t="shared" si="558"/>
        <v>106.77396856491686</v>
      </c>
      <c r="S2969" s="2">
        <f t="shared" si="559"/>
        <v>0</v>
      </c>
      <c r="T2969" s="2">
        <f t="shared" si="560"/>
        <v>548.60705332551083</v>
      </c>
      <c r="U2969" s="2">
        <f>IF(O2969="Reg", R2969 * Inputs!$B$7, 0)</f>
        <v>2.1354793712983371</v>
      </c>
      <c r="V2969" s="2">
        <f>MAX(F2969 + P2969*Inputs!$B$15 - (Q2969/Inputs!$B$16) - U2969, 0)</f>
        <v>131.33198133484771</v>
      </c>
    </row>
    <row r="2970" spans="1:22" x14ac:dyDescent="0.3">
      <c r="A2970" s="1">
        <v>46146.666666666657</v>
      </c>
      <c r="B2970" s="2">
        <v>60.748039240428412</v>
      </c>
      <c r="C2970" s="2">
        <v>10.93084383490473</v>
      </c>
      <c r="D2970" s="2">
        <f t="shared" si="552"/>
        <v>31.556062252423384</v>
      </c>
      <c r="E2970" s="2">
        <f t="shared" si="553"/>
        <v>65.618041491251788</v>
      </c>
      <c r="F2970" s="2">
        <f t="shared" si="561"/>
        <v>131.33198133484771</v>
      </c>
      <c r="G2970" s="2">
        <f t="shared" si="562"/>
        <v>0</v>
      </c>
      <c r="H2970" s="2">
        <f>MIN(Inputs!$B$2, (Inputs!$B$14 - F2970)/Inputs!$B$15)</f>
        <v>170</v>
      </c>
      <c r="I2970" s="2">
        <f>MAX(MIN(Inputs!$B$2, F2970*Inputs!$B$16, Inputs!$B$14*Inputs!$B$4 - G2970), 0)</f>
        <v>131.33198133484771</v>
      </c>
      <c r="J2970" s="2">
        <f>MAX(MIN(Inputs!$B$2, F2970*Inputs!$B$16, (Inputs!$B$14-F2970)/Inputs!$B$15)*Inputs!$B$9, 0)</f>
        <v>105.06558506787817</v>
      </c>
      <c r="K2970" s="2">
        <f>MAX(E2970*Inputs!$B$5 - B2970 - Inputs!$B$8, 0) * H2970</f>
        <v>0</v>
      </c>
      <c r="L2970" s="2">
        <f>IF(B2970 &gt;= D2970*Inputs!$B$10, MAX(B2970 - E2970/Inputs!$B$5 - Inputs!$B$8, 0) * I2970, 0)</f>
        <v>0</v>
      </c>
      <c r="M2970" s="2">
        <f t="shared" si="554"/>
        <v>1148.4555027998745</v>
      </c>
      <c r="N2970" s="3" t="str">
        <f t="shared" si="555"/>
        <v>Reg</v>
      </c>
      <c r="O2970" s="3" t="str">
        <f t="shared" si="563"/>
        <v>Reg</v>
      </c>
      <c r="P2970" s="2">
        <f t="shared" si="556"/>
        <v>0</v>
      </c>
      <c r="Q2970" s="2">
        <f t="shared" si="557"/>
        <v>0</v>
      </c>
      <c r="R2970" s="2">
        <f t="shared" si="558"/>
        <v>105.06558506787817</v>
      </c>
      <c r="S2970" s="2">
        <f t="shared" si="559"/>
        <v>0</v>
      </c>
      <c r="T2970" s="2">
        <f t="shared" si="560"/>
        <v>1148.4555027998745</v>
      </c>
      <c r="U2970" s="2">
        <f>IF(O2970="Reg", R2970 * Inputs!$B$7, 0)</f>
        <v>2.1013117013575635</v>
      </c>
      <c r="V2970" s="2">
        <f>MAX(F2970 + P2970*Inputs!$B$15 - (Q2970/Inputs!$B$16) - U2970, 0)</f>
        <v>129.23066963349015</v>
      </c>
    </row>
    <row r="2971" spans="1:22" x14ac:dyDescent="0.3">
      <c r="A2971" s="1">
        <v>46146.708333333343</v>
      </c>
      <c r="B2971" s="2">
        <v>67.589739617604195</v>
      </c>
      <c r="C2971" s="2">
        <v>9.8795621319443576</v>
      </c>
      <c r="D2971" s="2">
        <f t="shared" si="552"/>
        <v>31.556062252423384</v>
      </c>
      <c r="E2971" s="2">
        <f t="shared" si="553"/>
        <v>63.091057315367578</v>
      </c>
      <c r="F2971" s="2">
        <f t="shared" si="561"/>
        <v>129.23066963349015</v>
      </c>
      <c r="G2971" s="2">
        <f t="shared" si="562"/>
        <v>0</v>
      </c>
      <c r="H2971" s="2">
        <f>MIN(Inputs!$B$2, (Inputs!$B$14 - F2971)/Inputs!$B$15)</f>
        <v>170</v>
      </c>
      <c r="I2971" s="2">
        <f>MAX(MIN(Inputs!$B$2, F2971*Inputs!$B$16, Inputs!$B$14*Inputs!$B$4 - G2971), 0)</f>
        <v>129.23066963349015</v>
      </c>
      <c r="J2971" s="2">
        <f>MAX(MIN(Inputs!$B$2, F2971*Inputs!$B$16, (Inputs!$B$14-F2971)/Inputs!$B$15)*Inputs!$B$9, 0)</f>
        <v>103.38453570679212</v>
      </c>
      <c r="K2971" s="2">
        <f>MAX(E2971*Inputs!$B$5 - B2971 - Inputs!$B$8, 0) * H2971</f>
        <v>0</v>
      </c>
      <c r="L2971" s="2">
        <f>IF(B2971 &gt;= D2971*Inputs!$B$10, MAX(B2971 - E2971/Inputs!$B$5 - Inputs!$B$8, 0) * I2971, 0)</f>
        <v>0</v>
      </c>
      <c r="M2971" s="2">
        <f t="shared" si="554"/>
        <v>1021.3939439974728</v>
      </c>
      <c r="N2971" s="3" t="str">
        <f t="shared" si="555"/>
        <v>Reg</v>
      </c>
      <c r="O2971" s="3" t="str">
        <f t="shared" si="563"/>
        <v>Reg</v>
      </c>
      <c r="P2971" s="2">
        <f t="shared" si="556"/>
        <v>0</v>
      </c>
      <c r="Q2971" s="2">
        <f t="shared" si="557"/>
        <v>0</v>
      </c>
      <c r="R2971" s="2">
        <f t="shared" si="558"/>
        <v>103.38453570679212</v>
      </c>
      <c r="S2971" s="2">
        <f t="shared" si="559"/>
        <v>0</v>
      </c>
      <c r="T2971" s="2">
        <f t="shared" si="560"/>
        <v>1021.3939439974728</v>
      </c>
      <c r="U2971" s="2">
        <f>IF(O2971="Reg", R2971 * Inputs!$B$7, 0)</f>
        <v>2.0676907141358423</v>
      </c>
      <c r="V2971" s="2">
        <f>MAX(F2971 + P2971*Inputs!$B$15 - (Q2971/Inputs!$B$16) - U2971, 0)</f>
        <v>127.16297891935432</v>
      </c>
    </row>
    <row r="2972" spans="1:22" x14ac:dyDescent="0.3">
      <c r="A2972" s="1">
        <v>46146.75</v>
      </c>
      <c r="B2972" s="2">
        <v>76.241065874128083</v>
      </c>
      <c r="C2972" s="2">
        <v>19.682596571351169</v>
      </c>
      <c r="D2972" s="2">
        <f t="shared" si="552"/>
        <v>31.556062252423384</v>
      </c>
      <c r="E2972" s="2">
        <f t="shared" si="553"/>
        <v>56.914317829245476</v>
      </c>
      <c r="F2972" s="2">
        <f t="shared" si="561"/>
        <v>127.16297891935432</v>
      </c>
      <c r="G2972" s="2">
        <f t="shared" si="562"/>
        <v>0</v>
      </c>
      <c r="H2972" s="2">
        <f>MIN(Inputs!$B$2, (Inputs!$B$14 - F2972)/Inputs!$B$15)</f>
        <v>170</v>
      </c>
      <c r="I2972" s="2">
        <f>MAX(MIN(Inputs!$B$2, F2972*Inputs!$B$16, Inputs!$B$14*Inputs!$B$4 - G2972), 0)</f>
        <v>127.16297891935432</v>
      </c>
      <c r="J2972" s="2">
        <f>MAX(MIN(Inputs!$B$2, F2972*Inputs!$B$16, (Inputs!$B$14-F2972)/Inputs!$B$15)*Inputs!$B$9, 0)</f>
        <v>101.73038313548346</v>
      </c>
      <c r="K2972" s="2">
        <f>MAX(E2972*Inputs!$B$5 - B2972 - Inputs!$B$8, 0) * H2972</f>
        <v>0</v>
      </c>
      <c r="L2972" s="2">
        <f>IF(B2972 &gt;= D2972*Inputs!$B$10, MAX(B2972 - E2972/Inputs!$B$5 - Inputs!$B$8, 0) * I2972, 0)</f>
        <v>0</v>
      </c>
      <c r="M2972" s="2">
        <f t="shared" si="554"/>
        <v>2002.3180903047075</v>
      </c>
      <c r="N2972" s="3" t="str">
        <f t="shared" si="555"/>
        <v>Reg</v>
      </c>
      <c r="O2972" s="3" t="str">
        <f t="shared" si="563"/>
        <v>Reg</v>
      </c>
      <c r="P2972" s="2">
        <f t="shared" si="556"/>
        <v>0</v>
      </c>
      <c r="Q2972" s="2">
        <f t="shared" si="557"/>
        <v>0</v>
      </c>
      <c r="R2972" s="2">
        <f t="shared" si="558"/>
        <v>101.73038313548346</v>
      </c>
      <c r="S2972" s="2">
        <f t="shared" si="559"/>
        <v>0</v>
      </c>
      <c r="T2972" s="2">
        <f t="shared" si="560"/>
        <v>2002.3180903047075</v>
      </c>
      <c r="U2972" s="2">
        <f>IF(O2972="Reg", R2972 * Inputs!$B$7, 0)</f>
        <v>2.0346076627096692</v>
      </c>
      <c r="V2972" s="2">
        <f>MAX(F2972 + P2972*Inputs!$B$15 - (Q2972/Inputs!$B$16) - U2972, 0)</f>
        <v>125.12837125664464</v>
      </c>
    </row>
    <row r="2973" spans="1:22" x14ac:dyDescent="0.3">
      <c r="A2973" s="1">
        <v>46146.791666666657</v>
      </c>
      <c r="B2973" s="2">
        <v>72.029467900247099</v>
      </c>
      <c r="C2973" s="2">
        <v>3.4699387361369221</v>
      </c>
      <c r="D2973" s="2">
        <f t="shared" si="552"/>
        <v>31.556062252423384</v>
      </c>
      <c r="E2973" s="2">
        <f t="shared" si="553"/>
        <v>48.852480454300327</v>
      </c>
      <c r="F2973" s="2">
        <f t="shared" si="561"/>
        <v>125.12837125664464</v>
      </c>
      <c r="G2973" s="2">
        <f t="shared" si="562"/>
        <v>0</v>
      </c>
      <c r="H2973" s="2">
        <f>MIN(Inputs!$B$2, (Inputs!$B$14 - F2973)/Inputs!$B$15)</f>
        <v>170</v>
      </c>
      <c r="I2973" s="2">
        <f>MAX(MIN(Inputs!$B$2, F2973*Inputs!$B$16, Inputs!$B$14*Inputs!$B$4 - G2973), 0)</f>
        <v>125.12837125664464</v>
      </c>
      <c r="J2973" s="2">
        <f>MAX(MIN(Inputs!$B$2, F2973*Inputs!$B$16, (Inputs!$B$14-F2973)/Inputs!$B$15)*Inputs!$B$9, 0)</f>
        <v>100.10269700531572</v>
      </c>
      <c r="K2973" s="2">
        <f>MAX(E2973*Inputs!$B$5 - B2973 - Inputs!$B$8, 0) * H2973</f>
        <v>0</v>
      </c>
      <c r="L2973" s="2">
        <f>IF(B2973 &gt;= D2973*Inputs!$B$10, MAX(B2973 - E2973/Inputs!$B$5 - Inputs!$B$8, 0) * I2973, 0)</f>
        <v>0</v>
      </c>
      <c r="M2973" s="2">
        <f t="shared" si="554"/>
        <v>347.35022593052247</v>
      </c>
      <c r="N2973" s="3" t="str">
        <f t="shared" si="555"/>
        <v>Reg</v>
      </c>
      <c r="O2973" s="3" t="str">
        <f t="shared" si="563"/>
        <v>Reg</v>
      </c>
      <c r="P2973" s="2">
        <f t="shared" si="556"/>
        <v>0</v>
      </c>
      <c r="Q2973" s="2">
        <f t="shared" si="557"/>
        <v>0</v>
      </c>
      <c r="R2973" s="2">
        <f t="shared" si="558"/>
        <v>100.10269700531572</v>
      </c>
      <c r="S2973" s="2">
        <f t="shared" si="559"/>
        <v>0</v>
      </c>
      <c r="T2973" s="2">
        <f t="shared" si="560"/>
        <v>347.35022593052247</v>
      </c>
      <c r="U2973" s="2">
        <f>IF(O2973="Reg", R2973 * Inputs!$B$7, 0)</f>
        <v>2.0020539401063142</v>
      </c>
      <c r="V2973" s="2">
        <f>MAX(F2973 + P2973*Inputs!$B$15 - (Q2973/Inputs!$B$16) - U2973, 0)</f>
        <v>123.12631731653833</v>
      </c>
    </row>
    <row r="2974" spans="1:22" x14ac:dyDescent="0.3">
      <c r="A2974" s="1">
        <v>46146.833333333343</v>
      </c>
      <c r="B2974" s="2">
        <v>59.89995263333747</v>
      </c>
      <c r="C2974" s="2">
        <v>4.3407634144351714</v>
      </c>
      <c r="D2974" s="2">
        <f t="shared" si="552"/>
        <v>31.556062252423384</v>
      </c>
      <c r="E2974" s="2">
        <f t="shared" si="553"/>
        <v>41.403560161708953</v>
      </c>
      <c r="F2974" s="2">
        <f t="shared" si="561"/>
        <v>123.12631731653833</v>
      </c>
      <c r="G2974" s="2">
        <f t="shared" si="562"/>
        <v>0</v>
      </c>
      <c r="H2974" s="2">
        <f>MIN(Inputs!$B$2, (Inputs!$B$14 - F2974)/Inputs!$B$15)</f>
        <v>170</v>
      </c>
      <c r="I2974" s="2">
        <f>MAX(MIN(Inputs!$B$2, F2974*Inputs!$B$16, Inputs!$B$14*Inputs!$B$4 - G2974), 0)</f>
        <v>123.12631731653833</v>
      </c>
      <c r="J2974" s="2">
        <f>MAX(MIN(Inputs!$B$2, F2974*Inputs!$B$16, (Inputs!$B$14-F2974)/Inputs!$B$15)*Inputs!$B$9, 0)</f>
        <v>98.501053853230673</v>
      </c>
      <c r="K2974" s="2">
        <f>MAX(E2974*Inputs!$B$5 - B2974 - Inputs!$B$8, 0) * H2974</f>
        <v>0</v>
      </c>
      <c r="L2974" s="2">
        <f>IF(B2974 &gt;= D2974*Inputs!$B$10, MAX(B2974 - E2974/Inputs!$B$5 - Inputs!$B$8, 0) * I2974, 0)</f>
        <v>0</v>
      </c>
      <c r="M2974" s="2">
        <f t="shared" si="554"/>
        <v>427.56977084941229</v>
      </c>
      <c r="N2974" s="3" t="str">
        <f t="shared" si="555"/>
        <v>Reg</v>
      </c>
      <c r="O2974" s="3" t="str">
        <f t="shared" si="563"/>
        <v>Reg</v>
      </c>
      <c r="P2974" s="2">
        <f t="shared" si="556"/>
        <v>0</v>
      </c>
      <c r="Q2974" s="2">
        <f t="shared" si="557"/>
        <v>0</v>
      </c>
      <c r="R2974" s="2">
        <f t="shared" si="558"/>
        <v>98.501053853230673</v>
      </c>
      <c r="S2974" s="2">
        <f t="shared" si="559"/>
        <v>0</v>
      </c>
      <c r="T2974" s="2">
        <f t="shared" si="560"/>
        <v>427.56977084941229</v>
      </c>
      <c r="U2974" s="2">
        <f>IF(O2974="Reg", R2974 * Inputs!$B$7, 0)</f>
        <v>1.9700210770646136</v>
      </c>
      <c r="V2974" s="2">
        <f>MAX(F2974 + P2974*Inputs!$B$15 - (Q2974/Inputs!$B$16) - U2974, 0)</f>
        <v>121.15629623947372</v>
      </c>
    </row>
    <row r="2975" spans="1:22" x14ac:dyDescent="0.3">
      <c r="A2975" s="1">
        <v>46146.875</v>
      </c>
      <c r="B2975" s="2">
        <v>57.199983681765453</v>
      </c>
      <c r="C2975" s="2">
        <v>22.798696791260461</v>
      </c>
      <c r="D2975" s="2">
        <f t="shared" si="552"/>
        <v>31.556062252423384</v>
      </c>
      <c r="E2975" s="2">
        <f t="shared" si="553"/>
        <v>33.831669524577507</v>
      </c>
      <c r="F2975" s="2">
        <f t="shared" si="561"/>
        <v>121.15629623947372</v>
      </c>
      <c r="G2975" s="2">
        <f t="shared" si="562"/>
        <v>0</v>
      </c>
      <c r="H2975" s="2">
        <f>MIN(Inputs!$B$2, (Inputs!$B$14 - F2975)/Inputs!$B$15)</f>
        <v>170</v>
      </c>
      <c r="I2975" s="2">
        <f>MAX(MIN(Inputs!$B$2, F2975*Inputs!$B$16, Inputs!$B$14*Inputs!$B$4 - G2975), 0)</f>
        <v>121.15629623947372</v>
      </c>
      <c r="J2975" s="2">
        <f>MAX(MIN(Inputs!$B$2, F2975*Inputs!$B$16, (Inputs!$B$14-F2975)/Inputs!$B$15)*Inputs!$B$9, 0)</f>
        <v>96.925036991578978</v>
      </c>
      <c r="K2975" s="2">
        <f>MAX(E2975*Inputs!$B$5 - B2975 - Inputs!$B$8, 0) * H2975</f>
        <v>0</v>
      </c>
      <c r="L2975" s="2">
        <f>IF(B2975 &gt;= D2975*Inputs!$B$10, MAX(B2975 - E2975/Inputs!$B$5 - Inputs!$B$8, 0) * I2975, 0)</f>
        <v>0</v>
      </c>
      <c r="M2975" s="2">
        <f t="shared" si="554"/>
        <v>2209.7645298527132</v>
      </c>
      <c r="N2975" s="3" t="str">
        <f t="shared" si="555"/>
        <v>Reg</v>
      </c>
      <c r="O2975" s="3" t="str">
        <f t="shared" si="563"/>
        <v>Reg</v>
      </c>
      <c r="P2975" s="2">
        <f t="shared" si="556"/>
        <v>0</v>
      </c>
      <c r="Q2975" s="2">
        <f t="shared" si="557"/>
        <v>0</v>
      </c>
      <c r="R2975" s="2">
        <f t="shared" si="558"/>
        <v>96.925036991578978</v>
      </c>
      <c r="S2975" s="2">
        <f t="shared" si="559"/>
        <v>0</v>
      </c>
      <c r="T2975" s="2">
        <f t="shared" si="560"/>
        <v>2209.7645298527132</v>
      </c>
      <c r="U2975" s="2">
        <f>IF(O2975="Reg", R2975 * Inputs!$B$7, 0)</f>
        <v>1.9385007398315797</v>
      </c>
      <c r="V2975" s="2">
        <f>MAX(F2975 + P2975*Inputs!$B$15 - (Q2975/Inputs!$B$16) - U2975, 0)</f>
        <v>119.21779549964214</v>
      </c>
    </row>
    <row r="2976" spans="1:22" x14ac:dyDescent="0.3">
      <c r="A2976" s="1">
        <v>46146.916666666657</v>
      </c>
      <c r="B2976" s="2">
        <v>45.586134185123157</v>
      </c>
      <c r="C2976" s="2">
        <v>3.2809621849860422</v>
      </c>
      <c r="D2976" s="2">
        <f t="shared" si="552"/>
        <v>31.556062252423384</v>
      </c>
      <c r="E2976" s="2">
        <f t="shared" si="553"/>
        <v>26.307907215109037</v>
      </c>
      <c r="F2976" s="2">
        <f t="shared" si="561"/>
        <v>119.21779549964214</v>
      </c>
      <c r="G2976" s="2">
        <f t="shared" si="562"/>
        <v>0</v>
      </c>
      <c r="H2976" s="2">
        <f>MIN(Inputs!$B$2, (Inputs!$B$14 - F2976)/Inputs!$B$15)</f>
        <v>170</v>
      </c>
      <c r="I2976" s="2">
        <f>MAX(MIN(Inputs!$B$2, F2976*Inputs!$B$16, Inputs!$B$14*Inputs!$B$4 - G2976), 0)</f>
        <v>119.21779549964214</v>
      </c>
      <c r="J2976" s="2">
        <f>MAX(MIN(Inputs!$B$2, F2976*Inputs!$B$16, (Inputs!$B$14-F2976)/Inputs!$B$15)*Inputs!$B$9, 0)</f>
        <v>95.374236399713709</v>
      </c>
      <c r="K2976" s="2">
        <f>MAX(E2976*Inputs!$B$5 - B2976 - Inputs!$B$8, 0) * H2976</f>
        <v>0</v>
      </c>
      <c r="L2976" s="2">
        <f>IF(B2976 &gt;= D2976*Inputs!$B$10, MAX(B2976 - E2976/Inputs!$B$5 - Inputs!$B$8, 0) * I2976, 0)</f>
        <v>0</v>
      </c>
      <c r="M2976" s="2">
        <f t="shared" si="554"/>
        <v>312.91926304937999</v>
      </c>
      <c r="N2976" s="3" t="str">
        <f t="shared" si="555"/>
        <v>Reg</v>
      </c>
      <c r="O2976" s="3" t="str">
        <f t="shared" si="563"/>
        <v>Reg</v>
      </c>
      <c r="P2976" s="2">
        <f t="shared" si="556"/>
        <v>0</v>
      </c>
      <c r="Q2976" s="2">
        <f t="shared" si="557"/>
        <v>0</v>
      </c>
      <c r="R2976" s="2">
        <f t="shared" si="558"/>
        <v>95.374236399713709</v>
      </c>
      <c r="S2976" s="2">
        <f t="shared" si="559"/>
        <v>0</v>
      </c>
      <c r="T2976" s="2">
        <f t="shared" si="560"/>
        <v>312.91926304937999</v>
      </c>
      <c r="U2976" s="2">
        <f>IF(O2976="Reg", R2976 * Inputs!$B$7, 0)</f>
        <v>1.9074847279942742</v>
      </c>
      <c r="V2976" s="2">
        <f>MAX(F2976 + P2976*Inputs!$B$15 - (Q2976/Inputs!$B$16) - U2976, 0)</f>
        <v>117.31031077164786</v>
      </c>
    </row>
    <row r="2977" spans="1:22" x14ac:dyDescent="0.3">
      <c r="A2977" s="1">
        <v>46146.958333333343</v>
      </c>
      <c r="B2977" s="2">
        <v>30.529302700871579</v>
      </c>
      <c r="C2977" s="2">
        <v>8.6089682582659446</v>
      </c>
      <c r="D2977" s="2">
        <f t="shared" si="552"/>
        <v>31.556062252423384</v>
      </c>
      <c r="E2977" s="2">
        <f t="shared" si="553"/>
        <v>18.710218184255179</v>
      </c>
      <c r="F2977" s="2">
        <f t="shared" si="561"/>
        <v>117.31031077164786</v>
      </c>
      <c r="G2977" s="2">
        <f t="shared" si="562"/>
        <v>0</v>
      </c>
      <c r="H2977" s="2">
        <f>MIN(Inputs!$B$2, (Inputs!$B$14 - F2977)/Inputs!$B$15)</f>
        <v>170</v>
      </c>
      <c r="I2977" s="2">
        <f>MAX(MIN(Inputs!$B$2, F2977*Inputs!$B$16, Inputs!$B$14*Inputs!$B$4 - G2977), 0)</f>
        <v>117.31031077164786</v>
      </c>
      <c r="J2977" s="2">
        <f>MAX(MIN(Inputs!$B$2, F2977*Inputs!$B$16, (Inputs!$B$14-F2977)/Inputs!$B$15)*Inputs!$B$9, 0)</f>
        <v>93.848248617318291</v>
      </c>
      <c r="K2977" s="2">
        <f>MAX(E2977*Inputs!$B$5 - B2977 - Inputs!$B$8, 0) * H2977</f>
        <v>0</v>
      </c>
      <c r="L2977" s="2">
        <f>IF(B2977 &gt;= D2977*Inputs!$B$10, MAX(B2977 - E2977/Inputs!$B$5 - Inputs!$B$8, 0) * I2977, 0)</f>
        <v>0</v>
      </c>
      <c r="M2977" s="2">
        <f t="shared" si="554"/>
        <v>807.93659344034404</v>
      </c>
      <c r="N2977" s="3" t="str">
        <f t="shared" si="555"/>
        <v>Reg</v>
      </c>
      <c r="O2977" s="3" t="str">
        <f t="shared" si="563"/>
        <v>Reg</v>
      </c>
      <c r="P2977" s="2">
        <f t="shared" si="556"/>
        <v>0</v>
      </c>
      <c r="Q2977" s="2">
        <f t="shared" si="557"/>
        <v>0</v>
      </c>
      <c r="R2977" s="2">
        <f t="shared" si="558"/>
        <v>93.848248617318291</v>
      </c>
      <c r="S2977" s="2">
        <f t="shared" si="559"/>
        <v>0</v>
      </c>
      <c r="T2977" s="2">
        <f t="shared" si="560"/>
        <v>807.93659344034404</v>
      </c>
      <c r="U2977" s="2">
        <f>IF(O2977="Reg", R2977 * Inputs!$B$7, 0)</f>
        <v>1.8769649723463659</v>
      </c>
      <c r="V2977" s="2">
        <f>MAX(F2977 + P2977*Inputs!$B$15 - (Q2977/Inputs!$B$16) - U2977, 0)</f>
        <v>115.43334579930149</v>
      </c>
    </row>
    <row r="2978" spans="1:22" x14ac:dyDescent="0.3">
      <c r="A2978" s="1">
        <v>46147</v>
      </c>
      <c r="B2978" s="2">
        <v>27.87004162445718</v>
      </c>
      <c r="C2978" s="2">
        <v>4.5818193680552426</v>
      </c>
      <c r="D2978" s="2">
        <f t="shared" si="552"/>
        <v>37.096930085128001</v>
      </c>
      <c r="E2978" s="2">
        <f t="shared" si="553"/>
        <v>13.62200106744325</v>
      </c>
      <c r="F2978" s="2">
        <f t="shared" si="561"/>
        <v>115.43334579930149</v>
      </c>
      <c r="G2978" s="2">
        <f t="shared" si="562"/>
        <v>0</v>
      </c>
      <c r="H2978" s="2">
        <f>MIN(Inputs!$B$2, (Inputs!$B$14 - F2978)/Inputs!$B$15)</f>
        <v>170</v>
      </c>
      <c r="I2978" s="2">
        <f>MAX(MIN(Inputs!$B$2, F2978*Inputs!$B$16, Inputs!$B$14*Inputs!$B$4 - G2978), 0)</f>
        <v>115.43334579930149</v>
      </c>
      <c r="J2978" s="2">
        <f>MAX(MIN(Inputs!$B$2, F2978*Inputs!$B$16, (Inputs!$B$14-F2978)/Inputs!$B$15)*Inputs!$B$9, 0)</f>
        <v>92.346676639441199</v>
      </c>
      <c r="K2978" s="2">
        <f>MAX(E2978*Inputs!$B$5 - B2978 - Inputs!$B$8, 0) * H2978</f>
        <v>0</v>
      </c>
      <c r="L2978" s="2">
        <f>IF(B2978 &gt;= D2978*Inputs!$B$10, MAX(B2978 - E2978/Inputs!$B$5 - Inputs!$B$8, 0) * I2978, 0)</f>
        <v>0</v>
      </c>
      <c r="M2978" s="2">
        <f t="shared" si="554"/>
        <v>423.11579160212631</v>
      </c>
      <c r="N2978" s="3" t="str">
        <f t="shared" si="555"/>
        <v>Reg</v>
      </c>
      <c r="O2978" s="3" t="str">
        <f t="shared" si="563"/>
        <v>Reg</v>
      </c>
      <c r="P2978" s="2">
        <f t="shared" si="556"/>
        <v>0</v>
      </c>
      <c r="Q2978" s="2">
        <f t="shared" si="557"/>
        <v>0</v>
      </c>
      <c r="R2978" s="2">
        <f t="shared" si="558"/>
        <v>92.346676639441199</v>
      </c>
      <c r="S2978" s="2">
        <f t="shared" si="559"/>
        <v>0</v>
      </c>
      <c r="T2978" s="2">
        <f t="shared" si="560"/>
        <v>423.11579160212631</v>
      </c>
      <c r="U2978" s="2">
        <f>IF(O2978="Reg", R2978 * Inputs!$B$7, 0)</f>
        <v>1.8469335327888241</v>
      </c>
      <c r="V2978" s="2">
        <f>MAX(F2978 + P2978*Inputs!$B$15 - (Q2978/Inputs!$B$16) - U2978, 0)</f>
        <v>113.58641226651267</v>
      </c>
    </row>
    <row r="2979" spans="1:22" x14ac:dyDescent="0.3">
      <c r="A2979" s="1">
        <v>46147.041666666657</v>
      </c>
      <c r="B2979" s="2">
        <v>27.33594614469888</v>
      </c>
      <c r="C2979" s="2">
        <v>4.4465568765208214</v>
      </c>
      <c r="D2979" s="2">
        <f t="shared" si="552"/>
        <v>37.096930085128001</v>
      </c>
      <c r="E2979" s="2">
        <f t="shared" si="553"/>
        <v>8.9769941300337202</v>
      </c>
      <c r="F2979" s="2">
        <f t="shared" si="561"/>
        <v>113.58641226651267</v>
      </c>
      <c r="G2979" s="2">
        <f t="shared" si="562"/>
        <v>0</v>
      </c>
      <c r="H2979" s="2">
        <f>MIN(Inputs!$B$2, (Inputs!$B$14 - F2979)/Inputs!$B$15)</f>
        <v>170</v>
      </c>
      <c r="I2979" s="2">
        <f>MAX(MIN(Inputs!$B$2, F2979*Inputs!$B$16, Inputs!$B$14*Inputs!$B$4 - G2979), 0)</f>
        <v>113.58641226651267</v>
      </c>
      <c r="J2979" s="2">
        <f>MAX(MIN(Inputs!$B$2, F2979*Inputs!$B$16, (Inputs!$B$14-F2979)/Inputs!$B$15)*Inputs!$B$9, 0)</f>
        <v>90.869129813210137</v>
      </c>
      <c r="K2979" s="2">
        <f>MAX(E2979*Inputs!$B$5 - B2979 - Inputs!$B$8, 0) * H2979</f>
        <v>0</v>
      </c>
      <c r="L2979" s="2">
        <f>IF(B2979 &gt;= D2979*Inputs!$B$10, MAX(B2979 - E2979/Inputs!$B$5 - Inputs!$B$8, 0) * I2979, 0)</f>
        <v>0</v>
      </c>
      <c r="M2979" s="2">
        <f t="shared" si="554"/>
        <v>404.05475403439272</v>
      </c>
      <c r="N2979" s="3" t="str">
        <f t="shared" si="555"/>
        <v>Reg</v>
      </c>
      <c r="O2979" s="3" t="str">
        <f t="shared" si="563"/>
        <v>Reg</v>
      </c>
      <c r="P2979" s="2">
        <f t="shared" si="556"/>
        <v>0</v>
      </c>
      <c r="Q2979" s="2">
        <f t="shared" si="557"/>
        <v>0</v>
      </c>
      <c r="R2979" s="2">
        <f t="shared" si="558"/>
        <v>90.869129813210137</v>
      </c>
      <c r="S2979" s="2">
        <f t="shared" si="559"/>
        <v>0</v>
      </c>
      <c r="T2979" s="2">
        <f t="shared" si="560"/>
        <v>404.05475403439272</v>
      </c>
      <c r="U2979" s="2">
        <f>IF(O2979="Reg", R2979 * Inputs!$B$7, 0)</f>
        <v>1.8173825962642027</v>
      </c>
      <c r="V2979" s="2">
        <f>MAX(F2979 + P2979*Inputs!$B$15 - (Q2979/Inputs!$B$16) - U2979, 0)</f>
        <v>111.76902967024847</v>
      </c>
    </row>
    <row r="2980" spans="1:22" x14ac:dyDescent="0.3">
      <c r="A2980" s="1">
        <v>46147.083333333343</v>
      </c>
      <c r="B2980" s="2">
        <v>14.46860881054881</v>
      </c>
      <c r="C2980" s="2">
        <v>1.5679621459040169</v>
      </c>
      <c r="D2980" s="2">
        <f t="shared" si="552"/>
        <v>37.096930085128001</v>
      </c>
      <c r="E2980" s="2">
        <f t="shared" si="553"/>
        <v>4.4210031059172401</v>
      </c>
      <c r="F2980" s="2">
        <f t="shared" si="561"/>
        <v>111.76902967024847</v>
      </c>
      <c r="G2980" s="2">
        <f t="shared" si="562"/>
        <v>0</v>
      </c>
      <c r="H2980" s="2">
        <f>MIN(Inputs!$B$2, (Inputs!$B$14 - F2980)/Inputs!$B$15)</f>
        <v>170</v>
      </c>
      <c r="I2980" s="2">
        <f>MAX(MIN(Inputs!$B$2, F2980*Inputs!$B$16, Inputs!$B$14*Inputs!$B$4 - G2980), 0)</f>
        <v>111.76902967024847</v>
      </c>
      <c r="J2980" s="2">
        <f>MAX(MIN(Inputs!$B$2, F2980*Inputs!$B$16, (Inputs!$B$14-F2980)/Inputs!$B$15)*Inputs!$B$9, 0)</f>
        <v>89.415223736198783</v>
      </c>
      <c r="K2980" s="2">
        <f>MAX(E2980*Inputs!$B$5 - B2980 - Inputs!$B$8, 0) * H2980</f>
        <v>0</v>
      </c>
      <c r="L2980" s="2">
        <f>IF(B2980 &gt;= D2980*Inputs!$B$10, MAX(B2980 - E2980/Inputs!$B$5 - Inputs!$B$8, 0) * I2980, 0)</f>
        <v>0</v>
      </c>
      <c r="M2980" s="2">
        <f t="shared" si="554"/>
        <v>140.19968608589804</v>
      </c>
      <c r="N2980" s="3" t="str">
        <f t="shared" si="555"/>
        <v>Reg</v>
      </c>
      <c r="O2980" s="3" t="str">
        <f t="shared" si="563"/>
        <v>Reg</v>
      </c>
      <c r="P2980" s="2">
        <f t="shared" si="556"/>
        <v>0</v>
      </c>
      <c r="Q2980" s="2">
        <f t="shared" si="557"/>
        <v>0</v>
      </c>
      <c r="R2980" s="2">
        <f t="shared" si="558"/>
        <v>89.415223736198783</v>
      </c>
      <c r="S2980" s="2">
        <f t="shared" si="559"/>
        <v>0</v>
      </c>
      <c r="T2980" s="2">
        <f t="shared" si="560"/>
        <v>140.19968608589804</v>
      </c>
      <c r="U2980" s="2">
        <f>IF(O2980="Reg", R2980 * Inputs!$B$7, 0)</f>
        <v>1.7883044747239758</v>
      </c>
      <c r="V2980" s="2">
        <f>MAX(F2980 + P2980*Inputs!$B$15 - (Q2980/Inputs!$B$16) - U2980, 0)</f>
        <v>109.9807251955245</v>
      </c>
    </row>
    <row r="2981" spans="1:22" x14ac:dyDescent="0.3">
      <c r="A2981" s="1">
        <v>46147.125</v>
      </c>
      <c r="B2981" s="2">
        <v>12.057409824954631</v>
      </c>
      <c r="C2981" s="2">
        <v>14.933615427784201</v>
      </c>
      <c r="D2981" s="2">
        <f t="shared" si="552"/>
        <v>37.096930085128001</v>
      </c>
      <c r="E2981" s="2">
        <f t="shared" si="553"/>
        <v>2.0095683041591053</v>
      </c>
      <c r="F2981" s="2">
        <f t="shared" si="561"/>
        <v>109.9807251955245</v>
      </c>
      <c r="G2981" s="2">
        <f t="shared" si="562"/>
        <v>0</v>
      </c>
      <c r="H2981" s="2">
        <f>MIN(Inputs!$B$2, (Inputs!$B$14 - F2981)/Inputs!$B$15)</f>
        <v>170</v>
      </c>
      <c r="I2981" s="2">
        <f>MAX(MIN(Inputs!$B$2, F2981*Inputs!$B$16, Inputs!$B$14*Inputs!$B$4 - G2981), 0)</f>
        <v>109.9807251955245</v>
      </c>
      <c r="J2981" s="2">
        <f>MAX(MIN(Inputs!$B$2, F2981*Inputs!$B$16, (Inputs!$B$14-F2981)/Inputs!$B$15)*Inputs!$B$9, 0)</f>
        <v>87.984580156419611</v>
      </c>
      <c r="K2981" s="2">
        <f>MAX(E2981*Inputs!$B$5 - B2981 - Inputs!$B$8, 0) * H2981</f>
        <v>0</v>
      </c>
      <c r="L2981" s="2">
        <f>IF(B2981 &gt;= D2981*Inputs!$B$10, MAX(B2981 - E2981/Inputs!$B$5 - Inputs!$B$8, 0) * I2981, 0)</f>
        <v>0</v>
      </c>
      <c r="M2981" s="2">
        <f t="shared" si="554"/>
        <v>1313.9278836310236</v>
      </c>
      <c r="N2981" s="3" t="str">
        <f t="shared" si="555"/>
        <v>Reg</v>
      </c>
      <c r="O2981" s="3" t="str">
        <f t="shared" si="563"/>
        <v>Reg</v>
      </c>
      <c r="P2981" s="2">
        <f t="shared" si="556"/>
        <v>0</v>
      </c>
      <c r="Q2981" s="2">
        <f t="shared" si="557"/>
        <v>0</v>
      </c>
      <c r="R2981" s="2">
        <f t="shared" si="558"/>
        <v>87.984580156419611</v>
      </c>
      <c r="S2981" s="2">
        <f t="shared" si="559"/>
        <v>0</v>
      </c>
      <c r="T2981" s="2">
        <f t="shared" si="560"/>
        <v>1313.9278836310236</v>
      </c>
      <c r="U2981" s="2">
        <f>IF(O2981="Reg", R2981 * Inputs!$B$7, 0)</f>
        <v>1.7596916031283922</v>
      </c>
      <c r="V2981" s="2">
        <f>MAX(F2981 + P2981*Inputs!$B$15 - (Q2981/Inputs!$B$16) - U2981, 0)</f>
        <v>108.22103359239611</v>
      </c>
    </row>
    <row r="2982" spans="1:22" x14ac:dyDescent="0.3">
      <c r="A2982" s="1">
        <v>46147.166666666657</v>
      </c>
      <c r="B2982" s="2">
        <v>0</v>
      </c>
      <c r="C2982" s="2">
        <v>4.0874299563090553</v>
      </c>
      <c r="D2982" s="2">
        <f t="shared" si="552"/>
        <v>37.096930085128001</v>
      </c>
      <c r="E2982" s="2">
        <f t="shared" si="553"/>
        <v>1.5063023733703884</v>
      </c>
      <c r="F2982" s="2">
        <f t="shared" si="561"/>
        <v>108.22103359239611</v>
      </c>
      <c r="G2982" s="2">
        <f t="shared" si="562"/>
        <v>0</v>
      </c>
      <c r="H2982" s="2">
        <f>MIN(Inputs!$B$2, (Inputs!$B$14 - F2982)/Inputs!$B$15)</f>
        <v>170</v>
      </c>
      <c r="I2982" s="2">
        <f>MAX(MIN(Inputs!$B$2, F2982*Inputs!$B$16, Inputs!$B$14*Inputs!$B$4 - G2982), 0)</f>
        <v>108.22103359239611</v>
      </c>
      <c r="J2982" s="2">
        <f>MAX(MIN(Inputs!$B$2, F2982*Inputs!$B$16, (Inputs!$B$14-F2982)/Inputs!$B$15)*Inputs!$B$9, 0)</f>
        <v>86.5768268739169</v>
      </c>
      <c r="K2982" s="2">
        <f>MAX(E2982*Inputs!$B$5 - B2982 - Inputs!$B$8, 0) * H2982</f>
        <v>0</v>
      </c>
      <c r="L2982" s="2">
        <f>IF(B2982 &gt;= D2982*Inputs!$B$10, MAX(B2982 - E2982/Inputs!$B$5 - Inputs!$B$8, 0) * I2982, 0)</f>
        <v>0</v>
      </c>
      <c r="M2982" s="2">
        <f t="shared" si="554"/>
        <v>353.8767156866308</v>
      </c>
      <c r="N2982" s="3" t="str">
        <f t="shared" si="555"/>
        <v>Reg</v>
      </c>
      <c r="O2982" s="3" t="str">
        <f t="shared" si="563"/>
        <v>Reg</v>
      </c>
      <c r="P2982" s="2">
        <f t="shared" si="556"/>
        <v>0</v>
      </c>
      <c r="Q2982" s="2">
        <f t="shared" si="557"/>
        <v>0</v>
      </c>
      <c r="R2982" s="2">
        <f t="shared" si="558"/>
        <v>86.5768268739169</v>
      </c>
      <c r="S2982" s="2">
        <f t="shared" si="559"/>
        <v>0</v>
      </c>
      <c r="T2982" s="2">
        <f t="shared" si="560"/>
        <v>353.8767156866308</v>
      </c>
      <c r="U2982" s="2">
        <f>IF(O2982="Reg", R2982 * Inputs!$B$7, 0)</f>
        <v>1.731536537478338</v>
      </c>
      <c r="V2982" s="2">
        <f>MAX(F2982 + P2982*Inputs!$B$15 - (Q2982/Inputs!$B$16) - U2982, 0)</f>
        <v>106.48949705491778</v>
      </c>
    </row>
    <row r="2983" spans="1:22" x14ac:dyDescent="0.3">
      <c r="A2983" s="1">
        <v>46147.208333333343</v>
      </c>
      <c r="B2983" s="2">
        <v>0</v>
      </c>
      <c r="C2983" s="2">
        <v>10.35424152225322</v>
      </c>
      <c r="D2983" s="2">
        <f t="shared" si="552"/>
        <v>37.096930085128001</v>
      </c>
      <c r="E2983" s="2">
        <f t="shared" si="553"/>
        <v>2.3300487822779559</v>
      </c>
      <c r="F2983" s="2">
        <f t="shared" si="561"/>
        <v>106.48949705491778</v>
      </c>
      <c r="G2983" s="2">
        <f t="shared" si="562"/>
        <v>0</v>
      </c>
      <c r="H2983" s="2">
        <f>MIN(Inputs!$B$2, (Inputs!$B$14 - F2983)/Inputs!$B$15)</f>
        <v>170</v>
      </c>
      <c r="I2983" s="2">
        <f>MAX(MIN(Inputs!$B$2, F2983*Inputs!$B$16, Inputs!$B$14*Inputs!$B$4 - G2983), 0)</f>
        <v>106.48949705491778</v>
      </c>
      <c r="J2983" s="2">
        <f>MAX(MIN(Inputs!$B$2, F2983*Inputs!$B$16, (Inputs!$B$14-F2983)/Inputs!$B$15)*Inputs!$B$9, 0)</f>
        <v>85.19159764393423</v>
      </c>
      <c r="K2983" s="2">
        <f>MAX(E2983*Inputs!$B$5 - B2983 - Inputs!$B$8, 0) * H2983</f>
        <v>0</v>
      </c>
      <c r="L2983" s="2">
        <f>IF(B2983 &gt;= D2983*Inputs!$B$10, MAX(B2983 - E2983/Inputs!$B$5 - Inputs!$B$8, 0) * I2983, 0)</f>
        <v>0</v>
      </c>
      <c r="M2983" s="2">
        <f t="shared" si="554"/>
        <v>882.09437767191343</v>
      </c>
      <c r="N2983" s="3" t="str">
        <f t="shared" si="555"/>
        <v>Reg</v>
      </c>
      <c r="O2983" s="3" t="str">
        <f t="shared" si="563"/>
        <v>Reg</v>
      </c>
      <c r="P2983" s="2">
        <f t="shared" si="556"/>
        <v>0</v>
      </c>
      <c r="Q2983" s="2">
        <f t="shared" si="557"/>
        <v>0</v>
      </c>
      <c r="R2983" s="2">
        <f t="shared" si="558"/>
        <v>85.19159764393423</v>
      </c>
      <c r="S2983" s="2">
        <f t="shared" si="559"/>
        <v>0</v>
      </c>
      <c r="T2983" s="2">
        <f t="shared" si="560"/>
        <v>882.09437767191343</v>
      </c>
      <c r="U2983" s="2">
        <f>IF(O2983="Reg", R2983 * Inputs!$B$7, 0)</f>
        <v>1.7038319528786847</v>
      </c>
      <c r="V2983" s="2">
        <f>MAX(F2983 + P2983*Inputs!$B$15 - (Q2983/Inputs!$B$16) - U2983, 0)</f>
        <v>104.78566510203909</v>
      </c>
    </row>
    <row r="2984" spans="1:22" x14ac:dyDescent="0.3">
      <c r="A2984" s="1">
        <v>46147.25</v>
      </c>
      <c r="B2984" s="2">
        <v>0</v>
      </c>
      <c r="C2984" s="2">
        <v>4.7619796281343767</v>
      </c>
      <c r="D2984" s="2">
        <f t="shared" si="552"/>
        <v>37.096930085128001</v>
      </c>
      <c r="E2984" s="2">
        <f t="shared" si="553"/>
        <v>4.1029526186409129</v>
      </c>
      <c r="F2984" s="2">
        <f t="shared" si="561"/>
        <v>104.78566510203909</v>
      </c>
      <c r="G2984" s="2">
        <f t="shared" si="562"/>
        <v>0</v>
      </c>
      <c r="H2984" s="2">
        <f>MIN(Inputs!$B$2, (Inputs!$B$14 - F2984)/Inputs!$B$15)</f>
        <v>170</v>
      </c>
      <c r="I2984" s="2">
        <f>MAX(MIN(Inputs!$B$2, F2984*Inputs!$B$16, Inputs!$B$14*Inputs!$B$4 - G2984), 0)</f>
        <v>104.78566510203909</v>
      </c>
      <c r="J2984" s="2">
        <f>MAX(MIN(Inputs!$B$2, F2984*Inputs!$B$16, (Inputs!$B$14-F2984)/Inputs!$B$15)*Inputs!$B$9, 0)</f>
        <v>83.82853208163128</v>
      </c>
      <c r="K2984" s="2">
        <f>MAX(E2984*Inputs!$B$5 - B2984 - Inputs!$B$8, 0) * H2984</f>
        <v>0</v>
      </c>
      <c r="L2984" s="2">
        <f>IF(B2984 &gt;= D2984*Inputs!$B$10, MAX(B2984 - E2984/Inputs!$B$5 - Inputs!$B$8, 0) * I2984, 0)</f>
        <v>0</v>
      </c>
      <c r="M2984" s="2">
        <f t="shared" si="554"/>
        <v>399.18976202913717</v>
      </c>
      <c r="N2984" s="3" t="str">
        <f t="shared" si="555"/>
        <v>Reg</v>
      </c>
      <c r="O2984" s="3" t="str">
        <f t="shared" si="563"/>
        <v>Reg</v>
      </c>
      <c r="P2984" s="2">
        <f t="shared" si="556"/>
        <v>0</v>
      </c>
      <c r="Q2984" s="2">
        <f t="shared" si="557"/>
        <v>0</v>
      </c>
      <c r="R2984" s="2">
        <f t="shared" si="558"/>
        <v>83.82853208163128</v>
      </c>
      <c r="S2984" s="2">
        <f t="shared" si="559"/>
        <v>0</v>
      </c>
      <c r="T2984" s="2">
        <f t="shared" si="560"/>
        <v>399.18976202913717</v>
      </c>
      <c r="U2984" s="2">
        <f>IF(O2984="Reg", R2984 * Inputs!$B$7, 0)</f>
        <v>1.6765706416326256</v>
      </c>
      <c r="V2984" s="2">
        <f>MAX(F2984 + P2984*Inputs!$B$15 - (Q2984/Inputs!$B$16) - U2984, 0)</f>
        <v>103.10909446040647</v>
      </c>
    </row>
    <row r="2985" spans="1:22" x14ac:dyDescent="0.3">
      <c r="A2985" s="1">
        <v>46147.291666666657</v>
      </c>
      <c r="B2985" s="2">
        <v>0</v>
      </c>
      <c r="C2985" s="2">
        <v>9.7527410544403779</v>
      </c>
      <c r="D2985" s="2">
        <f t="shared" si="552"/>
        <v>37.096930085128001</v>
      </c>
      <c r="E2985" s="2">
        <f t="shared" si="553"/>
        <v>9.2129535399354268</v>
      </c>
      <c r="F2985" s="2">
        <f t="shared" si="561"/>
        <v>103.10909446040647</v>
      </c>
      <c r="G2985" s="2">
        <f t="shared" si="562"/>
        <v>0</v>
      </c>
      <c r="H2985" s="2">
        <f>MIN(Inputs!$B$2, (Inputs!$B$14 - F2985)/Inputs!$B$15)</f>
        <v>170</v>
      </c>
      <c r="I2985" s="2">
        <f>MAX(MIN(Inputs!$B$2, F2985*Inputs!$B$16, Inputs!$B$14*Inputs!$B$4 - G2985), 0)</f>
        <v>103.10909446040647</v>
      </c>
      <c r="J2985" s="2">
        <f>MAX(MIN(Inputs!$B$2, F2985*Inputs!$B$16, (Inputs!$B$14-F2985)/Inputs!$B$15)*Inputs!$B$9, 0)</f>
        <v>82.487275568325174</v>
      </c>
      <c r="K2985" s="2">
        <f>MAX(E2985*Inputs!$B$5 - B2985 - Inputs!$B$8, 0) * H2985</f>
        <v>0</v>
      </c>
      <c r="L2985" s="2">
        <f>IF(B2985 &gt;= D2985*Inputs!$B$10, MAX(B2985 - E2985/Inputs!$B$5 - Inputs!$B$8, 0) * I2985, 0)</f>
        <v>0</v>
      </c>
      <c r="M2985" s="2">
        <f t="shared" si="554"/>
        <v>804.47703890414164</v>
      </c>
      <c r="N2985" s="3" t="str">
        <f t="shared" si="555"/>
        <v>Reg</v>
      </c>
      <c r="O2985" s="3" t="str">
        <f t="shared" si="563"/>
        <v>Reg</v>
      </c>
      <c r="P2985" s="2">
        <f t="shared" si="556"/>
        <v>0</v>
      </c>
      <c r="Q2985" s="2">
        <f t="shared" si="557"/>
        <v>0</v>
      </c>
      <c r="R2985" s="2">
        <f t="shared" si="558"/>
        <v>82.487275568325174</v>
      </c>
      <c r="S2985" s="2">
        <f t="shared" si="559"/>
        <v>0</v>
      </c>
      <c r="T2985" s="2">
        <f t="shared" si="560"/>
        <v>804.47703890414164</v>
      </c>
      <c r="U2985" s="2">
        <f>IF(O2985="Reg", R2985 * Inputs!$B$7, 0)</f>
        <v>1.6497455113665036</v>
      </c>
      <c r="V2985" s="2">
        <f>MAX(F2985 + P2985*Inputs!$B$15 - (Q2985/Inputs!$B$16) - U2985, 0)</f>
        <v>101.45934894903996</v>
      </c>
    </row>
    <row r="2986" spans="1:22" x14ac:dyDescent="0.3">
      <c r="A2986" s="1">
        <v>46147.333333333343</v>
      </c>
      <c r="B2986" s="2">
        <v>0</v>
      </c>
      <c r="C2986" s="2">
        <v>5.4502696196982079</v>
      </c>
      <c r="D2986" s="2">
        <f t="shared" si="552"/>
        <v>37.096930085128001</v>
      </c>
      <c r="E2986" s="2">
        <f t="shared" si="553"/>
        <v>16.509477829049576</v>
      </c>
      <c r="F2986" s="2">
        <f t="shared" si="561"/>
        <v>101.45934894903996</v>
      </c>
      <c r="G2986" s="2">
        <f t="shared" si="562"/>
        <v>0</v>
      </c>
      <c r="H2986" s="2">
        <f>MIN(Inputs!$B$2, (Inputs!$B$14 - F2986)/Inputs!$B$15)</f>
        <v>170</v>
      </c>
      <c r="I2986" s="2">
        <f>MAX(MIN(Inputs!$B$2, F2986*Inputs!$B$16, Inputs!$B$14*Inputs!$B$4 - G2986), 0)</f>
        <v>101.45934894903996</v>
      </c>
      <c r="J2986" s="2">
        <f>MAX(MIN(Inputs!$B$2, F2986*Inputs!$B$16, (Inputs!$B$14-F2986)/Inputs!$B$15)*Inputs!$B$9, 0)</f>
        <v>81.167479159231974</v>
      </c>
      <c r="K2986" s="2">
        <f>MAX(E2986*Inputs!$B$5 - B2986 - Inputs!$B$8, 0) * H2986</f>
        <v>0</v>
      </c>
      <c r="L2986" s="2">
        <f>IF(B2986 &gt;= D2986*Inputs!$B$10, MAX(B2986 - E2986/Inputs!$B$5 - Inputs!$B$8, 0) * I2986, 0)</f>
        <v>0</v>
      </c>
      <c r="M2986" s="2">
        <f t="shared" si="554"/>
        <v>442.38464576904948</v>
      </c>
      <c r="N2986" s="3" t="str">
        <f t="shared" si="555"/>
        <v>Reg</v>
      </c>
      <c r="O2986" s="3" t="str">
        <f t="shared" si="563"/>
        <v>Reg</v>
      </c>
      <c r="P2986" s="2">
        <f t="shared" si="556"/>
        <v>0</v>
      </c>
      <c r="Q2986" s="2">
        <f t="shared" si="557"/>
        <v>0</v>
      </c>
      <c r="R2986" s="2">
        <f t="shared" si="558"/>
        <v>81.167479159231974</v>
      </c>
      <c r="S2986" s="2">
        <f t="shared" si="559"/>
        <v>0</v>
      </c>
      <c r="T2986" s="2">
        <f t="shared" si="560"/>
        <v>442.38464576904948</v>
      </c>
      <c r="U2986" s="2">
        <f>IF(O2986="Reg", R2986 * Inputs!$B$7, 0)</f>
        <v>1.6233495831846394</v>
      </c>
      <c r="V2986" s="2">
        <f>MAX(F2986 + P2986*Inputs!$B$15 - (Q2986/Inputs!$B$16) - U2986, 0)</f>
        <v>99.835999365855329</v>
      </c>
    </row>
    <row r="2987" spans="1:22" x14ac:dyDescent="0.3">
      <c r="A2987" s="1">
        <v>46147.375</v>
      </c>
      <c r="B2987" s="2">
        <v>9.03781424022233</v>
      </c>
      <c r="C2987" s="2">
        <v>3.7687950592324331</v>
      </c>
      <c r="D2987" s="2">
        <f t="shared" si="552"/>
        <v>37.096930085128001</v>
      </c>
      <c r="E2987" s="2">
        <f t="shared" si="553"/>
        <v>23.675773558190055</v>
      </c>
      <c r="F2987" s="2">
        <f t="shared" si="561"/>
        <v>99.835999365855329</v>
      </c>
      <c r="G2987" s="2">
        <f t="shared" si="562"/>
        <v>0</v>
      </c>
      <c r="H2987" s="2">
        <f>MIN(Inputs!$B$2, (Inputs!$B$14 - F2987)/Inputs!$B$15)</f>
        <v>170</v>
      </c>
      <c r="I2987" s="2">
        <f>MAX(MIN(Inputs!$B$2, F2987*Inputs!$B$16, Inputs!$B$14*Inputs!$B$4 - G2987), 0)</f>
        <v>99.835999365855329</v>
      </c>
      <c r="J2987" s="2">
        <f>MAX(MIN(Inputs!$B$2, F2987*Inputs!$B$16, (Inputs!$B$14-F2987)/Inputs!$B$15)*Inputs!$B$9, 0)</f>
        <v>79.868799492684275</v>
      </c>
      <c r="K2987" s="2">
        <f>MAX(E2987*Inputs!$B$5 - B2987 - Inputs!$B$8, 0) * H2987</f>
        <v>0</v>
      </c>
      <c r="L2987" s="2">
        <f>IF(B2987 &gt;= D2987*Inputs!$B$10, MAX(B2987 - E2987/Inputs!$B$5 - Inputs!$B$8, 0) * I2987, 0)</f>
        <v>0</v>
      </c>
      <c r="M2987" s="2">
        <f t="shared" si="554"/>
        <v>301.00913691485437</v>
      </c>
      <c r="N2987" s="3" t="str">
        <f t="shared" si="555"/>
        <v>Reg</v>
      </c>
      <c r="O2987" s="3" t="str">
        <f t="shared" si="563"/>
        <v>Reg</v>
      </c>
      <c r="P2987" s="2">
        <f t="shared" si="556"/>
        <v>0</v>
      </c>
      <c r="Q2987" s="2">
        <f t="shared" si="557"/>
        <v>0</v>
      </c>
      <c r="R2987" s="2">
        <f t="shared" si="558"/>
        <v>79.868799492684275</v>
      </c>
      <c r="S2987" s="2">
        <f t="shared" si="559"/>
        <v>0</v>
      </c>
      <c r="T2987" s="2">
        <f t="shared" si="560"/>
        <v>301.00913691485437</v>
      </c>
      <c r="U2987" s="2">
        <f>IF(O2987="Reg", R2987 * Inputs!$B$7, 0)</f>
        <v>1.5973759898536855</v>
      </c>
      <c r="V2987" s="2">
        <f>MAX(F2987 + P2987*Inputs!$B$15 - (Q2987/Inputs!$B$16) - U2987, 0)</f>
        <v>98.238623376001641</v>
      </c>
    </row>
    <row r="2988" spans="1:22" x14ac:dyDescent="0.3">
      <c r="A2988" s="1">
        <v>46147.416666666657</v>
      </c>
      <c r="B2988" s="2">
        <v>4.9424784534454052</v>
      </c>
      <c r="C2988" s="2">
        <v>3.9329821327386112</v>
      </c>
      <c r="D2988" s="2">
        <f t="shared" si="552"/>
        <v>37.096930085128001</v>
      </c>
      <c r="E2988" s="2">
        <f t="shared" si="553"/>
        <v>31.584778967211474</v>
      </c>
      <c r="F2988" s="2">
        <f t="shared" si="561"/>
        <v>98.238623376001641</v>
      </c>
      <c r="G2988" s="2">
        <f t="shared" si="562"/>
        <v>0</v>
      </c>
      <c r="H2988" s="2">
        <f>MIN(Inputs!$B$2, (Inputs!$B$14 - F2988)/Inputs!$B$15)</f>
        <v>170</v>
      </c>
      <c r="I2988" s="2">
        <f>MAX(MIN(Inputs!$B$2, F2988*Inputs!$B$16, Inputs!$B$14*Inputs!$B$4 - G2988), 0)</f>
        <v>98.238623376001641</v>
      </c>
      <c r="J2988" s="2">
        <f>MAX(MIN(Inputs!$B$2, F2988*Inputs!$B$16, (Inputs!$B$14-F2988)/Inputs!$B$15)*Inputs!$B$9, 0)</f>
        <v>78.590898700801318</v>
      </c>
      <c r="K2988" s="2">
        <f>MAX(E2988*Inputs!$B$5 - B2988 - Inputs!$B$8, 0) * H2988</f>
        <v>484.86159640911728</v>
      </c>
      <c r="L2988" s="2">
        <f>IF(B2988 &gt;= D2988*Inputs!$B$10, MAX(B2988 - E2988/Inputs!$B$5 - Inputs!$B$8, 0) * I2988, 0)</f>
        <v>0</v>
      </c>
      <c r="M2988" s="2">
        <f t="shared" si="554"/>
        <v>309.09660038612174</v>
      </c>
      <c r="N2988" s="3" t="str">
        <f t="shared" si="555"/>
        <v>Charge</v>
      </c>
      <c r="O2988" s="3" t="str">
        <f t="shared" si="563"/>
        <v>Charge</v>
      </c>
      <c r="P2988" s="2">
        <f t="shared" si="556"/>
        <v>170</v>
      </c>
      <c r="Q2988" s="2">
        <f t="shared" si="557"/>
        <v>0</v>
      </c>
      <c r="R2988" s="2">
        <f t="shared" si="558"/>
        <v>0</v>
      </c>
      <c r="S2988" s="2">
        <f t="shared" si="559"/>
        <v>-840.22133708571891</v>
      </c>
      <c r="T2988" s="2">
        <f t="shared" si="560"/>
        <v>0</v>
      </c>
      <c r="U2988" s="2">
        <f>IF(O2988="Reg", R2988 * Inputs!$B$7, 0)</f>
        <v>0</v>
      </c>
      <c r="V2988" s="2">
        <f>MAX(F2988 + P2988*Inputs!$B$15 - (Q2988/Inputs!$B$16) - U2988, 0)</f>
        <v>268.23862337600167</v>
      </c>
    </row>
    <row r="2989" spans="1:22" x14ac:dyDescent="0.3">
      <c r="A2989" s="1">
        <v>46147.458333333343</v>
      </c>
      <c r="B2989" s="2">
        <v>10.63742301817774</v>
      </c>
      <c r="C2989" s="2">
        <v>11.46437103024406</v>
      </c>
      <c r="D2989" s="2">
        <f t="shared" si="552"/>
        <v>37.096930085128001</v>
      </c>
      <c r="E2989" s="2">
        <f t="shared" si="553"/>
        <v>62.584559938855797</v>
      </c>
      <c r="F2989" s="2">
        <f t="shared" si="561"/>
        <v>268.23862337600167</v>
      </c>
      <c r="G2989" s="2">
        <f t="shared" si="562"/>
        <v>0</v>
      </c>
      <c r="H2989" s="2">
        <f>MIN(Inputs!$B$2, (Inputs!$B$14 - F2989)/Inputs!$B$15)</f>
        <v>71.761376623998331</v>
      </c>
      <c r="I2989" s="2">
        <f>MAX(MIN(Inputs!$B$2, F2989*Inputs!$B$16, Inputs!$B$14*Inputs!$B$4 - G2989), 0)</f>
        <v>170</v>
      </c>
      <c r="J2989" s="2">
        <f>MAX(MIN(Inputs!$B$2, F2989*Inputs!$B$16, (Inputs!$B$14-F2989)/Inputs!$B$15)*Inputs!$B$9, 0)</f>
        <v>57.409101299198667</v>
      </c>
      <c r="K2989" s="2">
        <f>MAX(E2989*Inputs!$B$5 - B2989 - Inputs!$B$8, 0) * H2989</f>
        <v>1753.6320234288889</v>
      </c>
      <c r="L2989" s="2">
        <f>IF(B2989 &gt;= D2989*Inputs!$B$10, MAX(B2989 - E2989/Inputs!$B$5 - Inputs!$B$8, 0) * I2989, 0)</f>
        <v>0</v>
      </c>
      <c r="M2989" s="2">
        <f t="shared" si="554"/>
        <v>658.15923780687979</v>
      </c>
      <c r="N2989" s="3" t="str">
        <f t="shared" si="555"/>
        <v>Charge</v>
      </c>
      <c r="O2989" s="3" t="str">
        <f t="shared" si="563"/>
        <v>Charge</v>
      </c>
      <c r="P2989" s="2">
        <f t="shared" si="556"/>
        <v>71.761376623998331</v>
      </c>
      <c r="Q2989" s="2">
        <f t="shared" si="557"/>
        <v>0</v>
      </c>
      <c r="R2989" s="2">
        <f t="shared" si="558"/>
        <v>0</v>
      </c>
      <c r="S2989" s="2">
        <f t="shared" si="559"/>
        <v>-763.35611951624185</v>
      </c>
      <c r="T2989" s="2">
        <f t="shared" si="560"/>
        <v>0</v>
      </c>
      <c r="U2989" s="2">
        <f>IF(O2989="Reg", R2989 * Inputs!$B$7, 0)</f>
        <v>0</v>
      </c>
      <c r="V2989" s="2">
        <f>MAX(F2989 + P2989*Inputs!$B$15 - (Q2989/Inputs!$B$16) - U2989, 0)</f>
        <v>340</v>
      </c>
    </row>
    <row r="2990" spans="1:22" x14ac:dyDescent="0.3">
      <c r="A2990" s="1">
        <v>46147.5</v>
      </c>
      <c r="B2990" s="2">
        <v>30.66000552776708</v>
      </c>
      <c r="C2990" s="2">
        <v>4.33421678848892</v>
      </c>
      <c r="D2990" s="2">
        <f t="shared" si="552"/>
        <v>37.096930085128001</v>
      </c>
      <c r="E2990" s="2">
        <f t="shared" si="553"/>
        <v>71.558008625749906</v>
      </c>
      <c r="F2990" s="2">
        <f t="shared" si="561"/>
        <v>340</v>
      </c>
      <c r="G2990" s="2">
        <f t="shared" si="562"/>
        <v>0</v>
      </c>
      <c r="H2990" s="2">
        <f>MIN(Inputs!$B$2, (Inputs!$B$14 - F2990)/Inputs!$B$15)</f>
        <v>0</v>
      </c>
      <c r="I2990" s="2">
        <f>MAX(MIN(Inputs!$B$2, F2990*Inputs!$B$16, Inputs!$B$14*Inputs!$B$4 - G2990), 0)</f>
        <v>170</v>
      </c>
      <c r="J2990" s="2">
        <f>MAX(MIN(Inputs!$B$2, F2990*Inputs!$B$16, (Inputs!$B$14-F2990)/Inputs!$B$15)*Inputs!$B$9, 0)</f>
        <v>0</v>
      </c>
      <c r="K2990" s="2">
        <f>MAX(E2990*Inputs!$B$5 - B2990 - Inputs!$B$8, 0) * H2990</f>
        <v>0</v>
      </c>
      <c r="L2990" s="2">
        <f>IF(B2990 &gt;= D2990*Inputs!$B$10, MAX(B2990 - E2990/Inputs!$B$5 - Inputs!$B$8, 0) * I2990, 0)</f>
        <v>0</v>
      </c>
      <c r="M2990" s="2">
        <f t="shared" si="554"/>
        <v>0</v>
      </c>
      <c r="N2990" s="3" t="str">
        <f t="shared" si="555"/>
        <v>Idle</v>
      </c>
      <c r="O2990" s="3" t="str">
        <f t="shared" si="563"/>
        <v>Idle</v>
      </c>
      <c r="P2990" s="2">
        <f t="shared" si="556"/>
        <v>0</v>
      </c>
      <c r="Q2990" s="2">
        <f t="shared" si="557"/>
        <v>0</v>
      </c>
      <c r="R2990" s="2">
        <f t="shared" si="558"/>
        <v>0</v>
      </c>
      <c r="S2990" s="2">
        <f t="shared" si="559"/>
        <v>0</v>
      </c>
      <c r="T2990" s="2">
        <f t="shared" si="560"/>
        <v>0</v>
      </c>
      <c r="U2990" s="2">
        <f>IF(O2990="Reg", R2990 * Inputs!$B$7, 0)</f>
        <v>0</v>
      </c>
      <c r="V2990" s="2">
        <f>MAX(F2990 + P2990*Inputs!$B$15 - (Q2990/Inputs!$B$16) - U2990, 0)</f>
        <v>340</v>
      </c>
    </row>
    <row r="2991" spans="1:22" x14ac:dyDescent="0.3">
      <c r="A2991" s="1">
        <v>46147.541666666657</v>
      </c>
      <c r="B2991" s="2">
        <v>43.779145734684903</v>
      </c>
      <c r="C2991" s="2">
        <v>3.5202645364515299</v>
      </c>
      <c r="D2991" s="2">
        <f t="shared" si="552"/>
        <v>37.096930085128001</v>
      </c>
      <c r="E2991" s="2">
        <f t="shared" si="553"/>
        <v>77.874591486035229</v>
      </c>
      <c r="F2991" s="2">
        <f t="shared" si="561"/>
        <v>340</v>
      </c>
      <c r="G2991" s="2">
        <f t="shared" si="562"/>
        <v>0</v>
      </c>
      <c r="H2991" s="2">
        <f>MIN(Inputs!$B$2, (Inputs!$B$14 - F2991)/Inputs!$B$15)</f>
        <v>0</v>
      </c>
      <c r="I2991" s="2">
        <f>MAX(MIN(Inputs!$B$2, F2991*Inputs!$B$16, Inputs!$B$14*Inputs!$B$4 - G2991), 0)</f>
        <v>170</v>
      </c>
      <c r="J2991" s="2">
        <f>MAX(MIN(Inputs!$B$2, F2991*Inputs!$B$16, (Inputs!$B$14-F2991)/Inputs!$B$15)*Inputs!$B$9, 0)</f>
        <v>0</v>
      </c>
      <c r="K2991" s="2">
        <f>MAX(E2991*Inputs!$B$5 - B2991 - Inputs!$B$8, 0) * H2991</f>
        <v>0</v>
      </c>
      <c r="L2991" s="2">
        <f>IF(B2991 &gt;= D2991*Inputs!$B$10, MAX(B2991 - E2991/Inputs!$B$5 - Inputs!$B$8, 0) * I2991, 0)</f>
        <v>0</v>
      </c>
      <c r="M2991" s="2">
        <f t="shared" si="554"/>
        <v>0</v>
      </c>
      <c r="N2991" s="3" t="str">
        <f t="shared" si="555"/>
        <v>Idle</v>
      </c>
      <c r="O2991" s="3" t="str">
        <f t="shared" si="563"/>
        <v>Idle</v>
      </c>
      <c r="P2991" s="2">
        <f t="shared" si="556"/>
        <v>0</v>
      </c>
      <c r="Q2991" s="2">
        <f t="shared" si="557"/>
        <v>0</v>
      </c>
      <c r="R2991" s="2">
        <f t="shared" si="558"/>
        <v>0</v>
      </c>
      <c r="S2991" s="2">
        <f t="shared" si="559"/>
        <v>0</v>
      </c>
      <c r="T2991" s="2">
        <f t="shared" si="560"/>
        <v>0</v>
      </c>
      <c r="U2991" s="2">
        <f>IF(O2991="Reg", R2991 * Inputs!$B$7, 0)</f>
        <v>0</v>
      </c>
      <c r="V2991" s="2">
        <f>MAX(F2991 + P2991*Inputs!$B$15 - (Q2991/Inputs!$B$16) - U2991, 0)</f>
        <v>340</v>
      </c>
    </row>
    <row r="2992" spans="1:22" x14ac:dyDescent="0.3">
      <c r="A2992" s="1">
        <v>46147.583333333343</v>
      </c>
      <c r="B2992" s="2">
        <v>42.997774374842862</v>
      </c>
      <c r="C2992" s="2">
        <v>1.126972340801385</v>
      </c>
      <c r="D2992" s="2">
        <f t="shared" si="552"/>
        <v>37.096930085128001</v>
      </c>
      <c r="E2992" s="2">
        <f t="shared" si="553"/>
        <v>82.881018004553624</v>
      </c>
      <c r="F2992" s="2">
        <f t="shared" si="561"/>
        <v>340</v>
      </c>
      <c r="G2992" s="2">
        <f t="shared" si="562"/>
        <v>0</v>
      </c>
      <c r="H2992" s="2">
        <f>MIN(Inputs!$B$2, (Inputs!$B$14 - F2992)/Inputs!$B$15)</f>
        <v>0</v>
      </c>
      <c r="I2992" s="2">
        <f>MAX(MIN(Inputs!$B$2, F2992*Inputs!$B$16, Inputs!$B$14*Inputs!$B$4 - G2992), 0)</f>
        <v>170</v>
      </c>
      <c r="J2992" s="2">
        <f>MAX(MIN(Inputs!$B$2, F2992*Inputs!$B$16, (Inputs!$B$14-F2992)/Inputs!$B$15)*Inputs!$B$9, 0)</f>
        <v>0</v>
      </c>
      <c r="K2992" s="2">
        <f>MAX(E2992*Inputs!$B$5 - B2992 - Inputs!$B$8, 0) * H2992</f>
        <v>0</v>
      </c>
      <c r="L2992" s="2">
        <f>IF(B2992 &gt;= D2992*Inputs!$B$10, MAX(B2992 - E2992/Inputs!$B$5 - Inputs!$B$8, 0) * I2992, 0)</f>
        <v>0</v>
      </c>
      <c r="M2992" s="2">
        <f t="shared" si="554"/>
        <v>0</v>
      </c>
      <c r="N2992" s="3" t="str">
        <f t="shared" si="555"/>
        <v>Idle</v>
      </c>
      <c r="O2992" s="3" t="str">
        <f t="shared" si="563"/>
        <v>Idle</v>
      </c>
      <c r="P2992" s="2">
        <f t="shared" si="556"/>
        <v>0</v>
      </c>
      <c r="Q2992" s="2">
        <f t="shared" si="557"/>
        <v>0</v>
      </c>
      <c r="R2992" s="2">
        <f t="shared" si="558"/>
        <v>0</v>
      </c>
      <c r="S2992" s="2">
        <f t="shared" si="559"/>
        <v>0</v>
      </c>
      <c r="T2992" s="2">
        <f t="shared" si="560"/>
        <v>0</v>
      </c>
      <c r="U2992" s="2">
        <f>IF(O2992="Reg", R2992 * Inputs!$B$7, 0)</f>
        <v>0</v>
      </c>
      <c r="V2992" s="2">
        <f>MAX(F2992 + P2992*Inputs!$B$15 - (Q2992/Inputs!$B$16) - U2992, 0)</f>
        <v>340</v>
      </c>
    </row>
    <row r="2993" spans="1:22" x14ac:dyDescent="0.3">
      <c r="A2993" s="1">
        <v>46147.625</v>
      </c>
      <c r="B2993" s="2">
        <v>56.491846694350834</v>
      </c>
      <c r="C2993" s="2">
        <v>7.2264386640295788</v>
      </c>
      <c r="D2993" s="2">
        <f t="shared" si="552"/>
        <v>37.096930085128001</v>
      </c>
      <c r="E2993" s="2">
        <f t="shared" si="553"/>
        <v>86.789193017223496</v>
      </c>
      <c r="F2993" s="2">
        <f t="shared" si="561"/>
        <v>340</v>
      </c>
      <c r="G2993" s="2">
        <f t="shared" si="562"/>
        <v>0</v>
      </c>
      <c r="H2993" s="2">
        <f>MIN(Inputs!$B$2, (Inputs!$B$14 - F2993)/Inputs!$B$15)</f>
        <v>0</v>
      </c>
      <c r="I2993" s="2">
        <f>MAX(MIN(Inputs!$B$2, F2993*Inputs!$B$16, Inputs!$B$14*Inputs!$B$4 - G2993), 0)</f>
        <v>170</v>
      </c>
      <c r="J2993" s="2">
        <f>MAX(MIN(Inputs!$B$2, F2993*Inputs!$B$16, (Inputs!$B$14-F2993)/Inputs!$B$15)*Inputs!$B$9, 0)</f>
        <v>0</v>
      </c>
      <c r="K2993" s="2">
        <f>MAX(E2993*Inputs!$B$5 - B2993 - Inputs!$B$8, 0) * H2993</f>
        <v>0</v>
      </c>
      <c r="L2993" s="2">
        <f>IF(B2993 &gt;= D2993*Inputs!$B$10, MAX(B2993 - E2993/Inputs!$B$5 - Inputs!$B$8, 0) * I2993, 0)</f>
        <v>0</v>
      </c>
      <c r="M2993" s="2">
        <f t="shared" si="554"/>
        <v>0</v>
      </c>
      <c r="N2993" s="3" t="str">
        <f t="shared" si="555"/>
        <v>Idle</v>
      </c>
      <c r="O2993" s="3" t="str">
        <f t="shared" si="563"/>
        <v>Idle</v>
      </c>
      <c r="P2993" s="2">
        <f t="shared" si="556"/>
        <v>0</v>
      </c>
      <c r="Q2993" s="2">
        <f t="shared" si="557"/>
        <v>0</v>
      </c>
      <c r="R2993" s="2">
        <f t="shared" si="558"/>
        <v>0</v>
      </c>
      <c r="S2993" s="2">
        <f t="shared" si="559"/>
        <v>0</v>
      </c>
      <c r="T2993" s="2">
        <f t="shared" si="560"/>
        <v>0</v>
      </c>
      <c r="U2993" s="2">
        <f>IF(O2993="Reg", R2993 * Inputs!$B$7, 0)</f>
        <v>0</v>
      </c>
      <c r="V2993" s="2">
        <f>MAX(F2993 + P2993*Inputs!$B$15 - (Q2993/Inputs!$B$16) - U2993, 0)</f>
        <v>340</v>
      </c>
    </row>
    <row r="2994" spans="1:22" x14ac:dyDescent="0.3">
      <c r="A2994" s="1">
        <v>46147.666666666657</v>
      </c>
      <c r="B2994" s="2">
        <v>190.94116428331139</v>
      </c>
      <c r="C2994" s="2">
        <v>7.1185373495607527</v>
      </c>
      <c r="D2994" s="2">
        <f t="shared" si="552"/>
        <v>37.096930085128001</v>
      </c>
      <c r="E2994" s="2">
        <f t="shared" si="553"/>
        <v>86.39318644939577</v>
      </c>
      <c r="F2994" s="2">
        <f t="shared" si="561"/>
        <v>340</v>
      </c>
      <c r="G2994" s="2">
        <f t="shared" si="562"/>
        <v>0</v>
      </c>
      <c r="H2994" s="2">
        <f>MIN(Inputs!$B$2, (Inputs!$B$14 - F2994)/Inputs!$B$15)</f>
        <v>0</v>
      </c>
      <c r="I2994" s="2">
        <f>MAX(MIN(Inputs!$B$2, F2994*Inputs!$B$16, Inputs!$B$14*Inputs!$B$4 - G2994), 0)</f>
        <v>170</v>
      </c>
      <c r="J2994" s="2">
        <f>MAX(MIN(Inputs!$B$2, F2994*Inputs!$B$16, (Inputs!$B$14-F2994)/Inputs!$B$15)*Inputs!$B$9, 0)</f>
        <v>0</v>
      </c>
      <c r="K2994" s="2">
        <f>MAX(E2994*Inputs!$B$5 - B2994 - Inputs!$B$8, 0) * H2994</f>
        <v>0</v>
      </c>
      <c r="L2994" s="2">
        <f>IF(B2994 &gt;= D2994*Inputs!$B$10, MAX(B2994 - E2994/Inputs!$B$5 - Inputs!$B$8, 0) * I2994, 0)</f>
        <v>12370.405091347844</v>
      </c>
      <c r="M2994" s="2">
        <f t="shared" si="554"/>
        <v>0</v>
      </c>
      <c r="N2994" s="3" t="str">
        <f t="shared" si="555"/>
        <v>Discharge</v>
      </c>
      <c r="O2994" s="3" t="str">
        <f t="shared" si="563"/>
        <v>Discharge</v>
      </c>
      <c r="P2994" s="2">
        <f t="shared" si="556"/>
        <v>0</v>
      </c>
      <c r="Q2994" s="2">
        <f t="shared" si="557"/>
        <v>170</v>
      </c>
      <c r="R2994" s="2">
        <f t="shared" si="558"/>
        <v>0</v>
      </c>
      <c r="S2994" s="2">
        <f t="shared" si="559"/>
        <v>32459.997928162938</v>
      </c>
      <c r="T2994" s="2">
        <f t="shared" si="560"/>
        <v>0</v>
      </c>
      <c r="U2994" s="2">
        <f>IF(O2994="Reg", R2994 * Inputs!$B$7, 0)</f>
        <v>0</v>
      </c>
      <c r="V2994" s="2">
        <f>MAX(F2994 + P2994*Inputs!$B$15 - (Q2994/Inputs!$B$16) - U2994, 0)</f>
        <v>170</v>
      </c>
    </row>
    <row r="2995" spans="1:22" x14ac:dyDescent="0.3">
      <c r="A2995" s="1">
        <v>46147.708333333343</v>
      </c>
      <c r="B2995" s="2">
        <v>64.478115139542354</v>
      </c>
      <c r="C2995" s="2">
        <v>10.24397364988633</v>
      </c>
      <c r="D2995" s="2">
        <f t="shared" si="552"/>
        <v>37.096930085128001</v>
      </c>
      <c r="E2995" s="2">
        <f t="shared" si="553"/>
        <v>63.768260578277911</v>
      </c>
      <c r="F2995" s="2">
        <f t="shared" si="561"/>
        <v>170</v>
      </c>
      <c r="G2995" s="2">
        <f t="shared" si="562"/>
        <v>170</v>
      </c>
      <c r="H2995" s="2">
        <f>MIN(Inputs!$B$2, (Inputs!$B$14 - F2995)/Inputs!$B$15)</f>
        <v>170</v>
      </c>
      <c r="I2995" s="2">
        <f>MAX(MIN(Inputs!$B$2, F2995*Inputs!$B$16, Inputs!$B$14*Inputs!$B$4 - G2995), 0)</f>
        <v>170</v>
      </c>
      <c r="J2995" s="2">
        <f>MAX(MIN(Inputs!$B$2, F2995*Inputs!$B$16, (Inputs!$B$14-F2995)/Inputs!$B$15)*Inputs!$B$9, 0)</f>
        <v>136</v>
      </c>
      <c r="K2995" s="2">
        <f>MAX(E2995*Inputs!$B$5 - B2995 - Inputs!$B$8, 0) * H2995</f>
        <v>0</v>
      </c>
      <c r="L2995" s="2">
        <f>IF(B2995 &gt;= D2995*Inputs!$B$10, MAX(B2995 - E2995/Inputs!$B$5 - Inputs!$B$8, 0) * I2995, 0)</f>
        <v>0</v>
      </c>
      <c r="M2995" s="2">
        <f t="shared" si="554"/>
        <v>1393.1804163845409</v>
      </c>
      <c r="N2995" s="3" t="str">
        <f t="shared" si="555"/>
        <v>Reg</v>
      </c>
      <c r="O2995" s="3" t="str">
        <f t="shared" si="563"/>
        <v>Discharge</v>
      </c>
      <c r="P2995" s="2">
        <f t="shared" si="556"/>
        <v>0</v>
      </c>
      <c r="Q2995" s="2">
        <f t="shared" si="557"/>
        <v>170</v>
      </c>
      <c r="R2995" s="2">
        <f t="shared" si="558"/>
        <v>0</v>
      </c>
      <c r="S2995" s="2">
        <f t="shared" si="559"/>
        <v>10961.2795737222</v>
      </c>
      <c r="T2995" s="2">
        <f t="shared" si="560"/>
        <v>0</v>
      </c>
      <c r="U2995" s="2">
        <f>IF(O2995="Reg", R2995 * Inputs!$B$7, 0)</f>
        <v>0</v>
      </c>
      <c r="V2995" s="2">
        <f>MAX(F2995 + P2995*Inputs!$B$15 - (Q2995/Inputs!$B$16) - U2995, 0)</f>
        <v>0</v>
      </c>
    </row>
    <row r="2996" spans="1:22" x14ac:dyDescent="0.3">
      <c r="A2996" s="1">
        <v>46147.75</v>
      </c>
      <c r="B2996" s="2">
        <v>68.559502689479046</v>
      </c>
      <c r="C2996" s="2">
        <v>4.2265784635800232</v>
      </c>
      <c r="D2996" s="2">
        <f t="shared" si="552"/>
        <v>37.096930085128001</v>
      </c>
      <c r="E2996" s="2">
        <f t="shared" si="553"/>
        <v>59.104758028677971</v>
      </c>
      <c r="F2996" s="2">
        <f t="shared" si="561"/>
        <v>0</v>
      </c>
      <c r="G2996" s="2">
        <f t="shared" si="562"/>
        <v>340</v>
      </c>
      <c r="H2996" s="2">
        <f>MIN(Inputs!$B$2, (Inputs!$B$14 - F2996)/Inputs!$B$15)</f>
        <v>170</v>
      </c>
      <c r="I2996" s="2">
        <f>MAX(MIN(Inputs!$B$2, F2996*Inputs!$B$16, Inputs!$B$14*Inputs!$B$4 - G2996), 0)</f>
        <v>0</v>
      </c>
      <c r="J2996" s="2">
        <f>MAX(MIN(Inputs!$B$2, F2996*Inputs!$B$16, (Inputs!$B$14-F2996)/Inputs!$B$15)*Inputs!$B$9, 0)</f>
        <v>0</v>
      </c>
      <c r="K2996" s="2">
        <f>MAX(E2996*Inputs!$B$5 - B2996 - Inputs!$B$8, 0) * H2996</f>
        <v>0</v>
      </c>
      <c r="L2996" s="2">
        <f>IF(B2996 &gt;= D2996*Inputs!$B$10, MAX(B2996 - E2996/Inputs!$B$5 - Inputs!$B$8, 0) * I2996, 0)</f>
        <v>0</v>
      </c>
      <c r="M2996" s="2">
        <f t="shared" si="554"/>
        <v>0</v>
      </c>
      <c r="N2996" s="3" t="str">
        <f t="shared" si="555"/>
        <v>Idle</v>
      </c>
      <c r="O2996" s="3" t="str">
        <f t="shared" si="563"/>
        <v>Idle</v>
      </c>
      <c r="P2996" s="2">
        <f t="shared" si="556"/>
        <v>0</v>
      </c>
      <c r="Q2996" s="2">
        <f t="shared" si="557"/>
        <v>0</v>
      </c>
      <c r="R2996" s="2">
        <f t="shared" si="558"/>
        <v>0</v>
      </c>
      <c r="S2996" s="2">
        <f t="shared" si="559"/>
        <v>0</v>
      </c>
      <c r="T2996" s="2">
        <f t="shared" si="560"/>
        <v>0</v>
      </c>
      <c r="U2996" s="2">
        <f>IF(O2996="Reg", R2996 * Inputs!$B$7, 0)</f>
        <v>0</v>
      </c>
      <c r="V2996" s="2">
        <f>MAX(F2996 + P2996*Inputs!$B$15 - (Q2996/Inputs!$B$16) - U2996, 0)</f>
        <v>0</v>
      </c>
    </row>
    <row r="2997" spans="1:22" x14ac:dyDescent="0.3">
      <c r="A2997" s="1">
        <v>46147.791666666657</v>
      </c>
      <c r="B2997" s="2">
        <v>73.817704845795276</v>
      </c>
      <c r="C2997" s="2">
        <v>3.0364811882157769</v>
      </c>
      <c r="D2997" s="2">
        <f t="shared" si="552"/>
        <v>37.096930085128001</v>
      </c>
      <c r="E2997" s="2">
        <f t="shared" si="553"/>
        <v>53.593394342282373</v>
      </c>
      <c r="F2997" s="2">
        <f t="shared" si="561"/>
        <v>0</v>
      </c>
      <c r="G2997" s="2">
        <f t="shared" si="562"/>
        <v>340</v>
      </c>
      <c r="H2997" s="2">
        <f>MIN(Inputs!$B$2, (Inputs!$B$14 - F2997)/Inputs!$B$15)</f>
        <v>170</v>
      </c>
      <c r="I2997" s="2">
        <f>MAX(MIN(Inputs!$B$2, F2997*Inputs!$B$16, Inputs!$B$14*Inputs!$B$4 - G2997), 0)</f>
        <v>0</v>
      </c>
      <c r="J2997" s="2">
        <f>MAX(MIN(Inputs!$B$2, F2997*Inputs!$B$16, (Inputs!$B$14-F2997)/Inputs!$B$15)*Inputs!$B$9, 0)</f>
        <v>0</v>
      </c>
      <c r="K2997" s="2">
        <f>MAX(E2997*Inputs!$B$5 - B2997 - Inputs!$B$8, 0) * H2997</f>
        <v>0</v>
      </c>
      <c r="L2997" s="2">
        <f>IF(B2997 &gt;= D2997*Inputs!$B$10, MAX(B2997 - E2997/Inputs!$B$5 - Inputs!$B$8, 0) * I2997, 0)</f>
        <v>0</v>
      </c>
      <c r="M2997" s="2">
        <f t="shared" si="554"/>
        <v>0</v>
      </c>
      <c r="N2997" s="3" t="str">
        <f t="shared" si="555"/>
        <v>Idle</v>
      </c>
      <c r="O2997" s="3" t="str">
        <f t="shared" si="563"/>
        <v>Idle</v>
      </c>
      <c r="P2997" s="2">
        <f t="shared" si="556"/>
        <v>0</v>
      </c>
      <c r="Q2997" s="2">
        <f t="shared" si="557"/>
        <v>0</v>
      </c>
      <c r="R2997" s="2">
        <f t="shared" si="558"/>
        <v>0</v>
      </c>
      <c r="S2997" s="2">
        <f t="shared" si="559"/>
        <v>0</v>
      </c>
      <c r="T2997" s="2">
        <f t="shared" si="560"/>
        <v>0</v>
      </c>
      <c r="U2997" s="2">
        <f>IF(O2997="Reg", R2997 * Inputs!$B$7, 0)</f>
        <v>0</v>
      </c>
      <c r="V2997" s="2">
        <f>MAX(F2997 + P2997*Inputs!$B$15 - (Q2997/Inputs!$B$16) - U2997, 0)</f>
        <v>0</v>
      </c>
    </row>
    <row r="2998" spans="1:22" x14ac:dyDescent="0.3">
      <c r="A2998" s="1">
        <v>46147.833333333343</v>
      </c>
      <c r="B2998" s="2">
        <v>66.446824450862039</v>
      </c>
      <c r="C2998" s="2">
        <v>4.3836327493245086</v>
      </c>
      <c r="D2998" s="2">
        <f t="shared" si="552"/>
        <v>37.096930085128001</v>
      </c>
      <c r="E2998" s="2">
        <f t="shared" si="553"/>
        <v>44.003696618110403</v>
      </c>
      <c r="F2998" s="2">
        <f t="shared" si="561"/>
        <v>0</v>
      </c>
      <c r="G2998" s="2">
        <f t="shared" si="562"/>
        <v>340</v>
      </c>
      <c r="H2998" s="2">
        <f>MIN(Inputs!$B$2, (Inputs!$B$14 - F2998)/Inputs!$B$15)</f>
        <v>170</v>
      </c>
      <c r="I2998" s="2">
        <f>MAX(MIN(Inputs!$B$2, F2998*Inputs!$B$16, Inputs!$B$14*Inputs!$B$4 - G2998), 0)</f>
        <v>0</v>
      </c>
      <c r="J2998" s="2">
        <f>MAX(MIN(Inputs!$B$2, F2998*Inputs!$B$16, (Inputs!$B$14-F2998)/Inputs!$B$15)*Inputs!$B$9, 0)</f>
        <v>0</v>
      </c>
      <c r="K2998" s="2">
        <f>MAX(E2998*Inputs!$B$5 - B2998 - Inputs!$B$8, 0) * H2998</f>
        <v>0</v>
      </c>
      <c r="L2998" s="2">
        <f>IF(B2998 &gt;= D2998*Inputs!$B$10, MAX(B2998 - E2998/Inputs!$B$5 - Inputs!$B$8, 0) * I2998, 0)</f>
        <v>0</v>
      </c>
      <c r="M2998" s="2">
        <f t="shared" si="554"/>
        <v>0</v>
      </c>
      <c r="N2998" s="3" t="str">
        <f t="shared" si="555"/>
        <v>Idle</v>
      </c>
      <c r="O2998" s="3" t="str">
        <f t="shared" si="563"/>
        <v>Idle</v>
      </c>
      <c r="P2998" s="2">
        <f t="shared" si="556"/>
        <v>0</v>
      </c>
      <c r="Q2998" s="2">
        <f t="shared" si="557"/>
        <v>0</v>
      </c>
      <c r="R2998" s="2">
        <f t="shared" si="558"/>
        <v>0</v>
      </c>
      <c r="S2998" s="2">
        <f t="shared" si="559"/>
        <v>0</v>
      </c>
      <c r="T2998" s="2">
        <f t="shared" si="560"/>
        <v>0</v>
      </c>
      <c r="U2998" s="2">
        <f>IF(O2998="Reg", R2998 * Inputs!$B$7, 0)</f>
        <v>0</v>
      </c>
      <c r="V2998" s="2">
        <f>MAX(F2998 + P2998*Inputs!$B$15 - (Q2998/Inputs!$B$16) - U2998, 0)</f>
        <v>0</v>
      </c>
    </row>
    <row r="2999" spans="1:22" x14ac:dyDescent="0.3">
      <c r="A2999" s="1">
        <v>46147.875</v>
      </c>
      <c r="B2999" s="2">
        <v>54.11580728738447</v>
      </c>
      <c r="C2999" s="2">
        <v>5.3356284678333337</v>
      </c>
      <c r="D2999" s="2">
        <f t="shared" si="552"/>
        <v>37.096930085128001</v>
      </c>
      <c r="E2999" s="2">
        <f t="shared" si="553"/>
        <v>35.22708041288859</v>
      </c>
      <c r="F2999" s="2">
        <f t="shared" si="561"/>
        <v>0</v>
      </c>
      <c r="G2999" s="2">
        <f t="shared" si="562"/>
        <v>340</v>
      </c>
      <c r="H2999" s="2">
        <f>MIN(Inputs!$B$2, (Inputs!$B$14 - F2999)/Inputs!$B$15)</f>
        <v>170</v>
      </c>
      <c r="I2999" s="2">
        <f>MAX(MIN(Inputs!$B$2, F2999*Inputs!$B$16, Inputs!$B$14*Inputs!$B$4 - G2999), 0)</f>
        <v>0</v>
      </c>
      <c r="J2999" s="2">
        <f>MAX(MIN(Inputs!$B$2, F2999*Inputs!$B$16, (Inputs!$B$14-F2999)/Inputs!$B$15)*Inputs!$B$9, 0)</f>
        <v>0</v>
      </c>
      <c r="K2999" s="2">
        <f>MAX(E2999*Inputs!$B$5 - B2999 - Inputs!$B$8, 0) * H2999</f>
        <v>0</v>
      </c>
      <c r="L2999" s="2">
        <f>IF(B2999 &gt;= D2999*Inputs!$B$10, MAX(B2999 - E2999/Inputs!$B$5 - Inputs!$B$8, 0) * I2999, 0)</f>
        <v>0</v>
      </c>
      <c r="M2999" s="2">
        <f t="shared" si="554"/>
        <v>0</v>
      </c>
      <c r="N2999" s="3" t="str">
        <f t="shared" si="555"/>
        <v>Idle</v>
      </c>
      <c r="O2999" s="3" t="str">
        <f t="shared" si="563"/>
        <v>Idle</v>
      </c>
      <c r="P2999" s="2">
        <f t="shared" si="556"/>
        <v>0</v>
      </c>
      <c r="Q2999" s="2">
        <f t="shared" si="557"/>
        <v>0</v>
      </c>
      <c r="R2999" s="2">
        <f t="shared" si="558"/>
        <v>0</v>
      </c>
      <c r="S2999" s="2">
        <f t="shared" si="559"/>
        <v>0</v>
      </c>
      <c r="T2999" s="2">
        <f t="shared" si="560"/>
        <v>0</v>
      </c>
      <c r="U2999" s="2">
        <f>IF(O2999="Reg", R2999 * Inputs!$B$7, 0)</f>
        <v>0</v>
      </c>
      <c r="V2999" s="2">
        <f>MAX(F2999 + P2999*Inputs!$B$15 - (Q2999/Inputs!$B$16) - U2999, 0)</f>
        <v>0</v>
      </c>
    </row>
    <row r="3000" spans="1:22" x14ac:dyDescent="0.3">
      <c r="A3000" s="1">
        <v>46147.916666666657</v>
      </c>
      <c r="B3000" s="2">
        <v>55.191609056604221</v>
      </c>
      <c r="C3000" s="2">
        <v>2.7383694897764661</v>
      </c>
      <c r="D3000" s="2">
        <f t="shared" si="552"/>
        <v>37.096930085128001</v>
      </c>
      <c r="E3000" s="2">
        <f t="shared" si="553"/>
        <v>26.207779198324513</v>
      </c>
      <c r="F3000" s="2">
        <f t="shared" si="561"/>
        <v>0</v>
      </c>
      <c r="G3000" s="2">
        <f t="shared" si="562"/>
        <v>340</v>
      </c>
      <c r="H3000" s="2">
        <f>MIN(Inputs!$B$2, (Inputs!$B$14 - F3000)/Inputs!$B$15)</f>
        <v>170</v>
      </c>
      <c r="I3000" s="2">
        <f>MAX(MIN(Inputs!$B$2, F3000*Inputs!$B$16, Inputs!$B$14*Inputs!$B$4 - G3000), 0)</f>
        <v>0</v>
      </c>
      <c r="J3000" s="2">
        <f>MAX(MIN(Inputs!$B$2, F3000*Inputs!$B$16, (Inputs!$B$14-F3000)/Inputs!$B$15)*Inputs!$B$9, 0)</f>
        <v>0</v>
      </c>
      <c r="K3000" s="2">
        <f>MAX(E3000*Inputs!$B$5 - B3000 - Inputs!$B$8, 0) * H3000</f>
        <v>0</v>
      </c>
      <c r="L3000" s="2">
        <f>IF(B3000 &gt;= D3000*Inputs!$B$10, MAX(B3000 - E3000/Inputs!$B$5 - Inputs!$B$8, 0) * I3000, 0)</f>
        <v>0</v>
      </c>
      <c r="M3000" s="2">
        <f t="shared" si="554"/>
        <v>0</v>
      </c>
      <c r="N3000" s="3" t="str">
        <f t="shared" si="555"/>
        <v>Idle</v>
      </c>
      <c r="O3000" s="3" t="str">
        <f t="shared" si="563"/>
        <v>Idle</v>
      </c>
      <c r="P3000" s="2">
        <f t="shared" si="556"/>
        <v>0</v>
      </c>
      <c r="Q3000" s="2">
        <f t="shared" si="557"/>
        <v>0</v>
      </c>
      <c r="R3000" s="2">
        <f t="shared" si="558"/>
        <v>0</v>
      </c>
      <c r="S3000" s="2">
        <f t="shared" si="559"/>
        <v>0</v>
      </c>
      <c r="T3000" s="2">
        <f t="shared" si="560"/>
        <v>0</v>
      </c>
      <c r="U3000" s="2">
        <f>IF(O3000="Reg", R3000 * Inputs!$B$7, 0)</f>
        <v>0</v>
      </c>
      <c r="V3000" s="2">
        <f>MAX(F3000 + P3000*Inputs!$B$15 - (Q3000/Inputs!$B$16) - U3000, 0)</f>
        <v>0</v>
      </c>
    </row>
    <row r="3001" spans="1:22" x14ac:dyDescent="0.3">
      <c r="A3001" s="1">
        <v>46147.958333333343</v>
      </c>
      <c r="B3001" s="2">
        <v>36.497099841942777</v>
      </c>
      <c r="C3001" s="2">
        <v>2.6822416559558779</v>
      </c>
      <c r="D3001" s="2">
        <f t="shared" si="552"/>
        <v>37.096930085128001</v>
      </c>
      <c r="E3001" s="2">
        <f t="shared" si="553"/>
        <v>17.223028622381978</v>
      </c>
      <c r="F3001" s="2">
        <f t="shared" si="561"/>
        <v>0</v>
      </c>
      <c r="G3001" s="2">
        <f t="shared" si="562"/>
        <v>340</v>
      </c>
      <c r="H3001" s="2">
        <f>MIN(Inputs!$B$2, (Inputs!$B$14 - F3001)/Inputs!$B$15)</f>
        <v>170</v>
      </c>
      <c r="I3001" s="2">
        <f>MAX(MIN(Inputs!$B$2, F3001*Inputs!$B$16, Inputs!$B$14*Inputs!$B$4 - G3001), 0)</f>
        <v>0</v>
      </c>
      <c r="J3001" s="2">
        <f>MAX(MIN(Inputs!$B$2, F3001*Inputs!$B$16, (Inputs!$B$14-F3001)/Inputs!$B$15)*Inputs!$B$9, 0)</f>
        <v>0</v>
      </c>
      <c r="K3001" s="2">
        <f>MAX(E3001*Inputs!$B$5 - B3001 - Inputs!$B$8, 0) * H3001</f>
        <v>0</v>
      </c>
      <c r="L3001" s="2">
        <f>IF(B3001 &gt;= D3001*Inputs!$B$10, MAX(B3001 - E3001/Inputs!$B$5 - Inputs!$B$8, 0) * I3001, 0)</f>
        <v>0</v>
      </c>
      <c r="M3001" s="2">
        <f t="shared" si="554"/>
        <v>0</v>
      </c>
      <c r="N3001" s="3" t="str">
        <f t="shared" si="555"/>
        <v>Idle</v>
      </c>
      <c r="O3001" s="3" t="str">
        <f t="shared" si="563"/>
        <v>Idle</v>
      </c>
      <c r="P3001" s="2">
        <f t="shared" si="556"/>
        <v>0</v>
      </c>
      <c r="Q3001" s="2">
        <f t="shared" si="557"/>
        <v>0</v>
      </c>
      <c r="R3001" s="2">
        <f t="shared" si="558"/>
        <v>0</v>
      </c>
      <c r="S3001" s="2">
        <f t="shared" si="559"/>
        <v>0</v>
      </c>
      <c r="T3001" s="2">
        <f t="shared" si="560"/>
        <v>0</v>
      </c>
      <c r="U3001" s="2">
        <f>IF(O3001="Reg", R3001 * Inputs!$B$7, 0)</f>
        <v>0</v>
      </c>
      <c r="V3001" s="2">
        <f>MAX(F3001 + P3001*Inputs!$B$15 - (Q3001/Inputs!$B$16) - U3001, 0)</f>
        <v>0</v>
      </c>
    </row>
    <row r="3002" spans="1:22" x14ac:dyDescent="0.3">
      <c r="A3002" s="1">
        <v>46148</v>
      </c>
      <c r="B3002" s="2">
        <v>35.491320571105433</v>
      </c>
      <c r="C3002" s="2">
        <v>46.580657664045773</v>
      </c>
      <c r="D3002" s="2">
        <f t="shared" si="552"/>
        <v>32.562003317357004</v>
      </c>
      <c r="E3002" s="2">
        <f t="shared" si="553"/>
        <v>11.140178648724847</v>
      </c>
      <c r="F3002" s="2">
        <f t="shared" si="561"/>
        <v>0</v>
      </c>
      <c r="G3002" s="2">
        <f t="shared" si="562"/>
        <v>0</v>
      </c>
      <c r="H3002" s="2">
        <f>MIN(Inputs!$B$2, (Inputs!$B$14 - F3002)/Inputs!$B$15)</f>
        <v>170</v>
      </c>
      <c r="I3002" s="2">
        <f>MAX(MIN(Inputs!$B$2, F3002*Inputs!$B$16, Inputs!$B$14*Inputs!$B$4 - G3002), 0)</f>
        <v>0</v>
      </c>
      <c r="J3002" s="2">
        <f>MAX(MIN(Inputs!$B$2, F3002*Inputs!$B$16, (Inputs!$B$14-F3002)/Inputs!$B$15)*Inputs!$B$9, 0)</f>
        <v>0</v>
      </c>
      <c r="K3002" s="2">
        <f>MAX(E3002*Inputs!$B$5 - B3002 - Inputs!$B$8, 0) * H3002</f>
        <v>0</v>
      </c>
      <c r="L3002" s="2">
        <f>IF(B3002 &gt;= D3002*Inputs!$B$10, MAX(B3002 - E3002/Inputs!$B$5 - Inputs!$B$8, 0) * I3002, 0)</f>
        <v>0</v>
      </c>
      <c r="M3002" s="2">
        <f t="shared" si="554"/>
        <v>0</v>
      </c>
      <c r="N3002" s="3" t="str">
        <f t="shared" si="555"/>
        <v>Idle</v>
      </c>
      <c r="O3002" s="3" t="str">
        <f t="shared" si="563"/>
        <v>Idle</v>
      </c>
      <c r="P3002" s="2">
        <f t="shared" si="556"/>
        <v>0</v>
      </c>
      <c r="Q3002" s="2">
        <f t="shared" si="557"/>
        <v>0</v>
      </c>
      <c r="R3002" s="2">
        <f t="shared" si="558"/>
        <v>0</v>
      </c>
      <c r="S3002" s="2">
        <f t="shared" si="559"/>
        <v>0</v>
      </c>
      <c r="T3002" s="2">
        <f t="shared" si="560"/>
        <v>0</v>
      </c>
      <c r="U3002" s="2">
        <f>IF(O3002="Reg", R3002 * Inputs!$B$7, 0)</f>
        <v>0</v>
      </c>
      <c r="V3002" s="2">
        <f>MAX(F3002 + P3002*Inputs!$B$15 - (Q3002/Inputs!$B$16) - U3002, 0)</f>
        <v>0</v>
      </c>
    </row>
    <row r="3003" spans="1:22" x14ac:dyDescent="0.3">
      <c r="A3003" s="1">
        <v>46148.041666666657</v>
      </c>
      <c r="B3003" s="2">
        <v>16.27951850076348</v>
      </c>
      <c r="C3003" s="2">
        <v>11.23390011861914</v>
      </c>
      <c r="D3003" s="2">
        <f t="shared" si="552"/>
        <v>32.562003317357004</v>
      </c>
      <c r="E3003" s="2">
        <f t="shared" si="553"/>
        <v>5.2249585535406089</v>
      </c>
      <c r="F3003" s="2">
        <f t="shared" si="561"/>
        <v>0</v>
      </c>
      <c r="G3003" s="2">
        <f t="shared" si="562"/>
        <v>0</v>
      </c>
      <c r="H3003" s="2">
        <f>MIN(Inputs!$B$2, (Inputs!$B$14 - F3003)/Inputs!$B$15)</f>
        <v>170</v>
      </c>
      <c r="I3003" s="2">
        <f>MAX(MIN(Inputs!$B$2, F3003*Inputs!$B$16, Inputs!$B$14*Inputs!$B$4 - G3003), 0)</f>
        <v>0</v>
      </c>
      <c r="J3003" s="2">
        <f>MAX(MIN(Inputs!$B$2, F3003*Inputs!$B$16, (Inputs!$B$14-F3003)/Inputs!$B$15)*Inputs!$B$9, 0)</f>
        <v>0</v>
      </c>
      <c r="K3003" s="2">
        <f>MAX(E3003*Inputs!$B$5 - B3003 - Inputs!$B$8, 0) * H3003</f>
        <v>0</v>
      </c>
      <c r="L3003" s="2">
        <f>IF(B3003 &gt;= D3003*Inputs!$B$10, MAX(B3003 - E3003/Inputs!$B$5 - Inputs!$B$8, 0) * I3003, 0)</f>
        <v>0</v>
      </c>
      <c r="M3003" s="2">
        <f t="shared" si="554"/>
        <v>0</v>
      </c>
      <c r="N3003" s="3" t="str">
        <f t="shared" si="555"/>
        <v>Idle</v>
      </c>
      <c r="O3003" s="3" t="str">
        <f t="shared" si="563"/>
        <v>Idle</v>
      </c>
      <c r="P3003" s="2">
        <f t="shared" si="556"/>
        <v>0</v>
      </c>
      <c r="Q3003" s="2">
        <f t="shared" si="557"/>
        <v>0</v>
      </c>
      <c r="R3003" s="2">
        <f t="shared" si="558"/>
        <v>0</v>
      </c>
      <c r="S3003" s="2">
        <f t="shared" si="559"/>
        <v>0</v>
      </c>
      <c r="T3003" s="2">
        <f t="shared" si="560"/>
        <v>0</v>
      </c>
      <c r="U3003" s="2">
        <f>IF(O3003="Reg", R3003 * Inputs!$B$7, 0)</f>
        <v>0</v>
      </c>
      <c r="V3003" s="2">
        <f>MAX(F3003 + P3003*Inputs!$B$15 - (Q3003/Inputs!$B$16) - U3003, 0)</f>
        <v>0</v>
      </c>
    </row>
    <row r="3004" spans="1:22" x14ac:dyDescent="0.3">
      <c r="A3004" s="1">
        <v>46148.083333333343</v>
      </c>
      <c r="B3004" s="2">
        <v>13.78712721953117</v>
      </c>
      <c r="C3004" s="2">
        <v>3.6008299421705989</v>
      </c>
      <c r="D3004" s="2">
        <f t="shared" si="552"/>
        <v>32.562003317357004</v>
      </c>
      <c r="E3004" s="2">
        <f t="shared" si="553"/>
        <v>2.5117054700800288</v>
      </c>
      <c r="F3004" s="2">
        <f t="shared" si="561"/>
        <v>0</v>
      </c>
      <c r="G3004" s="2">
        <f t="shared" si="562"/>
        <v>0</v>
      </c>
      <c r="H3004" s="2">
        <f>MIN(Inputs!$B$2, (Inputs!$B$14 - F3004)/Inputs!$B$15)</f>
        <v>170</v>
      </c>
      <c r="I3004" s="2">
        <f>MAX(MIN(Inputs!$B$2, F3004*Inputs!$B$16, Inputs!$B$14*Inputs!$B$4 - G3004), 0)</f>
        <v>0</v>
      </c>
      <c r="J3004" s="2">
        <f>MAX(MIN(Inputs!$B$2, F3004*Inputs!$B$16, (Inputs!$B$14-F3004)/Inputs!$B$15)*Inputs!$B$9, 0)</f>
        <v>0</v>
      </c>
      <c r="K3004" s="2">
        <f>MAX(E3004*Inputs!$B$5 - B3004 - Inputs!$B$8, 0) * H3004</f>
        <v>0</v>
      </c>
      <c r="L3004" s="2">
        <f>IF(B3004 &gt;= D3004*Inputs!$B$10, MAX(B3004 - E3004/Inputs!$B$5 - Inputs!$B$8, 0) * I3004, 0)</f>
        <v>0</v>
      </c>
      <c r="M3004" s="2">
        <f t="shared" si="554"/>
        <v>0</v>
      </c>
      <c r="N3004" s="3" t="str">
        <f t="shared" si="555"/>
        <v>Idle</v>
      </c>
      <c r="O3004" s="3" t="str">
        <f t="shared" si="563"/>
        <v>Idle</v>
      </c>
      <c r="P3004" s="2">
        <f t="shared" si="556"/>
        <v>0</v>
      </c>
      <c r="Q3004" s="2">
        <f t="shared" si="557"/>
        <v>0</v>
      </c>
      <c r="R3004" s="2">
        <f t="shared" si="558"/>
        <v>0</v>
      </c>
      <c r="S3004" s="2">
        <f t="shared" si="559"/>
        <v>0</v>
      </c>
      <c r="T3004" s="2">
        <f t="shared" si="560"/>
        <v>0</v>
      </c>
      <c r="U3004" s="2">
        <f>IF(O3004="Reg", R3004 * Inputs!$B$7, 0)</f>
        <v>0</v>
      </c>
      <c r="V3004" s="2">
        <f>MAX(F3004 + P3004*Inputs!$B$15 - (Q3004/Inputs!$B$16) - U3004, 0)</f>
        <v>0</v>
      </c>
    </row>
    <row r="3005" spans="1:22" x14ac:dyDescent="0.3">
      <c r="A3005" s="1">
        <v>46148.125</v>
      </c>
      <c r="B3005" s="2">
        <v>0</v>
      </c>
      <c r="C3005" s="2">
        <v>1.127189440292065</v>
      </c>
      <c r="D3005" s="2">
        <f t="shared" si="552"/>
        <v>32.562003317357004</v>
      </c>
      <c r="E3005" s="2">
        <f t="shared" si="553"/>
        <v>0.2138509334915005</v>
      </c>
      <c r="F3005" s="2">
        <f t="shared" si="561"/>
        <v>0</v>
      </c>
      <c r="G3005" s="2">
        <f t="shared" si="562"/>
        <v>0</v>
      </c>
      <c r="H3005" s="2">
        <f>MIN(Inputs!$B$2, (Inputs!$B$14 - F3005)/Inputs!$B$15)</f>
        <v>170</v>
      </c>
      <c r="I3005" s="2">
        <f>MAX(MIN(Inputs!$B$2, F3005*Inputs!$B$16, Inputs!$B$14*Inputs!$B$4 - G3005), 0)</f>
        <v>0</v>
      </c>
      <c r="J3005" s="2">
        <f>MAX(MIN(Inputs!$B$2, F3005*Inputs!$B$16, (Inputs!$B$14-F3005)/Inputs!$B$15)*Inputs!$B$9, 0)</f>
        <v>0</v>
      </c>
      <c r="K3005" s="2">
        <f>MAX(E3005*Inputs!$B$5 - B3005 - Inputs!$B$8, 0) * H3005</f>
        <v>0</v>
      </c>
      <c r="L3005" s="2">
        <f>IF(B3005 &gt;= D3005*Inputs!$B$10, MAX(B3005 - E3005/Inputs!$B$5 - Inputs!$B$8, 0) * I3005, 0)</f>
        <v>0</v>
      </c>
      <c r="M3005" s="2">
        <f t="shared" si="554"/>
        <v>0</v>
      </c>
      <c r="N3005" s="3" t="str">
        <f t="shared" si="555"/>
        <v>Idle</v>
      </c>
      <c r="O3005" s="3" t="str">
        <f t="shared" si="563"/>
        <v>Idle</v>
      </c>
      <c r="P3005" s="2">
        <f t="shared" si="556"/>
        <v>0</v>
      </c>
      <c r="Q3005" s="2">
        <f t="shared" si="557"/>
        <v>0</v>
      </c>
      <c r="R3005" s="2">
        <f t="shared" si="558"/>
        <v>0</v>
      </c>
      <c r="S3005" s="2">
        <f t="shared" si="559"/>
        <v>0</v>
      </c>
      <c r="T3005" s="2">
        <f t="shared" si="560"/>
        <v>0</v>
      </c>
      <c r="U3005" s="2">
        <f>IF(O3005="Reg", R3005 * Inputs!$B$7, 0)</f>
        <v>0</v>
      </c>
      <c r="V3005" s="2">
        <f>MAX(F3005 + P3005*Inputs!$B$15 - (Q3005/Inputs!$B$16) - U3005, 0)</f>
        <v>0</v>
      </c>
    </row>
    <row r="3006" spans="1:22" x14ac:dyDescent="0.3">
      <c r="A3006" s="1">
        <v>46148.166666666657</v>
      </c>
      <c r="B3006" s="2">
        <v>1.2831056009490029</v>
      </c>
      <c r="C3006" s="2">
        <v>18.93130052734837</v>
      </c>
      <c r="D3006" s="2">
        <f t="shared" si="552"/>
        <v>32.562003317357004</v>
      </c>
      <c r="E3006" s="2">
        <f t="shared" si="553"/>
        <v>0.82637573521705388</v>
      </c>
      <c r="F3006" s="2">
        <f t="shared" si="561"/>
        <v>0</v>
      </c>
      <c r="G3006" s="2">
        <f t="shared" si="562"/>
        <v>0</v>
      </c>
      <c r="H3006" s="2">
        <f>MIN(Inputs!$B$2, (Inputs!$B$14 - F3006)/Inputs!$B$15)</f>
        <v>170</v>
      </c>
      <c r="I3006" s="2">
        <f>MAX(MIN(Inputs!$B$2, F3006*Inputs!$B$16, Inputs!$B$14*Inputs!$B$4 - G3006), 0)</f>
        <v>0</v>
      </c>
      <c r="J3006" s="2">
        <f>MAX(MIN(Inputs!$B$2, F3006*Inputs!$B$16, (Inputs!$B$14-F3006)/Inputs!$B$15)*Inputs!$B$9, 0)</f>
        <v>0</v>
      </c>
      <c r="K3006" s="2">
        <f>MAX(E3006*Inputs!$B$5 - B3006 - Inputs!$B$8, 0) * H3006</f>
        <v>0</v>
      </c>
      <c r="L3006" s="2">
        <f>IF(B3006 &gt;= D3006*Inputs!$B$10, MAX(B3006 - E3006/Inputs!$B$5 - Inputs!$B$8, 0) * I3006, 0)</f>
        <v>0</v>
      </c>
      <c r="M3006" s="2">
        <f t="shared" si="554"/>
        <v>0</v>
      </c>
      <c r="N3006" s="3" t="str">
        <f t="shared" si="555"/>
        <v>Idle</v>
      </c>
      <c r="O3006" s="3" t="str">
        <f t="shared" si="563"/>
        <v>Idle</v>
      </c>
      <c r="P3006" s="2">
        <f t="shared" si="556"/>
        <v>0</v>
      </c>
      <c r="Q3006" s="2">
        <f t="shared" si="557"/>
        <v>0</v>
      </c>
      <c r="R3006" s="2">
        <f t="shared" si="558"/>
        <v>0</v>
      </c>
      <c r="S3006" s="2">
        <f t="shared" si="559"/>
        <v>0</v>
      </c>
      <c r="T3006" s="2">
        <f t="shared" si="560"/>
        <v>0</v>
      </c>
      <c r="U3006" s="2">
        <f>IF(O3006="Reg", R3006 * Inputs!$B$7, 0)</f>
        <v>0</v>
      </c>
      <c r="V3006" s="2">
        <f>MAX(F3006 + P3006*Inputs!$B$15 - (Q3006/Inputs!$B$16) - U3006, 0)</f>
        <v>0</v>
      </c>
    </row>
    <row r="3007" spans="1:22" x14ac:dyDescent="0.3">
      <c r="A3007" s="1">
        <v>46148.208333333343</v>
      </c>
      <c r="B3007" s="2">
        <v>0</v>
      </c>
      <c r="C3007" s="2">
        <v>3.9214257492471911</v>
      </c>
      <c r="D3007" s="2">
        <f t="shared" si="552"/>
        <v>32.562003317357004</v>
      </c>
      <c r="E3007" s="2">
        <f t="shared" si="553"/>
        <v>1.363072629543064</v>
      </c>
      <c r="F3007" s="2">
        <f t="shared" si="561"/>
        <v>0</v>
      </c>
      <c r="G3007" s="2">
        <f t="shared" si="562"/>
        <v>0</v>
      </c>
      <c r="H3007" s="2">
        <f>MIN(Inputs!$B$2, (Inputs!$B$14 - F3007)/Inputs!$B$15)</f>
        <v>170</v>
      </c>
      <c r="I3007" s="2">
        <f>MAX(MIN(Inputs!$B$2, F3007*Inputs!$B$16, Inputs!$B$14*Inputs!$B$4 - G3007), 0)</f>
        <v>0</v>
      </c>
      <c r="J3007" s="2">
        <f>MAX(MIN(Inputs!$B$2, F3007*Inputs!$B$16, (Inputs!$B$14-F3007)/Inputs!$B$15)*Inputs!$B$9, 0)</f>
        <v>0</v>
      </c>
      <c r="K3007" s="2">
        <f>MAX(E3007*Inputs!$B$5 - B3007 - Inputs!$B$8, 0) * H3007</f>
        <v>0</v>
      </c>
      <c r="L3007" s="2">
        <f>IF(B3007 &gt;= D3007*Inputs!$B$10, MAX(B3007 - E3007/Inputs!$B$5 - Inputs!$B$8, 0) * I3007, 0)</f>
        <v>0</v>
      </c>
      <c r="M3007" s="2">
        <f t="shared" si="554"/>
        <v>0</v>
      </c>
      <c r="N3007" s="3" t="str">
        <f t="shared" si="555"/>
        <v>Idle</v>
      </c>
      <c r="O3007" s="3" t="str">
        <f t="shared" si="563"/>
        <v>Idle</v>
      </c>
      <c r="P3007" s="2">
        <f t="shared" si="556"/>
        <v>0</v>
      </c>
      <c r="Q3007" s="2">
        <f t="shared" si="557"/>
        <v>0</v>
      </c>
      <c r="R3007" s="2">
        <f t="shared" si="558"/>
        <v>0</v>
      </c>
      <c r="S3007" s="2">
        <f t="shared" si="559"/>
        <v>0</v>
      </c>
      <c r="T3007" s="2">
        <f t="shared" si="560"/>
        <v>0</v>
      </c>
      <c r="U3007" s="2">
        <f>IF(O3007="Reg", R3007 * Inputs!$B$7, 0)</f>
        <v>0</v>
      </c>
      <c r="V3007" s="2">
        <f>MAX(F3007 + P3007*Inputs!$B$15 - (Q3007/Inputs!$B$16) - U3007, 0)</f>
        <v>0</v>
      </c>
    </row>
    <row r="3008" spans="1:22" x14ac:dyDescent="0.3">
      <c r="A3008" s="1">
        <v>46148.25</v>
      </c>
      <c r="B3008" s="2">
        <v>0</v>
      </c>
      <c r="C3008" s="2">
        <v>5.3777399372651118</v>
      </c>
      <c r="D3008" s="2">
        <f t="shared" si="552"/>
        <v>32.562003317357004</v>
      </c>
      <c r="E3008" s="2">
        <f t="shared" si="553"/>
        <v>6.1314208158048791</v>
      </c>
      <c r="F3008" s="2">
        <f t="shared" si="561"/>
        <v>0</v>
      </c>
      <c r="G3008" s="2">
        <f t="shared" si="562"/>
        <v>0</v>
      </c>
      <c r="H3008" s="2">
        <f>MIN(Inputs!$B$2, (Inputs!$B$14 - F3008)/Inputs!$B$15)</f>
        <v>170</v>
      </c>
      <c r="I3008" s="2">
        <f>MAX(MIN(Inputs!$B$2, F3008*Inputs!$B$16, Inputs!$B$14*Inputs!$B$4 - G3008), 0)</f>
        <v>0</v>
      </c>
      <c r="J3008" s="2">
        <f>MAX(MIN(Inputs!$B$2, F3008*Inputs!$B$16, (Inputs!$B$14-F3008)/Inputs!$B$15)*Inputs!$B$9, 0)</f>
        <v>0</v>
      </c>
      <c r="K3008" s="2">
        <f>MAX(E3008*Inputs!$B$5 - B3008 - Inputs!$B$8, 0) * H3008</f>
        <v>0</v>
      </c>
      <c r="L3008" s="2">
        <f>IF(B3008 &gt;= D3008*Inputs!$B$10, MAX(B3008 - E3008/Inputs!$B$5 - Inputs!$B$8, 0) * I3008, 0)</f>
        <v>0</v>
      </c>
      <c r="M3008" s="2">
        <f t="shared" si="554"/>
        <v>0</v>
      </c>
      <c r="N3008" s="3" t="str">
        <f t="shared" si="555"/>
        <v>Idle</v>
      </c>
      <c r="O3008" s="3" t="str">
        <f t="shared" si="563"/>
        <v>Idle</v>
      </c>
      <c r="P3008" s="2">
        <f t="shared" si="556"/>
        <v>0</v>
      </c>
      <c r="Q3008" s="2">
        <f t="shared" si="557"/>
        <v>0</v>
      </c>
      <c r="R3008" s="2">
        <f t="shared" si="558"/>
        <v>0</v>
      </c>
      <c r="S3008" s="2">
        <f t="shared" si="559"/>
        <v>0</v>
      </c>
      <c r="T3008" s="2">
        <f t="shared" si="560"/>
        <v>0</v>
      </c>
      <c r="U3008" s="2">
        <f>IF(O3008="Reg", R3008 * Inputs!$B$7, 0)</f>
        <v>0</v>
      </c>
      <c r="V3008" s="2">
        <f>MAX(F3008 + P3008*Inputs!$B$15 - (Q3008/Inputs!$B$16) - U3008, 0)</f>
        <v>0</v>
      </c>
    </row>
    <row r="3009" spans="1:22" x14ac:dyDescent="0.3">
      <c r="A3009" s="1">
        <v>46148.291666666657</v>
      </c>
      <c r="B3009" s="2">
        <v>0</v>
      </c>
      <c r="C3009" s="2">
        <v>12.294150875087061</v>
      </c>
      <c r="D3009" s="2">
        <f t="shared" si="552"/>
        <v>32.562003317357004</v>
      </c>
      <c r="E3009" s="2">
        <f t="shared" si="553"/>
        <v>11.016738595033091</v>
      </c>
      <c r="F3009" s="2">
        <f t="shared" si="561"/>
        <v>0</v>
      </c>
      <c r="G3009" s="2">
        <f t="shared" si="562"/>
        <v>0</v>
      </c>
      <c r="H3009" s="2">
        <f>MIN(Inputs!$B$2, (Inputs!$B$14 - F3009)/Inputs!$B$15)</f>
        <v>170</v>
      </c>
      <c r="I3009" s="2">
        <f>MAX(MIN(Inputs!$B$2, F3009*Inputs!$B$16, Inputs!$B$14*Inputs!$B$4 - G3009), 0)</f>
        <v>0</v>
      </c>
      <c r="J3009" s="2">
        <f>MAX(MIN(Inputs!$B$2, F3009*Inputs!$B$16, (Inputs!$B$14-F3009)/Inputs!$B$15)*Inputs!$B$9, 0)</f>
        <v>0</v>
      </c>
      <c r="K3009" s="2">
        <f>MAX(E3009*Inputs!$B$5 - B3009 - Inputs!$B$8, 0) * H3009</f>
        <v>0</v>
      </c>
      <c r="L3009" s="2">
        <f>IF(B3009 &gt;= D3009*Inputs!$B$10, MAX(B3009 - E3009/Inputs!$B$5 - Inputs!$B$8, 0) * I3009, 0)</f>
        <v>0</v>
      </c>
      <c r="M3009" s="2">
        <f t="shared" si="554"/>
        <v>0</v>
      </c>
      <c r="N3009" s="3" t="str">
        <f t="shared" si="555"/>
        <v>Idle</v>
      </c>
      <c r="O3009" s="3" t="str">
        <f t="shared" si="563"/>
        <v>Idle</v>
      </c>
      <c r="P3009" s="2">
        <f t="shared" si="556"/>
        <v>0</v>
      </c>
      <c r="Q3009" s="2">
        <f t="shared" si="557"/>
        <v>0</v>
      </c>
      <c r="R3009" s="2">
        <f t="shared" si="558"/>
        <v>0</v>
      </c>
      <c r="S3009" s="2">
        <f t="shared" si="559"/>
        <v>0</v>
      </c>
      <c r="T3009" s="2">
        <f t="shared" si="560"/>
        <v>0</v>
      </c>
      <c r="U3009" s="2">
        <f>IF(O3009="Reg", R3009 * Inputs!$B$7, 0)</f>
        <v>0</v>
      </c>
      <c r="V3009" s="2">
        <f>MAX(F3009 + P3009*Inputs!$B$15 - (Q3009/Inputs!$B$16) - U3009, 0)</f>
        <v>0</v>
      </c>
    </row>
    <row r="3010" spans="1:22" x14ac:dyDescent="0.3">
      <c r="A3010" s="1">
        <v>46148.333333333343</v>
      </c>
      <c r="B3010" s="2">
        <v>0</v>
      </c>
      <c r="C3010" s="2">
        <v>10.742045167971741</v>
      </c>
      <c r="D3010" s="2">
        <f t="shared" ref="D3010:D3073" si="564">AVERAGEIFS(B:B, A:A, "&gt;="&amp;INT(A3010), A:A, "&lt;"&amp;INT(A3010)+1)</f>
        <v>32.562003317357004</v>
      </c>
      <c r="E3010" s="2">
        <f t="shared" ref="E3010:E3073" si="565">AVERAGE(B3010:B3015)</f>
        <v>17.04444197159907</v>
      </c>
      <c r="F3010" s="2">
        <f t="shared" si="561"/>
        <v>0</v>
      </c>
      <c r="G3010" s="2">
        <f t="shared" si="562"/>
        <v>0</v>
      </c>
      <c r="H3010" s="2">
        <f>MIN(Inputs!$B$2, (Inputs!$B$14 - F3010)/Inputs!$B$15)</f>
        <v>170</v>
      </c>
      <c r="I3010" s="2">
        <f>MAX(MIN(Inputs!$B$2, F3010*Inputs!$B$16, Inputs!$B$14*Inputs!$B$4 - G3010), 0)</f>
        <v>0</v>
      </c>
      <c r="J3010" s="2">
        <f>MAX(MIN(Inputs!$B$2, F3010*Inputs!$B$16, (Inputs!$B$14-F3010)/Inputs!$B$15)*Inputs!$B$9, 0)</f>
        <v>0</v>
      </c>
      <c r="K3010" s="2">
        <f>MAX(E3010*Inputs!$B$5 - B3010 - Inputs!$B$8, 0) * H3010</f>
        <v>0</v>
      </c>
      <c r="L3010" s="2">
        <f>IF(B3010 &gt;= D3010*Inputs!$B$10, MAX(B3010 - E3010/Inputs!$B$5 - Inputs!$B$8, 0) * I3010, 0)</f>
        <v>0</v>
      </c>
      <c r="M3010" s="2">
        <f t="shared" ref="M3010:M3073" si="566">C3010 * J3010</f>
        <v>0</v>
      </c>
      <c r="N3010" s="3" t="str">
        <f t="shared" ref="N3010:N3073" si="567">IF(MAX(K3010, L3010, M3010)&lt;=0, "Idle", IF(AND(M3010&gt;=K3010, M3010&gt;=L3010), "Reg", IF(L3010&gt;=K3010, "Discharge", "Charge")))</f>
        <v>Idle</v>
      </c>
      <c r="O3010" s="3" t="str">
        <f t="shared" si="563"/>
        <v>Idle</v>
      </c>
      <c r="P3010" s="2">
        <f t="shared" ref="P3010:P3073" si="568">IF(O3010="Charge", H3010, 0)</f>
        <v>0</v>
      </c>
      <c r="Q3010" s="2">
        <f t="shared" ref="Q3010:Q3073" si="569">IF(O3010="Discharge", I3010, 0)</f>
        <v>0</v>
      </c>
      <c r="R3010" s="2">
        <f t="shared" ref="R3010:R3073" si="570">IF(O3010="Reg", J3010, 0)</f>
        <v>0</v>
      </c>
      <c r="S3010" s="2">
        <f t="shared" ref="S3010:S3073" si="571">(Q3010 - P3010) * B3010</f>
        <v>0</v>
      </c>
      <c r="T3010" s="2">
        <f t="shared" ref="T3010:T3073" si="572">R3010 * C3010</f>
        <v>0</v>
      </c>
      <c r="U3010" s="2">
        <f>IF(O3010="Reg", R3010 * Inputs!$B$7, 0)</f>
        <v>0</v>
      </c>
      <c r="V3010" s="2">
        <f>MAX(F3010 + P3010*Inputs!$B$15 - (Q3010/Inputs!$B$16) - U3010, 0)</f>
        <v>0</v>
      </c>
    </row>
    <row r="3011" spans="1:22" x14ac:dyDescent="0.3">
      <c r="A3011" s="1">
        <v>46148.375</v>
      </c>
      <c r="B3011" s="2">
        <v>3.6751488103533201</v>
      </c>
      <c r="C3011" s="2">
        <v>3.270358563811647</v>
      </c>
      <c r="D3011" s="2">
        <f t="shared" si="564"/>
        <v>32.562003317357004</v>
      </c>
      <c r="E3011" s="2">
        <f t="shared" si="565"/>
        <v>24.509941722892474</v>
      </c>
      <c r="F3011" s="2">
        <f t="shared" ref="F3011:F3074" si="573">V3010</f>
        <v>0</v>
      </c>
      <c r="G3011" s="2">
        <f t="shared" ref="G3011:G3074" si="574">IF(INT(A3011)=INT(A3010), G3010 + Q3010, 0)</f>
        <v>0</v>
      </c>
      <c r="H3011" s="2">
        <f>MIN(Inputs!$B$2, (Inputs!$B$14 - F3011)/Inputs!$B$15)</f>
        <v>170</v>
      </c>
      <c r="I3011" s="2">
        <f>MAX(MIN(Inputs!$B$2, F3011*Inputs!$B$16, Inputs!$B$14*Inputs!$B$4 - G3011), 0)</f>
        <v>0</v>
      </c>
      <c r="J3011" s="2">
        <f>MAX(MIN(Inputs!$B$2, F3011*Inputs!$B$16, (Inputs!$B$14-F3011)/Inputs!$B$15)*Inputs!$B$9, 0)</f>
        <v>0</v>
      </c>
      <c r="K3011" s="2">
        <f>MAX(E3011*Inputs!$B$5 - B3011 - Inputs!$B$8, 0) * H3011</f>
        <v>0</v>
      </c>
      <c r="L3011" s="2">
        <f>IF(B3011 &gt;= D3011*Inputs!$B$10, MAX(B3011 - E3011/Inputs!$B$5 - Inputs!$B$8, 0) * I3011, 0)</f>
        <v>0</v>
      </c>
      <c r="M3011" s="2">
        <f t="shared" si="566"/>
        <v>0</v>
      </c>
      <c r="N3011" s="3" t="str">
        <f t="shared" si="567"/>
        <v>Idle</v>
      </c>
      <c r="O3011" s="3" t="str">
        <f t="shared" si="563"/>
        <v>Idle</v>
      </c>
      <c r="P3011" s="2">
        <f t="shared" si="568"/>
        <v>0</v>
      </c>
      <c r="Q3011" s="2">
        <f t="shared" si="569"/>
        <v>0</v>
      </c>
      <c r="R3011" s="2">
        <f t="shared" si="570"/>
        <v>0</v>
      </c>
      <c r="S3011" s="2">
        <f t="shared" si="571"/>
        <v>0</v>
      </c>
      <c r="T3011" s="2">
        <f t="shared" si="572"/>
        <v>0</v>
      </c>
      <c r="U3011" s="2">
        <f>IF(O3011="Reg", R3011 * Inputs!$B$7, 0)</f>
        <v>0</v>
      </c>
      <c r="V3011" s="2">
        <f>MAX(F3011 + P3011*Inputs!$B$15 - (Q3011/Inputs!$B$16) - U3011, 0)</f>
        <v>0</v>
      </c>
    </row>
    <row r="3012" spans="1:22" x14ac:dyDescent="0.3">
      <c r="A3012" s="1">
        <v>46148.416666666657</v>
      </c>
      <c r="B3012" s="2">
        <v>4.5032869669050646</v>
      </c>
      <c r="C3012" s="2">
        <v>3.2859746137060641</v>
      </c>
      <c r="D3012" s="2">
        <f t="shared" si="564"/>
        <v>32.562003317357004</v>
      </c>
      <c r="E3012" s="2">
        <f t="shared" si="565"/>
        <v>34.882792219293442</v>
      </c>
      <c r="F3012" s="2">
        <f t="shared" si="573"/>
        <v>0</v>
      </c>
      <c r="G3012" s="2">
        <f t="shared" si="574"/>
        <v>0</v>
      </c>
      <c r="H3012" s="2">
        <f>MIN(Inputs!$B$2, (Inputs!$B$14 - F3012)/Inputs!$B$15)</f>
        <v>170</v>
      </c>
      <c r="I3012" s="2">
        <f>MAX(MIN(Inputs!$B$2, F3012*Inputs!$B$16, Inputs!$B$14*Inputs!$B$4 - G3012), 0)</f>
        <v>0</v>
      </c>
      <c r="J3012" s="2">
        <f>MAX(MIN(Inputs!$B$2, F3012*Inputs!$B$16, (Inputs!$B$14-F3012)/Inputs!$B$15)*Inputs!$B$9, 0)</f>
        <v>0</v>
      </c>
      <c r="K3012" s="2">
        <f>MAX(E3012*Inputs!$B$5 - B3012 - Inputs!$B$8, 0) * H3012</f>
        <v>1052.9069316324378</v>
      </c>
      <c r="L3012" s="2">
        <f>IF(B3012 &gt;= D3012*Inputs!$B$10, MAX(B3012 - E3012/Inputs!$B$5 - Inputs!$B$8, 0) * I3012, 0)</f>
        <v>0</v>
      </c>
      <c r="M3012" s="2">
        <f t="shared" si="566"/>
        <v>0</v>
      </c>
      <c r="N3012" s="3" t="str">
        <f t="shared" si="567"/>
        <v>Charge</v>
      </c>
      <c r="O3012" s="3" t="str">
        <f t="shared" ref="O3012:O3075" si="575">IF(O3011&lt;&gt;O3010, O3011, N3012)</f>
        <v>Charge</v>
      </c>
      <c r="P3012" s="2">
        <f t="shared" si="568"/>
        <v>170</v>
      </c>
      <c r="Q3012" s="2">
        <f t="shared" si="569"/>
        <v>0</v>
      </c>
      <c r="R3012" s="2">
        <f t="shared" si="570"/>
        <v>0</v>
      </c>
      <c r="S3012" s="2">
        <f t="shared" si="571"/>
        <v>-765.55878437386093</v>
      </c>
      <c r="T3012" s="2">
        <f t="shared" si="572"/>
        <v>0</v>
      </c>
      <c r="U3012" s="2">
        <f>IF(O3012="Reg", R3012 * Inputs!$B$7, 0)</f>
        <v>0</v>
      </c>
      <c r="V3012" s="2">
        <f>MAX(F3012 + P3012*Inputs!$B$15 - (Q3012/Inputs!$B$16) - U3012, 0)</f>
        <v>170</v>
      </c>
    </row>
    <row r="3013" spans="1:22" x14ac:dyDescent="0.3">
      <c r="A3013" s="1">
        <v>46148.458333333343</v>
      </c>
      <c r="B3013" s="2">
        <v>28.61008911757089</v>
      </c>
      <c r="C3013" s="2">
        <v>3.3461563912873822</v>
      </c>
      <c r="D3013" s="2">
        <f t="shared" si="564"/>
        <v>32.562003317357004</v>
      </c>
      <c r="E3013" s="2">
        <f t="shared" si="565"/>
        <v>44.647246242579691</v>
      </c>
      <c r="F3013" s="2">
        <f t="shared" si="573"/>
        <v>170</v>
      </c>
      <c r="G3013" s="2">
        <f t="shared" si="574"/>
        <v>0</v>
      </c>
      <c r="H3013" s="2">
        <f>MIN(Inputs!$B$2, (Inputs!$B$14 - F3013)/Inputs!$B$15)</f>
        <v>170</v>
      </c>
      <c r="I3013" s="2">
        <f>MAX(MIN(Inputs!$B$2, F3013*Inputs!$B$16, Inputs!$B$14*Inputs!$B$4 - G3013), 0)</f>
        <v>170</v>
      </c>
      <c r="J3013" s="2">
        <f>MAX(MIN(Inputs!$B$2, F3013*Inputs!$B$16, (Inputs!$B$14-F3013)/Inputs!$B$15)*Inputs!$B$9, 0)</f>
        <v>136</v>
      </c>
      <c r="K3013" s="2">
        <f>MAX(E3013*Inputs!$B$5 - B3013 - Inputs!$B$8, 0) * H3013</f>
        <v>0</v>
      </c>
      <c r="L3013" s="2">
        <f>IF(B3013 &gt;= D3013*Inputs!$B$10, MAX(B3013 - E3013/Inputs!$B$5 - Inputs!$B$8, 0) * I3013, 0)</f>
        <v>0</v>
      </c>
      <c r="M3013" s="2">
        <f t="shared" si="566"/>
        <v>455.07726921508396</v>
      </c>
      <c r="N3013" s="3" t="str">
        <f t="shared" si="567"/>
        <v>Reg</v>
      </c>
      <c r="O3013" s="3" t="str">
        <f t="shared" si="575"/>
        <v>Charge</v>
      </c>
      <c r="P3013" s="2">
        <f t="shared" si="568"/>
        <v>170</v>
      </c>
      <c r="Q3013" s="2">
        <f t="shared" si="569"/>
        <v>0</v>
      </c>
      <c r="R3013" s="2">
        <f t="shared" si="570"/>
        <v>0</v>
      </c>
      <c r="S3013" s="2">
        <f t="shared" si="571"/>
        <v>-4863.7151499870515</v>
      </c>
      <c r="T3013" s="2">
        <f t="shared" si="572"/>
        <v>0</v>
      </c>
      <c r="U3013" s="2">
        <f>IF(O3013="Reg", R3013 * Inputs!$B$7, 0)</f>
        <v>0</v>
      </c>
      <c r="V3013" s="2">
        <f>MAX(F3013 + P3013*Inputs!$B$15 - (Q3013/Inputs!$B$16) - U3013, 0)</f>
        <v>340</v>
      </c>
    </row>
    <row r="3014" spans="1:22" x14ac:dyDescent="0.3">
      <c r="A3014" s="1">
        <v>46148.5</v>
      </c>
      <c r="B3014" s="2">
        <v>29.311906675369279</v>
      </c>
      <c r="C3014" s="2">
        <v>8.735590438122145</v>
      </c>
      <c r="D3014" s="2">
        <f t="shared" si="564"/>
        <v>32.562003317357004</v>
      </c>
      <c r="E3014" s="2">
        <f t="shared" si="565"/>
        <v>52.407227948481129</v>
      </c>
      <c r="F3014" s="2">
        <f t="shared" si="573"/>
        <v>340</v>
      </c>
      <c r="G3014" s="2">
        <f t="shared" si="574"/>
        <v>0</v>
      </c>
      <c r="H3014" s="2">
        <f>MIN(Inputs!$B$2, (Inputs!$B$14 - F3014)/Inputs!$B$15)</f>
        <v>0</v>
      </c>
      <c r="I3014" s="2">
        <f>MAX(MIN(Inputs!$B$2, F3014*Inputs!$B$16, Inputs!$B$14*Inputs!$B$4 - G3014), 0)</f>
        <v>170</v>
      </c>
      <c r="J3014" s="2">
        <f>MAX(MIN(Inputs!$B$2, F3014*Inputs!$B$16, (Inputs!$B$14-F3014)/Inputs!$B$15)*Inputs!$B$9, 0)</f>
        <v>0</v>
      </c>
      <c r="K3014" s="2">
        <f>MAX(E3014*Inputs!$B$5 - B3014 - Inputs!$B$8, 0) * H3014</f>
        <v>0</v>
      </c>
      <c r="L3014" s="2">
        <f>IF(B3014 &gt;= D3014*Inputs!$B$10, MAX(B3014 - E3014/Inputs!$B$5 - Inputs!$B$8, 0) * I3014, 0)</f>
        <v>0</v>
      </c>
      <c r="M3014" s="2">
        <f t="shared" si="566"/>
        <v>0</v>
      </c>
      <c r="N3014" s="3" t="str">
        <f t="shared" si="567"/>
        <v>Idle</v>
      </c>
      <c r="O3014" s="3" t="str">
        <f t="shared" si="575"/>
        <v>Idle</v>
      </c>
      <c r="P3014" s="2">
        <f t="shared" si="568"/>
        <v>0</v>
      </c>
      <c r="Q3014" s="2">
        <f t="shared" si="569"/>
        <v>0</v>
      </c>
      <c r="R3014" s="2">
        <f t="shared" si="570"/>
        <v>0</v>
      </c>
      <c r="S3014" s="2">
        <f t="shared" si="571"/>
        <v>0</v>
      </c>
      <c r="T3014" s="2">
        <f t="shared" si="572"/>
        <v>0</v>
      </c>
      <c r="U3014" s="2">
        <f>IF(O3014="Reg", R3014 * Inputs!$B$7, 0)</f>
        <v>0</v>
      </c>
      <c r="V3014" s="2">
        <f>MAX(F3014 + P3014*Inputs!$B$15 - (Q3014/Inputs!$B$16) - U3014, 0)</f>
        <v>340</v>
      </c>
    </row>
    <row r="3015" spans="1:22" x14ac:dyDescent="0.3">
      <c r="A3015" s="1">
        <v>46148.541666666657</v>
      </c>
      <c r="B3015" s="2">
        <v>36.166220259395878</v>
      </c>
      <c r="C3015" s="2">
        <v>7.2579070367103959</v>
      </c>
      <c r="D3015" s="2">
        <f t="shared" si="564"/>
        <v>32.562003317357004</v>
      </c>
      <c r="E3015" s="2">
        <f t="shared" si="565"/>
        <v>58.87883261285004</v>
      </c>
      <c r="F3015" s="2">
        <f t="shared" si="573"/>
        <v>340</v>
      </c>
      <c r="G3015" s="2">
        <f t="shared" si="574"/>
        <v>0</v>
      </c>
      <c r="H3015" s="2">
        <f>MIN(Inputs!$B$2, (Inputs!$B$14 - F3015)/Inputs!$B$15)</f>
        <v>0</v>
      </c>
      <c r="I3015" s="2">
        <f>MAX(MIN(Inputs!$B$2, F3015*Inputs!$B$16, Inputs!$B$14*Inputs!$B$4 - G3015), 0)</f>
        <v>170</v>
      </c>
      <c r="J3015" s="2">
        <f>MAX(MIN(Inputs!$B$2, F3015*Inputs!$B$16, (Inputs!$B$14-F3015)/Inputs!$B$15)*Inputs!$B$9, 0)</f>
        <v>0</v>
      </c>
      <c r="K3015" s="2">
        <f>MAX(E3015*Inputs!$B$5 - B3015 - Inputs!$B$8, 0) * H3015</f>
        <v>0</v>
      </c>
      <c r="L3015" s="2">
        <f>IF(B3015 &gt;= D3015*Inputs!$B$10, MAX(B3015 - E3015/Inputs!$B$5 - Inputs!$B$8, 0) * I3015, 0)</f>
        <v>0</v>
      </c>
      <c r="M3015" s="2">
        <f t="shared" si="566"/>
        <v>0</v>
      </c>
      <c r="N3015" s="3" t="str">
        <f t="shared" si="567"/>
        <v>Idle</v>
      </c>
      <c r="O3015" s="3" t="str">
        <f t="shared" si="575"/>
        <v>Idle</v>
      </c>
      <c r="P3015" s="2">
        <f t="shared" si="568"/>
        <v>0</v>
      </c>
      <c r="Q3015" s="2">
        <f t="shared" si="569"/>
        <v>0</v>
      </c>
      <c r="R3015" s="2">
        <f t="shared" si="570"/>
        <v>0</v>
      </c>
      <c r="S3015" s="2">
        <f t="shared" si="571"/>
        <v>0</v>
      </c>
      <c r="T3015" s="2">
        <f t="shared" si="572"/>
        <v>0</v>
      </c>
      <c r="U3015" s="2">
        <f>IF(O3015="Reg", R3015 * Inputs!$B$7, 0)</f>
        <v>0</v>
      </c>
      <c r="V3015" s="2">
        <f>MAX(F3015 + P3015*Inputs!$B$15 - (Q3015/Inputs!$B$16) - U3015, 0)</f>
        <v>340</v>
      </c>
    </row>
    <row r="3016" spans="1:22" x14ac:dyDescent="0.3">
      <c r="A3016" s="1">
        <v>46148.583333333343</v>
      </c>
      <c r="B3016" s="2">
        <v>44.792998507760423</v>
      </c>
      <c r="C3016" s="2">
        <v>8.2080759831611303</v>
      </c>
      <c r="D3016" s="2">
        <f t="shared" si="564"/>
        <v>32.562003317357004</v>
      </c>
      <c r="E3016" s="2">
        <f t="shared" si="565"/>
        <v>65.095160230948238</v>
      </c>
      <c r="F3016" s="2">
        <f t="shared" si="573"/>
        <v>340</v>
      </c>
      <c r="G3016" s="2">
        <f t="shared" si="574"/>
        <v>0</v>
      </c>
      <c r="H3016" s="2">
        <f>MIN(Inputs!$B$2, (Inputs!$B$14 - F3016)/Inputs!$B$15)</f>
        <v>0</v>
      </c>
      <c r="I3016" s="2">
        <f>MAX(MIN(Inputs!$B$2, F3016*Inputs!$B$16, Inputs!$B$14*Inputs!$B$4 - G3016), 0)</f>
        <v>170</v>
      </c>
      <c r="J3016" s="2">
        <f>MAX(MIN(Inputs!$B$2, F3016*Inputs!$B$16, (Inputs!$B$14-F3016)/Inputs!$B$15)*Inputs!$B$9, 0)</f>
        <v>0</v>
      </c>
      <c r="K3016" s="2">
        <f>MAX(E3016*Inputs!$B$5 - B3016 - Inputs!$B$8, 0) * H3016</f>
        <v>0</v>
      </c>
      <c r="L3016" s="2">
        <f>IF(B3016 &gt;= D3016*Inputs!$B$10, MAX(B3016 - E3016/Inputs!$B$5 - Inputs!$B$8, 0) * I3016, 0)</f>
        <v>0</v>
      </c>
      <c r="M3016" s="2">
        <f t="shared" si="566"/>
        <v>0</v>
      </c>
      <c r="N3016" s="3" t="str">
        <f t="shared" si="567"/>
        <v>Idle</v>
      </c>
      <c r="O3016" s="3" t="str">
        <f t="shared" si="575"/>
        <v>Idle</v>
      </c>
      <c r="P3016" s="2">
        <f t="shared" si="568"/>
        <v>0</v>
      </c>
      <c r="Q3016" s="2">
        <f t="shared" si="569"/>
        <v>0</v>
      </c>
      <c r="R3016" s="2">
        <f t="shared" si="570"/>
        <v>0</v>
      </c>
      <c r="S3016" s="2">
        <f t="shared" si="571"/>
        <v>0</v>
      </c>
      <c r="T3016" s="2">
        <f t="shared" si="572"/>
        <v>0</v>
      </c>
      <c r="U3016" s="2">
        <f>IF(O3016="Reg", R3016 * Inputs!$B$7, 0)</f>
        <v>0</v>
      </c>
      <c r="V3016" s="2">
        <f>MAX(F3016 + P3016*Inputs!$B$15 - (Q3016/Inputs!$B$16) - U3016, 0)</f>
        <v>340</v>
      </c>
    </row>
    <row r="3017" spans="1:22" x14ac:dyDescent="0.3">
      <c r="A3017" s="1">
        <v>46148.625</v>
      </c>
      <c r="B3017" s="2">
        <v>65.91225178875915</v>
      </c>
      <c r="C3017" s="2">
        <v>5.6905779666138718</v>
      </c>
      <c r="D3017" s="2">
        <f t="shared" si="564"/>
        <v>32.562003317357004</v>
      </c>
      <c r="E3017" s="2">
        <f t="shared" si="565"/>
        <v>69.160462263326096</v>
      </c>
      <c r="F3017" s="2">
        <f t="shared" si="573"/>
        <v>340</v>
      </c>
      <c r="G3017" s="2">
        <f t="shared" si="574"/>
        <v>0</v>
      </c>
      <c r="H3017" s="2">
        <f>MIN(Inputs!$B$2, (Inputs!$B$14 - F3017)/Inputs!$B$15)</f>
        <v>0</v>
      </c>
      <c r="I3017" s="2">
        <f>MAX(MIN(Inputs!$B$2, F3017*Inputs!$B$16, Inputs!$B$14*Inputs!$B$4 - G3017), 0)</f>
        <v>170</v>
      </c>
      <c r="J3017" s="2">
        <f>MAX(MIN(Inputs!$B$2, F3017*Inputs!$B$16, (Inputs!$B$14-F3017)/Inputs!$B$15)*Inputs!$B$9, 0)</f>
        <v>0</v>
      </c>
      <c r="K3017" s="2">
        <f>MAX(E3017*Inputs!$B$5 - B3017 - Inputs!$B$8, 0) * H3017</f>
        <v>0</v>
      </c>
      <c r="L3017" s="2">
        <f>IF(B3017 &gt;= D3017*Inputs!$B$10, MAX(B3017 - E3017/Inputs!$B$5 - Inputs!$B$8, 0) * I3017, 0)</f>
        <v>0</v>
      </c>
      <c r="M3017" s="2">
        <f t="shared" si="566"/>
        <v>0</v>
      </c>
      <c r="N3017" s="3" t="str">
        <f t="shared" si="567"/>
        <v>Idle</v>
      </c>
      <c r="O3017" s="3" t="str">
        <f t="shared" si="575"/>
        <v>Idle</v>
      </c>
      <c r="P3017" s="2">
        <f t="shared" si="568"/>
        <v>0</v>
      </c>
      <c r="Q3017" s="2">
        <f t="shared" si="569"/>
        <v>0</v>
      </c>
      <c r="R3017" s="2">
        <f t="shared" si="570"/>
        <v>0</v>
      </c>
      <c r="S3017" s="2">
        <f t="shared" si="571"/>
        <v>0</v>
      </c>
      <c r="T3017" s="2">
        <f t="shared" si="572"/>
        <v>0</v>
      </c>
      <c r="U3017" s="2">
        <f>IF(O3017="Reg", R3017 * Inputs!$B$7, 0)</f>
        <v>0</v>
      </c>
      <c r="V3017" s="2">
        <f>MAX(F3017 + P3017*Inputs!$B$15 - (Q3017/Inputs!$B$16) - U3017, 0)</f>
        <v>340</v>
      </c>
    </row>
    <row r="3018" spans="1:22" x14ac:dyDescent="0.3">
      <c r="A3018" s="1">
        <v>46148.666666666657</v>
      </c>
      <c r="B3018" s="2">
        <v>63.09001110662259</v>
      </c>
      <c r="C3018" s="2">
        <v>8.0741076456495495</v>
      </c>
      <c r="D3018" s="2">
        <f t="shared" si="564"/>
        <v>32.562003317357004</v>
      </c>
      <c r="E3018" s="2">
        <f t="shared" si="565"/>
        <v>68.787150374216424</v>
      </c>
      <c r="F3018" s="2">
        <f t="shared" si="573"/>
        <v>340</v>
      </c>
      <c r="G3018" s="2">
        <f t="shared" si="574"/>
        <v>0</v>
      </c>
      <c r="H3018" s="2">
        <f>MIN(Inputs!$B$2, (Inputs!$B$14 - F3018)/Inputs!$B$15)</f>
        <v>0</v>
      </c>
      <c r="I3018" s="2">
        <f>MAX(MIN(Inputs!$B$2, F3018*Inputs!$B$16, Inputs!$B$14*Inputs!$B$4 - G3018), 0)</f>
        <v>170</v>
      </c>
      <c r="J3018" s="2">
        <f>MAX(MIN(Inputs!$B$2, F3018*Inputs!$B$16, (Inputs!$B$14-F3018)/Inputs!$B$15)*Inputs!$B$9, 0)</f>
        <v>0</v>
      </c>
      <c r="K3018" s="2">
        <f>MAX(E3018*Inputs!$B$5 - B3018 - Inputs!$B$8, 0) * H3018</f>
        <v>0</v>
      </c>
      <c r="L3018" s="2">
        <f>IF(B3018 &gt;= D3018*Inputs!$B$10, MAX(B3018 - E3018/Inputs!$B$5 - Inputs!$B$8, 0) * I3018, 0)</f>
        <v>0</v>
      </c>
      <c r="M3018" s="2">
        <f t="shared" si="566"/>
        <v>0</v>
      </c>
      <c r="N3018" s="3" t="str">
        <f t="shared" si="567"/>
        <v>Idle</v>
      </c>
      <c r="O3018" s="3" t="str">
        <f t="shared" si="575"/>
        <v>Idle</v>
      </c>
      <c r="P3018" s="2">
        <f t="shared" si="568"/>
        <v>0</v>
      </c>
      <c r="Q3018" s="2">
        <f t="shared" si="569"/>
        <v>0</v>
      </c>
      <c r="R3018" s="2">
        <f t="shared" si="570"/>
        <v>0</v>
      </c>
      <c r="S3018" s="2">
        <f t="shared" si="571"/>
        <v>0</v>
      </c>
      <c r="T3018" s="2">
        <f t="shared" si="572"/>
        <v>0</v>
      </c>
      <c r="U3018" s="2">
        <f>IF(O3018="Reg", R3018 * Inputs!$B$7, 0)</f>
        <v>0</v>
      </c>
      <c r="V3018" s="2">
        <f>MAX(F3018 + P3018*Inputs!$B$15 - (Q3018/Inputs!$B$16) - U3018, 0)</f>
        <v>340</v>
      </c>
    </row>
    <row r="3019" spans="1:22" x14ac:dyDescent="0.3">
      <c r="A3019" s="1">
        <v>46148.708333333343</v>
      </c>
      <c r="B3019" s="2">
        <v>75.169979352979411</v>
      </c>
      <c r="C3019" s="2">
        <v>7.5928151909148056</v>
      </c>
      <c r="D3019" s="2">
        <f t="shared" si="564"/>
        <v>32.562003317357004</v>
      </c>
      <c r="E3019" s="2">
        <f t="shared" si="565"/>
        <v>66.44893260443844</v>
      </c>
      <c r="F3019" s="2">
        <f t="shared" si="573"/>
        <v>340</v>
      </c>
      <c r="G3019" s="2">
        <f t="shared" si="574"/>
        <v>0</v>
      </c>
      <c r="H3019" s="2">
        <f>MIN(Inputs!$B$2, (Inputs!$B$14 - F3019)/Inputs!$B$15)</f>
        <v>0</v>
      </c>
      <c r="I3019" s="2">
        <f>MAX(MIN(Inputs!$B$2, F3019*Inputs!$B$16, Inputs!$B$14*Inputs!$B$4 - G3019), 0)</f>
        <v>170</v>
      </c>
      <c r="J3019" s="2">
        <f>MAX(MIN(Inputs!$B$2, F3019*Inputs!$B$16, (Inputs!$B$14-F3019)/Inputs!$B$15)*Inputs!$B$9, 0)</f>
        <v>0</v>
      </c>
      <c r="K3019" s="2">
        <f>MAX(E3019*Inputs!$B$5 - B3019 - Inputs!$B$8, 0) * H3019</f>
        <v>0</v>
      </c>
      <c r="L3019" s="2">
        <f>IF(B3019 &gt;= D3019*Inputs!$B$10, MAX(B3019 - E3019/Inputs!$B$5 - Inputs!$B$8, 0) * I3019, 0)</f>
        <v>0</v>
      </c>
      <c r="M3019" s="2">
        <f t="shared" si="566"/>
        <v>0</v>
      </c>
      <c r="N3019" s="3" t="str">
        <f t="shared" si="567"/>
        <v>Idle</v>
      </c>
      <c r="O3019" s="3" t="str">
        <f t="shared" si="575"/>
        <v>Idle</v>
      </c>
      <c r="P3019" s="2">
        <f t="shared" si="568"/>
        <v>0</v>
      </c>
      <c r="Q3019" s="2">
        <f t="shared" si="569"/>
        <v>0</v>
      </c>
      <c r="R3019" s="2">
        <f t="shared" si="570"/>
        <v>0</v>
      </c>
      <c r="S3019" s="2">
        <f t="shared" si="571"/>
        <v>0</v>
      </c>
      <c r="T3019" s="2">
        <f t="shared" si="572"/>
        <v>0</v>
      </c>
      <c r="U3019" s="2">
        <f>IF(O3019="Reg", R3019 * Inputs!$B$7, 0)</f>
        <v>0</v>
      </c>
      <c r="V3019" s="2">
        <f>MAX(F3019 + P3019*Inputs!$B$15 - (Q3019/Inputs!$B$16) - U3019, 0)</f>
        <v>340</v>
      </c>
    </row>
    <row r="3020" spans="1:22" x14ac:dyDescent="0.3">
      <c r="A3020" s="1">
        <v>46148.75</v>
      </c>
      <c r="B3020" s="2">
        <v>68.141534661582796</v>
      </c>
      <c r="C3020" s="2">
        <v>34.389785627531118</v>
      </c>
      <c r="D3020" s="2">
        <f t="shared" si="564"/>
        <v>32.562003317357004</v>
      </c>
      <c r="E3020" s="2">
        <f t="shared" si="565"/>
        <v>60.569185856417164</v>
      </c>
      <c r="F3020" s="2">
        <f t="shared" si="573"/>
        <v>340</v>
      </c>
      <c r="G3020" s="2">
        <f t="shared" si="574"/>
        <v>0</v>
      </c>
      <c r="H3020" s="2">
        <f>MIN(Inputs!$B$2, (Inputs!$B$14 - F3020)/Inputs!$B$15)</f>
        <v>0</v>
      </c>
      <c r="I3020" s="2">
        <f>MAX(MIN(Inputs!$B$2, F3020*Inputs!$B$16, Inputs!$B$14*Inputs!$B$4 - G3020), 0)</f>
        <v>170</v>
      </c>
      <c r="J3020" s="2">
        <f>MAX(MIN(Inputs!$B$2, F3020*Inputs!$B$16, (Inputs!$B$14-F3020)/Inputs!$B$15)*Inputs!$B$9, 0)</f>
        <v>0</v>
      </c>
      <c r="K3020" s="2">
        <f>MAX(E3020*Inputs!$B$5 - B3020 - Inputs!$B$8, 0) * H3020</f>
        <v>0</v>
      </c>
      <c r="L3020" s="2">
        <f>IF(B3020 &gt;= D3020*Inputs!$B$10, MAX(B3020 - E3020/Inputs!$B$5 - Inputs!$B$8, 0) * I3020, 0)</f>
        <v>0</v>
      </c>
      <c r="M3020" s="2">
        <f t="shared" si="566"/>
        <v>0</v>
      </c>
      <c r="N3020" s="3" t="str">
        <f t="shared" si="567"/>
        <v>Idle</v>
      </c>
      <c r="O3020" s="3" t="str">
        <f t="shared" si="575"/>
        <v>Idle</v>
      </c>
      <c r="P3020" s="2">
        <f t="shared" si="568"/>
        <v>0</v>
      </c>
      <c r="Q3020" s="2">
        <f t="shared" si="569"/>
        <v>0</v>
      </c>
      <c r="R3020" s="2">
        <f t="shared" si="570"/>
        <v>0</v>
      </c>
      <c r="S3020" s="2">
        <f t="shared" si="571"/>
        <v>0</v>
      </c>
      <c r="T3020" s="2">
        <f t="shared" si="572"/>
        <v>0</v>
      </c>
      <c r="U3020" s="2">
        <f>IF(O3020="Reg", R3020 * Inputs!$B$7, 0)</f>
        <v>0</v>
      </c>
      <c r="V3020" s="2">
        <f>MAX(F3020 + P3020*Inputs!$B$15 - (Q3020/Inputs!$B$16) - U3020, 0)</f>
        <v>340</v>
      </c>
    </row>
    <row r="3021" spans="1:22" x14ac:dyDescent="0.3">
      <c r="A3021" s="1">
        <v>46148.791666666657</v>
      </c>
      <c r="B3021" s="2">
        <v>73.46418596798506</v>
      </c>
      <c r="C3021" s="2">
        <v>11.484389208145391</v>
      </c>
      <c r="D3021" s="2">
        <f t="shared" si="564"/>
        <v>32.562003317357004</v>
      </c>
      <c r="E3021" s="2">
        <f t="shared" si="565"/>
        <v>54.145909225938787</v>
      </c>
      <c r="F3021" s="2">
        <f t="shared" si="573"/>
        <v>340</v>
      </c>
      <c r="G3021" s="2">
        <f t="shared" si="574"/>
        <v>0</v>
      </c>
      <c r="H3021" s="2">
        <f>MIN(Inputs!$B$2, (Inputs!$B$14 - F3021)/Inputs!$B$15)</f>
        <v>0</v>
      </c>
      <c r="I3021" s="2">
        <f>MAX(MIN(Inputs!$B$2, F3021*Inputs!$B$16, Inputs!$B$14*Inputs!$B$4 - G3021), 0)</f>
        <v>170</v>
      </c>
      <c r="J3021" s="2">
        <f>MAX(MIN(Inputs!$B$2, F3021*Inputs!$B$16, (Inputs!$B$14-F3021)/Inputs!$B$15)*Inputs!$B$9, 0)</f>
        <v>0</v>
      </c>
      <c r="K3021" s="2">
        <f>MAX(E3021*Inputs!$B$5 - B3021 - Inputs!$B$8, 0) * H3021</f>
        <v>0</v>
      </c>
      <c r="L3021" s="2">
        <f>IF(B3021 &gt;= D3021*Inputs!$B$10, MAX(B3021 - E3021/Inputs!$B$5 - Inputs!$B$8, 0) * I3021, 0)</f>
        <v>0</v>
      </c>
      <c r="M3021" s="2">
        <f t="shared" si="566"/>
        <v>0</v>
      </c>
      <c r="N3021" s="3" t="str">
        <f t="shared" si="567"/>
        <v>Idle</v>
      </c>
      <c r="O3021" s="3" t="str">
        <f t="shared" si="575"/>
        <v>Idle</v>
      </c>
      <c r="P3021" s="2">
        <f t="shared" si="568"/>
        <v>0</v>
      </c>
      <c r="Q3021" s="2">
        <f t="shared" si="569"/>
        <v>0</v>
      </c>
      <c r="R3021" s="2">
        <f t="shared" si="570"/>
        <v>0</v>
      </c>
      <c r="S3021" s="2">
        <f t="shared" si="571"/>
        <v>0</v>
      </c>
      <c r="T3021" s="2">
        <f t="shared" si="572"/>
        <v>0</v>
      </c>
      <c r="U3021" s="2">
        <f>IF(O3021="Reg", R3021 * Inputs!$B$7, 0)</f>
        <v>0</v>
      </c>
      <c r="V3021" s="2">
        <f>MAX(F3021 + P3021*Inputs!$B$15 - (Q3021/Inputs!$B$16) - U3021, 0)</f>
        <v>340</v>
      </c>
    </row>
    <row r="3022" spans="1:22" x14ac:dyDescent="0.3">
      <c r="A3022" s="1">
        <v>46148.833333333343</v>
      </c>
      <c r="B3022" s="2">
        <v>69.184810702027633</v>
      </c>
      <c r="C3022" s="2">
        <v>4.4797751800925028</v>
      </c>
      <c r="D3022" s="2">
        <f t="shared" si="564"/>
        <v>32.562003317357004</v>
      </c>
      <c r="E3022" s="2">
        <f t="shared" si="565"/>
        <v>44.967944761476154</v>
      </c>
      <c r="F3022" s="2">
        <f t="shared" si="573"/>
        <v>340</v>
      </c>
      <c r="G3022" s="2">
        <f t="shared" si="574"/>
        <v>0</v>
      </c>
      <c r="H3022" s="2">
        <f>MIN(Inputs!$B$2, (Inputs!$B$14 - F3022)/Inputs!$B$15)</f>
        <v>0</v>
      </c>
      <c r="I3022" s="2">
        <f>MAX(MIN(Inputs!$B$2, F3022*Inputs!$B$16, Inputs!$B$14*Inputs!$B$4 - G3022), 0)</f>
        <v>170</v>
      </c>
      <c r="J3022" s="2">
        <f>MAX(MIN(Inputs!$B$2, F3022*Inputs!$B$16, (Inputs!$B$14-F3022)/Inputs!$B$15)*Inputs!$B$9, 0)</f>
        <v>0</v>
      </c>
      <c r="K3022" s="2">
        <f>MAX(E3022*Inputs!$B$5 - B3022 - Inputs!$B$8, 0) * H3022</f>
        <v>0</v>
      </c>
      <c r="L3022" s="2">
        <f>IF(B3022 &gt;= D3022*Inputs!$B$10, MAX(B3022 - E3022/Inputs!$B$5 - Inputs!$B$8, 0) * I3022, 0)</f>
        <v>0</v>
      </c>
      <c r="M3022" s="2">
        <f t="shared" si="566"/>
        <v>0</v>
      </c>
      <c r="N3022" s="3" t="str">
        <f t="shared" si="567"/>
        <v>Idle</v>
      </c>
      <c r="O3022" s="3" t="str">
        <f t="shared" si="575"/>
        <v>Idle</v>
      </c>
      <c r="P3022" s="2">
        <f t="shared" si="568"/>
        <v>0</v>
      </c>
      <c r="Q3022" s="2">
        <f t="shared" si="569"/>
        <v>0</v>
      </c>
      <c r="R3022" s="2">
        <f t="shared" si="570"/>
        <v>0</v>
      </c>
      <c r="S3022" s="2">
        <f t="shared" si="571"/>
        <v>0</v>
      </c>
      <c r="T3022" s="2">
        <f t="shared" si="572"/>
        <v>0</v>
      </c>
      <c r="U3022" s="2">
        <f>IF(O3022="Reg", R3022 * Inputs!$B$7, 0)</f>
        <v>0</v>
      </c>
      <c r="V3022" s="2">
        <f>MAX(F3022 + P3022*Inputs!$B$15 - (Q3022/Inputs!$B$16) - U3022, 0)</f>
        <v>340</v>
      </c>
    </row>
    <row r="3023" spans="1:22" x14ac:dyDescent="0.3">
      <c r="A3023" s="1">
        <v>46148.875</v>
      </c>
      <c r="B3023" s="2">
        <v>63.672380454101088</v>
      </c>
      <c r="C3023" s="2">
        <v>39.107561095168279</v>
      </c>
      <c r="D3023" s="2">
        <f t="shared" si="564"/>
        <v>32.562003317357004</v>
      </c>
      <c r="E3023" s="2">
        <f t="shared" si="565"/>
        <v>33.437142977804875</v>
      </c>
      <c r="F3023" s="2">
        <f t="shared" si="573"/>
        <v>340</v>
      </c>
      <c r="G3023" s="2">
        <f t="shared" si="574"/>
        <v>0</v>
      </c>
      <c r="H3023" s="2">
        <f>MIN(Inputs!$B$2, (Inputs!$B$14 - F3023)/Inputs!$B$15)</f>
        <v>0</v>
      </c>
      <c r="I3023" s="2">
        <f>MAX(MIN(Inputs!$B$2, F3023*Inputs!$B$16, Inputs!$B$14*Inputs!$B$4 - G3023), 0)</f>
        <v>170</v>
      </c>
      <c r="J3023" s="2">
        <f>MAX(MIN(Inputs!$B$2, F3023*Inputs!$B$16, (Inputs!$B$14-F3023)/Inputs!$B$15)*Inputs!$B$9, 0)</f>
        <v>0</v>
      </c>
      <c r="K3023" s="2">
        <f>MAX(E3023*Inputs!$B$5 - B3023 - Inputs!$B$8, 0) * H3023</f>
        <v>0</v>
      </c>
      <c r="L3023" s="2">
        <f>IF(B3023 &gt;= D3023*Inputs!$B$10, MAX(B3023 - E3023/Inputs!$B$5 - Inputs!$B$8, 0) * I3023, 0)</f>
        <v>964.85660193942499</v>
      </c>
      <c r="M3023" s="2">
        <f t="shared" si="566"/>
        <v>0</v>
      </c>
      <c r="N3023" s="3" t="str">
        <f t="shared" si="567"/>
        <v>Discharge</v>
      </c>
      <c r="O3023" s="3" t="str">
        <f t="shared" si="575"/>
        <v>Discharge</v>
      </c>
      <c r="P3023" s="2">
        <f t="shared" si="568"/>
        <v>0</v>
      </c>
      <c r="Q3023" s="2">
        <f t="shared" si="569"/>
        <v>170</v>
      </c>
      <c r="R3023" s="2">
        <f t="shared" si="570"/>
        <v>0</v>
      </c>
      <c r="S3023" s="2">
        <f t="shared" si="571"/>
        <v>10824.304677197186</v>
      </c>
      <c r="T3023" s="2">
        <f t="shared" si="572"/>
        <v>0</v>
      </c>
      <c r="U3023" s="2">
        <f>IF(O3023="Reg", R3023 * Inputs!$B$7, 0)</f>
        <v>0</v>
      </c>
      <c r="V3023" s="2">
        <f>MAX(F3023 + P3023*Inputs!$B$15 - (Q3023/Inputs!$B$16) - U3023, 0)</f>
        <v>170</v>
      </c>
    </row>
    <row r="3024" spans="1:22" x14ac:dyDescent="0.3">
      <c r="A3024" s="1">
        <v>46148.916666666657</v>
      </c>
      <c r="B3024" s="2">
        <v>49.060704487954638</v>
      </c>
      <c r="C3024" s="2">
        <v>8.5913641274237591</v>
      </c>
      <c r="D3024" s="2">
        <f t="shared" si="564"/>
        <v>32.562003317357004</v>
      </c>
      <c r="E3024" s="2">
        <f t="shared" si="565"/>
        <v>22.825079568788031</v>
      </c>
      <c r="F3024" s="2">
        <f t="shared" si="573"/>
        <v>170</v>
      </c>
      <c r="G3024" s="2">
        <f t="shared" si="574"/>
        <v>170</v>
      </c>
      <c r="H3024" s="2">
        <f>MIN(Inputs!$B$2, (Inputs!$B$14 - F3024)/Inputs!$B$15)</f>
        <v>170</v>
      </c>
      <c r="I3024" s="2">
        <f>MAX(MIN(Inputs!$B$2, F3024*Inputs!$B$16, Inputs!$B$14*Inputs!$B$4 - G3024), 0)</f>
        <v>170</v>
      </c>
      <c r="J3024" s="2">
        <f>MAX(MIN(Inputs!$B$2, F3024*Inputs!$B$16, (Inputs!$B$14-F3024)/Inputs!$B$15)*Inputs!$B$9, 0)</f>
        <v>136</v>
      </c>
      <c r="K3024" s="2">
        <f>MAX(E3024*Inputs!$B$5 - B3024 - Inputs!$B$8, 0) * H3024</f>
        <v>0</v>
      </c>
      <c r="L3024" s="2">
        <f>IF(B3024 &gt;= D3024*Inputs!$B$10, MAX(B3024 - E3024/Inputs!$B$5 - Inputs!$B$8, 0) * I3024, 0)</f>
        <v>530.92939170914633</v>
      </c>
      <c r="M3024" s="2">
        <f t="shared" si="566"/>
        <v>1168.4255213296312</v>
      </c>
      <c r="N3024" s="3" t="str">
        <f t="shared" si="567"/>
        <v>Reg</v>
      </c>
      <c r="O3024" s="3" t="str">
        <f t="shared" si="575"/>
        <v>Discharge</v>
      </c>
      <c r="P3024" s="2">
        <f t="shared" si="568"/>
        <v>0</v>
      </c>
      <c r="Q3024" s="2">
        <f t="shared" si="569"/>
        <v>170</v>
      </c>
      <c r="R3024" s="2">
        <f t="shared" si="570"/>
        <v>0</v>
      </c>
      <c r="S3024" s="2">
        <f t="shared" si="571"/>
        <v>8340.3197629522892</v>
      </c>
      <c r="T3024" s="2">
        <f t="shared" si="572"/>
        <v>0</v>
      </c>
      <c r="U3024" s="2">
        <f>IF(O3024="Reg", R3024 * Inputs!$B$7, 0)</f>
        <v>0</v>
      </c>
      <c r="V3024" s="2">
        <f>MAX(F3024 + P3024*Inputs!$B$15 - (Q3024/Inputs!$B$16) - U3024, 0)</f>
        <v>0</v>
      </c>
    </row>
    <row r="3025" spans="1:22" x14ac:dyDescent="0.3">
      <c r="A3025" s="1">
        <v>46148.958333333343</v>
      </c>
      <c r="B3025" s="2">
        <v>39.891498864851791</v>
      </c>
      <c r="C3025" s="2">
        <v>2.008378287737719</v>
      </c>
      <c r="D3025" s="2">
        <f t="shared" si="564"/>
        <v>32.562003317357004</v>
      </c>
      <c r="E3025" s="2">
        <f t="shared" si="565"/>
        <v>14.648295487462256</v>
      </c>
      <c r="F3025" s="2">
        <f t="shared" si="573"/>
        <v>0</v>
      </c>
      <c r="G3025" s="2">
        <f t="shared" si="574"/>
        <v>340</v>
      </c>
      <c r="H3025" s="2">
        <f>MIN(Inputs!$B$2, (Inputs!$B$14 - F3025)/Inputs!$B$15)</f>
        <v>170</v>
      </c>
      <c r="I3025" s="2">
        <f>MAX(MIN(Inputs!$B$2, F3025*Inputs!$B$16, Inputs!$B$14*Inputs!$B$4 - G3025), 0)</f>
        <v>0</v>
      </c>
      <c r="J3025" s="2">
        <f>MAX(MIN(Inputs!$B$2, F3025*Inputs!$B$16, (Inputs!$B$14-F3025)/Inputs!$B$15)*Inputs!$B$9, 0)</f>
        <v>0</v>
      </c>
      <c r="K3025" s="2">
        <f>MAX(E3025*Inputs!$B$5 - B3025 - Inputs!$B$8, 0) * H3025</f>
        <v>0</v>
      </c>
      <c r="L3025" s="2">
        <f>IF(B3025 &gt;= D3025*Inputs!$B$10, MAX(B3025 - E3025/Inputs!$B$5 - Inputs!$B$8, 0) * I3025, 0)</f>
        <v>0</v>
      </c>
      <c r="M3025" s="2">
        <f t="shared" si="566"/>
        <v>0</v>
      </c>
      <c r="N3025" s="3" t="str">
        <f t="shared" si="567"/>
        <v>Idle</v>
      </c>
      <c r="O3025" s="3" t="str">
        <f t="shared" si="575"/>
        <v>Idle</v>
      </c>
      <c r="P3025" s="2">
        <f t="shared" si="568"/>
        <v>0</v>
      </c>
      <c r="Q3025" s="2">
        <f t="shared" si="569"/>
        <v>0</v>
      </c>
      <c r="R3025" s="2">
        <f t="shared" si="570"/>
        <v>0</v>
      </c>
      <c r="S3025" s="2">
        <f t="shared" si="571"/>
        <v>0</v>
      </c>
      <c r="T3025" s="2">
        <f t="shared" si="572"/>
        <v>0</v>
      </c>
      <c r="U3025" s="2">
        <f>IF(O3025="Reg", R3025 * Inputs!$B$7, 0)</f>
        <v>0</v>
      </c>
      <c r="V3025" s="2">
        <f>MAX(F3025 + P3025*Inputs!$B$15 - (Q3025/Inputs!$B$16) - U3025, 0)</f>
        <v>0</v>
      </c>
    </row>
    <row r="3026" spans="1:22" x14ac:dyDescent="0.3">
      <c r="A3026" s="1">
        <v>46149</v>
      </c>
      <c r="B3026" s="2">
        <v>29.601874878712501</v>
      </c>
      <c r="C3026" s="2">
        <v>5.9053668991531687</v>
      </c>
      <c r="D3026" s="2">
        <f t="shared" si="564"/>
        <v>31.201695394351447</v>
      </c>
      <c r="E3026" s="2">
        <f t="shared" si="565"/>
        <v>7.9997123433202928</v>
      </c>
      <c r="F3026" s="2">
        <f t="shared" si="573"/>
        <v>0</v>
      </c>
      <c r="G3026" s="2">
        <f t="shared" si="574"/>
        <v>0</v>
      </c>
      <c r="H3026" s="2">
        <f>MIN(Inputs!$B$2, (Inputs!$B$14 - F3026)/Inputs!$B$15)</f>
        <v>170</v>
      </c>
      <c r="I3026" s="2">
        <f>MAX(MIN(Inputs!$B$2, F3026*Inputs!$B$16, Inputs!$B$14*Inputs!$B$4 - G3026), 0)</f>
        <v>0</v>
      </c>
      <c r="J3026" s="2">
        <f>MAX(MIN(Inputs!$B$2, F3026*Inputs!$B$16, (Inputs!$B$14-F3026)/Inputs!$B$15)*Inputs!$B$9, 0)</f>
        <v>0</v>
      </c>
      <c r="K3026" s="2">
        <f>MAX(E3026*Inputs!$B$5 - B3026 - Inputs!$B$8, 0) * H3026</f>
        <v>0</v>
      </c>
      <c r="L3026" s="2">
        <f>IF(B3026 &gt;= D3026*Inputs!$B$10, MAX(B3026 - E3026/Inputs!$B$5 - Inputs!$B$8, 0) * I3026, 0)</f>
        <v>0</v>
      </c>
      <c r="M3026" s="2">
        <f t="shared" si="566"/>
        <v>0</v>
      </c>
      <c r="N3026" s="3" t="str">
        <f t="shared" si="567"/>
        <v>Idle</v>
      </c>
      <c r="O3026" s="3" t="str">
        <f t="shared" si="575"/>
        <v>Idle</v>
      </c>
      <c r="P3026" s="2">
        <f t="shared" si="568"/>
        <v>0</v>
      </c>
      <c r="Q3026" s="2">
        <f t="shared" si="569"/>
        <v>0</v>
      </c>
      <c r="R3026" s="2">
        <f t="shared" si="570"/>
        <v>0</v>
      </c>
      <c r="S3026" s="2">
        <f t="shared" si="571"/>
        <v>0</v>
      </c>
      <c r="T3026" s="2">
        <f t="shared" si="572"/>
        <v>0</v>
      </c>
      <c r="U3026" s="2">
        <f>IF(O3026="Reg", R3026 * Inputs!$B$7, 0)</f>
        <v>0</v>
      </c>
      <c r="V3026" s="2">
        <f>MAX(F3026 + P3026*Inputs!$B$15 - (Q3026/Inputs!$B$16) - U3026, 0)</f>
        <v>0</v>
      </c>
    </row>
    <row r="3027" spans="1:22" x14ac:dyDescent="0.3">
      <c r="A3027" s="1">
        <v>46149.041666666657</v>
      </c>
      <c r="B3027" s="2">
        <v>18.396399181209251</v>
      </c>
      <c r="C3027" s="2">
        <v>5.9766358783335756</v>
      </c>
      <c r="D3027" s="2">
        <f t="shared" si="564"/>
        <v>31.201695394351447</v>
      </c>
      <c r="E3027" s="2">
        <f t="shared" si="565"/>
        <v>3.066066530201542</v>
      </c>
      <c r="F3027" s="2">
        <f t="shared" si="573"/>
        <v>0</v>
      </c>
      <c r="G3027" s="2">
        <f t="shared" si="574"/>
        <v>0</v>
      </c>
      <c r="H3027" s="2">
        <f>MIN(Inputs!$B$2, (Inputs!$B$14 - F3027)/Inputs!$B$15)</f>
        <v>170</v>
      </c>
      <c r="I3027" s="2">
        <f>MAX(MIN(Inputs!$B$2, F3027*Inputs!$B$16, Inputs!$B$14*Inputs!$B$4 - G3027), 0)</f>
        <v>0</v>
      </c>
      <c r="J3027" s="2">
        <f>MAX(MIN(Inputs!$B$2, F3027*Inputs!$B$16, (Inputs!$B$14-F3027)/Inputs!$B$15)*Inputs!$B$9, 0)</f>
        <v>0</v>
      </c>
      <c r="K3027" s="2">
        <f>MAX(E3027*Inputs!$B$5 - B3027 - Inputs!$B$8, 0) * H3027</f>
        <v>0</v>
      </c>
      <c r="L3027" s="2">
        <f>IF(B3027 &gt;= D3027*Inputs!$B$10, MAX(B3027 - E3027/Inputs!$B$5 - Inputs!$B$8, 0) * I3027, 0)</f>
        <v>0</v>
      </c>
      <c r="M3027" s="2">
        <f t="shared" si="566"/>
        <v>0</v>
      </c>
      <c r="N3027" s="3" t="str">
        <f t="shared" si="567"/>
        <v>Idle</v>
      </c>
      <c r="O3027" s="3" t="str">
        <f t="shared" si="575"/>
        <v>Idle</v>
      </c>
      <c r="P3027" s="2">
        <f t="shared" si="568"/>
        <v>0</v>
      </c>
      <c r="Q3027" s="2">
        <f t="shared" si="569"/>
        <v>0</v>
      </c>
      <c r="R3027" s="2">
        <f t="shared" si="570"/>
        <v>0</v>
      </c>
      <c r="S3027" s="2">
        <f t="shared" si="571"/>
        <v>0</v>
      </c>
      <c r="T3027" s="2">
        <f t="shared" si="572"/>
        <v>0</v>
      </c>
      <c r="U3027" s="2">
        <f>IF(O3027="Reg", R3027 * Inputs!$B$7, 0)</f>
        <v>0</v>
      </c>
      <c r="V3027" s="2">
        <f>MAX(F3027 + P3027*Inputs!$B$15 - (Q3027/Inputs!$B$16) - U3027, 0)</f>
        <v>0</v>
      </c>
    </row>
    <row r="3028" spans="1:22" x14ac:dyDescent="0.3">
      <c r="A3028" s="1">
        <v>46149.083333333343</v>
      </c>
      <c r="B3028" s="2">
        <v>0</v>
      </c>
      <c r="C3028" s="2">
        <v>14.24265938131691</v>
      </c>
      <c r="D3028" s="2">
        <f t="shared" si="564"/>
        <v>31.201695394351447</v>
      </c>
      <c r="E3028" s="2">
        <f t="shared" si="565"/>
        <v>0</v>
      </c>
      <c r="F3028" s="2">
        <f t="shared" si="573"/>
        <v>0</v>
      </c>
      <c r="G3028" s="2">
        <f t="shared" si="574"/>
        <v>0</v>
      </c>
      <c r="H3028" s="2">
        <f>MIN(Inputs!$B$2, (Inputs!$B$14 - F3028)/Inputs!$B$15)</f>
        <v>170</v>
      </c>
      <c r="I3028" s="2">
        <f>MAX(MIN(Inputs!$B$2, F3028*Inputs!$B$16, Inputs!$B$14*Inputs!$B$4 - G3028), 0)</f>
        <v>0</v>
      </c>
      <c r="J3028" s="2">
        <f>MAX(MIN(Inputs!$B$2, F3028*Inputs!$B$16, (Inputs!$B$14-F3028)/Inputs!$B$15)*Inputs!$B$9, 0)</f>
        <v>0</v>
      </c>
      <c r="K3028" s="2">
        <f>MAX(E3028*Inputs!$B$5 - B3028 - Inputs!$B$8, 0) * H3028</f>
        <v>0</v>
      </c>
      <c r="L3028" s="2">
        <f>IF(B3028 &gt;= D3028*Inputs!$B$10, MAX(B3028 - E3028/Inputs!$B$5 - Inputs!$B$8, 0) * I3028, 0)</f>
        <v>0</v>
      </c>
      <c r="M3028" s="2">
        <f t="shared" si="566"/>
        <v>0</v>
      </c>
      <c r="N3028" s="3" t="str">
        <f t="shared" si="567"/>
        <v>Idle</v>
      </c>
      <c r="O3028" s="3" t="str">
        <f t="shared" si="575"/>
        <v>Idle</v>
      </c>
      <c r="P3028" s="2">
        <f t="shared" si="568"/>
        <v>0</v>
      </c>
      <c r="Q3028" s="2">
        <f t="shared" si="569"/>
        <v>0</v>
      </c>
      <c r="R3028" s="2">
        <f t="shared" si="570"/>
        <v>0</v>
      </c>
      <c r="S3028" s="2">
        <f t="shared" si="571"/>
        <v>0</v>
      </c>
      <c r="T3028" s="2">
        <f t="shared" si="572"/>
        <v>0</v>
      </c>
      <c r="U3028" s="2">
        <f>IF(O3028="Reg", R3028 * Inputs!$B$7, 0)</f>
        <v>0</v>
      </c>
      <c r="V3028" s="2">
        <f>MAX(F3028 + P3028*Inputs!$B$15 - (Q3028/Inputs!$B$16) - U3028, 0)</f>
        <v>0</v>
      </c>
    </row>
    <row r="3029" spans="1:22" x14ac:dyDescent="0.3">
      <c r="A3029" s="1">
        <v>46149.125</v>
      </c>
      <c r="B3029" s="2">
        <v>0</v>
      </c>
      <c r="C3029" s="2">
        <v>6.2341349295097972</v>
      </c>
      <c r="D3029" s="2">
        <f t="shared" si="564"/>
        <v>31.201695394351447</v>
      </c>
      <c r="E3029" s="2">
        <f t="shared" si="565"/>
        <v>0</v>
      </c>
      <c r="F3029" s="2">
        <f t="shared" si="573"/>
        <v>0</v>
      </c>
      <c r="G3029" s="2">
        <f t="shared" si="574"/>
        <v>0</v>
      </c>
      <c r="H3029" s="2">
        <f>MIN(Inputs!$B$2, (Inputs!$B$14 - F3029)/Inputs!$B$15)</f>
        <v>170</v>
      </c>
      <c r="I3029" s="2">
        <f>MAX(MIN(Inputs!$B$2, F3029*Inputs!$B$16, Inputs!$B$14*Inputs!$B$4 - G3029), 0)</f>
        <v>0</v>
      </c>
      <c r="J3029" s="2">
        <f>MAX(MIN(Inputs!$B$2, F3029*Inputs!$B$16, (Inputs!$B$14-F3029)/Inputs!$B$15)*Inputs!$B$9, 0)</f>
        <v>0</v>
      </c>
      <c r="K3029" s="2">
        <f>MAX(E3029*Inputs!$B$5 - B3029 - Inputs!$B$8, 0) * H3029</f>
        <v>0</v>
      </c>
      <c r="L3029" s="2">
        <f>IF(B3029 &gt;= D3029*Inputs!$B$10, MAX(B3029 - E3029/Inputs!$B$5 - Inputs!$B$8, 0) * I3029, 0)</f>
        <v>0</v>
      </c>
      <c r="M3029" s="2">
        <f t="shared" si="566"/>
        <v>0</v>
      </c>
      <c r="N3029" s="3" t="str">
        <f t="shared" si="567"/>
        <v>Idle</v>
      </c>
      <c r="O3029" s="3" t="str">
        <f t="shared" si="575"/>
        <v>Idle</v>
      </c>
      <c r="P3029" s="2">
        <f t="shared" si="568"/>
        <v>0</v>
      </c>
      <c r="Q3029" s="2">
        <f t="shared" si="569"/>
        <v>0</v>
      </c>
      <c r="R3029" s="2">
        <f t="shared" si="570"/>
        <v>0</v>
      </c>
      <c r="S3029" s="2">
        <f t="shared" si="571"/>
        <v>0</v>
      </c>
      <c r="T3029" s="2">
        <f t="shared" si="572"/>
        <v>0</v>
      </c>
      <c r="U3029" s="2">
        <f>IF(O3029="Reg", R3029 * Inputs!$B$7, 0)</f>
        <v>0</v>
      </c>
      <c r="V3029" s="2">
        <f>MAX(F3029 + P3029*Inputs!$B$15 - (Q3029/Inputs!$B$16) - U3029, 0)</f>
        <v>0</v>
      </c>
    </row>
    <row r="3030" spans="1:22" x14ac:dyDescent="0.3">
      <c r="A3030" s="1">
        <v>46149.166666666657</v>
      </c>
      <c r="B3030" s="2">
        <v>0</v>
      </c>
      <c r="C3030" s="2">
        <v>16.704840481078278</v>
      </c>
      <c r="D3030" s="2">
        <f t="shared" si="564"/>
        <v>31.201695394351447</v>
      </c>
      <c r="E3030" s="2">
        <f t="shared" si="565"/>
        <v>1.0127124299946935</v>
      </c>
      <c r="F3030" s="2">
        <f t="shared" si="573"/>
        <v>0</v>
      </c>
      <c r="G3030" s="2">
        <f t="shared" si="574"/>
        <v>0</v>
      </c>
      <c r="H3030" s="2">
        <f>MIN(Inputs!$B$2, (Inputs!$B$14 - F3030)/Inputs!$B$15)</f>
        <v>170</v>
      </c>
      <c r="I3030" s="2">
        <f>MAX(MIN(Inputs!$B$2, F3030*Inputs!$B$16, Inputs!$B$14*Inputs!$B$4 - G3030), 0)</f>
        <v>0</v>
      </c>
      <c r="J3030" s="2">
        <f>MAX(MIN(Inputs!$B$2, F3030*Inputs!$B$16, (Inputs!$B$14-F3030)/Inputs!$B$15)*Inputs!$B$9, 0)</f>
        <v>0</v>
      </c>
      <c r="K3030" s="2">
        <f>MAX(E3030*Inputs!$B$5 - B3030 - Inputs!$B$8, 0) * H3030</f>
        <v>0</v>
      </c>
      <c r="L3030" s="2">
        <f>IF(B3030 &gt;= D3030*Inputs!$B$10, MAX(B3030 - E3030/Inputs!$B$5 - Inputs!$B$8, 0) * I3030, 0)</f>
        <v>0</v>
      </c>
      <c r="M3030" s="2">
        <f t="shared" si="566"/>
        <v>0</v>
      </c>
      <c r="N3030" s="3" t="str">
        <f t="shared" si="567"/>
        <v>Idle</v>
      </c>
      <c r="O3030" s="3" t="str">
        <f t="shared" si="575"/>
        <v>Idle</v>
      </c>
      <c r="P3030" s="2">
        <f t="shared" si="568"/>
        <v>0</v>
      </c>
      <c r="Q3030" s="2">
        <f t="shared" si="569"/>
        <v>0</v>
      </c>
      <c r="R3030" s="2">
        <f t="shared" si="570"/>
        <v>0</v>
      </c>
      <c r="S3030" s="2">
        <f t="shared" si="571"/>
        <v>0</v>
      </c>
      <c r="T3030" s="2">
        <f t="shared" si="572"/>
        <v>0</v>
      </c>
      <c r="U3030" s="2">
        <f>IF(O3030="Reg", R3030 * Inputs!$B$7, 0)</f>
        <v>0</v>
      </c>
      <c r="V3030" s="2">
        <f>MAX(F3030 + P3030*Inputs!$B$15 - (Q3030/Inputs!$B$16) - U3030, 0)</f>
        <v>0</v>
      </c>
    </row>
    <row r="3031" spans="1:22" x14ac:dyDescent="0.3">
      <c r="A3031" s="1">
        <v>46149.208333333343</v>
      </c>
      <c r="B3031" s="2">
        <v>0</v>
      </c>
      <c r="C3031" s="2">
        <v>14.24932381489524</v>
      </c>
      <c r="D3031" s="2">
        <f t="shared" si="564"/>
        <v>31.201695394351447</v>
      </c>
      <c r="E3031" s="2">
        <f t="shared" si="565"/>
        <v>1.3967770870625669</v>
      </c>
      <c r="F3031" s="2">
        <f t="shared" si="573"/>
        <v>0</v>
      </c>
      <c r="G3031" s="2">
        <f t="shared" si="574"/>
        <v>0</v>
      </c>
      <c r="H3031" s="2">
        <f>MIN(Inputs!$B$2, (Inputs!$B$14 - F3031)/Inputs!$B$15)</f>
        <v>170</v>
      </c>
      <c r="I3031" s="2">
        <f>MAX(MIN(Inputs!$B$2, F3031*Inputs!$B$16, Inputs!$B$14*Inputs!$B$4 - G3031), 0)</f>
        <v>0</v>
      </c>
      <c r="J3031" s="2">
        <f>MAX(MIN(Inputs!$B$2, F3031*Inputs!$B$16, (Inputs!$B$14-F3031)/Inputs!$B$15)*Inputs!$B$9, 0)</f>
        <v>0</v>
      </c>
      <c r="K3031" s="2">
        <f>MAX(E3031*Inputs!$B$5 - B3031 - Inputs!$B$8, 0) * H3031</f>
        <v>0</v>
      </c>
      <c r="L3031" s="2">
        <f>IF(B3031 &gt;= D3031*Inputs!$B$10, MAX(B3031 - E3031/Inputs!$B$5 - Inputs!$B$8, 0) * I3031, 0)</f>
        <v>0</v>
      </c>
      <c r="M3031" s="2">
        <f t="shared" si="566"/>
        <v>0</v>
      </c>
      <c r="N3031" s="3" t="str">
        <f t="shared" si="567"/>
        <v>Idle</v>
      </c>
      <c r="O3031" s="3" t="str">
        <f t="shared" si="575"/>
        <v>Idle</v>
      </c>
      <c r="P3031" s="2">
        <f t="shared" si="568"/>
        <v>0</v>
      </c>
      <c r="Q3031" s="2">
        <f t="shared" si="569"/>
        <v>0</v>
      </c>
      <c r="R3031" s="2">
        <f t="shared" si="570"/>
        <v>0</v>
      </c>
      <c r="S3031" s="2">
        <f t="shared" si="571"/>
        <v>0</v>
      </c>
      <c r="T3031" s="2">
        <f t="shared" si="572"/>
        <v>0</v>
      </c>
      <c r="U3031" s="2">
        <f>IF(O3031="Reg", R3031 * Inputs!$B$7, 0)</f>
        <v>0</v>
      </c>
      <c r="V3031" s="2">
        <f>MAX(F3031 + P3031*Inputs!$B$15 - (Q3031/Inputs!$B$16) - U3031, 0)</f>
        <v>0</v>
      </c>
    </row>
    <row r="3032" spans="1:22" x14ac:dyDescent="0.3">
      <c r="A3032" s="1">
        <v>46149.25</v>
      </c>
      <c r="B3032" s="2">
        <v>0</v>
      </c>
      <c r="C3032" s="2">
        <v>7.8716274297880036</v>
      </c>
      <c r="D3032" s="2">
        <f t="shared" si="564"/>
        <v>31.201695394351447</v>
      </c>
      <c r="E3032" s="2">
        <f t="shared" si="565"/>
        <v>5.4347918245742539</v>
      </c>
      <c r="F3032" s="2">
        <f t="shared" si="573"/>
        <v>0</v>
      </c>
      <c r="G3032" s="2">
        <f t="shared" si="574"/>
        <v>0</v>
      </c>
      <c r="H3032" s="2">
        <f>MIN(Inputs!$B$2, (Inputs!$B$14 - F3032)/Inputs!$B$15)</f>
        <v>170</v>
      </c>
      <c r="I3032" s="2">
        <f>MAX(MIN(Inputs!$B$2, F3032*Inputs!$B$16, Inputs!$B$14*Inputs!$B$4 - G3032), 0)</f>
        <v>0</v>
      </c>
      <c r="J3032" s="2">
        <f>MAX(MIN(Inputs!$B$2, F3032*Inputs!$B$16, (Inputs!$B$14-F3032)/Inputs!$B$15)*Inputs!$B$9, 0)</f>
        <v>0</v>
      </c>
      <c r="K3032" s="2">
        <f>MAX(E3032*Inputs!$B$5 - B3032 - Inputs!$B$8, 0) * H3032</f>
        <v>0</v>
      </c>
      <c r="L3032" s="2">
        <f>IF(B3032 &gt;= D3032*Inputs!$B$10, MAX(B3032 - E3032/Inputs!$B$5 - Inputs!$B$8, 0) * I3032, 0)</f>
        <v>0</v>
      </c>
      <c r="M3032" s="2">
        <f t="shared" si="566"/>
        <v>0</v>
      </c>
      <c r="N3032" s="3" t="str">
        <f t="shared" si="567"/>
        <v>Idle</v>
      </c>
      <c r="O3032" s="3" t="str">
        <f t="shared" si="575"/>
        <v>Idle</v>
      </c>
      <c r="P3032" s="2">
        <f t="shared" si="568"/>
        <v>0</v>
      </c>
      <c r="Q3032" s="2">
        <f t="shared" si="569"/>
        <v>0</v>
      </c>
      <c r="R3032" s="2">
        <f t="shared" si="570"/>
        <v>0</v>
      </c>
      <c r="S3032" s="2">
        <f t="shared" si="571"/>
        <v>0</v>
      </c>
      <c r="T3032" s="2">
        <f t="shared" si="572"/>
        <v>0</v>
      </c>
      <c r="U3032" s="2">
        <f>IF(O3032="Reg", R3032 * Inputs!$B$7, 0)</f>
        <v>0</v>
      </c>
      <c r="V3032" s="2">
        <f>MAX(F3032 + P3032*Inputs!$B$15 - (Q3032/Inputs!$B$16) - U3032, 0)</f>
        <v>0</v>
      </c>
    </row>
    <row r="3033" spans="1:22" x14ac:dyDescent="0.3">
      <c r="A3033" s="1">
        <v>46149.291666666657</v>
      </c>
      <c r="B3033" s="2">
        <v>0</v>
      </c>
      <c r="C3033" s="2">
        <v>6.4380800319970746</v>
      </c>
      <c r="D3033" s="2">
        <f t="shared" si="564"/>
        <v>31.201695394351447</v>
      </c>
      <c r="E3033" s="2">
        <f t="shared" si="565"/>
        <v>10.990203955315229</v>
      </c>
      <c r="F3033" s="2">
        <f t="shared" si="573"/>
        <v>0</v>
      </c>
      <c r="G3033" s="2">
        <f t="shared" si="574"/>
        <v>0</v>
      </c>
      <c r="H3033" s="2">
        <f>MIN(Inputs!$B$2, (Inputs!$B$14 - F3033)/Inputs!$B$15)</f>
        <v>170</v>
      </c>
      <c r="I3033" s="2">
        <f>MAX(MIN(Inputs!$B$2, F3033*Inputs!$B$16, Inputs!$B$14*Inputs!$B$4 - G3033), 0)</f>
        <v>0</v>
      </c>
      <c r="J3033" s="2">
        <f>MAX(MIN(Inputs!$B$2, F3033*Inputs!$B$16, (Inputs!$B$14-F3033)/Inputs!$B$15)*Inputs!$B$9, 0)</f>
        <v>0</v>
      </c>
      <c r="K3033" s="2">
        <f>MAX(E3033*Inputs!$B$5 - B3033 - Inputs!$B$8, 0) * H3033</f>
        <v>0</v>
      </c>
      <c r="L3033" s="2">
        <f>IF(B3033 &gt;= D3033*Inputs!$B$10, MAX(B3033 - E3033/Inputs!$B$5 - Inputs!$B$8, 0) * I3033, 0)</f>
        <v>0</v>
      </c>
      <c r="M3033" s="2">
        <f t="shared" si="566"/>
        <v>0</v>
      </c>
      <c r="N3033" s="3" t="str">
        <f t="shared" si="567"/>
        <v>Idle</v>
      </c>
      <c r="O3033" s="3" t="str">
        <f t="shared" si="575"/>
        <v>Idle</v>
      </c>
      <c r="P3033" s="2">
        <f t="shared" si="568"/>
        <v>0</v>
      </c>
      <c r="Q3033" s="2">
        <f t="shared" si="569"/>
        <v>0</v>
      </c>
      <c r="R3033" s="2">
        <f t="shared" si="570"/>
        <v>0</v>
      </c>
      <c r="S3033" s="2">
        <f t="shared" si="571"/>
        <v>0</v>
      </c>
      <c r="T3033" s="2">
        <f t="shared" si="572"/>
        <v>0</v>
      </c>
      <c r="U3033" s="2">
        <f>IF(O3033="Reg", R3033 * Inputs!$B$7, 0)</f>
        <v>0</v>
      </c>
      <c r="V3033" s="2">
        <f>MAX(F3033 + P3033*Inputs!$B$15 - (Q3033/Inputs!$B$16) - U3033, 0)</f>
        <v>0</v>
      </c>
    </row>
    <row r="3034" spans="1:22" x14ac:dyDescent="0.3">
      <c r="A3034" s="1">
        <v>46149.333333333343</v>
      </c>
      <c r="B3034" s="2">
        <v>0</v>
      </c>
      <c r="C3034" s="2">
        <v>4.6266996394471134</v>
      </c>
      <c r="D3034" s="2">
        <f t="shared" si="564"/>
        <v>31.201695394351447</v>
      </c>
      <c r="E3034" s="2">
        <f t="shared" si="565"/>
        <v>18.358078787671626</v>
      </c>
      <c r="F3034" s="2">
        <f t="shared" si="573"/>
        <v>0</v>
      </c>
      <c r="G3034" s="2">
        <f t="shared" si="574"/>
        <v>0</v>
      </c>
      <c r="H3034" s="2">
        <f>MIN(Inputs!$B$2, (Inputs!$B$14 - F3034)/Inputs!$B$15)</f>
        <v>170</v>
      </c>
      <c r="I3034" s="2">
        <f>MAX(MIN(Inputs!$B$2, F3034*Inputs!$B$16, Inputs!$B$14*Inputs!$B$4 - G3034), 0)</f>
        <v>0</v>
      </c>
      <c r="J3034" s="2">
        <f>MAX(MIN(Inputs!$B$2, F3034*Inputs!$B$16, (Inputs!$B$14-F3034)/Inputs!$B$15)*Inputs!$B$9, 0)</f>
        <v>0</v>
      </c>
      <c r="K3034" s="2">
        <f>MAX(E3034*Inputs!$B$5 - B3034 - Inputs!$B$8, 0) * H3034</f>
        <v>0</v>
      </c>
      <c r="L3034" s="2">
        <f>IF(B3034 &gt;= D3034*Inputs!$B$10, MAX(B3034 - E3034/Inputs!$B$5 - Inputs!$B$8, 0) * I3034, 0)</f>
        <v>0</v>
      </c>
      <c r="M3034" s="2">
        <f t="shared" si="566"/>
        <v>0</v>
      </c>
      <c r="N3034" s="3" t="str">
        <f t="shared" si="567"/>
        <v>Idle</v>
      </c>
      <c r="O3034" s="3" t="str">
        <f t="shared" si="575"/>
        <v>Idle</v>
      </c>
      <c r="P3034" s="2">
        <f t="shared" si="568"/>
        <v>0</v>
      </c>
      <c r="Q3034" s="2">
        <f t="shared" si="569"/>
        <v>0</v>
      </c>
      <c r="R3034" s="2">
        <f t="shared" si="570"/>
        <v>0</v>
      </c>
      <c r="S3034" s="2">
        <f t="shared" si="571"/>
        <v>0</v>
      </c>
      <c r="T3034" s="2">
        <f t="shared" si="572"/>
        <v>0</v>
      </c>
      <c r="U3034" s="2">
        <f>IF(O3034="Reg", R3034 * Inputs!$B$7, 0)</f>
        <v>0</v>
      </c>
      <c r="V3034" s="2">
        <f>MAX(F3034 + P3034*Inputs!$B$15 - (Q3034/Inputs!$B$16) - U3034, 0)</f>
        <v>0</v>
      </c>
    </row>
    <row r="3035" spans="1:22" x14ac:dyDescent="0.3">
      <c r="A3035" s="1">
        <v>46149.375</v>
      </c>
      <c r="B3035" s="2">
        <v>6.0762745799681612</v>
      </c>
      <c r="C3035" s="2">
        <v>3.9581357206988428</v>
      </c>
      <c r="D3035" s="2">
        <f t="shared" si="564"/>
        <v>31.201695394351447</v>
      </c>
      <c r="E3035" s="2">
        <f t="shared" si="565"/>
        <v>27.040955528812109</v>
      </c>
      <c r="F3035" s="2">
        <f t="shared" si="573"/>
        <v>0</v>
      </c>
      <c r="G3035" s="2">
        <f t="shared" si="574"/>
        <v>0</v>
      </c>
      <c r="H3035" s="2">
        <f>MIN(Inputs!$B$2, (Inputs!$B$14 - F3035)/Inputs!$B$15)</f>
        <v>170</v>
      </c>
      <c r="I3035" s="2">
        <f>MAX(MIN(Inputs!$B$2, F3035*Inputs!$B$16, Inputs!$B$14*Inputs!$B$4 - G3035), 0)</f>
        <v>0</v>
      </c>
      <c r="J3035" s="2">
        <f>MAX(MIN(Inputs!$B$2, F3035*Inputs!$B$16, (Inputs!$B$14-F3035)/Inputs!$B$15)*Inputs!$B$9, 0)</f>
        <v>0</v>
      </c>
      <c r="K3035" s="2">
        <f>MAX(E3035*Inputs!$B$5 - B3035 - Inputs!$B$8, 0) * H3035</f>
        <v>0</v>
      </c>
      <c r="L3035" s="2">
        <f>IF(B3035 &gt;= D3035*Inputs!$B$10, MAX(B3035 - E3035/Inputs!$B$5 - Inputs!$B$8, 0) * I3035, 0)</f>
        <v>0</v>
      </c>
      <c r="M3035" s="2">
        <f t="shared" si="566"/>
        <v>0</v>
      </c>
      <c r="N3035" s="3" t="str">
        <f t="shared" si="567"/>
        <v>Idle</v>
      </c>
      <c r="O3035" s="3" t="str">
        <f t="shared" si="575"/>
        <v>Idle</v>
      </c>
      <c r="P3035" s="2">
        <f t="shared" si="568"/>
        <v>0</v>
      </c>
      <c r="Q3035" s="2">
        <f t="shared" si="569"/>
        <v>0</v>
      </c>
      <c r="R3035" s="2">
        <f t="shared" si="570"/>
        <v>0</v>
      </c>
      <c r="S3035" s="2">
        <f t="shared" si="571"/>
        <v>0</v>
      </c>
      <c r="T3035" s="2">
        <f t="shared" si="572"/>
        <v>0</v>
      </c>
      <c r="U3035" s="2">
        <f>IF(O3035="Reg", R3035 * Inputs!$B$7, 0)</f>
        <v>0</v>
      </c>
      <c r="V3035" s="2">
        <f>MAX(F3035 + P3035*Inputs!$B$15 - (Q3035/Inputs!$B$16) - U3035, 0)</f>
        <v>0</v>
      </c>
    </row>
    <row r="3036" spans="1:22" x14ac:dyDescent="0.3">
      <c r="A3036" s="1">
        <v>46149.416666666657</v>
      </c>
      <c r="B3036" s="2">
        <v>2.3043879424072391</v>
      </c>
      <c r="C3036" s="2">
        <v>23.620485372668181</v>
      </c>
      <c r="D3036" s="2">
        <f t="shared" si="564"/>
        <v>31.201695394351447</v>
      </c>
      <c r="E3036" s="2">
        <f t="shared" si="565"/>
        <v>35.162161826736252</v>
      </c>
      <c r="F3036" s="2">
        <f t="shared" si="573"/>
        <v>0</v>
      </c>
      <c r="G3036" s="2">
        <f t="shared" si="574"/>
        <v>0</v>
      </c>
      <c r="H3036" s="2">
        <f>MIN(Inputs!$B$2, (Inputs!$B$14 - F3036)/Inputs!$B$15)</f>
        <v>170</v>
      </c>
      <c r="I3036" s="2">
        <f>MAX(MIN(Inputs!$B$2, F3036*Inputs!$B$16, Inputs!$B$14*Inputs!$B$4 - G3036), 0)</f>
        <v>0</v>
      </c>
      <c r="J3036" s="2">
        <f>MAX(MIN(Inputs!$B$2, F3036*Inputs!$B$16, (Inputs!$B$14-F3036)/Inputs!$B$15)*Inputs!$B$9, 0)</f>
        <v>0</v>
      </c>
      <c r="K3036" s="2">
        <f>MAX(E3036*Inputs!$B$5 - B3036 - Inputs!$B$8, 0) * H3036</f>
        <v>1468.5134590705131</v>
      </c>
      <c r="L3036" s="2">
        <f>IF(B3036 &gt;= D3036*Inputs!$B$10, MAX(B3036 - E3036/Inputs!$B$5 - Inputs!$B$8, 0) * I3036, 0)</f>
        <v>0</v>
      </c>
      <c r="M3036" s="2">
        <f t="shared" si="566"/>
        <v>0</v>
      </c>
      <c r="N3036" s="3" t="str">
        <f t="shared" si="567"/>
        <v>Charge</v>
      </c>
      <c r="O3036" s="3" t="str">
        <f t="shared" si="575"/>
        <v>Charge</v>
      </c>
      <c r="P3036" s="2">
        <f t="shared" si="568"/>
        <v>170</v>
      </c>
      <c r="Q3036" s="2">
        <f t="shared" si="569"/>
        <v>0</v>
      </c>
      <c r="R3036" s="2">
        <f t="shared" si="570"/>
        <v>0</v>
      </c>
      <c r="S3036" s="2">
        <f t="shared" si="571"/>
        <v>-391.74595020923067</v>
      </c>
      <c r="T3036" s="2">
        <f t="shared" si="572"/>
        <v>0</v>
      </c>
      <c r="U3036" s="2">
        <f>IF(O3036="Reg", R3036 * Inputs!$B$7, 0)</f>
        <v>0</v>
      </c>
      <c r="V3036" s="2">
        <f>MAX(F3036 + P3036*Inputs!$B$15 - (Q3036/Inputs!$B$16) - U3036, 0)</f>
        <v>170</v>
      </c>
    </row>
    <row r="3037" spans="1:22" x14ac:dyDescent="0.3">
      <c r="A3037" s="1">
        <v>46149.458333333343</v>
      </c>
      <c r="B3037" s="2">
        <v>24.228088425070119</v>
      </c>
      <c r="C3037" s="2">
        <v>7.0682639788621184</v>
      </c>
      <c r="D3037" s="2">
        <f t="shared" si="564"/>
        <v>31.201695394351447</v>
      </c>
      <c r="E3037" s="2">
        <f t="shared" si="565"/>
        <v>45.658106502204703</v>
      </c>
      <c r="F3037" s="2">
        <f t="shared" si="573"/>
        <v>170</v>
      </c>
      <c r="G3037" s="2">
        <f t="shared" si="574"/>
        <v>0</v>
      </c>
      <c r="H3037" s="2">
        <f>MIN(Inputs!$B$2, (Inputs!$B$14 - F3037)/Inputs!$B$15)</f>
        <v>170</v>
      </c>
      <c r="I3037" s="2">
        <f>MAX(MIN(Inputs!$B$2, F3037*Inputs!$B$16, Inputs!$B$14*Inputs!$B$4 - G3037), 0)</f>
        <v>170</v>
      </c>
      <c r="J3037" s="2">
        <f>MAX(MIN(Inputs!$B$2, F3037*Inputs!$B$16, (Inputs!$B$14-F3037)/Inputs!$B$15)*Inputs!$B$9, 0)</f>
        <v>136</v>
      </c>
      <c r="K3037" s="2">
        <f>MAX(E3037*Inputs!$B$5 - B3037 - Inputs!$B$8, 0) * H3037</f>
        <v>0</v>
      </c>
      <c r="L3037" s="2">
        <f>IF(B3037 &gt;= D3037*Inputs!$B$10, MAX(B3037 - E3037/Inputs!$B$5 - Inputs!$B$8, 0) * I3037, 0)</f>
        <v>0</v>
      </c>
      <c r="M3037" s="2">
        <f t="shared" si="566"/>
        <v>961.28390112524812</v>
      </c>
      <c r="N3037" s="3" t="str">
        <f t="shared" si="567"/>
        <v>Reg</v>
      </c>
      <c r="O3037" s="3" t="str">
        <f t="shared" si="575"/>
        <v>Charge</v>
      </c>
      <c r="P3037" s="2">
        <f t="shared" si="568"/>
        <v>170</v>
      </c>
      <c r="Q3037" s="2">
        <f t="shared" si="569"/>
        <v>0</v>
      </c>
      <c r="R3037" s="2">
        <f t="shared" si="570"/>
        <v>0</v>
      </c>
      <c r="S3037" s="2">
        <f t="shared" si="571"/>
        <v>-4118.7750322619204</v>
      </c>
      <c r="T3037" s="2">
        <f t="shared" si="572"/>
        <v>0</v>
      </c>
      <c r="U3037" s="2">
        <f>IF(O3037="Reg", R3037 * Inputs!$B$7, 0)</f>
        <v>0</v>
      </c>
      <c r="V3037" s="2">
        <f>MAX(F3037 + P3037*Inputs!$B$15 - (Q3037/Inputs!$B$16) - U3037, 0)</f>
        <v>340</v>
      </c>
    </row>
    <row r="3038" spans="1:22" x14ac:dyDescent="0.3">
      <c r="A3038" s="1">
        <v>46149.5</v>
      </c>
      <c r="B3038" s="2">
        <v>33.332472784445841</v>
      </c>
      <c r="C3038" s="2">
        <v>12.01058199568577</v>
      </c>
      <c r="D3038" s="2">
        <f t="shared" si="564"/>
        <v>31.201695394351447</v>
      </c>
      <c r="E3038" s="2">
        <f t="shared" si="565"/>
        <v>54.792598715785935</v>
      </c>
      <c r="F3038" s="2">
        <f t="shared" si="573"/>
        <v>340</v>
      </c>
      <c r="G3038" s="2">
        <f t="shared" si="574"/>
        <v>0</v>
      </c>
      <c r="H3038" s="2">
        <f>MIN(Inputs!$B$2, (Inputs!$B$14 - F3038)/Inputs!$B$15)</f>
        <v>0</v>
      </c>
      <c r="I3038" s="2">
        <f>MAX(MIN(Inputs!$B$2, F3038*Inputs!$B$16, Inputs!$B$14*Inputs!$B$4 - G3038), 0)</f>
        <v>170</v>
      </c>
      <c r="J3038" s="2">
        <f>MAX(MIN(Inputs!$B$2, F3038*Inputs!$B$16, (Inputs!$B$14-F3038)/Inputs!$B$15)*Inputs!$B$9, 0)</f>
        <v>0</v>
      </c>
      <c r="K3038" s="2">
        <f>MAX(E3038*Inputs!$B$5 - B3038 - Inputs!$B$8, 0) * H3038</f>
        <v>0</v>
      </c>
      <c r="L3038" s="2">
        <f>IF(B3038 &gt;= D3038*Inputs!$B$10, MAX(B3038 - E3038/Inputs!$B$5 - Inputs!$B$8, 0) * I3038, 0)</f>
        <v>0</v>
      </c>
      <c r="M3038" s="2">
        <f t="shared" si="566"/>
        <v>0</v>
      </c>
      <c r="N3038" s="3" t="str">
        <f t="shared" si="567"/>
        <v>Idle</v>
      </c>
      <c r="O3038" s="3" t="str">
        <f t="shared" si="575"/>
        <v>Idle</v>
      </c>
      <c r="P3038" s="2">
        <f t="shared" si="568"/>
        <v>0</v>
      </c>
      <c r="Q3038" s="2">
        <f t="shared" si="569"/>
        <v>0</v>
      </c>
      <c r="R3038" s="2">
        <f t="shared" si="570"/>
        <v>0</v>
      </c>
      <c r="S3038" s="2">
        <f t="shared" si="571"/>
        <v>0</v>
      </c>
      <c r="T3038" s="2">
        <f t="shared" si="572"/>
        <v>0</v>
      </c>
      <c r="U3038" s="2">
        <f>IF(O3038="Reg", R3038 * Inputs!$B$7, 0)</f>
        <v>0</v>
      </c>
      <c r="V3038" s="2">
        <f>MAX(F3038 + P3038*Inputs!$B$15 - (Q3038/Inputs!$B$16) - U3038, 0)</f>
        <v>340</v>
      </c>
    </row>
    <row r="3039" spans="1:22" x14ac:dyDescent="0.3">
      <c r="A3039" s="1">
        <v>46149.541666666657</v>
      </c>
      <c r="B3039" s="2">
        <v>44.207248994138389</v>
      </c>
      <c r="C3039" s="2">
        <v>16.593629382976879</v>
      </c>
      <c r="D3039" s="2">
        <f t="shared" si="564"/>
        <v>31.201695394351447</v>
      </c>
      <c r="E3039" s="2">
        <f t="shared" si="565"/>
        <v>61.088496554360312</v>
      </c>
      <c r="F3039" s="2">
        <f t="shared" si="573"/>
        <v>340</v>
      </c>
      <c r="G3039" s="2">
        <f t="shared" si="574"/>
        <v>0</v>
      </c>
      <c r="H3039" s="2">
        <f>MIN(Inputs!$B$2, (Inputs!$B$14 - F3039)/Inputs!$B$15)</f>
        <v>0</v>
      </c>
      <c r="I3039" s="2">
        <f>MAX(MIN(Inputs!$B$2, F3039*Inputs!$B$16, Inputs!$B$14*Inputs!$B$4 - G3039), 0)</f>
        <v>170</v>
      </c>
      <c r="J3039" s="2">
        <f>MAX(MIN(Inputs!$B$2, F3039*Inputs!$B$16, (Inputs!$B$14-F3039)/Inputs!$B$15)*Inputs!$B$9, 0)</f>
        <v>0</v>
      </c>
      <c r="K3039" s="2">
        <f>MAX(E3039*Inputs!$B$5 - B3039 - Inputs!$B$8, 0) * H3039</f>
        <v>0</v>
      </c>
      <c r="L3039" s="2">
        <f>IF(B3039 &gt;= D3039*Inputs!$B$10, MAX(B3039 - E3039/Inputs!$B$5 - Inputs!$B$8, 0) * I3039, 0)</f>
        <v>0</v>
      </c>
      <c r="M3039" s="2">
        <f t="shared" si="566"/>
        <v>0</v>
      </c>
      <c r="N3039" s="3" t="str">
        <f t="shared" si="567"/>
        <v>Idle</v>
      </c>
      <c r="O3039" s="3" t="str">
        <f t="shared" si="575"/>
        <v>Idle</v>
      </c>
      <c r="P3039" s="2">
        <f t="shared" si="568"/>
        <v>0</v>
      </c>
      <c r="Q3039" s="2">
        <f t="shared" si="569"/>
        <v>0</v>
      </c>
      <c r="R3039" s="2">
        <f t="shared" si="570"/>
        <v>0</v>
      </c>
      <c r="S3039" s="2">
        <f t="shared" si="571"/>
        <v>0</v>
      </c>
      <c r="T3039" s="2">
        <f t="shared" si="572"/>
        <v>0</v>
      </c>
      <c r="U3039" s="2">
        <f>IF(O3039="Reg", R3039 * Inputs!$B$7, 0)</f>
        <v>0</v>
      </c>
      <c r="V3039" s="2">
        <f>MAX(F3039 + P3039*Inputs!$B$15 - (Q3039/Inputs!$B$16) - U3039, 0)</f>
        <v>340</v>
      </c>
    </row>
    <row r="3040" spans="1:22" x14ac:dyDescent="0.3">
      <c r="A3040" s="1">
        <v>46149.583333333343</v>
      </c>
      <c r="B3040" s="2">
        <v>52.09726044684291</v>
      </c>
      <c r="C3040" s="2">
        <v>3.0822637059317932</v>
      </c>
      <c r="D3040" s="2">
        <f t="shared" si="564"/>
        <v>31.201695394351447</v>
      </c>
      <c r="E3040" s="2">
        <f t="shared" si="565"/>
        <v>64.134359155661329</v>
      </c>
      <c r="F3040" s="2">
        <f t="shared" si="573"/>
        <v>340</v>
      </c>
      <c r="G3040" s="2">
        <f t="shared" si="574"/>
        <v>0</v>
      </c>
      <c r="H3040" s="2">
        <f>MIN(Inputs!$B$2, (Inputs!$B$14 - F3040)/Inputs!$B$15)</f>
        <v>0</v>
      </c>
      <c r="I3040" s="2">
        <f>MAX(MIN(Inputs!$B$2, F3040*Inputs!$B$16, Inputs!$B$14*Inputs!$B$4 - G3040), 0)</f>
        <v>170</v>
      </c>
      <c r="J3040" s="2">
        <f>MAX(MIN(Inputs!$B$2, F3040*Inputs!$B$16, (Inputs!$B$14-F3040)/Inputs!$B$15)*Inputs!$B$9, 0)</f>
        <v>0</v>
      </c>
      <c r="K3040" s="2">
        <f>MAX(E3040*Inputs!$B$5 - B3040 - Inputs!$B$8, 0) * H3040</f>
        <v>0</v>
      </c>
      <c r="L3040" s="2">
        <f>IF(B3040 &gt;= D3040*Inputs!$B$10, MAX(B3040 - E3040/Inputs!$B$5 - Inputs!$B$8, 0) * I3040, 0)</f>
        <v>0</v>
      </c>
      <c r="M3040" s="2">
        <f t="shared" si="566"/>
        <v>0</v>
      </c>
      <c r="N3040" s="3" t="str">
        <f t="shared" si="567"/>
        <v>Idle</v>
      </c>
      <c r="O3040" s="3" t="str">
        <f t="shared" si="575"/>
        <v>Idle</v>
      </c>
      <c r="P3040" s="2">
        <f t="shared" si="568"/>
        <v>0</v>
      </c>
      <c r="Q3040" s="2">
        <f t="shared" si="569"/>
        <v>0</v>
      </c>
      <c r="R3040" s="2">
        <f t="shared" si="570"/>
        <v>0</v>
      </c>
      <c r="S3040" s="2">
        <f t="shared" si="571"/>
        <v>0</v>
      </c>
      <c r="T3040" s="2">
        <f t="shared" si="572"/>
        <v>0</v>
      </c>
      <c r="U3040" s="2">
        <f>IF(O3040="Reg", R3040 * Inputs!$B$7, 0)</f>
        <v>0</v>
      </c>
      <c r="V3040" s="2">
        <f>MAX(F3040 + P3040*Inputs!$B$15 - (Q3040/Inputs!$B$16) - U3040, 0)</f>
        <v>340</v>
      </c>
    </row>
    <row r="3041" spans="1:22" x14ac:dyDescent="0.3">
      <c r="A3041" s="1">
        <v>46149.625</v>
      </c>
      <c r="B3041" s="2">
        <v>54.803512367513001</v>
      </c>
      <c r="C3041" s="2">
        <v>4.8170208166588013</v>
      </c>
      <c r="D3041" s="2">
        <f t="shared" si="564"/>
        <v>31.201695394351447</v>
      </c>
      <c r="E3041" s="2">
        <f t="shared" si="565"/>
        <v>66.310890075692768</v>
      </c>
      <c r="F3041" s="2">
        <f t="shared" si="573"/>
        <v>340</v>
      </c>
      <c r="G3041" s="2">
        <f t="shared" si="574"/>
        <v>0</v>
      </c>
      <c r="H3041" s="2">
        <f>MIN(Inputs!$B$2, (Inputs!$B$14 - F3041)/Inputs!$B$15)</f>
        <v>0</v>
      </c>
      <c r="I3041" s="2">
        <f>MAX(MIN(Inputs!$B$2, F3041*Inputs!$B$16, Inputs!$B$14*Inputs!$B$4 - G3041), 0)</f>
        <v>170</v>
      </c>
      <c r="J3041" s="2">
        <f>MAX(MIN(Inputs!$B$2, F3041*Inputs!$B$16, (Inputs!$B$14-F3041)/Inputs!$B$15)*Inputs!$B$9, 0)</f>
        <v>0</v>
      </c>
      <c r="K3041" s="2">
        <f>MAX(E3041*Inputs!$B$5 - B3041 - Inputs!$B$8, 0) * H3041</f>
        <v>0</v>
      </c>
      <c r="L3041" s="2">
        <f>IF(B3041 &gt;= D3041*Inputs!$B$10, MAX(B3041 - E3041/Inputs!$B$5 - Inputs!$B$8, 0) * I3041, 0)</f>
        <v>0</v>
      </c>
      <c r="M3041" s="2">
        <f t="shared" si="566"/>
        <v>0</v>
      </c>
      <c r="N3041" s="3" t="str">
        <f t="shared" si="567"/>
        <v>Idle</v>
      </c>
      <c r="O3041" s="3" t="str">
        <f t="shared" si="575"/>
        <v>Idle</v>
      </c>
      <c r="P3041" s="2">
        <f t="shared" si="568"/>
        <v>0</v>
      </c>
      <c r="Q3041" s="2">
        <f t="shared" si="569"/>
        <v>0</v>
      </c>
      <c r="R3041" s="2">
        <f t="shared" si="570"/>
        <v>0</v>
      </c>
      <c r="S3041" s="2">
        <f t="shared" si="571"/>
        <v>0</v>
      </c>
      <c r="T3041" s="2">
        <f t="shared" si="572"/>
        <v>0</v>
      </c>
      <c r="U3041" s="2">
        <f>IF(O3041="Reg", R3041 * Inputs!$B$7, 0)</f>
        <v>0</v>
      </c>
      <c r="V3041" s="2">
        <f>MAX(F3041 + P3041*Inputs!$B$15 - (Q3041/Inputs!$B$16) - U3041, 0)</f>
        <v>340</v>
      </c>
    </row>
    <row r="3042" spans="1:22" x14ac:dyDescent="0.3">
      <c r="A3042" s="1">
        <v>46149.666666666657</v>
      </c>
      <c r="B3042" s="2">
        <v>65.280055995217921</v>
      </c>
      <c r="C3042" s="2">
        <v>6.2934804515160474</v>
      </c>
      <c r="D3042" s="2">
        <f t="shared" si="564"/>
        <v>31.201695394351447</v>
      </c>
      <c r="E3042" s="2">
        <f t="shared" si="565"/>
        <v>66.510266694300782</v>
      </c>
      <c r="F3042" s="2">
        <f t="shared" si="573"/>
        <v>340</v>
      </c>
      <c r="G3042" s="2">
        <f t="shared" si="574"/>
        <v>0</v>
      </c>
      <c r="H3042" s="2">
        <f>MIN(Inputs!$B$2, (Inputs!$B$14 - F3042)/Inputs!$B$15)</f>
        <v>0</v>
      </c>
      <c r="I3042" s="2">
        <f>MAX(MIN(Inputs!$B$2, F3042*Inputs!$B$16, Inputs!$B$14*Inputs!$B$4 - G3042), 0)</f>
        <v>170</v>
      </c>
      <c r="J3042" s="2">
        <f>MAX(MIN(Inputs!$B$2, F3042*Inputs!$B$16, (Inputs!$B$14-F3042)/Inputs!$B$15)*Inputs!$B$9, 0)</f>
        <v>0</v>
      </c>
      <c r="K3042" s="2">
        <f>MAX(E3042*Inputs!$B$5 - B3042 - Inputs!$B$8, 0) * H3042</f>
        <v>0</v>
      </c>
      <c r="L3042" s="2">
        <f>IF(B3042 &gt;= D3042*Inputs!$B$10, MAX(B3042 - E3042/Inputs!$B$5 - Inputs!$B$8, 0) * I3042, 0)</f>
        <v>0</v>
      </c>
      <c r="M3042" s="2">
        <f t="shared" si="566"/>
        <v>0</v>
      </c>
      <c r="N3042" s="3" t="str">
        <f t="shared" si="567"/>
        <v>Idle</v>
      </c>
      <c r="O3042" s="3" t="str">
        <f t="shared" si="575"/>
        <v>Idle</v>
      </c>
      <c r="P3042" s="2">
        <f t="shared" si="568"/>
        <v>0</v>
      </c>
      <c r="Q3042" s="2">
        <f t="shared" si="569"/>
        <v>0</v>
      </c>
      <c r="R3042" s="2">
        <f t="shared" si="570"/>
        <v>0</v>
      </c>
      <c r="S3042" s="2">
        <f t="shared" si="571"/>
        <v>0</v>
      </c>
      <c r="T3042" s="2">
        <f t="shared" si="572"/>
        <v>0</v>
      </c>
      <c r="U3042" s="2">
        <f>IF(O3042="Reg", R3042 * Inputs!$B$7, 0)</f>
        <v>0</v>
      </c>
      <c r="V3042" s="2">
        <f>MAX(F3042 + P3042*Inputs!$B$15 - (Q3042/Inputs!$B$16) - U3042, 0)</f>
        <v>340</v>
      </c>
    </row>
    <row r="3043" spans="1:22" x14ac:dyDescent="0.3">
      <c r="A3043" s="1">
        <v>46149.708333333343</v>
      </c>
      <c r="B3043" s="2">
        <v>79.035041706557521</v>
      </c>
      <c r="C3043" s="2">
        <v>13.89261053042711</v>
      </c>
      <c r="D3043" s="2">
        <f t="shared" si="564"/>
        <v>31.201695394351447</v>
      </c>
      <c r="E3043" s="2">
        <f t="shared" si="565"/>
        <v>63.87200523623698</v>
      </c>
      <c r="F3043" s="2">
        <f t="shared" si="573"/>
        <v>340</v>
      </c>
      <c r="G3043" s="2">
        <f t="shared" si="574"/>
        <v>0</v>
      </c>
      <c r="H3043" s="2">
        <f>MIN(Inputs!$B$2, (Inputs!$B$14 - F3043)/Inputs!$B$15)</f>
        <v>0</v>
      </c>
      <c r="I3043" s="2">
        <f>MAX(MIN(Inputs!$B$2, F3043*Inputs!$B$16, Inputs!$B$14*Inputs!$B$4 - G3043), 0)</f>
        <v>170</v>
      </c>
      <c r="J3043" s="2">
        <f>MAX(MIN(Inputs!$B$2, F3043*Inputs!$B$16, (Inputs!$B$14-F3043)/Inputs!$B$15)*Inputs!$B$9, 0)</f>
        <v>0</v>
      </c>
      <c r="K3043" s="2">
        <f>MAX(E3043*Inputs!$B$5 - B3043 - Inputs!$B$8, 0) * H3043</f>
        <v>0</v>
      </c>
      <c r="L3043" s="2">
        <f>IF(B3043 &gt;= D3043*Inputs!$B$10, MAX(B3043 - E3043/Inputs!$B$5 - Inputs!$B$8, 0) * I3043, 0)</f>
        <v>0</v>
      </c>
      <c r="M3043" s="2">
        <f t="shared" si="566"/>
        <v>0</v>
      </c>
      <c r="N3043" s="3" t="str">
        <f t="shared" si="567"/>
        <v>Idle</v>
      </c>
      <c r="O3043" s="3" t="str">
        <f t="shared" si="575"/>
        <v>Idle</v>
      </c>
      <c r="P3043" s="2">
        <f t="shared" si="568"/>
        <v>0</v>
      </c>
      <c r="Q3043" s="2">
        <f t="shared" si="569"/>
        <v>0</v>
      </c>
      <c r="R3043" s="2">
        <f t="shared" si="570"/>
        <v>0</v>
      </c>
      <c r="S3043" s="2">
        <f t="shared" si="571"/>
        <v>0</v>
      </c>
      <c r="T3043" s="2">
        <f t="shared" si="572"/>
        <v>0</v>
      </c>
      <c r="U3043" s="2">
        <f>IF(O3043="Reg", R3043 * Inputs!$B$7, 0)</f>
        <v>0</v>
      </c>
      <c r="V3043" s="2">
        <f>MAX(F3043 + P3043*Inputs!$B$15 - (Q3043/Inputs!$B$16) - U3043, 0)</f>
        <v>340</v>
      </c>
    </row>
    <row r="3044" spans="1:22" x14ac:dyDescent="0.3">
      <c r="A3044" s="1">
        <v>46149.75</v>
      </c>
      <c r="B3044" s="2">
        <v>71.107859815892112</v>
      </c>
      <c r="C3044" s="2">
        <v>8.3715081449032454</v>
      </c>
      <c r="D3044" s="2">
        <f t="shared" si="564"/>
        <v>31.201695394351447</v>
      </c>
      <c r="E3044" s="2">
        <f t="shared" si="565"/>
        <v>56.579678693725292</v>
      </c>
      <c r="F3044" s="2">
        <f t="shared" si="573"/>
        <v>340</v>
      </c>
      <c r="G3044" s="2">
        <f t="shared" si="574"/>
        <v>0</v>
      </c>
      <c r="H3044" s="2">
        <f>MIN(Inputs!$B$2, (Inputs!$B$14 - F3044)/Inputs!$B$15)</f>
        <v>0</v>
      </c>
      <c r="I3044" s="2">
        <f>MAX(MIN(Inputs!$B$2, F3044*Inputs!$B$16, Inputs!$B$14*Inputs!$B$4 - G3044), 0)</f>
        <v>170</v>
      </c>
      <c r="J3044" s="2">
        <f>MAX(MIN(Inputs!$B$2, F3044*Inputs!$B$16, (Inputs!$B$14-F3044)/Inputs!$B$15)*Inputs!$B$9, 0)</f>
        <v>0</v>
      </c>
      <c r="K3044" s="2">
        <f>MAX(E3044*Inputs!$B$5 - B3044 - Inputs!$B$8, 0) * H3044</f>
        <v>0</v>
      </c>
      <c r="L3044" s="2">
        <f>IF(B3044 &gt;= D3044*Inputs!$B$10, MAX(B3044 - E3044/Inputs!$B$5 - Inputs!$B$8, 0) * I3044, 0)</f>
        <v>0</v>
      </c>
      <c r="M3044" s="2">
        <f t="shared" si="566"/>
        <v>0</v>
      </c>
      <c r="N3044" s="3" t="str">
        <f t="shared" si="567"/>
        <v>Idle</v>
      </c>
      <c r="O3044" s="3" t="str">
        <f t="shared" si="575"/>
        <v>Idle</v>
      </c>
      <c r="P3044" s="2">
        <f t="shared" si="568"/>
        <v>0</v>
      </c>
      <c r="Q3044" s="2">
        <f t="shared" si="569"/>
        <v>0</v>
      </c>
      <c r="R3044" s="2">
        <f t="shared" si="570"/>
        <v>0</v>
      </c>
      <c r="S3044" s="2">
        <f t="shared" si="571"/>
        <v>0</v>
      </c>
      <c r="T3044" s="2">
        <f t="shared" si="572"/>
        <v>0</v>
      </c>
      <c r="U3044" s="2">
        <f>IF(O3044="Reg", R3044 * Inputs!$B$7, 0)</f>
        <v>0</v>
      </c>
      <c r="V3044" s="2">
        <f>MAX(F3044 + P3044*Inputs!$B$15 - (Q3044/Inputs!$B$16) - U3044, 0)</f>
        <v>340</v>
      </c>
    </row>
    <row r="3045" spans="1:22" x14ac:dyDescent="0.3">
      <c r="A3045" s="1">
        <v>46149.791666666657</v>
      </c>
      <c r="B3045" s="2">
        <v>62.482424601944423</v>
      </c>
      <c r="C3045" s="2">
        <v>5.3504732779067181</v>
      </c>
      <c r="D3045" s="2">
        <f t="shared" si="564"/>
        <v>31.201695394351447</v>
      </c>
      <c r="E3045" s="2">
        <f t="shared" si="565"/>
        <v>50.564449212327368</v>
      </c>
      <c r="F3045" s="2">
        <f t="shared" si="573"/>
        <v>340</v>
      </c>
      <c r="G3045" s="2">
        <f t="shared" si="574"/>
        <v>0</v>
      </c>
      <c r="H3045" s="2">
        <f>MIN(Inputs!$B$2, (Inputs!$B$14 - F3045)/Inputs!$B$15)</f>
        <v>0</v>
      </c>
      <c r="I3045" s="2">
        <f>MAX(MIN(Inputs!$B$2, F3045*Inputs!$B$16, Inputs!$B$14*Inputs!$B$4 - G3045), 0)</f>
        <v>170</v>
      </c>
      <c r="J3045" s="2">
        <f>MAX(MIN(Inputs!$B$2, F3045*Inputs!$B$16, (Inputs!$B$14-F3045)/Inputs!$B$15)*Inputs!$B$9, 0)</f>
        <v>0</v>
      </c>
      <c r="K3045" s="2">
        <f>MAX(E3045*Inputs!$B$5 - B3045 - Inputs!$B$8, 0) * H3045</f>
        <v>0</v>
      </c>
      <c r="L3045" s="2">
        <f>IF(B3045 &gt;= D3045*Inputs!$B$10, MAX(B3045 - E3045/Inputs!$B$5 - Inputs!$B$8, 0) * I3045, 0)</f>
        <v>0</v>
      </c>
      <c r="M3045" s="2">
        <f t="shared" si="566"/>
        <v>0</v>
      </c>
      <c r="N3045" s="3" t="str">
        <f t="shared" si="567"/>
        <v>Idle</v>
      </c>
      <c r="O3045" s="3" t="str">
        <f t="shared" si="575"/>
        <v>Idle</v>
      </c>
      <c r="P3045" s="2">
        <f t="shared" si="568"/>
        <v>0</v>
      </c>
      <c r="Q3045" s="2">
        <f t="shared" si="569"/>
        <v>0</v>
      </c>
      <c r="R3045" s="2">
        <f t="shared" si="570"/>
        <v>0</v>
      </c>
      <c r="S3045" s="2">
        <f t="shared" si="571"/>
        <v>0</v>
      </c>
      <c r="T3045" s="2">
        <f t="shared" si="572"/>
        <v>0</v>
      </c>
      <c r="U3045" s="2">
        <f>IF(O3045="Reg", R3045 * Inputs!$B$7, 0)</f>
        <v>0</v>
      </c>
      <c r="V3045" s="2">
        <f>MAX(F3045 + P3045*Inputs!$B$15 - (Q3045/Inputs!$B$16) - U3045, 0)</f>
        <v>340</v>
      </c>
    </row>
    <row r="3046" spans="1:22" x14ac:dyDescent="0.3">
      <c r="A3046" s="1">
        <v>46149.833333333343</v>
      </c>
      <c r="B3046" s="2">
        <v>65.156445967031544</v>
      </c>
      <c r="C3046" s="2">
        <v>9.2401999967344128</v>
      </c>
      <c r="D3046" s="2">
        <f t="shared" si="564"/>
        <v>31.201695394351447</v>
      </c>
      <c r="E3046" s="2">
        <f t="shared" si="565"/>
        <v>43.330366078249853</v>
      </c>
      <c r="F3046" s="2">
        <f t="shared" si="573"/>
        <v>340</v>
      </c>
      <c r="G3046" s="2">
        <f t="shared" si="574"/>
        <v>0</v>
      </c>
      <c r="H3046" s="2">
        <f>MIN(Inputs!$B$2, (Inputs!$B$14 - F3046)/Inputs!$B$15)</f>
        <v>0</v>
      </c>
      <c r="I3046" s="2">
        <f>MAX(MIN(Inputs!$B$2, F3046*Inputs!$B$16, Inputs!$B$14*Inputs!$B$4 - G3046), 0)</f>
        <v>170</v>
      </c>
      <c r="J3046" s="2">
        <f>MAX(MIN(Inputs!$B$2, F3046*Inputs!$B$16, (Inputs!$B$14-F3046)/Inputs!$B$15)*Inputs!$B$9, 0)</f>
        <v>0</v>
      </c>
      <c r="K3046" s="2">
        <f>MAX(E3046*Inputs!$B$5 - B3046 - Inputs!$B$8, 0) * H3046</f>
        <v>0</v>
      </c>
      <c r="L3046" s="2">
        <f>IF(B3046 &gt;= D3046*Inputs!$B$10, MAX(B3046 - E3046/Inputs!$B$5 - Inputs!$B$8, 0) * I3046, 0)</f>
        <v>0</v>
      </c>
      <c r="M3046" s="2">
        <f t="shared" si="566"/>
        <v>0</v>
      </c>
      <c r="N3046" s="3" t="str">
        <f t="shared" si="567"/>
        <v>Idle</v>
      </c>
      <c r="O3046" s="3" t="str">
        <f t="shared" si="575"/>
        <v>Idle</v>
      </c>
      <c r="P3046" s="2">
        <f t="shared" si="568"/>
        <v>0</v>
      </c>
      <c r="Q3046" s="2">
        <f t="shared" si="569"/>
        <v>0</v>
      </c>
      <c r="R3046" s="2">
        <f t="shared" si="570"/>
        <v>0</v>
      </c>
      <c r="S3046" s="2">
        <f t="shared" si="571"/>
        <v>0</v>
      </c>
      <c r="T3046" s="2">
        <f t="shared" si="572"/>
        <v>0</v>
      </c>
      <c r="U3046" s="2">
        <f>IF(O3046="Reg", R3046 * Inputs!$B$7, 0)</f>
        <v>0</v>
      </c>
      <c r="V3046" s="2">
        <f>MAX(F3046 + P3046*Inputs!$B$15 - (Q3046/Inputs!$B$16) - U3046, 0)</f>
        <v>340</v>
      </c>
    </row>
    <row r="3047" spans="1:22" x14ac:dyDescent="0.3">
      <c r="A3047" s="1">
        <v>46149.875</v>
      </c>
      <c r="B3047" s="2">
        <v>55.999772079161133</v>
      </c>
      <c r="C3047" s="2">
        <v>12.077016869081129</v>
      </c>
      <c r="D3047" s="2">
        <f t="shared" si="564"/>
        <v>31.201695394351447</v>
      </c>
      <c r="E3047" s="2">
        <f t="shared" si="565"/>
        <v>43.656424666735496</v>
      </c>
      <c r="F3047" s="2">
        <f t="shared" si="573"/>
        <v>340</v>
      </c>
      <c r="G3047" s="2">
        <f t="shared" si="574"/>
        <v>0</v>
      </c>
      <c r="H3047" s="2">
        <f>MIN(Inputs!$B$2, (Inputs!$B$14 - F3047)/Inputs!$B$15)</f>
        <v>0</v>
      </c>
      <c r="I3047" s="2">
        <f>MAX(MIN(Inputs!$B$2, F3047*Inputs!$B$16, Inputs!$B$14*Inputs!$B$4 - G3047), 0)</f>
        <v>170</v>
      </c>
      <c r="J3047" s="2">
        <f>MAX(MIN(Inputs!$B$2, F3047*Inputs!$B$16, (Inputs!$B$14-F3047)/Inputs!$B$15)*Inputs!$B$9, 0)</f>
        <v>0</v>
      </c>
      <c r="K3047" s="2">
        <f>MAX(E3047*Inputs!$B$5 - B3047 - Inputs!$B$8, 0) * H3047</f>
        <v>0</v>
      </c>
      <c r="L3047" s="2">
        <f>IF(B3047 &gt;= D3047*Inputs!$B$10, MAX(B3047 - E3047/Inputs!$B$5 - Inputs!$B$8, 0) * I3047, 0)</f>
        <v>0</v>
      </c>
      <c r="M3047" s="2">
        <f t="shared" si="566"/>
        <v>0</v>
      </c>
      <c r="N3047" s="3" t="str">
        <f t="shared" si="567"/>
        <v>Idle</v>
      </c>
      <c r="O3047" s="3" t="str">
        <f t="shared" si="575"/>
        <v>Idle</v>
      </c>
      <c r="P3047" s="2">
        <f t="shared" si="568"/>
        <v>0</v>
      </c>
      <c r="Q3047" s="2">
        <f t="shared" si="569"/>
        <v>0</v>
      </c>
      <c r="R3047" s="2">
        <f t="shared" si="570"/>
        <v>0</v>
      </c>
      <c r="S3047" s="2">
        <f t="shared" si="571"/>
        <v>0</v>
      </c>
      <c r="T3047" s="2">
        <f t="shared" si="572"/>
        <v>0</v>
      </c>
      <c r="U3047" s="2">
        <f>IF(O3047="Reg", R3047 * Inputs!$B$7, 0)</f>
        <v>0</v>
      </c>
      <c r="V3047" s="2">
        <f>MAX(F3047 + P3047*Inputs!$B$15 - (Q3047/Inputs!$B$16) - U3047, 0)</f>
        <v>340</v>
      </c>
    </row>
    <row r="3048" spans="1:22" x14ac:dyDescent="0.3">
      <c r="A3048" s="1">
        <v>46149.916666666657</v>
      </c>
      <c r="B3048" s="2">
        <v>49.450487246835181</v>
      </c>
      <c r="C3048" s="2">
        <v>4.9219453299087208</v>
      </c>
      <c r="D3048" s="2">
        <f t="shared" si="564"/>
        <v>31.201695394351447</v>
      </c>
      <c r="E3048" s="2">
        <f t="shared" si="565"/>
        <v>34.749172743830158</v>
      </c>
      <c r="F3048" s="2">
        <f t="shared" si="573"/>
        <v>340</v>
      </c>
      <c r="G3048" s="2">
        <f t="shared" si="574"/>
        <v>0</v>
      </c>
      <c r="H3048" s="2">
        <f>MIN(Inputs!$B$2, (Inputs!$B$14 - F3048)/Inputs!$B$15)</f>
        <v>0</v>
      </c>
      <c r="I3048" s="2">
        <f>MAX(MIN(Inputs!$B$2, F3048*Inputs!$B$16, Inputs!$B$14*Inputs!$B$4 - G3048), 0)</f>
        <v>170</v>
      </c>
      <c r="J3048" s="2">
        <f>MAX(MIN(Inputs!$B$2, F3048*Inputs!$B$16, (Inputs!$B$14-F3048)/Inputs!$B$15)*Inputs!$B$9, 0)</f>
        <v>0</v>
      </c>
      <c r="K3048" s="2">
        <f>MAX(E3048*Inputs!$B$5 - B3048 - Inputs!$B$8, 0) * H3048</f>
        <v>0</v>
      </c>
      <c r="L3048" s="2">
        <f>IF(B3048 &gt;= D3048*Inputs!$B$10, MAX(B3048 - E3048/Inputs!$B$5 - Inputs!$B$8, 0) * I3048, 0)</f>
        <v>0</v>
      </c>
      <c r="M3048" s="2">
        <f t="shared" si="566"/>
        <v>0</v>
      </c>
      <c r="N3048" s="3" t="str">
        <f t="shared" si="567"/>
        <v>Idle</v>
      </c>
      <c r="O3048" s="3" t="str">
        <f t="shared" si="575"/>
        <v>Idle</v>
      </c>
      <c r="P3048" s="2">
        <f t="shared" si="568"/>
        <v>0</v>
      </c>
      <c r="Q3048" s="2">
        <f t="shared" si="569"/>
        <v>0</v>
      </c>
      <c r="R3048" s="2">
        <f t="shared" si="570"/>
        <v>0</v>
      </c>
      <c r="S3048" s="2">
        <f t="shared" si="571"/>
        <v>0</v>
      </c>
      <c r="T3048" s="2">
        <f t="shared" si="572"/>
        <v>0</v>
      </c>
      <c r="U3048" s="2">
        <f>IF(O3048="Reg", R3048 * Inputs!$B$7, 0)</f>
        <v>0</v>
      </c>
      <c r="V3048" s="2">
        <f>MAX(F3048 + P3048*Inputs!$B$15 - (Q3048/Inputs!$B$16) - U3048, 0)</f>
        <v>340</v>
      </c>
    </row>
    <row r="3049" spans="1:22" x14ac:dyDescent="0.3">
      <c r="A3049" s="1">
        <v>46149.958333333343</v>
      </c>
      <c r="B3049" s="2">
        <v>35.281082451487379</v>
      </c>
      <c r="C3049" s="2">
        <v>3.1483658456550621</v>
      </c>
      <c r="D3049" s="2">
        <f t="shared" si="564"/>
        <v>31.201695394351447</v>
      </c>
      <c r="E3049" s="2">
        <f t="shared" si="565"/>
        <v>26.507424869357632</v>
      </c>
      <c r="F3049" s="2">
        <f t="shared" si="573"/>
        <v>340</v>
      </c>
      <c r="G3049" s="2">
        <f t="shared" si="574"/>
        <v>0</v>
      </c>
      <c r="H3049" s="2">
        <f>MIN(Inputs!$B$2, (Inputs!$B$14 - F3049)/Inputs!$B$15)</f>
        <v>0</v>
      </c>
      <c r="I3049" s="2">
        <f>MAX(MIN(Inputs!$B$2, F3049*Inputs!$B$16, Inputs!$B$14*Inputs!$B$4 - G3049), 0)</f>
        <v>170</v>
      </c>
      <c r="J3049" s="2">
        <f>MAX(MIN(Inputs!$B$2, F3049*Inputs!$B$16, (Inputs!$B$14-F3049)/Inputs!$B$15)*Inputs!$B$9, 0)</f>
        <v>0</v>
      </c>
      <c r="K3049" s="2">
        <f>MAX(E3049*Inputs!$B$5 - B3049 - Inputs!$B$8, 0) * H3049</f>
        <v>0</v>
      </c>
      <c r="L3049" s="2">
        <f>IF(B3049 &gt;= D3049*Inputs!$B$10, MAX(B3049 - E3049/Inputs!$B$5 - Inputs!$B$8, 0) * I3049, 0)</f>
        <v>0</v>
      </c>
      <c r="M3049" s="2">
        <f t="shared" si="566"/>
        <v>0</v>
      </c>
      <c r="N3049" s="3" t="str">
        <f t="shared" si="567"/>
        <v>Idle</v>
      </c>
      <c r="O3049" s="3" t="str">
        <f t="shared" si="575"/>
        <v>Idle</v>
      </c>
      <c r="P3049" s="2">
        <f t="shared" si="568"/>
        <v>0</v>
      </c>
      <c r="Q3049" s="2">
        <f t="shared" si="569"/>
        <v>0</v>
      </c>
      <c r="R3049" s="2">
        <f t="shared" si="570"/>
        <v>0</v>
      </c>
      <c r="S3049" s="2">
        <f t="shared" si="571"/>
        <v>0</v>
      </c>
      <c r="T3049" s="2">
        <f t="shared" si="572"/>
        <v>0</v>
      </c>
      <c r="U3049" s="2">
        <f>IF(O3049="Reg", R3049 * Inputs!$B$7, 0)</f>
        <v>0</v>
      </c>
      <c r="V3049" s="2">
        <f>MAX(F3049 + P3049*Inputs!$B$15 - (Q3049/Inputs!$B$16) - U3049, 0)</f>
        <v>340</v>
      </c>
    </row>
    <row r="3050" spans="1:22" x14ac:dyDescent="0.3">
      <c r="A3050" s="1">
        <v>46150</v>
      </c>
      <c r="B3050" s="2">
        <v>35.016482927504583</v>
      </c>
      <c r="C3050" s="2">
        <v>1.521000179945923</v>
      </c>
      <c r="D3050" s="2">
        <f t="shared" si="564"/>
        <v>35.039611229275138</v>
      </c>
      <c r="E3050" s="2">
        <f t="shared" si="565"/>
        <v>20.627244460776403</v>
      </c>
      <c r="F3050" s="2">
        <f t="shared" si="573"/>
        <v>340</v>
      </c>
      <c r="G3050" s="2">
        <f t="shared" si="574"/>
        <v>0</v>
      </c>
      <c r="H3050" s="2">
        <f>MIN(Inputs!$B$2, (Inputs!$B$14 - F3050)/Inputs!$B$15)</f>
        <v>0</v>
      </c>
      <c r="I3050" s="2">
        <f>MAX(MIN(Inputs!$B$2, F3050*Inputs!$B$16, Inputs!$B$14*Inputs!$B$4 - G3050), 0)</f>
        <v>170</v>
      </c>
      <c r="J3050" s="2">
        <f>MAX(MIN(Inputs!$B$2, F3050*Inputs!$B$16, (Inputs!$B$14-F3050)/Inputs!$B$15)*Inputs!$B$9, 0)</f>
        <v>0</v>
      </c>
      <c r="K3050" s="2">
        <f>MAX(E3050*Inputs!$B$5 - B3050 - Inputs!$B$8, 0) * H3050</f>
        <v>0</v>
      </c>
      <c r="L3050" s="2">
        <f>IF(B3050 &gt;= D3050*Inputs!$B$10, MAX(B3050 - E3050/Inputs!$B$5 - Inputs!$B$8, 0) * I3050, 0)</f>
        <v>0</v>
      </c>
      <c r="M3050" s="2">
        <f t="shared" si="566"/>
        <v>0</v>
      </c>
      <c r="N3050" s="3" t="str">
        <f t="shared" si="567"/>
        <v>Idle</v>
      </c>
      <c r="O3050" s="3" t="str">
        <f t="shared" si="575"/>
        <v>Idle</v>
      </c>
      <c r="P3050" s="2">
        <f t="shared" si="568"/>
        <v>0</v>
      </c>
      <c r="Q3050" s="2">
        <f t="shared" si="569"/>
        <v>0</v>
      </c>
      <c r="R3050" s="2">
        <f t="shared" si="570"/>
        <v>0</v>
      </c>
      <c r="S3050" s="2">
        <f t="shared" si="571"/>
        <v>0</v>
      </c>
      <c r="T3050" s="2">
        <f t="shared" si="572"/>
        <v>0</v>
      </c>
      <c r="U3050" s="2">
        <f>IF(O3050="Reg", R3050 * Inputs!$B$7, 0)</f>
        <v>0</v>
      </c>
      <c r="V3050" s="2">
        <f>MAX(F3050 + P3050*Inputs!$B$15 - (Q3050/Inputs!$B$16) - U3050, 0)</f>
        <v>340</v>
      </c>
    </row>
    <row r="3051" spans="1:22" x14ac:dyDescent="0.3">
      <c r="A3051" s="1">
        <v>46150.041666666657</v>
      </c>
      <c r="B3051" s="2">
        <v>19.077925797479288</v>
      </c>
      <c r="C3051" s="2">
        <v>7.2857289906559677</v>
      </c>
      <c r="D3051" s="2">
        <f t="shared" si="564"/>
        <v>35.039611229275138</v>
      </c>
      <c r="E3051" s="2">
        <f t="shared" si="565"/>
        <v>14.791163972858969</v>
      </c>
      <c r="F3051" s="2">
        <f t="shared" si="573"/>
        <v>340</v>
      </c>
      <c r="G3051" s="2">
        <f t="shared" si="574"/>
        <v>0</v>
      </c>
      <c r="H3051" s="2">
        <f>MIN(Inputs!$B$2, (Inputs!$B$14 - F3051)/Inputs!$B$15)</f>
        <v>0</v>
      </c>
      <c r="I3051" s="2">
        <f>MAX(MIN(Inputs!$B$2, F3051*Inputs!$B$16, Inputs!$B$14*Inputs!$B$4 - G3051), 0)</f>
        <v>170</v>
      </c>
      <c r="J3051" s="2">
        <f>MAX(MIN(Inputs!$B$2, F3051*Inputs!$B$16, (Inputs!$B$14-F3051)/Inputs!$B$15)*Inputs!$B$9, 0)</f>
        <v>0</v>
      </c>
      <c r="K3051" s="2">
        <f>MAX(E3051*Inputs!$B$5 - B3051 - Inputs!$B$8, 0) * H3051</f>
        <v>0</v>
      </c>
      <c r="L3051" s="2">
        <f>IF(B3051 &gt;= D3051*Inputs!$B$10, MAX(B3051 - E3051/Inputs!$B$5 - Inputs!$B$8, 0) * I3051, 0)</f>
        <v>0</v>
      </c>
      <c r="M3051" s="2">
        <f t="shared" si="566"/>
        <v>0</v>
      </c>
      <c r="N3051" s="3" t="str">
        <f t="shared" si="567"/>
        <v>Idle</v>
      </c>
      <c r="O3051" s="3" t="str">
        <f t="shared" si="575"/>
        <v>Idle</v>
      </c>
      <c r="P3051" s="2">
        <f t="shared" si="568"/>
        <v>0</v>
      </c>
      <c r="Q3051" s="2">
        <f t="shared" si="569"/>
        <v>0</v>
      </c>
      <c r="R3051" s="2">
        <f t="shared" si="570"/>
        <v>0</v>
      </c>
      <c r="S3051" s="2">
        <f t="shared" si="571"/>
        <v>0</v>
      </c>
      <c r="T3051" s="2">
        <f t="shared" si="572"/>
        <v>0</v>
      </c>
      <c r="U3051" s="2">
        <f>IF(O3051="Reg", R3051 * Inputs!$B$7, 0)</f>
        <v>0</v>
      </c>
      <c r="V3051" s="2">
        <f>MAX(F3051 + P3051*Inputs!$B$15 - (Q3051/Inputs!$B$16) - U3051, 0)</f>
        <v>340</v>
      </c>
    </row>
    <row r="3052" spans="1:22" x14ac:dyDescent="0.3">
      <c r="A3052" s="1">
        <v>46150.083333333343</v>
      </c>
      <c r="B3052" s="2">
        <v>67.112797497945479</v>
      </c>
      <c r="C3052" s="2">
        <v>4.5014070017642096</v>
      </c>
      <c r="D3052" s="2">
        <f t="shared" si="564"/>
        <v>35.039611229275138</v>
      </c>
      <c r="E3052" s="2">
        <f t="shared" si="565"/>
        <v>11.611509673279089</v>
      </c>
      <c r="F3052" s="2">
        <f t="shared" si="573"/>
        <v>340</v>
      </c>
      <c r="G3052" s="2">
        <f t="shared" si="574"/>
        <v>0</v>
      </c>
      <c r="H3052" s="2">
        <f>MIN(Inputs!$B$2, (Inputs!$B$14 - F3052)/Inputs!$B$15)</f>
        <v>0</v>
      </c>
      <c r="I3052" s="2">
        <f>MAX(MIN(Inputs!$B$2, F3052*Inputs!$B$16, Inputs!$B$14*Inputs!$B$4 - G3052), 0)</f>
        <v>170</v>
      </c>
      <c r="J3052" s="2">
        <f>MAX(MIN(Inputs!$B$2, F3052*Inputs!$B$16, (Inputs!$B$14-F3052)/Inputs!$B$15)*Inputs!$B$9, 0)</f>
        <v>0</v>
      </c>
      <c r="K3052" s="2">
        <f>MAX(E3052*Inputs!$B$5 - B3052 - Inputs!$B$8, 0) * H3052</f>
        <v>0</v>
      </c>
      <c r="L3052" s="2">
        <f>IF(B3052 &gt;= D3052*Inputs!$B$10, MAX(B3052 - E3052/Inputs!$B$5 - Inputs!$B$8, 0) * I3052, 0)</f>
        <v>5766.0430241309077</v>
      </c>
      <c r="M3052" s="2">
        <f t="shared" si="566"/>
        <v>0</v>
      </c>
      <c r="N3052" s="3" t="str">
        <f t="shared" si="567"/>
        <v>Discharge</v>
      </c>
      <c r="O3052" s="3" t="str">
        <f t="shared" si="575"/>
        <v>Discharge</v>
      </c>
      <c r="P3052" s="2">
        <f t="shared" si="568"/>
        <v>0</v>
      </c>
      <c r="Q3052" s="2">
        <f t="shared" si="569"/>
        <v>170</v>
      </c>
      <c r="R3052" s="2">
        <f t="shared" si="570"/>
        <v>0</v>
      </c>
      <c r="S3052" s="2">
        <f t="shared" si="571"/>
        <v>11409.175574650732</v>
      </c>
      <c r="T3052" s="2">
        <f t="shared" si="572"/>
        <v>0</v>
      </c>
      <c r="U3052" s="2">
        <f>IF(O3052="Reg", R3052 * Inputs!$B$7, 0)</f>
        <v>0</v>
      </c>
      <c r="V3052" s="2">
        <f>MAX(F3052 + P3052*Inputs!$B$15 - (Q3052/Inputs!$B$16) - U3052, 0)</f>
        <v>170</v>
      </c>
    </row>
    <row r="3053" spans="1:22" x14ac:dyDescent="0.3">
      <c r="A3053" s="1">
        <v>46150.125</v>
      </c>
      <c r="B3053" s="2">
        <v>2.556260541729054</v>
      </c>
      <c r="C3053" s="2">
        <v>7.0058003936800661</v>
      </c>
      <c r="D3053" s="2">
        <f t="shared" si="564"/>
        <v>35.039611229275138</v>
      </c>
      <c r="E3053" s="2">
        <f t="shared" si="565"/>
        <v>0.42604342362150899</v>
      </c>
      <c r="F3053" s="2">
        <f t="shared" si="573"/>
        <v>170</v>
      </c>
      <c r="G3053" s="2">
        <f t="shared" si="574"/>
        <v>170</v>
      </c>
      <c r="H3053" s="2">
        <f>MIN(Inputs!$B$2, (Inputs!$B$14 - F3053)/Inputs!$B$15)</f>
        <v>170</v>
      </c>
      <c r="I3053" s="2">
        <f>MAX(MIN(Inputs!$B$2, F3053*Inputs!$B$16, Inputs!$B$14*Inputs!$B$4 - G3053), 0)</f>
        <v>170</v>
      </c>
      <c r="J3053" s="2">
        <f>MAX(MIN(Inputs!$B$2, F3053*Inputs!$B$16, (Inputs!$B$14-F3053)/Inputs!$B$15)*Inputs!$B$9, 0)</f>
        <v>136</v>
      </c>
      <c r="K3053" s="2">
        <f>MAX(E3053*Inputs!$B$5 - B3053 - Inputs!$B$8, 0) * H3053</f>
        <v>0</v>
      </c>
      <c r="L3053" s="2">
        <f>IF(B3053 &gt;= D3053*Inputs!$B$10, MAX(B3053 - E3053/Inputs!$B$5 - Inputs!$B$8, 0) * I3053, 0)</f>
        <v>0</v>
      </c>
      <c r="M3053" s="2">
        <f t="shared" si="566"/>
        <v>952.78885354048896</v>
      </c>
      <c r="N3053" s="3" t="str">
        <f t="shared" si="567"/>
        <v>Reg</v>
      </c>
      <c r="O3053" s="3" t="str">
        <f t="shared" si="575"/>
        <v>Discharge</v>
      </c>
      <c r="P3053" s="2">
        <f t="shared" si="568"/>
        <v>0</v>
      </c>
      <c r="Q3053" s="2">
        <f t="shared" si="569"/>
        <v>170</v>
      </c>
      <c r="R3053" s="2">
        <f t="shared" si="570"/>
        <v>0</v>
      </c>
      <c r="S3053" s="2">
        <f t="shared" si="571"/>
        <v>434.56429209393917</v>
      </c>
      <c r="T3053" s="2">
        <f t="shared" si="572"/>
        <v>0</v>
      </c>
      <c r="U3053" s="2">
        <f>IF(O3053="Reg", R3053 * Inputs!$B$7, 0)</f>
        <v>0</v>
      </c>
      <c r="V3053" s="2">
        <f>MAX(F3053 + P3053*Inputs!$B$15 - (Q3053/Inputs!$B$16) - U3053, 0)</f>
        <v>0</v>
      </c>
    </row>
    <row r="3054" spans="1:22" x14ac:dyDescent="0.3">
      <c r="A3054" s="1">
        <v>46150.166666666657</v>
      </c>
      <c r="B3054" s="2">
        <v>0</v>
      </c>
      <c r="C3054" s="2">
        <v>3.8981839422913671</v>
      </c>
      <c r="D3054" s="2">
        <f t="shared" si="564"/>
        <v>35.039611229275138</v>
      </c>
      <c r="E3054" s="2">
        <f t="shared" si="565"/>
        <v>1.0683771673604594</v>
      </c>
      <c r="F3054" s="2">
        <f t="shared" si="573"/>
        <v>0</v>
      </c>
      <c r="G3054" s="2">
        <f t="shared" si="574"/>
        <v>340</v>
      </c>
      <c r="H3054" s="2">
        <f>MIN(Inputs!$B$2, (Inputs!$B$14 - F3054)/Inputs!$B$15)</f>
        <v>170</v>
      </c>
      <c r="I3054" s="2">
        <f>MAX(MIN(Inputs!$B$2, F3054*Inputs!$B$16, Inputs!$B$14*Inputs!$B$4 - G3054), 0)</f>
        <v>0</v>
      </c>
      <c r="J3054" s="2">
        <f>MAX(MIN(Inputs!$B$2, F3054*Inputs!$B$16, (Inputs!$B$14-F3054)/Inputs!$B$15)*Inputs!$B$9, 0)</f>
        <v>0</v>
      </c>
      <c r="K3054" s="2">
        <f>MAX(E3054*Inputs!$B$5 - B3054 - Inputs!$B$8, 0) * H3054</f>
        <v>0</v>
      </c>
      <c r="L3054" s="2">
        <f>IF(B3054 &gt;= D3054*Inputs!$B$10, MAX(B3054 - E3054/Inputs!$B$5 - Inputs!$B$8, 0) * I3054, 0)</f>
        <v>0</v>
      </c>
      <c r="M3054" s="2">
        <f t="shared" si="566"/>
        <v>0</v>
      </c>
      <c r="N3054" s="3" t="str">
        <f t="shared" si="567"/>
        <v>Idle</v>
      </c>
      <c r="O3054" s="3" t="str">
        <f t="shared" si="575"/>
        <v>Idle</v>
      </c>
      <c r="P3054" s="2">
        <f t="shared" si="568"/>
        <v>0</v>
      </c>
      <c r="Q3054" s="2">
        <f t="shared" si="569"/>
        <v>0</v>
      </c>
      <c r="R3054" s="2">
        <f t="shared" si="570"/>
        <v>0</v>
      </c>
      <c r="S3054" s="2">
        <f t="shared" si="571"/>
        <v>0</v>
      </c>
      <c r="T3054" s="2">
        <f t="shared" si="572"/>
        <v>0</v>
      </c>
      <c r="U3054" s="2">
        <f>IF(O3054="Reg", R3054 * Inputs!$B$7, 0)</f>
        <v>0</v>
      </c>
      <c r="V3054" s="2">
        <f>MAX(F3054 + P3054*Inputs!$B$15 - (Q3054/Inputs!$B$16) - U3054, 0)</f>
        <v>0</v>
      </c>
    </row>
    <row r="3055" spans="1:22" x14ac:dyDescent="0.3">
      <c r="A3055" s="1">
        <v>46150.208333333343</v>
      </c>
      <c r="B3055" s="2">
        <v>0</v>
      </c>
      <c r="C3055" s="2">
        <v>10.98012107081014</v>
      </c>
      <c r="D3055" s="2">
        <f t="shared" si="564"/>
        <v>35.039611229275138</v>
      </c>
      <c r="E3055" s="2">
        <f t="shared" si="565"/>
        <v>2.2878367032109312</v>
      </c>
      <c r="F3055" s="2">
        <f t="shared" si="573"/>
        <v>0</v>
      </c>
      <c r="G3055" s="2">
        <f t="shared" si="574"/>
        <v>340</v>
      </c>
      <c r="H3055" s="2">
        <f>MIN(Inputs!$B$2, (Inputs!$B$14 - F3055)/Inputs!$B$15)</f>
        <v>170</v>
      </c>
      <c r="I3055" s="2">
        <f>MAX(MIN(Inputs!$B$2, F3055*Inputs!$B$16, Inputs!$B$14*Inputs!$B$4 - G3055), 0)</f>
        <v>0</v>
      </c>
      <c r="J3055" s="2">
        <f>MAX(MIN(Inputs!$B$2, F3055*Inputs!$B$16, (Inputs!$B$14-F3055)/Inputs!$B$15)*Inputs!$B$9, 0)</f>
        <v>0</v>
      </c>
      <c r="K3055" s="2">
        <f>MAX(E3055*Inputs!$B$5 - B3055 - Inputs!$B$8, 0) * H3055</f>
        <v>0</v>
      </c>
      <c r="L3055" s="2">
        <f>IF(B3055 &gt;= D3055*Inputs!$B$10, MAX(B3055 - E3055/Inputs!$B$5 - Inputs!$B$8, 0) * I3055, 0)</f>
        <v>0</v>
      </c>
      <c r="M3055" s="2">
        <f t="shared" si="566"/>
        <v>0</v>
      </c>
      <c r="N3055" s="3" t="str">
        <f t="shared" si="567"/>
        <v>Idle</v>
      </c>
      <c r="O3055" s="3" t="str">
        <f t="shared" si="575"/>
        <v>Idle</v>
      </c>
      <c r="P3055" s="2">
        <f t="shared" si="568"/>
        <v>0</v>
      </c>
      <c r="Q3055" s="2">
        <f t="shared" si="569"/>
        <v>0</v>
      </c>
      <c r="R3055" s="2">
        <f t="shared" si="570"/>
        <v>0</v>
      </c>
      <c r="S3055" s="2">
        <f t="shared" si="571"/>
        <v>0</v>
      </c>
      <c r="T3055" s="2">
        <f t="shared" si="572"/>
        <v>0</v>
      </c>
      <c r="U3055" s="2">
        <f>IF(O3055="Reg", R3055 * Inputs!$B$7, 0)</f>
        <v>0</v>
      </c>
      <c r="V3055" s="2">
        <f>MAX(F3055 + P3055*Inputs!$B$15 - (Q3055/Inputs!$B$16) - U3055, 0)</f>
        <v>0</v>
      </c>
    </row>
    <row r="3056" spans="1:22" x14ac:dyDescent="0.3">
      <c r="A3056" s="1">
        <v>46150.25</v>
      </c>
      <c r="B3056" s="2">
        <v>0</v>
      </c>
      <c r="C3056" s="2">
        <v>5.159849481582893</v>
      </c>
      <c r="D3056" s="2">
        <f t="shared" si="564"/>
        <v>35.039611229275138</v>
      </c>
      <c r="E3056" s="2">
        <f t="shared" si="565"/>
        <v>6.175733397960971</v>
      </c>
      <c r="F3056" s="2">
        <f t="shared" si="573"/>
        <v>0</v>
      </c>
      <c r="G3056" s="2">
        <f t="shared" si="574"/>
        <v>340</v>
      </c>
      <c r="H3056" s="2">
        <f>MIN(Inputs!$B$2, (Inputs!$B$14 - F3056)/Inputs!$B$15)</f>
        <v>170</v>
      </c>
      <c r="I3056" s="2">
        <f>MAX(MIN(Inputs!$B$2, F3056*Inputs!$B$16, Inputs!$B$14*Inputs!$B$4 - G3056), 0)</f>
        <v>0</v>
      </c>
      <c r="J3056" s="2">
        <f>MAX(MIN(Inputs!$B$2, F3056*Inputs!$B$16, (Inputs!$B$14-F3056)/Inputs!$B$15)*Inputs!$B$9, 0)</f>
        <v>0</v>
      </c>
      <c r="K3056" s="2">
        <f>MAX(E3056*Inputs!$B$5 - B3056 - Inputs!$B$8, 0) * H3056</f>
        <v>0</v>
      </c>
      <c r="L3056" s="2">
        <f>IF(B3056 &gt;= D3056*Inputs!$B$10, MAX(B3056 - E3056/Inputs!$B$5 - Inputs!$B$8, 0) * I3056, 0)</f>
        <v>0</v>
      </c>
      <c r="M3056" s="2">
        <f t="shared" si="566"/>
        <v>0</v>
      </c>
      <c r="N3056" s="3" t="str">
        <f t="shared" si="567"/>
        <v>Idle</v>
      </c>
      <c r="O3056" s="3" t="str">
        <f t="shared" si="575"/>
        <v>Idle</v>
      </c>
      <c r="P3056" s="2">
        <f t="shared" si="568"/>
        <v>0</v>
      </c>
      <c r="Q3056" s="2">
        <f t="shared" si="569"/>
        <v>0</v>
      </c>
      <c r="R3056" s="2">
        <f t="shared" si="570"/>
        <v>0</v>
      </c>
      <c r="S3056" s="2">
        <f t="shared" si="571"/>
        <v>0</v>
      </c>
      <c r="T3056" s="2">
        <f t="shared" si="572"/>
        <v>0</v>
      </c>
      <c r="U3056" s="2">
        <f>IF(O3056="Reg", R3056 * Inputs!$B$7, 0)</f>
        <v>0</v>
      </c>
      <c r="V3056" s="2">
        <f>MAX(F3056 + P3056*Inputs!$B$15 - (Q3056/Inputs!$B$16) - U3056, 0)</f>
        <v>0</v>
      </c>
    </row>
    <row r="3057" spans="1:22" x14ac:dyDescent="0.3">
      <c r="A3057" s="1">
        <v>46150.291666666657</v>
      </c>
      <c r="B3057" s="2">
        <v>0</v>
      </c>
      <c r="C3057" s="2">
        <v>14.299515816467149</v>
      </c>
      <c r="D3057" s="2">
        <f t="shared" si="564"/>
        <v>35.039611229275138</v>
      </c>
      <c r="E3057" s="2">
        <f t="shared" si="565"/>
        <v>12.268823892080691</v>
      </c>
      <c r="F3057" s="2">
        <f t="shared" si="573"/>
        <v>0</v>
      </c>
      <c r="G3057" s="2">
        <f t="shared" si="574"/>
        <v>340</v>
      </c>
      <c r="H3057" s="2">
        <f>MIN(Inputs!$B$2, (Inputs!$B$14 - F3057)/Inputs!$B$15)</f>
        <v>170</v>
      </c>
      <c r="I3057" s="2">
        <f>MAX(MIN(Inputs!$B$2, F3057*Inputs!$B$16, Inputs!$B$14*Inputs!$B$4 - G3057), 0)</f>
        <v>0</v>
      </c>
      <c r="J3057" s="2">
        <f>MAX(MIN(Inputs!$B$2, F3057*Inputs!$B$16, (Inputs!$B$14-F3057)/Inputs!$B$15)*Inputs!$B$9, 0)</f>
        <v>0</v>
      </c>
      <c r="K3057" s="2">
        <f>MAX(E3057*Inputs!$B$5 - B3057 - Inputs!$B$8, 0) * H3057</f>
        <v>0</v>
      </c>
      <c r="L3057" s="2">
        <f>IF(B3057 &gt;= D3057*Inputs!$B$10, MAX(B3057 - E3057/Inputs!$B$5 - Inputs!$B$8, 0) * I3057, 0)</f>
        <v>0</v>
      </c>
      <c r="M3057" s="2">
        <f t="shared" si="566"/>
        <v>0</v>
      </c>
      <c r="N3057" s="3" t="str">
        <f t="shared" si="567"/>
        <v>Idle</v>
      </c>
      <c r="O3057" s="3" t="str">
        <f t="shared" si="575"/>
        <v>Idle</v>
      </c>
      <c r="P3057" s="2">
        <f t="shared" si="568"/>
        <v>0</v>
      </c>
      <c r="Q3057" s="2">
        <f t="shared" si="569"/>
        <v>0</v>
      </c>
      <c r="R3057" s="2">
        <f t="shared" si="570"/>
        <v>0</v>
      </c>
      <c r="S3057" s="2">
        <f t="shared" si="571"/>
        <v>0</v>
      </c>
      <c r="T3057" s="2">
        <f t="shared" si="572"/>
        <v>0</v>
      </c>
      <c r="U3057" s="2">
        <f>IF(O3057="Reg", R3057 * Inputs!$B$7, 0)</f>
        <v>0</v>
      </c>
      <c r="V3057" s="2">
        <f>MAX(F3057 + P3057*Inputs!$B$15 - (Q3057/Inputs!$B$16) - U3057, 0)</f>
        <v>0</v>
      </c>
    </row>
    <row r="3058" spans="1:22" x14ac:dyDescent="0.3">
      <c r="A3058" s="1">
        <v>46150.333333333343</v>
      </c>
      <c r="B3058" s="2">
        <v>0</v>
      </c>
      <c r="C3058" s="2">
        <v>9.8818786759814579</v>
      </c>
      <c r="D3058" s="2">
        <f t="shared" si="564"/>
        <v>35.039611229275138</v>
      </c>
      <c r="E3058" s="2">
        <f t="shared" si="565"/>
        <v>18.652426038632044</v>
      </c>
      <c r="F3058" s="2">
        <f t="shared" si="573"/>
        <v>0</v>
      </c>
      <c r="G3058" s="2">
        <f t="shared" si="574"/>
        <v>340</v>
      </c>
      <c r="H3058" s="2">
        <f>MIN(Inputs!$B$2, (Inputs!$B$14 - F3058)/Inputs!$B$15)</f>
        <v>170</v>
      </c>
      <c r="I3058" s="2">
        <f>MAX(MIN(Inputs!$B$2, F3058*Inputs!$B$16, Inputs!$B$14*Inputs!$B$4 - G3058), 0)</f>
        <v>0</v>
      </c>
      <c r="J3058" s="2">
        <f>MAX(MIN(Inputs!$B$2, F3058*Inputs!$B$16, (Inputs!$B$14-F3058)/Inputs!$B$15)*Inputs!$B$9, 0)</f>
        <v>0</v>
      </c>
      <c r="K3058" s="2">
        <f>MAX(E3058*Inputs!$B$5 - B3058 - Inputs!$B$8, 0) * H3058</f>
        <v>0</v>
      </c>
      <c r="L3058" s="2">
        <f>IF(B3058 &gt;= D3058*Inputs!$B$10, MAX(B3058 - E3058/Inputs!$B$5 - Inputs!$B$8, 0) * I3058, 0)</f>
        <v>0</v>
      </c>
      <c r="M3058" s="2">
        <f t="shared" si="566"/>
        <v>0</v>
      </c>
      <c r="N3058" s="3" t="str">
        <f t="shared" si="567"/>
        <v>Idle</v>
      </c>
      <c r="O3058" s="3" t="str">
        <f t="shared" si="575"/>
        <v>Idle</v>
      </c>
      <c r="P3058" s="2">
        <f t="shared" si="568"/>
        <v>0</v>
      </c>
      <c r="Q3058" s="2">
        <f t="shared" si="569"/>
        <v>0</v>
      </c>
      <c r="R3058" s="2">
        <f t="shared" si="570"/>
        <v>0</v>
      </c>
      <c r="S3058" s="2">
        <f t="shared" si="571"/>
        <v>0</v>
      </c>
      <c r="T3058" s="2">
        <f t="shared" si="572"/>
        <v>0</v>
      </c>
      <c r="U3058" s="2">
        <f>IF(O3058="Reg", R3058 * Inputs!$B$7, 0)</f>
        <v>0</v>
      </c>
      <c r="V3058" s="2">
        <f>MAX(F3058 + P3058*Inputs!$B$15 - (Q3058/Inputs!$B$16) - U3058, 0)</f>
        <v>0</v>
      </c>
    </row>
    <row r="3059" spans="1:22" x14ac:dyDescent="0.3">
      <c r="A3059" s="1">
        <v>46150.375</v>
      </c>
      <c r="B3059" s="2">
        <v>6.4102630041627569</v>
      </c>
      <c r="C3059" s="2">
        <v>3.0510001007908478</v>
      </c>
      <c r="D3059" s="2">
        <f t="shared" si="564"/>
        <v>35.039611229275138</v>
      </c>
      <c r="E3059" s="2">
        <f t="shared" si="565"/>
        <v>28.236473196090913</v>
      </c>
      <c r="F3059" s="2">
        <f t="shared" si="573"/>
        <v>0</v>
      </c>
      <c r="G3059" s="2">
        <f t="shared" si="574"/>
        <v>340</v>
      </c>
      <c r="H3059" s="2">
        <f>MIN(Inputs!$B$2, (Inputs!$B$14 - F3059)/Inputs!$B$15)</f>
        <v>170</v>
      </c>
      <c r="I3059" s="2">
        <f>MAX(MIN(Inputs!$B$2, F3059*Inputs!$B$16, Inputs!$B$14*Inputs!$B$4 - G3059), 0)</f>
        <v>0</v>
      </c>
      <c r="J3059" s="2">
        <f>MAX(MIN(Inputs!$B$2, F3059*Inputs!$B$16, (Inputs!$B$14-F3059)/Inputs!$B$15)*Inputs!$B$9, 0)</f>
        <v>0</v>
      </c>
      <c r="K3059" s="2">
        <f>MAX(E3059*Inputs!$B$5 - B3059 - Inputs!$B$8, 0) * H3059</f>
        <v>0</v>
      </c>
      <c r="L3059" s="2">
        <f>IF(B3059 &gt;= D3059*Inputs!$B$10, MAX(B3059 - E3059/Inputs!$B$5 - Inputs!$B$8, 0) * I3059, 0)</f>
        <v>0</v>
      </c>
      <c r="M3059" s="2">
        <f t="shared" si="566"/>
        <v>0</v>
      </c>
      <c r="N3059" s="3" t="str">
        <f t="shared" si="567"/>
        <v>Idle</v>
      </c>
      <c r="O3059" s="3" t="str">
        <f t="shared" si="575"/>
        <v>Idle</v>
      </c>
      <c r="P3059" s="2">
        <f t="shared" si="568"/>
        <v>0</v>
      </c>
      <c r="Q3059" s="2">
        <f t="shared" si="569"/>
        <v>0</v>
      </c>
      <c r="R3059" s="2">
        <f t="shared" si="570"/>
        <v>0</v>
      </c>
      <c r="S3059" s="2">
        <f t="shared" si="571"/>
        <v>0</v>
      </c>
      <c r="T3059" s="2">
        <f t="shared" si="572"/>
        <v>0</v>
      </c>
      <c r="U3059" s="2">
        <f>IF(O3059="Reg", R3059 * Inputs!$B$7, 0)</f>
        <v>0</v>
      </c>
      <c r="V3059" s="2">
        <f>MAX(F3059 + P3059*Inputs!$B$15 - (Q3059/Inputs!$B$16) - U3059, 0)</f>
        <v>0</v>
      </c>
    </row>
    <row r="3060" spans="1:22" x14ac:dyDescent="0.3">
      <c r="A3060" s="1">
        <v>46150.416666666657</v>
      </c>
      <c r="B3060" s="2">
        <v>7.3167572151028306</v>
      </c>
      <c r="C3060" s="2">
        <v>6.5505739370024081</v>
      </c>
      <c r="D3060" s="2">
        <f t="shared" si="564"/>
        <v>35.039611229275138</v>
      </c>
      <c r="E3060" s="2">
        <f t="shared" si="565"/>
        <v>36.684566305622425</v>
      </c>
      <c r="F3060" s="2">
        <f t="shared" si="573"/>
        <v>0</v>
      </c>
      <c r="G3060" s="2">
        <f t="shared" si="574"/>
        <v>340</v>
      </c>
      <c r="H3060" s="2">
        <f>MIN(Inputs!$B$2, (Inputs!$B$14 - F3060)/Inputs!$B$15)</f>
        <v>170</v>
      </c>
      <c r="I3060" s="2">
        <f>MAX(MIN(Inputs!$B$2, F3060*Inputs!$B$16, Inputs!$B$14*Inputs!$B$4 - G3060), 0)</f>
        <v>0</v>
      </c>
      <c r="J3060" s="2">
        <f>MAX(MIN(Inputs!$B$2, F3060*Inputs!$B$16, (Inputs!$B$14-F3060)/Inputs!$B$15)*Inputs!$B$9, 0)</f>
        <v>0</v>
      </c>
      <c r="K3060" s="2">
        <f>MAX(E3060*Inputs!$B$5 - B3060 - Inputs!$B$8, 0) * H3060</f>
        <v>844.16239275363364</v>
      </c>
      <c r="L3060" s="2">
        <f>IF(B3060 &gt;= D3060*Inputs!$B$10, MAX(B3060 - E3060/Inputs!$B$5 - Inputs!$B$8, 0) * I3060, 0)</f>
        <v>0</v>
      </c>
      <c r="M3060" s="2">
        <f t="shared" si="566"/>
        <v>0</v>
      </c>
      <c r="N3060" s="3" t="str">
        <f t="shared" si="567"/>
        <v>Charge</v>
      </c>
      <c r="O3060" s="3" t="str">
        <f t="shared" si="575"/>
        <v>Charge</v>
      </c>
      <c r="P3060" s="2">
        <f t="shared" si="568"/>
        <v>170</v>
      </c>
      <c r="Q3060" s="2">
        <f t="shared" si="569"/>
        <v>0</v>
      </c>
      <c r="R3060" s="2">
        <f t="shared" si="570"/>
        <v>0</v>
      </c>
      <c r="S3060" s="2">
        <f t="shared" si="571"/>
        <v>-1243.8487265674812</v>
      </c>
      <c r="T3060" s="2">
        <f t="shared" si="572"/>
        <v>0</v>
      </c>
      <c r="U3060" s="2">
        <f>IF(O3060="Reg", R3060 * Inputs!$B$7, 0)</f>
        <v>0</v>
      </c>
      <c r="V3060" s="2">
        <f>MAX(F3060 + P3060*Inputs!$B$15 - (Q3060/Inputs!$B$16) - U3060, 0)</f>
        <v>170</v>
      </c>
    </row>
    <row r="3061" spans="1:22" x14ac:dyDescent="0.3">
      <c r="A3061" s="1">
        <v>46150.458333333343</v>
      </c>
      <c r="B3061" s="2">
        <v>23.327380168500241</v>
      </c>
      <c r="C3061" s="2">
        <v>10.484797523015249</v>
      </c>
      <c r="D3061" s="2">
        <f t="shared" si="564"/>
        <v>35.039611229275138</v>
      </c>
      <c r="E3061" s="2">
        <f t="shared" si="565"/>
        <v>47.311048711301765</v>
      </c>
      <c r="F3061" s="2">
        <f t="shared" si="573"/>
        <v>170</v>
      </c>
      <c r="G3061" s="2">
        <f t="shared" si="574"/>
        <v>340</v>
      </c>
      <c r="H3061" s="2">
        <f>MIN(Inputs!$B$2, (Inputs!$B$14 - F3061)/Inputs!$B$15)</f>
        <v>170</v>
      </c>
      <c r="I3061" s="2">
        <f>MAX(MIN(Inputs!$B$2, F3061*Inputs!$B$16, Inputs!$B$14*Inputs!$B$4 - G3061), 0)</f>
        <v>0</v>
      </c>
      <c r="J3061" s="2">
        <f>MAX(MIN(Inputs!$B$2, F3061*Inputs!$B$16, (Inputs!$B$14-F3061)/Inputs!$B$15)*Inputs!$B$9, 0)</f>
        <v>136</v>
      </c>
      <c r="K3061" s="2">
        <f>MAX(E3061*Inputs!$B$5 - B3061 - Inputs!$B$8, 0) * H3061</f>
        <v>0</v>
      </c>
      <c r="L3061" s="2">
        <f>IF(B3061 &gt;= D3061*Inputs!$B$10, MAX(B3061 - E3061/Inputs!$B$5 - Inputs!$B$8, 0) * I3061, 0)</f>
        <v>0</v>
      </c>
      <c r="M3061" s="2">
        <f t="shared" si="566"/>
        <v>1425.932463130074</v>
      </c>
      <c r="N3061" s="3" t="str">
        <f t="shared" si="567"/>
        <v>Reg</v>
      </c>
      <c r="O3061" s="3" t="str">
        <f t="shared" si="575"/>
        <v>Charge</v>
      </c>
      <c r="P3061" s="2">
        <f t="shared" si="568"/>
        <v>170</v>
      </c>
      <c r="Q3061" s="2">
        <f t="shared" si="569"/>
        <v>0</v>
      </c>
      <c r="R3061" s="2">
        <f t="shared" si="570"/>
        <v>0</v>
      </c>
      <c r="S3061" s="2">
        <f t="shared" si="571"/>
        <v>-3965.6546286450412</v>
      </c>
      <c r="T3061" s="2">
        <f t="shared" si="572"/>
        <v>0</v>
      </c>
      <c r="U3061" s="2">
        <f>IF(O3061="Reg", R3061 * Inputs!$B$7, 0)</f>
        <v>0</v>
      </c>
      <c r="V3061" s="2">
        <f>MAX(F3061 + P3061*Inputs!$B$15 - (Q3061/Inputs!$B$16) - U3061, 0)</f>
        <v>340</v>
      </c>
    </row>
    <row r="3062" spans="1:22" x14ac:dyDescent="0.3">
      <c r="A3062" s="1">
        <v>46150.5</v>
      </c>
      <c r="B3062" s="2">
        <v>36.558542964718328</v>
      </c>
      <c r="C3062" s="2">
        <v>5.5676389678840046</v>
      </c>
      <c r="D3062" s="2">
        <f t="shared" si="564"/>
        <v>35.039611229275138</v>
      </c>
      <c r="E3062" s="2">
        <f t="shared" si="565"/>
        <v>54.102115128195265</v>
      </c>
      <c r="F3062" s="2">
        <f t="shared" si="573"/>
        <v>340</v>
      </c>
      <c r="G3062" s="2">
        <f t="shared" si="574"/>
        <v>340</v>
      </c>
      <c r="H3062" s="2">
        <f>MIN(Inputs!$B$2, (Inputs!$B$14 - F3062)/Inputs!$B$15)</f>
        <v>0</v>
      </c>
      <c r="I3062" s="2">
        <f>MAX(MIN(Inputs!$B$2, F3062*Inputs!$B$16, Inputs!$B$14*Inputs!$B$4 - G3062), 0)</f>
        <v>0</v>
      </c>
      <c r="J3062" s="2">
        <f>MAX(MIN(Inputs!$B$2, F3062*Inputs!$B$16, (Inputs!$B$14-F3062)/Inputs!$B$15)*Inputs!$B$9, 0)</f>
        <v>0</v>
      </c>
      <c r="K3062" s="2">
        <f>MAX(E3062*Inputs!$B$5 - B3062 - Inputs!$B$8, 0) * H3062</f>
        <v>0</v>
      </c>
      <c r="L3062" s="2">
        <f>IF(B3062 &gt;= D3062*Inputs!$B$10, MAX(B3062 - E3062/Inputs!$B$5 - Inputs!$B$8, 0) * I3062, 0)</f>
        <v>0</v>
      </c>
      <c r="M3062" s="2">
        <f t="shared" si="566"/>
        <v>0</v>
      </c>
      <c r="N3062" s="3" t="str">
        <f t="shared" si="567"/>
        <v>Idle</v>
      </c>
      <c r="O3062" s="3" t="str">
        <f t="shared" si="575"/>
        <v>Idle</v>
      </c>
      <c r="P3062" s="2">
        <f t="shared" si="568"/>
        <v>0</v>
      </c>
      <c r="Q3062" s="2">
        <f t="shared" si="569"/>
        <v>0</v>
      </c>
      <c r="R3062" s="2">
        <f t="shared" si="570"/>
        <v>0</v>
      </c>
      <c r="S3062" s="2">
        <f t="shared" si="571"/>
        <v>0</v>
      </c>
      <c r="T3062" s="2">
        <f t="shared" si="572"/>
        <v>0</v>
      </c>
      <c r="U3062" s="2">
        <f>IF(O3062="Reg", R3062 * Inputs!$B$7, 0)</f>
        <v>0</v>
      </c>
      <c r="V3062" s="2">
        <f>MAX(F3062 + P3062*Inputs!$B$15 - (Q3062/Inputs!$B$16) - U3062, 0)</f>
        <v>340</v>
      </c>
    </row>
    <row r="3063" spans="1:22" x14ac:dyDescent="0.3">
      <c r="A3063" s="1">
        <v>46150.541666666657</v>
      </c>
      <c r="B3063" s="2">
        <v>38.301612879308117</v>
      </c>
      <c r="C3063" s="2">
        <v>6.4302858052480758</v>
      </c>
      <c r="D3063" s="2">
        <f t="shared" si="564"/>
        <v>35.039611229275138</v>
      </c>
      <c r="E3063" s="2">
        <f t="shared" si="565"/>
        <v>58.799702411892838</v>
      </c>
      <c r="F3063" s="2">
        <f t="shared" si="573"/>
        <v>340</v>
      </c>
      <c r="G3063" s="2">
        <f t="shared" si="574"/>
        <v>340</v>
      </c>
      <c r="H3063" s="2">
        <f>MIN(Inputs!$B$2, (Inputs!$B$14 - F3063)/Inputs!$B$15)</f>
        <v>0</v>
      </c>
      <c r="I3063" s="2">
        <f>MAX(MIN(Inputs!$B$2, F3063*Inputs!$B$16, Inputs!$B$14*Inputs!$B$4 - G3063), 0)</f>
        <v>0</v>
      </c>
      <c r="J3063" s="2">
        <f>MAX(MIN(Inputs!$B$2, F3063*Inputs!$B$16, (Inputs!$B$14-F3063)/Inputs!$B$15)*Inputs!$B$9, 0)</f>
        <v>0</v>
      </c>
      <c r="K3063" s="2">
        <f>MAX(E3063*Inputs!$B$5 - B3063 - Inputs!$B$8, 0) * H3063</f>
        <v>0</v>
      </c>
      <c r="L3063" s="2">
        <f>IF(B3063 &gt;= D3063*Inputs!$B$10, MAX(B3063 - E3063/Inputs!$B$5 - Inputs!$B$8, 0) * I3063, 0)</f>
        <v>0</v>
      </c>
      <c r="M3063" s="2">
        <f t="shared" si="566"/>
        <v>0</v>
      </c>
      <c r="N3063" s="3" t="str">
        <f t="shared" si="567"/>
        <v>Idle</v>
      </c>
      <c r="O3063" s="3" t="str">
        <f t="shared" si="575"/>
        <v>Idle</v>
      </c>
      <c r="P3063" s="2">
        <f t="shared" si="568"/>
        <v>0</v>
      </c>
      <c r="Q3063" s="2">
        <f t="shared" si="569"/>
        <v>0</v>
      </c>
      <c r="R3063" s="2">
        <f t="shared" si="570"/>
        <v>0</v>
      </c>
      <c r="S3063" s="2">
        <f t="shared" si="571"/>
        <v>0</v>
      </c>
      <c r="T3063" s="2">
        <f t="shared" si="572"/>
        <v>0</v>
      </c>
      <c r="U3063" s="2">
        <f>IF(O3063="Reg", R3063 * Inputs!$B$7, 0)</f>
        <v>0</v>
      </c>
      <c r="V3063" s="2">
        <f>MAX(F3063 + P3063*Inputs!$B$15 - (Q3063/Inputs!$B$16) - U3063, 0)</f>
        <v>340</v>
      </c>
    </row>
    <row r="3064" spans="1:22" x14ac:dyDescent="0.3">
      <c r="A3064" s="1">
        <v>46150.583333333343</v>
      </c>
      <c r="B3064" s="2">
        <v>57.5042829447532</v>
      </c>
      <c r="C3064" s="2">
        <v>7.0276466023830979</v>
      </c>
      <c r="D3064" s="2">
        <f t="shared" si="564"/>
        <v>35.039611229275138</v>
      </c>
      <c r="E3064" s="2">
        <f t="shared" si="565"/>
        <v>64.881137276193442</v>
      </c>
      <c r="F3064" s="2">
        <f t="shared" si="573"/>
        <v>340</v>
      </c>
      <c r="G3064" s="2">
        <f t="shared" si="574"/>
        <v>340</v>
      </c>
      <c r="H3064" s="2">
        <f>MIN(Inputs!$B$2, (Inputs!$B$14 - F3064)/Inputs!$B$15)</f>
        <v>0</v>
      </c>
      <c r="I3064" s="2">
        <f>MAX(MIN(Inputs!$B$2, F3064*Inputs!$B$16, Inputs!$B$14*Inputs!$B$4 - G3064), 0)</f>
        <v>0</v>
      </c>
      <c r="J3064" s="2">
        <f>MAX(MIN(Inputs!$B$2, F3064*Inputs!$B$16, (Inputs!$B$14-F3064)/Inputs!$B$15)*Inputs!$B$9, 0)</f>
        <v>0</v>
      </c>
      <c r="K3064" s="2">
        <f>MAX(E3064*Inputs!$B$5 - B3064 - Inputs!$B$8, 0) * H3064</f>
        <v>0</v>
      </c>
      <c r="L3064" s="2">
        <f>IF(B3064 &gt;= D3064*Inputs!$B$10, MAX(B3064 - E3064/Inputs!$B$5 - Inputs!$B$8, 0) * I3064, 0)</f>
        <v>0</v>
      </c>
      <c r="M3064" s="2">
        <f t="shared" si="566"/>
        <v>0</v>
      </c>
      <c r="N3064" s="3" t="str">
        <f t="shared" si="567"/>
        <v>Idle</v>
      </c>
      <c r="O3064" s="3" t="str">
        <f t="shared" si="575"/>
        <v>Idle</v>
      </c>
      <c r="P3064" s="2">
        <f t="shared" si="568"/>
        <v>0</v>
      </c>
      <c r="Q3064" s="2">
        <f t="shared" si="569"/>
        <v>0</v>
      </c>
      <c r="R3064" s="2">
        <f t="shared" si="570"/>
        <v>0</v>
      </c>
      <c r="S3064" s="2">
        <f t="shared" si="571"/>
        <v>0</v>
      </c>
      <c r="T3064" s="2">
        <f t="shared" si="572"/>
        <v>0</v>
      </c>
      <c r="U3064" s="2">
        <f>IF(O3064="Reg", R3064 * Inputs!$B$7, 0)</f>
        <v>0</v>
      </c>
      <c r="V3064" s="2">
        <f>MAX(F3064 + P3064*Inputs!$B$15 - (Q3064/Inputs!$B$16) - U3064, 0)</f>
        <v>340</v>
      </c>
    </row>
    <row r="3065" spans="1:22" x14ac:dyDescent="0.3">
      <c r="A3065" s="1">
        <v>46150.625</v>
      </c>
      <c r="B3065" s="2">
        <v>57.09882166135182</v>
      </c>
      <c r="C3065" s="2">
        <v>9.3814086956318992</v>
      </c>
      <c r="D3065" s="2">
        <f t="shared" si="564"/>
        <v>35.039611229275138</v>
      </c>
      <c r="E3065" s="2">
        <f t="shared" si="565"/>
        <v>65.611421829780696</v>
      </c>
      <c r="F3065" s="2">
        <f t="shared" si="573"/>
        <v>340</v>
      </c>
      <c r="G3065" s="2">
        <f t="shared" si="574"/>
        <v>340</v>
      </c>
      <c r="H3065" s="2">
        <f>MIN(Inputs!$B$2, (Inputs!$B$14 - F3065)/Inputs!$B$15)</f>
        <v>0</v>
      </c>
      <c r="I3065" s="2">
        <f>MAX(MIN(Inputs!$B$2, F3065*Inputs!$B$16, Inputs!$B$14*Inputs!$B$4 - G3065), 0)</f>
        <v>0</v>
      </c>
      <c r="J3065" s="2">
        <f>MAX(MIN(Inputs!$B$2, F3065*Inputs!$B$16, (Inputs!$B$14-F3065)/Inputs!$B$15)*Inputs!$B$9, 0)</f>
        <v>0</v>
      </c>
      <c r="K3065" s="2">
        <f>MAX(E3065*Inputs!$B$5 - B3065 - Inputs!$B$8, 0) * H3065</f>
        <v>0</v>
      </c>
      <c r="L3065" s="2">
        <f>IF(B3065 &gt;= D3065*Inputs!$B$10, MAX(B3065 - E3065/Inputs!$B$5 - Inputs!$B$8, 0) * I3065, 0)</f>
        <v>0</v>
      </c>
      <c r="M3065" s="2">
        <f t="shared" si="566"/>
        <v>0</v>
      </c>
      <c r="N3065" s="3" t="str">
        <f t="shared" si="567"/>
        <v>Idle</v>
      </c>
      <c r="O3065" s="3" t="str">
        <f t="shared" si="575"/>
        <v>Idle</v>
      </c>
      <c r="P3065" s="2">
        <f t="shared" si="568"/>
        <v>0</v>
      </c>
      <c r="Q3065" s="2">
        <f t="shared" si="569"/>
        <v>0</v>
      </c>
      <c r="R3065" s="2">
        <f t="shared" si="570"/>
        <v>0</v>
      </c>
      <c r="S3065" s="2">
        <f t="shared" si="571"/>
        <v>0</v>
      </c>
      <c r="T3065" s="2">
        <f t="shared" si="572"/>
        <v>0</v>
      </c>
      <c r="U3065" s="2">
        <f>IF(O3065="Reg", R3065 * Inputs!$B$7, 0)</f>
        <v>0</v>
      </c>
      <c r="V3065" s="2">
        <f>MAX(F3065 + P3065*Inputs!$B$15 - (Q3065/Inputs!$B$16) - U3065, 0)</f>
        <v>340</v>
      </c>
    </row>
    <row r="3066" spans="1:22" x14ac:dyDescent="0.3">
      <c r="A3066" s="1">
        <v>46150.666666666657</v>
      </c>
      <c r="B3066" s="2">
        <v>71.075651649178866</v>
      </c>
      <c r="C3066" s="2">
        <v>10.73887590033309</v>
      </c>
      <c r="D3066" s="2">
        <f t="shared" si="564"/>
        <v>35.039611229275138</v>
      </c>
      <c r="E3066" s="2">
        <f t="shared" si="565"/>
        <v>67.629033128025313</v>
      </c>
      <c r="F3066" s="2">
        <f t="shared" si="573"/>
        <v>340</v>
      </c>
      <c r="G3066" s="2">
        <f t="shared" si="574"/>
        <v>340</v>
      </c>
      <c r="H3066" s="2">
        <f>MIN(Inputs!$B$2, (Inputs!$B$14 - F3066)/Inputs!$B$15)</f>
        <v>0</v>
      </c>
      <c r="I3066" s="2">
        <f>MAX(MIN(Inputs!$B$2, F3066*Inputs!$B$16, Inputs!$B$14*Inputs!$B$4 - G3066), 0)</f>
        <v>0</v>
      </c>
      <c r="J3066" s="2">
        <f>MAX(MIN(Inputs!$B$2, F3066*Inputs!$B$16, (Inputs!$B$14-F3066)/Inputs!$B$15)*Inputs!$B$9, 0)</f>
        <v>0</v>
      </c>
      <c r="K3066" s="2">
        <f>MAX(E3066*Inputs!$B$5 - B3066 - Inputs!$B$8, 0) * H3066</f>
        <v>0</v>
      </c>
      <c r="L3066" s="2">
        <f>IF(B3066 &gt;= D3066*Inputs!$B$10, MAX(B3066 - E3066/Inputs!$B$5 - Inputs!$B$8, 0) * I3066, 0)</f>
        <v>0</v>
      </c>
      <c r="M3066" s="2">
        <f t="shared" si="566"/>
        <v>0</v>
      </c>
      <c r="N3066" s="3" t="str">
        <f t="shared" si="567"/>
        <v>Idle</v>
      </c>
      <c r="O3066" s="3" t="str">
        <f t="shared" si="575"/>
        <v>Idle</v>
      </c>
      <c r="P3066" s="2">
        <f t="shared" si="568"/>
        <v>0</v>
      </c>
      <c r="Q3066" s="2">
        <f t="shared" si="569"/>
        <v>0</v>
      </c>
      <c r="R3066" s="2">
        <f t="shared" si="570"/>
        <v>0</v>
      </c>
      <c r="S3066" s="2">
        <f t="shared" si="571"/>
        <v>0</v>
      </c>
      <c r="T3066" s="2">
        <f t="shared" si="572"/>
        <v>0</v>
      </c>
      <c r="U3066" s="2">
        <f>IF(O3066="Reg", R3066 * Inputs!$B$7, 0)</f>
        <v>0</v>
      </c>
      <c r="V3066" s="2">
        <f>MAX(F3066 + P3066*Inputs!$B$15 - (Q3066/Inputs!$B$16) - U3066, 0)</f>
        <v>340</v>
      </c>
    </row>
    <row r="3067" spans="1:22" x14ac:dyDescent="0.3">
      <c r="A3067" s="1">
        <v>46150.708333333343</v>
      </c>
      <c r="B3067" s="2">
        <v>64.073778669861255</v>
      </c>
      <c r="C3067" s="2">
        <v>2.491055686330172</v>
      </c>
      <c r="D3067" s="2">
        <f t="shared" si="564"/>
        <v>35.039611229275138</v>
      </c>
      <c r="E3067" s="2">
        <f t="shared" si="565"/>
        <v>63.888306386733127</v>
      </c>
      <c r="F3067" s="2">
        <f t="shared" si="573"/>
        <v>340</v>
      </c>
      <c r="G3067" s="2">
        <f t="shared" si="574"/>
        <v>340</v>
      </c>
      <c r="H3067" s="2">
        <f>MIN(Inputs!$B$2, (Inputs!$B$14 - F3067)/Inputs!$B$15)</f>
        <v>0</v>
      </c>
      <c r="I3067" s="2">
        <f>MAX(MIN(Inputs!$B$2, F3067*Inputs!$B$16, Inputs!$B$14*Inputs!$B$4 - G3067), 0)</f>
        <v>0</v>
      </c>
      <c r="J3067" s="2">
        <f>MAX(MIN(Inputs!$B$2, F3067*Inputs!$B$16, (Inputs!$B$14-F3067)/Inputs!$B$15)*Inputs!$B$9, 0)</f>
        <v>0</v>
      </c>
      <c r="K3067" s="2">
        <f>MAX(E3067*Inputs!$B$5 - B3067 - Inputs!$B$8, 0) * H3067</f>
        <v>0</v>
      </c>
      <c r="L3067" s="2">
        <f>IF(B3067 &gt;= D3067*Inputs!$B$10, MAX(B3067 - E3067/Inputs!$B$5 - Inputs!$B$8, 0) * I3067, 0)</f>
        <v>0</v>
      </c>
      <c r="M3067" s="2">
        <f t="shared" si="566"/>
        <v>0</v>
      </c>
      <c r="N3067" s="3" t="str">
        <f t="shared" si="567"/>
        <v>Idle</v>
      </c>
      <c r="O3067" s="3" t="str">
        <f t="shared" si="575"/>
        <v>Idle</v>
      </c>
      <c r="P3067" s="2">
        <f t="shared" si="568"/>
        <v>0</v>
      </c>
      <c r="Q3067" s="2">
        <f t="shared" si="569"/>
        <v>0</v>
      </c>
      <c r="R3067" s="2">
        <f t="shared" si="570"/>
        <v>0</v>
      </c>
      <c r="S3067" s="2">
        <f t="shared" si="571"/>
        <v>0</v>
      </c>
      <c r="T3067" s="2">
        <f t="shared" si="572"/>
        <v>0</v>
      </c>
      <c r="U3067" s="2">
        <f>IF(O3067="Reg", R3067 * Inputs!$B$7, 0)</f>
        <v>0</v>
      </c>
      <c r="V3067" s="2">
        <f>MAX(F3067 + P3067*Inputs!$B$15 - (Q3067/Inputs!$B$16) - U3067, 0)</f>
        <v>340</v>
      </c>
    </row>
    <row r="3068" spans="1:22" x14ac:dyDescent="0.3">
      <c r="A3068" s="1">
        <v>46150.75</v>
      </c>
      <c r="B3068" s="2">
        <v>64.744066666903805</v>
      </c>
      <c r="C3068" s="2">
        <v>8.8947937150187801</v>
      </c>
      <c r="D3068" s="2">
        <f t="shared" si="564"/>
        <v>35.039611229275138</v>
      </c>
      <c r="E3068" s="2">
        <f t="shared" si="565"/>
        <v>59.253351930167916</v>
      </c>
      <c r="F3068" s="2">
        <f t="shared" si="573"/>
        <v>340</v>
      </c>
      <c r="G3068" s="2">
        <f t="shared" si="574"/>
        <v>340</v>
      </c>
      <c r="H3068" s="2">
        <f>MIN(Inputs!$B$2, (Inputs!$B$14 - F3068)/Inputs!$B$15)</f>
        <v>0</v>
      </c>
      <c r="I3068" s="2">
        <f>MAX(MIN(Inputs!$B$2, F3068*Inputs!$B$16, Inputs!$B$14*Inputs!$B$4 - G3068), 0)</f>
        <v>0</v>
      </c>
      <c r="J3068" s="2">
        <f>MAX(MIN(Inputs!$B$2, F3068*Inputs!$B$16, (Inputs!$B$14-F3068)/Inputs!$B$15)*Inputs!$B$9, 0)</f>
        <v>0</v>
      </c>
      <c r="K3068" s="2">
        <f>MAX(E3068*Inputs!$B$5 - B3068 - Inputs!$B$8, 0) * H3068</f>
        <v>0</v>
      </c>
      <c r="L3068" s="2">
        <f>IF(B3068 &gt;= D3068*Inputs!$B$10, MAX(B3068 - E3068/Inputs!$B$5 - Inputs!$B$8, 0) * I3068, 0)</f>
        <v>0</v>
      </c>
      <c r="M3068" s="2">
        <f t="shared" si="566"/>
        <v>0</v>
      </c>
      <c r="N3068" s="3" t="str">
        <f t="shared" si="567"/>
        <v>Idle</v>
      </c>
      <c r="O3068" s="3" t="str">
        <f t="shared" si="575"/>
        <v>Idle</v>
      </c>
      <c r="P3068" s="2">
        <f t="shared" si="568"/>
        <v>0</v>
      </c>
      <c r="Q3068" s="2">
        <f t="shared" si="569"/>
        <v>0</v>
      </c>
      <c r="R3068" s="2">
        <f t="shared" si="570"/>
        <v>0</v>
      </c>
      <c r="S3068" s="2">
        <f t="shared" si="571"/>
        <v>0</v>
      </c>
      <c r="T3068" s="2">
        <f t="shared" si="572"/>
        <v>0</v>
      </c>
      <c r="U3068" s="2">
        <f>IF(O3068="Reg", R3068 * Inputs!$B$7, 0)</f>
        <v>0</v>
      </c>
      <c r="V3068" s="2">
        <f>MAX(F3068 + P3068*Inputs!$B$15 - (Q3068/Inputs!$B$16) - U3068, 0)</f>
        <v>340</v>
      </c>
    </row>
    <row r="3069" spans="1:22" x14ac:dyDescent="0.3">
      <c r="A3069" s="1">
        <v>46150.791666666657</v>
      </c>
      <c r="B3069" s="2">
        <v>74.790222065111706</v>
      </c>
      <c r="C3069" s="2">
        <v>4.607863168116495</v>
      </c>
      <c r="D3069" s="2">
        <f t="shared" si="564"/>
        <v>35.039611229275138</v>
      </c>
      <c r="E3069" s="2">
        <f t="shared" si="565"/>
        <v>53.333975624046012</v>
      </c>
      <c r="F3069" s="2">
        <f t="shared" si="573"/>
        <v>340</v>
      </c>
      <c r="G3069" s="2">
        <f t="shared" si="574"/>
        <v>340</v>
      </c>
      <c r="H3069" s="2">
        <f>MIN(Inputs!$B$2, (Inputs!$B$14 - F3069)/Inputs!$B$15)</f>
        <v>0</v>
      </c>
      <c r="I3069" s="2">
        <f>MAX(MIN(Inputs!$B$2, F3069*Inputs!$B$16, Inputs!$B$14*Inputs!$B$4 - G3069), 0)</f>
        <v>0</v>
      </c>
      <c r="J3069" s="2">
        <f>MAX(MIN(Inputs!$B$2, F3069*Inputs!$B$16, (Inputs!$B$14-F3069)/Inputs!$B$15)*Inputs!$B$9, 0)</f>
        <v>0</v>
      </c>
      <c r="K3069" s="2">
        <f>MAX(E3069*Inputs!$B$5 - B3069 - Inputs!$B$8, 0) * H3069</f>
        <v>0</v>
      </c>
      <c r="L3069" s="2">
        <f>IF(B3069 &gt;= D3069*Inputs!$B$10, MAX(B3069 - E3069/Inputs!$B$5 - Inputs!$B$8, 0) * I3069, 0)</f>
        <v>0</v>
      </c>
      <c r="M3069" s="2">
        <f t="shared" si="566"/>
        <v>0</v>
      </c>
      <c r="N3069" s="3" t="str">
        <f t="shared" si="567"/>
        <v>Idle</v>
      </c>
      <c r="O3069" s="3" t="str">
        <f t="shared" si="575"/>
        <v>Idle</v>
      </c>
      <c r="P3069" s="2">
        <f t="shared" si="568"/>
        <v>0</v>
      </c>
      <c r="Q3069" s="2">
        <f t="shared" si="569"/>
        <v>0</v>
      </c>
      <c r="R3069" s="2">
        <f t="shared" si="570"/>
        <v>0</v>
      </c>
      <c r="S3069" s="2">
        <f t="shared" si="571"/>
        <v>0</v>
      </c>
      <c r="T3069" s="2">
        <f t="shared" si="572"/>
        <v>0</v>
      </c>
      <c r="U3069" s="2">
        <f>IF(O3069="Reg", R3069 * Inputs!$B$7, 0)</f>
        <v>0</v>
      </c>
      <c r="V3069" s="2">
        <f>MAX(F3069 + P3069*Inputs!$B$15 - (Q3069/Inputs!$B$16) - U3069, 0)</f>
        <v>340</v>
      </c>
    </row>
    <row r="3070" spans="1:22" x14ac:dyDescent="0.3">
      <c r="A3070" s="1">
        <v>46150.833333333343</v>
      </c>
      <c r="B3070" s="2">
        <v>61.885990266276728</v>
      </c>
      <c r="C3070" s="2">
        <v>6.1854015448921071</v>
      </c>
      <c r="D3070" s="2">
        <f t="shared" si="564"/>
        <v>35.039611229275138</v>
      </c>
      <c r="E3070" s="2">
        <f t="shared" si="565"/>
        <v>41.951421689074316</v>
      </c>
      <c r="F3070" s="2">
        <f t="shared" si="573"/>
        <v>340</v>
      </c>
      <c r="G3070" s="2">
        <f t="shared" si="574"/>
        <v>340</v>
      </c>
      <c r="H3070" s="2">
        <f>MIN(Inputs!$B$2, (Inputs!$B$14 - F3070)/Inputs!$B$15)</f>
        <v>0</v>
      </c>
      <c r="I3070" s="2">
        <f>MAX(MIN(Inputs!$B$2, F3070*Inputs!$B$16, Inputs!$B$14*Inputs!$B$4 - G3070), 0)</f>
        <v>0</v>
      </c>
      <c r="J3070" s="2">
        <f>MAX(MIN(Inputs!$B$2, F3070*Inputs!$B$16, (Inputs!$B$14-F3070)/Inputs!$B$15)*Inputs!$B$9, 0)</f>
        <v>0</v>
      </c>
      <c r="K3070" s="2">
        <f>MAX(E3070*Inputs!$B$5 - B3070 - Inputs!$B$8, 0) * H3070</f>
        <v>0</v>
      </c>
      <c r="L3070" s="2">
        <f>IF(B3070 &gt;= D3070*Inputs!$B$10, MAX(B3070 - E3070/Inputs!$B$5 - Inputs!$B$8, 0) * I3070, 0)</f>
        <v>0</v>
      </c>
      <c r="M3070" s="2">
        <f t="shared" si="566"/>
        <v>0</v>
      </c>
      <c r="N3070" s="3" t="str">
        <f t="shared" si="567"/>
        <v>Idle</v>
      </c>
      <c r="O3070" s="3" t="str">
        <f t="shared" si="575"/>
        <v>Idle</v>
      </c>
      <c r="P3070" s="2">
        <f t="shared" si="568"/>
        <v>0</v>
      </c>
      <c r="Q3070" s="2">
        <f t="shared" si="569"/>
        <v>0</v>
      </c>
      <c r="R3070" s="2">
        <f t="shared" si="570"/>
        <v>0</v>
      </c>
      <c r="S3070" s="2">
        <f t="shared" si="571"/>
        <v>0</v>
      </c>
      <c r="T3070" s="2">
        <f t="shared" si="572"/>
        <v>0</v>
      </c>
      <c r="U3070" s="2">
        <f>IF(O3070="Reg", R3070 * Inputs!$B$7, 0)</f>
        <v>0</v>
      </c>
      <c r="V3070" s="2">
        <f>MAX(F3070 + P3070*Inputs!$B$15 - (Q3070/Inputs!$B$16) - U3070, 0)</f>
        <v>340</v>
      </c>
    </row>
    <row r="3071" spans="1:22" x14ac:dyDescent="0.3">
      <c r="A3071" s="1">
        <v>46150.875</v>
      </c>
      <c r="B3071" s="2">
        <v>69.204489450819523</v>
      </c>
      <c r="C3071" s="2">
        <v>3.3571371840536668</v>
      </c>
      <c r="D3071" s="2">
        <f t="shared" si="564"/>
        <v>35.039611229275138</v>
      </c>
      <c r="E3071" s="2">
        <f t="shared" si="565"/>
        <v>33.491475854209902</v>
      </c>
      <c r="F3071" s="2">
        <f t="shared" si="573"/>
        <v>340</v>
      </c>
      <c r="G3071" s="2">
        <f t="shared" si="574"/>
        <v>340</v>
      </c>
      <c r="H3071" s="2">
        <f>MIN(Inputs!$B$2, (Inputs!$B$14 - F3071)/Inputs!$B$15)</f>
        <v>0</v>
      </c>
      <c r="I3071" s="2">
        <f>MAX(MIN(Inputs!$B$2, F3071*Inputs!$B$16, Inputs!$B$14*Inputs!$B$4 - G3071), 0)</f>
        <v>0</v>
      </c>
      <c r="J3071" s="2">
        <f>MAX(MIN(Inputs!$B$2, F3071*Inputs!$B$16, (Inputs!$B$14-F3071)/Inputs!$B$15)*Inputs!$B$9, 0)</f>
        <v>0</v>
      </c>
      <c r="K3071" s="2">
        <f>MAX(E3071*Inputs!$B$5 - B3071 - Inputs!$B$8, 0) * H3071</f>
        <v>0</v>
      </c>
      <c r="L3071" s="2">
        <f>IF(B3071 &gt;= D3071*Inputs!$B$10, MAX(B3071 - E3071/Inputs!$B$5 - Inputs!$B$8, 0) * I3071, 0)</f>
        <v>0</v>
      </c>
      <c r="M3071" s="2">
        <f t="shared" si="566"/>
        <v>0</v>
      </c>
      <c r="N3071" s="3" t="str">
        <f t="shared" si="567"/>
        <v>Idle</v>
      </c>
      <c r="O3071" s="3" t="str">
        <f t="shared" si="575"/>
        <v>Idle</v>
      </c>
      <c r="P3071" s="2">
        <f t="shared" si="568"/>
        <v>0</v>
      </c>
      <c r="Q3071" s="2">
        <f t="shared" si="569"/>
        <v>0</v>
      </c>
      <c r="R3071" s="2">
        <f t="shared" si="570"/>
        <v>0</v>
      </c>
      <c r="S3071" s="2">
        <f t="shared" si="571"/>
        <v>0</v>
      </c>
      <c r="T3071" s="2">
        <f t="shared" si="572"/>
        <v>0</v>
      </c>
      <c r="U3071" s="2">
        <f>IF(O3071="Reg", R3071 * Inputs!$B$7, 0)</f>
        <v>0</v>
      </c>
      <c r="V3071" s="2">
        <f>MAX(F3071 + P3071*Inputs!$B$15 - (Q3071/Inputs!$B$16) - U3071, 0)</f>
        <v>340</v>
      </c>
    </row>
    <row r="3072" spans="1:22" x14ac:dyDescent="0.3">
      <c r="A3072" s="1">
        <v>46150.916666666657</v>
      </c>
      <c r="B3072" s="2">
        <v>48.631291201425761</v>
      </c>
      <c r="C3072" s="2">
        <v>13.102992864058081</v>
      </c>
      <c r="D3072" s="2">
        <f t="shared" si="564"/>
        <v>35.039611229275138</v>
      </c>
      <c r="E3072" s="2">
        <f t="shared" si="565"/>
        <v>21.980822163374906</v>
      </c>
      <c r="F3072" s="2">
        <f t="shared" si="573"/>
        <v>340</v>
      </c>
      <c r="G3072" s="2">
        <f t="shared" si="574"/>
        <v>340</v>
      </c>
      <c r="H3072" s="2">
        <f>MIN(Inputs!$B$2, (Inputs!$B$14 - F3072)/Inputs!$B$15)</f>
        <v>0</v>
      </c>
      <c r="I3072" s="2">
        <f>MAX(MIN(Inputs!$B$2, F3072*Inputs!$B$16, Inputs!$B$14*Inputs!$B$4 - G3072), 0)</f>
        <v>0</v>
      </c>
      <c r="J3072" s="2">
        <f>MAX(MIN(Inputs!$B$2, F3072*Inputs!$B$16, (Inputs!$B$14-F3072)/Inputs!$B$15)*Inputs!$B$9, 0)</f>
        <v>0</v>
      </c>
      <c r="K3072" s="2">
        <f>MAX(E3072*Inputs!$B$5 - B3072 - Inputs!$B$8, 0) * H3072</f>
        <v>0</v>
      </c>
      <c r="L3072" s="2">
        <f>IF(B3072 &gt;= D3072*Inputs!$B$10, MAX(B3072 - E3072/Inputs!$B$5 - Inputs!$B$8, 0) * I3072, 0)</f>
        <v>0</v>
      </c>
      <c r="M3072" s="2">
        <f t="shared" si="566"/>
        <v>0</v>
      </c>
      <c r="N3072" s="3" t="str">
        <f t="shared" si="567"/>
        <v>Idle</v>
      </c>
      <c r="O3072" s="3" t="str">
        <f t="shared" si="575"/>
        <v>Idle</v>
      </c>
      <c r="P3072" s="2">
        <f t="shared" si="568"/>
        <v>0</v>
      </c>
      <c r="Q3072" s="2">
        <f t="shared" si="569"/>
        <v>0</v>
      </c>
      <c r="R3072" s="2">
        <f t="shared" si="570"/>
        <v>0</v>
      </c>
      <c r="S3072" s="2">
        <f t="shared" si="571"/>
        <v>0</v>
      </c>
      <c r="T3072" s="2">
        <f t="shared" si="572"/>
        <v>0</v>
      </c>
      <c r="U3072" s="2">
        <f>IF(O3072="Reg", R3072 * Inputs!$B$7, 0)</f>
        <v>0</v>
      </c>
      <c r="V3072" s="2">
        <f>MAX(F3072 + P3072*Inputs!$B$15 - (Q3072/Inputs!$B$16) - U3072, 0)</f>
        <v>340</v>
      </c>
    </row>
    <row r="3073" spans="1:22" x14ac:dyDescent="0.3">
      <c r="A3073" s="1">
        <v>46150.958333333343</v>
      </c>
      <c r="B3073" s="2">
        <v>36.264051930469897</v>
      </c>
      <c r="C3073" s="2">
        <v>8.4433173334135745</v>
      </c>
      <c r="D3073" s="2">
        <f t="shared" si="564"/>
        <v>35.039611229275138</v>
      </c>
      <c r="E3073" s="2">
        <f t="shared" si="565"/>
        <v>13.87560696313728</v>
      </c>
      <c r="F3073" s="2">
        <f t="shared" si="573"/>
        <v>340</v>
      </c>
      <c r="G3073" s="2">
        <f t="shared" si="574"/>
        <v>340</v>
      </c>
      <c r="H3073" s="2">
        <f>MIN(Inputs!$B$2, (Inputs!$B$14 - F3073)/Inputs!$B$15)</f>
        <v>0</v>
      </c>
      <c r="I3073" s="2">
        <f>MAX(MIN(Inputs!$B$2, F3073*Inputs!$B$16, Inputs!$B$14*Inputs!$B$4 - G3073), 0)</f>
        <v>0</v>
      </c>
      <c r="J3073" s="2">
        <f>MAX(MIN(Inputs!$B$2, F3073*Inputs!$B$16, (Inputs!$B$14-F3073)/Inputs!$B$15)*Inputs!$B$9, 0)</f>
        <v>0</v>
      </c>
      <c r="K3073" s="2">
        <f>MAX(E3073*Inputs!$B$5 - B3073 - Inputs!$B$8, 0) * H3073</f>
        <v>0</v>
      </c>
      <c r="L3073" s="2">
        <f>IF(B3073 &gt;= D3073*Inputs!$B$10, MAX(B3073 - E3073/Inputs!$B$5 - Inputs!$B$8, 0) * I3073, 0)</f>
        <v>0</v>
      </c>
      <c r="M3073" s="2">
        <f t="shared" si="566"/>
        <v>0</v>
      </c>
      <c r="N3073" s="3" t="str">
        <f t="shared" si="567"/>
        <v>Idle</v>
      </c>
      <c r="O3073" s="3" t="str">
        <f t="shared" si="575"/>
        <v>Idle</v>
      </c>
      <c r="P3073" s="2">
        <f t="shared" si="568"/>
        <v>0</v>
      </c>
      <c r="Q3073" s="2">
        <f t="shared" si="569"/>
        <v>0</v>
      </c>
      <c r="R3073" s="2">
        <f t="shared" si="570"/>
        <v>0</v>
      </c>
      <c r="S3073" s="2">
        <f t="shared" si="571"/>
        <v>0</v>
      </c>
      <c r="T3073" s="2">
        <f t="shared" si="572"/>
        <v>0</v>
      </c>
      <c r="U3073" s="2">
        <f>IF(O3073="Reg", R3073 * Inputs!$B$7, 0)</f>
        <v>0</v>
      </c>
      <c r="V3073" s="2">
        <f>MAX(F3073 + P3073*Inputs!$B$15 - (Q3073/Inputs!$B$16) - U3073, 0)</f>
        <v>340</v>
      </c>
    </row>
    <row r="3074" spans="1:22" x14ac:dyDescent="0.3">
      <c r="A3074" s="1">
        <v>46151</v>
      </c>
      <c r="B3074" s="2">
        <v>29.227808830172439</v>
      </c>
      <c r="C3074" s="2">
        <v>4.3041334979872863</v>
      </c>
      <c r="D3074" s="2">
        <f t="shared" ref="D3074:D3137" si="576">AVERAGEIFS(B:B, A:A, "&gt;="&amp;INT(A3074), A:A, "&lt;"&amp;INT(A3074)+1)</f>
        <v>30.548884240392912</v>
      </c>
      <c r="E3074" s="2">
        <f t="shared" ref="E3074:E3137" si="577">AVERAGE(B3074:B3079)</f>
        <v>7.831598308058962</v>
      </c>
      <c r="F3074" s="2">
        <f t="shared" si="573"/>
        <v>340</v>
      </c>
      <c r="G3074" s="2">
        <f t="shared" si="574"/>
        <v>0</v>
      </c>
      <c r="H3074" s="2">
        <f>MIN(Inputs!$B$2, (Inputs!$B$14 - F3074)/Inputs!$B$15)</f>
        <v>0</v>
      </c>
      <c r="I3074" s="2">
        <f>MAX(MIN(Inputs!$B$2, F3074*Inputs!$B$16, Inputs!$B$14*Inputs!$B$4 - G3074), 0)</f>
        <v>170</v>
      </c>
      <c r="J3074" s="2">
        <f>MAX(MIN(Inputs!$B$2, F3074*Inputs!$B$16, (Inputs!$B$14-F3074)/Inputs!$B$15)*Inputs!$B$9, 0)</f>
        <v>0</v>
      </c>
      <c r="K3074" s="2">
        <f>MAX(E3074*Inputs!$B$5 - B3074 - Inputs!$B$8, 0) * H3074</f>
        <v>0</v>
      </c>
      <c r="L3074" s="2">
        <f>IF(B3074 &gt;= D3074*Inputs!$B$10, MAX(B3074 - E3074/Inputs!$B$5 - Inputs!$B$8, 0) * I3074, 0)</f>
        <v>0</v>
      </c>
      <c r="M3074" s="2">
        <f t="shared" ref="M3074:M3137" si="578">C3074 * J3074</f>
        <v>0</v>
      </c>
      <c r="N3074" s="3" t="str">
        <f t="shared" ref="N3074:N3137" si="579">IF(MAX(K3074, L3074, M3074)&lt;=0, "Idle", IF(AND(M3074&gt;=K3074, M3074&gt;=L3074), "Reg", IF(L3074&gt;=K3074, "Discharge", "Charge")))</f>
        <v>Idle</v>
      </c>
      <c r="O3074" s="3" t="str">
        <f t="shared" si="575"/>
        <v>Idle</v>
      </c>
      <c r="P3074" s="2">
        <f t="shared" ref="P3074:P3137" si="580">IF(O3074="Charge", H3074, 0)</f>
        <v>0</v>
      </c>
      <c r="Q3074" s="2">
        <f t="shared" ref="Q3074:Q3137" si="581">IF(O3074="Discharge", I3074, 0)</f>
        <v>0</v>
      </c>
      <c r="R3074" s="2">
        <f t="shared" ref="R3074:R3137" si="582">IF(O3074="Reg", J3074, 0)</f>
        <v>0</v>
      </c>
      <c r="S3074" s="2">
        <f t="shared" ref="S3074:S3137" si="583">(Q3074 - P3074) * B3074</f>
        <v>0</v>
      </c>
      <c r="T3074" s="2">
        <f t="shared" ref="T3074:T3137" si="584">R3074 * C3074</f>
        <v>0</v>
      </c>
      <c r="U3074" s="2">
        <f>IF(O3074="Reg", R3074 * Inputs!$B$7, 0)</f>
        <v>0</v>
      </c>
      <c r="V3074" s="2">
        <f>MAX(F3074 + P3074*Inputs!$B$15 - (Q3074/Inputs!$B$16) - U3074, 0)</f>
        <v>340</v>
      </c>
    </row>
    <row r="3075" spans="1:22" x14ac:dyDescent="0.3">
      <c r="A3075" s="1">
        <v>46151.041666666657</v>
      </c>
      <c r="B3075" s="2">
        <v>6.4948984552815023</v>
      </c>
      <c r="C3075" s="2">
        <v>46.596750006711609</v>
      </c>
      <c r="D3075" s="2">
        <f t="shared" si="576"/>
        <v>30.548884240392912</v>
      </c>
      <c r="E3075" s="2">
        <f t="shared" si="577"/>
        <v>2.9602968363635558</v>
      </c>
      <c r="F3075" s="2">
        <f t="shared" ref="F3075:F3138" si="585">V3074</f>
        <v>340</v>
      </c>
      <c r="G3075" s="2">
        <f t="shared" ref="G3075:G3138" si="586">IF(INT(A3075)=INT(A3074), G3074 + Q3074, 0)</f>
        <v>0</v>
      </c>
      <c r="H3075" s="2">
        <f>MIN(Inputs!$B$2, (Inputs!$B$14 - F3075)/Inputs!$B$15)</f>
        <v>0</v>
      </c>
      <c r="I3075" s="2">
        <f>MAX(MIN(Inputs!$B$2, F3075*Inputs!$B$16, Inputs!$B$14*Inputs!$B$4 - G3075), 0)</f>
        <v>170</v>
      </c>
      <c r="J3075" s="2">
        <f>MAX(MIN(Inputs!$B$2, F3075*Inputs!$B$16, (Inputs!$B$14-F3075)/Inputs!$B$15)*Inputs!$B$9, 0)</f>
        <v>0</v>
      </c>
      <c r="K3075" s="2">
        <f>MAX(E3075*Inputs!$B$5 - B3075 - Inputs!$B$8, 0) * H3075</f>
        <v>0</v>
      </c>
      <c r="L3075" s="2">
        <f>IF(B3075 &gt;= D3075*Inputs!$B$10, MAX(B3075 - E3075/Inputs!$B$5 - Inputs!$B$8, 0) * I3075, 0)</f>
        <v>0</v>
      </c>
      <c r="M3075" s="2">
        <f t="shared" si="578"/>
        <v>0</v>
      </c>
      <c r="N3075" s="3" t="str">
        <f t="shared" si="579"/>
        <v>Idle</v>
      </c>
      <c r="O3075" s="3" t="str">
        <f t="shared" si="575"/>
        <v>Idle</v>
      </c>
      <c r="P3075" s="2">
        <f t="shared" si="580"/>
        <v>0</v>
      </c>
      <c r="Q3075" s="2">
        <f t="shared" si="581"/>
        <v>0</v>
      </c>
      <c r="R3075" s="2">
        <f t="shared" si="582"/>
        <v>0</v>
      </c>
      <c r="S3075" s="2">
        <f t="shared" si="583"/>
        <v>0</v>
      </c>
      <c r="T3075" s="2">
        <f t="shared" si="584"/>
        <v>0</v>
      </c>
      <c r="U3075" s="2">
        <f>IF(O3075="Reg", R3075 * Inputs!$B$7, 0)</f>
        <v>0</v>
      </c>
      <c r="V3075" s="2">
        <f>MAX(F3075 + P3075*Inputs!$B$15 - (Q3075/Inputs!$B$16) - U3075, 0)</f>
        <v>340</v>
      </c>
    </row>
    <row r="3076" spans="1:22" x14ac:dyDescent="0.3">
      <c r="A3076" s="1">
        <v>46151.083333333343</v>
      </c>
      <c r="B3076" s="2">
        <v>11.126315257090271</v>
      </c>
      <c r="C3076" s="2">
        <v>6.5334421136959753</v>
      </c>
      <c r="D3076" s="2">
        <f t="shared" si="576"/>
        <v>30.548884240392912</v>
      </c>
      <c r="E3076" s="2">
        <f t="shared" si="577"/>
        <v>1.8778137604833054</v>
      </c>
      <c r="F3076" s="2">
        <f t="shared" si="585"/>
        <v>340</v>
      </c>
      <c r="G3076" s="2">
        <f t="shared" si="586"/>
        <v>0</v>
      </c>
      <c r="H3076" s="2">
        <f>MIN(Inputs!$B$2, (Inputs!$B$14 - F3076)/Inputs!$B$15)</f>
        <v>0</v>
      </c>
      <c r="I3076" s="2">
        <f>MAX(MIN(Inputs!$B$2, F3076*Inputs!$B$16, Inputs!$B$14*Inputs!$B$4 - G3076), 0)</f>
        <v>170</v>
      </c>
      <c r="J3076" s="2">
        <f>MAX(MIN(Inputs!$B$2, F3076*Inputs!$B$16, (Inputs!$B$14-F3076)/Inputs!$B$15)*Inputs!$B$9, 0)</f>
        <v>0</v>
      </c>
      <c r="K3076" s="2">
        <f>MAX(E3076*Inputs!$B$5 - B3076 - Inputs!$B$8, 0) * H3076</f>
        <v>0</v>
      </c>
      <c r="L3076" s="2">
        <f>IF(B3076 &gt;= D3076*Inputs!$B$10, MAX(B3076 - E3076/Inputs!$B$5 - Inputs!$B$8, 0) * I3076, 0)</f>
        <v>0</v>
      </c>
      <c r="M3076" s="2">
        <f t="shared" si="578"/>
        <v>0</v>
      </c>
      <c r="N3076" s="3" t="str">
        <f t="shared" si="579"/>
        <v>Idle</v>
      </c>
      <c r="O3076" s="3" t="str">
        <f t="shared" ref="O3076:O3139" si="587">IF(O3075&lt;&gt;O3074, O3075, N3076)</f>
        <v>Idle</v>
      </c>
      <c r="P3076" s="2">
        <f t="shared" si="580"/>
        <v>0</v>
      </c>
      <c r="Q3076" s="2">
        <f t="shared" si="581"/>
        <v>0</v>
      </c>
      <c r="R3076" s="2">
        <f t="shared" si="582"/>
        <v>0</v>
      </c>
      <c r="S3076" s="2">
        <f t="shared" si="583"/>
        <v>0</v>
      </c>
      <c r="T3076" s="2">
        <f t="shared" si="584"/>
        <v>0</v>
      </c>
      <c r="U3076" s="2">
        <f>IF(O3076="Reg", R3076 * Inputs!$B$7, 0)</f>
        <v>0</v>
      </c>
      <c r="V3076" s="2">
        <f>MAX(F3076 + P3076*Inputs!$B$15 - (Q3076/Inputs!$B$16) - U3076, 0)</f>
        <v>340</v>
      </c>
    </row>
    <row r="3077" spans="1:22" x14ac:dyDescent="0.3">
      <c r="A3077" s="1">
        <v>46151.125</v>
      </c>
      <c r="B3077" s="2">
        <v>0.140567305809562</v>
      </c>
      <c r="C3077" s="2">
        <v>7.3967378075160717</v>
      </c>
      <c r="D3077" s="2">
        <f t="shared" si="576"/>
        <v>30.548884240392912</v>
      </c>
      <c r="E3077" s="2">
        <f t="shared" si="577"/>
        <v>2.3427884301593666E-2</v>
      </c>
      <c r="F3077" s="2">
        <f t="shared" si="585"/>
        <v>340</v>
      </c>
      <c r="G3077" s="2">
        <f t="shared" si="586"/>
        <v>0</v>
      </c>
      <c r="H3077" s="2">
        <f>MIN(Inputs!$B$2, (Inputs!$B$14 - F3077)/Inputs!$B$15)</f>
        <v>0</v>
      </c>
      <c r="I3077" s="2">
        <f>MAX(MIN(Inputs!$B$2, F3077*Inputs!$B$16, Inputs!$B$14*Inputs!$B$4 - G3077), 0)</f>
        <v>170</v>
      </c>
      <c r="J3077" s="2">
        <f>MAX(MIN(Inputs!$B$2, F3077*Inputs!$B$16, (Inputs!$B$14-F3077)/Inputs!$B$15)*Inputs!$B$9, 0)</f>
        <v>0</v>
      </c>
      <c r="K3077" s="2">
        <f>MAX(E3077*Inputs!$B$5 - B3077 - Inputs!$B$8, 0) * H3077</f>
        <v>0</v>
      </c>
      <c r="L3077" s="2">
        <f>IF(B3077 &gt;= D3077*Inputs!$B$10, MAX(B3077 - E3077/Inputs!$B$5 - Inputs!$B$8, 0) * I3077, 0)</f>
        <v>0</v>
      </c>
      <c r="M3077" s="2">
        <f t="shared" si="578"/>
        <v>0</v>
      </c>
      <c r="N3077" s="3" t="str">
        <f t="shared" si="579"/>
        <v>Idle</v>
      </c>
      <c r="O3077" s="3" t="str">
        <f t="shared" si="587"/>
        <v>Idle</v>
      </c>
      <c r="P3077" s="2">
        <f t="shared" si="580"/>
        <v>0</v>
      </c>
      <c r="Q3077" s="2">
        <f t="shared" si="581"/>
        <v>0</v>
      </c>
      <c r="R3077" s="2">
        <f t="shared" si="582"/>
        <v>0</v>
      </c>
      <c r="S3077" s="2">
        <f t="shared" si="583"/>
        <v>0</v>
      </c>
      <c r="T3077" s="2">
        <f t="shared" si="584"/>
        <v>0</v>
      </c>
      <c r="U3077" s="2">
        <f>IF(O3077="Reg", R3077 * Inputs!$B$7, 0)</f>
        <v>0</v>
      </c>
      <c r="V3077" s="2">
        <f>MAX(F3077 + P3077*Inputs!$B$15 - (Q3077/Inputs!$B$16) - U3077, 0)</f>
        <v>340</v>
      </c>
    </row>
    <row r="3078" spans="1:22" x14ac:dyDescent="0.3">
      <c r="A3078" s="1">
        <v>46151.166666666657</v>
      </c>
      <c r="B3078" s="2">
        <v>0</v>
      </c>
      <c r="C3078" s="2">
        <v>7.8702142375690958</v>
      </c>
      <c r="D3078" s="2">
        <f t="shared" si="576"/>
        <v>30.548884240392912</v>
      </c>
      <c r="E3078" s="2">
        <f t="shared" si="577"/>
        <v>0.36872774342204179</v>
      </c>
      <c r="F3078" s="2">
        <f t="shared" si="585"/>
        <v>340</v>
      </c>
      <c r="G3078" s="2">
        <f t="shared" si="586"/>
        <v>0</v>
      </c>
      <c r="H3078" s="2">
        <f>MIN(Inputs!$B$2, (Inputs!$B$14 - F3078)/Inputs!$B$15)</f>
        <v>0</v>
      </c>
      <c r="I3078" s="2">
        <f>MAX(MIN(Inputs!$B$2, F3078*Inputs!$B$16, Inputs!$B$14*Inputs!$B$4 - G3078), 0)</f>
        <v>170</v>
      </c>
      <c r="J3078" s="2">
        <f>MAX(MIN(Inputs!$B$2, F3078*Inputs!$B$16, (Inputs!$B$14-F3078)/Inputs!$B$15)*Inputs!$B$9, 0)</f>
        <v>0</v>
      </c>
      <c r="K3078" s="2">
        <f>MAX(E3078*Inputs!$B$5 - B3078 - Inputs!$B$8, 0) * H3078</f>
        <v>0</v>
      </c>
      <c r="L3078" s="2">
        <f>IF(B3078 &gt;= D3078*Inputs!$B$10, MAX(B3078 - E3078/Inputs!$B$5 - Inputs!$B$8, 0) * I3078, 0)</f>
        <v>0</v>
      </c>
      <c r="M3078" s="2">
        <f t="shared" si="578"/>
        <v>0</v>
      </c>
      <c r="N3078" s="3" t="str">
        <f t="shared" si="579"/>
        <v>Idle</v>
      </c>
      <c r="O3078" s="3" t="str">
        <f t="shared" si="587"/>
        <v>Idle</v>
      </c>
      <c r="P3078" s="2">
        <f t="shared" si="580"/>
        <v>0</v>
      </c>
      <c r="Q3078" s="2">
        <f t="shared" si="581"/>
        <v>0</v>
      </c>
      <c r="R3078" s="2">
        <f t="shared" si="582"/>
        <v>0</v>
      </c>
      <c r="S3078" s="2">
        <f t="shared" si="583"/>
        <v>0</v>
      </c>
      <c r="T3078" s="2">
        <f t="shared" si="584"/>
        <v>0</v>
      </c>
      <c r="U3078" s="2">
        <f>IF(O3078="Reg", R3078 * Inputs!$B$7, 0)</f>
        <v>0</v>
      </c>
      <c r="V3078" s="2">
        <f>MAX(F3078 + P3078*Inputs!$B$15 - (Q3078/Inputs!$B$16) - U3078, 0)</f>
        <v>340</v>
      </c>
    </row>
    <row r="3079" spans="1:22" x14ac:dyDescent="0.3">
      <c r="A3079" s="1">
        <v>46151.208333333343</v>
      </c>
      <c r="B3079" s="2">
        <v>0</v>
      </c>
      <c r="C3079" s="2">
        <v>5.4338559120214027</v>
      </c>
      <c r="D3079" s="2">
        <f t="shared" si="576"/>
        <v>30.548884240392912</v>
      </c>
      <c r="E3079" s="2">
        <f t="shared" si="577"/>
        <v>2.1632337054110082</v>
      </c>
      <c r="F3079" s="2">
        <f t="shared" si="585"/>
        <v>340</v>
      </c>
      <c r="G3079" s="2">
        <f t="shared" si="586"/>
        <v>0</v>
      </c>
      <c r="H3079" s="2">
        <f>MIN(Inputs!$B$2, (Inputs!$B$14 - F3079)/Inputs!$B$15)</f>
        <v>0</v>
      </c>
      <c r="I3079" s="2">
        <f>MAX(MIN(Inputs!$B$2, F3079*Inputs!$B$16, Inputs!$B$14*Inputs!$B$4 - G3079), 0)</f>
        <v>170</v>
      </c>
      <c r="J3079" s="2">
        <f>MAX(MIN(Inputs!$B$2, F3079*Inputs!$B$16, (Inputs!$B$14-F3079)/Inputs!$B$15)*Inputs!$B$9, 0)</f>
        <v>0</v>
      </c>
      <c r="K3079" s="2">
        <f>MAX(E3079*Inputs!$B$5 - B3079 - Inputs!$B$8, 0) * H3079</f>
        <v>0</v>
      </c>
      <c r="L3079" s="2">
        <f>IF(B3079 &gt;= D3079*Inputs!$B$10, MAX(B3079 - E3079/Inputs!$B$5 - Inputs!$B$8, 0) * I3079, 0)</f>
        <v>0</v>
      </c>
      <c r="M3079" s="2">
        <f t="shared" si="578"/>
        <v>0</v>
      </c>
      <c r="N3079" s="3" t="str">
        <f t="shared" si="579"/>
        <v>Idle</v>
      </c>
      <c r="O3079" s="3" t="str">
        <f t="shared" si="587"/>
        <v>Idle</v>
      </c>
      <c r="P3079" s="2">
        <f t="shared" si="580"/>
        <v>0</v>
      </c>
      <c r="Q3079" s="2">
        <f t="shared" si="581"/>
        <v>0</v>
      </c>
      <c r="R3079" s="2">
        <f t="shared" si="582"/>
        <v>0</v>
      </c>
      <c r="S3079" s="2">
        <f t="shared" si="583"/>
        <v>0</v>
      </c>
      <c r="T3079" s="2">
        <f t="shared" si="584"/>
        <v>0</v>
      </c>
      <c r="U3079" s="2">
        <f>IF(O3079="Reg", R3079 * Inputs!$B$7, 0)</f>
        <v>0</v>
      </c>
      <c r="V3079" s="2">
        <f>MAX(F3079 + P3079*Inputs!$B$15 - (Q3079/Inputs!$B$16) - U3079, 0)</f>
        <v>340</v>
      </c>
    </row>
    <row r="3080" spans="1:22" x14ac:dyDescent="0.3">
      <c r="A3080" s="1">
        <v>46151.25</v>
      </c>
      <c r="B3080" s="2">
        <v>0</v>
      </c>
      <c r="C3080" s="2">
        <v>5.7446738750010757</v>
      </c>
      <c r="D3080" s="2">
        <f t="shared" si="576"/>
        <v>30.548884240392912</v>
      </c>
      <c r="E3080" s="2">
        <f t="shared" si="577"/>
        <v>5.5947952190882217</v>
      </c>
      <c r="F3080" s="2">
        <f t="shared" si="585"/>
        <v>340</v>
      </c>
      <c r="G3080" s="2">
        <f t="shared" si="586"/>
        <v>0</v>
      </c>
      <c r="H3080" s="2">
        <f>MIN(Inputs!$B$2, (Inputs!$B$14 - F3080)/Inputs!$B$15)</f>
        <v>0</v>
      </c>
      <c r="I3080" s="2">
        <f>MAX(MIN(Inputs!$B$2, F3080*Inputs!$B$16, Inputs!$B$14*Inputs!$B$4 - G3080), 0)</f>
        <v>170</v>
      </c>
      <c r="J3080" s="2">
        <f>MAX(MIN(Inputs!$B$2, F3080*Inputs!$B$16, (Inputs!$B$14-F3080)/Inputs!$B$15)*Inputs!$B$9, 0)</f>
        <v>0</v>
      </c>
      <c r="K3080" s="2">
        <f>MAX(E3080*Inputs!$B$5 - B3080 - Inputs!$B$8, 0) * H3080</f>
        <v>0</v>
      </c>
      <c r="L3080" s="2">
        <f>IF(B3080 &gt;= D3080*Inputs!$B$10, MAX(B3080 - E3080/Inputs!$B$5 - Inputs!$B$8, 0) * I3080, 0)</f>
        <v>0</v>
      </c>
      <c r="M3080" s="2">
        <f t="shared" si="578"/>
        <v>0</v>
      </c>
      <c r="N3080" s="3" t="str">
        <f t="shared" si="579"/>
        <v>Idle</v>
      </c>
      <c r="O3080" s="3" t="str">
        <f t="shared" si="587"/>
        <v>Idle</v>
      </c>
      <c r="P3080" s="2">
        <f t="shared" si="580"/>
        <v>0</v>
      </c>
      <c r="Q3080" s="2">
        <f t="shared" si="581"/>
        <v>0</v>
      </c>
      <c r="R3080" s="2">
        <f t="shared" si="582"/>
        <v>0</v>
      </c>
      <c r="S3080" s="2">
        <f t="shared" si="583"/>
        <v>0</v>
      </c>
      <c r="T3080" s="2">
        <f t="shared" si="584"/>
        <v>0</v>
      </c>
      <c r="U3080" s="2">
        <f>IF(O3080="Reg", R3080 * Inputs!$B$7, 0)</f>
        <v>0</v>
      </c>
      <c r="V3080" s="2">
        <f>MAX(F3080 + P3080*Inputs!$B$15 - (Q3080/Inputs!$B$16) - U3080, 0)</f>
        <v>340</v>
      </c>
    </row>
    <row r="3081" spans="1:22" x14ac:dyDescent="0.3">
      <c r="A3081" s="1">
        <v>46151.291666666657</v>
      </c>
      <c r="B3081" s="2">
        <v>0</v>
      </c>
      <c r="C3081" s="2">
        <v>49.577221781701198</v>
      </c>
      <c r="D3081" s="2">
        <f t="shared" si="576"/>
        <v>30.548884240392912</v>
      </c>
      <c r="E3081" s="2">
        <f t="shared" si="577"/>
        <v>10.188221834767042</v>
      </c>
      <c r="F3081" s="2">
        <f t="shared" si="585"/>
        <v>340</v>
      </c>
      <c r="G3081" s="2">
        <f t="shared" si="586"/>
        <v>0</v>
      </c>
      <c r="H3081" s="2">
        <f>MIN(Inputs!$B$2, (Inputs!$B$14 - F3081)/Inputs!$B$15)</f>
        <v>0</v>
      </c>
      <c r="I3081" s="2">
        <f>MAX(MIN(Inputs!$B$2, F3081*Inputs!$B$16, Inputs!$B$14*Inputs!$B$4 - G3081), 0)</f>
        <v>170</v>
      </c>
      <c r="J3081" s="2">
        <f>MAX(MIN(Inputs!$B$2, F3081*Inputs!$B$16, (Inputs!$B$14-F3081)/Inputs!$B$15)*Inputs!$B$9, 0)</f>
        <v>0</v>
      </c>
      <c r="K3081" s="2">
        <f>MAX(E3081*Inputs!$B$5 - B3081 - Inputs!$B$8, 0) * H3081</f>
        <v>0</v>
      </c>
      <c r="L3081" s="2">
        <f>IF(B3081 &gt;= D3081*Inputs!$B$10, MAX(B3081 - E3081/Inputs!$B$5 - Inputs!$B$8, 0) * I3081, 0)</f>
        <v>0</v>
      </c>
      <c r="M3081" s="2">
        <f t="shared" si="578"/>
        <v>0</v>
      </c>
      <c r="N3081" s="3" t="str">
        <f t="shared" si="579"/>
        <v>Idle</v>
      </c>
      <c r="O3081" s="3" t="str">
        <f t="shared" si="587"/>
        <v>Idle</v>
      </c>
      <c r="P3081" s="2">
        <f t="shared" si="580"/>
        <v>0</v>
      </c>
      <c r="Q3081" s="2">
        <f t="shared" si="581"/>
        <v>0</v>
      </c>
      <c r="R3081" s="2">
        <f t="shared" si="582"/>
        <v>0</v>
      </c>
      <c r="S3081" s="2">
        <f t="shared" si="583"/>
        <v>0</v>
      </c>
      <c r="T3081" s="2">
        <f t="shared" si="584"/>
        <v>0</v>
      </c>
      <c r="U3081" s="2">
        <f>IF(O3081="Reg", R3081 * Inputs!$B$7, 0)</f>
        <v>0</v>
      </c>
      <c r="V3081" s="2">
        <f>MAX(F3081 + P3081*Inputs!$B$15 - (Q3081/Inputs!$B$16) - U3081, 0)</f>
        <v>340</v>
      </c>
    </row>
    <row r="3082" spans="1:22" x14ac:dyDescent="0.3">
      <c r="A3082" s="1">
        <v>46151.333333333343</v>
      </c>
      <c r="B3082" s="2">
        <v>0</v>
      </c>
      <c r="C3082" s="2">
        <v>13.189091383093119</v>
      </c>
      <c r="D3082" s="2">
        <f t="shared" si="576"/>
        <v>30.548884240392912</v>
      </c>
      <c r="E3082" s="2">
        <f t="shared" si="577"/>
        <v>16.425984202575787</v>
      </c>
      <c r="F3082" s="2">
        <f t="shared" si="585"/>
        <v>340</v>
      </c>
      <c r="G3082" s="2">
        <f t="shared" si="586"/>
        <v>0</v>
      </c>
      <c r="H3082" s="2">
        <f>MIN(Inputs!$B$2, (Inputs!$B$14 - F3082)/Inputs!$B$15)</f>
        <v>0</v>
      </c>
      <c r="I3082" s="2">
        <f>MAX(MIN(Inputs!$B$2, F3082*Inputs!$B$16, Inputs!$B$14*Inputs!$B$4 - G3082), 0)</f>
        <v>170</v>
      </c>
      <c r="J3082" s="2">
        <f>MAX(MIN(Inputs!$B$2, F3082*Inputs!$B$16, (Inputs!$B$14-F3082)/Inputs!$B$15)*Inputs!$B$9, 0)</f>
        <v>0</v>
      </c>
      <c r="K3082" s="2">
        <f>MAX(E3082*Inputs!$B$5 - B3082 - Inputs!$B$8, 0) * H3082</f>
        <v>0</v>
      </c>
      <c r="L3082" s="2">
        <f>IF(B3082 &gt;= D3082*Inputs!$B$10, MAX(B3082 - E3082/Inputs!$B$5 - Inputs!$B$8, 0) * I3082, 0)</f>
        <v>0</v>
      </c>
      <c r="M3082" s="2">
        <f t="shared" si="578"/>
        <v>0</v>
      </c>
      <c r="N3082" s="3" t="str">
        <f t="shared" si="579"/>
        <v>Idle</v>
      </c>
      <c r="O3082" s="3" t="str">
        <f t="shared" si="587"/>
        <v>Idle</v>
      </c>
      <c r="P3082" s="2">
        <f t="shared" si="580"/>
        <v>0</v>
      </c>
      <c r="Q3082" s="2">
        <f t="shared" si="581"/>
        <v>0</v>
      </c>
      <c r="R3082" s="2">
        <f t="shared" si="582"/>
        <v>0</v>
      </c>
      <c r="S3082" s="2">
        <f t="shared" si="583"/>
        <v>0</v>
      </c>
      <c r="T3082" s="2">
        <f t="shared" si="584"/>
        <v>0</v>
      </c>
      <c r="U3082" s="2">
        <f>IF(O3082="Reg", R3082 * Inputs!$B$7, 0)</f>
        <v>0</v>
      </c>
      <c r="V3082" s="2">
        <f>MAX(F3082 + P3082*Inputs!$B$15 - (Q3082/Inputs!$B$16) - U3082, 0)</f>
        <v>340</v>
      </c>
    </row>
    <row r="3083" spans="1:22" x14ac:dyDescent="0.3">
      <c r="A3083" s="1">
        <v>46151.375</v>
      </c>
      <c r="B3083" s="2">
        <v>2.2123664605322508</v>
      </c>
      <c r="C3083" s="2">
        <v>3.584602540507027</v>
      </c>
      <c r="D3083" s="2">
        <f t="shared" si="576"/>
        <v>30.548884240392912</v>
      </c>
      <c r="E3083" s="2">
        <f t="shared" si="577"/>
        <v>24.466870568652748</v>
      </c>
      <c r="F3083" s="2">
        <f t="shared" si="585"/>
        <v>340</v>
      </c>
      <c r="G3083" s="2">
        <f t="shared" si="586"/>
        <v>0</v>
      </c>
      <c r="H3083" s="2">
        <f>MIN(Inputs!$B$2, (Inputs!$B$14 - F3083)/Inputs!$B$15)</f>
        <v>0</v>
      </c>
      <c r="I3083" s="2">
        <f>MAX(MIN(Inputs!$B$2, F3083*Inputs!$B$16, Inputs!$B$14*Inputs!$B$4 - G3083), 0)</f>
        <v>170</v>
      </c>
      <c r="J3083" s="2">
        <f>MAX(MIN(Inputs!$B$2, F3083*Inputs!$B$16, (Inputs!$B$14-F3083)/Inputs!$B$15)*Inputs!$B$9, 0)</f>
        <v>0</v>
      </c>
      <c r="K3083" s="2">
        <f>MAX(E3083*Inputs!$B$5 - B3083 - Inputs!$B$8, 0) * H3083</f>
        <v>0</v>
      </c>
      <c r="L3083" s="2">
        <f>IF(B3083 &gt;= D3083*Inputs!$B$10, MAX(B3083 - E3083/Inputs!$B$5 - Inputs!$B$8, 0) * I3083, 0)</f>
        <v>0</v>
      </c>
      <c r="M3083" s="2">
        <f t="shared" si="578"/>
        <v>0</v>
      </c>
      <c r="N3083" s="3" t="str">
        <f t="shared" si="579"/>
        <v>Idle</v>
      </c>
      <c r="O3083" s="3" t="str">
        <f t="shared" si="587"/>
        <v>Idle</v>
      </c>
      <c r="P3083" s="2">
        <f t="shared" si="580"/>
        <v>0</v>
      </c>
      <c r="Q3083" s="2">
        <f t="shared" si="581"/>
        <v>0</v>
      </c>
      <c r="R3083" s="2">
        <f t="shared" si="582"/>
        <v>0</v>
      </c>
      <c r="S3083" s="2">
        <f t="shared" si="583"/>
        <v>0</v>
      </c>
      <c r="T3083" s="2">
        <f t="shared" si="584"/>
        <v>0</v>
      </c>
      <c r="U3083" s="2">
        <f>IF(O3083="Reg", R3083 * Inputs!$B$7, 0)</f>
        <v>0</v>
      </c>
      <c r="V3083" s="2">
        <f>MAX(F3083 + P3083*Inputs!$B$15 - (Q3083/Inputs!$B$16) - U3083, 0)</f>
        <v>340</v>
      </c>
    </row>
    <row r="3084" spans="1:22" x14ac:dyDescent="0.3">
      <c r="A3084" s="1">
        <v>46151.416666666657</v>
      </c>
      <c r="B3084" s="2">
        <v>10.7670357719338</v>
      </c>
      <c r="C3084" s="2">
        <v>21.139659840894769</v>
      </c>
      <c r="D3084" s="2">
        <f t="shared" si="576"/>
        <v>30.548884240392912</v>
      </c>
      <c r="E3084" s="2">
        <f t="shared" si="577"/>
        <v>33.47793645949163</v>
      </c>
      <c r="F3084" s="2">
        <f t="shared" si="585"/>
        <v>340</v>
      </c>
      <c r="G3084" s="2">
        <f t="shared" si="586"/>
        <v>0</v>
      </c>
      <c r="H3084" s="2">
        <f>MIN(Inputs!$B$2, (Inputs!$B$14 - F3084)/Inputs!$B$15)</f>
        <v>0</v>
      </c>
      <c r="I3084" s="2">
        <f>MAX(MIN(Inputs!$B$2, F3084*Inputs!$B$16, Inputs!$B$14*Inputs!$B$4 - G3084), 0)</f>
        <v>170</v>
      </c>
      <c r="J3084" s="2">
        <f>MAX(MIN(Inputs!$B$2, F3084*Inputs!$B$16, (Inputs!$B$14-F3084)/Inputs!$B$15)*Inputs!$B$9, 0)</f>
        <v>0</v>
      </c>
      <c r="K3084" s="2">
        <f>MAX(E3084*Inputs!$B$5 - B3084 - Inputs!$B$8, 0) * H3084</f>
        <v>0</v>
      </c>
      <c r="L3084" s="2">
        <f>IF(B3084 &gt;= D3084*Inputs!$B$10, MAX(B3084 - E3084/Inputs!$B$5 - Inputs!$B$8, 0) * I3084, 0)</f>
        <v>0</v>
      </c>
      <c r="M3084" s="2">
        <f t="shared" si="578"/>
        <v>0</v>
      </c>
      <c r="N3084" s="3" t="str">
        <f t="shared" si="579"/>
        <v>Idle</v>
      </c>
      <c r="O3084" s="3" t="str">
        <f t="shared" si="587"/>
        <v>Idle</v>
      </c>
      <c r="P3084" s="2">
        <f t="shared" si="580"/>
        <v>0</v>
      </c>
      <c r="Q3084" s="2">
        <f t="shared" si="581"/>
        <v>0</v>
      </c>
      <c r="R3084" s="2">
        <f t="shared" si="582"/>
        <v>0</v>
      </c>
      <c r="S3084" s="2">
        <f t="shared" si="583"/>
        <v>0</v>
      </c>
      <c r="T3084" s="2">
        <f t="shared" si="584"/>
        <v>0</v>
      </c>
      <c r="U3084" s="2">
        <f>IF(O3084="Reg", R3084 * Inputs!$B$7, 0)</f>
        <v>0</v>
      </c>
      <c r="V3084" s="2">
        <f>MAX(F3084 + P3084*Inputs!$B$15 - (Q3084/Inputs!$B$16) - U3084, 0)</f>
        <v>340</v>
      </c>
    </row>
    <row r="3085" spans="1:22" x14ac:dyDescent="0.3">
      <c r="A3085" s="1">
        <v>46151.458333333343</v>
      </c>
      <c r="B3085" s="2">
        <v>20.589369082063278</v>
      </c>
      <c r="C3085" s="2">
        <v>9.5316529230651472</v>
      </c>
      <c r="D3085" s="2">
        <f t="shared" si="576"/>
        <v>30.548884240392912</v>
      </c>
      <c r="E3085" s="2">
        <f t="shared" si="577"/>
        <v>43.053584981678966</v>
      </c>
      <c r="F3085" s="2">
        <f t="shared" si="585"/>
        <v>340</v>
      </c>
      <c r="G3085" s="2">
        <f t="shared" si="586"/>
        <v>0</v>
      </c>
      <c r="H3085" s="2">
        <f>MIN(Inputs!$B$2, (Inputs!$B$14 - F3085)/Inputs!$B$15)</f>
        <v>0</v>
      </c>
      <c r="I3085" s="2">
        <f>MAX(MIN(Inputs!$B$2, F3085*Inputs!$B$16, Inputs!$B$14*Inputs!$B$4 - G3085), 0)</f>
        <v>170</v>
      </c>
      <c r="J3085" s="2">
        <f>MAX(MIN(Inputs!$B$2, F3085*Inputs!$B$16, (Inputs!$B$14-F3085)/Inputs!$B$15)*Inputs!$B$9, 0)</f>
        <v>0</v>
      </c>
      <c r="K3085" s="2">
        <f>MAX(E3085*Inputs!$B$5 - B3085 - Inputs!$B$8, 0) * H3085</f>
        <v>0</v>
      </c>
      <c r="L3085" s="2">
        <f>IF(B3085 &gt;= D3085*Inputs!$B$10, MAX(B3085 - E3085/Inputs!$B$5 - Inputs!$B$8, 0) * I3085, 0)</f>
        <v>0</v>
      </c>
      <c r="M3085" s="2">
        <f t="shared" si="578"/>
        <v>0</v>
      </c>
      <c r="N3085" s="3" t="str">
        <f t="shared" si="579"/>
        <v>Idle</v>
      </c>
      <c r="O3085" s="3" t="str">
        <f t="shared" si="587"/>
        <v>Idle</v>
      </c>
      <c r="P3085" s="2">
        <f t="shared" si="580"/>
        <v>0</v>
      </c>
      <c r="Q3085" s="2">
        <f t="shared" si="581"/>
        <v>0</v>
      </c>
      <c r="R3085" s="2">
        <f t="shared" si="582"/>
        <v>0</v>
      </c>
      <c r="S3085" s="2">
        <f t="shared" si="583"/>
        <v>0</v>
      </c>
      <c r="T3085" s="2">
        <f t="shared" si="584"/>
        <v>0</v>
      </c>
      <c r="U3085" s="2">
        <f>IF(O3085="Reg", R3085 * Inputs!$B$7, 0)</f>
        <v>0</v>
      </c>
      <c r="V3085" s="2">
        <f>MAX(F3085 + P3085*Inputs!$B$15 - (Q3085/Inputs!$B$16) - U3085, 0)</f>
        <v>340</v>
      </c>
    </row>
    <row r="3086" spans="1:22" x14ac:dyDescent="0.3">
      <c r="A3086" s="1">
        <v>46151.5</v>
      </c>
      <c r="B3086" s="2">
        <v>27.560559694072921</v>
      </c>
      <c r="C3086" s="2">
        <v>1.618673707191925</v>
      </c>
      <c r="D3086" s="2">
        <f t="shared" si="576"/>
        <v>30.548884240392912</v>
      </c>
      <c r="E3086" s="2">
        <f t="shared" si="577"/>
        <v>49.443546028873875</v>
      </c>
      <c r="F3086" s="2">
        <f t="shared" si="585"/>
        <v>340</v>
      </c>
      <c r="G3086" s="2">
        <f t="shared" si="586"/>
        <v>0</v>
      </c>
      <c r="H3086" s="2">
        <f>MIN(Inputs!$B$2, (Inputs!$B$14 - F3086)/Inputs!$B$15)</f>
        <v>0</v>
      </c>
      <c r="I3086" s="2">
        <f>MAX(MIN(Inputs!$B$2, F3086*Inputs!$B$16, Inputs!$B$14*Inputs!$B$4 - G3086), 0)</f>
        <v>170</v>
      </c>
      <c r="J3086" s="2">
        <f>MAX(MIN(Inputs!$B$2, F3086*Inputs!$B$16, (Inputs!$B$14-F3086)/Inputs!$B$15)*Inputs!$B$9, 0)</f>
        <v>0</v>
      </c>
      <c r="K3086" s="2">
        <f>MAX(E3086*Inputs!$B$5 - B3086 - Inputs!$B$8, 0) * H3086</f>
        <v>0</v>
      </c>
      <c r="L3086" s="2">
        <f>IF(B3086 &gt;= D3086*Inputs!$B$10, MAX(B3086 - E3086/Inputs!$B$5 - Inputs!$B$8, 0) * I3086, 0)</f>
        <v>0</v>
      </c>
      <c r="M3086" s="2">
        <f t="shared" si="578"/>
        <v>0</v>
      </c>
      <c r="N3086" s="3" t="str">
        <f t="shared" si="579"/>
        <v>Idle</v>
      </c>
      <c r="O3086" s="3" t="str">
        <f t="shared" si="587"/>
        <v>Idle</v>
      </c>
      <c r="P3086" s="2">
        <f t="shared" si="580"/>
        <v>0</v>
      </c>
      <c r="Q3086" s="2">
        <f t="shared" si="581"/>
        <v>0</v>
      </c>
      <c r="R3086" s="2">
        <f t="shared" si="582"/>
        <v>0</v>
      </c>
      <c r="S3086" s="2">
        <f t="shared" si="583"/>
        <v>0</v>
      </c>
      <c r="T3086" s="2">
        <f t="shared" si="584"/>
        <v>0</v>
      </c>
      <c r="U3086" s="2">
        <f>IF(O3086="Reg", R3086 * Inputs!$B$7, 0)</f>
        <v>0</v>
      </c>
      <c r="V3086" s="2">
        <f>MAX(F3086 + P3086*Inputs!$B$15 - (Q3086/Inputs!$B$16) - U3086, 0)</f>
        <v>340</v>
      </c>
    </row>
    <row r="3087" spans="1:22" x14ac:dyDescent="0.3">
      <c r="A3087" s="1">
        <v>46151.541666666657</v>
      </c>
      <c r="B3087" s="2">
        <v>37.426574206852472</v>
      </c>
      <c r="C3087" s="2">
        <v>3.4481872031316509</v>
      </c>
      <c r="D3087" s="2">
        <f t="shared" si="576"/>
        <v>30.548884240392912</v>
      </c>
      <c r="E3087" s="2">
        <f t="shared" si="577"/>
        <v>58.618377562977379</v>
      </c>
      <c r="F3087" s="2">
        <f t="shared" si="585"/>
        <v>340</v>
      </c>
      <c r="G3087" s="2">
        <f t="shared" si="586"/>
        <v>0</v>
      </c>
      <c r="H3087" s="2">
        <f>MIN(Inputs!$B$2, (Inputs!$B$14 - F3087)/Inputs!$B$15)</f>
        <v>0</v>
      </c>
      <c r="I3087" s="2">
        <f>MAX(MIN(Inputs!$B$2, F3087*Inputs!$B$16, Inputs!$B$14*Inputs!$B$4 - G3087), 0)</f>
        <v>170</v>
      </c>
      <c r="J3087" s="2">
        <f>MAX(MIN(Inputs!$B$2, F3087*Inputs!$B$16, (Inputs!$B$14-F3087)/Inputs!$B$15)*Inputs!$B$9, 0)</f>
        <v>0</v>
      </c>
      <c r="K3087" s="2">
        <f>MAX(E3087*Inputs!$B$5 - B3087 - Inputs!$B$8, 0) * H3087</f>
        <v>0</v>
      </c>
      <c r="L3087" s="2">
        <f>IF(B3087 &gt;= D3087*Inputs!$B$10, MAX(B3087 - E3087/Inputs!$B$5 - Inputs!$B$8, 0) * I3087, 0)</f>
        <v>0</v>
      </c>
      <c r="M3087" s="2">
        <f t="shared" si="578"/>
        <v>0</v>
      </c>
      <c r="N3087" s="3" t="str">
        <f t="shared" si="579"/>
        <v>Idle</v>
      </c>
      <c r="O3087" s="3" t="str">
        <f t="shared" si="587"/>
        <v>Idle</v>
      </c>
      <c r="P3087" s="2">
        <f t="shared" si="580"/>
        <v>0</v>
      </c>
      <c r="Q3087" s="2">
        <f t="shared" si="581"/>
        <v>0</v>
      </c>
      <c r="R3087" s="2">
        <f t="shared" si="582"/>
        <v>0</v>
      </c>
      <c r="S3087" s="2">
        <f t="shared" si="583"/>
        <v>0</v>
      </c>
      <c r="T3087" s="2">
        <f t="shared" si="584"/>
        <v>0</v>
      </c>
      <c r="U3087" s="2">
        <f>IF(O3087="Reg", R3087 * Inputs!$B$7, 0)</f>
        <v>0</v>
      </c>
      <c r="V3087" s="2">
        <f>MAX(F3087 + P3087*Inputs!$B$15 - (Q3087/Inputs!$B$16) - U3087, 0)</f>
        <v>340</v>
      </c>
    </row>
    <row r="3088" spans="1:22" x14ac:dyDescent="0.3">
      <c r="A3088" s="1">
        <v>46151.583333333343</v>
      </c>
      <c r="B3088" s="2">
        <v>48.245318196461767</v>
      </c>
      <c r="C3088" s="2">
        <v>10.22664416435275</v>
      </c>
      <c r="D3088" s="2">
        <f t="shared" si="576"/>
        <v>30.548884240392912</v>
      </c>
      <c r="E3088" s="2">
        <f t="shared" si="577"/>
        <v>62.942034108394616</v>
      </c>
      <c r="F3088" s="2">
        <f t="shared" si="585"/>
        <v>340</v>
      </c>
      <c r="G3088" s="2">
        <f t="shared" si="586"/>
        <v>0</v>
      </c>
      <c r="H3088" s="2">
        <f>MIN(Inputs!$B$2, (Inputs!$B$14 - F3088)/Inputs!$B$15)</f>
        <v>0</v>
      </c>
      <c r="I3088" s="2">
        <f>MAX(MIN(Inputs!$B$2, F3088*Inputs!$B$16, Inputs!$B$14*Inputs!$B$4 - G3088), 0)</f>
        <v>170</v>
      </c>
      <c r="J3088" s="2">
        <f>MAX(MIN(Inputs!$B$2, F3088*Inputs!$B$16, (Inputs!$B$14-F3088)/Inputs!$B$15)*Inputs!$B$9, 0)</f>
        <v>0</v>
      </c>
      <c r="K3088" s="2">
        <f>MAX(E3088*Inputs!$B$5 - B3088 - Inputs!$B$8, 0) * H3088</f>
        <v>0</v>
      </c>
      <c r="L3088" s="2">
        <f>IF(B3088 &gt;= D3088*Inputs!$B$10, MAX(B3088 - E3088/Inputs!$B$5 - Inputs!$B$8, 0) * I3088, 0)</f>
        <v>0</v>
      </c>
      <c r="M3088" s="2">
        <f t="shared" si="578"/>
        <v>0</v>
      </c>
      <c r="N3088" s="3" t="str">
        <f t="shared" si="579"/>
        <v>Idle</v>
      </c>
      <c r="O3088" s="3" t="str">
        <f t="shared" si="587"/>
        <v>Idle</v>
      </c>
      <c r="P3088" s="2">
        <f t="shared" si="580"/>
        <v>0</v>
      </c>
      <c r="Q3088" s="2">
        <f t="shared" si="581"/>
        <v>0</v>
      </c>
      <c r="R3088" s="2">
        <f t="shared" si="582"/>
        <v>0</v>
      </c>
      <c r="S3088" s="2">
        <f t="shared" si="583"/>
        <v>0</v>
      </c>
      <c r="T3088" s="2">
        <f t="shared" si="584"/>
        <v>0</v>
      </c>
      <c r="U3088" s="2">
        <f>IF(O3088="Reg", R3088 * Inputs!$B$7, 0)</f>
        <v>0</v>
      </c>
      <c r="V3088" s="2">
        <f>MAX(F3088 + P3088*Inputs!$B$15 - (Q3088/Inputs!$B$16) - U3088, 0)</f>
        <v>340</v>
      </c>
    </row>
    <row r="3089" spans="1:22" x14ac:dyDescent="0.3">
      <c r="A3089" s="1">
        <v>46151.625</v>
      </c>
      <c r="B3089" s="2">
        <v>56.278761805565551</v>
      </c>
      <c r="C3089" s="2">
        <v>8.436422784859495</v>
      </c>
      <c r="D3089" s="2">
        <f t="shared" si="576"/>
        <v>30.548884240392912</v>
      </c>
      <c r="E3089" s="2">
        <f t="shared" si="577"/>
        <v>65.622281391653246</v>
      </c>
      <c r="F3089" s="2">
        <f t="shared" si="585"/>
        <v>340</v>
      </c>
      <c r="G3089" s="2">
        <f t="shared" si="586"/>
        <v>0</v>
      </c>
      <c r="H3089" s="2">
        <f>MIN(Inputs!$B$2, (Inputs!$B$14 - F3089)/Inputs!$B$15)</f>
        <v>0</v>
      </c>
      <c r="I3089" s="2">
        <f>MAX(MIN(Inputs!$B$2, F3089*Inputs!$B$16, Inputs!$B$14*Inputs!$B$4 - G3089), 0)</f>
        <v>170</v>
      </c>
      <c r="J3089" s="2">
        <f>MAX(MIN(Inputs!$B$2, F3089*Inputs!$B$16, (Inputs!$B$14-F3089)/Inputs!$B$15)*Inputs!$B$9, 0)</f>
        <v>0</v>
      </c>
      <c r="K3089" s="2">
        <f>MAX(E3089*Inputs!$B$5 - B3089 - Inputs!$B$8, 0) * H3089</f>
        <v>0</v>
      </c>
      <c r="L3089" s="2">
        <f>IF(B3089 &gt;= D3089*Inputs!$B$10, MAX(B3089 - E3089/Inputs!$B$5 - Inputs!$B$8, 0) * I3089, 0)</f>
        <v>0</v>
      </c>
      <c r="M3089" s="2">
        <f t="shared" si="578"/>
        <v>0</v>
      </c>
      <c r="N3089" s="3" t="str">
        <f t="shared" si="579"/>
        <v>Idle</v>
      </c>
      <c r="O3089" s="3" t="str">
        <f t="shared" si="587"/>
        <v>Idle</v>
      </c>
      <c r="P3089" s="2">
        <f t="shared" si="580"/>
        <v>0</v>
      </c>
      <c r="Q3089" s="2">
        <f t="shared" si="581"/>
        <v>0</v>
      </c>
      <c r="R3089" s="2">
        <f t="shared" si="582"/>
        <v>0</v>
      </c>
      <c r="S3089" s="2">
        <f t="shared" si="583"/>
        <v>0</v>
      </c>
      <c r="T3089" s="2">
        <f t="shared" si="584"/>
        <v>0</v>
      </c>
      <c r="U3089" s="2">
        <f>IF(O3089="Reg", R3089 * Inputs!$B$7, 0)</f>
        <v>0</v>
      </c>
      <c r="V3089" s="2">
        <f>MAX(F3089 + P3089*Inputs!$B$15 - (Q3089/Inputs!$B$16) - U3089, 0)</f>
        <v>340</v>
      </c>
    </row>
    <row r="3090" spans="1:22" x14ac:dyDescent="0.3">
      <c r="A3090" s="1">
        <v>46151.666666666657</v>
      </c>
      <c r="B3090" s="2">
        <v>68.22092690505778</v>
      </c>
      <c r="C3090" s="2">
        <v>23.825304822043162</v>
      </c>
      <c r="D3090" s="2">
        <f t="shared" si="576"/>
        <v>30.548884240392912</v>
      </c>
      <c r="E3090" s="2">
        <f t="shared" si="577"/>
        <v>64.821119007043023</v>
      </c>
      <c r="F3090" s="2">
        <f t="shared" si="585"/>
        <v>340</v>
      </c>
      <c r="G3090" s="2">
        <f t="shared" si="586"/>
        <v>0</v>
      </c>
      <c r="H3090" s="2">
        <f>MIN(Inputs!$B$2, (Inputs!$B$14 - F3090)/Inputs!$B$15)</f>
        <v>0</v>
      </c>
      <c r="I3090" s="2">
        <f>MAX(MIN(Inputs!$B$2, F3090*Inputs!$B$16, Inputs!$B$14*Inputs!$B$4 - G3090), 0)</f>
        <v>170</v>
      </c>
      <c r="J3090" s="2">
        <f>MAX(MIN(Inputs!$B$2, F3090*Inputs!$B$16, (Inputs!$B$14-F3090)/Inputs!$B$15)*Inputs!$B$9, 0)</f>
        <v>0</v>
      </c>
      <c r="K3090" s="2">
        <f>MAX(E3090*Inputs!$B$5 - B3090 - Inputs!$B$8, 0) * H3090</f>
        <v>0</v>
      </c>
      <c r="L3090" s="2">
        <f>IF(B3090 &gt;= D3090*Inputs!$B$10, MAX(B3090 - E3090/Inputs!$B$5 - Inputs!$B$8, 0) * I3090, 0)</f>
        <v>0</v>
      </c>
      <c r="M3090" s="2">
        <f t="shared" si="578"/>
        <v>0</v>
      </c>
      <c r="N3090" s="3" t="str">
        <f t="shared" si="579"/>
        <v>Idle</v>
      </c>
      <c r="O3090" s="3" t="str">
        <f t="shared" si="587"/>
        <v>Idle</v>
      </c>
      <c r="P3090" s="2">
        <f t="shared" si="580"/>
        <v>0</v>
      </c>
      <c r="Q3090" s="2">
        <f t="shared" si="581"/>
        <v>0</v>
      </c>
      <c r="R3090" s="2">
        <f t="shared" si="582"/>
        <v>0</v>
      </c>
      <c r="S3090" s="2">
        <f t="shared" si="583"/>
        <v>0</v>
      </c>
      <c r="T3090" s="2">
        <f t="shared" si="584"/>
        <v>0</v>
      </c>
      <c r="U3090" s="2">
        <f>IF(O3090="Reg", R3090 * Inputs!$B$7, 0)</f>
        <v>0</v>
      </c>
      <c r="V3090" s="2">
        <f>MAX(F3090 + P3090*Inputs!$B$15 - (Q3090/Inputs!$B$16) - U3090, 0)</f>
        <v>340</v>
      </c>
    </row>
    <row r="3091" spans="1:22" x14ac:dyDescent="0.3">
      <c r="A3091" s="1">
        <v>46151.708333333343</v>
      </c>
      <c r="B3091" s="2">
        <v>58.929135365232789</v>
      </c>
      <c r="C3091" s="2">
        <v>5.0316486971520451</v>
      </c>
      <c r="D3091" s="2">
        <f t="shared" si="576"/>
        <v>30.548884240392912</v>
      </c>
      <c r="E3091" s="2">
        <f t="shared" si="577"/>
        <v>62.651427113475229</v>
      </c>
      <c r="F3091" s="2">
        <f t="shared" si="585"/>
        <v>340</v>
      </c>
      <c r="G3091" s="2">
        <f t="shared" si="586"/>
        <v>0</v>
      </c>
      <c r="H3091" s="2">
        <f>MIN(Inputs!$B$2, (Inputs!$B$14 - F3091)/Inputs!$B$15)</f>
        <v>0</v>
      </c>
      <c r="I3091" s="2">
        <f>MAX(MIN(Inputs!$B$2, F3091*Inputs!$B$16, Inputs!$B$14*Inputs!$B$4 - G3091), 0)</f>
        <v>170</v>
      </c>
      <c r="J3091" s="2">
        <f>MAX(MIN(Inputs!$B$2, F3091*Inputs!$B$16, (Inputs!$B$14-F3091)/Inputs!$B$15)*Inputs!$B$9, 0)</f>
        <v>0</v>
      </c>
      <c r="K3091" s="2">
        <f>MAX(E3091*Inputs!$B$5 - B3091 - Inputs!$B$8, 0) * H3091</f>
        <v>0</v>
      </c>
      <c r="L3091" s="2">
        <f>IF(B3091 &gt;= D3091*Inputs!$B$10, MAX(B3091 - E3091/Inputs!$B$5 - Inputs!$B$8, 0) * I3091, 0)</f>
        <v>0</v>
      </c>
      <c r="M3091" s="2">
        <f t="shared" si="578"/>
        <v>0</v>
      </c>
      <c r="N3091" s="3" t="str">
        <f t="shared" si="579"/>
        <v>Idle</v>
      </c>
      <c r="O3091" s="3" t="str">
        <f t="shared" si="587"/>
        <v>Idle</v>
      </c>
      <c r="P3091" s="2">
        <f t="shared" si="580"/>
        <v>0</v>
      </c>
      <c r="Q3091" s="2">
        <f t="shared" si="581"/>
        <v>0</v>
      </c>
      <c r="R3091" s="2">
        <f t="shared" si="582"/>
        <v>0</v>
      </c>
      <c r="S3091" s="2">
        <f t="shared" si="583"/>
        <v>0</v>
      </c>
      <c r="T3091" s="2">
        <f t="shared" si="584"/>
        <v>0</v>
      </c>
      <c r="U3091" s="2">
        <f>IF(O3091="Reg", R3091 * Inputs!$B$7, 0)</f>
        <v>0</v>
      </c>
      <c r="V3091" s="2">
        <f>MAX(F3091 + P3091*Inputs!$B$15 - (Q3091/Inputs!$B$16) - U3091, 0)</f>
        <v>340</v>
      </c>
    </row>
    <row r="3092" spans="1:22" x14ac:dyDescent="0.3">
      <c r="A3092" s="1">
        <v>46151.75</v>
      </c>
      <c r="B3092" s="2">
        <v>82.60954889869393</v>
      </c>
      <c r="C3092" s="2">
        <v>1.7384854046809131</v>
      </c>
      <c r="D3092" s="2">
        <f t="shared" si="576"/>
        <v>30.548884240392912</v>
      </c>
      <c r="E3092" s="2">
        <f t="shared" si="577"/>
        <v>59.325597405550617</v>
      </c>
      <c r="F3092" s="2">
        <f t="shared" si="585"/>
        <v>340</v>
      </c>
      <c r="G3092" s="2">
        <f t="shared" si="586"/>
        <v>0</v>
      </c>
      <c r="H3092" s="2">
        <f>MIN(Inputs!$B$2, (Inputs!$B$14 - F3092)/Inputs!$B$15)</f>
        <v>0</v>
      </c>
      <c r="I3092" s="2">
        <f>MAX(MIN(Inputs!$B$2, F3092*Inputs!$B$16, Inputs!$B$14*Inputs!$B$4 - G3092), 0)</f>
        <v>170</v>
      </c>
      <c r="J3092" s="2">
        <f>MAX(MIN(Inputs!$B$2, F3092*Inputs!$B$16, (Inputs!$B$14-F3092)/Inputs!$B$15)*Inputs!$B$9, 0)</f>
        <v>0</v>
      </c>
      <c r="K3092" s="2">
        <f>MAX(E3092*Inputs!$B$5 - B3092 - Inputs!$B$8, 0) * H3092</f>
        <v>0</v>
      </c>
      <c r="L3092" s="2">
        <f>IF(B3092 &gt;= D3092*Inputs!$B$10, MAX(B3092 - E3092/Inputs!$B$5 - Inputs!$B$8, 0) * I3092, 0)</f>
        <v>0</v>
      </c>
      <c r="M3092" s="2">
        <f t="shared" si="578"/>
        <v>0</v>
      </c>
      <c r="N3092" s="3" t="str">
        <f t="shared" si="579"/>
        <v>Idle</v>
      </c>
      <c r="O3092" s="3" t="str">
        <f t="shared" si="587"/>
        <v>Idle</v>
      </c>
      <c r="P3092" s="2">
        <f t="shared" si="580"/>
        <v>0</v>
      </c>
      <c r="Q3092" s="2">
        <f t="shared" si="581"/>
        <v>0</v>
      </c>
      <c r="R3092" s="2">
        <f t="shared" si="582"/>
        <v>0</v>
      </c>
      <c r="S3092" s="2">
        <f t="shared" si="583"/>
        <v>0</v>
      </c>
      <c r="T3092" s="2">
        <f t="shared" si="584"/>
        <v>0</v>
      </c>
      <c r="U3092" s="2">
        <f>IF(O3092="Reg", R3092 * Inputs!$B$7, 0)</f>
        <v>0</v>
      </c>
      <c r="V3092" s="2">
        <f>MAX(F3092 + P3092*Inputs!$B$15 - (Q3092/Inputs!$B$16) - U3092, 0)</f>
        <v>340</v>
      </c>
    </row>
    <row r="3093" spans="1:22" x14ac:dyDescent="0.3">
      <c r="A3093" s="1">
        <v>46151.791666666657</v>
      </c>
      <c r="B3093" s="2">
        <v>63.368513479355897</v>
      </c>
      <c r="C3093" s="2">
        <v>6.506005554693516</v>
      </c>
      <c r="D3093" s="2">
        <f t="shared" si="576"/>
        <v>30.548884240392912</v>
      </c>
      <c r="E3093" s="2">
        <f t="shared" si="577"/>
        <v>51.024080058232038</v>
      </c>
      <c r="F3093" s="2">
        <f t="shared" si="585"/>
        <v>340</v>
      </c>
      <c r="G3093" s="2">
        <f t="shared" si="586"/>
        <v>0</v>
      </c>
      <c r="H3093" s="2">
        <f>MIN(Inputs!$B$2, (Inputs!$B$14 - F3093)/Inputs!$B$15)</f>
        <v>0</v>
      </c>
      <c r="I3093" s="2">
        <f>MAX(MIN(Inputs!$B$2, F3093*Inputs!$B$16, Inputs!$B$14*Inputs!$B$4 - G3093), 0)</f>
        <v>170</v>
      </c>
      <c r="J3093" s="2">
        <f>MAX(MIN(Inputs!$B$2, F3093*Inputs!$B$16, (Inputs!$B$14-F3093)/Inputs!$B$15)*Inputs!$B$9, 0)</f>
        <v>0</v>
      </c>
      <c r="K3093" s="2">
        <f>MAX(E3093*Inputs!$B$5 - B3093 - Inputs!$B$8, 0) * H3093</f>
        <v>0</v>
      </c>
      <c r="L3093" s="2">
        <f>IF(B3093 &gt;= D3093*Inputs!$B$10, MAX(B3093 - E3093/Inputs!$B$5 - Inputs!$B$8, 0) * I3093, 0)</f>
        <v>0</v>
      </c>
      <c r="M3093" s="2">
        <f t="shared" si="578"/>
        <v>0</v>
      </c>
      <c r="N3093" s="3" t="str">
        <f t="shared" si="579"/>
        <v>Idle</v>
      </c>
      <c r="O3093" s="3" t="str">
        <f t="shared" si="587"/>
        <v>Idle</v>
      </c>
      <c r="P3093" s="2">
        <f t="shared" si="580"/>
        <v>0</v>
      </c>
      <c r="Q3093" s="2">
        <f t="shared" si="581"/>
        <v>0</v>
      </c>
      <c r="R3093" s="2">
        <f t="shared" si="582"/>
        <v>0</v>
      </c>
      <c r="S3093" s="2">
        <f t="shared" si="583"/>
        <v>0</v>
      </c>
      <c r="T3093" s="2">
        <f t="shared" si="584"/>
        <v>0</v>
      </c>
      <c r="U3093" s="2">
        <f>IF(O3093="Reg", R3093 * Inputs!$B$7, 0)</f>
        <v>0</v>
      </c>
      <c r="V3093" s="2">
        <f>MAX(F3093 + P3093*Inputs!$B$15 - (Q3093/Inputs!$B$16) - U3093, 0)</f>
        <v>340</v>
      </c>
    </row>
    <row r="3094" spans="1:22" x14ac:dyDescent="0.3">
      <c r="A3094" s="1">
        <v>46151.833333333343</v>
      </c>
      <c r="B3094" s="2">
        <v>64.326801896013549</v>
      </c>
      <c r="C3094" s="2">
        <v>0.93027231731024984</v>
      </c>
      <c r="D3094" s="2">
        <f t="shared" si="576"/>
        <v>30.548884240392912</v>
      </c>
      <c r="E3094" s="2">
        <f t="shared" si="577"/>
        <v>43.942129304914232</v>
      </c>
      <c r="F3094" s="2">
        <f t="shared" si="585"/>
        <v>340</v>
      </c>
      <c r="G3094" s="2">
        <f t="shared" si="586"/>
        <v>0</v>
      </c>
      <c r="H3094" s="2">
        <f>MIN(Inputs!$B$2, (Inputs!$B$14 - F3094)/Inputs!$B$15)</f>
        <v>0</v>
      </c>
      <c r="I3094" s="2">
        <f>MAX(MIN(Inputs!$B$2, F3094*Inputs!$B$16, Inputs!$B$14*Inputs!$B$4 - G3094), 0)</f>
        <v>170</v>
      </c>
      <c r="J3094" s="2">
        <f>MAX(MIN(Inputs!$B$2, F3094*Inputs!$B$16, (Inputs!$B$14-F3094)/Inputs!$B$15)*Inputs!$B$9, 0)</f>
        <v>0</v>
      </c>
      <c r="K3094" s="2">
        <f>MAX(E3094*Inputs!$B$5 - B3094 - Inputs!$B$8, 0) * H3094</f>
        <v>0</v>
      </c>
      <c r="L3094" s="2">
        <f>IF(B3094 &gt;= D3094*Inputs!$B$10, MAX(B3094 - E3094/Inputs!$B$5 - Inputs!$B$8, 0) * I3094, 0)</f>
        <v>0</v>
      </c>
      <c r="M3094" s="2">
        <f t="shared" si="578"/>
        <v>0</v>
      </c>
      <c r="N3094" s="3" t="str">
        <f t="shared" si="579"/>
        <v>Idle</v>
      </c>
      <c r="O3094" s="3" t="str">
        <f t="shared" si="587"/>
        <v>Idle</v>
      </c>
      <c r="P3094" s="2">
        <f t="shared" si="580"/>
        <v>0</v>
      </c>
      <c r="Q3094" s="2">
        <f t="shared" si="581"/>
        <v>0</v>
      </c>
      <c r="R3094" s="2">
        <f t="shared" si="582"/>
        <v>0</v>
      </c>
      <c r="S3094" s="2">
        <f t="shared" si="583"/>
        <v>0</v>
      </c>
      <c r="T3094" s="2">
        <f t="shared" si="584"/>
        <v>0</v>
      </c>
      <c r="U3094" s="2">
        <f>IF(O3094="Reg", R3094 * Inputs!$B$7, 0)</f>
        <v>0</v>
      </c>
      <c r="V3094" s="2">
        <f>MAX(F3094 + P3094*Inputs!$B$15 - (Q3094/Inputs!$B$16) - U3094, 0)</f>
        <v>340</v>
      </c>
    </row>
    <row r="3095" spans="1:22" x14ac:dyDescent="0.3">
      <c r="A3095" s="1">
        <v>46151.875</v>
      </c>
      <c r="B3095" s="2">
        <v>51.471787497904216</v>
      </c>
      <c r="C3095" s="2">
        <v>2.1779137287341439</v>
      </c>
      <c r="D3095" s="2">
        <f t="shared" si="576"/>
        <v>30.548884240392912</v>
      </c>
      <c r="E3095" s="2">
        <f t="shared" si="577"/>
        <v>33.220995655578641</v>
      </c>
      <c r="F3095" s="2">
        <f t="shared" si="585"/>
        <v>340</v>
      </c>
      <c r="G3095" s="2">
        <f t="shared" si="586"/>
        <v>0</v>
      </c>
      <c r="H3095" s="2">
        <f>MIN(Inputs!$B$2, (Inputs!$B$14 - F3095)/Inputs!$B$15)</f>
        <v>0</v>
      </c>
      <c r="I3095" s="2">
        <f>MAX(MIN(Inputs!$B$2, F3095*Inputs!$B$16, Inputs!$B$14*Inputs!$B$4 - G3095), 0)</f>
        <v>170</v>
      </c>
      <c r="J3095" s="2">
        <f>MAX(MIN(Inputs!$B$2, F3095*Inputs!$B$16, (Inputs!$B$14-F3095)/Inputs!$B$15)*Inputs!$B$9, 0)</f>
        <v>0</v>
      </c>
      <c r="K3095" s="2">
        <f>MAX(E3095*Inputs!$B$5 - B3095 - Inputs!$B$8, 0) * H3095</f>
        <v>0</v>
      </c>
      <c r="L3095" s="2">
        <f>IF(B3095 &gt;= D3095*Inputs!$B$10, MAX(B3095 - E3095/Inputs!$B$5 - Inputs!$B$8, 0) * I3095, 0)</f>
        <v>0</v>
      </c>
      <c r="M3095" s="2">
        <f t="shared" si="578"/>
        <v>0</v>
      </c>
      <c r="N3095" s="3" t="str">
        <f t="shared" si="579"/>
        <v>Idle</v>
      </c>
      <c r="O3095" s="3" t="str">
        <f t="shared" si="587"/>
        <v>Idle</v>
      </c>
      <c r="P3095" s="2">
        <f t="shared" si="580"/>
        <v>0</v>
      </c>
      <c r="Q3095" s="2">
        <f t="shared" si="581"/>
        <v>0</v>
      </c>
      <c r="R3095" s="2">
        <f t="shared" si="582"/>
        <v>0</v>
      </c>
      <c r="S3095" s="2">
        <f t="shared" si="583"/>
        <v>0</v>
      </c>
      <c r="T3095" s="2">
        <f t="shared" si="584"/>
        <v>0</v>
      </c>
      <c r="U3095" s="2">
        <f>IF(O3095="Reg", R3095 * Inputs!$B$7, 0)</f>
        <v>0</v>
      </c>
      <c r="V3095" s="2">
        <f>MAX(F3095 + P3095*Inputs!$B$15 - (Q3095/Inputs!$B$16) - U3095, 0)</f>
        <v>340</v>
      </c>
    </row>
    <row r="3096" spans="1:22" x14ac:dyDescent="0.3">
      <c r="A3096" s="1">
        <v>46151.916666666657</v>
      </c>
      <c r="B3096" s="2">
        <v>55.202775543651043</v>
      </c>
      <c r="C3096" s="2">
        <v>3.1414835109765882</v>
      </c>
      <c r="D3096" s="2">
        <f t="shared" si="576"/>
        <v>30.548884240392912</v>
      </c>
      <c r="E3096" s="2">
        <f t="shared" si="577"/>
        <v>26.006618870798661</v>
      </c>
      <c r="F3096" s="2">
        <f t="shared" si="585"/>
        <v>340</v>
      </c>
      <c r="G3096" s="2">
        <f t="shared" si="586"/>
        <v>0</v>
      </c>
      <c r="H3096" s="2">
        <f>MIN(Inputs!$B$2, (Inputs!$B$14 - F3096)/Inputs!$B$15)</f>
        <v>0</v>
      </c>
      <c r="I3096" s="2">
        <f>MAX(MIN(Inputs!$B$2, F3096*Inputs!$B$16, Inputs!$B$14*Inputs!$B$4 - G3096), 0)</f>
        <v>170</v>
      </c>
      <c r="J3096" s="2">
        <f>MAX(MIN(Inputs!$B$2, F3096*Inputs!$B$16, (Inputs!$B$14-F3096)/Inputs!$B$15)*Inputs!$B$9, 0)</f>
        <v>0</v>
      </c>
      <c r="K3096" s="2">
        <f>MAX(E3096*Inputs!$B$5 - B3096 - Inputs!$B$8, 0) * H3096</f>
        <v>0</v>
      </c>
      <c r="L3096" s="2">
        <f>IF(B3096 &gt;= D3096*Inputs!$B$10, MAX(B3096 - E3096/Inputs!$B$5 - Inputs!$B$8, 0) * I3096, 0)</f>
        <v>960.46592419820843</v>
      </c>
      <c r="M3096" s="2">
        <f t="shared" si="578"/>
        <v>0</v>
      </c>
      <c r="N3096" s="3" t="str">
        <f t="shared" si="579"/>
        <v>Discharge</v>
      </c>
      <c r="O3096" s="3" t="str">
        <f t="shared" si="587"/>
        <v>Discharge</v>
      </c>
      <c r="P3096" s="2">
        <f t="shared" si="580"/>
        <v>0</v>
      </c>
      <c r="Q3096" s="2">
        <f t="shared" si="581"/>
        <v>170</v>
      </c>
      <c r="R3096" s="2">
        <f t="shared" si="582"/>
        <v>0</v>
      </c>
      <c r="S3096" s="2">
        <f t="shared" si="583"/>
        <v>9384.4718424206767</v>
      </c>
      <c r="T3096" s="2">
        <f t="shared" si="584"/>
        <v>0</v>
      </c>
      <c r="U3096" s="2">
        <f>IF(O3096="Reg", R3096 * Inputs!$B$7, 0)</f>
        <v>0</v>
      </c>
      <c r="V3096" s="2">
        <f>MAX(F3096 + P3096*Inputs!$B$15 - (Q3096/Inputs!$B$16) - U3096, 0)</f>
        <v>170</v>
      </c>
    </row>
    <row r="3097" spans="1:22" x14ac:dyDescent="0.3">
      <c r="A3097" s="1">
        <v>46151.958333333343</v>
      </c>
      <c r="B3097" s="2">
        <v>38.974157117685003</v>
      </c>
      <c r="C3097" s="2">
        <v>6.6245358416876066</v>
      </c>
      <c r="D3097" s="2">
        <f t="shared" si="576"/>
        <v>30.548884240392912</v>
      </c>
      <c r="E3097" s="2">
        <f t="shared" si="577"/>
        <v>16.806156280190152</v>
      </c>
      <c r="F3097" s="2">
        <f t="shared" si="585"/>
        <v>170</v>
      </c>
      <c r="G3097" s="2">
        <f t="shared" si="586"/>
        <v>170</v>
      </c>
      <c r="H3097" s="2">
        <f>MIN(Inputs!$B$2, (Inputs!$B$14 - F3097)/Inputs!$B$15)</f>
        <v>170</v>
      </c>
      <c r="I3097" s="2">
        <f>MAX(MIN(Inputs!$B$2, F3097*Inputs!$B$16, Inputs!$B$14*Inputs!$B$4 - G3097), 0)</f>
        <v>170</v>
      </c>
      <c r="J3097" s="2">
        <f>MAX(MIN(Inputs!$B$2, F3097*Inputs!$B$16, (Inputs!$B$14-F3097)/Inputs!$B$15)*Inputs!$B$9, 0)</f>
        <v>136</v>
      </c>
      <c r="K3097" s="2">
        <f>MAX(E3097*Inputs!$B$5 - B3097 - Inputs!$B$8, 0) * H3097</f>
        <v>0</v>
      </c>
      <c r="L3097" s="2">
        <f>IF(B3097 &gt;= D3097*Inputs!$B$10, MAX(B3097 - E3097/Inputs!$B$5 - Inputs!$B$8, 0) * I3097, 0)</f>
        <v>0</v>
      </c>
      <c r="M3097" s="2">
        <f t="shared" si="578"/>
        <v>900.93687446951446</v>
      </c>
      <c r="N3097" s="3" t="str">
        <f t="shared" si="579"/>
        <v>Reg</v>
      </c>
      <c r="O3097" s="3" t="str">
        <f t="shared" si="587"/>
        <v>Discharge</v>
      </c>
      <c r="P3097" s="2">
        <f t="shared" si="580"/>
        <v>0</v>
      </c>
      <c r="Q3097" s="2">
        <f t="shared" si="581"/>
        <v>170</v>
      </c>
      <c r="R3097" s="2">
        <f t="shared" si="582"/>
        <v>0</v>
      </c>
      <c r="S3097" s="2">
        <f t="shared" si="583"/>
        <v>6625.6067100064502</v>
      </c>
      <c r="T3097" s="2">
        <f t="shared" si="584"/>
        <v>0</v>
      </c>
      <c r="U3097" s="2">
        <f>IF(O3097="Reg", R3097 * Inputs!$B$7, 0)</f>
        <v>0</v>
      </c>
      <c r="V3097" s="2">
        <f>MAX(F3097 + P3097*Inputs!$B$15 - (Q3097/Inputs!$B$16) - U3097, 0)</f>
        <v>0</v>
      </c>
    </row>
    <row r="3098" spans="1:22" x14ac:dyDescent="0.3">
      <c r="A3098" s="1">
        <v>46152</v>
      </c>
      <c r="B3098" s="2">
        <v>32.800444814782459</v>
      </c>
      <c r="C3098" s="2">
        <v>5.073423277741548</v>
      </c>
      <c r="D3098" s="2">
        <f t="shared" si="576"/>
        <v>30.840627432278378</v>
      </c>
      <c r="E3098" s="2">
        <f t="shared" si="577"/>
        <v>10.310463427242651</v>
      </c>
      <c r="F3098" s="2">
        <f t="shared" si="585"/>
        <v>0</v>
      </c>
      <c r="G3098" s="2">
        <f t="shared" si="586"/>
        <v>0</v>
      </c>
      <c r="H3098" s="2">
        <f>MIN(Inputs!$B$2, (Inputs!$B$14 - F3098)/Inputs!$B$15)</f>
        <v>170</v>
      </c>
      <c r="I3098" s="2">
        <f>MAX(MIN(Inputs!$B$2, F3098*Inputs!$B$16, Inputs!$B$14*Inputs!$B$4 - G3098), 0)</f>
        <v>0</v>
      </c>
      <c r="J3098" s="2">
        <f>MAX(MIN(Inputs!$B$2, F3098*Inputs!$B$16, (Inputs!$B$14-F3098)/Inputs!$B$15)*Inputs!$B$9, 0)</f>
        <v>0</v>
      </c>
      <c r="K3098" s="2">
        <f>MAX(E3098*Inputs!$B$5 - B3098 - Inputs!$B$8, 0) * H3098</f>
        <v>0</v>
      </c>
      <c r="L3098" s="2">
        <f>IF(B3098 &gt;= D3098*Inputs!$B$10, MAX(B3098 - E3098/Inputs!$B$5 - Inputs!$B$8, 0) * I3098, 0)</f>
        <v>0</v>
      </c>
      <c r="M3098" s="2">
        <f t="shared" si="578"/>
        <v>0</v>
      </c>
      <c r="N3098" s="3" t="str">
        <f t="shared" si="579"/>
        <v>Idle</v>
      </c>
      <c r="O3098" s="3" t="str">
        <f t="shared" si="587"/>
        <v>Idle</v>
      </c>
      <c r="P3098" s="2">
        <f t="shared" si="580"/>
        <v>0</v>
      </c>
      <c r="Q3098" s="2">
        <f t="shared" si="581"/>
        <v>0</v>
      </c>
      <c r="R3098" s="2">
        <f t="shared" si="582"/>
        <v>0</v>
      </c>
      <c r="S3098" s="2">
        <f t="shared" si="583"/>
        <v>0</v>
      </c>
      <c r="T3098" s="2">
        <f t="shared" si="584"/>
        <v>0</v>
      </c>
      <c r="U3098" s="2">
        <f>IF(O3098="Reg", R3098 * Inputs!$B$7, 0)</f>
        <v>0</v>
      </c>
      <c r="V3098" s="2">
        <f>MAX(F3098 + P3098*Inputs!$B$15 - (Q3098/Inputs!$B$16) - U3098, 0)</f>
        <v>0</v>
      </c>
    </row>
    <row r="3099" spans="1:22" x14ac:dyDescent="0.3">
      <c r="A3099" s="1">
        <v>46152.041666666657</v>
      </c>
      <c r="B3099" s="2">
        <v>20.87680895944915</v>
      </c>
      <c r="C3099" s="2">
        <v>18.40344775924812</v>
      </c>
      <c r="D3099" s="2">
        <f t="shared" si="576"/>
        <v>30.840627432278378</v>
      </c>
      <c r="E3099" s="2">
        <f t="shared" si="577"/>
        <v>4.8437226247789082</v>
      </c>
      <c r="F3099" s="2">
        <f t="shared" si="585"/>
        <v>0</v>
      </c>
      <c r="G3099" s="2">
        <f t="shared" si="586"/>
        <v>0</v>
      </c>
      <c r="H3099" s="2">
        <f>MIN(Inputs!$B$2, (Inputs!$B$14 - F3099)/Inputs!$B$15)</f>
        <v>170</v>
      </c>
      <c r="I3099" s="2">
        <f>MAX(MIN(Inputs!$B$2, F3099*Inputs!$B$16, Inputs!$B$14*Inputs!$B$4 - G3099), 0)</f>
        <v>0</v>
      </c>
      <c r="J3099" s="2">
        <f>MAX(MIN(Inputs!$B$2, F3099*Inputs!$B$16, (Inputs!$B$14-F3099)/Inputs!$B$15)*Inputs!$B$9, 0)</f>
        <v>0</v>
      </c>
      <c r="K3099" s="2">
        <f>MAX(E3099*Inputs!$B$5 - B3099 - Inputs!$B$8, 0) * H3099</f>
        <v>0</v>
      </c>
      <c r="L3099" s="2">
        <f>IF(B3099 &gt;= D3099*Inputs!$B$10, MAX(B3099 - E3099/Inputs!$B$5 - Inputs!$B$8, 0) * I3099, 0)</f>
        <v>0</v>
      </c>
      <c r="M3099" s="2">
        <f t="shared" si="578"/>
        <v>0</v>
      </c>
      <c r="N3099" s="3" t="str">
        <f t="shared" si="579"/>
        <v>Idle</v>
      </c>
      <c r="O3099" s="3" t="str">
        <f t="shared" si="587"/>
        <v>Idle</v>
      </c>
      <c r="P3099" s="2">
        <f t="shared" si="580"/>
        <v>0</v>
      </c>
      <c r="Q3099" s="2">
        <f t="shared" si="581"/>
        <v>0</v>
      </c>
      <c r="R3099" s="2">
        <f t="shared" si="582"/>
        <v>0</v>
      </c>
      <c r="S3099" s="2">
        <f t="shared" si="583"/>
        <v>0</v>
      </c>
      <c r="T3099" s="2">
        <f t="shared" si="584"/>
        <v>0</v>
      </c>
      <c r="U3099" s="2">
        <f>IF(O3099="Reg", R3099 * Inputs!$B$7, 0)</f>
        <v>0</v>
      </c>
      <c r="V3099" s="2">
        <f>MAX(F3099 + P3099*Inputs!$B$15 - (Q3099/Inputs!$B$16) - U3099, 0)</f>
        <v>0</v>
      </c>
    </row>
    <row r="3100" spans="1:22" x14ac:dyDescent="0.3">
      <c r="A3100" s="1">
        <v>46152.083333333343</v>
      </c>
      <c r="B3100" s="2">
        <v>0</v>
      </c>
      <c r="C3100" s="2">
        <v>0.72676555301476553</v>
      </c>
      <c r="D3100" s="2">
        <f t="shared" si="576"/>
        <v>30.840627432278378</v>
      </c>
      <c r="E3100" s="2">
        <f t="shared" si="577"/>
        <v>1.3642544648707167</v>
      </c>
      <c r="F3100" s="2">
        <f t="shared" si="585"/>
        <v>0</v>
      </c>
      <c r="G3100" s="2">
        <f t="shared" si="586"/>
        <v>0</v>
      </c>
      <c r="H3100" s="2">
        <f>MIN(Inputs!$B$2, (Inputs!$B$14 - F3100)/Inputs!$B$15)</f>
        <v>170</v>
      </c>
      <c r="I3100" s="2">
        <f>MAX(MIN(Inputs!$B$2, F3100*Inputs!$B$16, Inputs!$B$14*Inputs!$B$4 - G3100), 0)</f>
        <v>0</v>
      </c>
      <c r="J3100" s="2">
        <f>MAX(MIN(Inputs!$B$2, F3100*Inputs!$B$16, (Inputs!$B$14-F3100)/Inputs!$B$15)*Inputs!$B$9, 0)</f>
        <v>0</v>
      </c>
      <c r="K3100" s="2">
        <f>MAX(E3100*Inputs!$B$5 - B3100 - Inputs!$B$8, 0) * H3100</f>
        <v>0</v>
      </c>
      <c r="L3100" s="2">
        <f>IF(B3100 &gt;= D3100*Inputs!$B$10, MAX(B3100 - E3100/Inputs!$B$5 - Inputs!$B$8, 0) * I3100, 0)</f>
        <v>0</v>
      </c>
      <c r="M3100" s="2">
        <f t="shared" si="578"/>
        <v>0</v>
      </c>
      <c r="N3100" s="3" t="str">
        <f t="shared" si="579"/>
        <v>Idle</v>
      </c>
      <c r="O3100" s="3" t="str">
        <f t="shared" si="587"/>
        <v>Idle</v>
      </c>
      <c r="P3100" s="2">
        <f t="shared" si="580"/>
        <v>0</v>
      </c>
      <c r="Q3100" s="2">
        <f t="shared" si="581"/>
        <v>0</v>
      </c>
      <c r="R3100" s="2">
        <f t="shared" si="582"/>
        <v>0</v>
      </c>
      <c r="S3100" s="2">
        <f t="shared" si="583"/>
        <v>0</v>
      </c>
      <c r="T3100" s="2">
        <f t="shared" si="584"/>
        <v>0</v>
      </c>
      <c r="U3100" s="2">
        <f>IF(O3100="Reg", R3100 * Inputs!$B$7, 0)</f>
        <v>0</v>
      </c>
      <c r="V3100" s="2">
        <f>MAX(F3100 + P3100*Inputs!$B$15 - (Q3100/Inputs!$B$16) - U3100, 0)</f>
        <v>0</v>
      </c>
    </row>
    <row r="3101" spans="1:22" x14ac:dyDescent="0.3">
      <c r="A3101" s="1">
        <v>46152.125</v>
      </c>
      <c r="B3101" s="2">
        <v>8.1855267892242995</v>
      </c>
      <c r="C3101" s="2">
        <v>57.177765887026908</v>
      </c>
      <c r="D3101" s="2">
        <f t="shared" si="576"/>
        <v>30.840627432278378</v>
      </c>
      <c r="E3101" s="2">
        <f t="shared" si="577"/>
        <v>1.3642544648707167</v>
      </c>
      <c r="F3101" s="2">
        <f t="shared" si="585"/>
        <v>0</v>
      </c>
      <c r="G3101" s="2">
        <f t="shared" si="586"/>
        <v>0</v>
      </c>
      <c r="H3101" s="2">
        <f>MIN(Inputs!$B$2, (Inputs!$B$14 - F3101)/Inputs!$B$15)</f>
        <v>170</v>
      </c>
      <c r="I3101" s="2">
        <f>MAX(MIN(Inputs!$B$2, F3101*Inputs!$B$16, Inputs!$B$14*Inputs!$B$4 - G3101), 0)</f>
        <v>0</v>
      </c>
      <c r="J3101" s="2">
        <f>MAX(MIN(Inputs!$B$2, F3101*Inputs!$B$16, (Inputs!$B$14-F3101)/Inputs!$B$15)*Inputs!$B$9, 0)</f>
        <v>0</v>
      </c>
      <c r="K3101" s="2">
        <f>MAX(E3101*Inputs!$B$5 - B3101 - Inputs!$B$8, 0) * H3101</f>
        <v>0</v>
      </c>
      <c r="L3101" s="2">
        <f>IF(B3101 &gt;= D3101*Inputs!$B$10, MAX(B3101 - E3101/Inputs!$B$5 - Inputs!$B$8, 0) * I3101, 0)</f>
        <v>0</v>
      </c>
      <c r="M3101" s="2">
        <f t="shared" si="578"/>
        <v>0</v>
      </c>
      <c r="N3101" s="3" t="str">
        <f t="shared" si="579"/>
        <v>Idle</v>
      </c>
      <c r="O3101" s="3" t="str">
        <f t="shared" si="587"/>
        <v>Idle</v>
      </c>
      <c r="P3101" s="2">
        <f t="shared" si="580"/>
        <v>0</v>
      </c>
      <c r="Q3101" s="2">
        <f t="shared" si="581"/>
        <v>0</v>
      </c>
      <c r="R3101" s="2">
        <f t="shared" si="582"/>
        <v>0</v>
      </c>
      <c r="S3101" s="2">
        <f t="shared" si="583"/>
        <v>0</v>
      </c>
      <c r="T3101" s="2">
        <f t="shared" si="584"/>
        <v>0</v>
      </c>
      <c r="U3101" s="2">
        <f>IF(O3101="Reg", R3101 * Inputs!$B$7, 0)</f>
        <v>0</v>
      </c>
      <c r="V3101" s="2">
        <f>MAX(F3101 + P3101*Inputs!$B$15 - (Q3101/Inputs!$B$16) - U3101, 0)</f>
        <v>0</v>
      </c>
    </row>
    <row r="3102" spans="1:22" x14ac:dyDescent="0.3">
      <c r="A3102" s="1">
        <v>46152.166666666657</v>
      </c>
      <c r="B3102" s="2">
        <v>0</v>
      </c>
      <c r="C3102" s="2">
        <v>2.4972853750845969</v>
      </c>
      <c r="D3102" s="2">
        <f t="shared" si="576"/>
        <v>30.840627432278378</v>
      </c>
      <c r="E3102" s="2">
        <f t="shared" si="577"/>
        <v>1.0080707931398103</v>
      </c>
      <c r="F3102" s="2">
        <f t="shared" si="585"/>
        <v>0</v>
      </c>
      <c r="G3102" s="2">
        <f t="shared" si="586"/>
        <v>0</v>
      </c>
      <c r="H3102" s="2">
        <f>MIN(Inputs!$B$2, (Inputs!$B$14 - F3102)/Inputs!$B$15)</f>
        <v>170</v>
      </c>
      <c r="I3102" s="2">
        <f>MAX(MIN(Inputs!$B$2, F3102*Inputs!$B$16, Inputs!$B$14*Inputs!$B$4 - G3102), 0)</f>
        <v>0</v>
      </c>
      <c r="J3102" s="2">
        <f>MAX(MIN(Inputs!$B$2, F3102*Inputs!$B$16, (Inputs!$B$14-F3102)/Inputs!$B$15)*Inputs!$B$9, 0)</f>
        <v>0</v>
      </c>
      <c r="K3102" s="2">
        <f>MAX(E3102*Inputs!$B$5 - B3102 - Inputs!$B$8, 0) * H3102</f>
        <v>0</v>
      </c>
      <c r="L3102" s="2">
        <f>IF(B3102 &gt;= D3102*Inputs!$B$10, MAX(B3102 - E3102/Inputs!$B$5 - Inputs!$B$8, 0) * I3102, 0)</f>
        <v>0</v>
      </c>
      <c r="M3102" s="2">
        <f t="shared" si="578"/>
        <v>0</v>
      </c>
      <c r="N3102" s="3" t="str">
        <f t="shared" si="579"/>
        <v>Idle</v>
      </c>
      <c r="O3102" s="3" t="str">
        <f t="shared" si="587"/>
        <v>Idle</v>
      </c>
      <c r="P3102" s="2">
        <f t="shared" si="580"/>
        <v>0</v>
      </c>
      <c r="Q3102" s="2">
        <f t="shared" si="581"/>
        <v>0</v>
      </c>
      <c r="R3102" s="2">
        <f t="shared" si="582"/>
        <v>0</v>
      </c>
      <c r="S3102" s="2">
        <f t="shared" si="583"/>
        <v>0</v>
      </c>
      <c r="T3102" s="2">
        <f t="shared" si="584"/>
        <v>0</v>
      </c>
      <c r="U3102" s="2">
        <f>IF(O3102="Reg", R3102 * Inputs!$B$7, 0)</f>
        <v>0</v>
      </c>
      <c r="V3102" s="2">
        <f>MAX(F3102 + P3102*Inputs!$B$15 - (Q3102/Inputs!$B$16) - U3102, 0)</f>
        <v>0</v>
      </c>
    </row>
    <row r="3103" spans="1:22" x14ac:dyDescent="0.3">
      <c r="A3103" s="1">
        <v>46152.208333333343</v>
      </c>
      <c r="B3103" s="2">
        <v>0</v>
      </c>
      <c r="C3103" s="2">
        <v>4.1928227635618116</v>
      </c>
      <c r="D3103" s="2">
        <f t="shared" si="576"/>
        <v>30.840627432278378</v>
      </c>
      <c r="E3103" s="2">
        <f t="shared" si="577"/>
        <v>1.3759708591075945</v>
      </c>
      <c r="F3103" s="2">
        <f t="shared" si="585"/>
        <v>0</v>
      </c>
      <c r="G3103" s="2">
        <f t="shared" si="586"/>
        <v>0</v>
      </c>
      <c r="H3103" s="2">
        <f>MIN(Inputs!$B$2, (Inputs!$B$14 - F3103)/Inputs!$B$15)</f>
        <v>170</v>
      </c>
      <c r="I3103" s="2">
        <f>MAX(MIN(Inputs!$B$2, F3103*Inputs!$B$16, Inputs!$B$14*Inputs!$B$4 - G3103), 0)</f>
        <v>0</v>
      </c>
      <c r="J3103" s="2">
        <f>MAX(MIN(Inputs!$B$2, F3103*Inputs!$B$16, (Inputs!$B$14-F3103)/Inputs!$B$15)*Inputs!$B$9, 0)</f>
        <v>0</v>
      </c>
      <c r="K3103" s="2">
        <f>MAX(E3103*Inputs!$B$5 - B3103 - Inputs!$B$8, 0) * H3103</f>
        <v>0</v>
      </c>
      <c r="L3103" s="2">
        <f>IF(B3103 &gt;= D3103*Inputs!$B$10, MAX(B3103 - E3103/Inputs!$B$5 - Inputs!$B$8, 0) * I3103, 0)</f>
        <v>0</v>
      </c>
      <c r="M3103" s="2">
        <f t="shared" si="578"/>
        <v>0</v>
      </c>
      <c r="N3103" s="3" t="str">
        <f t="shared" si="579"/>
        <v>Idle</v>
      </c>
      <c r="O3103" s="3" t="str">
        <f t="shared" si="587"/>
        <v>Idle</v>
      </c>
      <c r="P3103" s="2">
        <f t="shared" si="580"/>
        <v>0</v>
      </c>
      <c r="Q3103" s="2">
        <f t="shared" si="581"/>
        <v>0</v>
      </c>
      <c r="R3103" s="2">
        <f t="shared" si="582"/>
        <v>0</v>
      </c>
      <c r="S3103" s="2">
        <f t="shared" si="583"/>
        <v>0</v>
      </c>
      <c r="T3103" s="2">
        <f t="shared" si="584"/>
        <v>0</v>
      </c>
      <c r="U3103" s="2">
        <f>IF(O3103="Reg", R3103 * Inputs!$B$7, 0)</f>
        <v>0</v>
      </c>
      <c r="V3103" s="2">
        <f>MAX(F3103 + P3103*Inputs!$B$15 - (Q3103/Inputs!$B$16) - U3103, 0)</f>
        <v>0</v>
      </c>
    </row>
    <row r="3104" spans="1:22" x14ac:dyDescent="0.3">
      <c r="A3104" s="1">
        <v>46152.25</v>
      </c>
      <c r="B3104" s="2">
        <v>0</v>
      </c>
      <c r="C3104" s="2">
        <v>5.2262214597344308</v>
      </c>
      <c r="D3104" s="2">
        <f t="shared" si="576"/>
        <v>30.840627432278378</v>
      </c>
      <c r="E3104" s="2">
        <f t="shared" si="577"/>
        <v>3.6156513148675296</v>
      </c>
      <c r="F3104" s="2">
        <f t="shared" si="585"/>
        <v>0</v>
      </c>
      <c r="G3104" s="2">
        <f t="shared" si="586"/>
        <v>0</v>
      </c>
      <c r="H3104" s="2">
        <f>MIN(Inputs!$B$2, (Inputs!$B$14 - F3104)/Inputs!$B$15)</f>
        <v>170</v>
      </c>
      <c r="I3104" s="2">
        <f>MAX(MIN(Inputs!$B$2, F3104*Inputs!$B$16, Inputs!$B$14*Inputs!$B$4 - G3104), 0)</f>
        <v>0</v>
      </c>
      <c r="J3104" s="2">
        <f>MAX(MIN(Inputs!$B$2, F3104*Inputs!$B$16, (Inputs!$B$14-F3104)/Inputs!$B$15)*Inputs!$B$9, 0)</f>
        <v>0</v>
      </c>
      <c r="K3104" s="2">
        <f>MAX(E3104*Inputs!$B$5 - B3104 - Inputs!$B$8, 0) * H3104</f>
        <v>0</v>
      </c>
      <c r="L3104" s="2">
        <f>IF(B3104 &gt;= D3104*Inputs!$B$10, MAX(B3104 - E3104/Inputs!$B$5 - Inputs!$B$8, 0) * I3104, 0)</f>
        <v>0</v>
      </c>
      <c r="M3104" s="2">
        <f t="shared" si="578"/>
        <v>0</v>
      </c>
      <c r="N3104" s="3" t="str">
        <f t="shared" si="579"/>
        <v>Idle</v>
      </c>
      <c r="O3104" s="3" t="str">
        <f t="shared" si="587"/>
        <v>Idle</v>
      </c>
      <c r="P3104" s="2">
        <f t="shared" si="580"/>
        <v>0</v>
      </c>
      <c r="Q3104" s="2">
        <f t="shared" si="581"/>
        <v>0</v>
      </c>
      <c r="R3104" s="2">
        <f t="shared" si="582"/>
        <v>0</v>
      </c>
      <c r="S3104" s="2">
        <f t="shared" si="583"/>
        <v>0</v>
      </c>
      <c r="T3104" s="2">
        <f t="shared" si="584"/>
        <v>0</v>
      </c>
      <c r="U3104" s="2">
        <f>IF(O3104="Reg", R3104 * Inputs!$B$7, 0)</f>
        <v>0</v>
      </c>
      <c r="V3104" s="2">
        <f>MAX(F3104 + P3104*Inputs!$B$15 - (Q3104/Inputs!$B$16) - U3104, 0)</f>
        <v>0</v>
      </c>
    </row>
    <row r="3105" spans="1:22" x14ac:dyDescent="0.3">
      <c r="A3105" s="1">
        <v>46152.291666666657</v>
      </c>
      <c r="B3105" s="2">
        <v>0</v>
      </c>
      <c r="C3105" s="2">
        <v>16.278787518590391</v>
      </c>
      <c r="D3105" s="2">
        <f t="shared" si="576"/>
        <v>30.840627432278378</v>
      </c>
      <c r="E3105" s="2">
        <f t="shared" si="577"/>
        <v>8.4625550016001654</v>
      </c>
      <c r="F3105" s="2">
        <f t="shared" si="585"/>
        <v>0</v>
      </c>
      <c r="G3105" s="2">
        <f t="shared" si="586"/>
        <v>0</v>
      </c>
      <c r="H3105" s="2">
        <f>MIN(Inputs!$B$2, (Inputs!$B$14 - F3105)/Inputs!$B$15)</f>
        <v>170</v>
      </c>
      <c r="I3105" s="2">
        <f>MAX(MIN(Inputs!$B$2, F3105*Inputs!$B$16, Inputs!$B$14*Inputs!$B$4 - G3105), 0)</f>
        <v>0</v>
      </c>
      <c r="J3105" s="2">
        <f>MAX(MIN(Inputs!$B$2, F3105*Inputs!$B$16, (Inputs!$B$14-F3105)/Inputs!$B$15)*Inputs!$B$9, 0)</f>
        <v>0</v>
      </c>
      <c r="K3105" s="2">
        <f>MAX(E3105*Inputs!$B$5 - B3105 - Inputs!$B$8, 0) * H3105</f>
        <v>0</v>
      </c>
      <c r="L3105" s="2">
        <f>IF(B3105 &gt;= D3105*Inputs!$B$10, MAX(B3105 - E3105/Inputs!$B$5 - Inputs!$B$8, 0) * I3105, 0)</f>
        <v>0</v>
      </c>
      <c r="M3105" s="2">
        <f t="shared" si="578"/>
        <v>0</v>
      </c>
      <c r="N3105" s="3" t="str">
        <f t="shared" si="579"/>
        <v>Idle</v>
      </c>
      <c r="O3105" s="3" t="str">
        <f t="shared" si="587"/>
        <v>Idle</v>
      </c>
      <c r="P3105" s="2">
        <f t="shared" si="580"/>
        <v>0</v>
      </c>
      <c r="Q3105" s="2">
        <f t="shared" si="581"/>
        <v>0</v>
      </c>
      <c r="R3105" s="2">
        <f t="shared" si="582"/>
        <v>0</v>
      </c>
      <c r="S3105" s="2">
        <f t="shared" si="583"/>
        <v>0</v>
      </c>
      <c r="T3105" s="2">
        <f t="shared" si="584"/>
        <v>0</v>
      </c>
      <c r="U3105" s="2">
        <f>IF(O3105="Reg", R3105 * Inputs!$B$7, 0)</f>
        <v>0</v>
      </c>
      <c r="V3105" s="2">
        <f>MAX(F3105 + P3105*Inputs!$B$15 - (Q3105/Inputs!$B$16) - U3105, 0)</f>
        <v>0</v>
      </c>
    </row>
    <row r="3106" spans="1:22" x14ac:dyDescent="0.3">
      <c r="A3106" s="1">
        <v>46152.333333333343</v>
      </c>
      <c r="B3106" s="2">
        <v>0</v>
      </c>
      <c r="C3106" s="2">
        <v>15.679720102914629</v>
      </c>
      <c r="D3106" s="2">
        <f t="shared" si="576"/>
        <v>30.840627432278378</v>
      </c>
      <c r="E3106" s="2">
        <f t="shared" si="577"/>
        <v>14.125074412271744</v>
      </c>
      <c r="F3106" s="2">
        <f t="shared" si="585"/>
        <v>0</v>
      </c>
      <c r="G3106" s="2">
        <f t="shared" si="586"/>
        <v>0</v>
      </c>
      <c r="H3106" s="2">
        <f>MIN(Inputs!$B$2, (Inputs!$B$14 - F3106)/Inputs!$B$15)</f>
        <v>170</v>
      </c>
      <c r="I3106" s="2">
        <f>MAX(MIN(Inputs!$B$2, F3106*Inputs!$B$16, Inputs!$B$14*Inputs!$B$4 - G3106), 0)</f>
        <v>0</v>
      </c>
      <c r="J3106" s="2">
        <f>MAX(MIN(Inputs!$B$2, F3106*Inputs!$B$16, (Inputs!$B$14-F3106)/Inputs!$B$15)*Inputs!$B$9, 0)</f>
        <v>0</v>
      </c>
      <c r="K3106" s="2">
        <f>MAX(E3106*Inputs!$B$5 - B3106 - Inputs!$B$8, 0) * H3106</f>
        <v>0</v>
      </c>
      <c r="L3106" s="2">
        <f>IF(B3106 &gt;= D3106*Inputs!$B$10, MAX(B3106 - E3106/Inputs!$B$5 - Inputs!$B$8, 0) * I3106, 0)</f>
        <v>0</v>
      </c>
      <c r="M3106" s="2">
        <f t="shared" si="578"/>
        <v>0</v>
      </c>
      <c r="N3106" s="3" t="str">
        <f t="shared" si="579"/>
        <v>Idle</v>
      </c>
      <c r="O3106" s="3" t="str">
        <f t="shared" si="587"/>
        <v>Idle</v>
      </c>
      <c r="P3106" s="2">
        <f t="shared" si="580"/>
        <v>0</v>
      </c>
      <c r="Q3106" s="2">
        <f t="shared" si="581"/>
        <v>0</v>
      </c>
      <c r="R3106" s="2">
        <f t="shared" si="582"/>
        <v>0</v>
      </c>
      <c r="S3106" s="2">
        <f t="shared" si="583"/>
        <v>0</v>
      </c>
      <c r="T3106" s="2">
        <f t="shared" si="584"/>
        <v>0</v>
      </c>
      <c r="U3106" s="2">
        <f>IF(O3106="Reg", R3106 * Inputs!$B$7, 0)</f>
        <v>0</v>
      </c>
      <c r="V3106" s="2">
        <f>MAX(F3106 + P3106*Inputs!$B$15 - (Q3106/Inputs!$B$16) - U3106, 0)</f>
        <v>0</v>
      </c>
    </row>
    <row r="3107" spans="1:22" x14ac:dyDescent="0.3">
      <c r="A3107" s="1">
        <v>46152.375</v>
      </c>
      <c r="B3107" s="2">
        <v>6.0484247588388618</v>
      </c>
      <c r="C3107" s="2">
        <v>3.9502214674477241</v>
      </c>
      <c r="D3107" s="2">
        <f t="shared" si="576"/>
        <v>30.840627432278378</v>
      </c>
      <c r="E3107" s="2">
        <f t="shared" si="577"/>
        <v>23.052270581009569</v>
      </c>
      <c r="F3107" s="2">
        <f t="shared" si="585"/>
        <v>0</v>
      </c>
      <c r="G3107" s="2">
        <f t="shared" si="586"/>
        <v>0</v>
      </c>
      <c r="H3107" s="2">
        <f>MIN(Inputs!$B$2, (Inputs!$B$14 - F3107)/Inputs!$B$15)</f>
        <v>170</v>
      </c>
      <c r="I3107" s="2">
        <f>MAX(MIN(Inputs!$B$2, F3107*Inputs!$B$16, Inputs!$B$14*Inputs!$B$4 - G3107), 0)</f>
        <v>0</v>
      </c>
      <c r="J3107" s="2">
        <f>MAX(MIN(Inputs!$B$2, F3107*Inputs!$B$16, (Inputs!$B$14-F3107)/Inputs!$B$15)*Inputs!$B$9, 0)</f>
        <v>0</v>
      </c>
      <c r="K3107" s="2">
        <f>MAX(E3107*Inputs!$B$5 - B3107 - Inputs!$B$8, 0) * H3107</f>
        <v>0</v>
      </c>
      <c r="L3107" s="2">
        <f>IF(B3107 &gt;= D3107*Inputs!$B$10, MAX(B3107 - E3107/Inputs!$B$5 - Inputs!$B$8, 0) * I3107, 0)</f>
        <v>0</v>
      </c>
      <c r="M3107" s="2">
        <f t="shared" si="578"/>
        <v>0</v>
      </c>
      <c r="N3107" s="3" t="str">
        <f t="shared" si="579"/>
        <v>Idle</v>
      </c>
      <c r="O3107" s="3" t="str">
        <f t="shared" si="587"/>
        <v>Idle</v>
      </c>
      <c r="P3107" s="2">
        <f t="shared" si="580"/>
        <v>0</v>
      </c>
      <c r="Q3107" s="2">
        <f t="shared" si="581"/>
        <v>0</v>
      </c>
      <c r="R3107" s="2">
        <f t="shared" si="582"/>
        <v>0</v>
      </c>
      <c r="S3107" s="2">
        <f t="shared" si="583"/>
        <v>0</v>
      </c>
      <c r="T3107" s="2">
        <f t="shared" si="584"/>
        <v>0</v>
      </c>
      <c r="U3107" s="2">
        <f>IF(O3107="Reg", R3107 * Inputs!$B$7, 0)</f>
        <v>0</v>
      </c>
      <c r="V3107" s="2">
        <f>MAX(F3107 + P3107*Inputs!$B$15 - (Q3107/Inputs!$B$16) - U3107, 0)</f>
        <v>0</v>
      </c>
    </row>
    <row r="3108" spans="1:22" x14ac:dyDescent="0.3">
      <c r="A3108" s="1">
        <v>46152.416666666657</v>
      </c>
      <c r="B3108" s="2">
        <v>2.2074003958067059</v>
      </c>
      <c r="C3108" s="2">
        <v>5.7612899902460608</v>
      </c>
      <c r="D3108" s="2">
        <f t="shared" si="576"/>
        <v>30.840627432278378</v>
      </c>
      <c r="E3108" s="2">
        <f t="shared" si="577"/>
        <v>31.205891136644709</v>
      </c>
      <c r="F3108" s="2">
        <f t="shared" si="585"/>
        <v>0</v>
      </c>
      <c r="G3108" s="2">
        <f t="shared" si="586"/>
        <v>0</v>
      </c>
      <c r="H3108" s="2">
        <f>MIN(Inputs!$B$2, (Inputs!$B$14 - F3108)/Inputs!$B$15)</f>
        <v>170</v>
      </c>
      <c r="I3108" s="2">
        <f>MAX(MIN(Inputs!$B$2, F3108*Inputs!$B$16, Inputs!$B$14*Inputs!$B$4 - G3108), 0)</f>
        <v>0</v>
      </c>
      <c r="J3108" s="2">
        <f>MAX(MIN(Inputs!$B$2, F3108*Inputs!$B$16, (Inputs!$B$14-F3108)/Inputs!$B$15)*Inputs!$B$9, 0)</f>
        <v>0</v>
      </c>
      <c r="K3108" s="2">
        <f>MAX(E3108*Inputs!$B$5 - B3108 - Inputs!$B$8, 0) * H3108</f>
        <v>893.14324675490889</v>
      </c>
      <c r="L3108" s="2">
        <f>IF(B3108 &gt;= D3108*Inputs!$B$10, MAX(B3108 - E3108/Inputs!$B$5 - Inputs!$B$8, 0) * I3108, 0)</f>
        <v>0</v>
      </c>
      <c r="M3108" s="2">
        <f t="shared" si="578"/>
        <v>0</v>
      </c>
      <c r="N3108" s="3" t="str">
        <f t="shared" si="579"/>
        <v>Charge</v>
      </c>
      <c r="O3108" s="3" t="str">
        <f t="shared" si="587"/>
        <v>Charge</v>
      </c>
      <c r="P3108" s="2">
        <f t="shared" si="580"/>
        <v>170</v>
      </c>
      <c r="Q3108" s="2">
        <f t="shared" si="581"/>
        <v>0</v>
      </c>
      <c r="R3108" s="2">
        <f t="shared" si="582"/>
        <v>0</v>
      </c>
      <c r="S3108" s="2">
        <f t="shared" si="583"/>
        <v>-375.25806728714002</v>
      </c>
      <c r="T3108" s="2">
        <f t="shared" si="584"/>
        <v>0</v>
      </c>
      <c r="U3108" s="2">
        <f>IF(O3108="Reg", R3108 * Inputs!$B$7, 0)</f>
        <v>0</v>
      </c>
      <c r="V3108" s="2">
        <f>MAX(F3108 + P3108*Inputs!$B$15 - (Q3108/Inputs!$B$16) - U3108, 0)</f>
        <v>170</v>
      </c>
    </row>
    <row r="3109" spans="1:22" x14ac:dyDescent="0.3">
      <c r="A3109" s="1">
        <v>46152.458333333343</v>
      </c>
      <c r="B3109" s="2">
        <v>13.438082734559609</v>
      </c>
      <c r="C3109" s="2">
        <v>4.6551058811924442</v>
      </c>
      <c r="D3109" s="2">
        <f t="shared" si="576"/>
        <v>30.840627432278378</v>
      </c>
      <c r="E3109" s="2">
        <f t="shared" si="577"/>
        <v>40.700539254316539</v>
      </c>
      <c r="F3109" s="2">
        <f t="shared" si="585"/>
        <v>170</v>
      </c>
      <c r="G3109" s="2">
        <f t="shared" si="586"/>
        <v>0</v>
      </c>
      <c r="H3109" s="2">
        <f>MIN(Inputs!$B$2, (Inputs!$B$14 - F3109)/Inputs!$B$15)</f>
        <v>170</v>
      </c>
      <c r="I3109" s="2">
        <f>MAX(MIN(Inputs!$B$2, F3109*Inputs!$B$16, Inputs!$B$14*Inputs!$B$4 - G3109), 0)</f>
        <v>170</v>
      </c>
      <c r="J3109" s="2">
        <f>MAX(MIN(Inputs!$B$2, F3109*Inputs!$B$16, (Inputs!$B$14-F3109)/Inputs!$B$15)*Inputs!$B$9, 0)</f>
        <v>136</v>
      </c>
      <c r="K3109" s="2">
        <f>MAX(E3109*Inputs!$B$5 - B3109 - Inputs!$B$8, 0) * H3109</f>
        <v>404.32660757062126</v>
      </c>
      <c r="L3109" s="2">
        <f>IF(B3109 &gt;= D3109*Inputs!$B$10, MAX(B3109 - E3109/Inputs!$B$5 - Inputs!$B$8, 0) * I3109, 0)</f>
        <v>0</v>
      </c>
      <c r="M3109" s="2">
        <f t="shared" si="578"/>
        <v>633.09439984217238</v>
      </c>
      <c r="N3109" s="3" t="str">
        <f t="shared" si="579"/>
        <v>Reg</v>
      </c>
      <c r="O3109" s="3" t="str">
        <f t="shared" si="587"/>
        <v>Charge</v>
      </c>
      <c r="P3109" s="2">
        <f t="shared" si="580"/>
        <v>170</v>
      </c>
      <c r="Q3109" s="2">
        <f t="shared" si="581"/>
        <v>0</v>
      </c>
      <c r="R3109" s="2">
        <f t="shared" si="582"/>
        <v>0</v>
      </c>
      <c r="S3109" s="2">
        <f t="shared" si="583"/>
        <v>-2284.4740648751335</v>
      </c>
      <c r="T3109" s="2">
        <f t="shared" si="584"/>
        <v>0</v>
      </c>
      <c r="U3109" s="2">
        <f>IF(O3109="Reg", R3109 * Inputs!$B$7, 0)</f>
        <v>0</v>
      </c>
      <c r="V3109" s="2">
        <f>MAX(F3109 + P3109*Inputs!$B$15 - (Q3109/Inputs!$B$16) - U3109, 0)</f>
        <v>340</v>
      </c>
    </row>
    <row r="3110" spans="1:22" x14ac:dyDescent="0.3">
      <c r="A3110" s="1">
        <v>46152.5</v>
      </c>
      <c r="B3110" s="2">
        <v>29.081422120395811</v>
      </c>
      <c r="C3110" s="2">
        <v>43.283835746966787</v>
      </c>
      <c r="D3110" s="2">
        <f t="shared" si="576"/>
        <v>30.840627432278378</v>
      </c>
      <c r="E3110" s="2">
        <f t="shared" si="577"/>
        <v>49.426434130819921</v>
      </c>
      <c r="F3110" s="2">
        <f t="shared" si="585"/>
        <v>340</v>
      </c>
      <c r="G3110" s="2">
        <f t="shared" si="586"/>
        <v>0</v>
      </c>
      <c r="H3110" s="2">
        <f>MIN(Inputs!$B$2, (Inputs!$B$14 - F3110)/Inputs!$B$15)</f>
        <v>0</v>
      </c>
      <c r="I3110" s="2">
        <f>MAX(MIN(Inputs!$B$2, F3110*Inputs!$B$16, Inputs!$B$14*Inputs!$B$4 - G3110), 0)</f>
        <v>170</v>
      </c>
      <c r="J3110" s="2">
        <f>MAX(MIN(Inputs!$B$2, F3110*Inputs!$B$16, (Inputs!$B$14-F3110)/Inputs!$B$15)*Inputs!$B$9, 0)</f>
        <v>0</v>
      </c>
      <c r="K3110" s="2">
        <f>MAX(E3110*Inputs!$B$5 - B3110 - Inputs!$B$8, 0) * H3110</f>
        <v>0</v>
      </c>
      <c r="L3110" s="2">
        <f>IF(B3110 &gt;= D3110*Inputs!$B$10, MAX(B3110 - E3110/Inputs!$B$5 - Inputs!$B$8, 0) * I3110, 0)</f>
        <v>0</v>
      </c>
      <c r="M3110" s="2">
        <f t="shared" si="578"/>
        <v>0</v>
      </c>
      <c r="N3110" s="3" t="str">
        <f t="shared" si="579"/>
        <v>Idle</v>
      </c>
      <c r="O3110" s="3" t="str">
        <f t="shared" si="587"/>
        <v>Idle</v>
      </c>
      <c r="P3110" s="2">
        <f t="shared" si="580"/>
        <v>0</v>
      </c>
      <c r="Q3110" s="2">
        <f t="shared" si="581"/>
        <v>0</v>
      </c>
      <c r="R3110" s="2">
        <f t="shared" si="582"/>
        <v>0</v>
      </c>
      <c r="S3110" s="2">
        <f t="shared" si="583"/>
        <v>0</v>
      </c>
      <c r="T3110" s="2">
        <f t="shared" si="584"/>
        <v>0</v>
      </c>
      <c r="U3110" s="2">
        <f>IF(O3110="Reg", R3110 * Inputs!$B$7, 0)</f>
        <v>0</v>
      </c>
      <c r="V3110" s="2">
        <f>MAX(F3110 + P3110*Inputs!$B$15 - (Q3110/Inputs!$B$16) - U3110, 0)</f>
        <v>340</v>
      </c>
    </row>
    <row r="3111" spans="1:22" x14ac:dyDescent="0.3">
      <c r="A3111" s="1">
        <v>46152.541666666657</v>
      </c>
      <c r="B3111" s="2">
        <v>33.975116464029462</v>
      </c>
      <c r="C3111" s="2">
        <v>2.1533721379121231</v>
      </c>
      <c r="D3111" s="2">
        <f t="shared" si="576"/>
        <v>30.840627432278378</v>
      </c>
      <c r="E3111" s="2">
        <f t="shared" si="577"/>
        <v>57.719240910835161</v>
      </c>
      <c r="F3111" s="2">
        <f t="shared" si="585"/>
        <v>340</v>
      </c>
      <c r="G3111" s="2">
        <f t="shared" si="586"/>
        <v>0</v>
      </c>
      <c r="H3111" s="2">
        <f>MIN(Inputs!$B$2, (Inputs!$B$14 - F3111)/Inputs!$B$15)</f>
        <v>0</v>
      </c>
      <c r="I3111" s="2">
        <f>MAX(MIN(Inputs!$B$2, F3111*Inputs!$B$16, Inputs!$B$14*Inputs!$B$4 - G3111), 0)</f>
        <v>170</v>
      </c>
      <c r="J3111" s="2">
        <f>MAX(MIN(Inputs!$B$2, F3111*Inputs!$B$16, (Inputs!$B$14-F3111)/Inputs!$B$15)*Inputs!$B$9, 0)</f>
        <v>0</v>
      </c>
      <c r="K3111" s="2">
        <f>MAX(E3111*Inputs!$B$5 - B3111 - Inputs!$B$8, 0) * H3111</f>
        <v>0</v>
      </c>
      <c r="L3111" s="2">
        <f>IF(B3111 &gt;= D3111*Inputs!$B$10, MAX(B3111 - E3111/Inputs!$B$5 - Inputs!$B$8, 0) * I3111, 0)</f>
        <v>0</v>
      </c>
      <c r="M3111" s="2">
        <f t="shared" si="578"/>
        <v>0</v>
      </c>
      <c r="N3111" s="3" t="str">
        <f t="shared" si="579"/>
        <v>Idle</v>
      </c>
      <c r="O3111" s="3" t="str">
        <f t="shared" si="587"/>
        <v>Idle</v>
      </c>
      <c r="P3111" s="2">
        <f t="shared" si="580"/>
        <v>0</v>
      </c>
      <c r="Q3111" s="2">
        <f t="shared" si="581"/>
        <v>0</v>
      </c>
      <c r="R3111" s="2">
        <f t="shared" si="582"/>
        <v>0</v>
      </c>
      <c r="S3111" s="2">
        <f t="shared" si="583"/>
        <v>0</v>
      </c>
      <c r="T3111" s="2">
        <f t="shared" si="584"/>
        <v>0</v>
      </c>
      <c r="U3111" s="2">
        <f>IF(O3111="Reg", R3111 * Inputs!$B$7, 0)</f>
        <v>0</v>
      </c>
      <c r="V3111" s="2">
        <f>MAX(F3111 + P3111*Inputs!$B$15 - (Q3111/Inputs!$B$16) - U3111, 0)</f>
        <v>340</v>
      </c>
    </row>
    <row r="3112" spans="1:22" x14ac:dyDescent="0.3">
      <c r="A3112" s="1">
        <v>46152.583333333343</v>
      </c>
      <c r="B3112" s="2">
        <v>53.563177012426962</v>
      </c>
      <c r="C3112" s="2">
        <v>5.7264571483636422</v>
      </c>
      <c r="D3112" s="2">
        <f t="shared" si="576"/>
        <v>30.840627432278378</v>
      </c>
      <c r="E3112" s="2">
        <f t="shared" si="577"/>
        <v>64.184268596727904</v>
      </c>
      <c r="F3112" s="2">
        <f t="shared" si="585"/>
        <v>340</v>
      </c>
      <c r="G3112" s="2">
        <f t="shared" si="586"/>
        <v>0</v>
      </c>
      <c r="H3112" s="2">
        <f>MIN(Inputs!$B$2, (Inputs!$B$14 - F3112)/Inputs!$B$15)</f>
        <v>0</v>
      </c>
      <c r="I3112" s="2">
        <f>MAX(MIN(Inputs!$B$2, F3112*Inputs!$B$16, Inputs!$B$14*Inputs!$B$4 - G3112), 0)</f>
        <v>170</v>
      </c>
      <c r="J3112" s="2">
        <f>MAX(MIN(Inputs!$B$2, F3112*Inputs!$B$16, (Inputs!$B$14-F3112)/Inputs!$B$15)*Inputs!$B$9, 0)</f>
        <v>0</v>
      </c>
      <c r="K3112" s="2">
        <f>MAX(E3112*Inputs!$B$5 - B3112 - Inputs!$B$8, 0) * H3112</f>
        <v>0</v>
      </c>
      <c r="L3112" s="2">
        <f>IF(B3112 &gt;= D3112*Inputs!$B$10, MAX(B3112 - E3112/Inputs!$B$5 - Inputs!$B$8, 0) * I3112, 0)</f>
        <v>0</v>
      </c>
      <c r="M3112" s="2">
        <f t="shared" si="578"/>
        <v>0</v>
      </c>
      <c r="N3112" s="3" t="str">
        <f t="shared" si="579"/>
        <v>Idle</v>
      </c>
      <c r="O3112" s="3" t="str">
        <f t="shared" si="587"/>
        <v>Idle</v>
      </c>
      <c r="P3112" s="2">
        <f t="shared" si="580"/>
        <v>0</v>
      </c>
      <c r="Q3112" s="2">
        <f t="shared" si="581"/>
        <v>0</v>
      </c>
      <c r="R3112" s="2">
        <f t="shared" si="582"/>
        <v>0</v>
      </c>
      <c r="S3112" s="2">
        <f t="shared" si="583"/>
        <v>0</v>
      </c>
      <c r="T3112" s="2">
        <f t="shared" si="584"/>
        <v>0</v>
      </c>
      <c r="U3112" s="2">
        <f>IF(O3112="Reg", R3112 * Inputs!$B$7, 0)</f>
        <v>0</v>
      </c>
      <c r="V3112" s="2">
        <f>MAX(F3112 + P3112*Inputs!$B$15 - (Q3112/Inputs!$B$16) - U3112, 0)</f>
        <v>340</v>
      </c>
    </row>
    <row r="3113" spans="1:22" x14ac:dyDescent="0.3">
      <c r="A3113" s="1">
        <v>46152.625</v>
      </c>
      <c r="B3113" s="2">
        <v>54.970148092649708</v>
      </c>
      <c r="C3113" s="2">
        <v>4.6707732625187433</v>
      </c>
      <c r="D3113" s="2">
        <f t="shared" si="576"/>
        <v>30.840627432278378</v>
      </c>
      <c r="E3113" s="2">
        <f t="shared" si="577"/>
        <v>67.442331157054596</v>
      </c>
      <c r="F3113" s="2">
        <f t="shared" si="585"/>
        <v>340</v>
      </c>
      <c r="G3113" s="2">
        <f t="shared" si="586"/>
        <v>0</v>
      </c>
      <c r="H3113" s="2">
        <f>MIN(Inputs!$B$2, (Inputs!$B$14 - F3113)/Inputs!$B$15)</f>
        <v>0</v>
      </c>
      <c r="I3113" s="2">
        <f>MAX(MIN(Inputs!$B$2, F3113*Inputs!$B$16, Inputs!$B$14*Inputs!$B$4 - G3113), 0)</f>
        <v>170</v>
      </c>
      <c r="J3113" s="2">
        <f>MAX(MIN(Inputs!$B$2, F3113*Inputs!$B$16, (Inputs!$B$14-F3113)/Inputs!$B$15)*Inputs!$B$9, 0)</f>
        <v>0</v>
      </c>
      <c r="K3113" s="2">
        <f>MAX(E3113*Inputs!$B$5 - B3113 - Inputs!$B$8, 0) * H3113</f>
        <v>0</v>
      </c>
      <c r="L3113" s="2">
        <f>IF(B3113 &gt;= D3113*Inputs!$B$10, MAX(B3113 - E3113/Inputs!$B$5 - Inputs!$B$8, 0) * I3113, 0)</f>
        <v>0</v>
      </c>
      <c r="M3113" s="2">
        <f t="shared" si="578"/>
        <v>0</v>
      </c>
      <c r="N3113" s="3" t="str">
        <f t="shared" si="579"/>
        <v>Idle</v>
      </c>
      <c r="O3113" s="3" t="str">
        <f t="shared" si="587"/>
        <v>Idle</v>
      </c>
      <c r="P3113" s="2">
        <f t="shared" si="580"/>
        <v>0</v>
      </c>
      <c r="Q3113" s="2">
        <f t="shared" si="581"/>
        <v>0</v>
      </c>
      <c r="R3113" s="2">
        <f t="shared" si="582"/>
        <v>0</v>
      </c>
      <c r="S3113" s="2">
        <f t="shared" si="583"/>
        <v>0</v>
      </c>
      <c r="T3113" s="2">
        <f t="shared" si="584"/>
        <v>0</v>
      </c>
      <c r="U3113" s="2">
        <f>IF(O3113="Reg", R3113 * Inputs!$B$7, 0)</f>
        <v>0</v>
      </c>
      <c r="V3113" s="2">
        <f>MAX(F3113 + P3113*Inputs!$B$15 - (Q3113/Inputs!$B$16) - U3113, 0)</f>
        <v>340</v>
      </c>
    </row>
    <row r="3114" spans="1:22" x14ac:dyDescent="0.3">
      <c r="A3114" s="1">
        <v>46152.666666666657</v>
      </c>
      <c r="B3114" s="2">
        <v>59.175289101837691</v>
      </c>
      <c r="C3114" s="2">
        <v>6.3205526550168116</v>
      </c>
      <c r="D3114" s="2">
        <f t="shared" si="576"/>
        <v>30.840627432278378</v>
      </c>
      <c r="E3114" s="2">
        <f t="shared" si="577"/>
        <v>68.696623765399025</v>
      </c>
      <c r="F3114" s="2">
        <f t="shared" si="585"/>
        <v>340</v>
      </c>
      <c r="G3114" s="2">
        <f t="shared" si="586"/>
        <v>0</v>
      </c>
      <c r="H3114" s="2">
        <f>MIN(Inputs!$B$2, (Inputs!$B$14 - F3114)/Inputs!$B$15)</f>
        <v>0</v>
      </c>
      <c r="I3114" s="2">
        <f>MAX(MIN(Inputs!$B$2, F3114*Inputs!$B$16, Inputs!$B$14*Inputs!$B$4 - G3114), 0)</f>
        <v>170</v>
      </c>
      <c r="J3114" s="2">
        <f>MAX(MIN(Inputs!$B$2, F3114*Inputs!$B$16, (Inputs!$B$14-F3114)/Inputs!$B$15)*Inputs!$B$9, 0)</f>
        <v>0</v>
      </c>
      <c r="K3114" s="2">
        <f>MAX(E3114*Inputs!$B$5 - B3114 - Inputs!$B$8, 0) * H3114</f>
        <v>0</v>
      </c>
      <c r="L3114" s="2">
        <f>IF(B3114 &gt;= D3114*Inputs!$B$10, MAX(B3114 - E3114/Inputs!$B$5 - Inputs!$B$8, 0) * I3114, 0)</f>
        <v>0</v>
      </c>
      <c r="M3114" s="2">
        <f t="shared" si="578"/>
        <v>0</v>
      </c>
      <c r="N3114" s="3" t="str">
        <f t="shared" si="579"/>
        <v>Idle</v>
      </c>
      <c r="O3114" s="3" t="str">
        <f t="shared" si="587"/>
        <v>Idle</v>
      </c>
      <c r="P3114" s="2">
        <f t="shared" si="580"/>
        <v>0</v>
      </c>
      <c r="Q3114" s="2">
        <f t="shared" si="581"/>
        <v>0</v>
      </c>
      <c r="R3114" s="2">
        <f t="shared" si="582"/>
        <v>0</v>
      </c>
      <c r="S3114" s="2">
        <f t="shared" si="583"/>
        <v>0</v>
      </c>
      <c r="T3114" s="2">
        <f t="shared" si="584"/>
        <v>0</v>
      </c>
      <c r="U3114" s="2">
        <f>IF(O3114="Reg", R3114 * Inputs!$B$7, 0)</f>
        <v>0</v>
      </c>
      <c r="V3114" s="2">
        <f>MAX(F3114 + P3114*Inputs!$B$15 - (Q3114/Inputs!$B$16) - U3114, 0)</f>
        <v>340</v>
      </c>
    </row>
    <row r="3115" spans="1:22" x14ac:dyDescent="0.3">
      <c r="A3115" s="1">
        <v>46152.708333333343</v>
      </c>
      <c r="B3115" s="2">
        <v>65.793451993579865</v>
      </c>
      <c r="C3115" s="2">
        <v>5.4645668389451778</v>
      </c>
      <c r="D3115" s="2">
        <f t="shared" si="576"/>
        <v>30.840627432278378</v>
      </c>
      <c r="E3115" s="2">
        <f t="shared" si="577"/>
        <v>65.91641643237476</v>
      </c>
      <c r="F3115" s="2">
        <f t="shared" si="585"/>
        <v>340</v>
      </c>
      <c r="G3115" s="2">
        <f t="shared" si="586"/>
        <v>0</v>
      </c>
      <c r="H3115" s="2">
        <f>MIN(Inputs!$B$2, (Inputs!$B$14 - F3115)/Inputs!$B$15)</f>
        <v>0</v>
      </c>
      <c r="I3115" s="2">
        <f>MAX(MIN(Inputs!$B$2, F3115*Inputs!$B$16, Inputs!$B$14*Inputs!$B$4 - G3115), 0)</f>
        <v>170</v>
      </c>
      <c r="J3115" s="2">
        <f>MAX(MIN(Inputs!$B$2, F3115*Inputs!$B$16, (Inputs!$B$14-F3115)/Inputs!$B$15)*Inputs!$B$9, 0)</f>
        <v>0</v>
      </c>
      <c r="K3115" s="2">
        <f>MAX(E3115*Inputs!$B$5 - B3115 - Inputs!$B$8, 0) * H3115</f>
        <v>0</v>
      </c>
      <c r="L3115" s="2">
        <f>IF(B3115 &gt;= D3115*Inputs!$B$10, MAX(B3115 - E3115/Inputs!$B$5 - Inputs!$B$8, 0) * I3115, 0)</f>
        <v>0</v>
      </c>
      <c r="M3115" s="2">
        <f t="shared" si="578"/>
        <v>0</v>
      </c>
      <c r="N3115" s="3" t="str">
        <f t="shared" si="579"/>
        <v>Idle</v>
      </c>
      <c r="O3115" s="3" t="str">
        <f t="shared" si="587"/>
        <v>Idle</v>
      </c>
      <c r="P3115" s="2">
        <f t="shared" si="580"/>
        <v>0</v>
      </c>
      <c r="Q3115" s="2">
        <f t="shared" si="581"/>
        <v>0</v>
      </c>
      <c r="R3115" s="2">
        <f t="shared" si="582"/>
        <v>0</v>
      </c>
      <c r="S3115" s="2">
        <f t="shared" si="583"/>
        <v>0</v>
      </c>
      <c r="T3115" s="2">
        <f t="shared" si="584"/>
        <v>0</v>
      </c>
      <c r="U3115" s="2">
        <f>IF(O3115="Reg", R3115 * Inputs!$B$7, 0)</f>
        <v>0</v>
      </c>
      <c r="V3115" s="2">
        <f>MAX(F3115 + P3115*Inputs!$B$15 - (Q3115/Inputs!$B$16) - U3115, 0)</f>
        <v>340</v>
      </c>
    </row>
    <row r="3116" spans="1:22" x14ac:dyDescent="0.3">
      <c r="A3116" s="1">
        <v>46152.75</v>
      </c>
      <c r="B3116" s="2">
        <v>78.838262800487286</v>
      </c>
      <c r="C3116" s="2">
        <v>6.0676208063525463</v>
      </c>
      <c r="D3116" s="2">
        <f t="shared" si="576"/>
        <v>30.840627432278378</v>
      </c>
      <c r="E3116" s="2">
        <f t="shared" si="577"/>
        <v>60.009960856183419</v>
      </c>
      <c r="F3116" s="2">
        <f t="shared" si="585"/>
        <v>340</v>
      </c>
      <c r="G3116" s="2">
        <f t="shared" si="586"/>
        <v>0</v>
      </c>
      <c r="H3116" s="2">
        <f>MIN(Inputs!$B$2, (Inputs!$B$14 - F3116)/Inputs!$B$15)</f>
        <v>0</v>
      </c>
      <c r="I3116" s="2">
        <f>MAX(MIN(Inputs!$B$2, F3116*Inputs!$B$16, Inputs!$B$14*Inputs!$B$4 - G3116), 0)</f>
        <v>170</v>
      </c>
      <c r="J3116" s="2">
        <f>MAX(MIN(Inputs!$B$2, F3116*Inputs!$B$16, (Inputs!$B$14-F3116)/Inputs!$B$15)*Inputs!$B$9, 0)</f>
        <v>0</v>
      </c>
      <c r="K3116" s="2">
        <f>MAX(E3116*Inputs!$B$5 - B3116 - Inputs!$B$8, 0) * H3116</f>
        <v>0</v>
      </c>
      <c r="L3116" s="2">
        <f>IF(B3116 &gt;= D3116*Inputs!$B$10, MAX(B3116 - E3116/Inputs!$B$5 - Inputs!$B$8, 0) * I3116, 0)</f>
        <v>0</v>
      </c>
      <c r="M3116" s="2">
        <f t="shared" si="578"/>
        <v>0</v>
      </c>
      <c r="N3116" s="3" t="str">
        <f t="shared" si="579"/>
        <v>Idle</v>
      </c>
      <c r="O3116" s="3" t="str">
        <f t="shared" si="587"/>
        <v>Idle</v>
      </c>
      <c r="P3116" s="2">
        <f t="shared" si="580"/>
        <v>0</v>
      </c>
      <c r="Q3116" s="2">
        <f t="shared" si="581"/>
        <v>0</v>
      </c>
      <c r="R3116" s="2">
        <f t="shared" si="582"/>
        <v>0</v>
      </c>
      <c r="S3116" s="2">
        <f t="shared" si="583"/>
        <v>0</v>
      </c>
      <c r="T3116" s="2">
        <f t="shared" si="584"/>
        <v>0</v>
      </c>
      <c r="U3116" s="2">
        <f>IF(O3116="Reg", R3116 * Inputs!$B$7, 0)</f>
        <v>0</v>
      </c>
      <c r="V3116" s="2">
        <f>MAX(F3116 + P3116*Inputs!$B$15 - (Q3116/Inputs!$B$16) - U3116, 0)</f>
        <v>340</v>
      </c>
    </row>
    <row r="3117" spans="1:22" x14ac:dyDescent="0.3">
      <c r="A3117" s="1">
        <v>46152.791666666657</v>
      </c>
      <c r="B3117" s="2">
        <v>72.765282579385797</v>
      </c>
      <c r="C3117" s="2">
        <v>22.401053226418309</v>
      </c>
      <c r="D3117" s="2">
        <f t="shared" si="576"/>
        <v>30.840627432278378</v>
      </c>
      <c r="E3117" s="2">
        <f t="shared" si="577"/>
        <v>52.45414092752906</v>
      </c>
      <c r="F3117" s="2">
        <f t="shared" si="585"/>
        <v>340</v>
      </c>
      <c r="G3117" s="2">
        <f t="shared" si="586"/>
        <v>0</v>
      </c>
      <c r="H3117" s="2">
        <f>MIN(Inputs!$B$2, (Inputs!$B$14 - F3117)/Inputs!$B$15)</f>
        <v>0</v>
      </c>
      <c r="I3117" s="2">
        <f>MAX(MIN(Inputs!$B$2, F3117*Inputs!$B$16, Inputs!$B$14*Inputs!$B$4 - G3117), 0)</f>
        <v>170</v>
      </c>
      <c r="J3117" s="2">
        <f>MAX(MIN(Inputs!$B$2, F3117*Inputs!$B$16, (Inputs!$B$14-F3117)/Inputs!$B$15)*Inputs!$B$9, 0)</f>
        <v>0</v>
      </c>
      <c r="K3117" s="2">
        <f>MAX(E3117*Inputs!$B$5 - B3117 - Inputs!$B$8, 0) * H3117</f>
        <v>0</v>
      </c>
      <c r="L3117" s="2">
        <f>IF(B3117 &gt;= D3117*Inputs!$B$10, MAX(B3117 - E3117/Inputs!$B$5 - Inputs!$B$8, 0) * I3117, 0)</f>
        <v>0</v>
      </c>
      <c r="M3117" s="2">
        <f t="shared" si="578"/>
        <v>0</v>
      </c>
      <c r="N3117" s="3" t="str">
        <f t="shared" si="579"/>
        <v>Idle</v>
      </c>
      <c r="O3117" s="3" t="str">
        <f t="shared" si="587"/>
        <v>Idle</v>
      </c>
      <c r="P3117" s="2">
        <f t="shared" si="580"/>
        <v>0</v>
      </c>
      <c r="Q3117" s="2">
        <f t="shared" si="581"/>
        <v>0</v>
      </c>
      <c r="R3117" s="2">
        <f t="shared" si="582"/>
        <v>0</v>
      </c>
      <c r="S3117" s="2">
        <f t="shared" si="583"/>
        <v>0</v>
      </c>
      <c r="T3117" s="2">
        <f t="shared" si="584"/>
        <v>0</v>
      </c>
      <c r="U3117" s="2">
        <f>IF(O3117="Reg", R3117 * Inputs!$B$7, 0)</f>
        <v>0</v>
      </c>
      <c r="V3117" s="2">
        <f>MAX(F3117 + P3117*Inputs!$B$15 - (Q3117/Inputs!$B$16) - U3117, 0)</f>
        <v>340</v>
      </c>
    </row>
    <row r="3118" spans="1:22" x14ac:dyDescent="0.3">
      <c r="A3118" s="1">
        <v>46152.833333333343</v>
      </c>
      <c r="B3118" s="2">
        <v>73.111552374387202</v>
      </c>
      <c r="C3118" s="2">
        <v>4.9414684037596039</v>
      </c>
      <c r="D3118" s="2">
        <f t="shared" si="576"/>
        <v>30.840627432278378</v>
      </c>
      <c r="E3118" s="2">
        <f t="shared" si="577"/>
        <v>42.838521728113328</v>
      </c>
      <c r="F3118" s="2">
        <f t="shared" si="585"/>
        <v>340</v>
      </c>
      <c r="G3118" s="2">
        <f t="shared" si="586"/>
        <v>0</v>
      </c>
      <c r="H3118" s="2">
        <f>MIN(Inputs!$B$2, (Inputs!$B$14 - F3118)/Inputs!$B$15)</f>
        <v>0</v>
      </c>
      <c r="I3118" s="2">
        <f>MAX(MIN(Inputs!$B$2, F3118*Inputs!$B$16, Inputs!$B$14*Inputs!$B$4 - G3118), 0)</f>
        <v>170</v>
      </c>
      <c r="J3118" s="2">
        <f>MAX(MIN(Inputs!$B$2, F3118*Inputs!$B$16, (Inputs!$B$14-F3118)/Inputs!$B$15)*Inputs!$B$9, 0)</f>
        <v>0</v>
      </c>
      <c r="K3118" s="2">
        <f>MAX(E3118*Inputs!$B$5 - B3118 - Inputs!$B$8, 0) * H3118</f>
        <v>0</v>
      </c>
      <c r="L3118" s="2">
        <f>IF(B3118 &gt;= D3118*Inputs!$B$10, MAX(B3118 - E3118/Inputs!$B$5 - Inputs!$B$8, 0) * I3118, 0)</f>
        <v>753.34038798756796</v>
      </c>
      <c r="M3118" s="2">
        <f t="shared" si="578"/>
        <v>0</v>
      </c>
      <c r="N3118" s="3" t="str">
        <f t="shared" si="579"/>
        <v>Discharge</v>
      </c>
      <c r="O3118" s="3" t="str">
        <f t="shared" si="587"/>
        <v>Discharge</v>
      </c>
      <c r="P3118" s="2">
        <f t="shared" si="580"/>
        <v>0</v>
      </c>
      <c r="Q3118" s="2">
        <f t="shared" si="581"/>
        <v>170</v>
      </c>
      <c r="R3118" s="2">
        <f t="shared" si="582"/>
        <v>0</v>
      </c>
      <c r="S3118" s="2">
        <f t="shared" si="583"/>
        <v>12428.963903645825</v>
      </c>
      <c r="T3118" s="2">
        <f t="shared" si="584"/>
        <v>0</v>
      </c>
      <c r="U3118" s="2">
        <f>IF(O3118="Reg", R3118 * Inputs!$B$7, 0)</f>
        <v>0</v>
      </c>
      <c r="V3118" s="2">
        <f>MAX(F3118 + P3118*Inputs!$B$15 - (Q3118/Inputs!$B$16) - U3118, 0)</f>
        <v>170</v>
      </c>
    </row>
    <row r="3119" spans="1:22" x14ac:dyDescent="0.3">
      <c r="A3119" s="1">
        <v>46152.875</v>
      </c>
      <c r="B3119" s="2">
        <v>62.495903742716273</v>
      </c>
      <c r="C3119" s="2">
        <v>4.5584592119402174</v>
      </c>
      <c r="D3119" s="2">
        <f t="shared" si="576"/>
        <v>30.840627432278378</v>
      </c>
      <c r="E3119" s="2">
        <f t="shared" si="577"/>
        <v>32.342945761167506</v>
      </c>
      <c r="F3119" s="2">
        <f t="shared" si="585"/>
        <v>170</v>
      </c>
      <c r="G3119" s="2">
        <f t="shared" si="586"/>
        <v>170</v>
      </c>
      <c r="H3119" s="2">
        <f>MIN(Inputs!$B$2, (Inputs!$B$14 - F3119)/Inputs!$B$15)</f>
        <v>170</v>
      </c>
      <c r="I3119" s="2">
        <f>MAX(MIN(Inputs!$B$2, F3119*Inputs!$B$16, Inputs!$B$14*Inputs!$B$4 - G3119), 0)</f>
        <v>170</v>
      </c>
      <c r="J3119" s="2">
        <f>MAX(MIN(Inputs!$B$2, F3119*Inputs!$B$16, (Inputs!$B$14-F3119)/Inputs!$B$15)*Inputs!$B$9, 0)</f>
        <v>136</v>
      </c>
      <c r="K3119" s="2">
        <f>MAX(E3119*Inputs!$B$5 - B3119 - Inputs!$B$8, 0) * H3119</f>
        <v>0</v>
      </c>
      <c r="L3119" s="2">
        <f>IF(B3119 &gt;= D3119*Inputs!$B$10, MAX(B3119 - E3119/Inputs!$B$5 - Inputs!$B$8, 0) * I3119, 0)</f>
        <v>976.23456876349803</v>
      </c>
      <c r="M3119" s="2">
        <f t="shared" si="578"/>
        <v>619.95045282386957</v>
      </c>
      <c r="N3119" s="3" t="str">
        <f t="shared" si="579"/>
        <v>Discharge</v>
      </c>
      <c r="O3119" s="3" t="str">
        <f t="shared" si="587"/>
        <v>Discharge</v>
      </c>
      <c r="P3119" s="2">
        <f t="shared" si="580"/>
        <v>0</v>
      </c>
      <c r="Q3119" s="2">
        <f t="shared" si="581"/>
        <v>170</v>
      </c>
      <c r="R3119" s="2">
        <f t="shared" si="582"/>
        <v>0</v>
      </c>
      <c r="S3119" s="2">
        <f t="shared" si="583"/>
        <v>10624.303636261766</v>
      </c>
      <c r="T3119" s="2">
        <f t="shared" si="584"/>
        <v>0</v>
      </c>
      <c r="U3119" s="2">
        <f>IF(O3119="Reg", R3119 * Inputs!$B$7, 0)</f>
        <v>0</v>
      </c>
      <c r="V3119" s="2">
        <f>MAX(F3119 + P3119*Inputs!$B$15 - (Q3119/Inputs!$B$16) - U3119, 0)</f>
        <v>0</v>
      </c>
    </row>
    <row r="3120" spans="1:22" x14ac:dyDescent="0.3">
      <c r="A3120" s="1">
        <v>46152.916666666657</v>
      </c>
      <c r="B3120" s="2">
        <v>42.494045103692152</v>
      </c>
      <c r="C3120" s="2">
        <v>4.8827875366695954</v>
      </c>
      <c r="D3120" s="2">
        <f t="shared" si="576"/>
        <v>30.840627432278378</v>
      </c>
      <c r="E3120" s="2">
        <f t="shared" si="577"/>
        <v>21.92696180404813</v>
      </c>
      <c r="F3120" s="2">
        <f t="shared" si="585"/>
        <v>0</v>
      </c>
      <c r="G3120" s="2">
        <f t="shared" si="586"/>
        <v>340</v>
      </c>
      <c r="H3120" s="2">
        <f>MIN(Inputs!$B$2, (Inputs!$B$14 - F3120)/Inputs!$B$15)</f>
        <v>170</v>
      </c>
      <c r="I3120" s="2">
        <f>MAX(MIN(Inputs!$B$2, F3120*Inputs!$B$16, Inputs!$B$14*Inputs!$B$4 - G3120), 0)</f>
        <v>0</v>
      </c>
      <c r="J3120" s="2">
        <f>MAX(MIN(Inputs!$B$2, F3120*Inputs!$B$16, (Inputs!$B$14-F3120)/Inputs!$B$15)*Inputs!$B$9, 0)</f>
        <v>0</v>
      </c>
      <c r="K3120" s="2">
        <f>MAX(E3120*Inputs!$B$5 - B3120 - Inputs!$B$8, 0) * H3120</f>
        <v>0</v>
      </c>
      <c r="L3120" s="2">
        <f>IF(B3120 &gt;= D3120*Inputs!$B$10, MAX(B3120 - E3120/Inputs!$B$5 - Inputs!$B$8, 0) * I3120, 0)</f>
        <v>0</v>
      </c>
      <c r="M3120" s="2">
        <f t="shared" si="578"/>
        <v>0</v>
      </c>
      <c r="N3120" s="3" t="str">
        <f t="shared" si="579"/>
        <v>Idle</v>
      </c>
      <c r="O3120" s="3" t="str">
        <f t="shared" si="587"/>
        <v>Idle</v>
      </c>
      <c r="P3120" s="2">
        <f t="shared" si="580"/>
        <v>0</v>
      </c>
      <c r="Q3120" s="2">
        <f t="shared" si="581"/>
        <v>0</v>
      </c>
      <c r="R3120" s="2">
        <f t="shared" si="582"/>
        <v>0</v>
      </c>
      <c r="S3120" s="2">
        <f t="shared" si="583"/>
        <v>0</v>
      </c>
      <c r="T3120" s="2">
        <f t="shared" si="584"/>
        <v>0</v>
      </c>
      <c r="U3120" s="2">
        <f>IF(O3120="Reg", R3120 * Inputs!$B$7, 0)</f>
        <v>0</v>
      </c>
      <c r="V3120" s="2">
        <f>MAX(F3120 + P3120*Inputs!$B$15 - (Q3120/Inputs!$B$16) - U3120, 0)</f>
        <v>0</v>
      </c>
    </row>
    <row r="3121" spans="1:22" x14ac:dyDescent="0.3">
      <c r="A3121" s="1">
        <v>46152.958333333343</v>
      </c>
      <c r="B3121" s="2">
        <v>30.354718536431779</v>
      </c>
      <c r="C3121" s="2">
        <v>13.576182861915241</v>
      </c>
      <c r="D3121" s="2">
        <f t="shared" si="576"/>
        <v>30.840627432278378</v>
      </c>
      <c r="E3121" s="2">
        <f t="shared" si="577"/>
        <v>15.212676717353313</v>
      </c>
      <c r="F3121" s="2">
        <f t="shared" si="585"/>
        <v>0</v>
      </c>
      <c r="G3121" s="2">
        <f t="shared" si="586"/>
        <v>340</v>
      </c>
      <c r="H3121" s="2">
        <f>MIN(Inputs!$B$2, (Inputs!$B$14 - F3121)/Inputs!$B$15)</f>
        <v>170</v>
      </c>
      <c r="I3121" s="2">
        <f>MAX(MIN(Inputs!$B$2, F3121*Inputs!$B$16, Inputs!$B$14*Inputs!$B$4 - G3121), 0)</f>
        <v>0</v>
      </c>
      <c r="J3121" s="2">
        <f>MAX(MIN(Inputs!$B$2, F3121*Inputs!$B$16, (Inputs!$B$14-F3121)/Inputs!$B$15)*Inputs!$B$9, 0)</f>
        <v>0</v>
      </c>
      <c r="K3121" s="2">
        <f>MAX(E3121*Inputs!$B$5 - B3121 - Inputs!$B$8, 0) * H3121</f>
        <v>0</v>
      </c>
      <c r="L3121" s="2">
        <f>IF(B3121 &gt;= D3121*Inputs!$B$10, MAX(B3121 - E3121/Inputs!$B$5 - Inputs!$B$8, 0) * I3121, 0)</f>
        <v>0</v>
      </c>
      <c r="M3121" s="2">
        <f t="shared" si="578"/>
        <v>0</v>
      </c>
      <c r="N3121" s="3" t="str">
        <f t="shared" si="579"/>
        <v>Idle</v>
      </c>
      <c r="O3121" s="3" t="str">
        <f t="shared" si="587"/>
        <v>Idle</v>
      </c>
      <c r="P3121" s="2">
        <f t="shared" si="580"/>
        <v>0</v>
      </c>
      <c r="Q3121" s="2">
        <f t="shared" si="581"/>
        <v>0</v>
      </c>
      <c r="R3121" s="2">
        <f t="shared" si="582"/>
        <v>0</v>
      </c>
      <c r="S3121" s="2">
        <f t="shared" si="583"/>
        <v>0</v>
      </c>
      <c r="T3121" s="2">
        <f t="shared" si="584"/>
        <v>0</v>
      </c>
      <c r="U3121" s="2">
        <f>IF(O3121="Reg", R3121 * Inputs!$B$7, 0)</f>
        <v>0</v>
      </c>
      <c r="V3121" s="2">
        <f>MAX(F3121 + P3121*Inputs!$B$15 - (Q3121/Inputs!$B$16) - U3121, 0)</f>
        <v>0</v>
      </c>
    </row>
    <row r="3122" spans="1:22" x14ac:dyDescent="0.3">
      <c r="A3122" s="1">
        <v>46153</v>
      </c>
      <c r="B3122" s="2">
        <v>33.503343228561171</v>
      </c>
      <c r="C3122" s="2">
        <v>21.84399243684727</v>
      </c>
      <c r="D3122" s="2">
        <f t="shared" si="576"/>
        <v>33.702855232196875</v>
      </c>
      <c r="E3122" s="2">
        <f t="shared" si="577"/>
        <v>10.15355696128135</v>
      </c>
      <c r="F3122" s="2">
        <f t="shared" si="585"/>
        <v>0</v>
      </c>
      <c r="G3122" s="2">
        <f t="shared" si="586"/>
        <v>0</v>
      </c>
      <c r="H3122" s="2">
        <f>MIN(Inputs!$B$2, (Inputs!$B$14 - F3122)/Inputs!$B$15)</f>
        <v>170</v>
      </c>
      <c r="I3122" s="2">
        <f>MAX(MIN(Inputs!$B$2, F3122*Inputs!$B$16, Inputs!$B$14*Inputs!$B$4 - G3122), 0)</f>
        <v>0</v>
      </c>
      <c r="J3122" s="2">
        <f>MAX(MIN(Inputs!$B$2, F3122*Inputs!$B$16, (Inputs!$B$14-F3122)/Inputs!$B$15)*Inputs!$B$9, 0)</f>
        <v>0</v>
      </c>
      <c r="K3122" s="2">
        <f>MAX(E3122*Inputs!$B$5 - B3122 - Inputs!$B$8, 0) * H3122</f>
        <v>0</v>
      </c>
      <c r="L3122" s="2">
        <f>IF(B3122 &gt;= D3122*Inputs!$B$10, MAX(B3122 - E3122/Inputs!$B$5 - Inputs!$B$8, 0) * I3122, 0)</f>
        <v>0</v>
      </c>
      <c r="M3122" s="2">
        <f t="shared" si="578"/>
        <v>0</v>
      </c>
      <c r="N3122" s="3" t="str">
        <f t="shared" si="579"/>
        <v>Idle</v>
      </c>
      <c r="O3122" s="3" t="str">
        <f t="shared" si="587"/>
        <v>Idle</v>
      </c>
      <c r="P3122" s="2">
        <f t="shared" si="580"/>
        <v>0</v>
      </c>
      <c r="Q3122" s="2">
        <f t="shared" si="581"/>
        <v>0</v>
      </c>
      <c r="R3122" s="2">
        <f t="shared" si="582"/>
        <v>0</v>
      </c>
      <c r="S3122" s="2">
        <f t="shared" si="583"/>
        <v>0</v>
      </c>
      <c r="T3122" s="2">
        <f t="shared" si="584"/>
        <v>0</v>
      </c>
      <c r="U3122" s="2">
        <f>IF(O3122="Reg", R3122 * Inputs!$B$7, 0)</f>
        <v>0</v>
      </c>
      <c r="V3122" s="2">
        <f>MAX(F3122 + P3122*Inputs!$B$15 - (Q3122/Inputs!$B$16) - U3122, 0)</f>
        <v>0</v>
      </c>
    </row>
    <row r="3123" spans="1:22" x14ac:dyDescent="0.3">
      <c r="A3123" s="1">
        <v>46153.041666666657</v>
      </c>
      <c r="B3123" s="2">
        <v>15.071567382891351</v>
      </c>
      <c r="C3123" s="2">
        <v>5.3265973081588278</v>
      </c>
      <c r="D3123" s="2">
        <f t="shared" si="576"/>
        <v>33.702855232196875</v>
      </c>
      <c r="E3123" s="2">
        <f t="shared" si="577"/>
        <v>13.488336554745828</v>
      </c>
      <c r="F3123" s="2">
        <f t="shared" si="585"/>
        <v>0</v>
      </c>
      <c r="G3123" s="2">
        <f t="shared" si="586"/>
        <v>0</v>
      </c>
      <c r="H3123" s="2">
        <f>MIN(Inputs!$B$2, (Inputs!$B$14 - F3123)/Inputs!$B$15)</f>
        <v>170</v>
      </c>
      <c r="I3123" s="2">
        <f>MAX(MIN(Inputs!$B$2, F3123*Inputs!$B$16, Inputs!$B$14*Inputs!$B$4 - G3123), 0)</f>
        <v>0</v>
      </c>
      <c r="J3123" s="2">
        <f>MAX(MIN(Inputs!$B$2, F3123*Inputs!$B$16, (Inputs!$B$14-F3123)/Inputs!$B$15)*Inputs!$B$9, 0)</f>
        <v>0</v>
      </c>
      <c r="K3123" s="2">
        <f>MAX(E3123*Inputs!$B$5 - B3123 - Inputs!$B$8, 0) * H3123</f>
        <v>0</v>
      </c>
      <c r="L3123" s="2">
        <f>IF(B3123 &gt;= D3123*Inputs!$B$10, MAX(B3123 - E3123/Inputs!$B$5 - Inputs!$B$8, 0) * I3123, 0)</f>
        <v>0</v>
      </c>
      <c r="M3123" s="2">
        <f t="shared" si="578"/>
        <v>0</v>
      </c>
      <c r="N3123" s="3" t="str">
        <f t="shared" si="579"/>
        <v>Idle</v>
      </c>
      <c r="O3123" s="3" t="str">
        <f t="shared" si="587"/>
        <v>Idle</v>
      </c>
      <c r="P3123" s="2">
        <f t="shared" si="580"/>
        <v>0</v>
      </c>
      <c r="Q3123" s="2">
        <f t="shared" si="581"/>
        <v>0</v>
      </c>
      <c r="R3123" s="2">
        <f t="shared" si="582"/>
        <v>0</v>
      </c>
      <c r="S3123" s="2">
        <f t="shared" si="583"/>
        <v>0</v>
      </c>
      <c r="T3123" s="2">
        <f t="shared" si="584"/>
        <v>0</v>
      </c>
      <c r="U3123" s="2">
        <f>IF(O3123="Reg", R3123 * Inputs!$B$7, 0)</f>
        <v>0</v>
      </c>
      <c r="V3123" s="2">
        <f>MAX(F3123 + P3123*Inputs!$B$15 - (Q3123/Inputs!$B$16) - U3123, 0)</f>
        <v>0</v>
      </c>
    </row>
    <row r="3124" spans="1:22" x14ac:dyDescent="0.3">
      <c r="A3124" s="1">
        <v>46153.083333333343</v>
      </c>
      <c r="B3124" s="2">
        <v>10.138096572712341</v>
      </c>
      <c r="C3124" s="2">
        <v>4.3376116517514243</v>
      </c>
      <c r="D3124" s="2">
        <f t="shared" si="576"/>
        <v>33.702855232196875</v>
      </c>
      <c r="E3124" s="2">
        <f t="shared" si="577"/>
        <v>10.97640865759727</v>
      </c>
      <c r="F3124" s="2">
        <f t="shared" si="585"/>
        <v>0</v>
      </c>
      <c r="G3124" s="2">
        <f t="shared" si="586"/>
        <v>0</v>
      </c>
      <c r="H3124" s="2">
        <f>MIN(Inputs!$B$2, (Inputs!$B$14 - F3124)/Inputs!$B$15)</f>
        <v>170</v>
      </c>
      <c r="I3124" s="2">
        <f>MAX(MIN(Inputs!$B$2, F3124*Inputs!$B$16, Inputs!$B$14*Inputs!$B$4 - G3124), 0)</f>
        <v>0</v>
      </c>
      <c r="J3124" s="2">
        <f>MAX(MIN(Inputs!$B$2, F3124*Inputs!$B$16, (Inputs!$B$14-F3124)/Inputs!$B$15)*Inputs!$B$9, 0)</f>
        <v>0</v>
      </c>
      <c r="K3124" s="2">
        <f>MAX(E3124*Inputs!$B$5 - B3124 - Inputs!$B$8, 0) * H3124</f>
        <v>0</v>
      </c>
      <c r="L3124" s="2">
        <f>IF(B3124 &gt;= D3124*Inputs!$B$10, MAX(B3124 - E3124/Inputs!$B$5 - Inputs!$B$8, 0) * I3124, 0)</f>
        <v>0</v>
      </c>
      <c r="M3124" s="2">
        <f t="shared" si="578"/>
        <v>0</v>
      </c>
      <c r="N3124" s="3" t="str">
        <f t="shared" si="579"/>
        <v>Idle</v>
      </c>
      <c r="O3124" s="3" t="str">
        <f t="shared" si="587"/>
        <v>Idle</v>
      </c>
      <c r="P3124" s="2">
        <f t="shared" si="580"/>
        <v>0</v>
      </c>
      <c r="Q3124" s="2">
        <f t="shared" si="581"/>
        <v>0</v>
      </c>
      <c r="R3124" s="2">
        <f t="shared" si="582"/>
        <v>0</v>
      </c>
      <c r="S3124" s="2">
        <f t="shared" si="583"/>
        <v>0</v>
      </c>
      <c r="T3124" s="2">
        <f t="shared" si="584"/>
        <v>0</v>
      </c>
      <c r="U3124" s="2">
        <f>IF(O3124="Reg", R3124 * Inputs!$B$7, 0)</f>
        <v>0</v>
      </c>
      <c r="V3124" s="2">
        <f>MAX(F3124 + P3124*Inputs!$B$15 - (Q3124/Inputs!$B$16) - U3124, 0)</f>
        <v>0</v>
      </c>
    </row>
    <row r="3125" spans="1:22" x14ac:dyDescent="0.3">
      <c r="A3125" s="1">
        <v>46153.125</v>
      </c>
      <c r="B3125" s="2">
        <v>0</v>
      </c>
      <c r="C3125" s="2">
        <v>7.4827907233295772</v>
      </c>
      <c r="D3125" s="2">
        <f t="shared" si="576"/>
        <v>33.702855232196875</v>
      </c>
      <c r="E3125" s="2">
        <f t="shared" si="577"/>
        <v>9.2867258954785452</v>
      </c>
      <c r="F3125" s="2">
        <f t="shared" si="585"/>
        <v>0</v>
      </c>
      <c r="G3125" s="2">
        <f t="shared" si="586"/>
        <v>0</v>
      </c>
      <c r="H3125" s="2">
        <f>MIN(Inputs!$B$2, (Inputs!$B$14 - F3125)/Inputs!$B$15)</f>
        <v>170</v>
      </c>
      <c r="I3125" s="2">
        <f>MAX(MIN(Inputs!$B$2, F3125*Inputs!$B$16, Inputs!$B$14*Inputs!$B$4 - G3125), 0)</f>
        <v>0</v>
      </c>
      <c r="J3125" s="2">
        <f>MAX(MIN(Inputs!$B$2, F3125*Inputs!$B$16, (Inputs!$B$14-F3125)/Inputs!$B$15)*Inputs!$B$9, 0)</f>
        <v>0</v>
      </c>
      <c r="K3125" s="2">
        <f>MAX(E3125*Inputs!$B$5 - B3125 - Inputs!$B$8, 0) * H3125</f>
        <v>0</v>
      </c>
      <c r="L3125" s="2">
        <f>IF(B3125 &gt;= D3125*Inputs!$B$10, MAX(B3125 - E3125/Inputs!$B$5 - Inputs!$B$8, 0) * I3125, 0)</f>
        <v>0</v>
      </c>
      <c r="M3125" s="2">
        <f t="shared" si="578"/>
        <v>0</v>
      </c>
      <c r="N3125" s="3" t="str">
        <f t="shared" si="579"/>
        <v>Idle</v>
      </c>
      <c r="O3125" s="3" t="str">
        <f t="shared" si="587"/>
        <v>Idle</v>
      </c>
      <c r="P3125" s="2">
        <f t="shared" si="580"/>
        <v>0</v>
      </c>
      <c r="Q3125" s="2">
        <f t="shared" si="581"/>
        <v>0</v>
      </c>
      <c r="R3125" s="2">
        <f t="shared" si="582"/>
        <v>0</v>
      </c>
      <c r="S3125" s="2">
        <f t="shared" si="583"/>
        <v>0</v>
      </c>
      <c r="T3125" s="2">
        <f t="shared" si="584"/>
        <v>0</v>
      </c>
      <c r="U3125" s="2">
        <f>IF(O3125="Reg", R3125 * Inputs!$B$7, 0)</f>
        <v>0</v>
      </c>
      <c r="V3125" s="2">
        <f>MAX(F3125 + P3125*Inputs!$B$15 - (Q3125/Inputs!$B$16) - U3125, 0)</f>
        <v>0</v>
      </c>
    </row>
    <row r="3126" spans="1:22" x14ac:dyDescent="0.3">
      <c r="A3126" s="1">
        <v>46153.166666666657</v>
      </c>
      <c r="B3126" s="2">
        <v>2.2083345835232349</v>
      </c>
      <c r="C3126" s="2">
        <v>13.004438304827421</v>
      </c>
      <c r="D3126" s="2">
        <f t="shared" si="576"/>
        <v>33.702855232196875</v>
      </c>
      <c r="E3126" s="2">
        <f t="shared" si="577"/>
        <v>9.7294758697991117</v>
      </c>
      <c r="F3126" s="2">
        <f t="shared" si="585"/>
        <v>0</v>
      </c>
      <c r="G3126" s="2">
        <f t="shared" si="586"/>
        <v>0</v>
      </c>
      <c r="H3126" s="2">
        <f>MIN(Inputs!$B$2, (Inputs!$B$14 - F3126)/Inputs!$B$15)</f>
        <v>170</v>
      </c>
      <c r="I3126" s="2">
        <f>MAX(MIN(Inputs!$B$2, F3126*Inputs!$B$16, Inputs!$B$14*Inputs!$B$4 - G3126), 0)</f>
        <v>0</v>
      </c>
      <c r="J3126" s="2">
        <f>MAX(MIN(Inputs!$B$2, F3126*Inputs!$B$16, (Inputs!$B$14-F3126)/Inputs!$B$15)*Inputs!$B$9, 0)</f>
        <v>0</v>
      </c>
      <c r="K3126" s="2">
        <f>MAX(E3126*Inputs!$B$5 - B3126 - Inputs!$B$8, 0) * H3126</f>
        <v>0</v>
      </c>
      <c r="L3126" s="2">
        <f>IF(B3126 &gt;= D3126*Inputs!$B$10, MAX(B3126 - E3126/Inputs!$B$5 - Inputs!$B$8, 0) * I3126, 0)</f>
        <v>0</v>
      </c>
      <c r="M3126" s="2">
        <f t="shared" si="578"/>
        <v>0</v>
      </c>
      <c r="N3126" s="3" t="str">
        <f t="shared" si="579"/>
        <v>Idle</v>
      </c>
      <c r="O3126" s="3" t="str">
        <f t="shared" si="587"/>
        <v>Idle</v>
      </c>
      <c r="P3126" s="2">
        <f t="shared" si="580"/>
        <v>0</v>
      </c>
      <c r="Q3126" s="2">
        <f t="shared" si="581"/>
        <v>0</v>
      </c>
      <c r="R3126" s="2">
        <f t="shared" si="582"/>
        <v>0</v>
      </c>
      <c r="S3126" s="2">
        <f t="shared" si="583"/>
        <v>0</v>
      </c>
      <c r="T3126" s="2">
        <f t="shared" si="584"/>
        <v>0</v>
      </c>
      <c r="U3126" s="2">
        <f>IF(O3126="Reg", R3126 * Inputs!$B$7, 0)</f>
        <v>0</v>
      </c>
      <c r="V3126" s="2">
        <f>MAX(F3126 + P3126*Inputs!$B$15 - (Q3126/Inputs!$B$16) - U3126, 0)</f>
        <v>0</v>
      </c>
    </row>
    <row r="3127" spans="1:22" x14ac:dyDescent="0.3">
      <c r="A3127" s="1">
        <v>46153.208333333343</v>
      </c>
      <c r="B3127" s="2">
        <v>0</v>
      </c>
      <c r="C3127" s="2">
        <v>24.77581823167634</v>
      </c>
      <c r="D3127" s="2">
        <f t="shared" si="576"/>
        <v>33.702855232196875</v>
      </c>
      <c r="E3127" s="2">
        <f t="shared" si="577"/>
        <v>11.59660663803742</v>
      </c>
      <c r="F3127" s="2">
        <f t="shared" si="585"/>
        <v>0</v>
      </c>
      <c r="G3127" s="2">
        <f t="shared" si="586"/>
        <v>0</v>
      </c>
      <c r="H3127" s="2">
        <f>MIN(Inputs!$B$2, (Inputs!$B$14 - F3127)/Inputs!$B$15)</f>
        <v>170</v>
      </c>
      <c r="I3127" s="2">
        <f>MAX(MIN(Inputs!$B$2, F3127*Inputs!$B$16, Inputs!$B$14*Inputs!$B$4 - G3127), 0)</f>
        <v>0</v>
      </c>
      <c r="J3127" s="2">
        <f>MAX(MIN(Inputs!$B$2, F3127*Inputs!$B$16, (Inputs!$B$14-F3127)/Inputs!$B$15)*Inputs!$B$9, 0)</f>
        <v>0</v>
      </c>
      <c r="K3127" s="2">
        <f>MAX(E3127*Inputs!$B$5 - B3127 - Inputs!$B$8, 0) * H3127</f>
        <v>0</v>
      </c>
      <c r="L3127" s="2">
        <f>IF(B3127 &gt;= D3127*Inputs!$B$10, MAX(B3127 - E3127/Inputs!$B$5 - Inputs!$B$8, 0) * I3127, 0)</f>
        <v>0</v>
      </c>
      <c r="M3127" s="2">
        <f t="shared" si="578"/>
        <v>0</v>
      </c>
      <c r="N3127" s="3" t="str">
        <f t="shared" si="579"/>
        <v>Idle</v>
      </c>
      <c r="O3127" s="3" t="str">
        <f t="shared" si="587"/>
        <v>Idle</v>
      </c>
      <c r="P3127" s="2">
        <f t="shared" si="580"/>
        <v>0</v>
      </c>
      <c r="Q3127" s="2">
        <f t="shared" si="581"/>
        <v>0</v>
      </c>
      <c r="R3127" s="2">
        <f t="shared" si="582"/>
        <v>0</v>
      </c>
      <c r="S3127" s="2">
        <f t="shared" si="583"/>
        <v>0</v>
      </c>
      <c r="T3127" s="2">
        <f t="shared" si="584"/>
        <v>0</v>
      </c>
      <c r="U3127" s="2">
        <f>IF(O3127="Reg", R3127 * Inputs!$B$7, 0)</f>
        <v>0</v>
      </c>
      <c r="V3127" s="2">
        <f>MAX(F3127 + P3127*Inputs!$B$15 - (Q3127/Inputs!$B$16) - U3127, 0)</f>
        <v>0</v>
      </c>
    </row>
    <row r="3128" spans="1:22" x14ac:dyDescent="0.3">
      <c r="A3128" s="1">
        <v>46153.25</v>
      </c>
      <c r="B3128" s="2">
        <v>53.512020789348043</v>
      </c>
      <c r="C3128" s="2">
        <v>2.7225225755351459</v>
      </c>
      <c r="D3128" s="2">
        <f t="shared" si="576"/>
        <v>33.702855232196875</v>
      </c>
      <c r="E3128" s="2">
        <f t="shared" si="577"/>
        <v>15.71357791925864</v>
      </c>
      <c r="F3128" s="2">
        <f t="shared" si="585"/>
        <v>0</v>
      </c>
      <c r="G3128" s="2">
        <f t="shared" si="586"/>
        <v>0</v>
      </c>
      <c r="H3128" s="2">
        <f>MIN(Inputs!$B$2, (Inputs!$B$14 - F3128)/Inputs!$B$15)</f>
        <v>170</v>
      </c>
      <c r="I3128" s="2">
        <f>MAX(MIN(Inputs!$B$2, F3128*Inputs!$B$16, Inputs!$B$14*Inputs!$B$4 - G3128), 0)</f>
        <v>0</v>
      </c>
      <c r="J3128" s="2">
        <f>MAX(MIN(Inputs!$B$2, F3128*Inputs!$B$16, (Inputs!$B$14-F3128)/Inputs!$B$15)*Inputs!$B$9, 0)</f>
        <v>0</v>
      </c>
      <c r="K3128" s="2">
        <f>MAX(E3128*Inputs!$B$5 - B3128 - Inputs!$B$8, 0) * H3128</f>
        <v>0</v>
      </c>
      <c r="L3128" s="2">
        <f>IF(B3128 &gt;= D3128*Inputs!$B$10, MAX(B3128 - E3128/Inputs!$B$5 - Inputs!$B$8, 0) * I3128, 0)</f>
        <v>0</v>
      </c>
      <c r="M3128" s="2">
        <f t="shared" si="578"/>
        <v>0</v>
      </c>
      <c r="N3128" s="3" t="str">
        <f t="shared" si="579"/>
        <v>Idle</v>
      </c>
      <c r="O3128" s="3" t="str">
        <f t="shared" si="587"/>
        <v>Idle</v>
      </c>
      <c r="P3128" s="2">
        <f t="shared" si="580"/>
        <v>0</v>
      </c>
      <c r="Q3128" s="2">
        <f t="shared" si="581"/>
        <v>0</v>
      </c>
      <c r="R3128" s="2">
        <f t="shared" si="582"/>
        <v>0</v>
      </c>
      <c r="S3128" s="2">
        <f t="shared" si="583"/>
        <v>0</v>
      </c>
      <c r="T3128" s="2">
        <f t="shared" si="584"/>
        <v>0</v>
      </c>
      <c r="U3128" s="2">
        <f>IF(O3128="Reg", R3128 * Inputs!$B$7, 0)</f>
        <v>0</v>
      </c>
      <c r="V3128" s="2">
        <f>MAX(F3128 + P3128*Inputs!$B$15 - (Q3128/Inputs!$B$16) - U3128, 0)</f>
        <v>0</v>
      </c>
    </row>
    <row r="3129" spans="1:22" x14ac:dyDescent="0.3">
      <c r="A3129" s="1">
        <v>46153.291666666657</v>
      </c>
      <c r="B3129" s="2">
        <v>0</v>
      </c>
      <c r="C3129" s="2">
        <v>12.63569829699173</v>
      </c>
      <c r="D3129" s="2">
        <f t="shared" si="576"/>
        <v>33.702855232196875</v>
      </c>
      <c r="E3129" s="2">
        <f t="shared" si="577"/>
        <v>12.402964227966942</v>
      </c>
      <c r="F3129" s="2">
        <f t="shared" si="585"/>
        <v>0</v>
      </c>
      <c r="G3129" s="2">
        <f t="shared" si="586"/>
        <v>0</v>
      </c>
      <c r="H3129" s="2">
        <f>MIN(Inputs!$B$2, (Inputs!$B$14 - F3129)/Inputs!$B$15)</f>
        <v>170</v>
      </c>
      <c r="I3129" s="2">
        <f>MAX(MIN(Inputs!$B$2, F3129*Inputs!$B$16, Inputs!$B$14*Inputs!$B$4 - G3129), 0)</f>
        <v>0</v>
      </c>
      <c r="J3129" s="2">
        <f>MAX(MIN(Inputs!$B$2, F3129*Inputs!$B$16, (Inputs!$B$14-F3129)/Inputs!$B$15)*Inputs!$B$9, 0)</f>
        <v>0</v>
      </c>
      <c r="K3129" s="2">
        <f>MAX(E3129*Inputs!$B$5 - B3129 - Inputs!$B$8, 0) * H3129</f>
        <v>0</v>
      </c>
      <c r="L3129" s="2">
        <f>IF(B3129 &gt;= D3129*Inputs!$B$10, MAX(B3129 - E3129/Inputs!$B$5 - Inputs!$B$8, 0) * I3129, 0)</f>
        <v>0</v>
      </c>
      <c r="M3129" s="2">
        <f t="shared" si="578"/>
        <v>0</v>
      </c>
      <c r="N3129" s="3" t="str">
        <f t="shared" si="579"/>
        <v>Idle</v>
      </c>
      <c r="O3129" s="3" t="str">
        <f t="shared" si="587"/>
        <v>Idle</v>
      </c>
      <c r="P3129" s="2">
        <f t="shared" si="580"/>
        <v>0</v>
      </c>
      <c r="Q3129" s="2">
        <f t="shared" si="581"/>
        <v>0</v>
      </c>
      <c r="R3129" s="2">
        <f t="shared" si="582"/>
        <v>0</v>
      </c>
      <c r="S3129" s="2">
        <f t="shared" si="583"/>
        <v>0</v>
      </c>
      <c r="T3129" s="2">
        <f t="shared" si="584"/>
        <v>0</v>
      </c>
      <c r="U3129" s="2">
        <f>IF(O3129="Reg", R3129 * Inputs!$B$7, 0)</f>
        <v>0</v>
      </c>
      <c r="V3129" s="2">
        <f>MAX(F3129 + P3129*Inputs!$B$15 - (Q3129/Inputs!$B$16) - U3129, 0)</f>
        <v>0</v>
      </c>
    </row>
    <row r="3130" spans="1:22" x14ac:dyDescent="0.3">
      <c r="A3130" s="1">
        <v>46153.333333333343</v>
      </c>
      <c r="B3130" s="2">
        <v>0</v>
      </c>
      <c r="C3130" s="2">
        <v>17.381324606790031</v>
      </c>
      <c r="D3130" s="2">
        <f t="shared" si="576"/>
        <v>33.702855232196875</v>
      </c>
      <c r="E3130" s="2">
        <f t="shared" si="577"/>
        <v>18.940134945020237</v>
      </c>
      <c r="F3130" s="2">
        <f t="shared" si="585"/>
        <v>0</v>
      </c>
      <c r="G3130" s="2">
        <f t="shared" si="586"/>
        <v>0</v>
      </c>
      <c r="H3130" s="2">
        <f>MIN(Inputs!$B$2, (Inputs!$B$14 - F3130)/Inputs!$B$15)</f>
        <v>170</v>
      </c>
      <c r="I3130" s="2">
        <f>MAX(MIN(Inputs!$B$2, F3130*Inputs!$B$16, Inputs!$B$14*Inputs!$B$4 - G3130), 0)</f>
        <v>0</v>
      </c>
      <c r="J3130" s="2">
        <f>MAX(MIN(Inputs!$B$2, F3130*Inputs!$B$16, (Inputs!$B$14-F3130)/Inputs!$B$15)*Inputs!$B$9, 0)</f>
        <v>0</v>
      </c>
      <c r="K3130" s="2">
        <f>MAX(E3130*Inputs!$B$5 - B3130 - Inputs!$B$8, 0) * H3130</f>
        <v>0</v>
      </c>
      <c r="L3130" s="2">
        <f>IF(B3130 &gt;= D3130*Inputs!$B$10, MAX(B3130 - E3130/Inputs!$B$5 - Inputs!$B$8, 0) * I3130, 0)</f>
        <v>0</v>
      </c>
      <c r="M3130" s="2">
        <f t="shared" si="578"/>
        <v>0</v>
      </c>
      <c r="N3130" s="3" t="str">
        <f t="shared" si="579"/>
        <v>Idle</v>
      </c>
      <c r="O3130" s="3" t="str">
        <f t="shared" si="587"/>
        <v>Idle</v>
      </c>
      <c r="P3130" s="2">
        <f t="shared" si="580"/>
        <v>0</v>
      </c>
      <c r="Q3130" s="2">
        <f t="shared" si="581"/>
        <v>0</v>
      </c>
      <c r="R3130" s="2">
        <f t="shared" si="582"/>
        <v>0</v>
      </c>
      <c r="S3130" s="2">
        <f t="shared" si="583"/>
        <v>0</v>
      </c>
      <c r="T3130" s="2">
        <f t="shared" si="584"/>
        <v>0</v>
      </c>
      <c r="U3130" s="2">
        <f>IF(O3130="Reg", R3130 * Inputs!$B$7, 0)</f>
        <v>0</v>
      </c>
      <c r="V3130" s="2">
        <f>MAX(F3130 + P3130*Inputs!$B$15 - (Q3130/Inputs!$B$16) - U3130, 0)</f>
        <v>0</v>
      </c>
    </row>
    <row r="3131" spans="1:22" x14ac:dyDescent="0.3">
      <c r="A3131" s="1">
        <v>46153.375</v>
      </c>
      <c r="B3131" s="2">
        <v>2.6564998459233959</v>
      </c>
      <c r="C3131" s="2">
        <v>0.75093431643238162</v>
      </c>
      <c r="D3131" s="2">
        <f t="shared" si="576"/>
        <v>33.702855232196875</v>
      </c>
      <c r="E3131" s="2">
        <f t="shared" si="577"/>
        <v>27.900660296109933</v>
      </c>
      <c r="F3131" s="2">
        <f t="shared" si="585"/>
        <v>0</v>
      </c>
      <c r="G3131" s="2">
        <f t="shared" si="586"/>
        <v>0</v>
      </c>
      <c r="H3131" s="2">
        <f>MIN(Inputs!$B$2, (Inputs!$B$14 - F3131)/Inputs!$B$15)</f>
        <v>170</v>
      </c>
      <c r="I3131" s="2">
        <f>MAX(MIN(Inputs!$B$2, F3131*Inputs!$B$16, Inputs!$B$14*Inputs!$B$4 - G3131), 0)</f>
        <v>0</v>
      </c>
      <c r="J3131" s="2">
        <f>MAX(MIN(Inputs!$B$2, F3131*Inputs!$B$16, (Inputs!$B$14-F3131)/Inputs!$B$15)*Inputs!$B$9, 0)</f>
        <v>0</v>
      </c>
      <c r="K3131" s="2">
        <f>MAX(E3131*Inputs!$B$5 - B3131 - Inputs!$B$8, 0) * H3131</f>
        <v>322.33380649106886</v>
      </c>
      <c r="L3131" s="2">
        <f>IF(B3131 &gt;= D3131*Inputs!$B$10, MAX(B3131 - E3131/Inputs!$B$5 - Inputs!$B$8, 0) * I3131, 0)</f>
        <v>0</v>
      </c>
      <c r="M3131" s="2">
        <f t="shared" si="578"/>
        <v>0</v>
      </c>
      <c r="N3131" s="3" t="str">
        <f t="shared" si="579"/>
        <v>Charge</v>
      </c>
      <c r="O3131" s="3" t="str">
        <f t="shared" si="587"/>
        <v>Charge</v>
      </c>
      <c r="P3131" s="2">
        <f t="shared" si="580"/>
        <v>170</v>
      </c>
      <c r="Q3131" s="2">
        <f t="shared" si="581"/>
        <v>0</v>
      </c>
      <c r="R3131" s="2">
        <f t="shared" si="582"/>
        <v>0</v>
      </c>
      <c r="S3131" s="2">
        <f t="shared" si="583"/>
        <v>-451.60497380697728</v>
      </c>
      <c r="T3131" s="2">
        <f t="shared" si="584"/>
        <v>0</v>
      </c>
      <c r="U3131" s="2">
        <f>IF(O3131="Reg", R3131 * Inputs!$B$7, 0)</f>
        <v>0</v>
      </c>
      <c r="V3131" s="2">
        <f>MAX(F3131 + P3131*Inputs!$B$15 - (Q3131/Inputs!$B$16) - U3131, 0)</f>
        <v>170</v>
      </c>
    </row>
    <row r="3132" spans="1:22" x14ac:dyDescent="0.3">
      <c r="A3132" s="1">
        <v>46153.416666666657</v>
      </c>
      <c r="B3132" s="2">
        <v>13.41111919295308</v>
      </c>
      <c r="C3132" s="2">
        <v>6.5403292026050313</v>
      </c>
      <c r="D3132" s="2">
        <f t="shared" si="576"/>
        <v>33.702855232196875</v>
      </c>
      <c r="E3132" s="2">
        <f t="shared" si="577"/>
        <v>37.544439398622579</v>
      </c>
      <c r="F3132" s="2">
        <f t="shared" si="585"/>
        <v>170</v>
      </c>
      <c r="G3132" s="2">
        <f t="shared" si="586"/>
        <v>0</v>
      </c>
      <c r="H3132" s="2">
        <f>MIN(Inputs!$B$2, (Inputs!$B$14 - F3132)/Inputs!$B$15)</f>
        <v>170</v>
      </c>
      <c r="I3132" s="2">
        <f>MAX(MIN(Inputs!$B$2, F3132*Inputs!$B$16, Inputs!$B$14*Inputs!$B$4 - G3132), 0)</f>
        <v>170</v>
      </c>
      <c r="J3132" s="2">
        <f>MAX(MIN(Inputs!$B$2, F3132*Inputs!$B$16, (Inputs!$B$14-F3132)/Inputs!$B$15)*Inputs!$B$9, 0)</f>
        <v>136</v>
      </c>
      <c r="K3132" s="2">
        <f>MAX(E3132*Inputs!$B$5 - B3132 - Inputs!$B$8, 0) * H3132</f>
        <v>0</v>
      </c>
      <c r="L3132" s="2">
        <f>IF(B3132 &gt;= D3132*Inputs!$B$10, MAX(B3132 - E3132/Inputs!$B$5 - Inputs!$B$8, 0) * I3132, 0)</f>
        <v>0</v>
      </c>
      <c r="M3132" s="2">
        <f t="shared" si="578"/>
        <v>889.48477155428429</v>
      </c>
      <c r="N3132" s="3" t="str">
        <f t="shared" si="579"/>
        <v>Reg</v>
      </c>
      <c r="O3132" s="3" t="str">
        <f t="shared" si="587"/>
        <v>Charge</v>
      </c>
      <c r="P3132" s="2">
        <f t="shared" si="580"/>
        <v>170</v>
      </c>
      <c r="Q3132" s="2">
        <f t="shared" si="581"/>
        <v>0</v>
      </c>
      <c r="R3132" s="2">
        <f t="shared" si="582"/>
        <v>0</v>
      </c>
      <c r="S3132" s="2">
        <f t="shared" si="583"/>
        <v>-2279.8902628020237</v>
      </c>
      <c r="T3132" s="2">
        <f t="shared" si="584"/>
        <v>0</v>
      </c>
      <c r="U3132" s="2">
        <f>IF(O3132="Reg", R3132 * Inputs!$B$7, 0)</f>
        <v>0</v>
      </c>
      <c r="V3132" s="2">
        <f>MAX(F3132 + P3132*Inputs!$B$15 - (Q3132/Inputs!$B$16) - U3132, 0)</f>
        <v>340</v>
      </c>
    </row>
    <row r="3133" spans="1:22" x14ac:dyDescent="0.3">
      <c r="A3133" s="1">
        <v>46153.458333333343</v>
      </c>
      <c r="B3133" s="2">
        <v>24.701827687327331</v>
      </c>
      <c r="C3133" s="2">
        <v>46.664045362943327</v>
      </c>
      <c r="D3133" s="2">
        <f t="shared" si="576"/>
        <v>33.702855232196875</v>
      </c>
      <c r="E3133" s="2">
        <f t="shared" si="577"/>
        <v>46.517982103037035</v>
      </c>
      <c r="F3133" s="2">
        <f t="shared" si="585"/>
        <v>340</v>
      </c>
      <c r="G3133" s="2">
        <f t="shared" si="586"/>
        <v>0</v>
      </c>
      <c r="H3133" s="2">
        <f>MIN(Inputs!$B$2, (Inputs!$B$14 - F3133)/Inputs!$B$15)</f>
        <v>0</v>
      </c>
      <c r="I3133" s="2">
        <f>MAX(MIN(Inputs!$B$2, F3133*Inputs!$B$16, Inputs!$B$14*Inputs!$B$4 - G3133), 0)</f>
        <v>170</v>
      </c>
      <c r="J3133" s="2">
        <f>MAX(MIN(Inputs!$B$2, F3133*Inputs!$B$16, (Inputs!$B$14-F3133)/Inputs!$B$15)*Inputs!$B$9, 0)</f>
        <v>0</v>
      </c>
      <c r="K3133" s="2">
        <f>MAX(E3133*Inputs!$B$5 - B3133 - Inputs!$B$8, 0) * H3133</f>
        <v>0</v>
      </c>
      <c r="L3133" s="2">
        <f>IF(B3133 &gt;= D3133*Inputs!$B$10, MAX(B3133 - E3133/Inputs!$B$5 - Inputs!$B$8, 0) * I3133, 0)</f>
        <v>0</v>
      </c>
      <c r="M3133" s="2">
        <f t="shared" si="578"/>
        <v>0</v>
      </c>
      <c r="N3133" s="3" t="str">
        <f t="shared" si="579"/>
        <v>Idle</v>
      </c>
      <c r="O3133" s="3" t="str">
        <f t="shared" si="587"/>
        <v>Idle</v>
      </c>
      <c r="P3133" s="2">
        <f t="shared" si="580"/>
        <v>0</v>
      </c>
      <c r="Q3133" s="2">
        <f t="shared" si="581"/>
        <v>0</v>
      </c>
      <c r="R3133" s="2">
        <f t="shared" si="582"/>
        <v>0</v>
      </c>
      <c r="S3133" s="2">
        <f t="shared" si="583"/>
        <v>0</v>
      </c>
      <c r="T3133" s="2">
        <f t="shared" si="584"/>
        <v>0</v>
      </c>
      <c r="U3133" s="2">
        <f>IF(O3133="Reg", R3133 * Inputs!$B$7, 0)</f>
        <v>0</v>
      </c>
      <c r="V3133" s="2">
        <f>MAX(F3133 + P3133*Inputs!$B$15 - (Q3133/Inputs!$B$16) - U3133, 0)</f>
        <v>340</v>
      </c>
    </row>
    <row r="3134" spans="1:22" x14ac:dyDescent="0.3">
      <c r="A3134" s="1">
        <v>46153.5</v>
      </c>
      <c r="B3134" s="2">
        <v>33.648338641597839</v>
      </c>
      <c r="C3134" s="2">
        <v>10.738596022346909</v>
      </c>
      <c r="D3134" s="2">
        <f t="shared" si="576"/>
        <v>33.702855232196875</v>
      </c>
      <c r="E3134" s="2">
        <f t="shared" si="577"/>
        <v>53.198347296935452</v>
      </c>
      <c r="F3134" s="2">
        <f t="shared" si="585"/>
        <v>340</v>
      </c>
      <c r="G3134" s="2">
        <f t="shared" si="586"/>
        <v>0</v>
      </c>
      <c r="H3134" s="2">
        <f>MIN(Inputs!$B$2, (Inputs!$B$14 - F3134)/Inputs!$B$15)</f>
        <v>0</v>
      </c>
      <c r="I3134" s="2">
        <f>MAX(MIN(Inputs!$B$2, F3134*Inputs!$B$16, Inputs!$B$14*Inputs!$B$4 - G3134), 0)</f>
        <v>170</v>
      </c>
      <c r="J3134" s="2">
        <f>MAX(MIN(Inputs!$B$2, F3134*Inputs!$B$16, (Inputs!$B$14-F3134)/Inputs!$B$15)*Inputs!$B$9, 0)</f>
        <v>0</v>
      </c>
      <c r="K3134" s="2">
        <f>MAX(E3134*Inputs!$B$5 - B3134 - Inputs!$B$8, 0) * H3134</f>
        <v>0</v>
      </c>
      <c r="L3134" s="2">
        <f>IF(B3134 &gt;= D3134*Inputs!$B$10, MAX(B3134 - E3134/Inputs!$B$5 - Inputs!$B$8, 0) * I3134, 0)</f>
        <v>0</v>
      </c>
      <c r="M3134" s="2">
        <f t="shared" si="578"/>
        <v>0</v>
      </c>
      <c r="N3134" s="3" t="str">
        <f t="shared" si="579"/>
        <v>Idle</v>
      </c>
      <c r="O3134" s="3" t="str">
        <f t="shared" si="587"/>
        <v>Idle</v>
      </c>
      <c r="P3134" s="2">
        <f t="shared" si="580"/>
        <v>0</v>
      </c>
      <c r="Q3134" s="2">
        <f t="shared" si="581"/>
        <v>0</v>
      </c>
      <c r="R3134" s="2">
        <f t="shared" si="582"/>
        <v>0</v>
      </c>
      <c r="S3134" s="2">
        <f t="shared" si="583"/>
        <v>0</v>
      </c>
      <c r="T3134" s="2">
        <f t="shared" si="584"/>
        <v>0</v>
      </c>
      <c r="U3134" s="2">
        <f>IF(O3134="Reg", R3134 * Inputs!$B$7, 0)</f>
        <v>0</v>
      </c>
      <c r="V3134" s="2">
        <f>MAX(F3134 + P3134*Inputs!$B$15 - (Q3134/Inputs!$B$16) - U3134, 0)</f>
        <v>340</v>
      </c>
    </row>
    <row r="3135" spans="1:22" x14ac:dyDescent="0.3">
      <c r="A3135" s="1">
        <v>46153.541666666657</v>
      </c>
      <c r="B3135" s="2">
        <v>39.223024302319772</v>
      </c>
      <c r="C3135" s="2">
        <v>10.38947138094901</v>
      </c>
      <c r="D3135" s="2">
        <f t="shared" si="576"/>
        <v>33.702855232196875</v>
      </c>
      <c r="E3135" s="2">
        <f t="shared" si="577"/>
        <v>59.191166654330978</v>
      </c>
      <c r="F3135" s="2">
        <f t="shared" si="585"/>
        <v>340</v>
      </c>
      <c r="G3135" s="2">
        <f t="shared" si="586"/>
        <v>0</v>
      </c>
      <c r="H3135" s="2">
        <f>MIN(Inputs!$B$2, (Inputs!$B$14 - F3135)/Inputs!$B$15)</f>
        <v>0</v>
      </c>
      <c r="I3135" s="2">
        <f>MAX(MIN(Inputs!$B$2, F3135*Inputs!$B$16, Inputs!$B$14*Inputs!$B$4 - G3135), 0)</f>
        <v>170</v>
      </c>
      <c r="J3135" s="2">
        <f>MAX(MIN(Inputs!$B$2, F3135*Inputs!$B$16, (Inputs!$B$14-F3135)/Inputs!$B$15)*Inputs!$B$9, 0)</f>
        <v>0</v>
      </c>
      <c r="K3135" s="2">
        <f>MAX(E3135*Inputs!$B$5 - B3135 - Inputs!$B$8, 0) * H3135</f>
        <v>0</v>
      </c>
      <c r="L3135" s="2">
        <f>IF(B3135 &gt;= D3135*Inputs!$B$10, MAX(B3135 - E3135/Inputs!$B$5 - Inputs!$B$8, 0) * I3135, 0)</f>
        <v>0</v>
      </c>
      <c r="M3135" s="2">
        <f t="shared" si="578"/>
        <v>0</v>
      </c>
      <c r="N3135" s="3" t="str">
        <f t="shared" si="579"/>
        <v>Idle</v>
      </c>
      <c r="O3135" s="3" t="str">
        <f t="shared" si="587"/>
        <v>Idle</v>
      </c>
      <c r="P3135" s="2">
        <f t="shared" si="580"/>
        <v>0</v>
      </c>
      <c r="Q3135" s="2">
        <f t="shared" si="581"/>
        <v>0</v>
      </c>
      <c r="R3135" s="2">
        <f t="shared" si="582"/>
        <v>0</v>
      </c>
      <c r="S3135" s="2">
        <f t="shared" si="583"/>
        <v>0</v>
      </c>
      <c r="T3135" s="2">
        <f t="shared" si="584"/>
        <v>0</v>
      </c>
      <c r="U3135" s="2">
        <f>IF(O3135="Reg", R3135 * Inputs!$B$7, 0)</f>
        <v>0</v>
      </c>
      <c r="V3135" s="2">
        <f>MAX(F3135 + P3135*Inputs!$B$15 - (Q3135/Inputs!$B$16) - U3135, 0)</f>
        <v>340</v>
      </c>
    </row>
    <row r="3136" spans="1:22" x14ac:dyDescent="0.3">
      <c r="A3136" s="1">
        <v>46153.583333333343</v>
      </c>
      <c r="B3136" s="2">
        <v>53.763152106538179</v>
      </c>
      <c r="C3136" s="2">
        <v>4.0810193220287116</v>
      </c>
      <c r="D3136" s="2">
        <f t="shared" si="576"/>
        <v>33.702855232196875</v>
      </c>
      <c r="E3136" s="2">
        <f t="shared" si="577"/>
        <v>63.698247515199256</v>
      </c>
      <c r="F3136" s="2">
        <f t="shared" si="585"/>
        <v>340</v>
      </c>
      <c r="G3136" s="2">
        <f t="shared" si="586"/>
        <v>0</v>
      </c>
      <c r="H3136" s="2">
        <f>MIN(Inputs!$B$2, (Inputs!$B$14 - F3136)/Inputs!$B$15)</f>
        <v>0</v>
      </c>
      <c r="I3136" s="2">
        <f>MAX(MIN(Inputs!$B$2, F3136*Inputs!$B$16, Inputs!$B$14*Inputs!$B$4 - G3136), 0)</f>
        <v>170</v>
      </c>
      <c r="J3136" s="2">
        <f>MAX(MIN(Inputs!$B$2, F3136*Inputs!$B$16, (Inputs!$B$14-F3136)/Inputs!$B$15)*Inputs!$B$9, 0)</f>
        <v>0</v>
      </c>
      <c r="K3136" s="2">
        <f>MAX(E3136*Inputs!$B$5 - B3136 - Inputs!$B$8, 0) * H3136</f>
        <v>0</v>
      </c>
      <c r="L3136" s="2">
        <f>IF(B3136 &gt;= D3136*Inputs!$B$10, MAX(B3136 - E3136/Inputs!$B$5 - Inputs!$B$8, 0) * I3136, 0)</f>
        <v>0</v>
      </c>
      <c r="M3136" s="2">
        <f t="shared" si="578"/>
        <v>0</v>
      </c>
      <c r="N3136" s="3" t="str">
        <f t="shared" si="579"/>
        <v>Idle</v>
      </c>
      <c r="O3136" s="3" t="str">
        <f t="shared" si="587"/>
        <v>Idle</v>
      </c>
      <c r="P3136" s="2">
        <f t="shared" si="580"/>
        <v>0</v>
      </c>
      <c r="Q3136" s="2">
        <f t="shared" si="581"/>
        <v>0</v>
      </c>
      <c r="R3136" s="2">
        <f t="shared" si="582"/>
        <v>0</v>
      </c>
      <c r="S3136" s="2">
        <f t="shared" si="583"/>
        <v>0</v>
      </c>
      <c r="T3136" s="2">
        <f t="shared" si="584"/>
        <v>0</v>
      </c>
      <c r="U3136" s="2">
        <f>IF(O3136="Reg", R3136 * Inputs!$B$7, 0)</f>
        <v>0</v>
      </c>
      <c r="V3136" s="2">
        <f>MAX(F3136 + P3136*Inputs!$B$15 - (Q3136/Inputs!$B$16) - U3136, 0)</f>
        <v>340</v>
      </c>
    </row>
    <row r="3137" spans="1:22" x14ac:dyDescent="0.3">
      <c r="A3137" s="1">
        <v>46153.625</v>
      </c>
      <c r="B3137" s="2">
        <v>60.519174460999267</v>
      </c>
      <c r="C3137" s="2">
        <v>8.278880276045534</v>
      </c>
      <c r="D3137" s="2">
        <f t="shared" si="576"/>
        <v>33.702855232196875</v>
      </c>
      <c r="E3137" s="2">
        <f t="shared" si="577"/>
        <v>65.121349111189545</v>
      </c>
      <c r="F3137" s="2">
        <f t="shared" si="585"/>
        <v>340</v>
      </c>
      <c r="G3137" s="2">
        <f t="shared" si="586"/>
        <v>0</v>
      </c>
      <c r="H3137" s="2">
        <f>MIN(Inputs!$B$2, (Inputs!$B$14 - F3137)/Inputs!$B$15)</f>
        <v>0</v>
      </c>
      <c r="I3137" s="2">
        <f>MAX(MIN(Inputs!$B$2, F3137*Inputs!$B$16, Inputs!$B$14*Inputs!$B$4 - G3137), 0)</f>
        <v>170</v>
      </c>
      <c r="J3137" s="2">
        <f>MAX(MIN(Inputs!$B$2, F3137*Inputs!$B$16, (Inputs!$B$14-F3137)/Inputs!$B$15)*Inputs!$B$9, 0)</f>
        <v>0</v>
      </c>
      <c r="K3137" s="2">
        <f>MAX(E3137*Inputs!$B$5 - B3137 - Inputs!$B$8, 0) * H3137</f>
        <v>0</v>
      </c>
      <c r="L3137" s="2">
        <f>IF(B3137 &gt;= D3137*Inputs!$B$10, MAX(B3137 - E3137/Inputs!$B$5 - Inputs!$B$8, 0) * I3137, 0)</f>
        <v>0</v>
      </c>
      <c r="M3137" s="2">
        <f t="shared" si="578"/>
        <v>0</v>
      </c>
      <c r="N3137" s="3" t="str">
        <f t="shared" si="579"/>
        <v>Idle</v>
      </c>
      <c r="O3137" s="3" t="str">
        <f t="shared" si="587"/>
        <v>Idle</v>
      </c>
      <c r="P3137" s="2">
        <f t="shared" si="580"/>
        <v>0</v>
      </c>
      <c r="Q3137" s="2">
        <f t="shared" si="581"/>
        <v>0</v>
      </c>
      <c r="R3137" s="2">
        <f t="shared" si="582"/>
        <v>0</v>
      </c>
      <c r="S3137" s="2">
        <f t="shared" si="583"/>
        <v>0</v>
      </c>
      <c r="T3137" s="2">
        <f t="shared" si="584"/>
        <v>0</v>
      </c>
      <c r="U3137" s="2">
        <f>IF(O3137="Reg", R3137 * Inputs!$B$7, 0)</f>
        <v>0</v>
      </c>
      <c r="V3137" s="2">
        <f>MAX(F3137 + P3137*Inputs!$B$15 - (Q3137/Inputs!$B$16) - U3137, 0)</f>
        <v>340</v>
      </c>
    </row>
    <row r="3138" spans="1:22" x14ac:dyDescent="0.3">
      <c r="A3138" s="1">
        <v>46153.666666666657</v>
      </c>
      <c r="B3138" s="2">
        <v>67.252375419439772</v>
      </c>
      <c r="C3138" s="2">
        <v>3.3613465208966922</v>
      </c>
      <c r="D3138" s="2">
        <f t="shared" ref="D3138:D3201" si="588">AVERAGEIFS(B:B, A:A, "&gt;="&amp;INT(A3138), A:A, "&lt;"&amp;INT(A3138)+1)</f>
        <v>33.702855232196875</v>
      </c>
      <c r="E3138" s="2">
        <f t="shared" ref="E3138:E3201" si="589">AVERAGE(B3138:B3143)</f>
        <v>64.314008486390051</v>
      </c>
      <c r="F3138" s="2">
        <f t="shared" si="585"/>
        <v>340</v>
      </c>
      <c r="G3138" s="2">
        <f t="shared" si="586"/>
        <v>0</v>
      </c>
      <c r="H3138" s="2">
        <f>MIN(Inputs!$B$2, (Inputs!$B$14 - F3138)/Inputs!$B$15)</f>
        <v>0</v>
      </c>
      <c r="I3138" s="2">
        <f>MAX(MIN(Inputs!$B$2, F3138*Inputs!$B$16, Inputs!$B$14*Inputs!$B$4 - G3138), 0)</f>
        <v>170</v>
      </c>
      <c r="J3138" s="2">
        <f>MAX(MIN(Inputs!$B$2, F3138*Inputs!$B$16, (Inputs!$B$14-F3138)/Inputs!$B$15)*Inputs!$B$9, 0)</f>
        <v>0</v>
      </c>
      <c r="K3138" s="2">
        <f>MAX(E3138*Inputs!$B$5 - B3138 - Inputs!$B$8, 0) * H3138</f>
        <v>0</v>
      </c>
      <c r="L3138" s="2">
        <f>IF(B3138 &gt;= D3138*Inputs!$B$10, MAX(B3138 - E3138/Inputs!$B$5 - Inputs!$B$8, 0) * I3138, 0)</f>
        <v>0</v>
      </c>
      <c r="M3138" s="2">
        <f t="shared" ref="M3138:M3201" si="590">C3138 * J3138</f>
        <v>0</v>
      </c>
      <c r="N3138" s="3" t="str">
        <f t="shared" ref="N3138:N3201" si="591">IF(MAX(K3138, L3138, M3138)&lt;=0, "Idle", IF(AND(M3138&gt;=K3138, M3138&gt;=L3138), "Reg", IF(L3138&gt;=K3138, "Discharge", "Charge")))</f>
        <v>Idle</v>
      </c>
      <c r="O3138" s="3" t="str">
        <f t="shared" si="587"/>
        <v>Idle</v>
      </c>
      <c r="P3138" s="2">
        <f t="shared" ref="P3138:P3201" si="592">IF(O3138="Charge", H3138, 0)</f>
        <v>0</v>
      </c>
      <c r="Q3138" s="2">
        <f t="shared" ref="Q3138:Q3201" si="593">IF(O3138="Discharge", I3138, 0)</f>
        <v>0</v>
      </c>
      <c r="R3138" s="2">
        <f t="shared" ref="R3138:R3201" si="594">IF(O3138="Reg", J3138, 0)</f>
        <v>0</v>
      </c>
      <c r="S3138" s="2">
        <f t="shared" ref="S3138:S3201" si="595">(Q3138 - P3138) * B3138</f>
        <v>0</v>
      </c>
      <c r="T3138" s="2">
        <f t="shared" ref="T3138:T3201" si="596">R3138 * C3138</f>
        <v>0</v>
      </c>
      <c r="U3138" s="2">
        <f>IF(O3138="Reg", R3138 * Inputs!$B$7, 0)</f>
        <v>0</v>
      </c>
      <c r="V3138" s="2">
        <f>MAX(F3138 + P3138*Inputs!$B$15 - (Q3138/Inputs!$B$16) - U3138, 0)</f>
        <v>340</v>
      </c>
    </row>
    <row r="3139" spans="1:22" x14ac:dyDescent="0.3">
      <c r="A3139" s="1">
        <v>46153.708333333343</v>
      </c>
      <c r="B3139" s="2">
        <v>64.784018850717914</v>
      </c>
      <c r="C3139" s="2">
        <v>10.00164962680782</v>
      </c>
      <c r="D3139" s="2">
        <f t="shared" si="588"/>
        <v>33.702855232196875</v>
      </c>
      <c r="E3139" s="2">
        <f t="shared" si="589"/>
        <v>61.186211704992417</v>
      </c>
      <c r="F3139" s="2">
        <f t="shared" ref="F3139:F3202" si="597">V3138</f>
        <v>340</v>
      </c>
      <c r="G3139" s="2">
        <f t="shared" ref="G3139:G3202" si="598">IF(INT(A3139)=INT(A3138), G3138 + Q3138, 0)</f>
        <v>0</v>
      </c>
      <c r="H3139" s="2">
        <f>MIN(Inputs!$B$2, (Inputs!$B$14 - F3139)/Inputs!$B$15)</f>
        <v>0</v>
      </c>
      <c r="I3139" s="2">
        <f>MAX(MIN(Inputs!$B$2, F3139*Inputs!$B$16, Inputs!$B$14*Inputs!$B$4 - G3139), 0)</f>
        <v>170</v>
      </c>
      <c r="J3139" s="2">
        <f>MAX(MIN(Inputs!$B$2, F3139*Inputs!$B$16, (Inputs!$B$14-F3139)/Inputs!$B$15)*Inputs!$B$9, 0)</f>
        <v>0</v>
      </c>
      <c r="K3139" s="2">
        <f>MAX(E3139*Inputs!$B$5 - B3139 - Inputs!$B$8, 0) * H3139</f>
        <v>0</v>
      </c>
      <c r="L3139" s="2">
        <f>IF(B3139 &gt;= D3139*Inputs!$B$10, MAX(B3139 - E3139/Inputs!$B$5 - Inputs!$B$8, 0) * I3139, 0)</f>
        <v>0</v>
      </c>
      <c r="M3139" s="2">
        <f t="shared" si="590"/>
        <v>0</v>
      </c>
      <c r="N3139" s="3" t="str">
        <f t="shared" si="591"/>
        <v>Idle</v>
      </c>
      <c r="O3139" s="3" t="str">
        <f t="shared" si="587"/>
        <v>Idle</v>
      </c>
      <c r="P3139" s="2">
        <f t="shared" si="592"/>
        <v>0</v>
      </c>
      <c r="Q3139" s="2">
        <f t="shared" si="593"/>
        <v>0</v>
      </c>
      <c r="R3139" s="2">
        <f t="shared" si="594"/>
        <v>0</v>
      </c>
      <c r="S3139" s="2">
        <f t="shared" si="595"/>
        <v>0</v>
      </c>
      <c r="T3139" s="2">
        <f t="shared" si="596"/>
        <v>0</v>
      </c>
      <c r="U3139" s="2">
        <f>IF(O3139="Reg", R3139 * Inputs!$B$7, 0)</f>
        <v>0</v>
      </c>
      <c r="V3139" s="2">
        <f>MAX(F3139 + P3139*Inputs!$B$15 - (Q3139/Inputs!$B$16) - U3139, 0)</f>
        <v>340</v>
      </c>
    </row>
    <row r="3140" spans="1:22" x14ac:dyDescent="0.3">
      <c r="A3140" s="1">
        <v>46153.75</v>
      </c>
      <c r="B3140" s="2">
        <v>69.605254785971013</v>
      </c>
      <c r="C3140" s="2">
        <v>10.315497950338759</v>
      </c>
      <c r="D3140" s="2">
        <f t="shared" si="588"/>
        <v>33.702855232196875</v>
      </c>
      <c r="E3140" s="2">
        <f t="shared" si="589"/>
        <v>55.745938751312075</v>
      </c>
      <c r="F3140" s="2">
        <f t="shared" si="597"/>
        <v>340</v>
      </c>
      <c r="G3140" s="2">
        <f t="shared" si="598"/>
        <v>0</v>
      </c>
      <c r="H3140" s="2">
        <f>MIN(Inputs!$B$2, (Inputs!$B$14 - F3140)/Inputs!$B$15)</f>
        <v>0</v>
      </c>
      <c r="I3140" s="2">
        <f>MAX(MIN(Inputs!$B$2, F3140*Inputs!$B$16, Inputs!$B$14*Inputs!$B$4 - G3140), 0)</f>
        <v>170</v>
      </c>
      <c r="J3140" s="2">
        <f>MAX(MIN(Inputs!$B$2, F3140*Inputs!$B$16, (Inputs!$B$14-F3140)/Inputs!$B$15)*Inputs!$B$9, 0)</f>
        <v>0</v>
      </c>
      <c r="K3140" s="2">
        <f>MAX(E3140*Inputs!$B$5 - B3140 - Inputs!$B$8, 0) * H3140</f>
        <v>0</v>
      </c>
      <c r="L3140" s="2">
        <f>IF(B3140 &gt;= D3140*Inputs!$B$10, MAX(B3140 - E3140/Inputs!$B$5 - Inputs!$B$8, 0) * I3140, 0)</f>
        <v>0</v>
      </c>
      <c r="M3140" s="2">
        <f t="shared" si="590"/>
        <v>0</v>
      </c>
      <c r="N3140" s="3" t="str">
        <f t="shared" si="591"/>
        <v>Idle</v>
      </c>
      <c r="O3140" s="3" t="str">
        <f t="shared" ref="O3140:O3203" si="599">IF(O3139&lt;&gt;O3138, O3139, N3140)</f>
        <v>Idle</v>
      </c>
      <c r="P3140" s="2">
        <f t="shared" si="592"/>
        <v>0</v>
      </c>
      <c r="Q3140" s="2">
        <f t="shared" si="593"/>
        <v>0</v>
      </c>
      <c r="R3140" s="2">
        <f t="shared" si="594"/>
        <v>0</v>
      </c>
      <c r="S3140" s="2">
        <f t="shared" si="595"/>
        <v>0</v>
      </c>
      <c r="T3140" s="2">
        <f t="shared" si="596"/>
        <v>0</v>
      </c>
      <c r="U3140" s="2">
        <f>IF(O3140="Reg", R3140 * Inputs!$B$7, 0)</f>
        <v>0</v>
      </c>
      <c r="V3140" s="2">
        <f>MAX(F3140 + P3140*Inputs!$B$15 - (Q3140/Inputs!$B$16) - U3140, 0)</f>
        <v>340</v>
      </c>
    </row>
    <row r="3141" spans="1:22" x14ac:dyDescent="0.3">
      <c r="A3141" s="1">
        <v>46153.791666666657</v>
      </c>
      <c r="B3141" s="2">
        <v>66.265509467529412</v>
      </c>
      <c r="C3141" s="2">
        <v>7.3239578013486097</v>
      </c>
      <c r="D3141" s="2">
        <f t="shared" si="588"/>
        <v>33.702855232196875</v>
      </c>
      <c r="E3141" s="2">
        <f t="shared" si="589"/>
        <v>50.55057577790361</v>
      </c>
      <c r="F3141" s="2">
        <f t="shared" si="597"/>
        <v>340</v>
      </c>
      <c r="G3141" s="2">
        <f t="shared" si="598"/>
        <v>0</v>
      </c>
      <c r="H3141" s="2">
        <f>MIN(Inputs!$B$2, (Inputs!$B$14 - F3141)/Inputs!$B$15)</f>
        <v>0</v>
      </c>
      <c r="I3141" s="2">
        <f>MAX(MIN(Inputs!$B$2, F3141*Inputs!$B$16, Inputs!$B$14*Inputs!$B$4 - G3141), 0)</f>
        <v>170</v>
      </c>
      <c r="J3141" s="2">
        <f>MAX(MIN(Inputs!$B$2, F3141*Inputs!$B$16, (Inputs!$B$14-F3141)/Inputs!$B$15)*Inputs!$B$9, 0)</f>
        <v>0</v>
      </c>
      <c r="K3141" s="2">
        <f>MAX(E3141*Inputs!$B$5 - B3141 - Inputs!$B$8, 0) * H3141</f>
        <v>0</v>
      </c>
      <c r="L3141" s="2">
        <f>IF(B3141 &gt;= D3141*Inputs!$B$10, MAX(B3141 - E3141/Inputs!$B$5 - Inputs!$B$8, 0) * I3141, 0)</f>
        <v>0</v>
      </c>
      <c r="M3141" s="2">
        <f t="shared" si="590"/>
        <v>0</v>
      </c>
      <c r="N3141" s="3" t="str">
        <f t="shared" si="591"/>
        <v>Idle</v>
      </c>
      <c r="O3141" s="3" t="str">
        <f t="shared" si="599"/>
        <v>Idle</v>
      </c>
      <c r="P3141" s="2">
        <f t="shared" si="592"/>
        <v>0</v>
      </c>
      <c r="Q3141" s="2">
        <f t="shared" si="593"/>
        <v>0</v>
      </c>
      <c r="R3141" s="2">
        <f t="shared" si="594"/>
        <v>0</v>
      </c>
      <c r="S3141" s="2">
        <f t="shared" si="595"/>
        <v>0</v>
      </c>
      <c r="T3141" s="2">
        <f t="shared" si="596"/>
        <v>0</v>
      </c>
      <c r="U3141" s="2">
        <f>IF(O3141="Reg", R3141 * Inputs!$B$7, 0)</f>
        <v>0</v>
      </c>
      <c r="V3141" s="2">
        <f>MAX(F3141 + P3141*Inputs!$B$15 - (Q3141/Inputs!$B$16) - U3141, 0)</f>
        <v>340</v>
      </c>
    </row>
    <row r="3142" spans="1:22" x14ac:dyDescent="0.3">
      <c r="A3142" s="1">
        <v>46153.833333333343</v>
      </c>
      <c r="B3142" s="2">
        <v>62.301761682479963</v>
      </c>
      <c r="C3142" s="2">
        <v>9.6831459632167558</v>
      </c>
      <c r="D3142" s="2">
        <f t="shared" si="588"/>
        <v>33.702855232196875</v>
      </c>
      <c r="E3142" s="2">
        <f t="shared" si="589"/>
        <v>42.696164922711311</v>
      </c>
      <c r="F3142" s="2">
        <f t="shared" si="597"/>
        <v>340</v>
      </c>
      <c r="G3142" s="2">
        <f t="shared" si="598"/>
        <v>0</v>
      </c>
      <c r="H3142" s="2">
        <f>MIN(Inputs!$B$2, (Inputs!$B$14 - F3142)/Inputs!$B$15)</f>
        <v>0</v>
      </c>
      <c r="I3142" s="2">
        <f>MAX(MIN(Inputs!$B$2, F3142*Inputs!$B$16, Inputs!$B$14*Inputs!$B$4 - G3142), 0)</f>
        <v>170</v>
      </c>
      <c r="J3142" s="2">
        <f>MAX(MIN(Inputs!$B$2, F3142*Inputs!$B$16, (Inputs!$B$14-F3142)/Inputs!$B$15)*Inputs!$B$9, 0)</f>
        <v>0</v>
      </c>
      <c r="K3142" s="2">
        <f>MAX(E3142*Inputs!$B$5 - B3142 - Inputs!$B$8, 0) * H3142</f>
        <v>0</v>
      </c>
      <c r="L3142" s="2">
        <f>IF(B3142 &gt;= D3142*Inputs!$B$10, MAX(B3142 - E3142/Inputs!$B$5 - Inputs!$B$8, 0) * I3142, 0)</f>
        <v>0</v>
      </c>
      <c r="M3142" s="2">
        <f t="shared" si="590"/>
        <v>0</v>
      </c>
      <c r="N3142" s="3" t="str">
        <f t="shared" si="591"/>
        <v>Idle</v>
      </c>
      <c r="O3142" s="3" t="str">
        <f t="shared" si="599"/>
        <v>Idle</v>
      </c>
      <c r="P3142" s="2">
        <f t="shared" si="592"/>
        <v>0</v>
      </c>
      <c r="Q3142" s="2">
        <f t="shared" si="593"/>
        <v>0</v>
      </c>
      <c r="R3142" s="2">
        <f t="shared" si="594"/>
        <v>0</v>
      </c>
      <c r="S3142" s="2">
        <f t="shared" si="595"/>
        <v>0</v>
      </c>
      <c r="T3142" s="2">
        <f t="shared" si="596"/>
        <v>0</v>
      </c>
      <c r="U3142" s="2">
        <f>IF(O3142="Reg", R3142 * Inputs!$B$7, 0)</f>
        <v>0</v>
      </c>
      <c r="V3142" s="2">
        <f>MAX(F3142 + P3142*Inputs!$B$15 - (Q3142/Inputs!$B$16) - U3142, 0)</f>
        <v>340</v>
      </c>
    </row>
    <row r="3143" spans="1:22" x14ac:dyDescent="0.3">
      <c r="A3143" s="1">
        <v>46153.875</v>
      </c>
      <c r="B3143" s="2">
        <v>55.675130712202233</v>
      </c>
      <c r="C3143" s="2">
        <v>15.156865159599461</v>
      </c>
      <c r="D3143" s="2">
        <f t="shared" si="588"/>
        <v>33.702855232196875</v>
      </c>
      <c r="E3143" s="2">
        <f t="shared" si="589"/>
        <v>35.356504190552876</v>
      </c>
      <c r="F3143" s="2">
        <f t="shared" si="597"/>
        <v>340</v>
      </c>
      <c r="G3143" s="2">
        <f t="shared" si="598"/>
        <v>0</v>
      </c>
      <c r="H3143" s="2">
        <f>MIN(Inputs!$B$2, (Inputs!$B$14 - F3143)/Inputs!$B$15)</f>
        <v>0</v>
      </c>
      <c r="I3143" s="2">
        <f>MAX(MIN(Inputs!$B$2, F3143*Inputs!$B$16, Inputs!$B$14*Inputs!$B$4 - G3143), 0)</f>
        <v>170</v>
      </c>
      <c r="J3143" s="2">
        <f>MAX(MIN(Inputs!$B$2, F3143*Inputs!$B$16, (Inputs!$B$14-F3143)/Inputs!$B$15)*Inputs!$B$9, 0)</f>
        <v>0</v>
      </c>
      <c r="K3143" s="2">
        <f>MAX(E3143*Inputs!$B$5 - B3143 - Inputs!$B$8, 0) * H3143</f>
        <v>0</v>
      </c>
      <c r="L3143" s="2">
        <f>IF(B3143 &gt;= D3143*Inputs!$B$10, MAX(B3143 - E3143/Inputs!$B$5 - Inputs!$B$8, 0) * I3143, 0)</f>
        <v>0</v>
      </c>
      <c r="M3143" s="2">
        <f t="shared" si="590"/>
        <v>0</v>
      </c>
      <c r="N3143" s="3" t="str">
        <f t="shared" si="591"/>
        <v>Idle</v>
      </c>
      <c r="O3143" s="3" t="str">
        <f t="shared" si="599"/>
        <v>Idle</v>
      </c>
      <c r="P3143" s="2">
        <f t="shared" si="592"/>
        <v>0</v>
      </c>
      <c r="Q3143" s="2">
        <f t="shared" si="593"/>
        <v>0</v>
      </c>
      <c r="R3143" s="2">
        <f t="shared" si="594"/>
        <v>0</v>
      </c>
      <c r="S3143" s="2">
        <f t="shared" si="595"/>
        <v>0</v>
      </c>
      <c r="T3143" s="2">
        <f t="shared" si="596"/>
        <v>0</v>
      </c>
      <c r="U3143" s="2">
        <f>IF(O3143="Reg", R3143 * Inputs!$B$7, 0)</f>
        <v>0</v>
      </c>
      <c r="V3143" s="2">
        <f>MAX(F3143 + P3143*Inputs!$B$15 - (Q3143/Inputs!$B$16) - U3143, 0)</f>
        <v>340</v>
      </c>
    </row>
    <row r="3144" spans="1:22" x14ac:dyDescent="0.3">
      <c r="A3144" s="1">
        <v>46153.916666666657</v>
      </c>
      <c r="B3144" s="2">
        <v>48.485594731054007</v>
      </c>
      <c r="C3144" s="2">
        <v>7.176629156434136</v>
      </c>
      <c r="D3144" s="2">
        <f t="shared" si="588"/>
        <v>33.702855232196875</v>
      </c>
      <c r="E3144" s="2">
        <f t="shared" si="589"/>
        <v>26.077315738519175</v>
      </c>
      <c r="F3144" s="2">
        <f t="shared" si="597"/>
        <v>340</v>
      </c>
      <c r="G3144" s="2">
        <f t="shared" si="598"/>
        <v>0</v>
      </c>
      <c r="H3144" s="2">
        <f>MIN(Inputs!$B$2, (Inputs!$B$14 - F3144)/Inputs!$B$15)</f>
        <v>0</v>
      </c>
      <c r="I3144" s="2">
        <f>MAX(MIN(Inputs!$B$2, F3144*Inputs!$B$16, Inputs!$B$14*Inputs!$B$4 - G3144), 0)</f>
        <v>170</v>
      </c>
      <c r="J3144" s="2">
        <f>MAX(MIN(Inputs!$B$2, F3144*Inputs!$B$16, (Inputs!$B$14-F3144)/Inputs!$B$15)*Inputs!$B$9, 0)</f>
        <v>0</v>
      </c>
      <c r="K3144" s="2">
        <f>MAX(E3144*Inputs!$B$5 - B3144 - Inputs!$B$8, 0) * H3144</f>
        <v>0</v>
      </c>
      <c r="L3144" s="2">
        <f>IF(B3144 &gt;= D3144*Inputs!$B$10, MAX(B3144 - E3144/Inputs!$B$5 - Inputs!$B$8, 0) * I3144, 0)</f>
        <v>0</v>
      </c>
      <c r="M3144" s="2">
        <f t="shared" si="590"/>
        <v>0</v>
      </c>
      <c r="N3144" s="3" t="str">
        <f t="shared" si="591"/>
        <v>Idle</v>
      </c>
      <c r="O3144" s="3" t="str">
        <f t="shared" si="599"/>
        <v>Idle</v>
      </c>
      <c r="P3144" s="2">
        <f t="shared" si="592"/>
        <v>0</v>
      </c>
      <c r="Q3144" s="2">
        <f t="shared" si="593"/>
        <v>0</v>
      </c>
      <c r="R3144" s="2">
        <f t="shared" si="594"/>
        <v>0</v>
      </c>
      <c r="S3144" s="2">
        <f t="shared" si="595"/>
        <v>0</v>
      </c>
      <c r="T3144" s="2">
        <f t="shared" si="596"/>
        <v>0</v>
      </c>
      <c r="U3144" s="2">
        <f>IF(O3144="Reg", R3144 * Inputs!$B$7, 0)</f>
        <v>0</v>
      </c>
      <c r="V3144" s="2">
        <f>MAX(F3144 + P3144*Inputs!$B$15 - (Q3144/Inputs!$B$16) - U3144, 0)</f>
        <v>340</v>
      </c>
    </row>
    <row r="3145" spans="1:22" x14ac:dyDescent="0.3">
      <c r="A3145" s="1">
        <v>46153.958333333343</v>
      </c>
      <c r="B3145" s="2">
        <v>32.142381128635783</v>
      </c>
      <c r="C3145" s="2">
        <v>6.268885148540984</v>
      </c>
      <c r="D3145" s="2">
        <f t="shared" si="588"/>
        <v>33.702855232196875</v>
      </c>
      <c r="E3145" s="2">
        <f t="shared" si="589"/>
        <v>17.996383283343505</v>
      </c>
      <c r="F3145" s="2">
        <f t="shared" si="597"/>
        <v>340</v>
      </c>
      <c r="G3145" s="2">
        <f t="shared" si="598"/>
        <v>0</v>
      </c>
      <c r="H3145" s="2">
        <f>MIN(Inputs!$B$2, (Inputs!$B$14 - F3145)/Inputs!$B$15)</f>
        <v>0</v>
      </c>
      <c r="I3145" s="2">
        <f>MAX(MIN(Inputs!$B$2, F3145*Inputs!$B$16, Inputs!$B$14*Inputs!$B$4 - G3145), 0)</f>
        <v>170</v>
      </c>
      <c r="J3145" s="2">
        <f>MAX(MIN(Inputs!$B$2, F3145*Inputs!$B$16, (Inputs!$B$14-F3145)/Inputs!$B$15)*Inputs!$B$9, 0)</f>
        <v>0</v>
      </c>
      <c r="K3145" s="2">
        <f>MAX(E3145*Inputs!$B$5 - B3145 - Inputs!$B$8, 0) * H3145</f>
        <v>0</v>
      </c>
      <c r="L3145" s="2">
        <f>IF(B3145 &gt;= D3145*Inputs!$B$10, MAX(B3145 - E3145/Inputs!$B$5 - Inputs!$B$8, 0) * I3145, 0)</f>
        <v>0</v>
      </c>
      <c r="M3145" s="2">
        <f t="shared" si="590"/>
        <v>0</v>
      </c>
      <c r="N3145" s="3" t="str">
        <f t="shared" si="591"/>
        <v>Idle</v>
      </c>
      <c r="O3145" s="3" t="str">
        <f t="shared" si="599"/>
        <v>Idle</v>
      </c>
      <c r="P3145" s="2">
        <f t="shared" si="592"/>
        <v>0</v>
      </c>
      <c r="Q3145" s="2">
        <f t="shared" si="593"/>
        <v>0</v>
      </c>
      <c r="R3145" s="2">
        <f t="shared" si="594"/>
        <v>0</v>
      </c>
      <c r="S3145" s="2">
        <f t="shared" si="595"/>
        <v>0</v>
      </c>
      <c r="T3145" s="2">
        <f t="shared" si="596"/>
        <v>0</v>
      </c>
      <c r="U3145" s="2">
        <f>IF(O3145="Reg", R3145 * Inputs!$B$7, 0)</f>
        <v>0</v>
      </c>
      <c r="V3145" s="2">
        <f>MAX(F3145 + P3145*Inputs!$B$15 - (Q3145/Inputs!$B$16) - U3145, 0)</f>
        <v>340</v>
      </c>
    </row>
    <row r="3146" spans="1:22" x14ac:dyDescent="0.3">
      <c r="A3146" s="1">
        <v>46154</v>
      </c>
      <c r="B3146" s="2">
        <v>38.433076945520227</v>
      </c>
      <c r="C3146" s="2">
        <v>8.0150122717878123</v>
      </c>
      <c r="D3146" s="2">
        <f t="shared" si="588"/>
        <v>32.297760651113187</v>
      </c>
      <c r="E3146" s="2">
        <f t="shared" si="589"/>
        <v>12.639319761904209</v>
      </c>
      <c r="F3146" s="2">
        <f t="shared" si="597"/>
        <v>340</v>
      </c>
      <c r="G3146" s="2">
        <f t="shared" si="598"/>
        <v>0</v>
      </c>
      <c r="H3146" s="2">
        <f>MIN(Inputs!$B$2, (Inputs!$B$14 - F3146)/Inputs!$B$15)</f>
        <v>0</v>
      </c>
      <c r="I3146" s="2">
        <f>MAX(MIN(Inputs!$B$2, F3146*Inputs!$B$16, Inputs!$B$14*Inputs!$B$4 - G3146), 0)</f>
        <v>170</v>
      </c>
      <c r="J3146" s="2">
        <f>MAX(MIN(Inputs!$B$2, F3146*Inputs!$B$16, (Inputs!$B$14-F3146)/Inputs!$B$15)*Inputs!$B$9, 0)</f>
        <v>0</v>
      </c>
      <c r="K3146" s="2">
        <f>MAX(E3146*Inputs!$B$5 - B3146 - Inputs!$B$8, 0) * H3146</f>
        <v>0</v>
      </c>
      <c r="L3146" s="2">
        <f>IF(B3146 &gt;= D3146*Inputs!$B$10, MAX(B3146 - E3146/Inputs!$B$5 - Inputs!$B$8, 0) * I3146, 0)</f>
        <v>0</v>
      </c>
      <c r="M3146" s="2">
        <f t="shared" si="590"/>
        <v>0</v>
      </c>
      <c r="N3146" s="3" t="str">
        <f t="shared" si="591"/>
        <v>Idle</v>
      </c>
      <c r="O3146" s="3" t="str">
        <f t="shared" si="599"/>
        <v>Idle</v>
      </c>
      <c r="P3146" s="2">
        <f t="shared" si="592"/>
        <v>0</v>
      </c>
      <c r="Q3146" s="2">
        <f t="shared" si="593"/>
        <v>0</v>
      </c>
      <c r="R3146" s="2">
        <f t="shared" si="594"/>
        <v>0</v>
      </c>
      <c r="S3146" s="2">
        <f t="shared" si="595"/>
        <v>0</v>
      </c>
      <c r="T3146" s="2">
        <f t="shared" si="596"/>
        <v>0</v>
      </c>
      <c r="U3146" s="2">
        <f>IF(O3146="Reg", R3146 * Inputs!$B$7, 0)</f>
        <v>0</v>
      </c>
      <c r="V3146" s="2">
        <f>MAX(F3146 + P3146*Inputs!$B$15 - (Q3146/Inputs!$B$16) - U3146, 0)</f>
        <v>340</v>
      </c>
    </row>
    <row r="3147" spans="1:22" x14ac:dyDescent="0.3">
      <c r="A3147" s="1">
        <v>46154.041666666657</v>
      </c>
      <c r="B3147" s="2">
        <v>19.13904433637564</v>
      </c>
      <c r="C3147" s="2">
        <v>7.9322255312490473</v>
      </c>
      <c r="D3147" s="2">
        <f t="shared" si="588"/>
        <v>32.297760651113187</v>
      </c>
      <c r="E3147" s="2">
        <f t="shared" si="589"/>
        <v>6.2338069376508365</v>
      </c>
      <c r="F3147" s="2">
        <f t="shared" si="597"/>
        <v>340</v>
      </c>
      <c r="G3147" s="2">
        <f t="shared" si="598"/>
        <v>0</v>
      </c>
      <c r="H3147" s="2">
        <f>MIN(Inputs!$B$2, (Inputs!$B$14 - F3147)/Inputs!$B$15)</f>
        <v>0</v>
      </c>
      <c r="I3147" s="2">
        <f>MAX(MIN(Inputs!$B$2, F3147*Inputs!$B$16, Inputs!$B$14*Inputs!$B$4 - G3147), 0)</f>
        <v>170</v>
      </c>
      <c r="J3147" s="2">
        <f>MAX(MIN(Inputs!$B$2, F3147*Inputs!$B$16, (Inputs!$B$14-F3147)/Inputs!$B$15)*Inputs!$B$9, 0)</f>
        <v>0</v>
      </c>
      <c r="K3147" s="2">
        <f>MAX(E3147*Inputs!$B$5 - B3147 - Inputs!$B$8, 0) * H3147</f>
        <v>0</v>
      </c>
      <c r="L3147" s="2">
        <f>IF(B3147 &gt;= D3147*Inputs!$B$10, MAX(B3147 - E3147/Inputs!$B$5 - Inputs!$B$8, 0) * I3147, 0)</f>
        <v>0</v>
      </c>
      <c r="M3147" s="2">
        <f t="shared" si="590"/>
        <v>0</v>
      </c>
      <c r="N3147" s="3" t="str">
        <f t="shared" si="591"/>
        <v>Idle</v>
      </c>
      <c r="O3147" s="3" t="str">
        <f t="shared" si="599"/>
        <v>Idle</v>
      </c>
      <c r="P3147" s="2">
        <f t="shared" si="592"/>
        <v>0</v>
      </c>
      <c r="Q3147" s="2">
        <f t="shared" si="593"/>
        <v>0</v>
      </c>
      <c r="R3147" s="2">
        <f t="shared" si="594"/>
        <v>0</v>
      </c>
      <c r="S3147" s="2">
        <f t="shared" si="595"/>
        <v>0</v>
      </c>
      <c r="T3147" s="2">
        <f t="shared" si="596"/>
        <v>0</v>
      </c>
      <c r="U3147" s="2">
        <f>IF(O3147="Reg", R3147 * Inputs!$B$7, 0)</f>
        <v>0</v>
      </c>
      <c r="V3147" s="2">
        <f>MAX(F3147 + P3147*Inputs!$B$15 - (Q3147/Inputs!$B$16) - U3147, 0)</f>
        <v>340</v>
      </c>
    </row>
    <row r="3148" spans="1:22" x14ac:dyDescent="0.3">
      <c r="A3148" s="1">
        <v>46154.083333333343</v>
      </c>
      <c r="B3148" s="2">
        <v>18.263797289529379</v>
      </c>
      <c r="C3148" s="2">
        <v>3.2917076824172682</v>
      </c>
      <c r="D3148" s="2">
        <f t="shared" si="588"/>
        <v>32.297760651113187</v>
      </c>
      <c r="E3148" s="2">
        <f t="shared" si="589"/>
        <v>3.0439662149215629</v>
      </c>
      <c r="F3148" s="2">
        <f t="shared" si="597"/>
        <v>340</v>
      </c>
      <c r="G3148" s="2">
        <f t="shared" si="598"/>
        <v>0</v>
      </c>
      <c r="H3148" s="2">
        <f>MIN(Inputs!$B$2, (Inputs!$B$14 - F3148)/Inputs!$B$15)</f>
        <v>0</v>
      </c>
      <c r="I3148" s="2">
        <f>MAX(MIN(Inputs!$B$2, F3148*Inputs!$B$16, Inputs!$B$14*Inputs!$B$4 - G3148), 0)</f>
        <v>170</v>
      </c>
      <c r="J3148" s="2">
        <f>MAX(MIN(Inputs!$B$2, F3148*Inputs!$B$16, (Inputs!$B$14-F3148)/Inputs!$B$15)*Inputs!$B$9, 0)</f>
        <v>0</v>
      </c>
      <c r="K3148" s="2">
        <f>MAX(E3148*Inputs!$B$5 - B3148 - Inputs!$B$8, 0) * H3148</f>
        <v>0</v>
      </c>
      <c r="L3148" s="2">
        <f>IF(B3148 &gt;= D3148*Inputs!$B$10, MAX(B3148 - E3148/Inputs!$B$5 - Inputs!$B$8, 0) * I3148, 0)</f>
        <v>0</v>
      </c>
      <c r="M3148" s="2">
        <f t="shared" si="590"/>
        <v>0</v>
      </c>
      <c r="N3148" s="3" t="str">
        <f t="shared" si="591"/>
        <v>Idle</v>
      </c>
      <c r="O3148" s="3" t="str">
        <f t="shared" si="599"/>
        <v>Idle</v>
      </c>
      <c r="P3148" s="2">
        <f t="shared" si="592"/>
        <v>0</v>
      </c>
      <c r="Q3148" s="2">
        <f t="shared" si="593"/>
        <v>0</v>
      </c>
      <c r="R3148" s="2">
        <f t="shared" si="594"/>
        <v>0</v>
      </c>
      <c r="S3148" s="2">
        <f t="shared" si="595"/>
        <v>0</v>
      </c>
      <c r="T3148" s="2">
        <f t="shared" si="596"/>
        <v>0</v>
      </c>
      <c r="U3148" s="2">
        <f>IF(O3148="Reg", R3148 * Inputs!$B$7, 0)</f>
        <v>0</v>
      </c>
      <c r="V3148" s="2">
        <f>MAX(F3148 + P3148*Inputs!$B$15 - (Q3148/Inputs!$B$16) - U3148, 0)</f>
        <v>340</v>
      </c>
    </row>
    <row r="3149" spans="1:22" x14ac:dyDescent="0.3">
      <c r="A3149" s="1">
        <v>46154.125</v>
      </c>
      <c r="B3149" s="2">
        <v>0</v>
      </c>
      <c r="C3149" s="2">
        <v>3.9445899502210051</v>
      </c>
      <c r="D3149" s="2">
        <f t="shared" si="588"/>
        <v>32.297760651113187</v>
      </c>
      <c r="E3149" s="2">
        <f t="shared" si="589"/>
        <v>0</v>
      </c>
      <c r="F3149" s="2">
        <f t="shared" si="597"/>
        <v>340</v>
      </c>
      <c r="G3149" s="2">
        <f t="shared" si="598"/>
        <v>0</v>
      </c>
      <c r="H3149" s="2">
        <f>MIN(Inputs!$B$2, (Inputs!$B$14 - F3149)/Inputs!$B$15)</f>
        <v>0</v>
      </c>
      <c r="I3149" s="2">
        <f>MAX(MIN(Inputs!$B$2, F3149*Inputs!$B$16, Inputs!$B$14*Inputs!$B$4 - G3149), 0)</f>
        <v>170</v>
      </c>
      <c r="J3149" s="2">
        <f>MAX(MIN(Inputs!$B$2, F3149*Inputs!$B$16, (Inputs!$B$14-F3149)/Inputs!$B$15)*Inputs!$B$9, 0)</f>
        <v>0</v>
      </c>
      <c r="K3149" s="2">
        <f>MAX(E3149*Inputs!$B$5 - B3149 - Inputs!$B$8, 0) * H3149</f>
        <v>0</v>
      </c>
      <c r="L3149" s="2">
        <f>IF(B3149 &gt;= D3149*Inputs!$B$10, MAX(B3149 - E3149/Inputs!$B$5 - Inputs!$B$8, 0) * I3149, 0)</f>
        <v>0</v>
      </c>
      <c r="M3149" s="2">
        <f t="shared" si="590"/>
        <v>0</v>
      </c>
      <c r="N3149" s="3" t="str">
        <f t="shared" si="591"/>
        <v>Idle</v>
      </c>
      <c r="O3149" s="3" t="str">
        <f t="shared" si="599"/>
        <v>Idle</v>
      </c>
      <c r="P3149" s="2">
        <f t="shared" si="592"/>
        <v>0</v>
      </c>
      <c r="Q3149" s="2">
        <f t="shared" si="593"/>
        <v>0</v>
      </c>
      <c r="R3149" s="2">
        <f t="shared" si="594"/>
        <v>0</v>
      </c>
      <c r="S3149" s="2">
        <f t="shared" si="595"/>
        <v>0</v>
      </c>
      <c r="T3149" s="2">
        <f t="shared" si="596"/>
        <v>0</v>
      </c>
      <c r="U3149" s="2">
        <f>IF(O3149="Reg", R3149 * Inputs!$B$7, 0)</f>
        <v>0</v>
      </c>
      <c r="V3149" s="2">
        <f>MAX(F3149 + P3149*Inputs!$B$15 - (Q3149/Inputs!$B$16) - U3149, 0)</f>
        <v>340</v>
      </c>
    </row>
    <row r="3150" spans="1:22" x14ac:dyDescent="0.3">
      <c r="A3150" s="1">
        <v>46154.166666666657</v>
      </c>
      <c r="B3150" s="2">
        <v>0</v>
      </c>
      <c r="C3150" s="2">
        <v>7.1719475869941904</v>
      </c>
      <c r="D3150" s="2">
        <f t="shared" si="588"/>
        <v>32.297760651113187</v>
      </c>
      <c r="E3150" s="2">
        <f t="shared" si="589"/>
        <v>1.7345425353449533</v>
      </c>
      <c r="F3150" s="2">
        <f t="shared" si="597"/>
        <v>340</v>
      </c>
      <c r="G3150" s="2">
        <f t="shared" si="598"/>
        <v>0</v>
      </c>
      <c r="H3150" s="2">
        <f>MIN(Inputs!$B$2, (Inputs!$B$14 - F3150)/Inputs!$B$15)</f>
        <v>0</v>
      </c>
      <c r="I3150" s="2">
        <f>MAX(MIN(Inputs!$B$2, F3150*Inputs!$B$16, Inputs!$B$14*Inputs!$B$4 - G3150), 0)</f>
        <v>170</v>
      </c>
      <c r="J3150" s="2">
        <f>MAX(MIN(Inputs!$B$2, F3150*Inputs!$B$16, (Inputs!$B$14-F3150)/Inputs!$B$15)*Inputs!$B$9, 0)</f>
        <v>0</v>
      </c>
      <c r="K3150" s="2">
        <f>MAX(E3150*Inputs!$B$5 - B3150 - Inputs!$B$8, 0) * H3150</f>
        <v>0</v>
      </c>
      <c r="L3150" s="2">
        <f>IF(B3150 &gt;= D3150*Inputs!$B$10, MAX(B3150 - E3150/Inputs!$B$5 - Inputs!$B$8, 0) * I3150, 0)</f>
        <v>0</v>
      </c>
      <c r="M3150" s="2">
        <f t="shared" si="590"/>
        <v>0</v>
      </c>
      <c r="N3150" s="3" t="str">
        <f t="shared" si="591"/>
        <v>Idle</v>
      </c>
      <c r="O3150" s="3" t="str">
        <f t="shared" si="599"/>
        <v>Idle</v>
      </c>
      <c r="P3150" s="2">
        <f t="shared" si="592"/>
        <v>0</v>
      </c>
      <c r="Q3150" s="2">
        <f t="shared" si="593"/>
        <v>0</v>
      </c>
      <c r="R3150" s="2">
        <f t="shared" si="594"/>
        <v>0</v>
      </c>
      <c r="S3150" s="2">
        <f t="shared" si="595"/>
        <v>0</v>
      </c>
      <c r="T3150" s="2">
        <f t="shared" si="596"/>
        <v>0</v>
      </c>
      <c r="U3150" s="2">
        <f>IF(O3150="Reg", R3150 * Inputs!$B$7, 0)</f>
        <v>0</v>
      </c>
      <c r="V3150" s="2">
        <f>MAX(F3150 + P3150*Inputs!$B$15 - (Q3150/Inputs!$B$16) - U3150, 0)</f>
        <v>340</v>
      </c>
    </row>
    <row r="3151" spans="1:22" x14ac:dyDescent="0.3">
      <c r="A3151" s="1">
        <v>46154.208333333343</v>
      </c>
      <c r="B3151" s="2">
        <v>0</v>
      </c>
      <c r="C3151" s="2">
        <v>4.375956241546036</v>
      </c>
      <c r="D3151" s="2">
        <f t="shared" si="588"/>
        <v>32.297760651113187</v>
      </c>
      <c r="E3151" s="2">
        <f t="shared" si="589"/>
        <v>4.8082434999276407</v>
      </c>
      <c r="F3151" s="2">
        <f t="shared" si="597"/>
        <v>340</v>
      </c>
      <c r="G3151" s="2">
        <f t="shared" si="598"/>
        <v>0</v>
      </c>
      <c r="H3151" s="2">
        <f>MIN(Inputs!$B$2, (Inputs!$B$14 - F3151)/Inputs!$B$15)</f>
        <v>0</v>
      </c>
      <c r="I3151" s="2">
        <f>MAX(MIN(Inputs!$B$2, F3151*Inputs!$B$16, Inputs!$B$14*Inputs!$B$4 - G3151), 0)</f>
        <v>170</v>
      </c>
      <c r="J3151" s="2">
        <f>MAX(MIN(Inputs!$B$2, F3151*Inputs!$B$16, (Inputs!$B$14-F3151)/Inputs!$B$15)*Inputs!$B$9, 0)</f>
        <v>0</v>
      </c>
      <c r="K3151" s="2">
        <f>MAX(E3151*Inputs!$B$5 - B3151 - Inputs!$B$8, 0) * H3151</f>
        <v>0</v>
      </c>
      <c r="L3151" s="2">
        <f>IF(B3151 &gt;= D3151*Inputs!$B$10, MAX(B3151 - E3151/Inputs!$B$5 - Inputs!$B$8, 0) * I3151, 0)</f>
        <v>0</v>
      </c>
      <c r="M3151" s="2">
        <f t="shared" si="590"/>
        <v>0</v>
      </c>
      <c r="N3151" s="3" t="str">
        <f t="shared" si="591"/>
        <v>Idle</v>
      </c>
      <c r="O3151" s="3" t="str">
        <f t="shared" si="599"/>
        <v>Idle</v>
      </c>
      <c r="P3151" s="2">
        <f t="shared" si="592"/>
        <v>0</v>
      </c>
      <c r="Q3151" s="2">
        <f t="shared" si="593"/>
        <v>0</v>
      </c>
      <c r="R3151" s="2">
        <f t="shared" si="594"/>
        <v>0</v>
      </c>
      <c r="S3151" s="2">
        <f t="shared" si="595"/>
        <v>0</v>
      </c>
      <c r="T3151" s="2">
        <f t="shared" si="596"/>
        <v>0</v>
      </c>
      <c r="U3151" s="2">
        <f>IF(O3151="Reg", R3151 * Inputs!$B$7, 0)</f>
        <v>0</v>
      </c>
      <c r="V3151" s="2">
        <f>MAX(F3151 + P3151*Inputs!$B$15 - (Q3151/Inputs!$B$16) - U3151, 0)</f>
        <v>340</v>
      </c>
    </row>
    <row r="3152" spans="1:22" x14ac:dyDescent="0.3">
      <c r="A3152" s="1">
        <v>46154.25</v>
      </c>
      <c r="B3152" s="2">
        <v>0</v>
      </c>
      <c r="C3152" s="2">
        <v>80.959981181677506</v>
      </c>
      <c r="D3152" s="2">
        <f t="shared" si="588"/>
        <v>32.297760651113187</v>
      </c>
      <c r="E3152" s="2">
        <f t="shared" si="589"/>
        <v>7.6658546186450751</v>
      </c>
      <c r="F3152" s="2">
        <f t="shared" si="597"/>
        <v>340</v>
      </c>
      <c r="G3152" s="2">
        <f t="shared" si="598"/>
        <v>0</v>
      </c>
      <c r="H3152" s="2">
        <f>MIN(Inputs!$B$2, (Inputs!$B$14 - F3152)/Inputs!$B$15)</f>
        <v>0</v>
      </c>
      <c r="I3152" s="2">
        <f>MAX(MIN(Inputs!$B$2, F3152*Inputs!$B$16, Inputs!$B$14*Inputs!$B$4 - G3152), 0)</f>
        <v>170</v>
      </c>
      <c r="J3152" s="2">
        <f>MAX(MIN(Inputs!$B$2, F3152*Inputs!$B$16, (Inputs!$B$14-F3152)/Inputs!$B$15)*Inputs!$B$9, 0)</f>
        <v>0</v>
      </c>
      <c r="K3152" s="2">
        <f>MAX(E3152*Inputs!$B$5 - B3152 - Inputs!$B$8, 0) * H3152</f>
        <v>0</v>
      </c>
      <c r="L3152" s="2">
        <f>IF(B3152 &gt;= D3152*Inputs!$B$10, MAX(B3152 - E3152/Inputs!$B$5 - Inputs!$B$8, 0) * I3152, 0)</f>
        <v>0</v>
      </c>
      <c r="M3152" s="2">
        <f t="shared" si="590"/>
        <v>0</v>
      </c>
      <c r="N3152" s="3" t="str">
        <f t="shared" si="591"/>
        <v>Idle</v>
      </c>
      <c r="O3152" s="3" t="str">
        <f t="shared" si="599"/>
        <v>Idle</v>
      </c>
      <c r="P3152" s="2">
        <f t="shared" si="592"/>
        <v>0</v>
      </c>
      <c r="Q3152" s="2">
        <f t="shared" si="593"/>
        <v>0</v>
      </c>
      <c r="R3152" s="2">
        <f t="shared" si="594"/>
        <v>0</v>
      </c>
      <c r="S3152" s="2">
        <f t="shared" si="595"/>
        <v>0</v>
      </c>
      <c r="T3152" s="2">
        <f t="shared" si="596"/>
        <v>0</v>
      </c>
      <c r="U3152" s="2">
        <f>IF(O3152="Reg", R3152 * Inputs!$B$7, 0)</f>
        <v>0</v>
      </c>
      <c r="V3152" s="2">
        <f>MAX(F3152 + P3152*Inputs!$B$15 - (Q3152/Inputs!$B$16) - U3152, 0)</f>
        <v>340</v>
      </c>
    </row>
    <row r="3153" spans="1:22" x14ac:dyDescent="0.3">
      <c r="A3153" s="1">
        <v>46154.291666666657</v>
      </c>
      <c r="B3153" s="2">
        <v>0</v>
      </c>
      <c r="C3153" s="2">
        <v>5.2088340981607946</v>
      </c>
      <c r="D3153" s="2">
        <f t="shared" si="588"/>
        <v>32.297760651113187</v>
      </c>
      <c r="E3153" s="2">
        <f t="shared" si="589"/>
        <v>12.9087240659782</v>
      </c>
      <c r="F3153" s="2">
        <f t="shared" si="597"/>
        <v>340</v>
      </c>
      <c r="G3153" s="2">
        <f t="shared" si="598"/>
        <v>0</v>
      </c>
      <c r="H3153" s="2">
        <f>MIN(Inputs!$B$2, (Inputs!$B$14 - F3153)/Inputs!$B$15)</f>
        <v>0</v>
      </c>
      <c r="I3153" s="2">
        <f>MAX(MIN(Inputs!$B$2, F3153*Inputs!$B$16, Inputs!$B$14*Inputs!$B$4 - G3153), 0)</f>
        <v>170</v>
      </c>
      <c r="J3153" s="2">
        <f>MAX(MIN(Inputs!$B$2, F3153*Inputs!$B$16, (Inputs!$B$14-F3153)/Inputs!$B$15)*Inputs!$B$9, 0)</f>
        <v>0</v>
      </c>
      <c r="K3153" s="2">
        <f>MAX(E3153*Inputs!$B$5 - B3153 - Inputs!$B$8, 0) * H3153</f>
        <v>0</v>
      </c>
      <c r="L3153" s="2">
        <f>IF(B3153 &gt;= D3153*Inputs!$B$10, MAX(B3153 - E3153/Inputs!$B$5 - Inputs!$B$8, 0) * I3153, 0)</f>
        <v>0</v>
      </c>
      <c r="M3153" s="2">
        <f t="shared" si="590"/>
        <v>0</v>
      </c>
      <c r="N3153" s="3" t="str">
        <f t="shared" si="591"/>
        <v>Idle</v>
      </c>
      <c r="O3153" s="3" t="str">
        <f t="shared" si="599"/>
        <v>Idle</v>
      </c>
      <c r="P3153" s="2">
        <f t="shared" si="592"/>
        <v>0</v>
      </c>
      <c r="Q3153" s="2">
        <f t="shared" si="593"/>
        <v>0</v>
      </c>
      <c r="R3153" s="2">
        <f t="shared" si="594"/>
        <v>0</v>
      </c>
      <c r="S3153" s="2">
        <f t="shared" si="595"/>
        <v>0</v>
      </c>
      <c r="T3153" s="2">
        <f t="shared" si="596"/>
        <v>0</v>
      </c>
      <c r="U3153" s="2">
        <f>IF(O3153="Reg", R3153 * Inputs!$B$7, 0)</f>
        <v>0</v>
      </c>
      <c r="V3153" s="2">
        <f>MAX(F3153 + P3153*Inputs!$B$15 - (Q3153/Inputs!$B$16) - U3153, 0)</f>
        <v>340</v>
      </c>
    </row>
    <row r="3154" spans="1:22" x14ac:dyDescent="0.3">
      <c r="A3154" s="1">
        <v>46154.333333333343</v>
      </c>
      <c r="B3154" s="2">
        <v>0</v>
      </c>
      <c r="C3154" s="2">
        <v>5.633313637587797</v>
      </c>
      <c r="D3154" s="2">
        <f t="shared" si="588"/>
        <v>32.297760651113187</v>
      </c>
      <c r="E3154" s="2">
        <f t="shared" si="589"/>
        <v>17.950297700880995</v>
      </c>
      <c r="F3154" s="2">
        <f t="shared" si="597"/>
        <v>340</v>
      </c>
      <c r="G3154" s="2">
        <f t="shared" si="598"/>
        <v>0</v>
      </c>
      <c r="H3154" s="2">
        <f>MIN(Inputs!$B$2, (Inputs!$B$14 - F3154)/Inputs!$B$15)</f>
        <v>0</v>
      </c>
      <c r="I3154" s="2">
        <f>MAX(MIN(Inputs!$B$2, F3154*Inputs!$B$16, Inputs!$B$14*Inputs!$B$4 - G3154), 0)</f>
        <v>170</v>
      </c>
      <c r="J3154" s="2">
        <f>MAX(MIN(Inputs!$B$2, F3154*Inputs!$B$16, (Inputs!$B$14-F3154)/Inputs!$B$15)*Inputs!$B$9, 0)</f>
        <v>0</v>
      </c>
      <c r="K3154" s="2">
        <f>MAX(E3154*Inputs!$B$5 - B3154 - Inputs!$B$8, 0) * H3154</f>
        <v>0</v>
      </c>
      <c r="L3154" s="2">
        <f>IF(B3154 &gt;= D3154*Inputs!$B$10, MAX(B3154 - E3154/Inputs!$B$5 - Inputs!$B$8, 0) * I3154, 0)</f>
        <v>0</v>
      </c>
      <c r="M3154" s="2">
        <f t="shared" si="590"/>
        <v>0</v>
      </c>
      <c r="N3154" s="3" t="str">
        <f t="shared" si="591"/>
        <v>Idle</v>
      </c>
      <c r="O3154" s="3" t="str">
        <f t="shared" si="599"/>
        <v>Idle</v>
      </c>
      <c r="P3154" s="2">
        <f t="shared" si="592"/>
        <v>0</v>
      </c>
      <c r="Q3154" s="2">
        <f t="shared" si="593"/>
        <v>0</v>
      </c>
      <c r="R3154" s="2">
        <f t="shared" si="594"/>
        <v>0</v>
      </c>
      <c r="S3154" s="2">
        <f t="shared" si="595"/>
        <v>0</v>
      </c>
      <c r="T3154" s="2">
        <f t="shared" si="596"/>
        <v>0</v>
      </c>
      <c r="U3154" s="2">
        <f>IF(O3154="Reg", R3154 * Inputs!$B$7, 0)</f>
        <v>0</v>
      </c>
      <c r="V3154" s="2">
        <f>MAX(F3154 + P3154*Inputs!$B$15 - (Q3154/Inputs!$B$16) - U3154, 0)</f>
        <v>340</v>
      </c>
    </row>
    <row r="3155" spans="1:22" x14ac:dyDescent="0.3">
      <c r="A3155" s="1">
        <v>46154.375</v>
      </c>
      <c r="B3155" s="2">
        <v>10.407255212069719</v>
      </c>
      <c r="C3155" s="2">
        <v>8.0073033992913736</v>
      </c>
      <c r="D3155" s="2">
        <f t="shared" si="588"/>
        <v>32.297760651113187</v>
      </c>
      <c r="E3155" s="2">
        <f t="shared" si="589"/>
        <v>25.555577528028323</v>
      </c>
      <c r="F3155" s="2">
        <f t="shared" si="597"/>
        <v>340</v>
      </c>
      <c r="G3155" s="2">
        <f t="shared" si="598"/>
        <v>0</v>
      </c>
      <c r="H3155" s="2">
        <f>MIN(Inputs!$B$2, (Inputs!$B$14 - F3155)/Inputs!$B$15)</f>
        <v>0</v>
      </c>
      <c r="I3155" s="2">
        <f>MAX(MIN(Inputs!$B$2, F3155*Inputs!$B$16, Inputs!$B$14*Inputs!$B$4 - G3155), 0)</f>
        <v>170</v>
      </c>
      <c r="J3155" s="2">
        <f>MAX(MIN(Inputs!$B$2, F3155*Inputs!$B$16, (Inputs!$B$14-F3155)/Inputs!$B$15)*Inputs!$B$9, 0)</f>
        <v>0</v>
      </c>
      <c r="K3155" s="2">
        <f>MAX(E3155*Inputs!$B$5 - B3155 - Inputs!$B$8, 0) * H3155</f>
        <v>0</v>
      </c>
      <c r="L3155" s="2">
        <f>IF(B3155 &gt;= D3155*Inputs!$B$10, MAX(B3155 - E3155/Inputs!$B$5 - Inputs!$B$8, 0) * I3155, 0)</f>
        <v>0</v>
      </c>
      <c r="M3155" s="2">
        <f t="shared" si="590"/>
        <v>0</v>
      </c>
      <c r="N3155" s="3" t="str">
        <f t="shared" si="591"/>
        <v>Idle</v>
      </c>
      <c r="O3155" s="3" t="str">
        <f t="shared" si="599"/>
        <v>Idle</v>
      </c>
      <c r="P3155" s="2">
        <f t="shared" si="592"/>
        <v>0</v>
      </c>
      <c r="Q3155" s="2">
        <f t="shared" si="593"/>
        <v>0</v>
      </c>
      <c r="R3155" s="2">
        <f t="shared" si="594"/>
        <v>0</v>
      </c>
      <c r="S3155" s="2">
        <f t="shared" si="595"/>
        <v>0</v>
      </c>
      <c r="T3155" s="2">
        <f t="shared" si="596"/>
        <v>0</v>
      </c>
      <c r="U3155" s="2">
        <f>IF(O3155="Reg", R3155 * Inputs!$B$7, 0)</f>
        <v>0</v>
      </c>
      <c r="V3155" s="2">
        <f>MAX(F3155 + P3155*Inputs!$B$15 - (Q3155/Inputs!$B$16) - U3155, 0)</f>
        <v>340</v>
      </c>
    </row>
    <row r="3156" spans="1:22" x14ac:dyDescent="0.3">
      <c r="A3156" s="1">
        <v>46154.416666666657</v>
      </c>
      <c r="B3156" s="2">
        <v>18.442205787496121</v>
      </c>
      <c r="C3156" s="2">
        <v>5.8236859305384199</v>
      </c>
      <c r="D3156" s="2">
        <f t="shared" si="588"/>
        <v>32.297760651113187</v>
      </c>
      <c r="E3156" s="2">
        <f t="shared" si="589"/>
        <v>34.283361786826937</v>
      </c>
      <c r="F3156" s="2">
        <f t="shared" si="597"/>
        <v>340</v>
      </c>
      <c r="G3156" s="2">
        <f t="shared" si="598"/>
        <v>0</v>
      </c>
      <c r="H3156" s="2">
        <f>MIN(Inputs!$B$2, (Inputs!$B$14 - F3156)/Inputs!$B$15)</f>
        <v>0</v>
      </c>
      <c r="I3156" s="2">
        <f>MAX(MIN(Inputs!$B$2, F3156*Inputs!$B$16, Inputs!$B$14*Inputs!$B$4 - G3156), 0)</f>
        <v>170</v>
      </c>
      <c r="J3156" s="2">
        <f>MAX(MIN(Inputs!$B$2, F3156*Inputs!$B$16, (Inputs!$B$14-F3156)/Inputs!$B$15)*Inputs!$B$9, 0)</f>
        <v>0</v>
      </c>
      <c r="K3156" s="2">
        <f>MAX(E3156*Inputs!$B$5 - B3156 - Inputs!$B$8, 0) * H3156</f>
        <v>0</v>
      </c>
      <c r="L3156" s="2">
        <f>IF(B3156 &gt;= D3156*Inputs!$B$10, MAX(B3156 - E3156/Inputs!$B$5 - Inputs!$B$8, 0) * I3156, 0)</f>
        <v>0</v>
      </c>
      <c r="M3156" s="2">
        <f t="shared" si="590"/>
        <v>0</v>
      </c>
      <c r="N3156" s="3" t="str">
        <f t="shared" si="591"/>
        <v>Idle</v>
      </c>
      <c r="O3156" s="3" t="str">
        <f t="shared" si="599"/>
        <v>Idle</v>
      </c>
      <c r="P3156" s="2">
        <f t="shared" si="592"/>
        <v>0</v>
      </c>
      <c r="Q3156" s="2">
        <f t="shared" si="593"/>
        <v>0</v>
      </c>
      <c r="R3156" s="2">
        <f t="shared" si="594"/>
        <v>0</v>
      </c>
      <c r="S3156" s="2">
        <f t="shared" si="595"/>
        <v>0</v>
      </c>
      <c r="T3156" s="2">
        <f t="shared" si="596"/>
        <v>0</v>
      </c>
      <c r="U3156" s="2">
        <f>IF(O3156="Reg", R3156 * Inputs!$B$7, 0)</f>
        <v>0</v>
      </c>
      <c r="V3156" s="2">
        <f>MAX(F3156 + P3156*Inputs!$B$15 - (Q3156/Inputs!$B$16) - U3156, 0)</f>
        <v>340</v>
      </c>
    </row>
    <row r="3157" spans="1:22" x14ac:dyDescent="0.3">
      <c r="A3157" s="1">
        <v>46154.458333333343</v>
      </c>
      <c r="B3157" s="2">
        <v>17.14566671230461</v>
      </c>
      <c r="C3157" s="2">
        <v>7.2064853826315369</v>
      </c>
      <c r="D3157" s="2">
        <f t="shared" si="588"/>
        <v>32.297760651113187</v>
      </c>
      <c r="E3157" s="2">
        <f t="shared" si="589"/>
        <v>42.878133395510254</v>
      </c>
      <c r="F3157" s="2">
        <f t="shared" si="597"/>
        <v>340</v>
      </c>
      <c r="G3157" s="2">
        <f t="shared" si="598"/>
        <v>0</v>
      </c>
      <c r="H3157" s="2">
        <f>MIN(Inputs!$B$2, (Inputs!$B$14 - F3157)/Inputs!$B$15)</f>
        <v>0</v>
      </c>
      <c r="I3157" s="2">
        <f>MAX(MIN(Inputs!$B$2, F3157*Inputs!$B$16, Inputs!$B$14*Inputs!$B$4 - G3157), 0)</f>
        <v>170</v>
      </c>
      <c r="J3157" s="2">
        <f>MAX(MIN(Inputs!$B$2, F3157*Inputs!$B$16, (Inputs!$B$14-F3157)/Inputs!$B$15)*Inputs!$B$9, 0)</f>
        <v>0</v>
      </c>
      <c r="K3157" s="2">
        <f>MAX(E3157*Inputs!$B$5 - B3157 - Inputs!$B$8, 0) * H3157</f>
        <v>0</v>
      </c>
      <c r="L3157" s="2">
        <f>IF(B3157 &gt;= D3157*Inputs!$B$10, MAX(B3157 - E3157/Inputs!$B$5 - Inputs!$B$8, 0) * I3157, 0)</f>
        <v>0</v>
      </c>
      <c r="M3157" s="2">
        <f t="shared" si="590"/>
        <v>0</v>
      </c>
      <c r="N3157" s="3" t="str">
        <f t="shared" si="591"/>
        <v>Idle</v>
      </c>
      <c r="O3157" s="3" t="str">
        <f t="shared" si="599"/>
        <v>Idle</v>
      </c>
      <c r="P3157" s="2">
        <f t="shared" si="592"/>
        <v>0</v>
      </c>
      <c r="Q3157" s="2">
        <f t="shared" si="593"/>
        <v>0</v>
      </c>
      <c r="R3157" s="2">
        <f t="shared" si="594"/>
        <v>0</v>
      </c>
      <c r="S3157" s="2">
        <f t="shared" si="595"/>
        <v>0</v>
      </c>
      <c r="T3157" s="2">
        <f t="shared" si="596"/>
        <v>0</v>
      </c>
      <c r="U3157" s="2">
        <f>IF(O3157="Reg", R3157 * Inputs!$B$7, 0)</f>
        <v>0</v>
      </c>
      <c r="V3157" s="2">
        <f>MAX(F3157 + P3157*Inputs!$B$15 - (Q3157/Inputs!$B$16) - U3157, 0)</f>
        <v>340</v>
      </c>
    </row>
    <row r="3158" spans="1:22" x14ac:dyDescent="0.3">
      <c r="A3158" s="1">
        <v>46154.5</v>
      </c>
      <c r="B3158" s="2">
        <v>31.457216683998759</v>
      </c>
      <c r="C3158" s="2">
        <v>8.0197335605162614</v>
      </c>
      <c r="D3158" s="2">
        <f t="shared" si="588"/>
        <v>32.297760651113187</v>
      </c>
      <c r="E3158" s="2">
        <f t="shared" si="589"/>
        <v>51.209893152595271</v>
      </c>
      <c r="F3158" s="2">
        <f t="shared" si="597"/>
        <v>340</v>
      </c>
      <c r="G3158" s="2">
        <f t="shared" si="598"/>
        <v>0</v>
      </c>
      <c r="H3158" s="2">
        <f>MIN(Inputs!$B$2, (Inputs!$B$14 - F3158)/Inputs!$B$15)</f>
        <v>0</v>
      </c>
      <c r="I3158" s="2">
        <f>MAX(MIN(Inputs!$B$2, F3158*Inputs!$B$16, Inputs!$B$14*Inputs!$B$4 - G3158), 0)</f>
        <v>170</v>
      </c>
      <c r="J3158" s="2">
        <f>MAX(MIN(Inputs!$B$2, F3158*Inputs!$B$16, (Inputs!$B$14-F3158)/Inputs!$B$15)*Inputs!$B$9, 0)</f>
        <v>0</v>
      </c>
      <c r="K3158" s="2">
        <f>MAX(E3158*Inputs!$B$5 - B3158 - Inputs!$B$8, 0) * H3158</f>
        <v>0</v>
      </c>
      <c r="L3158" s="2">
        <f>IF(B3158 &gt;= D3158*Inputs!$B$10, MAX(B3158 - E3158/Inputs!$B$5 - Inputs!$B$8, 0) * I3158, 0)</f>
        <v>0</v>
      </c>
      <c r="M3158" s="2">
        <f t="shared" si="590"/>
        <v>0</v>
      </c>
      <c r="N3158" s="3" t="str">
        <f t="shared" si="591"/>
        <v>Idle</v>
      </c>
      <c r="O3158" s="3" t="str">
        <f t="shared" si="599"/>
        <v>Idle</v>
      </c>
      <c r="P3158" s="2">
        <f t="shared" si="592"/>
        <v>0</v>
      </c>
      <c r="Q3158" s="2">
        <f t="shared" si="593"/>
        <v>0</v>
      </c>
      <c r="R3158" s="2">
        <f t="shared" si="594"/>
        <v>0</v>
      </c>
      <c r="S3158" s="2">
        <f t="shared" si="595"/>
        <v>0</v>
      </c>
      <c r="T3158" s="2">
        <f t="shared" si="596"/>
        <v>0</v>
      </c>
      <c r="U3158" s="2">
        <f>IF(O3158="Reg", R3158 * Inputs!$B$7, 0)</f>
        <v>0</v>
      </c>
      <c r="V3158" s="2">
        <f>MAX(F3158 + P3158*Inputs!$B$15 - (Q3158/Inputs!$B$16) - U3158, 0)</f>
        <v>340</v>
      </c>
    </row>
    <row r="3159" spans="1:22" x14ac:dyDescent="0.3">
      <c r="A3159" s="1">
        <v>46154.541666666657</v>
      </c>
      <c r="B3159" s="2">
        <v>30.249441809416759</v>
      </c>
      <c r="C3159" s="2">
        <v>2.6491058992072638</v>
      </c>
      <c r="D3159" s="2">
        <f t="shared" si="588"/>
        <v>32.297760651113187</v>
      </c>
      <c r="E3159" s="2">
        <f t="shared" si="589"/>
        <v>57.055402574333904</v>
      </c>
      <c r="F3159" s="2">
        <f t="shared" si="597"/>
        <v>340</v>
      </c>
      <c r="G3159" s="2">
        <f t="shared" si="598"/>
        <v>0</v>
      </c>
      <c r="H3159" s="2">
        <f>MIN(Inputs!$B$2, (Inputs!$B$14 - F3159)/Inputs!$B$15)</f>
        <v>0</v>
      </c>
      <c r="I3159" s="2">
        <f>MAX(MIN(Inputs!$B$2, F3159*Inputs!$B$16, Inputs!$B$14*Inputs!$B$4 - G3159), 0)</f>
        <v>170</v>
      </c>
      <c r="J3159" s="2">
        <f>MAX(MIN(Inputs!$B$2, F3159*Inputs!$B$16, (Inputs!$B$14-F3159)/Inputs!$B$15)*Inputs!$B$9, 0)</f>
        <v>0</v>
      </c>
      <c r="K3159" s="2">
        <f>MAX(E3159*Inputs!$B$5 - B3159 - Inputs!$B$8, 0) * H3159</f>
        <v>0</v>
      </c>
      <c r="L3159" s="2">
        <f>IF(B3159 &gt;= D3159*Inputs!$B$10, MAX(B3159 - E3159/Inputs!$B$5 - Inputs!$B$8, 0) * I3159, 0)</f>
        <v>0</v>
      </c>
      <c r="M3159" s="2">
        <f t="shared" si="590"/>
        <v>0</v>
      </c>
      <c r="N3159" s="3" t="str">
        <f t="shared" si="591"/>
        <v>Idle</v>
      </c>
      <c r="O3159" s="3" t="str">
        <f t="shared" si="599"/>
        <v>Idle</v>
      </c>
      <c r="P3159" s="2">
        <f t="shared" si="592"/>
        <v>0</v>
      </c>
      <c r="Q3159" s="2">
        <f t="shared" si="593"/>
        <v>0</v>
      </c>
      <c r="R3159" s="2">
        <f t="shared" si="594"/>
        <v>0</v>
      </c>
      <c r="S3159" s="2">
        <f t="shared" si="595"/>
        <v>0</v>
      </c>
      <c r="T3159" s="2">
        <f t="shared" si="596"/>
        <v>0</v>
      </c>
      <c r="U3159" s="2">
        <f>IF(O3159="Reg", R3159 * Inputs!$B$7, 0)</f>
        <v>0</v>
      </c>
      <c r="V3159" s="2">
        <f>MAX(F3159 + P3159*Inputs!$B$15 - (Q3159/Inputs!$B$16) - U3159, 0)</f>
        <v>340</v>
      </c>
    </row>
    <row r="3160" spans="1:22" x14ac:dyDescent="0.3">
      <c r="A3160" s="1">
        <v>46154.583333333343</v>
      </c>
      <c r="B3160" s="2">
        <v>45.631678962883967</v>
      </c>
      <c r="C3160" s="2">
        <v>6.296896247225483</v>
      </c>
      <c r="D3160" s="2">
        <f t="shared" si="588"/>
        <v>32.297760651113187</v>
      </c>
      <c r="E3160" s="2">
        <f t="shared" si="589"/>
        <v>63.426718130010876</v>
      </c>
      <c r="F3160" s="2">
        <f t="shared" si="597"/>
        <v>340</v>
      </c>
      <c r="G3160" s="2">
        <f t="shared" si="598"/>
        <v>0</v>
      </c>
      <c r="H3160" s="2">
        <f>MIN(Inputs!$B$2, (Inputs!$B$14 - F3160)/Inputs!$B$15)</f>
        <v>0</v>
      </c>
      <c r="I3160" s="2">
        <f>MAX(MIN(Inputs!$B$2, F3160*Inputs!$B$16, Inputs!$B$14*Inputs!$B$4 - G3160), 0)</f>
        <v>170</v>
      </c>
      <c r="J3160" s="2">
        <f>MAX(MIN(Inputs!$B$2, F3160*Inputs!$B$16, (Inputs!$B$14-F3160)/Inputs!$B$15)*Inputs!$B$9, 0)</f>
        <v>0</v>
      </c>
      <c r="K3160" s="2">
        <f>MAX(E3160*Inputs!$B$5 - B3160 - Inputs!$B$8, 0) * H3160</f>
        <v>0</v>
      </c>
      <c r="L3160" s="2">
        <f>IF(B3160 &gt;= D3160*Inputs!$B$10, MAX(B3160 - E3160/Inputs!$B$5 - Inputs!$B$8, 0) * I3160, 0)</f>
        <v>0</v>
      </c>
      <c r="M3160" s="2">
        <f t="shared" si="590"/>
        <v>0</v>
      </c>
      <c r="N3160" s="3" t="str">
        <f t="shared" si="591"/>
        <v>Idle</v>
      </c>
      <c r="O3160" s="3" t="str">
        <f t="shared" si="599"/>
        <v>Idle</v>
      </c>
      <c r="P3160" s="2">
        <f t="shared" si="592"/>
        <v>0</v>
      </c>
      <c r="Q3160" s="2">
        <f t="shared" si="593"/>
        <v>0</v>
      </c>
      <c r="R3160" s="2">
        <f t="shared" si="594"/>
        <v>0</v>
      </c>
      <c r="S3160" s="2">
        <f t="shared" si="595"/>
        <v>0</v>
      </c>
      <c r="T3160" s="2">
        <f t="shared" si="596"/>
        <v>0</v>
      </c>
      <c r="U3160" s="2">
        <f>IF(O3160="Reg", R3160 * Inputs!$B$7, 0)</f>
        <v>0</v>
      </c>
      <c r="V3160" s="2">
        <f>MAX(F3160 + P3160*Inputs!$B$15 - (Q3160/Inputs!$B$16) - U3160, 0)</f>
        <v>340</v>
      </c>
    </row>
    <row r="3161" spans="1:22" x14ac:dyDescent="0.3">
      <c r="A3161" s="1">
        <v>46154.625</v>
      </c>
      <c r="B3161" s="2">
        <v>62.773960764861407</v>
      </c>
      <c r="C3161" s="2">
        <v>11.8690371112055</v>
      </c>
      <c r="D3161" s="2">
        <f t="shared" si="588"/>
        <v>32.297760651113187</v>
      </c>
      <c r="E3161" s="2">
        <f t="shared" si="589"/>
        <v>66.841187744421575</v>
      </c>
      <c r="F3161" s="2">
        <f t="shared" si="597"/>
        <v>340</v>
      </c>
      <c r="G3161" s="2">
        <f t="shared" si="598"/>
        <v>0</v>
      </c>
      <c r="H3161" s="2">
        <f>MIN(Inputs!$B$2, (Inputs!$B$14 - F3161)/Inputs!$B$15)</f>
        <v>0</v>
      </c>
      <c r="I3161" s="2">
        <f>MAX(MIN(Inputs!$B$2, F3161*Inputs!$B$16, Inputs!$B$14*Inputs!$B$4 - G3161), 0)</f>
        <v>170</v>
      </c>
      <c r="J3161" s="2">
        <f>MAX(MIN(Inputs!$B$2, F3161*Inputs!$B$16, (Inputs!$B$14-F3161)/Inputs!$B$15)*Inputs!$B$9, 0)</f>
        <v>0</v>
      </c>
      <c r="K3161" s="2">
        <f>MAX(E3161*Inputs!$B$5 - B3161 - Inputs!$B$8, 0) * H3161</f>
        <v>0</v>
      </c>
      <c r="L3161" s="2">
        <f>IF(B3161 &gt;= D3161*Inputs!$B$10, MAX(B3161 - E3161/Inputs!$B$5 - Inputs!$B$8, 0) * I3161, 0)</f>
        <v>0</v>
      </c>
      <c r="M3161" s="2">
        <f t="shared" si="590"/>
        <v>0</v>
      </c>
      <c r="N3161" s="3" t="str">
        <f t="shared" si="591"/>
        <v>Idle</v>
      </c>
      <c r="O3161" s="3" t="str">
        <f t="shared" si="599"/>
        <v>Idle</v>
      </c>
      <c r="P3161" s="2">
        <f t="shared" si="592"/>
        <v>0</v>
      </c>
      <c r="Q3161" s="2">
        <f t="shared" si="593"/>
        <v>0</v>
      </c>
      <c r="R3161" s="2">
        <f t="shared" si="594"/>
        <v>0</v>
      </c>
      <c r="S3161" s="2">
        <f t="shared" si="595"/>
        <v>0</v>
      </c>
      <c r="T3161" s="2">
        <f t="shared" si="596"/>
        <v>0</v>
      </c>
      <c r="U3161" s="2">
        <f>IF(O3161="Reg", R3161 * Inputs!$B$7, 0)</f>
        <v>0</v>
      </c>
      <c r="V3161" s="2">
        <f>MAX(F3161 + P3161*Inputs!$B$15 - (Q3161/Inputs!$B$16) - U3161, 0)</f>
        <v>340</v>
      </c>
    </row>
    <row r="3162" spans="1:22" x14ac:dyDescent="0.3">
      <c r="A3162" s="1">
        <v>46154.666666666657</v>
      </c>
      <c r="B3162" s="2">
        <v>70.010835439596036</v>
      </c>
      <c r="C3162" s="2">
        <v>6.2132588054552134</v>
      </c>
      <c r="D3162" s="2">
        <f t="shared" si="588"/>
        <v>32.297760651113187</v>
      </c>
      <c r="E3162" s="2">
        <f t="shared" si="589"/>
        <v>66.233125076097508</v>
      </c>
      <c r="F3162" s="2">
        <f t="shared" si="597"/>
        <v>340</v>
      </c>
      <c r="G3162" s="2">
        <f t="shared" si="598"/>
        <v>0</v>
      </c>
      <c r="H3162" s="2">
        <f>MIN(Inputs!$B$2, (Inputs!$B$14 - F3162)/Inputs!$B$15)</f>
        <v>0</v>
      </c>
      <c r="I3162" s="2">
        <f>MAX(MIN(Inputs!$B$2, F3162*Inputs!$B$16, Inputs!$B$14*Inputs!$B$4 - G3162), 0)</f>
        <v>170</v>
      </c>
      <c r="J3162" s="2">
        <f>MAX(MIN(Inputs!$B$2, F3162*Inputs!$B$16, (Inputs!$B$14-F3162)/Inputs!$B$15)*Inputs!$B$9, 0)</f>
        <v>0</v>
      </c>
      <c r="K3162" s="2">
        <f>MAX(E3162*Inputs!$B$5 - B3162 - Inputs!$B$8, 0) * H3162</f>
        <v>0</v>
      </c>
      <c r="L3162" s="2">
        <f>IF(B3162 &gt;= D3162*Inputs!$B$10, MAX(B3162 - E3162/Inputs!$B$5 - Inputs!$B$8, 0) * I3162, 0)</f>
        <v>0</v>
      </c>
      <c r="M3162" s="2">
        <f t="shared" si="590"/>
        <v>0</v>
      </c>
      <c r="N3162" s="3" t="str">
        <f t="shared" si="591"/>
        <v>Idle</v>
      </c>
      <c r="O3162" s="3" t="str">
        <f t="shared" si="599"/>
        <v>Idle</v>
      </c>
      <c r="P3162" s="2">
        <f t="shared" si="592"/>
        <v>0</v>
      </c>
      <c r="Q3162" s="2">
        <f t="shared" si="593"/>
        <v>0</v>
      </c>
      <c r="R3162" s="2">
        <f t="shared" si="594"/>
        <v>0</v>
      </c>
      <c r="S3162" s="2">
        <f t="shared" si="595"/>
        <v>0</v>
      </c>
      <c r="T3162" s="2">
        <f t="shared" si="596"/>
        <v>0</v>
      </c>
      <c r="U3162" s="2">
        <f>IF(O3162="Reg", R3162 * Inputs!$B$7, 0)</f>
        <v>0</v>
      </c>
      <c r="V3162" s="2">
        <f>MAX(F3162 + P3162*Inputs!$B$15 - (Q3162/Inputs!$B$16) - U3162, 0)</f>
        <v>340</v>
      </c>
    </row>
    <row r="3163" spans="1:22" x14ac:dyDescent="0.3">
      <c r="A3163" s="1">
        <v>46154.708333333343</v>
      </c>
      <c r="B3163" s="2">
        <v>67.136225254814676</v>
      </c>
      <c r="C3163" s="2">
        <v>20.107029113425881</v>
      </c>
      <c r="D3163" s="2">
        <f t="shared" si="588"/>
        <v>32.297760651113187</v>
      </c>
      <c r="E3163" s="2">
        <f t="shared" si="589"/>
        <v>62.036964033315094</v>
      </c>
      <c r="F3163" s="2">
        <f t="shared" si="597"/>
        <v>340</v>
      </c>
      <c r="G3163" s="2">
        <f t="shared" si="598"/>
        <v>0</v>
      </c>
      <c r="H3163" s="2">
        <f>MIN(Inputs!$B$2, (Inputs!$B$14 - F3163)/Inputs!$B$15)</f>
        <v>0</v>
      </c>
      <c r="I3163" s="2">
        <f>MAX(MIN(Inputs!$B$2, F3163*Inputs!$B$16, Inputs!$B$14*Inputs!$B$4 - G3163), 0)</f>
        <v>170</v>
      </c>
      <c r="J3163" s="2">
        <f>MAX(MIN(Inputs!$B$2, F3163*Inputs!$B$16, (Inputs!$B$14-F3163)/Inputs!$B$15)*Inputs!$B$9, 0)</f>
        <v>0</v>
      </c>
      <c r="K3163" s="2">
        <f>MAX(E3163*Inputs!$B$5 - B3163 - Inputs!$B$8, 0) * H3163</f>
        <v>0</v>
      </c>
      <c r="L3163" s="2">
        <f>IF(B3163 &gt;= D3163*Inputs!$B$10, MAX(B3163 - E3163/Inputs!$B$5 - Inputs!$B$8, 0) * I3163, 0)</f>
        <v>0</v>
      </c>
      <c r="M3163" s="2">
        <f t="shared" si="590"/>
        <v>0</v>
      </c>
      <c r="N3163" s="3" t="str">
        <f t="shared" si="591"/>
        <v>Idle</v>
      </c>
      <c r="O3163" s="3" t="str">
        <f t="shared" si="599"/>
        <v>Idle</v>
      </c>
      <c r="P3163" s="2">
        <f t="shared" si="592"/>
        <v>0</v>
      </c>
      <c r="Q3163" s="2">
        <f t="shared" si="593"/>
        <v>0</v>
      </c>
      <c r="R3163" s="2">
        <f t="shared" si="594"/>
        <v>0</v>
      </c>
      <c r="S3163" s="2">
        <f t="shared" si="595"/>
        <v>0</v>
      </c>
      <c r="T3163" s="2">
        <f t="shared" si="596"/>
        <v>0</v>
      </c>
      <c r="U3163" s="2">
        <f>IF(O3163="Reg", R3163 * Inputs!$B$7, 0)</f>
        <v>0</v>
      </c>
      <c r="V3163" s="2">
        <f>MAX(F3163 + P3163*Inputs!$B$15 - (Q3163/Inputs!$B$16) - U3163, 0)</f>
        <v>340</v>
      </c>
    </row>
    <row r="3164" spans="1:22" x14ac:dyDescent="0.3">
      <c r="A3164" s="1">
        <v>46154.75</v>
      </c>
      <c r="B3164" s="2">
        <v>66.530273214430579</v>
      </c>
      <c r="C3164" s="2">
        <v>4.8045996254015249</v>
      </c>
      <c r="D3164" s="2">
        <f t="shared" si="588"/>
        <v>32.297760651113187</v>
      </c>
      <c r="E3164" s="2">
        <f t="shared" si="589"/>
        <v>57.67597507130818</v>
      </c>
      <c r="F3164" s="2">
        <f t="shared" si="597"/>
        <v>340</v>
      </c>
      <c r="G3164" s="2">
        <f t="shared" si="598"/>
        <v>0</v>
      </c>
      <c r="H3164" s="2">
        <f>MIN(Inputs!$B$2, (Inputs!$B$14 - F3164)/Inputs!$B$15)</f>
        <v>0</v>
      </c>
      <c r="I3164" s="2">
        <f>MAX(MIN(Inputs!$B$2, F3164*Inputs!$B$16, Inputs!$B$14*Inputs!$B$4 - G3164), 0)</f>
        <v>170</v>
      </c>
      <c r="J3164" s="2">
        <f>MAX(MIN(Inputs!$B$2, F3164*Inputs!$B$16, (Inputs!$B$14-F3164)/Inputs!$B$15)*Inputs!$B$9, 0)</f>
        <v>0</v>
      </c>
      <c r="K3164" s="2">
        <f>MAX(E3164*Inputs!$B$5 - B3164 - Inputs!$B$8, 0) * H3164</f>
        <v>0</v>
      </c>
      <c r="L3164" s="2">
        <f>IF(B3164 &gt;= D3164*Inputs!$B$10, MAX(B3164 - E3164/Inputs!$B$5 - Inputs!$B$8, 0) * I3164, 0)</f>
        <v>0</v>
      </c>
      <c r="M3164" s="2">
        <f t="shared" si="590"/>
        <v>0</v>
      </c>
      <c r="N3164" s="3" t="str">
        <f t="shared" si="591"/>
        <v>Idle</v>
      </c>
      <c r="O3164" s="3" t="str">
        <f t="shared" si="599"/>
        <v>Idle</v>
      </c>
      <c r="P3164" s="2">
        <f t="shared" si="592"/>
        <v>0</v>
      </c>
      <c r="Q3164" s="2">
        <f t="shared" si="593"/>
        <v>0</v>
      </c>
      <c r="R3164" s="2">
        <f t="shared" si="594"/>
        <v>0</v>
      </c>
      <c r="S3164" s="2">
        <f t="shared" si="595"/>
        <v>0</v>
      </c>
      <c r="T3164" s="2">
        <f t="shared" si="596"/>
        <v>0</v>
      </c>
      <c r="U3164" s="2">
        <f>IF(O3164="Reg", R3164 * Inputs!$B$7, 0)</f>
        <v>0</v>
      </c>
      <c r="V3164" s="2">
        <f>MAX(F3164 + P3164*Inputs!$B$15 - (Q3164/Inputs!$B$16) - U3164, 0)</f>
        <v>340</v>
      </c>
    </row>
    <row r="3165" spans="1:22" x14ac:dyDescent="0.3">
      <c r="A3165" s="1">
        <v>46154.791666666657</v>
      </c>
      <c r="B3165" s="2">
        <v>68.477335143478641</v>
      </c>
      <c r="C3165" s="2">
        <v>13.181323465106139</v>
      </c>
      <c r="D3165" s="2">
        <f t="shared" si="588"/>
        <v>32.297760651113187</v>
      </c>
      <c r="E3165" s="2">
        <f t="shared" si="589"/>
        <v>51.322337574078027</v>
      </c>
      <c r="F3165" s="2">
        <f t="shared" si="597"/>
        <v>340</v>
      </c>
      <c r="G3165" s="2">
        <f t="shared" si="598"/>
        <v>0</v>
      </c>
      <c r="H3165" s="2">
        <f>MIN(Inputs!$B$2, (Inputs!$B$14 - F3165)/Inputs!$B$15)</f>
        <v>0</v>
      </c>
      <c r="I3165" s="2">
        <f>MAX(MIN(Inputs!$B$2, F3165*Inputs!$B$16, Inputs!$B$14*Inputs!$B$4 - G3165), 0)</f>
        <v>170</v>
      </c>
      <c r="J3165" s="2">
        <f>MAX(MIN(Inputs!$B$2, F3165*Inputs!$B$16, (Inputs!$B$14-F3165)/Inputs!$B$15)*Inputs!$B$9, 0)</f>
        <v>0</v>
      </c>
      <c r="K3165" s="2">
        <f>MAX(E3165*Inputs!$B$5 - B3165 - Inputs!$B$8, 0) * H3165</f>
        <v>0</v>
      </c>
      <c r="L3165" s="2">
        <f>IF(B3165 &gt;= D3165*Inputs!$B$10, MAX(B3165 - E3165/Inputs!$B$5 - Inputs!$B$8, 0) * I3165, 0)</f>
        <v>0</v>
      </c>
      <c r="M3165" s="2">
        <f t="shared" si="590"/>
        <v>0</v>
      </c>
      <c r="N3165" s="3" t="str">
        <f t="shared" si="591"/>
        <v>Idle</v>
      </c>
      <c r="O3165" s="3" t="str">
        <f t="shared" si="599"/>
        <v>Idle</v>
      </c>
      <c r="P3165" s="2">
        <f t="shared" si="592"/>
        <v>0</v>
      </c>
      <c r="Q3165" s="2">
        <f t="shared" si="593"/>
        <v>0</v>
      </c>
      <c r="R3165" s="2">
        <f t="shared" si="594"/>
        <v>0</v>
      </c>
      <c r="S3165" s="2">
        <f t="shared" si="595"/>
        <v>0</v>
      </c>
      <c r="T3165" s="2">
        <f t="shared" si="596"/>
        <v>0</v>
      </c>
      <c r="U3165" s="2">
        <f>IF(O3165="Reg", R3165 * Inputs!$B$7, 0)</f>
        <v>0</v>
      </c>
      <c r="V3165" s="2">
        <f>MAX(F3165 + P3165*Inputs!$B$15 - (Q3165/Inputs!$B$16) - U3165, 0)</f>
        <v>340</v>
      </c>
    </row>
    <row r="3166" spans="1:22" x14ac:dyDescent="0.3">
      <c r="A3166" s="1">
        <v>46154.833333333343</v>
      </c>
      <c r="B3166" s="2">
        <v>66.118496649348145</v>
      </c>
      <c r="C3166" s="2">
        <v>9.0695316025199819</v>
      </c>
      <c r="D3166" s="2">
        <f t="shared" si="588"/>
        <v>32.297760651113187</v>
      </c>
      <c r="E3166" s="2">
        <f t="shared" si="589"/>
        <v>43.134771730798015</v>
      </c>
      <c r="F3166" s="2">
        <f t="shared" si="597"/>
        <v>340</v>
      </c>
      <c r="G3166" s="2">
        <f t="shared" si="598"/>
        <v>0</v>
      </c>
      <c r="H3166" s="2">
        <f>MIN(Inputs!$B$2, (Inputs!$B$14 - F3166)/Inputs!$B$15)</f>
        <v>0</v>
      </c>
      <c r="I3166" s="2">
        <f>MAX(MIN(Inputs!$B$2, F3166*Inputs!$B$16, Inputs!$B$14*Inputs!$B$4 - G3166), 0)</f>
        <v>170</v>
      </c>
      <c r="J3166" s="2">
        <f>MAX(MIN(Inputs!$B$2, F3166*Inputs!$B$16, (Inputs!$B$14-F3166)/Inputs!$B$15)*Inputs!$B$9, 0)</f>
        <v>0</v>
      </c>
      <c r="K3166" s="2">
        <f>MAX(E3166*Inputs!$B$5 - B3166 - Inputs!$B$8, 0) * H3166</f>
        <v>0</v>
      </c>
      <c r="L3166" s="2">
        <f>IF(B3166 &gt;= D3166*Inputs!$B$10, MAX(B3166 - E3166/Inputs!$B$5 - Inputs!$B$8, 0) * I3166, 0)</f>
        <v>0</v>
      </c>
      <c r="M3166" s="2">
        <f t="shared" si="590"/>
        <v>0</v>
      </c>
      <c r="N3166" s="3" t="str">
        <f t="shared" si="591"/>
        <v>Idle</v>
      </c>
      <c r="O3166" s="3" t="str">
        <f t="shared" si="599"/>
        <v>Idle</v>
      </c>
      <c r="P3166" s="2">
        <f t="shared" si="592"/>
        <v>0</v>
      </c>
      <c r="Q3166" s="2">
        <f t="shared" si="593"/>
        <v>0</v>
      </c>
      <c r="R3166" s="2">
        <f t="shared" si="594"/>
        <v>0</v>
      </c>
      <c r="S3166" s="2">
        <f t="shared" si="595"/>
        <v>0</v>
      </c>
      <c r="T3166" s="2">
        <f t="shared" si="596"/>
        <v>0</v>
      </c>
      <c r="U3166" s="2">
        <f>IF(O3166="Reg", R3166 * Inputs!$B$7, 0)</f>
        <v>0</v>
      </c>
      <c r="V3166" s="2">
        <f>MAX(F3166 + P3166*Inputs!$B$15 - (Q3166/Inputs!$B$16) - U3166, 0)</f>
        <v>340</v>
      </c>
    </row>
    <row r="3167" spans="1:22" x14ac:dyDescent="0.3">
      <c r="A3167" s="1">
        <v>46154.875</v>
      </c>
      <c r="B3167" s="2">
        <v>59.125584754917007</v>
      </c>
      <c r="C3167" s="2">
        <v>10.21573362101198</v>
      </c>
      <c r="D3167" s="2">
        <f t="shared" si="588"/>
        <v>32.297760651113187</v>
      </c>
      <c r="E3167" s="2">
        <f t="shared" si="589"/>
        <v>33.826757808261029</v>
      </c>
      <c r="F3167" s="2">
        <f t="shared" si="597"/>
        <v>340</v>
      </c>
      <c r="G3167" s="2">
        <f t="shared" si="598"/>
        <v>0</v>
      </c>
      <c r="H3167" s="2">
        <f>MIN(Inputs!$B$2, (Inputs!$B$14 - F3167)/Inputs!$B$15)</f>
        <v>0</v>
      </c>
      <c r="I3167" s="2">
        <f>MAX(MIN(Inputs!$B$2, F3167*Inputs!$B$16, Inputs!$B$14*Inputs!$B$4 - G3167), 0)</f>
        <v>170</v>
      </c>
      <c r="J3167" s="2">
        <f>MAX(MIN(Inputs!$B$2, F3167*Inputs!$B$16, (Inputs!$B$14-F3167)/Inputs!$B$15)*Inputs!$B$9, 0)</f>
        <v>0</v>
      </c>
      <c r="K3167" s="2">
        <f>MAX(E3167*Inputs!$B$5 - B3167 - Inputs!$B$8, 0) * H3167</f>
        <v>0</v>
      </c>
      <c r="L3167" s="2">
        <f>IF(B3167 &gt;= D3167*Inputs!$B$10, MAX(B3167 - E3167/Inputs!$B$5 - Inputs!$B$8, 0) * I3167, 0)</f>
        <v>116.63483174001129</v>
      </c>
      <c r="M3167" s="2">
        <f t="shared" si="590"/>
        <v>0</v>
      </c>
      <c r="N3167" s="3" t="str">
        <f t="shared" si="591"/>
        <v>Discharge</v>
      </c>
      <c r="O3167" s="3" t="str">
        <f t="shared" si="599"/>
        <v>Discharge</v>
      </c>
      <c r="P3167" s="2">
        <f t="shared" si="592"/>
        <v>0</v>
      </c>
      <c r="Q3167" s="2">
        <f t="shared" si="593"/>
        <v>170</v>
      </c>
      <c r="R3167" s="2">
        <f t="shared" si="594"/>
        <v>0</v>
      </c>
      <c r="S3167" s="2">
        <f t="shared" si="595"/>
        <v>10051.349408335891</v>
      </c>
      <c r="T3167" s="2">
        <f t="shared" si="596"/>
        <v>0</v>
      </c>
      <c r="U3167" s="2">
        <f>IF(O3167="Reg", R3167 * Inputs!$B$7, 0)</f>
        <v>0</v>
      </c>
      <c r="V3167" s="2">
        <f>MAX(F3167 + P3167*Inputs!$B$15 - (Q3167/Inputs!$B$16) - U3167, 0)</f>
        <v>170</v>
      </c>
    </row>
    <row r="3168" spans="1:22" x14ac:dyDescent="0.3">
      <c r="A3168" s="1">
        <v>46154.916666666657</v>
      </c>
      <c r="B3168" s="2">
        <v>44.833869182901537</v>
      </c>
      <c r="C3168" s="2">
        <v>1.8992506706644809</v>
      </c>
      <c r="D3168" s="2">
        <f t="shared" si="588"/>
        <v>32.297760651113187</v>
      </c>
      <c r="E3168" s="2">
        <f t="shared" si="589"/>
        <v>23.972493682441524</v>
      </c>
      <c r="F3168" s="2">
        <f t="shared" si="597"/>
        <v>170</v>
      </c>
      <c r="G3168" s="2">
        <f t="shared" si="598"/>
        <v>170</v>
      </c>
      <c r="H3168" s="2">
        <f>MIN(Inputs!$B$2, (Inputs!$B$14 - F3168)/Inputs!$B$15)</f>
        <v>170</v>
      </c>
      <c r="I3168" s="2">
        <f>MAX(MIN(Inputs!$B$2, F3168*Inputs!$B$16, Inputs!$B$14*Inputs!$B$4 - G3168), 0)</f>
        <v>170</v>
      </c>
      <c r="J3168" s="2">
        <f>MAX(MIN(Inputs!$B$2, F3168*Inputs!$B$16, (Inputs!$B$14-F3168)/Inputs!$B$15)*Inputs!$B$9, 0)</f>
        <v>136</v>
      </c>
      <c r="K3168" s="2">
        <f>MAX(E3168*Inputs!$B$5 - B3168 - Inputs!$B$8, 0) * H3168</f>
        <v>0</v>
      </c>
      <c r="L3168" s="2">
        <f>IF(B3168 &gt;= D3168*Inputs!$B$10, MAX(B3168 - E3168/Inputs!$B$5 - Inputs!$B$8, 0) * I3168, 0)</f>
        <v>0</v>
      </c>
      <c r="M3168" s="2">
        <f t="shared" si="590"/>
        <v>258.29809121036942</v>
      </c>
      <c r="N3168" s="3" t="str">
        <f t="shared" si="591"/>
        <v>Reg</v>
      </c>
      <c r="O3168" s="3" t="str">
        <f t="shared" si="599"/>
        <v>Discharge</v>
      </c>
      <c r="P3168" s="2">
        <f t="shared" si="592"/>
        <v>0</v>
      </c>
      <c r="Q3168" s="2">
        <f t="shared" si="593"/>
        <v>170</v>
      </c>
      <c r="R3168" s="2">
        <f t="shared" si="594"/>
        <v>0</v>
      </c>
      <c r="S3168" s="2">
        <f t="shared" si="595"/>
        <v>7621.7577610932613</v>
      </c>
      <c r="T3168" s="2">
        <f t="shared" si="596"/>
        <v>0</v>
      </c>
      <c r="U3168" s="2">
        <f>IF(O3168="Reg", R3168 * Inputs!$B$7, 0)</f>
        <v>0</v>
      </c>
      <c r="V3168" s="2">
        <f>MAX(F3168 + P3168*Inputs!$B$15 - (Q3168/Inputs!$B$16) - U3168, 0)</f>
        <v>0</v>
      </c>
    </row>
    <row r="3169" spans="1:22" x14ac:dyDescent="0.3">
      <c r="A3169" s="1">
        <v>46154.958333333343</v>
      </c>
      <c r="B3169" s="2">
        <v>40.97029148277317</v>
      </c>
      <c r="C3169" s="2">
        <v>12.831786423999951</v>
      </c>
      <c r="D3169" s="2">
        <f t="shared" si="588"/>
        <v>32.297760651113187</v>
      </c>
      <c r="E3169" s="2">
        <f t="shared" si="589"/>
        <v>16.500182151957933</v>
      </c>
      <c r="F3169" s="2">
        <f t="shared" si="597"/>
        <v>0</v>
      </c>
      <c r="G3169" s="2">
        <f t="shared" si="598"/>
        <v>340</v>
      </c>
      <c r="H3169" s="2">
        <f>MIN(Inputs!$B$2, (Inputs!$B$14 - F3169)/Inputs!$B$15)</f>
        <v>170</v>
      </c>
      <c r="I3169" s="2">
        <f>MAX(MIN(Inputs!$B$2, F3169*Inputs!$B$16, Inputs!$B$14*Inputs!$B$4 - G3169), 0)</f>
        <v>0</v>
      </c>
      <c r="J3169" s="2">
        <f>MAX(MIN(Inputs!$B$2, F3169*Inputs!$B$16, (Inputs!$B$14-F3169)/Inputs!$B$15)*Inputs!$B$9, 0)</f>
        <v>0</v>
      </c>
      <c r="K3169" s="2">
        <f>MAX(E3169*Inputs!$B$5 - B3169 - Inputs!$B$8, 0) * H3169</f>
        <v>0</v>
      </c>
      <c r="L3169" s="2">
        <f>IF(B3169 &gt;= D3169*Inputs!$B$10, MAX(B3169 - E3169/Inputs!$B$5 - Inputs!$B$8, 0) * I3169, 0)</f>
        <v>0</v>
      </c>
      <c r="M3169" s="2">
        <f t="shared" si="590"/>
        <v>0</v>
      </c>
      <c r="N3169" s="3" t="str">
        <f t="shared" si="591"/>
        <v>Idle</v>
      </c>
      <c r="O3169" s="3" t="str">
        <f t="shared" si="599"/>
        <v>Idle</v>
      </c>
      <c r="P3169" s="2">
        <f t="shared" si="592"/>
        <v>0</v>
      </c>
      <c r="Q3169" s="2">
        <f t="shared" si="593"/>
        <v>0</v>
      </c>
      <c r="R3169" s="2">
        <f t="shared" si="594"/>
        <v>0</v>
      </c>
      <c r="S3169" s="2">
        <f t="shared" si="595"/>
        <v>0</v>
      </c>
      <c r="T3169" s="2">
        <f t="shared" si="596"/>
        <v>0</v>
      </c>
      <c r="U3169" s="2">
        <f>IF(O3169="Reg", R3169 * Inputs!$B$7, 0)</f>
        <v>0</v>
      </c>
      <c r="V3169" s="2">
        <f>MAX(F3169 + P3169*Inputs!$B$15 - (Q3169/Inputs!$B$16) - U3169, 0)</f>
        <v>0</v>
      </c>
    </row>
    <row r="3170" spans="1:22" x14ac:dyDescent="0.3">
      <c r="A3170" s="1">
        <v>46155</v>
      </c>
      <c r="B3170" s="2">
        <v>28.40844823104964</v>
      </c>
      <c r="C3170" s="2">
        <v>8.3557623029213044</v>
      </c>
      <c r="D3170" s="2">
        <f t="shared" si="588"/>
        <v>34.90542980207487</v>
      </c>
      <c r="E3170" s="2">
        <f t="shared" si="589"/>
        <v>9.6718002381624029</v>
      </c>
      <c r="F3170" s="2">
        <f t="shared" si="597"/>
        <v>0</v>
      </c>
      <c r="G3170" s="2">
        <f t="shared" si="598"/>
        <v>0</v>
      </c>
      <c r="H3170" s="2">
        <f>MIN(Inputs!$B$2, (Inputs!$B$14 - F3170)/Inputs!$B$15)</f>
        <v>170</v>
      </c>
      <c r="I3170" s="2">
        <f>MAX(MIN(Inputs!$B$2, F3170*Inputs!$B$16, Inputs!$B$14*Inputs!$B$4 - G3170), 0)</f>
        <v>0</v>
      </c>
      <c r="J3170" s="2">
        <f>MAX(MIN(Inputs!$B$2, F3170*Inputs!$B$16, (Inputs!$B$14-F3170)/Inputs!$B$15)*Inputs!$B$9, 0)</f>
        <v>0</v>
      </c>
      <c r="K3170" s="2">
        <f>MAX(E3170*Inputs!$B$5 - B3170 - Inputs!$B$8, 0) * H3170</f>
        <v>0</v>
      </c>
      <c r="L3170" s="2">
        <f>IF(B3170 &gt;= D3170*Inputs!$B$10, MAX(B3170 - E3170/Inputs!$B$5 - Inputs!$B$8, 0) * I3170, 0)</f>
        <v>0</v>
      </c>
      <c r="M3170" s="2">
        <f t="shared" si="590"/>
        <v>0</v>
      </c>
      <c r="N3170" s="3" t="str">
        <f t="shared" si="591"/>
        <v>Idle</v>
      </c>
      <c r="O3170" s="3" t="str">
        <f t="shared" si="599"/>
        <v>Idle</v>
      </c>
      <c r="P3170" s="2">
        <f t="shared" si="592"/>
        <v>0</v>
      </c>
      <c r="Q3170" s="2">
        <f t="shared" si="593"/>
        <v>0</v>
      </c>
      <c r="R3170" s="2">
        <f t="shared" si="594"/>
        <v>0</v>
      </c>
      <c r="S3170" s="2">
        <f t="shared" si="595"/>
        <v>0</v>
      </c>
      <c r="T3170" s="2">
        <f t="shared" si="596"/>
        <v>0</v>
      </c>
      <c r="U3170" s="2">
        <f>IF(O3170="Reg", R3170 * Inputs!$B$7, 0)</f>
        <v>0</v>
      </c>
      <c r="V3170" s="2">
        <f>MAX(F3170 + P3170*Inputs!$B$15 - (Q3170/Inputs!$B$16) - U3170, 0)</f>
        <v>0</v>
      </c>
    </row>
    <row r="3171" spans="1:22" x14ac:dyDescent="0.3">
      <c r="A3171" s="1">
        <v>46155.041666666657</v>
      </c>
      <c r="B3171" s="2">
        <v>19.351940083798588</v>
      </c>
      <c r="C3171" s="2">
        <v>9.7375496207250354</v>
      </c>
      <c r="D3171" s="2">
        <f t="shared" si="588"/>
        <v>34.90542980207487</v>
      </c>
      <c r="E3171" s="2">
        <f t="shared" si="589"/>
        <v>4.9370588663207968</v>
      </c>
      <c r="F3171" s="2">
        <f t="shared" si="597"/>
        <v>0</v>
      </c>
      <c r="G3171" s="2">
        <f t="shared" si="598"/>
        <v>0</v>
      </c>
      <c r="H3171" s="2">
        <f>MIN(Inputs!$B$2, (Inputs!$B$14 - F3171)/Inputs!$B$15)</f>
        <v>170</v>
      </c>
      <c r="I3171" s="2">
        <f>MAX(MIN(Inputs!$B$2, F3171*Inputs!$B$16, Inputs!$B$14*Inputs!$B$4 - G3171), 0)</f>
        <v>0</v>
      </c>
      <c r="J3171" s="2">
        <f>MAX(MIN(Inputs!$B$2, F3171*Inputs!$B$16, (Inputs!$B$14-F3171)/Inputs!$B$15)*Inputs!$B$9, 0)</f>
        <v>0</v>
      </c>
      <c r="K3171" s="2">
        <f>MAX(E3171*Inputs!$B$5 - B3171 - Inputs!$B$8, 0) * H3171</f>
        <v>0</v>
      </c>
      <c r="L3171" s="2">
        <f>IF(B3171 &gt;= D3171*Inputs!$B$10, MAX(B3171 - E3171/Inputs!$B$5 - Inputs!$B$8, 0) * I3171, 0)</f>
        <v>0</v>
      </c>
      <c r="M3171" s="2">
        <f t="shared" si="590"/>
        <v>0</v>
      </c>
      <c r="N3171" s="3" t="str">
        <f t="shared" si="591"/>
        <v>Idle</v>
      </c>
      <c r="O3171" s="3" t="str">
        <f t="shared" si="599"/>
        <v>Idle</v>
      </c>
      <c r="P3171" s="2">
        <f t="shared" si="592"/>
        <v>0</v>
      </c>
      <c r="Q3171" s="2">
        <f t="shared" si="593"/>
        <v>0</v>
      </c>
      <c r="R3171" s="2">
        <f t="shared" si="594"/>
        <v>0</v>
      </c>
      <c r="S3171" s="2">
        <f t="shared" si="595"/>
        <v>0</v>
      </c>
      <c r="T3171" s="2">
        <f t="shared" si="596"/>
        <v>0</v>
      </c>
      <c r="U3171" s="2">
        <f>IF(O3171="Reg", R3171 * Inputs!$B$7, 0)</f>
        <v>0</v>
      </c>
      <c r="V3171" s="2">
        <f>MAX(F3171 + P3171*Inputs!$B$15 - (Q3171/Inputs!$B$16) - U3171, 0)</f>
        <v>0</v>
      </c>
    </row>
    <row r="3172" spans="1:22" x14ac:dyDescent="0.3">
      <c r="A3172" s="1">
        <v>46155.083333333343</v>
      </c>
      <c r="B3172" s="2">
        <v>10.270413114126191</v>
      </c>
      <c r="C3172" s="2">
        <v>16.649884167843041</v>
      </c>
      <c r="D3172" s="2">
        <f t="shared" si="588"/>
        <v>34.90542980207487</v>
      </c>
      <c r="E3172" s="2">
        <f t="shared" si="589"/>
        <v>1.7117355190210317</v>
      </c>
      <c r="F3172" s="2">
        <f t="shared" si="597"/>
        <v>0</v>
      </c>
      <c r="G3172" s="2">
        <f t="shared" si="598"/>
        <v>0</v>
      </c>
      <c r="H3172" s="2">
        <f>MIN(Inputs!$B$2, (Inputs!$B$14 - F3172)/Inputs!$B$15)</f>
        <v>170</v>
      </c>
      <c r="I3172" s="2">
        <f>MAX(MIN(Inputs!$B$2, F3172*Inputs!$B$16, Inputs!$B$14*Inputs!$B$4 - G3172), 0)</f>
        <v>0</v>
      </c>
      <c r="J3172" s="2">
        <f>MAX(MIN(Inputs!$B$2, F3172*Inputs!$B$16, (Inputs!$B$14-F3172)/Inputs!$B$15)*Inputs!$B$9, 0)</f>
        <v>0</v>
      </c>
      <c r="K3172" s="2">
        <f>MAX(E3172*Inputs!$B$5 - B3172 - Inputs!$B$8, 0) * H3172</f>
        <v>0</v>
      </c>
      <c r="L3172" s="2">
        <f>IF(B3172 &gt;= D3172*Inputs!$B$10, MAX(B3172 - E3172/Inputs!$B$5 - Inputs!$B$8, 0) * I3172, 0)</f>
        <v>0</v>
      </c>
      <c r="M3172" s="2">
        <f t="shared" si="590"/>
        <v>0</v>
      </c>
      <c r="N3172" s="3" t="str">
        <f t="shared" si="591"/>
        <v>Idle</v>
      </c>
      <c r="O3172" s="3" t="str">
        <f t="shared" si="599"/>
        <v>Idle</v>
      </c>
      <c r="P3172" s="2">
        <f t="shared" si="592"/>
        <v>0</v>
      </c>
      <c r="Q3172" s="2">
        <f t="shared" si="593"/>
        <v>0</v>
      </c>
      <c r="R3172" s="2">
        <f t="shared" si="594"/>
        <v>0</v>
      </c>
      <c r="S3172" s="2">
        <f t="shared" si="595"/>
        <v>0</v>
      </c>
      <c r="T3172" s="2">
        <f t="shared" si="596"/>
        <v>0</v>
      </c>
      <c r="U3172" s="2">
        <f>IF(O3172="Reg", R3172 * Inputs!$B$7, 0)</f>
        <v>0</v>
      </c>
      <c r="V3172" s="2">
        <f>MAX(F3172 + P3172*Inputs!$B$15 - (Q3172/Inputs!$B$16) - U3172, 0)</f>
        <v>0</v>
      </c>
    </row>
    <row r="3173" spans="1:22" x14ac:dyDescent="0.3">
      <c r="A3173" s="1">
        <v>46155.125</v>
      </c>
      <c r="B3173" s="2">
        <v>0</v>
      </c>
      <c r="C3173" s="2">
        <v>3.694612495356306</v>
      </c>
      <c r="D3173" s="2">
        <f t="shared" si="588"/>
        <v>34.90542980207487</v>
      </c>
      <c r="E3173" s="2">
        <f t="shared" si="589"/>
        <v>0</v>
      </c>
      <c r="F3173" s="2">
        <f t="shared" si="597"/>
        <v>0</v>
      </c>
      <c r="G3173" s="2">
        <f t="shared" si="598"/>
        <v>0</v>
      </c>
      <c r="H3173" s="2">
        <f>MIN(Inputs!$B$2, (Inputs!$B$14 - F3173)/Inputs!$B$15)</f>
        <v>170</v>
      </c>
      <c r="I3173" s="2">
        <f>MAX(MIN(Inputs!$B$2, F3173*Inputs!$B$16, Inputs!$B$14*Inputs!$B$4 - G3173), 0)</f>
        <v>0</v>
      </c>
      <c r="J3173" s="2">
        <f>MAX(MIN(Inputs!$B$2, F3173*Inputs!$B$16, (Inputs!$B$14-F3173)/Inputs!$B$15)*Inputs!$B$9, 0)</f>
        <v>0</v>
      </c>
      <c r="K3173" s="2">
        <f>MAX(E3173*Inputs!$B$5 - B3173 - Inputs!$B$8, 0) * H3173</f>
        <v>0</v>
      </c>
      <c r="L3173" s="2">
        <f>IF(B3173 &gt;= D3173*Inputs!$B$10, MAX(B3173 - E3173/Inputs!$B$5 - Inputs!$B$8, 0) * I3173, 0)</f>
        <v>0</v>
      </c>
      <c r="M3173" s="2">
        <f t="shared" si="590"/>
        <v>0</v>
      </c>
      <c r="N3173" s="3" t="str">
        <f t="shared" si="591"/>
        <v>Idle</v>
      </c>
      <c r="O3173" s="3" t="str">
        <f t="shared" si="599"/>
        <v>Idle</v>
      </c>
      <c r="P3173" s="2">
        <f t="shared" si="592"/>
        <v>0</v>
      </c>
      <c r="Q3173" s="2">
        <f t="shared" si="593"/>
        <v>0</v>
      </c>
      <c r="R3173" s="2">
        <f t="shared" si="594"/>
        <v>0</v>
      </c>
      <c r="S3173" s="2">
        <f t="shared" si="595"/>
        <v>0</v>
      </c>
      <c r="T3173" s="2">
        <f t="shared" si="596"/>
        <v>0</v>
      </c>
      <c r="U3173" s="2">
        <f>IF(O3173="Reg", R3173 * Inputs!$B$7, 0)</f>
        <v>0</v>
      </c>
      <c r="V3173" s="2">
        <f>MAX(F3173 + P3173*Inputs!$B$15 - (Q3173/Inputs!$B$16) - U3173, 0)</f>
        <v>0</v>
      </c>
    </row>
    <row r="3174" spans="1:22" x14ac:dyDescent="0.3">
      <c r="A3174" s="1">
        <v>46155.166666666657</v>
      </c>
      <c r="B3174" s="2">
        <v>0</v>
      </c>
      <c r="C3174" s="2">
        <v>11.155877424360749</v>
      </c>
      <c r="D3174" s="2">
        <f t="shared" si="588"/>
        <v>34.90542980207487</v>
      </c>
      <c r="E3174" s="2">
        <f t="shared" si="589"/>
        <v>0.50897358186674402</v>
      </c>
      <c r="F3174" s="2">
        <f t="shared" si="597"/>
        <v>0</v>
      </c>
      <c r="G3174" s="2">
        <f t="shared" si="598"/>
        <v>0</v>
      </c>
      <c r="H3174" s="2">
        <f>MIN(Inputs!$B$2, (Inputs!$B$14 - F3174)/Inputs!$B$15)</f>
        <v>170</v>
      </c>
      <c r="I3174" s="2">
        <f>MAX(MIN(Inputs!$B$2, F3174*Inputs!$B$16, Inputs!$B$14*Inputs!$B$4 - G3174), 0)</f>
        <v>0</v>
      </c>
      <c r="J3174" s="2">
        <f>MAX(MIN(Inputs!$B$2, F3174*Inputs!$B$16, (Inputs!$B$14-F3174)/Inputs!$B$15)*Inputs!$B$9, 0)</f>
        <v>0</v>
      </c>
      <c r="K3174" s="2">
        <f>MAX(E3174*Inputs!$B$5 - B3174 - Inputs!$B$8, 0) * H3174</f>
        <v>0</v>
      </c>
      <c r="L3174" s="2">
        <f>IF(B3174 &gt;= D3174*Inputs!$B$10, MAX(B3174 - E3174/Inputs!$B$5 - Inputs!$B$8, 0) * I3174, 0)</f>
        <v>0</v>
      </c>
      <c r="M3174" s="2">
        <f t="shared" si="590"/>
        <v>0</v>
      </c>
      <c r="N3174" s="3" t="str">
        <f t="shared" si="591"/>
        <v>Idle</v>
      </c>
      <c r="O3174" s="3" t="str">
        <f t="shared" si="599"/>
        <v>Idle</v>
      </c>
      <c r="P3174" s="2">
        <f t="shared" si="592"/>
        <v>0</v>
      </c>
      <c r="Q3174" s="2">
        <f t="shared" si="593"/>
        <v>0</v>
      </c>
      <c r="R3174" s="2">
        <f t="shared" si="594"/>
        <v>0</v>
      </c>
      <c r="S3174" s="2">
        <f t="shared" si="595"/>
        <v>0</v>
      </c>
      <c r="T3174" s="2">
        <f t="shared" si="596"/>
        <v>0</v>
      </c>
      <c r="U3174" s="2">
        <f>IF(O3174="Reg", R3174 * Inputs!$B$7, 0)</f>
        <v>0</v>
      </c>
      <c r="V3174" s="2">
        <f>MAX(F3174 + P3174*Inputs!$B$15 - (Q3174/Inputs!$B$16) - U3174, 0)</f>
        <v>0</v>
      </c>
    </row>
    <row r="3175" spans="1:22" x14ac:dyDescent="0.3">
      <c r="A3175" s="1">
        <v>46155.208333333343</v>
      </c>
      <c r="B3175" s="2">
        <v>0</v>
      </c>
      <c r="C3175" s="2">
        <v>13.19050382870407</v>
      </c>
      <c r="D3175" s="2">
        <f t="shared" si="588"/>
        <v>34.90542980207487</v>
      </c>
      <c r="E3175" s="2">
        <f t="shared" si="589"/>
        <v>2.0801983259742611</v>
      </c>
      <c r="F3175" s="2">
        <f t="shared" si="597"/>
        <v>0</v>
      </c>
      <c r="G3175" s="2">
        <f t="shared" si="598"/>
        <v>0</v>
      </c>
      <c r="H3175" s="2">
        <f>MIN(Inputs!$B$2, (Inputs!$B$14 - F3175)/Inputs!$B$15)</f>
        <v>170</v>
      </c>
      <c r="I3175" s="2">
        <f>MAX(MIN(Inputs!$B$2, F3175*Inputs!$B$16, Inputs!$B$14*Inputs!$B$4 - G3175), 0)</f>
        <v>0</v>
      </c>
      <c r="J3175" s="2">
        <f>MAX(MIN(Inputs!$B$2, F3175*Inputs!$B$16, (Inputs!$B$14-F3175)/Inputs!$B$15)*Inputs!$B$9, 0)</f>
        <v>0</v>
      </c>
      <c r="K3175" s="2">
        <f>MAX(E3175*Inputs!$B$5 - B3175 - Inputs!$B$8, 0) * H3175</f>
        <v>0</v>
      </c>
      <c r="L3175" s="2">
        <f>IF(B3175 &gt;= D3175*Inputs!$B$10, MAX(B3175 - E3175/Inputs!$B$5 - Inputs!$B$8, 0) * I3175, 0)</f>
        <v>0</v>
      </c>
      <c r="M3175" s="2">
        <f t="shared" si="590"/>
        <v>0</v>
      </c>
      <c r="N3175" s="3" t="str">
        <f t="shared" si="591"/>
        <v>Idle</v>
      </c>
      <c r="O3175" s="3" t="str">
        <f t="shared" si="599"/>
        <v>Idle</v>
      </c>
      <c r="P3175" s="2">
        <f t="shared" si="592"/>
        <v>0</v>
      </c>
      <c r="Q3175" s="2">
        <f t="shared" si="593"/>
        <v>0</v>
      </c>
      <c r="R3175" s="2">
        <f t="shared" si="594"/>
        <v>0</v>
      </c>
      <c r="S3175" s="2">
        <f t="shared" si="595"/>
        <v>0</v>
      </c>
      <c r="T3175" s="2">
        <f t="shared" si="596"/>
        <v>0</v>
      </c>
      <c r="U3175" s="2">
        <f>IF(O3175="Reg", R3175 * Inputs!$B$7, 0)</f>
        <v>0</v>
      </c>
      <c r="V3175" s="2">
        <f>MAX(F3175 + P3175*Inputs!$B$15 - (Q3175/Inputs!$B$16) - U3175, 0)</f>
        <v>0</v>
      </c>
    </row>
    <row r="3176" spans="1:22" x14ac:dyDescent="0.3">
      <c r="A3176" s="1">
        <v>46155.25</v>
      </c>
      <c r="B3176" s="2">
        <v>0</v>
      </c>
      <c r="C3176" s="2">
        <v>6.5506692834068749</v>
      </c>
      <c r="D3176" s="2">
        <f t="shared" si="588"/>
        <v>34.90542980207487</v>
      </c>
      <c r="E3176" s="2">
        <f t="shared" si="589"/>
        <v>7.4491341063903604</v>
      </c>
      <c r="F3176" s="2">
        <f t="shared" si="597"/>
        <v>0</v>
      </c>
      <c r="G3176" s="2">
        <f t="shared" si="598"/>
        <v>0</v>
      </c>
      <c r="H3176" s="2">
        <f>MIN(Inputs!$B$2, (Inputs!$B$14 - F3176)/Inputs!$B$15)</f>
        <v>170</v>
      </c>
      <c r="I3176" s="2">
        <f>MAX(MIN(Inputs!$B$2, F3176*Inputs!$B$16, Inputs!$B$14*Inputs!$B$4 - G3176), 0)</f>
        <v>0</v>
      </c>
      <c r="J3176" s="2">
        <f>MAX(MIN(Inputs!$B$2, F3176*Inputs!$B$16, (Inputs!$B$14-F3176)/Inputs!$B$15)*Inputs!$B$9, 0)</f>
        <v>0</v>
      </c>
      <c r="K3176" s="2">
        <f>MAX(E3176*Inputs!$B$5 - B3176 - Inputs!$B$8, 0) * H3176</f>
        <v>0</v>
      </c>
      <c r="L3176" s="2">
        <f>IF(B3176 &gt;= D3176*Inputs!$B$10, MAX(B3176 - E3176/Inputs!$B$5 - Inputs!$B$8, 0) * I3176, 0)</f>
        <v>0</v>
      </c>
      <c r="M3176" s="2">
        <f t="shared" si="590"/>
        <v>0</v>
      </c>
      <c r="N3176" s="3" t="str">
        <f t="shared" si="591"/>
        <v>Idle</v>
      </c>
      <c r="O3176" s="3" t="str">
        <f t="shared" si="599"/>
        <v>Idle</v>
      </c>
      <c r="P3176" s="2">
        <f t="shared" si="592"/>
        <v>0</v>
      </c>
      <c r="Q3176" s="2">
        <f t="shared" si="593"/>
        <v>0</v>
      </c>
      <c r="R3176" s="2">
        <f t="shared" si="594"/>
        <v>0</v>
      </c>
      <c r="S3176" s="2">
        <f t="shared" si="595"/>
        <v>0</v>
      </c>
      <c r="T3176" s="2">
        <f t="shared" si="596"/>
        <v>0</v>
      </c>
      <c r="U3176" s="2">
        <f>IF(O3176="Reg", R3176 * Inputs!$B$7, 0)</f>
        <v>0</v>
      </c>
      <c r="V3176" s="2">
        <f>MAX(F3176 + P3176*Inputs!$B$15 - (Q3176/Inputs!$B$16) - U3176, 0)</f>
        <v>0</v>
      </c>
    </row>
    <row r="3177" spans="1:22" x14ac:dyDescent="0.3">
      <c r="A3177" s="1">
        <v>46155.291666666657</v>
      </c>
      <c r="B3177" s="2">
        <v>0</v>
      </c>
      <c r="C3177" s="2">
        <v>13.22629605709924</v>
      </c>
      <c r="D3177" s="2">
        <f t="shared" si="588"/>
        <v>34.90542980207487</v>
      </c>
      <c r="E3177" s="2">
        <f t="shared" si="589"/>
        <v>11.929815657983285</v>
      </c>
      <c r="F3177" s="2">
        <f t="shared" si="597"/>
        <v>0</v>
      </c>
      <c r="G3177" s="2">
        <f t="shared" si="598"/>
        <v>0</v>
      </c>
      <c r="H3177" s="2">
        <f>MIN(Inputs!$B$2, (Inputs!$B$14 - F3177)/Inputs!$B$15)</f>
        <v>170</v>
      </c>
      <c r="I3177" s="2">
        <f>MAX(MIN(Inputs!$B$2, F3177*Inputs!$B$16, Inputs!$B$14*Inputs!$B$4 - G3177), 0)</f>
        <v>0</v>
      </c>
      <c r="J3177" s="2">
        <f>MAX(MIN(Inputs!$B$2, F3177*Inputs!$B$16, (Inputs!$B$14-F3177)/Inputs!$B$15)*Inputs!$B$9, 0)</f>
        <v>0</v>
      </c>
      <c r="K3177" s="2">
        <f>MAX(E3177*Inputs!$B$5 - B3177 - Inputs!$B$8, 0) * H3177</f>
        <v>0</v>
      </c>
      <c r="L3177" s="2">
        <f>IF(B3177 &gt;= D3177*Inputs!$B$10, MAX(B3177 - E3177/Inputs!$B$5 - Inputs!$B$8, 0) * I3177, 0)</f>
        <v>0</v>
      </c>
      <c r="M3177" s="2">
        <f t="shared" si="590"/>
        <v>0</v>
      </c>
      <c r="N3177" s="3" t="str">
        <f t="shared" si="591"/>
        <v>Idle</v>
      </c>
      <c r="O3177" s="3" t="str">
        <f t="shared" si="599"/>
        <v>Idle</v>
      </c>
      <c r="P3177" s="2">
        <f t="shared" si="592"/>
        <v>0</v>
      </c>
      <c r="Q3177" s="2">
        <f t="shared" si="593"/>
        <v>0</v>
      </c>
      <c r="R3177" s="2">
        <f t="shared" si="594"/>
        <v>0</v>
      </c>
      <c r="S3177" s="2">
        <f t="shared" si="595"/>
        <v>0</v>
      </c>
      <c r="T3177" s="2">
        <f t="shared" si="596"/>
        <v>0</v>
      </c>
      <c r="U3177" s="2">
        <f>IF(O3177="Reg", R3177 * Inputs!$B$7, 0)</f>
        <v>0</v>
      </c>
      <c r="V3177" s="2">
        <f>MAX(F3177 + P3177*Inputs!$B$15 - (Q3177/Inputs!$B$16) - U3177, 0)</f>
        <v>0</v>
      </c>
    </row>
    <row r="3178" spans="1:22" x14ac:dyDescent="0.3">
      <c r="A3178" s="1">
        <v>46155.333333333343</v>
      </c>
      <c r="B3178" s="2">
        <v>0</v>
      </c>
      <c r="C3178" s="2">
        <v>16.536717768593661</v>
      </c>
      <c r="D3178" s="2">
        <f t="shared" si="588"/>
        <v>34.90542980207487</v>
      </c>
      <c r="E3178" s="2">
        <f t="shared" si="589"/>
        <v>19.759307567916668</v>
      </c>
      <c r="F3178" s="2">
        <f t="shared" si="597"/>
        <v>0</v>
      </c>
      <c r="G3178" s="2">
        <f t="shared" si="598"/>
        <v>0</v>
      </c>
      <c r="H3178" s="2">
        <f>MIN(Inputs!$B$2, (Inputs!$B$14 - F3178)/Inputs!$B$15)</f>
        <v>170</v>
      </c>
      <c r="I3178" s="2">
        <f>MAX(MIN(Inputs!$B$2, F3178*Inputs!$B$16, Inputs!$B$14*Inputs!$B$4 - G3178), 0)</f>
        <v>0</v>
      </c>
      <c r="J3178" s="2">
        <f>MAX(MIN(Inputs!$B$2, F3178*Inputs!$B$16, (Inputs!$B$14-F3178)/Inputs!$B$15)*Inputs!$B$9, 0)</f>
        <v>0</v>
      </c>
      <c r="K3178" s="2">
        <f>MAX(E3178*Inputs!$B$5 - B3178 - Inputs!$B$8, 0) * H3178</f>
        <v>0</v>
      </c>
      <c r="L3178" s="2">
        <f>IF(B3178 &gt;= D3178*Inputs!$B$10, MAX(B3178 - E3178/Inputs!$B$5 - Inputs!$B$8, 0) * I3178, 0)</f>
        <v>0</v>
      </c>
      <c r="M3178" s="2">
        <f t="shared" si="590"/>
        <v>0</v>
      </c>
      <c r="N3178" s="3" t="str">
        <f t="shared" si="591"/>
        <v>Idle</v>
      </c>
      <c r="O3178" s="3" t="str">
        <f t="shared" si="599"/>
        <v>Idle</v>
      </c>
      <c r="P3178" s="2">
        <f t="shared" si="592"/>
        <v>0</v>
      </c>
      <c r="Q3178" s="2">
        <f t="shared" si="593"/>
        <v>0</v>
      </c>
      <c r="R3178" s="2">
        <f t="shared" si="594"/>
        <v>0</v>
      </c>
      <c r="S3178" s="2">
        <f t="shared" si="595"/>
        <v>0</v>
      </c>
      <c r="T3178" s="2">
        <f t="shared" si="596"/>
        <v>0</v>
      </c>
      <c r="U3178" s="2">
        <f>IF(O3178="Reg", R3178 * Inputs!$B$7, 0)</f>
        <v>0</v>
      </c>
      <c r="V3178" s="2">
        <f>MAX(F3178 + P3178*Inputs!$B$15 - (Q3178/Inputs!$B$16) - U3178, 0)</f>
        <v>0</v>
      </c>
    </row>
    <row r="3179" spans="1:22" x14ac:dyDescent="0.3">
      <c r="A3179" s="1">
        <v>46155.375</v>
      </c>
      <c r="B3179" s="2">
        <v>3.0538414912004641</v>
      </c>
      <c r="C3179" s="2">
        <v>6.6138504699342402</v>
      </c>
      <c r="D3179" s="2">
        <f t="shared" si="588"/>
        <v>34.90542980207487</v>
      </c>
      <c r="E3179" s="2">
        <f t="shared" si="589"/>
        <v>28.365172205184027</v>
      </c>
      <c r="F3179" s="2">
        <f t="shared" si="597"/>
        <v>0</v>
      </c>
      <c r="G3179" s="2">
        <f t="shared" si="598"/>
        <v>0</v>
      </c>
      <c r="H3179" s="2">
        <f>MIN(Inputs!$B$2, (Inputs!$B$14 - F3179)/Inputs!$B$15)</f>
        <v>170</v>
      </c>
      <c r="I3179" s="2">
        <f>MAX(MIN(Inputs!$B$2, F3179*Inputs!$B$16, Inputs!$B$14*Inputs!$B$4 - G3179), 0)</f>
        <v>0</v>
      </c>
      <c r="J3179" s="2">
        <f>MAX(MIN(Inputs!$B$2, F3179*Inputs!$B$16, (Inputs!$B$14-F3179)/Inputs!$B$15)*Inputs!$B$9, 0)</f>
        <v>0</v>
      </c>
      <c r="K3179" s="2">
        <f>MAX(E3179*Inputs!$B$5 - B3179 - Inputs!$B$8, 0) * H3179</f>
        <v>324.27670839145168</v>
      </c>
      <c r="L3179" s="2">
        <f>IF(B3179 &gt;= D3179*Inputs!$B$10, MAX(B3179 - E3179/Inputs!$B$5 - Inputs!$B$8, 0) * I3179, 0)</f>
        <v>0</v>
      </c>
      <c r="M3179" s="2">
        <f t="shared" si="590"/>
        <v>0</v>
      </c>
      <c r="N3179" s="3" t="str">
        <f t="shared" si="591"/>
        <v>Charge</v>
      </c>
      <c r="O3179" s="3" t="str">
        <f t="shared" si="599"/>
        <v>Charge</v>
      </c>
      <c r="P3179" s="2">
        <f t="shared" si="592"/>
        <v>170</v>
      </c>
      <c r="Q3179" s="2">
        <f t="shared" si="593"/>
        <v>0</v>
      </c>
      <c r="R3179" s="2">
        <f t="shared" si="594"/>
        <v>0</v>
      </c>
      <c r="S3179" s="2">
        <f t="shared" si="595"/>
        <v>-519.15305350407891</v>
      </c>
      <c r="T3179" s="2">
        <f t="shared" si="596"/>
        <v>0</v>
      </c>
      <c r="U3179" s="2">
        <f>IF(O3179="Reg", R3179 * Inputs!$B$7, 0)</f>
        <v>0</v>
      </c>
      <c r="V3179" s="2">
        <f>MAX(F3179 + P3179*Inputs!$B$15 - (Q3179/Inputs!$B$16) - U3179, 0)</f>
        <v>170</v>
      </c>
    </row>
    <row r="3180" spans="1:22" x14ac:dyDescent="0.3">
      <c r="A3180" s="1">
        <v>46155.416666666657</v>
      </c>
      <c r="B3180" s="2">
        <v>9.4273484646451031</v>
      </c>
      <c r="C3180" s="2">
        <v>6.5823179347399314</v>
      </c>
      <c r="D3180" s="2">
        <f t="shared" si="588"/>
        <v>34.90542980207487</v>
      </c>
      <c r="E3180" s="2">
        <f t="shared" si="589"/>
        <v>37.48802049315205</v>
      </c>
      <c r="F3180" s="2">
        <f t="shared" si="597"/>
        <v>170</v>
      </c>
      <c r="G3180" s="2">
        <f t="shared" si="598"/>
        <v>0</v>
      </c>
      <c r="H3180" s="2">
        <f>MIN(Inputs!$B$2, (Inputs!$B$14 - F3180)/Inputs!$B$15)</f>
        <v>170</v>
      </c>
      <c r="I3180" s="2">
        <f>MAX(MIN(Inputs!$B$2, F3180*Inputs!$B$16, Inputs!$B$14*Inputs!$B$4 - G3180), 0)</f>
        <v>170</v>
      </c>
      <c r="J3180" s="2">
        <f>MAX(MIN(Inputs!$B$2, F3180*Inputs!$B$16, (Inputs!$B$14-F3180)/Inputs!$B$15)*Inputs!$B$9, 0)</f>
        <v>136</v>
      </c>
      <c r="K3180" s="2">
        <f>MAX(E3180*Inputs!$B$5 - B3180 - Inputs!$B$8, 0) * H3180</f>
        <v>605.55862678587914</v>
      </c>
      <c r="L3180" s="2">
        <f>IF(B3180 &gt;= D3180*Inputs!$B$10, MAX(B3180 - E3180/Inputs!$B$5 - Inputs!$B$8, 0) * I3180, 0)</f>
        <v>0</v>
      </c>
      <c r="M3180" s="2">
        <f t="shared" si="590"/>
        <v>895.19523912463069</v>
      </c>
      <c r="N3180" s="3" t="str">
        <f t="shared" si="591"/>
        <v>Reg</v>
      </c>
      <c r="O3180" s="3" t="str">
        <f t="shared" si="599"/>
        <v>Charge</v>
      </c>
      <c r="P3180" s="2">
        <f t="shared" si="592"/>
        <v>170</v>
      </c>
      <c r="Q3180" s="2">
        <f t="shared" si="593"/>
        <v>0</v>
      </c>
      <c r="R3180" s="2">
        <f t="shared" si="594"/>
        <v>0</v>
      </c>
      <c r="S3180" s="2">
        <f t="shared" si="595"/>
        <v>-1602.6492389896675</v>
      </c>
      <c r="T3180" s="2">
        <f t="shared" si="596"/>
        <v>0</v>
      </c>
      <c r="U3180" s="2">
        <f>IF(O3180="Reg", R3180 * Inputs!$B$7, 0)</f>
        <v>0</v>
      </c>
      <c r="V3180" s="2">
        <f>MAX(F3180 + P3180*Inputs!$B$15 - (Q3180/Inputs!$B$16) - U3180, 0)</f>
        <v>340</v>
      </c>
    </row>
    <row r="3181" spans="1:22" x14ac:dyDescent="0.3">
      <c r="A3181" s="1">
        <v>46155.458333333343</v>
      </c>
      <c r="B3181" s="2">
        <v>32.213614682496598</v>
      </c>
      <c r="C3181" s="2">
        <v>9.8700255787140012</v>
      </c>
      <c r="D3181" s="2">
        <f t="shared" si="588"/>
        <v>34.90542980207487</v>
      </c>
      <c r="E3181" s="2">
        <f t="shared" si="589"/>
        <v>46.453982033752602</v>
      </c>
      <c r="F3181" s="2">
        <f t="shared" si="597"/>
        <v>340</v>
      </c>
      <c r="G3181" s="2">
        <f t="shared" si="598"/>
        <v>0</v>
      </c>
      <c r="H3181" s="2">
        <f>MIN(Inputs!$B$2, (Inputs!$B$14 - F3181)/Inputs!$B$15)</f>
        <v>0</v>
      </c>
      <c r="I3181" s="2">
        <f>MAX(MIN(Inputs!$B$2, F3181*Inputs!$B$16, Inputs!$B$14*Inputs!$B$4 - G3181), 0)</f>
        <v>170</v>
      </c>
      <c r="J3181" s="2">
        <f>MAX(MIN(Inputs!$B$2, F3181*Inputs!$B$16, (Inputs!$B$14-F3181)/Inputs!$B$15)*Inputs!$B$9, 0)</f>
        <v>0</v>
      </c>
      <c r="K3181" s="2">
        <f>MAX(E3181*Inputs!$B$5 - B3181 - Inputs!$B$8, 0) * H3181</f>
        <v>0</v>
      </c>
      <c r="L3181" s="2">
        <f>IF(B3181 &gt;= D3181*Inputs!$B$10, MAX(B3181 - E3181/Inputs!$B$5 - Inputs!$B$8, 0) * I3181, 0)</f>
        <v>0</v>
      </c>
      <c r="M3181" s="2">
        <f t="shared" si="590"/>
        <v>0</v>
      </c>
      <c r="N3181" s="3" t="str">
        <f t="shared" si="591"/>
        <v>Idle</v>
      </c>
      <c r="O3181" s="3" t="str">
        <f t="shared" si="599"/>
        <v>Idle</v>
      </c>
      <c r="P3181" s="2">
        <f t="shared" si="592"/>
        <v>0</v>
      </c>
      <c r="Q3181" s="2">
        <f t="shared" si="593"/>
        <v>0</v>
      </c>
      <c r="R3181" s="2">
        <f t="shared" si="594"/>
        <v>0</v>
      </c>
      <c r="S3181" s="2">
        <f t="shared" si="595"/>
        <v>0</v>
      </c>
      <c r="T3181" s="2">
        <f t="shared" si="596"/>
        <v>0</v>
      </c>
      <c r="U3181" s="2">
        <f>IF(O3181="Reg", R3181 * Inputs!$B$7, 0)</f>
        <v>0</v>
      </c>
      <c r="V3181" s="2">
        <f>MAX(F3181 + P3181*Inputs!$B$15 - (Q3181/Inputs!$B$16) - U3181, 0)</f>
        <v>340</v>
      </c>
    </row>
    <row r="3182" spans="1:22" x14ac:dyDescent="0.3">
      <c r="A3182" s="1">
        <v>46155.5</v>
      </c>
      <c r="B3182" s="2">
        <v>26.884089309557549</v>
      </c>
      <c r="C3182" s="2">
        <v>37.119627871382257</v>
      </c>
      <c r="D3182" s="2">
        <f t="shared" si="588"/>
        <v>34.90542980207487</v>
      </c>
      <c r="E3182" s="2">
        <f t="shared" si="589"/>
        <v>51.998116350877041</v>
      </c>
      <c r="F3182" s="2">
        <f t="shared" si="597"/>
        <v>340</v>
      </c>
      <c r="G3182" s="2">
        <f t="shared" si="598"/>
        <v>0</v>
      </c>
      <c r="H3182" s="2">
        <f>MIN(Inputs!$B$2, (Inputs!$B$14 - F3182)/Inputs!$B$15)</f>
        <v>0</v>
      </c>
      <c r="I3182" s="2">
        <f>MAX(MIN(Inputs!$B$2, F3182*Inputs!$B$16, Inputs!$B$14*Inputs!$B$4 - G3182), 0)</f>
        <v>170</v>
      </c>
      <c r="J3182" s="2">
        <f>MAX(MIN(Inputs!$B$2, F3182*Inputs!$B$16, (Inputs!$B$14-F3182)/Inputs!$B$15)*Inputs!$B$9, 0)</f>
        <v>0</v>
      </c>
      <c r="K3182" s="2">
        <f>MAX(E3182*Inputs!$B$5 - B3182 - Inputs!$B$8, 0) * H3182</f>
        <v>0</v>
      </c>
      <c r="L3182" s="2">
        <f>IF(B3182 &gt;= D3182*Inputs!$B$10, MAX(B3182 - E3182/Inputs!$B$5 - Inputs!$B$8, 0) * I3182, 0)</f>
        <v>0</v>
      </c>
      <c r="M3182" s="2">
        <f t="shared" si="590"/>
        <v>0</v>
      </c>
      <c r="N3182" s="3" t="str">
        <f t="shared" si="591"/>
        <v>Idle</v>
      </c>
      <c r="O3182" s="3" t="str">
        <f t="shared" si="599"/>
        <v>Idle</v>
      </c>
      <c r="P3182" s="2">
        <f t="shared" si="592"/>
        <v>0</v>
      </c>
      <c r="Q3182" s="2">
        <f t="shared" si="593"/>
        <v>0</v>
      </c>
      <c r="R3182" s="2">
        <f t="shared" si="594"/>
        <v>0</v>
      </c>
      <c r="S3182" s="2">
        <f t="shared" si="595"/>
        <v>0</v>
      </c>
      <c r="T3182" s="2">
        <f t="shared" si="596"/>
        <v>0</v>
      </c>
      <c r="U3182" s="2">
        <f>IF(O3182="Reg", R3182 * Inputs!$B$7, 0)</f>
        <v>0</v>
      </c>
      <c r="V3182" s="2">
        <f>MAX(F3182 + P3182*Inputs!$B$15 - (Q3182/Inputs!$B$16) - U3182, 0)</f>
        <v>340</v>
      </c>
    </row>
    <row r="3183" spans="1:22" x14ac:dyDescent="0.3">
      <c r="A3183" s="1">
        <v>46155.541666666657</v>
      </c>
      <c r="B3183" s="2">
        <v>46.976951459600294</v>
      </c>
      <c r="C3183" s="2">
        <v>2.3170897260474699</v>
      </c>
      <c r="D3183" s="2">
        <f t="shared" si="588"/>
        <v>34.90542980207487</v>
      </c>
      <c r="E3183" s="2">
        <f t="shared" si="589"/>
        <v>59.388804334035761</v>
      </c>
      <c r="F3183" s="2">
        <f t="shared" si="597"/>
        <v>340</v>
      </c>
      <c r="G3183" s="2">
        <f t="shared" si="598"/>
        <v>0</v>
      </c>
      <c r="H3183" s="2">
        <f>MIN(Inputs!$B$2, (Inputs!$B$14 - F3183)/Inputs!$B$15)</f>
        <v>0</v>
      </c>
      <c r="I3183" s="2">
        <f>MAX(MIN(Inputs!$B$2, F3183*Inputs!$B$16, Inputs!$B$14*Inputs!$B$4 - G3183), 0)</f>
        <v>170</v>
      </c>
      <c r="J3183" s="2">
        <f>MAX(MIN(Inputs!$B$2, F3183*Inputs!$B$16, (Inputs!$B$14-F3183)/Inputs!$B$15)*Inputs!$B$9, 0)</f>
        <v>0</v>
      </c>
      <c r="K3183" s="2">
        <f>MAX(E3183*Inputs!$B$5 - B3183 - Inputs!$B$8, 0) * H3183</f>
        <v>0</v>
      </c>
      <c r="L3183" s="2">
        <f>IF(B3183 &gt;= D3183*Inputs!$B$10, MAX(B3183 - E3183/Inputs!$B$5 - Inputs!$B$8, 0) * I3183, 0)</f>
        <v>0</v>
      </c>
      <c r="M3183" s="2">
        <f t="shared" si="590"/>
        <v>0</v>
      </c>
      <c r="N3183" s="3" t="str">
        <f t="shared" si="591"/>
        <v>Idle</v>
      </c>
      <c r="O3183" s="3" t="str">
        <f t="shared" si="599"/>
        <v>Idle</v>
      </c>
      <c r="P3183" s="2">
        <f t="shared" si="592"/>
        <v>0</v>
      </c>
      <c r="Q3183" s="2">
        <f t="shared" si="593"/>
        <v>0</v>
      </c>
      <c r="R3183" s="2">
        <f t="shared" si="594"/>
        <v>0</v>
      </c>
      <c r="S3183" s="2">
        <f t="shared" si="595"/>
        <v>0</v>
      </c>
      <c r="T3183" s="2">
        <f t="shared" si="596"/>
        <v>0</v>
      </c>
      <c r="U3183" s="2">
        <f>IF(O3183="Reg", R3183 * Inputs!$B$7, 0)</f>
        <v>0</v>
      </c>
      <c r="V3183" s="2">
        <f>MAX(F3183 + P3183*Inputs!$B$15 - (Q3183/Inputs!$B$16) - U3183, 0)</f>
        <v>340</v>
      </c>
    </row>
    <row r="3184" spans="1:22" x14ac:dyDescent="0.3">
      <c r="A3184" s="1">
        <v>46155.583333333343</v>
      </c>
      <c r="B3184" s="2">
        <v>51.635187823604149</v>
      </c>
      <c r="C3184" s="2">
        <v>3.5725640576729059</v>
      </c>
      <c r="D3184" s="2">
        <f t="shared" si="588"/>
        <v>34.90542980207487</v>
      </c>
      <c r="E3184" s="2">
        <f t="shared" si="589"/>
        <v>63.768648738455177</v>
      </c>
      <c r="F3184" s="2">
        <f t="shared" si="597"/>
        <v>340</v>
      </c>
      <c r="G3184" s="2">
        <f t="shared" si="598"/>
        <v>0</v>
      </c>
      <c r="H3184" s="2">
        <f>MIN(Inputs!$B$2, (Inputs!$B$14 - F3184)/Inputs!$B$15)</f>
        <v>0</v>
      </c>
      <c r="I3184" s="2">
        <f>MAX(MIN(Inputs!$B$2, F3184*Inputs!$B$16, Inputs!$B$14*Inputs!$B$4 - G3184), 0)</f>
        <v>170</v>
      </c>
      <c r="J3184" s="2">
        <f>MAX(MIN(Inputs!$B$2, F3184*Inputs!$B$16, (Inputs!$B$14-F3184)/Inputs!$B$15)*Inputs!$B$9, 0)</f>
        <v>0</v>
      </c>
      <c r="K3184" s="2">
        <f>MAX(E3184*Inputs!$B$5 - B3184 - Inputs!$B$8, 0) * H3184</f>
        <v>0</v>
      </c>
      <c r="L3184" s="2">
        <f>IF(B3184 &gt;= D3184*Inputs!$B$10, MAX(B3184 - E3184/Inputs!$B$5 - Inputs!$B$8, 0) * I3184, 0)</f>
        <v>0</v>
      </c>
      <c r="M3184" s="2">
        <f t="shared" si="590"/>
        <v>0</v>
      </c>
      <c r="N3184" s="3" t="str">
        <f t="shared" si="591"/>
        <v>Idle</v>
      </c>
      <c r="O3184" s="3" t="str">
        <f t="shared" si="599"/>
        <v>Idle</v>
      </c>
      <c r="P3184" s="2">
        <f t="shared" si="592"/>
        <v>0</v>
      </c>
      <c r="Q3184" s="2">
        <f t="shared" si="593"/>
        <v>0</v>
      </c>
      <c r="R3184" s="2">
        <f t="shared" si="594"/>
        <v>0</v>
      </c>
      <c r="S3184" s="2">
        <f t="shared" si="595"/>
        <v>0</v>
      </c>
      <c r="T3184" s="2">
        <f t="shared" si="596"/>
        <v>0</v>
      </c>
      <c r="U3184" s="2">
        <f>IF(O3184="Reg", R3184 * Inputs!$B$7, 0)</f>
        <v>0</v>
      </c>
      <c r="V3184" s="2">
        <f>MAX(F3184 + P3184*Inputs!$B$15 - (Q3184/Inputs!$B$16) - U3184, 0)</f>
        <v>340</v>
      </c>
    </row>
    <row r="3185" spans="1:22" x14ac:dyDescent="0.3">
      <c r="A3185" s="1">
        <v>46155.625</v>
      </c>
      <c r="B3185" s="2">
        <v>57.790931219008598</v>
      </c>
      <c r="C3185" s="2">
        <v>8.9948612429488062</v>
      </c>
      <c r="D3185" s="2">
        <f t="shared" si="588"/>
        <v>34.90542980207487</v>
      </c>
      <c r="E3185" s="2">
        <f t="shared" si="589"/>
        <v>76.798875459458273</v>
      </c>
      <c r="F3185" s="2">
        <f t="shared" si="597"/>
        <v>340</v>
      </c>
      <c r="G3185" s="2">
        <f t="shared" si="598"/>
        <v>0</v>
      </c>
      <c r="H3185" s="2">
        <f>MIN(Inputs!$B$2, (Inputs!$B$14 - F3185)/Inputs!$B$15)</f>
        <v>0</v>
      </c>
      <c r="I3185" s="2">
        <f>MAX(MIN(Inputs!$B$2, F3185*Inputs!$B$16, Inputs!$B$14*Inputs!$B$4 - G3185), 0)</f>
        <v>170</v>
      </c>
      <c r="J3185" s="2">
        <f>MAX(MIN(Inputs!$B$2, F3185*Inputs!$B$16, (Inputs!$B$14-F3185)/Inputs!$B$15)*Inputs!$B$9, 0)</f>
        <v>0</v>
      </c>
      <c r="K3185" s="2">
        <f>MAX(E3185*Inputs!$B$5 - B3185 - Inputs!$B$8, 0) * H3185</f>
        <v>0</v>
      </c>
      <c r="L3185" s="2">
        <f>IF(B3185 &gt;= D3185*Inputs!$B$10, MAX(B3185 - E3185/Inputs!$B$5 - Inputs!$B$8, 0) * I3185, 0)</f>
        <v>0</v>
      </c>
      <c r="M3185" s="2">
        <f t="shared" si="590"/>
        <v>0</v>
      </c>
      <c r="N3185" s="3" t="str">
        <f t="shared" si="591"/>
        <v>Idle</v>
      </c>
      <c r="O3185" s="3" t="str">
        <f t="shared" si="599"/>
        <v>Idle</v>
      </c>
      <c r="P3185" s="2">
        <f t="shared" si="592"/>
        <v>0</v>
      </c>
      <c r="Q3185" s="2">
        <f t="shared" si="593"/>
        <v>0</v>
      </c>
      <c r="R3185" s="2">
        <f t="shared" si="594"/>
        <v>0</v>
      </c>
      <c r="S3185" s="2">
        <f t="shared" si="595"/>
        <v>0</v>
      </c>
      <c r="T3185" s="2">
        <f t="shared" si="596"/>
        <v>0</v>
      </c>
      <c r="U3185" s="2">
        <f>IF(O3185="Reg", R3185 * Inputs!$B$7, 0)</f>
        <v>0</v>
      </c>
      <c r="V3185" s="2">
        <f>MAX(F3185 + P3185*Inputs!$B$15 - (Q3185/Inputs!$B$16) - U3185, 0)</f>
        <v>340</v>
      </c>
    </row>
    <row r="3186" spans="1:22" x14ac:dyDescent="0.3">
      <c r="A3186" s="1">
        <v>46155.666666666657</v>
      </c>
      <c r="B3186" s="2">
        <v>63.223117708248402</v>
      </c>
      <c r="C3186" s="2">
        <v>14.6929999723175</v>
      </c>
      <c r="D3186" s="2">
        <f t="shared" si="588"/>
        <v>34.90542980207487</v>
      </c>
      <c r="E3186" s="2">
        <f t="shared" si="589"/>
        <v>77.450444905019694</v>
      </c>
      <c r="F3186" s="2">
        <f t="shared" si="597"/>
        <v>340</v>
      </c>
      <c r="G3186" s="2">
        <f t="shared" si="598"/>
        <v>0</v>
      </c>
      <c r="H3186" s="2">
        <f>MIN(Inputs!$B$2, (Inputs!$B$14 - F3186)/Inputs!$B$15)</f>
        <v>0</v>
      </c>
      <c r="I3186" s="2">
        <f>MAX(MIN(Inputs!$B$2, F3186*Inputs!$B$16, Inputs!$B$14*Inputs!$B$4 - G3186), 0)</f>
        <v>170</v>
      </c>
      <c r="J3186" s="2">
        <f>MAX(MIN(Inputs!$B$2, F3186*Inputs!$B$16, (Inputs!$B$14-F3186)/Inputs!$B$15)*Inputs!$B$9, 0)</f>
        <v>0</v>
      </c>
      <c r="K3186" s="2">
        <f>MAX(E3186*Inputs!$B$5 - B3186 - Inputs!$B$8, 0) * H3186</f>
        <v>0</v>
      </c>
      <c r="L3186" s="2">
        <f>IF(B3186 &gt;= D3186*Inputs!$B$10, MAX(B3186 - E3186/Inputs!$B$5 - Inputs!$B$8, 0) * I3186, 0)</f>
        <v>0</v>
      </c>
      <c r="M3186" s="2">
        <f t="shared" si="590"/>
        <v>0</v>
      </c>
      <c r="N3186" s="3" t="str">
        <f t="shared" si="591"/>
        <v>Idle</v>
      </c>
      <c r="O3186" s="3" t="str">
        <f t="shared" si="599"/>
        <v>Idle</v>
      </c>
      <c r="P3186" s="2">
        <f t="shared" si="592"/>
        <v>0</v>
      </c>
      <c r="Q3186" s="2">
        <f t="shared" si="593"/>
        <v>0</v>
      </c>
      <c r="R3186" s="2">
        <f t="shared" si="594"/>
        <v>0</v>
      </c>
      <c r="S3186" s="2">
        <f t="shared" si="595"/>
        <v>0</v>
      </c>
      <c r="T3186" s="2">
        <f t="shared" si="596"/>
        <v>0</v>
      </c>
      <c r="U3186" s="2">
        <f>IF(O3186="Reg", R3186 * Inputs!$B$7, 0)</f>
        <v>0</v>
      </c>
      <c r="V3186" s="2">
        <f>MAX(F3186 + P3186*Inputs!$B$15 - (Q3186/Inputs!$B$16) - U3186, 0)</f>
        <v>340</v>
      </c>
    </row>
    <row r="3187" spans="1:22" x14ac:dyDescent="0.3">
      <c r="A3187" s="1">
        <v>46155.708333333343</v>
      </c>
      <c r="B3187" s="2">
        <v>65.478420585243271</v>
      </c>
      <c r="C3187" s="2">
        <v>8.2336410082830209</v>
      </c>
      <c r="D3187" s="2">
        <f t="shared" si="588"/>
        <v>34.90542980207487</v>
      </c>
      <c r="E3187" s="2">
        <f t="shared" si="589"/>
        <v>75.09569276125238</v>
      </c>
      <c r="F3187" s="2">
        <f t="shared" si="597"/>
        <v>340</v>
      </c>
      <c r="G3187" s="2">
        <f t="shared" si="598"/>
        <v>0</v>
      </c>
      <c r="H3187" s="2">
        <f>MIN(Inputs!$B$2, (Inputs!$B$14 - F3187)/Inputs!$B$15)</f>
        <v>0</v>
      </c>
      <c r="I3187" s="2">
        <f>MAX(MIN(Inputs!$B$2, F3187*Inputs!$B$16, Inputs!$B$14*Inputs!$B$4 - G3187), 0)</f>
        <v>170</v>
      </c>
      <c r="J3187" s="2">
        <f>MAX(MIN(Inputs!$B$2, F3187*Inputs!$B$16, (Inputs!$B$14-F3187)/Inputs!$B$15)*Inputs!$B$9, 0)</f>
        <v>0</v>
      </c>
      <c r="K3187" s="2">
        <f>MAX(E3187*Inputs!$B$5 - B3187 - Inputs!$B$8, 0) * H3187</f>
        <v>0</v>
      </c>
      <c r="L3187" s="2">
        <f>IF(B3187 &gt;= D3187*Inputs!$B$10, MAX(B3187 - E3187/Inputs!$B$5 - Inputs!$B$8, 0) * I3187, 0)</f>
        <v>0</v>
      </c>
      <c r="M3187" s="2">
        <f t="shared" si="590"/>
        <v>0</v>
      </c>
      <c r="N3187" s="3" t="str">
        <f t="shared" si="591"/>
        <v>Idle</v>
      </c>
      <c r="O3187" s="3" t="str">
        <f t="shared" si="599"/>
        <v>Idle</v>
      </c>
      <c r="P3187" s="2">
        <f t="shared" si="592"/>
        <v>0</v>
      </c>
      <c r="Q3187" s="2">
        <f t="shared" si="593"/>
        <v>0</v>
      </c>
      <c r="R3187" s="2">
        <f t="shared" si="594"/>
        <v>0</v>
      </c>
      <c r="S3187" s="2">
        <f t="shared" si="595"/>
        <v>0</v>
      </c>
      <c r="T3187" s="2">
        <f t="shared" si="596"/>
        <v>0</v>
      </c>
      <c r="U3187" s="2">
        <f>IF(O3187="Reg", R3187 * Inputs!$B$7, 0)</f>
        <v>0</v>
      </c>
      <c r="V3187" s="2">
        <f>MAX(F3187 + P3187*Inputs!$B$15 - (Q3187/Inputs!$B$16) - U3187, 0)</f>
        <v>340</v>
      </c>
    </row>
    <row r="3188" spans="1:22" x14ac:dyDescent="0.3">
      <c r="A3188" s="1">
        <v>46155.75</v>
      </c>
      <c r="B3188" s="2">
        <v>71.228217208509847</v>
      </c>
      <c r="C3188" s="2">
        <v>8.080296262132709</v>
      </c>
      <c r="D3188" s="2">
        <f t="shared" si="588"/>
        <v>34.90542980207487</v>
      </c>
      <c r="E3188" s="2">
        <f t="shared" si="589"/>
        <v>70.502668512869647</v>
      </c>
      <c r="F3188" s="2">
        <f t="shared" si="597"/>
        <v>340</v>
      </c>
      <c r="G3188" s="2">
        <f t="shared" si="598"/>
        <v>0</v>
      </c>
      <c r="H3188" s="2">
        <f>MIN(Inputs!$B$2, (Inputs!$B$14 - F3188)/Inputs!$B$15)</f>
        <v>0</v>
      </c>
      <c r="I3188" s="2">
        <f>MAX(MIN(Inputs!$B$2, F3188*Inputs!$B$16, Inputs!$B$14*Inputs!$B$4 - G3188), 0)</f>
        <v>170</v>
      </c>
      <c r="J3188" s="2">
        <f>MAX(MIN(Inputs!$B$2, F3188*Inputs!$B$16, (Inputs!$B$14-F3188)/Inputs!$B$15)*Inputs!$B$9, 0)</f>
        <v>0</v>
      </c>
      <c r="K3188" s="2">
        <f>MAX(E3188*Inputs!$B$5 - B3188 - Inputs!$B$8, 0) * H3188</f>
        <v>0</v>
      </c>
      <c r="L3188" s="2">
        <f>IF(B3188 &gt;= D3188*Inputs!$B$10, MAX(B3188 - E3188/Inputs!$B$5 - Inputs!$B$8, 0) * I3188, 0)</f>
        <v>0</v>
      </c>
      <c r="M3188" s="2">
        <f t="shared" si="590"/>
        <v>0</v>
      </c>
      <c r="N3188" s="3" t="str">
        <f t="shared" si="591"/>
        <v>Idle</v>
      </c>
      <c r="O3188" s="3" t="str">
        <f t="shared" si="599"/>
        <v>Idle</v>
      </c>
      <c r="P3188" s="2">
        <f t="shared" si="592"/>
        <v>0</v>
      </c>
      <c r="Q3188" s="2">
        <f t="shared" si="593"/>
        <v>0</v>
      </c>
      <c r="R3188" s="2">
        <f t="shared" si="594"/>
        <v>0</v>
      </c>
      <c r="S3188" s="2">
        <f t="shared" si="595"/>
        <v>0</v>
      </c>
      <c r="T3188" s="2">
        <f t="shared" si="596"/>
        <v>0</v>
      </c>
      <c r="U3188" s="2">
        <f>IF(O3188="Reg", R3188 * Inputs!$B$7, 0)</f>
        <v>0</v>
      </c>
      <c r="V3188" s="2">
        <f>MAX(F3188 + P3188*Inputs!$B$15 - (Q3188/Inputs!$B$16) - U3188, 0)</f>
        <v>340</v>
      </c>
    </row>
    <row r="3189" spans="1:22" x14ac:dyDescent="0.3">
      <c r="A3189" s="1">
        <v>46155.791666666657</v>
      </c>
      <c r="B3189" s="2">
        <v>73.256017886116794</v>
      </c>
      <c r="C3189" s="2">
        <v>2.7447027701662532</v>
      </c>
      <c r="D3189" s="2">
        <f t="shared" si="588"/>
        <v>34.90542980207487</v>
      </c>
      <c r="E3189" s="2">
        <f t="shared" si="589"/>
        <v>63.252002092766588</v>
      </c>
      <c r="F3189" s="2">
        <f t="shared" si="597"/>
        <v>340</v>
      </c>
      <c r="G3189" s="2">
        <f t="shared" si="598"/>
        <v>0</v>
      </c>
      <c r="H3189" s="2">
        <f>MIN(Inputs!$B$2, (Inputs!$B$14 - F3189)/Inputs!$B$15)</f>
        <v>0</v>
      </c>
      <c r="I3189" s="2">
        <f>MAX(MIN(Inputs!$B$2, F3189*Inputs!$B$16, Inputs!$B$14*Inputs!$B$4 - G3189), 0)</f>
        <v>170</v>
      </c>
      <c r="J3189" s="2">
        <f>MAX(MIN(Inputs!$B$2, F3189*Inputs!$B$16, (Inputs!$B$14-F3189)/Inputs!$B$15)*Inputs!$B$9, 0)</f>
        <v>0</v>
      </c>
      <c r="K3189" s="2">
        <f>MAX(E3189*Inputs!$B$5 - B3189 - Inputs!$B$8, 0) * H3189</f>
        <v>0</v>
      </c>
      <c r="L3189" s="2">
        <f>IF(B3189 &gt;= D3189*Inputs!$B$10, MAX(B3189 - E3189/Inputs!$B$5 - Inputs!$B$8, 0) * I3189, 0)</f>
        <v>0</v>
      </c>
      <c r="M3189" s="2">
        <f t="shared" si="590"/>
        <v>0</v>
      </c>
      <c r="N3189" s="3" t="str">
        <f t="shared" si="591"/>
        <v>Idle</v>
      </c>
      <c r="O3189" s="3" t="str">
        <f t="shared" si="599"/>
        <v>Idle</v>
      </c>
      <c r="P3189" s="2">
        <f t="shared" si="592"/>
        <v>0</v>
      </c>
      <c r="Q3189" s="2">
        <f t="shared" si="593"/>
        <v>0</v>
      </c>
      <c r="R3189" s="2">
        <f t="shared" si="594"/>
        <v>0</v>
      </c>
      <c r="S3189" s="2">
        <f t="shared" si="595"/>
        <v>0</v>
      </c>
      <c r="T3189" s="2">
        <f t="shared" si="596"/>
        <v>0</v>
      </c>
      <c r="U3189" s="2">
        <f>IF(O3189="Reg", R3189 * Inputs!$B$7, 0)</f>
        <v>0</v>
      </c>
      <c r="V3189" s="2">
        <f>MAX(F3189 + P3189*Inputs!$B$15 - (Q3189/Inputs!$B$16) - U3189, 0)</f>
        <v>340</v>
      </c>
    </row>
    <row r="3190" spans="1:22" x14ac:dyDescent="0.3">
      <c r="A3190" s="1">
        <v>46155.833333333343</v>
      </c>
      <c r="B3190" s="2">
        <v>129.81654814962269</v>
      </c>
      <c r="C3190" s="2">
        <v>18.389841971979891</v>
      </c>
      <c r="D3190" s="2">
        <f t="shared" si="588"/>
        <v>34.90542980207487</v>
      </c>
      <c r="E3190" s="2">
        <f t="shared" si="589"/>
        <v>54.166214774713126</v>
      </c>
      <c r="F3190" s="2">
        <f t="shared" si="597"/>
        <v>340</v>
      </c>
      <c r="G3190" s="2">
        <f t="shared" si="598"/>
        <v>0</v>
      </c>
      <c r="H3190" s="2">
        <f>MIN(Inputs!$B$2, (Inputs!$B$14 - F3190)/Inputs!$B$15)</f>
        <v>0</v>
      </c>
      <c r="I3190" s="2">
        <f>MAX(MIN(Inputs!$B$2, F3190*Inputs!$B$16, Inputs!$B$14*Inputs!$B$4 - G3190), 0)</f>
        <v>170</v>
      </c>
      <c r="J3190" s="2">
        <f>MAX(MIN(Inputs!$B$2, F3190*Inputs!$B$16, (Inputs!$B$14-F3190)/Inputs!$B$15)*Inputs!$B$9, 0)</f>
        <v>0</v>
      </c>
      <c r="K3190" s="2">
        <f>MAX(E3190*Inputs!$B$5 - B3190 - Inputs!$B$8, 0) * H3190</f>
        <v>0</v>
      </c>
      <c r="L3190" s="2">
        <f>IF(B3190 &gt;= D3190*Inputs!$B$10, MAX(B3190 - E3190/Inputs!$B$5 - Inputs!$B$8, 0) * I3190, 0)</f>
        <v>8204.8853312299107</v>
      </c>
      <c r="M3190" s="2">
        <f t="shared" si="590"/>
        <v>0</v>
      </c>
      <c r="N3190" s="3" t="str">
        <f t="shared" si="591"/>
        <v>Discharge</v>
      </c>
      <c r="O3190" s="3" t="str">
        <f t="shared" si="599"/>
        <v>Discharge</v>
      </c>
      <c r="P3190" s="2">
        <f t="shared" si="592"/>
        <v>0</v>
      </c>
      <c r="Q3190" s="2">
        <f t="shared" si="593"/>
        <v>170</v>
      </c>
      <c r="R3190" s="2">
        <f t="shared" si="594"/>
        <v>0</v>
      </c>
      <c r="S3190" s="2">
        <f t="shared" si="595"/>
        <v>22068.813185435858</v>
      </c>
      <c r="T3190" s="2">
        <f t="shared" si="596"/>
        <v>0</v>
      </c>
      <c r="U3190" s="2">
        <f>IF(O3190="Reg", R3190 * Inputs!$B$7, 0)</f>
        <v>0</v>
      </c>
      <c r="V3190" s="2">
        <f>MAX(F3190 + P3190*Inputs!$B$15 - (Q3190/Inputs!$B$16) - U3190, 0)</f>
        <v>170</v>
      </c>
    </row>
    <row r="3191" spans="1:22" x14ac:dyDescent="0.3">
      <c r="A3191" s="1">
        <v>46155.875</v>
      </c>
      <c r="B3191" s="2">
        <v>61.700347892377152</v>
      </c>
      <c r="C3191" s="2">
        <v>35.605473013348053</v>
      </c>
      <c r="D3191" s="2">
        <f t="shared" si="588"/>
        <v>34.90542980207487</v>
      </c>
      <c r="E3191" s="2">
        <f t="shared" si="589"/>
        <v>34.766115789836682</v>
      </c>
      <c r="F3191" s="2">
        <f t="shared" si="597"/>
        <v>170</v>
      </c>
      <c r="G3191" s="2">
        <f t="shared" si="598"/>
        <v>170</v>
      </c>
      <c r="H3191" s="2">
        <f>MIN(Inputs!$B$2, (Inputs!$B$14 - F3191)/Inputs!$B$15)</f>
        <v>170</v>
      </c>
      <c r="I3191" s="2">
        <f>MAX(MIN(Inputs!$B$2, F3191*Inputs!$B$16, Inputs!$B$14*Inputs!$B$4 - G3191), 0)</f>
        <v>170</v>
      </c>
      <c r="J3191" s="2">
        <f>MAX(MIN(Inputs!$B$2, F3191*Inputs!$B$16, (Inputs!$B$14-F3191)/Inputs!$B$15)*Inputs!$B$9, 0)</f>
        <v>136</v>
      </c>
      <c r="K3191" s="2">
        <f>MAX(E3191*Inputs!$B$5 - B3191 - Inputs!$B$8, 0) * H3191</f>
        <v>0</v>
      </c>
      <c r="L3191" s="2">
        <f>IF(B3191 &gt;= D3191*Inputs!$B$10, MAX(B3191 - E3191/Inputs!$B$5 - Inputs!$B$8, 0) * I3191, 0)</f>
        <v>372.87768230384756</v>
      </c>
      <c r="M3191" s="2">
        <f t="shared" si="590"/>
        <v>4842.3443298153352</v>
      </c>
      <c r="N3191" s="3" t="str">
        <f t="shared" si="591"/>
        <v>Reg</v>
      </c>
      <c r="O3191" s="3" t="str">
        <f t="shared" si="599"/>
        <v>Discharge</v>
      </c>
      <c r="P3191" s="2">
        <f t="shared" si="592"/>
        <v>0</v>
      </c>
      <c r="Q3191" s="2">
        <f t="shared" si="593"/>
        <v>170</v>
      </c>
      <c r="R3191" s="2">
        <f t="shared" si="594"/>
        <v>0</v>
      </c>
      <c r="S3191" s="2">
        <f t="shared" si="595"/>
        <v>10489.059141704116</v>
      </c>
      <c r="T3191" s="2">
        <f t="shared" si="596"/>
        <v>0</v>
      </c>
      <c r="U3191" s="2">
        <f>IF(O3191="Reg", R3191 * Inputs!$B$7, 0)</f>
        <v>0</v>
      </c>
      <c r="V3191" s="2">
        <f>MAX(F3191 + P3191*Inputs!$B$15 - (Q3191/Inputs!$B$16) - U3191, 0)</f>
        <v>0</v>
      </c>
    </row>
    <row r="3192" spans="1:22" x14ac:dyDescent="0.3">
      <c r="A3192" s="1">
        <v>46155.916666666657</v>
      </c>
      <c r="B3192" s="2">
        <v>49.094604845644596</v>
      </c>
      <c r="C3192" s="2">
        <v>20.19659391627437</v>
      </c>
      <c r="D3192" s="2">
        <f t="shared" si="588"/>
        <v>34.90542980207487</v>
      </c>
      <c r="E3192" s="2">
        <f t="shared" si="589"/>
        <v>26.772433124639548</v>
      </c>
      <c r="F3192" s="2">
        <f t="shared" si="597"/>
        <v>0</v>
      </c>
      <c r="G3192" s="2">
        <f t="shared" si="598"/>
        <v>340</v>
      </c>
      <c r="H3192" s="2">
        <f>MIN(Inputs!$B$2, (Inputs!$B$14 - F3192)/Inputs!$B$15)</f>
        <v>170</v>
      </c>
      <c r="I3192" s="2">
        <f>MAX(MIN(Inputs!$B$2, F3192*Inputs!$B$16, Inputs!$B$14*Inputs!$B$4 - G3192), 0)</f>
        <v>0</v>
      </c>
      <c r="J3192" s="2">
        <f>MAX(MIN(Inputs!$B$2, F3192*Inputs!$B$16, (Inputs!$B$14-F3192)/Inputs!$B$15)*Inputs!$B$9, 0)</f>
        <v>0</v>
      </c>
      <c r="K3192" s="2">
        <f>MAX(E3192*Inputs!$B$5 - B3192 - Inputs!$B$8, 0) * H3192</f>
        <v>0</v>
      </c>
      <c r="L3192" s="2">
        <f>IF(B3192 &gt;= D3192*Inputs!$B$10, MAX(B3192 - E3192/Inputs!$B$5 - Inputs!$B$8, 0) * I3192, 0)</f>
        <v>0</v>
      </c>
      <c r="M3192" s="2">
        <f t="shared" si="590"/>
        <v>0</v>
      </c>
      <c r="N3192" s="3" t="str">
        <f t="shared" si="591"/>
        <v>Idle</v>
      </c>
      <c r="O3192" s="3" t="str">
        <f t="shared" si="599"/>
        <v>Idle</v>
      </c>
      <c r="P3192" s="2">
        <f t="shared" si="592"/>
        <v>0</v>
      </c>
      <c r="Q3192" s="2">
        <f t="shared" si="593"/>
        <v>0</v>
      </c>
      <c r="R3192" s="2">
        <f t="shared" si="594"/>
        <v>0</v>
      </c>
      <c r="S3192" s="2">
        <f t="shared" si="595"/>
        <v>0</v>
      </c>
      <c r="T3192" s="2">
        <f t="shared" si="596"/>
        <v>0</v>
      </c>
      <c r="U3192" s="2">
        <f>IF(O3192="Reg", R3192 * Inputs!$B$7, 0)</f>
        <v>0</v>
      </c>
      <c r="V3192" s="2">
        <f>MAX(F3192 + P3192*Inputs!$B$15 - (Q3192/Inputs!$B$16) - U3192, 0)</f>
        <v>0</v>
      </c>
    </row>
    <row r="3193" spans="1:22" x14ac:dyDescent="0.3">
      <c r="A3193" s="1">
        <v>46155.958333333343</v>
      </c>
      <c r="B3193" s="2">
        <v>37.920275094946867</v>
      </c>
      <c r="C3193" s="2">
        <v>20.00279844981462</v>
      </c>
      <c r="D3193" s="2">
        <f t="shared" si="588"/>
        <v>34.90542980207487</v>
      </c>
      <c r="E3193" s="2">
        <f t="shared" si="589"/>
        <v>18.589998983698781</v>
      </c>
      <c r="F3193" s="2">
        <f t="shared" si="597"/>
        <v>0</v>
      </c>
      <c r="G3193" s="2">
        <f t="shared" si="598"/>
        <v>340</v>
      </c>
      <c r="H3193" s="2">
        <f>MIN(Inputs!$B$2, (Inputs!$B$14 - F3193)/Inputs!$B$15)</f>
        <v>170</v>
      </c>
      <c r="I3193" s="2">
        <f>MAX(MIN(Inputs!$B$2, F3193*Inputs!$B$16, Inputs!$B$14*Inputs!$B$4 - G3193), 0)</f>
        <v>0</v>
      </c>
      <c r="J3193" s="2">
        <f>MAX(MIN(Inputs!$B$2, F3193*Inputs!$B$16, (Inputs!$B$14-F3193)/Inputs!$B$15)*Inputs!$B$9, 0)</f>
        <v>0</v>
      </c>
      <c r="K3193" s="2">
        <f>MAX(E3193*Inputs!$B$5 - B3193 - Inputs!$B$8, 0) * H3193</f>
        <v>0</v>
      </c>
      <c r="L3193" s="2">
        <f>IF(B3193 &gt;= D3193*Inputs!$B$10, MAX(B3193 - E3193/Inputs!$B$5 - Inputs!$B$8, 0) * I3193, 0)</f>
        <v>0</v>
      </c>
      <c r="M3193" s="2">
        <f t="shared" si="590"/>
        <v>0</v>
      </c>
      <c r="N3193" s="3" t="str">
        <f t="shared" si="591"/>
        <v>Idle</v>
      </c>
      <c r="O3193" s="3" t="str">
        <f t="shared" si="599"/>
        <v>Idle</v>
      </c>
      <c r="P3193" s="2">
        <f t="shared" si="592"/>
        <v>0</v>
      </c>
      <c r="Q3193" s="2">
        <f t="shared" si="593"/>
        <v>0</v>
      </c>
      <c r="R3193" s="2">
        <f t="shared" si="594"/>
        <v>0</v>
      </c>
      <c r="S3193" s="2">
        <f t="shared" si="595"/>
        <v>0</v>
      </c>
      <c r="T3193" s="2">
        <f t="shared" si="596"/>
        <v>0</v>
      </c>
      <c r="U3193" s="2">
        <f>IF(O3193="Reg", R3193 * Inputs!$B$7, 0)</f>
        <v>0</v>
      </c>
      <c r="V3193" s="2">
        <f>MAX(F3193 + P3193*Inputs!$B$15 - (Q3193/Inputs!$B$16) - U3193, 0)</f>
        <v>0</v>
      </c>
    </row>
    <row r="3194" spans="1:22" x14ac:dyDescent="0.3">
      <c r="A3194" s="1">
        <v>46156</v>
      </c>
      <c r="B3194" s="2">
        <v>27.72421868789143</v>
      </c>
      <c r="C3194" s="2">
        <v>5.0607370300114134</v>
      </c>
      <c r="D3194" s="2">
        <f t="shared" si="588"/>
        <v>38.994997626350226</v>
      </c>
      <c r="E3194" s="2">
        <f t="shared" si="589"/>
        <v>12.26995313454097</v>
      </c>
      <c r="F3194" s="2">
        <f t="shared" si="597"/>
        <v>0</v>
      </c>
      <c r="G3194" s="2">
        <f t="shared" si="598"/>
        <v>0</v>
      </c>
      <c r="H3194" s="2">
        <f>MIN(Inputs!$B$2, (Inputs!$B$14 - F3194)/Inputs!$B$15)</f>
        <v>170</v>
      </c>
      <c r="I3194" s="2">
        <f>MAX(MIN(Inputs!$B$2, F3194*Inputs!$B$16, Inputs!$B$14*Inputs!$B$4 - G3194), 0)</f>
        <v>0</v>
      </c>
      <c r="J3194" s="2">
        <f>MAX(MIN(Inputs!$B$2, F3194*Inputs!$B$16, (Inputs!$B$14-F3194)/Inputs!$B$15)*Inputs!$B$9, 0)</f>
        <v>0</v>
      </c>
      <c r="K3194" s="2">
        <f>MAX(E3194*Inputs!$B$5 - B3194 - Inputs!$B$8, 0) * H3194</f>
        <v>0</v>
      </c>
      <c r="L3194" s="2">
        <f>IF(B3194 &gt;= D3194*Inputs!$B$10, MAX(B3194 - E3194/Inputs!$B$5 - Inputs!$B$8, 0) * I3194, 0)</f>
        <v>0</v>
      </c>
      <c r="M3194" s="2">
        <f t="shared" si="590"/>
        <v>0</v>
      </c>
      <c r="N3194" s="3" t="str">
        <f t="shared" si="591"/>
        <v>Idle</v>
      </c>
      <c r="O3194" s="3" t="str">
        <f t="shared" si="599"/>
        <v>Idle</v>
      </c>
      <c r="P3194" s="2">
        <f t="shared" si="592"/>
        <v>0</v>
      </c>
      <c r="Q3194" s="2">
        <f t="shared" si="593"/>
        <v>0</v>
      </c>
      <c r="R3194" s="2">
        <f t="shared" si="594"/>
        <v>0</v>
      </c>
      <c r="S3194" s="2">
        <f t="shared" si="595"/>
        <v>0</v>
      </c>
      <c r="T3194" s="2">
        <f t="shared" si="596"/>
        <v>0</v>
      </c>
      <c r="U3194" s="2">
        <f>IF(O3194="Reg", R3194 * Inputs!$B$7, 0)</f>
        <v>0</v>
      </c>
      <c r="V3194" s="2">
        <f>MAX(F3194 + P3194*Inputs!$B$15 - (Q3194/Inputs!$B$16) - U3194, 0)</f>
        <v>0</v>
      </c>
    </row>
    <row r="3195" spans="1:22" x14ac:dyDescent="0.3">
      <c r="A3195" s="1">
        <v>46156.041666666657</v>
      </c>
      <c r="B3195" s="2">
        <v>18.74129397779603</v>
      </c>
      <c r="C3195" s="2">
        <v>22.494862530095102</v>
      </c>
      <c r="D3195" s="2">
        <f t="shared" si="588"/>
        <v>38.994997626350226</v>
      </c>
      <c r="E3195" s="2">
        <f t="shared" si="589"/>
        <v>7.6492500198923992</v>
      </c>
      <c r="F3195" s="2">
        <f t="shared" si="597"/>
        <v>0</v>
      </c>
      <c r="G3195" s="2">
        <f t="shared" si="598"/>
        <v>0</v>
      </c>
      <c r="H3195" s="2">
        <f>MIN(Inputs!$B$2, (Inputs!$B$14 - F3195)/Inputs!$B$15)</f>
        <v>170</v>
      </c>
      <c r="I3195" s="2">
        <f>MAX(MIN(Inputs!$B$2, F3195*Inputs!$B$16, Inputs!$B$14*Inputs!$B$4 - G3195), 0)</f>
        <v>0</v>
      </c>
      <c r="J3195" s="2">
        <f>MAX(MIN(Inputs!$B$2, F3195*Inputs!$B$16, (Inputs!$B$14-F3195)/Inputs!$B$15)*Inputs!$B$9, 0)</f>
        <v>0</v>
      </c>
      <c r="K3195" s="2">
        <f>MAX(E3195*Inputs!$B$5 - B3195 - Inputs!$B$8, 0) * H3195</f>
        <v>0</v>
      </c>
      <c r="L3195" s="2">
        <f>IF(B3195 &gt;= D3195*Inputs!$B$10, MAX(B3195 - E3195/Inputs!$B$5 - Inputs!$B$8, 0) * I3195, 0)</f>
        <v>0</v>
      </c>
      <c r="M3195" s="2">
        <f t="shared" si="590"/>
        <v>0</v>
      </c>
      <c r="N3195" s="3" t="str">
        <f t="shared" si="591"/>
        <v>Idle</v>
      </c>
      <c r="O3195" s="3" t="str">
        <f t="shared" si="599"/>
        <v>Idle</v>
      </c>
      <c r="P3195" s="2">
        <f t="shared" si="592"/>
        <v>0</v>
      </c>
      <c r="Q3195" s="2">
        <f t="shared" si="593"/>
        <v>0</v>
      </c>
      <c r="R3195" s="2">
        <f t="shared" si="594"/>
        <v>0</v>
      </c>
      <c r="S3195" s="2">
        <f t="shared" si="595"/>
        <v>0</v>
      </c>
      <c r="T3195" s="2">
        <f t="shared" si="596"/>
        <v>0</v>
      </c>
      <c r="U3195" s="2">
        <f>IF(O3195="Reg", R3195 * Inputs!$B$7, 0)</f>
        <v>0</v>
      </c>
      <c r="V3195" s="2">
        <f>MAX(F3195 + P3195*Inputs!$B$15 - (Q3195/Inputs!$B$16) - U3195, 0)</f>
        <v>0</v>
      </c>
    </row>
    <row r="3196" spans="1:22" x14ac:dyDescent="0.3">
      <c r="A3196" s="1">
        <v>46156.083333333343</v>
      </c>
      <c r="B3196" s="2">
        <v>13.415954240363989</v>
      </c>
      <c r="C3196" s="2">
        <v>4.7577552577174496</v>
      </c>
      <c r="D3196" s="2">
        <f t="shared" si="588"/>
        <v>38.994997626350226</v>
      </c>
      <c r="E3196" s="2">
        <f t="shared" si="589"/>
        <v>4.5257010235930606</v>
      </c>
      <c r="F3196" s="2">
        <f t="shared" si="597"/>
        <v>0</v>
      </c>
      <c r="G3196" s="2">
        <f t="shared" si="598"/>
        <v>0</v>
      </c>
      <c r="H3196" s="2">
        <f>MIN(Inputs!$B$2, (Inputs!$B$14 - F3196)/Inputs!$B$15)</f>
        <v>170</v>
      </c>
      <c r="I3196" s="2">
        <f>MAX(MIN(Inputs!$B$2, F3196*Inputs!$B$16, Inputs!$B$14*Inputs!$B$4 - G3196), 0)</f>
        <v>0</v>
      </c>
      <c r="J3196" s="2">
        <f>MAX(MIN(Inputs!$B$2, F3196*Inputs!$B$16, (Inputs!$B$14-F3196)/Inputs!$B$15)*Inputs!$B$9, 0)</f>
        <v>0</v>
      </c>
      <c r="K3196" s="2">
        <f>MAX(E3196*Inputs!$B$5 - B3196 - Inputs!$B$8, 0) * H3196</f>
        <v>0</v>
      </c>
      <c r="L3196" s="2">
        <f>IF(B3196 &gt;= D3196*Inputs!$B$10, MAX(B3196 - E3196/Inputs!$B$5 - Inputs!$B$8, 0) * I3196, 0)</f>
        <v>0</v>
      </c>
      <c r="M3196" s="2">
        <f t="shared" si="590"/>
        <v>0</v>
      </c>
      <c r="N3196" s="3" t="str">
        <f t="shared" si="591"/>
        <v>Idle</v>
      </c>
      <c r="O3196" s="3" t="str">
        <f t="shared" si="599"/>
        <v>Idle</v>
      </c>
      <c r="P3196" s="2">
        <f t="shared" si="592"/>
        <v>0</v>
      </c>
      <c r="Q3196" s="2">
        <f t="shared" si="593"/>
        <v>0</v>
      </c>
      <c r="R3196" s="2">
        <f t="shared" si="594"/>
        <v>0</v>
      </c>
      <c r="S3196" s="2">
        <f t="shared" si="595"/>
        <v>0</v>
      </c>
      <c r="T3196" s="2">
        <f t="shared" si="596"/>
        <v>0</v>
      </c>
      <c r="U3196" s="2">
        <f>IF(O3196="Reg", R3196 * Inputs!$B$7, 0)</f>
        <v>0</v>
      </c>
      <c r="V3196" s="2">
        <f>MAX(F3196 + P3196*Inputs!$B$15 - (Q3196/Inputs!$B$16) - U3196, 0)</f>
        <v>0</v>
      </c>
    </row>
    <row r="3197" spans="1:22" x14ac:dyDescent="0.3">
      <c r="A3197" s="1">
        <v>46156.125</v>
      </c>
      <c r="B3197" s="2">
        <v>13.738251901194371</v>
      </c>
      <c r="C3197" s="2">
        <v>5.216850408290636</v>
      </c>
      <c r="D3197" s="2">
        <f t="shared" si="588"/>
        <v>38.994997626350226</v>
      </c>
      <c r="E3197" s="2">
        <f t="shared" si="589"/>
        <v>2.2897086501990618</v>
      </c>
      <c r="F3197" s="2">
        <f t="shared" si="597"/>
        <v>0</v>
      </c>
      <c r="G3197" s="2">
        <f t="shared" si="598"/>
        <v>0</v>
      </c>
      <c r="H3197" s="2">
        <f>MIN(Inputs!$B$2, (Inputs!$B$14 - F3197)/Inputs!$B$15)</f>
        <v>170</v>
      </c>
      <c r="I3197" s="2">
        <f>MAX(MIN(Inputs!$B$2, F3197*Inputs!$B$16, Inputs!$B$14*Inputs!$B$4 - G3197), 0)</f>
        <v>0</v>
      </c>
      <c r="J3197" s="2">
        <f>MAX(MIN(Inputs!$B$2, F3197*Inputs!$B$16, (Inputs!$B$14-F3197)/Inputs!$B$15)*Inputs!$B$9, 0)</f>
        <v>0</v>
      </c>
      <c r="K3197" s="2">
        <f>MAX(E3197*Inputs!$B$5 - B3197 - Inputs!$B$8, 0) * H3197</f>
        <v>0</v>
      </c>
      <c r="L3197" s="2">
        <f>IF(B3197 &gt;= D3197*Inputs!$B$10, MAX(B3197 - E3197/Inputs!$B$5 - Inputs!$B$8, 0) * I3197, 0)</f>
        <v>0</v>
      </c>
      <c r="M3197" s="2">
        <f t="shared" si="590"/>
        <v>0</v>
      </c>
      <c r="N3197" s="3" t="str">
        <f t="shared" si="591"/>
        <v>Idle</v>
      </c>
      <c r="O3197" s="3" t="str">
        <f t="shared" si="599"/>
        <v>Idle</v>
      </c>
      <c r="P3197" s="2">
        <f t="shared" si="592"/>
        <v>0</v>
      </c>
      <c r="Q3197" s="2">
        <f t="shared" si="593"/>
        <v>0</v>
      </c>
      <c r="R3197" s="2">
        <f t="shared" si="594"/>
        <v>0</v>
      </c>
      <c r="S3197" s="2">
        <f t="shared" si="595"/>
        <v>0</v>
      </c>
      <c r="T3197" s="2">
        <f t="shared" si="596"/>
        <v>0</v>
      </c>
      <c r="U3197" s="2">
        <f>IF(O3197="Reg", R3197 * Inputs!$B$7, 0)</f>
        <v>0</v>
      </c>
      <c r="V3197" s="2">
        <f>MAX(F3197 + P3197*Inputs!$B$15 - (Q3197/Inputs!$B$16) - U3197, 0)</f>
        <v>0</v>
      </c>
    </row>
    <row r="3198" spans="1:22" x14ac:dyDescent="0.3">
      <c r="A3198" s="1">
        <v>46156.166666666657</v>
      </c>
      <c r="B3198" s="2">
        <v>0</v>
      </c>
      <c r="C3198" s="2">
        <v>21.947262298630701</v>
      </c>
      <c r="D3198" s="2">
        <f t="shared" si="588"/>
        <v>38.994997626350226</v>
      </c>
      <c r="E3198" s="2">
        <f t="shared" si="589"/>
        <v>1.0544785103748973</v>
      </c>
      <c r="F3198" s="2">
        <f t="shared" si="597"/>
        <v>0</v>
      </c>
      <c r="G3198" s="2">
        <f t="shared" si="598"/>
        <v>0</v>
      </c>
      <c r="H3198" s="2">
        <f>MIN(Inputs!$B$2, (Inputs!$B$14 - F3198)/Inputs!$B$15)</f>
        <v>170</v>
      </c>
      <c r="I3198" s="2">
        <f>MAX(MIN(Inputs!$B$2, F3198*Inputs!$B$16, Inputs!$B$14*Inputs!$B$4 - G3198), 0)</f>
        <v>0</v>
      </c>
      <c r="J3198" s="2">
        <f>MAX(MIN(Inputs!$B$2, F3198*Inputs!$B$16, (Inputs!$B$14-F3198)/Inputs!$B$15)*Inputs!$B$9, 0)</f>
        <v>0</v>
      </c>
      <c r="K3198" s="2">
        <f>MAX(E3198*Inputs!$B$5 - B3198 - Inputs!$B$8, 0) * H3198</f>
        <v>0</v>
      </c>
      <c r="L3198" s="2">
        <f>IF(B3198 &gt;= D3198*Inputs!$B$10, MAX(B3198 - E3198/Inputs!$B$5 - Inputs!$B$8, 0) * I3198, 0)</f>
        <v>0</v>
      </c>
      <c r="M3198" s="2">
        <f t="shared" si="590"/>
        <v>0</v>
      </c>
      <c r="N3198" s="3" t="str">
        <f t="shared" si="591"/>
        <v>Idle</v>
      </c>
      <c r="O3198" s="3" t="str">
        <f t="shared" si="599"/>
        <v>Idle</v>
      </c>
      <c r="P3198" s="2">
        <f t="shared" si="592"/>
        <v>0</v>
      </c>
      <c r="Q3198" s="2">
        <f t="shared" si="593"/>
        <v>0</v>
      </c>
      <c r="R3198" s="2">
        <f t="shared" si="594"/>
        <v>0</v>
      </c>
      <c r="S3198" s="2">
        <f t="shared" si="595"/>
        <v>0</v>
      </c>
      <c r="T3198" s="2">
        <f t="shared" si="596"/>
        <v>0</v>
      </c>
      <c r="U3198" s="2">
        <f>IF(O3198="Reg", R3198 * Inputs!$B$7, 0)</f>
        <v>0</v>
      </c>
      <c r="V3198" s="2">
        <f>MAX(F3198 + P3198*Inputs!$B$15 - (Q3198/Inputs!$B$16) - U3198, 0)</f>
        <v>0</v>
      </c>
    </row>
    <row r="3199" spans="1:22" x14ac:dyDescent="0.3">
      <c r="A3199" s="1">
        <v>46156.208333333343</v>
      </c>
      <c r="B3199" s="2">
        <v>0</v>
      </c>
      <c r="C3199" s="2">
        <v>4.1808775241380118</v>
      </c>
      <c r="D3199" s="2">
        <f t="shared" si="588"/>
        <v>38.994997626350226</v>
      </c>
      <c r="E3199" s="2">
        <f t="shared" si="589"/>
        <v>1.7665189634954188</v>
      </c>
      <c r="F3199" s="2">
        <f t="shared" si="597"/>
        <v>0</v>
      </c>
      <c r="G3199" s="2">
        <f t="shared" si="598"/>
        <v>0</v>
      </c>
      <c r="H3199" s="2">
        <f>MIN(Inputs!$B$2, (Inputs!$B$14 - F3199)/Inputs!$B$15)</f>
        <v>170</v>
      </c>
      <c r="I3199" s="2">
        <f>MAX(MIN(Inputs!$B$2, F3199*Inputs!$B$16, Inputs!$B$14*Inputs!$B$4 - G3199), 0)</f>
        <v>0</v>
      </c>
      <c r="J3199" s="2">
        <f>MAX(MIN(Inputs!$B$2, F3199*Inputs!$B$16, (Inputs!$B$14-F3199)/Inputs!$B$15)*Inputs!$B$9, 0)</f>
        <v>0</v>
      </c>
      <c r="K3199" s="2">
        <f>MAX(E3199*Inputs!$B$5 - B3199 - Inputs!$B$8, 0) * H3199</f>
        <v>0</v>
      </c>
      <c r="L3199" s="2">
        <f>IF(B3199 &gt;= D3199*Inputs!$B$10, MAX(B3199 - E3199/Inputs!$B$5 - Inputs!$B$8, 0) * I3199, 0)</f>
        <v>0</v>
      </c>
      <c r="M3199" s="2">
        <f t="shared" si="590"/>
        <v>0</v>
      </c>
      <c r="N3199" s="3" t="str">
        <f t="shared" si="591"/>
        <v>Idle</v>
      </c>
      <c r="O3199" s="3" t="str">
        <f t="shared" si="599"/>
        <v>Idle</v>
      </c>
      <c r="P3199" s="2">
        <f t="shared" si="592"/>
        <v>0</v>
      </c>
      <c r="Q3199" s="2">
        <f t="shared" si="593"/>
        <v>0</v>
      </c>
      <c r="R3199" s="2">
        <f t="shared" si="594"/>
        <v>0</v>
      </c>
      <c r="S3199" s="2">
        <f t="shared" si="595"/>
        <v>0</v>
      </c>
      <c r="T3199" s="2">
        <f t="shared" si="596"/>
        <v>0</v>
      </c>
      <c r="U3199" s="2">
        <f>IF(O3199="Reg", R3199 * Inputs!$B$7, 0)</f>
        <v>0</v>
      </c>
      <c r="V3199" s="2">
        <f>MAX(F3199 + P3199*Inputs!$B$15 - (Q3199/Inputs!$B$16) - U3199, 0)</f>
        <v>0</v>
      </c>
    </row>
    <row r="3200" spans="1:22" x14ac:dyDescent="0.3">
      <c r="A3200" s="1">
        <v>46156.25</v>
      </c>
      <c r="B3200" s="2">
        <v>0</v>
      </c>
      <c r="C3200" s="2">
        <v>2.0097369296115488</v>
      </c>
      <c r="D3200" s="2">
        <f t="shared" si="588"/>
        <v>38.994997626350226</v>
      </c>
      <c r="E3200" s="2">
        <f t="shared" si="589"/>
        <v>3.8906442416930704</v>
      </c>
      <c r="F3200" s="2">
        <f t="shared" si="597"/>
        <v>0</v>
      </c>
      <c r="G3200" s="2">
        <f t="shared" si="598"/>
        <v>0</v>
      </c>
      <c r="H3200" s="2">
        <f>MIN(Inputs!$B$2, (Inputs!$B$14 - F3200)/Inputs!$B$15)</f>
        <v>170</v>
      </c>
      <c r="I3200" s="2">
        <f>MAX(MIN(Inputs!$B$2, F3200*Inputs!$B$16, Inputs!$B$14*Inputs!$B$4 - G3200), 0)</f>
        <v>0</v>
      </c>
      <c r="J3200" s="2">
        <f>MAX(MIN(Inputs!$B$2, F3200*Inputs!$B$16, (Inputs!$B$14-F3200)/Inputs!$B$15)*Inputs!$B$9, 0)</f>
        <v>0</v>
      </c>
      <c r="K3200" s="2">
        <f>MAX(E3200*Inputs!$B$5 - B3200 - Inputs!$B$8, 0) * H3200</f>
        <v>0</v>
      </c>
      <c r="L3200" s="2">
        <f>IF(B3200 &gt;= D3200*Inputs!$B$10, MAX(B3200 - E3200/Inputs!$B$5 - Inputs!$B$8, 0) * I3200, 0)</f>
        <v>0</v>
      </c>
      <c r="M3200" s="2">
        <f t="shared" si="590"/>
        <v>0</v>
      </c>
      <c r="N3200" s="3" t="str">
        <f t="shared" si="591"/>
        <v>Idle</v>
      </c>
      <c r="O3200" s="3" t="str">
        <f t="shared" si="599"/>
        <v>Idle</v>
      </c>
      <c r="P3200" s="2">
        <f t="shared" si="592"/>
        <v>0</v>
      </c>
      <c r="Q3200" s="2">
        <f t="shared" si="593"/>
        <v>0</v>
      </c>
      <c r="R3200" s="2">
        <f t="shared" si="594"/>
        <v>0</v>
      </c>
      <c r="S3200" s="2">
        <f t="shared" si="595"/>
        <v>0</v>
      </c>
      <c r="T3200" s="2">
        <f t="shared" si="596"/>
        <v>0</v>
      </c>
      <c r="U3200" s="2">
        <f>IF(O3200="Reg", R3200 * Inputs!$B$7, 0)</f>
        <v>0</v>
      </c>
      <c r="V3200" s="2">
        <f>MAX(F3200 + P3200*Inputs!$B$15 - (Q3200/Inputs!$B$16) - U3200, 0)</f>
        <v>0</v>
      </c>
    </row>
    <row r="3201" spans="1:22" x14ac:dyDescent="0.3">
      <c r="A3201" s="1">
        <v>46156.291666666657</v>
      </c>
      <c r="B3201" s="2">
        <v>0</v>
      </c>
      <c r="C3201" s="2">
        <v>10.322306684800539</v>
      </c>
      <c r="D3201" s="2">
        <f t="shared" si="588"/>
        <v>38.994997626350226</v>
      </c>
      <c r="E3201" s="2">
        <f t="shared" si="589"/>
        <v>34.580782462741389</v>
      </c>
      <c r="F3201" s="2">
        <f t="shared" si="597"/>
        <v>0</v>
      </c>
      <c r="G3201" s="2">
        <f t="shared" si="598"/>
        <v>0</v>
      </c>
      <c r="H3201" s="2">
        <f>MIN(Inputs!$B$2, (Inputs!$B$14 - F3201)/Inputs!$B$15)</f>
        <v>170</v>
      </c>
      <c r="I3201" s="2">
        <f>MAX(MIN(Inputs!$B$2, F3201*Inputs!$B$16, Inputs!$B$14*Inputs!$B$4 - G3201), 0)</f>
        <v>0</v>
      </c>
      <c r="J3201" s="2">
        <f>MAX(MIN(Inputs!$B$2, F3201*Inputs!$B$16, (Inputs!$B$14-F3201)/Inputs!$B$15)*Inputs!$B$9, 0)</f>
        <v>0</v>
      </c>
      <c r="K3201" s="2">
        <f>MAX(E3201*Inputs!$B$5 - B3201 - Inputs!$B$8, 0) * H3201</f>
        <v>1773.2850564261121</v>
      </c>
      <c r="L3201" s="2">
        <f>IF(B3201 &gt;= D3201*Inputs!$B$10, MAX(B3201 - E3201/Inputs!$B$5 - Inputs!$B$8, 0) * I3201, 0)</f>
        <v>0</v>
      </c>
      <c r="M3201" s="2">
        <f t="shared" si="590"/>
        <v>0</v>
      </c>
      <c r="N3201" s="3" t="str">
        <f t="shared" si="591"/>
        <v>Charge</v>
      </c>
      <c r="O3201" s="3" t="str">
        <f t="shared" si="599"/>
        <v>Charge</v>
      </c>
      <c r="P3201" s="2">
        <f t="shared" si="592"/>
        <v>170</v>
      </c>
      <c r="Q3201" s="2">
        <f t="shared" si="593"/>
        <v>0</v>
      </c>
      <c r="R3201" s="2">
        <f t="shared" si="594"/>
        <v>0</v>
      </c>
      <c r="S3201" s="2">
        <f t="shared" si="595"/>
        <v>0</v>
      </c>
      <c r="T3201" s="2">
        <f t="shared" si="596"/>
        <v>0</v>
      </c>
      <c r="U3201" s="2">
        <f>IF(O3201="Reg", R3201 * Inputs!$B$7, 0)</f>
        <v>0</v>
      </c>
      <c r="V3201" s="2">
        <f>MAX(F3201 + P3201*Inputs!$B$15 - (Q3201/Inputs!$B$16) - U3201, 0)</f>
        <v>170</v>
      </c>
    </row>
    <row r="3202" spans="1:22" x14ac:dyDescent="0.3">
      <c r="A3202" s="1">
        <v>46156.333333333343</v>
      </c>
      <c r="B3202" s="2">
        <v>0</v>
      </c>
      <c r="C3202" s="2">
        <v>10.39466142342402</v>
      </c>
      <c r="D3202" s="2">
        <f t="shared" ref="D3202:D3265" si="600">AVERAGEIFS(B:B, A:A, "&gt;="&amp;INT(A3202), A:A, "&lt;"&amp;INT(A3202)+1)</f>
        <v>38.994997626350226</v>
      </c>
      <c r="E3202" s="2">
        <f t="shared" ref="E3202:E3265" si="601">AVERAGE(B3202:B3207)</f>
        <v>41.157050699887854</v>
      </c>
      <c r="F3202" s="2">
        <f t="shared" si="597"/>
        <v>170</v>
      </c>
      <c r="G3202" s="2">
        <f t="shared" si="598"/>
        <v>0</v>
      </c>
      <c r="H3202" s="2">
        <f>MIN(Inputs!$B$2, (Inputs!$B$14 - F3202)/Inputs!$B$15)</f>
        <v>170</v>
      </c>
      <c r="I3202" s="2">
        <f>MAX(MIN(Inputs!$B$2, F3202*Inputs!$B$16, Inputs!$B$14*Inputs!$B$4 - G3202), 0)</f>
        <v>170</v>
      </c>
      <c r="J3202" s="2">
        <f>MAX(MIN(Inputs!$B$2, F3202*Inputs!$B$16, (Inputs!$B$14-F3202)/Inputs!$B$15)*Inputs!$B$9, 0)</f>
        <v>136</v>
      </c>
      <c r="K3202" s="2">
        <f>MAX(E3202*Inputs!$B$5 - B3202 - Inputs!$B$8, 0) * H3202</f>
        <v>2757.0947847032235</v>
      </c>
      <c r="L3202" s="2">
        <f>IF(B3202 &gt;= D3202*Inputs!$B$10, MAX(B3202 - E3202/Inputs!$B$5 - Inputs!$B$8, 0) * I3202, 0)</f>
        <v>0</v>
      </c>
      <c r="M3202" s="2">
        <f t="shared" ref="M3202:M3265" si="602">C3202 * J3202</f>
        <v>1413.6739535856668</v>
      </c>
      <c r="N3202" s="3" t="str">
        <f t="shared" ref="N3202:N3265" si="603">IF(MAX(K3202, L3202, M3202)&lt;=0, "Idle", IF(AND(M3202&gt;=K3202, M3202&gt;=L3202), "Reg", IF(L3202&gt;=K3202, "Discharge", "Charge")))</f>
        <v>Charge</v>
      </c>
      <c r="O3202" s="3" t="str">
        <f t="shared" si="599"/>
        <v>Charge</v>
      </c>
      <c r="P3202" s="2">
        <f t="shared" ref="P3202:P3265" si="604">IF(O3202="Charge", H3202, 0)</f>
        <v>170</v>
      </c>
      <c r="Q3202" s="2">
        <f t="shared" ref="Q3202:Q3265" si="605">IF(O3202="Discharge", I3202, 0)</f>
        <v>0</v>
      </c>
      <c r="R3202" s="2">
        <f t="shared" ref="R3202:R3265" si="606">IF(O3202="Reg", J3202, 0)</f>
        <v>0</v>
      </c>
      <c r="S3202" s="2">
        <f t="shared" ref="S3202:S3265" si="607">(Q3202 - P3202) * B3202</f>
        <v>0</v>
      </c>
      <c r="T3202" s="2">
        <f t="shared" ref="T3202:T3265" si="608">R3202 * C3202</f>
        <v>0</v>
      </c>
      <c r="U3202" s="2">
        <f>IF(O3202="Reg", R3202 * Inputs!$B$7, 0)</f>
        <v>0</v>
      </c>
      <c r="V3202" s="2">
        <f>MAX(F3202 + P3202*Inputs!$B$15 - (Q3202/Inputs!$B$16) - U3202, 0)</f>
        <v>340</v>
      </c>
    </row>
    <row r="3203" spans="1:22" x14ac:dyDescent="0.3">
      <c r="A3203" s="1">
        <v>46156.375</v>
      </c>
      <c r="B3203" s="2">
        <v>6.3268710622493831</v>
      </c>
      <c r="C3203" s="2">
        <v>1.638249073201874</v>
      </c>
      <c r="D3203" s="2">
        <f t="shared" si="600"/>
        <v>38.994997626350226</v>
      </c>
      <c r="E3203" s="2">
        <f t="shared" si="601"/>
        <v>50.80891642895083</v>
      </c>
      <c r="F3203" s="2">
        <f t="shared" ref="F3203:F3266" si="609">V3202</f>
        <v>340</v>
      </c>
      <c r="G3203" s="2">
        <f t="shared" ref="G3203:G3266" si="610">IF(INT(A3203)=INT(A3202), G3202 + Q3202, 0)</f>
        <v>0</v>
      </c>
      <c r="H3203" s="2">
        <f>MIN(Inputs!$B$2, (Inputs!$B$14 - F3203)/Inputs!$B$15)</f>
        <v>0</v>
      </c>
      <c r="I3203" s="2">
        <f>MAX(MIN(Inputs!$B$2, F3203*Inputs!$B$16, Inputs!$B$14*Inputs!$B$4 - G3203), 0)</f>
        <v>170</v>
      </c>
      <c r="J3203" s="2">
        <f>MAX(MIN(Inputs!$B$2, F3203*Inputs!$B$16, (Inputs!$B$14-F3203)/Inputs!$B$15)*Inputs!$B$9, 0)</f>
        <v>0</v>
      </c>
      <c r="K3203" s="2">
        <f>MAX(E3203*Inputs!$B$5 - B3203 - Inputs!$B$8, 0) * H3203</f>
        <v>0</v>
      </c>
      <c r="L3203" s="2">
        <f>IF(B3203 &gt;= D3203*Inputs!$B$10, MAX(B3203 - E3203/Inputs!$B$5 - Inputs!$B$8, 0) * I3203, 0)</f>
        <v>0</v>
      </c>
      <c r="M3203" s="2">
        <f t="shared" si="602"/>
        <v>0</v>
      </c>
      <c r="N3203" s="3" t="str">
        <f t="shared" si="603"/>
        <v>Idle</v>
      </c>
      <c r="O3203" s="3" t="str">
        <f t="shared" si="599"/>
        <v>Idle</v>
      </c>
      <c r="P3203" s="2">
        <f t="shared" si="604"/>
        <v>0</v>
      </c>
      <c r="Q3203" s="2">
        <f t="shared" si="605"/>
        <v>0</v>
      </c>
      <c r="R3203" s="2">
        <f t="shared" si="606"/>
        <v>0</v>
      </c>
      <c r="S3203" s="2">
        <f t="shared" si="607"/>
        <v>0</v>
      </c>
      <c r="T3203" s="2">
        <f t="shared" si="608"/>
        <v>0</v>
      </c>
      <c r="U3203" s="2">
        <f>IF(O3203="Reg", R3203 * Inputs!$B$7, 0)</f>
        <v>0</v>
      </c>
      <c r="V3203" s="2">
        <f>MAX(F3203 + P3203*Inputs!$B$15 - (Q3203/Inputs!$B$16) - U3203, 0)</f>
        <v>340</v>
      </c>
    </row>
    <row r="3204" spans="1:22" x14ac:dyDescent="0.3">
      <c r="A3204" s="1">
        <v>46156.416666666657</v>
      </c>
      <c r="B3204" s="2">
        <v>4.2722427187231284</v>
      </c>
      <c r="C3204" s="2">
        <v>8.9109830336257971</v>
      </c>
      <c r="D3204" s="2">
        <f t="shared" si="600"/>
        <v>38.994997626350226</v>
      </c>
      <c r="E3204" s="2">
        <f t="shared" si="601"/>
        <v>60.985563105858809</v>
      </c>
      <c r="F3204" s="2">
        <f t="shared" si="609"/>
        <v>340</v>
      </c>
      <c r="G3204" s="2">
        <f t="shared" si="610"/>
        <v>0</v>
      </c>
      <c r="H3204" s="2">
        <f>MIN(Inputs!$B$2, (Inputs!$B$14 - F3204)/Inputs!$B$15)</f>
        <v>0</v>
      </c>
      <c r="I3204" s="2">
        <f>MAX(MIN(Inputs!$B$2, F3204*Inputs!$B$16, Inputs!$B$14*Inputs!$B$4 - G3204), 0)</f>
        <v>170</v>
      </c>
      <c r="J3204" s="2">
        <f>MAX(MIN(Inputs!$B$2, F3204*Inputs!$B$16, (Inputs!$B$14-F3204)/Inputs!$B$15)*Inputs!$B$9, 0)</f>
        <v>0</v>
      </c>
      <c r="K3204" s="2">
        <f>MAX(E3204*Inputs!$B$5 - B3204 - Inputs!$B$8, 0) * H3204</f>
        <v>0</v>
      </c>
      <c r="L3204" s="2">
        <f>IF(B3204 &gt;= D3204*Inputs!$B$10, MAX(B3204 - E3204/Inputs!$B$5 - Inputs!$B$8, 0) * I3204, 0)</f>
        <v>0</v>
      </c>
      <c r="M3204" s="2">
        <f t="shared" si="602"/>
        <v>0</v>
      </c>
      <c r="N3204" s="3" t="str">
        <f t="shared" si="603"/>
        <v>Idle</v>
      </c>
      <c r="O3204" s="3" t="str">
        <f t="shared" ref="O3204:O3267" si="611">IF(O3203&lt;&gt;O3202, O3203, N3204)</f>
        <v>Idle</v>
      </c>
      <c r="P3204" s="2">
        <f t="shared" si="604"/>
        <v>0</v>
      </c>
      <c r="Q3204" s="2">
        <f t="shared" si="605"/>
        <v>0</v>
      </c>
      <c r="R3204" s="2">
        <f t="shared" si="606"/>
        <v>0</v>
      </c>
      <c r="S3204" s="2">
        <f t="shared" si="607"/>
        <v>0</v>
      </c>
      <c r="T3204" s="2">
        <f t="shared" si="608"/>
        <v>0</v>
      </c>
      <c r="U3204" s="2">
        <f>IF(O3204="Reg", R3204 * Inputs!$B$7, 0)</f>
        <v>0</v>
      </c>
      <c r="V3204" s="2">
        <f>MAX(F3204 + P3204*Inputs!$B$15 - (Q3204/Inputs!$B$16) - U3204, 0)</f>
        <v>340</v>
      </c>
    </row>
    <row r="3205" spans="1:22" x14ac:dyDescent="0.3">
      <c r="A3205" s="1">
        <v>46156.458333333343</v>
      </c>
      <c r="B3205" s="2">
        <v>12.744751669185909</v>
      </c>
      <c r="C3205" s="2">
        <v>9.9851600513785961</v>
      </c>
      <c r="D3205" s="2">
        <f t="shared" si="600"/>
        <v>38.994997626350226</v>
      </c>
      <c r="E3205" s="2">
        <f t="shared" si="601"/>
        <v>72.021786265710062</v>
      </c>
      <c r="F3205" s="2">
        <f t="shared" si="609"/>
        <v>340</v>
      </c>
      <c r="G3205" s="2">
        <f t="shared" si="610"/>
        <v>0</v>
      </c>
      <c r="H3205" s="2">
        <f>MIN(Inputs!$B$2, (Inputs!$B$14 - F3205)/Inputs!$B$15)</f>
        <v>0</v>
      </c>
      <c r="I3205" s="2">
        <f>MAX(MIN(Inputs!$B$2, F3205*Inputs!$B$16, Inputs!$B$14*Inputs!$B$4 - G3205), 0)</f>
        <v>170</v>
      </c>
      <c r="J3205" s="2">
        <f>MAX(MIN(Inputs!$B$2, F3205*Inputs!$B$16, (Inputs!$B$14-F3205)/Inputs!$B$15)*Inputs!$B$9, 0)</f>
        <v>0</v>
      </c>
      <c r="K3205" s="2">
        <f>MAX(E3205*Inputs!$B$5 - B3205 - Inputs!$B$8, 0) * H3205</f>
        <v>0</v>
      </c>
      <c r="L3205" s="2">
        <f>IF(B3205 &gt;= D3205*Inputs!$B$10, MAX(B3205 - E3205/Inputs!$B$5 - Inputs!$B$8, 0) * I3205, 0)</f>
        <v>0</v>
      </c>
      <c r="M3205" s="2">
        <f t="shared" si="602"/>
        <v>0</v>
      </c>
      <c r="N3205" s="3" t="str">
        <f t="shared" si="603"/>
        <v>Idle</v>
      </c>
      <c r="O3205" s="3" t="str">
        <f t="shared" si="611"/>
        <v>Idle</v>
      </c>
      <c r="P3205" s="2">
        <f t="shared" si="604"/>
        <v>0</v>
      </c>
      <c r="Q3205" s="2">
        <f t="shared" si="605"/>
        <v>0</v>
      </c>
      <c r="R3205" s="2">
        <f t="shared" si="606"/>
        <v>0</v>
      </c>
      <c r="S3205" s="2">
        <f t="shared" si="607"/>
        <v>0</v>
      </c>
      <c r="T3205" s="2">
        <f t="shared" si="608"/>
        <v>0</v>
      </c>
      <c r="U3205" s="2">
        <f>IF(O3205="Reg", R3205 * Inputs!$B$7, 0)</f>
        <v>0</v>
      </c>
      <c r="V3205" s="2">
        <f>MAX(F3205 + P3205*Inputs!$B$15 - (Q3205/Inputs!$B$16) - U3205, 0)</f>
        <v>340</v>
      </c>
    </row>
    <row r="3206" spans="1:22" x14ac:dyDescent="0.3">
      <c r="A3206" s="1">
        <v>46156.5</v>
      </c>
      <c r="B3206" s="2">
        <v>184.14082932628989</v>
      </c>
      <c r="C3206" s="2">
        <v>16.395662095919729</v>
      </c>
      <c r="D3206" s="2">
        <f t="shared" si="600"/>
        <v>38.994997626350226</v>
      </c>
      <c r="E3206" s="2">
        <f t="shared" si="601"/>
        <v>79.927015141514801</v>
      </c>
      <c r="F3206" s="2">
        <f t="shared" si="609"/>
        <v>340</v>
      </c>
      <c r="G3206" s="2">
        <f t="shared" si="610"/>
        <v>0</v>
      </c>
      <c r="H3206" s="2">
        <f>MIN(Inputs!$B$2, (Inputs!$B$14 - F3206)/Inputs!$B$15)</f>
        <v>0</v>
      </c>
      <c r="I3206" s="2">
        <f>MAX(MIN(Inputs!$B$2, F3206*Inputs!$B$16, Inputs!$B$14*Inputs!$B$4 - G3206), 0)</f>
        <v>170</v>
      </c>
      <c r="J3206" s="2">
        <f>MAX(MIN(Inputs!$B$2, F3206*Inputs!$B$16, (Inputs!$B$14-F3206)/Inputs!$B$15)*Inputs!$B$9, 0)</f>
        <v>0</v>
      </c>
      <c r="K3206" s="2">
        <f>MAX(E3206*Inputs!$B$5 - B3206 - Inputs!$B$8, 0) * H3206</f>
        <v>0</v>
      </c>
      <c r="L3206" s="2">
        <f>IF(B3206 &gt;= D3206*Inputs!$B$10, MAX(B3206 - E3206/Inputs!$B$5 - Inputs!$B$8, 0) * I3206, 0)</f>
        <v>12463.49487858574</v>
      </c>
      <c r="M3206" s="2">
        <f t="shared" si="602"/>
        <v>0</v>
      </c>
      <c r="N3206" s="3" t="str">
        <f t="shared" si="603"/>
        <v>Discharge</v>
      </c>
      <c r="O3206" s="3" t="str">
        <f t="shared" si="611"/>
        <v>Discharge</v>
      </c>
      <c r="P3206" s="2">
        <f t="shared" si="604"/>
        <v>0</v>
      </c>
      <c r="Q3206" s="2">
        <f t="shared" si="605"/>
        <v>170</v>
      </c>
      <c r="R3206" s="2">
        <f t="shared" si="606"/>
        <v>0</v>
      </c>
      <c r="S3206" s="2">
        <f t="shared" si="607"/>
        <v>31303.940985469282</v>
      </c>
      <c r="T3206" s="2">
        <f t="shared" si="608"/>
        <v>0</v>
      </c>
      <c r="U3206" s="2">
        <f>IF(O3206="Reg", R3206 * Inputs!$B$7, 0)</f>
        <v>0</v>
      </c>
      <c r="V3206" s="2">
        <f>MAX(F3206 + P3206*Inputs!$B$15 - (Q3206/Inputs!$B$16) - U3206, 0)</f>
        <v>170</v>
      </c>
    </row>
    <row r="3207" spans="1:22" x14ac:dyDescent="0.3">
      <c r="A3207" s="1">
        <v>46156.541666666657</v>
      </c>
      <c r="B3207" s="2">
        <v>39.457609422878782</v>
      </c>
      <c r="C3207" s="2">
        <v>4.4892059288902741</v>
      </c>
      <c r="D3207" s="2">
        <f t="shared" si="600"/>
        <v>38.994997626350226</v>
      </c>
      <c r="E3207" s="2">
        <f t="shared" si="601"/>
        <v>61.219833578538527</v>
      </c>
      <c r="F3207" s="2">
        <f t="shared" si="609"/>
        <v>170</v>
      </c>
      <c r="G3207" s="2">
        <f t="shared" si="610"/>
        <v>170</v>
      </c>
      <c r="H3207" s="2">
        <f>MIN(Inputs!$B$2, (Inputs!$B$14 - F3207)/Inputs!$B$15)</f>
        <v>170</v>
      </c>
      <c r="I3207" s="2">
        <f>MAX(MIN(Inputs!$B$2, F3207*Inputs!$B$16, Inputs!$B$14*Inputs!$B$4 - G3207), 0)</f>
        <v>170</v>
      </c>
      <c r="J3207" s="2">
        <f>MAX(MIN(Inputs!$B$2, F3207*Inputs!$B$16, (Inputs!$B$14-F3207)/Inputs!$B$15)*Inputs!$B$9, 0)</f>
        <v>136</v>
      </c>
      <c r="K3207" s="2">
        <f>MAX(E3207*Inputs!$B$5 - B3207 - Inputs!$B$8, 0) * H3207</f>
        <v>0</v>
      </c>
      <c r="L3207" s="2">
        <f>IF(B3207 &gt;= D3207*Inputs!$B$10, MAX(B3207 - E3207/Inputs!$B$5 - Inputs!$B$8, 0) * I3207, 0)</f>
        <v>0</v>
      </c>
      <c r="M3207" s="2">
        <f t="shared" si="602"/>
        <v>610.53200632907726</v>
      </c>
      <c r="N3207" s="3" t="str">
        <f t="shared" si="603"/>
        <v>Reg</v>
      </c>
      <c r="O3207" s="3" t="str">
        <f t="shared" si="611"/>
        <v>Discharge</v>
      </c>
      <c r="P3207" s="2">
        <f t="shared" si="604"/>
        <v>0</v>
      </c>
      <c r="Q3207" s="2">
        <f t="shared" si="605"/>
        <v>170</v>
      </c>
      <c r="R3207" s="2">
        <f t="shared" si="606"/>
        <v>0</v>
      </c>
      <c r="S3207" s="2">
        <f t="shared" si="607"/>
        <v>6707.7936018893934</v>
      </c>
      <c r="T3207" s="2">
        <f t="shared" si="608"/>
        <v>0</v>
      </c>
      <c r="U3207" s="2">
        <f>IF(O3207="Reg", R3207 * Inputs!$B$7, 0)</f>
        <v>0</v>
      </c>
      <c r="V3207" s="2">
        <f>MAX(F3207 + P3207*Inputs!$B$15 - (Q3207/Inputs!$B$16) - U3207, 0)</f>
        <v>0</v>
      </c>
    </row>
    <row r="3208" spans="1:22" x14ac:dyDescent="0.3">
      <c r="A3208" s="1">
        <v>46156.583333333343</v>
      </c>
      <c r="B3208" s="2">
        <v>57.911194374377907</v>
      </c>
      <c r="C3208" s="2">
        <v>7.4972561067923484</v>
      </c>
      <c r="D3208" s="2">
        <f t="shared" si="600"/>
        <v>38.994997626350226</v>
      </c>
      <c r="E3208" s="2">
        <f t="shared" si="601"/>
        <v>65.788620898973093</v>
      </c>
      <c r="F3208" s="2">
        <f t="shared" si="609"/>
        <v>0</v>
      </c>
      <c r="G3208" s="2">
        <f t="shared" si="610"/>
        <v>340</v>
      </c>
      <c r="H3208" s="2">
        <f>MIN(Inputs!$B$2, (Inputs!$B$14 - F3208)/Inputs!$B$15)</f>
        <v>170</v>
      </c>
      <c r="I3208" s="2">
        <f>MAX(MIN(Inputs!$B$2, F3208*Inputs!$B$16, Inputs!$B$14*Inputs!$B$4 - G3208), 0)</f>
        <v>0</v>
      </c>
      <c r="J3208" s="2">
        <f>MAX(MIN(Inputs!$B$2, F3208*Inputs!$B$16, (Inputs!$B$14-F3208)/Inputs!$B$15)*Inputs!$B$9, 0)</f>
        <v>0</v>
      </c>
      <c r="K3208" s="2">
        <f>MAX(E3208*Inputs!$B$5 - B3208 - Inputs!$B$8, 0) * H3208</f>
        <v>0</v>
      </c>
      <c r="L3208" s="2">
        <f>IF(B3208 &gt;= D3208*Inputs!$B$10, MAX(B3208 - E3208/Inputs!$B$5 - Inputs!$B$8, 0) * I3208, 0)</f>
        <v>0</v>
      </c>
      <c r="M3208" s="2">
        <f t="shared" si="602"/>
        <v>0</v>
      </c>
      <c r="N3208" s="3" t="str">
        <f t="shared" si="603"/>
        <v>Idle</v>
      </c>
      <c r="O3208" s="3" t="str">
        <f t="shared" si="611"/>
        <v>Idle</v>
      </c>
      <c r="P3208" s="2">
        <f t="shared" si="604"/>
        <v>0</v>
      </c>
      <c r="Q3208" s="2">
        <f t="shared" si="605"/>
        <v>0</v>
      </c>
      <c r="R3208" s="2">
        <f t="shared" si="606"/>
        <v>0</v>
      </c>
      <c r="S3208" s="2">
        <f t="shared" si="607"/>
        <v>0</v>
      </c>
      <c r="T3208" s="2">
        <f t="shared" si="608"/>
        <v>0</v>
      </c>
      <c r="U3208" s="2">
        <f>IF(O3208="Reg", R3208 * Inputs!$B$7, 0)</f>
        <v>0</v>
      </c>
      <c r="V3208" s="2">
        <f>MAX(F3208 + P3208*Inputs!$B$15 - (Q3208/Inputs!$B$16) - U3208, 0)</f>
        <v>0</v>
      </c>
    </row>
    <row r="3209" spans="1:22" x14ac:dyDescent="0.3">
      <c r="A3209" s="1">
        <v>46156.625</v>
      </c>
      <c r="B3209" s="2">
        <v>67.38675112369728</v>
      </c>
      <c r="C3209" s="2">
        <v>5.4551584135228852</v>
      </c>
      <c r="D3209" s="2">
        <f t="shared" si="600"/>
        <v>38.994997626350226</v>
      </c>
      <c r="E3209" s="2">
        <f t="shared" si="601"/>
        <v>66.827462722502901</v>
      </c>
      <c r="F3209" s="2">
        <f t="shared" si="609"/>
        <v>0</v>
      </c>
      <c r="G3209" s="2">
        <f t="shared" si="610"/>
        <v>340</v>
      </c>
      <c r="H3209" s="2">
        <f>MIN(Inputs!$B$2, (Inputs!$B$14 - F3209)/Inputs!$B$15)</f>
        <v>170</v>
      </c>
      <c r="I3209" s="2">
        <f>MAX(MIN(Inputs!$B$2, F3209*Inputs!$B$16, Inputs!$B$14*Inputs!$B$4 - G3209), 0)</f>
        <v>0</v>
      </c>
      <c r="J3209" s="2">
        <f>MAX(MIN(Inputs!$B$2, F3209*Inputs!$B$16, (Inputs!$B$14-F3209)/Inputs!$B$15)*Inputs!$B$9, 0)</f>
        <v>0</v>
      </c>
      <c r="K3209" s="2">
        <f>MAX(E3209*Inputs!$B$5 - B3209 - Inputs!$B$8, 0) * H3209</f>
        <v>0</v>
      </c>
      <c r="L3209" s="2">
        <f>IF(B3209 &gt;= D3209*Inputs!$B$10, MAX(B3209 - E3209/Inputs!$B$5 - Inputs!$B$8, 0) * I3209, 0)</f>
        <v>0</v>
      </c>
      <c r="M3209" s="2">
        <f t="shared" si="602"/>
        <v>0</v>
      </c>
      <c r="N3209" s="3" t="str">
        <f t="shared" si="603"/>
        <v>Idle</v>
      </c>
      <c r="O3209" s="3" t="str">
        <f t="shared" si="611"/>
        <v>Idle</v>
      </c>
      <c r="P3209" s="2">
        <f t="shared" si="604"/>
        <v>0</v>
      </c>
      <c r="Q3209" s="2">
        <f t="shared" si="605"/>
        <v>0</v>
      </c>
      <c r="R3209" s="2">
        <f t="shared" si="606"/>
        <v>0</v>
      </c>
      <c r="S3209" s="2">
        <f t="shared" si="607"/>
        <v>0</v>
      </c>
      <c r="T3209" s="2">
        <f t="shared" si="608"/>
        <v>0</v>
      </c>
      <c r="U3209" s="2">
        <f>IF(O3209="Reg", R3209 * Inputs!$B$7, 0)</f>
        <v>0</v>
      </c>
      <c r="V3209" s="2">
        <f>MAX(F3209 + P3209*Inputs!$B$15 - (Q3209/Inputs!$B$16) - U3209, 0)</f>
        <v>0</v>
      </c>
    </row>
    <row r="3210" spans="1:22" x14ac:dyDescent="0.3">
      <c r="A3210" s="1">
        <v>46156.666666666657</v>
      </c>
      <c r="B3210" s="2">
        <v>70.489581677830571</v>
      </c>
      <c r="C3210" s="2">
        <v>82.51395927560857</v>
      </c>
      <c r="D3210" s="2">
        <f t="shared" si="600"/>
        <v>38.994997626350226</v>
      </c>
      <c r="E3210" s="2">
        <f t="shared" si="601"/>
        <v>65.010899103230201</v>
      </c>
      <c r="F3210" s="2">
        <f t="shared" si="609"/>
        <v>0</v>
      </c>
      <c r="G3210" s="2">
        <f t="shared" si="610"/>
        <v>340</v>
      </c>
      <c r="H3210" s="2">
        <f>MIN(Inputs!$B$2, (Inputs!$B$14 - F3210)/Inputs!$B$15)</f>
        <v>170</v>
      </c>
      <c r="I3210" s="2">
        <f>MAX(MIN(Inputs!$B$2, F3210*Inputs!$B$16, Inputs!$B$14*Inputs!$B$4 - G3210), 0)</f>
        <v>0</v>
      </c>
      <c r="J3210" s="2">
        <f>MAX(MIN(Inputs!$B$2, F3210*Inputs!$B$16, (Inputs!$B$14-F3210)/Inputs!$B$15)*Inputs!$B$9, 0)</f>
        <v>0</v>
      </c>
      <c r="K3210" s="2">
        <f>MAX(E3210*Inputs!$B$5 - B3210 - Inputs!$B$8, 0) * H3210</f>
        <v>0</v>
      </c>
      <c r="L3210" s="2">
        <f>IF(B3210 &gt;= D3210*Inputs!$B$10, MAX(B3210 - E3210/Inputs!$B$5 - Inputs!$B$8, 0) * I3210, 0)</f>
        <v>0</v>
      </c>
      <c r="M3210" s="2">
        <f t="shared" si="602"/>
        <v>0</v>
      </c>
      <c r="N3210" s="3" t="str">
        <f t="shared" si="603"/>
        <v>Idle</v>
      </c>
      <c r="O3210" s="3" t="str">
        <f t="shared" si="611"/>
        <v>Idle</v>
      </c>
      <c r="P3210" s="2">
        <f t="shared" si="604"/>
        <v>0</v>
      </c>
      <c r="Q3210" s="2">
        <f t="shared" si="605"/>
        <v>0</v>
      </c>
      <c r="R3210" s="2">
        <f t="shared" si="606"/>
        <v>0</v>
      </c>
      <c r="S3210" s="2">
        <f t="shared" si="607"/>
        <v>0</v>
      </c>
      <c r="T3210" s="2">
        <f t="shared" si="608"/>
        <v>0</v>
      </c>
      <c r="U3210" s="2">
        <f>IF(O3210="Reg", R3210 * Inputs!$B$7, 0)</f>
        <v>0</v>
      </c>
      <c r="V3210" s="2">
        <f>MAX(F3210 + P3210*Inputs!$B$15 - (Q3210/Inputs!$B$16) - U3210, 0)</f>
        <v>0</v>
      </c>
    </row>
    <row r="3211" spans="1:22" x14ac:dyDescent="0.3">
      <c r="A3211" s="1">
        <v>46156.708333333343</v>
      </c>
      <c r="B3211" s="2">
        <v>60.17612492401436</v>
      </c>
      <c r="C3211" s="2">
        <v>1.1727385237307351</v>
      </c>
      <c r="D3211" s="2">
        <f t="shared" si="600"/>
        <v>38.994997626350226</v>
      </c>
      <c r="E3211" s="2">
        <f t="shared" si="601"/>
        <v>62.727564496942733</v>
      </c>
      <c r="F3211" s="2">
        <f t="shared" si="609"/>
        <v>0</v>
      </c>
      <c r="G3211" s="2">
        <f t="shared" si="610"/>
        <v>340</v>
      </c>
      <c r="H3211" s="2">
        <f>MIN(Inputs!$B$2, (Inputs!$B$14 - F3211)/Inputs!$B$15)</f>
        <v>170</v>
      </c>
      <c r="I3211" s="2">
        <f>MAX(MIN(Inputs!$B$2, F3211*Inputs!$B$16, Inputs!$B$14*Inputs!$B$4 - G3211), 0)</f>
        <v>0</v>
      </c>
      <c r="J3211" s="2">
        <f>MAX(MIN(Inputs!$B$2, F3211*Inputs!$B$16, (Inputs!$B$14-F3211)/Inputs!$B$15)*Inputs!$B$9, 0)</f>
        <v>0</v>
      </c>
      <c r="K3211" s="2">
        <f>MAX(E3211*Inputs!$B$5 - B3211 - Inputs!$B$8, 0) * H3211</f>
        <v>0</v>
      </c>
      <c r="L3211" s="2">
        <f>IF(B3211 &gt;= D3211*Inputs!$B$10, MAX(B3211 - E3211/Inputs!$B$5 - Inputs!$B$8, 0) * I3211, 0)</f>
        <v>0</v>
      </c>
      <c r="M3211" s="2">
        <f t="shared" si="602"/>
        <v>0</v>
      </c>
      <c r="N3211" s="3" t="str">
        <f t="shared" si="603"/>
        <v>Idle</v>
      </c>
      <c r="O3211" s="3" t="str">
        <f t="shared" si="611"/>
        <v>Idle</v>
      </c>
      <c r="P3211" s="2">
        <f t="shared" si="604"/>
        <v>0</v>
      </c>
      <c r="Q3211" s="2">
        <f t="shared" si="605"/>
        <v>0</v>
      </c>
      <c r="R3211" s="2">
        <f t="shared" si="606"/>
        <v>0</v>
      </c>
      <c r="S3211" s="2">
        <f t="shared" si="607"/>
        <v>0</v>
      </c>
      <c r="T3211" s="2">
        <f t="shared" si="608"/>
        <v>0</v>
      </c>
      <c r="U3211" s="2">
        <f>IF(O3211="Reg", R3211 * Inputs!$B$7, 0)</f>
        <v>0</v>
      </c>
      <c r="V3211" s="2">
        <f>MAX(F3211 + P3211*Inputs!$B$15 - (Q3211/Inputs!$B$16) - U3211, 0)</f>
        <v>0</v>
      </c>
    </row>
    <row r="3212" spans="1:22" x14ac:dyDescent="0.3">
      <c r="A3212" s="1">
        <v>46156.75</v>
      </c>
      <c r="B3212" s="2">
        <v>71.897739948432289</v>
      </c>
      <c r="C3212" s="2">
        <v>3.3423589090062231</v>
      </c>
      <c r="D3212" s="2">
        <f t="shared" si="600"/>
        <v>38.994997626350226</v>
      </c>
      <c r="E3212" s="2">
        <f t="shared" si="601"/>
        <v>59.892377987652061</v>
      </c>
      <c r="F3212" s="2">
        <f t="shared" si="609"/>
        <v>0</v>
      </c>
      <c r="G3212" s="2">
        <f t="shared" si="610"/>
        <v>340</v>
      </c>
      <c r="H3212" s="2">
        <f>MIN(Inputs!$B$2, (Inputs!$B$14 - F3212)/Inputs!$B$15)</f>
        <v>170</v>
      </c>
      <c r="I3212" s="2">
        <f>MAX(MIN(Inputs!$B$2, F3212*Inputs!$B$16, Inputs!$B$14*Inputs!$B$4 - G3212), 0)</f>
        <v>0</v>
      </c>
      <c r="J3212" s="2">
        <f>MAX(MIN(Inputs!$B$2, F3212*Inputs!$B$16, (Inputs!$B$14-F3212)/Inputs!$B$15)*Inputs!$B$9, 0)</f>
        <v>0</v>
      </c>
      <c r="K3212" s="2">
        <f>MAX(E3212*Inputs!$B$5 - B3212 - Inputs!$B$8, 0) * H3212</f>
        <v>0</v>
      </c>
      <c r="L3212" s="2">
        <f>IF(B3212 &gt;= D3212*Inputs!$B$10, MAX(B3212 - E3212/Inputs!$B$5 - Inputs!$B$8, 0) * I3212, 0)</f>
        <v>0</v>
      </c>
      <c r="M3212" s="2">
        <f t="shared" si="602"/>
        <v>0</v>
      </c>
      <c r="N3212" s="3" t="str">
        <f t="shared" si="603"/>
        <v>Idle</v>
      </c>
      <c r="O3212" s="3" t="str">
        <f t="shared" si="611"/>
        <v>Idle</v>
      </c>
      <c r="P3212" s="2">
        <f t="shared" si="604"/>
        <v>0</v>
      </c>
      <c r="Q3212" s="2">
        <f t="shared" si="605"/>
        <v>0</v>
      </c>
      <c r="R3212" s="2">
        <f t="shared" si="606"/>
        <v>0</v>
      </c>
      <c r="S3212" s="2">
        <f t="shared" si="607"/>
        <v>0</v>
      </c>
      <c r="T3212" s="2">
        <f t="shared" si="608"/>
        <v>0</v>
      </c>
      <c r="U3212" s="2">
        <f>IF(O3212="Reg", R3212 * Inputs!$B$7, 0)</f>
        <v>0</v>
      </c>
      <c r="V3212" s="2">
        <f>MAX(F3212 + P3212*Inputs!$B$15 - (Q3212/Inputs!$B$16) - U3212, 0)</f>
        <v>0</v>
      </c>
    </row>
    <row r="3213" spans="1:22" x14ac:dyDescent="0.3">
      <c r="A3213" s="1">
        <v>46156.791666666657</v>
      </c>
      <c r="B3213" s="2">
        <v>66.870333345486173</v>
      </c>
      <c r="C3213" s="2">
        <v>16.34190168332805</v>
      </c>
      <c r="D3213" s="2">
        <f t="shared" si="600"/>
        <v>38.994997626350226</v>
      </c>
      <c r="E3213" s="2">
        <f t="shared" si="601"/>
        <v>52.664774770714537</v>
      </c>
      <c r="F3213" s="2">
        <f t="shared" si="609"/>
        <v>0</v>
      </c>
      <c r="G3213" s="2">
        <f t="shared" si="610"/>
        <v>340</v>
      </c>
      <c r="H3213" s="2">
        <f>MIN(Inputs!$B$2, (Inputs!$B$14 - F3213)/Inputs!$B$15)</f>
        <v>170</v>
      </c>
      <c r="I3213" s="2">
        <f>MAX(MIN(Inputs!$B$2, F3213*Inputs!$B$16, Inputs!$B$14*Inputs!$B$4 - G3213), 0)</f>
        <v>0</v>
      </c>
      <c r="J3213" s="2">
        <f>MAX(MIN(Inputs!$B$2, F3213*Inputs!$B$16, (Inputs!$B$14-F3213)/Inputs!$B$15)*Inputs!$B$9, 0)</f>
        <v>0</v>
      </c>
      <c r="K3213" s="2">
        <f>MAX(E3213*Inputs!$B$5 - B3213 - Inputs!$B$8, 0) * H3213</f>
        <v>0</v>
      </c>
      <c r="L3213" s="2">
        <f>IF(B3213 &gt;= D3213*Inputs!$B$10, MAX(B3213 - E3213/Inputs!$B$5 - Inputs!$B$8, 0) * I3213, 0)</f>
        <v>0</v>
      </c>
      <c r="M3213" s="2">
        <f t="shared" si="602"/>
        <v>0</v>
      </c>
      <c r="N3213" s="3" t="str">
        <f t="shared" si="603"/>
        <v>Idle</v>
      </c>
      <c r="O3213" s="3" t="str">
        <f t="shared" si="611"/>
        <v>Idle</v>
      </c>
      <c r="P3213" s="2">
        <f t="shared" si="604"/>
        <v>0</v>
      </c>
      <c r="Q3213" s="2">
        <f t="shared" si="605"/>
        <v>0</v>
      </c>
      <c r="R3213" s="2">
        <f t="shared" si="606"/>
        <v>0</v>
      </c>
      <c r="S3213" s="2">
        <f t="shared" si="607"/>
        <v>0</v>
      </c>
      <c r="T3213" s="2">
        <f t="shared" si="608"/>
        <v>0</v>
      </c>
      <c r="U3213" s="2">
        <f>IF(O3213="Reg", R3213 * Inputs!$B$7, 0)</f>
        <v>0</v>
      </c>
      <c r="V3213" s="2">
        <f>MAX(F3213 + P3213*Inputs!$B$15 - (Q3213/Inputs!$B$16) - U3213, 0)</f>
        <v>0</v>
      </c>
    </row>
    <row r="3214" spans="1:22" x14ac:dyDescent="0.3">
      <c r="A3214" s="1">
        <v>46156.833333333343</v>
      </c>
      <c r="B3214" s="2">
        <v>64.144245315556731</v>
      </c>
      <c r="C3214" s="2">
        <v>8.0634164120330425</v>
      </c>
      <c r="D3214" s="2">
        <f t="shared" si="600"/>
        <v>38.994997626350226</v>
      </c>
      <c r="E3214" s="2">
        <f t="shared" si="601"/>
        <v>44.509920696968756</v>
      </c>
      <c r="F3214" s="2">
        <f t="shared" si="609"/>
        <v>0</v>
      </c>
      <c r="G3214" s="2">
        <f t="shared" si="610"/>
        <v>340</v>
      </c>
      <c r="H3214" s="2">
        <f>MIN(Inputs!$B$2, (Inputs!$B$14 - F3214)/Inputs!$B$15)</f>
        <v>170</v>
      </c>
      <c r="I3214" s="2">
        <f>MAX(MIN(Inputs!$B$2, F3214*Inputs!$B$16, Inputs!$B$14*Inputs!$B$4 - G3214), 0)</f>
        <v>0</v>
      </c>
      <c r="J3214" s="2">
        <f>MAX(MIN(Inputs!$B$2, F3214*Inputs!$B$16, (Inputs!$B$14-F3214)/Inputs!$B$15)*Inputs!$B$9, 0)</f>
        <v>0</v>
      </c>
      <c r="K3214" s="2">
        <f>MAX(E3214*Inputs!$B$5 - B3214 - Inputs!$B$8, 0) * H3214</f>
        <v>0</v>
      </c>
      <c r="L3214" s="2">
        <f>IF(B3214 &gt;= D3214*Inputs!$B$10, MAX(B3214 - E3214/Inputs!$B$5 - Inputs!$B$8, 0) * I3214, 0)</f>
        <v>0</v>
      </c>
      <c r="M3214" s="2">
        <f t="shared" si="602"/>
        <v>0</v>
      </c>
      <c r="N3214" s="3" t="str">
        <f t="shared" si="603"/>
        <v>Idle</v>
      </c>
      <c r="O3214" s="3" t="str">
        <f t="shared" si="611"/>
        <v>Idle</v>
      </c>
      <c r="P3214" s="2">
        <f t="shared" si="604"/>
        <v>0</v>
      </c>
      <c r="Q3214" s="2">
        <f t="shared" si="605"/>
        <v>0</v>
      </c>
      <c r="R3214" s="2">
        <f t="shared" si="606"/>
        <v>0</v>
      </c>
      <c r="S3214" s="2">
        <f t="shared" si="607"/>
        <v>0</v>
      </c>
      <c r="T3214" s="2">
        <f t="shared" si="608"/>
        <v>0</v>
      </c>
      <c r="U3214" s="2">
        <f>IF(O3214="Reg", R3214 * Inputs!$B$7, 0)</f>
        <v>0</v>
      </c>
      <c r="V3214" s="2">
        <f>MAX(F3214 + P3214*Inputs!$B$15 - (Q3214/Inputs!$B$16) - U3214, 0)</f>
        <v>0</v>
      </c>
    </row>
    <row r="3215" spans="1:22" x14ac:dyDescent="0.3">
      <c r="A3215" s="1">
        <v>46156.875</v>
      </c>
      <c r="B3215" s="2">
        <v>56.487369408061127</v>
      </c>
      <c r="C3215" s="2">
        <v>2.1338601535414128</v>
      </c>
      <c r="D3215" s="2">
        <f t="shared" si="600"/>
        <v>38.994997626350226</v>
      </c>
      <c r="E3215" s="2">
        <f t="shared" si="601"/>
        <v>36.345723860509857</v>
      </c>
      <c r="F3215" s="2">
        <f t="shared" si="609"/>
        <v>0</v>
      </c>
      <c r="G3215" s="2">
        <f t="shared" si="610"/>
        <v>340</v>
      </c>
      <c r="H3215" s="2">
        <f>MIN(Inputs!$B$2, (Inputs!$B$14 - F3215)/Inputs!$B$15)</f>
        <v>170</v>
      </c>
      <c r="I3215" s="2">
        <f>MAX(MIN(Inputs!$B$2, F3215*Inputs!$B$16, Inputs!$B$14*Inputs!$B$4 - G3215), 0)</f>
        <v>0</v>
      </c>
      <c r="J3215" s="2">
        <f>MAX(MIN(Inputs!$B$2, F3215*Inputs!$B$16, (Inputs!$B$14-F3215)/Inputs!$B$15)*Inputs!$B$9, 0)</f>
        <v>0</v>
      </c>
      <c r="K3215" s="2">
        <f>MAX(E3215*Inputs!$B$5 - B3215 - Inputs!$B$8, 0) * H3215</f>
        <v>0</v>
      </c>
      <c r="L3215" s="2">
        <f>IF(B3215 &gt;= D3215*Inputs!$B$10, MAX(B3215 - E3215/Inputs!$B$5 - Inputs!$B$8, 0) * I3215, 0)</f>
        <v>0</v>
      </c>
      <c r="M3215" s="2">
        <f t="shared" si="602"/>
        <v>0</v>
      </c>
      <c r="N3215" s="3" t="str">
        <f t="shared" si="603"/>
        <v>Idle</v>
      </c>
      <c r="O3215" s="3" t="str">
        <f t="shared" si="611"/>
        <v>Idle</v>
      </c>
      <c r="P3215" s="2">
        <f t="shared" si="604"/>
        <v>0</v>
      </c>
      <c r="Q3215" s="2">
        <f t="shared" si="605"/>
        <v>0</v>
      </c>
      <c r="R3215" s="2">
        <f t="shared" si="606"/>
        <v>0</v>
      </c>
      <c r="S3215" s="2">
        <f t="shared" si="607"/>
        <v>0</v>
      </c>
      <c r="T3215" s="2">
        <f t="shared" si="608"/>
        <v>0</v>
      </c>
      <c r="U3215" s="2">
        <f>IF(O3215="Reg", R3215 * Inputs!$B$7, 0)</f>
        <v>0</v>
      </c>
      <c r="V3215" s="2">
        <f>MAX(F3215 + P3215*Inputs!$B$15 - (Q3215/Inputs!$B$16) - U3215, 0)</f>
        <v>0</v>
      </c>
    </row>
    <row r="3216" spans="1:22" x14ac:dyDescent="0.3">
      <c r="A3216" s="1">
        <v>46156.916666666657</v>
      </c>
      <c r="B3216" s="2">
        <v>56.789574040105713</v>
      </c>
      <c r="C3216" s="2">
        <v>2.813207955389438</v>
      </c>
      <c r="D3216" s="2">
        <f t="shared" si="600"/>
        <v>38.994997626350226</v>
      </c>
      <c r="E3216" s="2">
        <f t="shared" si="601"/>
        <v>28.520262000505767</v>
      </c>
      <c r="F3216" s="2">
        <f t="shared" si="609"/>
        <v>0</v>
      </c>
      <c r="G3216" s="2">
        <f t="shared" si="610"/>
        <v>340</v>
      </c>
      <c r="H3216" s="2">
        <f>MIN(Inputs!$B$2, (Inputs!$B$14 - F3216)/Inputs!$B$15)</f>
        <v>170</v>
      </c>
      <c r="I3216" s="2">
        <f>MAX(MIN(Inputs!$B$2, F3216*Inputs!$B$16, Inputs!$B$14*Inputs!$B$4 - G3216), 0)</f>
        <v>0</v>
      </c>
      <c r="J3216" s="2">
        <f>MAX(MIN(Inputs!$B$2, F3216*Inputs!$B$16, (Inputs!$B$14-F3216)/Inputs!$B$15)*Inputs!$B$9, 0)</f>
        <v>0</v>
      </c>
      <c r="K3216" s="2">
        <f>MAX(E3216*Inputs!$B$5 - B3216 - Inputs!$B$8, 0) * H3216</f>
        <v>0</v>
      </c>
      <c r="L3216" s="2">
        <f>IF(B3216 &gt;= D3216*Inputs!$B$10, MAX(B3216 - E3216/Inputs!$B$5 - Inputs!$B$8, 0) * I3216, 0)</f>
        <v>0</v>
      </c>
      <c r="M3216" s="2">
        <f t="shared" si="602"/>
        <v>0</v>
      </c>
      <c r="N3216" s="3" t="str">
        <f t="shared" si="603"/>
        <v>Idle</v>
      </c>
      <c r="O3216" s="3" t="str">
        <f t="shared" si="611"/>
        <v>Idle</v>
      </c>
      <c r="P3216" s="2">
        <f t="shared" si="604"/>
        <v>0</v>
      </c>
      <c r="Q3216" s="2">
        <f t="shared" si="605"/>
        <v>0</v>
      </c>
      <c r="R3216" s="2">
        <f t="shared" si="606"/>
        <v>0</v>
      </c>
      <c r="S3216" s="2">
        <f t="shared" si="607"/>
        <v>0</v>
      </c>
      <c r="T3216" s="2">
        <f t="shared" si="608"/>
        <v>0</v>
      </c>
      <c r="U3216" s="2">
        <f>IF(O3216="Reg", R3216 * Inputs!$B$7, 0)</f>
        <v>0</v>
      </c>
      <c r="V3216" s="2">
        <f>MAX(F3216 + P3216*Inputs!$B$15 - (Q3216/Inputs!$B$16) - U3216, 0)</f>
        <v>0</v>
      </c>
    </row>
    <row r="3217" spans="1:22" x14ac:dyDescent="0.3">
      <c r="A3217" s="1">
        <v>46156.958333333343</v>
      </c>
      <c r="B3217" s="2">
        <v>43.165005868270327</v>
      </c>
      <c r="C3217" s="2">
        <v>4.4301348163445784</v>
      </c>
      <c r="D3217" s="2">
        <f t="shared" si="600"/>
        <v>38.994997626350226</v>
      </c>
      <c r="E3217" s="2">
        <f t="shared" si="601"/>
        <v>19.055332993821477</v>
      </c>
      <c r="F3217" s="2">
        <f t="shared" si="609"/>
        <v>0</v>
      </c>
      <c r="G3217" s="2">
        <f t="shared" si="610"/>
        <v>340</v>
      </c>
      <c r="H3217" s="2">
        <f>MIN(Inputs!$B$2, (Inputs!$B$14 - F3217)/Inputs!$B$15)</f>
        <v>170</v>
      </c>
      <c r="I3217" s="2">
        <f>MAX(MIN(Inputs!$B$2, F3217*Inputs!$B$16, Inputs!$B$14*Inputs!$B$4 - G3217), 0)</f>
        <v>0</v>
      </c>
      <c r="J3217" s="2">
        <f>MAX(MIN(Inputs!$B$2, F3217*Inputs!$B$16, (Inputs!$B$14-F3217)/Inputs!$B$15)*Inputs!$B$9, 0)</f>
        <v>0</v>
      </c>
      <c r="K3217" s="2">
        <f>MAX(E3217*Inputs!$B$5 - B3217 - Inputs!$B$8, 0) * H3217</f>
        <v>0</v>
      </c>
      <c r="L3217" s="2">
        <f>IF(B3217 &gt;= D3217*Inputs!$B$10, MAX(B3217 - E3217/Inputs!$B$5 - Inputs!$B$8, 0) * I3217, 0)</f>
        <v>0</v>
      </c>
      <c r="M3217" s="2">
        <f t="shared" si="602"/>
        <v>0</v>
      </c>
      <c r="N3217" s="3" t="str">
        <f t="shared" si="603"/>
        <v>Idle</v>
      </c>
      <c r="O3217" s="3" t="str">
        <f t="shared" si="611"/>
        <v>Idle</v>
      </c>
      <c r="P3217" s="2">
        <f t="shared" si="604"/>
        <v>0</v>
      </c>
      <c r="Q3217" s="2">
        <f t="shared" si="605"/>
        <v>0</v>
      </c>
      <c r="R3217" s="2">
        <f t="shared" si="606"/>
        <v>0</v>
      </c>
      <c r="S3217" s="2">
        <f t="shared" si="607"/>
        <v>0</v>
      </c>
      <c r="T3217" s="2">
        <f t="shared" si="608"/>
        <v>0</v>
      </c>
      <c r="U3217" s="2">
        <f>IF(O3217="Reg", R3217 * Inputs!$B$7, 0)</f>
        <v>0</v>
      </c>
      <c r="V3217" s="2">
        <f>MAX(F3217 + P3217*Inputs!$B$15 - (Q3217/Inputs!$B$16) - U3217, 0)</f>
        <v>0</v>
      </c>
    </row>
    <row r="3218" spans="1:22" x14ac:dyDescent="0.3">
      <c r="A3218" s="1">
        <v>46157</v>
      </c>
      <c r="B3218" s="2">
        <v>28.532120646807169</v>
      </c>
      <c r="C3218" s="2">
        <v>4.1440871929036369</v>
      </c>
      <c r="D3218" s="2">
        <f t="shared" si="600"/>
        <v>31.106369457448263</v>
      </c>
      <c r="E3218" s="2">
        <f t="shared" si="601"/>
        <v>11.861165349109754</v>
      </c>
      <c r="F3218" s="2">
        <f t="shared" si="609"/>
        <v>0</v>
      </c>
      <c r="G3218" s="2">
        <f t="shared" si="610"/>
        <v>0</v>
      </c>
      <c r="H3218" s="2">
        <f>MIN(Inputs!$B$2, (Inputs!$B$14 - F3218)/Inputs!$B$15)</f>
        <v>170</v>
      </c>
      <c r="I3218" s="2">
        <f>MAX(MIN(Inputs!$B$2, F3218*Inputs!$B$16, Inputs!$B$14*Inputs!$B$4 - G3218), 0)</f>
        <v>0</v>
      </c>
      <c r="J3218" s="2">
        <f>MAX(MIN(Inputs!$B$2, F3218*Inputs!$B$16, (Inputs!$B$14-F3218)/Inputs!$B$15)*Inputs!$B$9, 0)</f>
        <v>0</v>
      </c>
      <c r="K3218" s="2">
        <f>MAX(E3218*Inputs!$B$5 - B3218 - Inputs!$B$8, 0) * H3218</f>
        <v>0</v>
      </c>
      <c r="L3218" s="2">
        <f>IF(B3218 &gt;= D3218*Inputs!$B$10, MAX(B3218 - E3218/Inputs!$B$5 - Inputs!$B$8, 0) * I3218, 0)</f>
        <v>0</v>
      </c>
      <c r="M3218" s="2">
        <f t="shared" si="602"/>
        <v>0</v>
      </c>
      <c r="N3218" s="3" t="str">
        <f t="shared" si="603"/>
        <v>Idle</v>
      </c>
      <c r="O3218" s="3" t="str">
        <f t="shared" si="611"/>
        <v>Idle</v>
      </c>
      <c r="P3218" s="2">
        <f t="shared" si="604"/>
        <v>0</v>
      </c>
      <c r="Q3218" s="2">
        <f t="shared" si="605"/>
        <v>0</v>
      </c>
      <c r="R3218" s="2">
        <f t="shared" si="606"/>
        <v>0</v>
      </c>
      <c r="S3218" s="2">
        <f t="shared" si="607"/>
        <v>0</v>
      </c>
      <c r="T3218" s="2">
        <f t="shared" si="608"/>
        <v>0</v>
      </c>
      <c r="U3218" s="2">
        <f>IF(O3218="Reg", R3218 * Inputs!$B$7, 0)</f>
        <v>0</v>
      </c>
      <c r="V3218" s="2">
        <f>MAX(F3218 + P3218*Inputs!$B$15 - (Q3218/Inputs!$B$16) - U3218, 0)</f>
        <v>0</v>
      </c>
    </row>
    <row r="3219" spans="1:22" x14ac:dyDescent="0.3">
      <c r="A3219" s="1">
        <v>46157.041666666657</v>
      </c>
      <c r="B3219" s="2">
        <v>17.941208903011521</v>
      </c>
      <c r="C3219" s="2">
        <v>3.966420777768255</v>
      </c>
      <c r="D3219" s="2">
        <f t="shared" si="600"/>
        <v>31.106369457448263</v>
      </c>
      <c r="E3219" s="2">
        <f t="shared" si="601"/>
        <v>7.1058119079752275</v>
      </c>
      <c r="F3219" s="2">
        <f t="shared" si="609"/>
        <v>0</v>
      </c>
      <c r="G3219" s="2">
        <f t="shared" si="610"/>
        <v>0</v>
      </c>
      <c r="H3219" s="2">
        <f>MIN(Inputs!$B$2, (Inputs!$B$14 - F3219)/Inputs!$B$15)</f>
        <v>170</v>
      </c>
      <c r="I3219" s="2">
        <f>MAX(MIN(Inputs!$B$2, F3219*Inputs!$B$16, Inputs!$B$14*Inputs!$B$4 - G3219), 0)</f>
        <v>0</v>
      </c>
      <c r="J3219" s="2">
        <f>MAX(MIN(Inputs!$B$2, F3219*Inputs!$B$16, (Inputs!$B$14-F3219)/Inputs!$B$15)*Inputs!$B$9, 0)</f>
        <v>0</v>
      </c>
      <c r="K3219" s="2">
        <f>MAX(E3219*Inputs!$B$5 - B3219 - Inputs!$B$8, 0) * H3219</f>
        <v>0</v>
      </c>
      <c r="L3219" s="2">
        <f>IF(B3219 &gt;= D3219*Inputs!$B$10, MAX(B3219 - E3219/Inputs!$B$5 - Inputs!$B$8, 0) * I3219, 0)</f>
        <v>0</v>
      </c>
      <c r="M3219" s="2">
        <f t="shared" si="602"/>
        <v>0</v>
      </c>
      <c r="N3219" s="3" t="str">
        <f t="shared" si="603"/>
        <v>Idle</v>
      </c>
      <c r="O3219" s="3" t="str">
        <f t="shared" si="611"/>
        <v>Idle</v>
      </c>
      <c r="P3219" s="2">
        <f t="shared" si="604"/>
        <v>0</v>
      </c>
      <c r="Q3219" s="2">
        <f t="shared" si="605"/>
        <v>0</v>
      </c>
      <c r="R3219" s="2">
        <f t="shared" si="606"/>
        <v>0</v>
      </c>
      <c r="S3219" s="2">
        <f t="shared" si="607"/>
        <v>0</v>
      </c>
      <c r="T3219" s="2">
        <f t="shared" si="608"/>
        <v>0</v>
      </c>
      <c r="U3219" s="2">
        <f>IF(O3219="Reg", R3219 * Inputs!$B$7, 0)</f>
        <v>0</v>
      </c>
      <c r="V3219" s="2">
        <f>MAX(F3219 + P3219*Inputs!$B$15 - (Q3219/Inputs!$B$16) - U3219, 0)</f>
        <v>0</v>
      </c>
    </row>
    <row r="3220" spans="1:22" x14ac:dyDescent="0.3">
      <c r="A3220" s="1">
        <v>46157.083333333343</v>
      </c>
      <c r="B3220" s="2">
        <v>15.159064296803271</v>
      </c>
      <c r="C3220" s="2">
        <v>2.7351894783662258</v>
      </c>
      <c r="D3220" s="2">
        <f t="shared" si="600"/>
        <v>31.106369457448263</v>
      </c>
      <c r="E3220" s="2">
        <f t="shared" si="601"/>
        <v>4.115610424139974</v>
      </c>
      <c r="F3220" s="2">
        <f t="shared" si="609"/>
        <v>0</v>
      </c>
      <c r="G3220" s="2">
        <f t="shared" si="610"/>
        <v>0</v>
      </c>
      <c r="H3220" s="2">
        <f>MIN(Inputs!$B$2, (Inputs!$B$14 - F3220)/Inputs!$B$15)</f>
        <v>170</v>
      </c>
      <c r="I3220" s="2">
        <f>MAX(MIN(Inputs!$B$2, F3220*Inputs!$B$16, Inputs!$B$14*Inputs!$B$4 - G3220), 0)</f>
        <v>0</v>
      </c>
      <c r="J3220" s="2">
        <f>MAX(MIN(Inputs!$B$2, F3220*Inputs!$B$16, (Inputs!$B$14-F3220)/Inputs!$B$15)*Inputs!$B$9, 0)</f>
        <v>0</v>
      </c>
      <c r="K3220" s="2">
        <f>MAX(E3220*Inputs!$B$5 - B3220 - Inputs!$B$8, 0) * H3220</f>
        <v>0</v>
      </c>
      <c r="L3220" s="2">
        <f>IF(B3220 &gt;= D3220*Inputs!$B$10, MAX(B3220 - E3220/Inputs!$B$5 - Inputs!$B$8, 0) * I3220, 0)</f>
        <v>0</v>
      </c>
      <c r="M3220" s="2">
        <f t="shared" si="602"/>
        <v>0</v>
      </c>
      <c r="N3220" s="3" t="str">
        <f t="shared" si="603"/>
        <v>Idle</v>
      </c>
      <c r="O3220" s="3" t="str">
        <f t="shared" si="611"/>
        <v>Idle</v>
      </c>
      <c r="P3220" s="2">
        <f t="shared" si="604"/>
        <v>0</v>
      </c>
      <c r="Q3220" s="2">
        <f t="shared" si="605"/>
        <v>0</v>
      </c>
      <c r="R3220" s="2">
        <f t="shared" si="606"/>
        <v>0</v>
      </c>
      <c r="S3220" s="2">
        <f t="shared" si="607"/>
        <v>0</v>
      </c>
      <c r="T3220" s="2">
        <f t="shared" si="608"/>
        <v>0</v>
      </c>
      <c r="U3220" s="2">
        <f>IF(O3220="Reg", R3220 * Inputs!$B$7, 0)</f>
        <v>0</v>
      </c>
      <c r="V3220" s="2">
        <f>MAX(F3220 + P3220*Inputs!$B$15 - (Q3220/Inputs!$B$16) - U3220, 0)</f>
        <v>0</v>
      </c>
    </row>
    <row r="3221" spans="1:22" x14ac:dyDescent="0.3">
      <c r="A3221" s="1">
        <v>46157.125</v>
      </c>
      <c r="B3221" s="2">
        <v>9.5345982480365734</v>
      </c>
      <c r="C3221" s="2">
        <v>2.6300164012337812</v>
      </c>
      <c r="D3221" s="2">
        <f t="shared" si="600"/>
        <v>31.106369457448263</v>
      </c>
      <c r="E3221" s="2">
        <f t="shared" si="601"/>
        <v>1.5890997080060956</v>
      </c>
      <c r="F3221" s="2">
        <f t="shared" si="609"/>
        <v>0</v>
      </c>
      <c r="G3221" s="2">
        <f t="shared" si="610"/>
        <v>0</v>
      </c>
      <c r="H3221" s="2">
        <f>MIN(Inputs!$B$2, (Inputs!$B$14 - F3221)/Inputs!$B$15)</f>
        <v>170</v>
      </c>
      <c r="I3221" s="2">
        <f>MAX(MIN(Inputs!$B$2, F3221*Inputs!$B$16, Inputs!$B$14*Inputs!$B$4 - G3221), 0)</f>
        <v>0</v>
      </c>
      <c r="J3221" s="2">
        <f>MAX(MIN(Inputs!$B$2, F3221*Inputs!$B$16, (Inputs!$B$14-F3221)/Inputs!$B$15)*Inputs!$B$9, 0)</f>
        <v>0</v>
      </c>
      <c r="K3221" s="2">
        <f>MAX(E3221*Inputs!$B$5 - B3221 - Inputs!$B$8, 0) * H3221</f>
        <v>0</v>
      </c>
      <c r="L3221" s="2">
        <f>IF(B3221 &gt;= D3221*Inputs!$B$10, MAX(B3221 - E3221/Inputs!$B$5 - Inputs!$B$8, 0) * I3221, 0)</f>
        <v>0</v>
      </c>
      <c r="M3221" s="2">
        <f t="shared" si="602"/>
        <v>0</v>
      </c>
      <c r="N3221" s="3" t="str">
        <f t="shared" si="603"/>
        <v>Idle</v>
      </c>
      <c r="O3221" s="3" t="str">
        <f t="shared" si="611"/>
        <v>Idle</v>
      </c>
      <c r="P3221" s="2">
        <f t="shared" si="604"/>
        <v>0</v>
      </c>
      <c r="Q3221" s="2">
        <f t="shared" si="605"/>
        <v>0</v>
      </c>
      <c r="R3221" s="2">
        <f t="shared" si="606"/>
        <v>0</v>
      </c>
      <c r="S3221" s="2">
        <f t="shared" si="607"/>
        <v>0</v>
      </c>
      <c r="T3221" s="2">
        <f t="shared" si="608"/>
        <v>0</v>
      </c>
      <c r="U3221" s="2">
        <f>IF(O3221="Reg", R3221 * Inputs!$B$7, 0)</f>
        <v>0</v>
      </c>
      <c r="V3221" s="2">
        <f>MAX(F3221 + P3221*Inputs!$B$15 - (Q3221/Inputs!$B$16) - U3221, 0)</f>
        <v>0</v>
      </c>
    </row>
    <row r="3222" spans="1:22" x14ac:dyDescent="0.3">
      <c r="A3222" s="1">
        <v>46157.166666666657</v>
      </c>
      <c r="B3222" s="2">
        <v>0</v>
      </c>
      <c r="C3222" s="2">
        <v>24.901496966149072</v>
      </c>
      <c r="D3222" s="2">
        <f t="shared" si="600"/>
        <v>31.106369457448263</v>
      </c>
      <c r="E3222" s="2">
        <f t="shared" si="601"/>
        <v>0.74422127550396311</v>
      </c>
      <c r="F3222" s="2">
        <f t="shared" si="609"/>
        <v>0</v>
      </c>
      <c r="G3222" s="2">
        <f t="shared" si="610"/>
        <v>0</v>
      </c>
      <c r="H3222" s="2">
        <f>MIN(Inputs!$B$2, (Inputs!$B$14 - F3222)/Inputs!$B$15)</f>
        <v>170</v>
      </c>
      <c r="I3222" s="2">
        <f>MAX(MIN(Inputs!$B$2, F3222*Inputs!$B$16, Inputs!$B$14*Inputs!$B$4 - G3222), 0)</f>
        <v>0</v>
      </c>
      <c r="J3222" s="2">
        <f>MAX(MIN(Inputs!$B$2, F3222*Inputs!$B$16, (Inputs!$B$14-F3222)/Inputs!$B$15)*Inputs!$B$9, 0)</f>
        <v>0</v>
      </c>
      <c r="K3222" s="2">
        <f>MAX(E3222*Inputs!$B$5 - B3222 - Inputs!$B$8, 0) * H3222</f>
        <v>0</v>
      </c>
      <c r="L3222" s="2">
        <f>IF(B3222 &gt;= D3222*Inputs!$B$10, MAX(B3222 - E3222/Inputs!$B$5 - Inputs!$B$8, 0) * I3222, 0)</f>
        <v>0</v>
      </c>
      <c r="M3222" s="2">
        <f t="shared" si="602"/>
        <v>0</v>
      </c>
      <c r="N3222" s="3" t="str">
        <f t="shared" si="603"/>
        <v>Idle</v>
      </c>
      <c r="O3222" s="3" t="str">
        <f t="shared" si="611"/>
        <v>Idle</v>
      </c>
      <c r="P3222" s="2">
        <f t="shared" si="604"/>
        <v>0</v>
      </c>
      <c r="Q3222" s="2">
        <f t="shared" si="605"/>
        <v>0</v>
      </c>
      <c r="R3222" s="2">
        <f t="shared" si="606"/>
        <v>0</v>
      </c>
      <c r="S3222" s="2">
        <f t="shared" si="607"/>
        <v>0</v>
      </c>
      <c r="T3222" s="2">
        <f t="shared" si="608"/>
        <v>0</v>
      </c>
      <c r="U3222" s="2">
        <f>IF(O3222="Reg", R3222 * Inputs!$B$7, 0)</f>
        <v>0</v>
      </c>
      <c r="V3222" s="2">
        <f>MAX(F3222 + P3222*Inputs!$B$15 - (Q3222/Inputs!$B$16) - U3222, 0)</f>
        <v>0</v>
      </c>
    </row>
    <row r="3223" spans="1:22" x14ac:dyDescent="0.3">
      <c r="A3223" s="1">
        <v>46157.208333333343</v>
      </c>
      <c r="B3223" s="2">
        <v>0</v>
      </c>
      <c r="C3223" s="2">
        <v>7.1114523923499346</v>
      </c>
      <c r="D3223" s="2">
        <f t="shared" si="600"/>
        <v>31.106369457448263</v>
      </c>
      <c r="E3223" s="2">
        <f t="shared" si="601"/>
        <v>2.4252502350233232</v>
      </c>
      <c r="F3223" s="2">
        <f t="shared" si="609"/>
        <v>0</v>
      </c>
      <c r="G3223" s="2">
        <f t="shared" si="610"/>
        <v>0</v>
      </c>
      <c r="H3223" s="2">
        <f>MIN(Inputs!$B$2, (Inputs!$B$14 - F3223)/Inputs!$B$15)</f>
        <v>170</v>
      </c>
      <c r="I3223" s="2">
        <f>MAX(MIN(Inputs!$B$2, F3223*Inputs!$B$16, Inputs!$B$14*Inputs!$B$4 - G3223), 0)</f>
        <v>0</v>
      </c>
      <c r="J3223" s="2">
        <f>MAX(MIN(Inputs!$B$2, F3223*Inputs!$B$16, (Inputs!$B$14-F3223)/Inputs!$B$15)*Inputs!$B$9, 0)</f>
        <v>0</v>
      </c>
      <c r="K3223" s="2">
        <f>MAX(E3223*Inputs!$B$5 - B3223 - Inputs!$B$8, 0) * H3223</f>
        <v>0</v>
      </c>
      <c r="L3223" s="2">
        <f>IF(B3223 &gt;= D3223*Inputs!$B$10, MAX(B3223 - E3223/Inputs!$B$5 - Inputs!$B$8, 0) * I3223, 0)</f>
        <v>0</v>
      </c>
      <c r="M3223" s="2">
        <f t="shared" si="602"/>
        <v>0</v>
      </c>
      <c r="N3223" s="3" t="str">
        <f t="shared" si="603"/>
        <v>Idle</v>
      </c>
      <c r="O3223" s="3" t="str">
        <f t="shared" si="611"/>
        <v>Idle</v>
      </c>
      <c r="P3223" s="2">
        <f t="shared" si="604"/>
        <v>0</v>
      </c>
      <c r="Q3223" s="2">
        <f t="shared" si="605"/>
        <v>0</v>
      </c>
      <c r="R3223" s="2">
        <f t="shared" si="606"/>
        <v>0</v>
      </c>
      <c r="S3223" s="2">
        <f t="shared" si="607"/>
        <v>0</v>
      </c>
      <c r="T3223" s="2">
        <f t="shared" si="608"/>
        <v>0</v>
      </c>
      <c r="U3223" s="2">
        <f>IF(O3223="Reg", R3223 * Inputs!$B$7, 0)</f>
        <v>0</v>
      </c>
      <c r="V3223" s="2">
        <f>MAX(F3223 + P3223*Inputs!$B$15 - (Q3223/Inputs!$B$16) - U3223, 0)</f>
        <v>0</v>
      </c>
    </row>
    <row r="3224" spans="1:22" x14ac:dyDescent="0.3">
      <c r="A3224" s="1">
        <v>46157.25</v>
      </c>
      <c r="B3224" s="2">
        <v>0</v>
      </c>
      <c r="C3224" s="2">
        <v>6.2226156891097411</v>
      </c>
      <c r="D3224" s="2">
        <f t="shared" si="600"/>
        <v>31.106369457448263</v>
      </c>
      <c r="E3224" s="2">
        <f t="shared" si="601"/>
        <v>5.3355520492802881</v>
      </c>
      <c r="F3224" s="2">
        <f t="shared" si="609"/>
        <v>0</v>
      </c>
      <c r="G3224" s="2">
        <f t="shared" si="610"/>
        <v>0</v>
      </c>
      <c r="H3224" s="2">
        <f>MIN(Inputs!$B$2, (Inputs!$B$14 - F3224)/Inputs!$B$15)</f>
        <v>170</v>
      </c>
      <c r="I3224" s="2">
        <f>MAX(MIN(Inputs!$B$2, F3224*Inputs!$B$16, Inputs!$B$14*Inputs!$B$4 - G3224), 0)</f>
        <v>0</v>
      </c>
      <c r="J3224" s="2">
        <f>MAX(MIN(Inputs!$B$2, F3224*Inputs!$B$16, (Inputs!$B$14-F3224)/Inputs!$B$15)*Inputs!$B$9, 0)</f>
        <v>0</v>
      </c>
      <c r="K3224" s="2">
        <f>MAX(E3224*Inputs!$B$5 - B3224 - Inputs!$B$8, 0) * H3224</f>
        <v>0</v>
      </c>
      <c r="L3224" s="2">
        <f>IF(B3224 &gt;= D3224*Inputs!$B$10, MAX(B3224 - E3224/Inputs!$B$5 - Inputs!$B$8, 0) * I3224, 0)</f>
        <v>0</v>
      </c>
      <c r="M3224" s="2">
        <f t="shared" si="602"/>
        <v>0</v>
      </c>
      <c r="N3224" s="3" t="str">
        <f t="shared" si="603"/>
        <v>Idle</v>
      </c>
      <c r="O3224" s="3" t="str">
        <f t="shared" si="611"/>
        <v>Idle</v>
      </c>
      <c r="P3224" s="2">
        <f t="shared" si="604"/>
        <v>0</v>
      </c>
      <c r="Q3224" s="2">
        <f t="shared" si="605"/>
        <v>0</v>
      </c>
      <c r="R3224" s="2">
        <f t="shared" si="606"/>
        <v>0</v>
      </c>
      <c r="S3224" s="2">
        <f t="shared" si="607"/>
        <v>0</v>
      </c>
      <c r="T3224" s="2">
        <f t="shared" si="608"/>
        <v>0</v>
      </c>
      <c r="U3224" s="2">
        <f>IF(O3224="Reg", R3224 * Inputs!$B$7, 0)</f>
        <v>0</v>
      </c>
      <c r="V3224" s="2">
        <f>MAX(F3224 + P3224*Inputs!$B$15 - (Q3224/Inputs!$B$16) - U3224, 0)</f>
        <v>0</v>
      </c>
    </row>
    <row r="3225" spans="1:22" x14ac:dyDescent="0.3">
      <c r="A3225" s="1">
        <v>46157.291666666657</v>
      </c>
      <c r="B3225" s="2">
        <v>0</v>
      </c>
      <c r="C3225" s="2">
        <v>14.013865880087369</v>
      </c>
      <c r="D3225" s="2">
        <f t="shared" si="600"/>
        <v>31.106369457448263</v>
      </c>
      <c r="E3225" s="2">
        <f t="shared" si="601"/>
        <v>9.888737273136341</v>
      </c>
      <c r="F3225" s="2">
        <f t="shared" si="609"/>
        <v>0</v>
      </c>
      <c r="G3225" s="2">
        <f t="shared" si="610"/>
        <v>0</v>
      </c>
      <c r="H3225" s="2">
        <f>MIN(Inputs!$B$2, (Inputs!$B$14 - F3225)/Inputs!$B$15)</f>
        <v>170</v>
      </c>
      <c r="I3225" s="2">
        <f>MAX(MIN(Inputs!$B$2, F3225*Inputs!$B$16, Inputs!$B$14*Inputs!$B$4 - G3225), 0)</f>
        <v>0</v>
      </c>
      <c r="J3225" s="2">
        <f>MAX(MIN(Inputs!$B$2, F3225*Inputs!$B$16, (Inputs!$B$14-F3225)/Inputs!$B$15)*Inputs!$B$9, 0)</f>
        <v>0</v>
      </c>
      <c r="K3225" s="2">
        <f>MAX(E3225*Inputs!$B$5 - B3225 - Inputs!$B$8, 0) * H3225</f>
        <v>0</v>
      </c>
      <c r="L3225" s="2">
        <f>IF(B3225 &gt;= D3225*Inputs!$B$10, MAX(B3225 - E3225/Inputs!$B$5 - Inputs!$B$8, 0) * I3225, 0)</f>
        <v>0</v>
      </c>
      <c r="M3225" s="2">
        <f t="shared" si="602"/>
        <v>0</v>
      </c>
      <c r="N3225" s="3" t="str">
        <f t="shared" si="603"/>
        <v>Idle</v>
      </c>
      <c r="O3225" s="3" t="str">
        <f t="shared" si="611"/>
        <v>Idle</v>
      </c>
      <c r="P3225" s="2">
        <f t="shared" si="604"/>
        <v>0</v>
      </c>
      <c r="Q3225" s="2">
        <f t="shared" si="605"/>
        <v>0</v>
      </c>
      <c r="R3225" s="2">
        <f t="shared" si="606"/>
        <v>0</v>
      </c>
      <c r="S3225" s="2">
        <f t="shared" si="607"/>
        <v>0</v>
      </c>
      <c r="T3225" s="2">
        <f t="shared" si="608"/>
        <v>0</v>
      </c>
      <c r="U3225" s="2">
        <f>IF(O3225="Reg", R3225 * Inputs!$B$7, 0)</f>
        <v>0</v>
      </c>
      <c r="V3225" s="2">
        <f>MAX(F3225 + P3225*Inputs!$B$15 - (Q3225/Inputs!$B$16) - U3225, 0)</f>
        <v>0</v>
      </c>
    </row>
    <row r="3226" spans="1:22" x14ac:dyDescent="0.3">
      <c r="A3226" s="1">
        <v>46157.333333333343</v>
      </c>
      <c r="B3226" s="2">
        <v>0</v>
      </c>
      <c r="C3226" s="2">
        <v>9.0032600042120006</v>
      </c>
      <c r="D3226" s="2">
        <f t="shared" si="600"/>
        <v>31.106369457448263</v>
      </c>
      <c r="E3226" s="2">
        <f t="shared" si="601"/>
        <v>15.970083583263923</v>
      </c>
      <c r="F3226" s="2">
        <f t="shared" si="609"/>
        <v>0</v>
      </c>
      <c r="G3226" s="2">
        <f t="shared" si="610"/>
        <v>0</v>
      </c>
      <c r="H3226" s="2">
        <f>MIN(Inputs!$B$2, (Inputs!$B$14 - F3226)/Inputs!$B$15)</f>
        <v>170</v>
      </c>
      <c r="I3226" s="2">
        <f>MAX(MIN(Inputs!$B$2, F3226*Inputs!$B$16, Inputs!$B$14*Inputs!$B$4 - G3226), 0)</f>
        <v>0</v>
      </c>
      <c r="J3226" s="2">
        <f>MAX(MIN(Inputs!$B$2, F3226*Inputs!$B$16, (Inputs!$B$14-F3226)/Inputs!$B$15)*Inputs!$B$9, 0)</f>
        <v>0</v>
      </c>
      <c r="K3226" s="2">
        <f>MAX(E3226*Inputs!$B$5 - B3226 - Inputs!$B$8, 0) * H3226</f>
        <v>0</v>
      </c>
      <c r="L3226" s="2">
        <f>IF(B3226 &gt;= D3226*Inputs!$B$10, MAX(B3226 - E3226/Inputs!$B$5 - Inputs!$B$8, 0) * I3226, 0)</f>
        <v>0</v>
      </c>
      <c r="M3226" s="2">
        <f t="shared" si="602"/>
        <v>0</v>
      </c>
      <c r="N3226" s="3" t="str">
        <f t="shared" si="603"/>
        <v>Idle</v>
      </c>
      <c r="O3226" s="3" t="str">
        <f t="shared" si="611"/>
        <v>Idle</v>
      </c>
      <c r="P3226" s="2">
        <f t="shared" si="604"/>
        <v>0</v>
      </c>
      <c r="Q3226" s="2">
        <f t="shared" si="605"/>
        <v>0</v>
      </c>
      <c r="R3226" s="2">
        <f t="shared" si="606"/>
        <v>0</v>
      </c>
      <c r="S3226" s="2">
        <f t="shared" si="607"/>
        <v>0</v>
      </c>
      <c r="T3226" s="2">
        <f t="shared" si="608"/>
        <v>0</v>
      </c>
      <c r="U3226" s="2">
        <f>IF(O3226="Reg", R3226 * Inputs!$B$7, 0)</f>
        <v>0</v>
      </c>
      <c r="V3226" s="2">
        <f>MAX(F3226 + P3226*Inputs!$B$15 - (Q3226/Inputs!$B$16) - U3226, 0)</f>
        <v>0</v>
      </c>
    </row>
    <row r="3227" spans="1:22" x14ac:dyDescent="0.3">
      <c r="A3227" s="1">
        <v>46157.375</v>
      </c>
      <c r="B3227" s="2">
        <v>4.4653276530237784</v>
      </c>
      <c r="C3227" s="2">
        <v>6.7018468352946394</v>
      </c>
      <c r="D3227" s="2">
        <f t="shared" si="600"/>
        <v>31.106369457448263</v>
      </c>
      <c r="E3227" s="2">
        <f t="shared" si="601"/>
        <v>22.825928871168827</v>
      </c>
      <c r="F3227" s="2">
        <f t="shared" si="609"/>
        <v>0</v>
      </c>
      <c r="G3227" s="2">
        <f t="shared" si="610"/>
        <v>0</v>
      </c>
      <c r="H3227" s="2">
        <f>MIN(Inputs!$B$2, (Inputs!$B$14 - F3227)/Inputs!$B$15)</f>
        <v>170</v>
      </c>
      <c r="I3227" s="2">
        <f>MAX(MIN(Inputs!$B$2, F3227*Inputs!$B$16, Inputs!$B$14*Inputs!$B$4 - G3227), 0)</f>
        <v>0</v>
      </c>
      <c r="J3227" s="2">
        <f>MAX(MIN(Inputs!$B$2, F3227*Inputs!$B$16, (Inputs!$B$14-F3227)/Inputs!$B$15)*Inputs!$B$9, 0)</f>
        <v>0</v>
      </c>
      <c r="K3227" s="2">
        <f>MAX(E3227*Inputs!$B$5 - B3227 - Inputs!$B$8, 0) * H3227</f>
        <v>0</v>
      </c>
      <c r="L3227" s="2">
        <f>IF(B3227 &gt;= D3227*Inputs!$B$10, MAX(B3227 - E3227/Inputs!$B$5 - Inputs!$B$8, 0) * I3227, 0)</f>
        <v>0</v>
      </c>
      <c r="M3227" s="2">
        <f t="shared" si="602"/>
        <v>0</v>
      </c>
      <c r="N3227" s="3" t="str">
        <f t="shared" si="603"/>
        <v>Idle</v>
      </c>
      <c r="O3227" s="3" t="str">
        <f t="shared" si="611"/>
        <v>Idle</v>
      </c>
      <c r="P3227" s="2">
        <f t="shared" si="604"/>
        <v>0</v>
      </c>
      <c r="Q3227" s="2">
        <f t="shared" si="605"/>
        <v>0</v>
      </c>
      <c r="R3227" s="2">
        <f t="shared" si="606"/>
        <v>0</v>
      </c>
      <c r="S3227" s="2">
        <f t="shared" si="607"/>
        <v>0</v>
      </c>
      <c r="T3227" s="2">
        <f t="shared" si="608"/>
        <v>0</v>
      </c>
      <c r="U3227" s="2">
        <f>IF(O3227="Reg", R3227 * Inputs!$B$7, 0)</f>
        <v>0</v>
      </c>
      <c r="V3227" s="2">
        <f>MAX(F3227 + P3227*Inputs!$B$15 - (Q3227/Inputs!$B$16) - U3227, 0)</f>
        <v>0</v>
      </c>
    </row>
    <row r="3228" spans="1:22" x14ac:dyDescent="0.3">
      <c r="A3228" s="1">
        <v>46157.416666666657</v>
      </c>
      <c r="B3228" s="2">
        <v>10.08617375711616</v>
      </c>
      <c r="C3228" s="2">
        <v>5.4829522672620792</v>
      </c>
      <c r="D3228" s="2">
        <f t="shared" si="600"/>
        <v>31.106369457448263</v>
      </c>
      <c r="E3228" s="2">
        <f t="shared" si="601"/>
        <v>30.979541355348818</v>
      </c>
      <c r="F3228" s="2">
        <f t="shared" si="609"/>
        <v>0</v>
      </c>
      <c r="G3228" s="2">
        <f t="shared" si="610"/>
        <v>0</v>
      </c>
      <c r="H3228" s="2">
        <f>MIN(Inputs!$B$2, (Inputs!$B$14 - F3228)/Inputs!$B$15)</f>
        <v>170</v>
      </c>
      <c r="I3228" s="2">
        <f>MAX(MIN(Inputs!$B$2, F3228*Inputs!$B$16, Inputs!$B$14*Inputs!$B$4 - G3228), 0)</f>
        <v>0</v>
      </c>
      <c r="J3228" s="2">
        <f>MAX(MIN(Inputs!$B$2, F3228*Inputs!$B$16, (Inputs!$B$14-F3228)/Inputs!$B$15)*Inputs!$B$9, 0)</f>
        <v>0</v>
      </c>
      <c r="K3228" s="2">
        <f>MAX(E3228*Inputs!$B$5 - B3228 - Inputs!$B$8, 0) * H3228</f>
        <v>0</v>
      </c>
      <c r="L3228" s="2">
        <f>IF(B3228 &gt;= D3228*Inputs!$B$10, MAX(B3228 - E3228/Inputs!$B$5 - Inputs!$B$8, 0) * I3228, 0)</f>
        <v>0</v>
      </c>
      <c r="M3228" s="2">
        <f t="shared" si="602"/>
        <v>0</v>
      </c>
      <c r="N3228" s="3" t="str">
        <f t="shared" si="603"/>
        <v>Idle</v>
      </c>
      <c r="O3228" s="3" t="str">
        <f t="shared" si="611"/>
        <v>Idle</v>
      </c>
      <c r="P3228" s="2">
        <f t="shared" si="604"/>
        <v>0</v>
      </c>
      <c r="Q3228" s="2">
        <f t="shared" si="605"/>
        <v>0</v>
      </c>
      <c r="R3228" s="2">
        <f t="shared" si="606"/>
        <v>0</v>
      </c>
      <c r="S3228" s="2">
        <f t="shared" si="607"/>
        <v>0</v>
      </c>
      <c r="T3228" s="2">
        <f t="shared" si="608"/>
        <v>0</v>
      </c>
      <c r="U3228" s="2">
        <f>IF(O3228="Reg", R3228 * Inputs!$B$7, 0)</f>
        <v>0</v>
      </c>
      <c r="V3228" s="2">
        <f>MAX(F3228 + P3228*Inputs!$B$15 - (Q3228/Inputs!$B$16) - U3228, 0)</f>
        <v>0</v>
      </c>
    </row>
    <row r="3229" spans="1:22" x14ac:dyDescent="0.3">
      <c r="A3229" s="1">
        <v>46157.458333333343</v>
      </c>
      <c r="B3229" s="2">
        <v>17.461810885541791</v>
      </c>
      <c r="C3229" s="2">
        <v>7.1358293849165504</v>
      </c>
      <c r="D3229" s="2">
        <f t="shared" si="600"/>
        <v>31.106369457448263</v>
      </c>
      <c r="E3229" s="2">
        <f t="shared" si="601"/>
        <v>39.168404892763185</v>
      </c>
      <c r="F3229" s="2">
        <f t="shared" si="609"/>
        <v>0</v>
      </c>
      <c r="G3229" s="2">
        <f t="shared" si="610"/>
        <v>0</v>
      </c>
      <c r="H3229" s="2">
        <f>MIN(Inputs!$B$2, (Inputs!$B$14 - F3229)/Inputs!$B$15)</f>
        <v>170</v>
      </c>
      <c r="I3229" s="2">
        <f>MAX(MIN(Inputs!$B$2, F3229*Inputs!$B$16, Inputs!$B$14*Inputs!$B$4 - G3229), 0)</f>
        <v>0</v>
      </c>
      <c r="J3229" s="2">
        <f>MAX(MIN(Inputs!$B$2, F3229*Inputs!$B$16, (Inputs!$B$14-F3229)/Inputs!$B$15)*Inputs!$B$9, 0)</f>
        <v>0</v>
      </c>
      <c r="K3229" s="2">
        <f>MAX(E3229*Inputs!$B$5 - B3229 - Inputs!$B$8, 0) * H3229</f>
        <v>0</v>
      </c>
      <c r="L3229" s="2">
        <f>IF(B3229 &gt;= D3229*Inputs!$B$10, MAX(B3229 - E3229/Inputs!$B$5 - Inputs!$B$8, 0) * I3229, 0)</f>
        <v>0</v>
      </c>
      <c r="M3229" s="2">
        <f t="shared" si="602"/>
        <v>0</v>
      </c>
      <c r="N3229" s="3" t="str">
        <f t="shared" si="603"/>
        <v>Idle</v>
      </c>
      <c r="O3229" s="3" t="str">
        <f t="shared" si="611"/>
        <v>Idle</v>
      </c>
      <c r="P3229" s="2">
        <f t="shared" si="604"/>
        <v>0</v>
      </c>
      <c r="Q3229" s="2">
        <f t="shared" si="605"/>
        <v>0</v>
      </c>
      <c r="R3229" s="2">
        <f t="shared" si="606"/>
        <v>0</v>
      </c>
      <c r="S3229" s="2">
        <f t="shared" si="607"/>
        <v>0</v>
      </c>
      <c r="T3229" s="2">
        <f t="shared" si="608"/>
        <v>0</v>
      </c>
      <c r="U3229" s="2">
        <f>IF(O3229="Reg", R3229 * Inputs!$B$7, 0)</f>
        <v>0</v>
      </c>
      <c r="V3229" s="2">
        <f>MAX(F3229 + P3229*Inputs!$B$15 - (Q3229/Inputs!$B$16) - U3229, 0)</f>
        <v>0</v>
      </c>
    </row>
    <row r="3230" spans="1:22" x14ac:dyDescent="0.3">
      <c r="A3230" s="1">
        <v>46157.5</v>
      </c>
      <c r="B3230" s="2">
        <v>27.31911134313631</v>
      </c>
      <c r="C3230" s="2">
        <v>10.92704090042124</v>
      </c>
      <c r="D3230" s="2">
        <f t="shared" si="600"/>
        <v>31.106369457448263</v>
      </c>
      <c r="E3230" s="2">
        <f t="shared" si="601"/>
        <v>46.721418650996974</v>
      </c>
      <c r="F3230" s="2">
        <f t="shared" si="609"/>
        <v>0</v>
      </c>
      <c r="G3230" s="2">
        <f t="shared" si="610"/>
        <v>0</v>
      </c>
      <c r="H3230" s="2">
        <f>MIN(Inputs!$B$2, (Inputs!$B$14 - F3230)/Inputs!$B$15)</f>
        <v>170</v>
      </c>
      <c r="I3230" s="2">
        <f>MAX(MIN(Inputs!$B$2, F3230*Inputs!$B$16, Inputs!$B$14*Inputs!$B$4 - G3230), 0)</f>
        <v>0</v>
      </c>
      <c r="J3230" s="2">
        <f>MAX(MIN(Inputs!$B$2, F3230*Inputs!$B$16, (Inputs!$B$14-F3230)/Inputs!$B$15)*Inputs!$B$9, 0)</f>
        <v>0</v>
      </c>
      <c r="K3230" s="2">
        <f>MAX(E3230*Inputs!$B$5 - B3230 - Inputs!$B$8, 0) * H3230</f>
        <v>0</v>
      </c>
      <c r="L3230" s="2">
        <f>IF(B3230 &gt;= D3230*Inputs!$B$10, MAX(B3230 - E3230/Inputs!$B$5 - Inputs!$B$8, 0) * I3230, 0)</f>
        <v>0</v>
      </c>
      <c r="M3230" s="2">
        <f t="shared" si="602"/>
        <v>0</v>
      </c>
      <c r="N3230" s="3" t="str">
        <f t="shared" si="603"/>
        <v>Idle</v>
      </c>
      <c r="O3230" s="3" t="str">
        <f t="shared" si="611"/>
        <v>Idle</v>
      </c>
      <c r="P3230" s="2">
        <f t="shared" si="604"/>
        <v>0</v>
      </c>
      <c r="Q3230" s="2">
        <f t="shared" si="605"/>
        <v>0</v>
      </c>
      <c r="R3230" s="2">
        <f t="shared" si="606"/>
        <v>0</v>
      </c>
      <c r="S3230" s="2">
        <f t="shared" si="607"/>
        <v>0</v>
      </c>
      <c r="T3230" s="2">
        <f t="shared" si="608"/>
        <v>0</v>
      </c>
      <c r="U3230" s="2">
        <f>IF(O3230="Reg", R3230 * Inputs!$B$7, 0)</f>
        <v>0</v>
      </c>
      <c r="V3230" s="2">
        <f>MAX(F3230 + P3230*Inputs!$B$15 - (Q3230/Inputs!$B$16) - U3230, 0)</f>
        <v>0</v>
      </c>
    </row>
    <row r="3231" spans="1:22" x14ac:dyDescent="0.3">
      <c r="A3231" s="1">
        <v>46157.541666666657</v>
      </c>
      <c r="B3231" s="2">
        <v>36.488077860765493</v>
      </c>
      <c r="C3231" s="2">
        <v>4.4508446956785779</v>
      </c>
      <c r="D3231" s="2">
        <f t="shared" si="600"/>
        <v>31.106369457448263</v>
      </c>
      <c r="E3231" s="2">
        <f t="shared" si="601"/>
        <v>53.077116932063653</v>
      </c>
      <c r="F3231" s="2">
        <f t="shared" si="609"/>
        <v>0</v>
      </c>
      <c r="G3231" s="2">
        <f t="shared" si="610"/>
        <v>0</v>
      </c>
      <c r="H3231" s="2">
        <f>MIN(Inputs!$B$2, (Inputs!$B$14 - F3231)/Inputs!$B$15)</f>
        <v>170</v>
      </c>
      <c r="I3231" s="2">
        <f>MAX(MIN(Inputs!$B$2, F3231*Inputs!$B$16, Inputs!$B$14*Inputs!$B$4 - G3231), 0)</f>
        <v>0</v>
      </c>
      <c r="J3231" s="2">
        <f>MAX(MIN(Inputs!$B$2, F3231*Inputs!$B$16, (Inputs!$B$14-F3231)/Inputs!$B$15)*Inputs!$B$9, 0)</f>
        <v>0</v>
      </c>
      <c r="K3231" s="2">
        <f>MAX(E3231*Inputs!$B$5 - B3231 - Inputs!$B$8, 0) * H3231</f>
        <v>0</v>
      </c>
      <c r="L3231" s="2">
        <f>IF(B3231 &gt;= D3231*Inputs!$B$10, MAX(B3231 - E3231/Inputs!$B$5 - Inputs!$B$8, 0) * I3231, 0)</f>
        <v>0</v>
      </c>
      <c r="M3231" s="2">
        <f t="shared" si="602"/>
        <v>0</v>
      </c>
      <c r="N3231" s="3" t="str">
        <f t="shared" si="603"/>
        <v>Idle</v>
      </c>
      <c r="O3231" s="3" t="str">
        <f t="shared" si="611"/>
        <v>Idle</v>
      </c>
      <c r="P3231" s="2">
        <f t="shared" si="604"/>
        <v>0</v>
      </c>
      <c r="Q3231" s="2">
        <f t="shared" si="605"/>
        <v>0</v>
      </c>
      <c r="R3231" s="2">
        <f t="shared" si="606"/>
        <v>0</v>
      </c>
      <c r="S3231" s="2">
        <f t="shared" si="607"/>
        <v>0</v>
      </c>
      <c r="T3231" s="2">
        <f t="shared" si="608"/>
        <v>0</v>
      </c>
      <c r="U3231" s="2">
        <f>IF(O3231="Reg", R3231 * Inputs!$B$7, 0)</f>
        <v>0</v>
      </c>
      <c r="V3231" s="2">
        <f>MAX(F3231 + P3231*Inputs!$B$15 - (Q3231/Inputs!$B$16) - U3231, 0)</f>
        <v>0</v>
      </c>
    </row>
    <row r="3232" spans="1:22" x14ac:dyDescent="0.3">
      <c r="A3232" s="1">
        <v>46157.583333333343</v>
      </c>
      <c r="B3232" s="2">
        <v>41.135071727429413</v>
      </c>
      <c r="C3232" s="2">
        <v>25.111316628926961</v>
      </c>
      <c r="D3232" s="2">
        <f t="shared" si="600"/>
        <v>31.106369457448263</v>
      </c>
      <c r="E3232" s="2">
        <f t="shared" si="601"/>
        <v>60.012052559066923</v>
      </c>
      <c r="F3232" s="2">
        <f t="shared" si="609"/>
        <v>0</v>
      </c>
      <c r="G3232" s="2">
        <f t="shared" si="610"/>
        <v>0</v>
      </c>
      <c r="H3232" s="2">
        <f>MIN(Inputs!$B$2, (Inputs!$B$14 - F3232)/Inputs!$B$15)</f>
        <v>170</v>
      </c>
      <c r="I3232" s="2">
        <f>MAX(MIN(Inputs!$B$2, F3232*Inputs!$B$16, Inputs!$B$14*Inputs!$B$4 - G3232), 0)</f>
        <v>0</v>
      </c>
      <c r="J3232" s="2">
        <f>MAX(MIN(Inputs!$B$2, F3232*Inputs!$B$16, (Inputs!$B$14-F3232)/Inputs!$B$15)*Inputs!$B$9, 0)</f>
        <v>0</v>
      </c>
      <c r="K3232" s="2">
        <f>MAX(E3232*Inputs!$B$5 - B3232 - Inputs!$B$8, 0) * H3232</f>
        <v>0</v>
      </c>
      <c r="L3232" s="2">
        <f>IF(B3232 &gt;= D3232*Inputs!$B$10, MAX(B3232 - E3232/Inputs!$B$5 - Inputs!$B$8, 0) * I3232, 0)</f>
        <v>0</v>
      </c>
      <c r="M3232" s="2">
        <f t="shared" si="602"/>
        <v>0</v>
      </c>
      <c r="N3232" s="3" t="str">
        <f t="shared" si="603"/>
        <v>Idle</v>
      </c>
      <c r="O3232" s="3" t="str">
        <f t="shared" si="611"/>
        <v>Idle</v>
      </c>
      <c r="P3232" s="2">
        <f t="shared" si="604"/>
        <v>0</v>
      </c>
      <c r="Q3232" s="2">
        <f t="shared" si="605"/>
        <v>0</v>
      </c>
      <c r="R3232" s="2">
        <f t="shared" si="606"/>
        <v>0</v>
      </c>
      <c r="S3232" s="2">
        <f t="shared" si="607"/>
        <v>0</v>
      </c>
      <c r="T3232" s="2">
        <f t="shared" si="608"/>
        <v>0</v>
      </c>
      <c r="U3232" s="2">
        <f>IF(O3232="Reg", R3232 * Inputs!$B$7, 0)</f>
        <v>0</v>
      </c>
      <c r="V3232" s="2">
        <f>MAX(F3232 + P3232*Inputs!$B$15 - (Q3232/Inputs!$B$16) - U3232, 0)</f>
        <v>0</v>
      </c>
    </row>
    <row r="3233" spans="1:22" x14ac:dyDescent="0.3">
      <c r="A3233" s="1">
        <v>46157.625</v>
      </c>
      <c r="B3233" s="2">
        <v>53.387002558103752</v>
      </c>
      <c r="C3233" s="2">
        <v>2.6146134298478141</v>
      </c>
      <c r="D3233" s="2">
        <f t="shared" si="600"/>
        <v>31.106369457448263</v>
      </c>
      <c r="E3233" s="2">
        <f t="shared" si="601"/>
        <v>63.778617411417621</v>
      </c>
      <c r="F3233" s="2">
        <f t="shared" si="609"/>
        <v>0</v>
      </c>
      <c r="G3233" s="2">
        <f t="shared" si="610"/>
        <v>0</v>
      </c>
      <c r="H3233" s="2">
        <f>MIN(Inputs!$B$2, (Inputs!$B$14 - F3233)/Inputs!$B$15)</f>
        <v>170</v>
      </c>
      <c r="I3233" s="2">
        <f>MAX(MIN(Inputs!$B$2, F3233*Inputs!$B$16, Inputs!$B$14*Inputs!$B$4 - G3233), 0)</f>
        <v>0</v>
      </c>
      <c r="J3233" s="2">
        <f>MAX(MIN(Inputs!$B$2, F3233*Inputs!$B$16, (Inputs!$B$14-F3233)/Inputs!$B$15)*Inputs!$B$9, 0)</f>
        <v>0</v>
      </c>
      <c r="K3233" s="2">
        <f>MAX(E3233*Inputs!$B$5 - B3233 - Inputs!$B$8, 0) * H3233</f>
        <v>0</v>
      </c>
      <c r="L3233" s="2">
        <f>IF(B3233 &gt;= D3233*Inputs!$B$10, MAX(B3233 - E3233/Inputs!$B$5 - Inputs!$B$8, 0) * I3233, 0)</f>
        <v>0</v>
      </c>
      <c r="M3233" s="2">
        <f t="shared" si="602"/>
        <v>0</v>
      </c>
      <c r="N3233" s="3" t="str">
        <f t="shared" si="603"/>
        <v>Idle</v>
      </c>
      <c r="O3233" s="3" t="str">
        <f t="shared" si="611"/>
        <v>Idle</v>
      </c>
      <c r="P3233" s="2">
        <f t="shared" si="604"/>
        <v>0</v>
      </c>
      <c r="Q3233" s="2">
        <f t="shared" si="605"/>
        <v>0</v>
      </c>
      <c r="R3233" s="2">
        <f t="shared" si="606"/>
        <v>0</v>
      </c>
      <c r="S3233" s="2">
        <f t="shared" si="607"/>
        <v>0</v>
      </c>
      <c r="T3233" s="2">
        <f t="shared" si="608"/>
        <v>0</v>
      </c>
      <c r="U3233" s="2">
        <f>IF(O3233="Reg", R3233 * Inputs!$B$7, 0)</f>
        <v>0</v>
      </c>
      <c r="V3233" s="2">
        <f>MAX(F3233 + P3233*Inputs!$B$15 - (Q3233/Inputs!$B$16) - U3233, 0)</f>
        <v>0</v>
      </c>
    </row>
    <row r="3234" spans="1:22" x14ac:dyDescent="0.3">
      <c r="A3234" s="1">
        <v>46157.666666666657</v>
      </c>
      <c r="B3234" s="2">
        <v>59.219354981602358</v>
      </c>
      <c r="C3234" s="2">
        <v>3.3989426631168498</v>
      </c>
      <c r="D3234" s="2">
        <f t="shared" si="600"/>
        <v>31.106369457448263</v>
      </c>
      <c r="E3234" s="2">
        <f t="shared" si="601"/>
        <v>66.070492024864279</v>
      </c>
      <c r="F3234" s="2">
        <f t="shared" si="609"/>
        <v>0</v>
      </c>
      <c r="G3234" s="2">
        <f t="shared" si="610"/>
        <v>0</v>
      </c>
      <c r="H3234" s="2">
        <f>MIN(Inputs!$B$2, (Inputs!$B$14 - F3234)/Inputs!$B$15)</f>
        <v>170</v>
      </c>
      <c r="I3234" s="2">
        <f>MAX(MIN(Inputs!$B$2, F3234*Inputs!$B$16, Inputs!$B$14*Inputs!$B$4 - G3234), 0)</f>
        <v>0</v>
      </c>
      <c r="J3234" s="2">
        <f>MAX(MIN(Inputs!$B$2, F3234*Inputs!$B$16, (Inputs!$B$14-F3234)/Inputs!$B$15)*Inputs!$B$9, 0)</f>
        <v>0</v>
      </c>
      <c r="K3234" s="2">
        <f>MAX(E3234*Inputs!$B$5 - B3234 - Inputs!$B$8, 0) * H3234</f>
        <v>0</v>
      </c>
      <c r="L3234" s="2">
        <f>IF(B3234 &gt;= D3234*Inputs!$B$10, MAX(B3234 - E3234/Inputs!$B$5 - Inputs!$B$8, 0) * I3234, 0)</f>
        <v>0</v>
      </c>
      <c r="M3234" s="2">
        <f t="shared" si="602"/>
        <v>0</v>
      </c>
      <c r="N3234" s="3" t="str">
        <f t="shared" si="603"/>
        <v>Idle</v>
      </c>
      <c r="O3234" s="3" t="str">
        <f t="shared" si="611"/>
        <v>Idle</v>
      </c>
      <c r="P3234" s="2">
        <f t="shared" si="604"/>
        <v>0</v>
      </c>
      <c r="Q3234" s="2">
        <f t="shared" si="605"/>
        <v>0</v>
      </c>
      <c r="R3234" s="2">
        <f t="shared" si="606"/>
        <v>0</v>
      </c>
      <c r="S3234" s="2">
        <f t="shared" si="607"/>
        <v>0</v>
      </c>
      <c r="T3234" s="2">
        <f t="shared" si="608"/>
        <v>0</v>
      </c>
      <c r="U3234" s="2">
        <f>IF(O3234="Reg", R3234 * Inputs!$B$7, 0)</f>
        <v>0</v>
      </c>
      <c r="V3234" s="2">
        <f>MAX(F3234 + P3234*Inputs!$B$15 - (Q3234/Inputs!$B$16) - U3234, 0)</f>
        <v>0</v>
      </c>
    </row>
    <row r="3235" spans="1:22" x14ac:dyDescent="0.3">
      <c r="A3235" s="1">
        <v>46157.708333333343</v>
      </c>
      <c r="B3235" s="2">
        <v>62.779893434944512</v>
      </c>
      <c r="C3235" s="2">
        <v>8.4914114539237033</v>
      </c>
      <c r="D3235" s="2">
        <f t="shared" si="600"/>
        <v>31.106369457448263</v>
      </c>
      <c r="E3235" s="2">
        <f t="shared" si="601"/>
        <v>64.55275760041286</v>
      </c>
      <c r="F3235" s="2">
        <f t="shared" si="609"/>
        <v>0</v>
      </c>
      <c r="G3235" s="2">
        <f t="shared" si="610"/>
        <v>0</v>
      </c>
      <c r="H3235" s="2">
        <f>MIN(Inputs!$B$2, (Inputs!$B$14 - F3235)/Inputs!$B$15)</f>
        <v>170</v>
      </c>
      <c r="I3235" s="2">
        <f>MAX(MIN(Inputs!$B$2, F3235*Inputs!$B$16, Inputs!$B$14*Inputs!$B$4 - G3235), 0)</f>
        <v>0</v>
      </c>
      <c r="J3235" s="2">
        <f>MAX(MIN(Inputs!$B$2, F3235*Inputs!$B$16, (Inputs!$B$14-F3235)/Inputs!$B$15)*Inputs!$B$9, 0)</f>
        <v>0</v>
      </c>
      <c r="K3235" s="2">
        <f>MAX(E3235*Inputs!$B$5 - B3235 - Inputs!$B$8, 0) * H3235</f>
        <v>0</v>
      </c>
      <c r="L3235" s="2">
        <f>IF(B3235 &gt;= D3235*Inputs!$B$10, MAX(B3235 - E3235/Inputs!$B$5 - Inputs!$B$8, 0) * I3235, 0)</f>
        <v>0</v>
      </c>
      <c r="M3235" s="2">
        <f t="shared" si="602"/>
        <v>0</v>
      </c>
      <c r="N3235" s="3" t="str">
        <f t="shared" si="603"/>
        <v>Idle</v>
      </c>
      <c r="O3235" s="3" t="str">
        <f t="shared" si="611"/>
        <v>Idle</v>
      </c>
      <c r="P3235" s="2">
        <f t="shared" si="604"/>
        <v>0</v>
      </c>
      <c r="Q3235" s="2">
        <f t="shared" si="605"/>
        <v>0</v>
      </c>
      <c r="R3235" s="2">
        <f t="shared" si="606"/>
        <v>0</v>
      </c>
      <c r="S3235" s="2">
        <f t="shared" si="607"/>
        <v>0</v>
      </c>
      <c r="T3235" s="2">
        <f t="shared" si="608"/>
        <v>0</v>
      </c>
      <c r="U3235" s="2">
        <f>IF(O3235="Reg", R3235 * Inputs!$B$7, 0)</f>
        <v>0</v>
      </c>
      <c r="V3235" s="2">
        <f>MAX(F3235 + P3235*Inputs!$B$15 - (Q3235/Inputs!$B$16) - U3235, 0)</f>
        <v>0</v>
      </c>
    </row>
    <row r="3236" spans="1:22" x14ac:dyDescent="0.3">
      <c r="A3236" s="1">
        <v>46157.75</v>
      </c>
      <c r="B3236" s="2">
        <v>65.453301029536391</v>
      </c>
      <c r="C3236" s="2">
        <v>5.6952235758980994</v>
      </c>
      <c r="D3236" s="2">
        <f t="shared" si="600"/>
        <v>31.106369457448263</v>
      </c>
      <c r="E3236" s="2">
        <f t="shared" si="601"/>
        <v>60.50734178040603</v>
      </c>
      <c r="F3236" s="2">
        <f t="shared" si="609"/>
        <v>0</v>
      </c>
      <c r="G3236" s="2">
        <f t="shared" si="610"/>
        <v>0</v>
      </c>
      <c r="H3236" s="2">
        <f>MIN(Inputs!$B$2, (Inputs!$B$14 - F3236)/Inputs!$B$15)</f>
        <v>170</v>
      </c>
      <c r="I3236" s="2">
        <f>MAX(MIN(Inputs!$B$2, F3236*Inputs!$B$16, Inputs!$B$14*Inputs!$B$4 - G3236), 0)</f>
        <v>0</v>
      </c>
      <c r="J3236" s="2">
        <f>MAX(MIN(Inputs!$B$2, F3236*Inputs!$B$16, (Inputs!$B$14-F3236)/Inputs!$B$15)*Inputs!$B$9, 0)</f>
        <v>0</v>
      </c>
      <c r="K3236" s="2">
        <f>MAX(E3236*Inputs!$B$5 - B3236 - Inputs!$B$8, 0) * H3236</f>
        <v>0</v>
      </c>
      <c r="L3236" s="2">
        <f>IF(B3236 &gt;= D3236*Inputs!$B$10, MAX(B3236 - E3236/Inputs!$B$5 - Inputs!$B$8, 0) * I3236, 0)</f>
        <v>0</v>
      </c>
      <c r="M3236" s="2">
        <f t="shared" si="602"/>
        <v>0</v>
      </c>
      <c r="N3236" s="3" t="str">
        <f t="shared" si="603"/>
        <v>Idle</v>
      </c>
      <c r="O3236" s="3" t="str">
        <f t="shared" si="611"/>
        <v>Idle</v>
      </c>
      <c r="P3236" s="2">
        <f t="shared" si="604"/>
        <v>0</v>
      </c>
      <c r="Q3236" s="2">
        <f t="shared" si="605"/>
        <v>0</v>
      </c>
      <c r="R3236" s="2">
        <f t="shared" si="606"/>
        <v>0</v>
      </c>
      <c r="S3236" s="2">
        <f t="shared" si="607"/>
        <v>0</v>
      </c>
      <c r="T3236" s="2">
        <f t="shared" si="608"/>
        <v>0</v>
      </c>
      <c r="U3236" s="2">
        <f>IF(O3236="Reg", R3236 * Inputs!$B$7, 0)</f>
        <v>0</v>
      </c>
      <c r="V3236" s="2">
        <f>MAX(F3236 + P3236*Inputs!$B$15 - (Q3236/Inputs!$B$16) - U3236, 0)</f>
        <v>0</v>
      </c>
    </row>
    <row r="3237" spans="1:22" x14ac:dyDescent="0.3">
      <c r="A3237" s="1">
        <v>46157.791666666657</v>
      </c>
      <c r="B3237" s="2">
        <v>78.097691622785121</v>
      </c>
      <c r="C3237" s="2">
        <v>18.395029351079291</v>
      </c>
      <c r="D3237" s="2">
        <f t="shared" si="600"/>
        <v>31.106369457448263</v>
      </c>
      <c r="E3237" s="2">
        <f t="shared" si="601"/>
        <v>54.324226133037087</v>
      </c>
      <c r="F3237" s="2">
        <f t="shared" si="609"/>
        <v>0</v>
      </c>
      <c r="G3237" s="2">
        <f t="shared" si="610"/>
        <v>0</v>
      </c>
      <c r="H3237" s="2">
        <f>MIN(Inputs!$B$2, (Inputs!$B$14 - F3237)/Inputs!$B$15)</f>
        <v>170</v>
      </c>
      <c r="I3237" s="2">
        <f>MAX(MIN(Inputs!$B$2, F3237*Inputs!$B$16, Inputs!$B$14*Inputs!$B$4 - G3237), 0)</f>
        <v>0</v>
      </c>
      <c r="J3237" s="2">
        <f>MAX(MIN(Inputs!$B$2, F3237*Inputs!$B$16, (Inputs!$B$14-F3237)/Inputs!$B$15)*Inputs!$B$9, 0)</f>
        <v>0</v>
      </c>
      <c r="K3237" s="2">
        <f>MAX(E3237*Inputs!$B$5 - B3237 - Inputs!$B$8, 0) * H3237</f>
        <v>0</v>
      </c>
      <c r="L3237" s="2">
        <f>IF(B3237 &gt;= D3237*Inputs!$B$10, MAX(B3237 - E3237/Inputs!$B$5 - Inputs!$B$8, 0) * I3237, 0)</f>
        <v>0</v>
      </c>
      <c r="M3237" s="2">
        <f t="shared" si="602"/>
        <v>0</v>
      </c>
      <c r="N3237" s="3" t="str">
        <f t="shared" si="603"/>
        <v>Idle</v>
      </c>
      <c r="O3237" s="3" t="str">
        <f t="shared" si="611"/>
        <v>Idle</v>
      </c>
      <c r="P3237" s="2">
        <f t="shared" si="604"/>
        <v>0</v>
      </c>
      <c r="Q3237" s="2">
        <f t="shared" si="605"/>
        <v>0</v>
      </c>
      <c r="R3237" s="2">
        <f t="shared" si="606"/>
        <v>0</v>
      </c>
      <c r="S3237" s="2">
        <f t="shared" si="607"/>
        <v>0</v>
      </c>
      <c r="T3237" s="2">
        <f t="shared" si="608"/>
        <v>0</v>
      </c>
      <c r="U3237" s="2">
        <f>IF(O3237="Reg", R3237 * Inputs!$B$7, 0)</f>
        <v>0</v>
      </c>
      <c r="V3237" s="2">
        <f>MAX(F3237 + P3237*Inputs!$B$15 - (Q3237/Inputs!$B$16) - U3237, 0)</f>
        <v>0</v>
      </c>
    </row>
    <row r="3238" spans="1:22" x14ac:dyDescent="0.3">
      <c r="A3238" s="1">
        <v>46157.833333333343</v>
      </c>
      <c r="B3238" s="2">
        <v>63.734460841533547</v>
      </c>
      <c r="C3238" s="2">
        <v>2.7117782370204391</v>
      </c>
      <c r="D3238" s="2">
        <f t="shared" si="600"/>
        <v>31.106369457448263</v>
      </c>
      <c r="E3238" s="2">
        <f t="shared" si="601"/>
        <v>43.082420968874771</v>
      </c>
      <c r="F3238" s="2">
        <f t="shared" si="609"/>
        <v>0</v>
      </c>
      <c r="G3238" s="2">
        <f t="shared" si="610"/>
        <v>0</v>
      </c>
      <c r="H3238" s="2">
        <f>MIN(Inputs!$B$2, (Inputs!$B$14 - F3238)/Inputs!$B$15)</f>
        <v>170</v>
      </c>
      <c r="I3238" s="2">
        <f>MAX(MIN(Inputs!$B$2, F3238*Inputs!$B$16, Inputs!$B$14*Inputs!$B$4 - G3238), 0)</f>
        <v>0</v>
      </c>
      <c r="J3238" s="2">
        <f>MAX(MIN(Inputs!$B$2, F3238*Inputs!$B$16, (Inputs!$B$14-F3238)/Inputs!$B$15)*Inputs!$B$9, 0)</f>
        <v>0</v>
      </c>
      <c r="K3238" s="2">
        <f>MAX(E3238*Inputs!$B$5 - B3238 - Inputs!$B$8, 0) * H3238</f>
        <v>0</v>
      </c>
      <c r="L3238" s="2">
        <f>IF(B3238 &gt;= D3238*Inputs!$B$10, MAX(B3238 - E3238/Inputs!$B$5 - Inputs!$B$8, 0) * I3238, 0)</f>
        <v>0</v>
      </c>
      <c r="M3238" s="2">
        <f t="shared" si="602"/>
        <v>0</v>
      </c>
      <c r="N3238" s="3" t="str">
        <f t="shared" si="603"/>
        <v>Idle</v>
      </c>
      <c r="O3238" s="3" t="str">
        <f t="shared" si="611"/>
        <v>Idle</v>
      </c>
      <c r="P3238" s="2">
        <f t="shared" si="604"/>
        <v>0</v>
      </c>
      <c r="Q3238" s="2">
        <f t="shared" si="605"/>
        <v>0</v>
      </c>
      <c r="R3238" s="2">
        <f t="shared" si="606"/>
        <v>0</v>
      </c>
      <c r="S3238" s="2">
        <f t="shared" si="607"/>
        <v>0</v>
      </c>
      <c r="T3238" s="2">
        <f t="shared" si="608"/>
        <v>0</v>
      </c>
      <c r="U3238" s="2">
        <f>IF(O3238="Reg", R3238 * Inputs!$B$7, 0)</f>
        <v>0</v>
      </c>
      <c r="V3238" s="2">
        <f>MAX(F3238 + P3238*Inputs!$B$15 - (Q3238/Inputs!$B$16) - U3238, 0)</f>
        <v>0</v>
      </c>
    </row>
    <row r="3239" spans="1:22" x14ac:dyDescent="0.3">
      <c r="A3239" s="1">
        <v>46157.875</v>
      </c>
      <c r="B3239" s="2">
        <v>67.138250238783684</v>
      </c>
      <c r="C3239" s="2">
        <v>8.7791890823607588</v>
      </c>
      <c r="D3239" s="2">
        <f t="shared" si="600"/>
        <v>31.106369457448263</v>
      </c>
      <c r="E3239" s="2">
        <f t="shared" si="601"/>
        <v>34.451110891224218</v>
      </c>
      <c r="F3239" s="2">
        <f t="shared" si="609"/>
        <v>0</v>
      </c>
      <c r="G3239" s="2">
        <f t="shared" si="610"/>
        <v>0</v>
      </c>
      <c r="H3239" s="2">
        <f>MIN(Inputs!$B$2, (Inputs!$B$14 - F3239)/Inputs!$B$15)</f>
        <v>170</v>
      </c>
      <c r="I3239" s="2">
        <f>MAX(MIN(Inputs!$B$2, F3239*Inputs!$B$16, Inputs!$B$14*Inputs!$B$4 - G3239), 0)</f>
        <v>0</v>
      </c>
      <c r="J3239" s="2">
        <f>MAX(MIN(Inputs!$B$2, F3239*Inputs!$B$16, (Inputs!$B$14-F3239)/Inputs!$B$15)*Inputs!$B$9, 0)</f>
        <v>0</v>
      </c>
      <c r="K3239" s="2">
        <f>MAX(E3239*Inputs!$B$5 - B3239 - Inputs!$B$8, 0) * H3239</f>
        <v>0</v>
      </c>
      <c r="L3239" s="2">
        <f>IF(B3239 &gt;= D3239*Inputs!$B$10, MAX(B3239 - E3239/Inputs!$B$5 - Inputs!$B$8, 0) * I3239, 0)</f>
        <v>0</v>
      </c>
      <c r="M3239" s="2">
        <f t="shared" si="602"/>
        <v>0</v>
      </c>
      <c r="N3239" s="3" t="str">
        <f t="shared" si="603"/>
        <v>Idle</v>
      </c>
      <c r="O3239" s="3" t="str">
        <f t="shared" si="611"/>
        <v>Idle</v>
      </c>
      <c r="P3239" s="2">
        <f t="shared" si="604"/>
        <v>0</v>
      </c>
      <c r="Q3239" s="2">
        <f t="shared" si="605"/>
        <v>0</v>
      </c>
      <c r="R3239" s="2">
        <f t="shared" si="606"/>
        <v>0</v>
      </c>
      <c r="S3239" s="2">
        <f t="shared" si="607"/>
        <v>0</v>
      </c>
      <c r="T3239" s="2">
        <f t="shared" si="608"/>
        <v>0</v>
      </c>
      <c r="U3239" s="2">
        <f>IF(O3239="Reg", R3239 * Inputs!$B$7, 0)</f>
        <v>0</v>
      </c>
      <c r="V3239" s="2">
        <f>MAX(F3239 + P3239*Inputs!$B$15 - (Q3239/Inputs!$B$16) - U3239, 0)</f>
        <v>0</v>
      </c>
    </row>
    <row r="3240" spans="1:22" x14ac:dyDescent="0.3">
      <c r="A3240" s="1">
        <v>46157.916666666657</v>
      </c>
      <c r="B3240" s="2">
        <v>50.112948434893852</v>
      </c>
      <c r="C3240" s="2">
        <v>4.1104584018912611</v>
      </c>
      <c r="D3240" s="2">
        <f t="shared" si="600"/>
        <v>31.106369457448263</v>
      </c>
      <c r="E3240" s="2">
        <f t="shared" si="601"/>
        <v>23.445414306835946</v>
      </c>
      <c r="F3240" s="2">
        <f t="shared" si="609"/>
        <v>0</v>
      </c>
      <c r="G3240" s="2">
        <f t="shared" si="610"/>
        <v>0</v>
      </c>
      <c r="H3240" s="2">
        <f>MIN(Inputs!$B$2, (Inputs!$B$14 - F3240)/Inputs!$B$15)</f>
        <v>170</v>
      </c>
      <c r="I3240" s="2">
        <f>MAX(MIN(Inputs!$B$2, F3240*Inputs!$B$16, Inputs!$B$14*Inputs!$B$4 - G3240), 0)</f>
        <v>0</v>
      </c>
      <c r="J3240" s="2">
        <f>MAX(MIN(Inputs!$B$2, F3240*Inputs!$B$16, (Inputs!$B$14-F3240)/Inputs!$B$15)*Inputs!$B$9, 0)</f>
        <v>0</v>
      </c>
      <c r="K3240" s="2">
        <f>MAX(E3240*Inputs!$B$5 - B3240 - Inputs!$B$8, 0) * H3240</f>
        <v>0</v>
      </c>
      <c r="L3240" s="2">
        <f>IF(B3240 &gt;= D3240*Inputs!$B$10, MAX(B3240 - E3240/Inputs!$B$5 - Inputs!$B$8, 0) * I3240, 0)</f>
        <v>0</v>
      </c>
      <c r="M3240" s="2">
        <f t="shared" si="602"/>
        <v>0</v>
      </c>
      <c r="N3240" s="3" t="str">
        <f t="shared" si="603"/>
        <v>Idle</v>
      </c>
      <c r="O3240" s="3" t="str">
        <f t="shared" si="611"/>
        <v>Idle</v>
      </c>
      <c r="P3240" s="2">
        <f t="shared" si="604"/>
        <v>0</v>
      </c>
      <c r="Q3240" s="2">
        <f t="shared" si="605"/>
        <v>0</v>
      </c>
      <c r="R3240" s="2">
        <f t="shared" si="606"/>
        <v>0</v>
      </c>
      <c r="S3240" s="2">
        <f t="shared" si="607"/>
        <v>0</v>
      </c>
      <c r="T3240" s="2">
        <f t="shared" si="608"/>
        <v>0</v>
      </c>
      <c r="U3240" s="2">
        <f>IF(O3240="Reg", R3240 * Inputs!$B$7, 0)</f>
        <v>0</v>
      </c>
      <c r="V3240" s="2">
        <f>MAX(F3240 + P3240*Inputs!$B$15 - (Q3240/Inputs!$B$16) - U3240, 0)</f>
        <v>0</v>
      </c>
    </row>
    <row r="3241" spans="1:22" x14ac:dyDescent="0.3">
      <c r="A3241" s="1">
        <v>46157.958333333343</v>
      </c>
      <c r="B3241" s="2">
        <v>38.507398514903649</v>
      </c>
      <c r="C3241" s="2">
        <v>7.6786719746795837</v>
      </c>
      <c r="D3241" s="2">
        <f t="shared" si="600"/>
        <v>31.106369457448263</v>
      </c>
      <c r="E3241" s="2">
        <f t="shared" si="601"/>
        <v>15.093256234353641</v>
      </c>
      <c r="F3241" s="2">
        <f t="shared" si="609"/>
        <v>0</v>
      </c>
      <c r="G3241" s="2">
        <f t="shared" si="610"/>
        <v>0</v>
      </c>
      <c r="H3241" s="2">
        <f>MIN(Inputs!$B$2, (Inputs!$B$14 - F3241)/Inputs!$B$15)</f>
        <v>170</v>
      </c>
      <c r="I3241" s="2">
        <f>MAX(MIN(Inputs!$B$2, F3241*Inputs!$B$16, Inputs!$B$14*Inputs!$B$4 - G3241), 0)</f>
        <v>0</v>
      </c>
      <c r="J3241" s="2">
        <f>MAX(MIN(Inputs!$B$2, F3241*Inputs!$B$16, (Inputs!$B$14-F3241)/Inputs!$B$15)*Inputs!$B$9, 0)</f>
        <v>0</v>
      </c>
      <c r="K3241" s="2">
        <f>MAX(E3241*Inputs!$B$5 - B3241 - Inputs!$B$8, 0) * H3241</f>
        <v>0</v>
      </c>
      <c r="L3241" s="2">
        <f>IF(B3241 &gt;= D3241*Inputs!$B$10, MAX(B3241 - E3241/Inputs!$B$5 - Inputs!$B$8, 0) * I3241, 0)</f>
        <v>0</v>
      </c>
      <c r="M3241" s="2">
        <f t="shared" si="602"/>
        <v>0</v>
      </c>
      <c r="N3241" s="3" t="str">
        <f t="shared" si="603"/>
        <v>Idle</v>
      </c>
      <c r="O3241" s="3" t="str">
        <f t="shared" si="611"/>
        <v>Idle</v>
      </c>
      <c r="P3241" s="2">
        <f t="shared" si="604"/>
        <v>0</v>
      </c>
      <c r="Q3241" s="2">
        <f t="shared" si="605"/>
        <v>0</v>
      </c>
      <c r="R3241" s="2">
        <f t="shared" si="606"/>
        <v>0</v>
      </c>
      <c r="S3241" s="2">
        <f t="shared" si="607"/>
        <v>0</v>
      </c>
      <c r="T3241" s="2">
        <f t="shared" si="608"/>
        <v>0</v>
      </c>
      <c r="U3241" s="2">
        <f>IF(O3241="Reg", R3241 * Inputs!$B$7, 0)</f>
        <v>0</v>
      </c>
      <c r="V3241" s="2">
        <f>MAX(F3241 + P3241*Inputs!$B$15 - (Q3241/Inputs!$B$16) - U3241, 0)</f>
        <v>0</v>
      </c>
    </row>
    <row r="3242" spans="1:22" x14ac:dyDescent="0.3">
      <c r="A3242" s="1">
        <v>46158</v>
      </c>
      <c r="B3242" s="2">
        <v>28.354607145322671</v>
      </c>
      <c r="C3242" s="2">
        <v>20.25246158302928</v>
      </c>
      <c r="D3242" s="2">
        <f t="shared" si="600"/>
        <v>40.129724008401261</v>
      </c>
      <c r="E3242" s="2">
        <f t="shared" si="601"/>
        <v>8.6753564818697004</v>
      </c>
      <c r="F3242" s="2">
        <f t="shared" si="609"/>
        <v>0</v>
      </c>
      <c r="G3242" s="2">
        <f t="shared" si="610"/>
        <v>0</v>
      </c>
      <c r="H3242" s="2">
        <f>MIN(Inputs!$B$2, (Inputs!$B$14 - F3242)/Inputs!$B$15)</f>
        <v>170</v>
      </c>
      <c r="I3242" s="2">
        <f>MAX(MIN(Inputs!$B$2, F3242*Inputs!$B$16, Inputs!$B$14*Inputs!$B$4 - G3242), 0)</f>
        <v>0</v>
      </c>
      <c r="J3242" s="2">
        <f>MAX(MIN(Inputs!$B$2, F3242*Inputs!$B$16, (Inputs!$B$14-F3242)/Inputs!$B$15)*Inputs!$B$9, 0)</f>
        <v>0</v>
      </c>
      <c r="K3242" s="2">
        <f>MAX(E3242*Inputs!$B$5 - B3242 - Inputs!$B$8, 0) * H3242</f>
        <v>0</v>
      </c>
      <c r="L3242" s="2">
        <f>IF(B3242 &gt;= D3242*Inputs!$B$10, MAX(B3242 - E3242/Inputs!$B$5 - Inputs!$B$8, 0) * I3242, 0)</f>
        <v>0</v>
      </c>
      <c r="M3242" s="2">
        <f t="shared" si="602"/>
        <v>0</v>
      </c>
      <c r="N3242" s="3" t="str">
        <f t="shared" si="603"/>
        <v>Idle</v>
      </c>
      <c r="O3242" s="3" t="str">
        <f t="shared" si="611"/>
        <v>Idle</v>
      </c>
      <c r="P3242" s="2">
        <f t="shared" si="604"/>
        <v>0</v>
      </c>
      <c r="Q3242" s="2">
        <f t="shared" si="605"/>
        <v>0</v>
      </c>
      <c r="R3242" s="2">
        <f t="shared" si="606"/>
        <v>0</v>
      </c>
      <c r="S3242" s="2">
        <f t="shared" si="607"/>
        <v>0</v>
      </c>
      <c r="T3242" s="2">
        <f t="shared" si="608"/>
        <v>0</v>
      </c>
      <c r="U3242" s="2">
        <f>IF(O3242="Reg", R3242 * Inputs!$B$7, 0)</f>
        <v>0</v>
      </c>
      <c r="V3242" s="2">
        <f>MAX(F3242 + P3242*Inputs!$B$15 - (Q3242/Inputs!$B$16) - U3242, 0)</f>
        <v>0</v>
      </c>
    </row>
    <row r="3243" spans="1:22" x14ac:dyDescent="0.3">
      <c r="A3243" s="1">
        <v>46158.041666666657</v>
      </c>
      <c r="B3243" s="2">
        <v>10.64686063781126</v>
      </c>
      <c r="C3243" s="2">
        <v>5.0915503888555493</v>
      </c>
      <c r="D3243" s="2">
        <f t="shared" si="600"/>
        <v>40.129724008401261</v>
      </c>
      <c r="E3243" s="2">
        <f t="shared" si="601"/>
        <v>3.9495886243159233</v>
      </c>
      <c r="F3243" s="2">
        <f t="shared" si="609"/>
        <v>0</v>
      </c>
      <c r="G3243" s="2">
        <f t="shared" si="610"/>
        <v>0</v>
      </c>
      <c r="H3243" s="2">
        <f>MIN(Inputs!$B$2, (Inputs!$B$14 - F3243)/Inputs!$B$15)</f>
        <v>170</v>
      </c>
      <c r="I3243" s="2">
        <f>MAX(MIN(Inputs!$B$2, F3243*Inputs!$B$16, Inputs!$B$14*Inputs!$B$4 - G3243), 0)</f>
        <v>0</v>
      </c>
      <c r="J3243" s="2">
        <f>MAX(MIN(Inputs!$B$2, F3243*Inputs!$B$16, (Inputs!$B$14-F3243)/Inputs!$B$15)*Inputs!$B$9, 0)</f>
        <v>0</v>
      </c>
      <c r="K3243" s="2">
        <f>MAX(E3243*Inputs!$B$5 - B3243 - Inputs!$B$8, 0) * H3243</f>
        <v>0</v>
      </c>
      <c r="L3243" s="2">
        <f>IF(B3243 &gt;= D3243*Inputs!$B$10, MAX(B3243 - E3243/Inputs!$B$5 - Inputs!$B$8, 0) * I3243, 0)</f>
        <v>0</v>
      </c>
      <c r="M3243" s="2">
        <f t="shared" si="602"/>
        <v>0</v>
      </c>
      <c r="N3243" s="3" t="str">
        <f t="shared" si="603"/>
        <v>Idle</v>
      </c>
      <c r="O3243" s="3" t="str">
        <f t="shared" si="611"/>
        <v>Idle</v>
      </c>
      <c r="P3243" s="2">
        <f t="shared" si="604"/>
        <v>0</v>
      </c>
      <c r="Q3243" s="2">
        <f t="shared" si="605"/>
        <v>0</v>
      </c>
      <c r="R3243" s="2">
        <f t="shared" si="606"/>
        <v>0</v>
      </c>
      <c r="S3243" s="2">
        <f t="shared" si="607"/>
        <v>0</v>
      </c>
      <c r="T3243" s="2">
        <f t="shared" si="608"/>
        <v>0</v>
      </c>
      <c r="U3243" s="2">
        <f>IF(O3243="Reg", R3243 * Inputs!$B$7, 0)</f>
        <v>0</v>
      </c>
      <c r="V3243" s="2">
        <f>MAX(F3243 + P3243*Inputs!$B$15 - (Q3243/Inputs!$B$16) - U3243, 0)</f>
        <v>0</v>
      </c>
    </row>
    <row r="3244" spans="1:22" x14ac:dyDescent="0.3">
      <c r="A3244" s="1">
        <v>46158.083333333343</v>
      </c>
      <c r="B3244" s="2">
        <v>11.946600375630201</v>
      </c>
      <c r="C3244" s="2">
        <v>12.10132584566448</v>
      </c>
      <c r="D3244" s="2">
        <f t="shared" si="600"/>
        <v>40.129724008401261</v>
      </c>
      <c r="E3244" s="2">
        <f t="shared" si="601"/>
        <v>2.1751118513473791</v>
      </c>
      <c r="F3244" s="2">
        <f t="shared" si="609"/>
        <v>0</v>
      </c>
      <c r="G3244" s="2">
        <f t="shared" si="610"/>
        <v>0</v>
      </c>
      <c r="H3244" s="2">
        <f>MIN(Inputs!$B$2, (Inputs!$B$14 - F3244)/Inputs!$B$15)</f>
        <v>170</v>
      </c>
      <c r="I3244" s="2">
        <f>MAX(MIN(Inputs!$B$2, F3244*Inputs!$B$16, Inputs!$B$14*Inputs!$B$4 - G3244), 0)</f>
        <v>0</v>
      </c>
      <c r="J3244" s="2">
        <f>MAX(MIN(Inputs!$B$2, F3244*Inputs!$B$16, (Inputs!$B$14-F3244)/Inputs!$B$15)*Inputs!$B$9, 0)</f>
        <v>0</v>
      </c>
      <c r="K3244" s="2">
        <f>MAX(E3244*Inputs!$B$5 - B3244 - Inputs!$B$8, 0) * H3244</f>
        <v>0</v>
      </c>
      <c r="L3244" s="2">
        <f>IF(B3244 &gt;= D3244*Inputs!$B$10, MAX(B3244 - E3244/Inputs!$B$5 - Inputs!$B$8, 0) * I3244, 0)</f>
        <v>0</v>
      </c>
      <c r="M3244" s="2">
        <f t="shared" si="602"/>
        <v>0</v>
      </c>
      <c r="N3244" s="3" t="str">
        <f t="shared" si="603"/>
        <v>Idle</v>
      </c>
      <c r="O3244" s="3" t="str">
        <f t="shared" si="611"/>
        <v>Idle</v>
      </c>
      <c r="P3244" s="2">
        <f t="shared" si="604"/>
        <v>0</v>
      </c>
      <c r="Q3244" s="2">
        <f t="shared" si="605"/>
        <v>0</v>
      </c>
      <c r="R3244" s="2">
        <f t="shared" si="606"/>
        <v>0</v>
      </c>
      <c r="S3244" s="2">
        <f t="shared" si="607"/>
        <v>0</v>
      </c>
      <c r="T3244" s="2">
        <f t="shared" si="608"/>
        <v>0</v>
      </c>
      <c r="U3244" s="2">
        <f>IF(O3244="Reg", R3244 * Inputs!$B$7, 0)</f>
        <v>0</v>
      </c>
      <c r="V3244" s="2">
        <f>MAX(F3244 + P3244*Inputs!$B$15 - (Q3244/Inputs!$B$16) - U3244, 0)</f>
        <v>0</v>
      </c>
    </row>
    <row r="3245" spans="1:22" x14ac:dyDescent="0.3">
      <c r="A3245" s="1">
        <v>46158.125</v>
      </c>
      <c r="B3245" s="2">
        <v>1.1040707324540751</v>
      </c>
      <c r="C3245" s="2">
        <v>25.856725967959129</v>
      </c>
      <c r="D3245" s="2">
        <f t="shared" si="600"/>
        <v>40.129724008401261</v>
      </c>
      <c r="E3245" s="2">
        <f t="shared" si="601"/>
        <v>0.18401178874234583</v>
      </c>
      <c r="F3245" s="2">
        <f t="shared" si="609"/>
        <v>0</v>
      </c>
      <c r="G3245" s="2">
        <f t="shared" si="610"/>
        <v>0</v>
      </c>
      <c r="H3245" s="2">
        <f>MIN(Inputs!$B$2, (Inputs!$B$14 - F3245)/Inputs!$B$15)</f>
        <v>170</v>
      </c>
      <c r="I3245" s="2">
        <f>MAX(MIN(Inputs!$B$2, F3245*Inputs!$B$16, Inputs!$B$14*Inputs!$B$4 - G3245), 0)</f>
        <v>0</v>
      </c>
      <c r="J3245" s="2">
        <f>MAX(MIN(Inputs!$B$2, F3245*Inputs!$B$16, (Inputs!$B$14-F3245)/Inputs!$B$15)*Inputs!$B$9, 0)</f>
        <v>0</v>
      </c>
      <c r="K3245" s="2">
        <f>MAX(E3245*Inputs!$B$5 - B3245 - Inputs!$B$8, 0) * H3245</f>
        <v>0</v>
      </c>
      <c r="L3245" s="2">
        <f>IF(B3245 &gt;= D3245*Inputs!$B$10, MAX(B3245 - E3245/Inputs!$B$5 - Inputs!$B$8, 0) * I3245, 0)</f>
        <v>0</v>
      </c>
      <c r="M3245" s="2">
        <f t="shared" si="602"/>
        <v>0</v>
      </c>
      <c r="N3245" s="3" t="str">
        <f t="shared" si="603"/>
        <v>Idle</v>
      </c>
      <c r="O3245" s="3" t="str">
        <f t="shared" si="611"/>
        <v>Idle</v>
      </c>
      <c r="P3245" s="2">
        <f t="shared" si="604"/>
        <v>0</v>
      </c>
      <c r="Q3245" s="2">
        <f t="shared" si="605"/>
        <v>0</v>
      </c>
      <c r="R3245" s="2">
        <f t="shared" si="606"/>
        <v>0</v>
      </c>
      <c r="S3245" s="2">
        <f t="shared" si="607"/>
        <v>0</v>
      </c>
      <c r="T3245" s="2">
        <f t="shared" si="608"/>
        <v>0</v>
      </c>
      <c r="U3245" s="2">
        <f>IF(O3245="Reg", R3245 * Inputs!$B$7, 0)</f>
        <v>0</v>
      </c>
      <c r="V3245" s="2">
        <f>MAX(F3245 + P3245*Inputs!$B$15 - (Q3245/Inputs!$B$16) - U3245, 0)</f>
        <v>0</v>
      </c>
    </row>
    <row r="3246" spans="1:22" x14ac:dyDescent="0.3">
      <c r="A3246" s="1">
        <v>46158.166666666657</v>
      </c>
      <c r="B3246" s="2">
        <v>0</v>
      </c>
      <c r="C3246" s="2">
        <v>4.5990350094888708</v>
      </c>
      <c r="D3246" s="2">
        <f t="shared" si="600"/>
        <v>40.129724008401261</v>
      </c>
      <c r="E3246" s="2">
        <f t="shared" si="601"/>
        <v>0.235074508654216</v>
      </c>
      <c r="F3246" s="2">
        <f t="shared" si="609"/>
        <v>0</v>
      </c>
      <c r="G3246" s="2">
        <f t="shared" si="610"/>
        <v>0</v>
      </c>
      <c r="H3246" s="2">
        <f>MIN(Inputs!$B$2, (Inputs!$B$14 - F3246)/Inputs!$B$15)</f>
        <v>170</v>
      </c>
      <c r="I3246" s="2">
        <f>MAX(MIN(Inputs!$B$2, F3246*Inputs!$B$16, Inputs!$B$14*Inputs!$B$4 - G3246), 0)</f>
        <v>0</v>
      </c>
      <c r="J3246" s="2">
        <f>MAX(MIN(Inputs!$B$2, F3246*Inputs!$B$16, (Inputs!$B$14-F3246)/Inputs!$B$15)*Inputs!$B$9, 0)</f>
        <v>0</v>
      </c>
      <c r="K3246" s="2">
        <f>MAX(E3246*Inputs!$B$5 - B3246 - Inputs!$B$8, 0) * H3246</f>
        <v>0</v>
      </c>
      <c r="L3246" s="2">
        <f>IF(B3246 &gt;= D3246*Inputs!$B$10, MAX(B3246 - E3246/Inputs!$B$5 - Inputs!$B$8, 0) * I3246, 0)</f>
        <v>0</v>
      </c>
      <c r="M3246" s="2">
        <f t="shared" si="602"/>
        <v>0</v>
      </c>
      <c r="N3246" s="3" t="str">
        <f t="shared" si="603"/>
        <v>Idle</v>
      </c>
      <c r="O3246" s="3" t="str">
        <f t="shared" si="611"/>
        <v>Idle</v>
      </c>
      <c r="P3246" s="2">
        <f t="shared" si="604"/>
        <v>0</v>
      </c>
      <c r="Q3246" s="2">
        <f t="shared" si="605"/>
        <v>0</v>
      </c>
      <c r="R3246" s="2">
        <f t="shared" si="606"/>
        <v>0</v>
      </c>
      <c r="S3246" s="2">
        <f t="shared" si="607"/>
        <v>0</v>
      </c>
      <c r="T3246" s="2">
        <f t="shared" si="608"/>
        <v>0</v>
      </c>
      <c r="U3246" s="2">
        <f>IF(O3246="Reg", R3246 * Inputs!$B$7, 0)</f>
        <v>0</v>
      </c>
      <c r="V3246" s="2">
        <f>MAX(F3246 + P3246*Inputs!$B$15 - (Q3246/Inputs!$B$16) - U3246, 0)</f>
        <v>0</v>
      </c>
    </row>
    <row r="3247" spans="1:22" x14ac:dyDescent="0.3">
      <c r="A3247" s="1">
        <v>46158.208333333343</v>
      </c>
      <c r="B3247" s="2">
        <v>0</v>
      </c>
      <c r="C3247" s="2">
        <v>14.26636262186922</v>
      </c>
      <c r="D3247" s="2">
        <f t="shared" si="600"/>
        <v>40.129724008401261</v>
      </c>
      <c r="E3247" s="2">
        <f t="shared" si="601"/>
        <v>1.734084588047704</v>
      </c>
      <c r="F3247" s="2">
        <f t="shared" si="609"/>
        <v>0</v>
      </c>
      <c r="G3247" s="2">
        <f t="shared" si="610"/>
        <v>0</v>
      </c>
      <c r="H3247" s="2">
        <f>MIN(Inputs!$B$2, (Inputs!$B$14 - F3247)/Inputs!$B$15)</f>
        <v>170</v>
      </c>
      <c r="I3247" s="2">
        <f>MAX(MIN(Inputs!$B$2, F3247*Inputs!$B$16, Inputs!$B$14*Inputs!$B$4 - G3247), 0)</f>
        <v>0</v>
      </c>
      <c r="J3247" s="2">
        <f>MAX(MIN(Inputs!$B$2, F3247*Inputs!$B$16, (Inputs!$B$14-F3247)/Inputs!$B$15)*Inputs!$B$9, 0)</f>
        <v>0</v>
      </c>
      <c r="K3247" s="2">
        <f>MAX(E3247*Inputs!$B$5 - B3247 - Inputs!$B$8, 0) * H3247</f>
        <v>0</v>
      </c>
      <c r="L3247" s="2">
        <f>IF(B3247 &gt;= D3247*Inputs!$B$10, MAX(B3247 - E3247/Inputs!$B$5 - Inputs!$B$8, 0) * I3247, 0)</f>
        <v>0</v>
      </c>
      <c r="M3247" s="2">
        <f t="shared" si="602"/>
        <v>0</v>
      </c>
      <c r="N3247" s="3" t="str">
        <f t="shared" si="603"/>
        <v>Idle</v>
      </c>
      <c r="O3247" s="3" t="str">
        <f t="shared" si="611"/>
        <v>Idle</v>
      </c>
      <c r="P3247" s="2">
        <f t="shared" si="604"/>
        <v>0</v>
      </c>
      <c r="Q3247" s="2">
        <f t="shared" si="605"/>
        <v>0</v>
      </c>
      <c r="R3247" s="2">
        <f t="shared" si="606"/>
        <v>0</v>
      </c>
      <c r="S3247" s="2">
        <f t="shared" si="607"/>
        <v>0</v>
      </c>
      <c r="T3247" s="2">
        <f t="shared" si="608"/>
        <v>0</v>
      </c>
      <c r="U3247" s="2">
        <f>IF(O3247="Reg", R3247 * Inputs!$B$7, 0)</f>
        <v>0</v>
      </c>
      <c r="V3247" s="2">
        <f>MAX(F3247 + P3247*Inputs!$B$15 - (Q3247/Inputs!$B$16) - U3247, 0)</f>
        <v>0</v>
      </c>
    </row>
    <row r="3248" spans="1:22" x14ac:dyDescent="0.3">
      <c r="A3248" s="1">
        <v>46158.25</v>
      </c>
      <c r="B3248" s="2">
        <v>0</v>
      </c>
      <c r="C3248" s="2">
        <v>2.8968790879924522</v>
      </c>
      <c r="D3248" s="2">
        <f t="shared" si="600"/>
        <v>40.129724008401261</v>
      </c>
      <c r="E3248" s="2">
        <f t="shared" si="601"/>
        <v>39.271807941173371</v>
      </c>
      <c r="F3248" s="2">
        <f t="shared" si="609"/>
        <v>0</v>
      </c>
      <c r="G3248" s="2">
        <f t="shared" si="610"/>
        <v>0</v>
      </c>
      <c r="H3248" s="2">
        <f>MIN(Inputs!$B$2, (Inputs!$B$14 - F3248)/Inputs!$B$15)</f>
        <v>170</v>
      </c>
      <c r="I3248" s="2">
        <f>MAX(MIN(Inputs!$B$2, F3248*Inputs!$B$16, Inputs!$B$14*Inputs!$B$4 - G3248), 0)</f>
        <v>0</v>
      </c>
      <c r="J3248" s="2">
        <f>MAX(MIN(Inputs!$B$2, F3248*Inputs!$B$16, (Inputs!$B$14-F3248)/Inputs!$B$15)*Inputs!$B$9, 0)</f>
        <v>0</v>
      </c>
      <c r="K3248" s="2">
        <f>MAX(E3248*Inputs!$B$5 - B3248 - Inputs!$B$8, 0) * H3248</f>
        <v>2475.0624679995362</v>
      </c>
      <c r="L3248" s="2">
        <f>IF(B3248 &gt;= D3248*Inputs!$B$10, MAX(B3248 - E3248/Inputs!$B$5 - Inputs!$B$8, 0) * I3248, 0)</f>
        <v>0</v>
      </c>
      <c r="M3248" s="2">
        <f t="shared" si="602"/>
        <v>0</v>
      </c>
      <c r="N3248" s="3" t="str">
        <f t="shared" si="603"/>
        <v>Charge</v>
      </c>
      <c r="O3248" s="3" t="str">
        <f t="shared" si="611"/>
        <v>Charge</v>
      </c>
      <c r="P3248" s="2">
        <f t="shared" si="604"/>
        <v>170</v>
      </c>
      <c r="Q3248" s="2">
        <f t="shared" si="605"/>
        <v>0</v>
      </c>
      <c r="R3248" s="2">
        <f t="shared" si="606"/>
        <v>0</v>
      </c>
      <c r="S3248" s="2">
        <f t="shared" si="607"/>
        <v>0</v>
      </c>
      <c r="T3248" s="2">
        <f t="shared" si="608"/>
        <v>0</v>
      </c>
      <c r="U3248" s="2">
        <f>IF(O3248="Reg", R3248 * Inputs!$B$7, 0)</f>
        <v>0</v>
      </c>
      <c r="V3248" s="2">
        <f>MAX(F3248 + P3248*Inputs!$B$15 - (Q3248/Inputs!$B$16) - U3248, 0)</f>
        <v>170</v>
      </c>
    </row>
    <row r="3249" spans="1:22" x14ac:dyDescent="0.3">
      <c r="A3249" s="1">
        <v>46158.291666666657</v>
      </c>
      <c r="B3249" s="2">
        <v>0</v>
      </c>
      <c r="C3249" s="2">
        <v>26.525635999718141</v>
      </c>
      <c r="D3249" s="2">
        <f t="shared" si="600"/>
        <v>40.129724008401261</v>
      </c>
      <c r="E3249" s="2">
        <f t="shared" si="601"/>
        <v>42.604212253563638</v>
      </c>
      <c r="F3249" s="2">
        <f t="shared" si="609"/>
        <v>170</v>
      </c>
      <c r="G3249" s="2">
        <f t="shared" si="610"/>
        <v>0</v>
      </c>
      <c r="H3249" s="2">
        <f>MIN(Inputs!$B$2, (Inputs!$B$14 - F3249)/Inputs!$B$15)</f>
        <v>170</v>
      </c>
      <c r="I3249" s="2">
        <f>MAX(MIN(Inputs!$B$2, F3249*Inputs!$B$16, Inputs!$B$14*Inputs!$B$4 - G3249), 0)</f>
        <v>170</v>
      </c>
      <c r="J3249" s="2">
        <f>MAX(MIN(Inputs!$B$2, F3249*Inputs!$B$16, (Inputs!$B$14-F3249)/Inputs!$B$15)*Inputs!$B$9, 0)</f>
        <v>136</v>
      </c>
      <c r="K3249" s="2">
        <f>MAX(E3249*Inputs!$B$5 - B3249 - Inputs!$B$8, 0) * H3249</f>
        <v>2973.5901531331206</v>
      </c>
      <c r="L3249" s="2">
        <f>IF(B3249 &gt;= D3249*Inputs!$B$10, MAX(B3249 - E3249/Inputs!$B$5 - Inputs!$B$8, 0) * I3249, 0)</f>
        <v>0</v>
      </c>
      <c r="M3249" s="2">
        <f t="shared" si="602"/>
        <v>3607.4864959616671</v>
      </c>
      <c r="N3249" s="3" t="str">
        <f t="shared" si="603"/>
        <v>Reg</v>
      </c>
      <c r="O3249" s="3" t="str">
        <f t="shared" si="611"/>
        <v>Charge</v>
      </c>
      <c r="P3249" s="2">
        <f t="shared" si="604"/>
        <v>170</v>
      </c>
      <c r="Q3249" s="2">
        <f t="shared" si="605"/>
        <v>0</v>
      </c>
      <c r="R3249" s="2">
        <f t="shared" si="606"/>
        <v>0</v>
      </c>
      <c r="S3249" s="2">
        <f t="shared" si="607"/>
        <v>0</v>
      </c>
      <c r="T3249" s="2">
        <f t="shared" si="608"/>
        <v>0</v>
      </c>
      <c r="U3249" s="2">
        <f>IF(O3249="Reg", R3249 * Inputs!$B$7, 0)</f>
        <v>0</v>
      </c>
      <c r="V3249" s="2">
        <f>MAX(F3249 + P3249*Inputs!$B$15 - (Q3249/Inputs!$B$16) - U3249, 0)</f>
        <v>340</v>
      </c>
    </row>
    <row r="3250" spans="1:22" x14ac:dyDescent="0.3">
      <c r="A3250" s="1">
        <v>46158.333333333343</v>
      </c>
      <c r="B3250" s="2">
        <v>0</v>
      </c>
      <c r="C3250" s="2">
        <v>12.595251332599011</v>
      </c>
      <c r="D3250" s="2">
        <f t="shared" si="600"/>
        <v>40.129724008401261</v>
      </c>
      <c r="E3250" s="2">
        <f t="shared" si="601"/>
        <v>50.246551152360034</v>
      </c>
      <c r="F3250" s="2">
        <f t="shared" si="609"/>
        <v>340</v>
      </c>
      <c r="G3250" s="2">
        <f t="shared" si="610"/>
        <v>0</v>
      </c>
      <c r="H3250" s="2">
        <f>MIN(Inputs!$B$2, (Inputs!$B$14 - F3250)/Inputs!$B$15)</f>
        <v>0</v>
      </c>
      <c r="I3250" s="2">
        <f>MAX(MIN(Inputs!$B$2, F3250*Inputs!$B$16, Inputs!$B$14*Inputs!$B$4 - G3250), 0)</f>
        <v>170</v>
      </c>
      <c r="J3250" s="2">
        <f>MAX(MIN(Inputs!$B$2, F3250*Inputs!$B$16, (Inputs!$B$14-F3250)/Inputs!$B$15)*Inputs!$B$9, 0)</f>
        <v>0</v>
      </c>
      <c r="K3250" s="2">
        <f>MAX(E3250*Inputs!$B$5 - B3250 - Inputs!$B$8, 0) * H3250</f>
        <v>0</v>
      </c>
      <c r="L3250" s="2">
        <f>IF(B3250 &gt;= D3250*Inputs!$B$10, MAX(B3250 - E3250/Inputs!$B$5 - Inputs!$B$8, 0) * I3250, 0)</f>
        <v>0</v>
      </c>
      <c r="M3250" s="2">
        <f t="shared" si="602"/>
        <v>0</v>
      </c>
      <c r="N3250" s="3" t="str">
        <f t="shared" si="603"/>
        <v>Idle</v>
      </c>
      <c r="O3250" s="3" t="str">
        <f t="shared" si="611"/>
        <v>Idle</v>
      </c>
      <c r="P3250" s="2">
        <f t="shared" si="604"/>
        <v>0</v>
      </c>
      <c r="Q3250" s="2">
        <f t="shared" si="605"/>
        <v>0</v>
      </c>
      <c r="R3250" s="2">
        <f t="shared" si="606"/>
        <v>0</v>
      </c>
      <c r="S3250" s="2">
        <f t="shared" si="607"/>
        <v>0</v>
      </c>
      <c r="T3250" s="2">
        <f t="shared" si="608"/>
        <v>0</v>
      </c>
      <c r="U3250" s="2">
        <f>IF(O3250="Reg", R3250 * Inputs!$B$7, 0)</f>
        <v>0</v>
      </c>
      <c r="V3250" s="2">
        <f>MAX(F3250 + P3250*Inputs!$B$15 - (Q3250/Inputs!$B$16) - U3250, 0)</f>
        <v>340</v>
      </c>
    </row>
    <row r="3251" spans="1:22" x14ac:dyDescent="0.3">
      <c r="A3251" s="1">
        <v>46158.375</v>
      </c>
      <c r="B3251" s="2">
        <v>1.4104470519252961</v>
      </c>
      <c r="C3251" s="2">
        <v>2.0675072879601282</v>
      </c>
      <c r="D3251" s="2">
        <f t="shared" si="600"/>
        <v>40.129724008401261</v>
      </c>
      <c r="E3251" s="2">
        <f t="shared" si="601"/>
        <v>57.876397856807046</v>
      </c>
      <c r="F3251" s="2">
        <f t="shared" si="609"/>
        <v>340</v>
      </c>
      <c r="G3251" s="2">
        <f t="shared" si="610"/>
        <v>0</v>
      </c>
      <c r="H3251" s="2">
        <f>MIN(Inputs!$B$2, (Inputs!$B$14 - F3251)/Inputs!$B$15)</f>
        <v>0</v>
      </c>
      <c r="I3251" s="2">
        <f>MAX(MIN(Inputs!$B$2, F3251*Inputs!$B$16, Inputs!$B$14*Inputs!$B$4 - G3251), 0)</f>
        <v>170</v>
      </c>
      <c r="J3251" s="2">
        <f>MAX(MIN(Inputs!$B$2, F3251*Inputs!$B$16, (Inputs!$B$14-F3251)/Inputs!$B$15)*Inputs!$B$9, 0)</f>
        <v>0</v>
      </c>
      <c r="K3251" s="2">
        <f>MAX(E3251*Inputs!$B$5 - B3251 - Inputs!$B$8, 0) * H3251</f>
        <v>0</v>
      </c>
      <c r="L3251" s="2">
        <f>IF(B3251 &gt;= D3251*Inputs!$B$10, MAX(B3251 - E3251/Inputs!$B$5 - Inputs!$B$8, 0) * I3251, 0)</f>
        <v>0</v>
      </c>
      <c r="M3251" s="2">
        <f t="shared" si="602"/>
        <v>0</v>
      </c>
      <c r="N3251" s="3" t="str">
        <f t="shared" si="603"/>
        <v>Idle</v>
      </c>
      <c r="O3251" s="3" t="str">
        <f t="shared" si="611"/>
        <v>Idle</v>
      </c>
      <c r="P3251" s="2">
        <f t="shared" si="604"/>
        <v>0</v>
      </c>
      <c r="Q3251" s="2">
        <f t="shared" si="605"/>
        <v>0</v>
      </c>
      <c r="R3251" s="2">
        <f t="shared" si="606"/>
        <v>0</v>
      </c>
      <c r="S3251" s="2">
        <f t="shared" si="607"/>
        <v>0</v>
      </c>
      <c r="T3251" s="2">
        <f t="shared" si="608"/>
        <v>0</v>
      </c>
      <c r="U3251" s="2">
        <f>IF(O3251="Reg", R3251 * Inputs!$B$7, 0)</f>
        <v>0</v>
      </c>
      <c r="V3251" s="2">
        <f>MAX(F3251 + P3251*Inputs!$B$15 - (Q3251/Inputs!$B$16) - U3251, 0)</f>
        <v>340</v>
      </c>
    </row>
    <row r="3252" spans="1:22" x14ac:dyDescent="0.3">
      <c r="A3252" s="1">
        <v>46158.416666666657</v>
      </c>
      <c r="B3252" s="2">
        <v>8.9940604763609286</v>
      </c>
      <c r="C3252" s="2">
        <v>8.7136213158285987</v>
      </c>
      <c r="D3252" s="2">
        <f t="shared" si="600"/>
        <v>40.129724008401261</v>
      </c>
      <c r="E3252" s="2">
        <f t="shared" si="601"/>
        <v>66.991958742212546</v>
      </c>
      <c r="F3252" s="2">
        <f t="shared" si="609"/>
        <v>340</v>
      </c>
      <c r="G3252" s="2">
        <f t="shared" si="610"/>
        <v>0</v>
      </c>
      <c r="H3252" s="2">
        <f>MIN(Inputs!$B$2, (Inputs!$B$14 - F3252)/Inputs!$B$15)</f>
        <v>0</v>
      </c>
      <c r="I3252" s="2">
        <f>MAX(MIN(Inputs!$B$2, F3252*Inputs!$B$16, Inputs!$B$14*Inputs!$B$4 - G3252), 0)</f>
        <v>170</v>
      </c>
      <c r="J3252" s="2">
        <f>MAX(MIN(Inputs!$B$2, F3252*Inputs!$B$16, (Inputs!$B$14-F3252)/Inputs!$B$15)*Inputs!$B$9, 0)</f>
        <v>0</v>
      </c>
      <c r="K3252" s="2">
        <f>MAX(E3252*Inputs!$B$5 - B3252 - Inputs!$B$8, 0) * H3252</f>
        <v>0</v>
      </c>
      <c r="L3252" s="2">
        <f>IF(B3252 &gt;= D3252*Inputs!$B$10, MAX(B3252 - E3252/Inputs!$B$5 - Inputs!$B$8, 0) * I3252, 0)</f>
        <v>0</v>
      </c>
      <c r="M3252" s="2">
        <f t="shared" si="602"/>
        <v>0</v>
      </c>
      <c r="N3252" s="3" t="str">
        <f t="shared" si="603"/>
        <v>Idle</v>
      </c>
      <c r="O3252" s="3" t="str">
        <f t="shared" si="611"/>
        <v>Idle</v>
      </c>
      <c r="P3252" s="2">
        <f t="shared" si="604"/>
        <v>0</v>
      </c>
      <c r="Q3252" s="2">
        <f t="shared" si="605"/>
        <v>0</v>
      </c>
      <c r="R3252" s="2">
        <f t="shared" si="606"/>
        <v>0</v>
      </c>
      <c r="S3252" s="2">
        <f t="shared" si="607"/>
        <v>0</v>
      </c>
      <c r="T3252" s="2">
        <f t="shared" si="608"/>
        <v>0</v>
      </c>
      <c r="U3252" s="2">
        <f>IF(O3252="Reg", R3252 * Inputs!$B$7, 0)</f>
        <v>0</v>
      </c>
      <c r="V3252" s="2">
        <f>MAX(F3252 + P3252*Inputs!$B$15 - (Q3252/Inputs!$B$16) - U3252, 0)</f>
        <v>340</v>
      </c>
    </row>
    <row r="3253" spans="1:22" x14ac:dyDescent="0.3">
      <c r="A3253" s="1">
        <v>46158.458333333343</v>
      </c>
      <c r="B3253" s="2">
        <v>225.226340118754</v>
      </c>
      <c r="C3253" s="2">
        <v>4.0325924338474231</v>
      </c>
      <c r="D3253" s="2">
        <f t="shared" si="600"/>
        <v>40.129724008401261</v>
      </c>
      <c r="E3253" s="2">
        <f t="shared" si="601"/>
        <v>77.220111065753798</v>
      </c>
      <c r="F3253" s="2">
        <f t="shared" si="609"/>
        <v>340</v>
      </c>
      <c r="G3253" s="2">
        <f t="shared" si="610"/>
        <v>0</v>
      </c>
      <c r="H3253" s="2">
        <f>MIN(Inputs!$B$2, (Inputs!$B$14 - F3253)/Inputs!$B$15)</f>
        <v>0</v>
      </c>
      <c r="I3253" s="2">
        <f>MAX(MIN(Inputs!$B$2, F3253*Inputs!$B$16, Inputs!$B$14*Inputs!$B$4 - G3253), 0)</f>
        <v>170</v>
      </c>
      <c r="J3253" s="2">
        <f>MAX(MIN(Inputs!$B$2, F3253*Inputs!$B$16, (Inputs!$B$14-F3253)/Inputs!$B$15)*Inputs!$B$9, 0)</f>
        <v>0</v>
      </c>
      <c r="K3253" s="2">
        <f>MAX(E3253*Inputs!$B$5 - B3253 - Inputs!$B$8, 0) * H3253</f>
        <v>0</v>
      </c>
      <c r="L3253" s="2">
        <f>IF(B3253 &gt;= D3253*Inputs!$B$10, MAX(B3253 - E3253/Inputs!$B$5 - Inputs!$B$8, 0) * I3253, 0)</f>
        <v>19970.956364303918</v>
      </c>
      <c r="M3253" s="2">
        <f t="shared" si="602"/>
        <v>0</v>
      </c>
      <c r="N3253" s="3" t="str">
        <f t="shared" si="603"/>
        <v>Discharge</v>
      </c>
      <c r="O3253" s="3" t="str">
        <f t="shared" si="611"/>
        <v>Discharge</v>
      </c>
      <c r="P3253" s="2">
        <f t="shared" si="604"/>
        <v>0</v>
      </c>
      <c r="Q3253" s="2">
        <f t="shared" si="605"/>
        <v>170</v>
      </c>
      <c r="R3253" s="2">
        <f t="shared" si="606"/>
        <v>0</v>
      </c>
      <c r="S3253" s="2">
        <f t="shared" si="607"/>
        <v>38288.477820188178</v>
      </c>
      <c r="T3253" s="2">
        <f t="shared" si="608"/>
        <v>0</v>
      </c>
      <c r="U3253" s="2">
        <f>IF(O3253="Reg", R3253 * Inputs!$B$7, 0)</f>
        <v>0</v>
      </c>
      <c r="V3253" s="2">
        <f>MAX(F3253 + P3253*Inputs!$B$15 - (Q3253/Inputs!$B$16) - U3253, 0)</f>
        <v>170</v>
      </c>
    </row>
    <row r="3254" spans="1:22" x14ac:dyDescent="0.3">
      <c r="A3254" s="1">
        <v>46158.5</v>
      </c>
      <c r="B3254" s="2">
        <v>19.994425874341619</v>
      </c>
      <c r="C3254" s="2">
        <v>10.47140285912227</v>
      </c>
      <c r="D3254" s="2">
        <f t="shared" si="600"/>
        <v>40.129724008401261</v>
      </c>
      <c r="E3254" s="2">
        <f t="shared" si="601"/>
        <v>51.565430874543388</v>
      </c>
      <c r="F3254" s="2">
        <f t="shared" si="609"/>
        <v>170</v>
      </c>
      <c r="G3254" s="2">
        <f t="shared" si="610"/>
        <v>170</v>
      </c>
      <c r="H3254" s="2">
        <f>MIN(Inputs!$B$2, (Inputs!$B$14 - F3254)/Inputs!$B$15)</f>
        <v>170</v>
      </c>
      <c r="I3254" s="2">
        <f>MAX(MIN(Inputs!$B$2, F3254*Inputs!$B$16, Inputs!$B$14*Inputs!$B$4 - G3254), 0)</f>
        <v>170</v>
      </c>
      <c r="J3254" s="2">
        <f>MAX(MIN(Inputs!$B$2, F3254*Inputs!$B$16, (Inputs!$B$14-F3254)/Inputs!$B$15)*Inputs!$B$9, 0)</f>
        <v>136</v>
      </c>
      <c r="K3254" s="2">
        <f>MAX(E3254*Inputs!$B$5 - B3254 - Inputs!$B$8, 0) * H3254</f>
        <v>915.13606019361623</v>
      </c>
      <c r="L3254" s="2">
        <f>IF(B3254 &gt;= D3254*Inputs!$B$10, MAX(B3254 - E3254/Inputs!$B$5 - Inputs!$B$8, 0) * I3254, 0)</f>
        <v>0</v>
      </c>
      <c r="M3254" s="2">
        <f t="shared" si="602"/>
        <v>1424.1107888406286</v>
      </c>
      <c r="N3254" s="3" t="str">
        <f t="shared" si="603"/>
        <v>Reg</v>
      </c>
      <c r="O3254" s="3" t="str">
        <f t="shared" si="611"/>
        <v>Discharge</v>
      </c>
      <c r="P3254" s="2">
        <f t="shared" si="604"/>
        <v>0</v>
      </c>
      <c r="Q3254" s="2">
        <f t="shared" si="605"/>
        <v>170</v>
      </c>
      <c r="R3254" s="2">
        <f t="shared" si="606"/>
        <v>0</v>
      </c>
      <c r="S3254" s="2">
        <f t="shared" si="607"/>
        <v>3399.0523986380754</v>
      </c>
      <c r="T3254" s="2">
        <f t="shared" si="608"/>
        <v>0</v>
      </c>
      <c r="U3254" s="2">
        <f>IF(O3254="Reg", R3254 * Inputs!$B$7, 0)</f>
        <v>0</v>
      </c>
      <c r="V3254" s="2">
        <f>MAX(F3254 + P3254*Inputs!$B$15 - (Q3254/Inputs!$B$16) - U3254, 0)</f>
        <v>0</v>
      </c>
    </row>
    <row r="3255" spans="1:22" x14ac:dyDescent="0.3">
      <c r="A3255" s="1">
        <v>46158.541666666657</v>
      </c>
      <c r="B3255" s="2">
        <v>45.854033392778362</v>
      </c>
      <c r="C3255" s="2">
        <v>12.366004882279981</v>
      </c>
      <c r="D3255" s="2">
        <f t="shared" si="600"/>
        <v>40.129724008401261</v>
      </c>
      <c r="E3255" s="2">
        <f t="shared" si="601"/>
        <v>61.332432046124488</v>
      </c>
      <c r="F3255" s="2">
        <f t="shared" si="609"/>
        <v>0</v>
      </c>
      <c r="G3255" s="2">
        <f t="shared" si="610"/>
        <v>340</v>
      </c>
      <c r="H3255" s="2">
        <f>MIN(Inputs!$B$2, (Inputs!$B$14 - F3255)/Inputs!$B$15)</f>
        <v>170</v>
      </c>
      <c r="I3255" s="2">
        <f>MAX(MIN(Inputs!$B$2, F3255*Inputs!$B$16, Inputs!$B$14*Inputs!$B$4 - G3255), 0)</f>
        <v>0</v>
      </c>
      <c r="J3255" s="2">
        <f>MAX(MIN(Inputs!$B$2, F3255*Inputs!$B$16, (Inputs!$B$14-F3255)/Inputs!$B$15)*Inputs!$B$9, 0)</f>
        <v>0</v>
      </c>
      <c r="K3255" s="2">
        <f>MAX(E3255*Inputs!$B$5 - B3255 - Inputs!$B$8, 0) * H3255</f>
        <v>0</v>
      </c>
      <c r="L3255" s="2">
        <f>IF(B3255 &gt;= D3255*Inputs!$B$10, MAX(B3255 - E3255/Inputs!$B$5 - Inputs!$B$8, 0) * I3255, 0)</f>
        <v>0</v>
      </c>
      <c r="M3255" s="2">
        <f t="shared" si="602"/>
        <v>0</v>
      </c>
      <c r="N3255" s="3" t="str">
        <f t="shared" si="603"/>
        <v>Idle</v>
      </c>
      <c r="O3255" s="3" t="str">
        <f t="shared" si="611"/>
        <v>Idle</v>
      </c>
      <c r="P3255" s="2">
        <f t="shared" si="604"/>
        <v>0</v>
      </c>
      <c r="Q3255" s="2">
        <f t="shared" si="605"/>
        <v>0</v>
      </c>
      <c r="R3255" s="2">
        <f t="shared" si="606"/>
        <v>0</v>
      </c>
      <c r="S3255" s="2">
        <f t="shared" si="607"/>
        <v>0</v>
      </c>
      <c r="T3255" s="2">
        <f t="shared" si="608"/>
        <v>0</v>
      </c>
      <c r="U3255" s="2">
        <f>IF(O3255="Reg", R3255 * Inputs!$B$7, 0)</f>
        <v>0</v>
      </c>
      <c r="V3255" s="2">
        <f>MAX(F3255 + P3255*Inputs!$B$15 - (Q3255/Inputs!$B$16) - U3255, 0)</f>
        <v>0</v>
      </c>
    </row>
    <row r="3256" spans="1:22" x14ac:dyDescent="0.3">
      <c r="A3256" s="1">
        <v>46158.583333333343</v>
      </c>
      <c r="B3256" s="2">
        <v>45.77908022668209</v>
      </c>
      <c r="C3256" s="2">
        <v>9.327836569383738</v>
      </c>
      <c r="D3256" s="2">
        <f t="shared" si="600"/>
        <v>40.129724008401261</v>
      </c>
      <c r="E3256" s="2">
        <f t="shared" si="601"/>
        <v>65.669874593079513</v>
      </c>
      <c r="F3256" s="2">
        <f t="shared" si="609"/>
        <v>0</v>
      </c>
      <c r="G3256" s="2">
        <f t="shared" si="610"/>
        <v>340</v>
      </c>
      <c r="H3256" s="2">
        <f>MIN(Inputs!$B$2, (Inputs!$B$14 - F3256)/Inputs!$B$15)</f>
        <v>170</v>
      </c>
      <c r="I3256" s="2">
        <f>MAX(MIN(Inputs!$B$2, F3256*Inputs!$B$16, Inputs!$B$14*Inputs!$B$4 - G3256), 0)</f>
        <v>0</v>
      </c>
      <c r="J3256" s="2">
        <f>MAX(MIN(Inputs!$B$2, F3256*Inputs!$B$16, (Inputs!$B$14-F3256)/Inputs!$B$15)*Inputs!$B$9, 0)</f>
        <v>0</v>
      </c>
      <c r="K3256" s="2">
        <f>MAX(E3256*Inputs!$B$5 - B3256 - Inputs!$B$8, 0) * H3256</f>
        <v>0</v>
      </c>
      <c r="L3256" s="2">
        <f>IF(B3256 &gt;= D3256*Inputs!$B$10, MAX(B3256 - E3256/Inputs!$B$5 - Inputs!$B$8, 0) * I3256, 0)</f>
        <v>0</v>
      </c>
      <c r="M3256" s="2">
        <f t="shared" si="602"/>
        <v>0</v>
      </c>
      <c r="N3256" s="3" t="str">
        <f t="shared" si="603"/>
        <v>Idle</v>
      </c>
      <c r="O3256" s="3" t="str">
        <f t="shared" si="611"/>
        <v>Idle</v>
      </c>
      <c r="P3256" s="2">
        <f t="shared" si="604"/>
        <v>0</v>
      </c>
      <c r="Q3256" s="2">
        <f t="shared" si="605"/>
        <v>0</v>
      </c>
      <c r="R3256" s="2">
        <f t="shared" si="606"/>
        <v>0</v>
      </c>
      <c r="S3256" s="2">
        <f t="shared" si="607"/>
        <v>0</v>
      </c>
      <c r="T3256" s="2">
        <f t="shared" si="608"/>
        <v>0</v>
      </c>
      <c r="U3256" s="2">
        <f>IF(O3256="Reg", R3256 * Inputs!$B$7, 0)</f>
        <v>0</v>
      </c>
      <c r="V3256" s="2">
        <f>MAX(F3256 + P3256*Inputs!$B$15 - (Q3256/Inputs!$B$16) - U3256, 0)</f>
        <v>0</v>
      </c>
    </row>
    <row r="3257" spans="1:22" x14ac:dyDescent="0.3">
      <c r="A3257" s="1">
        <v>46158.625</v>
      </c>
      <c r="B3257" s="2">
        <v>56.103812364358262</v>
      </c>
      <c r="C3257" s="2">
        <v>14.96323506540072</v>
      </c>
      <c r="D3257" s="2">
        <f t="shared" si="600"/>
        <v>40.129724008401261</v>
      </c>
      <c r="E3257" s="2">
        <f t="shared" si="601"/>
        <v>68.119972941831051</v>
      </c>
      <c r="F3257" s="2">
        <f t="shared" si="609"/>
        <v>0</v>
      </c>
      <c r="G3257" s="2">
        <f t="shared" si="610"/>
        <v>340</v>
      </c>
      <c r="H3257" s="2">
        <f>MIN(Inputs!$B$2, (Inputs!$B$14 - F3257)/Inputs!$B$15)</f>
        <v>170</v>
      </c>
      <c r="I3257" s="2">
        <f>MAX(MIN(Inputs!$B$2, F3257*Inputs!$B$16, Inputs!$B$14*Inputs!$B$4 - G3257), 0)</f>
        <v>0</v>
      </c>
      <c r="J3257" s="2">
        <f>MAX(MIN(Inputs!$B$2, F3257*Inputs!$B$16, (Inputs!$B$14-F3257)/Inputs!$B$15)*Inputs!$B$9, 0)</f>
        <v>0</v>
      </c>
      <c r="K3257" s="2">
        <f>MAX(E3257*Inputs!$B$5 - B3257 - Inputs!$B$8, 0) * H3257</f>
        <v>0</v>
      </c>
      <c r="L3257" s="2">
        <f>IF(B3257 &gt;= D3257*Inputs!$B$10, MAX(B3257 - E3257/Inputs!$B$5 - Inputs!$B$8, 0) * I3257, 0)</f>
        <v>0</v>
      </c>
      <c r="M3257" s="2">
        <f t="shared" si="602"/>
        <v>0</v>
      </c>
      <c r="N3257" s="3" t="str">
        <f t="shared" si="603"/>
        <v>Idle</v>
      </c>
      <c r="O3257" s="3" t="str">
        <f t="shared" si="611"/>
        <v>Idle</v>
      </c>
      <c r="P3257" s="2">
        <f t="shared" si="604"/>
        <v>0</v>
      </c>
      <c r="Q3257" s="2">
        <f t="shared" si="605"/>
        <v>0</v>
      </c>
      <c r="R3257" s="2">
        <f t="shared" si="606"/>
        <v>0</v>
      </c>
      <c r="S3257" s="2">
        <f t="shared" si="607"/>
        <v>0</v>
      </c>
      <c r="T3257" s="2">
        <f t="shared" si="608"/>
        <v>0</v>
      </c>
      <c r="U3257" s="2">
        <f>IF(O3257="Reg", R3257 * Inputs!$B$7, 0)</f>
        <v>0</v>
      </c>
      <c r="V3257" s="2">
        <f>MAX(F3257 + P3257*Inputs!$B$15 - (Q3257/Inputs!$B$16) - U3257, 0)</f>
        <v>0</v>
      </c>
    </row>
    <row r="3258" spans="1:22" x14ac:dyDescent="0.3">
      <c r="A3258" s="1">
        <v>46158.666666666657</v>
      </c>
      <c r="B3258" s="2">
        <v>70.362974417608484</v>
      </c>
      <c r="C3258" s="2">
        <v>10.360321082388939</v>
      </c>
      <c r="D3258" s="2">
        <f t="shared" si="600"/>
        <v>40.129724008401261</v>
      </c>
      <c r="E3258" s="2">
        <f t="shared" si="601"/>
        <v>68.037578839317575</v>
      </c>
      <c r="F3258" s="2">
        <f t="shared" si="609"/>
        <v>0</v>
      </c>
      <c r="G3258" s="2">
        <f t="shared" si="610"/>
        <v>340</v>
      </c>
      <c r="H3258" s="2">
        <f>MIN(Inputs!$B$2, (Inputs!$B$14 - F3258)/Inputs!$B$15)</f>
        <v>170</v>
      </c>
      <c r="I3258" s="2">
        <f>MAX(MIN(Inputs!$B$2, F3258*Inputs!$B$16, Inputs!$B$14*Inputs!$B$4 - G3258), 0)</f>
        <v>0</v>
      </c>
      <c r="J3258" s="2">
        <f>MAX(MIN(Inputs!$B$2, F3258*Inputs!$B$16, (Inputs!$B$14-F3258)/Inputs!$B$15)*Inputs!$B$9, 0)</f>
        <v>0</v>
      </c>
      <c r="K3258" s="2">
        <f>MAX(E3258*Inputs!$B$5 - B3258 - Inputs!$B$8, 0) * H3258</f>
        <v>0</v>
      </c>
      <c r="L3258" s="2">
        <f>IF(B3258 &gt;= D3258*Inputs!$B$10, MAX(B3258 - E3258/Inputs!$B$5 - Inputs!$B$8, 0) * I3258, 0)</f>
        <v>0</v>
      </c>
      <c r="M3258" s="2">
        <f t="shared" si="602"/>
        <v>0</v>
      </c>
      <c r="N3258" s="3" t="str">
        <f t="shared" si="603"/>
        <v>Idle</v>
      </c>
      <c r="O3258" s="3" t="str">
        <f t="shared" si="611"/>
        <v>Idle</v>
      </c>
      <c r="P3258" s="2">
        <f t="shared" si="604"/>
        <v>0</v>
      </c>
      <c r="Q3258" s="2">
        <f t="shared" si="605"/>
        <v>0</v>
      </c>
      <c r="R3258" s="2">
        <f t="shared" si="606"/>
        <v>0</v>
      </c>
      <c r="S3258" s="2">
        <f t="shared" si="607"/>
        <v>0</v>
      </c>
      <c r="T3258" s="2">
        <f t="shared" si="608"/>
        <v>0</v>
      </c>
      <c r="U3258" s="2">
        <f>IF(O3258="Reg", R3258 * Inputs!$B$7, 0)</f>
        <v>0</v>
      </c>
      <c r="V3258" s="2">
        <f>MAX(F3258 + P3258*Inputs!$B$15 - (Q3258/Inputs!$B$16) - U3258, 0)</f>
        <v>0</v>
      </c>
    </row>
    <row r="3259" spans="1:22" x14ac:dyDescent="0.3">
      <c r="A3259" s="1">
        <v>46158.708333333343</v>
      </c>
      <c r="B3259" s="2">
        <v>71.298258971491521</v>
      </c>
      <c r="C3259" s="2">
        <v>8.5940809529517193</v>
      </c>
      <c r="D3259" s="2">
        <f t="shared" si="600"/>
        <v>40.129724008401261</v>
      </c>
      <c r="E3259" s="2">
        <f t="shared" si="601"/>
        <v>65.723904987548053</v>
      </c>
      <c r="F3259" s="2">
        <f t="shared" si="609"/>
        <v>0</v>
      </c>
      <c r="G3259" s="2">
        <f t="shared" si="610"/>
        <v>340</v>
      </c>
      <c r="H3259" s="2">
        <f>MIN(Inputs!$B$2, (Inputs!$B$14 - F3259)/Inputs!$B$15)</f>
        <v>170</v>
      </c>
      <c r="I3259" s="2">
        <f>MAX(MIN(Inputs!$B$2, F3259*Inputs!$B$16, Inputs!$B$14*Inputs!$B$4 - G3259), 0)</f>
        <v>0</v>
      </c>
      <c r="J3259" s="2">
        <f>MAX(MIN(Inputs!$B$2, F3259*Inputs!$B$16, (Inputs!$B$14-F3259)/Inputs!$B$15)*Inputs!$B$9, 0)</f>
        <v>0</v>
      </c>
      <c r="K3259" s="2">
        <f>MAX(E3259*Inputs!$B$5 - B3259 - Inputs!$B$8, 0) * H3259</f>
        <v>0</v>
      </c>
      <c r="L3259" s="2">
        <f>IF(B3259 &gt;= D3259*Inputs!$B$10, MAX(B3259 - E3259/Inputs!$B$5 - Inputs!$B$8, 0) * I3259, 0)</f>
        <v>0</v>
      </c>
      <c r="M3259" s="2">
        <f t="shared" si="602"/>
        <v>0</v>
      </c>
      <c r="N3259" s="3" t="str">
        <f t="shared" si="603"/>
        <v>Idle</v>
      </c>
      <c r="O3259" s="3" t="str">
        <f t="shared" si="611"/>
        <v>Idle</v>
      </c>
      <c r="P3259" s="2">
        <f t="shared" si="604"/>
        <v>0</v>
      </c>
      <c r="Q3259" s="2">
        <f t="shared" si="605"/>
        <v>0</v>
      </c>
      <c r="R3259" s="2">
        <f t="shared" si="606"/>
        <v>0</v>
      </c>
      <c r="S3259" s="2">
        <f t="shared" si="607"/>
        <v>0</v>
      </c>
      <c r="T3259" s="2">
        <f t="shared" si="608"/>
        <v>0</v>
      </c>
      <c r="U3259" s="2">
        <f>IF(O3259="Reg", R3259 * Inputs!$B$7, 0)</f>
        <v>0</v>
      </c>
      <c r="V3259" s="2">
        <f>MAX(F3259 + P3259*Inputs!$B$15 - (Q3259/Inputs!$B$16) - U3259, 0)</f>
        <v>0</v>
      </c>
    </row>
    <row r="3260" spans="1:22" x14ac:dyDescent="0.3">
      <c r="A3260" s="1">
        <v>46158.75</v>
      </c>
      <c r="B3260" s="2">
        <v>78.596432903828202</v>
      </c>
      <c r="C3260" s="2">
        <v>17.068636267713241</v>
      </c>
      <c r="D3260" s="2">
        <f t="shared" si="600"/>
        <v>40.129724008401261</v>
      </c>
      <c r="E3260" s="2">
        <f t="shared" si="601"/>
        <v>61.006300736018574</v>
      </c>
      <c r="F3260" s="2">
        <f t="shared" si="609"/>
        <v>0</v>
      </c>
      <c r="G3260" s="2">
        <f t="shared" si="610"/>
        <v>340</v>
      </c>
      <c r="H3260" s="2">
        <f>MIN(Inputs!$B$2, (Inputs!$B$14 - F3260)/Inputs!$B$15)</f>
        <v>170</v>
      </c>
      <c r="I3260" s="2">
        <f>MAX(MIN(Inputs!$B$2, F3260*Inputs!$B$16, Inputs!$B$14*Inputs!$B$4 - G3260), 0)</f>
        <v>0</v>
      </c>
      <c r="J3260" s="2">
        <f>MAX(MIN(Inputs!$B$2, F3260*Inputs!$B$16, (Inputs!$B$14-F3260)/Inputs!$B$15)*Inputs!$B$9, 0)</f>
        <v>0</v>
      </c>
      <c r="K3260" s="2">
        <f>MAX(E3260*Inputs!$B$5 - B3260 - Inputs!$B$8, 0) * H3260</f>
        <v>0</v>
      </c>
      <c r="L3260" s="2">
        <f>IF(B3260 &gt;= D3260*Inputs!$B$10, MAX(B3260 - E3260/Inputs!$B$5 - Inputs!$B$8, 0) * I3260, 0)</f>
        <v>0</v>
      </c>
      <c r="M3260" s="2">
        <f t="shared" si="602"/>
        <v>0</v>
      </c>
      <c r="N3260" s="3" t="str">
        <f t="shared" si="603"/>
        <v>Idle</v>
      </c>
      <c r="O3260" s="3" t="str">
        <f t="shared" si="611"/>
        <v>Idle</v>
      </c>
      <c r="P3260" s="2">
        <f t="shared" si="604"/>
        <v>0</v>
      </c>
      <c r="Q3260" s="2">
        <f t="shared" si="605"/>
        <v>0</v>
      </c>
      <c r="R3260" s="2">
        <f t="shared" si="606"/>
        <v>0</v>
      </c>
      <c r="S3260" s="2">
        <f t="shared" si="607"/>
        <v>0</v>
      </c>
      <c r="T3260" s="2">
        <f t="shared" si="608"/>
        <v>0</v>
      </c>
      <c r="U3260" s="2">
        <f>IF(O3260="Reg", R3260 * Inputs!$B$7, 0)</f>
        <v>0</v>
      </c>
      <c r="V3260" s="2">
        <f>MAX(F3260 + P3260*Inputs!$B$15 - (Q3260/Inputs!$B$16) - U3260, 0)</f>
        <v>0</v>
      </c>
    </row>
    <row r="3261" spans="1:22" x14ac:dyDescent="0.3">
      <c r="A3261" s="1">
        <v>46158.791666666657</v>
      </c>
      <c r="B3261" s="2">
        <v>71.878688674508524</v>
      </c>
      <c r="C3261" s="2">
        <v>7.5921469635351206</v>
      </c>
      <c r="D3261" s="2">
        <f t="shared" si="600"/>
        <v>40.129724008401261</v>
      </c>
      <c r="E3261" s="2">
        <f t="shared" si="601"/>
        <v>53.731006504215117</v>
      </c>
      <c r="F3261" s="2">
        <f t="shared" si="609"/>
        <v>0</v>
      </c>
      <c r="G3261" s="2">
        <f t="shared" si="610"/>
        <v>340</v>
      </c>
      <c r="H3261" s="2">
        <f>MIN(Inputs!$B$2, (Inputs!$B$14 - F3261)/Inputs!$B$15)</f>
        <v>170</v>
      </c>
      <c r="I3261" s="2">
        <f>MAX(MIN(Inputs!$B$2, F3261*Inputs!$B$16, Inputs!$B$14*Inputs!$B$4 - G3261), 0)</f>
        <v>0</v>
      </c>
      <c r="J3261" s="2">
        <f>MAX(MIN(Inputs!$B$2, F3261*Inputs!$B$16, (Inputs!$B$14-F3261)/Inputs!$B$15)*Inputs!$B$9, 0)</f>
        <v>0</v>
      </c>
      <c r="K3261" s="2">
        <f>MAX(E3261*Inputs!$B$5 - B3261 - Inputs!$B$8, 0) * H3261</f>
        <v>0</v>
      </c>
      <c r="L3261" s="2">
        <f>IF(B3261 &gt;= D3261*Inputs!$B$10, MAX(B3261 - E3261/Inputs!$B$5 - Inputs!$B$8, 0) * I3261, 0)</f>
        <v>0</v>
      </c>
      <c r="M3261" s="2">
        <f t="shared" si="602"/>
        <v>0</v>
      </c>
      <c r="N3261" s="3" t="str">
        <f t="shared" si="603"/>
        <v>Idle</v>
      </c>
      <c r="O3261" s="3" t="str">
        <f t="shared" si="611"/>
        <v>Idle</v>
      </c>
      <c r="P3261" s="2">
        <f t="shared" si="604"/>
        <v>0</v>
      </c>
      <c r="Q3261" s="2">
        <f t="shared" si="605"/>
        <v>0</v>
      </c>
      <c r="R3261" s="2">
        <f t="shared" si="606"/>
        <v>0</v>
      </c>
      <c r="S3261" s="2">
        <f t="shared" si="607"/>
        <v>0</v>
      </c>
      <c r="T3261" s="2">
        <f t="shared" si="608"/>
        <v>0</v>
      </c>
      <c r="U3261" s="2">
        <f>IF(O3261="Reg", R3261 * Inputs!$B$7, 0)</f>
        <v>0</v>
      </c>
      <c r="V3261" s="2">
        <f>MAX(F3261 + P3261*Inputs!$B$15 - (Q3261/Inputs!$B$16) - U3261, 0)</f>
        <v>0</v>
      </c>
    </row>
    <row r="3262" spans="1:22" x14ac:dyDescent="0.3">
      <c r="A3262" s="1">
        <v>46158.833333333343</v>
      </c>
      <c r="B3262" s="2">
        <v>60.479670319191342</v>
      </c>
      <c r="C3262" s="2">
        <v>14.78742406071914</v>
      </c>
      <c r="D3262" s="2">
        <f t="shared" si="600"/>
        <v>40.129724008401261</v>
      </c>
      <c r="E3262" s="2">
        <f t="shared" si="601"/>
        <v>45.462071170133065</v>
      </c>
      <c r="F3262" s="2">
        <f t="shared" si="609"/>
        <v>0</v>
      </c>
      <c r="G3262" s="2">
        <f t="shared" si="610"/>
        <v>340</v>
      </c>
      <c r="H3262" s="2">
        <f>MIN(Inputs!$B$2, (Inputs!$B$14 - F3262)/Inputs!$B$15)</f>
        <v>170</v>
      </c>
      <c r="I3262" s="2">
        <f>MAX(MIN(Inputs!$B$2, F3262*Inputs!$B$16, Inputs!$B$14*Inputs!$B$4 - G3262), 0)</f>
        <v>0</v>
      </c>
      <c r="J3262" s="2">
        <f>MAX(MIN(Inputs!$B$2, F3262*Inputs!$B$16, (Inputs!$B$14-F3262)/Inputs!$B$15)*Inputs!$B$9, 0)</f>
        <v>0</v>
      </c>
      <c r="K3262" s="2">
        <f>MAX(E3262*Inputs!$B$5 - B3262 - Inputs!$B$8, 0) * H3262</f>
        <v>0</v>
      </c>
      <c r="L3262" s="2">
        <f>IF(B3262 &gt;= D3262*Inputs!$B$10, MAX(B3262 - E3262/Inputs!$B$5 - Inputs!$B$8, 0) * I3262, 0)</f>
        <v>0</v>
      </c>
      <c r="M3262" s="2">
        <f t="shared" si="602"/>
        <v>0</v>
      </c>
      <c r="N3262" s="3" t="str">
        <f t="shared" si="603"/>
        <v>Idle</v>
      </c>
      <c r="O3262" s="3" t="str">
        <f t="shared" si="611"/>
        <v>Idle</v>
      </c>
      <c r="P3262" s="2">
        <f t="shared" si="604"/>
        <v>0</v>
      </c>
      <c r="Q3262" s="2">
        <f t="shared" si="605"/>
        <v>0</v>
      </c>
      <c r="R3262" s="2">
        <f t="shared" si="606"/>
        <v>0</v>
      </c>
      <c r="S3262" s="2">
        <f t="shared" si="607"/>
        <v>0</v>
      </c>
      <c r="T3262" s="2">
        <f t="shared" si="608"/>
        <v>0</v>
      </c>
      <c r="U3262" s="2">
        <f>IF(O3262="Reg", R3262 * Inputs!$B$7, 0)</f>
        <v>0</v>
      </c>
      <c r="V3262" s="2">
        <f>MAX(F3262 + P3262*Inputs!$B$15 - (Q3262/Inputs!$B$16) - U3262, 0)</f>
        <v>0</v>
      </c>
    </row>
    <row r="3263" spans="1:22" x14ac:dyDescent="0.3">
      <c r="A3263" s="1">
        <v>46158.875</v>
      </c>
      <c r="B3263" s="2">
        <v>55.609447749277336</v>
      </c>
      <c r="C3263" s="2">
        <v>6.9559744055812551</v>
      </c>
      <c r="D3263" s="2">
        <f t="shared" si="600"/>
        <v>40.129724008401261</v>
      </c>
      <c r="E3263" s="2">
        <f t="shared" si="601"/>
        <v>36.360580521186478</v>
      </c>
      <c r="F3263" s="2">
        <f t="shared" si="609"/>
        <v>0</v>
      </c>
      <c r="G3263" s="2">
        <f t="shared" si="610"/>
        <v>340</v>
      </c>
      <c r="H3263" s="2">
        <f>MIN(Inputs!$B$2, (Inputs!$B$14 - F3263)/Inputs!$B$15)</f>
        <v>170</v>
      </c>
      <c r="I3263" s="2">
        <f>MAX(MIN(Inputs!$B$2, F3263*Inputs!$B$16, Inputs!$B$14*Inputs!$B$4 - G3263), 0)</f>
        <v>0</v>
      </c>
      <c r="J3263" s="2">
        <f>MAX(MIN(Inputs!$B$2, F3263*Inputs!$B$16, (Inputs!$B$14-F3263)/Inputs!$B$15)*Inputs!$B$9, 0)</f>
        <v>0</v>
      </c>
      <c r="K3263" s="2">
        <f>MAX(E3263*Inputs!$B$5 - B3263 - Inputs!$B$8, 0) * H3263</f>
        <v>0</v>
      </c>
      <c r="L3263" s="2">
        <f>IF(B3263 &gt;= D3263*Inputs!$B$10, MAX(B3263 - E3263/Inputs!$B$5 - Inputs!$B$8, 0) * I3263, 0)</f>
        <v>0</v>
      </c>
      <c r="M3263" s="2">
        <f t="shared" si="602"/>
        <v>0</v>
      </c>
      <c r="N3263" s="3" t="str">
        <f t="shared" si="603"/>
        <v>Idle</v>
      </c>
      <c r="O3263" s="3" t="str">
        <f t="shared" si="611"/>
        <v>Idle</v>
      </c>
      <c r="P3263" s="2">
        <f t="shared" si="604"/>
        <v>0</v>
      </c>
      <c r="Q3263" s="2">
        <f t="shared" si="605"/>
        <v>0</v>
      </c>
      <c r="R3263" s="2">
        <f t="shared" si="606"/>
        <v>0</v>
      </c>
      <c r="S3263" s="2">
        <f t="shared" si="607"/>
        <v>0</v>
      </c>
      <c r="T3263" s="2">
        <f t="shared" si="608"/>
        <v>0</v>
      </c>
      <c r="U3263" s="2">
        <f>IF(O3263="Reg", R3263 * Inputs!$B$7, 0)</f>
        <v>0</v>
      </c>
      <c r="V3263" s="2">
        <f>MAX(F3263 + P3263*Inputs!$B$15 - (Q3263/Inputs!$B$16) - U3263, 0)</f>
        <v>0</v>
      </c>
    </row>
    <row r="3264" spans="1:22" x14ac:dyDescent="0.3">
      <c r="A3264" s="1">
        <v>46158.916666666657</v>
      </c>
      <c r="B3264" s="2">
        <v>56.480931306991337</v>
      </c>
      <c r="C3264" s="2">
        <v>20.023058575154209</v>
      </c>
      <c r="D3264" s="2">
        <f t="shared" si="600"/>
        <v>40.129724008401261</v>
      </c>
      <c r="E3264" s="2">
        <f t="shared" si="601"/>
        <v>28.45065154307856</v>
      </c>
      <c r="F3264" s="2">
        <f t="shared" si="609"/>
        <v>0</v>
      </c>
      <c r="G3264" s="2">
        <f t="shared" si="610"/>
        <v>340</v>
      </c>
      <c r="H3264" s="2">
        <f>MIN(Inputs!$B$2, (Inputs!$B$14 - F3264)/Inputs!$B$15)</f>
        <v>170</v>
      </c>
      <c r="I3264" s="2">
        <f>MAX(MIN(Inputs!$B$2, F3264*Inputs!$B$16, Inputs!$B$14*Inputs!$B$4 - G3264), 0)</f>
        <v>0</v>
      </c>
      <c r="J3264" s="2">
        <f>MAX(MIN(Inputs!$B$2, F3264*Inputs!$B$16, (Inputs!$B$14-F3264)/Inputs!$B$15)*Inputs!$B$9, 0)</f>
        <v>0</v>
      </c>
      <c r="K3264" s="2">
        <f>MAX(E3264*Inputs!$B$5 - B3264 - Inputs!$B$8, 0) * H3264</f>
        <v>0</v>
      </c>
      <c r="L3264" s="2">
        <f>IF(B3264 &gt;= D3264*Inputs!$B$10, MAX(B3264 - E3264/Inputs!$B$5 - Inputs!$B$8, 0) * I3264, 0)</f>
        <v>0</v>
      </c>
      <c r="M3264" s="2">
        <f t="shared" si="602"/>
        <v>0</v>
      </c>
      <c r="N3264" s="3" t="str">
        <f t="shared" si="603"/>
        <v>Idle</v>
      </c>
      <c r="O3264" s="3" t="str">
        <f t="shared" si="611"/>
        <v>Idle</v>
      </c>
      <c r="P3264" s="2">
        <f t="shared" si="604"/>
        <v>0</v>
      </c>
      <c r="Q3264" s="2">
        <f t="shared" si="605"/>
        <v>0</v>
      </c>
      <c r="R3264" s="2">
        <f t="shared" si="606"/>
        <v>0</v>
      </c>
      <c r="S3264" s="2">
        <f t="shared" si="607"/>
        <v>0</v>
      </c>
      <c r="T3264" s="2">
        <f t="shared" si="608"/>
        <v>0</v>
      </c>
      <c r="U3264" s="2">
        <f>IF(O3264="Reg", R3264 * Inputs!$B$7, 0)</f>
        <v>0</v>
      </c>
      <c r="V3264" s="2">
        <f>MAX(F3264 + P3264*Inputs!$B$15 - (Q3264/Inputs!$B$16) - U3264, 0)</f>
        <v>0</v>
      </c>
    </row>
    <row r="3265" spans="1:22" x14ac:dyDescent="0.3">
      <c r="A3265" s="1">
        <v>46158.958333333343</v>
      </c>
      <c r="B3265" s="2">
        <v>42.9926334623147</v>
      </c>
      <c r="C3265" s="2">
        <v>22.805258799253799</v>
      </c>
      <c r="D3265" s="2">
        <f t="shared" si="600"/>
        <v>40.129724008401261</v>
      </c>
      <c r="E3265" s="2">
        <f t="shared" si="601"/>
        <v>19.037162991913338</v>
      </c>
      <c r="F3265" s="2">
        <f t="shared" si="609"/>
        <v>0</v>
      </c>
      <c r="G3265" s="2">
        <f t="shared" si="610"/>
        <v>340</v>
      </c>
      <c r="H3265" s="2">
        <f>MIN(Inputs!$B$2, (Inputs!$B$14 - F3265)/Inputs!$B$15)</f>
        <v>170</v>
      </c>
      <c r="I3265" s="2">
        <f>MAX(MIN(Inputs!$B$2, F3265*Inputs!$B$16, Inputs!$B$14*Inputs!$B$4 - G3265), 0)</f>
        <v>0</v>
      </c>
      <c r="J3265" s="2">
        <f>MAX(MIN(Inputs!$B$2, F3265*Inputs!$B$16, (Inputs!$B$14-F3265)/Inputs!$B$15)*Inputs!$B$9, 0)</f>
        <v>0</v>
      </c>
      <c r="K3265" s="2">
        <f>MAX(E3265*Inputs!$B$5 - B3265 - Inputs!$B$8, 0) * H3265</f>
        <v>0</v>
      </c>
      <c r="L3265" s="2">
        <f>IF(B3265 &gt;= D3265*Inputs!$B$10, MAX(B3265 - E3265/Inputs!$B$5 - Inputs!$B$8, 0) * I3265, 0)</f>
        <v>0</v>
      </c>
      <c r="M3265" s="2">
        <f t="shared" si="602"/>
        <v>0</v>
      </c>
      <c r="N3265" s="3" t="str">
        <f t="shared" si="603"/>
        <v>Idle</v>
      </c>
      <c r="O3265" s="3" t="str">
        <f t="shared" si="611"/>
        <v>Idle</v>
      </c>
      <c r="P3265" s="2">
        <f t="shared" si="604"/>
        <v>0</v>
      </c>
      <c r="Q3265" s="2">
        <f t="shared" si="605"/>
        <v>0</v>
      </c>
      <c r="R3265" s="2">
        <f t="shared" si="606"/>
        <v>0</v>
      </c>
      <c r="S3265" s="2">
        <f t="shared" si="607"/>
        <v>0</v>
      </c>
      <c r="T3265" s="2">
        <f t="shared" si="608"/>
        <v>0</v>
      </c>
      <c r="U3265" s="2">
        <f>IF(O3265="Reg", R3265 * Inputs!$B$7, 0)</f>
        <v>0</v>
      </c>
      <c r="V3265" s="2">
        <f>MAX(F3265 + P3265*Inputs!$B$15 - (Q3265/Inputs!$B$16) - U3265, 0)</f>
        <v>0</v>
      </c>
    </row>
    <row r="3266" spans="1:22" x14ac:dyDescent="0.3">
      <c r="A3266" s="1">
        <v>46159</v>
      </c>
      <c r="B3266" s="2">
        <v>34.944667513007481</v>
      </c>
      <c r="C3266" s="2">
        <v>40.681009254238766</v>
      </c>
      <c r="D3266" s="2">
        <f t="shared" ref="D3266:D3329" si="612">AVERAGEIFS(B:B, A:A, "&gt;="&amp;INT(A3266), A:A, "&lt;"&amp;INT(A3266)+1)</f>
        <v>38.457530352174594</v>
      </c>
      <c r="E3266" s="2">
        <f t="shared" ref="E3266:E3329" si="613">AVERAGE(B3266:B3271)</f>
        <v>11.871724081527551</v>
      </c>
      <c r="F3266" s="2">
        <f t="shared" si="609"/>
        <v>0</v>
      </c>
      <c r="G3266" s="2">
        <f t="shared" si="610"/>
        <v>0</v>
      </c>
      <c r="H3266" s="2">
        <f>MIN(Inputs!$B$2, (Inputs!$B$14 - F3266)/Inputs!$B$15)</f>
        <v>170</v>
      </c>
      <c r="I3266" s="2">
        <f>MAX(MIN(Inputs!$B$2, F3266*Inputs!$B$16, Inputs!$B$14*Inputs!$B$4 - G3266), 0)</f>
        <v>0</v>
      </c>
      <c r="J3266" s="2">
        <f>MAX(MIN(Inputs!$B$2, F3266*Inputs!$B$16, (Inputs!$B$14-F3266)/Inputs!$B$15)*Inputs!$B$9, 0)</f>
        <v>0</v>
      </c>
      <c r="K3266" s="2">
        <f>MAX(E3266*Inputs!$B$5 - B3266 - Inputs!$B$8, 0) * H3266</f>
        <v>0</v>
      </c>
      <c r="L3266" s="2">
        <f>IF(B3266 &gt;= D3266*Inputs!$B$10, MAX(B3266 - E3266/Inputs!$B$5 - Inputs!$B$8, 0) * I3266, 0)</f>
        <v>0</v>
      </c>
      <c r="M3266" s="2">
        <f t="shared" ref="M3266:M3329" si="614">C3266 * J3266</f>
        <v>0</v>
      </c>
      <c r="N3266" s="3" t="str">
        <f t="shared" ref="N3266:N3329" si="615">IF(MAX(K3266, L3266, M3266)&lt;=0, "Idle", IF(AND(M3266&gt;=K3266, M3266&gt;=L3266), "Reg", IF(L3266&gt;=K3266, "Discharge", "Charge")))</f>
        <v>Idle</v>
      </c>
      <c r="O3266" s="3" t="str">
        <f t="shared" si="611"/>
        <v>Idle</v>
      </c>
      <c r="P3266" s="2">
        <f t="shared" ref="P3266:P3329" si="616">IF(O3266="Charge", H3266, 0)</f>
        <v>0</v>
      </c>
      <c r="Q3266" s="2">
        <f t="shared" ref="Q3266:Q3329" si="617">IF(O3266="Discharge", I3266, 0)</f>
        <v>0</v>
      </c>
      <c r="R3266" s="2">
        <f t="shared" ref="R3266:R3329" si="618">IF(O3266="Reg", J3266, 0)</f>
        <v>0</v>
      </c>
      <c r="S3266" s="2">
        <f t="shared" ref="S3266:S3329" si="619">(Q3266 - P3266) * B3266</f>
        <v>0</v>
      </c>
      <c r="T3266" s="2">
        <f t="shared" ref="T3266:T3329" si="620">R3266 * C3266</f>
        <v>0</v>
      </c>
      <c r="U3266" s="2">
        <f>IF(O3266="Reg", R3266 * Inputs!$B$7, 0)</f>
        <v>0</v>
      </c>
      <c r="V3266" s="2">
        <f>MAX(F3266 + P3266*Inputs!$B$15 - (Q3266/Inputs!$B$16) - U3266, 0)</f>
        <v>0</v>
      </c>
    </row>
    <row r="3267" spans="1:22" x14ac:dyDescent="0.3">
      <c r="A3267" s="1">
        <v>46159.041666666657</v>
      </c>
      <c r="B3267" s="2">
        <v>22.26507667001615</v>
      </c>
      <c r="C3267" s="2">
        <v>6.7463959609776003</v>
      </c>
      <c r="D3267" s="2">
        <f t="shared" si="612"/>
        <v>38.457530352174594</v>
      </c>
      <c r="E3267" s="2">
        <f t="shared" si="613"/>
        <v>6.0476128293596387</v>
      </c>
      <c r="F3267" s="2">
        <f t="shared" ref="F3267:F3330" si="621">V3266</f>
        <v>0</v>
      </c>
      <c r="G3267" s="2">
        <f t="shared" ref="G3267:G3330" si="622">IF(INT(A3267)=INT(A3266), G3266 + Q3266, 0)</f>
        <v>0</v>
      </c>
      <c r="H3267" s="2">
        <f>MIN(Inputs!$B$2, (Inputs!$B$14 - F3267)/Inputs!$B$15)</f>
        <v>170</v>
      </c>
      <c r="I3267" s="2">
        <f>MAX(MIN(Inputs!$B$2, F3267*Inputs!$B$16, Inputs!$B$14*Inputs!$B$4 - G3267), 0)</f>
        <v>0</v>
      </c>
      <c r="J3267" s="2">
        <f>MAX(MIN(Inputs!$B$2, F3267*Inputs!$B$16, (Inputs!$B$14-F3267)/Inputs!$B$15)*Inputs!$B$9, 0)</f>
        <v>0</v>
      </c>
      <c r="K3267" s="2">
        <f>MAX(E3267*Inputs!$B$5 - B3267 - Inputs!$B$8, 0) * H3267</f>
        <v>0</v>
      </c>
      <c r="L3267" s="2">
        <f>IF(B3267 &gt;= D3267*Inputs!$B$10, MAX(B3267 - E3267/Inputs!$B$5 - Inputs!$B$8, 0) * I3267, 0)</f>
        <v>0</v>
      </c>
      <c r="M3267" s="2">
        <f t="shared" si="614"/>
        <v>0</v>
      </c>
      <c r="N3267" s="3" t="str">
        <f t="shared" si="615"/>
        <v>Idle</v>
      </c>
      <c r="O3267" s="3" t="str">
        <f t="shared" si="611"/>
        <v>Idle</v>
      </c>
      <c r="P3267" s="2">
        <f t="shared" si="616"/>
        <v>0</v>
      </c>
      <c r="Q3267" s="2">
        <f t="shared" si="617"/>
        <v>0</v>
      </c>
      <c r="R3267" s="2">
        <f t="shared" si="618"/>
        <v>0</v>
      </c>
      <c r="S3267" s="2">
        <f t="shared" si="619"/>
        <v>0</v>
      </c>
      <c r="T3267" s="2">
        <f t="shared" si="620"/>
        <v>0</v>
      </c>
      <c r="U3267" s="2">
        <f>IF(O3267="Reg", R3267 * Inputs!$B$7, 0)</f>
        <v>0</v>
      </c>
      <c r="V3267" s="2">
        <f>MAX(F3267 + P3267*Inputs!$B$15 - (Q3267/Inputs!$B$16) - U3267, 0)</f>
        <v>0</v>
      </c>
    </row>
    <row r="3268" spans="1:22" x14ac:dyDescent="0.3">
      <c r="A3268" s="1">
        <v>46159.083333333343</v>
      </c>
      <c r="B3268" s="2">
        <v>5.8707264255118696</v>
      </c>
      <c r="C3268" s="2">
        <v>6.9035314047822176</v>
      </c>
      <c r="D3268" s="2">
        <f t="shared" si="612"/>
        <v>38.457530352174594</v>
      </c>
      <c r="E3268" s="2">
        <f t="shared" si="613"/>
        <v>2.33676671769028</v>
      </c>
      <c r="F3268" s="2">
        <f t="shared" si="621"/>
        <v>0</v>
      </c>
      <c r="G3268" s="2">
        <f t="shared" si="622"/>
        <v>0</v>
      </c>
      <c r="H3268" s="2">
        <f>MIN(Inputs!$B$2, (Inputs!$B$14 - F3268)/Inputs!$B$15)</f>
        <v>170</v>
      </c>
      <c r="I3268" s="2">
        <f>MAX(MIN(Inputs!$B$2, F3268*Inputs!$B$16, Inputs!$B$14*Inputs!$B$4 - G3268), 0)</f>
        <v>0</v>
      </c>
      <c r="J3268" s="2">
        <f>MAX(MIN(Inputs!$B$2, F3268*Inputs!$B$16, (Inputs!$B$14-F3268)/Inputs!$B$15)*Inputs!$B$9, 0)</f>
        <v>0</v>
      </c>
      <c r="K3268" s="2">
        <f>MAX(E3268*Inputs!$B$5 - B3268 - Inputs!$B$8, 0) * H3268</f>
        <v>0</v>
      </c>
      <c r="L3268" s="2">
        <f>IF(B3268 &gt;= D3268*Inputs!$B$10, MAX(B3268 - E3268/Inputs!$B$5 - Inputs!$B$8, 0) * I3268, 0)</f>
        <v>0</v>
      </c>
      <c r="M3268" s="2">
        <f t="shared" si="614"/>
        <v>0</v>
      </c>
      <c r="N3268" s="3" t="str">
        <f t="shared" si="615"/>
        <v>Idle</v>
      </c>
      <c r="O3268" s="3" t="str">
        <f t="shared" ref="O3268:O3331" si="623">IF(O3267&lt;&gt;O3266, O3267, N3268)</f>
        <v>Idle</v>
      </c>
      <c r="P3268" s="2">
        <f t="shared" si="616"/>
        <v>0</v>
      </c>
      <c r="Q3268" s="2">
        <f t="shared" si="617"/>
        <v>0</v>
      </c>
      <c r="R3268" s="2">
        <f t="shared" si="618"/>
        <v>0</v>
      </c>
      <c r="S3268" s="2">
        <f t="shared" si="619"/>
        <v>0</v>
      </c>
      <c r="T3268" s="2">
        <f t="shared" si="620"/>
        <v>0</v>
      </c>
      <c r="U3268" s="2">
        <f>IF(O3268="Reg", R3268 * Inputs!$B$7, 0)</f>
        <v>0</v>
      </c>
      <c r="V3268" s="2">
        <f>MAX(F3268 + P3268*Inputs!$B$15 - (Q3268/Inputs!$B$16) - U3268, 0)</f>
        <v>0</v>
      </c>
    </row>
    <row r="3269" spans="1:22" x14ac:dyDescent="0.3">
      <c r="A3269" s="1">
        <v>46159.125</v>
      </c>
      <c r="B3269" s="2">
        <v>8.1498738806298121</v>
      </c>
      <c r="C3269" s="2">
        <v>4.8854747087636232</v>
      </c>
      <c r="D3269" s="2">
        <f t="shared" si="612"/>
        <v>38.457530352174594</v>
      </c>
      <c r="E3269" s="2">
        <f t="shared" si="613"/>
        <v>1.6347588026222262</v>
      </c>
      <c r="F3269" s="2">
        <f t="shared" si="621"/>
        <v>0</v>
      </c>
      <c r="G3269" s="2">
        <f t="shared" si="622"/>
        <v>0</v>
      </c>
      <c r="H3269" s="2">
        <f>MIN(Inputs!$B$2, (Inputs!$B$14 - F3269)/Inputs!$B$15)</f>
        <v>170</v>
      </c>
      <c r="I3269" s="2">
        <f>MAX(MIN(Inputs!$B$2, F3269*Inputs!$B$16, Inputs!$B$14*Inputs!$B$4 - G3269), 0)</f>
        <v>0</v>
      </c>
      <c r="J3269" s="2">
        <f>MAX(MIN(Inputs!$B$2, F3269*Inputs!$B$16, (Inputs!$B$14-F3269)/Inputs!$B$15)*Inputs!$B$9, 0)</f>
        <v>0</v>
      </c>
      <c r="K3269" s="2">
        <f>MAX(E3269*Inputs!$B$5 - B3269 - Inputs!$B$8, 0) * H3269</f>
        <v>0</v>
      </c>
      <c r="L3269" s="2">
        <f>IF(B3269 &gt;= D3269*Inputs!$B$10, MAX(B3269 - E3269/Inputs!$B$5 - Inputs!$B$8, 0) * I3269, 0)</f>
        <v>0</v>
      </c>
      <c r="M3269" s="2">
        <f t="shared" si="614"/>
        <v>0</v>
      </c>
      <c r="N3269" s="3" t="str">
        <f t="shared" si="615"/>
        <v>Idle</v>
      </c>
      <c r="O3269" s="3" t="str">
        <f t="shared" si="623"/>
        <v>Idle</v>
      </c>
      <c r="P3269" s="2">
        <f t="shared" si="616"/>
        <v>0</v>
      </c>
      <c r="Q3269" s="2">
        <f t="shared" si="617"/>
        <v>0</v>
      </c>
      <c r="R3269" s="2">
        <f t="shared" si="618"/>
        <v>0</v>
      </c>
      <c r="S3269" s="2">
        <f t="shared" si="619"/>
        <v>0</v>
      </c>
      <c r="T3269" s="2">
        <f t="shared" si="620"/>
        <v>0</v>
      </c>
      <c r="U3269" s="2">
        <f>IF(O3269="Reg", R3269 * Inputs!$B$7, 0)</f>
        <v>0</v>
      </c>
      <c r="V3269" s="2">
        <f>MAX(F3269 + P3269*Inputs!$B$15 - (Q3269/Inputs!$B$16) - U3269, 0)</f>
        <v>0</v>
      </c>
    </row>
    <row r="3270" spans="1:22" x14ac:dyDescent="0.3">
      <c r="A3270" s="1">
        <v>46159.166666666657</v>
      </c>
      <c r="B3270" s="2">
        <v>0</v>
      </c>
      <c r="C3270" s="2">
        <v>8.3802188175003476</v>
      </c>
      <c r="D3270" s="2">
        <f t="shared" si="612"/>
        <v>38.457530352174594</v>
      </c>
      <c r="E3270" s="2">
        <f t="shared" si="613"/>
        <v>0.7587637434960296</v>
      </c>
      <c r="F3270" s="2">
        <f t="shared" si="621"/>
        <v>0</v>
      </c>
      <c r="G3270" s="2">
        <f t="shared" si="622"/>
        <v>0</v>
      </c>
      <c r="H3270" s="2">
        <f>MIN(Inputs!$B$2, (Inputs!$B$14 - F3270)/Inputs!$B$15)</f>
        <v>170</v>
      </c>
      <c r="I3270" s="2">
        <f>MAX(MIN(Inputs!$B$2, F3270*Inputs!$B$16, Inputs!$B$14*Inputs!$B$4 - G3270), 0)</f>
        <v>0</v>
      </c>
      <c r="J3270" s="2">
        <f>MAX(MIN(Inputs!$B$2, F3270*Inputs!$B$16, (Inputs!$B$14-F3270)/Inputs!$B$15)*Inputs!$B$9, 0)</f>
        <v>0</v>
      </c>
      <c r="K3270" s="2">
        <f>MAX(E3270*Inputs!$B$5 - B3270 - Inputs!$B$8, 0) * H3270</f>
        <v>0</v>
      </c>
      <c r="L3270" s="2">
        <f>IF(B3270 &gt;= D3270*Inputs!$B$10, MAX(B3270 - E3270/Inputs!$B$5 - Inputs!$B$8, 0) * I3270, 0)</f>
        <v>0</v>
      </c>
      <c r="M3270" s="2">
        <f t="shared" si="614"/>
        <v>0</v>
      </c>
      <c r="N3270" s="3" t="str">
        <f t="shared" si="615"/>
        <v>Idle</v>
      </c>
      <c r="O3270" s="3" t="str">
        <f t="shared" si="623"/>
        <v>Idle</v>
      </c>
      <c r="P3270" s="2">
        <f t="shared" si="616"/>
        <v>0</v>
      </c>
      <c r="Q3270" s="2">
        <f t="shared" si="617"/>
        <v>0</v>
      </c>
      <c r="R3270" s="2">
        <f t="shared" si="618"/>
        <v>0</v>
      </c>
      <c r="S3270" s="2">
        <f t="shared" si="619"/>
        <v>0</v>
      </c>
      <c r="T3270" s="2">
        <f t="shared" si="620"/>
        <v>0</v>
      </c>
      <c r="U3270" s="2">
        <f>IF(O3270="Reg", R3270 * Inputs!$B$7, 0)</f>
        <v>0</v>
      </c>
      <c r="V3270" s="2">
        <f>MAX(F3270 + P3270*Inputs!$B$15 - (Q3270/Inputs!$B$16) - U3270, 0)</f>
        <v>0</v>
      </c>
    </row>
    <row r="3271" spans="1:22" x14ac:dyDescent="0.3">
      <c r="A3271" s="1">
        <v>46159.208333333343</v>
      </c>
      <c r="B3271" s="2">
        <v>0</v>
      </c>
      <c r="C3271" s="2">
        <v>40.158210515563148</v>
      </c>
      <c r="D3271" s="2">
        <f t="shared" si="612"/>
        <v>38.457530352174594</v>
      </c>
      <c r="E3271" s="2">
        <f t="shared" si="613"/>
        <v>1.7047002489634522</v>
      </c>
      <c r="F3271" s="2">
        <f t="shared" si="621"/>
        <v>0</v>
      </c>
      <c r="G3271" s="2">
        <f t="shared" si="622"/>
        <v>0</v>
      </c>
      <c r="H3271" s="2">
        <f>MIN(Inputs!$B$2, (Inputs!$B$14 - F3271)/Inputs!$B$15)</f>
        <v>170</v>
      </c>
      <c r="I3271" s="2">
        <f>MAX(MIN(Inputs!$B$2, F3271*Inputs!$B$16, Inputs!$B$14*Inputs!$B$4 - G3271), 0)</f>
        <v>0</v>
      </c>
      <c r="J3271" s="2">
        <f>MAX(MIN(Inputs!$B$2, F3271*Inputs!$B$16, (Inputs!$B$14-F3271)/Inputs!$B$15)*Inputs!$B$9, 0)</f>
        <v>0</v>
      </c>
      <c r="K3271" s="2">
        <f>MAX(E3271*Inputs!$B$5 - B3271 - Inputs!$B$8, 0) * H3271</f>
        <v>0</v>
      </c>
      <c r="L3271" s="2">
        <f>IF(B3271 &gt;= D3271*Inputs!$B$10, MAX(B3271 - E3271/Inputs!$B$5 - Inputs!$B$8, 0) * I3271, 0)</f>
        <v>0</v>
      </c>
      <c r="M3271" s="2">
        <f t="shared" si="614"/>
        <v>0</v>
      </c>
      <c r="N3271" s="3" t="str">
        <f t="shared" si="615"/>
        <v>Idle</v>
      </c>
      <c r="O3271" s="3" t="str">
        <f t="shared" si="623"/>
        <v>Idle</v>
      </c>
      <c r="P3271" s="2">
        <f t="shared" si="616"/>
        <v>0</v>
      </c>
      <c r="Q3271" s="2">
        <f t="shared" si="617"/>
        <v>0</v>
      </c>
      <c r="R3271" s="2">
        <f t="shared" si="618"/>
        <v>0</v>
      </c>
      <c r="S3271" s="2">
        <f t="shared" si="619"/>
        <v>0</v>
      </c>
      <c r="T3271" s="2">
        <f t="shared" si="620"/>
        <v>0</v>
      </c>
      <c r="U3271" s="2">
        <f>IF(O3271="Reg", R3271 * Inputs!$B$7, 0)</f>
        <v>0</v>
      </c>
      <c r="V3271" s="2">
        <f>MAX(F3271 + P3271*Inputs!$B$15 - (Q3271/Inputs!$B$16) - U3271, 0)</f>
        <v>0</v>
      </c>
    </row>
    <row r="3272" spans="1:22" x14ac:dyDescent="0.3">
      <c r="A3272" s="1">
        <v>46159.25</v>
      </c>
      <c r="B3272" s="2">
        <v>0</v>
      </c>
      <c r="C3272" s="2">
        <v>3.6415582092698719</v>
      </c>
      <c r="D3272" s="2">
        <f t="shared" si="612"/>
        <v>38.457530352174594</v>
      </c>
      <c r="E3272" s="2">
        <f t="shared" si="613"/>
        <v>4.3510482333605287</v>
      </c>
      <c r="F3272" s="2">
        <f t="shared" si="621"/>
        <v>0</v>
      </c>
      <c r="G3272" s="2">
        <f t="shared" si="622"/>
        <v>0</v>
      </c>
      <c r="H3272" s="2">
        <f>MIN(Inputs!$B$2, (Inputs!$B$14 - F3272)/Inputs!$B$15)</f>
        <v>170</v>
      </c>
      <c r="I3272" s="2">
        <f>MAX(MIN(Inputs!$B$2, F3272*Inputs!$B$16, Inputs!$B$14*Inputs!$B$4 - G3272), 0)</f>
        <v>0</v>
      </c>
      <c r="J3272" s="2">
        <f>MAX(MIN(Inputs!$B$2, F3272*Inputs!$B$16, (Inputs!$B$14-F3272)/Inputs!$B$15)*Inputs!$B$9, 0)</f>
        <v>0</v>
      </c>
      <c r="K3272" s="2">
        <f>MAX(E3272*Inputs!$B$5 - B3272 - Inputs!$B$8, 0) * H3272</f>
        <v>0</v>
      </c>
      <c r="L3272" s="2">
        <f>IF(B3272 &gt;= D3272*Inputs!$B$10, MAX(B3272 - E3272/Inputs!$B$5 - Inputs!$B$8, 0) * I3272, 0)</f>
        <v>0</v>
      </c>
      <c r="M3272" s="2">
        <f t="shared" si="614"/>
        <v>0</v>
      </c>
      <c r="N3272" s="3" t="str">
        <f t="shared" si="615"/>
        <v>Idle</v>
      </c>
      <c r="O3272" s="3" t="str">
        <f t="shared" si="623"/>
        <v>Idle</v>
      </c>
      <c r="P3272" s="2">
        <f t="shared" si="616"/>
        <v>0</v>
      </c>
      <c r="Q3272" s="2">
        <f t="shared" si="617"/>
        <v>0</v>
      </c>
      <c r="R3272" s="2">
        <f t="shared" si="618"/>
        <v>0</v>
      </c>
      <c r="S3272" s="2">
        <f t="shared" si="619"/>
        <v>0</v>
      </c>
      <c r="T3272" s="2">
        <f t="shared" si="620"/>
        <v>0</v>
      </c>
      <c r="U3272" s="2">
        <f>IF(O3272="Reg", R3272 * Inputs!$B$7, 0)</f>
        <v>0</v>
      </c>
      <c r="V3272" s="2">
        <f>MAX(F3272 + P3272*Inputs!$B$15 - (Q3272/Inputs!$B$16) - U3272, 0)</f>
        <v>0</v>
      </c>
    </row>
    <row r="3273" spans="1:22" x14ac:dyDescent="0.3">
      <c r="A3273" s="1">
        <v>46159.291666666657</v>
      </c>
      <c r="B3273" s="2">
        <v>0</v>
      </c>
      <c r="C3273" s="2">
        <v>25.666667168767809</v>
      </c>
      <c r="D3273" s="2">
        <f t="shared" si="612"/>
        <v>38.457530352174594</v>
      </c>
      <c r="E3273" s="2">
        <f t="shared" si="613"/>
        <v>10.736517627688789</v>
      </c>
      <c r="F3273" s="2">
        <f t="shared" si="621"/>
        <v>0</v>
      </c>
      <c r="G3273" s="2">
        <f t="shared" si="622"/>
        <v>0</v>
      </c>
      <c r="H3273" s="2">
        <f>MIN(Inputs!$B$2, (Inputs!$B$14 - F3273)/Inputs!$B$15)</f>
        <v>170</v>
      </c>
      <c r="I3273" s="2">
        <f>MAX(MIN(Inputs!$B$2, F3273*Inputs!$B$16, Inputs!$B$14*Inputs!$B$4 - G3273), 0)</f>
        <v>0</v>
      </c>
      <c r="J3273" s="2">
        <f>MAX(MIN(Inputs!$B$2, F3273*Inputs!$B$16, (Inputs!$B$14-F3273)/Inputs!$B$15)*Inputs!$B$9, 0)</f>
        <v>0</v>
      </c>
      <c r="K3273" s="2">
        <f>MAX(E3273*Inputs!$B$5 - B3273 - Inputs!$B$8, 0) * H3273</f>
        <v>0</v>
      </c>
      <c r="L3273" s="2">
        <f>IF(B3273 &gt;= D3273*Inputs!$B$10, MAX(B3273 - E3273/Inputs!$B$5 - Inputs!$B$8, 0) * I3273, 0)</f>
        <v>0</v>
      </c>
      <c r="M3273" s="2">
        <f t="shared" si="614"/>
        <v>0</v>
      </c>
      <c r="N3273" s="3" t="str">
        <f t="shared" si="615"/>
        <v>Idle</v>
      </c>
      <c r="O3273" s="3" t="str">
        <f t="shared" si="623"/>
        <v>Idle</v>
      </c>
      <c r="P3273" s="2">
        <f t="shared" si="616"/>
        <v>0</v>
      </c>
      <c r="Q3273" s="2">
        <f t="shared" si="617"/>
        <v>0</v>
      </c>
      <c r="R3273" s="2">
        <f t="shared" si="618"/>
        <v>0</v>
      </c>
      <c r="S3273" s="2">
        <f t="shared" si="619"/>
        <v>0</v>
      </c>
      <c r="T3273" s="2">
        <f t="shared" si="620"/>
        <v>0</v>
      </c>
      <c r="U3273" s="2">
        <f>IF(O3273="Reg", R3273 * Inputs!$B$7, 0)</f>
        <v>0</v>
      </c>
      <c r="V3273" s="2">
        <f>MAX(F3273 + P3273*Inputs!$B$15 - (Q3273/Inputs!$B$16) - U3273, 0)</f>
        <v>0</v>
      </c>
    </row>
    <row r="3274" spans="1:22" x14ac:dyDescent="0.3">
      <c r="A3274" s="1">
        <v>46159.333333333343</v>
      </c>
      <c r="B3274" s="2">
        <v>1.6586789351035449</v>
      </c>
      <c r="C3274" s="2">
        <v>7.104660779852547</v>
      </c>
      <c r="D3274" s="2">
        <f t="shared" si="612"/>
        <v>38.457530352174594</v>
      </c>
      <c r="E3274" s="2">
        <f t="shared" si="613"/>
        <v>16.507483396121689</v>
      </c>
      <c r="F3274" s="2">
        <f t="shared" si="621"/>
        <v>0</v>
      </c>
      <c r="G3274" s="2">
        <f t="shared" si="622"/>
        <v>0</v>
      </c>
      <c r="H3274" s="2">
        <f>MIN(Inputs!$B$2, (Inputs!$B$14 - F3274)/Inputs!$B$15)</f>
        <v>170</v>
      </c>
      <c r="I3274" s="2">
        <f>MAX(MIN(Inputs!$B$2, F3274*Inputs!$B$16, Inputs!$B$14*Inputs!$B$4 - G3274), 0)</f>
        <v>0</v>
      </c>
      <c r="J3274" s="2">
        <f>MAX(MIN(Inputs!$B$2, F3274*Inputs!$B$16, (Inputs!$B$14-F3274)/Inputs!$B$15)*Inputs!$B$9, 0)</f>
        <v>0</v>
      </c>
      <c r="K3274" s="2">
        <f>MAX(E3274*Inputs!$B$5 - B3274 - Inputs!$B$8, 0) * H3274</f>
        <v>0</v>
      </c>
      <c r="L3274" s="2">
        <f>IF(B3274 &gt;= D3274*Inputs!$B$10, MAX(B3274 - E3274/Inputs!$B$5 - Inputs!$B$8, 0) * I3274, 0)</f>
        <v>0</v>
      </c>
      <c r="M3274" s="2">
        <f t="shared" si="614"/>
        <v>0</v>
      </c>
      <c r="N3274" s="3" t="str">
        <f t="shared" si="615"/>
        <v>Idle</v>
      </c>
      <c r="O3274" s="3" t="str">
        <f t="shared" si="623"/>
        <v>Idle</v>
      </c>
      <c r="P3274" s="2">
        <f t="shared" si="616"/>
        <v>0</v>
      </c>
      <c r="Q3274" s="2">
        <f t="shared" si="617"/>
        <v>0</v>
      </c>
      <c r="R3274" s="2">
        <f t="shared" si="618"/>
        <v>0</v>
      </c>
      <c r="S3274" s="2">
        <f t="shared" si="619"/>
        <v>0</v>
      </c>
      <c r="T3274" s="2">
        <f t="shared" si="620"/>
        <v>0</v>
      </c>
      <c r="U3274" s="2">
        <f>IF(O3274="Reg", R3274 * Inputs!$B$7, 0)</f>
        <v>0</v>
      </c>
      <c r="V3274" s="2">
        <f>MAX(F3274 + P3274*Inputs!$B$15 - (Q3274/Inputs!$B$16) - U3274, 0)</f>
        <v>0</v>
      </c>
    </row>
    <row r="3275" spans="1:22" x14ac:dyDescent="0.3">
      <c r="A3275" s="1">
        <v>46159.375</v>
      </c>
      <c r="B3275" s="2">
        <v>2.8939035258726329</v>
      </c>
      <c r="C3275" s="2">
        <v>6.1774756398253983</v>
      </c>
      <c r="D3275" s="2">
        <f t="shared" si="612"/>
        <v>38.457530352174594</v>
      </c>
      <c r="E3275" s="2">
        <f t="shared" si="613"/>
        <v>39.580452033781448</v>
      </c>
      <c r="F3275" s="2">
        <f t="shared" si="621"/>
        <v>0</v>
      </c>
      <c r="G3275" s="2">
        <f t="shared" si="622"/>
        <v>0</v>
      </c>
      <c r="H3275" s="2">
        <f>MIN(Inputs!$B$2, (Inputs!$B$14 - F3275)/Inputs!$B$15)</f>
        <v>170</v>
      </c>
      <c r="I3275" s="2">
        <f>MAX(MIN(Inputs!$B$2, F3275*Inputs!$B$16, Inputs!$B$14*Inputs!$B$4 - G3275), 0)</f>
        <v>0</v>
      </c>
      <c r="J3275" s="2">
        <f>MAX(MIN(Inputs!$B$2, F3275*Inputs!$B$16, (Inputs!$B$14-F3275)/Inputs!$B$15)*Inputs!$B$9, 0)</f>
        <v>0</v>
      </c>
      <c r="K3275" s="2">
        <f>MAX(E3275*Inputs!$B$5 - B3275 - Inputs!$B$8, 0) * H3275</f>
        <v>2029.2720248553571</v>
      </c>
      <c r="L3275" s="2">
        <f>IF(B3275 &gt;= D3275*Inputs!$B$10, MAX(B3275 - E3275/Inputs!$B$5 - Inputs!$B$8, 0) * I3275, 0)</f>
        <v>0</v>
      </c>
      <c r="M3275" s="2">
        <f t="shared" si="614"/>
        <v>0</v>
      </c>
      <c r="N3275" s="3" t="str">
        <f t="shared" si="615"/>
        <v>Charge</v>
      </c>
      <c r="O3275" s="3" t="str">
        <f t="shared" si="623"/>
        <v>Charge</v>
      </c>
      <c r="P3275" s="2">
        <f t="shared" si="616"/>
        <v>170</v>
      </c>
      <c r="Q3275" s="2">
        <f t="shared" si="617"/>
        <v>0</v>
      </c>
      <c r="R3275" s="2">
        <f t="shared" si="618"/>
        <v>0</v>
      </c>
      <c r="S3275" s="2">
        <f t="shared" si="619"/>
        <v>-491.96359939834758</v>
      </c>
      <c r="T3275" s="2">
        <f t="shared" si="620"/>
        <v>0</v>
      </c>
      <c r="U3275" s="2">
        <f>IF(O3275="Reg", R3275 * Inputs!$B$7, 0)</f>
        <v>0</v>
      </c>
      <c r="V3275" s="2">
        <f>MAX(F3275 + P3275*Inputs!$B$15 - (Q3275/Inputs!$B$16) - U3275, 0)</f>
        <v>170</v>
      </c>
    </row>
    <row r="3276" spans="1:22" x14ac:dyDescent="0.3">
      <c r="A3276" s="1">
        <v>46159.416666666657</v>
      </c>
      <c r="B3276" s="2">
        <v>5.6756190328045353</v>
      </c>
      <c r="C3276" s="2">
        <v>10.96995232916607</v>
      </c>
      <c r="D3276" s="2">
        <f t="shared" si="612"/>
        <v>38.457530352174594</v>
      </c>
      <c r="E3276" s="2">
        <f t="shared" si="613"/>
        <v>48.328024038739493</v>
      </c>
      <c r="F3276" s="2">
        <f t="shared" si="621"/>
        <v>170</v>
      </c>
      <c r="G3276" s="2">
        <f t="shared" si="622"/>
        <v>0</v>
      </c>
      <c r="H3276" s="2">
        <f>MIN(Inputs!$B$2, (Inputs!$B$14 - F3276)/Inputs!$B$15)</f>
        <v>170</v>
      </c>
      <c r="I3276" s="2">
        <f>MAX(MIN(Inputs!$B$2, F3276*Inputs!$B$16, Inputs!$B$14*Inputs!$B$4 - G3276), 0)</f>
        <v>170</v>
      </c>
      <c r="J3276" s="2">
        <f>MAX(MIN(Inputs!$B$2, F3276*Inputs!$B$16, (Inputs!$B$14-F3276)/Inputs!$B$15)*Inputs!$B$9, 0)</f>
        <v>136</v>
      </c>
      <c r="K3276" s="2">
        <f>MAX(E3276*Inputs!$B$5 - B3276 - Inputs!$B$8, 0) * H3276</f>
        <v>2865.0171606186577</v>
      </c>
      <c r="L3276" s="2">
        <f>IF(B3276 &gt;= D3276*Inputs!$B$10, MAX(B3276 - E3276/Inputs!$B$5 - Inputs!$B$8, 0) * I3276, 0)</f>
        <v>0</v>
      </c>
      <c r="M3276" s="2">
        <f t="shared" si="614"/>
        <v>1491.9135167665854</v>
      </c>
      <c r="N3276" s="3" t="str">
        <f t="shared" si="615"/>
        <v>Charge</v>
      </c>
      <c r="O3276" s="3" t="str">
        <f t="shared" si="623"/>
        <v>Charge</v>
      </c>
      <c r="P3276" s="2">
        <f t="shared" si="616"/>
        <v>170</v>
      </c>
      <c r="Q3276" s="2">
        <f t="shared" si="617"/>
        <v>0</v>
      </c>
      <c r="R3276" s="2">
        <f t="shared" si="618"/>
        <v>0</v>
      </c>
      <c r="S3276" s="2">
        <f t="shared" si="619"/>
        <v>-964.85523557677095</v>
      </c>
      <c r="T3276" s="2">
        <f t="shared" si="620"/>
        <v>0</v>
      </c>
      <c r="U3276" s="2">
        <f>IF(O3276="Reg", R3276 * Inputs!$B$7, 0)</f>
        <v>0</v>
      </c>
      <c r="V3276" s="2">
        <f>MAX(F3276 + P3276*Inputs!$B$15 - (Q3276/Inputs!$B$16) - U3276, 0)</f>
        <v>340</v>
      </c>
    </row>
    <row r="3277" spans="1:22" x14ac:dyDescent="0.3">
      <c r="A3277" s="1">
        <v>46159.458333333343</v>
      </c>
      <c r="B3277" s="2">
        <v>15.87808790638246</v>
      </c>
      <c r="C3277" s="2">
        <v>22.000195231853318</v>
      </c>
      <c r="D3277" s="2">
        <f t="shared" si="612"/>
        <v>38.457530352174594</v>
      </c>
      <c r="E3277" s="2">
        <f t="shared" si="613"/>
        <v>57.943042417881486</v>
      </c>
      <c r="F3277" s="2">
        <f t="shared" si="621"/>
        <v>340</v>
      </c>
      <c r="G3277" s="2">
        <f t="shared" si="622"/>
        <v>0</v>
      </c>
      <c r="H3277" s="2">
        <f>MIN(Inputs!$B$2, (Inputs!$B$14 - F3277)/Inputs!$B$15)</f>
        <v>0</v>
      </c>
      <c r="I3277" s="2">
        <f>MAX(MIN(Inputs!$B$2, F3277*Inputs!$B$16, Inputs!$B$14*Inputs!$B$4 - G3277), 0)</f>
        <v>170</v>
      </c>
      <c r="J3277" s="2">
        <f>MAX(MIN(Inputs!$B$2, F3277*Inputs!$B$16, (Inputs!$B$14-F3277)/Inputs!$B$15)*Inputs!$B$9, 0)</f>
        <v>0</v>
      </c>
      <c r="K3277" s="2">
        <f>MAX(E3277*Inputs!$B$5 - B3277 - Inputs!$B$8, 0) * H3277</f>
        <v>0</v>
      </c>
      <c r="L3277" s="2">
        <f>IF(B3277 &gt;= D3277*Inputs!$B$10, MAX(B3277 - E3277/Inputs!$B$5 - Inputs!$B$8, 0) * I3277, 0)</f>
        <v>0</v>
      </c>
      <c r="M3277" s="2">
        <f t="shared" si="614"/>
        <v>0</v>
      </c>
      <c r="N3277" s="3" t="str">
        <f t="shared" si="615"/>
        <v>Idle</v>
      </c>
      <c r="O3277" s="3" t="str">
        <f t="shared" si="623"/>
        <v>Idle</v>
      </c>
      <c r="P3277" s="2">
        <f t="shared" si="616"/>
        <v>0</v>
      </c>
      <c r="Q3277" s="2">
        <f t="shared" si="617"/>
        <v>0</v>
      </c>
      <c r="R3277" s="2">
        <f t="shared" si="618"/>
        <v>0</v>
      </c>
      <c r="S3277" s="2">
        <f t="shared" si="619"/>
        <v>0</v>
      </c>
      <c r="T3277" s="2">
        <f t="shared" si="620"/>
        <v>0</v>
      </c>
      <c r="U3277" s="2">
        <f>IF(O3277="Reg", R3277 * Inputs!$B$7, 0)</f>
        <v>0</v>
      </c>
      <c r="V3277" s="2">
        <f>MAX(F3277 + P3277*Inputs!$B$15 - (Q3277/Inputs!$B$16) - U3277, 0)</f>
        <v>340</v>
      </c>
    </row>
    <row r="3278" spans="1:22" x14ac:dyDescent="0.3">
      <c r="A3278" s="1">
        <v>46159.5</v>
      </c>
      <c r="B3278" s="2">
        <v>38.312816365969553</v>
      </c>
      <c r="C3278" s="2">
        <v>4.9292596862508571</v>
      </c>
      <c r="D3278" s="2">
        <f t="shared" si="612"/>
        <v>38.457530352174594</v>
      </c>
      <c r="E3278" s="2">
        <f t="shared" si="613"/>
        <v>79.152708843653556</v>
      </c>
      <c r="F3278" s="2">
        <f t="shared" si="621"/>
        <v>340</v>
      </c>
      <c r="G3278" s="2">
        <f t="shared" si="622"/>
        <v>0</v>
      </c>
      <c r="H3278" s="2">
        <f>MIN(Inputs!$B$2, (Inputs!$B$14 - F3278)/Inputs!$B$15)</f>
        <v>0</v>
      </c>
      <c r="I3278" s="2">
        <f>MAX(MIN(Inputs!$B$2, F3278*Inputs!$B$16, Inputs!$B$14*Inputs!$B$4 - G3278), 0)</f>
        <v>170</v>
      </c>
      <c r="J3278" s="2">
        <f>MAX(MIN(Inputs!$B$2, F3278*Inputs!$B$16, (Inputs!$B$14-F3278)/Inputs!$B$15)*Inputs!$B$9, 0)</f>
        <v>0</v>
      </c>
      <c r="K3278" s="2">
        <f>MAX(E3278*Inputs!$B$5 - B3278 - Inputs!$B$8, 0) * H3278</f>
        <v>0</v>
      </c>
      <c r="L3278" s="2">
        <f>IF(B3278 &gt;= D3278*Inputs!$B$10, MAX(B3278 - E3278/Inputs!$B$5 - Inputs!$B$8, 0) * I3278, 0)</f>
        <v>0</v>
      </c>
      <c r="M3278" s="2">
        <f t="shared" si="614"/>
        <v>0</v>
      </c>
      <c r="N3278" s="3" t="str">
        <f t="shared" si="615"/>
        <v>Idle</v>
      </c>
      <c r="O3278" s="3" t="str">
        <f t="shared" si="623"/>
        <v>Idle</v>
      </c>
      <c r="P3278" s="2">
        <f t="shared" si="616"/>
        <v>0</v>
      </c>
      <c r="Q3278" s="2">
        <f t="shared" si="617"/>
        <v>0</v>
      </c>
      <c r="R3278" s="2">
        <f t="shared" si="618"/>
        <v>0</v>
      </c>
      <c r="S3278" s="2">
        <f t="shared" si="619"/>
        <v>0</v>
      </c>
      <c r="T3278" s="2">
        <f t="shared" si="620"/>
        <v>0</v>
      </c>
      <c r="U3278" s="2">
        <f>IF(O3278="Reg", R3278 * Inputs!$B$7, 0)</f>
        <v>0</v>
      </c>
      <c r="V3278" s="2">
        <f>MAX(F3278 + P3278*Inputs!$B$15 - (Q3278/Inputs!$B$16) - U3278, 0)</f>
        <v>340</v>
      </c>
    </row>
    <row r="3279" spans="1:22" x14ac:dyDescent="0.3">
      <c r="A3279" s="1">
        <v>46159.541666666657</v>
      </c>
      <c r="B3279" s="2">
        <v>34.625794610597403</v>
      </c>
      <c r="C3279" s="2">
        <v>8.2824997284016195</v>
      </c>
      <c r="D3279" s="2">
        <f t="shared" si="612"/>
        <v>38.457530352174594</v>
      </c>
      <c r="E3279" s="2">
        <f t="shared" si="613"/>
        <v>84.190440086464832</v>
      </c>
      <c r="F3279" s="2">
        <f t="shared" si="621"/>
        <v>340</v>
      </c>
      <c r="G3279" s="2">
        <f t="shared" si="622"/>
        <v>0</v>
      </c>
      <c r="H3279" s="2">
        <f>MIN(Inputs!$B$2, (Inputs!$B$14 - F3279)/Inputs!$B$15)</f>
        <v>0</v>
      </c>
      <c r="I3279" s="2">
        <f>MAX(MIN(Inputs!$B$2, F3279*Inputs!$B$16, Inputs!$B$14*Inputs!$B$4 - G3279), 0)</f>
        <v>170</v>
      </c>
      <c r="J3279" s="2">
        <f>MAX(MIN(Inputs!$B$2, F3279*Inputs!$B$16, (Inputs!$B$14-F3279)/Inputs!$B$15)*Inputs!$B$9, 0)</f>
        <v>0</v>
      </c>
      <c r="K3279" s="2">
        <f>MAX(E3279*Inputs!$B$5 - B3279 - Inputs!$B$8, 0) * H3279</f>
        <v>0</v>
      </c>
      <c r="L3279" s="2">
        <f>IF(B3279 &gt;= D3279*Inputs!$B$10, MAX(B3279 - E3279/Inputs!$B$5 - Inputs!$B$8, 0) * I3279, 0)</f>
        <v>0</v>
      </c>
      <c r="M3279" s="2">
        <f t="shared" si="614"/>
        <v>0</v>
      </c>
      <c r="N3279" s="3" t="str">
        <f t="shared" si="615"/>
        <v>Idle</v>
      </c>
      <c r="O3279" s="3" t="str">
        <f t="shared" si="623"/>
        <v>Idle</v>
      </c>
      <c r="P3279" s="2">
        <f t="shared" si="616"/>
        <v>0</v>
      </c>
      <c r="Q3279" s="2">
        <f t="shared" si="617"/>
        <v>0</v>
      </c>
      <c r="R3279" s="2">
        <f t="shared" si="618"/>
        <v>0</v>
      </c>
      <c r="S3279" s="2">
        <f t="shared" si="619"/>
        <v>0</v>
      </c>
      <c r="T3279" s="2">
        <f t="shared" si="620"/>
        <v>0</v>
      </c>
      <c r="U3279" s="2">
        <f>IF(O3279="Reg", R3279 * Inputs!$B$7, 0)</f>
        <v>0</v>
      </c>
      <c r="V3279" s="2">
        <f>MAX(F3279 + P3279*Inputs!$B$15 - (Q3279/Inputs!$B$16) - U3279, 0)</f>
        <v>340</v>
      </c>
    </row>
    <row r="3280" spans="1:22" x14ac:dyDescent="0.3">
      <c r="A3280" s="1">
        <v>46159.583333333343</v>
      </c>
      <c r="B3280" s="2">
        <v>140.09649076106211</v>
      </c>
      <c r="C3280" s="2">
        <v>5.9700099719450499</v>
      </c>
      <c r="D3280" s="2">
        <f t="shared" si="612"/>
        <v>38.457530352174594</v>
      </c>
      <c r="E3280" s="2">
        <f t="shared" si="613"/>
        <v>91.057899013603034</v>
      </c>
      <c r="F3280" s="2">
        <f t="shared" si="621"/>
        <v>340</v>
      </c>
      <c r="G3280" s="2">
        <f t="shared" si="622"/>
        <v>0</v>
      </c>
      <c r="H3280" s="2">
        <f>MIN(Inputs!$B$2, (Inputs!$B$14 - F3280)/Inputs!$B$15)</f>
        <v>0</v>
      </c>
      <c r="I3280" s="2">
        <f>MAX(MIN(Inputs!$B$2, F3280*Inputs!$B$16, Inputs!$B$14*Inputs!$B$4 - G3280), 0)</f>
        <v>170</v>
      </c>
      <c r="J3280" s="2">
        <f>MAX(MIN(Inputs!$B$2, F3280*Inputs!$B$16, (Inputs!$B$14-F3280)/Inputs!$B$15)*Inputs!$B$9, 0)</f>
        <v>0</v>
      </c>
      <c r="K3280" s="2">
        <f>MAX(E3280*Inputs!$B$5 - B3280 - Inputs!$B$8, 0) * H3280</f>
        <v>0</v>
      </c>
      <c r="L3280" s="2">
        <f>IF(B3280 &gt;= D3280*Inputs!$B$10, MAX(B3280 - E3280/Inputs!$B$5 - Inputs!$B$8, 0) * I3280, 0)</f>
        <v>2825.6729381163368</v>
      </c>
      <c r="M3280" s="2">
        <f t="shared" si="614"/>
        <v>0</v>
      </c>
      <c r="N3280" s="3" t="str">
        <f t="shared" si="615"/>
        <v>Discharge</v>
      </c>
      <c r="O3280" s="3" t="str">
        <f t="shared" si="623"/>
        <v>Discharge</v>
      </c>
      <c r="P3280" s="2">
        <f t="shared" si="616"/>
        <v>0</v>
      </c>
      <c r="Q3280" s="2">
        <f t="shared" si="617"/>
        <v>170</v>
      </c>
      <c r="R3280" s="2">
        <f t="shared" si="618"/>
        <v>0</v>
      </c>
      <c r="S3280" s="2">
        <f t="shared" si="619"/>
        <v>23816.40342938056</v>
      </c>
      <c r="T3280" s="2">
        <f t="shared" si="620"/>
        <v>0</v>
      </c>
      <c r="U3280" s="2">
        <f>IF(O3280="Reg", R3280 * Inputs!$B$7, 0)</f>
        <v>0</v>
      </c>
      <c r="V3280" s="2">
        <f>MAX(F3280 + P3280*Inputs!$B$15 - (Q3280/Inputs!$B$16) - U3280, 0)</f>
        <v>170</v>
      </c>
    </row>
    <row r="3281" spans="1:22" x14ac:dyDescent="0.3">
      <c r="A3281" s="1">
        <v>46159.625</v>
      </c>
      <c r="B3281" s="2">
        <v>55.379335555620862</v>
      </c>
      <c r="C3281" s="2">
        <v>21.982507754836291</v>
      </c>
      <c r="D3281" s="2">
        <f t="shared" si="612"/>
        <v>38.457530352174594</v>
      </c>
      <c r="E3281" s="2">
        <f t="shared" si="613"/>
        <v>78.294046722495921</v>
      </c>
      <c r="F3281" s="2">
        <f t="shared" si="621"/>
        <v>170</v>
      </c>
      <c r="G3281" s="2">
        <f t="shared" si="622"/>
        <v>170</v>
      </c>
      <c r="H3281" s="2">
        <f>MIN(Inputs!$B$2, (Inputs!$B$14 - F3281)/Inputs!$B$15)</f>
        <v>170</v>
      </c>
      <c r="I3281" s="2">
        <f>MAX(MIN(Inputs!$B$2, F3281*Inputs!$B$16, Inputs!$B$14*Inputs!$B$4 - G3281), 0)</f>
        <v>170</v>
      </c>
      <c r="J3281" s="2">
        <f>MAX(MIN(Inputs!$B$2, F3281*Inputs!$B$16, (Inputs!$B$14-F3281)/Inputs!$B$15)*Inputs!$B$9, 0)</f>
        <v>136</v>
      </c>
      <c r="K3281" s="2">
        <f>MAX(E3281*Inputs!$B$5 - B3281 - Inputs!$B$8, 0) * H3281</f>
        <v>0</v>
      </c>
      <c r="L3281" s="2">
        <f>IF(B3281 &gt;= D3281*Inputs!$B$10, MAX(B3281 - E3281/Inputs!$B$5 - Inputs!$B$8, 0) * I3281, 0)</f>
        <v>0</v>
      </c>
      <c r="M3281" s="2">
        <f t="shared" si="614"/>
        <v>2989.6210546577358</v>
      </c>
      <c r="N3281" s="3" t="str">
        <f t="shared" si="615"/>
        <v>Reg</v>
      </c>
      <c r="O3281" s="3" t="str">
        <f t="shared" si="623"/>
        <v>Discharge</v>
      </c>
      <c r="P3281" s="2">
        <f t="shared" si="616"/>
        <v>0</v>
      </c>
      <c r="Q3281" s="2">
        <f t="shared" si="617"/>
        <v>170</v>
      </c>
      <c r="R3281" s="2">
        <f t="shared" si="618"/>
        <v>0</v>
      </c>
      <c r="S3281" s="2">
        <f t="shared" si="619"/>
        <v>9414.4870444555472</v>
      </c>
      <c r="T3281" s="2">
        <f t="shared" si="620"/>
        <v>0</v>
      </c>
      <c r="U3281" s="2">
        <f>IF(O3281="Reg", R3281 * Inputs!$B$7, 0)</f>
        <v>0</v>
      </c>
      <c r="V3281" s="2">
        <f>MAX(F3281 + P3281*Inputs!$B$15 - (Q3281/Inputs!$B$16) - U3281, 0)</f>
        <v>0</v>
      </c>
    </row>
    <row r="3282" spans="1:22" x14ac:dyDescent="0.3">
      <c r="A3282" s="1">
        <v>46159.666666666657</v>
      </c>
      <c r="B3282" s="2">
        <v>63.365729307656537</v>
      </c>
      <c r="C3282" s="2">
        <v>10.321634254925319</v>
      </c>
      <c r="D3282" s="2">
        <f t="shared" si="612"/>
        <v>38.457530352174594</v>
      </c>
      <c r="E3282" s="2">
        <f t="shared" si="613"/>
        <v>79.158662450461676</v>
      </c>
      <c r="F3282" s="2">
        <f t="shared" si="621"/>
        <v>0</v>
      </c>
      <c r="G3282" s="2">
        <f t="shared" si="622"/>
        <v>340</v>
      </c>
      <c r="H3282" s="2">
        <f>MIN(Inputs!$B$2, (Inputs!$B$14 - F3282)/Inputs!$B$15)</f>
        <v>170</v>
      </c>
      <c r="I3282" s="2">
        <f>MAX(MIN(Inputs!$B$2, F3282*Inputs!$B$16, Inputs!$B$14*Inputs!$B$4 - G3282), 0)</f>
        <v>0</v>
      </c>
      <c r="J3282" s="2">
        <f>MAX(MIN(Inputs!$B$2, F3282*Inputs!$B$16, (Inputs!$B$14-F3282)/Inputs!$B$15)*Inputs!$B$9, 0)</f>
        <v>0</v>
      </c>
      <c r="K3282" s="2">
        <f>MAX(E3282*Inputs!$B$5 - B3282 - Inputs!$B$8, 0) * H3282</f>
        <v>0</v>
      </c>
      <c r="L3282" s="2">
        <f>IF(B3282 &gt;= D3282*Inputs!$B$10, MAX(B3282 - E3282/Inputs!$B$5 - Inputs!$B$8, 0) * I3282, 0)</f>
        <v>0</v>
      </c>
      <c r="M3282" s="2">
        <f t="shared" si="614"/>
        <v>0</v>
      </c>
      <c r="N3282" s="3" t="str">
        <f t="shared" si="615"/>
        <v>Idle</v>
      </c>
      <c r="O3282" s="3" t="str">
        <f t="shared" si="623"/>
        <v>Idle</v>
      </c>
      <c r="P3282" s="2">
        <f t="shared" si="616"/>
        <v>0</v>
      </c>
      <c r="Q3282" s="2">
        <f t="shared" si="617"/>
        <v>0</v>
      </c>
      <c r="R3282" s="2">
        <f t="shared" si="618"/>
        <v>0</v>
      </c>
      <c r="S3282" s="2">
        <f t="shared" si="619"/>
        <v>0</v>
      </c>
      <c r="T3282" s="2">
        <f t="shared" si="620"/>
        <v>0</v>
      </c>
      <c r="U3282" s="2">
        <f>IF(O3282="Reg", R3282 * Inputs!$B$7, 0)</f>
        <v>0</v>
      </c>
      <c r="V3282" s="2">
        <f>MAX(F3282 + P3282*Inputs!$B$15 - (Q3282/Inputs!$B$16) - U3282, 0)</f>
        <v>0</v>
      </c>
    </row>
    <row r="3283" spans="1:22" x14ac:dyDescent="0.3">
      <c r="A3283" s="1">
        <v>46159.708333333343</v>
      </c>
      <c r="B3283" s="2">
        <v>143.13608646101491</v>
      </c>
      <c r="C3283" s="2">
        <v>4.5535775684774942</v>
      </c>
      <c r="D3283" s="2">
        <f t="shared" si="612"/>
        <v>38.457530352174594</v>
      </c>
      <c r="E3283" s="2">
        <f t="shared" si="613"/>
        <v>75.662986097162431</v>
      </c>
      <c r="F3283" s="2">
        <f t="shared" si="621"/>
        <v>0</v>
      </c>
      <c r="G3283" s="2">
        <f t="shared" si="622"/>
        <v>340</v>
      </c>
      <c r="H3283" s="2">
        <f>MIN(Inputs!$B$2, (Inputs!$B$14 - F3283)/Inputs!$B$15)</f>
        <v>170</v>
      </c>
      <c r="I3283" s="2">
        <f>MAX(MIN(Inputs!$B$2, F3283*Inputs!$B$16, Inputs!$B$14*Inputs!$B$4 - G3283), 0)</f>
        <v>0</v>
      </c>
      <c r="J3283" s="2">
        <f>MAX(MIN(Inputs!$B$2, F3283*Inputs!$B$16, (Inputs!$B$14-F3283)/Inputs!$B$15)*Inputs!$B$9, 0)</f>
        <v>0</v>
      </c>
      <c r="K3283" s="2">
        <f>MAX(E3283*Inputs!$B$5 - B3283 - Inputs!$B$8, 0) * H3283</f>
        <v>0</v>
      </c>
      <c r="L3283" s="2">
        <f>IF(B3283 &gt;= D3283*Inputs!$B$10, MAX(B3283 - E3283/Inputs!$B$5 - Inputs!$B$8, 0) * I3283, 0)</f>
        <v>0</v>
      </c>
      <c r="M3283" s="2">
        <f t="shared" si="614"/>
        <v>0</v>
      </c>
      <c r="N3283" s="3" t="str">
        <f t="shared" si="615"/>
        <v>Idle</v>
      </c>
      <c r="O3283" s="3" t="str">
        <f t="shared" si="623"/>
        <v>Idle</v>
      </c>
      <c r="P3283" s="2">
        <f t="shared" si="616"/>
        <v>0</v>
      </c>
      <c r="Q3283" s="2">
        <f t="shared" si="617"/>
        <v>0</v>
      </c>
      <c r="R3283" s="2">
        <f t="shared" si="618"/>
        <v>0</v>
      </c>
      <c r="S3283" s="2">
        <f t="shared" si="619"/>
        <v>0</v>
      </c>
      <c r="T3283" s="2">
        <f t="shared" si="620"/>
        <v>0</v>
      </c>
      <c r="U3283" s="2">
        <f>IF(O3283="Reg", R3283 * Inputs!$B$7, 0)</f>
        <v>0</v>
      </c>
      <c r="V3283" s="2">
        <f>MAX(F3283 + P3283*Inputs!$B$15 - (Q3283/Inputs!$B$16) - U3283, 0)</f>
        <v>0</v>
      </c>
    </row>
    <row r="3284" spans="1:22" x14ac:dyDescent="0.3">
      <c r="A3284" s="1">
        <v>46159.75</v>
      </c>
      <c r="B3284" s="2">
        <v>68.539203822837209</v>
      </c>
      <c r="C3284" s="2">
        <v>6.7494432382576379</v>
      </c>
      <c r="D3284" s="2">
        <f t="shared" si="612"/>
        <v>38.457530352174594</v>
      </c>
      <c r="E3284" s="2">
        <f t="shared" si="613"/>
        <v>58.45464025015675</v>
      </c>
      <c r="F3284" s="2">
        <f t="shared" si="621"/>
        <v>0</v>
      </c>
      <c r="G3284" s="2">
        <f t="shared" si="622"/>
        <v>340</v>
      </c>
      <c r="H3284" s="2">
        <f>MIN(Inputs!$B$2, (Inputs!$B$14 - F3284)/Inputs!$B$15)</f>
        <v>170</v>
      </c>
      <c r="I3284" s="2">
        <f>MAX(MIN(Inputs!$B$2, F3284*Inputs!$B$16, Inputs!$B$14*Inputs!$B$4 - G3284), 0)</f>
        <v>0</v>
      </c>
      <c r="J3284" s="2">
        <f>MAX(MIN(Inputs!$B$2, F3284*Inputs!$B$16, (Inputs!$B$14-F3284)/Inputs!$B$15)*Inputs!$B$9, 0)</f>
        <v>0</v>
      </c>
      <c r="K3284" s="2">
        <f>MAX(E3284*Inputs!$B$5 - B3284 - Inputs!$B$8, 0) * H3284</f>
        <v>0</v>
      </c>
      <c r="L3284" s="2">
        <f>IF(B3284 &gt;= D3284*Inputs!$B$10, MAX(B3284 - E3284/Inputs!$B$5 - Inputs!$B$8, 0) * I3284, 0)</f>
        <v>0</v>
      </c>
      <c r="M3284" s="2">
        <f t="shared" si="614"/>
        <v>0</v>
      </c>
      <c r="N3284" s="3" t="str">
        <f t="shared" si="615"/>
        <v>Idle</v>
      </c>
      <c r="O3284" s="3" t="str">
        <f t="shared" si="623"/>
        <v>Idle</v>
      </c>
      <c r="P3284" s="2">
        <f t="shared" si="616"/>
        <v>0</v>
      </c>
      <c r="Q3284" s="2">
        <f t="shared" si="617"/>
        <v>0</v>
      </c>
      <c r="R3284" s="2">
        <f t="shared" si="618"/>
        <v>0</v>
      </c>
      <c r="S3284" s="2">
        <f t="shared" si="619"/>
        <v>0</v>
      </c>
      <c r="T3284" s="2">
        <f t="shared" si="620"/>
        <v>0</v>
      </c>
      <c r="U3284" s="2">
        <f>IF(O3284="Reg", R3284 * Inputs!$B$7, 0)</f>
        <v>0</v>
      </c>
      <c r="V3284" s="2">
        <f>MAX(F3284 + P3284*Inputs!$B$15 - (Q3284/Inputs!$B$16) - U3284, 0)</f>
        <v>0</v>
      </c>
    </row>
    <row r="3285" spans="1:22" x14ac:dyDescent="0.3">
      <c r="A3285" s="1">
        <v>46159.791666666657</v>
      </c>
      <c r="B3285" s="2">
        <v>75.830548173426507</v>
      </c>
      <c r="C3285" s="2">
        <v>3.9616064873395311</v>
      </c>
      <c r="D3285" s="2">
        <f t="shared" si="612"/>
        <v>38.457530352174594</v>
      </c>
      <c r="E3285" s="2">
        <f t="shared" si="613"/>
        <v>51.509748960735294</v>
      </c>
      <c r="F3285" s="2">
        <f t="shared" si="621"/>
        <v>0</v>
      </c>
      <c r="G3285" s="2">
        <f t="shared" si="622"/>
        <v>340</v>
      </c>
      <c r="H3285" s="2">
        <f>MIN(Inputs!$B$2, (Inputs!$B$14 - F3285)/Inputs!$B$15)</f>
        <v>170</v>
      </c>
      <c r="I3285" s="2">
        <f>MAX(MIN(Inputs!$B$2, F3285*Inputs!$B$16, Inputs!$B$14*Inputs!$B$4 - G3285), 0)</f>
        <v>0</v>
      </c>
      <c r="J3285" s="2">
        <f>MAX(MIN(Inputs!$B$2, F3285*Inputs!$B$16, (Inputs!$B$14-F3285)/Inputs!$B$15)*Inputs!$B$9, 0)</f>
        <v>0</v>
      </c>
      <c r="K3285" s="2">
        <f>MAX(E3285*Inputs!$B$5 - B3285 - Inputs!$B$8, 0) * H3285</f>
        <v>0</v>
      </c>
      <c r="L3285" s="2">
        <f>IF(B3285 &gt;= D3285*Inputs!$B$10, MAX(B3285 - E3285/Inputs!$B$5 - Inputs!$B$8, 0) * I3285, 0)</f>
        <v>0</v>
      </c>
      <c r="M3285" s="2">
        <f t="shared" si="614"/>
        <v>0</v>
      </c>
      <c r="N3285" s="3" t="str">
        <f t="shared" si="615"/>
        <v>Idle</v>
      </c>
      <c r="O3285" s="3" t="str">
        <f t="shared" si="623"/>
        <v>Idle</v>
      </c>
      <c r="P3285" s="2">
        <f t="shared" si="616"/>
        <v>0</v>
      </c>
      <c r="Q3285" s="2">
        <f t="shared" si="617"/>
        <v>0</v>
      </c>
      <c r="R3285" s="2">
        <f t="shared" si="618"/>
        <v>0</v>
      </c>
      <c r="S3285" s="2">
        <f t="shared" si="619"/>
        <v>0</v>
      </c>
      <c r="T3285" s="2">
        <f t="shared" si="620"/>
        <v>0</v>
      </c>
      <c r="U3285" s="2">
        <f>IF(O3285="Reg", R3285 * Inputs!$B$7, 0)</f>
        <v>0</v>
      </c>
      <c r="V3285" s="2">
        <f>MAX(F3285 + P3285*Inputs!$B$15 - (Q3285/Inputs!$B$16) - U3285, 0)</f>
        <v>0</v>
      </c>
    </row>
    <row r="3286" spans="1:22" x14ac:dyDescent="0.3">
      <c r="A3286" s="1">
        <v>46159.833333333343</v>
      </c>
      <c r="B3286" s="2">
        <v>63.513377014419518</v>
      </c>
      <c r="C3286" s="2">
        <v>28.32301108514887</v>
      </c>
      <c r="D3286" s="2">
        <f t="shared" si="612"/>
        <v>38.457530352174594</v>
      </c>
      <c r="E3286" s="2">
        <f t="shared" si="613"/>
        <v>40.710430117177395</v>
      </c>
      <c r="F3286" s="2">
        <f t="shared" si="621"/>
        <v>0</v>
      </c>
      <c r="G3286" s="2">
        <f t="shared" si="622"/>
        <v>340</v>
      </c>
      <c r="H3286" s="2">
        <f>MIN(Inputs!$B$2, (Inputs!$B$14 - F3286)/Inputs!$B$15)</f>
        <v>170</v>
      </c>
      <c r="I3286" s="2">
        <f>MAX(MIN(Inputs!$B$2, F3286*Inputs!$B$16, Inputs!$B$14*Inputs!$B$4 - G3286), 0)</f>
        <v>0</v>
      </c>
      <c r="J3286" s="2">
        <f>MAX(MIN(Inputs!$B$2, F3286*Inputs!$B$16, (Inputs!$B$14-F3286)/Inputs!$B$15)*Inputs!$B$9, 0)</f>
        <v>0</v>
      </c>
      <c r="K3286" s="2">
        <f>MAX(E3286*Inputs!$B$5 - B3286 - Inputs!$B$8, 0) * H3286</f>
        <v>0</v>
      </c>
      <c r="L3286" s="2">
        <f>IF(B3286 &gt;= D3286*Inputs!$B$10, MAX(B3286 - E3286/Inputs!$B$5 - Inputs!$B$8, 0) * I3286, 0)</f>
        <v>0</v>
      </c>
      <c r="M3286" s="2">
        <f t="shared" si="614"/>
        <v>0</v>
      </c>
      <c r="N3286" s="3" t="str">
        <f t="shared" si="615"/>
        <v>Idle</v>
      </c>
      <c r="O3286" s="3" t="str">
        <f t="shared" si="623"/>
        <v>Idle</v>
      </c>
      <c r="P3286" s="2">
        <f t="shared" si="616"/>
        <v>0</v>
      </c>
      <c r="Q3286" s="2">
        <f t="shared" si="617"/>
        <v>0</v>
      </c>
      <c r="R3286" s="2">
        <f t="shared" si="618"/>
        <v>0</v>
      </c>
      <c r="S3286" s="2">
        <f t="shared" si="619"/>
        <v>0</v>
      </c>
      <c r="T3286" s="2">
        <f t="shared" si="620"/>
        <v>0</v>
      </c>
      <c r="U3286" s="2">
        <f>IF(O3286="Reg", R3286 * Inputs!$B$7, 0)</f>
        <v>0</v>
      </c>
      <c r="V3286" s="2">
        <f>MAX(F3286 + P3286*Inputs!$B$15 - (Q3286/Inputs!$B$16) - U3286, 0)</f>
        <v>0</v>
      </c>
    </row>
    <row r="3287" spans="1:22" x14ac:dyDescent="0.3">
      <c r="A3287" s="1">
        <v>46159.875</v>
      </c>
      <c r="B3287" s="2">
        <v>60.567029923415362</v>
      </c>
      <c r="C3287" s="2">
        <v>8.573224799674021</v>
      </c>
      <c r="D3287" s="2">
        <f t="shared" si="612"/>
        <v>38.457530352174594</v>
      </c>
      <c r="E3287" s="2">
        <f t="shared" si="613"/>
        <v>31.270515591303809</v>
      </c>
      <c r="F3287" s="2">
        <f t="shared" si="621"/>
        <v>0</v>
      </c>
      <c r="G3287" s="2">
        <f t="shared" si="622"/>
        <v>340</v>
      </c>
      <c r="H3287" s="2">
        <f>MIN(Inputs!$B$2, (Inputs!$B$14 - F3287)/Inputs!$B$15)</f>
        <v>170</v>
      </c>
      <c r="I3287" s="2">
        <f>MAX(MIN(Inputs!$B$2, F3287*Inputs!$B$16, Inputs!$B$14*Inputs!$B$4 - G3287), 0)</f>
        <v>0</v>
      </c>
      <c r="J3287" s="2">
        <f>MAX(MIN(Inputs!$B$2, F3287*Inputs!$B$16, (Inputs!$B$14-F3287)/Inputs!$B$15)*Inputs!$B$9, 0)</f>
        <v>0</v>
      </c>
      <c r="K3287" s="2">
        <f>MAX(E3287*Inputs!$B$5 - B3287 - Inputs!$B$8, 0) * H3287</f>
        <v>0</v>
      </c>
      <c r="L3287" s="2">
        <f>IF(B3287 &gt;= D3287*Inputs!$B$10, MAX(B3287 - E3287/Inputs!$B$5 - Inputs!$B$8, 0) * I3287, 0)</f>
        <v>0</v>
      </c>
      <c r="M3287" s="2">
        <f t="shared" si="614"/>
        <v>0</v>
      </c>
      <c r="N3287" s="3" t="str">
        <f t="shared" si="615"/>
        <v>Idle</v>
      </c>
      <c r="O3287" s="3" t="str">
        <f t="shared" si="623"/>
        <v>Idle</v>
      </c>
      <c r="P3287" s="2">
        <f t="shared" si="616"/>
        <v>0</v>
      </c>
      <c r="Q3287" s="2">
        <f t="shared" si="617"/>
        <v>0</v>
      </c>
      <c r="R3287" s="2">
        <f t="shared" si="618"/>
        <v>0</v>
      </c>
      <c r="S3287" s="2">
        <f t="shared" si="619"/>
        <v>0</v>
      </c>
      <c r="T3287" s="2">
        <f t="shared" si="620"/>
        <v>0</v>
      </c>
      <c r="U3287" s="2">
        <f>IF(O3287="Reg", R3287 * Inputs!$B$7, 0)</f>
        <v>0</v>
      </c>
      <c r="V3287" s="2">
        <f>MAX(F3287 + P3287*Inputs!$B$15 - (Q3287/Inputs!$B$16) - U3287, 0)</f>
        <v>0</v>
      </c>
    </row>
    <row r="3288" spans="1:22" x14ac:dyDescent="0.3">
      <c r="A3288" s="1">
        <v>46159.916666666657</v>
      </c>
      <c r="B3288" s="2">
        <v>42.391671187861107</v>
      </c>
      <c r="C3288" s="2">
        <v>21.879812353358449</v>
      </c>
      <c r="D3288" s="2">
        <f t="shared" si="612"/>
        <v>38.457530352174594</v>
      </c>
      <c r="E3288" s="2">
        <f t="shared" si="613"/>
        <v>21.818587816880875</v>
      </c>
      <c r="F3288" s="2">
        <f t="shared" si="621"/>
        <v>0</v>
      </c>
      <c r="G3288" s="2">
        <f t="shared" si="622"/>
        <v>340</v>
      </c>
      <c r="H3288" s="2">
        <f>MIN(Inputs!$B$2, (Inputs!$B$14 - F3288)/Inputs!$B$15)</f>
        <v>170</v>
      </c>
      <c r="I3288" s="2">
        <f>MAX(MIN(Inputs!$B$2, F3288*Inputs!$B$16, Inputs!$B$14*Inputs!$B$4 - G3288), 0)</f>
        <v>0</v>
      </c>
      <c r="J3288" s="2">
        <f>MAX(MIN(Inputs!$B$2, F3288*Inputs!$B$16, (Inputs!$B$14-F3288)/Inputs!$B$15)*Inputs!$B$9, 0)</f>
        <v>0</v>
      </c>
      <c r="K3288" s="2">
        <f>MAX(E3288*Inputs!$B$5 - B3288 - Inputs!$B$8, 0) * H3288</f>
        <v>0</v>
      </c>
      <c r="L3288" s="2">
        <f>IF(B3288 &gt;= D3288*Inputs!$B$10, MAX(B3288 - E3288/Inputs!$B$5 - Inputs!$B$8, 0) * I3288, 0)</f>
        <v>0</v>
      </c>
      <c r="M3288" s="2">
        <f t="shared" si="614"/>
        <v>0</v>
      </c>
      <c r="N3288" s="3" t="str">
        <f t="shared" si="615"/>
        <v>Idle</v>
      </c>
      <c r="O3288" s="3" t="str">
        <f t="shared" si="623"/>
        <v>Idle</v>
      </c>
      <c r="P3288" s="2">
        <f t="shared" si="616"/>
        <v>0</v>
      </c>
      <c r="Q3288" s="2">
        <f t="shared" si="617"/>
        <v>0</v>
      </c>
      <c r="R3288" s="2">
        <f t="shared" si="618"/>
        <v>0</v>
      </c>
      <c r="S3288" s="2">
        <f t="shared" si="619"/>
        <v>0</v>
      </c>
      <c r="T3288" s="2">
        <f t="shared" si="620"/>
        <v>0</v>
      </c>
      <c r="U3288" s="2">
        <f>IF(O3288="Reg", R3288 * Inputs!$B$7, 0)</f>
        <v>0</v>
      </c>
      <c r="V3288" s="2">
        <f>MAX(F3288 + P3288*Inputs!$B$15 - (Q3288/Inputs!$B$16) - U3288, 0)</f>
        <v>0</v>
      </c>
    </row>
    <row r="3289" spans="1:22" x14ac:dyDescent="0.3">
      <c r="A3289" s="1">
        <v>46159.958333333343</v>
      </c>
      <c r="B3289" s="2">
        <v>39.88601137898079</v>
      </c>
      <c r="C3289" s="2">
        <v>2.0630891422632822</v>
      </c>
      <c r="D3289" s="2">
        <f t="shared" si="612"/>
        <v>38.457530352174594</v>
      </c>
      <c r="E3289" s="2">
        <f t="shared" si="613"/>
        <v>15.160041644590235</v>
      </c>
      <c r="F3289" s="2">
        <f t="shared" si="621"/>
        <v>0</v>
      </c>
      <c r="G3289" s="2">
        <f t="shared" si="622"/>
        <v>340</v>
      </c>
      <c r="H3289" s="2">
        <f>MIN(Inputs!$B$2, (Inputs!$B$14 - F3289)/Inputs!$B$15)</f>
        <v>170</v>
      </c>
      <c r="I3289" s="2">
        <f>MAX(MIN(Inputs!$B$2, F3289*Inputs!$B$16, Inputs!$B$14*Inputs!$B$4 - G3289), 0)</f>
        <v>0</v>
      </c>
      <c r="J3289" s="2">
        <f>MAX(MIN(Inputs!$B$2, F3289*Inputs!$B$16, (Inputs!$B$14-F3289)/Inputs!$B$15)*Inputs!$B$9, 0)</f>
        <v>0</v>
      </c>
      <c r="K3289" s="2">
        <f>MAX(E3289*Inputs!$B$5 - B3289 - Inputs!$B$8, 0) * H3289</f>
        <v>0</v>
      </c>
      <c r="L3289" s="2">
        <f>IF(B3289 &gt;= D3289*Inputs!$B$10, MAX(B3289 - E3289/Inputs!$B$5 - Inputs!$B$8, 0) * I3289, 0)</f>
        <v>0</v>
      </c>
      <c r="M3289" s="2">
        <f t="shared" si="614"/>
        <v>0</v>
      </c>
      <c r="N3289" s="3" t="str">
        <f t="shared" si="615"/>
        <v>Idle</v>
      </c>
      <c r="O3289" s="3" t="str">
        <f t="shared" si="623"/>
        <v>Idle</v>
      </c>
      <c r="P3289" s="2">
        <f t="shared" si="616"/>
        <v>0</v>
      </c>
      <c r="Q3289" s="2">
        <f t="shared" si="617"/>
        <v>0</v>
      </c>
      <c r="R3289" s="2">
        <f t="shared" si="618"/>
        <v>0</v>
      </c>
      <c r="S3289" s="2">
        <f t="shared" si="619"/>
        <v>0</v>
      </c>
      <c r="T3289" s="2">
        <f t="shared" si="620"/>
        <v>0</v>
      </c>
      <c r="U3289" s="2">
        <f>IF(O3289="Reg", R3289 * Inputs!$B$7, 0)</f>
        <v>0</v>
      </c>
      <c r="V3289" s="2">
        <f>MAX(F3289 + P3289*Inputs!$B$15 - (Q3289/Inputs!$B$16) - U3289, 0)</f>
        <v>0</v>
      </c>
    </row>
    <row r="3290" spans="1:22" x14ac:dyDescent="0.3">
      <c r="A3290" s="1">
        <v>46160</v>
      </c>
      <c r="B3290" s="2">
        <v>26.86985608630847</v>
      </c>
      <c r="C3290" s="2">
        <v>7.9991073663569168</v>
      </c>
      <c r="D3290" s="2">
        <f t="shared" si="612"/>
        <v>38.25760843506265</v>
      </c>
      <c r="E3290" s="2">
        <f t="shared" si="613"/>
        <v>8.5123730814267713</v>
      </c>
      <c r="F3290" s="2">
        <f t="shared" si="621"/>
        <v>0</v>
      </c>
      <c r="G3290" s="2">
        <f t="shared" si="622"/>
        <v>0</v>
      </c>
      <c r="H3290" s="2">
        <f>MIN(Inputs!$B$2, (Inputs!$B$14 - F3290)/Inputs!$B$15)</f>
        <v>170</v>
      </c>
      <c r="I3290" s="2">
        <f>MAX(MIN(Inputs!$B$2, F3290*Inputs!$B$16, Inputs!$B$14*Inputs!$B$4 - G3290), 0)</f>
        <v>0</v>
      </c>
      <c r="J3290" s="2">
        <f>MAX(MIN(Inputs!$B$2, F3290*Inputs!$B$16, (Inputs!$B$14-F3290)/Inputs!$B$15)*Inputs!$B$9, 0)</f>
        <v>0</v>
      </c>
      <c r="K3290" s="2">
        <f>MAX(E3290*Inputs!$B$5 - B3290 - Inputs!$B$8, 0) * H3290</f>
        <v>0</v>
      </c>
      <c r="L3290" s="2">
        <f>IF(B3290 &gt;= D3290*Inputs!$B$10, MAX(B3290 - E3290/Inputs!$B$5 - Inputs!$B$8, 0) * I3290, 0)</f>
        <v>0</v>
      </c>
      <c r="M3290" s="2">
        <f t="shared" si="614"/>
        <v>0</v>
      </c>
      <c r="N3290" s="3" t="str">
        <f t="shared" si="615"/>
        <v>Idle</v>
      </c>
      <c r="O3290" s="3" t="str">
        <f t="shared" si="623"/>
        <v>Idle</v>
      </c>
      <c r="P3290" s="2">
        <f t="shared" si="616"/>
        <v>0</v>
      </c>
      <c r="Q3290" s="2">
        <f t="shared" si="617"/>
        <v>0</v>
      </c>
      <c r="R3290" s="2">
        <f t="shared" si="618"/>
        <v>0</v>
      </c>
      <c r="S3290" s="2">
        <f t="shared" si="619"/>
        <v>0</v>
      </c>
      <c r="T3290" s="2">
        <f t="shared" si="620"/>
        <v>0</v>
      </c>
      <c r="U3290" s="2">
        <f>IF(O3290="Reg", R3290 * Inputs!$B$7, 0)</f>
        <v>0</v>
      </c>
      <c r="V3290" s="2">
        <f>MAX(F3290 + P3290*Inputs!$B$15 - (Q3290/Inputs!$B$16) - U3290, 0)</f>
        <v>0</v>
      </c>
    </row>
    <row r="3291" spans="1:22" x14ac:dyDescent="0.3">
      <c r="A3291" s="1">
        <v>46160.041666666657</v>
      </c>
      <c r="B3291" s="2">
        <v>11.034635112079149</v>
      </c>
      <c r="C3291" s="2">
        <v>2.967857991853565</v>
      </c>
      <c r="D3291" s="2">
        <f t="shared" si="612"/>
        <v>38.25760843506265</v>
      </c>
      <c r="E3291" s="2">
        <f t="shared" si="613"/>
        <v>4.0340637337086926</v>
      </c>
      <c r="F3291" s="2">
        <f t="shared" si="621"/>
        <v>0</v>
      </c>
      <c r="G3291" s="2">
        <f t="shared" si="622"/>
        <v>0</v>
      </c>
      <c r="H3291" s="2">
        <f>MIN(Inputs!$B$2, (Inputs!$B$14 - F3291)/Inputs!$B$15)</f>
        <v>170</v>
      </c>
      <c r="I3291" s="2">
        <f>MAX(MIN(Inputs!$B$2, F3291*Inputs!$B$16, Inputs!$B$14*Inputs!$B$4 - G3291), 0)</f>
        <v>0</v>
      </c>
      <c r="J3291" s="2">
        <f>MAX(MIN(Inputs!$B$2, F3291*Inputs!$B$16, (Inputs!$B$14-F3291)/Inputs!$B$15)*Inputs!$B$9, 0)</f>
        <v>0</v>
      </c>
      <c r="K3291" s="2">
        <f>MAX(E3291*Inputs!$B$5 - B3291 - Inputs!$B$8, 0) * H3291</f>
        <v>0</v>
      </c>
      <c r="L3291" s="2">
        <f>IF(B3291 &gt;= D3291*Inputs!$B$10, MAX(B3291 - E3291/Inputs!$B$5 - Inputs!$B$8, 0) * I3291, 0)</f>
        <v>0</v>
      </c>
      <c r="M3291" s="2">
        <f t="shared" si="614"/>
        <v>0</v>
      </c>
      <c r="N3291" s="3" t="str">
        <f t="shared" si="615"/>
        <v>Idle</v>
      </c>
      <c r="O3291" s="3" t="str">
        <f t="shared" si="623"/>
        <v>Idle</v>
      </c>
      <c r="P3291" s="2">
        <f t="shared" si="616"/>
        <v>0</v>
      </c>
      <c r="Q3291" s="2">
        <f t="shared" si="617"/>
        <v>0</v>
      </c>
      <c r="R3291" s="2">
        <f t="shared" si="618"/>
        <v>0</v>
      </c>
      <c r="S3291" s="2">
        <f t="shared" si="619"/>
        <v>0</v>
      </c>
      <c r="T3291" s="2">
        <f t="shared" si="620"/>
        <v>0</v>
      </c>
      <c r="U3291" s="2">
        <f>IF(O3291="Reg", R3291 * Inputs!$B$7, 0)</f>
        <v>0</v>
      </c>
      <c r="V3291" s="2">
        <f>MAX(F3291 + P3291*Inputs!$B$15 - (Q3291/Inputs!$B$16) - U3291, 0)</f>
        <v>0</v>
      </c>
    </row>
    <row r="3292" spans="1:22" x14ac:dyDescent="0.3">
      <c r="A3292" s="1">
        <v>46160.083333333343</v>
      </c>
      <c r="B3292" s="2">
        <v>6.8738898591780071</v>
      </c>
      <c r="C3292" s="2">
        <v>14.596147913916329</v>
      </c>
      <c r="D3292" s="2">
        <f t="shared" si="612"/>
        <v>38.25760843506265</v>
      </c>
      <c r="E3292" s="2">
        <f t="shared" si="613"/>
        <v>2.1949578816955015</v>
      </c>
      <c r="F3292" s="2">
        <f t="shared" si="621"/>
        <v>0</v>
      </c>
      <c r="G3292" s="2">
        <f t="shared" si="622"/>
        <v>0</v>
      </c>
      <c r="H3292" s="2">
        <f>MIN(Inputs!$B$2, (Inputs!$B$14 - F3292)/Inputs!$B$15)</f>
        <v>170</v>
      </c>
      <c r="I3292" s="2">
        <f>MAX(MIN(Inputs!$B$2, F3292*Inputs!$B$16, Inputs!$B$14*Inputs!$B$4 - G3292), 0)</f>
        <v>0</v>
      </c>
      <c r="J3292" s="2">
        <f>MAX(MIN(Inputs!$B$2, F3292*Inputs!$B$16, (Inputs!$B$14-F3292)/Inputs!$B$15)*Inputs!$B$9, 0)</f>
        <v>0</v>
      </c>
      <c r="K3292" s="2">
        <f>MAX(E3292*Inputs!$B$5 - B3292 - Inputs!$B$8, 0) * H3292</f>
        <v>0</v>
      </c>
      <c r="L3292" s="2">
        <f>IF(B3292 &gt;= D3292*Inputs!$B$10, MAX(B3292 - E3292/Inputs!$B$5 - Inputs!$B$8, 0) * I3292, 0)</f>
        <v>0</v>
      </c>
      <c r="M3292" s="2">
        <f t="shared" si="614"/>
        <v>0</v>
      </c>
      <c r="N3292" s="3" t="str">
        <f t="shared" si="615"/>
        <v>Idle</v>
      </c>
      <c r="O3292" s="3" t="str">
        <f t="shared" si="623"/>
        <v>Idle</v>
      </c>
      <c r="P3292" s="2">
        <f t="shared" si="616"/>
        <v>0</v>
      </c>
      <c r="Q3292" s="2">
        <f t="shared" si="617"/>
        <v>0</v>
      </c>
      <c r="R3292" s="2">
        <f t="shared" si="618"/>
        <v>0</v>
      </c>
      <c r="S3292" s="2">
        <f t="shared" si="619"/>
        <v>0</v>
      </c>
      <c r="T3292" s="2">
        <f t="shared" si="620"/>
        <v>0</v>
      </c>
      <c r="U3292" s="2">
        <f>IF(O3292="Reg", R3292 * Inputs!$B$7, 0)</f>
        <v>0</v>
      </c>
      <c r="V3292" s="2">
        <f>MAX(F3292 + P3292*Inputs!$B$15 - (Q3292/Inputs!$B$16) - U3292, 0)</f>
        <v>0</v>
      </c>
    </row>
    <row r="3293" spans="1:22" x14ac:dyDescent="0.3">
      <c r="A3293" s="1">
        <v>46160.125</v>
      </c>
      <c r="B3293" s="2">
        <v>3.8554632768777228</v>
      </c>
      <c r="C3293" s="2">
        <v>6.42594592629119</v>
      </c>
      <c r="D3293" s="2">
        <f t="shared" si="612"/>
        <v>38.25760843506265</v>
      </c>
      <c r="E3293" s="2">
        <f t="shared" si="613"/>
        <v>1.0493095718325003</v>
      </c>
      <c r="F3293" s="2">
        <f t="shared" si="621"/>
        <v>0</v>
      </c>
      <c r="G3293" s="2">
        <f t="shared" si="622"/>
        <v>0</v>
      </c>
      <c r="H3293" s="2">
        <f>MIN(Inputs!$B$2, (Inputs!$B$14 - F3293)/Inputs!$B$15)</f>
        <v>170</v>
      </c>
      <c r="I3293" s="2">
        <f>MAX(MIN(Inputs!$B$2, F3293*Inputs!$B$16, Inputs!$B$14*Inputs!$B$4 - G3293), 0)</f>
        <v>0</v>
      </c>
      <c r="J3293" s="2">
        <f>MAX(MIN(Inputs!$B$2, F3293*Inputs!$B$16, (Inputs!$B$14-F3293)/Inputs!$B$15)*Inputs!$B$9, 0)</f>
        <v>0</v>
      </c>
      <c r="K3293" s="2">
        <f>MAX(E3293*Inputs!$B$5 - B3293 - Inputs!$B$8, 0) * H3293</f>
        <v>0</v>
      </c>
      <c r="L3293" s="2">
        <f>IF(B3293 &gt;= D3293*Inputs!$B$10, MAX(B3293 - E3293/Inputs!$B$5 - Inputs!$B$8, 0) * I3293, 0)</f>
        <v>0</v>
      </c>
      <c r="M3293" s="2">
        <f t="shared" si="614"/>
        <v>0</v>
      </c>
      <c r="N3293" s="3" t="str">
        <f t="shared" si="615"/>
        <v>Idle</v>
      </c>
      <c r="O3293" s="3" t="str">
        <f t="shared" si="623"/>
        <v>Idle</v>
      </c>
      <c r="P3293" s="2">
        <f t="shared" si="616"/>
        <v>0</v>
      </c>
      <c r="Q3293" s="2">
        <f t="shared" si="617"/>
        <v>0</v>
      </c>
      <c r="R3293" s="2">
        <f t="shared" si="618"/>
        <v>0</v>
      </c>
      <c r="S3293" s="2">
        <f t="shared" si="619"/>
        <v>0</v>
      </c>
      <c r="T3293" s="2">
        <f t="shared" si="620"/>
        <v>0</v>
      </c>
      <c r="U3293" s="2">
        <f>IF(O3293="Reg", R3293 * Inputs!$B$7, 0)</f>
        <v>0</v>
      </c>
      <c r="V3293" s="2">
        <f>MAX(F3293 + P3293*Inputs!$B$15 - (Q3293/Inputs!$B$16) - U3293, 0)</f>
        <v>0</v>
      </c>
    </row>
    <row r="3294" spans="1:22" x14ac:dyDescent="0.3">
      <c r="A3294" s="1">
        <v>46160.166666666657</v>
      </c>
      <c r="B3294" s="2">
        <v>2.440394154117278</v>
      </c>
      <c r="C3294" s="2">
        <v>3.77828098111116</v>
      </c>
      <c r="D3294" s="2">
        <f t="shared" si="612"/>
        <v>38.25760843506265</v>
      </c>
      <c r="E3294" s="2">
        <f t="shared" si="613"/>
        <v>0.90337848072224014</v>
      </c>
      <c r="F3294" s="2">
        <f t="shared" si="621"/>
        <v>0</v>
      </c>
      <c r="G3294" s="2">
        <f t="shared" si="622"/>
        <v>0</v>
      </c>
      <c r="H3294" s="2">
        <f>MIN(Inputs!$B$2, (Inputs!$B$14 - F3294)/Inputs!$B$15)</f>
        <v>170</v>
      </c>
      <c r="I3294" s="2">
        <f>MAX(MIN(Inputs!$B$2, F3294*Inputs!$B$16, Inputs!$B$14*Inputs!$B$4 - G3294), 0)</f>
        <v>0</v>
      </c>
      <c r="J3294" s="2">
        <f>MAX(MIN(Inputs!$B$2, F3294*Inputs!$B$16, (Inputs!$B$14-F3294)/Inputs!$B$15)*Inputs!$B$9, 0)</f>
        <v>0</v>
      </c>
      <c r="K3294" s="2">
        <f>MAX(E3294*Inputs!$B$5 - B3294 - Inputs!$B$8, 0) * H3294</f>
        <v>0</v>
      </c>
      <c r="L3294" s="2">
        <f>IF(B3294 &gt;= D3294*Inputs!$B$10, MAX(B3294 - E3294/Inputs!$B$5 - Inputs!$B$8, 0) * I3294, 0)</f>
        <v>0</v>
      </c>
      <c r="M3294" s="2">
        <f t="shared" si="614"/>
        <v>0</v>
      </c>
      <c r="N3294" s="3" t="str">
        <f t="shared" si="615"/>
        <v>Idle</v>
      </c>
      <c r="O3294" s="3" t="str">
        <f t="shared" si="623"/>
        <v>Idle</v>
      </c>
      <c r="P3294" s="2">
        <f t="shared" si="616"/>
        <v>0</v>
      </c>
      <c r="Q3294" s="2">
        <f t="shared" si="617"/>
        <v>0</v>
      </c>
      <c r="R3294" s="2">
        <f t="shared" si="618"/>
        <v>0</v>
      </c>
      <c r="S3294" s="2">
        <f t="shared" si="619"/>
        <v>0</v>
      </c>
      <c r="T3294" s="2">
        <f t="shared" si="620"/>
        <v>0</v>
      </c>
      <c r="U3294" s="2">
        <f>IF(O3294="Reg", R3294 * Inputs!$B$7, 0)</f>
        <v>0</v>
      </c>
      <c r="V3294" s="2">
        <f>MAX(F3294 + P3294*Inputs!$B$15 - (Q3294/Inputs!$B$16) - U3294, 0)</f>
        <v>0</v>
      </c>
    </row>
    <row r="3295" spans="1:22" x14ac:dyDescent="0.3">
      <c r="A3295" s="1">
        <v>46160.208333333343</v>
      </c>
      <c r="B3295" s="2">
        <v>0</v>
      </c>
      <c r="C3295" s="2">
        <v>6.5085895764068074</v>
      </c>
      <c r="D3295" s="2">
        <f t="shared" si="612"/>
        <v>38.25760843506265</v>
      </c>
      <c r="E3295" s="2">
        <f t="shared" si="613"/>
        <v>2.3222236888239789</v>
      </c>
      <c r="F3295" s="2">
        <f t="shared" si="621"/>
        <v>0</v>
      </c>
      <c r="G3295" s="2">
        <f t="shared" si="622"/>
        <v>0</v>
      </c>
      <c r="H3295" s="2">
        <f>MIN(Inputs!$B$2, (Inputs!$B$14 - F3295)/Inputs!$B$15)</f>
        <v>170</v>
      </c>
      <c r="I3295" s="2">
        <f>MAX(MIN(Inputs!$B$2, F3295*Inputs!$B$16, Inputs!$B$14*Inputs!$B$4 - G3295), 0)</f>
        <v>0</v>
      </c>
      <c r="J3295" s="2">
        <f>MAX(MIN(Inputs!$B$2, F3295*Inputs!$B$16, (Inputs!$B$14-F3295)/Inputs!$B$15)*Inputs!$B$9, 0)</f>
        <v>0</v>
      </c>
      <c r="K3295" s="2">
        <f>MAX(E3295*Inputs!$B$5 - B3295 - Inputs!$B$8, 0) * H3295</f>
        <v>0</v>
      </c>
      <c r="L3295" s="2">
        <f>IF(B3295 &gt;= D3295*Inputs!$B$10, MAX(B3295 - E3295/Inputs!$B$5 - Inputs!$B$8, 0) * I3295, 0)</f>
        <v>0</v>
      </c>
      <c r="M3295" s="2">
        <f t="shared" si="614"/>
        <v>0</v>
      </c>
      <c r="N3295" s="3" t="str">
        <f t="shared" si="615"/>
        <v>Idle</v>
      </c>
      <c r="O3295" s="3" t="str">
        <f t="shared" si="623"/>
        <v>Idle</v>
      </c>
      <c r="P3295" s="2">
        <f t="shared" si="616"/>
        <v>0</v>
      </c>
      <c r="Q3295" s="2">
        <f t="shared" si="617"/>
        <v>0</v>
      </c>
      <c r="R3295" s="2">
        <f t="shared" si="618"/>
        <v>0</v>
      </c>
      <c r="S3295" s="2">
        <f t="shared" si="619"/>
        <v>0</v>
      </c>
      <c r="T3295" s="2">
        <f t="shared" si="620"/>
        <v>0</v>
      </c>
      <c r="U3295" s="2">
        <f>IF(O3295="Reg", R3295 * Inputs!$B$7, 0)</f>
        <v>0</v>
      </c>
      <c r="V3295" s="2">
        <f>MAX(F3295 + P3295*Inputs!$B$15 - (Q3295/Inputs!$B$16) - U3295, 0)</f>
        <v>0</v>
      </c>
    </row>
    <row r="3296" spans="1:22" x14ac:dyDescent="0.3">
      <c r="A3296" s="1">
        <v>46160.25</v>
      </c>
      <c r="B3296" s="2">
        <v>0</v>
      </c>
      <c r="C3296" s="2">
        <v>16.305091090778738</v>
      </c>
      <c r="D3296" s="2">
        <f t="shared" si="612"/>
        <v>38.25760843506265</v>
      </c>
      <c r="E3296" s="2">
        <f t="shared" si="613"/>
        <v>4.3998178880158116</v>
      </c>
      <c r="F3296" s="2">
        <f t="shared" si="621"/>
        <v>0</v>
      </c>
      <c r="G3296" s="2">
        <f t="shared" si="622"/>
        <v>0</v>
      </c>
      <c r="H3296" s="2">
        <f>MIN(Inputs!$B$2, (Inputs!$B$14 - F3296)/Inputs!$B$15)</f>
        <v>170</v>
      </c>
      <c r="I3296" s="2">
        <f>MAX(MIN(Inputs!$B$2, F3296*Inputs!$B$16, Inputs!$B$14*Inputs!$B$4 - G3296), 0)</f>
        <v>0</v>
      </c>
      <c r="J3296" s="2">
        <f>MAX(MIN(Inputs!$B$2, F3296*Inputs!$B$16, (Inputs!$B$14-F3296)/Inputs!$B$15)*Inputs!$B$9, 0)</f>
        <v>0</v>
      </c>
      <c r="K3296" s="2">
        <f>MAX(E3296*Inputs!$B$5 - B3296 - Inputs!$B$8, 0) * H3296</f>
        <v>0</v>
      </c>
      <c r="L3296" s="2">
        <f>IF(B3296 &gt;= D3296*Inputs!$B$10, MAX(B3296 - E3296/Inputs!$B$5 - Inputs!$B$8, 0) * I3296, 0)</f>
        <v>0</v>
      </c>
      <c r="M3296" s="2">
        <f t="shared" si="614"/>
        <v>0</v>
      </c>
      <c r="N3296" s="3" t="str">
        <f t="shared" si="615"/>
        <v>Idle</v>
      </c>
      <c r="O3296" s="3" t="str">
        <f t="shared" si="623"/>
        <v>Idle</v>
      </c>
      <c r="P3296" s="2">
        <f t="shared" si="616"/>
        <v>0</v>
      </c>
      <c r="Q3296" s="2">
        <f t="shared" si="617"/>
        <v>0</v>
      </c>
      <c r="R3296" s="2">
        <f t="shared" si="618"/>
        <v>0</v>
      </c>
      <c r="S3296" s="2">
        <f t="shared" si="619"/>
        <v>0</v>
      </c>
      <c r="T3296" s="2">
        <f t="shared" si="620"/>
        <v>0</v>
      </c>
      <c r="U3296" s="2">
        <f>IF(O3296="Reg", R3296 * Inputs!$B$7, 0)</f>
        <v>0</v>
      </c>
      <c r="V3296" s="2">
        <f>MAX(F3296 + P3296*Inputs!$B$15 - (Q3296/Inputs!$B$16) - U3296, 0)</f>
        <v>0</v>
      </c>
    </row>
    <row r="3297" spans="1:22" x14ac:dyDescent="0.3">
      <c r="A3297" s="1">
        <v>46160.291666666657</v>
      </c>
      <c r="B3297" s="2">
        <v>0</v>
      </c>
      <c r="C3297" s="2">
        <v>14.94602773182763</v>
      </c>
      <c r="D3297" s="2">
        <f t="shared" si="612"/>
        <v>38.25760843506265</v>
      </c>
      <c r="E3297" s="2">
        <f t="shared" si="613"/>
        <v>8.5669841816850312</v>
      </c>
      <c r="F3297" s="2">
        <f t="shared" si="621"/>
        <v>0</v>
      </c>
      <c r="G3297" s="2">
        <f t="shared" si="622"/>
        <v>0</v>
      </c>
      <c r="H3297" s="2">
        <f>MIN(Inputs!$B$2, (Inputs!$B$14 - F3297)/Inputs!$B$15)</f>
        <v>170</v>
      </c>
      <c r="I3297" s="2">
        <f>MAX(MIN(Inputs!$B$2, F3297*Inputs!$B$16, Inputs!$B$14*Inputs!$B$4 - G3297), 0)</f>
        <v>0</v>
      </c>
      <c r="J3297" s="2">
        <f>MAX(MIN(Inputs!$B$2, F3297*Inputs!$B$16, (Inputs!$B$14-F3297)/Inputs!$B$15)*Inputs!$B$9, 0)</f>
        <v>0</v>
      </c>
      <c r="K3297" s="2">
        <f>MAX(E3297*Inputs!$B$5 - B3297 - Inputs!$B$8, 0) * H3297</f>
        <v>0</v>
      </c>
      <c r="L3297" s="2">
        <f>IF(B3297 &gt;= D3297*Inputs!$B$10, MAX(B3297 - E3297/Inputs!$B$5 - Inputs!$B$8, 0) * I3297, 0)</f>
        <v>0</v>
      </c>
      <c r="M3297" s="2">
        <f t="shared" si="614"/>
        <v>0</v>
      </c>
      <c r="N3297" s="3" t="str">
        <f t="shared" si="615"/>
        <v>Idle</v>
      </c>
      <c r="O3297" s="3" t="str">
        <f t="shared" si="623"/>
        <v>Idle</v>
      </c>
      <c r="P3297" s="2">
        <f t="shared" si="616"/>
        <v>0</v>
      </c>
      <c r="Q3297" s="2">
        <f t="shared" si="617"/>
        <v>0</v>
      </c>
      <c r="R3297" s="2">
        <f t="shared" si="618"/>
        <v>0</v>
      </c>
      <c r="S3297" s="2">
        <f t="shared" si="619"/>
        <v>0</v>
      </c>
      <c r="T3297" s="2">
        <f t="shared" si="620"/>
        <v>0</v>
      </c>
      <c r="U3297" s="2">
        <f>IF(O3297="Reg", R3297 * Inputs!$B$7, 0)</f>
        <v>0</v>
      </c>
      <c r="V3297" s="2">
        <f>MAX(F3297 + P3297*Inputs!$B$15 - (Q3297/Inputs!$B$16) - U3297, 0)</f>
        <v>0</v>
      </c>
    </row>
    <row r="3298" spans="1:22" x14ac:dyDescent="0.3">
      <c r="A3298" s="1">
        <v>46160.333333333343</v>
      </c>
      <c r="B3298" s="2">
        <v>0</v>
      </c>
      <c r="C3298" s="2">
        <v>2.3489413340750271</v>
      </c>
      <c r="D3298" s="2">
        <f t="shared" si="612"/>
        <v>38.25760843506265</v>
      </c>
      <c r="E3298" s="2">
        <f t="shared" si="613"/>
        <v>15.461943459529152</v>
      </c>
      <c r="F3298" s="2">
        <f t="shared" si="621"/>
        <v>0</v>
      </c>
      <c r="G3298" s="2">
        <f t="shared" si="622"/>
        <v>0</v>
      </c>
      <c r="H3298" s="2">
        <f>MIN(Inputs!$B$2, (Inputs!$B$14 - F3298)/Inputs!$B$15)</f>
        <v>170</v>
      </c>
      <c r="I3298" s="2">
        <f>MAX(MIN(Inputs!$B$2, F3298*Inputs!$B$16, Inputs!$B$14*Inputs!$B$4 - G3298), 0)</f>
        <v>0</v>
      </c>
      <c r="J3298" s="2">
        <f>MAX(MIN(Inputs!$B$2, F3298*Inputs!$B$16, (Inputs!$B$14-F3298)/Inputs!$B$15)*Inputs!$B$9, 0)</f>
        <v>0</v>
      </c>
      <c r="K3298" s="2">
        <f>MAX(E3298*Inputs!$B$5 - B3298 - Inputs!$B$8, 0) * H3298</f>
        <v>0</v>
      </c>
      <c r="L3298" s="2">
        <f>IF(B3298 &gt;= D3298*Inputs!$B$10, MAX(B3298 - E3298/Inputs!$B$5 - Inputs!$B$8, 0) * I3298, 0)</f>
        <v>0</v>
      </c>
      <c r="M3298" s="2">
        <f t="shared" si="614"/>
        <v>0</v>
      </c>
      <c r="N3298" s="3" t="str">
        <f t="shared" si="615"/>
        <v>Idle</v>
      </c>
      <c r="O3298" s="3" t="str">
        <f t="shared" si="623"/>
        <v>Idle</v>
      </c>
      <c r="P3298" s="2">
        <f t="shared" si="616"/>
        <v>0</v>
      </c>
      <c r="Q3298" s="2">
        <f t="shared" si="617"/>
        <v>0</v>
      </c>
      <c r="R3298" s="2">
        <f t="shared" si="618"/>
        <v>0</v>
      </c>
      <c r="S3298" s="2">
        <f t="shared" si="619"/>
        <v>0</v>
      </c>
      <c r="T3298" s="2">
        <f t="shared" si="620"/>
        <v>0</v>
      </c>
      <c r="U3298" s="2">
        <f>IF(O3298="Reg", R3298 * Inputs!$B$7, 0)</f>
        <v>0</v>
      </c>
      <c r="V3298" s="2">
        <f>MAX(F3298 + P3298*Inputs!$B$15 - (Q3298/Inputs!$B$16) - U3298, 0)</f>
        <v>0</v>
      </c>
    </row>
    <row r="3299" spans="1:22" x14ac:dyDescent="0.3">
      <c r="A3299" s="1">
        <v>46160.375</v>
      </c>
      <c r="B3299" s="2">
        <v>2.9798767302161622</v>
      </c>
      <c r="C3299" s="2">
        <v>5.8737497382091863</v>
      </c>
      <c r="D3299" s="2">
        <f t="shared" si="612"/>
        <v>38.25760843506265</v>
      </c>
      <c r="E3299" s="2">
        <f t="shared" si="613"/>
        <v>51.726608735653819</v>
      </c>
      <c r="F3299" s="2">
        <f t="shared" si="621"/>
        <v>0</v>
      </c>
      <c r="G3299" s="2">
        <f t="shared" si="622"/>
        <v>0</v>
      </c>
      <c r="H3299" s="2">
        <f>MIN(Inputs!$B$2, (Inputs!$B$14 - F3299)/Inputs!$B$15)</f>
        <v>170</v>
      </c>
      <c r="I3299" s="2">
        <f>MAX(MIN(Inputs!$B$2, F3299*Inputs!$B$16, Inputs!$B$14*Inputs!$B$4 - G3299), 0)</f>
        <v>0</v>
      </c>
      <c r="J3299" s="2">
        <f>MAX(MIN(Inputs!$B$2, F3299*Inputs!$B$16, (Inputs!$B$14-F3299)/Inputs!$B$15)*Inputs!$B$9, 0)</f>
        <v>0</v>
      </c>
      <c r="K3299" s="2">
        <f>MAX(E3299*Inputs!$B$5 - B3299 - Inputs!$B$8, 0) * H3299</f>
        <v>3831.7216227170643</v>
      </c>
      <c r="L3299" s="2">
        <f>IF(B3299 &gt;= D3299*Inputs!$B$10, MAX(B3299 - E3299/Inputs!$B$5 - Inputs!$B$8, 0) * I3299, 0)</f>
        <v>0</v>
      </c>
      <c r="M3299" s="2">
        <f t="shared" si="614"/>
        <v>0</v>
      </c>
      <c r="N3299" s="3" t="str">
        <f t="shared" si="615"/>
        <v>Charge</v>
      </c>
      <c r="O3299" s="3" t="str">
        <f t="shared" si="623"/>
        <v>Charge</v>
      </c>
      <c r="P3299" s="2">
        <f t="shared" si="616"/>
        <v>170</v>
      </c>
      <c r="Q3299" s="2">
        <f t="shared" si="617"/>
        <v>0</v>
      </c>
      <c r="R3299" s="2">
        <f t="shared" si="618"/>
        <v>0</v>
      </c>
      <c r="S3299" s="2">
        <f t="shared" si="619"/>
        <v>-506.5790441367476</v>
      </c>
      <c r="T3299" s="2">
        <f t="shared" si="620"/>
        <v>0</v>
      </c>
      <c r="U3299" s="2">
        <f>IF(O3299="Reg", R3299 * Inputs!$B$7, 0)</f>
        <v>0</v>
      </c>
      <c r="V3299" s="2">
        <f>MAX(F3299 + P3299*Inputs!$B$15 - (Q3299/Inputs!$B$16) - U3299, 0)</f>
        <v>170</v>
      </c>
    </row>
    <row r="3300" spans="1:22" x14ac:dyDescent="0.3">
      <c r="A3300" s="1">
        <v>46160.416666666657</v>
      </c>
      <c r="B3300" s="2">
        <v>10.95346540272771</v>
      </c>
      <c r="C3300" s="2">
        <v>4.7298153535962104</v>
      </c>
      <c r="D3300" s="2">
        <f t="shared" si="612"/>
        <v>38.25760843506265</v>
      </c>
      <c r="E3300" s="2">
        <f t="shared" si="613"/>
        <v>60.922249544408238</v>
      </c>
      <c r="F3300" s="2">
        <f t="shared" si="621"/>
        <v>170</v>
      </c>
      <c r="G3300" s="2">
        <f t="shared" si="622"/>
        <v>0</v>
      </c>
      <c r="H3300" s="2">
        <f>MIN(Inputs!$B$2, (Inputs!$B$14 - F3300)/Inputs!$B$15)</f>
        <v>170</v>
      </c>
      <c r="I3300" s="2">
        <f>MAX(MIN(Inputs!$B$2, F3300*Inputs!$B$16, Inputs!$B$14*Inputs!$B$4 - G3300), 0)</f>
        <v>170</v>
      </c>
      <c r="J3300" s="2">
        <f>MAX(MIN(Inputs!$B$2, F3300*Inputs!$B$16, (Inputs!$B$14-F3300)/Inputs!$B$15)*Inputs!$B$9, 0)</f>
        <v>136</v>
      </c>
      <c r="K3300" s="2">
        <f>MAX(E3300*Inputs!$B$5 - B3300 - Inputs!$B$8, 0) * H3300</f>
        <v>3851.8794133797619</v>
      </c>
      <c r="L3300" s="2">
        <f>IF(B3300 &gt;= D3300*Inputs!$B$10, MAX(B3300 - E3300/Inputs!$B$5 - Inputs!$B$8, 0) * I3300, 0)</f>
        <v>0</v>
      </c>
      <c r="M3300" s="2">
        <f t="shared" si="614"/>
        <v>643.2548880890846</v>
      </c>
      <c r="N3300" s="3" t="str">
        <f t="shared" si="615"/>
        <v>Charge</v>
      </c>
      <c r="O3300" s="3" t="str">
        <f t="shared" si="623"/>
        <v>Charge</v>
      </c>
      <c r="P3300" s="2">
        <f t="shared" si="616"/>
        <v>170</v>
      </c>
      <c r="Q3300" s="2">
        <f t="shared" si="617"/>
        <v>0</v>
      </c>
      <c r="R3300" s="2">
        <f t="shared" si="618"/>
        <v>0</v>
      </c>
      <c r="S3300" s="2">
        <f t="shared" si="619"/>
        <v>-1862.0891184637107</v>
      </c>
      <c r="T3300" s="2">
        <f t="shared" si="620"/>
        <v>0</v>
      </c>
      <c r="U3300" s="2">
        <f>IF(O3300="Reg", R3300 * Inputs!$B$7, 0)</f>
        <v>0</v>
      </c>
      <c r="V3300" s="2">
        <f>MAX(F3300 + P3300*Inputs!$B$15 - (Q3300/Inputs!$B$16) - U3300, 0)</f>
        <v>340</v>
      </c>
    </row>
    <row r="3301" spans="1:22" x14ac:dyDescent="0.3">
      <c r="A3301" s="1">
        <v>46160.458333333343</v>
      </c>
      <c r="B3301" s="2">
        <v>12.465565195150999</v>
      </c>
      <c r="C3301" s="2">
        <v>9.9842407454888988</v>
      </c>
      <c r="D3301" s="2">
        <f t="shared" si="612"/>
        <v>38.25760843506265</v>
      </c>
      <c r="E3301" s="2">
        <f t="shared" si="613"/>
        <v>70.858936910243429</v>
      </c>
      <c r="F3301" s="2">
        <f t="shared" si="621"/>
        <v>340</v>
      </c>
      <c r="G3301" s="2">
        <f t="shared" si="622"/>
        <v>0</v>
      </c>
      <c r="H3301" s="2">
        <f>MIN(Inputs!$B$2, (Inputs!$B$14 - F3301)/Inputs!$B$15)</f>
        <v>0</v>
      </c>
      <c r="I3301" s="2">
        <f>MAX(MIN(Inputs!$B$2, F3301*Inputs!$B$16, Inputs!$B$14*Inputs!$B$4 - G3301), 0)</f>
        <v>170</v>
      </c>
      <c r="J3301" s="2">
        <f>MAX(MIN(Inputs!$B$2, F3301*Inputs!$B$16, (Inputs!$B$14-F3301)/Inputs!$B$15)*Inputs!$B$9, 0)</f>
        <v>0</v>
      </c>
      <c r="K3301" s="2">
        <f>MAX(E3301*Inputs!$B$5 - B3301 - Inputs!$B$8, 0) * H3301</f>
        <v>0</v>
      </c>
      <c r="L3301" s="2">
        <f>IF(B3301 &gt;= D3301*Inputs!$B$10, MAX(B3301 - E3301/Inputs!$B$5 - Inputs!$B$8, 0) * I3301, 0)</f>
        <v>0</v>
      </c>
      <c r="M3301" s="2">
        <f t="shared" si="614"/>
        <v>0</v>
      </c>
      <c r="N3301" s="3" t="str">
        <f t="shared" si="615"/>
        <v>Idle</v>
      </c>
      <c r="O3301" s="3" t="str">
        <f t="shared" si="623"/>
        <v>Idle</v>
      </c>
      <c r="P3301" s="2">
        <f t="shared" si="616"/>
        <v>0</v>
      </c>
      <c r="Q3301" s="2">
        <f t="shared" si="617"/>
        <v>0</v>
      </c>
      <c r="R3301" s="2">
        <f t="shared" si="618"/>
        <v>0</v>
      </c>
      <c r="S3301" s="2">
        <f t="shared" si="619"/>
        <v>0</v>
      </c>
      <c r="T3301" s="2">
        <f t="shared" si="620"/>
        <v>0</v>
      </c>
      <c r="U3301" s="2">
        <f>IF(O3301="Reg", R3301 * Inputs!$B$7, 0)</f>
        <v>0</v>
      </c>
      <c r="V3301" s="2">
        <f>MAX(F3301 + P3301*Inputs!$B$15 - (Q3301/Inputs!$B$16) - U3301, 0)</f>
        <v>340</v>
      </c>
    </row>
    <row r="3302" spans="1:22" x14ac:dyDescent="0.3">
      <c r="A3302" s="1">
        <v>46160.5</v>
      </c>
      <c r="B3302" s="2">
        <v>25.002997762015319</v>
      </c>
      <c r="C3302" s="2">
        <v>3.7789429292561092</v>
      </c>
      <c r="D3302" s="2">
        <f t="shared" si="612"/>
        <v>38.25760843506265</v>
      </c>
      <c r="E3302" s="2">
        <f t="shared" si="613"/>
        <v>80.105793629678374</v>
      </c>
      <c r="F3302" s="2">
        <f t="shared" si="621"/>
        <v>340</v>
      </c>
      <c r="G3302" s="2">
        <f t="shared" si="622"/>
        <v>0</v>
      </c>
      <c r="H3302" s="2">
        <f>MIN(Inputs!$B$2, (Inputs!$B$14 - F3302)/Inputs!$B$15)</f>
        <v>0</v>
      </c>
      <c r="I3302" s="2">
        <f>MAX(MIN(Inputs!$B$2, F3302*Inputs!$B$16, Inputs!$B$14*Inputs!$B$4 - G3302), 0)</f>
        <v>170</v>
      </c>
      <c r="J3302" s="2">
        <f>MAX(MIN(Inputs!$B$2, F3302*Inputs!$B$16, (Inputs!$B$14-F3302)/Inputs!$B$15)*Inputs!$B$9, 0)</f>
        <v>0</v>
      </c>
      <c r="K3302" s="2">
        <f>MAX(E3302*Inputs!$B$5 - B3302 - Inputs!$B$8, 0) * H3302</f>
        <v>0</v>
      </c>
      <c r="L3302" s="2">
        <f>IF(B3302 &gt;= D3302*Inputs!$B$10, MAX(B3302 - E3302/Inputs!$B$5 - Inputs!$B$8, 0) * I3302, 0)</f>
        <v>0</v>
      </c>
      <c r="M3302" s="2">
        <f t="shared" si="614"/>
        <v>0</v>
      </c>
      <c r="N3302" s="3" t="str">
        <f t="shared" si="615"/>
        <v>Idle</v>
      </c>
      <c r="O3302" s="3" t="str">
        <f t="shared" si="623"/>
        <v>Idle</v>
      </c>
      <c r="P3302" s="2">
        <f t="shared" si="616"/>
        <v>0</v>
      </c>
      <c r="Q3302" s="2">
        <f t="shared" si="617"/>
        <v>0</v>
      </c>
      <c r="R3302" s="2">
        <f t="shared" si="618"/>
        <v>0</v>
      </c>
      <c r="S3302" s="2">
        <f t="shared" si="619"/>
        <v>0</v>
      </c>
      <c r="T3302" s="2">
        <f t="shared" si="620"/>
        <v>0</v>
      </c>
      <c r="U3302" s="2">
        <f>IF(O3302="Reg", R3302 * Inputs!$B$7, 0)</f>
        <v>0</v>
      </c>
      <c r="V3302" s="2">
        <f>MAX(F3302 + P3302*Inputs!$B$15 - (Q3302/Inputs!$B$16) - U3302, 0)</f>
        <v>340</v>
      </c>
    </row>
    <row r="3303" spans="1:22" x14ac:dyDescent="0.3">
      <c r="A3303" s="1">
        <v>46160.541666666657</v>
      </c>
      <c r="B3303" s="2">
        <v>41.369755667064723</v>
      </c>
      <c r="C3303" s="2">
        <v>8.6743388370033987</v>
      </c>
      <c r="D3303" s="2">
        <f t="shared" si="612"/>
        <v>38.25760843506265</v>
      </c>
      <c r="E3303" s="2">
        <f t="shared" si="613"/>
        <v>87.12880257894227</v>
      </c>
      <c r="F3303" s="2">
        <f t="shared" si="621"/>
        <v>340</v>
      </c>
      <c r="G3303" s="2">
        <f t="shared" si="622"/>
        <v>0</v>
      </c>
      <c r="H3303" s="2">
        <f>MIN(Inputs!$B$2, (Inputs!$B$14 - F3303)/Inputs!$B$15)</f>
        <v>0</v>
      </c>
      <c r="I3303" s="2">
        <f>MAX(MIN(Inputs!$B$2, F3303*Inputs!$B$16, Inputs!$B$14*Inputs!$B$4 - G3303), 0)</f>
        <v>170</v>
      </c>
      <c r="J3303" s="2">
        <f>MAX(MIN(Inputs!$B$2, F3303*Inputs!$B$16, (Inputs!$B$14-F3303)/Inputs!$B$15)*Inputs!$B$9, 0)</f>
        <v>0</v>
      </c>
      <c r="K3303" s="2">
        <f>MAX(E3303*Inputs!$B$5 - B3303 - Inputs!$B$8, 0) * H3303</f>
        <v>0</v>
      </c>
      <c r="L3303" s="2">
        <f>IF(B3303 &gt;= D3303*Inputs!$B$10, MAX(B3303 - E3303/Inputs!$B$5 - Inputs!$B$8, 0) * I3303, 0)</f>
        <v>0</v>
      </c>
      <c r="M3303" s="2">
        <f t="shared" si="614"/>
        <v>0</v>
      </c>
      <c r="N3303" s="3" t="str">
        <f t="shared" si="615"/>
        <v>Idle</v>
      </c>
      <c r="O3303" s="3" t="str">
        <f t="shared" si="623"/>
        <v>Idle</v>
      </c>
      <c r="P3303" s="2">
        <f t="shared" si="616"/>
        <v>0</v>
      </c>
      <c r="Q3303" s="2">
        <f t="shared" si="617"/>
        <v>0</v>
      </c>
      <c r="R3303" s="2">
        <f t="shared" si="618"/>
        <v>0</v>
      </c>
      <c r="S3303" s="2">
        <f t="shared" si="619"/>
        <v>0</v>
      </c>
      <c r="T3303" s="2">
        <f t="shared" si="620"/>
        <v>0</v>
      </c>
      <c r="U3303" s="2">
        <f>IF(O3303="Reg", R3303 * Inputs!$B$7, 0)</f>
        <v>0</v>
      </c>
      <c r="V3303" s="2">
        <f>MAX(F3303 + P3303*Inputs!$B$15 - (Q3303/Inputs!$B$16) - U3303, 0)</f>
        <v>340</v>
      </c>
    </row>
    <row r="3304" spans="1:22" x14ac:dyDescent="0.3">
      <c r="A3304" s="1">
        <v>46160.583333333343</v>
      </c>
      <c r="B3304" s="2">
        <v>217.58799165674799</v>
      </c>
      <c r="C3304" s="2">
        <v>6.5141353090912038</v>
      </c>
      <c r="D3304" s="2">
        <f t="shared" si="612"/>
        <v>38.25760843506265</v>
      </c>
      <c r="E3304" s="2">
        <f t="shared" si="613"/>
        <v>91.248515128741317</v>
      </c>
      <c r="F3304" s="2">
        <f t="shared" si="621"/>
        <v>340</v>
      </c>
      <c r="G3304" s="2">
        <f t="shared" si="622"/>
        <v>0</v>
      </c>
      <c r="H3304" s="2">
        <f>MIN(Inputs!$B$2, (Inputs!$B$14 - F3304)/Inputs!$B$15)</f>
        <v>0</v>
      </c>
      <c r="I3304" s="2">
        <f>MAX(MIN(Inputs!$B$2, F3304*Inputs!$B$16, Inputs!$B$14*Inputs!$B$4 - G3304), 0)</f>
        <v>170</v>
      </c>
      <c r="J3304" s="2">
        <f>MAX(MIN(Inputs!$B$2, F3304*Inputs!$B$16, (Inputs!$B$14-F3304)/Inputs!$B$15)*Inputs!$B$9, 0)</f>
        <v>0</v>
      </c>
      <c r="K3304" s="2">
        <f>MAX(E3304*Inputs!$B$5 - B3304 - Inputs!$B$8, 0) * H3304</f>
        <v>0</v>
      </c>
      <c r="L3304" s="2">
        <f>IF(B3304 &gt;= D3304*Inputs!$B$10, MAX(B3304 - E3304/Inputs!$B$5 - Inputs!$B$8, 0) * I3304, 0)</f>
        <v>15962.404522685767</v>
      </c>
      <c r="M3304" s="2">
        <f t="shared" si="614"/>
        <v>0</v>
      </c>
      <c r="N3304" s="3" t="str">
        <f t="shared" si="615"/>
        <v>Discharge</v>
      </c>
      <c r="O3304" s="3" t="str">
        <f t="shared" si="623"/>
        <v>Discharge</v>
      </c>
      <c r="P3304" s="2">
        <f t="shared" si="616"/>
        <v>0</v>
      </c>
      <c r="Q3304" s="2">
        <f t="shared" si="617"/>
        <v>170</v>
      </c>
      <c r="R3304" s="2">
        <f t="shared" si="618"/>
        <v>0</v>
      </c>
      <c r="S3304" s="2">
        <f t="shared" si="619"/>
        <v>36989.958581647159</v>
      </c>
      <c r="T3304" s="2">
        <f t="shared" si="620"/>
        <v>0</v>
      </c>
      <c r="U3304" s="2">
        <f>IF(O3304="Reg", R3304 * Inputs!$B$7, 0)</f>
        <v>0</v>
      </c>
      <c r="V3304" s="2">
        <f>MAX(F3304 + P3304*Inputs!$B$15 - (Q3304/Inputs!$B$16) - U3304, 0)</f>
        <v>170</v>
      </c>
    </row>
    <row r="3305" spans="1:22" x14ac:dyDescent="0.3">
      <c r="A3305" s="1">
        <v>46160.625</v>
      </c>
      <c r="B3305" s="2">
        <v>58.153721582742698</v>
      </c>
      <c r="C3305" s="2">
        <v>2.245215179407674</v>
      </c>
      <c r="D3305" s="2">
        <f t="shared" si="612"/>
        <v>38.25760843506265</v>
      </c>
      <c r="E3305" s="2">
        <f t="shared" si="613"/>
        <v>66.13386989616653</v>
      </c>
      <c r="F3305" s="2">
        <f t="shared" si="621"/>
        <v>170</v>
      </c>
      <c r="G3305" s="2">
        <f t="shared" si="622"/>
        <v>170</v>
      </c>
      <c r="H3305" s="2">
        <f>MIN(Inputs!$B$2, (Inputs!$B$14 - F3305)/Inputs!$B$15)</f>
        <v>170</v>
      </c>
      <c r="I3305" s="2">
        <f>MAX(MIN(Inputs!$B$2, F3305*Inputs!$B$16, Inputs!$B$14*Inputs!$B$4 - G3305), 0)</f>
        <v>170</v>
      </c>
      <c r="J3305" s="2">
        <f>MAX(MIN(Inputs!$B$2, F3305*Inputs!$B$16, (Inputs!$B$14-F3305)/Inputs!$B$15)*Inputs!$B$9, 0)</f>
        <v>136</v>
      </c>
      <c r="K3305" s="2">
        <f>MAX(E3305*Inputs!$B$5 - B3305 - Inputs!$B$8, 0) * H3305</f>
        <v>0</v>
      </c>
      <c r="L3305" s="2">
        <f>IF(B3305 &gt;= D3305*Inputs!$B$10, MAX(B3305 - E3305/Inputs!$B$5 - Inputs!$B$8, 0) * I3305, 0)</f>
        <v>0</v>
      </c>
      <c r="M3305" s="2">
        <f t="shared" si="614"/>
        <v>305.34926439944365</v>
      </c>
      <c r="N3305" s="3" t="str">
        <f t="shared" si="615"/>
        <v>Reg</v>
      </c>
      <c r="O3305" s="3" t="str">
        <f t="shared" si="623"/>
        <v>Discharge</v>
      </c>
      <c r="P3305" s="2">
        <f t="shared" si="616"/>
        <v>0</v>
      </c>
      <c r="Q3305" s="2">
        <f t="shared" si="617"/>
        <v>170</v>
      </c>
      <c r="R3305" s="2">
        <f t="shared" si="618"/>
        <v>0</v>
      </c>
      <c r="S3305" s="2">
        <f t="shared" si="619"/>
        <v>9886.132669066259</v>
      </c>
      <c r="T3305" s="2">
        <f t="shared" si="620"/>
        <v>0</v>
      </c>
      <c r="U3305" s="2">
        <f>IF(O3305="Reg", R3305 * Inputs!$B$7, 0)</f>
        <v>0</v>
      </c>
      <c r="V3305" s="2">
        <f>MAX(F3305 + P3305*Inputs!$B$15 - (Q3305/Inputs!$B$16) - U3305, 0)</f>
        <v>0</v>
      </c>
    </row>
    <row r="3306" spans="1:22" x14ac:dyDescent="0.3">
      <c r="A3306" s="1">
        <v>46160.666666666657</v>
      </c>
      <c r="B3306" s="2">
        <v>70.573589597738874</v>
      </c>
      <c r="C3306" s="2">
        <v>8.9507731110939446</v>
      </c>
      <c r="D3306" s="2">
        <f t="shared" si="612"/>
        <v>38.25760843506265</v>
      </c>
      <c r="E3306" s="2">
        <f t="shared" si="613"/>
        <v>66.340209299951042</v>
      </c>
      <c r="F3306" s="2">
        <f t="shared" si="621"/>
        <v>0</v>
      </c>
      <c r="G3306" s="2">
        <f t="shared" si="622"/>
        <v>340</v>
      </c>
      <c r="H3306" s="2">
        <f>MIN(Inputs!$B$2, (Inputs!$B$14 - F3306)/Inputs!$B$15)</f>
        <v>170</v>
      </c>
      <c r="I3306" s="2">
        <f>MAX(MIN(Inputs!$B$2, F3306*Inputs!$B$16, Inputs!$B$14*Inputs!$B$4 - G3306), 0)</f>
        <v>0</v>
      </c>
      <c r="J3306" s="2">
        <f>MAX(MIN(Inputs!$B$2, F3306*Inputs!$B$16, (Inputs!$B$14-F3306)/Inputs!$B$15)*Inputs!$B$9, 0)</f>
        <v>0</v>
      </c>
      <c r="K3306" s="2">
        <f>MAX(E3306*Inputs!$B$5 - B3306 - Inputs!$B$8, 0) * H3306</f>
        <v>0</v>
      </c>
      <c r="L3306" s="2">
        <f>IF(B3306 &gt;= D3306*Inputs!$B$10, MAX(B3306 - E3306/Inputs!$B$5 - Inputs!$B$8, 0) * I3306, 0)</f>
        <v>0</v>
      </c>
      <c r="M3306" s="2">
        <f t="shared" si="614"/>
        <v>0</v>
      </c>
      <c r="N3306" s="3" t="str">
        <f t="shared" si="615"/>
        <v>Idle</v>
      </c>
      <c r="O3306" s="3" t="str">
        <f t="shared" si="623"/>
        <v>Idle</v>
      </c>
      <c r="P3306" s="2">
        <f t="shared" si="616"/>
        <v>0</v>
      </c>
      <c r="Q3306" s="2">
        <f t="shared" si="617"/>
        <v>0</v>
      </c>
      <c r="R3306" s="2">
        <f t="shared" si="618"/>
        <v>0</v>
      </c>
      <c r="S3306" s="2">
        <f t="shared" si="619"/>
        <v>0</v>
      </c>
      <c r="T3306" s="2">
        <f t="shared" si="620"/>
        <v>0</v>
      </c>
      <c r="U3306" s="2">
        <f>IF(O3306="Reg", R3306 * Inputs!$B$7, 0)</f>
        <v>0</v>
      </c>
      <c r="V3306" s="2">
        <f>MAX(F3306 + P3306*Inputs!$B$15 - (Q3306/Inputs!$B$16) - U3306, 0)</f>
        <v>0</v>
      </c>
    </row>
    <row r="3307" spans="1:22" x14ac:dyDescent="0.3">
      <c r="A3307" s="1">
        <v>46160.708333333343</v>
      </c>
      <c r="B3307" s="2">
        <v>67.946705511760641</v>
      </c>
      <c r="C3307" s="2">
        <v>3.5246101618097798</v>
      </c>
      <c r="D3307" s="2">
        <f t="shared" si="612"/>
        <v>38.25760843506265</v>
      </c>
      <c r="E3307" s="2">
        <f t="shared" si="613"/>
        <v>62.746753839876106</v>
      </c>
      <c r="F3307" s="2">
        <f t="shared" si="621"/>
        <v>0</v>
      </c>
      <c r="G3307" s="2">
        <f t="shared" si="622"/>
        <v>340</v>
      </c>
      <c r="H3307" s="2">
        <f>MIN(Inputs!$B$2, (Inputs!$B$14 - F3307)/Inputs!$B$15)</f>
        <v>170</v>
      </c>
      <c r="I3307" s="2">
        <f>MAX(MIN(Inputs!$B$2, F3307*Inputs!$B$16, Inputs!$B$14*Inputs!$B$4 - G3307), 0)</f>
        <v>0</v>
      </c>
      <c r="J3307" s="2">
        <f>MAX(MIN(Inputs!$B$2, F3307*Inputs!$B$16, (Inputs!$B$14-F3307)/Inputs!$B$15)*Inputs!$B$9, 0)</f>
        <v>0</v>
      </c>
      <c r="K3307" s="2">
        <f>MAX(E3307*Inputs!$B$5 - B3307 - Inputs!$B$8, 0) * H3307</f>
        <v>0</v>
      </c>
      <c r="L3307" s="2">
        <f>IF(B3307 &gt;= D3307*Inputs!$B$10, MAX(B3307 - E3307/Inputs!$B$5 - Inputs!$B$8, 0) * I3307, 0)</f>
        <v>0</v>
      </c>
      <c r="M3307" s="2">
        <f t="shared" si="614"/>
        <v>0</v>
      </c>
      <c r="N3307" s="3" t="str">
        <f t="shared" si="615"/>
        <v>Idle</v>
      </c>
      <c r="O3307" s="3" t="str">
        <f t="shared" si="623"/>
        <v>Idle</v>
      </c>
      <c r="P3307" s="2">
        <f t="shared" si="616"/>
        <v>0</v>
      </c>
      <c r="Q3307" s="2">
        <f t="shared" si="617"/>
        <v>0</v>
      </c>
      <c r="R3307" s="2">
        <f t="shared" si="618"/>
        <v>0</v>
      </c>
      <c r="S3307" s="2">
        <f t="shared" si="619"/>
        <v>0</v>
      </c>
      <c r="T3307" s="2">
        <f t="shared" si="620"/>
        <v>0</v>
      </c>
      <c r="U3307" s="2">
        <f>IF(O3307="Reg", R3307 * Inputs!$B$7, 0)</f>
        <v>0</v>
      </c>
      <c r="V3307" s="2">
        <f>MAX(F3307 + P3307*Inputs!$B$15 - (Q3307/Inputs!$B$16) - U3307, 0)</f>
        <v>0</v>
      </c>
    </row>
    <row r="3308" spans="1:22" x14ac:dyDescent="0.3">
      <c r="A3308" s="1">
        <v>46160.75</v>
      </c>
      <c r="B3308" s="2">
        <v>67.141051457598678</v>
      </c>
      <c r="C3308" s="2">
        <v>15.466687296521631</v>
      </c>
      <c r="D3308" s="2">
        <f t="shared" si="612"/>
        <v>38.25760843506265</v>
      </c>
      <c r="E3308" s="2">
        <f t="shared" si="613"/>
        <v>60.012449141129629</v>
      </c>
      <c r="F3308" s="2">
        <f t="shared" si="621"/>
        <v>0</v>
      </c>
      <c r="G3308" s="2">
        <f t="shared" si="622"/>
        <v>340</v>
      </c>
      <c r="H3308" s="2">
        <f>MIN(Inputs!$B$2, (Inputs!$B$14 - F3308)/Inputs!$B$15)</f>
        <v>170</v>
      </c>
      <c r="I3308" s="2">
        <f>MAX(MIN(Inputs!$B$2, F3308*Inputs!$B$16, Inputs!$B$14*Inputs!$B$4 - G3308), 0)</f>
        <v>0</v>
      </c>
      <c r="J3308" s="2">
        <f>MAX(MIN(Inputs!$B$2, F3308*Inputs!$B$16, (Inputs!$B$14-F3308)/Inputs!$B$15)*Inputs!$B$9, 0)</f>
        <v>0</v>
      </c>
      <c r="K3308" s="2">
        <f>MAX(E3308*Inputs!$B$5 - B3308 - Inputs!$B$8, 0) * H3308</f>
        <v>0</v>
      </c>
      <c r="L3308" s="2">
        <f>IF(B3308 &gt;= D3308*Inputs!$B$10, MAX(B3308 - E3308/Inputs!$B$5 - Inputs!$B$8, 0) * I3308, 0)</f>
        <v>0</v>
      </c>
      <c r="M3308" s="2">
        <f t="shared" si="614"/>
        <v>0</v>
      </c>
      <c r="N3308" s="3" t="str">
        <f t="shared" si="615"/>
        <v>Idle</v>
      </c>
      <c r="O3308" s="3" t="str">
        <f t="shared" si="623"/>
        <v>Idle</v>
      </c>
      <c r="P3308" s="2">
        <f t="shared" si="616"/>
        <v>0</v>
      </c>
      <c r="Q3308" s="2">
        <f t="shared" si="617"/>
        <v>0</v>
      </c>
      <c r="R3308" s="2">
        <f t="shared" si="618"/>
        <v>0</v>
      </c>
      <c r="S3308" s="2">
        <f t="shared" si="619"/>
        <v>0</v>
      </c>
      <c r="T3308" s="2">
        <f t="shared" si="620"/>
        <v>0</v>
      </c>
      <c r="U3308" s="2">
        <f>IF(O3308="Reg", R3308 * Inputs!$B$7, 0)</f>
        <v>0</v>
      </c>
      <c r="V3308" s="2">
        <f>MAX(F3308 + P3308*Inputs!$B$15 - (Q3308/Inputs!$B$16) - U3308, 0)</f>
        <v>0</v>
      </c>
    </row>
    <row r="3309" spans="1:22" x14ac:dyDescent="0.3">
      <c r="A3309" s="1">
        <v>46160.791666666657</v>
      </c>
      <c r="B3309" s="2">
        <v>66.088030965859005</v>
      </c>
      <c r="C3309" s="2">
        <v>10.514930787770799</v>
      </c>
      <c r="D3309" s="2">
        <f t="shared" si="612"/>
        <v>38.25760843506265</v>
      </c>
      <c r="E3309" s="2">
        <f t="shared" si="613"/>
        <v>54.046628531882675</v>
      </c>
      <c r="F3309" s="2">
        <f t="shared" si="621"/>
        <v>0</v>
      </c>
      <c r="G3309" s="2">
        <f t="shared" si="622"/>
        <v>340</v>
      </c>
      <c r="H3309" s="2">
        <f>MIN(Inputs!$B$2, (Inputs!$B$14 - F3309)/Inputs!$B$15)</f>
        <v>170</v>
      </c>
      <c r="I3309" s="2">
        <f>MAX(MIN(Inputs!$B$2, F3309*Inputs!$B$16, Inputs!$B$14*Inputs!$B$4 - G3309), 0)</f>
        <v>0</v>
      </c>
      <c r="J3309" s="2">
        <f>MAX(MIN(Inputs!$B$2, F3309*Inputs!$B$16, (Inputs!$B$14-F3309)/Inputs!$B$15)*Inputs!$B$9, 0)</f>
        <v>0</v>
      </c>
      <c r="K3309" s="2">
        <f>MAX(E3309*Inputs!$B$5 - B3309 - Inputs!$B$8, 0) * H3309</f>
        <v>0</v>
      </c>
      <c r="L3309" s="2">
        <f>IF(B3309 &gt;= D3309*Inputs!$B$10, MAX(B3309 - E3309/Inputs!$B$5 - Inputs!$B$8, 0) * I3309, 0)</f>
        <v>0</v>
      </c>
      <c r="M3309" s="2">
        <f t="shared" si="614"/>
        <v>0</v>
      </c>
      <c r="N3309" s="3" t="str">
        <f t="shared" si="615"/>
        <v>Idle</v>
      </c>
      <c r="O3309" s="3" t="str">
        <f t="shared" si="623"/>
        <v>Idle</v>
      </c>
      <c r="P3309" s="2">
        <f t="shared" si="616"/>
        <v>0</v>
      </c>
      <c r="Q3309" s="2">
        <f t="shared" si="617"/>
        <v>0</v>
      </c>
      <c r="R3309" s="2">
        <f t="shared" si="618"/>
        <v>0</v>
      </c>
      <c r="S3309" s="2">
        <f t="shared" si="619"/>
        <v>0</v>
      </c>
      <c r="T3309" s="2">
        <f t="shared" si="620"/>
        <v>0</v>
      </c>
      <c r="U3309" s="2">
        <f>IF(O3309="Reg", R3309 * Inputs!$B$7, 0)</f>
        <v>0</v>
      </c>
      <c r="V3309" s="2">
        <f>MAX(F3309 + P3309*Inputs!$B$15 - (Q3309/Inputs!$B$16) - U3309, 0)</f>
        <v>0</v>
      </c>
    </row>
    <row r="3310" spans="1:22" x14ac:dyDescent="0.3">
      <c r="A3310" s="1">
        <v>46160.833333333343</v>
      </c>
      <c r="B3310" s="2">
        <v>66.900120261299335</v>
      </c>
      <c r="C3310" s="2">
        <v>16.024075464384239</v>
      </c>
      <c r="D3310" s="2">
        <f t="shared" si="612"/>
        <v>38.25760843506265</v>
      </c>
      <c r="E3310" s="2">
        <f t="shared" si="613"/>
        <v>46.473012581599079</v>
      </c>
      <c r="F3310" s="2">
        <f t="shared" si="621"/>
        <v>0</v>
      </c>
      <c r="G3310" s="2">
        <f t="shared" si="622"/>
        <v>340</v>
      </c>
      <c r="H3310" s="2">
        <f>MIN(Inputs!$B$2, (Inputs!$B$14 - F3310)/Inputs!$B$15)</f>
        <v>170</v>
      </c>
      <c r="I3310" s="2">
        <f>MAX(MIN(Inputs!$B$2, F3310*Inputs!$B$16, Inputs!$B$14*Inputs!$B$4 - G3310), 0)</f>
        <v>0</v>
      </c>
      <c r="J3310" s="2">
        <f>MAX(MIN(Inputs!$B$2, F3310*Inputs!$B$16, (Inputs!$B$14-F3310)/Inputs!$B$15)*Inputs!$B$9, 0)</f>
        <v>0</v>
      </c>
      <c r="K3310" s="2">
        <f>MAX(E3310*Inputs!$B$5 - B3310 - Inputs!$B$8, 0) * H3310</f>
        <v>0</v>
      </c>
      <c r="L3310" s="2">
        <f>IF(B3310 &gt;= D3310*Inputs!$B$10, MAX(B3310 - E3310/Inputs!$B$5 - Inputs!$B$8, 0) * I3310, 0)</f>
        <v>0</v>
      </c>
      <c r="M3310" s="2">
        <f t="shared" si="614"/>
        <v>0</v>
      </c>
      <c r="N3310" s="3" t="str">
        <f t="shared" si="615"/>
        <v>Idle</v>
      </c>
      <c r="O3310" s="3" t="str">
        <f t="shared" si="623"/>
        <v>Idle</v>
      </c>
      <c r="P3310" s="2">
        <f t="shared" si="616"/>
        <v>0</v>
      </c>
      <c r="Q3310" s="2">
        <f t="shared" si="617"/>
        <v>0</v>
      </c>
      <c r="R3310" s="2">
        <f t="shared" si="618"/>
        <v>0</v>
      </c>
      <c r="S3310" s="2">
        <f t="shared" si="619"/>
        <v>0</v>
      </c>
      <c r="T3310" s="2">
        <f t="shared" si="620"/>
        <v>0</v>
      </c>
      <c r="U3310" s="2">
        <f>IF(O3310="Reg", R3310 * Inputs!$B$7, 0)</f>
        <v>0</v>
      </c>
      <c r="V3310" s="2">
        <f>MAX(F3310 + P3310*Inputs!$B$15 - (Q3310/Inputs!$B$16) - U3310, 0)</f>
        <v>0</v>
      </c>
    </row>
    <row r="3311" spans="1:22" x14ac:dyDescent="0.3">
      <c r="A3311" s="1">
        <v>46160.875</v>
      </c>
      <c r="B3311" s="2">
        <v>59.391758005449717</v>
      </c>
      <c r="C3311" s="2">
        <v>6.9614669746401274</v>
      </c>
      <c r="D3311" s="2">
        <f t="shared" si="612"/>
        <v>38.25760843506265</v>
      </c>
      <c r="E3311" s="2">
        <f t="shared" si="613"/>
        <v>36.862040497593924</v>
      </c>
      <c r="F3311" s="2">
        <f t="shared" si="621"/>
        <v>0</v>
      </c>
      <c r="G3311" s="2">
        <f t="shared" si="622"/>
        <v>340</v>
      </c>
      <c r="H3311" s="2">
        <f>MIN(Inputs!$B$2, (Inputs!$B$14 - F3311)/Inputs!$B$15)</f>
        <v>170</v>
      </c>
      <c r="I3311" s="2">
        <f>MAX(MIN(Inputs!$B$2, F3311*Inputs!$B$16, Inputs!$B$14*Inputs!$B$4 - G3311), 0)</f>
        <v>0</v>
      </c>
      <c r="J3311" s="2">
        <f>MAX(MIN(Inputs!$B$2, F3311*Inputs!$B$16, (Inputs!$B$14-F3311)/Inputs!$B$15)*Inputs!$B$9, 0)</f>
        <v>0</v>
      </c>
      <c r="K3311" s="2">
        <f>MAX(E3311*Inputs!$B$5 - B3311 - Inputs!$B$8, 0) * H3311</f>
        <v>0</v>
      </c>
      <c r="L3311" s="2">
        <f>IF(B3311 &gt;= D3311*Inputs!$B$10, MAX(B3311 - E3311/Inputs!$B$5 - Inputs!$B$8, 0) * I3311, 0)</f>
        <v>0</v>
      </c>
      <c r="M3311" s="2">
        <f t="shared" si="614"/>
        <v>0</v>
      </c>
      <c r="N3311" s="3" t="str">
        <f t="shared" si="615"/>
        <v>Idle</v>
      </c>
      <c r="O3311" s="3" t="str">
        <f t="shared" si="623"/>
        <v>Idle</v>
      </c>
      <c r="P3311" s="2">
        <f t="shared" si="616"/>
        <v>0</v>
      </c>
      <c r="Q3311" s="2">
        <f t="shared" si="617"/>
        <v>0</v>
      </c>
      <c r="R3311" s="2">
        <f t="shared" si="618"/>
        <v>0</v>
      </c>
      <c r="S3311" s="2">
        <f t="shared" si="619"/>
        <v>0</v>
      </c>
      <c r="T3311" s="2">
        <f t="shared" si="620"/>
        <v>0</v>
      </c>
      <c r="U3311" s="2">
        <f>IF(O3311="Reg", R3311 * Inputs!$B$7, 0)</f>
        <v>0</v>
      </c>
      <c r="V3311" s="2">
        <f>MAX(F3311 + P3311*Inputs!$B$15 - (Q3311/Inputs!$B$16) - U3311, 0)</f>
        <v>0</v>
      </c>
    </row>
    <row r="3312" spans="1:22" x14ac:dyDescent="0.3">
      <c r="A3312" s="1">
        <v>46160.916666666657</v>
      </c>
      <c r="B3312" s="2">
        <v>49.012856837289291</v>
      </c>
      <c r="C3312" s="2">
        <v>8.1908258752589891</v>
      </c>
      <c r="D3312" s="2">
        <f t="shared" si="612"/>
        <v>38.25760843506265</v>
      </c>
      <c r="E3312" s="2">
        <f t="shared" si="613"/>
        <v>27.081324641906836</v>
      </c>
      <c r="F3312" s="2">
        <f t="shared" si="621"/>
        <v>0</v>
      </c>
      <c r="G3312" s="2">
        <f t="shared" si="622"/>
        <v>340</v>
      </c>
      <c r="H3312" s="2">
        <f>MIN(Inputs!$B$2, (Inputs!$B$14 - F3312)/Inputs!$B$15)</f>
        <v>170</v>
      </c>
      <c r="I3312" s="2">
        <f>MAX(MIN(Inputs!$B$2, F3312*Inputs!$B$16, Inputs!$B$14*Inputs!$B$4 - G3312), 0)</f>
        <v>0</v>
      </c>
      <c r="J3312" s="2">
        <f>MAX(MIN(Inputs!$B$2, F3312*Inputs!$B$16, (Inputs!$B$14-F3312)/Inputs!$B$15)*Inputs!$B$9, 0)</f>
        <v>0</v>
      </c>
      <c r="K3312" s="2">
        <f>MAX(E3312*Inputs!$B$5 - B3312 - Inputs!$B$8, 0) * H3312</f>
        <v>0</v>
      </c>
      <c r="L3312" s="2">
        <f>IF(B3312 &gt;= D3312*Inputs!$B$10, MAX(B3312 - E3312/Inputs!$B$5 - Inputs!$B$8, 0) * I3312, 0)</f>
        <v>0</v>
      </c>
      <c r="M3312" s="2">
        <f t="shared" si="614"/>
        <v>0</v>
      </c>
      <c r="N3312" s="3" t="str">
        <f t="shared" si="615"/>
        <v>Idle</v>
      </c>
      <c r="O3312" s="3" t="str">
        <f t="shared" si="623"/>
        <v>Idle</v>
      </c>
      <c r="P3312" s="2">
        <f t="shared" si="616"/>
        <v>0</v>
      </c>
      <c r="Q3312" s="2">
        <f t="shared" si="617"/>
        <v>0</v>
      </c>
      <c r="R3312" s="2">
        <f t="shared" si="618"/>
        <v>0</v>
      </c>
      <c r="S3312" s="2">
        <f t="shared" si="619"/>
        <v>0</v>
      </c>
      <c r="T3312" s="2">
        <f t="shared" si="620"/>
        <v>0</v>
      </c>
      <c r="U3312" s="2">
        <f>IF(O3312="Reg", R3312 * Inputs!$B$7, 0)</f>
        <v>0</v>
      </c>
      <c r="V3312" s="2">
        <f>MAX(F3312 + P3312*Inputs!$B$15 - (Q3312/Inputs!$B$16) - U3312, 0)</f>
        <v>0</v>
      </c>
    </row>
    <row r="3313" spans="1:22" x14ac:dyDescent="0.3">
      <c r="A3313" s="1">
        <v>46160.958333333343</v>
      </c>
      <c r="B3313" s="2">
        <v>51.540877319281797</v>
      </c>
      <c r="C3313" s="2">
        <v>13.76079359608566</v>
      </c>
      <c r="D3313" s="2">
        <f t="shared" si="612"/>
        <v>38.25760843506265</v>
      </c>
      <c r="E3313" s="2">
        <f t="shared" si="613"/>
        <v>18.912515169025291</v>
      </c>
      <c r="F3313" s="2">
        <f t="shared" si="621"/>
        <v>0</v>
      </c>
      <c r="G3313" s="2">
        <f t="shared" si="622"/>
        <v>340</v>
      </c>
      <c r="H3313" s="2">
        <f>MIN(Inputs!$B$2, (Inputs!$B$14 - F3313)/Inputs!$B$15)</f>
        <v>170</v>
      </c>
      <c r="I3313" s="2">
        <f>MAX(MIN(Inputs!$B$2, F3313*Inputs!$B$16, Inputs!$B$14*Inputs!$B$4 - G3313), 0)</f>
        <v>0</v>
      </c>
      <c r="J3313" s="2">
        <f>MAX(MIN(Inputs!$B$2, F3313*Inputs!$B$16, (Inputs!$B$14-F3313)/Inputs!$B$15)*Inputs!$B$9, 0)</f>
        <v>0</v>
      </c>
      <c r="K3313" s="2">
        <f>MAX(E3313*Inputs!$B$5 - B3313 - Inputs!$B$8, 0) * H3313</f>
        <v>0</v>
      </c>
      <c r="L3313" s="2">
        <f>IF(B3313 &gt;= D3313*Inputs!$B$10, MAX(B3313 - E3313/Inputs!$B$5 - Inputs!$B$8, 0) * I3313, 0)</f>
        <v>0</v>
      </c>
      <c r="M3313" s="2">
        <f t="shared" si="614"/>
        <v>0</v>
      </c>
      <c r="N3313" s="3" t="str">
        <f t="shared" si="615"/>
        <v>Idle</v>
      </c>
      <c r="O3313" s="3" t="str">
        <f t="shared" si="623"/>
        <v>Idle</v>
      </c>
      <c r="P3313" s="2">
        <f t="shared" si="616"/>
        <v>0</v>
      </c>
      <c r="Q3313" s="2">
        <f t="shared" si="617"/>
        <v>0</v>
      </c>
      <c r="R3313" s="2">
        <f t="shared" si="618"/>
        <v>0</v>
      </c>
      <c r="S3313" s="2">
        <f t="shared" si="619"/>
        <v>0</v>
      </c>
      <c r="T3313" s="2">
        <f t="shared" si="620"/>
        <v>0</v>
      </c>
      <c r="U3313" s="2">
        <f>IF(O3313="Reg", R3313 * Inputs!$B$7, 0)</f>
        <v>0</v>
      </c>
      <c r="V3313" s="2">
        <f>MAX(F3313 + P3313*Inputs!$B$15 - (Q3313/Inputs!$B$16) - U3313, 0)</f>
        <v>0</v>
      </c>
    </row>
    <row r="3314" spans="1:22" x14ac:dyDescent="0.3">
      <c r="A3314" s="1">
        <v>46161</v>
      </c>
      <c r="B3314" s="2">
        <v>31.346127802116921</v>
      </c>
      <c r="C3314" s="2">
        <v>11.78143098155067</v>
      </c>
      <c r="D3314" s="2">
        <f t="shared" si="612"/>
        <v>32.569512030293147</v>
      </c>
      <c r="E3314" s="2">
        <f t="shared" si="613"/>
        <v>10.322368949144993</v>
      </c>
      <c r="F3314" s="2">
        <f t="shared" si="621"/>
        <v>0</v>
      </c>
      <c r="G3314" s="2">
        <f t="shared" si="622"/>
        <v>0</v>
      </c>
      <c r="H3314" s="2">
        <f>MIN(Inputs!$B$2, (Inputs!$B$14 - F3314)/Inputs!$B$15)</f>
        <v>170</v>
      </c>
      <c r="I3314" s="2">
        <f>MAX(MIN(Inputs!$B$2, F3314*Inputs!$B$16, Inputs!$B$14*Inputs!$B$4 - G3314), 0)</f>
        <v>0</v>
      </c>
      <c r="J3314" s="2">
        <f>MAX(MIN(Inputs!$B$2, F3314*Inputs!$B$16, (Inputs!$B$14-F3314)/Inputs!$B$15)*Inputs!$B$9, 0)</f>
        <v>0</v>
      </c>
      <c r="K3314" s="2">
        <f>MAX(E3314*Inputs!$B$5 - B3314 - Inputs!$B$8, 0) * H3314</f>
        <v>0</v>
      </c>
      <c r="L3314" s="2">
        <f>IF(B3314 &gt;= D3314*Inputs!$B$10, MAX(B3314 - E3314/Inputs!$B$5 - Inputs!$B$8, 0) * I3314, 0)</f>
        <v>0</v>
      </c>
      <c r="M3314" s="2">
        <f t="shared" si="614"/>
        <v>0</v>
      </c>
      <c r="N3314" s="3" t="str">
        <f t="shared" si="615"/>
        <v>Idle</v>
      </c>
      <c r="O3314" s="3" t="str">
        <f t="shared" si="623"/>
        <v>Idle</v>
      </c>
      <c r="P3314" s="2">
        <f t="shared" si="616"/>
        <v>0</v>
      </c>
      <c r="Q3314" s="2">
        <f t="shared" si="617"/>
        <v>0</v>
      </c>
      <c r="R3314" s="2">
        <f t="shared" si="618"/>
        <v>0</v>
      </c>
      <c r="S3314" s="2">
        <f t="shared" si="619"/>
        <v>0</v>
      </c>
      <c r="T3314" s="2">
        <f t="shared" si="620"/>
        <v>0</v>
      </c>
      <c r="U3314" s="2">
        <f>IF(O3314="Reg", R3314 * Inputs!$B$7, 0)</f>
        <v>0</v>
      </c>
      <c r="V3314" s="2">
        <f>MAX(F3314 + P3314*Inputs!$B$15 - (Q3314/Inputs!$B$16) - U3314, 0)</f>
        <v>0</v>
      </c>
    </row>
    <row r="3315" spans="1:22" x14ac:dyDescent="0.3">
      <c r="A3315" s="1">
        <v>46161.041666666657</v>
      </c>
      <c r="B3315" s="2">
        <v>20.646335264157429</v>
      </c>
      <c r="C3315" s="2">
        <v>4.39992663344138</v>
      </c>
      <c r="D3315" s="2">
        <f t="shared" si="612"/>
        <v>32.569512030293147</v>
      </c>
      <c r="E3315" s="2">
        <f t="shared" si="613"/>
        <v>5.0980143154588378</v>
      </c>
      <c r="F3315" s="2">
        <f t="shared" si="621"/>
        <v>0</v>
      </c>
      <c r="G3315" s="2">
        <f t="shared" si="622"/>
        <v>0</v>
      </c>
      <c r="H3315" s="2">
        <f>MIN(Inputs!$B$2, (Inputs!$B$14 - F3315)/Inputs!$B$15)</f>
        <v>170</v>
      </c>
      <c r="I3315" s="2">
        <f>MAX(MIN(Inputs!$B$2, F3315*Inputs!$B$16, Inputs!$B$14*Inputs!$B$4 - G3315), 0)</f>
        <v>0</v>
      </c>
      <c r="J3315" s="2">
        <f>MAX(MIN(Inputs!$B$2, F3315*Inputs!$B$16, (Inputs!$B$14-F3315)/Inputs!$B$15)*Inputs!$B$9, 0)</f>
        <v>0</v>
      </c>
      <c r="K3315" s="2">
        <f>MAX(E3315*Inputs!$B$5 - B3315 - Inputs!$B$8, 0) * H3315</f>
        <v>0</v>
      </c>
      <c r="L3315" s="2">
        <f>IF(B3315 &gt;= D3315*Inputs!$B$10, MAX(B3315 - E3315/Inputs!$B$5 - Inputs!$B$8, 0) * I3315, 0)</f>
        <v>0</v>
      </c>
      <c r="M3315" s="2">
        <f t="shared" si="614"/>
        <v>0</v>
      </c>
      <c r="N3315" s="3" t="str">
        <f t="shared" si="615"/>
        <v>Idle</v>
      </c>
      <c r="O3315" s="3" t="str">
        <f t="shared" si="623"/>
        <v>Idle</v>
      </c>
      <c r="P3315" s="2">
        <f t="shared" si="616"/>
        <v>0</v>
      </c>
      <c r="Q3315" s="2">
        <f t="shared" si="617"/>
        <v>0</v>
      </c>
      <c r="R3315" s="2">
        <f t="shared" si="618"/>
        <v>0</v>
      </c>
      <c r="S3315" s="2">
        <f t="shared" si="619"/>
        <v>0</v>
      </c>
      <c r="T3315" s="2">
        <f t="shared" si="620"/>
        <v>0</v>
      </c>
      <c r="U3315" s="2">
        <f>IF(O3315="Reg", R3315 * Inputs!$B$7, 0)</f>
        <v>0</v>
      </c>
      <c r="V3315" s="2">
        <f>MAX(F3315 + P3315*Inputs!$B$15 - (Q3315/Inputs!$B$16) - U3315, 0)</f>
        <v>0</v>
      </c>
    </row>
    <row r="3316" spans="1:22" x14ac:dyDescent="0.3">
      <c r="A3316" s="1">
        <v>46161.083333333343</v>
      </c>
      <c r="B3316" s="2">
        <v>9.2342877572684028</v>
      </c>
      <c r="C3316" s="2">
        <v>7.7242739108498419</v>
      </c>
      <c r="D3316" s="2">
        <f t="shared" si="612"/>
        <v>32.569512030293147</v>
      </c>
      <c r="E3316" s="2">
        <f t="shared" si="613"/>
        <v>1.6569584380992666</v>
      </c>
      <c r="F3316" s="2">
        <f t="shared" si="621"/>
        <v>0</v>
      </c>
      <c r="G3316" s="2">
        <f t="shared" si="622"/>
        <v>0</v>
      </c>
      <c r="H3316" s="2">
        <f>MIN(Inputs!$B$2, (Inputs!$B$14 - F3316)/Inputs!$B$15)</f>
        <v>170</v>
      </c>
      <c r="I3316" s="2">
        <f>MAX(MIN(Inputs!$B$2, F3316*Inputs!$B$16, Inputs!$B$14*Inputs!$B$4 - G3316), 0)</f>
        <v>0</v>
      </c>
      <c r="J3316" s="2">
        <f>MAX(MIN(Inputs!$B$2, F3316*Inputs!$B$16, (Inputs!$B$14-F3316)/Inputs!$B$15)*Inputs!$B$9, 0)</f>
        <v>0</v>
      </c>
      <c r="K3316" s="2">
        <f>MAX(E3316*Inputs!$B$5 - B3316 - Inputs!$B$8, 0) * H3316</f>
        <v>0</v>
      </c>
      <c r="L3316" s="2">
        <f>IF(B3316 &gt;= D3316*Inputs!$B$10, MAX(B3316 - E3316/Inputs!$B$5 - Inputs!$B$8, 0) * I3316, 0)</f>
        <v>0</v>
      </c>
      <c r="M3316" s="2">
        <f t="shared" si="614"/>
        <v>0</v>
      </c>
      <c r="N3316" s="3" t="str">
        <f t="shared" si="615"/>
        <v>Idle</v>
      </c>
      <c r="O3316" s="3" t="str">
        <f t="shared" si="623"/>
        <v>Idle</v>
      </c>
      <c r="P3316" s="2">
        <f t="shared" si="616"/>
        <v>0</v>
      </c>
      <c r="Q3316" s="2">
        <f t="shared" si="617"/>
        <v>0</v>
      </c>
      <c r="R3316" s="2">
        <f t="shared" si="618"/>
        <v>0</v>
      </c>
      <c r="S3316" s="2">
        <f t="shared" si="619"/>
        <v>0</v>
      </c>
      <c r="T3316" s="2">
        <f t="shared" si="620"/>
        <v>0</v>
      </c>
      <c r="U3316" s="2">
        <f>IF(O3316="Reg", R3316 * Inputs!$B$7, 0)</f>
        <v>0</v>
      </c>
      <c r="V3316" s="2">
        <f>MAX(F3316 + P3316*Inputs!$B$15 - (Q3316/Inputs!$B$16) - U3316, 0)</f>
        <v>0</v>
      </c>
    </row>
    <row r="3317" spans="1:22" x14ac:dyDescent="0.3">
      <c r="A3317" s="1">
        <v>46161.125</v>
      </c>
      <c r="B3317" s="2">
        <v>0.70746287132719665</v>
      </c>
      <c r="C3317" s="2">
        <v>7.3327809214567043</v>
      </c>
      <c r="D3317" s="2">
        <f t="shared" si="612"/>
        <v>32.569512030293147</v>
      </c>
      <c r="E3317" s="2">
        <f t="shared" si="613"/>
        <v>0.11791047855453278</v>
      </c>
      <c r="F3317" s="2">
        <f t="shared" si="621"/>
        <v>0</v>
      </c>
      <c r="G3317" s="2">
        <f t="shared" si="622"/>
        <v>0</v>
      </c>
      <c r="H3317" s="2">
        <f>MIN(Inputs!$B$2, (Inputs!$B$14 - F3317)/Inputs!$B$15)</f>
        <v>170</v>
      </c>
      <c r="I3317" s="2">
        <f>MAX(MIN(Inputs!$B$2, F3317*Inputs!$B$16, Inputs!$B$14*Inputs!$B$4 - G3317), 0)</f>
        <v>0</v>
      </c>
      <c r="J3317" s="2">
        <f>MAX(MIN(Inputs!$B$2, F3317*Inputs!$B$16, (Inputs!$B$14-F3317)/Inputs!$B$15)*Inputs!$B$9, 0)</f>
        <v>0</v>
      </c>
      <c r="K3317" s="2">
        <f>MAX(E3317*Inputs!$B$5 - B3317 - Inputs!$B$8, 0) * H3317</f>
        <v>0</v>
      </c>
      <c r="L3317" s="2">
        <f>IF(B3317 &gt;= D3317*Inputs!$B$10, MAX(B3317 - E3317/Inputs!$B$5 - Inputs!$B$8, 0) * I3317, 0)</f>
        <v>0</v>
      </c>
      <c r="M3317" s="2">
        <f t="shared" si="614"/>
        <v>0</v>
      </c>
      <c r="N3317" s="3" t="str">
        <f t="shared" si="615"/>
        <v>Idle</v>
      </c>
      <c r="O3317" s="3" t="str">
        <f t="shared" si="623"/>
        <v>Idle</v>
      </c>
      <c r="P3317" s="2">
        <f t="shared" si="616"/>
        <v>0</v>
      </c>
      <c r="Q3317" s="2">
        <f t="shared" si="617"/>
        <v>0</v>
      </c>
      <c r="R3317" s="2">
        <f t="shared" si="618"/>
        <v>0</v>
      </c>
      <c r="S3317" s="2">
        <f t="shared" si="619"/>
        <v>0</v>
      </c>
      <c r="T3317" s="2">
        <f t="shared" si="620"/>
        <v>0</v>
      </c>
      <c r="U3317" s="2">
        <f>IF(O3317="Reg", R3317 * Inputs!$B$7, 0)</f>
        <v>0</v>
      </c>
      <c r="V3317" s="2">
        <f>MAX(F3317 + P3317*Inputs!$B$15 - (Q3317/Inputs!$B$16) - U3317, 0)</f>
        <v>0</v>
      </c>
    </row>
    <row r="3318" spans="1:22" x14ac:dyDescent="0.3">
      <c r="A3318" s="1">
        <v>46161.166666666657</v>
      </c>
      <c r="B3318" s="2">
        <v>0</v>
      </c>
      <c r="C3318" s="2">
        <v>9.1592046592422953</v>
      </c>
      <c r="D3318" s="2">
        <f t="shared" si="612"/>
        <v>32.569512030293147</v>
      </c>
      <c r="E3318" s="2">
        <f t="shared" si="613"/>
        <v>0.76321642163725656</v>
      </c>
      <c r="F3318" s="2">
        <f t="shared" si="621"/>
        <v>0</v>
      </c>
      <c r="G3318" s="2">
        <f t="shared" si="622"/>
        <v>0</v>
      </c>
      <c r="H3318" s="2">
        <f>MIN(Inputs!$B$2, (Inputs!$B$14 - F3318)/Inputs!$B$15)</f>
        <v>170</v>
      </c>
      <c r="I3318" s="2">
        <f>MAX(MIN(Inputs!$B$2, F3318*Inputs!$B$16, Inputs!$B$14*Inputs!$B$4 - G3318), 0)</f>
        <v>0</v>
      </c>
      <c r="J3318" s="2">
        <f>MAX(MIN(Inputs!$B$2, F3318*Inputs!$B$16, (Inputs!$B$14-F3318)/Inputs!$B$15)*Inputs!$B$9, 0)</f>
        <v>0</v>
      </c>
      <c r="K3318" s="2">
        <f>MAX(E3318*Inputs!$B$5 - B3318 - Inputs!$B$8, 0) * H3318</f>
        <v>0</v>
      </c>
      <c r="L3318" s="2">
        <f>IF(B3318 &gt;= D3318*Inputs!$B$10, MAX(B3318 - E3318/Inputs!$B$5 - Inputs!$B$8, 0) * I3318, 0)</f>
        <v>0</v>
      </c>
      <c r="M3318" s="2">
        <f t="shared" si="614"/>
        <v>0</v>
      </c>
      <c r="N3318" s="3" t="str">
        <f t="shared" si="615"/>
        <v>Idle</v>
      </c>
      <c r="O3318" s="3" t="str">
        <f t="shared" si="623"/>
        <v>Idle</v>
      </c>
      <c r="P3318" s="2">
        <f t="shared" si="616"/>
        <v>0</v>
      </c>
      <c r="Q3318" s="2">
        <f t="shared" si="617"/>
        <v>0</v>
      </c>
      <c r="R3318" s="2">
        <f t="shared" si="618"/>
        <v>0</v>
      </c>
      <c r="S3318" s="2">
        <f t="shared" si="619"/>
        <v>0</v>
      </c>
      <c r="T3318" s="2">
        <f t="shared" si="620"/>
        <v>0</v>
      </c>
      <c r="U3318" s="2">
        <f>IF(O3318="Reg", R3318 * Inputs!$B$7, 0)</f>
        <v>0</v>
      </c>
      <c r="V3318" s="2">
        <f>MAX(F3318 + P3318*Inputs!$B$15 - (Q3318/Inputs!$B$16) - U3318, 0)</f>
        <v>0</v>
      </c>
    </row>
    <row r="3319" spans="1:22" x14ac:dyDescent="0.3">
      <c r="A3319" s="1">
        <v>46161.208333333343</v>
      </c>
      <c r="B3319" s="2">
        <v>0</v>
      </c>
      <c r="C3319" s="2">
        <v>7.8859007885660866</v>
      </c>
      <c r="D3319" s="2">
        <f t="shared" si="612"/>
        <v>32.569512030293147</v>
      </c>
      <c r="E3319" s="2">
        <f t="shared" si="613"/>
        <v>2.5360838699035448</v>
      </c>
      <c r="F3319" s="2">
        <f t="shared" si="621"/>
        <v>0</v>
      </c>
      <c r="G3319" s="2">
        <f t="shared" si="622"/>
        <v>0</v>
      </c>
      <c r="H3319" s="2">
        <f>MIN(Inputs!$B$2, (Inputs!$B$14 - F3319)/Inputs!$B$15)</f>
        <v>170</v>
      </c>
      <c r="I3319" s="2">
        <f>MAX(MIN(Inputs!$B$2, F3319*Inputs!$B$16, Inputs!$B$14*Inputs!$B$4 - G3319), 0)</f>
        <v>0</v>
      </c>
      <c r="J3319" s="2">
        <f>MAX(MIN(Inputs!$B$2, F3319*Inputs!$B$16, (Inputs!$B$14-F3319)/Inputs!$B$15)*Inputs!$B$9, 0)</f>
        <v>0</v>
      </c>
      <c r="K3319" s="2">
        <f>MAX(E3319*Inputs!$B$5 - B3319 - Inputs!$B$8, 0) * H3319</f>
        <v>0</v>
      </c>
      <c r="L3319" s="2">
        <f>IF(B3319 &gt;= D3319*Inputs!$B$10, MAX(B3319 - E3319/Inputs!$B$5 - Inputs!$B$8, 0) * I3319, 0)</f>
        <v>0</v>
      </c>
      <c r="M3319" s="2">
        <f t="shared" si="614"/>
        <v>0</v>
      </c>
      <c r="N3319" s="3" t="str">
        <f t="shared" si="615"/>
        <v>Idle</v>
      </c>
      <c r="O3319" s="3" t="str">
        <f t="shared" si="623"/>
        <v>Idle</v>
      </c>
      <c r="P3319" s="2">
        <f t="shared" si="616"/>
        <v>0</v>
      </c>
      <c r="Q3319" s="2">
        <f t="shared" si="617"/>
        <v>0</v>
      </c>
      <c r="R3319" s="2">
        <f t="shared" si="618"/>
        <v>0</v>
      </c>
      <c r="S3319" s="2">
        <f t="shared" si="619"/>
        <v>0</v>
      </c>
      <c r="T3319" s="2">
        <f t="shared" si="620"/>
        <v>0</v>
      </c>
      <c r="U3319" s="2">
        <f>IF(O3319="Reg", R3319 * Inputs!$B$7, 0)</f>
        <v>0</v>
      </c>
      <c r="V3319" s="2">
        <f>MAX(F3319 + P3319*Inputs!$B$15 - (Q3319/Inputs!$B$16) - U3319, 0)</f>
        <v>0</v>
      </c>
    </row>
    <row r="3320" spans="1:22" x14ac:dyDescent="0.3">
      <c r="A3320" s="1">
        <v>46161.25</v>
      </c>
      <c r="B3320" s="2">
        <v>0</v>
      </c>
      <c r="C3320" s="2">
        <v>11.768677638937779</v>
      </c>
      <c r="D3320" s="2">
        <f t="shared" si="612"/>
        <v>32.569512030293147</v>
      </c>
      <c r="E3320" s="2">
        <f t="shared" si="613"/>
        <v>5.7694705651530578</v>
      </c>
      <c r="F3320" s="2">
        <f t="shared" si="621"/>
        <v>0</v>
      </c>
      <c r="G3320" s="2">
        <f t="shared" si="622"/>
        <v>0</v>
      </c>
      <c r="H3320" s="2">
        <f>MIN(Inputs!$B$2, (Inputs!$B$14 - F3320)/Inputs!$B$15)</f>
        <v>170</v>
      </c>
      <c r="I3320" s="2">
        <f>MAX(MIN(Inputs!$B$2, F3320*Inputs!$B$16, Inputs!$B$14*Inputs!$B$4 - G3320), 0)</f>
        <v>0</v>
      </c>
      <c r="J3320" s="2">
        <f>MAX(MIN(Inputs!$B$2, F3320*Inputs!$B$16, (Inputs!$B$14-F3320)/Inputs!$B$15)*Inputs!$B$9, 0)</f>
        <v>0</v>
      </c>
      <c r="K3320" s="2">
        <f>MAX(E3320*Inputs!$B$5 - B3320 - Inputs!$B$8, 0) * H3320</f>
        <v>0</v>
      </c>
      <c r="L3320" s="2">
        <f>IF(B3320 &gt;= D3320*Inputs!$B$10, MAX(B3320 - E3320/Inputs!$B$5 - Inputs!$B$8, 0) * I3320, 0)</f>
        <v>0</v>
      </c>
      <c r="M3320" s="2">
        <f t="shared" si="614"/>
        <v>0</v>
      </c>
      <c r="N3320" s="3" t="str">
        <f t="shared" si="615"/>
        <v>Idle</v>
      </c>
      <c r="O3320" s="3" t="str">
        <f t="shared" si="623"/>
        <v>Idle</v>
      </c>
      <c r="P3320" s="2">
        <f t="shared" si="616"/>
        <v>0</v>
      </c>
      <c r="Q3320" s="2">
        <f t="shared" si="617"/>
        <v>0</v>
      </c>
      <c r="R3320" s="2">
        <f t="shared" si="618"/>
        <v>0</v>
      </c>
      <c r="S3320" s="2">
        <f t="shared" si="619"/>
        <v>0</v>
      </c>
      <c r="T3320" s="2">
        <f t="shared" si="620"/>
        <v>0</v>
      </c>
      <c r="U3320" s="2">
        <f>IF(O3320="Reg", R3320 * Inputs!$B$7, 0)</f>
        <v>0</v>
      </c>
      <c r="V3320" s="2">
        <f>MAX(F3320 + P3320*Inputs!$B$15 - (Q3320/Inputs!$B$16) - U3320, 0)</f>
        <v>0</v>
      </c>
    </row>
    <row r="3321" spans="1:22" x14ac:dyDescent="0.3">
      <c r="A3321" s="1">
        <v>46161.291666666657</v>
      </c>
      <c r="B3321" s="2">
        <v>0</v>
      </c>
      <c r="C3321" s="2">
        <v>10.13300373229351</v>
      </c>
      <c r="D3321" s="2">
        <f t="shared" si="612"/>
        <v>32.569512030293147</v>
      </c>
      <c r="E3321" s="2">
        <f t="shared" si="613"/>
        <v>10.605748303366767</v>
      </c>
      <c r="F3321" s="2">
        <f t="shared" si="621"/>
        <v>0</v>
      </c>
      <c r="G3321" s="2">
        <f t="shared" si="622"/>
        <v>0</v>
      </c>
      <c r="H3321" s="2">
        <f>MIN(Inputs!$B$2, (Inputs!$B$14 - F3321)/Inputs!$B$15)</f>
        <v>170</v>
      </c>
      <c r="I3321" s="2">
        <f>MAX(MIN(Inputs!$B$2, F3321*Inputs!$B$16, Inputs!$B$14*Inputs!$B$4 - G3321), 0)</f>
        <v>0</v>
      </c>
      <c r="J3321" s="2">
        <f>MAX(MIN(Inputs!$B$2, F3321*Inputs!$B$16, (Inputs!$B$14-F3321)/Inputs!$B$15)*Inputs!$B$9, 0)</f>
        <v>0</v>
      </c>
      <c r="K3321" s="2">
        <f>MAX(E3321*Inputs!$B$5 - B3321 - Inputs!$B$8, 0) * H3321</f>
        <v>0</v>
      </c>
      <c r="L3321" s="2">
        <f>IF(B3321 &gt;= D3321*Inputs!$B$10, MAX(B3321 - E3321/Inputs!$B$5 - Inputs!$B$8, 0) * I3321, 0)</f>
        <v>0</v>
      </c>
      <c r="M3321" s="2">
        <f t="shared" si="614"/>
        <v>0</v>
      </c>
      <c r="N3321" s="3" t="str">
        <f t="shared" si="615"/>
        <v>Idle</v>
      </c>
      <c r="O3321" s="3" t="str">
        <f t="shared" si="623"/>
        <v>Idle</v>
      </c>
      <c r="P3321" s="2">
        <f t="shared" si="616"/>
        <v>0</v>
      </c>
      <c r="Q3321" s="2">
        <f t="shared" si="617"/>
        <v>0</v>
      </c>
      <c r="R3321" s="2">
        <f t="shared" si="618"/>
        <v>0</v>
      </c>
      <c r="S3321" s="2">
        <f t="shared" si="619"/>
        <v>0</v>
      </c>
      <c r="T3321" s="2">
        <f t="shared" si="620"/>
        <v>0</v>
      </c>
      <c r="U3321" s="2">
        <f>IF(O3321="Reg", R3321 * Inputs!$B$7, 0)</f>
        <v>0</v>
      </c>
      <c r="V3321" s="2">
        <f>MAX(F3321 + P3321*Inputs!$B$15 - (Q3321/Inputs!$B$16) - U3321, 0)</f>
        <v>0</v>
      </c>
    </row>
    <row r="3322" spans="1:22" x14ac:dyDescent="0.3">
      <c r="A3322" s="1">
        <v>46161.333333333343</v>
      </c>
      <c r="B3322" s="2">
        <v>0</v>
      </c>
      <c r="C3322" s="2">
        <v>4.6993911626141971</v>
      </c>
      <c r="D3322" s="2">
        <f t="shared" si="612"/>
        <v>32.569512030293147</v>
      </c>
      <c r="E3322" s="2">
        <f t="shared" si="613"/>
        <v>15.363053568497996</v>
      </c>
      <c r="F3322" s="2">
        <f t="shared" si="621"/>
        <v>0</v>
      </c>
      <c r="G3322" s="2">
        <f t="shared" si="622"/>
        <v>0</v>
      </c>
      <c r="H3322" s="2">
        <f>MIN(Inputs!$B$2, (Inputs!$B$14 - F3322)/Inputs!$B$15)</f>
        <v>170</v>
      </c>
      <c r="I3322" s="2">
        <f>MAX(MIN(Inputs!$B$2, F3322*Inputs!$B$16, Inputs!$B$14*Inputs!$B$4 - G3322), 0)</f>
        <v>0</v>
      </c>
      <c r="J3322" s="2">
        <f>MAX(MIN(Inputs!$B$2, F3322*Inputs!$B$16, (Inputs!$B$14-F3322)/Inputs!$B$15)*Inputs!$B$9, 0)</f>
        <v>0</v>
      </c>
      <c r="K3322" s="2">
        <f>MAX(E3322*Inputs!$B$5 - B3322 - Inputs!$B$8, 0) * H3322</f>
        <v>0</v>
      </c>
      <c r="L3322" s="2">
        <f>IF(B3322 &gt;= D3322*Inputs!$B$10, MAX(B3322 - E3322/Inputs!$B$5 - Inputs!$B$8, 0) * I3322, 0)</f>
        <v>0</v>
      </c>
      <c r="M3322" s="2">
        <f t="shared" si="614"/>
        <v>0</v>
      </c>
      <c r="N3322" s="3" t="str">
        <f t="shared" si="615"/>
        <v>Idle</v>
      </c>
      <c r="O3322" s="3" t="str">
        <f t="shared" si="623"/>
        <v>Idle</v>
      </c>
      <c r="P3322" s="2">
        <f t="shared" si="616"/>
        <v>0</v>
      </c>
      <c r="Q3322" s="2">
        <f t="shared" si="617"/>
        <v>0</v>
      </c>
      <c r="R3322" s="2">
        <f t="shared" si="618"/>
        <v>0</v>
      </c>
      <c r="S3322" s="2">
        <f t="shared" si="619"/>
        <v>0</v>
      </c>
      <c r="T3322" s="2">
        <f t="shared" si="620"/>
        <v>0</v>
      </c>
      <c r="U3322" s="2">
        <f>IF(O3322="Reg", R3322 * Inputs!$B$7, 0)</f>
        <v>0</v>
      </c>
      <c r="V3322" s="2">
        <f>MAX(F3322 + P3322*Inputs!$B$15 - (Q3322/Inputs!$B$16) - U3322, 0)</f>
        <v>0</v>
      </c>
    </row>
    <row r="3323" spans="1:22" x14ac:dyDescent="0.3">
      <c r="A3323" s="1">
        <v>46161.375</v>
      </c>
      <c r="B3323" s="2">
        <v>4.5792985298235394</v>
      </c>
      <c r="C3323" s="2">
        <v>11.907727776480369</v>
      </c>
      <c r="D3323" s="2">
        <f t="shared" si="612"/>
        <v>32.569512030293147</v>
      </c>
      <c r="E3323" s="2">
        <f t="shared" si="613"/>
        <v>25.417206351791506</v>
      </c>
      <c r="F3323" s="2">
        <f t="shared" si="621"/>
        <v>0</v>
      </c>
      <c r="G3323" s="2">
        <f t="shared" si="622"/>
        <v>0</v>
      </c>
      <c r="H3323" s="2">
        <f>MIN(Inputs!$B$2, (Inputs!$B$14 - F3323)/Inputs!$B$15)</f>
        <v>170</v>
      </c>
      <c r="I3323" s="2">
        <f>MAX(MIN(Inputs!$B$2, F3323*Inputs!$B$16, Inputs!$B$14*Inputs!$B$4 - G3323), 0)</f>
        <v>0</v>
      </c>
      <c r="J3323" s="2">
        <f>MAX(MIN(Inputs!$B$2, F3323*Inputs!$B$16, (Inputs!$B$14-F3323)/Inputs!$B$15)*Inputs!$B$9, 0)</f>
        <v>0</v>
      </c>
      <c r="K3323" s="2">
        <f>MAX(E3323*Inputs!$B$5 - B3323 - Inputs!$B$8, 0) * H3323</f>
        <v>0</v>
      </c>
      <c r="L3323" s="2">
        <f>IF(B3323 &gt;= D3323*Inputs!$B$10, MAX(B3323 - E3323/Inputs!$B$5 - Inputs!$B$8, 0) * I3323, 0)</f>
        <v>0</v>
      </c>
      <c r="M3323" s="2">
        <f t="shared" si="614"/>
        <v>0</v>
      </c>
      <c r="N3323" s="3" t="str">
        <f t="shared" si="615"/>
        <v>Idle</v>
      </c>
      <c r="O3323" s="3" t="str">
        <f t="shared" si="623"/>
        <v>Idle</v>
      </c>
      <c r="P3323" s="2">
        <f t="shared" si="616"/>
        <v>0</v>
      </c>
      <c r="Q3323" s="2">
        <f t="shared" si="617"/>
        <v>0</v>
      </c>
      <c r="R3323" s="2">
        <f t="shared" si="618"/>
        <v>0</v>
      </c>
      <c r="S3323" s="2">
        <f t="shared" si="619"/>
        <v>0</v>
      </c>
      <c r="T3323" s="2">
        <f t="shared" si="620"/>
        <v>0</v>
      </c>
      <c r="U3323" s="2">
        <f>IF(O3323="Reg", R3323 * Inputs!$B$7, 0)</f>
        <v>0</v>
      </c>
      <c r="V3323" s="2">
        <f>MAX(F3323 + P3323*Inputs!$B$15 - (Q3323/Inputs!$B$16) - U3323, 0)</f>
        <v>0</v>
      </c>
    </row>
    <row r="3324" spans="1:22" x14ac:dyDescent="0.3">
      <c r="A3324" s="1">
        <v>46161.416666666657</v>
      </c>
      <c r="B3324" s="2">
        <v>10.637204689597731</v>
      </c>
      <c r="C3324" s="2">
        <v>5.6846989173363873</v>
      </c>
      <c r="D3324" s="2">
        <f t="shared" si="612"/>
        <v>32.569512030293147</v>
      </c>
      <c r="E3324" s="2">
        <f t="shared" si="613"/>
        <v>34.934916634858631</v>
      </c>
      <c r="F3324" s="2">
        <f t="shared" si="621"/>
        <v>0</v>
      </c>
      <c r="G3324" s="2">
        <f t="shared" si="622"/>
        <v>0</v>
      </c>
      <c r="H3324" s="2">
        <f>MIN(Inputs!$B$2, (Inputs!$B$14 - F3324)/Inputs!$B$15)</f>
        <v>170</v>
      </c>
      <c r="I3324" s="2">
        <f>MAX(MIN(Inputs!$B$2, F3324*Inputs!$B$16, Inputs!$B$14*Inputs!$B$4 - G3324), 0)</f>
        <v>0</v>
      </c>
      <c r="J3324" s="2">
        <f>MAX(MIN(Inputs!$B$2, F3324*Inputs!$B$16, (Inputs!$B$14-F3324)/Inputs!$B$15)*Inputs!$B$9, 0)</f>
        <v>0</v>
      </c>
      <c r="K3324" s="2">
        <f>MAX(E3324*Inputs!$B$5 - B3324 - Inputs!$B$8, 0) * H3324</f>
        <v>17.938731343237002</v>
      </c>
      <c r="L3324" s="2">
        <f>IF(B3324 &gt;= D3324*Inputs!$B$10, MAX(B3324 - E3324/Inputs!$B$5 - Inputs!$B$8, 0) * I3324, 0)</f>
        <v>0</v>
      </c>
      <c r="M3324" s="2">
        <f t="shared" si="614"/>
        <v>0</v>
      </c>
      <c r="N3324" s="3" t="str">
        <f t="shared" si="615"/>
        <v>Charge</v>
      </c>
      <c r="O3324" s="3" t="str">
        <f t="shared" si="623"/>
        <v>Charge</v>
      </c>
      <c r="P3324" s="2">
        <f t="shared" si="616"/>
        <v>170</v>
      </c>
      <c r="Q3324" s="2">
        <f t="shared" si="617"/>
        <v>0</v>
      </c>
      <c r="R3324" s="2">
        <f t="shared" si="618"/>
        <v>0</v>
      </c>
      <c r="S3324" s="2">
        <f t="shared" si="619"/>
        <v>-1808.3247972316142</v>
      </c>
      <c r="T3324" s="2">
        <f t="shared" si="620"/>
        <v>0</v>
      </c>
      <c r="U3324" s="2">
        <f>IF(O3324="Reg", R3324 * Inputs!$B$7, 0)</f>
        <v>0</v>
      </c>
      <c r="V3324" s="2">
        <f>MAX(F3324 + P3324*Inputs!$B$15 - (Q3324/Inputs!$B$16) - U3324, 0)</f>
        <v>170</v>
      </c>
    </row>
    <row r="3325" spans="1:22" x14ac:dyDescent="0.3">
      <c r="A3325" s="1">
        <v>46161.458333333343</v>
      </c>
      <c r="B3325" s="2">
        <v>19.400320171497079</v>
      </c>
      <c r="C3325" s="2">
        <v>8.7372261027532385</v>
      </c>
      <c r="D3325" s="2">
        <f t="shared" si="612"/>
        <v>32.569512030293147</v>
      </c>
      <c r="E3325" s="2">
        <f t="shared" si="613"/>
        <v>44.232876053735957</v>
      </c>
      <c r="F3325" s="2">
        <f t="shared" si="621"/>
        <v>170</v>
      </c>
      <c r="G3325" s="2">
        <f t="shared" si="622"/>
        <v>0</v>
      </c>
      <c r="H3325" s="2">
        <f>MIN(Inputs!$B$2, (Inputs!$B$14 - F3325)/Inputs!$B$15)</f>
        <v>170</v>
      </c>
      <c r="I3325" s="2">
        <f>MAX(MIN(Inputs!$B$2, F3325*Inputs!$B$16, Inputs!$B$14*Inputs!$B$4 - G3325), 0)</f>
        <v>170</v>
      </c>
      <c r="J3325" s="2">
        <f>MAX(MIN(Inputs!$B$2, F3325*Inputs!$B$16, (Inputs!$B$14-F3325)/Inputs!$B$15)*Inputs!$B$9, 0)</f>
        <v>136</v>
      </c>
      <c r="K3325" s="2">
        <f>MAX(E3325*Inputs!$B$5 - B3325 - Inputs!$B$8, 0) * H3325</f>
        <v>0</v>
      </c>
      <c r="L3325" s="2">
        <f>IF(B3325 &gt;= D3325*Inputs!$B$10, MAX(B3325 - E3325/Inputs!$B$5 - Inputs!$B$8, 0) * I3325, 0)</f>
        <v>0</v>
      </c>
      <c r="M3325" s="2">
        <f t="shared" si="614"/>
        <v>1188.2627499744403</v>
      </c>
      <c r="N3325" s="3" t="str">
        <f t="shared" si="615"/>
        <v>Reg</v>
      </c>
      <c r="O3325" s="3" t="str">
        <f t="shared" si="623"/>
        <v>Charge</v>
      </c>
      <c r="P3325" s="2">
        <f t="shared" si="616"/>
        <v>170</v>
      </c>
      <c r="Q3325" s="2">
        <f t="shared" si="617"/>
        <v>0</v>
      </c>
      <c r="R3325" s="2">
        <f t="shared" si="618"/>
        <v>0</v>
      </c>
      <c r="S3325" s="2">
        <f t="shared" si="619"/>
        <v>-3298.0544291545034</v>
      </c>
      <c r="T3325" s="2">
        <f t="shared" si="620"/>
        <v>0</v>
      </c>
      <c r="U3325" s="2">
        <f>IF(O3325="Reg", R3325 * Inputs!$B$7, 0)</f>
        <v>0</v>
      </c>
      <c r="V3325" s="2">
        <f>MAX(F3325 + P3325*Inputs!$B$15 - (Q3325/Inputs!$B$16) - U3325, 0)</f>
        <v>340</v>
      </c>
    </row>
    <row r="3326" spans="1:22" x14ac:dyDescent="0.3">
      <c r="A3326" s="1">
        <v>46161.5</v>
      </c>
      <c r="B3326" s="2">
        <v>29.017666429282251</v>
      </c>
      <c r="C3326" s="2">
        <v>2.5086547262338041</v>
      </c>
      <c r="D3326" s="2">
        <f t="shared" si="612"/>
        <v>32.569512030293147</v>
      </c>
      <c r="E3326" s="2">
        <f t="shared" si="613"/>
        <v>51.153649580017998</v>
      </c>
      <c r="F3326" s="2">
        <f t="shared" si="621"/>
        <v>340</v>
      </c>
      <c r="G3326" s="2">
        <f t="shared" si="622"/>
        <v>0</v>
      </c>
      <c r="H3326" s="2">
        <f>MIN(Inputs!$B$2, (Inputs!$B$14 - F3326)/Inputs!$B$15)</f>
        <v>0</v>
      </c>
      <c r="I3326" s="2">
        <f>MAX(MIN(Inputs!$B$2, F3326*Inputs!$B$16, Inputs!$B$14*Inputs!$B$4 - G3326), 0)</f>
        <v>170</v>
      </c>
      <c r="J3326" s="2">
        <f>MAX(MIN(Inputs!$B$2, F3326*Inputs!$B$16, (Inputs!$B$14-F3326)/Inputs!$B$15)*Inputs!$B$9, 0)</f>
        <v>0</v>
      </c>
      <c r="K3326" s="2">
        <f>MAX(E3326*Inputs!$B$5 - B3326 - Inputs!$B$8, 0) * H3326</f>
        <v>0</v>
      </c>
      <c r="L3326" s="2">
        <f>IF(B3326 &gt;= D3326*Inputs!$B$10, MAX(B3326 - E3326/Inputs!$B$5 - Inputs!$B$8, 0) * I3326, 0)</f>
        <v>0</v>
      </c>
      <c r="M3326" s="2">
        <f t="shared" si="614"/>
        <v>0</v>
      </c>
      <c r="N3326" s="3" t="str">
        <f t="shared" si="615"/>
        <v>Idle</v>
      </c>
      <c r="O3326" s="3" t="str">
        <f t="shared" si="623"/>
        <v>Idle</v>
      </c>
      <c r="P3326" s="2">
        <f t="shared" si="616"/>
        <v>0</v>
      </c>
      <c r="Q3326" s="2">
        <f t="shared" si="617"/>
        <v>0</v>
      </c>
      <c r="R3326" s="2">
        <f t="shared" si="618"/>
        <v>0</v>
      </c>
      <c r="S3326" s="2">
        <f t="shared" si="619"/>
        <v>0</v>
      </c>
      <c r="T3326" s="2">
        <f t="shared" si="620"/>
        <v>0</v>
      </c>
      <c r="U3326" s="2">
        <f>IF(O3326="Reg", R3326 * Inputs!$B$7, 0)</f>
        <v>0</v>
      </c>
      <c r="V3326" s="2">
        <f>MAX(F3326 + P3326*Inputs!$B$15 - (Q3326/Inputs!$B$16) - U3326, 0)</f>
        <v>340</v>
      </c>
    </row>
    <row r="3327" spans="1:22" x14ac:dyDescent="0.3">
      <c r="A3327" s="1">
        <v>46161.541666666657</v>
      </c>
      <c r="B3327" s="2">
        <v>28.543831590787381</v>
      </c>
      <c r="C3327" s="2">
        <v>7.1716596526781666</v>
      </c>
      <c r="D3327" s="2">
        <f t="shared" si="612"/>
        <v>32.569512030293147</v>
      </c>
      <c r="E3327" s="2">
        <f t="shared" si="613"/>
        <v>58.826336041599099</v>
      </c>
      <c r="F3327" s="2">
        <f t="shared" si="621"/>
        <v>340</v>
      </c>
      <c r="G3327" s="2">
        <f t="shared" si="622"/>
        <v>0</v>
      </c>
      <c r="H3327" s="2">
        <f>MIN(Inputs!$B$2, (Inputs!$B$14 - F3327)/Inputs!$B$15)</f>
        <v>0</v>
      </c>
      <c r="I3327" s="2">
        <f>MAX(MIN(Inputs!$B$2, F3327*Inputs!$B$16, Inputs!$B$14*Inputs!$B$4 - G3327), 0)</f>
        <v>170</v>
      </c>
      <c r="J3327" s="2">
        <f>MAX(MIN(Inputs!$B$2, F3327*Inputs!$B$16, (Inputs!$B$14-F3327)/Inputs!$B$15)*Inputs!$B$9, 0)</f>
        <v>0</v>
      </c>
      <c r="K3327" s="2">
        <f>MAX(E3327*Inputs!$B$5 - B3327 - Inputs!$B$8, 0) * H3327</f>
        <v>0</v>
      </c>
      <c r="L3327" s="2">
        <f>IF(B3327 &gt;= D3327*Inputs!$B$10, MAX(B3327 - E3327/Inputs!$B$5 - Inputs!$B$8, 0) * I3327, 0)</f>
        <v>0</v>
      </c>
      <c r="M3327" s="2">
        <f t="shared" si="614"/>
        <v>0</v>
      </c>
      <c r="N3327" s="3" t="str">
        <f t="shared" si="615"/>
        <v>Idle</v>
      </c>
      <c r="O3327" s="3" t="str">
        <f t="shared" si="623"/>
        <v>Idle</v>
      </c>
      <c r="P3327" s="2">
        <f t="shared" si="616"/>
        <v>0</v>
      </c>
      <c r="Q3327" s="2">
        <f t="shared" si="617"/>
        <v>0</v>
      </c>
      <c r="R3327" s="2">
        <f t="shared" si="618"/>
        <v>0</v>
      </c>
      <c r="S3327" s="2">
        <f t="shared" si="619"/>
        <v>0</v>
      </c>
      <c r="T3327" s="2">
        <f t="shared" si="620"/>
        <v>0</v>
      </c>
      <c r="U3327" s="2">
        <f>IF(O3327="Reg", R3327 * Inputs!$B$7, 0)</f>
        <v>0</v>
      </c>
      <c r="V3327" s="2">
        <f>MAX(F3327 + P3327*Inputs!$B$15 - (Q3327/Inputs!$B$16) - U3327, 0)</f>
        <v>340</v>
      </c>
    </row>
    <row r="3328" spans="1:22" x14ac:dyDescent="0.3">
      <c r="A3328" s="1">
        <v>46161.583333333343</v>
      </c>
      <c r="B3328" s="2">
        <v>60.324916699761062</v>
      </c>
      <c r="C3328" s="2">
        <v>3.783854373051001</v>
      </c>
      <c r="D3328" s="2">
        <f t="shared" si="612"/>
        <v>32.569512030293147</v>
      </c>
      <c r="E3328" s="2">
        <f t="shared" si="613"/>
        <v>66.099408239999903</v>
      </c>
      <c r="F3328" s="2">
        <f t="shared" si="621"/>
        <v>340</v>
      </c>
      <c r="G3328" s="2">
        <f t="shared" si="622"/>
        <v>0</v>
      </c>
      <c r="H3328" s="2">
        <f>MIN(Inputs!$B$2, (Inputs!$B$14 - F3328)/Inputs!$B$15)</f>
        <v>0</v>
      </c>
      <c r="I3328" s="2">
        <f>MAX(MIN(Inputs!$B$2, F3328*Inputs!$B$16, Inputs!$B$14*Inputs!$B$4 - G3328), 0)</f>
        <v>170</v>
      </c>
      <c r="J3328" s="2">
        <f>MAX(MIN(Inputs!$B$2, F3328*Inputs!$B$16, (Inputs!$B$14-F3328)/Inputs!$B$15)*Inputs!$B$9, 0)</f>
        <v>0</v>
      </c>
      <c r="K3328" s="2">
        <f>MAX(E3328*Inputs!$B$5 - B3328 - Inputs!$B$8, 0) * H3328</f>
        <v>0</v>
      </c>
      <c r="L3328" s="2">
        <f>IF(B3328 &gt;= D3328*Inputs!$B$10, MAX(B3328 - E3328/Inputs!$B$5 - Inputs!$B$8, 0) * I3328, 0)</f>
        <v>0</v>
      </c>
      <c r="M3328" s="2">
        <f t="shared" si="614"/>
        <v>0</v>
      </c>
      <c r="N3328" s="3" t="str">
        <f t="shared" si="615"/>
        <v>Idle</v>
      </c>
      <c r="O3328" s="3" t="str">
        <f t="shared" si="623"/>
        <v>Idle</v>
      </c>
      <c r="P3328" s="2">
        <f t="shared" si="616"/>
        <v>0</v>
      </c>
      <c r="Q3328" s="2">
        <f t="shared" si="617"/>
        <v>0</v>
      </c>
      <c r="R3328" s="2">
        <f t="shared" si="618"/>
        <v>0</v>
      </c>
      <c r="S3328" s="2">
        <f t="shared" si="619"/>
        <v>0</v>
      </c>
      <c r="T3328" s="2">
        <f t="shared" si="620"/>
        <v>0</v>
      </c>
      <c r="U3328" s="2">
        <f>IF(O3328="Reg", R3328 * Inputs!$B$7, 0)</f>
        <v>0</v>
      </c>
      <c r="V3328" s="2">
        <f>MAX(F3328 + P3328*Inputs!$B$15 - (Q3328/Inputs!$B$16) - U3328, 0)</f>
        <v>340</v>
      </c>
    </row>
    <row r="3329" spans="1:22" x14ac:dyDescent="0.3">
      <c r="A3329" s="1">
        <v>46161.625</v>
      </c>
      <c r="B3329" s="2">
        <v>61.685560228226279</v>
      </c>
      <c r="C3329" s="2">
        <v>23.233045352157959</v>
      </c>
      <c r="D3329" s="2">
        <f t="shared" si="612"/>
        <v>32.569512030293147</v>
      </c>
      <c r="E3329" s="2">
        <f t="shared" si="613"/>
        <v>67.485911736632715</v>
      </c>
      <c r="F3329" s="2">
        <f t="shared" si="621"/>
        <v>340</v>
      </c>
      <c r="G3329" s="2">
        <f t="shared" si="622"/>
        <v>0</v>
      </c>
      <c r="H3329" s="2">
        <f>MIN(Inputs!$B$2, (Inputs!$B$14 - F3329)/Inputs!$B$15)</f>
        <v>0</v>
      </c>
      <c r="I3329" s="2">
        <f>MAX(MIN(Inputs!$B$2, F3329*Inputs!$B$16, Inputs!$B$14*Inputs!$B$4 - G3329), 0)</f>
        <v>170</v>
      </c>
      <c r="J3329" s="2">
        <f>MAX(MIN(Inputs!$B$2, F3329*Inputs!$B$16, (Inputs!$B$14-F3329)/Inputs!$B$15)*Inputs!$B$9, 0)</f>
        <v>0</v>
      </c>
      <c r="K3329" s="2">
        <f>MAX(E3329*Inputs!$B$5 - B3329 - Inputs!$B$8, 0) * H3329</f>
        <v>0</v>
      </c>
      <c r="L3329" s="2">
        <f>IF(B3329 &gt;= D3329*Inputs!$B$10, MAX(B3329 - E3329/Inputs!$B$5 - Inputs!$B$8, 0) * I3329, 0)</f>
        <v>0</v>
      </c>
      <c r="M3329" s="2">
        <f t="shared" si="614"/>
        <v>0</v>
      </c>
      <c r="N3329" s="3" t="str">
        <f t="shared" si="615"/>
        <v>Idle</v>
      </c>
      <c r="O3329" s="3" t="str">
        <f t="shared" si="623"/>
        <v>Idle</v>
      </c>
      <c r="P3329" s="2">
        <f t="shared" si="616"/>
        <v>0</v>
      </c>
      <c r="Q3329" s="2">
        <f t="shared" si="617"/>
        <v>0</v>
      </c>
      <c r="R3329" s="2">
        <f t="shared" si="618"/>
        <v>0</v>
      </c>
      <c r="S3329" s="2">
        <f t="shared" si="619"/>
        <v>0</v>
      </c>
      <c r="T3329" s="2">
        <f t="shared" si="620"/>
        <v>0</v>
      </c>
      <c r="U3329" s="2">
        <f>IF(O3329="Reg", R3329 * Inputs!$B$7, 0)</f>
        <v>0</v>
      </c>
      <c r="V3329" s="2">
        <f>MAX(F3329 + P3329*Inputs!$B$15 - (Q3329/Inputs!$B$16) - U3329, 0)</f>
        <v>340</v>
      </c>
    </row>
    <row r="3330" spans="1:22" x14ac:dyDescent="0.3">
      <c r="A3330" s="1">
        <v>46161.666666666657</v>
      </c>
      <c r="B3330" s="2">
        <v>66.424961202861695</v>
      </c>
      <c r="C3330" s="2">
        <v>1.5417324420872101</v>
      </c>
      <c r="D3330" s="2">
        <f t="shared" ref="D3330:D3393" si="624">AVERAGEIFS(B:B, A:A, "&gt;="&amp;INT(A3330), A:A, "&lt;"&amp;INT(A3330)+1)</f>
        <v>32.569512030293147</v>
      </c>
      <c r="E3330" s="2">
        <f t="shared" ref="E3330:E3393" si="625">AVERAGE(B3330:B3335)</f>
        <v>68.004723988301947</v>
      </c>
      <c r="F3330" s="2">
        <f t="shared" si="621"/>
        <v>340</v>
      </c>
      <c r="G3330" s="2">
        <f t="shared" si="622"/>
        <v>0</v>
      </c>
      <c r="H3330" s="2">
        <f>MIN(Inputs!$B$2, (Inputs!$B$14 - F3330)/Inputs!$B$15)</f>
        <v>0</v>
      </c>
      <c r="I3330" s="2">
        <f>MAX(MIN(Inputs!$B$2, F3330*Inputs!$B$16, Inputs!$B$14*Inputs!$B$4 - G3330), 0)</f>
        <v>170</v>
      </c>
      <c r="J3330" s="2">
        <f>MAX(MIN(Inputs!$B$2, F3330*Inputs!$B$16, (Inputs!$B$14-F3330)/Inputs!$B$15)*Inputs!$B$9, 0)</f>
        <v>0</v>
      </c>
      <c r="K3330" s="2">
        <f>MAX(E3330*Inputs!$B$5 - B3330 - Inputs!$B$8, 0) * H3330</f>
        <v>0</v>
      </c>
      <c r="L3330" s="2">
        <f>IF(B3330 &gt;= D3330*Inputs!$B$10, MAX(B3330 - E3330/Inputs!$B$5 - Inputs!$B$8, 0) * I3330, 0)</f>
        <v>0</v>
      </c>
      <c r="M3330" s="2">
        <f t="shared" ref="M3330:M3393" si="626">C3330 * J3330</f>
        <v>0</v>
      </c>
      <c r="N3330" s="3" t="str">
        <f t="shared" ref="N3330:N3393" si="627">IF(MAX(K3330, L3330, M3330)&lt;=0, "Idle", IF(AND(M3330&gt;=K3330, M3330&gt;=L3330), "Reg", IF(L3330&gt;=K3330, "Discharge", "Charge")))</f>
        <v>Idle</v>
      </c>
      <c r="O3330" s="3" t="str">
        <f t="shared" si="623"/>
        <v>Idle</v>
      </c>
      <c r="P3330" s="2">
        <f t="shared" ref="P3330:P3393" si="628">IF(O3330="Charge", H3330, 0)</f>
        <v>0</v>
      </c>
      <c r="Q3330" s="2">
        <f t="shared" ref="Q3330:Q3393" si="629">IF(O3330="Discharge", I3330, 0)</f>
        <v>0</v>
      </c>
      <c r="R3330" s="2">
        <f t="shared" ref="R3330:R3393" si="630">IF(O3330="Reg", J3330, 0)</f>
        <v>0</v>
      </c>
      <c r="S3330" s="2">
        <f t="shared" ref="S3330:S3393" si="631">(Q3330 - P3330) * B3330</f>
        <v>0</v>
      </c>
      <c r="T3330" s="2">
        <f t="shared" ref="T3330:T3393" si="632">R3330 * C3330</f>
        <v>0</v>
      </c>
      <c r="U3330" s="2">
        <f>IF(O3330="Reg", R3330 * Inputs!$B$7, 0)</f>
        <v>0</v>
      </c>
      <c r="V3330" s="2">
        <f>MAX(F3330 + P3330*Inputs!$B$15 - (Q3330/Inputs!$B$16) - U3330, 0)</f>
        <v>340</v>
      </c>
    </row>
    <row r="3331" spans="1:22" x14ac:dyDescent="0.3">
      <c r="A3331" s="1">
        <v>46161.708333333343</v>
      </c>
      <c r="B3331" s="2">
        <v>60.92496132918933</v>
      </c>
      <c r="C3331" s="2">
        <v>12.60148225828528</v>
      </c>
      <c r="D3331" s="2">
        <f t="shared" si="624"/>
        <v>32.569512030293147</v>
      </c>
      <c r="E3331" s="2">
        <f t="shared" si="625"/>
        <v>66.557382737035383</v>
      </c>
      <c r="F3331" s="2">
        <f t="shared" ref="F3331:F3394" si="633">V3330</f>
        <v>340</v>
      </c>
      <c r="G3331" s="2">
        <f t="shared" ref="G3331:G3394" si="634">IF(INT(A3331)=INT(A3330), G3330 + Q3330, 0)</f>
        <v>0</v>
      </c>
      <c r="H3331" s="2">
        <f>MIN(Inputs!$B$2, (Inputs!$B$14 - F3331)/Inputs!$B$15)</f>
        <v>0</v>
      </c>
      <c r="I3331" s="2">
        <f>MAX(MIN(Inputs!$B$2, F3331*Inputs!$B$16, Inputs!$B$14*Inputs!$B$4 - G3331), 0)</f>
        <v>170</v>
      </c>
      <c r="J3331" s="2">
        <f>MAX(MIN(Inputs!$B$2, F3331*Inputs!$B$16, (Inputs!$B$14-F3331)/Inputs!$B$15)*Inputs!$B$9, 0)</f>
        <v>0</v>
      </c>
      <c r="K3331" s="2">
        <f>MAX(E3331*Inputs!$B$5 - B3331 - Inputs!$B$8, 0) * H3331</f>
        <v>0</v>
      </c>
      <c r="L3331" s="2">
        <f>IF(B3331 &gt;= D3331*Inputs!$B$10, MAX(B3331 - E3331/Inputs!$B$5 - Inputs!$B$8, 0) * I3331, 0)</f>
        <v>0</v>
      </c>
      <c r="M3331" s="2">
        <f t="shared" si="626"/>
        <v>0</v>
      </c>
      <c r="N3331" s="3" t="str">
        <f t="shared" si="627"/>
        <v>Idle</v>
      </c>
      <c r="O3331" s="3" t="str">
        <f t="shared" si="623"/>
        <v>Idle</v>
      </c>
      <c r="P3331" s="2">
        <f t="shared" si="628"/>
        <v>0</v>
      </c>
      <c r="Q3331" s="2">
        <f t="shared" si="629"/>
        <v>0</v>
      </c>
      <c r="R3331" s="2">
        <f t="shared" si="630"/>
        <v>0</v>
      </c>
      <c r="S3331" s="2">
        <f t="shared" si="631"/>
        <v>0</v>
      </c>
      <c r="T3331" s="2">
        <f t="shared" si="632"/>
        <v>0</v>
      </c>
      <c r="U3331" s="2">
        <f>IF(O3331="Reg", R3331 * Inputs!$B$7, 0)</f>
        <v>0</v>
      </c>
      <c r="V3331" s="2">
        <f>MAX(F3331 + P3331*Inputs!$B$15 - (Q3331/Inputs!$B$16) - U3331, 0)</f>
        <v>340</v>
      </c>
    </row>
    <row r="3332" spans="1:22" x14ac:dyDescent="0.3">
      <c r="A3332" s="1">
        <v>46161.75</v>
      </c>
      <c r="B3332" s="2">
        <v>75.053785198768892</v>
      </c>
      <c r="C3332" s="2">
        <v>7.4031673522655304</v>
      </c>
      <c r="D3332" s="2">
        <f t="shared" si="624"/>
        <v>32.569512030293147</v>
      </c>
      <c r="E3332" s="2">
        <f t="shared" si="625"/>
        <v>63.032559026856525</v>
      </c>
      <c r="F3332" s="2">
        <f t="shared" si="633"/>
        <v>340</v>
      </c>
      <c r="G3332" s="2">
        <f t="shared" si="634"/>
        <v>0</v>
      </c>
      <c r="H3332" s="2">
        <f>MIN(Inputs!$B$2, (Inputs!$B$14 - F3332)/Inputs!$B$15)</f>
        <v>0</v>
      </c>
      <c r="I3332" s="2">
        <f>MAX(MIN(Inputs!$B$2, F3332*Inputs!$B$16, Inputs!$B$14*Inputs!$B$4 - G3332), 0)</f>
        <v>170</v>
      </c>
      <c r="J3332" s="2">
        <f>MAX(MIN(Inputs!$B$2, F3332*Inputs!$B$16, (Inputs!$B$14-F3332)/Inputs!$B$15)*Inputs!$B$9, 0)</f>
        <v>0</v>
      </c>
      <c r="K3332" s="2">
        <f>MAX(E3332*Inputs!$B$5 - B3332 - Inputs!$B$8, 0) * H3332</f>
        <v>0</v>
      </c>
      <c r="L3332" s="2">
        <f>IF(B3332 &gt;= D3332*Inputs!$B$10, MAX(B3332 - E3332/Inputs!$B$5 - Inputs!$B$8, 0) * I3332, 0)</f>
        <v>0</v>
      </c>
      <c r="M3332" s="2">
        <f t="shared" si="626"/>
        <v>0</v>
      </c>
      <c r="N3332" s="3" t="str">
        <f t="shared" si="627"/>
        <v>Idle</v>
      </c>
      <c r="O3332" s="3" t="str">
        <f t="shared" ref="O3332:O3395" si="635">IF(O3331&lt;&gt;O3330, O3331, N3332)</f>
        <v>Idle</v>
      </c>
      <c r="P3332" s="2">
        <f t="shared" si="628"/>
        <v>0</v>
      </c>
      <c r="Q3332" s="2">
        <f t="shared" si="629"/>
        <v>0</v>
      </c>
      <c r="R3332" s="2">
        <f t="shared" si="630"/>
        <v>0</v>
      </c>
      <c r="S3332" s="2">
        <f t="shared" si="631"/>
        <v>0</v>
      </c>
      <c r="T3332" s="2">
        <f t="shared" si="632"/>
        <v>0</v>
      </c>
      <c r="U3332" s="2">
        <f>IF(O3332="Reg", R3332 * Inputs!$B$7, 0)</f>
        <v>0</v>
      </c>
      <c r="V3332" s="2">
        <f>MAX(F3332 + P3332*Inputs!$B$15 - (Q3332/Inputs!$B$16) - U3332, 0)</f>
        <v>340</v>
      </c>
    </row>
    <row r="3333" spans="1:22" x14ac:dyDescent="0.3">
      <c r="A3333" s="1">
        <v>46161.791666666657</v>
      </c>
      <c r="B3333" s="2">
        <v>72.182264781192146</v>
      </c>
      <c r="C3333" s="2">
        <v>11.62554935622121</v>
      </c>
      <c r="D3333" s="2">
        <f t="shared" si="624"/>
        <v>32.569512030293147</v>
      </c>
      <c r="E3333" s="2">
        <f t="shared" si="625"/>
        <v>54.460626714246338</v>
      </c>
      <c r="F3333" s="2">
        <f t="shared" si="633"/>
        <v>340</v>
      </c>
      <c r="G3333" s="2">
        <f t="shared" si="634"/>
        <v>0</v>
      </c>
      <c r="H3333" s="2">
        <f>MIN(Inputs!$B$2, (Inputs!$B$14 - F3333)/Inputs!$B$15)</f>
        <v>0</v>
      </c>
      <c r="I3333" s="2">
        <f>MAX(MIN(Inputs!$B$2, F3333*Inputs!$B$16, Inputs!$B$14*Inputs!$B$4 - G3333), 0)</f>
        <v>170</v>
      </c>
      <c r="J3333" s="2">
        <f>MAX(MIN(Inputs!$B$2, F3333*Inputs!$B$16, (Inputs!$B$14-F3333)/Inputs!$B$15)*Inputs!$B$9, 0)</f>
        <v>0</v>
      </c>
      <c r="K3333" s="2">
        <f>MAX(E3333*Inputs!$B$5 - B3333 - Inputs!$B$8, 0) * H3333</f>
        <v>0</v>
      </c>
      <c r="L3333" s="2">
        <f>IF(B3333 &gt;= D3333*Inputs!$B$10, MAX(B3333 - E3333/Inputs!$B$5 - Inputs!$B$8, 0) * I3333, 0)</f>
        <v>0</v>
      </c>
      <c r="M3333" s="2">
        <f t="shared" si="626"/>
        <v>0</v>
      </c>
      <c r="N3333" s="3" t="str">
        <f t="shared" si="627"/>
        <v>Idle</v>
      </c>
      <c r="O3333" s="3" t="str">
        <f t="shared" si="635"/>
        <v>Idle</v>
      </c>
      <c r="P3333" s="2">
        <f t="shared" si="628"/>
        <v>0</v>
      </c>
      <c r="Q3333" s="2">
        <f t="shared" si="629"/>
        <v>0</v>
      </c>
      <c r="R3333" s="2">
        <f t="shared" si="630"/>
        <v>0</v>
      </c>
      <c r="S3333" s="2">
        <f t="shared" si="631"/>
        <v>0</v>
      </c>
      <c r="T3333" s="2">
        <f t="shared" si="632"/>
        <v>0</v>
      </c>
      <c r="U3333" s="2">
        <f>IF(O3333="Reg", R3333 * Inputs!$B$7, 0)</f>
        <v>0</v>
      </c>
      <c r="V3333" s="2">
        <f>MAX(F3333 + P3333*Inputs!$B$15 - (Q3333/Inputs!$B$16) - U3333, 0)</f>
        <v>340</v>
      </c>
    </row>
    <row r="3334" spans="1:22" x14ac:dyDescent="0.3">
      <c r="A3334" s="1">
        <v>46161.833333333343</v>
      </c>
      <c r="B3334" s="2">
        <v>68.643937679557965</v>
      </c>
      <c r="C3334" s="2">
        <v>2.9133047931304379</v>
      </c>
      <c r="D3334" s="2">
        <f t="shared" si="624"/>
        <v>32.569512030293147</v>
      </c>
      <c r="E3334" s="2">
        <f t="shared" si="625"/>
        <v>46.504260136430823</v>
      </c>
      <c r="F3334" s="2">
        <f t="shared" si="633"/>
        <v>340</v>
      </c>
      <c r="G3334" s="2">
        <f t="shared" si="634"/>
        <v>0</v>
      </c>
      <c r="H3334" s="2">
        <f>MIN(Inputs!$B$2, (Inputs!$B$14 - F3334)/Inputs!$B$15)</f>
        <v>0</v>
      </c>
      <c r="I3334" s="2">
        <f>MAX(MIN(Inputs!$B$2, F3334*Inputs!$B$16, Inputs!$B$14*Inputs!$B$4 - G3334), 0)</f>
        <v>170</v>
      </c>
      <c r="J3334" s="2">
        <f>MAX(MIN(Inputs!$B$2, F3334*Inputs!$B$16, (Inputs!$B$14-F3334)/Inputs!$B$15)*Inputs!$B$9, 0)</f>
        <v>0</v>
      </c>
      <c r="K3334" s="2">
        <f>MAX(E3334*Inputs!$B$5 - B3334 - Inputs!$B$8, 0) * H3334</f>
        <v>0</v>
      </c>
      <c r="L3334" s="2">
        <f>IF(B3334 &gt;= D3334*Inputs!$B$10, MAX(B3334 - E3334/Inputs!$B$5 - Inputs!$B$8, 0) * I3334, 0)</f>
        <v>0</v>
      </c>
      <c r="M3334" s="2">
        <f t="shared" si="626"/>
        <v>0</v>
      </c>
      <c r="N3334" s="3" t="str">
        <f t="shared" si="627"/>
        <v>Idle</v>
      </c>
      <c r="O3334" s="3" t="str">
        <f t="shared" si="635"/>
        <v>Idle</v>
      </c>
      <c r="P3334" s="2">
        <f t="shared" si="628"/>
        <v>0</v>
      </c>
      <c r="Q3334" s="2">
        <f t="shared" si="629"/>
        <v>0</v>
      </c>
      <c r="R3334" s="2">
        <f t="shared" si="630"/>
        <v>0</v>
      </c>
      <c r="S3334" s="2">
        <f t="shared" si="631"/>
        <v>0</v>
      </c>
      <c r="T3334" s="2">
        <f t="shared" si="632"/>
        <v>0</v>
      </c>
      <c r="U3334" s="2">
        <f>IF(O3334="Reg", R3334 * Inputs!$B$7, 0)</f>
        <v>0</v>
      </c>
      <c r="V3334" s="2">
        <f>MAX(F3334 + P3334*Inputs!$B$15 - (Q3334/Inputs!$B$16) - U3334, 0)</f>
        <v>340</v>
      </c>
    </row>
    <row r="3335" spans="1:22" x14ac:dyDescent="0.3">
      <c r="A3335" s="1">
        <v>46161.875</v>
      </c>
      <c r="B3335" s="2">
        <v>64.79843373824167</v>
      </c>
      <c r="C3335" s="2">
        <v>4.3396230401162592</v>
      </c>
      <c r="D3335" s="2">
        <f t="shared" si="624"/>
        <v>32.569512030293147</v>
      </c>
      <c r="E3335" s="2">
        <f t="shared" si="625"/>
        <v>37.239073539053415</v>
      </c>
      <c r="F3335" s="2">
        <f t="shared" si="633"/>
        <v>340</v>
      </c>
      <c r="G3335" s="2">
        <f t="shared" si="634"/>
        <v>0</v>
      </c>
      <c r="H3335" s="2">
        <f>MIN(Inputs!$B$2, (Inputs!$B$14 - F3335)/Inputs!$B$15)</f>
        <v>0</v>
      </c>
      <c r="I3335" s="2">
        <f>MAX(MIN(Inputs!$B$2, F3335*Inputs!$B$16, Inputs!$B$14*Inputs!$B$4 - G3335), 0)</f>
        <v>170</v>
      </c>
      <c r="J3335" s="2">
        <f>MAX(MIN(Inputs!$B$2, F3335*Inputs!$B$16, (Inputs!$B$14-F3335)/Inputs!$B$15)*Inputs!$B$9, 0)</f>
        <v>0</v>
      </c>
      <c r="K3335" s="2">
        <f>MAX(E3335*Inputs!$B$5 - B3335 - Inputs!$B$8, 0) * H3335</f>
        <v>0</v>
      </c>
      <c r="L3335" s="2">
        <f>IF(B3335 &gt;= D3335*Inputs!$B$10, MAX(B3335 - E3335/Inputs!$B$5 - Inputs!$B$8, 0) * I3335, 0)</f>
        <v>421.82180182031016</v>
      </c>
      <c r="M3335" s="2">
        <f t="shared" si="626"/>
        <v>0</v>
      </c>
      <c r="N3335" s="3" t="str">
        <f t="shared" si="627"/>
        <v>Discharge</v>
      </c>
      <c r="O3335" s="3" t="str">
        <f t="shared" si="635"/>
        <v>Discharge</v>
      </c>
      <c r="P3335" s="2">
        <f t="shared" si="628"/>
        <v>0</v>
      </c>
      <c r="Q3335" s="2">
        <f t="shared" si="629"/>
        <v>170</v>
      </c>
      <c r="R3335" s="2">
        <f t="shared" si="630"/>
        <v>0</v>
      </c>
      <c r="S3335" s="2">
        <f t="shared" si="631"/>
        <v>11015.733735501084</v>
      </c>
      <c r="T3335" s="2">
        <f t="shared" si="632"/>
        <v>0</v>
      </c>
      <c r="U3335" s="2">
        <f>IF(O3335="Reg", R3335 * Inputs!$B$7, 0)</f>
        <v>0</v>
      </c>
      <c r="V3335" s="2">
        <f>MAX(F3335 + P3335*Inputs!$B$15 - (Q3335/Inputs!$B$16) - U3335, 0)</f>
        <v>170</v>
      </c>
    </row>
    <row r="3336" spans="1:22" x14ac:dyDescent="0.3">
      <c r="A3336" s="1">
        <v>46161.916666666657</v>
      </c>
      <c r="B3336" s="2">
        <v>57.740913695262371</v>
      </c>
      <c r="C3336" s="2">
        <v>8.7254837521248145</v>
      </c>
      <c r="D3336" s="2">
        <f t="shared" si="624"/>
        <v>32.569512030293147</v>
      </c>
      <c r="E3336" s="2">
        <f t="shared" si="625"/>
        <v>26.589550324269094</v>
      </c>
      <c r="F3336" s="2">
        <f t="shared" si="633"/>
        <v>170</v>
      </c>
      <c r="G3336" s="2">
        <f t="shared" si="634"/>
        <v>170</v>
      </c>
      <c r="H3336" s="2">
        <f>MIN(Inputs!$B$2, (Inputs!$B$14 - F3336)/Inputs!$B$15)</f>
        <v>170</v>
      </c>
      <c r="I3336" s="2">
        <f>MAX(MIN(Inputs!$B$2, F3336*Inputs!$B$16, Inputs!$B$14*Inputs!$B$4 - G3336), 0)</f>
        <v>170</v>
      </c>
      <c r="J3336" s="2">
        <f>MAX(MIN(Inputs!$B$2, F3336*Inputs!$B$16, (Inputs!$B$14-F3336)/Inputs!$B$15)*Inputs!$B$9, 0)</f>
        <v>136</v>
      </c>
      <c r="K3336" s="2">
        <f>MAX(E3336*Inputs!$B$5 - B3336 - Inputs!$B$8, 0) * H3336</f>
        <v>0</v>
      </c>
      <c r="L3336" s="2">
        <f>IF(B3336 &gt;= D3336*Inputs!$B$10, MAX(B3336 - E3336/Inputs!$B$5 - Inputs!$B$8, 0) * I3336, 0)</f>
        <v>1279.3376519153462</v>
      </c>
      <c r="M3336" s="2">
        <f t="shared" si="626"/>
        <v>1186.6657902889747</v>
      </c>
      <c r="N3336" s="3" t="str">
        <f t="shared" si="627"/>
        <v>Discharge</v>
      </c>
      <c r="O3336" s="3" t="str">
        <f t="shared" si="635"/>
        <v>Discharge</v>
      </c>
      <c r="P3336" s="2">
        <f t="shared" si="628"/>
        <v>0</v>
      </c>
      <c r="Q3336" s="2">
        <f t="shared" si="629"/>
        <v>170</v>
      </c>
      <c r="R3336" s="2">
        <f t="shared" si="630"/>
        <v>0</v>
      </c>
      <c r="S3336" s="2">
        <f t="shared" si="631"/>
        <v>9815.9553281946028</v>
      </c>
      <c r="T3336" s="2">
        <f t="shared" si="632"/>
        <v>0</v>
      </c>
      <c r="U3336" s="2">
        <f>IF(O3336="Reg", R3336 * Inputs!$B$7, 0)</f>
        <v>0</v>
      </c>
      <c r="V3336" s="2">
        <f>MAX(F3336 + P3336*Inputs!$B$15 - (Q3336/Inputs!$B$16) - U3336, 0)</f>
        <v>0</v>
      </c>
    </row>
    <row r="3337" spans="1:22" x14ac:dyDescent="0.3">
      <c r="A3337" s="1">
        <v>46161.958333333343</v>
      </c>
      <c r="B3337" s="2">
        <v>39.77601906811617</v>
      </c>
      <c r="C3337" s="2">
        <v>6.5902300735691757</v>
      </c>
      <c r="D3337" s="2">
        <f t="shared" si="624"/>
        <v>32.569512030293147</v>
      </c>
      <c r="E3337" s="2">
        <f t="shared" si="625"/>
        <v>16.966064708392029</v>
      </c>
      <c r="F3337" s="2">
        <f t="shared" si="633"/>
        <v>0</v>
      </c>
      <c r="G3337" s="2">
        <f t="shared" si="634"/>
        <v>340</v>
      </c>
      <c r="H3337" s="2">
        <f>MIN(Inputs!$B$2, (Inputs!$B$14 - F3337)/Inputs!$B$15)</f>
        <v>170</v>
      </c>
      <c r="I3337" s="2">
        <f>MAX(MIN(Inputs!$B$2, F3337*Inputs!$B$16, Inputs!$B$14*Inputs!$B$4 - G3337), 0)</f>
        <v>0</v>
      </c>
      <c r="J3337" s="2">
        <f>MAX(MIN(Inputs!$B$2, F3337*Inputs!$B$16, (Inputs!$B$14-F3337)/Inputs!$B$15)*Inputs!$B$9, 0)</f>
        <v>0</v>
      </c>
      <c r="K3337" s="2">
        <f>MAX(E3337*Inputs!$B$5 - B3337 - Inputs!$B$8, 0) * H3337</f>
        <v>0</v>
      </c>
      <c r="L3337" s="2">
        <f>IF(B3337 &gt;= D3337*Inputs!$B$10, MAX(B3337 - E3337/Inputs!$B$5 - Inputs!$B$8, 0) * I3337, 0)</f>
        <v>0</v>
      </c>
      <c r="M3337" s="2">
        <f t="shared" si="626"/>
        <v>0</v>
      </c>
      <c r="N3337" s="3" t="str">
        <f t="shared" si="627"/>
        <v>Idle</v>
      </c>
      <c r="O3337" s="3" t="str">
        <f t="shared" si="635"/>
        <v>Idle</v>
      </c>
      <c r="P3337" s="2">
        <f t="shared" si="628"/>
        <v>0</v>
      </c>
      <c r="Q3337" s="2">
        <f t="shared" si="629"/>
        <v>0</v>
      </c>
      <c r="R3337" s="2">
        <f t="shared" si="630"/>
        <v>0</v>
      </c>
      <c r="S3337" s="2">
        <f t="shared" si="631"/>
        <v>0</v>
      </c>
      <c r="T3337" s="2">
        <f t="shared" si="632"/>
        <v>0</v>
      </c>
      <c r="U3337" s="2">
        <f>IF(O3337="Reg", R3337 * Inputs!$B$7, 0)</f>
        <v>0</v>
      </c>
      <c r="V3337" s="2">
        <f>MAX(F3337 + P3337*Inputs!$B$15 - (Q3337/Inputs!$B$16) - U3337, 0)</f>
        <v>0</v>
      </c>
    </row>
    <row r="3338" spans="1:22" x14ac:dyDescent="0.3">
      <c r="A3338" s="1">
        <v>46162</v>
      </c>
      <c r="B3338" s="2">
        <v>23.622191323107771</v>
      </c>
      <c r="C3338" s="2">
        <v>41.703159427614132</v>
      </c>
      <c r="D3338" s="2">
        <f t="shared" si="624"/>
        <v>30.93637694012989</v>
      </c>
      <c r="E3338" s="2">
        <f t="shared" si="625"/>
        <v>10.336728197039333</v>
      </c>
      <c r="F3338" s="2">
        <f t="shared" si="633"/>
        <v>0</v>
      </c>
      <c r="G3338" s="2">
        <f t="shared" si="634"/>
        <v>0</v>
      </c>
      <c r="H3338" s="2">
        <f>MIN(Inputs!$B$2, (Inputs!$B$14 - F3338)/Inputs!$B$15)</f>
        <v>170</v>
      </c>
      <c r="I3338" s="2">
        <f>MAX(MIN(Inputs!$B$2, F3338*Inputs!$B$16, Inputs!$B$14*Inputs!$B$4 - G3338), 0)</f>
        <v>0</v>
      </c>
      <c r="J3338" s="2">
        <f>MAX(MIN(Inputs!$B$2, F3338*Inputs!$B$16, (Inputs!$B$14-F3338)/Inputs!$B$15)*Inputs!$B$9, 0)</f>
        <v>0</v>
      </c>
      <c r="K3338" s="2">
        <f>MAX(E3338*Inputs!$B$5 - B3338 - Inputs!$B$8, 0) * H3338</f>
        <v>0</v>
      </c>
      <c r="L3338" s="2">
        <f>IF(B3338 &gt;= D3338*Inputs!$B$10, MAX(B3338 - E3338/Inputs!$B$5 - Inputs!$B$8, 0) * I3338, 0)</f>
        <v>0</v>
      </c>
      <c r="M3338" s="2">
        <f t="shared" si="626"/>
        <v>0</v>
      </c>
      <c r="N3338" s="3" t="str">
        <f t="shared" si="627"/>
        <v>Idle</v>
      </c>
      <c r="O3338" s="3" t="str">
        <f t="shared" si="635"/>
        <v>Idle</v>
      </c>
      <c r="P3338" s="2">
        <f t="shared" si="628"/>
        <v>0</v>
      </c>
      <c r="Q3338" s="2">
        <f t="shared" si="629"/>
        <v>0</v>
      </c>
      <c r="R3338" s="2">
        <f t="shared" si="630"/>
        <v>0</v>
      </c>
      <c r="S3338" s="2">
        <f t="shared" si="631"/>
        <v>0</v>
      </c>
      <c r="T3338" s="2">
        <f t="shared" si="632"/>
        <v>0</v>
      </c>
      <c r="U3338" s="2">
        <f>IF(O3338="Reg", R3338 * Inputs!$B$7, 0)</f>
        <v>0</v>
      </c>
      <c r="V3338" s="2">
        <f>MAX(F3338 + P3338*Inputs!$B$15 - (Q3338/Inputs!$B$16) - U3338, 0)</f>
        <v>0</v>
      </c>
    </row>
    <row r="3339" spans="1:22" x14ac:dyDescent="0.3">
      <c r="A3339" s="1">
        <v>46162.041666666657</v>
      </c>
      <c r="B3339" s="2">
        <v>24.44406531429901</v>
      </c>
      <c r="C3339" s="2">
        <v>10.29083339134171</v>
      </c>
      <c r="D3339" s="2">
        <f t="shared" si="624"/>
        <v>30.93637694012989</v>
      </c>
      <c r="E3339" s="2">
        <f t="shared" si="625"/>
        <v>6.3996963098547042</v>
      </c>
      <c r="F3339" s="2">
        <f t="shared" si="633"/>
        <v>0</v>
      </c>
      <c r="G3339" s="2">
        <f t="shared" si="634"/>
        <v>0</v>
      </c>
      <c r="H3339" s="2">
        <f>MIN(Inputs!$B$2, (Inputs!$B$14 - F3339)/Inputs!$B$15)</f>
        <v>170</v>
      </c>
      <c r="I3339" s="2">
        <f>MAX(MIN(Inputs!$B$2, F3339*Inputs!$B$16, Inputs!$B$14*Inputs!$B$4 - G3339), 0)</f>
        <v>0</v>
      </c>
      <c r="J3339" s="2">
        <f>MAX(MIN(Inputs!$B$2, F3339*Inputs!$B$16, (Inputs!$B$14-F3339)/Inputs!$B$15)*Inputs!$B$9, 0)</f>
        <v>0</v>
      </c>
      <c r="K3339" s="2">
        <f>MAX(E3339*Inputs!$B$5 - B3339 - Inputs!$B$8, 0) * H3339</f>
        <v>0</v>
      </c>
      <c r="L3339" s="2">
        <f>IF(B3339 &gt;= D3339*Inputs!$B$10, MAX(B3339 - E3339/Inputs!$B$5 - Inputs!$B$8, 0) * I3339, 0)</f>
        <v>0</v>
      </c>
      <c r="M3339" s="2">
        <f t="shared" si="626"/>
        <v>0</v>
      </c>
      <c r="N3339" s="3" t="str">
        <f t="shared" si="627"/>
        <v>Idle</v>
      </c>
      <c r="O3339" s="3" t="str">
        <f t="shared" si="635"/>
        <v>Idle</v>
      </c>
      <c r="P3339" s="2">
        <f t="shared" si="628"/>
        <v>0</v>
      </c>
      <c r="Q3339" s="2">
        <f t="shared" si="629"/>
        <v>0</v>
      </c>
      <c r="R3339" s="2">
        <f t="shared" si="630"/>
        <v>0</v>
      </c>
      <c r="S3339" s="2">
        <f t="shared" si="631"/>
        <v>0</v>
      </c>
      <c r="T3339" s="2">
        <f t="shared" si="632"/>
        <v>0</v>
      </c>
      <c r="U3339" s="2">
        <f>IF(O3339="Reg", R3339 * Inputs!$B$7, 0)</f>
        <v>0</v>
      </c>
      <c r="V3339" s="2">
        <f>MAX(F3339 + P3339*Inputs!$B$15 - (Q3339/Inputs!$B$16) - U3339, 0)</f>
        <v>0</v>
      </c>
    </row>
    <row r="3340" spans="1:22" x14ac:dyDescent="0.3">
      <c r="A3340" s="1">
        <v>46162.083333333343</v>
      </c>
      <c r="B3340" s="2">
        <v>13.052818095293469</v>
      </c>
      <c r="C3340" s="2">
        <v>11.976046841135769</v>
      </c>
      <c r="D3340" s="2">
        <f t="shared" si="624"/>
        <v>30.93637694012989</v>
      </c>
      <c r="E3340" s="2">
        <f t="shared" si="625"/>
        <v>2.3256854241382028</v>
      </c>
      <c r="F3340" s="2">
        <f t="shared" si="633"/>
        <v>0</v>
      </c>
      <c r="G3340" s="2">
        <f t="shared" si="634"/>
        <v>0</v>
      </c>
      <c r="H3340" s="2">
        <f>MIN(Inputs!$B$2, (Inputs!$B$14 - F3340)/Inputs!$B$15)</f>
        <v>170</v>
      </c>
      <c r="I3340" s="2">
        <f>MAX(MIN(Inputs!$B$2, F3340*Inputs!$B$16, Inputs!$B$14*Inputs!$B$4 - G3340), 0)</f>
        <v>0</v>
      </c>
      <c r="J3340" s="2">
        <f>MAX(MIN(Inputs!$B$2, F3340*Inputs!$B$16, (Inputs!$B$14-F3340)/Inputs!$B$15)*Inputs!$B$9, 0)</f>
        <v>0</v>
      </c>
      <c r="K3340" s="2">
        <f>MAX(E3340*Inputs!$B$5 - B3340 - Inputs!$B$8, 0) * H3340</f>
        <v>0</v>
      </c>
      <c r="L3340" s="2">
        <f>IF(B3340 &gt;= D3340*Inputs!$B$10, MAX(B3340 - E3340/Inputs!$B$5 - Inputs!$B$8, 0) * I3340, 0)</f>
        <v>0</v>
      </c>
      <c r="M3340" s="2">
        <f t="shared" si="626"/>
        <v>0</v>
      </c>
      <c r="N3340" s="3" t="str">
        <f t="shared" si="627"/>
        <v>Idle</v>
      </c>
      <c r="O3340" s="3" t="str">
        <f t="shared" si="635"/>
        <v>Idle</v>
      </c>
      <c r="P3340" s="2">
        <f t="shared" si="628"/>
        <v>0</v>
      </c>
      <c r="Q3340" s="2">
        <f t="shared" si="629"/>
        <v>0</v>
      </c>
      <c r="R3340" s="2">
        <f t="shared" si="630"/>
        <v>0</v>
      </c>
      <c r="S3340" s="2">
        <f t="shared" si="631"/>
        <v>0</v>
      </c>
      <c r="T3340" s="2">
        <f t="shared" si="632"/>
        <v>0</v>
      </c>
      <c r="U3340" s="2">
        <f>IF(O3340="Reg", R3340 * Inputs!$B$7, 0)</f>
        <v>0</v>
      </c>
      <c r="V3340" s="2">
        <f>MAX(F3340 + P3340*Inputs!$B$15 - (Q3340/Inputs!$B$16) - U3340, 0)</f>
        <v>0</v>
      </c>
    </row>
    <row r="3341" spans="1:22" x14ac:dyDescent="0.3">
      <c r="A3341" s="1">
        <v>46162.125</v>
      </c>
      <c r="B3341" s="2">
        <v>0.90129444953574755</v>
      </c>
      <c r="C3341" s="2">
        <v>8.961926987907292</v>
      </c>
      <c r="D3341" s="2">
        <f t="shared" si="624"/>
        <v>30.93637694012989</v>
      </c>
      <c r="E3341" s="2">
        <f t="shared" si="625"/>
        <v>0.15021574158929127</v>
      </c>
      <c r="F3341" s="2">
        <f t="shared" si="633"/>
        <v>0</v>
      </c>
      <c r="G3341" s="2">
        <f t="shared" si="634"/>
        <v>0</v>
      </c>
      <c r="H3341" s="2">
        <f>MIN(Inputs!$B$2, (Inputs!$B$14 - F3341)/Inputs!$B$15)</f>
        <v>170</v>
      </c>
      <c r="I3341" s="2">
        <f>MAX(MIN(Inputs!$B$2, F3341*Inputs!$B$16, Inputs!$B$14*Inputs!$B$4 - G3341), 0)</f>
        <v>0</v>
      </c>
      <c r="J3341" s="2">
        <f>MAX(MIN(Inputs!$B$2, F3341*Inputs!$B$16, (Inputs!$B$14-F3341)/Inputs!$B$15)*Inputs!$B$9, 0)</f>
        <v>0</v>
      </c>
      <c r="K3341" s="2">
        <f>MAX(E3341*Inputs!$B$5 - B3341 - Inputs!$B$8, 0) * H3341</f>
        <v>0</v>
      </c>
      <c r="L3341" s="2">
        <f>IF(B3341 &gt;= D3341*Inputs!$B$10, MAX(B3341 - E3341/Inputs!$B$5 - Inputs!$B$8, 0) * I3341, 0)</f>
        <v>0</v>
      </c>
      <c r="M3341" s="2">
        <f t="shared" si="626"/>
        <v>0</v>
      </c>
      <c r="N3341" s="3" t="str">
        <f t="shared" si="627"/>
        <v>Idle</v>
      </c>
      <c r="O3341" s="3" t="str">
        <f t="shared" si="635"/>
        <v>Idle</v>
      </c>
      <c r="P3341" s="2">
        <f t="shared" si="628"/>
        <v>0</v>
      </c>
      <c r="Q3341" s="2">
        <f t="shared" si="629"/>
        <v>0</v>
      </c>
      <c r="R3341" s="2">
        <f t="shared" si="630"/>
        <v>0</v>
      </c>
      <c r="S3341" s="2">
        <f t="shared" si="631"/>
        <v>0</v>
      </c>
      <c r="T3341" s="2">
        <f t="shared" si="632"/>
        <v>0</v>
      </c>
      <c r="U3341" s="2">
        <f>IF(O3341="Reg", R3341 * Inputs!$B$7, 0)</f>
        <v>0</v>
      </c>
      <c r="V3341" s="2">
        <f>MAX(F3341 + P3341*Inputs!$B$15 - (Q3341/Inputs!$B$16) - U3341, 0)</f>
        <v>0</v>
      </c>
    </row>
    <row r="3342" spans="1:22" x14ac:dyDescent="0.3">
      <c r="A3342" s="1">
        <v>46162.166666666657</v>
      </c>
      <c r="B3342" s="2">
        <v>0</v>
      </c>
      <c r="C3342" s="2">
        <v>3.8939313883111959</v>
      </c>
      <c r="D3342" s="2">
        <f t="shared" si="624"/>
        <v>30.93637694012989</v>
      </c>
      <c r="E3342" s="2">
        <f t="shared" si="625"/>
        <v>0</v>
      </c>
      <c r="F3342" s="2">
        <f t="shared" si="633"/>
        <v>0</v>
      </c>
      <c r="G3342" s="2">
        <f t="shared" si="634"/>
        <v>0</v>
      </c>
      <c r="H3342" s="2">
        <f>MIN(Inputs!$B$2, (Inputs!$B$14 - F3342)/Inputs!$B$15)</f>
        <v>170</v>
      </c>
      <c r="I3342" s="2">
        <f>MAX(MIN(Inputs!$B$2, F3342*Inputs!$B$16, Inputs!$B$14*Inputs!$B$4 - G3342), 0)</f>
        <v>0</v>
      </c>
      <c r="J3342" s="2">
        <f>MAX(MIN(Inputs!$B$2, F3342*Inputs!$B$16, (Inputs!$B$14-F3342)/Inputs!$B$15)*Inputs!$B$9, 0)</f>
        <v>0</v>
      </c>
      <c r="K3342" s="2">
        <f>MAX(E3342*Inputs!$B$5 - B3342 - Inputs!$B$8, 0) * H3342</f>
        <v>0</v>
      </c>
      <c r="L3342" s="2">
        <f>IF(B3342 &gt;= D3342*Inputs!$B$10, MAX(B3342 - E3342/Inputs!$B$5 - Inputs!$B$8, 0) * I3342, 0)</f>
        <v>0</v>
      </c>
      <c r="M3342" s="2">
        <f t="shared" si="626"/>
        <v>0</v>
      </c>
      <c r="N3342" s="3" t="str">
        <f t="shared" si="627"/>
        <v>Idle</v>
      </c>
      <c r="O3342" s="3" t="str">
        <f t="shared" si="635"/>
        <v>Idle</v>
      </c>
      <c r="P3342" s="2">
        <f t="shared" si="628"/>
        <v>0</v>
      </c>
      <c r="Q3342" s="2">
        <f t="shared" si="629"/>
        <v>0</v>
      </c>
      <c r="R3342" s="2">
        <f t="shared" si="630"/>
        <v>0</v>
      </c>
      <c r="S3342" s="2">
        <f t="shared" si="631"/>
        <v>0</v>
      </c>
      <c r="T3342" s="2">
        <f t="shared" si="632"/>
        <v>0</v>
      </c>
      <c r="U3342" s="2">
        <f>IF(O3342="Reg", R3342 * Inputs!$B$7, 0)</f>
        <v>0</v>
      </c>
      <c r="V3342" s="2">
        <f>MAX(F3342 + P3342*Inputs!$B$15 - (Q3342/Inputs!$B$16) - U3342, 0)</f>
        <v>0</v>
      </c>
    </row>
    <row r="3343" spans="1:22" x14ac:dyDescent="0.3">
      <c r="A3343" s="1">
        <v>46162.208333333343</v>
      </c>
      <c r="B3343" s="2">
        <v>0</v>
      </c>
      <c r="C3343" s="2">
        <v>12.9455668944717</v>
      </c>
      <c r="D3343" s="2">
        <f t="shared" si="624"/>
        <v>30.93637694012989</v>
      </c>
      <c r="E3343" s="2">
        <f t="shared" si="625"/>
        <v>1.6749590986047149</v>
      </c>
      <c r="F3343" s="2">
        <f t="shared" si="633"/>
        <v>0</v>
      </c>
      <c r="G3343" s="2">
        <f t="shared" si="634"/>
        <v>0</v>
      </c>
      <c r="H3343" s="2">
        <f>MIN(Inputs!$B$2, (Inputs!$B$14 - F3343)/Inputs!$B$15)</f>
        <v>170</v>
      </c>
      <c r="I3343" s="2">
        <f>MAX(MIN(Inputs!$B$2, F3343*Inputs!$B$16, Inputs!$B$14*Inputs!$B$4 - G3343), 0)</f>
        <v>0</v>
      </c>
      <c r="J3343" s="2">
        <f>MAX(MIN(Inputs!$B$2, F3343*Inputs!$B$16, (Inputs!$B$14-F3343)/Inputs!$B$15)*Inputs!$B$9, 0)</f>
        <v>0</v>
      </c>
      <c r="K3343" s="2">
        <f>MAX(E3343*Inputs!$B$5 - B3343 - Inputs!$B$8, 0) * H3343</f>
        <v>0</v>
      </c>
      <c r="L3343" s="2">
        <f>IF(B3343 &gt;= D3343*Inputs!$B$10, MAX(B3343 - E3343/Inputs!$B$5 - Inputs!$B$8, 0) * I3343, 0)</f>
        <v>0</v>
      </c>
      <c r="M3343" s="2">
        <f t="shared" si="626"/>
        <v>0</v>
      </c>
      <c r="N3343" s="3" t="str">
        <f t="shared" si="627"/>
        <v>Idle</v>
      </c>
      <c r="O3343" s="3" t="str">
        <f t="shared" si="635"/>
        <v>Idle</v>
      </c>
      <c r="P3343" s="2">
        <f t="shared" si="628"/>
        <v>0</v>
      </c>
      <c r="Q3343" s="2">
        <f t="shared" si="629"/>
        <v>0</v>
      </c>
      <c r="R3343" s="2">
        <f t="shared" si="630"/>
        <v>0</v>
      </c>
      <c r="S3343" s="2">
        <f t="shared" si="631"/>
        <v>0</v>
      </c>
      <c r="T3343" s="2">
        <f t="shared" si="632"/>
        <v>0</v>
      </c>
      <c r="U3343" s="2">
        <f>IF(O3343="Reg", R3343 * Inputs!$B$7, 0)</f>
        <v>0</v>
      </c>
      <c r="V3343" s="2">
        <f>MAX(F3343 + P3343*Inputs!$B$15 - (Q3343/Inputs!$B$16) - U3343, 0)</f>
        <v>0</v>
      </c>
    </row>
    <row r="3344" spans="1:22" x14ac:dyDescent="0.3">
      <c r="A3344" s="1">
        <v>46162.25</v>
      </c>
      <c r="B3344" s="2">
        <v>0</v>
      </c>
      <c r="C3344" s="2">
        <v>15.155358458095479</v>
      </c>
      <c r="D3344" s="2">
        <f t="shared" si="624"/>
        <v>30.93637694012989</v>
      </c>
      <c r="E3344" s="2">
        <f t="shared" si="625"/>
        <v>4.9018119006345451</v>
      </c>
      <c r="F3344" s="2">
        <f t="shared" si="633"/>
        <v>0</v>
      </c>
      <c r="G3344" s="2">
        <f t="shared" si="634"/>
        <v>0</v>
      </c>
      <c r="H3344" s="2">
        <f>MIN(Inputs!$B$2, (Inputs!$B$14 - F3344)/Inputs!$B$15)</f>
        <v>170</v>
      </c>
      <c r="I3344" s="2">
        <f>MAX(MIN(Inputs!$B$2, F3344*Inputs!$B$16, Inputs!$B$14*Inputs!$B$4 - G3344), 0)</f>
        <v>0</v>
      </c>
      <c r="J3344" s="2">
        <f>MAX(MIN(Inputs!$B$2, F3344*Inputs!$B$16, (Inputs!$B$14-F3344)/Inputs!$B$15)*Inputs!$B$9, 0)</f>
        <v>0</v>
      </c>
      <c r="K3344" s="2">
        <f>MAX(E3344*Inputs!$B$5 - B3344 - Inputs!$B$8, 0) * H3344</f>
        <v>0</v>
      </c>
      <c r="L3344" s="2">
        <f>IF(B3344 &gt;= D3344*Inputs!$B$10, MAX(B3344 - E3344/Inputs!$B$5 - Inputs!$B$8, 0) * I3344, 0)</f>
        <v>0</v>
      </c>
      <c r="M3344" s="2">
        <f t="shared" si="626"/>
        <v>0</v>
      </c>
      <c r="N3344" s="3" t="str">
        <f t="shared" si="627"/>
        <v>Idle</v>
      </c>
      <c r="O3344" s="3" t="str">
        <f t="shared" si="635"/>
        <v>Idle</v>
      </c>
      <c r="P3344" s="2">
        <f t="shared" si="628"/>
        <v>0</v>
      </c>
      <c r="Q3344" s="2">
        <f t="shared" si="629"/>
        <v>0</v>
      </c>
      <c r="R3344" s="2">
        <f t="shared" si="630"/>
        <v>0</v>
      </c>
      <c r="S3344" s="2">
        <f t="shared" si="631"/>
        <v>0</v>
      </c>
      <c r="T3344" s="2">
        <f t="shared" si="632"/>
        <v>0</v>
      </c>
      <c r="U3344" s="2">
        <f>IF(O3344="Reg", R3344 * Inputs!$B$7, 0)</f>
        <v>0</v>
      </c>
      <c r="V3344" s="2">
        <f>MAX(F3344 + P3344*Inputs!$B$15 - (Q3344/Inputs!$B$16) - U3344, 0)</f>
        <v>0</v>
      </c>
    </row>
    <row r="3345" spans="1:22" x14ac:dyDescent="0.3">
      <c r="A3345" s="1">
        <v>46162.291666666657</v>
      </c>
      <c r="B3345" s="2">
        <v>0</v>
      </c>
      <c r="C3345" s="2">
        <v>19.752360532034011</v>
      </c>
      <c r="D3345" s="2">
        <f t="shared" si="624"/>
        <v>30.93637694012989</v>
      </c>
      <c r="E3345" s="2">
        <f t="shared" si="625"/>
        <v>9.5452844710653171</v>
      </c>
      <c r="F3345" s="2">
        <f t="shared" si="633"/>
        <v>0</v>
      </c>
      <c r="G3345" s="2">
        <f t="shared" si="634"/>
        <v>0</v>
      </c>
      <c r="H3345" s="2">
        <f>MIN(Inputs!$B$2, (Inputs!$B$14 - F3345)/Inputs!$B$15)</f>
        <v>170</v>
      </c>
      <c r="I3345" s="2">
        <f>MAX(MIN(Inputs!$B$2, F3345*Inputs!$B$16, Inputs!$B$14*Inputs!$B$4 - G3345), 0)</f>
        <v>0</v>
      </c>
      <c r="J3345" s="2">
        <f>MAX(MIN(Inputs!$B$2, F3345*Inputs!$B$16, (Inputs!$B$14-F3345)/Inputs!$B$15)*Inputs!$B$9, 0)</f>
        <v>0</v>
      </c>
      <c r="K3345" s="2">
        <f>MAX(E3345*Inputs!$B$5 - B3345 - Inputs!$B$8, 0) * H3345</f>
        <v>0</v>
      </c>
      <c r="L3345" s="2">
        <f>IF(B3345 &gt;= D3345*Inputs!$B$10, MAX(B3345 - E3345/Inputs!$B$5 - Inputs!$B$8, 0) * I3345, 0)</f>
        <v>0</v>
      </c>
      <c r="M3345" s="2">
        <f t="shared" si="626"/>
        <v>0</v>
      </c>
      <c r="N3345" s="3" t="str">
        <f t="shared" si="627"/>
        <v>Idle</v>
      </c>
      <c r="O3345" s="3" t="str">
        <f t="shared" si="635"/>
        <v>Idle</v>
      </c>
      <c r="P3345" s="2">
        <f t="shared" si="628"/>
        <v>0</v>
      </c>
      <c r="Q3345" s="2">
        <f t="shared" si="629"/>
        <v>0</v>
      </c>
      <c r="R3345" s="2">
        <f t="shared" si="630"/>
        <v>0</v>
      </c>
      <c r="S3345" s="2">
        <f t="shared" si="631"/>
        <v>0</v>
      </c>
      <c r="T3345" s="2">
        <f t="shared" si="632"/>
        <v>0</v>
      </c>
      <c r="U3345" s="2">
        <f>IF(O3345="Reg", R3345 * Inputs!$B$7, 0)</f>
        <v>0</v>
      </c>
      <c r="V3345" s="2">
        <f>MAX(F3345 + P3345*Inputs!$B$15 - (Q3345/Inputs!$B$16) - U3345, 0)</f>
        <v>0</v>
      </c>
    </row>
    <row r="3346" spans="1:22" x14ac:dyDescent="0.3">
      <c r="A3346" s="1">
        <v>46162.333333333343</v>
      </c>
      <c r="B3346" s="2">
        <v>0</v>
      </c>
      <c r="C3346" s="2">
        <v>2.7419177057371549</v>
      </c>
      <c r="D3346" s="2">
        <f t="shared" si="624"/>
        <v>30.93637694012989</v>
      </c>
      <c r="E3346" s="2">
        <f t="shared" si="625"/>
        <v>15.698895797595304</v>
      </c>
      <c r="F3346" s="2">
        <f t="shared" si="633"/>
        <v>0</v>
      </c>
      <c r="G3346" s="2">
        <f t="shared" si="634"/>
        <v>0</v>
      </c>
      <c r="H3346" s="2">
        <f>MIN(Inputs!$B$2, (Inputs!$B$14 - F3346)/Inputs!$B$15)</f>
        <v>170</v>
      </c>
      <c r="I3346" s="2">
        <f>MAX(MIN(Inputs!$B$2, F3346*Inputs!$B$16, Inputs!$B$14*Inputs!$B$4 - G3346), 0)</f>
        <v>0</v>
      </c>
      <c r="J3346" s="2">
        <f>MAX(MIN(Inputs!$B$2, F3346*Inputs!$B$16, (Inputs!$B$14-F3346)/Inputs!$B$15)*Inputs!$B$9, 0)</f>
        <v>0</v>
      </c>
      <c r="K3346" s="2">
        <f>MAX(E3346*Inputs!$B$5 - B3346 - Inputs!$B$8, 0) * H3346</f>
        <v>0</v>
      </c>
      <c r="L3346" s="2">
        <f>IF(B3346 &gt;= D3346*Inputs!$B$10, MAX(B3346 - E3346/Inputs!$B$5 - Inputs!$B$8, 0) * I3346, 0)</f>
        <v>0</v>
      </c>
      <c r="M3346" s="2">
        <f t="shared" si="626"/>
        <v>0</v>
      </c>
      <c r="N3346" s="3" t="str">
        <f t="shared" si="627"/>
        <v>Idle</v>
      </c>
      <c r="O3346" s="3" t="str">
        <f t="shared" si="635"/>
        <v>Idle</v>
      </c>
      <c r="P3346" s="2">
        <f t="shared" si="628"/>
        <v>0</v>
      </c>
      <c r="Q3346" s="2">
        <f t="shared" si="629"/>
        <v>0</v>
      </c>
      <c r="R3346" s="2">
        <f t="shared" si="630"/>
        <v>0</v>
      </c>
      <c r="S3346" s="2">
        <f t="shared" si="631"/>
        <v>0</v>
      </c>
      <c r="T3346" s="2">
        <f t="shared" si="632"/>
        <v>0</v>
      </c>
      <c r="U3346" s="2">
        <f>IF(O3346="Reg", R3346 * Inputs!$B$7, 0)</f>
        <v>0</v>
      </c>
      <c r="V3346" s="2">
        <f>MAX(F3346 + P3346*Inputs!$B$15 - (Q3346/Inputs!$B$16) - U3346, 0)</f>
        <v>0</v>
      </c>
    </row>
    <row r="3347" spans="1:22" x14ac:dyDescent="0.3">
      <c r="A3347" s="1">
        <v>46162.375</v>
      </c>
      <c r="B3347" s="2">
        <v>0</v>
      </c>
      <c r="C3347" s="2">
        <v>8.4988958071855212</v>
      </c>
      <c r="D3347" s="2">
        <f t="shared" si="624"/>
        <v>30.93637694012989</v>
      </c>
      <c r="E3347" s="2">
        <f t="shared" si="625"/>
        <v>23.948409974782056</v>
      </c>
      <c r="F3347" s="2">
        <f t="shared" si="633"/>
        <v>0</v>
      </c>
      <c r="G3347" s="2">
        <f t="shared" si="634"/>
        <v>0</v>
      </c>
      <c r="H3347" s="2">
        <f>MIN(Inputs!$B$2, (Inputs!$B$14 - F3347)/Inputs!$B$15)</f>
        <v>170</v>
      </c>
      <c r="I3347" s="2">
        <f>MAX(MIN(Inputs!$B$2, F3347*Inputs!$B$16, Inputs!$B$14*Inputs!$B$4 - G3347), 0)</f>
        <v>0</v>
      </c>
      <c r="J3347" s="2">
        <f>MAX(MIN(Inputs!$B$2, F3347*Inputs!$B$16, (Inputs!$B$14-F3347)/Inputs!$B$15)*Inputs!$B$9, 0)</f>
        <v>0</v>
      </c>
      <c r="K3347" s="2">
        <f>MAX(E3347*Inputs!$B$5 - B3347 - Inputs!$B$8, 0) * H3347</f>
        <v>182.68213222739587</v>
      </c>
      <c r="L3347" s="2">
        <f>IF(B3347 &gt;= D3347*Inputs!$B$10, MAX(B3347 - E3347/Inputs!$B$5 - Inputs!$B$8, 0) * I3347, 0)</f>
        <v>0</v>
      </c>
      <c r="M3347" s="2">
        <f t="shared" si="626"/>
        <v>0</v>
      </c>
      <c r="N3347" s="3" t="str">
        <f t="shared" si="627"/>
        <v>Charge</v>
      </c>
      <c r="O3347" s="3" t="str">
        <f t="shared" si="635"/>
        <v>Charge</v>
      </c>
      <c r="P3347" s="2">
        <f t="shared" si="628"/>
        <v>170</v>
      </c>
      <c r="Q3347" s="2">
        <f t="shared" si="629"/>
        <v>0</v>
      </c>
      <c r="R3347" s="2">
        <f t="shared" si="630"/>
        <v>0</v>
      </c>
      <c r="S3347" s="2">
        <f t="shared" si="631"/>
        <v>0</v>
      </c>
      <c r="T3347" s="2">
        <f t="shared" si="632"/>
        <v>0</v>
      </c>
      <c r="U3347" s="2">
        <f>IF(O3347="Reg", R3347 * Inputs!$B$7, 0)</f>
        <v>0</v>
      </c>
      <c r="V3347" s="2">
        <f>MAX(F3347 + P3347*Inputs!$B$15 - (Q3347/Inputs!$B$16) - U3347, 0)</f>
        <v>170</v>
      </c>
    </row>
    <row r="3348" spans="1:22" x14ac:dyDescent="0.3">
      <c r="A3348" s="1">
        <v>46162.416666666657</v>
      </c>
      <c r="B3348" s="2">
        <v>10.04975459162829</v>
      </c>
      <c r="C3348" s="2">
        <v>2.5850697662516948</v>
      </c>
      <c r="D3348" s="2">
        <f t="shared" si="624"/>
        <v>30.93637694012989</v>
      </c>
      <c r="E3348" s="2">
        <f t="shared" si="625"/>
        <v>34.115620999428643</v>
      </c>
      <c r="F3348" s="2">
        <f t="shared" si="633"/>
        <v>170</v>
      </c>
      <c r="G3348" s="2">
        <f t="shared" si="634"/>
        <v>0</v>
      </c>
      <c r="H3348" s="2">
        <f>MIN(Inputs!$B$2, (Inputs!$B$14 - F3348)/Inputs!$B$15)</f>
        <v>170</v>
      </c>
      <c r="I3348" s="2">
        <f>MAX(MIN(Inputs!$B$2, F3348*Inputs!$B$16, Inputs!$B$14*Inputs!$B$4 - G3348), 0)</f>
        <v>170</v>
      </c>
      <c r="J3348" s="2">
        <f>MAX(MIN(Inputs!$B$2, F3348*Inputs!$B$16, (Inputs!$B$14-F3348)/Inputs!$B$15)*Inputs!$B$9, 0)</f>
        <v>136</v>
      </c>
      <c r="K3348" s="2">
        <f>MAX(E3348*Inputs!$B$5 - B3348 - Inputs!$B$8, 0) * H3348</f>
        <v>0</v>
      </c>
      <c r="L3348" s="2">
        <f>IF(B3348 &gt;= D3348*Inputs!$B$10, MAX(B3348 - E3348/Inputs!$B$5 - Inputs!$B$8, 0) * I3348, 0)</f>
        <v>0</v>
      </c>
      <c r="M3348" s="2">
        <f t="shared" si="626"/>
        <v>351.56948821023047</v>
      </c>
      <c r="N3348" s="3" t="str">
        <f t="shared" si="627"/>
        <v>Reg</v>
      </c>
      <c r="O3348" s="3" t="str">
        <f t="shared" si="635"/>
        <v>Charge</v>
      </c>
      <c r="P3348" s="2">
        <f t="shared" si="628"/>
        <v>170</v>
      </c>
      <c r="Q3348" s="2">
        <f t="shared" si="629"/>
        <v>0</v>
      </c>
      <c r="R3348" s="2">
        <f t="shared" si="630"/>
        <v>0</v>
      </c>
      <c r="S3348" s="2">
        <f t="shared" si="631"/>
        <v>-1708.4582805768093</v>
      </c>
      <c r="T3348" s="2">
        <f t="shared" si="632"/>
        <v>0</v>
      </c>
      <c r="U3348" s="2">
        <f>IF(O3348="Reg", R3348 * Inputs!$B$7, 0)</f>
        <v>0</v>
      </c>
      <c r="V3348" s="2">
        <f>MAX(F3348 + P3348*Inputs!$B$15 - (Q3348/Inputs!$B$16) - U3348, 0)</f>
        <v>340</v>
      </c>
    </row>
    <row r="3349" spans="1:22" x14ac:dyDescent="0.3">
      <c r="A3349" s="1">
        <v>46162.458333333343</v>
      </c>
      <c r="B3349" s="2">
        <v>19.361116812178981</v>
      </c>
      <c r="C3349" s="2">
        <v>4.0868425249091276</v>
      </c>
      <c r="D3349" s="2">
        <f t="shared" si="624"/>
        <v>30.93637694012989</v>
      </c>
      <c r="E3349" s="2">
        <f t="shared" si="625"/>
        <v>41.702513958417718</v>
      </c>
      <c r="F3349" s="2">
        <f t="shared" si="633"/>
        <v>340</v>
      </c>
      <c r="G3349" s="2">
        <f t="shared" si="634"/>
        <v>0</v>
      </c>
      <c r="H3349" s="2">
        <f>MIN(Inputs!$B$2, (Inputs!$B$14 - F3349)/Inputs!$B$15)</f>
        <v>0</v>
      </c>
      <c r="I3349" s="2">
        <f>MAX(MIN(Inputs!$B$2, F3349*Inputs!$B$16, Inputs!$B$14*Inputs!$B$4 - G3349), 0)</f>
        <v>170</v>
      </c>
      <c r="J3349" s="2">
        <f>MAX(MIN(Inputs!$B$2, F3349*Inputs!$B$16, (Inputs!$B$14-F3349)/Inputs!$B$15)*Inputs!$B$9, 0)</f>
        <v>0</v>
      </c>
      <c r="K3349" s="2">
        <f>MAX(E3349*Inputs!$B$5 - B3349 - Inputs!$B$8, 0) * H3349</f>
        <v>0</v>
      </c>
      <c r="L3349" s="2">
        <f>IF(B3349 &gt;= D3349*Inputs!$B$10, MAX(B3349 - E3349/Inputs!$B$5 - Inputs!$B$8, 0) * I3349, 0)</f>
        <v>0</v>
      </c>
      <c r="M3349" s="2">
        <f t="shared" si="626"/>
        <v>0</v>
      </c>
      <c r="N3349" s="3" t="str">
        <f t="shared" si="627"/>
        <v>Idle</v>
      </c>
      <c r="O3349" s="3" t="str">
        <f t="shared" si="635"/>
        <v>Idle</v>
      </c>
      <c r="P3349" s="2">
        <f t="shared" si="628"/>
        <v>0</v>
      </c>
      <c r="Q3349" s="2">
        <f t="shared" si="629"/>
        <v>0</v>
      </c>
      <c r="R3349" s="2">
        <f t="shared" si="630"/>
        <v>0</v>
      </c>
      <c r="S3349" s="2">
        <f t="shared" si="631"/>
        <v>0</v>
      </c>
      <c r="T3349" s="2">
        <f t="shared" si="632"/>
        <v>0</v>
      </c>
      <c r="U3349" s="2">
        <f>IF(O3349="Reg", R3349 * Inputs!$B$7, 0)</f>
        <v>0</v>
      </c>
      <c r="V3349" s="2">
        <f>MAX(F3349 + P3349*Inputs!$B$15 - (Q3349/Inputs!$B$16) - U3349, 0)</f>
        <v>340</v>
      </c>
    </row>
    <row r="3350" spans="1:22" x14ac:dyDescent="0.3">
      <c r="A3350" s="1">
        <v>46162.5</v>
      </c>
      <c r="B3350" s="2">
        <v>27.860835422584639</v>
      </c>
      <c r="C3350" s="2">
        <v>32.070346575136533</v>
      </c>
      <c r="D3350" s="2">
        <f t="shared" si="624"/>
        <v>30.93637694012989</v>
      </c>
      <c r="E3350" s="2">
        <f t="shared" si="625"/>
        <v>50.073378839147573</v>
      </c>
      <c r="F3350" s="2">
        <f t="shared" si="633"/>
        <v>340</v>
      </c>
      <c r="G3350" s="2">
        <f t="shared" si="634"/>
        <v>0</v>
      </c>
      <c r="H3350" s="2">
        <f>MIN(Inputs!$B$2, (Inputs!$B$14 - F3350)/Inputs!$B$15)</f>
        <v>0</v>
      </c>
      <c r="I3350" s="2">
        <f>MAX(MIN(Inputs!$B$2, F3350*Inputs!$B$16, Inputs!$B$14*Inputs!$B$4 - G3350), 0)</f>
        <v>170</v>
      </c>
      <c r="J3350" s="2">
        <f>MAX(MIN(Inputs!$B$2, F3350*Inputs!$B$16, (Inputs!$B$14-F3350)/Inputs!$B$15)*Inputs!$B$9, 0)</f>
        <v>0</v>
      </c>
      <c r="K3350" s="2">
        <f>MAX(E3350*Inputs!$B$5 - B3350 - Inputs!$B$8, 0) * H3350</f>
        <v>0</v>
      </c>
      <c r="L3350" s="2">
        <f>IF(B3350 &gt;= D3350*Inputs!$B$10, MAX(B3350 - E3350/Inputs!$B$5 - Inputs!$B$8, 0) * I3350, 0)</f>
        <v>0</v>
      </c>
      <c r="M3350" s="2">
        <f t="shared" si="626"/>
        <v>0</v>
      </c>
      <c r="N3350" s="3" t="str">
        <f t="shared" si="627"/>
        <v>Idle</v>
      </c>
      <c r="O3350" s="3" t="str">
        <f t="shared" si="635"/>
        <v>Idle</v>
      </c>
      <c r="P3350" s="2">
        <f t="shared" si="628"/>
        <v>0</v>
      </c>
      <c r="Q3350" s="2">
        <f t="shared" si="629"/>
        <v>0</v>
      </c>
      <c r="R3350" s="2">
        <f t="shared" si="630"/>
        <v>0</v>
      </c>
      <c r="S3350" s="2">
        <f t="shared" si="631"/>
        <v>0</v>
      </c>
      <c r="T3350" s="2">
        <f t="shared" si="632"/>
        <v>0</v>
      </c>
      <c r="U3350" s="2">
        <f>IF(O3350="Reg", R3350 * Inputs!$B$7, 0)</f>
        <v>0</v>
      </c>
      <c r="V3350" s="2">
        <f>MAX(F3350 + P3350*Inputs!$B$15 - (Q3350/Inputs!$B$16) - U3350, 0)</f>
        <v>340</v>
      </c>
    </row>
    <row r="3351" spans="1:22" x14ac:dyDescent="0.3">
      <c r="A3351" s="1">
        <v>46162.541666666657</v>
      </c>
      <c r="B3351" s="2">
        <v>36.921667959179921</v>
      </c>
      <c r="C3351" s="2">
        <v>36.664557467958318</v>
      </c>
      <c r="D3351" s="2">
        <f t="shared" si="624"/>
        <v>30.93637694012989</v>
      </c>
      <c r="E3351" s="2">
        <f t="shared" si="625"/>
        <v>57.161867212950391</v>
      </c>
      <c r="F3351" s="2">
        <f t="shared" si="633"/>
        <v>340</v>
      </c>
      <c r="G3351" s="2">
        <f t="shared" si="634"/>
        <v>0</v>
      </c>
      <c r="H3351" s="2">
        <f>MIN(Inputs!$B$2, (Inputs!$B$14 - F3351)/Inputs!$B$15)</f>
        <v>0</v>
      </c>
      <c r="I3351" s="2">
        <f>MAX(MIN(Inputs!$B$2, F3351*Inputs!$B$16, Inputs!$B$14*Inputs!$B$4 - G3351), 0)</f>
        <v>170</v>
      </c>
      <c r="J3351" s="2">
        <f>MAX(MIN(Inputs!$B$2, F3351*Inputs!$B$16, (Inputs!$B$14-F3351)/Inputs!$B$15)*Inputs!$B$9, 0)</f>
        <v>0</v>
      </c>
      <c r="K3351" s="2">
        <f>MAX(E3351*Inputs!$B$5 - B3351 - Inputs!$B$8, 0) * H3351</f>
        <v>0</v>
      </c>
      <c r="L3351" s="2">
        <f>IF(B3351 &gt;= D3351*Inputs!$B$10, MAX(B3351 - E3351/Inputs!$B$5 - Inputs!$B$8, 0) * I3351, 0)</f>
        <v>0</v>
      </c>
      <c r="M3351" s="2">
        <f t="shared" si="626"/>
        <v>0</v>
      </c>
      <c r="N3351" s="3" t="str">
        <f t="shared" si="627"/>
        <v>Idle</v>
      </c>
      <c r="O3351" s="3" t="str">
        <f t="shared" si="635"/>
        <v>Idle</v>
      </c>
      <c r="P3351" s="2">
        <f t="shared" si="628"/>
        <v>0</v>
      </c>
      <c r="Q3351" s="2">
        <f t="shared" si="629"/>
        <v>0</v>
      </c>
      <c r="R3351" s="2">
        <f t="shared" si="630"/>
        <v>0</v>
      </c>
      <c r="S3351" s="2">
        <f t="shared" si="631"/>
        <v>0</v>
      </c>
      <c r="T3351" s="2">
        <f t="shared" si="632"/>
        <v>0</v>
      </c>
      <c r="U3351" s="2">
        <f>IF(O3351="Reg", R3351 * Inputs!$B$7, 0)</f>
        <v>0</v>
      </c>
      <c r="V3351" s="2">
        <f>MAX(F3351 + P3351*Inputs!$B$15 - (Q3351/Inputs!$B$16) - U3351, 0)</f>
        <v>340</v>
      </c>
    </row>
    <row r="3352" spans="1:22" x14ac:dyDescent="0.3">
      <c r="A3352" s="1">
        <v>46162.583333333343</v>
      </c>
      <c r="B3352" s="2">
        <v>49.497085063120522</v>
      </c>
      <c r="C3352" s="2">
        <v>11.59837006437767</v>
      </c>
      <c r="D3352" s="2">
        <f t="shared" si="624"/>
        <v>30.93637694012989</v>
      </c>
      <c r="E3352" s="2">
        <f t="shared" si="625"/>
        <v>63.578487335949127</v>
      </c>
      <c r="F3352" s="2">
        <f t="shared" si="633"/>
        <v>340</v>
      </c>
      <c r="G3352" s="2">
        <f t="shared" si="634"/>
        <v>0</v>
      </c>
      <c r="H3352" s="2">
        <f>MIN(Inputs!$B$2, (Inputs!$B$14 - F3352)/Inputs!$B$15)</f>
        <v>0</v>
      </c>
      <c r="I3352" s="2">
        <f>MAX(MIN(Inputs!$B$2, F3352*Inputs!$B$16, Inputs!$B$14*Inputs!$B$4 - G3352), 0)</f>
        <v>170</v>
      </c>
      <c r="J3352" s="2">
        <f>MAX(MIN(Inputs!$B$2, F3352*Inputs!$B$16, (Inputs!$B$14-F3352)/Inputs!$B$15)*Inputs!$B$9, 0)</f>
        <v>0</v>
      </c>
      <c r="K3352" s="2">
        <f>MAX(E3352*Inputs!$B$5 - B3352 - Inputs!$B$8, 0) * H3352</f>
        <v>0</v>
      </c>
      <c r="L3352" s="2">
        <f>IF(B3352 &gt;= D3352*Inputs!$B$10, MAX(B3352 - E3352/Inputs!$B$5 - Inputs!$B$8, 0) * I3352, 0)</f>
        <v>0</v>
      </c>
      <c r="M3352" s="2">
        <f t="shared" si="626"/>
        <v>0</v>
      </c>
      <c r="N3352" s="3" t="str">
        <f t="shared" si="627"/>
        <v>Idle</v>
      </c>
      <c r="O3352" s="3" t="str">
        <f t="shared" si="635"/>
        <v>Idle</v>
      </c>
      <c r="P3352" s="2">
        <f t="shared" si="628"/>
        <v>0</v>
      </c>
      <c r="Q3352" s="2">
        <f t="shared" si="629"/>
        <v>0</v>
      </c>
      <c r="R3352" s="2">
        <f t="shared" si="630"/>
        <v>0</v>
      </c>
      <c r="S3352" s="2">
        <f t="shared" si="631"/>
        <v>0</v>
      </c>
      <c r="T3352" s="2">
        <f t="shared" si="632"/>
        <v>0</v>
      </c>
      <c r="U3352" s="2">
        <f>IF(O3352="Reg", R3352 * Inputs!$B$7, 0)</f>
        <v>0</v>
      </c>
      <c r="V3352" s="2">
        <f>MAX(F3352 + P3352*Inputs!$B$15 - (Q3352/Inputs!$B$16) - U3352, 0)</f>
        <v>340</v>
      </c>
    </row>
    <row r="3353" spans="1:22" x14ac:dyDescent="0.3">
      <c r="A3353" s="1">
        <v>46162.625</v>
      </c>
      <c r="B3353" s="2">
        <v>61.003266147879508</v>
      </c>
      <c r="C3353" s="2">
        <v>7.5021626071564329</v>
      </c>
      <c r="D3353" s="2">
        <f t="shared" si="624"/>
        <v>30.93637694012989</v>
      </c>
      <c r="E3353" s="2">
        <f t="shared" si="625"/>
        <v>66.316218274632135</v>
      </c>
      <c r="F3353" s="2">
        <f t="shared" si="633"/>
        <v>340</v>
      </c>
      <c r="G3353" s="2">
        <f t="shared" si="634"/>
        <v>0</v>
      </c>
      <c r="H3353" s="2">
        <f>MIN(Inputs!$B$2, (Inputs!$B$14 - F3353)/Inputs!$B$15)</f>
        <v>0</v>
      </c>
      <c r="I3353" s="2">
        <f>MAX(MIN(Inputs!$B$2, F3353*Inputs!$B$16, Inputs!$B$14*Inputs!$B$4 - G3353), 0)</f>
        <v>170</v>
      </c>
      <c r="J3353" s="2">
        <f>MAX(MIN(Inputs!$B$2, F3353*Inputs!$B$16, (Inputs!$B$14-F3353)/Inputs!$B$15)*Inputs!$B$9, 0)</f>
        <v>0</v>
      </c>
      <c r="K3353" s="2">
        <f>MAX(E3353*Inputs!$B$5 - B3353 - Inputs!$B$8, 0) * H3353</f>
        <v>0</v>
      </c>
      <c r="L3353" s="2">
        <f>IF(B3353 &gt;= D3353*Inputs!$B$10, MAX(B3353 - E3353/Inputs!$B$5 - Inputs!$B$8, 0) * I3353, 0)</f>
        <v>0</v>
      </c>
      <c r="M3353" s="2">
        <f t="shared" si="626"/>
        <v>0</v>
      </c>
      <c r="N3353" s="3" t="str">
        <f t="shared" si="627"/>
        <v>Idle</v>
      </c>
      <c r="O3353" s="3" t="str">
        <f t="shared" si="635"/>
        <v>Idle</v>
      </c>
      <c r="P3353" s="2">
        <f t="shared" si="628"/>
        <v>0</v>
      </c>
      <c r="Q3353" s="2">
        <f t="shared" si="629"/>
        <v>0</v>
      </c>
      <c r="R3353" s="2">
        <f t="shared" si="630"/>
        <v>0</v>
      </c>
      <c r="S3353" s="2">
        <f t="shared" si="631"/>
        <v>0</v>
      </c>
      <c r="T3353" s="2">
        <f t="shared" si="632"/>
        <v>0</v>
      </c>
      <c r="U3353" s="2">
        <f>IF(O3353="Reg", R3353 * Inputs!$B$7, 0)</f>
        <v>0</v>
      </c>
      <c r="V3353" s="2">
        <f>MAX(F3353 + P3353*Inputs!$B$15 - (Q3353/Inputs!$B$16) - U3353, 0)</f>
        <v>340</v>
      </c>
    </row>
    <row r="3354" spans="1:22" x14ac:dyDescent="0.3">
      <c r="A3354" s="1">
        <v>46162.666666666657</v>
      </c>
      <c r="B3354" s="2">
        <v>55.571112345562703</v>
      </c>
      <c r="C3354" s="2">
        <v>16.790763683033909</v>
      </c>
      <c r="D3354" s="2">
        <f t="shared" si="624"/>
        <v>30.93637694012989</v>
      </c>
      <c r="E3354" s="2">
        <f t="shared" si="625"/>
        <v>64.892715981996574</v>
      </c>
      <c r="F3354" s="2">
        <f t="shared" si="633"/>
        <v>340</v>
      </c>
      <c r="G3354" s="2">
        <f t="shared" si="634"/>
        <v>0</v>
      </c>
      <c r="H3354" s="2">
        <f>MIN(Inputs!$B$2, (Inputs!$B$14 - F3354)/Inputs!$B$15)</f>
        <v>0</v>
      </c>
      <c r="I3354" s="2">
        <f>MAX(MIN(Inputs!$B$2, F3354*Inputs!$B$16, Inputs!$B$14*Inputs!$B$4 - G3354), 0)</f>
        <v>170</v>
      </c>
      <c r="J3354" s="2">
        <f>MAX(MIN(Inputs!$B$2, F3354*Inputs!$B$16, (Inputs!$B$14-F3354)/Inputs!$B$15)*Inputs!$B$9, 0)</f>
        <v>0</v>
      </c>
      <c r="K3354" s="2">
        <f>MAX(E3354*Inputs!$B$5 - B3354 - Inputs!$B$8, 0) * H3354</f>
        <v>0</v>
      </c>
      <c r="L3354" s="2">
        <f>IF(B3354 &gt;= D3354*Inputs!$B$10, MAX(B3354 - E3354/Inputs!$B$5 - Inputs!$B$8, 0) * I3354, 0)</f>
        <v>0</v>
      </c>
      <c r="M3354" s="2">
        <f t="shared" si="626"/>
        <v>0</v>
      </c>
      <c r="N3354" s="3" t="str">
        <f t="shared" si="627"/>
        <v>Idle</v>
      </c>
      <c r="O3354" s="3" t="str">
        <f t="shared" si="635"/>
        <v>Idle</v>
      </c>
      <c r="P3354" s="2">
        <f t="shared" si="628"/>
        <v>0</v>
      </c>
      <c r="Q3354" s="2">
        <f t="shared" si="629"/>
        <v>0</v>
      </c>
      <c r="R3354" s="2">
        <f t="shared" si="630"/>
        <v>0</v>
      </c>
      <c r="S3354" s="2">
        <f t="shared" si="631"/>
        <v>0</v>
      </c>
      <c r="T3354" s="2">
        <f t="shared" si="632"/>
        <v>0</v>
      </c>
      <c r="U3354" s="2">
        <f>IF(O3354="Reg", R3354 * Inputs!$B$7, 0)</f>
        <v>0</v>
      </c>
      <c r="V3354" s="2">
        <f>MAX(F3354 + P3354*Inputs!$B$15 - (Q3354/Inputs!$B$16) - U3354, 0)</f>
        <v>340</v>
      </c>
    </row>
    <row r="3355" spans="1:22" x14ac:dyDescent="0.3">
      <c r="A3355" s="1">
        <v>46162.708333333343</v>
      </c>
      <c r="B3355" s="2">
        <v>69.586306096558104</v>
      </c>
      <c r="C3355" s="2">
        <v>3.9305845624100231</v>
      </c>
      <c r="D3355" s="2">
        <f t="shared" si="624"/>
        <v>30.93637694012989</v>
      </c>
      <c r="E3355" s="2">
        <f t="shared" si="625"/>
        <v>64.305730361469955</v>
      </c>
      <c r="F3355" s="2">
        <f t="shared" si="633"/>
        <v>340</v>
      </c>
      <c r="G3355" s="2">
        <f t="shared" si="634"/>
        <v>0</v>
      </c>
      <c r="H3355" s="2">
        <f>MIN(Inputs!$B$2, (Inputs!$B$14 - F3355)/Inputs!$B$15)</f>
        <v>0</v>
      </c>
      <c r="I3355" s="2">
        <f>MAX(MIN(Inputs!$B$2, F3355*Inputs!$B$16, Inputs!$B$14*Inputs!$B$4 - G3355), 0)</f>
        <v>170</v>
      </c>
      <c r="J3355" s="2">
        <f>MAX(MIN(Inputs!$B$2, F3355*Inputs!$B$16, (Inputs!$B$14-F3355)/Inputs!$B$15)*Inputs!$B$9, 0)</f>
        <v>0</v>
      </c>
      <c r="K3355" s="2">
        <f>MAX(E3355*Inputs!$B$5 - B3355 - Inputs!$B$8, 0) * H3355</f>
        <v>0</v>
      </c>
      <c r="L3355" s="2">
        <f>IF(B3355 &gt;= D3355*Inputs!$B$10, MAX(B3355 - E3355/Inputs!$B$5 - Inputs!$B$8, 0) * I3355, 0)</f>
        <v>0</v>
      </c>
      <c r="M3355" s="2">
        <f t="shared" si="626"/>
        <v>0</v>
      </c>
      <c r="N3355" s="3" t="str">
        <f t="shared" si="627"/>
        <v>Idle</v>
      </c>
      <c r="O3355" s="3" t="str">
        <f t="shared" si="635"/>
        <v>Idle</v>
      </c>
      <c r="P3355" s="2">
        <f t="shared" si="628"/>
        <v>0</v>
      </c>
      <c r="Q3355" s="2">
        <f t="shared" si="629"/>
        <v>0</v>
      </c>
      <c r="R3355" s="2">
        <f t="shared" si="630"/>
        <v>0</v>
      </c>
      <c r="S3355" s="2">
        <f t="shared" si="631"/>
        <v>0</v>
      </c>
      <c r="T3355" s="2">
        <f t="shared" si="632"/>
        <v>0</v>
      </c>
      <c r="U3355" s="2">
        <f>IF(O3355="Reg", R3355 * Inputs!$B$7, 0)</f>
        <v>0</v>
      </c>
      <c r="V3355" s="2">
        <f>MAX(F3355 + P3355*Inputs!$B$15 - (Q3355/Inputs!$B$16) - U3355, 0)</f>
        <v>340</v>
      </c>
    </row>
    <row r="3356" spans="1:22" x14ac:dyDescent="0.3">
      <c r="A3356" s="1">
        <v>46162.75</v>
      </c>
      <c r="B3356" s="2">
        <v>70.391765665401508</v>
      </c>
      <c r="C3356" s="2">
        <v>12.532865039646021</v>
      </c>
      <c r="D3356" s="2">
        <f t="shared" si="624"/>
        <v>30.93637694012989</v>
      </c>
      <c r="E3356" s="2">
        <f t="shared" si="625"/>
        <v>58.433588823698095</v>
      </c>
      <c r="F3356" s="2">
        <f t="shared" si="633"/>
        <v>340</v>
      </c>
      <c r="G3356" s="2">
        <f t="shared" si="634"/>
        <v>0</v>
      </c>
      <c r="H3356" s="2">
        <f>MIN(Inputs!$B$2, (Inputs!$B$14 - F3356)/Inputs!$B$15)</f>
        <v>0</v>
      </c>
      <c r="I3356" s="2">
        <f>MAX(MIN(Inputs!$B$2, F3356*Inputs!$B$16, Inputs!$B$14*Inputs!$B$4 - G3356), 0)</f>
        <v>170</v>
      </c>
      <c r="J3356" s="2">
        <f>MAX(MIN(Inputs!$B$2, F3356*Inputs!$B$16, (Inputs!$B$14-F3356)/Inputs!$B$15)*Inputs!$B$9, 0)</f>
        <v>0</v>
      </c>
      <c r="K3356" s="2">
        <f>MAX(E3356*Inputs!$B$5 - B3356 - Inputs!$B$8, 0) * H3356</f>
        <v>0</v>
      </c>
      <c r="L3356" s="2">
        <f>IF(B3356 &gt;= D3356*Inputs!$B$10, MAX(B3356 - E3356/Inputs!$B$5 - Inputs!$B$8, 0) * I3356, 0)</f>
        <v>0</v>
      </c>
      <c r="M3356" s="2">
        <f t="shared" si="626"/>
        <v>0</v>
      </c>
      <c r="N3356" s="3" t="str">
        <f t="shared" si="627"/>
        <v>Idle</v>
      </c>
      <c r="O3356" s="3" t="str">
        <f t="shared" si="635"/>
        <v>Idle</v>
      </c>
      <c r="P3356" s="2">
        <f t="shared" si="628"/>
        <v>0</v>
      </c>
      <c r="Q3356" s="2">
        <f t="shared" si="629"/>
        <v>0</v>
      </c>
      <c r="R3356" s="2">
        <f t="shared" si="630"/>
        <v>0</v>
      </c>
      <c r="S3356" s="2">
        <f t="shared" si="631"/>
        <v>0</v>
      </c>
      <c r="T3356" s="2">
        <f t="shared" si="632"/>
        <v>0</v>
      </c>
      <c r="U3356" s="2">
        <f>IF(O3356="Reg", R3356 * Inputs!$B$7, 0)</f>
        <v>0</v>
      </c>
      <c r="V3356" s="2">
        <f>MAX(F3356 + P3356*Inputs!$B$15 - (Q3356/Inputs!$B$16) - U3356, 0)</f>
        <v>340</v>
      </c>
    </row>
    <row r="3357" spans="1:22" x14ac:dyDescent="0.3">
      <c r="A3357" s="1">
        <v>46162.791666666657</v>
      </c>
      <c r="B3357" s="2">
        <v>75.421388697172389</v>
      </c>
      <c r="C3357" s="2">
        <v>11.980841751592139</v>
      </c>
      <c r="D3357" s="2">
        <f t="shared" si="624"/>
        <v>30.93637694012989</v>
      </c>
      <c r="E3357" s="2">
        <f t="shared" si="625"/>
        <v>52.393339975128775</v>
      </c>
      <c r="F3357" s="2">
        <f t="shared" si="633"/>
        <v>340</v>
      </c>
      <c r="G3357" s="2">
        <f t="shared" si="634"/>
        <v>0</v>
      </c>
      <c r="H3357" s="2">
        <f>MIN(Inputs!$B$2, (Inputs!$B$14 - F3357)/Inputs!$B$15)</f>
        <v>0</v>
      </c>
      <c r="I3357" s="2">
        <f>MAX(MIN(Inputs!$B$2, F3357*Inputs!$B$16, Inputs!$B$14*Inputs!$B$4 - G3357), 0)</f>
        <v>170</v>
      </c>
      <c r="J3357" s="2">
        <f>MAX(MIN(Inputs!$B$2, F3357*Inputs!$B$16, (Inputs!$B$14-F3357)/Inputs!$B$15)*Inputs!$B$9, 0)</f>
        <v>0</v>
      </c>
      <c r="K3357" s="2">
        <f>MAX(E3357*Inputs!$B$5 - B3357 - Inputs!$B$8, 0) * H3357</f>
        <v>0</v>
      </c>
      <c r="L3357" s="2">
        <f>IF(B3357 &gt;= D3357*Inputs!$B$10, MAX(B3357 - E3357/Inputs!$B$5 - Inputs!$B$8, 0) * I3357, 0)</f>
        <v>0</v>
      </c>
      <c r="M3357" s="2">
        <f t="shared" si="626"/>
        <v>0</v>
      </c>
      <c r="N3357" s="3" t="str">
        <f t="shared" si="627"/>
        <v>Idle</v>
      </c>
      <c r="O3357" s="3" t="str">
        <f t="shared" si="635"/>
        <v>Idle</v>
      </c>
      <c r="P3357" s="2">
        <f t="shared" si="628"/>
        <v>0</v>
      </c>
      <c r="Q3357" s="2">
        <f t="shared" si="629"/>
        <v>0</v>
      </c>
      <c r="R3357" s="2">
        <f t="shared" si="630"/>
        <v>0</v>
      </c>
      <c r="S3357" s="2">
        <f t="shared" si="631"/>
        <v>0</v>
      </c>
      <c r="T3357" s="2">
        <f t="shared" si="632"/>
        <v>0</v>
      </c>
      <c r="U3357" s="2">
        <f>IF(O3357="Reg", R3357 * Inputs!$B$7, 0)</f>
        <v>0</v>
      </c>
      <c r="V3357" s="2">
        <f>MAX(F3357 + P3357*Inputs!$B$15 - (Q3357/Inputs!$B$16) - U3357, 0)</f>
        <v>340</v>
      </c>
    </row>
    <row r="3358" spans="1:22" x14ac:dyDescent="0.3">
      <c r="A3358" s="1">
        <v>46162.833333333343</v>
      </c>
      <c r="B3358" s="2">
        <v>65.923470695218583</v>
      </c>
      <c r="C3358" s="2">
        <v>2.1609299684162631</v>
      </c>
      <c r="D3358" s="2">
        <f t="shared" si="624"/>
        <v>30.93637694012989</v>
      </c>
      <c r="E3358" s="2">
        <f t="shared" si="625"/>
        <v>43.746478331758055</v>
      </c>
      <c r="F3358" s="2">
        <f t="shared" si="633"/>
        <v>340</v>
      </c>
      <c r="G3358" s="2">
        <f t="shared" si="634"/>
        <v>0</v>
      </c>
      <c r="H3358" s="2">
        <f>MIN(Inputs!$B$2, (Inputs!$B$14 - F3358)/Inputs!$B$15)</f>
        <v>0</v>
      </c>
      <c r="I3358" s="2">
        <f>MAX(MIN(Inputs!$B$2, F3358*Inputs!$B$16, Inputs!$B$14*Inputs!$B$4 - G3358), 0)</f>
        <v>170</v>
      </c>
      <c r="J3358" s="2">
        <f>MAX(MIN(Inputs!$B$2, F3358*Inputs!$B$16, (Inputs!$B$14-F3358)/Inputs!$B$15)*Inputs!$B$9, 0)</f>
        <v>0</v>
      </c>
      <c r="K3358" s="2">
        <f>MAX(E3358*Inputs!$B$5 - B3358 - Inputs!$B$8, 0) * H3358</f>
        <v>0</v>
      </c>
      <c r="L3358" s="2">
        <f>IF(B3358 &gt;= D3358*Inputs!$B$10, MAX(B3358 - E3358/Inputs!$B$5 - Inputs!$B$8, 0) * I3358, 0)</f>
        <v>0</v>
      </c>
      <c r="M3358" s="2">
        <f t="shared" si="626"/>
        <v>0</v>
      </c>
      <c r="N3358" s="3" t="str">
        <f t="shared" si="627"/>
        <v>Idle</v>
      </c>
      <c r="O3358" s="3" t="str">
        <f t="shared" si="635"/>
        <v>Idle</v>
      </c>
      <c r="P3358" s="2">
        <f t="shared" si="628"/>
        <v>0</v>
      </c>
      <c r="Q3358" s="2">
        <f t="shared" si="629"/>
        <v>0</v>
      </c>
      <c r="R3358" s="2">
        <f t="shared" si="630"/>
        <v>0</v>
      </c>
      <c r="S3358" s="2">
        <f t="shared" si="631"/>
        <v>0</v>
      </c>
      <c r="T3358" s="2">
        <f t="shared" si="632"/>
        <v>0</v>
      </c>
      <c r="U3358" s="2">
        <f>IF(O3358="Reg", R3358 * Inputs!$B$7, 0)</f>
        <v>0</v>
      </c>
      <c r="V3358" s="2">
        <f>MAX(F3358 + P3358*Inputs!$B$15 - (Q3358/Inputs!$B$16) - U3358, 0)</f>
        <v>340</v>
      </c>
    </row>
    <row r="3359" spans="1:22" x14ac:dyDescent="0.3">
      <c r="A3359" s="1">
        <v>46162.875</v>
      </c>
      <c r="B3359" s="2">
        <v>52.462252392066112</v>
      </c>
      <c r="C3359" s="2">
        <v>16.793263918104589</v>
      </c>
      <c r="D3359" s="2">
        <f t="shared" si="624"/>
        <v>30.93637694012989</v>
      </c>
      <c r="E3359" s="2">
        <f t="shared" si="625"/>
        <v>63.262312361737933</v>
      </c>
      <c r="F3359" s="2">
        <f t="shared" si="633"/>
        <v>340</v>
      </c>
      <c r="G3359" s="2">
        <f t="shared" si="634"/>
        <v>0</v>
      </c>
      <c r="H3359" s="2">
        <f>MIN(Inputs!$B$2, (Inputs!$B$14 - F3359)/Inputs!$B$15)</f>
        <v>0</v>
      </c>
      <c r="I3359" s="2">
        <f>MAX(MIN(Inputs!$B$2, F3359*Inputs!$B$16, Inputs!$B$14*Inputs!$B$4 - G3359), 0)</f>
        <v>170</v>
      </c>
      <c r="J3359" s="2">
        <f>MAX(MIN(Inputs!$B$2, F3359*Inputs!$B$16, (Inputs!$B$14-F3359)/Inputs!$B$15)*Inputs!$B$9, 0)</f>
        <v>0</v>
      </c>
      <c r="K3359" s="2">
        <f>MAX(E3359*Inputs!$B$5 - B3359 - Inputs!$B$8, 0) * H3359</f>
        <v>0</v>
      </c>
      <c r="L3359" s="2">
        <f>IF(B3359 &gt;= D3359*Inputs!$B$10, MAX(B3359 - E3359/Inputs!$B$5 - Inputs!$B$8, 0) * I3359, 0)</f>
        <v>0</v>
      </c>
      <c r="M3359" s="2">
        <f t="shared" si="626"/>
        <v>0</v>
      </c>
      <c r="N3359" s="3" t="str">
        <f t="shared" si="627"/>
        <v>Idle</v>
      </c>
      <c r="O3359" s="3" t="str">
        <f t="shared" si="635"/>
        <v>Idle</v>
      </c>
      <c r="P3359" s="2">
        <f t="shared" si="628"/>
        <v>0</v>
      </c>
      <c r="Q3359" s="2">
        <f t="shared" si="629"/>
        <v>0</v>
      </c>
      <c r="R3359" s="2">
        <f t="shared" si="630"/>
        <v>0</v>
      </c>
      <c r="S3359" s="2">
        <f t="shared" si="631"/>
        <v>0</v>
      </c>
      <c r="T3359" s="2">
        <f t="shared" si="632"/>
        <v>0</v>
      </c>
      <c r="U3359" s="2">
        <f>IF(O3359="Reg", R3359 * Inputs!$B$7, 0)</f>
        <v>0</v>
      </c>
      <c r="V3359" s="2">
        <f>MAX(F3359 + P3359*Inputs!$B$15 - (Q3359/Inputs!$B$16) - U3359, 0)</f>
        <v>340</v>
      </c>
    </row>
    <row r="3360" spans="1:22" x14ac:dyDescent="0.3">
      <c r="A3360" s="1">
        <v>46162.916666666657</v>
      </c>
      <c r="B3360" s="2">
        <v>52.049198622403033</v>
      </c>
      <c r="C3360" s="2">
        <v>8.2880734681212562</v>
      </c>
      <c r="D3360" s="2">
        <f t="shared" si="624"/>
        <v>30.93637694012989</v>
      </c>
      <c r="E3360" s="2">
        <f t="shared" si="625"/>
        <v>54.853157226267371</v>
      </c>
      <c r="F3360" s="2">
        <f t="shared" si="633"/>
        <v>340</v>
      </c>
      <c r="G3360" s="2">
        <f t="shared" si="634"/>
        <v>0</v>
      </c>
      <c r="H3360" s="2">
        <f>MIN(Inputs!$B$2, (Inputs!$B$14 - F3360)/Inputs!$B$15)</f>
        <v>0</v>
      </c>
      <c r="I3360" s="2">
        <f>MAX(MIN(Inputs!$B$2, F3360*Inputs!$B$16, Inputs!$B$14*Inputs!$B$4 - G3360), 0)</f>
        <v>170</v>
      </c>
      <c r="J3360" s="2">
        <f>MAX(MIN(Inputs!$B$2, F3360*Inputs!$B$16, (Inputs!$B$14-F3360)/Inputs!$B$15)*Inputs!$B$9, 0)</f>
        <v>0</v>
      </c>
      <c r="K3360" s="2">
        <f>MAX(E3360*Inputs!$B$5 - B3360 - Inputs!$B$8, 0) * H3360</f>
        <v>0</v>
      </c>
      <c r="L3360" s="2">
        <f>IF(B3360 &gt;= D3360*Inputs!$B$10, MAX(B3360 - E3360/Inputs!$B$5 - Inputs!$B$8, 0) * I3360, 0)</f>
        <v>0</v>
      </c>
      <c r="M3360" s="2">
        <f t="shared" si="626"/>
        <v>0</v>
      </c>
      <c r="N3360" s="3" t="str">
        <f t="shared" si="627"/>
        <v>Idle</v>
      </c>
      <c r="O3360" s="3" t="str">
        <f t="shared" si="635"/>
        <v>Idle</v>
      </c>
      <c r="P3360" s="2">
        <f t="shared" si="628"/>
        <v>0</v>
      </c>
      <c r="Q3360" s="2">
        <f t="shared" si="629"/>
        <v>0</v>
      </c>
      <c r="R3360" s="2">
        <f t="shared" si="630"/>
        <v>0</v>
      </c>
      <c r="S3360" s="2">
        <f t="shared" si="631"/>
        <v>0</v>
      </c>
      <c r="T3360" s="2">
        <f t="shared" si="632"/>
        <v>0</v>
      </c>
      <c r="U3360" s="2">
        <f>IF(O3360="Reg", R3360 * Inputs!$B$7, 0)</f>
        <v>0</v>
      </c>
      <c r="V3360" s="2">
        <f>MAX(F3360 + P3360*Inputs!$B$15 - (Q3360/Inputs!$B$16) - U3360, 0)</f>
        <v>340</v>
      </c>
    </row>
    <row r="3361" spans="1:22" x14ac:dyDescent="0.3">
      <c r="A3361" s="1">
        <v>46162.958333333343</v>
      </c>
      <c r="B3361" s="2">
        <v>34.353456869926973</v>
      </c>
      <c r="C3361" s="2">
        <v>4.2975751359572998</v>
      </c>
      <c r="D3361" s="2">
        <f t="shared" si="624"/>
        <v>30.93637694012989</v>
      </c>
      <c r="E3361" s="2">
        <f t="shared" si="625"/>
        <v>46.17829078920019</v>
      </c>
      <c r="F3361" s="2">
        <f t="shared" si="633"/>
        <v>340</v>
      </c>
      <c r="G3361" s="2">
        <f t="shared" si="634"/>
        <v>0</v>
      </c>
      <c r="H3361" s="2">
        <f>MIN(Inputs!$B$2, (Inputs!$B$14 - F3361)/Inputs!$B$15)</f>
        <v>0</v>
      </c>
      <c r="I3361" s="2">
        <f>MAX(MIN(Inputs!$B$2, F3361*Inputs!$B$16, Inputs!$B$14*Inputs!$B$4 - G3361), 0)</f>
        <v>170</v>
      </c>
      <c r="J3361" s="2">
        <f>MAX(MIN(Inputs!$B$2, F3361*Inputs!$B$16, (Inputs!$B$14-F3361)/Inputs!$B$15)*Inputs!$B$9, 0)</f>
        <v>0</v>
      </c>
      <c r="K3361" s="2">
        <f>MAX(E3361*Inputs!$B$5 - B3361 - Inputs!$B$8, 0) * H3361</f>
        <v>0</v>
      </c>
      <c r="L3361" s="2">
        <f>IF(B3361 &gt;= D3361*Inputs!$B$10, MAX(B3361 - E3361/Inputs!$B$5 - Inputs!$B$8, 0) * I3361, 0)</f>
        <v>0</v>
      </c>
      <c r="M3361" s="2">
        <f t="shared" si="626"/>
        <v>0</v>
      </c>
      <c r="N3361" s="3" t="str">
        <f t="shared" si="627"/>
        <v>Idle</v>
      </c>
      <c r="O3361" s="3" t="str">
        <f t="shared" si="635"/>
        <v>Idle</v>
      </c>
      <c r="P3361" s="2">
        <f t="shared" si="628"/>
        <v>0</v>
      </c>
      <c r="Q3361" s="2">
        <f t="shared" si="629"/>
        <v>0</v>
      </c>
      <c r="R3361" s="2">
        <f t="shared" si="630"/>
        <v>0</v>
      </c>
      <c r="S3361" s="2">
        <f t="shared" si="631"/>
        <v>0</v>
      </c>
      <c r="T3361" s="2">
        <f t="shared" si="632"/>
        <v>0</v>
      </c>
      <c r="U3361" s="2">
        <f>IF(O3361="Reg", R3361 * Inputs!$B$7, 0)</f>
        <v>0</v>
      </c>
      <c r="V3361" s="2">
        <f>MAX(F3361 + P3361*Inputs!$B$15 - (Q3361/Inputs!$B$16) - U3361, 0)</f>
        <v>340</v>
      </c>
    </row>
    <row r="3362" spans="1:22" x14ac:dyDescent="0.3">
      <c r="A3362" s="1">
        <v>46163</v>
      </c>
      <c r="B3362" s="2">
        <v>34.150272573985518</v>
      </c>
      <c r="C3362" s="2">
        <v>4.6720299958528919</v>
      </c>
      <c r="D3362" s="2">
        <f t="shared" si="624"/>
        <v>40.376370545304546</v>
      </c>
      <c r="E3362" s="2">
        <f t="shared" si="625"/>
        <v>40.452714644212371</v>
      </c>
      <c r="F3362" s="2">
        <f t="shared" si="633"/>
        <v>340</v>
      </c>
      <c r="G3362" s="2">
        <f t="shared" si="634"/>
        <v>0</v>
      </c>
      <c r="H3362" s="2">
        <f>MIN(Inputs!$B$2, (Inputs!$B$14 - F3362)/Inputs!$B$15)</f>
        <v>0</v>
      </c>
      <c r="I3362" s="2">
        <f>MAX(MIN(Inputs!$B$2, F3362*Inputs!$B$16, Inputs!$B$14*Inputs!$B$4 - G3362), 0)</f>
        <v>170</v>
      </c>
      <c r="J3362" s="2">
        <f>MAX(MIN(Inputs!$B$2, F3362*Inputs!$B$16, (Inputs!$B$14-F3362)/Inputs!$B$15)*Inputs!$B$9, 0)</f>
        <v>0</v>
      </c>
      <c r="K3362" s="2">
        <f>MAX(E3362*Inputs!$B$5 - B3362 - Inputs!$B$8, 0) * H3362</f>
        <v>0</v>
      </c>
      <c r="L3362" s="2">
        <f>IF(B3362 &gt;= D3362*Inputs!$B$10, MAX(B3362 - E3362/Inputs!$B$5 - Inputs!$B$8, 0) * I3362, 0)</f>
        <v>0</v>
      </c>
      <c r="M3362" s="2">
        <f t="shared" si="626"/>
        <v>0</v>
      </c>
      <c r="N3362" s="3" t="str">
        <f t="shared" si="627"/>
        <v>Idle</v>
      </c>
      <c r="O3362" s="3" t="str">
        <f t="shared" si="635"/>
        <v>Idle</v>
      </c>
      <c r="P3362" s="2">
        <f t="shared" si="628"/>
        <v>0</v>
      </c>
      <c r="Q3362" s="2">
        <f t="shared" si="629"/>
        <v>0</v>
      </c>
      <c r="R3362" s="2">
        <f t="shared" si="630"/>
        <v>0</v>
      </c>
      <c r="S3362" s="2">
        <f t="shared" si="631"/>
        <v>0</v>
      </c>
      <c r="T3362" s="2">
        <f t="shared" si="632"/>
        <v>0</v>
      </c>
      <c r="U3362" s="2">
        <f>IF(O3362="Reg", R3362 * Inputs!$B$7, 0)</f>
        <v>0</v>
      </c>
      <c r="V3362" s="2">
        <f>MAX(F3362 + P3362*Inputs!$B$15 - (Q3362/Inputs!$B$16) - U3362, 0)</f>
        <v>340</v>
      </c>
    </row>
    <row r="3363" spans="1:22" x14ac:dyDescent="0.3">
      <c r="A3363" s="1">
        <v>46163.041666666657</v>
      </c>
      <c r="B3363" s="2">
        <v>23.540218836948132</v>
      </c>
      <c r="C3363" s="2">
        <v>61.212934763655639</v>
      </c>
      <c r="D3363" s="2">
        <f t="shared" si="624"/>
        <v>40.376370545304546</v>
      </c>
      <c r="E3363" s="2">
        <f t="shared" si="625"/>
        <v>34.761002548548113</v>
      </c>
      <c r="F3363" s="2">
        <f t="shared" si="633"/>
        <v>340</v>
      </c>
      <c r="G3363" s="2">
        <f t="shared" si="634"/>
        <v>0</v>
      </c>
      <c r="H3363" s="2">
        <f>MIN(Inputs!$B$2, (Inputs!$B$14 - F3363)/Inputs!$B$15)</f>
        <v>0</v>
      </c>
      <c r="I3363" s="2">
        <f>MAX(MIN(Inputs!$B$2, F3363*Inputs!$B$16, Inputs!$B$14*Inputs!$B$4 - G3363), 0)</f>
        <v>170</v>
      </c>
      <c r="J3363" s="2">
        <f>MAX(MIN(Inputs!$B$2, F3363*Inputs!$B$16, (Inputs!$B$14-F3363)/Inputs!$B$15)*Inputs!$B$9, 0)</f>
        <v>0</v>
      </c>
      <c r="K3363" s="2">
        <f>MAX(E3363*Inputs!$B$5 - B3363 - Inputs!$B$8, 0) * H3363</f>
        <v>0</v>
      </c>
      <c r="L3363" s="2">
        <f>IF(B3363 &gt;= D3363*Inputs!$B$10, MAX(B3363 - E3363/Inputs!$B$5 - Inputs!$B$8, 0) * I3363, 0)</f>
        <v>0</v>
      </c>
      <c r="M3363" s="2">
        <f t="shared" si="626"/>
        <v>0</v>
      </c>
      <c r="N3363" s="3" t="str">
        <f t="shared" si="627"/>
        <v>Idle</v>
      </c>
      <c r="O3363" s="3" t="str">
        <f t="shared" si="635"/>
        <v>Idle</v>
      </c>
      <c r="P3363" s="2">
        <f t="shared" si="628"/>
        <v>0</v>
      </c>
      <c r="Q3363" s="2">
        <f t="shared" si="629"/>
        <v>0</v>
      </c>
      <c r="R3363" s="2">
        <f t="shared" si="630"/>
        <v>0</v>
      </c>
      <c r="S3363" s="2">
        <f t="shared" si="631"/>
        <v>0</v>
      </c>
      <c r="T3363" s="2">
        <f t="shared" si="632"/>
        <v>0</v>
      </c>
      <c r="U3363" s="2">
        <f>IF(O3363="Reg", R3363 * Inputs!$B$7, 0)</f>
        <v>0</v>
      </c>
      <c r="V3363" s="2">
        <f>MAX(F3363 + P3363*Inputs!$B$15 - (Q3363/Inputs!$B$16) - U3363, 0)</f>
        <v>340</v>
      </c>
    </row>
    <row r="3364" spans="1:22" x14ac:dyDescent="0.3">
      <c r="A3364" s="1">
        <v>46163.083333333343</v>
      </c>
      <c r="B3364" s="2">
        <v>183.01847487509781</v>
      </c>
      <c r="C3364" s="2">
        <v>2.5322786199310592</v>
      </c>
      <c r="D3364" s="2">
        <f t="shared" si="624"/>
        <v>40.376370545304546</v>
      </c>
      <c r="E3364" s="2">
        <f t="shared" si="625"/>
        <v>30.837632742390095</v>
      </c>
      <c r="F3364" s="2">
        <f t="shared" si="633"/>
        <v>340</v>
      </c>
      <c r="G3364" s="2">
        <f t="shared" si="634"/>
        <v>0</v>
      </c>
      <c r="H3364" s="2">
        <f>MIN(Inputs!$B$2, (Inputs!$B$14 - F3364)/Inputs!$B$15)</f>
        <v>0</v>
      </c>
      <c r="I3364" s="2">
        <f>MAX(MIN(Inputs!$B$2, F3364*Inputs!$B$16, Inputs!$B$14*Inputs!$B$4 - G3364), 0)</f>
        <v>170</v>
      </c>
      <c r="J3364" s="2">
        <f>MAX(MIN(Inputs!$B$2, F3364*Inputs!$B$16, (Inputs!$B$14-F3364)/Inputs!$B$15)*Inputs!$B$9, 0)</f>
        <v>0</v>
      </c>
      <c r="K3364" s="2">
        <f>MAX(E3364*Inputs!$B$5 - B3364 - Inputs!$B$8, 0) * H3364</f>
        <v>0</v>
      </c>
      <c r="L3364" s="2">
        <f>IF(B3364 &gt;= D3364*Inputs!$B$10, MAX(B3364 - E3364/Inputs!$B$5 - Inputs!$B$8, 0) * I3364, 0)</f>
        <v>21755.870767168537</v>
      </c>
      <c r="M3364" s="2">
        <f t="shared" si="626"/>
        <v>0</v>
      </c>
      <c r="N3364" s="3" t="str">
        <f t="shared" si="627"/>
        <v>Discharge</v>
      </c>
      <c r="O3364" s="3" t="str">
        <f t="shared" si="635"/>
        <v>Discharge</v>
      </c>
      <c r="P3364" s="2">
        <f t="shared" si="628"/>
        <v>0</v>
      </c>
      <c r="Q3364" s="2">
        <f t="shared" si="629"/>
        <v>170</v>
      </c>
      <c r="R3364" s="2">
        <f t="shared" si="630"/>
        <v>0</v>
      </c>
      <c r="S3364" s="2">
        <f t="shared" si="631"/>
        <v>31113.140728766626</v>
      </c>
      <c r="T3364" s="2">
        <f t="shared" si="632"/>
        <v>0</v>
      </c>
      <c r="U3364" s="2">
        <f>IF(O3364="Reg", R3364 * Inputs!$B$7, 0)</f>
        <v>0</v>
      </c>
      <c r="V3364" s="2">
        <f>MAX(F3364 + P3364*Inputs!$B$15 - (Q3364/Inputs!$B$16) - U3364, 0)</f>
        <v>170</v>
      </c>
    </row>
    <row r="3365" spans="1:22" x14ac:dyDescent="0.3">
      <c r="A3365" s="1">
        <v>46163.125</v>
      </c>
      <c r="B3365" s="2">
        <v>2.0073215792427499</v>
      </c>
      <c r="C3365" s="2">
        <v>10.132647021726489</v>
      </c>
      <c r="D3365" s="2">
        <f t="shared" si="624"/>
        <v>40.376370545304546</v>
      </c>
      <c r="E3365" s="2">
        <f t="shared" si="625"/>
        <v>0.71257165025162228</v>
      </c>
      <c r="F3365" s="2">
        <f t="shared" si="633"/>
        <v>170</v>
      </c>
      <c r="G3365" s="2">
        <f t="shared" si="634"/>
        <v>170</v>
      </c>
      <c r="H3365" s="2">
        <f>MIN(Inputs!$B$2, (Inputs!$B$14 - F3365)/Inputs!$B$15)</f>
        <v>170</v>
      </c>
      <c r="I3365" s="2">
        <f>MAX(MIN(Inputs!$B$2, F3365*Inputs!$B$16, Inputs!$B$14*Inputs!$B$4 - G3365), 0)</f>
        <v>170</v>
      </c>
      <c r="J3365" s="2">
        <f>MAX(MIN(Inputs!$B$2, F3365*Inputs!$B$16, (Inputs!$B$14-F3365)/Inputs!$B$15)*Inputs!$B$9, 0)</f>
        <v>136</v>
      </c>
      <c r="K3365" s="2">
        <f>MAX(E3365*Inputs!$B$5 - B3365 - Inputs!$B$8, 0) * H3365</f>
        <v>0</v>
      </c>
      <c r="L3365" s="2">
        <f>IF(B3365 &gt;= D3365*Inputs!$B$10, MAX(B3365 - E3365/Inputs!$B$5 - Inputs!$B$8, 0) * I3365, 0)</f>
        <v>0</v>
      </c>
      <c r="M3365" s="2">
        <f t="shared" si="626"/>
        <v>1378.0399949548025</v>
      </c>
      <c r="N3365" s="3" t="str">
        <f t="shared" si="627"/>
        <v>Reg</v>
      </c>
      <c r="O3365" s="3" t="str">
        <f t="shared" si="635"/>
        <v>Discharge</v>
      </c>
      <c r="P3365" s="2">
        <f t="shared" si="628"/>
        <v>0</v>
      </c>
      <c r="Q3365" s="2">
        <f t="shared" si="629"/>
        <v>170</v>
      </c>
      <c r="R3365" s="2">
        <f t="shared" si="630"/>
        <v>0</v>
      </c>
      <c r="S3365" s="2">
        <f t="shared" si="631"/>
        <v>341.24466847126746</v>
      </c>
      <c r="T3365" s="2">
        <f t="shared" si="632"/>
        <v>0</v>
      </c>
      <c r="U3365" s="2">
        <f>IF(O3365="Reg", R3365 * Inputs!$B$7, 0)</f>
        <v>0</v>
      </c>
      <c r="V3365" s="2">
        <f>MAX(F3365 + P3365*Inputs!$B$15 - (Q3365/Inputs!$B$16) - U3365, 0)</f>
        <v>0</v>
      </c>
    </row>
    <row r="3366" spans="1:22" x14ac:dyDescent="0.3">
      <c r="A3366" s="1">
        <v>46163.166666666657</v>
      </c>
      <c r="B3366" s="2">
        <v>0</v>
      </c>
      <c r="C3366" s="2">
        <v>5.4740441004257043</v>
      </c>
      <c r="D3366" s="2">
        <f t="shared" si="624"/>
        <v>40.376370545304546</v>
      </c>
      <c r="E3366" s="2">
        <f t="shared" si="625"/>
        <v>0.57438826463353299</v>
      </c>
      <c r="F3366" s="2">
        <f t="shared" si="633"/>
        <v>0</v>
      </c>
      <c r="G3366" s="2">
        <f t="shared" si="634"/>
        <v>340</v>
      </c>
      <c r="H3366" s="2">
        <f>MIN(Inputs!$B$2, (Inputs!$B$14 - F3366)/Inputs!$B$15)</f>
        <v>170</v>
      </c>
      <c r="I3366" s="2">
        <f>MAX(MIN(Inputs!$B$2, F3366*Inputs!$B$16, Inputs!$B$14*Inputs!$B$4 - G3366), 0)</f>
        <v>0</v>
      </c>
      <c r="J3366" s="2">
        <f>MAX(MIN(Inputs!$B$2, F3366*Inputs!$B$16, (Inputs!$B$14-F3366)/Inputs!$B$15)*Inputs!$B$9, 0)</f>
        <v>0</v>
      </c>
      <c r="K3366" s="2">
        <f>MAX(E3366*Inputs!$B$5 - B3366 - Inputs!$B$8, 0) * H3366</f>
        <v>0</v>
      </c>
      <c r="L3366" s="2">
        <f>IF(B3366 &gt;= D3366*Inputs!$B$10, MAX(B3366 - E3366/Inputs!$B$5 - Inputs!$B$8, 0) * I3366, 0)</f>
        <v>0</v>
      </c>
      <c r="M3366" s="2">
        <f t="shared" si="626"/>
        <v>0</v>
      </c>
      <c r="N3366" s="3" t="str">
        <f t="shared" si="627"/>
        <v>Idle</v>
      </c>
      <c r="O3366" s="3" t="str">
        <f t="shared" si="635"/>
        <v>Idle</v>
      </c>
      <c r="P3366" s="2">
        <f t="shared" si="628"/>
        <v>0</v>
      </c>
      <c r="Q3366" s="2">
        <f t="shared" si="629"/>
        <v>0</v>
      </c>
      <c r="R3366" s="2">
        <f t="shared" si="630"/>
        <v>0</v>
      </c>
      <c r="S3366" s="2">
        <f t="shared" si="631"/>
        <v>0</v>
      </c>
      <c r="T3366" s="2">
        <f t="shared" si="632"/>
        <v>0</v>
      </c>
      <c r="U3366" s="2">
        <f>IF(O3366="Reg", R3366 * Inputs!$B$7, 0)</f>
        <v>0</v>
      </c>
      <c r="V3366" s="2">
        <f>MAX(F3366 + P3366*Inputs!$B$15 - (Q3366/Inputs!$B$16) - U3366, 0)</f>
        <v>0</v>
      </c>
    </row>
    <row r="3367" spans="1:22" x14ac:dyDescent="0.3">
      <c r="A3367" s="1">
        <v>46163.208333333343</v>
      </c>
      <c r="B3367" s="2">
        <v>0</v>
      </c>
      <c r="C3367" s="2">
        <v>13.596356588663969</v>
      </c>
      <c r="D3367" s="2">
        <f t="shared" si="624"/>
        <v>40.376370545304546</v>
      </c>
      <c r="E3367" s="2">
        <f t="shared" si="625"/>
        <v>2.6124191580821048</v>
      </c>
      <c r="F3367" s="2">
        <f t="shared" si="633"/>
        <v>0</v>
      </c>
      <c r="G3367" s="2">
        <f t="shared" si="634"/>
        <v>340</v>
      </c>
      <c r="H3367" s="2">
        <f>MIN(Inputs!$B$2, (Inputs!$B$14 - F3367)/Inputs!$B$15)</f>
        <v>170</v>
      </c>
      <c r="I3367" s="2">
        <f>MAX(MIN(Inputs!$B$2, F3367*Inputs!$B$16, Inputs!$B$14*Inputs!$B$4 - G3367), 0)</f>
        <v>0</v>
      </c>
      <c r="J3367" s="2">
        <f>MAX(MIN(Inputs!$B$2, F3367*Inputs!$B$16, (Inputs!$B$14-F3367)/Inputs!$B$15)*Inputs!$B$9, 0)</f>
        <v>0</v>
      </c>
      <c r="K3367" s="2">
        <f>MAX(E3367*Inputs!$B$5 - B3367 - Inputs!$B$8, 0) * H3367</f>
        <v>0</v>
      </c>
      <c r="L3367" s="2">
        <f>IF(B3367 &gt;= D3367*Inputs!$B$10, MAX(B3367 - E3367/Inputs!$B$5 - Inputs!$B$8, 0) * I3367, 0)</f>
        <v>0</v>
      </c>
      <c r="M3367" s="2">
        <f t="shared" si="626"/>
        <v>0</v>
      </c>
      <c r="N3367" s="3" t="str">
        <f t="shared" si="627"/>
        <v>Idle</v>
      </c>
      <c r="O3367" s="3" t="str">
        <f t="shared" si="635"/>
        <v>Idle</v>
      </c>
      <c r="P3367" s="2">
        <f t="shared" si="628"/>
        <v>0</v>
      </c>
      <c r="Q3367" s="2">
        <f t="shared" si="629"/>
        <v>0</v>
      </c>
      <c r="R3367" s="2">
        <f t="shared" si="630"/>
        <v>0</v>
      </c>
      <c r="S3367" s="2">
        <f t="shared" si="631"/>
        <v>0</v>
      </c>
      <c r="T3367" s="2">
        <f t="shared" si="632"/>
        <v>0</v>
      </c>
      <c r="U3367" s="2">
        <f>IF(O3367="Reg", R3367 * Inputs!$B$7, 0)</f>
        <v>0</v>
      </c>
      <c r="V3367" s="2">
        <f>MAX(F3367 + P3367*Inputs!$B$15 - (Q3367/Inputs!$B$16) - U3367, 0)</f>
        <v>0</v>
      </c>
    </row>
    <row r="3368" spans="1:22" x14ac:dyDescent="0.3">
      <c r="A3368" s="1">
        <v>46163.25</v>
      </c>
      <c r="B3368" s="2">
        <v>0</v>
      </c>
      <c r="C3368" s="2">
        <v>39.886446400273357</v>
      </c>
      <c r="D3368" s="2">
        <f t="shared" si="624"/>
        <v>40.376370545304546</v>
      </c>
      <c r="E3368" s="2">
        <f t="shared" si="625"/>
        <v>5.9842381082038036</v>
      </c>
      <c r="F3368" s="2">
        <f t="shared" si="633"/>
        <v>0</v>
      </c>
      <c r="G3368" s="2">
        <f t="shared" si="634"/>
        <v>340</v>
      </c>
      <c r="H3368" s="2">
        <f>MIN(Inputs!$B$2, (Inputs!$B$14 - F3368)/Inputs!$B$15)</f>
        <v>170</v>
      </c>
      <c r="I3368" s="2">
        <f>MAX(MIN(Inputs!$B$2, F3368*Inputs!$B$16, Inputs!$B$14*Inputs!$B$4 - G3368), 0)</f>
        <v>0</v>
      </c>
      <c r="J3368" s="2">
        <f>MAX(MIN(Inputs!$B$2, F3368*Inputs!$B$16, (Inputs!$B$14-F3368)/Inputs!$B$15)*Inputs!$B$9, 0)</f>
        <v>0</v>
      </c>
      <c r="K3368" s="2">
        <f>MAX(E3368*Inputs!$B$5 - B3368 - Inputs!$B$8, 0) * H3368</f>
        <v>0</v>
      </c>
      <c r="L3368" s="2">
        <f>IF(B3368 &gt;= D3368*Inputs!$B$10, MAX(B3368 - E3368/Inputs!$B$5 - Inputs!$B$8, 0) * I3368, 0)</f>
        <v>0</v>
      </c>
      <c r="M3368" s="2">
        <f t="shared" si="626"/>
        <v>0</v>
      </c>
      <c r="N3368" s="3" t="str">
        <f t="shared" si="627"/>
        <v>Idle</v>
      </c>
      <c r="O3368" s="3" t="str">
        <f t="shared" si="635"/>
        <v>Idle</v>
      </c>
      <c r="P3368" s="2">
        <f t="shared" si="628"/>
        <v>0</v>
      </c>
      <c r="Q3368" s="2">
        <f t="shared" si="629"/>
        <v>0</v>
      </c>
      <c r="R3368" s="2">
        <f t="shared" si="630"/>
        <v>0</v>
      </c>
      <c r="S3368" s="2">
        <f t="shared" si="631"/>
        <v>0</v>
      </c>
      <c r="T3368" s="2">
        <f t="shared" si="632"/>
        <v>0</v>
      </c>
      <c r="U3368" s="2">
        <f>IF(O3368="Reg", R3368 * Inputs!$B$7, 0)</f>
        <v>0</v>
      </c>
      <c r="V3368" s="2">
        <f>MAX(F3368 + P3368*Inputs!$B$15 - (Q3368/Inputs!$B$16) - U3368, 0)</f>
        <v>0</v>
      </c>
    </row>
    <row r="3369" spans="1:22" x14ac:dyDescent="0.3">
      <c r="A3369" s="1">
        <v>46163.291666666657</v>
      </c>
      <c r="B3369" s="2">
        <v>0</v>
      </c>
      <c r="C3369" s="2">
        <v>4.9470779772874947</v>
      </c>
      <c r="D3369" s="2">
        <f t="shared" si="624"/>
        <v>40.376370545304546</v>
      </c>
      <c r="E3369" s="2">
        <f t="shared" si="625"/>
        <v>13.017774305916623</v>
      </c>
      <c r="F3369" s="2">
        <f t="shared" si="633"/>
        <v>0</v>
      </c>
      <c r="G3369" s="2">
        <f t="shared" si="634"/>
        <v>340</v>
      </c>
      <c r="H3369" s="2">
        <f>MIN(Inputs!$B$2, (Inputs!$B$14 - F3369)/Inputs!$B$15)</f>
        <v>170</v>
      </c>
      <c r="I3369" s="2">
        <f>MAX(MIN(Inputs!$B$2, F3369*Inputs!$B$16, Inputs!$B$14*Inputs!$B$4 - G3369), 0)</f>
        <v>0</v>
      </c>
      <c r="J3369" s="2">
        <f>MAX(MIN(Inputs!$B$2, F3369*Inputs!$B$16, (Inputs!$B$14-F3369)/Inputs!$B$15)*Inputs!$B$9, 0)</f>
        <v>0</v>
      </c>
      <c r="K3369" s="2">
        <f>MAX(E3369*Inputs!$B$5 - B3369 - Inputs!$B$8, 0) * H3369</f>
        <v>0</v>
      </c>
      <c r="L3369" s="2">
        <f>IF(B3369 &gt;= D3369*Inputs!$B$10, MAX(B3369 - E3369/Inputs!$B$5 - Inputs!$B$8, 0) * I3369, 0)</f>
        <v>0</v>
      </c>
      <c r="M3369" s="2">
        <f t="shared" si="626"/>
        <v>0</v>
      </c>
      <c r="N3369" s="3" t="str">
        <f t="shared" si="627"/>
        <v>Idle</v>
      </c>
      <c r="O3369" s="3" t="str">
        <f t="shared" si="635"/>
        <v>Idle</v>
      </c>
      <c r="P3369" s="2">
        <f t="shared" si="628"/>
        <v>0</v>
      </c>
      <c r="Q3369" s="2">
        <f t="shared" si="629"/>
        <v>0</v>
      </c>
      <c r="R3369" s="2">
        <f t="shared" si="630"/>
        <v>0</v>
      </c>
      <c r="S3369" s="2">
        <f t="shared" si="631"/>
        <v>0</v>
      </c>
      <c r="T3369" s="2">
        <f t="shared" si="632"/>
        <v>0</v>
      </c>
      <c r="U3369" s="2">
        <f>IF(O3369="Reg", R3369 * Inputs!$B$7, 0)</f>
        <v>0</v>
      </c>
      <c r="V3369" s="2">
        <f>MAX(F3369 + P3369*Inputs!$B$15 - (Q3369/Inputs!$B$16) - U3369, 0)</f>
        <v>0</v>
      </c>
    </row>
    <row r="3370" spans="1:22" x14ac:dyDescent="0.3">
      <c r="A3370" s="1">
        <v>46163.333333333343</v>
      </c>
      <c r="B3370" s="2">
        <v>2.268108322266984</v>
      </c>
      <c r="C3370" s="2">
        <v>3.1364138308214269</v>
      </c>
      <c r="D3370" s="2">
        <f t="shared" si="624"/>
        <v>40.376370545304546</v>
      </c>
      <c r="E3370" s="2">
        <f t="shared" si="625"/>
        <v>19.652412173871337</v>
      </c>
      <c r="F3370" s="2">
        <f t="shared" si="633"/>
        <v>0</v>
      </c>
      <c r="G3370" s="2">
        <f t="shared" si="634"/>
        <v>340</v>
      </c>
      <c r="H3370" s="2">
        <f>MIN(Inputs!$B$2, (Inputs!$B$14 - F3370)/Inputs!$B$15)</f>
        <v>170</v>
      </c>
      <c r="I3370" s="2">
        <f>MAX(MIN(Inputs!$B$2, F3370*Inputs!$B$16, Inputs!$B$14*Inputs!$B$4 - G3370), 0)</f>
        <v>0</v>
      </c>
      <c r="J3370" s="2">
        <f>MAX(MIN(Inputs!$B$2, F3370*Inputs!$B$16, (Inputs!$B$14-F3370)/Inputs!$B$15)*Inputs!$B$9, 0)</f>
        <v>0</v>
      </c>
      <c r="K3370" s="2">
        <f>MAX(E3370*Inputs!$B$5 - B3370 - Inputs!$B$8, 0) * H3370</f>
        <v>0</v>
      </c>
      <c r="L3370" s="2">
        <f>IF(B3370 &gt;= D3370*Inputs!$B$10, MAX(B3370 - E3370/Inputs!$B$5 - Inputs!$B$8, 0) * I3370, 0)</f>
        <v>0</v>
      </c>
      <c r="M3370" s="2">
        <f t="shared" si="626"/>
        <v>0</v>
      </c>
      <c r="N3370" s="3" t="str">
        <f t="shared" si="627"/>
        <v>Idle</v>
      </c>
      <c r="O3370" s="3" t="str">
        <f t="shared" si="635"/>
        <v>Idle</v>
      </c>
      <c r="P3370" s="2">
        <f t="shared" si="628"/>
        <v>0</v>
      </c>
      <c r="Q3370" s="2">
        <f t="shared" si="629"/>
        <v>0</v>
      </c>
      <c r="R3370" s="2">
        <f t="shared" si="630"/>
        <v>0</v>
      </c>
      <c r="S3370" s="2">
        <f t="shared" si="631"/>
        <v>0</v>
      </c>
      <c r="T3370" s="2">
        <f t="shared" si="632"/>
        <v>0</v>
      </c>
      <c r="U3370" s="2">
        <f>IF(O3370="Reg", R3370 * Inputs!$B$7, 0)</f>
        <v>0</v>
      </c>
      <c r="V3370" s="2">
        <f>MAX(F3370 + P3370*Inputs!$B$15 - (Q3370/Inputs!$B$16) - U3370, 0)</f>
        <v>0</v>
      </c>
    </row>
    <row r="3371" spans="1:22" x14ac:dyDescent="0.3">
      <c r="A3371" s="1">
        <v>46163.375</v>
      </c>
      <c r="B3371" s="2">
        <v>1.1782212655342139</v>
      </c>
      <c r="C3371" s="2">
        <v>4.7775117591439349</v>
      </c>
      <c r="D3371" s="2">
        <f t="shared" si="624"/>
        <v>40.376370545304546</v>
      </c>
      <c r="E3371" s="2">
        <f t="shared" si="625"/>
        <v>27.876736720761581</v>
      </c>
      <c r="F3371" s="2">
        <f t="shared" si="633"/>
        <v>0</v>
      </c>
      <c r="G3371" s="2">
        <f t="shared" si="634"/>
        <v>340</v>
      </c>
      <c r="H3371" s="2">
        <f>MIN(Inputs!$B$2, (Inputs!$B$14 - F3371)/Inputs!$B$15)</f>
        <v>170</v>
      </c>
      <c r="I3371" s="2">
        <f>MAX(MIN(Inputs!$B$2, F3371*Inputs!$B$16, Inputs!$B$14*Inputs!$B$4 - G3371), 0)</f>
        <v>0</v>
      </c>
      <c r="J3371" s="2">
        <f>MAX(MIN(Inputs!$B$2, F3371*Inputs!$B$16, (Inputs!$B$14-F3371)/Inputs!$B$15)*Inputs!$B$9, 0)</f>
        <v>0</v>
      </c>
      <c r="K3371" s="2">
        <f>MAX(E3371*Inputs!$B$5 - B3371 - Inputs!$B$8, 0) * H3371</f>
        <v>570.06219828511621</v>
      </c>
      <c r="L3371" s="2">
        <f>IF(B3371 &gt;= D3371*Inputs!$B$10, MAX(B3371 - E3371/Inputs!$B$5 - Inputs!$B$8, 0) * I3371, 0)</f>
        <v>0</v>
      </c>
      <c r="M3371" s="2">
        <f t="shared" si="626"/>
        <v>0</v>
      </c>
      <c r="N3371" s="3" t="str">
        <f t="shared" si="627"/>
        <v>Charge</v>
      </c>
      <c r="O3371" s="3" t="str">
        <f t="shared" si="635"/>
        <v>Charge</v>
      </c>
      <c r="P3371" s="2">
        <f t="shared" si="628"/>
        <v>170</v>
      </c>
      <c r="Q3371" s="2">
        <f t="shared" si="629"/>
        <v>0</v>
      </c>
      <c r="R3371" s="2">
        <f t="shared" si="630"/>
        <v>0</v>
      </c>
      <c r="S3371" s="2">
        <f t="shared" si="631"/>
        <v>-200.29761514081636</v>
      </c>
      <c r="T3371" s="2">
        <f t="shared" si="632"/>
        <v>0</v>
      </c>
      <c r="U3371" s="2">
        <f>IF(O3371="Reg", R3371 * Inputs!$B$7, 0)</f>
        <v>0</v>
      </c>
      <c r="V3371" s="2">
        <f>MAX(F3371 + P3371*Inputs!$B$15 - (Q3371/Inputs!$B$16) - U3371, 0)</f>
        <v>170</v>
      </c>
    </row>
    <row r="3372" spans="1:22" x14ac:dyDescent="0.3">
      <c r="A3372" s="1">
        <v>46163.416666666657</v>
      </c>
      <c r="B3372" s="2">
        <v>12.22818536069143</v>
      </c>
      <c r="C3372" s="2">
        <v>1.3813706591043899</v>
      </c>
      <c r="D3372" s="2">
        <f t="shared" si="624"/>
        <v>40.376370545304546</v>
      </c>
      <c r="E3372" s="2">
        <f t="shared" si="625"/>
        <v>38.449683359134376</v>
      </c>
      <c r="F3372" s="2">
        <f t="shared" si="633"/>
        <v>170</v>
      </c>
      <c r="G3372" s="2">
        <f t="shared" si="634"/>
        <v>340</v>
      </c>
      <c r="H3372" s="2">
        <f>MIN(Inputs!$B$2, (Inputs!$B$14 - F3372)/Inputs!$B$15)</f>
        <v>170</v>
      </c>
      <c r="I3372" s="2">
        <f>MAX(MIN(Inputs!$B$2, F3372*Inputs!$B$16, Inputs!$B$14*Inputs!$B$4 - G3372), 0)</f>
        <v>0</v>
      </c>
      <c r="J3372" s="2">
        <f>MAX(MIN(Inputs!$B$2, F3372*Inputs!$B$16, (Inputs!$B$14-F3372)/Inputs!$B$15)*Inputs!$B$9, 0)</f>
        <v>136</v>
      </c>
      <c r="K3372" s="2">
        <f>MAX(E3372*Inputs!$B$5 - B3372 - Inputs!$B$8, 0) * H3372</f>
        <v>273.28111920895918</v>
      </c>
      <c r="L3372" s="2">
        <f>IF(B3372 &gt;= D3372*Inputs!$B$10, MAX(B3372 - E3372/Inputs!$B$5 - Inputs!$B$8, 0) * I3372, 0)</f>
        <v>0</v>
      </c>
      <c r="M3372" s="2">
        <f t="shared" si="626"/>
        <v>187.86640963819704</v>
      </c>
      <c r="N3372" s="3" t="str">
        <f t="shared" si="627"/>
        <v>Charge</v>
      </c>
      <c r="O3372" s="3" t="str">
        <f t="shared" si="635"/>
        <v>Charge</v>
      </c>
      <c r="P3372" s="2">
        <f t="shared" si="628"/>
        <v>170</v>
      </c>
      <c r="Q3372" s="2">
        <f t="shared" si="629"/>
        <v>0</v>
      </c>
      <c r="R3372" s="2">
        <f t="shared" si="630"/>
        <v>0</v>
      </c>
      <c r="S3372" s="2">
        <f t="shared" si="631"/>
        <v>-2078.7915113175432</v>
      </c>
      <c r="T3372" s="2">
        <f t="shared" si="632"/>
        <v>0</v>
      </c>
      <c r="U3372" s="2">
        <f>IF(O3372="Reg", R3372 * Inputs!$B$7, 0)</f>
        <v>0</v>
      </c>
      <c r="V3372" s="2">
        <f>MAX(F3372 + P3372*Inputs!$B$15 - (Q3372/Inputs!$B$16) - U3372, 0)</f>
        <v>340</v>
      </c>
    </row>
    <row r="3373" spans="1:22" x14ac:dyDescent="0.3">
      <c r="A3373" s="1">
        <v>46163.458333333343</v>
      </c>
      <c r="B3373" s="2">
        <v>20.230913700730191</v>
      </c>
      <c r="C3373" s="2">
        <v>16.472503516438781</v>
      </c>
      <c r="D3373" s="2">
        <f t="shared" si="624"/>
        <v>40.376370545304546</v>
      </c>
      <c r="E3373" s="2">
        <f t="shared" si="625"/>
        <v>48.339880608384767</v>
      </c>
      <c r="F3373" s="2">
        <f t="shared" si="633"/>
        <v>340</v>
      </c>
      <c r="G3373" s="2">
        <f t="shared" si="634"/>
        <v>340</v>
      </c>
      <c r="H3373" s="2">
        <f>MIN(Inputs!$B$2, (Inputs!$B$14 - F3373)/Inputs!$B$15)</f>
        <v>0</v>
      </c>
      <c r="I3373" s="2">
        <f>MAX(MIN(Inputs!$B$2, F3373*Inputs!$B$16, Inputs!$B$14*Inputs!$B$4 - G3373), 0)</f>
        <v>0</v>
      </c>
      <c r="J3373" s="2">
        <f>MAX(MIN(Inputs!$B$2, F3373*Inputs!$B$16, (Inputs!$B$14-F3373)/Inputs!$B$15)*Inputs!$B$9, 0)</f>
        <v>0</v>
      </c>
      <c r="K3373" s="2">
        <f>MAX(E3373*Inputs!$B$5 - B3373 - Inputs!$B$8, 0) * H3373</f>
        <v>0</v>
      </c>
      <c r="L3373" s="2">
        <f>IF(B3373 &gt;= D3373*Inputs!$B$10, MAX(B3373 - E3373/Inputs!$B$5 - Inputs!$B$8, 0) * I3373, 0)</f>
        <v>0</v>
      </c>
      <c r="M3373" s="2">
        <f t="shared" si="626"/>
        <v>0</v>
      </c>
      <c r="N3373" s="3" t="str">
        <f t="shared" si="627"/>
        <v>Idle</v>
      </c>
      <c r="O3373" s="3" t="str">
        <f t="shared" si="635"/>
        <v>Idle</v>
      </c>
      <c r="P3373" s="2">
        <f t="shared" si="628"/>
        <v>0</v>
      </c>
      <c r="Q3373" s="2">
        <f t="shared" si="629"/>
        <v>0</v>
      </c>
      <c r="R3373" s="2">
        <f t="shared" si="630"/>
        <v>0</v>
      </c>
      <c r="S3373" s="2">
        <f t="shared" si="631"/>
        <v>0</v>
      </c>
      <c r="T3373" s="2">
        <f t="shared" si="632"/>
        <v>0</v>
      </c>
      <c r="U3373" s="2">
        <f>IF(O3373="Reg", R3373 * Inputs!$B$7, 0)</f>
        <v>0</v>
      </c>
      <c r="V3373" s="2">
        <f>MAX(F3373 + P3373*Inputs!$B$15 - (Q3373/Inputs!$B$16) - U3373, 0)</f>
        <v>340</v>
      </c>
    </row>
    <row r="3374" spans="1:22" x14ac:dyDescent="0.3">
      <c r="A3374" s="1">
        <v>46163.5</v>
      </c>
      <c r="B3374" s="2">
        <v>42.201217186276907</v>
      </c>
      <c r="C3374" s="2">
        <v>3.421963409508511</v>
      </c>
      <c r="D3374" s="2">
        <f t="shared" si="624"/>
        <v>40.376370545304546</v>
      </c>
      <c r="E3374" s="2">
        <f t="shared" si="625"/>
        <v>57.219910874357765</v>
      </c>
      <c r="F3374" s="2">
        <f t="shared" si="633"/>
        <v>340</v>
      </c>
      <c r="G3374" s="2">
        <f t="shared" si="634"/>
        <v>340</v>
      </c>
      <c r="H3374" s="2">
        <f>MIN(Inputs!$B$2, (Inputs!$B$14 - F3374)/Inputs!$B$15)</f>
        <v>0</v>
      </c>
      <c r="I3374" s="2">
        <f>MAX(MIN(Inputs!$B$2, F3374*Inputs!$B$16, Inputs!$B$14*Inputs!$B$4 - G3374), 0)</f>
        <v>0</v>
      </c>
      <c r="J3374" s="2">
        <f>MAX(MIN(Inputs!$B$2, F3374*Inputs!$B$16, (Inputs!$B$14-F3374)/Inputs!$B$15)*Inputs!$B$9, 0)</f>
        <v>0</v>
      </c>
      <c r="K3374" s="2">
        <f>MAX(E3374*Inputs!$B$5 - B3374 - Inputs!$B$8, 0) * H3374</f>
        <v>0</v>
      </c>
      <c r="L3374" s="2">
        <f>IF(B3374 &gt;= D3374*Inputs!$B$10, MAX(B3374 - E3374/Inputs!$B$5 - Inputs!$B$8, 0) * I3374, 0)</f>
        <v>0</v>
      </c>
      <c r="M3374" s="2">
        <f t="shared" si="626"/>
        <v>0</v>
      </c>
      <c r="N3374" s="3" t="str">
        <f t="shared" si="627"/>
        <v>Idle</v>
      </c>
      <c r="O3374" s="3" t="str">
        <f t="shared" si="635"/>
        <v>Idle</v>
      </c>
      <c r="P3374" s="2">
        <f t="shared" si="628"/>
        <v>0</v>
      </c>
      <c r="Q3374" s="2">
        <f t="shared" si="629"/>
        <v>0</v>
      </c>
      <c r="R3374" s="2">
        <f t="shared" si="630"/>
        <v>0</v>
      </c>
      <c r="S3374" s="2">
        <f t="shared" si="631"/>
        <v>0</v>
      </c>
      <c r="T3374" s="2">
        <f t="shared" si="632"/>
        <v>0</v>
      </c>
      <c r="U3374" s="2">
        <f>IF(O3374="Reg", R3374 * Inputs!$B$7, 0)</f>
        <v>0</v>
      </c>
      <c r="V3374" s="2">
        <f>MAX(F3374 + P3374*Inputs!$B$15 - (Q3374/Inputs!$B$16) - U3374, 0)</f>
        <v>340</v>
      </c>
    </row>
    <row r="3375" spans="1:22" x14ac:dyDescent="0.3">
      <c r="A3375" s="1">
        <v>46163.541666666657</v>
      </c>
      <c r="B3375" s="2">
        <v>39.807827207728273</v>
      </c>
      <c r="C3375" s="2">
        <v>4.6716234538335089</v>
      </c>
      <c r="D3375" s="2">
        <f t="shared" si="624"/>
        <v>40.376370545304546</v>
      </c>
      <c r="E3375" s="2">
        <f t="shared" si="625"/>
        <v>61.673137132766819</v>
      </c>
      <c r="F3375" s="2">
        <f t="shared" si="633"/>
        <v>340</v>
      </c>
      <c r="G3375" s="2">
        <f t="shared" si="634"/>
        <v>340</v>
      </c>
      <c r="H3375" s="2">
        <f>MIN(Inputs!$B$2, (Inputs!$B$14 - F3375)/Inputs!$B$15)</f>
        <v>0</v>
      </c>
      <c r="I3375" s="2">
        <f>MAX(MIN(Inputs!$B$2, F3375*Inputs!$B$16, Inputs!$B$14*Inputs!$B$4 - G3375), 0)</f>
        <v>0</v>
      </c>
      <c r="J3375" s="2">
        <f>MAX(MIN(Inputs!$B$2, F3375*Inputs!$B$16, (Inputs!$B$14-F3375)/Inputs!$B$15)*Inputs!$B$9, 0)</f>
        <v>0</v>
      </c>
      <c r="K3375" s="2">
        <f>MAX(E3375*Inputs!$B$5 - B3375 - Inputs!$B$8, 0) * H3375</f>
        <v>0</v>
      </c>
      <c r="L3375" s="2">
        <f>IF(B3375 &gt;= D3375*Inputs!$B$10, MAX(B3375 - E3375/Inputs!$B$5 - Inputs!$B$8, 0) * I3375, 0)</f>
        <v>0</v>
      </c>
      <c r="M3375" s="2">
        <f t="shared" si="626"/>
        <v>0</v>
      </c>
      <c r="N3375" s="3" t="str">
        <f t="shared" si="627"/>
        <v>Idle</v>
      </c>
      <c r="O3375" s="3" t="str">
        <f t="shared" si="635"/>
        <v>Idle</v>
      </c>
      <c r="P3375" s="2">
        <f t="shared" si="628"/>
        <v>0</v>
      </c>
      <c r="Q3375" s="2">
        <f t="shared" si="629"/>
        <v>0</v>
      </c>
      <c r="R3375" s="2">
        <f t="shared" si="630"/>
        <v>0</v>
      </c>
      <c r="S3375" s="2">
        <f t="shared" si="631"/>
        <v>0</v>
      </c>
      <c r="T3375" s="2">
        <f t="shared" si="632"/>
        <v>0</v>
      </c>
      <c r="U3375" s="2">
        <f>IF(O3375="Reg", R3375 * Inputs!$B$7, 0)</f>
        <v>0</v>
      </c>
      <c r="V3375" s="2">
        <f>MAX(F3375 + P3375*Inputs!$B$15 - (Q3375/Inputs!$B$16) - U3375, 0)</f>
        <v>340</v>
      </c>
    </row>
    <row r="3376" spans="1:22" x14ac:dyDescent="0.3">
      <c r="A3376" s="1">
        <v>46163.583333333343</v>
      </c>
      <c r="B3376" s="2">
        <v>51.614055603608449</v>
      </c>
      <c r="C3376" s="2">
        <v>1.650508337082113</v>
      </c>
      <c r="D3376" s="2">
        <f t="shared" si="624"/>
        <v>40.376370545304546</v>
      </c>
      <c r="E3376" s="2">
        <f t="shared" si="625"/>
        <v>65.576925113919813</v>
      </c>
      <c r="F3376" s="2">
        <f t="shared" si="633"/>
        <v>340</v>
      </c>
      <c r="G3376" s="2">
        <f t="shared" si="634"/>
        <v>340</v>
      </c>
      <c r="H3376" s="2">
        <f>MIN(Inputs!$B$2, (Inputs!$B$14 - F3376)/Inputs!$B$15)</f>
        <v>0</v>
      </c>
      <c r="I3376" s="2">
        <f>MAX(MIN(Inputs!$B$2, F3376*Inputs!$B$16, Inputs!$B$14*Inputs!$B$4 - G3376), 0)</f>
        <v>0</v>
      </c>
      <c r="J3376" s="2">
        <f>MAX(MIN(Inputs!$B$2, F3376*Inputs!$B$16, (Inputs!$B$14-F3376)/Inputs!$B$15)*Inputs!$B$9, 0)</f>
        <v>0</v>
      </c>
      <c r="K3376" s="2">
        <f>MAX(E3376*Inputs!$B$5 - B3376 - Inputs!$B$8, 0) * H3376</f>
        <v>0</v>
      </c>
      <c r="L3376" s="2">
        <f>IF(B3376 &gt;= D3376*Inputs!$B$10, MAX(B3376 - E3376/Inputs!$B$5 - Inputs!$B$8, 0) * I3376, 0)</f>
        <v>0</v>
      </c>
      <c r="M3376" s="2">
        <f t="shared" si="626"/>
        <v>0</v>
      </c>
      <c r="N3376" s="3" t="str">
        <f t="shared" si="627"/>
        <v>Idle</v>
      </c>
      <c r="O3376" s="3" t="str">
        <f t="shared" si="635"/>
        <v>Idle</v>
      </c>
      <c r="P3376" s="2">
        <f t="shared" si="628"/>
        <v>0</v>
      </c>
      <c r="Q3376" s="2">
        <f t="shared" si="629"/>
        <v>0</v>
      </c>
      <c r="R3376" s="2">
        <f t="shared" si="630"/>
        <v>0</v>
      </c>
      <c r="S3376" s="2">
        <f t="shared" si="631"/>
        <v>0</v>
      </c>
      <c r="T3376" s="2">
        <f t="shared" si="632"/>
        <v>0</v>
      </c>
      <c r="U3376" s="2">
        <f>IF(O3376="Reg", R3376 * Inputs!$B$7, 0)</f>
        <v>0</v>
      </c>
      <c r="V3376" s="2">
        <f>MAX(F3376 + P3376*Inputs!$B$15 - (Q3376/Inputs!$B$16) - U3376, 0)</f>
        <v>340</v>
      </c>
    </row>
    <row r="3377" spans="1:22" x14ac:dyDescent="0.3">
      <c r="A3377" s="1">
        <v>46163.625</v>
      </c>
      <c r="B3377" s="2">
        <v>64.61590109577098</v>
      </c>
      <c r="C3377" s="2">
        <v>3.60918866606487</v>
      </c>
      <c r="D3377" s="2">
        <f t="shared" si="624"/>
        <v>40.376370545304546</v>
      </c>
      <c r="E3377" s="2">
        <f t="shared" si="625"/>
        <v>67.344046692355036</v>
      </c>
      <c r="F3377" s="2">
        <f t="shared" si="633"/>
        <v>340</v>
      </c>
      <c r="G3377" s="2">
        <f t="shared" si="634"/>
        <v>340</v>
      </c>
      <c r="H3377" s="2">
        <f>MIN(Inputs!$B$2, (Inputs!$B$14 - F3377)/Inputs!$B$15)</f>
        <v>0</v>
      </c>
      <c r="I3377" s="2">
        <f>MAX(MIN(Inputs!$B$2, F3377*Inputs!$B$16, Inputs!$B$14*Inputs!$B$4 - G3377), 0)</f>
        <v>0</v>
      </c>
      <c r="J3377" s="2">
        <f>MAX(MIN(Inputs!$B$2, F3377*Inputs!$B$16, (Inputs!$B$14-F3377)/Inputs!$B$15)*Inputs!$B$9, 0)</f>
        <v>0</v>
      </c>
      <c r="K3377" s="2">
        <f>MAX(E3377*Inputs!$B$5 - B3377 - Inputs!$B$8, 0) * H3377</f>
        <v>0</v>
      </c>
      <c r="L3377" s="2">
        <f>IF(B3377 &gt;= D3377*Inputs!$B$10, MAX(B3377 - E3377/Inputs!$B$5 - Inputs!$B$8, 0) * I3377, 0)</f>
        <v>0</v>
      </c>
      <c r="M3377" s="2">
        <f t="shared" si="626"/>
        <v>0</v>
      </c>
      <c r="N3377" s="3" t="str">
        <f t="shared" si="627"/>
        <v>Idle</v>
      </c>
      <c r="O3377" s="3" t="str">
        <f t="shared" si="635"/>
        <v>Idle</v>
      </c>
      <c r="P3377" s="2">
        <f t="shared" si="628"/>
        <v>0</v>
      </c>
      <c r="Q3377" s="2">
        <f t="shared" si="629"/>
        <v>0</v>
      </c>
      <c r="R3377" s="2">
        <f t="shared" si="630"/>
        <v>0</v>
      </c>
      <c r="S3377" s="2">
        <f t="shared" si="631"/>
        <v>0</v>
      </c>
      <c r="T3377" s="2">
        <f t="shared" si="632"/>
        <v>0</v>
      </c>
      <c r="U3377" s="2">
        <f>IF(O3377="Reg", R3377 * Inputs!$B$7, 0)</f>
        <v>0</v>
      </c>
      <c r="V3377" s="2">
        <f>MAX(F3377 + P3377*Inputs!$B$15 - (Q3377/Inputs!$B$16) - U3377, 0)</f>
        <v>340</v>
      </c>
    </row>
    <row r="3378" spans="1:22" x14ac:dyDescent="0.3">
      <c r="A3378" s="1">
        <v>46163.666666666657</v>
      </c>
      <c r="B3378" s="2">
        <v>71.569368856193805</v>
      </c>
      <c r="C3378" s="2">
        <v>10.811983389334619</v>
      </c>
      <c r="D3378" s="2">
        <f t="shared" si="624"/>
        <v>40.376370545304546</v>
      </c>
      <c r="E3378" s="2">
        <f t="shared" si="625"/>
        <v>67.760345096683707</v>
      </c>
      <c r="F3378" s="2">
        <f t="shared" si="633"/>
        <v>340</v>
      </c>
      <c r="G3378" s="2">
        <f t="shared" si="634"/>
        <v>340</v>
      </c>
      <c r="H3378" s="2">
        <f>MIN(Inputs!$B$2, (Inputs!$B$14 - F3378)/Inputs!$B$15)</f>
        <v>0</v>
      </c>
      <c r="I3378" s="2">
        <f>MAX(MIN(Inputs!$B$2, F3378*Inputs!$B$16, Inputs!$B$14*Inputs!$B$4 - G3378), 0)</f>
        <v>0</v>
      </c>
      <c r="J3378" s="2">
        <f>MAX(MIN(Inputs!$B$2, F3378*Inputs!$B$16, (Inputs!$B$14-F3378)/Inputs!$B$15)*Inputs!$B$9, 0)</f>
        <v>0</v>
      </c>
      <c r="K3378" s="2">
        <f>MAX(E3378*Inputs!$B$5 - B3378 - Inputs!$B$8, 0) * H3378</f>
        <v>0</v>
      </c>
      <c r="L3378" s="2">
        <f>IF(B3378 &gt;= D3378*Inputs!$B$10, MAX(B3378 - E3378/Inputs!$B$5 - Inputs!$B$8, 0) * I3378, 0)</f>
        <v>0</v>
      </c>
      <c r="M3378" s="2">
        <f t="shared" si="626"/>
        <v>0</v>
      </c>
      <c r="N3378" s="3" t="str">
        <f t="shared" si="627"/>
        <v>Idle</v>
      </c>
      <c r="O3378" s="3" t="str">
        <f t="shared" si="635"/>
        <v>Idle</v>
      </c>
      <c r="P3378" s="2">
        <f t="shared" si="628"/>
        <v>0</v>
      </c>
      <c r="Q3378" s="2">
        <f t="shared" si="629"/>
        <v>0</v>
      </c>
      <c r="R3378" s="2">
        <f t="shared" si="630"/>
        <v>0</v>
      </c>
      <c r="S3378" s="2">
        <f t="shared" si="631"/>
        <v>0</v>
      </c>
      <c r="T3378" s="2">
        <f t="shared" si="632"/>
        <v>0</v>
      </c>
      <c r="U3378" s="2">
        <f>IF(O3378="Reg", R3378 * Inputs!$B$7, 0)</f>
        <v>0</v>
      </c>
      <c r="V3378" s="2">
        <f>MAX(F3378 + P3378*Inputs!$B$15 - (Q3378/Inputs!$B$16) - U3378, 0)</f>
        <v>340</v>
      </c>
    </row>
    <row r="3379" spans="1:22" x14ac:dyDescent="0.3">
      <c r="A3379" s="1">
        <v>46163.708333333343</v>
      </c>
      <c r="B3379" s="2">
        <v>73.511095296568172</v>
      </c>
      <c r="C3379" s="2">
        <v>2.826591310025294</v>
      </c>
      <c r="D3379" s="2">
        <f t="shared" si="624"/>
        <v>40.376370545304546</v>
      </c>
      <c r="E3379" s="2">
        <f t="shared" si="625"/>
        <v>63.67851560840662</v>
      </c>
      <c r="F3379" s="2">
        <f t="shared" si="633"/>
        <v>340</v>
      </c>
      <c r="G3379" s="2">
        <f t="shared" si="634"/>
        <v>340</v>
      </c>
      <c r="H3379" s="2">
        <f>MIN(Inputs!$B$2, (Inputs!$B$14 - F3379)/Inputs!$B$15)</f>
        <v>0</v>
      </c>
      <c r="I3379" s="2">
        <f>MAX(MIN(Inputs!$B$2, F3379*Inputs!$B$16, Inputs!$B$14*Inputs!$B$4 - G3379), 0)</f>
        <v>0</v>
      </c>
      <c r="J3379" s="2">
        <f>MAX(MIN(Inputs!$B$2, F3379*Inputs!$B$16, (Inputs!$B$14-F3379)/Inputs!$B$15)*Inputs!$B$9, 0)</f>
        <v>0</v>
      </c>
      <c r="K3379" s="2">
        <f>MAX(E3379*Inputs!$B$5 - B3379 - Inputs!$B$8, 0) * H3379</f>
        <v>0</v>
      </c>
      <c r="L3379" s="2">
        <f>IF(B3379 &gt;= D3379*Inputs!$B$10, MAX(B3379 - E3379/Inputs!$B$5 - Inputs!$B$8, 0) * I3379, 0)</f>
        <v>0</v>
      </c>
      <c r="M3379" s="2">
        <f t="shared" si="626"/>
        <v>0</v>
      </c>
      <c r="N3379" s="3" t="str">
        <f t="shared" si="627"/>
        <v>Idle</v>
      </c>
      <c r="O3379" s="3" t="str">
        <f t="shared" si="635"/>
        <v>Idle</v>
      </c>
      <c r="P3379" s="2">
        <f t="shared" si="628"/>
        <v>0</v>
      </c>
      <c r="Q3379" s="2">
        <f t="shared" si="629"/>
        <v>0</v>
      </c>
      <c r="R3379" s="2">
        <f t="shared" si="630"/>
        <v>0</v>
      </c>
      <c r="S3379" s="2">
        <f t="shared" si="631"/>
        <v>0</v>
      </c>
      <c r="T3379" s="2">
        <f t="shared" si="632"/>
        <v>0</v>
      </c>
      <c r="U3379" s="2">
        <f>IF(O3379="Reg", R3379 * Inputs!$B$7, 0)</f>
        <v>0</v>
      </c>
      <c r="V3379" s="2">
        <f>MAX(F3379 + P3379*Inputs!$B$15 - (Q3379/Inputs!$B$16) - U3379, 0)</f>
        <v>340</v>
      </c>
    </row>
    <row r="3380" spans="1:22" x14ac:dyDescent="0.3">
      <c r="A3380" s="1">
        <v>46163.75</v>
      </c>
      <c r="B3380" s="2">
        <v>68.920574736731197</v>
      </c>
      <c r="C3380" s="2">
        <v>29.409042240482101</v>
      </c>
      <c r="D3380" s="2">
        <f t="shared" si="624"/>
        <v>40.376370545304546</v>
      </c>
      <c r="E3380" s="2">
        <f t="shared" si="625"/>
        <v>57.848618554444272</v>
      </c>
      <c r="F3380" s="2">
        <f t="shared" si="633"/>
        <v>340</v>
      </c>
      <c r="G3380" s="2">
        <f t="shared" si="634"/>
        <v>340</v>
      </c>
      <c r="H3380" s="2">
        <f>MIN(Inputs!$B$2, (Inputs!$B$14 - F3380)/Inputs!$B$15)</f>
        <v>0</v>
      </c>
      <c r="I3380" s="2">
        <f>MAX(MIN(Inputs!$B$2, F3380*Inputs!$B$16, Inputs!$B$14*Inputs!$B$4 - G3380), 0)</f>
        <v>0</v>
      </c>
      <c r="J3380" s="2">
        <f>MAX(MIN(Inputs!$B$2, F3380*Inputs!$B$16, (Inputs!$B$14-F3380)/Inputs!$B$15)*Inputs!$B$9, 0)</f>
        <v>0</v>
      </c>
      <c r="K3380" s="2">
        <f>MAX(E3380*Inputs!$B$5 - B3380 - Inputs!$B$8, 0) * H3380</f>
        <v>0</v>
      </c>
      <c r="L3380" s="2">
        <f>IF(B3380 &gt;= D3380*Inputs!$B$10, MAX(B3380 - E3380/Inputs!$B$5 - Inputs!$B$8, 0) * I3380, 0)</f>
        <v>0</v>
      </c>
      <c r="M3380" s="2">
        <f t="shared" si="626"/>
        <v>0</v>
      </c>
      <c r="N3380" s="3" t="str">
        <f t="shared" si="627"/>
        <v>Idle</v>
      </c>
      <c r="O3380" s="3" t="str">
        <f t="shared" si="635"/>
        <v>Idle</v>
      </c>
      <c r="P3380" s="2">
        <f t="shared" si="628"/>
        <v>0</v>
      </c>
      <c r="Q3380" s="2">
        <f t="shared" si="629"/>
        <v>0</v>
      </c>
      <c r="R3380" s="2">
        <f t="shared" si="630"/>
        <v>0</v>
      </c>
      <c r="S3380" s="2">
        <f t="shared" si="631"/>
        <v>0</v>
      </c>
      <c r="T3380" s="2">
        <f t="shared" si="632"/>
        <v>0</v>
      </c>
      <c r="U3380" s="2">
        <f>IF(O3380="Reg", R3380 * Inputs!$B$7, 0)</f>
        <v>0</v>
      </c>
      <c r="V3380" s="2">
        <f>MAX(F3380 + P3380*Inputs!$B$15 - (Q3380/Inputs!$B$16) - U3380, 0)</f>
        <v>340</v>
      </c>
    </row>
    <row r="3381" spans="1:22" x14ac:dyDescent="0.3">
      <c r="A3381" s="1">
        <v>46163.791666666657</v>
      </c>
      <c r="B3381" s="2">
        <v>63.230555094646341</v>
      </c>
      <c r="C3381" s="2">
        <v>3.6098187305572651</v>
      </c>
      <c r="D3381" s="2">
        <f t="shared" si="624"/>
        <v>40.376370545304546</v>
      </c>
      <c r="E3381" s="2">
        <f t="shared" si="625"/>
        <v>50.924619372629309</v>
      </c>
      <c r="F3381" s="2">
        <f t="shared" si="633"/>
        <v>340</v>
      </c>
      <c r="G3381" s="2">
        <f t="shared" si="634"/>
        <v>340</v>
      </c>
      <c r="H3381" s="2">
        <f>MIN(Inputs!$B$2, (Inputs!$B$14 - F3381)/Inputs!$B$15)</f>
        <v>0</v>
      </c>
      <c r="I3381" s="2">
        <f>MAX(MIN(Inputs!$B$2, F3381*Inputs!$B$16, Inputs!$B$14*Inputs!$B$4 - G3381), 0)</f>
        <v>0</v>
      </c>
      <c r="J3381" s="2">
        <f>MAX(MIN(Inputs!$B$2, F3381*Inputs!$B$16, (Inputs!$B$14-F3381)/Inputs!$B$15)*Inputs!$B$9, 0)</f>
        <v>0</v>
      </c>
      <c r="K3381" s="2">
        <f>MAX(E3381*Inputs!$B$5 - B3381 - Inputs!$B$8, 0) * H3381</f>
        <v>0</v>
      </c>
      <c r="L3381" s="2">
        <f>IF(B3381 &gt;= D3381*Inputs!$B$10, MAX(B3381 - E3381/Inputs!$B$5 - Inputs!$B$8, 0) * I3381, 0)</f>
        <v>0</v>
      </c>
      <c r="M3381" s="2">
        <f t="shared" si="626"/>
        <v>0</v>
      </c>
      <c r="N3381" s="3" t="str">
        <f t="shared" si="627"/>
        <v>Idle</v>
      </c>
      <c r="O3381" s="3" t="str">
        <f t="shared" si="635"/>
        <v>Idle</v>
      </c>
      <c r="P3381" s="2">
        <f t="shared" si="628"/>
        <v>0</v>
      </c>
      <c r="Q3381" s="2">
        <f t="shared" si="629"/>
        <v>0</v>
      </c>
      <c r="R3381" s="2">
        <f t="shared" si="630"/>
        <v>0</v>
      </c>
      <c r="S3381" s="2">
        <f t="shared" si="631"/>
        <v>0</v>
      </c>
      <c r="T3381" s="2">
        <f t="shared" si="632"/>
        <v>0</v>
      </c>
      <c r="U3381" s="2">
        <f>IF(O3381="Reg", R3381 * Inputs!$B$7, 0)</f>
        <v>0</v>
      </c>
      <c r="V3381" s="2">
        <f>MAX(F3381 + P3381*Inputs!$B$15 - (Q3381/Inputs!$B$16) - U3381, 0)</f>
        <v>340</v>
      </c>
    </row>
    <row r="3382" spans="1:22" x14ac:dyDescent="0.3">
      <c r="A3382" s="1">
        <v>46163.833333333343</v>
      </c>
      <c r="B3382" s="2">
        <v>62.21678507421975</v>
      </c>
      <c r="C3382" s="2">
        <v>42.113085577505167</v>
      </c>
      <c r="D3382" s="2">
        <f t="shared" si="624"/>
        <v>40.376370545304546</v>
      </c>
      <c r="E3382" s="2">
        <f t="shared" si="625"/>
        <v>43.370479136060368</v>
      </c>
      <c r="F3382" s="2">
        <f t="shared" si="633"/>
        <v>340</v>
      </c>
      <c r="G3382" s="2">
        <f t="shared" si="634"/>
        <v>340</v>
      </c>
      <c r="H3382" s="2">
        <f>MIN(Inputs!$B$2, (Inputs!$B$14 - F3382)/Inputs!$B$15)</f>
        <v>0</v>
      </c>
      <c r="I3382" s="2">
        <f>MAX(MIN(Inputs!$B$2, F3382*Inputs!$B$16, Inputs!$B$14*Inputs!$B$4 - G3382), 0)</f>
        <v>0</v>
      </c>
      <c r="J3382" s="2">
        <f>MAX(MIN(Inputs!$B$2, F3382*Inputs!$B$16, (Inputs!$B$14-F3382)/Inputs!$B$15)*Inputs!$B$9, 0)</f>
        <v>0</v>
      </c>
      <c r="K3382" s="2">
        <f>MAX(E3382*Inputs!$B$5 - B3382 - Inputs!$B$8, 0) * H3382</f>
        <v>0</v>
      </c>
      <c r="L3382" s="2">
        <f>IF(B3382 &gt;= D3382*Inputs!$B$10, MAX(B3382 - E3382/Inputs!$B$5 - Inputs!$B$8, 0) * I3382, 0)</f>
        <v>0</v>
      </c>
      <c r="M3382" s="2">
        <f t="shared" si="626"/>
        <v>0</v>
      </c>
      <c r="N3382" s="3" t="str">
        <f t="shared" si="627"/>
        <v>Idle</v>
      </c>
      <c r="O3382" s="3" t="str">
        <f t="shared" si="635"/>
        <v>Idle</v>
      </c>
      <c r="P3382" s="2">
        <f t="shared" si="628"/>
        <v>0</v>
      </c>
      <c r="Q3382" s="2">
        <f t="shared" si="629"/>
        <v>0</v>
      </c>
      <c r="R3382" s="2">
        <f t="shared" si="630"/>
        <v>0</v>
      </c>
      <c r="S3382" s="2">
        <f t="shared" si="631"/>
        <v>0</v>
      </c>
      <c r="T3382" s="2">
        <f t="shared" si="632"/>
        <v>0</v>
      </c>
      <c r="U3382" s="2">
        <f>IF(O3382="Reg", R3382 * Inputs!$B$7, 0)</f>
        <v>0</v>
      </c>
      <c r="V3382" s="2">
        <f>MAX(F3382 + P3382*Inputs!$B$15 - (Q3382/Inputs!$B$16) - U3382, 0)</f>
        <v>340</v>
      </c>
    </row>
    <row r="3383" spans="1:22" x14ac:dyDescent="0.3">
      <c r="A3383" s="1">
        <v>46163.875</v>
      </c>
      <c r="B3383" s="2">
        <v>67.11369152174305</v>
      </c>
      <c r="C3383" s="2">
        <v>2.650729075331768</v>
      </c>
      <c r="D3383" s="2">
        <f t="shared" si="624"/>
        <v>40.376370545304546</v>
      </c>
      <c r="E3383" s="2">
        <f t="shared" si="625"/>
        <v>34.064026081147212</v>
      </c>
      <c r="F3383" s="2">
        <f t="shared" si="633"/>
        <v>340</v>
      </c>
      <c r="G3383" s="2">
        <f t="shared" si="634"/>
        <v>340</v>
      </c>
      <c r="H3383" s="2">
        <f>MIN(Inputs!$B$2, (Inputs!$B$14 - F3383)/Inputs!$B$15)</f>
        <v>0</v>
      </c>
      <c r="I3383" s="2">
        <f>MAX(MIN(Inputs!$B$2, F3383*Inputs!$B$16, Inputs!$B$14*Inputs!$B$4 - G3383), 0)</f>
        <v>0</v>
      </c>
      <c r="J3383" s="2">
        <f>MAX(MIN(Inputs!$B$2, F3383*Inputs!$B$16, (Inputs!$B$14-F3383)/Inputs!$B$15)*Inputs!$B$9, 0)</f>
        <v>0</v>
      </c>
      <c r="K3383" s="2">
        <f>MAX(E3383*Inputs!$B$5 - B3383 - Inputs!$B$8, 0) * H3383</f>
        <v>0</v>
      </c>
      <c r="L3383" s="2">
        <f>IF(B3383 &gt;= D3383*Inputs!$B$10, MAX(B3383 - E3383/Inputs!$B$5 - Inputs!$B$8, 0) * I3383, 0)</f>
        <v>0</v>
      </c>
      <c r="M3383" s="2">
        <f t="shared" si="626"/>
        <v>0</v>
      </c>
      <c r="N3383" s="3" t="str">
        <f t="shared" si="627"/>
        <v>Idle</v>
      </c>
      <c r="O3383" s="3" t="str">
        <f t="shared" si="635"/>
        <v>Idle</v>
      </c>
      <c r="P3383" s="2">
        <f t="shared" si="628"/>
        <v>0</v>
      </c>
      <c r="Q3383" s="2">
        <f t="shared" si="629"/>
        <v>0</v>
      </c>
      <c r="R3383" s="2">
        <f t="shared" si="630"/>
        <v>0</v>
      </c>
      <c r="S3383" s="2">
        <f t="shared" si="631"/>
        <v>0</v>
      </c>
      <c r="T3383" s="2">
        <f t="shared" si="632"/>
        <v>0</v>
      </c>
      <c r="U3383" s="2">
        <f>IF(O3383="Reg", R3383 * Inputs!$B$7, 0)</f>
        <v>0</v>
      </c>
      <c r="V3383" s="2">
        <f>MAX(F3383 + P3383*Inputs!$B$15 - (Q3383/Inputs!$B$16) - U3383, 0)</f>
        <v>340</v>
      </c>
    </row>
    <row r="3384" spans="1:22" x14ac:dyDescent="0.3">
      <c r="A3384" s="1">
        <v>46163.916666666657</v>
      </c>
      <c r="B3384" s="2">
        <v>47.07839192653114</v>
      </c>
      <c r="C3384" s="2">
        <v>6.7912589201174622</v>
      </c>
      <c r="D3384" s="2">
        <f t="shared" si="624"/>
        <v>40.376370545304546</v>
      </c>
      <c r="E3384" s="2">
        <f t="shared" si="625"/>
        <v>22.878410827523368</v>
      </c>
      <c r="F3384" s="2">
        <f t="shared" si="633"/>
        <v>340</v>
      </c>
      <c r="G3384" s="2">
        <f t="shared" si="634"/>
        <v>340</v>
      </c>
      <c r="H3384" s="2">
        <f>MIN(Inputs!$B$2, (Inputs!$B$14 - F3384)/Inputs!$B$15)</f>
        <v>0</v>
      </c>
      <c r="I3384" s="2">
        <f>MAX(MIN(Inputs!$B$2, F3384*Inputs!$B$16, Inputs!$B$14*Inputs!$B$4 - G3384), 0)</f>
        <v>0</v>
      </c>
      <c r="J3384" s="2">
        <f>MAX(MIN(Inputs!$B$2, F3384*Inputs!$B$16, (Inputs!$B$14-F3384)/Inputs!$B$15)*Inputs!$B$9, 0)</f>
        <v>0</v>
      </c>
      <c r="K3384" s="2">
        <f>MAX(E3384*Inputs!$B$5 - B3384 - Inputs!$B$8, 0) * H3384</f>
        <v>0</v>
      </c>
      <c r="L3384" s="2">
        <f>IF(B3384 &gt;= D3384*Inputs!$B$10, MAX(B3384 - E3384/Inputs!$B$5 - Inputs!$B$8, 0) * I3384, 0)</f>
        <v>0</v>
      </c>
      <c r="M3384" s="2">
        <f t="shared" si="626"/>
        <v>0</v>
      </c>
      <c r="N3384" s="3" t="str">
        <f t="shared" si="627"/>
        <v>Idle</v>
      </c>
      <c r="O3384" s="3" t="str">
        <f t="shared" si="635"/>
        <v>Idle</v>
      </c>
      <c r="P3384" s="2">
        <f t="shared" si="628"/>
        <v>0</v>
      </c>
      <c r="Q3384" s="2">
        <f t="shared" si="629"/>
        <v>0</v>
      </c>
      <c r="R3384" s="2">
        <f t="shared" si="630"/>
        <v>0</v>
      </c>
      <c r="S3384" s="2">
        <f t="shared" si="631"/>
        <v>0</v>
      </c>
      <c r="T3384" s="2">
        <f t="shared" si="632"/>
        <v>0</v>
      </c>
      <c r="U3384" s="2">
        <f>IF(O3384="Reg", R3384 * Inputs!$B$7, 0)</f>
        <v>0</v>
      </c>
      <c r="V3384" s="2">
        <f>MAX(F3384 + P3384*Inputs!$B$15 - (Q3384/Inputs!$B$16) - U3384, 0)</f>
        <v>340</v>
      </c>
    </row>
    <row r="3385" spans="1:22" x14ac:dyDescent="0.3">
      <c r="A3385" s="1">
        <v>46163.958333333343</v>
      </c>
      <c r="B3385" s="2">
        <v>38.531712972794161</v>
      </c>
      <c r="C3385" s="2">
        <v>13.76745216894393</v>
      </c>
      <c r="D3385" s="2">
        <f t="shared" si="624"/>
        <v>40.376370545304546</v>
      </c>
      <c r="E3385" s="2">
        <f t="shared" si="625"/>
        <v>15.032012173101513</v>
      </c>
      <c r="F3385" s="2">
        <f t="shared" si="633"/>
        <v>340</v>
      </c>
      <c r="G3385" s="2">
        <f t="shared" si="634"/>
        <v>340</v>
      </c>
      <c r="H3385" s="2">
        <f>MIN(Inputs!$B$2, (Inputs!$B$14 - F3385)/Inputs!$B$15)</f>
        <v>0</v>
      </c>
      <c r="I3385" s="2">
        <f>MAX(MIN(Inputs!$B$2, F3385*Inputs!$B$16, Inputs!$B$14*Inputs!$B$4 - G3385), 0)</f>
        <v>0</v>
      </c>
      <c r="J3385" s="2">
        <f>MAX(MIN(Inputs!$B$2, F3385*Inputs!$B$16, (Inputs!$B$14-F3385)/Inputs!$B$15)*Inputs!$B$9, 0)</f>
        <v>0</v>
      </c>
      <c r="K3385" s="2">
        <f>MAX(E3385*Inputs!$B$5 - B3385 - Inputs!$B$8, 0) * H3385</f>
        <v>0</v>
      </c>
      <c r="L3385" s="2">
        <f>IF(B3385 &gt;= D3385*Inputs!$B$10, MAX(B3385 - E3385/Inputs!$B$5 - Inputs!$B$8, 0) * I3385, 0)</f>
        <v>0</v>
      </c>
      <c r="M3385" s="2">
        <f t="shared" si="626"/>
        <v>0</v>
      </c>
      <c r="N3385" s="3" t="str">
        <f t="shared" si="627"/>
        <v>Idle</v>
      </c>
      <c r="O3385" s="3" t="str">
        <f t="shared" si="635"/>
        <v>Idle</v>
      </c>
      <c r="P3385" s="2">
        <f t="shared" si="628"/>
        <v>0</v>
      </c>
      <c r="Q3385" s="2">
        <f t="shared" si="629"/>
        <v>0</v>
      </c>
      <c r="R3385" s="2">
        <f t="shared" si="630"/>
        <v>0</v>
      </c>
      <c r="S3385" s="2">
        <f t="shared" si="631"/>
        <v>0</v>
      </c>
      <c r="T3385" s="2">
        <f t="shared" si="632"/>
        <v>0</v>
      </c>
      <c r="U3385" s="2">
        <f>IF(O3385="Reg", R3385 * Inputs!$B$7, 0)</f>
        <v>0</v>
      </c>
      <c r="V3385" s="2">
        <f>MAX(F3385 + P3385*Inputs!$B$15 - (Q3385/Inputs!$B$16) - U3385, 0)</f>
        <v>340</v>
      </c>
    </row>
    <row r="3386" spans="1:22" x14ac:dyDescent="0.3">
      <c r="A3386" s="1">
        <v>46164</v>
      </c>
      <c r="B3386" s="2">
        <v>27.376579645841471</v>
      </c>
      <c r="C3386" s="2">
        <v>12.014318623705099</v>
      </c>
      <c r="D3386" s="2">
        <f t="shared" si="624"/>
        <v>31.310413746126212</v>
      </c>
      <c r="E3386" s="2">
        <f t="shared" si="625"/>
        <v>8.6100600109691534</v>
      </c>
      <c r="F3386" s="2">
        <f t="shared" si="633"/>
        <v>340</v>
      </c>
      <c r="G3386" s="2">
        <f t="shared" si="634"/>
        <v>0</v>
      </c>
      <c r="H3386" s="2">
        <f>MIN(Inputs!$B$2, (Inputs!$B$14 - F3386)/Inputs!$B$15)</f>
        <v>0</v>
      </c>
      <c r="I3386" s="2">
        <f>MAX(MIN(Inputs!$B$2, F3386*Inputs!$B$16, Inputs!$B$14*Inputs!$B$4 - G3386), 0)</f>
        <v>170</v>
      </c>
      <c r="J3386" s="2">
        <f>MAX(MIN(Inputs!$B$2, F3386*Inputs!$B$16, (Inputs!$B$14-F3386)/Inputs!$B$15)*Inputs!$B$9, 0)</f>
        <v>0</v>
      </c>
      <c r="K3386" s="2">
        <f>MAX(E3386*Inputs!$B$5 - B3386 - Inputs!$B$8, 0) * H3386</f>
        <v>0</v>
      </c>
      <c r="L3386" s="2">
        <f>IF(B3386 &gt;= D3386*Inputs!$B$10, MAX(B3386 - E3386/Inputs!$B$5 - Inputs!$B$8, 0) * I3386, 0)</f>
        <v>0</v>
      </c>
      <c r="M3386" s="2">
        <f t="shared" si="626"/>
        <v>0</v>
      </c>
      <c r="N3386" s="3" t="str">
        <f t="shared" si="627"/>
        <v>Idle</v>
      </c>
      <c r="O3386" s="3" t="str">
        <f t="shared" si="635"/>
        <v>Idle</v>
      </c>
      <c r="P3386" s="2">
        <f t="shared" si="628"/>
        <v>0</v>
      </c>
      <c r="Q3386" s="2">
        <f t="shared" si="629"/>
        <v>0</v>
      </c>
      <c r="R3386" s="2">
        <f t="shared" si="630"/>
        <v>0</v>
      </c>
      <c r="S3386" s="2">
        <f t="shared" si="631"/>
        <v>0</v>
      </c>
      <c r="T3386" s="2">
        <f t="shared" si="632"/>
        <v>0</v>
      </c>
      <c r="U3386" s="2">
        <f>IF(O3386="Reg", R3386 * Inputs!$B$7, 0)</f>
        <v>0</v>
      </c>
      <c r="V3386" s="2">
        <f>MAX(F3386 + P3386*Inputs!$B$15 - (Q3386/Inputs!$B$16) - U3386, 0)</f>
        <v>340</v>
      </c>
    </row>
    <row r="3387" spans="1:22" x14ac:dyDescent="0.3">
      <c r="A3387" s="1">
        <v>46164.041666666657</v>
      </c>
      <c r="B3387" s="2">
        <v>17.905713675232629</v>
      </c>
      <c r="C3387" s="2">
        <v>2.778712244844693</v>
      </c>
      <c r="D3387" s="2">
        <f t="shared" si="624"/>
        <v>31.310413746126212</v>
      </c>
      <c r="E3387" s="2">
        <f t="shared" si="625"/>
        <v>4.0472967366622417</v>
      </c>
      <c r="F3387" s="2">
        <f t="shared" si="633"/>
        <v>340</v>
      </c>
      <c r="G3387" s="2">
        <f t="shared" si="634"/>
        <v>0</v>
      </c>
      <c r="H3387" s="2">
        <f>MIN(Inputs!$B$2, (Inputs!$B$14 - F3387)/Inputs!$B$15)</f>
        <v>0</v>
      </c>
      <c r="I3387" s="2">
        <f>MAX(MIN(Inputs!$B$2, F3387*Inputs!$B$16, Inputs!$B$14*Inputs!$B$4 - G3387), 0)</f>
        <v>170</v>
      </c>
      <c r="J3387" s="2">
        <f>MAX(MIN(Inputs!$B$2, F3387*Inputs!$B$16, (Inputs!$B$14-F3387)/Inputs!$B$15)*Inputs!$B$9, 0)</f>
        <v>0</v>
      </c>
      <c r="K3387" s="2">
        <f>MAX(E3387*Inputs!$B$5 - B3387 - Inputs!$B$8, 0) * H3387</f>
        <v>0</v>
      </c>
      <c r="L3387" s="2">
        <f>IF(B3387 &gt;= D3387*Inputs!$B$10, MAX(B3387 - E3387/Inputs!$B$5 - Inputs!$B$8, 0) * I3387, 0)</f>
        <v>0</v>
      </c>
      <c r="M3387" s="2">
        <f t="shared" si="626"/>
        <v>0</v>
      </c>
      <c r="N3387" s="3" t="str">
        <f t="shared" si="627"/>
        <v>Idle</v>
      </c>
      <c r="O3387" s="3" t="str">
        <f t="shared" si="635"/>
        <v>Idle</v>
      </c>
      <c r="P3387" s="2">
        <f t="shared" si="628"/>
        <v>0</v>
      </c>
      <c r="Q3387" s="2">
        <f t="shared" si="629"/>
        <v>0</v>
      </c>
      <c r="R3387" s="2">
        <f t="shared" si="630"/>
        <v>0</v>
      </c>
      <c r="S3387" s="2">
        <f t="shared" si="631"/>
        <v>0</v>
      </c>
      <c r="T3387" s="2">
        <f t="shared" si="632"/>
        <v>0</v>
      </c>
      <c r="U3387" s="2">
        <f>IF(O3387="Reg", R3387 * Inputs!$B$7, 0)</f>
        <v>0</v>
      </c>
      <c r="V3387" s="2">
        <f>MAX(F3387 + P3387*Inputs!$B$15 - (Q3387/Inputs!$B$16) - U3387, 0)</f>
        <v>340</v>
      </c>
    </row>
    <row r="3388" spans="1:22" x14ac:dyDescent="0.3">
      <c r="A3388" s="1">
        <v>46164.083333333343</v>
      </c>
      <c r="B3388" s="2">
        <v>6.3780667447408197</v>
      </c>
      <c r="C3388" s="2">
        <v>8.6282247563702583</v>
      </c>
      <c r="D3388" s="2">
        <f t="shared" si="624"/>
        <v>31.310413746126212</v>
      </c>
      <c r="E3388" s="2">
        <f t="shared" si="625"/>
        <v>1.0630111241234699</v>
      </c>
      <c r="F3388" s="2">
        <f t="shared" si="633"/>
        <v>340</v>
      </c>
      <c r="G3388" s="2">
        <f t="shared" si="634"/>
        <v>0</v>
      </c>
      <c r="H3388" s="2">
        <f>MIN(Inputs!$B$2, (Inputs!$B$14 - F3388)/Inputs!$B$15)</f>
        <v>0</v>
      </c>
      <c r="I3388" s="2">
        <f>MAX(MIN(Inputs!$B$2, F3388*Inputs!$B$16, Inputs!$B$14*Inputs!$B$4 - G3388), 0)</f>
        <v>170</v>
      </c>
      <c r="J3388" s="2">
        <f>MAX(MIN(Inputs!$B$2, F3388*Inputs!$B$16, (Inputs!$B$14-F3388)/Inputs!$B$15)*Inputs!$B$9, 0)</f>
        <v>0</v>
      </c>
      <c r="K3388" s="2">
        <f>MAX(E3388*Inputs!$B$5 - B3388 - Inputs!$B$8, 0) * H3388</f>
        <v>0</v>
      </c>
      <c r="L3388" s="2">
        <f>IF(B3388 &gt;= D3388*Inputs!$B$10, MAX(B3388 - E3388/Inputs!$B$5 - Inputs!$B$8, 0) * I3388, 0)</f>
        <v>0</v>
      </c>
      <c r="M3388" s="2">
        <f t="shared" si="626"/>
        <v>0</v>
      </c>
      <c r="N3388" s="3" t="str">
        <f t="shared" si="627"/>
        <v>Idle</v>
      </c>
      <c r="O3388" s="3" t="str">
        <f t="shared" si="635"/>
        <v>Idle</v>
      </c>
      <c r="P3388" s="2">
        <f t="shared" si="628"/>
        <v>0</v>
      </c>
      <c r="Q3388" s="2">
        <f t="shared" si="629"/>
        <v>0</v>
      </c>
      <c r="R3388" s="2">
        <f t="shared" si="630"/>
        <v>0</v>
      </c>
      <c r="S3388" s="2">
        <f t="shared" si="631"/>
        <v>0</v>
      </c>
      <c r="T3388" s="2">
        <f t="shared" si="632"/>
        <v>0</v>
      </c>
      <c r="U3388" s="2">
        <f>IF(O3388="Reg", R3388 * Inputs!$B$7, 0)</f>
        <v>0</v>
      </c>
      <c r="V3388" s="2">
        <f>MAX(F3388 + P3388*Inputs!$B$15 - (Q3388/Inputs!$B$16) - U3388, 0)</f>
        <v>340</v>
      </c>
    </row>
    <row r="3389" spans="1:22" x14ac:dyDescent="0.3">
      <c r="A3389" s="1">
        <v>46164.125</v>
      </c>
      <c r="B3389" s="2">
        <v>0</v>
      </c>
      <c r="C3389" s="2">
        <v>7.7223139471721316</v>
      </c>
      <c r="D3389" s="2">
        <f t="shared" si="624"/>
        <v>31.310413746126212</v>
      </c>
      <c r="E3389" s="2">
        <f t="shared" si="625"/>
        <v>0</v>
      </c>
      <c r="F3389" s="2">
        <f t="shared" si="633"/>
        <v>340</v>
      </c>
      <c r="G3389" s="2">
        <f t="shared" si="634"/>
        <v>0</v>
      </c>
      <c r="H3389" s="2">
        <f>MIN(Inputs!$B$2, (Inputs!$B$14 - F3389)/Inputs!$B$15)</f>
        <v>0</v>
      </c>
      <c r="I3389" s="2">
        <f>MAX(MIN(Inputs!$B$2, F3389*Inputs!$B$16, Inputs!$B$14*Inputs!$B$4 - G3389), 0)</f>
        <v>170</v>
      </c>
      <c r="J3389" s="2">
        <f>MAX(MIN(Inputs!$B$2, F3389*Inputs!$B$16, (Inputs!$B$14-F3389)/Inputs!$B$15)*Inputs!$B$9, 0)</f>
        <v>0</v>
      </c>
      <c r="K3389" s="2">
        <f>MAX(E3389*Inputs!$B$5 - B3389 - Inputs!$B$8, 0) * H3389</f>
        <v>0</v>
      </c>
      <c r="L3389" s="2">
        <f>IF(B3389 &gt;= D3389*Inputs!$B$10, MAX(B3389 - E3389/Inputs!$B$5 - Inputs!$B$8, 0) * I3389, 0)</f>
        <v>0</v>
      </c>
      <c r="M3389" s="2">
        <f t="shared" si="626"/>
        <v>0</v>
      </c>
      <c r="N3389" s="3" t="str">
        <f t="shared" si="627"/>
        <v>Idle</v>
      </c>
      <c r="O3389" s="3" t="str">
        <f t="shared" si="635"/>
        <v>Idle</v>
      </c>
      <c r="P3389" s="2">
        <f t="shared" si="628"/>
        <v>0</v>
      </c>
      <c r="Q3389" s="2">
        <f t="shared" si="629"/>
        <v>0</v>
      </c>
      <c r="R3389" s="2">
        <f t="shared" si="630"/>
        <v>0</v>
      </c>
      <c r="S3389" s="2">
        <f t="shared" si="631"/>
        <v>0</v>
      </c>
      <c r="T3389" s="2">
        <f t="shared" si="632"/>
        <v>0</v>
      </c>
      <c r="U3389" s="2">
        <f>IF(O3389="Reg", R3389 * Inputs!$B$7, 0)</f>
        <v>0</v>
      </c>
      <c r="V3389" s="2">
        <f>MAX(F3389 + P3389*Inputs!$B$15 - (Q3389/Inputs!$B$16) - U3389, 0)</f>
        <v>340</v>
      </c>
    </row>
    <row r="3390" spans="1:22" x14ac:dyDescent="0.3">
      <c r="A3390" s="1">
        <v>46164.166666666657</v>
      </c>
      <c r="B3390" s="2">
        <v>0</v>
      </c>
      <c r="C3390" s="2">
        <v>11.682346822928279</v>
      </c>
      <c r="D3390" s="2">
        <f t="shared" si="624"/>
        <v>31.310413746126212</v>
      </c>
      <c r="E3390" s="2">
        <f t="shared" si="625"/>
        <v>0</v>
      </c>
      <c r="F3390" s="2">
        <f t="shared" si="633"/>
        <v>340</v>
      </c>
      <c r="G3390" s="2">
        <f t="shared" si="634"/>
        <v>0</v>
      </c>
      <c r="H3390" s="2">
        <f>MIN(Inputs!$B$2, (Inputs!$B$14 - F3390)/Inputs!$B$15)</f>
        <v>0</v>
      </c>
      <c r="I3390" s="2">
        <f>MAX(MIN(Inputs!$B$2, F3390*Inputs!$B$16, Inputs!$B$14*Inputs!$B$4 - G3390), 0)</f>
        <v>170</v>
      </c>
      <c r="J3390" s="2">
        <f>MAX(MIN(Inputs!$B$2, F3390*Inputs!$B$16, (Inputs!$B$14-F3390)/Inputs!$B$15)*Inputs!$B$9, 0)</f>
        <v>0</v>
      </c>
      <c r="K3390" s="2">
        <f>MAX(E3390*Inputs!$B$5 - B3390 - Inputs!$B$8, 0) * H3390</f>
        <v>0</v>
      </c>
      <c r="L3390" s="2">
        <f>IF(B3390 &gt;= D3390*Inputs!$B$10, MAX(B3390 - E3390/Inputs!$B$5 - Inputs!$B$8, 0) * I3390, 0)</f>
        <v>0</v>
      </c>
      <c r="M3390" s="2">
        <f t="shared" si="626"/>
        <v>0</v>
      </c>
      <c r="N3390" s="3" t="str">
        <f t="shared" si="627"/>
        <v>Idle</v>
      </c>
      <c r="O3390" s="3" t="str">
        <f t="shared" si="635"/>
        <v>Idle</v>
      </c>
      <c r="P3390" s="2">
        <f t="shared" si="628"/>
        <v>0</v>
      </c>
      <c r="Q3390" s="2">
        <f t="shared" si="629"/>
        <v>0</v>
      </c>
      <c r="R3390" s="2">
        <f t="shared" si="630"/>
        <v>0</v>
      </c>
      <c r="S3390" s="2">
        <f t="shared" si="631"/>
        <v>0</v>
      </c>
      <c r="T3390" s="2">
        <f t="shared" si="632"/>
        <v>0</v>
      </c>
      <c r="U3390" s="2">
        <f>IF(O3390="Reg", R3390 * Inputs!$B$7, 0)</f>
        <v>0</v>
      </c>
      <c r="V3390" s="2">
        <f>MAX(F3390 + P3390*Inputs!$B$15 - (Q3390/Inputs!$B$16) - U3390, 0)</f>
        <v>340</v>
      </c>
    </row>
    <row r="3391" spans="1:22" x14ac:dyDescent="0.3">
      <c r="A3391" s="1">
        <v>46164.208333333343</v>
      </c>
      <c r="B3391" s="2">
        <v>0</v>
      </c>
      <c r="C3391" s="2">
        <v>8.6948226117686751</v>
      </c>
      <c r="D3391" s="2">
        <f t="shared" si="624"/>
        <v>31.310413746126212</v>
      </c>
      <c r="E3391" s="2">
        <f t="shared" si="625"/>
        <v>1.9305354131266865</v>
      </c>
      <c r="F3391" s="2">
        <f t="shared" si="633"/>
        <v>340</v>
      </c>
      <c r="G3391" s="2">
        <f t="shared" si="634"/>
        <v>0</v>
      </c>
      <c r="H3391" s="2">
        <f>MIN(Inputs!$B$2, (Inputs!$B$14 - F3391)/Inputs!$B$15)</f>
        <v>0</v>
      </c>
      <c r="I3391" s="2">
        <f>MAX(MIN(Inputs!$B$2, F3391*Inputs!$B$16, Inputs!$B$14*Inputs!$B$4 - G3391), 0)</f>
        <v>170</v>
      </c>
      <c r="J3391" s="2">
        <f>MAX(MIN(Inputs!$B$2, F3391*Inputs!$B$16, (Inputs!$B$14-F3391)/Inputs!$B$15)*Inputs!$B$9, 0)</f>
        <v>0</v>
      </c>
      <c r="K3391" s="2">
        <f>MAX(E3391*Inputs!$B$5 - B3391 - Inputs!$B$8, 0) * H3391</f>
        <v>0</v>
      </c>
      <c r="L3391" s="2">
        <f>IF(B3391 &gt;= D3391*Inputs!$B$10, MAX(B3391 - E3391/Inputs!$B$5 - Inputs!$B$8, 0) * I3391, 0)</f>
        <v>0</v>
      </c>
      <c r="M3391" s="2">
        <f t="shared" si="626"/>
        <v>0</v>
      </c>
      <c r="N3391" s="3" t="str">
        <f t="shared" si="627"/>
        <v>Idle</v>
      </c>
      <c r="O3391" s="3" t="str">
        <f t="shared" si="635"/>
        <v>Idle</v>
      </c>
      <c r="P3391" s="2">
        <f t="shared" si="628"/>
        <v>0</v>
      </c>
      <c r="Q3391" s="2">
        <f t="shared" si="629"/>
        <v>0</v>
      </c>
      <c r="R3391" s="2">
        <f t="shared" si="630"/>
        <v>0</v>
      </c>
      <c r="S3391" s="2">
        <f t="shared" si="631"/>
        <v>0</v>
      </c>
      <c r="T3391" s="2">
        <f t="shared" si="632"/>
        <v>0</v>
      </c>
      <c r="U3391" s="2">
        <f>IF(O3391="Reg", R3391 * Inputs!$B$7, 0)</f>
        <v>0</v>
      </c>
      <c r="V3391" s="2">
        <f>MAX(F3391 + P3391*Inputs!$B$15 - (Q3391/Inputs!$B$16) - U3391, 0)</f>
        <v>340</v>
      </c>
    </row>
    <row r="3392" spans="1:22" x14ac:dyDescent="0.3">
      <c r="A3392" s="1">
        <v>46164.25</v>
      </c>
      <c r="B3392" s="2">
        <v>0</v>
      </c>
      <c r="C3392" s="2">
        <v>4.5970732278682771</v>
      </c>
      <c r="D3392" s="2">
        <f t="shared" si="624"/>
        <v>31.310413746126212</v>
      </c>
      <c r="E3392" s="2">
        <f t="shared" si="625"/>
        <v>6.9095741860305218</v>
      </c>
      <c r="F3392" s="2">
        <f t="shared" si="633"/>
        <v>340</v>
      </c>
      <c r="G3392" s="2">
        <f t="shared" si="634"/>
        <v>0</v>
      </c>
      <c r="H3392" s="2">
        <f>MIN(Inputs!$B$2, (Inputs!$B$14 - F3392)/Inputs!$B$15)</f>
        <v>0</v>
      </c>
      <c r="I3392" s="2">
        <f>MAX(MIN(Inputs!$B$2, F3392*Inputs!$B$16, Inputs!$B$14*Inputs!$B$4 - G3392), 0)</f>
        <v>170</v>
      </c>
      <c r="J3392" s="2">
        <f>MAX(MIN(Inputs!$B$2, F3392*Inputs!$B$16, (Inputs!$B$14-F3392)/Inputs!$B$15)*Inputs!$B$9, 0)</f>
        <v>0</v>
      </c>
      <c r="K3392" s="2">
        <f>MAX(E3392*Inputs!$B$5 - B3392 - Inputs!$B$8, 0) * H3392</f>
        <v>0</v>
      </c>
      <c r="L3392" s="2">
        <f>IF(B3392 &gt;= D3392*Inputs!$B$10, MAX(B3392 - E3392/Inputs!$B$5 - Inputs!$B$8, 0) * I3392, 0)</f>
        <v>0</v>
      </c>
      <c r="M3392" s="2">
        <f t="shared" si="626"/>
        <v>0</v>
      </c>
      <c r="N3392" s="3" t="str">
        <f t="shared" si="627"/>
        <v>Idle</v>
      </c>
      <c r="O3392" s="3" t="str">
        <f t="shared" si="635"/>
        <v>Idle</v>
      </c>
      <c r="P3392" s="2">
        <f t="shared" si="628"/>
        <v>0</v>
      </c>
      <c r="Q3392" s="2">
        <f t="shared" si="629"/>
        <v>0</v>
      </c>
      <c r="R3392" s="2">
        <f t="shared" si="630"/>
        <v>0</v>
      </c>
      <c r="S3392" s="2">
        <f t="shared" si="631"/>
        <v>0</v>
      </c>
      <c r="T3392" s="2">
        <f t="shared" si="632"/>
        <v>0</v>
      </c>
      <c r="U3392" s="2">
        <f>IF(O3392="Reg", R3392 * Inputs!$B$7, 0)</f>
        <v>0</v>
      </c>
      <c r="V3392" s="2">
        <f>MAX(F3392 + P3392*Inputs!$B$15 - (Q3392/Inputs!$B$16) - U3392, 0)</f>
        <v>340</v>
      </c>
    </row>
    <row r="3393" spans="1:22" x14ac:dyDescent="0.3">
      <c r="A3393" s="1">
        <v>46164.291666666657</v>
      </c>
      <c r="B3393" s="2">
        <v>0</v>
      </c>
      <c r="C3393" s="2">
        <v>7.0755252910616582</v>
      </c>
      <c r="D3393" s="2">
        <f t="shared" si="624"/>
        <v>31.310413746126212</v>
      </c>
      <c r="E3393" s="2">
        <f t="shared" si="625"/>
        <v>12.980329976474506</v>
      </c>
      <c r="F3393" s="2">
        <f t="shared" si="633"/>
        <v>340</v>
      </c>
      <c r="G3393" s="2">
        <f t="shared" si="634"/>
        <v>0</v>
      </c>
      <c r="H3393" s="2">
        <f>MIN(Inputs!$B$2, (Inputs!$B$14 - F3393)/Inputs!$B$15)</f>
        <v>0</v>
      </c>
      <c r="I3393" s="2">
        <f>MAX(MIN(Inputs!$B$2, F3393*Inputs!$B$16, Inputs!$B$14*Inputs!$B$4 - G3393), 0)</f>
        <v>170</v>
      </c>
      <c r="J3393" s="2">
        <f>MAX(MIN(Inputs!$B$2, F3393*Inputs!$B$16, (Inputs!$B$14-F3393)/Inputs!$B$15)*Inputs!$B$9, 0)</f>
        <v>0</v>
      </c>
      <c r="K3393" s="2">
        <f>MAX(E3393*Inputs!$B$5 - B3393 - Inputs!$B$8, 0) * H3393</f>
        <v>0</v>
      </c>
      <c r="L3393" s="2">
        <f>IF(B3393 &gt;= D3393*Inputs!$B$10, MAX(B3393 - E3393/Inputs!$B$5 - Inputs!$B$8, 0) * I3393, 0)</f>
        <v>0</v>
      </c>
      <c r="M3393" s="2">
        <f t="shared" si="626"/>
        <v>0</v>
      </c>
      <c r="N3393" s="3" t="str">
        <f t="shared" si="627"/>
        <v>Idle</v>
      </c>
      <c r="O3393" s="3" t="str">
        <f t="shared" si="635"/>
        <v>Idle</v>
      </c>
      <c r="P3393" s="2">
        <f t="shared" si="628"/>
        <v>0</v>
      </c>
      <c r="Q3393" s="2">
        <f t="shared" si="629"/>
        <v>0</v>
      </c>
      <c r="R3393" s="2">
        <f t="shared" si="630"/>
        <v>0</v>
      </c>
      <c r="S3393" s="2">
        <f t="shared" si="631"/>
        <v>0</v>
      </c>
      <c r="T3393" s="2">
        <f t="shared" si="632"/>
        <v>0</v>
      </c>
      <c r="U3393" s="2">
        <f>IF(O3393="Reg", R3393 * Inputs!$B$7, 0)</f>
        <v>0</v>
      </c>
      <c r="V3393" s="2">
        <f>MAX(F3393 + P3393*Inputs!$B$15 - (Q3393/Inputs!$B$16) - U3393, 0)</f>
        <v>340</v>
      </c>
    </row>
    <row r="3394" spans="1:22" x14ac:dyDescent="0.3">
      <c r="A3394" s="1">
        <v>46164.333333333343</v>
      </c>
      <c r="B3394" s="2">
        <v>0</v>
      </c>
      <c r="C3394" s="2">
        <v>20.66103091228003</v>
      </c>
      <c r="D3394" s="2">
        <f t="shared" ref="D3394:D3457" si="636">AVERAGEIFS(B:B, A:A, "&gt;="&amp;INT(A3394), A:A, "&lt;"&amp;INT(A3394)+1)</f>
        <v>31.310413746126212</v>
      </c>
      <c r="E3394" s="2">
        <f t="shared" ref="E3394:E3457" si="637">AVERAGE(B3394:B3399)</f>
        <v>19.235185914625863</v>
      </c>
      <c r="F3394" s="2">
        <f t="shared" si="633"/>
        <v>340</v>
      </c>
      <c r="G3394" s="2">
        <f t="shared" si="634"/>
        <v>0</v>
      </c>
      <c r="H3394" s="2">
        <f>MIN(Inputs!$B$2, (Inputs!$B$14 - F3394)/Inputs!$B$15)</f>
        <v>0</v>
      </c>
      <c r="I3394" s="2">
        <f>MAX(MIN(Inputs!$B$2, F3394*Inputs!$B$16, Inputs!$B$14*Inputs!$B$4 - G3394), 0)</f>
        <v>170</v>
      </c>
      <c r="J3394" s="2">
        <f>MAX(MIN(Inputs!$B$2, F3394*Inputs!$B$16, (Inputs!$B$14-F3394)/Inputs!$B$15)*Inputs!$B$9, 0)</f>
        <v>0</v>
      </c>
      <c r="K3394" s="2">
        <f>MAX(E3394*Inputs!$B$5 - B3394 - Inputs!$B$8, 0) * H3394</f>
        <v>0</v>
      </c>
      <c r="L3394" s="2">
        <f>IF(B3394 &gt;= D3394*Inputs!$B$10, MAX(B3394 - E3394/Inputs!$B$5 - Inputs!$B$8, 0) * I3394, 0)</f>
        <v>0</v>
      </c>
      <c r="M3394" s="2">
        <f t="shared" ref="M3394:M3457" si="638">C3394 * J3394</f>
        <v>0</v>
      </c>
      <c r="N3394" s="3" t="str">
        <f t="shared" ref="N3394:N3457" si="639">IF(MAX(K3394, L3394, M3394)&lt;=0, "Idle", IF(AND(M3394&gt;=K3394, M3394&gt;=L3394), "Reg", IF(L3394&gt;=K3394, "Discharge", "Charge")))</f>
        <v>Idle</v>
      </c>
      <c r="O3394" s="3" t="str">
        <f t="shared" si="635"/>
        <v>Idle</v>
      </c>
      <c r="P3394" s="2">
        <f t="shared" ref="P3394:P3457" si="640">IF(O3394="Charge", H3394, 0)</f>
        <v>0</v>
      </c>
      <c r="Q3394" s="2">
        <f t="shared" ref="Q3394:Q3457" si="641">IF(O3394="Discharge", I3394, 0)</f>
        <v>0</v>
      </c>
      <c r="R3394" s="2">
        <f t="shared" ref="R3394:R3457" si="642">IF(O3394="Reg", J3394, 0)</f>
        <v>0</v>
      </c>
      <c r="S3394" s="2">
        <f t="shared" ref="S3394:S3457" si="643">(Q3394 - P3394) * B3394</f>
        <v>0</v>
      </c>
      <c r="T3394" s="2">
        <f t="shared" ref="T3394:T3457" si="644">R3394 * C3394</f>
        <v>0</v>
      </c>
      <c r="U3394" s="2">
        <f>IF(O3394="Reg", R3394 * Inputs!$B$7, 0)</f>
        <v>0</v>
      </c>
      <c r="V3394" s="2">
        <f>MAX(F3394 + P3394*Inputs!$B$15 - (Q3394/Inputs!$B$16) - U3394, 0)</f>
        <v>340</v>
      </c>
    </row>
    <row r="3395" spans="1:22" x14ac:dyDescent="0.3">
      <c r="A3395" s="1">
        <v>46164.375</v>
      </c>
      <c r="B3395" s="2">
        <v>0</v>
      </c>
      <c r="C3395" s="2">
        <v>4.3197087157560023</v>
      </c>
      <c r="D3395" s="2">
        <f t="shared" si="636"/>
        <v>31.310413746126212</v>
      </c>
      <c r="E3395" s="2">
        <f t="shared" si="637"/>
        <v>26.675741566506613</v>
      </c>
      <c r="F3395" s="2">
        <f t="shared" ref="F3395:F3458" si="645">V3394</f>
        <v>340</v>
      </c>
      <c r="G3395" s="2">
        <f t="shared" ref="G3395:G3458" si="646">IF(INT(A3395)=INT(A3394), G3394 + Q3394, 0)</f>
        <v>0</v>
      </c>
      <c r="H3395" s="2">
        <f>MIN(Inputs!$B$2, (Inputs!$B$14 - F3395)/Inputs!$B$15)</f>
        <v>0</v>
      </c>
      <c r="I3395" s="2">
        <f>MAX(MIN(Inputs!$B$2, F3395*Inputs!$B$16, Inputs!$B$14*Inputs!$B$4 - G3395), 0)</f>
        <v>170</v>
      </c>
      <c r="J3395" s="2">
        <f>MAX(MIN(Inputs!$B$2, F3395*Inputs!$B$16, (Inputs!$B$14-F3395)/Inputs!$B$15)*Inputs!$B$9, 0)</f>
        <v>0</v>
      </c>
      <c r="K3395" s="2">
        <f>MAX(E3395*Inputs!$B$5 - B3395 - Inputs!$B$8, 0) * H3395</f>
        <v>0</v>
      </c>
      <c r="L3395" s="2">
        <f>IF(B3395 &gt;= D3395*Inputs!$B$10, MAX(B3395 - E3395/Inputs!$B$5 - Inputs!$B$8, 0) * I3395, 0)</f>
        <v>0</v>
      </c>
      <c r="M3395" s="2">
        <f t="shared" si="638"/>
        <v>0</v>
      </c>
      <c r="N3395" s="3" t="str">
        <f t="shared" si="639"/>
        <v>Idle</v>
      </c>
      <c r="O3395" s="3" t="str">
        <f t="shared" si="635"/>
        <v>Idle</v>
      </c>
      <c r="P3395" s="2">
        <f t="shared" si="640"/>
        <v>0</v>
      </c>
      <c r="Q3395" s="2">
        <f t="shared" si="641"/>
        <v>0</v>
      </c>
      <c r="R3395" s="2">
        <f t="shared" si="642"/>
        <v>0</v>
      </c>
      <c r="S3395" s="2">
        <f t="shared" si="643"/>
        <v>0</v>
      </c>
      <c r="T3395" s="2">
        <f t="shared" si="644"/>
        <v>0</v>
      </c>
      <c r="U3395" s="2">
        <f>IF(O3395="Reg", R3395 * Inputs!$B$7, 0)</f>
        <v>0</v>
      </c>
      <c r="V3395" s="2">
        <f>MAX(F3395 + P3395*Inputs!$B$15 - (Q3395/Inputs!$B$16) - U3395, 0)</f>
        <v>340</v>
      </c>
    </row>
    <row r="3396" spans="1:22" x14ac:dyDescent="0.3">
      <c r="A3396" s="1">
        <v>46164.416666666657</v>
      </c>
      <c r="B3396" s="2">
        <v>11.583212478760119</v>
      </c>
      <c r="C3396" s="2">
        <v>3.9248880314982442</v>
      </c>
      <c r="D3396" s="2">
        <f t="shared" si="636"/>
        <v>31.310413746126212</v>
      </c>
      <c r="E3396" s="2">
        <f t="shared" si="637"/>
        <v>35.576989730921348</v>
      </c>
      <c r="F3396" s="2">
        <f t="shared" si="645"/>
        <v>340</v>
      </c>
      <c r="G3396" s="2">
        <f t="shared" si="646"/>
        <v>0</v>
      </c>
      <c r="H3396" s="2">
        <f>MIN(Inputs!$B$2, (Inputs!$B$14 - F3396)/Inputs!$B$15)</f>
        <v>0</v>
      </c>
      <c r="I3396" s="2">
        <f>MAX(MIN(Inputs!$B$2, F3396*Inputs!$B$16, Inputs!$B$14*Inputs!$B$4 - G3396), 0)</f>
        <v>170</v>
      </c>
      <c r="J3396" s="2">
        <f>MAX(MIN(Inputs!$B$2, F3396*Inputs!$B$16, (Inputs!$B$14-F3396)/Inputs!$B$15)*Inputs!$B$9, 0)</f>
        <v>0</v>
      </c>
      <c r="K3396" s="2">
        <f>MAX(E3396*Inputs!$B$5 - B3396 - Inputs!$B$8, 0) * H3396</f>
        <v>0</v>
      </c>
      <c r="L3396" s="2">
        <f>IF(B3396 &gt;= D3396*Inputs!$B$10, MAX(B3396 - E3396/Inputs!$B$5 - Inputs!$B$8, 0) * I3396, 0)</f>
        <v>0</v>
      </c>
      <c r="M3396" s="2">
        <f t="shared" si="638"/>
        <v>0</v>
      </c>
      <c r="N3396" s="3" t="str">
        <f t="shared" si="639"/>
        <v>Idle</v>
      </c>
      <c r="O3396" s="3" t="str">
        <f t="shared" ref="O3396:O3459" si="647">IF(O3395&lt;&gt;O3394, O3395, N3396)</f>
        <v>Idle</v>
      </c>
      <c r="P3396" s="2">
        <f t="shared" si="640"/>
        <v>0</v>
      </c>
      <c r="Q3396" s="2">
        <f t="shared" si="641"/>
        <v>0</v>
      </c>
      <c r="R3396" s="2">
        <f t="shared" si="642"/>
        <v>0</v>
      </c>
      <c r="S3396" s="2">
        <f t="shared" si="643"/>
        <v>0</v>
      </c>
      <c r="T3396" s="2">
        <f t="shared" si="644"/>
        <v>0</v>
      </c>
      <c r="U3396" s="2">
        <f>IF(O3396="Reg", R3396 * Inputs!$B$7, 0)</f>
        <v>0</v>
      </c>
      <c r="V3396" s="2">
        <f>MAX(F3396 + P3396*Inputs!$B$15 - (Q3396/Inputs!$B$16) - U3396, 0)</f>
        <v>340</v>
      </c>
    </row>
    <row r="3397" spans="1:22" x14ac:dyDescent="0.3">
      <c r="A3397" s="1">
        <v>46164.458333333343</v>
      </c>
      <c r="B3397" s="2">
        <v>29.87423263742301</v>
      </c>
      <c r="C3397" s="2">
        <v>4.7236635086372951</v>
      </c>
      <c r="D3397" s="2">
        <f t="shared" si="636"/>
        <v>31.310413746126212</v>
      </c>
      <c r="E3397" s="2">
        <f t="shared" si="637"/>
        <v>43.374784868333315</v>
      </c>
      <c r="F3397" s="2">
        <f t="shared" si="645"/>
        <v>340</v>
      </c>
      <c r="G3397" s="2">
        <f t="shared" si="646"/>
        <v>0</v>
      </c>
      <c r="H3397" s="2">
        <f>MIN(Inputs!$B$2, (Inputs!$B$14 - F3397)/Inputs!$B$15)</f>
        <v>0</v>
      </c>
      <c r="I3397" s="2">
        <f>MAX(MIN(Inputs!$B$2, F3397*Inputs!$B$16, Inputs!$B$14*Inputs!$B$4 - G3397), 0)</f>
        <v>170</v>
      </c>
      <c r="J3397" s="2">
        <f>MAX(MIN(Inputs!$B$2, F3397*Inputs!$B$16, (Inputs!$B$14-F3397)/Inputs!$B$15)*Inputs!$B$9, 0)</f>
        <v>0</v>
      </c>
      <c r="K3397" s="2">
        <f>MAX(E3397*Inputs!$B$5 - B3397 - Inputs!$B$8, 0) * H3397</f>
        <v>0</v>
      </c>
      <c r="L3397" s="2">
        <f>IF(B3397 &gt;= D3397*Inputs!$B$10, MAX(B3397 - E3397/Inputs!$B$5 - Inputs!$B$8, 0) * I3397, 0)</f>
        <v>0</v>
      </c>
      <c r="M3397" s="2">
        <f t="shared" si="638"/>
        <v>0</v>
      </c>
      <c r="N3397" s="3" t="str">
        <f t="shared" si="639"/>
        <v>Idle</v>
      </c>
      <c r="O3397" s="3" t="str">
        <f t="shared" si="647"/>
        <v>Idle</v>
      </c>
      <c r="P3397" s="2">
        <f t="shared" si="640"/>
        <v>0</v>
      </c>
      <c r="Q3397" s="2">
        <f t="shared" si="641"/>
        <v>0</v>
      </c>
      <c r="R3397" s="2">
        <f t="shared" si="642"/>
        <v>0</v>
      </c>
      <c r="S3397" s="2">
        <f t="shared" si="643"/>
        <v>0</v>
      </c>
      <c r="T3397" s="2">
        <f t="shared" si="644"/>
        <v>0</v>
      </c>
      <c r="U3397" s="2">
        <f>IF(O3397="Reg", R3397 * Inputs!$B$7, 0)</f>
        <v>0</v>
      </c>
      <c r="V3397" s="2">
        <f>MAX(F3397 + P3397*Inputs!$B$15 - (Q3397/Inputs!$B$16) - U3397, 0)</f>
        <v>340</v>
      </c>
    </row>
    <row r="3398" spans="1:22" x14ac:dyDescent="0.3">
      <c r="A3398" s="1">
        <v>46164.5</v>
      </c>
      <c r="B3398" s="2">
        <v>36.424534742663901</v>
      </c>
      <c r="C3398" s="2">
        <v>4.2843777220404133</v>
      </c>
      <c r="D3398" s="2">
        <f t="shared" si="636"/>
        <v>31.310413746126212</v>
      </c>
      <c r="E3398" s="2">
        <f t="shared" si="637"/>
        <v>50.543641437882833</v>
      </c>
      <c r="F3398" s="2">
        <f t="shared" si="645"/>
        <v>340</v>
      </c>
      <c r="G3398" s="2">
        <f t="shared" si="646"/>
        <v>0</v>
      </c>
      <c r="H3398" s="2">
        <f>MIN(Inputs!$B$2, (Inputs!$B$14 - F3398)/Inputs!$B$15)</f>
        <v>0</v>
      </c>
      <c r="I3398" s="2">
        <f>MAX(MIN(Inputs!$B$2, F3398*Inputs!$B$16, Inputs!$B$14*Inputs!$B$4 - G3398), 0)</f>
        <v>170</v>
      </c>
      <c r="J3398" s="2">
        <f>MAX(MIN(Inputs!$B$2, F3398*Inputs!$B$16, (Inputs!$B$14-F3398)/Inputs!$B$15)*Inputs!$B$9, 0)</f>
        <v>0</v>
      </c>
      <c r="K3398" s="2">
        <f>MAX(E3398*Inputs!$B$5 - B3398 - Inputs!$B$8, 0) * H3398</f>
        <v>0</v>
      </c>
      <c r="L3398" s="2">
        <f>IF(B3398 &gt;= D3398*Inputs!$B$10, MAX(B3398 - E3398/Inputs!$B$5 - Inputs!$B$8, 0) * I3398, 0)</f>
        <v>0</v>
      </c>
      <c r="M3398" s="2">
        <f t="shared" si="638"/>
        <v>0</v>
      </c>
      <c r="N3398" s="3" t="str">
        <f t="shared" si="639"/>
        <v>Idle</v>
      </c>
      <c r="O3398" s="3" t="str">
        <f t="shared" si="647"/>
        <v>Idle</v>
      </c>
      <c r="P3398" s="2">
        <f t="shared" si="640"/>
        <v>0</v>
      </c>
      <c r="Q3398" s="2">
        <f t="shared" si="641"/>
        <v>0</v>
      </c>
      <c r="R3398" s="2">
        <f t="shared" si="642"/>
        <v>0</v>
      </c>
      <c r="S3398" s="2">
        <f t="shared" si="643"/>
        <v>0</v>
      </c>
      <c r="T3398" s="2">
        <f t="shared" si="644"/>
        <v>0</v>
      </c>
      <c r="U3398" s="2">
        <f>IF(O3398="Reg", R3398 * Inputs!$B$7, 0)</f>
        <v>0</v>
      </c>
      <c r="V3398" s="2">
        <f>MAX(F3398 + P3398*Inputs!$B$15 - (Q3398/Inputs!$B$16) - U3398, 0)</f>
        <v>340</v>
      </c>
    </row>
    <row r="3399" spans="1:22" x14ac:dyDescent="0.3">
      <c r="A3399" s="1">
        <v>46164.541666666657</v>
      </c>
      <c r="B3399" s="2">
        <v>37.529135628908158</v>
      </c>
      <c r="C3399" s="2">
        <v>13.986770496834369</v>
      </c>
      <c r="D3399" s="2">
        <f t="shared" si="636"/>
        <v>31.310413746126212</v>
      </c>
      <c r="E3399" s="2">
        <f t="shared" si="637"/>
        <v>56.219300693141044</v>
      </c>
      <c r="F3399" s="2">
        <f t="shared" si="645"/>
        <v>340</v>
      </c>
      <c r="G3399" s="2">
        <f t="shared" si="646"/>
        <v>0</v>
      </c>
      <c r="H3399" s="2">
        <f>MIN(Inputs!$B$2, (Inputs!$B$14 - F3399)/Inputs!$B$15)</f>
        <v>0</v>
      </c>
      <c r="I3399" s="2">
        <f>MAX(MIN(Inputs!$B$2, F3399*Inputs!$B$16, Inputs!$B$14*Inputs!$B$4 - G3399), 0)</f>
        <v>170</v>
      </c>
      <c r="J3399" s="2">
        <f>MAX(MIN(Inputs!$B$2, F3399*Inputs!$B$16, (Inputs!$B$14-F3399)/Inputs!$B$15)*Inputs!$B$9, 0)</f>
        <v>0</v>
      </c>
      <c r="K3399" s="2">
        <f>MAX(E3399*Inputs!$B$5 - B3399 - Inputs!$B$8, 0) * H3399</f>
        <v>0</v>
      </c>
      <c r="L3399" s="2">
        <f>IF(B3399 &gt;= D3399*Inputs!$B$10, MAX(B3399 - E3399/Inputs!$B$5 - Inputs!$B$8, 0) * I3399, 0)</f>
        <v>0</v>
      </c>
      <c r="M3399" s="2">
        <f t="shared" si="638"/>
        <v>0</v>
      </c>
      <c r="N3399" s="3" t="str">
        <f t="shared" si="639"/>
        <v>Idle</v>
      </c>
      <c r="O3399" s="3" t="str">
        <f t="shared" si="647"/>
        <v>Idle</v>
      </c>
      <c r="P3399" s="2">
        <f t="shared" si="640"/>
        <v>0</v>
      </c>
      <c r="Q3399" s="2">
        <f t="shared" si="641"/>
        <v>0</v>
      </c>
      <c r="R3399" s="2">
        <f t="shared" si="642"/>
        <v>0</v>
      </c>
      <c r="S3399" s="2">
        <f t="shared" si="643"/>
        <v>0</v>
      </c>
      <c r="T3399" s="2">
        <f t="shared" si="644"/>
        <v>0</v>
      </c>
      <c r="U3399" s="2">
        <f>IF(O3399="Reg", R3399 * Inputs!$B$7, 0)</f>
        <v>0</v>
      </c>
      <c r="V3399" s="2">
        <f>MAX(F3399 + P3399*Inputs!$B$15 - (Q3399/Inputs!$B$16) - U3399, 0)</f>
        <v>340</v>
      </c>
    </row>
    <row r="3400" spans="1:22" x14ac:dyDescent="0.3">
      <c r="A3400" s="1">
        <v>46164.583333333343</v>
      </c>
      <c r="B3400" s="2">
        <v>44.643333911284493</v>
      </c>
      <c r="C3400" s="2">
        <v>7.6846827429383584</v>
      </c>
      <c r="D3400" s="2">
        <f t="shared" si="636"/>
        <v>31.310413746126212</v>
      </c>
      <c r="E3400" s="2">
        <f t="shared" si="637"/>
        <v>61.584748826117526</v>
      </c>
      <c r="F3400" s="2">
        <f t="shared" si="645"/>
        <v>340</v>
      </c>
      <c r="G3400" s="2">
        <f t="shared" si="646"/>
        <v>0</v>
      </c>
      <c r="H3400" s="2">
        <f>MIN(Inputs!$B$2, (Inputs!$B$14 - F3400)/Inputs!$B$15)</f>
        <v>0</v>
      </c>
      <c r="I3400" s="2">
        <f>MAX(MIN(Inputs!$B$2, F3400*Inputs!$B$16, Inputs!$B$14*Inputs!$B$4 - G3400), 0)</f>
        <v>170</v>
      </c>
      <c r="J3400" s="2">
        <f>MAX(MIN(Inputs!$B$2, F3400*Inputs!$B$16, (Inputs!$B$14-F3400)/Inputs!$B$15)*Inputs!$B$9, 0)</f>
        <v>0</v>
      </c>
      <c r="K3400" s="2">
        <f>MAX(E3400*Inputs!$B$5 - B3400 - Inputs!$B$8, 0) * H3400</f>
        <v>0</v>
      </c>
      <c r="L3400" s="2">
        <f>IF(B3400 &gt;= D3400*Inputs!$B$10, MAX(B3400 - E3400/Inputs!$B$5 - Inputs!$B$8, 0) * I3400, 0)</f>
        <v>0</v>
      </c>
      <c r="M3400" s="2">
        <f t="shared" si="638"/>
        <v>0</v>
      </c>
      <c r="N3400" s="3" t="str">
        <f t="shared" si="639"/>
        <v>Idle</v>
      </c>
      <c r="O3400" s="3" t="str">
        <f t="shared" si="647"/>
        <v>Idle</v>
      </c>
      <c r="P3400" s="2">
        <f t="shared" si="640"/>
        <v>0</v>
      </c>
      <c r="Q3400" s="2">
        <f t="shared" si="641"/>
        <v>0</v>
      </c>
      <c r="R3400" s="2">
        <f t="shared" si="642"/>
        <v>0</v>
      </c>
      <c r="S3400" s="2">
        <f t="shared" si="643"/>
        <v>0</v>
      </c>
      <c r="T3400" s="2">
        <f t="shared" si="644"/>
        <v>0</v>
      </c>
      <c r="U3400" s="2">
        <f>IF(O3400="Reg", R3400 * Inputs!$B$7, 0)</f>
        <v>0</v>
      </c>
      <c r="V3400" s="2">
        <f>MAX(F3400 + P3400*Inputs!$B$15 - (Q3400/Inputs!$B$16) - U3400, 0)</f>
        <v>340</v>
      </c>
    </row>
    <row r="3401" spans="1:22" x14ac:dyDescent="0.3">
      <c r="A3401" s="1">
        <v>46164.625</v>
      </c>
      <c r="B3401" s="2">
        <v>53.407488986488417</v>
      </c>
      <c r="C3401" s="2">
        <v>18.934061305781789</v>
      </c>
      <c r="D3401" s="2">
        <f t="shared" si="636"/>
        <v>31.310413746126212</v>
      </c>
      <c r="E3401" s="2">
        <f t="shared" si="637"/>
        <v>64.852257349049964</v>
      </c>
      <c r="F3401" s="2">
        <f t="shared" si="645"/>
        <v>340</v>
      </c>
      <c r="G3401" s="2">
        <f t="shared" si="646"/>
        <v>0</v>
      </c>
      <c r="H3401" s="2">
        <f>MIN(Inputs!$B$2, (Inputs!$B$14 - F3401)/Inputs!$B$15)</f>
        <v>0</v>
      </c>
      <c r="I3401" s="2">
        <f>MAX(MIN(Inputs!$B$2, F3401*Inputs!$B$16, Inputs!$B$14*Inputs!$B$4 - G3401), 0)</f>
        <v>170</v>
      </c>
      <c r="J3401" s="2">
        <f>MAX(MIN(Inputs!$B$2, F3401*Inputs!$B$16, (Inputs!$B$14-F3401)/Inputs!$B$15)*Inputs!$B$9, 0)</f>
        <v>0</v>
      </c>
      <c r="K3401" s="2">
        <f>MAX(E3401*Inputs!$B$5 - B3401 - Inputs!$B$8, 0) * H3401</f>
        <v>0</v>
      </c>
      <c r="L3401" s="2">
        <f>IF(B3401 &gt;= D3401*Inputs!$B$10, MAX(B3401 - E3401/Inputs!$B$5 - Inputs!$B$8, 0) * I3401, 0)</f>
        <v>0</v>
      </c>
      <c r="M3401" s="2">
        <f t="shared" si="638"/>
        <v>0</v>
      </c>
      <c r="N3401" s="3" t="str">
        <f t="shared" si="639"/>
        <v>Idle</v>
      </c>
      <c r="O3401" s="3" t="str">
        <f t="shared" si="647"/>
        <v>Idle</v>
      </c>
      <c r="P3401" s="2">
        <f t="shared" si="640"/>
        <v>0</v>
      </c>
      <c r="Q3401" s="2">
        <f t="shared" si="641"/>
        <v>0</v>
      </c>
      <c r="R3401" s="2">
        <f t="shared" si="642"/>
        <v>0</v>
      </c>
      <c r="S3401" s="2">
        <f t="shared" si="643"/>
        <v>0</v>
      </c>
      <c r="T3401" s="2">
        <f t="shared" si="644"/>
        <v>0</v>
      </c>
      <c r="U3401" s="2">
        <f>IF(O3401="Reg", R3401 * Inputs!$B$7, 0)</f>
        <v>0</v>
      </c>
      <c r="V3401" s="2">
        <f>MAX(F3401 + P3401*Inputs!$B$15 - (Q3401/Inputs!$B$16) - U3401, 0)</f>
        <v>340</v>
      </c>
    </row>
    <row r="3402" spans="1:22" x14ac:dyDescent="0.3">
      <c r="A3402" s="1">
        <v>46164.666666666657</v>
      </c>
      <c r="B3402" s="2">
        <v>58.36998330323194</v>
      </c>
      <c r="C3402" s="2">
        <v>17.953586807464031</v>
      </c>
      <c r="D3402" s="2">
        <f t="shared" si="636"/>
        <v>31.310413746126212</v>
      </c>
      <c r="E3402" s="2">
        <f t="shared" si="637"/>
        <v>64.951082477862272</v>
      </c>
      <c r="F3402" s="2">
        <f t="shared" si="645"/>
        <v>340</v>
      </c>
      <c r="G3402" s="2">
        <f t="shared" si="646"/>
        <v>0</v>
      </c>
      <c r="H3402" s="2">
        <f>MIN(Inputs!$B$2, (Inputs!$B$14 - F3402)/Inputs!$B$15)</f>
        <v>0</v>
      </c>
      <c r="I3402" s="2">
        <f>MAX(MIN(Inputs!$B$2, F3402*Inputs!$B$16, Inputs!$B$14*Inputs!$B$4 - G3402), 0)</f>
        <v>170</v>
      </c>
      <c r="J3402" s="2">
        <f>MAX(MIN(Inputs!$B$2, F3402*Inputs!$B$16, (Inputs!$B$14-F3402)/Inputs!$B$15)*Inputs!$B$9, 0)</f>
        <v>0</v>
      </c>
      <c r="K3402" s="2">
        <f>MAX(E3402*Inputs!$B$5 - B3402 - Inputs!$B$8, 0) * H3402</f>
        <v>0</v>
      </c>
      <c r="L3402" s="2">
        <f>IF(B3402 &gt;= D3402*Inputs!$B$10, MAX(B3402 - E3402/Inputs!$B$5 - Inputs!$B$8, 0) * I3402, 0)</f>
        <v>0</v>
      </c>
      <c r="M3402" s="2">
        <f t="shared" si="638"/>
        <v>0</v>
      </c>
      <c r="N3402" s="3" t="str">
        <f t="shared" si="639"/>
        <v>Idle</v>
      </c>
      <c r="O3402" s="3" t="str">
        <f t="shared" si="647"/>
        <v>Idle</v>
      </c>
      <c r="P3402" s="2">
        <f t="shared" si="640"/>
        <v>0</v>
      </c>
      <c r="Q3402" s="2">
        <f t="shared" si="641"/>
        <v>0</v>
      </c>
      <c r="R3402" s="2">
        <f t="shared" si="642"/>
        <v>0</v>
      </c>
      <c r="S3402" s="2">
        <f t="shared" si="643"/>
        <v>0</v>
      </c>
      <c r="T3402" s="2">
        <f t="shared" si="644"/>
        <v>0</v>
      </c>
      <c r="U3402" s="2">
        <f>IF(O3402="Reg", R3402 * Inputs!$B$7, 0)</f>
        <v>0</v>
      </c>
      <c r="V3402" s="2">
        <f>MAX(F3402 + P3402*Inputs!$B$15 - (Q3402/Inputs!$B$16) - U3402, 0)</f>
        <v>340</v>
      </c>
    </row>
    <row r="3403" spans="1:22" x14ac:dyDescent="0.3">
      <c r="A3403" s="1">
        <v>46164.708333333343</v>
      </c>
      <c r="B3403" s="2">
        <v>72.887372054720146</v>
      </c>
      <c r="C3403" s="2">
        <v>5.4580106276823876</v>
      </c>
      <c r="D3403" s="2">
        <f t="shared" si="636"/>
        <v>31.310413746126212</v>
      </c>
      <c r="E3403" s="2">
        <f t="shared" si="637"/>
        <v>64.628241707435265</v>
      </c>
      <c r="F3403" s="2">
        <f t="shared" si="645"/>
        <v>340</v>
      </c>
      <c r="G3403" s="2">
        <f t="shared" si="646"/>
        <v>0</v>
      </c>
      <c r="H3403" s="2">
        <f>MIN(Inputs!$B$2, (Inputs!$B$14 - F3403)/Inputs!$B$15)</f>
        <v>0</v>
      </c>
      <c r="I3403" s="2">
        <f>MAX(MIN(Inputs!$B$2, F3403*Inputs!$B$16, Inputs!$B$14*Inputs!$B$4 - G3403), 0)</f>
        <v>170</v>
      </c>
      <c r="J3403" s="2">
        <f>MAX(MIN(Inputs!$B$2, F3403*Inputs!$B$16, (Inputs!$B$14-F3403)/Inputs!$B$15)*Inputs!$B$9, 0)</f>
        <v>0</v>
      </c>
      <c r="K3403" s="2">
        <f>MAX(E3403*Inputs!$B$5 - B3403 - Inputs!$B$8, 0) * H3403</f>
        <v>0</v>
      </c>
      <c r="L3403" s="2">
        <f>IF(B3403 &gt;= D3403*Inputs!$B$10, MAX(B3403 - E3403/Inputs!$B$5 - Inputs!$B$8, 0) * I3403, 0)</f>
        <v>0</v>
      </c>
      <c r="M3403" s="2">
        <f t="shared" si="638"/>
        <v>0</v>
      </c>
      <c r="N3403" s="3" t="str">
        <f t="shared" si="639"/>
        <v>Idle</v>
      </c>
      <c r="O3403" s="3" t="str">
        <f t="shared" si="647"/>
        <v>Idle</v>
      </c>
      <c r="P3403" s="2">
        <f t="shared" si="640"/>
        <v>0</v>
      </c>
      <c r="Q3403" s="2">
        <f t="shared" si="641"/>
        <v>0</v>
      </c>
      <c r="R3403" s="2">
        <f t="shared" si="642"/>
        <v>0</v>
      </c>
      <c r="S3403" s="2">
        <f t="shared" si="643"/>
        <v>0</v>
      </c>
      <c r="T3403" s="2">
        <f t="shared" si="644"/>
        <v>0</v>
      </c>
      <c r="U3403" s="2">
        <f>IF(O3403="Reg", R3403 * Inputs!$B$7, 0)</f>
        <v>0</v>
      </c>
      <c r="V3403" s="2">
        <f>MAX(F3403 + P3403*Inputs!$B$15 - (Q3403/Inputs!$B$16) - U3403, 0)</f>
        <v>340</v>
      </c>
    </row>
    <row r="3404" spans="1:22" x14ac:dyDescent="0.3">
      <c r="A3404" s="1">
        <v>46164.75</v>
      </c>
      <c r="B3404" s="2">
        <v>70.478490274213087</v>
      </c>
      <c r="C3404" s="2">
        <v>4.6503914038570411</v>
      </c>
      <c r="D3404" s="2">
        <f t="shared" si="636"/>
        <v>31.310413746126212</v>
      </c>
      <c r="E3404" s="2">
        <f t="shared" si="637"/>
        <v>59.17837934962234</v>
      </c>
      <c r="F3404" s="2">
        <f t="shared" si="645"/>
        <v>340</v>
      </c>
      <c r="G3404" s="2">
        <f t="shared" si="646"/>
        <v>0</v>
      </c>
      <c r="H3404" s="2">
        <f>MIN(Inputs!$B$2, (Inputs!$B$14 - F3404)/Inputs!$B$15)</f>
        <v>0</v>
      </c>
      <c r="I3404" s="2">
        <f>MAX(MIN(Inputs!$B$2, F3404*Inputs!$B$16, Inputs!$B$14*Inputs!$B$4 - G3404), 0)</f>
        <v>170</v>
      </c>
      <c r="J3404" s="2">
        <f>MAX(MIN(Inputs!$B$2, F3404*Inputs!$B$16, (Inputs!$B$14-F3404)/Inputs!$B$15)*Inputs!$B$9, 0)</f>
        <v>0</v>
      </c>
      <c r="K3404" s="2">
        <f>MAX(E3404*Inputs!$B$5 - B3404 - Inputs!$B$8, 0) * H3404</f>
        <v>0</v>
      </c>
      <c r="L3404" s="2">
        <f>IF(B3404 &gt;= D3404*Inputs!$B$10, MAX(B3404 - E3404/Inputs!$B$5 - Inputs!$B$8, 0) * I3404, 0)</f>
        <v>0</v>
      </c>
      <c r="M3404" s="2">
        <f t="shared" si="638"/>
        <v>0</v>
      </c>
      <c r="N3404" s="3" t="str">
        <f t="shared" si="639"/>
        <v>Idle</v>
      </c>
      <c r="O3404" s="3" t="str">
        <f t="shared" si="647"/>
        <v>Idle</v>
      </c>
      <c r="P3404" s="2">
        <f t="shared" si="640"/>
        <v>0</v>
      </c>
      <c r="Q3404" s="2">
        <f t="shared" si="641"/>
        <v>0</v>
      </c>
      <c r="R3404" s="2">
        <f t="shared" si="642"/>
        <v>0</v>
      </c>
      <c r="S3404" s="2">
        <f t="shared" si="643"/>
        <v>0</v>
      </c>
      <c r="T3404" s="2">
        <f t="shared" si="644"/>
        <v>0</v>
      </c>
      <c r="U3404" s="2">
        <f>IF(O3404="Reg", R3404 * Inputs!$B$7, 0)</f>
        <v>0</v>
      </c>
      <c r="V3404" s="2">
        <f>MAX(F3404 + P3404*Inputs!$B$15 - (Q3404/Inputs!$B$16) - U3404, 0)</f>
        <v>340</v>
      </c>
    </row>
    <row r="3405" spans="1:22" x14ac:dyDescent="0.3">
      <c r="A3405" s="1">
        <v>46164.791666666657</v>
      </c>
      <c r="B3405" s="2">
        <v>69.721824426767071</v>
      </c>
      <c r="C3405" s="2">
        <v>3.456639136013163</v>
      </c>
      <c r="D3405" s="2">
        <f t="shared" si="636"/>
        <v>31.310413746126212</v>
      </c>
      <c r="E3405" s="2">
        <f t="shared" si="637"/>
        <v>52.431499887079411</v>
      </c>
      <c r="F3405" s="2">
        <f t="shared" si="645"/>
        <v>340</v>
      </c>
      <c r="G3405" s="2">
        <f t="shared" si="646"/>
        <v>0</v>
      </c>
      <c r="H3405" s="2">
        <f>MIN(Inputs!$B$2, (Inputs!$B$14 - F3405)/Inputs!$B$15)</f>
        <v>0</v>
      </c>
      <c r="I3405" s="2">
        <f>MAX(MIN(Inputs!$B$2, F3405*Inputs!$B$16, Inputs!$B$14*Inputs!$B$4 - G3405), 0)</f>
        <v>170</v>
      </c>
      <c r="J3405" s="2">
        <f>MAX(MIN(Inputs!$B$2, F3405*Inputs!$B$16, (Inputs!$B$14-F3405)/Inputs!$B$15)*Inputs!$B$9, 0)</f>
        <v>0</v>
      </c>
      <c r="K3405" s="2">
        <f>MAX(E3405*Inputs!$B$5 - B3405 - Inputs!$B$8, 0) * H3405</f>
        <v>0</v>
      </c>
      <c r="L3405" s="2">
        <f>IF(B3405 &gt;= D3405*Inputs!$B$10, MAX(B3405 - E3405/Inputs!$B$5 - Inputs!$B$8, 0) * I3405, 0)</f>
        <v>0</v>
      </c>
      <c r="M3405" s="2">
        <f t="shared" si="638"/>
        <v>0</v>
      </c>
      <c r="N3405" s="3" t="str">
        <f t="shared" si="639"/>
        <v>Idle</v>
      </c>
      <c r="O3405" s="3" t="str">
        <f t="shared" si="647"/>
        <v>Idle</v>
      </c>
      <c r="P3405" s="2">
        <f t="shared" si="640"/>
        <v>0</v>
      </c>
      <c r="Q3405" s="2">
        <f t="shared" si="641"/>
        <v>0</v>
      </c>
      <c r="R3405" s="2">
        <f t="shared" si="642"/>
        <v>0</v>
      </c>
      <c r="S3405" s="2">
        <f t="shared" si="643"/>
        <v>0</v>
      </c>
      <c r="T3405" s="2">
        <f t="shared" si="644"/>
        <v>0</v>
      </c>
      <c r="U3405" s="2">
        <f>IF(O3405="Reg", R3405 * Inputs!$B$7, 0)</f>
        <v>0</v>
      </c>
      <c r="V3405" s="2">
        <f>MAX(F3405 + P3405*Inputs!$B$15 - (Q3405/Inputs!$B$16) - U3405, 0)</f>
        <v>340</v>
      </c>
    </row>
    <row r="3406" spans="1:22" x14ac:dyDescent="0.3">
      <c r="A3406" s="1">
        <v>46164.833333333343</v>
      </c>
      <c r="B3406" s="2">
        <v>64.248385048879172</v>
      </c>
      <c r="C3406" s="2">
        <v>10.54311361516346</v>
      </c>
      <c r="D3406" s="2">
        <f t="shared" si="636"/>
        <v>31.310413746126212</v>
      </c>
      <c r="E3406" s="2">
        <f t="shared" si="637"/>
        <v>44.150436078483203</v>
      </c>
      <c r="F3406" s="2">
        <f t="shared" si="645"/>
        <v>340</v>
      </c>
      <c r="G3406" s="2">
        <f t="shared" si="646"/>
        <v>0</v>
      </c>
      <c r="H3406" s="2">
        <f>MIN(Inputs!$B$2, (Inputs!$B$14 - F3406)/Inputs!$B$15)</f>
        <v>0</v>
      </c>
      <c r="I3406" s="2">
        <f>MAX(MIN(Inputs!$B$2, F3406*Inputs!$B$16, Inputs!$B$14*Inputs!$B$4 - G3406), 0)</f>
        <v>170</v>
      </c>
      <c r="J3406" s="2">
        <f>MAX(MIN(Inputs!$B$2, F3406*Inputs!$B$16, (Inputs!$B$14-F3406)/Inputs!$B$15)*Inputs!$B$9, 0)</f>
        <v>0</v>
      </c>
      <c r="K3406" s="2">
        <f>MAX(E3406*Inputs!$B$5 - B3406 - Inputs!$B$8, 0) * H3406</f>
        <v>0</v>
      </c>
      <c r="L3406" s="2">
        <f>IF(B3406 &gt;= D3406*Inputs!$B$10, MAX(B3406 - E3406/Inputs!$B$5 - Inputs!$B$8, 0) * I3406, 0)</f>
        <v>0</v>
      </c>
      <c r="M3406" s="2">
        <f t="shared" si="638"/>
        <v>0</v>
      </c>
      <c r="N3406" s="3" t="str">
        <f t="shared" si="639"/>
        <v>Idle</v>
      </c>
      <c r="O3406" s="3" t="str">
        <f t="shared" si="647"/>
        <v>Idle</v>
      </c>
      <c r="P3406" s="2">
        <f t="shared" si="640"/>
        <v>0</v>
      </c>
      <c r="Q3406" s="2">
        <f t="shared" si="641"/>
        <v>0</v>
      </c>
      <c r="R3406" s="2">
        <f t="shared" si="642"/>
        <v>0</v>
      </c>
      <c r="S3406" s="2">
        <f t="shared" si="643"/>
        <v>0</v>
      </c>
      <c r="T3406" s="2">
        <f t="shared" si="644"/>
        <v>0</v>
      </c>
      <c r="U3406" s="2">
        <f>IF(O3406="Reg", R3406 * Inputs!$B$7, 0)</f>
        <v>0</v>
      </c>
      <c r="V3406" s="2">
        <f>MAX(F3406 + P3406*Inputs!$B$15 - (Q3406/Inputs!$B$16) - U3406, 0)</f>
        <v>340</v>
      </c>
    </row>
    <row r="3407" spans="1:22" x14ac:dyDescent="0.3">
      <c r="A3407" s="1">
        <v>46164.875</v>
      </c>
      <c r="B3407" s="2">
        <v>54.000439759362223</v>
      </c>
      <c r="C3407" s="2">
        <v>2.9708043123970742</v>
      </c>
      <c r="D3407" s="2">
        <f t="shared" si="636"/>
        <v>31.310413746126212</v>
      </c>
      <c r="E3407" s="2">
        <f t="shared" si="637"/>
        <v>34.26172695772933</v>
      </c>
      <c r="F3407" s="2">
        <f t="shared" si="645"/>
        <v>340</v>
      </c>
      <c r="G3407" s="2">
        <f t="shared" si="646"/>
        <v>0</v>
      </c>
      <c r="H3407" s="2">
        <f>MIN(Inputs!$B$2, (Inputs!$B$14 - F3407)/Inputs!$B$15)</f>
        <v>0</v>
      </c>
      <c r="I3407" s="2">
        <f>MAX(MIN(Inputs!$B$2, F3407*Inputs!$B$16, Inputs!$B$14*Inputs!$B$4 - G3407), 0)</f>
        <v>170</v>
      </c>
      <c r="J3407" s="2">
        <f>MAX(MIN(Inputs!$B$2, F3407*Inputs!$B$16, (Inputs!$B$14-F3407)/Inputs!$B$15)*Inputs!$B$9, 0)</f>
        <v>0</v>
      </c>
      <c r="K3407" s="2">
        <f>MAX(E3407*Inputs!$B$5 - B3407 - Inputs!$B$8, 0) * H3407</f>
        <v>0</v>
      </c>
      <c r="L3407" s="2">
        <f>IF(B3407 &gt;= D3407*Inputs!$B$10, MAX(B3407 - E3407/Inputs!$B$5 - Inputs!$B$8, 0) * I3407, 0)</f>
        <v>0</v>
      </c>
      <c r="M3407" s="2">
        <f t="shared" si="638"/>
        <v>0</v>
      </c>
      <c r="N3407" s="3" t="str">
        <f t="shared" si="639"/>
        <v>Idle</v>
      </c>
      <c r="O3407" s="3" t="str">
        <f t="shared" si="647"/>
        <v>Idle</v>
      </c>
      <c r="P3407" s="2">
        <f t="shared" si="640"/>
        <v>0</v>
      </c>
      <c r="Q3407" s="2">
        <f t="shared" si="641"/>
        <v>0</v>
      </c>
      <c r="R3407" s="2">
        <f t="shared" si="642"/>
        <v>0</v>
      </c>
      <c r="S3407" s="2">
        <f t="shared" si="643"/>
        <v>0</v>
      </c>
      <c r="T3407" s="2">
        <f t="shared" si="644"/>
        <v>0</v>
      </c>
      <c r="U3407" s="2">
        <f>IF(O3407="Reg", R3407 * Inputs!$B$7, 0)</f>
        <v>0</v>
      </c>
      <c r="V3407" s="2">
        <f>MAX(F3407 + P3407*Inputs!$B$15 - (Q3407/Inputs!$B$16) - U3407, 0)</f>
        <v>340</v>
      </c>
    </row>
    <row r="3408" spans="1:22" x14ac:dyDescent="0.3">
      <c r="A3408" s="1">
        <v>46164.916666666657</v>
      </c>
      <c r="B3408" s="2">
        <v>56.432938680669928</v>
      </c>
      <c r="C3408" s="2">
        <v>18.966646666877189</v>
      </c>
      <c r="D3408" s="2">
        <f t="shared" si="636"/>
        <v>31.310413746126212</v>
      </c>
      <c r="E3408" s="2">
        <f t="shared" si="637"/>
        <v>25.788306048951</v>
      </c>
      <c r="F3408" s="2">
        <f t="shared" si="645"/>
        <v>340</v>
      </c>
      <c r="G3408" s="2">
        <f t="shared" si="646"/>
        <v>0</v>
      </c>
      <c r="H3408" s="2">
        <f>MIN(Inputs!$B$2, (Inputs!$B$14 - F3408)/Inputs!$B$15)</f>
        <v>0</v>
      </c>
      <c r="I3408" s="2">
        <f>MAX(MIN(Inputs!$B$2, F3408*Inputs!$B$16, Inputs!$B$14*Inputs!$B$4 - G3408), 0)</f>
        <v>170</v>
      </c>
      <c r="J3408" s="2">
        <f>MAX(MIN(Inputs!$B$2, F3408*Inputs!$B$16, (Inputs!$B$14-F3408)/Inputs!$B$15)*Inputs!$B$9, 0)</f>
        <v>0</v>
      </c>
      <c r="K3408" s="2">
        <f>MAX(E3408*Inputs!$B$5 - B3408 - Inputs!$B$8, 0) * H3408</f>
        <v>0</v>
      </c>
      <c r="L3408" s="2">
        <f>IF(B3408 &gt;= D3408*Inputs!$B$10, MAX(B3408 - E3408/Inputs!$B$5 - Inputs!$B$8, 0) * I3408, 0)</f>
        <v>1211.7677253483537</v>
      </c>
      <c r="M3408" s="2">
        <f t="shared" si="638"/>
        <v>0</v>
      </c>
      <c r="N3408" s="3" t="str">
        <f t="shared" si="639"/>
        <v>Discharge</v>
      </c>
      <c r="O3408" s="3" t="str">
        <f t="shared" si="647"/>
        <v>Discharge</v>
      </c>
      <c r="P3408" s="2">
        <f t="shared" si="640"/>
        <v>0</v>
      </c>
      <c r="Q3408" s="2">
        <f t="shared" si="641"/>
        <v>170</v>
      </c>
      <c r="R3408" s="2">
        <f t="shared" si="642"/>
        <v>0</v>
      </c>
      <c r="S3408" s="2">
        <f t="shared" si="643"/>
        <v>9593.599575713888</v>
      </c>
      <c r="T3408" s="2">
        <f t="shared" si="644"/>
        <v>0</v>
      </c>
      <c r="U3408" s="2">
        <f>IF(O3408="Reg", R3408 * Inputs!$B$7, 0)</f>
        <v>0</v>
      </c>
      <c r="V3408" s="2">
        <f>MAX(F3408 + P3408*Inputs!$B$15 - (Q3408/Inputs!$B$16) - U3408, 0)</f>
        <v>170</v>
      </c>
    </row>
    <row r="3409" spans="1:22" x14ac:dyDescent="0.3">
      <c r="A3409" s="1">
        <v>46164.958333333343</v>
      </c>
      <c r="B3409" s="2">
        <v>40.188197907842593</v>
      </c>
      <c r="C3409" s="2">
        <v>21.13871245931136</v>
      </c>
      <c r="D3409" s="2">
        <f t="shared" si="636"/>
        <v>31.310413746126212</v>
      </c>
      <c r="E3409" s="2">
        <f t="shared" si="637"/>
        <v>16.382816268839345</v>
      </c>
      <c r="F3409" s="2">
        <f t="shared" si="645"/>
        <v>170</v>
      </c>
      <c r="G3409" s="2">
        <f t="shared" si="646"/>
        <v>170</v>
      </c>
      <c r="H3409" s="2">
        <f>MIN(Inputs!$B$2, (Inputs!$B$14 - F3409)/Inputs!$B$15)</f>
        <v>170</v>
      </c>
      <c r="I3409" s="2">
        <f>MAX(MIN(Inputs!$B$2, F3409*Inputs!$B$16, Inputs!$B$14*Inputs!$B$4 - G3409), 0)</f>
        <v>170</v>
      </c>
      <c r="J3409" s="2">
        <f>MAX(MIN(Inputs!$B$2, F3409*Inputs!$B$16, (Inputs!$B$14-F3409)/Inputs!$B$15)*Inputs!$B$9, 0)</f>
        <v>136</v>
      </c>
      <c r="K3409" s="2">
        <f>MAX(E3409*Inputs!$B$5 - B3409 - Inputs!$B$8, 0) * H3409</f>
        <v>0</v>
      </c>
      <c r="L3409" s="2">
        <f>IF(B3409 &gt;= D3409*Inputs!$B$10, MAX(B3409 - E3409/Inputs!$B$5 - Inputs!$B$8, 0) * I3409, 0)</f>
        <v>267.13141058018556</v>
      </c>
      <c r="M3409" s="2">
        <f t="shared" si="638"/>
        <v>2874.864894466345</v>
      </c>
      <c r="N3409" s="3" t="str">
        <f t="shared" si="639"/>
        <v>Reg</v>
      </c>
      <c r="O3409" s="3" t="str">
        <f t="shared" si="647"/>
        <v>Discharge</v>
      </c>
      <c r="P3409" s="2">
        <f t="shared" si="640"/>
        <v>0</v>
      </c>
      <c r="Q3409" s="2">
        <f t="shared" si="641"/>
        <v>170</v>
      </c>
      <c r="R3409" s="2">
        <f t="shared" si="642"/>
        <v>0</v>
      </c>
      <c r="S3409" s="2">
        <f t="shared" si="643"/>
        <v>6831.9936443332408</v>
      </c>
      <c r="T3409" s="2">
        <f t="shared" si="644"/>
        <v>0</v>
      </c>
      <c r="U3409" s="2">
        <f>IF(O3409="Reg", R3409 * Inputs!$B$7, 0)</f>
        <v>0</v>
      </c>
      <c r="V3409" s="2">
        <f>MAX(F3409 + P3409*Inputs!$B$15 - (Q3409/Inputs!$B$16) - U3409, 0)</f>
        <v>0</v>
      </c>
    </row>
    <row r="3410" spans="1:22" x14ac:dyDescent="0.3">
      <c r="A3410" s="1">
        <v>46165</v>
      </c>
      <c r="B3410" s="2">
        <v>29.997213498955499</v>
      </c>
      <c r="C3410" s="2">
        <v>11.853257404115849</v>
      </c>
      <c r="D3410" s="2">
        <f t="shared" si="636"/>
        <v>31.369174669140705</v>
      </c>
      <c r="E3410" s="2">
        <f t="shared" si="637"/>
        <v>9.6847832841989145</v>
      </c>
      <c r="F3410" s="2">
        <f t="shared" si="645"/>
        <v>0</v>
      </c>
      <c r="G3410" s="2">
        <f t="shared" si="646"/>
        <v>0</v>
      </c>
      <c r="H3410" s="2">
        <f>MIN(Inputs!$B$2, (Inputs!$B$14 - F3410)/Inputs!$B$15)</f>
        <v>170</v>
      </c>
      <c r="I3410" s="2">
        <f>MAX(MIN(Inputs!$B$2, F3410*Inputs!$B$16, Inputs!$B$14*Inputs!$B$4 - G3410), 0)</f>
        <v>0</v>
      </c>
      <c r="J3410" s="2">
        <f>MAX(MIN(Inputs!$B$2, F3410*Inputs!$B$16, (Inputs!$B$14-F3410)/Inputs!$B$15)*Inputs!$B$9, 0)</f>
        <v>0</v>
      </c>
      <c r="K3410" s="2">
        <f>MAX(E3410*Inputs!$B$5 - B3410 - Inputs!$B$8, 0) * H3410</f>
        <v>0</v>
      </c>
      <c r="L3410" s="2">
        <f>IF(B3410 &gt;= D3410*Inputs!$B$10, MAX(B3410 - E3410/Inputs!$B$5 - Inputs!$B$8, 0) * I3410, 0)</f>
        <v>0</v>
      </c>
      <c r="M3410" s="2">
        <f t="shared" si="638"/>
        <v>0</v>
      </c>
      <c r="N3410" s="3" t="str">
        <f t="shared" si="639"/>
        <v>Idle</v>
      </c>
      <c r="O3410" s="3" t="str">
        <f t="shared" si="647"/>
        <v>Idle</v>
      </c>
      <c r="P3410" s="2">
        <f t="shared" si="640"/>
        <v>0</v>
      </c>
      <c r="Q3410" s="2">
        <f t="shared" si="641"/>
        <v>0</v>
      </c>
      <c r="R3410" s="2">
        <f t="shared" si="642"/>
        <v>0</v>
      </c>
      <c r="S3410" s="2">
        <f t="shared" si="643"/>
        <v>0</v>
      </c>
      <c r="T3410" s="2">
        <f t="shared" si="644"/>
        <v>0</v>
      </c>
      <c r="U3410" s="2">
        <f>IF(O3410="Reg", R3410 * Inputs!$B$7, 0)</f>
        <v>0</v>
      </c>
      <c r="V3410" s="2">
        <f>MAX(F3410 + P3410*Inputs!$B$15 - (Q3410/Inputs!$B$16) - U3410, 0)</f>
        <v>0</v>
      </c>
    </row>
    <row r="3411" spans="1:22" x14ac:dyDescent="0.3">
      <c r="A3411" s="1">
        <v>46165.041666666657</v>
      </c>
      <c r="B3411" s="2">
        <v>20.035441575189779</v>
      </c>
      <c r="C3411" s="2">
        <v>2.8181030794680009</v>
      </c>
      <c r="D3411" s="2">
        <f t="shared" si="636"/>
        <v>31.369174669140705</v>
      </c>
      <c r="E3411" s="2">
        <f t="shared" si="637"/>
        <v>4.685247701039664</v>
      </c>
      <c r="F3411" s="2">
        <f t="shared" si="645"/>
        <v>0</v>
      </c>
      <c r="G3411" s="2">
        <f t="shared" si="646"/>
        <v>0</v>
      </c>
      <c r="H3411" s="2">
        <f>MIN(Inputs!$B$2, (Inputs!$B$14 - F3411)/Inputs!$B$15)</f>
        <v>170</v>
      </c>
      <c r="I3411" s="2">
        <f>MAX(MIN(Inputs!$B$2, F3411*Inputs!$B$16, Inputs!$B$14*Inputs!$B$4 - G3411), 0)</f>
        <v>0</v>
      </c>
      <c r="J3411" s="2">
        <f>MAX(MIN(Inputs!$B$2, F3411*Inputs!$B$16, (Inputs!$B$14-F3411)/Inputs!$B$15)*Inputs!$B$9, 0)</f>
        <v>0</v>
      </c>
      <c r="K3411" s="2">
        <f>MAX(E3411*Inputs!$B$5 - B3411 - Inputs!$B$8, 0) * H3411</f>
        <v>0</v>
      </c>
      <c r="L3411" s="2">
        <f>IF(B3411 &gt;= D3411*Inputs!$B$10, MAX(B3411 - E3411/Inputs!$B$5 - Inputs!$B$8, 0) * I3411, 0)</f>
        <v>0</v>
      </c>
      <c r="M3411" s="2">
        <f t="shared" si="638"/>
        <v>0</v>
      </c>
      <c r="N3411" s="3" t="str">
        <f t="shared" si="639"/>
        <v>Idle</v>
      </c>
      <c r="O3411" s="3" t="str">
        <f t="shared" si="647"/>
        <v>Idle</v>
      </c>
      <c r="P3411" s="2">
        <f t="shared" si="640"/>
        <v>0</v>
      </c>
      <c r="Q3411" s="2">
        <f t="shared" si="641"/>
        <v>0</v>
      </c>
      <c r="R3411" s="2">
        <f t="shared" si="642"/>
        <v>0</v>
      </c>
      <c r="S3411" s="2">
        <f t="shared" si="643"/>
        <v>0</v>
      </c>
      <c r="T3411" s="2">
        <f t="shared" si="644"/>
        <v>0</v>
      </c>
      <c r="U3411" s="2">
        <f>IF(O3411="Reg", R3411 * Inputs!$B$7, 0)</f>
        <v>0</v>
      </c>
      <c r="V3411" s="2">
        <f>MAX(F3411 + P3411*Inputs!$B$15 - (Q3411/Inputs!$B$16) - U3411, 0)</f>
        <v>0</v>
      </c>
    </row>
    <row r="3412" spans="1:22" x14ac:dyDescent="0.3">
      <c r="A3412" s="1">
        <v>46165.083333333343</v>
      </c>
      <c r="B3412" s="2">
        <v>4.9161303243559669</v>
      </c>
      <c r="C3412" s="2">
        <v>2.9876879925466411</v>
      </c>
      <c r="D3412" s="2">
        <f t="shared" si="636"/>
        <v>31.369174669140705</v>
      </c>
      <c r="E3412" s="2">
        <f t="shared" si="637"/>
        <v>1.3460074385080336</v>
      </c>
      <c r="F3412" s="2">
        <f t="shared" si="645"/>
        <v>0</v>
      </c>
      <c r="G3412" s="2">
        <f t="shared" si="646"/>
        <v>0</v>
      </c>
      <c r="H3412" s="2">
        <f>MIN(Inputs!$B$2, (Inputs!$B$14 - F3412)/Inputs!$B$15)</f>
        <v>170</v>
      </c>
      <c r="I3412" s="2">
        <f>MAX(MIN(Inputs!$B$2, F3412*Inputs!$B$16, Inputs!$B$14*Inputs!$B$4 - G3412), 0)</f>
        <v>0</v>
      </c>
      <c r="J3412" s="2">
        <f>MAX(MIN(Inputs!$B$2, F3412*Inputs!$B$16, (Inputs!$B$14-F3412)/Inputs!$B$15)*Inputs!$B$9, 0)</f>
        <v>0</v>
      </c>
      <c r="K3412" s="2">
        <f>MAX(E3412*Inputs!$B$5 - B3412 - Inputs!$B$8, 0) * H3412</f>
        <v>0</v>
      </c>
      <c r="L3412" s="2">
        <f>IF(B3412 &gt;= D3412*Inputs!$B$10, MAX(B3412 - E3412/Inputs!$B$5 - Inputs!$B$8, 0) * I3412, 0)</f>
        <v>0</v>
      </c>
      <c r="M3412" s="2">
        <f t="shared" si="638"/>
        <v>0</v>
      </c>
      <c r="N3412" s="3" t="str">
        <f t="shared" si="639"/>
        <v>Idle</v>
      </c>
      <c r="O3412" s="3" t="str">
        <f t="shared" si="647"/>
        <v>Idle</v>
      </c>
      <c r="P3412" s="2">
        <f t="shared" si="640"/>
        <v>0</v>
      </c>
      <c r="Q3412" s="2">
        <f t="shared" si="641"/>
        <v>0</v>
      </c>
      <c r="R3412" s="2">
        <f t="shared" si="642"/>
        <v>0</v>
      </c>
      <c r="S3412" s="2">
        <f t="shared" si="643"/>
        <v>0</v>
      </c>
      <c r="T3412" s="2">
        <f t="shared" si="644"/>
        <v>0</v>
      </c>
      <c r="U3412" s="2">
        <f>IF(O3412="Reg", R3412 * Inputs!$B$7, 0)</f>
        <v>0</v>
      </c>
      <c r="V3412" s="2">
        <f>MAX(F3412 + P3412*Inputs!$B$15 - (Q3412/Inputs!$B$16) - U3412, 0)</f>
        <v>0</v>
      </c>
    </row>
    <row r="3413" spans="1:22" x14ac:dyDescent="0.3">
      <c r="A3413" s="1">
        <v>46165.125</v>
      </c>
      <c r="B3413" s="2">
        <v>3.1599143066922348</v>
      </c>
      <c r="C3413" s="2">
        <v>2.9927990778068541</v>
      </c>
      <c r="D3413" s="2">
        <f t="shared" si="636"/>
        <v>31.369174669140705</v>
      </c>
      <c r="E3413" s="2">
        <f t="shared" si="637"/>
        <v>0.52665238444870577</v>
      </c>
      <c r="F3413" s="2">
        <f t="shared" si="645"/>
        <v>0</v>
      </c>
      <c r="G3413" s="2">
        <f t="shared" si="646"/>
        <v>0</v>
      </c>
      <c r="H3413" s="2">
        <f>MIN(Inputs!$B$2, (Inputs!$B$14 - F3413)/Inputs!$B$15)</f>
        <v>170</v>
      </c>
      <c r="I3413" s="2">
        <f>MAX(MIN(Inputs!$B$2, F3413*Inputs!$B$16, Inputs!$B$14*Inputs!$B$4 - G3413), 0)</f>
        <v>0</v>
      </c>
      <c r="J3413" s="2">
        <f>MAX(MIN(Inputs!$B$2, F3413*Inputs!$B$16, (Inputs!$B$14-F3413)/Inputs!$B$15)*Inputs!$B$9, 0)</f>
        <v>0</v>
      </c>
      <c r="K3413" s="2">
        <f>MAX(E3413*Inputs!$B$5 - B3413 - Inputs!$B$8, 0) * H3413</f>
        <v>0</v>
      </c>
      <c r="L3413" s="2">
        <f>IF(B3413 &gt;= D3413*Inputs!$B$10, MAX(B3413 - E3413/Inputs!$B$5 - Inputs!$B$8, 0) * I3413, 0)</f>
        <v>0</v>
      </c>
      <c r="M3413" s="2">
        <f t="shared" si="638"/>
        <v>0</v>
      </c>
      <c r="N3413" s="3" t="str">
        <f t="shared" si="639"/>
        <v>Idle</v>
      </c>
      <c r="O3413" s="3" t="str">
        <f t="shared" si="647"/>
        <v>Idle</v>
      </c>
      <c r="P3413" s="2">
        <f t="shared" si="640"/>
        <v>0</v>
      </c>
      <c r="Q3413" s="2">
        <f t="shared" si="641"/>
        <v>0</v>
      </c>
      <c r="R3413" s="2">
        <f t="shared" si="642"/>
        <v>0</v>
      </c>
      <c r="S3413" s="2">
        <f t="shared" si="643"/>
        <v>0</v>
      </c>
      <c r="T3413" s="2">
        <f t="shared" si="644"/>
        <v>0</v>
      </c>
      <c r="U3413" s="2">
        <f>IF(O3413="Reg", R3413 * Inputs!$B$7, 0)</f>
        <v>0</v>
      </c>
      <c r="V3413" s="2">
        <f>MAX(F3413 + P3413*Inputs!$B$15 - (Q3413/Inputs!$B$16) - U3413, 0)</f>
        <v>0</v>
      </c>
    </row>
    <row r="3414" spans="1:22" x14ac:dyDescent="0.3">
      <c r="A3414" s="1">
        <v>46165.166666666657</v>
      </c>
      <c r="B3414" s="2">
        <v>0</v>
      </c>
      <c r="C3414" s="2">
        <v>23.220210573228261</v>
      </c>
      <c r="D3414" s="2">
        <f t="shared" si="636"/>
        <v>31.369174669140705</v>
      </c>
      <c r="E3414" s="2">
        <f t="shared" si="637"/>
        <v>0.59415606327837034</v>
      </c>
      <c r="F3414" s="2">
        <f t="shared" si="645"/>
        <v>0</v>
      </c>
      <c r="G3414" s="2">
        <f t="shared" si="646"/>
        <v>0</v>
      </c>
      <c r="H3414" s="2">
        <f>MIN(Inputs!$B$2, (Inputs!$B$14 - F3414)/Inputs!$B$15)</f>
        <v>170</v>
      </c>
      <c r="I3414" s="2">
        <f>MAX(MIN(Inputs!$B$2, F3414*Inputs!$B$16, Inputs!$B$14*Inputs!$B$4 - G3414), 0)</f>
        <v>0</v>
      </c>
      <c r="J3414" s="2">
        <f>MAX(MIN(Inputs!$B$2, F3414*Inputs!$B$16, (Inputs!$B$14-F3414)/Inputs!$B$15)*Inputs!$B$9, 0)</f>
        <v>0</v>
      </c>
      <c r="K3414" s="2">
        <f>MAX(E3414*Inputs!$B$5 - B3414 - Inputs!$B$8, 0) * H3414</f>
        <v>0</v>
      </c>
      <c r="L3414" s="2">
        <f>IF(B3414 &gt;= D3414*Inputs!$B$10, MAX(B3414 - E3414/Inputs!$B$5 - Inputs!$B$8, 0) * I3414, 0)</f>
        <v>0</v>
      </c>
      <c r="M3414" s="2">
        <f t="shared" si="638"/>
        <v>0</v>
      </c>
      <c r="N3414" s="3" t="str">
        <f t="shared" si="639"/>
        <v>Idle</v>
      </c>
      <c r="O3414" s="3" t="str">
        <f t="shared" si="647"/>
        <v>Idle</v>
      </c>
      <c r="P3414" s="2">
        <f t="shared" si="640"/>
        <v>0</v>
      </c>
      <c r="Q3414" s="2">
        <f t="shared" si="641"/>
        <v>0</v>
      </c>
      <c r="R3414" s="2">
        <f t="shared" si="642"/>
        <v>0</v>
      </c>
      <c r="S3414" s="2">
        <f t="shared" si="643"/>
        <v>0</v>
      </c>
      <c r="T3414" s="2">
        <f t="shared" si="644"/>
        <v>0</v>
      </c>
      <c r="U3414" s="2">
        <f>IF(O3414="Reg", R3414 * Inputs!$B$7, 0)</f>
        <v>0</v>
      </c>
      <c r="V3414" s="2">
        <f>MAX(F3414 + P3414*Inputs!$B$15 - (Q3414/Inputs!$B$16) - U3414, 0)</f>
        <v>0</v>
      </c>
    </row>
    <row r="3415" spans="1:22" x14ac:dyDescent="0.3">
      <c r="A3415" s="1">
        <v>46165.208333333343</v>
      </c>
      <c r="B3415" s="2">
        <v>0</v>
      </c>
      <c r="C3415" s="2">
        <v>8.6020669292922598</v>
      </c>
      <c r="D3415" s="2">
        <f t="shared" si="636"/>
        <v>31.369174669140705</v>
      </c>
      <c r="E3415" s="2">
        <f t="shared" si="637"/>
        <v>3.1597548573303702</v>
      </c>
      <c r="F3415" s="2">
        <f t="shared" si="645"/>
        <v>0</v>
      </c>
      <c r="G3415" s="2">
        <f t="shared" si="646"/>
        <v>0</v>
      </c>
      <c r="H3415" s="2">
        <f>MIN(Inputs!$B$2, (Inputs!$B$14 - F3415)/Inputs!$B$15)</f>
        <v>170</v>
      </c>
      <c r="I3415" s="2">
        <f>MAX(MIN(Inputs!$B$2, F3415*Inputs!$B$16, Inputs!$B$14*Inputs!$B$4 - G3415), 0)</f>
        <v>0</v>
      </c>
      <c r="J3415" s="2">
        <f>MAX(MIN(Inputs!$B$2, F3415*Inputs!$B$16, (Inputs!$B$14-F3415)/Inputs!$B$15)*Inputs!$B$9, 0)</f>
        <v>0</v>
      </c>
      <c r="K3415" s="2">
        <f>MAX(E3415*Inputs!$B$5 - B3415 - Inputs!$B$8, 0) * H3415</f>
        <v>0</v>
      </c>
      <c r="L3415" s="2">
        <f>IF(B3415 &gt;= D3415*Inputs!$B$10, MAX(B3415 - E3415/Inputs!$B$5 - Inputs!$B$8, 0) * I3415, 0)</f>
        <v>0</v>
      </c>
      <c r="M3415" s="2">
        <f t="shared" si="638"/>
        <v>0</v>
      </c>
      <c r="N3415" s="3" t="str">
        <f t="shared" si="639"/>
        <v>Idle</v>
      </c>
      <c r="O3415" s="3" t="str">
        <f t="shared" si="647"/>
        <v>Idle</v>
      </c>
      <c r="P3415" s="2">
        <f t="shared" si="640"/>
        <v>0</v>
      </c>
      <c r="Q3415" s="2">
        <f t="shared" si="641"/>
        <v>0</v>
      </c>
      <c r="R3415" s="2">
        <f t="shared" si="642"/>
        <v>0</v>
      </c>
      <c r="S3415" s="2">
        <f t="shared" si="643"/>
        <v>0</v>
      </c>
      <c r="T3415" s="2">
        <f t="shared" si="644"/>
        <v>0</v>
      </c>
      <c r="U3415" s="2">
        <f>IF(O3415="Reg", R3415 * Inputs!$B$7, 0)</f>
        <v>0</v>
      </c>
      <c r="V3415" s="2">
        <f>MAX(F3415 + P3415*Inputs!$B$15 - (Q3415/Inputs!$B$16) - U3415, 0)</f>
        <v>0</v>
      </c>
    </row>
    <row r="3416" spans="1:22" x14ac:dyDescent="0.3">
      <c r="A3416" s="1">
        <v>46165.25</v>
      </c>
      <c r="B3416" s="2">
        <v>0</v>
      </c>
      <c r="C3416" s="2">
        <v>8.9416734194547107</v>
      </c>
      <c r="D3416" s="2">
        <f t="shared" si="636"/>
        <v>31.369174669140705</v>
      </c>
      <c r="E3416" s="2">
        <f t="shared" si="637"/>
        <v>5.5663688468431287</v>
      </c>
      <c r="F3416" s="2">
        <f t="shared" si="645"/>
        <v>0</v>
      </c>
      <c r="G3416" s="2">
        <f t="shared" si="646"/>
        <v>0</v>
      </c>
      <c r="H3416" s="2">
        <f>MIN(Inputs!$B$2, (Inputs!$B$14 - F3416)/Inputs!$B$15)</f>
        <v>170</v>
      </c>
      <c r="I3416" s="2">
        <f>MAX(MIN(Inputs!$B$2, F3416*Inputs!$B$16, Inputs!$B$14*Inputs!$B$4 - G3416), 0)</f>
        <v>0</v>
      </c>
      <c r="J3416" s="2">
        <f>MAX(MIN(Inputs!$B$2, F3416*Inputs!$B$16, (Inputs!$B$14-F3416)/Inputs!$B$15)*Inputs!$B$9, 0)</f>
        <v>0</v>
      </c>
      <c r="K3416" s="2">
        <f>MAX(E3416*Inputs!$B$5 - B3416 - Inputs!$B$8, 0) * H3416</f>
        <v>0</v>
      </c>
      <c r="L3416" s="2">
        <f>IF(B3416 &gt;= D3416*Inputs!$B$10, MAX(B3416 - E3416/Inputs!$B$5 - Inputs!$B$8, 0) * I3416, 0)</f>
        <v>0</v>
      </c>
      <c r="M3416" s="2">
        <f t="shared" si="638"/>
        <v>0</v>
      </c>
      <c r="N3416" s="3" t="str">
        <f t="shared" si="639"/>
        <v>Idle</v>
      </c>
      <c r="O3416" s="3" t="str">
        <f t="shared" si="647"/>
        <v>Idle</v>
      </c>
      <c r="P3416" s="2">
        <f t="shared" si="640"/>
        <v>0</v>
      </c>
      <c r="Q3416" s="2">
        <f t="shared" si="641"/>
        <v>0</v>
      </c>
      <c r="R3416" s="2">
        <f t="shared" si="642"/>
        <v>0</v>
      </c>
      <c r="S3416" s="2">
        <f t="shared" si="643"/>
        <v>0</v>
      </c>
      <c r="T3416" s="2">
        <f t="shared" si="644"/>
        <v>0</v>
      </c>
      <c r="U3416" s="2">
        <f>IF(O3416="Reg", R3416 * Inputs!$B$7, 0)</f>
        <v>0</v>
      </c>
      <c r="V3416" s="2">
        <f>MAX(F3416 + P3416*Inputs!$B$15 - (Q3416/Inputs!$B$16) - U3416, 0)</f>
        <v>0</v>
      </c>
    </row>
    <row r="3417" spans="1:22" x14ac:dyDescent="0.3">
      <c r="A3417" s="1">
        <v>46165.291666666657</v>
      </c>
      <c r="B3417" s="2">
        <v>0</v>
      </c>
      <c r="C3417" s="2">
        <v>7.836653319429522</v>
      </c>
      <c r="D3417" s="2">
        <f t="shared" si="636"/>
        <v>31.369174669140705</v>
      </c>
      <c r="E3417" s="2">
        <f t="shared" si="637"/>
        <v>10.76633444402068</v>
      </c>
      <c r="F3417" s="2">
        <f t="shared" si="645"/>
        <v>0</v>
      </c>
      <c r="G3417" s="2">
        <f t="shared" si="646"/>
        <v>0</v>
      </c>
      <c r="H3417" s="2">
        <f>MIN(Inputs!$B$2, (Inputs!$B$14 - F3417)/Inputs!$B$15)</f>
        <v>170</v>
      </c>
      <c r="I3417" s="2">
        <f>MAX(MIN(Inputs!$B$2, F3417*Inputs!$B$16, Inputs!$B$14*Inputs!$B$4 - G3417), 0)</f>
        <v>0</v>
      </c>
      <c r="J3417" s="2">
        <f>MAX(MIN(Inputs!$B$2, F3417*Inputs!$B$16, (Inputs!$B$14-F3417)/Inputs!$B$15)*Inputs!$B$9, 0)</f>
        <v>0</v>
      </c>
      <c r="K3417" s="2">
        <f>MAX(E3417*Inputs!$B$5 - B3417 - Inputs!$B$8, 0) * H3417</f>
        <v>0</v>
      </c>
      <c r="L3417" s="2">
        <f>IF(B3417 &gt;= D3417*Inputs!$B$10, MAX(B3417 - E3417/Inputs!$B$5 - Inputs!$B$8, 0) * I3417, 0)</f>
        <v>0</v>
      </c>
      <c r="M3417" s="2">
        <f t="shared" si="638"/>
        <v>0</v>
      </c>
      <c r="N3417" s="3" t="str">
        <f t="shared" si="639"/>
        <v>Idle</v>
      </c>
      <c r="O3417" s="3" t="str">
        <f t="shared" si="647"/>
        <v>Idle</v>
      </c>
      <c r="P3417" s="2">
        <f t="shared" si="640"/>
        <v>0</v>
      </c>
      <c r="Q3417" s="2">
        <f t="shared" si="641"/>
        <v>0</v>
      </c>
      <c r="R3417" s="2">
        <f t="shared" si="642"/>
        <v>0</v>
      </c>
      <c r="S3417" s="2">
        <f t="shared" si="643"/>
        <v>0</v>
      </c>
      <c r="T3417" s="2">
        <f t="shared" si="644"/>
        <v>0</v>
      </c>
      <c r="U3417" s="2">
        <f>IF(O3417="Reg", R3417 * Inputs!$B$7, 0)</f>
        <v>0</v>
      </c>
      <c r="V3417" s="2">
        <f>MAX(F3417 + P3417*Inputs!$B$15 - (Q3417/Inputs!$B$16) - U3417, 0)</f>
        <v>0</v>
      </c>
    </row>
    <row r="3418" spans="1:22" x14ac:dyDescent="0.3">
      <c r="A3418" s="1">
        <v>46165.333333333343</v>
      </c>
      <c r="B3418" s="2">
        <v>0</v>
      </c>
      <c r="C3418" s="2">
        <v>43.032151135256562</v>
      </c>
      <c r="D3418" s="2">
        <f t="shared" si="636"/>
        <v>31.369174669140705</v>
      </c>
      <c r="E3418" s="2">
        <f t="shared" si="637"/>
        <v>16.98297110836501</v>
      </c>
      <c r="F3418" s="2">
        <f t="shared" si="645"/>
        <v>0</v>
      </c>
      <c r="G3418" s="2">
        <f t="shared" si="646"/>
        <v>0</v>
      </c>
      <c r="H3418" s="2">
        <f>MIN(Inputs!$B$2, (Inputs!$B$14 - F3418)/Inputs!$B$15)</f>
        <v>170</v>
      </c>
      <c r="I3418" s="2">
        <f>MAX(MIN(Inputs!$B$2, F3418*Inputs!$B$16, Inputs!$B$14*Inputs!$B$4 - G3418), 0)</f>
        <v>0</v>
      </c>
      <c r="J3418" s="2">
        <f>MAX(MIN(Inputs!$B$2, F3418*Inputs!$B$16, (Inputs!$B$14-F3418)/Inputs!$B$15)*Inputs!$B$9, 0)</f>
        <v>0</v>
      </c>
      <c r="K3418" s="2">
        <f>MAX(E3418*Inputs!$B$5 - B3418 - Inputs!$B$8, 0) * H3418</f>
        <v>0</v>
      </c>
      <c r="L3418" s="2">
        <f>IF(B3418 &gt;= D3418*Inputs!$B$10, MAX(B3418 - E3418/Inputs!$B$5 - Inputs!$B$8, 0) * I3418, 0)</f>
        <v>0</v>
      </c>
      <c r="M3418" s="2">
        <f t="shared" si="638"/>
        <v>0</v>
      </c>
      <c r="N3418" s="3" t="str">
        <f t="shared" si="639"/>
        <v>Idle</v>
      </c>
      <c r="O3418" s="3" t="str">
        <f t="shared" si="647"/>
        <v>Idle</v>
      </c>
      <c r="P3418" s="2">
        <f t="shared" si="640"/>
        <v>0</v>
      </c>
      <c r="Q3418" s="2">
        <f t="shared" si="641"/>
        <v>0</v>
      </c>
      <c r="R3418" s="2">
        <f t="shared" si="642"/>
        <v>0</v>
      </c>
      <c r="S3418" s="2">
        <f t="shared" si="643"/>
        <v>0</v>
      </c>
      <c r="T3418" s="2">
        <f t="shared" si="644"/>
        <v>0</v>
      </c>
      <c r="U3418" s="2">
        <f>IF(O3418="Reg", R3418 * Inputs!$B$7, 0)</f>
        <v>0</v>
      </c>
      <c r="V3418" s="2">
        <f>MAX(F3418 + P3418*Inputs!$B$15 - (Q3418/Inputs!$B$16) - U3418, 0)</f>
        <v>0</v>
      </c>
    </row>
    <row r="3419" spans="1:22" x14ac:dyDescent="0.3">
      <c r="A3419" s="1">
        <v>46165.375</v>
      </c>
      <c r="B3419" s="2">
        <v>3.5649363796702218</v>
      </c>
      <c r="C3419" s="2">
        <v>3.7413771050283322</v>
      </c>
      <c r="D3419" s="2">
        <f t="shared" si="636"/>
        <v>31.369174669140705</v>
      </c>
      <c r="E3419" s="2">
        <f t="shared" si="637"/>
        <v>25.107922425860608</v>
      </c>
      <c r="F3419" s="2">
        <f t="shared" si="645"/>
        <v>0</v>
      </c>
      <c r="G3419" s="2">
        <f t="shared" si="646"/>
        <v>0</v>
      </c>
      <c r="H3419" s="2">
        <f>MIN(Inputs!$B$2, (Inputs!$B$14 - F3419)/Inputs!$B$15)</f>
        <v>170</v>
      </c>
      <c r="I3419" s="2">
        <f>MAX(MIN(Inputs!$B$2, F3419*Inputs!$B$16, Inputs!$B$14*Inputs!$B$4 - G3419), 0)</f>
        <v>0</v>
      </c>
      <c r="J3419" s="2">
        <f>MAX(MIN(Inputs!$B$2, F3419*Inputs!$B$16, (Inputs!$B$14-F3419)/Inputs!$B$15)*Inputs!$B$9, 0)</f>
        <v>0</v>
      </c>
      <c r="K3419" s="2">
        <f>MAX(E3419*Inputs!$B$5 - B3419 - Inputs!$B$8, 0) * H3419</f>
        <v>0</v>
      </c>
      <c r="L3419" s="2">
        <f>IF(B3419 &gt;= D3419*Inputs!$B$10, MAX(B3419 - E3419/Inputs!$B$5 - Inputs!$B$8, 0) * I3419, 0)</f>
        <v>0</v>
      </c>
      <c r="M3419" s="2">
        <f t="shared" si="638"/>
        <v>0</v>
      </c>
      <c r="N3419" s="3" t="str">
        <f t="shared" si="639"/>
        <v>Idle</v>
      </c>
      <c r="O3419" s="3" t="str">
        <f t="shared" si="647"/>
        <v>Idle</v>
      </c>
      <c r="P3419" s="2">
        <f t="shared" si="640"/>
        <v>0</v>
      </c>
      <c r="Q3419" s="2">
        <f t="shared" si="641"/>
        <v>0</v>
      </c>
      <c r="R3419" s="2">
        <f t="shared" si="642"/>
        <v>0</v>
      </c>
      <c r="S3419" s="2">
        <f t="shared" si="643"/>
        <v>0</v>
      </c>
      <c r="T3419" s="2">
        <f t="shared" si="644"/>
        <v>0</v>
      </c>
      <c r="U3419" s="2">
        <f>IF(O3419="Reg", R3419 * Inputs!$B$7, 0)</f>
        <v>0</v>
      </c>
      <c r="V3419" s="2">
        <f>MAX(F3419 + P3419*Inputs!$B$15 - (Q3419/Inputs!$B$16) - U3419, 0)</f>
        <v>0</v>
      </c>
    </row>
    <row r="3420" spans="1:22" x14ac:dyDescent="0.3">
      <c r="A3420" s="1">
        <v>46165.416666666657</v>
      </c>
      <c r="B3420" s="2">
        <v>15.393592764312</v>
      </c>
      <c r="C3420" s="2">
        <v>3.0034012635007739</v>
      </c>
      <c r="D3420" s="2">
        <f t="shared" si="636"/>
        <v>31.369174669140705</v>
      </c>
      <c r="E3420" s="2">
        <f t="shared" si="637"/>
        <v>35.192643638796497</v>
      </c>
      <c r="F3420" s="2">
        <f t="shared" si="645"/>
        <v>0</v>
      </c>
      <c r="G3420" s="2">
        <f t="shared" si="646"/>
        <v>0</v>
      </c>
      <c r="H3420" s="2">
        <f>MIN(Inputs!$B$2, (Inputs!$B$14 - F3420)/Inputs!$B$15)</f>
        <v>170</v>
      </c>
      <c r="I3420" s="2">
        <f>MAX(MIN(Inputs!$B$2, F3420*Inputs!$B$16, Inputs!$B$14*Inputs!$B$4 - G3420), 0)</f>
        <v>0</v>
      </c>
      <c r="J3420" s="2">
        <f>MAX(MIN(Inputs!$B$2, F3420*Inputs!$B$16, (Inputs!$B$14-F3420)/Inputs!$B$15)*Inputs!$B$9, 0)</f>
        <v>0</v>
      </c>
      <c r="K3420" s="2">
        <f>MAX(E3420*Inputs!$B$5 - B3420 - Inputs!$B$8, 0) * H3420</f>
        <v>0</v>
      </c>
      <c r="L3420" s="2">
        <f>IF(B3420 &gt;= D3420*Inputs!$B$10, MAX(B3420 - E3420/Inputs!$B$5 - Inputs!$B$8, 0) * I3420, 0)</f>
        <v>0</v>
      </c>
      <c r="M3420" s="2">
        <f t="shared" si="638"/>
        <v>0</v>
      </c>
      <c r="N3420" s="3" t="str">
        <f t="shared" si="639"/>
        <v>Idle</v>
      </c>
      <c r="O3420" s="3" t="str">
        <f t="shared" si="647"/>
        <v>Idle</v>
      </c>
      <c r="P3420" s="2">
        <f t="shared" si="640"/>
        <v>0</v>
      </c>
      <c r="Q3420" s="2">
        <f t="shared" si="641"/>
        <v>0</v>
      </c>
      <c r="R3420" s="2">
        <f t="shared" si="642"/>
        <v>0</v>
      </c>
      <c r="S3420" s="2">
        <f t="shared" si="643"/>
        <v>0</v>
      </c>
      <c r="T3420" s="2">
        <f t="shared" si="644"/>
        <v>0</v>
      </c>
      <c r="U3420" s="2">
        <f>IF(O3420="Reg", R3420 * Inputs!$B$7, 0)</f>
        <v>0</v>
      </c>
      <c r="V3420" s="2">
        <f>MAX(F3420 + P3420*Inputs!$B$15 - (Q3420/Inputs!$B$16) - U3420, 0)</f>
        <v>0</v>
      </c>
    </row>
    <row r="3421" spans="1:22" x14ac:dyDescent="0.3">
      <c r="A3421" s="1">
        <v>46165.458333333343</v>
      </c>
      <c r="B3421" s="2">
        <v>14.43968393707655</v>
      </c>
      <c r="C3421" s="2">
        <v>2.71146060337766</v>
      </c>
      <c r="D3421" s="2">
        <f t="shared" si="636"/>
        <v>31.369174669140705</v>
      </c>
      <c r="E3421" s="2">
        <f t="shared" si="637"/>
        <v>43.466625132330954</v>
      </c>
      <c r="F3421" s="2">
        <f t="shared" si="645"/>
        <v>0</v>
      </c>
      <c r="G3421" s="2">
        <f t="shared" si="646"/>
        <v>0</v>
      </c>
      <c r="H3421" s="2">
        <f>MIN(Inputs!$B$2, (Inputs!$B$14 - F3421)/Inputs!$B$15)</f>
        <v>170</v>
      </c>
      <c r="I3421" s="2">
        <f>MAX(MIN(Inputs!$B$2, F3421*Inputs!$B$16, Inputs!$B$14*Inputs!$B$4 - G3421), 0)</f>
        <v>0</v>
      </c>
      <c r="J3421" s="2">
        <f>MAX(MIN(Inputs!$B$2, F3421*Inputs!$B$16, (Inputs!$B$14-F3421)/Inputs!$B$15)*Inputs!$B$9, 0)</f>
        <v>0</v>
      </c>
      <c r="K3421" s="2">
        <f>MAX(E3421*Inputs!$B$5 - B3421 - Inputs!$B$8, 0) * H3421</f>
        <v>647.86085049369706</v>
      </c>
      <c r="L3421" s="2">
        <f>IF(B3421 &gt;= D3421*Inputs!$B$10, MAX(B3421 - E3421/Inputs!$B$5 - Inputs!$B$8, 0) * I3421, 0)</f>
        <v>0</v>
      </c>
      <c r="M3421" s="2">
        <f t="shared" si="638"/>
        <v>0</v>
      </c>
      <c r="N3421" s="3" t="str">
        <f t="shared" si="639"/>
        <v>Charge</v>
      </c>
      <c r="O3421" s="3" t="str">
        <f t="shared" si="647"/>
        <v>Charge</v>
      </c>
      <c r="P3421" s="2">
        <f t="shared" si="640"/>
        <v>170</v>
      </c>
      <c r="Q3421" s="2">
        <f t="shared" si="641"/>
        <v>0</v>
      </c>
      <c r="R3421" s="2">
        <f t="shared" si="642"/>
        <v>0</v>
      </c>
      <c r="S3421" s="2">
        <f t="shared" si="643"/>
        <v>-2454.7462693030134</v>
      </c>
      <c r="T3421" s="2">
        <f t="shared" si="644"/>
        <v>0</v>
      </c>
      <c r="U3421" s="2">
        <f>IF(O3421="Reg", R3421 * Inputs!$B$7, 0)</f>
        <v>0</v>
      </c>
      <c r="V3421" s="2">
        <f>MAX(F3421 + P3421*Inputs!$B$15 - (Q3421/Inputs!$B$16) - U3421, 0)</f>
        <v>170</v>
      </c>
    </row>
    <row r="3422" spans="1:22" x14ac:dyDescent="0.3">
      <c r="A3422" s="1">
        <v>46165.5</v>
      </c>
      <c r="B3422" s="2">
        <v>31.199793583065311</v>
      </c>
      <c r="C3422" s="2">
        <v>9.6326998890340789</v>
      </c>
      <c r="D3422" s="2">
        <f t="shared" si="636"/>
        <v>31.369174669140705</v>
      </c>
      <c r="E3422" s="2">
        <f t="shared" si="637"/>
        <v>52.77767648725635</v>
      </c>
      <c r="F3422" s="2">
        <f t="shared" si="645"/>
        <v>170</v>
      </c>
      <c r="G3422" s="2">
        <f t="shared" si="646"/>
        <v>0</v>
      </c>
      <c r="H3422" s="2">
        <f>MIN(Inputs!$B$2, (Inputs!$B$14 - F3422)/Inputs!$B$15)</f>
        <v>170</v>
      </c>
      <c r="I3422" s="2">
        <f>MAX(MIN(Inputs!$B$2, F3422*Inputs!$B$16, Inputs!$B$14*Inputs!$B$4 - G3422), 0)</f>
        <v>170</v>
      </c>
      <c r="J3422" s="2">
        <f>MAX(MIN(Inputs!$B$2, F3422*Inputs!$B$16, (Inputs!$B$14-F3422)/Inputs!$B$15)*Inputs!$B$9, 0)</f>
        <v>136</v>
      </c>
      <c r="K3422" s="2">
        <f>MAX(E3422*Inputs!$B$5 - B3422 - Inputs!$B$8, 0) * H3422</f>
        <v>0</v>
      </c>
      <c r="L3422" s="2">
        <f>IF(B3422 &gt;= D3422*Inputs!$B$10, MAX(B3422 - E3422/Inputs!$B$5 - Inputs!$B$8, 0) * I3422, 0)</f>
        <v>0</v>
      </c>
      <c r="M3422" s="2">
        <f t="shared" si="638"/>
        <v>1310.0471849086348</v>
      </c>
      <c r="N3422" s="3" t="str">
        <f t="shared" si="639"/>
        <v>Reg</v>
      </c>
      <c r="O3422" s="3" t="str">
        <f t="shared" si="647"/>
        <v>Charge</v>
      </c>
      <c r="P3422" s="2">
        <f t="shared" si="640"/>
        <v>170</v>
      </c>
      <c r="Q3422" s="2">
        <f t="shared" si="641"/>
        <v>0</v>
      </c>
      <c r="R3422" s="2">
        <f t="shared" si="642"/>
        <v>0</v>
      </c>
      <c r="S3422" s="2">
        <f t="shared" si="643"/>
        <v>-5303.9649091211031</v>
      </c>
      <c r="T3422" s="2">
        <f t="shared" si="644"/>
        <v>0</v>
      </c>
      <c r="U3422" s="2">
        <f>IF(O3422="Reg", R3422 * Inputs!$B$7, 0)</f>
        <v>0</v>
      </c>
      <c r="V3422" s="2">
        <f>MAX(F3422 + P3422*Inputs!$B$15 - (Q3422/Inputs!$B$16) - U3422, 0)</f>
        <v>340</v>
      </c>
    </row>
    <row r="3423" spans="1:22" x14ac:dyDescent="0.3">
      <c r="A3423" s="1">
        <v>46165.541666666657</v>
      </c>
      <c r="B3423" s="2">
        <v>37.29981998606597</v>
      </c>
      <c r="C3423" s="2">
        <v>11.053698110289179</v>
      </c>
      <c r="D3423" s="2">
        <f t="shared" si="636"/>
        <v>31.369174669140705</v>
      </c>
      <c r="E3423" s="2">
        <f t="shared" si="637"/>
        <v>58.380652287245702</v>
      </c>
      <c r="F3423" s="2">
        <f t="shared" si="645"/>
        <v>340</v>
      </c>
      <c r="G3423" s="2">
        <f t="shared" si="646"/>
        <v>0</v>
      </c>
      <c r="H3423" s="2">
        <f>MIN(Inputs!$B$2, (Inputs!$B$14 - F3423)/Inputs!$B$15)</f>
        <v>0</v>
      </c>
      <c r="I3423" s="2">
        <f>MAX(MIN(Inputs!$B$2, F3423*Inputs!$B$16, Inputs!$B$14*Inputs!$B$4 - G3423), 0)</f>
        <v>170</v>
      </c>
      <c r="J3423" s="2">
        <f>MAX(MIN(Inputs!$B$2, F3423*Inputs!$B$16, (Inputs!$B$14-F3423)/Inputs!$B$15)*Inputs!$B$9, 0)</f>
        <v>0</v>
      </c>
      <c r="K3423" s="2">
        <f>MAX(E3423*Inputs!$B$5 - B3423 - Inputs!$B$8, 0) * H3423</f>
        <v>0</v>
      </c>
      <c r="L3423" s="2">
        <f>IF(B3423 &gt;= D3423*Inputs!$B$10, MAX(B3423 - E3423/Inputs!$B$5 - Inputs!$B$8, 0) * I3423, 0)</f>
        <v>0</v>
      </c>
      <c r="M3423" s="2">
        <f t="shared" si="638"/>
        <v>0</v>
      </c>
      <c r="N3423" s="3" t="str">
        <f t="shared" si="639"/>
        <v>Idle</v>
      </c>
      <c r="O3423" s="3" t="str">
        <f t="shared" si="647"/>
        <v>Idle</v>
      </c>
      <c r="P3423" s="2">
        <f t="shared" si="640"/>
        <v>0</v>
      </c>
      <c r="Q3423" s="2">
        <f t="shared" si="641"/>
        <v>0</v>
      </c>
      <c r="R3423" s="2">
        <f t="shared" si="642"/>
        <v>0</v>
      </c>
      <c r="S3423" s="2">
        <f t="shared" si="643"/>
        <v>0</v>
      </c>
      <c r="T3423" s="2">
        <f t="shared" si="644"/>
        <v>0</v>
      </c>
      <c r="U3423" s="2">
        <f>IF(O3423="Reg", R3423 * Inputs!$B$7, 0)</f>
        <v>0</v>
      </c>
      <c r="V3423" s="2">
        <f>MAX(F3423 + P3423*Inputs!$B$15 - (Q3423/Inputs!$B$16) - U3423, 0)</f>
        <v>340</v>
      </c>
    </row>
    <row r="3424" spans="1:22" x14ac:dyDescent="0.3">
      <c r="A3424" s="1">
        <v>46165.583333333343</v>
      </c>
      <c r="B3424" s="2">
        <v>48.749707904973583</v>
      </c>
      <c r="C3424" s="2">
        <v>60.97030329038693</v>
      </c>
      <c r="D3424" s="2">
        <f t="shared" si="636"/>
        <v>31.369174669140705</v>
      </c>
      <c r="E3424" s="2">
        <f t="shared" si="637"/>
        <v>64.330150013234046</v>
      </c>
      <c r="F3424" s="2">
        <f t="shared" si="645"/>
        <v>340</v>
      </c>
      <c r="G3424" s="2">
        <f t="shared" si="646"/>
        <v>0</v>
      </c>
      <c r="H3424" s="2">
        <f>MIN(Inputs!$B$2, (Inputs!$B$14 - F3424)/Inputs!$B$15)</f>
        <v>0</v>
      </c>
      <c r="I3424" s="2">
        <f>MAX(MIN(Inputs!$B$2, F3424*Inputs!$B$16, Inputs!$B$14*Inputs!$B$4 - G3424), 0)</f>
        <v>170</v>
      </c>
      <c r="J3424" s="2">
        <f>MAX(MIN(Inputs!$B$2, F3424*Inputs!$B$16, (Inputs!$B$14-F3424)/Inputs!$B$15)*Inputs!$B$9, 0)</f>
        <v>0</v>
      </c>
      <c r="K3424" s="2">
        <f>MAX(E3424*Inputs!$B$5 - B3424 - Inputs!$B$8, 0) * H3424</f>
        <v>0</v>
      </c>
      <c r="L3424" s="2">
        <f>IF(B3424 &gt;= D3424*Inputs!$B$10, MAX(B3424 - E3424/Inputs!$B$5 - Inputs!$B$8, 0) * I3424, 0)</f>
        <v>0</v>
      </c>
      <c r="M3424" s="2">
        <f t="shared" si="638"/>
        <v>0</v>
      </c>
      <c r="N3424" s="3" t="str">
        <f t="shared" si="639"/>
        <v>Idle</v>
      </c>
      <c r="O3424" s="3" t="str">
        <f t="shared" si="647"/>
        <v>Idle</v>
      </c>
      <c r="P3424" s="2">
        <f t="shared" si="640"/>
        <v>0</v>
      </c>
      <c r="Q3424" s="2">
        <f t="shared" si="641"/>
        <v>0</v>
      </c>
      <c r="R3424" s="2">
        <f t="shared" si="642"/>
        <v>0</v>
      </c>
      <c r="S3424" s="2">
        <f t="shared" si="643"/>
        <v>0</v>
      </c>
      <c r="T3424" s="2">
        <f t="shared" si="644"/>
        <v>0</v>
      </c>
      <c r="U3424" s="2">
        <f>IF(O3424="Reg", R3424 * Inputs!$B$7, 0)</f>
        <v>0</v>
      </c>
      <c r="V3424" s="2">
        <f>MAX(F3424 + P3424*Inputs!$B$15 - (Q3424/Inputs!$B$16) - U3424, 0)</f>
        <v>340</v>
      </c>
    </row>
    <row r="3425" spans="1:22" x14ac:dyDescent="0.3">
      <c r="A3425" s="1">
        <v>46165.625</v>
      </c>
      <c r="B3425" s="2">
        <v>64.073263657285565</v>
      </c>
      <c r="C3425" s="2">
        <v>3.888725031227088</v>
      </c>
      <c r="D3425" s="2">
        <f t="shared" si="636"/>
        <v>31.369174669140705</v>
      </c>
      <c r="E3425" s="2">
        <f t="shared" si="637"/>
        <v>66.023267141182046</v>
      </c>
      <c r="F3425" s="2">
        <f t="shared" si="645"/>
        <v>340</v>
      </c>
      <c r="G3425" s="2">
        <f t="shared" si="646"/>
        <v>0</v>
      </c>
      <c r="H3425" s="2">
        <f>MIN(Inputs!$B$2, (Inputs!$B$14 - F3425)/Inputs!$B$15)</f>
        <v>0</v>
      </c>
      <c r="I3425" s="2">
        <f>MAX(MIN(Inputs!$B$2, F3425*Inputs!$B$16, Inputs!$B$14*Inputs!$B$4 - G3425), 0)</f>
        <v>170</v>
      </c>
      <c r="J3425" s="2">
        <f>MAX(MIN(Inputs!$B$2, F3425*Inputs!$B$16, (Inputs!$B$14-F3425)/Inputs!$B$15)*Inputs!$B$9, 0)</f>
        <v>0</v>
      </c>
      <c r="K3425" s="2">
        <f>MAX(E3425*Inputs!$B$5 - B3425 - Inputs!$B$8, 0) * H3425</f>
        <v>0</v>
      </c>
      <c r="L3425" s="2">
        <f>IF(B3425 &gt;= D3425*Inputs!$B$10, MAX(B3425 - E3425/Inputs!$B$5 - Inputs!$B$8, 0) * I3425, 0)</f>
        <v>0</v>
      </c>
      <c r="M3425" s="2">
        <f t="shared" si="638"/>
        <v>0</v>
      </c>
      <c r="N3425" s="3" t="str">
        <f t="shared" si="639"/>
        <v>Idle</v>
      </c>
      <c r="O3425" s="3" t="str">
        <f t="shared" si="647"/>
        <v>Idle</v>
      </c>
      <c r="P3425" s="2">
        <f t="shared" si="640"/>
        <v>0</v>
      </c>
      <c r="Q3425" s="2">
        <f t="shared" si="641"/>
        <v>0</v>
      </c>
      <c r="R3425" s="2">
        <f t="shared" si="642"/>
        <v>0</v>
      </c>
      <c r="S3425" s="2">
        <f t="shared" si="643"/>
        <v>0</v>
      </c>
      <c r="T3425" s="2">
        <f t="shared" si="644"/>
        <v>0</v>
      </c>
      <c r="U3425" s="2">
        <f>IF(O3425="Reg", R3425 * Inputs!$B$7, 0)</f>
        <v>0</v>
      </c>
      <c r="V3425" s="2">
        <f>MAX(F3425 + P3425*Inputs!$B$15 - (Q3425/Inputs!$B$16) - U3425, 0)</f>
        <v>340</v>
      </c>
    </row>
    <row r="3426" spans="1:22" x14ac:dyDescent="0.3">
      <c r="A3426" s="1">
        <v>46165.666666666657</v>
      </c>
      <c r="B3426" s="2">
        <v>65.037481725518774</v>
      </c>
      <c r="C3426" s="2">
        <v>3.6625265549554431</v>
      </c>
      <c r="D3426" s="2">
        <f t="shared" si="636"/>
        <v>31.369174669140705</v>
      </c>
      <c r="E3426" s="2">
        <f t="shared" si="637"/>
        <v>64.599250210805295</v>
      </c>
      <c r="F3426" s="2">
        <f t="shared" si="645"/>
        <v>340</v>
      </c>
      <c r="G3426" s="2">
        <f t="shared" si="646"/>
        <v>0</v>
      </c>
      <c r="H3426" s="2">
        <f>MIN(Inputs!$B$2, (Inputs!$B$14 - F3426)/Inputs!$B$15)</f>
        <v>0</v>
      </c>
      <c r="I3426" s="2">
        <f>MAX(MIN(Inputs!$B$2, F3426*Inputs!$B$16, Inputs!$B$14*Inputs!$B$4 - G3426), 0)</f>
        <v>170</v>
      </c>
      <c r="J3426" s="2">
        <f>MAX(MIN(Inputs!$B$2, F3426*Inputs!$B$16, (Inputs!$B$14-F3426)/Inputs!$B$15)*Inputs!$B$9, 0)</f>
        <v>0</v>
      </c>
      <c r="K3426" s="2">
        <f>MAX(E3426*Inputs!$B$5 - B3426 - Inputs!$B$8, 0) * H3426</f>
        <v>0</v>
      </c>
      <c r="L3426" s="2">
        <f>IF(B3426 &gt;= D3426*Inputs!$B$10, MAX(B3426 - E3426/Inputs!$B$5 - Inputs!$B$8, 0) * I3426, 0)</f>
        <v>0</v>
      </c>
      <c r="M3426" s="2">
        <f t="shared" si="638"/>
        <v>0</v>
      </c>
      <c r="N3426" s="3" t="str">
        <f t="shared" si="639"/>
        <v>Idle</v>
      </c>
      <c r="O3426" s="3" t="str">
        <f t="shared" si="647"/>
        <v>Idle</v>
      </c>
      <c r="P3426" s="2">
        <f t="shared" si="640"/>
        <v>0</v>
      </c>
      <c r="Q3426" s="2">
        <f t="shared" si="641"/>
        <v>0</v>
      </c>
      <c r="R3426" s="2">
        <f t="shared" si="642"/>
        <v>0</v>
      </c>
      <c r="S3426" s="2">
        <f t="shared" si="643"/>
        <v>0</v>
      </c>
      <c r="T3426" s="2">
        <f t="shared" si="644"/>
        <v>0</v>
      </c>
      <c r="U3426" s="2">
        <f>IF(O3426="Reg", R3426 * Inputs!$B$7, 0)</f>
        <v>0</v>
      </c>
      <c r="V3426" s="2">
        <f>MAX(F3426 + P3426*Inputs!$B$15 - (Q3426/Inputs!$B$16) - U3426, 0)</f>
        <v>340</v>
      </c>
    </row>
    <row r="3427" spans="1:22" x14ac:dyDescent="0.3">
      <c r="A3427" s="1">
        <v>46165.708333333343</v>
      </c>
      <c r="B3427" s="2">
        <v>70.305992066628903</v>
      </c>
      <c r="C3427" s="2">
        <v>5.5244387621230526</v>
      </c>
      <c r="D3427" s="2">
        <f t="shared" si="636"/>
        <v>31.369174669140705</v>
      </c>
      <c r="E3427" s="2">
        <f t="shared" si="637"/>
        <v>62.250795651910437</v>
      </c>
      <c r="F3427" s="2">
        <f t="shared" si="645"/>
        <v>340</v>
      </c>
      <c r="G3427" s="2">
        <f t="shared" si="646"/>
        <v>0</v>
      </c>
      <c r="H3427" s="2">
        <f>MIN(Inputs!$B$2, (Inputs!$B$14 - F3427)/Inputs!$B$15)</f>
        <v>0</v>
      </c>
      <c r="I3427" s="2">
        <f>MAX(MIN(Inputs!$B$2, F3427*Inputs!$B$16, Inputs!$B$14*Inputs!$B$4 - G3427), 0)</f>
        <v>170</v>
      </c>
      <c r="J3427" s="2">
        <f>MAX(MIN(Inputs!$B$2, F3427*Inputs!$B$16, (Inputs!$B$14-F3427)/Inputs!$B$15)*Inputs!$B$9, 0)</f>
        <v>0</v>
      </c>
      <c r="K3427" s="2">
        <f>MAX(E3427*Inputs!$B$5 - B3427 - Inputs!$B$8, 0) * H3427</f>
        <v>0</v>
      </c>
      <c r="L3427" s="2">
        <f>IF(B3427 &gt;= D3427*Inputs!$B$10, MAX(B3427 - E3427/Inputs!$B$5 - Inputs!$B$8, 0) * I3427, 0)</f>
        <v>0</v>
      </c>
      <c r="M3427" s="2">
        <f t="shared" si="638"/>
        <v>0</v>
      </c>
      <c r="N3427" s="3" t="str">
        <f t="shared" si="639"/>
        <v>Idle</v>
      </c>
      <c r="O3427" s="3" t="str">
        <f t="shared" si="647"/>
        <v>Idle</v>
      </c>
      <c r="P3427" s="2">
        <f t="shared" si="640"/>
        <v>0</v>
      </c>
      <c r="Q3427" s="2">
        <f t="shared" si="641"/>
        <v>0</v>
      </c>
      <c r="R3427" s="2">
        <f t="shared" si="642"/>
        <v>0</v>
      </c>
      <c r="S3427" s="2">
        <f t="shared" si="643"/>
        <v>0</v>
      </c>
      <c r="T3427" s="2">
        <f t="shared" si="644"/>
        <v>0</v>
      </c>
      <c r="U3427" s="2">
        <f>IF(O3427="Reg", R3427 * Inputs!$B$7, 0)</f>
        <v>0</v>
      </c>
      <c r="V3427" s="2">
        <f>MAX(F3427 + P3427*Inputs!$B$15 - (Q3427/Inputs!$B$16) - U3427, 0)</f>
        <v>340</v>
      </c>
    </row>
    <row r="3428" spans="1:22" x14ac:dyDescent="0.3">
      <c r="A3428" s="1">
        <v>46165.75</v>
      </c>
      <c r="B3428" s="2">
        <v>64.817648383001412</v>
      </c>
      <c r="C3428" s="2">
        <v>10.95751704153176</v>
      </c>
      <c r="D3428" s="2">
        <f t="shared" si="636"/>
        <v>31.369174669140705</v>
      </c>
      <c r="E3428" s="2">
        <f t="shared" si="637"/>
        <v>57.447870058264392</v>
      </c>
      <c r="F3428" s="2">
        <f t="shared" si="645"/>
        <v>340</v>
      </c>
      <c r="G3428" s="2">
        <f t="shared" si="646"/>
        <v>0</v>
      </c>
      <c r="H3428" s="2">
        <f>MIN(Inputs!$B$2, (Inputs!$B$14 - F3428)/Inputs!$B$15)</f>
        <v>0</v>
      </c>
      <c r="I3428" s="2">
        <f>MAX(MIN(Inputs!$B$2, F3428*Inputs!$B$16, Inputs!$B$14*Inputs!$B$4 - G3428), 0)</f>
        <v>170</v>
      </c>
      <c r="J3428" s="2">
        <f>MAX(MIN(Inputs!$B$2, F3428*Inputs!$B$16, (Inputs!$B$14-F3428)/Inputs!$B$15)*Inputs!$B$9, 0)</f>
        <v>0</v>
      </c>
      <c r="K3428" s="2">
        <f>MAX(E3428*Inputs!$B$5 - B3428 - Inputs!$B$8, 0) * H3428</f>
        <v>0</v>
      </c>
      <c r="L3428" s="2">
        <f>IF(B3428 &gt;= D3428*Inputs!$B$10, MAX(B3428 - E3428/Inputs!$B$5 - Inputs!$B$8, 0) * I3428, 0)</f>
        <v>0</v>
      </c>
      <c r="M3428" s="2">
        <f t="shared" si="638"/>
        <v>0</v>
      </c>
      <c r="N3428" s="3" t="str">
        <f t="shared" si="639"/>
        <v>Idle</v>
      </c>
      <c r="O3428" s="3" t="str">
        <f t="shared" si="647"/>
        <v>Idle</v>
      </c>
      <c r="P3428" s="2">
        <f t="shared" si="640"/>
        <v>0</v>
      </c>
      <c r="Q3428" s="2">
        <f t="shared" si="641"/>
        <v>0</v>
      </c>
      <c r="R3428" s="2">
        <f t="shared" si="642"/>
        <v>0</v>
      </c>
      <c r="S3428" s="2">
        <f t="shared" si="643"/>
        <v>0</v>
      </c>
      <c r="T3428" s="2">
        <f t="shared" si="644"/>
        <v>0</v>
      </c>
      <c r="U3428" s="2">
        <f>IF(O3428="Reg", R3428 * Inputs!$B$7, 0)</f>
        <v>0</v>
      </c>
      <c r="V3428" s="2">
        <f>MAX(F3428 + P3428*Inputs!$B$15 - (Q3428/Inputs!$B$16) - U3428, 0)</f>
        <v>340</v>
      </c>
    </row>
    <row r="3429" spans="1:22" x14ac:dyDescent="0.3">
      <c r="A3429" s="1">
        <v>46165.791666666657</v>
      </c>
      <c r="B3429" s="2">
        <v>72.996806341996063</v>
      </c>
      <c r="C3429" s="2">
        <v>4.7640853342219662</v>
      </c>
      <c r="D3429" s="2">
        <f t="shared" si="636"/>
        <v>31.369174669140705</v>
      </c>
      <c r="E3429" s="2">
        <f t="shared" si="637"/>
        <v>52.223711871578928</v>
      </c>
      <c r="F3429" s="2">
        <f t="shared" si="645"/>
        <v>340</v>
      </c>
      <c r="G3429" s="2">
        <f t="shared" si="646"/>
        <v>0</v>
      </c>
      <c r="H3429" s="2">
        <f>MIN(Inputs!$B$2, (Inputs!$B$14 - F3429)/Inputs!$B$15)</f>
        <v>0</v>
      </c>
      <c r="I3429" s="2">
        <f>MAX(MIN(Inputs!$B$2, F3429*Inputs!$B$16, Inputs!$B$14*Inputs!$B$4 - G3429), 0)</f>
        <v>170</v>
      </c>
      <c r="J3429" s="2">
        <f>MAX(MIN(Inputs!$B$2, F3429*Inputs!$B$16, (Inputs!$B$14-F3429)/Inputs!$B$15)*Inputs!$B$9, 0)</f>
        <v>0</v>
      </c>
      <c r="K3429" s="2">
        <f>MAX(E3429*Inputs!$B$5 - B3429 - Inputs!$B$8, 0) * H3429</f>
        <v>0</v>
      </c>
      <c r="L3429" s="2">
        <f>IF(B3429 &gt;= D3429*Inputs!$B$10, MAX(B3429 - E3429/Inputs!$B$5 - Inputs!$B$8, 0) * I3429, 0)</f>
        <v>0</v>
      </c>
      <c r="M3429" s="2">
        <f t="shared" si="638"/>
        <v>0</v>
      </c>
      <c r="N3429" s="3" t="str">
        <f t="shared" si="639"/>
        <v>Idle</v>
      </c>
      <c r="O3429" s="3" t="str">
        <f t="shared" si="647"/>
        <v>Idle</v>
      </c>
      <c r="P3429" s="2">
        <f t="shared" si="640"/>
        <v>0</v>
      </c>
      <c r="Q3429" s="2">
        <f t="shared" si="641"/>
        <v>0</v>
      </c>
      <c r="R3429" s="2">
        <f t="shared" si="642"/>
        <v>0</v>
      </c>
      <c r="S3429" s="2">
        <f t="shared" si="643"/>
        <v>0</v>
      </c>
      <c r="T3429" s="2">
        <f t="shared" si="644"/>
        <v>0</v>
      </c>
      <c r="U3429" s="2">
        <f>IF(O3429="Reg", R3429 * Inputs!$B$7, 0)</f>
        <v>0</v>
      </c>
      <c r="V3429" s="2">
        <f>MAX(F3429 + P3429*Inputs!$B$15 - (Q3429/Inputs!$B$16) - U3429, 0)</f>
        <v>340</v>
      </c>
    </row>
    <row r="3430" spans="1:22" x14ac:dyDescent="0.3">
      <c r="A3430" s="1">
        <v>46165.833333333343</v>
      </c>
      <c r="B3430" s="2">
        <v>58.908410672661553</v>
      </c>
      <c r="C3430" s="2">
        <v>1.749900174732812</v>
      </c>
      <c r="D3430" s="2">
        <f t="shared" si="636"/>
        <v>31.369174669140705</v>
      </c>
      <c r="E3430" s="2">
        <f t="shared" si="637"/>
        <v>42.762599472379854</v>
      </c>
      <c r="F3430" s="2">
        <f t="shared" si="645"/>
        <v>340</v>
      </c>
      <c r="G3430" s="2">
        <f t="shared" si="646"/>
        <v>0</v>
      </c>
      <c r="H3430" s="2">
        <f>MIN(Inputs!$B$2, (Inputs!$B$14 - F3430)/Inputs!$B$15)</f>
        <v>0</v>
      </c>
      <c r="I3430" s="2">
        <f>MAX(MIN(Inputs!$B$2, F3430*Inputs!$B$16, Inputs!$B$14*Inputs!$B$4 - G3430), 0)</f>
        <v>170</v>
      </c>
      <c r="J3430" s="2">
        <f>MAX(MIN(Inputs!$B$2, F3430*Inputs!$B$16, (Inputs!$B$14-F3430)/Inputs!$B$15)*Inputs!$B$9, 0)</f>
        <v>0</v>
      </c>
      <c r="K3430" s="2">
        <f>MAX(E3430*Inputs!$B$5 - B3430 - Inputs!$B$8, 0) * H3430</f>
        <v>0</v>
      </c>
      <c r="L3430" s="2">
        <f>IF(B3430 &gt;= D3430*Inputs!$B$10, MAX(B3430 - E3430/Inputs!$B$5 - Inputs!$B$8, 0) * I3430, 0)</f>
        <v>0</v>
      </c>
      <c r="M3430" s="2">
        <f t="shared" si="638"/>
        <v>0</v>
      </c>
      <c r="N3430" s="3" t="str">
        <f t="shared" si="639"/>
        <v>Idle</v>
      </c>
      <c r="O3430" s="3" t="str">
        <f t="shared" si="647"/>
        <v>Idle</v>
      </c>
      <c r="P3430" s="2">
        <f t="shared" si="640"/>
        <v>0</v>
      </c>
      <c r="Q3430" s="2">
        <f t="shared" si="641"/>
        <v>0</v>
      </c>
      <c r="R3430" s="2">
        <f t="shared" si="642"/>
        <v>0</v>
      </c>
      <c r="S3430" s="2">
        <f t="shared" si="643"/>
        <v>0</v>
      </c>
      <c r="T3430" s="2">
        <f t="shared" si="644"/>
        <v>0</v>
      </c>
      <c r="U3430" s="2">
        <f>IF(O3430="Reg", R3430 * Inputs!$B$7, 0)</f>
        <v>0</v>
      </c>
      <c r="V3430" s="2">
        <f>MAX(F3430 + P3430*Inputs!$B$15 - (Q3430/Inputs!$B$16) - U3430, 0)</f>
        <v>340</v>
      </c>
    </row>
    <row r="3431" spans="1:22" x14ac:dyDescent="0.3">
      <c r="A3431" s="1">
        <v>46165.875</v>
      </c>
      <c r="B3431" s="2">
        <v>55.529162075025127</v>
      </c>
      <c r="C3431" s="2">
        <v>86.955341362879295</v>
      </c>
      <c r="D3431" s="2">
        <f t="shared" si="636"/>
        <v>31.369174669140705</v>
      </c>
      <c r="E3431" s="2">
        <f t="shared" si="637"/>
        <v>34.218281863242474</v>
      </c>
      <c r="F3431" s="2">
        <f t="shared" si="645"/>
        <v>340</v>
      </c>
      <c r="G3431" s="2">
        <f t="shared" si="646"/>
        <v>0</v>
      </c>
      <c r="H3431" s="2">
        <f>MIN(Inputs!$B$2, (Inputs!$B$14 - F3431)/Inputs!$B$15)</f>
        <v>0</v>
      </c>
      <c r="I3431" s="2">
        <f>MAX(MIN(Inputs!$B$2, F3431*Inputs!$B$16, Inputs!$B$14*Inputs!$B$4 - G3431), 0)</f>
        <v>170</v>
      </c>
      <c r="J3431" s="2">
        <f>MAX(MIN(Inputs!$B$2, F3431*Inputs!$B$16, (Inputs!$B$14-F3431)/Inputs!$B$15)*Inputs!$B$9, 0)</f>
        <v>0</v>
      </c>
      <c r="K3431" s="2">
        <f>MAX(E3431*Inputs!$B$5 - B3431 - Inputs!$B$8, 0) * H3431</f>
        <v>0</v>
      </c>
      <c r="L3431" s="2">
        <f>IF(B3431 &gt;= D3431*Inputs!$B$10, MAX(B3431 - E3431/Inputs!$B$5 - Inputs!$B$8, 0) * I3431, 0)</f>
        <v>0</v>
      </c>
      <c r="M3431" s="2">
        <f t="shared" si="638"/>
        <v>0</v>
      </c>
      <c r="N3431" s="3" t="str">
        <f t="shared" si="639"/>
        <v>Idle</v>
      </c>
      <c r="O3431" s="3" t="str">
        <f t="shared" si="647"/>
        <v>Idle</v>
      </c>
      <c r="P3431" s="2">
        <f t="shared" si="640"/>
        <v>0</v>
      </c>
      <c r="Q3431" s="2">
        <f t="shared" si="641"/>
        <v>0</v>
      </c>
      <c r="R3431" s="2">
        <f t="shared" si="642"/>
        <v>0</v>
      </c>
      <c r="S3431" s="2">
        <f t="shared" si="643"/>
        <v>0</v>
      </c>
      <c r="T3431" s="2">
        <f t="shared" si="644"/>
        <v>0</v>
      </c>
      <c r="U3431" s="2">
        <f>IF(O3431="Reg", R3431 * Inputs!$B$7, 0)</f>
        <v>0</v>
      </c>
      <c r="V3431" s="2">
        <f>MAX(F3431 + P3431*Inputs!$B$15 - (Q3431/Inputs!$B$16) - U3431, 0)</f>
        <v>340</v>
      </c>
    </row>
    <row r="3432" spans="1:22" x14ac:dyDescent="0.3">
      <c r="A3432" s="1">
        <v>46165.916666666657</v>
      </c>
      <c r="B3432" s="2">
        <v>50.94675437214957</v>
      </c>
      <c r="C3432" s="2">
        <v>5.6667085438425238</v>
      </c>
      <c r="D3432" s="2">
        <f t="shared" si="636"/>
        <v>31.369174669140705</v>
      </c>
      <c r="E3432" s="2">
        <f t="shared" si="637"/>
        <v>24.963421517404953</v>
      </c>
      <c r="F3432" s="2">
        <f t="shared" si="645"/>
        <v>340</v>
      </c>
      <c r="G3432" s="2">
        <f t="shared" si="646"/>
        <v>0</v>
      </c>
      <c r="H3432" s="2">
        <f>MIN(Inputs!$B$2, (Inputs!$B$14 - F3432)/Inputs!$B$15)</f>
        <v>0</v>
      </c>
      <c r="I3432" s="2">
        <f>MAX(MIN(Inputs!$B$2, F3432*Inputs!$B$16, Inputs!$B$14*Inputs!$B$4 - G3432), 0)</f>
        <v>170</v>
      </c>
      <c r="J3432" s="2">
        <f>MAX(MIN(Inputs!$B$2, F3432*Inputs!$B$16, (Inputs!$B$14-F3432)/Inputs!$B$15)*Inputs!$B$9, 0)</f>
        <v>0</v>
      </c>
      <c r="K3432" s="2">
        <f>MAX(E3432*Inputs!$B$5 - B3432 - Inputs!$B$8, 0) * H3432</f>
        <v>0</v>
      </c>
      <c r="L3432" s="2">
        <f>IF(B3432 &gt;= D3432*Inputs!$B$10, MAX(B3432 - E3432/Inputs!$B$5 - Inputs!$B$8, 0) * I3432, 0)</f>
        <v>438.46908649401553</v>
      </c>
      <c r="M3432" s="2">
        <f t="shared" si="638"/>
        <v>0</v>
      </c>
      <c r="N3432" s="3" t="str">
        <f t="shared" si="639"/>
        <v>Discharge</v>
      </c>
      <c r="O3432" s="3" t="str">
        <f t="shared" si="647"/>
        <v>Discharge</v>
      </c>
      <c r="P3432" s="2">
        <f t="shared" si="640"/>
        <v>0</v>
      </c>
      <c r="Q3432" s="2">
        <f t="shared" si="641"/>
        <v>170</v>
      </c>
      <c r="R3432" s="2">
        <f t="shared" si="642"/>
        <v>0</v>
      </c>
      <c r="S3432" s="2">
        <f t="shared" si="643"/>
        <v>8660.9482432654277</v>
      </c>
      <c r="T3432" s="2">
        <f t="shared" si="644"/>
        <v>0</v>
      </c>
      <c r="U3432" s="2">
        <f>IF(O3432="Reg", R3432 * Inputs!$B$7, 0)</f>
        <v>0</v>
      </c>
      <c r="V3432" s="2">
        <f>MAX(F3432 + P3432*Inputs!$B$15 - (Q3432/Inputs!$B$16) - U3432, 0)</f>
        <v>170</v>
      </c>
    </row>
    <row r="3433" spans="1:22" x14ac:dyDescent="0.3">
      <c r="A3433" s="1">
        <v>46165.958333333343</v>
      </c>
      <c r="B3433" s="2">
        <v>41.488438504752729</v>
      </c>
      <c r="C3433" s="2">
        <v>3.2849204203910398</v>
      </c>
      <c r="D3433" s="2">
        <f t="shared" si="636"/>
        <v>31.369174669140705</v>
      </c>
      <c r="E3433" s="2">
        <f t="shared" si="637"/>
        <v>16.472295788713357</v>
      </c>
      <c r="F3433" s="2">
        <f t="shared" si="645"/>
        <v>170</v>
      </c>
      <c r="G3433" s="2">
        <f t="shared" si="646"/>
        <v>170</v>
      </c>
      <c r="H3433" s="2">
        <f>MIN(Inputs!$B$2, (Inputs!$B$14 - F3433)/Inputs!$B$15)</f>
        <v>170</v>
      </c>
      <c r="I3433" s="2">
        <f>MAX(MIN(Inputs!$B$2, F3433*Inputs!$B$16, Inputs!$B$14*Inputs!$B$4 - G3433), 0)</f>
        <v>170</v>
      </c>
      <c r="J3433" s="2">
        <f>MAX(MIN(Inputs!$B$2, F3433*Inputs!$B$16, (Inputs!$B$14-F3433)/Inputs!$B$15)*Inputs!$B$9, 0)</f>
        <v>136</v>
      </c>
      <c r="K3433" s="2">
        <f>MAX(E3433*Inputs!$B$5 - B3433 - Inputs!$B$8, 0) * H3433</f>
        <v>0</v>
      </c>
      <c r="L3433" s="2">
        <f>IF(B3433 &gt;= D3433*Inputs!$B$10, MAX(B3433 - E3433/Inputs!$B$5 - Inputs!$B$8, 0) * I3433, 0)</f>
        <v>470.88649571561069</v>
      </c>
      <c r="M3433" s="2">
        <f t="shared" si="638"/>
        <v>446.74917717318141</v>
      </c>
      <c r="N3433" s="3" t="str">
        <f t="shared" si="639"/>
        <v>Discharge</v>
      </c>
      <c r="O3433" s="3" t="str">
        <f t="shared" si="647"/>
        <v>Discharge</v>
      </c>
      <c r="P3433" s="2">
        <f t="shared" si="640"/>
        <v>0</v>
      </c>
      <c r="Q3433" s="2">
        <f t="shared" si="641"/>
        <v>170</v>
      </c>
      <c r="R3433" s="2">
        <f t="shared" si="642"/>
        <v>0</v>
      </c>
      <c r="S3433" s="2">
        <f t="shared" si="643"/>
        <v>7053.0345458079637</v>
      </c>
      <c r="T3433" s="2">
        <f t="shared" si="644"/>
        <v>0</v>
      </c>
      <c r="U3433" s="2">
        <f>IF(O3433="Reg", R3433 * Inputs!$B$7, 0)</f>
        <v>0</v>
      </c>
      <c r="V3433" s="2">
        <f>MAX(F3433 + P3433*Inputs!$B$15 - (Q3433/Inputs!$B$16) - U3433, 0)</f>
        <v>0</v>
      </c>
    </row>
    <row r="3434" spans="1:22" x14ac:dyDescent="0.3">
      <c r="A3434" s="1">
        <v>46166</v>
      </c>
      <c r="B3434" s="2">
        <v>33.472699262888511</v>
      </c>
      <c r="C3434" s="2">
        <v>7.7276476208849916</v>
      </c>
      <c r="D3434" s="2">
        <f t="shared" si="636"/>
        <v>38.931044982770096</v>
      </c>
      <c r="E3434" s="2">
        <f t="shared" si="637"/>
        <v>9.5575560379212341</v>
      </c>
      <c r="F3434" s="2">
        <f t="shared" si="645"/>
        <v>0</v>
      </c>
      <c r="G3434" s="2">
        <f t="shared" si="646"/>
        <v>0</v>
      </c>
      <c r="H3434" s="2">
        <f>MIN(Inputs!$B$2, (Inputs!$B$14 - F3434)/Inputs!$B$15)</f>
        <v>170</v>
      </c>
      <c r="I3434" s="2">
        <f>MAX(MIN(Inputs!$B$2, F3434*Inputs!$B$16, Inputs!$B$14*Inputs!$B$4 - G3434), 0)</f>
        <v>0</v>
      </c>
      <c r="J3434" s="2">
        <f>MAX(MIN(Inputs!$B$2, F3434*Inputs!$B$16, (Inputs!$B$14-F3434)/Inputs!$B$15)*Inputs!$B$9, 0)</f>
        <v>0</v>
      </c>
      <c r="K3434" s="2">
        <f>MAX(E3434*Inputs!$B$5 - B3434 - Inputs!$B$8, 0) * H3434</f>
        <v>0</v>
      </c>
      <c r="L3434" s="2">
        <f>IF(B3434 &gt;= D3434*Inputs!$B$10, MAX(B3434 - E3434/Inputs!$B$5 - Inputs!$B$8, 0) * I3434, 0)</f>
        <v>0</v>
      </c>
      <c r="M3434" s="2">
        <f t="shared" si="638"/>
        <v>0</v>
      </c>
      <c r="N3434" s="3" t="str">
        <f t="shared" si="639"/>
        <v>Idle</v>
      </c>
      <c r="O3434" s="3" t="str">
        <f t="shared" si="647"/>
        <v>Idle</v>
      </c>
      <c r="P3434" s="2">
        <f t="shared" si="640"/>
        <v>0</v>
      </c>
      <c r="Q3434" s="2">
        <f t="shared" si="641"/>
        <v>0</v>
      </c>
      <c r="R3434" s="2">
        <f t="shared" si="642"/>
        <v>0</v>
      </c>
      <c r="S3434" s="2">
        <f t="shared" si="643"/>
        <v>0</v>
      </c>
      <c r="T3434" s="2">
        <f t="shared" si="644"/>
        <v>0</v>
      </c>
      <c r="U3434" s="2">
        <f>IF(O3434="Reg", R3434 * Inputs!$B$7, 0)</f>
        <v>0</v>
      </c>
      <c r="V3434" s="2">
        <f>MAX(F3434 + P3434*Inputs!$B$15 - (Q3434/Inputs!$B$16) - U3434, 0)</f>
        <v>0</v>
      </c>
    </row>
    <row r="3435" spans="1:22" x14ac:dyDescent="0.3">
      <c r="A3435" s="1">
        <v>46166.041666666657</v>
      </c>
      <c r="B3435" s="2">
        <v>16.230131946801599</v>
      </c>
      <c r="C3435" s="2">
        <v>2.866422422163537</v>
      </c>
      <c r="D3435" s="2">
        <f t="shared" si="636"/>
        <v>38.931044982770096</v>
      </c>
      <c r="E3435" s="2">
        <f t="shared" si="637"/>
        <v>3.9787728274398155</v>
      </c>
      <c r="F3435" s="2">
        <f t="shared" si="645"/>
        <v>0</v>
      </c>
      <c r="G3435" s="2">
        <f t="shared" si="646"/>
        <v>0</v>
      </c>
      <c r="H3435" s="2">
        <f>MIN(Inputs!$B$2, (Inputs!$B$14 - F3435)/Inputs!$B$15)</f>
        <v>170</v>
      </c>
      <c r="I3435" s="2">
        <f>MAX(MIN(Inputs!$B$2, F3435*Inputs!$B$16, Inputs!$B$14*Inputs!$B$4 - G3435), 0)</f>
        <v>0</v>
      </c>
      <c r="J3435" s="2">
        <f>MAX(MIN(Inputs!$B$2, F3435*Inputs!$B$16, (Inputs!$B$14-F3435)/Inputs!$B$15)*Inputs!$B$9, 0)</f>
        <v>0</v>
      </c>
      <c r="K3435" s="2">
        <f>MAX(E3435*Inputs!$B$5 - B3435 - Inputs!$B$8, 0) * H3435</f>
        <v>0</v>
      </c>
      <c r="L3435" s="2">
        <f>IF(B3435 &gt;= D3435*Inputs!$B$10, MAX(B3435 - E3435/Inputs!$B$5 - Inputs!$B$8, 0) * I3435, 0)</f>
        <v>0</v>
      </c>
      <c r="M3435" s="2">
        <f t="shared" si="638"/>
        <v>0</v>
      </c>
      <c r="N3435" s="3" t="str">
        <f t="shared" si="639"/>
        <v>Idle</v>
      </c>
      <c r="O3435" s="3" t="str">
        <f t="shared" si="647"/>
        <v>Idle</v>
      </c>
      <c r="P3435" s="2">
        <f t="shared" si="640"/>
        <v>0</v>
      </c>
      <c r="Q3435" s="2">
        <f t="shared" si="641"/>
        <v>0</v>
      </c>
      <c r="R3435" s="2">
        <f t="shared" si="642"/>
        <v>0</v>
      </c>
      <c r="S3435" s="2">
        <f t="shared" si="643"/>
        <v>0</v>
      </c>
      <c r="T3435" s="2">
        <f t="shared" si="644"/>
        <v>0</v>
      </c>
      <c r="U3435" s="2">
        <f>IF(O3435="Reg", R3435 * Inputs!$B$7, 0)</f>
        <v>0</v>
      </c>
      <c r="V3435" s="2">
        <f>MAX(F3435 + P3435*Inputs!$B$15 - (Q3435/Inputs!$B$16) - U3435, 0)</f>
        <v>0</v>
      </c>
    </row>
    <row r="3436" spans="1:22" x14ac:dyDescent="0.3">
      <c r="A3436" s="1">
        <v>46166.083333333343</v>
      </c>
      <c r="B3436" s="2">
        <v>7.6425050178372924</v>
      </c>
      <c r="C3436" s="2">
        <v>47.780873731819391</v>
      </c>
      <c r="D3436" s="2">
        <f t="shared" si="636"/>
        <v>38.931044982770096</v>
      </c>
      <c r="E3436" s="2">
        <f t="shared" si="637"/>
        <v>1.2737508363062153</v>
      </c>
      <c r="F3436" s="2">
        <f t="shared" si="645"/>
        <v>0</v>
      </c>
      <c r="G3436" s="2">
        <f t="shared" si="646"/>
        <v>0</v>
      </c>
      <c r="H3436" s="2">
        <f>MIN(Inputs!$B$2, (Inputs!$B$14 - F3436)/Inputs!$B$15)</f>
        <v>170</v>
      </c>
      <c r="I3436" s="2">
        <f>MAX(MIN(Inputs!$B$2, F3436*Inputs!$B$16, Inputs!$B$14*Inputs!$B$4 - G3436), 0)</f>
        <v>0</v>
      </c>
      <c r="J3436" s="2">
        <f>MAX(MIN(Inputs!$B$2, F3436*Inputs!$B$16, (Inputs!$B$14-F3436)/Inputs!$B$15)*Inputs!$B$9, 0)</f>
        <v>0</v>
      </c>
      <c r="K3436" s="2">
        <f>MAX(E3436*Inputs!$B$5 - B3436 - Inputs!$B$8, 0) * H3436</f>
        <v>0</v>
      </c>
      <c r="L3436" s="2">
        <f>IF(B3436 &gt;= D3436*Inputs!$B$10, MAX(B3436 - E3436/Inputs!$B$5 - Inputs!$B$8, 0) * I3436, 0)</f>
        <v>0</v>
      </c>
      <c r="M3436" s="2">
        <f t="shared" si="638"/>
        <v>0</v>
      </c>
      <c r="N3436" s="3" t="str">
        <f t="shared" si="639"/>
        <v>Idle</v>
      </c>
      <c r="O3436" s="3" t="str">
        <f t="shared" si="647"/>
        <v>Idle</v>
      </c>
      <c r="P3436" s="2">
        <f t="shared" si="640"/>
        <v>0</v>
      </c>
      <c r="Q3436" s="2">
        <f t="shared" si="641"/>
        <v>0</v>
      </c>
      <c r="R3436" s="2">
        <f t="shared" si="642"/>
        <v>0</v>
      </c>
      <c r="S3436" s="2">
        <f t="shared" si="643"/>
        <v>0</v>
      </c>
      <c r="T3436" s="2">
        <f t="shared" si="644"/>
        <v>0</v>
      </c>
      <c r="U3436" s="2">
        <f>IF(O3436="Reg", R3436 * Inputs!$B$7, 0)</f>
        <v>0</v>
      </c>
      <c r="V3436" s="2">
        <f>MAX(F3436 + P3436*Inputs!$B$15 - (Q3436/Inputs!$B$16) - U3436, 0)</f>
        <v>0</v>
      </c>
    </row>
    <row r="3437" spans="1:22" x14ac:dyDescent="0.3">
      <c r="A3437" s="1">
        <v>46166.125</v>
      </c>
      <c r="B3437" s="2">
        <v>0</v>
      </c>
      <c r="C3437" s="2">
        <v>6.0181673212676241</v>
      </c>
      <c r="D3437" s="2">
        <f t="shared" si="636"/>
        <v>38.931044982770096</v>
      </c>
      <c r="E3437" s="2">
        <f t="shared" si="637"/>
        <v>0</v>
      </c>
      <c r="F3437" s="2">
        <f t="shared" si="645"/>
        <v>0</v>
      </c>
      <c r="G3437" s="2">
        <f t="shared" si="646"/>
        <v>0</v>
      </c>
      <c r="H3437" s="2">
        <f>MIN(Inputs!$B$2, (Inputs!$B$14 - F3437)/Inputs!$B$15)</f>
        <v>170</v>
      </c>
      <c r="I3437" s="2">
        <f>MAX(MIN(Inputs!$B$2, F3437*Inputs!$B$16, Inputs!$B$14*Inputs!$B$4 - G3437), 0)</f>
        <v>0</v>
      </c>
      <c r="J3437" s="2">
        <f>MAX(MIN(Inputs!$B$2, F3437*Inputs!$B$16, (Inputs!$B$14-F3437)/Inputs!$B$15)*Inputs!$B$9, 0)</f>
        <v>0</v>
      </c>
      <c r="K3437" s="2">
        <f>MAX(E3437*Inputs!$B$5 - B3437 - Inputs!$B$8, 0) * H3437</f>
        <v>0</v>
      </c>
      <c r="L3437" s="2">
        <f>IF(B3437 &gt;= D3437*Inputs!$B$10, MAX(B3437 - E3437/Inputs!$B$5 - Inputs!$B$8, 0) * I3437, 0)</f>
        <v>0</v>
      </c>
      <c r="M3437" s="2">
        <f t="shared" si="638"/>
        <v>0</v>
      </c>
      <c r="N3437" s="3" t="str">
        <f t="shared" si="639"/>
        <v>Idle</v>
      </c>
      <c r="O3437" s="3" t="str">
        <f t="shared" si="647"/>
        <v>Idle</v>
      </c>
      <c r="P3437" s="2">
        <f t="shared" si="640"/>
        <v>0</v>
      </c>
      <c r="Q3437" s="2">
        <f t="shared" si="641"/>
        <v>0</v>
      </c>
      <c r="R3437" s="2">
        <f t="shared" si="642"/>
        <v>0</v>
      </c>
      <c r="S3437" s="2">
        <f t="shared" si="643"/>
        <v>0</v>
      </c>
      <c r="T3437" s="2">
        <f t="shared" si="644"/>
        <v>0</v>
      </c>
      <c r="U3437" s="2">
        <f>IF(O3437="Reg", R3437 * Inputs!$B$7, 0)</f>
        <v>0</v>
      </c>
      <c r="V3437" s="2">
        <f>MAX(F3437 + P3437*Inputs!$B$15 - (Q3437/Inputs!$B$16) - U3437, 0)</f>
        <v>0</v>
      </c>
    </row>
    <row r="3438" spans="1:22" x14ac:dyDescent="0.3">
      <c r="A3438" s="1">
        <v>46166.166666666657</v>
      </c>
      <c r="B3438" s="2">
        <v>0</v>
      </c>
      <c r="C3438" s="2">
        <v>8.2900592306048342</v>
      </c>
      <c r="D3438" s="2">
        <f t="shared" si="636"/>
        <v>38.931044982770096</v>
      </c>
      <c r="E3438" s="2">
        <f t="shared" si="637"/>
        <v>0</v>
      </c>
      <c r="F3438" s="2">
        <f t="shared" si="645"/>
        <v>0</v>
      </c>
      <c r="G3438" s="2">
        <f t="shared" si="646"/>
        <v>0</v>
      </c>
      <c r="H3438" s="2">
        <f>MIN(Inputs!$B$2, (Inputs!$B$14 - F3438)/Inputs!$B$15)</f>
        <v>170</v>
      </c>
      <c r="I3438" s="2">
        <f>MAX(MIN(Inputs!$B$2, F3438*Inputs!$B$16, Inputs!$B$14*Inputs!$B$4 - G3438), 0)</f>
        <v>0</v>
      </c>
      <c r="J3438" s="2">
        <f>MAX(MIN(Inputs!$B$2, F3438*Inputs!$B$16, (Inputs!$B$14-F3438)/Inputs!$B$15)*Inputs!$B$9, 0)</f>
        <v>0</v>
      </c>
      <c r="K3438" s="2">
        <f>MAX(E3438*Inputs!$B$5 - B3438 - Inputs!$B$8, 0) * H3438</f>
        <v>0</v>
      </c>
      <c r="L3438" s="2">
        <f>IF(B3438 &gt;= D3438*Inputs!$B$10, MAX(B3438 - E3438/Inputs!$B$5 - Inputs!$B$8, 0) * I3438, 0)</f>
        <v>0</v>
      </c>
      <c r="M3438" s="2">
        <f t="shared" si="638"/>
        <v>0</v>
      </c>
      <c r="N3438" s="3" t="str">
        <f t="shared" si="639"/>
        <v>Idle</v>
      </c>
      <c r="O3438" s="3" t="str">
        <f t="shared" si="647"/>
        <v>Idle</v>
      </c>
      <c r="P3438" s="2">
        <f t="shared" si="640"/>
        <v>0</v>
      </c>
      <c r="Q3438" s="2">
        <f t="shared" si="641"/>
        <v>0</v>
      </c>
      <c r="R3438" s="2">
        <f t="shared" si="642"/>
        <v>0</v>
      </c>
      <c r="S3438" s="2">
        <f t="shared" si="643"/>
        <v>0</v>
      </c>
      <c r="T3438" s="2">
        <f t="shared" si="644"/>
        <v>0</v>
      </c>
      <c r="U3438" s="2">
        <f>IF(O3438="Reg", R3438 * Inputs!$B$7, 0)</f>
        <v>0</v>
      </c>
      <c r="V3438" s="2">
        <f>MAX(F3438 + P3438*Inputs!$B$15 - (Q3438/Inputs!$B$16) - U3438, 0)</f>
        <v>0</v>
      </c>
    </row>
    <row r="3439" spans="1:22" x14ac:dyDescent="0.3">
      <c r="A3439" s="1">
        <v>46166.208333333343</v>
      </c>
      <c r="B3439" s="2">
        <v>0</v>
      </c>
      <c r="C3439" s="2">
        <v>6.6934494183230706</v>
      </c>
      <c r="D3439" s="2">
        <f t="shared" si="636"/>
        <v>38.931044982770096</v>
      </c>
      <c r="E3439" s="2">
        <f t="shared" si="637"/>
        <v>1.7018819533431133</v>
      </c>
      <c r="F3439" s="2">
        <f t="shared" si="645"/>
        <v>0</v>
      </c>
      <c r="G3439" s="2">
        <f t="shared" si="646"/>
        <v>0</v>
      </c>
      <c r="H3439" s="2">
        <f>MIN(Inputs!$B$2, (Inputs!$B$14 - F3439)/Inputs!$B$15)</f>
        <v>170</v>
      </c>
      <c r="I3439" s="2">
        <f>MAX(MIN(Inputs!$B$2, F3439*Inputs!$B$16, Inputs!$B$14*Inputs!$B$4 - G3439), 0)</f>
        <v>0</v>
      </c>
      <c r="J3439" s="2">
        <f>MAX(MIN(Inputs!$B$2, F3439*Inputs!$B$16, (Inputs!$B$14-F3439)/Inputs!$B$15)*Inputs!$B$9, 0)</f>
        <v>0</v>
      </c>
      <c r="K3439" s="2">
        <f>MAX(E3439*Inputs!$B$5 - B3439 - Inputs!$B$8, 0) * H3439</f>
        <v>0</v>
      </c>
      <c r="L3439" s="2">
        <f>IF(B3439 &gt;= D3439*Inputs!$B$10, MAX(B3439 - E3439/Inputs!$B$5 - Inputs!$B$8, 0) * I3439, 0)</f>
        <v>0</v>
      </c>
      <c r="M3439" s="2">
        <f t="shared" si="638"/>
        <v>0</v>
      </c>
      <c r="N3439" s="3" t="str">
        <f t="shared" si="639"/>
        <v>Idle</v>
      </c>
      <c r="O3439" s="3" t="str">
        <f t="shared" si="647"/>
        <v>Idle</v>
      </c>
      <c r="P3439" s="2">
        <f t="shared" si="640"/>
        <v>0</v>
      </c>
      <c r="Q3439" s="2">
        <f t="shared" si="641"/>
        <v>0</v>
      </c>
      <c r="R3439" s="2">
        <f t="shared" si="642"/>
        <v>0</v>
      </c>
      <c r="S3439" s="2">
        <f t="shared" si="643"/>
        <v>0</v>
      </c>
      <c r="T3439" s="2">
        <f t="shared" si="644"/>
        <v>0</v>
      </c>
      <c r="U3439" s="2">
        <f>IF(O3439="Reg", R3439 * Inputs!$B$7, 0)</f>
        <v>0</v>
      </c>
      <c r="V3439" s="2">
        <f>MAX(F3439 + P3439*Inputs!$B$15 - (Q3439/Inputs!$B$16) - U3439, 0)</f>
        <v>0</v>
      </c>
    </row>
    <row r="3440" spans="1:22" x14ac:dyDescent="0.3">
      <c r="A3440" s="1">
        <v>46166.25</v>
      </c>
      <c r="B3440" s="2">
        <v>0</v>
      </c>
      <c r="C3440" s="2">
        <v>15.455529119232519</v>
      </c>
      <c r="D3440" s="2">
        <f t="shared" si="636"/>
        <v>38.931044982770096</v>
      </c>
      <c r="E3440" s="2">
        <f t="shared" si="637"/>
        <v>4.8236700122662315</v>
      </c>
      <c r="F3440" s="2">
        <f t="shared" si="645"/>
        <v>0</v>
      </c>
      <c r="G3440" s="2">
        <f t="shared" si="646"/>
        <v>0</v>
      </c>
      <c r="H3440" s="2">
        <f>MIN(Inputs!$B$2, (Inputs!$B$14 - F3440)/Inputs!$B$15)</f>
        <v>170</v>
      </c>
      <c r="I3440" s="2">
        <f>MAX(MIN(Inputs!$B$2, F3440*Inputs!$B$16, Inputs!$B$14*Inputs!$B$4 - G3440), 0)</f>
        <v>0</v>
      </c>
      <c r="J3440" s="2">
        <f>MAX(MIN(Inputs!$B$2, F3440*Inputs!$B$16, (Inputs!$B$14-F3440)/Inputs!$B$15)*Inputs!$B$9, 0)</f>
        <v>0</v>
      </c>
      <c r="K3440" s="2">
        <f>MAX(E3440*Inputs!$B$5 - B3440 - Inputs!$B$8, 0) * H3440</f>
        <v>0</v>
      </c>
      <c r="L3440" s="2">
        <f>IF(B3440 &gt;= D3440*Inputs!$B$10, MAX(B3440 - E3440/Inputs!$B$5 - Inputs!$B$8, 0) * I3440, 0)</f>
        <v>0</v>
      </c>
      <c r="M3440" s="2">
        <f t="shared" si="638"/>
        <v>0</v>
      </c>
      <c r="N3440" s="3" t="str">
        <f t="shared" si="639"/>
        <v>Idle</v>
      </c>
      <c r="O3440" s="3" t="str">
        <f t="shared" si="647"/>
        <v>Idle</v>
      </c>
      <c r="P3440" s="2">
        <f t="shared" si="640"/>
        <v>0</v>
      </c>
      <c r="Q3440" s="2">
        <f t="shared" si="641"/>
        <v>0</v>
      </c>
      <c r="R3440" s="2">
        <f t="shared" si="642"/>
        <v>0</v>
      </c>
      <c r="S3440" s="2">
        <f t="shared" si="643"/>
        <v>0</v>
      </c>
      <c r="T3440" s="2">
        <f t="shared" si="644"/>
        <v>0</v>
      </c>
      <c r="U3440" s="2">
        <f>IF(O3440="Reg", R3440 * Inputs!$B$7, 0)</f>
        <v>0</v>
      </c>
      <c r="V3440" s="2">
        <f>MAX(F3440 + P3440*Inputs!$B$15 - (Q3440/Inputs!$B$16) - U3440, 0)</f>
        <v>0</v>
      </c>
    </row>
    <row r="3441" spans="1:22" x14ac:dyDescent="0.3">
      <c r="A3441" s="1">
        <v>46166.291666666657</v>
      </c>
      <c r="B3441" s="2">
        <v>0</v>
      </c>
      <c r="C3441" s="2">
        <v>3.1626177632675452</v>
      </c>
      <c r="D3441" s="2">
        <f t="shared" si="636"/>
        <v>38.931044982770096</v>
      </c>
      <c r="E3441" s="2">
        <f t="shared" si="637"/>
        <v>10.623501565488896</v>
      </c>
      <c r="F3441" s="2">
        <f t="shared" si="645"/>
        <v>0</v>
      </c>
      <c r="G3441" s="2">
        <f t="shared" si="646"/>
        <v>0</v>
      </c>
      <c r="H3441" s="2">
        <f>MIN(Inputs!$B$2, (Inputs!$B$14 - F3441)/Inputs!$B$15)</f>
        <v>170</v>
      </c>
      <c r="I3441" s="2">
        <f>MAX(MIN(Inputs!$B$2, F3441*Inputs!$B$16, Inputs!$B$14*Inputs!$B$4 - G3441), 0)</f>
        <v>0</v>
      </c>
      <c r="J3441" s="2">
        <f>MAX(MIN(Inputs!$B$2, F3441*Inputs!$B$16, (Inputs!$B$14-F3441)/Inputs!$B$15)*Inputs!$B$9, 0)</f>
        <v>0</v>
      </c>
      <c r="K3441" s="2">
        <f>MAX(E3441*Inputs!$B$5 - B3441 - Inputs!$B$8, 0) * H3441</f>
        <v>0</v>
      </c>
      <c r="L3441" s="2">
        <f>IF(B3441 &gt;= D3441*Inputs!$B$10, MAX(B3441 - E3441/Inputs!$B$5 - Inputs!$B$8, 0) * I3441, 0)</f>
        <v>0</v>
      </c>
      <c r="M3441" s="2">
        <f t="shared" si="638"/>
        <v>0</v>
      </c>
      <c r="N3441" s="3" t="str">
        <f t="shared" si="639"/>
        <v>Idle</v>
      </c>
      <c r="O3441" s="3" t="str">
        <f t="shared" si="647"/>
        <v>Idle</v>
      </c>
      <c r="P3441" s="2">
        <f t="shared" si="640"/>
        <v>0</v>
      </c>
      <c r="Q3441" s="2">
        <f t="shared" si="641"/>
        <v>0</v>
      </c>
      <c r="R3441" s="2">
        <f t="shared" si="642"/>
        <v>0</v>
      </c>
      <c r="S3441" s="2">
        <f t="shared" si="643"/>
        <v>0</v>
      </c>
      <c r="T3441" s="2">
        <f t="shared" si="644"/>
        <v>0</v>
      </c>
      <c r="U3441" s="2">
        <f>IF(O3441="Reg", R3441 * Inputs!$B$7, 0)</f>
        <v>0</v>
      </c>
      <c r="V3441" s="2">
        <f>MAX(F3441 + P3441*Inputs!$B$15 - (Q3441/Inputs!$B$16) - U3441, 0)</f>
        <v>0</v>
      </c>
    </row>
    <row r="3442" spans="1:22" x14ac:dyDescent="0.3">
      <c r="A3442" s="1">
        <v>46166.333333333343</v>
      </c>
      <c r="B3442" s="2">
        <v>0</v>
      </c>
      <c r="C3442" s="2">
        <v>11.56177960008093</v>
      </c>
      <c r="D3442" s="2">
        <f t="shared" si="636"/>
        <v>38.931044982770096</v>
      </c>
      <c r="E3442" s="2">
        <f t="shared" si="637"/>
        <v>17.146116766464939</v>
      </c>
      <c r="F3442" s="2">
        <f t="shared" si="645"/>
        <v>0</v>
      </c>
      <c r="G3442" s="2">
        <f t="shared" si="646"/>
        <v>0</v>
      </c>
      <c r="H3442" s="2">
        <f>MIN(Inputs!$B$2, (Inputs!$B$14 - F3442)/Inputs!$B$15)</f>
        <v>170</v>
      </c>
      <c r="I3442" s="2">
        <f>MAX(MIN(Inputs!$B$2, F3442*Inputs!$B$16, Inputs!$B$14*Inputs!$B$4 - G3442), 0)</f>
        <v>0</v>
      </c>
      <c r="J3442" s="2">
        <f>MAX(MIN(Inputs!$B$2, F3442*Inputs!$B$16, (Inputs!$B$14-F3442)/Inputs!$B$15)*Inputs!$B$9, 0)</f>
        <v>0</v>
      </c>
      <c r="K3442" s="2">
        <f>MAX(E3442*Inputs!$B$5 - B3442 - Inputs!$B$8, 0) * H3442</f>
        <v>0</v>
      </c>
      <c r="L3442" s="2">
        <f>IF(B3442 &gt;= D3442*Inputs!$B$10, MAX(B3442 - E3442/Inputs!$B$5 - Inputs!$B$8, 0) * I3442, 0)</f>
        <v>0</v>
      </c>
      <c r="M3442" s="2">
        <f t="shared" si="638"/>
        <v>0</v>
      </c>
      <c r="N3442" s="3" t="str">
        <f t="shared" si="639"/>
        <v>Idle</v>
      </c>
      <c r="O3442" s="3" t="str">
        <f t="shared" si="647"/>
        <v>Idle</v>
      </c>
      <c r="P3442" s="2">
        <f t="shared" si="640"/>
        <v>0</v>
      </c>
      <c r="Q3442" s="2">
        <f t="shared" si="641"/>
        <v>0</v>
      </c>
      <c r="R3442" s="2">
        <f t="shared" si="642"/>
        <v>0</v>
      </c>
      <c r="S3442" s="2">
        <f t="shared" si="643"/>
        <v>0</v>
      </c>
      <c r="T3442" s="2">
        <f t="shared" si="644"/>
        <v>0</v>
      </c>
      <c r="U3442" s="2">
        <f>IF(O3442="Reg", R3442 * Inputs!$B$7, 0)</f>
        <v>0</v>
      </c>
      <c r="V3442" s="2">
        <f>MAX(F3442 + P3442*Inputs!$B$15 - (Q3442/Inputs!$B$16) - U3442, 0)</f>
        <v>0</v>
      </c>
    </row>
    <row r="3443" spans="1:22" x14ac:dyDescent="0.3">
      <c r="A3443" s="1">
        <v>46166.375</v>
      </c>
      <c r="B3443" s="2">
        <v>0</v>
      </c>
      <c r="C3443" s="2">
        <v>1.70195597492968</v>
      </c>
      <c r="D3443" s="2">
        <f t="shared" si="636"/>
        <v>38.931044982770096</v>
      </c>
      <c r="E3443" s="2">
        <f t="shared" si="637"/>
        <v>24.910230471080709</v>
      </c>
      <c r="F3443" s="2">
        <f t="shared" si="645"/>
        <v>0</v>
      </c>
      <c r="G3443" s="2">
        <f t="shared" si="646"/>
        <v>0</v>
      </c>
      <c r="H3443" s="2">
        <f>MIN(Inputs!$B$2, (Inputs!$B$14 - F3443)/Inputs!$B$15)</f>
        <v>170</v>
      </c>
      <c r="I3443" s="2">
        <f>MAX(MIN(Inputs!$B$2, F3443*Inputs!$B$16, Inputs!$B$14*Inputs!$B$4 - G3443), 0)</f>
        <v>0</v>
      </c>
      <c r="J3443" s="2">
        <f>MAX(MIN(Inputs!$B$2, F3443*Inputs!$B$16, (Inputs!$B$14-F3443)/Inputs!$B$15)*Inputs!$B$9, 0)</f>
        <v>0</v>
      </c>
      <c r="K3443" s="2">
        <f>MAX(E3443*Inputs!$B$5 - B3443 - Inputs!$B$8, 0) * H3443</f>
        <v>326.57047847367403</v>
      </c>
      <c r="L3443" s="2">
        <f>IF(B3443 &gt;= D3443*Inputs!$B$10, MAX(B3443 - E3443/Inputs!$B$5 - Inputs!$B$8, 0) * I3443, 0)</f>
        <v>0</v>
      </c>
      <c r="M3443" s="2">
        <f t="shared" si="638"/>
        <v>0</v>
      </c>
      <c r="N3443" s="3" t="str">
        <f t="shared" si="639"/>
        <v>Charge</v>
      </c>
      <c r="O3443" s="3" t="str">
        <f t="shared" si="647"/>
        <v>Charge</v>
      </c>
      <c r="P3443" s="2">
        <f t="shared" si="640"/>
        <v>170</v>
      </c>
      <c r="Q3443" s="2">
        <f t="shared" si="641"/>
        <v>0</v>
      </c>
      <c r="R3443" s="2">
        <f t="shared" si="642"/>
        <v>0</v>
      </c>
      <c r="S3443" s="2">
        <f t="shared" si="643"/>
        <v>0</v>
      </c>
      <c r="T3443" s="2">
        <f t="shared" si="644"/>
        <v>0</v>
      </c>
      <c r="U3443" s="2">
        <f>IF(O3443="Reg", R3443 * Inputs!$B$7, 0)</f>
        <v>0</v>
      </c>
      <c r="V3443" s="2">
        <f>MAX(F3443 + P3443*Inputs!$B$15 - (Q3443/Inputs!$B$16) - U3443, 0)</f>
        <v>170</v>
      </c>
    </row>
    <row r="3444" spans="1:22" x14ac:dyDescent="0.3">
      <c r="A3444" s="1">
        <v>46166.416666666657</v>
      </c>
      <c r="B3444" s="2">
        <v>10.21129172005868</v>
      </c>
      <c r="C3444" s="2">
        <v>6.1826117466083179</v>
      </c>
      <c r="D3444" s="2">
        <f t="shared" si="636"/>
        <v>38.931044982770096</v>
      </c>
      <c r="E3444" s="2">
        <f t="shared" si="637"/>
        <v>34.313925729687888</v>
      </c>
      <c r="F3444" s="2">
        <f t="shared" si="645"/>
        <v>170</v>
      </c>
      <c r="G3444" s="2">
        <f t="shared" si="646"/>
        <v>0</v>
      </c>
      <c r="H3444" s="2">
        <f>MIN(Inputs!$B$2, (Inputs!$B$14 - F3444)/Inputs!$B$15)</f>
        <v>170</v>
      </c>
      <c r="I3444" s="2">
        <f>MAX(MIN(Inputs!$B$2, F3444*Inputs!$B$16, Inputs!$B$14*Inputs!$B$4 - G3444), 0)</f>
        <v>170</v>
      </c>
      <c r="J3444" s="2">
        <f>MAX(MIN(Inputs!$B$2, F3444*Inputs!$B$16, (Inputs!$B$14-F3444)/Inputs!$B$15)*Inputs!$B$9, 0)</f>
        <v>136</v>
      </c>
      <c r="K3444" s="2">
        <f>MAX(E3444*Inputs!$B$5 - B3444 - Inputs!$B$8, 0) * H3444</f>
        <v>0</v>
      </c>
      <c r="L3444" s="2">
        <f>IF(B3444 &gt;= D3444*Inputs!$B$10, MAX(B3444 - E3444/Inputs!$B$5 - Inputs!$B$8, 0) * I3444, 0)</f>
        <v>0</v>
      </c>
      <c r="M3444" s="2">
        <f t="shared" si="638"/>
        <v>840.83519753873122</v>
      </c>
      <c r="N3444" s="3" t="str">
        <f t="shared" si="639"/>
        <v>Reg</v>
      </c>
      <c r="O3444" s="3" t="str">
        <f t="shared" si="647"/>
        <v>Charge</v>
      </c>
      <c r="P3444" s="2">
        <f t="shared" si="640"/>
        <v>170</v>
      </c>
      <c r="Q3444" s="2">
        <f t="shared" si="641"/>
        <v>0</v>
      </c>
      <c r="R3444" s="2">
        <f t="shared" si="642"/>
        <v>0</v>
      </c>
      <c r="S3444" s="2">
        <f t="shared" si="643"/>
        <v>-1735.9195924099756</v>
      </c>
      <c r="T3444" s="2">
        <f t="shared" si="644"/>
        <v>0</v>
      </c>
      <c r="U3444" s="2">
        <f>IF(O3444="Reg", R3444 * Inputs!$B$7, 0)</f>
        <v>0</v>
      </c>
      <c r="V3444" s="2">
        <f>MAX(F3444 + P3444*Inputs!$B$15 - (Q3444/Inputs!$B$16) - U3444, 0)</f>
        <v>340</v>
      </c>
    </row>
    <row r="3445" spans="1:22" x14ac:dyDescent="0.3">
      <c r="A3445" s="1">
        <v>46166.458333333343</v>
      </c>
      <c r="B3445" s="2">
        <v>18.730728353538709</v>
      </c>
      <c r="C3445" s="2">
        <v>1.514725760849001</v>
      </c>
      <c r="D3445" s="2">
        <f t="shared" si="636"/>
        <v>38.931044982770096</v>
      </c>
      <c r="E3445" s="2">
        <f t="shared" si="637"/>
        <v>43.960075972391699</v>
      </c>
      <c r="F3445" s="2">
        <f t="shared" si="645"/>
        <v>340</v>
      </c>
      <c r="G3445" s="2">
        <f t="shared" si="646"/>
        <v>0</v>
      </c>
      <c r="H3445" s="2">
        <f>MIN(Inputs!$B$2, (Inputs!$B$14 - F3445)/Inputs!$B$15)</f>
        <v>0</v>
      </c>
      <c r="I3445" s="2">
        <f>MAX(MIN(Inputs!$B$2, F3445*Inputs!$B$16, Inputs!$B$14*Inputs!$B$4 - G3445), 0)</f>
        <v>170</v>
      </c>
      <c r="J3445" s="2">
        <f>MAX(MIN(Inputs!$B$2, F3445*Inputs!$B$16, (Inputs!$B$14-F3445)/Inputs!$B$15)*Inputs!$B$9, 0)</f>
        <v>0</v>
      </c>
      <c r="K3445" s="2">
        <f>MAX(E3445*Inputs!$B$5 - B3445 - Inputs!$B$8, 0) * H3445</f>
        <v>0</v>
      </c>
      <c r="L3445" s="2">
        <f>IF(B3445 &gt;= D3445*Inputs!$B$10, MAX(B3445 - E3445/Inputs!$B$5 - Inputs!$B$8, 0) * I3445, 0)</f>
        <v>0</v>
      </c>
      <c r="M3445" s="2">
        <f t="shared" si="638"/>
        <v>0</v>
      </c>
      <c r="N3445" s="3" t="str">
        <f t="shared" si="639"/>
        <v>Idle</v>
      </c>
      <c r="O3445" s="3" t="str">
        <f t="shared" si="647"/>
        <v>Idle</v>
      </c>
      <c r="P3445" s="2">
        <f t="shared" si="640"/>
        <v>0</v>
      </c>
      <c r="Q3445" s="2">
        <f t="shared" si="641"/>
        <v>0</v>
      </c>
      <c r="R3445" s="2">
        <f t="shared" si="642"/>
        <v>0</v>
      </c>
      <c r="S3445" s="2">
        <f t="shared" si="643"/>
        <v>0</v>
      </c>
      <c r="T3445" s="2">
        <f t="shared" si="644"/>
        <v>0</v>
      </c>
      <c r="U3445" s="2">
        <f>IF(O3445="Reg", R3445 * Inputs!$B$7, 0)</f>
        <v>0</v>
      </c>
      <c r="V3445" s="2">
        <f>MAX(F3445 + P3445*Inputs!$B$15 - (Q3445/Inputs!$B$16) - U3445, 0)</f>
        <v>340</v>
      </c>
    </row>
    <row r="3446" spans="1:22" x14ac:dyDescent="0.3">
      <c r="A3446" s="1">
        <v>46166.5</v>
      </c>
      <c r="B3446" s="2">
        <v>34.79898931933598</v>
      </c>
      <c r="C3446" s="2">
        <v>36.326503462615051</v>
      </c>
      <c r="D3446" s="2">
        <f t="shared" si="636"/>
        <v>38.931044982770096</v>
      </c>
      <c r="E3446" s="2">
        <f t="shared" si="637"/>
        <v>51.937917857172039</v>
      </c>
      <c r="F3446" s="2">
        <f t="shared" si="645"/>
        <v>340</v>
      </c>
      <c r="G3446" s="2">
        <f t="shared" si="646"/>
        <v>0</v>
      </c>
      <c r="H3446" s="2">
        <f>MIN(Inputs!$B$2, (Inputs!$B$14 - F3446)/Inputs!$B$15)</f>
        <v>0</v>
      </c>
      <c r="I3446" s="2">
        <f>MAX(MIN(Inputs!$B$2, F3446*Inputs!$B$16, Inputs!$B$14*Inputs!$B$4 - G3446), 0)</f>
        <v>170</v>
      </c>
      <c r="J3446" s="2">
        <f>MAX(MIN(Inputs!$B$2, F3446*Inputs!$B$16, (Inputs!$B$14-F3446)/Inputs!$B$15)*Inputs!$B$9, 0)</f>
        <v>0</v>
      </c>
      <c r="K3446" s="2">
        <f>MAX(E3446*Inputs!$B$5 - B3446 - Inputs!$B$8, 0) * H3446</f>
        <v>0</v>
      </c>
      <c r="L3446" s="2">
        <f>IF(B3446 &gt;= D3446*Inputs!$B$10, MAX(B3446 - E3446/Inputs!$B$5 - Inputs!$B$8, 0) * I3446, 0)</f>
        <v>0</v>
      </c>
      <c r="M3446" s="2">
        <f t="shared" si="638"/>
        <v>0</v>
      </c>
      <c r="N3446" s="3" t="str">
        <f t="shared" si="639"/>
        <v>Idle</v>
      </c>
      <c r="O3446" s="3" t="str">
        <f t="shared" si="647"/>
        <v>Idle</v>
      </c>
      <c r="P3446" s="2">
        <f t="shared" si="640"/>
        <v>0</v>
      </c>
      <c r="Q3446" s="2">
        <f t="shared" si="641"/>
        <v>0</v>
      </c>
      <c r="R3446" s="2">
        <f t="shared" si="642"/>
        <v>0</v>
      </c>
      <c r="S3446" s="2">
        <f t="shared" si="643"/>
        <v>0</v>
      </c>
      <c r="T3446" s="2">
        <f t="shared" si="644"/>
        <v>0</v>
      </c>
      <c r="U3446" s="2">
        <f>IF(O3446="Reg", R3446 * Inputs!$B$7, 0)</f>
        <v>0</v>
      </c>
      <c r="V3446" s="2">
        <f>MAX(F3446 + P3446*Inputs!$B$15 - (Q3446/Inputs!$B$16) - U3446, 0)</f>
        <v>340</v>
      </c>
    </row>
    <row r="3447" spans="1:22" x14ac:dyDescent="0.3">
      <c r="A3447" s="1">
        <v>46166.541666666657</v>
      </c>
      <c r="B3447" s="2">
        <v>39.135691205856247</v>
      </c>
      <c r="C3447" s="2">
        <v>4.074997304711502</v>
      </c>
      <c r="D3447" s="2">
        <f t="shared" si="636"/>
        <v>38.931044982770096</v>
      </c>
      <c r="E3447" s="2">
        <f t="shared" si="637"/>
        <v>58.193012749111091</v>
      </c>
      <c r="F3447" s="2">
        <f t="shared" si="645"/>
        <v>340</v>
      </c>
      <c r="G3447" s="2">
        <f t="shared" si="646"/>
        <v>0</v>
      </c>
      <c r="H3447" s="2">
        <f>MIN(Inputs!$B$2, (Inputs!$B$14 - F3447)/Inputs!$B$15)</f>
        <v>0</v>
      </c>
      <c r="I3447" s="2">
        <f>MAX(MIN(Inputs!$B$2, F3447*Inputs!$B$16, Inputs!$B$14*Inputs!$B$4 - G3447), 0)</f>
        <v>170</v>
      </c>
      <c r="J3447" s="2">
        <f>MAX(MIN(Inputs!$B$2, F3447*Inputs!$B$16, (Inputs!$B$14-F3447)/Inputs!$B$15)*Inputs!$B$9, 0)</f>
        <v>0</v>
      </c>
      <c r="K3447" s="2">
        <f>MAX(E3447*Inputs!$B$5 - B3447 - Inputs!$B$8, 0) * H3447</f>
        <v>0</v>
      </c>
      <c r="L3447" s="2">
        <f>IF(B3447 &gt;= D3447*Inputs!$B$10, MAX(B3447 - E3447/Inputs!$B$5 - Inputs!$B$8, 0) * I3447, 0)</f>
        <v>0</v>
      </c>
      <c r="M3447" s="2">
        <f t="shared" si="638"/>
        <v>0</v>
      </c>
      <c r="N3447" s="3" t="str">
        <f t="shared" si="639"/>
        <v>Idle</v>
      </c>
      <c r="O3447" s="3" t="str">
        <f t="shared" si="647"/>
        <v>Idle</v>
      </c>
      <c r="P3447" s="2">
        <f t="shared" si="640"/>
        <v>0</v>
      </c>
      <c r="Q3447" s="2">
        <f t="shared" si="641"/>
        <v>0</v>
      </c>
      <c r="R3447" s="2">
        <f t="shared" si="642"/>
        <v>0</v>
      </c>
      <c r="S3447" s="2">
        <f t="shared" si="643"/>
        <v>0</v>
      </c>
      <c r="T3447" s="2">
        <f t="shared" si="644"/>
        <v>0</v>
      </c>
      <c r="U3447" s="2">
        <f>IF(O3447="Reg", R3447 * Inputs!$B$7, 0)</f>
        <v>0</v>
      </c>
      <c r="V3447" s="2">
        <f>MAX(F3447 + P3447*Inputs!$B$15 - (Q3447/Inputs!$B$16) - U3447, 0)</f>
        <v>340</v>
      </c>
    </row>
    <row r="3448" spans="1:22" x14ac:dyDescent="0.3">
      <c r="A3448" s="1">
        <v>46166.583333333343</v>
      </c>
      <c r="B3448" s="2">
        <v>46.584682227694628</v>
      </c>
      <c r="C3448" s="2">
        <v>3.443725330948495</v>
      </c>
      <c r="D3448" s="2">
        <f t="shared" si="636"/>
        <v>38.931044982770096</v>
      </c>
      <c r="E3448" s="2">
        <f t="shared" si="637"/>
        <v>64.019698606871046</v>
      </c>
      <c r="F3448" s="2">
        <f t="shared" si="645"/>
        <v>340</v>
      </c>
      <c r="G3448" s="2">
        <f t="shared" si="646"/>
        <v>0</v>
      </c>
      <c r="H3448" s="2">
        <f>MIN(Inputs!$B$2, (Inputs!$B$14 - F3448)/Inputs!$B$15)</f>
        <v>0</v>
      </c>
      <c r="I3448" s="2">
        <f>MAX(MIN(Inputs!$B$2, F3448*Inputs!$B$16, Inputs!$B$14*Inputs!$B$4 - G3448), 0)</f>
        <v>170</v>
      </c>
      <c r="J3448" s="2">
        <f>MAX(MIN(Inputs!$B$2, F3448*Inputs!$B$16, (Inputs!$B$14-F3448)/Inputs!$B$15)*Inputs!$B$9, 0)</f>
        <v>0</v>
      </c>
      <c r="K3448" s="2">
        <f>MAX(E3448*Inputs!$B$5 - B3448 - Inputs!$B$8, 0) * H3448</f>
        <v>0</v>
      </c>
      <c r="L3448" s="2">
        <f>IF(B3448 &gt;= D3448*Inputs!$B$10, MAX(B3448 - E3448/Inputs!$B$5 - Inputs!$B$8, 0) * I3448, 0)</f>
        <v>0</v>
      </c>
      <c r="M3448" s="2">
        <f t="shared" si="638"/>
        <v>0</v>
      </c>
      <c r="N3448" s="3" t="str">
        <f t="shared" si="639"/>
        <v>Idle</v>
      </c>
      <c r="O3448" s="3" t="str">
        <f t="shared" si="647"/>
        <v>Idle</v>
      </c>
      <c r="P3448" s="2">
        <f t="shared" si="640"/>
        <v>0</v>
      </c>
      <c r="Q3448" s="2">
        <f t="shared" si="641"/>
        <v>0</v>
      </c>
      <c r="R3448" s="2">
        <f t="shared" si="642"/>
        <v>0</v>
      </c>
      <c r="S3448" s="2">
        <f t="shared" si="643"/>
        <v>0</v>
      </c>
      <c r="T3448" s="2">
        <f t="shared" si="644"/>
        <v>0</v>
      </c>
      <c r="U3448" s="2">
        <f>IF(O3448="Reg", R3448 * Inputs!$B$7, 0)</f>
        <v>0</v>
      </c>
      <c r="V3448" s="2">
        <f>MAX(F3448 + P3448*Inputs!$B$15 - (Q3448/Inputs!$B$16) - U3448, 0)</f>
        <v>340</v>
      </c>
    </row>
    <row r="3449" spans="1:22" x14ac:dyDescent="0.3">
      <c r="A3449" s="1">
        <v>46166.625</v>
      </c>
      <c r="B3449" s="2">
        <v>56.422171551643089</v>
      </c>
      <c r="C3449" s="2">
        <v>2.8015026183769418</v>
      </c>
      <c r="D3449" s="2">
        <f t="shared" si="636"/>
        <v>38.931044982770096</v>
      </c>
      <c r="E3449" s="2">
        <f t="shared" si="637"/>
        <v>66.426767610232076</v>
      </c>
      <c r="F3449" s="2">
        <f t="shared" si="645"/>
        <v>340</v>
      </c>
      <c r="G3449" s="2">
        <f t="shared" si="646"/>
        <v>0</v>
      </c>
      <c r="H3449" s="2">
        <f>MIN(Inputs!$B$2, (Inputs!$B$14 - F3449)/Inputs!$B$15)</f>
        <v>0</v>
      </c>
      <c r="I3449" s="2">
        <f>MAX(MIN(Inputs!$B$2, F3449*Inputs!$B$16, Inputs!$B$14*Inputs!$B$4 - G3449), 0)</f>
        <v>170</v>
      </c>
      <c r="J3449" s="2">
        <f>MAX(MIN(Inputs!$B$2, F3449*Inputs!$B$16, (Inputs!$B$14-F3449)/Inputs!$B$15)*Inputs!$B$9, 0)</f>
        <v>0</v>
      </c>
      <c r="K3449" s="2">
        <f>MAX(E3449*Inputs!$B$5 - B3449 - Inputs!$B$8, 0) * H3449</f>
        <v>0</v>
      </c>
      <c r="L3449" s="2">
        <f>IF(B3449 &gt;= D3449*Inputs!$B$10, MAX(B3449 - E3449/Inputs!$B$5 - Inputs!$B$8, 0) * I3449, 0)</f>
        <v>0</v>
      </c>
      <c r="M3449" s="2">
        <f t="shared" si="638"/>
        <v>0</v>
      </c>
      <c r="N3449" s="3" t="str">
        <f t="shared" si="639"/>
        <v>Idle</v>
      </c>
      <c r="O3449" s="3" t="str">
        <f t="shared" si="647"/>
        <v>Idle</v>
      </c>
      <c r="P3449" s="2">
        <f t="shared" si="640"/>
        <v>0</v>
      </c>
      <c r="Q3449" s="2">
        <f t="shared" si="641"/>
        <v>0</v>
      </c>
      <c r="R3449" s="2">
        <f t="shared" si="642"/>
        <v>0</v>
      </c>
      <c r="S3449" s="2">
        <f t="shared" si="643"/>
        <v>0</v>
      </c>
      <c r="T3449" s="2">
        <f t="shared" si="644"/>
        <v>0</v>
      </c>
      <c r="U3449" s="2">
        <f>IF(O3449="Reg", R3449 * Inputs!$B$7, 0)</f>
        <v>0</v>
      </c>
      <c r="V3449" s="2">
        <f>MAX(F3449 + P3449*Inputs!$B$15 - (Q3449/Inputs!$B$16) - U3449, 0)</f>
        <v>340</v>
      </c>
    </row>
    <row r="3450" spans="1:22" x14ac:dyDescent="0.3">
      <c r="A3450" s="1">
        <v>46166.666666666657</v>
      </c>
      <c r="B3450" s="2">
        <v>68.088193176281507</v>
      </c>
      <c r="C3450" s="2">
        <v>8.1336676978661</v>
      </c>
      <c r="D3450" s="2">
        <f t="shared" si="636"/>
        <v>38.931044982770096</v>
      </c>
      <c r="E3450" s="2">
        <f t="shared" si="637"/>
        <v>67.171327908151554</v>
      </c>
      <c r="F3450" s="2">
        <f t="shared" si="645"/>
        <v>340</v>
      </c>
      <c r="G3450" s="2">
        <f t="shared" si="646"/>
        <v>0</v>
      </c>
      <c r="H3450" s="2">
        <f>MIN(Inputs!$B$2, (Inputs!$B$14 - F3450)/Inputs!$B$15)</f>
        <v>0</v>
      </c>
      <c r="I3450" s="2">
        <f>MAX(MIN(Inputs!$B$2, F3450*Inputs!$B$16, Inputs!$B$14*Inputs!$B$4 - G3450), 0)</f>
        <v>170</v>
      </c>
      <c r="J3450" s="2">
        <f>MAX(MIN(Inputs!$B$2, F3450*Inputs!$B$16, (Inputs!$B$14-F3450)/Inputs!$B$15)*Inputs!$B$9, 0)</f>
        <v>0</v>
      </c>
      <c r="K3450" s="2">
        <f>MAX(E3450*Inputs!$B$5 - B3450 - Inputs!$B$8, 0) * H3450</f>
        <v>0</v>
      </c>
      <c r="L3450" s="2">
        <f>IF(B3450 &gt;= D3450*Inputs!$B$10, MAX(B3450 - E3450/Inputs!$B$5 - Inputs!$B$8, 0) * I3450, 0)</f>
        <v>0</v>
      </c>
      <c r="M3450" s="2">
        <f t="shared" si="638"/>
        <v>0</v>
      </c>
      <c r="N3450" s="3" t="str">
        <f t="shared" si="639"/>
        <v>Idle</v>
      </c>
      <c r="O3450" s="3" t="str">
        <f t="shared" si="647"/>
        <v>Idle</v>
      </c>
      <c r="P3450" s="2">
        <f t="shared" si="640"/>
        <v>0</v>
      </c>
      <c r="Q3450" s="2">
        <f t="shared" si="641"/>
        <v>0</v>
      </c>
      <c r="R3450" s="2">
        <f t="shared" si="642"/>
        <v>0</v>
      </c>
      <c r="S3450" s="2">
        <f t="shared" si="643"/>
        <v>0</v>
      </c>
      <c r="T3450" s="2">
        <f t="shared" si="644"/>
        <v>0</v>
      </c>
      <c r="U3450" s="2">
        <f>IF(O3450="Reg", R3450 * Inputs!$B$7, 0)</f>
        <v>0</v>
      </c>
      <c r="V3450" s="2">
        <f>MAX(F3450 + P3450*Inputs!$B$15 - (Q3450/Inputs!$B$16) - U3450, 0)</f>
        <v>340</v>
      </c>
    </row>
    <row r="3451" spans="1:22" x14ac:dyDescent="0.3">
      <c r="A3451" s="1">
        <v>46166.708333333343</v>
      </c>
      <c r="B3451" s="2">
        <v>66.597779662220773</v>
      </c>
      <c r="C3451" s="2">
        <v>4.6298162536098202</v>
      </c>
      <c r="D3451" s="2">
        <f t="shared" si="636"/>
        <v>38.931044982770096</v>
      </c>
      <c r="E3451" s="2">
        <f t="shared" si="637"/>
        <v>93.705986798141183</v>
      </c>
      <c r="F3451" s="2">
        <f t="shared" si="645"/>
        <v>340</v>
      </c>
      <c r="G3451" s="2">
        <f t="shared" si="646"/>
        <v>0</v>
      </c>
      <c r="H3451" s="2">
        <f>MIN(Inputs!$B$2, (Inputs!$B$14 - F3451)/Inputs!$B$15)</f>
        <v>0</v>
      </c>
      <c r="I3451" s="2">
        <f>MAX(MIN(Inputs!$B$2, F3451*Inputs!$B$16, Inputs!$B$14*Inputs!$B$4 - G3451), 0)</f>
        <v>170</v>
      </c>
      <c r="J3451" s="2">
        <f>MAX(MIN(Inputs!$B$2, F3451*Inputs!$B$16, (Inputs!$B$14-F3451)/Inputs!$B$15)*Inputs!$B$9, 0)</f>
        <v>0</v>
      </c>
      <c r="K3451" s="2">
        <f>MAX(E3451*Inputs!$B$5 - B3451 - Inputs!$B$8, 0) * H3451</f>
        <v>0</v>
      </c>
      <c r="L3451" s="2">
        <f>IF(B3451 &gt;= D3451*Inputs!$B$10, MAX(B3451 - E3451/Inputs!$B$5 - Inputs!$B$8, 0) * I3451, 0)</f>
        <v>0</v>
      </c>
      <c r="M3451" s="2">
        <f t="shared" si="638"/>
        <v>0</v>
      </c>
      <c r="N3451" s="3" t="str">
        <f t="shared" si="639"/>
        <v>Idle</v>
      </c>
      <c r="O3451" s="3" t="str">
        <f t="shared" si="647"/>
        <v>Idle</v>
      </c>
      <c r="P3451" s="2">
        <f t="shared" si="640"/>
        <v>0</v>
      </c>
      <c r="Q3451" s="2">
        <f t="shared" si="641"/>
        <v>0</v>
      </c>
      <c r="R3451" s="2">
        <f t="shared" si="642"/>
        <v>0</v>
      </c>
      <c r="S3451" s="2">
        <f t="shared" si="643"/>
        <v>0</v>
      </c>
      <c r="T3451" s="2">
        <f t="shared" si="644"/>
        <v>0</v>
      </c>
      <c r="U3451" s="2">
        <f>IF(O3451="Reg", R3451 * Inputs!$B$7, 0)</f>
        <v>0</v>
      </c>
      <c r="V3451" s="2">
        <f>MAX(F3451 + P3451*Inputs!$B$15 - (Q3451/Inputs!$B$16) - U3451, 0)</f>
        <v>340</v>
      </c>
    </row>
    <row r="3452" spans="1:22" x14ac:dyDescent="0.3">
      <c r="A3452" s="1">
        <v>46166.75</v>
      </c>
      <c r="B3452" s="2">
        <v>72.329558670970314</v>
      </c>
      <c r="C3452" s="2">
        <v>6.466801770066243</v>
      </c>
      <c r="D3452" s="2">
        <f t="shared" si="636"/>
        <v>38.931044982770096</v>
      </c>
      <c r="E3452" s="2">
        <f t="shared" si="637"/>
        <v>89.405036023720882</v>
      </c>
      <c r="F3452" s="2">
        <f t="shared" si="645"/>
        <v>340</v>
      </c>
      <c r="G3452" s="2">
        <f t="shared" si="646"/>
        <v>0</v>
      </c>
      <c r="H3452" s="2">
        <f>MIN(Inputs!$B$2, (Inputs!$B$14 - F3452)/Inputs!$B$15)</f>
        <v>0</v>
      </c>
      <c r="I3452" s="2">
        <f>MAX(MIN(Inputs!$B$2, F3452*Inputs!$B$16, Inputs!$B$14*Inputs!$B$4 - G3452), 0)</f>
        <v>170</v>
      </c>
      <c r="J3452" s="2">
        <f>MAX(MIN(Inputs!$B$2, F3452*Inputs!$B$16, (Inputs!$B$14-F3452)/Inputs!$B$15)*Inputs!$B$9, 0)</f>
        <v>0</v>
      </c>
      <c r="K3452" s="2">
        <f>MAX(E3452*Inputs!$B$5 - B3452 - Inputs!$B$8, 0) * H3452</f>
        <v>0</v>
      </c>
      <c r="L3452" s="2">
        <f>IF(B3452 &gt;= D3452*Inputs!$B$10, MAX(B3452 - E3452/Inputs!$B$5 - Inputs!$B$8, 0) * I3452, 0)</f>
        <v>0</v>
      </c>
      <c r="M3452" s="2">
        <f t="shared" si="638"/>
        <v>0</v>
      </c>
      <c r="N3452" s="3" t="str">
        <f t="shared" si="639"/>
        <v>Idle</v>
      </c>
      <c r="O3452" s="3" t="str">
        <f t="shared" si="647"/>
        <v>Idle</v>
      </c>
      <c r="P3452" s="2">
        <f t="shared" si="640"/>
        <v>0</v>
      </c>
      <c r="Q3452" s="2">
        <f t="shared" si="641"/>
        <v>0</v>
      </c>
      <c r="R3452" s="2">
        <f t="shared" si="642"/>
        <v>0</v>
      </c>
      <c r="S3452" s="2">
        <f t="shared" si="643"/>
        <v>0</v>
      </c>
      <c r="T3452" s="2">
        <f t="shared" si="644"/>
        <v>0</v>
      </c>
      <c r="U3452" s="2">
        <f>IF(O3452="Reg", R3452 * Inputs!$B$7, 0)</f>
        <v>0</v>
      </c>
      <c r="V3452" s="2">
        <f>MAX(F3452 + P3452*Inputs!$B$15 - (Q3452/Inputs!$B$16) - U3452, 0)</f>
        <v>340</v>
      </c>
    </row>
    <row r="3453" spans="1:22" x14ac:dyDescent="0.3">
      <c r="A3453" s="1">
        <v>46166.791666666657</v>
      </c>
      <c r="B3453" s="2">
        <v>74.095806352415963</v>
      </c>
      <c r="C3453" s="2">
        <v>4.6464183521944049</v>
      </c>
      <c r="D3453" s="2">
        <f t="shared" si="636"/>
        <v>38.931044982770096</v>
      </c>
      <c r="E3453" s="2">
        <f t="shared" si="637"/>
        <v>81.167953170706241</v>
      </c>
      <c r="F3453" s="2">
        <f t="shared" si="645"/>
        <v>340</v>
      </c>
      <c r="G3453" s="2">
        <f t="shared" si="646"/>
        <v>0</v>
      </c>
      <c r="H3453" s="2">
        <f>MIN(Inputs!$B$2, (Inputs!$B$14 - F3453)/Inputs!$B$15)</f>
        <v>0</v>
      </c>
      <c r="I3453" s="2">
        <f>MAX(MIN(Inputs!$B$2, F3453*Inputs!$B$16, Inputs!$B$14*Inputs!$B$4 - G3453), 0)</f>
        <v>170</v>
      </c>
      <c r="J3453" s="2">
        <f>MAX(MIN(Inputs!$B$2, F3453*Inputs!$B$16, (Inputs!$B$14-F3453)/Inputs!$B$15)*Inputs!$B$9, 0)</f>
        <v>0</v>
      </c>
      <c r="K3453" s="2">
        <f>MAX(E3453*Inputs!$B$5 - B3453 - Inputs!$B$8, 0) * H3453</f>
        <v>0</v>
      </c>
      <c r="L3453" s="2">
        <f>IF(B3453 &gt;= D3453*Inputs!$B$10, MAX(B3453 - E3453/Inputs!$B$5 - Inputs!$B$8, 0) * I3453, 0)</f>
        <v>0</v>
      </c>
      <c r="M3453" s="2">
        <f t="shared" si="638"/>
        <v>0</v>
      </c>
      <c r="N3453" s="3" t="str">
        <f t="shared" si="639"/>
        <v>Idle</v>
      </c>
      <c r="O3453" s="3" t="str">
        <f t="shared" si="647"/>
        <v>Idle</v>
      </c>
      <c r="P3453" s="2">
        <f t="shared" si="640"/>
        <v>0</v>
      </c>
      <c r="Q3453" s="2">
        <f t="shared" si="641"/>
        <v>0</v>
      </c>
      <c r="R3453" s="2">
        <f t="shared" si="642"/>
        <v>0</v>
      </c>
      <c r="S3453" s="2">
        <f t="shared" si="643"/>
        <v>0</v>
      </c>
      <c r="T3453" s="2">
        <f t="shared" si="644"/>
        <v>0</v>
      </c>
      <c r="U3453" s="2">
        <f>IF(O3453="Reg", R3453 * Inputs!$B$7, 0)</f>
        <v>0</v>
      </c>
      <c r="V3453" s="2">
        <f>MAX(F3453 + P3453*Inputs!$B$15 - (Q3453/Inputs!$B$16) - U3453, 0)</f>
        <v>340</v>
      </c>
    </row>
    <row r="3454" spans="1:22" x14ac:dyDescent="0.3">
      <c r="A3454" s="1">
        <v>46166.833333333343</v>
      </c>
      <c r="B3454" s="2">
        <v>61.027096247860833</v>
      </c>
      <c r="C3454" s="2">
        <v>2.8476954203566271</v>
      </c>
      <c r="D3454" s="2">
        <f t="shared" si="636"/>
        <v>38.931044982770096</v>
      </c>
      <c r="E3454" s="2">
        <f t="shared" si="637"/>
        <v>72.350697964531903</v>
      </c>
      <c r="F3454" s="2">
        <f t="shared" si="645"/>
        <v>340</v>
      </c>
      <c r="G3454" s="2">
        <f t="shared" si="646"/>
        <v>0</v>
      </c>
      <c r="H3454" s="2">
        <f>MIN(Inputs!$B$2, (Inputs!$B$14 - F3454)/Inputs!$B$15)</f>
        <v>0</v>
      </c>
      <c r="I3454" s="2">
        <f>MAX(MIN(Inputs!$B$2, F3454*Inputs!$B$16, Inputs!$B$14*Inputs!$B$4 - G3454), 0)</f>
        <v>170</v>
      </c>
      <c r="J3454" s="2">
        <f>MAX(MIN(Inputs!$B$2, F3454*Inputs!$B$16, (Inputs!$B$14-F3454)/Inputs!$B$15)*Inputs!$B$9, 0)</f>
        <v>0</v>
      </c>
      <c r="K3454" s="2">
        <f>MAX(E3454*Inputs!$B$5 - B3454 - Inputs!$B$8, 0) * H3454</f>
        <v>0</v>
      </c>
      <c r="L3454" s="2">
        <f>IF(B3454 &gt;= D3454*Inputs!$B$10, MAX(B3454 - E3454/Inputs!$B$5 - Inputs!$B$8, 0) * I3454, 0)</f>
        <v>0</v>
      </c>
      <c r="M3454" s="2">
        <f t="shared" si="638"/>
        <v>0</v>
      </c>
      <c r="N3454" s="3" t="str">
        <f t="shared" si="639"/>
        <v>Idle</v>
      </c>
      <c r="O3454" s="3" t="str">
        <f t="shared" si="647"/>
        <v>Idle</v>
      </c>
      <c r="P3454" s="2">
        <f t="shared" si="640"/>
        <v>0</v>
      </c>
      <c r="Q3454" s="2">
        <f t="shared" si="641"/>
        <v>0</v>
      </c>
      <c r="R3454" s="2">
        <f t="shared" si="642"/>
        <v>0</v>
      </c>
      <c r="S3454" s="2">
        <f t="shared" si="643"/>
        <v>0</v>
      </c>
      <c r="T3454" s="2">
        <f t="shared" si="644"/>
        <v>0</v>
      </c>
      <c r="U3454" s="2">
        <f>IF(O3454="Reg", R3454 * Inputs!$B$7, 0)</f>
        <v>0</v>
      </c>
      <c r="V3454" s="2">
        <f>MAX(F3454 + P3454*Inputs!$B$15 - (Q3454/Inputs!$B$16) - U3454, 0)</f>
        <v>340</v>
      </c>
    </row>
    <row r="3455" spans="1:22" x14ac:dyDescent="0.3">
      <c r="A3455" s="1">
        <v>46166.875</v>
      </c>
      <c r="B3455" s="2">
        <v>60.889533339160018</v>
      </c>
      <c r="C3455" s="2">
        <v>3.3966185160828331</v>
      </c>
      <c r="D3455" s="2">
        <f t="shared" si="636"/>
        <v>38.931044982770096</v>
      </c>
      <c r="E3455" s="2">
        <f t="shared" si="637"/>
        <v>64.098316382831655</v>
      </c>
      <c r="F3455" s="2">
        <f t="shared" si="645"/>
        <v>340</v>
      </c>
      <c r="G3455" s="2">
        <f t="shared" si="646"/>
        <v>0</v>
      </c>
      <c r="H3455" s="2">
        <f>MIN(Inputs!$B$2, (Inputs!$B$14 - F3455)/Inputs!$B$15)</f>
        <v>0</v>
      </c>
      <c r="I3455" s="2">
        <f>MAX(MIN(Inputs!$B$2, F3455*Inputs!$B$16, Inputs!$B$14*Inputs!$B$4 - G3455), 0)</f>
        <v>170</v>
      </c>
      <c r="J3455" s="2">
        <f>MAX(MIN(Inputs!$B$2, F3455*Inputs!$B$16, (Inputs!$B$14-F3455)/Inputs!$B$15)*Inputs!$B$9, 0)</f>
        <v>0</v>
      </c>
      <c r="K3455" s="2">
        <f>MAX(E3455*Inputs!$B$5 - B3455 - Inputs!$B$8, 0) * H3455</f>
        <v>0</v>
      </c>
      <c r="L3455" s="2">
        <f>IF(B3455 &gt;= D3455*Inputs!$B$10, MAX(B3455 - E3455/Inputs!$B$5 - Inputs!$B$8, 0) * I3455, 0)</f>
        <v>0</v>
      </c>
      <c r="M3455" s="2">
        <f t="shared" si="638"/>
        <v>0</v>
      </c>
      <c r="N3455" s="3" t="str">
        <f t="shared" si="639"/>
        <v>Idle</v>
      </c>
      <c r="O3455" s="3" t="str">
        <f t="shared" si="647"/>
        <v>Idle</v>
      </c>
      <c r="P3455" s="2">
        <f t="shared" si="640"/>
        <v>0</v>
      </c>
      <c r="Q3455" s="2">
        <f t="shared" si="641"/>
        <v>0</v>
      </c>
      <c r="R3455" s="2">
        <f t="shared" si="642"/>
        <v>0</v>
      </c>
      <c r="S3455" s="2">
        <f t="shared" si="643"/>
        <v>0</v>
      </c>
      <c r="T3455" s="2">
        <f t="shared" si="644"/>
        <v>0</v>
      </c>
      <c r="U3455" s="2">
        <f>IF(O3455="Reg", R3455 * Inputs!$B$7, 0)</f>
        <v>0</v>
      </c>
      <c r="V3455" s="2">
        <f>MAX(F3455 + P3455*Inputs!$B$15 - (Q3455/Inputs!$B$16) - U3455, 0)</f>
        <v>340</v>
      </c>
    </row>
    <row r="3456" spans="1:22" x14ac:dyDescent="0.3">
      <c r="A3456" s="1">
        <v>46166.916666666657</v>
      </c>
      <c r="B3456" s="2">
        <v>227.29614651621921</v>
      </c>
      <c r="C3456" s="2">
        <v>51.964159453153101</v>
      </c>
      <c r="D3456" s="2">
        <f t="shared" si="636"/>
        <v>38.931044982770096</v>
      </c>
      <c r="E3456" s="2">
        <f t="shared" si="637"/>
        <v>53.950060826304984</v>
      </c>
      <c r="F3456" s="2">
        <f t="shared" si="645"/>
        <v>340</v>
      </c>
      <c r="G3456" s="2">
        <f t="shared" si="646"/>
        <v>0</v>
      </c>
      <c r="H3456" s="2">
        <f>MIN(Inputs!$B$2, (Inputs!$B$14 - F3456)/Inputs!$B$15)</f>
        <v>0</v>
      </c>
      <c r="I3456" s="2">
        <f>MAX(MIN(Inputs!$B$2, F3456*Inputs!$B$16, Inputs!$B$14*Inputs!$B$4 - G3456), 0)</f>
        <v>170</v>
      </c>
      <c r="J3456" s="2">
        <f>MAX(MIN(Inputs!$B$2, F3456*Inputs!$B$16, (Inputs!$B$14-F3456)/Inputs!$B$15)*Inputs!$B$9, 0)</f>
        <v>0</v>
      </c>
      <c r="K3456" s="2">
        <f>MAX(E3456*Inputs!$B$5 - B3456 - Inputs!$B$8, 0) * H3456</f>
        <v>0</v>
      </c>
      <c r="L3456" s="2">
        <f>IF(B3456 &gt;= D3456*Inputs!$B$10, MAX(B3456 - E3456/Inputs!$B$5 - Inputs!$B$8, 0) * I3456, 0)</f>
        <v>24818.174066311982</v>
      </c>
      <c r="M3456" s="2">
        <f t="shared" si="638"/>
        <v>0</v>
      </c>
      <c r="N3456" s="3" t="str">
        <f t="shared" si="639"/>
        <v>Discharge</v>
      </c>
      <c r="O3456" s="3" t="str">
        <f t="shared" si="647"/>
        <v>Discharge</v>
      </c>
      <c r="P3456" s="2">
        <f t="shared" si="640"/>
        <v>0</v>
      </c>
      <c r="Q3456" s="2">
        <f t="shared" si="641"/>
        <v>170</v>
      </c>
      <c r="R3456" s="2">
        <f t="shared" si="642"/>
        <v>0</v>
      </c>
      <c r="S3456" s="2">
        <f t="shared" si="643"/>
        <v>38640.344907757266</v>
      </c>
      <c r="T3456" s="2">
        <f t="shared" si="644"/>
        <v>0</v>
      </c>
      <c r="U3456" s="2">
        <f>IF(O3456="Reg", R3456 * Inputs!$B$7, 0)</f>
        <v>0</v>
      </c>
      <c r="V3456" s="2">
        <f>MAX(F3456 + P3456*Inputs!$B$15 - (Q3456/Inputs!$B$16) - U3456, 0)</f>
        <v>170</v>
      </c>
    </row>
    <row r="3457" spans="1:22" x14ac:dyDescent="0.3">
      <c r="A3457" s="1">
        <v>46166.958333333343</v>
      </c>
      <c r="B3457" s="2">
        <v>40.792075015698963</v>
      </c>
      <c r="C3457" s="2">
        <v>49.093868053720591</v>
      </c>
      <c r="D3457" s="2">
        <f t="shared" si="636"/>
        <v>38.931044982770096</v>
      </c>
      <c r="E3457" s="2">
        <f t="shared" si="637"/>
        <v>16.067369740268443</v>
      </c>
      <c r="F3457" s="2">
        <f t="shared" si="645"/>
        <v>170</v>
      </c>
      <c r="G3457" s="2">
        <f t="shared" si="646"/>
        <v>170</v>
      </c>
      <c r="H3457" s="2">
        <f>MIN(Inputs!$B$2, (Inputs!$B$14 - F3457)/Inputs!$B$15)</f>
        <v>170</v>
      </c>
      <c r="I3457" s="2">
        <f>MAX(MIN(Inputs!$B$2, F3457*Inputs!$B$16, Inputs!$B$14*Inputs!$B$4 - G3457), 0)</f>
        <v>170</v>
      </c>
      <c r="J3457" s="2">
        <f>MAX(MIN(Inputs!$B$2, F3457*Inputs!$B$16, (Inputs!$B$14-F3457)/Inputs!$B$15)*Inputs!$B$9, 0)</f>
        <v>136</v>
      </c>
      <c r="K3457" s="2">
        <f>MAX(E3457*Inputs!$B$5 - B3457 - Inputs!$B$8, 0) * H3457</f>
        <v>0</v>
      </c>
      <c r="L3457" s="2">
        <f>IF(B3457 &gt;= D3457*Inputs!$B$10, MAX(B3457 - E3457/Inputs!$B$5 - Inputs!$B$8, 0) * I3457, 0)</f>
        <v>0</v>
      </c>
      <c r="M3457" s="2">
        <f t="shared" si="638"/>
        <v>6676.7660553060005</v>
      </c>
      <c r="N3457" s="3" t="str">
        <f t="shared" si="639"/>
        <v>Reg</v>
      </c>
      <c r="O3457" s="3" t="str">
        <f t="shared" si="647"/>
        <v>Discharge</v>
      </c>
      <c r="P3457" s="2">
        <f t="shared" si="640"/>
        <v>0</v>
      </c>
      <c r="Q3457" s="2">
        <f t="shared" si="641"/>
        <v>170</v>
      </c>
      <c r="R3457" s="2">
        <f t="shared" si="642"/>
        <v>0</v>
      </c>
      <c r="S3457" s="2">
        <f t="shared" si="643"/>
        <v>6934.6527526688233</v>
      </c>
      <c r="T3457" s="2">
        <f t="shared" si="644"/>
        <v>0</v>
      </c>
      <c r="U3457" s="2">
        <f>IF(O3457="Reg", R3457 * Inputs!$B$7, 0)</f>
        <v>0</v>
      </c>
      <c r="V3457" s="2">
        <f>MAX(F3457 + P3457*Inputs!$B$15 - (Q3457/Inputs!$B$16) - U3457, 0)</f>
        <v>0</v>
      </c>
    </row>
    <row r="3458" spans="1:22" x14ac:dyDescent="0.3">
      <c r="A3458" s="1">
        <v>46167</v>
      </c>
      <c r="B3458" s="2">
        <v>22.907061552882439</v>
      </c>
      <c r="C3458" s="2">
        <v>25.171461563260831</v>
      </c>
      <c r="D3458" s="2">
        <f t="shared" ref="D3458:D3521" si="648">AVERAGEIFS(B:B, A:A, "&gt;="&amp;INT(A3458), A:A, "&lt;"&amp;INT(A3458)+1)</f>
        <v>31.822457018571555</v>
      </c>
      <c r="E3458" s="2">
        <f t="shared" ref="E3458:E3521" si="649">AVERAGE(B3458:B3463)</f>
        <v>9.2686905709852851</v>
      </c>
      <c r="F3458" s="2">
        <f t="shared" si="645"/>
        <v>0</v>
      </c>
      <c r="G3458" s="2">
        <f t="shared" si="646"/>
        <v>0</v>
      </c>
      <c r="H3458" s="2">
        <f>MIN(Inputs!$B$2, (Inputs!$B$14 - F3458)/Inputs!$B$15)</f>
        <v>170</v>
      </c>
      <c r="I3458" s="2">
        <f>MAX(MIN(Inputs!$B$2, F3458*Inputs!$B$16, Inputs!$B$14*Inputs!$B$4 - G3458), 0)</f>
        <v>0</v>
      </c>
      <c r="J3458" s="2">
        <f>MAX(MIN(Inputs!$B$2, F3458*Inputs!$B$16, (Inputs!$B$14-F3458)/Inputs!$B$15)*Inputs!$B$9, 0)</f>
        <v>0</v>
      </c>
      <c r="K3458" s="2">
        <f>MAX(E3458*Inputs!$B$5 - B3458 - Inputs!$B$8, 0) * H3458</f>
        <v>0</v>
      </c>
      <c r="L3458" s="2">
        <f>IF(B3458 &gt;= D3458*Inputs!$B$10, MAX(B3458 - E3458/Inputs!$B$5 - Inputs!$B$8, 0) * I3458, 0)</f>
        <v>0</v>
      </c>
      <c r="M3458" s="2">
        <f t="shared" ref="M3458:M3521" si="650">C3458 * J3458</f>
        <v>0</v>
      </c>
      <c r="N3458" s="3" t="str">
        <f t="shared" ref="N3458:N3521" si="651">IF(MAX(K3458, L3458, M3458)&lt;=0, "Idle", IF(AND(M3458&gt;=K3458, M3458&gt;=L3458), "Reg", IF(L3458&gt;=K3458, "Discharge", "Charge")))</f>
        <v>Idle</v>
      </c>
      <c r="O3458" s="3" t="str">
        <f t="shared" si="647"/>
        <v>Idle</v>
      </c>
      <c r="P3458" s="2">
        <f t="shared" ref="P3458:P3521" si="652">IF(O3458="Charge", H3458, 0)</f>
        <v>0</v>
      </c>
      <c r="Q3458" s="2">
        <f t="shared" ref="Q3458:Q3521" si="653">IF(O3458="Discharge", I3458, 0)</f>
        <v>0</v>
      </c>
      <c r="R3458" s="2">
        <f t="shared" ref="R3458:R3521" si="654">IF(O3458="Reg", J3458, 0)</f>
        <v>0</v>
      </c>
      <c r="S3458" s="2">
        <f t="shared" ref="S3458:S3521" si="655">(Q3458 - P3458) * B3458</f>
        <v>0</v>
      </c>
      <c r="T3458" s="2">
        <f t="shared" ref="T3458:T3521" si="656">R3458 * C3458</f>
        <v>0</v>
      </c>
      <c r="U3458" s="2">
        <f>IF(O3458="Reg", R3458 * Inputs!$B$7, 0)</f>
        <v>0</v>
      </c>
      <c r="V3458" s="2">
        <f>MAX(F3458 + P3458*Inputs!$B$15 - (Q3458/Inputs!$B$16) - U3458, 0)</f>
        <v>0</v>
      </c>
    </row>
    <row r="3459" spans="1:22" x14ac:dyDescent="0.3">
      <c r="A3459" s="1">
        <v>46167.041666666657</v>
      </c>
      <c r="B3459" s="2">
        <v>21.192275115369959</v>
      </c>
      <c r="C3459" s="2">
        <v>4.7403677442727297</v>
      </c>
      <c r="D3459" s="2">
        <f t="shared" si="648"/>
        <v>31.822457018571555</v>
      </c>
      <c r="E3459" s="2">
        <f t="shared" si="649"/>
        <v>5.4508469788382117</v>
      </c>
      <c r="F3459" s="2">
        <f t="shared" ref="F3459:F3522" si="657">V3458</f>
        <v>0</v>
      </c>
      <c r="G3459" s="2">
        <f t="shared" ref="G3459:G3522" si="658">IF(INT(A3459)=INT(A3458), G3458 + Q3458, 0)</f>
        <v>0</v>
      </c>
      <c r="H3459" s="2">
        <f>MIN(Inputs!$B$2, (Inputs!$B$14 - F3459)/Inputs!$B$15)</f>
        <v>170</v>
      </c>
      <c r="I3459" s="2">
        <f>MAX(MIN(Inputs!$B$2, F3459*Inputs!$B$16, Inputs!$B$14*Inputs!$B$4 - G3459), 0)</f>
        <v>0</v>
      </c>
      <c r="J3459" s="2">
        <f>MAX(MIN(Inputs!$B$2, F3459*Inputs!$B$16, (Inputs!$B$14-F3459)/Inputs!$B$15)*Inputs!$B$9, 0)</f>
        <v>0</v>
      </c>
      <c r="K3459" s="2">
        <f>MAX(E3459*Inputs!$B$5 - B3459 - Inputs!$B$8, 0) * H3459</f>
        <v>0</v>
      </c>
      <c r="L3459" s="2">
        <f>IF(B3459 &gt;= D3459*Inputs!$B$10, MAX(B3459 - E3459/Inputs!$B$5 - Inputs!$B$8, 0) * I3459, 0)</f>
        <v>0</v>
      </c>
      <c r="M3459" s="2">
        <f t="shared" si="650"/>
        <v>0</v>
      </c>
      <c r="N3459" s="3" t="str">
        <f t="shared" si="651"/>
        <v>Idle</v>
      </c>
      <c r="O3459" s="3" t="str">
        <f t="shared" si="647"/>
        <v>Idle</v>
      </c>
      <c r="P3459" s="2">
        <f t="shared" si="652"/>
        <v>0</v>
      </c>
      <c r="Q3459" s="2">
        <f t="shared" si="653"/>
        <v>0</v>
      </c>
      <c r="R3459" s="2">
        <f t="shared" si="654"/>
        <v>0</v>
      </c>
      <c r="S3459" s="2">
        <f t="shared" si="655"/>
        <v>0</v>
      </c>
      <c r="T3459" s="2">
        <f t="shared" si="656"/>
        <v>0</v>
      </c>
      <c r="U3459" s="2">
        <f>IF(O3459="Reg", R3459 * Inputs!$B$7, 0)</f>
        <v>0</v>
      </c>
      <c r="V3459" s="2">
        <f>MAX(F3459 + P3459*Inputs!$B$15 - (Q3459/Inputs!$B$16) - U3459, 0)</f>
        <v>0</v>
      </c>
    </row>
    <row r="3460" spans="1:22" x14ac:dyDescent="0.3">
      <c r="A3460" s="1">
        <v>46167.083333333343</v>
      </c>
      <c r="B3460" s="2">
        <v>11.512806757659311</v>
      </c>
      <c r="C3460" s="2">
        <v>33.768213455574298</v>
      </c>
      <c r="D3460" s="2">
        <f t="shared" si="648"/>
        <v>31.822457018571555</v>
      </c>
      <c r="E3460" s="2">
        <f t="shared" si="649"/>
        <v>1.9188011262765519</v>
      </c>
      <c r="F3460" s="2">
        <f t="shared" si="657"/>
        <v>0</v>
      </c>
      <c r="G3460" s="2">
        <f t="shared" si="658"/>
        <v>0</v>
      </c>
      <c r="H3460" s="2">
        <f>MIN(Inputs!$B$2, (Inputs!$B$14 - F3460)/Inputs!$B$15)</f>
        <v>170</v>
      </c>
      <c r="I3460" s="2">
        <f>MAX(MIN(Inputs!$B$2, F3460*Inputs!$B$16, Inputs!$B$14*Inputs!$B$4 - G3460), 0)</f>
        <v>0</v>
      </c>
      <c r="J3460" s="2">
        <f>MAX(MIN(Inputs!$B$2, F3460*Inputs!$B$16, (Inputs!$B$14-F3460)/Inputs!$B$15)*Inputs!$B$9, 0)</f>
        <v>0</v>
      </c>
      <c r="K3460" s="2">
        <f>MAX(E3460*Inputs!$B$5 - B3460 - Inputs!$B$8, 0) * H3460</f>
        <v>0</v>
      </c>
      <c r="L3460" s="2">
        <f>IF(B3460 &gt;= D3460*Inputs!$B$10, MAX(B3460 - E3460/Inputs!$B$5 - Inputs!$B$8, 0) * I3460, 0)</f>
        <v>0</v>
      </c>
      <c r="M3460" s="2">
        <f t="shared" si="650"/>
        <v>0</v>
      </c>
      <c r="N3460" s="3" t="str">
        <f t="shared" si="651"/>
        <v>Idle</v>
      </c>
      <c r="O3460" s="3" t="str">
        <f t="shared" ref="O3460:O3523" si="659">IF(O3459&lt;&gt;O3458, O3459, N3460)</f>
        <v>Idle</v>
      </c>
      <c r="P3460" s="2">
        <f t="shared" si="652"/>
        <v>0</v>
      </c>
      <c r="Q3460" s="2">
        <f t="shared" si="653"/>
        <v>0</v>
      </c>
      <c r="R3460" s="2">
        <f t="shared" si="654"/>
        <v>0</v>
      </c>
      <c r="S3460" s="2">
        <f t="shared" si="655"/>
        <v>0</v>
      </c>
      <c r="T3460" s="2">
        <f t="shared" si="656"/>
        <v>0</v>
      </c>
      <c r="U3460" s="2">
        <f>IF(O3460="Reg", R3460 * Inputs!$B$7, 0)</f>
        <v>0</v>
      </c>
      <c r="V3460" s="2">
        <f>MAX(F3460 + P3460*Inputs!$B$15 - (Q3460/Inputs!$B$16) - U3460, 0)</f>
        <v>0</v>
      </c>
    </row>
    <row r="3461" spans="1:22" x14ac:dyDescent="0.3">
      <c r="A3461" s="1">
        <v>46167.125</v>
      </c>
      <c r="B3461" s="2">
        <v>0</v>
      </c>
      <c r="C3461" s="2">
        <v>2.8210119644604861</v>
      </c>
      <c r="D3461" s="2">
        <f t="shared" si="648"/>
        <v>31.822457018571555</v>
      </c>
      <c r="E3461" s="2">
        <f t="shared" si="649"/>
        <v>0.1992429494128245</v>
      </c>
      <c r="F3461" s="2">
        <f t="shared" si="657"/>
        <v>0</v>
      </c>
      <c r="G3461" s="2">
        <f t="shared" si="658"/>
        <v>0</v>
      </c>
      <c r="H3461" s="2">
        <f>MIN(Inputs!$B$2, (Inputs!$B$14 - F3461)/Inputs!$B$15)</f>
        <v>170</v>
      </c>
      <c r="I3461" s="2">
        <f>MAX(MIN(Inputs!$B$2, F3461*Inputs!$B$16, Inputs!$B$14*Inputs!$B$4 - G3461), 0)</f>
        <v>0</v>
      </c>
      <c r="J3461" s="2">
        <f>MAX(MIN(Inputs!$B$2, F3461*Inputs!$B$16, (Inputs!$B$14-F3461)/Inputs!$B$15)*Inputs!$B$9, 0)</f>
        <v>0</v>
      </c>
      <c r="K3461" s="2">
        <f>MAX(E3461*Inputs!$B$5 - B3461 - Inputs!$B$8, 0) * H3461</f>
        <v>0</v>
      </c>
      <c r="L3461" s="2">
        <f>IF(B3461 &gt;= D3461*Inputs!$B$10, MAX(B3461 - E3461/Inputs!$B$5 - Inputs!$B$8, 0) * I3461, 0)</f>
        <v>0</v>
      </c>
      <c r="M3461" s="2">
        <f t="shared" si="650"/>
        <v>0</v>
      </c>
      <c r="N3461" s="3" t="str">
        <f t="shared" si="651"/>
        <v>Idle</v>
      </c>
      <c r="O3461" s="3" t="str">
        <f t="shared" si="659"/>
        <v>Idle</v>
      </c>
      <c r="P3461" s="2">
        <f t="shared" si="652"/>
        <v>0</v>
      </c>
      <c r="Q3461" s="2">
        <f t="shared" si="653"/>
        <v>0</v>
      </c>
      <c r="R3461" s="2">
        <f t="shared" si="654"/>
        <v>0</v>
      </c>
      <c r="S3461" s="2">
        <f t="shared" si="655"/>
        <v>0</v>
      </c>
      <c r="T3461" s="2">
        <f t="shared" si="656"/>
        <v>0</v>
      </c>
      <c r="U3461" s="2">
        <f>IF(O3461="Reg", R3461 * Inputs!$B$7, 0)</f>
        <v>0</v>
      </c>
      <c r="V3461" s="2">
        <f>MAX(F3461 + P3461*Inputs!$B$15 - (Q3461/Inputs!$B$16) - U3461, 0)</f>
        <v>0</v>
      </c>
    </row>
    <row r="3462" spans="1:22" x14ac:dyDescent="0.3">
      <c r="A3462" s="1">
        <v>46167.166666666657</v>
      </c>
      <c r="B3462" s="2">
        <v>0</v>
      </c>
      <c r="C3462" s="2">
        <v>11.61924618479617</v>
      </c>
      <c r="D3462" s="2">
        <f t="shared" si="648"/>
        <v>31.822457018571555</v>
      </c>
      <c r="E3462" s="2">
        <f t="shared" si="649"/>
        <v>0.96035973685235854</v>
      </c>
      <c r="F3462" s="2">
        <f t="shared" si="657"/>
        <v>0</v>
      </c>
      <c r="G3462" s="2">
        <f t="shared" si="658"/>
        <v>0</v>
      </c>
      <c r="H3462" s="2">
        <f>MIN(Inputs!$B$2, (Inputs!$B$14 - F3462)/Inputs!$B$15)</f>
        <v>170</v>
      </c>
      <c r="I3462" s="2">
        <f>MAX(MIN(Inputs!$B$2, F3462*Inputs!$B$16, Inputs!$B$14*Inputs!$B$4 - G3462), 0)</f>
        <v>0</v>
      </c>
      <c r="J3462" s="2">
        <f>MAX(MIN(Inputs!$B$2, F3462*Inputs!$B$16, (Inputs!$B$14-F3462)/Inputs!$B$15)*Inputs!$B$9, 0)</f>
        <v>0</v>
      </c>
      <c r="K3462" s="2">
        <f>MAX(E3462*Inputs!$B$5 - B3462 - Inputs!$B$8, 0) * H3462</f>
        <v>0</v>
      </c>
      <c r="L3462" s="2">
        <f>IF(B3462 &gt;= D3462*Inputs!$B$10, MAX(B3462 - E3462/Inputs!$B$5 - Inputs!$B$8, 0) * I3462, 0)</f>
        <v>0</v>
      </c>
      <c r="M3462" s="2">
        <f t="shared" si="650"/>
        <v>0</v>
      </c>
      <c r="N3462" s="3" t="str">
        <f t="shared" si="651"/>
        <v>Idle</v>
      </c>
      <c r="O3462" s="3" t="str">
        <f t="shared" si="659"/>
        <v>Idle</v>
      </c>
      <c r="P3462" s="2">
        <f t="shared" si="652"/>
        <v>0</v>
      </c>
      <c r="Q3462" s="2">
        <f t="shared" si="653"/>
        <v>0</v>
      </c>
      <c r="R3462" s="2">
        <f t="shared" si="654"/>
        <v>0</v>
      </c>
      <c r="S3462" s="2">
        <f t="shared" si="655"/>
        <v>0</v>
      </c>
      <c r="T3462" s="2">
        <f t="shared" si="656"/>
        <v>0</v>
      </c>
      <c r="U3462" s="2">
        <f>IF(O3462="Reg", R3462 * Inputs!$B$7, 0)</f>
        <v>0</v>
      </c>
      <c r="V3462" s="2">
        <f>MAX(F3462 + P3462*Inputs!$B$15 - (Q3462/Inputs!$B$16) - U3462, 0)</f>
        <v>0</v>
      </c>
    </row>
    <row r="3463" spans="1:22" x14ac:dyDescent="0.3">
      <c r="A3463" s="1">
        <v>46167.208333333343</v>
      </c>
      <c r="B3463" s="2">
        <v>0</v>
      </c>
      <c r="C3463" s="2">
        <v>7.9482863680855003</v>
      </c>
      <c r="D3463" s="2">
        <f t="shared" si="648"/>
        <v>31.822457018571555</v>
      </c>
      <c r="E3463" s="2">
        <f t="shared" si="649"/>
        <v>2.8539894834690638</v>
      </c>
      <c r="F3463" s="2">
        <f t="shared" si="657"/>
        <v>0</v>
      </c>
      <c r="G3463" s="2">
        <f t="shared" si="658"/>
        <v>0</v>
      </c>
      <c r="H3463" s="2">
        <f>MIN(Inputs!$B$2, (Inputs!$B$14 - F3463)/Inputs!$B$15)</f>
        <v>170</v>
      </c>
      <c r="I3463" s="2">
        <f>MAX(MIN(Inputs!$B$2, F3463*Inputs!$B$16, Inputs!$B$14*Inputs!$B$4 - G3463), 0)</f>
        <v>0</v>
      </c>
      <c r="J3463" s="2">
        <f>MAX(MIN(Inputs!$B$2, F3463*Inputs!$B$16, (Inputs!$B$14-F3463)/Inputs!$B$15)*Inputs!$B$9, 0)</f>
        <v>0</v>
      </c>
      <c r="K3463" s="2">
        <f>MAX(E3463*Inputs!$B$5 - B3463 - Inputs!$B$8, 0) * H3463</f>
        <v>0</v>
      </c>
      <c r="L3463" s="2">
        <f>IF(B3463 &gt;= D3463*Inputs!$B$10, MAX(B3463 - E3463/Inputs!$B$5 - Inputs!$B$8, 0) * I3463, 0)</f>
        <v>0</v>
      </c>
      <c r="M3463" s="2">
        <f t="shared" si="650"/>
        <v>0</v>
      </c>
      <c r="N3463" s="3" t="str">
        <f t="shared" si="651"/>
        <v>Idle</v>
      </c>
      <c r="O3463" s="3" t="str">
        <f t="shared" si="659"/>
        <v>Idle</v>
      </c>
      <c r="P3463" s="2">
        <f t="shared" si="652"/>
        <v>0</v>
      </c>
      <c r="Q3463" s="2">
        <f t="shared" si="653"/>
        <v>0</v>
      </c>
      <c r="R3463" s="2">
        <f t="shared" si="654"/>
        <v>0</v>
      </c>
      <c r="S3463" s="2">
        <f t="shared" si="655"/>
        <v>0</v>
      </c>
      <c r="T3463" s="2">
        <f t="shared" si="656"/>
        <v>0</v>
      </c>
      <c r="U3463" s="2">
        <f>IF(O3463="Reg", R3463 * Inputs!$B$7, 0)</f>
        <v>0</v>
      </c>
      <c r="V3463" s="2">
        <f>MAX(F3463 + P3463*Inputs!$B$15 - (Q3463/Inputs!$B$16) - U3463, 0)</f>
        <v>0</v>
      </c>
    </row>
    <row r="3464" spans="1:22" x14ac:dyDescent="0.3">
      <c r="A3464" s="1">
        <v>46167.25</v>
      </c>
      <c r="B3464" s="2">
        <v>0</v>
      </c>
      <c r="C3464" s="2">
        <v>9.0394452586192404</v>
      </c>
      <c r="D3464" s="2">
        <f t="shared" si="648"/>
        <v>31.822457018571555</v>
      </c>
      <c r="E3464" s="2">
        <f t="shared" si="649"/>
        <v>5.8430359278494999</v>
      </c>
      <c r="F3464" s="2">
        <f t="shared" si="657"/>
        <v>0</v>
      </c>
      <c r="G3464" s="2">
        <f t="shared" si="658"/>
        <v>0</v>
      </c>
      <c r="H3464" s="2">
        <f>MIN(Inputs!$B$2, (Inputs!$B$14 - F3464)/Inputs!$B$15)</f>
        <v>170</v>
      </c>
      <c r="I3464" s="2">
        <f>MAX(MIN(Inputs!$B$2, F3464*Inputs!$B$16, Inputs!$B$14*Inputs!$B$4 - G3464), 0)</f>
        <v>0</v>
      </c>
      <c r="J3464" s="2">
        <f>MAX(MIN(Inputs!$B$2, F3464*Inputs!$B$16, (Inputs!$B$14-F3464)/Inputs!$B$15)*Inputs!$B$9, 0)</f>
        <v>0</v>
      </c>
      <c r="K3464" s="2">
        <f>MAX(E3464*Inputs!$B$5 - B3464 - Inputs!$B$8, 0) * H3464</f>
        <v>0</v>
      </c>
      <c r="L3464" s="2">
        <f>IF(B3464 &gt;= D3464*Inputs!$B$10, MAX(B3464 - E3464/Inputs!$B$5 - Inputs!$B$8, 0) * I3464, 0)</f>
        <v>0</v>
      </c>
      <c r="M3464" s="2">
        <f t="shared" si="650"/>
        <v>0</v>
      </c>
      <c r="N3464" s="3" t="str">
        <f t="shared" si="651"/>
        <v>Idle</v>
      </c>
      <c r="O3464" s="3" t="str">
        <f t="shared" si="659"/>
        <v>Idle</v>
      </c>
      <c r="P3464" s="2">
        <f t="shared" si="652"/>
        <v>0</v>
      </c>
      <c r="Q3464" s="2">
        <f t="shared" si="653"/>
        <v>0</v>
      </c>
      <c r="R3464" s="2">
        <f t="shared" si="654"/>
        <v>0</v>
      </c>
      <c r="S3464" s="2">
        <f t="shared" si="655"/>
        <v>0</v>
      </c>
      <c r="T3464" s="2">
        <f t="shared" si="656"/>
        <v>0</v>
      </c>
      <c r="U3464" s="2">
        <f>IF(O3464="Reg", R3464 * Inputs!$B$7, 0)</f>
        <v>0</v>
      </c>
      <c r="V3464" s="2">
        <f>MAX(F3464 + P3464*Inputs!$B$15 - (Q3464/Inputs!$B$16) - U3464, 0)</f>
        <v>0</v>
      </c>
    </row>
    <row r="3465" spans="1:22" x14ac:dyDescent="0.3">
      <c r="A3465" s="1">
        <v>46167.291666666657</v>
      </c>
      <c r="B3465" s="2">
        <v>0</v>
      </c>
      <c r="C3465" s="2">
        <v>2.9076813500900038</v>
      </c>
      <c r="D3465" s="2">
        <f t="shared" si="648"/>
        <v>31.822457018571555</v>
      </c>
      <c r="E3465" s="2">
        <f t="shared" si="649"/>
        <v>11.747558731776174</v>
      </c>
      <c r="F3465" s="2">
        <f t="shared" si="657"/>
        <v>0</v>
      </c>
      <c r="G3465" s="2">
        <f t="shared" si="658"/>
        <v>0</v>
      </c>
      <c r="H3465" s="2">
        <f>MIN(Inputs!$B$2, (Inputs!$B$14 - F3465)/Inputs!$B$15)</f>
        <v>170</v>
      </c>
      <c r="I3465" s="2">
        <f>MAX(MIN(Inputs!$B$2, F3465*Inputs!$B$16, Inputs!$B$14*Inputs!$B$4 - G3465), 0)</f>
        <v>0</v>
      </c>
      <c r="J3465" s="2">
        <f>MAX(MIN(Inputs!$B$2, F3465*Inputs!$B$16, (Inputs!$B$14-F3465)/Inputs!$B$15)*Inputs!$B$9, 0)</f>
        <v>0</v>
      </c>
      <c r="K3465" s="2">
        <f>MAX(E3465*Inputs!$B$5 - B3465 - Inputs!$B$8, 0) * H3465</f>
        <v>0</v>
      </c>
      <c r="L3465" s="2">
        <f>IF(B3465 &gt;= D3465*Inputs!$B$10, MAX(B3465 - E3465/Inputs!$B$5 - Inputs!$B$8, 0) * I3465, 0)</f>
        <v>0</v>
      </c>
      <c r="M3465" s="2">
        <f t="shared" si="650"/>
        <v>0</v>
      </c>
      <c r="N3465" s="3" t="str">
        <f t="shared" si="651"/>
        <v>Idle</v>
      </c>
      <c r="O3465" s="3" t="str">
        <f t="shared" si="659"/>
        <v>Idle</v>
      </c>
      <c r="P3465" s="2">
        <f t="shared" si="652"/>
        <v>0</v>
      </c>
      <c r="Q3465" s="2">
        <f t="shared" si="653"/>
        <v>0</v>
      </c>
      <c r="R3465" s="2">
        <f t="shared" si="654"/>
        <v>0</v>
      </c>
      <c r="S3465" s="2">
        <f t="shared" si="655"/>
        <v>0</v>
      </c>
      <c r="T3465" s="2">
        <f t="shared" si="656"/>
        <v>0</v>
      </c>
      <c r="U3465" s="2">
        <f>IF(O3465="Reg", R3465 * Inputs!$B$7, 0)</f>
        <v>0</v>
      </c>
      <c r="V3465" s="2">
        <f>MAX(F3465 + P3465*Inputs!$B$15 - (Q3465/Inputs!$B$16) - U3465, 0)</f>
        <v>0</v>
      </c>
    </row>
    <row r="3466" spans="1:22" x14ac:dyDescent="0.3">
      <c r="A3466" s="1">
        <v>46167.333333333343</v>
      </c>
      <c r="B3466" s="2">
        <v>1.195457696476947</v>
      </c>
      <c r="C3466" s="2">
        <v>8.9667088267032753</v>
      </c>
      <c r="D3466" s="2">
        <f t="shared" si="648"/>
        <v>31.822457018571555</v>
      </c>
      <c r="E3466" s="2">
        <f t="shared" si="649"/>
        <v>19.401288028387274</v>
      </c>
      <c r="F3466" s="2">
        <f t="shared" si="657"/>
        <v>0</v>
      </c>
      <c r="G3466" s="2">
        <f t="shared" si="658"/>
        <v>0</v>
      </c>
      <c r="H3466" s="2">
        <f>MIN(Inputs!$B$2, (Inputs!$B$14 - F3466)/Inputs!$B$15)</f>
        <v>170</v>
      </c>
      <c r="I3466" s="2">
        <f>MAX(MIN(Inputs!$B$2, F3466*Inputs!$B$16, Inputs!$B$14*Inputs!$B$4 - G3466), 0)</f>
        <v>0</v>
      </c>
      <c r="J3466" s="2">
        <f>MAX(MIN(Inputs!$B$2, F3466*Inputs!$B$16, (Inputs!$B$14-F3466)/Inputs!$B$15)*Inputs!$B$9, 0)</f>
        <v>0</v>
      </c>
      <c r="K3466" s="2">
        <f>MAX(E3466*Inputs!$B$5 - B3466 - Inputs!$B$8, 0) * H3466</f>
        <v>0</v>
      </c>
      <c r="L3466" s="2">
        <f>IF(B3466 &gt;= D3466*Inputs!$B$10, MAX(B3466 - E3466/Inputs!$B$5 - Inputs!$B$8, 0) * I3466, 0)</f>
        <v>0</v>
      </c>
      <c r="M3466" s="2">
        <f t="shared" si="650"/>
        <v>0</v>
      </c>
      <c r="N3466" s="3" t="str">
        <f t="shared" si="651"/>
        <v>Idle</v>
      </c>
      <c r="O3466" s="3" t="str">
        <f t="shared" si="659"/>
        <v>Idle</v>
      </c>
      <c r="P3466" s="2">
        <f t="shared" si="652"/>
        <v>0</v>
      </c>
      <c r="Q3466" s="2">
        <f t="shared" si="653"/>
        <v>0</v>
      </c>
      <c r="R3466" s="2">
        <f t="shared" si="654"/>
        <v>0</v>
      </c>
      <c r="S3466" s="2">
        <f t="shared" si="655"/>
        <v>0</v>
      </c>
      <c r="T3466" s="2">
        <f t="shared" si="656"/>
        <v>0</v>
      </c>
      <c r="U3466" s="2">
        <f>IF(O3466="Reg", R3466 * Inputs!$B$7, 0)</f>
        <v>0</v>
      </c>
      <c r="V3466" s="2">
        <f>MAX(F3466 + P3466*Inputs!$B$15 - (Q3466/Inputs!$B$16) - U3466, 0)</f>
        <v>0</v>
      </c>
    </row>
    <row r="3467" spans="1:22" x14ac:dyDescent="0.3">
      <c r="A3467" s="1">
        <v>46167.375</v>
      </c>
      <c r="B3467" s="2">
        <v>4.5667007246372036</v>
      </c>
      <c r="C3467" s="2">
        <v>31.545628104220519</v>
      </c>
      <c r="D3467" s="2">
        <f t="shared" si="648"/>
        <v>31.822457018571555</v>
      </c>
      <c r="E3467" s="2">
        <f t="shared" si="649"/>
        <v>26.514242631069617</v>
      </c>
      <c r="F3467" s="2">
        <f t="shared" si="657"/>
        <v>0</v>
      </c>
      <c r="G3467" s="2">
        <f t="shared" si="658"/>
        <v>0</v>
      </c>
      <c r="H3467" s="2">
        <f>MIN(Inputs!$B$2, (Inputs!$B$14 - F3467)/Inputs!$B$15)</f>
        <v>170</v>
      </c>
      <c r="I3467" s="2">
        <f>MAX(MIN(Inputs!$B$2, F3467*Inputs!$B$16, Inputs!$B$14*Inputs!$B$4 - G3467), 0)</f>
        <v>0</v>
      </c>
      <c r="J3467" s="2">
        <f>MAX(MIN(Inputs!$B$2, F3467*Inputs!$B$16, (Inputs!$B$14-F3467)/Inputs!$B$15)*Inputs!$B$9, 0)</f>
        <v>0</v>
      </c>
      <c r="K3467" s="2">
        <f>MAX(E3467*Inputs!$B$5 - B3467 - Inputs!$B$8, 0) * H3467</f>
        <v>0</v>
      </c>
      <c r="L3467" s="2">
        <f>IF(B3467 &gt;= D3467*Inputs!$B$10, MAX(B3467 - E3467/Inputs!$B$5 - Inputs!$B$8, 0) * I3467, 0)</f>
        <v>0</v>
      </c>
      <c r="M3467" s="2">
        <f t="shared" si="650"/>
        <v>0</v>
      </c>
      <c r="N3467" s="3" t="str">
        <f t="shared" si="651"/>
        <v>Idle</v>
      </c>
      <c r="O3467" s="3" t="str">
        <f t="shared" si="659"/>
        <v>Idle</v>
      </c>
      <c r="P3467" s="2">
        <f t="shared" si="652"/>
        <v>0</v>
      </c>
      <c r="Q3467" s="2">
        <f t="shared" si="653"/>
        <v>0</v>
      </c>
      <c r="R3467" s="2">
        <f t="shared" si="654"/>
        <v>0</v>
      </c>
      <c r="S3467" s="2">
        <f t="shared" si="655"/>
        <v>0</v>
      </c>
      <c r="T3467" s="2">
        <f t="shared" si="656"/>
        <v>0</v>
      </c>
      <c r="U3467" s="2">
        <f>IF(O3467="Reg", R3467 * Inputs!$B$7, 0)</f>
        <v>0</v>
      </c>
      <c r="V3467" s="2">
        <f>MAX(F3467 + P3467*Inputs!$B$15 - (Q3467/Inputs!$B$16) - U3467, 0)</f>
        <v>0</v>
      </c>
    </row>
    <row r="3468" spans="1:22" x14ac:dyDescent="0.3">
      <c r="A3468" s="1">
        <v>46167.416666666657</v>
      </c>
      <c r="B3468" s="2">
        <v>11.361778479700231</v>
      </c>
      <c r="C3468" s="2">
        <v>5.4782671936661771</v>
      </c>
      <c r="D3468" s="2">
        <f t="shared" si="648"/>
        <v>31.822457018571555</v>
      </c>
      <c r="E3468" s="2">
        <f t="shared" si="649"/>
        <v>34.9203479548761</v>
      </c>
      <c r="F3468" s="2">
        <f t="shared" si="657"/>
        <v>0</v>
      </c>
      <c r="G3468" s="2">
        <f t="shared" si="658"/>
        <v>0</v>
      </c>
      <c r="H3468" s="2">
        <f>MIN(Inputs!$B$2, (Inputs!$B$14 - F3468)/Inputs!$B$15)</f>
        <v>170</v>
      </c>
      <c r="I3468" s="2">
        <f>MAX(MIN(Inputs!$B$2, F3468*Inputs!$B$16, Inputs!$B$14*Inputs!$B$4 - G3468), 0)</f>
        <v>0</v>
      </c>
      <c r="J3468" s="2">
        <f>MAX(MIN(Inputs!$B$2, F3468*Inputs!$B$16, (Inputs!$B$14-F3468)/Inputs!$B$15)*Inputs!$B$9, 0)</f>
        <v>0</v>
      </c>
      <c r="K3468" s="2">
        <f>MAX(E3468*Inputs!$B$5 - B3468 - Inputs!$B$8, 0) * H3468</f>
        <v>0</v>
      </c>
      <c r="L3468" s="2">
        <f>IF(B3468 &gt;= D3468*Inputs!$B$10, MAX(B3468 - E3468/Inputs!$B$5 - Inputs!$B$8, 0) * I3468, 0)</f>
        <v>0</v>
      </c>
      <c r="M3468" s="2">
        <f t="shared" si="650"/>
        <v>0</v>
      </c>
      <c r="N3468" s="3" t="str">
        <f t="shared" si="651"/>
        <v>Idle</v>
      </c>
      <c r="O3468" s="3" t="str">
        <f t="shared" si="659"/>
        <v>Idle</v>
      </c>
      <c r="P3468" s="2">
        <f t="shared" si="652"/>
        <v>0</v>
      </c>
      <c r="Q3468" s="2">
        <f t="shared" si="653"/>
        <v>0</v>
      </c>
      <c r="R3468" s="2">
        <f t="shared" si="654"/>
        <v>0</v>
      </c>
      <c r="S3468" s="2">
        <f t="shared" si="655"/>
        <v>0</v>
      </c>
      <c r="T3468" s="2">
        <f t="shared" si="656"/>
        <v>0</v>
      </c>
      <c r="U3468" s="2">
        <f>IF(O3468="Reg", R3468 * Inputs!$B$7, 0)</f>
        <v>0</v>
      </c>
      <c r="V3468" s="2">
        <f>MAX(F3468 + P3468*Inputs!$B$15 - (Q3468/Inputs!$B$16) - U3468, 0)</f>
        <v>0</v>
      </c>
    </row>
    <row r="3469" spans="1:22" x14ac:dyDescent="0.3">
      <c r="A3469" s="1">
        <v>46167.458333333343</v>
      </c>
      <c r="B3469" s="2">
        <v>17.934278666282619</v>
      </c>
      <c r="C3469" s="2">
        <v>7.0192075921339718</v>
      </c>
      <c r="D3469" s="2">
        <f t="shared" si="648"/>
        <v>31.822457018571555</v>
      </c>
      <c r="E3469" s="2">
        <f t="shared" si="649"/>
        <v>44.73194243093355</v>
      </c>
      <c r="F3469" s="2">
        <f t="shared" si="657"/>
        <v>0</v>
      </c>
      <c r="G3469" s="2">
        <f t="shared" si="658"/>
        <v>0</v>
      </c>
      <c r="H3469" s="2">
        <f>MIN(Inputs!$B$2, (Inputs!$B$14 - F3469)/Inputs!$B$15)</f>
        <v>170</v>
      </c>
      <c r="I3469" s="2">
        <f>MAX(MIN(Inputs!$B$2, F3469*Inputs!$B$16, Inputs!$B$14*Inputs!$B$4 - G3469), 0)</f>
        <v>0</v>
      </c>
      <c r="J3469" s="2">
        <f>MAX(MIN(Inputs!$B$2, F3469*Inputs!$B$16, (Inputs!$B$14-F3469)/Inputs!$B$15)*Inputs!$B$9, 0)</f>
        <v>0</v>
      </c>
      <c r="K3469" s="2">
        <f>MAX(E3469*Inputs!$B$5 - B3469 - Inputs!$B$8, 0) * H3469</f>
        <v>243.07121439961332</v>
      </c>
      <c r="L3469" s="2">
        <f>IF(B3469 &gt;= D3469*Inputs!$B$10, MAX(B3469 - E3469/Inputs!$B$5 - Inputs!$B$8, 0) * I3469, 0)</f>
        <v>0</v>
      </c>
      <c r="M3469" s="2">
        <f t="shared" si="650"/>
        <v>0</v>
      </c>
      <c r="N3469" s="3" t="str">
        <f t="shared" si="651"/>
        <v>Charge</v>
      </c>
      <c r="O3469" s="3" t="str">
        <f t="shared" si="659"/>
        <v>Charge</v>
      </c>
      <c r="P3469" s="2">
        <f t="shared" si="652"/>
        <v>170</v>
      </c>
      <c r="Q3469" s="2">
        <f t="shared" si="653"/>
        <v>0</v>
      </c>
      <c r="R3469" s="2">
        <f t="shared" si="654"/>
        <v>0</v>
      </c>
      <c r="S3469" s="2">
        <f t="shared" si="655"/>
        <v>-3048.8273732680454</v>
      </c>
      <c r="T3469" s="2">
        <f t="shared" si="656"/>
        <v>0</v>
      </c>
      <c r="U3469" s="2">
        <f>IF(O3469="Reg", R3469 * Inputs!$B$7, 0)</f>
        <v>0</v>
      </c>
      <c r="V3469" s="2">
        <f>MAX(F3469 + P3469*Inputs!$B$15 - (Q3469/Inputs!$B$16) - U3469, 0)</f>
        <v>170</v>
      </c>
    </row>
    <row r="3470" spans="1:22" x14ac:dyDescent="0.3">
      <c r="A3470" s="1">
        <v>46167.5</v>
      </c>
      <c r="B3470" s="2">
        <v>35.427136823560041</v>
      </c>
      <c r="C3470" s="2">
        <v>17.6502357249441</v>
      </c>
      <c r="D3470" s="2">
        <f t="shared" si="648"/>
        <v>31.822457018571555</v>
      </c>
      <c r="E3470" s="2">
        <f t="shared" si="649"/>
        <v>52.611251656609397</v>
      </c>
      <c r="F3470" s="2">
        <f t="shared" si="657"/>
        <v>170</v>
      </c>
      <c r="G3470" s="2">
        <f t="shared" si="658"/>
        <v>0</v>
      </c>
      <c r="H3470" s="2">
        <f>MIN(Inputs!$B$2, (Inputs!$B$14 - F3470)/Inputs!$B$15)</f>
        <v>170</v>
      </c>
      <c r="I3470" s="2">
        <f>MAX(MIN(Inputs!$B$2, F3470*Inputs!$B$16, Inputs!$B$14*Inputs!$B$4 - G3470), 0)</f>
        <v>170</v>
      </c>
      <c r="J3470" s="2">
        <f>MAX(MIN(Inputs!$B$2, F3470*Inputs!$B$16, (Inputs!$B$14-F3470)/Inputs!$B$15)*Inputs!$B$9, 0)</f>
        <v>136</v>
      </c>
      <c r="K3470" s="2">
        <f>MAX(E3470*Inputs!$B$5 - B3470 - Inputs!$B$8, 0) * H3470</f>
        <v>0</v>
      </c>
      <c r="L3470" s="2">
        <f>IF(B3470 &gt;= D3470*Inputs!$B$10, MAX(B3470 - E3470/Inputs!$B$5 - Inputs!$B$8, 0) * I3470, 0)</f>
        <v>0</v>
      </c>
      <c r="M3470" s="2">
        <f t="shared" si="650"/>
        <v>2400.4320585923974</v>
      </c>
      <c r="N3470" s="3" t="str">
        <f t="shared" si="651"/>
        <v>Reg</v>
      </c>
      <c r="O3470" s="3" t="str">
        <f t="shared" si="659"/>
        <v>Charge</v>
      </c>
      <c r="P3470" s="2">
        <f t="shared" si="652"/>
        <v>170</v>
      </c>
      <c r="Q3470" s="2">
        <f t="shared" si="653"/>
        <v>0</v>
      </c>
      <c r="R3470" s="2">
        <f t="shared" si="654"/>
        <v>0</v>
      </c>
      <c r="S3470" s="2">
        <f t="shared" si="655"/>
        <v>-6022.6132600052069</v>
      </c>
      <c r="T3470" s="2">
        <f t="shared" si="656"/>
        <v>0</v>
      </c>
      <c r="U3470" s="2">
        <f>IF(O3470="Reg", R3470 * Inputs!$B$7, 0)</f>
        <v>0</v>
      </c>
      <c r="V3470" s="2">
        <f>MAX(F3470 + P3470*Inputs!$B$15 - (Q3470/Inputs!$B$16) - U3470, 0)</f>
        <v>340</v>
      </c>
    </row>
    <row r="3471" spans="1:22" x14ac:dyDescent="0.3">
      <c r="A3471" s="1">
        <v>46167.541666666657</v>
      </c>
      <c r="B3471" s="2">
        <v>45.922375779666602</v>
      </c>
      <c r="C3471" s="2">
        <v>7.6220732685501087</v>
      </c>
      <c r="D3471" s="2">
        <f t="shared" si="648"/>
        <v>31.822457018571555</v>
      </c>
      <c r="E3471" s="2">
        <f t="shared" si="649"/>
        <v>58.923419204561419</v>
      </c>
      <c r="F3471" s="2">
        <f t="shared" si="657"/>
        <v>340</v>
      </c>
      <c r="G3471" s="2">
        <f t="shared" si="658"/>
        <v>0</v>
      </c>
      <c r="H3471" s="2">
        <f>MIN(Inputs!$B$2, (Inputs!$B$14 - F3471)/Inputs!$B$15)</f>
        <v>0</v>
      </c>
      <c r="I3471" s="2">
        <f>MAX(MIN(Inputs!$B$2, F3471*Inputs!$B$16, Inputs!$B$14*Inputs!$B$4 - G3471), 0)</f>
        <v>170</v>
      </c>
      <c r="J3471" s="2">
        <f>MAX(MIN(Inputs!$B$2, F3471*Inputs!$B$16, (Inputs!$B$14-F3471)/Inputs!$B$15)*Inputs!$B$9, 0)</f>
        <v>0</v>
      </c>
      <c r="K3471" s="2">
        <f>MAX(E3471*Inputs!$B$5 - B3471 - Inputs!$B$8, 0) * H3471</f>
        <v>0</v>
      </c>
      <c r="L3471" s="2">
        <f>IF(B3471 &gt;= D3471*Inputs!$B$10, MAX(B3471 - E3471/Inputs!$B$5 - Inputs!$B$8, 0) * I3471, 0)</f>
        <v>0</v>
      </c>
      <c r="M3471" s="2">
        <f t="shared" si="650"/>
        <v>0</v>
      </c>
      <c r="N3471" s="3" t="str">
        <f t="shared" si="651"/>
        <v>Idle</v>
      </c>
      <c r="O3471" s="3" t="str">
        <f t="shared" si="659"/>
        <v>Idle</v>
      </c>
      <c r="P3471" s="2">
        <f t="shared" si="652"/>
        <v>0</v>
      </c>
      <c r="Q3471" s="2">
        <f t="shared" si="653"/>
        <v>0</v>
      </c>
      <c r="R3471" s="2">
        <f t="shared" si="654"/>
        <v>0</v>
      </c>
      <c r="S3471" s="2">
        <f t="shared" si="655"/>
        <v>0</v>
      </c>
      <c r="T3471" s="2">
        <f t="shared" si="656"/>
        <v>0</v>
      </c>
      <c r="U3471" s="2">
        <f>IF(O3471="Reg", R3471 * Inputs!$B$7, 0)</f>
        <v>0</v>
      </c>
      <c r="V3471" s="2">
        <f>MAX(F3471 + P3471*Inputs!$B$15 - (Q3471/Inputs!$B$16) - U3471, 0)</f>
        <v>340</v>
      </c>
    </row>
    <row r="3472" spans="1:22" x14ac:dyDescent="0.3">
      <c r="A3472" s="1">
        <v>46167.583333333343</v>
      </c>
      <c r="B3472" s="2">
        <v>43.873185312571003</v>
      </c>
      <c r="C3472" s="2">
        <v>24.33032154072643</v>
      </c>
      <c r="D3472" s="2">
        <f t="shared" si="648"/>
        <v>31.822457018571555</v>
      </c>
      <c r="E3472" s="2">
        <f t="shared" si="649"/>
        <v>62.422006370527264</v>
      </c>
      <c r="F3472" s="2">
        <f t="shared" si="657"/>
        <v>340</v>
      </c>
      <c r="G3472" s="2">
        <f t="shared" si="658"/>
        <v>0</v>
      </c>
      <c r="H3472" s="2">
        <f>MIN(Inputs!$B$2, (Inputs!$B$14 - F3472)/Inputs!$B$15)</f>
        <v>0</v>
      </c>
      <c r="I3472" s="2">
        <f>MAX(MIN(Inputs!$B$2, F3472*Inputs!$B$16, Inputs!$B$14*Inputs!$B$4 - G3472), 0)</f>
        <v>170</v>
      </c>
      <c r="J3472" s="2">
        <f>MAX(MIN(Inputs!$B$2, F3472*Inputs!$B$16, (Inputs!$B$14-F3472)/Inputs!$B$15)*Inputs!$B$9, 0)</f>
        <v>0</v>
      </c>
      <c r="K3472" s="2">
        <f>MAX(E3472*Inputs!$B$5 - B3472 - Inputs!$B$8, 0) * H3472</f>
        <v>0</v>
      </c>
      <c r="L3472" s="2">
        <f>IF(B3472 &gt;= D3472*Inputs!$B$10, MAX(B3472 - E3472/Inputs!$B$5 - Inputs!$B$8, 0) * I3472, 0)</f>
        <v>0</v>
      </c>
      <c r="M3472" s="2">
        <f t="shared" si="650"/>
        <v>0</v>
      </c>
      <c r="N3472" s="3" t="str">
        <f t="shared" si="651"/>
        <v>Idle</v>
      </c>
      <c r="O3472" s="3" t="str">
        <f t="shared" si="659"/>
        <v>Idle</v>
      </c>
      <c r="P3472" s="2">
        <f t="shared" si="652"/>
        <v>0</v>
      </c>
      <c r="Q3472" s="2">
        <f t="shared" si="653"/>
        <v>0</v>
      </c>
      <c r="R3472" s="2">
        <f t="shared" si="654"/>
        <v>0</v>
      </c>
      <c r="S3472" s="2">
        <f t="shared" si="655"/>
        <v>0</v>
      </c>
      <c r="T3472" s="2">
        <f t="shared" si="656"/>
        <v>0</v>
      </c>
      <c r="U3472" s="2">
        <f>IF(O3472="Reg", R3472 * Inputs!$B$7, 0)</f>
        <v>0</v>
      </c>
      <c r="V3472" s="2">
        <f>MAX(F3472 + P3472*Inputs!$B$15 - (Q3472/Inputs!$B$16) - U3472, 0)</f>
        <v>340</v>
      </c>
    </row>
    <row r="3473" spans="1:22" x14ac:dyDescent="0.3">
      <c r="A3473" s="1">
        <v>46167.625</v>
      </c>
      <c r="B3473" s="2">
        <v>55.00333266747613</v>
      </c>
      <c r="C3473" s="2">
        <v>3.6057334389319919</v>
      </c>
      <c r="D3473" s="2">
        <f t="shared" si="648"/>
        <v>31.822457018571555</v>
      </c>
      <c r="E3473" s="2">
        <f t="shared" si="649"/>
        <v>65.045630843622064</v>
      </c>
      <c r="F3473" s="2">
        <f t="shared" si="657"/>
        <v>340</v>
      </c>
      <c r="G3473" s="2">
        <f t="shared" si="658"/>
        <v>0</v>
      </c>
      <c r="H3473" s="2">
        <f>MIN(Inputs!$B$2, (Inputs!$B$14 - F3473)/Inputs!$B$15)</f>
        <v>0</v>
      </c>
      <c r="I3473" s="2">
        <f>MAX(MIN(Inputs!$B$2, F3473*Inputs!$B$16, Inputs!$B$14*Inputs!$B$4 - G3473), 0)</f>
        <v>170</v>
      </c>
      <c r="J3473" s="2">
        <f>MAX(MIN(Inputs!$B$2, F3473*Inputs!$B$16, (Inputs!$B$14-F3473)/Inputs!$B$15)*Inputs!$B$9, 0)</f>
        <v>0</v>
      </c>
      <c r="K3473" s="2">
        <f>MAX(E3473*Inputs!$B$5 - B3473 - Inputs!$B$8, 0) * H3473</f>
        <v>0</v>
      </c>
      <c r="L3473" s="2">
        <f>IF(B3473 &gt;= D3473*Inputs!$B$10, MAX(B3473 - E3473/Inputs!$B$5 - Inputs!$B$8, 0) * I3473, 0)</f>
        <v>0</v>
      </c>
      <c r="M3473" s="2">
        <f t="shared" si="650"/>
        <v>0</v>
      </c>
      <c r="N3473" s="3" t="str">
        <f t="shared" si="651"/>
        <v>Idle</v>
      </c>
      <c r="O3473" s="3" t="str">
        <f t="shared" si="659"/>
        <v>Idle</v>
      </c>
      <c r="P3473" s="2">
        <f t="shared" si="652"/>
        <v>0</v>
      </c>
      <c r="Q3473" s="2">
        <f t="shared" si="653"/>
        <v>0</v>
      </c>
      <c r="R3473" s="2">
        <f t="shared" si="654"/>
        <v>0</v>
      </c>
      <c r="S3473" s="2">
        <f t="shared" si="655"/>
        <v>0</v>
      </c>
      <c r="T3473" s="2">
        <f t="shared" si="656"/>
        <v>0</v>
      </c>
      <c r="U3473" s="2">
        <f>IF(O3473="Reg", R3473 * Inputs!$B$7, 0)</f>
        <v>0</v>
      </c>
      <c r="V3473" s="2">
        <f>MAX(F3473 + P3473*Inputs!$B$15 - (Q3473/Inputs!$B$16) - U3473, 0)</f>
        <v>340</v>
      </c>
    </row>
    <row r="3474" spans="1:22" x14ac:dyDescent="0.3">
      <c r="A3474" s="1">
        <v>46167.666666666657</v>
      </c>
      <c r="B3474" s="2">
        <v>70.23134533604491</v>
      </c>
      <c r="C3474" s="2">
        <v>6.362515998755538</v>
      </c>
      <c r="D3474" s="2">
        <f t="shared" si="648"/>
        <v>31.822457018571555</v>
      </c>
      <c r="E3474" s="2">
        <f t="shared" si="649"/>
        <v>66.050083009544451</v>
      </c>
      <c r="F3474" s="2">
        <f t="shared" si="657"/>
        <v>340</v>
      </c>
      <c r="G3474" s="2">
        <f t="shared" si="658"/>
        <v>0</v>
      </c>
      <c r="H3474" s="2">
        <f>MIN(Inputs!$B$2, (Inputs!$B$14 - F3474)/Inputs!$B$15)</f>
        <v>0</v>
      </c>
      <c r="I3474" s="2">
        <f>MAX(MIN(Inputs!$B$2, F3474*Inputs!$B$16, Inputs!$B$14*Inputs!$B$4 - G3474), 0)</f>
        <v>170</v>
      </c>
      <c r="J3474" s="2">
        <f>MAX(MIN(Inputs!$B$2, F3474*Inputs!$B$16, (Inputs!$B$14-F3474)/Inputs!$B$15)*Inputs!$B$9, 0)</f>
        <v>0</v>
      </c>
      <c r="K3474" s="2">
        <f>MAX(E3474*Inputs!$B$5 - B3474 - Inputs!$B$8, 0) * H3474</f>
        <v>0</v>
      </c>
      <c r="L3474" s="2">
        <f>IF(B3474 &gt;= D3474*Inputs!$B$10, MAX(B3474 - E3474/Inputs!$B$5 - Inputs!$B$8, 0) * I3474, 0)</f>
        <v>0</v>
      </c>
      <c r="M3474" s="2">
        <f t="shared" si="650"/>
        <v>0</v>
      </c>
      <c r="N3474" s="3" t="str">
        <f t="shared" si="651"/>
        <v>Idle</v>
      </c>
      <c r="O3474" s="3" t="str">
        <f t="shared" si="659"/>
        <v>Idle</v>
      </c>
      <c r="P3474" s="2">
        <f t="shared" si="652"/>
        <v>0</v>
      </c>
      <c r="Q3474" s="2">
        <f t="shared" si="653"/>
        <v>0</v>
      </c>
      <c r="R3474" s="2">
        <f t="shared" si="654"/>
        <v>0</v>
      </c>
      <c r="S3474" s="2">
        <f t="shared" si="655"/>
        <v>0</v>
      </c>
      <c r="T3474" s="2">
        <f t="shared" si="656"/>
        <v>0</v>
      </c>
      <c r="U3474" s="2">
        <f>IF(O3474="Reg", R3474 * Inputs!$B$7, 0)</f>
        <v>0</v>
      </c>
      <c r="V3474" s="2">
        <f>MAX(F3474 + P3474*Inputs!$B$15 - (Q3474/Inputs!$B$16) - U3474, 0)</f>
        <v>340</v>
      </c>
    </row>
    <row r="3475" spans="1:22" x14ac:dyDescent="0.3">
      <c r="A3475" s="1">
        <v>46167.708333333343</v>
      </c>
      <c r="B3475" s="2">
        <v>65.210134020337733</v>
      </c>
      <c r="C3475" s="2">
        <v>17.687761989862771</v>
      </c>
      <c r="D3475" s="2">
        <f t="shared" si="648"/>
        <v>31.822457018571555</v>
      </c>
      <c r="E3475" s="2">
        <f t="shared" si="649"/>
        <v>63.442266262883066</v>
      </c>
      <c r="F3475" s="2">
        <f t="shared" si="657"/>
        <v>340</v>
      </c>
      <c r="G3475" s="2">
        <f t="shared" si="658"/>
        <v>0</v>
      </c>
      <c r="H3475" s="2">
        <f>MIN(Inputs!$B$2, (Inputs!$B$14 - F3475)/Inputs!$B$15)</f>
        <v>0</v>
      </c>
      <c r="I3475" s="2">
        <f>MAX(MIN(Inputs!$B$2, F3475*Inputs!$B$16, Inputs!$B$14*Inputs!$B$4 - G3475), 0)</f>
        <v>170</v>
      </c>
      <c r="J3475" s="2">
        <f>MAX(MIN(Inputs!$B$2, F3475*Inputs!$B$16, (Inputs!$B$14-F3475)/Inputs!$B$15)*Inputs!$B$9, 0)</f>
        <v>0</v>
      </c>
      <c r="K3475" s="2">
        <f>MAX(E3475*Inputs!$B$5 - B3475 - Inputs!$B$8, 0) * H3475</f>
        <v>0</v>
      </c>
      <c r="L3475" s="2">
        <f>IF(B3475 &gt;= D3475*Inputs!$B$10, MAX(B3475 - E3475/Inputs!$B$5 - Inputs!$B$8, 0) * I3475, 0)</f>
        <v>0</v>
      </c>
      <c r="M3475" s="2">
        <f t="shared" si="650"/>
        <v>0</v>
      </c>
      <c r="N3475" s="3" t="str">
        <f t="shared" si="651"/>
        <v>Idle</v>
      </c>
      <c r="O3475" s="3" t="str">
        <f t="shared" si="659"/>
        <v>Idle</v>
      </c>
      <c r="P3475" s="2">
        <f t="shared" si="652"/>
        <v>0</v>
      </c>
      <c r="Q3475" s="2">
        <f t="shared" si="653"/>
        <v>0</v>
      </c>
      <c r="R3475" s="2">
        <f t="shared" si="654"/>
        <v>0</v>
      </c>
      <c r="S3475" s="2">
        <f t="shared" si="655"/>
        <v>0</v>
      </c>
      <c r="T3475" s="2">
        <f t="shared" si="656"/>
        <v>0</v>
      </c>
      <c r="U3475" s="2">
        <f>IF(O3475="Reg", R3475 * Inputs!$B$7, 0)</f>
        <v>0</v>
      </c>
      <c r="V3475" s="2">
        <f>MAX(F3475 + P3475*Inputs!$B$15 - (Q3475/Inputs!$B$16) - U3475, 0)</f>
        <v>340</v>
      </c>
    </row>
    <row r="3476" spans="1:22" x14ac:dyDescent="0.3">
      <c r="A3476" s="1">
        <v>46167.75</v>
      </c>
      <c r="B3476" s="2">
        <v>73.300142111272123</v>
      </c>
      <c r="C3476" s="2">
        <v>2.7723202970054599</v>
      </c>
      <c r="D3476" s="2">
        <f t="shared" si="648"/>
        <v>31.822457018571555</v>
      </c>
      <c r="E3476" s="2">
        <f t="shared" si="649"/>
        <v>59.566849918842024</v>
      </c>
      <c r="F3476" s="2">
        <f t="shared" si="657"/>
        <v>340</v>
      </c>
      <c r="G3476" s="2">
        <f t="shared" si="658"/>
        <v>0</v>
      </c>
      <c r="H3476" s="2">
        <f>MIN(Inputs!$B$2, (Inputs!$B$14 - F3476)/Inputs!$B$15)</f>
        <v>0</v>
      </c>
      <c r="I3476" s="2">
        <f>MAX(MIN(Inputs!$B$2, F3476*Inputs!$B$16, Inputs!$B$14*Inputs!$B$4 - G3476), 0)</f>
        <v>170</v>
      </c>
      <c r="J3476" s="2">
        <f>MAX(MIN(Inputs!$B$2, F3476*Inputs!$B$16, (Inputs!$B$14-F3476)/Inputs!$B$15)*Inputs!$B$9, 0)</f>
        <v>0</v>
      </c>
      <c r="K3476" s="2">
        <f>MAX(E3476*Inputs!$B$5 - B3476 - Inputs!$B$8, 0) * H3476</f>
        <v>0</v>
      </c>
      <c r="L3476" s="2">
        <f>IF(B3476 &gt;= D3476*Inputs!$B$10, MAX(B3476 - E3476/Inputs!$B$5 - Inputs!$B$8, 0) * I3476, 0)</f>
        <v>0</v>
      </c>
      <c r="M3476" s="2">
        <f t="shared" si="650"/>
        <v>0</v>
      </c>
      <c r="N3476" s="3" t="str">
        <f t="shared" si="651"/>
        <v>Idle</v>
      </c>
      <c r="O3476" s="3" t="str">
        <f t="shared" si="659"/>
        <v>Idle</v>
      </c>
      <c r="P3476" s="2">
        <f t="shared" si="652"/>
        <v>0</v>
      </c>
      <c r="Q3476" s="2">
        <f t="shared" si="653"/>
        <v>0</v>
      </c>
      <c r="R3476" s="2">
        <f t="shared" si="654"/>
        <v>0</v>
      </c>
      <c r="S3476" s="2">
        <f t="shared" si="655"/>
        <v>0</v>
      </c>
      <c r="T3476" s="2">
        <f t="shared" si="656"/>
        <v>0</v>
      </c>
      <c r="U3476" s="2">
        <f>IF(O3476="Reg", R3476 * Inputs!$B$7, 0)</f>
        <v>0</v>
      </c>
      <c r="V3476" s="2">
        <f>MAX(F3476 + P3476*Inputs!$B$15 - (Q3476/Inputs!$B$16) - U3476, 0)</f>
        <v>340</v>
      </c>
    </row>
    <row r="3477" spans="1:22" x14ac:dyDescent="0.3">
      <c r="A3477" s="1">
        <v>46167.791666666657</v>
      </c>
      <c r="B3477" s="2">
        <v>66.913898775461675</v>
      </c>
      <c r="C3477" s="2">
        <v>40.295328305479067</v>
      </c>
      <c r="D3477" s="2">
        <f t="shared" si="648"/>
        <v>31.822457018571555</v>
      </c>
      <c r="E3477" s="2">
        <f t="shared" si="649"/>
        <v>52.772712389114311</v>
      </c>
      <c r="F3477" s="2">
        <f t="shared" si="657"/>
        <v>340</v>
      </c>
      <c r="G3477" s="2">
        <f t="shared" si="658"/>
        <v>0</v>
      </c>
      <c r="H3477" s="2">
        <f>MIN(Inputs!$B$2, (Inputs!$B$14 - F3477)/Inputs!$B$15)</f>
        <v>0</v>
      </c>
      <c r="I3477" s="2">
        <f>MAX(MIN(Inputs!$B$2, F3477*Inputs!$B$16, Inputs!$B$14*Inputs!$B$4 - G3477), 0)</f>
        <v>170</v>
      </c>
      <c r="J3477" s="2">
        <f>MAX(MIN(Inputs!$B$2, F3477*Inputs!$B$16, (Inputs!$B$14-F3477)/Inputs!$B$15)*Inputs!$B$9, 0)</f>
        <v>0</v>
      </c>
      <c r="K3477" s="2">
        <f>MAX(E3477*Inputs!$B$5 - B3477 - Inputs!$B$8, 0) * H3477</f>
        <v>0</v>
      </c>
      <c r="L3477" s="2">
        <f>IF(B3477 &gt;= D3477*Inputs!$B$10, MAX(B3477 - E3477/Inputs!$B$5 - Inputs!$B$8, 0) * I3477, 0)</f>
        <v>0</v>
      </c>
      <c r="M3477" s="2">
        <f t="shared" si="650"/>
        <v>0</v>
      </c>
      <c r="N3477" s="3" t="str">
        <f t="shared" si="651"/>
        <v>Idle</v>
      </c>
      <c r="O3477" s="3" t="str">
        <f t="shared" si="659"/>
        <v>Idle</v>
      </c>
      <c r="P3477" s="2">
        <f t="shared" si="652"/>
        <v>0</v>
      </c>
      <c r="Q3477" s="2">
        <f t="shared" si="653"/>
        <v>0</v>
      </c>
      <c r="R3477" s="2">
        <f t="shared" si="654"/>
        <v>0</v>
      </c>
      <c r="S3477" s="2">
        <f t="shared" si="655"/>
        <v>0</v>
      </c>
      <c r="T3477" s="2">
        <f t="shared" si="656"/>
        <v>0</v>
      </c>
      <c r="U3477" s="2">
        <f>IF(O3477="Reg", R3477 * Inputs!$B$7, 0)</f>
        <v>0</v>
      </c>
      <c r="V3477" s="2">
        <f>MAX(F3477 + P3477*Inputs!$B$15 - (Q3477/Inputs!$B$16) - U3477, 0)</f>
        <v>340</v>
      </c>
    </row>
    <row r="3478" spans="1:22" x14ac:dyDescent="0.3">
      <c r="A3478" s="1">
        <v>46167.833333333343</v>
      </c>
      <c r="B3478" s="2">
        <v>59.614932151139769</v>
      </c>
      <c r="C3478" s="2">
        <v>12.414475709044909</v>
      </c>
      <c r="D3478" s="2">
        <f t="shared" si="648"/>
        <v>31.822457018571555</v>
      </c>
      <c r="E3478" s="2">
        <f t="shared" si="649"/>
        <v>44.37539679410142</v>
      </c>
      <c r="F3478" s="2">
        <f t="shared" si="657"/>
        <v>340</v>
      </c>
      <c r="G3478" s="2">
        <f t="shared" si="658"/>
        <v>0</v>
      </c>
      <c r="H3478" s="2">
        <f>MIN(Inputs!$B$2, (Inputs!$B$14 - F3478)/Inputs!$B$15)</f>
        <v>0</v>
      </c>
      <c r="I3478" s="2">
        <f>MAX(MIN(Inputs!$B$2, F3478*Inputs!$B$16, Inputs!$B$14*Inputs!$B$4 - G3478), 0)</f>
        <v>170</v>
      </c>
      <c r="J3478" s="2">
        <f>MAX(MIN(Inputs!$B$2, F3478*Inputs!$B$16, (Inputs!$B$14-F3478)/Inputs!$B$15)*Inputs!$B$9, 0)</f>
        <v>0</v>
      </c>
      <c r="K3478" s="2">
        <f>MAX(E3478*Inputs!$B$5 - B3478 - Inputs!$B$8, 0) * H3478</f>
        <v>0</v>
      </c>
      <c r="L3478" s="2">
        <f>IF(B3478 &gt;= D3478*Inputs!$B$10, MAX(B3478 - E3478/Inputs!$B$5 - Inputs!$B$8, 0) * I3478, 0)</f>
        <v>0</v>
      </c>
      <c r="M3478" s="2">
        <f t="shared" si="650"/>
        <v>0</v>
      </c>
      <c r="N3478" s="3" t="str">
        <f t="shared" si="651"/>
        <v>Idle</v>
      </c>
      <c r="O3478" s="3" t="str">
        <f t="shared" si="659"/>
        <v>Idle</v>
      </c>
      <c r="P3478" s="2">
        <f t="shared" si="652"/>
        <v>0</v>
      </c>
      <c r="Q3478" s="2">
        <f t="shared" si="653"/>
        <v>0</v>
      </c>
      <c r="R3478" s="2">
        <f t="shared" si="654"/>
        <v>0</v>
      </c>
      <c r="S3478" s="2">
        <f t="shared" si="655"/>
        <v>0</v>
      </c>
      <c r="T3478" s="2">
        <f t="shared" si="656"/>
        <v>0</v>
      </c>
      <c r="U3478" s="2">
        <f>IF(O3478="Reg", R3478 * Inputs!$B$7, 0)</f>
        <v>0</v>
      </c>
      <c r="V3478" s="2">
        <f>MAX(F3478 + P3478*Inputs!$B$15 - (Q3478/Inputs!$B$16) - U3478, 0)</f>
        <v>340</v>
      </c>
    </row>
    <row r="3479" spans="1:22" x14ac:dyDescent="0.3">
      <c r="A3479" s="1">
        <v>46167.875</v>
      </c>
      <c r="B3479" s="2">
        <v>61.030045663010448</v>
      </c>
      <c r="C3479" s="2">
        <v>14.014109287419499</v>
      </c>
      <c r="D3479" s="2">
        <f t="shared" si="648"/>
        <v>31.822457018571555</v>
      </c>
      <c r="E3479" s="2">
        <f t="shared" si="649"/>
        <v>37.008884357781007</v>
      </c>
      <c r="F3479" s="2">
        <f t="shared" si="657"/>
        <v>340</v>
      </c>
      <c r="G3479" s="2">
        <f t="shared" si="658"/>
        <v>0</v>
      </c>
      <c r="H3479" s="2">
        <f>MIN(Inputs!$B$2, (Inputs!$B$14 - F3479)/Inputs!$B$15)</f>
        <v>0</v>
      </c>
      <c r="I3479" s="2">
        <f>MAX(MIN(Inputs!$B$2, F3479*Inputs!$B$16, Inputs!$B$14*Inputs!$B$4 - G3479), 0)</f>
        <v>170</v>
      </c>
      <c r="J3479" s="2">
        <f>MAX(MIN(Inputs!$B$2, F3479*Inputs!$B$16, (Inputs!$B$14-F3479)/Inputs!$B$15)*Inputs!$B$9, 0)</f>
        <v>0</v>
      </c>
      <c r="K3479" s="2">
        <f>MAX(E3479*Inputs!$B$5 - B3479 - Inputs!$B$8, 0) * H3479</f>
        <v>0</v>
      </c>
      <c r="L3479" s="2">
        <f>IF(B3479 &gt;= D3479*Inputs!$B$10, MAX(B3479 - E3479/Inputs!$B$5 - Inputs!$B$8, 0) * I3479, 0)</f>
        <v>0</v>
      </c>
      <c r="M3479" s="2">
        <f t="shared" si="650"/>
        <v>0</v>
      </c>
      <c r="N3479" s="3" t="str">
        <f t="shared" si="651"/>
        <v>Idle</v>
      </c>
      <c r="O3479" s="3" t="str">
        <f t="shared" si="659"/>
        <v>Idle</v>
      </c>
      <c r="P3479" s="2">
        <f t="shared" si="652"/>
        <v>0</v>
      </c>
      <c r="Q3479" s="2">
        <f t="shared" si="653"/>
        <v>0</v>
      </c>
      <c r="R3479" s="2">
        <f t="shared" si="654"/>
        <v>0</v>
      </c>
      <c r="S3479" s="2">
        <f t="shared" si="655"/>
        <v>0</v>
      </c>
      <c r="T3479" s="2">
        <f t="shared" si="656"/>
        <v>0</v>
      </c>
      <c r="U3479" s="2">
        <f>IF(O3479="Reg", R3479 * Inputs!$B$7, 0)</f>
        <v>0</v>
      </c>
      <c r="V3479" s="2">
        <f>MAX(F3479 + P3479*Inputs!$B$15 - (Q3479/Inputs!$B$16) - U3479, 0)</f>
        <v>340</v>
      </c>
    </row>
    <row r="3480" spans="1:22" x14ac:dyDescent="0.3">
      <c r="A3480" s="1">
        <v>46167.916666666657</v>
      </c>
      <c r="B3480" s="2">
        <v>54.584444856076622</v>
      </c>
      <c r="C3480" s="2">
        <v>9.6534067029468353</v>
      </c>
      <c r="D3480" s="2">
        <f t="shared" si="648"/>
        <v>31.822457018571555</v>
      </c>
      <c r="E3480" s="2">
        <f t="shared" si="649"/>
        <v>26.948611471156113</v>
      </c>
      <c r="F3480" s="2">
        <f t="shared" si="657"/>
        <v>340</v>
      </c>
      <c r="G3480" s="2">
        <f t="shared" si="658"/>
        <v>0</v>
      </c>
      <c r="H3480" s="2">
        <f>MIN(Inputs!$B$2, (Inputs!$B$14 - F3480)/Inputs!$B$15)</f>
        <v>0</v>
      </c>
      <c r="I3480" s="2">
        <f>MAX(MIN(Inputs!$B$2, F3480*Inputs!$B$16, Inputs!$B$14*Inputs!$B$4 - G3480), 0)</f>
        <v>170</v>
      </c>
      <c r="J3480" s="2">
        <f>MAX(MIN(Inputs!$B$2, F3480*Inputs!$B$16, (Inputs!$B$14-F3480)/Inputs!$B$15)*Inputs!$B$9, 0)</f>
        <v>0</v>
      </c>
      <c r="K3480" s="2">
        <f>MAX(E3480*Inputs!$B$5 - B3480 - Inputs!$B$8, 0) * H3480</f>
        <v>0</v>
      </c>
      <c r="L3480" s="2">
        <f>IF(B3480 &gt;= D3480*Inputs!$B$10, MAX(B3480 - E3480/Inputs!$B$5 - Inputs!$B$8, 0) * I3480, 0)</f>
        <v>673.3738640596855</v>
      </c>
      <c r="M3480" s="2">
        <f t="shared" si="650"/>
        <v>0</v>
      </c>
      <c r="N3480" s="3" t="str">
        <f t="shared" si="651"/>
        <v>Discharge</v>
      </c>
      <c r="O3480" s="3" t="str">
        <f t="shared" si="659"/>
        <v>Discharge</v>
      </c>
      <c r="P3480" s="2">
        <f t="shared" si="652"/>
        <v>0</v>
      </c>
      <c r="Q3480" s="2">
        <f t="shared" si="653"/>
        <v>170</v>
      </c>
      <c r="R3480" s="2">
        <f t="shared" si="654"/>
        <v>0</v>
      </c>
      <c r="S3480" s="2">
        <f t="shared" si="655"/>
        <v>9279.3556255330259</v>
      </c>
      <c r="T3480" s="2">
        <f t="shared" si="656"/>
        <v>0</v>
      </c>
      <c r="U3480" s="2">
        <f>IF(O3480="Reg", R3480 * Inputs!$B$7, 0)</f>
        <v>0</v>
      </c>
      <c r="V3480" s="2">
        <f>MAX(F3480 + P3480*Inputs!$B$15 - (Q3480/Inputs!$B$16) - U3480, 0)</f>
        <v>170</v>
      </c>
    </row>
    <row r="3481" spans="1:22" x14ac:dyDescent="0.3">
      <c r="A3481" s="1">
        <v>46167.958333333343</v>
      </c>
      <c r="B3481" s="2">
        <v>41.957635956091472</v>
      </c>
      <c r="C3481" s="2">
        <v>10.3708961212257</v>
      </c>
      <c r="D3481" s="2">
        <f t="shared" si="648"/>
        <v>31.822457018571555</v>
      </c>
      <c r="E3481" s="2">
        <f t="shared" si="649"/>
        <v>17.851203995143344</v>
      </c>
      <c r="F3481" s="2">
        <f t="shared" si="657"/>
        <v>170</v>
      </c>
      <c r="G3481" s="2">
        <f t="shared" si="658"/>
        <v>170</v>
      </c>
      <c r="H3481" s="2">
        <f>MIN(Inputs!$B$2, (Inputs!$B$14 - F3481)/Inputs!$B$15)</f>
        <v>170</v>
      </c>
      <c r="I3481" s="2">
        <f>MAX(MIN(Inputs!$B$2, F3481*Inputs!$B$16, Inputs!$B$14*Inputs!$B$4 - G3481), 0)</f>
        <v>170</v>
      </c>
      <c r="J3481" s="2">
        <f>MAX(MIN(Inputs!$B$2, F3481*Inputs!$B$16, (Inputs!$B$14-F3481)/Inputs!$B$15)*Inputs!$B$9, 0)</f>
        <v>136</v>
      </c>
      <c r="K3481" s="2">
        <f>MAX(E3481*Inputs!$B$5 - B3481 - Inputs!$B$8, 0) * H3481</f>
        <v>0</v>
      </c>
      <c r="L3481" s="2">
        <f>IF(B3481 &gt;= D3481*Inputs!$B$10, MAX(B3481 - E3481/Inputs!$B$5 - Inputs!$B$8, 0) * I3481, 0)</f>
        <v>284.27006801922278</v>
      </c>
      <c r="M3481" s="2">
        <f t="shared" si="650"/>
        <v>1410.4418724866953</v>
      </c>
      <c r="N3481" s="3" t="str">
        <f t="shared" si="651"/>
        <v>Reg</v>
      </c>
      <c r="O3481" s="3" t="str">
        <f t="shared" si="659"/>
        <v>Discharge</v>
      </c>
      <c r="P3481" s="2">
        <f t="shared" si="652"/>
        <v>0</v>
      </c>
      <c r="Q3481" s="2">
        <f t="shared" si="653"/>
        <v>170</v>
      </c>
      <c r="R3481" s="2">
        <f t="shared" si="654"/>
        <v>0</v>
      </c>
      <c r="S3481" s="2">
        <f t="shared" si="655"/>
        <v>7132.79811253555</v>
      </c>
      <c r="T3481" s="2">
        <f t="shared" si="656"/>
        <v>0</v>
      </c>
      <c r="U3481" s="2">
        <f>IF(O3481="Reg", R3481 * Inputs!$B$7, 0)</f>
        <v>0</v>
      </c>
      <c r="V3481" s="2">
        <f>MAX(F3481 + P3481*Inputs!$B$15 - (Q3481/Inputs!$B$16) - U3481, 0)</f>
        <v>0</v>
      </c>
    </row>
    <row r="3482" spans="1:22" x14ac:dyDescent="0.3">
      <c r="A3482" s="1">
        <v>46168</v>
      </c>
      <c r="B3482" s="2">
        <v>32.535316932905907</v>
      </c>
      <c r="C3482" s="2">
        <v>16.02859523168161</v>
      </c>
      <c r="D3482" s="2">
        <f t="shared" si="648"/>
        <v>30.982859415433467</v>
      </c>
      <c r="E3482" s="2">
        <f t="shared" si="649"/>
        <v>10.858264669128099</v>
      </c>
      <c r="F3482" s="2">
        <f t="shared" si="657"/>
        <v>0</v>
      </c>
      <c r="G3482" s="2">
        <f t="shared" si="658"/>
        <v>0</v>
      </c>
      <c r="H3482" s="2">
        <f>MIN(Inputs!$B$2, (Inputs!$B$14 - F3482)/Inputs!$B$15)</f>
        <v>170</v>
      </c>
      <c r="I3482" s="2">
        <f>MAX(MIN(Inputs!$B$2, F3482*Inputs!$B$16, Inputs!$B$14*Inputs!$B$4 - G3482), 0)</f>
        <v>0</v>
      </c>
      <c r="J3482" s="2">
        <f>MAX(MIN(Inputs!$B$2, F3482*Inputs!$B$16, (Inputs!$B$14-F3482)/Inputs!$B$15)*Inputs!$B$9, 0)</f>
        <v>0</v>
      </c>
      <c r="K3482" s="2">
        <f>MAX(E3482*Inputs!$B$5 - B3482 - Inputs!$B$8, 0) * H3482</f>
        <v>0</v>
      </c>
      <c r="L3482" s="2">
        <f>IF(B3482 &gt;= D3482*Inputs!$B$10, MAX(B3482 - E3482/Inputs!$B$5 - Inputs!$B$8, 0) * I3482, 0)</f>
        <v>0</v>
      </c>
      <c r="M3482" s="2">
        <f t="shared" si="650"/>
        <v>0</v>
      </c>
      <c r="N3482" s="3" t="str">
        <f t="shared" si="651"/>
        <v>Idle</v>
      </c>
      <c r="O3482" s="3" t="str">
        <f t="shared" si="659"/>
        <v>Idle</v>
      </c>
      <c r="P3482" s="2">
        <f t="shared" si="652"/>
        <v>0</v>
      </c>
      <c r="Q3482" s="2">
        <f t="shared" si="653"/>
        <v>0</v>
      </c>
      <c r="R3482" s="2">
        <f t="shared" si="654"/>
        <v>0</v>
      </c>
      <c r="S3482" s="2">
        <f t="shared" si="655"/>
        <v>0</v>
      </c>
      <c r="T3482" s="2">
        <f t="shared" si="656"/>
        <v>0</v>
      </c>
      <c r="U3482" s="2">
        <f>IF(O3482="Reg", R3482 * Inputs!$B$7, 0)</f>
        <v>0</v>
      </c>
      <c r="V3482" s="2">
        <f>MAX(F3482 + P3482*Inputs!$B$15 - (Q3482/Inputs!$B$16) - U3482, 0)</f>
        <v>0</v>
      </c>
    </row>
    <row r="3483" spans="1:22" x14ac:dyDescent="0.3">
      <c r="A3483" s="1">
        <v>46168.041666666657</v>
      </c>
      <c r="B3483" s="2">
        <v>16.53000520538426</v>
      </c>
      <c r="C3483" s="2">
        <v>5.3465293999357586</v>
      </c>
      <c r="D3483" s="2">
        <f t="shared" si="648"/>
        <v>30.982859415433467</v>
      </c>
      <c r="E3483" s="2">
        <f t="shared" si="649"/>
        <v>5.4357118469771137</v>
      </c>
      <c r="F3483" s="2">
        <f t="shared" si="657"/>
        <v>0</v>
      </c>
      <c r="G3483" s="2">
        <f t="shared" si="658"/>
        <v>0</v>
      </c>
      <c r="H3483" s="2">
        <f>MIN(Inputs!$B$2, (Inputs!$B$14 - F3483)/Inputs!$B$15)</f>
        <v>170</v>
      </c>
      <c r="I3483" s="2">
        <f>MAX(MIN(Inputs!$B$2, F3483*Inputs!$B$16, Inputs!$B$14*Inputs!$B$4 - G3483), 0)</f>
        <v>0</v>
      </c>
      <c r="J3483" s="2">
        <f>MAX(MIN(Inputs!$B$2, F3483*Inputs!$B$16, (Inputs!$B$14-F3483)/Inputs!$B$15)*Inputs!$B$9, 0)</f>
        <v>0</v>
      </c>
      <c r="K3483" s="2">
        <f>MAX(E3483*Inputs!$B$5 - B3483 - Inputs!$B$8, 0) * H3483</f>
        <v>0</v>
      </c>
      <c r="L3483" s="2">
        <f>IF(B3483 &gt;= D3483*Inputs!$B$10, MAX(B3483 - E3483/Inputs!$B$5 - Inputs!$B$8, 0) * I3483, 0)</f>
        <v>0</v>
      </c>
      <c r="M3483" s="2">
        <f t="shared" si="650"/>
        <v>0</v>
      </c>
      <c r="N3483" s="3" t="str">
        <f t="shared" si="651"/>
        <v>Idle</v>
      </c>
      <c r="O3483" s="3" t="str">
        <f t="shared" si="659"/>
        <v>Idle</v>
      </c>
      <c r="P3483" s="2">
        <f t="shared" si="652"/>
        <v>0</v>
      </c>
      <c r="Q3483" s="2">
        <f t="shared" si="653"/>
        <v>0</v>
      </c>
      <c r="R3483" s="2">
        <f t="shared" si="654"/>
        <v>0</v>
      </c>
      <c r="S3483" s="2">
        <f t="shared" si="655"/>
        <v>0</v>
      </c>
      <c r="T3483" s="2">
        <f t="shared" si="656"/>
        <v>0</v>
      </c>
      <c r="U3483" s="2">
        <f>IF(O3483="Reg", R3483 * Inputs!$B$7, 0)</f>
        <v>0</v>
      </c>
      <c r="V3483" s="2">
        <f>MAX(F3483 + P3483*Inputs!$B$15 - (Q3483/Inputs!$B$16) - U3483, 0)</f>
        <v>0</v>
      </c>
    </row>
    <row r="3484" spans="1:22" x14ac:dyDescent="0.3">
      <c r="A3484" s="1">
        <v>46168.083333333343</v>
      </c>
      <c r="B3484" s="2">
        <v>15.4158575332173</v>
      </c>
      <c r="C3484" s="2">
        <v>6.276557346700157</v>
      </c>
      <c r="D3484" s="2">
        <f t="shared" si="648"/>
        <v>30.982859415433467</v>
      </c>
      <c r="E3484" s="2">
        <f t="shared" si="649"/>
        <v>2.6807109794130697</v>
      </c>
      <c r="F3484" s="2">
        <f t="shared" si="657"/>
        <v>0</v>
      </c>
      <c r="G3484" s="2">
        <f t="shared" si="658"/>
        <v>0</v>
      </c>
      <c r="H3484" s="2">
        <f>MIN(Inputs!$B$2, (Inputs!$B$14 - F3484)/Inputs!$B$15)</f>
        <v>170</v>
      </c>
      <c r="I3484" s="2">
        <f>MAX(MIN(Inputs!$B$2, F3484*Inputs!$B$16, Inputs!$B$14*Inputs!$B$4 - G3484), 0)</f>
        <v>0</v>
      </c>
      <c r="J3484" s="2">
        <f>MAX(MIN(Inputs!$B$2, F3484*Inputs!$B$16, (Inputs!$B$14-F3484)/Inputs!$B$15)*Inputs!$B$9, 0)</f>
        <v>0</v>
      </c>
      <c r="K3484" s="2">
        <f>MAX(E3484*Inputs!$B$5 - B3484 - Inputs!$B$8, 0) * H3484</f>
        <v>0</v>
      </c>
      <c r="L3484" s="2">
        <f>IF(B3484 &gt;= D3484*Inputs!$B$10, MAX(B3484 - E3484/Inputs!$B$5 - Inputs!$B$8, 0) * I3484, 0)</f>
        <v>0</v>
      </c>
      <c r="M3484" s="2">
        <f t="shared" si="650"/>
        <v>0</v>
      </c>
      <c r="N3484" s="3" t="str">
        <f t="shared" si="651"/>
        <v>Idle</v>
      </c>
      <c r="O3484" s="3" t="str">
        <f t="shared" si="659"/>
        <v>Idle</v>
      </c>
      <c r="P3484" s="2">
        <f t="shared" si="652"/>
        <v>0</v>
      </c>
      <c r="Q3484" s="2">
        <f t="shared" si="653"/>
        <v>0</v>
      </c>
      <c r="R3484" s="2">
        <f t="shared" si="654"/>
        <v>0</v>
      </c>
      <c r="S3484" s="2">
        <f t="shared" si="655"/>
        <v>0</v>
      </c>
      <c r="T3484" s="2">
        <f t="shared" si="656"/>
        <v>0</v>
      </c>
      <c r="U3484" s="2">
        <f>IF(O3484="Reg", R3484 * Inputs!$B$7, 0)</f>
        <v>0</v>
      </c>
      <c r="V3484" s="2">
        <f>MAX(F3484 + P3484*Inputs!$B$15 - (Q3484/Inputs!$B$16) - U3484, 0)</f>
        <v>0</v>
      </c>
    </row>
    <row r="3485" spans="1:22" x14ac:dyDescent="0.3">
      <c r="A3485" s="1">
        <v>46168.125</v>
      </c>
      <c r="B3485" s="2">
        <v>0.66840834326111787</v>
      </c>
      <c r="C3485" s="2">
        <v>3.8186463789241429</v>
      </c>
      <c r="D3485" s="2">
        <f t="shared" si="648"/>
        <v>30.982859415433467</v>
      </c>
      <c r="E3485" s="2">
        <f t="shared" si="649"/>
        <v>0.11140139054351965</v>
      </c>
      <c r="F3485" s="2">
        <f t="shared" si="657"/>
        <v>0</v>
      </c>
      <c r="G3485" s="2">
        <f t="shared" si="658"/>
        <v>0</v>
      </c>
      <c r="H3485" s="2">
        <f>MIN(Inputs!$B$2, (Inputs!$B$14 - F3485)/Inputs!$B$15)</f>
        <v>170</v>
      </c>
      <c r="I3485" s="2">
        <f>MAX(MIN(Inputs!$B$2, F3485*Inputs!$B$16, Inputs!$B$14*Inputs!$B$4 - G3485), 0)</f>
        <v>0</v>
      </c>
      <c r="J3485" s="2">
        <f>MAX(MIN(Inputs!$B$2, F3485*Inputs!$B$16, (Inputs!$B$14-F3485)/Inputs!$B$15)*Inputs!$B$9, 0)</f>
        <v>0</v>
      </c>
      <c r="K3485" s="2">
        <f>MAX(E3485*Inputs!$B$5 - B3485 - Inputs!$B$8, 0) * H3485</f>
        <v>0</v>
      </c>
      <c r="L3485" s="2">
        <f>IF(B3485 &gt;= D3485*Inputs!$B$10, MAX(B3485 - E3485/Inputs!$B$5 - Inputs!$B$8, 0) * I3485, 0)</f>
        <v>0</v>
      </c>
      <c r="M3485" s="2">
        <f t="shared" si="650"/>
        <v>0</v>
      </c>
      <c r="N3485" s="3" t="str">
        <f t="shared" si="651"/>
        <v>Idle</v>
      </c>
      <c r="O3485" s="3" t="str">
        <f t="shared" si="659"/>
        <v>Idle</v>
      </c>
      <c r="P3485" s="2">
        <f t="shared" si="652"/>
        <v>0</v>
      </c>
      <c r="Q3485" s="2">
        <f t="shared" si="653"/>
        <v>0</v>
      </c>
      <c r="R3485" s="2">
        <f t="shared" si="654"/>
        <v>0</v>
      </c>
      <c r="S3485" s="2">
        <f t="shared" si="655"/>
        <v>0</v>
      </c>
      <c r="T3485" s="2">
        <f t="shared" si="656"/>
        <v>0</v>
      </c>
      <c r="U3485" s="2">
        <f>IF(O3485="Reg", R3485 * Inputs!$B$7, 0)</f>
        <v>0</v>
      </c>
      <c r="V3485" s="2">
        <f>MAX(F3485 + P3485*Inputs!$B$15 - (Q3485/Inputs!$B$16) - U3485, 0)</f>
        <v>0</v>
      </c>
    </row>
    <row r="3486" spans="1:22" x14ac:dyDescent="0.3">
      <c r="A3486" s="1">
        <v>46168.166666666657</v>
      </c>
      <c r="B3486" s="2">
        <v>0</v>
      </c>
      <c r="C3486" s="2">
        <v>5.4931728740147614</v>
      </c>
      <c r="D3486" s="2">
        <f t="shared" si="648"/>
        <v>30.982859415433467</v>
      </c>
      <c r="E3486" s="2">
        <f t="shared" si="649"/>
        <v>1.307943580422432</v>
      </c>
      <c r="F3486" s="2">
        <f t="shared" si="657"/>
        <v>0</v>
      </c>
      <c r="G3486" s="2">
        <f t="shared" si="658"/>
        <v>0</v>
      </c>
      <c r="H3486" s="2">
        <f>MIN(Inputs!$B$2, (Inputs!$B$14 - F3486)/Inputs!$B$15)</f>
        <v>170</v>
      </c>
      <c r="I3486" s="2">
        <f>MAX(MIN(Inputs!$B$2, F3486*Inputs!$B$16, Inputs!$B$14*Inputs!$B$4 - G3486), 0)</f>
        <v>0</v>
      </c>
      <c r="J3486" s="2">
        <f>MAX(MIN(Inputs!$B$2, F3486*Inputs!$B$16, (Inputs!$B$14-F3486)/Inputs!$B$15)*Inputs!$B$9, 0)</f>
        <v>0</v>
      </c>
      <c r="K3486" s="2">
        <f>MAX(E3486*Inputs!$B$5 - B3486 - Inputs!$B$8, 0) * H3486</f>
        <v>0</v>
      </c>
      <c r="L3486" s="2">
        <f>IF(B3486 &gt;= D3486*Inputs!$B$10, MAX(B3486 - E3486/Inputs!$B$5 - Inputs!$B$8, 0) * I3486, 0)</f>
        <v>0</v>
      </c>
      <c r="M3486" s="2">
        <f t="shared" si="650"/>
        <v>0</v>
      </c>
      <c r="N3486" s="3" t="str">
        <f t="shared" si="651"/>
        <v>Idle</v>
      </c>
      <c r="O3486" s="3" t="str">
        <f t="shared" si="659"/>
        <v>Idle</v>
      </c>
      <c r="P3486" s="2">
        <f t="shared" si="652"/>
        <v>0</v>
      </c>
      <c r="Q3486" s="2">
        <f t="shared" si="653"/>
        <v>0</v>
      </c>
      <c r="R3486" s="2">
        <f t="shared" si="654"/>
        <v>0</v>
      </c>
      <c r="S3486" s="2">
        <f t="shared" si="655"/>
        <v>0</v>
      </c>
      <c r="T3486" s="2">
        <f t="shared" si="656"/>
        <v>0</v>
      </c>
      <c r="U3486" s="2">
        <f>IF(O3486="Reg", R3486 * Inputs!$B$7, 0)</f>
        <v>0</v>
      </c>
      <c r="V3486" s="2">
        <f>MAX(F3486 + P3486*Inputs!$B$15 - (Q3486/Inputs!$B$16) - U3486, 0)</f>
        <v>0</v>
      </c>
    </row>
    <row r="3487" spans="1:22" x14ac:dyDescent="0.3">
      <c r="A3487" s="1">
        <v>46168.208333333343</v>
      </c>
      <c r="B3487" s="2">
        <v>0</v>
      </c>
      <c r="C3487" s="2">
        <v>3.669605501492768</v>
      </c>
      <c r="D3487" s="2">
        <f t="shared" si="648"/>
        <v>30.982859415433467</v>
      </c>
      <c r="E3487" s="2">
        <f t="shared" si="649"/>
        <v>3.3780842161487503</v>
      </c>
      <c r="F3487" s="2">
        <f t="shared" si="657"/>
        <v>0</v>
      </c>
      <c r="G3487" s="2">
        <f t="shared" si="658"/>
        <v>0</v>
      </c>
      <c r="H3487" s="2">
        <f>MIN(Inputs!$B$2, (Inputs!$B$14 - F3487)/Inputs!$B$15)</f>
        <v>170</v>
      </c>
      <c r="I3487" s="2">
        <f>MAX(MIN(Inputs!$B$2, F3487*Inputs!$B$16, Inputs!$B$14*Inputs!$B$4 - G3487), 0)</f>
        <v>0</v>
      </c>
      <c r="J3487" s="2">
        <f>MAX(MIN(Inputs!$B$2, F3487*Inputs!$B$16, (Inputs!$B$14-F3487)/Inputs!$B$15)*Inputs!$B$9, 0)</f>
        <v>0</v>
      </c>
      <c r="K3487" s="2">
        <f>MAX(E3487*Inputs!$B$5 - B3487 - Inputs!$B$8, 0) * H3487</f>
        <v>0</v>
      </c>
      <c r="L3487" s="2">
        <f>IF(B3487 &gt;= D3487*Inputs!$B$10, MAX(B3487 - E3487/Inputs!$B$5 - Inputs!$B$8, 0) * I3487, 0)</f>
        <v>0</v>
      </c>
      <c r="M3487" s="2">
        <f t="shared" si="650"/>
        <v>0</v>
      </c>
      <c r="N3487" s="3" t="str">
        <f t="shared" si="651"/>
        <v>Idle</v>
      </c>
      <c r="O3487" s="3" t="str">
        <f t="shared" si="659"/>
        <v>Idle</v>
      </c>
      <c r="P3487" s="2">
        <f t="shared" si="652"/>
        <v>0</v>
      </c>
      <c r="Q3487" s="2">
        <f t="shared" si="653"/>
        <v>0</v>
      </c>
      <c r="R3487" s="2">
        <f t="shared" si="654"/>
        <v>0</v>
      </c>
      <c r="S3487" s="2">
        <f t="shared" si="655"/>
        <v>0</v>
      </c>
      <c r="T3487" s="2">
        <f t="shared" si="656"/>
        <v>0</v>
      </c>
      <c r="U3487" s="2">
        <f>IF(O3487="Reg", R3487 * Inputs!$B$7, 0)</f>
        <v>0</v>
      </c>
      <c r="V3487" s="2">
        <f>MAX(F3487 + P3487*Inputs!$B$15 - (Q3487/Inputs!$B$16) - U3487, 0)</f>
        <v>0</v>
      </c>
    </row>
    <row r="3488" spans="1:22" x14ac:dyDescent="0.3">
      <c r="A3488" s="1">
        <v>46168.25</v>
      </c>
      <c r="B3488" s="2">
        <v>0</v>
      </c>
      <c r="C3488" s="2">
        <v>7.5960858214640954</v>
      </c>
      <c r="D3488" s="2">
        <f t="shared" si="648"/>
        <v>30.982859415433467</v>
      </c>
      <c r="E3488" s="2">
        <f t="shared" si="649"/>
        <v>6.2932034040961904</v>
      </c>
      <c r="F3488" s="2">
        <f t="shared" si="657"/>
        <v>0</v>
      </c>
      <c r="G3488" s="2">
        <f t="shared" si="658"/>
        <v>0</v>
      </c>
      <c r="H3488" s="2">
        <f>MIN(Inputs!$B$2, (Inputs!$B$14 - F3488)/Inputs!$B$15)</f>
        <v>170</v>
      </c>
      <c r="I3488" s="2">
        <f>MAX(MIN(Inputs!$B$2, F3488*Inputs!$B$16, Inputs!$B$14*Inputs!$B$4 - G3488), 0)</f>
        <v>0</v>
      </c>
      <c r="J3488" s="2">
        <f>MAX(MIN(Inputs!$B$2, F3488*Inputs!$B$16, (Inputs!$B$14-F3488)/Inputs!$B$15)*Inputs!$B$9, 0)</f>
        <v>0</v>
      </c>
      <c r="K3488" s="2">
        <f>MAX(E3488*Inputs!$B$5 - B3488 - Inputs!$B$8, 0) * H3488</f>
        <v>0</v>
      </c>
      <c r="L3488" s="2">
        <f>IF(B3488 &gt;= D3488*Inputs!$B$10, MAX(B3488 - E3488/Inputs!$B$5 - Inputs!$B$8, 0) * I3488, 0)</f>
        <v>0</v>
      </c>
      <c r="M3488" s="2">
        <f t="shared" si="650"/>
        <v>0</v>
      </c>
      <c r="N3488" s="3" t="str">
        <f t="shared" si="651"/>
        <v>Idle</v>
      </c>
      <c r="O3488" s="3" t="str">
        <f t="shared" si="659"/>
        <v>Idle</v>
      </c>
      <c r="P3488" s="2">
        <f t="shared" si="652"/>
        <v>0</v>
      </c>
      <c r="Q3488" s="2">
        <f t="shared" si="653"/>
        <v>0</v>
      </c>
      <c r="R3488" s="2">
        <f t="shared" si="654"/>
        <v>0</v>
      </c>
      <c r="S3488" s="2">
        <f t="shared" si="655"/>
        <v>0</v>
      </c>
      <c r="T3488" s="2">
        <f t="shared" si="656"/>
        <v>0</v>
      </c>
      <c r="U3488" s="2">
        <f>IF(O3488="Reg", R3488 * Inputs!$B$7, 0)</f>
        <v>0</v>
      </c>
      <c r="V3488" s="2">
        <f>MAX(F3488 + P3488*Inputs!$B$15 - (Q3488/Inputs!$B$16) - U3488, 0)</f>
        <v>0</v>
      </c>
    </row>
    <row r="3489" spans="1:22" x14ac:dyDescent="0.3">
      <c r="A3489" s="1">
        <v>46168.291666666657</v>
      </c>
      <c r="B3489" s="2">
        <v>0</v>
      </c>
      <c r="C3489" s="2">
        <v>15.685925168886151</v>
      </c>
      <c r="D3489" s="2">
        <f t="shared" si="648"/>
        <v>30.982859415433467</v>
      </c>
      <c r="E3489" s="2">
        <f t="shared" si="649"/>
        <v>10.470477220083126</v>
      </c>
      <c r="F3489" s="2">
        <f t="shared" si="657"/>
        <v>0</v>
      </c>
      <c r="G3489" s="2">
        <f t="shared" si="658"/>
        <v>0</v>
      </c>
      <c r="H3489" s="2">
        <f>MIN(Inputs!$B$2, (Inputs!$B$14 - F3489)/Inputs!$B$15)</f>
        <v>170</v>
      </c>
      <c r="I3489" s="2">
        <f>MAX(MIN(Inputs!$B$2, F3489*Inputs!$B$16, Inputs!$B$14*Inputs!$B$4 - G3489), 0)</f>
        <v>0</v>
      </c>
      <c r="J3489" s="2">
        <f>MAX(MIN(Inputs!$B$2, F3489*Inputs!$B$16, (Inputs!$B$14-F3489)/Inputs!$B$15)*Inputs!$B$9, 0)</f>
        <v>0</v>
      </c>
      <c r="K3489" s="2">
        <f>MAX(E3489*Inputs!$B$5 - B3489 - Inputs!$B$8, 0) * H3489</f>
        <v>0</v>
      </c>
      <c r="L3489" s="2">
        <f>IF(B3489 &gt;= D3489*Inputs!$B$10, MAX(B3489 - E3489/Inputs!$B$5 - Inputs!$B$8, 0) * I3489, 0)</f>
        <v>0</v>
      </c>
      <c r="M3489" s="2">
        <f t="shared" si="650"/>
        <v>0</v>
      </c>
      <c r="N3489" s="3" t="str">
        <f t="shared" si="651"/>
        <v>Idle</v>
      </c>
      <c r="O3489" s="3" t="str">
        <f t="shared" si="659"/>
        <v>Idle</v>
      </c>
      <c r="P3489" s="2">
        <f t="shared" si="652"/>
        <v>0</v>
      </c>
      <c r="Q3489" s="2">
        <f t="shared" si="653"/>
        <v>0</v>
      </c>
      <c r="R3489" s="2">
        <f t="shared" si="654"/>
        <v>0</v>
      </c>
      <c r="S3489" s="2">
        <f t="shared" si="655"/>
        <v>0</v>
      </c>
      <c r="T3489" s="2">
        <f t="shared" si="656"/>
        <v>0</v>
      </c>
      <c r="U3489" s="2">
        <f>IF(O3489="Reg", R3489 * Inputs!$B$7, 0)</f>
        <v>0</v>
      </c>
      <c r="V3489" s="2">
        <f>MAX(F3489 + P3489*Inputs!$B$15 - (Q3489/Inputs!$B$16) - U3489, 0)</f>
        <v>0</v>
      </c>
    </row>
    <row r="3490" spans="1:22" x14ac:dyDescent="0.3">
      <c r="A3490" s="1">
        <v>46168.333333333343</v>
      </c>
      <c r="B3490" s="2">
        <v>0</v>
      </c>
      <c r="C3490" s="2">
        <v>10.62057014180195</v>
      </c>
      <c r="D3490" s="2">
        <f t="shared" si="648"/>
        <v>30.982859415433467</v>
      </c>
      <c r="E3490" s="2">
        <f t="shared" si="649"/>
        <v>15.107130677219379</v>
      </c>
      <c r="F3490" s="2">
        <f t="shared" si="657"/>
        <v>0</v>
      </c>
      <c r="G3490" s="2">
        <f t="shared" si="658"/>
        <v>0</v>
      </c>
      <c r="H3490" s="2">
        <f>MIN(Inputs!$B$2, (Inputs!$B$14 - F3490)/Inputs!$B$15)</f>
        <v>170</v>
      </c>
      <c r="I3490" s="2">
        <f>MAX(MIN(Inputs!$B$2, F3490*Inputs!$B$16, Inputs!$B$14*Inputs!$B$4 - G3490), 0)</f>
        <v>0</v>
      </c>
      <c r="J3490" s="2">
        <f>MAX(MIN(Inputs!$B$2, F3490*Inputs!$B$16, (Inputs!$B$14-F3490)/Inputs!$B$15)*Inputs!$B$9, 0)</f>
        <v>0</v>
      </c>
      <c r="K3490" s="2">
        <f>MAX(E3490*Inputs!$B$5 - B3490 - Inputs!$B$8, 0) * H3490</f>
        <v>0</v>
      </c>
      <c r="L3490" s="2">
        <f>IF(B3490 &gt;= D3490*Inputs!$B$10, MAX(B3490 - E3490/Inputs!$B$5 - Inputs!$B$8, 0) * I3490, 0)</f>
        <v>0</v>
      </c>
      <c r="M3490" s="2">
        <f t="shared" si="650"/>
        <v>0</v>
      </c>
      <c r="N3490" s="3" t="str">
        <f t="shared" si="651"/>
        <v>Idle</v>
      </c>
      <c r="O3490" s="3" t="str">
        <f t="shared" si="659"/>
        <v>Idle</v>
      </c>
      <c r="P3490" s="2">
        <f t="shared" si="652"/>
        <v>0</v>
      </c>
      <c r="Q3490" s="2">
        <f t="shared" si="653"/>
        <v>0</v>
      </c>
      <c r="R3490" s="2">
        <f t="shared" si="654"/>
        <v>0</v>
      </c>
      <c r="S3490" s="2">
        <f t="shared" si="655"/>
        <v>0</v>
      </c>
      <c r="T3490" s="2">
        <f t="shared" si="656"/>
        <v>0</v>
      </c>
      <c r="U3490" s="2">
        <f>IF(O3490="Reg", R3490 * Inputs!$B$7, 0)</f>
        <v>0</v>
      </c>
      <c r="V3490" s="2">
        <f>MAX(F3490 + P3490*Inputs!$B$15 - (Q3490/Inputs!$B$16) - U3490, 0)</f>
        <v>0</v>
      </c>
    </row>
    <row r="3491" spans="1:22" x14ac:dyDescent="0.3">
      <c r="A3491" s="1">
        <v>46168.375</v>
      </c>
      <c r="B3491" s="2">
        <v>7.8476614825345914</v>
      </c>
      <c r="C3491" s="2">
        <v>3.8301476522929052</v>
      </c>
      <c r="D3491" s="2">
        <f t="shared" si="648"/>
        <v>30.982859415433467</v>
      </c>
      <c r="E3491" s="2">
        <f t="shared" si="649"/>
        <v>23.565328008449796</v>
      </c>
      <c r="F3491" s="2">
        <f t="shared" si="657"/>
        <v>0</v>
      </c>
      <c r="G3491" s="2">
        <f t="shared" si="658"/>
        <v>0</v>
      </c>
      <c r="H3491" s="2">
        <f>MIN(Inputs!$B$2, (Inputs!$B$14 - F3491)/Inputs!$B$15)</f>
        <v>170</v>
      </c>
      <c r="I3491" s="2">
        <f>MAX(MIN(Inputs!$B$2, F3491*Inputs!$B$16, Inputs!$B$14*Inputs!$B$4 - G3491), 0)</f>
        <v>0</v>
      </c>
      <c r="J3491" s="2">
        <f>MAX(MIN(Inputs!$B$2, F3491*Inputs!$B$16, (Inputs!$B$14-F3491)/Inputs!$B$15)*Inputs!$B$9, 0)</f>
        <v>0</v>
      </c>
      <c r="K3491" s="2">
        <f>MAX(E3491*Inputs!$B$5 - B3491 - Inputs!$B$8, 0) * H3491</f>
        <v>0</v>
      </c>
      <c r="L3491" s="2">
        <f>IF(B3491 &gt;= D3491*Inputs!$B$10, MAX(B3491 - E3491/Inputs!$B$5 - Inputs!$B$8, 0) * I3491, 0)</f>
        <v>0</v>
      </c>
      <c r="M3491" s="2">
        <f t="shared" si="650"/>
        <v>0</v>
      </c>
      <c r="N3491" s="3" t="str">
        <f t="shared" si="651"/>
        <v>Idle</v>
      </c>
      <c r="O3491" s="3" t="str">
        <f t="shared" si="659"/>
        <v>Idle</v>
      </c>
      <c r="P3491" s="2">
        <f t="shared" si="652"/>
        <v>0</v>
      </c>
      <c r="Q3491" s="2">
        <f t="shared" si="653"/>
        <v>0</v>
      </c>
      <c r="R3491" s="2">
        <f t="shared" si="654"/>
        <v>0</v>
      </c>
      <c r="S3491" s="2">
        <f t="shared" si="655"/>
        <v>0</v>
      </c>
      <c r="T3491" s="2">
        <f t="shared" si="656"/>
        <v>0</v>
      </c>
      <c r="U3491" s="2">
        <f>IF(O3491="Reg", R3491 * Inputs!$B$7, 0)</f>
        <v>0</v>
      </c>
      <c r="V3491" s="2">
        <f>MAX(F3491 + P3491*Inputs!$B$15 - (Q3491/Inputs!$B$16) - U3491, 0)</f>
        <v>0</v>
      </c>
    </row>
    <row r="3492" spans="1:22" x14ac:dyDescent="0.3">
      <c r="A3492" s="1">
        <v>46168.416666666657</v>
      </c>
      <c r="B3492" s="2">
        <v>12.420843814357911</v>
      </c>
      <c r="C3492" s="2">
        <v>6.4143354181033247</v>
      </c>
      <c r="D3492" s="2">
        <f t="shared" si="648"/>
        <v>30.982859415433467</v>
      </c>
      <c r="E3492" s="2">
        <f t="shared" si="649"/>
        <v>31.954588905075365</v>
      </c>
      <c r="F3492" s="2">
        <f t="shared" si="657"/>
        <v>0</v>
      </c>
      <c r="G3492" s="2">
        <f t="shared" si="658"/>
        <v>0</v>
      </c>
      <c r="H3492" s="2">
        <f>MIN(Inputs!$B$2, (Inputs!$B$14 - F3492)/Inputs!$B$15)</f>
        <v>170</v>
      </c>
      <c r="I3492" s="2">
        <f>MAX(MIN(Inputs!$B$2, F3492*Inputs!$B$16, Inputs!$B$14*Inputs!$B$4 - G3492), 0)</f>
        <v>0</v>
      </c>
      <c r="J3492" s="2">
        <f>MAX(MIN(Inputs!$B$2, F3492*Inputs!$B$16, (Inputs!$B$14-F3492)/Inputs!$B$15)*Inputs!$B$9, 0)</f>
        <v>0</v>
      </c>
      <c r="K3492" s="2">
        <f>MAX(E3492*Inputs!$B$5 - B3492 - Inputs!$B$8, 0) * H3492</f>
        <v>0</v>
      </c>
      <c r="L3492" s="2">
        <f>IF(B3492 &gt;= D3492*Inputs!$B$10, MAX(B3492 - E3492/Inputs!$B$5 - Inputs!$B$8, 0) * I3492, 0)</f>
        <v>0</v>
      </c>
      <c r="M3492" s="2">
        <f t="shared" si="650"/>
        <v>0</v>
      </c>
      <c r="N3492" s="3" t="str">
        <f t="shared" si="651"/>
        <v>Idle</v>
      </c>
      <c r="O3492" s="3" t="str">
        <f t="shared" si="659"/>
        <v>Idle</v>
      </c>
      <c r="P3492" s="2">
        <f t="shared" si="652"/>
        <v>0</v>
      </c>
      <c r="Q3492" s="2">
        <f t="shared" si="653"/>
        <v>0</v>
      </c>
      <c r="R3492" s="2">
        <f t="shared" si="654"/>
        <v>0</v>
      </c>
      <c r="S3492" s="2">
        <f t="shared" si="655"/>
        <v>0</v>
      </c>
      <c r="T3492" s="2">
        <f t="shared" si="656"/>
        <v>0</v>
      </c>
      <c r="U3492" s="2">
        <f>IF(O3492="Reg", R3492 * Inputs!$B$7, 0)</f>
        <v>0</v>
      </c>
      <c r="V3492" s="2">
        <f>MAX(F3492 + P3492*Inputs!$B$15 - (Q3492/Inputs!$B$16) - U3492, 0)</f>
        <v>0</v>
      </c>
    </row>
    <row r="3493" spans="1:22" x14ac:dyDescent="0.3">
      <c r="A3493" s="1">
        <v>46168.458333333343</v>
      </c>
      <c r="B3493" s="2">
        <v>17.490715127684641</v>
      </c>
      <c r="C3493" s="2">
        <v>6.5120705848283524</v>
      </c>
      <c r="D3493" s="2">
        <f t="shared" si="648"/>
        <v>30.982859415433467</v>
      </c>
      <c r="E3493" s="2">
        <f t="shared" si="649"/>
        <v>41.129264019122218</v>
      </c>
      <c r="F3493" s="2">
        <f t="shared" si="657"/>
        <v>0</v>
      </c>
      <c r="G3493" s="2">
        <f t="shared" si="658"/>
        <v>0</v>
      </c>
      <c r="H3493" s="2">
        <f>MIN(Inputs!$B$2, (Inputs!$B$14 - F3493)/Inputs!$B$15)</f>
        <v>170</v>
      </c>
      <c r="I3493" s="2">
        <f>MAX(MIN(Inputs!$B$2, F3493*Inputs!$B$16, Inputs!$B$14*Inputs!$B$4 - G3493), 0)</f>
        <v>0</v>
      </c>
      <c r="J3493" s="2">
        <f>MAX(MIN(Inputs!$B$2, F3493*Inputs!$B$16, (Inputs!$B$14-F3493)/Inputs!$B$15)*Inputs!$B$9, 0)</f>
        <v>0</v>
      </c>
      <c r="K3493" s="2">
        <f>MAX(E3493*Inputs!$B$5 - B3493 - Inputs!$B$8, 0) * H3493</f>
        <v>0</v>
      </c>
      <c r="L3493" s="2">
        <f>IF(B3493 &gt;= D3493*Inputs!$B$10, MAX(B3493 - E3493/Inputs!$B$5 - Inputs!$B$8, 0) * I3493, 0)</f>
        <v>0</v>
      </c>
      <c r="M3493" s="2">
        <f t="shared" si="650"/>
        <v>0</v>
      </c>
      <c r="N3493" s="3" t="str">
        <f t="shared" si="651"/>
        <v>Idle</v>
      </c>
      <c r="O3493" s="3" t="str">
        <f t="shared" si="659"/>
        <v>Idle</v>
      </c>
      <c r="P3493" s="2">
        <f t="shared" si="652"/>
        <v>0</v>
      </c>
      <c r="Q3493" s="2">
        <f t="shared" si="653"/>
        <v>0</v>
      </c>
      <c r="R3493" s="2">
        <f t="shared" si="654"/>
        <v>0</v>
      </c>
      <c r="S3493" s="2">
        <f t="shared" si="655"/>
        <v>0</v>
      </c>
      <c r="T3493" s="2">
        <f t="shared" si="656"/>
        <v>0</v>
      </c>
      <c r="U3493" s="2">
        <f>IF(O3493="Reg", R3493 * Inputs!$B$7, 0)</f>
        <v>0</v>
      </c>
      <c r="V3493" s="2">
        <f>MAX(F3493 + P3493*Inputs!$B$15 - (Q3493/Inputs!$B$16) - U3493, 0)</f>
        <v>0</v>
      </c>
    </row>
    <row r="3494" spans="1:22" x14ac:dyDescent="0.3">
      <c r="A3494" s="1">
        <v>46168.5</v>
      </c>
      <c r="B3494" s="2">
        <v>25.06364289592161</v>
      </c>
      <c r="C3494" s="2">
        <v>1.92406551138954</v>
      </c>
      <c r="D3494" s="2">
        <f t="shared" si="648"/>
        <v>30.982859415433467</v>
      </c>
      <c r="E3494" s="2">
        <f t="shared" si="649"/>
        <v>50.683020115068246</v>
      </c>
      <c r="F3494" s="2">
        <f t="shared" si="657"/>
        <v>0</v>
      </c>
      <c r="G3494" s="2">
        <f t="shared" si="658"/>
        <v>0</v>
      </c>
      <c r="H3494" s="2">
        <f>MIN(Inputs!$B$2, (Inputs!$B$14 - F3494)/Inputs!$B$15)</f>
        <v>170</v>
      </c>
      <c r="I3494" s="2">
        <f>MAX(MIN(Inputs!$B$2, F3494*Inputs!$B$16, Inputs!$B$14*Inputs!$B$4 - G3494), 0)</f>
        <v>0</v>
      </c>
      <c r="J3494" s="2">
        <f>MAX(MIN(Inputs!$B$2, F3494*Inputs!$B$16, (Inputs!$B$14-F3494)/Inputs!$B$15)*Inputs!$B$9, 0)</f>
        <v>0</v>
      </c>
      <c r="K3494" s="2">
        <f>MAX(E3494*Inputs!$B$5 - B3494 - Inputs!$B$8, 0) * H3494</f>
        <v>0</v>
      </c>
      <c r="L3494" s="2">
        <f>IF(B3494 &gt;= D3494*Inputs!$B$10, MAX(B3494 - E3494/Inputs!$B$5 - Inputs!$B$8, 0) * I3494, 0)</f>
        <v>0</v>
      </c>
      <c r="M3494" s="2">
        <f t="shared" si="650"/>
        <v>0</v>
      </c>
      <c r="N3494" s="3" t="str">
        <f t="shared" si="651"/>
        <v>Idle</v>
      </c>
      <c r="O3494" s="3" t="str">
        <f t="shared" si="659"/>
        <v>Idle</v>
      </c>
      <c r="P3494" s="2">
        <f t="shared" si="652"/>
        <v>0</v>
      </c>
      <c r="Q3494" s="2">
        <f t="shared" si="653"/>
        <v>0</v>
      </c>
      <c r="R3494" s="2">
        <f t="shared" si="654"/>
        <v>0</v>
      </c>
      <c r="S3494" s="2">
        <f t="shared" si="655"/>
        <v>0</v>
      </c>
      <c r="T3494" s="2">
        <f t="shared" si="656"/>
        <v>0</v>
      </c>
      <c r="U3494" s="2">
        <f>IF(O3494="Reg", R3494 * Inputs!$B$7, 0)</f>
        <v>0</v>
      </c>
      <c r="V3494" s="2">
        <f>MAX(F3494 + P3494*Inputs!$B$15 - (Q3494/Inputs!$B$16) - U3494, 0)</f>
        <v>0</v>
      </c>
    </row>
    <row r="3495" spans="1:22" x14ac:dyDescent="0.3">
      <c r="A3495" s="1">
        <v>46168.541666666657</v>
      </c>
      <c r="B3495" s="2">
        <v>27.819920742817519</v>
      </c>
      <c r="C3495" s="2">
        <v>2.918069962243329</v>
      </c>
      <c r="D3495" s="2">
        <f t="shared" si="648"/>
        <v>30.982859415433467</v>
      </c>
      <c r="E3495" s="2">
        <f t="shared" si="649"/>
        <v>57.477986676632959</v>
      </c>
      <c r="F3495" s="2">
        <f t="shared" si="657"/>
        <v>0</v>
      </c>
      <c r="G3495" s="2">
        <f t="shared" si="658"/>
        <v>0</v>
      </c>
      <c r="H3495" s="2">
        <f>MIN(Inputs!$B$2, (Inputs!$B$14 - F3495)/Inputs!$B$15)</f>
        <v>170</v>
      </c>
      <c r="I3495" s="2">
        <f>MAX(MIN(Inputs!$B$2, F3495*Inputs!$B$16, Inputs!$B$14*Inputs!$B$4 - G3495), 0)</f>
        <v>0</v>
      </c>
      <c r="J3495" s="2">
        <f>MAX(MIN(Inputs!$B$2, F3495*Inputs!$B$16, (Inputs!$B$14-F3495)/Inputs!$B$15)*Inputs!$B$9, 0)</f>
        <v>0</v>
      </c>
      <c r="K3495" s="2">
        <f>MAX(E3495*Inputs!$B$5 - B3495 - Inputs!$B$8, 0) * H3495</f>
        <v>469.32028054531298</v>
      </c>
      <c r="L3495" s="2">
        <f>IF(B3495 &gt;= D3495*Inputs!$B$10, MAX(B3495 - E3495/Inputs!$B$5 - Inputs!$B$8, 0) * I3495, 0)</f>
        <v>0</v>
      </c>
      <c r="M3495" s="2">
        <f t="shared" si="650"/>
        <v>0</v>
      </c>
      <c r="N3495" s="3" t="str">
        <f t="shared" si="651"/>
        <v>Charge</v>
      </c>
      <c r="O3495" s="3" t="str">
        <f t="shared" si="659"/>
        <v>Charge</v>
      </c>
      <c r="P3495" s="2">
        <f t="shared" si="652"/>
        <v>170</v>
      </c>
      <c r="Q3495" s="2">
        <f t="shared" si="653"/>
        <v>0</v>
      </c>
      <c r="R3495" s="2">
        <f t="shared" si="654"/>
        <v>0</v>
      </c>
      <c r="S3495" s="2">
        <f t="shared" si="655"/>
        <v>-4729.3865262789786</v>
      </c>
      <c r="T3495" s="2">
        <f t="shared" si="656"/>
        <v>0</v>
      </c>
      <c r="U3495" s="2">
        <f>IF(O3495="Reg", R3495 * Inputs!$B$7, 0)</f>
        <v>0</v>
      </c>
      <c r="V3495" s="2">
        <f>MAX(F3495 + P3495*Inputs!$B$15 - (Q3495/Inputs!$B$16) - U3495, 0)</f>
        <v>170</v>
      </c>
    </row>
    <row r="3496" spans="1:22" x14ac:dyDescent="0.3">
      <c r="A3496" s="1">
        <v>46168.583333333343</v>
      </c>
      <c r="B3496" s="2">
        <v>50.749183987382509</v>
      </c>
      <c r="C3496" s="2">
        <v>2.7990293161053121</v>
      </c>
      <c r="D3496" s="2">
        <f t="shared" si="648"/>
        <v>30.982859415433467</v>
      </c>
      <c r="E3496" s="2">
        <f t="shared" si="649"/>
        <v>64.97227710324097</v>
      </c>
      <c r="F3496" s="2">
        <f t="shared" si="657"/>
        <v>170</v>
      </c>
      <c r="G3496" s="2">
        <f t="shared" si="658"/>
        <v>0</v>
      </c>
      <c r="H3496" s="2">
        <f>MIN(Inputs!$B$2, (Inputs!$B$14 - F3496)/Inputs!$B$15)</f>
        <v>170</v>
      </c>
      <c r="I3496" s="2">
        <f>MAX(MIN(Inputs!$B$2, F3496*Inputs!$B$16, Inputs!$B$14*Inputs!$B$4 - G3496), 0)</f>
        <v>170</v>
      </c>
      <c r="J3496" s="2">
        <f>MAX(MIN(Inputs!$B$2, F3496*Inputs!$B$16, (Inputs!$B$14-F3496)/Inputs!$B$15)*Inputs!$B$9, 0)</f>
        <v>136</v>
      </c>
      <c r="K3496" s="2">
        <f>MAX(E3496*Inputs!$B$5 - B3496 - Inputs!$B$8, 0) * H3496</f>
        <v>0</v>
      </c>
      <c r="L3496" s="2">
        <f>IF(B3496 &gt;= D3496*Inputs!$B$10, MAX(B3496 - E3496/Inputs!$B$5 - Inputs!$B$8, 0) * I3496, 0)</f>
        <v>0</v>
      </c>
      <c r="M3496" s="2">
        <f t="shared" si="650"/>
        <v>380.66798699032245</v>
      </c>
      <c r="N3496" s="3" t="str">
        <f t="shared" si="651"/>
        <v>Reg</v>
      </c>
      <c r="O3496" s="3" t="str">
        <f t="shared" si="659"/>
        <v>Charge</v>
      </c>
      <c r="P3496" s="2">
        <f t="shared" si="652"/>
        <v>170</v>
      </c>
      <c r="Q3496" s="2">
        <f t="shared" si="653"/>
        <v>0</v>
      </c>
      <c r="R3496" s="2">
        <f t="shared" si="654"/>
        <v>0</v>
      </c>
      <c r="S3496" s="2">
        <f t="shared" si="655"/>
        <v>-8627.3612778550269</v>
      </c>
      <c r="T3496" s="2">
        <f t="shared" si="656"/>
        <v>0</v>
      </c>
      <c r="U3496" s="2">
        <f>IF(O3496="Reg", R3496 * Inputs!$B$7, 0)</f>
        <v>0</v>
      </c>
      <c r="V3496" s="2">
        <f>MAX(F3496 + P3496*Inputs!$B$15 - (Q3496/Inputs!$B$16) - U3496, 0)</f>
        <v>340</v>
      </c>
    </row>
    <row r="3497" spans="1:22" x14ac:dyDescent="0.3">
      <c r="A3497" s="1">
        <v>46168.625</v>
      </c>
      <c r="B3497" s="2">
        <v>58.183226862287988</v>
      </c>
      <c r="C3497" s="2">
        <v>13.44267469997347</v>
      </c>
      <c r="D3497" s="2">
        <f t="shared" si="648"/>
        <v>30.982859415433467</v>
      </c>
      <c r="E3497" s="2">
        <f t="shared" si="649"/>
        <v>67.032730007741989</v>
      </c>
      <c r="F3497" s="2">
        <f t="shared" si="657"/>
        <v>340</v>
      </c>
      <c r="G3497" s="2">
        <f t="shared" si="658"/>
        <v>0</v>
      </c>
      <c r="H3497" s="2">
        <f>MIN(Inputs!$B$2, (Inputs!$B$14 - F3497)/Inputs!$B$15)</f>
        <v>0</v>
      </c>
      <c r="I3497" s="2">
        <f>MAX(MIN(Inputs!$B$2, F3497*Inputs!$B$16, Inputs!$B$14*Inputs!$B$4 - G3497), 0)</f>
        <v>170</v>
      </c>
      <c r="J3497" s="2">
        <f>MAX(MIN(Inputs!$B$2, F3497*Inputs!$B$16, (Inputs!$B$14-F3497)/Inputs!$B$15)*Inputs!$B$9, 0)</f>
        <v>0</v>
      </c>
      <c r="K3497" s="2">
        <f>MAX(E3497*Inputs!$B$5 - B3497 - Inputs!$B$8, 0) * H3497</f>
        <v>0</v>
      </c>
      <c r="L3497" s="2">
        <f>IF(B3497 &gt;= D3497*Inputs!$B$10, MAX(B3497 - E3497/Inputs!$B$5 - Inputs!$B$8, 0) * I3497, 0)</f>
        <v>0</v>
      </c>
      <c r="M3497" s="2">
        <f t="shared" si="650"/>
        <v>0</v>
      </c>
      <c r="N3497" s="3" t="str">
        <f t="shared" si="651"/>
        <v>Idle</v>
      </c>
      <c r="O3497" s="3" t="str">
        <f t="shared" si="659"/>
        <v>Idle</v>
      </c>
      <c r="P3497" s="2">
        <f t="shared" si="652"/>
        <v>0</v>
      </c>
      <c r="Q3497" s="2">
        <f t="shared" si="653"/>
        <v>0</v>
      </c>
      <c r="R3497" s="2">
        <f t="shared" si="654"/>
        <v>0</v>
      </c>
      <c r="S3497" s="2">
        <f t="shared" si="655"/>
        <v>0</v>
      </c>
      <c r="T3497" s="2">
        <f t="shared" si="656"/>
        <v>0</v>
      </c>
      <c r="U3497" s="2">
        <f>IF(O3497="Reg", R3497 * Inputs!$B$7, 0)</f>
        <v>0</v>
      </c>
      <c r="V3497" s="2">
        <f>MAX(F3497 + P3497*Inputs!$B$15 - (Q3497/Inputs!$B$16) - U3497, 0)</f>
        <v>340</v>
      </c>
    </row>
    <row r="3498" spans="1:22" x14ac:dyDescent="0.3">
      <c r="A3498" s="1">
        <v>46168.666666666657</v>
      </c>
      <c r="B3498" s="2">
        <v>67.468894498639031</v>
      </c>
      <c r="C3498" s="2">
        <v>16.060904258672242</v>
      </c>
      <c r="D3498" s="2">
        <f t="shared" si="648"/>
        <v>30.982859415433467</v>
      </c>
      <c r="E3498" s="2">
        <f t="shared" si="649"/>
        <v>67.989815755956386</v>
      </c>
      <c r="F3498" s="2">
        <f t="shared" si="657"/>
        <v>340</v>
      </c>
      <c r="G3498" s="2">
        <f t="shared" si="658"/>
        <v>0</v>
      </c>
      <c r="H3498" s="2">
        <f>MIN(Inputs!$B$2, (Inputs!$B$14 - F3498)/Inputs!$B$15)</f>
        <v>0</v>
      </c>
      <c r="I3498" s="2">
        <f>MAX(MIN(Inputs!$B$2, F3498*Inputs!$B$16, Inputs!$B$14*Inputs!$B$4 - G3498), 0)</f>
        <v>170</v>
      </c>
      <c r="J3498" s="2">
        <f>MAX(MIN(Inputs!$B$2, F3498*Inputs!$B$16, (Inputs!$B$14-F3498)/Inputs!$B$15)*Inputs!$B$9, 0)</f>
        <v>0</v>
      </c>
      <c r="K3498" s="2">
        <f>MAX(E3498*Inputs!$B$5 - B3498 - Inputs!$B$8, 0) * H3498</f>
        <v>0</v>
      </c>
      <c r="L3498" s="2">
        <f>IF(B3498 &gt;= D3498*Inputs!$B$10, MAX(B3498 - E3498/Inputs!$B$5 - Inputs!$B$8, 0) * I3498, 0)</f>
        <v>0</v>
      </c>
      <c r="M3498" s="2">
        <f t="shared" si="650"/>
        <v>0</v>
      </c>
      <c r="N3498" s="3" t="str">
        <f t="shared" si="651"/>
        <v>Idle</v>
      </c>
      <c r="O3498" s="3" t="str">
        <f t="shared" si="659"/>
        <v>Idle</v>
      </c>
      <c r="P3498" s="2">
        <f t="shared" si="652"/>
        <v>0</v>
      </c>
      <c r="Q3498" s="2">
        <f t="shared" si="653"/>
        <v>0</v>
      </c>
      <c r="R3498" s="2">
        <f t="shared" si="654"/>
        <v>0</v>
      </c>
      <c r="S3498" s="2">
        <f t="shared" si="655"/>
        <v>0</v>
      </c>
      <c r="T3498" s="2">
        <f t="shared" si="656"/>
        <v>0</v>
      </c>
      <c r="U3498" s="2">
        <f>IF(O3498="Reg", R3498 * Inputs!$B$7, 0)</f>
        <v>0</v>
      </c>
      <c r="V3498" s="2">
        <f>MAX(F3498 + P3498*Inputs!$B$15 - (Q3498/Inputs!$B$16) - U3498, 0)</f>
        <v>340</v>
      </c>
    </row>
    <row r="3499" spans="1:22" x14ac:dyDescent="0.3">
      <c r="A3499" s="1">
        <v>46168.708333333343</v>
      </c>
      <c r="B3499" s="2">
        <v>74.813251703360805</v>
      </c>
      <c r="C3499" s="2">
        <v>11.03310206955695</v>
      </c>
      <c r="D3499" s="2">
        <f t="shared" si="648"/>
        <v>30.982859415433467</v>
      </c>
      <c r="E3499" s="2">
        <f t="shared" si="649"/>
        <v>63.487967401382797</v>
      </c>
      <c r="F3499" s="2">
        <f t="shared" si="657"/>
        <v>340</v>
      </c>
      <c r="G3499" s="2">
        <f t="shared" si="658"/>
        <v>0</v>
      </c>
      <c r="H3499" s="2">
        <f>MIN(Inputs!$B$2, (Inputs!$B$14 - F3499)/Inputs!$B$15)</f>
        <v>0</v>
      </c>
      <c r="I3499" s="2">
        <f>MAX(MIN(Inputs!$B$2, F3499*Inputs!$B$16, Inputs!$B$14*Inputs!$B$4 - G3499), 0)</f>
        <v>170</v>
      </c>
      <c r="J3499" s="2">
        <f>MAX(MIN(Inputs!$B$2, F3499*Inputs!$B$16, (Inputs!$B$14-F3499)/Inputs!$B$15)*Inputs!$B$9, 0)</f>
        <v>0</v>
      </c>
      <c r="K3499" s="2">
        <f>MAX(E3499*Inputs!$B$5 - B3499 - Inputs!$B$8, 0) * H3499</f>
        <v>0</v>
      </c>
      <c r="L3499" s="2">
        <f>IF(B3499 &gt;= D3499*Inputs!$B$10, MAX(B3499 - E3499/Inputs!$B$5 - Inputs!$B$8, 0) * I3499, 0)</f>
        <v>0</v>
      </c>
      <c r="M3499" s="2">
        <f t="shared" si="650"/>
        <v>0</v>
      </c>
      <c r="N3499" s="3" t="str">
        <f t="shared" si="651"/>
        <v>Idle</v>
      </c>
      <c r="O3499" s="3" t="str">
        <f t="shared" si="659"/>
        <v>Idle</v>
      </c>
      <c r="P3499" s="2">
        <f t="shared" si="652"/>
        <v>0</v>
      </c>
      <c r="Q3499" s="2">
        <f t="shared" si="653"/>
        <v>0</v>
      </c>
      <c r="R3499" s="2">
        <f t="shared" si="654"/>
        <v>0</v>
      </c>
      <c r="S3499" s="2">
        <f t="shared" si="655"/>
        <v>0</v>
      </c>
      <c r="T3499" s="2">
        <f t="shared" si="656"/>
        <v>0</v>
      </c>
      <c r="U3499" s="2">
        <f>IF(O3499="Reg", R3499 * Inputs!$B$7, 0)</f>
        <v>0</v>
      </c>
      <c r="V3499" s="2">
        <f>MAX(F3499 + P3499*Inputs!$B$15 - (Q3499/Inputs!$B$16) - U3499, 0)</f>
        <v>340</v>
      </c>
    </row>
    <row r="3500" spans="1:22" x14ac:dyDescent="0.3">
      <c r="A3500" s="1">
        <v>46168.75</v>
      </c>
      <c r="B3500" s="2">
        <v>65.833442265309898</v>
      </c>
      <c r="C3500" s="2">
        <v>1.2299776530855611</v>
      </c>
      <c r="D3500" s="2">
        <f t="shared" si="648"/>
        <v>30.982859415433467</v>
      </c>
      <c r="E3500" s="2">
        <f t="shared" si="649"/>
        <v>56.096949473441327</v>
      </c>
      <c r="F3500" s="2">
        <f t="shared" si="657"/>
        <v>340</v>
      </c>
      <c r="G3500" s="2">
        <f t="shared" si="658"/>
        <v>0</v>
      </c>
      <c r="H3500" s="2">
        <f>MIN(Inputs!$B$2, (Inputs!$B$14 - F3500)/Inputs!$B$15)</f>
        <v>0</v>
      </c>
      <c r="I3500" s="2">
        <f>MAX(MIN(Inputs!$B$2, F3500*Inputs!$B$16, Inputs!$B$14*Inputs!$B$4 - G3500), 0)</f>
        <v>170</v>
      </c>
      <c r="J3500" s="2">
        <f>MAX(MIN(Inputs!$B$2, F3500*Inputs!$B$16, (Inputs!$B$14-F3500)/Inputs!$B$15)*Inputs!$B$9, 0)</f>
        <v>0</v>
      </c>
      <c r="K3500" s="2">
        <f>MAX(E3500*Inputs!$B$5 - B3500 - Inputs!$B$8, 0) * H3500</f>
        <v>0</v>
      </c>
      <c r="L3500" s="2">
        <f>IF(B3500 &gt;= D3500*Inputs!$B$10, MAX(B3500 - E3500/Inputs!$B$5 - Inputs!$B$8, 0) * I3500, 0)</f>
        <v>0</v>
      </c>
      <c r="M3500" s="2">
        <f t="shared" si="650"/>
        <v>0</v>
      </c>
      <c r="N3500" s="3" t="str">
        <f t="shared" si="651"/>
        <v>Idle</v>
      </c>
      <c r="O3500" s="3" t="str">
        <f t="shared" si="659"/>
        <v>Idle</v>
      </c>
      <c r="P3500" s="2">
        <f t="shared" si="652"/>
        <v>0</v>
      </c>
      <c r="Q3500" s="2">
        <f t="shared" si="653"/>
        <v>0</v>
      </c>
      <c r="R3500" s="2">
        <f t="shared" si="654"/>
        <v>0</v>
      </c>
      <c r="S3500" s="2">
        <f t="shared" si="655"/>
        <v>0</v>
      </c>
      <c r="T3500" s="2">
        <f t="shared" si="656"/>
        <v>0</v>
      </c>
      <c r="U3500" s="2">
        <f>IF(O3500="Reg", R3500 * Inputs!$B$7, 0)</f>
        <v>0</v>
      </c>
      <c r="V3500" s="2">
        <f>MAX(F3500 + P3500*Inputs!$B$15 - (Q3500/Inputs!$B$16) - U3500, 0)</f>
        <v>340</v>
      </c>
    </row>
    <row r="3501" spans="1:22" x14ac:dyDescent="0.3">
      <c r="A3501" s="1">
        <v>46168.791666666657</v>
      </c>
      <c r="B3501" s="2">
        <v>72.785663302465565</v>
      </c>
      <c r="C3501" s="2">
        <v>12.456899368078821</v>
      </c>
      <c r="D3501" s="2">
        <f t="shared" si="648"/>
        <v>30.982859415433467</v>
      </c>
      <c r="E3501" s="2">
        <f t="shared" si="649"/>
        <v>50.861963653640295</v>
      </c>
      <c r="F3501" s="2">
        <f t="shared" si="657"/>
        <v>340</v>
      </c>
      <c r="G3501" s="2">
        <f t="shared" si="658"/>
        <v>0</v>
      </c>
      <c r="H3501" s="2">
        <f>MIN(Inputs!$B$2, (Inputs!$B$14 - F3501)/Inputs!$B$15)</f>
        <v>0</v>
      </c>
      <c r="I3501" s="2">
        <f>MAX(MIN(Inputs!$B$2, F3501*Inputs!$B$16, Inputs!$B$14*Inputs!$B$4 - G3501), 0)</f>
        <v>170</v>
      </c>
      <c r="J3501" s="2">
        <f>MAX(MIN(Inputs!$B$2, F3501*Inputs!$B$16, (Inputs!$B$14-F3501)/Inputs!$B$15)*Inputs!$B$9, 0)</f>
        <v>0</v>
      </c>
      <c r="K3501" s="2">
        <f>MAX(E3501*Inputs!$B$5 - B3501 - Inputs!$B$8, 0) * H3501</f>
        <v>0</v>
      </c>
      <c r="L3501" s="2">
        <f>IF(B3501 &gt;= D3501*Inputs!$B$10, MAX(B3501 - E3501/Inputs!$B$5 - Inputs!$B$8, 0) * I3501, 0)</f>
        <v>0</v>
      </c>
      <c r="M3501" s="2">
        <f t="shared" si="650"/>
        <v>0</v>
      </c>
      <c r="N3501" s="3" t="str">
        <f t="shared" si="651"/>
        <v>Idle</v>
      </c>
      <c r="O3501" s="3" t="str">
        <f t="shared" si="659"/>
        <v>Idle</v>
      </c>
      <c r="P3501" s="2">
        <f t="shared" si="652"/>
        <v>0</v>
      </c>
      <c r="Q3501" s="2">
        <f t="shared" si="653"/>
        <v>0</v>
      </c>
      <c r="R3501" s="2">
        <f t="shared" si="654"/>
        <v>0</v>
      </c>
      <c r="S3501" s="2">
        <f t="shared" si="655"/>
        <v>0</v>
      </c>
      <c r="T3501" s="2">
        <f t="shared" si="656"/>
        <v>0</v>
      </c>
      <c r="U3501" s="2">
        <f>IF(O3501="Reg", R3501 * Inputs!$B$7, 0)</f>
        <v>0</v>
      </c>
      <c r="V3501" s="2">
        <f>MAX(F3501 + P3501*Inputs!$B$15 - (Q3501/Inputs!$B$16) - U3501, 0)</f>
        <v>340</v>
      </c>
    </row>
    <row r="3502" spans="1:22" x14ac:dyDescent="0.3">
      <c r="A3502" s="1">
        <v>46168.833333333343</v>
      </c>
      <c r="B3502" s="2">
        <v>63.111901414388619</v>
      </c>
      <c r="C3502" s="2">
        <v>7.5843599924855214</v>
      </c>
      <c r="D3502" s="2">
        <f t="shared" si="648"/>
        <v>30.982859415433467</v>
      </c>
      <c r="E3502" s="2">
        <f t="shared" si="649"/>
        <v>42.537294348150077</v>
      </c>
      <c r="F3502" s="2">
        <f t="shared" si="657"/>
        <v>340</v>
      </c>
      <c r="G3502" s="2">
        <f t="shared" si="658"/>
        <v>0</v>
      </c>
      <c r="H3502" s="2">
        <f>MIN(Inputs!$B$2, (Inputs!$B$14 - F3502)/Inputs!$B$15)</f>
        <v>0</v>
      </c>
      <c r="I3502" s="2">
        <f>MAX(MIN(Inputs!$B$2, F3502*Inputs!$B$16, Inputs!$B$14*Inputs!$B$4 - G3502), 0)</f>
        <v>170</v>
      </c>
      <c r="J3502" s="2">
        <f>MAX(MIN(Inputs!$B$2, F3502*Inputs!$B$16, (Inputs!$B$14-F3502)/Inputs!$B$15)*Inputs!$B$9, 0)</f>
        <v>0</v>
      </c>
      <c r="K3502" s="2">
        <f>MAX(E3502*Inputs!$B$5 - B3502 - Inputs!$B$8, 0) * H3502</f>
        <v>0</v>
      </c>
      <c r="L3502" s="2">
        <f>IF(B3502 &gt;= D3502*Inputs!$B$10, MAX(B3502 - E3502/Inputs!$B$5 - Inputs!$B$8, 0) * I3502, 0)</f>
        <v>0</v>
      </c>
      <c r="M3502" s="2">
        <f t="shared" si="650"/>
        <v>0</v>
      </c>
      <c r="N3502" s="3" t="str">
        <f t="shared" si="651"/>
        <v>Idle</v>
      </c>
      <c r="O3502" s="3" t="str">
        <f t="shared" si="659"/>
        <v>Idle</v>
      </c>
      <c r="P3502" s="2">
        <f t="shared" si="652"/>
        <v>0</v>
      </c>
      <c r="Q3502" s="2">
        <f t="shared" si="653"/>
        <v>0</v>
      </c>
      <c r="R3502" s="2">
        <f t="shared" si="654"/>
        <v>0</v>
      </c>
      <c r="S3502" s="2">
        <f t="shared" si="655"/>
        <v>0</v>
      </c>
      <c r="T3502" s="2">
        <f t="shared" si="656"/>
        <v>0</v>
      </c>
      <c r="U3502" s="2">
        <f>IF(O3502="Reg", R3502 * Inputs!$B$7, 0)</f>
        <v>0</v>
      </c>
      <c r="V3502" s="2">
        <f>MAX(F3502 + P3502*Inputs!$B$15 - (Q3502/Inputs!$B$16) - U3502, 0)</f>
        <v>340</v>
      </c>
    </row>
    <row r="3503" spans="1:22" x14ac:dyDescent="0.3">
      <c r="A3503" s="1">
        <v>46168.875</v>
      </c>
      <c r="B3503" s="2">
        <v>63.925741351574381</v>
      </c>
      <c r="C3503" s="2">
        <v>3.3411757688865298</v>
      </c>
      <c r="D3503" s="2">
        <f t="shared" si="648"/>
        <v>30.982859415433467</v>
      </c>
      <c r="E3503" s="2">
        <f t="shared" si="649"/>
        <v>47.991790991117959</v>
      </c>
      <c r="F3503" s="2">
        <f t="shared" si="657"/>
        <v>340</v>
      </c>
      <c r="G3503" s="2">
        <f t="shared" si="658"/>
        <v>0</v>
      </c>
      <c r="H3503" s="2">
        <f>MIN(Inputs!$B$2, (Inputs!$B$14 - F3503)/Inputs!$B$15)</f>
        <v>0</v>
      </c>
      <c r="I3503" s="2">
        <f>MAX(MIN(Inputs!$B$2, F3503*Inputs!$B$16, Inputs!$B$14*Inputs!$B$4 - G3503), 0)</f>
        <v>170</v>
      </c>
      <c r="J3503" s="2">
        <f>MAX(MIN(Inputs!$B$2, F3503*Inputs!$B$16, (Inputs!$B$14-F3503)/Inputs!$B$15)*Inputs!$B$9, 0)</f>
        <v>0</v>
      </c>
      <c r="K3503" s="2">
        <f>MAX(E3503*Inputs!$B$5 - B3503 - Inputs!$B$8, 0) * H3503</f>
        <v>0</v>
      </c>
      <c r="L3503" s="2">
        <f>IF(B3503 &gt;= D3503*Inputs!$B$10, MAX(B3503 - E3503/Inputs!$B$5 - Inputs!$B$8, 0) * I3503, 0)</f>
        <v>0</v>
      </c>
      <c r="M3503" s="2">
        <f t="shared" si="650"/>
        <v>0</v>
      </c>
      <c r="N3503" s="3" t="str">
        <f t="shared" si="651"/>
        <v>Idle</v>
      </c>
      <c r="O3503" s="3" t="str">
        <f t="shared" si="659"/>
        <v>Idle</v>
      </c>
      <c r="P3503" s="2">
        <f t="shared" si="652"/>
        <v>0</v>
      </c>
      <c r="Q3503" s="2">
        <f t="shared" si="653"/>
        <v>0</v>
      </c>
      <c r="R3503" s="2">
        <f t="shared" si="654"/>
        <v>0</v>
      </c>
      <c r="S3503" s="2">
        <f t="shared" si="655"/>
        <v>0</v>
      </c>
      <c r="T3503" s="2">
        <f t="shared" si="656"/>
        <v>0</v>
      </c>
      <c r="U3503" s="2">
        <f>IF(O3503="Reg", R3503 * Inputs!$B$7, 0)</f>
        <v>0</v>
      </c>
      <c r="V3503" s="2">
        <f>MAX(F3503 + P3503*Inputs!$B$15 - (Q3503/Inputs!$B$16) - U3503, 0)</f>
        <v>340</v>
      </c>
    </row>
    <row r="3504" spans="1:22" x14ac:dyDescent="0.3">
      <c r="A3504" s="1">
        <v>46168.916666666657</v>
      </c>
      <c r="B3504" s="2">
        <v>40.457804371197511</v>
      </c>
      <c r="C3504" s="2">
        <v>17.553840028163371</v>
      </c>
      <c r="D3504" s="2">
        <f t="shared" si="648"/>
        <v>30.982859415433467</v>
      </c>
      <c r="E3504" s="2">
        <f t="shared" si="649"/>
        <v>37.337500765855559</v>
      </c>
      <c r="F3504" s="2">
        <f t="shared" si="657"/>
        <v>340</v>
      </c>
      <c r="G3504" s="2">
        <f t="shared" si="658"/>
        <v>0</v>
      </c>
      <c r="H3504" s="2">
        <f>MIN(Inputs!$B$2, (Inputs!$B$14 - F3504)/Inputs!$B$15)</f>
        <v>0</v>
      </c>
      <c r="I3504" s="2">
        <f>MAX(MIN(Inputs!$B$2, F3504*Inputs!$B$16, Inputs!$B$14*Inputs!$B$4 - G3504), 0)</f>
        <v>170</v>
      </c>
      <c r="J3504" s="2">
        <f>MAX(MIN(Inputs!$B$2, F3504*Inputs!$B$16, (Inputs!$B$14-F3504)/Inputs!$B$15)*Inputs!$B$9, 0)</f>
        <v>0</v>
      </c>
      <c r="K3504" s="2">
        <f>MAX(E3504*Inputs!$B$5 - B3504 - Inputs!$B$8, 0) * H3504</f>
        <v>0</v>
      </c>
      <c r="L3504" s="2">
        <f>IF(B3504 &gt;= D3504*Inputs!$B$10, MAX(B3504 - E3504/Inputs!$B$5 - Inputs!$B$8, 0) * I3504, 0)</f>
        <v>0</v>
      </c>
      <c r="M3504" s="2">
        <f t="shared" si="650"/>
        <v>0</v>
      </c>
      <c r="N3504" s="3" t="str">
        <f t="shared" si="651"/>
        <v>Idle</v>
      </c>
      <c r="O3504" s="3" t="str">
        <f t="shared" si="659"/>
        <v>Idle</v>
      </c>
      <c r="P3504" s="2">
        <f t="shared" si="652"/>
        <v>0</v>
      </c>
      <c r="Q3504" s="2">
        <f t="shared" si="653"/>
        <v>0</v>
      </c>
      <c r="R3504" s="2">
        <f t="shared" si="654"/>
        <v>0</v>
      </c>
      <c r="S3504" s="2">
        <f t="shared" si="655"/>
        <v>0</v>
      </c>
      <c r="T3504" s="2">
        <f t="shared" si="656"/>
        <v>0</v>
      </c>
      <c r="U3504" s="2">
        <f>IF(O3504="Reg", R3504 * Inputs!$B$7, 0)</f>
        <v>0</v>
      </c>
      <c r="V3504" s="2">
        <f>MAX(F3504 + P3504*Inputs!$B$15 - (Q3504/Inputs!$B$16) - U3504, 0)</f>
        <v>340</v>
      </c>
    </row>
    <row r="3505" spans="1:22" x14ac:dyDescent="0.3">
      <c r="A3505" s="1">
        <v>46168.958333333343</v>
      </c>
      <c r="B3505" s="2">
        <v>30.467144135711909</v>
      </c>
      <c r="C3505" s="2">
        <v>13.511502087463599</v>
      </c>
      <c r="D3505" s="2">
        <f t="shared" si="648"/>
        <v>30.982859415433467</v>
      </c>
      <c r="E3505" s="2">
        <f t="shared" si="649"/>
        <v>30.59453337065597</v>
      </c>
      <c r="F3505" s="2">
        <f t="shared" si="657"/>
        <v>340</v>
      </c>
      <c r="G3505" s="2">
        <f t="shared" si="658"/>
        <v>0</v>
      </c>
      <c r="H3505" s="2">
        <f>MIN(Inputs!$B$2, (Inputs!$B$14 - F3505)/Inputs!$B$15)</f>
        <v>0</v>
      </c>
      <c r="I3505" s="2">
        <f>MAX(MIN(Inputs!$B$2, F3505*Inputs!$B$16, Inputs!$B$14*Inputs!$B$4 - G3505), 0)</f>
        <v>170</v>
      </c>
      <c r="J3505" s="2">
        <f>MAX(MIN(Inputs!$B$2, F3505*Inputs!$B$16, (Inputs!$B$14-F3505)/Inputs!$B$15)*Inputs!$B$9, 0)</f>
        <v>0</v>
      </c>
      <c r="K3505" s="2">
        <f>MAX(E3505*Inputs!$B$5 - B3505 - Inputs!$B$8, 0) * H3505</f>
        <v>0</v>
      </c>
      <c r="L3505" s="2">
        <f>IF(B3505 &gt;= D3505*Inputs!$B$10, MAX(B3505 - E3505/Inputs!$B$5 - Inputs!$B$8, 0) * I3505, 0)</f>
        <v>0</v>
      </c>
      <c r="M3505" s="2">
        <f t="shared" si="650"/>
        <v>0</v>
      </c>
      <c r="N3505" s="3" t="str">
        <f t="shared" si="651"/>
        <v>Idle</v>
      </c>
      <c r="O3505" s="3" t="str">
        <f t="shared" si="659"/>
        <v>Idle</v>
      </c>
      <c r="P3505" s="2">
        <f t="shared" si="652"/>
        <v>0</v>
      </c>
      <c r="Q3505" s="2">
        <f t="shared" si="653"/>
        <v>0</v>
      </c>
      <c r="R3505" s="2">
        <f t="shared" si="654"/>
        <v>0</v>
      </c>
      <c r="S3505" s="2">
        <f t="shared" si="655"/>
        <v>0</v>
      </c>
      <c r="T3505" s="2">
        <f t="shared" si="656"/>
        <v>0</v>
      </c>
      <c r="U3505" s="2">
        <f>IF(O3505="Reg", R3505 * Inputs!$B$7, 0)</f>
        <v>0</v>
      </c>
      <c r="V3505" s="2">
        <f>MAX(F3505 + P3505*Inputs!$B$15 - (Q3505/Inputs!$B$16) - U3505, 0)</f>
        <v>340</v>
      </c>
    </row>
    <row r="3506" spans="1:22" x14ac:dyDescent="0.3">
      <c r="A3506" s="1">
        <v>46169</v>
      </c>
      <c r="B3506" s="2">
        <v>34.423527346503818</v>
      </c>
      <c r="C3506" s="2">
        <v>3.0185069849720212</v>
      </c>
      <c r="D3506" s="2">
        <f t="shared" si="648"/>
        <v>34.660690295774792</v>
      </c>
      <c r="E3506" s="2">
        <f t="shared" si="649"/>
        <v>25.516676014703989</v>
      </c>
      <c r="F3506" s="2">
        <f t="shared" si="657"/>
        <v>340</v>
      </c>
      <c r="G3506" s="2">
        <f t="shared" si="658"/>
        <v>0</v>
      </c>
      <c r="H3506" s="2">
        <f>MIN(Inputs!$B$2, (Inputs!$B$14 - F3506)/Inputs!$B$15)</f>
        <v>0</v>
      </c>
      <c r="I3506" s="2">
        <f>MAX(MIN(Inputs!$B$2, F3506*Inputs!$B$16, Inputs!$B$14*Inputs!$B$4 - G3506), 0)</f>
        <v>170</v>
      </c>
      <c r="J3506" s="2">
        <f>MAX(MIN(Inputs!$B$2, F3506*Inputs!$B$16, (Inputs!$B$14-F3506)/Inputs!$B$15)*Inputs!$B$9, 0)</f>
        <v>0</v>
      </c>
      <c r="K3506" s="2">
        <f>MAX(E3506*Inputs!$B$5 - B3506 - Inputs!$B$8, 0) * H3506</f>
        <v>0</v>
      </c>
      <c r="L3506" s="2">
        <f>IF(B3506 &gt;= D3506*Inputs!$B$10, MAX(B3506 - E3506/Inputs!$B$5 - Inputs!$B$8, 0) * I3506, 0)</f>
        <v>0</v>
      </c>
      <c r="M3506" s="2">
        <f t="shared" si="650"/>
        <v>0</v>
      </c>
      <c r="N3506" s="3" t="str">
        <f t="shared" si="651"/>
        <v>Idle</v>
      </c>
      <c r="O3506" s="3" t="str">
        <f t="shared" si="659"/>
        <v>Idle</v>
      </c>
      <c r="P3506" s="2">
        <f t="shared" si="652"/>
        <v>0</v>
      </c>
      <c r="Q3506" s="2">
        <f t="shared" si="653"/>
        <v>0</v>
      </c>
      <c r="R3506" s="2">
        <f t="shared" si="654"/>
        <v>0</v>
      </c>
      <c r="S3506" s="2">
        <f t="shared" si="655"/>
        <v>0</v>
      </c>
      <c r="T3506" s="2">
        <f t="shared" si="656"/>
        <v>0</v>
      </c>
      <c r="U3506" s="2">
        <f>IF(O3506="Reg", R3506 * Inputs!$B$7, 0)</f>
        <v>0</v>
      </c>
      <c r="V3506" s="2">
        <f>MAX(F3506 + P3506*Inputs!$B$15 - (Q3506/Inputs!$B$16) - U3506, 0)</f>
        <v>340</v>
      </c>
    </row>
    <row r="3507" spans="1:22" x14ac:dyDescent="0.3">
      <c r="A3507" s="1">
        <v>46169.041666666657</v>
      </c>
      <c r="B3507" s="2">
        <v>22.837647469524221</v>
      </c>
      <c r="C3507" s="2">
        <v>18.8582291895315</v>
      </c>
      <c r="D3507" s="2">
        <f t="shared" si="648"/>
        <v>34.660690295774792</v>
      </c>
      <c r="E3507" s="2">
        <f t="shared" si="649"/>
        <v>19.779421456953354</v>
      </c>
      <c r="F3507" s="2">
        <f t="shared" si="657"/>
        <v>340</v>
      </c>
      <c r="G3507" s="2">
        <f t="shared" si="658"/>
        <v>0</v>
      </c>
      <c r="H3507" s="2">
        <f>MIN(Inputs!$B$2, (Inputs!$B$14 - F3507)/Inputs!$B$15)</f>
        <v>0</v>
      </c>
      <c r="I3507" s="2">
        <f>MAX(MIN(Inputs!$B$2, F3507*Inputs!$B$16, Inputs!$B$14*Inputs!$B$4 - G3507), 0)</f>
        <v>170</v>
      </c>
      <c r="J3507" s="2">
        <f>MAX(MIN(Inputs!$B$2, F3507*Inputs!$B$16, (Inputs!$B$14-F3507)/Inputs!$B$15)*Inputs!$B$9, 0)</f>
        <v>0</v>
      </c>
      <c r="K3507" s="2">
        <f>MAX(E3507*Inputs!$B$5 - B3507 - Inputs!$B$8, 0) * H3507</f>
        <v>0</v>
      </c>
      <c r="L3507" s="2">
        <f>IF(B3507 &gt;= D3507*Inputs!$B$10, MAX(B3507 - E3507/Inputs!$B$5 - Inputs!$B$8, 0) * I3507, 0)</f>
        <v>0</v>
      </c>
      <c r="M3507" s="2">
        <f t="shared" si="650"/>
        <v>0</v>
      </c>
      <c r="N3507" s="3" t="str">
        <f t="shared" si="651"/>
        <v>Idle</v>
      </c>
      <c r="O3507" s="3" t="str">
        <f t="shared" si="659"/>
        <v>Idle</v>
      </c>
      <c r="P3507" s="2">
        <f t="shared" si="652"/>
        <v>0</v>
      </c>
      <c r="Q3507" s="2">
        <f t="shared" si="653"/>
        <v>0</v>
      </c>
      <c r="R3507" s="2">
        <f t="shared" si="654"/>
        <v>0</v>
      </c>
      <c r="S3507" s="2">
        <f t="shared" si="655"/>
        <v>0</v>
      </c>
      <c r="T3507" s="2">
        <f t="shared" si="656"/>
        <v>0</v>
      </c>
      <c r="U3507" s="2">
        <f>IF(O3507="Reg", R3507 * Inputs!$B$7, 0)</f>
        <v>0</v>
      </c>
      <c r="V3507" s="2">
        <f>MAX(F3507 + P3507*Inputs!$B$15 - (Q3507/Inputs!$B$16) - U3507, 0)</f>
        <v>340</v>
      </c>
    </row>
    <row r="3508" spans="1:22" x14ac:dyDescent="0.3">
      <c r="A3508" s="1">
        <v>46169.083333333343</v>
      </c>
      <c r="B3508" s="2">
        <v>95.838881272195891</v>
      </c>
      <c r="C3508" s="2">
        <v>3.3994390549719089</v>
      </c>
      <c r="D3508" s="2">
        <f t="shared" si="648"/>
        <v>34.660690295774792</v>
      </c>
      <c r="E3508" s="2">
        <f t="shared" si="649"/>
        <v>15.973146878699316</v>
      </c>
      <c r="F3508" s="2">
        <f t="shared" si="657"/>
        <v>340</v>
      </c>
      <c r="G3508" s="2">
        <f t="shared" si="658"/>
        <v>0</v>
      </c>
      <c r="H3508" s="2">
        <f>MIN(Inputs!$B$2, (Inputs!$B$14 - F3508)/Inputs!$B$15)</f>
        <v>0</v>
      </c>
      <c r="I3508" s="2">
        <f>MAX(MIN(Inputs!$B$2, F3508*Inputs!$B$16, Inputs!$B$14*Inputs!$B$4 - G3508), 0)</f>
        <v>170</v>
      </c>
      <c r="J3508" s="2">
        <f>MAX(MIN(Inputs!$B$2, F3508*Inputs!$B$16, (Inputs!$B$14-F3508)/Inputs!$B$15)*Inputs!$B$9, 0)</f>
        <v>0</v>
      </c>
      <c r="K3508" s="2">
        <f>MAX(E3508*Inputs!$B$5 - B3508 - Inputs!$B$8, 0) * H3508</f>
        <v>0</v>
      </c>
      <c r="L3508" s="2">
        <f>IF(B3508 &gt;= D3508*Inputs!$B$10, MAX(B3508 - E3508/Inputs!$B$5 - Inputs!$B$8, 0) * I3508, 0)</f>
        <v>9806.8882601609348</v>
      </c>
      <c r="M3508" s="2">
        <f t="shared" si="650"/>
        <v>0</v>
      </c>
      <c r="N3508" s="3" t="str">
        <f t="shared" si="651"/>
        <v>Discharge</v>
      </c>
      <c r="O3508" s="3" t="str">
        <f t="shared" si="659"/>
        <v>Discharge</v>
      </c>
      <c r="P3508" s="2">
        <f t="shared" si="652"/>
        <v>0</v>
      </c>
      <c r="Q3508" s="2">
        <f t="shared" si="653"/>
        <v>170</v>
      </c>
      <c r="R3508" s="2">
        <f t="shared" si="654"/>
        <v>0</v>
      </c>
      <c r="S3508" s="2">
        <f t="shared" si="655"/>
        <v>16292.609816273301</v>
      </c>
      <c r="T3508" s="2">
        <f t="shared" si="656"/>
        <v>0</v>
      </c>
      <c r="U3508" s="2">
        <f>IF(O3508="Reg", R3508 * Inputs!$B$7, 0)</f>
        <v>0</v>
      </c>
      <c r="V3508" s="2">
        <f>MAX(F3508 + P3508*Inputs!$B$15 - (Q3508/Inputs!$B$16) - U3508, 0)</f>
        <v>170</v>
      </c>
    </row>
    <row r="3509" spans="1:22" x14ac:dyDescent="0.3">
      <c r="A3509" s="1">
        <v>46169.125</v>
      </c>
      <c r="B3509" s="2">
        <v>0</v>
      </c>
      <c r="C3509" s="2">
        <v>4.7293051475008321</v>
      </c>
      <c r="D3509" s="2">
        <f t="shared" si="648"/>
        <v>34.660690295774792</v>
      </c>
      <c r="E3509" s="2">
        <f t="shared" si="649"/>
        <v>0</v>
      </c>
      <c r="F3509" s="2">
        <f t="shared" si="657"/>
        <v>170</v>
      </c>
      <c r="G3509" s="2">
        <f t="shared" si="658"/>
        <v>170</v>
      </c>
      <c r="H3509" s="2">
        <f>MIN(Inputs!$B$2, (Inputs!$B$14 - F3509)/Inputs!$B$15)</f>
        <v>170</v>
      </c>
      <c r="I3509" s="2">
        <f>MAX(MIN(Inputs!$B$2, F3509*Inputs!$B$16, Inputs!$B$14*Inputs!$B$4 - G3509), 0)</f>
        <v>170</v>
      </c>
      <c r="J3509" s="2">
        <f>MAX(MIN(Inputs!$B$2, F3509*Inputs!$B$16, (Inputs!$B$14-F3509)/Inputs!$B$15)*Inputs!$B$9, 0)</f>
        <v>136</v>
      </c>
      <c r="K3509" s="2">
        <f>MAX(E3509*Inputs!$B$5 - B3509 - Inputs!$B$8, 0) * H3509</f>
        <v>0</v>
      </c>
      <c r="L3509" s="2">
        <f>IF(B3509 &gt;= D3509*Inputs!$B$10, MAX(B3509 - E3509/Inputs!$B$5 - Inputs!$B$8, 0) * I3509, 0)</f>
        <v>0</v>
      </c>
      <c r="M3509" s="2">
        <f t="shared" si="650"/>
        <v>643.18550006011321</v>
      </c>
      <c r="N3509" s="3" t="str">
        <f t="shared" si="651"/>
        <v>Reg</v>
      </c>
      <c r="O3509" s="3" t="str">
        <f t="shared" si="659"/>
        <v>Discharge</v>
      </c>
      <c r="P3509" s="2">
        <f t="shared" si="652"/>
        <v>0</v>
      </c>
      <c r="Q3509" s="2">
        <f t="shared" si="653"/>
        <v>170</v>
      </c>
      <c r="R3509" s="2">
        <f t="shared" si="654"/>
        <v>0</v>
      </c>
      <c r="S3509" s="2">
        <f t="shared" si="655"/>
        <v>0</v>
      </c>
      <c r="T3509" s="2">
        <f t="shared" si="656"/>
        <v>0</v>
      </c>
      <c r="U3509" s="2">
        <f>IF(O3509="Reg", R3509 * Inputs!$B$7, 0)</f>
        <v>0</v>
      </c>
      <c r="V3509" s="2">
        <f>MAX(F3509 + P3509*Inputs!$B$15 - (Q3509/Inputs!$B$16) - U3509, 0)</f>
        <v>0</v>
      </c>
    </row>
    <row r="3510" spans="1:22" x14ac:dyDescent="0.3">
      <c r="A3510" s="1">
        <v>46169.166666666657</v>
      </c>
      <c r="B3510" s="2">
        <v>0</v>
      </c>
      <c r="C3510" s="2">
        <v>17.94653951698259</v>
      </c>
      <c r="D3510" s="2">
        <f t="shared" si="648"/>
        <v>34.660690295774792</v>
      </c>
      <c r="E3510" s="2">
        <f t="shared" si="649"/>
        <v>0</v>
      </c>
      <c r="F3510" s="2">
        <f t="shared" si="657"/>
        <v>0</v>
      </c>
      <c r="G3510" s="2">
        <f t="shared" si="658"/>
        <v>340</v>
      </c>
      <c r="H3510" s="2">
        <f>MIN(Inputs!$B$2, (Inputs!$B$14 - F3510)/Inputs!$B$15)</f>
        <v>170</v>
      </c>
      <c r="I3510" s="2">
        <f>MAX(MIN(Inputs!$B$2, F3510*Inputs!$B$16, Inputs!$B$14*Inputs!$B$4 - G3510), 0)</f>
        <v>0</v>
      </c>
      <c r="J3510" s="2">
        <f>MAX(MIN(Inputs!$B$2, F3510*Inputs!$B$16, (Inputs!$B$14-F3510)/Inputs!$B$15)*Inputs!$B$9, 0)</f>
        <v>0</v>
      </c>
      <c r="K3510" s="2">
        <f>MAX(E3510*Inputs!$B$5 - B3510 - Inputs!$B$8, 0) * H3510</f>
        <v>0</v>
      </c>
      <c r="L3510" s="2">
        <f>IF(B3510 &gt;= D3510*Inputs!$B$10, MAX(B3510 - E3510/Inputs!$B$5 - Inputs!$B$8, 0) * I3510, 0)</f>
        <v>0</v>
      </c>
      <c r="M3510" s="2">
        <f t="shared" si="650"/>
        <v>0</v>
      </c>
      <c r="N3510" s="3" t="str">
        <f t="shared" si="651"/>
        <v>Idle</v>
      </c>
      <c r="O3510" s="3" t="str">
        <f t="shared" si="659"/>
        <v>Idle</v>
      </c>
      <c r="P3510" s="2">
        <f t="shared" si="652"/>
        <v>0</v>
      </c>
      <c r="Q3510" s="2">
        <f t="shared" si="653"/>
        <v>0</v>
      </c>
      <c r="R3510" s="2">
        <f t="shared" si="654"/>
        <v>0</v>
      </c>
      <c r="S3510" s="2">
        <f t="shared" si="655"/>
        <v>0</v>
      </c>
      <c r="T3510" s="2">
        <f t="shared" si="656"/>
        <v>0</v>
      </c>
      <c r="U3510" s="2">
        <f>IF(O3510="Reg", R3510 * Inputs!$B$7, 0)</f>
        <v>0</v>
      </c>
      <c r="V3510" s="2">
        <f>MAX(F3510 + P3510*Inputs!$B$15 - (Q3510/Inputs!$B$16) - U3510, 0)</f>
        <v>0</v>
      </c>
    </row>
    <row r="3511" spans="1:22" x14ac:dyDescent="0.3">
      <c r="A3511" s="1">
        <v>46169.208333333343</v>
      </c>
      <c r="B3511" s="2">
        <v>0</v>
      </c>
      <c r="C3511" s="2">
        <v>77.330853269550346</v>
      </c>
      <c r="D3511" s="2">
        <f t="shared" si="648"/>
        <v>34.660690295774792</v>
      </c>
      <c r="E3511" s="2">
        <f t="shared" si="649"/>
        <v>1.5701872952807745</v>
      </c>
      <c r="F3511" s="2">
        <f t="shared" si="657"/>
        <v>0</v>
      </c>
      <c r="G3511" s="2">
        <f t="shared" si="658"/>
        <v>340</v>
      </c>
      <c r="H3511" s="2">
        <f>MIN(Inputs!$B$2, (Inputs!$B$14 - F3511)/Inputs!$B$15)</f>
        <v>170</v>
      </c>
      <c r="I3511" s="2">
        <f>MAX(MIN(Inputs!$B$2, F3511*Inputs!$B$16, Inputs!$B$14*Inputs!$B$4 - G3511), 0)</f>
        <v>0</v>
      </c>
      <c r="J3511" s="2">
        <f>MAX(MIN(Inputs!$B$2, F3511*Inputs!$B$16, (Inputs!$B$14-F3511)/Inputs!$B$15)*Inputs!$B$9, 0)</f>
        <v>0</v>
      </c>
      <c r="K3511" s="2">
        <f>MAX(E3511*Inputs!$B$5 - B3511 - Inputs!$B$8, 0) * H3511</f>
        <v>0</v>
      </c>
      <c r="L3511" s="2">
        <f>IF(B3511 &gt;= D3511*Inputs!$B$10, MAX(B3511 - E3511/Inputs!$B$5 - Inputs!$B$8, 0) * I3511, 0)</f>
        <v>0</v>
      </c>
      <c r="M3511" s="2">
        <f t="shared" si="650"/>
        <v>0</v>
      </c>
      <c r="N3511" s="3" t="str">
        <f t="shared" si="651"/>
        <v>Idle</v>
      </c>
      <c r="O3511" s="3" t="str">
        <f t="shared" si="659"/>
        <v>Idle</v>
      </c>
      <c r="P3511" s="2">
        <f t="shared" si="652"/>
        <v>0</v>
      </c>
      <c r="Q3511" s="2">
        <f t="shared" si="653"/>
        <v>0</v>
      </c>
      <c r="R3511" s="2">
        <f t="shared" si="654"/>
        <v>0</v>
      </c>
      <c r="S3511" s="2">
        <f t="shared" si="655"/>
        <v>0</v>
      </c>
      <c r="T3511" s="2">
        <f t="shared" si="656"/>
        <v>0</v>
      </c>
      <c r="U3511" s="2">
        <f>IF(O3511="Reg", R3511 * Inputs!$B$7, 0)</f>
        <v>0</v>
      </c>
      <c r="V3511" s="2">
        <f>MAX(F3511 + P3511*Inputs!$B$15 - (Q3511/Inputs!$B$16) - U3511, 0)</f>
        <v>0</v>
      </c>
    </row>
    <row r="3512" spans="1:22" x14ac:dyDescent="0.3">
      <c r="A3512" s="1">
        <v>46169.25</v>
      </c>
      <c r="B3512" s="2">
        <v>0</v>
      </c>
      <c r="C3512" s="2">
        <v>7.5082910786963826</v>
      </c>
      <c r="D3512" s="2">
        <f t="shared" si="648"/>
        <v>34.660690295774792</v>
      </c>
      <c r="E3512" s="2">
        <f t="shared" si="649"/>
        <v>5.7939963620885786</v>
      </c>
      <c r="F3512" s="2">
        <f t="shared" si="657"/>
        <v>0</v>
      </c>
      <c r="G3512" s="2">
        <f t="shared" si="658"/>
        <v>340</v>
      </c>
      <c r="H3512" s="2">
        <f>MIN(Inputs!$B$2, (Inputs!$B$14 - F3512)/Inputs!$B$15)</f>
        <v>170</v>
      </c>
      <c r="I3512" s="2">
        <f>MAX(MIN(Inputs!$B$2, F3512*Inputs!$B$16, Inputs!$B$14*Inputs!$B$4 - G3512), 0)</f>
        <v>0</v>
      </c>
      <c r="J3512" s="2">
        <f>MAX(MIN(Inputs!$B$2, F3512*Inputs!$B$16, (Inputs!$B$14-F3512)/Inputs!$B$15)*Inputs!$B$9, 0)</f>
        <v>0</v>
      </c>
      <c r="K3512" s="2">
        <f>MAX(E3512*Inputs!$B$5 - B3512 - Inputs!$B$8, 0) * H3512</f>
        <v>0</v>
      </c>
      <c r="L3512" s="2">
        <f>IF(B3512 &gt;= D3512*Inputs!$B$10, MAX(B3512 - E3512/Inputs!$B$5 - Inputs!$B$8, 0) * I3512, 0)</f>
        <v>0</v>
      </c>
      <c r="M3512" s="2">
        <f t="shared" si="650"/>
        <v>0</v>
      </c>
      <c r="N3512" s="3" t="str">
        <f t="shared" si="651"/>
        <v>Idle</v>
      </c>
      <c r="O3512" s="3" t="str">
        <f t="shared" si="659"/>
        <v>Idle</v>
      </c>
      <c r="P3512" s="2">
        <f t="shared" si="652"/>
        <v>0</v>
      </c>
      <c r="Q3512" s="2">
        <f t="shared" si="653"/>
        <v>0</v>
      </c>
      <c r="R3512" s="2">
        <f t="shared" si="654"/>
        <v>0</v>
      </c>
      <c r="S3512" s="2">
        <f t="shared" si="655"/>
        <v>0</v>
      </c>
      <c r="T3512" s="2">
        <f t="shared" si="656"/>
        <v>0</v>
      </c>
      <c r="U3512" s="2">
        <f>IF(O3512="Reg", R3512 * Inputs!$B$7, 0)</f>
        <v>0</v>
      </c>
      <c r="V3512" s="2">
        <f>MAX(F3512 + P3512*Inputs!$B$15 - (Q3512/Inputs!$B$16) - U3512, 0)</f>
        <v>0</v>
      </c>
    </row>
    <row r="3513" spans="1:22" x14ac:dyDescent="0.3">
      <c r="A3513" s="1">
        <v>46169.291666666657</v>
      </c>
      <c r="B3513" s="2">
        <v>0</v>
      </c>
      <c r="C3513" s="2">
        <v>3.070209986435819</v>
      </c>
      <c r="D3513" s="2">
        <f t="shared" si="648"/>
        <v>34.660690295774792</v>
      </c>
      <c r="E3513" s="2">
        <f t="shared" si="649"/>
        <v>10.446708139473907</v>
      </c>
      <c r="F3513" s="2">
        <f t="shared" si="657"/>
        <v>0</v>
      </c>
      <c r="G3513" s="2">
        <f t="shared" si="658"/>
        <v>340</v>
      </c>
      <c r="H3513" s="2">
        <f>MIN(Inputs!$B$2, (Inputs!$B$14 - F3513)/Inputs!$B$15)</f>
        <v>170</v>
      </c>
      <c r="I3513" s="2">
        <f>MAX(MIN(Inputs!$B$2, F3513*Inputs!$B$16, Inputs!$B$14*Inputs!$B$4 - G3513), 0)</f>
        <v>0</v>
      </c>
      <c r="J3513" s="2">
        <f>MAX(MIN(Inputs!$B$2, F3513*Inputs!$B$16, (Inputs!$B$14-F3513)/Inputs!$B$15)*Inputs!$B$9, 0)</f>
        <v>0</v>
      </c>
      <c r="K3513" s="2">
        <f>MAX(E3513*Inputs!$B$5 - B3513 - Inputs!$B$8, 0) * H3513</f>
        <v>0</v>
      </c>
      <c r="L3513" s="2">
        <f>IF(B3513 &gt;= D3513*Inputs!$B$10, MAX(B3513 - E3513/Inputs!$B$5 - Inputs!$B$8, 0) * I3513, 0)</f>
        <v>0</v>
      </c>
      <c r="M3513" s="2">
        <f t="shared" si="650"/>
        <v>0</v>
      </c>
      <c r="N3513" s="3" t="str">
        <f t="shared" si="651"/>
        <v>Idle</v>
      </c>
      <c r="O3513" s="3" t="str">
        <f t="shared" si="659"/>
        <v>Idle</v>
      </c>
      <c r="P3513" s="2">
        <f t="shared" si="652"/>
        <v>0</v>
      </c>
      <c r="Q3513" s="2">
        <f t="shared" si="653"/>
        <v>0</v>
      </c>
      <c r="R3513" s="2">
        <f t="shared" si="654"/>
        <v>0</v>
      </c>
      <c r="S3513" s="2">
        <f t="shared" si="655"/>
        <v>0</v>
      </c>
      <c r="T3513" s="2">
        <f t="shared" si="656"/>
        <v>0</v>
      </c>
      <c r="U3513" s="2">
        <f>IF(O3513="Reg", R3513 * Inputs!$B$7, 0)</f>
        <v>0</v>
      </c>
      <c r="V3513" s="2">
        <f>MAX(F3513 + P3513*Inputs!$B$15 - (Q3513/Inputs!$B$16) - U3513, 0)</f>
        <v>0</v>
      </c>
    </row>
    <row r="3514" spans="1:22" x14ac:dyDescent="0.3">
      <c r="A3514" s="1">
        <v>46169.333333333343</v>
      </c>
      <c r="B3514" s="2">
        <v>0</v>
      </c>
      <c r="C3514" s="2">
        <v>10.31852865772543</v>
      </c>
      <c r="D3514" s="2">
        <f t="shared" si="648"/>
        <v>34.660690295774792</v>
      </c>
      <c r="E3514" s="2">
        <f t="shared" si="649"/>
        <v>15.284087497636355</v>
      </c>
      <c r="F3514" s="2">
        <f t="shared" si="657"/>
        <v>0</v>
      </c>
      <c r="G3514" s="2">
        <f t="shared" si="658"/>
        <v>340</v>
      </c>
      <c r="H3514" s="2">
        <f>MIN(Inputs!$B$2, (Inputs!$B$14 - F3514)/Inputs!$B$15)</f>
        <v>170</v>
      </c>
      <c r="I3514" s="2">
        <f>MAX(MIN(Inputs!$B$2, F3514*Inputs!$B$16, Inputs!$B$14*Inputs!$B$4 - G3514), 0)</f>
        <v>0</v>
      </c>
      <c r="J3514" s="2">
        <f>MAX(MIN(Inputs!$B$2, F3514*Inputs!$B$16, (Inputs!$B$14-F3514)/Inputs!$B$15)*Inputs!$B$9, 0)</f>
        <v>0</v>
      </c>
      <c r="K3514" s="2">
        <f>MAX(E3514*Inputs!$B$5 - B3514 - Inputs!$B$8, 0) * H3514</f>
        <v>0</v>
      </c>
      <c r="L3514" s="2">
        <f>IF(B3514 &gt;= D3514*Inputs!$B$10, MAX(B3514 - E3514/Inputs!$B$5 - Inputs!$B$8, 0) * I3514, 0)</f>
        <v>0</v>
      </c>
      <c r="M3514" s="2">
        <f t="shared" si="650"/>
        <v>0</v>
      </c>
      <c r="N3514" s="3" t="str">
        <f t="shared" si="651"/>
        <v>Idle</v>
      </c>
      <c r="O3514" s="3" t="str">
        <f t="shared" si="659"/>
        <v>Idle</v>
      </c>
      <c r="P3514" s="2">
        <f t="shared" si="652"/>
        <v>0</v>
      </c>
      <c r="Q3514" s="2">
        <f t="shared" si="653"/>
        <v>0</v>
      </c>
      <c r="R3514" s="2">
        <f t="shared" si="654"/>
        <v>0</v>
      </c>
      <c r="S3514" s="2">
        <f t="shared" si="655"/>
        <v>0</v>
      </c>
      <c r="T3514" s="2">
        <f t="shared" si="656"/>
        <v>0</v>
      </c>
      <c r="U3514" s="2">
        <f>IF(O3514="Reg", R3514 * Inputs!$B$7, 0)</f>
        <v>0</v>
      </c>
      <c r="V3514" s="2">
        <f>MAX(F3514 + P3514*Inputs!$B$15 - (Q3514/Inputs!$B$16) - U3514, 0)</f>
        <v>0</v>
      </c>
    </row>
    <row r="3515" spans="1:22" x14ac:dyDescent="0.3">
      <c r="A3515" s="1">
        <v>46169.375</v>
      </c>
      <c r="B3515" s="2">
        <v>0</v>
      </c>
      <c r="C3515" s="2">
        <v>5.4820862326257371</v>
      </c>
      <c r="D3515" s="2">
        <f t="shared" si="648"/>
        <v>34.660690295774792</v>
      </c>
      <c r="E3515" s="2">
        <f t="shared" si="649"/>
        <v>25.264829257698295</v>
      </c>
      <c r="F3515" s="2">
        <f t="shared" si="657"/>
        <v>0</v>
      </c>
      <c r="G3515" s="2">
        <f t="shared" si="658"/>
        <v>340</v>
      </c>
      <c r="H3515" s="2">
        <f>MIN(Inputs!$B$2, (Inputs!$B$14 - F3515)/Inputs!$B$15)</f>
        <v>170</v>
      </c>
      <c r="I3515" s="2">
        <f>MAX(MIN(Inputs!$B$2, F3515*Inputs!$B$16, Inputs!$B$14*Inputs!$B$4 - G3515), 0)</f>
        <v>0</v>
      </c>
      <c r="J3515" s="2">
        <f>MAX(MIN(Inputs!$B$2, F3515*Inputs!$B$16, (Inputs!$B$14-F3515)/Inputs!$B$15)*Inputs!$B$9, 0)</f>
        <v>0</v>
      </c>
      <c r="K3515" s="2">
        <f>MAX(E3515*Inputs!$B$5 - B3515 - Inputs!$B$8, 0) * H3515</f>
        <v>379.61845695166522</v>
      </c>
      <c r="L3515" s="2">
        <f>IF(B3515 &gt;= D3515*Inputs!$B$10, MAX(B3515 - E3515/Inputs!$B$5 - Inputs!$B$8, 0) * I3515, 0)</f>
        <v>0</v>
      </c>
      <c r="M3515" s="2">
        <f t="shared" si="650"/>
        <v>0</v>
      </c>
      <c r="N3515" s="3" t="str">
        <f t="shared" si="651"/>
        <v>Charge</v>
      </c>
      <c r="O3515" s="3" t="str">
        <f t="shared" si="659"/>
        <v>Charge</v>
      </c>
      <c r="P3515" s="2">
        <f t="shared" si="652"/>
        <v>170</v>
      </c>
      <c r="Q3515" s="2">
        <f t="shared" si="653"/>
        <v>0</v>
      </c>
      <c r="R3515" s="2">
        <f t="shared" si="654"/>
        <v>0</v>
      </c>
      <c r="S3515" s="2">
        <f t="shared" si="655"/>
        <v>0</v>
      </c>
      <c r="T3515" s="2">
        <f t="shared" si="656"/>
        <v>0</v>
      </c>
      <c r="U3515" s="2">
        <f>IF(O3515="Reg", R3515 * Inputs!$B$7, 0)</f>
        <v>0</v>
      </c>
      <c r="V3515" s="2">
        <f>MAX(F3515 + P3515*Inputs!$B$15 - (Q3515/Inputs!$B$16) - U3515, 0)</f>
        <v>170</v>
      </c>
    </row>
    <row r="3516" spans="1:22" x14ac:dyDescent="0.3">
      <c r="A3516" s="1">
        <v>46169.416666666657</v>
      </c>
      <c r="B3516" s="2">
        <v>9.4211237716846465</v>
      </c>
      <c r="C3516" s="2">
        <v>5.8649158860422883</v>
      </c>
      <c r="D3516" s="2">
        <f t="shared" si="648"/>
        <v>34.660690295774792</v>
      </c>
      <c r="E3516" s="2">
        <f t="shared" si="649"/>
        <v>35.037487081690891</v>
      </c>
      <c r="F3516" s="2">
        <f t="shared" si="657"/>
        <v>170</v>
      </c>
      <c r="G3516" s="2">
        <f t="shared" si="658"/>
        <v>340</v>
      </c>
      <c r="H3516" s="2">
        <f>MIN(Inputs!$B$2, (Inputs!$B$14 - F3516)/Inputs!$B$15)</f>
        <v>170</v>
      </c>
      <c r="I3516" s="2">
        <f>MAX(MIN(Inputs!$B$2, F3516*Inputs!$B$16, Inputs!$B$14*Inputs!$B$4 - G3516), 0)</f>
        <v>0</v>
      </c>
      <c r="J3516" s="2">
        <f>MAX(MIN(Inputs!$B$2, F3516*Inputs!$B$16, (Inputs!$B$14-F3516)/Inputs!$B$15)*Inputs!$B$9, 0)</f>
        <v>136</v>
      </c>
      <c r="K3516" s="2">
        <f>MAX(E3516*Inputs!$B$5 - B3516 - Inputs!$B$8, 0) * H3516</f>
        <v>240.01702623456737</v>
      </c>
      <c r="L3516" s="2">
        <f>IF(B3516 &gt;= D3516*Inputs!$B$10, MAX(B3516 - E3516/Inputs!$B$5 - Inputs!$B$8, 0) * I3516, 0)</f>
        <v>0</v>
      </c>
      <c r="M3516" s="2">
        <f t="shared" si="650"/>
        <v>797.62856050175117</v>
      </c>
      <c r="N3516" s="3" t="str">
        <f t="shared" si="651"/>
        <v>Reg</v>
      </c>
      <c r="O3516" s="3" t="str">
        <f t="shared" si="659"/>
        <v>Charge</v>
      </c>
      <c r="P3516" s="2">
        <f t="shared" si="652"/>
        <v>170</v>
      </c>
      <c r="Q3516" s="2">
        <f t="shared" si="653"/>
        <v>0</v>
      </c>
      <c r="R3516" s="2">
        <f t="shared" si="654"/>
        <v>0</v>
      </c>
      <c r="S3516" s="2">
        <f t="shared" si="655"/>
        <v>-1601.5910411863899</v>
      </c>
      <c r="T3516" s="2">
        <f t="shared" si="656"/>
        <v>0</v>
      </c>
      <c r="U3516" s="2">
        <f>IF(O3516="Reg", R3516 * Inputs!$B$7, 0)</f>
        <v>0</v>
      </c>
      <c r="V3516" s="2">
        <f>MAX(F3516 + P3516*Inputs!$B$15 - (Q3516/Inputs!$B$16) - U3516, 0)</f>
        <v>340</v>
      </c>
    </row>
    <row r="3517" spans="1:22" x14ac:dyDescent="0.3">
      <c r="A3517" s="1">
        <v>46169.458333333343</v>
      </c>
      <c r="B3517" s="2">
        <v>25.342854400846829</v>
      </c>
      <c r="C3517" s="2">
        <v>11.432669689993229</v>
      </c>
      <c r="D3517" s="2">
        <f t="shared" si="648"/>
        <v>34.660690295774792</v>
      </c>
      <c r="E3517" s="2">
        <f t="shared" si="649"/>
        <v>43.123762416116392</v>
      </c>
      <c r="F3517" s="2">
        <f t="shared" si="657"/>
        <v>340</v>
      </c>
      <c r="G3517" s="2">
        <f t="shared" si="658"/>
        <v>340</v>
      </c>
      <c r="H3517" s="2">
        <f>MIN(Inputs!$B$2, (Inputs!$B$14 - F3517)/Inputs!$B$15)</f>
        <v>0</v>
      </c>
      <c r="I3517" s="2">
        <f>MAX(MIN(Inputs!$B$2, F3517*Inputs!$B$16, Inputs!$B$14*Inputs!$B$4 - G3517), 0)</f>
        <v>0</v>
      </c>
      <c r="J3517" s="2">
        <f>MAX(MIN(Inputs!$B$2, F3517*Inputs!$B$16, (Inputs!$B$14-F3517)/Inputs!$B$15)*Inputs!$B$9, 0)</f>
        <v>0</v>
      </c>
      <c r="K3517" s="2">
        <f>MAX(E3517*Inputs!$B$5 - B3517 - Inputs!$B$8, 0) * H3517</f>
        <v>0</v>
      </c>
      <c r="L3517" s="2">
        <f>IF(B3517 &gt;= D3517*Inputs!$B$10, MAX(B3517 - E3517/Inputs!$B$5 - Inputs!$B$8, 0) * I3517, 0)</f>
        <v>0</v>
      </c>
      <c r="M3517" s="2">
        <f t="shared" si="650"/>
        <v>0</v>
      </c>
      <c r="N3517" s="3" t="str">
        <f t="shared" si="651"/>
        <v>Idle</v>
      </c>
      <c r="O3517" s="3" t="str">
        <f t="shared" si="659"/>
        <v>Idle</v>
      </c>
      <c r="P3517" s="2">
        <f t="shared" si="652"/>
        <v>0</v>
      </c>
      <c r="Q3517" s="2">
        <f t="shared" si="653"/>
        <v>0</v>
      </c>
      <c r="R3517" s="2">
        <f t="shared" si="654"/>
        <v>0</v>
      </c>
      <c r="S3517" s="2">
        <f t="shared" si="655"/>
        <v>0</v>
      </c>
      <c r="T3517" s="2">
        <f t="shared" si="656"/>
        <v>0</v>
      </c>
      <c r="U3517" s="2">
        <f>IF(O3517="Reg", R3517 * Inputs!$B$7, 0)</f>
        <v>0</v>
      </c>
      <c r="V3517" s="2">
        <f>MAX(F3517 + P3517*Inputs!$B$15 - (Q3517/Inputs!$B$16) - U3517, 0)</f>
        <v>340</v>
      </c>
    </row>
    <row r="3518" spans="1:22" x14ac:dyDescent="0.3">
      <c r="A3518" s="1">
        <v>46169.5</v>
      </c>
      <c r="B3518" s="2">
        <v>27.91627066431197</v>
      </c>
      <c r="C3518" s="2">
        <v>4.2632694501601014</v>
      </c>
      <c r="D3518" s="2">
        <f t="shared" si="648"/>
        <v>34.660690295774792</v>
      </c>
      <c r="E3518" s="2">
        <f t="shared" si="649"/>
        <v>50.888355067274738</v>
      </c>
      <c r="F3518" s="2">
        <f t="shared" si="657"/>
        <v>340</v>
      </c>
      <c r="G3518" s="2">
        <f t="shared" si="658"/>
        <v>340</v>
      </c>
      <c r="H3518" s="2">
        <f>MIN(Inputs!$B$2, (Inputs!$B$14 - F3518)/Inputs!$B$15)</f>
        <v>0</v>
      </c>
      <c r="I3518" s="2">
        <f>MAX(MIN(Inputs!$B$2, F3518*Inputs!$B$16, Inputs!$B$14*Inputs!$B$4 - G3518), 0)</f>
        <v>0</v>
      </c>
      <c r="J3518" s="2">
        <f>MAX(MIN(Inputs!$B$2, F3518*Inputs!$B$16, (Inputs!$B$14-F3518)/Inputs!$B$15)*Inputs!$B$9, 0)</f>
        <v>0</v>
      </c>
      <c r="K3518" s="2">
        <f>MAX(E3518*Inputs!$B$5 - B3518 - Inputs!$B$8, 0) * H3518</f>
        <v>0</v>
      </c>
      <c r="L3518" s="2">
        <f>IF(B3518 &gt;= D3518*Inputs!$B$10, MAX(B3518 - E3518/Inputs!$B$5 - Inputs!$B$8, 0) * I3518, 0)</f>
        <v>0</v>
      </c>
      <c r="M3518" s="2">
        <f t="shared" si="650"/>
        <v>0</v>
      </c>
      <c r="N3518" s="3" t="str">
        <f t="shared" si="651"/>
        <v>Idle</v>
      </c>
      <c r="O3518" s="3" t="str">
        <f t="shared" si="659"/>
        <v>Idle</v>
      </c>
      <c r="P3518" s="2">
        <f t="shared" si="652"/>
        <v>0</v>
      </c>
      <c r="Q3518" s="2">
        <f t="shared" si="653"/>
        <v>0</v>
      </c>
      <c r="R3518" s="2">
        <f t="shared" si="654"/>
        <v>0</v>
      </c>
      <c r="S3518" s="2">
        <f t="shared" si="655"/>
        <v>0</v>
      </c>
      <c r="T3518" s="2">
        <f t="shared" si="656"/>
        <v>0</v>
      </c>
      <c r="U3518" s="2">
        <f>IF(O3518="Reg", R3518 * Inputs!$B$7, 0)</f>
        <v>0</v>
      </c>
      <c r="V3518" s="2">
        <f>MAX(F3518 + P3518*Inputs!$B$15 - (Q3518/Inputs!$B$16) - U3518, 0)</f>
        <v>340</v>
      </c>
    </row>
    <row r="3519" spans="1:22" x14ac:dyDescent="0.3">
      <c r="A3519" s="1">
        <v>46169.541666666657</v>
      </c>
      <c r="B3519" s="2">
        <v>29.024276148974678</v>
      </c>
      <c r="C3519" s="2">
        <v>8.0340935477640443</v>
      </c>
      <c r="D3519" s="2">
        <f t="shared" si="648"/>
        <v>34.660690295774792</v>
      </c>
      <c r="E3519" s="2">
        <f t="shared" si="649"/>
        <v>58.309884874814486</v>
      </c>
      <c r="F3519" s="2">
        <f t="shared" si="657"/>
        <v>340</v>
      </c>
      <c r="G3519" s="2">
        <f t="shared" si="658"/>
        <v>340</v>
      </c>
      <c r="H3519" s="2">
        <f>MIN(Inputs!$B$2, (Inputs!$B$14 - F3519)/Inputs!$B$15)</f>
        <v>0</v>
      </c>
      <c r="I3519" s="2">
        <f>MAX(MIN(Inputs!$B$2, F3519*Inputs!$B$16, Inputs!$B$14*Inputs!$B$4 - G3519), 0)</f>
        <v>0</v>
      </c>
      <c r="J3519" s="2">
        <f>MAX(MIN(Inputs!$B$2, F3519*Inputs!$B$16, (Inputs!$B$14-F3519)/Inputs!$B$15)*Inputs!$B$9, 0)</f>
        <v>0</v>
      </c>
      <c r="K3519" s="2">
        <f>MAX(E3519*Inputs!$B$5 - B3519 - Inputs!$B$8, 0) * H3519</f>
        <v>0</v>
      </c>
      <c r="L3519" s="2">
        <f>IF(B3519 &gt;= D3519*Inputs!$B$10, MAX(B3519 - E3519/Inputs!$B$5 - Inputs!$B$8, 0) * I3519, 0)</f>
        <v>0</v>
      </c>
      <c r="M3519" s="2">
        <f t="shared" si="650"/>
        <v>0</v>
      </c>
      <c r="N3519" s="3" t="str">
        <f t="shared" si="651"/>
        <v>Idle</v>
      </c>
      <c r="O3519" s="3" t="str">
        <f t="shared" si="659"/>
        <v>Idle</v>
      </c>
      <c r="P3519" s="2">
        <f t="shared" si="652"/>
        <v>0</v>
      </c>
      <c r="Q3519" s="2">
        <f t="shared" si="653"/>
        <v>0</v>
      </c>
      <c r="R3519" s="2">
        <f t="shared" si="654"/>
        <v>0</v>
      </c>
      <c r="S3519" s="2">
        <f t="shared" si="655"/>
        <v>0</v>
      </c>
      <c r="T3519" s="2">
        <f t="shared" si="656"/>
        <v>0</v>
      </c>
      <c r="U3519" s="2">
        <f>IF(O3519="Reg", R3519 * Inputs!$B$7, 0)</f>
        <v>0</v>
      </c>
      <c r="V3519" s="2">
        <f>MAX(F3519 + P3519*Inputs!$B$15 - (Q3519/Inputs!$B$16) - U3519, 0)</f>
        <v>340</v>
      </c>
    </row>
    <row r="3520" spans="1:22" x14ac:dyDescent="0.3">
      <c r="A3520" s="1">
        <v>46169.583333333343</v>
      </c>
      <c r="B3520" s="2">
        <v>59.884450560371647</v>
      </c>
      <c r="C3520" s="2">
        <v>23.334371039598071</v>
      </c>
      <c r="D3520" s="2">
        <f t="shared" si="648"/>
        <v>34.660690295774792</v>
      </c>
      <c r="E3520" s="2">
        <f t="shared" si="649"/>
        <v>63.010804318667944</v>
      </c>
      <c r="F3520" s="2">
        <f t="shared" si="657"/>
        <v>340</v>
      </c>
      <c r="G3520" s="2">
        <f t="shared" si="658"/>
        <v>340</v>
      </c>
      <c r="H3520" s="2">
        <f>MIN(Inputs!$B$2, (Inputs!$B$14 - F3520)/Inputs!$B$15)</f>
        <v>0</v>
      </c>
      <c r="I3520" s="2">
        <f>MAX(MIN(Inputs!$B$2, F3520*Inputs!$B$16, Inputs!$B$14*Inputs!$B$4 - G3520), 0)</f>
        <v>0</v>
      </c>
      <c r="J3520" s="2">
        <f>MAX(MIN(Inputs!$B$2, F3520*Inputs!$B$16, (Inputs!$B$14-F3520)/Inputs!$B$15)*Inputs!$B$9, 0)</f>
        <v>0</v>
      </c>
      <c r="K3520" s="2">
        <f>MAX(E3520*Inputs!$B$5 - B3520 - Inputs!$B$8, 0) * H3520</f>
        <v>0</v>
      </c>
      <c r="L3520" s="2">
        <f>IF(B3520 &gt;= D3520*Inputs!$B$10, MAX(B3520 - E3520/Inputs!$B$5 - Inputs!$B$8, 0) * I3520, 0)</f>
        <v>0</v>
      </c>
      <c r="M3520" s="2">
        <f t="shared" si="650"/>
        <v>0</v>
      </c>
      <c r="N3520" s="3" t="str">
        <f t="shared" si="651"/>
        <v>Idle</v>
      </c>
      <c r="O3520" s="3" t="str">
        <f t="shared" si="659"/>
        <v>Idle</v>
      </c>
      <c r="P3520" s="2">
        <f t="shared" si="652"/>
        <v>0</v>
      </c>
      <c r="Q3520" s="2">
        <f t="shared" si="653"/>
        <v>0</v>
      </c>
      <c r="R3520" s="2">
        <f t="shared" si="654"/>
        <v>0</v>
      </c>
      <c r="S3520" s="2">
        <f t="shared" si="655"/>
        <v>0</v>
      </c>
      <c r="T3520" s="2">
        <f t="shared" si="656"/>
        <v>0</v>
      </c>
      <c r="U3520" s="2">
        <f>IF(O3520="Reg", R3520 * Inputs!$B$7, 0)</f>
        <v>0</v>
      </c>
      <c r="V3520" s="2">
        <f>MAX(F3520 + P3520*Inputs!$B$15 - (Q3520/Inputs!$B$16) - U3520, 0)</f>
        <v>340</v>
      </c>
    </row>
    <row r="3521" spans="1:22" x14ac:dyDescent="0.3">
      <c r="A3521" s="1">
        <v>46169.625</v>
      </c>
      <c r="B3521" s="2">
        <v>58.635946943955553</v>
      </c>
      <c r="C3521" s="2">
        <v>24.40209344061039</v>
      </c>
      <c r="D3521" s="2">
        <f t="shared" si="648"/>
        <v>34.660690295774792</v>
      </c>
      <c r="E3521" s="2">
        <f t="shared" si="649"/>
        <v>63.868265020391192</v>
      </c>
      <c r="F3521" s="2">
        <f t="shared" si="657"/>
        <v>340</v>
      </c>
      <c r="G3521" s="2">
        <f t="shared" si="658"/>
        <v>340</v>
      </c>
      <c r="H3521" s="2">
        <f>MIN(Inputs!$B$2, (Inputs!$B$14 - F3521)/Inputs!$B$15)</f>
        <v>0</v>
      </c>
      <c r="I3521" s="2">
        <f>MAX(MIN(Inputs!$B$2, F3521*Inputs!$B$16, Inputs!$B$14*Inputs!$B$4 - G3521), 0)</f>
        <v>0</v>
      </c>
      <c r="J3521" s="2">
        <f>MAX(MIN(Inputs!$B$2, F3521*Inputs!$B$16, (Inputs!$B$14-F3521)/Inputs!$B$15)*Inputs!$B$9, 0)</f>
        <v>0</v>
      </c>
      <c r="K3521" s="2">
        <f>MAX(E3521*Inputs!$B$5 - B3521 - Inputs!$B$8, 0) * H3521</f>
        <v>0</v>
      </c>
      <c r="L3521" s="2">
        <f>IF(B3521 &gt;= D3521*Inputs!$B$10, MAX(B3521 - E3521/Inputs!$B$5 - Inputs!$B$8, 0) * I3521, 0)</f>
        <v>0</v>
      </c>
      <c r="M3521" s="2">
        <f t="shared" si="650"/>
        <v>0</v>
      </c>
      <c r="N3521" s="3" t="str">
        <f t="shared" si="651"/>
        <v>Idle</v>
      </c>
      <c r="O3521" s="3" t="str">
        <f t="shared" si="659"/>
        <v>Idle</v>
      </c>
      <c r="P3521" s="2">
        <f t="shared" si="652"/>
        <v>0</v>
      </c>
      <c r="Q3521" s="2">
        <f t="shared" si="653"/>
        <v>0</v>
      </c>
      <c r="R3521" s="2">
        <f t="shared" si="654"/>
        <v>0</v>
      </c>
      <c r="S3521" s="2">
        <f t="shared" si="655"/>
        <v>0</v>
      </c>
      <c r="T3521" s="2">
        <f t="shared" si="656"/>
        <v>0</v>
      </c>
      <c r="U3521" s="2">
        <f>IF(O3521="Reg", R3521 * Inputs!$B$7, 0)</f>
        <v>0</v>
      </c>
      <c r="V3521" s="2">
        <f>MAX(F3521 + P3521*Inputs!$B$15 - (Q3521/Inputs!$B$16) - U3521, 0)</f>
        <v>340</v>
      </c>
    </row>
    <row r="3522" spans="1:22" x14ac:dyDescent="0.3">
      <c r="A3522" s="1">
        <v>46169.666666666657</v>
      </c>
      <c r="B3522" s="2">
        <v>57.938775778237677</v>
      </c>
      <c r="C3522" s="2">
        <v>1.3570042724661451</v>
      </c>
      <c r="D3522" s="2">
        <f t="shared" ref="D3522:D3585" si="660">AVERAGEIFS(B:B, A:A, "&gt;="&amp;INT(A3522), A:A, "&lt;"&amp;INT(A3522)+1)</f>
        <v>34.660690295774792</v>
      </c>
      <c r="E3522" s="2">
        <f t="shared" ref="E3522:E3585" si="661">AVERAGE(B3522:B3527)</f>
        <v>63.998970486150192</v>
      </c>
      <c r="F3522" s="2">
        <f t="shared" si="657"/>
        <v>340</v>
      </c>
      <c r="G3522" s="2">
        <f t="shared" si="658"/>
        <v>340</v>
      </c>
      <c r="H3522" s="2">
        <f>MIN(Inputs!$B$2, (Inputs!$B$14 - F3522)/Inputs!$B$15)</f>
        <v>0</v>
      </c>
      <c r="I3522" s="2">
        <f>MAX(MIN(Inputs!$B$2, F3522*Inputs!$B$16, Inputs!$B$14*Inputs!$B$4 - G3522), 0)</f>
        <v>0</v>
      </c>
      <c r="J3522" s="2">
        <f>MAX(MIN(Inputs!$B$2, F3522*Inputs!$B$16, (Inputs!$B$14-F3522)/Inputs!$B$15)*Inputs!$B$9, 0)</f>
        <v>0</v>
      </c>
      <c r="K3522" s="2">
        <f>MAX(E3522*Inputs!$B$5 - B3522 - Inputs!$B$8, 0) * H3522</f>
        <v>0</v>
      </c>
      <c r="L3522" s="2">
        <f>IF(B3522 &gt;= D3522*Inputs!$B$10, MAX(B3522 - E3522/Inputs!$B$5 - Inputs!$B$8, 0) * I3522, 0)</f>
        <v>0</v>
      </c>
      <c r="M3522" s="2">
        <f t="shared" ref="M3522:M3585" si="662">C3522 * J3522</f>
        <v>0</v>
      </c>
      <c r="N3522" s="3" t="str">
        <f t="shared" ref="N3522:N3585" si="663">IF(MAX(K3522, L3522, M3522)&lt;=0, "Idle", IF(AND(M3522&gt;=K3522, M3522&gt;=L3522), "Reg", IF(L3522&gt;=K3522, "Discharge", "Charge")))</f>
        <v>Idle</v>
      </c>
      <c r="O3522" s="3" t="str">
        <f t="shared" si="659"/>
        <v>Idle</v>
      </c>
      <c r="P3522" s="2">
        <f t="shared" ref="P3522:P3585" si="664">IF(O3522="Charge", H3522, 0)</f>
        <v>0</v>
      </c>
      <c r="Q3522" s="2">
        <f t="shared" ref="Q3522:Q3585" si="665">IF(O3522="Discharge", I3522, 0)</f>
        <v>0</v>
      </c>
      <c r="R3522" s="2">
        <f t="shared" ref="R3522:R3585" si="666">IF(O3522="Reg", J3522, 0)</f>
        <v>0</v>
      </c>
      <c r="S3522" s="2">
        <f t="shared" ref="S3522:S3585" si="667">(Q3522 - P3522) * B3522</f>
        <v>0</v>
      </c>
      <c r="T3522" s="2">
        <f t="shared" ref="T3522:T3585" si="668">R3522 * C3522</f>
        <v>0</v>
      </c>
      <c r="U3522" s="2">
        <f>IF(O3522="Reg", R3522 * Inputs!$B$7, 0)</f>
        <v>0</v>
      </c>
      <c r="V3522" s="2">
        <f>MAX(F3522 + P3522*Inputs!$B$15 - (Q3522/Inputs!$B$16) - U3522, 0)</f>
        <v>340</v>
      </c>
    </row>
    <row r="3523" spans="1:22" x14ac:dyDescent="0.3">
      <c r="A3523" s="1">
        <v>46169.708333333343</v>
      </c>
      <c r="B3523" s="2">
        <v>71.93041030779689</v>
      </c>
      <c r="C3523" s="2">
        <v>14.29191152526254</v>
      </c>
      <c r="D3523" s="2">
        <f t="shared" si="660"/>
        <v>34.660690295774792</v>
      </c>
      <c r="E3523" s="2">
        <f t="shared" si="661"/>
        <v>62.037316740484634</v>
      </c>
      <c r="F3523" s="2">
        <f t="shared" ref="F3523:F3586" si="669">V3522</f>
        <v>340</v>
      </c>
      <c r="G3523" s="2">
        <f t="shared" ref="G3523:G3586" si="670">IF(INT(A3523)=INT(A3522), G3522 + Q3522, 0)</f>
        <v>340</v>
      </c>
      <c r="H3523" s="2">
        <f>MIN(Inputs!$B$2, (Inputs!$B$14 - F3523)/Inputs!$B$15)</f>
        <v>0</v>
      </c>
      <c r="I3523" s="2">
        <f>MAX(MIN(Inputs!$B$2, F3523*Inputs!$B$16, Inputs!$B$14*Inputs!$B$4 - G3523), 0)</f>
        <v>0</v>
      </c>
      <c r="J3523" s="2">
        <f>MAX(MIN(Inputs!$B$2, F3523*Inputs!$B$16, (Inputs!$B$14-F3523)/Inputs!$B$15)*Inputs!$B$9, 0)</f>
        <v>0</v>
      </c>
      <c r="K3523" s="2">
        <f>MAX(E3523*Inputs!$B$5 - B3523 - Inputs!$B$8, 0) * H3523</f>
        <v>0</v>
      </c>
      <c r="L3523" s="2">
        <f>IF(B3523 &gt;= D3523*Inputs!$B$10, MAX(B3523 - E3523/Inputs!$B$5 - Inputs!$B$8, 0) * I3523, 0)</f>
        <v>0</v>
      </c>
      <c r="M3523" s="2">
        <f t="shared" si="662"/>
        <v>0</v>
      </c>
      <c r="N3523" s="3" t="str">
        <f t="shared" si="663"/>
        <v>Idle</v>
      </c>
      <c r="O3523" s="3" t="str">
        <f t="shared" si="659"/>
        <v>Idle</v>
      </c>
      <c r="P3523" s="2">
        <f t="shared" si="664"/>
        <v>0</v>
      </c>
      <c r="Q3523" s="2">
        <f t="shared" si="665"/>
        <v>0</v>
      </c>
      <c r="R3523" s="2">
        <f t="shared" si="666"/>
        <v>0</v>
      </c>
      <c r="S3523" s="2">
        <f t="shared" si="667"/>
        <v>0</v>
      </c>
      <c r="T3523" s="2">
        <f t="shared" si="668"/>
        <v>0</v>
      </c>
      <c r="U3523" s="2">
        <f>IF(O3523="Reg", R3523 * Inputs!$B$7, 0)</f>
        <v>0</v>
      </c>
      <c r="V3523" s="2">
        <f>MAX(F3523 + P3523*Inputs!$B$15 - (Q3523/Inputs!$B$16) - U3523, 0)</f>
        <v>340</v>
      </c>
    </row>
    <row r="3524" spans="1:22" x14ac:dyDescent="0.3">
      <c r="A3524" s="1">
        <v>46169.75</v>
      </c>
      <c r="B3524" s="2">
        <v>72.445449509550457</v>
      </c>
      <c r="C3524" s="2">
        <v>1.563664646737126</v>
      </c>
      <c r="D3524" s="2">
        <f t="shared" si="660"/>
        <v>34.660690295774792</v>
      </c>
      <c r="E3524" s="2">
        <f t="shared" si="661"/>
        <v>56.443733739031849</v>
      </c>
      <c r="F3524" s="2">
        <f t="shared" si="669"/>
        <v>340</v>
      </c>
      <c r="G3524" s="2">
        <f t="shared" si="670"/>
        <v>340</v>
      </c>
      <c r="H3524" s="2">
        <f>MIN(Inputs!$B$2, (Inputs!$B$14 - F3524)/Inputs!$B$15)</f>
        <v>0</v>
      </c>
      <c r="I3524" s="2">
        <f>MAX(MIN(Inputs!$B$2, F3524*Inputs!$B$16, Inputs!$B$14*Inputs!$B$4 - G3524), 0)</f>
        <v>0</v>
      </c>
      <c r="J3524" s="2">
        <f>MAX(MIN(Inputs!$B$2, F3524*Inputs!$B$16, (Inputs!$B$14-F3524)/Inputs!$B$15)*Inputs!$B$9, 0)</f>
        <v>0</v>
      </c>
      <c r="K3524" s="2">
        <f>MAX(E3524*Inputs!$B$5 - B3524 - Inputs!$B$8, 0) * H3524</f>
        <v>0</v>
      </c>
      <c r="L3524" s="2">
        <f>IF(B3524 &gt;= D3524*Inputs!$B$10, MAX(B3524 - E3524/Inputs!$B$5 - Inputs!$B$8, 0) * I3524, 0)</f>
        <v>0</v>
      </c>
      <c r="M3524" s="2">
        <f t="shared" si="662"/>
        <v>0</v>
      </c>
      <c r="N3524" s="3" t="str">
        <f t="shared" si="663"/>
        <v>Idle</v>
      </c>
      <c r="O3524" s="3" t="str">
        <f t="shared" ref="O3524:O3587" si="671">IF(O3523&lt;&gt;O3522, O3523, N3524)</f>
        <v>Idle</v>
      </c>
      <c r="P3524" s="2">
        <f t="shared" si="664"/>
        <v>0</v>
      </c>
      <c r="Q3524" s="2">
        <f t="shared" si="665"/>
        <v>0</v>
      </c>
      <c r="R3524" s="2">
        <f t="shared" si="666"/>
        <v>0</v>
      </c>
      <c r="S3524" s="2">
        <f t="shared" si="667"/>
        <v>0</v>
      </c>
      <c r="T3524" s="2">
        <f t="shared" si="668"/>
        <v>0</v>
      </c>
      <c r="U3524" s="2">
        <f>IF(O3524="Reg", R3524 * Inputs!$B$7, 0)</f>
        <v>0</v>
      </c>
      <c r="V3524" s="2">
        <f>MAX(F3524 + P3524*Inputs!$B$15 - (Q3524/Inputs!$B$16) - U3524, 0)</f>
        <v>340</v>
      </c>
    </row>
    <row r="3525" spans="1:22" x14ac:dyDescent="0.3">
      <c r="A3525" s="1">
        <v>46169.791666666657</v>
      </c>
      <c r="B3525" s="2">
        <v>57.229792812095411</v>
      </c>
      <c r="C3525" s="2">
        <v>3.4759460395653741</v>
      </c>
      <c r="D3525" s="2">
        <f t="shared" si="660"/>
        <v>34.660690295774792</v>
      </c>
      <c r="E3525" s="2">
        <f t="shared" si="661"/>
        <v>50.546268237436699</v>
      </c>
      <c r="F3525" s="2">
        <f t="shared" si="669"/>
        <v>340</v>
      </c>
      <c r="G3525" s="2">
        <f t="shared" si="670"/>
        <v>340</v>
      </c>
      <c r="H3525" s="2">
        <f>MIN(Inputs!$B$2, (Inputs!$B$14 - F3525)/Inputs!$B$15)</f>
        <v>0</v>
      </c>
      <c r="I3525" s="2">
        <f>MAX(MIN(Inputs!$B$2, F3525*Inputs!$B$16, Inputs!$B$14*Inputs!$B$4 - G3525), 0)</f>
        <v>0</v>
      </c>
      <c r="J3525" s="2">
        <f>MAX(MIN(Inputs!$B$2, F3525*Inputs!$B$16, (Inputs!$B$14-F3525)/Inputs!$B$15)*Inputs!$B$9, 0)</f>
        <v>0</v>
      </c>
      <c r="K3525" s="2">
        <f>MAX(E3525*Inputs!$B$5 - B3525 - Inputs!$B$8, 0) * H3525</f>
        <v>0</v>
      </c>
      <c r="L3525" s="2">
        <f>IF(B3525 &gt;= D3525*Inputs!$B$10, MAX(B3525 - E3525/Inputs!$B$5 - Inputs!$B$8, 0) * I3525, 0)</f>
        <v>0</v>
      </c>
      <c r="M3525" s="2">
        <f t="shared" si="662"/>
        <v>0</v>
      </c>
      <c r="N3525" s="3" t="str">
        <f t="shared" si="663"/>
        <v>Idle</v>
      </c>
      <c r="O3525" s="3" t="str">
        <f t="shared" si="671"/>
        <v>Idle</v>
      </c>
      <c r="P3525" s="2">
        <f t="shared" si="664"/>
        <v>0</v>
      </c>
      <c r="Q3525" s="2">
        <f t="shared" si="665"/>
        <v>0</v>
      </c>
      <c r="R3525" s="2">
        <f t="shared" si="666"/>
        <v>0</v>
      </c>
      <c r="S3525" s="2">
        <f t="shared" si="667"/>
        <v>0</v>
      </c>
      <c r="T3525" s="2">
        <f t="shared" si="668"/>
        <v>0</v>
      </c>
      <c r="U3525" s="2">
        <f>IF(O3525="Reg", R3525 * Inputs!$B$7, 0)</f>
        <v>0</v>
      </c>
      <c r="V3525" s="2">
        <f>MAX(F3525 + P3525*Inputs!$B$15 - (Q3525/Inputs!$B$16) - U3525, 0)</f>
        <v>340</v>
      </c>
    </row>
    <row r="3526" spans="1:22" x14ac:dyDescent="0.3">
      <c r="A3526" s="1">
        <v>46169.833333333343</v>
      </c>
      <c r="B3526" s="2">
        <v>65.029214770711107</v>
      </c>
      <c r="C3526" s="2">
        <v>3.3242036221163511</v>
      </c>
      <c r="D3526" s="2">
        <f t="shared" si="660"/>
        <v>34.660690295774792</v>
      </c>
      <c r="E3526" s="2">
        <f t="shared" si="661"/>
        <v>44.789822403518514</v>
      </c>
      <c r="F3526" s="2">
        <f t="shared" si="669"/>
        <v>340</v>
      </c>
      <c r="G3526" s="2">
        <f t="shared" si="670"/>
        <v>340</v>
      </c>
      <c r="H3526" s="2">
        <f>MIN(Inputs!$B$2, (Inputs!$B$14 - F3526)/Inputs!$B$15)</f>
        <v>0</v>
      </c>
      <c r="I3526" s="2">
        <f>MAX(MIN(Inputs!$B$2, F3526*Inputs!$B$16, Inputs!$B$14*Inputs!$B$4 - G3526), 0)</f>
        <v>0</v>
      </c>
      <c r="J3526" s="2">
        <f>MAX(MIN(Inputs!$B$2, F3526*Inputs!$B$16, (Inputs!$B$14-F3526)/Inputs!$B$15)*Inputs!$B$9, 0)</f>
        <v>0</v>
      </c>
      <c r="K3526" s="2">
        <f>MAX(E3526*Inputs!$B$5 - B3526 - Inputs!$B$8, 0) * H3526</f>
        <v>0</v>
      </c>
      <c r="L3526" s="2">
        <f>IF(B3526 &gt;= D3526*Inputs!$B$10, MAX(B3526 - E3526/Inputs!$B$5 - Inputs!$B$8, 0) * I3526, 0)</f>
        <v>0</v>
      </c>
      <c r="M3526" s="2">
        <f t="shared" si="662"/>
        <v>0</v>
      </c>
      <c r="N3526" s="3" t="str">
        <f t="shared" si="663"/>
        <v>Idle</v>
      </c>
      <c r="O3526" s="3" t="str">
        <f t="shared" si="671"/>
        <v>Idle</v>
      </c>
      <c r="P3526" s="2">
        <f t="shared" si="664"/>
        <v>0</v>
      </c>
      <c r="Q3526" s="2">
        <f t="shared" si="665"/>
        <v>0</v>
      </c>
      <c r="R3526" s="2">
        <f t="shared" si="666"/>
        <v>0</v>
      </c>
      <c r="S3526" s="2">
        <f t="shared" si="667"/>
        <v>0</v>
      </c>
      <c r="T3526" s="2">
        <f t="shared" si="668"/>
        <v>0</v>
      </c>
      <c r="U3526" s="2">
        <f>IF(O3526="Reg", R3526 * Inputs!$B$7, 0)</f>
        <v>0</v>
      </c>
      <c r="V3526" s="2">
        <f>MAX(F3526 + P3526*Inputs!$B$15 - (Q3526/Inputs!$B$16) - U3526, 0)</f>
        <v>340</v>
      </c>
    </row>
    <row r="3527" spans="1:22" x14ac:dyDescent="0.3">
      <c r="A3527" s="1">
        <v>46169.875</v>
      </c>
      <c r="B3527" s="2">
        <v>59.420179738509567</v>
      </c>
      <c r="C3527" s="2">
        <v>8.9130796299575881</v>
      </c>
      <c r="D3527" s="2">
        <f t="shared" si="660"/>
        <v>34.660690295774792</v>
      </c>
      <c r="E3527" s="2">
        <f t="shared" si="661"/>
        <v>34.617141507137241</v>
      </c>
      <c r="F3527" s="2">
        <f t="shared" si="669"/>
        <v>340</v>
      </c>
      <c r="G3527" s="2">
        <f t="shared" si="670"/>
        <v>340</v>
      </c>
      <c r="H3527" s="2">
        <f>MIN(Inputs!$B$2, (Inputs!$B$14 - F3527)/Inputs!$B$15)</f>
        <v>0</v>
      </c>
      <c r="I3527" s="2">
        <f>MAX(MIN(Inputs!$B$2, F3527*Inputs!$B$16, Inputs!$B$14*Inputs!$B$4 - G3527), 0)</f>
        <v>0</v>
      </c>
      <c r="J3527" s="2">
        <f>MAX(MIN(Inputs!$B$2, F3527*Inputs!$B$16, (Inputs!$B$14-F3527)/Inputs!$B$15)*Inputs!$B$9, 0)</f>
        <v>0</v>
      </c>
      <c r="K3527" s="2">
        <f>MAX(E3527*Inputs!$B$5 - B3527 - Inputs!$B$8, 0) * H3527</f>
        <v>0</v>
      </c>
      <c r="L3527" s="2">
        <f>IF(B3527 &gt;= D3527*Inputs!$B$10, MAX(B3527 - E3527/Inputs!$B$5 - Inputs!$B$8, 0) * I3527, 0)</f>
        <v>0</v>
      </c>
      <c r="M3527" s="2">
        <f t="shared" si="662"/>
        <v>0</v>
      </c>
      <c r="N3527" s="3" t="str">
        <f t="shared" si="663"/>
        <v>Idle</v>
      </c>
      <c r="O3527" s="3" t="str">
        <f t="shared" si="671"/>
        <v>Idle</v>
      </c>
      <c r="P3527" s="2">
        <f t="shared" si="664"/>
        <v>0</v>
      </c>
      <c r="Q3527" s="2">
        <f t="shared" si="665"/>
        <v>0</v>
      </c>
      <c r="R3527" s="2">
        <f t="shared" si="666"/>
        <v>0</v>
      </c>
      <c r="S3527" s="2">
        <f t="shared" si="667"/>
        <v>0</v>
      </c>
      <c r="T3527" s="2">
        <f t="shared" si="668"/>
        <v>0</v>
      </c>
      <c r="U3527" s="2">
        <f>IF(O3527="Reg", R3527 * Inputs!$B$7, 0)</f>
        <v>0</v>
      </c>
      <c r="V3527" s="2">
        <f>MAX(F3527 + P3527*Inputs!$B$15 - (Q3527/Inputs!$B$16) - U3527, 0)</f>
        <v>340</v>
      </c>
    </row>
    <row r="3528" spans="1:22" x14ac:dyDescent="0.3">
      <c r="A3528" s="1">
        <v>46169.916666666657</v>
      </c>
      <c r="B3528" s="2">
        <v>46.168853304244372</v>
      </c>
      <c r="C3528" s="2">
        <v>12.45222214983076</v>
      </c>
      <c r="D3528" s="2">
        <f t="shared" si="660"/>
        <v>34.660690295774792</v>
      </c>
      <c r="E3528" s="2">
        <f t="shared" si="661"/>
        <v>25.842393869054586</v>
      </c>
      <c r="F3528" s="2">
        <f t="shared" si="669"/>
        <v>340</v>
      </c>
      <c r="G3528" s="2">
        <f t="shared" si="670"/>
        <v>340</v>
      </c>
      <c r="H3528" s="2">
        <f>MIN(Inputs!$B$2, (Inputs!$B$14 - F3528)/Inputs!$B$15)</f>
        <v>0</v>
      </c>
      <c r="I3528" s="2">
        <f>MAX(MIN(Inputs!$B$2, F3528*Inputs!$B$16, Inputs!$B$14*Inputs!$B$4 - G3528), 0)</f>
        <v>0</v>
      </c>
      <c r="J3528" s="2">
        <f>MAX(MIN(Inputs!$B$2, F3528*Inputs!$B$16, (Inputs!$B$14-F3528)/Inputs!$B$15)*Inputs!$B$9, 0)</f>
        <v>0</v>
      </c>
      <c r="K3528" s="2">
        <f>MAX(E3528*Inputs!$B$5 - B3528 - Inputs!$B$8, 0) * H3528</f>
        <v>0</v>
      </c>
      <c r="L3528" s="2">
        <f>IF(B3528 &gt;= D3528*Inputs!$B$10, MAX(B3528 - E3528/Inputs!$B$5 - Inputs!$B$8, 0) * I3528, 0)</f>
        <v>0</v>
      </c>
      <c r="M3528" s="2">
        <f t="shared" si="662"/>
        <v>0</v>
      </c>
      <c r="N3528" s="3" t="str">
        <f t="shared" si="663"/>
        <v>Idle</v>
      </c>
      <c r="O3528" s="3" t="str">
        <f t="shared" si="671"/>
        <v>Idle</v>
      </c>
      <c r="P3528" s="2">
        <f t="shared" si="664"/>
        <v>0</v>
      </c>
      <c r="Q3528" s="2">
        <f t="shared" si="665"/>
        <v>0</v>
      </c>
      <c r="R3528" s="2">
        <f t="shared" si="666"/>
        <v>0</v>
      </c>
      <c r="S3528" s="2">
        <f t="shared" si="667"/>
        <v>0</v>
      </c>
      <c r="T3528" s="2">
        <f t="shared" si="668"/>
        <v>0</v>
      </c>
      <c r="U3528" s="2">
        <f>IF(O3528="Reg", R3528 * Inputs!$B$7, 0)</f>
        <v>0</v>
      </c>
      <c r="V3528" s="2">
        <f>MAX(F3528 + P3528*Inputs!$B$15 - (Q3528/Inputs!$B$16) - U3528, 0)</f>
        <v>340</v>
      </c>
    </row>
    <row r="3529" spans="1:22" x14ac:dyDescent="0.3">
      <c r="A3529" s="1">
        <v>46169.958333333343</v>
      </c>
      <c r="B3529" s="2">
        <v>38.368912299080201</v>
      </c>
      <c r="C3529" s="2">
        <v>8.4468691370015332</v>
      </c>
      <c r="D3529" s="2">
        <f t="shared" si="660"/>
        <v>34.660690295774792</v>
      </c>
      <c r="E3529" s="2">
        <f t="shared" si="661"/>
        <v>18.147584985013854</v>
      </c>
      <c r="F3529" s="2">
        <f t="shared" si="669"/>
        <v>340</v>
      </c>
      <c r="G3529" s="2">
        <f t="shared" si="670"/>
        <v>340</v>
      </c>
      <c r="H3529" s="2">
        <f>MIN(Inputs!$B$2, (Inputs!$B$14 - F3529)/Inputs!$B$15)</f>
        <v>0</v>
      </c>
      <c r="I3529" s="2">
        <f>MAX(MIN(Inputs!$B$2, F3529*Inputs!$B$16, Inputs!$B$14*Inputs!$B$4 - G3529), 0)</f>
        <v>0</v>
      </c>
      <c r="J3529" s="2">
        <f>MAX(MIN(Inputs!$B$2, F3529*Inputs!$B$16, (Inputs!$B$14-F3529)/Inputs!$B$15)*Inputs!$B$9, 0)</f>
        <v>0</v>
      </c>
      <c r="K3529" s="2">
        <f>MAX(E3529*Inputs!$B$5 - B3529 - Inputs!$B$8, 0) * H3529</f>
        <v>0</v>
      </c>
      <c r="L3529" s="2">
        <f>IF(B3529 &gt;= D3529*Inputs!$B$10, MAX(B3529 - E3529/Inputs!$B$5 - Inputs!$B$8, 0) * I3529, 0)</f>
        <v>0</v>
      </c>
      <c r="M3529" s="2">
        <f t="shared" si="662"/>
        <v>0</v>
      </c>
      <c r="N3529" s="3" t="str">
        <f t="shared" si="663"/>
        <v>Idle</v>
      </c>
      <c r="O3529" s="3" t="str">
        <f t="shared" si="671"/>
        <v>Idle</v>
      </c>
      <c r="P3529" s="2">
        <f t="shared" si="664"/>
        <v>0</v>
      </c>
      <c r="Q3529" s="2">
        <f t="shared" si="665"/>
        <v>0</v>
      </c>
      <c r="R3529" s="2">
        <f t="shared" si="666"/>
        <v>0</v>
      </c>
      <c r="S3529" s="2">
        <f t="shared" si="667"/>
        <v>0</v>
      </c>
      <c r="T3529" s="2">
        <f t="shared" si="668"/>
        <v>0</v>
      </c>
      <c r="U3529" s="2">
        <f>IF(O3529="Reg", R3529 * Inputs!$B$7, 0)</f>
        <v>0</v>
      </c>
      <c r="V3529" s="2">
        <f>MAX(F3529 + P3529*Inputs!$B$15 - (Q3529/Inputs!$B$16) - U3529, 0)</f>
        <v>340</v>
      </c>
    </row>
    <row r="3530" spans="1:22" x14ac:dyDescent="0.3">
      <c r="A3530" s="1">
        <v>46170</v>
      </c>
      <c r="B3530" s="2">
        <v>37.060656499979501</v>
      </c>
      <c r="C3530" s="2">
        <v>10.69594565007629</v>
      </c>
      <c r="D3530" s="2">
        <f t="shared" si="660"/>
        <v>32.053771365354372</v>
      </c>
      <c r="E3530" s="2">
        <f t="shared" si="661"/>
        <v>11.752766268500487</v>
      </c>
      <c r="F3530" s="2">
        <f t="shared" si="669"/>
        <v>340</v>
      </c>
      <c r="G3530" s="2">
        <f t="shared" si="670"/>
        <v>0</v>
      </c>
      <c r="H3530" s="2">
        <f>MIN(Inputs!$B$2, (Inputs!$B$14 - F3530)/Inputs!$B$15)</f>
        <v>0</v>
      </c>
      <c r="I3530" s="2">
        <f>MAX(MIN(Inputs!$B$2, F3530*Inputs!$B$16, Inputs!$B$14*Inputs!$B$4 - G3530), 0)</f>
        <v>170</v>
      </c>
      <c r="J3530" s="2">
        <f>MAX(MIN(Inputs!$B$2, F3530*Inputs!$B$16, (Inputs!$B$14-F3530)/Inputs!$B$15)*Inputs!$B$9, 0)</f>
        <v>0</v>
      </c>
      <c r="K3530" s="2">
        <f>MAX(E3530*Inputs!$B$5 - B3530 - Inputs!$B$8, 0) * H3530</f>
        <v>0</v>
      </c>
      <c r="L3530" s="2">
        <f>IF(B3530 &gt;= D3530*Inputs!$B$10, MAX(B3530 - E3530/Inputs!$B$5 - Inputs!$B$8, 0) * I3530, 0)</f>
        <v>0</v>
      </c>
      <c r="M3530" s="2">
        <f t="shared" si="662"/>
        <v>0</v>
      </c>
      <c r="N3530" s="3" t="str">
        <f t="shared" si="663"/>
        <v>Idle</v>
      </c>
      <c r="O3530" s="3" t="str">
        <f t="shared" si="671"/>
        <v>Idle</v>
      </c>
      <c r="P3530" s="2">
        <f t="shared" si="664"/>
        <v>0</v>
      </c>
      <c r="Q3530" s="2">
        <f t="shared" si="665"/>
        <v>0</v>
      </c>
      <c r="R3530" s="2">
        <f t="shared" si="666"/>
        <v>0</v>
      </c>
      <c r="S3530" s="2">
        <f t="shared" si="667"/>
        <v>0</v>
      </c>
      <c r="T3530" s="2">
        <f t="shared" si="668"/>
        <v>0</v>
      </c>
      <c r="U3530" s="2">
        <f>IF(O3530="Reg", R3530 * Inputs!$B$7, 0)</f>
        <v>0</v>
      </c>
      <c r="V3530" s="2">
        <f>MAX(F3530 + P3530*Inputs!$B$15 - (Q3530/Inputs!$B$16) - U3530, 0)</f>
        <v>340</v>
      </c>
    </row>
    <row r="3531" spans="1:22" x14ac:dyDescent="0.3">
      <c r="A3531" s="1">
        <v>46170.041666666657</v>
      </c>
      <c r="B3531" s="2">
        <v>22.691117808586341</v>
      </c>
      <c r="C3531" s="2">
        <v>12.23319827300028</v>
      </c>
      <c r="D3531" s="2">
        <f t="shared" si="660"/>
        <v>32.053771365354372</v>
      </c>
      <c r="E3531" s="2">
        <f t="shared" si="661"/>
        <v>5.5759901851705704</v>
      </c>
      <c r="F3531" s="2">
        <f t="shared" si="669"/>
        <v>340</v>
      </c>
      <c r="G3531" s="2">
        <f t="shared" si="670"/>
        <v>0</v>
      </c>
      <c r="H3531" s="2">
        <f>MIN(Inputs!$B$2, (Inputs!$B$14 - F3531)/Inputs!$B$15)</f>
        <v>0</v>
      </c>
      <c r="I3531" s="2">
        <f>MAX(MIN(Inputs!$B$2, F3531*Inputs!$B$16, Inputs!$B$14*Inputs!$B$4 - G3531), 0)</f>
        <v>170</v>
      </c>
      <c r="J3531" s="2">
        <f>MAX(MIN(Inputs!$B$2, F3531*Inputs!$B$16, (Inputs!$B$14-F3531)/Inputs!$B$15)*Inputs!$B$9, 0)</f>
        <v>0</v>
      </c>
      <c r="K3531" s="2">
        <f>MAX(E3531*Inputs!$B$5 - B3531 - Inputs!$B$8, 0) * H3531</f>
        <v>0</v>
      </c>
      <c r="L3531" s="2">
        <f>IF(B3531 &gt;= D3531*Inputs!$B$10, MAX(B3531 - E3531/Inputs!$B$5 - Inputs!$B$8, 0) * I3531, 0)</f>
        <v>0</v>
      </c>
      <c r="M3531" s="2">
        <f t="shared" si="662"/>
        <v>0</v>
      </c>
      <c r="N3531" s="3" t="str">
        <f t="shared" si="663"/>
        <v>Idle</v>
      </c>
      <c r="O3531" s="3" t="str">
        <f t="shared" si="671"/>
        <v>Idle</v>
      </c>
      <c r="P3531" s="2">
        <f t="shared" si="664"/>
        <v>0</v>
      </c>
      <c r="Q3531" s="2">
        <f t="shared" si="665"/>
        <v>0</v>
      </c>
      <c r="R3531" s="2">
        <f t="shared" si="666"/>
        <v>0</v>
      </c>
      <c r="S3531" s="2">
        <f t="shared" si="667"/>
        <v>0</v>
      </c>
      <c r="T3531" s="2">
        <f t="shared" si="668"/>
        <v>0</v>
      </c>
      <c r="U3531" s="2">
        <f>IF(O3531="Reg", R3531 * Inputs!$B$7, 0)</f>
        <v>0</v>
      </c>
      <c r="V3531" s="2">
        <f>MAX(F3531 + P3531*Inputs!$B$15 - (Q3531/Inputs!$B$16) - U3531, 0)</f>
        <v>340</v>
      </c>
    </row>
    <row r="3532" spans="1:22" x14ac:dyDescent="0.3">
      <c r="A3532" s="1">
        <v>46170.083333333343</v>
      </c>
      <c r="B3532" s="2">
        <v>3.993129392423461</v>
      </c>
      <c r="C3532" s="2">
        <v>4.1494599385991036</v>
      </c>
      <c r="D3532" s="2">
        <f t="shared" si="660"/>
        <v>32.053771365354372</v>
      </c>
      <c r="E3532" s="2">
        <f t="shared" si="661"/>
        <v>1.7941372170728469</v>
      </c>
      <c r="F3532" s="2">
        <f t="shared" si="669"/>
        <v>340</v>
      </c>
      <c r="G3532" s="2">
        <f t="shared" si="670"/>
        <v>0</v>
      </c>
      <c r="H3532" s="2">
        <f>MIN(Inputs!$B$2, (Inputs!$B$14 - F3532)/Inputs!$B$15)</f>
        <v>0</v>
      </c>
      <c r="I3532" s="2">
        <f>MAX(MIN(Inputs!$B$2, F3532*Inputs!$B$16, Inputs!$B$14*Inputs!$B$4 - G3532), 0)</f>
        <v>170</v>
      </c>
      <c r="J3532" s="2">
        <f>MAX(MIN(Inputs!$B$2, F3532*Inputs!$B$16, (Inputs!$B$14-F3532)/Inputs!$B$15)*Inputs!$B$9, 0)</f>
        <v>0</v>
      </c>
      <c r="K3532" s="2">
        <f>MAX(E3532*Inputs!$B$5 - B3532 - Inputs!$B$8, 0) * H3532</f>
        <v>0</v>
      </c>
      <c r="L3532" s="2">
        <f>IF(B3532 &gt;= D3532*Inputs!$B$10, MAX(B3532 - E3532/Inputs!$B$5 - Inputs!$B$8, 0) * I3532, 0)</f>
        <v>0</v>
      </c>
      <c r="M3532" s="2">
        <f t="shared" si="662"/>
        <v>0</v>
      </c>
      <c r="N3532" s="3" t="str">
        <f t="shared" si="663"/>
        <v>Idle</v>
      </c>
      <c r="O3532" s="3" t="str">
        <f t="shared" si="671"/>
        <v>Idle</v>
      </c>
      <c r="P3532" s="2">
        <f t="shared" si="664"/>
        <v>0</v>
      </c>
      <c r="Q3532" s="2">
        <f t="shared" si="665"/>
        <v>0</v>
      </c>
      <c r="R3532" s="2">
        <f t="shared" si="666"/>
        <v>0</v>
      </c>
      <c r="S3532" s="2">
        <f t="shared" si="667"/>
        <v>0</v>
      </c>
      <c r="T3532" s="2">
        <f t="shared" si="668"/>
        <v>0</v>
      </c>
      <c r="U3532" s="2">
        <f>IF(O3532="Reg", R3532 * Inputs!$B$7, 0)</f>
        <v>0</v>
      </c>
      <c r="V3532" s="2">
        <f>MAX(F3532 + P3532*Inputs!$B$15 - (Q3532/Inputs!$B$16) - U3532, 0)</f>
        <v>340</v>
      </c>
    </row>
    <row r="3533" spans="1:22" x14ac:dyDescent="0.3">
      <c r="A3533" s="1">
        <v>46170.125</v>
      </c>
      <c r="B3533" s="2">
        <v>6.7716939100136209</v>
      </c>
      <c r="C3533" s="2">
        <v>16.740908261254589</v>
      </c>
      <c r="D3533" s="2">
        <f t="shared" si="660"/>
        <v>32.053771365354372</v>
      </c>
      <c r="E3533" s="2">
        <f t="shared" si="661"/>
        <v>1.159566527182921</v>
      </c>
      <c r="F3533" s="2">
        <f t="shared" si="669"/>
        <v>340</v>
      </c>
      <c r="G3533" s="2">
        <f t="shared" si="670"/>
        <v>0</v>
      </c>
      <c r="H3533" s="2">
        <f>MIN(Inputs!$B$2, (Inputs!$B$14 - F3533)/Inputs!$B$15)</f>
        <v>0</v>
      </c>
      <c r="I3533" s="2">
        <f>MAX(MIN(Inputs!$B$2, F3533*Inputs!$B$16, Inputs!$B$14*Inputs!$B$4 - G3533), 0)</f>
        <v>170</v>
      </c>
      <c r="J3533" s="2">
        <f>MAX(MIN(Inputs!$B$2, F3533*Inputs!$B$16, (Inputs!$B$14-F3533)/Inputs!$B$15)*Inputs!$B$9, 0)</f>
        <v>0</v>
      </c>
      <c r="K3533" s="2">
        <f>MAX(E3533*Inputs!$B$5 - B3533 - Inputs!$B$8, 0) * H3533</f>
        <v>0</v>
      </c>
      <c r="L3533" s="2">
        <f>IF(B3533 &gt;= D3533*Inputs!$B$10, MAX(B3533 - E3533/Inputs!$B$5 - Inputs!$B$8, 0) * I3533, 0)</f>
        <v>0</v>
      </c>
      <c r="M3533" s="2">
        <f t="shared" si="662"/>
        <v>0</v>
      </c>
      <c r="N3533" s="3" t="str">
        <f t="shared" si="663"/>
        <v>Idle</v>
      </c>
      <c r="O3533" s="3" t="str">
        <f t="shared" si="671"/>
        <v>Idle</v>
      </c>
      <c r="P3533" s="2">
        <f t="shared" si="664"/>
        <v>0</v>
      </c>
      <c r="Q3533" s="2">
        <f t="shared" si="665"/>
        <v>0</v>
      </c>
      <c r="R3533" s="2">
        <f t="shared" si="666"/>
        <v>0</v>
      </c>
      <c r="S3533" s="2">
        <f t="shared" si="667"/>
        <v>0</v>
      </c>
      <c r="T3533" s="2">
        <f t="shared" si="668"/>
        <v>0</v>
      </c>
      <c r="U3533" s="2">
        <f>IF(O3533="Reg", R3533 * Inputs!$B$7, 0)</f>
        <v>0</v>
      </c>
      <c r="V3533" s="2">
        <f>MAX(F3533 + P3533*Inputs!$B$15 - (Q3533/Inputs!$B$16) - U3533, 0)</f>
        <v>340</v>
      </c>
    </row>
    <row r="3534" spans="1:22" x14ac:dyDescent="0.3">
      <c r="A3534" s="1">
        <v>46170.166666666657</v>
      </c>
      <c r="B3534" s="2">
        <v>0</v>
      </c>
      <c r="C3534" s="2">
        <v>9.45581073764947</v>
      </c>
      <c r="D3534" s="2">
        <f t="shared" si="660"/>
        <v>32.053771365354372</v>
      </c>
      <c r="E3534" s="2">
        <f t="shared" si="661"/>
        <v>1.1317264589700875</v>
      </c>
      <c r="F3534" s="2">
        <f t="shared" si="669"/>
        <v>340</v>
      </c>
      <c r="G3534" s="2">
        <f t="shared" si="670"/>
        <v>0</v>
      </c>
      <c r="H3534" s="2">
        <f>MIN(Inputs!$B$2, (Inputs!$B$14 - F3534)/Inputs!$B$15)</f>
        <v>0</v>
      </c>
      <c r="I3534" s="2">
        <f>MAX(MIN(Inputs!$B$2, F3534*Inputs!$B$16, Inputs!$B$14*Inputs!$B$4 - G3534), 0)</f>
        <v>170</v>
      </c>
      <c r="J3534" s="2">
        <f>MAX(MIN(Inputs!$B$2, F3534*Inputs!$B$16, (Inputs!$B$14-F3534)/Inputs!$B$15)*Inputs!$B$9, 0)</f>
        <v>0</v>
      </c>
      <c r="K3534" s="2">
        <f>MAX(E3534*Inputs!$B$5 - B3534 - Inputs!$B$8, 0) * H3534</f>
        <v>0</v>
      </c>
      <c r="L3534" s="2">
        <f>IF(B3534 &gt;= D3534*Inputs!$B$10, MAX(B3534 - E3534/Inputs!$B$5 - Inputs!$B$8, 0) * I3534, 0)</f>
        <v>0</v>
      </c>
      <c r="M3534" s="2">
        <f t="shared" si="662"/>
        <v>0</v>
      </c>
      <c r="N3534" s="3" t="str">
        <f t="shared" si="663"/>
        <v>Idle</v>
      </c>
      <c r="O3534" s="3" t="str">
        <f t="shared" si="671"/>
        <v>Idle</v>
      </c>
      <c r="P3534" s="2">
        <f t="shared" si="664"/>
        <v>0</v>
      </c>
      <c r="Q3534" s="2">
        <f t="shared" si="665"/>
        <v>0</v>
      </c>
      <c r="R3534" s="2">
        <f t="shared" si="666"/>
        <v>0</v>
      </c>
      <c r="S3534" s="2">
        <f t="shared" si="667"/>
        <v>0</v>
      </c>
      <c r="T3534" s="2">
        <f t="shared" si="668"/>
        <v>0</v>
      </c>
      <c r="U3534" s="2">
        <f>IF(O3534="Reg", R3534 * Inputs!$B$7, 0)</f>
        <v>0</v>
      </c>
      <c r="V3534" s="2">
        <f>MAX(F3534 + P3534*Inputs!$B$15 - (Q3534/Inputs!$B$16) - U3534, 0)</f>
        <v>340</v>
      </c>
    </row>
    <row r="3535" spans="1:22" x14ac:dyDescent="0.3">
      <c r="A3535" s="1">
        <v>46170.208333333343</v>
      </c>
      <c r="B3535" s="2">
        <v>0</v>
      </c>
      <c r="C3535" s="2">
        <v>9.945040319463752</v>
      </c>
      <c r="D3535" s="2">
        <f t="shared" si="660"/>
        <v>32.053771365354372</v>
      </c>
      <c r="E3535" s="2">
        <f t="shared" si="661"/>
        <v>2.6801989248282845</v>
      </c>
      <c r="F3535" s="2">
        <f t="shared" si="669"/>
        <v>340</v>
      </c>
      <c r="G3535" s="2">
        <f t="shared" si="670"/>
        <v>0</v>
      </c>
      <c r="H3535" s="2">
        <f>MIN(Inputs!$B$2, (Inputs!$B$14 - F3535)/Inputs!$B$15)</f>
        <v>0</v>
      </c>
      <c r="I3535" s="2">
        <f>MAX(MIN(Inputs!$B$2, F3535*Inputs!$B$16, Inputs!$B$14*Inputs!$B$4 - G3535), 0)</f>
        <v>170</v>
      </c>
      <c r="J3535" s="2">
        <f>MAX(MIN(Inputs!$B$2, F3535*Inputs!$B$16, (Inputs!$B$14-F3535)/Inputs!$B$15)*Inputs!$B$9, 0)</f>
        <v>0</v>
      </c>
      <c r="K3535" s="2">
        <f>MAX(E3535*Inputs!$B$5 - B3535 - Inputs!$B$8, 0) * H3535</f>
        <v>0</v>
      </c>
      <c r="L3535" s="2">
        <f>IF(B3535 &gt;= D3535*Inputs!$B$10, MAX(B3535 - E3535/Inputs!$B$5 - Inputs!$B$8, 0) * I3535, 0)</f>
        <v>0</v>
      </c>
      <c r="M3535" s="2">
        <f t="shared" si="662"/>
        <v>0</v>
      </c>
      <c r="N3535" s="3" t="str">
        <f t="shared" si="663"/>
        <v>Idle</v>
      </c>
      <c r="O3535" s="3" t="str">
        <f t="shared" si="671"/>
        <v>Idle</v>
      </c>
      <c r="P3535" s="2">
        <f t="shared" si="664"/>
        <v>0</v>
      </c>
      <c r="Q3535" s="2">
        <f t="shared" si="665"/>
        <v>0</v>
      </c>
      <c r="R3535" s="2">
        <f t="shared" si="666"/>
        <v>0</v>
      </c>
      <c r="S3535" s="2">
        <f t="shared" si="667"/>
        <v>0</v>
      </c>
      <c r="T3535" s="2">
        <f t="shared" si="668"/>
        <v>0</v>
      </c>
      <c r="U3535" s="2">
        <f>IF(O3535="Reg", R3535 * Inputs!$B$7, 0)</f>
        <v>0</v>
      </c>
      <c r="V3535" s="2">
        <f>MAX(F3535 + P3535*Inputs!$B$15 - (Q3535/Inputs!$B$16) - U3535, 0)</f>
        <v>340</v>
      </c>
    </row>
    <row r="3536" spans="1:22" x14ac:dyDescent="0.3">
      <c r="A3536" s="1">
        <v>46170.25</v>
      </c>
      <c r="B3536" s="2">
        <v>0</v>
      </c>
      <c r="C3536" s="2">
        <v>2.6399111439602012</v>
      </c>
      <c r="D3536" s="2">
        <f t="shared" si="660"/>
        <v>32.053771365354372</v>
      </c>
      <c r="E3536" s="2">
        <f t="shared" si="661"/>
        <v>5.5783005900055995</v>
      </c>
      <c r="F3536" s="2">
        <f t="shared" si="669"/>
        <v>340</v>
      </c>
      <c r="G3536" s="2">
        <f t="shared" si="670"/>
        <v>0</v>
      </c>
      <c r="H3536" s="2">
        <f>MIN(Inputs!$B$2, (Inputs!$B$14 - F3536)/Inputs!$B$15)</f>
        <v>0</v>
      </c>
      <c r="I3536" s="2">
        <f>MAX(MIN(Inputs!$B$2, F3536*Inputs!$B$16, Inputs!$B$14*Inputs!$B$4 - G3536), 0)</f>
        <v>170</v>
      </c>
      <c r="J3536" s="2">
        <f>MAX(MIN(Inputs!$B$2, F3536*Inputs!$B$16, (Inputs!$B$14-F3536)/Inputs!$B$15)*Inputs!$B$9, 0)</f>
        <v>0</v>
      </c>
      <c r="K3536" s="2">
        <f>MAX(E3536*Inputs!$B$5 - B3536 - Inputs!$B$8, 0) * H3536</f>
        <v>0</v>
      </c>
      <c r="L3536" s="2">
        <f>IF(B3536 &gt;= D3536*Inputs!$B$10, MAX(B3536 - E3536/Inputs!$B$5 - Inputs!$B$8, 0) * I3536, 0)</f>
        <v>0</v>
      </c>
      <c r="M3536" s="2">
        <f t="shared" si="662"/>
        <v>0</v>
      </c>
      <c r="N3536" s="3" t="str">
        <f t="shared" si="663"/>
        <v>Idle</v>
      </c>
      <c r="O3536" s="3" t="str">
        <f t="shared" si="671"/>
        <v>Idle</v>
      </c>
      <c r="P3536" s="2">
        <f t="shared" si="664"/>
        <v>0</v>
      </c>
      <c r="Q3536" s="2">
        <f t="shared" si="665"/>
        <v>0</v>
      </c>
      <c r="R3536" s="2">
        <f t="shared" si="666"/>
        <v>0</v>
      </c>
      <c r="S3536" s="2">
        <f t="shared" si="667"/>
        <v>0</v>
      </c>
      <c r="T3536" s="2">
        <f t="shared" si="668"/>
        <v>0</v>
      </c>
      <c r="U3536" s="2">
        <f>IF(O3536="Reg", R3536 * Inputs!$B$7, 0)</f>
        <v>0</v>
      </c>
      <c r="V3536" s="2">
        <f>MAX(F3536 + P3536*Inputs!$B$15 - (Q3536/Inputs!$B$16) - U3536, 0)</f>
        <v>340</v>
      </c>
    </row>
    <row r="3537" spans="1:22" x14ac:dyDescent="0.3">
      <c r="A3537" s="1">
        <v>46170.291666666657</v>
      </c>
      <c r="B3537" s="2">
        <v>0</v>
      </c>
      <c r="C3537" s="2">
        <v>4.036079933867283</v>
      </c>
      <c r="D3537" s="2">
        <f t="shared" si="660"/>
        <v>32.053771365354372</v>
      </c>
      <c r="E3537" s="2">
        <f t="shared" si="661"/>
        <v>9.8978668743100826</v>
      </c>
      <c r="F3537" s="2">
        <f t="shared" si="669"/>
        <v>340</v>
      </c>
      <c r="G3537" s="2">
        <f t="shared" si="670"/>
        <v>0</v>
      </c>
      <c r="H3537" s="2">
        <f>MIN(Inputs!$B$2, (Inputs!$B$14 - F3537)/Inputs!$B$15)</f>
        <v>0</v>
      </c>
      <c r="I3537" s="2">
        <f>MAX(MIN(Inputs!$B$2, F3537*Inputs!$B$16, Inputs!$B$14*Inputs!$B$4 - G3537), 0)</f>
        <v>170</v>
      </c>
      <c r="J3537" s="2">
        <f>MAX(MIN(Inputs!$B$2, F3537*Inputs!$B$16, (Inputs!$B$14-F3537)/Inputs!$B$15)*Inputs!$B$9, 0)</f>
        <v>0</v>
      </c>
      <c r="K3537" s="2">
        <f>MAX(E3537*Inputs!$B$5 - B3537 - Inputs!$B$8, 0) * H3537</f>
        <v>0</v>
      </c>
      <c r="L3537" s="2">
        <f>IF(B3537 &gt;= D3537*Inputs!$B$10, MAX(B3537 - E3537/Inputs!$B$5 - Inputs!$B$8, 0) * I3537, 0)</f>
        <v>0</v>
      </c>
      <c r="M3537" s="2">
        <f t="shared" si="662"/>
        <v>0</v>
      </c>
      <c r="N3537" s="3" t="str">
        <f t="shared" si="663"/>
        <v>Idle</v>
      </c>
      <c r="O3537" s="3" t="str">
        <f t="shared" si="671"/>
        <v>Idle</v>
      </c>
      <c r="P3537" s="2">
        <f t="shared" si="664"/>
        <v>0</v>
      </c>
      <c r="Q3537" s="2">
        <f t="shared" si="665"/>
        <v>0</v>
      </c>
      <c r="R3537" s="2">
        <f t="shared" si="666"/>
        <v>0</v>
      </c>
      <c r="S3537" s="2">
        <f t="shared" si="667"/>
        <v>0</v>
      </c>
      <c r="T3537" s="2">
        <f t="shared" si="668"/>
        <v>0</v>
      </c>
      <c r="U3537" s="2">
        <f>IF(O3537="Reg", R3537 * Inputs!$B$7, 0)</f>
        <v>0</v>
      </c>
      <c r="V3537" s="2">
        <f>MAX(F3537 + P3537*Inputs!$B$15 - (Q3537/Inputs!$B$16) - U3537, 0)</f>
        <v>340</v>
      </c>
    </row>
    <row r="3538" spans="1:22" x14ac:dyDescent="0.3">
      <c r="A3538" s="1">
        <v>46170.333333333343</v>
      </c>
      <c r="B3538" s="2">
        <v>0.18570525308390451</v>
      </c>
      <c r="C3538" s="2">
        <v>22.426569120716529</v>
      </c>
      <c r="D3538" s="2">
        <f t="shared" si="660"/>
        <v>32.053771365354372</v>
      </c>
      <c r="E3538" s="2">
        <f t="shared" si="661"/>
        <v>16.395292864291289</v>
      </c>
      <c r="F3538" s="2">
        <f t="shared" si="669"/>
        <v>340</v>
      </c>
      <c r="G3538" s="2">
        <f t="shared" si="670"/>
        <v>0</v>
      </c>
      <c r="H3538" s="2">
        <f>MIN(Inputs!$B$2, (Inputs!$B$14 - F3538)/Inputs!$B$15)</f>
        <v>0</v>
      </c>
      <c r="I3538" s="2">
        <f>MAX(MIN(Inputs!$B$2, F3538*Inputs!$B$16, Inputs!$B$14*Inputs!$B$4 - G3538), 0)</f>
        <v>170</v>
      </c>
      <c r="J3538" s="2">
        <f>MAX(MIN(Inputs!$B$2, F3538*Inputs!$B$16, (Inputs!$B$14-F3538)/Inputs!$B$15)*Inputs!$B$9, 0)</f>
        <v>0</v>
      </c>
      <c r="K3538" s="2">
        <f>MAX(E3538*Inputs!$B$5 - B3538 - Inputs!$B$8, 0) * H3538</f>
        <v>0</v>
      </c>
      <c r="L3538" s="2">
        <f>IF(B3538 &gt;= D3538*Inputs!$B$10, MAX(B3538 - E3538/Inputs!$B$5 - Inputs!$B$8, 0) * I3538, 0)</f>
        <v>0</v>
      </c>
      <c r="M3538" s="2">
        <f t="shared" si="662"/>
        <v>0</v>
      </c>
      <c r="N3538" s="3" t="str">
        <f t="shared" si="663"/>
        <v>Idle</v>
      </c>
      <c r="O3538" s="3" t="str">
        <f t="shared" si="671"/>
        <v>Idle</v>
      </c>
      <c r="P3538" s="2">
        <f t="shared" si="664"/>
        <v>0</v>
      </c>
      <c r="Q3538" s="2">
        <f t="shared" si="665"/>
        <v>0</v>
      </c>
      <c r="R3538" s="2">
        <f t="shared" si="666"/>
        <v>0</v>
      </c>
      <c r="S3538" s="2">
        <f t="shared" si="667"/>
        <v>0</v>
      </c>
      <c r="T3538" s="2">
        <f t="shared" si="668"/>
        <v>0</v>
      </c>
      <c r="U3538" s="2">
        <f>IF(O3538="Reg", R3538 * Inputs!$B$7, 0)</f>
        <v>0</v>
      </c>
      <c r="V3538" s="2">
        <f>MAX(F3538 + P3538*Inputs!$B$15 - (Q3538/Inputs!$B$16) - U3538, 0)</f>
        <v>340</v>
      </c>
    </row>
    <row r="3539" spans="1:22" x14ac:dyDescent="0.3">
      <c r="A3539" s="1">
        <v>46170.375</v>
      </c>
      <c r="B3539" s="2">
        <v>6.6046535007366209</v>
      </c>
      <c r="C3539" s="2">
        <v>18.31215046625837</v>
      </c>
      <c r="D3539" s="2">
        <f t="shared" si="660"/>
        <v>32.053771365354372</v>
      </c>
      <c r="E3539" s="2">
        <f t="shared" si="661"/>
        <v>25.810095232971037</v>
      </c>
      <c r="F3539" s="2">
        <f t="shared" si="669"/>
        <v>340</v>
      </c>
      <c r="G3539" s="2">
        <f t="shared" si="670"/>
        <v>0</v>
      </c>
      <c r="H3539" s="2">
        <f>MIN(Inputs!$B$2, (Inputs!$B$14 - F3539)/Inputs!$B$15)</f>
        <v>0</v>
      </c>
      <c r="I3539" s="2">
        <f>MAX(MIN(Inputs!$B$2, F3539*Inputs!$B$16, Inputs!$B$14*Inputs!$B$4 - G3539), 0)</f>
        <v>170</v>
      </c>
      <c r="J3539" s="2">
        <f>MAX(MIN(Inputs!$B$2, F3539*Inputs!$B$16, (Inputs!$B$14-F3539)/Inputs!$B$15)*Inputs!$B$9, 0)</f>
        <v>0</v>
      </c>
      <c r="K3539" s="2">
        <f>MAX(E3539*Inputs!$B$5 - B3539 - Inputs!$B$8, 0) * H3539</f>
        <v>0</v>
      </c>
      <c r="L3539" s="2">
        <f>IF(B3539 &gt;= D3539*Inputs!$B$10, MAX(B3539 - E3539/Inputs!$B$5 - Inputs!$B$8, 0) * I3539, 0)</f>
        <v>0</v>
      </c>
      <c r="M3539" s="2">
        <f t="shared" si="662"/>
        <v>0</v>
      </c>
      <c r="N3539" s="3" t="str">
        <f t="shared" si="663"/>
        <v>Idle</v>
      </c>
      <c r="O3539" s="3" t="str">
        <f t="shared" si="671"/>
        <v>Idle</v>
      </c>
      <c r="P3539" s="2">
        <f t="shared" si="664"/>
        <v>0</v>
      </c>
      <c r="Q3539" s="2">
        <f t="shared" si="665"/>
        <v>0</v>
      </c>
      <c r="R3539" s="2">
        <f t="shared" si="666"/>
        <v>0</v>
      </c>
      <c r="S3539" s="2">
        <f t="shared" si="667"/>
        <v>0</v>
      </c>
      <c r="T3539" s="2">
        <f t="shared" si="668"/>
        <v>0</v>
      </c>
      <c r="U3539" s="2">
        <f>IF(O3539="Reg", R3539 * Inputs!$B$7, 0)</f>
        <v>0</v>
      </c>
      <c r="V3539" s="2">
        <f>MAX(F3539 + P3539*Inputs!$B$15 - (Q3539/Inputs!$B$16) - U3539, 0)</f>
        <v>340</v>
      </c>
    </row>
    <row r="3540" spans="1:22" x14ac:dyDescent="0.3">
      <c r="A3540" s="1">
        <v>46170.416666666657</v>
      </c>
      <c r="B3540" s="2">
        <v>9.2908347951491841</v>
      </c>
      <c r="C3540" s="2">
        <v>15.149641017631771</v>
      </c>
      <c r="D3540" s="2">
        <f t="shared" si="660"/>
        <v>32.053771365354372</v>
      </c>
      <c r="E3540" s="2">
        <f t="shared" si="661"/>
        <v>35.261567912153147</v>
      </c>
      <c r="F3540" s="2">
        <f t="shared" si="669"/>
        <v>340</v>
      </c>
      <c r="G3540" s="2">
        <f t="shared" si="670"/>
        <v>0</v>
      </c>
      <c r="H3540" s="2">
        <f>MIN(Inputs!$B$2, (Inputs!$B$14 - F3540)/Inputs!$B$15)</f>
        <v>0</v>
      </c>
      <c r="I3540" s="2">
        <f>MAX(MIN(Inputs!$B$2, F3540*Inputs!$B$16, Inputs!$B$14*Inputs!$B$4 - G3540), 0)</f>
        <v>170</v>
      </c>
      <c r="J3540" s="2">
        <f>MAX(MIN(Inputs!$B$2, F3540*Inputs!$B$16, (Inputs!$B$14-F3540)/Inputs!$B$15)*Inputs!$B$9, 0)</f>
        <v>0</v>
      </c>
      <c r="K3540" s="2">
        <f>MAX(E3540*Inputs!$B$5 - B3540 - Inputs!$B$8, 0) * H3540</f>
        <v>0</v>
      </c>
      <c r="L3540" s="2">
        <f>IF(B3540 &gt;= D3540*Inputs!$B$10, MAX(B3540 - E3540/Inputs!$B$5 - Inputs!$B$8, 0) * I3540, 0)</f>
        <v>0</v>
      </c>
      <c r="M3540" s="2">
        <f t="shared" si="662"/>
        <v>0</v>
      </c>
      <c r="N3540" s="3" t="str">
        <f t="shared" si="663"/>
        <v>Idle</v>
      </c>
      <c r="O3540" s="3" t="str">
        <f t="shared" si="671"/>
        <v>Idle</v>
      </c>
      <c r="P3540" s="2">
        <f t="shared" si="664"/>
        <v>0</v>
      </c>
      <c r="Q3540" s="2">
        <f t="shared" si="665"/>
        <v>0</v>
      </c>
      <c r="R3540" s="2">
        <f t="shared" si="666"/>
        <v>0</v>
      </c>
      <c r="S3540" s="2">
        <f t="shared" si="667"/>
        <v>0</v>
      </c>
      <c r="T3540" s="2">
        <f t="shared" si="668"/>
        <v>0</v>
      </c>
      <c r="U3540" s="2">
        <f>IF(O3540="Reg", R3540 * Inputs!$B$7, 0)</f>
        <v>0</v>
      </c>
      <c r="V3540" s="2">
        <f>MAX(F3540 + P3540*Inputs!$B$15 - (Q3540/Inputs!$B$16) - U3540, 0)</f>
        <v>340</v>
      </c>
    </row>
    <row r="3541" spans="1:22" x14ac:dyDescent="0.3">
      <c r="A3541" s="1">
        <v>46170.458333333343</v>
      </c>
      <c r="B3541" s="2">
        <v>17.388609991063891</v>
      </c>
      <c r="C3541" s="2">
        <v>1.833792056045171</v>
      </c>
      <c r="D3541" s="2">
        <f t="shared" si="660"/>
        <v>32.053771365354372</v>
      </c>
      <c r="E3541" s="2">
        <f t="shared" si="661"/>
        <v>42.813512882730656</v>
      </c>
      <c r="F3541" s="2">
        <f t="shared" si="669"/>
        <v>340</v>
      </c>
      <c r="G3541" s="2">
        <f t="shared" si="670"/>
        <v>0</v>
      </c>
      <c r="H3541" s="2">
        <f>MIN(Inputs!$B$2, (Inputs!$B$14 - F3541)/Inputs!$B$15)</f>
        <v>0</v>
      </c>
      <c r="I3541" s="2">
        <f>MAX(MIN(Inputs!$B$2, F3541*Inputs!$B$16, Inputs!$B$14*Inputs!$B$4 - G3541), 0)</f>
        <v>170</v>
      </c>
      <c r="J3541" s="2">
        <f>MAX(MIN(Inputs!$B$2, F3541*Inputs!$B$16, (Inputs!$B$14-F3541)/Inputs!$B$15)*Inputs!$B$9, 0)</f>
        <v>0</v>
      </c>
      <c r="K3541" s="2">
        <f>MAX(E3541*Inputs!$B$5 - B3541 - Inputs!$B$8, 0) * H3541</f>
        <v>0</v>
      </c>
      <c r="L3541" s="2">
        <f>IF(B3541 &gt;= D3541*Inputs!$B$10, MAX(B3541 - E3541/Inputs!$B$5 - Inputs!$B$8, 0) * I3541, 0)</f>
        <v>0</v>
      </c>
      <c r="M3541" s="2">
        <f t="shared" si="662"/>
        <v>0</v>
      </c>
      <c r="N3541" s="3" t="str">
        <f t="shared" si="663"/>
        <v>Idle</v>
      </c>
      <c r="O3541" s="3" t="str">
        <f t="shared" si="671"/>
        <v>Idle</v>
      </c>
      <c r="P3541" s="2">
        <f t="shared" si="664"/>
        <v>0</v>
      </c>
      <c r="Q3541" s="2">
        <f t="shared" si="665"/>
        <v>0</v>
      </c>
      <c r="R3541" s="2">
        <f t="shared" si="666"/>
        <v>0</v>
      </c>
      <c r="S3541" s="2">
        <f t="shared" si="667"/>
        <v>0</v>
      </c>
      <c r="T3541" s="2">
        <f t="shared" si="668"/>
        <v>0</v>
      </c>
      <c r="U3541" s="2">
        <f>IF(O3541="Reg", R3541 * Inputs!$B$7, 0)</f>
        <v>0</v>
      </c>
      <c r="V3541" s="2">
        <f>MAX(F3541 + P3541*Inputs!$B$15 - (Q3541/Inputs!$B$16) - U3541, 0)</f>
        <v>340</v>
      </c>
    </row>
    <row r="3542" spans="1:22" x14ac:dyDescent="0.3">
      <c r="A3542" s="1">
        <v>46170.5</v>
      </c>
      <c r="B3542" s="2">
        <v>25.9173977058269</v>
      </c>
      <c r="C3542" s="2">
        <v>11.248118703446931</v>
      </c>
      <c r="D3542" s="2">
        <f t="shared" si="660"/>
        <v>32.053771365354372</v>
      </c>
      <c r="E3542" s="2">
        <f t="shared" si="661"/>
        <v>51.626341803466339</v>
      </c>
      <c r="F3542" s="2">
        <f t="shared" si="669"/>
        <v>340</v>
      </c>
      <c r="G3542" s="2">
        <f t="shared" si="670"/>
        <v>0</v>
      </c>
      <c r="H3542" s="2">
        <f>MIN(Inputs!$B$2, (Inputs!$B$14 - F3542)/Inputs!$B$15)</f>
        <v>0</v>
      </c>
      <c r="I3542" s="2">
        <f>MAX(MIN(Inputs!$B$2, F3542*Inputs!$B$16, Inputs!$B$14*Inputs!$B$4 - G3542), 0)</f>
        <v>170</v>
      </c>
      <c r="J3542" s="2">
        <f>MAX(MIN(Inputs!$B$2, F3542*Inputs!$B$16, (Inputs!$B$14-F3542)/Inputs!$B$15)*Inputs!$B$9, 0)</f>
        <v>0</v>
      </c>
      <c r="K3542" s="2">
        <f>MAX(E3542*Inputs!$B$5 - B3542 - Inputs!$B$8, 0) * H3542</f>
        <v>0</v>
      </c>
      <c r="L3542" s="2">
        <f>IF(B3542 &gt;= D3542*Inputs!$B$10, MAX(B3542 - E3542/Inputs!$B$5 - Inputs!$B$8, 0) * I3542, 0)</f>
        <v>0</v>
      </c>
      <c r="M3542" s="2">
        <f t="shared" si="662"/>
        <v>0</v>
      </c>
      <c r="N3542" s="3" t="str">
        <f t="shared" si="663"/>
        <v>Idle</v>
      </c>
      <c r="O3542" s="3" t="str">
        <f t="shared" si="671"/>
        <v>Idle</v>
      </c>
      <c r="P3542" s="2">
        <f t="shared" si="664"/>
        <v>0</v>
      </c>
      <c r="Q3542" s="2">
        <f t="shared" si="665"/>
        <v>0</v>
      </c>
      <c r="R3542" s="2">
        <f t="shared" si="666"/>
        <v>0</v>
      </c>
      <c r="S3542" s="2">
        <f t="shared" si="667"/>
        <v>0</v>
      </c>
      <c r="T3542" s="2">
        <f t="shared" si="668"/>
        <v>0</v>
      </c>
      <c r="U3542" s="2">
        <f>IF(O3542="Reg", R3542 * Inputs!$B$7, 0)</f>
        <v>0</v>
      </c>
      <c r="V3542" s="2">
        <f>MAX(F3542 + P3542*Inputs!$B$15 - (Q3542/Inputs!$B$16) - U3542, 0)</f>
        <v>340</v>
      </c>
    </row>
    <row r="3543" spans="1:22" x14ac:dyDescent="0.3">
      <c r="A3543" s="1">
        <v>46170.541666666657</v>
      </c>
      <c r="B3543" s="2">
        <v>38.984555939887223</v>
      </c>
      <c r="C3543" s="2">
        <v>19.698745100819981</v>
      </c>
      <c r="D3543" s="2">
        <f t="shared" si="660"/>
        <v>32.053771365354372</v>
      </c>
      <c r="E3543" s="2">
        <f t="shared" si="661"/>
        <v>60.246801100442703</v>
      </c>
      <c r="F3543" s="2">
        <f t="shared" si="669"/>
        <v>340</v>
      </c>
      <c r="G3543" s="2">
        <f t="shared" si="670"/>
        <v>0</v>
      </c>
      <c r="H3543" s="2">
        <f>MIN(Inputs!$B$2, (Inputs!$B$14 - F3543)/Inputs!$B$15)</f>
        <v>0</v>
      </c>
      <c r="I3543" s="2">
        <f>MAX(MIN(Inputs!$B$2, F3543*Inputs!$B$16, Inputs!$B$14*Inputs!$B$4 - G3543), 0)</f>
        <v>170</v>
      </c>
      <c r="J3543" s="2">
        <f>MAX(MIN(Inputs!$B$2, F3543*Inputs!$B$16, (Inputs!$B$14-F3543)/Inputs!$B$15)*Inputs!$B$9, 0)</f>
        <v>0</v>
      </c>
      <c r="K3543" s="2">
        <f>MAX(E3543*Inputs!$B$5 - B3543 - Inputs!$B$8, 0) * H3543</f>
        <v>0</v>
      </c>
      <c r="L3543" s="2">
        <f>IF(B3543 &gt;= D3543*Inputs!$B$10, MAX(B3543 - E3543/Inputs!$B$5 - Inputs!$B$8, 0) * I3543, 0)</f>
        <v>0</v>
      </c>
      <c r="M3543" s="2">
        <f t="shared" si="662"/>
        <v>0</v>
      </c>
      <c r="N3543" s="3" t="str">
        <f t="shared" si="663"/>
        <v>Idle</v>
      </c>
      <c r="O3543" s="3" t="str">
        <f t="shared" si="671"/>
        <v>Idle</v>
      </c>
      <c r="P3543" s="2">
        <f t="shared" si="664"/>
        <v>0</v>
      </c>
      <c r="Q3543" s="2">
        <f t="shared" si="665"/>
        <v>0</v>
      </c>
      <c r="R3543" s="2">
        <f t="shared" si="666"/>
        <v>0</v>
      </c>
      <c r="S3543" s="2">
        <f t="shared" si="667"/>
        <v>0</v>
      </c>
      <c r="T3543" s="2">
        <f t="shared" si="668"/>
        <v>0</v>
      </c>
      <c r="U3543" s="2">
        <f>IF(O3543="Reg", R3543 * Inputs!$B$7, 0)</f>
        <v>0</v>
      </c>
      <c r="V3543" s="2">
        <f>MAX(F3543 + P3543*Inputs!$B$15 - (Q3543/Inputs!$B$16) - U3543, 0)</f>
        <v>340</v>
      </c>
    </row>
    <row r="3544" spans="1:22" x14ac:dyDescent="0.3">
      <c r="A3544" s="1">
        <v>46170.583333333343</v>
      </c>
      <c r="B3544" s="2">
        <v>56.674519465162398</v>
      </c>
      <c r="C3544" s="2">
        <v>5.2921661765809702</v>
      </c>
      <c r="D3544" s="2">
        <f t="shared" si="660"/>
        <v>32.053771365354372</v>
      </c>
      <c r="E3544" s="2">
        <f t="shared" si="661"/>
        <v>65.0242743100642</v>
      </c>
      <c r="F3544" s="2">
        <f t="shared" si="669"/>
        <v>340</v>
      </c>
      <c r="G3544" s="2">
        <f t="shared" si="670"/>
        <v>0</v>
      </c>
      <c r="H3544" s="2">
        <f>MIN(Inputs!$B$2, (Inputs!$B$14 - F3544)/Inputs!$B$15)</f>
        <v>0</v>
      </c>
      <c r="I3544" s="2">
        <f>MAX(MIN(Inputs!$B$2, F3544*Inputs!$B$16, Inputs!$B$14*Inputs!$B$4 - G3544), 0)</f>
        <v>170</v>
      </c>
      <c r="J3544" s="2">
        <f>MAX(MIN(Inputs!$B$2, F3544*Inputs!$B$16, (Inputs!$B$14-F3544)/Inputs!$B$15)*Inputs!$B$9, 0)</f>
        <v>0</v>
      </c>
      <c r="K3544" s="2">
        <f>MAX(E3544*Inputs!$B$5 - B3544 - Inputs!$B$8, 0) * H3544</f>
        <v>0</v>
      </c>
      <c r="L3544" s="2">
        <f>IF(B3544 &gt;= D3544*Inputs!$B$10, MAX(B3544 - E3544/Inputs!$B$5 - Inputs!$B$8, 0) * I3544, 0)</f>
        <v>0</v>
      </c>
      <c r="M3544" s="2">
        <f t="shared" si="662"/>
        <v>0</v>
      </c>
      <c r="N3544" s="3" t="str">
        <f t="shared" si="663"/>
        <v>Idle</v>
      </c>
      <c r="O3544" s="3" t="str">
        <f t="shared" si="671"/>
        <v>Idle</v>
      </c>
      <c r="P3544" s="2">
        <f t="shared" si="664"/>
        <v>0</v>
      </c>
      <c r="Q3544" s="2">
        <f t="shared" si="665"/>
        <v>0</v>
      </c>
      <c r="R3544" s="2">
        <f t="shared" si="666"/>
        <v>0</v>
      </c>
      <c r="S3544" s="2">
        <f t="shared" si="667"/>
        <v>0</v>
      </c>
      <c r="T3544" s="2">
        <f t="shared" si="668"/>
        <v>0</v>
      </c>
      <c r="U3544" s="2">
        <f>IF(O3544="Reg", R3544 * Inputs!$B$7, 0)</f>
        <v>0</v>
      </c>
      <c r="V3544" s="2">
        <f>MAX(F3544 + P3544*Inputs!$B$15 - (Q3544/Inputs!$B$16) - U3544, 0)</f>
        <v>340</v>
      </c>
    </row>
    <row r="3545" spans="1:22" x14ac:dyDescent="0.3">
      <c r="A3545" s="1">
        <v>46170.625</v>
      </c>
      <c r="B3545" s="2">
        <v>63.313489575829259</v>
      </c>
      <c r="C3545" s="2">
        <v>5.5978305031773239</v>
      </c>
      <c r="D3545" s="2">
        <f t="shared" si="660"/>
        <v>32.053771365354372</v>
      </c>
      <c r="E3545" s="2">
        <f t="shared" si="661"/>
        <v>66.933476255227561</v>
      </c>
      <c r="F3545" s="2">
        <f t="shared" si="669"/>
        <v>340</v>
      </c>
      <c r="G3545" s="2">
        <f t="shared" si="670"/>
        <v>0</v>
      </c>
      <c r="H3545" s="2">
        <f>MIN(Inputs!$B$2, (Inputs!$B$14 - F3545)/Inputs!$B$15)</f>
        <v>0</v>
      </c>
      <c r="I3545" s="2">
        <f>MAX(MIN(Inputs!$B$2, F3545*Inputs!$B$16, Inputs!$B$14*Inputs!$B$4 - G3545), 0)</f>
        <v>170</v>
      </c>
      <c r="J3545" s="2">
        <f>MAX(MIN(Inputs!$B$2, F3545*Inputs!$B$16, (Inputs!$B$14-F3545)/Inputs!$B$15)*Inputs!$B$9, 0)</f>
        <v>0</v>
      </c>
      <c r="K3545" s="2">
        <f>MAX(E3545*Inputs!$B$5 - B3545 - Inputs!$B$8, 0) * H3545</f>
        <v>0</v>
      </c>
      <c r="L3545" s="2">
        <f>IF(B3545 &gt;= D3545*Inputs!$B$10, MAX(B3545 - E3545/Inputs!$B$5 - Inputs!$B$8, 0) * I3545, 0)</f>
        <v>0</v>
      </c>
      <c r="M3545" s="2">
        <f t="shared" si="662"/>
        <v>0</v>
      </c>
      <c r="N3545" s="3" t="str">
        <f t="shared" si="663"/>
        <v>Idle</v>
      </c>
      <c r="O3545" s="3" t="str">
        <f t="shared" si="671"/>
        <v>Idle</v>
      </c>
      <c r="P3545" s="2">
        <f t="shared" si="664"/>
        <v>0</v>
      </c>
      <c r="Q3545" s="2">
        <f t="shared" si="665"/>
        <v>0</v>
      </c>
      <c r="R3545" s="2">
        <f t="shared" si="666"/>
        <v>0</v>
      </c>
      <c r="S3545" s="2">
        <f t="shared" si="667"/>
        <v>0</v>
      </c>
      <c r="T3545" s="2">
        <f t="shared" si="668"/>
        <v>0</v>
      </c>
      <c r="U3545" s="2">
        <f>IF(O3545="Reg", R3545 * Inputs!$B$7, 0)</f>
        <v>0</v>
      </c>
      <c r="V3545" s="2">
        <f>MAX(F3545 + P3545*Inputs!$B$15 - (Q3545/Inputs!$B$16) - U3545, 0)</f>
        <v>340</v>
      </c>
    </row>
    <row r="3546" spans="1:22" x14ac:dyDescent="0.3">
      <c r="A3546" s="1">
        <v>46170.666666666657</v>
      </c>
      <c r="B3546" s="2">
        <v>54.602504618614233</v>
      </c>
      <c r="C3546" s="2">
        <v>25.65519045889766</v>
      </c>
      <c r="D3546" s="2">
        <f t="shared" si="660"/>
        <v>32.053771365354372</v>
      </c>
      <c r="E3546" s="2">
        <f t="shared" si="661"/>
        <v>66.328275827149795</v>
      </c>
      <c r="F3546" s="2">
        <f t="shared" si="669"/>
        <v>340</v>
      </c>
      <c r="G3546" s="2">
        <f t="shared" si="670"/>
        <v>0</v>
      </c>
      <c r="H3546" s="2">
        <f>MIN(Inputs!$B$2, (Inputs!$B$14 - F3546)/Inputs!$B$15)</f>
        <v>0</v>
      </c>
      <c r="I3546" s="2">
        <f>MAX(MIN(Inputs!$B$2, F3546*Inputs!$B$16, Inputs!$B$14*Inputs!$B$4 - G3546), 0)</f>
        <v>170</v>
      </c>
      <c r="J3546" s="2">
        <f>MAX(MIN(Inputs!$B$2, F3546*Inputs!$B$16, (Inputs!$B$14-F3546)/Inputs!$B$15)*Inputs!$B$9, 0)</f>
        <v>0</v>
      </c>
      <c r="K3546" s="2">
        <f>MAX(E3546*Inputs!$B$5 - B3546 - Inputs!$B$8, 0) * H3546</f>
        <v>0</v>
      </c>
      <c r="L3546" s="2">
        <f>IF(B3546 &gt;= D3546*Inputs!$B$10, MAX(B3546 - E3546/Inputs!$B$5 - Inputs!$B$8, 0) * I3546, 0)</f>
        <v>0</v>
      </c>
      <c r="M3546" s="2">
        <f t="shared" si="662"/>
        <v>0</v>
      </c>
      <c r="N3546" s="3" t="str">
        <f t="shared" si="663"/>
        <v>Idle</v>
      </c>
      <c r="O3546" s="3" t="str">
        <f t="shared" si="671"/>
        <v>Idle</v>
      </c>
      <c r="P3546" s="2">
        <f t="shared" si="664"/>
        <v>0</v>
      </c>
      <c r="Q3546" s="2">
        <f t="shared" si="665"/>
        <v>0</v>
      </c>
      <c r="R3546" s="2">
        <f t="shared" si="666"/>
        <v>0</v>
      </c>
      <c r="S3546" s="2">
        <f t="shared" si="667"/>
        <v>0</v>
      </c>
      <c r="T3546" s="2">
        <f t="shared" si="668"/>
        <v>0</v>
      </c>
      <c r="U3546" s="2">
        <f>IF(O3546="Reg", R3546 * Inputs!$B$7, 0)</f>
        <v>0</v>
      </c>
      <c r="V3546" s="2">
        <f>MAX(F3546 + P3546*Inputs!$B$15 - (Q3546/Inputs!$B$16) - U3546, 0)</f>
        <v>340</v>
      </c>
    </row>
    <row r="3547" spans="1:22" x14ac:dyDescent="0.3">
      <c r="A3547" s="1">
        <v>46170.708333333343</v>
      </c>
      <c r="B3547" s="2">
        <v>70.265583515478014</v>
      </c>
      <c r="C3547" s="2">
        <v>9.9917494124396207</v>
      </c>
      <c r="D3547" s="2">
        <f t="shared" si="660"/>
        <v>32.053771365354372</v>
      </c>
      <c r="E3547" s="2">
        <f t="shared" si="661"/>
        <v>64.867941600578476</v>
      </c>
      <c r="F3547" s="2">
        <f t="shared" si="669"/>
        <v>340</v>
      </c>
      <c r="G3547" s="2">
        <f t="shared" si="670"/>
        <v>0</v>
      </c>
      <c r="H3547" s="2">
        <f>MIN(Inputs!$B$2, (Inputs!$B$14 - F3547)/Inputs!$B$15)</f>
        <v>0</v>
      </c>
      <c r="I3547" s="2">
        <f>MAX(MIN(Inputs!$B$2, F3547*Inputs!$B$16, Inputs!$B$14*Inputs!$B$4 - G3547), 0)</f>
        <v>170</v>
      </c>
      <c r="J3547" s="2">
        <f>MAX(MIN(Inputs!$B$2, F3547*Inputs!$B$16, (Inputs!$B$14-F3547)/Inputs!$B$15)*Inputs!$B$9, 0)</f>
        <v>0</v>
      </c>
      <c r="K3547" s="2">
        <f>MAX(E3547*Inputs!$B$5 - B3547 - Inputs!$B$8, 0) * H3547</f>
        <v>0</v>
      </c>
      <c r="L3547" s="2">
        <f>IF(B3547 &gt;= D3547*Inputs!$B$10, MAX(B3547 - E3547/Inputs!$B$5 - Inputs!$B$8, 0) * I3547, 0)</f>
        <v>0</v>
      </c>
      <c r="M3547" s="2">
        <f t="shared" si="662"/>
        <v>0</v>
      </c>
      <c r="N3547" s="3" t="str">
        <f t="shared" si="663"/>
        <v>Idle</v>
      </c>
      <c r="O3547" s="3" t="str">
        <f t="shared" si="671"/>
        <v>Idle</v>
      </c>
      <c r="P3547" s="2">
        <f t="shared" si="664"/>
        <v>0</v>
      </c>
      <c r="Q3547" s="2">
        <f t="shared" si="665"/>
        <v>0</v>
      </c>
      <c r="R3547" s="2">
        <f t="shared" si="666"/>
        <v>0</v>
      </c>
      <c r="S3547" s="2">
        <f t="shared" si="667"/>
        <v>0</v>
      </c>
      <c r="T3547" s="2">
        <f t="shared" si="668"/>
        <v>0</v>
      </c>
      <c r="U3547" s="2">
        <f>IF(O3547="Reg", R3547 * Inputs!$B$7, 0)</f>
        <v>0</v>
      </c>
      <c r="V3547" s="2">
        <f>MAX(F3547 + P3547*Inputs!$B$15 - (Q3547/Inputs!$B$16) - U3547, 0)</f>
        <v>340</v>
      </c>
    </row>
    <row r="3548" spans="1:22" x14ac:dyDescent="0.3">
      <c r="A3548" s="1">
        <v>46170.75</v>
      </c>
      <c r="B3548" s="2">
        <v>77.640153487685112</v>
      </c>
      <c r="C3548" s="2">
        <v>5.3353791023197443</v>
      </c>
      <c r="D3548" s="2">
        <f t="shared" si="660"/>
        <v>32.053771365354372</v>
      </c>
      <c r="E3548" s="2">
        <f t="shared" si="661"/>
        <v>59.257676799445051</v>
      </c>
      <c r="F3548" s="2">
        <f t="shared" si="669"/>
        <v>340</v>
      </c>
      <c r="G3548" s="2">
        <f t="shared" si="670"/>
        <v>0</v>
      </c>
      <c r="H3548" s="2">
        <f>MIN(Inputs!$B$2, (Inputs!$B$14 - F3548)/Inputs!$B$15)</f>
        <v>0</v>
      </c>
      <c r="I3548" s="2">
        <f>MAX(MIN(Inputs!$B$2, F3548*Inputs!$B$16, Inputs!$B$14*Inputs!$B$4 - G3548), 0)</f>
        <v>170</v>
      </c>
      <c r="J3548" s="2">
        <f>MAX(MIN(Inputs!$B$2, F3548*Inputs!$B$16, (Inputs!$B$14-F3548)/Inputs!$B$15)*Inputs!$B$9, 0)</f>
        <v>0</v>
      </c>
      <c r="K3548" s="2">
        <f>MAX(E3548*Inputs!$B$5 - B3548 - Inputs!$B$8, 0) * H3548</f>
        <v>0</v>
      </c>
      <c r="L3548" s="2">
        <f>IF(B3548 &gt;= D3548*Inputs!$B$10, MAX(B3548 - E3548/Inputs!$B$5 - Inputs!$B$8, 0) * I3548, 0)</f>
        <v>0</v>
      </c>
      <c r="M3548" s="2">
        <f t="shared" si="662"/>
        <v>0</v>
      </c>
      <c r="N3548" s="3" t="str">
        <f t="shared" si="663"/>
        <v>Idle</v>
      </c>
      <c r="O3548" s="3" t="str">
        <f t="shared" si="671"/>
        <v>Idle</v>
      </c>
      <c r="P3548" s="2">
        <f t="shared" si="664"/>
        <v>0</v>
      </c>
      <c r="Q3548" s="2">
        <f t="shared" si="665"/>
        <v>0</v>
      </c>
      <c r="R3548" s="2">
        <f t="shared" si="666"/>
        <v>0</v>
      </c>
      <c r="S3548" s="2">
        <f t="shared" si="667"/>
        <v>0</v>
      </c>
      <c r="T3548" s="2">
        <f t="shared" si="668"/>
        <v>0</v>
      </c>
      <c r="U3548" s="2">
        <f>IF(O3548="Reg", R3548 * Inputs!$B$7, 0)</f>
        <v>0</v>
      </c>
      <c r="V3548" s="2">
        <f>MAX(F3548 + P3548*Inputs!$B$15 - (Q3548/Inputs!$B$16) - U3548, 0)</f>
        <v>340</v>
      </c>
    </row>
    <row r="3549" spans="1:22" x14ac:dyDescent="0.3">
      <c r="A3549" s="1">
        <v>46170.791666666657</v>
      </c>
      <c r="B3549" s="2">
        <v>67.649395197616187</v>
      </c>
      <c r="C3549" s="2">
        <v>2.8666123410551441</v>
      </c>
      <c r="D3549" s="2">
        <f t="shared" si="660"/>
        <v>32.053771365354372</v>
      </c>
      <c r="E3549" s="2">
        <f t="shared" si="661"/>
        <v>50.994075474741628</v>
      </c>
      <c r="F3549" s="2">
        <f t="shared" si="669"/>
        <v>340</v>
      </c>
      <c r="G3549" s="2">
        <f t="shared" si="670"/>
        <v>0</v>
      </c>
      <c r="H3549" s="2">
        <f>MIN(Inputs!$B$2, (Inputs!$B$14 - F3549)/Inputs!$B$15)</f>
        <v>0</v>
      </c>
      <c r="I3549" s="2">
        <f>MAX(MIN(Inputs!$B$2, F3549*Inputs!$B$16, Inputs!$B$14*Inputs!$B$4 - G3549), 0)</f>
        <v>170</v>
      </c>
      <c r="J3549" s="2">
        <f>MAX(MIN(Inputs!$B$2, F3549*Inputs!$B$16, (Inputs!$B$14-F3549)/Inputs!$B$15)*Inputs!$B$9, 0)</f>
        <v>0</v>
      </c>
      <c r="K3549" s="2">
        <f>MAX(E3549*Inputs!$B$5 - B3549 - Inputs!$B$8, 0) * H3549</f>
        <v>0</v>
      </c>
      <c r="L3549" s="2">
        <f>IF(B3549 &gt;= D3549*Inputs!$B$10, MAX(B3549 - E3549/Inputs!$B$5 - Inputs!$B$8, 0) * I3549, 0)</f>
        <v>0</v>
      </c>
      <c r="M3549" s="2">
        <f t="shared" si="662"/>
        <v>0</v>
      </c>
      <c r="N3549" s="3" t="str">
        <f t="shared" si="663"/>
        <v>Idle</v>
      </c>
      <c r="O3549" s="3" t="str">
        <f t="shared" si="671"/>
        <v>Idle</v>
      </c>
      <c r="P3549" s="2">
        <f t="shared" si="664"/>
        <v>0</v>
      </c>
      <c r="Q3549" s="2">
        <f t="shared" si="665"/>
        <v>0</v>
      </c>
      <c r="R3549" s="2">
        <f t="shared" si="666"/>
        <v>0</v>
      </c>
      <c r="S3549" s="2">
        <f t="shared" si="667"/>
        <v>0</v>
      </c>
      <c r="T3549" s="2">
        <f t="shared" si="668"/>
        <v>0</v>
      </c>
      <c r="U3549" s="2">
        <f>IF(O3549="Reg", R3549 * Inputs!$B$7, 0)</f>
        <v>0</v>
      </c>
      <c r="V3549" s="2">
        <f>MAX(F3549 + P3549*Inputs!$B$15 - (Q3549/Inputs!$B$16) - U3549, 0)</f>
        <v>340</v>
      </c>
    </row>
    <row r="3550" spans="1:22" x14ac:dyDescent="0.3">
      <c r="A3550" s="1">
        <v>46170.833333333343</v>
      </c>
      <c r="B3550" s="2">
        <v>68.129731136142567</v>
      </c>
      <c r="C3550" s="2">
        <v>15.188186041589169</v>
      </c>
      <c r="D3550" s="2">
        <f t="shared" si="660"/>
        <v>32.053771365354372</v>
      </c>
      <c r="E3550" s="2">
        <f t="shared" si="661"/>
        <v>43.09335286329511</v>
      </c>
      <c r="F3550" s="2">
        <f t="shared" si="669"/>
        <v>340</v>
      </c>
      <c r="G3550" s="2">
        <f t="shared" si="670"/>
        <v>0</v>
      </c>
      <c r="H3550" s="2">
        <f>MIN(Inputs!$B$2, (Inputs!$B$14 - F3550)/Inputs!$B$15)</f>
        <v>0</v>
      </c>
      <c r="I3550" s="2">
        <f>MAX(MIN(Inputs!$B$2, F3550*Inputs!$B$16, Inputs!$B$14*Inputs!$B$4 - G3550), 0)</f>
        <v>170</v>
      </c>
      <c r="J3550" s="2">
        <f>MAX(MIN(Inputs!$B$2, F3550*Inputs!$B$16, (Inputs!$B$14-F3550)/Inputs!$B$15)*Inputs!$B$9, 0)</f>
        <v>0</v>
      </c>
      <c r="K3550" s="2">
        <f>MAX(E3550*Inputs!$B$5 - B3550 - Inputs!$B$8, 0) * H3550</f>
        <v>0</v>
      </c>
      <c r="L3550" s="2">
        <f>IF(B3550 &gt;= D3550*Inputs!$B$10, MAX(B3550 - E3550/Inputs!$B$5 - Inputs!$B$8, 0) * I3550, 0)</f>
        <v>0</v>
      </c>
      <c r="M3550" s="2">
        <f t="shared" si="662"/>
        <v>0</v>
      </c>
      <c r="N3550" s="3" t="str">
        <f t="shared" si="663"/>
        <v>Idle</v>
      </c>
      <c r="O3550" s="3" t="str">
        <f t="shared" si="671"/>
        <v>Idle</v>
      </c>
      <c r="P3550" s="2">
        <f t="shared" si="664"/>
        <v>0</v>
      </c>
      <c r="Q3550" s="2">
        <f t="shared" si="665"/>
        <v>0</v>
      </c>
      <c r="R3550" s="2">
        <f t="shared" si="666"/>
        <v>0</v>
      </c>
      <c r="S3550" s="2">
        <f t="shared" si="667"/>
        <v>0</v>
      </c>
      <c r="T3550" s="2">
        <f t="shared" si="668"/>
        <v>0</v>
      </c>
      <c r="U3550" s="2">
        <f>IF(O3550="Reg", R3550 * Inputs!$B$7, 0)</f>
        <v>0</v>
      </c>
      <c r="V3550" s="2">
        <f>MAX(F3550 + P3550*Inputs!$B$15 - (Q3550/Inputs!$B$16) - U3550, 0)</f>
        <v>340</v>
      </c>
    </row>
    <row r="3551" spans="1:22" x14ac:dyDescent="0.3">
      <c r="A3551" s="1">
        <v>46170.875</v>
      </c>
      <c r="B3551" s="2">
        <v>59.682287007362753</v>
      </c>
      <c r="C3551" s="2">
        <v>2.293158989033433</v>
      </c>
      <c r="D3551" s="2">
        <f t="shared" si="660"/>
        <v>32.053771365354372</v>
      </c>
      <c r="E3551" s="2">
        <f t="shared" si="661"/>
        <v>31.738397673938007</v>
      </c>
      <c r="F3551" s="2">
        <f t="shared" si="669"/>
        <v>340</v>
      </c>
      <c r="G3551" s="2">
        <f t="shared" si="670"/>
        <v>0</v>
      </c>
      <c r="H3551" s="2">
        <f>MIN(Inputs!$B$2, (Inputs!$B$14 - F3551)/Inputs!$B$15)</f>
        <v>0</v>
      </c>
      <c r="I3551" s="2">
        <f>MAX(MIN(Inputs!$B$2, F3551*Inputs!$B$16, Inputs!$B$14*Inputs!$B$4 - G3551), 0)</f>
        <v>170</v>
      </c>
      <c r="J3551" s="2">
        <f>MAX(MIN(Inputs!$B$2, F3551*Inputs!$B$16, (Inputs!$B$14-F3551)/Inputs!$B$15)*Inputs!$B$9, 0)</f>
        <v>0</v>
      </c>
      <c r="K3551" s="2">
        <f>MAX(E3551*Inputs!$B$5 - B3551 - Inputs!$B$8, 0) * H3551</f>
        <v>0</v>
      </c>
      <c r="L3551" s="2">
        <f>IF(B3551 &gt;= D3551*Inputs!$B$10, MAX(B3551 - E3551/Inputs!$B$5 - Inputs!$B$8, 0) * I3551, 0)</f>
        <v>614.70742242273434</v>
      </c>
      <c r="M3551" s="2">
        <f t="shared" si="662"/>
        <v>0</v>
      </c>
      <c r="N3551" s="3" t="str">
        <f t="shared" si="663"/>
        <v>Discharge</v>
      </c>
      <c r="O3551" s="3" t="str">
        <f t="shared" si="671"/>
        <v>Discharge</v>
      </c>
      <c r="P3551" s="2">
        <f t="shared" si="664"/>
        <v>0</v>
      </c>
      <c r="Q3551" s="2">
        <f t="shared" si="665"/>
        <v>170</v>
      </c>
      <c r="R3551" s="2">
        <f t="shared" si="666"/>
        <v>0</v>
      </c>
      <c r="S3551" s="2">
        <f t="shared" si="667"/>
        <v>10145.988791251668</v>
      </c>
      <c r="T3551" s="2">
        <f t="shared" si="668"/>
        <v>0</v>
      </c>
      <c r="U3551" s="2">
        <f>IF(O3551="Reg", R3551 * Inputs!$B$7, 0)</f>
        <v>0</v>
      </c>
      <c r="V3551" s="2">
        <f>MAX(F3551 + P3551*Inputs!$B$15 - (Q3551/Inputs!$B$16) - U3551, 0)</f>
        <v>170</v>
      </c>
    </row>
    <row r="3552" spans="1:22" x14ac:dyDescent="0.3">
      <c r="A3552" s="1">
        <v>46170.916666666657</v>
      </c>
      <c r="B3552" s="2">
        <v>45.840499259186217</v>
      </c>
      <c r="C3552" s="2">
        <v>6.986772882785738</v>
      </c>
      <c r="D3552" s="2">
        <f t="shared" si="660"/>
        <v>32.053771365354372</v>
      </c>
      <c r="E3552" s="2">
        <f t="shared" si="661"/>
        <v>21.791349839377546</v>
      </c>
      <c r="F3552" s="2">
        <f t="shared" si="669"/>
        <v>170</v>
      </c>
      <c r="G3552" s="2">
        <f t="shared" si="670"/>
        <v>170</v>
      </c>
      <c r="H3552" s="2">
        <f>MIN(Inputs!$B$2, (Inputs!$B$14 - F3552)/Inputs!$B$15)</f>
        <v>170</v>
      </c>
      <c r="I3552" s="2">
        <f>MAX(MIN(Inputs!$B$2, F3552*Inputs!$B$16, Inputs!$B$14*Inputs!$B$4 - G3552), 0)</f>
        <v>170</v>
      </c>
      <c r="J3552" s="2">
        <f>MAX(MIN(Inputs!$B$2, F3552*Inputs!$B$16, (Inputs!$B$14-F3552)/Inputs!$B$15)*Inputs!$B$9, 0)</f>
        <v>136</v>
      </c>
      <c r="K3552" s="2">
        <f>MAX(E3552*Inputs!$B$5 - B3552 - Inputs!$B$8, 0) * H3552</f>
        <v>0</v>
      </c>
      <c r="L3552" s="2">
        <f>IF(B3552 &gt;= D3552*Inputs!$B$10, MAX(B3552 - E3552/Inputs!$B$5 - Inputs!$B$8, 0) * I3552, 0)</f>
        <v>183.19229145463089</v>
      </c>
      <c r="M3552" s="2">
        <f t="shared" si="662"/>
        <v>950.20111205886042</v>
      </c>
      <c r="N3552" s="3" t="str">
        <f t="shared" si="663"/>
        <v>Reg</v>
      </c>
      <c r="O3552" s="3" t="str">
        <f t="shared" si="671"/>
        <v>Discharge</v>
      </c>
      <c r="P3552" s="2">
        <f t="shared" si="664"/>
        <v>0</v>
      </c>
      <c r="Q3552" s="2">
        <f t="shared" si="665"/>
        <v>170</v>
      </c>
      <c r="R3552" s="2">
        <f t="shared" si="666"/>
        <v>0</v>
      </c>
      <c r="S3552" s="2">
        <f t="shared" si="667"/>
        <v>7792.8848740616568</v>
      </c>
      <c r="T3552" s="2">
        <f t="shared" si="668"/>
        <v>0</v>
      </c>
      <c r="U3552" s="2">
        <f>IF(O3552="Reg", R3552 * Inputs!$B$7, 0)</f>
        <v>0</v>
      </c>
      <c r="V3552" s="2">
        <f>MAX(F3552 + P3552*Inputs!$B$15 - (Q3552/Inputs!$B$16) - U3552, 0)</f>
        <v>0</v>
      </c>
    </row>
    <row r="3553" spans="1:22" x14ac:dyDescent="0.3">
      <c r="A3553" s="1">
        <v>46170.958333333343</v>
      </c>
      <c r="B3553" s="2">
        <v>36.603994708677497</v>
      </c>
      <c r="C3553" s="2">
        <v>2.7197579253703932</v>
      </c>
      <c r="D3553" s="2">
        <f t="shared" si="660"/>
        <v>32.053771365354372</v>
      </c>
      <c r="E3553" s="2">
        <f t="shared" si="661"/>
        <v>14.151266629513174</v>
      </c>
      <c r="F3553" s="2">
        <f t="shared" si="669"/>
        <v>0</v>
      </c>
      <c r="G3553" s="2">
        <f t="shared" si="670"/>
        <v>340</v>
      </c>
      <c r="H3553" s="2">
        <f>MIN(Inputs!$B$2, (Inputs!$B$14 - F3553)/Inputs!$B$15)</f>
        <v>170</v>
      </c>
      <c r="I3553" s="2">
        <f>MAX(MIN(Inputs!$B$2, F3553*Inputs!$B$16, Inputs!$B$14*Inputs!$B$4 - G3553), 0)</f>
        <v>0</v>
      </c>
      <c r="J3553" s="2">
        <f>MAX(MIN(Inputs!$B$2, F3553*Inputs!$B$16, (Inputs!$B$14-F3553)/Inputs!$B$15)*Inputs!$B$9, 0)</f>
        <v>0</v>
      </c>
      <c r="K3553" s="2">
        <f>MAX(E3553*Inputs!$B$5 - B3553 - Inputs!$B$8, 0) * H3553</f>
        <v>0</v>
      </c>
      <c r="L3553" s="2">
        <f>IF(B3553 &gt;= D3553*Inputs!$B$10, MAX(B3553 - E3553/Inputs!$B$5 - Inputs!$B$8, 0) * I3553, 0)</f>
        <v>0</v>
      </c>
      <c r="M3553" s="2">
        <f t="shared" si="662"/>
        <v>0</v>
      </c>
      <c r="N3553" s="3" t="str">
        <f t="shared" si="663"/>
        <v>Idle</v>
      </c>
      <c r="O3553" s="3" t="str">
        <f t="shared" si="671"/>
        <v>Idle</v>
      </c>
      <c r="P3553" s="2">
        <f t="shared" si="664"/>
        <v>0</v>
      </c>
      <c r="Q3553" s="2">
        <f t="shared" si="665"/>
        <v>0</v>
      </c>
      <c r="R3553" s="2">
        <f t="shared" si="666"/>
        <v>0</v>
      </c>
      <c r="S3553" s="2">
        <f t="shared" si="667"/>
        <v>0</v>
      </c>
      <c r="T3553" s="2">
        <f t="shared" si="668"/>
        <v>0</v>
      </c>
      <c r="U3553" s="2">
        <f>IF(O3553="Reg", R3553 * Inputs!$B$7, 0)</f>
        <v>0</v>
      </c>
      <c r="V3553" s="2">
        <f>MAX(F3553 + P3553*Inputs!$B$15 - (Q3553/Inputs!$B$16) - U3553, 0)</f>
        <v>0</v>
      </c>
    </row>
    <row r="3554" spans="1:22" x14ac:dyDescent="0.3">
      <c r="A3554" s="1">
        <v>46171</v>
      </c>
      <c r="B3554" s="2">
        <v>28.058545539464561</v>
      </c>
      <c r="C3554" s="2">
        <v>5.2088299716820146</v>
      </c>
      <c r="D3554" s="2">
        <f t="shared" si="660"/>
        <v>37.962435212220647</v>
      </c>
      <c r="E3554" s="2">
        <f t="shared" si="661"/>
        <v>8.0506008447335926</v>
      </c>
      <c r="F3554" s="2">
        <f t="shared" si="669"/>
        <v>0</v>
      </c>
      <c r="G3554" s="2">
        <f t="shared" si="670"/>
        <v>0</v>
      </c>
      <c r="H3554" s="2">
        <f>MIN(Inputs!$B$2, (Inputs!$B$14 - F3554)/Inputs!$B$15)</f>
        <v>170</v>
      </c>
      <c r="I3554" s="2">
        <f>MAX(MIN(Inputs!$B$2, F3554*Inputs!$B$16, Inputs!$B$14*Inputs!$B$4 - G3554), 0)</f>
        <v>0</v>
      </c>
      <c r="J3554" s="2">
        <f>MAX(MIN(Inputs!$B$2, F3554*Inputs!$B$16, (Inputs!$B$14-F3554)/Inputs!$B$15)*Inputs!$B$9, 0)</f>
        <v>0</v>
      </c>
      <c r="K3554" s="2">
        <f>MAX(E3554*Inputs!$B$5 - B3554 - Inputs!$B$8, 0) * H3554</f>
        <v>0</v>
      </c>
      <c r="L3554" s="2">
        <f>IF(B3554 &gt;= D3554*Inputs!$B$10, MAX(B3554 - E3554/Inputs!$B$5 - Inputs!$B$8, 0) * I3554, 0)</f>
        <v>0</v>
      </c>
      <c r="M3554" s="2">
        <f t="shared" si="662"/>
        <v>0</v>
      </c>
      <c r="N3554" s="3" t="str">
        <f t="shared" si="663"/>
        <v>Idle</v>
      </c>
      <c r="O3554" s="3" t="str">
        <f t="shared" si="671"/>
        <v>Idle</v>
      </c>
      <c r="P3554" s="2">
        <f t="shared" si="664"/>
        <v>0</v>
      </c>
      <c r="Q3554" s="2">
        <f t="shared" si="665"/>
        <v>0</v>
      </c>
      <c r="R3554" s="2">
        <f t="shared" si="666"/>
        <v>0</v>
      </c>
      <c r="S3554" s="2">
        <f t="shared" si="667"/>
        <v>0</v>
      </c>
      <c r="T3554" s="2">
        <f t="shared" si="668"/>
        <v>0</v>
      </c>
      <c r="U3554" s="2">
        <f>IF(O3554="Reg", R3554 * Inputs!$B$7, 0)</f>
        <v>0</v>
      </c>
      <c r="V3554" s="2">
        <f>MAX(F3554 + P3554*Inputs!$B$15 - (Q3554/Inputs!$B$16) - U3554, 0)</f>
        <v>0</v>
      </c>
    </row>
    <row r="3555" spans="1:22" x14ac:dyDescent="0.3">
      <c r="A3555" s="1">
        <v>46171.041666666657</v>
      </c>
      <c r="B3555" s="2">
        <v>20.245059528936999</v>
      </c>
      <c r="C3555" s="2">
        <v>15.205697082513289</v>
      </c>
      <c r="D3555" s="2">
        <f t="shared" si="660"/>
        <v>37.962435212220647</v>
      </c>
      <c r="E3555" s="2">
        <f t="shared" si="661"/>
        <v>3.3741765881561663</v>
      </c>
      <c r="F3555" s="2">
        <f t="shared" si="669"/>
        <v>0</v>
      </c>
      <c r="G3555" s="2">
        <f t="shared" si="670"/>
        <v>0</v>
      </c>
      <c r="H3555" s="2">
        <f>MIN(Inputs!$B$2, (Inputs!$B$14 - F3555)/Inputs!$B$15)</f>
        <v>170</v>
      </c>
      <c r="I3555" s="2">
        <f>MAX(MIN(Inputs!$B$2, F3555*Inputs!$B$16, Inputs!$B$14*Inputs!$B$4 - G3555), 0)</f>
        <v>0</v>
      </c>
      <c r="J3555" s="2">
        <f>MAX(MIN(Inputs!$B$2, F3555*Inputs!$B$16, (Inputs!$B$14-F3555)/Inputs!$B$15)*Inputs!$B$9, 0)</f>
        <v>0</v>
      </c>
      <c r="K3555" s="2">
        <f>MAX(E3555*Inputs!$B$5 - B3555 - Inputs!$B$8, 0) * H3555</f>
        <v>0</v>
      </c>
      <c r="L3555" s="2">
        <f>IF(B3555 &gt;= D3555*Inputs!$B$10, MAX(B3555 - E3555/Inputs!$B$5 - Inputs!$B$8, 0) * I3555, 0)</f>
        <v>0</v>
      </c>
      <c r="M3555" s="2">
        <f t="shared" si="662"/>
        <v>0</v>
      </c>
      <c r="N3555" s="3" t="str">
        <f t="shared" si="663"/>
        <v>Idle</v>
      </c>
      <c r="O3555" s="3" t="str">
        <f t="shared" si="671"/>
        <v>Idle</v>
      </c>
      <c r="P3555" s="2">
        <f t="shared" si="664"/>
        <v>0</v>
      </c>
      <c r="Q3555" s="2">
        <f t="shared" si="665"/>
        <v>0</v>
      </c>
      <c r="R3555" s="2">
        <f t="shared" si="666"/>
        <v>0</v>
      </c>
      <c r="S3555" s="2">
        <f t="shared" si="667"/>
        <v>0</v>
      </c>
      <c r="T3555" s="2">
        <f t="shared" si="668"/>
        <v>0</v>
      </c>
      <c r="U3555" s="2">
        <f>IF(O3555="Reg", R3555 * Inputs!$B$7, 0)</f>
        <v>0</v>
      </c>
      <c r="V3555" s="2">
        <f>MAX(F3555 + P3555*Inputs!$B$15 - (Q3555/Inputs!$B$16) - U3555, 0)</f>
        <v>0</v>
      </c>
    </row>
    <row r="3556" spans="1:22" x14ac:dyDescent="0.3">
      <c r="A3556" s="1">
        <v>46171.083333333343</v>
      </c>
      <c r="B3556" s="2">
        <v>0</v>
      </c>
      <c r="C3556" s="2">
        <v>7.7262588225359536</v>
      </c>
      <c r="D3556" s="2">
        <f t="shared" si="660"/>
        <v>37.962435212220647</v>
      </c>
      <c r="E3556" s="2">
        <f t="shared" si="661"/>
        <v>0</v>
      </c>
      <c r="F3556" s="2">
        <f t="shared" si="669"/>
        <v>0</v>
      </c>
      <c r="G3556" s="2">
        <f t="shared" si="670"/>
        <v>0</v>
      </c>
      <c r="H3556" s="2">
        <f>MIN(Inputs!$B$2, (Inputs!$B$14 - F3556)/Inputs!$B$15)</f>
        <v>170</v>
      </c>
      <c r="I3556" s="2">
        <f>MAX(MIN(Inputs!$B$2, F3556*Inputs!$B$16, Inputs!$B$14*Inputs!$B$4 - G3556), 0)</f>
        <v>0</v>
      </c>
      <c r="J3556" s="2">
        <f>MAX(MIN(Inputs!$B$2, F3556*Inputs!$B$16, (Inputs!$B$14-F3556)/Inputs!$B$15)*Inputs!$B$9, 0)</f>
        <v>0</v>
      </c>
      <c r="K3556" s="2">
        <f>MAX(E3556*Inputs!$B$5 - B3556 - Inputs!$B$8, 0) * H3556</f>
        <v>0</v>
      </c>
      <c r="L3556" s="2">
        <f>IF(B3556 &gt;= D3556*Inputs!$B$10, MAX(B3556 - E3556/Inputs!$B$5 - Inputs!$B$8, 0) * I3556, 0)</f>
        <v>0</v>
      </c>
      <c r="M3556" s="2">
        <f t="shared" si="662"/>
        <v>0</v>
      </c>
      <c r="N3556" s="3" t="str">
        <f t="shared" si="663"/>
        <v>Idle</v>
      </c>
      <c r="O3556" s="3" t="str">
        <f t="shared" si="671"/>
        <v>Idle</v>
      </c>
      <c r="P3556" s="2">
        <f t="shared" si="664"/>
        <v>0</v>
      </c>
      <c r="Q3556" s="2">
        <f t="shared" si="665"/>
        <v>0</v>
      </c>
      <c r="R3556" s="2">
        <f t="shared" si="666"/>
        <v>0</v>
      </c>
      <c r="S3556" s="2">
        <f t="shared" si="667"/>
        <v>0</v>
      </c>
      <c r="T3556" s="2">
        <f t="shared" si="668"/>
        <v>0</v>
      </c>
      <c r="U3556" s="2">
        <f>IF(O3556="Reg", R3556 * Inputs!$B$7, 0)</f>
        <v>0</v>
      </c>
      <c r="V3556" s="2">
        <f>MAX(F3556 + P3556*Inputs!$B$15 - (Q3556/Inputs!$B$16) - U3556, 0)</f>
        <v>0</v>
      </c>
    </row>
    <row r="3557" spans="1:22" x14ac:dyDescent="0.3">
      <c r="A3557" s="1">
        <v>46171.125</v>
      </c>
      <c r="B3557" s="2">
        <v>0</v>
      </c>
      <c r="C3557" s="2">
        <v>2.495637061001021</v>
      </c>
      <c r="D3557" s="2">
        <f t="shared" si="660"/>
        <v>37.962435212220647</v>
      </c>
      <c r="E3557" s="2">
        <f t="shared" si="661"/>
        <v>0</v>
      </c>
      <c r="F3557" s="2">
        <f t="shared" si="669"/>
        <v>0</v>
      </c>
      <c r="G3557" s="2">
        <f t="shared" si="670"/>
        <v>0</v>
      </c>
      <c r="H3557" s="2">
        <f>MIN(Inputs!$B$2, (Inputs!$B$14 - F3557)/Inputs!$B$15)</f>
        <v>170</v>
      </c>
      <c r="I3557" s="2">
        <f>MAX(MIN(Inputs!$B$2, F3557*Inputs!$B$16, Inputs!$B$14*Inputs!$B$4 - G3557), 0)</f>
        <v>0</v>
      </c>
      <c r="J3557" s="2">
        <f>MAX(MIN(Inputs!$B$2, F3557*Inputs!$B$16, (Inputs!$B$14-F3557)/Inputs!$B$15)*Inputs!$B$9, 0)</f>
        <v>0</v>
      </c>
      <c r="K3557" s="2">
        <f>MAX(E3557*Inputs!$B$5 - B3557 - Inputs!$B$8, 0) * H3557</f>
        <v>0</v>
      </c>
      <c r="L3557" s="2">
        <f>IF(B3557 &gt;= D3557*Inputs!$B$10, MAX(B3557 - E3557/Inputs!$B$5 - Inputs!$B$8, 0) * I3557, 0)</f>
        <v>0</v>
      </c>
      <c r="M3557" s="2">
        <f t="shared" si="662"/>
        <v>0</v>
      </c>
      <c r="N3557" s="3" t="str">
        <f t="shared" si="663"/>
        <v>Idle</v>
      </c>
      <c r="O3557" s="3" t="str">
        <f t="shared" si="671"/>
        <v>Idle</v>
      </c>
      <c r="P3557" s="2">
        <f t="shared" si="664"/>
        <v>0</v>
      </c>
      <c r="Q3557" s="2">
        <f t="shared" si="665"/>
        <v>0</v>
      </c>
      <c r="R3557" s="2">
        <f t="shared" si="666"/>
        <v>0</v>
      </c>
      <c r="S3557" s="2">
        <f t="shared" si="667"/>
        <v>0</v>
      </c>
      <c r="T3557" s="2">
        <f t="shared" si="668"/>
        <v>0</v>
      </c>
      <c r="U3557" s="2">
        <f>IF(O3557="Reg", R3557 * Inputs!$B$7, 0)</f>
        <v>0</v>
      </c>
      <c r="V3557" s="2">
        <f>MAX(F3557 + P3557*Inputs!$B$15 - (Q3557/Inputs!$B$16) - U3557, 0)</f>
        <v>0</v>
      </c>
    </row>
    <row r="3558" spans="1:22" x14ac:dyDescent="0.3">
      <c r="A3558" s="1">
        <v>46171.166666666657</v>
      </c>
      <c r="B3558" s="2">
        <v>0</v>
      </c>
      <c r="C3558" s="2">
        <v>3.417165302140718</v>
      </c>
      <c r="D3558" s="2">
        <f t="shared" si="660"/>
        <v>37.962435212220647</v>
      </c>
      <c r="E3558" s="2">
        <f t="shared" si="661"/>
        <v>3.0897207332142851E-2</v>
      </c>
      <c r="F3558" s="2">
        <f t="shared" si="669"/>
        <v>0</v>
      </c>
      <c r="G3558" s="2">
        <f t="shared" si="670"/>
        <v>0</v>
      </c>
      <c r="H3558" s="2">
        <f>MIN(Inputs!$B$2, (Inputs!$B$14 - F3558)/Inputs!$B$15)</f>
        <v>170</v>
      </c>
      <c r="I3558" s="2">
        <f>MAX(MIN(Inputs!$B$2, F3558*Inputs!$B$16, Inputs!$B$14*Inputs!$B$4 - G3558), 0)</f>
        <v>0</v>
      </c>
      <c r="J3558" s="2">
        <f>MAX(MIN(Inputs!$B$2, F3558*Inputs!$B$16, (Inputs!$B$14-F3558)/Inputs!$B$15)*Inputs!$B$9, 0)</f>
        <v>0</v>
      </c>
      <c r="K3558" s="2">
        <f>MAX(E3558*Inputs!$B$5 - B3558 - Inputs!$B$8, 0) * H3558</f>
        <v>0</v>
      </c>
      <c r="L3558" s="2">
        <f>IF(B3558 &gt;= D3558*Inputs!$B$10, MAX(B3558 - E3558/Inputs!$B$5 - Inputs!$B$8, 0) * I3558, 0)</f>
        <v>0</v>
      </c>
      <c r="M3558" s="2">
        <f t="shared" si="662"/>
        <v>0</v>
      </c>
      <c r="N3558" s="3" t="str">
        <f t="shared" si="663"/>
        <v>Idle</v>
      </c>
      <c r="O3558" s="3" t="str">
        <f t="shared" si="671"/>
        <v>Idle</v>
      </c>
      <c r="P3558" s="2">
        <f t="shared" si="664"/>
        <v>0</v>
      </c>
      <c r="Q3558" s="2">
        <f t="shared" si="665"/>
        <v>0</v>
      </c>
      <c r="R3558" s="2">
        <f t="shared" si="666"/>
        <v>0</v>
      </c>
      <c r="S3558" s="2">
        <f t="shared" si="667"/>
        <v>0</v>
      </c>
      <c r="T3558" s="2">
        <f t="shared" si="668"/>
        <v>0</v>
      </c>
      <c r="U3558" s="2">
        <f>IF(O3558="Reg", R3558 * Inputs!$B$7, 0)</f>
        <v>0</v>
      </c>
      <c r="V3558" s="2">
        <f>MAX(F3558 + P3558*Inputs!$B$15 - (Q3558/Inputs!$B$16) - U3558, 0)</f>
        <v>0</v>
      </c>
    </row>
    <row r="3559" spans="1:22" x14ac:dyDescent="0.3">
      <c r="A3559" s="1">
        <v>46171.208333333343</v>
      </c>
      <c r="B3559" s="2">
        <v>0</v>
      </c>
      <c r="C3559" s="2">
        <v>13.60911892854373</v>
      </c>
      <c r="D3559" s="2">
        <f t="shared" si="660"/>
        <v>37.962435212220647</v>
      </c>
      <c r="E3559" s="2">
        <f t="shared" si="661"/>
        <v>0.53597112394342217</v>
      </c>
      <c r="F3559" s="2">
        <f t="shared" si="669"/>
        <v>0</v>
      </c>
      <c r="G3559" s="2">
        <f t="shared" si="670"/>
        <v>0</v>
      </c>
      <c r="H3559" s="2">
        <f>MIN(Inputs!$B$2, (Inputs!$B$14 - F3559)/Inputs!$B$15)</f>
        <v>170</v>
      </c>
      <c r="I3559" s="2">
        <f>MAX(MIN(Inputs!$B$2, F3559*Inputs!$B$16, Inputs!$B$14*Inputs!$B$4 - G3559), 0)</f>
        <v>0</v>
      </c>
      <c r="J3559" s="2">
        <f>MAX(MIN(Inputs!$B$2, F3559*Inputs!$B$16, (Inputs!$B$14-F3559)/Inputs!$B$15)*Inputs!$B$9, 0)</f>
        <v>0</v>
      </c>
      <c r="K3559" s="2">
        <f>MAX(E3559*Inputs!$B$5 - B3559 - Inputs!$B$8, 0) * H3559</f>
        <v>0</v>
      </c>
      <c r="L3559" s="2">
        <f>IF(B3559 &gt;= D3559*Inputs!$B$10, MAX(B3559 - E3559/Inputs!$B$5 - Inputs!$B$8, 0) * I3559, 0)</f>
        <v>0</v>
      </c>
      <c r="M3559" s="2">
        <f t="shared" si="662"/>
        <v>0</v>
      </c>
      <c r="N3559" s="3" t="str">
        <f t="shared" si="663"/>
        <v>Idle</v>
      </c>
      <c r="O3559" s="3" t="str">
        <f t="shared" si="671"/>
        <v>Idle</v>
      </c>
      <c r="P3559" s="2">
        <f t="shared" si="664"/>
        <v>0</v>
      </c>
      <c r="Q3559" s="2">
        <f t="shared" si="665"/>
        <v>0</v>
      </c>
      <c r="R3559" s="2">
        <f t="shared" si="666"/>
        <v>0</v>
      </c>
      <c r="S3559" s="2">
        <f t="shared" si="667"/>
        <v>0</v>
      </c>
      <c r="T3559" s="2">
        <f t="shared" si="668"/>
        <v>0</v>
      </c>
      <c r="U3559" s="2">
        <f>IF(O3559="Reg", R3559 * Inputs!$B$7, 0)</f>
        <v>0</v>
      </c>
      <c r="V3559" s="2">
        <f>MAX(F3559 + P3559*Inputs!$B$15 - (Q3559/Inputs!$B$16) - U3559, 0)</f>
        <v>0</v>
      </c>
    </row>
    <row r="3560" spans="1:22" x14ac:dyDescent="0.3">
      <c r="A3560" s="1">
        <v>46171.25</v>
      </c>
      <c r="B3560" s="2">
        <v>0</v>
      </c>
      <c r="C3560" s="2">
        <v>9.7161425857076242</v>
      </c>
      <c r="D3560" s="2">
        <f t="shared" si="660"/>
        <v>37.962435212220647</v>
      </c>
      <c r="E3560" s="2">
        <f t="shared" si="661"/>
        <v>34.284136928502825</v>
      </c>
      <c r="F3560" s="2">
        <f t="shared" si="669"/>
        <v>0</v>
      </c>
      <c r="G3560" s="2">
        <f t="shared" si="670"/>
        <v>0</v>
      </c>
      <c r="H3560" s="2">
        <f>MIN(Inputs!$B$2, (Inputs!$B$14 - F3560)/Inputs!$B$15)</f>
        <v>170</v>
      </c>
      <c r="I3560" s="2">
        <f>MAX(MIN(Inputs!$B$2, F3560*Inputs!$B$16, Inputs!$B$14*Inputs!$B$4 - G3560), 0)</f>
        <v>0</v>
      </c>
      <c r="J3560" s="2">
        <f>MAX(MIN(Inputs!$B$2, F3560*Inputs!$B$16, (Inputs!$B$14-F3560)/Inputs!$B$15)*Inputs!$B$9, 0)</f>
        <v>0</v>
      </c>
      <c r="K3560" s="2">
        <f>MAX(E3560*Inputs!$B$5 - B3560 - Inputs!$B$8, 0) * H3560</f>
        <v>1728.9068845040226</v>
      </c>
      <c r="L3560" s="2">
        <f>IF(B3560 &gt;= D3560*Inputs!$B$10, MAX(B3560 - E3560/Inputs!$B$5 - Inputs!$B$8, 0) * I3560, 0)</f>
        <v>0</v>
      </c>
      <c r="M3560" s="2">
        <f t="shared" si="662"/>
        <v>0</v>
      </c>
      <c r="N3560" s="3" t="str">
        <f t="shared" si="663"/>
        <v>Charge</v>
      </c>
      <c r="O3560" s="3" t="str">
        <f t="shared" si="671"/>
        <v>Charge</v>
      </c>
      <c r="P3560" s="2">
        <f t="shared" si="664"/>
        <v>170</v>
      </c>
      <c r="Q3560" s="2">
        <f t="shared" si="665"/>
        <v>0</v>
      </c>
      <c r="R3560" s="2">
        <f t="shared" si="666"/>
        <v>0</v>
      </c>
      <c r="S3560" s="2">
        <f t="shared" si="667"/>
        <v>0</v>
      </c>
      <c r="T3560" s="2">
        <f t="shared" si="668"/>
        <v>0</v>
      </c>
      <c r="U3560" s="2">
        <f>IF(O3560="Reg", R3560 * Inputs!$B$7, 0)</f>
        <v>0</v>
      </c>
      <c r="V3560" s="2">
        <f>MAX(F3560 + P3560*Inputs!$B$15 - (Q3560/Inputs!$B$16) - U3560, 0)</f>
        <v>170</v>
      </c>
    </row>
    <row r="3561" spans="1:22" x14ac:dyDescent="0.3">
      <c r="A3561" s="1">
        <v>46171.291666666657</v>
      </c>
      <c r="B3561" s="2">
        <v>0</v>
      </c>
      <c r="C3561" s="2">
        <v>7.0465899960528242</v>
      </c>
      <c r="D3561" s="2">
        <f t="shared" si="660"/>
        <v>37.962435212220647</v>
      </c>
      <c r="E3561" s="2">
        <f t="shared" si="661"/>
        <v>38.935293501340595</v>
      </c>
      <c r="F3561" s="2">
        <f t="shared" si="669"/>
        <v>170</v>
      </c>
      <c r="G3561" s="2">
        <f t="shared" si="670"/>
        <v>0</v>
      </c>
      <c r="H3561" s="2">
        <f>MIN(Inputs!$B$2, (Inputs!$B$14 - F3561)/Inputs!$B$15)</f>
        <v>170</v>
      </c>
      <c r="I3561" s="2">
        <f>MAX(MIN(Inputs!$B$2, F3561*Inputs!$B$16, Inputs!$B$14*Inputs!$B$4 - G3561), 0)</f>
        <v>170</v>
      </c>
      <c r="J3561" s="2">
        <f>MAX(MIN(Inputs!$B$2, F3561*Inputs!$B$16, (Inputs!$B$14-F3561)/Inputs!$B$15)*Inputs!$B$9, 0)</f>
        <v>136</v>
      </c>
      <c r="K3561" s="2">
        <f>MAX(E3561*Inputs!$B$5 - B3561 - Inputs!$B$8, 0) * H3561</f>
        <v>2424.7199078005533</v>
      </c>
      <c r="L3561" s="2">
        <f>IF(B3561 &gt;= D3561*Inputs!$B$10, MAX(B3561 - E3561/Inputs!$B$5 - Inputs!$B$8, 0) * I3561, 0)</f>
        <v>0</v>
      </c>
      <c r="M3561" s="2">
        <f t="shared" si="662"/>
        <v>958.33623946318414</v>
      </c>
      <c r="N3561" s="3" t="str">
        <f t="shared" si="663"/>
        <v>Charge</v>
      </c>
      <c r="O3561" s="3" t="str">
        <f t="shared" si="671"/>
        <v>Charge</v>
      </c>
      <c r="P3561" s="2">
        <f t="shared" si="664"/>
        <v>170</v>
      </c>
      <c r="Q3561" s="2">
        <f t="shared" si="665"/>
        <v>0</v>
      </c>
      <c r="R3561" s="2">
        <f t="shared" si="666"/>
        <v>0</v>
      </c>
      <c r="S3561" s="2">
        <f t="shared" si="667"/>
        <v>0</v>
      </c>
      <c r="T3561" s="2">
        <f t="shared" si="668"/>
        <v>0</v>
      </c>
      <c r="U3561" s="2">
        <f>IF(O3561="Reg", R3561 * Inputs!$B$7, 0)</f>
        <v>0</v>
      </c>
      <c r="V3561" s="2">
        <f>MAX(F3561 + P3561*Inputs!$B$15 - (Q3561/Inputs!$B$16) - U3561, 0)</f>
        <v>340</v>
      </c>
    </row>
    <row r="3562" spans="1:22" x14ac:dyDescent="0.3">
      <c r="A3562" s="1">
        <v>46171.333333333343</v>
      </c>
      <c r="B3562" s="2">
        <v>0</v>
      </c>
      <c r="C3562" s="2">
        <v>2.8923835152848461</v>
      </c>
      <c r="D3562" s="2">
        <f t="shared" si="660"/>
        <v>37.962435212220647</v>
      </c>
      <c r="E3562" s="2">
        <f t="shared" si="661"/>
        <v>45.80201118445288</v>
      </c>
      <c r="F3562" s="2">
        <f t="shared" si="669"/>
        <v>340</v>
      </c>
      <c r="G3562" s="2">
        <f t="shared" si="670"/>
        <v>0</v>
      </c>
      <c r="H3562" s="2">
        <f>MIN(Inputs!$B$2, (Inputs!$B$14 - F3562)/Inputs!$B$15)</f>
        <v>0</v>
      </c>
      <c r="I3562" s="2">
        <f>MAX(MIN(Inputs!$B$2, F3562*Inputs!$B$16, Inputs!$B$14*Inputs!$B$4 - G3562), 0)</f>
        <v>170</v>
      </c>
      <c r="J3562" s="2">
        <f>MAX(MIN(Inputs!$B$2, F3562*Inputs!$B$16, (Inputs!$B$14-F3562)/Inputs!$B$15)*Inputs!$B$9, 0)</f>
        <v>0</v>
      </c>
      <c r="K3562" s="2">
        <f>MAX(E3562*Inputs!$B$5 - B3562 - Inputs!$B$8, 0) * H3562</f>
        <v>0</v>
      </c>
      <c r="L3562" s="2">
        <f>IF(B3562 &gt;= D3562*Inputs!$B$10, MAX(B3562 - E3562/Inputs!$B$5 - Inputs!$B$8, 0) * I3562, 0)</f>
        <v>0</v>
      </c>
      <c r="M3562" s="2">
        <f t="shared" si="662"/>
        <v>0</v>
      </c>
      <c r="N3562" s="3" t="str">
        <f t="shared" si="663"/>
        <v>Idle</v>
      </c>
      <c r="O3562" s="3" t="str">
        <f t="shared" si="671"/>
        <v>Idle</v>
      </c>
      <c r="P3562" s="2">
        <f t="shared" si="664"/>
        <v>0</v>
      </c>
      <c r="Q3562" s="2">
        <f t="shared" si="665"/>
        <v>0</v>
      </c>
      <c r="R3562" s="2">
        <f t="shared" si="666"/>
        <v>0</v>
      </c>
      <c r="S3562" s="2">
        <f t="shared" si="667"/>
        <v>0</v>
      </c>
      <c r="T3562" s="2">
        <f t="shared" si="668"/>
        <v>0</v>
      </c>
      <c r="U3562" s="2">
        <f>IF(O3562="Reg", R3562 * Inputs!$B$7, 0)</f>
        <v>0</v>
      </c>
      <c r="V3562" s="2">
        <f>MAX(F3562 + P3562*Inputs!$B$15 - (Q3562/Inputs!$B$16) - U3562, 0)</f>
        <v>340</v>
      </c>
    </row>
    <row r="3563" spans="1:22" x14ac:dyDescent="0.3">
      <c r="A3563" s="1">
        <v>46171.375</v>
      </c>
      <c r="B3563" s="2">
        <v>0.18538324399285711</v>
      </c>
      <c r="C3563" s="2">
        <v>11.602680954960629</v>
      </c>
      <c r="D3563" s="2">
        <f t="shared" si="660"/>
        <v>37.962435212220647</v>
      </c>
      <c r="E3563" s="2">
        <f t="shared" si="661"/>
        <v>53.403109927294089</v>
      </c>
      <c r="F3563" s="2">
        <f t="shared" si="669"/>
        <v>340</v>
      </c>
      <c r="G3563" s="2">
        <f t="shared" si="670"/>
        <v>0</v>
      </c>
      <c r="H3563" s="2">
        <f>MIN(Inputs!$B$2, (Inputs!$B$14 - F3563)/Inputs!$B$15)</f>
        <v>0</v>
      </c>
      <c r="I3563" s="2">
        <f>MAX(MIN(Inputs!$B$2, F3563*Inputs!$B$16, Inputs!$B$14*Inputs!$B$4 - G3563), 0)</f>
        <v>170</v>
      </c>
      <c r="J3563" s="2">
        <f>MAX(MIN(Inputs!$B$2, F3563*Inputs!$B$16, (Inputs!$B$14-F3563)/Inputs!$B$15)*Inputs!$B$9, 0)</f>
        <v>0</v>
      </c>
      <c r="K3563" s="2">
        <f>MAX(E3563*Inputs!$B$5 - B3563 - Inputs!$B$8, 0) * H3563</f>
        <v>0</v>
      </c>
      <c r="L3563" s="2">
        <f>IF(B3563 &gt;= D3563*Inputs!$B$10, MAX(B3563 - E3563/Inputs!$B$5 - Inputs!$B$8, 0) * I3563, 0)</f>
        <v>0</v>
      </c>
      <c r="M3563" s="2">
        <f t="shared" si="662"/>
        <v>0</v>
      </c>
      <c r="N3563" s="3" t="str">
        <f t="shared" si="663"/>
        <v>Idle</v>
      </c>
      <c r="O3563" s="3" t="str">
        <f t="shared" si="671"/>
        <v>Idle</v>
      </c>
      <c r="P3563" s="2">
        <f t="shared" si="664"/>
        <v>0</v>
      </c>
      <c r="Q3563" s="2">
        <f t="shared" si="665"/>
        <v>0</v>
      </c>
      <c r="R3563" s="2">
        <f t="shared" si="666"/>
        <v>0</v>
      </c>
      <c r="S3563" s="2">
        <f t="shared" si="667"/>
        <v>0</v>
      </c>
      <c r="T3563" s="2">
        <f t="shared" si="668"/>
        <v>0</v>
      </c>
      <c r="U3563" s="2">
        <f>IF(O3563="Reg", R3563 * Inputs!$B$7, 0)</f>
        <v>0</v>
      </c>
      <c r="V3563" s="2">
        <f>MAX(F3563 + P3563*Inputs!$B$15 - (Q3563/Inputs!$B$16) - U3563, 0)</f>
        <v>340</v>
      </c>
    </row>
    <row r="3564" spans="1:22" x14ac:dyDescent="0.3">
      <c r="A3564" s="1">
        <v>46171.416666666657</v>
      </c>
      <c r="B3564" s="2">
        <v>3.0304434996676761</v>
      </c>
      <c r="C3564" s="2">
        <v>5.4208917686835578</v>
      </c>
      <c r="D3564" s="2">
        <f t="shared" si="660"/>
        <v>37.962435212220647</v>
      </c>
      <c r="E3564" s="2">
        <f t="shared" si="661"/>
        <v>63.882650861526372</v>
      </c>
      <c r="F3564" s="2">
        <f t="shared" si="669"/>
        <v>340</v>
      </c>
      <c r="G3564" s="2">
        <f t="shared" si="670"/>
        <v>0</v>
      </c>
      <c r="H3564" s="2">
        <f>MIN(Inputs!$B$2, (Inputs!$B$14 - F3564)/Inputs!$B$15)</f>
        <v>0</v>
      </c>
      <c r="I3564" s="2">
        <f>MAX(MIN(Inputs!$B$2, F3564*Inputs!$B$16, Inputs!$B$14*Inputs!$B$4 - G3564), 0)</f>
        <v>170</v>
      </c>
      <c r="J3564" s="2">
        <f>MAX(MIN(Inputs!$B$2, F3564*Inputs!$B$16, (Inputs!$B$14-F3564)/Inputs!$B$15)*Inputs!$B$9, 0)</f>
        <v>0</v>
      </c>
      <c r="K3564" s="2">
        <f>MAX(E3564*Inputs!$B$5 - B3564 - Inputs!$B$8, 0) * H3564</f>
        <v>0</v>
      </c>
      <c r="L3564" s="2">
        <f>IF(B3564 &gt;= D3564*Inputs!$B$10, MAX(B3564 - E3564/Inputs!$B$5 - Inputs!$B$8, 0) * I3564, 0)</f>
        <v>0</v>
      </c>
      <c r="M3564" s="2">
        <f t="shared" si="662"/>
        <v>0</v>
      </c>
      <c r="N3564" s="3" t="str">
        <f t="shared" si="663"/>
        <v>Idle</v>
      </c>
      <c r="O3564" s="3" t="str">
        <f t="shared" si="671"/>
        <v>Idle</v>
      </c>
      <c r="P3564" s="2">
        <f t="shared" si="664"/>
        <v>0</v>
      </c>
      <c r="Q3564" s="2">
        <f t="shared" si="665"/>
        <v>0</v>
      </c>
      <c r="R3564" s="2">
        <f t="shared" si="666"/>
        <v>0</v>
      </c>
      <c r="S3564" s="2">
        <f t="shared" si="667"/>
        <v>0</v>
      </c>
      <c r="T3564" s="2">
        <f t="shared" si="668"/>
        <v>0</v>
      </c>
      <c r="U3564" s="2">
        <f>IF(O3564="Reg", R3564 * Inputs!$B$7, 0)</f>
        <v>0</v>
      </c>
      <c r="V3564" s="2">
        <f>MAX(F3564 + P3564*Inputs!$B$15 - (Q3564/Inputs!$B$16) - U3564, 0)</f>
        <v>340</v>
      </c>
    </row>
    <row r="3565" spans="1:22" x14ac:dyDescent="0.3">
      <c r="A3565" s="1">
        <v>46171.458333333343</v>
      </c>
      <c r="B3565" s="2">
        <v>202.48899482735641</v>
      </c>
      <c r="C3565" s="2">
        <v>14.56691724589971</v>
      </c>
      <c r="D3565" s="2">
        <f t="shared" si="660"/>
        <v>37.962435212220647</v>
      </c>
      <c r="E3565" s="2">
        <f t="shared" si="661"/>
        <v>74.149871783006461</v>
      </c>
      <c r="F3565" s="2">
        <f t="shared" si="669"/>
        <v>340</v>
      </c>
      <c r="G3565" s="2">
        <f t="shared" si="670"/>
        <v>0</v>
      </c>
      <c r="H3565" s="2">
        <f>MIN(Inputs!$B$2, (Inputs!$B$14 - F3565)/Inputs!$B$15)</f>
        <v>0</v>
      </c>
      <c r="I3565" s="2">
        <f>MAX(MIN(Inputs!$B$2, F3565*Inputs!$B$16, Inputs!$B$14*Inputs!$B$4 - G3565), 0)</f>
        <v>170</v>
      </c>
      <c r="J3565" s="2">
        <f>MAX(MIN(Inputs!$B$2, F3565*Inputs!$B$16, (Inputs!$B$14-F3565)/Inputs!$B$15)*Inputs!$B$9, 0)</f>
        <v>0</v>
      </c>
      <c r="K3565" s="2">
        <f>MAX(E3565*Inputs!$B$5 - B3565 - Inputs!$B$8, 0) * H3565</f>
        <v>0</v>
      </c>
      <c r="L3565" s="2">
        <f>IF(B3565 &gt;= D3565*Inputs!$B$10, MAX(B3565 - E3565/Inputs!$B$5 - Inputs!$B$8, 0) * I3565, 0)</f>
        <v>16698.722071660704</v>
      </c>
      <c r="M3565" s="2">
        <f t="shared" si="662"/>
        <v>0</v>
      </c>
      <c r="N3565" s="3" t="str">
        <f t="shared" si="663"/>
        <v>Discharge</v>
      </c>
      <c r="O3565" s="3" t="str">
        <f t="shared" si="671"/>
        <v>Discharge</v>
      </c>
      <c r="P3565" s="2">
        <f t="shared" si="664"/>
        <v>0</v>
      </c>
      <c r="Q3565" s="2">
        <f t="shared" si="665"/>
        <v>170</v>
      </c>
      <c r="R3565" s="2">
        <f t="shared" si="666"/>
        <v>0</v>
      </c>
      <c r="S3565" s="2">
        <f t="shared" si="667"/>
        <v>34423.129120650592</v>
      </c>
      <c r="T3565" s="2">
        <f t="shared" si="668"/>
        <v>0</v>
      </c>
      <c r="U3565" s="2">
        <f>IF(O3565="Reg", R3565 * Inputs!$B$7, 0)</f>
        <v>0</v>
      </c>
      <c r="V3565" s="2">
        <f>MAX(F3565 + P3565*Inputs!$B$15 - (Q3565/Inputs!$B$16) - U3565, 0)</f>
        <v>170</v>
      </c>
    </row>
    <row r="3566" spans="1:22" x14ac:dyDescent="0.3">
      <c r="A3566" s="1">
        <v>46171.5</v>
      </c>
      <c r="B3566" s="2">
        <v>27.90693943702664</v>
      </c>
      <c r="C3566" s="2">
        <v>26.130468688915631</v>
      </c>
      <c r="D3566" s="2">
        <f t="shared" si="660"/>
        <v>37.962435212220647</v>
      </c>
      <c r="E3566" s="2">
        <f t="shared" si="661"/>
        <v>52.143886638353564</v>
      </c>
      <c r="F3566" s="2">
        <f t="shared" si="669"/>
        <v>170</v>
      </c>
      <c r="G3566" s="2">
        <f t="shared" si="670"/>
        <v>170</v>
      </c>
      <c r="H3566" s="2">
        <f>MIN(Inputs!$B$2, (Inputs!$B$14 - F3566)/Inputs!$B$15)</f>
        <v>170</v>
      </c>
      <c r="I3566" s="2">
        <f>MAX(MIN(Inputs!$B$2, F3566*Inputs!$B$16, Inputs!$B$14*Inputs!$B$4 - G3566), 0)</f>
        <v>170</v>
      </c>
      <c r="J3566" s="2">
        <f>MAX(MIN(Inputs!$B$2, F3566*Inputs!$B$16, (Inputs!$B$14-F3566)/Inputs!$B$15)*Inputs!$B$9, 0)</f>
        <v>136</v>
      </c>
      <c r="K3566" s="2">
        <f>MAX(E3566*Inputs!$B$5 - B3566 - Inputs!$B$8, 0) * H3566</f>
        <v>0</v>
      </c>
      <c r="L3566" s="2">
        <f>IF(B3566 &gt;= D3566*Inputs!$B$10, MAX(B3566 - E3566/Inputs!$B$5 - Inputs!$B$8, 0) * I3566, 0)</f>
        <v>0</v>
      </c>
      <c r="M3566" s="2">
        <f t="shared" si="662"/>
        <v>3553.7437416925259</v>
      </c>
      <c r="N3566" s="3" t="str">
        <f t="shared" si="663"/>
        <v>Reg</v>
      </c>
      <c r="O3566" s="3" t="str">
        <f t="shared" si="671"/>
        <v>Discharge</v>
      </c>
      <c r="P3566" s="2">
        <f t="shared" si="664"/>
        <v>0</v>
      </c>
      <c r="Q3566" s="2">
        <f t="shared" si="665"/>
        <v>170</v>
      </c>
      <c r="R3566" s="2">
        <f t="shared" si="666"/>
        <v>0</v>
      </c>
      <c r="S3566" s="2">
        <f t="shared" si="667"/>
        <v>4744.1797042945291</v>
      </c>
      <c r="T3566" s="2">
        <f t="shared" si="668"/>
        <v>0</v>
      </c>
      <c r="U3566" s="2">
        <f>IF(O3566="Reg", R3566 * Inputs!$B$7, 0)</f>
        <v>0</v>
      </c>
      <c r="V3566" s="2">
        <f>MAX(F3566 + P3566*Inputs!$B$15 - (Q3566/Inputs!$B$16) - U3566, 0)</f>
        <v>0</v>
      </c>
    </row>
    <row r="3567" spans="1:22" x14ac:dyDescent="0.3">
      <c r="A3567" s="1">
        <v>46171.541666666657</v>
      </c>
      <c r="B3567" s="2">
        <v>41.200306098673693</v>
      </c>
      <c r="C3567" s="2">
        <v>4.2167069765887284</v>
      </c>
      <c r="D3567" s="2">
        <f t="shared" si="660"/>
        <v>37.962435212220647</v>
      </c>
      <c r="E3567" s="2">
        <f t="shared" si="661"/>
        <v>59.446505796309687</v>
      </c>
      <c r="F3567" s="2">
        <f t="shared" si="669"/>
        <v>0</v>
      </c>
      <c r="G3567" s="2">
        <f t="shared" si="670"/>
        <v>340</v>
      </c>
      <c r="H3567" s="2">
        <f>MIN(Inputs!$B$2, (Inputs!$B$14 - F3567)/Inputs!$B$15)</f>
        <v>170</v>
      </c>
      <c r="I3567" s="2">
        <f>MAX(MIN(Inputs!$B$2, F3567*Inputs!$B$16, Inputs!$B$14*Inputs!$B$4 - G3567), 0)</f>
        <v>0</v>
      </c>
      <c r="J3567" s="2">
        <f>MAX(MIN(Inputs!$B$2, F3567*Inputs!$B$16, (Inputs!$B$14-F3567)/Inputs!$B$15)*Inputs!$B$9, 0)</f>
        <v>0</v>
      </c>
      <c r="K3567" s="2">
        <f>MAX(E3567*Inputs!$B$5 - B3567 - Inputs!$B$8, 0) * H3567</f>
        <v>0</v>
      </c>
      <c r="L3567" s="2">
        <f>IF(B3567 &gt;= D3567*Inputs!$B$10, MAX(B3567 - E3567/Inputs!$B$5 - Inputs!$B$8, 0) * I3567, 0)</f>
        <v>0</v>
      </c>
      <c r="M3567" s="2">
        <f t="shared" si="662"/>
        <v>0</v>
      </c>
      <c r="N3567" s="3" t="str">
        <f t="shared" si="663"/>
        <v>Idle</v>
      </c>
      <c r="O3567" s="3" t="str">
        <f t="shared" si="671"/>
        <v>Idle</v>
      </c>
      <c r="P3567" s="2">
        <f t="shared" si="664"/>
        <v>0</v>
      </c>
      <c r="Q3567" s="2">
        <f t="shared" si="665"/>
        <v>0</v>
      </c>
      <c r="R3567" s="2">
        <f t="shared" si="666"/>
        <v>0</v>
      </c>
      <c r="S3567" s="2">
        <f t="shared" si="667"/>
        <v>0</v>
      </c>
      <c r="T3567" s="2">
        <f t="shared" si="668"/>
        <v>0</v>
      </c>
      <c r="U3567" s="2">
        <f>IF(O3567="Reg", R3567 * Inputs!$B$7, 0)</f>
        <v>0</v>
      </c>
      <c r="V3567" s="2">
        <f>MAX(F3567 + P3567*Inputs!$B$15 - (Q3567/Inputs!$B$16) - U3567, 0)</f>
        <v>0</v>
      </c>
    </row>
    <row r="3568" spans="1:22" x14ac:dyDescent="0.3">
      <c r="A3568" s="1">
        <v>46171.583333333343</v>
      </c>
      <c r="B3568" s="2">
        <v>45.606592457047277</v>
      </c>
      <c r="C3568" s="2">
        <v>6.9853825748307967</v>
      </c>
      <c r="D3568" s="2">
        <f t="shared" si="660"/>
        <v>37.962435212220647</v>
      </c>
      <c r="E3568" s="2">
        <f t="shared" si="661"/>
        <v>63.374937780258584</v>
      </c>
      <c r="F3568" s="2">
        <f t="shared" si="669"/>
        <v>0</v>
      </c>
      <c r="G3568" s="2">
        <f t="shared" si="670"/>
        <v>340</v>
      </c>
      <c r="H3568" s="2">
        <f>MIN(Inputs!$B$2, (Inputs!$B$14 - F3568)/Inputs!$B$15)</f>
        <v>170</v>
      </c>
      <c r="I3568" s="2">
        <f>MAX(MIN(Inputs!$B$2, F3568*Inputs!$B$16, Inputs!$B$14*Inputs!$B$4 - G3568), 0)</f>
        <v>0</v>
      </c>
      <c r="J3568" s="2">
        <f>MAX(MIN(Inputs!$B$2, F3568*Inputs!$B$16, (Inputs!$B$14-F3568)/Inputs!$B$15)*Inputs!$B$9, 0)</f>
        <v>0</v>
      </c>
      <c r="K3568" s="2">
        <f>MAX(E3568*Inputs!$B$5 - B3568 - Inputs!$B$8, 0) * H3568</f>
        <v>0</v>
      </c>
      <c r="L3568" s="2">
        <f>IF(B3568 &gt;= D3568*Inputs!$B$10, MAX(B3568 - E3568/Inputs!$B$5 - Inputs!$B$8, 0) * I3568, 0)</f>
        <v>0</v>
      </c>
      <c r="M3568" s="2">
        <f t="shared" si="662"/>
        <v>0</v>
      </c>
      <c r="N3568" s="3" t="str">
        <f t="shared" si="663"/>
        <v>Idle</v>
      </c>
      <c r="O3568" s="3" t="str">
        <f t="shared" si="671"/>
        <v>Idle</v>
      </c>
      <c r="P3568" s="2">
        <f t="shared" si="664"/>
        <v>0</v>
      </c>
      <c r="Q3568" s="2">
        <f t="shared" si="665"/>
        <v>0</v>
      </c>
      <c r="R3568" s="2">
        <f t="shared" si="666"/>
        <v>0</v>
      </c>
      <c r="S3568" s="2">
        <f t="shared" si="667"/>
        <v>0</v>
      </c>
      <c r="T3568" s="2">
        <f t="shared" si="668"/>
        <v>0</v>
      </c>
      <c r="U3568" s="2">
        <f>IF(O3568="Reg", R3568 * Inputs!$B$7, 0)</f>
        <v>0</v>
      </c>
      <c r="V3568" s="2">
        <f>MAX(F3568 + P3568*Inputs!$B$15 - (Q3568/Inputs!$B$16) - U3568, 0)</f>
        <v>0</v>
      </c>
    </row>
    <row r="3569" spans="1:22" x14ac:dyDescent="0.3">
      <c r="A3569" s="1">
        <v>46171.625</v>
      </c>
      <c r="B3569" s="2">
        <v>63.062628849386542</v>
      </c>
      <c r="C3569" s="2">
        <v>10.142631214428221</v>
      </c>
      <c r="D3569" s="2">
        <f t="shared" si="660"/>
        <v>37.962435212220647</v>
      </c>
      <c r="E3569" s="2">
        <f t="shared" si="661"/>
        <v>65.729477542739033</v>
      </c>
      <c r="F3569" s="2">
        <f t="shared" si="669"/>
        <v>0</v>
      </c>
      <c r="G3569" s="2">
        <f t="shared" si="670"/>
        <v>340</v>
      </c>
      <c r="H3569" s="2">
        <f>MIN(Inputs!$B$2, (Inputs!$B$14 - F3569)/Inputs!$B$15)</f>
        <v>170</v>
      </c>
      <c r="I3569" s="2">
        <f>MAX(MIN(Inputs!$B$2, F3569*Inputs!$B$16, Inputs!$B$14*Inputs!$B$4 - G3569), 0)</f>
        <v>0</v>
      </c>
      <c r="J3569" s="2">
        <f>MAX(MIN(Inputs!$B$2, F3569*Inputs!$B$16, (Inputs!$B$14-F3569)/Inputs!$B$15)*Inputs!$B$9, 0)</f>
        <v>0</v>
      </c>
      <c r="K3569" s="2">
        <f>MAX(E3569*Inputs!$B$5 - B3569 - Inputs!$B$8, 0) * H3569</f>
        <v>0</v>
      </c>
      <c r="L3569" s="2">
        <f>IF(B3569 &gt;= D3569*Inputs!$B$10, MAX(B3569 - E3569/Inputs!$B$5 - Inputs!$B$8, 0) * I3569, 0)</f>
        <v>0</v>
      </c>
      <c r="M3569" s="2">
        <f t="shared" si="662"/>
        <v>0</v>
      </c>
      <c r="N3569" s="3" t="str">
        <f t="shared" si="663"/>
        <v>Idle</v>
      </c>
      <c r="O3569" s="3" t="str">
        <f t="shared" si="671"/>
        <v>Idle</v>
      </c>
      <c r="P3569" s="2">
        <f t="shared" si="664"/>
        <v>0</v>
      </c>
      <c r="Q3569" s="2">
        <f t="shared" si="665"/>
        <v>0</v>
      </c>
      <c r="R3569" s="2">
        <f t="shared" si="666"/>
        <v>0</v>
      </c>
      <c r="S3569" s="2">
        <f t="shared" si="667"/>
        <v>0</v>
      </c>
      <c r="T3569" s="2">
        <f t="shared" si="668"/>
        <v>0</v>
      </c>
      <c r="U3569" s="2">
        <f>IF(O3569="Reg", R3569 * Inputs!$B$7, 0)</f>
        <v>0</v>
      </c>
      <c r="V3569" s="2">
        <f>MAX(F3569 + P3569*Inputs!$B$15 - (Q3569/Inputs!$B$16) - U3569, 0)</f>
        <v>0</v>
      </c>
    </row>
    <row r="3570" spans="1:22" x14ac:dyDescent="0.3">
      <c r="A3570" s="1">
        <v>46171.666666666657</v>
      </c>
      <c r="B3570" s="2">
        <v>64.633769028548187</v>
      </c>
      <c r="C3570" s="2">
        <v>18.260564911427458</v>
      </c>
      <c r="D3570" s="2">
        <f t="shared" si="660"/>
        <v>37.962435212220647</v>
      </c>
      <c r="E3570" s="2">
        <f t="shared" si="661"/>
        <v>65.40865288896002</v>
      </c>
      <c r="F3570" s="2">
        <f t="shared" si="669"/>
        <v>0</v>
      </c>
      <c r="G3570" s="2">
        <f t="shared" si="670"/>
        <v>340</v>
      </c>
      <c r="H3570" s="2">
        <f>MIN(Inputs!$B$2, (Inputs!$B$14 - F3570)/Inputs!$B$15)</f>
        <v>170</v>
      </c>
      <c r="I3570" s="2">
        <f>MAX(MIN(Inputs!$B$2, F3570*Inputs!$B$16, Inputs!$B$14*Inputs!$B$4 - G3570), 0)</f>
        <v>0</v>
      </c>
      <c r="J3570" s="2">
        <f>MAX(MIN(Inputs!$B$2, F3570*Inputs!$B$16, (Inputs!$B$14-F3570)/Inputs!$B$15)*Inputs!$B$9, 0)</f>
        <v>0</v>
      </c>
      <c r="K3570" s="2">
        <f>MAX(E3570*Inputs!$B$5 - B3570 - Inputs!$B$8, 0) * H3570</f>
        <v>0</v>
      </c>
      <c r="L3570" s="2">
        <f>IF(B3570 &gt;= D3570*Inputs!$B$10, MAX(B3570 - E3570/Inputs!$B$5 - Inputs!$B$8, 0) * I3570, 0)</f>
        <v>0</v>
      </c>
      <c r="M3570" s="2">
        <f t="shared" si="662"/>
        <v>0</v>
      </c>
      <c r="N3570" s="3" t="str">
        <f t="shared" si="663"/>
        <v>Idle</v>
      </c>
      <c r="O3570" s="3" t="str">
        <f t="shared" si="671"/>
        <v>Idle</v>
      </c>
      <c r="P3570" s="2">
        <f t="shared" si="664"/>
        <v>0</v>
      </c>
      <c r="Q3570" s="2">
        <f t="shared" si="665"/>
        <v>0</v>
      </c>
      <c r="R3570" s="2">
        <f t="shared" si="666"/>
        <v>0</v>
      </c>
      <c r="S3570" s="2">
        <f t="shared" si="667"/>
        <v>0</v>
      </c>
      <c r="T3570" s="2">
        <f t="shared" si="668"/>
        <v>0</v>
      </c>
      <c r="U3570" s="2">
        <f>IF(O3570="Reg", R3570 * Inputs!$B$7, 0)</f>
        <v>0</v>
      </c>
      <c r="V3570" s="2">
        <f>MAX(F3570 + P3570*Inputs!$B$15 - (Q3570/Inputs!$B$16) - U3570, 0)</f>
        <v>0</v>
      </c>
    </row>
    <row r="3571" spans="1:22" x14ac:dyDescent="0.3">
      <c r="A3571" s="1">
        <v>46171.708333333343</v>
      </c>
      <c r="B3571" s="2">
        <v>70.45308395943907</v>
      </c>
      <c r="C3571" s="2">
        <v>18.541437724436712</v>
      </c>
      <c r="D3571" s="2">
        <f t="shared" si="660"/>
        <v>37.962435212220647</v>
      </c>
      <c r="E3571" s="2">
        <f t="shared" si="661"/>
        <v>63.222585487557957</v>
      </c>
      <c r="F3571" s="2">
        <f t="shared" si="669"/>
        <v>0</v>
      </c>
      <c r="G3571" s="2">
        <f t="shared" si="670"/>
        <v>340</v>
      </c>
      <c r="H3571" s="2">
        <f>MIN(Inputs!$B$2, (Inputs!$B$14 - F3571)/Inputs!$B$15)</f>
        <v>170</v>
      </c>
      <c r="I3571" s="2">
        <f>MAX(MIN(Inputs!$B$2, F3571*Inputs!$B$16, Inputs!$B$14*Inputs!$B$4 - G3571), 0)</f>
        <v>0</v>
      </c>
      <c r="J3571" s="2">
        <f>MAX(MIN(Inputs!$B$2, F3571*Inputs!$B$16, (Inputs!$B$14-F3571)/Inputs!$B$15)*Inputs!$B$9, 0)</f>
        <v>0</v>
      </c>
      <c r="K3571" s="2">
        <f>MAX(E3571*Inputs!$B$5 - B3571 - Inputs!$B$8, 0) * H3571</f>
        <v>0</v>
      </c>
      <c r="L3571" s="2">
        <f>IF(B3571 &gt;= D3571*Inputs!$B$10, MAX(B3571 - E3571/Inputs!$B$5 - Inputs!$B$8, 0) * I3571, 0)</f>
        <v>0</v>
      </c>
      <c r="M3571" s="2">
        <f t="shared" si="662"/>
        <v>0</v>
      </c>
      <c r="N3571" s="3" t="str">
        <f t="shared" si="663"/>
        <v>Idle</v>
      </c>
      <c r="O3571" s="3" t="str">
        <f t="shared" si="671"/>
        <v>Idle</v>
      </c>
      <c r="P3571" s="2">
        <f t="shared" si="664"/>
        <v>0</v>
      </c>
      <c r="Q3571" s="2">
        <f t="shared" si="665"/>
        <v>0</v>
      </c>
      <c r="R3571" s="2">
        <f t="shared" si="666"/>
        <v>0</v>
      </c>
      <c r="S3571" s="2">
        <f t="shared" si="667"/>
        <v>0</v>
      </c>
      <c r="T3571" s="2">
        <f t="shared" si="668"/>
        <v>0</v>
      </c>
      <c r="U3571" s="2">
        <f>IF(O3571="Reg", R3571 * Inputs!$B$7, 0)</f>
        <v>0</v>
      </c>
      <c r="V3571" s="2">
        <f>MAX(F3571 + P3571*Inputs!$B$15 - (Q3571/Inputs!$B$16) - U3571, 0)</f>
        <v>0</v>
      </c>
    </row>
    <row r="3572" spans="1:22" x14ac:dyDescent="0.3">
      <c r="A3572" s="1">
        <v>46171.75</v>
      </c>
      <c r="B3572" s="2">
        <v>71.722654384763374</v>
      </c>
      <c r="C3572" s="2">
        <v>6.0529201762476204</v>
      </c>
      <c r="D3572" s="2">
        <f t="shared" si="660"/>
        <v>37.962435212220647</v>
      </c>
      <c r="E3572" s="2">
        <f t="shared" si="661"/>
        <v>57.371116437292592</v>
      </c>
      <c r="F3572" s="2">
        <f t="shared" si="669"/>
        <v>0</v>
      </c>
      <c r="G3572" s="2">
        <f t="shared" si="670"/>
        <v>340</v>
      </c>
      <c r="H3572" s="2">
        <f>MIN(Inputs!$B$2, (Inputs!$B$14 - F3572)/Inputs!$B$15)</f>
        <v>170</v>
      </c>
      <c r="I3572" s="2">
        <f>MAX(MIN(Inputs!$B$2, F3572*Inputs!$B$16, Inputs!$B$14*Inputs!$B$4 - G3572), 0)</f>
        <v>0</v>
      </c>
      <c r="J3572" s="2">
        <f>MAX(MIN(Inputs!$B$2, F3572*Inputs!$B$16, (Inputs!$B$14-F3572)/Inputs!$B$15)*Inputs!$B$9, 0)</f>
        <v>0</v>
      </c>
      <c r="K3572" s="2">
        <f>MAX(E3572*Inputs!$B$5 - B3572 - Inputs!$B$8, 0) * H3572</f>
        <v>0</v>
      </c>
      <c r="L3572" s="2">
        <f>IF(B3572 &gt;= D3572*Inputs!$B$10, MAX(B3572 - E3572/Inputs!$B$5 - Inputs!$B$8, 0) * I3572, 0)</f>
        <v>0</v>
      </c>
      <c r="M3572" s="2">
        <f t="shared" si="662"/>
        <v>0</v>
      </c>
      <c r="N3572" s="3" t="str">
        <f t="shared" si="663"/>
        <v>Idle</v>
      </c>
      <c r="O3572" s="3" t="str">
        <f t="shared" si="671"/>
        <v>Idle</v>
      </c>
      <c r="P3572" s="2">
        <f t="shared" si="664"/>
        <v>0</v>
      </c>
      <c r="Q3572" s="2">
        <f t="shared" si="665"/>
        <v>0</v>
      </c>
      <c r="R3572" s="2">
        <f t="shared" si="666"/>
        <v>0</v>
      </c>
      <c r="S3572" s="2">
        <f t="shared" si="667"/>
        <v>0</v>
      </c>
      <c r="T3572" s="2">
        <f t="shared" si="668"/>
        <v>0</v>
      </c>
      <c r="U3572" s="2">
        <f>IF(O3572="Reg", R3572 * Inputs!$B$7, 0)</f>
        <v>0</v>
      </c>
      <c r="V3572" s="2">
        <f>MAX(F3572 + P3572*Inputs!$B$15 - (Q3572/Inputs!$B$16) - U3572, 0)</f>
        <v>0</v>
      </c>
    </row>
    <row r="3573" spans="1:22" x14ac:dyDescent="0.3">
      <c r="A3573" s="1">
        <v>46171.791666666657</v>
      </c>
      <c r="B3573" s="2">
        <v>64.77089800236709</v>
      </c>
      <c r="C3573" s="2">
        <v>9.3587594371332656</v>
      </c>
      <c r="D3573" s="2">
        <f t="shared" si="660"/>
        <v>37.962435212220647</v>
      </c>
      <c r="E3573" s="2">
        <f t="shared" si="661"/>
        <v>67.2345866746425</v>
      </c>
      <c r="F3573" s="2">
        <f t="shared" si="669"/>
        <v>0</v>
      </c>
      <c r="G3573" s="2">
        <f t="shared" si="670"/>
        <v>340</v>
      </c>
      <c r="H3573" s="2">
        <f>MIN(Inputs!$B$2, (Inputs!$B$14 - F3573)/Inputs!$B$15)</f>
        <v>170</v>
      </c>
      <c r="I3573" s="2">
        <f>MAX(MIN(Inputs!$B$2, F3573*Inputs!$B$16, Inputs!$B$14*Inputs!$B$4 - G3573), 0)</f>
        <v>0</v>
      </c>
      <c r="J3573" s="2">
        <f>MAX(MIN(Inputs!$B$2, F3573*Inputs!$B$16, (Inputs!$B$14-F3573)/Inputs!$B$15)*Inputs!$B$9, 0)</f>
        <v>0</v>
      </c>
      <c r="K3573" s="2">
        <f>MAX(E3573*Inputs!$B$5 - B3573 - Inputs!$B$8, 0) * H3573</f>
        <v>0</v>
      </c>
      <c r="L3573" s="2">
        <f>IF(B3573 &gt;= D3573*Inputs!$B$10, MAX(B3573 - E3573/Inputs!$B$5 - Inputs!$B$8, 0) * I3573, 0)</f>
        <v>0</v>
      </c>
      <c r="M3573" s="2">
        <f t="shared" si="662"/>
        <v>0</v>
      </c>
      <c r="N3573" s="3" t="str">
        <f t="shared" si="663"/>
        <v>Idle</v>
      </c>
      <c r="O3573" s="3" t="str">
        <f t="shared" si="671"/>
        <v>Idle</v>
      </c>
      <c r="P3573" s="2">
        <f t="shared" si="664"/>
        <v>0</v>
      </c>
      <c r="Q3573" s="2">
        <f t="shared" si="665"/>
        <v>0</v>
      </c>
      <c r="R3573" s="2">
        <f t="shared" si="666"/>
        <v>0</v>
      </c>
      <c r="S3573" s="2">
        <f t="shared" si="667"/>
        <v>0</v>
      </c>
      <c r="T3573" s="2">
        <f t="shared" si="668"/>
        <v>0</v>
      </c>
      <c r="U3573" s="2">
        <f>IF(O3573="Reg", R3573 * Inputs!$B$7, 0)</f>
        <v>0</v>
      </c>
      <c r="V3573" s="2">
        <f>MAX(F3573 + P3573*Inputs!$B$15 - (Q3573/Inputs!$B$16) - U3573, 0)</f>
        <v>0</v>
      </c>
    </row>
    <row r="3574" spans="1:22" x14ac:dyDescent="0.3">
      <c r="A3574" s="1">
        <v>46171.833333333343</v>
      </c>
      <c r="B3574" s="2">
        <v>59.733831031929917</v>
      </c>
      <c r="C3574" s="2">
        <v>11.573604493587229</v>
      </c>
      <c r="D3574" s="2">
        <f t="shared" si="660"/>
        <v>37.962435212220647</v>
      </c>
      <c r="E3574" s="2">
        <f t="shared" si="661"/>
        <v>60.152835939597516</v>
      </c>
      <c r="F3574" s="2">
        <f t="shared" si="669"/>
        <v>0</v>
      </c>
      <c r="G3574" s="2">
        <f t="shared" si="670"/>
        <v>340</v>
      </c>
      <c r="H3574" s="2">
        <f>MIN(Inputs!$B$2, (Inputs!$B$14 - F3574)/Inputs!$B$15)</f>
        <v>170</v>
      </c>
      <c r="I3574" s="2">
        <f>MAX(MIN(Inputs!$B$2, F3574*Inputs!$B$16, Inputs!$B$14*Inputs!$B$4 - G3574), 0)</f>
        <v>0</v>
      </c>
      <c r="J3574" s="2">
        <f>MAX(MIN(Inputs!$B$2, F3574*Inputs!$B$16, (Inputs!$B$14-F3574)/Inputs!$B$15)*Inputs!$B$9, 0)</f>
        <v>0</v>
      </c>
      <c r="K3574" s="2">
        <f>MAX(E3574*Inputs!$B$5 - B3574 - Inputs!$B$8, 0) * H3574</f>
        <v>0</v>
      </c>
      <c r="L3574" s="2">
        <f>IF(B3574 &gt;= D3574*Inputs!$B$10, MAX(B3574 - E3574/Inputs!$B$5 - Inputs!$B$8, 0) * I3574, 0)</f>
        <v>0</v>
      </c>
      <c r="M3574" s="2">
        <f t="shared" si="662"/>
        <v>0</v>
      </c>
      <c r="N3574" s="3" t="str">
        <f t="shared" si="663"/>
        <v>Idle</v>
      </c>
      <c r="O3574" s="3" t="str">
        <f t="shared" si="671"/>
        <v>Idle</v>
      </c>
      <c r="P3574" s="2">
        <f t="shared" si="664"/>
        <v>0</v>
      </c>
      <c r="Q3574" s="2">
        <f t="shared" si="665"/>
        <v>0</v>
      </c>
      <c r="R3574" s="2">
        <f t="shared" si="666"/>
        <v>0</v>
      </c>
      <c r="S3574" s="2">
        <f t="shared" si="667"/>
        <v>0</v>
      </c>
      <c r="T3574" s="2">
        <f t="shared" si="668"/>
        <v>0</v>
      </c>
      <c r="U3574" s="2">
        <f>IF(O3574="Reg", R3574 * Inputs!$B$7, 0)</f>
        <v>0</v>
      </c>
      <c r="V3574" s="2">
        <f>MAX(F3574 + P3574*Inputs!$B$15 - (Q3574/Inputs!$B$16) - U3574, 0)</f>
        <v>0</v>
      </c>
    </row>
    <row r="3575" spans="1:22" x14ac:dyDescent="0.3">
      <c r="A3575" s="1">
        <v>46171.875</v>
      </c>
      <c r="B3575" s="2">
        <v>61.137680926712463</v>
      </c>
      <c r="C3575" s="2">
        <v>13.85472012948309</v>
      </c>
      <c r="D3575" s="2">
        <f t="shared" si="660"/>
        <v>37.962435212220647</v>
      </c>
      <c r="E3575" s="2">
        <f t="shared" si="661"/>
        <v>52.700286222679502</v>
      </c>
      <c r="F3575" s="2">
        <f t="shared" si="669"/>
        <v>0</v>
      </c>
      <c r="G3575" s="2">
        <f t="shared" si="670"/>
        <v>340</v>
      </c>
      <c r="H3575" s="2">
        <f>MIN(Inputs!$B$2, (Inputs!$B$14 - F3575)/Inputs!$B$15)</f>
        <v>170</v>
      </c>
      <c r="I3575" s="2">
        <f>MAX(MIN(Inputs!$B$2, F3575*Inputs!$B$16, Inputs!$B$14*Inputs!$B$4 - G3575), 0)</f>
        <v>0</v>
      </c>
      <c r="J3575" s="2">
        <f>MAX(MIN(Inputs!$B$2, F3575*Inputs!$B$16, (Inputs!$B$14-F3575)/Inputs!$B$15)*Inputs!$B$9, 0)</f>
        <v>0</v>
      </c>
      <c r="K3575" s="2">
        <f>MAX(E3575*Inputs!$B$5 - B3575 - Inputs!$B$8, 0) * H3575</f>
        <v>0</v>
      </c>
      <c r="L3575" s="2">
        <f>IF(B3575 &gt;= D3575*Inputs!$B$10, MAX(B3575 - E3575/Inputs!$B$5 - Inputs!$B$8, 0) * I3575, 0)</f>
        <v>0</v>
      </c>
      <c r="M3575" s="2">
        <f t="shared" si="662"/>
        <v>0</v>
      </c>
      <c r="N3575" s="3" t="str">
        <f t="shared" si="663"/>
        <v>Idle</v>
      </c>
      <c r="O3575" s="3" t="str">
        <f t="shared" si="671"/>
        <v>Idle</v>
      </c>
      <c r="P3575" s="2">
        <f t="shared" si="664"/>
        <v>0</v>
      </c>
      <c r="Q3575" s="2">
        <f t="shared" si="665"/>
        <v>0</v>
      </c>
      <c r="R3575" s="2">
        <f t="shared" si="666"/>
        <v>0</v>
      </c>
      <c r="S3575" s="2">
        <f t="shared" si="667"/>
        <v>0</v>
      </c>
      <c r="T3575" s="2">
        <f t="shared" si="668"/>
        <v>0</v>
      </c>
      <c r="U3575" s="2">
        <f>IF(O3575="Reg", R3575 * Inputs!$B$7, 0)</f>
        <v>0</v>
      </c>
      <c r="V3575" s="2">
        <f>MAX(F3575 + P3575*Inputs!$B$15 - (Q3575/Inputs!$B$16) - U3575, 0)</f>
        <v>0</v>
      </c>
    </row>
    <row r="3576" spans="1:22" x14ac:dyDescent="0.3">
      <c r="A3576" s="1">
        <v>46171.916666666657</v>
      </c>
      <c r="B3576" s="2">
        <v>51.517364620135901</v>
      </c>
      <c r="C3576" s="2">
        <v>14.626220476170721</v>
      </c>
      <c r="D3576" s="2">
        <f t="shared" si="660"/>
        <v>37.962435212220647</v>
      </c>
      <c r="E3576" s="2">
        <f t="shared" si="661"/>
        <v>42.510672734894094</v>
      </c>
      <c r="F3576" s="2">
        <f t="shared" si="669"/>
        <v>0</v>
      </c>
      <c r="G3576" s="2">
        <f t="shared" si="670"/>
        <v>340</v>
      </c>
      <c r="H3576" s="2">
        <f>MIN(Inputs!$B$2, (Inputs!$B$14 - F3576)/Inputs!$B$15)</f>
        <v>170</v>
      </c>
      <c r="I3576" s="2">
        <f>MAX(MIN(Inputs!$B$2, F3576*Inputs!$B$16, Inputs!$B$14*Inputs!$B$4 - G3576), 0)</f>
        <v>0</v>
      </c>
      <c r="J3576" s="2">
        <f>MAX(MIN(Inputs!$B$2, F3576*Inputs!$B$16, (Inputs!$B$14-F3576)/Inputs!$B$15)*Inputs!$B$9, 0)</f>
        <v>0</v>
      </c>
      <c r="K3576" s="2">
        <f>MAX(E3576*Inputs!$B$5 - B3576 - Inputs!$B$8, 0) * H3576</f>
        <v>0</v>
      </c>
      <c r="L3576" s="2">
        <f>IF(B3576 &gt;= D3576*Inputs!$B$10, MAX(B3576 - E3576/Inputs!$B$5 - Inputs!$B$8, 0) * I3576, 0)</f>
        <v>0</v>
      </c>
      <c r="M3576" s="2">
        <f t="shared" si="662"/>
        <v>0</v>
      </c>
      <c r="N3576" s="3" t="str">
        <f t="shared" si="663"/>
        <v>Idle</v>
      </c>
      <c r="O3576" s="3" t="str">
        <f t="shared" si="671"/>
        <v>Idle</v>
      </c>
      <c r="P3576" s="2">
        <f t="shared" si="664"/>
        <v>0</v>
      </c>
      <c r="Q3576" s="2">
        <f t="shared" si="665"/>
        <v>0</v>
      </c>
      <c r="R3576" s="2">
        <f t="shared" si="666"/>
        <v>0</v>
      </c>
      <c r="S3576" s="2">
        <f t="shared" si="667"/>
        <v>0</v>
      </c>
      <c r="T3576" s="2">
        <f t="shared" si="668"/>
        <v>0</v>
      </c>
      <c r="U3576" s="2">
        <f>IF(O3576="Reg", R3576 * Inputs!$B$7, 0)</f>
        <v>0</v>
      </c>
      <c r="V3576" s="2">
        <f>MAX(F3576 + P3576*Inputs!$B$15 - (Q3576/Inputs!$B$16) - U3576, 0)</f>
        <v>0</v>
      </c>
    </row>
    <row r="3577" spans="1:22" x14ac:dyDescent="0.3">
      <c r="A3577" s="1">
        <v>46171.958333333343</v>
      </c>
      <c r="B3577" s="2">
        <v>35.344269657846858</v>
      </c>
      <c r="C3577" s="2">
        <v>3.6209383802448549</v>
      </c>
      <c r="D3577" s="2">
        <f t="shared" si="660"/>
        <v>37.962435212220647</v>
      </c>
      <c r="E3577" s="2">
        <f t="shared" si="661"/>
        <v>33.92444529820478</v>
      </c>
      <c r="F3577" s="2">
        <f t="shared" si="669"/>
        <v>0</v>
      </c>
      <c r="G3577" s="2">
        <f t="shared" si="670"/>
        <v>340</v>
      </c>
      <c r="H3577" s="2">
        <f>MIN(Inputs!$B$2, (Inputs!$B$14 - F3577)/Inputs!$B$15)</f>
        <v>170</v>
      </c>
      <c r="I3577" s="2">
        <f>MAX(MIN(Inputs!$B$2, F3577*Inputs!$B$16, Inputs!$B$14*Inputs!$B$4 - G3577), 0)</f>
        <v>0</v>
      </c>
      <c r="J3577" s="2">
        <f>MAX(MIN(Inputs!$B$2, F3577*Inputs!$B$16, (Inputs!$B$14-F3577)/Inputs!$B$15)*Inputs!$B$9, 0)</f>
        <v>0</v>
      </c>
      <c r="K3577" s="2">
        <f>MAX(E3577*Inputs!$B$5 - B3577 - Inputs!$B$8, 0) * H3577</f>
        <v>0</v>
      </c>
      <c r="L3577" s="2">
        <f>IF(B3577 &gt;= D3577*Inputs!$B$10, MAX(B3577 - E3577/Inputs!$B$5 - Inputs!$B$8, 0) * I3577, 0)</f>
        <v>0</v>
      </c>
      <c r="M3577" s="2">
        <f t="shared" si="662"/>
        <v>0</v>
      </c>
      <c r="N3577" s="3" t="str">
        <f t="shared" si="663"/>
        <v>Idle</v>
      </c>
      <c r="O3577" s="3" t="str">
        <f t="shared" si="671"/>
        <v>Idle</v>
      </c>
      <c r="P3577" s="2">
        <f t="shared" si="664"/>
        <v>0</v>
      </c>
      <c r="Q3577" s="2">
        <f t="shared" si="665"/>
        <v>0</v>
      </c>
      <c r="R3577" s="2">
        <f t="shared" si="666"/>
        <v>0</v>
      </c>
      <c r="S3577" s="2">
        <f t="shared" si="667"/>
        <v>0</v>
      </c>
      <c r="T3577" s="2">
        <f t="shared" si="668"/>
        <v>0</v>
      </c>
      <c r="U3577" s="2">
        <f>IF(O3577="Reg", R3577 * Inputs!$B$7, 0)</f>
        <v>0</v>
      </c>
      <c r="V3577" s="2">
        <f>MAX(F3577 + P3577*Inputs!$B$15 - (Q3577/Inputs!$B$16) - U3577, 0)</f>
        <v>0</v>
      </c>
    </row>
    <row r="3578" spans="1:22" x14ac:dyDescent="0.3">
      <c r="A3578" s="1">
        <v>46172</v>
      </c>
      <c r="B3578" s="2">
        <v>130.90347580886271</v>
      </c>
      <c r="C3578" s="2">
        <v>5.1038561194291878</v>
      </c>
      <c r="D3578" s="2">
        <f t="shared" si="660"/>
        <v>34.619791007344503</v>
      </c>
      <c r="E3578" s="2">
        <f t="shared" si="661"/>
        <v>28.033733688563633</v>
      </c>
      <c r="F3578" s="2">
        <f t="shared" si="669"/>
        <v>0</v>
      </c>
      <c r="G3578" s="2">
        <f t="shared" si="670"/>
        <v>0</v>
      </c>
      <c r="H3578" s="2">
        <f>MIN(Inputs!$B$2, (Inputs!$B$14 - F3578)/Inputs!$B$15)</f>
        <v>170</v>
      </c>
      <c r="I3578" s="2">
        <f>MAX(MIN(Inputs!$B$2, F3578*Inputs!$B$16, Inputs!$B$14*Inputs!$B$4 - G3578), 0)</f>
        <v>0</v>
      </c>
      <c r="J3578" s="2">
        <f>MAX(MIN(Inputs!$B$2, F3578*Inputs!$B$16, (Inputs!$B$14-F3578)/Inputs!$B$15)*Inputs!$B$9, 0)</f>
        <v>0</v>
      </c>
      <c r="K3578" s="2">
        <f>MAX(E3578*Inputs!$B$5 - B3578 - Inputs!$B$8, 0) * H3578</f>
        <v>0</v>
      </c>
      <c r="L3578" s="2">
        <f>IF(B3578 &gt;= D3578*Inputs!$B$10, MAX(B3578 - E3578/Inputs!$B$5 - Inputs!$B$8, 0) * I3578, 0)</f>
        <v>0</v>
      </c>
      <c r="M3578" s="2">
        <f t="shared" si="662"/>
        <v>0</v>
      </c>
      <c r="N3578" s="3" t="str">
        <f t="shared" si="663"/>
        <v>Idle</v>
      </c>
      <c r="O3578" s="3" t="str">
        <f t="shared" si="671"/>
        <v>Idle</v>
      </c>
      <c r="P3578" s="2">
        <f t="shared" si="664"/>
        <v>0</v>
      </c>
      <c r="Q3578" s="2">
        <f t="shared" si="665"/>
        <v>0</v>
      </c>
      <c r="R3578" s="2">
        <f t="shared" si="666"/>
        <v>0</v>
      </c>
      <c r="S3578" s="2">
        <f t="shared" si="667"/>
        <v>0</v>
      </c>
      <c r="T3578" s="2">
        <f t="shared" si="668"/>
        <v>0</v>
      </c>
      <c r="U3578" s="2">
        <f>IF(O3578="Reg", R3578 * Inputs!$B$7, 0)</f>
        <v>0</v>
      </c>
      <c r="V3578" s="2">
        <f>MAX(F3578 + P3578*Inputs!$B$15 - (Q3578/Inputs!$B$16) - U3578, 0)</f>
        <v>0</v>
      </c>
    </row>
    <row r="3579" spans="1:22" x14ac:dyDescent="0.3">
      <c r="A3579" s="1">
        <v>46172.041666666657</v>
      </c>
      <c r="B3579" s="2">
        <v>22.28039359209728</v>
      </c>
      <c r="C3579" s="2">
        <v>17.058212452667782</v>
      </c>
      <c r="D3579" s="2">
        <f t="shared" si="660"/>
        <v>34.619791007344503</v>
      </c>
      <c r="E3579" s="2">
        <f t="shared" si="661"/>
        <v>6.2164877204198499</v>
      </c>
      <c r="F3579" s="2">
        <f t="shared" si="669"/>
        <v>0</v>
      </c>
      <c r="G3579" s="2">
        <f t="shared" si="670"/>
        <v>0</v>
      </c>
      <c r="H3579" s="2">
        <f>MIN(Inputs!$B$2, (Inputs!$B$14 - F3579)/Inputs!$B$15)</f>
        <v>170</v>
      </c>
      <c r="I3579" s="2">
        <f>MAX(MIN(Inputs!$B$2, F3579*Inputs!$B$16, Inputs!$B$14*Inputs!$B$4 - G3579), 0)</f>
        <v>0</v>
      </c>
      <c r="J3579" s="2">
        <f>MAX(MIN(Inputs!$B$2, F3579*Inputs!$B$16, (Inputs!$B$14-F3579)/Inputs!$B$15)*Inputs!$B$9, 0)</f>
        <v>0</v>
      </c>
      <c r="K3579" s="2">
        <f>MAX(E3579*Inputs!$B$5 - B3579 - Inputs!$B$8, 0) * H3579</f>
        <v>0</v>
      </c>
      <c r="L3579" s="2">
        <f>IF(B3579 &gt;= D3579*Inputs!$B$10, MAX(B3579 - E3579/Inputs!$B$5 - Inputs!$B$8, 0) * I3579, 0)</f>
        <v>0</v>
      </c>
      <c r="M3579" s="2">
        <f t="shared" si="662"/>
        <v>0</v>
      </c>
      <c r="N3579" s="3" t="str">
        <f t="shared" si="663"/>
        <v>Idle</v>
      </c>
      <c r="O3579" s="3" t="str">
        <f t="shared" si="671"/>
        <v>Idle</v>
      </c>
      <c r="P3579" s="2">
        <f t="shared" si="664"/>
        <v>0</v>
      </c>
      <c r="Q3579" s="2">
        <f t="shared" si="665"/>
        <v>0</v>
      </c>
      <c r="R3579" s="2">
        <f t="shared" si="666"/>
        <v>0</v>
      </c>
      <c r="S3579" s="2">
        <f t="shared" si="667"/>
        <v>0</v>
      </c>
      <c r="T3579" s="2">
        <f t="shared" si="668"/>
        <v>0</v>
      </c>
      <c r="U3579" s="2">
        <f>IF(O3579="Reg", R3579 * Inputs!$B$7, 0)</f>
        <v>0</v>
      </c>
      <c r="V3579" s="2">
        <f>MAX(F3579 + P3579*Inputs!$B$15 - (Q3579/Inputs!$B$16) - U3579, 0)</f>
        <v>0</v>
      </c>
    </row>
    <row r="3580" spans="1:22" x14ac:dyDescent="0.3">
      <c r="A3580" s="1">
        <v>46172.083333333343</v>
      </c>
      <c r="B3580" s="2">
        <v>15.018532730421819</v>
      </c>
      <c r="C3580" s="2">
        <v>12.465213959025769</v>
      </c>
      <c r="D3580" s="2">
        <f t="shared" si="660"/>
        <v>34.619791007344503</v>
      </c>
      <c r="E3580" s="2">
        <f t="shared" si="661"/>
        <v>2.5030887884036366</v>
      </c>
      <c r="F3580" s="2">
        <f t="shared" si="669"/>
        <v>0</v>
      </c>
      <c r="G3580" s="2">
        <f t="shared" si="670"/>
        <v>0</v>
      </c>
      <c r="H3580" s="2">
        <f>MIN(Inputs!$B$2, (Inputs!$B$14 - F3580)/Inputs!$B$15)</f>
        <v>170</v>
      </c>
      <c r="I3580" s="2">
        <f>MAX(MIN(Inputs!$B$2, F3580*Inputs!$B$16, Inputs!$B$14*Inputs!$B$4 - G3580), 0)</f>
        <v>0</v>
      </c>
      <c r="J3580" s="2">
        <f>MAX(MIN(Inputs!$B$2, F3580*Inputs!$B$16, (Inputs!$B$14-F3580)/Inputs!$B$15)*Inputs!$B$9, 0)</f>
        <v>0</v>
      </c>
      <c r="K3580" s="2">
        <f>MAX(E3580*Inputs!$B$5 - B3580 - Inputs!$B$8, 0) * H3580</f>
        <v>0</v>
      </c>
      <c r="L3580" s="2">
        <f>IF(B3580 &gt;= D3580*Inputs!$B$10, MAX(B3580 - E3580/Inputs!$B$5 - Inputs!$B$8, 0) * I3580, 0)</f>
        <v>0</v>
      </c>
      <c r="M3580" s="2">
        <f t="shared" si="662"/>
        <v>0</v>
      </c>
      <c r="N3580" s="3" t="str">
        <f t="shared" si="663"/>
        <v>Idle</v>
      </c>
      <c r="O3580" s="3" t="str">
        <f t="shared" si="671"/>
        <v>Idle</v>
      </c>
      <c r="P3580" s="2">
        <f t="shared" si="664"/>
        <v>0</v>
      </c>
      <c r="Q3580" s="2">
        <f t="shared" si="665"/>
        <v>0</v>
      </c>
      <c r="R3580" s="2">
        <f t="shared" si="666"/>
        <v>0</v>
      </c>
      <c r="S3580" s="2">
        <f t="shared" si="667"/>
        <v>0</v>
      </c>
      <c r="T3580" s="2">
        <f t="shared" si="668"/>
        <v>0</v>
      </c>
      <c r="U3580" s="2">
        <f>IF(O3580="Reg", R3580 * Inputs!$B$7, 0)</f>
        <v>0</v>
      </c>
      <c r="V3580" s="2">
        <f>MAX(F3580 + P3580*Inputs!$B$15 - (Q3580/Inputs!$B$16) - U3580, 0)</f>
        <v>0</v>
      </c>
    </row>
    <row r="3581" spans="1:22" x14ac:dyDescent="0.3">
      <c r="A3581" s="1">
        <v>46172.125</v>
      </c>
      <c r="B3581" s="2">
        <v>0</v>
      </c>
      <c r="C3581" s="2">
        <v>3.504575589801433</v>
      </c>
      <c r="D3581" s="2">
        <f t="shared" si="660"/>
        <v>34.619791007344503</v>
      </c>
      <c r="E3581" s="2">
        <f t="shared" si="661"/>
        <v>0</v>
      </c>
      <c r="F3581" s="2">
        <f t="shared" si="669"/>
        <v>0</v>
      </c>
      <c r="G3581" s="2">
        <f t="shared" si="670"/>
        <v>0</v>
      </c>
      <c r="H3581" s="2">
        <f>MIN(Inputs!$B$2, (Inputs!$B$14 - F3581)/Inputs!$B$15)</f>
        <v>170</v>
      </c>
      <c r="I3581" s="2">
        <f>MAX(MIN(Inputs!$B$2, F3581*Inputs!$B$16, Inputs!$B$14*Inputs!$B$4 - G3581), 0)</f>
        <v>0</v>
      </c>
      <c r="J3581" s="2">
        <f>MAX(MIN(Inputs!$B$2, F3581*Inputs!$B$16, (Inputs!$B$14-F3581)/Inputs!$B$15)*Inputs!$B$9, 0)</f>
        <v>0</v>
      </c>
      <c r="K3581" s="2">
        <f>MAX(E3581*Inputs!$B$5 - B3581 - Inputs!$B$8, 0) * H3581</f>
        <v>0</v>
      </c>
      <c r="L3581" s="2">
        <f>IF(B3581 &gt;= D3581*Inputs!$B$10, MAX(B3581 - E3581/Inputs!$B$5 - Inputs!$B$8, 0) * I3581, 0)</f>
        <v>0</v>
      </c>
      <c r="M3581" s="2">
        <f t="shared" si="662"/>
        <v>0</v>
      </c>
      <c r="N3581" s="3" t="str">
        <f t="shared" si="663"/>
        <v>Idle</v>
      </c>
      <c r="O3581" s="3" t="str">
        <f t="shared" si="671"/>
        <v>Idle</v>
      </c>
      <c r="P3581" s="2">
        <f t="shared" si="664"/>
        <v>0</v>
      </c>
      <c r="Q3581" s="2">
        <f t="shared" si="665"/>
        <v>0</v>
      </c>
      <c r="R3581" s="2">
        <f t="shared" si="666"/>
        <v>0</v>
      </c>
      <c r="S3581" s="2">
        <f t="shared" si="667"/>
        <v>0</v>
      </c>
      <c r="T3581" s="2">
        <f t="shared" si="668"/>
        <v>0</v>
      </c>
      <c r="U3581" s="2">
        <f>IF(O3581="Reg", R3581 * Inputs!$B$7, 0)</f>
        <v>0</v>
      </c>
      <c r="V3581" s="2">
        <f>MAX(F3581 + P3581*Inputs!$B$15 - (Q3581/Inputs!$B$16) - U3581, 0)</f>
        <v>0</v>
      </c>
    </row>
    <row r="3582" spans="1:22" x14ac:dyDescent="0.3">
      <c r="A3582" s="1">
        <v>46172.166666666657</v>
      </c>
      <c r="B3582" s="2">
        <v>0</v>
      </c>
      <c r="C3582" s="2">
        <v>11.35289708795969</v>
      </c>
      <c r="D3582" s="2">
        <f t="shared" si="660"/>
        <v>34.619791007344503</v>
      </c>
      <c r="E3582" s="2">
        <f t="shared" si="661"/>
        <v>0</v>
      </c>
      <c r="F3582" s="2">
        <f t="shared" si="669"/>
        <v>0</v>
      </c>
      <c r="G3582" s="2">
        <f t="shared" si="670"/>
        <v>0</v>
      </c>
      <c r="H3582" s="2">
        <f>MIN(Inputs!$B$2, (Inputs!$B$14 - F3582)/Inputs!$B$15)</f>
        <v>170</v>
      </c>
      <c r="I3582" s="2">
        <f>MAX(MIN(Inputs!$B$2, F3582*Inputs!$B$16, Inputs!$B$14*Inputs!$B$4 - G3582), 0)</f>
        <v>0</v>
      </c>
      <c r="J3582" s="2">
        <f>MAX(MIN(Inputs!$B$2, F3582*Inputs!$B$16, (Inputs!$B$14-F3582)/Inputs!$B$15)*Inputs!$B$9, 0)</f>
        <v>0</v>
      </c>
      <c r="K3582" s="2">
        <f>MAX(E3582*Inputs!$B$5 - B3582 - Inputs!$B$8, 0) * H3582</f>
        <v>0</v>
      </c>
      <c r="L3582" s="2">
        <f>IF(B3582 &gt;= D3582*Inputs!$B$10, MAX(B3582 - E3582/Inputs!$B$5 - Inputs!$B$8, 0) * I3582, 0)</f>
        <v>0</v>
      </c>
      <c r="M3582" s="2">
        <f t="shared" si="662"/>
        <v>0</v>
      </c>
      <c r="N3582" s="3" t="str">
        <f t="shared" si="663"/>
        <v>Idle</v>
      </c>
      <c r="O3582" s="3" t="str">
        <f t="shared" si="671"/>
        <v>Idle</v>
      </c>
      <c r="P3582" s="2">
        <f t="shared" si="664"/>
        <v>0</v>
      </c>
      <c r="Q3582" s="2">
        <f t="shared" si="665"/>
        <v>0</v>
      </c>
      <c r="R3582" s="2">
        <f t="shared" si="666"/>
        <v>0</v>
      </c>
      <c r="S3582" s="2">
        <f t="shared" si="667"/>
        <v>0</v>
      </c>
      <c r="T3582" s="2">
        <f t="shared" si="668"/>
        <v>0</v>
      </c>
      <c r="U3582" s="2">
        <f>IF(O3582="Reg", R3582 * Inputs!$B$7, 0)</f>
        <v>0</v>
      </c>
      <c r="V3582" s="2">
        <f>MAX(F3582 + P3582*Inputs!$B$15 - (Q3582/Inputs!$B$16) - U3582, 0)</f>
        <v>0</v>
      </c>
    </row>
    <row r="3583" spans="1:22" x14ac:dyDescent="0.3">
      <c r="A3583" s="1">
        <v>46172.208333333343</v>
      </c>
      <c r="B3583" s="2">
        <v>0</v>
      </c>
      <c r="C3583" s="2">
        <v>2.0316180054396371</v>
      </c>
      <c r="D3583" s="2">
        <f t="shared" si="660"/>
        <v>34.619791007344503</v>
      </c>
      <c r="E3583" s="2">
        <f t="shared" si="661"/>
        <v>2.5220352502397132</v>
      </c>
      <c r="F3583" s="2">
        <f t="shared" si="669"/>
        <v>0</v>
      </c>
      <c r="G3583" s="2">
        <f t="shared" si="670"/>
        <v>0</v>
      </c>
      <c r="H3583" s="2">
        <f>MIN(Inputs!$B$2, (Inputs!$B$14 - F3583)/Inputs!$B$15)</f>
        <v>170</v>
      </c>
      <c r="I3583" s="2">
        <f>MAX(MIN(Inputs!$B$2, F3583*Inputs!$B$16, Inputs!$B$14*Inputs!$B$4 - G3583), 0)</f>
        <v>0</v>
      </c>
      <c r="J3583" s="2">
        <f>MAX(MIN(Inputs!$B$2, F3583*Inputs!$B$16, (Inputs!$B$14-F3583)/Inputs!$B$15)*Inputs!$B$9, 0)</f>
        <v>0</v>
      </c>
      <c r="K3583" s="2">
        <f>MAX(E3583*Inputs!$B$5 - B3583 - Inputs!$B$8, 0) * H3583</f>
        <v>0</v>
      </c>
      <c r="L3583" s="2">
        <f>IF(B3583 &gt;= D3583*Inputs!$B$10, MAX(B3583 - E3583/Inputs!$B$5 - Inputs!$B$8, 0) * I3583, 0)</f>
        <v>0</v>
      </c>
      <c r="M3583" s="2">
        <f t="shared" si="662"/>
        <v>0</v>
      </c>
      <c r="N3583" s="3" t="str">
        <f t="shared" si="663"/>
        <v>Idle</v>
      </c>
      <c r="O3583" s="3" t="str">
        <f t="shared" si="671"/>
        <v>Idle</v>
      </c>
      <c r="P3583" s="2">
        <f t="shared" si="664"/>
        <v>0</v>
      </c>
      <c r="Q3583" s="2">
        <f t="shared" si="665"/>
        <v>0</v>
      </c>
      <c r="R3583" s="2">
        <f t="shared" si="666"/>
        <v>0</v>
      </c>
      <c r="S3583" s="2">
        <f t="shared" si="667"/>
        <v>0</v>
      </c>
      <c r="T3583" s="2">
        <f t="shared" si="668"/>
        <v>0</v>
      </c>
      <c r="U3583" s="2">
        <f>IF(O3583="Reg", R3583 * Inputs!$B$7, 0)</f>
        <v>0</v>
      </c>
      <c r="V3583" s="2">
        <f>MAX(F3583 + P3583*Inputs!$B$15 - (Q3583/Inputs!$B$16) - U3583, 0)</f>
        <v>0</v>
      </c>
    </row>
    <row r="3584" spans="1:22" x14ac:dyDescent="0.3">
      <c r="A3584" s="1">
        <v>46172.25</v>
      </c>
      <c r="B3584" s="2">
        <v>0</v>
      </c>
      <c r="C3584" s="2">
        <v>7.930392734167464</v>
      </c>
      <c r="D3584" s="2">
        <f t="shared" si="660"/>
        <v>34.619791007344503</v>
      </c>
      <c r="E3584" s="2">
        <f t="shared" si="661"/>
        <v>5.8341844245684849</v>
      </c>
      <c r="F3584" s="2">
        <f t="shared" si="669"/>
        <v>0</v>
      </c>
      <c r="G3584" s="2">
        <f t="shared" si="670"/>
        <v>0</v>
      </c>
      <c r="H3584" s="2">
        <f>MIN(Inputs!$B$2, (Inputs!$B$14 - F3584)/Inputs!$B$15)</f>
        <v>170</v>
      </c>
      <c r="I3584" s="2">
        <f>MAX(MIN(Inputs!$B$2, F3584*Inputs!$B$16, Inputs!$B$14*Inputs!$B$4 - G3584), 0)</f>
        <v>0</v>
      </c>
      <c r="J3584" s="2">
        <f>MAX(MIN(Inputs!$B$2, F3584*Inputs!$B$16, (Inputs!$B$14-F3584)/Inputs!$B$15)*Inputs!$B$9, 0)</f>
        <v>0</v>
      </c>
      <c r="K3584" s="2">
        <f>MAX(E3584*Inputs!$B$5 - B3584 - Inputs!$B$8, 0) * H3584</f>
        <v>0</v>
      </c>
      <c r="L3584" s="2">
        <f>IF(B3584 &gt;= D3584*Inputs!$B$10, MAX(B3584 - E3584/Inputs!$B$5 - Inputs!$B$8, 0) * I3584, 0)</f>
        <v>0</v>
      </c>
      <c r="M3584" s="2">
        <f t="shared" si="662"/>
        <v>0</v>
      </c>
      <c r="N3584" s="3" t="str">
        <f t="shared" si="663"/>
        <v>Idle</v>
      </c>
      <c r="O3584" s="3" t="str">
        <f t="shared" si="671"/>
        <v>Idle</v>
      </c>
      <c r="P3584" s="2">
        <f t="shared" si="664"/>
        <v>0</v>
      </c>
      <c r="Q3584" s="2">
        <f t="shared" si="665"/>
        <v>0</v>
      </c>
      <c r="R3584" s="2">
        <f t="shared" si="666"/>
        <v>0</v>
      </c>
      <c r="S3584" s="2">
        <f t="shared" si="667"/>
        <v>0</v>
      </c>
      <c r="T3584" s="2">
        <f t="shared" si="668"/>
        <v>0</v>
      </c>
      <c r="U3584" s="2">
        <f>IF(O3584="Reg", R3584 * Inputs!$B$7, 0)</f>
        <v>0</v>
      </c>
      <c r="V3584" s="2">
        <f>MAX(F3584 + P3584*Inputs!$B$15 - (Q3584/Inputs!$B$16) - U3584, 0)</f>
        <v>0</v>
      </c>
    </row>
    <row r="3585" spans="1:22" x14ac:dyDescent="0.3">
      <c r="A3585" s="1">
        <v>46172.291666666657</v>
      </c>
      <c r="B3585" s="2">
        <v>0</v>
      </c>
      <c r="C3585" s="2">
        <v>17.35472450329862</v>
      </c>
      <c r="D3585" s="2">
        <f t="shared" si="660"/>
        <v>34.619791007344503</v>
      </c>
      <c r="E3585" s="2">
        <f t="shared" si="661"/>
        <v>11.15690432431972</v>
      </c>
      <c r="F3585" s="2">
        <f t="shared" si="669"/>
        <v>0</v>
      </c>
      <c r="G3585" s="2">
        <f t="shared" si="670"/>
        <v>0</v>
      </c>
      <c r="H3585" s="2">
        <f>MIN(Inputs!$B$2, (Inputs!$B$14 - F3585)/Inputs!$B$15)</f>
        <v>170</v>
      </c>
      <c r="I3585" s="2">
        <f>MAX(MIN(Inputs!$B$2, F3585*Inputs!$B$16, Inputs!$B$14*Inputs!$B$4 - G3585), 0)</f>
        <v>0</v>
      </c>
      <c r="J3585" s="2">
        <f>MAX(MIN(Inputs!$B$2, F3585*Inputs!$B$16, (Inputs!$B$14-F3585)/Inputs!$B$15)*Inputs!$B$9, 0)</f>
        <v>0</v>
      </c>
      <c r="K3585" s="2">
        <f>MAX(E3585*Inputs!$B$5 - B3585 - Inputs!$B$8, 0) * H3585</f>
        <v>0</v>
      </c>
      <c r="L3585" s="2">
        <f>IF(B3585 &gt;= D3585*Inputs!$B$10, MAX(B3585 - E3585/Inputs!$B$5 - Inputs!$B$8, 0) * I3585, 0)</f>
        <v>0</v>
      </c>
      <c r="M3585" s="2">
        <f t="shared" si="662"/>
        <v>0</v>
      </c>
      <c r="N3585" s="3" t="str">
        <f t="shared" si="663"/>
        <v>Idle</v>
      </c>
      <c r="O3585" s="3" t="str">
        <f t="shared" si="671"/>
        <v>Idle</v>
      </c>
      <c r="P3585" s="2">
        <f t="shared" si="664"/>
        <v>0</v>
      </c>
      <c r="Q3585" s="2">
        <f t="shared" si="665"/>
        <v>0</v>
      </c>
      <c r="R3585" s="2">
        <f t="shared" si="666"/>
        <v>0</v>
      </c>
      <c r="S3585" s="2">
        <f t="shared" si="667"/>
        <v>0</v>
      </c>
      <c r="T3585" s="2">
        <f t="shared" si="668"/>
        <v>0</v>
      </c>
      <c r="U3585" s="2">
        <f>IF(O3585="Reg", R3585 * Inputs!$B$7, 0)</f>
        <v>0</v>
      </c>
      <c r="V3585" s="2">
        <f>MAX(F3585 + P3585*Inputs!$B$15 - (Q3585/Inputs!$B$16) - U3585, 0)</f>
        <v>0</v>
      </c>
    </row>
    <row r="3586" spans="1:22" x14ac:dyDescent="0.3">
      <c r="A3586" s="1">
        <v>46172.333333333343</v>
      </c>
      <c r="B3586" s="2">
        <v>0</v>
      </c>
      <c r="C3586" s="2">
        <v>20.649410998087131</v>
      </c>
      <c r="D3586" s="2">
        <f t="shared" ref="D3586:D3649" si="672">AVERAGEIFS(B:B, A:A, "&gt;="&amp;INT(A3586), A:A, "&lt;"&amp;INT(A3586)+1)</f>
        <v>34.619791007344503</v>
      </c>
      <c r="E3586" s="2">
        <f t="shared" ref="E3586:E3649" si="673">AVERAGE(B3586:B3591)</f>
        <v>18.061245374677245</v>
      </c>
      <c r="F3586" s="2">
        <f t="shared" si="669"/>
        <v>0</v>
      </c>
      <c r="G3586" s="2">
        <f t="shared" si="670"/>
        <v>0</v>
      </c>
      <c r="H3586" s="2">
        <f>MIN(Inputs!$B$2, (Inputs!$B$14 - F3586)/Inputs!$B$15)</f>
        <v>170</v>
      </c>
      <c r="I3586" s="2">
        <f>MAX(MIN(Inputs!$B$2, F3586*Inputs!$B$16, Inputs!$B$14*Inputs!$B$4 - G3586), 0)</f>
        <v>0</v>
      </c>
      <c r="J3586" s="2">
        <f>MAX(MIN(Inputs!$B$2, F3586*Inputs!$B$16, (Inputs!$B$14-F3586)/Inputs!$B$15)*Inputs!$B$9, 0)</f>
        <v>0</v>
      </c>
      <c r="K3586" s="2">
        <f>MAX(E3586*Inputs!$B$5 - B3586 - Inputs!$B$8, 0) * H3586</f>
        <v>0</v>
      </c>
      <c r="L3586" s="2">
        <f>IF(B3586 &gt;= D3586*Inputs!$B$10, MAX(B3586 - E3586/Inputs!$B$5 - Inputs!$B$8, 0) * I3586, 0)</f>
        <v>0</v>
      </c>
      <c r="M3586" s="2">
        <f t="shared" ref="M3586:M3649" si="674">C3586 * J3586</f>
        <v>0</v>
      </c>
      <c r="N3586" s="3" t="str">
        <f t="shared" ref="N3586:N3649" si="675">IF(MAX(K3586, L3586, M3586)&lt;=0, "Idle", IF(AND(M3586&gt;=K3586, M3586&gt;=L3586), "Reg", IF(L3586&gt;=K3586, "Discharge", "Charge")))</f>
        <v>Idle</v>
      </c>
      <c r="O3586" s="3" t="str">
        <f t="shared" si="671"/>
        <v>Idle</v>
      </c>
      <c r="P3586" s="2">
        <f t="shared" ref="P3586:P3649" si="676">IF(O3586="Charge", H3586, 0)</f>
        <v>0</v>
      </c>
      <c r="Q3586" s="2">
        <f t="shared" ref="Q3586:Q3649" si="677">IF(O3586="Discharge", I3586, 0)</f>
        <v>0</v>
      </c>
      <c r="R3586" s="2">
        <f t="shared" ref="R3586:R3649" si="678">IF(O3586="Reg", J3586, 0)</f>
        <v>0</v>
      </c>
      <c r="S3586" s="2">
        <f t="shared" ref="S3586:S3649" si="679">(Q3586 - P3586) * B3586</f>
        <v>0</v>
      </c>
      <c r="T3586" s="2">
        <f t="shared" ref="T3586:T3649" si="680">R3586 * C3586</f>
        <v>0</v>
      </c>
      <c r="U3586" s="2">
        <f>IF(O3586="Reg", R3586 * Inputs!$B$7, 0)</f>
        <v>0</v>
      </c>
      <c r="V3586" s="2">
        <f>MAX(F3586 + P3586*Inputs!$B$15 - (Q3586/Inputs!$B$16) - U3586, 0)</f>
        <v>0</v>
      </c>
    </row>
    <row r="3587" spans="1:22" x14ac:dyDescent="0.3">
      <c r="A3587" s="1">
        <v>46172.375</v>
      </c>
      <c r="B3587" s="2">
        <v>0</v>
      </c>
      <c r="C3587" s="2">
        <v>18.56832895995267</v>
      </c>
      <c r="D3587" s="2">
        <f t="shared" si="672"/>
        <v>34.619791007344503</v>
      </c>
      <c r="E3587" s="2">
        <f t="shared" si="673"/>
        <v>25.978959740292158</v>
      </c>
      <c r="F3587" s="2">
        <f t="shared" ref="F3587:F3650" si="681">V3586</f>
        <v>0</v>
      </c>
      <c r="G3587" s="2">
        <f t="shared" ref="G3587:G3650" si="682">IF(INT(A3587)=INT(A3586), G3586 + Q3586, 0)</f>
        <v>0</v>
      </c>
      <c r="H3587" s="2">
        <f>MIN(Inputs!$B$2, (Inputs!$B$14 - F3587)/Inputs!$B$15)</f>
        <v>170</v>
      </c>
      <c r="I3587" s="2">
        <f>MAX(MIN(Inputs!$B$2, F3587*Inputs!$B$16, Inputs!$B$14*Inputs!$B$4 - G3587), 0)</f>
        <v>0</v>
      </c>
      <c r="J3587" s="2">
        <f>MAX(MIN(Inputs!$B$2, F3587*Inputs!$B$16, (Inputs!$B$14-F3587)/Inputs!$B$15)*Inputs!$B$9, 0)</f>
        <v>0</v>
      </c>
      <c r="K3587" s="2">
        <f>MAX(E3587*Inputs!$B$5 - B3587 - Inputs!$B$8, 0) * H3587</f>
        <v>486.45237714770656</v>
      </c>
      <c r="L3587" s="2">
        <f>IF(B3587 &gt;= D3587*Inputs!$B$10, MAX(B3587 - E3587/Inputs!$B$5 - Inputs!$B$8, 0) * I3587, 0)</f>
        <v>0</v>
      </c>
      <c r="M3587" s="2">
        <f t="shared" si="674"/>
        <v>0</v>
      </c>
      <c r="N3587" s="3" t="str">
        <f t="shared" si="675"/>
        <v>Charge</v>
      </c>
      <c r="O3587" s="3" t="str">
        <f t="shared" si="671"/>
        <v>Charge</v>
      </c>
      <c r="P3587" s="2">
        <f t="shared" si="676"/>
        <v>170</v>
      </c>
      <c r="Q3587" s="2">
        <f t="shared" si="677"/>
        <v>0</v>
      </c>
      <c r="R3587" s="2">
        <f t="shared" si="678"/>
        <v>0</v>
      </c>
      <c r="S3587" s="2">
        <f t="shared" si="679"/>
        <v>0</v>
      </c>
      <c r="T3587" s="2">
        <f t="shared" si="680"/>
        <v>0</v>
      </c>
      <c r="U3587" s="2">
        <f>IF(O3587="Reg", R3587 * Inputs!$B$7, 0)</f>
        <v>0</v>
      </c>
      <c r="V3587" s="2">
        <f>MAX(F3587 + P3587*Inputs!$B$15 - (Q3587/Inputs!$B$16) - U3587, 0)</f>
        <v>170</v>
      </c>
    </row>
    <row r="3588" spans="1:22" x14ac:dyDescent="0.3">
      <c r="A3588" s="1">
        <v>46172.416666666657</v>
      </c>
      <c r="B3588" s="2">
        <v>15.132211501438279</v>
      </c>
      <c r="C3588" s="2">
        <v>0.79389290446869276</v>
      </c>
      <c r="D3588" s="2">
        <f t="shared" si="672"/>
        <v>34.619791007344503</v>
      </c>
      <c r="E3588" s="2">
        <f t="shared" si="673"/>
        <v>35.309068617207508</v>
      </c>
      <c r="F3588" s="2">
        <f t="shared" si="681"/>
        <v>170</v>
      </c>
      <c r="G3588" s="2">
        <f t="shared" si="682"/>
        <v>0</v>
      </c>
      <c r="H3588" s="2">
        <f>MIN(Inputs!$B$2, (Inputs!$B$14 - F3588)/Inputs!$B$15)</f>
        <v>170</v>
      </c>
      <c r="I3588" s="2">
        <f>MAX(MIN(Inputs!$B$2, F3588*Inputs!$B$16, Inputs!$B$14*Inputs!$B$4 - G3588), 0)</f>
        <v>170</v>
      </c>
      <c r="J3588" s="2">
        <f>MAX(MIN(Inputs!$B$2, F3588*Inputs!$B$16, (Inputs!$B$14-F3588)/Inputs!$B$15)*Inputs!$B$9, 0)</f>
        <v>136</v>
      </c>
      <c r="K3588" s="2">
        <f>MAX(E3588*Inputs!$B$5 - B3588 - Inputs!$B$8, 0) * H3588</f>
        <v>0</v>
      </c>
      <c r="L3588" s="2">
        <f>IF(B3588 &gt;= D3588*Inputs!$B$10, MAX(B3588 - E3588/Inputs!$B$5 - Inputs!$B$8, 0) * I3588, 0)</f>
        <v>0</v>
      </c>
      <c r="M3588" s="2">
        <f t="shared" si="674"/>
        <v>107.96943500774222</v>
      </c>
      <c r="N3588" s="3" t="str">
        <f t="shared" si="675"/>
        <v>Reg</v>
      </c>
      <c r="O3588" s="3" t="str">
        <f t="shared" ref="O3588:O3651" si="683">IF(O3587&lt;&gt;O3586, O3587, N3588)</f>
        <v>Charge</v>
      </c>
      <c r="P3588" s="2">
        <f t="shared" si="676"/>
        <v>170</v>
      </c>
      <c r="Q3588" s="2">
        <f t="shared" si="677"/>
        <v>0</v>
      </c>
      <c r="R3588" s="2">
        <f t="shared" si="678"/>
        <v>0</v>
      </c>
      <c r="S3588" s="2">
        <f t="shared" si="679"/>
        <v>-2572.4759552445075</v>
      </c>
      <c r="T3588" s="2">
        <f t="shared" si="680"/>
        <v>0</v>
      </c>
      <c r="U3588" s="2">
        <f>IF(O3588="Reg", R3588 * Inputs!$B$7, 0)</f>
        <v>0</v>
      </c>
      <c r="V3588" s="2">
        <f>MAX(F3588 + P3588*Inputs!$B$15 - (Q3588/Inputs!$B$16) - U3588, 0)</f>
        <v>340</v>
      </c>
    </row>
    <row r="3589" spans="1:22" x14ac:dyDescent="0.3">
      <c r="A3589" s="1">
        <v>46172.458333333343</v>
      </c>
      <c r="B3589" s="2">
        <v>19.87289504597263</v>
      </c>
      <c r="C3589" s="2">
        <v>8.0038914507205359</v>
      </c>
      <c r="D3589" s="2">
        <f t="shared" si="672"/>
        <v>34.619791007344503</v>
      </c>
      <c r="E3589" s="2">
        <f t="shared" si="673"/>
        <v>42.695769233072902</v>
      </c>
      <c r="F3589" s="2">
        <f t="shared" si="681"/>
        <v>340</v>
      </c>
      <c r="G3589" s="2">
        <f t="shared" si="682"/>
        <v>0</v>
      </c>
      <c r="H3589" s="2">
        <f>MIN(Inputs!$B$2, (Inputs!$B$14 - F3589)/Inputs!$B$15)</f>
        <v>0</v>
      </c>
      <c r="I3589" s="2">
        <f>MAX(MIN(Inputs!$B$2, F3589*Inputs!$B$16, Inputs!$B$14*Inputs!$B$4 - G3589), 0)</f>
        <v>170</v>
      </c>
      <c r="J3589" s="2">
        <f>MAX(MIN(Inputs!$B$2, F3589*Inputs!$B$16, (Inputs!$B$14-F3589)/Inputs!$B$15)*Inputs!$B$9, 0)</f>
        <v>0</v>
      </c>
      <c r="K3589" s="2">
        <f>MAX(E3589*Inputs!$B$5 - B3589 - Inputs!$B$8, 0) * H3589</f>
        <v>0</v>
      </c>
      <c r="L3589" s="2">
        <f>IF(B3589 &gt;= D3589*Inputs!$B$10, MAX(B3589 - E3589/Inputs!$B$5 - Inputs!$B$8, 0) * I3589, 0)</f>
        <v>0</v>
      </c>
      <c r="M3589" s="2">
        <f t="shared" si="674"/>
        <v>0</v>
      </c>
      <c r="N3589" s="3" t="str">
        <f t="shared" si="675"/>
        <v>Idle</v>
      </c>
      <c r="O3589" s="3" t="str">
        <f t="shared" si="683"/>
        <v>Idle</v>
      </c>
      <c r="P3589" s="2">
        <f t="shared" si="676"/>
        <v>0</v>
      </c>
      <c r="Q3589" s="2">
        <f t="shared" si="677"/>
        <v>0</v>
      </c>
      <c r="R3589" s="2">
        <f t="shared" si="678"/>
        <v>0</v>
      </c>
      <c r="S3589" s="2">
        <f t="shared" si="679"/>
        <v>0</v>
      </c>
      <c r="T3589" s="2">
        <f t="shared" si="680"/>
        <v>0</v>
      </c>
      <c r="U3589" s="2">
        <f>IF(O3589="Reg", R3589 * Inputs!$B$7, 0)</f>
        <v>0</v>
      </c>
      <c r="V3589" s="2">
        <f>MAX(F3589 + P3589*Inputs!$B$15 - (Q3589/Inputs!$B$16) - U3589, 0)</f>
        <v>340</v>
      </c>
    </row>
    <row r="3590" spans="1:22" x14ac:dyDescent="0.3">
      <c r="A3590" s="1">
        <v>46172.5</v>
      </c>
      <c r="B3590" s="2">
        <v>31.936319398507411</v>
      </c>
      <c r="C3590" s="2">
        <v>2.5667977178449108</v>
      </c>
      <c r="D3590" s="2">
        <f t="shared" si="672"/>
        <v>34.619791007344503</v>
      </c>
      <c r="E3590" s="2">
        <f t="shared" si="673"/>
        <v>50.71767061341054</v>
      </c>
      <c r="F3590" s="2">
        <f t="shared" si="681"/>
        <v>340</v>
      </c>
      <c r="G3590" s="2">
        <f t="shared" si="682"/>
        <v>0</v>
      </c>
      <c r="H3590" s="2">
        <f>MIN(Inputs!$B$2, (Inputs!$B$14 - F3590)/Inputs!$B$15)</f>
        <v>0</v>
      </c>
      <c r="I3590" s="2">
        <f>MAX(MIN(Inputs!$B$2, F3590*Inputs!$B$16, Inputs!$B$14*Inputs!$B$4 - G3590), 0)</f>
        <v>170</v>
      </c>
      <c r="J3590" s="2">
        <f>MAX(MIN(Inputs!$B$2, F3590*Inputs!$B$16, (Inputs!$B$14-F3590)/Inputs!$B$15)*Inputs!$B$9, 0)</f>
        <v>0</v>
      </c>
      <c r="K3590" s="2">
        <f>MAX(E3590*Inputs!$B$5 - B3590 - Inputs!$B$8, 0) * H3590</f>
        <v>0</v>
      </c>
      <c r="L3590" s="2">
        <f>IF(B3590 &gt;= D3590*Inputs!$B$10, MAX(B3590 - E3590/Inputs!$B$5 - Inputs!$B$8, 0) * I3590, 0)</f>
        <v>0</v>
      </c>
      <c r="M3590" s="2">
        <f t="shared" si="674"/>
        <v>0</v>
      </c>
      <c r="N3590" s="3" t="str">
        <f t="shared" si="675"/>
        <v>Idle</v>
      </c>
      <c r="O3590" s="3" t="str">
        <f t="shared" si="683"/>
        <v>Idle</v>
      </c>
      <c r="P3590" s="2">
        <f t="shared" si="676"/>
        <v>0</v>
      </c>
      <c r="Q3590" s="2">
        <f t="shared" si="677"/>
        <v>0</v>
      </c>
      <c r="R3590" s="2">
        <f t="shared" si="678"/>
        <v>0</v>
      </c>
      <c r="S3590" s="2">
        <f t="shared" si="679"/>
        <v>0</v>
      </c>
      <c r="T3590" s="2">
        <f t="shared" si="680"/>
        <v>0</v>
      </c>
      <c r="U3590" s="2">
        <f>IF(O3590="Reg", R3590 * Inputs!$B$7, 0)</f>
        <v>0</v>
      </c>
      <c r="V3590" s="2">
        <f>MAX(F3590 + P3590*Inputs!$B$15 - (Q3590/Inputs!$B$16) - U3590, 0)</f>
        <v>340</v>
      </c>
    </row>
    <row r="3591" spans="1:22" x14ac:dyDescent="0.3">
      <c r="A3591" s="1">
        <v>46172.541666666657</v>
      </c>
      <c r="B3591" s="2">
        <v>41.42604630214516</v>
      </c>
      <c r="C3591" s="2">
        <v>5.2241942510545414</v>
      </c>
      <c r="D3591" s="2">
        <f t="shared" si="672"/>
        <v>34.619791007344503</v>
      </c>
      <c r="E3591" s="2">
        <f t="shared" si="673"/>
        <v>54.853594883078493</v>
      </c>
      <c r="F3591" s="2">
        <f t="shared" si="681"/>
        <v>340</v>
      </c>
      <c r="G3591" s="2">
        <f t="shared" si="682"/>
        <v>0</v>
      </c>
      <c r="H3591" s="2">
        <f>MIN(Inputs!$B$2, (Inputs!$B$14 - F3591)/Inputs!$B$15)</f>
        <v>0</v>
      </c>
      <c r="I3591" s="2">
        <f>MAX(MIN(Inputs!$B$2, F3591*Inputs!$B$16, Inputs!$B$14*Inputs!$B$4 - G3591), 0)</f>
        <v>170</v>
      </c>
      <c r="J3591" s="2">
        <f>MAX(MIN(Inputs!$B$2, F3591*Inputs!$B$16, (Inputs!$B$14-F3591)/Inputs!$B$15)*Inputs!$B$9, 0)</f>
        <v>0</v>
      </c>
      <c r="K3591" s="2">
        <f>MAX(E3591*Inputs!$B$5 - B3591 - Inputs!$B$8, 0) * H3591</f>
        <v>0</v>
      </c>
      <c r="L3591" s="2">
        <f>IF(B3591 &gt;= D3591*Inputs!$B$10, MAX(B3591 - E3591/Inputs!$B$5 - Inputs!$B$8, 0) * I3591, 0)</f>
        <v>0</v>
      </c>
      <c r="M3591" s="2">
        <f t="shared" si="674"/>
        <v>0</v>
      </c>
      <c r="N3591" s="3" t="str">
        <f t="shared" si="675"/>
        <v>Idle</v>
      </c>
      <c r="O3591" s="3" t="str">
        <f t="shared" si="683"/>
        <v>Idle</v>
      </c>
      <c r="P3591" s="2">
        <f t="shared" si="676"/>
        <v>0</v>
      </c>
      <c r="Q3591" s="2">
        <f t="shared" si="677"/>
        <v>0</v>
      </c>
      <c r="R3591" s="2">
        <f t="shared" si="678"/>
        <v>0</v>
      </c>
      <c r="S3591" s="2">
        <f t="shared" si="679"/>
        <v>0</v>
      </c>
      <c r="T3591" s="2">
        <f t="shared" si="680"/>
        <v>0</v>
      </c>
      <c r="U3591" s="2">
        <f>IF(O3591="Reg", R3591 * Inputs!$B$7, 0)</f>
        <v>0</v>
      </c>
      <c r="V3591" s="2">
        <f>MAX(F3591 + P3591*Inputs!$B$15 - (Q3591/Inputs!$B$16) - U3591, 0)</f>
        <v>340</v>
      </c>
    </row>
    <row r="3592" spans="1:22" x14ac:dyDescent="0.3">
      <c r="A3592" s="1">
        <v>46172.583333333343</v>
      </c>
      <c r="B3592" s="2">
        <v>47.506286193689483</v>
      </c>
      <c r="C3592" s="2">
        <v>3.9503744290214851</v>
      </c>
      <c r="D3592" s="2">
        <f t="shared" si="672"/>
        <v>34.619791007344503</v>
      </c>
      <c r="E3592" s="2">
        <f t="shared" si="673"/>
        <v>58.031057048982838</v>
      </c>
      <c r="F3592" s="2">
        <f t="shared" si="681"/>
        <v>340</v>
      </c>
      <c r="G3592" s="2">
        <f t="shared" si="682"/>
        <v>0</v>
      </c>
      <c r="H3592" s="2">
        <f>MIN(Inputs!$B$2, (Inputs!$B$14 - F3592)/Inputs!$B$15)</f>
        <v>0</v>
      </c>
      <c r="I3592" s="2">
        <f>MAX(MIN(Inputs!$B$2, F3592*Inputs!$B$16, Inputs!$B$14*Inputs!$B$4 - G3592), 0)</f>
        <v>170</v>
      </c>
      <c r="J3592" s="2">
        <f>MAX(MIN(Inputs!$B$2, F3592*Inputs!$B$16, (Inputs!$B$14-F3592)/Inputs!$B$15)*Inputs!$B$9, 0)</f>
        <v>0</v>
      </c>
      <c r="K3592" s="2">
        <f>MAX(E3592*Inputs!$B$5 - B3592 - Inputs!$B$8, 0) * H3592</f>
        <v>0</v>
      </c>
      <c r="L3592" s="2">
        <f>IF(B3592 &gt;= D3592*Inputs!$B$10, MAX(B3592 - E3592/Inputs!$B$5 - Inputs!$B$8, 0) * I3592, 0)</f>
        <v>0</v>
      </c>
      <c r="M3592" s="2">
        <f t="shared" si="674"/>
        <v>0</v>
      </c>
      <c r="N3592" s="3" t="str">
        <f t="shared" si="675"/>
        <v>Idle</v>
      </c>
      <c r="O3592" s="3" t="str">
        <f t="shared" si="683"/>
        <v>Idle</v>
      </c>
      <c r="P3592" s="2">
        <f t="shared" si="676"/>
        <v>0</v>
      </c>
      <c r="Q3592" s="2">
        <f t="shared" si="677"/>
        <v>0</v>
      </c>
      <c r="R3592" s="2">
        <f t="shared" si="678"/>
        <v>0</v>
      </c>
      <c r="S3592" s="2">
        <f t="shared" si="679"/>
        <v>0</v>
      </c>
      <c r="T3592" s="2">
        <f t="shared" si="680"/>
        <v>0</v>
      </c>
      <c r="U3592" s="2">
        <f>IF(O3592="Reg", R3592 * Inputs!$B$7, 0)</f>
        <v>0</v>
      </c>
      <c r="V3592" s="2">
        <f>MAX(F3592 + P3592*Inputs!$B$15 - (Q3592/Inputs!$B$16) - U3592, 0)</f>
        <v>340</v>
      </c>
    </row>
    <row r="3593" spans="1:22" x14ac:dyDescent="0.3">
      <c r="A3593" s="1">
        <v>46172.625</v>
      </c>
      <c r="B3593" s="2">
        <v>55.980653261492108</v>
      </c>
      <c r="C3593" s="2">
        <v>26.622618270255359</v>
      </c>
      <c r="D3593" s="2">
        <f t="shared" si="672"/>
        <v>34.619791007344503</v>
      </c>
      <c r="E3593" s="2">
        <f t="shared" si="673"/>
        <v>61.62463121283762</v>
      </c>
      <c r="F3593" s="2">
        <f t="shared" si="681"/>
        <v>340</v>
      </c>
      <c r="G3593" s="2">
        <f t="shared" si="682"/>
        <v>0</v>
      </c>
      <c r="H3593" s="2">
        <f>MIN(Inputs!$B$2, (Inputs!$B$14 - F3593)/Inputs!$B$15)</f>
        <v>0</v>
      </c>
      <c r="I3593" s="2">
        <f>MAX(MIN(Inputs!$B$2, F3593*Inputs!$B$16, Inputs!$B$14*Inputs!$B$4 - G3593), 0)</f>
        <v>170</v>
      </c>
      <c r="J3593" s="2">
        <f>MAX(MIN(Inputs!$B$2, F3593*Inputs!$B$16, (Inputs!$B$14-F3593)/Inputs!$B$15)*Inputs!$B$9, 0)</f>
        <v>0</v>
      </c>
      <c r="K3593" s="2">
        <f>MAX(E3593*Inputs!$B$5 - B3593 - Inputs!$B$8, 0) * H3593</f>
        <v>0</v>
      </c>
      <c r="L3593" s="2">
        <f>IF(B3593 &gt;= D3593*Inputs!$B$10, MAX(B3593 - E3593/Inputs!$B$5 - Inputs!$B$8, 0) * I3593, 0)</f>
        <v>0</v>
      </c>
      <c r="M3593" s="2">
        <f t="shared" si="674"/>
        <v>0</v>
      </c>
      <c r="N3593" s="3" t="str">
        <f t="shared" si="675"/>
        <v>Idle</v>
      </c>
      <c r="O3593" s="3" t="str">
        <f t="shared" si="683"/>
        <v>Idle</v>
      </c>
      <c r="P3593" s="2">
        <f t="shared" si="676"/>
        <v>0</v>
      </c>
      <c r="Q3593" s="2">
        <f t="shared" si="677"/>
        <v>0</v>
      </c>
      <c r="R3593" s="2">
        <f t="shared" si="678"/>
        <v>0</v>
      </c>
      <c r="S3593" s="2">
        <f t="shared" si="679"/>
        <v>0</v>
      </c>
      <c r="T3593" s="2">
        <f t="shared" si="680"/>
        <v>0</v>
      </c>
      <c r="U3593" s="2">
        <f>IF(O3593="Reg", R3593 * Inputs!$B$7, 0)</f>
        <v>0</v>
      </c>
      <c r="V3593" s="2">
        <f>MAX(F3593 + P3593*Inputs!$B$15 - (Q3593/Inputs!$B$16) - U3593, 0)</f>
        <v>340</v>
      </c>
    </row>
    <row r="3594" spans="1:22" x14ac:dyDescent="0.3">
      <c r="A3594" s="1">
        <v>46172.666666666657</v>
      </c>
      <c r="B3594" s="2">
        <v>59.452415196630632</v>
      </c>
      <c r="C3594" s="2">
        <v>6.4375605654980754</v>
      </c>
      <c r="D3594" s="2">
        <f t="shared" si="672"/>
        <v>34.619791007344503</v>
      </c>
      <c r="E3594" s="2">
        <f t="shared" si="673"/>
        <v>60.842093622048651</v>
      </c>
      <c r="F3594" s="2">
        <f t="shared" si="681"/>
        <v>340</v>
      </c>
      <c r="G3594" s="2">
        <f t="shared" si="682"/>
        <v>0</v>
      </c>
      <c r="H3594" s="2">
        <f>MIN(Inputs!$B$2, (Inputs!$B$14 - F3594)/Inputs!$B$15)</f>
        <v>0</v>
      </c>
      <c r="I3594" s="2">
        <f>MAX(MIN(Inputs!$B$2, F3594*Inputs!$B$16, Inputs!$B$14*Inputs!$B$4 - G3594), 0)</f>
        <v>170</v>
      </c>
      <c r="J3594" s="2">
        <f>MAX(MIN(Inputs!$B$2, F3594*Inputs!$B$16, (Inputs!$B$14-F3594)/Inputs!$B$15)*Inputs!$B$9, 0)</f>
        <v>0</v>
      </c>
      <c r="K3594" s="2">
        <f>MAX(E3594*Inputs!$B$5 - B3594 - Inputs!$B$8, 0) * H3594</f>
        <v>0</v>
      </c>
      <c r="L3594" s="2">
        <f>IF(B3594 &gt;= D3594*Inputs!$B$10, MAX(B3594 - E3594/Inputs!$B$5 - Inputs!$B$8, 0) * I3594, 0)</f>
        <v>0</v>
      </c>
      <c r="M3594" s="2">
        <f t="shared" si="674"/>
        <v>0</v>
      </c>
      <c r="N3594" s="3" t="str">
        <f t="shared" si="675"/>
        <v>Idle</v>
      </c>
      <c r="O3594" s="3" t="str">
        <f t="shared" si="683"/>
        <v>Idle</v>
      </c>
      <c r="P3594" s="2">
        <f t="shared" si="676"/>
        <v>0</v>
      </c>
      <c r="Q3594" s="2">
        <f t="shared" si="677"/>
        <v>0</v>
      </c>
      <c r="R3594" s="2">
        <f t="shared" si="678"/>
        <v>0</v>
      </c>
      <c r="S3594" s="2">
        <f t="shared" si="679"/>
        <v>0</v>
      </c>
      <c r="T3594" s="2">
        <f t="shared" si="680"/>
        <v>0</v>
      </c>
      <c r="U3594" s="2">
        <f>IF(O3594="Reg", R3594 * Inputs!$B$7, 0)</f>
        <v>0</v>
      </c>
      <c r="V3594" s="2">
        <f>MAX(F3594 + P3594*Inputs!$B$15 - (Q3594/Inputs!$B$16) - U3594, 0)</f>
        <v>340</v>
      </c>
    </row>
    <row r="3595" spans="1:22" x14ac:dyDescent="0.3">
      <c r="A3595" s="1">
        <v>46172.708333333343</v>
      </c>
      <c r="B3595" s="2">
        <v>68.004303327998414</v>
      </c>
      <c r="C3595" s="2">
        <v>12.20706900156819</v>
      </c>
      <c r="D3595" s="2">
        <f t="shared" si="672"/>
        <v>34.619791007344503</v>
      </c>
      <c r="E3595" s="2">
        <f t="shared" si="673"/>
        <v>58.145326804028393</v>
      </c>
      <c r="F3595" s="2">
        <f t="shared" si="681"/>
        <v>340</v>
      </c>
      <c r="G3595" s="2">
        <f t="shared" si="682"/>
        <v>0</v>
      </c>
      <c r="H3595" s="2">
        <f>MIN(Inputs!$B$2, (Inputs!$B$14 - F3595)/Inputs!$B$15)</f>
        <v>0</v>
      </c>
      <c r="I3595" s="2">
        <f>MAX(MIN(Inputs!$B$2, F3595*Inputs!$B$16, Inputs!$B$14*Inputs!$B$4 - G3595), 0)</f>
        <v>170</v>
      </c>
      <c r="J3595" s="2">
        <f>MAX(MIN(Inputs!$B$2, F3595*Inputs!$B$16, (Inputs!$B$14-F3595)/Inputs!$B$15)*Inputs!$B$9, 0)</f>
        <v>0</v>
      </c>
      <c r="K3595" s="2">
        <f>MAX(E3595*Inputs!$B$5 - B3595 - Inputs!$B$8, 0) * H3595</f>
        <v>0</v>
      </c>
      <c r="L3595" s="2">
        <f>IF(B3595 &gt;= D3595*Inputs!$B$10, MAX(B3595 - E3595/Inputs!$B$5 - Inputs!$B$8, 0) * I3595, 0)</f>
        <v>0</v>
      </c>
      <c r="M3595" s="2">
        <f t="shared" si="674"/>
        <v>0</v>
      </c>
      <c r="N3595" s="3" t="str">
        <f t="shared" si="675"/>
        <v>Idle</v>
      </c>
      <c r="O3595" s="3" t="str">
        <f t="shared" si="683"/>
        <v>Idle</v>
      </c>
      <c r="P3595" s="2">
        <f t="shared" si="676"/>
        <v>0</v>
      </c>
      <c r="Q3595" s="2">
        <f t="shared" si="677"/>
        <v>0</v>
      </c>
      <c r="R3595" s="2">
        <f t="shared" si="678"/>
        <v>0</v>
      </c>
      <c r="S3595" s="2">
        <f t="shared" si="679"/>
        <v>0</v>
      </c>
      <c r="T3595" s="2">
        <f t="shared" si="680"/>
        <v>0</v>
      </c>
      <c r="U3595" s="2">
        <f>IF(O3595="Reg", R3595 * Inputs!$B$7, 0)</f>
        <v>0</v>
      </c>
      <c r="V3595" s="2">
        <f>MAX(F3595 + P3595*Inputs!$B$15 - (Q3595/Inputs!$B$16) - U3595, 0)</f>
        <v>340</v>
      </c>
    </row>
    <row r="3596" spans="1:22" x14ac:dyDescent="0.3">
      <c r="A3596" s="1">
        <v>46172.75</v>
      </c>
      <c r="B3596" s="2">
        <v>56.75186501651519</v>
      </c>
      <c r="C3596" s="2">
        <v>5.2834963008212128</v>
      </c>
      <c r="D3596" s="2">
        <f t="shared" si="672"/>
        <v>34.619791007344503</v>
      </c>
      <c r="E3596" s="2">
        <f t="shared" si="673"/>
        <v>53.893575302835352</v>
      </c>
      <c r="F3596" s="2">
        <f t="shared" si="681"/>
        <v>340</v>
      </c>
      <c r="G3596" s="2">
        <f t="shared" si="682"/>
        <v>0</v>
      </c>
      <c r="H3596" s="2">
        <f>MIN(Inputs!$B$2, (Inputs!$B$14 - F3596)/Inputs!$B$15)</f>
        <v>0</v>
      </c>
      <c r="I3596" s="2">
        <f>MAX(MIN(Inputs!$B$2, F3596*Inputs!$B$16, Inputs!$B$14*Inputs!$B$4 - G3596), 0)</f>
        <v>170</v>
      </c>
      <c r="J3596" s="2">
        <f>MAX(MIN(Inputs!$B$2, F3596*Inputs!$B$16, (Inputs!$B$14-F3596)/Inputs!$B$15)*Inputs!$B$9, 0)</f>
        <v>0</v>
      </c>
      <c r="K3596" s="2">
        <f>MAX(E3596*Inputs!$B$5 - B3596 - Inputs!$B$8, 0) * H3596</f>
        <v>0</v>
      </c>
      <c r="L3596" s="2">
        <f>IF(B3596 &gt;= D3596*Inputs!$B$10, MAX(B3596 - E3596/Inputs!$B$5 - Inputs!$B$8, 0) * I3596, 0)</f>
        <v>0</v>
      </c>
      <c r="M3596" s="2">
        <f t="shared" si="674"/>
        <v>0</v>
      </c>
      <c r="N3596" s="3" t="str">
        <f t="shared" si="675"/>
        <v>Idle</v>
      </c>
      <c r="O3596" s="3" t="str">
        <f t="shared" si="683"/>
        <v>Idle</v>
      </c>
      <c r="P3596" s="2">
        <f t="shared" si="676"/>
        <v>0</v>
      </c>
      <c r="Q3596" s="2">
        <f t="shared" si="677"/>
        <v>0</v>
      </c>
      <c r="R3596" s="2">
        <f t="shared" si="678"/>
        <v>0</v>
      </c>
      <c r="S3596" s="2">
        <f t="shared" si="679"/>
        <v>0</v>
      </c>
      <c r="T3596" s="2">
        <f t="shared" si="680"/>
        <v>0</v>
      </c>
      <c r="U3596" s="2">
        <f>IF(O3596="Reg", R3596 * Inputs!$B$7, 0)</f>
        <v>0</v>
      </c>
      <c r="V3596" s="2">
        <f>MAX(F3596 + P3596*Inputs!$B$15 - (Q3596/Inputs!$B$16) - U3596, 0)</f>
        <v>340</v>
      </c>
    </row>
    <row r="3597" spans="1:22" x14ac:dyDescent="0.3">
      <c r="A3597" s="1">
        <v>46172.791666666657</v>
      </c>
      <c r="B3597" s="2">
        <v>60.490819297571278</v>
      </c>
      <c r="C3597" s="2">
        <v>10.0974841445867</v>
      </c>
      <c r="D3597" s="2">
        <f t="shared" si="672"/>
        <v>34.619791007344503</v>
      </c>
      <c r="E3597" s="2">
        <f t="shared" si="673"/>
        <v>48.569931766296435</v>
      </c>
      <c r="F3597" s="2">
        <f t="shared" si="681"/>
        <v>340</v>
      </c>
      <c r="G3597" s="2">
        <f t="shared" si="682"/>
        <v>0</v>
      </c>
      <c r="H3597" s="2">
        <f>MIN(Inputs!$B$2, (Inputs!$B$14 - F3597)/Inputs!$B$15)</f>
        <v>0</v>
      </c>
      <c r="I3597" s="2">
        <f>MAX(MIN(Inputs!$B$2, F3597*Inputs!$B$16, Inputs!$B$14*Inputs!$B$4 - G3597), 0)</f>
        <v>170</v>
      </c>
      <c r="J3597" s="2">
        <f>MAX(MIN(Inputs!$B$2, F3597*Inputs!$B$16, (Inputs!$B$14-F3597)/Inputs!$B$15)*Inputs!$B$9, 0)</f>
        <v>0</v>
      </c>
      <c r="K3597" s="2">
        <f>MAX(E3597*Inputs!$B$5 - B3597 - Inputs!$B$8, 0) * H3597</f>
        <v>0</v>
      </c>
      <c r="L3597" s="2">
        <f>IF(B3597 &gt;= D3597*Inputs!$B$10, MAX(B3597 - E3597/Inputs!$B$5 - Inputs!$B$8, 0) * I3597, 0)</f>
        <v>0</v>
      </c>
      <c r="M3597" s="2">
        <f t="shared" si="674"/>
        <v>0</v>
      </c>
      <c r="N3597" s="3" t="str">
        <f t="shared" si="675"/>
        <v>Idle</v>
      </c>
      <c r="O3597" s="3" t="str">
        <f t="shared" si="683"/>
        <v>Idle</v>
      </c>
      <c r="P3597" s="2">
        <f t="shared" si="676"/>
        <v>0</v>
      </c>
      <c r="Q3597" s="2">
        <f t="shared" si="677"/>
        <v>0</v>
      </c>
      <c r="R3597" s="2">
        <f t="shared" si="678"/>
        <v>0</v>
      </c>
      <c r="S3597" s="2">
        <f t="shared" si="679"/>
        <v>0</v>
      </c>
      <c r="T3597" s="2">
        <f t="shared" si="680"/>
        <v>0</v>
      </c>
      <c r="U3597" s="2">
        <f>IF(O3597="Reg", R3597 * Inputs!$B$7, 0)</f>
        <v>0</v>
      </c>
      <c r="V3597" s="2">
        <f>MAX(F3597 + P3597*Inputs!$B$15 - (Q3597/Inputs!$B$16) - U3597, 0)</f>
        <v>340</v>
      </c>
    </row>
    <row r="3598" spans="1:22" x14ac:dyDescent="0.3">
      <c r="A3598" s="1">
        <v>46172.833333333343</v>
      </c>
      <c r="B3598" s="2">
        <v>69.067731176818171</v>
      </c>
      <c r="C3598" s="2">
        <v>5.8436049769783676</v>
      </c>
      <c r="D3598" s="2">
        <f t="shared" si="672"/>
        <v>34.619791007344503</v>
      </c>
      <c r="E3598" s="2">
        <f t="shared" si="673"/>
        <v>40.49168641944069</v>
      </c>
      <c r="F3598" s="2">
        <f t="shared" si="681"/>
        <v>340</v>
      </c>
      <c r="G3598" s="2">
        <f t="shared" si="682"/>
        <v>0</v>
      </c>
      <c r="H3598" s="2">
        <f>MIN(Inputs!$B$2, (Inputs!$B$14 - F3598)/Inputs!$B$15)</f>
        <v>0</v>
      </c>
      <c r="I3598" s="2">
        <f>MAX(MIN(Inputs!$B$2, F3598*Inputs!$B$16, Inputs!$B$14*Inputs!$B$4 - G3598), 0)</f>
        <v>170</v>
      </c>
      <c r="J3598" s="2">
        <f>MAX(MIN(Inputs!$B$2, F3598*Inputs!$B$16, (Inputs!$B$14-F3598)/Inputs!$B$15)*Inputs!$B$9, 0)</f>
        <v>0</v>
      </c>
      <c r="K3598" s="2">
        <f>MAX(E3598*Inputs!$B$5 - B3598 - Inputs!$B$8, 0) * H3598</f>
        <v>0</v>
      </c>
      <c r="L3598" s="2">
        <f>IF(B3598 &gt;= D3598*Inputs!$B$10, MAX(B3598 - E3598/Inputs!$B$5 - Inputs!$B$8, 0) * I3598, 0)</f>
        <v>519.25669630350149</v>
      </c>
      <c r="M3598" s="2">
        <f t="shared" si="674"/>
        <v>0</v>
      </c>
      <c r="N3598" s="3" t="str">
        <f t="shared" si="675"/>
        <v>Discharge</v>
      </c>
      <c r="O3598" s="3" t="str">
        <f t="shared" si="683"/>
        <v>Discharge</v>
      </c>
      <c r="P3598" s="2">
        <f t="shared" si="676"/>
        <v>0</v>
      </c>
      <c r="Q3598" s="2">
        <f t="shared" si="677"/>
        <v>170</v>
      </c>
      <c r="R3598" s="2">
        <f t="shared" si="678"/>
        <v>0</v>
      </c>
      <c r="S3598" s="2">
        <f t="shared" si="679"/>
        <v>11741.514300059089</v>
      </c>
      <c r="T3598" s="2">
        <f t="shared" si="680"/>
        <v>0</v>
      </c>
      <c r="U3598" s="2">
        <f>IF(O3598="Reg", R3598 * Inputs!$B$7, 0)</f>
        <v>0</v>
      </c>
      <c r="V3598" s="2">
        <f>MAX(F3598 + P3598*Inputs!$B$15 - (Q3598/Inputs!$B$16) - U3598, 0)</f>
        <v>170</v>
      </c>
    </row>
    <row r="3599" spans="1:22" x14ac:dyDescent="0.3">
      <c r="A3599" s="1">
        <v>46172.875</v>
      </c>
      <c r="B3599" s="2">
        <v>51.285427716758257</v>
      </c>
      <c r="C3599" s="2">
        <v>5.2449244662854069</v>
      </c>
      <c r="D3599" s="2">
        <f t="shared" si="672"/>
        <v>34.619791007344503</v>
      </c>
      <c r="E3599" s="2">
        <f t="shared" si="673"/>
        <v>30.726207780670876</v>
      </c>
      <c r="F3599" s="2">
        <f t="shared" si="681"/>
        <v>170</v>
      </c>
      <c r="G3599" s="2">
        <f t="shared" si="682"/>
        <v>170</v>
      </c>
      <c r="H3599" s="2">
        <f>MIN(Inputs!$B$2, (Inputs!$B$14 - F3599)/Inputs!$B$15)</f>
        <v>170</v>
      </c>
      <c r="I3599" s="2">
        <f>MAX(MIN(Inputs!$B$2, F3599*Inputs!$B$16, Inputs!$B$14*Inputs!$B$4 - G3599), 0)</f>
        <v>170</v>
      </c>
      <c r="J3599" s="2">
        <f>MAX(MIN(Inputs!$B$2, F3599*Inputs!$B$16, (Inputs!$B$14-F3599)/Inputs!$B$15)*Inputs!$B$9, 0)</f>
        <v>136</v>
      </c>
      <c r="K3599" s="2">
        <f>MAX(E3599*Inputs!$B$5 - B3599 - Inputs!$B$8, 0) * H3599</f>
        <v>0</v>
      </c>
      <c r="L3599" s="2">
        <f>IF(B3599 &gt;= D3599*Inputs!$B$10, MAX(B3599 - E3599/Inputs!$B$5 - Inputs!$B$8, 0) * I3599, 0)</f>
        <v>0</v>
      </c>
      <c r="M3599" s="2">
        <f t="shared" si="674"/>
        <v>713.30972741481537</v>
      </c>
      <c r="N3599" s="3" t="str">
        <f t="shared" si="675"/>
        <v>Reg</v>
      </c>
      <c r="O3599" s="3" t="str">
        <f t="shared" si="683"/>
        <v>Discharge</v>
      </c>
      <c r="P3599" s="2">
        <f t="shared" si="676"/>
        <v>0</v>
      </c>
      <c r="Q3599" s="2">
        <f t="shared" si="677"/>
        <v>170</v>
      </c>
      <c r="R3599" s="2">
        <f t="shared" si="678"/>
        <v>0</v>
      </c>
      <c r="S3599" s="2">
        <f t="shared" si="679"/>
        <v>8718.5227118489038</v>
      </c>
      <c r="T3599" s="2">
        <f t="shared" si="680"/>
        <v>0</v>
      </c>
      <c r="U3599" s="2">
        <f>IF(O3599="Reg", R3599 * Inputs!$B$7, 0)</f>
        <v>0</v>
      </c>
      <c r="V3599" s="2">
        <f>MAX(F3599 + P3599*Inputs!$B$15 - (Q3599/Inputs!$B$16) - U3599, 0)</f>
        <v>0</v>
      </c>
    </row>
    <row r="3600" spans="1:22" x14ac:dyDescent="0.3">
      <c r="A3600" s="1">
        <v>46172.916666666657</v>
      </c>
      <c r="B3600" s="2">
        <v>43.271814288509013</v>
      </c>
      <c r="C3600" s="2">
        <v>7.8028764288284487</v>
      </c>
      <c r="D3600" s="2">
        <f t="shared" si="672"/>
        <v>34.619791007344503</v>
      </c>
      <c r="E3600" s="2">
        <f t="shared" si="673"/>
        <v>23.417320422120941</v>
      </c>
      <c r="F3600" s="2">
        <f t="shared" si="681"/>
        <v>0</v>
      </c>
      <c r="G3600" s="2">
        <f t="shared" si="682"/>
        <v>340</v>
      </c>
      <c r="H3600" s="2">
        <f>MIN(Inputs!$B$2, (Inputs!$B$14 - F3600)/Inputs!$B$15)</f>
        <v>170</v>
      </c>
      <c r="I3600" s="2">
        <f>MAX(MIN(Inputs!$B$2, F3600*Inputs!$B$16, Inputs!$B$14*Inputs!$B$4 - G3600), 0)</f>
        <v>0</v>
      </c>
      <c r="J3600" s="2">
        <f>MAX(MIN(Inputs!$B$2, F3600*Inputs!$B$16, (Inputs!$B$14-F3600)/Inputs!$B$15)*Inputs!$B$9, 0)</f>
        <v>0</v>
      </c>
      <c r="K3600" s="2">
        <f>MAX(E3600*Inputs!$B$5 - B3600 - Inputs!$B$8, 0) * H3600</f>
        <v>0</v>
      </c>
      <c r="L3600" s="2">
        <f>IF(B3600 &gt;= D3600*Inputs!$B$10, MAX(B3600 - E3600/Inputs!$B$5 - Inputs!$B$8, 0) * I3600, 0)</f>
        <v>0</v>
      </c>
      <c r="M3600" s="2">
        <f t="shared" si="674"/>
        <v>0</v>
      </c>
      <c r="N3600" s="3" t="str">
        <f t="shared" si="675"/>
        <v>Idle</v>
      </c>
      <c r="O3600" s="3" t="str">
        <f t="shared" si="683"/>
        <v>Idle</v>
      </c>
      <c r="P3600" s="2">
        <f t="shared" si="676"/>
        <v>0</v>
      </c>
      <c r="Q3600" s="2">
        <f t="shared" si="677"/>
        <v>0</v>
      </c>
      <c r="R3600" s="2">
        <f t="shared" si="678"/>
        <v>0</v>
      </c>
      <c r="S3600" s="2">
        <f t="shared" si="679"/>
        <v>0</v>
      </c>
      <c r="T3600" s="2">
        <f t="shared" si="680"/>
        <v>0</v>
      </c>
      <c r="U3600" s="2">
        <f>IF(O3600="Reg", R3600 * Inputs!$B$7, 0)</f>
        <v>0</v>
      </c>
      <c r="V3600" s="2">
        <f>MAX(F3600 + P3600*Inputs!$B$15 - (Q3600/Inputs!$B$16) - U3600, 0)</f>
        <v>0</v>
      </c>
    </row>
    <row r="3601" spans="1:22" x14ac:dyDescent="0.3">
      <c r="A3601" s="1">
        <v>46172.958333333343</v>
      </c>
      <c r="B3601" s="2">
        <v>42.493794320840188</v>
      </c>
      <c r="C3601" s="2">
        <v>3.008693490072023</v>
      </c>
      <c r="D3601" s="2">
        <f t="shared" si="672"/>
        <v>34.619791007344503</v>
      </c>
      <c r="E3601" s="2">
        <f t="shared" si="673"/>
        <v>16.205351374036109</v>
      </c>
      <c r="F3601" s="2">
        <f t="shared" si="681"/>
        <v>0</v>
      </c>
      <c r="G3601" s="2">
        <f t="shared" si="682"/>
        <v>340</v>
      </c>
      <c r="H3601" s="2">
        <f>MIN(Inputs!$B$2, (Inputs!$B$14 - F3601)/Inputs!$B$15)</f>
        <v>170</v>
      </c>
      <c r="I3601" s="2">
        <f>MAX(MIN(Inputs!$B$2, F3601*Inputs!$B$16, Inputs!$B$14*Inputs!$B$4 - G3601), 0)</f>
        <v>0</v>
      </c>
      <c r="J3601" s="2">
        <f>MAX(MIN(Inputs!$B$2, F3601*Inputs!$B$16, (Inputs!$B$14-F3601)/Inputs!$B$15)*Inputs!$B$9, 0)</f>
        <v>0</v>
      </c>
      <c r="K3601" s="2">
        <f>MAX(E3601*Inputs!$B$5 - B3601 - Inputs!$B$8, 0) * H3601</f>
        <v>0</v>
      </c>
      <c r="L3601" s="2">
        <f>IF(B3601 &gt;= D3601*Inputs!$B$10, MAX(B3601 - E3601/Inputs!$B$5 - Inputs!$B$8, 0) * I3601, 0)</f>
        <v>0</v>
      </c>
      <c r="M3601" s="2">
        <f t="shared" si="674"/>
        <v>0</v>
      </c>
      <c r="N3601" s="3" t="str">
        <f t="shared" si="675"/>
        <v>Idle</v>
      </c>
      <c r="O3601" s="3" t="str">
        <f t="shared" si="683"/>
        <v>Idle</v>
      </c>
      <c r="P3601" s="2">
        <f t="shared" si="676"/>
        <v>0</v>
      </c>
      <c r="Q3601" s="2">
        <f t="shared" si="677"/>
        <v>0</v>
      </c>
      <c r="R3601" s="2">
        <f t="shared" si="678"/>
        <v>0</v>
      </c>
      <c r="S3601" s="2">
        <f t="shared" si="679"/>
        <v>0</v>
      </c>
      <c r="T3601" s="2">
        <f t="shared" si="680"/>
        <v>0</v>
      </c>
      <c r="U3601" s="2">
        <f>IF(O3601="Reg", R3601 * Inputs!$B$7, 0)</f>
        <v>0</v>
      </c>
      <c r="V3601" s="2">
        <f>MAX(F3601 + P3601*Inputs!$B$15 - (Q3601/Inputs!$B$16) - U3601, 0)</f>
        <v>0</v>
      </c>
    </row>
    <row r="3602" spans="1:22" x14ac:dyDescent="0.3">
      <c r="A3602" s="1">
        <v>46173</v>
      </c>
      <c r="B3602" s="2">
        <v>24.81000379728167</v>
      </c>
      <c r="C3602" s="2">
        <v>4.7299896929493368</v>
      </c>
      <c r="D3602" s="2">
        <f t="shared" si="672"/>
        <v>33.190494415167421</v>
      </c>
      <c r="E3602" s="2">
        <f t="shared" si="673"/>
        <v>9.1230523205627421</v>
      </c>
      <c r="F3602" s="2">
        <f t="shared" si="681"/>
        <v>0</v>
      </c>
      <c r="G3602" s="2">
        <f t="shared" si="682"/>
        <v>0</v>
      </c>
      <c r="H3602" s="2">
        <f>MIN(Inputs!$B$2, (Inputs!$B$14 - F3602)/Inputs!$B$15)</f>
        <v>170</v>
      </c>
      <c r="I3602" s="2">
        <f>MAX(MIN(Inputs!$B$2, F3602*Inputs!$B$16, Inputs!$B$14*Inputs!$B$4 - G3602), 0)</f>
        <v>0</v>
      </c>
      <c r="J3602" s="2">
        <f>MAX(MIN(Inputs!$B$2, F3602*Inputs!$B$16, (Inputs!$B$14-F3602)/Inputs!$B$15)*Inputs!$B$9, 0)</f>
        <v>0</v>
      </c>
      <c r="K3602" s="2">
        <f>MAX(E3602*Inputs!$B$5 - B3602 - Inputs!$B$8, 0) * H3602</f>
        <v>0</v>
      </c>
      <c r="L3602" s="2">
        <f>IF(B3602 &gt;= D3602*Inputs!$B$10, MAX(B3602 - E3602/Inputs!$B$5 - Inputs!$B$8, 0) * I3602, 0)</f>
        <v>0</v>
      </c>
      <c r="M3602" s="2">
        <f t="shared" si="674"/>
        <v>0</v>
      </c>
      <c r="N3602" s="3" t="str">
        <f t="shared" si="675"/>
        <v>Idle</v>
      </c>
      <c r="O3602" s="3" t="str">
        <f t="shared" si="683"/>
        <v>Idle</v>
      </c>
      <c r="P3602" s="2">
        <f t="shared" si="676"/>
        <v>0</v>
      </c>
      <c r="Q3602" s="2">
        <f t="shared" si="677"/>
        <v>0</v>
      </c>
      <c r="R3602" s="2">
        <f t="shared" si="678"/>
        <v>0</v>
      </c>
      <c r="S3602" s="2">
        <f t="shared" si="679"/>
        <v>0</v>
      </c>
      <c r="T3602" s="2">
        <f t="shared" si="680"/>
        <v>0</v>
      </c>
      <c r="U3602" s="2">
        <f>IF(O3602="Reg", R3602 * Inputs!$B$7, 0)</f>
        <v>0</v>
      </c>
      <c r="V3602" s="2">
        <f>MAX(F3602 + P3602*Inputs!$B$15 - (Q3602/Inputs!$B$16) - U3602, 0)</f>
        <v>0</v>
      </c>
    </row>
    <row r="3603" spans="1:22" x14ac:dyDescent="0.3">
      <c r="A3603" s="1">
        <v>46173.041666666657</v>
      </c>
      <c r="B3603" s="2">
        <v>12.02134721643688</v>
      </c>
      <c r="C3603" s="2">
        <v>12.50834824105957</v>
      </c>
      <c r="D3603" s="2">
        <f t="shared" si="672"/>
        <v>33.190494415167421</v>
      </c>
      <c r="E3603" s="2">
        <f t="shared" si="673"/>
        <v>4.9880516876824652</v>
      </c>
      <c r="F3603" s="2">
        <f t="shared" si="681"/>
        <v>0</v>
      </c>
      <c r="G3603" s="2">
        <f t="shared" si="682"/>
        <v>0</v>
      </c>
      <c r="H3603" s="2">
        <f>MIN(Inputs!$B$2, (Inputs!$B$14 - F3603)/Inputs!$B$15)</f>
        <v>170</v>
      </c>
      <c r="I3603" s="2">
        <f>MAX(MIN(Inputs!$B$2, F3603*Inputs!$B$16, Inputs!$B$14*Inputs!$B$4 - G3603), 0)</f>
        <v>0</v>
      </c>
      <c r="J3603" s="2">
        <f>MAX(MIN(Inputs!$B$2, F3603*Inputs!$B$16, (Inputs!$B$14-F3603)/Inputs!$B$15)*Inputs!$B$9, 0)</f>
        <v>0</v>
      </c>
      <c r="K3603" s="2">
        <f>MAX(E3603*Inputs!$B$5 - B3603 - Inputs!$B$8, 0) * H3603</f>
        <v>0</v>
      </c>
      <c r="L3603" s="2">
        <f>IF(B3603 &gt;= D3603*Inputs!$B$10, MAX(B3603 - E3603/Inputs!$B$5 - Inputs!$B$8, 0) * I3603, 0)</f>
        <v>0</v>
      </c>
      <c r="M3603" s="2">
        <f t="shared" si="674"/>
        <v>0</v>
      </c>
      <c r="N3603" s="3" t="str">
        <f t="shared" si="675"/>
        <v>Idle</v>
      </c>
      <c r="O3603" s="3" t="str">
        <f t="shared" si="683"/>
        <v>Idle</v>
      </c>
      <c r="P3603" s="2">
        <f t="shared" si="676"/>
        <v>0</v>
      </c>
      <c r="Q3603" s="2">
        <f t="shared" si="677"/>
        <v>0</v>
      </c>
      <c r="R3603" s="2">
        <f t="shared" si="678"/>
        <v>0</v>
      </c>
      <c r="S3603" s="2">
        <f t="shared" si="679"/>
        <v>0</v>
      </c>
      <c r="T3603" s="2">
        <f t="shared" si="680"/>
        <v>0</v>
      </c>
      <c r="U3603" s="2">
        <f>IF(O3603="Reg", R3603 * Inputs!$B$7, 0)</f>
        <v>0</v>
      </c>
      <c r="V3603" s="2">
        <f>MAX(F3603 + P3603*Inputs!$B$15 - (Q3603/Inputs!$B$16) - U3603, 0)</f>
        <v>0</v>
      </c>
    </row>
    <row r="3604" spans="1:22" x14ac:dyDescent="0.3">
      <c r="A3604" s="1">
        <v>46173.083333333343</v>
      </c>
      <c r="B3604" s="2">
        <v>10.47485934419924</v>
      </c>
      <c r="C3604" s="2">
        <v>1.2769179825969099</v>
      </c>
      <c r="D3604" s="2">
        <f t="shared" si="672"/>
        <v>33.190494415167421</v>
      </c>
      <c r="E3604" s="2">
        <f t="shared" si="673"/>
        <v>2.9844938182763183</v>
      </c>
      <c r="F3604" s="2">
        <f t="shared" si="681"/>
        <v>0</v>
      </c>
      <c r="G3604" s="2">
        <f t="shared" si="682"/>
        <v>0</v>
      </c>
      <c r="H3604" s="2">
        <f>MIN(Inputs!$B$2, (Inputs!$B$14 - F3604)/Inputs!$B$15)</f>
        <v>170</v>
      </c>
      <c r="I3604" s="2">
        <f>MAX(MIN(Inputs!$B$2, F3604*Inputs!$B$16, Inputs!$B$14*Inputs!$B$4 - G3604), 0)</f>
        <v>0</v>
      </c>
      <c r="J3604" s="2">
        <f>MAX(MIN(Inputs!$B$2, F3604*Inputs!$B$16, (Inputs!$B$14-F3604)/Inputs!$B$15)*Inputs!$B$9, 0)</f>
        <v>0</v>
      </c>
      <c r="K3604" s="2">
        <f>MAX(E3604*Inputs!$B$5 - B3604 - Inputs!$B$8, 0) * H3604</f>
        <v>0</v>
      </c>
      <c r="L3604" s="2">
        <f>IF(B3604 &gt;= D3604*Inputs!$B$10, MAX(B3604 - E3604/Inputs!$B$5 - Inputs!$B$8, 0) * I3604, 0)</f>
        <v>0</v>
      </c>
      <c r="M3604" s="2">
        <f t="shared" si="674"/>
        <v>0</v>
      </c>
      <c r="N3604" s="3" t="str">
        <f t="shared" si="675"/>
        <v>Idle</v>
      </c>
      <c r="O3604" s="3" t="str">
        <f t="shared" si="683"/>
        <v>Idle</v>
      </c>
      <c r="P3604" s="2">
        <f t="shared" si="676"/>
        <v>0</v>
      </c>
      <c r="Q3604" s="2">
        <f t="shared" si="677"/>
        <v>0</v>
      </c>
      <c r="R3604" s="2">
        <f t="shared" si="678"/>
        <v>0</v>
      </c>
      <c r="S3604" s="2">
        <f t="shared" si="679"/>
        <v>0</v>
      </c>
      <c r="T3604" s="2">
        <f t="shared" si="680"/>
        <v>0</v>
      </c>
      <c r="U3604" s="2">
        <f>IF(O3604="Reg", R3604 * Inputs!$B$7, 0)</f>
        <v>0</v>
      </c>
      <c r="V3604" s="2">
        <f>MAX(F3604 + P3604*Inputs!$B$15 - (Q3604/Inputs!$B$16) - U3604, 0)</f>
        <v>0</v>
      </c>
    </row>
    <row r="3605" spans="1:22" x14ac:dyDescent="0.3">
      <c r="A3605" s="1">
        <v>46173.125</v>
      </c>
      <c r="B3605" s="2">
        <v>7.4321035654586707</v>
      </c>
      <c r="C3605" s="2">
        <v>2.7779918835363269</v>
      </c>
      <c r="D3605" s="2">
        <f t="shared" si="672"/>
        <v>33.190494415167421</v>
      </c>
      <c r="E3605" s="2">
        <f t="shared" si="673"/>
        <v>1.2386839275764452</v>
      </c>
      <c r="F3605" s="2">
        <f t="shared" si="681"/>
        <v>0</v>
      </c>
      <c r="G3605" s="2">
        <f t="shared" si="682"/>
        <v>0</v>
      </c>
      <c r="H3605" s="2">
        <f>MIN(Inputs!$B$2, (Inputs!$B$14 - F3605)/Inputs!$B$15)</f>
        <v>170</v>
      </c>
      <c r="I3605" s="2">
        <f>MAX(MIN(Inputs!$B$2, F3605*Inputs!$B$16, Inputs!$B$14*Inputs!$B$4 - G3605), 0)</f>
        <v>0</v>
      </c>
      <c r="J3605" s="2">
        <f>MAX(MIN(Inputs!$B$2, F3605*Inputs!$B$16, (Inputs!$B$14-F3605)/Inputs!$B$15)*Inputs!$B$9, 0)</f>
        <v>0</v>
      </c>
      <c r="K3605" s="2">
        <f>MAX(E3605*Inputs!$B$5 - B3605 - Inputs!$B$8, 0) * H3605</f>
        <v>0</v>
      </c>
      <c r="L3605" s="2">
        <f>IF(B3605 &gt;= D3605*Inputs!$B$10, MAX(B3605 - E3605/Inputs!$B$5 - Inputs!$B$8, 0) * I3605, 0)</f>
        <v>0</v>
      </c>
      <c r="M3605" s="2">
        <f t="shared" si="674"/>
        <v>0</v>
      </c>
      <c r="N3605" s="3" t="str">
        <f t="shared" si="675"/>
        <v>Idle</v>
      </c>
      <c r="O3605" s="3" t="str">
        <f t="shared" si="683"/>
        <v>Idle</v>
      </c>
      <c r="P3605" s="2">
        <f t="shared" si="676"/>
        <v>0</v>
      </c>
      <c r="Q3605" s="2">
        <f t="shared" si="677"/>
        <v>0</v>
      </c>
      <c r="R3605" s="2">
        <f t="shared" si="678"/>
        <v>0</v>
      </c>
      <c r="S3605" s="2">
        <f t="shared" si="679"/>
        <v>0</v>
      </c>
      <c r="T3605" s="2">
        <f t="shared" si="680"/>
        <v>0</v>
      </c>
      <c r="U3605" s="2">
        <f>IF(O3605="Reg", R3605 * Inputs!$B$7, 0)</f>
        <v>0</v>
      </c>
      <c r="V3605" s="2">
        <f>MAX(F3605 + P3605*Inputs!$B$15 - (Q3605/Inputs!$B$16) - U3605, 0)</f>
        <v>0</v>
      </c>
    </row>
    <row r="3606" spans="1:22" x14ac:dyDescent="0.3">
      <c r="A3606" s="1">
        <v>46173.166666666657</v>
      </c>
      <c r="B3606" s="2">
        <v>0</v>
      </c>
      <c r="C3606" s="2">
        <v>4.6901008948041154</v>
      </c>
      <c r="D3606" s="2">
        <f t="shared" si="672"/>
        <v>33.190494415167421</v>
      </c>
      <c r="E3606" s="2">
        <f t="shared" si="673"/>
        <v>0</v>
      </c>
      <c r="F3606" s="2">
        <f t="shared" si="681"/>
        <v>0</v>
      </c>
      <c r="G3606" s="2">
        <f t="shared" si="682"/>
        <v>0</v>
      </c>
      <c r="H3606" s="2">
        <f>MIN(Inputs!$B$2, (Inputs!$B$14 - F3606)/Inputs!$B$15)</f>
        <v>170</v>
      </c>
      <c r="I3606" s="2">
        <f>MAX(MIN(Inputs!$B$2, F3606*Inputs!$B$16, Inputs!$B$14*Inputs!$B$4 - G3606), 0)</f>
        <v>0</v>
      </c>
      <c r="J3606" s="2">
        <f>MAX(MIN(Inputs!$B$2, F3606*Inputs!$B$16, (Inputs!$B$14-F3606)/Inputs!$B$15)*Inputs!$B$9, 0)</f>
        <v>0</v>
      </c>
      <c r="K3606" s="2">
        <f>MAX(E3606*Inputs!$B$5 - B3606 - Inputs!$B$8, 0) * H3606</f>
        <v>0</v>
      </c>
      <c r="L3606" s="2">
        <f>IF(B3606 &gt;= D3606*Inputs!$B$10, MAX(B3606 - E3606/Inputs!$B$5 - Inputs!$B$8, 0) * I3606, 0)</f>
        <v>0</v>
      </c>
      <c r="M3606" s="2">
        <f t="shared" si="674"/>
        <v>0</v>
      </c>
      <c r="N3606" s="3" t="str">
        <f t="shared" si="675"/>
        <v>Idle</v>
      </c>
      <c r="O3606" s="3" t="str">
        <f t="shared" si="683"/>
        <v>Idle</v>
      </c>
      <c r="P3606" s="2">
        <f t="shared" si="676"/>
        <v>0</v>
      </c>
      <c r="Q3606" s="2">
        <f t="shared" si="677"/>
        <v>0</v>
      </c>
      <c r="R3606" s="2">
        <f t="shared" si="678"/>
        <v>0</v>
      </c>
      <c r="S3606" s="2">
        <f t="shared" si="679"/>
        <v>0</v>
      </c>
      <c r="T3606" s="2">
        <f t="shared" si="680"/>
        <v>0</v>
      </c>
      <c r="U3606" s="2">
        <f>IF(O3606="Reg", R3606 * Inputs!$B$7, 0)</f>
        <v>0</v>
      </c>
      <c r="V3606" s="2">
        <f>MAX(F3606 + P3606*Inputs!$B$15 - (Q3606/Inputs!$B$16) - U3606, 0)</f>
        <v>0</v>
      </c>
    </row>
    <row r="3607" spans="1:22" x14ac:dyDescent="0.3">
      <c r="A3607" s="1">
        <v>46173.208333333343</v>
      </c>
      <c r="B3607" s="2">
        <v>0</v>
      </c>
      <c r="C3607" s="2">
        <v>17.69360752220188</v>
      </c>
      <c r="D3607" s="2">
        <f t="shared" si="672"/>
        <v>33.190494415167421</v>
      </c>
      <c r="E3607" s="2">
        <f t="shared" si="673"/>
        <v>1.8886286873421501</v>
      </c>
      <c r="F3607" s="2">
        <f t="shared" si="681"/>
        <v>0</v>
      </c>
      <c r="G3607" s="2">
        <f t="shared" si="682"/>
        <v>0</v>
      </c>
      <c r="H3607" s="2">
        <f>MIN(Inputs!$B$2, (Inputs!$B$14 - F3607)/Inputs!$B$15)</f>
        <v>170</v>
      </c>
      <c r="I3607" s="2">
        <f>MAX(MIN(Inputs!$B$2, F3607*Inputs!$B$16, Inputs!$B$14*Inputs!$B$4 - G3607), 0)</f>
        <v>0</v>
      </c>
      <c r="J3607" s="2">
        <f>MAX(MIN(Inputs!$B$2, F3607*Inputs!$B$16, (Inputs!$B$14-F3607)/Inputs!$B$15)*Inputs!$B$9, 0)</f>
        <v>0</v>
      </c>
      <c r="K3607" s="2">
        <f>MAX(E3607*Inputs!$B$5 - B3607 - Inputs!$B$8, 0) * H3607</f>
        <v>0</v>
      </c>
      <c r="L3607" s="2">
        <f>IF(B3607 &gt;= D3607*Inputs!$B$10, MAX(B3607 - E3607/Inputs!$B$5 - Inputs!$B$8, 0) * I3607, 0)</f>
        <v>0</v>
      </c>
      <c r="M3607" s="2">
        <f t="shared" si="674"/>
        <v>0</v>
      </c>
      <c r="N3607" s="3" t="str">
        <f t="shared" si="675"/>
        <v>Idle</v>
      </c>
      <c r="O3607" s="3" t="str">
        <f t="shared" si="683"/>
        <v>Idle</v>
      </c>
      <c r="P3607" s="2">
        <f t="shared" si="676"/>
        <v>0</v>
      </c>
      <c r="Q3607" s="2">
        <f t="shared" si="677"/>
        <v>0</v>
      </c>
      <c r="R3607" s="2">
        <f t="shared" si="678"/>
        <v>0</v>
      </c>
      <c r="S3607" s="2">
        <f t="shared" si="679"/>
        <v>0</v>
      </c>
      <c r="T3607" s="2">
        <f t="shared" si="680"/>
        <v>0</v>
      </c>
      <c r="U3607" s="2">
        <f>IF(O3607="Reg", R3607 * Inputs!$B$7, 0)</f>
        <v>0</v>
      </c>
      <c r="V3607" s="2">
        <f>MAX(F3607 + P3607*Inputs!$B$15 - (Q3607/Inputs!$B$16) - U3607, 0)</f>
        <v>0</v>
      </c>
    </row>
    <row r="3608" spans="1:22" x14ac:dyDescent="0.3">
      <c r="A3608" s="1">
        <v>46173.25</v>
      </c>
      <c r="B3608" s="2">
        <v>0</v>
      </c>
      <c r="C3608" s="2">
        <v>11.46704141756671</v>
      </c>
      <c r="D3608" s="2">
        <f t="shared" si="672"/>
        <v>33.190494415167421</v>
      </c>
      <c r="E3608" s="2">
        <f t="shared" si="673"/>
        <v>6.3469007962582218</v>
      </c>
      <c r="F3608" s="2">
        <f t="shared" si="681"/>
        <v>0</v>
      </c>
      <c r="G3608" s="2">
        <f t="shared" si="682"/>
        <v>0</v>
      </c>
      <c r="H3608" s="2">
        <f>MIN(Inputs!$B$2, (Inputs!$B$14 - F3608)/Inputs!$B$15)</f>
        <v>170</v>
      </c>
      <c r="I3608" s="2">
        <f>MAX(MIN(Inputs!$B$2, F3608*Inputs!$B$16, Inputs!$B$14*Inputs!$B$4 - G3608), 0)</f>
        <v>0</v>
      </c>
      <c r="J3608" s="2">
        <f>MAX(MIN(Inputs!$B$2, F3608*Inputs!$B$16, (Inputs!$B$14-F3608)/Inputs!$B$15)*Inputs!$B$9, 0)</f>
        <v>0</v>
      </c>
      <c r="K3608" s="2">
        <f>MAX(E3608*Inputs!$B$5 - B3608 - Inputs!$B$8, 0) * H3608</f>
        <v>0</v>
      </c>
      <c r="L3608" s="2">
        <f>IF(B3608 &gt;= D3608*Inputs!$B$10, MAX(B3608 - E3608/Inputs!$B$5 - Inputs!$B$8, 0) * I3608, 0)</f>
        <v>0</v>
      </c>
      <c r="M3608" s="2">
        <f t="shared" si="674"/>
        <v>0</v>
      </c>
      <c r="N3608" s="3" t="str">
        <f t="shared" si="675"/>
        <v>Idle</v>
      </c>
      <c r="O3608" s="3" t="str">
        <f t="shared" si="683"/>
        <v>Idle</v>
      </c>
      <c r="P3608" s="2">
        <f t="shared" si="676"/>
        <v>0</v>
      </c>
      <c r="Q3608" s="2">
        <f t="shared" si="677"/>
        <v>0</v>
      </c>
      <c r="R3608" s="2">
        <f t="shared" si="678"/>
        <v>0</v>
      </c>
      <c r="S3608" s="2">
        <f t="shared" si="679"/>
        <v>0</v>
      </c>
      <c r="T3608" s="2">
        <f t="shared" si="680"/>
        <v>0</v>
      </c>
      <c r="U3608" s="2">
        <f>IF(O3608="Reg", R3608 * Inputs!$B$7, 0)</f>
        <v>0</v>
      </c>
      <c r="V3608" s="2">
        <f>MAX(F3608 + P3608*Inputs!$B$15 - (Q3608/Inputs!$B$16) - U3608, 0)</f>
        <v>0</v>
      </c>
    </row>
    <row r="3609" spans="1:22" x14ac:dyDescent="0.3">
      <c r="A3609" s="1">
        <v>46173.291666666657</v>
      </c>
      <c r="B3609" s="2">
        <v>0</v>
      </c>
      <c r="C3609" s="2">
        <v>11.72221130158557</v>
      </c>
      <c r="D3609" s="2">
        <f t="shared" si="672"/>
        <v>33.190494415167421</v>
      </c>
      <c r="E3609" s="2">
        <f t="shared" si="673"/>
        <v>10.835597561870228</v>
      </c>
      <c r="F3609" s="2">
        <f t="shared" si="681"/>
        <v>0</v>
      </c>
      <c r="G3609" s="2">
        <f t="shared" si="682"/>
        <v>0</v>
      </c>
      <c r="H3609" s="2">
        <f>MIN(Inputs!$B$2, (Inputs!$B$14 - F3609)/Inputs!$B$15)</f>
        <v>170</v>
      </c>
      <c r="I3609" s="2">
        <f>MAX(MIN(Inputs!$B$2, F3609*Inputs!$B$16, Inputs!$B$14*Inputs!$B$4 - G3609), 0)</f>
        <v>0</v>
      </c>
      <c r="J3609" s="2">
        <f>MAX(MIN(Inputs!$B$2, F3609*Inputs!$B$16, (Inputs!$B$14-F3609)/Inputs!$B$15)*Inputs!$B$9, 0)</f>
        <v>0</v>
      </c>
      <c r="K3609" s="2">
        <f>MAX(E3609*Inputs!$B$5 - B3609 - Inputs!$B$8, 0) * H3609</f>
        <v>0</v>
      </c>
      <c r="L3609" s="2">
        <f>IF(B3609 &gt;= D3609*Inputs!$B$10, MAX(B3609 - E3609/Inputs!$B$5 - Inputs!$B$8, 0) * I3609, 0)</f>
        <v>0</v>
      </c>
      <c r="M3609" s="2">
        <f t="shared" si="674"/>
        <v>0</v>
      </c>
      <c r="N3609" s="3" t="str">
        <f t="shared" si="675"/>
        <v>Idle</v>
      </c>
      <c r="O3609" s="3" t="str">
        <f t="shared" si="683"/>
        <v>Idle</v>
      </c>
      <c r="P3609" s="2">
        <f t="shared" si="676"/>
        <v>0</v>
      </c>
      <c r="Q3609" s="2">
        <f t="shared" si="677"/>
        <v>0</v>
      </c>
      <c r="R3609" s="2">
        <f t="shared" si="678"/>
        <v>0</v>
      </c>
      <c r="S3609" s="2">
        <f t="shared" si="679"/>
        <v>0</v>
      </c>
      <c r="T3609" s="2">
        <f t="shared" si="680"/>
        <v>0</v>
      </c>
      <c r="U3609" s="2">
        <f>IF(O3609="Reg", R3609 * Inputs!$B$7, 0)</f>
        <v>0</v>
      </c>
      <c r="V3609" s="2">
        <f>MAX(F3609 + P3609*Inputs!$B$15 - (Q3609/Inputs!$B$16) - U3609, 0)</f>
        <v>0</v>
      </c>
    </row>
    <row r="3610" spans="1:22" x14ac:dyDescent="0.3">
      <c r="A3610" s="1">
        <v>46173.333333333343</v>
      </c>
      <c r="B3610" s="2">
        <v>0</v>
      </c>
      <c r="C3610" s="2">
        <v>3.2332827469088841</v>
      </c>
      <c r="D3610" s="2">
        <f t="shared" si="672"/>
        <v>33.190494415167421</v>
      </c>
      <c r="E3610" s="2">
        <f t="shared" si="673"/>
        <v>18.405822774884992</v>
      </c>
      <c r="F3610" s="2">
        <f t="shared" si="681"/>
        <v>0</v>
      </c>
      <c r="G3610" s="2">
        <f t="shared" si="682"/>
        <v>0</v>
      </c>
      <c r="H3610" s="2">
        <f>MIN(Inputs!$B$2, (Inputs!$B$14 - F3610)/Inputs!$B$15)</f>
        <v>170</v>
      </c>
      <c r="I3610" s="2">
        <f>MAX(MIN(Inputs!$B$2, F3610*Inputs!$B$16, Inputs!$B$14*Inputs!$B$4 - G3610), 0)</f>
        <v>0</v>
      </c>
      <c r="J3610" s="2">
        <f>MAX(MIN(Inputs!$B$2, F3610*Inputs!$B$16, (Inputs!$B$14-F3610)/Inputs!$B$15)*Inputs!$B$9, 0)</f>
        <v>0</v>
      </c>
      <c r="K3610" s="2">
        <f>MAX(E3610*Inputs!$B$5 - B3610 - Inputs!$B$8, 0) * H3610</f>
        <v>0</v>
      </c>
      <c r="L3610" s="2">
        <f>IF(B3610 &gt;= D3610*Inputs!$B$10, MAX(B3610 - E3610/Inputs!$B$5 - Inputs!$B$8, 0) * I3610, 0)</f>
        <v>0</v>
      </c>
      <c r="M3610" s="2">
        <f t="shared" si="674"/>
        <v>0</v>
      </c>
      <c r="N3610" s="3" t="str">
        <f t="shared" si="675"/>
        <v>Idle</v>
      </c>
      <c r="O3610" s="3" t="str">
        <f t="shared" si="683"/>
        <v>Idle</v>
      </c>
      <c r="P3610" s="2">
        <f t="shared" si="676"/>
        <v>0</v>
      </c>
      <c r="Q3610" s="2">
        <f t="shared" si="677"/>
        <v>0</v>
      </c>
      <c r="R3610" s="2">
        <f t="shared" si="678"/>
        <v>0</v>
      </c>
      <c r="S3610" s="2">
        <f t="shared" si="679"/>
        <v>0</v>
      </c>
      <c r="T3610" s="2">
        <f t="shared" si="680"/>
        <v>0</v>
      </c>
      <c r="U3610" s="2">
        <f>IF(O3610="Reg", R3610 * Inputs!$B$7, 0)</f>
        <v>0</v>
      </c>
      <c r="V3610" s="2">
        <f>MAX(F3610 + P3610*Inputs!$B$15 - (Q3610/Inputs!$B$16) - U3610, 0)</f>
        <v>0</v>
      </c>
    </row>
    <row r="3611" spans="1:22" x14ac:dyDescent="0.3">
      <c r="A3611" s="1">
        <v>46173.375</v>
      </c>
      <c r="B3611" s="2">
        <v>0</v>
      </c>
      <c r="C3611" s="2">
        <v>8.0012352722203897</v>
      </c>
      <c r="D3611" s="2">
        <f t="shared" si="672"/>
        <v>33.190494415167421</v>
      </c>
      <c r="E3611" s="2">
        <f t="shared" si="673"/>
        <v>29.063046505484262</v>
      </c>
      <c r="F3611" s="2">
        <f t="shared" si="681"/>
        <v>0</v>
      </c>
      <c r="G3611" s="2">
        <f t="shared" si="682"/>
        <v>0</v>
      </c>
      <c r="H3611" s="2">
        <f>MIN(Inputs!$B$2, (Inputs!$B$14 - F3611)/Inputs!$B$15)</f>
        <v>170</v>
      </c>
      <c r="I3611" s="2">
        <f>MAX(MIN(Inputs!$B$2, F3611*Inputs!$B$16, Inputs!$B$14*Inputs!$B$4 - G3611), 0)</f>
        <v>0</v>
      </c>
      <c r="J3611" s="2">
        <f>MAX(MIN(Inputs!$B$2, F3611*Inputs!$B$16, (Inputs!$B$14-F3611)/Inputs!$B$15)*Inputs!$B$9, 0)</f>
        <v>0</v>
      </c>
      <c r="K3611" s="2">
        <f>MAX(E3611*Inputs!$B$5 - B3611 - Inputs!$B$8, 0) * H3611</f>
        <v>947.83175722044587</v>
      </c>
      <c r="L3611" s="2">
        <f>IF(B3611 &gt;= D3611*Inputs!$B$10, MAX(B3611 - E3611/Inputs!$B$5 - Inputs!$B$8, 0) * I3611, 0)</f>
        <v>0</v>
      </c>
      <c r="M3611" s="2">
        <f t="shared" si="674"/>
        <v>0</v>
      </c>
      <c r="N3611" s="3" t="str">
        <f t="shared" si="675"/>
        <v>Charge</v>
      </c>
      <c r="O3611" s="3" t="str">
        <f t="shared" si="683"/>
        <v>Charge</v>
      </c>
      <c r="P3611" s="2">
        <f t="shared" si="676"/>
        <v>170</v>
      </c>
      <c r="Q3611" s="2">
        <f t="shared" si="677"/>
        <v>0</v>
      </c>
      <c r="R3611" s="2">
        <f t="shared" si="678"/>
        <v>0</v>
      </c>
      <c r="S3611" s="2">
        <f t="shared" si="679"/>
        <v>0</v>
      </c>
      <c r="T3611" s="2">
        <f t="shared" si="680"/>
        <v>0</v>
      </c>
      <c r="U3611" s="2">
        <f>IF(O3611="Reg", R3611 * Inputs!$B$7, 0)</f>
        <v>0</v>
      </c>
      <c r="V3611" s="2">
        <f>MAX(F3611 + P3611*Inputs!$B$15 - (Q3611/Inputs!$B$16) - U3611, 0)</f>
        <v>170</v>
      </c>
    </row>
    <row r="3612" spans="1:22" x14ac:dyDescent="0.3">
      <c r="A3612" s="1">
        <v>46173.416666666657</v>
      </c>
      <c r="B3612" s="2">
        <v>11.3317721240529</v>
      </c>
      <c r="C3612" s="2">
        <v>7.6025789974783953</v>
      </c>
      <c r="D3612" s="2">
        <f t="shared" si="672"/>
        <v>33.190494415167421</v>
      </c>
      <c r="E3612" s="2">
        <f t="shared" si="673"/>
        <v>37.916035355083714</v>
      </c>
      <c r="F3612" s="2">
        <f t="shared" si="681"/>
        <v>170</v>
      </c>
      <c r="G3612" s="2">
        <f t="shared" si="682"/>
        <v>0</v>
      </c>
      <c r="H3612" s="2">
        <f>MIN(Inputs!$B$2, (Inputs!$B$14 - F3612)/Inputs!$B$15)</f>
        <v>170</v>
      </c>
      <c r="I3612" s="2">
        <f>MAX(MIN(Inputs!$B$2, F3612*Inputs!$B$16, Inputs!$B$14*Inputs!$B$4 - G3612), 0)</f>
        <v>170</v>
      </c>
      <c r="J3612" s="2">
        <f>MAX(MIN(Inputs!$B$2, F3612*Inputs!$B$16, (Inputs!$B$14-F3612)/Inputs!$B$15)*Inputs!$B$9, 0)</f>
        <v>136</v>
      </c>
      <c r="K3612" s="2">
        <f>MAX(E3612*Inputs!$B$5 - B3612 - Inputs!$B$8, 0) * H3612</f>
        <v>345.83762803153047</v>
      </c>
      <c r="L3612" s="2">
        <f>IF(B3612 &gt;= D3612*Inputs!$B$10, MAX(B3612 - E3612/Inputs!$B$5 - Inputs!$B$8, 0) * I3612, 0)</f>
        <v>0</v>
      </c>
      <c r="M3612" s="2">
        <f t="shared" si="674"/>
        <v>1033.9507436570618</v>
      </c>
      <c r="N3612" s="3" t="str">
        <f t="shared" si="675"/>
        <v>Reg</v>
      </c>
      <c r="O3612" s="3" t="str">
        <f t="shared" si="683"/>
        <v>Charge</v>
      </c>
      <c r="P3612" s="2">
        <f t="shared" si="676"/>
        <v>170</v>
      </c>
      <c r="Q3612" s="2">
        <f t="shared" si="677"/>
        <v>0</v>
      </c>
      <c r="R3612" s="2">
        <f t="shared" si="678"/>
        <v>0</v>
      </c>
      <c r="S3612" s="2">
        <f t="shared" si="679"/>
        <v>-1926.4012610889931</v>
      </c>
      <c r="T3612" s="2">
        <f t="shared" si="680"/>
        <v>0</v>
      </c>
      <c r="U3612" s="2">
        <f>IF(O3612="Reg", R3612 * Inputs!$B$7, 0)</f>
        <v>0</v>
      </c>
      <c r="V3612" s="2">
        <f>MAX(F3612 + P3612*Inputs!$B$15 - (Q3612/Inputs!$B$16) - U3612, 0)</f>
        <v>340</v>
      </c>
    </row>
    <row r="3613" spans="1:22" x14ac:dyDescent="0.3">
      <c r="A3613" s="1">
        <v>46173.458333333343</v>
      </c>
      <c r="B3613" s="2">
        <v>26.74963265349643</v>
      </c>
      <c r="C3613" s="2">
        <v>2.489714979011906</v>
      </c>
      <c r="D3613" s="2">
        <f t="shared" si="672"/>
        <v>33.190494415167421</v>
      </c>
      <c r="E3613" s="2">
        <f t="shared" si="673"/>
        <v>47.307602224924487</v>
      </c>
      <c r="F3613" s="2">
        <f t="shared" si="681"/>
        <v>340</v>
      </c>
      <c r="G3613" s="2">
        <f t="shared" si="682"/>
        <v>0</v>
      </c>
      <c r="H3613" s="2">
        <f>MIN(Inputs!$B$2, (Inputs!$B$14 - F3613)/Inputs!$B$15)</f>
        <v>0</v>
      </c>
      <c r="I3613" s="2">
        <f>MAX(MIN(Inputs!$B$2, F3613*Inputs!$B$16, Inputs!$B$14*Inputs!$B$4 - G3613), 0)</f>
        <v>170</v>
      </c>
      <c r="J3613" s="2">
        <f>MAX(MIN(Inputs!$B$2, F3613*Inputs!$B$16, (Inputs!$B$14-F3613)/Inputs!$B$15)*Inputs!$B$9, 0)</f>
        <v>0</v>
      </c>
      <c r="K3613" s="2">
        <f>MAX(E3613*Inputs!$B$5 - B3613 - Inputs!$B$8, 0) * H3613</f>
        <v>0</v>
      </c>
      <c r="L3613" s="2">
        <f>IF(B3613 &gt;= D3613*Inputs!$B$10, MAX(B3613 - E3613/Inputs!$B$5 - Inputs!$B$8, 0) * I3613, 0)</f>
        <v>0</v>
      </c>
      <c r="M3613" s="2">
        <f t="shared" si="674"/>
        <v>0</v>
      </c>
      <c r="N3613" s="3" t="str">
        <f t="shared" si="675"/>
        <v>Idle</v>
      </c>
      <c r="O3613" s="3" t="str">
        <f t="shared" si="683"/>
        <v>Idle</v>
      </c>
      <c r="P3613" s="2">
        <f t="shared" si="676"/>
        <v>0</v>
      </c>
      <c r="Q3613" s="2">
        <f t="shared" si="677"/>
        <v>0</v>
      </c>
      <c r="R3613" s="2">
        <f t="shared" si="678"/>
        <v>0</v>
      </c>
      <c r="S3613" s="2">
        <f t="shared" si="679"/>
        <v>0</v>
      </c>
      <c r="T3613" s="2">
        <f t="shared" si="680"/>
        <v>0</v>
      </c>
      <c r="U3613" s="2">
        <f>IF(O3613="Reg", R3613 * Inputs!$B$7, 0)</f>
        <v>0</v>
      </c>
      <c r="V3613" s="2">
        <f>MAX(F3613 + P3613*Inputs!$B$15 - (Q3613/Inputs!$B$16) - U3613, 0)</f>
        <v>340</v>
      </c>
    </row>
    <row r="3614" spans="1:22" x14ac:dyDescent="0.3">
      <c r="A3614" s="1">
        <v>46173.5</v>
      </c>
      <c r="B3614" s="2">
        <v>26.93218059367204</v>
      </c>
      <c r="C3614" s="2">
        <v>3.111373146755247</v>
      </c>
      <c r="D3614" s="2">
        <f t="shared" si="672"/>
        <v>33.190494415167421</v>
      </c>
      <c r="E3614" s="2">
        <f t="shared" si="673"/>
        <v>54.186543868941719</v>
      </c>
      <c r="F3614" s="2">
        <f t="shared" si="681"/>
        <v>340</v>
      </c>
      <c r="G3614" s="2">
        <f t="shared" si="682"/>
        <v>0</v>
      </c>
      <c r="H3614" s="2">
        <f>MIN(Inputs!$B$2, (Inputs!$B$14 - F3614)/Inputs!$B$15)</f>
        <v>0</v>
      </c>
      <c r="I3614" s="2">
        <f>MAX(MIN(Inputs!$B$2, F3614*Inputs!$B$16, Inputs!$B$14*Inputs!$B$4 - G3614), 0)</f>
        <v>170</v>
      </c>
      <c r="J3614" s="2">
        <f>MAX(MIN(Inputs!$B$2, F3614*Inputs!$B$16, (Inputs!$B$14-F3614)/Inputs!$B$15)*Inputs!$B$9, 0)</f>
        <v>0</v>
      </c>
      <c r="K3614" s="2">
        <f>MAX(E3614*Inputs!$B$5 - B3614 - Inputs!$B$8, 0) * H3614</f>
        <v>0</v>
      </c>
      <c r="L3614" s="2">
        <f>IF(B3614 &gt;= D3614*Inputs!$B$10, MAX(B3614 - E3614/Inputs!$B$5 - Inputs!$B$8, 0) * I3614, 0)</f>
        <v>0</v>
      </c>
      <c r="M3614" s="2">
        <f t="shared" si="674"/>
        <v>0</v>
      </c>
      <c r="N3614" s="3" t="str">
        <f t="shared" si="675"/>
        <v>Idle</v>
      </c>
      <c r="O3614" s="3" t="str">
        <f t="shared" si="683"/>
        <v>Idle</v>
      </c>
      <c r="P3614" s="2">
        <f t="shared" si="676"/>
        <v>0</v>
      </c>
      <c r="Q3614" s="2">
        <f t="shared" si="677"/>
        <v>0</v>
      </c>
      <c r="R3614" s="2">
        <f t="shared" si="678"/>
        <v>0</v>
      </c>
      <c r="S3614" s="2">
        <f t="shared" si="679"/>
        <v>0</v>
      </c>
      <c r="T3614" s="2">
        <f t="shared" si="680"/>
        <v>0</v>
      </c>
      <c r="U3614" s="2">
        <f>IF(O3614="Reg", R3614 * Inputs!$B$7, 0)</f>
        <v>0</v>
      </c>
      <c r="V3614" s="2">
        <f>MAX(F3614 + P3614*Inputs!$B$15 - (Q3614/Inputs!$B$16) - U3614, 0)</f>
        <v>340</v>
      </c>
    </row>
    <row r="3615" spans="1:22" x14ac:dyDescent="0.3">
      <c r="A3615" s="1">
        <v>46173.541666666657</v>
      </c>
      <c r="B3615" s="2">
        <v>45.421351278088572</v>
      </c>
      <c r="C3615" s="2">
        <v>3.741598095164973</v>
      </c>
      <c r="D3615" s="2">
        <f t="shared" si="672"/>
        <v>33.190494415167421</v>
      </c>
      <c r="E3615" s="2">
        <f t="shared" si="673"/>
        <v>62.33176765209938</v>
      </c>
      <c r="F3615" s="2">
        <f t="shared" si="681"/>
        <v>340</v>
      </c>
      <c r="G3615" s="2">
        <f t="shared" si="682"/>
        <v>0</v>
      </c>
      <c r="H3615" s="2">
        <f>MIN(Inputs!$B$2, (Inputs!$B$14 - F3615)/Inputs!$B$15)</f>
        <v>0</v>
      </c>
      <c r="I3615" s="2">
        <f>MAX(MIN(Inputs!$B$2, F3615*Inputs!$B$16, Inputs!$B$14*Inputs!$B$4 - G3615), 0)</f>
        <v>170</v>
      </c>
      <c r="J3615" s="2">
        <f>MAX(MIN(Inputs!$B$2, F3615*Inputs!$B$16, (Inputs!$B$14-F3615)/Inputs!$B$15)*Inputs!$B$9, 0)</f>
        <v>0</v>
      </c>
      <c r="K3615" s="2">
        <f>MAX(E3615*Inputs!$B$5 - B3615 - Inputs!$B$8, 0) * H3615</f>
        <v>0</v>
      </c>
      <c r="L3615" s="2">
        <f>IF(B3615 &gt;= D3615*Inputs!$B$10, MAX(B3615 - E3615/Inputs!$B$5 - Inputs!$B$8, 0) * I3615, 0)</f>
        <v>0</v>
      </c>
      <c r="M3615" s="2">
        <f t="shared" si="674"/>
        <v>0</v>
      </c>
      <c r="N3615" s="3" t="str">
        <f t="shared" si="675"/>
        <v>Idle</v>
      </c>
      <c r="O3615" s="3" t="str">
        <f t="shared" si="683"/>
        <v>Idle</v>
      </c>
      <c r="P3615" s="2">
        <f t="shared" si="676"/>
        <v>0</v>
      </c>
      <c r="Q3615" s="2">
        <f t="shared" si="677"/>
        <v>0</v>
      </c>
      <c r="R3615" s="2">
        <f t="shared" si="678"/>
        <v>0</v>
      </c>
      <c r="S3615" s="2">
        <f t="shared" si="679"/>
        <v>0</v>
      </c>
      <c r="T3615" s="2">
        <f t="shared" si="680"/>
        <v>0</v>
      </c>
      <c r="U3615" s="2">
        <f>IF(O3615="Reg", R3615 * Inputs!$B$7, 0)</f>
        <v>0</v>
      </c>
      <c r="V3615" s="2">
        <f>MAX(F3615 + P3615*Inputs!$B$15 - (Q3615/Inputs!$B$16) - U3615, 0)</f>
        <v>340</v>
      </c>
    </row>
    <row r="3616" spans="1:22" x14ac:dyDescent="0.3">
      <c r="A3616" s="1">
        <v>46173.583333333343</v>
      </c>
      <c r="B3616" s="2">
        <v>63.943342383595628</v>
      </c>
      <c r="C3616" s="2">
        <v>6.8087552993707927</v>
      </c>
      <c r="D3616" s="2">
        <f t="shared" si="672"/>
        <v>33.190494415167421</v>
      </c>
      <c r="E3616" s="2">
        <f t="shared" si="673"/>
        <v>66.209640011547279</v>
      </c>
      <c r="F3616" s="2">
        <f t="shared" si="681"/>
        <v>340</v>
      </c>
      <c r="G3616" s="2">
        <f t="shared" si="682"/>
        <v>0</v>
      </c>
      <c r="H3616" s="2">
        <f>MIN(Inputs!$B$2, (Inputs!$B$14 - F3616)/Inputs!$B$15)</f>
        <v>0</v>
      </c>
      <c r="I3616" s="2">
        <f>MAX(MIN(Inputs!$B$2, F3616*Inputs!$B$16, Inputs!$B$14*Inputs!$B$4 - G3616), 0)</f>
        <v>170</v>
      </c>
      <c r="J3616" s="2">
        <f>MAX(MIN(Inputs!$B$2, F3616*Inputs!$B$16, (Inputs!$B$14-F3616)/Inputs!$B$15)*Inputs!$B$9, 0)</f>
        <v>0</v>
      </c>
      <c r="K3616" s="2">
        <f>MAX(E3616*Inputs!$B$5 - B3616 - Inputs!$B$8, 0) * H3616</f>
        <v>0</v>
      </c>
      <c r="L3616" s="2">
        <f>IF(B3616 &gt;= D3616*Inputs!$B$10, MAX(B3616 - E3616/Inputs!$B$5 - Inputs!$B$8, 0) * I3616, 0)</f>
        <v>0</v>
      </c>
      <c r="M3616" s="2">
        <f t="shared" si="674"/>
        <v>0</v>
      </c>
      <c r="N3616" s="3" t="str">
        <f t="shared" si="675"/>
        <v>Idle</v>
      </c>
      <c r="O3616" s="3" t="str">
        <f t="shared" si="683"/>
        <v>Idle</v>
      </c>
      <c r="P3616" s="2">
        <f t="shared" si="676"/>
        <v>0</v>
      </c>
      <c r="Q3616" s="2">
        <f t="shared" si="677"/>
        <v>0</v>
      </c>
      <c r="R3616" s="2">
        <f t="shared" si="678"/>
        <v>0</v>
      </c>
      <c r="S3616" s="2">
        <f t="shared" si="679"/>
        <v>0</v>
      </c>
      <c r="T3616" s="2">
        <f t="shared" si="680"/>
        <v>0</v>
      </c>
      <c r="U3616" s="2">
        <f>IF(O3616="Reg", R3616 * Inputs!$B$7, 0)</f>
        <v>0</v>
      </c>
      <c r="V3616" s="2">
        <f>MAX(F3616 + P3616*Inputs!$B$15 - (Q3616/Inputs!$B$16) - U3616, 0)</f>
        <v>340</v>
      </c>
    </row>
    <row r="3617" spans="1:22" x14ac:dyDescent="0.3">
      <c r="A3617" s="1">
        <v>46173.625</v>
      </c>
      <c r="B3617" s="2">
        <v>53.117933097596719</v>
      </c>
      <c r="C3617" s="2">
        <v>5.950545251340114</v>
      </c>
      <c r="D3617" s="2">
        <f t="shared" si="672"/>
        <v>33.190494415167421</v>
      </c>
      <c r="E3617" s="2">
        <f t="shared" si="673"/>
        <v>67.455916608619631</v>
      </c>
      <c r="F3617" s="2">
        <f t="shared" si="681"/>
        <v>340</v>
      </c>
      <c r="G3617" s="2">
        <f t="shared" si="682"/>
        <v>0</v>
      </c>
      <c r="H3617" s="2">
        <f>MIN(Inputs!$B$2, (Inputs!$B$14 - F3617)/Inputs!$B$15)</f>
        <v>0</v>
      </c>
      <c r="I3617" s="2">
        <f>MAX(MIN(Inputs!$B$2, F3617*Inputs!$B$16, Inputs!$B$14*Inputs!$B$4 - G3617), 0)</f>
        <v>170</v>
      </c>
      <c r="J3617" s="2">
        <f>MAX(MIN(Inputs!$B$2, F3617*Inputs!$B$16, (Inputs!$B$14-F3617)/Inputs!$B$15)*Inputs!$B$9, 0)</f>
        <v>0</v>
      </c>
      <c r="K3617" s="2">
        <f>MAX(E3617*Inputs!$B$5 - B3617 - Inputs!$B$8, 0) * H3617</f>
        <v>0</v>
      </c>
      <c r="L3617" s="2">
        <f>IF(B3617 &gt;= D3617*Inputs!$B$10, MAX(B3617 - E3617/Inputs!$B$5 - Inputs!$B$8, 0) * I3617, 0)</f>
        <v>0</v>
      </c>
      <c r="M3617" s="2">
        <f t="shared" si="674"/>
        <v>0</v>
      </c>
      <c r="N3617" s="3" t="str">
        <f t="shared" si="675"/>
        <v>Idle</v>
      </c>
      <c r="O3617" s="3" t="str">
        <f t="shared" si="683"/>
        <v>Idle</v>
      </c>
      <c r="P3617" s="2">
        <f t="shared" si="676"/>
        <v>0</v>
      </c>
      <c r="Q3617" s="2">
        <f t="shared" si="677"/>
        <v>0</v>
      </c>
      <c r="R3617" s="2">
        <f t="shared" si="678"/>
        <v>0</v>
      </c>
      <c r="S3617" s="2">
        <f t="shared" si="679"/>
        <v>0</v>
      </c>
      <c r="T3617" s="2">
        <f t="shared" si="680"/>
        <v>0</v>
      </c>
      <c r="U3617" s="2">
        <f>IF(O3617="Reg", R3617 * Inputs!$B$7, 0)</f>
        <v>0</v>
      </c>
      <c r="V3617" s="2">
        <f>MAX(F3617 + P3617*Inputs!$B$15 - (Q3617/Inputs!$B$16) - U3617, 0)</f>
        <v>340</v>
      </c>
    </row>
    <row r="3618" spans="1:22" x14ac:dyDescent="0.3">
      <c r="A3618" s="1">
        <v>46173.666666666657</v>
      </c>
      <c r="B3618" s="2">
        <v>67.681173343097512</v>
      </c>
      <c r="C3618" s="2">
        <v>7.0429564024011597</v>
      </c>
      <c r="D3618" s="2">
        <f t="shared" si="672"/>
        <v>33.190494415167421</v>
      </c>
      <c r="E3618" s="2">
        <f t="shared" si="673"/>
        <v>70.161379104842339</v>
      </c>
      <c r="F3618" s="2">
        <f t="shared" si="681"/>
        <v>340</v>
      </c>
      <c r="G3618" s="2">
        <f t="shared" si="682"/>
        <v>0</v>
      </c>
      <c r="H3618" s="2">
        <f>MIN(Inputs!$B$2, (Inputs!$B$14 - F3618)/Inputs!$B$15)</f>
        <v>0</v>
      </c>
      <c r="I3618" s="2">
        <f>MAX(MIN(Inputs!$B$2, F3618*Inputs!$B$16, Inputs!$B$14*Inputs!$B$4 - G3618), 0)</f>
        <v>170</v>
      </c>
      <c r="J3618" s="2">
        <f>MAX(MIN(Inputs!$B$2, F3618*Inputs!$B$16, (Inputs!$B$14-F3618)/Inputs!$B$15)*Inputs!$B$9, 0)</f>
        <v>0</v>
      </c>
      <c r="K3618" s="2">
        <f>MAX(E3618*Inputs!$B$5 - B3618 - Inputs!$B$8, 0) * H3618</f>
        <v>0</v>
      </c>
      <c r="L3618" s="2">
        <f>IF(B3618 &gt;= D3618*Inputs!$B$10, MAX(B3618 - E3618/Inputs!$B$5 - Inputs!$B$8, 0) * I3618, 0)</f>
        <v>0</v>
      </c>
      <c r="M3618" s="2">
        <f t="shared" si="674"/>
        <v>0</v>
      </c>
      <c r="N3618" s="3" t="str">
        <f t="shared" si="675"/>
        <v>Idle</v>
      </c>
      <c r="O3618" s="3" t="str">
        <f t="shared" si="683"/>
        <v>Idle</v>
      </c>
      <c r="P3618" s="2">
        <f t="shared" si="676"/>
        <v>0</v>
      </c>
      <c r="Q3618" s="2">
        <f t="shared" si="677"/>
        <v>0</v>
      </c>
      <c r="R3618" s="2">
        <f t="shared" si="678"/>
        <v>0</v>
      </c>
      <c r="S3618" s="2">
        <f t="shared" si="679"/>
        <v>0</v>
      </c>
      <c r="T3618" s="2">
        <f t="shared" si="680"/>
        <v>0</v>
      </c>
      <c r="U3618" s="2">
        <f>IF(O3618="Reg", R3618 * Inputs!$B$7, 0)</f>
        <v>0</v>
      </c>
      <c r="V3618" s="2">
        <f>MAX(F3618 + P3618*Inputs!$B$15 - (Q3618/Inputs!$B$16) - U3618, 0)</f>
        <v>340</v>
      </c>
    </row>
    <row r="3619" spans="1:22" x14ac:dyDescent="0.3">
      <c r="A3619" s="1">
        <v>46173.708333333343</v>
      </c>
      <c r="B3619" s="2">
        <v>68.023282517599867</v>
      </c>
      <c r="C3619" s="2">
        <v>2.9871091075302449</v>
      </c>
      <c r="D3619" s="2">
        <f t="shared" si="672"/>
        <v>33.190494415167421</v>
      </c>
      <c r="E3619" s="2">
        <f t="shared" si="673"/>
        <v>68.206159887290511</v>
      </c>
      <c r="F3619" s="2">
        <f t="shared" si="681"/>
        <v>340</v>
      </c>
      <c r="G3619" s="2">
        <f t="shared" si="682"/>
        <v>0</v>
      </c>
      <c r="H3619" s="2">
        <f>MIN(Inputs!$B$2, (Inputs!$B$14 - F3619)/Inputs!$B$15)</f>
        <v>0</v>
      </c>
      <c r="I3619" s="2">
        <f>MAX(MIN(Inputs!$B$2, F3619*Inputs!$B$16, Inputs!$B$14*Inputs!$B$4 - G3619), 0)</f>
        <v>170</v>
      </c>
      <c r="J3619" s="2">
        <f>MAX(MIN(Inputs!$B$2, F3619*Inputs!$B$16, (Inputs!$B$14-F3619)/Inputs!$B$15)*Inputs!$B$9, 0)</f>
        <v>0</v>
      </c>
      <c r="K3619" s="2">
        <f>MAX(E3619*Inputs!$B$5 - B3619 - Inputs!$B$8, 0) * H3619</f>
        <v>0</v>
      </c>
      <c r="L3619" s="2">
        <f>IF(B3619 &gt;= D3619*Inputs!$B$10, MAX(B3619 - E3619/Inputs!$B$5 - Inputs!$B$8, 0) * I3619, 0)</f>
        <v>0</v>
      </c>
      <c r="M3619" s="2">
        <f t="shared" si="674"/>
        <v>0</v>
      </c>
      <c r="N3619" s="3" t="str">
        <f t="shared" si="675"/>
        <v>Idle</v>
      </c>
      <c r="O3619" s="3" t="str">
        <f t="shared" si="683"/>
        <v>Idle</v>
      </c>
      <c r="P3619" s="2">
        <f t="shared" si="676"/>
        <v>0</v>
      </c>
      <c r="Q3619" s="2">
        <f t="shared" si="677"/>
        <v>0</v>
      </c>
      <c r="R3619" s="2">
        <f t="shared" si="678"/>
        <v>0</v>
      </c>
      <c r="S3619" s="2">
        <f t="shared" si="679"/>
        <v>0</v>
      </c>
      <c r="T3619" s="2">
        <f t="shared" si="680"/>
        <v>0</v>
      </c>
      <c r="U3619" s="2">
        <f>IF(O3619="Reg", R3619 * Inputs!$B$7, 0)</f>
        <v>0</v>
      </c>
      <c r="V3619" s="2">
        <f>MAX(F3619 + P3619*Inputs!$B$15 - (Q3619/Inputs!$B$16) - U3619, 0)</f>
        <v>340</v>
      </c>
    </row>
    <row r="3620" spans="1:22" x14ac:dyDescent="0.3">
      <c r="A3620" s="1">
        <v>46173.75</v>
      </c>
      <c r="B3620" s="2">
        <v>75.803523292617939</v>
      </c>
      <c r="C3620" s="2">
        <v>10.97678961738657</v>
      </c>
      <c r="D3620" s="2">
        <f t="shared" si="672"/>
        <v>33.190494415167421</v>
      </c>
      <c r="E3620" s="2">
        <f t="shared" si="673"/>
        <v>63.105480674907</v>
      </c>
      <c r="F3620" s="2">
        <f t="shared" si="681"/>
        <v>340</v>
      </c>
      <c r="G3620" s="2">
        <f t="shared" si="682"/>
        <v>0</v>
      </c>
      <c r="H3620" s="2">
        <f>MIN(Inputs!$B$2, (Inputs!$B$14 - F3620)/Inputs!$B$15)</f>
        <v>0</v>
      </c>
      <c r="I3620" s="2">
        <f>MAX(MIN(Inputs!$B$2, F3620*Inputs!$B$16, Inputs!$B$14*Inputs!$B$4 - G3620), 0)</f>
        <v>170</v>
      </c>
      <c r="J3620" s="2">
        <f>MAX(MIN(Inputs!$B$2, F3620*Inputs!$B$16, (Inputs!$B$14-F3620)/Inputs!$B$15)*Inputs!$B$9, 0)</f>
        <v>0</v>
      </c>
      <c r="K3620" s="2">
        <f>MAX(E3620*Inputs!$B$5 - B3620 - Inputs!$B$8, 0) * H3620</f>
        <v>0</v>
      </c>
      <c r="L3620" s="2">
        <f>IF(B3620 &gt;= D3620*Inputs!$B$10, MAX(B3620 - E3620/Inputs!$B$5 - Inputs!$B$8, 0) * I3620, 0)</f>
        <v>0</v>
      </c>
      <c r="M3620" s="2">
        <f t="shared" si="674"/>
        <v>0</v>
      </c>
      <c r="N3620" s="3" t="str">
        <f t="shared" si="675"/>
        <v>Idle</v>
      </c>
      <c r="O3620" s="3" t="str">
        <f t="shared" si="683"/>
        <v>Idle</v>
      </c>
      <c r="P3620" s="2">
        <f t="shared" si="676"/>
        <v>0</v>
      </c>
      <c r="Q3620" s="2">
        <f t="shared" si="677"/>
        <v>0</v>
      </c>
      <c r="R3620" s="2">
        <f t="shared" si="678"/>
        <v>0</v>
      </c>
      <c r="S3620" s="2">
        <f t="shared" si="679"/>
        <v>0</v>
      </c>
      <c r="T3620" s="2">
        <f t="shared" si="680"/>
        <v>0</v>
      </c>
      <c r="U3620" s="2">
        <f>IF(O3620="Reg", R3620 * Inputs!$B$7, 0)</f>
        <v>0</v>
      </c>
      <c r="V3620" s="2">
        <f>MAX(F3620 + P3620*Inputs!$B$15 - (Q3620/Inputs!$B$16) - U3620, 0)</f>
        <v>340</v>
      </c>
    </row>
    <row r="3621" spans="1:22" x14ac:dyDescent="0.3">
      <c r="A3621" s="1">
        <v>46173.791666666657</v>
      </c>
      <c r="B3621" s="2">
        <v>68.688585434776087</v>
      </c>
      <c r="C3621" s="2">
        <v>12.79892236215867</v>
      </c>
      <c r="D3621" s="2">
        <f t="shared" si="672"/>
        <v>33.190494415167421</v>
      </c>
      <c r="E3621" s="2">
        <f t="shared" si="673"/>
        <v>54.829014489938608</v>
      </c>
      <c r="F3621" s="2">
        <f t="shared" si="681"/>
        <v>340</v>
      </c>
      <c r="G3621" s="2">
        <f t="shared" si="682"/>
        <v>0</v>
      </c>
      <c r="H3621" s="2">
        <f>MIN(Inputs!$B$2, (Inputs!$B$14 - F3621)/Inputs!$B$15)</f>
        <v>0</v>
      </c>
      <c r="I3621" s="2">
        <f>MAX(MIN(Inputs!$B$2, F3621*Inputs!$B$16, Inputs!$B$14*Inputs!$B$4 - G3621), 0)</f>
        <v>170</v>
      </c>
      <c r="J3621" s="2">
        <f>MAX(MIN(Inputs!$B$2, F3621*Inputs!$B$16, (Inputs!$B$14-F3621)/Inputs!$B$15)*Inputs!$B$9, 0)</f>
        <v>0</v>
      </c>
      <c r="K3621" s="2">
        <f>MAX(E3621*Inputs!$B$5 - B3621 - Inputs!$B$8, 0) * H3621</f>
        <v>0</v>
      </c>
      <c r="L3621" s="2">
        <f>IF(B3621 &gt;= D3621*Inputs!$B$10, MAX(B3621 - E3621/Inputs!$B$5 - Inputs!$B$8, 0) * I3621, 0)</f>
        <v>0</v>
      </c>
      <c r="M3621" s="2">
        <f t="shared" si="674"/>
        <v>0</v>
      </c>
      <c r="N3621" s="3" t="str">
        <f t="shared" si="675"/>
        <v>Idle</v>
      </c>
      <c r="O3621" s="3" t="str">
        <f t="shared" si="683"/>
        <v>Idle</v>
      </c>
      <c r="P3621" s="2">
        <f t="shared" si="676"/>
        <v>0</v>
      </c>
      <c r="Q3621" s="2">
        <f t="shared" si="677"/>
        <v>0</v>
      </c>
      <c r="R3621" s="2">
        <f t="shared" si="678"/>
        <v>0</v>
      </c>
      <c r="S3621" s="2">
        <f t="shared" si="679"/>
        <v>0</v>
      </c>
      <c r="T3621" s="2">
        <f t="shared" si="680"/>
        <v>0</v>
      </c>
      <c r="U3621" s="2">
        <f>IF(O3621="Reg", R3621 * Inputs!$B$7, 0)</f>
        <v>0</v>
      </c>
      <c r="V3621" s="2">
        <f>MAX(F3621 + P3621*Inputs!$B$15 - (Q3621/Inputs!$B$16) - U3621, 0)</f>
        <v>340</v>
      </c>
    </row>
    <row r="3622" spans="1:22" x14ac:dyDescent="0.3">
      <c r="A3622" s="1">
        <v>46173.833333333343</v>
      </c>
      <c r="B3622" s="2">
        <v>71.421001966029635</v>
      </c>
      <c r="C3622" s="2">
        <v>12.021653255865401</v>
      </c>
      <c r="D3622" s="2">
        <f t="shared" si="672"/>
        <v>33.190494415167421</v>
      </c>
      <c r="E3622" s="2">
        <f t="shared" si="673"/>
        <v>45.651848894303136</v>
      </c>
      <c r="F3622" s="2">
        <f t="shared" si="681"/>
        <v>340</v>
      </c>
      <c r="G3622" s="2">
        <f t="shared" si="682"/>
        <v>0</v>
      </c>
      <c r="H3622" s="2">
        <f>MIN(Inputs!$B$2, (Inputs!$B$14 - F3622)/Inputs!$B$15)</f>
        <v>0</v>
      </c>
      <c r="I3622" s="2">
        <f>MAX(MIN(Inputs!$B$2, F3622*Inputs!$B$16, Inputs!$B$14*Inputs!$B$4 - G3622), 0)</f>
        <v>170</v>
      </c>
      <c r="J3622" s="2">
        <f>MAX(MIN(Inputs!$B$2, F3622*Inputs!$B$16, (Inputs!$B$14-F3622)/Inputs!$B$15)*Inputs!$B$9, 0)</f>
        <v>0</v>
      </c>
      <c r="K3622" s="2">
        <f>MAX(E3622*Inputs!$B$5 - B3622 - Inputs!$B$8, 0) * H3622</f>
        <v>0</v>
      </c>
      <c r="L3622" s="2">
        <f>IF(B3622 &gt;= D3622*Inputs!$B$10, MAX(B3622 - E3622/Inputs!$B$5 - Inputs!$B$8, 0) * I3622, 0)</f>
        <v>0</v>
      </c>
      <c r="M3622" s="2">
        <f t="shared" si="674"/>
        <v>0</v>
      </c>
      <c r="N3622" s="3" t="str">
        <f t="shared" si="675"/>
        <v>Idle</v>
      </c>
      <c r="O3622" s="3" t="str">
        <f t="shared" si="683"/>
        <v>Idle</v>
      </c>
      <c r="P3622" s="2">
        <f t="shared" si="676"/>
        <v>0</v>
      </c>
      <c r="Q3622" s="2">
        <f t="shared" si="677"/>
        <v>0</v>
      </c>
      <c r="R3622" s="2">
        <f t="shared" si="678"/>
        <v>0</v>
      </c>
      <c r="S3622" s="2">
        <f t="shared" si="679"/>
        <v>0</v>
      </c>
      <c r="T3622" s="2">
        <f t="shared" si="680"/>
        <v>0</v>
      </c>
      <c r="U3622" s="2">
        <f>IF(O3622="Reg", R3622 * Inputs!$B$7, 0)</f>
        <v>0</v>
      </c>
      <c r="V3622" s="2">
        <f>MAX(F3622 + P3622*Inputs!$B$15 - (Q3622/Inputs!$B$16) - U3622, 0)</f>
        <v>340</v>
      </c>
    </row>
    <row r="3623" spans="1:22" x14ac:dyDescent="0.3">
      <c r="A3623" s="1">
        <v>46173.875</v>
      </c>
      <c r="B3623" s="2">
        <v>69.35070807493301</v>
      </c>
      <c r="C3623" s="2">
        <v>4.7482980658332616</v>
      </c>
      <c r="D3623" s="2">
        <f t="shared" si="672"/>
        <v>33.190494415167421</v>
      </c>
      <c r="E3623" s="2">
        <f t="shared" si="673"/>
        <v>55.859765120590659</v>
      </c>
      <c r="F3623" s="2">
        <f t="shared" si="681"/>
        <v>340</v>
      </c>
      <c r="G3623" s="2">
        <f t="shared" si="682"/>
        <v>0</v>
      </c>
      <c r="H3623" s="2">
        <f>MIN(Inputs!$B$2, (Inputs!$B$14 - F3623)/Inputs!$B$15)</f>
        <v>0</v>
      </c>
      <c r="I3623" s="2">
        <f>MAX(MIN(Inputs!$B$2, F3623*Inputs!$B$16, Inputs!$B$14*Inputs!$B$4 - G3623), 0)</f>
        <v>170</v>
      </c>
      <c r="J3623" s="2">
        <f>MAX(MIN(Inputs!$B$2, F3623*Inputs!$B$16, (Inputs!$B$14-F3623)/Inputs!$B$15)*Inputs!$B$9, 0)</f>
        <v>0</v>
      </c>
      <c r="K3623" s="2">
        <f>MAX(E3623*Inputs!$B$5 - B3623 - Inputs!$B$8, 0) * H3623</f>
        <v>0</v>
      </c>
      <c r="L3623" s="2">
        <f>IF(B3623 &gt;= D3623*Inputs!$B$10, MAX(B3623 - E3623/Inputs!$B$5 - Inputs!$B$8, 0) * I3623, 0)</f>
        <v>0</v>
      </c>
      <c r="M3623" s="2">
        <f t="shared" si="674"/>
        <v>0</v>
      </c>
      <c r="N3623" s="3" t="str">
        <f t="shared" si="675"/>
        <v>Idle</v>
      </c>
      <c r="O3623" s="3" t="str">
        <f t="shared" si="683"/>
        <v>Idle</v>
      </c>
      <c r="P3623" s="2">
        <f t="shared" si="676"/>
        <v>0</v>
      </c>
      <c r="Q3623" s="2">
        <f t="shared" si="677"/>
        <v>0</v>
      </c>
      <c r="R3623" s="2">
        <f t="shared" si="678"/>
        <v>0</v>
      </c>
      <c r="S3623" s="2">
        <f t="shared" si="679"/>
        <v>0</v>
      </c>
      <c r="T3623" s="2">
        <f t="shared" si="680"/>
        <v>0</v>
      </c>
      <c r="U3623" s="2">
        <f>IF(O3623="Reg", R3623 * Inputs!$B$7, 0)</f>
        <v>0</v>
      </c>
      <c r="V3623" s="2">
        <f>MAX(F3623 + P3623*Inputs!$B$15 - (Q3623/Inputs!$B$16) - U3623, 0)</f>
        <v>340</v>
      </c>
    </row>
    <row r="3624" spans="1:22" x14ac:dyDescent="0.3">
      <c r="A3624" s="1">
        <v>46173.916666666657</v>
      </c>
      <c r="B3624" s="2">
        <v>55.949858037786562</v>
      </c>
      <c r="C3624" s="2">
        <v>3.0582478178491228</v>
      </c>
      <c r="D3624" s="2">
        <f t="shared" si="672"/>
        <v>33.190494415167421</v>
      </c>
      <c r="E3624" s="2">
        <f t="shared" si="673"/>
        <v>44.301313774768495</v>
      </c>
      <c r="F3624" s="2">
        <f t="shared" si="681"/>
        <v>340</v>
      </c>
      <c r="G3624" s="2">
        <f t="shared" si="682"/>
        <v>0</v>
      </c>
      <c r="H3624" s="2">
        <f>MIN(Inputs!$B$2, (Inputs!$B$14 - F3624)/Inputs!$B$15)</f>
        <v>0</v>
      </c>
      <c r="I3624" s="2">
        <f>MAX(MIN(Inputs!$B$2, F3624*Inputs!$B$16, Inputs!$B$14*Inputs!$B$4 - G3624), 0)</f>
        <v>170</v>
      </c>
      <c r="J3624" s="2">
        <f>MAX(MIN(Inputs!$B$2, F3624*Inputs!$B$16, (Inputs!$B$14-F3624)/Inputs!$B$15)*Inputs!$B$9, 0)</f>
        <v>0</v>
      </c>
      <c r="K3624" s="2">
        <f>MAX(E3624*Inputs!$B$5 - B3624 - Inputs!$B$8, 0) * H3624</f>
        <v>0</v>
      </c>
      <c r="L3624" s="2">
        <f>IF(B3624 &gt;= D3624*Inputs!$B$10, MAX(B3624 - E3624/Inputs!$B$5 - Inputs!$B$8, 0) * I3624, 0)</f>
        <v>0</v>
      </c>
      <c r="M3624" s="2">
        <f t="shared" si="674"/>
        <v>0</v>
      </c>
      <c r="N3624" s="3" t="str">
        <f t="shared" si="675"/>
        <v>Idle</v>
      </c>
      <c r="O3624" s="3" t="str">
        <f t="shared" si="683"/>
        <v>Idle</v>
      </c>
      <c r="P3624" s="2">
        <f t="shared" si="676"/>
        <v>0</v>
      </c>
      <c r="Q3624" s="2">
        <f t="shared" si="677"/>
        <v>0</v>
      </c>
      <c r="R3624" s="2">
        <f t="shared" si="678"/>
        <v>0</v>
      </c>
      <c r="S3624" s="2">
        <f t="shared" si="679"/>
        <v>0</v>
      </c>
      <c r="T3624" s="2">
        <f t="shared" si="680"/>
        <v>0</v>
      </c>
      <c r="U3624" s="2">
        <f>IF(O3624="Reg", R3624 * Inputs!$B$7, 0)</f>
        <v>0</v>
      </c>
      <c r="V3624" s="2">
        <f>MAX(F3624 + P3624*Inputs!$B$15 - (Q3624/Inputs!$B$16) - U3624, 0)</f>
        <v>340</v>
      </c>
    </row>
    <row r="3625" spans="1:22" x14ac:dyDescent="0.3">
      <c r="A3625" s="1">
        <v>46173.958333333343</v>
      </c>
      <c r="B3625" s="2">
        <v>37.419207243298743</v>
      </c>
      <c r="C3625" s="2">
        <v>9.0367505203061089</v>
      </c>
      <c r="D3625" s="2">
        <f t="shared" si="672"/>
        <v>33.190494415167421</v>
      </c>
      <c r="E3625" s="2">
        <f t="shared" si="673"/>
        <v>34.976337435137403</v>
      </c>
      <c r="F3625" s="2">
        <f t="shared" si="681"/>
        <v>340</v>
      </c>
      <c r="G3625" s="2">
        <f t="shared" si="682"/>
        <v>0</v>
      </c>
      <c r="H3625" s="2">
        <f>MIN(Inputs!$B$2, (Inputs!$B$14 - F3625)/Inputs!$B$15)</f>
        <v>0</v>
      </c>
      <c r="I3625" s="2">
        <f>MAX(MIN(Inputs!$B$2, F3625*Inputs!$B$16, Inputs!$B$14*Inputs!$B$4 - G3625), 0)</f>
        <v>170</v>
      </c>
      <c r="J3625" s="2">
        <f>MAX(MIN(Inputs!$B$2, F3625*Inputs!$B$16, (Inputs!$B$14-F3625)/Inputs!$B$15)*Inputs!$B$9, 0)</f>
        <v>0</v>
      </c>
      <c r="K3625" s="2">
        <f>MAX(E3625*Inputs!$B$5 - B3625 - Inputs!$B$8, 0) * H3625</f>
        <v>0</v>
      </c>
      <c r="L3625" s="2">
        <f>IF(B3625 &gt;= D3625*Inputs!$B$10, MAX(B3625 - E3625/Inputs!$B$5 - Inputs!$B$8, 0) * I3625, 0)</f>
        <v>0</v>
      </c>
      <c r="M3625" s="2">
        <f t="shared" si="674"/>
        <v>0</v>
      </c>
      <c r="N3625" s="3" t="str">
        <f t="shared" si="675"/>
        <v>Idle</v>
      </c>
      <c r="O3625" s="3" t="str">
        <f t="shared" si="683"/>
        <v>Idle</v>
      </c>
      <c r="P3625" s="2">
        <f t="shared" si="676"/>
        <v>0</v>
      </c>
      <c r="Q3625" s="2">
        <f t="shared" si="677"/>
        <v>0</v>
      </c>
      <c r="R3625" s="2">
        <f t="shared" si="678"/>
        <v>0</v>
      </c>
      <c r="S3625" s="2">
        <f t="shared" si="679"/>
        <v>0</v>
      </c>
      <c r="T3625" s="2">
        <f t="shared" si="680"/>
        <v>0</v>
      </c>
      <c r="U3625" s="2">
        <f>IF(O3625="Reg", R3625 * Inputs!$B$7, 0)</f>
        <v>0</v>
      </c>
      <c r="V3625" s="2">
        <f>MAX(F3625 + P3625*Inputs!$B$15 - (Q3625/Inputs!$B$16) - U3625, 0)</f>
        <v>340</v>
      </c>
    </row>
    <row r="3626" spans="1:22" x14ac:dyDescent="0.3">
      <c r="A3626" s="1">
        <v>46174</v>
      </c>
      <c r="B3626" s="2">
        <v>26.144726182807609</v>
      </c>
      <c r="C3626" s="2">
        <v>4.7873537442525587</v>
      </c>
      <c r="D3626" s="2">
        <f t="shared" si="672"/>
        <v>42.592222921341317</v>
      </c>
      <c r="E3626" s="2">
        <f t="shared" si="673"/>
        <v>28.739802894587612</v>
      </c>
      <c r="F3626" s="2">
        <f t="shared" si="681"/>
        <v>340</v>
      </c>
      <c r="G3626" s="2">
        <f t="shared" si="682"/>
        <v>0</v>
      </c>
      <c r="H3626" s="2">
        <f>MIN(Inputs!$B$2, (Inputs!$B$14 - F3626)/Inputs!$B$15)</f>
        <v>0</v>
      </c>
      <c r="I3626" s="2">
        <f>MAX(MIN(Inputs!$B$2, F3626*Inputs!$B$16, Inputs!$B$14*Inputs!$B$4 - G3626), 0)</f>
        <v>170</v>
      </c>
      <c r="J3626" s="2">
        <f>MAX(MIN(Inputs!$B$2, F3626*Inputs!$B$16, (Inputs!$B$14-F3626)/Inputs!$B$15)*Inputs!$B$9, 0)</f>
        <v>0</v>
      </c>
      <c r="K3626" s="2">
        <f>MAX(E3626*Inputs!$B$5 - B3626 - Inputs!$B$8, 0) * H3626</f>
        <v>0</v>
      </c>
      <c r="L3626" s="2">
        <f>IF(B3626 &gt;= D3626*Inputs!$B$10, MAX(B3626 - E3626/Inputs!$B$5 - Inputs!$B$8, 0) * I3626, 0)</f>
        <v>0</v>
      </c>
      <c r="M3626" s="2">
        <f t="shared" si="674"/>
        <v>0</v>
      </c>
      <c r="N3626" s="3" t="str">
        <f t="shared" si="675"/>
        <v>Idle</v>
      </c>
      <c r="O3626" s="3" t="str">
        <f t="shared" si="683"/>
        <v>Idle</v>
      </c>
      <c r="P3626" s="2">
        <f t="shared" si="676"/>
        <v>0</v>
      </c>
      <c r="Q3626" s="2">
        <f t="shared" si="677"/>
        <v>0</v>
      </c>
      <c r="R3626" s="2">
        <f t="shared" si="678"/>
        <v>0</v>
      </c>
      <c r="S3626" s="2">
        <f t="shared" si="679"/>
        <v>0</v>
      </c>
      <c r="T3626" s="2">
        <f t="shared" si="680"/>
        <v>0</v>
      </c>
      <c r="U3626" s="2">
        <f>IF(O3626="Reg", R3626 * Inputs!$B$7, 0)</f>
        <v>0</v>
      </c>
      <c r="V3626" s="2">
        <f>MAX(F3626 + P3626*Inputs!$B$15 - (Q3626/Inputs!$B$16) - U3626, 0)</f>
        <v>340</v>
      </c>
    </row>
    <row r="3627" spans="1:22" x14ac:dyDescent="0.3">
      <c r="A3627" s="1">
        <v>46174.041666666657</v>
      </c>
      <c r="B3627" s="2">
        <v>13.62559186096327</v>
      </c>
      <c r="C3627" s="2">
        <v>31.07158460267911</v>
      </c>
      <c r="D3627" s="2">
        <f t="shared" si="672"/>
        <v>42.592222921341317</v>
      </c>
      <c r="E3627" s="2">
        <f t="shared" si="673"/>
        <v>24.382348530786345</v>
      </c>
      <c r="F3627" s="2">
        <f t="shared" si="681"/>
        <v>340</v>
      </c>
      <c r="G3627" s="2">
        <f t="shared" si="682"/>
        <v>0</v>
      </c>
      <c r="H3627" s="2">
        <f>MIN(Inputs!$B$2, (Inputs!$B$14 - F3627)/Inputs!$B$15)</f>
        <v>0</v>
      </c>
      <c r="I3627" s="2">
        <f>MAX(MIN(Inputs!$B$2, F3627*Inputs!$B$16, Inputs!$B$14*Inputs!$B$4 - G3627), 0)</f>
        <v>170</v>
      </c>
      <c r="J3627" s="2">
        <f>MAX(MIN(Inputs!$B$2, F3627*Inputs!$B$16, (Inputs!$B$14-F3627)/Inputs!$B$15)*Inputs!$B$9, 0)</f>
        <v>0</v>
      </c>
      <c r="K3627" s="2">
        <f>MAX(E3627*Inputs!$B$5 - B3627 - Inputs!$B$8, 0) * H3627</f>
        <v>0</v>
      </c>
      <c r="L3627" s="2">
        <f>IF(B3627 &gt;= D3627*Inputs!$B$10, MAX(B3627 - E3627/Inputs!$B$5 - Inputs!$B$8, 0) * I3627, 0)</f>
        <v>0</v>
      </c>
      <c r="M3627" s="2">
        <f t="shared" si="674"/>
        <v>0</v>
      </c>
      <c r="N3627" s="3" t="str">
        <f t="shared" si="675"/>
        <v>Idle</v>
      </c>
      <c r="O3627" s="3" t="str">
        <f t="shared" si="683"/>
        <v>Idle</v>
      </c>
      <c r="P3627" s="2">
        <f t="shared" si="676"/>
        <v>0</v>
      </c>
      <c r="Q3627" s="2">
        <f t="shared" si="677"/>
        <v>0</v>
      </c>
      <c r="R3627" s="2">
        <f t="shared" si="678"/>
        <v>0</v>
      </c>
      <c r="S3627" s="2">
        <f t="shared" si="679"/>
        <v>0</v>
      </c>
      <c r="T3627" s="2">
        <f t="shared" si="680"/>
        <v>0</v>
      </c>
      <c r="U3627" s="2">
        <f>IF(O3627="Reg", R3627 * Inputs!$B$7, 0)</f>
        <v>0</v>
      </c>
      <c r="V3627" s="2">
        <f>MAX(F3627 + P3627*Inputs!$B$15 - (Q3627/Inputs!$B$16) - U3627, 0)</f>
        <v>340</v>
      </c>
    </row>
    <row r="3628" spans="1:22" x14ac:dyDescent="0.3">
      <c r="A3628" s="1">
        <v>46174.083333333343</v>
      </c>
      <c r="B3628" s="2">
        <v>132.66849932375479</v>
      </c>
      <c r="C3628" s="2">
        <v>35.757797106774987</v>
      </c>
      <c r="D3628" s="2">
        <f t="shared" si="672"/>
        <v>42.592222921341317</v>
      </c>
      <c r="E3628" s="2">
        <f t="shared" si="673"/>
        <v>22.111416553959131</v>
      </c>
      <c r="F3628" s="2">
        <f t="shared" si="681"/>
        <v>340</v>
      </c>
      <c r="G3628" s="2">
        <f t="shared" si="682"/>
        <v>0</v>
      </c>
      <c r="H3628" s="2">
        <f>MIN(Inputs!$B$2, (Inputs!$B$14 - F3628)/Inputs!$B$15)</f>
        <v>0</v>
      </c>
      <c r="I3628" s="2">
        <f>MAX(MIN(Inputs!$B$2, F3628*Inputs!$B$16, Inputs!$B$14*Inputs!$B$4 - G3628), 0)</f>
        <v>170</v>
      </c>
      <c r="J3628" s="2">
        <f>MAX(MIN(Inputs!$B$2, F3628*Inputs!$B$16, (Inputs!$B$14-F3628)/Inputs!$B$15)*Inputs!$B$9, 0)</f>
        <v>0</v>
      </c>
      <c r="K3628" s="2">
        <f>MAX(E3628*Inputs!$B$5 - B3628 - Inputs!$B$8, 0) * H3628</f>
        <v>0</v>
      </c>
      <c r="L3628" s="2">
        <f>IF(B3628 &gt;= D3628*Inputs!$B$10, MAX(B3628 - E3628/Inputs!$B$5 - Inputs!$B$8, 0) * I3628, 0)</f>
        <v>14882.121232568934</v>
      </c>
      <c r="M3628" s="2">
        <f t="shared" si="674"/>
        <v>0</v>
      </c>
      <c r="N3628" s="3" t="str">
        <f t="shared" si="675"/>
        <v>Discharge</v>
      </c>
      <c r="O3628" s="3" t="str">
        <f t="shared" si="683"/>
        <v>Discharge</v>
      </c>
      <c r="P3628" s="2">
        <f t="shared" si="676"/>
        <v>0</v>
      </c>
      <c r="Q3628" s="2">
        <f t="shared" si="677"/>
        <v>170</v>
      </c>
      <c r="R3628" s="2">
        <f t="shared" si="678"/>
        <v>0</v>
      </c>
      <c r="S3628" s="2">
        <f t="shared" si="679"/>
        <v>22553.644885038313</v>
      </c>
      <c r="T3628" s="2">
        <f t="shared" si="680"/>
        <v>0</v>
      </c>
      <c r="U3628" s="2">
        <f>IF(O3628="Reg", R3628 * Inputs!$B$7, 0)</f>
        <v>0</v>
      </c>
      <c r="V3628" s="2">
        <f>MAX(F3628 + P3628*Inputs!$B$15 - (Q3628/Inputs!$B$16) - U3628, 0)</f>
        <v>170</v>
      </c>
    </row>
    <row r="3629" spans="1:22" x14ac:dyDescent="0.3">
      <c r="A3629" s="1">
        <v>46174.125</v>
      </c>
      <c r="B3629" s="2">
        <v>0</v>
      </c>
      <c r="C3629" s="2">
        <v>23.204925463681409</v>
      </c>
      <c r="D3629" s="2">
        <f t="shared" si="672"/>
        <v>42.592222921341317</v>
      </c>
      <c r="E3629" s="2">
        <f t="shared" si="673"/>
        <v>0</v>
      </c>
      <c r="F3629" s="2">
        <f t="shared" si="681"/>
        <v>170</v>
      </c>
      <c r="G3629" s="2">
        <f t="shared" si="682"/>
        <v>170</v>
      </c>
      <c r="H3629" s="2">
        <f>MIN(Inputs!$B$2, (Inputs!$B$14 - F3629)/Inputs!$B$15)</f>
        <v>170</v>
      </c>
      <c r="I3629" s="2">
        <f>MAX(MIN(Inputs!$B$2, F3629*Inputs!$B$16, Inputs!$B$14*Inputs!$B$4 - G3629), 0)</f>
        <v>170</v>
      </c>
      <c r="J3629" s="2">
        <f>MAX(MIN(Inputs!$B$2, F3629*Inputs!$B$16, (Inputs!$B$14-F3629)/Inputs!$B$15)*Inputs!$B$9, 0)</f>
        <v>136</v>
      </c>
      <c r="K3629" s="2">
        <f>MAX(E3629*Inputs!$B$5 - B3629 - Inputs!$B$8, 0) * H3629</f>
        <v>0</v>
      </c>
      <c r="L3629" s="2">
        <f>IF(B3629 &gt;= D3629*Inputs!$B$10, MAX(B3629 - E3629/Inputs!$B$5 - Inputs!$B$8, 0) * I3629, 0)</f>
        <v>0</v>
      </c>
      <c r="M3629" s="2">
        <f t="shared" si="674"/>
        <v>3155.8698630606718</v>
      </c>
      <c r="N3629" s="3" t="str">
        <f t="shared" si="675"/>
        <v>Reg</v>
      </c>
      <c r="O3629" s="3" t="str">
        <f t="shared" si="683"/>
        <v>Discharge</v>
      </c>
      <c r="P3629" s="2">
        <f t="shared" si="676"/>
        <v>0</v>
      </c>
      <c r="Q3629" s="2">
        <f t="shared" si="677"/>
        <v>170</v>
      </c>
      <c r="R3629" s="2">
        <f t="shared" si="678"/>
        <v>0</v>
      </c>
      <c r="S3629" s="2">
        <f t="shared" si="679"/>
        <v>0</v>
      </c>
      <c r="T3629" s="2">
        <f t="shared" si="680"/>
        <v>0</v>
      </c>
      <c r="U3629" s="2">
        <f>IF(O3629="Reg", R3629 * Inputs!$B$7, 0)</f>
        <v>0</v>
      </c>
      <c r="V3629" s="2">
        <f>MAX(F3629 + P3629*Inputs!$B$15 - (Q3629/Inputs!$B$16) - U3629, 0)</f>
        <v>0</v>
      </c>
    </row>
    <row r="3630" spans="1:22" x14ac:dyDescent="0.3">
      <c r="A3630" s="1">
        <v>46174.166666666657</v>
      </c>
      <c r="B3630" s="2">
        <v>0</v>
      </c>
      <c r="C3630" s="2">
        <v>16.96903500973163</v>
      </c>
      <c r="D3630" s="2">
        <f t="shared" si="672"/>
        <v>42.592222921341317</v>
      </c>
      <c r="E3630" s="2">
        <f t="shared" si="673"/>
        <v>0</v>
      </c>
      <c r="F3630" s="2">
        <f t="shared" si="681"/>
        <v>0</v>
      </c>
      <c r="G3630" s="2">
        <f t="shared" si="682"/>
        <v>340</v>
      </c>
      <c r="H3630" s="2">
        <f>MIN(Inputs!$B$2, (Inputs!$B$14 - F3630)/Inputs!$B$15)</f>
        <v>170</v>
      </c>
      <c r="I3630" s="2">
        <f>MAX(MIN(Inputs!$B$2, F3630*Inputs!$B$16, Inputs!$B$14*Inputs!$B$4 - G3630), 0)</f>
        <v>0</v>
      </c>
      <c r="J3630" s="2">
        <f>MAX(MIN(Inputs!$B$2, F3630*Inputs!$B$16, (Inputs!$B$14-F3630)/Inputs!$B$15)*Inputs!$B$9, 0)</f>
        <v>0</v>
      </c>
      <c r="K3630" s="2">
        <f>MAX(E3630*Inputs!$B$5 - B3630 - Inputs!$B$8, 0) * H3630</f>
        <v>0</v>
      </c>
      <c r="L3630" s="2">
        <f>IF(B3630 &gt;= D3630*Inputs!$B$10, MAX(B3630 - E3630/Inputs!$B$5 - Inputs!$B$8, 0) * I3630, 0)</f>
        <v>0</v>
      </c>
      <c r="M3630" s="2">
        <f t="shared" si="674"/>
        <v>0</v>
      </c>
      <c r="N3630" s="3" t="str">
        <f t="shared" si="675"/>
        <v>Idle</v>
      </c>
      <c r="O3630" s="3" t="str">
        <f t="shared" si="683"/>
        <v>Idle</v>
      </c>
      <c r="P3630" s="2">
        <f t="shared" si="676"/>
        <v>0</v>
      </c>
      <c r="Q3630" s="2">
        <f t="shared" si="677"/>
        <v>0</v>
      </c>
      <c r="R3630" s="2">
        <f t="shared" si="678"/>
        <v>0</v>
      </c>
      <c r="S3630" s="2">
        <f t="shared" si="679"/>
        <v>0</v>
      </c>
      <c r="T3630" s="2">
        <f t="shared" si="680"/>
        <v>0</v>
      </c>
      <c r="U3630" s="2">
        <f>IF(O3630="Reg", R3630 * Inputs!$B$7, 0)</f>
        <v>0</v>
      </c>
      <c r="V3630" s="2">
        <f>MAX(F3630 + P3630*Inputs!$B$15 - (Q3630/Inputs!$B$16) - U3630, 0)</f>
        <v>0</v>
      </c>
    </row>
    <row r="3631" spans="1:22" x14ac:dyDescent="0.3">
      <c r="A3631" s="1">
        <v>46174.208333333343</v>
      </c>
      <c r="B3631" s="2">
        <v>0</v>
      </c>
      <c r="C3631" s="2">
        <v>3.0313289099324638</v>
      </c>
      <c r="D3631" s="2">
        <f t="shared" si="672"/>
        <v>42.592222921341317</v>
      </c>
      <c r="E3631" s="2">
        <f t="shared" si="673"/>
        <v>0</v>
      </c>
      <c r="F3631" s="2">
        <f t="shared" si="681"/>
        <v>0</v>
      </c>
      <c r="G3631" s="2">
        <f t="shared" si="682"/>
        <v>340</v>
      </c>
      <c r="H3631" s="2">
        <f>MIN(Inputs!$B$2, (Inputs!$B$14 - F3631)/Inputs!$B$15)</f>
        <v>170</v>
      </c>
      <c r="I3631" s="2">
        <f>MAX(MIN(Inputs!$B$2, F3631*Inputs!$B$16, Inputs!$B$14*Inputs!$B$4 - G3631), 0)</f>
        <v>0</v>
      </c>
      <c r="J3631" s="2">
        <f>MAX(MIN(Inputs!$B$2, F3631*Inputs!$B$16, (Inputs!$B$14-F3631)/Inputs!$B$15)*Inputs!$B$9, 0)</f>
        <v>0</v>
      </c>
      <c r="K3631" s="2">
        <f>MAX(E3631*Inputs!$B$5 - B3631 - Inputs!$B$8, 0) * H3631</f>
        <v>0</v>
      </c>
      <c r="L3631" s="2">
        <f>IF(B3631 &gt;= D3631*Inputs!$B$10, MAX(B3631 - E3631/Inputs!$B$5 - Inputs!$B$8, 0) * I3631, 0)</f>
        <v>0</v>
      </c>
      <c r="M3631" s="2">
        <f t="shared" si="674"/>
        <v>0</v>
      </c>
      <c r="N3631" s="3" t="str">
        <f t="shared" si="675"/>
        <v>Idle</v>
      </c>
      <c r="O3631" s="3" t="str">
        <f t="shared" si="683"/>
        <v>Idle</v>
      </c>
      <c r="P3631" s="2">
        <f t="shared" si="676"/>
        <v>0</v>
      </c>
      <c r="Q3631" s="2">
        <f t="shared" si="677"/>
        <v>0</v>
      </c>
      <c r="R3631" s="2">
        <f t="shared" si="678"/>
        <v>0</v>
      </c>
      <c r="S3631" s="2">
        <f t="shared" si="679"/>
        <v>0</v>
      </c>
      <c r="T3631" s="2">
        <f t="shared" si="680"/>
        <v>0</v>
      </c>
      <c r="U3631" s="2">
        <f>IF(O3631="Reg", R3631 * Inputs!$B$7, 0)</f>
        <v>0</v>
      </c>
      <c r="V3631" s="2">
        <f>MAX(F3631 + P3631*Inputs!$B$15 - (Q3631/Inputs!$B$16) - U3631, 0)</f>
        <v>0</v>
      </c>
    </row>
    <row r="3632" spans="1:22" x14ac:dyDescent="0.3">
      <c r="A3632" s="1">
        <v>46174.25</v>
      </c>
      <c r="B3632" s="2">
        <v>0</v>
      </c>
      <c r="C3632" s="2">
        <v>7.977376952693529</v>
      </c>
      <c r="D3632" s="2">
        <f t="shared" si="672"/>
        <v>42.592222921341317</v>
      </c>
      <c r="E3632" s="2">
        <f t="shared" si="673"/>
        <v>2.0997441973333801</v>
      </c>
      <c r="F3632" s="2">
        <f t="shared" si="681"/>
        <v>0</v>
      </c>
      <c r="G3632" s="2">
        <f t="shared" si="682"/>
        <v>340</v>
      </c>
      <c r="H3632" s="2">
        <f>MIN(Inputs!$B$2, (Inputs!$B$14 - F3632)/Inputs!$B$15)</f>
        <v>170</v>
      </c>
      <c r="I3632" s="2">
        <f>MAX(MIN(Inputs!$B$2, F3632*Inputs!$B$16, Inputs!$B$14*Inputs!$B$4 - G3632), 0)</f>
        <v>0</v>
      </c>
      <c r="J3632" s="2">
        <f>MAX(MIN(Inputs!$B$2, F3632*Inputs!$B$16, (Inputs!$B$14-F3632)/Inputs!$B$15)*Inputs!$B$9, 0)</f>
        <v>0</v>
      </c>
      <c r="K3632" s="2">
        <f>MAX(E3632*Inputs!$B$5 - B3632 - Inputs!$B$8, 0) * H3632</f>
        <v>0</v>
      </c>
      <c r="L3632" s="2">
        <f>IF(B3632 &gt;= D3632*Inputs!$B$10, MAX(B3632 - E3632/Inputs!$B$5 - Inputs!$B$8, 0) * I3632, 0)</f>
        <v>0</v>
      </c>
      <c r="M3632" s="2">
        <f t="shared" si="674"/>
        <v>0</v>
      </c>
      <c r="N3632" s="3" t="str">
        <f t="shared" si="675"/>
        <v>Idle</v>
      </c>
      <c r="O3632" s="3" t="str">
        <f t="shared" si="683"/>
        <v>Idle</v>
      </c>
      <c r="P3632" s="2">
        <f t="shared" si="676"/>
        <v>0</v>
      </c>
      <c r="Q3632" s="2">
        <f t="shared" si="677"/>
        <v>0</v>
      </c>
      <c r="R3632" s="2">
        <f t="shared" si="678"/>
        <v>0</v>
      </c>
      <c r="S3632" s="2">
        <f t="shared" si="679"/>
        <v>0</v>
      </c>
      <c r="T3632" s="2">
        <f t="shared" si="680"/>
        <v>0</v>
      </c>
      <c r="U3632" s="2">
        <f>IF(O3632="Reg", R3632 * Inputs!$B$7, 0)</f>
        <v>0</v>
      </c>
      <c r="V3632" s="2">
        <f>MAX(F3632 + P3632*Inputs!$B$15 - (Q3632/Inputs!$B$16) - U3632, 0)</f>
        <v>0</v>
      </c>
    </row>
    <row r="3633" spans="1:22" x14ac:dyDescent="0.3">
      <c r="A3633" s="1">
        <v>46174.291666666657</v>
      </c>
      <c r="B3633" s="2">
        <v>0</v>
      </c>
      <c r="C3633" s="2">
        <v>13.11830573690766</v>
      </c>
      <c r="D3633" s="2">
        <f t="shared" si="672"/>
        <v>42.592222921341317</v>
      </c>
      <c r="E3633" s="2">
        <f t="shared" si="673"/>
        <v>5.0528827107454317</v>
      </c>
      <c r="F3633" s="2">
        <f t="shared" si="681"/>
        <v>0</v>
      </c>
      <c r="G3633" s="2">
        <f t="shared" si="682"/>
        <v>340</v>
      </c>
      <c r="H3633" s="2">
        <f>MIN(Inputs!$B$2, (Inputs!$B$14 - F3633)/Inputs!$B$15)</f>
        <v>170</v>
      </c>
      <c r="I3633" s="2">
        <f>MAX(MIN(Inputs!$B$2, F3633*Inputs!$B$16, Inputs!$B$14*Inputs!$B$4 - G3633), 0)</f>
        <v>0</v>
      </c>
      <c r="J3633" s="2">
        <f>MAX(MIN(Inputs!$B$2, F3633*Inputs!$B$16, (Inputs!$B$14-F3633)/Inputs!$B$15)*Inputs!$B$9, 0)</f>
        <v>0</v>
      </c>
      <c r="K3633" s="2">
        <f>MAX(E3633*Inputs!$B$5 - B3633 - Inputs!$B$8, 0) * H3633</f>
        <v>0</v>
      </c>
      <c r="L3633" s="2">
        <f>IF(B3633 &gt;= D3633*Inputs!$B$10, MAX(B3633 - E3633/Inputs!$B$5 - Inputs!$B$8, 0) * I3633, 0)</f>
        <v>0</v>
      </c>
      <c r="M3633" s="2">
        <f t="shared" si="674"/>
        <v>0</v>
      </c>
      <c r="N3633" s="3" t="str">
        <f t="shared" si="675"/>
        <v>Idle</v>
      </c>
      <c r="O3633" s="3" t="str">
        <f t="shared" si="683"/>
        <v>Idle</v>
      </c>
      <c r="P3633" s="2">
        <f t="shared" si="676"/>
        <v>0</v>
      </c>
      <c r="Q3633" s="2">
        <f t="shared" si="677"/>
        <v>0</v>
      </c>
      <c r="R3633" s="2">
        <f t="shared" si="678"/>
        <v>0</v>
      </c>
      <c r="S3633" s="2">
        <f t="shared" si="679"/>
        <v>0</v>
      </c>
      <c r="T3633" s="2">
        <f t="shared" si="680"/>
        <v>0</v>
      </c>
      <c r="U3633" s="2">
        <f>IF(O3633="Reg", R3633 * Inputs!$B$7, 0)</f>
        <v>0</v>
      </c>
      <c r="V3633" s="2">
        <f>MAX(F3633 + P3633*Inputs!$B$15 - (Q3633/Inputs!$B$16) - U3633, 0)</f>
        <v>0</v>
      </c>
    </row>
    <row r="3634" spans="1:22" x14ac:dyDescent="0.3">
      <c r="A3634" s="1">
        <v>46174.333333333343</v>
      </c>
      <c r="B3634" s="2">
        <v>0</v>
      </c>
      <c r="C3634" s="2">
        <v>2.770731584657494</v>
      </c>
      <c r="D3634" s="2">
        <f t="shared" si="672"/>
        <v>42.592222921341317</v>
      </c>
      <c r="E3634" s="2">
        <f t="shared" si="673"/>
        <v>13.620822665037977</v>
      </c>
      <c r="F3634" s="2">
        <f t="shared" si="681"/>
        <v>0</v>
      </c>
      <c r="G3634" s="2">
        <f t="shared" si="682"/>
        <v>340</v>
      </c>
      <c r="H3634" s="2">
        <f>MIN(Inputs!$B$2, (Inputs!$B$14 - F3634)/Inputs!$B$15)</f>
        <v>170</v>
      </c>
      <c r="I3634" s="2">
        <f>MAX(MIN(Inputs!$B$2, F3634*Inputs!$B$16, Inputs!$B$14*Inputs!$B$4 - G3634), 0)</f>
        <v>0</v>
      </c>
      <c r="J3634" s="2">
        <f>MAX(MIN(Inputs!$B$2, F3634*Inputs!$B$16, (Inputs!$B$14-F3634)/Inputs!$B$15)*Inputs!$B$9, 0)</f>
        <v>0</v>
      </c>
      <c r="K3634" s="2">
        <f>MAX(E3634*Inputs!$B$5 - B3634 - Inputs!$B$8, 0) * H3634</f>
        <v>0</v>
      </c>
      <c r="L3634" s="2">
        <f>IF(B3634 &gt;= D3634*Inputs!$B$10, MAX(B3634 - E3634/Inputs!$B$5 - Inputs!$B$8, 0) * I3634, 0)</f>
        <v>0</v>
      </c>
      <c r="M3634" s="2">
        <f t="shared" si="674"/>
        <v>0</v>
      </c>
      <c r="N3634" s="3" t="str">
        <f t="shared" si="675"/>
        <v>Idle</v>
      </c>
      <c r="O3634" s="3" t="str">
        <f t="shared" si="683"/>
        <v>Idle</v>
      </c>
      <c r="P3634" s="2">
        <f t="shared" si="676"/>
        <v>0</v>
      </c>
      <c r="Q3634" s="2">
        <f t="shared" si="677"/>
        <v>0</v>
      </c>
      <c r="R3634" s="2">
        <f t="shared" si="678"/>
        <v>0</v>
      </c>
      <c r="S3634" s="2">
        <f t="shared" si="679"/>
        <v>0</v>
      </c>
      <c r="T3634" s="2">
        <f t="shared" si="680"/>
        <v>0</v>
      </c>
      <c r="U3634" s="2">
        <f>IF(O3634="Reg", R3634 * Inputs!$B$7, 0)</f>
        <v>0</v>
      </c>
      <c r="V3634" s="2">
        <f>MAX(F3634 + P3634*Inputs!$B$15 - (Q3634/Inputs!$B$16) - U3634, 0)</f>
        <v>0</v>
      </c>
    </row>
    <row r="3635" spans="1:22" x14ac:dyDescent="0.3">
      <c r="A3635" s="1">
        <v>46174.375</v>
      </c>
      <c r="B3635" s="2">
        <v>0</v>
      </c>
      <c r="C3635" s="2">
        <v>3.6136341082714889</v>
      </c>
      <c r="D3635" s="2">
        <f t="shared" si="672"/>
        <v>42.592222921341317</v>
      </c>
      <c r="E3635" s="2">
        <f t="shared" si="673"/>
        <v>24.67078854635697</v>
      </c>
      <c r="F3635" s="2">
        <f t="shared" si="681"/>
        <v>0</v>
      </c>
      <c r="G3635" s="2">
        <f t="shared" si="682"/>
        <v>340</v>
      </c>
      <c r="H3635" s="2">
        <f>MIN(Inputs!$B$2, (Inputs!$B$14 - F3635)/Inputs!$B$15)</f>
        <v>170</v>
      </c>
      <c r="I3635" s="2">
        <f>MAX(MIN(Inputs!$B$2, F3635*Inputs!$B$16, Inputs!$B$14*Inputs!$B$4 - G3635), 0)</f>
        <v>0</v>
      </c>
      <c r="J3635" s="2">
        <f>MAX(MIN(Inputs!$B$2, F3635*Inputs!$B$16, (Inputs!$B$14-F3635)/Inputs!$B$15)*Inputs!$B$9, 0)</f>
        <v>0</v>
      </c>
      <c r="K3635" s="2">
        <f>MAX(E3635*Inputs!$B$5 - B3635 - Inputs!$B$8, 0) * H3635</f>
        <v>290.74996653500256</v>
      </c>
      <c r="L3635" s="2">
        <f>IF(B3635 &gt;= D3635*Inputs!$B$10, MAX(B3635 - E3635/Inputs!$B$5 - Inputs!$B$8, 0) * I3635, 0)</f>
        <v>0</v>
      </c>
      <c r="M3635" s="2">
        <f t="shared" si="674"/>
        <v>0</v>
      </c>
      <c r="N3635" s="3" t="str">
        <f t="shared" si="675"/>
        <v>Charge</v>
      </c>
      <c r="O3635" s="3" t="str">
        <f t="shared" si="683"/>
        <v>Charge</v>
      </c>
      <c r="P3635" s="2">
        <f t="shared" si="676"/>
        <v>170</v>
      </c>
      <c r="Q3635" s="2">
        <f t="shared" si="677"/>
        <v>0</v>
      </c>
      <c r="R3635" s="2">
        <f t="shared" si="678"/>
        <v>0</v>
      </c>
      <c r="S3635" s="2">
        <f t="shared" si="679"/>
        <v>0</v>
      </c>
      <c r="T3635" s="2">
        <f t="shared" si="680"/>
        <v>0</v>
      </c>
      <c r="U3635" s="2">
        <f>IF(O3635="Reg", R3635 * Inputs!$B$7, 0)</f>
        <v>0</v>
      </c>
      <c r="V3635" s="2">
        <f>MAX(F3635 + P3635*Inputs!$B$15 - (Q3635/Inputs!$B$16) - U3635, 0)</f>
        <v>170</v>
      </c>
    </row>
    <row r="3636" spans="1:22" x14ac:dyDescent="0.3">
      <c r="A3636" s="1">
        <v>46174.416666666657</v>
      </c>
      <c r="B3636" s="2">
        <v>0</v>
      </c>
      <c r="C3636" s="2">
        <v>3.816742268494647</v>
      </c>
      <c r="D3636" s="2">
        <f t="shared" si="672"/>
        <v>42.592222921341317</v>
      </c>
      <c r="E3636" s="2">
        <f t="shared" si="673"/>
        <v>36.176451454722262</v>
      </c>
      <c r="F3636" s="2">
        <f t="shared" si="681"/>
        <v>170</v>
      </c>
      <c r="G3636" s="2">
        <f t="shared" si="682"/>
        <v>340</v>
      </c>
      <c r="H3636" s="2">
        <f>MIN(Inputs!$B$2, (Inputs!$B$14 - F3636)/Inputs!$B$15)</f>
        <v>170</v>
      </c>
      <c r="I3636" s="2">
        <f>MAX(MIN(Inputs!$B$2, F3636*Inputs!$B$16, Inputs!$B$14*Inputs!$B$4 - G3636), 0)</f>
        <v>0</v>
      </c>
      <c r="J3636" s="2">
        <f>MAX(MIN(Inputs!$B$2, F3636*Inputs!$B$16, (Inputs!$B$14-F3636)/Inputs!$B$15)*Inputs!$B$9, 0)</f>
        <v>136</v>
      </c>
      <c r="K3636" s="2">
        <f>MAX(E3636*Inputs!$B$5 - B3636 - Inputs!$B$8, 0) * H3636</f>
        <v>2011.9971376264505</v>
      </c>
      <c r="L3636" s="2">
        <f>IF(B3636 &gt;= D3636*Inputs!$B$10, MAX(B3636 - E3636/Inputs!$B$5 - Inputs!$B$8, 0) * I3636, 0)</f>
        <v>0</v>
      </c>
      <c r="M3636" s="2">
        <f t="shared" si="674"/>
        <v>519.07694851527197</v>
      </c>
      <c r="N3636" s="3" t="str">
        <f t="shared" si="675"/>
        <v>Charge</v>
      </c>
      <c r="O3636" s="3" t="str">
        <f t="shared" si="683"/>
        <v>Charge</v>
      </c>
      <c r="P3636" s="2">
        <f t="shared" si="676"/>
        <v>170</v>
      </c>
      <c r="Q3636" s="2">
        <f t="shared" si="677"/>
        <v>0</v>
      </c>
      <c r="R3636" s="2">
        <f t="shared" si="678"/>
        <v>0</v>
      </c>
      <c r="S3636" s="2">
        <f t="shared" si="679"/>
        <v>0</v>
      </c>
      <c r="T3636" s="2">
        <f t="shared" si="680"/>
        <v>0</v>
      </c>
      <c r="U3636" s="2">
        <f>IF(O3636="Reg", R3636 * Inputs!$B$7, 0)</f>
        <v>0</v>
      </c>
      <c r="V3636" s="2">
        <f>MAX(F3636 + P3636*Inputs!$B$15 - (Q3636/Inputs!$B$16) - U3636, 0)</f>
        <v>340</v>
      </c>
    </row>
    <row r="3637" spans="1:22" x14ac:dyDescent="0.3">
      <c r="A3637" s="1">
        <v>46174.458333333343</v>
      </c>
      <c r="B3637" s="2">
        <v>12.598465184000281</v>
      </c>
      <c r="C3637" s="2">
        <v>16.406417649639291</v>
      </c>
      <c r="D3637" s="2">
        <f t="shared" si="672"/>
        <v>42.592222921341317</v>
      </c>
      <c r="E3637" s="2">
        <f t="shared" si="673"/>
        <v>50.742081554703361</v>
      </c>
      <c r="F3637" s="2">
        <f t="shared" si="681"/>
        <v>340</v>
      </c>
      <c r="G3637" s="2">
        <f t="shared" si="682"/>
        <v>340</v>
      </c>
      <c r="H3637" s="2">
        <f>MIN(Inputs!$B$2, (Inputs!$B$14 - F3637)/Inputs!$B$15)</f>
        <v>0</v>
      </c>
      <c r="I3637" s="2">
        <f>MAX(MIN(Inputs!$B$2, F3637*Inputs!$B$16, Inputs!$B$14*Inputs!$B$4 - G3637), 0)</f>
        <v>0</v>
      </c>
      <c r="J3637" s="2">
        <f>MAX(MIN(Inputs!$B$2, F3637*Inputs!$B$16, (Inputs!$B$14-F3637)/Inputs!$B$15)*Inputs!$B$9, 0)</f>
        <v>0</v>
      </c>
      <c r="K3637" s="2">
        <f>MAX(E3637*Inputs!$B$5 - B3637 - Inputs!$B$8, 0) * H3637</f>
        <v>0</v>
      </c>
      <c r="L3637" s="2">
        <f>IF(B3637 &gt;= D3637*Inputs!$B$10, MAX(B3637 - E3637/Inputs!$B$5 - Inputs!$B$8, 0) * I3637, 0)</f>
        <v>0</v>
      </c>
      <c r="M3637" s="2">
        <f t="shared" si="674"/>
        <v>0</v>
      </c>
      <c r="N3637" s="3" t="str">
        <f t="shared" si="675"/>
        <v>Idle</v>
      </c>
      <c r="O3637" s="3" t="str">
        <f t="shared" si="683"/>
        <v>Idle</v>
      </c>
      <c r="P3637" s="2">
        <f t="shared" si="676"/>
        <v>0</v>
      </c>
      <c r="Q3637" s="2">
        <f t="shared" si="677"/>
        <v>0</v>
      </c>
      <c r="R3637" s="2">
        <f t="shared" si="678"/>
        <v>0</v>
      </c>
      <c r="S3637" s="2">
        <f t="shared" si="679"/>
        <v>0</v>
      </c>
      <c r="T3637" s="2">
        <f t="shared" si="680"/>
        <v>0</v>
      </c>
      <c r="U3637" s="2">
        <f>IF(O3637="Reg", R3637 * Inputs!$B$7, 0)</f>
        <v>0</v>
      </c>
      <c r="V3637" s="2">
        <f>MAX(F3637 + P3637*Inputs!$B$15 - (Q3637/Inputs!$B$16) - U3637, 0)</f>
        <v>340</v>
      </c>
    </row>
    <row r="3638" spans="1:22" x14ac:dyDescent="0.3">
      <c r="A3638" s="1">
        <v>46174.5</v>
      </c>
      <c r="B3638" s="2">
        <v>17.718831080472309</v>
      </c>
      <c r="C3638" s="2">
        <v>2.2994624727269302</v>
      </c>
      <c r="D3638" s="2">
        <f t="shared" si="672"/>
        <v>42.592222921341317</v>
      </c>
      <c r="E3638" s="2">
        <f t="shared" si="673"/>
        <v>62.85649868531349</v>
      </c>
      <c r="F3638" s="2">
        <f t="shared" si="681"/>
        <v>340</v>
      </c>
      <c r="G3638" s="2">
        <f t="shared" si="682"/>
        <v>340</v>
      </c>
      <c r="H3638" s="2">
        <f>MIN(Inputs!$B$2, (Inputs!$B$14 - F3638)/Inputs!$B$15)</f>
        <v>0</v>
      </c>
      <c r="I3638" s="2">
        <f>MAX(MIN(Inputs!$B$2, F3638*Inputs!$B$16, Inputs!$B$14*Inputs!$B$4 - G3638), 0)</f>
        <v>0</v>
      </c>
      <c r="J3638" s="2">
        <f>MAX(MIN(Inputs!$B$2, F3638*Inputs!$B$16, (Inputs!$B$14-F3638)/Inputs!$B$15)*Inputs!$B$9, 0)</f>
        <v>0</v>
      </c>
      <c r="K3638" s="2">
        <f>MAX(E3638*Inputs!$B$5 - B3638 - Inputs!$B$8, 0) * H3638</f>
        <v>0</v>
      </c>
      <c r="L3638" s="2">
        <f>IF(B3638 &gt;= D3638*Inputs!$B$10, MAX(B3638 - E3638/Inputs!$B$5 - Inputs!$B$8, 0) * I3638, 0)</f>
        <v>0</v>
      </c>
      <c r="M3638" s="2">
        <f t="shared" si="674"/>
        <v>0</v>
      </c>
      <c r="N3638" s="3" t="str">
        <f t="shared" si="675"/>
        <v>Idle</v>
      </c>
      <c r="O3638" s="3" t="str">
        <f t="shared" si="683"/>
        <v>Idle</v>
      </c>
      <c r="P3638" s="2">
        <f t="shared" si="676"/>
        <v>0</v>
      </c>
      <c r="Q3638" s="2">
        <f t="shared" si="677"/>
        <v>0</v>
      </c>
      <c r="R3638" s="2">
        <f t="shared" si="678"/>
        <v>0</v>
      </c>
      <c r="S3638" s="2">
        <f t="shared" si="679"/>
        <v>0</v>
      </c>
      <c r="T3638" s="2">
        <f t="shared" si="680"/>
        <v>0</v>
      </c>
      <c r="U3638" s="2">
        <f>IF(O3638="Reg", R3638 * Inputs!$B$7, 0)</f>
        <v>0</v>
      </c>
      <c r="V3638" s="2">
        <f>MAX(F3638 + P3638*Inputs!$B$15 - (Q3638/Inputs!$B$16) - U3638, 0)</f>
        <v>340</v>
      </c>
    </row>
    <row r="3639" spans="1:22" x14ac:dyDescent="0.3">
      <c r="A3639" s="1">
        <v>46174.541666666657</v>
      </c>
      <c r="B3639" s="2">
        <v>51.407639725755267</v>
      </c>
      <c r="C3639" s="2">
        <v>24.153435301031529</v>
      </c>
      <c r="D3639" s="2">
        <f t="shared" si="672"/>
        <v>42.592222921341317</v>
      </c>
      <c r="E3639" s="2">
        <f t="shared" si="673"/>
        <v>74.755823361108312</v>
      </c>
      <c r="F3639" s="2">
        <f t="shared" si="681"/>
        <v>340</v>
      </c>
      <c r="G3639" s="2">
        <f t="shared" si="682"/>
        <v>340</v>
      </c>
      <c r="H3639" s="2">
        <f>MIN(Inputs!$B$2, (Inputs!$B$14 - F3639)/Inputs!$B$15)</f>
        <v>0</v>
      </c>
      <c r="I3639" s="2">
        <f>MAX(MIN(Inputs!$B$2, F3639*Inputs!$B$16, Inputs!$B$14*Inputs!$B$4 - G3639), 0)</f>
        <v>0</v>
      </c>
      <c r="J3639" s="2">
        <f>MAX(MIN(Inputs!$B$2, F3639*Inputs!$B$16, (Inputs!$B$14-F3639)/Inputs!$B$15)*Inputs!$B$9, 0)</f>
        <v>0</v>
      </c>
      <c r="K3639" s="2">
        <f>MAX(E3639*Inputs!$B$5 - B3639 - Inputs!$B$8, 0) * H3639</f>
        <v>0</v>
      </c>
      <c r="L3639" s="2">
        <f>IF(B3639 &gt;= D3639*Inputs!$B$10, MAX(B3639 - E3639/Inputs!$B$5 - Inputs!$B$8, 0) * I3639, 0)</f>
        <v>0</v>
      </c>
      <c r="M3639" s="2">
        <f t="shared" si="674"/>
        <v>0</v>
      </c>
      <c r="N3639" s="3" t="str">
        <f t="shared" si="675"/>
        <v>Idle</v>
      </c>
      <c r="O3639" s="3" t="str">
        <f t="shared" si="683"/>
        <v>Idle</v>
      </c>
      <c r="P3639" s="2">
        <f t="shared" si="676"/>
        <v>0</v>
      </c>
      <c r="Q3639" s="2">
        <f t="shared" si="677"/>
        <v>0</v>
      </c>
      <c r="R3639" s="2">
        <f t="shared" si="678"/>
        <v>0</v>
      </c>
      <c r="S3639" s="2">
        <f t="shared" si="679"/>
        <v>0</v>
      </c>
      <c r="T3639" s="2">
        <f t="shared" si="680"/>
        <v>0</v>
      </c>
      <c r="U3639" s="2">
        <f>IF(O3639="Reg", R3639 * Inputs!$B$7, 0)</f>
        <v>0</v>
      </c>
      <c r="V3639" s="2">
        <f>MAX(F3639 + P3639*Inputs!$B$15 - (Q3639/Inputs!$B$16) - U3639, 0)</f>
        <v>340</v>
      </c>
    </row>
    <row r="3640" spans="1:22" x14ac:dyDescent="0.3">
      <c r="A3640" s="1">
        <v>46174.583333333343</v>
      </c>
      <c r="B3640" s="2">
        <v>66.299795287913952</v>
      </c>
      <c r="C3640" s="2">
        <v>22.806344896198979</v>
      </c>
      <c r="D3640" s="2">
        <f t="shared" si="672"/>
        <v>42.592222921341317</v>
      </c>
      <c r="E3640" s="2">
        <f t="shared" si="673"/>
        <v>82.029191248516639</v>
      </c>
      <c r="F3640" s="2">
        <f t="shared" si="681"/>
        <v>340</v>
      </c>
      <c r="G3640" s="2">
        <f t="shared" si="682"/>
        <v>340</v>
      </c>
      <c r="H3640" s="2">
        <f>MIN(Inputs!$B$2, (Inputs!$B$14 - F3640)/Inputs!$B$15)</f>
        <v>0</v>
      </c>
      <c r="I3640" s="2">
        <f>MAX(MIN(Inputs!$B$2, F3640*Inputs!$B$16, Inputs!$B$14*Inputs!$B$4 - G3640), 0)</f>
        <v>0</v>
      </c>
      <c r="J3640" s="2">
        <f>MAX(MIN(Inputs!$B$2, F3640*Inputs!$B$16, (Inputs!$B$14-F3640)/Inputs!$B$15)*Inputs!$B$9, 0)</f>
        <v>0</v>
      </c>
      <c r="K3640" s="2">
        <f>MAX(E3640*Inputs!$B$5 - B3640 - Inputs!$B$8, 0) * H3640</f>
        <v>0</v>
      </c>
      <c r="L3640" s="2">
        <f>IF(B3640 &gt;= D3640*Inputs!$B$10, MAX(B3640 - E3640/Inputs!$B$5 - Inputs!$B$8, 0) * I3640, 0)</f>
        <v>0</v>
      </c>
      <c r="M3640" s="2">
        <f t="shared" si="674"/>
        <v>0</v>
      </c>
      <c r="N3640" s="3" t="str">
        <f t="shared" si="675"/>
        <v>Idle</v>
      </c>
      <c r="O3640" s="3" t="str">
        <f t="shared" si="683"/>
        <v>Idle</v>
      </c>
      <c r="P3640" s="2">
        <f t="shared" si="676"/>
        <v>0</v>
      </c>
      <c r="Q3640" s="2">
        <f t="shared" si="677"/>
        <v>0</v>
      </c>
      <c r="R3640" s="2">
        <f t="shared" si="678"/>
        <v>0</v>
      </c>
      <c r="S3640" s="2">
        <f t="shared" si="679"/>
        <v>0</v>
      </c>
      <c r="T3640" s="2">
        <f t="shared" si="680"/>
        <v>0</v>
      </c>
      <c r="U3640" s="2">
        <f>IF(O3640="Reg", R3640 * Inputs!$B$7, 0)</f>
        <v>0</v>
      </c>
      <c r="V3640" s="2">
        <f>MAX(F3640 + P3640*Inputs!$B$15 - (Q3640/Inputs!$B$16) - U3640, 0)</f>
        <v>340</v>
      </c>
    </row>
    <row r="3641" spans="1:22" x14ac:dyDescent="0.3">
      <c r="A3641" s="1">
        <v>46174.625</v>
      </c>
      <c r="B3641" s="2">
        <v>69.03397745019177</v>
      </c>
      <c r="C3641" s="2">
        <v>13.89755786413633</v>
      </c>
      <c r="D3641" s="2">
        <f t="shared" si="672"/>
        <v>42.592222921341317</v>
      </c>
      <c r="E3641" s="2">
        <f t="shared" si="673"/>
        <v>84.553791030954145</v>
      </c>
      <c r="F3641" s="2">
        <f t="shared" si="681"/>
        <v>340</v>
      </c>
      <c r="G3641" s="2">
        <f t="shared" si="682"/>
        <v>340</v>
      </c>
      <c r="H3641" s="2">
        <f>MIN(Inputs!$B$2, (Inputs!$B$14 - F3641)/Inputs!$B$15)</f>
        <v>0</v>
      </c>
      <c r="I3641" s="2">
        <f>MAX(MIN(Inputs!$B$2, F3641*Inputs!$B$16, Inputs!$B$14*Inputs!$B$4 - G3641), 0)</f>
        <v>0</v>
      </c>
      <c r="J3641" s="2">
        <f>MAX(MIN(Inputs!$B$2, F3641*Inputs!$B$16, (Inputs!$B$14-F3641)/Inputs!$B$15)*Inputs!$B$9, 0)</f>
        <v>0</v>
      </c>
      <c r="K3641" s="2">
        <f>MAX(E3641*Inputs!$B$5 - B3641 - Inputs!$B$8, 0) * H3641</f>
        <v>0</v>
      </c>
      <c r="L3641" s="2">
        <f>IF(B3641 &gt;= D3641*Inputs!$B$10, MAX(B3641 - E3641/Inputs!$B$5 - Inputs!$B$8, 0) * I3641, 0)</f>
        <v>0</v>
      </c>
      <c r="M3641" s="2">
        <f t="shared" si="674"/>
        <v>0</v>
      </c>
      <c r="N3641" s="3" t="str">
        <f t="shared" si="675"/>
        <v>Idle</v>
      </c>
      <c r="O3641" s="3" t="str">
        <f t="shared" si="683"/>
        <v>Idle</v>
      </c>
      <c r="P3641" s="2">
        <f t="shared" si="676"/>
        <v>0</v>
      </c>
      <c r="Q3641" s="2">
        <f t="shared" si="677"/>
        <v>0</v>
      </c>
      <c r="R3641" s="2">
        <f t="shared" si="678"/>
        <v>0</v>
      </c>
      <c r="S3641" s="2">
        <f t="shared" si="679"/>
        <v>0</v>
      </c>
      <c r="T3641" s="2">
        <f t="shared" si="680"/>
        <v>0</v>
      </c>
      <c r="U3641" s="2">
        <f>IF(O3641="Reg", R3641 * Inputs!$B$7, 0)</f>
        <v>0</v>
      </c>
      <c r="V3641" s="2">
        <f>MAX(F3641 + P3641*Inputs!$B$15 - (Q3641/Inputs!$B$16) - U3641, 0)</f>
        <v>340</v>
      </c>
    </row>
    <row r="3642" spans="1:22" x14ac:dyDescent="0.3">
      <c r="A3642" s="1">
        <v>46174.666666666657</v>
      </c>
      <c r="B3642" s="2">
        <v>87.393780599886554</v>
      </c>
      <c r="C3642" s="2">
        <v>5.0290303186755763</v>
      </c>
      <c r="D3642" s="2">
        <f t="shared" si="672"/>
        <v>42.592222921341317</v>
      </c>
      <c r="E3642" s="2">
        <f t="shared" si="673"/>
        <v>87.239334968072413</v>
      </c>
      <c r="F3642" s="2">
        <f t="shared" si="681"/>
        <v>340</v>
      </c>
      <c r="G3642" s="2">
        <f t="shared" si="682"/>
        <v>340</v>
      </c>
      <c r="H3642" s="2">
        <f>MIN(Inputs!$B$2, (Inputs!$B$14 - F3642)/Inputs!$B$15)</f>
        <v>0</v>
      </c>
      <c r="I3642" s="2">
        <f>MAX(MIN(Inputs!$B$2, F3642*Inputs!$B$16, Inputs!$B$14*Inputs!$B$4 - G3642), 0)</f>
        <v>0</v>
      </c>
      <c r="J3642" s="2">
        <f>MAX(MIN(Inputs!$B$2, F3642*Inputs!$B$16, (Inputs!$B$14-F3642)/Inputs!$B$15)*Inputs!$B$9, 0)</f>
        <v>0</v>
      </c>
      <c r="K3642" s="2">
        <f>MAX(E3642*Inputs!$B$5 - B3642 - Inputs!$B$8, 0) * H3642</f>
        <v>0</v>
      </c>
      <c r="L3642" s="2">
        <f>IF(B3642 &gt;= D3642*Inputs!$B$10, MAX(B3642 - E3642/Inputs!$B$5 - Inputs!$B$8, 0) * I3642, 0)</f>
        <v>0</v>
      </c>
      <c r="M3642" s="2">
        <f t="shared" si="674"/>
        <v>0</v>
      </c>
      <c r="N3642" s="3" t="str">
        <f t="shared" si="675"/>
        <v>Idle</v>
      </c>
      <c r="O3642" s="3" t="str">
        <f t="shared" si="683"/>
        <v>Idle</v>
      </c>
      <c r="P3642" s="2">
        <f t="shared" si="676"/>
        <v>0</v>
      </c>
      <c r="Q3642" s="2">
        <f t="shared" si="677"/>
        <v>0</v>
      </c>
      <c r="R3642" s="2">
        <f t="shared" si="678"/>
        <v>0</v>
      </c>
      <c r="S3642" s="2">
        <f t="shared" si="679"/>
        <v>0</v>
      </c>
      <c r="T3642" s="2">
        <f t="shared" si="680"/>
        <v>0</v>
      </c>
      <c r="U3642" s="2">
        <f>IF(O3642="Reg", R3642 * Inputs!$B$7, 0)</f>
        <v>0</v>
      </c>
      <c r="V3642" s="2">
        <f>MAX(F3642 + P3642*Inputs!$B$15 - (Q3642/Inputs!$B$16) - U3642, 0)</f>
        <v>340</v>
      </c>
    </row>
    <row r="3643" spans="1:22" x14ac:dyDescent="0.3">
      <c r="A3643" s="1">
        <v>46174.708333333343</v>
      </c>
      <c r="B3643" s="2">
        <v>85.284967967661174</v>
      </c>
      <c r="C3643" s="2">
        <v>3.3096175075141669</v>
      </c>
      <c r="D3643" s="2">
        <f t="shared" si="672"/>
        <v>42.592222921341317</v>
      </c>
      <c r="E3643" s="2">
        <f t="shared" si="673"/>
        <v>82.893183834205715</v>
      </c>
      <c r="F3643" s="2">
        <f t="shared" si="681"/>
        <v>340</v>
      </c>
      <c r="G3643" s="2">
        <f t="shared" si="682"/>
        <v>340</v>
      </c>
      <c r="H3643" s="2">
        <f>MIN(Inputs!$B$2, (Inputs!$B$14 - F3643)/Inputs!$B$15)</f>
        <v>0</v>
      </c>
      <c r="I3643" s="2">
        <f>MAX(MIN(Inputs!$B$2, F3643*Inputs!$B$16, Inputs!$B$14*Inputs!$B$4 - G3643), 0)</f>
        <v>0</v>
      </c>
      <c r="J3643" s="2">
        <f>MAX(MIN(Inputs!$B$2, F3643*Inputs!$B$16, (Inputs!$B$14-F3643)/Inputs!$B$15)*Inputs!$B$9, 0)</f>
        <v>0</v>
      </c>
      <c r="K3643" s="2">
        <f>MAX(E3643*Inputs!$B$5 - B3643 - Inputs!$B$8, 0) * H3643</f>
        <v>0</v>
      </c>
      <c r="L3643" s="2">
        <f>IF(B3643 &gt;= D3643*Inputs!$B$10, MAX(B3643 - E3643/Inputs!$B$5 - Inputs!$B$8, 0) * I3643, 0)</f>
        <v>0</v>
      </c>
      <c r="M3643" s="2">
        <f t="shared" si="674"/>
        <v>0</v>
      </c>
      <c r="N3643" s="3" t="str">
        <f t="shared" si="675"/>
        <v>Idle</v>
      </c>
      <c r="O3643" s="3" t="str">
        <f t="shared" si="683"/>
        <v>Idle</v>
      </c>
      <c r="P3643" s="2">
        <f t="shared" si="676"/>
        <v>0</v>
      </c>
      <c r="Q3643" s="2">
        <f t="shared" si="677"/>
        <v>0</v>
      </c>
      <c r="R3643" s="2">
        <f t="shared" si="678"/>
        <v>0</v>
      </c>
      <c r="S3643" s="2">
        <f t="shared" si="679"/>
        <v>0</v>
      </c>
      <c r="T3643" s="2">
        <f t="shared" si="680"/>
        <v>0</v>
      </c>
      <c r="U3643" s="2">
        <f>IF(O3643="Reg", R3643 * Inputs!$B$7, 0)</f>
        <v>0</v>
      </c>
      <c r="V3643" s="2">
        <f>MAX(F3643 + P3643*Inputs!$B$15 - (Q3643/Inputs!$B$16) - U3643, 0)</f>
        <v>340</v>
      </c>
    </row>
    <row r="3644" spans="1:22" x14ac:dyDescent="0.3">
      <c r="A3644" s="1">
        <v>46174.75</v>
      </c>
      <c r="B3644" s="2">
        <v>89.114779135241164</v>
      </c>
      <c r="C3644" s="2">
        <v>3.0129571313292249</v>
      </c>
      <c r="D3644" s="2">
        <f t="shared" si="672"/>
        <v>42.592222921341317</v>
      </c>
      <c r="E3644" s="2">
        <f t="shared" si="673"/>
        <v>76.672845908130768</v>
      </c>
      <c r="F3644" s="2">
        <f t="shared" si="681"/>
        <v>340</v>
      </c>
      <c r="G3644" s="2">
        <f t="shared" si="682"/>
        <v>340</v>
      </c>
      <c r="H3644" s="2">
        <f>MIN(Inputs!$B$2, (Inputs!$B$14 - F3644)/Inputs!$B$15)</f>
        <v>0</v>
      </c>
      <c r="I3644" s="2">
        <f>MAX(MIN(Inputs!$B$2, F3644*Inputs!$B$16, Inputs!$B$14*Inputs!$B$4 - G3644), 0)</f>
        <v>0</v>
      </c>
      <c r="J3644" s="2">
        <f>MAX(MIN(Inputs!$B$2, F3644*Inputs!$B$16, (Inputs!$B$14-F3644)/Inputs!$B$15)*Inputs!$B$9, 0)</f>
        <v>0</v>
      </c>
      <c r="K3644" s="2">
        <f>MAX(E3644*Inputs!$B$5 - B3644 - Inputs!$B$8, 0) * H3644</f>
        <v>0</v>
      </c>
      <c r="L3644" s="2">
        <f>IF(B3644 &gt;= D3644*Inputs!$B$10, MAX(B3644 - E3644/Inputs!$B$5 - Inputs!$B$8, 0) * I3644, 0)</f>
        <v>0</v>
      </c>
      <c r="M3644" s="2">
        <f t="shared" si="674"/>
        <v>0</v>
      </c>
      <c r="N3644" s="3" t="str">
        <f t="shared" si="675"/>
        <v>Idle</v>
      </c>
      <c r="O3644" s="3" t="str">
        <f t="shared" si="683"/>
        <v>Idle</v>
      </c>
      <c r="P3644" s="2">
        <f t="shared" si="676"/>
        <v>0</v>
      </c>
      <c r="Q3644" s="2">
        <f t="shared" si="677"/>
        <v>0</v>
      </c>
      <c r="R3644" s="2">
        <f t="shared" si="678"/>
        <v>0</v>
      </c>
      <c r="S3644" s="2">
        <f t="shared" si="679"/>
        <v>0</v>
      </c>
      <c r="T3644" s="2">
        <f t="shared" si="680"/>
        <v>0</v>
      </c>
      <c r="U3644" s="2">
        <f>IF(O3644="Reg", R3644 * Inputs!$B$7, 0)</f>
        <v>0</v>
      </c>
      <c r="V3644" s="2">
        <f>MAX(F3644 + P3644*Inputs!$B$15 - (Q3644/Inputs!$B$16) - U3644, 0)</f>
        <v>340</v>
      </c>
    </row>
    <row r="3645" spans="1:22" x14ac:dyDescent="0.3">
      <c r="A3645" s="1">
        <v>46174.791666666657</v>
      </c>
      <c r="B3645" s="2">
        <v>95.047847050205235</v>
      </c>
      <c r="C3645" s="2">
        <v>6.7280550292127028</v>
      </c>
      <c r="D3645" s="2">
        <f t="shared" si="672"/>
        <v>42.592222921341317</v>
      </c>
      <c r="E3645" s="2">
        <f t="shared" si="673"/>
        <v>67.223768270953968</v>
      </c>
      <c r="F3645" s="2">
        <f t="shared" si="681"/>
        <v>340</v>
      </c>
      <c r="G3645" s="2">
        <f t="shared" si="682"/>
        <v>340</v>
      </c>
      <c r="H3645" s="2">
        <f>MIN(Inputs!$B$2, (Inputs!$B$14 - F3645)/Inputs!$B$15)</f>
        <v>0</v>
      </c>
      <c r="I3645" s="2">
        <f>MAX(MIN(Inputs!$B$2, F3645*Inputs!$B$16, Inputs!$B$14*Inputs!$B$4 - G3645), 0)</f>
        <v>0</v>
      </c>
      <c r="J3645" s="2">
        <f>MAX(MIN(Inputs!$B$2, F3645*Inputs!$B$16, (Inputs!$B$14-F3645)/Inputs!$B$15)*Inputs!$B$9, 0)</f>
        <v>0</v>
      </c>
      <c r="K3645" s="2">
        <f>MAX(E3645*Inputs!$B$5 - B3645 - Inputs!$B$8, 0) * H3645</f>
        <v>0</v>
      </c>
      <c r="L3645" s="2">
        <f>IF(B3645 &gt;= D3645*Inputs!$B$10, MAX(B3645 - E3645/Inputs!$B$5 - Inputs!$B$8, 0) * I3645, 0)</f>
        <v>0</v>
      </c>
      <c r="M3645" s="2">
        <f t="shared" si="674"/>
        <v>0</v>
      </c>
      <c r="N3645" s="3" t="str">
        <f t="shared" si="675"/>
        <v>Idle</v>
      </c>
      <c r="O3645" s="3" t="str">
        <f t="shared" si="683"/>
        <v>Idle</v>
      </c>
      <c r="P3645" s="2">
        <f t="shared" si="676"/>
        <v>0</v>
      </c>
      <c r="Q3645" s="2">
        <f t="shared" si="677"/>
        <v>0</v>
      </c>
      <c r="R3645" s="2">
        <f t="shared" si="678"/>
        <v>0</v>
      </c>
      <c r="S3645" s="2">
        <f t="shared" si="679"/>
        <v>0</v>
      </c>
      <c r="T3645" s="2">
        <f t="shared" si="680"/>
        <v>0</v>
      </c>
      <c r="U3645" s="2">
        <f>IF(O3645="Reg", R3645 * Inputs!$B$7, 0)</f>
        <v>0</v>
      </c>
      <c r="V3645" s="2">
        <f>MAX(F3645 + P3645*Inputs!$B$15 - (Q3645/Inputs!$B$16) - U3645, 0)</f>
        <v>340</v>
      </c>
    </row>
    <row r="3646" spans="1:22" x14ac:dyDescent="0.3">
      <c r="A3646" s="1">
        <v>46174.833333333343</v>
      </c>
      <c r="B3646" s="2">
        <v>81.447393982538955</v>
      </c>
      <c r="C3646" s="2">
        <v>8.009821786784606</v>
      </c>
      <c r="D3646" s="2">
        <f t="shared" si="672"/>
        <v>42.592222921341317</v>
      </c>
      <c r="E3646" s="2">
        <f t="shared" si="673"/>
        <v>54.916016345667202</v>
      </c>
      <c r="F3646" s="2">
        <f t="shared" si="681"/>
        <v>340</v>
      </c>
      <c r="G3646" s="2">
        <f t="shared" si="682"/>
        <v>340</v>
      </c>
      <c r="H3646" s="2">
        <f>MIN(Inputs!$B$2, (Inputs!$B$14 - F3646)/Inputs!$B$15)</f>
        <v>0</v>
      </c>
      <c r="I3646" s="2">
        <f>MAX(MIN(Inputs!$B$2, F3646*Inputs!$B$16, Inputs!$B$14*Inputs!$B$4 - G3646), 0)</f>
        <v>0</v>
      </c>
      <c r="J3646" s="2">
        <f>MAX(MIN(Inputs!$B$2, F3646*Inputs!$B$16, (Inputs!$B$14-F3646)/Inputs!$B$15)*Inputs!$B$9, 0)</f>
        <v>0</v>
      </c>
      <c r="K3646" s="2">
        <f>MAX(E3646*Inputs!$B$5 - B3646 - Inputs!$B$8, 0) * H3646</f>
        <v>0</v>
      </c>
      <c r="L3646" s="2">
        <f>IF(B3646 &gt;= D3646*Inputs!$B$10, MAX(B3646 - E3646/Inputs!$B$5 - Inputs!$B$8, 0) * I3646, 0)</f>
        <v>0</v>
      </c>
      <c r="M3646" s="2">
        <f t="shared" si="674"/>
        <v>0</v>
      </c>
      <c r="N3646" s="3" t="str">
        <f t="shared" si="675"/>
        <v>Idle</v>
      </c>
      <c r="O3646" s="3" t="str">
        <f t="shared" si="683"/>
        <v>Idle</v>
      </c>
      <c r="P3646" s="2">
        <f t="shared" si="676"/>
        <v>0</v>
      </c>
      <c r="Q3646" s="2">
        <f t="shared" si="677"/>
        <v>0</v>
      </c>
      <c r="R3646" s="2">
        <f t="shared" si="678"/>
        <v>0</v>
      </c>
      <c r="S3646" s="2">
        <f t="shared" si="679"/>
        <v>0</v>
      </c>
      <c r="T3646" s="2">
        <f t="shared" si="680"/>
        <v>0</v>
      </c>
      <c r="U3646" s="2">
        <f>IF(O3646="Reg", R3646 * Inputs!$B$7, 0)</f>
        <v>0</v>
      </c>
      <c r="V3646" s="2">
        <f>MAX(F3646 + P3646*Inputs!$B$15 - (Q3646/Inputs!$B$16) - U3646, 0)</f>
        <v>340</v>
      </c>
    </row>
    <row r="3647" spans="1:22" x14ac:dyDescent="0.3">
      <c r="A3647" s="1">
        <v>46174.875</v>
      </c>
      <c r="B3647" s="2">
        <v>85.147241072901451</v>
      </c>
      <c r="C3647" s="2">
        <v>4.803495341560069</v>
      </c>
      <c r="D3647" s="2">
        <f t="shared" si="672"/>
        <v>42.592222921341317</v>
      </c>
      <c r="E3647" s="2">
        <f t="shared" si="673"/>
        <v>41.341450681910707</v>
      </c>
      <c r="F3647" s="2">
        <f t="shared" si="681"/>
        <v>340</v>
      </c>
      <c r="G3647" s="2">
        <f t="shared" si="682"/>
        <v>340</v>
      </c>
      <c r="H3647" s="2">
        <f>MIN(Inputs!$B$2, (Inputs!$B$14 - F3647)/Inputs!$B$15)</f>
        <v>0</v>
      </c>
      <c r="I3647" s="2">
        <f>MAX(MIN(Inputs!$B$2, F3647*Inputs!$B$16, Inputs!$B$14*Inputs!$B$4 - G3647), 0)</f>
        <v>0</v>
      </c>
      <c r="J3647" s="2">
        <f>MAX(MIN(Inputs!$B$2, F3647*Inputs!$B$16, (Inputs!$B$14-F3647)/Inputs!$B$15)*Inputs!$B$9, 0)</f>
        <v>0</v>
      </c>
      <c r="K3647" s="2">
        <f>MAX(E3647*Inputs!$B$5 - B3647 - Inputs!$B$8, 0) * H3647</f>
        <v>0</v>
      </c>
      <c r="L3647" s="2">
        <f>IF(B3647 &gt;= D3647*Inputs!$B$10, MAX(B3647 - E3647/Inputs!$B$5 - Inputs!$B$8, 0) * I3647, 0)</f>
        <v>0</v>
      </c>
      <c r="M3647" s="2">
        <f t="shared" si="674"/>
        <v>0</v>
      </c>
      <c r="N3647" s="3" t="str">
        <f t="shared" si="675"/>
        <v>Idle</v>
      </c>
      <c r="O3647" s="3" t="str">
        <f t="shared" si="683"/>
        <v>Idle</v>
      </c>
      <c r="P3647" s="2">
        <f t="shared" si="676"/>
        <v>0</v>
      </c>
      <c r="Q3647" s="2">
        <f t="shared" si="677"/>
        <v>0</v>
      </c>
      <c r="R3647" s="2">
        <f t="shared" si="678"/>
        <v>0</v>
      </c>
      <c r="S3647" s="2">
        <f t="shared" si="679"/>
        <v>0</v>
      </c>
      <c r="T3647" s="2">
        <f t="shared" si="680"/>
        <v>0</v>
      </c>
      <c r="U3647" s="2">
        <f>IF(O3647="Reg", R3647 * Inputs!$B$7, 0)</f>
        <v>0</v>
      </c>
      <c r="V3647" s="2">
        <f>MAX(F3647 + P3647*Inputs!$B$15 - (Q3647/Inputs!$B$16) - U3647, 0)</f>
        <v>340</v>
      </c>
    </row>
    <row r="3648" spans="1:22" x14ac:dyDescent="0.3">
      <c r="A3648" s="1">
        <v>46174.916666666657</v>
      </c>
      <c r="B3648" s="2">
        <v>61.316873796686302</v>
      </c>
      <c r="C3648" s="2">
        <v>20.26515014528373</v>
      </c>
      <c r="D3648" s="2">
        <f t="shared" si="672"/>
        <v>42.592222921341317</v>
      </c>
      <c r="E3648" s="2">
        <f t="shared" si="673"/>
        <v>27.150243836427141</v>
      </c>
      <c r="F3648" s="2">
        <f t="shared" si="681"/>
        <v>340</v>
      </c>
      <c r="G3648" s="2">
        <f t="shared" si="682"/>
        <v>340</v>
      </c>
      <c r="H3648" s="2">
        <f>MIN(Inputs!$B$2, (Inputs!$B$14 - F3648)/Inputs!$B$15)</f>
        <v>0</v>
      </c>
      <c r="I3648" s="2">
        <f>MAX(MIN(Inputs!$B$2, F3648*Inputs!$B$16, Inputs!$B$14*Inputs!$B$4 - G3648), 0)</f>
        <v>0</v>
      </c>
      <c r="J3648" s="2">
        <f>MAX(MIN(Inputs!$B$2, F3648*Inputs!$B$16, (Inputs!$B$14-F3648)/Inputs!$B$15)*Inputs!$B$9, 0)</f>
        <v>0</v>
      </c>
      <c r="K3648" s="2">
        <f>MAX(E3648*Inputs!$B$5 - B3648 - Inputs!$B$8, 0) * H3648</f>
        <v>0</v>
      </c>
      <c r="L3648" s="2">
        <f>IF(B3648 &gt;= D3648*Inputs!$B$10, MAX(B3648 - E3648/Inputs!$B$5 - Inputs!$B$8, 0) * I3648, 0)</f>
        <v>0</v>
      </c>
      <c r="M3648" s="2">
        <f t="shared" si="674"/>
        <v>0</v>
      </c>
      <c r="N3648" s="3" t="str">
        <f t="shared" si="675"/>
        <v>Idle</v>
      </c>
      <c r="O3648" s="3" t="str">
        <f t="shared" si="683"/>
        <v>Idle</v>
      </c>
      <c r="P3648" s="2">
        <f t="shared" si="676"/>
        <v>0</v>
      </c>
      <c r="Q3648" s="2">
        <f t="shared" si="677"/>
        <v>0</v>
      </c>
      <c r="R3648" s="2">
        <f t="shared" si="678"/>
        <v>0</v>
      </c>
      <c r="S3648" s="2">
        <f t="shared" si="679"/>
        <v>0</v>
      </c>
      <c r="T3648" s="2">
        <f t="shared" si="680"/>
        <v>0</v>
      </c>
      <c r="U3648" s="2">
        <f>IF(O3648="Reg", R3648 * Inputs!$B$7, 0)</f>
        <v>0</v>
      </c>
      <c r="V3648" s="2">
        <f>MAX(F3648 + P3648*Inputs!$B$15 - (Q3648/Inputs!$B$16) - U3648, 0)</f>
        <v>340</v>
      </c>
    </row>
    <row r="3649" spans="1:22" x14ac:dyDescent="0.3">
      <c r="A3649" s="1">
        <v>46174.958333333343</v>
      </c>
      <c r="B3649" s="2">
        <v>47.962940411211477</v>
      </c>
      <c r="C3649" s="2">
        <v>7.4493806166082033</v>
      </c>
      <c r="D3649" s="2">
        <f t="shared" si="672"/>
        <v>42.592222921341317</v>
      </c>
      <c r="E3649" s="2">
        <f t="shared" si="673"/>
        <v>16.930764870312757</v>
      </c>
      <c r="F3649" s="2">
        <f t="shared" si="681"/>
        <v>340</v>
      </c>
      <c r="G3649" s="2">
        <f t="shared" si="682"/>
        <v>340</v>
      </c>
      <c r="H3649" s="2">
        <f>MIN(Inputs!$B$2, (Inputs!$B$14 - F3649)/Inputs!$B$15)</f>
        <v>0</v>
      </c>
      <c r="I3649" s="2">
        <f>MAX(MIN(Inputs!$B$2, F3649*Inputs!$B$16, Inputs!$B$14*Inputs!$B$4 - G3649), 0)</f>
        <v>0</v>
      </c>
      <c r="J3649" s="2">
        <f>MAX(MIN(Inputs!$B$2, F3649*Inputs!$B$16, (Inputs!$B$14-F3649)/Inputs!$B$15)*Inputs!$B$9, 0)</f>
        <v>0</v>
      </c>
      <c r="K3649" s="2">
        <f>MAX(E3649*Inputs!$B$5 - B3649 - Inputs!$B$8, 0) * H3649</f>
        <v>0</v>
      </c>
      <c r="L3649" s="2">
        <f>IF(B3649 &gt;= D3649*Inputs!$B$10, MAX(B3649 - E3649/Inputs!$B$5 - Inputs!$B$8, 0) * I3649, 0)</f>
        <v>0</v>
      </c>
      <c r="M3649" s="2">
        <f t="shared" si="674"/>
        <v>0</v>
      </c>
      <c r="N3649" s="3" t="str">
        <f t="shared" si="675"/>
        <v>Idle</v>
      </c>
      <c r="O3649" s="3" t="str">
        <f t="shared" si="683"/>
        <v>Idle</v>
      </c>
      <c r="P3649" s="2">
        <f t="shared" si="676"/>
        <v>0</v>
      </c>
      <c r="Q3649" s="2">
        <f t="shared" si="677"/>
        <v>0</v>
      </c>
      <c r="R3649" s="2">
        <f t="shared" si="678"/>
        <v>0</v>
      </c>
      <c r="S3649" s="2">
        <f t="shared" si="679"/>
        <v>0</v>
      </c>
      <c r="T3649" s="2">
        <f t="shared" si="680"/>
        <v>0</v>
      </c>
      <c r="U3649" s="2">
        <f>IF(O3649="Reg", R3649 * Inputs!$B$7, 0)</f>
        <v>0</v>
      </c>
      <c r="V3649" s="2">
        <f>MAX(F3649 + P3649*Inputs!$B$15 - (Q3649/Inputs!$B$16) - U3649, 0)</f>
        <v>340</v>
      </c>
    </row>
    <row r="3650" spans="1:22" x14ac:dyDescent="0.3">
      <c r="A3650" s="1">
        <v>46175</v>
      </c>
      <c r="B3650" s="2">
        <v>32.420313312180397</v>
      </c>
      <c r="C3650" s="2">
        <v>14.0450163125644</v>
      </c>
      <c r="D3650" s="2">
        <f t="shared" ref="D3650:D3713" si="684">AVERAGEIFS(B:B, A:A, "&gt;="&amp;INT(A3650), A:A, "&lt;"&amp;INT(A3650)+1)</f>
        <v>41.728368928599572</v>
      </c>
      <c r="E3650" s="2">
        <f t="shared" ref="E3650:E3713" si="685">AVERAGE(B3650:B3655)</f>
        <v>8.9369414684441768</v>
      </c>
      <c r="F3650" s="2">
        <f t="shared" si="681"/>
        <v>340</v>
      </c>
      <c r="G3650" s="2">
        <f t="shared" si="682"/>
        <v>0</v>
      </c>
      <c r="H3650" s="2">
        <f>MIN(Inputs!$B$2, (Inputs!$B$14 - F3650)/Inputs!$B$15)</f>
        <v>0</v>
      </c>
      <c r="I3650" s="2">
        <f>MAX(MIN(Inputs!$B$2, F3650*Inputs!$B$16, Inputs!$B$14*Inputs!$B$4 - G3650), 0)</f>
        <v>170</v>
      </c>
      <c r="J3650" s="2">
        <f>MAX(MIN(Inputs!$B$2, F3650*Inputs!$B$16, (Inputs!$B$14-F3650)/Inputs!$B$15)*Inputs!$B$9, 0)</f>
        <v>0</v>
      </c>
      <c r="K3650" s="2">
        <f>MAX(E3650*Inputs!$B$5 - B3650 - Inputs!$B$8, 0) * H3650</f>
        <v>0</v>
      </c>
      <c r="L3650" s="2">
        <f>IF(B3650 &gt;= D3650*Inputs!$B$10, MAX(B3650 - E3650/Inputs!$B$5 - Inputs!$B$8, 0) * I3650, 0)</f>
        <v>0</v>
      </c>
      <c r="M3650" s="2">
        <f t="shared" ref="M3650:M3713" si="686">C3650 * J3650</f>
        <v>0</v>
      </c>
      <c r="N3650" s="3" t="str">
        <f t="shared" ref="N3650:N3713" si="687">IF(MAX(K3650, L3650, M3650)&lt;=0, "Idle", IF(AND(M3650&gt;=K3650, M3650&gt;=L3650), "Reg", IF(L3650&gt;=K3650, "Discharge", "Charge")))</f>
        <v>Idle</v>
      </c>
      <c r="O3650" s="3" t="str">
        <f t="shared" si="683"/>
        <v>Idle</v>
      </c>
      <c r="P3650" s="2">
        <f t="shared" ref="P3650:P3713" si="688">IF(O3650="Charge", H3650, 0)</f>
        <v>0</v>
      </c>
      <c r="Q3650" s="2">
        <f t="shared" ref="Q3650:Q3713" si="689">IF(O3650="Discharge", I3650, 0)</f>
        <v>0</v>
      </c>
      <c r="R3650" s="2">
        <f t="shared" ref="R3650:R3713" si="690">IF(O3650="Reg", J3650, 0)</f>
        <v>0</v>
      </c>
      <c r="S3650" s="2">
        <f t="shared" ref="S3650:S3713" si="691">(Q3650 - P3650) * B3650</f>
        <v>0</v>
      </c>
      <c r="T3650" s="2">
        <f t="shared" ref="T3650:T3713" si="692">R3650 * C3650</f>
        <v>0</v>
      </c>
      <c r="U3650" s="2">
        <f>IF(O3650="Reg", R3650 * Inputs!$B$7, 0)</f>
        <v>0</v>
      </c>
      <c r="V3650" s="2">
        <f>MAX(F3650 + P3650*Inputs!$B$15 - (Q3650/Inputs!$B$16) - U3650, 0)</f>
        <v>340</v>
      </c>
    </row>
    <row r="3651" spans="1:22" x14ac:dyDescent="0.3">
      <c r="A3651" s="1">
        <v>46175.041666666657</v>
      </c>
      <c r="B3651" s="2">
        <v>21.20133549848466</v>
      </c>
      <c r="C3651" s="2">
        <v>3.3586495058449359</v>
      </c>
      <c r="D3651" s="2">
        <f t="shared" si="684"/>
        <v>41.728368928599572</v>
      </c>
      <c r="E3651" s="2">
        <f t="shared" si="685"/>
        <v>3.5335559164141102</v>
      </c>
      <c r="F3651" s="2">
        <f t="shared" ref="F3651:F3714" si="693">V3650</f>
        <v>340</v>
      </c>
      <c r="G3651" s="2">
        <f t="shared" ref="G3651:G3714" si="694">IF(INT(A3651)=INT(A3650), G3650 + Q3650, 0)</f>
        <v>0</v>
      </c>
      <c r="H3651" s="2">
        <f>MIN(Inputs!$B$2, (Inputs!$B$14 - F3651)/Inputs!$B$15)</f>
        <v>0</v>
      </c>
      <c r="I3651" s="2">
        <f>MAX(MIN(Inputs!$B$2, F3651*Inputs!$B$16, Inputs!$B$14*Inputs!$B$4 - G3651), 0)</f>
        <v>170</v>
      </c>
      <c r="J3651" s="2">
        <f>MAX(MIN(Inputs!$B$2, F3651*Inputs!$B$16, (Inputs!$B$14-F3651)/Inputs!$B$15)*Inputs!$B$9, 0)</f>
        <v>0</v>
      </c>
      <c r="K3651" s="2">
        <f>MAX(E3651*Inputs!$B$5 - B3651 - Inputs!$B$8, 0) * H3651</f>
        <v>0</v>
      </c>
      <c r="L3651" s="2">
        <f>IF(B3651 &gt;= D3651*Inputs!$B$10, MAX(B3651 - E3651/Inputs!$B$5 - Inputs!$B$8, 0) * I3651, 0)</f>
        <v>0</v>
      </c>
      <c r="M3651" s="2">
        <f t="shared" si="686"/>
        <v>0</v>
      </c>
      <c r="N3651" s="3" t="str">
        <f t="shared" si="687"/>
        <v>Idle</v>
      </c>
      <c r="O3651" s="3" t="str">
        <f t="shared" si="683"/>
        <v>Idle</v>
      </c>
      <c r="P3651" s="2">
        <f t="shared" si="688"/>
        <v>0</v>
      </c>
      <c r="Q3651" s="2">
        <f t="shared" si="689"/>
        <v>0</v>
      </c>
      <c r="R3651" s="2">
        <f t="shared" si="690"/>
        <v>0</v>
      </c>
      <c r="S3651" s="2">
        <f t="shared" si="691"/>
        <v>0</v>
      </c>
      <c r="T3651" s="2">
        <f t="shared" si="692"/>
        <v>0</v>
      </c>
      <c r="U3651" s="2">
        <f>IF(O3651="Reg", R3651 * Inputs!$B$7, 0)</f>
        <v>0</v>
      </c>
      <c r="V3651" s="2">
        <f>MAX(F3651 + P3651*Inputs!$B$15 - (Q3651/Inputs!$B$16) - U3651, 0)</f>
        <v>340</v>
      </c>
    </row>
    <row r="3652" spans="1:22" x14ac:dyDescent="0.3">
      <c r="A3652" s="1">
        <v>46175.083333333343</v>
      </c>
      <c r="B3652" s="2">
        <v>0</v>
      </c>
      <c r="C3652" s="2">
        <v>17.45210201897553</v>
      </c>
      <c r="D3652" s="2">
        <f t="shared" si="684"/>
        <v>41.728368928599572</v>
      </c>
      <c r="E3652" s="2">
        <f t="shared" si="685"/>
        <v>0</v>
      </c>
      <c r="F3652" s="2">
        <f t="shared" si="693"/>
        <v>340</v>
      </c>
      <c r="G3652" s="2">
        <f t="shared" si="694"/>
        <v>0</v>
      </c>
      <c r="H3652" s="2">
        <f>MIN(Inputs!$B$2, (Inputs!$B$14 - F3652)/Inputs!$B$15)</f>
        <v>0</v>
      </c>
      <c r="I3652" s="2">
        <f>MAX(MIN(Inputs!$B$2, F3652*Inputs!$B$16, Inputs!$B$14*Inputs!$B$4 - G3652), 0)</f>
        <v>170</v>
      </c>
      <c r="J3652" s="2">
        <f>MAX(MIN(Inputs!$B$2, F3652*Inputs!$B$16, (Inputs!$B$14-F3652)/Inputs!$B$15)*Inputs!$B$9, 0)</f>
        <v>0</v>
      </c>
      <c r="K3652" s="2">
        <f>MAX(E3652*Inputs!$B$5 - B3652 - Inputs!$B$8, 0) * H3652</f>
        <v>0</v>
      </c>
      <c r="L3652" s="2">
        <f>IF(B3652 &gt;= D3652*Inputs!$B$10, MAX(B3652 - E3652/Inputs!$B$5 - Inputs!$B$8, 0) * I3652, 0)</f>
        <v>0</v>
      </c>
      <c r="M3652" s="2">
        <f t="shared" si="686"/>
        <v>0</v>
      </c>
      <c r="N3652" s="3" t="str">
        <f t="shared" si="687"/>
        <v>Idle</v>
      </c>
      <c r="O3652" s="3" t="str">
        <f t="shared" ref="O3652:O3715" si="695">IF(O3651&lt;&gt;O3650, O3651, N3652)</f>
        <v>Idle</v>
      </c>
      <c r="P3652" s="2">
        <f t="shared" si="688"/>
        <v>0</v>
      </c>
      <c r="Q3652" s="2">
        <f t="shared" si="689"/>
        <v>0</v>
      </c>
      <c r="R3652" s="2">
        <f t="shared" si="690"/>
        <v>0</v>
      </c>
      <c r="S3652" s="2">
        <f t="shared" si="691"/>
        <v>0</v>
      </c>
      <c r="T3652" s="2">
        <f t="shared" si="692"/>
        <v>0</v>
      </c>
      <c r="U3652" s="2">
        <f>IF(O3652="Reg", R3652 * Inputs!$B$7, 0)</f>
        <v>0</v>
      </c>
      <c r="V3652" s="2">
        <f>MAX(F3652 + P3652*Inputs!$B$15 - (Q3652/Inputs!$B$16) - U3652, 0)</f>
        <v>340</v>
      </c>
    </row>
    <row r="3653" spans="1:22" x14ac:dyDescent="0.3">
      <c r="A3653" s="1">
        <v>46175.125</v>
      </c>
      <c r="B3653" s="2">
        <v>0</v>
      </c>
      <c r="C3653" s="2">
        <v>17.745042973090861</v>
      </c>
      <c r="D3653" s="2">
        <f t="shared" si="684"/>
        <v>41.728368928599572</v>
      </c>
      <c r="E3653" s="2">
        <f t="shared" si="685"/>
        <v>0</v>
      </c>
      <c r="F3653" s="2">
        <f t="shared" si="693"/>
        <v>340</v>
      </c>
      <c r="G3653" s="2">
        <f t="shared" si="694"/>
        <v>0</v>
      </c>
      <c r="H3653" s="2">
        <f>MIN(Inputs!$B$2, (Inputs!$B$14 - F3653)/Inputs!$B$15)</f>
        <v>0</v>
      </c>
      <c r="I3653" s="2">
        <f>MAX(MIN(Inputs!$B$2, F3653*Inputs!$B$16, Inputs!$B$14*Inputs!$B$4 - G3653), 0)</f>
        <v>170</v>
      </c>
      <c r="J3653" s="2">
        <f>MAX(MIN(Inputs!$B$2, F3653*Inputs!$B$16, (Inputs!$B$14-F3653)/Inputs!$B$15)*Inputs!$B$9, 0)</f>
        <v>0</v>
      </c>
      <c r="K3653" s="2">
        <f>MAX(E3653*Inputs!$B$5 - B3653 - Inputs!$B$8, 0) * H3653</f>
        <v>0</v>
      </c>
      <c r="L3653" s="2">
        <f>IF(B3653 &gt;= D3653*Inputs!$B$10, MAX(B3653 - E3653/Inputs!$B$5 - Inputs!$B$8, 0) * I3653, 0)</f>
        <v>0</v>
      </c>
      <c r="M3653" s="2">
        <f t="shared" si="686"/>
        <v>0</v>
      </c>
      <c r="N3653" s="3" t="str">
        <f t="shared" si="687"/>
        <v>Idle</v>
      </c>
      <c r="O3653" s="3" t="str">
        <f t="shared" si="695"/>
        <v>Idle</v>
      </c>
      <c r="P3653" s="2">
        <f t="shared" si="688"/>
        <v>0</v>
      </c>
      <c r="Q3653" s="2">
        <f t="shared" si="689"/>
        <v>0</v>
      </c>
      <c r="R3653" s="2">
        <f t="shared" si="690"/>
        <v>0</v>
      </c>
      <c r="S3653" s="2">
        <f t="shared" si="691"/>
        <v>0</v>
      </c>
      <c r="T3653" s="2">
        <f t="shared" si="692"/>
        <v>0</v>
      </c>
      <c r="U3653" s="2">
        <f>IF(O3653="Reg", R3653 * Inputs!$B$7, 0)</f>
        <v>0</v>
      </c>
      <c r="V3653" s="2">
        <f>MAX(F3653 + P3653*Inputs!$B$15 - (Q3653/Inputs!$B$16) - U3653, 0)</f>
        <v>340</v>
      </c>
    </row>
    <row r="3654" spans="1:22" x14ac:dyDescent="0.3">
      <c r="A3654" s="1">
        <v>46175.166666666657</v>
      </c>
      <c r="B3654" s="2">
        <v>0</v>
      </c>
      <c r="C3654" s="2">
        <v>12.869112531963911</v>
      </c>
      <c r="D3654" s="2">
        <f t="shared" si="684"/>
        <v>41.728368928599572</v>
      </c>
      <c r="E3654" s="2">
        <f t="shared" si="685"/>
        <v>0</v>
      </c>
      <c r="F3654" s="2">
        <f t="shared" si="693"/>
        <v>340</v>
      </c>
      <c r="G3654" s="2">
        <f t="shared" si="694"/>
        <v>0</v>
      </c>
      <c r="H3654" s="2">
        <f>MIN(Inputs!$B$2, (Inputs!$B$14 - F3654)/Inputs!$B$15)</f>
        <v>0</v>
      </c>
      <c r="I3654" s="2">
        <f>MAX(MIN(Inputs!$B$2, F3654*Inputs!$B$16, Inputs!$B$14*Inputs!$B$4 - G3654), 0)</f>
        <v>170</v>
      </c>
      <c r="J3654" s="2">
        <f>MAX(MIN(Inputs!$B$2, F3654*Inputs!$B$16, (Inputs!$B$14-F3654)/Inputs!$B$15)*Inputs!$B$9, 0)</f>
        <v>0</v>
      </c>
      <c r="K3654" s="2">
        <f>MAX(E3654*Inputs!$B$5 - B3654 - Inputs!$B$8, 0) * H3654</f>
        <v>0</v>
      </c>
      <c r="L3654" s="2">
        <f>IF(B3654 &gt;= D3654*Inputs!$B$10, MAX(B3654 - E3654/Inputs!$B$5 - Inputs!$B$8, 0) * I3654, 0)</f>
        <v>0</v>
      </c>
      <c r="M3654" s="2">
        <f t="shared" si="686"/>
        <v>0</v>
      </c>
      <c r="N3654" s="3" t="str">
        <f t="shared" si="687"/>
        <v>Idle</v>
      </c>
      <c r="O3654" s="3" t="str">
        <f t="shared" si="695"/>
        <v>Idle</v>
      </c>
      <c r="P3654" s="2">
        <f t="shared" si="688"/>
        <v>0</v>
      </c>
      <c r="Q3654" s="2">
        <f t="shared" si="689"/>
        <v>0</v>
      </c>
      <c r="R3654" s="2">
        <f t="shared" si="690"/>
        <v>0</v>
      </c>
      <c r="S3654" s="2">
        <f t="shared" si="691"/>
        <v>0</v>
      </c>
      <c r="T3654" s="2">
        <f t="shared" si="692"/>
        <v>0</v>
      </c>
      <c r="U3654" s="2">
        <f>IF(O3654="Reg", R3654 * Inputs!$B$7, 0)</f>
        <v>0</v>
      </c>
      <c r="V3654" s="2">
        <f>MAX(F3654 + P3654*Inputs!$B$15 - (Q3654/Inputs!$B$16) - U3654, 0)</f>
        <v>340</v>
      </c>
    </row>
    <row r="3655" spans="1:22" x14ac:dyDescent="0.3">
      <c r="A3655" s="1">
        <v>46175.208333333343</v>
      </c>
      <c r="B3655" s="2">
        <v>0</v>
      </c>
      <c r="C3655" s="2">
        <v>3.575976972841957</v>
      </c>
      <c r="D3655" s="2">
        <f t="shared" si="684"/>
        <v>41.728368928599572</v>
      </c>
      <c r="E3655" s="2">
        <f t="shared" si="685"/>
        <v>0</v>
      </c>
      <c r="F3655" s="2">
        <f t="shared" si="693"/>
        <v>340</v>
      </c>
      <c r="G3655" s="2">
        <f t="shared" si="694"/>
        <v>0</v>
      </c>
      <c r="H3655" s="2">
        <f>MIN(Inputs!$B$2, (Inputs!$B$14 - F3655)/Inputs!$B$15)</f>
        <v>0</v>
      </c>
      <c r="I3655" s="2">
        <f>MAX(MIN(Inputs!$B$2, F3655*Inputs!$B$16, Inputs!$B$14*Inputs!$B$4 - G3655), 0)</f>
        <v>170</v>
      </c>
      <c r="J3655" s="2">
        <f>MAX(MIN(Inputs!$B$2, F3655*Inputs!$B$16, (Inputs!$B$14-F3655)/Inputs!$B$15)*Inputs!$B$9, 0)</f>
        <v>0</v>
      </c>
      <c r="K3655" s="2">
        <f>MAX(E3655*Inputs!$B$5 - B3655 - Inputs!$B$8, 0) * H3655</f>
        <v>0</v>
      </c>
      <c r="L3655" s="2">
        <f>IF(B3655 &gt;= D3655*Inputs!$B$10, MAX(B3655 - E3655/Inputs!$B$5 - Inputs!$B$8, 0) * I3655, 0)</f>
        <v>0</v>
      </c>
      <c r="M3655" s="2">
        <f t="shared" si="686"/>
        <v>0</v>
      </c>
      <c r="N3655" s="3" t="str">
        <f t="shared" si="687"/>
        <v>Idle</v>
      </c>
      <c r="O3655" s="3" t="str">
        <f t="shared" si="695"/>
        <v>Idle</v>
      </c>
      <c r="P3655" s="2">
        <f t="shared" si="688"/>
        <v>0</v>
      </c>
      <c r="Q3655" s="2">
        <f t="shared" si="689"/>
        <v>0</v>
      </c>
      <c r="R3655" s="2">
        <f t="shared" si="690"/>
        <v>0</v>
      </c>
      <c r="S3655" s="2">
        <f t="shared" si="691"/>
        <v>0</v>
      </c>
      <c r="T3655" s="2">
        <f t="shared" si="692"/>
        <v>0</v>
      </c>
      <c r="U3655" s="2">
        <f>IF(O3655="Reg", R3655 * Inputs!$B$7, 0)</f>
        <v>0</v>
      </c>
      <c r="V3655" s="2">
        <f>MAX(F3655 + P3655*Inputs!$B$15 - (Q3655/Inputs!$B$16) - U3655, 0)</f>
        <v>340</v>
      </c>
    </row>
    <row r="3656" spans="1:22" x14ac:dyDescent="0.3">
      <c r="A3656" s="1">
        <v>46175.25</v>
      </c>
      <c r="B3656" s="2">
        <v>0</v>
      </c>
      <c r="C3656" s="2">
        <v>2.2870142762587631</v>
      </c>
      <c r="D3656" s="2">
        <f t="shared" si="684"/>
        <v>41.728368928599572</v>
      </c>
      <c r="E3656" s="2">
        <f t="shared" si="685"/>
        <v>2.1900824332199069</v>
      </c>
      <c r="F3656" s="2">
        <f t="shared" si="693"/>
        <v>340</v>
      </c>
      <c r="G3656" s="2">
        <f t="shared" si="694"/>
        <v>0</v>
      </c>
      <c r="H3656" s="2">
        <f>MIN(Inputs!$B$2, (Inputs!$B$14 - F3656)/Inputs!$B$15)</f>
        <v>0</v>
      </c>
      <c r="I3656" s="2">
        <f>MAX(MIN(Inputs!$B$2, F3656*Inputs!$B$16, Inputs!$B$14*Inputs!$B$4 - G3656), 0)</f>
        <v>170</v>
      </c>
      <c r="J3656" s="2">
        <f>MAX(MIN(Inputs!$B$2, F3656*Inputs!$B$16, (Inputs!$B$14-F3656)/Inputs!$B$15)*Inputs!$B$9, 0)</f>
        <v>0</v>
      </c>
      <c r="K3656" s="2">
        <f>MAX(E3656*Inputs!$B$5 - B3656 - Inputs!$B$8, 0) * H3656</f>
        <v>0</v>
      </c>
      <c r="L3656" s="2">
        <f>IF(B3656 &gt;= D3656*Inputs!$B$10, MAX(B3656 - E3656/Inputs!$B$5 - Inputs!$B$8, 0) * I3656, 0)</f>
        <v>0</v>
      </c>
      <c r="M3656" s="2">
        <f t="shared" si="686"/>
        <v>0</v>
      </c>
      <c r="N3656" s="3" t="str">
        <f t="shared" si="687"/>
        <v>Idle</v>
      </c>
      <c r="O3656" s="3" t="str">
        <f t="shared" si="695"/>
        <v>Idle</v>
      </c>
      <c r="P3656" s="2">
        <f t="shared" si="688"/>
        <v>0</v>
      </c>
      <c r="Q3656" s="2">
        <f t="shared" si="689"/>
        <v>0</v>
      </c>
      <c r="R3656" s="2">
        <f t="shared" si="690"/>
        <v>0</v>
      </c>
      <c r="S3656" s="2">
        <f t="shared" si="691"/>
        <v>0</v>
      </c>
      <c r="T3656" s="2">
        <f t="shared" si="692"/>
        <v>0</v>
      </c>
      <c r="U3656" s="2">
        <f>IF(O3656="Reg", R3656 * Inputs!$B$7, 0)</f>
        <v>0</v>
      </c>
      <c r="V3656" s="2">
        <f>MAX(F3656 + P3656*Inputs!$B$15 - (Q3656/Inputs!$B$16) - U3656, 0)</f>
        <v>340</v>
      </c>
    </row>
    <row r="3657" spans="1:22" x14ac:dyDescent="0.3">
      <c r="A3657" s="1">
        <v>46175.291666666657</v>
      </c>
      <c r="B3657" s="2">
        <v>0</v>
      </c>
      <c r="C3657" s="2">
        <v>6.7992709317904678</v>
      </c>
      <c r="D3657" s="2">
        <f t="shared" si="684"/>
        <v>41.728368928599572</v>
      </c>
      <c r="E3657" s="2">
        <f t="shared" si="685"/>
        <v>7.4896168016109863</v>
      </c>
      <c r="F3657" s="2">
        <f t="shared" si="693"/>
        <v>340</v>
      </c>
      <c r="G3657" s="2">
        <f t="shared" si="694"/>
        <v>0</v>
      </c>
      <c r="H3657" s="2">
        <f>MIN(Inputs!$B$2, (Inputs!$B$14 - F3657)/Inputs!$B$15)</f>
        <v>0</v>
      </c>
      <c r="I3657" s="2">
        <f>MAX(MIN(Inputs!$B$2, F3657*Inputs!$B$16, Inputs!$B$14*Inputs!$B$4 - G3657), 0)</f>
        <v>170</v>
      </c>
      <c r="J3657" s="2">
        <f>MAX(MIN(Inputs!$B$2, F3657*Inputs!$B$16, (Inputs!$B$14-F3657)/Inputs!$B$15)*Inputs!$B$9, 0)</f>
        <v>0</v>
      </c>
      <c r="K3657" s="2">
        <f>MAX(E3657*Inputs!$B$5 - B3657 - Inputs!$B$8, 0) * H3657</f>
        <v>0</v>
      </c>
      <c r="L3657" s="2">
        <f>IF(B3657 &gt;= D3657*Inputs!$B$10, MAX(B3657 - E3657/Inputs!$B$5 - Inputs!$B$8, 0) * I3657, 0)</f>
        <v>0</v>
      </c>
      <c r="M3657" s="2">
        <f t="shared" si="686"/>
        <v>0</v>
      </c>
      <c r="N3657" s="3" t="str">
        <f t="shared" si="687"/>
        <v>Idle</v>
      </c>
      <c r="O3657" s="3" t="str">
        <f t="shared" si="695"/>
        <v>Idle</v>
      </c>
      <c r="P3657" s="2">
        <f t="shared" si="688"/>
        <v>0</v>
      </c>
      <c r="Q3657" s="2">
        <f t="shared" si="689"/>
        <v>0</v>
      </c>
      <c r="R3657" s="2">
        <f t="shared" si="690"/>
        <v>0</v>
      </c>
      <c r="S3657" s="2">
        <f t="shared" si="691"/>
        <v>0</v>
      </c>
      <c r="T3657" s="2">
        <f t="shared" si="692"/>
        <v>0</v>
      </c>
      <c r="U3657" s="2">
        <f>IF(O3657="Reg", R3657 * Inputs!$B$7, 0)</f>
        <v>0</v>
      </c>
      <c r="V3657" s="2">
        <f>MAX(F3657 + P3657*Inputs!$B$15 - (Q3657/Inputs!$B$16) - U3657, 0)</f>
        <v>340</v>
      </c>
    </row>
    <row r="3658" spans="1:22" x14ac:dyDescent="0.3">
      <c r="A3658" s="1">
        <v>46175.333333333343</v>
      </c>
      <c r="B3658" s="2">
        <v>0</v>
      </c>
      <c r="C3658" s="2">
        <v>7.1750567010243298</v>
      </c>
      <c r="D3658" s="2">
        <f t="shared" si="684"/>
        <v>41.728368928599572</v>
      </c>
      <c r="E3658" s="2">
        <f t="shared" si="685"/>
        <v>15.127915738214588</v>
      </c>
      <c r="F3658" s="2">
        <f t="shared" si="693"/>
        <v>340</v>
      </c>
      <c r="G3658" s="2">
        <f t="shared" si="694"/>
        <v>0</v>
      </c>
      <c r="H3658" s="2">
        <f>MIN(Inputs!$B$2, (Inputs!$B$14 - F3658)/Inputs!$B$15)</f>
        <v>0</v>
      </c>
      <c r="I3658" s="2">
        <f>MAX(MIN(Inputs!$B$2, F3658*Inputs!$B$16, Inputs!$B$14*Inputs!$B$4 - G3658), 0)</f>
        <v>170</v>
      </c>
      <c r="J3658" s="2">
        <f>MAX(MIN(Inputs!$B$2, F3658*Inputs!$B$16, (Inputs!$B$14-F3658)/Inputs!$B$15)*Inputs!$B$9, 0)</f>
        <v>0</v>
      </c>
      <c r="K3658" s="2">
        <f>MAX(E3658*Inputs!$B$5 - B3658 - Inputs!$B$8, 0) * H3658</f>
        <v>0</v>
      </c>
      <c r="L3658" s="2">
        <f>IF(B3658 &gt;= D3658*Inputs!$B$10, MAX(B3658 - E3658/Inputs!$B$5 - Inputs!$B$8, 0) * I3658, 0)</f>
        <v>0</v>
      </c>
      <c r="M3658" s="2">
        <f t="shared" si="686"/>
        <v>0</v>
      </c>
      <c r="N3658" s="3" t="str">
        <f t="shared" si="687"/>
        <v>Idle</v>
      </c>
      <c r="O3658" s="3" t="str">
        <f t="shared" si="695"/>
        <v>Idle</v>
      </c>
      <c r="P3658" s="2">
        <f t="shared" si="688"/>
        <v>0</v>
      </c>
      <c r="Q3658" s="2">
        <f t="shared" si="689"/>
        <v>0</v>
      </c>
      <c r="R3658" s="2">
        <f t="shared" si="690"/>
        <v>0</v>
      </c>
      <c r="S3658" s="2">
        <f t="shared" si="691"/>
        <v>0</v>
      </c>
      <c r="T3658" s="2">
        <f t="shared" si="692"/>
        <v>0</v>
      </c>
      <c r="U3658" s="2">
        <f>IF(O3658="Reg", R3658 * Inputs!$B$7, 0)</f>
        <v>0</v>
      </c>
      <c r="V3658" s="2">
        <f>MAX(F3658 + P3658*Inputs!$B$15 - (Q3658/Inputs!$B$16) - U3658, 0)</f>
        <v>340</v>
      </c>
    </row>
    <row r="3659" spans="1:22" x14ac:dyDescent="0.3">
      <c r="A3659" s="1">
        <v>46175.375</v>
      </c>
      <c r="B3659" s="2">
        <v>0</v>
      </c>
      <c r="C3659" s="2">
        <v>8.8530687169359812</v>
      </c>
      <c r="D3659" s="2">
        <f t="shared" si="684"/>
        <v>41.728368928599572</v>
      </c>
      <c r="E3659" s="2">
        <f t="shared" si="685"/>
        <v>26.602253906749031</v>
      </c>
      <c r="F3659" s="2">
        <f t="shared" si="693"/>
        <v>340</v>
      </c>
      <c r="G3659" s="2">
        <f t="shared" si="694"/>
        <v>0</v>
      </c>
      <c r="H3659" s="2">
        <f>MIN(Inputs!$B$2, (Inputs!$B$14 - F3659)/Inputs!$B$15)</f>
        <v>0</v>
      </c>
      <c r="I3659" s="2">
        <f>MAX(MIN(Inputs!$B$2, F3659*Inputs!$B$16, Inputs!$B$14*Inputs!$B$4 - G3659), 0)</f>
        <v>170</v>
      </c>
      <c r="J3659" s="2">
        <f>MAX(MIN(Inputs!$B$2, F3659*Inputs!$B$16, (Inputs!$B$14-F3659)/Inputs!$B$15)*Inputs!$B$9, 0)</f>
        <v>0</v>
      </c>
      <c r="K3659" s="2">
        <f>MAX(E3659*Inputs!$B$5 - B3659 - Inputs!$B$8, 0) * H3659</f>
        <v>0</v>
      </c>
      <c r="L3659" s="2">
        <f>IF(B3659 &gt;= D3659*Inputs!$B$10, MAX(B3659 - E3659/Inputs!$B$5 - Inputs!$B$8, 0) * I3659, 0)</f>
        <v>0</v>
      </c>
      <c r="M3659" s="2">
        <f t="shared" si="686"/>
        <v>0</v>
      </c>
      <c r="N3659" s="3" t="str">
        <f t="shared" si="687"/>
        <v>Idle</v>
      </c>
      <c r="O3659" s="3" t="str">
        <f t="shared" si="695"/>
        <v>Idle</v>
      </c>
      <c r="P3659" s="2">
        <f t="shared" si="688"/>
        <v>0</v>
      </c>
      <c r="Q3659" s="2">
        <f t="shared" si="689"/>
        <v>0</v>
      </c>
      <c r="R3659" s="2">
        <f t="shared" si="690"/>
        <v>0</v>
      </c>
      <c r="S3659" s="2">
        <f t="shared" si="691"/>
        <v>0</v>
      </c>
      <c r="T3659" s="2">
        <f t="shared" si="692"/>
        <v>0</v>
      </c>
      <c r="U3659" s="2">
        <f>IF(O3659="Reg", R3659 * Inputs!$B$7, 0)</f>
        <v>0</v>
      </c>
      <c r="V3659" s="2">
        <f>MAX(F3659 + P3659*Inputs!$B$15 - (Q3659/Inputs!$B$16) - U3659, 0)</f>
        <v>340</v>
      </c>
    </row>
    <row r="3660" spans="1:22" x14ac:dyDescent="0.3">
      <c r="A3660" s="1">
        <v>46175.416666666657</v>
      </c>
      <c r="B3660" s="2">
        <v>0</v>
      </c>
      <c r="C3660" s="2">
        <v>17.715891976212951</v>
      </c>
      <c r="D3660" s="2">
        <f t="shared" si="684"/>
        <v>41.728368928599572</v>
      </c>
      <c r="E3660" s="2">
        <f t="shared" si="685"/>
        <v>57.402170362837602</v>
      </c>
      <c r="F3660" s="2">
        <f t="shared" si="693"/>
        <v>340</v>
      </c>
      <c r="G3660" s="2">
        <f t="shared" si="694"/>
        <v>0</v>
      </c>
      <c r="H3660" s="2">
        <f>MIN(Inputs!$B$2, (Inputs!$B$14 - F3660)/Inputs!$B$15)</f>
        <v>0</v>
      </c>
      <c r="I3660" s="2">
        <f>MAX(MIN(Inputs!$B$2, F3660*Inputs!$B$16, Inputs!$B$14*Inputs!$B$4 - G3660), 0)</f>
        <v>170</v>
      </c>
      <c r="J3660" s="2">
        <f>MAX(MIN(Inputs!$B$2, F3660*Inputs!$B$16, (Inputs!$B$14-F3660)/Inputs!$B$15)*Inputs!$B$9, 0)</f>
        <v>0</v>
      </c>
      <c r="K3660" s="2">
        <f>MAX(E3660*Inputs!$B$5 - B3660 - Inputs!$B$8, 0) * H3660</f>
        <v>0</v>
      </c>
      <c r="L3660" s="2">
        <f>IF(B3660 &gt;= D3660*Inputs!$B$10, MAX(B3660 - E3660/Inputs!$B$5 - Inputs!$B$8, 0) * I3660, 0)</f>
        <v>0</v>
      </c>
      <c r="M3660" s="2">
        <f t="shared" si="686"/>
        <v>0</v>
      </c>
      <c r="N3660" s="3" t="str">
        <f t="shared" si="687"/>
        <v>Idle</v>
      </c>
      <c r="O3660" s="3" t="str">
        <f t="shared" si="695"/>
        <v>Idle</v>
      </c>
      <c r="P3660" s="2">
        <f t="shared" si="688"/>
        <v>0</v>
      </c>
      <c r="Q3660" s="2">
        <f t="shared" si="689"/>
        <v>0</v>
      </c>
      <c r="R3660" s="2">
        <f t="shared" si="690"/>
        <v>0</v>
      </c>
      <c r="S3660" s="2">
        <f t="shared" si="691"/>
        <v>0</v>
      </c>
      <c r="T3660" s="2">
        <f t="shared" si="692"/>
        <v>0</v>
      </c>
      <c r="U3660" s="2">
        <f>IF(O3660="Reg", R3660 * Inputs!$B$7, 0)</f>
        <v>0</v>
      </c>
      <c r="V3660" s="2">
        <f>MAX(F3660 + P3660*Inputs!$B$15 - (Q3660/Inputs!$B$16) - U3660, 0)</f>
        <v>340</v>
      </c>
    </row>
    <row r="3661" spans="1:22" x14ac:dyDescent="0.3">
      <c r="A3661" s="1">
        <v>46175.458333333343</v>
      </c>
      <c r="B3661" s="2">
        <v>13.140494599319441</v>
      </c>
      <c r="C3661" s="2">
        <v>6.979574996800685</v>
      </c>
      <c r="D3661" s="2">
        <f t="shared" si="684"/>
        <v>41.728368928599572</v>
      </c>
      <c r="E3661" s="2">
        <f t="shared" si="685"/>
        <v>71.486992192922628</v>
      </c>
      <c r="F3661" s="2">
        <f t="shared" si="693"/>
        <v>340</v>
      </c>
      <c r="G3661" s="2">
        <f t="shared" si="694"/>
        <v>0</v>
      </c>
      <c r="H3661" s="2">
        <f>MIN(Inputs!$B$2, (Inputs!$B$14 - F3661)/Inputs!$B$15)</f>
        <v>0</v>
      </c>
      <c r="I3661" s="2">
        <f>MAX(MIN(Inputs!$B$2, F3661*Inputs!$B$16, Inputs!$B$14*Inputs!$B$4 - G3661), 0)</f>
        <v>170</v>
      </c>
      <c r="J3661" s="2">
        <f>MAX(MIN(Inputs!$B$2, F3661*Inputs!$B$16, (Inputs!$B$14-F3661)/Inputs!$B$15)*Inputs!$B$9, 0)</f>
        <v>0</v>
      </c>
      <c r="K3661" s="2">
        <f>MAX(E3661*Inputs!$B$5 - B3661 - Inputs!$B$8, 0) * H3661</f>
        <v>0</v>
      </c>
      <c r="L3661" s="2">
        <f>IF(B3661 &gt;= D3661*Inputs!$B$10, MAX(B3661 - E3661/Inputs!$B$5 - Inputs!$B$8, 0) * I3661, 0)</f>
        <v>0</v>
      </c>
      <c r="M3661" s="2">
        <f t="shared" si="686"/>
        <v>0</v>
      </c>
      <c r="N3661" s="3" t="str">
        <f t="shared" si="687"/>
        <v>Idle</v>
      </c>
      <c r="O3661" s="3" t="str">
        <f t="shared" si="695"/>
        <v>Idle</v>
      </c>
      <c r="P3661" s="2">
        <f t="shared" si="688"/>
        <v>0</v>
      </c>
      <c r="Q3661" s="2">
        <f t="shared" si="689"/>
        <v>0</v>
      </c>
      <c r="R3661" s="2">
        <f t="shared" si="690"/>
        <v>0</v>
      </c>
      <c r="S3661" s="2">
        <f t="shared" si="691"/>
        <v>0</v>
      </c>
      <c r="T3661" s="2">
        <f t="shared" si="692"/>
        <v>0</v>
      </c>
      <c r="U3661" s="2">
        <f>IF(O3661="Reg", R3661 * Inputs!$B$7, 0)</f>
        <v>0</v>
      </c>
      <c r="V3661" s="2">
        <f>MAX(F3661 + P3661*Inputs!$B$15 - (Q3661/Inputs!$B$16) - U3661, 0)</f>
        <v>340</v>
      </c>
    </row>
    <row r="3662" spans="1:22" x14ac:dyDescent="0.3">
      <c r="A3662" s="1">
        <v>46175.5</v>
      </c>
      <c r="B3662" s="2">
        <v>31.797206210346481</v>
      </c>
      <c r="C3662" s="2">
        <v>7.5108159069115281</v>
      </c>
      <c r="D3662" s="2">
        <f t="shared" si="684"/>
        <v>41.728368928599572</v>
      </c>
      <c r="E3662" s="2">
        <f t="shared" si="685"/>
        <v>83.875224787759066</v>
      </c>
      <c r="F3662" s="2">
        <f t="shared" si="693"/>
        <v>340</v>
      </c>
      <c r="G3662" s="2">
        <f t="shared" si="694"/>
        <v>0</v>
      </c>
      <c r="H3662" s="2">
        <f>MIN(Inputs!$B$2, (Inputs!$B$14 - F3662)/Inputs!$B$15)</f>
        <v>0</v>
      </c>
      <c r="I3662" s="2">
        <f>MAX(MIN(Inputs!$B$2, F3662*Inputs!$B$16, Inputs!$B$14*Inputs!$B$4 - G3662), 0)</f>
        <v>170</v>
      </c>
      <c r="J3662" s="2">
        <f>MAX(MIN(Inputs!$B$2, F3662*Inputs!$B$16, (Inputs!$B$14-F3662)/Inputs!$B$15)*Inputs!$B$9, 0)</f>
        <v>0</v>
      </c>
      <c r="K3662" s="2">
        <f>MAX(E3662*Inputs!$B$5 - B3662 - Inputs!$B$8, 0) * H3662</f>
        <v>0</v>
      </c>
      <c r="L3662" s="2">
        <f>IF(B3662 &gt;= D3662*Inputs!$B$10, MAX(B3662 - E3662/Inputs!$B$5 - Inputs!$B$8, 0) * I3662, 0)</f>
        <v>0</v>
      </c>
      <c r="M3662" s="2">
        <f t="shared" si="686"/>
        <v>0</v>
      </c>
      <c r="N3662" s="3" t="str">
        <f t="shared" si="687"/>
        <v>Idle</v>
      </c>
      <c r="O3662" s="3" t="str">
        <f t="shared" si="695"/>
        <v>Idle</v>
      </c>
      <c r="P3662" s="2">
        <f t="shared" si="688"/>
        <v>0</v>
      </c>
      <c r="Q3662" s="2">
        <f t="shared" si="689"/>
        <v>0</v>
      </c>
      <c r="R3662" s="2">
        <f t="shared" si="690"/>
        <v>0</v>
      </c>
      <c r="S3662" s="2">
        <f t="shared" si="691"/>
        <v>0</v>
      </c>
      <c r="T3662" s="2">
        <f t="shared" si="692"/>
        <v>0</v>
      </c>
      <c r="U3662" s="2">
        <f>IF(O3662="Reg", R3662 * Inputs!$B$7, 0)</f>
        <v>0</v>
      </c>
      <c r="V3662" s="2">
        <f>MAX(F3662 + P3662*Inputs!$B$15 - (Q3662/Inputs!$B$16) - U3662, 0)</f>
        <v>340</v>
      </c>
    </row>
    <row r="3663" spans="1:22" x14ac:dyDescent="0.3">
      <c r="A3663" s="1">
        <v>46175.541666666657</v>
      </c>
      <c r="B3663" s="2">
        <v>45.829793619621611</v>
      </c>
      <c r="C3663" s="2">
        <v>6.3750510433588907</v>
      </c>
      <c r="D3663" s="2">
        <f t="shared" si="684"/>
        <v>41.728368928599572</v>
      </c>
      <c r="E3663" s="2">
        <f t="shared" si="685"/>
        <v>93.390485426749095</v>
      </c>
      <c r="F3663" s="2">
        <f t="shared" si="693"/>
        <v>340</v>
      </c>
      <c r="G3663" s="2">
        <f t="shared" si="694"/>
        <v>0</v>
      </c>
      <c r="H3663" s="2">
        <f>MIN(Inputs!$B$2, (Inputs!$B$14 - F3663)/Inputs!$B$15)</f>
        <v>0</v>
      </c>
      <c r="I3663" s="2">
        <f>MAX(MIN(Inputs!$B$2, F3663*Inputs!$B$16, Inputs!$B$14*Inputs!$B$4 - G3663), 0)</f>
        <v>170</v>
      </c>
      <c r="J3663" s="2">
        <f>MAX(MIN(Inputs!$B$2, F3663*Inputs!$B$16, (Inputs!$B$14-F3663)/Inputs!$B$15)*Inputs!$B$9, 0)</f>
        <v>0</v>
      </c>
      <c r="K3663" s="2">
        <f>MAX(E3663*Inputs!$B$5 - B3663 - Inputs!$B$8, 0) * H3663</f>
        <v>0</v>
      </c>
      <c r="L3663" s="2">
        <f>IF(B3663 &gt;= D3663*Inputs!$B$10, MAX(B3663 - E3663/Inputs!$B$5 - Inputs!$B$8, 0) * I3663, 0)</f>
        <v>0</v>
      </c>
      <c r="M3663" s="2">
        <f t="shared" si="686"/>
        <v>0</v>
      </c>
      <c r="N3663" s="3" t="str">
        <f t="shared" si="687"/>
        <v>Idle</v>
      </c>
      <c r="O3663" s="3" t="str">
        <f t="shared" si="695"/>
        <v>Idle</v>
      </c>
      <c r="P3663" s="2">
        <f t="shared" si="688"/>
        <v>0</v>
      </c>
      <c r="Q3663" s="2">
        <f t="shared" si="689"/>
        <v>0</v>
      </c>
      <c r="R3663" s="2">
        <f t="shared" si="690"/>
        <v>0</v>
      </c>
      <c r="S3663" s="2">
        <f t="shared" si="691"/>
        <v>0</v>
      </c>
      <c r="T3663" s="2">
        <f t="shared" si="692"/>
        <v>0</v>
      </c>
      <c r="U3663" s="2">
        <f>IF(O3663="Reg", R3663 * Inputs!$B$7, 0)</f>
        <v>0</v>
      </c>
      <c r="V3663" s="2">
        <f>MAX(F3663 + P3663*Inputs!$B$15 - (Q3663/Inputs!$B$16) - U3663, 0)</f>
        <v>340</v>
      </c>
    </row>
    <row r="3664" spans="1:22" x14ac:dyDescent="0.3">
      <c r="A3664" s="1">
        <v>46175.583333333343</v>
      </c>
      <c r="B3664" s="2">
        <v>68.846029011206653</v>
      </c>
      <c r="C3664" s="2">
        <v>7.3825442202390672</v>
      </c>
      <c r="D3664" s="2">
        <f t="shared" si="684"/>
        <v>41.728368928599572</v>
      </c>
      <c r="E3664" s="2">
        <f t="shared" si="685"/>
        <v>100.74107816472565</v>
      </c>
      <c r="F3664" s="2">
        <f t="shared" si="693"/>
        <v>340</v>
      </c>
      <c r="G3664" s="2">
        <f t="shared" si="694"/>
        <v>0</v>
      </c>
      <c r="H3664" s="2">
        <f>MIN(Inputs!$B$2, (Inputs!$B$14 - F3664)/Inputs!$B$15)</f>
        <v>0</v>
      </c>
      <c r="I3664" s="2">
        <f>MAX(MIN(Inputs!$B$2, F3664*Inputs!$B$16, Inputs!$B$14*Inputs!$B$4 - G3664), 0)</f>
        <v>170</v>
      </c>
      <c r="J3664" s="2">
        <f>MAX(MIN(Inputs!$B$2, F3664*Inputs!$B$16, (Inputs!$B$14-F3664)/Inputs!$B$15)*Inputs!$B$9, 0)</f>
        <v>0</v>
      </c>
      <c r="K3664" s="2">
        <f>MAX(E3664*Inputs!$B$5 - B3664 - Inputs!$B$8, 0) * H3664</f>
        <v>0</v>
      </c>
      <c r="L3664" s="2">
        <f>IF(B3664 &gt;= D3664*Inputs!$B$10, MAX(B3664 - E3664/Inputs!$B$5 - Inputs!$B$8, 0) * I3664, 0)</f>
        <v>0</v>
      </c>
      <c r="M3664" s="2">
        <f t="shared" si="686"/>
        <v>0</v>
      </c>
      <c r="N3664" s="3" t="str">
        <f t="shared" si="687"/>
        <v>Idle</v>
      </c>
      <c r="O3664" s="3" t="str">
        <f t="shared" si="695"/>
        <v>Idle</v>
      </c>
      <c r="P3664" s="2">
        <f t="shared" si="688"/>
        <v>0</v>
      </c>
      <c r="Q3664" s="2">
        <f t="shared" si="689"/>
        <v>0</v>
      </c>
      <c r="R3664" s="2">
        <f t="shared" si="690"/>
        <v>0</v>
      </c>
      <c r="S3664" s="2">
        <f t="shared" si="691"/>
        <v>0</v>
      </c>
      <c r="T3664" s="2">
        <f t="shared" si="692"/>
        <v>0</v>
      </c>
      <c r="U3664" s="2">
        <f>IF(O3664="Reg", R3664 * Inputs!$B$7, 0)</f>
        <v>0</v>
      </c>
      <c r="V3664" s="2">
        <f>MAX(F3664 + P3664*Inputs!$B$15 - (Q3664/Inputs!$B$16) - U3664, 0)</f>
        <v>340</v>
      </c>
    </row>
    <row r="3665" spans="1:22" x14ac:dyDescent="0.3">
      <c r="A3665" s="1">
        <v>46175.625</v>
      </c>
      <c r="B3665" s="2">
        <v>184.7994987365314</v>
      </c>
      <c r="C3665" s="2">
        <v>11.49806847823643</v>
      </c>
      <c r="D3665" s="2">
        <f t="shared" si="684"/>
        <v>41.728368928599572</v>
      </c>
      <c r="E3665" s="2">
        <f t="shared" si="685"/>
        <v>102.85795691899212</v>
      </c>
      <c r="F3665" s="2">
        <f t="shared" si="693"/>
        <v>340</v>
      </c>
      <c r="G3665" s="2">
        <f t="shared" si="694"/>
        <v>0</v>
      </c>
      <c r="H3665" s="2">
        <f>MIN(Inputs!$B$2, (Inputs!$B$14 - F3665)/Inputs!$B$15)</f>
        <v>0</v>
      </c>
      <c r="I3665" s="2">
        <f>MAX(MIN(Inputs!$B$2, F3665*Inputs!$B$16, Inputs!$B$14*Inputs!$B$4 - G3665), 0)</f>
        <v>170</v>
      </c>
      <c r="J3665" s="2">
        <f>MAX(MIN(Inputs!$B$2, F3665*Inputs!$B$16, (Inputs!$B$14-F3665)/Inputs!$B$15)*Inputs!$B$9, 0)</f>
        <v>0</v>
      </c>
      <c r="K3665" s="2">
        <f>MAX(E3665*Inputs!$B$5 - B3665 - Inputs!$B$8, 0) * H3665</f>
        <v>0</v>
      </c>
      <c r="L3665" s="2">
        <f>IF(B3665 &gt;= D3665*Inputs!$B$10, MAX(B3665 - E3665/Inputs!$B$5 - Inputs!$B$8, 0) * I3665, 0)</f>
        <v>8145.6276531323165</v>
      </c>
      <c r="M3665" s="2">
        <f t="shared" si="686"/>
        <v>0</v>
      </c>
      <c r="N3665" s="3" t="str">
        <f t="shared" si="687"/>
        <v>Discharge</v>
      </c>
      <c r="O3665" s="3" t="str">
        <f t="shared" si="695"/>
        <v>Discharge</v>
      </c>
      <c r="P3665" s="2">
        <f t="shared" si="688"/>
        <v>0</v>
      </c>
      <c r="Q3665" s="2">
        <f t="shared" si="689"/>
        <v>170</v>
      </c>
      <c r="R3665" s="2">
        <f t="shared" si="690"/>
        <v>0</v>
      </c>
      <c r="S3665" s="2">
        <f t="shared" si="691"/>
        <v>31415.914785210338</v>
      </c>
      <c r="T3665" s="2">
        <f t="shared" si="692"/>
        <v>0</v>
      </c>
      <c r="U3665" s="2">
        <f>IF(O3665="Reg", R3665 * Inputs!$B$7, 0)</f>
        <v>0</v>
      </c>
      <c r="V3665" s="2">
        <f>MAX(F3665 + P3665*Inputs!$B$15 - (Q3665/Inputs!$B$16) - U3665, 0)</f>
        <v>170</v>
      </c>
    </row>
    <row r="3666" spans="1:22" x14ac:dyDescent="0.3">
      <c r="A3666" s="1">
        <v>46175.666666666657</v>
      </c>
      <c r="B3666" s="2">
        <v>84.508930980510186</v>
      </c>
      <c r="C3666" s="2">
        <v>10.368214439974031</v>
      </c>
      <c r="D3666" s="2">
        <f t="shared" si="684"/>
        <v>41.728368928599572</v>
      </c>
      <c r="E3666" s="2">
        <f t="shared" si="685"/>
        <v>83.297287635479208</v>
      </c>
      <c r="F3666" s="2">
        <f t="shared" si="693"/>
        <v>170</v>
      </c>
      <c r="G3666" s="2">
        <f t="shared" si="694"/>
        <v>170</v>
      </c>
      <c r="H3666" s="2">
        <f>MIN(Inputs!$B$2, (Inputs!$B$14 - F3666)/Inputs!$B$15)</f>
        <v>170</v>
      </c>
      <c r="I3666" s="2">
        <f>MAX(MIN(Inputs!$B$2, F3666*Inputs!$B$16, Inputs!$B$14*Inputs!$B$4 - G3666), 0)</f>
        <v>170</v>
      </c>
      <c r="J3666" s="2">
        <f>MAX(MIN(Inputs!$B$2, F3666*Inputs!$B$16, (Inputs!$B$14-F3666)/Inputs!$B$15)*Inputs!$B$9, 0)</f>
        <v>136</v>
      </c>
      <c r="K3666" s="2">
        <f>MAX(E3666*Inputs!$B$5 - B3666 - Inputs!$B$8, 0) * H3666</f>
        <v>0</v>
      </c>
      <c r="L3666" s="2">
        <f>IF(B3666 &gt;= D3666*Inputs!$B$10, MAX(B3666 - E3666/Inputs!$B$5 - Inputs!$B$8, 0) * I3666, 0)</f>
        <v>0</v>
      </c>
      <c r="M3666" s="2">
        <f t="shared" si="686"/>
        <v>1410.0771638364681</v>
      </c>
      <c r="N3666" s="3" t="str">
        <f t="shared" si="687"/>
        <v>Reg</v>
      </c>
      <c r="O3666" s="3" t="str">
        <f t="shared" si="695"/>
        <v>Discharge</v>
      </c>
      <c r="P3666" s="2">
        <f t="shared" si="688"/>
        <v>0</v>
      </c>
      <c r="Q3666" s="2">
        <f t="shared" si="689"/>
        <v>170</v>
      </c>
      <c r="R3666" s="2">
        <f t="shared" si="690"/>
        <v>0</v>
      </c>
      <c r="S3666" s="2">
        <f t="shared" si="691"/>
        <v>14366.518266686731</v>
      </c>
      <c r="T3666" s="2">
        <f t="shared" si="692"/>
        <v>0</v>
      </c>
      <c r="U3666" s="2">
        <f>IF(O3666="Reg", R3666 * Inputs!$B$7, 0)</f>
        <v>0</v>
      </c>
      <c r="V3666" s="2">
        <f>MAX(F3666 + P3666*Inputs!$B$15 - (Q3666/Inputs!$B$16) - U3666, 0)</f>
        <v>0</v>
      </c>
    </row>
    <row r="3667" spans="1:22" x14ac:dyDescent="0.3">
      <c r="A3667" s="1">
        <v>46175.708333333343</v>
      </c>
      <c r="B3667" s="2">
        <v>87.469890168338054</v>
      </c>
      <c r="C3667" s="2">
        <v>5.1316296338708707</v>
      </c>
      <c r="D3667" s="2">
        <f t="shared" si="684"/>
        <v>41.728368928599572</v>
      </c>
      <c r="E3667" s="2">
        <f t="shared" si="685"/>
        <v>79.782827788623322</v>
      </c>
      <c r="F3667" s="2">
        <f t="shared" si="693"/>
        <v>0</v>
      </c>
      <c r="G3667" s="2">
        <f t="shared" si="694"/>
        <v>340</v>
      </c>
      <c r="H3667" s="2">
        <f>MIN(Inputs!$B$2, (Inputs!$B$14 - F3667)/Inputs!$B$15)</f>
        <v>170</v>
      </c>
      <c r="I3667" s="2">
        <f>MAX(MIN(Inputs!$B$2, F3667*Inputs!$B$16, Inputs!$B$14*Inputs!$B$4 - G3667), 0)</f>
        <v>0</v>
      </c>
      <c r="J3667" s="2">
        <f>MAX(MIN(Inputs!$B$2, F3667*Inputs!$B$16, (Inputs!$B$14-F3667)/Inputs!$B$15)*Inputs!$B$9, 0)</f>
        <v>0</v>
      </c>
      <c r="K3667" s="2">
        <f>MAX(E3667*Inputs!$B$5 - B3667 - Inputs!$B$8, 0) * H3667</f>
        <v>0</v>
      </c>
      <c r="L3667" s="2">
        <f>IF(B3667 &gt;= D3667*Inputs!$B$10, MAX(B3667 - E3667/Inputs!$B$5 - Inputs!$B$8, 0) * I3667, 0)</f>
        <v>0</v>
      </c>
      <c r="M3667" s="2">
        <f t="shared" si="686"/>
        <v>0</v>
      </c>
      <c r="N3667" s="3" t="str">
        <f t="shared" si="687"/>
        <v>Idle</v>
      </c>
      <c r="O3667" s="3" t="str">
        <f t="shared" si="695"/>
        <v>Idle</v>
      </c>
      <c r="P3667" s="2">
        <f t="shared" si="688"/>
        <v>0</v>
      </c>
      <c r="Q3667" s="2">
        <f t="shared" si="689"/>
        <v>0</v>
      </c>
      <c r="R3667" s="2">
        <f t="shared" si="690"/>
        <v>0</v>
      </c>
      <c r="S3667" s="2">
        <f t="shared" si="691"/>
        <v>0</v>
      </c>
      <c r="T3667" s="2">
        <f t="shared" si="692"/>
        <v>0</v>
      </c>
      <c r="U3667" s="2">
        <f>IF(O3667="Reg", R3667 * Inputs!$B$7, 0)</f>
        <v>0</v>
      </c>
      <c r="V3667" s="2">
        <f>MAX(F3667 + P3667*Inputs!$B$15 - (Q3667/Inputs!$B$16) - U3667, 0)</f>
        <v>0</v>
      </c>
    </row>
    <row r="3668" spans="1:22" x14ac:dyDescent="0.3">
      <c r="A3668" s="1">
        <v>46175.75</v>
      </c>
      <c r="B3668" s="2">
        <v>88.888770044286701</v>
      </c>
      <c r="C3668" s="2">
        <v>4.7018606153224756</v>
      </c>
      <c r="D3668" s="2">
        <f t="shared" si="684"/>
        <v>41.728368928599572</v>
      </c>
      <c r="E3668" s="2">
        <f t="shared" si="685"/>
        <v>71.911227024975162</v>
      </c>
      <c r="F3668" s="2">
        <f t="shared" si="693"/>
        <v>0</v>
      </c>
      <c r="G3668" s="2">
        <f t="shared" si="694"/>
        <v>340</v>
      </c>
      <c r="H3668" s="2">
        <f>MIN(Inputs!$B$2, (Inputs!$B$14 - F3668)/Inputs!$B$15)</f>
        <v>170</v>
      </c>
      <c r="I3668" s="2">
        <f>MAX(MIN(Inputs!$B$2, F3668*Inputs!$B$16, Inputs!$B$14*Inputs!$B$4 - G3668), 0)</f>
        <v>0</v>
      </c>
      <c r="J3668" s="2">
        <f>MAX(MIN(Inputs!$B$2, F3668*Inputs!$B$16, (Inputs!$B$14-F3668)/Inputs!$B$15)*Inputs!$B$9, 0)</f>
        <v>0</v>
      </c>
      <c r="K3668" s="2">
        <f>MAX(E3668*Inputs!$B$5 - B3668 - Inputs!$B$8, 0) * H3668</f>
        <v>0</v>
      </c>
      <c r="L3668" s="2">
        <f>IF(B3668 &gt;= D3668*Inputs!$B$10, MAX(B3668 - E3668/Inputs!$B$5 - Inputs!$B$8, 0) * I3668, 0)</f>
        <v>0</v>
      </c>
      <c r="M3668" s="2">
        <f t="shared" si="686"/>
        <v>0</v>
      </c>
      <c r="N3668" s="3" t="str">
        <f t="shared" si="687"/>
        <v>Idle</v>
      </c>
      <c r="O3668" s="3" t="str">
        <f t="shared" si="695"/>
        <v>Idle</v>
      </c>
      <c r="P3668" s="2">
        <f t="shared" si="688"/>
        <v>0</v>
      </c>
      <c r="Q3668" s="2">
        <f t="shared" si="689"/>
        <v>0</v>
      </c>
      <c r="R3668" s="2">
        <f t="shared" si="690"/>
        <v>0</v>
      </c>
      <c r="S3668" s="2">
        <f t="shared" si="691"/>
        <v>0</v>
      </c>
      <c r="T3668" s="2">
        <f t="shared" si="692"/>
        <v>0</v>
      </c>
      <c r="U3668" s="2">
        <f>IF(O3668="Reg", R3668 * Inputs!$B$7, 0)</f>
        <v>0</v>
      </c>
      <c r="V3668" s="2">
        <f>MAX(F3668 + P3668*Inputs!$B$15 - (Q3668/Inputs!$B$16) - U3668, 0)</f>
        <v>0</v>
      </c>
    </row>
    <row r="3669" spans="1:22" x14ac:dyDescent="0.3">
      <c r="A3669" s="1">
        <v>46175.791666666657</v>
      </c>
      <c r="B3669" s="2">
        <v>89.933350047480886</v>
      </c>
      <c r="C3669" s="2">
        <v>3.6708890083558559</v>
      </c>
      <c r="D3669" s="2">
        <f t="shared" si="684"/>
        <v>41.728368928599572</v>
      </c>
      <c r="E3669" s="2">
        <f t="shared" si="685"/>
        <v>62.881499990457257</v>
      </c>
      <c r="F3669" s="2">
        <f t="shared" si="693"/>
        <v>0</v>
      </c>
      <c r="G3669" s="2">
        <f t="shared" si="694"/>
        <v>340</v>
      </c>
      <c r="H3669" s="2">
        <f>MIN(Inputs!$B$2, (Inputs!$B$14 - F3669)/Inputs!$B$15)</f>
        <v>170</v>
      </c>
      <c r="I3669" s="2">
        <f>MAX(MIN(Inputs!$B$2, F3669*Inputs!$B$16, Inputs!$B$14*Inputs!$B$4 - G3669), 0)</f>
        <v>0</v>
      </c>
      <c r="J3669" s="2">
        <f>MAX(MIN(Inputs!$B$2, F3669*Inputs!$B$16, (Inputs!$B$14-F3669)/Inputs!$B$15)*Inputs!$B$9, 0)</f>
        <v>0</v>
      </c>
      <c r="K3669" s="2">
        <f>MAX(E3669*Inputs!$B$5 - B3669 - Inputs!$B$8, 0) * H3669</f>
        <v>0</v>
      </c>
      <c r="L3669" s="2">
        <f>IF(B3669 &gt;= D3669*Inputs!$B$10, MAX(B3669 - E3669/Inputs!$B$5 - Inputs!$B$8, 0) * I3669, 0)</f>
        <v>0</v>
      </c>
      <c r="M3669" s="2">
        <f t="shared" si="686"/>
        <v>0</v>
      </c>
      <c r="N3669" s="3" t="str">
        <f t="shared" si="687"/>
        <v>Idle</v>
      </c>
      <c r="O3669" s="3" t="str">
        <f t="shared" si="695"/>
        <v>Idle</v>
      </c>
      <c r="P3669" s="2">
        <f t="shared" si="688"/>
        <v>0</v>
      </c>
      <c r="Q3669" s="2">
        <f t="shared" si="689"/>
        <v>0</v>
      </c>
      <c r="R3669" s="2">
        <f t="shared" si="690"/>
        <v>0</v>
      </c>
      <c r="S3669" s="2">
        <f t="shared" si="691"/>
        <v>0</v>
      </c>
      <c r="T3669" s="2">
        <f t="shared" si="692"/>
        <v>0</v>
      </c>
      <c r="U3669" s="2">
        <f>IF(O3669="Reg", R3669 * Inputs!$B$7, 0)</f>
        <v>0</v>
      </c>
      <c r="V3669" s="2">
        <f>MAX(F3669 + P3669*Inputs!$B$15 - (Q3669/Inputs!$B$16) - U3669, 0)</f>
        <v>0</v>
      </c>
    </row>
    <row r="3670" spans="1:22" x14ac:dyDescent="0.3">
      <c r="A3670" s="1">
        <v>46175.833333333343</v>
      </c>
      <c r="B3670" s="2">
        <v>81.547301536805577</v>
      </c>
      <c r="C3670" s="2">
        <v>2.657474635241361</v>
      </c>
      <c r="D3670" s="2">
        <f t="shared" si="684"/>
        <v>41.728368928599572</v>
      </c>
      <c r="E3670" s="2">
        <f t="shared" si="685"/>
        <v>50.281951194911663</v>
      </c>
      <c r="F3670" s="2">
        <f t="shared" si="693"/>
        <v>0</v>
      </c>
      <c r="G3670" s="2">
        <f t="shared" si="694"/>
        <v>340</v>
      </c>
      <c r="H3670" s="2">
        <f>MIN(Inputs!$B$2, (Inputs!$B$14 - F3670)/Inputs!$B$15)</f>
        <v>170</v>
      </c>
      <c r="I3670" s="2">
        <f>MAX(MIN(Inputs!$B$2, F3670*Inputs!$B$16, Inputs!$B$14*Inputs!$B$4 - G3670), 0)</f>
        <v>0</v>
      </c>
      <c r="J3670" s="2">
        <f>MAX(MIN(Inputs!$B$2, F3670*Inputs!$B$16, (Inputs!$B$14-F3670)/Inputs!$B$15)*Inputs!$B$9, 0)</f>
        <v>0</v>
      </c>
      <c r="K3670" s="2">
        <f>MAX(E3670*Inputs!$B$5 - B3670 - Inputs!$B$8, 0) * H3670</f>
        <v>0</v>
      </c>
      <c r="L3670" s="2">
        <f>IF(B3670 &gt;= D3670*Inputs!$B$10, MAX(B3670 - E3670/Inputs!$B$5 - Inputs!$B$8, 0) * I3670, 0)</f>
        <v>0</v>
      </c>
      <c r="M3670" s="2">
        <f t="shared" si="686"/>
        <v>0</v>
      </c>
      <c r="N3670" s="3" t="str">
        <f t="shared" si="687"/>
        <v>Idle</v>
      </c>
      <c r="O3670" s="3" t="str">
        <f t="shared" si="695"/>
        <v>Idle</v>
      </c>
      <c r="P3670" s="2">
        <f t="shared" si="688"/>
        <v>0</v>
      </c>
      <c r="Q3670" s="2">
        <f t="shared" si="689"/>
        <v>0</v>
      </c>
      <c r="R3670" s="2">
        <f t="shared" si="690"/>
        <v>0</v>
      </c>
      <c r="S3670" s="2">
        <f t="shared" si="691"/>
        <v>0</v>
      </c>
      <c r="T3670" s="2">
        <f t="shared" si="692"/>
        <v>0</v>
      </c>
      <c r="U3670" s="2">
        <f>IF(O3670="Reg", R3670 * Inputs!$B$7, 0)</f>
        <v>0</v>
      </c>
      <c r="V3670" s="2">
        <f>MAX(F3670 + P3670*Inputs!$B$15 - (Q3670/Inputs!$B$16) - U3670, 0)</f>
        <v>0</v>
      </c>
    </row>
    <row r="3671" spans="1:22" x14ac:dyDescent="0.3">
      <c r="A3671" s="1">
        <v>46175.875</v>
      </c>
      <c r="B3671" s="2">
        <v>67.435483035453899</v>
      </c>
      <c r="C3671" s="2">
        <v>7.4948726873522036</v>
      </c>
      <c r="D3671" s="2">
        <f t="shared" si="684"/>
        <v>41.728368928599572</v>
      </c>
      <c r="E3671" s="2">
        <f t="shared" si="685"/>
        <v>36.690734272110731</v>
      </c>
      <c r="F3671" s="2">
        <f t="shared" si="693"/>
        <v>0</v>
      </c>
      <c r="G3671" s="2">
        <f t="shared" si="694"/>
        <v>340</v>
      </c>
      <c r="H3671" s="2">
        <f>MIN(Inputs!$B$2, (Inputs!$B$14 - F3671)/Inputs!$B$15)</f>
        <v>170</v>
      </c>
      <c r="I3671" s="2">
        <f>MAX(MIN(Inputs!$B$2, F3671*Inputs!$B$16, Inputs!$B$14*Inputs!$B$4 - G3671), 0)</f>
        <v>0</v>
      </c>
      <c r="J3671" s="2">
        <f>MAX(MIN(Inputs!$B$2, F3671*Inputs!$B$16, (Inputs!$B$14-F3671)/Inputs!$B$15)*Inputs!$B$9, 0)</f>
        <v>0</v>
      </c>
      <c r="K3671" s="2">
        <f>MAX(E3671*Inputs!$B$5 - B3671 - Inputs!$B$8, 0) * H3671</f>
        <v>0</v>
      </c>
      <c r="L3671" s="2">
        <f>IF(B3671 &gt;= D3671*Inputs!$B$10, MAX(B3671 - E3671/Inputs!$B$5 - Inputs!$B$8, 0) * I3671, 0)</f>
        <v>0</v>
      </c>
      <c r="M3671" s="2">
        <f t="shared" si="686"/>
        <v>0</v>
      </c>
      <c r="N3671" s="3" t="str">
        <f t="shared" si="687"/>
        <v>Idle</v>
      </c>
      <c r="O3671" s="3" t="str">
        <f t="shared" si="695"/>
        <v>Idle</v>
      </c>
      <c r="P3671" s="2">
        <f t="shared" si="688"/>
        <v>0</v>
      </c>
      <c r="Q3671" s="2">
        <f t="shared" si="689"/>
        <v>0</v>
      </c>
      <c r="R3671" s="2">
        <f t="shared" si="690"/>
        <v>0</v>
      </c>
      <c r="S3671" s="2">
        <f t="shared" si="691"/>
        <v>0</v>
      </c>
      <c r="T3671" s="2">
        <f t="shared" si="692"/>
        <v>0</v>
      </c>
      <c r="U3671" s="2">
        <f>IF(O3671="Reg", R3671 * Inputs!$B$7, 0)</f>
        <v>0</v>
      </c>
      <c r="V3671" s="2">
        <f>MAX(F3671 + P3671*Inputs!$B$15 - (Q3671/Inputs!$B$16) - U3671, 0)</f>
        <v>0</v>
      </c>
    </row>
    <row r="3672" spans="1:22" x14ac:dyDescent="0.3">
      <c r="A3672" s="1">
        <v>46175.916666666657</v>
      </c>
      <c r="B3672" s="2">
        <v>63.422171899374831</v>
      </c>
      <c r="C3672" s="2">
        <v>4.2861618760969362</v>
      </c>
      <c r="D3672" s="2">
        <f t="shared" si="684"/>
        <v>41.728368928599572</v>
      </c>
      <c r="E3672" s="2">
        <f t="shared" si="685"/>
        <v>25.451487099535083</v>
      </c>
      <c r="F3672" s="2">
        <f t="shared" si="693"/>
        <v>0</v>
      </c>
      <c r="G3672" s="2">
        <f t="shared" si="694"/>
        <v>340</v>
      </c>
      <c r="H3672" s="2">
        <f>MIN(Inputs!$B$2, (Inputs!$B$14 - F3672)/Inputs!$B$15)</f>
        <v>170</v>
      </c>
      <c r="I3672" s="2">
        <f>MAX(MIN(Inputs!$B$2, F3672*Inputs!$B$16, Inputs!$B$14*Inputs!$B$4 - G3672), 0)</f>
        <v>0</v>
      </c>
      <c r="J3672" s="2">
        <f>MAX(MIN(Inputs!$B$2, F3672*Inputs!$B$16, (Inputs!$B$14-F3672)/Inputs!$B$15)*Inputs!$B$9, 0)</f>
        <v>0</v>
      </c>
      <c r="K3672" s="2">
        <f>MAX(E3672*Inputs!$B$5 - B3672 - Inputs!$B$8, 0) * H3672</f>
        <v>0</v>
      </c>
      <c r="L3672" s="2">
        <f>IF(B3672 &gt;= D3672*Inputs!$B$10, MAX(B3672 - E3672/Inputs!$B$5 - Inputs!$B$8, 0) * I3672, 0)</f>
        <v>0</v>
      </c>
      <c r="M3672" s="2">
        <f t="shared" si="686"/>
        <v>0</v>
      </c>
      <c r="N3672" s="3" t="str">
        <f t="shared" si="687"/>
        <v>Idle</v>
      </c>
      <c r="O3672" s="3" t="str">
        <f t="shared" si="695"/>
        <v>Idle</v>
      </c>
      <c r="P3672" s="2">
        <f t="shared" si="688"/>
        <v>0</v>
      </c>
      <c r="Q3672" s="2">
        <f t="shared" si="689"/>
        <v>0</v>
      </c>
      <c r="R3672" s="2">
        <f t="shared" si="690"/>
        <v>0</v>
      </c>
      <c r="S3672" s="2">
        <f t="shared" si="691"/>
        <v>0</v>
      </c>
      <c r="T3672" s="2">
        <f t="shared" si="692"/>
        <v>0</v>
      </c>
      <c r="U3672" s="2">
        <f>IF(O3672="Reg", R3672 * Inputs!$B$7, 0)</f>
        <v>0</v>
      </c>
      <c r="V3672" s="2">
        <f>MAX(F3672 + P3672*Inputs!$B$15 - (Q3672/Inputs!$B$16) - U3672, 0)</f>
        <v>0</v>
      </c>
    </row>
    <row r="3673" spans="1:22" x14ac:dyDescent="0.3">
      <c r="A3673" s="1">
        <v>46175.958333333343</v>
      </c>
      <c r="B3673" s="2">
        <v>40.240285586449119</v>
      </c>
      <c r="C3673" s="2">
        <v>11.36266363027938</v>
      </c>
      <c r="D3673" s="2">
        <f t="shared" si="684"/>
        <v>41.728368928599572</v>
      </c>
      <c r="E3673" s="2">
        <f t="shared" si="685"/>
        <v>14.881125116305943</v>
      </c>
      <c r="F3673" s="2">
        <f t="shared" si="693"/>
        <v>0</v>
      </c>
      <c r="G3673" s="2">
        <f t="shared" si="694"/>
        <v>340</v>
      </c>
      <c r="H3673" s="2">
        <f>MIN(Inputs!$B$2, (Inputs!$B$14 - F3673)/Inputs!$B$15)</f>
        <v>170</v>
      </c>
      <c r="I3673" s="2">
        <f>MAX(MIN(Inputs!$B$2, F3673*Inputs!$B$16, Inputs!$B$14*Inputs!$B$4 - G3673), 0)</f>
        <v>0</v>
      </c>
      <c r="J3673" s="2">
        <f>MAX(MIN(Inputs!$B$2, F3673*Inputs!$B$16, (Inputs!$B$14-F3673)/Inputs!$B$15)*Inputs!$B$9, 0)</f>
        <v>0</v>
      </c>
      <c r="K3673" s="2">
        <f>MAX(E3673*Inputs!$B$5 - B3673 - Inputs!$B$8, 0) * H3673</f>
        <v>0</v>
      </c>
      <c r="L3673" s="2">
        <f>IF(B3673 &gt;= D3673*Inputs!$B$10, MAX(B3673 - E3673/Inputs!$B$5 - Inputs!$B$8, 0) * I3673, 0)</f>
        <v>0</v>
      </c>
      <c r="M3673" s="2">
        <f t="shared" si="686"/>
        <v>0</v>
      </c>
      <c r="N3673" s="3" t="str">
        <f t="shared" si="687"/>
        <v>Idle</v>
      </c>
      <c r="O3673" s="3" t="str">
        <f t="shared" si="695"/>
        <v>Idle</v>
      </c>
      <c r="P3673" s="2">
        <f t="shared" si="688"/>
        <v>0</v>
      </c>
      <c r="Q3673" s="2">
        <f t="shared" si="689"/>
        <v>0</v>
      </c>
      <c r="R3673" s="2">
        <f t="shared" si="690"/>
        <v>0</v>
      </c>
      <c r="S3673" s="2">
        <f t="shared" si="691"/>
        <v>0</v>
      </c>
      <c r="T3673" s="2">
        <f t="shared" si="692"/>
        <v>0</v>
      </c>
      <c r="U3673" s="2">
        <f>IF(O3673="Reg", R3673 * Inputs!$B$7, 0)</f>
        <v>0</v>
      </c>
      <c r="V3673" s="2">
        <f>MAX(F3673 + P3673*Inputs!$B$15 - (Q3673/Inputs!$B$16) - U3673, 0)</f>
        <v>0</v>
      </c>
    </row>
    <row r="3674" spans="1:22" x14ac:dyDescent="0.3">
      <c r="A3674" s="1">
        <v>46176</v>
      </c>
      <c r="B3674" s="2">
        <v>34.710407837179211</v>
      </c>
      <c r="C3674" s="2">
        <v>2.3247741199436498</v>
      </c>
      <c r="D3674" s="2">
        <f t="shared" si="684"/>
        <v>38.132201956512837</v>
      </c>
      <c r="E3674" s="2">
        <f t="shared" si="685"/>
        <v>8.1744108518977558</v>
      </c>
      <c r="F3674" s="2">
        <f t="shared" si="693"/>
        <v>0</v>
      </c>
      <c r="G3674" s="2">
        <f t="shared" si="694"/>
        <v>0</v>
      </c>
      <c r="H3674" s="2">
        <f>MIN(Inputs!$B$2, (Inputs!$B$14 - F3674)/Inputs!$B$15)</f>
        <v>170</v>
      </c>
      <c r="I3674" s="2">
        <f>MAX(MIN(Inputs!$B$2, F3674*Inputs!$B$16, Inputs!$B$14*Inputs!$B$4 - G3674), 0)</f>
        <v>0</v>
      </c>
      <c r="J3674" s="2">
        <f>MAX(MIN(Inputs!$B$2, F3674*Inputs!$B$16, (Inputs!$B$14-F3674)/Inputs!$B$15)*Inputs!$B$9, 0)</f>
        <v>0</v>
      </c>
      <c r="K3674" s="2">
        <f>MAX(E3674*Inputs!$B$5 - B3674 - Inputs!$B$8, 0) * H3674</f>
        <v>0</v>
      </c>
      <c r="L3674" s="2">
        <f>IF(B3674 &gt;= D3674*Inputs!$B$10, MAX(B3674 - E3674/Inputs!$B$5 - Inputs!$B$8, 0) * I3674, 0)</f>
        <v>0</v>
      </c>
      <c r="M3674" s="2">
        <f t="shared" si="686"/>
        <v>0</v>
      </c>
      <c r="N3674" s="3" t="str">
        <f t="shared" si="687"/>
        <v>Idle</v>
      </c>
      <c r="O3674" s="3" t="str">
        <f t="shared" si="695"/>
        <v>Idle</v>
      </c>
      <c r="P3674" s="2">
        <f t="shared" si="688"/>
        <v>0</v>
      </c>
      <c r="Q3674" s="2">
        <f t="shared" si="689"/>
        <v>0</v>
      </c>
      <c r="R3674" s="2">
        <f t="shared" si="690"/>
        <v>0</v>
      </c>
      <c r="S3674" s="2">
        <f t="shared" si="691"/>
        <v>0</v>
      </c>
      <c r="T3674" s="2">
        <f t="shared" si="692"/>
        <v>0</v>
      </c>
      <c r="U3674" s="2">
        <f>IF(O3674="Reg", R3674 * Inputs!$B$7, 0)</f>
        <v>0</v>
      </c>
      <c r="V3674" s="2">
        <f>MAX(F3674 + P3674*Inputs!$B$15 - (Q3674/Inputs!$B$16) - U3674, 0)</f>
        <v>0</v>
      </c>
    </row>
    <row r="3675" spans="1:22" x14ac:dyDescent="0.3">
      <c r="A3675" s="1">
        <v>46176.041666666657</v>
      </c>
      <c r="B3675" s="2">
        <v>14.33605727420732</v>
      </c>
      <c r="C3675" s="2">
        <v>9.2165724937091529</v>
      </c>
      <c r="D3675" s="2">
        <f t="shared" si="684"/>
        <v>38.132201956512837</v>
      </c>
      <c r="E3675" s="2">
        <f t="shared" si="685"/>
        <v>2.3893428790345532</v>
      </c>
      <c r="F3675" s="2">
        <f t="shared" si="693"/>
        <v>0</v>
      </c>
      <c r="G3675" s="2">
        <f t="shared" si="694"/>
        <v>0</v>
      </c>
      <c r="H3675" s="2">
        <f>MIN(Inputs!$B$2, (Inputs!$B$14 - F3675)/Inputs!$B$15)</f>
        <v>170</v>
      </c>
      <c r="I3675" s="2">
        <f>MAX(MIN(Inputs!$B$2, F3675*Inputs!$B$16, Inputs!$B$14*Inputs!$B$4 - G3675), 0)</f>
        <v>0</v>
      </c>
      <c r="J3675" s="2">
        <f>MAX(MIN(Inputs!$B$2, F3675*Inputs!$B$16, (Inputs!$B$14-F3675)/Inputs!$B$15)*Inputs!$B$9, 0)</f>
        <v>0</v>
      </c>
      <c r="K3675" s="2">
        <f>MAX(E3675*Inputs!$B$5 - B3675 - Inputs!$B$8, 0) * H3675</f>
        <v>0</v>
      </c>
      <c r="L3675" s="2">
        <f>IF(B3675 &gt;= D3675*Inputs!$B$10, MAX(B3675 - E3675/Inputs!$B$5 - Inputs!$B$8, 0) * I3675, 0)</f>
        <v>0</v>
      </c>
      <c r="M3675" s="2">
        <f t="shared" si="686"/>
        <v>0</v>
      </c>
      <c r="N3675" s="3" t="str">
        <f t="shared" si="687"/>
        <v>Idle</v>
      </c>
      <c r="O3675" s="3" t="str">
        <f t="shared" si="695"/>
        <v>Idle</v>
      </c>
      <c r="P3675" s="2">
        <f t="shared" si="688"/>
        <v>0</v>
      </c>
      <c r="Q3675" s="2">
        <f t="shared" si="689"/>
        <v>0</v>
      </c>
      <c r="R3675" s="2">
        <f t="shared" si="690"/>
        <v>0</v>
      </c>
      <c r="S3675" s="2">
        <f t="shared" si="691"/>
        <v>0</v>
      </c>
      <c r="T3675" s="2">
        <f t="shared" si="692"/>
        <v>0</v>
      </c>
      <c r="U3675" s="2">
        <f>IF(O3675="Reg", R3675 * Inputs!$B$7, 0)</f>
        <v>0</v>
      </c>
      <c r="V3675" s="2">
        <f>MAX(F3675 + P3675*Inputs!$B$15 - (Q3675/Inputs!$B$16) - U3675, 0)</f>
        <v>0</v>
      </c>
    </row>
    <row r="3676" spans="1:22" x14ac:dyDescent="0.3">
      <c r="A3676" s="1">
        <v>46176.083333333343</v>
      </c>
      <c r="B3676" s="2">
        <v>0</v>
      </c>
      <c r="C3676" s="2">
        <v>5.503124268373937</v>
      </c>
      <c r="D3676" s="2">
        <f t="shared" si="684"/>
        <v>38.132201956512837</v>
      </c>
      <c r="E3676" s="2">
        <f t="shared" si="685"/>
        <v>0</v>
      </c>
      <c r="F3676" s="2">
        <f t="shared" si="693"/>
        <v>0</v>
      </c>
      <c r="G3676" s="2">
        <f t="shared" si="694"/>
        <v>0</v>
      </c>
      <c r="H3676" s="2">
        <f>MIN(Inputs!$B$2, (Inputs!$B$14 - F3676)/Inputs!$B$15)</f>
        <v>170</v>
      </c>
      <c r="I3676" s="2">
        <f>MAX(MIN(Inputs!$B$2, F3676*Inputs!$B$16, Inputs!$B$14*Inputs!$B$4 - G3676), 0)</f>
        <v>0</v>
      </c>
      <c r="J3676" s="2">
        <f>MAX(MIN(Inputs!$B$2, F3676*Inputs!$B$16, (Inputs!$B$14-F3676)/Inputs!$B$15)*Inputs!$B$9, 0)</f>
        <v>0</v>
      </c>
      <c r="K3676" s="2">
        <f>MAX(E3676*Inputs!$B$5 - B3676 - Inputs!$B$8, 0) * H3676</f>
        <v>0</v>
      </c>
      <c r="L3676" s="2">
        <f>IF(B3676 &gt;= D3676*Inputs!$B$10, MAX(B3676 - E3676/Inputs!$B$5 - Inputs!$B$8, 0) * I3676, 0)</f>
        <v>0</v>
      </c>
      <c r="M3676" s="2">
        <f t="shared" si="686"/>
        <v>0</v>
      </c>
      <c r="N3676" s="3" t="str">
        <f t="shared" si="687"/>
        <v>Idle</v>
      </c>
      <c r="O3676" s="3" t="str">
        <f t="shared" si="695"/>
        <v>Idle</v>
      </c>
      <c r="P3676" s="2">
        <f t="shared" si="688"/>
        <v>0</v>
      </c>
      <c r="Q3676" s="2">
        <f t="shared" si="689"/>
        <v>0</v>
      </c>
      <c r="R3676" s="2">
        <f t="shared" si="690"/>
        <v>0</v>
      </c>
      <c r="S3676" s="2">
        <f t="shared" si="691"/>
        <v>0</v>
      </c>
      <c r="T3676" s="2">
        <f t="shared" si="692"/>
        <v>0</v>
      </c>
      <c r="U3676" s="2">
        <f>IF(O3676="Reg", R3676 * Inputs!$B$7, 0)</f>
        <v>0</v>
      </c>
      <c r="V3676" s="2">
        <f>MAX(F3676 + P3676*Inputs!$B$15 - (Q3676/Inputs!$B$16) - U3676, 0)</f>
        <v>0</v>
      </c>
    </row>
    <row r="3677" spans="1:22" x14ac:dyDescent="0.3">
      <c r="A3677" s="1">
        <v>46176.125</v>
      </c>
      <c r="B3677" s="2">
        <v>0</v>
      </c>
      <c r="C3677" s="2">
        <v>4.0071897012876772</v>
      </c>
      <c r="D3677" s="2">
        <f t="shared" si="684"/>
        <v>38.132201956512837</v>
      </c>
      <c r="E3677" s="2">
        <f t="shared" si="685"/>
        <v>0</v>
      </c>
      <c r="F3677" s="2">
        <f t="shared" si="693"/>
        <v>0</v>
      </c>
      <c r="G3677" s="2">
        <f t="shared" si="694"/>
        <v>0</v>
      </c>
      <c r="H3677" s="2">
        <f>MIN(Inputs!$B$2, (Inputs!$B$14 - F3677)/Inputs!$B$15)</f>
        <v>170</v>
      </c>
      <c r="I3677" s="2">
        <f>MAX(MIN(Inputs!$B$2, F3677*Inputs!$B$16, Inputs!$B$14*Inputs!$B$4 - G3677), 0)</f>
        <v>0</v>
      </c>
      <c r="J3677" s="2">
        <f>MAX(MIN(Inputs!$B$2, F3677*Inputs!$B$16, (Inputs!$B$14-F3677)/Inputs!$B$15)*Inputs!$B$9, 0)</f>
        <v>0</v>
      </c>
      <c r="K3677" s="2">
        <f>MAX(E3677*Inputs!$B$5 - B3677 - Inputs!$B$8, 0) * H3677</f>
        <v>0</v>
      </c>
      <c r="L3677" s="2">
        <f>IF(B3677 &gt;= D3677*Inputs!$B$10, MAX(B3677 - E3677/Inputs!$B$5 - Inputs!$B$8, 0) * I3677, 0)</f>
        <v>0</v>
      </c>
      <c r="M3677" s="2">
        <f t="shared" si="686"/>
        <v>0</v>
      </c>
      <c r="N3677" s="3" t="str">
        <f t="shared" si="687"/>
        <v>Idle</v>
      </c>
      <c r="O3677" s="3" t="str">
        <f t="shared" si="695"/>
        <v>Idle</v>
      </c>
      <c r="P3677" s="2">
        <f t="shared" si="688"/>
        <v>0</v>
      </c>
      <c r="Q3677" s="2">
        <f t="shared" si="689"/>
        <v>0</v>
      </c>
      <c r="R3677" s="2">
        <f t="shared" si="690"/>
        <v>0</v>
      </c>
      <c r="S3677" s="2">
        <f t="shared" si="691"/>
        <v>0</v>
      </c>
      <c r="T3677" s="2">
        <f t="shared" si="692"/>
        <v>0</v>
      </c>
      <c r="U3677" s="2">
        <f>IF(O3677="Reg", R3677 * Inputs!$B$7, 0)</f>
        <v>0</v>
      </c>
      <c r="V3677" s="2">
        <f>MAX(F3677 + P3677*Inputs!$B$15 - (Q3677/Inputs!$B$16) - U3677, 0)</f>
        <v>0</v>
      </c>
    </row>
    <row r="3678" spans="1:22" x14ac:dyDescent="0.3">
      <c r="A3678" s="1">
        <v>46176.166666666657</v>
      </c>
      <c r="B3678" s="2">
        <v>0</v>
      </c>
      <c r="C3678" s="2">
        <v>12.33233755042564</v>
      </c>
      <c r="D3678" s="2">
        <f t="shared" si="684"/>
        <v>38.132201956512837</v>
      </c>
      <c r="E3678" s="2">
        <f t="shared" si="685"/>
        <v>0</v>
      </c>
      <c r="F3678" s="2">
        <f t="shared" si="693"/>
        <v>0</v>
      </c>
      <c r="G3678" s="2">
        <f t="shared" si="694"/>
        <v>0</v>
      </c>
      <c r="H3678" s="2">
        <f>MIN(Inputs!$B$2, (Inputs!$B$14 - F3678)/Inputs!$B$15)</f>
        <v>170</v>
      </c>
      <c r="I3678" s="2">
        <f>MAX(MIN(Inputs!$B$2, F3678*Inputs!$B$16, Inputs!$B$14*Inputs!$B$4 - G3678), 0)</f>
        <v>0</v>
      </c>
      <c r="J3678" s="2">
        <f>MAX(MIN(Inputs!$B$2, F3678*Inputs!$B$16, (Inputs!$B$14-F3678)/Inputs!$B$15)*Inputs!$B$9, 0)</f>
        <v>0</v>
      </c>
      <c r="K3678" s="2">
        <f>MAX(E3678*Inputs!$B$5 - B3678 - Inputs!$B$8, 0) * H3678</f>
        <v>0</v>
      </c>
      <c r="L3678" s="2">
        <f>IF(B3678 &gt;= D3678*Inputs!$B$10, MAX(B3678 - E3678/Inputs!$B$5 - Inputs!$B$8, 0) * I3678, 0)</f>
        <v>0</v>
      </c>
      <c r="M3678" s="2">
        <f t="shared" si="686"/>
        <v>0</v>
      </c>
      <c r="N3678" s="3" t="str">
        <f t="shared" si="687"/>
        <v>Idle</v>
      </c>
      <c r="O3678" s="3" t="str">
        <f t="shared" si="695"/>
        <v>Idle</v>
      </c>
      <c r="P3678" s="2">
        <f t="shared" si="688"/>
        <v>0</v>
      </c>
      <c r="Q3678" s="2">
        <f t="shared" si="689"/>
        <v>0</v>
      </c>
      <c r="R3678" s="2">
        <f t="shared" si="690"/>
        <v>0</v>
      </c>
      <c r="S3678" s="2">
        <f t="shared" si="691"/>
        <v>0</v>
      </c>
      <c r="T3678" s="2">
        <f t="shared" si="692"/>
        <v>0</v>
      </c>
      <c r="U3678" s="2">
        <f>IF(O3678="Reg", R3678 * Inputs!$B$7, 0)</f>
        <v>0</v>
      </c>
      <c r="V3678" s="2">
        <f>MAX(F3678 + P3678*Inputs!$B$15 - (Q3678/Inputs!$B$16) - U3678, 0)</f>
        <v>0</v>
      </c>
    </row>
    <row r="3679" spans="1:22" x14ac:dyDescent="0.3">
      <c r="A3679" s="1">
        <v>46176.208333333343</v>
      </c>
      <c r="B3679" s="2">
        <v>0</v>
      </c>
      <c r="C3679" s="2">
        <v>16.70675461503637</v>
      </c>
      <c r="D3679" s="2">
        <f t="shared" si="684"/>
        <v>38.132201956512837</v>
      </c>
      <c r="E3679" s="2">
        <f t="shared" si="685"/>
        <v>0</v>
      </c>
      <c r="F3679" s="2">
        <f t="shared" si="693"/>
        <v>0</v>
      </c>
      <c r="G3679" s="2">
        <f t="shared" si="694"/>
        <v>0</v>
      </c>
      <c r="H3679" s="2">
        <f>MIN(Inputs!$B$2, (Inputs!$B$14 - F3679)/Inputs!$B$15)</f>
        <v>170</v>
      </c>
      <c r="I3679" s="2">
        <f>MAX(MIN(Inputs!$B$2, F3679*Inputs!$B$16, Inputs!$B$14*Inputs!$B$4 - G3679), 0)</f>
        <v>0</v>
      </c>
      <c r="J3679" s="2">
        <f>MAX(MIN(Inputs!$B$2, F3679*Inputs!$B$16, (Inputs!$B$14-F3679)/Inputs!$B$15)*Inputs!$B$9, 0)</f>
        <v>0</v>
      </c>
      <c r="K3679" s="2">
        <f>MAX(E3679*Inputs!$B$5 - B3679 - Inputs!$B$8, 0) * H3679</f>
        <v>0</v>
      </c>
      <c r="L3679" s="2">
        <f>IF(B3679 &gt;= D3679*Inputs!$B$10, MAX(B3679 - E3679/Inputs!$B$5 - Inputs!$B$8, 0) * I3679, 0)</f>
        <v>0</v>
      </c>
      <c r="M3679" s="2">
        <f t="shared" si="686"/>
        <v>0</v>
      </c>
      <c r="N3679" s="3" t="str">
        <f t="shared" si="687"/>
        <v>Idle</v>
      </c>
      <c r="O3679" s="3" t="str">
        <f t="shared" si="695"/>
        <v>Idle</v>
      </c>
      <c r="P3679" s="2">
        <f t="shared" si="688"/>
        <v>0</v>
      </c>
      <c r="Q3679" s="2">
        <f t="shared" si="689"/>
        <v>0</v>
      </c>
      <c r="R3679" s="2">
        <f t="shared" si="690"/>
        <v>0</v>
      </c>
      <c r="S3679" s="2">
        <f t="shared" si="691"/>
        <v>0</v>
      </c>
      <c r="T3679" s="2">
        <f t="shared" si="692"/>
        <v>0</v>
      </c>
      <c r="U3679" s="2">
        <f>IF(O3679="Reg", R3679 * Inputs!$B$7, 0)</f>
        <v>0</v>
      </c>
      <c r="V3679" s="2">
        <f>MAX(F3679 + P3679*Inputs!$B$15 - (Q3679/Inputs!$B$16) - U3679, 0)</f>
        <v>0</v>
      </c>
    </row>
    <row r="3680" spans="1:22" x14ac:dyDescent="0.3">
      <c r="A3680" s="1">
        <v>46176.25</v>
      </c>
      <c r="B3680" s="2">
        <v>0</v>
      </c>
      <c r="C3680" s="2">
        <v>5.0741452780413479</v>
      </c>
      <c r="D3680" s="2">
        <f t="shared" si="684"/>
        <v>38.132201956512837</v>
      </c>
      <c r="E3680" s="2">
        <f t="shared" si="685"/>
        <v>2.3196699480273266</v>
      </c>
      <c r="F3680" s="2">
        <f t="shared" si="693"/>
        <v>0</v>
      </c>
      <c r="G3680" s="2">
        <f t="shared" si="694"/>
        <v>0</v>
      </c>
      <c r="H3680" s="2">
        <f>MIN(Inputs!$B$2, (Inputs!$B$14 - F3680)/Inputs!$B$15)</f>
        <v>170</v>
      </c>
      <c r="I3680" s="2">
        <f>MAX(MIN(Inputs!$B$2, F3680*Inputs!$B$16, Inputs!$B$14*Inputs!$B$4 - G3680), 0)</f>
        <v>0</v>
      </c>
      <c r="J3680" s="2">
        <f>MAX(MIN(Inputs!$B$2, F3680*Inputs!$B$16, (Inputs!$B$14-F3680)/Inputs!$B$15)*Inputs!$B$9, 0)</f>
        <v>0</v>
      </c>
      <c r="K3680" s="2">
        <f>MAX(E3680*Inputs!$B$5 - B3680 - Inputs!$B$8, 0) * H3680</f>
        <v>0</v>
      </c>
      <c r="L3680" s="2">
        <f>IF(B3680 &gt;= D3680*Inputs!$B$10, MAX(B3680 - E3680/Inputs!$B$5 - Inputs!$B$8, 0) * I3680, 0)</f>
        <v>0</v>
      </c>
      <c r="M3680" s="2">
        <f t="shared" si="686"/>
        <v>0</v>
      </c>
      <c r="N3680" s="3" t="str">
        <f t="shared" si="687"/>
        <v>Idle</v>
      </c>
      <c r="O3680" s="3" t="str">
        <f t="shared" si="695"/>
        <v>Idle</v>
      </c>
      <c r="P3680" s="2">
        <f t="shared" si="688"/>
        <v>0</v>
      </c>
      <c r="Q3680" s="2">
        <f t="shared" si="689"/>
        <v>0</v>
      </c>
      <c r="R3680" s="2">
        <f t="shared" si="690"/>
        <v>0</v>
      </c>
      <c r="S3680" s="2">
        <f t="shared" si="691"/>
        <v>0</v>
      </c>
      <c r="T3680" s="2">
        <f t="shared" si="692"/>
        <v>0</v>
      </c>
      <c r="U3680" s="2">
        <f>IF(O3680="Reg", R3680 * Inputs!$B$7, 0)</f>
        <v>0</v>
      </c>
      <c r="V3680" s="2">
        <f>MAX(F3680 + P3680*Inputs!$B$15 - (Q3680/Inputs!$B$16) - U3680, 0)</f>
        <v>0</v>
      </c>
    </row>
    <row r="3681" spans="1:22" x14ac:dyDescent="0.3">
      <c r="A3681" s="1">
        <v>46176.291666666657</v>
      </c>
      <c r="B3681" s="2">
        <v>0</v>
      </c>
      <c r="C3681" s="2">
        <v>8.0346524130173531</v>
      </c>
      <c r="D3681" s="2">
        <f t="shared" si="684"/>
        <v>38.132201956512837</v>
      </c>
      <c r="E3681" s="2">
        <f t="shared" si="685"/>
        <v>8.9087209650345187</v>
      </c>
      <c r="F3681" s="2">
        <f t="shared" si="693"/>
        <v>0</v>
      </c>
      <c r="G3681" s="2">
        <f t="shared" si="694"/>
        <v>0</v>
      </c>
      <c r="H3681" s="2">
        <f>MIN(Inputs!$B$2, (Inputs!$B$14 - F3681)/Inputs!$B$15)</f>
        <v>170</v>
      </c>
      <c r="I3681" s="2">
        <f>MAX(MIN(Inputs!$B$2, F3681*Inputs!$B$16, Inputs!$B$14*Inputs!$B$4 - G3681), 0)</f>
        <v>0</v>
      </c>
      <c r="J3681" s="2">
        <f>MAX(MIN(Inputs!$B$2, F3681*Inputs!$B$16, (Inputs!$B$14-F3681)/Inputs!$B$15)*Inputs!$B$9, 0)</f>
        <v>0</v>
      </c>
      <c r="K3681" s="2">
        <f>MAX(E3681*Inputs!$B$5 - B3681 - Inputs!$B$8, 0) * H3681</f>
        <v>0</v>
      </c>
      <c r="L3681" s="2">
        <f>IF(B3681 &gt;= D3681*Inputs!$B$10, MAX(B3681 - E3681/Inputs!$B$5 - Inputs!$B$8, 0) * I3681, 0)</f>
        <v>0</v>
      </c>
      <c r="M3681" s="2">
        <f t="shared" si="686"/>
        <v>0</v>
      </c>
      <c r="N3681" s="3" t="str">
        <f t="shared" si="687"/>
        <v>Idle</v>
      </c>
      <c r="O3681" s="3" t="str">
        <f t="shared" si="695"/>
        <v>Idle</v>
      </c>
      <c r="P3681" s="2">
        <f t="shared" si="688"/>
        <v>0</v>
      </c>
      <c r="Q3681" s="2">
        <f t="shared" si="689"/>
        <v>0</v>
      </c>
      <c r="R3681" s="2">
        <f t="shared" si="690"/>
        <v>0</v>
      </c>
      <c r="S3681" s="2">
        <f t="shared" si="691"/>
        <v>0</v>
      </c>
      <c r="T3681" s="2">
        <f t="shared" si="692"/>
        <v>0</v>
      </c>
      <c r="U3681" s="2">
        <f>IF(O3681="Reg", R3681 * Inputs!$B$7, 0)</f>
        <v>0</v>
      </c>
      <c r="V3681" s="2">
        <f>MAX(F3681 + P3681*Inputs!$B$15 - (Q3681/Inputs!$B$16) - U3681, 0)</f>
        <v>0</v>
      </c>
    </row>
    <row r="3682" spans="1:22" x14ac:dyDescent="0.3">
      <c r="A3682" s="1">
        <v>46176.333333333343</v>
      </c>
      <c r="B3682" s="2">
        <v>0</v>
      </c>
      <c r="C3682" s="2">
        <v>9.7210789458903815</v>
      </c>
      <c r="D3682" s="2">
        <f t="shared" si="684"/>
        <v>38.132201956512837</v>
      </c>
      <c r="E3682" s="2">
        <f t="shared" si="685"/>
        <v>16.200503211263264</v>
      </c>
      <c r="F3682" s="2">
        <f t="shared" si="693"/>
        <v>0</v>
      </c>
      <c r="G3682" s="2">
        <f t="shared" si="694"/>
        <v>0</v>
      </c>
      <c r="H3682" s="2">
        <f>MIN(Inputs!$B$2, (Inputs!$B$14 - F3682)/Inputs!$B$15)</f>
        <v>170</v>
      </c>
      <c r="I3682" s="2">
        <f>MAX(MIN(Inputs!$B$2, F3682*Inputs!$B$16, Inputs!$B$14*Inputs!$B$4 - G3682), 0)</f>
        <v>0</v>
      </c>
      <c r="J3682" s="2">
        <f>MAX(MIN(Inputs!$B$2, F3682*Inputs!$B$16, (Inputs!$B$14-F3682)/Inputs!$B$15)*Inputs!$B$9, 0)</f>
        <v>0</v>
      </c>
      <c r="K3682" s="2">
        <f>MAX(E3682*Inputs!$B$5 - B3682 - Inputs!$B$8, 0) * H3682</f>
        <v>0</v>
      </c>
      <c r="L3682" s="2">
        <f>IF(B3682 &gt;= D3682*Inputs!$B$10, MAX(B3682 - E3682/Inputs!$B$5 - Inputs!$B$8, 0) * I3682, 0)</f>
        <v>0</v>
      </c>
      <c r="M3682" s="2">
        <f t="shared" si="686"/>
        <v>0</v>
      </c>
      <c r="N3682" s="3" t="str">
        <f t="shared" si="687"/>
        <v>Idle</v>
      </c>
      <c r="O3682" s="3" t="str">
        <f t="shared" si="695"/>
        <v>Idle</v>
      </c>
      <c r="P3682" s="2">
        <f t="shared" si="688"/>
        <v>0</v>
      </c>
      <c r="Q3682" s="2">
        <f t="shared" si="689"/>
        <v>0</v>
      </c>
      <c r="R3682" s="2">
        <f t="shared" si="690"/>
        <v>0</v>
      </c>
      <c r="S3682" s="2">
        <f t="shared" si="691"/>
        <v>0</v>
      </c>
      <c r="T3682" s="2">
        <f t="shared" si="692"/>
        <v>0</v>
      </c>
      <c r="U3682" s="2">
        <f>IF(O3682="Reg", R3682 * Inputs!$B$7, 0)</f>
        <v>0</v>
      </c>
      <c r="V3682" s="2">
        <f>MAX(F3682 + P3682*Inputs!$B$15 - (Q3682/Inputs!$B$16) - U3682, 0)</f>
        <v>0</v>
      </c>
    </row>
    <row r="3683" spans="1:22" x14ac:dyDescent="0.3">
      <c r="A3683" s="1">
        <v>46176.375</v>
      </c>
      <c r="B3683" s="2">
        <v>0</v>
      </c>
      <c r="C3683" s="2">
        <v>13.263060424686801</v>
      </c>
      <c r="D3683" s="2">
        <f t="shared" si="684"/>
        <v>38.132201956512837</v>
      </c>
      <c r="E3683" s="2">
        <f t="shared" si="685"/>
        <v>26.916283123083989</v>
      </c>
      <c r="F3683" s="2">
        <f t="shared" si="693"/>
        <v>0</v>
      </c>
      <c r="G3683" s="2">
        <f t="shared" si="694"/>
        <v>0</v>
      </c>
      <c r="H3683" s="2">
        <f>MIN(Inputs!$B$2, (Inputs!$B$14 - F3683)/Inputs!$B$15)</f>
        <v>170</v>
      </c>
      <c r="I3683" s="2">
        <f>MAX(MIN(Inputs!$B$2, F3683*Inputs!$B$16, Inputs!$B$14*Inputs!$B$4 - G3683), 0)</f>
        <v>0</v>
      </c>
      <c r="J3683" s="2">
        <f>MAX(MIN(Inputs!$B$2, F3683*Inputs!$B$16, (Inputs!$B$14-F3683)/Inputs!$B$15)*Inputs!$B$9, 0)</f>
        <v>0</v>
      </c>
      <c r="K3683" s="2">
        <f>MAX(E3683*Inputs!$B$5 - B3683 - Inputs!$B$8, 0) * H3683</f>
        <v>626.67595521336455</v>
      </c>
      <c r="L3683" s="2">
        <f>IF(B3683 &gt;= D3683*Inputs!$B$10, MAX(B3683 - E3683/Inputs!$B$5 - Inputs!$B$8, 0) * I3683, 0)</f>
        <v>0</v>
      </c>
      <c r="M3683" s="2">
        <f t="shared" si="686"/>
        <v>0</v>
      </c>
      <c r="N3683" s="3" t="str">
        <f t="shared" si="687"/>
        <v>Charge</v>
      </c>
      <c r="O3683" s="3" t="str">
        <f t="shared" si="695"/>
        <v>Charge</v>
      </c>
      <c r="P3683" s="2">
        <f t="shared" si="688"/>
        <v>170</v>
      </c>
      <c r="Q3683" s="2">
        <f t="shared" si="689"/>
        <v>0</v>
      </c>
      <c r="R3683" s="2">
        <f t="shared" si="690"/>
        <v>0</v>
      </c>
      <c r="S3683" s="2">
        <f t="shared" si="691"/>
        <v>0</v>
      </c>
      <c r="T3683" s="2">
        <f t="shared" si="692"/>
        <v>0</v>
      </c>
      <c r="U3683" s="2">
        <f>IF(O3683="Reg", R3683 * Inputs!$B$7, 0)</f>
        <v>0</v>
      </c>
      <c r="V3683" s="2">
        <f>MAX(F3683 + P3683*Inputs!$B$15 - (Q3683/Inputs!$B$16) - U3683, 0)</f>
        <v>170</v>
      </c>
    </row>
    <row r="3684" spans="1:22" x14ac:dyDescent="0.3">
      <c r="A3684" s="1">
        <v>46176.416666666657</v>
      </c>
      <c r="B3684" s="2">
        <v>0</v>
      </c>
      <c r="C3684" s="2">
        <v>24.088655498430072</v>
      </c>
      <c r="D3684" s="2">
        <f t="shared" si="684"/>
        <v>38.132201956512837</v>
      </c>
      <c r="E3684" s="2">
        <f t="shared" si="685"/>
        <v>38.602250532777269</v>
      </c>
      <c r="F3684" s="2">
        <f t="shared" si="693"/>
        <v>170</v>
      </c>
      <c r="G3684" s="2">
        <f t="shared" si="694"/>
        <v>0</v>
      </c>
      <c r="H3684" s="2">
        <f>MIN(Inputs!$B$2, (Inputs!$B$14 - F3684)/Inputs!$B$15)</f>
        <v>170</v>
      </c>
      <c r="I3684" s="2">
        <f>MAX(MIN(Inputs!$B$2, F3684*Inputs!$B$16, Inputs!$B$14*Inputs!$B$4 - G3684), 0)</f>
        <v>170</v>
      </c>
      <c r="J3684" s="2">
        <f>MAX(MIN(Inputs!$B$2, F3684*Inputs!$B$16, (Inputs!$B$14-F3684)/Inputs!$B$15)*Inputs!$B$9, 0)</f>
        <v>136</v>
      </c>
      <c r="K3684" s="2">
        <f>MAX(E3684*Inputs!$B$5 - B3684 - Inputs!$B$8, 0) * H3684</f>
        <v>2374.89667970348</v>
      </c>
      <c r="L3684" s="2">
        <f>IF(B3684 &gt;= D3684*Inputs!$B$10, MAX(B3684 - E3684/Inputs!$B$5 - Inputs!$B$8, 0) * I3684, 0)</f>
        <v>0</v>
      </c>
      <c r="M3684" s="2">
        <f t="shared" si="686"/>
        <v>3276.0571477864896</v>
      </c>
      <c r="N3684" s="3" t="str">
        <f t="shared" si="687"/>
        <v>Reg</v>
      </c>
      <c r="O3684" s="3" t="str">
        <f t="shared" si="695"/>
        <v>Charge</v>
      </c>
      <c r="P3684" s="2">
        <f t="shared" si="688"/>
        <v>170</v>
      </c>
      <c r="Q3684" s="2">
        <f t="shared" si="689"/>
        <v>0</v>
      </c>
      <c r="R3684" s="2">
        <f t="shared" si="690"/>
        <v>0</v>
      </c>
      <c r="S3684" s="2">
        <f t="shared" si="691"/>
        <v>0</v>
      </c>
      <c r="T3684" s="2">
        <f t="shared" si="692"/>
        <v>0</v>
      </c>
      <c r="U3684" s="2">
        <f>IF(O3684="Reg", R3684 * Inputs!$B$7, 0)</f>
        <v>0</v>
      </c>
      <c r="V3684" s="2">
        <f>MAX(F3684 + P3684*Inputs!$B$15 - (Q3684/Inputs!$B$16) - U3684, 0)</f>
        <v>340</v>
      </c>
    </row>
    <row r="3685" spans="1:22" x14ac:dyDescent="0.3">
      <c r="A3685" s="1">
        <v>46176.458333333343</v>
      </c>
      <c r="B3685" s="2">
        <v>13.918019688163961</v>
      </c>
      <c r="C3685" s="2">
        <v>8.2598595357123621</v>
      </c>
      <c r="D3685" s="2">
        <f t="shared" si="684"/>
        <v>38.132201956512837</v>
      </c>
      <c r="E3685" s="2">
        <f t="shared" si="685"/>
        <v>52.848542206918161</v>
      </c>
      <c r="F3685" s="2">
        <f t="shared" si="693"/>
        <v>340</v>
      </c>
      <c r="G3685" s="2">
        <f t="shared" si="694"/>
        <v>0</v>
      </c>
      <c r="H3685" s="2">
        <f>MIN(Inputs!$B$2, (Inputs!$B$14 - F3685)/Inputs!$B$15)</f>
        <v>0</v>
      </c>
      <c r="I3685" s="2">
        <f>MAX(MIN(Inputs!$B$2, F3685*Inputs!$B$16, Inputs!$B$14*Inputs!$B$4 - G3685), 0)</f>
        <v>170</v>
      </c>
      <c r="J3685" s="2">
        <f>MAX(MIN(Inputs!$B$2, F3685*Inputs!$B$16, (Inputs!$B$14-F3685)/Inputs!$B$15)*Inputs!$B$9, 0)</f>
        <v>0</v>
      </c>
      <c r="K3685" s="2">
        <f>MAX(E3685*Inputs!$B$5 - B3685 - Inputs!$B$8, 0) * H3685</f>
        <v>0</v>
      </c>
      <c r="L3685" s="2">
        <f>IF(B3685 &gt;= D3685*Inputs!$B$10, MAX(B3685 - E3685/Inputs!$B$5 - Inputs!$B$8, 0) * I3685, 0)</f>
        <v>0</v>
      </c>
      <c r="M3685" s="2">
        <f t="shared" si="686"/>
        <v>0</v>
      </c>
      <c r="N3685" s="3" t="str">
        <f t="shared" si="687"/>
        <v>Idle</v>
      </c>
      <c r="O3685" s="3" t="str">
        <f t="shared" si="695"/>
        <v>Idle</v>
      </c>
      <c r="P3685" s="2">
        <f t="shared" si="688"/>
        <v>0</v>
      </c>
      <c r="Q3685" s="2">
        <f t="shared" si="689"/>
        <v>0</v>
      </c>
      <c r="R3685" s="2">
        <f t="shared" si="690"/>
        <v>0</v>
      </c>
      <c r="S3685" s="2">
        <f t="shared" si="691"/>
        <v>0</v>
      </c>
      <c r="T3685" s="2">
        <f t="shared" si="692"/>
        <v>0</v>
      </c>
      <c r="U3685" s="2">
        <f>IF(O3685="Reg", R3685 * Inputs!$B$7, 0)</f>
        <v>0</v>
      </c>
      <c r="V3685" s="2">
        <f>MAX(F3685 + P3685*Inputs!$B$15 - (Q3685/Inputs!$B$16) - U3685, 0)</f>
        <v>340</v>
      </c>
    </row>
    <row r="3686" spans="1:22" x14ac:dyDescent="0.3">
      <c r="A3686" s="1">
        <v>46176.5</v>
      </c>
      <c r="B3686" s="2">
        <v>39.534306102043153</v>
      </c>
      <c r="C3686" s="2">
        <v>26.63326163494018</v>
      </c>
      <c r="D3686" s="2">
        <f t="shared" si="684"/>
        <v>38.132201956512837</v>
      </c>
      <c r="E3686" s="2">
        <f t="shared" si="685"/>
        <v>65.038500397149406</v>
      </c>
      <c r="F3686" s="2">
        <f t="shared" si="693"/>
        <v>340</v>
      </c>
      <c r="G3686" s="2">
        <f t="shared" si="694"/>
        <v>0</v>
      </c>
      <c r="H3686" s="2">
        <f>MIN(Inputs!$B$2, (Inputs!$B$14 - F3686)/Inputs!$B$15)</f>
        <v>0</v>
      </c>
      <c r="I3686" s="2">
        <f>MAX(MIN(Inputs!$B$2, F3686*Inputs!$B$16, Inputs!$B$14*Inputs!$B$4 - G3686), 0)</f>
        <v>170</v>
      </c>
      <c r="J3686" s="2">
        <f>MAX(MIN(Inputs!$B$2, F3686*Inputs!$B$16, (Inputs!$B$14-F3686)/Inputs!$B$15)*Inputs!$B$9, 0)</f>
        <v>0</v>
      </c>
      <c r="K3686" s="2">
        <f>MAX(E3686*Inputs!$B$5 - B3686 - Inputs!$B$8, 0) * H3686</f>
        <v>0</v>
      </c>
      <c r="L3686" s="2">
        <f>IF(B3686 &gt;= D3686*Inputs!$B$10, MAX(B3686 - E3686/Inputs!$B$5 - Inputs!$B$8, 0) * I3686, 0)</f>
        <v>0</v>
      </c>
      <c r="M3686" s="2">
        <f t="shared" si="686"/>
        <v>0</v>
      </c>
      <c r="N3686" s="3" t="str">
        <f t="shared" si="687"/>
        <v>Idle</v>
      </c>
      <c r="O3686" s="3" t="str">
        <f t="shared" si="695"/>
        <v>Idle</v>
      </c>
      <c r="P3686" s="2">
        <f t="shared" si="688"/>
        <v>0</v>
      </c>
      <c r="Q3686" s="2">
        <f t="shared" si="689"/>
        <v>0</v>
      </c>
      <c r="R3686" s="2">
        <f t="shared" si="690"/>
        <v>0</v>
      </c>
      <c r="S3686" s="2">
        <f t="shared" si="691"/>
        <v>0</v>
      </c>
      <c r="T3686" s="2">
        <f t="shared" si="692"/>
        <v>0</v>
      </c>
      <c r="U3686" s="2">
        <f>IF(O3686="Reg", R3686 * Inputs!$B$7, 0)</f>
        <v>0</v>
      </c>
      <c r="V3686" s="2">
        <f>MAX(F3686 + P3686*Inputs!$B$15 - (Q3686/Inputs!$B$16) - U3686, 0)</f>
        <v>340</v>
      </c>
    </row>
    <row r="3687" spans="1:22" x14ac:dyDescent="0.3">
      <c r="A3687" s="1">
        <v>46176.541666666657</v>
      </c>
      <c r="B3687" s="2">
        <v>43.750693477372458</v>
      </c>
      <c r="C3687" s="2">
        <v>9.7502156854545259</v>
      </c>
      <c r="D3687" s="2">
        <f t="shared" si="684"/>
        <v>38.132201956512837</v>
      </c>
      <c r="E3687" s="2">
        <f t="shared" si="685"/>
        <v>74.273150750555914</v>
      </c>
      <c r="F3687" s="2">
        <f t="shared" si="693"/>
        <v>340</v>
      </c>
      <c r="G3687" s="2">
        <f t="shared" si="694"/>
        <v>0</v>
      </c>
      <c r="H3687" s="2">
        <f>MIN(Inputs!$B$2, (Inputs!$B$14 - F3687)/Inputs!$B$15)</f>
        <v>0</v>
      </c>
      <c r="I3687" s="2">
        <f>MAX(MIN(Inputs!$B$2, F3687*Inputs!$B$16, Inputs!$B$14*Inputs!$B$4 - G3687), 0)</f>
        <v>170</v>
      </c>
      <c r="J3687" s="2">
        <f>MAX(MIN(Inputs!$B$2, F3687*Inputs!$B$16, (Inputs!$B$14-F3687)/Inputs!$B$15)*Inputs!$B$9, 0)</f>
        <v>0</v>
      </c>
      <c r="K3687" s="2">
        <f>MAX(E3687*Inputs!$B$5 - B3687 - Inputs!$B$8, 0) * H3687</f>
        <v>0</v>
      </c>
      <c r="L3687" s="2">
        <f>IF(B3687 &gt;= D3687*Inputs!$B$10, MAX(B3687 - E3687/Inputs!$B$5 - Inputs!$B$8, 0) * I3687, 0)</f>
        <v>0</v>
      </c>
      <c r="M3687" s="2">
        <f t="shared" si="686"/>
        <v>0</v>
      </c>
      <c r="N3687" s="3" t="str">
        <f t="shared" si="687"/>
        <v>Idle</v>
      </c>
      <c r="O3687" s="3" t="str">
        <f t="shared" si="695"/>
        <v>Idle</v>
      </c>
      <c r="P3687" s="2">
        <f t="shared" si="688"/>
        <v>0</v>
      </c>
      <c r="Q3687" s="2">
        <f t="shared" si="689"/>
        <v>0</v>
      </c>
      <c r="R3687" s="2">
        <f t="shared" si="690"/>
        <v>0</v>
      </c>
      <c r="S3687" s="2">
        <f t="shared" si="691"/>
        <v>0</v>
      </c>
      <c r="T3687" s="2">
        <f t="shared" si="692"/>
        <v>0</v>
      </c>
      <c r="U3687" s="2">
        <f>IF(O3687="Reg", R3687 * Inputs!$B$7, 0)</f>
        <v>0</v>
      </c>
      <c r="V3687" s="2">
        <f>MAX(F3687 + P3687*Inputs!$B$15 - (Q3687/Inputs!$B$16) - U3687, 0)</f>
        <v>340</v>
      </c>
    </row>
    <row r="3688" spans="1:22" x14ac:dyDescent="0.3">
      <c r="A3688" s="1">
        <v>46176.583333333343</v>
      </c>
      <c r="B3688" s="2">
        <v>64.294679470924365</v>
      </c>
      <c r="C3688" s="2">
        <v>21.431956317902159</v>
      </c>
      <c r="D3688" s="2">
        <f t="shared" si="684"/>
        <v>38.132201956512837</v>
      </c>
      <c r="E3688" s="2">
        <f t="shared" si="685"/>
        <v>81.094817221563304</v>
      </c>
      <c r="F3688" s="2">
        <f t="shared" si="693"/>
        <v>340</v>
      </c>
      <c r="G3688" s="2">
        <f t="shared" si="694"/>
        <v>0</v>
      </c>
      <c r="H3688" s="2">
        <f>MIN(Inputs!$B$2, (Inputs!$B$14 - F3688)/Inputs!$B$15)</f>
        <v>0</v>
      </c>
      <c r="I3688" s="2">
        <f>MAX(MIN(Inputs!$B$2, F3688*Inputs!$B$16, Inputs!$B$14*Inputs!$B$4 - G3688), 0)</f>
        <v>170</v>
      </c>
      <c r="J3688" s="2">
        <f>MAX(MIN(Inputs!$B$2, F3688*Inputs!$B$16, (Inputs!$B$14-F3688)/Inputs!$B$15)*Inputs!$B$9, 0)</f>
        <v>0</v>
      </c>
      <c r="K3688" s="2">
        <f>MAX(E3688*Inputs!$B$5 - B3688 - Inputs!$B$8, 0) * H3688</f>
        <v>0</v>
      </c>
      <c r="L3688" s="2">
        <f>IF(B3688 &gt;= D3688*Inputs!$B$10, MAX(B3688 - E3688/Inputs!$B$5 - Inputs!$B$8, 0) * I3688, 0)</f>
        <v>0</v>
      </c>
      <c r="M3688" s="2">
        <f t="shared" si="686"/>
        <v>0</v>
      </c>
      <c r="N3688" s="3" t="str">
        <f t="shared" si="687"/>
        <v>Idle</v>
      </c>
      <c r="O3688" s="3" t="str">
        <f t="shared" si="695"/>
        <v>Idle</v>
      </c>
      <c r="P3688" s="2">
        <f t="shared" si="688"/>
        <v>0</v>
      </c>
      <c r="Q3688" s="2">
        <f t="shared" si="689"/>
        <v>0</v>
      </c>
      <c r="R3688" s="2">
        <f t="shared" si="690"/>
        <v>0</v>
      </c>
      <c r="S3688" s="2">
        <f t="shared" si="691"/>
        <v>0</v>
      </c>
      <c r="T3688" s="2">
        <f t="shared" si="692"/>
        <v>0</v>
      </c>
      <c r="U3688" s="2">
        <f>IF(O3688="Reg", R3688 * Inputs!$B$7, 0)</f>
        <v>0</v>
      </c>
      <c r="V3688" s="2">
        <f>MAX(F3688 + P3688*Inputs!$B$15 - (Q3688/Inputs!$B$16) - U3688, 0)</f>
        <v>340</v>
      </c>
    </row>
    <row r="3689" spans="1:22" x14ac:dyDescent="0.3">
      <c r="A3689" s="1">
        <v>46176.625</v>
      </c>
      <c r="B3689" s="2">
        <v>70.115804458159644</v>
      </c>
      <c r="C3689" s="2">
        <v>6.7172736281004513</v>
      </c>
      <c r="D3689" s="2">
        <f t="shared" si="684"/>
        <v>38.132201956512837</v>
      </c>
      <c r="E3689" s="2">
        <f t="shared" si="685"/>
        <v>85.853022428050664</v>
      </c>
      <c r="F3689" s="2">
        <f t="shared" si="693"/>
        <v>340</v>
      </c>
      <c r="G3689" s="2">
        <f t="shared" si="694"/>
        <v>0</v>
      </c>
      <c r="H3689" s="2">
        <f>MIN(Inputs!$B$2, (Inputs!$B$14 - F3689)/Inputs!$B$15)</f>
        <v>0</v>
      </c>
      <c r="I3689" s="2">
        <f>MAX(MIN(Inputs!$B$2, F3689*Inputs!$B$16, Inputs!$B$14*Inputs!$B$4 - G3689), 0)</f>
        <v>170</v>
      </c>
      <c r="J3689" s="2">
        <f>MAX(MIN(Inputs!$B$2, F3689*Inputs!$B$16, (Inputs!$B$14-F3689)/Inputs!$B$15)*Inputs!$B$9, 0)</f>
        <v>0</v>
      </c>
      <c r="K3689" s="2">
        <f>MAX(E3689*Inputs!$B$5 - B3689 - Inputs!$B$8, 0) * H3689</f>
        <v>0</v>
      </c>
      <c r="L3689" s="2">
        <f>IF(B3689 &gt;= D3689*Inputs!$B$10, MAX(B3689 - E3689/Inputs!$B$5 - Inputs!$B$8, 0) * I3689, 0)</f>
        <v>0</v>
      </c>
      <c r="M3689" s="2">
        <f t="shared" si="686"/>
        <v>0</v>
      </c>
      <c r="N3689" s="3" t="str">
        <f t="shared" si="687"/>
        <v>Idle</v>
      </c>
      <c r="O3689" s="3" t="str">
        <f t="shared" si="695"/>
        <v>Idle</v>
      </c>
      <c r="P3689" s="2">
        <f t="shared" si="688"/>
        <v>0</v>
      </c>
      <c r="Q3689" s="2">
        <f t="shared" si="689"/>
        <v>0</v>
      </c>
      <c r="R3689" s="2">
        <f t="shared" si="690"/>
        <v>0</v>
      </c>
      <c r="S3689" s="2">
        <f t="shared" si="691"/>
        <v>0</v>
      </c>
      <c r="T3689" s="2">
        <f t="shared" si="692"/>
        <v>0</v>
      </c>
      <c r="U3689" s="2">
        <f>IF(O3689="Reg", R3689 * Inputs!$B$7, 0)</f>
        <v>0</v>
      </c>
      <c r="V3689" s="2">
        <f>MAX(F3689 + P3689*Inputs!$B$15 - (Q3689/Inputs!$B$16) - U3689, 0)</f>
        <v>340</v>
      </c>
    </row>
    <row r="3690" spans="1:22" x14ac:dyDescent="0.3">
      <c r="A3690" s="1">
        <v>46176.666666666657</v>
      </c>
      <c r="B3690" s="2">
        <v>85.477750044845379</v>
      </c>
      <c r="C3690" s="2">
        <v>7.5228255614112634</v>
      </c>
      <c r="D3690" s="2">
        <f t="shared" si="684"/>
        <v>38.132201956512837</v>
      </c>
      <c r="E3690" s="2">
        <f t="shared" si="685"/>
        <v>85.626016667323981</v>
      </c>
      <c r="F3690" s="2">
        <f t="shared" si="693"/>
        <v>340</v>
      </c>
      <c r="G3690" s="2">
        <f t="shared" si="694"/>
        <v>0</v>
      </c>
      <c r="H3690" s="2">
        <f>MIN(Inputs!$B$2, (Inputs!$B$14 - F3690)/Inputs!$B$15)</f>
        <v>0</v>
      </c>
      <c r="I3690" s="2">
        <f>MAX(MIN(Inputs!$B$2, F3690*Inputs!$B$16, Inputs!$B$14*Inputs!$B$4 - G3690), 0)</f>
        <v>170</v>
      </c>
      <c r="J3690" s="2">
        <f>MAX(MIN(Inputs!$B$2, F3690*Inputs!$B$16, (Inputs!$B$14-F3690)/Inputs!$B$15)*Inputs!$B$9, 0)</f>
        <v>0</v>
      </c>
      <c r="K3690" s="2">
        <f>MAX(E3690*Inputs!$B$5 - B3690 - Inputs!$B$8, 0) * H3690</f>
        <v>0</v>
      </c>
      <c r="L3690" s="2">
        <f>IF(B3690 &gt;= D3690*Inputs!$B$10, MAX(B3690 - E3690/Inputs!$B$5 - Inputs!$B$8, 0) * I3690, 0)</f>
        <v>0</v>
      </c>
      <c r="M3690" s="2">
        <f t="shared" si="686"/>
        <v>0</v>
      </c>
      <c r="N3690" s="3" t="str">
        <f t="shared" si="687"/>
        <v>Idle</v>
      </c>
      <c r="O3690" s="3" t="str">
        <f t="shared" si="695"/>
        <v>Idle</v>
      </c>
      <c r="P3690" s="2">
        <f t="shared" si="688"/>
        <v>0</v>
      </c>
      <c r="Q3690" s="2">
        <f t="shared" si="689"/>
        <v>0</v>
      </c>
      <c r="R3690" s="2">
        <f t="shared" si="690"/>
        <v>0</v>
      </c>
      <c r="S3690" s="2">
        <f t="shared" si="691"/>
        <v>0</v>
      </c>
      <c r="T3690" s="2">
        <f t="shared" si="692"/>
        <v>0</v>
      </c>
      <c r="U3690" s="2">
        <f>IF(O3690="Reg", R3690 * Inputs!$B$7, 0)</f>
        <v>0</v>
      </c>
      <c r="V3690" s="2">
        <f>MAX(F3690 + P3690*Inputs!$B$15 - (Q3690/Inputs!$B$16) - U3690, 0)</f>
        <v>340</v>
      </c>
    </row>
    <row r="3691" spans="1:22" x14ac:dyDescent="0.3">
      <c r="A3691" s="1">
        <v>46176.708333333343</v>
      </c>
      <c r="B3691" s="2">
        <v>87.057768829551421</v>
      </c>
      <c r="C3691" s="2">
        <v>2.4711336738342329</v>
      </c>
      <c r="D3691" s="2">
        <f t="shared" si="684"/>
        <v>38.132201956512837</v>
      </c>
      <c r="E3691" s="2">
        <f t="shared" si="685"/>
        <v>82.694224665671683</v>
      </c>
      <c r="F3691" s="2">
        <f t="shared" si="693"/>
        <v>340</v>
      </c>
      <c r="G3691" s="2">
        <f t="shared" si="694"/>
        <v>0</v>
      </c>
      <c r="H3691" s="2">
        <f>MIN(Inputs!$B$2, (Inputs!$B$14 - F3691)/Inputs!$B$15)</f>
        <v>0</v>
      </c>
      <c r="I3691" s="2">
        <f>MAX(MIN(Inputs!$B$2, F3691*Inputs!$B$16, Inputs!$B$14*Inputs!$B$4 - G3691), 0)</f>
        <v>170</v>
      </c>
      <c r="J3691" s="2">
        <f>MAX(MIN(Inputs!$B$2, F3691*Inputs!$B$16, (Inputs!$B$14-F3691)/Inputs!$B$15)*Inputs!$B$9, 0)</f>
        <v>0</v>
      </c>
      <c r="K3691" s="2">
        <f>MAX(E3691*Inputs!$B$5 - B3691 - Inputs!$B$8, 0) * H3691</f>
        <v>0</v>
      </c>
      <c r="L3691" s="2">
        <f>IF(B3691 &gt;= D3691*Inputs!$B$10, MAX(B3691 - E3691/Inputs!$B$5 - Inputs!$B$8, 0) * I3691, 0)</f>
        <v>0</v>
      </c>
      <c r="M3691" s="2">
        <f t="shared" si="686"/>
        <v>0</v>
      </c>
      <c r="N3691" s="3" t="str">
        <f t="shared" si="687"/>
        <v>Idle</v>
      </c>
      <c r="O3691" s="3" t="str">
        <f t="shared" si="695"/>
        <v>Idle</v>
      </c>
      <c r="P3691" s="2">
        <f t="shared" si="688"/>
        <v>0</v>
      </c>
      <c r="Q3691" s="2">
        <f t="shared" si="689"/>
        <v>0</v>
      </c>
      <c r="R3691" s="2">
        <f t="shared" si="690"/>
        <v>0</v>
      </c>
      <c r="S3691" s="2">
        <f t="shared" si="691"/>
        <v>0</v>
      </c>
      <c r="T3691" s="2">
        <f t="shared" si="692"/>
        <v>0</v>
      </c>
      <c r="U3691" s="2">
        <f>IF(O3691="Reg", R3691 * Inputs!$B$7, 0)</f>
        <v>0</v>
      </c>
      <c r="V3691" s="2">
        <f>MAX(F3691 + P3691*Inputs!$B$15 - (Q3691/Inputs!$B$16) - U3691, 0)</f>
        <v>340</v>
      </c>
    </row>
    <row r="3692" spans="1:22" x14ac:dyDescent="0.3">
      <c r="A3692" s="1">
        <v>46176.75</v>
      </c>
      <c r="B3692" s="2">
        <v>94.942208222482193</v>
      </c>
      <c r="C3692" s="2">
        <v>5.6844830947680922</v>
      </c>
      <c r="D3692" s="2">
        <f t="shared" si="684"/>
        <v>38.132201956512837</v>
      </c>
      <c r="E3692" s="2">
        <f t="shared" si="685"/>
        <v>76.996226628976885</v>
      </c>
      <c r="F3692" s="2">
        <f t="shared" si="693"/>
        <v>340</v>
      </c>
      <c r="G3692" s="2">
        <f t="shared" si="694"/>
        <v>0</v>
      </c>
      <c r="H3692" s="2">
        <f>MIN(Inputs!$B$2, (Inputs!$B$14 - F3692)/Inputs!$B$15)</f>
        <v>0</v>
      </c>
      <c r="I3692" s="2">
        <f>MAX(MIN(Inputs!$B$2, F3692*Inputs!$B$16, Inputs!$B$14*Inputs!$B$4 - G3692), 0)</f>
        <v>170</v>
      </c>
      <c r="J3692" s="2">
        <f>MAX(MIN(Inputs!$B$2, F3692*Inputs!$B$16, (Inputs!$B$14-F3692)/Inputs!$B$15)*Inputs!$B$9, 0)</f>
        <v>0</v>
      </c>
      <c r="K3692" s="2">
        <f>MAX(E3692*Inputs!$B$5 - B3692 - Inputs!$B$8, 0) * H3692</f>
        <v>0</v>
      </c>
      <c r="L3692" s="2">
        <f>IF(B3692 &gt;= D3692*Inputs!$B$10, MAX(B3692 - E3692/Inputs!$B$5 - Inputs!$B$8, 0) * I3692, 0)</f>
        <v>0</v>
      </c>
      <c r="M3692" s="2">
        <f t="shared" si="686"/>
        <v>0</v>
      </c>
      <c r="N3692" s="3" t="str">
        <f t="shared" si="687"/>
        <v>Idle</v>
      </c>
      <c r="O3692" s="3" t="str">
        <f t="shared" si="695"/>
        <v>Idle</v>
      </c>
      <c r="P3692" s="2">
        <f t="shared" si="688"/>
        <v>0</v>
      </c>
      <c r="Q3692" s="2">
        <f t="shared" si="689"/>
        <v>0</v>
      </c>
      <c r="R3692" s="2">
        <f t="shared" si="690"/>
        <v>0</v>
      </c>
      <c r="S3692" s="2">
        <f t="shared" si="691"/>
        <v>0</v>
      </c>
      <c r="T3692" s="2">
        <f t="shared" si="692"/>
        <v>0</v>
      </c>
      <c r="U3692" s="2">
        <f>IF(O3692="Reg", R3692 * Inputs!$B$7, 0)</f>
        <v>0</v>
      </c>
      <c r="V3692" s="2">
        <f>MAX(F3692 + P3692*Inputs!$B$15 - (Q3692/Inputs!$B$16) - U3692, 0)</f>
        <v>340</v>
      </c>
    </row>
    <row r="3693" spans="1:22" x14ac:dyDescent="0.3">
      <c r="A3693" s="1">
        <v>46176.791666666657</v>
      </c>
      <c r="B3693" s="2">
        <v>84.680692303416777</v>
      </c>
      <c r="C3693" s="2">
        <v>2.20648183284727</v>
      </c>
      <c r="D3693" s="2">
        <f t="shared" si="684"/>
        <v>38.132201956512837</v>
      </c>
      <c r="E3693" s="2">
        <f t="shared" si="685"/>
        <v>65.164353984496273</v>
      </c>
      <c r="F3693" s="2">
        <f t="shared" si="693"/>
        <v>340</v>
      </c>
      <c r="G3693" s="2">
        <f t="shared" si="694"/>
        <v>0</v>
      </c>
      <c r="H3693" s="2">
        <f>MIN(Inputs!$B$2, (Inputs!$B$14 - F3693)/Inputs!$B$15)</f>
        <v>0</v>
      </c>
      <c r="I3693" s="2">
        <f>MAX(MIN(Inputs!$B$2, F3693*Inputs!$B$16, Inputs!$B$14*Inputs!$B$4 - G3693), 0)</f>
        <v>170</v>
      </c>
      <c r="J3693" s="2">
        <f>MAX(MIN(Inputs!$B$2, F3693*Inputs!$B$16, (Inputs!$B$14-F3693)/Inputs!$B$15)*Inputs!$B$9, 0)</f>
        <v>0</v>
      </c>
      <c r="K3693" s="2">
        <f>MAX(E3693*Inputs!$B$5 - B3693 - Inputs!$B$8, 0) * H3693</f>
        <v>0</v>
      </c>
      <c r="L3693" s="2">
        <f>IF(B3693 &gt;= D3693*Inputs!$B$10, MAX(B3693 - E3693/Inputs!$B$5 - Inputs!$B$8, 0) * I3693, 0)</f>
        <v>0</v>
      </c>
      <c r="M3693" s="2">
        <f t="shared" si="686"/>
        <v>0</v>
      </c>
      <c r="N3693" s="3" t="str">
        <f t="shared" si="687"/>
        <v>Idle</v>
      </c>
      <c r="O3693" s="3" t="str">
        <f t="shared" si="695"/>
        <v>Idle</v>
      </c>
      <c r="P3693" s="2">
        <f t="shared" si="688"/>
        <v>0</v>
      </c>
      <c r="Q3693" s="2">
        <f t="shared" si="689"/>
        <v>0</v>
      </c>
      <c r="R3693" s="2">
        <f t="shared" si="690"/>
        <v>0</v>
      </c>
      <c r="S3693" s="2">
        <f t="shared" si="691"/>
        <v>0</v>
      </c>
      <c r="T3693" s="2">
        <f t="shared" si="692"/>
        <v>0</v>
      </c>
      <c r="U3693" s="2">
        <f>IF(O3693="Reg", R3693 * Inputs!$B$7, 0)</f>
        <v>0</v>
      </c>
      <c r="V3693" s="2">
        <f>MAX(F3693 + P3693*Inputs!$B$15 - (Q3693/Inputs!$B$16) - U3693, 0)</f>
        <v>340</v>
      </c>
    </row>
    <row r="3694" spans="1:22" x14ac:dyDescent="0.3">
      <c r="A3694" s="1">
        <v>46176.833333333343</v>
      </c>
      <c r="B3694" s="2">
        <v>92.843910709848529</v>
      </c>
      <c r="C3694" s="2">
        <v>1.673447301085037</v>
      </c>
      <c r="D3694" s="2">
        <f t="shared" si="684"/>
        <v>38.132201956512837</v>
      </c>
      <c r="E3694" s="2">
        <f t="shared" si="685"/>
        <v>53.301060258858506</v>
      </c>
      <c r="F3694" s="2">
        <f t="shared" si="693"/>
        <v>340</v>
      </c>
      <c r="G3694" s="2">
        <f t="shared" si="694"/>
        <v>0</v>
      </c>
      <c r="H3694" s="2">
        <f>MIN(Inputs!$B$2, (Inputs!$B$14 - F3694)/Inputs!$B$15)</f>
        <v>0</v>
      </c>
      <c r="I3694" s="2">
        <f>MAX(MIN(Inputs!$B$2, F3694*Inputs!$B$16, Inputs!$B$14*Inputs!$B$4 - G3694), 0)</f>
        <v>170</v>
      </c>
      <c r="J3694" s="2">
        <f>MAX(MIN(Inputs!$B$2, F3694*Inputs!$B$16, (Inputs!$B$14-F3694)/Inputs!$B$15)*Inputs!$B$9, 0)</f>
        <v>0</v>
      </c>
      <c r="K3694" s="2">
        <f>MAX(E3694*Inputs!$B$5 - B3694 - Inputs!$B$8, 0) * H3694</f>
        <v>0</v>
      </c>
      <c r="L3694" s="2">
        <f>IF(B3694 &gt;= D3694*Inputs!$B$10, MAX(B3694 - E3694/Inputs!$B$5 - Inputs!$B$8, 0) * I3694, 0)</f>
        <v>2086.6690888493113</v>
      </c>
      <c r="M3694" s="2">
        <f t="shared" si="686"/>
        <v>0</v>
      </c>
      <c r="N3694" s="3" t="str">
        <f t="shared" si="687"/>
        <v>Discharge</v>
      </c>
      <c r="O3694" s="3" t="str">
        <f t="shared" si="695"/>
        <v>Discharge</v>
      </c>
      <c r="P3694" s="2">
        <f t="shared" si="688"/>
        <v>0</v>
      </c>
      <c r="Q3694" s="2">
        <f t="shared" si="689"/>
        <v>170</v>
      </c>
      <c r="R3694" s="2">
        <f t="shared" si="690"/>
        <v>0</v>
      </c>
      <c r="S3694" s="2">
        <f t="shared" si="691"/>
        <v>15783.464820674249</v>
      </c>
      <c r="T3694" s="2">
        <f t="shared" si="692"/>
        <v>0</v>
      </c>
      <c r="U3694" s="2">
        <f>IF(O3694="Reg", R3694 * Inputs!$B$7, 0)</f>
        <v>0</v>
      </c>
      <c r="V3694" s="2">
        <f>MAX(F3694 + P3694*Inputs!$B$15 - (Q3694/Inputs!$B$16) - U3694, 0)</f>
        <v>170</v>
      </c>
    </row>
    <row r="3695" spans="1:22" x14ac:dyDescent="0.3">
      <c r="A3695" s="1">
        <v>46176.875</v>
      </c>
      <c r="B3695" s="2">
        <v>68.753769893799642</v>
      </c>
      <c r="C3695" s="2">
        <v>9.5148348942306527</v>
      </c>
      <c r="D3695" s="2">
        <f t="shared" si="684"/>
        <v>38.132201956512837</v>
      </c>
      <c r="E3695" s="2">
        <f t="shared" si="685"/>
        <v>37.82707514055042</v>
      </c>
      <c r="F3695" s="2">
        <f t="shared" si="693"/>
        <v>170</v>
      </c>
      <c r="G3695" s="2">
        <f t="shared" si="694"/>
        <v>170</v>
      </c>
      <c r="H3695" s="2">
        <f>MIN(Inputs!$B$2, (Inputs!$B$14 - F3695)/Inputs!$B$15)</f>
        <v>170</v>
      </c>
      <c r="I3695" s="2">
        <f>MAX(MIN(Inputs!$B$2, F3695*Inputs!$B$16, Inputs!$B$14*Inputs!$B$4 - G3695), 0)</f>
        <v>170</v>
      </c>
      <c r="J3695" s="2">
        <f>MAX(MIN(Inputs!$B$2, F3695*Inputs!$B$16, (Inputs!$B$14-F3695)/Inputs!$B$15)*Inputs!$B$9, 0)</f>
        <v>136</v>
      </c>
      <c r="K3695" s="2">
        <f>MAX(E3695*Inputs!$B$5 - B3695 - Inputs!$B$8, 0) * H3695</f>
        <v>0</v>
      </c>
      <c r="L3695" s="2">
        <f>IF(B3695 &gt;= D3695*Inputs!$B$10, MAX(B3695 - E3695/Inputs!$B$5 - Inputs!$B$8, 0) * I3695, 0)</f>
        <v>980.63772979415376</v>
      </c>
      <c r="M3695" s="2">
        <f t="shared" si="686"/>
        <v>1294.0175456153688</v>
      </c>
      <c r="N3695" s="3" t="str">
        <f t="shared" si="687"/>
        <v>Reg</v>
      </c>
      <c r="O3695" s="3" t="str">
        <f t="shared" si="695"/>
        <v>Discharge</v>
      </c>
      <c r="P3695" s="2">
        <f t="shared" si="688"/>
        <v>0</v>
      </c>
      <c r="Q3695" s="2">
        <f t="shared" si="689"/>
        <v>170</v>
      </c>
      <c r="R3695" s="2">
        <f t="shared" si="690"/>
        <v>0</v>
      </c>
      <c r="S3695" s="2">
        <f t="shared" si="691"/>
        <v>11688.140881945939</v>
      </c>
      <c r="T3695" s="2">
        <f t="shared" si="692"/>
        <v>0</v>
      </c>
      <c r="U3695" s="2">
        <f>IF(O3695="Reg", R3695 * Inputs!$B$7, 0)</f>
        <v>0</v>
      </c>
      <c r="V3695" s="2">
        <f>MAX(F3695 + P3695*Inputs!$B$15 - (Q3695/Inputs!$B$16) - U3695, 0)</f>
        <v>0</v>
      </c>
    </row>
    <row r="3696" spans="1:22" x14ac:dyDescent="0.3">
      <c r="A3696" s="1">
        <v>46176.916666666657</v>
      </c>
      <c r="B3696" s="2">
        <v>67.88699803493158</v>
      </c>
      <c r="C3696" s="2">
        <v>8.8408409869512887</v>
      </c>
      <c r="D3696" s="2">
        <f t="shared" si="684"/>
        <v>38.132201956512837</v>
      </c>
      <c r="E3696" s="2">
        <f t="shared" si="685"/>
        <v>26.368113491583809</v>
      </c>
      <c r="F3696" s="2">
        <f t="shared" si="693"/>
        <v>0</v>
      </c>
      <c r="G3696" s="2">
        <f t="shared" si="694"/>
        <v>340</v>
      </c>
      <c r="H3696" s="2">
        <f>MIN(Inputs!$B$2, (Inputs!$B$14 - F3696)/Inputs!$B$15)</f>
        <v>170</v>
      </c>
      <c r="I3696" s="2">
        <f>MAX(MIN(Inputs!$B$2, F3696*Inputs!$B$16, Inputs!$B$14*Inputs!$B$4 - G3696), 0)</f>
        <v>0</v>
      </c>
      <c r="J3696" s="2">
        <f>MAX(MIN(Inputs!$B$2, F3696*Inputs!$B$16, (Inputs!$B$14-F3696)/Inputs!$B$15)*Inputs!$B$9, 0)</f>
        <v>0</v>
      </c>
      <c r="K3696" s="2">
        <f>MAX(E3696*Inputs!$B$5 - B3696 - Inputs!$B$8, 0) * H3696</f>
        <v>0</v>
      </c>
      <c r="L3696" s="2">
        <f>IF(B3696 &gt;= D3696*Inputs!$B$10, MAX(B3696 - E3696/Inputs!$B$5 - Inputs!$B$8, 0) * I3696, 0)</f>
        <v>0</v>
      </c>
      <c r="M3696" s="2">
        <f t="shared" si="686"/>
        <v>0</v>
      </c>
      <c r="N3696" s="3" t="str">
        <f t="shared" si="687"/>
        <v>Idle</v>
      </c>
      <c r="O3696" s="3" t="str">
        <f t="shared" si="695"/>
        <v>Idle</v>
      </c>
      <c r="P3696" s="2">
        <f t="shared" si="688"/>
        <v>0</v>
      </c>
      <c r="Q3696" s="2">
        <f t="shared" si="689"/>
        <v>0</v>
      </c>
      <c r="R3696" s="2">
        <f t="shared" si="690"/>
        <v>0</v>
      </c>
      <c r="S3696" s="2">
        <f t="shared" si="691"/>
        <v>0</v>
      </c>
      <c r="T3696" s="2">
        <f t="shared" si="692"/>
        <v>0</v>
      </c>
      <c r="U3696" s="2">
        <f>IF(O3696="Reg", R3696 * Inputs!$B$7, 0)</f>
        <v>0</v>
      </c>
      <c r="V3696" s="2">
        <f>MAX(F3696 + P3696*Inputs!$B$15 - (Q3696/Inputs!$B$16) - U3696, 0)</f>
        <v>0</v>
      </c>
    </row>
    <row r="3697" spans="1:22" x14ac:dyDescent="0.3">
      <c r="A3697" s="1">
        <v>46176.958333333343</v>
      </c>
      <c r="B3697" s="2">
        <v>52.869780609382531</v>
      </c>
      <c r="C3697" s="2">
        <v>5.5732772133463646</v>
      </c>
      <c r="D3697" s="2">
        <f t="shared" si="684"/>
        <v>38.132201956512837</v>
      </c>
      <c r="E3697" s="2">
        <f t="shared" si="685"/>
        <v>15.053613819095213</v>
      </c>
      <c r="F3697" s="2">
        <f t="shared" si="693"/>
        <v>0</v>
      </c>
      <c r="G3697" s="2">
        <f t="shared" si="694"/>
        <v>340</v>
      </c>
      <c r="H3697" s="2">
        <f>MIN(Inputs!$B$2, (Inputs!$B$14 - F3697)/Inputs!$B$15)</f>
        <v>170</v>
      </c>
      <c r="I3697" s="2">
        <f>MAX(MIN(Inputs!$B$2, F3697*Inputs!$B$16, Inputs!$B$14*Inputs!$B$4 - G3697), 0)</f>
        <v>0</v>
      </c>
      <c r="J3697" s="2">
        <f>MAX(MIN(Inputs!$B$2, F3697*Inputs!$B$16, (Inputs!$B$14-F3697)/Inputs!$B$15)*Inputs!$B$9, 0)</f>
        <v>0</v>
      </c>
      <c r="K3697" s="2">
        <f>MAX(E3697*Inputs!$B$5 - B3697 - Inputs!$B$8, 0) * H3697</f>
        <v>0</v>
      </c>
      <c r="L3697" s="2">
        <f>IF(B3697 &gt;= D3697*Inputs!$B$10, MAX(B3697 - E3697/Inputs!$B$5 - Inputs!$B$8, 0) * I3697, 0)</f>
        <v>0</v>
      </c>
      <c r="M3697" s="2">
        <f t="shared" si="686"/>
        <v>0</v>
      </c>
      <c r="N3697" s="3" t="str">
        <f t="shared" si="687"/>
        <v>Idle</v>
      </c>
      <c r="O3697" s="3" t="str">
        <f t="shared" si="695"/>
        <v>Idle</v>
      </c>
      <c r="P3697" s="2">
        <f t="shared" si="688"/>
        <v>0</v>
      </c>
      <c r="Q3697" s="2">
        <f t="shared" si="689"/>
        <v>0</v>
      </c>
      <c r="R3697" s="2">
        <f t="shared" si="690"/>
        <v>0</v>
      </c>
      <c r="S3697" s="2">
        <f t="shared" si="691"/>
        <v>0</v>
      </c>
      <c r="T3697" s="2">
        <f t="shared" si="692"/>
        <v>0</v>
      </c>
      <c r="U3697" s="2">
        <f>IF(O3697="Reg", R3697 * Inputs!$B$7, 0)</f>
        <v>0</v>
      </c>
      <c r="V3697" s="2">
        <f>MAX(F3697 + P3697*Inputs!$B$15 - (Q3697/Inputs!$B$16) - U3697, 0)</f>
        <v>0</v>
      </c>
    </row>
    <row r="3698" spans="1:22" x14ac:dyDescent="0.3">
      <c r="A3698" s="1">
        <v>46177</v>
      </c>
      <c r="B3698" s="2">
        <v>23.950972355598591</v>
      </c>
      <c r="C3698" s="2">
        <v>35.165266852577133</v>
      </c>
      <c r="D3698" s="2">
        <f t="shared" si="684"/>
        <v>35.152752710378515</v>
      </c>
      <c r="E3698" s="2">
        <f t="shared" si="685"/>
        <v>6.2419837175314585</v>
      </c>
      <c r="F3698" s="2">
        <f t="shared" si="693"/>
        <v>0</v>
      </c>
      <c r="G3698" s="2">
        <f t="shared" si="694"/>
        <v>0</v>
      </c>
      <c r="H3698" s="2">
        <f>MIN(Inputs!$B$2, (Inputs!$B$14 - F3698)/Inputs!$B$15)</f>
        <v>170</v>
      </c>
      <c r="I3698" s="2">
        <f>MAX(MIN(Inputs!$B$2, F3698*Inputs!$B$16, Inputs!$B$14*Inputs!$B$4 - G3698), 0)</f>
        <v>0</v>
      </c>
      <c r="J3698" s="2">
        <f>MAX(MIN(Inputs!$B$2, F3698*Inputs!$B$16, (Inputs!$B$14-F3698)/Inputs!$B$15)*Inputs!$B$9, 0)</f>
        <v>0</v>
      </c>
      <c r="K3698" s="2">
        <f>MAX(E3698*Inputs!$B$5 - B3698 - Inputs!$B$8, 0) * H3698</f>
        <v>0</v>
      </c>
      <c r="L3698" s="2">
        <f>IF(B3698 &gt;= D3698*Inputs!$B$10, MAX(B3698 - E3698/Inputs!$B$5 - Inputs!$B$8, 0) * I3698, 0)</f>
        <v>0</v>
      </c>
      <c r="M3698" s="2">
        <f t="shared" si="686"/>
        <v>0</v>
      </c>
      <c r="N3698" s="3" t="str">
        <f t="shared" si="687"/>
        <v>Idle</v>
      </c>
      <c r="O3698" s="3" t="str">
        <f t="shared" si="695"/>
        <v>Idle</v>
      </c>
      <c r="P3698" s="2">
        <f t="shared" si="688"/>
        <v>0</v>
      </c>
      <c r="Q3698" s="2">
        <f t="shared" si="689"/>
        <v>0</v>
      </c>
      <c r="R3698" s="2">
        <f t="shared" si="690"/>
        <v>0</v>
      </c>
      <c r="S3698" s="2">
        <f t="shared" si="691"/>
        <v>0</v>
      </c>
      <c r="T3698" s="2">
        <f t="shared" si="692"/>
        <v>0</v>
      </c>
      <c r="U3698" s="2">
        <f>IF(O3698="Reg", R3698 * Inputs!$B$7, 0)</f>
        <v>0</v>
      </c>
      <c r="V3698" s="2">
        <f>MAX(F3698 + P3698*Inputs!$B$15 - (Q3698/Inputs!$B$16) - U3698, 0)</f>
        <v>0</v>
      </c>
    </row>
    <row r="3699" spans="1:22" x14ac:dyDescent="0.3">
      <c r="A3699" s="1">
        <v>46177.041666666657</v>
      </c>
      <c r="B3699" s="2">
        <v>13.50092994959016</v>
      </c>
      <c r="C3699" s="2">
        <v>8.584522628694117</v>
      </c>
      <c r="D3699" s="2">
        <f t="shared" si="684"/>
        <v>35.152752710378515</v>
      </c>
      <c r="E3699" s="2">
        <f t="shared" si="685"/>
        <v>2.2501549915983601</v>
      </c>
      <c r="F3699" s="2">
        <f t="shared" si="693"/>
        <v>0</v>
      </c>
      <c r="G3699" s="2">
        <f t="shared" si="694"/>
        <v>0</v>
      </c>
      <c r="H3699" s="2">
        <f>MIN(Inputs!$B$2, (Inputs!$B$14 - F3699)/Inputs!$B$15)</f>
        <v>170</v>
      </c>
      <c r="I3699" s="2">
        <f>MAX(MIN(Inputs!$B$2, F3699*Inputs!$B$16, Inputs!$B$14*Inputs!$B$4 - G3699), 0)</f>
        <v>0</v>
      </c>
      <c r="J3699" s="2">
        <f>MAX(MIN(Inputs!$B$2, F3699*Inputs!$B$16, (Inputs!$B$14-F3699)/Inputs!$B$15)*Inputs!$B$9, 0)</f>
        <v>0</v>
      </c>
      <c r="K3699" s="2">
        <f>MAX(E3699*Inputs!$B$5 - B3699 - Inputs!$B$8, 0) * H3699</f>
        <v>0</v>
      </c>
      <c r="L3699" s="2">
        <f>IF(B3699 &gt;= D3699*Inputs!$B$10, MAX(B3699 - E3699/Inputs!$B$5 - Inputs!$B$8, 0) * I3699, 0)</f>
        <v>0</v>
      </c>
      <c r="M3699" s="2">
        <f t="shared" si="686"/>
        <v>0</v>
      </c>
      <c r="N3699" s="3" t="str">
        <f t="shared" si="687"/>
        <v>Idle</v>
      </c>
      <c r="O3699" s="3" t="str">
        <f t="shared" si="695"/>
        <v>Idle</v>
      </c>
      <c r="P3699" s="2">
        <f t="shared" si="688"/>
        <v>0</v>
      </c>
      <c r="Q3699" s="2">
        <f t="shared" si="689"/>
        <v>0</v>
      </c>
      <c r="R3699" s="2">
        <f t="shared" si="690"/>
        <v>0</v>
      </c>
      <c r="S3699" s="2">
        <f t="shared" si="691"/>
        <v>0</v>
      </c>
      <c r="T3699" s="2">
        <f t="shared" si="692"/>
        <v>0</v>
      </c>
      <c r="U3699" s="2">
        <f>IF(O3699="Reg", R3699 * Inputs!$B$7, 0)</f>
        <v>0</v>
      </c>
      <c r="V3699" s="2">
        <f>MAX(F3699 + P3699*Inputs!$B$15 - (Q3699/Inputs!$B$16) - U3699, 0)</f>
        <v>0</v>
      </c>
    </row>
    <row r="3700" spans="1:22" x14ac:dyDescent="0.3">
      <c r="A3700" s="1">
        <v>46177.083333333343</v>
      </c>
      <c r="B3700" s="2">
        <v>0</v>
      </c>
      <c r="C3700" s="2">
        <v>5.987411989370802</v>
      </c>
      <c r="D3700" s="2">
        <f t="shared" si="684"/>
        <v>35.152752710378515</v>
      </c>
      <c r="E3700" s="2">
        <f t="shared" si="685"/>
        <v>0</v>
      </c>
      <c r="F3700" s="2">
        <f t="shared" si="693"/>
        <v>0</v>
      </c>
      <c r="G3700" s="2">
        <f t="shared" si="694"/>
        <v>0</v>
      </c>
      <c r="H3700" s="2">
        <f>MIN(Inputs!$B$2, (Inputs!$B$14 - F3700)/Inputs!$B$15)</f>
        <v>170</v>
      </c>
      <c r="I3700" s="2">
        <f>MAX(MIN(Inputs!$B$2, F3700*Inputs!$B$16, Inputs!$B$14*Inputs!$B$4 - G3700), 0)</f>
        <v>0</v>
      </c>
      <c r="J3700" s="2">
        <f>MAX(MIN(Inputs!$B$2, F3700*Inputs!$B$16, (Inputs!$B$14-F3700)/Inputs!$B$15)*Inputs!$B$9, 0)</f>
        <v>0</v>
      </c>
      <c r="K3700" s="2">
        <f>MAX(E3700*Inputs!$B$5 - B3700 - Inputs!$B$8, 0) * H3700</f>
        <v>0</v>
      </c>
      <c r="L3700" s="2">
        <f>IF(B3700 &gt;= D3700*Inputs!$B$10, MAX(B3700 - E3700/Inputs!$B$5 - Inputs!$B$8, 0) * I3700, 0)</f>
        <v>0</v>
      </c>
      <c r="M3700" s="2">
        <f t="shared" si="686"/>
        <v>0</v>
      </c>
      <c r="N3700" s="3" t="str">
        <f t="shared" si="687"/>
        <v>Idle</v>
      </c>
      <c r="O3700" s="3" t="str">
        <f t="shared" si="695"/>
        <v>Idle</v>
      </c>
      <c r="P3700" s="2">
        <f t="shared" si="688"/>
        <v>0</v>
      </c>
      <c r="Q3700" s="2">
        <f t="shared" si="689"/>
        <v>0</v>
      </c>
      <c r="R3700" s="2">
        <f t="shared" si="690"/>
        <v>0</v>
      </c>
      <c r="S3700" s="2">
        <f t="shared" si="691"/>
        <v>0</v>
      </c>
      <c r="T3700" s="2">
        <f t="shared" si="692"/>
        <v>0</v>
      </c>
      <c r="U3700" s="2">
        <f>IF(O3700="Reg", R3700 * Inputs!$B$7, 0)</f>
        <v>0</v>
      </c>
      <c r="V3700" s="2">
        <f>MAX(F3700 + P3700*Inputs!$B$15 - (Q3700/Inputs!$B$16) - U3700, 0)</f>
        <v>0</v>
      </c>
    </row>
    <row r="3701" spans="1:22" x14ac:dyDescent="0.3">
      <c r="A3701" s="1">
        <v>46177.125</v>
      </c>
      <c r="B3701" s="2">
        <v>0</v>
      </c>
      <c r="C3701" s="2">
        <v>11.517461422683651</v>
      </c>
      <c r="D3701" s="2">
        <f t="shared" si="684"/>
        <v>35.152752710378515</v>
      </c>
      <c r="E3701" s="2">
        <f t="shared" si="685"/>
        <v>0</v>
      </c>
      <c r="F3701" s="2">
        <f t="shared" si="693"/>
        <v>0</v>
      </c>
      <c r="G3701" s="2">
        <f t="shared" si="694"/>
        <v>0</v>
      </c>
      <c r="H3701" s="2">
        <f>MIN(Inputs!$B$2, (Inputs!$B$14 - F3701)/Inputs!$B$15)</f>
        <v>170</v>
      </c>
      <c r="I3701" s="2">
        <f>MAX(MIN(Inputs!$B$2, F3701*Inputs!$B$16, Inputs!$B$14*Inputs!$B$4 - G3701), 0)</f>
        <v>0</v>
      </c>
      <c r="J3701" s="2">
        <f>MAX(MIN(Inputs!$B$2, F3701*Inputs!$B$16, (Inputs!$B$14-F3701)/Inputs!$B$15)*Inputs!$B$9, 0)</f>
        <v>0</v>
      </c>
      <c r="K3701" s="2">
        <f>MAX(E3701*Inputs!$B$5 - B3701 - Inputs!$B$8, 0) * H3701</f>
        <v>0</v>
      </c>
      <c r="L3701" s="2">
        <f>IF(B3701 &gt;= D3701*Inputs!$B$10, MAX(B3701 - E3701/Inputs!$B$5 - Inputs!$B$8, 0) * I3701, 0)</f>
        <v>0</v>
      </c>
      <c r="M3701" s="2">
        <f t="shared" si="686"/>
        <v>0</v>
      </c>
      <c r="N3701" s="3" t="str">
        <f t="shared" si="687"/>
        <v>Idle</v>
      </c>
      <c r="O3701" s="3" t="str">
        <f t="shared" si="695"/>
        <v>Idle</v>
      </c>
      <c r="P3701" s="2">
        <f t="shared" si="688"/>
        <v>0</v>
      </c>
      <c r="Q3701" s="2">
        <f t="shared" si="689"/>
        <v>0</v>
      </c>
      <c r="R3701" s="2">
        <f t="shared" si="690"/>
        <v>0</v>
      </c>
      <c r="S3701" s="2">
        <f t="shared" si="691"/>
        <v>0</v>
      </c>
      <c r="T3701" s="2">
        <f t="shared" si="692"/>
        <v>0</v>
      </c>
      <c r="U3701" s="2">
        <f>IF(O3701="Reg", R3701 * Inputs!$B$7, 0)</f>
        <v>0</v>
      </c>
      <c r="V3701" s="2">
        <f>MAX(F3701 + P3701*Inputs!$B$15 - (Q3701/Inputs!$B$16) - U3701, 0)</f>
        <v>0</v>
      </c>
    </row>
    <row r="3702" spans="1:22" x14ac:dyDescent="0.3">
      <c r="A3702" s="1">
        <v>46177.166666666657</v>
      </c>
      <c r="B3702" s="2">
        <v>0</v>
      </c>
      <c r="C3702" s="2">
        <v>13.502121118387199</v>
      </c>
      <c r="D3702" s="2">
        <f t="shared" si="684"/>
        <v>35.152752710378515</v>
      </c>
      <c r="E3702" s="2">
        <f t="shared" si="685"/>
        <v>0</v>
      </c>
      <c r="F3702" s="2">
        <f t="shared" si="693"/>
        <v>0</v>
      </c>
      <c r="G3702" s="2">
        <f t="shared" si="694"/>
        <v>0</v>
      </c>
      <c r="H3702" s="2">
        <f>MIN(Inputs!$B$2, (Inputs!$B$14 - F3702)/Inputs!$B$15)</f>
        <v>170</v>
      </c>
      <c r="I3702" s="2">
        <f>MAX(MIN(Inputs!$B$2, F3702*Inputs!$B$16, Inputs!$B$14*Inputs!$B$4 - G3702), 0)</f>
        <v>0</v>
      </c>
      <c r="J3702" s="2">
        <f>MAX(MIN(Inputs!$B$2, F3702*Inputs!$B$16, (Inputs!$B$14-F3702)/Inputs!$B$15)*Inputs!$B$9, 0)</f>
        <v>0</v>
      </c>
      <c r="K3702" s="2">
        <f>MAX(E3702*Inputs!$B$5 - B3702 - Inputs!$B$8, 0) * H3702</f>
        <v>0</v>
      </c>
      <c r="L3702" s="2">
        <f>IF(B3702 &gt;= D3702*Inputs!$B$10, MAX(B3702 - E3702/Inputs!$B$5 - Inputs!$B$8, 0) * I3702, 0)</f>
        <v>0</v>
      </c>
      <c r="M3702" s="2">
        <f t="shared" si="686"/>
        <v>0</v>
      </c>
      <c r="N3702" s="3" t="str">
        <f t="shared" si="687"/>
        <v>Idle</v>
      </c>
      <c r="O3702" s="3" t="str">
        <f t="shared" si="695"/>
        <v>Idle</v>
      </c>
      <c r="P3702" s="2">
        <f t="shared" si="688"/>
        <v>0</v>
      </c>
      <c r="Q3702" s="2">
        <f t="shared" si="689"/>
        <v>0</v>
      </c>
      <c r="R3702" s="2">
        <f t="shared" si="690"/>
        <v>0</v>
      </c>
      <c r="S3702" s="2">
        <f t="shared" si="691"/>
        <v>0</v>
      </c>
      <c r="T3702" s="2">
        <f t="shared" si="692"/>
        <v>0</v>
      </c>
      <c r="U3702" s="2">
        <f>IF(O3702="Reg", R3702 * Inputs!$B$7, 0)</f>
        <v>0</v>
      </c>
      <c r="V3702" s="2">
        <f>MAX(F3702 + P3702*Inputs!$B$15 - (Q3702/Inputs!$B$16) - U3702, 0)</f>
        <v>0</v>
      </c>
    </row>
    <row r="3703" spans="1:22" x14ac:dyDescent="0.3">
      <c r="A3703" s="1">
        <v>46177.208333333343</v>
      </c>
      <c r="B3703" s="2">
        <v>0</v>
      </c>
      <c r="C3703" s="2">
        <v>10.913005671089071</v>
      </c>
      <c r="D3703" s="2">
        <f t="shared" si="684"/>
        <v>35.152752710378515</v>
      </c>
      <c r="E3703" s="2">
        <f t="shared" si="685"/>
        <v>0.41334645350571297</v>
      </c>
      <c r="F3703" s="2">
        <f t="shared" si="693"/>
        <v>0</v>
      </c>
      <c r="G3703" s="2">
        <f t="shared" si="694"/>
        <v>0</v>
      </c>
      <c r="H3703" s="2">
        <f>MIN(Inputs!$B$2, (Inputs!$B$14 - F3703)/Inputs!$B$15)</f>
        <v>170</v>
      </c>
      <c r="I3703" s="2">
        <f>MAX(MIN(Inputs!$B$2, F3703*Inputs!$B$16, Inputs!$B$14*Inputs!$B$4 - G3703), 0)</f>
        <v>0</v>
      </c>
      <c r="J3703" s="2">
        <f>MAX(MIN(Inputs!$B$2, F3703*Inputs!$B$16, (Inputs!$B$14-F3703)/Inputs!$B$15)*Inputs!$B$9, 0)</f>
        <v>0</v>
      </c>
      <c r="K3703" s="2">
        <f>MAX(E3703*Inputs!$B$5 - B3703 - Inputs!$B$8, 0) * H3703</f>
        <v>0</v>
      </c>
      <c r="L3703" s="2">
        <f>IF(B3703 &gt;= D3703*Inputs!$B$10, MAX(B3703 - E3703/Inputs!$B$5 - Inputs!$B$8, 0) * I3703, 0)</f>
        <v>0</v>
      </c>
      <c r="M3703" s="2">
        <f t="shared" si="686"/>
        <v>0</v>
      </c>
      <c r="N3703" s="3" t="str">
        <f t="shared" si="687"/>
        <v>Idle</v>
      </c>
      <c r="O3703" s="3" t="str">
        <f t="shared" si="695"/>
        <v>Idle</v>
      </c>
      <c r="P3703" s="2">
        <f t="shared" si="688"/>
        <v>0</v>
      </c>
      <c r="Q3703" s="2">
        <f t="shared" si="689"/>
        <v>0</v>
      </c>
      <c r="R3703" s="2">
        <f t="shared" si="690"/>
        <v>0</v>
      </c>
      <c r="S3703" s="2">
        <f t="shared" si="691"/>
        <v>0</v>
      </c>
      <c r="T3703" s="2">
        <f t="shared" si="692"/>
        <v>0</v>
      </c>
      <c r="U3703" s="2">
        <f>IF(O3703="Reg", R3703 * Inputs!$B$7, 0)</f>
        <v>0</v>
      </c>
      <c r="V3703" s="2">
        <f>MAX(F3703 + P3703*Inputs!$B$15 - (Q3703/Inputs!$B$16) - U3703, 0)</f>
        <v>0</v>
      </c>
    </row>
    <row r="3704" spans="1:22" x14ac:dyDescent="0.3">
      <c r="A3704" s="1">
        <v>46177.25</v>
      </c>
      <c r="B3704" s="2">
        <v>0</v>
      </c>
      <c r="C3704" s="2">
        <v>2.621154247220892</v>
      </c>
      <c r="D3704" s="2">
        <f t="shared" si="684"/>
        <v>35.152752710378515</v>
      </c>
      <c r="E3704" s="2">
        <f t="shared" si="685"/>
        <v>4.612368345743608</v>
      </c>
      <c r="F3704" s="2">
        <f t="shared" si="693"/>
        <v>0</v>
      </c>
      <c r="G3704" s="2">
        <f t="shared" si="694"/>
        <v>0</v>
      </c>
      <c r="H3704" s="2">
        <f>MIN(Inputs!$B$2, (Inputs!$B$14 - F3704)/Inputs!$B$15)</f>
        <v>170</v>
      </c>
      <c r="I3704" s="2">
        <f>MAX(MIN(Inputs!$B$2, F3704*Inputs!$B$16, Inputs!$B$14*Inputs!$B$4 - G3704), 0)</f>
        <v>0</v>
      </c>
      <c r="J3704" s="2">
        <f>MAX(MIN(Inputs!$B$2, F3704*Inputs!$B$16, (Inputs!$B$14-F3704)/Inputs!$B$15)*Inputs!$B$9, 0)</f>
        <v>0</v>
      </c>
      <c r="K3704" s="2">
        <f>MAX(E3704*Inputs!$B$5 - B3704 - Inputs!$B$8, 0) * H3704</f>
        <v>0</v>
      </c>
      <c r="L3704" s="2">
        <f>IF(B3704 &gt;= D3704*Inputs!$B$10, MAX(B3704 - E3704/Inputs!$B$5 - Inputs!$B$8, 0) * I3704, 0)</f>
        <v>0</v>
      </c>
      <c r="M3704" s="2">
        <f t="shared" si="686"/>
        <v>0</v>
      </c>
      <c r="N3704" s="3" t="str">
        <f t="shared" si="687"/>
        <v>Idle</v>
      </c>
      <c r="O3704" s="3" t="str">
        <f t="shared" si="695"/>
        <v>Idle</v>
      </c>
      <c r="P3704" s="2">
        <f t="shared" si="688"/>
        <v>0</v>
      </c>
      <c r="Q3704" s="2">
        <f t="shared" si="689"/>
        <v>0</v>
      </c>
      <c r="R3704" s="2">
        <f t="shared" si="690"/>
        <v>0</v>
      </c>
      <c r="S3704" s="2">
        <f t="shared" si="691"/>
        <v>0</v>
      </c>
      <c r="T3704" s="2">
        <f t="shared" si="692"/>
        <v>0</v>
      </c>
      <c r="U3704" s="2">
        <f>IF(O3704="Reg", R3704 * Inputs!$B$7, 0)</f>
        <v>0</v>
      </c>
      <c r="V3704" s="2">
        <f>MAX(F3704 + P3704*Inputs!$B$15 - (Q3704/Inputs!$B$16) - U3704, 0)</f>
        <v>0</v>
      </c>
    </row>
    <row r="3705" spans="1:22" x14ac:dyDescent="0.3">
      <c r="A3705" s="1">
        <v>46177.291666666657</v>
      </c>
      <c r="B3705" s="2">
        <v>0</v>
      </c>
      <c r="C3705" s="2">
        <v>15.936026062972189</v>
      </c>
      <c r="D3705" s="2">
        <f t="shared" si="684"/>
        <v>35.152752710378515</v>
      </c>
      <c r="E3705" s="2">
        <f t="shared" si="685"/>
        <v>9.1357020926076515</v>
      </c>
      <c r="F3705" s="2">
        <f t="shared" si="693"/>
        <v>0</v>
      </c>
      <c r="G3705" s="2">
        <f t="shared" si="694"/>
        <v>0</v>
      </c>
      <c r="H3705" s="2">
        <f>MIN(Inputs!$B$2, (Inputs!$B$14 - F3705)/Inputs!$B$15)</f>
        <v>170</v>
      </c>
      <c r="I3705" s="2">
        <f>MAX(MIN(Inputs!$B$2, F3705*Inputs!$B$16, Inputs!$B$14*Inputs!$B$4 - G3705), 0)</f>
        <v>0</v>
      </c>
      <c r="J3705" s="2">
        <f>MAX(MIN(Inputs!$B$2, F3705*Inputs!$B$16, (Inputs!$B$14-F3705)/Inputs!$B$15)*Inputs!$B$9, 0)</f>
        <v>0</v>
      </c>
      <c r="K3705" s="2">
        <f>MAX(E3705*Inputs!$B$5 - B3705 - Inputs!$B$8, 0) * H3705</f>
        <v>0</v>
      </c>
      <c r="L3705" s="2">
        <f>IF(B3705 &gt;= D3705*Inputs!$B$10, MAX(B3705 - E3705/Inputs!$B$5 - Inputs!$B$8, 0) * I3705, 0)</f>
        <v>0</v>
      </c>
      <c r="M3705" s="2">
        <f t="shared" si="686"/>
        <v>0</v>
      </c>
      <c r="N3705" s="3" t="str">
        <f t="shared" si="687"/>
        <v>Idle</v>
      </c>
      <c r="O3705" s="3" t="str">
        <f t="shared" si="695"/>
        <v>Idle</v>
      </c>
      <c r="P3705" s="2">
        <f t="shared" si="688"/>
        <v>0</v>
      </c>
      <c r="Q3705" s="2">
        <f t="shared" si="689"/>
        <v>0</v>
      </c>
      <c r="R3705" s="2">
        <f t="shared" si="690"/>
        <v>0</v>
      </c>
      <c r="S3705" s="2">
        <f t="shared" si="691"/>
        <v>0</v>
      </c>
      <c r="T3705" s="2">
        <f t="shared" si="692"/>
        <v>0</v>
      </c>
      <c r="U3705" s="2">
        <f>IF(O3705="Reg", R3705 * Inputs!$B$7, 0)</f>
        <v>0</v>
      </c>
      <c r="V3705" s="2">
        <f>MAX(F3705 + P3705*Inputs!$B$15 - (Q3705/Inputs!$B$16) - U3705, 0)</f>
        <v>0</v>
      </c>
    </row>
    <row r="3706" spans="1:22" x14ac:dyDescent="0.3">
      <c r="A3706" s="1">
        <v>46177.333333333343</v>
      </c>
      <c r="B3706" s="2">
        <v>0</v>
      </c>
      <c r="C3706" s="2">
        <v>5.844690191559021</v>
      </c>
      <c r="D3706" s="2">
        <f t="shared" si="684"/>
        <v>35.152752710378515</v>
      </c>
      <c r="E3706" s="2">
        <f t="shared" si="685"/>
        <v>15.933856869839843</v>
      </c>
      <c r="F3706" s="2">
        <f t="shared" si="693"/>
        <v>0</v>
      </c>
      <c r="G3706" s="2">
        <f t="shared" si="694"/>
        <v>0</v>
      </c>
      <c r="H3706" s="2">
        <f>MIN(Inputs!$B$2, (Inputs!$B$14 - F3706)/Inputs!$B$15)</f>
        <v>170</v>
      </c>
      <c r="I3706" s="2">
        <f>MAX(MIN(Inputs!$B$2, F3706*Inputs!$B$16, Inputs!$B$14*Inputs!$B$4 - G3706), 0)</f>
        <v>0</v>
      </c>
      <c r="J3706" s="2">
        <f>MAX(MIN(Inputs!$B$2, F3706*Inputs!$B$16, (Inputs!$B$14-F3706)/Inputs!$B$15)*Inputs!$B$9, 0)</f>
        <v>0</v>
      </c>
      <c r="K3706" s="2">
        <f>MAX(E3706*Inputs!$B$5 - B3706 - Inputs!$B$8, 0) * H3706</f>
        <v>0</v>
      </c>
      <c r="L3706" s="2">
        <f>IF(B3706 &gt;= D3706*Inputs!$B$10, MAX(B3706 - E3706/Inputs!$B$5 - Inputs!$B$8, 0) * I3706, 0)</f>
        <v>0</v>
      </c>
      <c r="M3706" s="2">
        <f t="shared" si="686"/>
        <v>0</v>
      </c>
      <c r="N3706" s="3" t="str">
        <f t="shared" si="687"/>
        <v>Idle</v>
      </c>
      <c r="O3706" s="3" t="str">
        <f t="shared" si="695"/>
        <v>Idle</v>
      </c>
      <c r="P3706" s="2">
        <f t="shared" si="688"/>
        <v>0</v>
      </c>
      <c r="Q3706" s="2">
        <f t="shared" si="689"/>
        <v>0</v>
      </c>
      <c r="R3706" s="2">
        <f t="shared" si="690"/>
        <v>0</v>
      </c>
      <c r="S3706" s="2">
        <f t="shared" si="691"/>
        <v>0</v>
      </c>
      <c r="T3706" s="2">
        <f t="shared" si="692"/>
        <v>0</v>
      </c>
      <c r="U3706" s="2">
        <f>IF(O3706="Reg", R3706 * Inputs!$B$7, 0)</f>
        <v>0</v>
      </c>
      <c r="V3706" s="2">
        <f>MAX(F3706 + P3706*Inputs!$B$15 - (Q3706/Inputs!$B$16) - U3706, 0)</f>
        <v>0</v>
      </c>
    </row>
    <row r="3707" spans="1:22" x14ac:dyDescent="0.3">
      <c r="A3707" s="1">
        <v>46177.375</v>
      </c>
      <c r="B3707" s="2">
        <v>0</v>
      </c>
      <c r="C3707" s="2">
        <v>20.349112911721161</v>
      </c>
      <c r="D3707" s="2">
        <f t="shared" si="684"/>
        <v>35.152752710378515</v>
      </c>
      <c r="E3707" s="2">
        <f t="shared" si="685"/>
        <v>25.059793041043974</v>
      </c>
      <c r="F3707" s="2">
        <f t="shared" si="693"/>
        <v>0</v>
      </c>
      <c r="G3707" s="2">
        <f t="shared" si="694"/>
        <v>0</v>
      </c>
      <c r="H3707" s="2">
        <f>MIN(Inputs!$B$2, (Inputs!$B$14 - F3707)/Inputs!$B$15)</f>
        <v>170</v>
      </c>
      <c r="I3707" s="2">
        <f>MAX(MIN(Inputs!$B$2, F3707*Inputs!$B$16, Inputs!$B$14*Inputs!$B$4 - G3707), 0)</f>
        <v>0</v>
      </c>
      <c r="J3707" s="2">
        <f>MAX(MIN(Inputs!$B$2, F3707*Inputs!$B$16, (Inputs!$B$14-F3707)/Inputs!$B$15)*Inputs!$B$9, 0)</f>
        <v>0</v>
      </c>
      <c r="K3707" s="2">
        <f>MAX(E3707*Inputs!$B$5 - B3707 - Inputs!$B$8, 0) * H3707</f>
        <v>348.94503894017885</v>
      </c>
      <c r="L3707" s="2">
        <f>IF(B3707 &gt;= D3707*Inputs!$B$10, MAX(B3707 - E3707/Inputs!$B$5 - Inputs!$B$8, 0) * I3707, 0)</f>
        <v>0</v>
      </c>
      <c r="M3707" s="2">
        <f t="shared" si="686"/>
        <v>0</v>
      </c>
      <c r="N3707" s="3" t="str">
        <f t="shared" si="687"/>
        <v>Charge</v>
      </c>
      <c r="O3707" s="3" t="str">
        <f t="shared" si="695"/>
        <v>Charge</v>
      </c>
      <c r="P3707" s="2">
        <f t="shared" si="688"/>
        <v>170</v>
      </c>
      <c r="Q3707" s="2">
        <f t="shared" si="689"/>
        <v>0</v>
      </c>
      <c r="R3707" s="2">
        <f t="shared" si="690"/>
        <v>0</v>
      </c>
      <c r="S3707" s="2">
        <f t="shared" si="691"/>
        <v>0</v>
      </c>
      <c r="T3707" s="2">
        <f t="shared" si="692"/>
        <v>0</v>
      </c>
      <c r="U3707" s="2">
        <f>IF(O3707="Reg", R3707 * Inputs!$B$7, 0)</f>
        <v>0</v>
      </c>
      <c r="V3707" s="2">
        <f>MAX(F3707 + P3707*Inputs!$B$15 - (Q3707/Inputs!$B$16) - U3707, 0)</f>
        <v>170</v>
      </c>
    </row>
    <row r="3708" spans="1:22" x14ac:dyDescent="0.3">
      <c r="A3708" s="1">
        <v>46177.416666666657</v>
      </c>
      <c r="B3708" s="2">
        <v>2.4800787210342778</v>
      </c>
      <c r="C3708" s="2">
        <v>10.275464257947339</v>
      </c>
      <c r="D3708" s="2">
        <f t="shared" si="684"/>
        <v>35.152752710378515</v>
      </c>
      <c r="E3708" s="2">
        <f t="shared" si="685"/>
        <v>37.392373112673141</v>
      </c>
      <c r="F3708" s="2">
        <f t="shared" si="693"/>
        <v>170</v>
      </c>
      <c r="G3708" s="2">
        <f t="shared" si="694"/>
        <v>0</v>
      </c>
      <c r="H3708" s="2">
        <f>MIN(Inputs!$B$2, (Inputs!$B$14 - F3708)/Inputs!$B$15)</f>
        <v>170</v>
      </c>
      <c r="I3708" s="2">
        <f>MAX(MIN(Inputs!$B$2, F3708*Inputs!$B$16, Inputs!$B$14*Inputs!$B$4 - G3708), 0)</f>
        <v>170</v>
      </c>
      <c r="J3708" s="2">
        <f>MAX(MIN(Inputs!$B$2, F3708*Inputs!$B$16, (Inputs!$B$14-F3708)/Inputs!$B$15)*Inputs!$B$9, 0)</f>
        <v>136</v>
      </c>
      <c r="K3708" s="2">
        <f>MAX(E3708*Inputs!$B$5 - B3708 - Inputs!$B$8, 0) * H3708</f>
        <v>1772.2856350800746</v>
      </c>
      <c r="L3708" s="2">
        <f>IF(B3708 &gt;= D3708*Inputs!$B$10, MAX(B3708 - E3708/Inputs!$B$5 - Inputs!$B$8, 0) * I3708, 0)</f>
        <v>0</v>
      </c>
      <c r="M3708" s="2">
        <f t="shared" si="686"/>
        <v>1397.4631390808381</v>
      </c>
      <c r="N3708" s="3" t="str">
        <f t="shared" si="687"/>
        <v>Charge</v>
      </c>
      <c r="O3708" s="3" t="str">
        <f t="shared" si="695"/>
        <v>Charge</v>
      </c>
      <c r="P3708" s="2">
        <f t="shared" si="688"/>
        <v>170</v>
      </c>
      <c r="Q3708" s="2">
        <f t="shared" si="689"/>
        <v>0</v>
      </c>
      <c r="R3708" s="2">
        <f t="shared" si="690"/>
        <v>0</v>
      </c>
      <c r="S3708" s="2">
        <f t="shared" si="691"/>
        <v>-421.61338257582725</v>
      </c>
      <c r="T3708" s="2">
        <f t="shared" si="692"/>
        <v>0</v>
      </c>
      <c r="U3708" s="2">
        <f>IF(O3708="Reg", R3708 * Inputs!$B$7, 0)</f>
        <v>0</v>
      </c>
      <c r="V3708" s="2">
        <f>MAX(F3708 + P3708*Inputs!$B$15 - (Q3708/Inputs!$B$16) - U3708, 0)</f>
        <v>340</v>
      </c>
    </row>
    <row r="3709" spans="1:22" x14ac:dyDescent="0.3">
      <c r="A3709" s="1">
        <v>46177.458333333343</v>
      </c>
      <c r="B3709" s="2">
        <v>25.19413135342737</v>
      </c>
      <c r="C3709" s="2">
        <v>1.6716560263668601</v>
      </c>
      <c r="D3709" s="2">
        <f t="shared" si="684"/>
        <v>35.152752710378515</v>
      </c>
      <c r="E3709" s="2">
        <f t="shared" si="685"/>
        <v>52.161652326451552</v>
      </c>
      <c r="F3709" s="2">
        <f t="shared" si="693"/>
        <v>340</v>
      </c>
      <c r="G3709" s="2">
        <f t="shared" si="694"/>
        <v>0</v>
      </c>
      <c r="H3709" s="2">
        <f>MIN(Inputs!$B$2, (Inputs!$B$14 - F3709)/Inputs!$B$15)</f>
        <v>0</v>
      </c>
      <c r="I3709" s="2">
        <f>MAX(MIN(Inputs!$B$2, F3709*Inputs!$B$16, Inputs!$B$14*Inputs!$B$4 - G3709), 0)</f>
        <v>170</v>
      </c>
      <c r="J3709" s="2">
        <f>MAX(MIN(Inputs!$B$2, F3709*Inputs!$B$16, (Inputs!$B$14-F3709)/Inputs!$B$15)*Inputs!$B$9, 0)</f>
        <v>0</v>
      </c>
      <c r="K3709" s="2">
        <f>MAX(E3709*Inputs!$B$5 - B3709 - Inputs!$B$8, 0) * H3709</f>
        <v>0</v>
      </c>
      <c r="L3709" s="2">
        <f>IF(B3709 &gt;= D3709*Inputs!$B$10, MAX(B3709 - E3709/Inputs!$B$5 - Inputs!$B$8, 0) * I3709, 0)</f>
        <v>0</v>
      </c>
      <c r="M3709" s="2">
        <f t="shared" si="686"/>
        <v>0</v>
      </c>
      <c r="N3709" s="3" t="str">
        <f t="shared" si="687"/>
        <v>Idle</v>
      </c>
      <c r="O3709" s="3" t="str">
        <f t="shared" si="695"/>
        <v>Idle</v>
      </c>
      <c r="P3709" s="2">
        <f t="shared" si="688"/>
        <v>0</v>
      </c>
      <c r="Q3709" s="2">
        <f t="shared" si="689"/>
        <v>0</v>
      </c>
      <c r="R3709" s="2">
        <f t="shared" si="690"/>
        <v>0</v>
      </c>
      <c r="S3709" s="2">
        <f t="shared" si="691"/>
        <v>0</v>
      </c>
      <c r="T3709" s="2">
        <f t="shared" si="692"/>
        <v>0</v>
      </c>
      <c r="U3709" s="2">
        <f>IF(O3709="Reg", R3709 * Inputs!$B$7, 0)</f>
        <v>0</v>
      </c>
      <c r="V3709" s="2">
        <f>MAX(F3709 + P3709*Inputs!$B$15 - (Q3709/Inputs!$B$16) - U3709, 0)</f>
        <v>340</v>
      </c>
    </row>
    <row r="3710" spans="1:22" x14ac:dyDescent="0.3">
      <c r="A3710" s="1">
        <v>46177.5</v>
      </c>
      <c r="B3710" s="2">
        <v>27.140002481184261</v>
      </c>
      <c r="C3710" s="2">
        <v>12.16034334148142</v>
      </c>
      <c r="D3710" s="2">
        <f t="shared" si="684"/>
        <v>35.152752710378515</v>
      </c>
      <c r="E3710" s="2">
        <f t="shared" si="685"/>
        <v>62.086055161378397</v>
      </c>
      <c r="F3710" s="2">
        <f t="shared" si="693"/>
        <v>340</v>
      </c>
      <c r="G3710" s="2">
        <f t="shared" si="694"/>
        <v>0</v>
      </c>
      <c r="H3710" s="2">
        <f>MIN(Inputs!$B$2, (Inputs!$B$14 - F3710)/Inputs!$B$15)</f>
        <v>0</v>
      </c>
      <c r="I3710" s="2">
        <f>MAX(MIN(Inputs!$B$2, F3710*Inputs!$B$16, Inputs!$B$14*Inputs!$B$4 - G3710), 0)</f>
        <v>170</v>
      </c>
      <c r="J3710" s="2">
        <f>MAX(MIN(Inputs!$B$2, F3710*Inputs!$B$16, (Inputs!$B$14-F3710)/Inputs!$B$15)*Inputs!$B$9, 0)</f>
        <v>0</v>
      </c>
      <c r="K3710" s="2">
        <f>MAX(E3710*Inputs!$B$5 - B3710 - Inputs!$B$8, 0) * H3710</f>
        <v>0</v>
      </c>
      <c r="L3710" s="2">
        <f>IF(B3710 &gt;= D3710*Inputs!$B$10, MAX(B3710 - E3710/Inputs!$B$5 - Inputs!$B$8, 0) * I3710, 0)</f>
        <v>0</v>
      </c>
      <c r="M3710" s="2">
        <f t="shared" si="686"/>
        <v>0</v>
      </c>
      <c r="N3710" s="3" t="str">
        <f t="shared" si="687"/>
        <v>Idle</v>
      </c>
      <c r="O3710" s="3" t="str">
        <f t="shared" si="695"/>
        <v>Idle</v>
      </c>
      <c r="P3710" s="2">
        <f t="shared" si="688"/>
        <v>0</v>
      </c>
      <c r="Q3710" s="2">
        <f t="shared" si="689"/>
        <v>0</v>
      </c>
      <c r="R3710" s="2">
        <f t="shared" si="690"/>
        <v>0</v>
      </c>
      <c r="S3710" s="2">
        <f t="shared" si="691"/>
        <v>0</v>
      </c>
      <c r="T3710" s="2">
        <f t="shared" si="692"/>
        <v>0</v>
      </c>
      <c r="U3710" s="2">
        <f>IF(O3710="Reg", R3710 * Inputs!$B$7, 0)</f>
        <v>0</v>
      </c>
      <c r="V3710" s="2">
        <f>MAX(F3710 + P3710*Inputs!$B$15 - (Q3710/Inputs!$B$16) - U3710, 0)</f>
        <v>340</v>
      </c>
    </row>
    <row r="3711" spans="1:22" x14ac:dyDescent="0.3">
      <c r="A3711" s="1">
        <v>46177.541666666657</v>
      </c>
      <c r="B3711" s="2">
        <v>40.788928663393158</v>
      </c>
      <c r="C3711" s="2">
        <v>4.4367469144710006</v>
      </c>
      <c r="D3711" s="2">
        <f t="shared" si="684"/>
        <v>35.152752710378515</v>
      </c>
      <c r="E3711" s="2">
        <f t="shared" si="685"/>
        <v>72.337225374247822</v>
      </c>
      <c r="F3711" s="2">
        <f t="shared" si="693"/>
        <v>340</v>
      </c>
      <c r="G3711" s="2">
        <f t="shared" si="694"/>
        <v>0</v>
      </c>
      <c r="H3711" s="2">
        <f>MIN(Inputs!$B$2, (Inputs!$B$14 - F3711)/Inputs!$B$15)</f>
        <v>0</v>
      </c>
      <c r="I3711" s="2">
        <f>MAX(MIN(Inputs!$B$2, F3711*Inputs!$B$16, Inputs!$B$14*Inputs!$B$4 - G3711), 0)</f>
        <v>170</v>
      </c>
      <c r="J3711" s="2">
        <f>MAX(MIN(Inputs!$B$2, F3711*Inputs!$B$16, (Inputs!$B$14-F3711)/Inputs!$B$15)*Inputs!$B$9, 0)</f>
        <v>0</v>
      </c>
      <c r="K3711" s="2">
        <f>MAX(E3711*Inputs!$B$5 - B3711 - Inputs!$B$8, 0) * H3711</f>
        <v>0</v>
      </c>
      <c r="L3711" s="2">
        <f>IF(B3711 &gt;= D3711*Inputs!$B$10, MAX(B3711 - E3711/Inputs!$B$5 - Inputs!$B$8, 0) * I3711, 0)</f>
        <v>0</v>
      </c>
      <c r="M3711" s="2">
        <f t="shared" si="686"/>
        <v>0</v>
      </c>
      <c r="N3711" s="3" t="str">
        <f t="shared" si="687"/>
        <v>Idle</v>
      </c>
      <c r="O3711" s="3" t="str">
        <f t="shared" si="695"/>
        <v>Idle</v>
      </c>
      <c r="P3711" s="2">
        <f t="shared" si="688"/>
        <v>0</v>
      </c>
      <c r="Q3711" s="2">
        <f t="shared" si="689"/>
        <v>0</v>
      </c>
      <c r="R3711" s="2">
        <f t="shared" si="690"/>
        <v>0</v>
      </c>
      <c r="S3711" s="2">
        <f t="shared" si="691"/>
        <v>0</v>
      </c>
      <c r="T3711" s="2">
        <f t="shared" si="692"/>
        <v>0</v>
      </c>
      <c r="U3711" s="2">
        <f>IF(O3711="Reg", R3711 * Inputs!$B$7, 0)</f>
        <v>0</v>
      </c>
      <c r="V3711" s="2">
        <f>MAX(F3711 + P3711*Inputs!$B$15 - (Q3711/Inputs!$B$16) - U3711, 0)</f>
        <v>340</v>
      </c>
    </row>
    <row r="3712" spans="1:22" x14ac:dyDescent="0.3">
      <c r="A3712" s="1">
        <v>46177.583333333343</v>
      </c>
      <c r="B3712" s="2">
        <v>54.755617027224787</v>
      </c>
      <c r="C3712" s="2">
        <v>13.671665396455911</v>
      </c>
      <c r="D3712" s="2">
        <f t="shared" si="684"/>
        <v>35.152752710378515</v>
      </c>
      <c r="E3712" s="2">
        <f t="shared" si="685"/>
        <v>79.703645579688185</v>
      </c>
      <c r="F3712" s="2">
        <f t="shared" si="693"/>
        <v>340</v>
      </c>
      <c r="G3712" s="2">
        <f t="shared" si="694"/>
        <v>0</v>
      </c>
      <c r="H3712" s="2">
        <f>MIN(Inputs!$B$2, (Inputs!$B$14 - F3712)/Inputs!$B$15)</f>
        <v>0</v>
      </c>
      <c r="I3712" s="2">
        <f>MAX(MIN(Inputs!$B$2, F3712*Inputs!$B$16, Inputs!$B$14*Inputs!$B$4 - G3712), 0)</f>
        <v>170</v>
      </c>
      <c r="J3712" s="2">
        <f>MAX(MIN(Inputs!$B$2, F3712*Inputs!$B$16, (Inputs!$B$14-F3712)/Inputs!$B$15)*Inputs!$B$9, 0)</f>
        <v>0</v>
      </c>
      <c r="K3712" s="2">
        <f>MAX(E3712*Inputs!$B$5 - B3712 - Inputs!$B$8, 0) * H3712</f>
        <v>0</v>
      </c>
      <c r="L3712" s="2">
        <f>IF(B3712 &gt;= D3712*Inputs!$B$10, MAX(B3712 - E3712/Inputs!$B$5 - Inputs!$B$8, 0) * I3712, 0)</f>
        <v>0</v>
      </c>
      <c r="M3712" s="2">
        <f t="shared" si="686"/>
        <v>0</v>
      </c>
      <c r="N3712" s="3" t="str">
        <f t="shared" si="687"/>
        <v>Idle</v>
      </c>
      <c r="O3712" s="3" t="str">
        <f t="shared" si="695"/>
        <v>Idle</v>
      </c>
      <c r="P3712" s="2">
        <f t="shared" si="688"/>
        <v>0</v>
      </c>
      <c r="Q3712" s="2">
        <f t="shared" si="689"/>
        <v>0</v>
      </c>
      <c r="R3712" s="2">
        <f t="shared" si="690"/>
        <v>0</v>
      </c>
      <c r="S3712" s="2">
        <f t="shared" si="691"/>
        <v>0</v>
      </c>
      <c r="T3712" s="2">
        <f t="shared" si="692"/>
        <v>0</v>
      </c>
      <c r="U3712" s="2">
        <f>IF(O3712="Reg", R3712 * Inputs!$B$7, 0)</f>
        <v>0</v>
      </c>
      <c r="V3712" s="2">
        <f>MAX(F3712 + P3712*Inputs!$B$15 - (Q3712/Inputs!$B$16) - U3712, 0)</f>
        <v>340</v>
      </c>
    </row>
    <row r="3713" spans="1:22" x14ac:dyDescent="0.3">
      <c r="A3713" s="1">
        <v>46177.625</v>
      </c>
      <c r="B3713" s="2">
        <v>73.995480429775</v>
      </c>
      <c r="C3713" s="2">
        <v>4.3535966318113326</v>
      </c>
      <c r="D3713" s="2">
        <f t="shared" si="684"/>
        <v>35.152752710378515</v>
      </c>
      <c r="E3713" s="2">
        <f t="shared" si="685"/>
        <v>82.406874732483843</v>
      </c>
      <c r="F3713" s="2">
        <f t="shared" si="693"/>
        <v>340</v>
      </c>
      <c r="G3713" s="2">
        <f t="shared" si="694"/>
        <v>0</v>
      </c>
      <c r="H3713" s="2">
        <f>MIN(Inputs!$B$2, (Inputs!$B$14 - F3713)/Inputs!$B$15)</f>
        <v>0</v>
      </c>
      <c r="I3713" s="2">
        <f>MAX(MIN(Inputs!$B$2, F3713*Inputs!$B$16, Inputs!$B$14*Inputs!$B$4 - G3713), 0)</f>
        <v>170</v>
      </c>
      <c r="J3713" s="2">
        <f>MAX(MIN(Inputs!$B$2, F3713*Inputs!$B$16, (Inputs!$B$14-F3713)/Inputs!$B$15)*Inputs!$B$9, 0)</f>
        <v>0</v>
      </c>
      <c r="K3713" s="2">
        <f>MAX(E3713*Inputs!$B$5 - B3713 - Inputs!$B$8, 0) * H3713</f>
        <v>0</v>
      </c>
      <c r="L3713" s="2">
        <f>IF(B3713 &gt;= D3713*Inputs!$B$10, MAX(B3713 - E3713/Inputs!$B$5 - Inputs!$B$8, 0) * I3713, 0)</f>
        <v>0</v>
      </c>
      <c r="M3713" s="2">
        <f t="shared" si="686"/>
        <v>0</v>
      </c>
      <c r="N3713" s="3" t="str">
        <f t="shared" si="687"/>
        <v>Idle</v>
      </c>
      <c r="O3713" s="3" t="str">
        <f t="shared" si="695"/>
        <v>Idle</v>
      </c>
      <c r="P3713" s="2">
        <f t="shared" si="688"/>
        <v>0</v>
      </c>
      <c r="Q3713" s="2">
        <f t="shared" si="689"/>
        <v>0</v>
      </c>
      <c r="R3713" s="2">
        <f t="shared" si="690"/>
        <v>0</v>
      </c>
      <c r="S3713" s="2">
        <f t="shared" si="691"/>
        <v>0</v>
      </c>
      <c r="T3713" s="2">
        <f t="shared" si="692"/>
        <v>0</v>
      </c>
      <c r="U3713" s="2">
        <f>IF(O3713="Reg", R3713 * Inputs!$B$7, 0)</f>
        <v>0</v>
      </c>
      <c r="V3713" s="2">
        <f>MAX(F3713 + P3713*Inputs!$B$15 - (Q3713/Inputs!$B$16) - U3713, 0)</f>
        <v>340</v>
      </c>
    </row>
    <row r="3714" spans="1:22" x14ac:dyDescent="0.3">
      <c r="A3714" s="1">
        <v>46177.666666666657</v>
      </c>
      <c r="B3714" s="2">
        <v>91.095754003704698</v>
      </c>
      <c r="C3714" s="2">
        <v>22.93772012174675</v>
      </c>
      <c r="D3714" s="2">
        <f t="shared" ref="D3714:D3777" si="696">AVERAGEIFS(B:B, A:A, "&gt;="&amp;INT(A3714), A:A, "&lt;"&amp;INT(A3714)+1)</f>
        <v>35.152752710378515</v>
      </c>
      <c r="E3714" s="2">
        <f t="shared" ref="E3714:E3777" si="697">AVERAGE(B3714:B3719)</f>
        <v>81.174731076846413</v>
      </c>
      <c r="F3714" s="2">
        <f t="shared" si="693"/>
        <v>340</v>
      </c>
      <c r="G3714" s="2">
        <f t="shared" si="694"/>
        <v>0</v>
      </c>
      <c r="H3714" s="2">
        <f>MIN(Inputs!$B$2, (Inputs!$B$14 - F3714)/Inputs!$B$15)</f>
        <v>0</v>
      </c>
      <c r="I3714" s="2">
        <f>MAX(MIN(Inputs!$B$2, F3714*Inputs!$B$16, Inputs!$B$14*Inputs!$B$4 - G3714), 0)</f>
        <v>170</v>
      </c>
      <c r="J3714" s="2">
        <f>MAX(MIN(Inputs!$B$2, F3714*Inputs!$B$16, (Inputs!$B$14-F3714)/Inputs!$B$15)*Inputs!$B$9, 0)</f>
        <v>0</v>
      </c>
      <c r="K3714" s="2">
        <f>MAX(E3714*Inputs!$B$5 - B3714 - Inputs!$B$8, 0) * H3714</f>
        <v>0</v>
      </c>
      <c r="L3714" s="2">
        <f>IF(B3714 &gt;= D3714*Inputs!$B$10, MAX(B3714 - E3714/Inputs!$B$5 - Inputs!$B$8, 0) * I3714, 0)</f>
        <v>0</v>
      </c>
      <c r="M3714" s="2">
        <f t="shared" ref="M3714:M3777" si="698">C3714 * J3714</f>
        <v>0</v>
      </c>
      <c r="N3714" s="3" t="str">
        <f t="shared" ref="N3714:N3777" si="699">IF(MAX(K3714, L3714, M3714)&lt;=0, "Idle", IF(AND(M3714&gt;=K3714, M3714&gt;=L3714), "Reg", IF(L3714&gt;=K3714, "Discharge", "Charge")))</f>
        <v>Idle</v>
      </c>
      <c r="O3714" s="3" t="str">
        <f t="shared" si="695"/>
        <v>Idle</v>
      </c>
      <c r="P3714" s="2">
        <f t="shared" ref="P3714:P3777" si="700">IF(O3714="Charge", H3714, 0)</f>
        <v>0</v>
      </c>
      <c r="Q3714" s="2">
        <f t="shared" ref="Q3714:Q3777" si="701">IF(O3714="Discharge", I3714, 0)</f>
        <v>0</v>
      </c>
      <c r="R3714" s="2">
        <f t="shared" ref="R3714:R3777" si="702">IF(O3714="Reg", J3714, 0)</f>
        <v>0</v>
      </c>
      <c r="S3714" s="2">
        <f t="shared" ref="S3714:S3777" si="703">(Q3714 - P3714) * B3714</f>
        <v>0</v>
      </c>
      <c r="T3714" s="2">
        <f t="shared" ref="T3714:T3777" si="704">R3714 * C3714</f>
        <v>0</v>
      </c>
      <c r="U3714" s="2">
        <f>IF(O3714="Reg", R3714 * Inputs!$B$7, 0)</f>
        <v>0</v>
      </c>
      <c r="V3714" s="2">
        <f>MAX(F3714 + P3714*Inputs!$B$15 - (Q3714/Inputs!$B$16) - U3714, 0)</f>
        <v>340</v>
      </c>
    </row>
    <row r="3715" spans="1:22" x14ac:dyDescent="0.3">
      <c r="A3715" s="1">
        <v>46177.708333333343</v>
      </c>
      <c r="B3715" s="2">
        <v>84.740548362988505</v>
      </c>
      <c r="C3715" s="2">
        <v>7.3362027363466966</v>
      </c>
      <c r="D3715" s="2">
        <f t="shared" si="696"/>
        <v>35.152752710378515</v>
      </c>
      <c r="E3715" s="2">
        <f t="shared" si="697"/>
        <v>75.280166730718051</v>
      </c>
      <c r="F3715" s="2">
        <f t="shared" ref="F3715:F3778" si="705">V3714</f>
        <v>340</v>
      </c>
      <c r="G3715" s="2">
        <f t="shared" ref="G3715:G3778" si="706">IF(INT(A3715)=INT(A3714), G3714 + Q3714, 0)</f>
        <v>0</v>
      </c>
      <c r="H3715" s="2">
        <f>MIN(Inputs!$B$2, (Inputs!$B$14 - F3715)/Inputs!$B$15)</f>
        <v>0</v>
      </c>
      <c r="I3715" s="2">
        <f>MAX(MIN(Inputs!$B$2, F3715*Inputs!$B$16, Inputs!$B$14*Inputs!$B$4 - G3715), 0)</f>
        <v>170</v>
      </c>
      <c r="J3715" s="2">
        <f>MAX(MIN(Inputs!$B$2, F3715*Inputs!$B$16, (Inputs!$B$14-F3715)/Inputs!$B$15)*Inputs!$B$9, 0)</f>
        <v>0</v>
      </c>
      <c r="K3715" s="2">
        <f>MAX(E3715*Inputs!$B$5 - B3715 - Inputs!$B$8, 0) * H3715</f>
        <v>0</v>
      </c>
      <c r="L3715" s="2">
        <f>IF(B3715 &gt;= D3715*Inputs!$B$10, MAX(B3715 - E3715/Inputs!$B$5 - Inputs!$B$8, 0) * I3715, 0)</f>
        <v>0</v>
      </c>
      <c r="M3715" s="2">
        <f t="shared" si="698"/>
        <v>0</v>
      </c>
      <c r="N3715" s="3" t="str">
        <f t="shared" si="699"/>
        <v>Idle</v>
      </c>
      <c r="O3715" s="3" t="str">
        <f t="shared" si="695"/>
        <v>Idle</v>
      </c>
      <c r="P3715" s="2">
        <f t="shared" si="700"/>
        <v>0</v>
      </c>
      <c r="Q3715" s="2">
        <f t="shared" si="701"/>
        <v>0</v>
      </c>
      <c r="R3715" s="2">
        <f t="shared" si="702"/>
        <v>0</v>
      </c>
      <c r="S3715" s="2">
        <f t="shared" si="703"/>
        <v>0</v>
      </c>
      <c r="T3715" s="2">
        <f t="shared" si="704"/>
        <v>0</v>
      </c>
      <c r="U3715" s="2">
        <f>IF(O3715="Reg", R3715 * Inputs!$B$7, 0)</f>
        <v>0</v>
      </c>
      <c r="V3715" s="2">
        <f>MAX(F3715 + P3715*Inputs!$B$15 - (Q3715/Inputs!$B$16) - U3715, 0)</f>
        <v>340</v>
      </c>
    </row>
    <row r="3716" spans="1:22" x14ac:dyDescent="0.3">
      <c r="A3716" s="1">
        <v>46177.75</v>
      </c>
      <c r="B3716" s="2">
        <v>88.647023758400735</v>
      </c>
      <c r="C3716" s="2">
        <v>13.732569713824031</v>
      </c>
      <c r="D3716" s="2">
        <f t="shared" si="696"/>
        <v>35.152752710378515</v>
      </c>
      <c r="E3716" s="2">
        <f t="shared" si="697"/>
        <v>67.670603616860575</v>
      </c>
      <c r="F3716" s="2">
        <f t="shared" si="705"/>
        <v>340</v>
      </c>
      <c r="G3716" s="2">
        <f t="shared" si="706"/>
        <v>0</v>
      </c>
      <c r="H3716" s="2">
        <f>MIN(Inputs!$B$2, (Inputs!$B$14 - F3716)/Inputs!$B$15)</f>
        <v>0</v>
      </c>
      <c r="I3716" s="2">
        <f>MAX(MIN(Inputs!$B$2, F3716*Inputs!$B$16, Inputs!$B$14*Inputs!$B$4 - G3716), 0)</f>
        <v>170</v>
      </c>
      <c r="J3716" s="2">
        <f>MAX(MIN(Inputs!$B$2, F3716*Inputs!$B$16, (Inputs!$B$14-F3716)/Inputs!$B$15)*Inputs!$B$9, 0)</f>
        <v>0</v>
      </c>
      <c r="K3716" s="2">
        <f>MAX(E3716*Inputs!$B$5 - B3716 - Inputs!$B$8, 0) * H3716</f>
        <v>0</v>
      </c>
      <c r="L3716" s="2">
        <f>IF(B3716 &gt;= D3716*Inputs!$B$10, MAX(B3716 - E3716/Inputs!$B$5 - Inputs!$B$8, 0) * I3716, 0)</f>
        <v>0</v>
      </c>
      <c r="M3716" s="2">
        <f t="shared" si="698"/>
        <v>0</v>
      </c>
      <c r="N3716" s="3" t="str">
        <f t="shared" si="699"/>
        <v>Idle</v>
      </c>
      <c r="O3716" s="3" t="str">
        <f t="shared" ref="O3716:O3779" si="707">IF(O3715&lt;&gt;O3714, O3715, N3716)</f>
        <v>Idle</v>
      </c>
      <c r="P3716" s="2">
        <f t="shared" si="700"/>
        <v>0</v>
      </c>
      <c r="Q3716" s="2">
        <f t="shared" si="701"/>
        <v>0</v>
      </c>
      <c r="R3716" s="2">
        <f t="shared" si="702"/>
        <v>0</v>
      </c>
      <c r="S3716" s="2">
        <f t="shared" si="703"/>
        <v>0</v>
      </c>
      <c r="T3716" s="2">
        <f t="shared" si="704"/>
        <v>0</v>
      </c>
      <c r="U3716" s="2">
        <f>IF(O3716="Reg", R3716 * Inputs!$B$7, 0)</f>
        <v>0</v>
      </c>
      <c r="V3716" s="2">
        <f>MAX(F3716 + P3716*Inputs!$B$15 - (Q3716/Inputs!$B$16) - U3716, 0)</f>
        <v>340</v>
      </c>
    </row>
    <row r="3717" spans="1:22" x14ac:dyDescent="0.3">
      <c r="A3717" s="1">
        <v>46177.791666666657</v>
      </c>
      <c r="B3717" s="2">
        <v>84.987449896035415</v>
      </c>
      <c r="C3717" s="2">
        <v>19.493709937947759</v>
      </c>
      <c r="D3717" s="2">
        <f t="shared" si="696"/>
        <v>35.152752710378515</v>
      </c>
      <c r="E3717" s="2">
        <f t="shared" si="697"/>
        <v>57.022917818083876</v>
      </c>
      <c r="F3717" s="2">
        <f t="shared" si="705"/>
        <v>340</v>
      </c>
      <c r="G3717" s="2">
        <f t="shared" si="706"/>
        <v>0</v>
      </c>
      <c r="H3717" s="2">
        <f>MIN(Inputs!$B$2, (Inputs!$B$14 - F3717)/Inputs!$B$15)</f>
        <v>0</v>
      </c>
      <c r="I3717" s="2">
        <f>MAX(MIN(Inputs!$B$2, F3717*Inputs!$B$16, Inputs!$B$14*Inputs!$B$4 - G3717), 0)</f>
        <v>170</v>
      </c>
      <c r="J3717" s="2">
        <f>MAX(MIN(Inputs!$B$2, F3717*Inputs!$B$16, (Inputs!$B$14-F3717)/Inputs!$B$15)*Inputs!$B$9, 0)</f>
        <v>0</v>
      </c>
      <c r="K3717" s="2">
        <f>MAX(E3717*Inputs!$B$5 - B3717 - Inputs!$B$8, 0) * H3717</f>
        <v>0</v>
      </c>
      <c r="L3717" s="2">
        <f>IF(B3717 &gt;= D3717*Inputs!$B$10, MAX(B3717 - E3717/Inputs!$B$5 - Inputs!$B$8, 0) * I3717, 0)</f>
        <v>32.075540196180441</v>
      </c>
      <c r="M3717" s="2">
        <f t="shared" si="698"/>
        <v>0</v>
      </c>
      <c r="N3717" s="3" t="str">
        <f t="shared" si="699"/>
        <v>Discharge</v>
      </c>
      <c r="O3717" s="3" t="str">
        <f t="shared" si="707"/>
        <v>Discharge</v>
      </c>
      <c r="P3717" s="2">
        <f t="shared" si="700"/>
        <v>0</v>
      </c>
      <c r="Q3717" s="2">
        <f t="shared" si="701"/>
        <v>170</v>
      </c>
      <c r="R3717" s="2">
        <f t="shared" si="702"/>
        <v>0</v>
      </c>
      <c r="S3717" s="2">
        <f t="shared" si="703"/>
        <v>14447.866482326021</v>
      </c>
      <c r="T3717" s="2">
        <f t="shared" si="704"/>
        <v>0</v>
      </c>
      <c r="U3717" s="2">
        <f>IF(O3717="Reg", R3717 * Inputs!$B$7, 0)</f>
        <v>0</v>
      </c>
      <c r="V3717" s="2">
        <f>MAX(F3717 + P3717*Inputs!$B$15 - (Q3717/Inputs!$B$16) - U3717, 0)</f>
        <v>170</v>
      </c>
    </row>
    <row r="3718" spans="1:22" x14ac:dyDescent="0.3">
      <c r="A3718" s="1">
        <v>46177.833333333343</v>
      </c>
      <c r="B3718" s="2">
        <v>70.974991943998745</v>
      </c>
      <c r="C3718" s="2">
        <v>13.72070113175641</v>
      </c>
      <c r="D3718" s="2">
        <f t="shared" si="696"/>
        <v>35.152752710378515</v>
      </c>
      <c r="E3718" s="2">
        <f t="shared" si="697"/>
        <v>44.882229460379868</v>
      </c>
      <c r="F3718" s="2">
        <f t="shared" si="705"/>
        <v>170</v>
      </c>
      <c r="G3718" s="2">
        <f t="shared" si="706"/>
        <v>170</v>
      </c>
      <c r="H3718" s="2">
        <f>MIN(Inputs!$B$2, (Inputs!$B$14 - F3718)/Inputs!$B$15)</f>
        <v>170</v>
      </c>
      <c r="I3718" s="2">
        <f>MAX(MIN(Inputs!$B$2, F3718*Inputs!$B$16, Inputs!$B$14*Inputs!$B$4 - G3718), 0)</f>
        <v>170</v>
      </c>
      <c r="J3718" s="2">
        <f>MAX(MIN(Inputs!$B$2, F3718*Inputs!$B$16, (Inputs!$B$14-F3718)/Inputs!$B$15)*Inputs!$B$9, 0)</f>
        <v>136</v>
      </c>
      <c r="K3718" s="2">
        <f>MAX(E3718*Inputs!$B$5 - B3718 - Inputs!$B$8, 0) * H3718</f>
        <v>0</v>
      </c>
      <c r="L3718" s="2">
        <f>IF(B3718 &gt;= D3718*Inputs!$B$10, MAX(B3718 - E3718/Inputs!$B$5 - Inputs!$B$8, 0) * I3718, 0)</f>
        <v>0</v>
      </c>
      <c r="M3718" s="2">
        <f t="shared" si="698"/>
        <v>1866.0153539188718</v>
      </c>
      <c r="N3718" s="3" t="str">
        <f t="shared" si="699"/>
        <v>Reg</v>
      </c>
      <c r="O3718" s="3" t="str">
        <f t="shared" si="707"/>
        <v>Discharge</v>
      </c>
      <c r="P3718" s="2">
        <f t="shared" si="700"/>
        <v>0</v>
      </c>
      <c r="Q3718" s="2">
        <f t="shared" si="701"/>
        <v>170</v>
      </c>
      <c r="R3718" s="2">
        <f t="shared" si="702"/>
        <v>0</v>
      </c>
      <c r="S3718" s="2">
        <f t="shared" si="703"/>
        <v>12065.748630479786</v>
      </c>
      <c r="T3718" s="2">
        <f t="shared" si="704"/>
        <v>0</v>
      </c>
      <c r="U3718" s="2">
        <f>IF(O3718="Reg", R3718 * Inputs!$B$7, 0)</f>
        <v>0</v>
      </c>
      <c r="V3718" s="2">
        <f>MAX(F3718 + P3718*Inputs!$B$15 - (Q3718/Inputs!$B$16) - U3718, 0)</f>
        <v>0</v>
      </c>
    </row>
    <row r="3719" spans="1:22" x14ac:dyDescent="0.3">
      <c r="A3719" s="1">
        <v>46177.875</v>
      </c>
      <c r="B3719" s="2">
        <v>66.602618495950409</v>
      </c>
      <c r="C3719" s="2">
        <v>4.6864184246954714</v>
      </c>
      <c r="D3719" s="2">
        <f t="shared" si="696"/>
        <v>35.152752710378515</v>
      </c>
      <c r="E3719" s="2">
        <f t="shared" si="697"/>
        <v>35.013021628048072</v>
      </c>
      <c r="F3719" s="2">
        <f t="shared" si="705"/>
        <v>0</v>
      </c>
      <c r="G3719" s="2">
        <f t="shared" si="706"/>
        <v>340</v>
      </c>
      <c r="H3719" s="2">
        <f>MIN(Inputs!$B$2, (Inputs!$B$14 - F3719)/Inputs!$B$15)</f>
        <v>170</v>
      </c>
      <c r="I3719" s="2">
        <f>MAX(MIN(Inputs!$B$2, F3719*Inputs!$B$16, Inputs!$B$14*Inputs!$B$4 - G3719), 0)</f>
        <v>0</v>
      </c>
      <c r="J3719" s="2">
        <f>MAX(MIN(Inputs!$B$2, F3719*Inputs!$B$16, (Inputs!$B$14-F3719)/Inputs!$B$15)*Inputs!$B$9, 0)</f>
        <v>0</v>
      </c>
      <c r="K3719" s="2">
        <f>MAX(E3719*Inputs!$B$5 - B3719 - Inputs!$B$8, 0) * H3719</f>
        <v>0</v>
      </c>
      <c r="L3719" s="2">
        <f>IF(B3719 &gt;= D3719*Inputs!$B$10, MAX(B3719 - E3719/Inputs!$B$5 - Inputs!$B$8, 0) * I3719, 0)</f>
        <v>0</v>
      </c>
      <c r="M3719" s="2">
        <f t="shared" si="698"/>
        <v>0</v>
      </c>
      <c r="N3719" s="3" t="str">
        <f t="shared" si="699"/>
        <v>Idle</v>
      </c>
      <c r="O3719" s="3" t="str">
        <f t="shared" si="707"/>
        <v>Idle</v>
      </c>
      <c r="P3719" s="2">
        <f t="shared" si="700"/>
        <v>0</v>
      </c>
      <c r="Q3719" s="2">
        <f t="shared" si="701"/>
        <v>0</v>
      </c>
      <c r="R3719" s="2">
        <f t="shared" si="702"/>
        <v>0</v>
      </c>
      <c r="S3719" s="2">
        <f t="shared" si="703"/>
        <v>0</v>
      </c>
      <c r="T3719" s="2">
        <f t="shared" si="704"/>
        <v>0</v>
      </c>
      <c r="U3719" s="2">
        <f>IF(O3719="Reg", R3719 * Inputs!$B$7, 0)</f>
        <v>0</v>
      </c>
      <c r="V3719" s="2">
        <f>MAX(F3719 + P3719*Inputs!$B$15 - (Q3719/Inputs!$B$16) - U3719, 0)</f>
        <v>0</v>
      </c>
    </row>
    <row r="3720" spans="1:22" x14ac:dyDescent="0.3">
      <c r="A3720" s="1">
        <v>46177.916666666657</v>
      </c>
      <c r="B3720" s="2">
        <v>55.728367926934403</v>
      </c>
      <c r="C3720" s="2">
        <v>6.2134913302621433</v>
      </c>
      <c r="D3720" s="2">
        <f t="shared" si="696"/>
        <v>35.152752710378515</v>
      </c>
      <c r="E3720" s="2">
        <f t="shared" si="697"/>
        <v>23.912585212056342</v>
      </c>
      <c r="F3720" s="2">
        <f t="shared" si="705"/>
        <v>0</v>
      </c>
      <c r="G3720" s="2">
        <f t="shared" si="706"/>
        <v>340</v>
      </c>
      <c r="H3720" s="2">
        <f>MIN(Inputs!$B$2, (Inputs!$B$14 - F3720)/Inputs!$B$15)</f>
        <v>170</v>
      </c>
      <c r="I3720" s="2">
        <f>MAX(MIN(Inputs!$B$2, F3720*Inputs!$B$16, Inputs!$B$14*Inputs!$B$4 - G3720), 0)</f>
        <v>0</v>
      </c>
      <c r="J3720" s="2">
        <f>MAX(MIN(Inputs!$B$2, F3720*Inputs!$B$16, (Inputs!$B$14-F3720)/Inputs!$B$15)*Inputs!$B$9, 0)</f>
        <v>0</v>
      </c>
      <c r="K3720" s="2">
        <f>MAX(E3720*Inputs!$B$5 - B3720 - Inputs!$B$8, 0) * H3720</f>
        <v>0</v>
      </c>
      <c r="L3720" s="2">
        <f>IF(B3720 &gt;= D3720*Inputs!$B$10, MAX(B3720 - E3720/Inputs!$B$5 - Inputs!$B$8, 0) * I3720, 0)</f>
        <v>0</v>
      </c>
      <c r="M3720" s="2">
        <f t="shared" si="698"/>
        <v>0</v>
      </c>
      <c r="N3720" s="3" t="str">
        <f t="shared" si="699"/>
        <v>Idle</v>
      </c>
      <c r="O3720" s="3" t="str">
        <f t="shared" si="707"/>
        <v>Idle</v>
      </c>
      <c r="P3720" s="2">
        <f t="shared" si="700"/>
        <v>0</v>
      </c>
      <c r="Q3720" s="2">
        <f t="shared" si="701"/>
        <v>0</v>
      </c>
      <c r="R3720" s="2">
        <f t="shared" si="702"/>
        <v>0</v>
      </c>
      <c r="S3720" s="2">
        <f t="shared" si="703"/>
        <v>0</v>
      </c>
      <c r="T3720" s="2">
        <f t="shared" si="704"/>
        <v>0</v>
      </c>
      <c r="U3720" s="2">
        <f>IF(O3720="Reg", R3720 * Inputs!$B$7, 0)</f>
        <v>0</v>
      </c>
      <c r="V3720" s="2">
        <f>MAX(F3720 + P3720*Inputs!$B$15 - (Q3720/Inputs!$B$16) - U3720, 0)</f>
        <v>0</v>
      </c>
    </row>
    <row r="3721" spans="1:22" x14ac:dyDescent="0.3">
      <c r="A3721" s="1">
        <v>46177.958333333343</v>
      </c>
      <c r="B3721" s="2">
        <v>39.083169679843721</v>
      </c>
      <c r="C3721" s="2">
        <v>2.840893446807621</v>
      </c>
      <c r="D3721" s="2">
        <f t="shared" si="696"/>
        <v>35.152752710378515</v>
      </c>
      <c r="E3721" s="2">
        <f t="shared" si="697"/>
        <v>14.624523890900603</v>
      </c>
      <c r="F3721" s="2">
        <f t="shared" si="705"/>
        <v>0</v>
      </c>
      <c r="G3721" s="2">
        <f t="shared" si="706"/>
        <v>340</v>
      </c>
      <c r="H3721" s="2">
        <f>MIN(Inputs!$B$2, (Inputs!$B$14 - F3721)/Inputs!$B$15)</f>
        <v>170</v>
      </c>
      <c r="I3721" s="2">
        <f>MAX(MIN(Inputs!$B$2, F3721*Inputs!$B$16, Inputs!$B$14*Inputs!$B$4 - G3721), 0)</f>
        <v>0</v>
      </c>
      <c r="J3721" s="2">
        <f>MAX(MIN(Inputs!$B$2, F3721*Inputs!$B$16, (Inputs!$B$14-F3721)/Inputs!$B$15)*Inputs!$B$9, 0)</f>
        <v>0</v>
      </c>
      <c r="K3721" s="2">
        <f>MAX(E3721*Inputs!$B$5 - B3721 - Inputs!$B$8, 0) * H3721</f>
        <v>0</v>
      </c>
      <c r="L3721" s="2">
        <f>IF(B3721 &gt;= D3721*Inputs!$B$10, MAX(B3721 - E3721/Inputs!$B$5 - Inputs!$B$8, 0) * I3721, 0)</f>
        <v>0</v>
      </c>
      <c r="M3721" s="2">
        <f t="shared" si="698"/>
        <v>0</v>
      </c>
      <c r="N3721" s="3" t="str">
        <f t="shared" si="699"/>
        <v>Idle</v>
      </c>
      <c r="O3721" s="3" t="str">
        <f t="shared" si="707"/>
        <v>Idle</v>
      </c>
      <c r="P3721" s="2">
        <f t="shared" si="700"/>
        <v>0</v>
      </c>
      <c r="Q3721" s="2">
        <f t="shared" si="701"/>
        <v>0</v>
      </c>
      <c r="R3721" s="2">
        <f t="shared" si="702"/>
        <v>0</v>
      </c>
      <c r="S3721" s="2">
        <f t="shared" si="703"/>
        <v>0</v>
      </c>
      <c r="T3721" s="2">
        <f t="shared" si="704"/>
        <v>0</v>
      </c>
      <c r="U3721" s="2">
        <f>IF(O3721="Reg", R3721 * Inputs!$B$7, 0)</f>
        <v>0</v>
      </c>
      <c r="V3721" s="2">
        <f>MAX(F3721 + P3721*Inputs!$B$15 - (Q3721/Inputs!$B$16) - U3721, 0)</f>
        <v>0</v>
      </c>
    </row>
    <row r="3722" spans="1:22" x14ac:dyDescent="0.3">
      <c r="A3722" s="1">
        <v>46178</v>
      </c>
      <c r="B3722" s="2">
        <v>24.760908965740569</v>
      </c>
      <c r="C3722" s="2">
        <v>3.1680390784924271</v>
      </c>
      <c r="D3722" s="2">
        <f t="shared" si="696"/>
        <v>37.104464773690914</v>
      </c>
      <c r="E3722" s="2">
        <f t="shared" si="697"/>
        <v>8.1106622775933168</v>
      </c>
      <c r="F3722" s="2">
        <f t="shared" si="705"/>
        <v>0</v>
      </c>
      <c r="G3722" s="2">
        <f t="shared" si="706"/>
        <v>0</v>
      </c>
      <c r="H3722" s="2">
        <f>MIN(Inputs!$B$2, (Inputs!$B$14 - F3722)/Inputs!$B$15)</f>
        <v>170</v>
      </c>
      <c r="I3722" s="2">
        <f>MAX(MIN(Inputs!$B$2, F3722*Inputs!$B$16, Inputs!$B$14*Inputs!$B$4 - G3722), 0)</f>
        <v>0</v>
      </c>
      <c r="J3722" s="2">
        <f>MAX(MIN(Inputs!$B$2, F3722*Inputs!$B$16, (Inputs!$B$14-F3722)/Inputs!$B$15)*Inputs!$B$9, 0)</f>
        <v>0</v>
      </c>
      <c r="K3722" s="2">
        <f>MAX(E3722*Inputs!$B$5 - B3722 - Inputs!$B$8, 0) * H3722</f>
        <v>0</v>
      </c>
      <c r="L3722" s="2">
        <f>IF(B3722 &gt;= D3722*Inputs!$B$10, MAX(B3722 - E3722/Inputs!$B$5 - Inputs!$B$8, 0) * I3722, 0)</f>
        <v>0</v>
      </c>
      <c r="M3722" s="2">
        <f t="shared" si="698"/>
        <v>0</v>
      </c>
      <c r="N3722" s="3" t="str">
        <f t="shared" si="699"/>
        <v>Idle</v>
      </c>
      <c r="O3722" s="3" t="str">
        <f t="shared" si="707"/>
        <v>Idle</v>
      </c>
      <c r="P3722" s="2">
        <f t="shared" si="700"/>
        <v>0</v>
      </c>
      <c r="Q3722" s="2">
        <f t="shared" si="701"/>
        <v>0</v>
      </c>
      <c r="R3722" s="2">
        <f t="shared" si="702"/>
        <v>0</v>
      </c>
      <c r="S3722" s="2">
        <f t="shared" si="703"/>
        <v>0</v>
      </c>
      <c r="T3722" s="2">
        <f t="shared" si="704"/>
        <v>0</v>
      </c>
      <c r="U3722" s="2">
        <f>IF(O3722="Reg", R3722 * Inputs!$B$7, 0)</f>
        <v>0</v>
      </c>
      <c r="V3722" s="2">
        <f>MAX(F3722 + P3722*Inputs!$B$15 - (Q3722/Inputs!$B$16) - U3722, 0)</f>
        <v>0</v>
      </c>
    </row>
    <row r="3723" spans="1:22" x14ac:dyDescent="0.3">
      <c r="A3723" s="1">
        <v>46178.041666666657</v>
      </c>
      <c r="B3723" s="2">
        <v>12.14331974981136</v>
      </c>
      <c r="C3723" s="2">
        <v>13.413544407065061</v>
      </c>
      <c r="D3723" s="2">
        <f t="shared" si="696"/>
        <v>37.104464773690914</v>
      </c>
      <c r="E3723" s="2">
        <f t="shared" si="697"/>
        <v>3.9838441166365555</v>
      </c>
      <c r="F3723" s="2">
        <f t="shared" si="705"/>
        <v>0</v>
      </c>
      <c r="G3723" s="2">
        <f t="shared" si="706"/>
        <v>0</v>
      </c>
      <c r="H3723" s="2">
        <f>MIN(Inputs!$B$2, (Inputs!$B$14 - F3723)/Inputs!$B$15)</f>
        <v>170</v>
      </c>
      <c r="I3723" s="2">
        <f>MAX(MIN(Inputs!$B$2, F3723*Inputs!$B$16, Inputs!$B$14*Inputs!$B$4 - G3723), 0)</f>
        <v>0</v>
      </c>
      <c r="J3723" s="2">
        <f>MAX(MIN(Inputs!$B$2, F3723*Inputs!$B$16, (Inputs!$B$14-F3723)/Inputs!$B$15)*Inputs!$B$9, 0)</f>
        <v>0</v>
      </c>
      <c r="K3723" s="2">
        <f>MAX(E3723*Inputs!$B$5 - B3723 - Inputs!$B$8, 0) * H3723</f>
        <v>0</v>
      </c>
      <c r="L3723" s="2">
        <f>IF(B3723 &gt;= D3723*Inputs!$B$10, MAX(B3723 - E3723/Inputs!$B$5 - Inputs!$B$8, 0) * I3723, 0)</f>
        <v>0</v>
      </c>
      <c r="M3723" s="2">
        <f t="shared" si="698"/>
        <v>0</v>
      </c>
      <c r="N3723" s="3" t="str">
        <f t="shared" si="699"/>
        <v>Idle</v>
      </c>
      <c r="O3723" s="3" t="str">
        <f t="shared" si="707"/>
        <v>Idle</v>
      </c>
      <c r="P3723" s="2">
        <f t="shared" si="700"/>
        <v>0</v>
      </c>
      <c r="Q3723" s="2">
        <f t="shared" si="701"/>
        <v>0</v>
      </c>
      <c r="R3723" s="2">
        <f t="shared" si="702"/>
        <v>0</v>
      </c>
      <c r="S3723" s="2">
        <f t="shared" si="703"/>
        <v>0</v>
      </c>
      <c r="T3723" s="2">
        <f t="shared" si="704"/>
        <v>0</v>
      </c>
      <c r="U3723" s="2">
        <f>IF(O3723="Reg", R3723 * Inputs!$B$7, 0)</f>
        <v>0</v>
      </c>
      <c r="V3723" s="2">
        <f>MAX(F3723 + P3723*Inputs!$B$15 - (Q3723/Inputs!$B$16) - U3723, 0)</f>
        <v>0</v>
      </c>
    </row>
    <row r="3724" spans="1:22" x14ac:dyDescent="0.3">
      <c r="A3724" s="1">
        <v>46178.083333333343</v>
      </c>
      <c r="B3724" s="2">
        <v>11.75974495000797</v>
      </c>
      <c r="C3724" s="2">
        <v>5.7061973471941601</v>
      </c>
      <c r="D3724" s="2">
        <f t="shared" si="696"/>
        <v>37.104464773690914</v>
      </c>
      <c r="E3724" s="2">
        <f t="shared" si="697"/>
        <v>1.9599574916679952</v>
      </c>
      <c r="F3724" s="2">
        <f t="shared" si="705"/>
        <v>0</v>
      </c>
      <c r="G3724" s="2">
        <f t="shared" si="706"/>
        <v>0</v>
      </c>
      <c r="H3724" s="2">
        <f>MIN(Inputs!$B$2, (Inputs!$B$14 - F3724)/Inputs!$B$15)</f>
        <v>170</v>
      </c>
      <c r="I3724" s="2">
        <f>MAX(MIN(Inputs!$B$2, F3724*Inputs!$B$16, Inputs!$B$14*Inputs!$B$4 - G3724), 0)</f>
        <v>0</v>
      </c>
      <c r="J3724" s="2">
        <f>MAX(MIN(Inputs!$B$2, F3724*Inputs!$B$16, (Inputs!$B$14-F3724)/Inputs!$B$15)*Inputs!$B$9, 0)</f>
        <v>0</v>
      </c>
      <c r="K3724" s="2">
        <f>MAX(E3724*Inputs!$B$5 - B3724 - Inputs!$B$8, 0) * H3724</f>
        <v>0</v>
      </c>
      <c r="L3724" s="2">
        <f>IF(B3724 &gt;= D3724*Inputs!$B$10, MAX(B3724 - E3724/Inputs!$B$5 - Inputs!$B$8, 0) * I3724, 0)</f>
        <v>0</v>
      </c>
      <c r="M3724" s="2">
        <f t="shared" si="698"/>
        <v>0</v>
      </c>
      <c r="N3724" s="3" t="str">
        <f t="shared" si="699"/>
        <v>Idle</v>
      </c>
      <c r="O3724" s="3" t="str">
        <f t="shared" si="707"/>
        <v>Idle</v>
      </c>
      <c r="P3724" s="2">
        <f t="shared" si="700"/>
        <v>0</v>
      </c>
      <c r="Q3724" s="2">
        <f t="shared" si="701"/>
        <v>0</v>
      </c>
      <c r="R3724" s="2">
        <f t="shared" si="702"/>
        <v>0</v>
      </c>
      <c r="S3724" s="2">
        <f t="shared" si="703"/>
        <v>0</v>
      </c>
      <c r="T3724" s="2">
        <f t="shared" si="704"/>
        <v>0</v>
      </c>
      <c r="U3724" s="2">
        <f>IF(O3724="Reg", R3724 * Inputs!$B$7, 0)</f>
        <v>0</v>
      </c>
      <c r="V3724" s="2">
        <f>MAX(F3724 + P3724*Inputs!$B$15 - (Q3724/Inputs!$B$16) - U3724, 0)</f>
        <v>0</v>
      </c>
    </row>
    <row r="3725" spans="1:22" x14ac:dyDescent="0.3">
      <c r="A3725" s="1">
        <v>46178.125</v>
      </c>
      <c r="B3725" s="2">
        <v>0</v>
      </c>
      <c r="C3725" s="2">
        <v>5.1567315139295919</v>
      </c>
      <c r="D3725" s="2">
        <f t="shared" si="696"/>
        <v>37.104464773690914</v>
      </c>
      <c r="E3725" s="2">
        <f t="shared" si="697"/>
        <v>0</v>
      </c>
      <c r="F3725" s="2">
        <f t="shared" si="705"/>
        <v>0</v>
      </c>
      <c r="G3725" s="2">
        <f t="shared" si="706"/>
        <v>0</v>
      </c>
      <c r="H3725" s="2">
        <f>MIN(Inputs!$B$2, (Inputs!$B$14 - F3725)/Inputs!$B$15)</f>
        <v>170</v>
      </c>
      <c r="I3725" s="2">
        <f>MAX(MIN(Inputs!$B$2, F3725*Inputs!$B$16, Inputs!$B$14*Inputs!$B$4 - G3725), 0)</f>
        <v>0</v>
      </c>
      <c r="J3725" s="2">
        <f>MAX(MIN(Inputs!$B$2, F3725*Inputs!$B$16, (Inputs!$B$14-F3725)/Inputs!$B$15)*Inputs!$B$9, 0)</f>
        <v>0</v>
      </c>
      <c r="K3725" s="2">
        <f>MAX(E3725*Inputs!$B$5 - B3725 - Inputs!$B$8, 0) * H3725</f>
        <v>0</v>
      </c>
      <c r="L3725" s="2">
        <f>IF(B3725 &gt;= D3725*Inputs!$B$10, MAX(B3725 - E3725/Inputs!$B$5 - Inputs!$B$8, 0) * I3725, 0)</f>
        <v>0</v>
      </c>
      <c r="M3725" s="2">
        <f t="shared" si="698"/>
        <v>0</v>
      </c>
      <c r="N3725" s="3" t="str">
        <f t="shared" si="699"/>
        <v>Idle</v>
      </c>
      <c r="O3725" s="3" t="str">
        <f t="shared" si="707"/>
        <v>Idle</v>
      </c>
      <c r="P3725" s="2">
        <f t="shared" si="700"/>
        <v>0</v>
      </c>
      <c r="Q3725" s="2">
        <f t="shared" si="701"/>
        <v>0</v>
      </c>
      <c r="R3725" s="2">
        <f t="shared" si="702"/>
        <v>0</v>
      </c>
      <c r="S3725" s="2">
        <f t="shared" si="703"/>
        <v>0</v>
      </c>
      <c r="T3725" s="2">
        <f t="shared" si="704"/>
        <v>0</v>
      </c>
      <c r="U3725" s="2">
        <f>IF(O3725="Reg", R3725 * Inputs!$B$7, 0)</f>
        <v>0</v>
      </c>
      <c r="V3725" s="2">
        <f>MAX(F3725 + P3725*Inputs!$B$15 - (Q3725/Inputs!$B$16) - U3725, 0)</f>
        <v>0</v>
      </c>
    </row>
    <row r="3726" spans="1:22" x14ac:dyDescent="0.3">
      <c r="A3726" s="1">
        <v>46178.166666666657</v>
      </c>
      <c r="B3726" s="2">
        <v>0</v>
      </c>
      <c r="C3726" s="2">
        <v>25.696543829890921</v>
      </c>
      <c r="D3726" s="2">
        <f t="shared" si="696"/>
        <v>37.104464773690914</v>
      </c>
      <c r="E3726" s="2">
        <f t="shared" si="697"/>
        <v>0</v>
      </c>
      <c r="F3726" s="2">
        <f t="shared" si="705"/>
        <v>0</v>
      </c>
      <c r="G3726" s="2">
        <f t="shared" si="706"/>
        <v>0</v>
      </c>
      <c r="H3726" s="2">
        <f>MIN(Inputs!$B$2, (Inputs!$B$14 - F3726)/Inputs!$B$15)</f>
        <v>170</v>
      </c>
      <c r="I3726" s="2">
        <f>MAX(MIN(Inputs!$B$2, F3726*Inputs!$B$16, Inputs!$B$14*Inputs!$B$4 - G3726), 0)</f>
        <v>0</v>
      </c>
      <c r="J3726" s="2">
        <f>MAX(MIN(Inputs!$B$2, F3726*Inputs!$B$16, (Inputs!$B$14-F3726)/Inputs!$B$15)*Inputs!$B$9, 0)</f>
        <v>0</v>
      </c>
      <c r="K3726" s="2">
        <f>MAX(E3726*Inputs!$B$5 - B3726 - Inputs!$B$8, 0) * H3726</f>
        <v>0</v>
      </c>
      <c r="L3726" s="2">
        <f>IF(B3726 &gt;= D3726*Inputs!$B$10, MAX(B3726 - E3726/Inputs!$B$5 - Inputs!$B$8, 0) * I3726, 0)</f>
        <v>0</v>
      </c>
      <c r="M3726" s="2">
        <f t="shared" si="698"/>
        <v>0</v>
      </c>
      <c r="N3726" s="3" t="str">
        <f t="shared" si="699"/>
        <v>Idle</v>
      </c>
      <c r="O3726" s="3" t="str">
        <f t="shared" si="707"/>
        <v>Idle</v>
      </c>
      <c r="P3726" s="2">
        <f t="shared" si="700"/>
        <v>0</v>
      </c>
      <c r="Q3726" s="2">
        <f t="shared" si="701"/>
        <v>0</v>
      </c>
      <c r="R3726" s="2">
        <f t="shared" si="702"/>
        <v>0</v>
      </c>
      <c r="S3726" s="2">
        <f t="shared" si="703"/>
        <v>0</v>
      </c>
      <c r="T3726" s="2">
        <f t="shared" si="704"/>
        <v>0</v>
      </c>
      <c r="U3726" s="2">
        <f>IF(O3726="Reg", R3726 * Inputs!$B$7, 0)</f>
        <v>0</v>
      </c>
      <c r="V3726" s="2">
        <f>MAX(F3726 + P3726*Inputs!$B$15 - (Q3726/Inputs!$B$16) - U3726, 0)</f>
        <v>0</v>
      </c>
    </row>
    <row r="3727" spans="1:22" x14ac:dyDescent="0.3">
      <c r="A3727" s="1">
        <v>46178.208333333343</v>
      </c>
      <c r="B3727" s="2">
        <v>0</v>
      </c>
      <c r="C3727" s="2">
        <v>7.6606824296642992</v>
      </c>
      <c r="D3727" s="2">
        <f t="shared" si="696"/>
        <v>37.104464773690914</v>
      </c>
      <c r="E3727" s="2">
        <f t="shared" si="697"/>
        <v>0.92307948932810957</v>
      </c>
      <c r="F3727" s="2">
        <f t="shared" si="705"/>
        <v>0</v>
      </c>
      <c r="G3727" s="2">
        <f t="shared" si="706"/>
        <v>0</v>
      </c>
      <c r="H3727" s="2">
        <f>MIN(Inputs!$B$2, (Inputs!$B$14 - F3727)/Inputs!$B$15)</f>
        <v>170</v>
      </c>
      <c r="I3727" s="2">
        <f>MAX(MIN(Inputs!$B$2, F3727*Inputs!$B$16, Inputs!$B$14*Inputs!$B$4 - G3727), 0)</f>
        <v>0</v>
      </c>
      <c r="J3727" s="2">
        <f>MAX(MIN(Inputs!$B$2, F3727*Inputs!$B$16, (Inputs!$B$14-F3727)/Inputs!$B$15)*Inputs!$B$9, 0)</f>
        <v>0</v>
      </c>
      <c r="K3727" s="2">
        <f>MAX(E3727*Inputs!$B$5 - B3727 - Inputs!$B$8, 0) * H3727</f>
        <v>0</v>
      </c>
      <c r="L3727" s="2">
        <f>IF(B3727 &gt;= D3727*Inputs!$B$10, MAX(B3727 - E3727/Inputs!$B$5 - Inputs!$B$8, 0) * I3727, 0)</f>
        <v>0</v>
      </c>
      <c r="M3727" s="2">
        <f t="shared" si="698"/>
        <v>0</v>
      </c>
      <c r="N3727" s="3" t="str">
        <f t="shared" si="699"/>
        <v>Idle</v>
      </c>
      <c r="O3727" s="3" t="str">
        <f t="shared" si="707"/>
        <v>Idle</v>
      </c>
      <c r="P3727" s="2">
        <f t="shared" si="700"/>
        <v>0</v>
      </c>
      <c r="Q3727" s="2">
        <f t="shared" si="701"/>
        <v>0</v>
      </c>
      <c r="R3727" s="2">
        <f t="shared" si="702"/>
        <v>0</v>
      </c>
      <c r="S3727" s="2">
        <f t="shared" si="703"/>
        <v>0</v>
      </c>
      <c r="T3727" s="2">
        <f t="shared" si="704"/>
        <v>0</v>
      </c>
      <c r="U3727" s="2">
        <f>IF(O3727="Reg", R3727 * Inputs!$B$7, 0)</f>
        <v>0</v>
      </c>
      <c r="V3727" s="2">
        <f>MAX(F3727 + P3727*Inputs!$B$15 - (Q3727/Inputs!$B$16) - U3727, 0)</f>
        <v>0</v>
      </c>
    </row>
    <row r="3728" spans="1:22" x14ac:dyDescent="0.3">
      <c r="A3728" s="1">
        <v>46178.25</v>
      </c>
      <c r="B3728" s="2">
        <v>0</v>
      </c>
      <c r="C3728" s="2">
        <v>17.243779178412868</v>
      </c>
      <c r="D3728" s="2">
        <f t="shared" si="696"/>
        <v>37.104464773690914</v>
      </c>
      <c r="E3728" s="2">
        <f t="shared" si="697"/>
        <v>3.6602396613438075</v>
      </c>
      <c r="F3728" s="2">
        <f t="shared" si="705"/>
        <v>0</v>
      </c>
      <c r="G3728" s="2">
        <f t="shared" si="706"/>
        <v>0</v>
      </c>
      <c r="H3728" s="2">
        <f>MIN(Inputs!$B$2, (Inputs!$B$14 - F3728)/Inputs!$B$15)</f>
        <v>170</v>
      </c>
      <c r="I3728" s="2">
        <f>MAX(MIN(Inputs!$B$2, F3728*Inputs!$B$16, Inputs!$B$14*Inputs!$B$4 - G3728), 0)</f>
        <v>0</v>
      </c>
      <c r="J3728" s="2">
        <f>MAX(MIN(Inputs!$B$2, F3728*Inputs!$B$16, (Inputs!$B$14-F3728)/Inputs!$B$15)*Inputs!$B$9, 0)</f>
        <v>0</v>
      </c>
      <c r="K3728" s="2">
        <f>MAX(E3728*Inputs!$B$5 - B3728 - Inputs!$B$8, 0) * H3728</f>
        <v>0</v>
      </c>
      <c r="L3728" s="2">
        <f>IF(B3728 &gt;= D3728*Inputs!$B$10, MAX(B3728 - E3728/Inputs!$B$5 - Inputs!$B$8, 0) * I3728, 0)</f>
        <v>0</v>
      </c>
      <c r="M3728" s="2">
        <f t="shared" si="698"/>
        <v>0</v>
      </c>
      <c r="N3728" s="3" t="str">
        <f t="shared" si="699"/>
        <v>Idle</v>
      </c>
      <c r="O3728" s="3" t="str">
        <f t="shared" si="707"/>
        <v>Idle</v>
      </c>
      <c r="P3728" s="2">
        <f t="shared" si="700"/>
        <v>0</v>
      </c>
      <c r="Q3728" s="2">
        <f t="shared" si="701"/>
        <v>0</v>
      </c>
      <c r="R3728" s="2">
        <f t="shared" si="702"/>
        <v>0</v>
      </c>
      <c r="S3728" s="2">
        <f t="shared" si="703"/>
        <v>0</v>
      </c>
      <c r="T3728" s="2">
        <f t="shared" si="704"/>
        <v>0</v>
      </c>
      <c r="U3728" s="2">
        <f>IF(O3728="Reg", R3728 * Inputs!$B$7, 0)</f>
        <v>0</v>
      </c>
      <c r="V3728" s="2">
        <f>MAX(F3728 + P3728*Inputs!$B$15 - (Q3728/Inputs!$B$16) - U3728, 0)</f>
        <v>0</v>
      </c>
    </row>
    <row r="3729" spans="1:22" x14ac:dyDescent="0.3">
      <c r="A3729" s="1">
        <v>46178.291666666657</v>
      </c>
      <c r="B3729" s="2">
        <v>0</v>
      </c>
      <c r="C3729" s="2">
        <v>14.23841450445946</v>
      </c>
      <c r="D3729" s="2">
        <f t="shared" si="696"/>
        <v>37.104464773690914</v>
      </c>
      <c r="E3729" s="2">
        <f t="shared" si="697"/>
        <v>9.2679835935779007</v>
      </c>
      <c r="F3729" s="2">
        <f t="shared" si="705"/>
        <v>0</v>
      </c>
      <c r="G3729" s="2">
        <f t="shared" si="706"/>
        <v>0</v>
      </c>
      <c r="H3729" s="2">
        <f>MIN(Inputs!$B$2, (Inputs!$B$14 - F3729)/Inputs!$B$15)</f>
        <v>170</v>
      </c>
      <c r="I3729" s="2">
        <f>MAX(MIN(Inputs!$B$2, F3729*Inputs!$B$16, Inputs!$B$14*Inputs!$B$4 - G3729), 0)</f>
        <v>0</v>
      </c>
      <c r="J3729" s="2">
        <f>MAX(MIN(Inputs!$B$2, F3729*Inputs!$B$16, (Inputs!$B$14-F3729)/Inputs!$B$15)*Inputs!$B$9, 0)</f>
        <v>0</v>
      </c>
      <c r="K3729" s="2">
        <f>MAX(E3729*Inputs!$B$5 - B3729 - Inputs!$B$8, 0) * H3729</f>
        <v>0</v>
      </c>
      <c r="L3729" s="2">
        <f>IF(B3729 &gt;= D3729*Inputs!$B$10, MAX(B3729 - E3729/Inputs!$B$5 - Inputs!$B$8, 0) * I3729, 0)</f>
        <v>0</v>
      </c>
      <c r="M3729" s="2">
        <f t="shared" si="698"/>
        <v>0</v>
      </c>
      <c r="N3729" s="3" t="str">
        <f t="shared" si="699"/>
        <v>Idle</v>
      </c>
      <c r="O3729" s="3" t="str">
        <f t="shared" si="707"/>
        <v>Idle</v>
      </c>
      <c r="P3729" s="2">
        <f t="shared" si="700"/>
        <v>0</v>
      </c>
      <c r="Q3729" s="2">
        <f t="shared" si="701"/>
        <v>0</v>
      </c>
      <c r="R3729" s="2">
        <f t="shared" si="702"/>
        <v>0</v>
      </c>
      <c r="S3729" s="2">
        <f t="shared" si="703"/>
        <v>0</v>
      </c>
      <c r="T3729" s="2">
        <f t="shared" si="704"/>
        <v>0</v>
      </c>
      <c r="U3729" s="2">
        <f>IF(O3729="Reg", R3729 * Inputs!$B$7, 0)</f>
        <v>0</v>
      </c>
      <c r="V3729" s="2">
        <f>MAX(F3729 + P3729*Inputs!$B$15 - (Q3729/Inputs!$B$16) - U3729, 0)</f>
        <v>0</v>
      </c>
    </row>
    <row r="3730" spans="1:22" x14ac:dyDescent="0.3">
      <c r="A3730" s="1">
        <v>46178.333333333343</v>
      </c>
      <c r="B3730" s="2">
        <v>0</v>
      </c>
      <c r="C3730" s="2">
        <v>8.8262953679220573</v>
      </c>
      <c r="D3730" s="2">
        <f t="shared" si="696"/>
        <v>37.104464773690914</v>
      </c>
      <c r="E3730" s="2">
        <f t="shared" si="697"/>
        <v>16.772692241831589</v>
      </c>
      <c r="F3730" s="2">
        <f t="shared" si="705"/>
        <v>0</v>
      </c>
      <c r="G3730" s="2">
        <f t="shared" si="706"/>
        <v>0</v>
      </c>
      <c r="H3730" s="2">
        <f>MIN(Inputs!$B$2, (Inputs!$B$14 - F3730)/Inputs!$B$15)</f>
        <v>170</v>
      </c>
      <c r="I3730" s="2">
        <f>MAX(MIN(Inputs!$B$2, F3730*Inputs!$B$16, Inputs!$B$14*Inputs!$B$4 - G3730), 0)</f>
        <v>0</v>
      </c>
      <c r="J3730" s="2">
        <f>MAX(MIN(Inputs!$B$2, F3730*Inputs!$B$16, (Inputs!$B$14-F3730)/Inputs!$B$15)*Inputs!$B$9, 0)</f>
        <v>0</v>
      </c>
      <c r="K3730" s="2">
        <f>MAX(E3730*Inputs!$B$5 - B3730 - Inputs!$B$8, 0) * H3730</f>
        <v>0</v>
      </c>
      <c r="L3730" s="2">
        <f>IF(B3730 &gt;= D3730*Inputs!$B$10, MAX(B3730 - E3730/Inputs!$B$5 - Inputs!$B$8, 0) * I3730, 0)</f>
        <v>0</v>
      </c>
      <c r="M3730" s="2">
        <f t="shared" si="698"/>
        <v>0</v>
      </c>
      <c r="N3730" s="3" t="str">
        <f t="shared" si="699"/>
        <v>Idle</v>
      </c>
      <c r="O3730" s="3" t="str">
        <f t="shared" si="707"/>
        <v>Idle</v>
      </c>
      <c r="P3730" s="2">
        <f t="shared" si="700"/>
        <v>0</v>
      </c>
      <c r="Q3730" s="2">
        <f t="shared" si="701"/>
        <v>0</v>
      </c>
      <c r="R3730" s="2">
        <f t="shared" si="702"/>
        <v>0</v>
      </c>
      <c r="S3730" s="2">
        <f t="shared" si="703"/>
        <v>0</v>
      </c>
      <c r="T3730" s="2">
        <f t="shared" si="704"/>
        <v>0</v>
      </c>
      <c r="U3730" s="2">
        <f>IF(O3730="Reg", R3730 * Inputs!$B$7, 0)</f>
        <v>0</v>
      </c>
      <c r="V3730" s="2">
        <f>MAX(F3730 + P3730*Inputs!$B$15 - (Q3730/Inputs!$B$16) - U3730, 0)</f>
        <v>0</v>
      </c>
    </row>
    <row r="3731" spans="1:22" x14ac:dyDescent="0.3">
      <c r="A3731" s="1">
        <v>46178.375</v>
      </c>
      <c r="B3731" s="2">
        <v>0</v>
      </c>
      <c r="C3731" s="2">
        <v>11.805642798682539</v>
      </c>
      <c r="D3731" s="2">
        <f t="shared" si="696"/>
        <v>37.104464773690914</v>
      </c>
      <c r="E3731" s="2">
        <f t="shared" si="697"/>
        <v>25.287528227546858</v>
      </c>
      <c r="F3731" s="2">
        <f t="shared" si="705"/>
        <v>0</v>
      </c>
      <c r="G3731" s="2">
        <f t="shared" si="706"/>
        <v>0</v>
      </c>
      <c r="H3731" s="2">
        <f>MIN(Inputs!$B$2, (Inputs!$B$14 - F3731)/Inputs!$B$15)</f>
        <v>170</v>
      </c>
      <c r="I3731" s="2">
        <f>MAX(MIN(Inputs!$B$2, F3731*Inputs!$B$16, Inputs!$B$14*Inputs!$B$4 - G3731), 0)</f>
        <v>0</v>
      </c>
      <c r="J3731" s="2">
        <f>MAX(MIN(Inputs!$B$2, F3731*Inputs!$B$16, (Inputs!$B$14-F3731)/Inputs!$B$15)*Inputs!$B$9, 0)</f>
        <v>0</v>
      </c>
      <c r="K3731" s="2">
        <f>MAX(E3731*Inputs!$B$5 - B3731 - Inputs!$B$8, 0) * H3731</f>
        <v>383.01422284100988</v>
      </c>
      <c r="L3731" s="2">
        <f>IF(B3731 &gt;= D3731*Inputs!$B$10, MAX(B3731 - E3731/Inputs!$B$5 - Inputs!$B$8, 0) * I3731, 0)</f>
        <v>0</v>
      </c>
      <c r="M3731" s="2">
        <f t="shared" si="698"/>
        <v>0</v>
      </c>
      <c r="N3731" s="3" t="str">
        <f t="shared" si="699"/>
        <v>Charge</v>
      </c>
      <c r="O3731" s="3" t="str">
        <f t="shared" si="707"/>
        <v>Charge</v>
      </c>
      <c r="P3731" s="2">
        <f t="shared" si="700"/>
        <v>170</v>
      </c>
      <c r="Q3731" s="2">
        <f t="shared" si="701"/>
        <v>0</v>
      </c>
      <c r="R3731" s="2">
        <f t="shared" si="702"/>
        <v>0</v>
      </c>
      <c r="S3731" s="2">
        <f t="shared" si="703"/>
        <v>0</v>
      </c>
      <c r="T3731" s="2">
        <f t="shared" si="704"/>
        <v>0</v>
      </c>
      <c r="U3731" s="2">
        <f>IF(O3731="Reg", R3731 * Inputs!$B$7, 0)</f>
        <v>0</v>
      </c>
      <c r="V3731" s="2">
        <f>MAX(F3731 + P3731*Inputs!$B$15 - (Q3731/Inputs!$B$16) - U3731, 0)</f>
        <v>170</v>
      </c>
    </row>
    <row r="3732" spans="1:22" x14ac:dyDescent="0.3">
      <c r="A3732" s="1">
        <v>46178.416666666657</v>
      </c>
      <c r="B3732" s="2">
        <v>5.5384769359686574</v>
      </c>
      <c r="C3732" s="2">
        <v>13.849422951570039</v>
      </c>
      <c r="D3732" s="2">
        <f t="shared" si="696"/>
        <v>37.104464773690914</v>
      </c>
      <c r="E3732" s="2">
        <f t="shared" si="697"/>
        <v>37.916741542335558</v>
      </c>
      <c r="F3732" s="2">
        <f t="shared" si="705"/>
        <v>170</v>
      </c>
      <c r="G3732" s="2">
        <f t="shared" si="706"/>
        <v>0</v>
      </c>
      <c r="H3732" s="2">
        <f>MIN(Inputs!$B$2, (Inputs!$B$14 - F3732)/Inputs!$B$15)</f>
        <v>170</v>
      </c>
      <c r="I3732" s="2">
        <f>MAX(MIN(Inputs!$B$2, F3732*Inputs!$B$16, Inputs!$B$14*Inputs!$B$4 - G3732), 0)</f>
        <v>170</v>
      </c>
      <c r="J3732" s="2">
        <f>MAX(MIN(Inputs!$B$2, F3732*Inputs!$B$16, (Inputs!$B$14-F3732)/Inputs!$B$15)*Inputs!$B$9, 0)</f>
        <v>136</v>
      </c>
      <c r="K3732" s="2">
        <f>MAX(E3732*Inputs!$B$5 - B3732 - Inputs!$B$8, 0) * H3732</f>
        <v>1330.8034556187276</v>
      </c>
      <c r="L3732" s="2">
        <f>IF(B3732 &gt;= D3732*Inputs!$B$10, MAX(B3732 - E3732/Inputs!$B$5 - Inputs!$B$8, 0) * I3732, 0)</f>
        <v>0</v>
      </c>
      <c r="M3732" s="2">
        <f t="shared" si="698"/>
        <v>1883.5215214135253</v>
      </c>
      <c r="N3732" s="3" t="str">
        <f t="shared" si="699"/>
        <v>Reg</v>
      </c>
      <c r="O3732" s="3" t="str">
        <f t="shared" si="707"/>
        <v>Charge</v>
      </c>
      <c r="P3732" s="2">
        <f t="shared" si="700"/>
        <v>170</v>
      </c>
      <c r="Q3732" s="2">
        <f t="shared" si="701"/>
        <v>0</v>
      </c>
      <c r="R3732" s="2">
        <f t="shared" si="702"/>
        <v>0</v>
      </c>
      <c r="S3732" s="2">
        <f t="shared" si="703"/>
        <v>-941.54107911467179</v>
      </c>
      <c r="T3732" s="2">
        <f t="shared" si="704"/>
        <v>0</v>
      </c>
      <c r="U3732" s="2">
        <f>IF(O3732="Reg", R3732 * Inputs!$B$7, 0)</f>
        <v>0</v>
      </c>
      <c r="V3732" s="2">
        <f>MAX(F3732 + P3732*Inputs!$B$15 - (Q3732/Inputs!$B$16) - U3732, 0)</f>
        <v>340</v>
      </c>
    </row>
    <row r="3733" spans="1:22" x14ac:dyDescent="0.3">
      <c r="A3733" s="1">
        <v>46178.458333333343</v>
      </c>
      <c r="B3733" s="2">
        <v>16.422961032094189</v>
      </c>
      <c r="C3733" s="2">
        <v>2.6618388612653678</v>
      </c>
      <c r="D3733" s="2">
        <f t="shared" si="696"/>
        <v>37.104464773690914</v>
      </c>
      <c r="E3733" s="2">
        <f t="shared" si="697"/>
        <v>50.661515969210832</v>
      </c>
      <c r="F3733" s="2">
        <f t="shared" si="705"/>
        <v>340</v>
      </c>
      <c r="G3733" s="2">
        <f t="shared" si="706"/>
        <v>0</v>
      </c>
      <c r="H3733" s="2">
        <f>MIN(Inputs!$B$2, (Inputs!$B$14 - F3733)/Inputs!$B$15)</f>
        <v>0</v>
      </c>
      <c r="I3733" s="2">
        <f>MAX(MIN(Inputs!$B$2, F3733*Inputs!$B$16, Inputs!$B$14*Inputs!$B$4 - G3733), 0)</f>
        <v>170</v>
      </c>
      <c r="J3733" s="2">
        <f>MAX(MIN(Inputs!$B$2, F3733*Inputs!$B$16, (Inputs!$B$14-F3733)/Inputs!$B$15)*Inputs!$B$9, 0)</f>
        <v>0</v>
      </c>
      <c r="K3733" s="2">
        <f>MAX(E3733*Inputs!$B$5 - B3733 - Inputs!$B$8, 0) * H3733</f>
        <v>0</v>
      </c>
      <c r="L3733" s="2">
        <f>IF(B3733 &gt;= D3733*Inputs!$B$10, MAX(B3733 - E3733/Inputs!$B$5 - Inputs!$B$8, 0) * I3733, 0)</f>
        <v>0</v>
      </c>
      <c r="M3733" s="2">
        <f t="shared" si="698"/>
        <v>0</v>
      </c>
      <c r="N3733" s="3" t="str">
        <f t="shared" si="699"/>
        <v>Idle</v>
      </c>
      <c r="O3733" s="3" t="str">
        <f t="shared" si="707"/>
        <v>Idle</v>
      </c>
      <c r="P3733" s="2">
        <f t="shared" si="700"/>
        <v>0</v>
      </c>
      <c r="Q3733" s="2">
        <f t="shared" si="701"/>
        <v>0</v>
      </c>
      <c r="R3733" s="2">
        <f t="shared" si="702"/>
        <v>0</v>
      </c>
      <c r="S3733" s="2">
        <f t="shared" si="703"/>
        <v>0</v>
      </c>
      <c r="T3733" s="2">
        <f t="shared" si="704"/>
        <v>0</v>
      </c>
      <c r="U3733" s="2">
        <f>IF(O3733="Reg", R3733 * Inputs!$B$7, 0)</f>
        <v>0</v>
      </c>
      <c r="V3733" s="2">
        <f>MAX(F3733 + P3733*Inputs!$B$15 - (Q3733/Inputs!$B$16) - U3733, 0)</f>
        <v>340</v>
      </c>
    </row>
    <row r="3734" spans="1:22" x14ac:dyDescent="0.3">
      <c r="A3734" s="1">
        <v>46178.5</v>
      </c>
      <c r="B3734" s="2">
        <v>33.646463593404562</v>
      </c>
      <c r="C3734" s="2">
        <v>30.606453316927961</v>
      </c>
      <c r="D3734" s="2">
        <f t="shared" si="696"/>
        <v>37.104464773690914</v>
      </c>
      <c r="E3734" s="2">
        <f t="shared" si="697"/>
        <v>63.18961757847115</v>
      </c>
      <c r="F3734" s="2">
        <f t="shared" si="705"/>
        <v>340</v>
      </c>
      <c r="G3734" s="2">
        <f t="shared" si="706"/>
        <v>0</v>
      </c>
      <c r="H3734" s="2">
        <f>MIN(Inputs!$B$2, (Inputs!$B$14 - F3734)/Inputs!$B$15)</f>
        <v>0</v>
      </c>
      <c r="I3734" s="2">
        <f>MAX(MIN(Inputs!$B$2, F3734*Inputs!$B$16, Inputs!$B$14*Inputs!$B$4 - G3734), 0)</f>
        <v>170</v>
      </c>
      <c r="J3734" s="2">
        <f>MAX(MIN(Inputs!$B$2, F3734*Inputs!$B$16, (Inputs!$B$14-F3734)/Inputs!$B$15)*Inputs!$B$9, 0)</f>
        <v>0</v>
      </c>
      <c r="K3734" s="2">
        <f>MAX(E3734*Inputs!$B$5 - B3734 - Inputs!$B$8, 0) * H3734</f>
        <v>0</v>
      </c>
      <c r="L3734" s="2">
        <f>IF(B3734 &gt;= D3734*Inputs!$B$10, MAX(B3734 - E3734/Inputs!$B$5 - Inputs!$B$8, 0) * I3734, 0)</f>
        <v>0</v>
      </c>
      <c r="M3734" s="2">
        <f t="shared" si="698"/>
        <v>0</v>
      </c>
      <c r="N3734" s="3" t="str">
        <f t="shared" si="699"/>
        <v>Idle</v>
      </c>
      <c r="O3734" s="3" t="str">
        <f t="shared" si="707"/>
        <v>Idle</v>
      </c>
      <c r="P3734" s="2">
        <f t="shared" si="700"/>
        <v>0</v>
      </c>
      <c r="Q3734" s="2">
        <f t="shared" si="701"/>
        <v>0</v>
      </c>
      <c r="R3734" s="2">
        <f t="shared" si="702"/>
        <v>0</v>
      </c>
      <c r="S3734" s="2">
        <f t="shared" si="703"/>
        <v>0</v>
      </c>
      <c r="T3734" s="2">
        <f t="shared" si="704"/>
        <v>0</v>
      </c>
      <c r="U3734" s="2">
        <f>IF(O3734="Reg", R3734 * Inputs!$B$7, 0)</f>
        <v>0</v>
      </c>
      <c r="V3734" s="2">
        <f>MAX(F3734 + P3734*Inputs!$B$15 - (Q3734/Inputs!$B$16) - U3734, 0)</f>
        <v>340</v>
      </c>
    </row>
    <row r="3735" spans="1:22" x14ac:dyDescent="0.3">
      <c r="A3735" s="1">
        <v>46178.541666666657</v>
      </c>
      <c r="B3735" s="2">
        <v>45.028251889522132</v>
      </c>
      <c r="C3735" s="2">
        <v>12.880067629345939</v>
      </c>
      <c r="D3735" s="2">
        <f t="shared" si="696"/>
        <v>37.104464773690914</v>
      </c>
      <c r="E3735" s="2">
        <f t="shared" si="697"/>
        <v>72.515735957872963</v>
      </c>
      <c r="F3735" s="2">
        <f t="shared" si="705"/>
        <v>340</v>
      </c>
      <c r="G3735" s="2">
        <f t="shared" si="706"/>
        <v>0</v>
      </c>
      <c r="H3735" s="2">
        <f>MIN(Inputs!$B$2, (Inputs!$B$14 - F3735)/Inputs!$B$15)</f>
        <v>0</v>
      </c>
      <c r="I3735" s="2">
        <f>MAX(MIN(Inputs!$B$2, F3735*Inputs!$B$16, Inputs!$B$14*Inputs!$B$4 - G3735), 0)</f>
        <v>170</v>
      </c>
      <c r="J3735" s="2">
        <f>MAX(MIN(Inputs!$B$2, F3735*Inputs!$B$16, (Inputs!$B$14-F3735)/Inputs!$B$15)*Inputs!$B$9, 0)</f>
        <v>0</v>
      </c>
      <c r="K3735" s="2">
        <f>MAX(E3735*Inputs!$B$5 - B3735 - Inputs!$B$8, 0) * H3735</f>
        <v>0</v>
      </c>
      <c r="L3735" s="2">
        <f>IF(B3735 &gt;= D3735*Inputs!$B$10, MAX(B3735 - E3735/Inputs!$B$5 - Inputs!$B$8, 0) * I3735, 0)</f>
        <v>0</v>
      </c>
      <c r="M3735" s="2">
        <f t="shared" si="698"/>
        <v>0</v>
      </c>
      <c r="N3735" s="3" t="str">
        <f t="shared" si="699"/>
        <v>Idle</v>
      </c>
      <c r="O3735" s="3" t="str">
        <f t="shared" si="707"/>
        <v>Idle</v>
      </c>
      <c r="P3735" s="2">
        <f t="shared" si="700"/>
        <v>0</v>
      </c>
      <c r="Q3735" s="2">
        <f t="shared" si="701"/>
        <v>0</v>
      </c>
      <c r="R3735" s="2">
        <f t="shared" si="702"/>
        <v>0</v>
      </c>
      <c r="S3735" s="2">
        <f t="shared" si="703"/>
        <v>0</v>
      </c>
      <c r="T3735" s="2">
        <f t="shared" si="704"/>
        <v>0</v>
      </c>
      <c r="U3735" s="2">
        <f>IF(O3735="Reg", R3735 * Inputs!$B$7, 0)</f>
        <v>0</v>
      </c>
      <c r="V3735" s="2">
        <f>MAX(F3735 + P3735*Inputs!$B$15 - (Q3735/Inputs!$B$16) - U3735, 0)</f>
        <v>340</v>
      </c>
    </row>
    <row r="3736" spans="1:22" x14ac:dyDescent="0.3">
      <c r="A3736" s="1">
        <v>46178.583333333343</v>
      </c>
      <c r="B3736" s="2">
        <v>51.089015914291622</v>
      </c>
      <c r="C3736" s="2">
        <v>12.24610570209933</v>
      </c>
      <c r="D3736" s="2">
        <f t="shared" si="696"/>
        <v>37.104464773690914</v>
      </c>
      <c r="E3736" s="2">
        <f t="shared" si="697"/>
        <v>79.88607554688457</v>
      </c>
      <c r="F3736" s="2">
        <f t="shared" si="705"/>
        <v>340</v>
      </c>
      <c r="G3736" s="2">
        <f t="shared" si="706"/>
        <v>0</v>
      </c>
      <c r="H3736" s="2">
        <f>MIN(Inputs!$B$2, (Inputs!$B$14 - F3736)/Inputs!$B$15)</f>
        <v>0</v>
      </c>
      <c r="I3736" s="2">
        <f>MAX(MIN(Inputs!$B$2, F3736*Inputs!$B$16, Inputs!$B$14*Inputs!$B$4 - G3736), 0)</f>
        <v>170</v>
      </c>
      <c r="J3736" s="2">
        <f>MAX(MIN(Inputs!$B$2, F3736*Inputs!$B$16, (Inputs!$B$14-F3736)/Inputs!$B$15)*Inputs!$B$9, 0)</f>
        <v>0</v>
      </c>
      <c r="K3736" s="2">
        <f>MAX(E3736*Inputs!$B$5 - B3736 - Inputs!$B$8, 0) * H3736</f>
        <v>0</v>
      </c>
      <c r="L3736" s="2">
        <f>IF(B3736 &gt;= D3736*Inputs!$B$10, MAX(B3736 - E3736/Inputs!$B$5 - Inputs!$B$8, 0) * I3736, 0)</f>
        <v>0</v>
      </c>
      <c r="M3736" s="2">
        <f t="shared" si="698"/>
        <v>0</v>
      </c>
      <c r="N3736" s="3" t="str">
        <f t="shared" si="699"/>
        <v>Idle</v>
      </c>
      <c r="O3736" s="3" t="str">
        <f t="shared" si="707"/>
        <v>Idle</v>
      </c>
      <c r="P3736" s="2">
        <f t="shared" si="700"/>
        <v>0</v>
      </c>
      <c r="Q3736" s="2">
        <f t="shared" si="701"/>
        <v>0</v>
      </c>
      <c r="R3736" s="2">
        <f t="shared" si="702"/>
        <v>0</v>
      </c>
      <c r="S3736" s="2">
        <f t="shared" si="703"/>
        <v>0</v>
      </c>
      <c r="T3736" s="2">
        <f t="shared" si="704"/>
        <v>0</v>
      </c>
      <c r="U3736" s="2">
        <f>IF(O3736="Reg", R3736 * Inputs!$B$7, 0)</f>
        <v>0</v>
      </c>
      <c r="V3736" s="2">
        <f>MAX(F3736 + P3736*Inputs!$B$15 - (Q3736/Inputs!$B$16) - U3736, 0)</f>
        <v>340</v>
      </c>
    </row>
    <row r="3737" spans="1:22" x14ac:dyDescent="0.3">
      <c r="A3737" s="1">
        <v>46178.625</v>
      </c>
      <c r="B3737" s="2">
        <v>75.775279888732186</v>
      </c>
      <c r="C3737" s="2">
        <v>6.2713781017157588</v>
      </c>
      <c r="D3737" s="2">
        <f t="shared" si="696"/>
        <v>37.104464773690914</v>
      </c>
      <c r="E3737" s="2">
        <f t="shared" si="697"/>
        <v>84.558058586512047</v>
      </c>
      <c r="F3737" s="2">
        <f t="shared" si="705"/>
        <v>340</v>
      </c>
      <c r="G3737" s="2">
        <f t="shared" si="706"/>
        <v>0</v>
      </c>
      <c r="H3737" s="2">
        <f>MIN(Inputs!$B$2, (Inputs!$B$14 - F3737)/Inputs!$B$15)</f>
        <v>0</v>
      </c>
      <c r="I3737" s="2">
        <f>MAX(MIN(Inputs!$B$2, F3737*Inputs!$B$16, Inputs!$B$14*Inputs!$B$4 - G3737), 0)</f>
        <v>170</v>
      </c>
      <c r="J3737" s="2">
        <f>MAX(MIN(Inputs!$B$2, F3737*Inputs!$B$16, (Inputs!$B$14-F3737)/Inputs!$B$15)*Inputs!$B$9, 0)</f>
        <v>0</v>
      </c>
      <c r="K3737" s="2">
        <f>MAX(E3737*Inputs!$B$5 - B3737 - Inputs!$B$8, 0) * H3737</f>
        <v>0</v>
      </c>
      <c r="L3737" s="2">
        <f>IF(B3737 &gt;= D3737*Inputs!$B$10, MAX(B3737 - E3737/Inputs!$B$5 - Inputs!$B$8, 0) * I3737, 0)</f>
        <v>0</v>
      </c>
      <c r="M3737" s="2">
        <f t="shared" si="698"/>
        <v>0</v>
      </c>
      <c r="N3737" s="3" t="str">
        <f t="shared" si="699"/>
        <v>Idle</v>
      </c>
      <c r="O3737" s="3" t="str">
        <f t="shared" si="707"/>
        <v>Idle</v>
      </c>
      <c r="P3737" s="2">
        <f t="shared" si="700"/>
        <v>0</v>
      </c>
      <c r="Q3737" s="2">
        <f t="shared" si="701"/>
        <v>0</v>
      </c>
      <c r="R3737" s="2">
        <f t="shared" si="702"/>
        <v>0</v>
      </c>
      <c r="S3737" s="2">
        <f t="shared" si="703"/>
        <v>0</v>
      </c>
      <c r="T3737" s="2">
        <f t="shared" si="704"/>
        <v>0</v>
      </c>
      <c r="U3737" s="2">
        <f>IF(O3737="Reg", R3737 * Inputs!$B$7, 0)</f>
        <v>0</v>
      </c>
      <c r="V3737" s="2">
        <f>MAX(F3737 + P3737*Inputs!$B$15 - (Q3737/Inputs!$B$16) - U3737, 0)</f>
        <v>340</v>
      </c>
    </row>
    <row r="3738" spans="1:22" x14ac:dyDescent="0.3">
      <c r="A3738" s="1">
        <v>46178.666666666657</v>
      </c>
      <c r="B3738" s="2">
        <v>82.007123497220334</v>
      </c>
      <c r="C3738" s="2">
        <v>8.0380452269228009</v>
      </c>
      <c r="D3738" s="2">
        <f t="shared" si="696"/>
        <v>37.104464773690914</v>
      </c>
      <c r="E3738" s="2">
        <f t="shared" si="697"/>
        <v>84.279419051113166</v>
      </c>
      <c r="F3738" s="2">
        <f t="shared" si="705"/>
        <v>340</v>
      </c>
      <c r="G3738" s="2">
        <f t="shared" si="706"/>
        <v>0</v>
      </c>
      <c r="H3738" s="2">
        <f>MIN(Inputs!$B$2, (Inputs!$B$14 - F3738)/Inputs!$B$15)</f>
        <v>0</v>
      </c>
      <c r="I3738" s="2">
        <f>MAX(MIN(Inputs!$B$2, F3738*Inputs!$B$16, Inputs!$B$14*Inputs!$B$4 - G3738), 0)</f>
        <v>170</v>
      </c>
      <c r="J3738" s="2">
        <f>MAX(MIN(Inputs!$B$2, F3738*Inputs!$B$16, (Inputs!$B$14-F3738)/Inputs!$B$15)*Inputs!$B$9, 0)</f>
        <v>0</v>
      </c>
      <c r="K3738" s="2">
        <f>MAX(E3738*Inputs!$B$5 - B3738 - Inputs!$B$8, 0) * H3738</f>
        <v>0</v>
      </c>
      <c r="L3738" s="2">
        <f>IF(B3738 &gt;= D3738*Inputs!$B$10, MAX(B3738 - E3738/Inputs!$B$5 - Inputs!$B$8, 0) * I3738, 0)</f>
        <v>0</v>
      </c>
      <c r="M3738" s="2">
        <f t="shared" si="698"/>
        <v>0</v>
      </c>
      <c r="N3738" s="3" t="str">
        <f t="shared" si="699"/>
        <v>Idle</v>
      </c>
      <c r="O3738" s="3" t="str">
        <f t="shared" si="707"/>
        <v>Idle</v>
      </c>
      <c r="P3738" s="2">
        <f t="shared" si="700"/>
        <v>0</v>
      </c>
      <c r="Q3738" s="2">
        <f t="shared" si="701"/>
        <v>0</v>
      </c>
      <c r="R3738" s="2">
        <f t="shared" si="702"/>
        <v>0</v>
      </c>
      <c r="S3738" s="2">
        <f t="shared" si="703"/>
        <v>0</v>
      </c>
      <c r="T3738" s="2">
        <f t="shared" si="704"/>
        <v>0</v>
      </c>
      <c r="U3738" s="2">
        <f>IF(O3738="Reg", R3738 * Inputs!$B$7, 0)</f>
        <v>0</v>
      </c>
      <c r="V3738" s="2">
        <f>MAX(F3738 + P3738*Inputs!$B$15 - (Q3738/Inputs!$B$16) - U3738, 0)</f>
        <v>340</v>
      </c>
    </row>
    <row r="3739" spans="1:22" x14ac:dyDescent="0.3">
      <c r="A3739" s="1">
        <v>46178.708333333343</v>
      </c>
      <c r="B3739" s="2">
        <v>91.591570687656088</v>
      </c>
      <c r="C3739" s="2">
        <v>18.156044717547459</v>
      </c>
      <c r="D3739" s="2">
        <f t="shared" si="696"/>
        <v>37.104464773690914</v>
      </c>
      <c r="E3739" s="2">
        <f t="shared" si="697"/>
        <v>80.460734178194244</v>
      </c>
      <c r="F3739" s="2">
        <f t="shared" si="705"/>
        <v>340</v>
      </c>
      <c r="G3739" s="2">
        <f t="shared" si="706"/>
        <v>0</v>
      </c>
      <c r="H3739" s="2">
        <f>MIN(Inputs!$B$2, (Inputs!$B$14 - F3739)/Inputs!$B$15)</f>
        <v>0</v>
      </c>
      <c r="I3739" s="2">
        <f>MAX(MIN(Inputs!$B$2, F3739*Inputs!$B$16, Inputs!$B$14*Inputs!$B$4 - G3739), 0)</f>
        <v>170</v>
      </c>
      <c r="J3739" s="2">
        <f>MAX(MIN(Inputs!$B$2, F3739*Inputs!$B$16, (Inputs!$B$14-F3739)/Inputs!$B$15)*Inputs!$B$9, 0)</f>
        <v>0</v>
      </c>
      <c r="K3739" s="2">
        <f>MAX(E3739*Inputs!$B$5 - B3739 - Inputs!$B$8, 0) * H3739</f>
        <v>0</v>
      </c>
      <c r="L3739" s="2">
        <f>IF(B3739 &gt;= D3739*Inputs!$B$10, MAX(B3739 - E3739/Inputs!$B$5 - Inputs!$B$8, 0) * I3739, 0)</f>
        <v>0</v>
      </c>
      <c r="M3739" s="2">
        <f t="shared" si="698"/>
        <v>0</v>
      </c>
      <c r="N3739" s="3" t="str">
        <f t="shared" si="699"/>
        <v>Idle</v>
      </c>
      <c r="O3739" s="3" t="str">
        <f t="shared" si="707"/>
        <v>Idle</v>
      </c>
      <c r="P3739" s="2">
        <f t="shared" si="700"/>
        <v>0</v>
      </c>
      <c r="Q3739" s="2">
        <f t="shared" si="701"/>
        <v>0</v>
      </c>
      <c r="R3739" s="2">
        <f t="shared" si="702"/>
        <v>0</v>
      </c>
      <c r="S3739" s="2">
        <f t="shared" si="703"/>
        <v>0</v>
      </c>
      <c r="T3739" s="2">
        <f t="shared" si="704"/>
        <v>0</v>
      </c>
      <c r="U3739" s="2">
        <f>IF(O3739="Reg", R3739 * Inputs!$B$7, 0)</f>
        <v>0</v>
      </c>
      <c r="V3739" s="2">
        <f>MAX(F3739 + P3739*Inputs!$B$15 - (Q3739/Inputs!$B$16) - U3739, 0)</f>
        <v>340</v>
      </c>
    </row>
    <row r="3740" spans="1:22" x14ac:dyDescent="0.3">
      <c r="A3740" s="1">
        <v>46178.75</v>
      </c>
      <c r="B3740" s="2">
        <v>89.603173869815407</v>
      </c>
      <c r="C3740" s="2">
        <v>13.056726478085549</v>
      </c>
      <c r="D3740" s="2">
        <f t="shared" si="696"/>
        <v>37.104464773690914</v>
      </c>
      <c r="E3740" s="2">
        <f t="shared" si="697"/>
        <v>73.457339577355398</v>
      </c>
      <c r="F3740" s="2">
        <f t="shared" si="705"/>
        <v>340</v>
      </c>
      <c r="G3740" s="2">
        <f t="shared" si="706"/>
        <v>0</v>
      </c>
      <c r="H3740" s="2">
        <f>MIN(Inputs!$B$2, (Inputs!$B$14 - F3740)/Inputs!$B$15)</f>
        <v>0</v>
      </c>
      <c r="I3740" s="2">
        <f>MAX(MIN(Inputs!$B$2, F3740*Inputs!$B$16, Inputs!$B$14*Inputs!$B$4 - G3740), 0)</f>
        <v>170</v>
      </c>
      <c r="J3740" s="2">
        <f>MAX(MIN(Inputs!$B$2, F3740*Inputs!$B$16, (Inputs!$B$14-F3740)/Inputs!$B$15)*Inputs!$B$9, 0)</f>
        <v>0</v>
      </c>
      <c r="K3740" s="2">
        <f>MAX(E3740*Inputs!$B$5 - B3740 - Inputs!$B$8, 0) * H3740</f>
        <v>0</v>
      </c>
      <c r="L3740" s="2">
        <f>IF(B3740 &gt;= D3740*Inputs!$B$10, MAX(B3740 - E3740/Inputs!$B$5 - Inputs!$B$8, 0) * I3740, 0)</f>
        <v>0</v>
      </c>
      <c r="M3740" s="2">
        <f t="shared" si="698"/>
        <v>0</v>
      </c>
      <c r="N3740" s="3" t="str">
        <f t="shared" si="699"/>
        <v>Idle</v>
      </c>
      <c r="O3740" s="3" t="str">
        <f t="shared" si="707"/>
        <v>Idle</v>
      </c>
      <c r="P3740" s="2">
        <f t="shared" si="700"/>
        <v>0</v>
      </c>
      <c r="Q3740" s="2">
        <f t="shared" si="701"/>
        <v>0</v>
      </c>
      <c r="R3740" s="2">
        <f t="shared" si="702"/>
        <v>0</v>
      </c>
      <c r="S3740" s="2">
        <f t="shared" si="703"/>
        <v>0</v>
      </c>
      <c r="T3740" s="2">
        <f t="shared" si="704"/>
        <v>0</v>
      </c>
      <c r="U3740" s="2">
        <f>IF(O3740="Reg", R3740 * Inputs!$B$7, 0)</f>
        <v>0</v>
      </c>
      <c r="V3740" s="2">
        <f>MAX(F3740 + P3740*Inputs!$B$15 - (Q3740/Inputs!$B$16) - U3740, 0)</f>
        <v>340</v>
      </c>
    </row>
    <row r="3741" spans="1:22" x14ac:dyDescent="0.3">
      <c r="A3741" s="1">
        <v>46178.791666666657</v>
      </c>
      <c r="B3741" s="2">
        <v>89.250289423591767</v>
      </c>
      <c r="C3741" s="2">
        <v>8.7418266485216911</v>
      </c>
      <c r="D3741" s="2">
        <f t="shared" si="696"/>
        <v>37.104464773690914</v>
      </c>
      <c r="E3741" s="2">
        <f t="shared" si="697"/>
        <v>62.380579260499275</v>
      </c>
      <c r="F3741" s="2">
        <f t="shared" si="705"/>
        <v>340</v>
      </c>
      <c r="G3741" s="2">
        <f t="shared" si="706"/>
        <v>0</v>
      </c>
      <c r="H3741" s="2">
        <f>MIN(Inputs!$B$2, (Inputs!$B$14 - F3741)/Inputs!$B$15)</f>
        <v>0</v>
      </c>
      <c r="I3741" s="2">
        <f>MAX(MIN(Inputs!$B$2, F3741*Inputs!$B$16, Inputs!$B$14*Inputs!$B$4 - G3741), 0)</f>
        <v>170</v>
      </c>
      <c r="J3741" s="2">
        <f>MAX(MIN(Inputs!$B$2, F3741*Inputs!$B$16, (Inputs!$B$14-F3741)/Inputs!$B$15)*Inputs!$B$9, 0)</f>
        <v>0</v>
      </c>
      <c r="K3741" s="2">
        <f>MAX(E3741*Inputs!$B$5 - B3741 - Inputs!$B$8, 0) * H3741</f>
        <v>0</v>
      </c>
      <c r="L3741" s="2">
        <f>IF(B3741 &gt;= D3741*Inputs!$B$10, MAX(B3741 - E3741/Inputs!$B$5 - Inputs!$B$8, 0) * I3741, 0)</f>
        <v>0</v>
      </c>
      <c r="M3741" s="2">
        <f t="shared" si="698"/>
        <v>0</v>
      </c>
      <c r="N3741" s="3" t="str">
        <f t="shared" si="699"/>
        <v>Idle</v>
      </c>
      <c r="O3741" s="3" t="str">
        <f t="shared" si="707"/>
        <v>Idle</v>
      </c>
      <c r="P3741" s="2">
        <f t="shared" si="700"/>
        <v>0</v>
      </c>
      <c r="Q3741" s="2">
        <f t="shared" si="701"/>
        <v>0</v>
      </c>
      <c r="R3741" s="2">
        <f t="shared" si="702"/>
        <v>0</v>
      </c>
      <c r="S3741" s="2">
        <f t="shared" si="703"/>
        <v>0</v>
      </c>
      <c r="T3741" s="2">
        <f t="shared" si="704"/>
        <v>0</v>
      </c>
      <c r="U3741" s="2">
        <f>IF(O3741="Reg", R3741 * Inputs!$B$7, 0)</f>
        <v>0</v>
      </c>
      <c r="V3741" s="2">
        <f>MAX(F3741 + P3741*Inputs!$B$15 - (Q3741/Inputs!$B$16) - U3741, 0)</f>
        <v>340</v>
      </c>
    </row>
    <row r="3742" spans="1:22" x14ac:dyDescent="0.3">
      <c r="A3742" s="1">
        <v>46178.833333333343</v>
      </c>
      <c r="B3742" s="2">
        <v>79.120914152056457</v>
      </c>
      <c r="C3742" s="2">
        <v>41.76593734437656</v>
      </c>
      <c r="D3742" s="2">
        <f t="shared" si="696"/>
        <v>37.104464773690914</v>
      </c>
      <c r="E3742" s="2">
        <f t="shared" si="697"/>
        <v>51.181345474536812</v>
      </c>
      <c r="F3742" s="2">
        <f t="shared" si="705"/>
        <v>340</v>
      </c>
      <c r="G3742" s="2">
        <f t="shared" si="706"/>
        <v>0</v>
      </c>
      <c r="H3742" s="2">
        <f>MIN(Inputs!$B$2, (Inputs!$B$14 - F3742)/Inputs!$B$15)</f>
        <v>0</v>
      </c>
      <c r="I3742" s="2">
        <f>MAX(MIN(Inputs!$B$2, F3742*Inputs!$B$16, Inputs!$B$14*Inputs!$B$4 - G3742), 0)</f>
        <v>170</v>
      </c>
      <c r="J3742" s="2">
        <f>MAX(MIN(Inputs!$B$2, F3742*Inputs!$B$16, (Inputs!$B$14-F3742)/Inputs!$B$15)*Inputs!$B$9, 0)</f>
        <v>0</v>
      </c>
      <c r="K3742" s="2">
        <f>MAX(E3742*Inputs!$B$5 - B3742 - Inputs!$B$8, 0) * H3742</f>
        <v>0</v>
      </c>
      <c r="L3742" s="2">
        <f>IF(B3742 &gt;= D3742*Inputs!$B$10, MAX(B3742 - E3742/Inputs!$B$5 - Inputs!$B$8, 0) * I3742, 0)</f>
        <v>163.2500300868046</v>
      </c>
      <c r="M3742" s="2">
        <f t="shared" si="698"/>
        <v>0</v>
      </c>
      <c r="N3742" s="3" t="str">
        <f t="shared" si="699"/>
        <v>Discharge</v>
      </c>
      <c r="O3742" s="3" t="str">
        <f t="shared" si="707"/>
        <v>Discharge</v>
      </c>
      <c r="P3742" s="2">
        <f t="shared" si="700"/>
        <v>0</v>
      </c>
      <c r="Q3742" s="2">
        <f t="shared" si="701"/>
        <v>170</v>
      </c>
      <c r="R3742" s="2">
        <f t="shared" si="702"/>
        <v>0</v>
      </c>
      <c r="S3742" s="2">
        <f t="shared" si="703"/>
        <v>13450.555405849598</v>
      </c>
      <c r="T3742" s="2">
        <f t="shared" si="704"/>
        <v>0</v>
      </c>
      <c r="U3742" s="2">
        <f>IF(O3742="Reg", R3742 * Inputs!$B$7, 0)</f>
        <v>0</v>
      </c>
      <c r="V3742" s="2">
        <f>MAX(F3742 + P3742*Inputs!$B$15 - (Q3742/Inputs!$B$16) - U3742, 0)</f>
        <v>170</v>
      </c>
    </row>
    <row r="3743" spans="1:22" x14ac:dyDescent="0.3">
      <c r="A3743" s="1">
        <v>46178.875</v>
      </c>
      <c r="B3743" s="2">
        <v>74.103442676338943</v>
      </c>
      <c r="C3743" s="2">
        <v>9.8997199170635</v>
      </c>
      <c r="D3743" s="2">
        <f t="shared" si="696"/>
        <v>37.104464773690914</v>
      </c>
      <c r="E3743" s="2">
        <f t="shared" si="697"/>
        <v>38.30502339512077</v>
      </c>
      <c r="F3743" s="2">
        <f t="shared" si="705"/>
        <v>170</v>
      </c>
      <c r="G3743" s="2">
        <f t="shared" si="706"/>
        <v>170</v>
      </c>
      <c r="H3743" s="2">
        <f>MIN(Inputs!$B$2, (Inputs!$B$14 - F3743)/Inputs!$B$15)</f>
        <v>170</v>
      </c>
      <c r="I3743" s="2">
        <f>MAX(MIN(Inputs!$B$2, F3743*Inputs!$B$16, Inputs!$B$14*Inputs!$B$4 - G3743), 0)</f>
        <v>170</v>
      </c>
      <c r="J3743" s="2">
        <f>MAX(MIN(Inputs!$B$2, F3743*Inputs!$B$16, (Inputs!$B$14-F3743)/Inputs!$B$15)*Inputs!$B$9, 0)</f>
        <v>136</v>
      </c>
      <c r="K3743" s="2">
        <f>MAX(E3743*Inputs!$B$5 - B3743 - Inputs!$B$8, 0) * H3743</f>
        <v>0</v>
      </c>
      <c r="L3743" s="2">
        <f>IF(B3743 &gt;= D3743*Inputs!$B$10, MAX(B3743 - E3743/Inputs!$B$5 - Inputs!$B$8, 0) * I3743, 0)</f>
        <v>1797.7511900111081</v>
      </c>
      <c r="M3743" s="2">
        <f t="shared" si="698"/>
        <v>1346.3619087206359</v>
      </c>
      <c r="N3743" s="3" t="str">
        <f t="shared" si="699"/>
        <v>Discharge</v>
      </c>
      <c r="O3743" s="3" t="str">
        <f t="shared" si="707"/>
        <v>Discharge</v>
      </c>
      <c r="P3743" s="2">
        <f t="shared" si="700"/>
        <v>0</v>
      </c>
      <c r="Q3743" s="2">
        <f t="shared" si="701"/>
        <v>170</v>
      </c>
      <c r="R3743" s="2">
        <f t="shared" si="702"/>
        <v>0</v>
      </c>
      <c r="S3743" s="2">
        <f t="shared" si="703"/>
        <v>12597.585254977621</v>
      </c>
      <c r="T3743" s="2">
        <f t="shared" si="704"/>
        <v>0</v>
      </c>
      <c r="U3743" s="2">
        <f>IF(O3743="Reg", R3743 * Inputs!$B$7, 0)</f>
        <v>0</v>
      </c>
      <c r="V3743" s="2">
        <f>MAX(F3743 + P3743*Inputs!$B$15 - (Q3743/Inputs!$B$16) - U3743, 0)</f>
        <v>0</v>
      </c>
    </row>
    <row r="3744" spans="1:22" x14ac:dyDescent="0.3">
      <c r="A3744" s="1">
        <v>46178.916666666657</v>
      </c>
      <c r="B3744" s="2">
        <v>59.095014259706822</v>
      </c>
      <c r="C3744" s="2">
        <v>1.9211187907941389</v>
      </c>
      <c r="D3744" s="2">
        <f t="shared" si="696"/>
        <v>37.104464773690914</v>
      </c>
      <c r="E3744" s="2">
        <f t="shared" si="697"/>
        <v>25.954449615730947</v>
      </c>
      <c r="F3744" s="2">
        <f t="shared" si="705"/>
        <v>0</v>
      </c>
      <c r="G3744" s="2">
        <f t="shared" si="706"/>
        <v>340</v>
      </c>
      <c r="H3744" s="2">
        <f>MIN(Inputs!$B$2, (Inputs!$B$14 - F3744)/Inputs!$B$15)</f>
        <v>170</v>
      </c>
      <c r="I3744" s="2">
        <f>MAX(MIN(Inputs!$B$2, F3744*Inputs!$B$16, Inputs!$B$14*Inputs!$B$4 - G3744), 0)</f>
        <v>0</v>
      </c>
      <c r="J3744" s="2">
        <f>MAX(MIN(Inputs!$B$2, F3744*Inputs!$B$16, (Inputs!$B$14-F3744)/Inputs!$B$15)*Inputs!$B$9, 0)</f>
        <v>0</v>
      </c>
      <c r="K3744" s="2">
        <f>MAX(E3744*Inputs!$B$5 - B3744 - Inputs!$B$8, 0) * H3744</f>
        <v>0</v>
      </c>
      <c r="L3744" s="2">
        <f>IF(B3744 &gt;= D3744*Inputs!$B$10, MAX(B3744 - E3744/Inputs!$B$5 - Inputs!$B$8, 0) * I3744, 0)</f>
        <v>0</v>
      </c>
      <c r="M3744" s="2">
        <f t="shared" si="698"/>
        <v>0</v>
      </c>
      <c r="N3744" s="3" t="str">
        <f t="shared" si="699"/>
        <v>Idle</v>
      </c>
      <c r="O3744" s="3" t="str">
        <f t="shared" si="707"/>
        <v>Idle</v>
      </c>
      <c r="P3744" s="2">
        <f t="shared" si="700"/>
        <v>0</v>
      </c>
      <c r="Q3744" s="2">
        <f t="shared" si="701"/>
        <v>0</v>
      </c>
      <c r="R3744" s="2">
        <f t="shared" si="702"/>
        <v>0</v>
      </c>
      <c r="S3744" s="2">
        <f t="shared" si="703"/>
        <v>0</v>
      </c>
      <c r="T3744" s="2">
        <f t="shared" si="704"/>
        <v>0</v>
      </c>
      <c r="U3744" s="2">
        <f>IF(O3744="Reg", R3744 * Inputs!$B$7, 0)</f>
        <v>0</v>
      </c>
      <c r="V3744" s="2">
        <f>MAX(F3744 + P3744*Inputs!$B$15 - (Q3744/Inputs!$B$16) - U3744, 0)</f>
        <v>0</v>
      </c>
    </row>
    <row r="3745" spans="1:22" x14ac:dyDescent="0.3">
      <c r="A3745" s="1">
        <v>46178.958333333343</v>
      </c>
      <c r="B3745" s="2">
        <v>49.571203082622993</v>
      </c>
      <c r="C3745" s="2">
        <v>3.1452422051877069</v>
      </c>
      <c r="D3745" s="2">
        <f t="shared" si="696"/>
        <v>37.104464773690914</v>
      </c>
      <c r="E3745" s="2">
        <f t="shared" si="697"/>
        <v>16.105280572446475</v>
      </c>
      <c r="F3745" s="2">
        <f t="shared" si="705"/>
        <v>0</v>
      </c>
      <c r="G3745" s="2">
        <f t="shared" si="706"/>
        <v>340</v>
      </c>
      <c r="H3745" s="2">
        <f>MIN(Inputs!$B$2, (Inputs!$B$14 - F3745)/Inputs!$B$15)</f>
        <v>170</v>
      </c>
      <c r="I3745" s="2">
        <f>MAX(MIN(Inputs!$B$2, F3745*Inputs!$B$16, Inputs!$B$14*Inputs!$B$4 - G3745), 0)</f>
        <v>0</v>
      </c>
      <c r="J3745" s="2">
        <f>MAX(MIN(Inputs!$B$2, F3745*Inputs!$B$16, (Inputs!$B$14-F3745)/Inputs!$B$15)*Inputs!$B$9, 0)</f>
        <v>0</v>
      </c>
      <c r="K3745" s="2">
        <f>MAX(E3745*Inputs!$B$5 - B3745 - Inputs!$B$8, 0) * H3745</f>
        <v>0</v>
      </c>
      <c r="L3745" s="2">
        <f>IF(B3745 &gt;= D3745*Inputs!$B$10, MAX(B3745 - E3745/Inputs!$B$5 - Inputs!$B$8, 0) * I3745, 0)</f>
        <v>0</v>
      </c>
      <c r="M3745" s="2">
        <f t="shared" si="698"/>
        <v>0</v>
      </c>
      <c r="N3745" s="3" t="str">
        <f t="shared" si="699"/>
        <v>Idle</v>
      </c>
      <c r="O3745" s="3" t="str">
        <f t="shared" si="707"/>
        <v>Idle</v>
      </c>
      <c r="P3745" s="2">
        <f t="shared" si="700"/>
        <v>0</v>
      </c>
      <c r="Q3745" s="2">
        <f t="shared" si="701"/>
        <v>0</v>
      </c>
      <c r="R3745" s="2">
        <f t="shared" si="702"/>
        <v>0</v>
      </c>
      <c r="S3745" s="2">
        <f t="shared" si="703"/>
        <v>0</v>
      </c>
      <c r="T3745" s="2">
        <f t="shared" si="704"/>
        <v>0</v>
      </c>
      <c r="U3745" s="2">
        <f>IF(O3745="Reg", R3745 * Inputs!$B$7, 0)</f>
        <v>0</v>
      </c>
      <c r="V3745" s="2">
        <f>MAX(F3745 + P3745*Inputs!$B$15 - (Q3745/Inputs!$B$16) - U3745, 0)</f>
        <v>0</v>
      </c>
    </row>
    <row r="3746" spans="1:22" x14ac:dyDescent="0.3">
      <c r="A3746" s="1">
        <v>46179</v>
      </c>
      <c r="B3746" s="2">
        <v>23.142611968678661</v>
      </c>
      <c r="C3746" s="2">
        <v>2.980524238412841</v>
      </c>
      <c r="D3746" s="2">
        <f t="shared" si="696"/>
        <v>36.646535958697505</v>
      </c>
      <c r="E3746" s="2">
        <f t="shared" si="697"/>
        <v>7.8434133920093094</v>
      </c>
      <c r="F3746" s="2">
        <f t="shared" si="705"/>
        <v>0</v>
      </c>
      <c r="G3746" s="2">
        <f t="shared" si="706"/>
        <v>0</v>
      </c>
      <c r="H3746" s="2">
        <f>MIN(Inputs!$B$2, (Inputs!$B$14 - F3746)/Inputs!$B$15)</f>
        <v>170</v>
      </c>
      <c r="I3746" s="2">
        <f>MAX(MIN(Inputs!$B$2, F3746*Inputs!$B$16, Inputs!$B$14*Inputs!$B$4 - G3746), 0)</f>
        <v>0</v>
      </c>
      <c r="J3746" s="2">
        <f>MAX(MIN(Inputs!$B$2, F3746*Inputs!$B$16, (Inputs!$B$14-F3746)/Inputs!$B$15)*Inputs!$B$9, 0)</f>
        <v>0</v>
      </c>
      <c r="K3746" s="2">
        <f>MAX(E3746*Inputs!$B$5 - B3746 - Inputs!$B$8, 0) * H3746</f>
        <v>0</v>
      </c>
      <c r="L3746" s="2">
        <f>IF(B3746 &gt;= D3746*Inputs!$B$10, MAX(B3746 - E3746/Inputs!$B$5 - Inputs!$B$8, 0) * I3746, 0)</f>
        <v>0</v>
      </c>
      <c r="M3746" s="2">
        <f t="shared" si="698"/>
        <v>0</v>
      </c>
      <c r="N3746" s="3" t="str">
        <f t="shared" si="699"/>
        <v>Idle</v>
      </c>
      <c r="O3746" s="3" t="str">
        <f t="shared" si="707"/>
        <v>Idle</v>
      </c>
      <c r="P3746" s="2">
        <f t="shared" si="700"/>
        <v>0</v>
      </c>
      <c r="Q3746" s="2">
        <f t="shared" si="701"/>
        <v>0</v>
      </c>
      <c r="R3746" s="2">
        <f t="shared" si="702"/>
        <v>0</v>
      </c>
      <c r="S3746" s="2">
        <f t="shared" si="703"/>
        <v>0</v>
      </c>
      <c r="T3746" s="2">
        <f t="shared" si="704"/>
        <v>0</v>
      </c>
      <c r="U3746" s="2">
        <f>IF(O3746="Reg", R3746 * Inputs!$B$7, 0)</f>
        <v>0</v>
      </c>
      <c r="V3746" s="2">
        <f>MAX(F3746 + P3746*Inputs!$B$15 - (Q3746/Inputs!$B$16) - U3746, 0)</f>
        <v>0</v>
      </c>
    </row>
    <row r="3747" spans="1:22" x14ac:dyDescent="0.3">
      <c r="A3747" s="1">
        <v>46179.041666666657</v>
      </c>
      <c r="B3747" s="2">
        <v>22.054886707816969</v>
      </c>
      <c r="C3747" s="2">
        <v>10.891097222748019</v>
      </c>
      <c r="D3747" s="2">
        <f t="shared" si="696"/>
        <v>36.646535958697505</v>
      </c>
      <c r="E3747" s="2">
        <f t="shared" si="697"/>
        <v>3.9863113972295334</v>
      </c>
      <c r="F3747" s="2">
        <f t="shared" si="705"/>
        <v>0</v>
      </c>
      <c r="G3747" s="2">
        <f t="shared" si="706"/>
        <v>0</v>
      </c>
      <c r="H3747" s="2">
        <f>MIN(Inputs!$B$2, (Inputs!$B$14 - F3747)/Inputs!$B$15)</f>
        <v>170</v>
      </c>
      <c r="I3747" s="2">
        <f>MAX(MIN(Inputs!$B$2, F3747*Inputs!$B$16, Inputs!$B$14*Inputs!$B$4 - G3747), 0)</f>
        <v>0</v>
      </c>
      <c r="J3747" s="2">
        <f>MAX(MIN(Inputs!$B$2, F3747*Inputs!$B$16, (Inputs!$B$14-F3747)/Inputs!$B$15)*Inputs!$B$9, 0)</f>
        <v>0</v>
      </c>
      <c r="K3747" s="2">
        <f>MAX(E3747*Inputs!$B$5 - B3747 - Inputs!$B$8, 0) * H3747</f>
        <v>0</v>
      </c>
      <c r="L3747" s="2">
        <f>IF(B3747 &gt;= D3747*Inputs!$B$10, MAX(B3747 - E3747/Inputs!$B$5 - Inputs!$B$8, 0) * I3747, 0)</f>
        <v>0</v>
      </c>
      <c r="M3747" s="2">
        <f t="shared" si="698"/>
        <v>0</v>
      </c>
      <c r="N3747" s="3" t="str">
        <f t="shared" si="699"/>
        <v>Idle</v>
      </c>
      <c r="O3747" s="3" t="str">
        <f t="shared" si="707"/>
        <v>Idle</v>
      </c>
      <c r="P3747" s="2">
        <f t="shared" si="700"/>
        <v>0</v>
      </c>
      <c r="Q3747" s="2">
        <f t="shared" si="701"/>
        <v>0</v>
      </c>
      <c r="R3747" s="2">
        <f t="shared" si="702"/>
        <v>0</v>
      </c>
      <c r="S3747" s="2">
        <f t="shared" si="703"/>
        <v>0</v>
      </c>
      <c r="T3747" s="2">
        <f t="shared" si="704"/>
        <v>0</v>
      </c>
      <c r="U3747" s="2">
        <f>IF(O3747="Reg", R3747 * Inputs!$B$7, 0)</f>
        <v>0</v>
      </c>
      <c r="V3747" s="2">
        <f>MAX(F3747 + P3747*Inputs!$B$15 - (Q3747/Inputs!$B$16) - U3747, 0)</f>
        <v>0</v>
      </c>
    </row>
    <row r="3748" spans="1:22" x14ac:dyDescent="0.3">
      <c r="A3748" s="1">
        <v>46179.083333333343</v>
      </c>
      <c r="B3748" s="2">
        <v>1.8629816755602311</v>
      </c>
      <c r="C3748" s="2">
        <v>5.4268761023097039</v>
      </c>
      <c r="D3748" s="2">
        <f t="shared" si="696"/>
        <v>36.646535958697505</v>
      </c>
      <c r="E3748" s="2">
        <f t="shared" si="697"/>
        <v>0.31049694592670518</v>
      </c>
      <c r="F3748" s="2">
        <f t="shared" si="705"/>
        <v>0</v>
      </c>
      <c r="G3748" s="2">
        <f t="shared" si="706"/>
        <v>0</v>
      </c>
      <c r="H3748" s="2">
        <f>MIN(Inputs!$B$2, (Inputs!$B$14 - F3748)/Inputs!$B$15)</f>
        <v>170</v>
      </c>
      <c r="I3748" s="2">
        <f>MAX(MIN(Inputs!$B$2, F3748*Inputs!$B$16, Inputs!$B$14*Inputs!$B$4 - G3748), 0)</f>
        <v>0</v>
      </c>
      <c r="J3748" s="2">
        <f>MAX(MIN(Inputs!$B$2, F3748*Inputs!$B$16, (Inputs!$B$14-F3748)/Inputs!$B$15)*Inputs!$B$9, 0)</f>
        <v>0</v>
      </c>
      <c r="K3748" s="2">
        <f>MAX(E3748*Inputs!$B$5 - B3748 - Inputs!$B$8, 0) * H3748</f>
        <v>0</v>
      </c>
      <c r="L3748" s="2">
        <f>IF(B3748 &gt;= D3748*Inputs!$B$10, MAX(B3748 - E3748/Inputs!$B$5 - Inputs!$B$8, 0) * I3748, 0)</f>
        <v>0</v>
      </c>
      <c r="M3748" s="2">
        <f t="shared" si="698"/>
        <v>0</v>
      </c>
      <c r="N3748" s="3" t="str">
        <f t="shared" si="699"/>
        <v>Idle</v>
      </c>
      <c r="O3748" s="3" t="str">
        <f t="shared" si="707"/>
        <v>Idle</v>
      </c>
      <c r="P3748" s="2">
        <f t="shared" si="700"/>
        <v>0</v>
      </c>
      <c r="Q3748" s="2">
        <f t="shared" si="701"/>
        <v>0</v>
      </c>
      <c r="R3748" s="2">
        <f t="shared" si="702"/>
        <v>0</v>
      </c>
      <c r="S3748" s="2">
        <f t="shared" si="703"/>
        <v>0</v>
      </c>
      <c r="T3748" s="2">
        <f t="shared" si="704"/>
        <v>0</v>
      </c>
      <c r="U3748" s="2">
        <f>IF(O3748="Reg", R3748 * Inputs!$B$7, 0)</f>
        <v>0</v>
      </c>
      <c r="V3748" s="2">
        <f>MAX(F3748 + P3748*Inputs!$B$15 - (Q3748/Inputs!$B$16) - U3748, 0)</f>
        <v>0</v>
      </c>
    </row>
    <row r="3749" spans="1:22" x14ac:dyDescent="0.3">
      <c r="A3749" s="1">
        <v>46179.125</v>
      </c>
      <c r="B3749" s="2">
        <v>0</v>
      </c>
      <c r="C3749" s="2">
        <v>12.16886291598321</v>
      </c>
      <c r="D3749" s="2">
        <f t="shared" si="696"/>
        <v>36.646535958697505</v>
      </c>
      <c r="E3749" s="2">
        <f t="shared" si="697"/>
        <v>0</v>
      </c>
      <c r="F3749" s="2">
        <f t="shared" si="705"/>
        <v>0</v>
      </c>
      <c r="G3749" s="2">
        <f t="shared" si="706"/>
        <v>0</v>
      </c>
      <c r="H3749" s="2">
        <f>MIN(Inputs!$B$2, (Inputs!$B$14 - F3749)/Inputs!$B$15)</f>
        <v>170</v>
      </c>
      <c r="I3749" s="2">
        <f>MAX(MIN(Inputs!$B$2, F3749*Inputs!$B$16, Inputs!$B$14*Inputs!$B$4 - G3749), 0)</f>
        <v>0</v>
      </c>
      <c r="J3749" s="2">
        <f>MAX(MIN(Inputs!$B$2, F3749*Inputs!$B$16, (Inputs!$B$14-F3749)/Inputs!$B$15)*Inputs!$B$9, 0)</f>
        <v>0</v>
      </c>
      <c r="K3749" s="2">
        <f>MAX(E3749*Inputs!$B$5 - B3749 - Inputs!$B$8, 0) * H3749</f>
        <v>0</v>
      </c>
      <c r="L3749" s="2">
        <f>IF(B3749 &gt;= D3749*Inputs!$B$10, MAX(B3749 - E3749/Inputs!$B$5 - Inputs!$B$8, 0) * I3749, 0)</f>
        <v>0</v>
      </c>
      <c r="M3749" s="2">
        <f t="shared" si="698"/>
        <v>0</v>
      </c>
      <c r="N3749" s="3" t="str">
        <f t="shared" si="699"/>
        <v>Idle</v>
      </c>
      <c r="O3749" s="3" t="str">
        <f t="shared" si="707"/>
        <v>Idle</v>
      </c>
      <c r="P3749" s="2">
        <f t="shared" si="700"/>
        <v>0</v>
      </c>
      <c r="Q3749" s="2">
        <f t="shared" si="701"/>
        <v>0</v>
      </c>
      <c r="R3749" s="2">
        <f t="shared" si="702"/>
        <v>0</v>
      </c>
      <c r="S3749" s="2">
        <f t="shared" si="703"/>
        <v>0</v>
      </c>
      <c r="T3749" s="2">
        <f t="shared" si="704"/>
        <v>0</v>
      </c>
      <c r="U3749" s="2">
        <f>IF(O3749="Reg", R3749 * Inputs!$B$7, 0)</f>
        <v>0</v>
      </c>
      <c r="V3749" s="2">
        <f>MAX(F3749 + P3749*Inputs!$B$15 - (Q3749/Inputs!$B$16) - U3749, 0)</f>
        <v>0</v>
      </c>
    </row>
    <row r="3750" spans="1:22" x14ac:dyDescent="0.3">
      <c r="A3750" s="1">
        <v>46179.166666666657</v>
      </c>
      <c r="B3750" s="2">
        <v>0</v>
      </c>
      <c r="C3750" s="2">
        <v>0.85591921984804364</v>
      </c>
      <c r="D3750" s="2">
        <f t="shared" si="696"/>
        <v>36.646535958697505</v>
      </c>
      <c r="E3750" s="2">
        <f t="shared" si="697"/>
        <v>0</v>
      </c>
      <c r="F3750" s="2">
        <f t="shared" si="705"/>
        <v>0</v>
      </c>
      <c r="G3750" s="2">
        <f t="shared" si="706"/>
        <v>0</v>
      </c>
      <c r="H3750" s="2">
        <f>MIN(Inputs!$B$2, (Inputs!$B$14 - F3750)/Inputs!$B$15)</f>
        <v>170</v>
      </c>
      <c r="I3750" s="2">
        <f>MAX(MIN(Inputs!$B$2, F3750*Inputs!$B$16, Inputs!$B$14*Inputs!$B$4 - G3750), 0)</f>
        <v>0</v>
      </c>
      <c r="J3750" s="2">
        <f>MAX(MIN(Inputs!$B$2, F3750*Inputs!$B$16, (Inputs!$B$14-F3750)/Inputs!$B$15)*Inputs!$B$9, 0)</f>
        <v>0</v>
      </c>
      <c r="K3750" s="2">
        <f>MAX(E3750*Inputs!$B$5 - B3750 - Inputs!$B$8, 0) * H3750</f>
        <v>0</v>
      </c>
      <c r="L3750" s="2">
        <f>IF(B3750 &gt;= D3750*Inputs!$B$10, MAX(B3750 - E3750/Inputs!$B$5 - Inputs!$B$8, 0) * I3750, 0)</f>
        <v>0</v>
      </c>
      <c r="M3750" s="2">
        <f t="shared" si="698"/>
        <v>0</v>
      </c>
      <c r="N3750" s="3" t="str">
        <f t="shared" si="699"/>
        <v>Idle</v>
      </c>
      <c r="O3750" s="3" t="str">
        <f t="shared" si="707"/>
        <v>Idle</v>
      </c>
      <c r="P3750" s="2">
        <f t="shared" si="700"/>
        <v>0</v>
      </c>
      <c r="Q3750" s="2">
        <f t="shared" si="701"/>
        <v>0</v>
      </c>
      <c r="R3750" s="2">
        <f t="shared" si="702"/>
        <v>0</v>
      </c>
      <c r="S3750" s="2">
        <f t="shared" si="703"/>
        <v>0</v>
      </c>
      <c r="T3750" s="2">
        <f t="shared" si="704"/>
        <v>0</v>
      </c>
      <c r="U3750" s="2">
        <f>IF(O3750="Reg", R3750 * Inputs!$B$7, 0)</f>
        <v>0</v>
      </c>
      <c r="V3750" s="2">
        <f>MAX(F3750 + P3750*Inputs!$B$15 - (Q3750/Inputs!$B$16) - U3750, 0)</f>
        <v>0</v>
      </c>
    </row>
    <row r="3751" spans="1:22" x14ac:dyDescent="0.3">
      <c r="A3751" s="1">
        <v>46179.208333333343</v>
      </c>
      <c r="B3751" s="2">
        <v>0</v>
      </c>
      <c r="C3751" s="2">
        <v>4.4384739484017359</v>
      </c>
      <c r="D3751" s="2">
        <f t="shared" si="696"/>
        <v>36.646535958697505</v>
      </c>
      <c r="E3751" s="2">
        <f t="shared" si="697"/>
        <v>0</v>
      </c>
      <c r="F3751" s="2">
        <f t="shared" si="705"/>
        <v>0</v>
      </c>
      <c r="G3751" s="2">
        <f t="shared" si="706"/>
        <v>0</v>
      </c>
      <c r="H3751" s="2">
        <f>MIN(Inputs!$B$2, (Inputs!$B$14 - F3751)/Inputs!$B$15)</f>
        <v>170</v>
      </c>
      <c r="I3751" s="2">
        <f>MAX(MIN(Inputs!$B$2, F3751*Inputs!$B$16, Inputs!$B$14*Inputs!$B$4 - G3751), 0)</f>
        <v>0</v>
      </c>
      <c r="J3751" s="2">
        <f>MAX(MIN(Inputs!$B$2, F3751*Inputs!$B$16, (Inputs!$B$14-F3751)/Inputs!$B$15)*Inputs!$B$9, 0)</f>
        <v>0</v>
      </c>
      <c r="K3751" s="2">
        <f>MAX(E3751*Inputs!$B$5 - B3751 - Inputs!$B$8, 0) * H3751</f>
        <v>0</v>
      </c>
      <c r="L3751" s="2">
        <f>IF(B3751 &gt;= D3751*Inputs!$B$10, MAX(B3751 - E3751/Inputs!$B$5 - Inputs!$B$8, 0) * I3751, 0)</f>
        <v>0</v>
      </c>
      <c r="M3751" s="2">
        <f t="shared" si="698"/>
        <v>0</v>
      </c>
      <c r="N3751" s="3" t="str">
        <f t="shared" si="699"/>
        <v>Idle</v>
      </c>
      <c r="O3751" s="3" t="str">
        <f t="shared" si="707"/>
        <v>Idle</v>
      </c>
      <c r="P3751" s="2">
        <f t="shared" si="700"/>
        <v>0</v>
      </c>
      <c r="Q3751" s="2">
        <f t="shared" si="701"/>
        <v>0</v>
      </c>
      <c r="R3751" s="2">
        <f t="shared" si="702"/>
        <v>0</v>
      </c>
      <c r="S3751" s="2">
        <f t="shared" si="703"/>
        <v>0</v>
      </c>
      <c r="T3751" s="2">
        <f t="shared" si="704"/>
        <v>0</v>
      </c>
      <c r="U3751" s="2">
        <f>IF(O3751="Reg", R3751 * Inputs!$B$7, 0)</f>
        <v>0</v>
      </c>
      <c r="V3751" s="2">
        <f>MAX(F3751 + P3751*Inputs!$B$15 - (Q3751/Inputs!$B$16) - U3751, 0)</f>
        <v>0</v>
      </c>
    </row>
    <row r="3752" spans="1:22" x14ac:dyDescent="0.3">
      <c r="A3752" s="1">
        <v>46179.25</v>
      </c>
      <c r="B3752" s="2">
        <v>0</v>
      </c>
      <c r="C3752" s="2">
        <v>2.778456678013344</v>
      </c>
      <c r="D3752" s="2">
        <f t="shared" si="696"/>
        <v>36.646535958697505</v>
      </c>
      <c r="E3752" s="2">
        <f t="shared" si="697"/>
        <v>2.0582444370013167</v>
      </c>
      <c r="F3752" s="2">
        <f t="shared" si="705"/>
        <v>0</v>
      </c>
      <c r="G3752" s="2">
        <f t="shared" si="706"/>
        <v>0</v>
      </c>
      <c r="H3752" s="2">
        <f>MIN(Inputs!$B$2, (Inputs!$B$14 - F3752)/Inputs!$B$15)</f>
        <v>170</v>
      </c>
      <c r="I3752" s="2">
        <f>MAX(MIN(Inputs!$B$2, F3752*Inputs!$B$16, Inputs!$B$14*Inputs!$B$4 - G3752), 0)</f>
        <v>0</v>
      </c>
      <c r="J3752" s="2">
        <f>MAX(MIN(Inputs!$B$2, F3752*Inputs!$B$16, (Inputs!$B$14-F3752)/Inputs!$B$15)*Inputs!$B$9, 0)</f>
        <v>0</v>
      </c>
      <c r="K3752" s="2">
        <f>MAX(E3752*Inputs!$B$5 - B3752 - Inputs!$B$8, 0) * H3752</f>
        <v>0</v>
      </c>
      <c r="L3752" s="2">
        <f>IF(B3752 &gt;= D3752*Inputs!$B$10, MAX(B3752 - E3752/Inputs!$B$5 - Inputs!$B$8, 0) * I3752, 0)</f>
        <v>0</v>
      </c>
      <c r="M3752" s="2">
        <f t="shared" si="698"/>
        <v>0</v>
      </c>
      <c r="N3752" s="3" t="str">
        <f t="shared" si="699"/>
        <v>Idle</v>
      </c>
      <c r="O3752" s="3" t="str">
        <f t="shared" si="707"/>
        <v>Idle</v>
      </c>
      <c r="P3752" s="2">
        <f t="shared" si="700"/>
        <v>0</v>
      </c>
      <c r="Q3752" s="2">
        <f t="shared" si="701"/>
        <v>0</v>
      </c>
      <c r="R3752" s="2">
        <f t="shared" si="702"/>
        <v>0</v>
      </c>
      <c r="S3752" s="2">
        <f t="shared" si="703"/>
        <v>0</v>
      </c>
      <c r="T3752" s="2">
        <f t="shared" si="704"/>
        <v>0</v>
      </c>
      <c r="U3752" s="2">
        <f>IF(O3752="Reg", R3752 * Inputs!$B$7, 0)</f>
        <v>0</v>
      </c>
      <c r="V3752" s="2">
        <f>MAX(F3752 + P3752*Inputs!$B$15 - (Q3752/Inputs!$B$16) - U3752, 0)</f>
        <v>0</v>
      </c>
    </row>
    <row r="3753" spans="1:22" x14ac:dyDescent="0.3">
      <c r="A3753" s="1">
        <v>46179.291666666657</v>
      </c>
      <c r="B3753" s="2">
        <v>0</v>
      </c>
      <c r="C3753" s="2">
        <v>3.2937295441189272</v>
      </c>
      <c r="D3753" s="2">
        <f t="shared" si="696"/>
        <v>36.646535958697505</v>
      </c>
      <c r="E3753" s="2">
        <f t="shared" si="697"/>
        <v>6.471261630925448</v>
      </c>
      <c r="F3753" s="2">
        <f t="shared" si="705"/>
        <v>0</v>
      </c>
      <c r="G3753" s="2">
        <f t="shared" si="706"/>
        <v>0</v>
      </c>
      <c r="H3753" s="2">
        <f>MIN(Inputs!$B$2, (Inputs!$B$14 - F3753)/Inputs!$B$15)</f>
        <v>170</v>
      </c>
      <c r="I3753" s="2">
        <f>MAX(MIN(Inputs!$B$2, F3753*Inputs!$B$16, Inputs!$B$14*Inputs!$B$4 - G3753), 0)</f>
        <v>0</v>
      </c>
      <c r="J3753" s="2">
        <f>MAX(MIN(Inputs!$B$2, F3753*Inputs!$B$16, (Inputs!$B$14-F3753)/Inputs!$B$15)*Inputs!$B$9, 0)</f>
        <v>0</v>
      </c>
      <c r="K3753" s="2">
        <f>MAX(E3753*Inputs!$B$5 - B3753 - Inputs!$B$8, 0) * H3753</f>
        <v>0</v>
      </c>
      <c r="L3753" s="2">
        <f>IF(B3753 &gt;= D3753*Inputs!$B$10, MAX(B3753 - E3753/Inputs!$B$5 - Inputs!$B$8, 0) * I3753, 0)</f>
        <v>0</v>
      </c>
      <c r="M3753" s="2">
        <f t="shared" si="698"/>
        <v>0</v>
      </c>
      <c r="N3753" s="3" t="str">
        <f t="shared" si="699"/>
        <v>Idle</v>
      </c>
      <c r="O3753" s="3" t="str">
        <f t="shared" si="707"/>
        <v>Idle</v>
      </c>
      <c r="P3753" s="2">
        <f t="shared" si="700"/>
        <v>0</v>
      </c>
      <c r="Q3753" s="2">
        <f t="shared" si="701"/>
        <v>0</v>
      </c>
      <c r="R3753" s="2">
        <f t="shared" si="702"/>
        <v>0</v>
      </c>
      <c r="S3753" s="2">
        <f t="shared" si="703"/>
        <v>0</v>
      </c>
      <c r="T3753" s="2">
        <f t="shared" si="704"/>
        <v>0</v>
      </c>
      <c r="U3753" s="2">
        <f>IF(O3753="Reg", R3753 * Inputs!$B$7, 0)</f>
        <v>0</v>
      </c>
      <c r="V3753" s="2">
        <f>MAX(F3753 + P3753*Inputs!$B$15 - (Q3753/Inputs!$B$16) - U3753, 0)</f>
        <v>0</v>
      </c>
    </row>
    <row r="3754" spans="1:22" x14ac:dyDescent="0.3">
      <c r="A3754" s="1">
        <v>46179.333333333343</v>
      </c>
      <c r="B3754" s="2">
        <v>0</v>
      </c>
      <c r="C3754" s="2">
        <v>3.756656028439509</v>
      </c>
      <c r="D3754" s="2">
        <f t="shared" si="696"/>
        <v>36.646535958697505</v>
      </c>
      <c r="E3754" s="2">
        <f t="shared" si="697"/>
        <v>15.19623168840736</v>
      </c>
      <c r="F3754" s="2">
        <f t="shared" si="705"/>
        <v>0</v>
      </c>
      <c r="G3754" s="2">
        <f t="shared" si="706"/>
        <v>0</v>
      </c>
      <c r="H3754" s="2">
        <f>MIN(Inputs!$B$2, (Inputs!$B$14 - F3754)/Inputs!$B$15)</f>
        <v>170</v>
      </c>
      <c r="I3754" s="2">
        <f>MAX(MIN(Inputs!$B$2, F3754*Inputs!$B$16, Inputs!$B$14*Inputs!$B$4 - G3754), 0)</f>
        <v>0</v>
      </c>
      <c r="J3754" s="2">
        <f>MAX(MIN(Inputs!$B$2, F3754*Inputs!$B$16, (Inputs!$B$14-F3754)/Inputs!$B$15)*Inputs!$B$9, 0)</f>
        <v>0</v>
      </c>
      <c r="K3754" s="2">
        <f>MAX(E3754*Inputs!$B$5 - B3754 - Inputs!$B$8, 0) * H3754</f>
        <v>0</v>
      </c>
      <c r="L3754" s="2">
        <f>IF(B3754 &gt;= D3754*Inputs!$B$10, MAX(B3754 - E3754/Inputs!$B$5 - Inputs!$B$8, 0) * I3754, 0)</f>
        <v>0</v>
      </c>
      <c r="M3754" s="2">
        <f t="shared" si="698"/>
        <v>0</v>
      </c>
      <c r="N3754" s="3" t="str">
        <f t="shared" si="699"/>
        <v>Idle</v>
      </c>
      <c r="O3754" s="3" t="str">
        <f t="shared" si="707"/>
        <v>Idle</v>
      </c>
      <c r="P3754" s="2">
        <f t="shared" si="700"/>
        <v>0</v>
      </c>
      <c r="Q3754" s="2">
        <f t="shared" si="701"/>
        <v>0</v>
      </c>
      <c r="R3754" s="2">
        <f t="shared" si="702"/>
        <v>0</v>
      </c>
      <c r="S3754" s="2">
        <f t="shared" si="703"/>
        <v>0</v>
      </c>
      <c r="T3754" s="2">
        <f t="shared" si="704"/>
        <v>0</v>
      </c>
      <c r="U3754" s="2">
        <f>IF(O3754="Reg", R3754 * Inputs!$B$7, 0)</f>
        <v>0</v>
      </c>
      <c r="V3754" s="2">
        <f>MAX(F3754 + P3754*Inputs!$B$15 - (Q3754/Inputs!$B$16) - U3754, 0)</f>
        <v>0</v>
      </c>
    </row>
    <row r="3755" spans="1:22" x14ac:dyDescent="0.3">
      <c r="A3755" s="1">
        <v>46179.375</v>
      </c>
      <c r="B3755" s="2">
        <v>0</v>
      </c>
      <c r="C3755" s="2">
        <v>14.253964094453689</v>
      </c>
      <c r="D3755" s="2">
        <f t="shared" si="696"/>
        <v>36.646535958697505</v>
      </c>
      <c r="E3755" s="2">
        <f t="shared" si="697"/>
        <v>23.185029242721654</v>
      </c>
      <c r="F3755" s="2">
        <f t="shared" si="705"/>
        <v>0</v>
      </c>
      <c r="G3755" s="2">
        <f t="shared" si="706"/>
        <v>0</v>
      </c>
      <c r="H3755" s="2">
        <f>MIN(Inputs!$B$2, (Inputs!$B$14 - F3755)/Inputs!$B$15)</f>
        <v>170</v>
      </c>
      <c r="I3755" s="2">
        <f>MAX(MIN(Inputs!$B$2, F3755*Inputs!$B$16, Inputs!$B$14*Inputs!$B$4 - G3755), 0)</f>
        <v>0</v>
      </c>
      <c r="J3755" s="2">
        <f>MAX(MIN(Inputs!$B$2, F3755*Inputs!$B$16, (Inputs!$B$14-F3755)/Inputs!$B$15)*Inputs!$B$9, 0)</f>
        <v>0</v>
      </c>
      <c r="K3755" s="2">
        <f>MAX(E3755*Inputs!$B$5 - B3755 - Inputs!$B$8, 0) * H3755</f>
        <v>68.480374711159328</v>
      </c>
      <c r="L3755" s="2">
        <f>IF(B3755 &gt;= D3755*Inputs!$B$10, MAX(B3755 - E3755/Inputs!$B$5 - Inputs!$B$8, 0) * I3755, 0)</f>
        <v>0</v>
      </c>
      <c r="M3755" s="2">
        <f t="shared" si="698"/>
        <v>0</v>
      </c>
      <c r="N3755" s="3" t="str">
        <f t="shared" si="699"/>
        <v>Charge</v>
      </c>
      <c r="O3755" s="3" t="str">
        <f t="shared" si="707"/>
        <v>Charge</v>
      </c>
      <c r="P3755" s="2">
        <f t="shared" si="700"/>
        <v>170</v>
      </c>
      <c r="Q3755" s="2">
        <f t="shared" si="701"/>
        <v>0</v>
      </c>
      <c r="R3755" s="2">
        <f t="shared" si="702"/>
        <v>0</v>
      </c>
      <c r="S3755" s="2">
        <f t="shared" si="703"/>
        <v>0</v>
      </c>
      <c r="T3755" s="2">
        <f t="shared" si="704"/>
        <v>0</v>
      </c>
      <c r="U3755" s="2">
        <f>IF(O3755="Reg", R3755 * Inputs!$B$7, 0)</f>
        <v>0</v>
      </c>
      <c r="V3755" s="2">
        <f>MAX(F3755 + P3755*Inputs!$B$15 - (Q3755/Inputs!$B$16) - U3755, 0)</f>
        <v>170</v>
      </c>
    </row>
    <row r="3756" spans="1:22" x14ac:dyDescent="0.3">
      <c r="A3756" s="1">
        <v>46179.416666666657</v>
      </c>
      <c r="B3756" s="2">
        <v>0</v>
      </c>
      <c r="C3756" s="2">
        <v>5.567750829492196</v>
      </c>
      <c r="D3756" s="2">
        <f t="shared" si="696"/>
        <v>36.646535958697505</v>
      </c>
      <c r="E3756" s="2">
        <f t="shared" si="697"/>
        <v>35.088694723498314</v>
      </c>
      <c r="F3756" s="2">
        <f t="shared" si="705"/>
        <v>170</v>
      </c>
      <c r="G3756" s="2">
        <f t="shared" si="706"/>
        <v>0</v>
      </c>
      <c r="H3756" s="2">
        <f>MIN(Inputs!$B$2, (Inputs!$B$14 - F3756)/Inputs!$B$15)</f>
        <v>170</v>
      </c>
      <c r="I3756" s="2">
        <f>MAX(MIN(Inputs!$B$2, F3756*Inputs!$B$16, Inputs!$B$14*Inputs!$B$4 - G3756), 0)</f>
        <v>170</v>
      </c>
      <c r="J3756" s="2">
        <f>MAX(MIN(Inputs!$B$2, F3756*Inputs!$B$16, (Inputs!$B$14-F3756)/Inputs!$B$15)*Inputs!$B$9, 0)</f>
        <v>136</v>
      </c>
      <c r="K3756" s="2">
        <f>MAX(E3756*Inputs!$B$5 - B3756 - Inputs!$B$8, 0) * H3756</f>
        <v>1849.2687306353475</v>
      </c>
      <c r="L3756" s="2">
        <f>IF(B3756 &gt;= D3756*Inputs!$B$10, MAX(B3756 - E3756/Inputs!$B$5 - Inputs!$B$8, 0) * I3756, 0)</f>
        <v>0</v>
      </c>
      <c r="M3756" s="2">
        <f t="shared" si="698"/>
        <v>757.21411281093867</v>
      </c>
      <c r="N3756" s="3" t="str">
        <f t="shared" si="699"/>
        <v>Charge</v>
      </c>
      <c r="O3756" s="3" t="str">
        <f t="shared" si="707"/>
        <v>Charge</v>
      </c>
      <c r="P3756" s="2">
        <f t="shared" si="700"/>
        <v>170</v>
      </c>
      <c r="Q3756" s="2">
        <f t="shared" si="701"/>
        <v>0</v>
      </c>
      <c r="R3756" s="2">
        <f t="shared" si="702"/>
        <v>0</v>
      </c>
      <c r="S3756" s="2">
        <f t="shared" si="703"/>
        <v>0</v>
      </c>
      <c r="T3756" s="2">
        <f t="shared" si="704"/>
        <v>0</v>
      </c>
      <c r="U3756" s="2">
        <f>IF(O3756="Reg", R3756 * Inputs!$B$7, 0)</f>
        <v>0</v>
      </c>
      <c r="V3756" s="2">
        <f>MAX(F3756 + P3756*Inputs!$B$15 - (Q3756/Inputs!$B$16) - U3756, 0)</f>
        <v>340</v>
      </c>
    </row>
    <row r="3757" spans="1:22" x14ac:dyDescent="0.3">
      <c r="A3757" s="1">
        <v>46179.458333333343</v>
      </c>
      <c r="B3757" s="2">
        <v>12.349466622007901</v>
      </c>
      <c r="C3757" s="2">
        <v>2.8787896882502451</v>
      </c>
      <c r="D3757" s="2">
        <f t="shared" si="696"/>
        <v>36.646535958697505</v>
      </c>
      <c r="E3757" s="2">
        <f t="shared" si="697"/>
        <v>49.535992282016387</v>
      </c>
      <c r="F3757" s="2">
        <f t="shared" si="705"/>
        <v>340</v>
      </c>
      <c r="G3757" s="2">
        <f t="shared" si="706"/>
        <v>0</v>
      </c>
      <c r="H3757" s="2">
        <f>MIN(Inputs!$B$2, (Inputs!$B$14 - F3757)/Inputs!$B$15)</f>
        <v>0</v>
      </c>
      <c r="I3757" s="2">
        <f>MAX(MIN(Inputs!$B$2, F3757*Inputs!$B$16, Inputs!$B$14*Inputs!$B$4 - G3757), 0)</f>
        <v>170</v>
      </c>
      <c r="J3757" s="2">
        <f>MAX(MIN(Inputs!$B$2, F3757*Inputs!$B$16, (Inputs!$B$14-F3757)/Inputs!$B$15)*Inputs!$B$9, 0)</f>
        <v>0</v>
      </c>
      <c r="K3757" s="2">
        <f>MAX(E3757*Inputs!$B$5 - B3757 - Inputs!$B$8, 0) * H3757</f>
        <v>0</v>
      </c>
      <c r="L3757" s="2">
        <f>IF(B3757 &gt;= D3757*Inputs!$B$10, MAX(B3757 - E3757/Inputs!$B$5 - Inputs!$B$8, 0) * I3757, 0)</f>
        <v>0</v>
      </c>
      <c r="M3757" s="2">
        <f t="shared" si="698"/>
        <v>0</v>
      </c>
      <c r="N3757" s="3" t="str">
        <f t="shared" si="699"/>
        <v>Idle</v>
      </c>
      <c r="O3757" s="3" t="str">
        <f t="shared" si="707"/>
        <v>Idle</v>
      </c>
      <c r="P3757" s="2">
        <f t="shared" si="700"/>
        <v>0</v>
      </c>
      <c r="Q3757" s="2">
        <f t="shared" si="701"/>
        <v>0</v>
      </c>
      <c r="R3757" s="2">
        <f t="shared" si="702"/>
        <v>0</v>
      </c>
      <c r="S3757" s="2">
        <f t="shared" si="703"/>
        <v>0</v>
      </c>
      <c r="T3757" s="2">
        <f t="shared" si="704"/>
        <v>0</v>
      </c>
      <c r="U3757" s="2">
        <f>IF(O3757="Reg", R3757 * Inputs!$B$7, 0)</f>
        <v>0</v>
      </c>
      <c r="V3757" s="2">
        <f>MAX(F3757 + P3757*Inputs!$B$15 - (Q3757/Inputs!$B$16) - U3757, 0)</f>
        <v>340</v>
      </c>
    </row>
    <row r="3758" spans="1:22" x14ac:dyDescent="0.3">
      <c r="A3758" s="1">
        <v>46179.5</v>
      </c>
      <c r="B3758" s="2">
        <v>26.478103163544791</v>
      </c>
      <c r="C3758" s="2">
        <v>4.7032087169810941</v>
      </c>
      <c r="D3758" s="2">
        <f t="shared" si="696"/>
        <v>36.646535958697505</v>
      </c>
      <c r="E3758" s="2">
        <f t="shared" si="697"/>
        <v>61.224065215751104</v>
      </c>
      <c r="F3758" s="2">
        <f t="shared" si="705"/>
        <v>340</v>
      </c>
      <c r="G3758" s="2">
        <f t="shared" si="706"/>
        <v>0</v>
      </c>
      <c r="H3758" s="2">
        <f>MIN(Inputs!$B$2, (Inputs!$B$14 - F3758)/Inputs!$B$15)</f>
        <v>0</v>
      </c>
      <c r="I3758" s="2">
        <f>MAX(MIN(Inputs!$B$2, F3758*Inputs!$B$16, Inputs!$B$14*Inputs!$B$4 - G3758), 0)</f>
        <v>170</v>
      </c>
      <c r="J3758" s="2">
        <f>MAX(MIN(Inputs!$B$2, F3758*Inputs!$B$16, (Inputs!$B$14-F3758)/Inputs!$B$15)*Inputs!$B$9, 0)</f>
        <v>0</v>
      </c>
      <c r="K3758" s="2">
        <f>MAX(E3758*Inputs!$B$5 - B3758 - Inputs!$B$8, 0) * H3758</f>
        <v>0</v>
      </c>
      <c r="L3758" s="2">
        <f>IF(B3758 &gt;= D3758*Inputs!$B$10, MAX(B3758 - E3758/Inputs!$B$5 - Inputs!$B$8, 0) * I3758, 0)</f>
        <v>0</v>
      </c>
      <c r="M3758" s="2">
        <f t="shared" si="698"/>
        <v>0</v>
      </c>
      <c r="N3758" s="3" t="str">
        <f t="shared" si="699"/>
        <v>Idle</v>
      </c>
      <c r="O3758" s="3" t="str">
        <f t="shared" si="707"/>
        <v>Idle</v>
      </c>
      <c r="P3758" s="2">
        <f t="shared" si="700"/>
        <v>0</v>
      </c>
      <c r="Q3758" s="2">
        <f t="shared" si="701"/>
        <v>0</v>
      </c>
      <c r="R3758" s="2">
        <f t="shared" si="702"/>
        <v>0</v>
      </c>
      <c r="S3758" s="2">
        <f t="shared" si="703"/>
        <v>0</v>
      </c>
      <c r="T3758" s="2">
        <f t="shared" si="704"/>
        <v>0</v>
      </c>
      <c r="U3758" s="2">
        <f>IF(O3758="Reg", R3758 * Inputs!$B$7, 0)</f>
        <v>0</v>
      </c>
      <c r="V3758" s="2">
        <f>MAX(F3758 + P3758*Inputs!$B$15 - (Q3758/Inputs!$B$16) - U3758, 0)</f>
        <v>340</v>
      </c>
    </row>
    <row r="3759" spans="1:22" x14ac:dyDescent="0.3">
      <c r="A3759" s="1">
        <v>46179.541666666657</v>
      </c>
      <c r="B3759" s="2">
        <v>52.349820344891469</v>
      </c>
      <c r="C3759" s="2">
        <v>11.332395481448289</v>
      </c>
      <c r="D3759" s="2">
        <f t="shared" si="696"/>
        <v>36.646535958697505</v>
      </c>
      <c r="E3759" s="2">
        <f t="shared" si="697"/>
        <v>71.666357172910566</v>
      </c>
      <c r="F3759" s="2">
        <f t="shared" si="705"/>
        <v>340</v>
      </c>
      <c r="G3759" s="2">
        <f t="shared" si="706"/>
        <v>0</v>
      </c>
      <c r="H3759" s="2">
        <f>MIN(Inputs!$B$2, (Inputs!$B$14 - F3759)/Inputs!$B$15)</f>
        <v>0</v>
      </c>
      <c r="I3759" s="2">
        <f>MAX(MIN(Inputs!$B$2, F3759*Inputs!$B$16, Inputs!$B$14*Inputs!$B$4 - G3759), 0)</f>
        <v>170</v>
      </c>
      <c r="J3759" s="2">
        <f>MAX(MIN(Inputs!$B$2, F3759*Inputs!$B$16, (Inputs!$B$14-F3759)/Inputs!$B$15)*Inputs!$B$9, 0)</f>
        <v>0</v>
      </c>
      <c r="K3759" s="2">
        <f>MAX(E3759*Inputs!$B$5 - B3759 - Inputs!$B$8, 0) * H3759</f>
        <v>0</v>
      </c>
      <c r="L3759" s="2">
        <f>IF(B3759 &gt;= D3759*Inputs!$B$10, MAX(B3759 - E3759/Inputs!$B$5 - Inputs!$B$8, 0) * I3759, 0)</f>
        <v>0</v>
      </c>
      <c r="M3759" s="2">
        <f t="shared" si="698"/>
        <v>0</v>
      </c>
      <c r="N3759" s="3" t="str">
        <f t="shared" si="699"/>
        <v>Idle</v>
      </c>
      <c r="O3759" s="3" t="str">
        <f t="shared" si="707"/>
        <v>Idle</v>
      </c>
      <c r="P3759" s="2">
        <f t="shared" si="700"/>
        <v>0</v>
      </c>
      <c r="Q3759" s="2">
        <f t="shared" si="701"/>
        <v>0</v>
      </c>
      <c r="R3759" s="2">
        <f t="shared" si="702"/>
        <v>0</v>
      </c>
      <c r="S3759" s="2">
        <f t="shared" si="703"/>
        <v>0</v>
      </c>
      <c r="T3759" s="2">
        <f t="shared" si="704"/>
        <v>0</v>
      </c>
      <c r="U3759" s="2">
        <f>IF(O3759="Reg", R3759 * Inputs!$B$7, 0)</f>
        <v>0</v>
      </c>
      <c r="V3759" s="2">
        <f>MAX(F3759 + P3759*Inputs!$B$15 - (Q3759/Inputs!$B$16) - U3759, 0)</f>
        <v>340</v>
      </c>
    </row>
    <row r="3760" spans="1:22" x14ac:dyDescent="0.3">
      <c r="A3760" s="1">
        <v>46179.583333333343</v>
      </c>
      <c r="B3760" s="2">
        <v>47.932785325885753</v>
      </c>
      <c r="C3760" s="2">
        <v>2.675151923182681</v>
      </c>
      <c r="D3760" s="2">
        <f t="shared" si="696"/>
        <v>36.646535958697505</v>
      </c>
      <c r="E3760" s="2">
        <f t="shared" si="697"/>
        <v>77.493528864701702</v>
      </c>
      <c r="F3760" s="2">
        <f t="shared" si="705"/>
        <v>340</v>
      </c>
      <c r="G3760" s="2">
        <f t="shared" si="706"/>
        <v>0</v>
      </c>
      <c r="H3760" s="2">
        <f>MIN(Inputs!$B$2, (Inputs!$B$14 - F3760)/Inputs!$B$15)</f>
        <v>0</v>
      </c>
      <c r="I3760" s="2">
        <f>MAX(MIN(Inputs!$B$2, F3760*Inputs!$B$16, Inputs!$B$14*Inputs!$B$4 - G3760), 0)</f>
        <v>170</v>
      </c>
      <c r="J3760" s="2">
        <f>MAX(MIN(Inputs!$B$2, F3760*Inputs!$B$16, (Inputs!$B$14-F3760)/Inputs!$B$15)*Inputs!$B$9, 0)</f>
        <v>0</v>
      </c>
      <c r="K3760" s="2">
        <f>MAX(E3760*Inputs!$B$5 - B3760 - Inputs!$B$8, 0) * H3760</f>
        <v>0</v>
      </c>
      <c r="L3760" s="2">
        <f>IF(B3760 &gt;= D3760*Inputs!$B$10, MAX(B3760 - E3760/Inputs!$B$5 - Inputs!$B$8, 0) * I3760, 0)</f>
        <v>0</v>
      </c>
      <c r="M3760" s="2">
        <f t="shared" si="698"/>
        <v>0</v>
      </c>
      <c r="N3760" s="3" t="str">
        <f t="shared" si="699"/>
        <v>Idle</v>
      </c>
      <c r="O3760" s="3" t="str">
        <f t="shared" si="707"/>
        <v>Idle</v>
      </c>
      <c r="P3760" s="2">
        <f t="shared" si="700"/>
        <v>0</v>
      </c>
      <c r="Q3760" s="2">
        <f t="shared" si="701"/>
        <v>0</v>
      </c>
      <c r="R3760" s="2">
        <f t="shared" si="702"/>
        <v>0</v>
      </c>
      <c r="S3760" s="2">
        <f t="shared" si="703"/>
        <v>0</v>
      </c>
      <c r="T3760" s="2">
        <f t="shared" si="704"/>
        <v>0</v>
      </c>
      <c r="U3760" s="2">
        <f>IF(O3760="Reg", R3760 * Inputs!$B$7, 0)</f>
        <v>0</v>
      </c>
      <c r="V3760" s="2">
        <f>MAX(F3760 + P3760*Inputs!$B$15 - (Q3760/Inputs!$B$16) - U3760, 0)</f>
        <v>340</v>
      </c>
    </row>
    <row r="3761" spans="1:22" x14ac:dyDescent="0.3">
      <c r="A3761" s="1">
        <v>46179.625</v>
      </c>
      <c r="B3761" s="2">
        <v>71.421992884659971</v>
      </c>
      <c r="C3761" s="2">
        <v>7.1541636992111943</v>
      </c>
      <c r="D3761" s="2">
        <f t="shared" si="696"/>
        <v>36.646535958697505</v>
      </c>
      <c r="E3761" s="2">
        <f t="shared" si="697"/>
        <v>82.957087582979582</v>
      </c>
      <c r="F3761" s="2">
        <f t="shared" si="705"/>
        <v>340</v>
      </c>
      <c r="G3761" s="2">
        <f t="shared" si="706"/>
        <v>0</v>
      </c>
      <c r="H3761" s="2">
        <f>MIN(Inputs!$B$2, (Inputs!$B$14 - F3761)/Inputs!$B$15)</f>
        <v>0</v>
      </c>
      <c r="I3761" s="2">
        <f>MAX(MIN(Inputs!$B$2, F3761*Inputs!$B$16, Inputs!$B$14*Inputs!$B$4 - G3761), 0)</f>
        <v>170</v>
      </c>
      <c r="J3761" s="2">
        <f>MAX(MIN(Inputs!$B$2, F3761*Inputs!$B$16, (Inputs!$B$14-F3761)/Inputs!$B$15)*Inputs!$B$9, 0)</f>
        <v>0</v>
      </c>
      <c r="K3761" s="2">
        <f>MAX(E3761*Inputs!$B$5 - B3761 - Inputs!$B$8, 0) * H3761</f>
        <v>0</v>
      </c>
      <c r="L3761" s="2">
        <f>IF(B3761 &gt;= D3761*Inputs!$B$10, MAX(B3761 - E3761/Inputs!$B$5 - Inputs!$B$8, 0) * I3761, 0)</f>
        <v>0</v>
      </c>
      <c r="M3761" s="2">
        <f t="shared" si="698"/>
        <v>0</v>
      </c>
      <c r="N3761" s="3" t="str">
        <f t="shared" si="699"/>
        <v>Idle</v>
      </c>
      <c r="O3761" s="3" t="str">
        <f t="shared" si="707"/>
        <v>Idle</v>
      </c>
      <c r="P3761" s="2">
        <f t="shared" si="700"/>
        <v>0</v>
      </c>
      <c r="Q3761" s="2">
        <f t="shared" si="701"/>
        <v>0</v>
      </c>
      <c r="R3761" s="2">
        <f t="shared" si="702"/>
        <v>0</v>
      </c>
      <c r="S3761" s="2">
        <f t="shared" si="703"/>
        <v>0</v>
      </c>
      <c r="T3761" s="2">
        <f t="shared" si="704"/>
        <v>0</v>
      </c>
      <c r="U3761" s="2">
        <f>IF(O3761="Reg", R3761 * Inputs!$B$7, 0)</f>
        <v>0</v>
      </c>
      <c r="V3761" s="2">
        <f>MAX(F3761 + P3761*Inputs!$B$15 - (Q3761/Inputs!$B$16) - U3761, 0)</f>
        <v>340</v>
      </c>
    </row>
    <row r="3762" spans="1:22" x14ac:dyDescent="0.3">
      <c r="A3762" s="1">
        <v>46179.666666666657</v>
      </c>
      <c r="B3762" s="2">
        <v>86.68378535110844</v>
      </c>
      <c r="C3762" s="2">
        <v>10.366864917574841</v>
      </c>
      <c r="D3762" s="2">
        <f t="shared" si="696"/>
        <v>36.646535958697505</v>
      </c>
      <c r="E3762" s="2">
        <f t="shared" si="697"/>
        <v>84.193653939535281</v>
      </c>
      <c r="F3762" s="2">
        <f t="shared" si="705"/>
        <v>340</v>
      </c>
      <c r="G3762" s="2">
        <f t="shared" si="706"/>
        <v>0</v>
      </c>
      <c r="H3762" s="2">
        <f>MIN(Inputs!$B$2, (Inputs!$B$14 - F3762)/Inputs!$B$15)</f>
        <v>0</v>
      </c>
      <c r="I3762" s="2">
        <f>MAX(MIN(Inputs!$B$2, F3762*Inputs!$B$16, Inputs!$B$14*Inputs!$B$4 - G3762), 0)</f>
        <v>170</v>
      </c>
      <c r="J3762" s="2">
        <f>MAX(MIN(Inputs!$B$2, F3762*Inputs!$B$16, (Inputs!$B$14-F3762)/Inputs!$B$15)*Inputs!$B$9, 0)</f>
        <v>0</v>
      </c>
      <c r="K3762" s="2">
        <f>MAX(E3762*Inputs!$B$5 - B3762 - Inputs!$B$8, 0) * H3762</f>
        <v>0</v>
      </c>
      <c r="L3762" s="2">
        <f>IF(B3762 &gt;= D3762*Inputs!$B$10, MAX(B3762 - E3762/Inputs!$B$5 - Inputs!$B$8, 0) * I3762, 0)</f>
        <v>0</v>
      </c>
      <c r="M3762" s="2">
        <f t="shared" si="698"/>
        <v>0</v>
      </c>
      <c r="N3762" s="3" t="str">
        <f t="shared" si="699"/>
        <v>Idle</v>
      </c>
      <c r="O3762" s="3" t="str">
        <f t="shared" si="707"/>
        <v>Idle</v>
      </c>
      <c r="P3762" s="2">
        <f t="shared" si="700"/>
        <v>0</v>
      </c>
      <c r="Q3762" s="2">
        <f t="shared" si="701"/>
        <v>0</v>
      </c>
      <c r="R3762" s="2">
        <f t="shared" si="702"/>
        <v>0</v>
      </c>
      <c r="S3762" s="2">
        <f t="shared" si="703"/>
        <v>0</v>
      </c>
      <c r="T3762" s="2">
        <f t="shared" si="704"/>
        <v>0</v>
      </c>
      <c r="U3762" s="2">
        <f>IF(O3762="Reg", R3762 * Inputs!$B$7, 0)</f>
        <v>0</v>
      </c>
      <c r="V3762" s="2">
        <f>MAX(F3762 + P3762*Inputs!$B$15 - (Q3762/Inputs!$B$16) - U3762, 0)</f>
        <v>340</v>
      </c>
    </row>
    <row r="3763" spans="1:22" x14ac:dyDescent="0.3">
      <c r="A3763" s="1">
        <v>46179.708333333343</v>
      </c>
      <c r="B3763" s="2">
        <v>82.477904224416221</v>
      </c>
      <c r="C3763" s="2">
        <v>14.48988300555693</v>
      </c>
      <c r="D3763" s="2">
        <f t="shared" si="696"/>
        <v>36.646535958697505</v>
      </c>
      <c r="E3763" s="2">
        <f t="shared" si="697"/>
        <v>80.429576441755742</v>
      </c>
      <c r="F3763" s="2">
        <f t="shared" si="705"/>
        <v>340</v>
      </c>
      <c r="G3763" s="2">
        <f t="shared" si="706"/>
        <v>0</v>
      </c>
      <c r="H3763" s="2">
        <f>MIN(Inputs!$B$2, (Inputs!$B$14 - F3763)/Inputs!$B$15)</f>
        <v>0</v>
      </c>
      <c r="I3763" s="2">
        <f>MAX(MIN(Inputs!$B$2, F3763*Inputs!$B$16, Inputs!$B$14*Inputs!$B$4 - G3763), 0)</f>
        <v>170</v>
      </c>
      <c r="J3763" s="2">
        <f>MAX(MIN(Inputs!$B$2, F3763*Inputs!$B$16, (Inputs!$B$14-F3763)/Inputs!$B$15)*Inputs!$B$9, 0)</f>
        <v>0</v>
      </c>
      <c r="K3763" s="2">
        <f>MAX(E3763*Inputs!$B$5 - B3763 - Inputs!$B$8, 0) * H3763</f>
        <v>0</v>
      </c>
      <c r="L3763" s="2">
        <f>IF(B3763 &gt;= D3763*Inputs!$B$10, MAX(B3763 - E3763/Inputs!$B$5 - Inputs!$B$8, 0) * I3763, 0)</f>
        <v>0</v>
      </c>
      <c r="M3763" s="2">
        <f t="shared" si="698"/>
        <v>0</v>
      </c>
      <c r="N3763" s="3" t="str">
        <f t="shared" si="699"/>
        <v>Idle</v>
      </c>
      <c r="O3763" s="3" t="str">
        <f t="shared" si="707"/>
        <v>Idle</v>
      </c>
      <c r="P3763" s="2">
        <f t="shared" si="700"/>
        <v>0</v>
      </c>
      <c r="Q3763" s="2">
        <f t="shared" si="701"/>
        <v>0</v>
      </c>
      <c r="R3763" s="2">
        <f t="shared" si="702"/>
        <v>0</v>
      </c>
      <c r="S3763" s="2">
        <f t="shared" si="703"/>
        <v>0</v>
      </c>
      <c r="T3763" s="2">
        <f t="shared" si="704"/>
        <v>0</v>
      </c>
      <c r="U3763" s="2">
        <f>IF(O3763="Reg", R3763 * Inputs!$B$7, 0)</f>
        <v>0</v>
      </c>
      <c r="V3763" s="2">
        <f>MAX(F3763 + P3763*Inputs!$B$15 - (Q3763/Inputs!$B$16) - U3763, 0)</f>
        <v>340</v>
      </c>
    </row>
    <row r="3764" spans="1:22" x14ac:dyDescent="0.3">
      <c r="A3764" s="1">
        <v>46179.75</v>
      </c>
      <c r="B3764" s="2">
        <v>89.131854906501573</v>
      </c>
      <c r="C3764" s="2">
        <v>6.3405768881224267</v>
      </c>
      <c r="D3764" s="2">
        <f t="shared" si="696"/>
        <v>36.646535958697505</v>
      </c>
      <c r="E3764" s="2">
        <f t="shared" si="697"/>
        <v>75.460420790028309</v>
      </c>
      <c r="F3764" s="2">
        <f t="shared" si="705"/>
        <v>340</v>
      </c>
      <c r="G3764" s="2">
        <f t="shared" si="706"/>
        <v>0</v>
      </c>
      <c r="H3764" s="2">
        <f>MIN(Inputs!$B$2, (Inputs!$B$14 - F3764)/Inputs!$B$15)</f>
        <v>0</v>
      </c>
      <c r="I3764" s="2">
        <f>MAX(MIN(Inputs!$B$2, F3764*Inputs!$B$16, Inputs!$B$14*Inputs!$B$4 - G3764), 0)</f>
        <v>170</v>
      </c>
      <c r="J3764" s="2">
        <f>MAX(MIN(Inputs!$B$2, F3764*Inputs!$B$16, (Inputs!$B$14-F3764)/Inputs!$B$15)*Inputs!$B$9, 0)</f>
        <v>0</v>
      </c>
      <c r="K3764" s="2">
        <f>MAX(E3764*Inputs!$B$5 - B3764 - Inputs!$B$8, 0) * H3764</f>
        <v>0</v>
      </c>
      <c r="L3764" s="2">
        <f>IF(B3764 &gt;= D3764*Inputs!$B$10, MAX(B3764 - E3764/Inputs!$B$5 - Inputs!$B$8, 0) * I3764, 0)</f>
        <v>0</v>
      </c>
      <c r="M3764" s="2">
        <f t="shared" si="698"/>
        <v>0</v>
      </c>
      <c r="N3764" s="3" t="str">
        <f t="shared" si="699"/>
        <v>Idle</v>
      </c>
      <c r="O3764" s="3" t="str">
        <f t="shared" si="707"/>
        <v>Idle</v>
      </c>
      <c r="P3764" s="2">
        <f t="shared" si="700"/>
        <v>0</v>
      </c>
      <c r="Q3764" s="2">
        <f t="shared" si="701"/>
        <v>0</v>
      </c>
      <c r="R3764" s="2">
        <f t="shared" si="702"/>
        <v>0</v>
      </c>
      <c r="S3764" s="2">
        <f t="shared" si="703"/>
        <v>0</v>
      </c>
      <c r="T3764" s="2">
        <f t="shared" si="704"/>
        <v>0</v>
      </c>
      <c r="U3764" s="2">
        <f>IF(O3764="Reg", R3764 * Inputs!$B$7, 0)</f>
        <v>0</v>
      </c>
      <c r="V3764" s="2">
        <f>MAX(F3764 + P3764*Inputs!$B$15 - (Q3764/Inputs!$B$16) - U3764, 0)</f>
        <v>340</v>
      </c>
    </row>
    <row r="3765" spans="1:22" x14ac:dyDescent="0.3">
      <c r="A3765" s="1">
        <v>46179.791666666657</v>
      </c>
      <c r="B3765" s="2">
        <v>87.312850495638202</v>
      </c>
      <c r="C3765" s="2">
        <v>2.9920438632548252</v>
      </c>
      <c r="D3765" s="2">
        <f t="shared" si="696"/>
        <v>36.646535958697505</v>
      </c>
      <c r="E3765" s="2">
        <f t="shared" si="697"/>
        <v>66.472601717413951</v>
      </c>
      <c r="F3765" s="2">
        <f t="shared" si="705"/>
        <v>340</v>
      </c>
      <c r="G3765" s="2">
        <f t="shared" si="706"/>
        <v>0</v>
      </c>
      <c r="H3765" s="2">
        <f>MIN(Inputs!$B$2, (Inputs!$B$14 - F3765)/Inputs!$B$15)</f>
        <v>0</v>
      </c>
      <c r="I3765" s="2">
        <f>MAX(MIN(Inputs!$B$2, F3765*Inputs!$B$16, Inputs!$B$14*Inputs!$B$4 - G3765), 0)</f>
        <v>170</v>
      </c>
      <c r="J3765" s="2">
        <f>MAX(MIN(Inputs!$B$2, F3765*Inputs!$B$16, (Inputs!$B$14-F3765)/Inputs!$B$15)*Inputs!$B$9, 0)</f>
        <v>0</v>
      </c>
      <c r="K3765" s="2">
        <f>MAX(E3765*Inputs!$B$5 - B3765 - Inputs!$B$8, 0) * H3765</f>
        <v>0</v>
      </c>
      <c r="L3765" s="2">
        <f>IF(B3765 &gt;= D3765*Inputs!$B$10, MAX(B3765 - E3765/Inputs!$B$5 - Inputs!$B$8, 0) * I3765, 0)</f>
        <v>0</v>
      </c>
      <c r="M3765" s="2">
        <f t="shared" si="698"/>
        <v>0</v>
      </c>
      <c r="N3765" s="3" t="str">
        <f t="shared" si="699"/>
        <v>Idle</v>
      </c>
      <c r="O3765" s="3" t="str">
        <f t="shared" si="707"/>
        <v>Idle</v>
      </c>
      <c r="P3765" s="2">
        <f t="shared" si="700"/>
        <v>0</v>
      </c>
      <c r="Q3765" s="2">
        <f t="shared" si="701"/>
        <v>0</v>
      </c>
      <c r="R3765" s="2">
        <f t="shared" si="702"/>
        <v>0</v>
      </c>
      <c r="S3765" s="2">
        <f t="shared" si="703"/>
        <v>0</v>
      </c>
      <c r="T3765" s="2">
        <f t="shared" si="704"/>
        <v>0</v>
      </c>
      <c r="U3765" s="2">
        <f>IF(O3765="Reg", R3765 * Inputs!$B$7, 0)</f>
        <v>0</v>
      </c>
      <c r="V3765" s="2">
        <f>MAX(F3765 + P3765*Inputs!$B$15 - (Q3765/Inputs!$B$16) - U3765, 0)</f>
        <v>340</v>
      </c>
    </row>
    <row r="3766" spans="1:22" x14ac:dyDescent="0.3">
      <c r="A3766" s="1">
        <v>46179.833333333343</v>
      </c>
      <c r="B3766" s="2">
        <v>80.714137635553158</v>
      </c>
      <c r="C3766" s="2">
        <v>18.898038284649179</v>
      </c>
      <c r="D3766" s="2">
        <f t="shared" si="696"/>
        <v>36.646535958697505</v>
      </c>
      <c r="E3766" s="2">
        <f t="shared" si="697"/>
        <v>55.205477913767197</v>
      </c>
      <c r="F3766" s="2">
        <f t="shared" si="705"/>
        <v>340</v>
      </c>
      <c r="G3766" s="2">
        <f t="shared" si="706"/>
        <v>0</v>
      </c>
      <c r="H3766" s="2">
        <f>MIN(Inputs!$B$2, (Inputs!$B$14 - F3766)/Inputs!$B$15)</f>
        <v>0</v>
      </c>
      <c r="I3766" s="2">
        <f>MAX(MIN(Inputs!$B$2, F3766*Inputs!$B$16, Inputs!$B$14*Inputs!$B$4 - G3766), 0)</f>
        <v>170</v>
      </c>
      <c r="J3766" s="2">
        <f>MAX(MIN(Inputs!$B$2, F3766*Inputs!$B$16, (Inputs!$B$14-F3766)/Inputs!$B$15)*Inputs!$B$9, 0)</f>
        <v>0</v>
      </c>
      <c r="K3766" s="2">
        <f>MAX(E3766*Inputs!$B$5 - B3766 - Inputs!$B$8, 0) * H3766</f>
        <v>0</v>
      </c>
      <c r="L3766" s="2">
        <f>IF(B3766 &gt;= D3766*Inputs!$B$10, MAX(B3766 - E3766/Inputs!$B$5 - Inputs!$B$8, 0) * I3766, 0)</f>
        <v>0</v>
      </c>
      <c r="M3766" s="2">
        <f t="shared" si="698"/>
        <v>0</v>
      </c>
      <c r="N3766" s="3" t="str">
        <f t="shared" si="699"/>
        <v>Idle</v>
      </c>
      <c r="O3766" s="3" t="str">
        <f t="shared" si="707"/>
        <v>Idle</v>
      </c>
      <c r="P3766" s="2">
        <f t="shared" si="700"/>
        <v>0</v>
      </c>
      <c r="Q3766" s="2">
        <f t="shared" si="701"/>
        <v>0</v>
      </c>
      <c r="R3766" s="2">
        <f t="shared" si="702"/>
        <v>0</v>
      </c>
      <c r="S3766" s="2">
        <f t="shared" si="703"/>
        <v>0</v>
      </c>
      <c r="T3766" s="2">
        <f t="shared" si="704"/>
        <v>0</v>
      </c>
      <c r="U3766" s="2">
        <f>IF(O3766="Reg", R3766 * Inputs!$B$7, 0)</f>
        <v>0</v>
      </c>
      <c r="V3766" s="2">
        <f>MAX(F3766 + P3766*Inputs!$B$15 - (Q3766/Inputs!$B$16) - U3766, 0)</f>
        <v>340</v>
      </c>
    </row>
    <row r="3767" spans="1:22" x14ac:dyDescent="0.3">
      <c r="A3767" s="1">
        <v>46179.875</v>
      </c>
      <c r="B3767" s="2">
        <v>78.841391023994106</v>
      </c>
      <c r="C3767" s="2">
        <v>2.0528780817716301</v>
      </c>
      <c r="D3767" s="2">
        <f t="shared" si="696"/>
        <v>36.646535958697505</v>
      </c>
      <c r="E3767" s="2">
        <f t="shared" si="697"/>
        <v>42.300249527219478</v>
      </c>
      <c r="F3767" s="2">
        <f t="shared" si="705"/>
        <v>340</v>
      </c>
      <c r="G3767" s="2">
        <f t="shared" si="706"/>
        <v>0</v>
      </c>
      <c r="H3767" s="2">
        <f>MIN(Inputs!$B$2, (Inputs!$B$14 - F3767)/Inputs!$B$15)</f>
        <v>0</v>
      </c>
      <c r="I3767" s="2">
        <f>MAX(MIN(Inputs!$B$2, F3767*Inputs!$B$16, Inputs!$B$14*Inputs!$B$4 - G3767), 0)</f>
        <v>170</v>
      </c>
      <c r="J3767" s="2">
        <f>MAX(MIN(Inputs!$B$2, F3767*Inputs!$B$16, (Inputs!$B$14-F3767)/Inputs!$B$15)*Inputs!$B$9, 0)</f>
        <v>0</v>
      </c>
      <c r="K3767" s="2">
        <f>MAX(E3767*Inputs!$B$5 - B3767 - Inputs!$B$8, 0) * H3767</f>
        <v>0</v>
      </c>
      <c r="L3767" s="2">
        <f>IF(B3767 &gt;= D3767*Inputs!$B$10, MAX(B3767 - E3767/Inputs!$B$5 - Inputs!$B$8, 0) * I3767, 0)</f>
        <v>1831.397360866144</v>
      </c>
      <c r="M3767" s="2">
        <f t="shared" si="698"/>
        <v>0</v>
      </c>
      <c r="N3767" s="3" t="str">
        <f t="shared" si="699"/>
        <v>Discharge</v>
      </c>
      <c r="O3767" s="3" t="str">
        <f t="shared" si="707"/>
        <v>Discharge</v>
      </c>
      <c r="P3767" s="2">
        <f t="shared" si="700"/>
        <v>0</v>
      </c>
      <c r="Q3767" s="2">
        <f t="shared" si="701"/>
        <v>170</v>
      </c>
      <c r="R3767" s="2">
        <f t="shared" si="702"/>
        <v>0</v>
      </c>
      <c r="S3767" s="2">
        <f t="shared" si="703"/>
        <v>13403.036474078997</v>
      </c>
      <c r="T3767" s="2">
        <f t="shared" si="704"/>
        <v>0</v>
      </c>
      <c r="U3767" s="2">
        <f>IF(O3767="Reg", R3767 * Inputs!$B$7, 0)</f>
        <v>0</v>
      </c>
      <c r="V3767" s="2">
        <f>MAX(F3767 + P3767*Inputs!$B$15 - (Q3767/Inputs!$B$16) - U3767, 0)</f>
        <v>170</v>
      </c>
    </row>
    <row r="3768" spans="1:22" x14ac:dyDescent="0.3">
      <c r="A3768" s="1">
        <v>46179.916666666657</v>
      </c>
      <c r="B3768" s="2">
        <v>64.099320364431222</v>
      </c>
      <c r="C3768" s="2">
        <v>4.897449731137014</v>
      </c>
      <c r="D3768" s="2">
        <f t="shared" si="696"/>
        <v>36.646535958697505</v>
      </c>
      <c r="E3768" s="2">
        <f t="shared" si="697"/>
        <v>29.16001768988713</v>
      </c>
      <c r="F3768" s="2">
        <f t="shared" si="705"/>
        <v>170</v>
      </c>
      <c r="G3768" s="2">
        <f t="shared" si="706"/>
        <v>170</v>
      </c>
      <c r="H3768" s="2">
        <f>MIN(Inputs!$B$2, (Inputs!$B$14 - F3768)/Inputs!$B$15)</f>
        <v>170</v>
      </c>
      <c r="I3768" s="2">
        <f>MAX(MIN(Inputs!$B$2, F3768*Inputs!$B$16, Inputs!$B$14*Inputs!$B$4 - G3768), 0)</f>
        <v>170</v>
      </c>
      <c r="J3768" s="2">
        <f>MAX(MIN(Inputs!$B$2, F3768*Inputs!$B$16, (Inputs!$B$14-F3768)/Inputs!$B$15)*Inputs!$B$9, 0)</f>
        <v>136</v>
      </c>
      <c r="K3768" s="2">
        <f>MAX(E3768*Inputs!$B$5 - B3768 - Inputs!$B$8, 0) * H3768</f>
        <v>0</v>
      </c>
      <c r="L3768" s="2">
        <f>IF(B3768 &gt;= D3768*Inputs!$B$10, MAX(B3768 - E3768/Inputs!$B$5 - Inputs!$B$8, 0) * I3768, 0)</f>
        <v>1863.6992264069304</v>
      </c>
      <c r="M3768" s="2">
        <f t="shared" si="698"/>
        <v>666.05316343463392</v>
      </c>
      <c r="N3768" s="3" t="str">
        <f t="shared" si="699"/>
        <v>Discharge</v>
      </c>
      <c r="O3768" s="3" t="str">
        <f t="shared" si="707"/>
        <v>Discharge</v>
      </c>
      <c r="P3768" s="2">
        <f t="shared" si="700"/>
        <v>0</v>
      </c>
      <c r="Q3768" s="2">
        <f t="shared" si="701"/>
        <v>170</v>
      </c>
      <c r="R3768" s="2">
        <f t="shared" si="702"/>
        <v>0</v>
      </c>
      <c r="S3768" s="2">
        <f t="shared" si="703"/>
        <v>10896.884461953308</v>
      </c>
      <c r="T3768" s="2">
        <f t="shared" si="704"/>
        <v>0</v>
      </c>
      <c r="U3768" s="2">
        <f>IF(O3768="Reg", R3768 * Inputs!$B$7, 0)</f>
        <v>0</v>
      </c>
      <c r="V3768" s="2">
        <f>MAX(F3768 + P3768*Inputs!$B$15 - (Q3768/Inputs!$B$16) - U3768, 0)</f>
        <v>0</v>
      </c>
    </row>
    <row r="3769" spans="1:22" x14ac:dyDescent="0.3">
      <c r="A3769" s="1">
        <v>46179.958333333343</v>
      </c>
      <c r="B3769" s="2">
        <v>52.662970314051591</v>
      </c>
      <c r="C3769" s="2">
        <v>8.5996241286022439</v>
      </c>
      <c r="D3769" s="2">
        <f t="shared" si="696"/>
        <v>36.646535958697505</v>
      </c>
      <c r="E3769" s="2">
        <f t="shared" si="697"/>
        <v>18.476797629148592</v>
      </c>
      <c r="F3769" s="2">
        <f t="shared" si="705"/>
        <v>0</v>
      </c>
      <c r="G3769" s="2">
        <f t="shared" si="706"/>
        <v>340</v>
      </c>
      <c r="H3769" s="2">
        <f>MIN(Inputs!$B$2, (Inputs!$B$14 - F3769)/Inputs!$B$15)</f>
        <v>170</v>
      </c>
      <c r="I3769" s="2">
        <f>MAX(MIN(Inputs!$B$2, F3769*Inputs!$B$16, Inputs!$B$14*Inputs!$B$4 - G3769), 0)</f>
        <v>0</v>
      </c>
      <c r="J3769" s="2">
        <f>MAX(MIN(Inputs!$B$2, F3769*Inputs!$B$16, (Inputs!$B$14-F3769)/Inputs!$B$15)*Inputs!$B$9, 0)</f>
        <v>0</v>
      </c>
      <c r="K3769" s="2">
        <f>MAX(E3769*Inputs!$B$5 - B3769 - Inputs!$B$8, 0) * H3769</f>
        <v>0</v>
      </c>
      <c r="L3769" s="2">
        <f>IF(B3769 &gt;= D3769*Inputs!$B$10, MAX(B3769 - E3769/Inputs!$B$5 - Inputs!$B$8, 0) * I3769, 0)</f>
        <v>0</v>
      </c>
      <c r="M3769" s="2">
        <f t="shared" si="698"/>
        <v>0</v>
      </c>
      <c r="N3769" s="3" t="str">
        <f t="shared" si="699"/>
        <v>Idle</v>
      </c>
      <c r="O3769" s="3" t="str">
        <f t="shared" si="707"/>
        <v>Idle</v>
      </c>
      <c r="P3769" s="2">
        <f t="shared" si="700"/>
        <v>0</v>
      </c>
      <c r="Q3769" s="2">
        <f t="shared" si="701"/>
        <v>0</v>
      </c>
      <c r="R3769" s="2">
        <f t="shared" si="702"/>
        <v>0</v>
      </c>
      <c r="S3769" s="2">
        <f t="shared" si="703"/>
        <v>0</v>
      </c>
      <c r="T3769" s="2">
        <f t="shared" si="704"/>
        <v>0</v>
      </c>
      <c r="U3769" s="2">
        <f>IF(O3769="Reg", R3769 * Inputs!$B$7, 0)</f>
        <v>0</v>
      </c>
      <c r="V3769" s="2">
        <f>MAX(F3769 + P3769*Inputs!$B$15 - (Q3769/Inputs!$B$16) - U3769, 0)</f>
        <v>0</v>
      </c>
    </row>
    <row r="3770" spans="1:22" x14ac:dyDescent="0.3">
      <c r="A3770" s="1">
        <v>46180</v>
      </c>
      <c r="B3770" s="2">
        <v>35.204940470815338</v>
      </c>
      <c r="C3770" s="2">
        <v>14.75758994149608</v>
      </c>
      <c r="D3770" s="2">
        <f t="shared" si="696"/>
        <v>36.465496892452641</v>
      </c>
      <c r="E3770" s="2">
        <f t="shared" si="697"/>
        <v>9.6996359101399943</v>
      </c>
      <c r="F3770" s="2">
        <f t="shared" si="705"/>
        <v>0</v>
      </c>
      <c r="G3770" s="2">
        <f t="shared" si="706"/>
        <v>0</v>
      </c>
      <c r="H3770" s="2">
        <f>MIN(Inputs!$B$2, (Inputs!$B$14 - F3770)/Inputs!$B$15)</f>
        <v>170</v>
      </c>
      <c r="I3770" s="2">
        <f>MAX(MIN(Inputs!$B$2, F3770*Inputs!$B$16, Inputs!$B$14*Inputs!$B$4 - G3770), 0)</f>
        <v>0</v>
      </c>
      <c r="J3770" s="2">
        <f>MAX(MIN(Inputs!$B$2, F3770*Inputs!$B$16, (Inputs!$B$14-F3770)/Inputs!$B$15)*Inputs!$B$9, 0)</f>
        <v>0</v>
      </c>
      <c r="K3770" s="2">
        <f>MAX(E3770*Inputs!$B$5 - B3770 - Inputs!$B$8, 0) * H3770</f>
        <v>0</v>
      </c>
      <c r="L3770" s="2">
        <f>IF(B3770 &gt;= D3770*Inputs!$B$10, MAX(B3770 - E3770/Inputs!$B$5 - Inputs!$B$8, 0) * I3770, 0)</f>
        <v>0</v>
      </c>
      <c r="M3770" s="2">
        <f t="shared" si="698"/>
        <v>0</v>
      </c>
      <c r="N3770" s="3" t="str">
        <f t="shared" si="699"/>
        <v>Idle</v>
      </c>
      <c r="O3770" s="3" t="str">
        <f t="shared" si="707"/>
        <v>Idle</v>
      </c>
      <c r="P3770" s="2">
        <f t="shared" si="700"/>
        <v>0</v>
      </c>
      <c r="Q3770" s="2">
        <f t="shared" si="701"/>
        <v>0</v>
      </c>
      <c r="R3770" s="2">
        <f t="shared" si="702"/>
        <v>0</v>
      </c>
      <c r="S3770" s="2">
        <f t="shared" si="703"/>
        <v>0</v>
      </c>
      <c r="T3770" s="2">
        <f t="shared" si="704"/>
        <v>0</v>
      </c>
      <c r="U3770" s="2">
        <f>IF(O3770="Reg", R3770 * Inputs!$B$7, 0)</f>
        <v>0</v>
      </c>
      <c r="V3770" s="2">
        <f>MAX(F3770 + P3770*Inputs!$B$15 - (Q3770/Inputs!$B$16) - U3770, 0)</f>
        <v>0</v>
      </c>
    </row>
    <row r="3771" spans="1:22" x14ac:dyDescent="0.3">
      <c r="A3771" s="1">
        <v>46180.041666666657</v>
      </c>
      <c r="B3771" s="2">
        <v>19.710107673757761</v>
      </c>
      <c r="C3771" s="2">
        <v>14.9429261189188</v>
      </c>
      <c r="D3771" s="2">
        <f t="shared" si="696"/>
        <v>36.465496892452641</v>
      </c>
      <c r="E3771" s="2">
        <f t="shared" si="697"/>
        <v>3.8321458316707715</v>
      </c>
      <c r="F3771" s="2">
        <f t="shared" si="705"/>
        <v>0</v>
      </c>
      <c r="G3771" s="2">
        <f t="shared" si="706"/>
        <v>0</v>
      </c>
      <c r="H3771" s="2">
        <f>MIN(Inputs!$B$2, (Inputs!$B$14 - F3771)/Inputs!$B$15)</f>
        <v>170</v>
      </c>
      <c r="I3771" s="2">
        <f>MAX(MIN(Inputs!$B$2, F3771*Inputs!$B$16, Inputs!$B$14*Inputs!$B$4 - G3771), 0)</f>
        <v>0</v>
      </c>
      <c r="J3771" s="2">
        <f>MAX(MIN(Inputs!$B$2, F3771*Inputs!$B$16, (Inputs!$B$14-F3771)/Inputs!$B$15)*Inputs!$B$9, 0)</f>
        <v>0</v>
      </c>
      <c r="K3771" s="2">
        <f>MAX(E3771*Inputs!$B$5 - B3771 - Inputs!$B$8, 0) * H3771</f>
        <v>0</v>
      </c>
      <c r="L3771" s="2">
        <f>IF(B3771 &gt;= D3771*Inputs!$B$10, MAX(B3771 - E3771/Inputs!$B$5 - Inputs!$B$8, 0) * I3771, 0)</f>
        <v>0</v>
      </c>
      <c r="M3771" s="2">
        <f t="shared" si="698"/>
        <v>0</v>
      </c>
      <c r="N3771" s="3" t="str">
        <f t="shared" si="699"/>
        <v>Idle</v>
      </c>
      <c r="O3771" s="3" t="str">
        <f t="shared" si="707"/>
        <v>Idle</v>
      </c>
      <c r="P3771" s="2">
        <f t="shared" si="700"/>
        <v>0</v>
      </c>
      <c r="Q3771" s="2">
        <f t="shared" si="701"/>
        <v>0</v>
      </c>
      <c r="R3771" s="2">
        <f t="shared" si="702"/>
        <v>0</v>
      </c>
      <c r="S3771" s="2">
        <f t="shared" si="703"/>
        <v>0</v>
      </c>
      <c r="T3771" s="2">
        <f t="shared" si="704"/>
        <v>0</v>
      </c>
      <c r="U3771" s="2">
        <f>IF(O3771="Reg", R3771 * Inputs!$B$7, 0)</f>
        <v>0</v>
      </c>
      <c r="V3771" s="2">
        <f>MAX(F3771 + P3771*Inputs!$B$15 - (Q3771/Inputs!$B$16) - U3771, 0)</f>
        <v>0</v>
      </c>
    </row>
    <row r="3772" spans="1:22" x14ac:dyDescent="0.3">
      <c r="A3772" s="1">
        <v>46180.083333333343</v>
      </c>
      <c r="B3772" s="2">
        <v>3.282767316266868</v>
      </c>
      <c r="C3772" s="2">
        <v>25.84129427299855</v>
      </c>
      <c r="D3772" s="2">
        <f t="shared" si="696"/>
        <v>36.465496892452641</v>
      </c>
      <c r="E3772" s="2">
        <f t="shared" si="697"/>
        <v>0.54712788604447804</v>
      </c>
      <c r="F3772" s="2">
        <f t="shared" si="705"/>
        <v>0</v>
      </c>
      <c r="G3772" s="2">
        <f t="shared" si="706"/>
        <v>0</v>
      </c>
      <c r="H3772" s="2">
        <f>MIN(Inputs!$B$2, (Inputs!$B$14 - F3772)/Inputs!$B$15)</f>
        <v>170</v>
      </c>
      <c r="I3772" s="2">
        <f>MAX(MIN(Inputs!$B$2, F3772*Inputs!$B$16, Inputs!$B$14*Inputs!$B$4 - G3772), 0)</f>
        <v>0</v>
      </c>
      <c r="J3772" s="2">
        <f>MAX(MIN(Inputs!$B$2, F3772*Inputs!$B$16, (Inputs!$B$14-F3772)/Inputs!$B$15)*Inputs!$B$9, 0)</f>
        <v>0</v>
      </c>
      <c r="K3772" s="2">
        <f>MAX(E3772*Inputs!$B$5 - B3772 - Inputs!$B$8, 0) * H3772</f>
        <v>0</v>
      </c>
      <c r="L3772" s="2">
        <f>IF(B3772 &gt;= D3772*Inputs!$B$10, MAX(B3772 - E3772/Inputs!$B$5 - Inputs!$B$8, 0) * I3772, 0)</f>
        <v>0</v>
      </c>
      <c r="M3772" s="2">
        <f t="shared" si="698"/>
        <v>0</v>
      </c>
      <c r="N3772" s="3" t="str">
        <f t="shared" si="699"/>
        <v>Idle</v>
      </c>
      <c r="O3772" s="3" t="str">
        <f t="shared" si="707"/>
        <v>Idle</v>
      </c>
      <c r="P3772" s="2">
        <f t="shared" si="700"/>
        <v>0</v>
      </c>
      <c r="Q3772" s="2">
        <f t="shared" si="701"/>
        <v>0</v>
      </c>
      <c r="R3772" s="2">
        <f t="shared" si="702"/>
        <v>0</v>
      </c>
      <c r="S3772" s="2">
        <f t="shared" si="703"/>
        <v>0</v>
      </c>
      <c r="T3772" s="2">
        <f t="shared" si="704"/>
        <v>0</v>
      </c>
      <c r="U3772" s="2">
        <f>IF(O3772="Reg", R3772 * Inputs!$B$7, 0)</f>
        <v>0</v>
      </c>
      <c r="V3772" s="2">
        <f>MAX(F3772 + P3772*Inputs!$B$15 - (Q3772/Inputs!$B$16) - U3772, 0)</f>
        <v>0</v>
      </c>
    </row>
    <row r="3773" spans="1:22" x14ac:dyDescent="0.3">
      <c r="A3773" s="1">
        <v>46180.125</v>
      </c>
      <c r="B3773" s="2">
        <v>0</v>
      </c>
      <c r="C3773" s="2">
        <v>11.55967119731649</v>
      </c>
      <c r="D3773" s="2">
        <f t="shared" si="696"/>
        <v>36.465496892452641</v>
      </c>
      <c r="E3773" s="2">
        <f t="shared" si="697"/>
        <v>0</v>
      </c>
      <c r="F3773" s="2">
        <f t="shared" si="705"/>
        <v>0</v>
      </c>
      <c r="G3773" s="2">
        <f t="shared" si="706"/>
        <v>0</v>
      </c>
      <c r="H3773" s="2">
        <f>MIN(Inputs!$B$2, (Inputs!$B$14 - F3773)/Inputs!$B$15)</f>
        <v>170</v>
      </c>
      <c r="I3773" s="2">
        <f>MAX(MIN(Inputs!$B$2, F3773*Inputs!$B$16, Inputs!$B$14*Inputs!$B$4 - G3773), 0)</f>
        <v>0</v>
      </c>
      <c r="J3773" s="2">
        <f>MAX(MIN(Inputs!$B$2, F3773*Inputs!$B$16, (Inputs!$B$14-F3773)/Inputs!$B$15)*Inputs!$B$9, 0)</f>
        <v>0</v>
      </c>
      <c r="K3773" s="2">
        <f>MAX(E3773*Inputs!$B$5 - B3773 - Inputs!$B$8, 0) * H3773</f>
        <v>0</v>
      </c>
      <c r="L3773" s="2">
        <f>IF(B3773 &gt;= D3773*Inputs!$B$10, MAX(B3773 - E3773/Inputs!$B$5 - Inputs!$B$8, 0) * I3773, 0)</f>
        <v>0</v>
      </c>
      <c r="M3773" s="2">
        <f t="shared" si="698"/>
        <v>0</v>
      </c>
      <c r="N3773" s="3" t="str">
        <f t="shared" si="699"/>
        <v>Idle</v>
      </c>
      <c r="O3773" s="3" t="str">
        <f t="shared" si="707"/>
        <v>Idle</v>
      </c>
      <c r="P3773" s="2">
        <f t="shared" si="700"/>
        <v>0</v>
      </c>
      <c r="Q3773" s="2">
        <f t="shared" si="701"/>
        <v>0</v>
      </c>
      <c r="R3773" s="2">
        <f t="shared" si="702"/>
        <v>0</v>
      </c>
      <c r="S3773" s="2">
        <f t="shared" si="703"/>
        <v>0</v>
      </c>
      <c r="T3773" s="2">
        <f t="shared" si="704"/>
        <v>0</v>
      </c>
      <c r="U3773" s="2">
        <f>IF(O3773="Reg", R3773 * Inputs!$B$7, 0)</f>
        <v>0</v>
      </c>
      <c r="V3773" s="2">
        <f>MAX(F3773 + P3773*Inputs!$B$15 - (Q3773/Inputs!$B$16) - U3773, 0)</f>
        <v>0</v>
      </c>
    </row>
    <row r="3774" spans="1:22" x14ac:dyDescent="0.3">
      <c r="A3774" s="1">
        <v>46180.166666666657</v>
      </c>
      <c r="B3774" s="2">
        <v>0</v>
      </c>
      <c r="C3774" s="2">
        <v>1.8392399934444921</v>
      </c>
      <c r="D3774" s="2">
        <f t="shared" si="696"/>
        <v>36.465496892452641</v>
      </c>
      <c r="E3774" s="2">
        <f t="shared" si="697"/>
        <v>0</v>
      </c>
      <c r="F3774" s="2">
        <f t="shared" si="705"/>
        <v>0</v>
      </c>
      <c r="G3774" s="2">
        <f t="shared" si="706"/>
        <v>0</v>
      </c>
      <c r="H3774" s="2">
        <f>MIN(Inputs!$B$2, (Inputs!$B$14 - F3774)/Inputs!$B$15)</f>
        <v>170</v>
      </c>
      <c r="I3774" s="2">
        <f>MAX(MIN(Inputs!$B$2, F3774*Inputs!$B$16, Inputs!$B$14*Inputs!$B$4 - G3774), 0)</f>
        <v>0</v>
      </c>
      <c r="J3774" s="2">
        <f>MAX(MIN(Inputs!$B$2, F3774*Inputs!$B$16, (Inputs!$B$14-F3774)/Inputs!$B$15)*Inputs!$B$9, 0)</f>
        <v>0</v>
      </c>
      <c r="K3774" s="2">
        <f>MAX(E3774*Inputs!$B$5 - B3774 - Inputs!$B$8, 0) * H3774</f>
        <v>0</v>
      </c>
      <c r="L3774" s="2">
        <f>IF(B3774 &gt;= D3774*Inputs!$B$10, MAX(B3774 - E3774/Inputs!$B$5 - Inputs!$B$8, 0) * I3774, 0)</f>
        <v>0</v>
      </c>
      <c r="M3774" s="2">
        <f t="shared" si="698"/>
        <v>0</v>
      </c>
      <c r="N3774" s="3" t="str">
        <f t="shared" si="699"/>
        <v>Idle</v>
      </c>
      <c r="O3774" s="3" t="str">
        <f t="shared" si="707"/>
        <v>Idle</v>
      </c>
      <c r="P3774" s="2">
        <f t="shared" si="700"/>
        <v>0</v>
      </c>
      <c r="Q3774" s="2">
        <f t="shared" si="701"/>
        <v>0</v>
      </c>
      <c r="R3774" s="2">
        <f t="shared" si="702"/>
        <v>0</v>
      </c>
      <c r="S3774" s="2">
        <f t="shared" si="703"/>
        <v>0</v>
      </c>
      <c r="T3774" s="2">
        <f t="shared" si="704"/>
        <v>0</v>
      </c>
      <c r="U3774" s="2">
        <f>IF(O3774="Reg", R3774 * Inputs!$B$7, 0)</f>
        <v>0</v>
      </c>
      <c r="V3774" s="2">
        <f>MAX(F3774 + P3774*Inputs!$B$15 - (Q3774/Inputs!$B$16) - U3774, 0)</f>
        <v>0</v>
      </c>
    </row>
    <row r="3775" spans="1:22" x14ac:dyDescent="0.3">
      <c r="A3775" s="1">
        <v>46180.208333333343</v>
      </c>
      <c r="B3775" s="2">
        <v>0</v>
      </c>
      <c r="C3775" s="2">
        <v>4.3263359582287233</v>
      </c>
      <c r="D3775" s="2">
        <f t="shared" si="696"/>
        <v>36.465496892452641</v>
      </c>
      <c r="E3775" s="2">
        <f t="shared" si="697"/>
        <v>0</v>
      </c>
      <c r="F3775" s="2">
        <f t="shared" si="705"/>
        <v>0</v>
      </c>
      <c r="G3775" s="2">
        <f t="shared" si="706"/>
        <v>0</v>
      </c>
      <c r="H3775" s="2">
        <f>MIN(Inputs!$B$2, (Inputs!$B$14 - F3775)/Inputs!$B$15)</f>
        <v>170</v>
      </c>
      <c r="I3775" s="2">
        <f>MAX(MIN(Inputs!$B$2, F3775*Inputs!$B$16, Inputs!$B$14*Inputs!$B$4 - G3775), 0)</f>
        <v>0</v>
      </c>
      <c r="J3775" s="2">
        <f>MAX(MIN(Inputs!$B$2, F3775*Inputs!$B$16, (Inputs!$B$14-F3775)/Inputs!$B$15)*Inputs!$B$9, 0)</f>
        <v>0</v>
      </c>
      <c r="K3775" s="2">
        <f>MAX(E3775*Inputs!$B$5 - B3775 - Inputs!$B$8, 0) * H3775</f>
        <v>0</v>
      </c>
      <c r="L3775" s="2">
        <f>IF(B3775 &gt;= D3775*Inputs!$B$10, MAX(B3775 - E3775/Inputs!$B$5 - Inputs!$B$8, 0) * I3775, 0)</f>
        <v>0</v>
      </c>
      <c r="M3775" s="2">
        <f t="shared" si="698"/>
        <v>0</v>
      </c>
      <c r="N3775" s="3" t="str">
        <f t="shared" si="699"/>
        <v>Idle</v>
      </c>
      <c r="O3775" s="3" t="str">
        <f t="shared" si="707"/>
        <v>Idle</v>
      </c>
      <c r="P3775" s="2">
        <f t="shared" si="700"/>
        <v>0</v>
      </c>
      <c r="Q3775" s="2">
        <f t="shared" si="701"/>
        <v>0</v>
      </c>
      <c r="R3775" s="2">
        <f t="shared" si="702"/>
        <v>0</v>
      </c>
      <c r="S3775" s="2">
        <f t="shared" si="703"/>
        <v>0</v>
      </c>
      <c r="T3775" s="2">
        <f t="shared" si="704"/>
        <v>0</v>
      </c>
      <c r="U3775" s="2">
        <f>IF(O3775="Reg", R3775 * Inputs!$B$7, 0)</f>
        <v>0</v>
      </c>
      <c r="V3775" s="2">
        <f>MAX(F3775 + P3775*Inputs!$B$15 - (Q3775/Inputs!$B$16) - U3775, 0)</f>
        <v>0</v>
      </c>
    </row>
    <row r="3776" spans="1:22" x14ac:dyDescent="0.3">
      <c r="A3776" s="1">
        <v>46180.25</v>
      </c>
      <c r="B3776" s="2">
        <v>0</v>
      </c>
      <c r="C3776" s="2">
        <v>5.4551067179342239</v>
      </c>
      <c r="D3776" s="2">
        <f t="shared" si="696"/>
        <v>36.465496892452641</v>
      </c>
      <c r="E3776" s="2">
        <f t="shared" si="697"/>
        <v>3.3281701394946133</v>
      </c>
      <c r="F3776" s="2">
        <f t="shared" si="705"/>
        <v>0</v>
      </c>
      <c r="G3776" s="2">
        <f t="shared" si="706"/>
        <v>0</v>
      </c>
      <c r="H3776" s="2">
        <f>MIN(Inputs!$B$2, (Inputs!$B$14 - F3776)/Inputs!$B$15)</f>
        <v>170</v>
      </c>
      <c r="I3776" s="2">
        <f>MAX(MIN(Inputs!$B$2, F3776*Inputs!$B$16, Inputs!$B$14*Inputs!$B$4 - G3776), 0)</f>
        <v>0</v>
      </c>
      <c r="J3776" s="2">
        <f>MAX(MIN(Inputs!$B$2, F3776*Inputs!$B$16, (Inputs!$B$14-F3776)/Inputs!$B$15)*Inputs!$B$9, 0)</f>
        <v>0</v>
      </c>
      <c r="K3776" s="2">
        <f>MAX(E3776*Inputs!$B$5 - B3776 - Inputs!$B$8, 0) * H3776</f>
        <v>0</v>
      </c>
      <c r="L3776" s="2">
        <f>IF(B3776 &gt;= D3776*Inputs!$B$10, MAX(B3776 - E3776/Inputs!$B$5 - Inputs!$B$8, 0) * I3776, 0)</f>
        <v>0</v>
      </c>
      <c r="M3776" s="2">
        <f t="shared" si="698"/>
        <v>0</v>
      </c>
      <c r="N3776" s="3" t="str">
        <f t="shared" si="699"/>
        <v>Idle</v>
      </c>
      <c r="O3776" s="3" t="str">
        <f t="shared" si="707"/>
        <v>Idle</v>
      </c>
      <c r="P3776" s="2">
        <f t="shared" si="700"/>
        <v>0</v>
      </c>
      <c r="Q3776" s="2">
        <f t="shared" si="701"/>
        <v>0</v>
      </c>
      <c r="R3776" s="2">
        <f t="shared" si="702"/>
        <v>0</v>
      </c>
      <c r="S3776" s="2">
        <f t="shared" si="703"/>
        <v>0</v>
      </c>
      <c r="T3776" s="2">
        <f t="shared" si="704"/>
        <v>0</v>
      </c>
      <c r="U3776" s="2">
        <f>IF(O3776="Reg", R3776 * Inputs!$B$7, 0)</f>
        <v>0</v>
      </c>
      <c r="V3776" s="2">
        <f>MAX(F3776 + P3776*Inputs!$B$15 - (Q3776/Inputs!$B$16) - U3776, 0)</f>
        <v>0</v>
      </c>
    </row>
    <row r="3777" spans="1:22" x14ac:dyDescent="0.3">
      <c r="A3777" s="1">
        <v>46180.291666666657</v>
      </c>
      <c r="B3777" s="2">
        <v>0</v>
      </c>
      <c r="C3777" s="2">
        <v>3.1045332767542599</v>
      </c>
      <c r="D3777" s="2">
        <f t="shared" si="696"/>
        <v>36.465496892452641</v>
      </c>
      <c r="E3777" s="2">
        <f t="shared" si="697"/>
        <v>8.4908702788709363</v>
      </c>
      <c r="F3777" s="2">
        <f t="shared" si="705"/>
        <v>0</v>
      </c>
      <c r="G3777" s="2">
        <f t="shared" si="706"/>
        <v>0</v>
      </c>
      <c r="H3777" s="2">
        <f>MIN(Inputs!$B$2, (Inputs!$B$14 - F3777)/Inputs!$B$15)</f>
        <v>170</v>
      </c>
      <c r="I3777" s="2">
        <f>MAX(MIN(Inputs!$B$2, F3777*Inputs!$B$16, Inputs!$B$14*Inputs!$B$4 - G3777), 0)</f>
        <v>0</v>
      </c>
      <c r="J3777" s="2">
        <f>MAX(MIN(Inputs!$B$2, F3777*Inputs!$B$16, (Inputs!$B$14-F3777)/Inputs!$B$15)*Inputs!$B$9, 0)</f>
        <v>0</v>
      </c>
      <c r="K3777" s="2">
        <f>MAX(E3777*Inputs!$B$5 - B3777 - Inputs!$B$8, 0) * H3777</f>
        <v>0</v>
      </c>
      <c r="L3777" s="2">
        <f>IF(B3777 &gt;= D3777*Inputs!$B$10, MAX(B3777 - E3777/Inputs!$B$5 - Inputs!$B$8, 0) * I3777, 0)</f>
        <v>0</v>
      </c>
      <c r="M3777" s="2">
        <f t="shared" si="698"/>
        <v>0</v>
      </c>
      <c r="N3777" s="3" t="str">
        <f t="shared" si="699"/>
        <v>Idle</v>
      </c>
      <c r="O3777" s="3" t="str">
        <f t="shared" si="707"/>
        <v>Idle</v>
      </c>
      <c r="P3777" s="2">
        <f t="shared" si="700"/>
        <v>0</v>
      </c>
      <c r="Q3777" s="2">
        <f t="shared" si="701"/>
        <v>0</v>
      </c>
      <c r="R3777" s="2">
        <f t="shared" si="702"/>
        <v>0</v>
      </c>
      <c r="S3777" s="2">
        <f t="shared" si="703"/>
        <v>0</v>
      </c>
      <c r="T3777" s="2">
        <f t="shared" si="704"/>
        <v>0</v>
      </c>
      <c r="U3777" s="2">
        <f>IF(O3777="Reg", R3777 * Inputs!$B$7, 0)</f>
        <v>0</v>
      </c>
      <c r="V3777" s="2">
        <f>MAX(F3777 + P3777*Inputs!$B$15 - (Q3777/Inputs!$B$16) - U3777, 0)</f>
        <v>0</v>
      </c>
    </row>
    <row r="3778" spans="1:22" x14ac:dyDescent="0.3">
      <c r="A3778" s="1">
        <v>46180.333333333343</v>
      </c>
      <c r="B3778" s="2">
        <v>0</v>
      </c>
      <c r="C3778" s="2">
        <v>9.2505279352732668</v>
      </c>
      <c r="D3778" s="2">
        <f t="shared" ref="D3778:D3841" si="708">AVERAGEIFS(B:B, A:A, "&gt;="&amp;INT(A3778), A:A, "&lt;"&amp;INT(A3778)+1)</f>
        <v>36.465496892452641</v>
      </c>
      <c r="E3778" s="2">
        <f t="shared" ref="E3778:E3841" si="709">AVERAGE(B3778:B3783)</f>
        <v>14.17259319189678</v>
      </c>
      <c r="F3778" s="2">
        <f t="shared" si="705"/>
        <v>0</v>
      </c>
      <c r="G3778" s="2">
        <f t="shared" si="706"/>
        <v>0</v>
      </c>
      <c r="H3778" s="2">
        <f>MIN(Inputs!$B$2, (Inputs!$B$14 - F3778)/Inputs!$B$15)</f>
        <v>170</v>
      </c>
      <c r="I3778" s="2">
        <f>MAX(MIN(Inputs!$B$2, F3778*Inputs!$B$16, Inputs!$B$14*Inputs!$B$4 - G3778), 0)</f>
        <v>0</v>
      </c>
      <c r="J3778" s="2">
        <f>MAX(MIN(Inputs!$B$2, F3778*Inputs!$B$16, (Inputs!$B$14-F3778)/Inputs!$B$15)*Inputs!$B$9, 0)</f>
        <v>0</v>
      </c>
      <c r="K3778" s="2">
        <f>MAX(E3778*Inputs!$B$5 - B3778 - Inputs!$B$8, 0) * H3778</f>
        <v>0</v>
      </c>
      <c r="L3778" s="2">
        <f>IF(B3778 &gt;= D3778*Inputs!$B$10, MAX(B3778 - E3778/Inputs!$B$5 - Inputs!$B$8, 0) * I3778, 0)</f>
        <v>0</v>
      </c>
      <c r="M3778" s="2">
        <f t="shared" ref="M3778:M3841" si="710">C3778 * J3778</f>
        <v>0</v>
      </c>
      <c r="N3778" s="3" t="str">
        <f t="shared" ref="N3778:N3841" si="711">IF(MAX(K3778, L3778, M3778)&lt;=0, "Idle", IF(AND(M3778&gt;=K3778, M3778&gt;=L3778), "Reg", IF(L3778&gt;=K3778, "Discharge", "Charge")))</f>
        <v>Idle</v>
      </c>
      <c r="O3778" s="3" t="str">
        <f t="shared" si="707"/>
        <v>Idle</v>
      </c>
      <c r="P3778" s="2">
        <f t="shared" ref="P3778:P3841" si="712">IF(O3778="Charge", H3778, 0)</f>
        <v>0</v>
      </c>
      <c r="Q3778" s="2">
        <f t="shared" ref="Q3778:Q3841" si="713">IF(O3778="Discharge", I3778, 0)</f>
        <v>0</v>
      </c>
      <c r="R3778" s="2">
        <f t="shared" ref="R3778:R3841" si="714">IF(O3778="Reg", J3778, 0)</f>
        <v>0</v>
      </c>
      <c r="S3778" s="2">
        <f t="shared" ref="S3778:S3841" si="715">(Q3778 - P3778) * B3778</f>
        <v>0</v>
      </c>
      <c r="T3778" s="2">
        <f t="shared" ref="T3778:T3841" si="716">R3778 * C3778</f>
        <v>0</v>
      </c>
      <c r="U3778" s="2">
        <f>IF(O3778="Reg", R3778 * Inputs!$B$7, 0)</f>
        <v>0</v>
      </c>
      <c r="V3778" s="2">
        <f>MAX(F3778 + P3778*Inputs!$B$15 - (Q3778/Inputs!$B$16) - U3778, 0)</f>
        <v>0</v>
      </c>
    </row>
    <row r="3779" spans="1:22" x14ac:dyDescent="0.3">
      <c r="A3779" s="1">
        <v>46180.375</v>
      </c>
      <c r="B3779" s="2">
        <v>0</v>
      </c>
      <c r="C3779" s="2">
        <v>14.861304803074519</v>
      </c>
      <c r="D3779" s="2">
        <f t="shared" si="708"/>
        <v>36.465496892452641</v>
      </c>
      <c r="E3779" s="2">
        <f t="shared" si="709"/>
        <v>23.382090071253568</v>
      </c>
      <c r="F3779" s="2">
        <f t="shared" ref="F3779:F3842" si="717">V3778</f>
        <v>0</v>
      </c>
      <c r="G3779" s="2">
        <f t="shared" ref="G3779:G3842" si="718">IF(INT(A3779)=INT(A3778), G3778 + Q3778, 0)</f>
        <v>0</v>
      </c>
      <c r="H3779" s="2">
        <f>MIN(Inputs!$B$2, (Inputs!$B$14 - F3779)/Inputs!$B$15)</f>
        <v>170</v>
      </c>
      <c r="I3779" s="2">
        <f>MAX(MIN(Inputs!$B$2, F3779*Inputs!$B$16, Inputs!$B$14*Inputs!$B$4 - G3779), 0)</f>
        <v>0</v>
      </c>
      <c r="J3779" s="2">
        <f>MAX(MIN(Inputs!$B$2, F3779*Inputs!$B$16, (Inputs!$B$14-F3779)/Inputs!$B$15)*Inputs!$B$9, 0)</f>
        <v>0</v>
      </c>
      <c r="K3779" s="2">
        <f>MAX(E3779*Inputs!$B$5 - B3779 - Inputs!$B$8, 0) * H3779</f>
        <v>97.960674659533851</v>
      </c>
      <c r="L3779" s="2">
        <f>IF(B3779 &gt;= D3779*Inputs!$B$10, MAX(B3779 - E3779/Inputs!$B$5 - Inputs!$B$8, 0) * I3779, 0)</f>
        <v>0</v>
      </c>
      <c r="M3779" s="2">
        <f t="shared" si="710"/>
        <v>0</v>
      </c>
      <c r="N3779" s="3" t="str">
        <f t="shared" si="711"/>
        <v>Charge</v>
      </c>
      <c r="O3779" s="3" t="str">
        <f t="shared" si="707"/>
        <v>Charge</v>
      </c>
      <c r="P3779" s="2">
        <f t="shared" si="712"/>
        <v>170</v>
      </c>
      <c r="Q3779" s="2">
        <f t="shared" si="713"/>
        <v>0</v>
      </c>
      <c r="R3779" s="2">
        <f t="shared" si="714"/>
        <v>0</v>
      </c>
      <c r="S3779" s="2">
        <f t="shared" si="715"/>
        <v>0</v>
      </c>
      <c r="T3779" s="2">
        <f t="shared" si="716"/>
        <v>0</v>
      </c>
      <c r="U3779" s="2">
        <f>IF(O3779="Reg", R3779 * Inputs!$B$7, 0)</f>
        <v>0</v>
      </c>
      <c r="V3779" s="2">
        <f>MAX(F3779 + P3779*Inputs!$B$15 - (Q3779/Inputs!$B$16) - U3779, 0)</f>
        <v>170</v>
      </c>
    </row>
    <row r="3780" spans="1:22" x14ac:dyDescent="0.3">
      <c r="A3780" s="1">
        <v>46180.416666666657</v>
      </c>
      <c r="B3780" s="2">
        <v>0</v>
      </c>
      <c r="C3780" s="2">
        <v>12.829389184335209</v>
      </c>
      <c r="D3780" s="2">
        <f t="shared" si="708"/>
        <v>36.465496892452641</v>
      </c>
      <c r="E3780" s="2">
        <f t="shared" si="709"/>
        <v>34.593724786772214</v>
      </c>
      <c r="F3780" s="2">
        <f t="shared" si="717"/>
        <v>170</v>
      </c>
      <c r="G3780" s="2">
        <f t="shared" si="718"/>
        <v>0</v>
      </c>
      <c r="H3780" s="2">
        <f>MIN(Inputs!$B$2, (Inputs!$B$14 - F3780)/Inputs!$B$15)</f>
        <v>170</v>
      </c>
      <c r="I3780" s="2">
        <f>MAX(MIN(Inputs!$B$2, F3780*Inputs!$B$16, Inputs!$B$14*Inputs!$B$4 - G3780), 0)</f>
        <v>170</v>
      </c>
      <c r="J3780" s="2">
        <f>MAX(MIN(Inputs!$B$2, F3780*Inputs!$B$16, (Inputs!$B$14-F3780)/Inputs!$B$15)*Inputs!$B$9, 0)</f>
        <v>136</v>
      </c>
      <c r="K3780" s="2">
        <f>MAX(E3780*Inputs!$B$5 - B3780 - Inputs!$B$8, 0) * H3780</f>
        <v>1775.2212281011232</v>
      </c>
      <c r="L3780" s="2">
        <f>IF(B3780 &gt;= D3780*Inputs!$B$10, MAX(B3780 - E3780/Inputs!$B$5 - Inputs!$B$8, 0) * I3780, 0)</f>
        <v>0</v>
      </c>
      <c r="M3780" s="2">
        <f t="shared" si="710"/>
        <v>1744.7969290695885</v>
      </c>
      <c r="N3780" s="3" t="str">
        <f t="shared" si="711"/>
        <v>Charge</v>
      </c>
      <c r="O3780" s="3" t="str">
        <f t="shared" ref="O3780:O3843" si="719">IF(O3779&lt;&gt;O3778, O3779, N3780)</f>
        <v>Charge</v>
      </c>
      <c r="P3780" s="2">
        <f t="shared" si="712"/>
        <v>170</v>
      </c>
      <c r="Q3780" s="2">
        <f t="shared" si="713"/>
        <v>0</v>
      </c>
      <c r="R3780" s="2">
        <f t="shared" si="714"/>
        <v>0</v>
      </c>
      <c r="S3780" s="2">
        <f t="shared" si="715"/>
        <v>0</v>
      </c>
      <c r="T3780" s="2">
        <f t="shared" si="716"/>
        <v>0</v>
      </c>
      <c r="U3780" s="2">
        <f>IF(O3780="Reg", R3780 * Inputs!$B$7, 0)</f>
        <v>0</v>
      </c>
      <c r="V3780" s="2">
        <f>MAX(F3780 + P3780*Inputs!$B$15 - (Q3780/Inputs!$B$16) - U3780, 0)</f>
        <v>340</v>
      </c>
    </row>
    <row r="3781" spans="1:22" x14ac:dyDescent="0.3">
      <c r="A3781" s="1">
        <v>46180.458333333343</v>
      </c>
      <c r="B3781" s="2">
        <v>19.96902083696768</v>
      </c>
      <c r="C3781" s="2">
        <v>14.93753340179998</v>
      </c>
      <c r="D3781" s="2">
        <f t="shared" si="708"/>
        <v>36.465496892452641</v>
      </c>
      <c r="E3781" s="2">
        <f t="shared" si="709"/>
        <v>47.91338431732256</v>
      </c>
      <c r="F3781" s="2">
        <f t="shared" si="717"/>
        <v>340</v>
      </c>
      <c r="G3781" s="2">
        <f t="shared" si="718"/>
        <v>0</v>
      </c>
      <c r="H3781" s="2">
        <f>MIN(Inputs!$B$2, (Inputs!$B$14 - F3781)/Inputs!$B$15)</f>
        <v>0</v>
      </c>
      <c r="I3781" s="2">
        <f>MAX(MIN(Inputs!$B$2, F3781*Inputs!$B$16, Inputs!$B$14*Inputs!$B$4 - G3781), 0)</f>
        <v>170</v>
      </c>
      <c r="J3781" s="2">
        <f>MAX(MIN(Inputs!$B$2, F3781*Inputs!$B$16, (Inputs!$B$14-F3781)/Inputs!$B$15)*Inputs!$B$9, 0)</f>
        <v>0</v>
      </c>
      <c r="K3781" s="2">
        <f>MAX(E3781*Inputs!$B$5 - B3781 - Inputs!$B$8, 0) * H3781</f>
        <v>0</v>
      </c>
      <c r="L3781" s="2">
        <f>IF(B3781 &gt;= D3781*Inputs!$B$10, MAX(B3781 - E3781/Inputs!$B$5 - Inputs!$B$8, 0) * I3781, 0)</f>
        <v>0</v>
      </c>
      <c r="M3781" s="2">
        <f t="shared" si="710"/>
        <v>0</v>
      </c>
      <c r="N3781" s="3" t="str">
        <f t="shared" si="711"/>
        <v>Idle</v>
      </c>
      <c r="O3781" s="3" t="str">
        <f t="shared" si="719"/>
        <v>Idle</v>
      </c>
      <c r="P3781" s="2">
        <f t="shared" si="712"/>
        <v>0</v>
      </c>
      <c r="Q3781" s="2">
        <f t="shared" si="713"/>
        <v>0</v>
      </c>
      <c r="R3781" s="2">
        <f t="shared" si="714"/>
        <v>0</v>
      </c>
      <c r="S3781" s="2">
        <f t="shared" si="715"/>
        <v>0</v>
      </c>
      <c r="T3781" s="2">
        <f t="shared" si="716"/>
        <v>0</v>
      </c>
      <c r="U3781" s="2">
        <f>IF(O3781="Reg", R3781 * Inputs!$B$7, 0)</f>
        <v>0</v>
      </c>
      <c r="V3781" s="2">
        <f>MAX(F3781 + P3781*Inputs!$B$15 - (Q3781/Inputs!$B$16) - U3781, 0)</f>
        <v>340</v>
      </c>
    </row>
    <row r="3782" spans="1:22" x14ac:dyDescent="0.3">
      <c r="A3782" s="1">
        <v>46180.5</v>
      </c>
      <c r="B3782" s="2">
        <v>30.976200836257942</v>
      </c>
      <c r="C3782" s="2">
        <v>19.655433274078899</v>
      </c>
      <c r="D3782" s="2">
        <f t="shared" si="708"/>
        <v>36.465496892452641</v>
      </c>
      <c r="E3782" s="2">
        <f t="shared" si="709"/>
        <v>58.977437550512441</v>
      </c>
      <c r="F3782" s="2">
        <f t="shared" si="717"/>
        <v>340</v>
      </c>
      <c r="G3782" s="2">
        <f t="shared" si="718"/>
        <v>0</v>
      </c>
      <c r="H3782" s="2">
        <f>MIN(Inputs!$B$2, (Inputs!$B$14 - F3782)/Inputs!$B$15)</f>
        <v>0</v>
      </c>
      <c r="I3782" s="2">
        <f>MAX(MIN(Inputs!$B$2, F3782*Inputs!$B$16, Inputs!$B$14*Inputs!$B$4 - G3782), 0)</f>
        <v>170</v>
      </c>
      <c r="J3782" s="2">
        <f>MAX(MIN(Inputs!$B$2, F3782*Inputs!$B$16, (Inputs!$B$14-F3782)/Inputs!$B$15)*Inputs!$B$9, 0)</f>
        <v>0</v>
      </c>
      <c r="K3782" s="2">
        <f>MAX(E3782*Inputs!$B$5 - B3782 - Inputs!$B$8, 0) * H3782</f>
        <v>0</v>
      </c>
      <c r="L3782" s="2">
        <f>IF(B3782 &gt;= D3782*Inputs!$B$10, MAX(B3782 - E3782/Inputs!$B$5 - Inputs!$B$8, 0) * I3782, 0)</f>
        <v>0</v>
      </c>
      <c r="M3782" s="2">
        <f t="shared" si="710"/>
        <v>0</v>
      </c>
      <c r="N3782" s="3" t="str">
        <f t="shared" si="711"/>
        <v>Idle</v>
      </c>
      <c r="O3782" s="3" t="str">
        <f t="shared" si="719"/>
        <v>Idle</v>
      </c>
      <c r="P3782" s="2">
        <f t="shared" si="712"/>
        <v>0</v>
      </c>
      <c r="Q3782" s="2">
        <f t="shared" si="713"/>
        <v>0</v>
      </c>
      <c r="R3782" s="2">
        <f t="shared" si="714"/>
        <v>0</v>
      </c>
      <c r="S3782" s="2">
        <f t="shared" si="715"/>
        <v>0</v>
      </c>
      <c r="T3782" s="2">
        <f t="shared" si="716"/>
        <v>0</v>
      </c>
      <c r="U3782" s="2">
        <f>IF(O3782="Reg", R3782 * Inputs!$B$7, 0)</f>
        <v>0</v>
      </c>
      <c r="V3782" s="2">
        <f>MAX(F3782 + P3782*Inputs!$B$15 - (Q3782/Inputs!$B$16) - U3782, 0)</f>
        <v>340</v>
      </c>
    </row>
    <row r="3783" spans="1:22" x14ac:dyDescent="0.3">
      <c r="A3783" s="1">
        <v>46180.541666666657</v>
      </c>
      <c r="B3783" s="2">
        <v>34.090337478155057</v>
      </c>
      <c r="C3783" s="2">
        <v>8.8625030256663901</v>
      </c>
      <c r="D3783" s="2">
        <f t="shared" si="708"/>
        <v>36.465496892452641</v>
      </c>
      <c r="E3783" s="2">
        <f t="shared" si="709"/>
        <v>69.261779911228231</v>
      </c>
      <c r="F3783" s="2">
        <f t="shared" si="717"/>
        <v>340</v>
      </c>
      <c r="G3783" s="2">
        <f t="shared" si="718"/>
        <v>0</v>
      </c>
      <c r="H3783" s="2">
        <f>MIN(Inputs!$B$2, (Inputs!$B$14 - F3783)/Inputs!$B$15)</f>
        <v>0</v>
      </c>
      <c r="I3783" s="2">
        <f>MAX(MIN(Inputs!$B$2, F3783*Inputs!$B$16, Inputs!$B$14*Inputs!$B$4 - G3783), 0)</f>
        <v>170</v>
      </c>
      <c r="J3783" s="2">
        <f>MAX(MIN(Inputs!$B$2, F3783*Inputs!$B$16, (Inputs!$B$14-F3783)/Inputs!$B$15)*Inputs!$B$9, 0)</f>
        <v>0</v>
      </c>
      <c r="K3783" s="2">
        <f>MAX(E3783*Inputs!$B$5 - B3783 - Inputs!$B$8, 0) * H3783</f>
        <v>0</v>
      </c>
      <c r="L3783" s="2">
        <f>IF(B3783 &gt;= D3783*Inputs!$B$10, MAX(B3783 - E3783/Inputs!$B$5 - Inputs!$B$8, 0) * I3783, 0)</f>
        <v>0</v>
      </c>
      <c r="M3783" s="2">
        <f t="shared" si="710"/>
        <v>0</v>
      </c>
      <c r="N3783" s="3" t="str">
        <f t="shared" si="711"/>
        <v>Idle</v>
      </c>
      <c r="O3783" s="3" t="str">
        <f t="shared" si="719"/>
        <v>Idle</v>
      </c>
      <c r="P3783" s="2">
        <f t="shared" si="712"/>
        <v>0</v>
      </c>
      <c r="Q3783" s="2">
        <f t="shared" si="713"/>
        <v>0</v>
      </c>
      <c r="R3783" s="2">
        <f t="shared" si="714"/>
        <v>0</v>
      </c>
      <c r="S3783" s="2">
        <f t="shared" si="715"/>
        <v>0</v>
      </c>
      <c r="T3783" s="2">
        <f t="shared" si="716"/>
        <v>0</v>
      </c>
      <c r="U3783" s="2">
        <f>IF(O3783="Reg", R3783 * Inputs!$B$7, 0)</f>
        <v>0</v>
      </c>
      <c r="V3783" s="2">
        <f>MAX(F3783 + P3783*Inputs!$B$15 - (Q3783/Inputs!$B$16) - U3783, 0)</f>
        <v>340</v>
      </c>
    </row>
    <row r="3784" spans="1:22" x14ac:dyDescent="0.3">
      <c r="A3784" s="1">
        <v>46180.583333333343</v>
      </c>
      <c r="B3784" s="2">
        <v>55.256981276140714</v>
      </c>
      <c r="C3784" s="2">
        <v>14.84355325066012</v>
      </c>
      <c r="D3784" s="2">
        <f t="shared" si="708"/>
        <v>36.465496892452641</v>
      </c>
      <c r="E3784" s="2">
        <f t="shared" si="709"/>
        <v>78.957936327668236</v>
      </c>
      <c r="F3784" s="2">
        <f t="shared" si="717"/>
        <v>340</v>
      </c>
      <c r="G3784" s="2">
        <f t="shared" si="718"/>
        <v>0</v>
      </c>
      <c r="H3784" s="2">
        <f>MIN(Inputs!$B$2, (Inputs!$B$14 - F3784)/Inputs!$B$15)</f>
        <v>0</v>
      </c>
      <c r="I3784" s="2">
        <f>MAX(MIN(Inputs!$B$2, F3784*Inputs!$B$16, Inputs!$B$14*Inputs!$B$4 - G3784), 0)</f>
        <v>170</v>
      </c>
      <c r="J3784" s="2">
        <f>MAX(MIN(Inputs!$B$2, F3784*Inputs!$B$16, (Inputs!$B$14-F3784)/Inputs!$B$15)*Inputs!$B$9, 0)</f>
        <v>0</v>
      </c>
      <c r="K3784" s="2">
        <f>MAX(E3784*Inputs!$B$5 - B3784 - Inputs!$B$8, 0) * H3784</f>
        <v>0</v>
      </c>
      <c r="L3784" s="2">
        <f>IF(B3784 &gt;= D3784*Inputs!$B$10, MAX(B3784 - E3784/Inputs!$B$5 - Inputs!$B$8, 0) * I3784, 0)</f>
        <v>0</v>
      </c>
      <c r="M3784" s="2">
        <f t="shared" si="710"/>
        <v>0</v>
      </c>
      <c r="N3784" s="3" t="str">
        <f t="shared" si="711"/>
        <v>Idle</v>
      </c>
      <c r="O3784" s="3" t="str">
        <f t="shared" si="719"/>
        <v>Idle</v>
      </c>
      <c r="P3784" s="2">
        <f t="shared" si="712"/>
        <v>0</v>
      </c>
      <c r="Q3784" s="2">
        <f t="shared" si="713"/>
        <v>0</v>
      </c>
      <c r="R3784" s="2">
        <f t="shared" si="714"/>
        <v>0</v>
      </c>
      <c r="S3784" s="2">
        <f t="shared" si="715"/>
        <v>0</v>
      </c>
      <c r="T3784" s="2">
        <f t="shared" si="716"/>
        <v>0</v>
      </c>
      <c r="U3784" s="2">
        <f>IF(O3784="Reg", R3784 * Inputs!$B$7, 0)</f>
        <v>0</v>
      </c>
      <c r="V3784" s="2">
        <f>MAX(F3784 + P3784*Inputs!$B$15 - (Q3784/Inputs!$B$16) - U3784, 0)</f>
        <v>340</v>
      </c>
    </row>
    <row r="3785" spans="1:22" x14ac:dyDescent="0.3">
      <c r="A3785" s="1">
        <v>46180.625</v>
      </c>
      <c r="B3785" s="2">
        <v>67.269808293111879</v>
      </c>
      <c r="C3785" s="2">
        <v>5.3149118163400617</v>
      </c>
      <c r="D3785" s="2">
        <f t="shared" si="708"/>
        <v>36.465496892452641</v>
      </c>
      <c r="E3785" s="2">
        <f t="shared" si="709"/>
        <v>81.652017163318405</v>
      </c>
      <c r="F3785" s="2">
        <f t="shared" si="717"/>
        <v>340</v>
      </c>
      <c r="G3785" s="2">
        <f t="shared" si="718"/>
        <v>0</v>
      </c>
      <c r="H3785" s="2">
        <f>MIN(Inputs!$B$2, (Inputs!$B$14 - F3785)/Inputs!$B$15)</f>
        <v>0</v>
      </c>
      <c r="I3785" s="2">
        <f>MAX(MIN(Inputs!$B$2, F3785*Inputs!$B$16, Inputs!$B$14*Inputs!$B$4 - G3785), 0)</f>
        <v>170</v>
      </c>
      <c r="J3785" s="2">
        <f>MAX(MIN(Inputs!$B$2, F3785*Inputs!$B$16, (Inputs!$B$14-F3785)/Inputs!$B$15)*Inputs!$B$9, 0)</f>
        <v>0</v>
      </c>
      <c r="K3785" s="2">
        <f>MAX(E3785*Inputs!$B$5 - B3785 - Inputs!$B$8, 0) * H3785</f>
        <v>0</v>
      </c>
      <c r="L3785" s="2">
        <f>IF(B3785 &gt;= D3785*Inputs!$B$10, MAX(B3785 - E3785/Inputs!$B$5 - Inputs!$B$8, 0) * I3785, 0)</f>
        <v>0</v>
      </c>
      <c r="M3785" s="2">
        <f t="shared" si="710"/>
        <v>0</v>
      </c>
      <c r="N3785" s="3" t="str">
        <f t="shared" si="711"/>
        <v>Idle</v>
      </c>
      <c r="O3785" s="3" t="str">
        <f t="shared" si="719"/>
        <v>Idle</v>
      </c>
      <c r="P3785" s="2">
        <f t="shared" si="712"/>
        <v>0</v>
      </c>
      <c r="Q3785" s="2">
        <f t="shared" si="713"/>
        <v>0</v>
      </c>
      <c r="R3785" s="2">
        <f t="shared" si="714"/>
        <v>0</v>
      </c>
      <c r="S3785" s="2">
        <f t="shared" si="715"/>
        <v>0</v>
      </c>
      <c r="T3785" s="2">
        <f t="shared" si="716"/>
        <v>0</v>
      </c>
      <c r="U3785" s="2">
        <f>IF(O3785="Reg", R3785 * Inputs!$B$7, 0)</f>
        <v>0</v>
      </c>
      <c r="V3785" s="2">
        <f>MAX(F3785 + P3785*Inputs!$B$15 - (Q3785/Inputs!$B$16) - U3785, 0)</f>
        <v>340</v>
      </c>
    </row>
    <row r="3786" spans="1:22" x14ac:dyDescent="0.3">
      <c r="A3786" s="1">
        <v>46180.666666666657</v>
      </c>
      <c r="B3786" s="2">
        <v>79.917957183302036</v>
      </c>
      <c r="C3786" s="2">
        <v>15.193612521060709</v>
      </c>
      <c r="D3786" s="2">
        <f t="shared" si="708"/>
        <v>36.465496892452641</v>
      </c>
      <c r="E3786" s="2">
        <f t="shared" si="709"/>
        <v>82.718130816049367</v>
      </c>
      <c r="F3786" s="2">
        <f t="shared" si="717"/>
        <v>340</v>
      </c>
      <c r="G3786" s="2">
        <f t="shared" si="718"/>
        <v>0</v>
      </c>
      <c r="H3786" s="2">
        <f>MIN(Inputs!$B$2, (Inputs!$B$14 - F3786)/Inputs!$B$15)</f>
        <v>0</v>
      </c>
      <c r="I3786" s="2">
        <f>MAX(MIN(Inputs!$B$2, F3786*Inputs!$B$16, Inputs!$B$14*Inputs!$B$4 - G3786), 0)</f>
        <v>170</v>
      </c>
      <c r="J3786" s="2">
        <f>MAX(MIN(Inputs!$B$2, F3786*Inputs!$B$16, (Inputs!$B$14-F3786)/Inputs!$B$15)*Inputs!$B$9, 0)</f>
        <v>0</v>
      </c>
      <c r="K3786" s="2">
        <f>MAX(E3786*Inputs!$B$5 - B3786 - Inputs!$B$8, 0) * H3786</f>
        <v>0</v>
      </c>
      <c r="L3786" s="2">
        <f>IF(B3786 &gt;= D3786*Inputs!$B$10, MAX(B3786 - E3786/Inputs!$B$5 - Inputs!$B$8, 0) * I3786, 0)</f>
        <v>0</v>
      </c>
      <c r="M3786" s="2">
        <f t="shared" si="710"/>
        <v>0</v>
      </c>
      <c r="N3786" s="3" t="str">
        <f t="shared" si="711"/>
        <v>Idle</v>
      </c>
      <c r="O3786" s="3" t="str">
        <f t="shared" si="719"/>
        <v>Idle</v>
      </c>
      <c r="P3786" s="2">
        <f t="shared" si="712"/>
        <v>0</v>
      </c>
      <c r="Q3786" s="2">
        <f t="shared" si="713"/>
        <v>0</v>
      </c>
      <c r="R3786" s="2">
        <f t="shared" si="714"/>
        <v>0</v>
      </c>
      <c r="S3786" s="2">
        <f t="shared" si="715"/>
        <v>0</v>
      </c>
      <c r="T3786" s="2">
        <f t="shared" si="716"/>
        <v>0</v>
      </c>
      <c r="U3786" s="2">
        <f>IF(O3786="Reg", R3786 * Inputs!$B$7, 0)</f>
        <v>0</v>
      </c>
      <c r="V3786" s="2">
        <f>MAX(F3786 + P3786*Inputs!$B$15 - (Q3786/Inputs!$B$16) - U3786, 0)</f>
        <v>340</v>
      </c>
    </row>
    <row r="3787" spans="1:22" x14ac:dyDescent="0.3">
      <c r="A3787" s="1">
        <v>46180.708333333343</v>
      </c>
      <c r="B3787" s="2">
        <v>86.353340236107044</v>
      </c>
      <c r="C3787" s="2">
        <v>6.0140648285907377</v>
      </c>
      <c r="D3787" s="2">
        <f t="shared" si="708"/>
        <v>36.465496892452641</v>
      </c>
      <c r="E3787" s="2">
        <f t="shared" si="709"/>
        <v>81.065038907530337</v>
      </c>
      <c r="F3787" s="2">
        <f t="shared" si="717"/>
        <v>340</v>
      </c>
      <c r="G3787" s="2">
        <f t="shared" si="718"/>
        <v>0</v>
      </c>
      <c r="H3787" s="2">
        <f>MIN(Inputs!$B$2, (Inputs!$B$14 - F3787)/Inputs!$B$15)</f>
        <v>0</v>
      </c>
      <c r="I3787" s="2">
        <f>MAX(MIN(Inputs!$B$2, F3787*Inputs!$B$16, Inputs!$B$14*Inputs!$B$4 - G3787), 0)</f>
        <v>170</v>
      </c>
      <c r="J3787" s="2">
        <f>MAX(MIN(Inputs!$B$2, F3787*Inputs!$B$16, (Inputs!$B$14-F3787)/Inputs!$B$15)*Inputs!$B$9, 0)</f>
        <v>0</v>
      </c>
      <c r="K3787" s="2">
        <f>MAX(E3787*Inputs!$B$5 - B3787 - Inputs!$B$8, 0) * H3787</f>
        <v>0</v>
      </c>
      <c r="L3787" s="2">
        <f>IF(B3787 &gt;= D3787*Inputs!$B$10, MAX(B3787 - E3787/Inputs!$B$5 - Inputs!$B$8, 0) * I3787, 0)</f>
        <v>0</v>
      </c>
      <c r="M3787" s="2">
        <f t="shared" si="710"/>
        <v>0</v>
      </c>
      <c r="N3787" s="3" t="str">
        <f t="shared" si="711"/>
        <v>Idle</v>
      </c>
      <c r="O3787" s="3" t="str">
        <f t="shared" si="719"/>
        <v>Idle</v>
      </c>
      <c r="P3787" s="2">
        <f t="shared" si="712"/>
        <v>0</v>
      </c>
      <c r="Q3787" s="2">
        <f t="shared" si="713"/>
        <v>0</v>
      </c>
      <c r="R3787" s="2">
        <f t="shared" si="714"/>
        <v>0</v>
      </c>
      <c r="S3787" s="2">
        <f t="shared" si="715"/>
        <v>0</v>
      </c>
      <c r="T3787" s="2">
        <f t="shared" si="716"/>
        <v>0</v>
      </c>
      <c r="U3787" s="2">
        <f>IF(O3787="Reg", R3787 * Inputs!$B$7, 0)</f>
        <v>0</v>
      </c>
      <c r="V3787" s="2">
        <f>MAX(F3787 + P3787*Inputs!$B$15 - (Q3787/Inputs!$B$16) - U3787, 0)</f>
        <v>340</v>
      </c>
    </row>
    <row r="3788" spans="1:22" x14ac:dyDescent="0.3">
      <c r="A3788" s="1">
        <v>46180.75</v>
      </c>
      <c r="B3788" s="2">
        <v>92.682255000552686</v>
      </c>
      <c r="C3788" s="2">
        <v>7.3957148431188644</v>
      </c>
      <c r="D3788" s="2">
        <f t="shared" si="708"/>
        <v>36.465496892452641</v>
      </c>
      <c r="E3788" s="2">
        <f t="shared" si="709"/>
        <v>73.856743969663526</v>
      </c>
      <c r="F3788" s="2">
        <f t="shared" si="717"/>
        <v>340</v>
      </c>
      <c r="G3788" s="2">
        <f t="shared" si="718"/>
        <v>0</v>
      </c>
      <c r="H3788" s="2">
        <f>MIN(Inputs!$B$2, (Inputs!$B$14 - F3788)/Inputs!$B$15)</f>
        <v>0</v>
      </c>
      <c r="I3788" s="2">
        <f>MAX(MIN(Inputs!$B$2, F3788*Inputs!$B$16, Inputs!$B$14*Inputs!$B$4 - G3788), 0)</f>
        <v>170</v>
      </c>
      <c r="J3788" s="2">
        <f>MAX(MIN(Inputs!$B$2, F3788*Inputs!$B$16, (Inputs!$B$14-F3788)/Inputs!$B$15)*Inputs!$B$9, 0)</f>
        <v>0</v>
      </c>
      <c r="K3788" s="2">
        <f>MAX(E3788*Inputs!$B$5 - B3788 - Inputs!$B$8, 0) * H3788</f>
        <v>0</v>
      </c>
      <c r="L3788" s="2">
        <f>IF(B3788 &gt;= D3788*Inputs!$B$10, MAX(B3788 - E3788/Inputs!$B$5 - Inputs!$B$8, 0) * I3788, 0)</f>
        <v>0</v>
      </c>
      <c r="M3788" s="2">
        <f t="shared" si="710"/>
        <v>0</v>
      </c>
      <c r="N3788" s="3" t="str">
        <f t="shared" si="711"/>
        <v>Idle</v>
      </c>
      <c r="O3788" s="3" t="str">
        <f t="shared" si="719"/>
        <v>Idle</v>
      </c>
      <c r="P3788" s="2">
        <f t="shared" si="712"/>
        <v>0</v>
      </c>
      <c r="Q3788" s="2">
        <f t="shared" si="713"/>
        <v>0</v>
      </c>
      <c r="R3788" s="2">
        <f t="shared" si="714"/>
        <v>0</v>
      </c>
      <c r="S3788" s="2">
        <f t="shared" si="715"/>
        <v>0</v>
      </c>
      <c r="T3788" s="2">
        <f t="shared" si="716"/>
        <v>0</v>
      </c>
      <c r="U3788" s="2">
        <f>IF(O3788="Reg", R3788 * Inputs!$B$7, 0)</f>
        <v>0</v>
      </c>
      <c r="V3788" s="2">
        <f>MAX(F3788 + P3788*Inputs!$B$15 - (Q3788/Inputs!$B$16) - U3788, 0)</f>
        <v>340</v>
      </c>
    </row>
    <row r="3789" spans="1:22" x14ac:dyDescent="0.3">
      <c r="A3789" s="1">
        <v>46180.791666666657</v>
      </c>
      <c r="B3789" s="2">
        <v>92.267275976795105</v>
      </c>
      <c r="C3789" s="2">
        <v>3.9113805161172701</v>
      </c>
      <c r="D3789" s="2">
        <f t="shared" si="708"/>
        <v>36.465496892452641</v>
      </c>
      <c r="E3789" s="2">
        <f t="shared" si="709"/>
        <v>64.313946518059879</v>
      </c>
      <c r="F3789" s="2">
        <f t="shared" si="717"/>
        <v>340</v>
      </c>
      <c r="G3789" s="2">
        <f t="shared" si="718"/>
        <v>0</v>
      </c>
      <c r="H3789" s="2">
        <f>MIN(Inputs!$B$2, (Inputs!$B$14 - F3789)/Inputs!$B$15)</f>
        <v>0</v>
      </c>
      <c r="I3789" s="2">
        <f>MAX(MIN(Inputs!$B$2, F3789*Inputs!$B$16, Inputs!$B$14*Inputs!$B$4 - G3789), 0)</f>
        <v>170</v>
      </c>
      <c r="J3789" s="2">
        <f>MAX(MIN(Inputs!$B$2, F3789*Inputs!$B$16, (Inputs!$B$14-F3789)/Inputs!$B$15)*Inputs!$B$9, 0)</f>
        <v>0</v>
      </c>
      <c r="K3789" s="2">
        <f>MAX(E3789*Inputs!$B$5 - B3789 - Inputs!$B$8, 0) * H3789</f>
        <v>0</v>
      </c>
      <c r="L3789" s="2">
        <f>IF(B3789 &gt;= D3789*Inputs!$B$10, MAX(B3789 - E3789/Inputs!$B$5 - Inputs!$B$8, 0) * I3789, 0)</f>
        <v>0</v>
      </c>
      <c r="M3789" s="2">
        <f t="shared" si="710"/>
        <v>0</v>
      </c>
      <c r="N3789" s="3" t="str">
        <f t="shared" si="711"/>
        <v>Idle</v>
      </c>
      <c r="O3789" s="3" t="str">
        <f t="shared" si="719"/>
        <v>Idle</v>
      </c>
      <c r="P3789" s="2">
        <f t="shared" si="712"/>
        <v>0</v>
      </c>
      <c r="Q3789" s="2">
        <f t="shared" si="713"/>
        <v>0</v>
      </c>
      <c r="R3789" s="2">
        <f t="shared" si="714"/>
        <v>0</v>
      </c>
      <c r="S3789" s="2">
        <f t="shared" si="715"/>
        <v>0</v>
      </c>
      <c r="T3789" s="2">
        <f t="shared" si="716"/>
        <v>0</v>
      </c>
      <c r="U3789" s="2">
        <f>IF(O3789="Reg", R3789 * Inputs!$B$7, 0)</f>
        <v>0</v>
      </c>
      <c r="V3789" s="2">
        <f>MAX(F3789 + P3789*Inputs!$B$15 - (Q3789/Inputs!$B$16) - U3789, 0)</f>
        <v>340</v>
      </c>
    </row>
    <row r="3790" spans="1:22" x14ac:dyDescent="0.3">
      <c r="A3790" s="1">
        <v>46180.833333333343</v>
      </c>
      <c r="B3790" s="2">
        <v>71.421466290041664</v>
      </c>
      <c r="C3790" s="2">
        <v>10.3251182524945</v>
      </c>
      <c r="D3790" s="2">
        <f t="shared" si="708"/>
        <v>36.465496892452641</v>
      </c>
      <c r="E3790" s="2">
        <f t="shared" si="709"/>
        <v>51.078231257612828</v>
      </c>
      <c r="F3790" s="2">
        <f t="shared" si="717"/>
        <v>340</v>
      </c>
      <c r="G3790" s="2">
        <f t="shared" si="718"/>
        <v>0</v>
      </c>
      <c r="H3790" s="2">
        <f>MIN(Inputs!$B$2, (Inputs!$B$14 - F3790)/Inputs!$B$15)</f>
        <v>0</v>
      </c>
      <c r="I3790" s="2">
        <f>MAX(MIN(Inputs!$B$2, F3790*Inputs!$B$16, Inputs!$B$14*Inputs!$B$4 - G3790), 0)</f>
        <v>170</v>
      </c>
      <c r="J3790" s="2">
        <f>MAX(MIN(Inputs!$B$2, F3790*Inputs!$B$16, (Inputs!$B$14-F3790)/Inputs!$B$15)*Inputs!$B$9, 0)</f>
        <v>0</v>
      </c>
      <c r="K3790" s="2">
        <f>MAX(E3790*Inputs!$B$5 - B3790 - Inputs!$B$8, 0) * H3790</f>
        <v>0</v>
      </c>
      <c r="L3790" s="2">
        <f>IF(B3790 &gt;= D3790*Inputs!$B$10, MAX(B3790 - E3790/Inputs!$B$5 - Inputs!$B$8, 0) * I3790, 0)</f>
        <v>0</v>
      </c>
      <c r="M3790" s="2">
        <f t="shared" si="710"/>
        <v>0</v>
      </c>
      <c r="N3790" s="3" t="str">
        <f t="shared" si="711"/>
        <v>Idle</v>
      </c>
      <c r="O3790" s="3" t="str">
        <f t="shared" si="719"/>
        <v>Idle</v>
      </c>
      <c r="P3790" s="2">
        <f t="shared" si="712"/>
        <v>0</v>
      </c>
      <c r="Q3790" s="2">
        <f t="shared" si="713"/>
        <v>0</v>
      </c>
      <c r="R3790" s="2">
        <f t="shared" si="714"/>
        <v>0</v>
      </c>
      <c r="S3790" s="2">
        <f t="shared" si="715"/>
        <v>0</v>
      </c>
      <c r="T3790" s="2">
        <f t="shared" si="716"/>
        <v>0</v>
      </c>
      <c r="U3790" s="2">
        <f>IF(O3790="Reg", R3790 * Inputs!$B$7, 0)</f>
        <v>0</v>
      </c>
      <c r="V3790" s="2">
        <f>MAX(F3790 + P3790*Inputs!$B$15 - (Q3790/Inputs!$B$16) - U3790, 0)</f>
        <v>340</v>
      </c>
    </row>
    <row r="3791" spans="1:22" x14ac:dyDescent="0.3">
      <c r="A3791" s="1">
        <v>46180.875</v>
      </c>
      <c r="B3791" s="2">
        <v>73.666490209497695</v>
      </c>
      <c r="C3791" s="2">
        <v>14.28349429337505</v>
      </c>
      <c r="D3791" s="2">
        <f t="shared" si="708"/>
        <v>36.465496892452641</v>
      </c>
      <c r="E3791" s="2">
        <f t="shared" si="709"/>
        <v>39.367545432254097</v>
      </c>
      <c r="F3791" s="2">
        <f t="shared" si="717"/>
        <v>340</v>
      </c>
      <c r="G3791" s="2">
        <f t="shared" si="718"/>
        <v>0</v>
      </c>
      <c r="H3791" s="2">
        <f>MIN(Inputs!$B$2, (Inputs!$B$14 - F3791)/Inputs!$B$15)</f>
        <v>0</v>
      </c>
      <c r="I3791" s="2">
        <f>MAX(MIN(Inputs!$B$2, F3791*Inputs!$B$16, Inputs!$B$14*Inputs!$B$4 - G3791), 0)</f>
        <v>170</v>
      </c>
      <c r="J3791" s="2">
        <f>MAX(MIN(Inputs!$B$2, F3791*Inputs!$B$16, (Inputs!$B$14-F3791)/Inputs!$B$15)*Inputs!$B$9, 0)</f>
        <v>0</v>
      </c>
      <c r="K3791" s="2">
        <f>MAX(E3791*Inputs!$B$5 - B3791 - Inputs!$B$8, 0) * H3791</f>
        <v>0</v>
      </c>
      <c r="L3791" s="2">
        <f>IF(B3791 &gt;= D3791*Inputs!$B$10, MAX(B3791 - E3791/Inputs!$B$5 - Inputs!$B$8, 0) * I3791, 0)</f>
        <v>1518.2093316564303</v>
      </c>
      <c r="M3791" s="2">
        <f t="shared" si="710"/>
        <v>0</v>
      </c>
      <c r="N3791" s="3" t="str">
        <f t="shared" si="711"/>
        <v>Discharge</v>
      </c>
      <c r="O3791" s="3" t="str">
        <f t="shared" si="719"/>
        <v>Discharge</v>
      </c>
      <c r="P3791" s="2">
        <f t="shared" si="712"/>
        <v>0</v>
      </c>
      <c r="Q3791" s="2">
        <f t="shared" si="713"/>
        <v>170</v>
      </c>
      <c r="R3791" s="2">
        <f t="shared" si="714"/>
        <v>0</v>
      </c>
      <c r="S3791" s="2">
        <f t="shared" si="715"/>
        <v>12523.303335614608</v>
      </c>
      <c r="T3791" s="2">
        <f t="shared" si="716"/>
        <v>0</v>
      </c>
      <c r="U3791" s="2">
        <f>IF(O3791="Reg", R3791 * Inputs!$B$7, 0)</f>
        <v>0</v>
      </c>
      <c r="V3791" s="2">
        <f>MAX(F3791 + P3791*Inputs!$B$15 - (Q3791/Inputs!$B$16) - U3791, 0)</f>
        <v>170</v>
      </c>
    </row>
    <row r="3792" spans="1:22" x14ac:dyDescent="0.3">
      <c r="A3792" s="1">
        <v>46180.916666666657</v>
      </c>
      <c r="B3792" s="2">
        <v>69.999405732187839</v>
      </c>
      <c r="C3792" s="2">
        <v>4.428330368888739</v>
      </c>
      <c r="D3792" s="2">
        <f t="shared" si="708"/>
        <v>36.465496892452641</v>
      </c>
      <c r="E3792" s="2">
        <f t="shared" si="709"/>
        <v>27.089797064004486</v>
      </c>
      <c r="F3792" s="2">
        <f t="shared" si="717"/>
        <v>170</v>
      </c>
      <c r="G3792" s="2">
        <f t="shared" si="718"/>
        <v>170</v>
      </c>
      <c r="H3792" s="2">
        <f>MIN(Inputs!$B$2, (Inputs!$B$14 - F3792)/Inputs!$B$15)</f>
        <v>170</v>
      </c>
      <c r="I3792" s="2">
        <f>MAX(MIN(Inputs!$B$2, F3792*Inputs!$B$16, Inputs!$B$14*Inputs!$B$4 - G3792), 0)</f>
        <v>170</v>
      </c>
      <c r="J3792" s="2">
        <f>MAX(MIN(Inputs!$B$2, F3792*Inputs!$B$16, (Inputs!$B$14-F3792)/Inputs!$B$15)*Inputs!$B$9, 0)</f>
        <v>136</v>
      </c>
      <c r="K3792" s="2">
        <f>MAX(E3792*Inputs!$B$5 - B3792 - Inputs!$B$8, 0) * H3792</f>
        <v>0</v>
      </c>
      <c r="L3792" s="2">
        <f>IF(B3792 &gt;= D3792*Inputs!$B$10, MAX(B3792 - E3792/Inputs!$B$5 - Inputs!$B$8, 0) * I3792, 0)</f>
        <v>3266.642723471065</v>
      </c>
      <c r="M3792" s="2">
        <f t="shared" si="710"/>
        <v>602.25293016886849</v>
      </c>
      <c r="N3792" s="3" t="str">
        <f t="shared" si="711"/>
        <v>Discharge</v>
      </c>
      <c r="O3792" s="3" t="str">
        <f t="shared" si="719"/>
        <v>Discharge</v>
      </c>
      <c r="P3792" s="2">
        <f t="shared" si="712"/>
        <v>0</v>
      </c>
      <c r="Q3792" s="2">
        <f t="shared" si="713"/>
        <v>170</v>
      </c>
      <c r="R3792" s="2">
        <f t="shared" si="714"/>
        <v>0</v>
      </c>
      <c r="S3792" s="2">
        <f t="shared" si="715"/>
        <v>11899.898974471933</v>
      </c>
      <c r="T3792" s="2">
        <f t="shared" si="716"/>
        <v>0</v>
      </c>
      <c r="U3792" s="2">
        <f>IF(O3792="Reg", R3792 * Inputs!$B$7, 0)</f>
        <v>0</v>
      </c>
      <c r="V3792" s="2">
        <f>MAX(F3792 + P3792*Inputs!$B$15 - (Q3792/Inputs!$B$16) - U3792, 0)</f>
        <v>0</v>
      </c>
    </row>
    <row r="3793" spans="1:22" x14ac:dyDescent="0.3">
      <c r="A3793" s="1">
        <v>46180.958333333343</v>
      </c>
      <c r="B3793" s="2">
        <v>43.103570608906253</v>
      </c>
      <c r="C3793" s="2">
        <v>2.2919699660529531</v>
      </c>
      <c r="D3793" s="2">
        <f t="shared" si="708"/>
        <v>36.465496892452641</v>
      </c>
      <c r="E3793" s="2">
        <f t="shared" si="709"/>
        <v>15.423229441973175</v>
      </c>
      <c r="F3793" s="2">
        <f t="shared" si="717"/>
        <v>0</v>
      </c>
      <c r="G3793" s="2">
        <f t="shared" si="718"/>
        <v>340</v>
      </c>
      <c r="H3793" s="2">
        <f>MIN(Inputs!$B$2, (Inputs!$B$14 - F3793)/Inputs!$B$15)</f>
        <v>170</v>
      </c>
      <c r="I3793" s="2">
        <f>MAX(MIN(Inputs!$B$2, F3793*Inputs!$B$16, Inputs!$B$14*Inputs!$B$4 - G3793), 0)</f>
        <v>0</v>
      </c>
      <c r="J3793" s="2">
        <f>MAX(MIN(Inputs!$B$2, F3793*Inputs!$B$16, (Inputs!$B$14-F3793)/Inputs!$B$15)*Inputs!$B$9, 0)</f>
        <v>0</v>
      </c>
      <c r="K3793" s="2">
        <f>MAX(E3793*Inputs!$B$5 - B3793 - Inputs!$B$8, 0) * H3793</f>
        <v>0</v>
      </c>
      <c r="L3793" s="2">
        <f>IF(B3793 &gt;= D3793*Inputs!$B$10, MAX(B3793 - E3793/Inputs!$B$5 - Inputs!$B$8, 0) * I3793, 0)</f>
        <v>0</v>
      </c>
      <c r="M3793" s="2">
        <f t="shared" si="710"/>
        <v>0</v>
      </c>
      <c r="N3793" s="3" t="str">
        <f t="shared" si="711"/>
        <v>Idle</v>
      </c>
      <c r="O3793" s="3" t="str">
        <f t="shared" si="719"/>
        <v>Idle</v>
      </c>
      <c r="P3793" s="2">
        <f t="shared" si="712"/>
        <v>0</v>
      </c>
      <c r="Q3793" s="2">
        <f t="shared" si="713"/>
        <v>0</v>
      </c>
      <c r="R3793" s="2">
        <f t="shared" si="714"/>
        <v>0</v>
      </c>
      <c r="S3793" s="2">
        <f t="shared" si="715"/>
        <v>0</v>
      </c>
      <c r="T3793" s="2">
        <f t="shared" si="716"/>
        <v>0</v>
      </c>
      <c r="U3793" s="2">
        <f>IF(O3793="Reg", R3793 * Inputs!$B$7, 0)</f>
        <v>0</v>
      </c>
      <c r="V3793" s="2">
        <f>MAX(F3793 + P3793*Inputs!$B$15 - (Q3793/Inputs!$B$16) - U3793, 0)</f>
        <v>0</v>
      </c>
    </row>
    <row r="3794" spans="1:22" x14ac:dyDescent="0.3">
      <c r="A3794" s="1">
        <v>46181</v>
      </c>
      <c r="B3794" s="2">
        <v>35.425470290930789</v>
      </c>
      <c r="C3794" s="2">
        <v>27.0630270953497</v>
      </c>
      <c r="D3794" s="2">
        <f t="shared" si="708"/>
        <v>36.709591361098127</v>
      </c>
      <c r="E3794" s="2">
        <f t="shared" si="709"/>
        <v>8.2393010071554666</v>
      </c>
      <c r="F3794" s="2">
        <f t="shared" si="717"/>
        <v>0</v>
      </c>
      <c r="G3794" s="2">
        <f t="shared" si="718"/>
        <v>0</v>
      </c>
      <c r="H3794" s="2">
        <f>MIN(Inputs!$B$2, (Inputs!$B$14 - F3794)/Inputs!$B$15)</f>
        <v>170</v>
      </c>
      <c r="I3794" s="2">
        <f>MAX(MIN(Inputs!$B$2, F3794*Inputs!$B$16, Inputs!$B$14*Inputs!$B$4 - G3794), 0)</f>
        <v>0</v>
      </c>
      <c r="J3794" s="2">
        <f>MAX(MIN(Inputs!$B$2, F3794*Inputs!$B$16, (Inputs!$B$14-F3794)/Inputs!$B$15)*Inputs!$B$9, 0)</f>
        <v>0</v>
      </c>
      <c r="K3794" s="2">
        <f>MAX(E3794*Inputs!$B$5 - B3794 - Inputs!$B$8, 0) * H3794</f>
        <v>0</v>
      </c>
      <c r="L3794" s="2">
        <f>IF(B3794 &gt;= D3794*Inputs!$B$10, MAX(B3794 - E3794/Inputs!$B$5 - Inputs!$B$8, 0) * I3794, 0)</f>
        <v>0</v>
      </c>
      <c r="M3794" s="2">
        <f t="shared" si="710"/>
        <v>0</v>
      </c>
      <c r="N3794" s="3" t="str">
        <f t="shared" si="711"/>
        <v>Idle</v>
      </c>
      <c r="O3794" s="3" t="str">
        <f t="shared" si="719"/>
        <v>Idle</v>
      </c>
      <c r="P3794" s="2">
        <f t="shared" si="712"/>
        <v>0</v>
      </c>
      <c r="Q3794" s="2">
        <f t="shared" si="713"/>
        <v>0</v>
      </c>
      <c r="R3794" s="2">
        <f t="shared" si="714"/>
        <v>0</v>
      </c>
      <c r="S3794" s="2">
        <f t="shared" si="715"/>
        <v>0</v>
      </c>
      <c r="T3794" s="2">
        <f t="shared" si="716"/>
        <v>0</v>
      </c>
      <c r="U3794" s="2">
        <f>IF(O3794="Reg", R3794 * Inputs!$B$7, 0)</f>
        <v>0</v>
      </c>
      <c r="V3794" s="2">
        <f>MAX(F3794 + P3794*Inputs!$B$15 - (Q3794/Inputs!$B$16) - U3794, 0)</f>
        <v>0</v>
      </c>
    </row>
    <row r="3795" spans="1:22" x14ac:dyDescent="0.3">
      <c r="A3795" s="1">
        <v>46181.041666666657</v>
      </c>
      <c r="B3795" s="2">
        <v>12.852984414112759</v>
      </c>
      <c r="C3795" s="2">
        <v>2.0353249121141501</v>
      </c>
      <c r="D3795" s="2">
        <f t="shared" si="708"/>
        <v>36.709591361098127</v>
      </c>
      <c r="E3795" s="2">
        <f t="shared" si="709"/>
        <v>2.3350559586670014</v>
      </c>
      <c r="F3795" s="2">
        <f t="shared" si="717"/>
        <v>0</v>
      </c>
      <c r="G3795" s="2">
        <f t="shared" si="718"/>
        <v>0</v>
      </c>
      <c r="H3795" s="2">
        <f>MIN(Inputs!$B$2, (Inputs!$B$14 - F3795)/Inputs!$B$15)</f>
        <v>170</v>
      </c>
      <c r="I3795" s="2">
        <f>MAX(MIN(Inputs!$B$2, F3795*Inputs!$B$16, Inputs!$B$14*Inputs!$B$4 - G3795), 0)</f>
        <v>0</v>
      </c>
      <c r="J3795" s="2">
        <f>MAX(MIN(Inputs!$B$2, F3795*Inputs!$B$16, (Inputs!$B$14-F3795)/Inputs!$B$15)*Inputs!$B$9, 0)</f>
        <v>0</v>
      </c>
      <c r="K3795" s="2">
        <f>MAX(E3795*Inputs!$B$5 - B3795 - Inputs!$B$8, 0) * H3795</f>
        <v>0</v>
      </c>
      <c r="L3795" s="2">
        <f>IF(B3795 &gt;= D3795*Inputs!$B$10, MAX(B3795 - E3795/Inputs!$B$5 - Inputs!$B$8, 0) * I3795, 0)</f>
        <v>0</v>
      </c>
      <c r="M3795" s="2">
        <f t="shared" si="710"/>
        <v>0</v>
      </c>
      <c r="N3795" s="3" t="str">
        <f t="shared" si="711"/>
        <v>Idle</v>
      </c>
      <c r="O3795" s="3" t="str">
        <f t="shared" si="719"/>
        <v>Idle</v>
      </c>
      <c r="P3795" s="2">
        <f t="shared" si="712"/>
        <v>0</v>
      </c>
      <c r="Q3795" s="2">
        <f t="shared" si="713"/>
        <v>0</v>
      </c>
      <c r="R3795" s="2">
        <f t="shared" si="714"/>
        <v>0</v>
      </c>
      <c r="S3795" s="2">
        <f t="shared" si="715"/>
        <v>0</v>
      </c>
      <c r="T3795" s="2">
        <f t="shared" si="716"/>
        <v>0</v>
      </c>
      <c r="U3795" s="2">
        <f>IF(O3795="Reg", R3795 * Inputs!$B$7, 0)</f>
        <v>0</v>
      </c>
      <c r="V3795" s="2">
        <f>MAX(F3795 + P3795*Inputs!$B$15 - (Q3795/Inputs!$B$16) - U3795, 0)</f>
        <v>0</v>
      </c>
    </row>
    <row r="3796" spans="1:22" x14ac:dyDescent="0.3">
      <c r="A3796" s="1">
        <v>46181.083333333343</v>
      </c>
      <c r="B3796" s="2">
        <v>1.1573513378892499</v>
      </c>
      <c r="C3796" s="2">
        <v>3.2844118827643558</v>
      </c>
      <c r="D3796" s="2">
        <f t="shared" si="708"/>
        <v>36.709591361098127</v>
      </c>
      <c r="E3796" s="2">
        <f t="shared" si="709"/>
        <v>0.19289188964820833</v>
      </c>
      <c r="F3796" s="2">
        <f t="shared" si="717"/>
        <v>0</v>
      </c>
      <c r="G3796" s="2">
        <f t="shared" si="718"/>
        <v>0</v>
      </c>
      <c r="H3796" s="2">
        <f>MIN(Inputs!$B$2, (Inputs!$B$14 - F3796)/Inputs!$B$15)</f>
        <v>170</v>
      </c>
      <c r="I3796" s="2">
        <f>MAX(MIN(Inputs!$B$2, F3796*Inputs!$B$16, Inputs!$B$14*Inputs!$B$4 - G3796), 0)</f>
        <v>0</v>
      </c>
      <c r="J3796" s="2">
        <f>MAX(MIN(Inputs!$B$2, F3796*Inputs!$B$16, (Inputs!$B$14-F3796)/Inputs!$B$15)*Inputs!$B$9, 0)</f>
        <v>0</v>
      </c>
      <c r="K3796" s="2">
        <f>MAX(E3796*Inputs!$B$5 - B3796 - Inputs!$B$8, 0) * H3796</f>
        <v>0</v>
      </c>
      <c r="L3796" s="2">
        <f>IF(B3796 &gt;= D3796*Inputs!$B$10, MAX(B3796 - E3796/Inputs!$B$5 - Inputs!$B$8, 0) * I3796, 0)</f>
        <v>0</v>
      </c>
      <c r="M3796" s="2">
        <f t="shared" si="710"/>
        <v>0</v>
      </c>
      <c r="N3796" s="3" t="str">
        <f t="shared" si="711"/>
        <v>Idle</v>
      </c>
      <c r="O3796" s="3" t="str">
        <f t="shared" si="719"/>
        <v>Idle</v>
      </c>
      <c r="P3796" s="2">
        <f t="shared" si="712"/>
        <v>0</v>
      </c>
      <c r="Q3796" s="2">
        <f t="shared" si="713"/>
        <v>0</v>
      </c>
      <c r="R3796" s="2">
        <f t="shared" si="714"/>
        <v>0</v>
      </c>
      <c r="S3796" s="2">
        <f t="shared" si="715"/>
        <v>0</v>
      </c>
      <c r="T3796" s="2">
        <f t="shared" si="716"/>
        <v>0</v>
      </c>
      <c r="U3796" s="2">
        <f>IF(O3796="Reg", R3796 * Inputs!$B$7, 0)</f>
        <v>0</v>
      </c>
      <c r="V3796" s="2">
        <f>MAX(F3796 + P3796*Inputs!$B$15 - (Q3796/Inputs!$B$16) - U3796, 0)</f>
        <v>0</v>
      </c>
    </row>
    <row r="3797" spans="1:22" x14ac:dyDescent="0.3">
      <c r="A3797" s="1">
        <v>46181.125</v>
      </c>
      <c r="B3797" s="2">
        <v>0</v>
      </c>
      <c r="C3797" s="2">
        <v>16.641813687443069</v>
      </c>
      <c r="D3797" s="2">
        <f t="shared" si="708"/>
        <v>36.709591361098127</v>
      </c>
      <c r="E3797" s="2">
        <f t="shared" si="709"/>
        <v>0</v>
      </c>
      <c r="F3797" s="2">
        <f t="shared" si="717"/>
        <v>0</v>
      </c>
      <c r="G3797" s="2">
        <f t="shared" si="718"/>
        <v>0</v>
      </c>
      <c r="H3797" s="2">
        <f>MIN(Inputs!$B$2, (Inputs!$B$14 - F3797)/Inputs!$B$15)</f>
        <v>170</v>
      </c>
      <c r="I3797" s="2">
        <f>MAX(MIN(Inputs!$B$2, F3797*Inputs!$B$16, Inputs!$B$14*Inputs!$B$4 - G3797), 0)</f>
        <v>0</v>
      </c>
      <c r="J3797" s="2">
        <f>MAX(MIN(Inputs!$B$2, F3797*Inputs!$B$16, (Inputs!$B$14-F3797)/Inputs!$B$15)*Inputs!$B$9, 0)</f>
        <v>0</v>
      </c>
      <c r="K3797" s="2">
        <f>MAX(E3797*Inputs!$B$5 - B3797 - Inputs!$B$8, 0) * H3797</f>
        <v>0</v>
      </c>
      <c r="L3797" s="2">
        <f>IF(B3797 &gt;= D3797*Inputs!$B$10, MAX(B3797 - E3797/Inputs!$B$5 - Inputs!$B$8, 0) * I3797, 0)</f>
        <v>0</v>
      </c>
      <c r="M3797" s="2">
        <f t="shared" si="710"/>
        <v>0</v>
      </c>
      <c r="N3797" s="3" t="str">
        <f t="shared" si="711"/>
        <v>Idle</v>
      </c>
      <c r="O3797" s="3" t="str">
        <f t="shared" si="719"/>
        <v>Idle</v>
      </c>
      <c r="P3797" s="2">
        <f t="shared" si="712"/>
        <v>0</v>
      </c>
      <c r="Q3797" s="2">
        <f t="shared" si="713"/>
        <v>0</v>
      </c>
      <c r="R3797" s="2">
        <f t="shared" si="714"/>
        <v>0</v>
      </c>
      <c r="S3797" s="2">
        <f t="shared" si="715"/>
        <v>0</v>
      </c>
      <c r="T3797" s="2">
        <f t="shared" si="716"/>
        <v>0</v>
      </c>
      <c r="U3797" s="2">
        <f>IF(O3797="Reg", R3797 * Inputs!$B$7, 0)</f>
        <v>0</v>
      </c>
      <c r="V3797" s="2">
        <f>MAX(F3797 + P3797*Inputs!$B$15 - (Q3797/Inputs!$B$16) - U3797, 0)</f>
        <v>0</v>
      </c>
    </row>
    <row r="3798" spans="1:22" x14ac:dyDescent="0.3">
      <c r="A3798" s="1">
        <v>46181.166666666657</v>
      </c>
      <c r="B3798" s="2">
        <v>0</v>
      </c>
      <c r="C3798" s="2">
        <v>1.9175472286652611</v>
      </c>
      <c r="D3798" s="2">
        <f t="shared" si="708"/>
        <v>36.709591361098127</v>
      </c>
      <c r="E3798" s="2">
        <f t="shared" si="709"/>
        <v>0</v>
      </c>
      <c r="F3798" s="2">
        <f t="shared" si="717"/>
        <v>0</v>
      </c>
      <c r="G3798" s="2">
        <f t="shared" si="718"/>
        <v>0</v>
      </c>
      <c r="H3798" s="2">
        <f>MIN(Inputs!$B$2, (Inputs!$B$14 - F3798)/Inputs!$B$15)</f>
        <v>170</v>
      </c>
      <c r="I3798" s="2">
        <f>MAX(MIN(Inputs!$B$2, F3798*Inputs!$B$16, Inputs!$B$14*Inputs!$B$4 - G3798), 0)</f>
        <v>0</v>
      </c>
      <c r="J3798" s="2">
        <f>MAX(MIN(Inputs!$B$2, F3798*Inputs!$B$16, (Inputs!$B$14-F3798)/Inputs!$B$15)*Inputs!$B$9, 0)</f>
        <v>0</v>
      </c>
      <c r="K3798" s="2">
        <f>MAX(E3798*Inputs!$B$5 - B3798 - Inputs!$B$8, 0) * H3798</f>
        <v>0</v>
      </c>
      <c r="L3798" s="2">
        <f>IF(B3798 &gt;= D3798*Inputs!$B$10, MAX(B3798 - E3798/Inputs!$B$5 - Inputs!$B$8, 0) * I3798, 0)</f>
        <v>0</v>
      </c>
      <c r="M3798" s="2">
        <f t="shared" si="710"/>
        <v>0</v>
      </c>
      <c r="N3798" s="3" t="str">
        <f t="shared" si="711"/>
        <v>Idle</v>
      </c>
      <c r="O3798" s="3" t="str">
        <f t="shared" si="719"/>
        <v>Idle</v>
      </c>
      <c r="P3798" s="2">
        <f t="shared" si="712"/>
        <v>0</v>
      </c>
      <c r="Q3798" s="2">
        <f t="shared" si="713"/>
        <v>0</v>
      </c>
      <c r="R3798" s="2">
        <f t="shared" si="714"/>
        <v>0</v>
      </c>
      <c r="S3798" s="2">
        <f t="shared" si="715"/>
        <v>0</v>
      </c>
      <c r="T3798" s="2">
        <f t="shared" si="716"/>
        <v>0</v>
      </c>
      <c r="U3798" s="2">
        <f>IF(O3798="Reg", R3798 * Inputs!$B$7, 0)</f>
        <v>0</v>
      </c>
      <c r="V3798" s="2">
        <f>MAX(F3798 + P3798*Inputs!$B$15 - (Q3798/Inputs!$B$16) - U3798, 0)</f>
        <v>0</v>
      </c>
    </row>
    <row r="3799" spans="1:22" x14ac:dyDescent="0.3">
      <c r="A3799" s="1">
        <v>46181.208333333343</v>
      </c>
      <c r="B3799" s="2">
        <v>0</v>
      </c>
      <c r="C3799" s="2">
        <v>2.2519016264772138</v>
      </c>
      <c r="D3799" s="2">
        <f t="shared" si="708"/>
        <v>36.709591361098127</v>
      </c>
      <c r="E3799" s="2">
        <f t="shared" si="709"/>
        <v>0</v>
      </c>
      <c r="F3799" s="2">
        <f t="shared" si="717"/>
        <v>0</v>
      </c>
      <c r="G3799" s="2">
        <f t="shared" si="718"/>
        <v>0</v>
      </c>
      <c r="H3799" s="2">
        <f>MIN(Inputs!$B$2, (Inputs!$B$14 - F3799)/Inputs!$B$15)</f>
        <v>170</v>
      </c>
      <c r="I3799" s="2">
        <f>MAX(MIN(Inputs!$B$2, F3799*Inputs!$B$16, Inputs!$B$14*Inputs!$B$4 - G3799), 0)</f>
        <v>0</v>
      </c>
      <c r="J3799" s="2">
        <f>MAX(MIN(Inputs!$B$2, F3799*Inputs!$B$16, (Inputs!$B$14-F3799)/Inputs!$B$15)*Inputs!$B$9, 0)</f>
        <v>0</v>
      </c>
      <c r="K3799" s="2">
        <f>MAX(E3799*Inputs!$B$5 - B3799 - Inputs!$B$8, 0) * H3799</f>
        <v>0</v>
      </c>
      <c r="L3799" s="2">
        <f>IF(B3799 &gt;= D3799*Inputs!$B$10, MAX(B3799 - E3799/Inputs!$B$5 - Inputs!$B$8, 0) * I3799, 0)</f>
        <v>0</v>
      </c>
      <c r="M3799" s="2">
        <f t="shared" si="710"/>
        <v>0</v>
      </c>
      <c r="N3799" s="3" t="str">
        <f t="shared" si="711"/>
        <v>Idle</v>
      </c>
      <c r="O3799" s="3" t="str">
        <f t="shared" si="719"/>
        <v>Idle</v>
      </c>
      <c r="P3799" s="2">
        <f t="shared" si="712"/>
        <v>0</v>
      </c>
      <c r="Q3799" s="2">
        <f t="shared" si="713"/>
        <v>0</v>
      </c>
      <c r="R3799" s="2">
        <f t="shared" si="714"/>
        <v>0</v>
      </c>
      <c r="S3799" s="2">
        <f t="shared" si="715"/>
        <v>0</v>
      </c>
      <c r="T3799" s="2">
        <f t="shared" si="716"/>
        <v>0</v>
      </c>
      <c r="U3799" s="2">
        <f>IF(O3799="Reg", R3799 * Inputs!$B$7, 0)</f>
        <v>0</v>
      </c>
      <c r="V3799" s="2">
        <f>MAX(F3799 + P3799*Inputs!$B$15 - (Q3799/Inputs!$B$16) - U3799, 0)</f>
        <v>0</v>
      </c>
    </row>
    <row r="3800" spans="1:22" x14ac:dyDescent="0.3">
      <c r="A3800" s="1">
        <v>46181.25</v>
      </c>
      <c r="B3800" s="2">
        <v>0</v>
      </c>
      <c r="C3800" s="2">
        <v>3.1364901645933321</v>
      </c>
      <c r="D3800" s="2">
        <f t="shared" si="708"/>
        <v>36.709591361098127</v>
      </c>
      <c r="E3800" s="2">
        <f t="shared" si="709"/>
        <v>2.0062514427782734</v>
      </c>
      <c r="F3800" s="2">
        <f t="shared" si="717"/>
        <v>0</v>
      </c>
      <c r="G3800" s="2">
        <f t="shared" si="718"/>
        <v>0</v>
      </c>
      <c r="H3800" s="2">
        <f>MIN(Inputs!$B$2, (Inputs!$B$14 - F3800)/Inputs!$B$15)</f>
        <v>170</v>
      </c>
      <c r="I3800" s="2">
        <f>MAX(MIN(Inputs!$B$2, F3800*Inputs!$B$16, Inputs!$B$14*Inputs!$B$4 - G3800), 0)</f>
        <v>0</v>
      </c>
      <c r="J3800" s="2">
        <f>MAX(MIN(Inputs!$B$2, F3800*Inputs!$B$16, (Inputs!$B$14-F3800)/Inputs!$B$15)*Inputs!$B$9, 0)</f>
        <v>0</v>
      </c>
      <c r="K3800" s="2">
        <f>MAX(E3800*Inputs!$B$5 - B3800 - Inputs!$B$8, 0) * H3800</f>
        <v>0</v>
      </c>
      <c r="L3800" s="2">
        <f>IF(B3800 &gt;= D3800*Inputs!$B$10, MAX(B3800 - E3800/Inputs!$B$5 - Inputs!$B$8, 0) * I3800, 0)</f>
        <v>0</v>
      </c>
      <c r="M3800" s="2">
        <f t="shared" si="710"/>
        <v>0</v>
      </c>
      <c r="N3800" s="3" t="str">
        <f t="shared" si="711"/>
        <v>Idle</v>
      </c>
      <c r="O3800" s="3" t="str">
        <f t="shared" si="719"/>
        <v>Idle</v>
      </c>
      <c r="P3800" s="2">
        <f t="shared" si="712"/>
        <v>0</v>
      </c>
      <c r="Q3800" s="2">
        <f t="shared" si="713"/>
        <v>0</v>
      </c>
      <c r="R3800" s="2">
        <f t="shared" si="714"/>
        <v>0</v>
      </c>
      <c r="S3800" s="2">
        <f t="shared" si="715"/>
        <v>0</v>
      </c>
      <c r="T3800" s="2">
        <f t="shared" si="716"/>
        <v>0</v>
      </c>
      <c r="U3800" s="2">
        <f>IF(O3800="Reg", R3800 * Inputs!$B$7, 0)</f>
        <v>0</v>
      </c>
      <c r="V3800" s="2">
        <f>MAX(F3800 + P3800*Inputs!$B$15 - (Q3800/Inputs!$B$16) - U3800, 0)</f>
        <v>0</v>
      </c>
    </row>
    <row r="3801" spans="1:22" x14ac:dyDescent="0.3">
      <c r="A3801" s="1">
        <v>46181.291666666657</v>
      </c>
      <c r="B3801" s="2">
        <v>0</v>
      </c>
      <c r="C3801" s="2">
        <v>7.1091137616191249</v>
      </c>
      <c r="D3801" s="2">
        <f t="shared" si="708"/>
        <v>36.709591361098127</v>
      </c>
      <c r="E3801" s="2">
        <f t="shared" si="709"/>
        <v>7.2548946599653936</v>
      </c>
      <c r="F3801" s="2">
        <f t="shared" si="717"/>
        <v>0</v>
      </c>
      <c r="G3801" s="2">
        <f t="shared" si="718"/>
        <v>0</v>
      </c>
      <c r="H3801" s="2">
        <f>MIN(Inputs!$B$2, (Inputs!$B$14 - F3801)/Inputs!$B$15)</f>
        <v>170</v>
      </c>
      <c r="I3801" s="2">
        <f>MAX(MIN(Inputs!$B$2, F3801*Inputs!$B$16, Inputs!$B$14*Inputs!$B$4 - G3801), 0)</f>
        <v>0</v>
      </c>
      <c r="J3801" s="2">
        <f>MAX(MIN(Inputs!$B$2, F3801*Inputs!$B$16, (Inputs!$B$14-F3801)/Inputs!$B$15)*Inputs!$B$9, 0)</f>
        <v>0</v>
      </c>
      <c r="K3801" s="2">
        <f>MAX(E3801*Inputs!$B$5 - B3801 - Inputs!$B$8, 0) * H3801</f>
        <v>0</v>
      </c>
      <c r="L3801" s="2">
        <f>IF(B3801 &gt;= D3801*Inputs!$B$10, MAX(B3801 - E3801/Inputs!$B$5 - Inputs!$B$8, 0) * I3801, 0)</f>
        <v>0</v>
      </c>
      <c r="M3801" s="2">
        <f t="shared" si="710"/>
        <v>0</v>
      </c>
      <c r="N3801" s="3" t="str">
        <f t="shared" si="711"/>
        <v>Idle</v>
      </c>
      <c r="O3801" s="3" t="str">
        <f t="shared" si="719"/>
        <v>Idle</v>
      </c>
      <c r="P3801" s="2">
        <f t="shared" si="712"/>
        <v>0</v>
      </c>
      <c r="Q3801" s="2">
        <f t="shared" si="713"/>
        <v>0</v>
      </c>
      <c r="R3801" s="2">
        <f t="shared" si="714"/>
        <v>0</v>
      </c>
      <c r="S3801" s="2">
        <f t="shared" si="715"/>
        <v>0</v>
      </c>
      <c r="T3801" s="2">
        <f t="shared" si="716"/>
        <v>0</v>
      </c>
      <c r="U3801" s="2">
        <f>IF(O3801="Reg", R3801 * Inputs!$B$7, 0)</f>
        <v>0</v>
      </c>
      <c r="V3801" s="2">
        <f>MAX(F3801 + P3801*Inputs!$B$15 - (Q3801/Inputs!$B$16) - U3801, 0)</f>
        <v>0</v>
      </c>
    </row>
    <row r="3802" spans="1:22" x14ac:dyDescent="0.3">
      <c r="A3802" s="1">
        <v>46181.333333333343</v>
      </c>
      <c r="B3802" s="2">
        <v>0</v>
      </c>
      <c r="C3802" s="2">
        <v>15.976998726217159</v>
      </c>
      <c r="D3802" s="2">
        <f t="shared" si="708"/>
        <v>36.709591361098127</v>
      </c>
      <c r="E3802" s="2">
        <f t="shared" si="709"/>
        <v>14.687506095220497</v>
      </c>
      <c r="F3802" s="2">
        <f t="shared" si="717"/>
        <v>0</v>
      </c>
      <c r="G3802" s="2">
        <f t="shared" si="718"/>
        <v>0</v>
      </c>
      <c r="H3802" s="2">
        <f>MIN(Inputs!$B$2, (Inputs!$B$14 - F3802)/Inputs!$B$15)</f>
        <v>170</v>
      </c>
      <c r="I3802" s="2">
        <f>MAX(MIN(Inputs!$B$2, F3802*Inputs!$B$16, Inputs!$B$14*Inputs!$B$4 - G3802), 0)</f>
        <v>0</v>
      </c>
      <c r="J3802" s="2">
        <f>MAX(MIN(Inputs!$B$2, F3802*Inputs!$B$16, (Inputs!$B$14-F3802)/Inputs!$B$15)*Inputs!$B$9, 0)</f>
        <v>0</v>
      </c>
      <c r="K3802" s="2">
        <f>MAX(E3802*Inputs!$B$5 - B3802 - Inputs!$B$8, 0) * H3802</f>
        <v>0</v>
      </c>
      <c r="L3802" s="2">
        <f>IF(B3802 &gt;= D3802*Inputs!$B$10, MAX(B3802 - E3802/Inputs!$B$5 - Inputs!$B$8, 0) * I3802, 0)</f>
        <v>0</v>
      </c>
      <c r="M3802" s="2">
        <f t="shared" si="710"/>
        <v>0</v>
      </c>
      <c r="N3802" s="3" t="str">
        <f t="shared" si="711"/>
        <v>Idle</v>
      </c>
      <c r="O3802" s="3" t="str">
        <f t="shared" si="719"/>
        <v>Idle</v>
      </c>
      <c r="P3802" s="2">
        <f t="shared" si="712"/>
        <v>0</v>
      </c>
      <c r="Q3802" s="2">
        <f t="shared" si="713"/>
        <v>0</v>
      </c>
      <c r="R3802" s="2">
        <f t="shared" si="714"/>
        <v>0</v>
      </c>
      <c r="S3802" s="2">
        <f t="shared" si="715"/>
        <v>0</v>
      </c>
      <c r="T3802" s="2">
        <f t="shared" si="716"/>
        <v>0</v>
      </c>
      <c r="U3802" s="2">
        <f>IF(O3802="Reg", R3802 * Inputs!$B$7, 0)</f>
        <v>0</v>
      </c>
      <c r="V3802" s="2">
        <f>MAX(F3802 + P3802*Inputs!$B$15 - (Q3802/Inputs!$B$16) - U3802, 0)</f>
        <v>0</v>
      </c>
    </row>
    <row r="3803" spans="1:22" x14ac:dyDescent="0.3">
      <c r="A3803" s="1">
        <v>46181.375</v>
      </c>
      <c r="B3803" s="2">
        <v>0</v>
      </c>
      <c r="C3803" s="2">
        <v>14.666696728773051</v>
      </c>
      <c r="D3803" s="2">
        <f t="shared" si="708"/>
        <v>36.709591361098127</v>
      </c>
      <c r="E3803" s="2">
        <f t="shared" si="709"/>
        <v>25.542259537732974</v>
      </c>
      <c r="F3803" s="2">
        <f t="shared" si="717"/>
        <v>0</v>
      </c>
      <c r="G3803" s="2">
        <f t="shared" si="718"/>
        <v>0</v>
      </c>
      <c r="H3803" s="2">
        <f>MIN(Inputs!$B$2, (Inputs!$B$14 - F3803)/Inputs!$B$15)</f>
        <v>170</v>
      </c>
      <c r="I3803" s="2">
        <f>MAX(MIN(Inputs!$B$2, F3803*Inputs!$B$16, Inputs!$B$14*Inputs!$B$4 - G3803), 0)</f>
        <v>0</v>
      </c>
      <c r="J3803" s="2">
        <f>MAX(MIN(Inputs!$B$2, F3803*Inputs!$B$16, (Inputs!$B$14-F3803)/Inputs!$B$15)*Inputs!$B$9, 0)</f>
        <v>0</v>
      </c>
      <c r="K3803" s="2">
        <f>MAX(E3803*Inputs!$B$5 - B3803 - Inputs!$B$8, 0) * H3803</f>
        <v>421.12202684485317</v>
      </c>
      <c r="L3803" s="2">
        <f>IF(B3803 &gt;= D3803*Inputs!$B$10, MAX(B3803 - E3803/Inputs!$B$5 - Inputs!$B$8, 0) * I3803, 0)</f>
        <v>0</v>
      </c>
      <c r="M3803" s="2">
        <f t="shared" si="710"/>
        <v>0</v>
      </c>
      <c r="N3803" s="3" t="str">
        <f t="shared" si="711"/>
        <v>Charge</v>
      </c>
      <c r="O3803" s="3" t="str">
        <f t="shared" si="719"/>
        <v>Charge</v>
      </c>
      <c r="P3803" s="2">
        <f t="shared" si="712"/>
        <v>170</v>
      </c>
      <c r="Q3803" s="2">
        <f t="shared" si="713"/>
        <v>0</v>
      </c>
      <c r="R3803" s="2">
        <f t="shared" si="714"/>
        <v>0</v>
      </c>
      <c r="S3803" s="2">
        <f t="shared" si="715"/>
        <v>0</v>
      </c>
      <c r="T3803" s="2">
        <f t="shared" si="716"/>
        <v>0</v>
      </c>
      <c r="U3803" s="2">
        <f>IF(O3803="Reg", R3803 * Inputs!$B$7, 0)</f>
        <v>0</v>
      </c>
      <c r="V3803" s="2">
        <f>MAX(F3803 + P3803*Inputs!$B$15 - (Q3803/Inputs!$B$16) - U3803, 0)</f>
        <v>170</v>
      </c>
    </row>
    <row r="3804" spans="1:22" x14ac:dyDescent="0.3">
      <c r="A3804" s="1">
        <v>46181.416666666657</v>
      </c>
      <c r="B3804" s="2">
        <v>0</v>
      </c>
      <c r="C3804" s="2">
        <v>3.8198261201556138</v>
      </c>
      <c r="D3804" s="2">
        <f t="shared" si="708"/>
        <v>36.709591361098127</v>
      </c>
      <c r="E3804" s="2">
        <f t="shared" si="709"/>
        <v>37.102278954152176</v>
      </c>
      <c r="F3804" s="2">
        <f t="shared" si="717"/>
        <v>170</v>
      </c>
      <c r="G3804" s="2">
        <f t="shared" si="718"/>
        <v>0</v>
      </c>
      <c r="H3804" s="2">
        <f>MIN(Inputs!$B$2, (Inputs!$B$14 - F3804)/Inputs!$B$15)</f>
        <v>170</v>
      </c>
      <c r="I3804" s="2">
        <f>MAX(MIN(Inputs!$B$2, F3804*Inputs!$B$16, Inputs!$B$14*Inputs!$B$4 - G3804), 0)</f>
        <v>170</v>
      </c>
      <c r="J3804" s="2">
        <f>MAX(MIN(Inputs!$B$2, F3804*Inputs!$B$16, (Inputs!$B$14-F3804)/Inputs!$B$15)*Inputs!$B$9, 0)</f>
        <v>136</v>
      </c>
      <c r="K3804" s="2">
        <f>MAX(E3804*Inputs!$B$5 - B3804 - Inputs!$B$8, 0) * H3804</f>
        <v>2150.5009315411653</v>
      </c>
      <c r="L3804" s="2">
        <f>IF(B3804 &gt;= D3804*Inputs!$B$10, MAX(B3804 - E3804/Inputs!$B$5 - Inputs!$B$8, 0) * I3804, 0)</f>
        <v>0</v>
      </c>
      <c r="M3804" s="2">
        <f t="shared" si="710"/>
        <v>519.49635234116352</v>
      </c>
      <c r="N3804" s="3" t="str">
        <f t="shared" si="711"/>
        <v>Charge</v>
      </c>
      <c r="O3804" s="3" t="str">
        <f t="shared" si="719"/>
        <v>Charge</v>
      </c>
      <c r="P3804" s="2">
        <f t="shared" si="712"/>
        <v>170</v>
      </c>
      <c r="Q3804" s="2">
        <f t="shared" si="713"/>
        <v>0</v>
      </c>
      <c r="R3804" s="2">
        <f t="shared" si="714"/>
        <v>0</v>
      </c>
      <c r="S3804" s="2">
        <f t="shared" si="715"/>
        <v>0</v>
      </c>
      <c r="T3804" s="2">
        <f t="shared" si="716"/>
        <v>0</v>
      </c>
      <c r="U3804" s="2">
        <f>IF(O3804="Reg", R3804 * Inputs!$B$7, 0)</f>
        <v>0</v>
      </c>
      <c r="V3804" s="2">
        <f>MAX(F3804 + P3804*Inputs!$B$15 - (Q3804/Inputs!$B$16) - U3804, 0)</f>
        <v>340</v>
      </c>
    </row>
    <row r="3805" spans="1:22" x14ac:dyDescent="0.3">
      <c r="A3805" s="1">
        <v>46181.458333333343</v>
      </c>
      <c r="B3805" s="2">
        <v>12.03750865666964</v>
      </c>
      <c r="C3805" s="2">
        <v>11.99098044982841</v>
      </c>
      <c r="D3805" s="2">
        <f t="shared" si="708"/>
        <v>36.709591361098127</v>
      </c>
      <c r="E3805" s="2">
        <f t="shared" si="709"/>
        <v>51.60165601811044</v>
      </c>
      <c r="F3805" s="2">
        <f t="shared" si="717"/>
        <v>340</v>
      </c>
      <c r="G3805" s="2">
        <f t="shared" si="718"/>
        <v>0</v>
      </c>
      <c r="H3805" s="2">
        <f>MIN(Inputs!$B$2, (Inputs!$B$14 - F3805)/Inputs!$B$15)</f>
        <v>0</v>
      </c>
      <c r="I3805" s="2">
        <f>MAX(MIN(Inputs!$B$2, F3805*Inputs!$B$16, Inputs!$B$14*Inputs!$B$4 - G3805), 0)</f>
        <v>170</v>
      </c>
      <c r="J3805" s="2">
        <f>MAX(MIN(Inputs!$B$2, F3805*Inputs!$B$16, (Inputs!$B$14-F3805)/Inputs!$B$15)*Inputs!$B$9, 0)</f>
        <v>0</v>
      </c>
      <c r="K3805" s="2">
        <f>MAX(E3805*Inputs!$B$5 - B3805 - Inputs!$B$8, 0) * H3805</f>
        <v>0</v>
      </c>
      <c r="L3805" s="2">
        <f>IF(B3805 &gt;= D3805*Inputs!$B$10, MAX(B3805 - E3805/Inputs!$B$5 - Inputs!$B$8, 0) * I3805, 0)</f>
        <v>0</v>
      </c>
      <c r="M3805" s="2">
        <f t="shared" si="710"/>
        <v>0</v>
      </c>
      <c r="N3805" s="3" t="str">
        <f t="shared" si="711"/>
        <v>Idle</v>
      </c>
      <c r="O3805" s="3" t="str">
        <f t="shared" si="719"/>
        <v>Idle</v>
      </c>
      <c r="P3805" s="2">
        <f t="shared" si="712"/>
        <v>0</v>
      </c>
      <c r="Q3805" s="2">
        <f t="shared" si="713"/>
        <v>0</v>
      </c>
      <c r="R3805" s="2">
        <f t="shared" si="714"/>
        <v>0</v>
      </c>
      <c r="S3805" s="2">
        <f t="shared" si="715"/>
        <v>0</v>
      </c>
      <c r="T3805" s="2">
        <f t="shared" si="716"/>
        <v>0</v>
      </c>
      <c r="U3805" s="2">
        <f>IF(O3805="Reg", R3805 * Inputs!$B$7, 0)</f>
        <v>0</v>
      </c>
      <c r="V3805" s="2">
        <f>MAX(F3805 + P3805*Inputs!$B$15 - (Q3805/Inputs!$B$16) - U3805, 0)</f>
        <v>340</v>
      </c>
    </row>
    <row r="3806" spans="1:22" x14ac:dyDescent="0.3">
      <c r="A3806" s="1">
        <v>46181.5</v>
      </c>
      <c r="B3806" s="2">
        <v>31.49185930312272</v>
      </c>
      <c r="C3806" s="2">
        <v>5.508008412499203</v>
      </c>
      <c r="D3806" s="2">
        <f t="shared" si="708"/>
        <v>36.709591361098127</v>
      </c>
      <c r="E3806" s="2">
        <f t="shared" si="709"/>
        <v>64.531033437746586</v>
      </c>
      <c r="F3806" s="2">
        <f t="shared" si="717"/>
        <v>340</v>
      </c>
      <c r="G3806" s="2">
        <f t="shared" si="718"/>
        <v>0</v>
      </c>
      <c r="H3806" s="2">
        <f>MIN(Inputs!$B$2, (Inputs!$B$14 - F3806)/Inputs!$B$15)</f>
        <v>0</v>
      </c>
      <c r="I3806" s="2">
        <f>MAX(MIN(Inputs!$B$2, F3806*Inputs!$B$16, Inputs!$B$14*Inputs!$B$4 - G3806), 0)</f>
        <v>170</v>
      </c>
      <c r="J3806" s="2">
        <f>MAX(MIN(Inputs!$B$2, F3806*Inputs!$B$16, (Inputs!$B$14-F3806)/Inputs!$B$15)*Inputs!$B$9, 0)</f>
        <v>0</v>
      </c>
      <c r="K3806" s="2">
        <f>MAX(E3806*Inputs!$B$5 - B3806 - Inputs!$B$8, 0) * H3806</f>
        <v>0</v>
      </c>
      <c r="L3806" s="2">
        <f>IF(B3806 &gt;= D3806*Inputs!$B$10, MAX(B3806 - E3806/Inputs!$B$5 - Inputs!$B$8, 0) * I3806, 0)</f>
        <v>0</v>
      </c>
      <c r="M3806" s="2">
        <f t="shared" si="710"/>
        <v>0</v>
      </c>
      <c r="N3806" s="3" t="str">
        <f t="shared" si="711"/>
        <v>Idle</v>
      </c>
      <c r="O3806" s="3" t="str">
        <f t="shared" si="719"/>
        <v>Idle</v>
      </c>
      <c r="P3806" s="2">
        <f t="shared" si="712"/>
        <v>0</v>
      </c>
      <c r="Q3806" s="2">
        <f t="shared" si="713"/>
        <v>0</v>
      </c>
      <c r="R3806" s="2">
        <f t="shared" si="714"/>
        <v>0</v>
      </c>
      <c r="S3806" s="2">
        <f t="shared" si="715"/>
        <v>0</v>
      </c>
      <c r="T3806" s="2">
        <f t="shared" si="716"/>
        <v>0</v>
      </c>
      <c r="U3806" s="2">
        <f>IF(O3806="Reg", R3806 * Inputs!$B$7, 0)</f>
        <v>0</v>
      </c>
      <c r="V3806" s="2">
        <f>MAX(F3806 + P3806*Inputs!$B$15 - (Q3806/Inputs!$B$16) - U3806, 0)</f>
        <v>340</v>
      </c>
    </row>
    <row r="3807" spans="1:22" x14ac:dyDescent="0.3">
      <c r="A3807" s="1">
        <v>46181.541666666657</v>
      </c>
      <c r="B3807" s="2">
        <v>44.59566861153062</v>
      </c>
      <c r="C3807" s="2">
        <v>6.8472614290972649</v>
      </c>
      <c r="D3807" s="2">
        <f t="shared" si="708"/>
        <v>36.709591361098127</v>
      </c>
      <c r="E3807" s="2">
        <f t="shared" si="709"/>
        <v>74.078080208148918</v>
      </c>
      <c r="F3807" s="2">
        <f t="shared" si="717"/>
        <v>340</v>
      </c>
      <c r="G3807" s="2">
        <f t="shared" si="718"/>
        <v>0</v>
      </c>
      <c r="H3807" s="2">
        <f>MIN(Inputs!$B$2, (Inputs!$B$14 - F3807)/Inputs!$B$15)</f>
        <v>0</v>
      </c>
      <c r="I3807" s="2">
        <f>MAX(MIN(Inputs!$B$2, F3807*Inputs!$B$16, Inputs!$B$14*Inputs!$B$4 - G3807), 0)</f>
        <v>170</v>
      </c>
      <c r="J3807" s="2">
        <f>MAX(MIN(Inputs!$B$2, F3807*Inputs!$B$16, (Inputs!$B$14-F3807)/Inputs!$B$15)*Inputs!$B$9, 0)</f>
        <v>0</v>
      </c>
      <c r="K3807" s="2">
        <f>MAX(E3807*Inputs!$B$5 - B3807 - Inputs!$B$8, 0) * H3807</f>
        <v>0</v>
      </c>
      <c r="L3807" s="2">
        <f>IF(B3807 &gt;= D3807*Inputs!$B$10, MAX(B3807 - E3807/Inputs!$B$5 - Inputs!$B$8, 0) * I3807, 0)</f>
        <v>0</v>
      </c>
      <c r="M3807" s="2">
        <f t="shared" si="710"/>
        <v>0</v>
      </c>
      <c r="N3807" s="3" t="str">
        <f t="shared" si="711"/>
        <v>Idle</v>
      </c>
      <c r="O3807" s="3" t="str">
        <f t="shared" si="719"/>
        <v>Idle</v>
      </c>
      <c r="P3807" s="2">
        <f t="shared" si="712"/>
        <v>0</v>
      </c>
      <c r="Q3807" s="2">
        <f t="shared" si="713"/>
        <v>0</v>
      </c>
      <c r="R3807" s="2">
        <f t="shared" si="714"/>
        <v>0</v>
      </c>
      <c r="S3807" s="2">
        <f t="shared" si="715"/>
        <v>0</v>
      </c>
      <c r="T3807" s="2">
        <f t="shared" si="716"/>
        <v>0</v>
      </c>
      <c r="U3807" s="2">
        <f>IF(O3807="Reg", R3807 * Inputs!$B$7, 0)</f>
        <v>0</v>
      </c>
      <c r="V3807" s="2">
        <f>MAX(F3807 + P3807*Inputs!$B$15 - (Q3807/Inputs!$B$16) - U3807, 0)</f>
        <v>340</v>
      </c>
    </row>
    <row r="3808" spans="1:22" x14ac:dyDescent="0.3">
      <c r="A3808" s="1">
        <v>46181.583333333343</v>
      </c>
      <c r="B3808" s="2">
        <v>65.128520655074865</v>
      </c>
      <c r="C3808" s="2">
        <v>15.774464890029851</v>
      </c>
      <c r="D3808" s="2">
        <f t="shared" si="708"/>
        <v>36.709591361098127</v>
      </c>
      <c r="E3808" s="2">
        <f t="shared" si="709"/>
        <v>80.159993246200585</v>
      </c>
      <c r="F3808" s="2">
        <f t="shared" si="717"/>
        <v>340</v>
      </c>
      <c r="G3808" s="2">
        <f t="shared" si="718"/>
        <v>0</v>
      </c>
      <c r="H3808" s="2">
        <f>MIN(Inputs!$B$2, (Inputs!$B$14 - F3808)/Inputs!$B$15)</f>
        <v>0</v>
      </c>
      <c r="I3808" s="2">
        <f>MAX(MIN(Inputs!$B$2, F3808*Inputs!$B$16, Inputs!$B$14*Inputs!$B$4 - G3808), 0)</f>
        <v>170</v>
      </c>
      <c r="J3808" s="2">
        <f>MAX(MIN(Inputs!$B$2, F3808*Inputs!$B$16, (Inputs!$B$14-F3808)/Inputs!$B$15)*Inputs!$B$9, 0)</f>
        <v>0</v>
      </c>
      <c r="K3808" s="2">
        <f>MAX(E3808*Inputs!$B$5 - B3808 - Inputs!$B$8, 0) * H3808</f>
        <v>0</v>
      </c>
      <c r="L3808" s="2">
        <f>IF(B3808 &gt;= D3808*Inputs!$B$10, MAX(B3808 - E3808/Inputs!$B$5 - Inputs!$B$8, 0) * I3808, 0)</f>
        <v>0</v>
      </c>
      <c r="M3808" s="2">
        <f t="shared" si="710"/>
        <v>0</v>
      </c>
      <c r="N3808" s="3" t="str">
        <f t="shared" si="711"/>
        <v>Idle</v>
      </c>
      <c r="O3808" s="3" t="str">
        <f t="shared" si="719"/>
        <v>Idle</v>
      </c>
      <c r="P3808" s="2">
        <f t="shared" si="712"/>
        <v>0</v>
      </c>
      <c r="Q3808" s="2">
        <f t="shared" si="713"/>
        <v>0</v>
      </c>
      <c r="R3808" s="2">
        <f t="shared" si="714"/>
        <v>0</v>
      </c>
      <c r="S3808" s="2">
        <f t="shared" si="715"/>
        <v>0</v>
      </c>
      <c r="T3808" s="2">
        <f t="shared" si="716"/>
        <v>0</v>
      </c>
      <c r="U3808" s="2">
        <f>IF(O3808="Reg", R3808 * Inputs!$B$7, 0)</f>
        <v>0</v>
      </c>
      <c r="V3808" s="2">
        <f>MAX(F3808 + P3808*Inputs!$B$15 - (Q3808/Inputs!$B$16) - U3808, 0)</f>
        <v>340</v>
      </c>
    </row>
    <row r="3809" spans="1:22" x14ac:dyDescent="0.3">
      <c r="A3809" s="1">
        <v>46181.625</v>
      </c>
      <c r="B3809" s="2">
        <v>69.360116498515225</v>
      </c>
      <c r="C3809" s="2">
        <v>10.520001484872351</v>
      </c>
      <c r="D3809" s="2">
        <f t="shared" si="708"/>
        <v>36.709591361098127</v>
      </c>
      <c r="E3809" s="2">
        <f t="shared" si="709"/>
        <v>84.020323414964125</v>
      </c>
      <c r="F3809" s="2">
        <f t="shared" si="717"/>
        <v>340</v>
      </c>
      <c r="G3809" s="2">
        <f t="shared" si="718"/>
        <v>0</v>
      </c>
      <c r="H3809" s="2">
        <f>MIN(Inputs!$B$2, (Inputs!$B$14 - F3809)/Inputs!$B$15)</f>
        <v>0</v>
      </c>
      <c r="I3809" s="2">
        <f>MAX(MIN(Inputs!$B$2, F3809*Inputs!$B$16, Inputs!$B$14*Inputs!$B$4 - G3809), 0)</f>
        <v>170</v>
      </c>
      <c r="J3809" s="2">
        <f>MAX(MIN(Inputs!$B$2, F3809*Inputs!$B$16, (Inputs!$B$14-F3809)/Inputs!$B$15)*Inputs!$B$9, 0)</f>
        <v>0</v>
      </c>
      <c r="K3809" s="2">
        <f>MAX(E3809*Inputs!$B$5 - B3809 - Inputs!$B$8, 0) * H3809</f>
        <v>0</v>
      </c>
      <c r="L3809" s="2">
        <f>IF(B3809 &gt;= D3809*Inputs!$B$10, MAX(B3809 - E3809/Inputs!$B$5 - Inputs!$B$8, 0) * I3809, 0)</f>
        <v>0</v>
      </c>
      <c r="M3809" s="2">
        <f t="shared" si="710"/>
        <v>0</v>
      </c>
      <c r="N3809" s="3" t="str">
        <f t="shared" si="711"/>
        <v>Idle</v>
      </c>
      <c r="O3809" s="3" t="str">
        <f t="shared" si="719"/>
        <v>Idle</v>
      </c>
      <c r="P3809" s="2">
        <f t="shared" si="712"/>
        <v>0</v>
      </c>
      <c r="Q3809" s="2">
        <f t="shared" si="713"/>
        <v>0</v>
      </c>
      <c r="R3809" s="2">
        <f t="shared" si="714"/>
        <v>0</v>
      </c>
      <c r="S3809" s="2">
        <f t="shared" si="715"/>
        <v>0</v>
      </c>
      <c r="T3809" s="2">
        <f t="shared" si="716"/>
        <v>0</v>
      </c>
      <c r="U3809" s="2">
        <f>IF(O3809="Reg", R3809 * Inputs!$B$7, 0)</f>
        <v>0</v>
      </c>
      <c r="V3809" s="2">
        <f>MAX(F3809 + P3809*Inputs!$B$15 - (Q3809/Inputs!$B$16) - U3809, 0)</f>
        <v>340</v>
      </c>
    </row>
    <row r="3810" spans="1:22" x14ac:dyDescent="0.3">
      <c r="A3810" s="1">
        <v>46181.666666666657</v>
      </c>
      <c r="B3810" s="2">
        <v>86.996262383749567</v>
      </c>
      <c r="C3810" s="2">
        <v>7.1261660447054043</v>
      </c>
      <c r="D3810" s="2">
        <f t="shared" si="708"/>
        <v>36.709591361098127</v>
      </c>
      <c r="E3810" s="2">
        <f t="shared" si="709"/>
        <v>84.934485334920112</v>
      </c>
      <c r="F3810" s="2">
        <f t="shared" si="717"/>
        <v>340</v>
      </c>
      <c r="G3810" s="2">
        <f t="shared" si="718"/>
        <v>0</v>
      </c>
      <c r="H3810" s="2">
        <f>MIN(Inputs!$B$2, (Inputs!$B$14 - F3810)/Inputs!$B$15)</f>
        <v>0</v>
      </c>
      <c r="I3810" s="2">
        <f>MAX(MIN(Inputs!$B$2, F3810*Inputs!$B$16, Inputs!$B$14*Inputs!$B$4 - G3810), 0)</f>
        <v>170</v>
      </c>
      <c r="J3810" s="2">
        <f>MAX(MIN(Inputs!$B$2, F3810*Inputs!$B$16, (Inputs!$B$14-F3810)/Inputs!$B$15)*Inputs!$B$9, 0)</f>
        <v>0</v>
      </c>
      <c r="K3810" s="2">
        <f>MAX(E3810*Inputs!$B$5 - B3810 - Inputs!$B$8, 0) * H3810</f>
        <v>0</v>
      </c>
      <c r="L3810" s="2">
        <f>IF(B3810 &gt;= D3810*Inputs!$B$10, MAX(B3810 - E3810/Inputs!$B$5 - Inputs!$B$8, 0) * I3810, 0)</f>
        <v>0</v>
      </c>
      <c r="M3810" s="2">
        <f t="shared" si="710"/>
        <v>0</v>
      </c>
      <c r="N3810" s="3" t="str">
        <f t="shared" si="711"/>
        <v>Idle</v>
      </c>
      <c r="O3810" s="3" t="str">
        <f t="shared" si="719"/>
        <v>Idle</v>
      </c>
      <c r="P3810" s="2">
        <f t="shared" si="712"/>
        <v>0</v>
      </c>
      <c r="Q3810" s="2">
        <f t="shared" si="713"/>
        <v>0</v>
      </c>
      <c r="R3810" s="2">
        <f t="shared" si="714"/>
        <v>0</v>
      </c>
      <c r="S3810" s="2">
        <f t="shared" si="715"/>
        <v>0</v>
      </c>
      <c r="T3810" s="2">
        <f t="shared" si="716"/>
        <v>0</v>
      </c>
      <c r="U3810" s="2">
        <f>IF(O3810="Reg", R3810 * Inputs!$B$7, 0)</f>
        <v>0</v>
      </c>
      <c r="V3810" s="2">
        <f>MAX(F3810 + P3810*Inputs!$B$15 - (Q3810/Inputs!$B$16) - U3810, 0)</f>
        <v>340</v>
      </c>
    </row>
    <row r="3811" spans="1:22" x14ac:dyDescent="0.3">
      <c r="A3811" s="1">
        <v>46181.708333333343</v>
      </c>
      <c r="B3811" s="2">
        <v>89.613773174486525</v>
      </c>
      <c r="C3811" s="2">
        <v>9.2952554082558851</v>
      </c>
      <c r="D3811" s="2">
        <f t="shared" si="708"/>
        <v>36.709591361098127</v>
      </c>
      <c r="E3811" s="2">
        <f t="shared" si="709"/>
        <v>80.652263719445259</v>
      </c>
      <c r="F3811" s="2">
        <f t="shared" si="717"/>
        <v>340</v>
      </c>
      <c r="G3811" s="2">
        <f t="shared" si="718"/>
        <v>0</v>
      </c>
      <c r="H3811" s="2">
        <f>MIN(Inputs!$B$2, (Inputs!$B$14 - F3811)/Inputs!$B$15)</f>
        <v>0</v>
      </c>
      <c r="I3811" s="2">
        <f>MAX(MIN(Inputs!$B$2, F3811*Inputs!$B$16, Inputs!$B$14*Inputs!$B$4 - G3811), 0)</f>
        <v>170</v>
      </c>
      <c r="J3811" s="2">
        <f>MAX(MIN(Inputs!$B$2, F3811*Inputs!$B$16, (Inputs!$B$14-F3811)/Inputs!$B$15)*Inputs!$B$9, 0)</f>
        <v>0</v>
      </c>
      <c r="K3811" s="2">
        <f>MAX(E3811*Inputs!$B$5 - B3811 - Inputs!$B$8, 0) * H3811</f>
        <v>0</v>
      </c>
      <c r="L3811" s="2">
        <f>IF(B3811 &gt;= D3811*Inputs!$B$10, MAX(B3811 - E3811/Inputs!$B$5 - Inputs!$B$8, 0) * I3811, 0)</f>
        <v>0</v>
      </c>
      <c r="M3811" s="2">
        <f t="shared" si="710"/>
        <v>0</v>
      </c>
      <c r="N3811" s="3" t="str">
        <f t="shared" si="711"/>
        <v>Idle</v>
      </c>
      <c r="O3811" s="3" t="str">
        <f t="shared" si="719"/>
        <v>Idle</v>
      </c>
      <c r="P3811" s="2">
        <f t="shared" si="712"/>
        <v>0</v>
      </c>
      <c r="Q3811" s="2">
        <f t="shared" si="713"/>
        <v>0</v>
      </c>
      <c r="R3811" s="2">
        <f t="shared" si="714"/>
        <v>0</v>
      </c>
      <c r="S3811" s="2">
        <f t="shared" si="715"/>
        <v>0</v>
      </c>
      <c r="T3811" s="2">
        <f t="shared" si="716"/>
        <v>0</v>
      </c>
      <c r="U3811" s="2">
        <f>IF(O3811="Reg", R3811 * Inputs!$B$7, 0)</f>
        <v>0</v>
      </c>
      <c r="V3811" s="2">
        <f>MAX(F3811 + P3811*Inputs!$B$15 - (Q3811/Inputs!$B$16) - U3811, 0)</f>
        <v>340</v>
      </c>
    </row>
    <row r="3812" spans="1:22" x14ac:dyDescent="0.3">
      <c r="A3812" s="1">
        <v>46181.75</v>
      </c>
      <c r="B3812" s="2">
        <v>88.774139925536687</v>
      </c>
      <c r="C3812" s="2">
        <v>9.7248637709784624</v>
      </c>
      <c r="D3812" s="2">
        <f t="shared" si="708"/>
        <v>36.709591361098127</v>
      </c>
      <c r="E3812" s="2">
        <f t="shared" si="709"/>
        <v>72.061779556712182</v>
      </c>
      <c r="F3812" s="2">
        <f t="shared" si="717"/>
        <v>340</v>
      </c>
      <c r="G3812" s="2">
        <f t="shared" si="718"/>
        <v>0</v>
      </c>
      <c r="H3812" s="2">
        <f>MIN(Inputs!$B$2, (Inputs!$B$14 - F3812)/Inputs!$B$15)</f>
        <v>0</v>
      </c>
      <c r="I3812" s="2">
        <f>MAX(MIN(Inputs!$B$2, F3812*Inputs!$B$16, Inputs!$B$14*Inputs!$B$4 - G3812), 0)</f>
        <v>170</v>
      </c>
      <c r="J3812" s="2">
        <f>MAX(MIN(Inputs!$B$2, F3812*Inputs!$B$16, (Inputs!$B$14-F3812)/Inputs!$B$15)*Inputs!$B$9, 0)</f>
        <v>0</v>
      </c>
      <c r="K3812" s="2">
        <f>MAX(E3812*Inputs!$B$5 - B3812 - Inputs!$B$8, 0) * H3812</f>
        <v>0</v>
      </c>
      <c r="L3812" s="2">
        <f>IF(B3812 &gt;= D3812*Inputs!$B$10, MAX(B3812 - E3812/Inputs!$B$5 - Inputs!$B$8, 0) * I3812, 0)</f>
        <v>0</v>
      </c>
      <c r="M3812" s="2">
        <f t="shared" si="710"/>
        <v>0</v>
      </c>
      <c r="N3812" s="3" t="str">
        <f t="shared" si="711"/>
        <v>Idle</v>
      </c>
      <c r="O3812" s="3" t="str">
        <f t="shared" si="719"/>
        <v>Idle</v>
      </c>
      <c r="P3812" s="2">
        <f t="shared" si="712"/>
        <v>0</v>
      </c>
      <c r="Q3812" s="2">
        <f t="shared" si="713"/>
        <v>0</v>
      </c>
      <c r="R3812" s="2">
        <f t="shared" si="714"/>
        <v>0</v>
      </c>
      <c r="S3812" s="2">
        <f t="shared" si="715"/>
        <v>0</v>
      </c>
      <c r="T3812" s="2">
        <f t="shared" si="716"/>
        <v>0</v>
      </c>
      <c r="U3812" s="2">
        <f>IF(O3812="Reg", R3812 * Inputs!$B$7, 0)</f>
        <v>0</v>
      </c>
      <c r="V3812" s="2">
        <f>MAX(F3812 + P3812*Inputs!$B$15 - (Q3812/Inputs!$B$16) - U3812, 0)</f>
        <v>340</v>
      </c>
    </row>
    <row r="3813" spans="1:22" x14ac:dyDescent="0.3">
      <c r="A3813" s="1">
        <v>46181.791666666657</v>
      </c>
      <c r="B3813" s="2">
        <v>81.087146839840571</v>
      </c>
      <c r="C3813" s="2">
        <v>3.8231350783043481</v>
      </c>
      <c r="D3813" s="2">
        <f t="shared" si="708"/>
        <v>36.709591361098127</v>
      </c>
      <c r="E3813" s="2">
        <f t="shared" si="709"/>
        <v>75.208410819188757</v>
      </c>
      <c r="F3813" s="2">
        <f t="shared" si="717"/>
        <v>340</v>
      </c>
      <c r="G3813" s="2">
        <f t="shared" si="718"/>
        <v>0</v>
      </c>
      <c r="H3813" s="2">
        <f>MIN(Inputs!$B$2, (Inputs!$B$14 - F3813)/Inputs!$B$15)</f>
        <v>0</v>
      </c>
      <c r="I3813" s="2">
        <f>MAX(MIN(Inputs!$B$2, F3813*Inputs!$B$16, Inputs!$B$14*Inputs!$B$4 - G3813), 0)</f>
        <v>170</v>
      </c>
      <c r="J3813" s="2">
        <f>MAX(MIN(Inputs!$B$2, F3813*Inputs!$B$16, (Inputs!$B$14-F3813)/Inputs!$B$15)*Inputs!$B$9, 0)</f>
        <v>0</v>
      </c>
      <c r="K3813" s="2">
        <f>MAX(E3813*Inputs!$B$5 - B3813 - Inputs!$B$8, 0) * H3813</f>
        <v>0</v>
      </c>
      <c r="L3813" s="2">
        <f>IF(B3813 &gt;= D3813*Inputs!$B$10, MAX(B3813 - E3813/Inputs!$B$5 - Inputs!$B$8, 0) * I3813, 0)</f>
        <v>0</v>
      </c>
      <c r="M3813" s="2">
        <f t="shared" si="710"/>
        <v>0</v>
      </c>
      <c r="N3813" s="3" t="str">
        <f t="shared" si="711"/>
        <v>Idle</v>
      </c>
      <c r="O3813" s="3" t="str">
        <f t="shared" si="719"/>
        <v>Idle</v>
      </c>
      <c r="P3813" s="2">
        <f t="shared" si="712"/>
        <v>0</v>
      </c>
      <c r="Q3813" s="2">
        <f t="shared" si="713"/>
        <v>0</v>
      </c>
      <c r="R3813" s="2">
        <f t="shared" si="714"/>
        <v>0</v>
      </c>
      <c r="S3813" s="2">
        <f t="shared" si="715"/>
        <v>0</v>
      </c>
      <c r="T3813" s="2">
        <f t="shared" si="716"/>
        <v>0</v>
      </c>
      <c r="U3813" s="2">
        <f>IF(O3813="Reg", R3813 * Inputs!$B$7, 0)</f>
        <v>0</v>
      </c>
      <c r="V3813" s="2">
        <f>MAX(F3813 + P3813*Inputs!$B$15 - (Q3813/Inputs!$B$16) - U3813, 0)</f>
        <v>340</v>
      </c>
    </row>
    <row r="3814" spans="1:22" x14ac:dyDescent="0.3">
      <c r="A3814" s="1">
        <v>46181.833333333343</v>
      </c>
      <c r="B3814" s="2">
        <v>88.290501667656116</v>
      </c>
      <c r="C3814" s="2">
        <v>2.5389538859640521</v>
      </c>
      <c r="D3814" s="2">
        <f t="shared" si="708"/>
        <v>36.709591361098127</v>
      </c>
      <c r="E3814" s="2">
        <f t="shared" si="709"/>
        <v>63.28887201732217</v>
      </c>
      <c r="F3814" s="2">
        <f t="shared" si="717"/>
        <v>340</v>
      </c>
      <c r="G3814" s="2">
        <f t="shared" si="718"/>
        <v>0</v>
      </c>
      <c r="H3814" s="2">
        <f>MIN(Inputs!$B$2, (Inputs!$B$14 - F3814)/Inputs!$B$15)</f>
        <v>0</v>
      </c>
      <c r="I3814" s="2">
        <f>MAX(MIN(Inputs!$B$2, F3814*Inputs!$B$16, Inputs!$B$14*Inputs!$B$4 - G3814), 0)</f>
        <v>170</v>
      </c>
      <c r="J3814" s="2">
        <f>MAX(MIN(Inputs!$B$2, F3814*Inputs!$B$16, (Inputs!$B$14-F3814)/Inputs!$B$15)*Inputs!$B$9, 0)</f>
        <v>0</v>
      </c>
      <c r="K3814" s="2">
        <f>MAX(E3814*Inputs!$B$5 - B3814 - Inputs!$B$8, 0) * H3814</f>
        <v>0</v>
      </c>
      <c r="L3814" s="2">
        <f>IF(B3814 &gt;= D3814*Inputs!$B$10, MAX(B3814 - E3814/Inputs!$B$5 - Inputs!$B$8, 0) * I3814, 0)</f>
        <v>0</v>
      </c>
      <c r="M3814" s="2">
        <f t="shared" si="710"/>
        <v>0</v>
      </c>
      <c r="N3814" s="3" t="str">
        <f t="shared" si="711"/>
        <v>Idle</v>
      </c>
      <c r="O3814" s="3" t="str">
        <f t="shared" si="719"/>
        <v>Idle</v>
      </c>
      <c r="P3814" s="2">
        <f t="shared" si="712"/>
        <v>0</v>
      </c>
      <c r="Q3814" s="2">
        <f t="shared" si="713"/>
        <v>0</v>
      </c>
      <c r="R3814" s="2">
        <f t="shared" si="714"/>
        <v>0</v>
      </c>
      <c r="S3814" s="2">
        <f t="shared" si="715"/>
        <v>0</v>
      </c>
      <c r="T3814" s="2">
        <f t="shared" si="716"/>
        <v>0</v>
      </c>
      <c r="U3814" s="2">
        <f>IF(O3814="Reg", R3814 * Inputs!$B$7, 0)</f>
        <v>0</v>
      </c>
      <c r="V3814" s="2">
        <f>MAX(F3814 + P3814*Inputs!$B$15 - (Q3814/Inputs!$B$16) - U3814, 0)</f>
        <v>340</v>
      </c>
    </row>
    <row r="3815" spans="1:22" x14ac:dyDescent="0.3">
      <c r="A3815" s="1">
        <v>46181.875</v>
      </c>
      <c r="B3815" s="2">
        <v>74.845088018251175</v>
      </c>
      <c r="C3815" s="2">
        <v>8.4738485419889766</v>
      </c>
      <c r="D3815" s="2">
        <f t="shared" si="708"/>
        <v>36.709591361098127</v>
      </c>
      <c r="E3815" s="2">
        <f t="shared" si="709"/>
        <v>48.573788406046141</v>
      </c>
      <c r="F3815" s="2">
        <f t="shared" si="717"/>
        <v>340</v>
      </c>
      <c r="G3815" s="2">
        <f t="shared" si="718"/>
        <v>0</v>
      </c>
      <c r="H3815" s="2">
        <f>MIN(Inputs!$B$2, (Inputs!$B$14 - F3815)/Inputs!$B$15)</f>
        <v>0</v>
      </c>
      <c r="I3815" s="2">
        <f>MAX(MIN(Inputs!$B$2, F3815*Inputs!$B$16, Inputs!$B$14*Inputs!$B$4 - G3815), 0)</f>
        <v>170</v>
      </c>
      <c r="J3815" s="2">
        <f>MAX(MIN(Inputs!$B$2, F3815*Inputs!$B$16, (Inputs!$B$14-F3815)/Inputs!$B$15)*Inputs!$B$9, 0)</f>
        <v>0</v>
      </c>
      <c r="K3815" s="2">
        <f>MAX(E3815*Inputs!$B$5 - B3815 - Inputs!$B$8, 0) * H3815</f>
        <v>0</v>
      </c>
      <c r="L3815" s="2">
        <f>IF(B3815 &gt;= D3815*Inputs!$B$10, MAX(B3815 - E3815/Inputs!$B$5 - Inputs!$B$8, 0) * I3815, 0)</f>
        <v>0</v>
      </c>
      <c r="M3815" s="2">
        <f t="shared" si="710"/>
        <v>0</v>
      </c>
      <c r="N3815" s="3" t="str">
        <f t="shared" si="711"/>
        <v>Idle</v>
      </c>
      <c r="O3815" s="3" t="str">
        <f t="shared" si="719"/>
        <v>Idle</v>
      </c>
      <c r="P3815" s="2">
        <f t="shared" si="712"/>
        <v>0</v>
      </c>
      <c r="Q3815" s="2">
        <f t="shared" si="713"/>
        <v>0</v>
      </c>
      <c r="R3815" s="2">
        <f t="shared" si="714"/>
        <v>0</v>
      </c>
      <c r="S3815" s="2">
        <f t="shared" si="715"/>
        <v>0</v>
      </c>
      <c r="T3815" s="2">
        <f t="shared" si="716"/>
        <v>0</v>
      </c>
      <c r="U3815" s="2">
        <f>IF(O3815="Reg", R3815 * Inputs!$B$7, 0)</f>
        <v>0</v>
      </c>
      <c r="V3815" s="2">
        <f>MAX(F3815 + P3815*Inputs!$B$15 - (Q3815/Inputs!$B$16) - U3815, 0)</f>
        <v>340</v>
      </c>
    </row>
    <row r="3816" spans="1:22" x14ac:dyDescent="0.3">
      <c r="A3816" s="1">
        <v>46181.916666666657</v>
      </c>
      <c r="B3816" s="2">
        <v>61.302932690900427</v>
      </c>
      <c r="C3816" s="2">
        <v>2.623919587993107</v>
      </c>
      <c r="D3816" s="2">
        <f t="shared" si="708"/>
        <v>36.709591361098127</v>
      </c>
      <c r="E3816" s="2">
        <f t="shared" si="709"/>
        <v>36.099607069670938</v>
      </c>
      <c r="F3816" s="2">
        <f t="shared" si="717"/>
        <v>340</v>
      </c>
      <c r="G3816" s="2">
        <f t="shared" si="718"/>
        <v>0</v>
      </c>
      <c r="H3816" s="2">
        <f>MIN(Inputs!$B$2, (Inputs!$B$14 - F3816)/Inputs!$B$15)</f>
        <v>0</v>
      </c>
      <c r="I3816" s="2">
        <f>MAX(MIN(Inputs!$B$2, F3816*Inputs!$B$16, Inputs!$B$14*Inputs!$B$4 - G3816), 0)</f>
        <v>170</v>
      </c>
      <c r="J3816" s="2">
        <f>MAX(MIN(Inputs!$B$2, F3816*Inputs!$B$16, (Inputs!$B$14-F3816)/Inputs!$B$15)*Inputs!$B$9, 0)</f>
        <v>0</v>
      </c>
      <c r="K3816" s="2">
        <f>MAX(E3816*Inputs!$B$5 - B3816 - Inputs!$B$8, 0) * H3816</f>
        <v>0</v>
      </c>
      <c r="L3816" s="2">
        <f>IF(B3816 &gt;= D3816*Inputs!$B$10, MAX(B3816 - E3816/Inputs!$B$5 - Inputs!$B$8, 0) * I3816, 0)</f>
        <v>47.710828084823262</v>
      </c>
      <c r="M3816" s="2">
        <f t="shared" si="710"/>
        <v>0</v>
      </c>
      <c r="N3816" s="3" t="str">
        <f t="shared" si="711"/>
        <v>Discharge</v>
      </c>
      <c r="O3816" s="3" t="str">
        <f t="shared" si="719"/>
        <v>Discharge</v>
      </c>
      <c r="P3816" s="2">
        <f t="shared" si="712"/>
        <v>0</v>
      </c>
      <c r="Q3816" s="2">
        <f t="shared" si="713"/>
        <v>170</v>
      </c>
      <c r="R3816" s="2">
        <f t="shared" si="714"/>
        <v>0</v>
      </c>
      <c r="S3816" s="2">
        <f t="shared" si="715"/>
        <v>10421.498557453073</v>
      </c>
      <c r="T3816" s="2">
        <f t="shared" si="716"/>
        <v>0</v>
      </c>
      <c r="U3816" s="2">
        <f>IF(O3816="Reg", R3816 * Inputs!$B$7, 0)</f>
        <v>0</v>
      </c>
      <c r="V3816" s="2">
        <f>MAX(F3816 + P3816*Inputs!$B$15 - (Q3816/Inputs!$B$16) - U3816, 0)</f>
        <v>170</v>
      </c>
    </row>
    <row r="3817" spans="1:22" x14ac:dyDescent="0.3">
      <c r="A3817" s="1">
        <v>46181.958333333343</v>
      </c>
      <c r="B3817" s="2">
        <v>38.070868198088057</v>
      </c>
      <c r="C3817" s="2">
        <v>11.008534893168999</v>
      </c>
      <c r="D3817" s="2">
        <f t="shared" si="708"/>
        <v>36.709591361098127</v>
      </c>
      <c r="E3817" s="2">
        <f t="shared" si="709"/>
        <v>25.882451621187538</v>
      </c>
      <c r="F3817" s="2">
        <f t="shared" si="717"/>
        <v>170</v>
      </c>
      <c r="G3817" s="2">
        <f t="shared" si="718"/>
        <v>170</v>
      </c>
      <c r="H3817" s="2">
        <f>MIN(Inputs!$B$2, (Inputs!$B$14 - F3817)/Inputs!$B$15)</f>
        <v>170</v>
      </c>
      <c r="I3817" s="2">
        <f>MAX(MIN(Inputs!$B$2, F3817*Inputs!$B$16, Inputs!$B$14*Inputs!$B$4 - G3817), 0)</f>
        <v>170</v>
      </c>
      <c r="J3817" s="2">
        <f>MAX(MIN(Inputs!$B$2, F3817*Inputs!$B$16, (Inputs!$B$14-F3817)/Inputs!$B$15)*Inputs!$B$9, 0)</f>
        <v>136</v>
      </c>
      <c r="K3817" s="2">
        <f>MAX(E3817*Inputs!$B$5 - B3817 - Inputs!$B$8, 0) * H3817</f>
        <v>0</v>
      </c>
      <c r="L3817" s="2">
        <f>IF(B3817 &gt;= D3817*Inputs!$B$10, MAX(B3817 - E3817/Inputs!$B$5 - Inputs!$B$8, 0) * I3817, 0)</f>
        <v>0</v>
      </c>
      <c r="M3817" s="2">
        <f t="shared" si="710"/>
        <v>1497.1607454709838</v>
      </c>
      <c r="N3817" s="3" t="str">
        <f t="shared" si="711"/>
        <v>Reg</v>
      </c>
      <c r="O3817" s="3" t="str">
        <f t="shared" si="719"/>
        <v>Discharge</v>
      </c>
      <c r="P3817" s="2">
        <f t="shared" si="712"/>
        <v>0</v>
      </c>
      <c r="Q3817" s="2">
        <f t="shared" si="713"/>
        <v>170</v>
      </c>
      <c r="R3817" s="2">
        <f t="shared" si="714"/>
        <v>0</v>
      </c>
      <c r="S3817" s="2">
        <f t="shared" si="715"/>
        <v>6472.0475936749699</v>
      </c>
      <c r="T3817" s="2">
        <f t="shared" si="716"/>
        <v>0</v>
      </c>
      <c r="U3817" s="2">
        <f>IF(O3817="Reg", R3817 * Inputs!$B$7, 0)</f>
        <v>0</v>
      </c>
      <c r="V3817" s="2">
        <f>MAX(F3817 + P3817*Inputs!$B$15 - (Q3817/Inputs!$B$16) - U3817, 0)</f>
        <v>0</v>
      </c>
    </row>
    <row r="3818" spans="1:22" x14ac:dyDescent="0.3">
      <c r="A3818" s="1">
        <v>46182</v>
      </c>
      <c r="B3818" s="2">
        <v>107.65392750039619</v>
      </c>
      <c r="C3818" s="2">
        <v>3.1382761784227351</v>
      </c>
      <c r="D3818" s="2">
        <f t="shared" si="708"/>
        <v>38.254190624954092</v>
      </c>
      <c r="E3818" s="2">
        <f t="shared" si="709"/>
        <v>19.537306921506193</v>
      </c>
      <c r="F3818" s="2">
        <f t="shared" si="717"/>
        <v>0</v>
      </c>
      <c r="G3818" s="2">
        <f t="shared" si="718"/>
        <v>0</v>
      </c>
      <c r="H3818" s="2">
        <f>MIN(Inputs!$B$2, (Inputs!$B$14 - F3818)/Inputs!$B$15)</f>
        <v>170</v>
      </c>
      <c r="I3818" s="2">
        <f>MAX(MIN(Inputs!$B$2, F3818*Inputs!$B$16, Inputs!$B$14*Inputs!$B$4 - G3818), 0)</f>
        <v>0</v>
      </c>
      <c r="J3818" s="2">
        <f>MAX(MIN(Inputs!$B$2, F3818*Inputs!$B$16, (Inputs!$B$14-F3818)/Inputs!$B$15)*Inputs!$B$9, 0)</f>
        <v>0</v>
      </c>
      <c r="K3818" s="2">
        <f>MAX(E3818*Inputs!$B$5 - B3818 - Inputs!$B$8, 0) * H3818</f>
        <v>0</v>
      </c>
      <c r="L3818" s="2">
        <f>IF(B3818 &gt;= D3818*Inputs!$B$10, MAX(B3818 - E3818/Inputs!$B$5 - Inputs!$B$8, 0) * I3818, 0)</f>
        <v>0</v>
      </c>
      <c r="M3818" s="2">
        <f t="shared" si="710"/>
        <v>0</v>
      </c>
      <c r="N3818" s="3" t="str">
        <f t="shared" si="711"/>
        <v>Idle</v>
      </c>
      <c r="O3818" s="3" t="str">
        <f t="shared" si="719"/>
        <v>Idle</v>
      </c>
      <c r="P3818" s="2">
        <f t="shared" si="712"/>
        <v>0</v>
      </c>
      <c r="Q3818" s="2">
        <f t="shared" si="713"/>
        <v>0</v>
      </c>
      <c r="R3818" s="2">
        <f t="shared" si="714"/>
        <v>0</v>
      </c>
      <c r="S3818" s="2">
        <f t="shared" si="715"/>
        <v>0</v>
      </c>
      <c r="T3818" s="2">
        <f t="shared" si="716"/>
        <v>0</v>
      </c>
      <c r="U3818" s="2">
        <f>IF(O3818="Reg", R3818 * Inputs!$B$7, 0)</f>
        <v>0</v>
      </c>
      <c r="V3818" s="2">
        <f>MAX(F3818 + P3818*Inputs!$B$15 - (Q3818/Inputs!$B$16) - U3818, 0)</f>
        <v>0</v>
      </c>
    </row>
    <row r="3819" spans="1:22" x14ac:dyDescent="0.3">
      <c r="A3819" s="1">
        <v>46182.041666666657</v>
      </c>
      <c r="B3819" s="2">
        <v>9.5699140286409694</v>
      </c>
      <c r="C3819" s="2">
        <v>4.1531140092775836</v>
      </c>
      <c r="D3819" s="2">
        <f t="shared" si="708"/>
        <v>38.254190624954092</v>
      </c>
      <c r="E3819" s="2">
        <f t="shared" si="709"/>
        <v>1.5949856714401616</v>
      </c>
      <c r="F3819" s="2">
        <f t="shared" si="717"/>
        <v>0</v>
      </c>
      <c r="G3819" s="2">
        <f t="shared" si="718"/>
        <v>0</v>
      </c>
      <c r="H3819" s="2">
        <f>MIN(Inputs!$B$2, (Inputs!$B$14 - F3819)/Inputs!$B$15)</f>
        <v>170</v>
      </c>
      <c r="I3819" s="2">
        <f>MAX(MIN(Inputs!$B$2, F3819*Inputs!$B$16, Inputs!$B$14*Inputs!$B$4 - G3819), 0)</f>
        <v>0</v>
      </c>
      <c r="J3819" s="2">
        <f>MAX(MIN(Inputs!$B$2, F3819*Inputs!$B$16, (Inputs!$B$14-F3819)/Inputs!$B$15)*Inputs!$B$9, 0)</f>
        <v>0</v>
      </c>
      <c r="K3819" s="2">
        <f>MAX(E3819*Inputs!$B$5 - B3819 - Inputs!$B$8, 0) * H3819</f>
        <v>0</v>
      </c>
      <c r="L3819" s="2">
        <f>IF(B3819 &gt;= D3819*Inputs!$B$10, MAX(B3819 - E3819/Inputs!$B$5 - Inputs!$B$8, 0) * I3819, 0)</f>
        <v>0</v>
      </c>
      <c r="M3819" s="2">
        <f t="shared" si="710"/>
        <v>0</v>
      </c>
      <c r="N3819" s="3" t="str">
        <f t="shared" si="711"/>
        <v>Idle</v>
      </c>
      <c r="O3819" s="3" t="str">
        <f t="shared" si="719"/>
        <v>Idle</v>
      </c>
      <c r="P3819" s="2">
        <f t="shared" si="712"/>
        <v>0</v>
      </c>
      <c r="Q3819" s="2">
        <f t="shared" si="713"/>
        <v>0</v>
      </c>
      <c r="R3819" s="2">
        <f t="shared" si="714"/>
        <v>0</v>
      </c>
      <c r="S3819" s="2">
        <f t="shared" si="715"/>
        <v>0</v>
      </c>
      <c r="T3819" s="2">
        <f t="shared" si="716"/>
        <v>0</v>
      </c>
      <c r="U3819" s="2">
        <f>IF(O3819="Reg", R3819 * Inputs!$B$7, 0)</f>
        <v>0</v>
      </c>
      <c r="V3819" s="2">
        <f>MAX(F3819 + P3819*Inputs!$B$15 - (Q3819/Inputs!$B$16) - U3819, 0)</f>
        <v>0</v>
      </c>
    </row>
    <row r="3820" spans="1:22" x14ac:dyDescent="0.3">
      <c r="A3820" s="1">
        <v>46182.083333333343</v>
      </c>
      <c r="B3820" s="2">
        <v>0</v>
      </c>
      <c r="C3820" s="2">
        <v>12.708968161169601</v>
      </c>
      <c r="D3820" s="2">
        <f t="shared" si="708"/>
        <v>38.254190624954092</v>
      </c>
      <c r="E3820" s="2">
        <f t="shared" si="709"/>
        <v>0</v>
      </c>
      <c r="F3820" s="2">
        <f t="shared" si="717"/>
        <v>0</v>
      </c>
      <c r="G3820" s="2">
        <f t="shared" si="718"/>
        <v>0</v>
      </c>
      <c r="H3820" s="2">
        <f>MIN(Inputs!$B$2, (Inputs!$B$14 - F3820)/Inputs!$B$15)</f>
        <v>170</v>
      </c>
      <c r="I3820" s="2">
        <f>MAX(MIN(Inputs!$B$2, F3820*Inputs!$B$16, Inputs!$B$14*Inputs!$B$4 - G3820), 0)</f>
        <v>0</v>
      </c>
      <c r="J3820" s="2">
        <f>MAX(MIN(Inputs!$B$2, F3820*Inputs!$B$16, (Inputs!$B$14-F3820)/Inputs!$B$15)*Inputs!$B$9, 0)</f>
        <v>0</v>
      </c>
      <c r="K3820" s="2">
        <f>MAX(E3820*Inputs!$B$5 - B3820 - Inputs!$B$8, 0) * H3820</f>
        <v>0</v>
      </c>
      <c r="L3820" s="2">
        <f>IF(B3820 &gt;= D3820*Inputs!$B$10, MAX(B3820 - E3820/Inputs!$B$5 - Inputs!$B$8, 0) * I3820, 0)</f>
        <v>0</v>
      </c>
      <c r="M3820" s="2">
        <f t="shared" si="710"/>
        <v>0</v>
      </c>
      <c r="N3820" s="3" t="str">
        <f t="shared" si="711"/>
        <v>Idle</v>
      </c>
      <c r="O3820" s="3" t="str">
        <f t="shared" si="719"/>
        <v>Idle</v>
      </c>
      <c r="P3820" s="2">
        <f t="shared" si="712"/>
        <v>0</v>
      </c>
      <c r="Q3820" s="2">
        <f t="shared" si="713"/>
        <v>0</v>
      </c>
      <c r="R3820" s="2">
        <f t="shared" si="714"/>
        <v>0</v>
      </c>
      <c r="S3820" s="2">
        <f t="shared" si="715"/>
        <v>0</v>
      </c>
      <c r="T3820" s="2">
        <f t="shared" si="716"/>
        <v>0</v>
      </c>
      <c r="U3820" s="2">
        <f>IF(O3820="Reg", R3820 * Inputs!$B$7, 0)</f>
        <v>0</v>
      </c>
      <c r="V3820" s="2">
        <f>MAX(F3820 + P3820*Inputs!$B$15 - (Q3820/Inputs!$B$16) - U3820, 0)</f>
        <v>0</v>
      </c>
    </row>
    <row r="3821" spans="1:22" x14ac:dyDescent="0.3">
      <c r="A3821" s="1">
        <v>46182.125</v>
      </c>
      <c r="B3821" s="2">
        <v>0</v>
      </c>
      <c r="C3821" s="2">
        <v>23.73069709115348</v>
      </c>
      <c r="D3821" s="2">
        <f t="shared" si="708"/>
        <v>38.254190624954092</v>
      </c>
      <c r="E3821" s="2">
        <f t="shared" si="709"/>
        <v>0</v>
      </c>
      <c r="F3821" s="2">
        <f t="shared" si="717"/>
        <v>0</v>
      </c>
      <c r="G3821" s="2">
        <f t="shared" si="718"/>
        <v>0</v>
      </c>
      <c r="H3821" s="2">
        <f>MIN(Inputs!$B$2, (Inputs!$B$14 - F3821)/Inputs!$B$15)</f>
        <v>170</v>
      </c>
      <c r="I3821" s="2">
        <f>MAX(MIN(Inputs!$B$2, F3821*Inputs!$B$16, Inputs!$B$14*Inputs!$B$4 - G3821), 0)</f>
        <v>0</v>
      </c>
      <c r="J3821" s="2">
        <f>MAX(MIN(Inputs!$B$2, F3821*Inputs!$B$16, (Inputs!$B$14-F3821)/Inputs!$B$15)*Inputs!$B$9, 0)</f>
        <v>0</v>
      </c>
      <c r="K3821" s="2">
        <f>MAX(E3821*Inputs!$B$5 - B3821 - Inputs!$B$8, 0) * H3821</f>
        <v>0</v>
      </c>
      <c r="L3821" s="2">
        <f>IF(B3821 &gt;= D3821*Inputs!$B$10, MAX(B3821 - E3821/Inputs!$B$5 - Inputs!$B$8, 0) * I3821, 0)</f>
        <v>0</v>
      </c>
      <c r="M3821" s="2">
        <f t="shared" si="710"/>
        <v>0</v>
      </c>
      <c r="N3821" s="3" t="str">
        <f t="shared" si="711"/>
        <v>Idle</v>
      </c>
      <c r="O3821" s="3" t="str">
        <f t="shared" si="719"/>
        <v>Idle</v>
      </c>
      <c r="P3821" s="2">
        <f t="shared" si="712"/>
        <v>0</v>
      </c>
      <c r="Q3821" s="2">
        <f t="shared" si="713"/>
        <v>0</v>
      </c>
      <c r="R3821" s="2">
        <f t="shared" si="714"/>
        <v>0</v>
      </c>
      <c r="S3821" s="2">
        <f t="shared" si="715"/>
        <v>0</v>
      </c>
      <c r="T3821" s="2">
        <f t="shared" si="716"/>
        <v>0</v>
      </c>
      <c r="U3821" s="2">
        <f>IF(O3821="Reg", R3821 * Inputs!$B$7, 0)</f>
        <v>0</v>
      </c>
      <c r="V3821" s="2">
        <f>MAX(F3821 + P3821*Inputs!$B$15 - (Q3821/Inputs!$B$16) - U3821, 0)</f>
        <v>0</v>
      </c>
    </row>
    <row r="3822" spans="1:22" x14ac:dyDescent="0.3">
      <c r="A3822" s="1">
        <v>46182.166666666657</v>
      </c>
      <c r="B3822" s="2">
        <v>0</v>
      </c>
      <c r="C3822" s="2">
        <v>5.0583134939490524</v>
      </c>
      <c r="D3822" s="2">
        <f t="shared" si="708"/>
        <v>38.254190624954092</v>
      </c>
      <c r="E3822" s="2">
        <f t="shared" si="709"/>
        <v>0</v>
      </c>
      <c r="F3822" s="2">
        <f t="shared" si="717"/>
        <v>0</v>
      </c>
      <c r="G3822" s="2">
        <f t="shared" si="718"/>
        <v>0</v>
      </c>
      <c r="H3822" s="2">
        <f>MIN(Inputs!$B$2, (Inputs!$B$14 - F3822)/Inputs!$B$15)</f>
        <v>170</v>
      </c>
      <c r="I3822" s="2">
        <f>MAX(MIN(Inputs!$B$2, F3822*Inputs!$B$16, Inputs!$B$14*Inputs!$B$4 - G3822), 0)</f>
        <v>0</v>
      </c>
      <c r="J3822" s="2">
        <f>MAX(MIN(Inputs!$B$2, F3822*Inputs!$B$16, (Inputs!$B$14-F3822)/Inputs!$B$15)*Inputs!$B$9, 0)</f>
        <v>0</v>
      </c>
      <c r="K3822" s="2">
        <f>MAX(E3822*Inputs!$B$5 - B3822 - Inputs!$B$8, 0) * H3822</f>
        <v>0</v>
      </c>
      <c r="L3822" s="2">
        <f>IF(B3822 &gt;= D3822*Inputs!$B$10, MAX(B3822 - E3822/Inputs!$B$5 - Inputs!$B$8, 0) * I3822, 0)</f>
        <v>0</v>
      </c>
      <c r="M3822" s="2">
        <f t="shared" si="710"/>
        <v>0</v>
      </c>
      <c r="N3822" s="3" t="str">
        <f t="shared" si="711"/>
        <v>Idle</v>
      </c>
      <c r="O3822" s="3" t="str">
        <f t="shared" si="719"/>
        <v>Idle</v>
      </c>
      <c r="P3822" s="2">
        <f t="shared" si="712"/>
        <v>0</v>
      </c>
      <c r="Q3822" s="2">
        <f t="shared" si="713"/>
        <v>0</v>
      </c>
      <c r="R3822" s="2">
        <f t="shared" si="714"/>
        <v>0</v>
      </c>
      <c r="S3822" s="2">
        <f t="shared" si="715"/>
        <v>0</v>
      </c>
      <c r="T3822" s="2">
        <f t="shared" si="716"/>
        <v>0</v>
      </c>
      <c r="U3822" s="2">
        <f>IF(O3822="Reg", R3822 * Inputs!$B$7, 0)</f>
        <v>0</v>
      </c>
      <c r="V3822" s="2">
        <f>MAX(F3822 + P3822*Inputs!$B$15 - (Q3822/Inputs!$B$16) - U3822, 0)</f>
        <v>0</v>
      </c>
    </row>
    <row r="3823" spans="1:22" x14ac:dyDescent="0.3">
      <c r="A3823" s="1">
        <v>46182.208333333343</v>
      </c>
      <c r="B3823" s="2">
        <v>0</v>
      </c>
      <c r="C3823" s="2">
        <v>12.14802386743111</v>
      </c>
      <c r="D3823" s="2">
        <f t="shared" si="708"/>
        <v>38.254190624954092</v>
      </c>
      <c r="E3823" s="2">
        <f t="shared" si="709"/>
        <v>0.59733923404108447</v>
      </c>
      <c r="F3823" s="2">
        <f t="shared" si="717"/>
        <v>0</v>
      </c>
      <c r="G3823" s="2">
        <f t="shared" si="718"/>
        <v>0</v>
      </c>
      <c r="H3823" s="2">
        <f>MIN(Inputs!$B$2, (Inputs!$B$14 - F3823)/Inputs!$B$15)</f>
        <v>170</v>
      </c>
      <c r="I3823" s="2">
        <f>MAX(MIN(Inputs!$B$2, F3823*Inputs!$B$16, Inputs!$B$14*Inputs!$B$4 - G3823), 0)</f>
        <v>0</v>
      </c>
      <c r="J3823" s="2">
        <f>MAX(MIN(Inputs!$B$2, F3823*Inputs!$B$16, (Inputs!$B$14-F3823)/Inputs!$B$15)*Inputs!$B$9, 0)</f>
        <v>0</v>
      </c>
      <c r="K3823" s="2">
        <f>MAX(E3823*Inputs!$B$5 - B3823 - Inputs!$B$8, 0) * H3823</f>
        <v>0</v>
      </c>
      <c r="L3823" s="2">
        <f>IF(B3823 &gt;= D3823*Inputs!$B$10, MAX(B3823 - E3823/Inputs!$B$5 - Inputs!$B$8, 0) * I3823, 0)</f>
        <v>0</v>
      </c>
      <c r="M3823" s="2">
        <f t="shared" si="710"/>
        <v>0</v>
      </c>
      <c r="N3823" s="3" t="str">
        <f t="shared" si="711"/>
        <v>Idle</v>
      </c>
      <c r="O3823" s="3" t="str">
        <f t="shared" si="719"/>
        <v>Idle</v>
      </c>
      <c r="P3823" s="2">
        <f t="shared" si="712"/>
        <v>0</v>
      </c>
      <c r="Q3823" s="2">
        <f t="shared" si="713"/>
        <v>0</v>
      </c>
      <c r="R3823" s="2">
        <f t="shared" si="714"/>
        <v>0</v>
      </c>
      <c r="S3823" s="2">
        <f t="shared" si="715"/>
        <v>0</v>
      </c>
      <c r="T3823" s="2">
        <f t="shared" si="716"/>
        <v>0</v>
      </c>
      <c r="U3823" s="2">
        <f>IF(O3823="Reg", R3823 * Inputs!$B$7, 0)</f>
        <v>0</v>
      </c>
      <c r="V3823" s="2">
        <f>MAX(F3823 + P3823*Inputs!$B$15 - (Q3823/Inputs!$B$16) - U3823, 0)</f>
        <v>0</v>
      </c>
    </row>
    <row r="3824" spans="1:22" x14ac:dyDescent="0.3">
      <c r="A3824" s="1">
        <v>46182.25</v>
      </c>
      <c r="B3824" s="2">
        <v>0</v>
      </c>
      <c r="C3824" s="2">
        <v>2.320832512593741</v>
      </c>
      <c r="D3824" s="2">
        <f t="shared" si="708"/>
        <v>38.254190624954092</v>
      </c>
      <c r="E3824" s="2">
        <f t="shared" si="709"/>
        <v>1.847921816464593</v>
      </c>
      <c r="F3824" s="2">
        <f t="shared" si="717"/>
        <v>0</v>
      </c>
      <c r="G3824" s="2">
        <f t="shared" si="718"/>
        <v>0</v>
      </c>
      <c r="H3824" s="2">
        <f>MIN(Inputs!$B$2, (Inputs!$B$14 - F3824)/Inputs!$B$15)</f>
        <v>170</v>
      </c>
      <c r="I3824" s="2">
        <f>MAX(MIN(Inputs!$B$2, F3824*Inputs!$B$16, Inputs!$B$14*Inputs!$B$4 - G3824), 0)</f>
        <v>0</v>
      </c>
      <c r="J3824" s="2">
        <f>MAX(MIN(Inputs!$B$2, F3824*Inputs!$B$16, (Inputs!$B$14-F3824)/Inputs!$B$15)*Inputs!$B$9, 0)</f>
        <v>0</v>
      </c>
      <c r="K3824" s="2">
        <f>MAX(E3824*Inputs!$B$5 - B3824 - Inputs!$B$8, 0) * H3824</f>
        <v>0</v>
      </c>
      <c r="L3824" s="2">
        <f>IF(B3824 &gt;= D3824*Inputs!$B$10, MAX(B3824 - E3824/Inputs!$B$5 - Inputs!$B$8, 0) * I3824, 0)</f>
        <v>0</v>
      </c>
      <c r="M3824" s="2">
        <f t="shared" si="710"/>
        <v>0</v>
      </c>
      <c r="N3824" s="3" t="str">
        <f t="shared" si="711"/>
        <v>Idle</v>
      </c>
      <c r="O3824" s="3" t="str">
        <f t="shared" si="719"/>
        <v>Idle</v>
      </c>
      <c r="P3824" s="2">
        <f t="shared" si="712"/>
        <v>0</v>
      </c>
      <c r="Q3824" s="2">
        <f t="shared" si="713"/>
        <v>0</v>
      </c>
      <c r="R3824" s="2">
        <f t="shared" si="714"/>
        <v>0</v>
      </c>
      <c r="S3824" s="2">
        <f t="shared" si="715"/>
        <v>0</v>
      </c>
      <c r="T3824" s="2">
        <f t="shared" si="716"/>
        <v>0</v>
      </c>
      <c r="U3824" s="2">
        <f>IF(O3824="Reg", R3824 * Inputs!$B$7, 0)</f>
        <v>0</v>
      </c>
      <c r="V3824" s="2">
        <f>MAX(F3824 + P3824*Inputs!$B$15 - (Q3824/Inputs!$B$16) - U3824, 0)</f>
        <v>0</v>
      </c>
    </row>
    <row r="3825" spans="1:22" x14ac:dyDescent="0.3">
      <c r="A3825" s="1">
        <v>46182.291666666657</v>
      </c>
      <c r="B3825" s="2">
        <v>0</v>
      </c>
      <c r="C3825" s="2">
        <v>7.3667140490500147</v>
      </c>
      <c r="D3825" s="2">
        <f t="shared" si="708"/>
        <v>38.254190624954092</v>
      </c>
      <c r="E3825" s="2">
        <f t="shared" si="709"/>
        <v>6.7716623412858681</v>
      </c>
      <c r="F3825" s="2">
        <f t="shared" si="717"/>
        <v>0</v>
      </c>
      <c r="G3825" s="2">
        <f t="shared" si="718"/>
        <v>0</v>
      </c>
      <c r="H3825" s="2">
        <f>MIN(Inputs!$B$2, (Inputs!$B$14 - F3825)/Inputs!$B$15)</f>
        <v>170</v>
      </c>
      <c r="I3825" s="2">
        <f>MAX(MIN(Inputs!$B$2, F3825*Inputs!$B$16, Inputs!$B$14*Inputs!$B$4 - G3825), 0)</f>
        <v>0</v>
      </c>
      <c r="J3825" s="2">
        <f>MAX(MIN(Inputs!$B$2, F3825*Inputs!$B$16, (Inputs!$B$14-F3825)/Inputs!$B$15)*Inputs!$B$9, 0)</f>
        <v>0</v>
      </c>
      <c r="K3825" s="2">
        <f>MAX(E3825*Inputs!$B$5 - B3825 - Inputs!$B$8, 0) * H3825</f>
        <v>0</v>
      </c>
      <c r="L3825" s="2">
        <f>IF(B3825 &gt;= D3825*Inputs!$B$10, MAX(B3825 - E3825/Inputs!$B$5 - Inputs!$B$8, 0) * I3825, 0)</f>
        <v>0</v>
      </c>
      <c r="M3825" s="2">
        <f t="shared" si="710"/>
        <v>0</v>
      </c>
      <c r="N3825" s="3" t="str">
        <f t="shared" si="711"/>
        <v>Idle</v>
      </c>
      <c r="O3825" s="3" t="str">
        <f t="shared" si="719"/>
        <v>Idle</v>
      </c>
      <c r="P3825" s="2">
        <f t="shared" si="712"/>
        <v>0</v>
      </c>
      <c r="Q3825" s="2">
        <f t="shared" si="713"/>
        <v>0</v>
      </c>
      <c r="R3825" s="2">
        <f t="shared" si="714"/>
        <v>0</v>
      </c>
      <c r="S3825" s="2">
        <f t="shared" si="715"/>
        <v>0</v>
      </c>
      <c r="T3825" s="2">
        <f t="shared" si="716"/>
        <v>0</v>
      </c>
      <c r="U3825" s="2">
        <f>IF(O3825="Reg", R3825 * Inputs!$B$7, 0)</f>
        <v>0</v>
      </c>
      <c r="V3825" s="2">
        <f>MAX(F3825 + P3825*Inputs!$B$15 - (Q3825/Inputs!$B$16) - U3825, 0)</f>
        <v>0</v>
      </c>
    </row>
    <row r="3826" spans="1:22" x14ac:dyDescent="0.3">
      <c r="A3826" s="1">
        <v>46182.333333333343</v>
      </c>
      <c r="B3826" s="2">
        <v>0</v>
      </c>
      <c r="C3826" s="2">
        <v>4.3055878142106554</v>
      </c>
      <c r="D3826" s="2">
        <f t="shared" si="708"/>
        <v>38.254190624954092</v>
      </c>
      <c r="E3826" s="2">
        <f t="shared" si="709"/>
        <v>12.952594648055381</v>
      </c>
      <c r="F3826" s="2">
        <f t="shared" si="717"/>
        <v>0</v>
      </c>
      <c r="G3826" s="2">
        <f t="shared" si="718"/>
        <v>0</v>
      </c>
      <c r="H3826" s="2">
        <f>MIN(Inputs!$B$2, (Inputs!$B$14 - F3826)/Inputs!$B$15)</f>
        <v>170</v>
      </c>
      <c r="I3826" s="2">
        <f>MAX(MIN(Inputs!$B$2, F3826*Inputs!$B$16, Inputs!$B$14*Inputs!$B$4 - G3826), 0)</f>
        <v>0</v>
      </c>
      <c r="J3826" s="2">
        <f>MAX(MIN(Inputs!$B$2, F3826*Inputs!$B$16, (Inputs!$B$14-F3826)/Inputs!$B$15)*Inputs!$B$9, 0)</f>
        <v>0</v>
      </c>
      <c r="K3826" s="2">
        <f>MAX(E3826*Inputs!$B$5 - B3826 - Inputs!$B$8, 0) * H3826</f>
        <v>0</v>
      </c>
      <c r="L3826" s="2">
        <f>IF(B3826 &gt;= D3826*Inputs!$B$10, MAX(B3826 - E3826/Inputs!$B$5 - Inputs!$B$8, 0) * I3826, 0)</f>
        <v>0</v>
      </c>
      <c r="M3826" s="2">
        <f t="shared" si="710"/>
        <v>0</v>
      </c>
      <c r="N3826" s="3" t="str">
        <f t="shared" si="711"/>
        <v>Idle</v>
      </c>
      <c r="O3826" s="3" t="str">
        <f t="shared" si="719"/>
        <v>Idle</v>
      </c>
      <c r="P3826" s="2">
        <f t="shared" si="712"/>
        <v>0</v>
      </c>
      <c r="Q3826" s="2">
        <f t="shared" si="713"/>
        <v>0</v>
      </c>
      <c r="R3826" s="2">
        <f t="shared" si="714"/>
        <v>0</v>
      </c>
      <c r="S3826" s="2">
        <f t="shared" si="715"/>
        <v>0</v>
      </c>
      <c r="T3826" s="2">
        <f t="shared" si="716"/>
        <v>0</v>
      </c>
      <c r="U3826" s="2">
        <f>IF(O3826="Reg", R3826 * Inputs!$B$7, 0)</f>
        <v>0</v>
      </c>
      <c r="V3826" s="2">
        <f>MAX(F3826 + P3826*Inputs!$B$15 - (Q3826/Inputs!$B$16) - U3826, 0)</f>
        <v>0</v>
      </c>
    </row>
    <row r="3827" spans="1:22" x14ac:dyDescent="0.3">
      <c r="A3827" s="1">
        <v>46182.375</v>
      </c>
      <c r="B3827" s="2">
        <v>0</v>
      </c>
      <c r="C3827" s="2">
        <v>6.4900998037753457</v>
      </c>
      <c r="D3827" s="2">
        <f t="shared" si="708"/>
        <v>38.254190624954092</v>
      </c>
      <c r="E3827" s="2">
        <f t="shared" si="709"/>
        <v>22.361907141739724</v>
      </c>
      <c r="F3827" s="2">
        <f t="shared" si="717"/>
        <v>0</v>
      </c>
      <c r="G3827" s="2">
        <f t="shared" si="718"/>
        <v>0</v>
      </c>
      <c r="H3827" s="2">
        <f>MIN(Inputs!$B$2, (Inputs!$B$14 - F3827)/Inputs!$B$15)</f>
        <v>170</v>
      </c>
      <c r="I3827" s="2">
        <f>MAX(MIN(Inputs!$B$2, F3827*Inputs!$B$16, Inputs!$B$14*Inputs!$B$4 - G3827), 0)</f>
        <v>0</v>
      </c>
      <c r="J3827" s="2">
        <f>MAX(MIN(Inputs!$B$2, F3827*Inputs!$B$16, (Inputs!$B$14-F3827)/Inputs!$B$15)*Inputs!$B$9, 0)</f>
        <v>0</v>
      </c>
      <c r="K3827" s="2">
        <f>MAX(E3827*Inputs!$B$5 - B3827 - Inputs!$B$8, 0) * H3827</f>
        <v>0</v>
      </c>
      <c r="L3827" s="2">
        <f>IF(B3827 &gt;= D3827*Inputs!$B$10, MAX(B3827 - E3827/Inputs!$B$5 - Inputs!$B$8, 0) * I3827, 0)</f>
        <v>0</v>
      </c>
      <c r="M3827" s="2">
        <f t="shared" si="710"/>
        <v>0</v>
      </c>
      <c r="N3827" s="3" t="str">
        <f t="shared" si="711"/>
        <v>Idle</v>
      </c>
      <c r="O3827" s="3" t="str">
        <f t="shared" si="719"/>
        <v>Idle</v>
      </c>
      <c r="P3827" s="2">
        <f t="shared" si="712"/>
        <v>0</v>
      </c>
      <c r="Q3827" s="2">
        <f t="shared" si="713"/>
        <v>0</v>
      </c>
      <c r="R3827" s="2">
        <f t="shared" si="714"/>
        <v>0</v>
      </c>
      <c r="S3827" s="2">
        <f t="shared" si="715"/>
        <v>0</v>
      </c>
      <c r="T3827" s="2">
        <f t="shared" si="716"/>
        <v>0</v>
      </c>
      <c r="U3827" s="2">
        <f>IF(O3827="Reg", R3827 * Inputs!$B$7, 0)</f>
        <v>0</v>
      </c>
      <c r="V3827" s="2">
        <f>MAX(F3827 + P3827*Inputs!$B$15 - (Q3827/Inputs!$B$16) - U3827, 0)</f>
        <v>0</v>
      </c>
    </row>
    <row r="3828" spans="1:22" x14ac:dyDescent="0.3">
      <c r="A3828" s="1">
        <v>46182.416666666657</v>
      </c>
      <c r="B3828" s="2">
        <v>3.584035404246507</v>
      </c>
      <c r="C3828" s="2">
        <v>13.96144902617602</v>
      </c>
      <c r="D3828" s="2">
        <f t="shared" si="708"/>
        <v>38.254190624954092</v>
      </c>
      <c r="E3828" s="2">
        <f t="shared" si="709"/>
        <v>34.76502400229576</v>
      </c>
      <c r="F3828" s="2">
        <f t="shared" si="717"/>
        <v>0</v>
      </c>
      <c r="G3828" s="2">
        <f t="shared" si="718"/>
        <v>0</v>
      </c>
      <c r="H3828" s="2">
        <f>MIN(Inputs!$B$2, (Inputs!$B$14 - F3828)/Inputs!$B$15)</f>
        <v>170</v>
      </c>
      <c r="I3828" s="2">
        <f>MAX(MIN(Inputs!$B$2, F3828*Inputs!$B$16, Inputs!$B$14*Inputs!$B$4 - G3828), 0)</f>
        <v>0</v>
      </c>
      <c r="J3828" s="2">
        <f>MAX(MIN(Inputs!$B$2, F3828*Inputs!$B$16, (Inputs!$B$14-F3828)/Inputs!$B$15)*Inputs!$B$9, 0)</f>
        <v>0</v>
      </c>
      <c r="K3828" s="2">
        <f>MAX(E3828*Inputs!$B$5 - B3828 - Inputs!$B$8, 0) * H3828</f>
        <v>1191.5615720215399</v>
      </c>
      <c r="L3828" s="2">
        <f>IF(B3828 &gt;= D3828*Inputs!$B$10, MAX(B3828 - E3828/Inputs!$B$5 - Inputs!$B$8, 0) * I3828, 0)</f>
        <v>0</v>
      </c>
      <c r="M3828" s="2">
        <f t="shared" si="710"/>
        <v>0</v>
      </c>
      <c r="N3828" s="3" t="str">
        <f t="shared" si="711"/>
        <v>Charge</v>
      </c>
      <c r="O3828" s="3" t="str">
        <f t="shared" si="719"/>
        <v>Charge</v>
      </c>
      <c r="P3828" s="2">
        <f t="shared" si="712"/>
        <v>170</v>
      </c>
      <c r="Q3828" s="2">
        <f t="shared" si="713"/>
        <v>0</v>
      </c>
      <c r="R3828" s="2">
        <f t="shared" si="714"/>
        <v>0</v>
      </c>
      <c r="S3828" s="2">
        <f t="shared" si="715"/>
        <v>-609.2860187219062</v>
      </c>
      <c r="T3828" s="2">
        <f t="shared" si="716"/>
        <v>0</v>
      </c>
      <c r="U3828" s="2">
        <f>IF(O3828="Reg", R3828 * Inputs!$B$7, 0)</f>
        <v>0</v>
      </c>
      <c r="V3828" s="2">
        <f>MAX(F3828 + P3828*Inputs!$B$15 - (Q3828/Inputs!$B$16) - U3828, 0)</f>
        <v>170</v>
      </c>
    </row>
    <row r="3829" spans="1:22" x14ac:dyDescent="0.3">
      <c r="A3829" s="1">
        <v>46182.458333333343</v>
      </c>
      <c r="B3829" s="2">
        <v>7.5034954945410508</v>
      </c>
      <c r="C3829" s="2">
        <v>7.4808056908189986</v>
      </c>
      <c r="D3829" s="2">
        <f t="shared" si="708"/>
        <v>38.254190624954092</v>
      </c>
      <c r="E3829" s="2">
        <f t="shared" si="709"/>
        <v>48.672212509617658</v>
      </c>
      <c r="F3829" s="2">
        <f t="shared" si="717"/>
        <v>170</v>
      </c>
      <c r="G3829" s="2">
        <f t="shared" si="718"/>
        <v>0</v>
      </c>
      <c r="H3829" s="2">
        <f>MIN(Inputs!$B$2, (Inputs!$B$14 - F3829)/Inputs!$B$15)</f>
        <v>170</v>
      </c>
      <c r="I3829" s="2">
        <f>MAX(MIN(Inputs!$B$2, F3829*Inputs!$B$16, Inputs!$B$14*Inputs!$B$4 - G3829), 0)</f>
        <v>170</v>
      </c>
      <c r="J3829" s="2">
        <f>MAX(MIN(Inputs!$B$2, F3829*Inputs!$B$16, (Inputs!$B$14-F3829)/Inputs!$B$15)*Inputs!$B$9, 0)</f>
        <v>136</v>
      </c>
      <c r="K3829" s="2">
        <f>MAX(E3829*Inputs!$B$5 - B3829 - Inputs!$B$8, 0) * H3829</f>
        <v>2605.7687573668231</v>
      </c>
      <c r="L3829" s="2">
        <f>IF(B3829 &gt;= D3829*Inputs!$B$10, MAX(B3829 - E3829/Inputs!$B$5 - Inputs!$B$8, 0) * I3829, 0)</f>
        <v>0</v>
      </c>
      <c r="M3829" s="2">
        <f t="shared" si="710"/>
        <v>1017.3895739513838</v>
      </c>
      <c r="N3829" s="3" t="str">
        <f t="shared" si="711"/>
        <v>Charge</v>
      </c>
      <c r="O3829" s="3" t="str">
        <f t="shared" si="719"/>
        <v>Charge</v>
      </c>
      <c r="P3829" s="2">
        <f t="shared" si="712"/>
        <v>170</v>
      </c>
      <c r="Q3829" s="2">
        <f t="shared" si="713"/>
        <v>0</v>
      </c>
      <c r="R3829" s="2">
        <f t="shared" si="714"/>
        <v>0</v>
      </c>
      <c r="S3829" s="2">
        <f t="shared" si="715"/>
        <v>-1275.5942340719787</v>
      </c>
      <c r="T3829" s="2">
        <f t="shared" si="716"/>
        <v>0</v>
      </c>
      <c r="U3829" s="2">
        <f>IF(O3829="Reg", R3829 * Inputs!$B$7, 0)</f>
        <v>0</v>
      </c>
      <c r="V3829" s="2">
        <f>MAX(F3829 + P3829*Inputs!$B$15 - (Q3829/Inputs!$B$16) - U3829, 0)</f>
        <v>340</v>
      </c>
    </row>
    <row r="3830" spans="1:22" x14ac:dyDescent="0.3">
      <c r="A3830" s="1">
        <v>46182.5</v>
      </c>
      <c r="B3830" s="2">
        <v>29.542443148927649</v>
      </c>
      <c r="C3830" s="2">
        <v>5.8589198983779838</v>
      </c>
      <c r="D3830" s="2">
        <f t="shared" si="708"/>
        <v>38.254190624954092</v>
      </c>
      <c r="E3830" s="2">
        <f t="shared" si="709"/>
        <v>62.375065955086036</v>
      </c>
      <c r="F3830" s="2">
        <f t="shared" si="717"/>
        <v>340</v>
      </c>
      <c r="G3830" s="2">
        <f t="shared" si="718"/>
        <v>0</v>
      </c>
      <c r="H3830" s="2">
        <f>MIN(Inputs!$B$2, (Inputs!$B$14 - F3830)/Inputs!$B$15)</f>
        <v>0</v>
      </c>
      <c r="I3830" s="2">
        <f>MAX(MIN(Inputs!$B$2, F3830*Inputs!$B$16, Inputs!$B$14*Inputs!$B$4 - G3830), 0)</f>
        <v>170</v>
      </c>
      <c r="J3830" s="2">
        <f>MAX(MIN(Inputs!$B$2, F3830*Inputs!$B$16, (Inputs!$B$14-F3830)/Inputs!$B$15)*Inputs!$B$9, 0)</f>
        <v>0</v>
      </c>
      <c r="K3830" s="2">
        <f>MAX(E3830*Inputs!$B$5 - B3830 - Inputs!$B$8, 0) * H3830</f>
        <v>0</v>
      </c>
      <c r="L3830" s="2">
        <f>IF(B3830 &gt;= D3830*Inputs!$B$10, MAX(B3830 - E3830/Inputs!$B$5 - Inputs!$B$8, 0) * I3830, 0)</f>
        <v>0</v>
      </c>
      <c r="M3830" s="2">
        <f t="shared" si="710"/>
        <v>0</v>
      </c>
      <c r="N3830" s="3" t="str">
        <f t="shared" si="711"/>
        <v>Idle</v>
      </c>
      <c r="O3830" s="3" t="str">
        <f t="shared" si="719"/>
        <v>Idle</v>
      </c>
      <c r="P3830" s="2">
        <f t="shared" si="712"/>
        <v>0</v>
      </c>
      <c r="Q3830" s="2">
        <f t="shared" si="713"/>
        <v>0</v>
      </c>
      <c r="R3830" s="2">
        <f t="shared" si="714"/>
        <v>0</v>
      </c>
      <c r="S3830" s="2">
        <f t="shared" si="715"/>
        <v>0</v>
      </c>
      <c r="T3830" s="2">
        <f t="shared" si="716"/>
        <v>0</v>
      </c>
      <c r="U3830" s="2">
        <f>IF(O3830="Reg", R3830 * Inputs!$B$7, 0)</f>
        <v>0</v>
      </c>
      <c r="V3830" s="2">
        <f>MAX(F3830 + P3830*Inputs!$B$15 - (Q3830/Inputs!$B$16) - U3830, 0)</f>
        <v>340</v>
      </c>
    </row>
    <row r="3831" spans="1:22" x14ac:dyDescent="0.3">
      <c r="A3831" s="1">
        <v>46182.541666666657</v>
      </c>
      <c r="B3831" s="2">
        <v>37.085593840617079</v>
      </c>
      <c r="C3831" s="2">
        <v>1.836092669796896</v>
      </c>
      <c r="D3831" s="2">
        <f t="shared" si="708"/>
        <v>38.254190624954092</v>
      </c>
      <c r="E3831" s="2">
        <f t="shared" si="709"/>
        <v>71.933318646528221</v>
      </c>
      <c r="F3831" s="2">
        <f t="shared" si="717"/>
        <v>340</v>
      </c>
      <c r="G3831" s="2">
        <f t="shared" si="718"/>
        <v>0</v>
      </c>
      <c r="H3831" s="2">
        <f>MIN(Inputs!$B$2, (Inputs!$B$14 - F3831)/Inputs!$B$15)</f>
        <v>0</v>
      </c>
      <c r="I3831" s="2">
        <f>MAX(MIN(Inputs!$B$2, F3831*Inputs!$B$16, Inputs!$B$14*Inputs!$B$4 - G3831), 0)</f>
        <v>170</v>
      </c>
      <c r="J3831" s="2">
        <f>MAX(MIN(Inputs!$B$2, F3831*Inputs!$B$16, (Inputs!$B$14-F3831)/Inputs!$B$15)*Inputs!$B$9, 0)</f>
        <v>0</v>
      </c>
      <c r="K3831" s="2">
        <f>MAX(E3831*Inputs!$B$5 - B3831 - Inputs!$B$8, 0) * H3831</f>
        <v>0</v>
      </c>
      <c r="L3831" s="2">
        <f>IF(B3831 &gt;= D3831*Inputs!$B$10, MAX(B3831 - E3831/Inputs!$B$5 - Inputs!$B$8, 0) * I3831, 0)</f>
        <v>0</v>
      </c>
      <c r="M3831" s="2">
        <f t="shared" si="710"/>
        <v>0</v>
      </c>
      <c r="N3831" s="3" t="str">
        <f t="shared" si="711"/>
        <v>Idle</v>
      </c>
      <c r="O3831" s="3" t="str">
        <f t="shared" si="719"/>
        <v>Idle</v>
      </c>
      <c r="P3831" s="2">
        <f t="shared" si="712"/>
        <v>0</v>
      </c>
      <c r="Q3831" s="2">
        <f t="shared" si="713"/>
        <v>0</v>
      </c>
      <c r="R3831" s="2">
        <f t="shared" si="714"/>
        <v>0</v>
      </c>
      <c r="S3831" s="2">
        <f t="shared" si="715"/>
        <v>0</v>
      </c>
      <c r="T3831" s="2">
        <f t="shared" si="716"/>
        <v>0</v>
      </c>
      <c r="U3831" s="2">
        <f>IF(O3831="Reg", R3831 * Inputs!$B$7, 0)</f>
        <v>0</v>
      </c>
      <c r="V3831" s="2">
        <f>MAX(F3831 + P3831*Inputs!$B$15 - (Q3831/Inputs!$B$16) - U3831, 0)</f>
        <v>340</v>
      </c>
    </row>
    <row r="3832" spans="1:22" x14ac:dyDescent="0.3">
      <c r="A3832" s="1">
        <v>46182.583333333343</v>
      </c>
      <c r="B3832" s="2">
        <v>56.455874962106073</v>
      </c>
      <c r="C3832" s="2">
        <v>20.733913959326319</v>
      </c>
      <c r="D3832" s="2">
        <f t="shared" si="708"/>
        <v>38.254190624954092</v>
      </c>
      <c r="E3832" s="2">
        <f t="shared" si="709"/>
        <v>80.327081193036079</v>
      </c>
      <c r="F3832" s="2">
        <f t="shared" si="717"/>
        <v>340</v>
      </c>
      <c r="G3832" s="2">
        <f t="shared" si="718"/>
        <v>0</v>
      </c>
      <c r="H3832" s="2">
        <f>MIN(Inputs!$B$2, (Inputs!$B$14 - F3832)/Inputs!$B$15)</f>
        <v>0</v>
      </c>
      <c r="I3832" s="2">
        <f>MAX(MIN(Inputs!$B$2, F3832*Inputs!$B$16, Inputs!$B$14*Inputs!$B$4 - G3832), 0)</f>
        <v>170</v>
      </c>
      <c r="J3832" s="2">
        <f>MAX(MIN(Inputs!$B$2, F3832*Inputs!$B$16, (Inputs!$B$14-F3832)/Inputs!$B$15)*Inputs!$B$9, 0)</f>
        <v>0</v>
      </c>
      <c r="K3832" s="2">
        <f>MAX(E3832*Inputs!$B$5 - B3832 - Inputs!$B$8, 0) * H3832</f>
        <v>0</v>
      </c>
      <c r="L3832" s="2">
        <f>IF(B3832 &gt;= D3832*Inputs!$B$10, MAX(B3832 - E3832/Inputs!$B$5 - Inputs!$B$8, 0) * I3832, 0)</f>
        <v>0</v>
      </c>
      <c r="M3832" s="2">
        <f t="shared" si="710"/>
        <v>0</v>
      </c>
      <c r="N3832" s="3" t="str">
        <f t="shared" si="711"/>
        <v>Idle</v>
      </c>
      <c r="O3832" s="3" t="str">
        <f t="shared" si="719"/>
        <v>Idle</v>
      </c>
      <c r="P3832" s="2">
        <f t="shared" si="712"/>
        <v>0</v>
      </c>
      <c r="Q3832" s="2">
        <f t="shared" si="713"/>
        <v>0</v>
      </c>
      <c r="R3832" s="2">
        <f t="shared" si="714"/>
        <v>0</v>
      </c>
      <c r="S3832" s="2">
        <f t="shared" si="715"/>
        <v>0</v>
      </c>
      <c r="T3832" s="2">
        <f t="shared" si="716"/>
        <v>0</v>
      </c>
      <c r="U3832" s="2">
        <f>IF(O3832="Reg", R3832 * Inputs!$B$7, 0)</f>
        <v>0</v>
      </c>
      <c r="V3832" s="2">
        <f>MAX(F3832 + P3832*Inputs!$B$15 - (Q3832/Inputs!$B$16) - U3832, 0)</f>
        <v>340</v>
      </c>
    </row>
    <row r="3833" spans="1:22" x14ac:dyDescent="0.3">
      <c r="A3833" s="1">
        <v>46182.625</v>
      </c>
      <c r="B3833" s="2">
        <v>74.418701163336209</v>
      </c>
      <c r="C3833" s="2">
        <v>5.1475855753124682</v>
      </c>
      <c r="D3833" s="2">
        <f t="shared" si="708"/>
        <v>38.254190624954092</v>
      </c>
      <c r="E3833" s="2">
        <f t="shared" si="709"/>
        <v>84.130112932852086</v>
      </c>
      <c r="F3833" s="2">
        <f t="shared" si="717"/>
        <v>340</v>
      </c>
      <c r="G3833" s="2">
        <f t="shared" si="718"/>
        <v>0</v>
      </c>
      <c r="H3833" s="2">
        <f>MIN(Inputs!$B$2, (Inputs!$B$14 - F3833)/Inputs!$B$15)</f>
        <v>0</v>
      </c>
      <c r="I3833" s="2">
        <f>MAX(MIN(Inputs!$B$2, F3833*Inputs!$B$16, Inputs!$B$14*Inputs!$B$4 - G3833), 0)</f>
        <v>170</v>
      </c>
      <c r="J3833" s="2">
        <f>MAX(MIN(Inputs!$B$2, F3833*Inputs!$B$16, (Inputs!$B$14-F3833)/Inputs!$B$15)*Inputs!$B$9, 0)</f>
        <v>0</v>
      </c>
      <c r="K3833" s="2">
        <f>MAX(E3833*Inputs!$B$5 - B3833 - Inputs!$B$8, 0) * H3833</f>
        <v>0</v>
      </c>
      <c r="L3833" s="2">
        <f>IF(B3833 &gt;= D3833*Inputs!$B$10, MAX(B3833 - E3833/Inputs!$B$5 - Inputs!$B$8, 0) * I3833, 0)</f>
        <v>0</v>
      </c>
      <c r="M3833" s="2">
        <f t="shared" si="710"/>
        <v>0</v>
      </c>
      <c r="N3833" s="3" t="str">
        <f t="shared" si="711"/>
        <v>Idle</v>
      </c>
      <c r="O3833" s="3" t="str">
        <f t="shared" si="719"/>
        <v>Idle</v>
      </c>
      <c r="P3833" s="2">
        <f t="shared" si="712"/>
        <v>0</v>
      </c>
      <c r="Q3833" s="2">
        <f t="shared" si="713"/>
        <v>0</v>
      </c>
      <c r="R3833" s="2">
        <f t="shared" si="714"/>
        <v>0</v>
      </c>
      <c r="S3833" s="2">
        <f t="shared" si="715"/>
        <v>0</v>
      </c>
      <c r="T3833" s="2">
        <f t="shared" si="716"/>
        <v>0</v>
      </c>
      <c r="U3833" s="2">
        <f>IF(O3833="Reg", R3833 * Inputs!$B$7, 0)</f>
        <v>0</v>
      </c>
      <c r="V3833" s="2">
        <f>MAX(F3833 + P3833*Inputs!$B$15 - (Q3833/Inputs!$B$16) - U3833, 0)</f>
        <v>340</v>
      </c>
    </row>
    <row r="3834" spans="1:22" x14ac:dyDescent="0.3">
      <c r="A3834" s="1">
        <v>46182.666666666657</v>
      </c>
      <c r="B3834" s="2">
        <v>87.027166448177866</v>
      </c>
      <c r="C3834" s="2">
        <v>3.301534274762612</v>
      </c>
      <c r="D3834" s="2">
        <f t="shared" si="708"/>
        <v>38.254190624954092</v>
      </c>
      <c r="E3834" s="2">
        <f t="shared" si="709"/>
        <v>82.593579269447176</v>
      </c>
      <c r="F3834" s="2">
        <f t="shared" si="717"/>
        <v>340</v>
      </c>
      <c r="G3834" s="2">
        <f t="shared" si="718"/>
        <v>0</v>
      </c>
      <c r="H3834" s="2">
        <f>MIN(Inputs!$B$2, (Inputs!$B$14 - F3834)/Inputs!$B$15)</f>
        <v>0</v>
      </c>
      <c r="I3834" s="2">
        <f>MAX(MIN(Inputs!$B$2, F3834*Inputs!$B$16, Inputs!$B$14*Inputs!$B$4 - G3834), 0)</f>
        <v>170</v>
      </c>
      <c r="J3834" s="2">
        <f>MAX(MIN(Inputs!$B$2, F3834*Inputs!$B$16, (Inputs!$B$14-F3834)/Inputs!$B$15)*Inputs!$B$9, 0)</f>
        <v>0</v>
      </c>
      <c r="K3834" s="2">
        <f>MAX(E3834*Inputs!$B$5 - B3834 - Inputs!$B$8, 0) * H3834</f>
        <v>0</v>
      </c>
      <c r="L3834" s="2">
        <f>IF(B3834 &gt;= D3834*Inputs!$B$10, MAX(B3834 - E3834/Inputs!$B$5 - Inputs!$B$8, 0) * I3834, 0)</f>
        <v>0</v>
      </c>
      <c r="M3834" s="2">
        <f t="shared" si="710"/>
        <v>0</v>
      </c>
      <c r="N3834" s="3" t="str">
        <f t="shared" si="711"/>
        <v>Idle</v>
      </c>
      <c r="O3834" s="3" t="str">
        <f t="shared" si="719"/>
        <v>Idle</v>
      </c>
      <c r="P3834" s="2">
        <f t="shared" si="712"/>
        <v>0</v>
      </c>
      <c r="Q3834" s="2">
        <f t="shared" si="713"/>
        <v>0</v>
      </c>
      <c r="R3834" s="2">
        <f t="shared" si="714"/>
        <v>0</v>
      </c>
      <c r="S3834" s="2">
        <f t="shared" si="715"/>
        <v>0</v>
      </c>
      <c r="T3834" s="2">
        <f t="shared" si="716"/>
        <v>0</v>
      </c>
      <c r="U3834" s="2">
        <f>IF(O3834="Reg", R3834 * Inputs!$B$7, 0)</f>
        <v>0</v>
      </c>
      <c r="V3834" s="2">
        <f>MAX(F3834 + P3834*Inputs!$B$15 - (Q3834/Inputs!$B$16) - U3834, 0)</f>
        <v>340</v>
      </c>
    </row>
    <row r="3835" spans="1:22" x14ac:dyDescent="0.3">
      <c r="A3835" s="1">
        <v>46182.708333333343</v>
      </c>
      <c r="B3835" s="2">
        <v>89.720616167351352</v>
      </c>
      <c r="C3835" s="2">
        <v>10.246445097141279</v>
      </c>
      <c r="D3835" s="2">
        <f t="shared" si="708"/>
        <v>38.254190624954092</v>
      </c>
      <c r="E3835" s="2">
        <f t="shared" si="709"/>
        <v>78.214589107429887</v>
      </c>
      <c r="F3835" s="2">
        <f t="shared" si="717"/>
        <v>340</v>
      </c>
      <c r="G3835" s="2">
        <f t="shared" si="718"/>
        <v>0</v>
      </c>
      <c r="H3835" s="2">
        <f>MIN(Inputs!$B$2, (Inputs!$B$14 - F3835)/Inputs!$B$15)</f>
        <v>0</v>
      </c>
      <c r="I3835" s="2">
        <f>MAX(MIN(Inputs!$B$2, F3835*Inputs!$B$16, Inputs!$B$14*Inputs!$B$4 - G3835), 0)</f>
        <v>170</v>
      </c>
      <c r="J3835" s="2">
        <f>MAX(MIN(Inputs!$B$2, F3835*Inputs!$B$16, (Inputs!$B$14-F3835)/Inputs!$B$15)*Inputs!$B$9, 0)</f>
        <v>0</v>
      </c>
      <c r="K3835" s="2">
        <f>MAX(E3835*Inputs!$B$5 - B3835 - Inputs!$B$8, 0) * H3835</f>
        <v>0</v>
      </c>
      <c r="L3835" s="2">
        <f>IF(B3835 &gt;= D3835*Inputs!$B$10, MAX(B3835 - E3835/Inputs!$B$5 - Inputs!$B$8, 0) * I3835, 0)</f>
        <v>0</v>
      </c>
      <c r="M3835" s="2">
        <f t="shared" si="710"/>
        <v>0</v>
      </c>
      <c r="N3835" s="3" t="str">
        <f t="shared" si="711"/>
        <v>Idle</v>
      </c>
      <c r="O3835" s="3" t="str">
        <f t="shared" si="719"/>
        <v>Idle</v>
      </c>
      <c r="P3835" s="2">
        <f t="shared" si="712"/>
        <v>0</v>
      </c>
      <c r="Q3835" s="2">
        <f t="shared" si="713"/>
        <v>0</v>
      </c>
      <c r="R3835" s="2">
        <f t="shared" si="714"/>
        <v>0</v>
      </c>
      <c r="S3835" s="2">
        <f t="shared" si="715"/>
        <v>0</v>
      </c>
      <c r="T3835" s="2">
        <f t="shared" si="716"/>
        <v>0</v>
      </c>
      <c r="U3835" s="2">
        <f>IF(O3835="Reg", R3835 * Inputs!$B$7, 0)</f>
        <v>0</v>
      </c>
      <c r="V3835" s="2">
        <f>MAX(F3835 + P3835*Inputs!$B$15 - (Q3835/Inputs!$B$16) - U3835, 0)</f>
        <v>340</v>
      </c>
    </row>
    <row r="3836" spans="1:22" x14ac:dyDescent="0.3">
      <c r="A3836" s="1">
        <v>46182.75</v>
      </c>
      <c r="B3836" s="2">
        <v>86.891959297580755</v>
      </c>
      <c r="C3836" s="2">
        <v>11.36029531774499</v>
      </c>
      <c r="D3836" s="2">
        <f t="shared" si="708"/>
        <v>38.254190624954092</v>
      </c>
      <c r="E3836" s="2">
        <f t="shared" si="709"/>
        <v>69.256467806759545</v>
      </c>
      <c r="F3836" s="2">
        <f t="shared" si="717"/>
        <v>340</v>
      </c>
      <c r="G3836" s="2">
        <f t="shared" si="718"/>
        <v>0</v>
      </c>
      <c r="H3836" s="2">
        <f>MIN(Inputs!$B$2, (Inputs!$B$14 - F3836)/Inputs!$B$15)</f>
        <v>0</v>
      </c>
      <c r="I3836" s="2">
        <f>MAX(MIN(Inputs!$B$2, F3836*Inputs!$B$16, Inputs!$B$14*Inputs!$B$4 - G3836), 0)</f>
        <v>170</v>
      </c>
      <c r="J3836" s="2">
        <f>MAX(MIN(Inputs!$B$2, F3836*Inputs!$B$16, (Inputs!$B$14-F3836)/Inputs!$B$15)*Inputs!$B$9, 0)</f>
        <v>0</v>
      </c>
      <c r="K3836" s="2">
        <f>MAX(E3836*Inputs!$B$5 - B3836 - Inputs!$B$8, 0) * H3836</f>
        <v>0</v>
      </c>
      <c r="L3836" s="2">
        <f>IF(B3836 &gt;= D3836*Inputs!$B$10, MAX(B3836 - E3836/Inputs!$B$5 - Inputs!$B$8, 0) * I3836, 0)</f>
        <v>0</v>
      </c>
      <c r="M3836" s="2">
        <f t="shared" si="710"/>
        <v>0</v>
      </c>
      <c r="N3836" s="3" t="str">
        <f t="shared" si="711"/>
        <v>Idle</v>
      </c>
      <c r="O3836" s="3" t="str">
        <f t="shared" si="719"/>
        <v>Idle</v>
      </c>
      <c r="P3836" s="2">
        <f t="shared" si="712"/>
        <v>0</v>
      </c>
      <c r="Q3836" s="2">
        <f t="shared" si="713"/>
        <v>0</v>
      </c>
      <c r="R3836" s="2">
        <f t="shared" si="714"/>
        <v>0</v>
      </c>
      <c r="S3836" s="2">
        <f t="shared" si="715"/>
        <v>0</v>
      </c>
      <c r="T3836" s="2">
        <f t="shared" si="716"/>
        <v>0</v>
      </c>
      <c r="U3836" s="2">
        <f>IF(O3836="Reg", R3836 * Inputs!$B$7, 0)</f>
        <v>0</v>
      </c>
      <c r="V3836" s="2">
        <f>MAX(F3836 + P3836*Inputs!$B$15 - (Q3836/Inputs!$B$16) - U3836, 0)</f>
        <v>340</v>
      </c>
    </row>
    <row r="3837" spans="1:22" x14ac:dyDescent="0.3">
      <c r="A3837" s="1">
        <v>46182.791666666657</v>
      </c>
      <c r="B3837" s="2">
        <v>87.448169119664286</v>
      </c>
      <c r="C3837" s="2">
        <v>1.225364023544345</v>
      </c>
      <c r="D3837" s="2">
        <f t="shared" si="708"/>
        <v>38.254190624954092</v>
      </c>
      <c r="E3837" s="2">
        <f t="shared" si="709"/>
        <v>59.871808517624174</v>
      </c>
      <c r="F3837" s="2">
        <f t="shared" si="717"/>
        <v>340</v>
      </c>
      <c r="G3837" s="2">
        <f t="shared" si="718"/>
        <v>0</v>
      </c>
      <c r="H3837" s="2">
        <f>MIN(Inputs!$B$2, (Inputs!$B$14 - F3837)/Inputs!$B$15)</f>
        <v>0</v>
      </c>
      <c r="I3837" s="2">
        <f>MAX(MIN(Inputs!$B$2, F3837*Inputs!$B$16, Inputs!$B$14*Inputs!$B$4 - G3837), 0)</f>
        <v>170</v>
      </c>
      <c r="J3837" s="2">
        <f>MAX(MIN(Inputs!$B$2, F3837*Inputs!$B$16, (Inputs!$B$14-F3837)/Inputs!$B$15)*Inputs!$B$9, 0)</f>
        <v>0</v>
      </c>
      <c r="K3837" s="2">
        <f>MAX(E3837*Inputs!$B$5 - B3837 - Inputs!$B$8, 0) * H3837</f>
        <v>0</v>
      </c>
      <c r="L3837" s="2">
        <f>IF(B3837 &gt;= D3837*Inputs!$B$10, MAX(B3837 - E3837/Inputs!$B$5 - Inputs!$B$8, 0) * I3837, 0)</f>
        <v>0</v>
      </c>
      <c r="M3837" s="2">
        <f t="shared" si="710"/>
        <v>0</v>
      </c>
      <c r="N3837" s="3" t="str">
        <f t="shared" si="711"/>
        <v>Idle</v>
      </c>
      <c r="O3837" s="3" t="str">
        <f t="shared" si="719"/>
        <v>Idle</v>
      </c>
      <c r="P3837" s="2">
        <f t="shared" si="712"/>
        <v>0</v>
      </c>
      <c r="Q3837" s="2">
        <f t="shared" si="713"/>
        <v>0</v>
      </c>
      <c r="R3837" s="2">
        <f t="shared" si="714"/>
        <v>0</v>
      </c>
      <c r="S3837" s="2">
        <f t="shared" si="715"/>
        <v>0</v>
      </c>
      <c r="T3837" s="2">
        <f t="shared" si="716"/>
        <v>0</v>
      </c>
      <c r="U3837" s="2">
        <f>IF(O3837="Reg", R3837 * Inputs!$B$7, 0)</f>
        <v>0</v>
      </c>
      <c r="V3837" s="2">
        <f>MAX(F3837 + P3837*Inputs!$B$15 - (Q3837/Inputs!$B$16) - U3837, 0)</f>
        <v>340</v>
      </c>
    </row>
    <row r="3838" spans="1:22" x14ac:dyDescent="0.3">
      <c r="A3838" s="1">
        <v>46182.833333333343</v>
      </c>
      <c r="B3838" s="2">
        <v>79.274065401002076</v>
      </c>
      <c r="C3838" s="2">
        <v>10.18739685216574</v>
      </c>
      <c r="D3838" s="2">
        <f t="shared" si="708"/>
        <v>38.254190624954092</v>
      </c>
      <c r="E3838" s="2">
        <f t="shared" si="709"/>
        <v>47.29232579283066</v>
      </c>
      <c r="F3838" s="2">
        <f t="shared" si="717"/>
        <v>340</v>
      </c>
      <c r="G3838" s="2">
        <f t="shared" si="718"/>
        <v>0</v>
      </c>
      <c r="H3838" s="2">
        <f>MIN(Inputs!$B$2, (Inputs!$B$14 - F3838)/Inputs!$B$15)</f>
        <v>0</v>
      </c>
      <c r="I3838" s="2">
        <f>MAX(MIN(Inputs!$B$2, F3838*Inputs!$B$16, Inputs!$B$14*Inputs!$B$4 - G3838), 0)</f>
        <v>170</v>
      </c>
      <c r="J3838" s="2">
        <f>MAX(MIN(Inputs!$B$2, F3838*Inputs!$B$16, (Inputs!$B$14-F3838)/Inputs!$B$15)*Inputs!$B$9, 0)</f>
        <v>0</v>
      </c>
      <c r="K3838" s="2">
        <f>MAX(E3838*Inputs!$B$5 - B3838 - Inputs!$B$8, 0) * H3838</f>
        <v>0</v>
      </c>
      <c r="L3838" s="2">
        <f>IF(B3838 &gt;= D3838*Inputs!$B$10, MAX(B3838 - E3838/Inputs!$B$5 - Inputs!$B$8, 0) * I3838, 0)</f>
        <v>940.57363546443003</v>
      </c>
      <c r="M3838" s="2">
        <f t="shared" si="710"/>
        <v>0</v>
      </c>
      <c r="N3838" s="3" t="str">
        <f t="shared" si="711"/>
        <v>Discharge</v>
      </c>
      <c r="O3838" s="3" t="str">
        <f t="shared" si="719"/>
        <v>Discharge</v>
      </c>
      <c r="P3838" s="2">
        <f t="shared" si="712"/>
        <v>0</v>
      </c>
      <c r="Q3838" s="2">
        <f t="shared" si="713"/>
        <v>170</v>
      </c>
      <c r="R3838" s="2">
        <f t="shared" si="714"/>
        <v>0</v>
      </c>
      <c r="S3838" s="2">
        <f t="shared" si="715"/>
        <v>13476.591118170352</v>
      </c>
      <c r="T3838" s="2">
        <f t="shared" si="716"/>
        <v>0</v>
      </c>
      <c r="U3838" s="2">
        <f>IF(O3838="Reg", R3838 * Inputs!$B$7, 0)</f>
        <v>0</v>
      </c>
      <c r="V3838" s="2">
        <f>MAX(F3838 + P3838*Inputs!$B$15 - (Q3838/Inputs!$B$16) - U3838, 0)</f>
        <v>170</v>
      </c>
    </row>
    <row r="3839" spans="1:22" x14ac:dyDescent="0.3">
      <c r="A3839" s="1">
        <v>46182.875</v>
      </c>
      <c r="B3839" s="2">
        <v>65.19949918290672</v>
      </c>
      <c r="C3839" s="2">
        <v>14.91811916269438</v>
      </c>
      <c r="D3839" s="2">
        <f t="shared" si="708"/>
        <v>38.254190624954092</v>
      </c>
      <c r="E3839" s="2">
        <f t="shared" si="709"/>
        <v>34.297476918853917</v>
      </c>
      <c r="F3839" s="2">
        <f t="shared" si="717"/>
        <v>170</v>
      </c>
      <c r="G3839" s="2">
        <f t="shared" si="718"/>
        <v>170</v>
      </c>
      <c r="H3839" s="2">
        <f>MIN(Inputs!$B$2, (Inputs!$B$14 - F3839)/Inputs!$B$15)</f>
        <v>170</v>
      </c>
      <c r="I3839" s="2">
        <f>MAX(MIN(Inputs!$B$2, F3839*Inputs!$B$16, Inputs!$B$14*Inputs!$B$4 - G3839), 0)</f>
        <v>170</v>
      </c>
      <c r="J3839" s="2">
        <f>MAX(MIN(Inputs!$B$2, F3839*Inputs!$B$16, (Inputs!$B$14-F3839)/Inputs!$B$15)*Inputs!$B$9, 0)</f>
        <v>136</v>
      </c>
      <c r="K3839" s="2">
        <f>MAX(E3839*Inputs!$B$5 - B3839 - Inputs!$B$8, 0) * H3839</f>
        <v>0</v>
      </c>
      <c r="L3839" s="2">
        <f>IF(B3839 &gt;= D3839*Inputs!$B$10, MAX(B3839 - E3839/Inputs!$B$5 - Inputs!$B$8, 0) * I3839, 0)</f>
        <v>1058.2659108609992</v>
      </c>
      <c r="M3839" s="2">
        <f t="shared" si="710"/>
        <v>2028.8642061264356</v>
      </c>
      <c r="N3839" s="3" t="str">
        <f t="shared" si="711"/>
        <v>Reg</v>
      </c>
      <c r="O3839" s="3" t="str">
        <f t="shared" si="719"/>
        <v>Discharge</v>
      </c>
      <c r="P3839" s="2">
        <f t="shared" si="712"/>
        <v>0</v>
      </c>
      <c r="Q3839" s="2">
        <f t="shared" si="713"/>
        <v>170</v>
      </c>
      <c r="R3839" s="2">
        <f t="shared" si="714"/>
        <v>0</v>
      </c>
      <c r="S3839" s="2">
        <f t="shared" si="715"/>
        <v>11083.914861094143</v>
      </c>
      <c r="T3839" s="2">
        <f t="shared" si="716"/>
        <v>0</v>
      </c>
      <c r="U3839" s="2">
        <f>IF(O3839="Reg", R3839 * Inputs!$B$7, 0)</f>
        <v>0</v>
      </c>
      <c r="V3839" s="2">
        <f>MAX(F3839 + P3839*Inputs!$B$15 - (Q3839/Inputs!$B$16) - U3839, 0)</f>
        <v>0</v>
      </c>
    </row>
    <row r="3840" spans="1:22" x14ac:dyDescent="0.3">
      <c r="A3840" s="1">
        <v>46182.916666666657</v>
      </c>
      <c r="B3840" s="2">
        <v>60.753225476074157</v>
      </c>
      <c r="C3840" s="2">
        <v>4.8445268406796522</v>
      </c>
      <c r="D3840" s="2">
        <f t="shared" si="708"/>
        <v>38.254190624954092</v>
      </c>
      <c r="E3840" s="2">
        <f t="shared" si="709"/>
        <v>23.430893721702798</v>
      </c>
      <c r="F3840" s="2">
        <f t="shared" si="717"/>
        <v>0</v>
      </c>
      <c r="G3840" s="2">
        <f t="shared" si="718"/>
        <v>340</v>
      </c>
      <c r="H3840" s="2">
        <f>MIN(Inputs!$B$2, (Inputs!$B$14 - F3840)/Inputs!$B$15)</f>
        <v>170</v>
      </c>
      <c r="I3840" s="2">
        <f>MAX(MIN(Inputs!$B$2, F3840*Inputs!$B$16, Inputs!$B$14*Inputs!$B$4 - G3840), 0)</f>
        <v>0</v>
      </c>
      <c r="J3840" s="2">
        <f>MAX(MIN(Inputs!$B$2, F3840*Inputs!$B$16, (Inputs!$B$14-F3840)/Inputs!$B$15)*Inputs!$B$9, 0)</f>
        <v>0</v>
      </c>
      <c r="K3840" s="2">
        <f>MAX(E3840*Inputs!$B$5 - B3840 - Inputs!$B$8, 0) * H3840</f>
        <v>0</v>
      </c>
      <c r="L3840" s="2">
        <f>IF(B3840 &gt;= D3840*Inputs!$B$10, MAX(B3840 - E3840/Inputs!$B$5 - Inputs!$B$8, 0) * I3840, 0)</f>
        <v>0</v>
      </c>
      <c r="M3840" s="2">
        <f t="shared" si="710"/>
        <v>0</v>
      </c>
      <c r="N3840" s="3" t="str">
        <f t="shared" si="711"/>
        <v>Idle</v>
      </c>
      <c r="O3840" s="3" t="str">
        <f t="shared" si="719"/>
        <v>Idle</v>
      </c>
      <c r="P3840" s="2">
        <f t="shared" si="712"/>
        <v>0</v>
      </c>
      <c r="Q3840" s="2">
        <f t="shared" si="713"/>
        <v>0</v>
      </c>
      <c r="R3840" s="2">
        <f t="shared" si="714"/>
        <v>0</v>
      </c>
      <c r="S3840" s="2">
        <f t="shared" si="715"/>
        <v>0</v>
      </c>
      <c r="T3840" s="2">
        <f t="shared" si="716"/>
        <v>0</v>
      </c>
      <c r="U3840" s="2">
        <f>IF(O3840="Reg", R3840 * Inputs!$B$7, 0)</f>
        <v>0</v>
      </c>
      <c r="V3840" s="2">
        <f>MAX(F3840 + P3840*Inputs!$B$15 - (Q3840/Inputs!$B$16) - U3840, 0)</f>
        <v>0</v>
      </c>
    </row>
    <row r="3841" spans="1:22" x14ac:dyDescent="0.3">
      <c r="A3841" s="1">
        <v>46182.958333333343</v>
      </c>
      <c r="B3841" s="2">
        <v>35.971888363329299</v>
      </c>
      <c r="C3841" s="2">
        <v>4.091118481406923</v>
      </c>
      <c r="D3841" s="2">
        <f t="shared" si="708"/>
        <v>38.254190624954092</v>
      </c>
      <c r="E3841" s="2">
        <f t="shared" si="709"/>
        <v>13.3053561423571</v>
      </c>
      <c r="F3841" s="2">
        <f t="shared" si="717"/>
        <v>0</v>
      </c>
      <c r="G3841" s="2">
        <f t="shared" si="718"/>
        <v>340</v>
      </c>
      <c r="H3841" s="2">
        <f>MIN(Inputs!$B$2, (Inputs!$B$14 - F3841)/Inputs!$B$15)</f>
        <v>170</v>
      </c>
      <c r="I3841" s="2">
        <f>MAX(MIN(Inputs!$B$2, F3841*Inputs!$B$16, Inputs!$B$14*Inputs!$B$4 - G3841), 0)</f>
        <v>0</v>
      </c>
      <c r="J3841" s="2">
        <f>MAX(MIN(Inputs!$B$2, F3841*Inputs!$B$16, (Inputs!$B$14-F3841)/Inputs!$B$15)*Inputs!$B$9, 0)</f>
        <v>0</v>
      </c>
      <c r="K3841" s="2">
        <f>MAX(E3841*Inputs!$B$5 - B3841 - Inputs!$B$8, 0) * H3841</f>
        <v>0</v>
      </c>
      <c r="L3841" s="2">
        <f>IF(B3841 &gt;= D3841*Inputs!$B$10, MAX(B3841 - E3841/Inputs!$B$5 - Inputs!$B$8, 0) * I3841, 0)</f>
        <v>0</v>
      </c>
      <c r="M3841" s="2">
        <f t="shared" si="710"/>
        <v>0</v>
      </c>
      <c r="N3841" s="3" t="str">
        <f t="shared" si="711"/>
        <v>Idle</v>
      </c>
      <c r="O3841" s="3" t="str">
        <f t="shared" si="719"/>
        <v>Idle</v>
      </c>
      <c r="P3841" s="2">
        <f t="shared" si="712"/>
        <v>0</v>
      </c>
      <c r="Q3841" s="2">
        <f t="shared" si="713"/>
        <v>0</v>
      </c>
      <c r="R3841" s="2">
        <f t="shared" si="714"/>
        <v>0</v>
      </c>
      <c r="S3841" s="2">
        <f t="shared" si="715"/>
        <v>0</v>
      </c>
      <c r="T3841" s="2">
        <f t="shared" si="716"/>
        <v>0</v>
      </c>
      <c r="U3841" s="2">
        <f>IF(O3841="Reg", R3841 * Inputs!$B$7, 0)</f>
        <v>0</v>
      </c>
      <c r="V3841" s="2">
        <f>MAX(F3841 + P3841*Inputs!$B$15 - (Q3841/Inputs!$B$16) - U3841, 0)</f>
        <v>0</v>
      </c>
    </row>
    <row r="3842" spans="1:22" x14ac:dyDescent="0.3">
      <c r="A3842" s="1">
        <v>46183</v>
      </c>
      <c r="B3842" s="2">
        <v>30.584003562768569</v>
      </c>
      <c r="C3842" s="2">
        <v>4.5154136236288291</v>
      </c>
      <c r="D3842" s="2">
        <f t="shared" ref="D3842:D3905" si="720">AVERAGEIFS(B:B, A:A, "&gt;="&amp;INT(A3842), A:A, "&lt;"&amp;INT(A3842)+1)</f>
        <v>37.26936613753341</v>
      </c>
      <c r="E3842" s="2">
        <f t="shared" ref="E3842:E3905" si="721">AVERAGE(B3842:B3847)</f>
        <v>7.3100414151355508</v>
      </c>
      <c r="F3842" s="2">
        <f t="shared" si="717"/>
        <v>0</v>
      </c>
      <c r="G3842" s="2">
        <f t="shared" si="718"/>
        <v>0</v>
      </c>
      <c r="H3842" s="2">
        <f>MIN(Inputs!$B$2, (Inputs!$B$14 - F3842)/Inputs!$B$15)</f>
        <v>170</v>
      </c>
      <c r="I3842" s="2">
        <f>MAX(MIN(Inputs!$B$2, F3842*Inputs!$B$16, Inputs!$B$14*Inputs!$B$4 - G3842), 0)</f>
        <v>0</v>
      </c>
      <c r="J3842" s="2">
        <f>MAX(MIN(Inputs!$B$2, F3842*Inputs!$B$16, (Inputs!$B$14-F3842)/Inputs!$B$15)*Inputs!$B$9, 0)</f>
        <v>0</v>
      </c>
      <c r="K3842" s="2">
        <f>MAX(E3842*Inputs!$B$5 - B3842 - Inputs!$B$8, 0) * H3842</f>
        <v>0</v>
      </c>
      <c r="L3842" s="2">
        <f>IF(B3842 &gt;= D3842*Inputs!$B$10, MAX(B3842 - E3842/Inputs!$B$5 - Inputs!$B$8, 0) * I3842, 0)</f>
        <v>0</v>
      </c>
      <c r="M3842" s="2">
        <f t="shared" ref="M3842:M3905" si="722">C3842 * J3842</f>
        <v>0</v>
      </c>
      <c r="N3842" s="3" t="str">
        <f t="shared" ref="N3842:N3905" si="723">IF(MAX(K3842, L3842, M3842)&lt;=0, "Idle", IF(AND(M3842&gt;=K3842, M3842&gt;=L3842), "Reg", IF(L3842&gt;=K3842, "Discharge", "Charge")))</f>
        <v>Idle</v>
      </c>
      <c r="O3842" s="3" t="str">
        <f t="shared" si="719"/>
        <v>Idle</v>
      </c>
      <c r="P3842" s="2">
        <f t="shared" ref="P3842:P3905" si="724">IF(O3842="Charge", H3842, 0)</f>
        <v>0</v>
      </c>
      <c r="Q3842" s="2">
        <f t="shared" ref="Q3842:Q3905" si="725">IF(O3842="Discharge", I3842, 0)</f>
        <v>0</v>
      </c>
      <c r="R3842" s="2">
        <f t="shared" ref="R3842:R3905" si="726">IF(O3842="Reg", J3842, 0)</f>
        <v>0</v>
      </c>
      <c r="S3842" s="2">
        <f t="shared" ref="S3842:S3905" si="727">(Q3842 - P3842) * B3842</f>
        <v>0</v>
      </c>
      <c r="T3842" s="2">
        <f t="shared" ref="T3842:T3905" si="728">R3842 * C3842</f>
        <v>0</v>
      </c>
      <c r="U3842" s="2">
        <f>IF(O3842="Reg", R3842 * Inputs!$B$7, 0)</f>
        <v>0</v>
      </c>
      <c r="V3842" s="2">
        <f>MAX(F3842 + P3842*Inputs!$B$15 - (Q3842/Inputs!$B$16) - U3842, 0)</f>
        <v>0</v>
      </c>
    </row>
    <row r="3843" spans="1:22" x14ac:dyDescent="0.3">
      <c r="A3843" s="1">
        <v>46183.041666666657</v>
      </c>
      <c r="B3843" s="2">
        <v>11.971272770903109</v>
      </c>
      <c r="C3843" s="2">
        <v>26.870725810286721</v>
      </c>
      <c r="D3843" s="2">
        <f t="shared" si="720"/>
        <v>37.26936613753341</v>
      </c>
      <c r="E3843" s="2">
        <f t="shared" si="721"/>
        <v>2.2127074880074553</v>
      </c>
      <c r="F3843" s="2">
        <f t="shared" ref="F3843:F3906" si="729">V3842</f>
        <v>0</v>
      </c>
      <c r="G3843" s="2">
        <f t="shared" ref="G3843:G3906" si="730">IF(INT(A3843)=INT(A3842), G3842 + Q3842, 0)</f>
        <v>0</v>
      </c>
      <c r="H3843" s="2">
        <f>MIN(Inputs!$B$2, (Inputs!$B$14 - F3843)/Inputs!$B$15)</f>
        <v>170</v>
      </c>
      <c r="I3843" s="2">
        <f>MAX(MIN(Inputs!$B$2, F3843*Inputs!$B$16, Inputs!$B$14*Inputs!$B$4 - G3843), 0)</f>
        <v>0</v>
      </c>
      <c r="J3843" s="2">
        <f>MAX(MIN(Inputs!$B$2, F3843*Inputs!$B$16, (Inputs!$B$14-F3843)/Inputs!$B$15)*Inputs!$B$9, 0)</f>
        <v>0</v>
      </c>
      <c r="K3843" s="2">
        <f>MAX(E3843*Inputs!$B$5 - B3843 - Inputs!$B$8, 0) * H3843</f>
        <v>0</v>
      </c>
      <c r="L3843" s="2">
        <f>IF(B3843 &gt;= D3843*Inputs!$B$10, MAX(B3843 - E3843/Inputs!$B$5 - Inputs!$B$8, 0) * I3843, 0)</f>
        <v>0</v>
      </c>
      <c r="M3843" s="2">
        <f t="shared" si="722"/>
        <v>0</v>
      </c>
      <c r="N3843" s="3" t="str">
        <f t="shared" si="723"/>
        <v>Idle</v>
      </c>
      <c r="O3843" s="3" t="str">
        <f t="shared" si="719"/>
        <v>Idle</v>
      </c>
      <c r="P3843" s="2">
        <f t="shared" si="724"/>
        <v>0</v>
      </c>
      <c r="Q3843" s="2">
        <f t="shared" si="725"/>
        <v>0</v>
      </c>
      <c r="R3843" s="2">
        <f t="shared" si="726"/>
        <v>0</v>
      </c>
      <c r="S3843" s="2">
        <f t="shared" si="727"/>
        <v>0</v>
      </c>
      <c r="T3843" s="2">
        <f t="shared" si="728"/>
        <v>0</v>
      </c>
      <c r="U3843" s="2">
        <f>IF(O3843="Reg", R3843 * Inputs!$B$7, 0)</f>
        <v>0</v>
      </c>
      <c r="V3843" s="2">
        <f>MAX(F3843 + P3843*Inputs!$B$15 - (Q3843/Inputs!$B$16) - U3843, 0)</f>
        <v>0</v>
      </c>
    </row>
    <row r="3844" spans="1:22" x14ac:dyDescent="0.3">
      <c r="A3844" s="1">
        <v>46183.083333333343</v>
      </c>
      <c r="B3844" s="2">
        <v>1.304972157141624</v>
      </c>
      <c r="C3844" s="2">
        <v>6.0734625035435288</v>
      </c>
      <c r="D3844" s="2">
        <f t="shared" si="720"/>
        <v>37.26936613753341</v>
      </c>
      <c r="E3844" s="2">
        <f t="shared" si="721"/>
        <v>0.21749535952360399</v>
      </c>
      <c r="F3844" s="2">
        <f t="shared" si="729"/>
        <v>0</v>
      </c>
      <c r="G3844" s="2">
        <f t="shared" si="730"/>
        <v>0</v>
      </c>
      <c r="H3844" s="2">
        <f>MIN(Inputs!$B$2, (Inputs!$B$14 - F3844)/Inputs!$B$15)</f>
        <v>170</v>
      </c>
      <c r="I3844" s="2">
        <f>MAX(MIN(Inputs!$B$2, F3844*Inputs!$B$16, Inputs!$B$14*Inputs!$B$4 - G3844), 0)</f>
        <v>0</v>
      </c>
      <c r="J3844" s="2">
        <f>MAX(MIN(Inputs!$B$2, F3844*Inputs!$B$16, (Inputs!$B$14-F3844)/Inputs!$B$15)*Inputs!$B$9, 0)</f>
        <v>0</v>
      </c>
      <c r="K3844" s="2">
        <f>MAX(E3844*Inputs!$B$5 - B3844 - Inputs!$B$8, 0) * H3844</f>
        <v>0</v>
      </c>
      <c r="L3844" s="2">
        <f>IF(B3844 &gt;= D3844*Inputs!$B$10, MAX(B3844 - E3844/Inputs!$B$5 - Inputs!$B$8, 0) * I3844, 0)</f>
        <v>0</v>
      </c>
      <c r="M3844" s="2">
        <f t="shared" si="722"/>
        <v>0</v>
      </c>
      <c r="N3844" s="3" t="str">
        <f t="shared" si="723"/>
        <v>Idle</v>
      </c>
      <c r="O3844" s="3" t="str">
        <f t="shared" ref="O3844:O3907" si="731">IF(O3843&lt;&gt;O3842, O3843, N3844)</f>
        <v>Idle</v>
      </c>
      <c r="P3844" s="2">
        <f t="shared" si="724"/>
        <v>0</v>
      </c>
      <c r="Q3844" s="2">
        <f t="shared" si="725"/>
        <v>0</v>
      </c>
      <c r="R3844" s="2">
        <f t="shared" si="726"/>
        <v>0</v>
      </c>
      <c r="S3844" s="2">
        <f t="shared" si="727"/>
        <v>0</v>
      </c>
      <c r="T3844" s="2">
        <f t="shared" si="728"/>
        <v>0</v>
      </c>
      <c r="U3844" s="2">
        <f>IF(O3844="Reg", R3844 * Inputs!$B$7, 0)</f>
        <v>0</v>
      </c>
      <c r="V3844" s="2">
        <f>MAX(F3844 + P3844*Inputs!$B$15 - (Q3844/Inputs!$B$16) - U3844, 0)</f>
        <v>0</v>
      </c>
    </row>
    <row r="3845" spans="1:22" x14ac:dyDescent="0.3">
      <c r="A3845" s="1">
        <v>46183.125</v>
      </c>
      <c r="B3845" s="2">
        <v>0</v>
      </c>
      <c r="C3845" s="2">
        <v>10.805629996360871</v>
      </c>
      <c r="D3845" s="2">
        <f t="shared" si="720"/>
        <v>37.26936613753341</v>
      </c>
      <c r="E3845" s="2">
        <f t="shared" si="721"/>
        <v>0</v>
      </c>
      <c r="F3845" s="2">
        <f t="shared" si="729"/>
        <v>0</v>
      </c>
      <c r="G3845" s="2">
        <f t="shared" si="730"/>
        <v>0</v>
      </c>
      <c r="H3845" s="2">
        <f>MIN(Inputs!$B$2, (Inputs!$B$14 - F3845)/Inputs!$B$15)</f>
        <v>170</v>
      </c>
      <c r="I3845" s="2">
        <f>MAX(MIN(Inputs!$B$2, F3845*Inputs!$B$16, Inputs!$B$14*Inputs!$B$4 - G3845), 0)</f>
        <v>0</v>
      </c>
      <c r="J3845" s="2">
        <f>MAX(MIN(Inputs!$B$2, F3845*Inputs!$B$16, (Inputs!$B$14-F3845)/Inputs!$B$15)*Inputs!$B$9, 0)</f>
        <v>0</v>
      </c>
      <c r="K3845" s="2">
        <f>MAX(E3845*Inputs!$B$5 - B3845 - Inputs!$B$8, 0) * H3845</f>
        <v>0</v>
      </c>
      <c r="L3845" s="2">
        <f>IF(B3845 &gt;= D3845*Inputs!$B$10, MAX(B3845 - E3845/Inputs!$B$5 - Inputs!$B$8, 0) * I3845, 0)</f>
        <v>0</v>
      </c>
      <c r="M3845" s="2">
        <f t="shared" si="722"/>
        <v>0</v>
      </c>
      <c r="N3845" s="3" t="str">
        <f t="shared" si="723"/>
        <v>Idle</v>
      </c>
      <c r="O3845" s="3" t="str">
        <f t="shared" si="731"/>
        <v>Idle</v>
      </c>
      <c r="P3845" s="2">
        <f t="shared" si="724"/>
        <v>0</v>
      </c>
      <c r="Q3845" s="2">
        <f t="shared" si="725"/>
        <v>0</v>
      </c>
      <c r="R3845" s="2">
        <f t="shared" si="726"/>
        <v>0</v>
      </c>
      <c r="S3845" s="2">
        <f t="shared" si="727"/>
        <v>0</v>
      </c>
      <c r="T3845" s="2">
        <f t="shared" si="728"/>
        <v>0</v>
      </c>
      <c r="U3845" s="2">
        <f>IF(O3845="Reg", R3845 * Inputs!$B$7, 0)</f>
        <v>0</v>
      </c>
      <c r="V3845" s="2">
        <f>MAX(F3845 + P3845*Inputs!$B$15 - (Q3845/Inputs!$B$16) - U3845, 0)</f>
        <v>0</v>
      </c>
    </row>
    <row r="3846" spans="1:22" x14ac:dyDescent="0.3">
      <c r="A3846" s="1">
        <v>46183.166666666657</v>
      </c>
      <c r="B3846" s="2">
        <v>0</v>
      </c>
      <c r="C3846" s="2">
        <v>20.226486986028419</v>
      </c>
      <c r="D3846" s="2">
        <f t="shared" si="720"/>
        <v>37.26936613753341</v>
      </c>
      <c r="E3846" s="2">
        <f t="shared" si="721"/>
        <v>0</v>
      </c>
      <c r="F3846" s="2">
        <f t="shared" si="729"/>
        <v>0</v>
      </c>
      <c r="G3846" s="2">
        <f t="shared" si="730"/>
        <v>0</v>
      </c>
      <c r="H3846" s="2">
        <f>MIN(Inputs!$B$2, (Inputs!$B$14 - F3846)/Inputs!$B$15)</f>
        <v>170</v>
      </c>
      <c r="I3846" s="2">
        <f>MAX(MIN(Inputs!$B$2, F3846*Inputs!$B$16, Inputs!$B$14*Inputs!$B$4 - G3846), 0)</f>
        <v>0</v>
      </c>
      <c r="J3846" s="2">
        <f>MAX(MIN(Inputs!$B$2, F3846*Inputs!$B$16, (Inputs!$B$14-F3846)/Inputs!$B$15)*Inputs!$B$9, 0)</f>
        <v>0</v>
      </c>
      <c r="K3846" s="2">
        <f>MAX(E3846*Inputs!$B$5 - B3846 - Inputs!$B$8, 0) * H3846</f>
        <v>0</v>
      </c>
      <c r="L3846" s="2">
        <f>IF(B3846 &gt;= D3846*Inputs!$B$10, MAX(B3846 - E3846/Inputs!$B$5 - Inputs!$B$8, 0) * I3846, 0)</f>
        <v>0</v>
      </c>
      <c r="M3846" s="2">
        <f t="shared" si="722"/>
        <v>0</v>
      </c>
      <c r="N3846" s="3" t="str">
        <f t="shared" si="723"/>
        <v>Idle</v>
      </c>
      <c r="O3846" s="3" t="str">
        <f t="shared" si="731"/>
        <v>Idle</v>
      </c>
      <c r="P3846" s="2">
        <f t="shared" si="724"/>
        <v>0</v>
      </c>
      <c r="Q3846" s="2">
        <f t="shared" si="725"/>
        <v>0</v>
      </c>
      <c r="R3846" s="2">
        <f t="shared" si="726"/>
        <v>0</v>
      </c>
      <c r="S3846" s="2">
        <f t="shared" si="727"/>
        <v>0</v>
      </c>
      <c r="T3846" s="2">
        <f t="shared" si="728"/>
        <v>0</v>
      </c>
      <c r="U3846" s="2">
        <f>IF(O3846="Reg", R3846 * Inputs!$B$7, 0)</f>
        <v>0</v>
      </c>
      <c r="V3846" s="2">
        <f>MAX(F3846 + P3846*Inputs!$B$15 - (Q3846/Inputs!$B$16) - U3846, 0)</f>
        <v>0</v>
      </c>
    </row>
    <row r="3847" spans="1:22" x14ac:dyDescent="0.3">
      <c r="A3847" s="1">
        <v>46183.208333333343</v>
      </c>
      <c r="B3847" s="2">
        <v>0</v>
      </c>
      <c r="C3847" s="2">
        <v>0.91212285557000994</v>
      </c>
      <c r="D3847" s="2">
        <f t="shared" si="720"/>
        <v>37.26936613753341</v>
      </c>
      <c r="E3847" s="2">
        <f t="shared" si="721"/>
        <v>0.14368417902324002</v>
      </c>
      <c r="F3847" s="2">
        <f t="shared" si="729"/>
        <v>0</v>
      </c>
      <c r="G3847" s="2">
        <f t="shared" si="730"/>
        <v>0</v>
      </c>
      <c r="H3847" s="2">
        <f>MIN(Inputs!$B$2, (Inputs!$B$14 - F3847)/Inputs!$B$15)</f>
        <v>170</v>
      </c>
      <c r="I3847" s="2">
        <f>MAX(MIN(Inputs!$B$2, F3847*Inputs!$B$16, Inputs!$B$14*Inputs!$B$4 - G3847), 0)</f>
        <v>0</v>
      </c>
      <c r="J3847" s="2">
        <f>MAX(MIN(Inputs!$B$2, F3847*Inputs!$B$16, (Inputs!$B$14-F3847)/Inputs!$B$15)*Inputs!$B$9, 0)</f>
        <v>0</v>
      </c>
      <c r="K3847" s="2">
        <f>MAX(E3847*Inputs!$B$5 - B3847 - Inputs!$B$8, 0) * H3847</f>
        <v>0</v>
      </c>
      <c r="L3847" s="2">
        <f>IF(B3847 &gt;= D3847*Inputs!$B$10, MAX(B3847 - E3847/Inputs!$B$5 - Inputs!$B$8, 0) * I3847, 0)</f>
        <v>0</v>
      </c>
      <c r="M3847" s="2">
        <f t="shared" si="722"/>
        <v>0</v>
      </c>
      <c r="N3847" s="3" t="str">
        <f t="shared" si="723"/>
        <v>Idle</v>
      </c>
      <c r="O3847" s="3" t="str">
        <f t="shared" si="731"/>
        <v>Idle</v>
      </c>
      <c r="P3847" s="2">
        <f t="shared" si="724"/>
        <v>0</v>
      </c>
      <c r="Q3847" s="2">
        <f t="shared" si="725"/>
        <v>0</v>
      </c>
      <c r="R3847" s="2">
        <f t="shared" si="726"/>
        <v>0</v>
      </c>
      <c r="S3847" s="2">
        <f t="shared" si="727"/>
        <v>0</v>
      </c>
      <c r="T3847" s="2">
        <f t="shared" si="728"/>
        <v>0</v>
      </c>
      <c r="U3847" s="2">
        <f>IF(O3847="Reg", R3847 * Inputs!$B$7, 0)</f>
        <v>0</v>
      </c>
      <c r="V3847" s="2">
        <f>MAX(F3847 + P3847*Inputs!$B$15 - (Q3847/Inputs!$B$16) - U3847, 0)</f>
        <v>0</v>
      </c>
    </row>
    <row r="3848" spans="1:22" x14ac:dyDescent="0.3">
      <c r="A3848" s="1">
        <v>46183.25</v>
      </c>
      <c r="B3848" s="2">
        <v>0</v>
      </c>
      <c r="C3848" s="2">
        <v>13.10453062747872</v>
      </c>
      <c r="D3848" s="2">
        <f t="shared" si="720"/>
        <v>37.26936613753341</v>
      </c>
      <c r="E3848" s="2">
        <f t="shared" si="721"/>
        <v>3.196973950874153</v>
      </c>
      <c r="F3848" s="2">
        <f t="shared" si="729"/>
        <v>0</v>
      </c>
      <c r="G3848" s="2">
        <f t="shared" si="730"/>
        <v>0</v>
      </c>
      <c r="H3848" s="2">
        <f>MIN(Inputs!$B$2, (Inputs!$B$14 - F3848)/Inputs!$B$15)</f>
        <v>170</v>
      </c>
      <c r="I3848" s="2">
        <f>MAX(MIN(Inputs!$B$2, F3848*Inputs!$B$16, Inputs!$B$14*Inputs!$B$4 - G3848), 0)</f>
        <v>0</v>
      </c>
      <c r="J3848" s="2">
        <f>MAX(MIN(Inputs!$B$2, F3848*Inputs!$B$16, (Inputs!$B$14-F3848)/Inputs!$B$15)*Inputs!$B$9, 0)</f>
        <v>0</v>
      </c>
      <c r="K3848" s="2">
        <f>MAX(E3848*Inputs!$B$5 - B3848 - Inputs!$B$8, 0) * H3848</f>
        <v>0</v>
      </c>
      <c r="L3848" s="2">
        <f>IF(B3848 &gt;= D3848*Inputs!$B$10, MAX(B3848 - E3848/Inputs!$B$5 - Inputs!$B$8, 0) * I3848, 0)</f>
        <v>0</v>
      </c>
      <c r="M3848" s="2">
        <f t="shared" si="722"/>
        <v>0</v>
      </c>
      <c r="N3848" s="3" t="str">
        <f t="shared" si="723"/>
        <v>Idle</v>
      </c>
      <c r="O3848" s="3" t="str">
        <f t="shared" si="731"/>
        <v>Idle</v>
      </c>
      <c r="P3848" s="2">
        <f t="shared" si="724"/>
        <v>0</v>
      </c>
      <c r="Q3848" s="2">
        <f t="shared" si="725"/>
        <v>0</v>
      </c>
      <c r="R3848" s="2">
        <f t="shared" si="726"/>
        <v>0</v>
      </c>
      <c r="S3848" s="2">
        <f t="shared" si="727"/>
        <v>0</v>
      </c>
      <c r="T3848" s="2">
        <f t="shared" si="728"/>
        <v>0</v>
      </c>
      <c r="U3848" s="2">
        <f>IF(O3848="Reg", R3848 * Inputs!$B$7, 0)</f>
        <v>0</v>
      </c>
      <c r="V3848" s="2">
        <f>MAX(F3848 + P3848*Inputs!$B$15 - (Q3848/Inputs!$B$16) - U3848, 0)</f>
        <v>0</v>
      </c>
    </row>
    <row r="3849" spans="1:22" x14ac:dyDescent="0.3">
      <c r="A3849" s="1">
        <v>46183.291666666657</v>
      </c>
      <c r="B3849" s="2">
        <v>0</v>
      </c>
      <c r="C3849" s="2">
        <v>4.3392229393180992</v>
      </c>
      <c r="D3849" s="2">
        <f t="shared" si="720"/>
        <v>37.26936613753341</v>
      </c>
      <c r="E3849" s="2">
        <f t="shared" si="721"/>
        <v>7.6060699467969703</v>
      </c>
      <c r="F3849" s="2">
        <f t="shared" si="729"/>
        <v>0</v>
      </c>
      <c r="G3849" s="2">
        <f t="shared" si="730"/>
        <v>0</v>
      </c>
      <c r="H3849" s="2">
        <f>MIN(Inputs!$B$2, (Inputs!$B$14 - F3849)/Inputs!$B$15)</f>
        <v>170</v>
      </c>
      <c r="I3849" s="2">
        <f>MAX(MIN(Inputs!$B$2, F3849*Inputs!$B$16, Inputs!$B$14*Inputs!$B$4 - G3849), 0)</f>
        <v>0</v>
      </c>
      <c r="J3849" s="2">
        <f>MAX(MIN(Inputs!$B$2, F3849*Inputs!$B$16, (Inputs!$B$14-F3849)/Inputs!$B$15)*Inputs!$B$9, 0)</f>
        <v>0</v>
      </c>
      <c r="K3849" s="2">
        <f>MAX(E3849*Inputs!$B$5 - B3849 - Inputs!$B$8, 0) * H3849</f>
        <v>0</v>
      </c>
      <c r="L3849" s="2">
        <f>IF(B3849 &gt;= D3849*Inputs!$B$10, MAX(B3849 - E3849/Inputs!$B$5 - Inputs!$B$8, 0) * I3849, 0)</f>
        <v>0</v>
      </c>
      <c r="M3849" s="2">
        <f t="shared" si="722"/>
        <v>0</v>
      </c>
      <c r="N3849" s="3" t="str">
        <f t="shared" si="723"/>
        <v>Idle</v>
      </c>
      <c r="O3849" s="3" t="str">
        <f t="shared" si="731"/>
        <v>Idle</v>
      </c>
      <c r="P3849" s="2">
        <f t="shared" si="724"/>
        <v>0</v>
      </c>
      <c r="Q3849" s="2">
        <f t="shared" si="725"/>
        <v>0</v>
      </c>
      <c r="R3849" s="2">
        <f t="shared" si="726"/>
        <v>0</v>
      </c>
      <c r="S3849" s="2">
        <f t="shared" si="727"/>
        <v>0</v>
      </c>
      <c r="T3849" s="2">
        <f t="shared" si="728"/>
        <v>0</v>
      </c>
      <c r="U3849" s="2">
        <f>IF(O3849="Reg", R3849 * Inputs!$B$7, 0)</f>
        <v>0</v>
      </c>
      <c r="V3849" s="2">
        <f>MAX(F3849 + P3849*Inputs!$B$15 - (Q3849/Inputs!$B$16) - U3849, 0)</f>
        <v>0</v>
      </c>
    </row>
    <row r="3850" spans="1:22" x14ac:dyDescent="0.3">
      <c r="A3850" s="1">
        <v>46183.333333333343</v>
      </c>
      <c r="B3850" s="2">
        <v>0</v>
      </c>
      <c r="C3850" s="2">
        <v>7.2489945389929211</v>
      </c>
      <c r="D3850" s="2">
        <f t="shared" si="720"/>
        <v>37.26936613753341</v>
      </c>
      <c r="E3850" s="2">
        <f t="shared" si="721"/>
        <v>14.395472143128307</v>
      </c>
      <c r="F3850" s="2">
        <f t="shared" si="729"/>
        <v>0</v>
      </c>
      <c r="G3850" s="2">
        <f t="shared" si="730"/>
        <v>0</v>
      </c>
      <c r="H3850" s="2">
        <f>MIN(Inputs!$B$2, (Inputs!$B$14 - F3850)/Inputs!$B$15)</f>
        <v>170</v>
      </c>
      <c r="I3850" s="2">
        <f>MAX(MIN(Inputs!$B$2, F3850*Inputs!$B$16, Inputs!$B$14*Inputs!$B$4 - G3850), 0)</f>
        <v>0</v>
      </c>
      <c r="J3850" s="2">
        <f>MAX(MIN(Inputs!$B$2, F3850*Inputs!$B$16, (Inputs!$B$14-F3850)/Inputs!$B$15)*Inputs!$B$9, 0)</f>
        <v>0</v>
      </c>
      <c r="K3850" s="2">
        <f>MAX(E3850*Inputs!$B$5 - B3850 - Inputs!$B$8, 0) * H3850</f>
        <v>0</v>
      </c>
      <c r="L3850" s="2">
        <f>IF(B3850 &gt;= D3850*Inputs!$B$10, MAX(B3850 - E3850/Inputs!$B$5 - Inputs!$B$8, 0) * I3850, 0)</f>
        <v>0</v>
      </c>
      <c r="M3850" s="2">
        <f t="shared" si="722"/>
        <v>0</v>
      </c>
      <c r="N3850" s="3" t="str">
        <f t="shared" si="723"/>
        <v>Idle</v>
      </c>
      <c r="O3850" s="3" t="str">
        <f t="shared" si="731"/>
        <v>Idle</v>
      </c>
      <c r="P3850" s="2">
        <f t="shared" si="724"/>
        <v>0</v>
      </c>
      <c r="Q3850" s="2">
        <f t="shared" si="725"/>
        <v>0</v>
      </c>
      <c r="R3850" s="2">
        <f t="shared" si="726"/>
        <v>0</v>
      </c>
      <c r="S3850" s="2">
        <f t="shared" si="727"/>
        <v>0</v>
      </c>
      <c r="T3850" s="2">
        <f t="shared" si="728"/>
        <v>0</v>
      </c>
      <c r="U3850" s="2">
        <f>IF(O3850="Reg", R3850 * Inputs!$B$7, 0)</f>
        <v>0</v>
      </c>
      <c r="V3850" s="2">
        <f>MAX(F3850 + P3850*Inputs!$B$15 - (Q3850/Inputs!$B$16) - U3850, 0)</f>
        <v>0</v>
      </c>
    </row>
    <row r="3851" spans="1:22" x14ac:dyDescent="0.3">
      <c r="A3851" s="1">
        <v>46183.375</v>
      </c>
      <c r="B3851" s="2">
        <v>0</v>
      </c>
      <c r="C3851" s="2">
        <v>6.1594290888204251</v>
      </c>
      <c r="D3851" s="2">
        <f t="shared" si="720"/>
        <v>37.26936613753341</v>
      </c>
      <c r="E3851" s="2">
        <f t="shared" si="721"/>
        <v>25.303708875440311</v>
      </c>
      <c r="F3851" s="2">
        <f t="shared" si="729"/>
        <v>0</v>
      </c>
      <c r="G3851" s="2">
        <f t="shared" si="730"/>
        <v>0</v>
      </c>
      <c r="H3851" s="2">
        <f>MIN(Inputs!$B$2, (Inputs!$B$14 - F3851)/Inputs!$B$15)</f>
        <v>170</v>
      </c>
      <c r="I3851" s="2">
        <f>MAX(MIN(Inputs!$B$2, F3851*Inputs!$B$16, Inputs!$B$14*Inputs!$B$4 - G3851), 0)</f>
        <v>0</v>
      </c>
      <c r="J3851" s="2">
        <f>MAX(MIN(Inputs!$B$2, F3851*Inputs!$B$16, (Inputs!$B$14-F3851)/Inputs!$B$15)*Inputs!$B$9, 0)</f>
        <v>0</v>
      </c>
      <c r="K3851" s="2">
        <f>MAX(E3851*Inputs!$B$5 - B3851 - Inputs!$B$8, 0) * H3851</f>
        <v>385.4348477658703</v>
      </c>
      <c r="L3851" s="2">
        <f>IF(B3851 &gt;= D3851*Inputs!$B$10, MAX(B3851 - E3851/Inputs!$B$5 - Inputs!$B$8, 0) * I3851, 0)</f>
        <v>0</v>
      </c>
      <c r="M3851" s="2">
        <f t="shared" si="722"/>
        <v>0</v>
      </c>
      <c r="N3851" s="3" t="str">
        <f t="shared" si="723"/>
        <v>Charge</v>
      </c>
      <c r="O3851" s="3" t="str">
        <f t="shared" si="731"/>
        <v>Charge</v>
      </c>
      <c r="P3851" s="2">
        <f t="shared" si="724"/>
        <v>170</v>
      </c>
      <c r="Q3851" s="2">
        <f t="shared" si="725"/>
        <v>0</v>
      </c>
      <c r="R3851" s="2">
        <f t="shared" si="726"/>
        <v>0</v>
      </c>
      <c r="S3851" s="2">
        <f t="shared" si="727"/>
        <v>0</v>
      </c>
      <c r="T3851" s="2">
        <f t="shared" si="728"/>
        <v>0</v>
      </c>
      <c r="U3851" s="2">
        <f>IF(O3851="Reg", R3851 * Inputs!$B$7, 0)</f>
        <v>0</v>
      </c>
      <c r="V3851" s="2">
        <f>MAX(F3851 + P3851*Inputs!$B$15 - (Q3851/Inputs!$B$16) - U3851, 0)</f>
        <v>170</v>
      </c>
    </row>
    <row r="3852" spans="1:22" x14ac:dyDescent="0.3">
      <c r="A3852" s="1">
        <v>46183.416666666657</v>
      </c>
      <c r="B3852" s="2">
        <v>0.86210507413944004</v>
      </c>
      <c r="C3852" s="2">
        <v>1.588898842492638</v>
      </c>
      <c r="D3852" s="2">
        <f t="shared" si="720"/>
        <v>37.26936613753341</v>
      </c>
      <c r="E3852" s="2">
        <f t="shared" si="721"/>
        <v>38.049024794495246</v>
      </c>
      <c r="F3852" s="2">
        <f t="shared" si="729"/>
        <v>170</v>
      </c>
      <c r="G3852" s="2">
        <f t="shared" si="730"/>
        <v>0</v>
      </c>
      <c r="H3852" s="2">
        <f>MIN(Inputs!$B$2, (Inputs!$B$14 - F3852)/Inputs!$B$15)</f>
        <v>170</v>
      </c>
      <c r="I3852" s="2">
        <f>MAX(MIN(Inputs!$B$2, F3852*Inputs!$B$16, Inputs!$B$14*Inputs!$B$4 - G3852), 0)</f>
        <v>170</v>
      </c>
      <c r="J3852" s="2">
        <f>MAX(MIN(Inputs!$B$2, F3852*Inputs!$B$16, (Inputs!$B$14-F3852)/Inputs!$B$15)*Inputs!$B$9, 0)</f>
        <v>136</v>
      </c>
      <c r="K3852" s="2">
        <f>MAX(E3852*Inputs!$B$5 - B3852 - Inputs!$B$8, 0) * H3852</f>
        <v>2145.576246652784</v>
      </c>
      <c r="L3852" s="2">
        <f>IF(B3852 &gt;= D3852*Inputs!$B$10, MAX(B3852 - E3852/Inputs!$B$5 - Inputs!$B$8, 0) * I3852, 0)</f>
        <v>0</v>
      </c>
      <c r="M3852" s="2">
        <f t="shared" si="722"/>
        <v>216.09024257899878</v>
      </c>
      <c r="N3852" s="3" t="str">
        <f t="shared" si="723"/>
        <v>Charge</v>
      </c>
      <c r="O3852" s="3" t="str">
        <f t="shared" si="731"/>
        <v>Charge</v>
      </c>
      <c r="P3852" s="2">
        <f t="shared" si="724"/>
        <v>170</v>
      </c>
      <c r="Q3852" s="2">
        <f t="shared" si="725"/>
        <v>0</v>
      </c>
      <c r="R3852" s="2">
        <f t="shared" si="726"/>
        <v>0</v>
      </c>
      <c r="S3852" s="2">
        <f t="shared" si="727"/>
        <v>-146.55786260370482</v>
      </c>
      <c r="T3852" s="2">
        <f t="shared" si="728"/>
        <v>0</v>
      </c>
      <c r="U3852" s="2">
        <f>IF(O3852="Reg", R3852 * Inputs!$B$7, 0)</f>
        <v>0</v>
      </c>
      <c r="V3852" s="2">
        <f>MAX(F3852 + P3852*Inputs!$B$15 - (Q3852/Inputs!$B$16) - U3852, 0)</f>
        <v>340</v>
      </c>
    </row>
    <row r="3853" spans="1:22" x14ac:dyDescent="0.3">
      <c r="A3853" s="1">
        <v>46183.458333333343</v>
      </c>
      <c r="B3853" s="2">
        <v>18.31973863110548</v>
      </c>
      <c r="C3853" s="2">
        <v>3.012755496884298</v>
      </c>
      <c r="D3853" s="2">
        <f t="shared" si="720"/>
        <v>37.26936613753341</v>
      </c>
      <c r="E3853" s="2">
        <f t="shared" si="721"/>
        <v>52.448782997768355</v>
      </c>
      <c r="F3853" s="2">
        <f t="shared" si="729"/>
        <v>340</v>
      </c>
      <c r="G3853" s="2">
        <f t="shared" si="730"/>
        <v>0</v>
      </c>
      <c r="H3853" s="2">
        <f>MIN(Inputs!$B$2, (Inputs!$B$14 - F3853)/Inputs!$B$15)</f>
        <v>0</v>
      </c>
      <c r="I3853" s="2">
        <f>MAX(MIN(Inputs!$B$2, F3853*Inputs!$B$16, Inputs!$B$14*Inputs!$B$4 - G3853), 0)</f>
        <v>170</v>
      </c>
      <c r="J3853" s="2">
        <f>MAX(MIN(Inputs!$B$2, F3853*Inputs!$B$16, (Inputs!$B$14-F3853)/Inputs!$B$15)*Inputs!$B$9, 0)</f>
        <v>0</v>
      </c>
      <c r="K3853" s="2">
        <f>MAX(E3853*Inputs!$B$5 - B3853 - Inputs!$B$8, 0) * H3853</f>
        <v>0</v>
      </c>
      <c r="L3853" s="2">
        <f>IF(B3853 &gt;= D3853*Inputs!$B$10, MAX(B3853 - E3853/Inputs!$B$5 - Inputs!$B$8, 0) * I3853, 0)</f>
        <v>0</v>
      </c>
      <c r="M3853" s="2">
        <f t="shared" si="722"/>
        <v>0</v>
      </c>
      <c r="N3853" s="3" t="str">
        <f t="shared" si="723"/>
        <v>Idle</v>
      </c>
      <c r="O3853" s="3" t="str">
        <f t="shared" si="731"/>
        <v>Idle</v>
      </c>
      <c r="P3853" s="2">
        <f t="shared" si="724"/>
        <v>0</v>
      </c>
      <c r="Q3853" s="2">
        <f t="shared" si="725"/>
        <v>0</v>
      </c>
      <c r="R3853" s="2">
        <f t="shared" si="726"/>
        <v>0</v>
      </c>
      <c r="S3853" s="2">
        <f t="shared" si="727"/>
        <v>0</v>
      </c>
      <c r="T3853" s="2">
        <f t="shared" si="728"/>
        <v>0</v>
      </c>
      <c r="U3853" s="2">
        <f>IF(O3853="Reg", R3853 * Inputs!$B$7, 0)</f>
        <v>0</v>
      </c>
      <c r="V3853" s="2">
        <f>MAX(F3853 + P3853*Inputs!$B$15 - (Q3853/Inputs!$B$16) - U3853, 0)</f>
        <v>340</v>
      </c>
    </row>
    <row r="3854" spans="1:22" x14ac:dyDescent="0.3">
      <c r="A3854" s="1">
        <v>46183.5</v>
      </c>
      <c r="B3854" s="2">
        <v>26.454575975536901</v>
      </c>
      <c r="C3854" s="2">
        <v>4.3827238779738211</v>
      </c>
      <c r="D3854" s="2">
        <f t="shared" si="720"/>
        <v>37.26936613753341</v>
      </c>
      <c r="E3854" s="2">
        <f t="shared" si="721"/>
        <v>63.929553724273539</v>
      </c>
      <c r="F3854" s="2">
        <f t="shared" si="729"/>
        <v>340</v>
      </c>
      <c r="G3854" s="2">
        <f t="shared" si="730"/>
        <v>0</v>
      </c>
      <c r="H3854" s="2">
        <f>MIN(Inputs!$B$2, (Inputs!$B$14 - F3854)/Inputs!$B$15)</f>
        <v>0</v>
      </c>
      <c r="I3854" s="2">
        <f>MAX(MIN(Inputs!$B$2, F3854*Inputs!$B$16, Inputs!$B$14*Inputs!$B$4 - G3854), 0)</f>
        <v>170</v>
      </c>
      <c r="J3854" s="2">
        <f>MAX(MIN(Inputs!$B$2, F3854*Inputs!$B$16, (Inputs!$B$14-F3854)/Inputs!$B$15)*Inputs!$B$9, 0)</f>
        <v>0</v>
      </c>
      <c r="K3854" s="2">
        <f>MAX(E3854*Inputs!$B$5 - B3854 - Inputs!$B$8, 0) * H3854</f>
        <v>0</v>
      </c>
      <c r="L3854" s="2">
        <f>IF(B3854 &gt;= D3854*Inputs!$B$10, MAX(B3854 - E3854/Inputs!$B$5 - Inputs!$B$8, 0) * I3854, 0)</f>
        <v>0</v>
      </c>
      <c r="M3854" s="2">
        <f t="shared" si="722"/>
        <v>0</v>
      </c>
      <c r="N3854" s="3" t="str">
        <f t="shared" si="723"/>
        <v>Idle</v>
      </c>
      <c r="O3854" s="3" t="str">
        <f t="shared" si="731"/>
        <v>Idle</v>
      </c>
      <c r="P3854" s="2">
        <f t="shared" si="724"/>
        <v>0</v>
      </c>
      <c r="Q3854" s="2">
        <f t="shared" si="725"/>
        <v>0</v>
      </c>
      <c r="R3854" s="2">
        <f t="shared" si="726"/>
        <v>0</v>
      </c>
      <c r="S3854" s="2">
        <f t="shared" si="727"/>
        <v>0</v>
      </c>
      <c r="T3854" s="2">
        <f t="shared" si="728"/>
        <v>0</v>
      </c>
      <c r="U3854" s="2">
        <f>IF(O3854="Reg", R3854 * Inputs!$B$7, 0)</f>
        <v>0</v>
      </c>
      <c r="V3854" s="2">
        <f>MAX(F3854 + P3854*Inputs!$B$15 - (Q3854/Inputs!$B$16) - U3854, 0)</f>
        <v>340</v>
      </c>
    </row>
    <row r="3855" spans="1:22" x14ac:dyDescent="0.3">
      <c r="A3855" s="1">
        <v>46183.541666666657</v>
      </c>
      <c r="B3855" s="2">
        <v>40.73641317798802</v>
      </c>
      <c r="C3855" s="2">
        <v>4.5598621976422624</v>
      </c>
      <c r="D3855" s="2">
        <f t="shared" si="720"/>
        <v>37.26936613753341</v>
      </c>
      <c r="E3855" s="2">
        <f t="shared" si="721"/>
        <v>75.152783504132614</v>
      </c>
      <c r="F3855" s="2">
        <f t="shared" si="729"/>
        <v>340</v>
      </c>
      <c r="G3855" s="2">
        <f t="shared" si="730"/>
        <v>0</v>
      </c>
      <c r="H3855" s="2">
        <f>MIN(Inputs!$B$2, (Inputs!$B$14 - F3855)/Inputs!$B$15)</f>
        <v>0</v>
      </c>
      <c r="I3855" s="2">
        <f>MAX(MIN(Inputs!$B$2, F3855*Inputs!$B$16, Inputs!$B$14*Inputs!$B$4 - G3855), 0)</f>
        <v>170</v>
      </c>
      <c r="J3855" s="2">
        <f>MAX(MIN(Inputs!$B$2, F3855*Inputs!$B$16, (Inputs!$B$14-F3855)/Inputs!$B$15)*Inputs!$B$9, 0)</f>
        <v>0</v>
      </c>
      <c r="K3855" s="2">
        <f>MAX(E3855*Inputs!$B$5 - B3855 - Inputs!$B$8, 0) * H3855</f>
        <v>0</v>
      </c>
      <c r="L3855" s="2">
        <f>IF(B3855 &gt;= D3855*Inputs!$B$10, MAX(B3855 - E3855/Inputs!$B$5 - Inputs!$B$8, 0) * I3855, 0)</f>
        <v>0</v>
      </c>
      <c r="M3855" s="2">
        <f t="shared" si="722"/>
        <v>0</v>
      </c>
      <c r="N3855" s="3" t="str">
        <f t="shared" si="723"/>
        <v>Idle</v>
      </c>
      <c r="O3855" s="3" t="str">
        <f t="shared" si="731"/>
        <v>Idle</v>
      </c>
      <c r="P3855" s="2">
        <f t="shared" si="724"/>
        <v>0</v>
      </c>
      <c r="Q3855" s="2">
        <f t="shared" si="725"/>
        <v>0</v>
      </c>
      <c r="R3855" s="2">
        <f t="shared" si="726"/>
        <v>0</v>
      </c>
      <c r="S3855" s="2">
        <f t="shared" si="727"/>
        <v>0</v>
      </c>
      <c r="T3855" s="2">
        <f t="shared" si="728"/>
        <v>0</v>
      </c>
      <c r="U3855" s="2">
        <f>IF(O3855="Reg", R3855 * Inputs!$B$7, 0)</f>
        <v>0</v>
      </c>
      <c r="V3855" s="2">
        <f>MAX(F3855 + P3855*Inputs!$B$15 - (Q3855/Inputs!$B$16) - U3855, 0)</f>
        <v>340</v>
      </c>
    </row>
    <row r="3856" spans="1:22" x14ac:dyDescent="0.3">
      <c r="A3856" s="1">
        <v>46183.583333333343</v>
      </c>
      <c r="B3856" s="2">
        <v>65.449420393872046</v>
      </c>
      <c r="C3856" s="2">
        <v>13.46846290446868</v>
      </c>
      <c r="D3856" s="2">
        <f t="shared" si="720"/>
        <v>37.26936613753341</v>
      </c>
      <c r="E3856" s="2">
        <f t="shared" si="721"/>
        <v>83.685740239595646</v>
      </c>
      <c r="F3856" s="2">
        <f t="shared" si="729"/>
        <v>340</v>
      </c>
      <c r="G3856" s="2">
        <f t="shared" si="730"/>
        <v>0</v>
      </c>
      <c r="H3856" s="2">
        <f>MIN(Inputs!$B$2, (Inputs!$B$14 - F3856)/Inputs!$B$15)</f>
        <v>0</v>
      </c>
      <c r="I3856" s="2">
        <f>MAX(MIN(Inputs!$B$2, F3856*Inputs!$B$16, Inputs!$B$14*Inputs!$B$4 - G3856), 0)</f>
        <v>170</v>
      </c>
      <c r="J3856" s="2">
        <f>MAX(MIN(Inputs!$B$2, F3856*Inputs!$B$16, (Inputs!$B$14-F3856)/Inputs!$B$15)*Inputs!$B$9, 0)</f>
        <v>0</v>
      </c>
      <c r="K3856" s="2">
        <f>MAX(E3856*Inputs!$B$5 - B3856 - Inputs!$B$8, 0) * H3856</f>
        <v>0</v>
      </c>
      <c r="L3856" s="2">
        <f>IF(B3856 &gt;= D3856*Inputs!$B$10, MAX(B3856 - E3856/Inputs!$B$5 - Inputs!$B$8, 0) * I3856, 0)</f>
        <v>0</v>
      </c>
      <c r="M3856" s="2">
        <f t="shared" si="722"/>
        <v>0</v>
      </c>
      <c r="N3856" s="3" t="str">
        <f t="shared" si="723"/>
        <v>Idle</v>
      </c>
      <c r="O3856" s="3" t="str">
        <f t="shared" si="731"/>
        <v>Idle</v>
      </c>
      <c r="P3856" s="2">
        <f t="shared" si="724"/>
        <v>0</v>
      </c>
      <c r="Q3856" s="2">
        <f t="shared" si="725"/>
        <v>0</v>
      </c>
      <c r="R3856" s="2">
        <f t="shared" si="726"/>
        <v>0</v>
      </c>
      <c r="S3856" s="2">
        <f t="shared" si="727"/>
        <v>0</v>
      </c>
      <c r="T3856" s="2">
        <f t="shared" si="728"/>
        <v>0</v>
      </c>
      <c r="U3856" s="2">
        <f>IF(O3856="Reg", R3856 * Inputs!$B$7, 0)</f>
        <v>0</v>
      </c>
      <c r="V3856" s="2">
        <f>MAX(F3856 + P3856*Inputs!$B$15 - (Q3856/Inputs!$B$16) - U3856, 0)</f>
        <v>340</v>
      </c>
    </row>
    <row r="3857" spans="1:22" x14ac:dyDescent="0.3">
      <c r="A3857" s="1">
        <v>46183.625</v>
      </c>
      <c r="B3857" s="2">
        <v>76.471895514329617</v>
      </c>
      <c r="C3857" s="2">
        <v>41.022188480916412</v>
      </c>
      <c r="D3857" s="2">
        <f t="shared" si="720"/>
        <v>37.26936613753341</v>
      </c>
      <c r="E3857" s="2">
        <f t="shared" si="721"/>
        <v>86.09301702393914</v>
      </c>
      <c r="F3857" s="2">
        <f t="shared" si="729"/>
        <v>340</v>
      </c>
      <c r="G3857" s="2">
        <f t="shared" si="730"/>
        <v>0</v>
      </c>
      <c r="H3857" s="2">
        <f>MIN(Inputs!$B$2, (Inputs!$B$14 - F3857)/Inputs!$B$15)</f>
        <v>0</v>
      </c>
      <c r="I3857" s="2">
        <f>MAX(MIN(Inputs!$B$2, F3857*Inputs!$B$16, Inputs!$B$14*Inputs!$B$4 - G3857), 0)</f>
        <v>170</v>
      </c>
      <c r="J3857" s="2">
        <f>MAX(MIN(Inputs!$B$2, F3857*Inputs!$B$16, (Inputs!$B$14-F3857)/Inputs!$B$15)*Inputs!$B$9, 0)</f>
        <v>0</v>
      </c>
      <c r="K3857" s="2">
        <f>MAX(E3857*Inputs!$B$5 - B3857 - Inputs!$B$8, 0) * H3857</f>
        <v>0</v>
      </c>
      <c r="L3857" s="2">
        <f>IF(B3857 &gt;= D3857*Inputs!$B$10, MAX(B3857 - E3857/Inputs!$B$5 - Inputs!$B$8, 0) * I3857, 0)</f>
        <v>0</v>
      </c>
      <c r="M3857" s="2">
        <f t="shared" si="722"/>
        <v>0</v>
      </c>
      <c r="N3857" s="3" t="str">
        <f t="shared" si="723"/>
        <v>Idle</v>
      </c>
      <c r="O3857" s="3" t="str">
        <f t="shared" si="731"/>
        <v>Idle</v>
      </c>
      <c r="P3857" s="2">
        <f t="shared" si="724"/>
        <v>0</v>
      </c>
      <c r="Q3857" s="2">
        <f t="shared" si="725"/>
        <v>0</v>
      </c>
      <c r="R3857" s="2">
        <f t="shared" si="726"/>
        <v>0</v>
      </c>
      <c r="S3857" s="2">
        <f t="shared" si="727"/>
        <v>0</v>
      </c>
      <c r="T3857" s="2">
        <f t="shared" si="728"/>
        <v>0</v>
      </c>
      <c r="U3857" s="2">
        <f>IF(O3857="Reg", R3857 * Inputs!$B$7, 0)</f>
        <v>0</v>
      </c>
      <c r="V3857" s="2">
        <f>MAX(F3857 + P3857*Inputs!$B$15 - (Q3857/Inputs!$B$16) - U3857, 0)</f>
        <v>340</v>
      </c>
    </row>
    <row r="3858" spans="1:22" x14ac:dyDescent="0.3">
      <c r="A3858" s="1">
        <v>46183.666666666657</v>
      </c>
      <c r="B3858" s="2">
        <v>87.260654293778103</v>
      </c>
      <c r="C3858" s="2">
        <v>11.95486731872897</v>
      </c>
      <c r="D3858" s="2">
        <f t="shared" si="720"/>
        <v>37.26936613753341</v>
      </c>
      <c r="E3858" s="2">
        <f t="shared" si="721"/>
        <v>87.139847227267367</v>
      </c>
      <c r="F3858" s="2">
        <f t="shared" si="729"/>
        <v>340</v>
      </c>
      <c r="G3858" s="2">
        <f t="shared" si="730"/>
        <v>0</v>
      </c>
      <c r="H3858" s="2">
        <f>MIN(Inputs!$B$2, (Inputs!$B$14 - F3858)/Inputs!$B$15)</f>
        <v>0</v>
      </c>
      <c r="I3858" s="2">
        <f>MAX(MIN(Inputs!$B$2, F3858*Inputs!$B$16, Inputs!$B$14*Inputs!$B$4 - G3858), 0)</f>
        <v>170</v>
      </c>
      <c r="J3858" s="2">
        <f>MAX(MIN(Inputs!$B$2, F3858*Inputs!$B$16, (Inputs!$B$14-F3858)/Inputs!$B$15)*Inputs!$B$9, 0)</f>
        <v>0</v>
      </c>
      <c r="K3858" s="2">
        <f>MAX(E3858*Inputs!$B$5 - B3858 - Inputs!$B$8, 0) * H3858</f>
        <v>0</v>
      </c>
      <c r="L3858" s="2">
        <f>IF(B3858 &gt;= D3858*Inputs!$B$10, MAX(B3858 - E3858/Inputs!$B$5 - Inputs!$B$8, 0) * I3858, 0)</f>
        <v>0</v>
      </c>
      <c r="M3858" s="2">
        <f t="shared" si="722"/>
        <v>0</v>
      </c>
      <c r="N3858" s="3" t="str">
        <f t="shared" si="723"/>
        <v>Idle</v>
      </c>
      <c r="O3858" s="3" t="str">
        <f t="shared" si="731"/>
        <v>Idle</v>
      </c>
      <c r="P3858" s="2">
        <f t="shared" si="724"/>
        <v>0</v>
      </c>
      <c r="Q3858" s="2">
        <f t="shared" si="725"/>
        <v>0</v>
      </c>
      <c r="R3858" s="2">
        <f t="shared" si="726"/>
        <v>0</v>
      </c>
      <c r="S3858" s="2">
        <f t="shared" si="727"/>
        <v>0</v>
      </c>
      <c r="T3858" s="2">
        <f t="shared" si="728"/>
        <v>0</v>
      </c>
      <c r="U3858" s="2">
        <f>IF(O3858="Reg", R3858 * Inputs!$B$7, 0)</f>
        <v>0</v>
      </c>
      <c r="V3858" s="2">
        <f>MAX(F3858 + P3858*Inputs!$B$15 - (Q3858/Inputs!$B$16) - U3858, 0)</f>
        <v>340</v>
      </c>
    </row>
    <row r="3859" spans="1:22" x14ac:dyDescent="0.3">
      <c r="A3859" s="1">
        <v>46183.708333333343</v>
      </c>
      <c r="B3859" s="2">
        <v>87.204362990136531</v>
      </c>
      <c r="C3859" s="2">
        <v>3.1053321849085771</v>
      </c>
      <c r="D3859" s="2">
        <f t="shared" si="720"/>
        <v>37.26936613753341</v>
      </c>
      <c r="E3859" s="2">
        <f t="shared" si="721"/>
        <v>82.638028221578793</v>
      </c>
      <c r="F3859" s="2">
        <f t="shared" si="729"/>
        <v>340</v>
      </c>
      <c r="G3859" s="2">
        <f t="shared" si="730"/>
        <v>0</v>
      </c>
      <c r="H3859" s="2">
        <f>MIN(Inputs!$B$2, (Inputs!$B$14 - F3859)/Inputs!$B$15)</f>
        <v>0</v>
      </c>
      <c r="I3859" s="2">
        <f>MAX(MIN(Inputs!$B$2, F3859*Inputs!$B$16, Inputs!$B$14*Inputs!$B$4 - G3859), 0)</f>
        <v>170</v>
      </c>
      <c r="J3859" s="2">
        <f>MAX(MIN(Inputs!$B$2, F3859*Inputs!$B$16, (Inputs!$B$14-F3859)/Inputs!$B$15)*Inputs!$B$9, 0)</f>
        <v>0</v>
      </c>
      <c r="K3859" s="2">
        <f>MAX(E3859*Inputs!$B$5 - B3859 - Inputs!$B$8, 0) * H3859</f>
        <v>0</v>
      </c>
      <c r="L3859" s="2">
        <f>IF(B3859 &gt;= D3859*Inputs!$B$10, MAX(B3859 - E3859/Inputs!$B$5 - Inputs!$B$8, 0) * I3859, 0)</f>
        <v>0</v>
      </c>
      <c r="M3859" s="2">
        <f t="shared" si="722"/>
        <v>0</v>
      </c>
      <c r="N3859" s="3" t="str">
        <f t="shared" si="723"/>
        <v>Idle</v>
      </c>
      <c r="O3859" s="3" t="str">
        <f t="shared" si="731"/>
        <v>Idle</v>
      </c>
      <c r="P3859" s="2">
        <f t="shared" si="724"/>
        <v>0</v>
      </c>
      <c r="Q3859" s="2">
        <f t="shared" si="725"/>
        <v>0</v>
      </c>
      <c r="R3859" s="2">
        <f t="shared" si="726"/>
        <v>0</v>
      </c>
      <c r="S3859" s="2">
        <f t="shared" si="727"/>
        <v>0</v>
      </c>
      <c r="T3859" s="2">
        <f t="shared" si="728"/>
        <v>0</v>
      </c>
      <c r="U3859" s="2">
        <f>IF(O3859="Reg", R3859 * Inputs!$B$7, 0)</f>
        <v>0</v>
      </c>
      <c r="V3859" s="2">
        <f>MAX(F3859 + P3859*Inputs!$B$15 - (Q3859/Inputs!$B$16) - U3859, 0)</f>
        <v>340</v>
      </c>
    </row>
    <row r="3860" spans="1:22" x14ac:dyDescent="0.3">
      <c r="A3860" s="1">
        <v>46183.75</v>
      </c>
      <c r="B3860" s="2">
        <v>93.793954654691362</v>
      </c>
      <c r="C3860" s="2">
        <v>3.7222081820238428</v>
      </c>
      <c r="D3860" s="2">
        <f t="shared" si="720"/>
        <v>37.26936613753341</v>
      </c>
      <c r="E3860" s="2">
        <f t="shared" si="721"/>
        <v>74.640895459850398</v>
      </c>
      <c r="F3860" s="2">
        <f t="shared" si="729"/>
        <v>340</v>
      </c>
      <c r="G3860" s="2">
        <f t="shared" si="730"/>
        <v>0</v>
      </c>
      <c r="H3860" s="2">
        <f>MIN(Inputs!$B$2, (Inputs!$B$14 - F3860)/Inputs!$B$15)</f>
        <v>0</v>
      </c>
      <c r="I3860" s="2">
        <f>MAX(MIN(Inputs!$B$2, F3860*Inputs!$B$16, Inputs!$B$14*Inputs!$B$4 - G3860), 0)</f>
        <v>170</v>
      </c>
      <c r="J3860" s="2">
        <f>MAX(MIN(Inputs!$B$2, F3860*Inputs!$B$16, (Inputs!$B$14-F3860)/Inputs!$B$15)*Inputs!$B$9, 0)</f>
        <v>0</v>
      </c>
      <c r="K3860" s="2">
        <f>MAX(E3860*Inputs!$B$5 - B3860 - Inputs!$B$8, 0) * H3860</f>
        <v>0</v>
      </c>
      <c r="L3860" s="2">
        <f>IF(B3860 &gt;= D3860*Inputs!$B$10, MAX(B3860 - E3860/Inputs!$B$5 - Inputs!$B$8, 0) * I3860, 0)</f>
        <v>0</v>
      </c>
      <c r="M3860" s="2">
        <f t="shared" si="722"/>
        <v>0</v>
      </c>
      <c r="N3860" s="3" t="str">
        <f t="shared" si="723"/>
        <v>Idle</v>
      </c>
      <c r="O3860" s="3" t="str">
        <f t="shared" si="731"/>
        <v>Idle</v>
      </c>
      <c r="P3860" s="2">
        <f t="shared" si="724"/>
        <v>0</v>
      </c>
      <c r="Q3860" s="2">
        <f t="shared" si="725"/>
        <v>0</v>
      </c>
      <c r="R3860" s="2">
        <f t="shared" si="726"/>
        <v>0</v>
      </c>
      <c r="S3860" s="2">
        <f t="shared" si="727"/>
        <v>0</v>
      </c>
      <c r="T3860" s="2">
        <f t="shared" si="728"/>
        <v>0</v>
      </c>
      <c r="U3860" s="2">
        <f>IF(O3860="Reg", R3860 * Inputs!$B$7, 0)</f>
        <v>0</v>
      </c>
      <c r="V3860" s="2">
        <f>MAX(F3860 + P3860*Inputs!$B$15 - (Q3860/Inputs!$B$16) - U3860, 0)</f>
        <v>340</v>
      </c>
    </row>
    <row r="3861" spans="1:22" x14ac:dyDescent="0.3">
      <c r="A3861" s="1">
        <v>46183.791666666657</v>
      </c>
      <c r="B3861" s="2">
        <v>91.934153590766201</v>
      </c>
      <c r="C3861" s="2">
        <v>10.714912150134809</v>
      </c>
      <c r="D3861" s="2">
        <f t="shared" si="720"/>
        <v>37.26936613753341</v>
      </c>
      <c r="E3861" s="2">
        <f t="shared" si="721"/>
        <v>62.342704232350108</v>
      </c>
      <c r="F3861" s="2">
        <f t="shared" si="729"/>
        <v>340</v>
      </c>
      <c r="G3861" s="2">
        <f t="shared" si="730"/>
        <v>0</v>
      </c>
      <c r="H3861" s="2">
        <f>MIN(Inputs!$B$2, (Inputs!$B$14 - F3861)/Inputs!$B$15)</f>
        <v>0</v>
      </c>
      <c r="I3861" s="2">
        <f>MAX(MIN(Inputs!$B$2, F3861*Inputs!$B$16, Inputs!$B$14*Inputs!$B$4 - G3861), 0)</f>
        <v>170</v>
      </c>
      <c r="J3861" s="2">
        <f>MAX(MIN(Inputs!$B$2, F3861*Inputs!$B$16, (Inputs!$B$14-F3861)/Inputs!$B$15)*Inputs!$B$9, 0)</f>
        <v>0</v>
      </c>
      <c r="K3861" s="2">
        <f>MAX(E3861*Inputs!$B$5 - B3861 - Inputs!$B$8, 0) * H3861</f>
        <v>0</v>
      </c>
      <c r="L3861" s="2">
        <f>IF(B3861 &gt;= D3861*Inputs!$B$10, MAX(B3861 - E3861/Inputs!$B$5 - Inputs!$B$8, 0) * I3861, 0)</f>
        <v>185.32915645352901</v>
      </c>
      <c r="M3861" s="2">
        <f t="shared" si="722"/>
        <v>0</v>
      </c>
      <c r="N3861" s="3" t="str">
        <f t="shared" si="723"/>
        <v>Discharge</v>
      </c>
      <c r="O3861" s="3" t="str">
        <f t="shared" si="731"/>
        <v>Discharge</v>
      </c>
      <c r="P3861" s="2">
        <f t="shared" si="724"/>
        <v>0</v>
      </c>
      <c r="Q3861" s="2">
        <f t="shared" si="725"/>
        <v>170</v>
      </c>
      <c r="R3861" s="2">
        <f t="shared" si="726"/>
        <v>0</v>
      </c>
      <c r="S3861" s="2">
        <f t="shared" si="727"/>
        <v>15628.806110430254</v>
      </c>
      <c r="T3861" s="2">
        <f t="shared" si="728"/>
        <v>0</v>
      </c>
      <c r="U3861" s="2">
        <f>IF(O3861="Reg", R3861 * Inputs!$B$7, 0)</f>
        <v>0</v>
      </c>
      <c r="V3861" s="2">
        <f>MAX(F3861 + P3861*Inputs!$B$15 - (Q3861/Inputs!$B$16) - U3861, 0)</f>
        <v>170</v>
      </c>
    </row>
    <row r="3862" spans="1:22" x14ac:dyDescent="0.3">
      <c r="A3862" s="1">
        <v>46183.833333333343</v>
      </c>
      <c r="B3862" s="2">
        <v>79.893081099933056</v>
      </c>
      <c r="C3862" s="2">
        <v>11.85757832724609</v>
      </c>
      <c r="D3862" s="2">
        <f t="shared" si="720"/>
        <v>37.26936613753341</v>
      </c>
      <c r="E3862" s="2">
        <f t="shared" si="721"/>
        <v>49.249431571650426</v>
      </c>
      <c r="F3862" s="2">
        <f t="shared" si="729"/>
        <v>170</v>
      </c>
      <c r="G3862" s="2">
        <f t="shared" si="730"/>
        <v>170</v>
      </c>
      <c r="H3862" s="2">
        <f>MIN(Inputs!$B$2, (Inputs!$B$14 - F3862)/Inputs!$B$15)</f>
        <v>170</v>
      </c>
      <c r="I3862" s="2">
        <f>MAX(MIN(Inputs!$B$2, F3862*Inputs!$B$16, Inputs!$B$14*Inputs!$B$4 - G3862), 0)</f>
        <v>170</v>
      </c>
      <c r="J3862" s="2">
        <f>MAX(MIN(Inputs!$B$2, F3862*Inputs!$B$16, (Inputs!$B$14-F3862)/Inputs!$B$15)*Inputs!$B$9, 0)</f>
        <v>136</v>
      </c>
      <c r="K3862" s="2">
        <f>MAX(E3862*Inputs!$B$5 - B3862 - Inputs!$B$8, 0) * H3862</f>
        <v>0</v>
      </c>
      <c r="L3862" s="2">
        <f>IF(B3862 &gt;= D3862*Inputs!$B$10, MAX(B3862 - E3862/Inputs!$B$5 - Inputs!$B$8, 0) * I3862, 0)</f>
        <v>667.72905155615115</v>
      </c>
      <c r="M3862" s="2">
        <f t="shared" si="722"/>
        <v>1612.6306525054683</v>
      </c>
      <c r="N3862" s="3" t="str">
        <f t="shared" si="723"/>
        <v>Reg</v>
      </c>
      <c r="O3862" s="3" t="str">
        <f t="shared" si="731"/>
        <v>Discharge</v>
      </c>
      <c r="P3862" s="2">
        <f t="shared" si="724"/>
        <v>0</v>
      </c>
      <c r="Q3862" s="2">
        <f t="shared" si="725"/>
        <v>170</v>
      </c>
      <c r="R3862" s="2">
        <f t="shared" si="726"/>
        <v>0</v>
      </c>
      <c r="S3862" s="2">
        <f t="shared" si="727"/>
        <v>13581.82378698862</v>
      </c>
      <c r="T3862" s="2">
        <f t="shared" si="728"/>
        <v>0</v>
      </c>
      <c r="U3862" s="2">
        <f>IF(O3862="Reg", R3862 * Inputs!$B$7, 0)</f>
        <v>0</v>
      </c>
      <c r="V3862" s="2">
        <f>MAX(F3862 + P3862*Inputs!$B$15 - (Q3862/Inputs!$B$16) - U3862, 0)</f>
        <v>0</v>
      </c>
    </row>
    <row r="3863" spans="1:22" x14ac:dyDescent="0.3">
      <c r="A3863" s="1">
        <v>46183.875</v>
      </c>
      <c r="B3863" s="2">
        <v>82.752876734298951</v>
      </c>
      <c r="C3863" s="2">
        <v>7.5703293504918037</v>
      </c>
      <c r="D3863" s="2">
        <f t="shared" si="720"/>
        <v>37.26936613753341</v>
      </c>
      <c r="E3863" s="2">
        <f t="shared" si="721"/>
        <v>35.933918054994905</v>
      </c>
      <c r="F3863" s="2">
        <f t="shared" si="729"/>
        <v>0</v>
      </c>
      <c r="G3863" s="2">
        <f t="shared" si="730"/>
        <v>340</v>
      </c>
      <c r="H3863" s="2">
        <f>MIN(Inputs!$B$2, (Inputs!$B$14 - F3863)/Inputs!$B$15)</f>
        <v>170</v>
      </c>
      <c r="I3863" s="2">
        <f>MAX(MIN(Inputs!$B$2, F3863*Inputs!$B$16, Inputs!$B$14*Inputs!$B$4 - G3863), 0)</f>
        <v>0</v>
      </c>
      <c r="J3863" s="2">
        <f>MAX(MIN(Inputs!$B$2, F3863*Inputs!$B$16, (Inputs!$B$14-F3863)/Inputs!$B$15)*Inputs!$B$9, 0)</f>
        <v>0</v>
      </c>
      <c r="K3863" s="2">
        <f>MAX(E3863*Inputs!$B$5 - B3863 - Inputs!$B$8, 0) * H3863</f>
        <v>0</v>
      </c>
      <c r="L3863" s="2">
        <f>IF(B3863 &gt;= D3863*Inputs!$B$10, MAX(B3863 - E3863/Inputs!$B$5 - Inputs!$B$8, 0) * I3863, 0)</f>
        <v>0</v>
      </c>
      <c r="M3863" s="2">
        <f t="shared" si="722"/>
        <v>0</v>
      </c>
      <c r="N3863" s="3" t="str">
        <f t="shared" si="723"/>
        <v>Idle</v>
      </c>
      <c r="O3863" s="3" t="str">
        <f t="shared" si="731"/>
        <v>Idle</v>
      </c>
      <c r="P3863" s="2">
        <f t="shared" si="724"/>
        <v>0</v>
      </c>
      <c r="Q3863" s="2">
        <f t="shared" si="725"/>
        <v>0</v>
      </c>
      <c r="R3863" s="2">
        <f t="shared" si="726"/>
        <v>0</v>
      </c>
      <c r="S3863" s="2">
        <f t="shared" si="727"/>
        <v>0</v>
      </c>
      <c r="T3863" s="2">
        <f t="shared" si="728"/>
        <v>0</v>
      </c>
      <c r="U3863" s="2">
        <f>IF(O3863="Reg", R3863 * Inputs!$B$7, 0)</f>
        <v>0</v>
      </c>
      <c r="V3863" s="2">
        <f>MAX(F3863 + P3863*Inputs!$B$15 - (Q3863/Inputs!$B$16) - U3863, 0)</f>
        <v>0</v>
      </c>
    </row>
    <row r="3864" spans="1:22" x14ac:dyDescent="0.3">
      <c r="A3864" s="1">
        <v>46183.916666666657</v>
      </c>
      <c r="B3864" s="2">
        <v>60.249740259646607</v>
      </c>
      <c r="C3864" s="2">
        <v>8.2341331336069032</v>
      </c>
      <c r="D3864" s="2">
        <f t="shared" si="720"/>
        <v>37.26936613753341</v>
      </c>
      <c r="E3864" s="2">
        <f t="shared" si="721"/>
        <v>22.14177193261175</v>
      </c>
      <c r="F3864" s="2">
        <f t="shared" si="729"/>
        <v>0</v>
      </c>
      <c r="G3864" s="2">
        <f t="shared" si="730"/>
        <v>340</v>
      </c>
      <c r="H3864" s="2">
        <f>MIN(Inputs!$B$2, (Inputs!$B$14 - F3864)/Inputs!$B$15)</f>
        <v>170</v>
      </c>
      <c r="I3864" s="2">
        <f>MAX(MIN(Inputs!$B$2, F3864*Inputs!$B$16, Inputs!$B$14*Inputs!$B$4 - G3864), 0)</f>
        <v>0</v>
      </c>
      <c r="J3864" s="2">
        <f>MAX(MIN(Inputs!$B$2, F3864*Inputs!$B$16, (Inputs!$B$14-F3864)/Inputs!$B$15)*Inputs!$B$9, 0)</f>
        <v>0</v>
      </c>
      <c r="K3864" s="2">
        <f>MAX(E3864*Inputs!$B$5 - B3864 - Inputs!$B$8, 0) * H3864</f>
        <v>0</v>
      </c>
      <c r="L3864" s="2">
        <f>IF(B3864 &gt;= D3864*Inputs!$B$10, MAX(B3864 - E3864/Inputs!$B$5 - Inputs!$B$8, 0) * I3864, 0)</f>
        <v>0</v>
      </c>
      <c r="M3864" s="2">
        <f t="shared" si="722"/>
        <v>0</v>
      </c>
      <c r="N3864" s="3" t="str">
        <f t="shared" si="723"/>
        <v>Idle</v>
      </c>
      <c r="O3864" s="3" t="str">
        <f t="shared" si="731"/>
        <v>Idle</v>
      </c>
      <c r="P3864" s="2">
        <f t="shared" si="724"/>
        <v>0</v>
      </c>
      <c r="Q3864" s="2">
        <f t="shared" si="725"/>
        <v>0</v>
      </c>
      <c r="R3864" s="2">
        <f t="shared" si="726"/>
        <v>0</v>
      </c>
      <c r="S3864" s="2">
        <f t="shared" si="727"/>
        <v>0</v>
      </c>
      <c r="T3864" s="2">
        <f t="shared" si="728"/>
        <v>0</v>
      </c>
      <c r="U3864" s="2">
        <f>IF(O3864="Reg", R3864 * Inputs!$B$7, 0)</f>
        <v>0</v>
      </c>
      <c r="V3864" s="2">
        <f>MAX(F3864 + P3864*Inputs!$B$15 - (Q3864/Inputs!$B$16) - U3864, 0)</f>
        <v>0</v>
      </c>
    </row>
    <row r="3865" spans="1:22" x14ac:dyDescent="0.3">
      <c r="A3865" s="1">
        <v>46183.958333333343</v>
      </c>
      <c r="B3865" s="2">
        <v>39.221566419766233</v>
      </c>
      <c r="C3865" s="2">
        <v>4.7827472893312182</v>
      </c>
      <c r="D3865" s="2">
        <f t="shared" si="720"/>
        <v>37.26936613753341</v>
      </c>
      <c r="E3865" s="2">
        <f t="shared" si="721"/>
        <v>12.100148556003981</v>
      </c>
      <c r="F3865" s="2">
        <f t="shared" si="729"/>
        <v>0</v>
      </c>
      <c r="G3865" s="2">
        <f t="shared" si="730"/>
        <v>340</v>
      </c>
      <c r="H3865" s="2">
        <f>MIN(Inputs!$B$2, (Inputs!$B$14 - F3865)/Inputs!$B$15)</f>
        <v>170</v>
      </c>
      <c r="I3865" s="2">
        <f>MAX(MIN(Inputs!$B$2, F3865*Inputs!$B$16, Inputs!$B$14*Inputs!$B$4 - G3865), 0)</f>
        <v>0</v>
      </c>
      <c r="J3865" s="2">
        <f>MAX(MIN(Inputs!$B$2, F3865*Inputs!$B$16, (Inputs!$B$14-F3865)/Inputs!$B$15)*Inputs!$B$9, 0)</f>
        <v>0</v>
      </c>
      <c r="K3865" s="2">
        <f>MAX(E3865*Inputs!$B$5 - B3865 - Inputs!$B$8, 0) * H3865</f>
        <v>0</v>
      </c>
      <c r="L3865" s="2">
        <f>IF(B3865 &gt;= D3865*Inputs!$B$10, MAX(B3865 - E3865/Inputs!$B$5 - Inputs!$B$8, 0) * I3865, 0)</f>
        <v>0</v>
      </c>
      <c r="M3865" s="2">
        <f t="shared" si="722"/>
        <v>0</v>
      </c>
      <c r="N3865" s="3" t="str">
        <f t="shared" si="723"/>
        <v>Idle</v>
      </c>
      <c r="O3865" s="3" t="str">
        <f t="shared" si="731"/>
        <v>Idle</v>
      </c>
      <c r="P3865" s="2">
        <f t="shared" si="724"/>
        <v>0</v>
      </c>
      <c r="Q3865" s="2">
        <f t="shared" si="725"/>
        <v>0</v>
      </c>
      <c r="R3865" s="2">
        <f t="shared" si="726"/>
        <v>0</v>
      </c>
      <c r="S3865" s="2">
        <f t="shared" si="727"/>
        <v>0</v>
      </c>
      <c r="T3865" s="2">
        <f t="shared" si="728"/>
        <v>0</v>
      </c>
      <c r="U3865" s="2">
        <f>IF(O3865="Reg", R3865 * Inputs!$B$7, 0)</f>
        <v>0</v>
      </c>
      <c r="V3865" s="2">
        <f>MAX(F3865 + P3865*Inputs!$B$15 - (Q3865/Inputs!$B$16) - U3865, 0)</f>
        <v>0</v>
      </c>
    </row>
    <row r="3866" spans="1:22" x14ac:dyDescent="0.3">
      <c r="A3866" s="1">
        <v>46184</v>
      </c>
      <c r="B3866" s="2">
        <v>20.004807289689591</v>
      </c>
      <c r="C3866" s="2">
        <v>8.4709499407175137</v>
      </c>
      <c r="D3866" s="2">
        <f t="shared" si="720"/>
        <v>43.838346539485144</v>
      </c>
      <c r="E3866" s="2">
        <f t="shared" si="721"/>
        <v>5.5632208193762764</v>
      </c>
      <c r="F3866" s="2">
        <f t="shared" si="729"/>
        <v>0</v>
      </c>
      <c r="G3866" s="2">
        <f t="shared" si="730"/>
        <v>0</v>
      </c>
      <c r="H3866" s="2">
        <f>MIN(Inputs!$B$2, (Inputs!$B$14 - F3866)/Inputs!$B$15)</f>
        <v>170</v>
      </c>
      <c r="I3866" s="2">
        <f>MAX(MIN(Inputs!$B$2, F3866*Inputs!$B$16, Inputs!$B$14*Inputs!$B$4 - G3866), 0)</f>
        <v>0</v>
      </c>
      <c r="J3866" s="2">
        <f>MAX(MIN(Inputs!$B$2, F3866*Inputs!$B$16, (Inputs!$B$14-F3866)/Inputs!$B$15)*Inputs!$B$9, 0)</f>
        <v>0</v>
      </c>
      <c r="K3866" s="2">
        <f>MAX(E3866*Inputs!$B$5 - B3866 - Inputs!$B$8, 0) * H3866</f>
        <v>0</v>
      </c>
      <c r="L3866" s="2">
        <f>IF(B3866 &gt;= D3866*Inputs!$B$10, MAX(B3866 - E3866/Inputs!$B$5 - Inputs!$B$8, 0) * I3866, 0)</f>
        <v>0</v>
      </c>
      <c r="M3866" s="2">
        <f t="shared" si="722"/>
        <v>0</v>
      </c>
      <c r="N3866" s="3" t="str">
        <f t="shared" si="723"/>
        <v>Idle</v>
      </c>
      <c r="O3866" s="3" t="str">
        <f t="shared" si="731"/>
        <v>Idle</v>
      </c>
      <c r="P3866" s="2">
        <f t="shared" si="724"/>
        <v>0</v>
      </c>
      <c r="Q3866" s="2">
        <f t="shared" si="725"/>
        <v>0</v>
      </c>
      <c r="R3866" s="2">
        <f t="shared" si="726"/>
        <v>0</v>
      </c>
      <c r="S3866" s="2">
        <f t="shared" si="727"/>
        <v>0</v>
      </c>
      <c r="T3866" s="2">
        <f t="shared" si="728"/>
        <v>0</v>
      </c>
      <c r="U3866" s="2">
        <f>IF(O3866="Reg", R3866 * Inputs!$B$7, 0)</f>
        <v>0</v>
      </c>
      <c r="V3866" s="2">
        <f>MAX(F3866 + P3866*Inputs!$B$15 - (Q3866/Inputs!$B$16) - U3866, 0)</f>
        <v>0</v>
      </c>
    </row>
    <row r="3867" spans="1:22" x14ac:dyDescent="0.3">
      <c r="A3867" s="1">
        <v>46184.041666666657</v>
      </c>
      <c r="B3867" s="2">
        <v>13.374517626568069</v>
      </c>
      <c r="C3867" s="2">
        <v>13.61561688390268</v>
      </c>
      <c r="D3867" s="2">
        <f t="shared" si="720"/>
        <v>43.838346539485144</v>
      </c>
      <c r="E3867" s="2">
        <f t="shared" si="721"/>
        <v>2.2290862710946784</v>
      </c>
      <c r="F3867" s="2">
        <f t="shared" si="729"/>
        <v>0</v>
      </c>
      <c r="G3867" s="2">
        <f t="shared" si="730"/>
        <v>0</v>
      </c>
      <c r="H3867" s="2">
        <f>MIN(Inputs!$B$2, (Inputs!$B$14 - F3867)/Inputs!$B$15)</f>
        <v>170</v>
      </c>
      <c r="I3867" s="2">
        <f>MAX(MIN(Inputs!$B$2, F3867*Inputs!$B$16, Inputs!$B$14*Inputs!$B$4 - G3867), 0)</f>
        <v>0</v>
      </c>
      <c r="J3867" s="2">
        <f>MAX(MIN(Inputs!$B$2, F3867*Inputs!$B$16, (Inputs!$B$14-F3867)/Inputs!$B$15)*Inputs!$B$9, 0)</f>
        <v>0</v>
      </c>
      <c r="K3867" s="2">
        <f>MAX(E3867*Inputs!$B$5 - B3867 - Inputs!$B$8, 0) * H3867</f>
        <v>0</v>
      </c>
      <c r="L3867" s="2">
        <f>IF(B3867 &gt;= D3867*Inputs!$B$10, MAX(B3867 - E3867/Inputs!$B$5 - Inputs!$B$8, 0) * I3867, 0)</f>
        <v>0</v>
      </c>
      <c r="M3867" s="2">
        <f t="shared" si="722"/>
        <v>0</v>
      </c>
      <c r="N3867" s="3" t="str">
        <f t="shared" si="723"/>
        <v>Idle</v>
      </c>
      <c r="O3867" s="3" t="str">
        <f t="shared" si="731"/>
        <v>Idle</v>
      </c>
      <c r="P3867" s="2">
        <f t="shared" si="724"/>
        <v>0</v>
      </c>
      <c r="Q3867" s="2">
        <f t="shared" si="725"/>
        <v>0</v>
      </c>
      <c r="R3867" s="2">
        <f t="shared" si="726"/>
        <v>0</v>
      </c>
      <c r="S3867" s="2">
        <f t="shared" si="727"/>
        <v>0</v>
      </c>
      <c r="T3867" s="2">
        <f t="shared" si="728"/>
        <v>0</v>
      </c>
      <c r="U3867" s="2">
        <f>IF(O3867="Reg", R3867 * Inputs!$B$7, 0)</f>
        <v>0</v>
      </c>
      <c r="V3867" s="2">
        <f>MAX(F3867 + P3867*Inputs!$B$15 - (Q3867/Inputs!$B$16) - U3867, 0)</f>
        <v>0</v>
      </c>
    </row>
    <row r="3868" spans="1:22" x14ac:dyDescent="0.3">
      <c r="A3868" s="1">
        <v>46184.083333333343</v>
      </c>
      <c r="B3868" s="2">
        <v>0</v>
      </c>
      <c r="C3868" s="2">
        <v>13.221351693785181</v>
      </c>
      <c r="D3868" s="2">
        <f t="shared" si="720"/>
        <v>43.838346539485144</v>
      </c>
      <c r="E3868" s="2">
        <f t="shared" si="721"/>
        <v>0</v>
      </c>
      <c r="F3868" s="2">
        <f t="shared" si="729"/>
        <v>0</v>
      </c>
      <c r="G3868" s="2">
        <f t="shared" si="730"/>
        <v>0</v>
      </c>
      <c r="H3868" s="2">
        <f>MIN(Inputs!$B$2, (Inputs!$B$14 - F3868)/Inputs!$B$15)</f>
        <v>170</v>
      </c>
      <c r="I3868" s="2">
        <f>MAX(MIN(Inputs!$B$2, F3868*Inputs!$B$16, Inputs!$B$14*Inputs!$B$4 - G3868), 0)</f>
        <v>0</v>
      </c>
      <c r="J3868" s="2">
        <f>MAX(MIN(Inputs!$B$2, F3868*Inputs!$B$16, (Inputs!$B$14-F3868)/Inputs!$B$15)*Inputs!$B$9, 0)</f>
        <v>0</v>
      </c>
      <c r="K3868" s="2">
        <f>MAX(E3868*Inputs!$B$5 - B3868 - Inputs!$B$8, 0) * H3868</f>
        <v>0</v>
      </c>
      <c r="L3868" s="2">
        <f>IF(B3868 &gt;= D3868*Inputs!$B$10, MAX(B3868 - E3868/Inputs!$B$5 - Inputs!$B$8, 0) * I3868, 0)</f>
        <v>0</v>
      </c>
      <c r="M3868" s="2">
        <f t="shared" si="722"/>
        <v>0</v>
      </c>
      <c r="N3868" s="3" t="str">
        <f t="shared" si="723"/>
        <v>Idle</v>
      </c>
      <c r="O3868" s="3" t="str">
        <f t="shared" si="731"/>
        <v>Idle</v>
      </c>
      <c r="P3868" s="2">
        <f t="shared" si="724"/>
        <v>0</v>
      </c>
      <c r="Q3868" s="2">
        <f t="shared" si="725"/>
        <v>0</v>
      </c>
      <c r="R3868" s="2">
        <f t="shared" si="726"/>
        <v>0</v>
      </c>
      <c r="S3868" s="2">
        <f t="shared" si="727"/>
        <v>0</v>
      </c>
      <c r="T3868" s="2">
        <f t="shared" si="728"/>
        <v>0</v>
      </c>
      <c r="U3868" s="2">
        <f>IF(O3868="Reg", R3868 * Inputs!$B$7, 0)</f>
        <v>0</v>
      </c>
      <c r="V3868" s="2">
        <f>MAX(F3868 + P3868*Inputs!$B$15 - (Q3868/Inputs!$B$16) - U3868, 0)</f>
        <v>0</v>
      </c>
    </row>
    <row r="3869" spans="1:22" x14ac:dyDescent="0.3">
      <c r="A3869" s="1">
        <v>46184.125</v>
      </c>
      <c r="B3869" s="2">
        <v>0</v>
      </c>
      <c r="C3869" s="2">
        <v>7.2765532761614109</v>
      </c>
      <c r="D3869" s="2">
        <f t="shared" si="720"/>
        <v>43.838346539485144</v>
      </c>
      <c r="E3869" s="2">
        <f t="shared" si="721"/>
        <v>0</v>
      </c>
      <c r="F3869" s="2">
        <f t="shared" si="729"/>
        <v>0</v>
      </c>
      <c r="G3869" s="2">
        <f t="shared" si="730"/>
        <v>0</v>
      </c>
      <c r="H3869" s="2">
        <f>MIN(Inputs!$B$2, (Inputs!$B$14 - F3869)/Inputs!$B$15)</f>
        <v>170</v>
      </c>
      <c r="I3869" s="2">
        <f>MAX(MIN(Inputs!$B$2, F3869*Inputs!$B$16, Inputs!$B$14*Inputs!$B$4 - G3869), 0)</f>
        <v>0</v>
      </c>
      <c r="J3869" s="2">
        <f>MAX(MIN(Inputs!$B$2, F3869*Inputs!$B$16, (Inputs!$B$14-F3869)/Inputs!$B$15)*Inputs!$B$9, 0)</f>
        <v>0</v>
      </c>
      <c r="K3869" s="2">
        <f>MAX(E3869*Inputs!$B$5 - B3869 - Inputs!$B$8, 0) * H3869</f>
        <v>0</v>
      </c>
      <c r="L3869" s="2">
        <f>IF(B3869 &gt;= D3869*Inputs!$B$10, MAX(B3869 - E3869/Inputs!$B$5 - Inputs!$B$8, 0) * I3869, 0)</f>
        <v>0</v>
      </c>
      <c r="M3869" s="2">
        <f t="shared" si="722"/>
        <v>0</v>
      </c>
      <c r="N3869" s="3" t="str">
        <f t="shared" si="723"/>
        <v>Idle</v>
      </c>
      <c r="O3869" s="3" t="str">
        <f t="shared" si="731"/>
        <v>Idle</v>
      </c>
      <c r="P3869" s="2">
        <f t="shared" si="724"/>
        <v>0</v>
      </c>
      <c r="Q3869" s="2">
        <f t="shared" si="725"/>
        <v>0</v>
      </c>
      <c r="R3869" s="2">
        <f t="shared" si="726"/>
        <v>0</v>
      </c>
      <c r="S3869" s="2">
        <f t="shared" si="727"/>
        <v>0</v>
      </c>
      <c r="T3869" s="2">
        <f t="shared" si="728"/>
        <v>0</v>
      </c>
      <c r="U3869" s="2">
        <f>IF(O3869="Reg", R3869 * Inputs!$B$7, 0)</f>
        <v>0</v>
      </c>
      <c r="V3869" s="2">
        <f>MAX(F3869 + P3869*Inputs!$B$15 - (Q3869/Inputs!$B$16) - U3869, 0)</f>
        <v>0</v>
      </c>
    </row>
    <row r="3870" spans="1:22" x14ac:dyDescent="0.3">
      <c r="A3870" s="1">
        <v>46184.166666666657</v>
      </c>
      <c r="B3870" s="2">
        <v>0</v>
      </c>
      <c r="C3870" s="2">
        <v>3.424152601727632</v>
      </c>
      <c r="D3870" s="2">
        <f t="shared" si="720"/>
        <v>43.838346539485144</v>
      </c>
      <c r="E3870" s="2">
        <f t="shared" si="721"/>
        <v>0</v>
      </c>
      <c r="F3870" s="2">
        <f t="shared" si="729"/>
        <v>0</v>
      </c>
      <c r="G3870" s="2">
        <f t="shared" si="730"/>
        <v>0</v>
      </c>
      <c r="H3870" s="2">
        <f>MIN(Inputs!$B$2, (Inputs!$B$14 - F3870)/Inputs!$B$15)</f>
        <v>170</v>
      </c>
      <c r="I3870" s="2">
        <f>MAX(MIN(Inputs!$B$2, F3870*Inputs!$B$16, Inputs!$B$14*Inputs!$B$4 - G3870), 0)</f>
        <v>0</v>
      </c>
      <c r="J3870" s="2">
        <f>MAX(MIN(Inputs!$B$2, F3870*Inputs!$B$16, (Inputs!$B$14-F3870)/Inputs!$B$15)*Inputs!$B$9, 0)</f>
        <v>0</v>
      </c>
      <c r="K3870" s="2">
        <f>MAX(E3870*Inputs!$B$5 - B3870 - Inputs!$B$8, 0) * H3870</f>
        <v>0</v>
      </c>
      <c r="L3870" s="2">
        <f>IF(B3870 &gt;= D3870*Inputs!$B$10, MAX(B3870 - E3870/Inputs!$B$5 - Inputs!$B$8, 0) * I3870, 0)</f>
        <v>0</v>
      </c>
      <c r="M3870" s="2">
        <f t="shared" si="722"/>
        <v>0</v>
      </c>
      <c r="N3870" s="3" t="str">
        <f t="shared" si="723"/>
        <v>Idle</v>
      </c>
      <c r="O3870" s="3" t="str">
        <f t="shared" si="731"/>
        <v>Idle</v>
      </c>
      <c r="P3870" s="2">
        <f t="shared" si="724"/>
        <v>0</v>
      </c>
      <c r="Q3870" s="2">
        <f t="shared" si="725"/>
        <v>0</v>
      </c>
      <c r="R3870" s="2">
        <f t="shared" si="726"/>
        <v>0</v>
      </c>
      <c r="S3870" s="2">
        <f t="shared" si="727"/>
        <v>0</v>
      </c>
      <c r="T3870" s="2">
        <f t="shared" si="728"/>
        <v>0</v>
      </c>
      <c r="U3870" s="2">
        <f>IF(O3870="Reg", R3870 * Inputs!$B$7, 0)</f>
        <v>0</v>
      </c>
      <c r="V3870" s="2">
        <f>MAX(F3870 + P3870*Inputs!$B$15 - (Q3870/Inputs!$B$16) - U3870, 0)</f>
        <v>0</v>
      </c>
    </row>
    <row r="3871" spans="1:22" x14ac:dyDescent="0.3">
      <c r="A3871" s="1">
        <v>46184.208333333343</v>
      </c>
      <c r="B3871" s="2">
        <v>0</v>
      </c>
      <c r="C3871" s="2">
        <v>22.610331850264071</v>
      </c>
      <c r="D3871" s="2">
        <f t="shared" si="720"/>
        <v>43.838346539485144</v>
      </c>
      <c r="E3871" s="2">
        <f t="shared" si="721"/>
        <v>1.420688904824063</v>
      </c>
      <c r="F3871" s="2">
        <f t="shared" si="729"/>
        <v>0</v>
      </c>
      <c r="G3871" s="2">
        <f t="shared" si="730"/>
        <v>0</v>
      </c>
      <c r="H3871" s="2">
        <f>MIN(Inputs!$B$2, (Inputs!$B$14 - F3871)/Inputs!$B$15)</f>
        <v>170</v>
      </c>
      <c r="I3871" s="2">
        <f>MAX(MIN(Inputs!$B$2, F3871*Inputs!$B$16, Inputs!$B$14*Inputs!$B$4 - G3871), 0)</f>
        <v>0</v>
      </c>
      <c r="J3871" s="2">
        <f>MAX(MIN(Inputs!$B$2, F3871*Inputs!$B$16, (Inputs!$B$14-F3871)/Inputs!$B$15)*Inputs!$B$9, 0)</f>
        <v>0</v>
      </c>
      <c r="K3871" s="2">
        <f>MAX(E3871*Inputs!$B$5 - B3871 - Inputs!$B$8, 0) * H3871</f>
        <v>0</v>
      </c>
      <c r="L3871" s="2">
        <f>IF(B3871 &gt;= D3871*Inputs!$B$10, MAX(B3871 - E3871/Inputs!$B$5 - Inputs!$B$8, 0) * I3871, 0)</f>
        <v>0</v>
      </c>
      <c r="M3871" s="2">
        <f t="shared" si="722"/>
        <v>0</v>
      </c>
      <c r="N3871" s="3" t="str">
        <f t="shared" si="723"/>
        <v>Idle</v>
      </c>
      <c r="O3871" s="3" t="str">
        <f t="shared" si="731"/>
        <v>Idle</v>
      </c>
      <c r="P3871" s="2">
        <f t="shared" si="724"/>
        <v>0</v>
      </c>
      <c r="Q3871" s="2">
        <f t="shared" si="725"/>
        <v>0</v>
      </c>
      <c r="R3871" s="2">
        <f t="shared" si="726"/>
        <v>0</v>
      </c>
      <c r="S3871" s="2">
        <f t="shared" si="727"/>
        <v>0</v>
      </c>
      <c r="T3871" s="2">
        <f t="shared" si="728"/>
        <v>0</v>
      </c>
      <c r="U3871" s="2">
        <f>IF(O3871="Reg", R3871 * Inputs!$B$7, 0)</f>
        <v>0</v>
      </c>
      <c r="V3871" s="2">
        <f>MAX(F3871 + P3871*Inputs!$B$15 - (Q3871/Inputs!$B$16) - U3871, 0)</f>
        <v>0</v>
      </c>
    </row>
    <row r="3872" spans="1:22" x14ac:dyDescent="0.3">
      <c r="A3872" s="1">
        <v>46184.25</v>
      </c>
      <c r="B3872" s="2">
        <v>0</v>
      </c>
      <c r="C3872" s="2">
        <v>9.5612639709062837</v>
      </c>
      <c r="D3872" s="2">
        <f t="shared" si="720"/>
        <v>43.838346539485144</v>
      </c>
      <c r="E3872" s="2">
        <f t="shared" si="721"/>
        <v>4.1163913973176012</v>
      </c>
      <c r="F3872" s="2">
        <f t="shared" si="729"/>
        <v>0</v>
      </c>
      <c r="G3872" s="2">
        <f t="shared" si="730"/>
        <v>0</v>
      </c>
      <c r="H3872" s="2">
        <f>MIN(Inputs!$B$2, (Inputs!$B$14 - F3872)/Inputs!$B$15)</f>
        <v>170</v>
      </c>
      <c r="I3872" s="2">
        <f>MAX(MIN(Inputs!$B$2, F3872*Inputs!$B$16, Inputs!$B$14*Inputs!$B$4 - G3872), 0)</f>
        <v>0</v>
      </c>
      <c r="J3872" s="2">
        <f>MAX(MIN(Inputs!$B$2, F3872*Inputs!$B$16, (Inputs!$B$14-F3872)/Inputs!$B$15)*Inputs!$B$9, 0)</f>
        <v>0</v>
      </c>
      <c r="K3872" s="2">
        <f>MAX(E3872*Inputs!$B$5 - B3872 - Inputs!$B$8, 0) * H3872</f>
        <v>0</v>
      </c>
      <c r="L3872" s="2">
        <f>IF(B3872 &gt;= D3872*Inputs!$B$10, MAX(B3872 - E3872/Inputs!$B$5 - Inputs!$B$8, 0) * I3872, 0)</f>
        <v>0</v>
      </c>
      <c r="M3872" s="2">
        <f t="shared" si="722"/>
        <v>0</v>
      </c>
      <c r="N3872" s="3" t="str">
        <f t="shared" si="723"/>
        <v>Idle</v>
      </c>
      <c r="O3872" s="3" t="str">
        <f t="shared" si="731"/>
        <v>Idle</v>
      </c>
      <c r="P3872" s="2">
        <f t="shared" si="724"/>
        <v>0</v>
      </c>
      <c r="Q3872" s="2">
        <f t="shared" si="725"/>
        <v>0</v>
      </c>
      <c r="R3872" s="2">
        <f t="shared" si="726"/>
        <v>0</v>
      </c>
      <c r="S3872" s="2">
        <f t="shared" si="727"/>
        <v>0</v>
      </c>
      <c r="T3872" s="2">
        <f t="shared" si="728"/>
        <v>0</v>
      </c>
      <c r="U3872" s="2">
        <f>IF(O3872="Reg", R3872 * Inputs!$B$7, 0)</f>
        <v>0</v>
      </c>
      <c r="V3872" s="2">
        <f>MAX(F3872 + P3872*Inputs!$B$15 - (Q3872/Inputs!$B$16) - U3872, 0)</f>
        <v>0</v>
      </c>
    </row>
    <row r="3873" spans="1:22" x14ac:dyDescent="0.3">
      <c r="A3873" s="1">
        <v>46184.291666666657</v>
      </c>
      <c r="B3873" s="2">
        <v>0</v>
      </c>
      <c r="C3873" s="2">
        <v>8.9373564306968589</v>
      </c>
      <c r="D3873" s="2">
        <f t="shared" si="720"/>
        <v>43.838346539485144</v>
      </c>
      <c r="E3873" s="2">
        <f t="shared" si="721"/>
        <v>8.8552976149754041</v>
      </c>
      <c r="F3873" s="2">
        <f t="shared" si="729"/>
        <v>0</v>
      </c>
      <c r="G3873" s="2">
        <f t="shared" si="730"/>
        <v>0</v>
      </c>
      <c r="H3873" s="2">
        <f>MIN(Inputs!$B$2, (Inputs!$B$14 - F3873)/Inputs!$B$15)</f>
        <v>170</v>
      </c>
      <c r="I3873" s="2">
        <f>MAX(MIN(Inputs!$B$2, F3873*Inputs!$B$16, Inputs!$B$14*Inputs!$B$4 - G3873), 0)</f>
        <v>0</v>
      </c>
      <c r="J3873" s="2">
        <f>MAX(MIN(Inputs!$B$2, F3873*Inputs!$B$16, (Inputs!$B$14-F3873)/Inputs!$B$15)*Inputs!$B$9, 0)</f>
        <v>0</v>
      </c>
      <c r="K3873" s="2">
        <f>MAX(E3873*Inputs!$B$5 - B3873 - Inputs!$B$8, 0) * H3873</f>
        <v>0</v>
      </c>
      <c r="L3873" s="2">
        <f>IF(B3873 &gt;= D3873*Inputs!$B$10, MAX(B3873 - E3873/Inputs!$B$5 - Inputs!$B$8, 0) * I3873, 0)</f>
        <v>0</v>
      </c>
      <c r="M3873" s="2">
        <f t="shared" si="722"/>
        <v>0</v>
      </c>
      <c r="N3873" s="3" t="str">
        <f t="shared" si="723"/>
        <v>Idle</v>
      </c>
      <c r="O3873" s="3" t="str">
        <f t="shared" si="731"/>
        <v>Idle</v>
      </c>
      <c r="P3873" s="2">
        <f t="shared" si="724"/>
        <v>0</v>
      </c>
      <c r="Q3873" s="2">
        <f t="shared" si="725"/>
        <v>0</v>
      </c>
      <c r="R3873" s="2">
        <f t="shared" si="726"/>
        <v>0</v>
      </c>
      <c r="S3873" s="2">
        <f t="shared" si="727"/>
        <v>0</v>
      </c>
      <c r="T3873" s="2">
        <f t="shared" si="728"/>
        <v>0</v>
      </c>
      <c r="U3873" s="2">
        <f>IF(O3873="Reg", R3873 * Inputs!$B$7, 0)</f>
        <v>0</v>
      </c>
      <c r="V3873" s="2">
        <f>MAX(F3873 + P3873*Inputs!$B$15 - (Q3873/Inputs!$B$16) - U3873, 0)</f>
        <v>0</v>
      </c>
    </row>
    <row r="3874" spans="1:22" x14ac:dyDescent="0.3">
      <c r="A3874" s="1">
        <v>46184.333333333343</v>
      </c>
      <c r="B3874" s="2">
        <v>0</v>
      </c>
      <c r="C3874" s="2">
        <v>4.6151446087182038</v>
      </c>
      <c r="D3874" s="2">
        <f t="shared" si="720"/>
        <v>43.838346539485144</v>
      </c>
      <c r="E3874" s="2">
        <f t="shared" si="721"/>
        <v>16.528681974848926</v>
      </c>
      <c r="F3874" s="2">
        <f t="shared" si="729"/>
        <v>0</v>
      </c>
      <c r="G3874" s="2">
        <f t="shared" si="730"/>
        <v>0</v>
      </c>
      <c r="H3874" s="2">
        <f>MIN(Inputs!$B$2, (Inputs!$B$14 - F3874)/Inputs!$B$15)</f>
        <v>170</v>
      </c>
      <c r="I3874" s="2">
        <f>MAX(MIN(Inputs!$B$2, F3874*Inputs!$B$16, Inputs!$B$14*Inputs!$B$4 - G3874), 0)</f>
        <v>0</v>
      </c>
      <c r="J3874" s="2">
        <f>MAX(MIN(Inputs!$B$2, F3874*Inputs!$B$16, (Inputs!$B$14-F3874)/Inputs!$B$15)*Inputs!$B$9, 0)</f>
        <v>0</v>
      </c>
      <c r="K3874" s="2">
        <f>MAX(E3874*Inputs!$B$5 - B3874 - Inputs!$B$8, 0) * H3874</f>
        <v>0</v>
      </c>
      <c r="L3874" s="2">
        <f>IF(B3874 &gt;= D3874*Inputs!$B$10, MAX(B3874 - E3874/Inputs!$B$5 - Inputs!$B$8, 0) * I3874, 0)</f>
        <v>0</v>
      </c>
      <c r="M3874" s="2">
        <f t="shared" si="722"/>
        <v>0</v>
      </c>
      <c r="N3874" s="3" t="str">
        <f t="shared" si="723"/>
        <v>Idle</v>
      </c>
      <c r="O3874" s="3" t="str">
        <f t="shared" si="731"/>
        <v>Idle</v>
      </c>
      <c r="P3874" s="2">
        <f t="shared" si="724"/>
        <v>0</v>
      </c>
      <c r="Q3874" s="2">
        <f t="shared" si="725"/>
        <v>0</v>
      </c>
      <c r="R3874" s="2">
        <f t="shared" si="726"/>
        <v>0</v>
      </c>
      <c r="S3874" s="2">
        <f t="shared" si="727"/>
        <v>0</v>
      </c>
      <c r="T3874" s="2">
        <f t="shared" si="728"/>
        <v>0</v>
      </c>
      <c r="U3874" s="2">
        <f>IF(O3874="Reg", R3874 * Inputs!$B$7, 0)</f>
        <v>0</v>
      </c>
      <c r="V3874" s="2">
        <f>MAX(F3874 + P3874*Inputs!$B$15 - (Q3874/Inputs!$B$16) - U3874, 0)</f>
        <v>0</v>
      </c>
    </row>
    <row r="3875" spans="1:22" x14ac:dyDescent="0.3">
      <c r="A3875" s="1">
        <v>46184.375</v>
      </c>
      <c r="B3875" s="2">
        <v>0</v>
      </c>
      <c r="C3875" s="2">
        <v>3.7308335060891138</v>
      </c>
      <c r="D3875" s="2">
        <f t="shared" si="720"/>
        <v>43.838346539485144</v>
      </c>
      <c r="E3875" s="2">
        <f t="shared" si="721"/>
        <v>25.831027017003354</v>
      </c>
      <c r="F3875" s="2">
        <f t="shared" si="729"/>
        <v>0</v>
      </c>
      <c r="G3875" s="2">
        <f t="shared" si="730"/>
        <v>0</v>
      </c>
      <c r="H3875" s="2">
        <f>MIN(Inputs!$B$2, (Inputs!$B$14 - F3875)/Inputs!$B$15)</f>
        <v>170</v>
      </c>
      <c r="I3875" s="2">
        <f>MAX(MIN(Inputs!$B$2, F3875*Inputs!$B$16, Inputs!$B$14*Inputs!$B$4 - G3875), 0)</f>
        <v>0</v>
      </c>
      <c r="J3875" s="2">
        <f>MAX(MIN(Inputs!$B$2, F3875*Inputs!$B$16, (Inputs!$B$14-F3875)/Inputs!$B$15)*Inputs!$B$9, 0)</f>
        <v>0</v>
      </c>
      <c r="K3875" s="2">
        <f>MAX(E3875*Inputs!$B$5 - B3875 - Inputs!$B$8, 0) * H3875</f>
        <v>464.321641743702</v>
      </c>
      <c r="L3875" s="2">
        <f>IF(B3875 &gt;= D3875*Inputs!$B$10, MAX(B3875 - E3875/Inputs!$B$5 - Inputs!$B$8, 0) * I3875, 0)</f>
        <v>0</v>
      </c>
      <c r="M3875" s="2">
        <f t="shared" si="722"/>
        <v>0</v>
      </c>
      <c r="N3875" s="3" t="str">
        <f t="shared" si="723"/>
        <v>Charge</v>
      </c>
      <c r="O3875" s="3" t="str">
        <f t="shared" si="731"/>
        <v>Charge</v>
      </c>
      <c r="P3875" s="2">
        <f t="shared" si="724"/>
        <v>170</v>
      </c>
      <c r="Q3875" s="2">
        <f t="shared" si="725"/>
        <v>0</v>
      </c>
      <c r="R3875" s="2">
        <f t="shared" si="726"/>
        <v>0</v>
      </c>
      <c r="S3875" s="2">
        <f t="shared" si="727"/>
        <v>0</v>
      </c>
      <c r="T3875" s="2">
        <f t="shared" si="728"/>
        <v>0</v>
      </c>
      <c r="U3875" s="2">
        <f>IF(O3875="Reg", R3875 * Inputs!$B$7, 0)</f>
        <v>0</v>
      </c>
      <c r="V3875" s="2">
        <f>MAX(F3875 + P3875*Inputs!$B$15 - (Q3875/Inputs!$B$16) - U3875, 0)</f>
        <v>170</v>
      </c>
    </row>
    <row r="3876" spans="1:22" x14ac:dyDescent="0.3">
      <c r="A3876" s="1">
        <v>46184.416666666657</v>
      </c>
      <c r="B3876" s="2">
        <v>8.5241334289443778</v>
      </c>
      <c r="C3876" s="2">
        <v>3.645442679718724</v>
      </c>
      <c r="D3876" s="2">
        <f t="shared" si="720"/>
        <v>43.838346539485144</v>
      </c>
      <c r="E3876" s="2">
        <f t="shared" si="721"/>
        <v>37.432270046714542</v>
      </c>
      <c r="F3876" s="2">
        <f t="shared" si="729"/>
        <v>170</v>
      </c>
      <c r="G3876" s="2">
        <f t="shared" si="730"/>
        <v>0</v>
      </c>
      <c r="H3876" s="2">
        <f>MIN(Inputs!$B$2, (Inputs!$B$14 - F3876)/Inputs!$B$15)</f>
        <v>170</v>
      </c>
      <c r="I3876" s="2">
        <f>MAX(MIN(Inputs!$B$2, F3876*Inputs!$B$16, Inputs!$B$14*Inputs!$B$4 - G3876), 0)</f>
        <v>170</v>
      </c>
      <c r="J3876" s="2">
        <f>MAX(MIN(Inputs!$B$2, F3876*Inputs!$B$16, (Inputs!$B$14-F3876)/Inputs!$B$15)*Inputs!$B$9, 0)</f>
        <v>136</v>
      </c>
      <c r="K3876" s="2">
        <f>MAX(E3876*Inputs!$B$5 - B3876 - Inputs!$B$8, 0) * H3876</f>
        <v>750.76491606795094</v>
      </c>
      <c r="L3876" s="2">
        <f>IF(B3876 &gt;= D3876*Inputs!$B$10, MAX(B3876 - E3876/Inputs!$B$5 - Inputs!$B$8, 0) * I3876, 0)</f>
        <v>0</v>
      </c>
      <c r="M3876" s="2">
        <f t="shared" si="722"/>
        <v>495.78020444174649</v>
      </c>
      <c r="N3876" s="3" t="str">
        <f t="shared" si="723"/>
        <v>Charge</v>
      </c>
      <c r="O3876" s="3" t="str">
        <f t="shared" si="731"/>
        <v>Charge</v>
      </c>
      <c r="P3876" s="2">
        <f t="shared" si="724"/>
        <v>170</v>
      </c>
      <c r="Q3876" s="2">
        <f t="shared" si="725"/>
        <v>0</v>
      </c>
      <c r="R3876" s="2">
        <f t="shared" si="726"/>
        <v>0</v>
      </c>
      <c r="S3876" s="2">
        <f t="shared" si="727"/>
        <v>-1449.1026829205441</v>
      </c>
      <c r="T3876" s="2">
        <f t="shared" si="728"/>
        <v>0</v>
      </c>
      <c r="U3876" s="2">
        <f>IF(O3876="Reg", R3876 * Inputs!$B$7, 0)</f>
        <v>0</v>
      </c>
      <c r="V3876" s="2">
        <f>MAX(F3876 + P3876*Inputs!$B$15 - (Q3876/Inputs!$B$16) - U3876, 0)</f>
        <v>340</v>
      </c>
    </row>
    <row r="3877" spans="1:22" x14ac:dyDescent="0.3">
      <c r="A3877" s="1">
        <v>46184.458333333343</v>
      </c>
      <c r="B3877" s="2">
        <v>16.174214954961229</v>
      </c>
      <c r="C3877" s="2">
        <v>4.4274345187764226</v>
      </c>
      <c r="D3877" s="2">
        <f t="shared" si="720"/>
        <v>43.838346539485144</v>
      </c>
      <c r="E3877" s="2">
        <f t="shared" si="721"/>
        <v>49.651423919032787</v>
      </c>
      <c r="F3877" s="2">
        <f t="shared" si="729"/>
        <v>340</v>
      </c>
      <c r="G3877" s="2">
        <f t="shared" si="730"/>
        <v>0</v>
      </c>
      <c r="H3877" s="2">
        <f>MIN(Inputs!$B$2, (Inputs!$B$14 - F3877)/Inputs!$B$15)</f>
        <v>0</v>
      </c>
      <c r="I3877" s="2">
        <f>MAX(MIN(Inputs!$B$2, F3877*Inputs!$B$16, Inputs!$B$14*Inputs!$B$4 - G3877), 0)</f>
        <v>170</v>
      </c>
      <c r="J3877" s="2">
        <f>MAX(MIN(Inputs!$B$2, F3877*Inputs!$B$16, (Inputs!$B$14-F3877)/Inputs!$B$15)*Inputs!$B$9, 0)</f>
        <v>0</v>
      </c>
      <c r="K3877" s="2">
        <f>MAX(E3877*Inputs!$B$5 - B3877 - Inputs!$B$8, 0) * H3877</f>
        <v>0</v>
      </c>
      <c r="L3877" s="2">
        <f>IF(B3877 &gt;= D3877*Inputs!$B$10, MAX(B3877 - E3877/Inputs!$B$5 - Inputs!$B$8, 0) * I3877, 0)</f>
        <v>0</v>
      </c>
      <c r="M3877" s="2">
        <f t="shared" si="722"/>
        <v>0</v>
      </c>
      <c r="N3877" s="3" t="str">
        <f t="shared" si="723"/>
        <v>Idle</v>
      </c>
      <c r="O3877" s="3" t="str">
        <f t="shared" si="731"/>
        <v>Idle</v>
      </c>
      <c r="P3877" s="2">
        <f t="shared" si="724"/>
        <v>0</v>
      </c>
      <c r="Q3877" s="2">
        <f t="shared" si="725"/>
        <v>0</v>
      </c>
      <c r="R3877" s="2">
        <f t="shared" si="726"/>
        <v>0</v>
      </c>
      <c r="S3877" s="2">
        <f t="shared" si="727"/>
        <v>0</v>
      </c>
      <c r="T3877" s="2">
        <f t="shared" si="728"/>
        <v>0</v>
      </c>
      <c r="U3877" s="2">
        <f>IF(O3877="Reg", R3877 * Inputs!$B$7, 0)</f>
        <v>0</v>
      </c>
      <c r="V3877" s="2">
        <f>MAX(F3877 + P3877*Inputs!$B$15 - (Q3877/Inputs!$B$16) - U3877, 0)</f>
        <v>340</v>
      </c>
    </row>
    <row r="3878" spans="1:22" x14ac:dyDescent="0.3">
      <c r="A3878" s="1">
        <v>46184.5</v>
      </c>
      <c r="B3878" s="2">
        <v>28.433437305946811</v>
      </c>
      <c r="C3878" s="2">
        <v>10.359816778173141</v>
      </c>
      <c r="D3878" s="2">
        <f t="shared" si="720"/>
        <v>43.838346539485144</v>
      </c>
      <c r="E3878" s="2">
        <f t="shared" si="721"/>
        <v>61.504613694574822</v>
      </c>
      <c r="F3878" s="2">
        <f t="shared" si="729"/>
        <v>340</v>
      </c>
      <c r="G3878" s="2">
        <f t="shared" si="730"/>
        <v>0</v>
      </c>
      <c r="H3878" s="2">
        <f>MIN(Inputs!$B$2, (Inputs!$B$14 - F3878)/Inputs!$B$15)</f>
        <v>0</v>
      </c>
      <c r="I3878" s="2">
        <f>MAX(MIN(Inputs!$B$2, F3878*Inputs!$B$16, Inputs!$B$14*Inputs!$B$4 - G3878), 0)</f>
        <v>170</v>
      </c>
      <c r="J3878" s="2">
        <f>MAX(MIN(Inputs!$B$2, F3878*Inputs!$B$16, (Inputs!$B$14-F3878)/Inputs!$B$15)*Inputs!$B$9, 0)</f>
        <v>0</v>
      </c>
      <c r="K3878" s="2">
        <f>MAX(E3878*Inputs!$B$5 - B3878 - Inputs!$B$8, 0) * H3878</f>
        <v>0</v>
      </c>
      <c r="L3878" s="2">
        <f>IF(B3878 &gt;= D3878*Inputs!$B$10, MAX(B3878 - E3878/Inputs!$B$5 - Inputs!$B$8, 0) * I3878, 0)</f>
        <v>0</v>
      </c>
      <c r="M3878" s="2">
        <f t="shared" si="722"/>
        <v>0</v>
      </c>
      <c r="N3878" s="3" t="str">
        <f t="shared" si="723"/>
        <v>Idle</v>
      </c>
      <c r="O3878" s="3" t="str">
        <f t="shared" si="731"/>
        <v>Idle</v>
      </c>
      <c r="P3878" s="2">
        <f t="shared" si="724"/>
        <v>0</v>
      </c>
      <c r="Q3878" s="2">
        <f t="shared" si="725"/>
        <v>0</v>
      </c>
      <c r="R3878" s="2">
        <f t="shared" si="726"/>
        <v>0</v>
      </c>
      <c r="S3878" s="2">
        <f t="shared" si="727"/>
        <v>0</v>
      </c>
      <c r="T3878" s="2">
        <f t="shared" si="728"/>
        <v>0</v>
      </c>
      <c r="U3878" s="2">
        <f>IF(O3878="Reg", R3878 * Inputs!$B$7, 0)</f>
        <v>0</v>
      </c>
      <c r="V3878" s="2">
        <f>MAX(F3878 + P3878*Inputs!$B$15 - (Q3878/Inputs!$B$16) - U3878, 0)</f>
        <v>340</v>
      </c>
    </row>
    <row r="3879" spans="1:22" x14ac:dyDescent="0.3">
      <c r="A3879" s="1">
        <v>46184.541666666657</v>
      </c>
      <c r="B3879" s="2">
        <v>46.04030615924114</v>
      </c>
      <c r="C3879" s="2">
        <v>12.510724950638419</v>
      </c>
      <c r="D3879" s="2">
        <f t="shared" si="720"/>
        <v>43.838346539485144</v>
      </c>
      <c r="E3879" s="2">
        <f t="shared" si="721"/>
        <v>71.895374958442844</v>
      </c>
      <c r="F3879" s="2">
        <f t="shared" si="729"/>
        <v>340</v>
      </c>
      <c r="G3879" s="2">
        <f t="shared" si="730"/>
        <v>0</v>
      </c>
      <c r="H3879" s="2">
        <f>MIN(Inputs!$B$2, (Inputs!$B$14 - F3879)/Inputs!$B$15)</f>
        <v>0</v>
      </c>
      <c r="I3879" s="2">
        <f>MAX(MIN(Inputs!$B$2, F3879*Inputs!$B$16, Inputs!$B$14*Inputs!$B$4 - G3879), 0)</f>
        <v>170</v>
      </c>
      <c r="J3879" s="2">
        <f>MAX(MIN(Inputs!$B$2, F3879*Inputs!$B$16, (Inputs!$B$14-F3879)/Inputs!$B$15)*Inputs!$B$9, 0)</f>
        <v>0</v>
      </c>
      <c r="K3879" s="2">
        <f>MAX(E3879*Inputs!$B$5 - B3879 - Inputs!$B$8, 0) * H3879</f>
        <v>0</v>
      </c>
      <c r="L3879" s="2">
        <f>IF(B3879 &gt;= D3879*Inputs!$B$10, MAX(B3879 - E3879/Inputs!$B$5 - Inputs!$B$8, 0) * I3879, 0)</f>
        <v>0</v>
      </c>
      <c r="M3879" s="2">
        <f t="shared" si="722"/>
        <v>0</v>
      </c>
      <c r="N3879" s="3" t="str">
        <f t="shared" si="723"/>
        <v>Idle</v>
      </c>
      <c r="O3879" s="3" t="str">
        <f t="shared" si="731"/>
        <v>Idle</v>
      </c>
      <c r="P3879" s="2">
        <f t="shared" si="724"/>
        <v>0</v>
      </c>
      <c r="Q3879" s="2">
        <f t="shared" si="725"/>
        <v>0</v>
      </c>
      <c r="R3879" s="2">
        <f t="shared" si="726"/>
        <v>0</v>
      </c>
      <c r="S3879" s="2">
        <f t="shared" si="727"/>
        <v>0</v>
      </c>
      <c r="T3879" s="2">
        <f t="shared" si="728"/>
        <v>0</v>
      </c>
      <c r="U3879" s="2">
        <f>IF(O3879="Reg", R3879 * Inputs!$B$7, 0)</f>
        <v>0</v>
      </c>
      <c r="V3879" s="2">
        <f>MAX(F3879 + P3879*Inputs!$B$15 - (Q3879/Inputs!$B$16) - U3879, 0)</f>
        <v>340</v>
      </c>
    </row>
    <row r="3880" spans="1:22" x14ac:dyDescent="0.3">
      <c r="A3880" s="1">
        <v>46184.583333333343</v>
      </c>
      <c r="B3880" s="2">
        <v>55.81407025292657</v>
      </c>
      <c r="C3880" s="2">
        <v>4.5426047041910618</v>
      </c>
      <c r="D3880" s="2">
        <f t="shared" si="720"/>
        <v>43.838346539485144</v>
      </c>
      <c r="E3880" s="2">
        <f t="shared" si="721"/>
        <v>78.825360901823288</v>
      </c>
      <c r="F3880" s="2">
        <f t="shared" si="729"/>
        <v>340</v>
      </c>
      <c r="G3880" s="2">
        <f t="shared" si="730"/>
        <v>0</v>
      </c>
      <c r="H3880" s="2">
        <f>MIN(Inputs!$B$2, (Inputs!$B$14 - F3880)/Inputs!$B$15)</f>
        <v>0</v>
      </c>
      <c r="I3880" s="2">
        <f>MAX(MIN(Inputs!$B$2, F3880*Inputs!$B$16, Inputs!$B$14*Inputs!$B$4 - G3880), 0)</f>
        <v>170</v>
      </c>
      <c r="J3880" s="2">
        <f>MAX(MIN(Inputs!$B$2, F3880*Inputs!$B$16, (Inputs!$B$14-F3880)/Inputs!$B$15)*Inputs!$B$9, 0)</f>
        <v>0</v>
      </c>
      <c r="K3880" s="2">
        <f>MAX(E3880*Inputs!$B$5 - B3880 - Inputs!$B$8, 0) * H3880</f>
        <v>0</v>
      </c>
      <c r="L3880" s="2">
        <f>IF(B3880 &gt;= D3880*Inputs!$B$10, MAX(B3880 - E3880/Inputs!$B$5 - Inputs!$B$8, 0) * I3880, 0)</f>
        <v>0</v>
      </c>
      <c r="M3880" s="2">
        <f t="shared" si="722"/>
        <v>0</v>
      </c>
      <c r="N3880" s="3" t="str">
        <f t="shared" si="723"/>
        <v>Idle</v>
      </c>
      <c r="O3880" s="3" t="str">
        <f t="shared" si="731"/>
        <v>Idle</v>
      </c>
      <c r="P3880" s="2">
        <f t="shared" si="724"/>
        <v>0</v>
      </c>
      <c r="Q3880" s="2">
        <f t="shared" si="725"/>
        <v>0</v>
      </c>
      <c r="R3880" s="2">
        <f t="shared" si="726"/>
        <v>0</v>
      </c>
      <c r="S3880" s="2">
        <f t="shared" si="727"/>
        <v>0</v>
      </c>
      <c r="T3880" s="2">
        <f t="shared" si="728"/>
        <v>0</v>
      </c>
      <c r="U3880" s="2">
        <f>IF(O3880="Reg", R3880 * Inputs!$B$7, 0)</f>
        <v>0</v>
      </c>
      <c r="V3880" s="2">
        <f>MAX(F3880 + P3880*Inputs!$B$15 - (Q3880/Inputs!$B$16) - U3880, 0)</f>
        <v>340</v>
      </c>
    </row>
    <row r="3881" spans="1:22" x14ac:dyDescent="0.3">
      <c r="A3881" s="1">
        <v>46184.625</v>
      </c>
      <c r="B3881" s="2">
        <v>69.607458178267123</v>
      </c>
      <c r="C3881" s="2">
        <v>20.66038904614609</v>
      </c>
      <c r="D3881" s="2">
        <f t="shared" si="720"/>
        <v>43.838346539485144</v>
      </c>
      <c r="E3881" s="2">
        <f t="shared" si="721"/>
        <v>115.59700633581303</v>
      </c>
      <c r="F3881" s="2">
        <f t="shared" si="729"/>
        <v>340</v>
      </c>
      <c r="G3881" s="2">
        <f t="shared" si="730"/>
        <v>0</v>
      </c>
      <c r="H3881" s="2">
        <f>MIN(Inputs!$B$2, (Inputs!$B$14 - F3881)/Inputs!$B$15)</f>
        <v>0</v>
      </c>
      <c r="I3881" s="2">
        <f>MAX(MIN(Inputs!$B$2, F3881*Inputs!$B$16, Inputs!$B$14*Inputs!$B$4 - G3881), 0)</f>
        <v>170</v>
      </c>
      <c r="J3881" s="2">
        <f>MAX(MIN(Inputs!$B$2, F3881*Inputs!$B$16, (Inputs!$B$14-F3881)/Inputs!$B$15)*Inputs!$B$9, 0)</f>
        <v>0</v>
      </c>
      <c r="K3881" s="2">
        <f>MAX(E3881*Inputs!$B$5 - B3881 - Inputs!$B$8, 0) * H3881</f>
        <v>0</v>
      </c>
      <c r="L3881" s="2">
        <f>IF(B3881 &gt;= D3881*Inputs!$B$10, MAX(B3881 - E3881/Inputs!$B$5 - Inputs!$B$8, 0) * I3881, 0)</f>
        <v>0</v>
      </c>
      <c r="M3881" s="2">
        <f t="shared" si="722"/>
        <v>0</v>
      </c>
      <c r="N3881" s="3" t="str">
        <f t="shared" si="723"/>
        <v>Idle</v>
      </c>
      <c r="O3881" s="3" t="str">
        <f t="shared" si="731"/>
        <v>Idle</v>
      </c>
      <c r="P3881" s="2">
        <f t="shared" si="724"/>
        <v>0</v>
      </c>
      <c r="Q3881" s="2">
        <f t="shared" si="725"/>
        <v>0</v>
      </c>
      <c r="R3881" s="2">
        <f t="shared" si="726"/>
        <v>0</v>
      </c>
      <c r="S3881" s="2">
        <f t="shared" si="727"/>
        <v>0</v>
      </c>
      <c r="T3881" s="2">
        <f t="shared" si="728"/>
        <v>0</v>
      </c>
      <c r="U3881" s="2">
        <f>IF(O3881="Reg", R3881 * Inputs!$B$7, 0)</f>
        <v>0</v>
      </c>
      <c r="V3881" s="2">
        <f>MAX(F3881 + P3881*Inputs!$B$15 - (Q3881/Inputs!$B$16) - U3881, 0)</f>
        <v>340</v>
      </c>
    </row>
    <row r="3882" spans="1:22" x14ac:dyDescent="0.3">
      <c r="A3882" s="1">
        <v>46184.666666666657</v>
      </c>
      <c r="B3882" s="2">
        <v>81.839056662853849</v>
      </c>
      <c r="C3882" s="2">
        <v>8.2103737430191295</v>
      </c>
      <c r="D3882" s="2">
        <f t="shared" si="720"/>
        <v>43.838346539485144</v>
      </c>
      <c r="E3882" s="2">
        <f t="shared" si="721"/>
        <v>116.03620566916477</v>
      </c>
      <c r="F3882" s="2">
        <f t="shared" si="729"/>
        <v>340</v>
      </c>
      <c r="G3882" s="2">
        <f t="shared" si="730"/>
        <v>0</v>
      </c>
      <c r="H3882" s="2">
        <f>MIN(Inputs!$B$2, (Inputs!$B$14 - F3882)/Inputs!$B$15)</f>
        <v>0</v>
      </c>
      <c r="I3882" s="2">
        <f>MAX(MIN(Inputs!$B$2, F3882*Inputs!$B$16, Inputs!$B$14*Inputs!$B$4 - G3882), 0)</f>
        <v>170</v>
      </c>
      <c r="J3882" s="2">
        <f>MAX(MIN(Inputs!$B$2, F3882*Inputs!$B$16, (Inputs!$B$14-F3882)/Inputs!$B$15)*Inputs!$B$9, 0)</f>
        <v>0</v>
      </c>
      <c r="K3882" s="2">
        <f>MAX(E3882*Inputs!$B$5 - B3882 - Inputs!$B$8, 0) * H3882</f>
        <v>0</v>
      </c>
      <c r="L3882" s="2">
        <f>IF(B3882 &gt;= D3882*Inputs!$B$10, MAX(B3882 - E3882/Inputs!$B$5 - Inputs!$B$8, 0) * I3882, 0)</f>
        <v>0</v>
      </c>
      <c r="M3882" s="2">
        <f t="shared" si="722"/>
        <v>0</v>
      </c>
      <c r="N3882" s="3" t="str">
        <f t="shared" si="723"/>
        <v>Idle</v>
      </c>
      <c r="O3882" s="3" t="str">
        <f t="shared" si="731"/>
        <v>Idle</v>
      </c>
      <c r="P3882" s="2">
        <f t="shared" si="724"/>
        <v>0</v>
      </c>
      <c r="Q3882" s="2">
        <f t="shared" si="725"/>
        <v>0</v>
      </c>
      <c r="R3882" s="2">
        <f t="shared" si="726"/>
        <v>0</v>
      </c>
      <c r="S3882" s="2">
        <f t="shared" si="727"/>
        <v>0</v>
      </c>
      <c r="T3882" s="2">
        <f t="shared" si="728"/>
        <v>0</v>
      </c>
      <c r="U3882" s="2">
        <f>IF(O3882="Reg", R3882 * Inputs!$B$7, 0)</f>
        <v>0</v>
      </c>
      <c r="V3882" s="2">
        <f>MAX(F3882 + P3882*Inputs!$B$15 - (Q3882/Inputs!$B$16) - U3882, 0)</f>
        <v>340</v>
      </c>
    </row>
    <row r="3883" spans="1:22" x14ac:dyDescent="0.3">
      <c r="A3883" s="1">
        <v>46184.708333333343</v>
      </c>
      <c r="B3883" s="2">
        <v>87.29335360821338</v>
      </c>
      <c r="C3883" s="2">
        <v>5.0614943471718394</v>
      </c>
      <c r="D3883" s="2">
        <f t="shared" si="720"/>
        <v>43.838346539485144</v>
      </c>
      <c r="E3883" s="2">
        <f t="shared" si="721"/>
        <v>111.70723177507966</v>
      </c>
      <c r="F3883" s="2">
        <f t="shared" si="729"/>
        <v>340</v>
      </c>
      <c r="G3883" s="2">
        <f t="shared" si="730"/>
        <v>0</v>
      </c>
      <c r="H3883" s="2">
        <f>MIN(Inputs!$B$2, (Inputs!$B$14 - F3883)/Inputs!$B$15)</f>
        <v>0</v>
      </c>
      <c r="I3883" s="2">
        <f>MAX(MIN(Inputs!$B$2, F3883*Inputs!$B$16, Inputs!$B$14*Inputs!$B$4 - G3883), 0)</f>
        <v>170</v>
      </c>
      <c r="J3883" s="2">
        <f>MAX(MIN(Inputs!$B$2, F3883*Inputs!$B$16, (Inputs!$B$14-F3883)/Inputs!$B$15)*Inputs!$B$9, 0)</f>
        <v>0</v>
      </c>
      <c r="K3883" s="2">
        <f>MAX(E3883*Inputs!$B$5 - B3883 - Inputs!$B$8, 0) * H3883</f>
        <v>0</v>
      </c>
      <c r="L3883" s="2">
        <f>IF(B3883 &gt;= D3883*Inputs!$B$10, MAX(B3883 - E3883/Inputs!$B$5 - Inputs!$B$8, 0) * I3883, 0)</f>
        <v>0</v>
      </c>
      <c r="M3883" s="2">
        <f t="shared" si="722"/>
        <v>0</v>
      </c>
      <c r="N3883" s="3" t="str">
        <f t="shared" si="723"/>
        <v>Idle</v>
      </c>
      <c r="O3883" s="3" t="str">
        <f t="shared" si="731"/>
        <v>Idle</v>
      </c>
      <c r="P3883" s="2">
        <f t="shared" si="724"/>
        <v>0</v>
      </c>
      <c r="Q3883" s="2">
        <f t="shared" si="725"/>
        <v>0</v>
      </c>
      <c r="R3883" s="2">
        <f t="shared" si="726"/>
        <v>0</v>
      </c>
      <c r="S3883" s="2">
        <f t="shared" si="727"/>
        <v>0</v>
      </c>
      <c r="T3883" s="2">
        <f t="shared" si="728"/>
        <v>0</v>
      </c>
      <c r="U3883" s="2">
        <f>IF(O3883="Reg", R3883 * Inputs!$B$7, 0)</f>
        <v>0</v>
      </c>
      <c r="V3883" s="2">
        <f>MAX(F3883 + P3883*Inputs!$B$15 - (Q3883/Inputs!$B$16) - U3883, 0)</f>
        <v>340</v>
      </c>
    </row>
    <row r="3884" spans="1:22" x14ac:dyDescent="0.3">
      <c r="A3884" s="1">
        <v>46184.75</v>
      </c>
      <c r="B3884" s="2">
        <v>90.778004889154985</v>
      </c>
      <c r="C3884" s="2">
        <v>1.1184463406023759</v>
      </c>
      <c r="D3884" s="2">
        <f t="shared" si="720"/>
        <v>43.838346539485144</v>
      </c>
      <c r="E3884" s="2">
        <f t="shared" si="721"/>
        <v>104.16916024667189</v>
      </c>
      <c r="F3884" s="2">
        <f t="shared" si="729"/>
        <v>340</v>
      </c>
      <c r="G3884" s="2">
        <f t="shared" si="730"/>
        <v>0</v>
      </c>
      <c r="H3884" s="2">
        <f>MIN(Inputs!$B$2, (Inputs!$B$14 - F3884)/Inputs!$B$15)</f>
        <v>0</v>
      </c>
      <c r="I3884" s="2">
        <f>MAX(MIN(Inputs!$B$2, F3884*Inputs!$B$16, Inputs!$B$14*Inputs!$B$4 - G3884), 0)</f>
        <v>170</v>
      </c>
      <c r="J3884" s="2">
        <f>MAX(MIN(Inputs!$B$2, F3884*Inputs!$B$16, (Inputs!$B$14-F3884)/Inputs!$B$15)*Inputs!$B$9, 0)</f>
        <v>0</v>
      </c>
      <c r="K3884" s="2">
        <f>MAX(E3884*Inputs!$B$5 - B3884 - Inputs!$B$8, 0) * H3884</f>
        <v>0</v>
      </c>
      <c r="L3884" s="2">
        <f>IF(B3884 &gt;= D3884*Inputs!$B$10, MAX(B3884 - E3884/Inputs!$B$5 - Inputs!$B$8, 0) * I3884, 0)</f>
        <v>0</v>
      </c>
      <c r="M3884" s="2">
        <f t="shared" si="722"/>
        <v>0</v>
      </c>
      <c r="N3884" s="3" t="str">
        <f t="shared" si="723"/>
        <v>Idle</v>
      </c>
      <c r="O3884" s="3" t="str">
        <f t="shared" si="731"/>
        <v>Idle</v>
      </c>
      <c r="P3884" s="2">
        <f t="shared" si="724"/>
        <v>0</v>
      </c>
      <c r="Q3884" s="2">
        <f t="shared" si="725"/>
        <v>0</v>
      </c>
      <c r="R3884" s="2">
        <f t="shared" si="726"/>
        <v>0</v>
      </c>
      <c r="S3884" s="2">
        <f t="shared" si="727"/>
        <v>0</v>
      </c>
      <c r="T3884" s="2">
        <f t="shared" si="728"/>
        <v>0</v>
      </c>
      <c r="U3884" s="2">
        <f>IF(O3884="Reg", R3884 * Inputs!$B$7, 0)</f>
        <v>0</v>
      </c>
      <c r="V3884" s="2">
        <f>MAX(F3884 + P3884*Inputs!$B$15 - (Q3884/Inputs!$B$16) - U3884, 0)</f>
        <v>340</v>
      </c>
    </row>
    <row r="3885" spans="1:22" x14ac:dyDescent="0.3">
      <c r="A3885" s="1">
        <v>46184.791666666657</v>
      </c>
      <c r="B3885" s="2">
        <v>87.620221819523792</v>
      </c>
      <c r="C3885" s="2">
        <v>11.07374679743122</v>
      </c>
      <c r="D3885" s="2">
        <f t="shared" si="720"/>
        <v>43.838346539485144</v>
      </c>
      <c r="E3885" s="2">
        <f t="shared" si="721"/>
        <v>94.809971889000735</v>
      </c>
      <c r="F3885" s="2">
        <f t="shared" si="729"/>
        <v>340</v>
      </c>
      <c r="G3885" s="2">
        <f t="shared" si="730"/>
        <v>0</v>
      </c>
      <c r="H3885" s="2">
        <f>MIN(Inputs!$B$2, (Inputs!$B$14 - F3885)/Inputs!$B$15)</f>
        <v>0</v>
      </c>
      <c r="I3885" s="2">
        <f>MAX(MIN(Inputs!$B$2, F3885*Inputs!$B$16, Inputs!$B$14*Inputs!$B$4 - G3885), 0)</f>
        <v>170</v>
      </c>
      <c r="J3885" s="2">
        <f>MAX(MIN(Inputs!$B$2, F3885*Inputs!$B$16, (Inputs!$B$14-F3885)/Inputs!$B$15)*Inputs!$B$9, 0)</f>
        <v>0</v>
      </c>
      <c r="K3885" s="2">
        <f>MAX(E3885*Inputs!$B$5 - B3885 - Inputs!$B$8, 0) * H3885</f>
        <v>0</v>
      </c>
      <c r="L3885" s="2">
        <f>IF(B3885 &gt;= D3885*Inputs!$B$10, MAX(B3885 - E3885/Inputs!$B$5 - Inputs!$B$8, 0) * I3885, 0)</f>
        <v>0</v>
      </c>
      <c r="M3885" s="2">
        <f t="shared" si="722"/>
        <v>0</v>
      </c>
      <c r="N3885" s="3" t="str">
        <f t="shared" si="723"/>
        <v>Idle</v>
      </c>
      <c r="O3885" s="3" t="str">
        <f t="shared" si="731"/>
        <v>Idle</v>
      </c>
      <c r="P3885" s="2">
        <f t="shared" si="724"/>
        <v>0</v>
      </c>
      <c r="Q3885" s="2">
        <f t="shared" si="725"/>
        <v>0</v>
      </c>
      <c r="R3885" s="2">
        <f t="shared" si="726"/>
        <v>0</v>
      </c>
      <c r="S3885" s="2">
        <f t="shared" si="727"/>
        <v>0</v>
      </c>
      <c r="T3885" s="2">
        <f t="shared" si="728"/>
        <v>0</v>
      </c>
      <c r="U3885" s="2">
        <f>IF(O3885="Reg", R3885 * Inputs!$B$7, 0)</f>
        <v>0</v>
      </c>
      <c r="V3885" s="2">
        <f>MAX(F3885 + P3885*Inputs!$B$15 - (Q3885/Inputs!$B$16) - U3885, 0)</f>
        <v>340</v>
      </c>
    </row>
    <row r="3886" spans="1:22" x14ac:dyDescent="0.3">
      <c r="A3886" s="1">
        <v>46184.833333333343</v>
      </c>
      <c r="B3886" s="2">
        <v>276.44394285686502</v>
      </c>
      <c r="C3886" s="2">
        <v>7.7020938911861858</v>
      </c>
      <c r="D3886" s="2">
        <f t="shared" si="720"/>
        <v>43.838346539485144</v>
      </c>
      <c r="E3886" s="2">
        <f t="shared" si="721"/>
        <v>81.139993135819182</v>
      </c>
      <c r="F3886" s="2">
        <f t="shared" si="729"/>
        <v>340</v>
      </c>
      <c r="G3886" s="2">
        <f t="shared" si="730"/>
        <v>0</v>
      </c>
      <c r="H3886" s="2">
        <f>MIN(Inputs!$B$2, (Inputs!$B$14 - F3886)/Inputs!$B$15)</f>
        <v>0</v>
      </c>
      <c r="I3886" s="2">
        <f>MAX(MIN(Inputs!$B$2, F3886*Inputs!$B$16, Inputs!$B$14*Inputs!$B$4 - G3886), 0)</f>
        <v>170</v>
      </c>
      <c r="J3886" s="2">
        <f>MAX(MIN(Inputs!$B$2, F3886*Inputs!$B$16, (Inputs!$B$14-F3886)/Inputs!$B$15)*Inputs!$B$9, 0)</f>
        <v>0</v>
      </c>
      <c r="K3886" s="2">
        <f>MAX(E3886*Inputs!$B$5 - B3886 - Inputs!$B$8, 0) * H3886</f>
        <v>0</v>
      </c>
      <c r="L3886" s="2">
        <f>IF(B3886 &gt;= D3886*Inputs!$B$10, MAX(B3886 - E3886/Inputs!$B$5 - Inputs!$B$8, 0) * I3886, 0)</f>
        <v>27920.698884429261</v>
      </c>
      <c r="M3886" s="2">
        <f t="shared" si="722"/>
        <v>0</v>
      </c>
      <c r="N3886" s="3" t="str">
        <f t="shared" si="723"/>
        <v>Discharge</v>
      </c>
      <c r="O3886" s="3" t="str">
        <f t="shared" si="731"/>
        <v>Discharge</v>
      </c>
      <c r="P3886" s="2">
        <f t="shared" si="724"/>
        <v>0</v>
      </c>
      <c r="Q3886" s="2">
        <f t="shared" si="725"/>
        <v>170</v>
      </c>
      <c r="R3886" s="2">
        <f t="shared" si="726"/>
        <v>0</v>
      </c>
      <c r="S3886" s="2">
        <f t="shared" si="727"/>
        <v>46995.470285667056</v>
      </c>
      <c r="T3886" s="2">
        <f t="shared" si="728"/>
        <v>0</v>
      </c>
      <c r="U3886" s="2">
        <f>IF(O3886="Reg", R3886 * Inputs!$B$7, 0)</f>
        <v>0</v>
      </c>
      <c r="V3886" s="2">
        <f>MAX(F3886 + P3886*Inputs!$B$15 - (Q3886/Inputs!$B$16) - U3886, 0)</f>
        <v>170</v>
      </c>
    </row>
    <row r="3887" spans="1:22" x14ac:dyDescent="0.3">
      <c r="A3887" s="1">
        <v>46184.875</v>
      </c>
      <c r="B3887" s="2">
        <v>72.242654178377606</v>
      </c>
      <c r="C3887" s="2">
        <v>6.093257739804911</v>
      </c>
      <c r="D3887" s="2">
        <f t="shared" si="720"/>
        <v>43.838346539485144</v>
      </c>
      <c r="E3887" s="2">
        <f t="shared" si="721"/>
        <v>35.337740856221508</v>
      </c>
      <c r="F3887" s="2">
        <f t="shared" si="729"/>
        <v>170</v>
      </c>
      <c r="G3887" s="2">
        <f t="shared" si="730"/>
        <v>170</v>
      </c>
      <c r="H3887" s="2">
        <f>MIN(Inputs!$B$2, (Inputs!$B$14 - F3887)/Inputs!$B$15)</f>
        <v>170</v>
      </c>
      <c r="I3887" s="2">
        <f>MAX(MIN(Inputs!$B$2, F3887*Inputs!$B$16, Inputs!$B$14*Inputs!$B$4 - G3887), 0)</f>
        <v>170</v>
      </c>
      <c r="J3887" s="2">
        <f>MAX(MIN(Inputs!$B$2, F3887*Inputs!$B$16, (Inputs!$B$14-F3887)/Inputs!$B$15)*Inputs!$B$9, 0)</f>
        <v>136</v>
      </c>
      <c r="K3887" s="2">
        <f>MAX(E3887*Inputs!$B$5 - B3887 - Inputs!$B$8, 0) * H3887</f>
        <v>0</v>
      </c>
      <c r="L3887" s="2">
        <f>IF(B3887 &gt;= D3887*Inputs!$B$10, MAX(B3887 - E3887/Inputs!$B$5 - Inputs!$B$8, 0) * I3887, 0)</f>
        <v>2054.6421812814024</v>
      </c>
      <c r="M3887" s="2">
        <f t="shared" si="722"/>
        <v>828.68305261346791</v>
      </c>
      <c r="N3887" s="3" t="str">
        <f t="shared" si="723"/>
        <v>Discharge</v>
      </c>
      <c r="O3887" s="3" t="str">
        <f t="shared" si="731"/>
        <v>Discharge</v>
      </c>
      <c r="P3887" s="2">
        <f t="shared" si="724"/>
        <v>0</v>
      </c>
      <c r="Q3887" s="2">
        <f t="shared" si="725"/>
        <v>170</v>
      </c>
      <c r="R3887" s="2">
        <f t="shared" si="726"/>
        <v>0</v>
      </c>
      <c r="S3887" s="2">
        <f t="shared" si="727"/>
        <v>12281.251210324193</v>
      </c>
      <c r="T3887" s="2">
        <f t="shared" si="728"/>
        <v>0</v>
      </c>
      <c r="U3887" s="2">
        <f>IF(O3887="Reg", R3887 * Inputs!$B$7, 0)</f>
        <v>0</v>
      </c>
      <c r="V3887" s="2">
        <f>MAX(F3887 + P3887*Inputs!$B$15 - (Q3887/Inputs!$B$16) - U3887, 0)</f>
        <v>0</v>
      </c>
    </row>
    <row r="3888" spans="1:22" x14ac:dyDescent="0.3">
      <c r="A3888" s="1">
        <v>46184.916666666657</v>
      </c>
      <c r="B3888" s="2">
        <v>55.865213298343143</v>
      </c>
      <c r="C3888" s="2">
        <v>10.471126318792081</v>
      </c>
      <c r="D3888" s="2">
        <f t="shared" si="720"/>
        <v>43.838346539485144</v>
      </c>
      <c r="E3888" s="2">
        <f t="shared" si="721"/>
        <v>54.056666370776611</v>
      </c>
      <c r="F3888" s="2">
        <f t="shared" si="729"/>
        <v>0</v>
      </c>
      <c r="G3888" s="2">
        <f t="shared" si="730"/>
        <v>340</v>
      </c>
      <c r="H3888" s="2">
        <f>MIN(Inputs!$B$2, (Inputs!$B$14 - F3888)/Inputs!$B$15)</f>
        <v>170</v>
      </c>
      <c r="I3888" s="2">
        <f>MAX(MIN(Inputs!$B$2, F3888*Inputs!$B$16, Inputs!$B$14*Inputs!$B$4 - G3888), 0)</f>
        <v>0</v>
      </c>
      <c r="J3888" s="2">
        <f>MAX(MIN(Inputs!$B$2, F3888*Inputs!$B$16, (Inputs!$B$14-F3888)/Inputs!$B$15)*Inputs!$B$9, 0)</f>
        <v>0</v>
      </c>
      <c r="K3888" s="2">
        <f>MAX(E3888*Inputs!$B$5 - B3888 - Inputs!$B$8, 0) * H3888</f>
        <v>0</v>
      </c>
      <c r="L3888" s="2">
        <f>IF(B3888 &gt;= D3888*Inputs!$B$10, MAX(B3888 - E3888/Inputs!$B$5 - Inputs!$B$8, 0) * I3888, 0)</f>
        <v>0</v>
      </c>
      <c r="M3888" s="2">
        <f t="shared" si="722"/>
        <v>0</v>
      </c>
      <c r="N3888" s="3" t="str">
        <f t="shared" si="723"/>
        <v>Idle</v>
      </c>
      <c r="O3888" s="3" t="str">
        <f t="shared" si="731"/>
        <v>Idle</v>
      </c>
      <c r="P3888" s="2">
        <f t="shared" si="724"/>
        <v>0</v>
      </c>
      <c r="Q3888" s="2">
        <f t="shared" si="725"/>
        <v>0</v>
      </c>
      <c r="R3888" s="2">
        <f t="shared" si="726"/>
        <v>0</v>
      </c>
      <c r="S3888" s="2">
        <f t="shared" si="727"/>
        <v>0</v>
      </c>
      <c r="T3888" s="2">
        <f t="shared" si="728"/>
        <v>0</v>
      </c>
      <c r="U3888" s="2">
        <f>IF(O3888="Reg", R3888 * Inputs!$B$7, 0)</f>
        <v>0</v>
      </c>
      <c r="V3888" s="2">
        <f>MAX(F3888 + P3888*Inputs!$B$15 - (Q3888/Inputs!$B$16) - U3888, 0)</f>
        <v>0</v>
      </c>
    </row>
    <row r="3889" spans="1:22" x14ac:dyDescent="0.3">
      <c r="A3889" s="1">
        <v>46184.958333333343</v>
      </c>
      <c r="B3889" s="2">
        <v>42.064924437766777</v>
      </c>
      <c r="C3889" s="2">
        <v>22.998806422985268</v>
      </c>
      <c r="D3889" s="2">
        <f t="shared" si="720"/>
        <v>43.838346539485144</v>
      </c>
      <c r="E3889" s="2">
        <f t="shared" si="721"/>
        <v>44.745797487719422</v>
      </c>
      <c r="F3889" s="2">
        <f t="shared" si="729"/>
        <v>0</v>
      </c>
      <c r="G3889" s="2">
        <f t="shared" si="730"/>
        <v>340</v>
      </c>
      <c r="H3889" s="2">
        <f>MIN(Inputs!$B$2, (Inputs!$B$14 - F3889)/Inputs!$B$15)</f>
        <v>170</v>
      </c>
      <c r="I3889" s="2">
        <f>MAX(MIN(Inputs!$B$2, F3889*Inputs!$B$16, Inputs!$B$14*Inputs!$B$4 - G3889), 0)</f>
        <v>0</v>
      </c>
      <c r="J3889" s="2">
        <f>MAX(MIN(Inputs!$B$2, F3889*Inputs!$B$16, (Inputs!$B$14-F3889)/Inputs!$B$15)*Inputs!$B$9, 0)</f>
        <v>0</v>
      </c>
      <c r="K3889" s="2">
        <f>MAX(E3889*Inputs!$B$5 - B3889 - Inputs!$B$8, 0) * H3889</f>
        <v>0</v>
      </c>
      <c r="L3889" s="2">
        <f>IF(B3889 &gt;= D3889*Inputs!$B$10, MAX(B3889 - E3889/Inputs!$B$5 - Inputs!$B$8, 0) * I3889, 0)</f>
        <v>0</v>
      </c>
      <c r="M3889" s="2">
        <f t="shared" si="722"/>
        <v>0</v>
      </c>
      <c r="N3889" s="3" t="str">
        <f t="shared" si="723"/>
        <v>Idle</v>
      </c>
      <c r="O3889" s="3" t="str">
        <f t="shared" si="731"/>
        <v>Idle</v>
      </c>
      <c r="P3889" s="2">
        <f t="shared" si="724"/>
        <v>0</v>
      </c>
      <c r="Q3889" s="2">
        <f t="shared" si="725"/>
        <v>0</v>
      </c>
      <c r="R3889" s="2">
        <f t="shared" si="726"/>
        <v>0</v>
      </c>
      <c r="S3889" s="2">
        <f t="shared" si="727"/>
        <v>0</v>
      </c>
      <c r="T3889" s="2">
        <f t="shared" si="728"/>
        <v>0</v>
      </c>
      <c r="U3889" s="2">
        <f>IF(O3889="Reg", R3889 * Inputs!$B$7, 0)</f>
        <v>0</v>
      </c>
      <c r="V3889" s="2">
        <f>MAX(F3889 + P3889*Inputs!$B$15 - (Q3889/Inputs!$B$16) - U3889, 0)</f>
        <v>0</v>
      </c>
    </row>
    <row r="3890" spans="1:22" x14ac:dyDescent="0.3">
      <c r="A3890" s="1">
        <v>46185</v>
      </c>
      <c r="B3890" s="2">
        <v>34.62287474312798</v>
      </c>
      <c r="C3890" s="2">
        <v>17.940514968852082</v>
      </c>
      <c r="D3890" s="2">
        <f t="shared" si="720"/>
        <v>48.014738611297297</v>
      </c>
      <c r="E3890" s="2">
        <f t="shared" si="721"/>
        <v>37.734976748091633</v>
      </c>
      <c r="F3890" s="2">
        <f t="shared" si="729"/>
        <v>0</v>
      </c>
      <c r="G3890" s="2">
        <f t="shared" si="730"/>
        <v>0</v>
      </c>
      <c r="H3890" s="2">
        <f>MIN(Inputs!$B$2, (Inputs!$B$14 - F3890)/Inputs!$B$15)</f>
        <v>170</v>
      </c>
      <c r="I3890" s="2">
        <f>MAX(MIN(Inputs!$B$2, F3890*Inputs!$B$16, Inputs!$B$14*Inputs!$B$4 - G3890), 0)</f>
        <v>0</v>
      </c>
      <c r="J3890" s="2">
        <f>MAX(MIN(Inputs!$B$2, F3890*Inputs!$B$16, (Inputs!$B$14-F3890)/Inputs!$B$15)*Inputs!$B$9, 0)</f>
        <v>0</v>
      </c>
      <c r="K3890" s="2">
        <f>MAX(E3890*Inputs!$B$5 - B3890 - Inputs!$B$8, 0) * H3890</f>
        <v>0</v>
      </c>
      <c r="L3890" s="2">
        <f>IF(B3890 &gt;= D3890*Inputs!$B$10, MAX(B3890 - E3890/Inputs!$B$5 - Inputs!$B$8, 0) * I3890, 0)</f>
        <v>0</v>
      </c>
      <c r="M3890" s="2">
        <f t="shared" si="722"/>
        <v>0</v>
      </c>
      <c r="N3890" s="3" t="str">
        <f t="shared" si="723"/>
        <v>Idle</v>
      </c>
      <c r="O3890" s="3" t="str">
        <f t="shared" si="731"/>
        <v>Idle</v>
      </c>
      <c r="P3890" s="2">
        <f t="shared" si="724"/>
        <v>0</v>
      </c>
      <c r="Q3890" s="2">
        <f t="shared" si="725"/>
        <v>0</v>
      </c>
      <c r="R3890" s="2">
        <f t="shared" si="726"/>
        <v>0</v>
      </c>
      <c r="S3890" s="2">
        <f t="shared" si="727"/>
        <v>0</v>
      </c>
      <c r="T3890" s="2">
        <f t="shared" si="728"/>
        <v>0</v>
      </c>
      <c r="U3890" s="2">
        <f>IF(O3890="Reg", R3890 * Inputs!$B$7, 0)</f>
        <v>0</v>
      </c>
      <c r="V3890" s="2">
        <f>MAX(F3890 + P3890*Inputs!$B$15 - (Q3890/Inputs!$B$16) - U3890, 0)</f>
        <v>0</v>
      </c>
    </row>
    <row r="3891" spans="1:22" x14ac:dyDescent="0.3">
      <c r="A3891" s="1">
        <v>46185.041666666657</v>
      </c>
      <c r="B3891" s="2">
        <v>5.6003493004346083</v>
      </c>
      <c r="C3891" s="2">
        <v>6.820416598680465</v>
      </c>
      <c r="D3891" s="2">
        <f t="shared" si="720"/>
        <v>48.014738611297297</v>
      </c>
      <c r="E3891" s="2">
        <f t="shared" si="721"/>
        <v>31.964497624236969</v>
      </c>
      <c r="F3891" s="2">
        <f t="shared" si="729"/>
        <v>0</v>
      </c>
      <c r="G3891" s="2">
        <f t="shared" si="730"/>
        <v>0</v>
      </c>
      <c r="H3891" s="2">
        <f>MIN(Inputs!$B$2, (Inputs!$B$14 - F3891)/Inputs!$B$15)</f>
        <v>170</v>
      </c>
      <c r="I3891" s="2">
        <f>MAX(MIN(Inputs!$B$2, F3891*Inputs!$B$16, Inputs!$B$14*Inputs!$B$4 - G3891), 0)</f>
        <v>0</v>
      </c>
      <c r="J3891" s="2">
        <f>MAX(MIN(Inputs!$B$2, F3891*Inputs!$B$16, (Inputs!$B$14-F3891)/Inputs!$B$15)*Inputs!$B$9, 0)</f>
        <v>0</v>
      </c>
      <c r="K3891" s="2">
        <f>MAX(E3891*Inputs!$B$5 - B3891 - Inputs!$B$8, 0) * H3891</f>
        <v>429.82946351196745</v>
      </c>
      <c r="L3891" s="2">
        <f>IF(B3891 &gt;= D3891*Inputs!$B$10, MAX(B3891 - E3891/Inputs!$B$5 - Inputs!$B$8, 0) * I3891, 0)</f>
        <v>0</v>
      </c>
      <c r="M3891" s="2">
        <f t="shared" si="722"/>
        <v>0</v>
      </c>
      <c r="N3891" s="3" t="str">
        <f t="shared" si="723"/>
        <v>Charge</v>
      </c>
      <c r="O3891" s="3" t="str">
        <f t="shared" si="731"/>
        <v>Charge</v>
      </c>
      <c r="P3891" s="2">
        <f t="shared" si="724"/>
        <v>170</v>
      </c>
      <c r="Q3891" s="2">
        <f t="shared" si="725"/>
        <v>0</v>
      </c>
      <c r="R3891" s="2">
        <f t="shared" si="726"/>
        <v>0</v>
      </c>
      <c r="S3891" s="2">
        <f t="shared" si="727"/>
        <v>-952.0593810738834</v>
      </c>
      <c r="T3891" s="2">
        <f t="shared" si="728"/>
        <v>0</v>
      </c>
      <c r="U3891" s="2">
        <f>IF(O3891="Reg", R3891 * Inputs!$B$7, 0)</f>
        <v>0</v>
      </c>
      <c r="V3891" s="2">
        <f>MAX(F3891 + P3891*Inputs!$B$15 - (Q3891/Inputs!$B$16) - U3891, 0)</f>
        <v>170</v>
      </c>
    </row>
    <row r="3892" spans="1:22" x14ac:dyDescent="0.3">
      <c r="A3892" s="1">
        <v>46185.083333333343</v>
      </c>
      <c r="B3892" s="2">
        <v>1.630429179279</v>
      </c>
      <c r="C3892" s="2">
        <v>2.8801951951383531</v>
      </c>
      <c r="D3892" s="2">
        <f t="shared" si="720"/>
        <v>48.014738611297297</v>
      </c>
      <c r="E3892" s="2">
        <f t="shared" si="721"/>
        <v>31.03110607416453</v>
      </c>
      <c r="F3892" s="2">
        <f t="shared" si="729"/>
        <v>170</v>
      </c>
      <c r="G3892" s="2">
        <f t="shared" si="730"/>
        <v>0</v>
      </c>
      <c r="H3892" s="2">
        <f>MIN(Inputs!$B$2, (Inputs!$B$14 - F3892)/Inputs!$B$15)</f>
        <v>170</v>
      </c>
      <c r="I3892" s="2">
        <f>MAX(MIN(Inputs!$B$2, F3892*Inputs!$B$16, Inputs!$B$14*Inputs!$B$4 - G3892), 0)</f>
        <v>170</v>
      </c>
      <c r="J3892" s="2">
        <f>MAX(MIN(Inputs!$B$2, F3892*Inputs!$B$16, (Inputs!$B$14-F3892)/Inputs!$B$15)*Inputs!$B$9, 0)</f>
        <v>136</v>
      </c>
      <c r="K3892" s="2">
        <f>MAX(E3892*Inputs!$B$5 - B3892 - Inputs!$B$8, 0) * H3892</f>
        <v>965.08050821758388</v>
      </c>
      <c r="L3892" s="2">
        <f>IF(B3892 &gt;= D3892*Inputs!$B$10, MAX(B3892 - E3892/Inputs!$B$5 - Inputs!$B$8, 0) * I3892, 0)</f>
        <v>0</v>
      </c>
      <c r="M3892" s="2">
        <f t="shared" si="722"/>
        <v>391.70654653881604</v>
      </c>
      <c r="N3892" s="3" t="str">
        <f t="shared" si="723"/>
        <v>Charge</v>
      </c>
      <c r="O3892" s="3" t="str">
        <f t="shared" si="731"/>
        <v>Charge</v>
      </c>
      <c r="P3892" s="2">
        <f t="shared" si="724"/>
        <v>170</v>
      </c>
      <c r="Q3892" s="2">
        <f t="shared" si="725"/>
        <v>0</v>
      </c>
      <c r="R3892" s="2">
        <f t="shared" si="726"/>
        <v>0</v>
      </c>
      <c r="S3892" s="2">
        <f t="shared" si="727"/>
        <v>-277.17296047743002</v>
      </c>
      <c r="T3892" s="2">
        <f t="shared" si="728"/>
        <v>0</v>
      </c>
      <c r="U3892" s="2">
        <f>IF(O3892="Reg", R3892 * Inputs!$B$7, 0)</f>
        <v>0</v>
      </c>
      <c r="V3892" s="2">
        <f>MAX(F3892 + P3892*Inputs!$B$15 - (Q3892/Inputs!$B$16) - U3892, 0)</f>
        <v>340</v>
      </c>
    </row>
    <row r="3893" spans="1:22" x14ac:dyDescent="0.3">
      <c r="A3893" s="1">
        <v>46185.125</v>
      </c>
      <c r="B3893" s="2">
        <v>184.5562072657082</v>
      </c>
      <c r="C3893" s="2">
        <v>2.0556069598969722</v>
      </c>
      <c r="D3893" s="2">
        <f t="shared" si="720"/>
        <v>48.014738611297297</v>
      </c>
      <c r="E3893" s="2">
        <f t="shared" si="721"/>
        <v>30.759367877618033</v>
      </c>
      <c r="F3893" s="2">
        <f t="shared" si="729"/>
        <v>340</v>
      </c>
      <c r="G3893" s="2">
        <f t="shared" si="730"/>
        <v>0</v>
      </c>
      <c r="H3893" s="2">
        <f>MIN(Inputs!$B$2, (Inputs!$B$14 - F3893)/Inputs!$B$15)</f>
        <v>0</v>
      </c>
      <c r="I3893" s="2">
        <f>MAX(MIN(Inputs!$B$2, F3893*Inputs!$B$16, Inputs!$B$14*Inputs!$B$4 - G3893), 0)</f>
        <v>170</v>
      </c>
      <c r="J3893" s="2">
        <f>MAX(MIN(Inputs!$B$2, F3893*Inputs!$B$16, (Inputs!$B$14-F3893)/Inputs!$B$15)*Inputs!$B$9, 0)</f>
        <v>0</v>
      </c>
      <c r="K3893" s="2">
        <f>MAX(E3893*Inputs!$B$5 - B3893 - Inputs!$B$8, 0) * H3893</f>
        <v>0</v>
      </c>
      <c r="L3893" s="2">
        <f>IF(B3893 &gt;= D3893*Inputs!$B$10, MAX(B3893 - E3893/Inputs!$B$5 - Inputs!$B$8, 0) * I3893, 0)</f>
        <v>22032.404622448728</v>
      </c>
      <c r="M3893" s="2">
        <f t="shared" si="722"/>
        <v>0</v>
      </c>
      <c r="N3893" s="3" t="str">
        <f t="shared" si="723"/>
        <v>Discharge</v>
      </c>
      <c r="O3893" s="3" t="str">
        <f t="shared" si="731"/>
        <v>Discharge</v>
      </c>
      <c r="P3893" s="2">
        <f t="shared" si="724"/>
        <v>0</v>
      </c>
      <c r="Q3893" s="2">
        <f t="shared" si="725"/>
        <v>170</v>
      </c>
      <c r="R3893" s="2">
        <f t="shared" si="726"/>
        <v>0</v>
      </c>
      <c r="S3893" s="2">
        <f t="shared" si="727"/>
        <v>31374.555235170392</v>
      </c>
      <c r="T3893" s="2">
        <f t="shared" si="728"/>
        <v>0</v>
      </c>
      <c r="U3893" s="2">
        <f>IF(O3893="Reg", R3893 * Inputs!$B$7, 0)</f>
        <v>0</v>
      </c>
      <c r="V3893" s="2">
        <f>MAX(F3893 + P3893*Inputs!$B$15 - (Q3893/Inputs!$B$16) - U3893, 0)</f>
        <v>170</v>
      </c>
    </row>
    <row r="3894" spans="1:22" x14ac:dyDescent="0.3">
      <c r="A3894" s="1">
        <v>46185.166666666657</v>
      </c>
      <c r="B3894" s="2">
        <v>0</v>
      </c>
      <c r="C3894" s="2">
        <v>9.7700595278910551</v>
      </c>
      <c r="D3894" s="2">
        <f t="shared" si="720"/>
        <v>48.014738611297297</v>
      </c>
      <c r="E3894" s="2">
        <f t="shared" si="721"/>
        <v>0</v>
      </c>
      <c r="F3894" s="2">
        <f t="shared" si="729"/>
        <v>170</v>
      </c>
      <c r="G3894" s="2">
        <f t="shared" si="730"/>
        <v>170</v>
      </c>
      <c r="H3894" s="2">
        <f>MIN(Inputs!$B$2, (Inputs!$B$14 - F3894)/Inputs!$B$15)</f>
        <v>170</v>
      </c>
      <c r="I3894" s="2">
        <f>MAX(MIN(Inputs!$B$2, F3894*Inputs!$B$16, Inputs!$B$14*Inputs!$B$4 - G3894), 0)</f>
        <v>170</v>
      </c>
      <c r="J3894" s="2">
        <f>MAX(MIN(Inputs!$B$2, F3894*Inputs!$B$16, (Inputs!$B$14-F3894)/Inputs!$B$15)*Inputs!$B$9, 0)</f>
        <v>136</v>
      </c>
      <c r="K3894" s="2">
        <f>MAX(E3894*Inputs!$B$5 - B3894 - Inputs!$B$8, 0) * H3894</f>
        <v>0</v>
      </c>
      <c r="L3894" s="2">
        <f>IF(B3894 &gt;= D3894*Inputs!$B$10, MAX(B3894 - E3894/Inputs!$B$5 - Inputs!$B$8, 0) * I3894, 0)</f>
        <v>0</v>
      </c>
      <c r="M3894" s="2">
        <f t="shared" si="722"/>
        <v>1328.7280957931835</v>
      </c>
      <c r="N3894" s="3" t="str">
        <f t="shared" si="723"/>
        <v>Reg</v>
      </c>
      <c r="O3894" s="3" t="str">
        <f t="shared" si="731"/>
        <v>Discharge</v>
      </c>
      <c r="P3894" s="2">
        <f t="shared" si="724"/>
        <v>0</v>
      </c>
      <c r="Q3894" s="2">
        <f t="shared" si="725"/>
        <v>170</v>
      </c>
      <c r="R3894" s="2">
        <f t="shared" si="726"/>
        <v>0</v>
      </c>
      <c r="S3894" s="2">
        <f t="shared" si="727"/>
        <v>0</v>
      </c>
      <c r="T3894" s="2">
        <f t="shared" si="728"/>
        <v>0</v>
      </c>
      <c r="U3894" s="2">
        <f>IF(O3894="Reg", R3894 * Inputs!$B$7, 0)</f>
        <v>0</v>
      </c>
      <c r="V3894" s="2">
        <f>MAX(F3894 + P3894*Inputs!$B$15 - (Q3894/Inputs!$B$16) - U3894, 0)</f>
        <v>0</v>
      </c>
    </row>
    <row r="3895" spans="1:22" x14ac:dyDescent="0.3">
      <c r="A3895" s="1">
        <v>46185.208333333343</v>
      </c>
      <c r="B3895" s="2">
        <v>0</v>
      </c>
      <c r="C3895" s="2">
        <v>3.1932154220735049</v>
      </c>
      <c r="D3895" s="2">
        <f t="shared" si="720"/>
        <v>48.014738611297297</v>
      </c>
      <c r="E3895" s="2">
        <f t="shared" si="721"/>
        <v>0</v>
      </c>
      <c r="F3895" s="2">
        <f t="shared" si="729"/>
        <v>0</v>
      </c>
      <c r="G3895" s="2">
        <f t="shared" si="730"/>
        <v>340</v>
      </c>
      <c r="H3895" s="2">
        <f>MIN(Inputs!$B$2, (Inputs!$B$14 - F3895)/Inputs!$B$15)</f>
        <v>170</v>
      </c>
      <c r="I3895" s="2">
        <f>MAX(MIN(Inputs!$B$2, F3895*Inputs!$B$16, Inputs!$B$14*Inputs!$B$4 - G3895), 0)</f>
        <v>0</v>
      </c>
      <c r="J3895" s="2">
        <f>MAX(MIN(Inputs!$B$2, F3895*Inputs!$B$16, (Inputs!$B$14-F3895)/Inputs!$B$15)*Inputs!$B$9, 0)</f>
        <v>0</v>
      </c>
      <c r="K3895" s="2">
        <f>MAX(E3895*Inputs!$B$5 - B3895 - Inputs!$B$8, 0) * H3895</f>
        <v>0</v>
      </c>
      <c r="L3895" s="2">
        <f>IF(B3895 &gt;= D3895*Inputs!$B$10, MAX(B3895 - E3895/Inputs!$B$5 - Inputs!$B$8, 0) * I3895, 0)</f>
        <v>0</v>
      </c>
      <c r="M3895" s="2">
        <f t="shared" si="722"/>
        <v>0</v>
      </c>
      <c r="N3895" s="3" t="str">
        <f t="shared" si="723"/>
        <v>Idle</v>
      </c>
      <c r="O3895" s="3" t="str">
        <f t="shared" si="731"/>
        <v>Idle</v>
      </c>
      <c r="P3895" s="2">
        <f t="shared" si="724"/>
        <v>0</v>
      </c>
      <c r="Q3895" s="2">
        <f t="shared" si="725"/>
        <v>0</v>
      </c>
      <c r="R3895" s="2">
        <f t="shared" si="726"/>
        <v>0</v>
      </c>
      <c r="S3895" s="2">
        <f t="shared" si="727"/>
        <v>0</v>
      </c>
      <c r="T3895" s="2">
        <f t="shared" si="728"/>
        <v>0</v>
      </c>
      <c r="U3895" s="2">
        <f>IF(O3895="Reg", R3895 * Inputs!$B$7, 0)</f>
        <v>0</v>
      </c>
      <c r="V3895" s="2">
        <f>MAX(F3895 + P3895*Inputs!$B$15 - (Q3895/Inputs!$B$16) - U3895, 0)</f>
        <v>0</v>
      </c>
    </row>
    <row r="3896" spans="1:22" x14ac:dyDescent="0.3">
      <c r="A3896" s="1">
        <v>46185.25</v>
      </c>
      <c r="B3896" s="2">
        <v>0</v>
      </c>
      <c r="C3896" s="2">
        <v>18.823637475339101</v>
      </c>
      <c r="D3896" s="2">
        <f t="shared" si="720"/>
        <v>48.014738611297297</v>
      </c>
      <c r="E3896" s="2">
        <f t="shared" si="721"/>
        <v>3.9872653367949868</v>
      </c>
      <c r="F3896" s="2">
        <f t="shared" si="729"/>
        <v>0</v>
      </c>
      <c r="G3896" s="2">
        <f t="shared" si="730"/>
        <v>340</v>
      </c>
      <c r="H3896" s="2">
        <f>MIN(Inputs!$B$2, (Inputs!$B$14 - F3896)/Inputs!$B$15)</f>
        <v>170</v>
      </c>
      <c r="I3896" s="2">
        <f>MAX(MIN(Inputs!$B$2, F3896*Inputs!$B$16, Inputs!$B$14*Inputs!$B$4 - G3896), 0)</f>
        <v>0</v>
      </c>
      <c r="J3896" s="2">
        <f>MAX(MIN(Inputs!$B$2, F3896*Inputs!$B$16, (Inputs!$B$14-F3896)/Inputs!$B$15)*Inputs!$B$9, 0)</f>
        <v>0</v>
      </c>
      <c r="K3896" s="2">
        <f>MAX(E3896*Inputs!$B$5 - B3896 - Inputs!$B$8, 0) * H3896</f>
        <v>0</v>
      </c>
      <c r="L3896" s="2">
        <f>IF(B3896 &gt;= D3896*Inputs!$B$10, MAX(B3896 - E3896/Inputs!$B$5 - Inputs!$B$8, 0) * I3896, 0)</f>
        <v>0</v>
      </c>
      <c r="M3896" s="2">
        <f t="shared" si="722"/>
        <v>0</v>
      </c>
      <c r="N3896" s="3" t="str">
        <f t="shared" si="723"/>
        <v>Idle</v>
      </c>
      <c r="O3896" s="3" t="str">
        <f t="shared" si="731"/>
        <v>Idle</v>
      </c>
      <c r="P3896" s="2">
        <f t="shared" si="724"/>
        <v>0</v>
      </c>
      <c r="Q3896" s="2">
        <f t="shared" si="725"/>
        <v>0</v>
      </c>
      <c r="R3896" s="2">
        <f t="shared" si="726"/>
        <v>0</v>
      </c>
      <c r="S3896" s="2">
        <f t="shared" si="727"/>
        <v>0</v>
      </c>
      <c r="T3896" s="2">
        <f t="shared" si="728"/>
        <v>0</v>
      </c>
      <c r="U3896" s="2">
        <f>IF(O3896="Reg", R3896 * Inputs!$B$7, 0)</f>
        <v>0</v>
      </c>
      <c r="V3896" s="2">
        <f>MAX(F3896 + P3896*Inputs!$B$15 - (Q3896/Inputs!$B$16) - U3896, 0)</f>
        <v>0</v>
      </c>
    </row>
    <row r="3897" spans="1:22" x14ac:dyDescent="0.3">
      <c r="A3897" s="1">
        <v>46185.291666666657</v>
      </c>
      <c r="B3897" s="2">
        <v>0</v>
      </c>
      <c r="C3897" s="2">
        <v>8.6176704798559687</v>
      </c>
      <c r="D3897" s="2">
        <f t="shared" si="720"/>
        <v>48.014738611297297</v>
      </c>
      <c r="E3897" s="2">
        <f t="shared" si="721"/>
        <v>8.0889050547938144</v>
      </c>
      <c r="F3897" s="2">
        <f t="shared" si="729"/>
        <v>0</v>
      </c>
      <c r="G3897" s="2">
        <f t="shared" si="730"/>
        <v>340</v>
      </c>
      <c r="H3897" s="2">
        <f>MIN(Inputs!$B$2, (Inputs!$B$14 - F3897)/Inputs!$B$15)</f>
        <v>170</v>
      </c>
      <c r="I3897" s="2">
        <f>MAX(MIN(Inputs!$B$2, F3897*Inputs!$B$16, Inputs!$B$14*Inputs!$B$4 - G3897), 0)</f>
        <v>0</v>
      </c>
      <c r="J3897" s="2">
        <f>MAX(MIN(Inputs!$B$2, F3897*Inputs!$B$16, (Inputs!$B$14-F3897)/Inputs!$B$15)*Inputs!$B$9, 0)</f>
        <v>0</v>
      </c>
      <c r="K3897" s="2">
        <f>MAX(E3897*Inputs!$B$5 - B3897 - Inputs!$B$8, 0) * H3897</f>
        <v>0</v>
      </c>
      <c r="L3897" s="2">
        <f>IF(B3897 &gt;= D3897*Inputs!$B$10, MAX(B3897 - E3897/Inputs!$B$5 - Inputs!$B$8, 0) * I3897, 0)</f>
        <v>0</v>
      </c>
      <c r="M3897" s="2">
        <f t="shared" si="722"/>
        <v>0</v>
      </c>
      <c r="N3897" s="3" t="str">
        <f t="shared" si="723"/>
        <v>Idle</v>
      </c>
      <c r="O3897" s="3" t="str">
        <f t="shared" si="731"/>
        <v>Idle</v>
      </c>
      <c r="P3897" s="2">
        <f t="shared" si="724"/>
        <v>0</v>
      </c>
      <c r="Q3897" s="2">
        <f t="shared" si="725"/>
        <v>0</v>
      </c>
      <c r="R3897" s="2">
        <f t="shared" si="726"/>
        <v>0</v>
      </c>
      <c r="S3897" s="2">
        <f t="shared" si="727"/>
        <v>0</v>
      </c>
      <c r="T3897" s="2">
        <f t="shared" si="728"/>
        <v>0</v>
      </c>
      <c r="U3897" s="2">
        <f>IF(O3897="Reg", R3897 * Inputs!$B$7, 0)</f>
        <v>0</v>
      </c>
      <c r="V3897" s="2">
        <f>MAX(F3897 + P3897*Inputs!$B$15 - (Q3897/Inputs!$B$16) - U3897, 0)</f>
        <v>0</v>
      </c>
    </row>
    <row r="3898" spans="1:22" x14ac:dyDescent="0.3">
      <c r="A3898" s="1">
        <v>46185.333333333343</v>
      </c>
      <c r="B3898" s="2">
        <v>0</v>
      </c>
      <c r="C3898" s="2">
        <v>2.8665005163741482</v>
      </c>
      <c r="D3898" s="2">
        <f t="shared" si="720"/>
        <v>48.014738611297297</v>
      </c>
      <c r="E3898" s="2">
        <f t="shared" si="721"/>
        <v>15.958198618467344</v>
      </c>
      <c r="F3898" s="2">
        <f t="shared" si="729"/>
        <v>0</v>
      </c>
      <c r="G3898" s="2">
        <f t="shared" si="730"/>
        <v>340</v>
      </c>
      <c r="H3898" s="2">
        <f>MIN(Inputs!$B$2, (Inputs!$B$14 - F3898)/Inputs!$B$15)</f>
        <v>170</v>
      </c>
      <c r="I3898" s="2">
        <f>MAX(MIN(Inputs!$B$2, F3898*Inputs!$B$16, Inputs!$B$14*Inputs!$B$4 - G3898), 0)</f>
        <v>0</v>
      </c>
      <c r="J3898" s="2">
        <f>MAX(MIN(Inputs!$B$2, F3898*Inputs!$B$16, (Inputs!$B$14-F3898)/Inputs!$B$15)*Inputs!$B$9, 0)</f>
        <v>0</v>
      </c>
      <c r="K3898" s="2">
        <f>MAX(E3898*Inputs!$B$5 - B3898 - Inputs!$B$8, 0) * H3898</f>
        <v>0</v>
      </c>
      <c r="L3898" s="2">
        <f>IF(B3898 &gt;= D3898*Inputs!$B$10, MAX(B3898 - E3898/Inputs!$B$5 - Inputs!$B$8, 0) * I3898, 0)</f>
        <v>0</v>
      </c>
      <c r="M3898" s="2">
        <f t="shared" si="722"/>
        <v>0</v>
      </c>
      <c r="N3898" s="3" t="str">
        <f t="shared" si="723"/>
        <v>Idle</v>
      </c>
      <c r="O3898" s="3" t="str">
        <f t="shared" si="731"/>
        <v>Idle</v>
      </c>
      <c r="P3898" s="2">
        <f t="shared" si="724"/>
        <v>0</v>
      </c>
      <c r="Q3898" s="2">
        <f t="shared" si="725"/>
        <v>0</v>
      </c>
      <c r="R3898" s="2">
        <f t="shared" si="726"/>
        <v>0</v>
      </c>
      <c r="S3898" s="2">
        <f t="shared" si="727"/>
        <v>0</v>
      </c>
      <c r="T3898" s="2">
        <f t="shared" si="728"/>
        <v>0</v>
      </c>
      <c r="U3898" s="2">
        <f>IF(O3898="Reg", R3898 * Inputs!$B$7, 0)</f>
        <v>0</v>
      </c>
      <c r="V3898" s="2">
        <f>MAX(F3898 + P3898*Inputs!$B$15 - (Q3898/Inputs!$B$16) - U3898, 0)</f>
        <v>0</v>
      </c>
    </row>
    <row r="3899" spans="1:22" x14ac:dyDescent="0.3">
      <c r="A3899" s="1">
        <v>46185.375</v>
      </c>
      <c r="B3899" s="2">
        <v>0</v>
      </c>
      <c r="C3899" s="2">
        <v>5.3683400749856292</v>
      </c>
      <c r="D3899" s="2">
        <f t="shared" si="720"/>
        <v>48.014738611297297</v>
      </c>
      <c r="E3899" s="2">
        <f t="shared" si="721"/>
        <v>24.53760021323178</v>
      </c>
      <c r="F3899" s="2">
        <f t="shared" si="729"/>
        <v>0</v>
      </c>
      <c r="G3899" s="2">
        <f t="shared" si="730"/>
        <v>340</v>
      </c>
      <c r="H3899" s="2">
        <f>MIN(Inputs!$B$2, (Inputs!$B$14 - F3899)/Inputs!$B$15)</f>
        <v>170</v>
      </c>
      <c r="I3899" s="2">
        <f>MAX(MIN(Inputs!$B$2, F3899*Inputs!$B$16, Inputs!$B$14*Inputs!$B$4 - G3899), 0)</f>
        <v>0</v>
      </c>
      <c r="J3899" s="2">
        <f>MAX(MIN(Inputs!$B$2, F3899*Inputs!$B$16, (Inputs!$B$14-F3899)/Inputs!$B$15)*Inputs!$B$9, 0)</f>
        <v>0</v>
      </c>
      <c r="K3899" s="2">
        <f>MAX(E3899*Inputs!$B$5 - B3899 - Inputs!$B$8, 0) * H3899</f>
        <v>270.82499189947453</v>
      </c>
      <c r="L3899" s="2">
        <f>IF(B3899 &gt;= D3899*Inputs!$B$10, MAX(B3899 - E3899/Inputs!$B$5 - Inputs!$B$8, 0) * I3899, 0)</f>
        <v>0</v>
      </c>
      <c r="M3899" s="2">
        <f t="shared" si="722"/>
        <v>0</v>
      </c>
      <c r="N3899" s="3" t="str">
        <f t="shared" si="723"/>
        <v>Charge</v>
      </c>
      <c r="O3899" s="3" t="str">
        <f t="shared" si="731"/>
        <v>Charge</v>
      </c>
      <c r="P3899" s="2">
        <f t="shared" si="724"/>
        <v>170</v>
      </c>
      <c r="Q3899" s="2">
        <f t="shared" si="725"/>
        <v>0</v>
      </c>
      <c r="R3899" s="2">
        <f t="shared" si="726"/>
        <v>0</v>
      </c>
      <c r="S3899" s="2">
        <f t="shared" si="727"/>
        <v>0</v>
      </c>
      <c r="T3899" s="2">
        <f t="shared" si="728"/>
        <v>0</v>
      </c>
      <c r="U3899" s="2">
        <f>IF(O3899="Reg", R3899 * Inputs!$B$7, 0)</f>
        <v>0</v>
      </c>
      <c r="V3899" s="2">
        <f>MAX(F3899 + P3899*Inputs!$B$15 - (Q3899/Inputs!$B$16) - U3899, 0)</f>
        <v>170</v>
      </c>
    </row>
    <row r="3900" spans="1:22" x14ac:dyDescent="0.3">
      <c r="A3900" s="1">
        <v>46185.416666666657</v>
      </c>
      <c r="B3900" s="2">
        <v>0</v>
      </c>
      <c r="C3900" s="2">
        <v>13.953171798046061</v>
      </c>
      <c r="D3900" s="2">
        <f t="shared" si="720"/>
        <v>48.014738611297297</v>
      </c>
      <c r="E3900" s="2">
        <f t="shared" si="721"/>
        <v>37.05760850687453</v>
      </c>
      <c r="F3900" s="2">
        <f t="shared" si="729"/>
        <v>170</v>
      </c>
      <c r="G3900" s="2">
        <f t="shared" si="730"/>
        <v>340</v>
      </c>
      <c r="H3900" s="2">
        <f>MIN(Inputs!$B$2, (Inputs!$B$14 - F3900)/Inputs!$B$15)</f>
        <v>170</v>
      </c>
      <c r="I3900" s="2">
        <f>MAX(MIN(Inputs!$B$2, F3900*Inputs!$B$16, Inputs!$B$14*Inputs!$B$4 - G3900), 0)</f>
        <v>0</v>
      </c>
      <c r="J3900" s="2">
        <f>MAX(MIN(Inputs!$B$2, F3900*Inputs!$B$16, (Inputs!$B$14-F3900)/Inputs!$B$15)*Inputs!$B$9, 0)</f>
        <v>136</v>
      </c>
      <c r="K3900" s="2">
        <f>MAX(E3900*Inputs!$B$5 - B3900 - Inputs!$B$8, 0) * H3900</f>
        <v>2143.8182326284295</v>
      </c>
      <c r="L3900" s="2">
        <f>IF(B3900 &gt;= D3900*Inputs!$B$10, MAX(B3900 - E3900/Inputs!$B$5 - Inputs!$B$8, 0) * I3900, 0)</f>
        <v>0</v>
      </c>
      <c r="M3900" s="2">
        <f t="shared" si="722"/>
        <v>1897.6313645342643</v>
      </c>
      <c r="N3900" s="3" t="str">
        <f t="shared" si="723"/>
        <v>Charge</v>
      </c>
      <c r="O3900" s="3" t="str">
        <f t="shared" si="731"/>
        <v>Charge</v>
      </c>
      <c r="P3900" s="2">
        <f t="shared" si="724"/>
        <v>170</v>
      </c>
      <c r="Q3900" s="2">
        <f t="shared" si="725"/>
        <v>0</v>
      </c>
      <c r="R3900" s="2">
        <f t="shared" si="726"/>
        <v>0</v>
      </c>
      <c r="S3900" s="2">
        <f t="shared" si="727"/>
        <v>0</v>
      </c>
      <c r="T3900" s="2">
        <f t="shared" si="728"/>
        <v>0</v>
      </c>
      <c r="U3900" s="2">
        <f>IF(O3900="Reg", R3900 * Inputs!$B$7, 0)</f>
        <v>0</v>
      </c>
      <c r="V3900" s="2">
        <f>MAX(F3900 + P3900*Inputs!$B$15 - (Q3900/Inputs!$B$16) - U3900, 0)</f>
        <v>340</v>
      </c>
    </row>
    <row r="3901" spans="1:22" x14ac:dyDescent="0.3">
      <c r="A3901" s="1">
        <v>46185.458333333343</v>
      </c>
      <c r="B3901" s="2">
        <v>23.92359202076992</v>
      </c>
      <c r="C3901" s="2">
        <v>3.878295024178843</v>
      </c>
      <c r="D3901" s="2">
        <f t="shared" si="720"/>
        <v>48.014738611297297</v>
      </c>
      <c r="E3901" s="2">
        <f t="shared" si="721"/>
        <v>50.070025979618826</v>
      </c>
      <c r="F3901" s="2">
        <f t="shared" si="729"/>
        <v>340</v>
      </c>
      <c r="G3901" s="2">
        <f t="shared" si="730"/>
        <v>340</v>
      </c>
      <c r="H3901" s="2">
        <f>MIN(Inputs!$B$2, (Inputs!$B$14 - F3901)/Inputs!$B$15)</f>
        <v>0</v>
      </c>
      <c r="I3901" s="2">
        <f>MAX(MIN(Inputs!$B$2, F3901*Inputs!$B$16, Inputs!$B$14*Inputs!$B$4 - G3901), 0)</f>
        <v>0</v>
      </c>
      <c r="J3901" s="2">
        <f>MAX(MIN(Inputs!$B$2, F3901*Inputs!$B$16, (Inputs!$B$14-F3901)/Inputs!$B$15)*Inputs!$B$9, 0)</f>
        <v>0</v>
      </c>
      <c r="K3901" s="2">
        <f>MAX(E3901*Inputs!$B$5 - B3901 - Inputs!$B$8, 0) * H3901</f>
        <v>0</v>
      </c>
      <c r="L3901" s="2">
        <f>IF(B3901 &gt;= D3901*Inputs!$B$10, MAX(B3901 - E3901/Inputs!$B$5 - Inputs!$B$8, 0) * I3901, 0)</f>
        <v>0</v>
      </c>
      <c r="M3901" s="2">
        <f t="shared" si="722"/>
        <v>0</v>
      </c>
      <c r="N3901" s="3" t="str">
        <f t="shared" si="723"/>
        <v>Idle</v>
      </c>
      <c r="O3901" s="3" t="str">
        <f t="shared" si="731"/>
        <v>Idle</v>
      </c>
      <c r="P3901" s="2">
        <f t="shared" si="724"/>
        <v>0</v>
      </c>
      <c r="Q3901" s="2">
        <f t="shared" si="725"/>
        <v>0</v>
      </c>
      <c r="R3901" s="2">
        <f t="shared" si="726"/>
        <v>0</v>
      </c>
      <c r="S3901" s="2">
        <f t="shared" si="727"/>
        <v>0</v>
      </c>
      <c r="T3901" s="2">
        <f t="shared" si="728"/>
        <v>0</v>
      </c>
      <c r="U3901" s="2">
        <f>IF(O3901="Reg", R3901 * Inputs!$B$7, 0)</f>
        <v>0</v>
      </c>
      <c r="V3901" s="2">
        <f>MAX(F3901 + P3901*Inputs!$B$15 - (Q3901/Inputs!$B$16) - U3901, 0)</f>
        <v>340</v>
      </c>
    </row>
    <row r="3902" spans="1:22" x14ac:dyDescent="0.3">
      <c r="A3902" s="1">
        <v>46185.5</v>
      </c>
      <c r="B3902" s="2">
        <v>24.60983830799297</v>
      </c>
      <c r="C3902" s="2">
        <v>4.6441884474561572</v>
      </c>
      <c r="D3902" s="2">
        <f t="shared" si="720"/>
        <v>48.014738611297297</v>
      </c>
      <c r="E3902" s="2">
        <f t="shared" si="721"/>
        <v>78.26643030341414</v>
      </c>
      <c r="F3902" s="2">
        <f t="shared" si="729"/>
        <v>340</v>
      </c>
      <c r="G3902" s="2">
        <f t="shared" si="730"/>
        <v>340</v>
      </c>
      <c r="H3902" s="2">
        <f>MIN(Inputs!$B$2, (Inputs!$B$14 - F3902)/Inputs!$B$15)</f>
        <v>0</v>
      </c>
      <c r="I3902" s="2">
        <f>MAX(MIN(Inputs!$B$2, F3902*Inputs!$B$16, Inputs!$B$14*Inputs!$B$4 - G3902), 0)</f>
        <v>0</v>
      </c>
      <c r="J3902" s="2">
        <f>MAX(MIN(Inputs!$B$2, F3902*Inputs!$B$16, (Inputs!$B$14-F3902)/Inputs!$B$15)*Inputs!$B$9, 0)</f>
        <v>0</v>
      </c>
      <c r="K3902" s="2">
        <f>MAX(E3902*Inputs!$B$5 - B3902 - Inputs!$B$8, 0) * H3902</f>
        <v>0</v>
      </c>
      <c r="L3902" s="2">
        <f>IF(B3902 &gt;= D3902*Inputs!$B$10, MAX(B3902 - E3902/Inputs!$B$5 - Inputs!$B$8, 0) * I3902, 0)</f>
        <v>0</v>
      </c>
      <c r="M3902" s="2">
        <f t="shared" si="722"/>
        <v>0</v>
      </c>
      <c r="N3902" s="3" t="str">
        <f t="shared" si="723"/>
        <v>Idle</v>
      </c>
      <c r="O3902" s="3" t="str">
        <f t="shared" si="731"/>
        <v>Idle</v>
      </c>
      <c r="P3902" s="2">
        <f t="shared" si="724"/>
        <v>0</v>
      </c>
      <c r="Q3902" s="2">
        <f t="shared" si="725"/>
        <v>0</v>
      </c>
      <c r="R3902" s="2">
        <f t="shared" si="726"/>
        <v>0</v>
      </c>
      <c r="S3902" s="2">
        <f t="shared" si="727"/>
        <v>0</v>
      </c>
      <c r="T3902" s="2">
        <f t="shared" si="728"/>
        <v>0</v>
      </c>
      <c r="U3902" s="2">
        <f>IF(O3902="Reg", R3902 * Inputs!$B$7, 0)</f>
        <v>0</v>
      </c>
      <c r="V3902" s="2">
        <f>MAX(F3902 + P3902*Inputs!$B$15 - (Q3902/Inputs!$B$16) - U3902, 0)</f>
        <v>340</v>
      </c>
    </row>
    <row r="3903" spans="1:22" x14ac:dyDescent="0.3">
      <c r="A3903" s="1">
        <v>46185.541666666657</v>
      </c>
      <c r="B3903" s="2">
        <v>47.215761382041173</v>
      </c>
      <c r="C3903" s="2">
        <v>65.994739578827733</v>
      </c>
      <c r="D3903" s="2">
        <f t="shared" si="720"/>
        <v>48.014738611297297</v>
      </c>
      <c r="E3903" s="2">
        <f t="shared" si="721"/>
        <v>90.064053036598338</v>
      </c>
      <c r="F3903" s="2">
        <f t="shared" si="729"/>
        <v>340</v>
      </c>
      <c r="G3903" s="2">
        <f t="shared" si="730"/>
        <v>340</v>
      </c>
      <c r="H3903" s="2">
        <f>MIN(Inputs!$B$2, (Inputs!$B$14 - F3903)/Inputs!$B$15)</f>
        <v>0</v>
      </c>
      <c r="I3903" s="2">
        <f>MAX(MIN(Inputs!$B$2, F3903*Inputs!$B$16, Inputs!$B$14*Inputs!$B$4 - G3903), 0)</f>
        <v>0</v>
      </c>
      <c r="J3903" s="2">
        <f>MAX(MIN(Inputs!$B$2, F3903*Inputs!$B$16, (Inputs!$B$14-F3903)/Inputs!$B$15)*Inputs!$B$9, 0)</f>
        <v>0</v>
      </c>
      <c r="K3903" s="2">
        <f>MAX(E3903*Inputs!$B$5 - B3903 - Inputs!$B$8, 0) * H3903</f>
        <v>0</v>
      </c>
      <c r="L3903" s="2">
        <f>IF(B3903 &gt;= D3903*Inputs!$B$10, MAX(B3903 - E3903/Inputs!$B$5 - Inputs!$B$8, 0) * I3903, 0)</f>
        <v>0</v>
      </c>
      <c r="M3903" s="2">
        <f t="shared" si="722"/>
        <v>0</v>
      </c>
      <c r="N3903" s="3" t="str">
        <f t="shared" si="723"/>
        <v>Idle</v>
      </c>
      <c r="O3903" s="3" t="str">
        <f t="shared" si="731"/>
        <v>Idle</v>
      </c>
      <c r="P3903" s="2">
        <f t="shared" si="724"/>
        <v>0</v>
      </c>
      <c r="Q3903" s="2">
        <f t="shared" si="725"/>
        <v>0</v>
      </c>
      <c r="R3903" s="2">
        <f t="shared" si="726"/>
        <v>0</v>
      </c>
      <c r="S3903" s="2">
        <f t="shared" si="727"/>
        <v>0</v>
      </c>
      <c r="T3903" s="2">
        <f t="shared" si="728"/>
        <v>0</v>
      </c>
      <c r="U3903" s="2">
        <f>IF(O3903="Reg", R3903 * Inputs!$B$7, 0)</f>
        <v>0</v>
      </c>
      <c r="V3903" s="2">
        <f>MAX(F3903 + P3903*Inputs!$B$15 - (Q3903/Inputs!$B$16) - U3903, 0)</f>
        <v>340</v>
      </c>
    </row>
    <row r="3904" spans="1:22" x14ac:dyDescent="0.3">
      <c r="A3904" s="1">
        <v>46185.583333333343</v>
      </c>
      <c r="B3904" s="2">
        <v>51.47640956858659</v>
      </c>
      <c r="C3904" s="2">
        <v>7.7748113793418678</v>
      </c>
      <c r="D3904" s="2">
        <f t="shared" si="720"/>
        <v>48.014738611297297</v>
      </c>
      <c r="E3904" s="2">
        <f t="shared" si="721"/>
        <v>96.509514064110547</v>
      </c>
      <c r="F3904" s="2">
        <f t="shared" si="729"/>
        <v>340</v>
      </c>
      <c r="G3904" s="2">
        <f t="shared" si="730"/>
        <v>340</v>
      </c>
      <c r="H3904" s="2">
        <f>MIN(Inputs!$B$2, (Inputs!$B$14 - F3904)/Inputs!$B$15)</f>
        <v>0</v>
      </c>
      <c r="I3904" s="2">
        <f>MAX(MIN(Inputs!$B$2, F3904*Inputs!$B$16, Inputs!$B$14*Inputs!$B$4 - G3904), 0)</f>
        <v>0</v>
      </c>
      <c r="J3904" s="2">
        <f>MAX(MIN(Inputs!$B$2, F3904*Inputs!$B$16, (Inputs!$B$14-F3904)/Inputs!$B$15)*Inputs!$B$9, 0)</f>
        <v>0</v>
      </c>
      <c r="K3904" s="2">
        <f>MAX(E3904*Inputs!$B$5 - B3904 - Inputs!$B$8, 0) * H3904</f>
        <v>0</v>
      </c>
      <c r="L3904" s="2">
        <f>IF(B3904 &gt;= D3904*Inputs!$B$10, MAX(B3904 - E3904/Inputs!$B$5 - Inputs!$B$8, 0) * I3904, 0)</f>
        <v>0</v>
      </c>
      <c r="M3904" s="2">
        <f t="shared" si="722"/>
        <v>0</v>
      </c>
      <c r="N3904" s="3" t="str">
        <f t="shared" si="723"/>
        <v>Idle</v>
      </c>
      <c r="O3904" s="3" t="str">
        <f t="shared" si="731"/>
        <v>Idle</v>
      </c>
      <c r="P3904" s="2">
        <f t="shared" si="724"/>
        <v>0</v>
      </c>
      <c r="Q3904" s="2">
        <f t="shared" si="725"/>
        <v>0</v>
      </c>
      <c r="R3904" s="2">
        <f t="shared" si="726"/>
        <v>0</v>
      </c>
      <c r="S3904" s="2">
        <f t="shared" si="727"/>
        <v>0</v>
      </c>
      <c r="T3904" s="2">
        <f t="shared" si="728"/>
        <v>0</v>
      </c>
      <c r="U3904" s="2">
        <f>IF(O3904="Reg", R3904 * Inputs!$B$7, 0)</f>
        <v>0</v>
      </c>
      <c r="V3904" s="2">
        <f>MAX(F3904 + P3904*Inputs!$B$15 - (Q3904/Inputs!$B$16) - U3904, 0)</f>
        <v>340</v>
      </c>
    </row>
    <row r="3905" spans="1:22" x14ac:dyDescent="0.3">
      <c r="A3905" s="1">
        <v>46185.625</v>
      </c>
      <c r="B3905" s="2">
        <v>75.120049761856507</v>
      </c>
      <c r="C3905" s="2">
        <v>16.559187140324529</v>
      </c>
      <c r="D3905" s="2">
        <f t="shared" si="720"/>
        <v>48.014738611297297</v>
      </c>
      <c r="E3905" s="2">
        <f t="shared" si="721"/>
        <v>101.23697552999094</v>
      </c>
      <c r="F3905" s="2">
        <f t="shared" si="729"/>
        <v>340</v>
      </c>
      <c r="G3905" s="2">
        <f t="shared" si="730"/>
        <v>340</v>
      </c>
      <c r="H3905" s="2">
        <f>MIN(Inputs!$B$2, (Inputs!$B$14 - F3905)/Inputs!$B$15)</f>
        <v>0</v>
      </c>
      <c r="I3905" s="2">
        <f>MAX(MIN(Inputs!$B$2, F3905*Inputs!$B$16, Inputs!$B$14*Inputs!$B$4 - G3905), 0)</f>
        <v>0</v>
      </c>
      <c r="J3905" s="2">
        <f>MAX(MIN(Inputs!$B$2, F3905*Inputs!$B$16, (Inputs!$B$14-F3905)/Inputs!$B$15)*Inputs!$B$9, 0)</f>
        <v>0</v>
      </c>
      <c r="K3905" s="2">
        <f>MAX(E3905*Inputs!$B$5 - B3905 - Inputs!$B$8, 0) * H3905</f>
        <v>0</v>
      </c>
      <c r="L3905" s="2">
        <f>IF(B3905 &gt;= D3905*Inputs!$B$10, MAX(B3905 - E3905/Inputs!$B$5 - Inputs!$B$8, 0) * I3905, 0)</f>
        <v>0</v>
      </c>
      <c r="M3905" s="2">
        <f t="shared" si="722"/>
        <v>0</v>
      </c>
      <c r="N3905" s="3" t="str">
        <f t="shared" si="723"/>
        <v>Idle</v>
      </c>
      <c r="O3905" s="3" t="str">
        <f t="shared" si="731"/>
        <v>Idle</v>
      </c>
      <c r="P3905" s="2">
        <f t="shared" si="724"/>
        <v>0</v>
      </c>
      <c r="Q3905" s="2">
        <f t="shared" si="725"/>
        <v>0</v>
      </c>
      <c r="R3905" s="2">
        <f t="shared" si="726"/>
        <v>0</v>
      </c>
      <c r="S3905" s="2">
        <f t="shared" si="727"/>
        <v>0</v>
      </c>
      <c r="T3905" s="2">
        <f t="shared" si="728"/>
        <v>0</v>
      </c>
      <c r="U3905" s="2">
        <f>IF(O3905="Reg", R3905 * Inputs!$B$7, 0)</f>
        <v>0</v>
      </c>
      <c r="V3905" s="2">
        <f>MAX(F3905 + P3905*Inputs!$B$15 - (Q3905/Inputs!$B$16) - U3905, 0)</f>
        <v>340</v>
      </c>
    </row>
    <row r="3906" spans="1:22" x14ac:dyDescent="0.3">
      <c r="A3906" s="1">
        <v>46185.666666666657</v>
      </c>
      <c r="B3906" s="2">
        <v>78.074504836465778</v>
      </c>
      <c r="C3906" s="2">
        <v>3.604038430442428</v>
      </c>
      <c r="D3906" s="2">
        <f t="shared" ref="D3906:D3969" si="732">AVERAGEIFS(B:B, A:A, "&gt;="&amp;INT(A3906), A:A, "&lt;"&amp;INT(A3906)+1)</f>
        <v>48.014738611297297</v>
      </c>
      <c r="E3906" s="2">
        <f t="shared" ref="E3906:E3969" si="733">AVERAGE(B3906:B3911)</f>
        <v>99.688183156498226</v>
      </c>
      <c r="F3906" s="2">
        <f t="shared" si="729"/>
        <v>340</v>
      </c>
      <c r="G3906" s="2">
        <f t="shared" si="730"/>
        <v>340</v>
      </c>
      <c r="H3906" s="2">
        <f>MIN(Inputs!$B$2, (Inputs!$B$14 - F3906)/Inputs!$B$15)</f>
        <v>0</v>
      </c>
      <c r="I3906" s="2">
        <f>MAX(MIN(Inputs!$B$2, F3906*Inputs!$B$16, Inputs!$B$14*Inputs!$B$4 - G3906), 0)</f>
        <v>0</v>
      </c>
      <c r="J3906" s="2">
        <f>MAX(MIN(Inputs!$B$2, F3906*Inputs!$B$16, (Inputs!$B$14-F3906)/Inputs!$B$15)*Inputs!$B$9, 0)</f>
        <v>0</v>
      </c>
      <c r="K3906" s="2">
        <f>MAX(E3906*Inputs!$B$5 - B3906 - Inputs!$B$8, 0) * H3906</f>
        <v>0</v>
      </c>
      <c r="L3906" s="2">
        <f>IF(B3906 &gt;= D3906*Inputs!$B$10, MAX(B3906 - E3906/Inputs!$B$5 - Inputs!$B$8, 0) * I3906, 0)</f>
        <v>0</v>
      </c>
      <c r="M3906" s="2">
        <f t="shared" ref="M3906:M3969" si="734">C3906 * J3906</f>
        <v>0</v>
      </c>
      <c r="N3906" s="3" t="str">
        <f t="shared" ref="N3906:N3969" si="735">IF(MAX(K3906, L3906, M3906)&lt;=0, "Idle", IF(AND(M3906&gt;=K3906, M3906&gt;=L3906), "Reg", IF(L3906&gt;=K3906, "Discharge", "Charge")))</f>
        <v>Idle</v>
      </c>
      <c r="O3906" s="3" t="str">
        <f t="shared" si="731"/>
        <v>Idle</v>
      </c>
      <c r="P3906" s="2">
        <f t="shared" ref="P3906:P3969" si="736">IF(O3906="Charge", H3906, 0)</f>
        <v>0</v>
      </c>
      <c r="Q3906" s="2">
        <f t="shared" ref="Q3906:Q3969" si="737">IF(O3906="Discharge", I3906, 0)</f>
        <v>0</v>
      </c>
      <c r="R3906" s="2">
        <f t="shared" ref="R3906:R3969" si="738">IF(O3906="Reg", J3906, 0)</f>
        <v>0</v>
      </c>
      <c r="S3906" s="2">
        <f t="shared" ref="S3906:S3969" si="739">(Q3906 - P3906) * B3906</f>
        <v>0</v>
      </c>
      <c r="T3906" s="2">
        <f t="shared" ref="T3906:T3969" si="740">R3906 * C3906</f>
        <v>0</v>
      </c>
      <c r="U3906" s="2">
        <f>IF(O3906="Reg", R3906 * Inputs!$B$7, 0)</f>
        <v>0</v>
      </c>
      <c r="V3906" s="2">
        <f>MAX(F3906 + P3906*Inputs!$B$15 - (Q3906/Inputs!$B$16) - U3906, 0)</f>
        <v>340</v>
      </c>
    </row>
    <row r="3907" spans="1:22" x14ac:dyDescent="0.3">
      <c r="A3907" s="1">
        <v>46185.708333333343</v>
      </c>
      <c r="B3907" s="2">
        <v>193.10201796354181</v>
      </c>
      <c r="C3907" s="2">
        <v>6.0240705379358506</v>
      </c>
      <c r="D3907" s="2">
        <f t="shared" si="732"/>
        <v>48.014738611297297</v>
      </c>
      <c r="E3907" s="2">
        <f t="shared" si="733"/>
        <v>96.511863758067818</v>
      </c>
      <c r="F3907" s="2">
        <f t="shared" ref="F3907:F3970" si="741">V3906</f>
        <v>340</v>
      </c>
      <c r="G3907" s="2">
        <f t="shared" ref="G3907:G3970" si="742">IF(INT(A3907)=INT(A3906), G3906 + Q3906, 0)</f>
        <v>340</v>
      </c>
      <c r="H3907" s="2">
        <f>MIN(Inputs!$B$2, (Inputs!$B$14 - F3907)/Inputs!$B$15)</f>
        <v>0</v>
      </c>
      <c r="I3907" s="2">
        <f>MAX(MIN(Inputs!$B$2, F3907*Inputs!$B$16, Inputs!$B$14*Inputs!$B$4 - G3907), 0)</f>
        <v>0</v>
      </c>
      <c r="J3907" s="2">
        <f>MAX(MIN(Inputs!$B$2, F3907*Inputs!$B$16, (Inputs!$B$14-F3907)/Inputs!$B$15)*Inputs!$B$9, 0)</f>
        <v>0</v>
      </c>
      <c r="K3907" s="2">
        <f>MAX(E3907*Inputs!$B$5 - B3907 - Inputs!$B$8, 0) * H3907</f>
        <v>0</v>
      </c>
      <c r="L3907" s="2">
        <f>IF(B3907 &gt;= D3907*Inputs!$B$10, MAX(B3907 - E3907/Inputs!$B$5 - Inputs!$B$8, 0) * I3907, 0)</f>
        <v>0</v>
      </c>
      <c r="M3907" s="2">
        <f t="shared" si="734"/>
        <v>0</v>
      </c>
      <c r="N3907" s="3" t="str">
        <f t="shared" si="735"/>
        <v>Idle</v>
      </c>
      <c r="O3907" s="3" t="str">
        <f t="shared" si="731"/>
        <v>Idle</v>
      </c>
      <c r="P3907" s="2">
        <f t="shared" si="736"/>
        <v>0</v>
      </c>
      <c r="Q3907" s="2">
        <f t="shared" si="737"/>
        <v>0</v>
      </c>
      <c r="R3907" s="2">
        <f t="shared" si="738"/>
        <v>0</v>
      </c>
      <c r="S3907" s="2">
        <f t="shared" si="739"/>
        <v>0</v>
      </c>
      <c r="T3907" s="2">
        <f t="shared" si="740"/>
        <v>0</v>
      </c>
      <c r="U3907" s="2">
        <f>IF(O3907="Reg", R3907 * Inputs!$B$7, 0)</f>
        <v>0</v>
      </c>
      <c r="V3907" s="2">
        <f>MAX(F3907 + P3907*Inputs!$B$15 - (Q3907/Inputs!$B$16) - U3907, 0)</f>
        <v>340</v>
      </c>
    </row>
    <row r="3908" spans="1:22" x14ac:dyDescent="0.3">
      <c r="A3908" s="1">
        <v>46185.75</v>
      </c>
      <c r="B3908" s="2">
        <v>95.395574707098135</v>
      </c>
      <c r="C3908" s="2">
        <v>8.8882808069724177</v>
      </c>
      <c r="D3908" s="2">
        <f t="shared" si="732"/>
        <v>48.014738611297297</v>
      </c>
      <c r="E3908" s="2">
        <f t="shared" si="733"/>
        <v>72.070282056888374</v>
      </c>
      <c r="F3908" s="2">
        <f t="shared" si="741"/>
        <v>340</v>
      </c>
      <c r="G3908" s="2">
        <f t="shared" si="742"/>
        <v>340</v>
      </c>
      <c r="H3908" s="2">
        <f>MIN(Inputs!$B$2, (Inputs!$B$14 - F3908)/Inputs!$B$15)</f>
        <v>0</v>
      </c>
      <c r="I3908" s="2">
        <f>MAX(MIN(Inputs!$B$2, F3908*Inputs!$B$16, Inputs!$B$14*Inputs!$B$4 - G3908), 0)</f>
        <v>0</v>
      </c>
      <c r="J3908" s="2">
        <f>MAX(MIN(Inputs!$B$2, F3908*Inputs!$B$16, (Inputs!$B$14-F3908)/Inputs!$B$15)*Inputs!$B$9, 0)</f>
        <v>0</v>
      </c>
      <c r="K3908" s="2">
        <f>MAX(E3908*Inputs!$B$5 - B3908 - Inputs!$B$8, 0) * H3908</f>
        <v>0</v>
      </c>
      <c r="L3908" s="2">
        <f>IF(B3908 &gt;= D3908*Inputs!$B$10, MAX(B3908 - E3908/Inputs!$B$5 - Inputs!$B$8, 0) * I3908, 0)</f>
        <v>0</v>
      </c>
      <c r="M3908" s="2">
        <f t="shared" si="734"/>
        <v>0</v>
      </c>
      <c r="N3908" s="3" t="str">
        <f t="shared" si="735"/>
        <v>Idle</v>
      </c>
      <c r="O3908" s="3" t="str">
        <f t="shared" ref="O3908:O3971" si="743">IF(O3907&lt;&gt;O3906, O3907, N3908)</f>
        <v>Idle</v>
      </c>
      <c r="P3908" s="2">
        <f t="shared" si="736"/>
        <v>0</v>
      </c>
      <c r="Q3908" s="2">
        <f t="shared" si="737"/>
        <v>0</v>
      </c>
      <c r="R3908" s="2">
        <f t="shared" si="738"/>
        <v>0</v>
      </c>
      <c r="S3908" s="2">
        <f t="shared" si="739"/>
        <v>0</v>
      </c>
      <c r="T3908" s="2">
        <f t="shared" si="740"/>
        <v>0</v>
      </c>
      <c r="U3908" s="2">
        <f>IF(O3908="Reg", R3908 * Inputs!$B$7, 0)</f>
        <v>0</v>
      </c>
      <c r="V3908" s="2">
        <f>MAX(F3908 + P3908*Inputs!$B$15 - (Q3908/Inputs!$B$16) - U3908, 0)</f>
        <v>340</v>
      </c>
    </row>
    <row r="3909" spans="1:22" x14ac:dyDescent="0.3">
      <c r="A3909" s="1">
        <v>46185.791666666657</v>
      </c>
      <c r="B3909" s="2">
        <v>85.888527547114407</v>
      </c>
      <c r="C3909" s="2">
        <v>5.4067863443779416</v>
      </c>
      <c r="D3909" s="2">
        <f t="shared" si="732"/>
        <v>48.014738611297297</v>
      </c>
      <c r="E3909" s="2">
        <f t="shared" si="733"/>
        <v>61.078104093538094</v>
      </c>
      <c r="F3909" s="2">
        <f t="shared" si="741"/>
        <v>340</v>
      </c>
      <c r="G3909" s="2">
        <f t="shared" si="742"/>
        <v>340</v>
      </c>
      <c r="H3909" s="2">
        <f>MIN(Inputs!$B$2, (Inputs!$B$14 - F3909)/Inputs!$B$15)</f>
        <v>0</v>
      </c>
      <c r="I3909" s="2">
        <f>MAX(MIN(Inputs!$B$2, F3909*Inputs!$B$16, Inputs!$B$14*Inputs!$B$4 - G3909), 0)</f>
        <v>0</v>
      </c>
      <c r="J3909" s="2">
        <f>MAX(MIN(Inputs!$B$2, F3909*Inputs!$B$16, (Inputs!$B$14-F3909)/Inputs!$B$15)*Inputs!$B$9, 0)</f>
        <v>0</v>
      </c>
      <c r="K3909" s="2">
        <f>MAX(E3909*Inputs!$B$5 - B3909 - Inputs!$B$8, 0) * H3909</f>
        <v>0</v>
      </c>
      <c r="L3909" s="2">
        <f>IF(B3909 &gt;= D3909*Inputs!$B$10, MAX(B3909 - E3909/Inputs!$B$5 - Inputs!$B$8, 0) * I3909, 0)</f>
        <v>0</v>
      </c>
      <c r="M3909" s="2">
        <f t="shared" si="734"/>
        <v>0</v>
      </c>
      <c r="N3909" s="3" t="str">
        <f t="shared" si="735"/>
        <v>Idle</v>
      </c>
      <c r="O3909" s="3" t="str">
        <f t="shared" si="743"/>
        <v>Idle</v>
      </c>
      <c r="P3909" s="2">
        <f t="shared" si="736"/>
        <v>0</v>
      </c>
      <c r="Q3909" s="2">
        <f t="shared" si="737"/>
        <v>0</v>
      </c>
      <c r="R3909" s="2">
        <f t="shared" si="738"/>
        <v>0</v>
      </c>
      <c r="S3909" s="2">
        <f t="shared" si="739"/>
        <v>0</v>
      </c>
      <c r="T3909" s="2">
        <f t="shared" si="740"/>
        <v>0</v>
      </c>
      <c r="U3909" s="2">
        <f>IF(O3909="Reg", R3909 * Inputs!$B$7, 0)</f>
        <v>0</v>
      </c>
      <c r="V3909" s="2">
        <f>MAX(F3909 + P3909*Inputs!$B$15 - (Q3909/Inputs!$B$16) - U3909, 0)</f>
        <v>340</v>
      </c>
    </row>
    <row r="3910" spans="1:22" x14ac:dyDescent="0.3">
      <c r="A3910" s="1">
        <v>46185.833333333343</v>
      </c>
      <c r="B3910" s="2">
        <v>79.841178363868906</v>
      </c>
      <c r="C3910" s="2">
        <v>3.6220912001888079</v>
      </c>
      <c r="D3910" s="2">
        <f t="shared" si="732"/>
        <v>48.014738611297297</v>
      </c>
      <c r="E3910" s="2">
        <f t="shared" si="733"/>
        <v>50.908002644600508</v>
      </c>
      <c r="F3910" s="2">
        <f t="shared" si="741"/>
        <v>340</v>
      </c>
      <c r="G3910" s="2">
        <f t="shared" si="742"/>
        <v>340</v>
      </c>
      <c r="H3910" s="2">
        <f>MIN(Inputs!$B$2, (Inputs!$B$14 - F3910)/Inputs!$B$15)</f>
        <v>0</v>
      </c>
      <c r="I3910" s="2">
        <f>MAX(MIN(Inputs!$B$2, F3910*Inputs!$B$16, Inputs!$B$14*Inputs!$B$4 - G3910), 0)</f>
        <v>0</v>
      </c>
      <c r="J3910" s="2">
        <f>MAX(MIN(Inputs!$B$2, F3910*Inputs!$B$16, (Inputs!$B$14-F3910)/Inputs!$B$15)*Inputs!$B$9, 0)</f>
        <v>0</v>
      </c>
      <c r="K3910" s="2">
        <f>MAX(E3910*Inputs!$B$5 - B3910 - Inputs!$B$8, 0) * H3910</f>
        <v>0</v>
      </c>
      <c r="L3910" s="2">
        <f>IF(B3910 &gt;= D3910*Inputs!$B$10, MAX(B3910 - E3910/Inputs!$B$5 - Inputs!$B$8, 0) * I3910, 0)</f>
        <v>0</v>
      </c>
      <c r="M3910" s="2">
        <f t="shared" si="734"/>
        <v>0</v>
      </c>
      <c r="N3910" s="3" t="str">
        <f t="shared" si="735"/>
        <v>Idle</v>
      </c>
      <c r="O3910" s="3" t="str">
        <f t="shared" si="743"/>
        <v>Idle</v>
      </c>
      <c r="P3910" s="2">
        <f t="shared" si="736"/>
        <v>0</v>
      </c>
      <c r="Q3910" s="2">
        <f t="shared" si="737"/>
        <v>0</v>
      </c>
      <c r="R3910" s="2">
        <f t="shared" si="738"/>
        <v>0</v>
      </c>
      <c r="S3910" s="2">
        <f t="shared" si="739"/>
        <v>0</v>
      </c>
      <c r="T3910" s="2">
        <f t="shared" si="740"/>
        <v>0</v>
      </c>
      <c r="U3910" s="2">
        <f>IF(O3910="Reg", R3910 * Inputs!$B$7, 0)</f>
        <v>0</v>
      </c>
      <c r="V3910" s="2">
        <f>MAX(F3910 + P3910*Inputs!$B$15 - (Q3910/Inputs!$B$16) - U3910, 0)</f>
        <v>340</v>
      </c>
    </row>
    <row r="3911" spans="1:22" x14ac:dyDescent="0.3">
      <c r="A3911" s="1">
        <v>46185.875</v>
      </c>
      <c r="B3911" s="2">
        <v>65.82729552090025</v>
      </c>
      <c r="C3911" s="2">
        <v>10.826943287704299</v>
      </c>
      <c r="D3911" s="2">
        <f t="shared" si="732"/>
        <v>48.014738611297297</v>
      </c>
      <c r="E3911" s="2">
        <f t="shared" si="733"/>
        <v>38.257052518584715</v>
      </c>
      <c r="F3911" s="2">
        <f t="shared" si="741"/>
        <v>340</v>
      </c>
      <c r="G3911" s="2">
        <f t="shared" si="742"/>
        <v>340</v>
      </c>
      <c r="H3911" s="2">
        <f>MIN(Inputs!$B$2, (Inputs!$B$14 - F3911)/Inputs!$B$15)</f>
        <v>0</v>
      </c>
      <c r="I3911" s="2">
        <f>MAX(MIN(Inputs!$B$2, F3911*Inputs!$B$16, Inputs!$B$14*Inputs!$B$4 - G3911), 0)</f>
        <v>0</v>
      </c>
      <c r="J3911" s="2">
        <f>MAX(MIN(Inputs!$B$2, F3911*Inputs!$B$16, (Inputs!$B$14-F3911)/Inputs!$B$15)*Inputs!$B$9, 0)</f>
        <v>0</v>
      </c>
      <c r="K3911" s="2">
        <f>MAX(E3911*Inputs!$B$5 - B3911 - Inputs!$B$8, 0) * H3911</f>
        <v>0</v>
      </c>
      <c r="L3911" s="2">
        <f>IF(B3911 &gt;= D3911*Inputs!$B$10, MAX(B3911 - E3911/Inputs!$B$5 - Inputs!$B$8, 0) * I3911, 0)</f>
        <v>0</v>
      </c>
      <c r="M3911" s="2">
        <f t="shared" si="734"/>
        <v>0</v>
      </c>
      <c r="N3911" s="3" t="str">
        <f t="shared" si="735"/>
        <v>Idle</v>
      </c>
      <c r="O3911" s="3" t="str">
        <f t="shared" si="743"/>
        <v>Idle</v>
      </c>
      <c r="P3911" s="2">
        <f t="shared" si="736"/>
        <v>0</v>
      </c>
      <c r="Q3911" s="2">
        <f t="shared" si="737"/>
        <v>0</v>
      </c>
      <c r="R3911" s="2">
        <f t="shared" si="738"/>
        <v>0</v>
      </c>
      <c r="S3911" s="2">
        <f t="shared" si="739"/>
        <v>0</v>
      </c>
      <c r="T3911" s="2">
        <f t="shared" si="740"/>
        <v>0</v>
      </c>
      <c r="U3911" s="2">
        <f>IF(O3911="Reg", R3911 * Inputs!$B$7, 0)</f>
        <v>0</v>
      </c>
      <c r="V3911" s="2">
        <f>MAX(F3911 + P3911*Inputs!$B$15 - (Q3911/Inputs!$B$16) - U3911, 0)</f>
        <v>340</v>
      </c>
    </row>
    <row r="3912" spans="1:22" x14ac:dyDescent="0.3">
      <c r="A3912" s="1">
        <v>46185.916666666657</v>
      </c>
      <c r="B3912" s="2">
        <v>59.016588445883357</v>
      </c>
      <c r="C3912" s="2">
        <v>5.091716848926354</v>
      </c>
      <c r="D3912" s="2">
        <f t="shared" si="732"/>
        <v>48.014738611297297</v>
      </c>
      <c r="E3912" s="2">
        <f t="shared" si="733"/>
        <v>27.28583659843467</v>
      </c>
      <c r="F3912" s="2">
        <f t="shared" si="741"/>
        <v>340</v>
      </c>
      <c r="G3912" s="2">
        <f t="shared" si="742"/>
        <v>340</v>
      </c>
      <c r="H3912" s="2">
        <f>MIN(Inputs!$B$2, (Inputs!$B$14 - F3912)/Inputs!$B$15)</f>
        <v>0</v>
      </c>
      <c r="I3912" s="2">
        <f>MAX(MIN(Inputs!$B$2, F3912*Inputs!$B$16, Inputs!$B$14*Inputs!$B$4 - G3912), 0)</f>
        <v>0</v>
      </c>
      <c r="J3912" s="2">
        <f>MAX(MIN(Inputs!$B$2, F3912*Inputs!$B$16, (Inputs!$B$14-F3912)/Inputs!$B$15)*Inputs!$B$9, 0)</f>
        <v>0</v>
      </c>
      <c r="K3912" s="2">
        <f>MAX(E3912*Inputs!$B$5 - B3912 - Inputs!$B$8, 0) * H3912</f>
        <v>0</v>
      </c>
      <c r="L3912" s="2">
        <f>IF(B3912 &gt;= D3912*Inputs!$B$10, MAX(B3912 - E3912/Inputs!$B$5 - Inputs!$B$8, 0) * I3912, 0)</f>
        <v>0</v>
      </c>
      <c r="M3912" s="2">
        <f t="shared" si="734"/>
        <v>0</v>
      </c>
      <c r="N3912" s="3" t="str">
        <f t="shared" si="735"/>
        <v>Idle</v>
      </c>
      <c r="O3912" s="3" t="str">
        <f t="shared" si="743"/>
        <v>Idle</v>
      </c>
      <c r="P3912" s="2">
        <f t="shared" si="736"/>
        <v>0</v>
      </c>
      <c r="Q3912" s="2">
        <f t="shared" si="737"/>
        <v>0</v>
      </c>
      <c r="R3912" s="2">
        <f t="shared" si="738"/>
        <v>0</v>
      </c>
      <c r="S3912" s="2">
        <f t="shared" si="739"/>
        <v>0</v>
      </c>
      <c r="T3912" s="2">
        <f t="shared" si="740"/>
        <v>0</v>
      </c>
      <c r="U3912" s="2">
        <f>IF(O3912="Reg", R3912 * Inputs!$B$7, 0)</f>
        <v>0</v>
      </c>
      <c r="V3912" s="2">
        <f>MAX(F3912 + P3912*Inputs!$B$15 - (Q3912/Inputs!$B$16) - U3912, 0)</f>
        <v>340</v>
      </c>
    </row>
    <row r="3913" spans="1:22" x14ac:dyDescent="0.3">
      <c r="A3913" s="1">
        <v>46185.958333333343</v>
      </c>
      <c r="B3913" s="2">
        <v>46.452527756465201</v>
      </c>
      <c r="C3913" s="2">
        <v>24.374553538510028</v>
      </c>
      <c r="D3913" s="2">
        <f t="shared" si="732"/>
        <v>48.014738611297297</v>
      </c>
      <c r="E3913" s="2">
        <f t="shared" si="733"/>
        <v>17.449738524120779</v>
      </c>
      <c r="F3913" s="2">
        <f t="shared" si="741"/>
        <v>340</v>
      </c>
      <c r="G3913" s="2">
        <f t="shared" si="742"/>
        <v>340</v>
      </c>
      <c r="H3913" s="2">
        <f>MIN(Inputs!$B$2, (Inputs!$B$14 - F3913)/Inputs!$B$15)</f>
        <v>0</v>
      </c>
      <c r="I3913" s="2">
        <f>MAX(MIN(Inputs!$B$2, F3913*Inputs!$B$16, Inputs!$B$14*Inputs!$B$4 - G3913), 0)</f>
        <v>0</v>
      </c>
      <c r="J3913" s="2">
        <f>MAX(MIN(Inputs!$B$2, F3913*Inputs!$B$16, (Inputs!$B$14-F3913)/Inputs!$B$15)*Inputs!$B$9, 0)</f>
        <v>0</v>
      </c>
      <c r="K3913" s="2">
        <f>MAX(E3913*Inputs!$B$5 - B3913 - Inputs!$B$8, 0) * H3913</f>
        <v>0</v>
      </c>
      <c r="L3913" s="2">
        <f>IF(B3913 &gt;= D3913*Inputs!$B$10, MAX(B3913 - E3913/Inputs!$B$5 - Inputs!$B$8, 0) * I3913, 0)</f>
        <v>0</v>
      </c>
      <c r="M3913" s="2">
        <f t="shared" si="734"/>
        <v>0</v>
      </c>
      <c r="N3913" s="3" t="str">
        <f t="shared" si="735"/>
        <v>Idle</v>
      </c>
      <c r="O3913" s="3" t="str">
        <f t="shared" si="743"/>
        <v>Idle</v>
      </c>
      <c r="P3913" s="2">
        <f t="shared" si="736"/>
        <v>0</v>
      </c>
      <c r="Q3913" s="2">
        <f t="shared" si="737"/>
        <v>0</v>
      </c>
      <c r="R3913" s="2">
        <f t="shared" si="738"/>
        <v>0</v>
      </c>
      <c r="S3913" s="2">
        <f t="shared" si="739"/>
        <v>0</v>
      </c>
      <c r="T3913" s="2">
        <f t="shared" si="740"/>
        <v>0</v>
      </c>
      <c r="U3913" s="2">
        <f>IF(O3913="Reg", R3913 * Inputs!$B$7, 0)</f>
        <v>0</v>
      </c>
      <c r="V3913" s="2">
        <f>MAX(F3913 + P3913*Inputs!$B$15 - (Q3913/Inputs!$B$16) - U3913, 0)</f>
        <v>340</v>
      </c>
    </row>
    <row r="3914" spans="1:22" x14ac:dyDescent="0.3">
      <c r="A3914" s="1">
        <v>46186</v>
      </c>
      <c r="B3914" s="2">
        <v>29.442506926996419</v>
      </c>
      <c r="C3914" s="2">
        <v>6.5848182653798366</v>
      </c>
      <c r="D3914" s="2">
        <f t="shared" si="732"/>
        <v>50.482805999057241</v>
      </c>
      <c r="E3914" s="2">
        <f t="shared" si="733"/>
        <v>9.7076505647099118</v>
      </c>
      <c r="F3914" s="2">
        <f t="shared" si="741"/>
        <v>340</v>
      </c>
      <c r="G3914" s="2">
        <f t="shared" si="742"/>
        <v>0</v>
      </c>
      <c r="H3914" s="2">
        <f>MIN(Inputs!$B$2, (Inputs!$B$14 - F3914)/Inputs!$B$15)</f>
        <v>0</v>
      </c>
      <c r="I3914" s="2">
        <f>MAX(MIN(Inputs!$B$2, F3914*Inputs!$B$16, Inputs!$B$14*Inputs!$B$4 - G3914), 0)</f>
        <v>170</v>
      </c>
      <c r="J3914" s="2">
        <f>MAX(MIN(Inputs!$B$2, F3914*Inputs!$B$16, (Inputs!$B$14-F3914)/Inputs!$B$15)*Inputs!$B$9, 0)</f>
        <v>0</v>
      </c>
      <c r="K3914" s="2">
        <f>MAX(E3914*Inputs!$B$5 - B3914 - Inputs!$B$8, 0) * H3914</f>
        <v>0</v>
      </c>
      <c r="L3914" s="2">
        <f>IF(B3914 &gt;= D3914*Inputs!$B$10, MAX(B3914 - E3914/Inputs!$B$5 - Inputs!$B$8, 0) * I3914, 0)</f>
        <v>0</v>
      </c>
      <c r="M3914" s="2">
        <f t="shared" si="734"/>
        <v>0</v>
      </c>
      <c r="N3914" s="3" t="str">
        <f t="shared" si="735"/>
        <v>Idle</v>
      </c>
      <c r="O3914" s="3" t="str">
        <f t="shared" si="743"/>
        <v>Idle</v>
      </c>
      <c r="P3914" s="2">
        <f t="shared" si="736"/>
        <v>0</v>
      </c>
      <c r="Q3914" s="2">
        <f t="shared" si="737"/>
        <v>0</v>
      </c>
      <c r="R3914" s="2">
        <f t="shared" si="738"/>
        <v>0</v>
      </c>
      <c r="S3914" s="2">
        <f t="shared" si="739"/>
        <v>0</v>
      </c>
      <c r="T3914" s="2">
        <f t="shared" si="740"/>
        <v>0</v>
      </c>
      <c r="U3914" s="2">
        <f>IF(O3914="Reg", R3914 * Inputs!$B$7, 0)</f>
        <v>0</v>
      </c>
      <c r="V3914" s="2">
        <f>MAX(F3914 + P3914*Inputs!$B$15 - (Q3914/Inputs!$B$16) - U3914, 0)</f>
        <v>340</v>
      </c>
    </row>
    <row r="3915" spans="1:22" x14ac:dyDescent="0.3">
      <c r="A3915" s="1">
        <v>46186.041666666657</v>
      </c>
      <c r="B3915" s="2">
        <v>24.867918853488909</v>
      </c>
      <c r="C3915" s="2">
        <v>51.668144467591219</v>
      </c>
      <c r="D3915" s="2">
        <f t="shared" si="732"/>
        <v>50.482805999057241</v>
      </c>
      <c r="E3915" s="2">
        <f t="shared" si="733"/>
        <v>4.8005660768771738</v>
      </c>
      <c r="F3915" s="2">
        <f t="shared" si="741"/>
        <v>340</v>
      </c>
      <c r="G3915" s="2">
        <f t="shared" si="742"/>
        <v>0</v>
      </c>
      <c r="H3915" s="2">
        <f>MIN(Inputs!$B$2, (Inputs!$B$14 - F3915)/Inputs!$B$15)</f>
        <v>0</v>
      </c>
      <c r="I3915" s="2">
        <f>MAX(MIN(Inputs!$B$2, F3915*Inputs!$B$16, Inputs!$B$14*Inputs!$B$4 - G3915), 0)</f>
        <v>170</v>
      </c>
      <c r="J3915" s="2">
        <f>MAX(MIN(Inputs!$B$2, F3915*Inputs!$B$16, (Inputs!$B$14-F3915)/Inputs!$B$15)*Inputs!$B$9, 0)</f>
        <v>0</v>
      </c>
      <c r="K3915" s="2">
        <f>MAX(E3915*Inputs!$B$5 - B3915 - Inputs!$B$8, 0) * H3915</f>
        <v>0</v>
      </c>
      <c r="L3915" s="2">
        <f>IF(B3915 &gt;= D3915*Inputs!$B$10, MAX(B3915 - E3915/Inputs!$B$5 - Inputs!$B$8, 0) * I3915, 0)</f>
        <v>0</v>
      </c>
      <c r="M3915" s="2">
        <f t="shared" si="734"/>
        <v>0</v>
      </c>
      <c r="N3915" s="3" t="str">
        <f t="shared" si="735"/>
        <v>Idle</v>
      </c>
      <c r="O3915" s="3" t="str">
        <f t="shared" si="743"/>
        <v>Idle</v>
      </c>
      <c r="P3915" s="2">
        <f t="shared" si="736"/>
        <v>0</v>
      </c>
      <c r="Q3915" s="2">
        <f t="shared" si="737"/>
        <v>0</v>
      </c>
      <c r="R3915" s="2">
        <f t="shared" si="738"/>
        <v>0</v>
      </c>
      <c r="S3915" s="2">
        <f t="shared" si="739"/>
        <v>0</v>
      </c>
      <c r="T3915" s="2">
        <f t="shared" si="740"/>
        <v>0</v>
      </c>
      <c r="U3915" s="2">
        <f>IF(O3915="Reg", R3915 * Inputs!$B$7, 0)</f>
        <v>0</v>
      </c>
      <c r="V3915" s="2">
        <f>MAX(F3915 + P3915*Inputs!$B$15 - (Q3915/Inputs!$B$16) - U3915, 0)</f>
        <v>340</v>
      </c>
    </row>
    <row r="3916" spans="1:22" x14ac:dyDescent="0.3">
      <c r="A3916" s="1">
        <v>46186.083333333343</v>
      </c>
      <c r="B3916" s="2">
        <v>3.935477607774136</v>
      </c>
      <c r="C3916" s="2">
        <v>4.5127471061729407</v>
      </c>
      <c r="D3916" s="2">
        <f t="shared" si="732"/>
        <v>50.482805999057241</v>
      </c>
      <c r="E3916" s="2">
        <f t="shared" si="733"/>
        <v>0.65591293462902267</v>
      </c>
      <c r="F3916" s="2">
        <f t="shared" si="741"/>
        <v>340</v>
      </c>
      <c r="G3916" s="2">
        <f t="shared" si="742"/>
        <v>0</v>
      </c>
      <c r="H3916" s="2">
        <f>MIN(Inputs!$B$2, (Inputs!$B$14 - F3916)/Inputs!$B$15)</f>
        <v>0</v>
      </c>
      <c r="I3916" s="2">
        <f>MAX(MIN(Inputs!$B$2, F3916*Inputs!$B$16, Inputs!$B$14*Inputs!$B$4 - G3916), 0)</f>
        <v>170</v>
      </c>
      <c r="J3916" s="2">
        <f>MAX(MIN(Inputs!$B$2, F3916*Inputs!$B$16, (Inputs!$B$14-F3916)/Inputs!$B$15)*Inputs!$B$9, 0)</f>
        <v>0</v>
      </c>
      <c r="K3916" s="2">
        <f>MAX(E3916*Inputs!$B$5 - B3916 - Inputs!$B$8, 0) * H3916</f>
        <v>0</v>
      </c>
      <c r="L3916" s="2">
        <f>IF(B3916 &gt;= D3916*Inputs!$B$10, MAX(B3916 - E3916/Inputs!$B$5 - Inputs!$B$8, 0) * I3916, 0)</f>
        <v>0</v>
      </c>
      <c r="M3916" s="2">
        <f t="shared" si="734"/>
        <v>0</v>
      </c>
      <c r="N3916" s="3" t="str">
        <f t="shared" si="735"/>
        <v>Idle</v>
      </c>
      <c r="O3916" s="3" t="str">
        <f t="shared" si="743"/>
        <v>Idle</v>
      </c>
      <c r="P3916" s="2">
        <f t="shared" si="736"/>
        <v>0</v>
      </c>
      <c r="Q3916" s="2">
        <f t="shared" si="737"/>
        <v>0</v>
      </c>
      <c r="R3916" s="2">
        <f t="shared" si="738"/>
        <v>0</v>
      </c>
      <c r="S3916" s="2">
        <f t="shared" si="739"/>
        <v>0</v>
      </c>
      <c r="T3916" s="2">
        <f t="shared" si="740"/>
        <v>0</v>
      </c>
      <c r="U3916" s="2">
        <f>IF(O3916="Reg", R3916 * Inputs!$B$7, 0)</f>
        <v>0</v>
      </c>
      <c r="V3916" s="2">
        <f>MAX(F3916 + P3916*Inputs!$B$15 - (Q3916/Inputs!$B$16) - U3916, 0)</f>
        <v>340</v>
      </c>
    </row>
    <row r="3917" spans="1:22" x14ac:dyDescent="0.3">
      <c r="A3917" s="1">
        <v>46186.125</v>
      </c>
      <c r="B3917" s="2">
        <v>0</v>
      </c>
      <c r="C3917" s="2">
        <v>22.049179243953521</v>
      </c>
      <c r="D3917" s="2">
        <f t="shared" si="732"/>
        <v>50.482805999057241</v>
      </c>
      <c r="E3917" s="2">
        <f t="shared" si="733"/>
        <v>0</v>
      </c>
      <c r="F3917" s="2">
        <f t="shared" si="741"/>
        <v>340</v>
      </c>
      <c r="G3917" s="2">
        <f t="shared" si="742"/>
        <v>0</v>
      </c>
      <c r="H3917" s="2">
        <f>MIN(Inputs!$B$2, (Inputs!$B$14 - F3917)/Inputs!$B$15)</f>
        <v>0</v>
      </c>
      <c r="I3917" s="2">
        <f>MAX(MIN(Inputs!$B$2, F3917*Inputs!$B$16, Inputs!$B$14*Inputs!$B$4 - G3917), 0)</f>
        <v>170</v>
      </c>
      <c r="J3917" s="2">
        <f>MAX(MIN(Inputs!$B$2, F3917*Inputs!$B$16, (Inputs!$B$14-F3917)/Inputs!$B$15)*Inputs!$B$9, 0)</f>
        <v>0</v>
      </c>
      <c r="K3917" s="2">
        <f>MAX(E3917*Inputs!$B$5 - B3917 - Inputs!$B$8, 0) * H3917</f>
        <v>0</v>
      </c>
      <c r="L3917" s="2">
        <f>IF(B3917 &gt;= D3917*Inputs!$B$10, MAX(B3917 - E3917/Inputs!$B$5 - Inputs!$B$8, 0) * I3917, 0)</f>
        <v>0</v>
      </c>
      <c r="M3917" s="2">
        <f t="shared" si="734"/>
        <v>0</v>
      </c>
      <c r="N3917" s="3" t="str">
        <f t="shared" si="735"/>
        <v>Idle</v>
      </c>
      <c r="O3917" s="3" t="str">
        <f t="shared" si="743"/>
        <v>Idle</v>
      </c>
      <c r="P3917" s="2">
        <f t="shared" si="736"/>
        <v>0</v>
      </c>
      <c r="Q3917" s="2">
        <f t="shared" si="737"/>
        <v>0</v>
      </c>
      <c r="R3917" s="2">
        <f t="shared" si="738"/>
        <v>0</v>
      </c>
      <c r="S3917" s="2">
        <f t="shared" si="739"/>
        <v>0</v>
      </c>
      <c r="T3917" s="2">
        <f t="shared" si="740"/>
        <v>0</v>
      </c>
      <c r="U3917" s="2">
        <f>IF(O3917="Reg", R3917 * Inputs!$B$7, 0)</f>
        <v>0</v>
      </c>
      <c r="V3917" s="2">
        <f>MAX(F3917 + P3917*Inputs!$B$15 - (Q3917/Inputs!$B$16) - U3917, 0)</f>
        <v>340</v>
      </c>
    </row>
    <row r="3918" spans="1:22" x14ac:dyDescent="0.3">
      <c r="A3918" s="1">
        <v>46186.166666666657</v>
      </c>
      <c r="B3918" s="2">
        <v>0</v>
      </c>
      <c r="C3918" s="2">
        <v>7.8575981873010052</v>
      </c>
      <c r="D3918" s="2">
        <f t="shared" si="732"/>
        <v>50.482805999057241</v>
      </c>
      <c r="E3918" s="2">
        <f t="shared" si="733"/>
        <v>0</v>
      </c>
      <c r="F3918" s="2">
        <f t="shared" si="741"/>
        <v>340</v>
      </c>
      <c r="G3918" s="2">
        <f t="shared" si="742"/>
        <v>0</v>
      </c>
      <c r="H3918" s="2">
        <f>MIN(Inputs!$B$2, (Inputs!$B$14 - F3918)/Inputs!$B$15)</f>
        <v>0</v>
      </c>
      <c r="I3918" s="2">
        <f>MAX(MIN(Inputs!$B$2, F3918*Inputs!$B$16, Inputs!$B$14*Inputs!$B$4 - G3918), 0)</f>
        <v>170</v>
      </c>
      <c r="J3918" s="2">
        <f>MAX(MIN(Inputs!$B$2, F3918*Inputs!$B$16, (Inputs!$B$14-F3918)/Inputs!$B$15)*Inputs!$B$9, 0)</f>
        <v>0</v>
      </c>
      <c r="K3918" s="2">
        <f>MAX(E3918*Inputs!$B$5 - B3918 - Inputs!$B$8, 0) * H3918</f>
        <v>0</v>
      </c>
      <c r="L3918" s="2">
        <f>IF(B3918 &gt;= D3918*Inputs!$B$10, MAX(B3918 - E3918/Inputs!$B$5 - Inputs!$B$8, 0) * I3918, 0)</f>
        <v>0</v>
      </c>
      <c r="M3918" s="2">
        <f t="shared" si="734"/>
        <v>0</v>
      </c>
      <c r="N3918" s="3" t="str">
        <f t="shared" si="735"/>
        <v>Idle</v>
      </c>
      <c r="O3918" s="3" t="str">
        <f t="shared" si="743"/>
        <v>Idle</v>
      </c>
      <c r="P3918" s="2">
        <f t="shared" si="736"/>
        <v>0</v>
      </c>
      <c r="Q3918" s="2">
        <f t="shared" si="737"/>
        <v>0</v>
      </c>
      <c r="R3918" s="2">
        <f t="shared" si="738"/>
        <v>0</v>
      </c>
      <c r="S3918" s="2">
        <f t="shared" si="739"/>
        <v>0</v>
      </c>
      <c r="T3918" s="2">
        <f t="shared" si="740"/>
        <v>0</v>
      </c>
      <c r="U3918" s="2">
        <f>IF(O3918="Reg", R3918 * Inputs!$B$7, 0)</f>
        <v>0</v>
      </c>
      <c r="V3918" s="2">
        <f>MAX(F3918 + P3918*Inputs!$B$15 - (Q3918/Inputs!$B$16) - U3918, 0)</f>
        <v>340</v>
      </c>
    </row>
    <row r="3919" spans="1:22" x14ac:dyDescent="0.3">
      <c r="A3919" s="1">
        <v>46186.208333333343</v>
      </c>
      <c r="B3919" s="2">
        <v>0</v>
      </c>
      <c r="C3919" s="2">
        <v>10.71260442887994</v>
      </c>
      <c r="D3919" s="2">
        <f t="shared" si="732"/>
        <v>50.482805999057241</v>
      </c>
      <c r="E3919" s="2">
        <f t="shared" si="733"/>
        <v>0.65900952813215163</v>
      </c>
      <c r="F3919" s="2">
        <f t="shared" si="741"/>
        <v>340</v>
      </c>
      <c r="G3919" s="2">
        <f t="shared" si="742"/>
        <v>0</v>
      </c>
      <c r="H3919" s="2">
        <f>MIN(Inputs!$B$2, (Inputs!$B$14 - F3919)/Inputs!$B$15)</f>
        <v>0</v>
      </c>
      <c r="I3919" s="2">
        <f>MAX(MIN(Inputs!$B$2, F3919*Inputs!$B$16, Inputs!$B$14*Inputs!$B$4 - G3919), 0)</f>
        <v>170</v>
      </c>
      <c r="J3919" s="2">
        <f>MAX(MIN(Inputs!$B$2, F3919*Inputs!$B$16, (Inputs!$B$14-F3919)/Inputs!$B$15)*Inputs!$B$9, 0)</f>
        <v>0</v>
      </c>
      <c r="K3919" s="2">
        <f>MAX(E3919*Inputs!$B$5 - B3919 - Inputs!$B$8, 0) * H3919</f>
        <v>0</v>
      </c>
      <c r="L3919" s="2">
        <f>IF(B3919 &gt;= D3919*Inputs!$B$10, MAX(B3919 - E3919/Inputs!$B$5 - Inputs!$B$8, 0) * I3919, 0)</f>
        <v>0</v>
      </c>
      <c r="M3919" s="2">
        <f t="shared" si="734"/>
        <v>0</v>
      </c>
      <c r="N3919" s="3" t="str">
        <f t="shared" si="735"/>
        <v>Idle</v>
      </c>
      <c r="O3919" s="3" t="str">
        <f t="shared" si="743"/>
        <v>Idle</v>
      </c>
      <c r="P3919" s="2">
        <f t="shared" si="736"/>
        <v>0</v>
      </c>
      <c r="Q3919" s="2">
        <f t="shared" si="737"/>
        <v>0</v>
      </c>
      <c r="R3919" s="2">
        <f t="shared" si="738"/>
        <v>0</v>
      </c>
      <c r="S3919" s="2">
        <f t="shared" si="739"/>
        <v>0</v>
      </c>
      <c r="T3919" s="2">
        <f t="shared" si="740"/>
        <v>0</v>
      </c>
      <c r="U3919" s="2">
        <f>IF(O3919="Reg", R3919 * Inputs!$B$7, 0)</f>
        <v>0</v>
      </c>
      <c r="V3919" s="2">
        <f>MAX(F3919 + P3919*Inputs!$B$15 - (Q3919/Inputs!$B$16) - U3919, 0)</f>
        <v>340</v>
      </c>
    </row>
    <row r="3920" spans="1:22" x14ac:dyDescent="0.3">
      <c r="A3920" s="1">
        <v>46186.25</v>
      </c>
      <c r="B3920" s="2">
        <v>0</v>
      </c>
      <c r="C3920" s="2">
        <v>22.20959960266244</v>
      </c>
      <c r="D3920" s="2">
        <f t="shared" si="732"/>
        <v>50.482805999057241</v>
      </c>
      <c r="E3920" s="2">
        <f t="shared" si="733"/>
        <v>3.3836458100455364</v>
      </c>
      <c r="F3920" s="2">
        <f t="shared" si="741"/>
        <v>340</v>
      </c>
      <c r="G3920" s="2">
        <f t="shared" si="742"/>
        <v>0</v>
      </c>
      <c r="H3920" s="2">
        <f>MIN(Inputs!$B$2, (Inputs!$B$14 - F3920)/Inputs!$B$15)</f>
        <v>0</v>
      </c>
      <c r="I3920" s="2">
        <f>MAX(MIN(Inputs!$B$2, F3920*Inputs!$B$16, Inputs!$B$14*Inputs!$B$4 - G3920), 0)</f>
        <v>170</v>
      </c>
      <c r="J3920" s="2">
        <f>MAX(MIN(Inputs!$B$2, F3920*Inputs!$B$16, (Inputs!$B$14-F3920)/Inputs!$B$15)*Inputs!$B$9, 0)</f>
        <v>0</v>
      </c>
      <c r="K3920" s="2">
        <f>MAX(E3920*Inputs!$B$5 - B3920 - Inputs!$B$8, 0) * H3920</f>
        <v>0</v>
      </c>
      <c r="L3920" s="2">
        <f>IF(B3920 &gt;= D3920*Inputs!$B$10, MAX(B3920 - E3920/Inputs!$B$5 - Inputs!$B$8, 0) * I3920, 0)</f>
        <v>0</v>
      </c>
      <c r="M3920" s="2">
        <f t="shared" si="734"/>
        <v>0</v>
      </c>
      <c r="N3920" s="3" t="str">
        <f t="shared" si="735"/>
        <v>Idle</v>
      </c>
      <c r="O3920" s="3" t="str">
        <f t="shared" si="743"/>
        <v>Idle</v>
      </c>
      <c r="P3920" s="2">
        <f t="shared" si="736"/>
        <v>0</v>
      </c>
      <c r="Q3920" s="2">
        <f t="shared" si="737"/>
        <v>0</v>
      </c>
      <c r="R3920" s="2">
        <f t="shared" si="738"/>
        <v>0</v>
      </c>
      <c r="S3920" s="2">
        <f t="shared" si="739"/>
        <v>0</v>
      </c>
      <c r="T3920" s="2">
        <f t="shared" si="740"/>
        <v>0</v>
      </c>
      <c r="U3920" s="2">
        <f>IF(O3920="Reg", R3920 * Inputs!$B$7, 0)</f>
        <v>0</v>
      </c>
      <c r="V3920" s="2">
        <f>MAX(F3920 + P3920*Inputs!$B$15 - (Q3920/Inputs!$B$16) - U3920, 0)</f>
        <v>340</v>
      </c>
    </row>
    <row r="3921" spans="1:22" x14ac:dyDescent="0.3">
      <c r="A3921" s="1">
        <v>46186.291666666657</v>
      </c>
      <c r="B3921" s="2">
        <v>0</v>
      </c>
      <c r="C3921" s="2">
        <v>4.5142109772319507</v>
      </c>
      <c r="D3921" s="2">
        <f t="shared" si="732"/>
        <v>50.482805999057241</v>
      </c>
      <c r="E3921" s="2">
        <f t="shared" si="733"/>
        <v>9.2204375347710794</v>
      </c>
      <c r="F3921" s="2">
        <f t="shared" si="741"/>
        <v>340</v>
      </c>
      <c r="G3921" s="2">
        <f t="shared" si="742"/>
        <v>0</v>
      </c>
      <c r="H3921" s="2">
        <f>MIN(Inputs!$B$2, (Inputs!$B$14 - F3921)/Inputs!$B$15)</f>
        <v>0</v>
      </c>
      <c r="I3921" s="2">
        <f>MAX(MIN(Inputs!$B$2, F3921*Inputs!$B$16, Inputs!$B$14*Inputs!$B$4 - G3921), 0)</f>
        <v>170</v>
      </c>
      <c r="J3921" s="2">
        <f>MAX(MIN(Inputs!$B$2, F3921*Inputs!$B$16, (Inputs!$B$14-F3921)/Inputs!$B$15)*Inputs!$B$9, 0)</f>
        <v>0</v>
      </c>
      <c r="K3921" s="2">
        <f>MAX(E3921*Inputs!$B$5 - B3921 - Inputs!$B$8, 0) * H3921</f>
        <v>0</v>
      </c>
      <c r="L3921" s="2">
        <f>IF(B3921 &gt;= D3921*Inputs!$B$10, MAX(B3921 - E3921/Inputs!$B$5 - Inputs!$B$8, 0) * I3921, 0)</f>
        <v>0</v>
      </c>
      <c r="M3921" s="2">
        <f t="shared" si="734"/>
        <v>0</v>
      </c>
      <c r="N3921" s="3" t="str">
        <f t="shared" si="735"/>
        <v>Idle</v>
      </c>
      <c r="O3921" s="3" t="str">
        <f t="shared" si="743"/>
        <v>Idle</v>
      </c>
      <c r="P3921" s="2">
        <f t="shared" si="736"/>
        <v>0</v>
      </c>
      <c r="Q3921" s="2">
        <f t="shared" si="737"/>
        <v>0</v>
      </c>
      <c r="R3921" s="2">
        <f t="shared" si="738"/>
        <v>0</v>
      </c>
      <c r="S3921" s="2">
        <f t="shared" si="739"/>
        <v>0</v>
      </c>
      <c r="T3921" s="2">
        <f t="shared" si="740"/>
        <v>0</v>
      </c>
      <c r="U3921" s="2">
        <f>IF(O3921="Reg", R3921 * Inputs!$B$7, 0)</f>
        <v>0</v>
      </c>
      <c r="V3921" s="2">
        <f>MAX(F3921 + P3921*Inputs!$B$15 - (Q3921/Inputs!$B$16) - U3921, 0)</f>
        <v>340</v>
      </c>
    </row>
    <row r="3922" spans="1:22" x14ac:dyDescent="0.3">
      <c r="A3922" s="1">
        <v>46186.333333333343</v>
      </c>
      <c r="B3922" s="2">
        <v>0</v>
      </c>
      <c r="C3922" s="2">
        <v>6.8653583254444026</v>
      </c>
      <c r="D3922" s="2">
        <f t="shared" si="732"/>
        <v>50.482805999057241</v>
      </c>
      <c r="E3922" s="2">
        <f t="shared" si="733"/>
        <v>17.388290078955134</v>
      </c>
      <c r="F3922" s="2">
        <f t="shared" si="741"/>
        <v>340</v>
      </c>
      <c r="G3922" s="2">
        <f t="shared" si="742"/>
        <v>0</v>
      </c>
      <c r="H3922" s="2">
        <f>MIN(Inputs!$B$2, (Inputs!$B$14 - F3922)/Inputs!$B$15)</f>
        <v>0</v>
      </c>
      <c r="I3922" s="2">
        <f>MAX(MIN(Inputs!$B$2, F3922*Inputs!$B$16, Inputs!$B$14*Inputs!$B$4 - G3922), 0)</f>
        <v>170</v>
      </c>
      <c r="J3922" s="2">
        <f>MAX(MIN(Inputs!$B$2, F3922*Inputs!$B$16, (Inputs!$B$14-F3922)/Inputs!$B$15)*Inputs!$B$9, 0)</f>
        <v>0</v>
      </c>
      <c r="K3922" s="2">
        <f>MAX(E3922*Inputs!$B$5 - B3922 - Inputs!$B$8, 0) * H3922</f>
        <v>0</v>
      </c>
      <c r="L3922" s="2">
        <f>IF(B3922 &gt;= D3922*Inputs!$B$10, MAX(B3922 - E3922/Inputs!$B$5 - Inputs!$B$8, 0) * I3922, 0)</f>
        <v>0</v>
      </c>
      <c r="M3922" s="2">
        <f t="shared" si="734"/>
        <v>0</v>
      </c>
      <c r="N3922" s="3" t="str">
        <f t="shared" si="735"/>
        <v>Idle</v>
      </c>
      <c r="O3922" s="3" t="str">
        <f t="shared" si="743"/>
        <v>Idle</v>
      </c>
      <c r="P3922" s="2">
        <f t="shared" si="736"/>
        <v>0</v>
      </c>
      <c r="Q3922" s="2">
        <f t="shared" si="737"/>
        <v>0</v>
      </c>
      <c r="R3922" s="2">
        <f t="shared" si="738"/>
        <v>0</v>
      </c>
      <c r="S3922" s="2">
        <f t="shared" si="739"/>
        <v>0</v>
      </c>
      <c r="T3922" s="2">
        <f t="shared" si="740"/>
        <v>0</v>
      </c>
      <c r="U3922" s="2">
        <f>IF(O3922="Reg", R3922 * Inputs!$B$7, 0)</f>
        <v>0</v>
      </c>
      <c r="V3922" s="2">
        <f>MAX(F3922 + P3922*Inputs!$B$15 - (Q3922/Inputs!$B$16) - U3922, 0)</f>
        <v>340</v>
      </c>
    </row>
    <row r="3923" spans="1:22" x14ac:dyDescent="0.3">
      <c r="A3923" s="1">
        <v>46186.375</v>
      </c>
      <c r="B3923" s="2">
        <v>0</v>
      </c>
      <c r="C3923" s="2">
        <v>25.344598940120221</v>
      </c>
      <c r="D3923" s="2">
        <f t="shared" si="732"/>
        <v>50.482805999057241</v>
      </c>
      <c r="E3923" s="2">
        <f t="shared" si="733"/>
        <v>26.687972342558094</v>
      </c>
      <c r="F3923" s="2">
        <f t="shared" si="741"/>
        <v>340</v>
      </c>
      <c r="G3923" s="2">
        <f t="shared" si="742"/>
        <v>0</v>
      </c>
      <c r="H3923" s="2">
        <f>MIN(Inputs!$B$2, (Inputs!$B$14 - F3923)/Inputs!$B$15)</f>
        <v>0</v>
      </c>
      <c r="I3923" s="2">
        <f>MAX(MIN(Inputs!$B$2, F3923*Inputs!$B$16, Inputs!$B$14*Inputs!$B$4 - G3923), 0)</f>
        <v>170</v>
      </c>
      <c r="J3923" s="2">
        <f>MAX(MIN(Inputs!$B$2, F3923*Inputs!$B$16, (Inputs!$B$14-F3923)/Inputs!$B$15)*Inputs!$B$9, 0)</f>
        <v>0</v>
      </c>
      <c r="K3923" s="2">
        <f>MAX(E3923*Inputs!$B$5 - B3923 - Inputs!$B$8, 0) * H3923</f>
        <v>0</v>
      </c>
      <c r="L3923" s="2">
        <f>IF(B3923 &gt;= D3923*Inputs!$B$10, MAX(B3923 - E3923/Inputs!$B$5 - Inputs!$B$8, 0) * I3923, 0)</f>
        <v>0</v>
      </c>
      <c r="M3923" s="2">
        <f t="shared" si="734"/>
        <v>0</v>
      </c>
      <c r="N3923" s="3" t="str">
        <f t="shared" si="735"/>
        <v>Idle</v>
      </c>
      <c r="O3923" s="3" t="str">
        <f t="shared" si="743"/>
        <v>Idle</v>
      </c>
      <c r="P3923" s="2">
        <f t="shared" si="736"/>
        <v>0</v>
      </c>
      <c r="Q3923" s="2">
        <f t="shared" si="737"/>
        <v>0</v>
      </c>
      <c r="R3923" s="2">
        <f t="shared" si="738"/>
        <v>0</v>
      </c>
      <c r="S3923" s="2">
        <f t="shared" si="739"/>
        <v>0</v>
      </c>
      <c r="T3923" s="2">
        <f t="shared" si="740"/>
        <v>0</v>
      </c>
      <c r="U3923" s="2">
        <f>IF(O3923="Reg", R3923 * Inputs!$B$7, 0)</f>
        <v>0</v>
      </c>
      <c r="V3923" s="2">
        <f>MAX(F3923 + P3923*Inputs!$B$15 - (Q3923/Inputs!$B$16) - U3923, 0)</f>
        <v>340</v>
      </c>
    </row>
    <row r="3924" spans="1:22" x14ac:dyDescent="0.3">
      <c r="A3924" s="1">
        <v>46186.416666666657</v>
      </c>
      <c r="B3924" s="2">
        <v>3.95405716879291</v>
      </c>
      <c r="C3924" s="2">
        <v>7.4023846390796857</v>
      </c>
      <c r="D3924" s="2">
        <f t="shared" si="732"/>
        <v>50.482805999057241</v>
      </c>
      <c r="E3924" s="2">
        <f t="shared" si="733"/>
        <v>52.145724912253037</v>
      </c>
      <c r="F3924" s="2">
        <f t="shared" si="741"/>
        <v>340</v>
      </c>
      <c r="G3924" s="2">
        <f t="shared" si="742"/>
        <v>0</v>
      </c>
      <c r="H3924" s="2">
        <f>MIN(Inputs!$B$2, (Inputs!$B$14 - F3924)/Inputs!$B$15)</f>
        <v>0</v>
      </c>
      <c r="I3924" s="2">
        <f>MAX(MIN(Inputs!$B$2, F3924*Inputs!$B$16, Inputs!$B$14*Inputs!$B$4 - G3924), 0)</f>
        <v>170</v>
      </c>
      <c r="J3924" s="2">
        <f>MAX(MIN(Inputs!$B$2, F3924*Inputs!$B$16, (Inputs!$B$14-F3924)/Inputs!$B$15)*Inputs!$B$9, 0)</f>
        <v>0</v>
      </c>
      <c r="K3924" s="2">
        <f>MAX(E3924*Inputs!$B$5 - B3924 - Inputs!$B$8, 0) * H3924</f>
        <v>0</v>
      </c>
      <c r="L3924" s="2">
        <f>IF(B3924 &gt;= D3924*Inputs!$B$10, MAX(B3924 - E3924/Inputs!$B$5 - Inputs!$B$8, 0) * I3924, 0)</f>
        <v>0</v>
      </c>
      <c r="M3924" s="2">
        <f t="shared" si="734"/>
        <v>0</v>
      </c>
      <c r="N3924" s="3" t="str">
        <f t="shared" si="735"/>
        <v>Idle</v>
      </c>
      <c r="O3924" s="3" t="str">
        <f t="shared" si="743"/>
        <v>Idle</v>
      </c>
      <c r="P3924" s="2">
        <f t="shared" si="736"/>
        <v>0</v>
      </c>
      <c r="Q3924" s="2">
        <f t="shared" si="737"/>
        <v>0</v>
      </c>
      <c r="R3924" s="2">
        <f t="shared" si="738"/>
        <v>0</v>
      </c>
      <c r="S3924" s="2">
        <f t="shared" si="739"/>
        <v>0</v>
      </c>
      <c r="T3924" s="2">
        <f t="shared" si="740"/>
        <v>0</v>
      </c>
      <c r="U3924" s="2">
        <f>IF(O3924="Reg", R3924 * Inputs!$B$7, 0)</f>
        <v>0</v>
      </c>
      <c r="V3924" s="2">
        <f>MAX(F3924 + P3924*Inputs!$B$15 - (Q3924/Inputs!$B$16) - U3924, 0)</f>
        <v>340</v>
      </c>
    </row>
    <row r="3925" spans="1:22" x14ac:dyDescent="0.3">
      <c r="A3925" s="1">
        <v>46186.458333333343</v>
      </c>
      <c r="B3925" s="2">
        <v>16.347817691480309</v>
      </c>
      <c r="C3925" s="2">
        <v>3.74697734199682</v>
      </c>
      <c r="D3925" s="2">
        <f t="shared" si="732"/>
        <v>50.482805999057241</v>
      </c>
      <c r="E3925" s="2">
        <f t="shared" si="733"/>
        <v>91.038376625605295</v>
      </c>
      <c r="F3925" s="2">
        <f t="shared" si="741"/>
        <v>340</v>
      </c>
      <c r="G3925" s="2">
        <f t="shared" si="742"/>
        <v>0</v>
      </c>
      <c r="H3925" s="2">
        <f>MIN(Inputs!$B$2, (Inputs!$B$14 - F3925)/Inputs!$B$15)</f>
        <v>0</v>
      </c>
      <c r="I3925" s="2">
        <f>MAX(MIN(Inputs!$B$2, F3925*Inputs!$B$16, Inputs!$B$14*Inputs!$B$4 - G3925), 0)</f>
        <v>170</v>
      </c>
      <c r="J3925" s="2">
        <f>MAX(MIN(Inputs!$B$2, F3925*Inputs!$B$16, (Inputs!$B$14-F3925)/Inputs!$B$15)*Inputs!$B$9, 0)</f>
        <v>0</v>
      </c>
      <c r="K3925" s="2">
        <f>MAX(E3925*Inputs!$B$5 - B3925 - Inputs!$B$8, 0) * H3925</f>
        <v>0</v>
      </c>
      <c r="L3925" s="2">
        <f>IF(B3925 &gt;= D3925*Inputs!$B$10, MAX(B3925 - E3925/Inputs!$B$5 - Inputs!$B$8, 0) * I3925, 0)</f>
        <v>0</v>
      </c>
      <c r="M3925" s="2">
        <f t="shared" si="734"/>
        <v>0</v>
      </c>
      <c r="N3925" s="3" t="str">
        <f t="shared" si="735"/>
        <v>Idle</v>
      </c>
      <c r="O3925" s="3" t="str">
        <f t="shared" si="743"/>
        <v>Idle</v>
      </c>
      <c r="P3925" s="2">
        <f t="shared" si="736"/>
        <v>0</v>
      </c>
      <c r="Q3925" s="2">
        <f t="shared" si="737"/>
        <v>0</v>
      </c>
      <c r="R3925" s="2">
        <f t="shared" si="738"/>
        <v>0</v>
      </c>
      <c r="S3925" s="2">
        <f t="shared" si="739"/>
        <v>0</v>
      </c>
      <c r="T3925" s="2">
        <f t="shared" si="740"/>
        <v>0</v>
      </c>
      <c r="U3925" s="2">
        <f>IF(O3925="Reg", R3925 * Inputs!$B$7, 0)</f>
        <v>0</v>
      </c>
      <c r="V3925" s="2">
        <f>MAX(F3925 + P3925*Inputs!$B$15 - (Q3925/Inputs!$B$16) - U3925, 0)</f>
        <v>340</v>
      </c>
    </row>
    <row r="3926" spans="1:22" x14ac:dyDescent="0.3">
      <c r="A3926" s="1">
        <v>46186.5</v>
      </c>
      <c r="B3926" s="2">
        <v>35.020750348353253</v>
      </c>
      <c r="C3926" s="2">
        <v>18.902565485616229</v>
      </c>
      <c r="D3926" s="2">
        <f t="shared" si="732"/>
        <v>50.482805999057241</v>
      </c>
      <c r="E3926" s="2">
        <f t="shared" si="733"/>
        <v>116.88447073369953</v>
      </c>
      <c r="F3926" s="2">
        <f t="shared" si="741"/>
        <v>340</v>
      </c>
      <c r="G3926" s="2">
        <f t="shared" si="742"/>
        <v>0</v>
      </c>
      <c r="H3926" s="2">
        <f>MIN(Inputs!$B$2, (Inputs!$B$14 - F3926)/Inputs!$B$15)</f>
        <v>0</v>
      </c>
      <c r="I3926" s="2">
        <f>MAX(MIN(Inputs!$B$2, F3926*Inputs!$B$16, Inputs!$B$14*Inputs!$B$4 - G3926), 0)</f>
        <v>170</v>
      </c>
      <c r="J3926" s="2">
        <f>MAX(MIN(Inputs!$B$2, F3926*Inputs!$B$16, (Inputs!$B$14-F3926)/Inputs!$B$15)*Inputs!$B$9, 0)</f>
        <v>0</v>
      </c>
      <c r="K3926" s="2">
        <f>MAX(E3926*Inputs!$B$5 - B3926 - Inputs!$B$8, 0) * H3926</f>
        <v>0</v>
      </c>
      <c r="L3926" s="2">
        <f>IF(B3926 &gt;= D3926*Inputs!$B$10, MAX(B3926 - E3926/Inputs!$B$5 - Inputs!$B$8, 0) * I3926, 0)</f>
        <v>0</v>
      </c>
      <c r="M3926" s="2">
        <f t="shared" si="734"/>
        <v>0</v>
      </c>
      <c r="N3926" s="3" t="str">
        <f t="shared" si="735"/>
        <v>Idle</v>
      </c>
      <c r="O3926" s="3" t="str">
        <f t="shared" si="743"/>
        <v>Idle</v>
      </c>
      <c r="P3926" s="2">
        <f t="shared" si="736"/>
        <v>0</v>
      </c>
      <c r="Q3926" s="2">
        <f t="shared" si="737"/>
        <v>0</v>
      </c>
      <c r="R3926" s="2">
        <f t="shared" si="738"/>
        <v>0</v>
      </c>
      <c r="S3926" s="2">
        <f t="shared" si="739"/>
        <v>0</v>
      </c>
      <c r="T3926" s="2">
        <f t="shared" si="740"/>
        <v>0</v>
      </c>
      <c r="U3926" s="2">
        <f>IF(O3926="Reg", R3926 * Inputs!$B$7, 0)</f>
        <v>0</v>
      </c>
      <c r="V3926" s="2">
        <f>MAX(F3926 + P3926*Inputs!$B$15 - (Q3926/Inputs!$B$16) - U3926, 0)</f>
        <v>340</v>
      </c>
    </row>
    <row r="3927" spans="1:22" x14ac:dyDescent="0.3">
      <c r="A3927" s="1">
        <v>46186.541666666657</v>
      </c>
      <c r="B3927" s="2">
        <v>49.007115265104318</v>
      </c>
      <c r="C3927" s="2">
        <v>4.1969895499094516</v>
      </c>
      <c r="D3927" s="2">
        <f t="shared" si="732"/>
        <v>50.482805999057241</v>
      </c>
      <c r="E3927" s="2">
        <f t="shared" si="733"/>
        <v>126.74030085766962</v>
      </c>
      <c r="F3927" s="2">
        <f t="shared" si="741"/>
        <v>340</v>
      </c>
      <c r="G3927" s="2">
        <f t="shared" si="742"/>
        <v>0</v>
      </c>
      <c r="H3927" s="2">
        <f>MIN(Inputs!$B$2, (Inputs!$B$14 - F3927)/Inputs!$B$15)</f>
        <v>0</v>
      </c>
      <c r="I3927" s="2">
        <f>MAX(MIN(Inputs!$B$2, F3927*Inputs!$B$16, Inputs!$B$14*Inputs!$B$4 - G3927), 0)</f>
        <v>170</v>
      </c>
      <c r="J3927" s="2">
        <f>MAX(MIN(Inputs!$B$2, F3927*Inputs!$B$16, (Inputs!$B$14-F3927)/Inputs!$B$15)*Inputs!$B$9, 0)</f>
        <v>0</v>
      </c>
      <c r="K3927" s="2">
        <f>MAX(E3927*Inputs!$B$5 - B3927 - Inputs!$B$8, 0) * H3927</f>
        <v>0</v>
      </c>
      <c r="L3927" s="2">
        <f>IF(B3927 &gt;= D3927*Inputs!$B$10, MAX(B3927 - E3927/Inputs!$B$5 - Inputs!$B$8, 0) * I3927, 0)</f>
        <v>0</v>
      </c>
      <c r="M3927" s="2">
        <f t="shared" si="734"/>
        <v>0</v>
      </c>
      <c r="N3927" s="3" t="str">
        <f t="shared" si="735"/>
        <v>Idle</v>
      </c>
      <c r="O3927" s="3" t="str">
        <f t="shared" si="743"/>
        <v>Idle</v>
      </c>
      <c r="P3927" s="2">
        <f t="shared" si="736"/>
        <v>0</v>
      </c>
      <c r="Q3927" s="2">
        <f t="shared" si="737"/>
        <v>0</v>
      </c>
      <c r="R3927" s="2">
        <f t="shared" si="738"/>
        <v>0</v>
      </c>
      <c r="S3927" s="2">
        <f t="shared" si="739"/>
        <v>0</v>
      </c>
      <c r="T3927" s="2">
        <f t="shared" si="740"/>
        <v>0</v>
      </c>
      <c r="U3927" s="2">
        <f>IF(O3927="Reg", R3927 * Inputs!$B$7, 0)</f>
        <v>0</v>
      </c>
      <c r="V3927" s="2">
        <f>MAX(F3927 + P3927*Inputs!$B$15 - (Q3927/Inputs!$B$16) - U3927, 0)</f>
        <v>340</v>
      </c>
    </row>
    <row r="3928" spans="1:22" x14ac:dyDescent="0.3">
      <c r="A3928" s="1">
        <v>46186.583333333343</v>
      </c>
      <c r="B3928" s="2">
        <v>55.798093581617778</v>
      </c>
      <c r="C3928" s="2">
        <v>9.1455108997165375</v>
      </c>
      <c r="D3928" s="2">
        <f t="shared" si="732"/>
        <v>50.482805999057241</v>
      </c>
      <c r="E3928" s="2">
        <f t="shared" si="733"/>
        <v>134.62010751548181</v>
      </c>
      <c r="F3928" s="2">
        <f t="shared" si="741"/>
        <v>340</v>
      </c>
      <c r="G3928" s="2">
        <f t="shared" si="742"/>
        <v>0</v>
      </c>
      <c r="H3928" s="2">
        <f>MIN(Inputs!$B$2, (Inputs!$B$14 - F3928)/Inputs!$B$15)</f>
        <v>0</v>
      </c>
      <c r="I3928" s="2">
        <f>MAX(MIN(Inputs!$B$2, F3928*Inputs!$B$16, Inputs!$B$14*Inputs!$B$4 - G3928), 0)</f>
        <v>170</v>
      </c>
      <c r="J3928" s="2">
        <f>MAX(MIN(Inputs!$B$2, F3928*Inputs!$B$16, (Inputs!$B$14-F3928)/Inputs!$B$15)*Inputs!$B$9, 0)</f>
        <v>0</v>
      </c>
      <c r="K3928" s="2">
        <f>MAX(E3928*Inputs!$B$5 - B3928 - Inputs!$B$8, 0) * H3928</f>
        <v>0</v>
      </c>
      <c r="L3928" s="2">
        <f>IF(B3928 &gt;= D3928*Inputs!$B$10, MAX(B3928 - E3928/Inputs!$B$5 - Inputs!$B$8, 0) * I3928, 0)</f>
        <v>0</v>
      </c>
      <c r="M3928" s="2">
        <f t="shared" si="734"/>
        <v>0</v>
      </c>
      <c r="N3928" s="3" t="str">
        <f t="shared" si="735"/>
        <v>Idle</v>
      </c>
      <c r="O3928" s="3" t="str">
        <f t="shared" si="743"/>
        <v>Idle</v>
      </c>
      <c r="P3928" s="2">
        <f t="shared" si="736"/>
        <v>0</v>
      </c>
      <c r="Q3928" s="2">
        <f t="shared" si="737"/>
        <v>0</v>
      </c>
      <c r="R3928" s="2">
        <f t="shared" si="738"/>
        <v>0</v>
      </c>
      <c r="S3928" s="2">
        <f t="shared" si="739"/>
        <v>0</v>
      </c>
      <c r="T3928" s="2">
        <f t="shared" si="740"/>
        <v>0</v>
      </c>
      <c r="U3928" s="2">
        <f>IF(O3928="Reg", R3928 * Inputs!$B$7, 0)</f>
        <v>0</v>
      </c>
      <c r="V3928" s="2">
        <f>MAX(F3928 + P3928*Inputs!$B$15 - (Q3928/Inputs!$B$16) - U3928, 0)</f>
        <v>340</v>
      </c>
    </row>
    <row r="3929" spans="1:22" x14ac:dyDescent="0.3">
      <c r="A3929" s="1">
        <v>46186.625</v>
      </c>
      <c r="B3929" s="2">
        <v>152.74651541816971</v>
      </c>
      <c r="C3929" s="2">
        <v>8.638916501619212</v>
      </c>
      <c r="D3929" s="2">
        <f t="shared" si="732"/>
        <v>50.482805999057241</v>
      </c>
      <c r="E3929" s="2">
        <f t="shared" si="733"/>
        <v>136.8801623370791</v>
      </c>
      <c r="F3929" s="2">
        <f t="shared" si="741"/>
        <v>340</v>
      </c>
      <c r="G3929" s="2">
        <f t="shared" si="742"/>
        <v>0</v>
      </c>
      <c r="H3929" s="2">
        <f>MIN(Inputs!$B$2, (Inputs!$B$14 - F3929)/Inputs!$B$15)</f>
        <v>0</v>
      </c>
      <c r="I3929" s="2">
        <f>MAX(MIN(Inputs!$B$2, F3929*Inputs!$B$16, Inputs!$B$14*Inputs!$B$4 - G3929), 0)</f>
        <v>170</v>
      </c>
      <c r="J3929" s="2">
        <f>MAX(MIN(Inputs!$B$2, F3929*Inputs!$B$16, (Inputs!$B$14-F3929)/Inputs!$B$15)*Inputs!$B$9, 0)</f>
        <v>0</v>
      </c>
      <c r="K3929" s="2">
        <f>MAX(E3929*Inputs!$B$5 - B3929 - Inputs!$B$8, 0) * H3929</f>
        <v>0</v>
      </c>
      <c r="L3929" s="2">
        <f>IF(B3929 &gt;= D3929*Inputs!$B$10, MAX(B3929 - E3929/Inputs!$B$5 - Inputs!$B$8, 0) * I3929, 0)</f>
        <v>0</v>
      </c>
      <c r="M3929" s="2">
        <f t="shared" si="734"/>
        <v>0</v>
      </c>
      <c r="N3929" s="3" t="str">
        <f t="shared" si="735"/>
        <v>Idle</v>
      </c>
      <c r="O3929" s="3" t="str">
        <f t="shared" si="743"/>
        <v>Idle</v>
      </c>
      <c r="P3929" s="2">
        <f t="shared" si="736"/>
        <v>0</v>
      </c>
      <c r="Q3929" s="2">
        <f t="shared" si="737"/>
        <v>0</v>
      </c>
      <c r="R3929" s="2">
        <f t="shared" si="738"/>
        <v>0</v>
      </c>
      <c r="S3929" s="2">
        <f t="shared" si="739"/>
        <v>0</v>
      </c>
      <c r="T3929" s="2">
        <f t="shared" si="740"/>
        <v>0</v>
      </c>
      <c r="U3929" s="2">
        <f>IF(O3929="Reg", R3929 * Inputs!$B$7, 0)</f>
        <v>0</v>
      </c>
      <c r="V3929" s="2">
        <f>MAX(F3929 + P3929*Inputs!$B$15 - (Q3929/Inputs!$B$16) - U3929, 0)</f>
        <v>340</v>
      </c>
    </row>
    <row r="3930" spans="1:22" x14ac:dyDescent="0.3">
      <c r="A3930" s="1">
        <v>46186.666666666657</v>
      </c>
      <c r="B3930" s="2">
        <v>237.30996744890649</v>
      </c>
      <c r="C3930" s="2">
        <v>7.8121719393097537</v>
      </c>
      <c r="D3930" s="2">
        <f t="shared" si="732"/>
        <v>50.482805999057241</v>
      </c>
      <c r="E3930" s="2">
        <f t="shared" si="733"/>
        <v>122.91858718978754</v>
      </c>
      <c r="F3930" s="2">
        <f t="shared" si="741"/>
        <v>340</v>
      </c>
      <c r="G3930" s="2">
        <f t="shared" si="742"/>
        <v>0</v>
      </c>
      <c r="H3930" s="2">
        <f>MIN(Inputs!$B$2, (Inputs!$B$14 - F3930)/Inputs!$B$15)</f>
        <v>0</v>
      </c>
      <c r="I3930" s="2">
        <f>MAX(MIN(Inputs!$B$2, F3930*Inputs!$B$16, Inputs!$B$14*Inputs!$B$4 - G3930), 0)</f>
        <v>170</v>
      </c>
      <c r="J3930" s="2">
        <f>MAX(MIN(Inputs!$B$2, F3930*Inputs!$B$16, (Inputs!$B$14-F3930)/Inputs!$B$15)*Inputs!$B$9, 0)</f>
        <v>0</v>
      </c>
      <c r="K3930" s="2">
        <f>MAX(E3930*Inputs!$B$5 - B3930 - Inputs!$B$8, 0) * H3930</f>
        <v>0</v>
      </c>
      <c r="L3930" s="2">
        <f>IF(B3930 &gt;= D3930*Inputs!$B$10, MAX(B3930 - E3930/Inputs!$B$5 - Inputs!$B$8, 0) * I3930, 0)</f>
        <v>13197.0583046506</v>
      </c>
      <c r="M3930" s="2">
        <f t="shared" si="734"/>
        <v>0</v>
      </c>
      <c r="N3930" s="3" t="str">
        <f t="shared" si="735"/>
        <v>Discharge</v>
      </c>
      <c r="O3930" s="3" t="str">
        <f t="shared" si="743"/>
        <v>Discharge</v>
      </c>
      <c r="P3930" s="2">
        <f t="shared" si="736"/>
        <v>0</v>
      </c>
      <c r="Q3930" s="2">
        <f t="shared" si="737"/>
        <v>170</v>
      </c>
      <c r="R3930" s="2">
        <f t="shared" si="738"/>
        <v>0</v>
      </c>
      <c r="S3930" s="2">
        <f t="shared" si="739"/>
        <v>40342.694466314104</v>
      </c>
      <c r="T3930" s="2">
        <f t="shared" si="740"/>
        <v>0</v>
      </c>
      <c r="U3930" s="2">
        <f>IF(O3930="Reg", R3930 * Inputs!$B$7, 0)</f>
        <v>0</v>
      </c>
      <c r="V3930" s="2">
        <f>MAX(F3930 + P3930*Inputs!$B$15 - (Q3930/Inputs!$B$16) - U3930, 0)</f>
        <v>170</v>
      </c>
    </row>
    <row r="3931" spans="1:22" x14ac:dyDescent="0.3">
      <c r="A3931" s="1">
        <v>46186.708333333343</v>
      </c>
      <c r="B3931" s="2">
        <v>171.42438234004561</v>
      </c>
      <c r="C3931" s="2">
        <v>1.728071464987756</v>
      </c>
      <c r="D3931" s="2">
        <f t="shared" si="732"/>
        <v>50.482805999057241</v>
      </c>
      <c r="E3931" s="2">
        <f t="shared" si="733"/>
        <v>93.220193814057424</v>
      </c>
      <c r="F3931" s="2">
        <f t="shared" si="741"/>
        <v>170</v>
      </c>
      <c r="G3931" s="2">
        <f t="shared" si="742"/>
        <v>170</v>
      </c>
      <c r="H3931" s="2">
        <f>MIN(Inputs!$B$2, (Inputs!$B$14 - F3931)/Inputs!$B$15)</f>
        <v>170</v>
      </c>
      <c r="I3931" s="2">
        <f>MAX(MIN(Inputs!$B$2, F3931*Inputs!$B$16, Inputs!$B$14*Inputs!$B$4 - G3931), 0)</f>
        <v>170</v>
      </c>
      <c r="J3931" s="2">
        <f>MAX(MIN(Inputs!$B$2, F3931*Inputs!$B$16, (Inputs!$B$14-F3931)/Inputs!$B$15)*Inputs!$B$9, 0)</f>
        <v>136</v>
      </c>
      <c r="K3931" s="2">
        <f>MAX(E3931*Inputs!$B$5 - B3931 - Inputs!$B$8, 0) * H3931</f>
        <v>0</v>
      </c>
      <c r="L3931" s="2">
        <f>IF(B3931 &gt;= D3931*Inputs!$B$10, MAX(B3931 - E3931/Inputs!$B$5 - Inputs!$B$8, 0) * I3931, 0)</f>
        <v>7733.6984655466604</v>
      </c>
      <c r="M3931" s="2">
        <f t="shared" si="734"/>
        <v>235.01771923833482</v>
      </c>
      <c r="N3931" s="3" t="str">
        <f t="shared" si="735"/>
        <v>Discharge</v>
      </c>
      <c r="O3931" s="3" t="str">
        <f t="shared" si="743"/>
        <v>Discharge</v>
      </c>
      <c r="P3931" s="2">
        <f t="shared" si="736"/>
        <v>0</v>
      </c>
      <c r="Q3931" s="2">
        <f t="shared" si="737"/>
        <v>170</v>
      </c>
      <c r="R3931" s="2">
        <f t="shared" si="738"/>
        <v>0</v>
      </c>
      <c r="S3931" s="2">
        <f t="shared" si="739"/>
        <v>29142.144997807754</v>
      </c>
      <c r="T3931" s="2">
        <f t="shared" si="740"/>
        <v>0</v>
      </c>
      <c r="U3931" s="2">
        <f>IF(O3931="Reg", R3931 * Inputs!$B$7, 0)</f>
        <v>0</v>
      </c>
      <c r="V3931" s="2">
        <f>MAX(F3931 + P3931*Inputs!$B$15 - (Q3931/Inputs!$B$16) - U3931, 0)</f>
        <v>0</v>
      </c>
    </row>
    <row r="3932" spans="1:22" x14ac:dyDescent="0.3">
      <c r="A3932" s="1">
        <v>46186.75</v>
      </c>
      <c r="B3932" s="2">
        <v>94.155731092173824</v>
      </c>
      <c r="C3932" s="2">
        <v>25.312696114617921</v>
      </c>
      <c r="D3932" s="2">
        <f t="shared" si="732"/>
        <v>50.482805999057241</v>
      </c>
      <c r="E3932" s="2">
        <f t="shared" si="733"/>
        <v>71.955456887773977</v>
      </c>
      <c r="F3932" s="2">
        <f t="shared" si="741"/>
        <v>0</v>
      </c>
      <c r="G3932" s="2">
        <f t="shared" si="742"/>
        <v>340</v>
      </c>
      <c r="H3932" s="2">
        <f>MIN(Inputs!$B$2, (Inputs!$B$14 - F3932)/Inputs!$B$15)</f>
        <v>170</v>
      </c>
      <c r="I3932" s="2">
        <f>MAX(MIN(Inputs!$B$2, F3932*Inputs!$B$16, Inputs!$B$14*Inputs!$B$4 - G3932), 0)</f>
        <v>0</v>
      </c>
      <c r="J3932" s="2">
        <f>MAX(MIN(Inputs!$B$2, F3932*Inputs!$B$16, (Inputs!$B$14-F3932)/Inputs!$B$15)*Inputs!$B$9, 0)</f>
        <v>0</v>
      </c>
      <c r="K3932" s="2">
        <f>MAX(E3932*Inputs!$B$5 - B3932 - Inputs!$B$8, 0) * H3932</f>
        <v>0</v>
      </c>
      <c r="L3932" s="2">
        <f>IF(B3932 &gt;= D3932*Inputs!$B$10, MAX(B3932 - E3932/Inputs!$B$5 - Inputs!$B$8, 0) * I3932, 0)</f>
        <v>0</v>
      </c>
      <c r="M3932" s="2">
        <f t="shared" si="734"/>
        <v>0</v>
      </c>
      <c r="N3932" s="3" t="str">
        <f t="shared" si="735"/>
        <v>Idle</v>
      </c>
      <c r="O3932" s="3" t="str">
        <f t="shared" si="743"/>
        <v>Idle</v>
      </c>
      <c r="P3932" s="2">
        <f t="shared" si="736"/>
        <v>0</v>
      </c>
      <c r="Q3932" s="2">
        <f t="shared" si="737"/>
        <v>0</v>
      </c>
      <c r="R3932" s="2">
        <f t="shared" si="738"/>
        <v>0</v>
      </c>
      <c r="S3932" s="2">
        <f t="shared" si="739"/>
        <v>0</v>
      </c>
      <c r="T3932" s="2">
        <f t="shared" si="740"/>
        <v>0</v>
      </c>
      <c r="U3932" s="2">
        <f>IF(O3932="Reg", R3932 * Inputs!$B$7, 0)</f>
        <v>0</v>
      </c>
      <c r="V3932" s="2">
        <f>MAX(F3932 + P3932*Inputs!$B$15 - (Q3932/Inputs!$B$16) - U3932, 0)</f>
        <v>0</v>
      </c>
    </row>
    <row r="3933" spans="1:22" x14ac:dyDescent="0.3">
      <c r="A3933" s="1">
        <v>46186.791666666657</v>
      </c>
      <c r="B3933" s="2">
        <v>96.285955211977438</v>
      </c>
      <c r="C3933" s="2">
        <v>3.9008429443352939</v>
      </c>
      <c r="D3933" s="2">
        <f t="shared" si="732"/>
        <v>50.482805999057241</v>
      </c>
      <c r="E3933" s="2">
        <f t="shared" si="733"/>
        <v>60.728014513969562</v>
      </c>
      <c r="F3933" s="2">
        <f t="shared" si="741"/>
        <v>0</v>
      </c>
      <c r="G3933" s="2">
        <f t="shared" si="742"/>
        <v>340</v>
      </c>
      <c r="H3933" s="2">
        <f>MIN(Inputs!$B$2, (Inputs!$B$14 - F3933)/Inputs!$B$15)</f>
        <v>170</v>
      </c>
      <c r="I3933" s="2">
        <f>MAX(MIN(Inputs!$B$2, F3933*Inputs!$B$16, Inputs!$B$14*Inputs!$B$4 - G3933), 0)</f>
        <v>0</v>
      </c>
      <c r="J3933" s="2">
        <f>MAX(MIN(Inputs!$B$2, F3933*Inputs!$B$16, (Inputs!$B$14-F3933)/Inputs!$B$15)*Inputs!$B$9, 0)</f>
        <v>0</v>
      </c>
      <c r="K3933" s="2">
        <f>MAX(E3933*Inputs!$B$5 - B3933 - Inputs!$B$8, 0) * H3933</f>
        <v>0</v>
      </c>
      <c r="L3933" s="2">
        <f>IF(B3933 &gt;= D3933*Inputs!$B$10, MAX(B3933 - E3933/Inputs!$B$5 - Inputs!$B$8, 0) * I3933, 0)</f>
        <v>0</v>
      </c>
      <c r="M3933" s="2">
        <f t="shared" si="734"/>
        <v>0</v>
      </c>
      <c r="N3933" s="3" t="str">
        <f t="shared" si="735"/>
        <v>Idle</v>
      </c>
      <c r="O3933" s="3" t="str">
        <f t="shared" si="743"/>
        <v>Idle</v>
      </c>
      <c r="P3933" s="2">
        <f t="shared" si="736"/>
        <v>0</v>
      </c>
      <c r="Q3933" s="2">
        <f t="shared" si="737"/>
        <v>0</v>
      </c>
      <c r="R3933" s="2">
        <f t="shared" si="738"/>
        <v>0</v>
      </c>
      <c r="S3933" s="2">
        <f t="shared" si="739"/>
        <v>0</v>
      </c>
      <c r="T3933" s="2">
        <f t="shared" si="740"/>
        <v>0</v>
      </c>
      <c r="U3933" s="2">
        <f>IF(O3933="Reg", R3933 * Inputs!$B$7, 0)</f>
        <v>0</v>
      </c>
      <c r="V3933" s="2">
        <f>MAX(F3933 + P3933*Inputs!$B$15 - (Q3933/Inputs!$B$16) - U3933, 0)</f>
        <v>0</v>
      </c>
    </row>
    <row r="3934" spans="1:22" x14ac:dyDescent="0.3">
      <c r="A3934" s="1">
        <v>46186.833333333343</v>
      </c>
      <c r="B3934" s="2">
        <v>69.35842251120151</v>
      </c>
      <c r="C3934" s="2">
        <v>24.281617398334969</v>
      </c>
      <c r="D3934" s="2">
        <f t="shared" si="732"/>
        <v>50.482805999057241</v>
      </c>
      <c r="E3934" s="2">
        <f t="shared" si="733"/>
        <v>46.68754178978768</v>
      </c>
      <c r="F3934" s="2">
        <f t="shared" si="741"/>
        <v>0</v>
      </c>
      <c r="G3934" s="2">
        <f t="shared" si="742"/>
        <v>340</v>
      </c>
      <c r="H3934" s="2">
        <f>MIN(Inputs!$B$2, (Inputs!$B$14 - F3934)/Inputs!$B$15)</f>
        <v>170</v>
      </c>
      <c r="I3934" s="2">
        <f>MAX(MIN(Inputs!$B$2, F3934*Inputs!$B$16, Inputs!$B$14*Inputs!$B$4 - G3934), 0)</f>
        <v>0</v>
      </c>
      <c r="J3934" s="2">
        <f>MAX(MIN(Inputs!$B$2, F3934*Inputs!$B$16, (Inputs!$B$14-F3934)/Inputs!$B$15)*Inputs!$B$9, 0)</f>
        <v>0</v>
      </c>
      <c r="K3934" s="2">
        <f>MAX(E3934*Inputs!$B$5 - B3934 - Inputs!$B$8, 0) * H3934</f>
        <v>0</v>
      </c>
      <c r="L3934" s="2">
        <f>IF(B3934 &gt;= D3934*Inputs!$B$10, MAX(B3934 - E3934/Inputs!$B$5 - Inputs!$B$8, 0) * I3934, 0)</f>
        <v>0</v>
      </c>
      <c r="M3934" s="2">
        <f t="shared" si="734"/>
        <v>0</v>
      </c>
      <c r="N3934" s="3" t="str">
        <f t="shared" si="735"/>
        <v>Idle</v>
      </c>
      <c r="O3934" s="3" t="str">
        <f t="shared" si="743"/>
        <v>Idle</v>
      </c>
      <c r="P3934" s="2">
        <f t="shared" si="736"/>
        <v>0</v>
      </c>
      <c r="Q3934" s="2">
        <f t="shared" si="737"/>
        <v>0</v>
      </c>
      <c r="R3934" s="2">
        <f t="shared" si="738"/>
        <v>0</v>
      </c>
      <c r="S3934" s="2">
        <f t="shared" si="739"/>
        <v>0</v>
      </c>
      <c r="T3934" s="2">
        <f t="shared" si="740"/>
        <v>0</v>
      </c>
      <c r="U3934" s="2">
        <f>IF(O3934="Reg", R3934 * Inputs!$B$7, 0)</f>
        <v>0</v>
      </c>
      <c r="V3934" s="2">
        <f>MAX(F3934 + P3934*Inputs!$B$15 - (Q3934/Inputs!$B$16) - U3934, 0)</f>
        <v>0</v>
      </c>
    </row>
    <row r="3935" spans="1:22" x14ac:dyDescent="0.3">
      <c r="A3935" s="1">
        <v>46186.875</v>
      </c>
      <c r="B3935" s="2">
        <v>68.977064534420421</v>
      </c>
      <c r="C3935" s="2">
        <v>5.8984016317252257</v>
      </c>
      <c r="D3935" s="2">
        <f t="shared" si="732"/>
        <v>50.482805999057241</v>
      </c>
      <c r="E3935" s="2">
        <f t="shared" si="733"/>
        <v>35.980294387819825</v>
      </c>
      <c r="F3935" s="2">
        <f t="shared" si="741"/>
        <v>0</v>
      </c>
      <c r="G3935" s="2">
        <f t="shared" si="742"/>
        <v>340</v>
      </c>
      <c r="H3935" s="2">
        <f>MIN(Inputs!$B$2, (Inputs!$B$14 - F3935)/Inputs!$B$15)</f>
        <v>170</v>
      </c>
      <c r="I3935" s="2">
        <f>MAX(MIN(Inputs!$B$2, F3935*Inputs!$B$16, Inputs!$B$14*Inputs!$B$4 - G3935), 0)</f>
        <v>0</v>
      </c>
      <c r="J3935" s="2">
        <f>MAX(MIN(Inputs!$B$2, F3935*Inputs!$B$16, (Inputs!$B$14-F3935)/Inputs!$B$15)*Inputs!$B$9, 0)</f>
        <v>0</v>
      </c>
      <c r="K3935" s="2">
        <f>MAX(E3935*Inputs!$B$5 - B3935 - Inputs!$B$8, 0) * H3935</f>
        <v>0</v>
      </c>
      <c r="L3935" s="2">
        <f>IF(B3935 &gt;= D3935*Inputs!$B$10, MAX(B3935 - E3935/Inputs!$B$5 - Inputs!$B$8, 0) * I3935, 0)</f>
        <v>0</v>
      </c>
      <c r="M3935" s="2">
        <f t="shared" si="734"/>
        <v>0</v>
      </c>
      <c r="N3935" s="3" t="str">
        <f t="shared" si="735"/>
        <v>Idle</v>
      </c>
      <c r="O3935" s="3" t="str">
        <f t="shared" si="743"/>
        <v>Idle</v>
      </c>
      <c r="P3935" s="2">
        <f t="shared" si="736"/>
        <v>0</v>
      </c>
      <c r="Q3935" s="2">
        <f t="shared" si="737"/>
        <v>0</v>
      </c>
      <c r="R3935" s="2">
        <f t="shared" si="738"/>
        <v>0</v>
      </c>
      <c r="S3935" s="2">
        <f t="shared" si="739"/>
        <v>0</v>
      </c>
      <c r="T3935" s="2">
        <f t="shared" si="740"/>
        <v>0</v>
      </c>
      <c r="U3935" s="2">
        <f>IF(O3935="Reg", R3935 * Inputs!$B$7, 0)</f>
        <v>0</v>
      </c>
      <c r="V3935" s="2">
        <f>MAX(F3935 + P3935*Inputs!$B$15 - (Q3935/Inputs!$B$16) - U3935, 0)</f>
        <v>0</v>
      </c>
    </row>
    <row r="3936" spans="1:22" x14ac:dyDescent="0.3">
      <c r="A3936" s="1">
        <v>46186.916666666657</v>
      </c>
      <c r="B3936" s="2">
        <v>59.119607194525678</v>
      </c>
      <c r="C3936" s="2">
        <v>2.1932866314596771</v>
      </c>
      <c r="D3936" s="2">
        <f t="shared" si="732"/>
        <v>50.482805999057241</v>
      </c>
      <c r="E3936" s="2">
        <f t="shared" si="733"/>
        <v>24.484116965416423</v>
      </c>
      <c r="F3936" s="2">
        <f t="shared" si="741"/>
        <v>0</v>
      </c>
      <c r="G3936" s="2">
        <f t="shared" si="742"/>
        <v>340</v>
      </c>
      <c r="H3936" s="2">
        <f>MIN(Inputs!$B$2, (Inputs!$B$14 - F3936)/Inputs!$B$15)</f>
        <v>170</v>
      </c>
      <c r="I3936" s="2">
        <f>MAX(MIN(Inputs!$B$2, F3936*Inputs!$B$16, Inputs!$B$14*Inputs!$B$4 - G3936), 0)</f>
        <v>0</v>
      </c>
      <c r="J3936" s="2">
        <f>MAX(MIN(Inputs!$B$2, F3936*Inputs!$B$16, (Inputs!$B$14-F3936)/Inputs!$B$15)*Inputs!$B$9, 0)</f>
        <v>0</v>
      </c>
      <c r="K3936" s="2">
        <f>MAX(E3936*Inputs!$B$5 - B3936 - Inputs!$B$8, 0) * H3936</f>
        <v>0</v>
      </c>
      <c r="L3936" s="2">
        <f>IF(B3936 &gt;= D3936*Inputs!$B$10, MAX(B3936 - E3936/Inputs!$B$5 - Inputs!$B$8, 0) * I3936, 0)</f>
        <v>0</v>
      </c>
      <c r="M3936" s="2">
        <f t="shared" si="734"/>
        <v>0</v>
      </c>
      <c r="N3936" s="3" t="str">
        <f t="shared" si="735"/>
        <v>Idle</v>
      </c>
      <c r="O3936" s="3" t="str">
        <f t="shared" si="743"/>
        <v>Idle</v>
      </c>
      <c r="P3936" s="2">
        <f t="shared" si="736"/>
        <v>0</v>
      </c>
      <c r="Q3936" s="2">
        <f t="shared" si="737"/>
        <v>0</v>
      </c>
      <c r="R3936" s="2">
        <f t="shared" si="738"/>
        <v>0</v>
      </c>
      <c r="S3936" s="2">
        <f t="shared" si="739"/>
        <v>0</v>
      </c>
      <c r="T3936" s="2">
        <f t="shared" si="740"/>
        <v>0</v>
      </c>
      <c r="U3936" s="2">
        <f>IF(O3936="Reg", R3936 * Inputs!$B$7, 0)</f>
        <v>0</v>
      </c>
      <c r="V3936" s="2">
        <f>MAX(F3936 + P3936*Inputs!$B$15 - (Q3936/Inputs!$B$16) - U3936, 0)</f>
        <v>0</v>
      </c>
    </row>
    <row r="3937" spans="1:22" x14ac:dyDescent="0.3">
      <c r="A3937" s="1">
        <v>46186.958333333343</v>
      </c>
      <c r="B3937" s="2">
        <v>43.835960782345012</v>
      </c>
      <c r="C3937" s="2">
        <v>4.022265235329372</v>
      </c>
      <c r="D3937" s="2">
        <f t="shared" si="732"/>
        <v>50.482805999057241</v>
      </c>
      <c r="E3937" s="2">
        <f t="shared" si="733"/>
        <v>14.630849099662141</v>
      </c>
      <c r="F3937" s="2">
        <f t="shared" si="741"/>
        <v>0</v>
      </c>
      <c r="G3937" s="2">
        <f t="shared" si="742"/>
        <v>340</v>
      </c>
      <c r="H3937" s="2">
        <f>MIN(Inputs!$B$2, (Inputs!$B$14 - F3937)/Inputs!$B$15)</f>
        <v>170</v>
      </c>
      <c r="I3937" s="2">
        <f>MAX(MIN(Inputs!$B$2, F3937*Inputs!$B$16, Inputs!$B$14*Inputs!$B$4 - G3937), 0)</f>
        <v>0</v>
      </c>
      <c r="J3937" s="2">
        <f>MAX(MIN(Inputs!$B$2, F3937*Inputs!$B$16, (Inputs!$B$14-F3937)/Inputs!$B$15)*Inputs!$B$9, 0)</f>
        <v>0</v>
      </c>
      <c r="K3937" s="2">
        <f>MAX(E3937*Inputs!$B$5 - B3937 - Inputs!$B$8, 0) * H3937</f>
        <v>0</v>
      </c>
      <c r="L3937" s="2">
        <f>IF(B3937 &gt;= D3937*Inputs!$B$10, MAX(B3937 - E3937/Inputs!$B$5 - Inputs!$B$8, 0) * I3937, 0)</f>
        <v>0</v>
      </c>
      <c r="M3937" s="2">
        <f t="shared" si="734"/>
        <v>0</v>
      </c>
      <c r="N3937" s="3" t="str">
        <f t="shared" si="735"/>
        <v>Idle</v>
      </c>
      <c r="O3937" s="3" t="str">
        <f t="shared" si="743"/>
        <v>Idle</v>
      </c>
      <c r="P3937" s="2">
        <f t="shared" si="736"/>
        <v>0</v>
      </c>
      <c r="Q3937" s="2">
        <f t="shared" si="737"/>
        <v>0</v>
      </c>
      <c r="R3937" s="2">
        <f t="shared" si="738"/>
        <v>0</v>
      </c>
      <c r="S3937" s="2">
        <f t="shared" si="739"/>
        <v>0</v>
      </c>
      <c r="T3937" s="2">
        <f t="shared" si="740"/>
        <v>0</v>
      </c>
      <c r="U3937" s="2">
        <f>IF(O3937="Reg", R3937 * Inputs!$B$7, 0)</f>
        <v>0</v>
      </c>
      <c r="V3937" s="2">
        <f>MAX(F3937 + P3937*Inputs!$B$15 - (Q3937/Inputs!$B$16) - U3937, 0)</f>
        <v>0</v>
      </c>
    </row>
    <row r="3938" spans="1:22" x14ac:dyDescent="0.3">
      <c r="A3938" s="1">
        <v>46187</v>
      </c>
      <c r="B3938" s="2">
        <v>26.791076849347341</v>
      </c>
      <c r="C3938" s="2">
        <v>10.21999122606816</v>
      </c>
      <c r="D3938" s="2">
        <f t="shared" si="732"/>
        <v>42.983751321873463</v>
      </c>
      <c r="E3938" s="2">
        <f t="shared" si="733"/>
        <v>7.3248556359379711</v>
      </c>
      <c r="F3938" s="2">
        <f t="shared" si="741"/>
        <v>0</v>
      </c>
      <c r="G3938" s="2">
        <f t="shared" si="742"/>
        <v>0</v>
      </c>
      <c r="H3938" s="2">
        <f>MIN(Inputs!$B$2, (Inputs!$B$14 - F3938)/Inputs!$B$15)</f>
        <v>170</v>
      </c>
      <c r="I3938" s="2">
        <f>MAX(MIN(Inputs!$B$2, F3938*Inputs!$B$16, Inputs!$B$14*Inputs!$B$4 - G3938), 0)</f>
        <v>0</v>
      </c>
      <c r="J3938" s="2">
        <f>MAX(MIN(Inputs!$B$2, F3938*Inputs!$B$16, (Inputs!$B$14-F3938)/Inputs!$B$15)*Inputs!$B$9, 0)</f>
        <v>0</v>
      </c>
      <c r="K3938" s="2">
        <f>MAX(E3938*Inputs!$B$5 - B3938 - Inputs!$B$8, 0) * H3938</f>
        <v>0</v>
      </c>
      <c r="L3938" s="2">
        <f>IF(B3938 &gt;= D3938*Inputs!$B$10, MAX(B3938 - E3938/Inputs!$B$5 - Inputs!$B$8, 0) * I3938, 0)</f>
        <v>0</v>
      </c>
      <c r="M3938" s="2">
        <f t="shared" si="734"/>
        <v>0</v>
      </c>
      <c r="N3938" s="3" t="str">
        <f t="shared" si="735"/>
        <v>Idle</v>
      </c>
      <c r="O3938" s="3" t="str">
        <f t="shared" si="743"/>
        <v>Idle</v>
      </c>
      <c r="P3938" s="2">
        <f t="shared" si="736"/>
        <v>0</v>
      </c>
      <c r="Q3938" s="2">
        <f t="shared" si="737"/>
        <v>0</v>
      </c>
      <c r="R3938" s="2">
        <f t="shared" si="738"/>
        <v>0</v>
      </c>
      <c r="S3938" s="2">
        <f t="shared" si="739"/>
        <v>0</v>
      </c>
      <c r="T3938" s="2">
        <f t="shared" si="740"/>
        <v>0</v>
      </c>
      <c r="U3938" s="2">
        <f>IF(O3938="Reg", R3938 * Inputs!$B$7, 0)</f>
        <v>0</v>
      </c>
      <c r="V3938" s="2">
        <f>MAX(F3938 + P3938*Inputs!$B$15 - (Q3938/Inputs!$B$16) - U3938, 0)</f>
        <v>0</v>
      </c>
    </row>
    <row r="3939" spans="1:22" x14ac:dyDescent="0.3">
      <c r="A3939" s="1">
        <v>46187.041666666657</v>
      </c>
      <c r="B3939" s="2">
        <v>12.04311886688614</v>
      </c>
      <c r="C3939" s="2">
        <v>11.61748476360559</v>
      </c>
      <c r="D3939" s="2">
        <f t="shared" si="732"/>
        <v>42.983751321873463</v>
      </c>
      <c r="E3939" s="2">
        <f t="shared" si="733"/>
        <v>2.8596761610467474</v>
      </c>
      <c r="F3939" s="2">
        <f t="shared" si="741"/>
        <v>0</v>
      </c>
      <c r="G3939" s="2">
        <f t="shared" si="742"/>
        <v>0</v>
      </c>
      <c r="H3939" s="2">
        <f>MIN(Inputs!$B$2, (Inputs!$B$14 - F3939)/Inputs!$B$15)</f>
        <v>170</v>
      </c>
      <c r="I3939" s="2">
        <f>MAX(MIN(Inputs!$B$2, F3939*Inputs!$B$16, Inputs!$B$14*Inputs!$B$4 - G3939), 0)</f>
        <v>0</v>
      </c>
      <c r="J3939" s="2">
        <f>MAX(MIN(Inputs!$B$2, F3939*Inputs!$B$16, (Inputs!$B$14-F3939)/Inputs!$B$15)*Inputs!$B$9, 0)</f>
        <v>0</v>
      </c>
      <c r="K3939" s="2">
        <f>MAX(E3939*Inputs!$B$5 - B3939 - Inputs!$B$8, 0) * H3939</f>
        <v>0</v>
      </c>
      <c r="L3939" s="2">
        <f>IF(B3939 &gt;= D3939*Inputs!$B$10, MAX(B3939 - E3939/Inputs!$B$5 - Inputs!$B$8, 0) * I3939, 0)</f>
        <v>0</v>
      </c>
      <c r="M3939" s="2">
        <f t="shared" si="734"/>
        <v>0</v>
      </c>
      <c r="N3939" s="3" t="str">
        <f t="shared" si="735"/>
        <v>Idle</v>
      </c>
      <c r="O3939" s="3" t="str">
        <f t="shared" si="743"/>
        <v>Idle</v>
      </c>
      <c r="P3939" s="2">
        <f t="shared" si="736"/>
        <v>0</v>
      </c>
      <c r="Q3939" s="2">
        <f t="shared" si="737"/>
        <v>0</v>
      </c>
      <c r="R3939" s="2">
        <f t="shared" si="738"/>
        <v>0</v>
      </c>
      <c r="S3939" s="2">
        <f t="shared" si="739"/>
        <v>0</v>
      </c>
      <c r="T3939" s="2">
        <f t="shared" si="740"/>
        <v>0</v>
      </c>
      <c r="U3939" s="2">
        <f>IF(O3939="Reg", R3939 * Inputs!$B$7, 0)</f>
        <v>0</v>
      </c>
      <c r="V3939" s="2">
        <f>MAX(F3939 + P3939*Inputs!$B$15 - (Q3939/Inputs!$B$16) - U3939, 0)</f>
        <v>0</v>
      </c>
    </row>
    <row r="3940" spans="1:22" x14ac:dyDescent="0.3">
      <c r="A3940" s="1">
        <v>46187.083333333343</v>
      </c>
      <c r="B3940" s="2">
        <v>5.1149380993943421</v>
      </c>
      <c r="C3940" s="2">
        <v>1.717197711755994</v>
      </c>
      <c r="D3940" s="2">
        <f t="shared" si="732"/>
        <v>42.983751321873463</v>
      </c>
      <c r="E3940" s="2">
        <f t="shared" si="733"/>
        <v>0.85248968323239038</v>
      </c>
      <c r="F3940" s="2">
        <f t="shared" si="741"/>
        <v>0</v>
      </c>
      <c r="G3940" s="2">
        <f t="shared" si="742"/>
        <v>0</v>
      </c>
      <c r="H3940" s="2">
        <f>MIN(Inputs!$B$2, (Inputs!$B$14 - F3940)/Inputs!$B$15)</f>
        <v>170</v>
      </c>
      <c r="I3940" s="2">
        <f>MAX(MIN(Inputs!$B$2, F3940*Inputs!$B$16, Inputs!$B$14*Inputs!$B$4 - G3940), 0)</f>
        <v>0</v>
      </c>
      <c r="J3940" s="2">
        <f>MAX(MIN(Inputs!$B$2, F3940*Inputs!$B$16, (Inputs!$B$14-F3940)/Inputs!$B$15)*Inputs!$B$9, 0)</f>
        <v>0</v>
      </c>
      <c r="K3940" s="2">
        <f>MAX(E3940*Inputs!$B$5 - B3940 - Inputs!$B$8, 0) * H3940</f>
        <v>0</v>
      </c>
      <c r="L3940" s="2">
        <f>IF(B3940 &gt;= D3940*Inputs!$B$10, MAX(B3940 - E3940/Inputs!$B$5 - Inputs!$B$8, 0) * I3940, 0)</f>
        <v>0</v>
      </c>
      <c r="M3940" s="2">
        <f t="shared" si="734"/>
        <v>0</v>
      </c>
      <c r="N3940" s="3" t="str">
        <f t="shared" si="735"/>
        <v>Idle</v>
      </c>
      <c r="O3940" s="3" t="str">
        <f t="shared" si="743"/>
        <v>Idle</v>
      </c>
      <c r="P3940" s="2">
        <f t="shared" si="736"/>
        <v>0</v>
      </c>
      <c r="Q3940" s="2">
        <f t="shared" si="737"/>
        <v>0</v>
      </c>
      <c r="R3940" s="2">
        <f t="shared" si="738"/>
        <v>0</v>
      </c>
      <c r="S3940" s="2">
        <f t="shared" si="739"/>
        <v>0</v>
      </c>
      <c r="T3940" s="2">
        <f t="shared" si="740"/>
        <v>0</v>
      </c>
      <c r="U3940" s="2">
        <f>IF(O3940="Reg", R3940 * Inputs!$B$7, 0)</f>
        <v>0</v>
      </c>
      <c r="V3940" s="2">
        <f>MAX(F3940 + P3940*Inputs!$B$15 - (Q3940/Inputs!$B$16) - U3940, 0)</f>
        <v>0</v>
      </c>
    </row>
    <row r="3941" spans="1:22" x14ac:dyDescent="0.3">
      <c r="A3941" s="1">
        <v>46187.125</v>
      </c>
      <c r="B3941" s="2">
        <v>0</v>
      </c>
      <c r="C3941" s="2">
        <v>7.6499389576167998</v>
      </c>
      <c r="D3941" s="2">
        <f t="shared" si="732"/>
        <v>42.983751321873463</v>
      </c>
      <c r="E3941" s="2">
        <f t="shared" si="733"/>
        <v>0</v>
      </c>
      <c r="F3941" s="2">
        <f t="shared" si="741"/>
        <v>0</v>
      </c>
      <c r="G3941" s="2">
        <f t="shared" si="742"/>
        <v>0</v>
      </c>
      <c r="H3941" s="2">
        <f>MIN(Inputs!$B$2, (Inputs!$B$14 - F3941)/Inputs!$B$15)</f>
        <v>170</v>
      </c>
      <c r="I3941" s="2">
        <f>MAX(MIN(Inputs!$B$2, F3941*Inputs!$B$16, Inputs!$B$14*Inputs!$B$4 - G3941), 0)</f>
        <v>0</v>
      </c>
      <c r="J3941" s="2">
        <f>MAX(MIN(Inputs!$B$2, F3941*Inputs!$B$16, (Inputs!$B$14-F3941)/Inputs!$B$15)*Inputs!$B$9, 0)</f>
        <v>0</v>
      </c>
      <c r="K3941" s="2">
        <f>MAX(E3941*Inputs!$B$5 - B3941 - Inputs!$B$8, 0) * H3941</f>
        <v>0</v>
      </c>
      <c r="L3941" s="2">
        <f>IF(B3941 &gt;= D3941*Inputs!$B$10, MAX(B3941 - E3941/Inputs!$B$5 - Inputs!$B$8, 0) * I3941, 0)</f>
        <v>0</v>
      </c>
      <c r="M3941" s="2">
        <f t="shared" si="734"/>
        <v>0</v>
      </c>
      <c r="N3941" s="3" t="str">
        <f t="shared" si="735"/>
        <v>Idle</v>
      </c>
      <c r="O3941" s="3" t="str">
        <f t="shared" si="743"/>
        <v>Idle</v>
      </c>
      <c r="P3941" s="2">
        <f t="shared" si="736"/>
        <v>0</v>
      </c>
      <c r="Q3941" s="2">
        <f t="shared" si="737"/>
        <v>0</v>
      </c>
      <c r="R3941" s="2">
        <f t="shared" si="738"/>
        <v>0</v>
      </c>
      <c r="S3941" s="2">
        <f t="shared" si="739"/>
        <v>0</v>
      </c>
      <c r="T3941" s="2">
        <f t="shared" si="740"/>
        <v>0</v>
      </c>
      <c r="U3941" s="2">
        <f>IF(O3941="Reg", R3941 * Inputs!$B$7, 0)</f>
        <v>0</v>
      </c>
      <c r="V3941" s="2">
        <f>MAX(F3941 + P3941*Inputs!$B$15 - (Q3941/Inputs!$B$16) - U3941, 0)</f>
        <v>0</v>
      </c>
    </row>
    <row r="3942" spans="1:22" x14ac:dyDescent="0.3">
      <c r="A3942" s="1">
        <v>46187.166666666657</v>
      </c>
      <c r="B3942" s="2">
        <v>0</v>
      </c>
      <c r="C3942" s="2">
        <v>10.380663851845339</v>
      </c>
      <c r="D3942" s="2">
        <f t="shared" si="732"/>
        <v>42.983751321873463</v>
      </c>
      <c r="E3942" s="2">
        <f t="shared" si="733"/>
        <v>0</v>
      </c>
      <c r="F3942" s="2">
        <f t="shared" si="741"/>
        <v>0</v>
      </c>
      <c r="G3942" s="2">
        <f t="shared" si="742"/>
        <v>0</v>
      </c>
      <c r="H3942" s="2">
        <f>MIN(Inputs!$B$2, (Inputs!$B$14 - F3942)/Inputs!$B$15)</f>
        <v>170</v>
      </c>
      <c r="I3942" s="2">
        <f>MAX(MIN(Inputs!$B$2, F3942*Inputs!$B$16, Inputs!$B$14*Inputs!$B$4 - G3942), 0)</f>
        <v>0</v>
      </c>
      <c r="J3942" s="2">
        <f>MAX(MIN(Inputs!$B$2, F3942*Inputs!$B$16, (Inputs!$B$14-F3942)/Inputs!$B$15)*Inputs!$B$9, 0)</f>
        <v>0</v>
      </c>
      <c r="K3942" s="2">
        <f>MAX(E3942*Inputs!$B$5 - B3942 - Inputs!$B$8, 0) * H3942</f>
        <v>0</v>
      </c>
      <c r="L3942" s="2">
        <f>IF(B3942 &gt;= D3942*Inputs!$B$10, MAX(B3942 - E3942/Inputs!$B$5 - Inputs!$B$8, 0) * I3942, 0)</f>
        <v>0</v>
      </c>
      <c r="M3942" s="2">
        <f t="shared" si="734"/>
        <v>0</v>
      </c>
      <c r="N3942" s="3" t="str">
        <f t="shared" si="735"/>
        <v>Idle</v>
      </c>
      <c r="O3942" s="3" t="str">
        <f t="shared" si="743"/>
        <v>Idle</v>
      </c>
      <c r="P3942" s="2">
        <f t="shared" si="736"/>
        <v>0</v>
      </c>
      <c r="Q3942" s="2">
        <f t="shared" si="737"/>
        <v>0</v>
      </c>
      <c r="R3942" s="2">
        <f t="shared" si="738"/>
        <v>0</v>
      </c>
      <c r="S3942" s="2">
        <f t="shared" si="739"/>
        <v>0</v>
      </c>
      <c r="T3942" s="2">
        <f t="shared" si="740"/>
        <v>0</v>
      </c>
      <c r="U3942" s="2">
        <f>IF(O3942="Reg", R3942 * Inputs!$B$7, 0)</f>
        <v>0</v>
      </c>
      <c r="V3942" s="2">
        <f>MAX(F3942 + P3942*Inputs!$B$15 - (Q3942/Inputs!$B$16) - U3942, 0)</f>
        <v>0</v>
      </c>
    </row>
    <row r="3943" spans="1:22" x14ac:dyDescent="0.3">
      <c r="A3943" s="1">
        <v>46187.208333333343</v>
      </c>
      <c r="B3943" s="2">
        <v>0</v>
      </c>
      <c r="C3943" s="2">
        <v>10.993005934480481</v>
      </c>
      <c r="D3943" s="2">
        <f t="shared" si="732"/>
        <v>42.983751321873463</v>
      </c>
      <c r="E3943" s="2">
        <f t="shared" si="733"/>
        <v>6.3994126359156397E-2</v>
      </c>
      <c r="F3943" s="2">
        <f t="shared" si="741"/>
        <v>0</v>
      </c>
      <c r="G3943" s="2">
        <f t="shared" si="742"/>
        <v>0</v>
      </c>
      <c r="H3943" s="2">
        <f>MIN(Inputs!$B$2, (Inputs!$B$14 - F3943)/Inputs!$B$15)</f>
        <v>170</v>
      </c>
      <c r="I3943" s="2">
        <f>MAX(MIN(Inputs!$B$2, F3943*Inputs!$B$16, Inputs!$B$14*Inputs!$B$4 - G3943), 0)</f>
        <v>0</v>
      </c>
      <c r="J3943" s="2">
        <f>MAX(MIN(Inputs!$B$2, F3943*Inputs!$B$16, (Inputs!$B$14-F3943)/Inputs!$B$15)*Inputs!$B$9, 0)</f>
        <v>0</v>
      </c>
      <c r="K3943" s="2">
        <f>MAX(E3943*Inputs!$B$5 - B3943 - Inputs!$B$8, 0) * H3943</f>
        <v>0</v>
      </c>
      <c r="L3943" s="2">
        <f>IF(B3943 &gt;= D3943*Inputs!$B$10, MAX(B3943 - E3943/Inputs!$B$5 - Inputs!$B$8, 0) * I3943, 0)</f>
        <v>0</v>
      </c>
      <c r="M3943" s="2">
        <f t="shared" si="734"/>
        <v>0</v>
      </c>
      <c r="N3943" s="3" t="str">
        <f t="shared" si="735"/>
        <v>Idle</v>
      </c>
      <c r="O3943" s="3" t="str">
        <f t="shared" si="743"/>
        <v>Idle</v>
      </c>
      <c r="P3943" s="2">
        <f t="shared" si="736"/>
        <v>0</v>
      </c>
      <c r="Q3943" s="2">
        <f t="shared" si="737"/>
        <v>0</v>
      </c>
      <c r="R3943" s="2">
        <f t="shared" si="738"/>
        <v>0</v>
      </c>
      <c r="S3943" s="2">
        <f t="shared" si="739"/>
        <v>0</v>
      </c>
      <c r="T3943" s="2">
        <f t="shared" si="740"/>
        <v>0</v>
      </c>
      <c r="U3943" s="2">
        <f>IF(O3943="Reg", R3943 * Inputs!$B$7, 0)</f>
        <v>0</v>
      </c>
      <c r="V3943" s="2">
        <f>MAX(F3943 + P3943*Inputs!$B$15 - (Q3943/Inputs!$B$16) - U3943, 0)</f>
        <v>0</v>
      </c>
    </row>
    <row r="3944" spans="1:22" x14ac:dyDescent="0.3">
      <c r="A3944" s="1">
        <v>46187.25</v>
      </c>
      <c r="B3944" s="2">
        <v>0</v>
      </c>
      <c r="C3944" s="2">
        <v>3.114221075209394</v>
      </c>
      <c r="D3944" s="2">
        <f t="shared" si="732"/>
        <v>42.983751321873463</v>
      </c>
      <c r="E3944" s="2">
        <f t="shared" si="733"/>
        <v>27.269098925535221</v>
      </c>
      <c r="F3944" s="2">
        <f t="shared" si="741"/>
        <v>0</v>
      </c>
      <c r="G3944" s="2">
        <f t="shared" si="742"/>
        <v>0</v>
      </c>
      <c r="H3944" s="2">
        <f>MIN(Inputs!$B$2, (Inputs!$B$14 - F3944)/Inputs!$B$15)</f>
        <v>170</v>
      </c>
      <c r="I3944" s="2">
        <f>MAX(MIN(Inputs!$B$2, F3944*Inputs!$B$16, Inputs!$B$14*Inputs!$B$4 - G3944), 0)</f>
        <v>0</v>
      </c>
      <c r="J3944" s="2">
        <f>MAX(MIN(Inputs!$B$2, F3944*Inputs!$B$16, (Inputs!$B$14-F3944)/Inputs!$B$15)*Inputs!$B$9, 0)</f>
        <v>0</v>
      </c>
      <c r="K3944" s="2">
        <f>MAX(E3944*Inputs!$B$5 - B3944 - Inputs!$B$8, 0) * H3944</f>
        <v>679.45719926006916</v>
      </c>
      <c r="L3944" s="2">
        <f>IF(B3944 &gt;= D3944*Inputs!$B$10, MAX(B3944 - E3944/Inputs!$B$5 - Inputs!$B$8, 0) * I3944, 0)</f>
        <v>0</v>
      </c>
      <c r="M3944" s="2">
        <f t="shared" si="734"/>
        <v>0</v>
      </c>
      <c r="N3944" s="3" t="str">
        <f t="shared" si="735"/>
        <v>Charge</v>
      </c>
      <c r="O3944" s="3" t="str">
        <f t="shared" si="743"/>
        <v>Charge</v>
      </c>
      <c r="P3944" s="2">
        <f t="shared" si="736"/>
        <v>170</v>
      </c>
      <c r="Q3944" s="2">
        <f t="shared" si="737"/>
        <v>0</v>
      </c>
      <c r="R3944" s="2">
        <f t="shared" si="738"/>
        <v>0</v>
      </c>
      <c r="S3944" s="2">
        <f t="shared" si="739"/>
        <v>0</v>
      </c>
      <c r="T3944" s="2">
        <f t="shared" si="740"/>
        <v>0</v>
      </c>
      <c r="U3944" s="2">
        <f>IF(O3944="Reg", R3944 * Inputs!$B$7, 0)</f>
        <v>0</v>
      </c>
      <c r="V3944" s="2">
        <f>MAX(F3944 + P3944*Inputs!$B$15 - (Q3944/Inputs!$B$16) - U3944, 0)</f>
        <v>170</v>
      </c>
    </row>
    <row r="3945" spans="1:22" x14ac:dyDescent="0.3">
      <c r="A3945" s="1">
        <v>46187.291666666657</v>
      </c>
      <c r="B3945" s="2">
        <v>0</v>
      </c>
      <c r="C3945" s="2">
        <v>3.034516479337154</v>
      </c>
      <c r="D3945" s="2">
        <f t="shared" si="732"/>
        <v>42.983751321873463</v>
      </c>
      <c r="E3945" s="2">
        <f t="shared" si="733"/>
        <v>31.289223730157094</v>
      </c>
      <c r="F3945" s="2">
        <f t="shared" si="741"/>
        <v>170</v>
      </c>
      <c r="G3945" s="2">
        <f t="shared" si="742"/>
        <v>0</v>
      </c>
      <c r="H3945" s="2">
        <f>MIN(Inputs!$B$2, (Inputs!$B$14 - F3945)/Inputs!$B$15)</f>
        <v>170</v>
      </c>
      <c r="I3945" s="2">
        <f>MAX(MIN(Inputs!$B$2, F3945*Inputs!$B$16, Inputs!$B$14*Inputs!$B$4 - G3945), 0)</f>
        <v>170</v>
      </c>
      <c r="J3945" s="2">
        <f>MAX(MIN(Inputs!$B$2, F3945*Inputs!$B$16, (Inputs!$B$14-F3945)/Inputs!$B$15)*Inputs!$B$9, 0)</f>
        <v>136</v>
      </c>
      <c r="K3945" s="2">
        <f>MAX(E3945*Inputs!$B$5 - B3945 - Inputs!$B$8, 0) * H3945</f>
        <v>1280.8678700315011</v>
      </c>
      <c r="L3945" s="2">
        <f>IF(B3945 &gt;= D3945*Inputs!$B$10, MAX(B3945 - E3945/Inputs!$B$5 - Inputs!$B$8, 0) * I3945, 0)</f>
        <v>0</v>
      </c>
      <c r="M3945" s="2">
        <f t="shared" si="734"/>
        <v>412.69424118985296</v>
      </c>
      <c r="N3945" s="3" t="str">
        <f t="shared" si="735"/>
        <v>Charge</v>
      </c>
      <c r="O3945" s="3" t="str">
        <f t="shared" si="743"/>
        <v>Charge</v>
      </c>
      <c r="P3945" s="2">
        <f t="shared" si="736"/>
        <v>170</v>
      </c>
      <c r="Q3945" s="2">
        <f t="shared" si="737"/>
        <v>0</v>
      </c>
      <c r="R3945" s="2">
        <f t="shared" si="738"/>
        <v>0</v>
      </c>
      <c r="S3945" s="2">
        <f t="shared" si="739"/>
        <v>0</v>
      </c>
      <c r="T3945" s="2">
        <f t="shared" si="740"/>
        <v>0</v>
      </c>
      <c r="U3945" s="2">
        <f>IF(O3945="Reg", R3945 * Inputs!$B$7, 0)</f>
        <v>0</v>
      </c>
      <c r="V3945" s="2">
        <f>MAX(F3945 + P3945*Inputs!$B$15 - (Q3945/Inputs!$B$16) - U3945, 0)</f>
        <v>340</v>
      </c>
    </row>
    <row r="3946" spans="1:22" x14ac:dyDescent="0.3">
      <c r="A3946" s="1">
        <v>46187.333333333343</v>
      </c>
      <c r="B3946" s="2">
        <v>0</v>
      </c>
      <c r="C3946" s="2">
        <v>13.748382322062239</v>
      </c>
      <c r="D3946" s="2">
        <f t="shared" si="732"/>
        <v>42.983751321873463</v>
      </c>
      <c r="E3946" s="2">
        <f t="shared" si="733"/>
        <v>38.002086048182669</v>
      </c>
      <c r="F3946" s="2">
        <f t="shared" si="741"/>
        <v>340</v>
      </c>
      <c r="G3946" s="2">
        <f t="shared" si="742"/>
        <v>0</v>
      </c>
      <c r="H3946" s="2">
        <f>MIN(Inputs!$B$2, (Inputs!$B$14 - F3946)/Inputs!$B$15)</f>
        <v>0</v>
      </c>
      <c r="I3946" s="2">
        <f>MAX(MIN(Inputs!$B$2, F3946*Inputs!$B$16, Inputs!$B$14*Inputs!$B$4 - G3946), 0)</f>
        <v>170</v>
      </c>
      <c r="J3946" s="2">
        <f>MAX(MIN(Inputs!$B$2, F3946*Inputs!$B$16, (Inputs!$B$14-F3946)/Inputs!$B$15)*Inputs!$B$9, 0)</f>
        <v>0</v>
      </c>
      <c r="K3946" s="2">
        <f>MAX(E3946*Inputs!$B$5 - B3946 - Inputs!$B$8, 0) * H3946</f>
        <v>0</v>
      </c>
      <c r="L3946" s="2">
        <f>IF(B3946 &gt;= D3946*Inputs!$B$10, MAX(B3946 - E3946/Inputs!$B$5 - Inputs!$B$8, 0) * I3946, 0)</f>
        <v>0</v>
      </c>
      <c r="M3946" s="2">
        <f t="shared" si="734"/>
        <v>0</v>
      </c>
      <c r="N3946" s="3" t="str">
        <f t="shared" si="735"/>
        <v>Idle</v>
      </c>
      <c r="O3946" s="3" t="str">
        <f t="shared" si="743"/>
        <v>Idle</v>
      </c>
      <c r="P3946" s="2">
        <f t="shared" si="736"/>
        <v>0</v>
      </c>
      <c r="Q3946" s="2">
        <f t="shared" si="737"/>
        <v>0</v>
      </c>
      <c r="R3946" s="2">
        <f t="shared" si="738"/>
        <v>0</v>
      </c>
      <c r="S3946" s="2">
        <f t="shared" si="739"/>
        <v>0</v>
      </c>
      <c r="T3946" s="2">
        <f t="shared" si="740"/>
        <v>0</v>
      </c>
      <c r="U3946" s="2">
        <f>IF(O3946="Reg", R3946 * Inputs!$B$7, 0)</f>
        <v>0</v>
      </c>
      <c r="V3946" s="2">
        <f>MAX(F3946 + P3946*Inputs!$B$15 - (Q3946/Inputs!$B$16) - U3946, 0)</f>
        <v>340</v>
      </c>
    </row>
    <row r="3947" spans="1:22" x14ac:dyDescent="0.3">
      <c r="A3947" s="1">
        <v>46187.375</v>
      </c>
      <c r="B3947" s="2">
        <v>0</v>
      </c>
      <c r="C3947" s="2">
        <v>4.3432127042023039</v>
      </c>
      <c r="D3947" s="2">
        <f t="shared" si="732"/>
        <v>42.983751321873463</v>
      </c>
      <c r="E3947" s="2">
        <f t="shared" si="733"/>
        <v>47.183215977064272</v>
      </c>
      <c r="F3947" s="2">
        <f t="shared" si="741"/>
        <v>340</v>
      </c>
      <c r="G3947" s="2">
        <f t="shared" si="742"/>
        <v>0</v>
      </c>
      <c r="H3947" s="2">
        <f>MIN(Inputs!$B$2, (Inputs!$B$14 - F3947)/Inputs!$B$15)</f>
        <v>0</v>
      </c>
      <c r="I3947" s="2">
        <f>MAX(MIN(Inputs!$B$2, F3947*Inputs!$B$16, Inputs!$B$14*Inputs!$B$4 - G3947), 0)</f>
        <v>170</v>
      </c>
      <c r="J3947" s="2">
        <f>MAX(MIN(Inputs!$B$2, F3947*Inputs!$B$16, (Inputs!$B$14-F3947)/Inputs!$B$15)*Inputs!$B$9, 0)</f>
        <v>0</v>
      </c>
      <c r="K3947" s="2">
        <f>MAX(E3947*Inputs!$B$5 - B3947 - Inputs!$B$8, 0) * H3947</f>
        <v>0</v>
      </c>
      <c r="L3947" s="2">
        <f>IF(B3947 &gt;= D3947*Inputs!$B$10, MAX(B3947 - E3947/Inputs!$B$5 - Inputs!$B$8, 0) * I3947, 0)</f>
        <v>0</v>
      </c>
      <c r="M3947" s="2">
        <f t="shared" si="734"/>
        <v>0</v>
      </c>
      <c r="N3947" s="3" t="str">
        <f t="shared" si="735"/>
        <v>Idle</v>
      </c>
      <c r="O3947" s="3" t="str">
        <f t="shared" si="743"/>
        <v>Idle</v>
      </c>
      <c r="P3947" s="2">
        <f t="shared" si="736"/>
        <v>0</v>
      </c>
      <c r="Q3947" s="2">
        <f t="shared" si="737"/>
        <v>0</v>
      </c>
      <c r="R3947" s="2">
        <f t="shared" si="738"/>
        <v>0</v>
      </c>
      <c r="S3947" s="2">
        <f t="shared" si="739"/>
        <v>0</v>
      </c>
      <c r="T3947" s="2">
        <f t="shared" si="740"/>
        <v>0</v>
      </c>
      <c r="U3947" s="2">
        <f>IF(O3947="Reg", R3947 * Inputs!$B$7, 0)</f>
        <v>0</v>
      </c>
      <c r="V3947" s="2">
        <f>MAX(F3947 + P3947*Inputs!$B$15 - (Q3947/Inputs!$B$16) - U3947, 0)</f>
        <v>340</v>
      </c>
    </row>
    <row r="3948" spans="1:22" x14ac:dyDescent="0.3">
      <c r="A3948" s="1">
        <v>46187.416666666657</v>
      </c>
      <c r="B3948" s="2">
        <v>0.38396475815493841</v>
      </c>
      <c r="C3948" s="2">
        <v>4.3911742921284604</v>
      </c>
      <c r="D3948" s="2">
        <f t="shared" si="732"/>
        <v>42.983751321873463</v>
      </c>
      <c r="E3948" s="2">
        <f t="shared" si="733"/>
        <v>60.144660549872015</v>
      </c>
      <c r="F3948" s="2">
        <f t="shared" si="741"/>
        <v>340</v>
      </c>
      <c r="G3948" s="2">
        <f t="shared" si="742"/>
        <v>0</v>
      </c>
      <c r="H3948" s="2">
        <f>MIN(Inputs!$B$2, (Inputs!$B$14 - F3948)/Inputs!$B$15)</f>
        <v>0</v>
      </c>
      <c r="I3948" s="2">
        <f>MAX(MIN(Inputs!$B$2, F3948*Inputs!$B$16, Inputs!$B$14*Inputs!$B$4 - G3948), 0)</f>
        <v>170</v>
      </c>
      <c r="J3948" s="2">
        <f>MAX(MIN(Inputs!$B$2, F3948*Inputs!$B$16, (Inputs!$B$14-F3948)/Inputs!$B$15)*Inputs!$B$9, 0)</f>
        <v>0</v>
      </c>
      <c r="K3948" s="2">
        <f>MAX(E3948*Inputs!$B$5 - B3948 - Inputs!$B$8, 0) * H3948</f>
        <v>0</v>
      </c>
      <c r="L3948" s="2">
        <f>IF(B3948 &gt;= D3948*Inputs!$B$10, MAX(B3948 - E3948/Inputs!$B$5 - Inputs!$B$8, 0) * I3948, 0)</f>
        <v>0</v>
      </c>
      <c r="M3948" s="2">
        <f t="shared" si="734"/>
        <v>0</v>
      </c>
      <c r="N3948" s="3" t="str">
        <f t="shared" si="735"/>
        <v>Idle</v>
      </c>
      <c r="O3948" s="3" t="str">
        <f t="shared" si="743"/>
        <v>Idle</v>
      </c>
      <c r="P3948" s="2">
        <f t="shared" si="736"/>
        <v>0</v>
      </c>
      <c r="Q3948" s="2">
        <f t="shared" si="737"/>
        <v>0</v>
      </c>
      <c r="R3948" s="2">
        <f t="shared" si="738"/>
        <v>0</v>
      </c>
      <c r="S3948" s="2">
        <f t="shared" si="739"/>
        <v>0</v>
      </c>
      <c r="T3948" s="2">
        <f t="shared" si="740"/>
        <v>0</v>
      </c>
      <c r="U3948" s="2">
        <f>IF(O3948="Reg", R3948 * Inputs!$B$7, 0)</f>
        <v>0</v>
      </c>
      <c r="V3948" s="2">
        <f>MAX(F3948 + P3948*Inputs!$B$15 - (Q3948/Inputs!$B$16) - U3948, 0)</f>
        <v>340</v>
      </c>
    </row>
    <row r="3949" spans="1:22" x14ac:dyDescent="0.3">
      <c r="A3949" s="1">
        <v>46187.458333333343</v>
      </c>
      <c r="B3949" s="2">
        <v>163.23062879505639</v>
      </c>
      <c r="C3949" s="2">
        <v>4.8519240718807302</v>
      </c>
      <c r="D3949" s="2">
        <f t="shared" si="732"/>
        <v>42.983751321873463</v>
      </c>
      <c r="E3949" s="2">
        <f t="shared" si="733"/>
        <v>72.967588024306067</v>
      </c>
      <c r="F3949" s="2">
        <f t="shared" si="741"/>
        <v>340</v>
      </c>
      <c r="G3949" s="2">
        <f t="shared" si="742"/>
        <v>0</v>
      </c>
      <c r="H3949" s="2">
        <f>MIN(Inputs!$B$2, (Inputs!$B$14 - F3949)/Inputs!$B$15)</f>
        <v>0</v>
      </c>
      <c r="I3949" s="2">
        <f>MAX(MIN(Inputs!$B$2, F3949*Inputs!$B$16, Inputs!$B$14*Inputs!$B$4 - G3949), 0)</f>
        <v>170</v>
      </c>
      <c r="J3949" s="2">
        <f>MAX(MIN(Inputs!$B$2, F3949*Inputs!$B$16, (Inputs!$B$14-F3949)/Inputs!$B$15)*Inputs!$B$9, 0)</f>
        <v>0</v>
      </c>
      <c r="K3949" s="2">
        <f>MAX(E3949*Inputs!$B$5 - B3949 - Inputs!$B$8, 0) * H3949</f>
        <v>0</v>
      </c>
      <c r="L3949" s="2">
        <f>IF(B3949 &gt;= D3949*Inputs!$B$10, MAX(B3949 - E3949/Inputs!$B$5 - Inputs!$B$8, 0) * I3949, 0)</f>
        <v>10253.195572282277</v>
      </c>
      <c r="M3949" s="2">
        <f t="shared" si="734"/>
        <v>0</v>
      </c>
      <c r="N3949" s="3" t="str">
        <f t="shared" si="735"/>
        <v>Discharge</v>
      </c>
      <c r="O3949" s="3" t="str">
        <f t="shared" si="743"/>
        <v>Discharge</v>
      </c>
      <c r="P3949" s="2">
        <f t="shared" si="736"/>
        <v>0</v>
      </c>
      <c r="Q3949" s="2">
        <f t="shared" si="737"/>
        <v>170</v>
      </c>
      <c r="R3949" s="2">
        <f t="shared" si="738"/>
        <v>0</v>
      </c>
      <c r="S3949" s="2">
        <f t="shared" si="739"/>
        <v>27749.206895159587</v>
      </c>
      <c r="T3949" s="2">
        <f t="shared" si="740"/>
        <v>0</v>
      </c>
      <c r="U3949" s="2">
        <f>IF(O3949="Reg", R3949 * Inputs!$B$7, 0)</f>
        <v>0</v>
      </c>
      <c r="V3949" s="2">
        <f>MAX(F3949 + P3949*Inputs!$B$15 - (Q3949/Inputs!$B$16) - U3949, 0)</f>
        <v>170</v>
      </c>
    </row>
    <row r="3950" spans="1:22" x14ac:dyDescent="0.3">
      <c r="A3950" s="1">
        <v>46187.5</v>
      </c>
      <c r="B3950" s="2">
        <v>24.12074882773123</v>
      </c>
      <c r="C3950" s="2">
        <v>5.867172575058107</v>
      </c>
      <c r="D3950" s="2">
        <f t="shared" si="732"/>
        <v>42.983751321873463</v>
      </c>
      <c r="E3950" s="2">
        <f t="shared" si="733"/>
        <v>58.919991595933816</v>
      </c>
      <c r="F3950" s="2">
        <f t="shared" si="741"/>
        <v>170</v>
      </c>
      <c r="G3950" s="2">
        <f t="shared" si="742"/>
        <v>170</v>
      </c>
      <c r="H3950" s="2">
        <f>MIN(Inputs!$B$2, (Inputs!$B$14 - F3950)/Inputs!$B$15)</f>
        <v>170</v>
      </c>
      <c r="I3950" s="2">
        <f>MAX(MIN(Inputs!$B$2, F3950*Inputs!$B$16, Inputs!$B$14*Inputs!$B$4 - G3950), 0)</f>
        <v>170</v>
      </c>
      <c r="J3950" s="2">
        <f>MAX(MIN(Inputs!$B$2, F3950*Inputs!$B$16, (Inputs!$B$14-F3950)/Inputs!$B$15)*Inputs!$B$9, 0)</f>
        <v>136</v>
      </c>
      <c r="K3950" s="2">
        <f>MAX(E3950*Inputs!$B$5 - B3950 - Inputs!$B$8, 0) * H3950</f>
        <v>1313.9034420373898</v>
      </c>
      <c r="L3950" s="2">
        <f>IF(B3950 &gt;= D3950*Inputs!$B$10, MAX(B3950 - E3950/Inputs!$B$5 - Inputs!$B$8, 0) * I3950, 0)</f>
        <v>0</v>
      </c>
      <c r="M3950" s="2">
        <f t="shared" si="734"/>
        <v>797.93547020790254</v>
      </c>
      <c r="N3950" s="3" t="str">
        <f t="shared" si="735"/>
        <v>Charge</v>
      </c>
      <c r="O3950" s="3" t="str">
        <f t="shared" si="743"/>
        <v>Discharge</v>
      </c>
      <c r="P3950" s="2">
        <f t="shared" si="736"/>
        <v>0</v>
      </c>
      <c r="Q3950" s="2">
        <f t="shared" si="737"/>
        <v>170</v>
      </c>
      <c r="R3950" s="2">
        <f t="shared" si="738"/>
        <v>0</v>
      </c>
      <c r="S3950" s="2">
        <f t="shared" si="739"/>
        <v>4100.5273007143087</v>
      </c>
      <c r="T3950" s="2">
        <f t="shared" si="740"/>
        <v>0</v>
      </c>
      <c r="U3950" s="2">
        <f>IF(O3950="Reg", R3950 * Inputs!$B$7, 0)</f>
        <v>0</v>
      </c>
      <c r="V3950" s="2">
        <f>MAX(F3950 + P3950*Inputs!$B$15 - (Q3950/Inputs!$B$16) - U3950, 0)</f>
        <v>0</v>
      </c>
    </row>
    <row r="3951" spans="1:22" x14ac:dyDescent="0.3">
      <c r="A3951" s="1">
        <v>46187.541666666657</v>
      </c>
      <c r="B3951" s="2">
        <v>40.277173908153472</v>
      </c>
      <c r="C3951" s="2">
        <v>14.891805412532721</v>
      </c>
      <c r="D3951" s="2">
        <f t="shared" si="732"/>
        <v>42.983751321873463</v>
      </c>
      <c r="E3951" s="2">
        <f t="shared" si="733"/>
        <v>70.063294740597456</v>
      </c>
      <c r="F3951" s="2">
        <f t="shared" si="741"/>
        <v>0</v>
      </c>
      <c r="G3951" s="2">
        <f t="shared" si="742"/>
        <v>340</v>
      </c>
      <c r="H3951" s="2">
        <f>MIN(Inputs!$B$2, (Inputs!$B$14 - F3951)/Inputs!$B$15)</f>
        <v>170</v>
      </c>
      <c r="I3951" s="2">
        <f>MAX(MIN(Inputs!$B$2, F3951*Inputs!$B$16, Inputs!$B$14*Inputs!$B$4 - G3951), 0)</f>
        <v>0</v>
      </c>
      <c r="J3951" s="2">
        <f>MAX(MIN(Inputs!$B$2, F3951*Inputs!$B$16, (Inputs!$B$14-F3951)/Inputs!$B$15)*Inputs!$B$9, 0)</f>
        <v>0</v>
      </c>
      <c r="K3951" s="2">
        <f>MAX(E3951*Inputs!$B$5 - B3951 - Inputs!$B$8, 0) * H3951</f>
        <v>234.34932880728894</v>
      </c>
      <c r="L3951" s="2">
        <f>IF(B3951 &gt;= D3951*Inputs!$B$10, MAX(B3951 - E3951/Inputs!$B$5 - Inputs!$B$8, 0) * I3951, 0)</f>
        <v>0</v>
      </c>
      <c r="M3951" s="2">
        <f t="shared" si="734"/>
        <v>0</v>
      </c>
      <c r="N3951" s="3" t="str">
        <f t="shared" si="735"/>
        <v>Charge</v>
      </c>
      <c r="O3951" s="3" t="str">
        <f t="shared" si="743"/>
        <v>Charge</v>
      </c>
      <c r="P3951" s="2">
        <f t="shared" si="736"/>
        <v>170</v>
      </c>
      <c r="Q3951" s="2">
        <f t="shared" si="737"/>
        <v>0</v>
      </c>
      <c r="R3951" s="2">
        <f t="shared" si="738"/>
        <v>0</v>
      </c>
      <c r="S3951" s="2">
        <f t="shared" si="739"/>
        <v>-6847.1195643860901</v>
      </c>
      <c r="T3951" s="2">
        <f t="shared" si="740"/>
        <v>0</v>
      </c>
      <c r="U3951" s="2">
        <f>IF(O3951="Reg", R3951 * Inputs!$B$7, 0)</f>
        <v>0</v>
      </c>
      <c r="V3951" s="2">
        <f>MAX(F3951 + P3951*Inputs!$B$15 - (Q3951/Inputs!$B$16) - U3951, 0)</f>
        <v>170</v>
      </c>
    </row>
    <row r="3952" spans="1:22" x14ac:dyDescent="0.3">
      <c r="A3952" s="1">
        <v>46187.583333333343</v>
      </c>
      <c r="B3952" s="2">
        <v>55.086779573289633</v>
      </c>
      <c r="C3952" s="2">
        <v>2.910626412386816</v>
      </c>
      <c r="D3952" s="2">
        <f t="shared" si="732"/>
        <v>42.983751321873463</v>
      </c>
      <c r="E3952" s="2">
        <f t="shared" si="733"/>
        <v>79.180776884039901</v>
      </c>
      <c r="F3952" s="2">
        <f t="shared" si="741"/>
        <v>170</v>
      </c>
      <c r="G3952" s="2">
        <f t="shared" si="742"/>
        <v>340</v>
      </c>
      <c r="H3952" s="2">
        <f>MIN(Inputs!$B$2, (Inputs!$B$14 - F3952)/Inputs!$B$15)</f>
        <v>170</v>
      </c>
      <c r="I3952" s="2">
        <f>MAX(MIN(Inputs!$B$2, F3952*Inputs!$B$16, Inputs!$B$14*Inputs!$B$4 - G3952), 0)</f>
        <v>0</v>
      </c>
      <c r="J3952" s="2">
        <f>MAX(MIN(Inputs!$B$2, F3952*Inputs!$B$16, (Inputs!$B$14-F3952)/Inputs!$B$15)*Inputs!$B$9, 0)</f>
        <v>136</v>
      </c>
      <c r="K3952" s="2">
        <f>MAX(E3952*Inputs!$B$5 - B3952 - Inputs!$B$8, 0) * H3952</f>
        <v>0</v>
      </c>
      <c r="L3952" s="2">
        <f>IF(B3952 &gt;= D3952*Inputs!$B$10, MAX(B3952 - E3952/Inputs!$B$5 - Inputs!$B$8, 0) * I3952, 0)</f>
        <v>0</v>
      </c>
      <c r="M3952" s="2">
        <f t="shared" si="734"/>
        <v>395.84519208460699</v>
      </c>
      <c r="N3952" s="3" t="str">
        <f t="shared" si="735"/>
        <v>Reg</v>
      </c>
      <c r="O3952" s="3" t="str">
        <f t="shared" si="743"/>
        <v>Charge</v>
      </c>
      <c r="P3952" s="2">
        <f t="shared" si="736"/>
        <v>170</v>
      </c>
      <c r="Q3952" s="2">
        <f t="shared" si="737"/>
        <v>0</v>
      </c>
      <c r="R3952" s="2">
        <f t="shared" si="738"/>
        <v>0</v>
      </c>
      <c r="S3952" s="2">
        <f t="shared" si="739"/>
        <v>-9364.7525274592372</v>
      </c>
      <c r="T3952" s="2">
        <f t="shared" si="740"/>
        <v>0</v>
      </c>
      <c r="U3952" s="2">
        <f>IF(O3952="Reg", R3952 * Inputs!$B$7, 0)</f>
        <v>0</v>
      </c>
      <c r="V3952" s="2">
        <f>MAX(F3952 + P3952*Inputs!$B$15 - (Q3952/Inputs!$B$16) - U3952, 0)</f>
        <v>340</v>
      </c>
    </row>
    <row r="3953" spans="1:22" x14ac:dyDescent="0.3">
      <c r="A3953" s="1">
        <v>46187.625</v>
      </c>
      <c r="B3953" s="2">
        <v>77.768667436846414</v>
      </c>
      <c r="C3953" s="2">
        <v>59.683278675317403</v>
      </c>
      <c r="D3953" s="2">
        <f t="shared" si="732"/>
        <v>42.983751321873463</v>
      </c>
      <c r="E3953" s="2">
        <f t="shared" si="733"/>
        <v>85.612470648703152</v>
      </c>
      <c r="F3953" s="2">
        <f t="shared" si="741"/>
        <v>340</v>
      </c>
      <c r="G3953" s="2">
        <f t="shared" si="742"/>
        <v>340</v>
      </c>
      <c r="H3953" s="2">
        <f>MIN(Inputs!$B$2, (Inputs!$B$14 - F3953)/Inputs!$B$15)</f>
        <v>0</v>
      </c>
      <c r="I3953" s="2">
        <f>MAX(MIN(Inputs!$B$2, F3953*Inputs!$B$16, Inputs!$B$14*Inputs!$B$4 - G3953), 0)</f>
        <v>0</v>
      </c>
      <c r="J3953" s="2">
        <f>MAX(MIN(Inputs!$B$2, F3953*Inputs!$B$16, (Inputs!$B$14-F3953)/Inputs!$B$15)*Inputs!$B$9, 0)</f>
        <v>0</v>
      </c>
      <c r="K3953" s="2">
        <f>MAX(E3953*Inputs!$B$5 - B3953 - Inputs!$B$8, 0) * H3953</f>
        <v>0</v>
      </c>
      <c r="L3953" s="2">
        <f>IF(B3953 &gt;= D3953*Inputs!$B$10, MAX(B3953 - E3953/Inputs!$B$5 - Inputs!$B$8, 0) * I3953, 0)</f>
        <v>0</v>
      </c>
      <c r="M3953" s="2">
        <f t="shared" si="734"/>
        <v>0</v>
      </c>
      <c r="N3953" s="3" t="str">
        <f t="shared" si="735"/>
        <v>Idle</v>
      </c>
      <c r="O3953" s="3" t="str">
        <f t="shared" si="743"/>
        <v>Idle</v>
      </c>
      <c r="P3953" s="2">
        <f t="shared" si="736"/>
        <v>0</v>
      </c>
      <c r="Q3953" s="2">
        <f t="shared" si="737"/>
        <v>0</v>
      </c>
      <c r="R3953" s="2">
        <f t="shared" si="738"/>
        <v>0</v>
      </c>
      <c r="S3953" s="2">
        <f t="shared" si="739"/>
        <v>0</v>
      </c>
      <c r="T3953" s="2">
        <f t="shared" si="740"/>
        <v>0</v>
      </c>
      <c r="U3953" s="2">
        <f>IF(O3953="Reg", R3953 * Inputs!$B$7, 0)</f>
        <v>0</v>
      </c>
      <c r="V3953" s="2">
        <f>MAX(F3953 + P3953*Inputs!$B$15 - (Q3953/Inputs!$B$16) - U3953, 0)</f>
        <v>340</v>
      </c>
    </row>
    <row r="3954" spans="1:22" x14ac:dyDescent="0.3">
      <c r="A3954" s="1">
        <v>46187.666666666657</v>
      </c>
      <c r="B3954" s="2">
        <v>77.321529604759277</v>
      </c>
      <c r="C3954" s="2">
        <v>33.599397085724391</v>
      </c>
      <c r="D3954" s="2">
        <f t="shared" si="732"/>
        <v>42.983751321873463</v>
      </c>
      <c r="E3954" s="2">
        <f t="shared" si="733"/>
        <v>85.831958562174464</v>
      </c>
      <c r="F3954" s="2">
        <f t="shared" si="741"/>
        <v>340</v>
      </c>
      <c r="G3954" s="2">
        <f t="shared" si="742"/>
        <v>340</v>
      </c>
      <c r="H3954" s="2">
        <f>MIN(Inputs!$B$2, (Inputs!$B$14 - F3954)/Inputs!$B$15)</f>
        <v>0</v>
      </c>
      <c r="I3954" s="2">
        <f>MAX(MIN(Inputs!$B$2, F3954*Inputs!$B$16, Inputs!$B$14*Inputs!$B$4 - G3954), 0)</f>
        <v>0</v>
      </c>
      <c r="J3954" s="2">
        <f>MAX(MIN(Inputs!$B$2, F3954*Inputs!$B$16, (Inputs!$B$14-F3954)/Inputs!$B$15)*Inputs!$B$9, 0)</f>
        <v>0</v>
      </c>
      <c r="K3954" s="2">
        <f>MAX(E3954*Inputs!$B$5 - B3954 - Inputs!$B$8, 0) * H3954</f>
        <v>0</v>
      </c>
      <c r="L3954" s="2">
        <f>IF(B3954 &gt;= D3954*Inputs!$B$10, MAX(B3954 - E3954/Inputs!$B$5 - Inputs!$B$8, 0) * I3954, 0)</f>
        <v>0</v>
      </c>
      <c r="M3954" s="2">
        <f t="shared" si="734"/>
        <v>0</v>
      </c>
      <c r="N3954" s="3" t="str">
        <f t="shared" si="735"/>
        <v>Idle</v>
      </c>
      <c r="O3954" s="3" t="str">
        <f t="shared" si="743"/>
        <v>Idle</v>
      </c>
      <c r="P3954" s="2">
        <f t="shared" si="736"/>
        <v>0</v>
      </c>
      <c r="Q3954" s="2">
        <f t="shared" si="737"/>
        <v>0</v>
      </c>
      <c r="R3954" s="2">
        <f t="shared" si="738"/>
        <v>0</v>
      </c>
      <c r="S3954" s="2">
        <f t="shared" si="739"/>
        <v>0</v>
      </c>
      <c r="T3954" s="2">
        <f t="shared" si="740"/>
        <v>0</v>
      </c>
      <c r="U3954" s="2">
        <f>IF(O3954="Reg", R3954 * Inputs!$B$7, 0)</f>
        <v>0</v>
      </c>
      <c r="V3954" s="2">
        <f>MAX(F3954 + P3954*Inputs!$B$15 - (Q3954/Inputs!$B$16) - U3954, 0)</f>
        <v>340</v>
      </c>
    </row>
    <row r="3955" spans="1:22" x14ac:dyDescent="0.3">
      <c r="A3955" s="1">
        <v>46187.708333333343</v>
      </c>
      <c r="B3955" s="2">
        <v>78.945050224822879</v>
      </c>
      <c r="C3955" s="2">
        <v>45.020128763253503</v>
      </c>
      <c r="D3955" s="2">
        <f t="shared" si="732"/>
        <v>42.983751321873463</v>
      </c>
      <c r="E3955" s="2">
        <f t="shared" si="733"/>
        <v>82.727896995198336</v>
      </c>
      <c r="F3955" s="2">
        <f t="shared" si="741"/>
        <v>340</v>
      </c>
      <c r="G3955" s="2">
        <f t="shared" si="742"/>
        <v>340</v>
      </c>
      <c r="H3955" s="2">
        <f>MIN(Inputs!$B$2, (Inputs!$B$14 - F3955)/Inputs!$B$15)</f>
        <v>0</v>
      </c>
      <c r="I3955" s="2">
        <f>MAX(MIN(Inputs!$B$2, F3955*Inputs!$B$16, Inputs!$B$14*Inputs!$B$4 - G3955), 0)</f>
        <v>0</v>
      </c>
      <c r="J3955" s="2">
        <f>MAX(MIN(Inputs!$B$2, F3955*Inputs!$B$16, (Inputs!$B$14-F3955)/Inputs!$B$15)*Inputs!$B$9, 0)</f>
        <v>0</v>
      </c>
      <c r="K3955" s="2">
        <f>MAX(E3955*Inputs!$B$5 - B3955 - Inputs!$B$8, 0) * H3955</f>
        <v>0</v>
      </c>
      <c r="L3955" s="2">
        <f>IF(B3955 &gt;= D3955*Inputs!$B$10, MAX(B3955 - E3955/Inputs!$B$5 - Inputs!$B$8, 0) * I3955, 0)</f>
        <v>0</v>
      </c>
      <c r="M3955" s="2">
        <f t="shared" si="734"/>
        <v>0</v>
      </c>
      <c r="N3955" s="3" t="str">
        <f t="shared" si="735"/>
        <v>Idle</v>
      </c>
      <c r="O3955" s="3" t="str">
        <f t="shared" si="743"/>
        <v>Idle</v>
      </c>
      <c r="P3955" s="2">
        <f t="shared" si="736"/>
        <v>0</v>
      </c>
      <c r="Q3955" s="2">
        <f t="shared" si="737"/>
        <v>0</v>
      </c>
      <c r="R3955" s="2">
        <f t="shared" si="738"/>
        <v>0</v>
      </c>
      <c r="S3955" s="2">
        <f t="shared" si="739"/>
        <v>0</v>
      </c>
      <c r="T3955" s="2">
        <f t="shared" si="740"/>
        <v>0</v>
      </c>
      <c r="U3955" s="2">
        <f>IF(O3955="Reg", R3955 * Inputs!$B$7, 0)</f>
        <v>0</v>
      </c>
      <c r="V3955" s="2">
        <f>MAX(F3955 + P3955*Inputs!$B$15 - (Q3955/Inputs!$B$16) - U3955, 0)</f>
        <v>340</v>
      </c>
    </row>
    <row r="3956" spans="1:22" x14ac:dyDescent="0.3">
      <c r="A3956" s="1">
        <v>46187.75</v>
      </c>
      <c r="B3956" s="2">
        <v>90.980567695713106</v>
      </c>
      <c r="C3956" s="2">
        <v>8.2193390962669532</v>
      </c>
      <c r="D3956" s="2">
        <f t="shared" si="732"/>
        <v>42.983751321873463</v>
      </c>
      <c r="E3956" s="2">
        <f t="shared" si="733"/>
        <v>78.42105913008686</v>
      </c>
      <c r="F3956" s="2">
        <f t="shared" si="741"/>
        <v>340</v>
      </c>
      <c r="G3956" s="2">
        <f t="shared" si="742"/>
        <v>340</v>
      </c>
      <c r="H3956" s="2">
        <f>MIN(Inputs!$B$2, (Inputs!$B$14 - F3956)/Inputs!$B$15)</f>
        <v>0</v>
      </c>
      <c r="I3956" s="2">
        <f>MAX(MIN(Inputs!$B$2, F3956*Inputs!$B$16, Inputs!$B$14*Inputs!$B$4 - G3956), 0)</f>
        <v>0</v>
      </c>
      <c r="J3956" s="2">
        <f>MAX(MIN(Inputs!$B$2, F3956*Inputs!$B$16, (Inputs!$B$14-F3956)/Inputs!$B$15)*Inputs!$B$9, 0)</f>
        <v>0</v>
      </c>
      <c r="K3956" s="2">
        <f>MAX(E3956*Inputs!$B$5 - B3956 - Inputs!$B$8, 0) * H3956</f>
        <v>0</v>
      </c>
      <c r="L3956" s="2">
        <f>IF(B3956 &gt;= D3956*Inputs!$B$10, MAX(B3956 - E3956/Inputs!$B$5 - Inputs!$B$8, 0) * I3956, 0)</f>
        <v>0</v>
      </c>
      <c r="M3956" s="2">
        <f t="shared" si="734"/>
        <v>0</v>
      </c>
      <c r="N3956" s="3" t="str">
        <f t="shared" si="735"/>
        <v>Idle</v>
      </c>
      <c r="O3956" s="3" t="str">
        <f t="shared" si="743"/>
        <v>Idle</v>
      </c>
      <c r="P3956" s="2">
        <f t="shared" si="736"/>
        <v>0</v>
      </c>
      <c r="Q3956" s="2">
        <f t="shared" si="737"/>
        <v>0</v>
      </c>
      <c r="R3956" s="2">
        <f t="shared" si="738"/>
        <v>0</v>
      </c>
      <c r="S3956" s="2">
        <f t="shared" si="739"/>
        <v>0</v>
      </c>
      <c r="T3956" s="2">
        <f t="shared" si="740"/>
        <v>0</v>
      </c>
      <c r="U3956" s="2">
        <f>IF(O3956="Reg", R3956 * Inputs!$B$7, 0)</f>
        <v>0</v>
      </c>
      <c r="V3956" s="2">
        <f>MAX(F3956 + P3956*Inputs!$B$15 - (Q3956/Inputs!$B$16) - U3956, 0)</f>
        <v>340</v>
      </c>
    </row>
    <row r="3957" spans="1:22" x14ac:dyDescent="0.3">
      <c r="A3957" s="1">
        <v>46187.791666666657</v>
      </c>
      <c r="B3957" s="2">
        <v>94.982066768808096</v>
      </c>
      <c r="C3957" s="2">
        <v>6.4439841739111339</v>
      </c>
      <c r="D3957" s="2">
        <f t="shared" si="732"/>
        <v>42.983751321873463</v>
      </c>
      <c r="E3957" s="2">
        <f t="shared" si="733"/>
        <v>69.419580596390873</v>
      </c>
      <c r="F3957" s="2">
        <f t="shared" si="741"/>
        <v>340</v>
      </c>
      <c r="G3957" s="2">
        <f t="shared" si="742"/>
        <v>340</v>
      </c>
      <c r="H3957" s="2">
        <f>MIN(Inputs!$B$2, (Inputs!$B$14 - F3957)/Inputs!$B$15)</f>
        <v>0</v>
      </c>
      <c r="I3957" s="2">
        <f>MAX(MIN(Inputs!$B$2, F3957*Inputs!$B$16, Inputs!$B$14*Inputs!$B$4 - G3957), 0)</f>
        <v>0</v>
      </c>
      <c r="J3957" s="2">
        <f>MAX(MIN(Inputs!$B$2, F3957*Inputs!$B$16, (Inputs!$B$14-F3957)/Inputs!$B$15)*Inputs!$B$9, 0)</f>
        <v>0</v>
      </c>
      <c r="K3957" s="2">
        <f>MAX(E3957*Inputs!$B$5 - B3957 - Inputs!$B$8, 0) * H3957</f>
        <v>0</v>
      </c>
      <c r="L3957" s="2">
        <f>IF(B3957 &gt;= D3957*Inputs!$B$10, MAX(B3957 - E3957/Inputs!$B$5 - Inputs!$B$8, 0) * I3957, 0)</f>
        <v>0</v>
      </c>
      <c r="M3957" s="2">
        <f t="shared" si="734"/>
        <v>0</v>
      </c>
      <c r="N3957" s="3" t="str">
        <f t="shared" si="735"/>
        <v>Idle</v>
      </c>
      <c r="O3957" s="3" t="str">
        <f t="shared" si="743"/>
        <v>Idle</v>
      </c>
      <c r="P3957" s="2">
        <f t="shared" si="736"/>
        <v>0</v>
      </c>
      <c r="Q3957" s="2">
        <f t="shared" si="737"/>
        <v>0</v>
      </c>
      <c r="R3957" s="2">
        <f t="shared" si="738"/>
        <v>0</v>
      </c>
      <c r="S3957" s="2">
        <f t="shared" si="739"/>
        <v>0</v>
      </c>
      <c r="T3957" s="2">
        <f t="shared" si="740"/>
        <v>0</v>
      </c>
      <c r="U3957" s="2">
        <f>IF(O3957="Reg", R3957 * Inputs!$B$7, 0)</f>
        <v>0</v>
      </c>
      <c r="V3957" s="2">
        <f>MAX(F3957 + P3957*Inputs!$B$15 - (Q3957/Inputs!$B$16) - U3957, 0)</f>
        <v>340</v>
      </c>
    </row>
    <row r="3958" spans="1:22" x14ac:dyDescent="0.3">
      <c r="A3958" s="1">
        <v>46187.833333333343</v>
      </c>
      <c r="B3958" s="2">
        <v>93.676942161269125</v>
      </c>
      <c r="C3958" s="2">
        <v>6.1650269249408307</v>
      </c>
      <c r="D3958" s="2">
        <f t="shared" si="732"/>
        <v>42.983751321873463</v>
      </c>
      <c r="E3958" s="2">
        <f t="shared" si="733"/>
        <v>56.017464599655831</v>
      </c>
      <c r="F3958" s="2">
        <f t="shared" si="741"/>
        <v>340</v>
      </c>
      <c r="G3958" s="2">
        <f t="shared" si="742"/>
        <v>340</v>
      </c>
      <c r="H3958" s="2">
        <f>MIN(Inputs!$B$2, (Inputs!$B$14 - F3958)/Inputs!$B$15)</f>
        <v>0</v>
      </c>
      <c r="I3958" s="2">
        <f>MAX(MIN(Inputs!$B$2, F3958*Inputs!$B$16, Inputs!$B$14*Inputs!$B$4 - G3958), 0)</f>
        <v>0</v>
      </c>
      <c r="J3958" s="2">
        <f>MAX(MIN(Inputs!$B$2, F3958*Inputs!$B$16, (Inputs!$B$14-F3958)/Inputs!$B$15)*Inputs!$B$9, 0)</f>
        <v>0</v>
      </c>
      <c r="K3958" s="2">
        <f>MAX(E3958*Inputs!$B$5 - B3958 - Inputs!$B$8, 0) * H3958</f>
        <v>0</v>
      </c>
      <c r="L3958" s="2">
        <f>IF(B3958 &gt;= D3958*Inputs!$B$10, MAX(B3958 - E3958/Inputs!$B$5 - Inputs!$B$8, 0) * I3958, 0)</f>
        <v>0</v>
      </c>
      <c r="M3958" s="2">
        <f t="shared" si="734"/>
        <v>0</v>
      </c>
      <c r="N3958" s="3" t="str">
        <f t="shared" si="735"/>
        <v>Idle</v>
      </c>
      <c r="O3958" s="3" t="str">
        <f t="shared" si="743"/>
        <v>Idle</v>
      </c>
      <c r="P3958" s="2">
        <f t="shared" si="736"/>
        <v>0</v>
      </c>
      <c r="Q3958" s="2">
        <f t="shared" si="737"/>
        <v>0</v>
      </c>
      <c r="R3958" s="2">
        <f t="shared" si="738"/>
        <v>0</v>
      </c>
      <c r="S3958" s="2">
        <f t="shared" si="739"/>
        <v>0</v>
      </c>
      <c r="T3958" s="2">
        <f t="shared" si="740"/>
        <v>0</v>
      </c>
      <c r="U3958" s="2">
        <f>IF(O3958="Reg", R3958 * Inputs!$B$7, 0)</f>
        <v>0</v>
      </c>
      <c r="V3958" s="2">
        <f>MAX(F3958 + P3958*Inputs!$B$15 - (Q3958/Inputs!$B$16) - U3958, 0)</f>
        <v>340</v>
      </c>
    </row>
    <row r="3959" spans="1:22" x14ac:dyDescent="0.3">
      <c r="A3959" s="1">
        <v>46187.875</v>
      </c>
      <c r="B3959" s="2">
        <v>79.0855949176742</v>
      </c>
      <c r="C3959" s="2">
        <v>6.6704122069100507</v>
      </c>
      <c r="D3959" s="2">
        <f t="shared" si="732"/>
        <v>42.983751321873463</v>
      </c>
      <c r="E3959" s="2">
        <f t="shared" si="733"/>
        <v>40.404640906110984</v>
      </c>
      <c r="F3959" s="2">
        <f t="shared" si="741"/>
        <v>340</v>
      </c>
      <c r="G3959" s="2">
        <f t="shared" si="742"/>
        <v>340</v>
      </c>
      <c r="H3959" s="2">
        <f>MIN(Inputs!$B$2, (Inputs!$B$14 - F3959)/Inputs!$B$15)</f>
        <v>0</v>
      </c>
      <c r="I3959" s="2">
        <f>MAX(MIN(Inputs!$B$2, F3959*Inputs!$B$16, Inputs!$B$14*Inputs!$B$4 - G3959), 0)</f>
        <v>0</v>
      </c>
      <c r="J3959" s="2">
        <f>MAX(MIN(Inputs!$B$2, F3959*Inputs!$B$16, (Inputs!$B$14-F3959)/Inputs!$B$15)*Inputs!$B$9, 0)</f>
        <v>0</v>
      </c>
      <c r="K3959" s="2">
        <f>MAX(E3959*Inputs!$B$5 - B3959 - Inputs!$B$8, 0) * H3959</f>
        <v>0</v>
      </c>
      <c r="L3959" s="2">
        <f>IF(B3959 &gt;= D3959*Inputs!$B$10, MAX(B3959 - E3959/Inputs!$B$5 - Inputs!$B$8, 0) * I3959, 0)</f>
        <v>0</v>
      </c>
      <c r="M3959" s="2">
        <f t="shared" si="734"/>
        <v>0</v>
      </c>
      <c r="N3959" s="3" t="str">
        <f t="shared" si="735"/>
        <v>Idle</v>
      </c>
      <c r="O3959" s="3" t="str">
        <f t="shared" si="743"/>
        <v>Idle</v>
      </c>
      <c r="P3959" s="2">
        <f t="shared" si="736"/>
        <v>0</v>
      </c>
      <c r="Q3959" s="2">
        <f t="shared" si="737"/>
        <v>0</v>
      </c>
      <c r="R3959" s="2">
        <f t="shared" si="738"/>
        <v>0</v>
      </c>
      <c r="S3959" s="2">
        <f t="shared" si="739"/>
        <v>0</v>
      </c>
      <c r="T3959" s="2">
        <f t="shared" si="740"/>
        <v>0</v>
      </c>
      <c r="U3959" s="2">
        <f>IF(O3959="Reg", R3959 * Inputs!$B$7, 0)</f>
        <v>0</v>
      </c>
      <c r="V3959" s="2">
        <f>MAX(F3959 + P3959*Inputs!$B$15 - (Q3959/Inputs!$B$16) - U3959, 0)</f>
        <v>340</v>
      </c>
    </row>
    <row r="3960" spans="1:22" x14ac:dyDescent="0.3">
      <c r="A3960" s="1">
        <v>46187.916666666657</v>
      </c>
      <c r="B3960" s="2">
        <v>58.697160202902637</v>
      </c>
      <c r="C3960" s="2">
        <v>7.0813104866808692</v>
      </c>
      <c r="D3960" s="2">
        <f t="shared" si="732"/>
        <v>42.983751321873463</v>
      </c>
      <c r="E3960" s="2">
        <f t="shared" si="733"/>
        <v>27.223708419831951</v>
      </c>
      <c r="F3960" s="2">
        <f t="shared" si="741"/>
        <v>340</v>
      </c>
      <c r="G3960" s="2">
        <f t="shared" si="742"/>
        <v>340</v>
      </c>
      <c r="H3960" s="2">
        <f>MIN(Inputs!$B$2, (Inputs!$B$14 - F3960)/Inputs!$B$15)</f>
        <v>0</v>
      </c>
      <c r="I3960" s="2">
        <f>MAX(MIN(Inputs!$B$2, F3960*Inputs!$B$16, Inputs!$B$14*Inputs!$B$4 - G3960), 0)</f>
        <v>0</v>
      </c>
      <c r="J3960" s="2">
        <f>MAX(MIN(Inputs!$B$2, F3960*Inputs!$B$16, (Inputs!$B$14-F3960)/Inputs!$B$15)*Inputs!$B$9, 0)</f>
        <v>0</v>
      </c>
      <c r="K3960" s="2">
        <f>MAX(E3960*Inputs!$B$5 - B3960 - Inputs!$B$8, 0) * H3960</f>
        <v>0</v>
      </c>
      <c r="L3960" s="2">
        <f>IF(B3960 &gt;= D3960*Inputs!$B$10, MAX(B3960 - E3960/Inputs!$B$5 - Inputs!$B$8, 0) * I3960, 0)</f>
        <v>0</v>
      </c>
      <c r="M3960" s="2">
        <f t="shared" si="734"/>
        <v>0</v>
      </c>
      <c r="N3960" s="3" t="str">
        <f t="shared" si="735"/>
        <v>Idle</v>
      </c>
      <c r="O3960" s="3" t="str">
        <f t="shared" si="743"/>
        <v>Idle</v>
      </c>
      <c r="P3960" s="2">
        <f t="shared" si="736"/>
        <v>0</v>
      </c>
      <c r="Q3960" s="2">
        <f t="shared" si="737"/>
        <v>0</v>
      </c>
      <c r="R3960" s="2">
        <f t="shared" si="738"/>
        <v>0</v>
      </c>
      <c r="S3960" s="2">
        <f t="shared" si="739"/>
        <v>0</v>
      </c>
      <c r="T3960" s="2">
        <f t="shared" si="740"/>
        <v>0</v>
      </c>
      <c r="U3960" s="2">
        <f>IF(O3960="Reg", R3960 * Inputs!$B$7, 0)</f>
        <v>0</v>
      </c>
      <c r="V3960" s="2">
        <f>MAX(F3960 + P3960*Inputs!$B$15 - (Q3960/Inputs!$B$16) - U3960, 0)</f>
        <v>340</v>
      </c>
    </row>
    <row r="3961" spans="1:22" x14ac:dyDescent="0.3">
      <c r="A3961" s="1">
        <v>46187.958333333343</v>
      </c>
      <c r="B3961" s="2">
        <v>53.104023034153983</v>
      </c>
      <c r="C3961" s="2">
        <v>13.19514050105443</v>
      </c>
      <c r="D3961" s="2">
        <f t="shared" si="732"/>
        <v>42.983751321873463</v>
      </c>
      <c r="E3961" s="2">
        <f t="shared" si="733"/>
        <v>17.440848386014842</v>
      </c>
      <c r="F3961" s="2">
        <f t="shared" si="741"/>
        <v>340</v>
      </c>
      <c r="G3961" s="2">
        <f t="shared" si="742"/>
        <v>340</v>
      </c>
      <c r="H3961" s="2">
        <f>MIN(Inputs!$B$2, (Inputs!$B$14 - F3961)/Inputs!$B$15)</f>
        <v>0</v>
      </c>
      <c r="I3961" s="2">
        <f>MAX(MIN(Inputs!$B$2, F3961*Inputs!$B$16, Inputs!$B$14*Inputs!$B$4 - G3961), 0)</f>
        <v>0</v>
      </c>
      <c r="J3961" s="2">
        <f>MAX(MIN(Inputs!$B$2, F3961*Inputs!$B$16, (Inputs!$B$14-F3961)/Inputs!$B$15)*Inputs!$B$9, 0)</f>
        <v>0</v>
      </c>
      <c r="K3961" s="2">
        <f>MAX(E3961*Inputs!$B$5 - B3961 - Inputs!$B$8, 0) * H3961</f>
        <v>0</v>
      </c>
      <c r="L3961" s="2">
        <f>IF(B3961 &gt;= D3961*Inputs!$B$10, MAX(B3961 - E3961/Inputs!$B$5 - Inputs!$B$8, 0) * I3961, 0)</f>
        <v>0</v>
      </c>
      <c r="M3961" s="2">
        <f t="shared" si="734"/>
        <v>0</v>
      </c>
      <c r="N3961" s="3" t="str">
        <f t="shared" si="735"/>
        <v>Idle</v>
      </c>
      <c r="O3961" s="3" t="str">
        <f t="shared" si="743"/>
        <v>Idle</v>
      </c>
      <c r="P3961" s="2">
        <f t="shared" si="736"/>
        <v>0</v>
      </c>
      <c r="Q3961" s="2">
        <f t="shared" si="737"/>
        <v>0</v>
      </c>
      <c r="R3961" s="2">
        <f t="shared" si="738"/>
        <v>0</v>
      </c>
      <c r="S3961" s="2">
        <f t="shared" si="739"/>
        <v>0</v>
      </c>
      <c r="T3961" s="2">
        <f t="shared" si="740"/>
        <v>0</v>
      </c>
      <c r="U3961" s="2">
        <f>IF(O3961="Reg", R3961 * Inputs!$B$7, 0)</f>
        <v>0</v>
      </c>
      <c r="V3961" s="2">
        <f>MAX(F3961 + P3961*Inputs!$B$15 - (Q3961/Inputs!$B$16) - U3961, 0)</f>
        <v>340</v>
      </c>
    </row>
    <row r="3962" spans="1:22" x14ac:dyDescent="0.3">
      <c r="A3962" s="1">
        <v>46188</v>
      </c>
      <c r="B3962" s="2">
        <v>36.971696493537188</v>
      </c>
      <c r="C3962" s="2">
        <v>9.8412369498759631</v>
      </c>
      <c r="D3962" s="2">
        <f t="shared" si="732"/>
        <v>36.835107892927411</v>
      </c>
      <c r="E3962" s="2">
        <f t="shared" si="733"/>
        <v>8.5901778803225124</v>
      </c>
      <c r="F3962" s="2">
        <f t="shared" si="741"/>
        <v>340</v>
      </c>
      <c r="G3962" s="2">
        <f t="shared" si="742"/>
        <v>0</v>
      </c>
      <c r="H3962" s="2">
        <f>MIN(Inputs!$B$2, (Inputs!$B$14 - F3962)/Inputs!$B$15)</f>
        <v>0</v>
      </c>
      <c r="I3962" s="2">
        <f>MAX(MIN(Inputs!$B$2, F3962*Inputs!$B$16, Inputs!$B$14*Inputs!$B$4 - G3962), 0)</f>
        <v>170</v>
      </c>
      <c r="J3962" s="2">
        <f>MAX(MIN(Inputs!$B$2, F3962*Inputs!$B$16, (Inputs!$B$14-F3962)/Inputs!$B$15)*Inputs!$B$9, 0)</f>
        <v>0</v>
      </c>
      <c r="K3962" s="2">
        <f>MAX(E3962*Inputs!$B$5 - B3962 - Inputs!$B$8, 0) * H3962</f>
        <v>0</v>
      </c>
      <c r="L3962" s="2">
        <f>IF(B3962 &gt;= D3962*Inputs!$B$10, MAX(B3962 - E3962/Inputs!$B$5 - Inputs!$B$8, 0) * I3962, 0)</f>
        <v>0</v>
      </c>
      <c r="M3962" s="2">
        <f t="shared" si="734"/>
        <v>0</v>
      </c>
      <c r="N3962" s="3" t="str">
        <f t="shared" si="735"/>
        <v>Idle</v>
      </c>
      <c r="O3962" s="3" t="str">
        <f t="shared" si="743"/>
        <v>Idle</v>
      </c>
      <c r="P3962" s="2">
        <f t="shared" si="736"/>
        <v>0</v>
      </c>
      <c r="Q3962" s="2">
        <f t="shared" si="737"/>
        <v>0</v>
      </c>
      <c r="R3962" s="2">
        <f t="shared" si="738"/>
        <v>0</v>
      </c>
      <c r="S3962" s="2">
        <f t="shared" si="739"/>
        <v>0</v>
      </c>
      <c r="T3962" s="2">
        <f t="shared" si="740"/>
        <v>0</v>
      </c>
      <c r="U3962" s="2">
        <f>IF(O3962="Reg", R3962 * Inputs!$B$7, 0)</f>
        <v>0</v>
      </c>
      <c r="V3962" s="2">
        <f>MAX(F3962 + P3962*Inputs!$B$15 - (Q3962/Inputs!$B$16) - U3962, 0)</f>
        <v>340</v>
      </c>
    </row>
    <row r="3963" spans="1:22" x14ac:dyDescent="0.3">
      <c r="A3963" s="1">
        <v>46188.041666666657</v>
      </c>
      <c r="B3963" s="2">
        <v>14.56937078839788</v>
      </c>
      <c r="C3963" s="2">
        <v>13.357993913201261</v>
      </c>
      <c r="D3963" s="2">
        <f t="shared" si="732"/>
        <v>36.835107892927411</v>
      </c>
      <c r="E3963" s="2">
        <f t="shared" si="733"/>
        <v>2.4282284647329799</v>
      </c>
      <c r="F3963" s="2">
        <f t="shared" si="741"/>
        <v>340</v>
      </c>
      <c r="G3963" s="2">
        <f t="shared" si="742"/>
        <v>0</v>
      </c>
      <c r="H3963" s="2">
        <f>MIN(Inputs!$B$2, (Inputs!$B$14 - F3963)/Inputs!$B$15)</f>
        <v>0</v>
      </c>
      <c r="I3963" s="2">
        <f>MAX(MIN(Inputs!$B$2, F3963*Inputs!$B$16, Inputs!$B$14*Inputs!$B$4 - G3963), 0)</f>
        <v>170</v>
      </c>
      <c r="J3963" s="2">
        <f>MAX(MIN(Inputs!$B$2, F3963*Inputs!$B$16, (Inputs!$B$14-F3963)/Inputs!$B$15)*Inputs!$B$9, 0)</f>
        <v>0</v>
      </c>
      <c r="K3963" s="2">
        <f>MAX(E3963*Inputs!$B$5 - B3963 - Inputs!$B$8, 0) * H3963</f>
        <v>0</v>
      </c>
      <c r="L3963" s="2">
        <f>IF(B3963 &gt;= D3963*Inputs!$B$10, MAX(B3963 - E3963/Inputs!$B$5 - Inputs!$B$8, 0) * I3963, 0)</f>
        <v>0</v>
      </c>
      <c r="M3963" s="2">
        <f t="shared" si="734"/>
        <v>0</v>
      </c>
      <c r="N3963" s="3" t="str">
        <f t="shared" si="735"/>
        <v>Idle</v>
      </c>
      <c r="O3963" s="3" t="str">
        <f t="shared" si="743"/>
        <v>Idle</v>
      </c>
      <c r="P3963" s="2">
        <f t="shared" si="736"/>
        <v>0</v>
      </c>
      <c r="Q3963" s="2">
        <f t="shared" si="737"/>
        <v>0</v>
      </c>
      <c r="R3963" s="2">
        <f t="shared" si="738"/>
        <v>0</v>
      </c>
      <c r="S3963" s="2">
        <f t="shared" si="739"/>
        <v>0</v>
      </c>
      <c r="T3963" s="2">
        <f t="shared" si="740"/>
        <v>0</v>
      </c>
      <c r="U3963" s="2">
        <f>IF(O3963="Reg", R3963 * Inputs!$B$7, 0)</f>
        <v>0</v>
      </c>
      <c r="V3963" s="2">
        <f>MAX(F3963 + P3963*Inputs!$B$15 - (Q3963/Inputs!$B$16) - U3963, 0)</f>
        <v>340</v>
      </c>
    </row>
    <row r="3964" spans="1:22" x14ac:dyDescent="0.3">
      <c r="A3964" s="1">
        <v>46188.083333333343</v>
      </c>
      <c r="B3964" s="2">
        <v>0</v>
      </c>
      <c r="C3964" s="2">
        <v>34.138486507764519</v>
      </c>
      <c r="D3964" s="2">
        <f t="shared" si="732"/>
        <v>36.835107892927411</v>
      </c>
      <c r="E3964" s="2">
        <f t="shared" si="733"/>
        <v>0</v>
      </c>
      <c r="F3964" s="2">
        <f t="shared" si="741"/>
        <v>340</v>
      </c>
      <c r="G3964" s="2">
        <f t="shared" si="742"/>
        <v>0</v>
      </c>
      <c r="H3964" s="2">
        <f>MIN(Inputs!$B$2, (Inputs!$B$14 - F3964)/Inputs!$B$15)</f>
        <v>0</v>
      </c>
      <c r="I3964" s="2">
        <f>MAX(MIN(Inputs!$B$2, F3964*Inputs!$B$16, Inputs!$B$14*Inputs!$B$4 - G3964), 0)</f>
        <v>170</v>
      </c>
      <c r="J3964" s="2">
        <f>MAX(MIN(Inputs!$B$2, F3964*Inputs!$B$16, (Inputs!$B$14-F3964)/Inputs!$B$15)*Inputs!$B$9, 0)</f>
        <v>0</v>
      </c>
      <c r="K3964" s="2">
        <f>MAX(E3964*Inputs!$B$5 - B3964 - Inputs!$B$8, 0) * H3964</f>
        <v>0</v>
      </c>
      <c r="L3964" s="2">
        <f>IF(B3964 &gt;= D3964*Inputs!$B$10, MAX(B3964 - E3964/Inputs!$B$5 - Inputs!$B$8, 0) * I3964, 0)</f>
        <v>0</v>
      </c>
      <c r="M3964" s="2">
        <f t="shared" si="734"/>
        <v>0</v>
      </c>
      <c r="N3964" s="3" t="str">
        <f t="shared" si="735"/>
        <v>Idle</v>
      </c>
      <c r="O3964" s="3" t="str">
        <f t="shared" si="743"/>
        <v>Idle</v>
      </c>
      <c r="P3964" s="2">
        <f t="shared" si="736"/>
        <v>0</v>
      </c>
      <c r="Q3964" s="2">
        <f t="shared" si="737"/>
        <v>0</v>
      </c>
      <c r="R3964" s="2">
        <f t="shared" si="738"/>
        <v>0</v>
      </c>
      <c r="S3964" s="2">
        <f t="shared" si="739"/>
        <v>0</v>
      </c>
      <c r="T3964" s="2">
        <f t="shared" si="740"/>
        <v>0</v>
      </c>
      <c r="U3964" s="2">
        <f>IF(O3964="Reg", R3964 * Inputs!$B$7, 0)</f>
        <v>0</v>
      </c>
      <c r="V3964" s="2">
        <f>MAX(F3964 + P3964*Inputs!$B$15 - (Q3964/Inputs!$B$16) - U3964, 0)</f>
        <v>340</v>
      </c>
    </row>
    <row r="3965" spans="1:22" x14ac:dyDescent="0.3">
      <c r="A3965" s="1">
        <v>46188.125</v>
      </c>
      <c r="B3965" s="2">
        <v>0</v>
      </c>
      <c r="C3965" s="2">
        <v>6.9313105039392857</v>
      </c>
      <c r="D3965" s="2">
        <f t="shared" si="732"/>
        <v>36.835107892927411</v>
      </c>
      <c r="E3965" s="2">
        <f t="shared" si="733"/>
        <v>0</v>
      </c>
      <c r="F3965" s="2">
        <f t="shared" si="741"/>
        <v>340</v>
      </c>
      <c r="G3965" s="2">
        <f t="shared" si="742"/>
        <v>0</v>
      </c>
      <c r="H3965" s="2">
        <f>MIN(Inputs!$B$2, (Inputs!$B$14 - F3965)/Inputs!$B$15)</f>
        <v>0</v>
      </c>
      <c r="I3965" s="2">
        <f>MAX(MIN(Inputs!$B$2, F3965*Inputs!$B$16, Inputs!$B$14*Inputs!$B$4 - G3965), 0)</f>
        <v>170</v>
      </c>
      <c r="J3965" s="2">
        <f>MAX(MIN(Inputs!$B$2, F3965*Inputs!$B$16, (Inputs!$B$14-F3965)/Inputs!$B$15)*Inputs!$B$9, 0)</f>
        <v>0</v>
      </c>
      <c r="K3965" s="2">
        <f>MAX(E3965*Inputs!$B$5 - B3965 - Inputs!$B$8, 0) * H3965</f>
        <v>0</v>
      </c>
      <c r="L3965" s="2">
        <f>IF(B3965 &gt;= D3965*Inputs!$B$10, MAX(B3965 - E3965/Inputs!$B$5 - Inputs!$B$8, 0) * I3965, 0)</f>
        <v>0</v>
      </c>
      <c r="M3965" s="2">
        <f t="shared" si="734"/>
        <v>0</v>
      </c>
      <c r="N3965" s="3" t="str">
        <f t="shared" si="735"/>
        <v>Idle</v>
      </c>
      <c r="O3965" s="3" t="str">
        <f t="shared" si="743"/>
        <v>Idle</v>
      </c>
      <c r="P3965" s="2">
        <f t="shared" si="736"/>
        <v>0</v>
      </c>
      <c r="Q3965" s="2">
        <f t="shared" si="737"/>
        <v>0</v>
      </c>
      <c r="R3965" s="2">
        <f t="shared" si="738"/>
        <v>0</v>
      </c>
      <c r="S3965" s="2">
        <f t="shared" si="739"/>
        <v>0</v>
      </c>
      <c r="T3965" s="2">
        <f t="shared" si="740"/>
        <v>0</v>
      </c>
      <c r="U3965" s="2">
        <f>IF(O3965="Reg", R3965 * Inputs!$B$7, 0)</f>
        <v>0</v>
      </c>
      <c r="V3965" s="2">
        <f>MAX(F3965 + P3965*Inputs!$B$15 - (Q3965/Inputs!$B$16) - U3965, 0)</f>
        <v>340</v>
      </c>
    </row>
    <row r="3966" spans="1:22" x14ac:dyDescent="0.3">
      <c r="A3966" s="1">
        <v>46188.166666666657</v>
      </c>
      <c r="B3966" s="2">
        <v>0</v>
      </c>
      <c r="C3966" s="2">
        <v>3.148627139075145</v>
      </c>
      <c r="D3966" s="2">
        <f t="shared" si="732"/>
        <v>36.835107892927411</v>
      </c>
      <c r="E3966" s="2">
        <f t="shared" si="733"/>
        <v>0</v>
      </c>
      <c r="F3966" s="2">
        <f t="shared" si="741"/>
        <v>340</v>
      </c>
      <c r="G3966" s="2">
        <f t="shared" si="742"/>
        <v>0</v>
      </c>
      <c r="H3966" s="2">
        <f>MIN(Inputs!$B$2, (Inputs!$B$14 - F3966)/Inputs!$B$15)</f>
        <v>0</v>
      </c>
      <c r="I3966" s="2">
        <f>MAX(MIN(Inputs!$B$2, F3966*Inputs!$B$16, Inputs!$B$14*Inputs!$B$4 - G3966), 0)</f>
        <v>170</v>
      </c>
      <c r="J3966" s="2">
        <f>MAX(MIN(Inputs!$B$2, F3966*Inputs!$B$16, (Inputs!$B$14-F3966)/Inputs!$B$15)*Inputs!$B$9, 0)</f>
        <v>0</v>
      </c>
      <c r="K3966" s="2">
        <f>MAX(E3966*Inputs!$B$5 - B3966 - Inputs!$B$8, 0) * H3966</f>
        <v>0</v>
      </c>
      <c r="L3966" s="2">
        <f>IF(B3966 &gt;= D3966*Inputs!$B$10, MAX(B3966 - E3966/Inputs!$B$5 - Inputs!$B$8, 0) * I3966, 0)</f>
        <v>0</v>
      </c>
      <c r="M3966" s="2">
        <f t="shared" si="734"/>
        <v>0</v>
      </c>
      <c r="N3966" s="3" t="str">
        <f t="shared" si="735"/>
        <v>Idle</v>
      </c>
      <c r="O3966" s="3" t="str">
        <f t="shared" si="743"/>
        <v>Idle</v>
      </c>
      <c r="P3966" s="2">
        <f t="shared" si="736"/>
        <v>0</v>
      </c>
      <c r="Q3966" s="2">
        <f t="shared" si="737"/>
        <v>0</v>
      </c>
      <c r="R3966" s="2">
        <f t="shared" si="738"/>
        <v>0</v>
      </c>
      <c r="S3966" s="2">
        <f t="shared" si="739"/>
        <v>0</v>
      </c>
      <c r="T3966" s="2">
        <f t="shared" si="740"/>
        <v>0</v>
      </c>
      <c r="U3966" s="2">
        <f>IF(O3966="Reg", R3966 * Inputs!$B$7, 0)</f>
        <v>0</v>
      </c>
      <c r="V3966" s="2">
        <f>MAX(F3966 + P3966*Inputs!$B$15 - (Q3966/Inputs!$B$16) - U3966, 0)</f>
        <v>340</v>
      </c>
    </row>
    <row r="3967" spans="1:22" x14ac:dyDescent="0.3">
      <c r="A3967" s="1">
        <v>46188.208333333343</v>
      </c>
      <c r="B3967" s="2">
        <v>0</v>
      </c>
      <c r="C3967" s="2">
        <v>6.9921243579741024</v>
      </c>
      <c r="D3967" s="2">
        <f t="shared" si="732"/>
        <v>36.835107892927411</v>
      </c>
      <c r="E3967" s="2">
        <f t="shared" si="733"/>
        <v>0.33876477610768801</v>
      </c>
      <c r="F3967" s="2">
        <f t="shared" si="741"/>
        <v>340</v>
      </c>
      <c r="G3967" s="2">
        <f t="shared" si="742"/>
        <v>0</v>
      </c>
      <c r="H3967" s="2">
        <f>MIN(Inputs!$B$2, (Inputs!$B$14 - F3967)/Inputs!$B$15)</f>
        <v>0</v>
      </c>
      <c r="I3967" s="2">
        <f>MAX(MIN(Inputs!$B$2, F3967*Inputs!$B$16, Inputs!$B$14*Inputs!$B$4 - G3967), 0)</f>
        <v>170</v>
      </c>
      <c r="J3967" s="2">
        <f>MAX(MIN(Inputs!$B$2, F3967*Inputs!$B$16, (Inputs!$B$14-F3967)/Inputs!$B$15)*Inputs!$B$9, 0)</f>
        <v>0</v>
      </c>
      <c r="K3967" s="2">
        <f>MAX(E3967*Inputs!$B$5 - B3967 - Inputs!$B$8, 0) * H3967</f>
        <v>0</v>
      </c>
      <c r="L3967" s="2">
        <f>IF(B3967 &gt;= D3967*Inputs!$B$10, MAX(B3967 - E3967/Inputs!$B$5 - Inputs!$B$8, 0) * I3967, 0)</f>
        <v>0</v>
      </c>
      <c r="M3967" s="2">
        <f t="shared" si="734"/>
        <v>0</v>
      </c>
      <c r="N3967" s="3" t="str">
        <f t="shared" si="735"/>
        <v>Idle</v>
      </c>
      <c r="O3967" s="3" t="str">
        <f t="shared" si="743"/>
        <v>Idle</v>
      </c>
      <c r="P3967" s="2">
        <f t="shared" si="736"/>
        <v>0</v>
      </c>
      <c r="Q3967" s="2">
        <f t="shared" si="737"/>
        <v>0</v>
      </c>
      <c r="R3967" s="2">
        <f t="shared" si="738"/>
        <v>0</v>
      </c>
      <c r="S3967" s="2">
        <f t="shared" si="739"/>
        <v>0</v>
      </c>
      <c r="T3967" s="2">
        <f t="shared" si="740"/>
        <v>0</v>
      </c>
      <c r="U3967" s="2">
        <f>IF(O3967="Reg", R3967 * Inputs!$B$7, 0)</f>
        <v>0</v>
      </c>
      <c r="V3967" s="2">
        <f>MAX(F3967 + P3967*Inputs!$B$15 - (Q3967/Inputs!$B$16) - U3967, 0)</f>
        <v>340</v>
      </c>
    </row>
    <row r="3968" spans="1:22" x14ac:dyDescent="0.3">
      <c r="A3968" s="1">
        <v>46188.25</v>
      </c>
      <c r="B3968" s="2">
        <v>0</v>
      </c>
      <c r="C3968" s="2">
        <v>7.1071917331989409</v>
      </c>
      <c r="D3968" s="2">
        <f t="shared" si="732"/>
        <v>36.835107892927411</v>
      </c>
      <c r="E3968" s="2">
        <f t="shared" si="733"/>
        <v>1.5105939642001809</v>
      </c>
      <c r="F3968" s="2">
        <f t="shared" si="741"/>
        <v>340</v>
      </c>
      <c r="G3968" s="2">
        <f t="shared" si="742"/>
        <v>0</v>
      </c>
      <c r="H3968" s="2">
        <f>MIN(Inputs!$B$2, (Inputs!$B$14 - F3968)/Inputs!$B$15)</f>
        <v>0</v>
      </c>
      <c r="I3968" s="2">
        <f>MAX(MIN(Inputs!$B$2, F3968*Inputs!$B$16, Inputs!$B$14*Inputs!$B$4 - G3968), 0)</f>
        <v>170</v>
      </c>
      <c r="J3968" s="2">
        <f>MAX(MIN(Inputs!$B$2, F3968*Inputs!$B$16, (Inputs!$B$14-F3968)/Inputs!$B$15)*Inputs!$B$9, 0)</f>
        <v>0</v>
      </c>
      <c r="K3968" s="2">
        <f>MAX(E3968*Inputs!$B$5 - B3968 - Inputs!$B$8, 0) * H3968</f>
        <v>0</v>
      </c>
      <c r="L3968" s="2">
        <f>IF(B3968 &gt;= D3968*Inputs!$B$10, MAX(B3968 - E3968/Inputs!$B$5 - Inputs!$B$8, 0) * I3968, 0)</f>
        <v>0</v>
      </c>
      <c r="M3968" s="2">
        <f t="shared" si="734"/>
        <v>0</v>
      </c>
      <c r="N3968" s="3" t="str">
        <f t="shared" si="735"/>
        <v>Idle</v>
      </c>
      <c r="O3968" s="3" t="str">
        <f t="shared" si="743"/>
        <v>Idle</v>
      </c>
      <c r="P3968" s="2">
        <f t="shared" si="736"/>
        <v>0</v>
      </c>
      <c r="Q3968" s="2">
        <f t="shared" si="737"/>
        <v>0</v>
      </c>
      <c r="R3968" s="2">
        <f t="shared" si="738"/>
        <v>0</v>
      </c>
      <c r="S3968" s="2">
        <f t="shared" si="739"/>
        <v>0</v>
      </c>
      <c r="T3968" s="2">
        <f t="shared" si="740"/>
        <v>0</v>
      </c>
      <c r="U3968" s="2">
        <f>IF(O3968="Reg", R3968 * Inputs!$B$7, 0)</f>
        <v>0</v>
      </c>
      <c r="V3968" s="2">
        <f>MAX(F3968 + P3968*Inputs!$B$15 - (Q3968/Inputs!$B$16) - U3968, 0)</f>
        <v>340</v>
      </c>
    </row>
    <row r="3969" spans="1:22" x14ac:dyDescent="0.3">
      <c r="A3969" s="1">
        <v>46188.291666666657</v>
      </c>
      <c r="B3969" s="2">
        <v>0</v>
      </c>
      <c r="C3969" s="2">
        <v>8.5886301297325112</v>
      </c>
      <c r="D3969" s="2">
        <f t="shared" si="732"/>
        <v>36.835107892927411</v>
      </c>
      <c r="E3969" s="2">
        <f t="shared" si="733"/>
        <v>6.0665141087710444</v>
      </c>
      <c r="F3969" s="2">
        <f t="shared" si="741"/>
        <v>340</v>
      </c>
      <c r="G3969" s="2">
        <f t="shared" si="742"/>
        <v>0</v>
      </c>
      <c r="H3969" s="2">
        <f>MIN(Inputs!$B$2, (Inputs!$B$14 - F3969)/Inputs!$B$15)</f>
        <v>0</v>
      </c>
      <c r="I3969" s="2">
        <f>MAX(MIN(Inputs!$B$2, F3969*Inputs!$B$16, Inputs!$B$14*Inputs!$B$4 - G3969), 0)</f>
        <v>170</v>
      </c>
      <c r="J3969" s="2">
        <f>MAX(MIN(Inputs!$B$2, F3969*Inputs!$B$16, (Inputs!$B$14-F3969)/Inputs!$B$15)*Inputs!$B$9, 0)</f>
        <v>0</v>
      </c>
      <c r="K3969" s="2">
        <f>MAX(E3969*Inputs!$B$5 - B3969 - Inputs!$B$8, 0) * H3969</f>
        <v>0</v>
      </c>
      <c r="L3969" s="2">
        <f>IF(B3969 &gt;= D3969*Inputs!$B$10, MAX(B3969 - E3969/Inputs!$B$5 - Inputs!$B$8, 0) * I3969, 0)</f>
        <v>0</v>
      </c>
      <c r="M3969" s="2">
        <f t="shared" si="734"/>
        <v>0</v>
      </c>
      <c r="N3969" s="3" t="str">
        <f t="shared" si="735"/>
        <v>Idle</v>
      </c>
      <c r="O3969" s="3" t="str">
        <f t="shared" si="743"/>
        <v>Idle</v>
      </c>
      <c r="P3969" s="2">
        <f t="shared" si="736"/>
        <v>0</v>
      </c>
      <c r="Q3969" s="2">
        <f t="shared" si="737"/>
        <v>0</v>
      </c>
      <c r="R3969" s="2">
        <f t="shared" si="738"/>
        <v>0</v>
      </c>
      <c r="S3969" s="2">
        <f t="shared" si="739"/>
        <v>0</v>
      </c>
      <c r="T3969" s="2">
        <f t="shared" si="740"/>
        <v>0</v>
      </c>
      <c r="U3969" s="2">
        <f>IF(O3969="Reg", R3969 * Inputs!$B$7, 0)</f>
        <v>0</v>
      </c>
      <c r="V3969" s="2">
        <f>MAX(F3969 + P3969*Inputs!$B$15 - (Q3969/Inputs!$B$16) - U3969, 0)</f>
        <v>340</v>
      </c>
    </row>
    <row r="3970" spans="1:22" x14ac:dyDescent="0.3">
      <c r="A3970" s="1">
        <v>46188.333333333343</v>
      </c>
      <c r="B3970" s="2">
        <v>0</v>
      </c>
      <c r="C3970" s="2">
        <v>17.63225472994494</v>
      </c>
      <c r="D3970" s="2">
        <f t="shared" ref="D3970:D4033" si="744">AVERAGEIFS(B:B, A:A, "&gt;="&amp;INT(A3970), A:A, "&lt;"&amp;INT(A3970)+1)</f>
        <v>36.835107892927411</v>
      </c>
      <c r="E3970" s="2">
        <f t="shared" ref="E3970:E4033" si="745">AVERAGE(B3970:B3975)</f>
        <v>14.150795831736934</v>
      </c>
      <c r="F3970" s="2">
        <f t="shared" si="741"/>
        <v>340</v>
      </c>
      <c r="G3970" s="2">
        <f t="shared" si="742"/>
        <v>0</v>
      </c>
      <c r="H3970" s="2">
        <f>MIN(Inputs!$B$2, (Inputs!$B$14 - F3970)/Inputs!$B$15)</f>
        <v>0</v>
      </c>
      <c r="I3970" s="2">
        <f>MAX(MIN(Inputs!$B$2, F3970*Inputs!$B$16, Inputs!$B$14*Inputs!$B$4 - G3970), 0)</f>
        <v>170</v>
      </c>
      <c r="J3970" s="2">
        <f>MAX(MIN(Inputs!$B$2, F3970*Inputs!$B$16, (Inputs!$B$14-F3970)/Inputs!$B$15)*Inputs!$B$9, 0)</f>
        <v>0</v>
      </c>
      <c r="K3970" s="2">
        <f>MAX(E3970*Inputs!$B$5 - B3970 - Inputs!$B$8, 0) * H3970</f>
        <v>0</v>
      </c>
      <c r="L3970" s="2">
        <f>IF(B3970 &gt;= D3970*Inputs!$B$10, MAX(B3970 - E3970/Inputs!$B$5 - Inputs!$B$8, 0) * I3970, 0)</f>
        <v>0</v>
      </c>
      <c r="M3970" s="2">
        <f t="shared" ref="M3970:M4033" si="746">C3970 * J3970</f>
        <v>0</v>
      </c>
      <c r="N3970" s="3" t="str">
        <f t="shared" ref="N3970:N4033" si="747">IF(MAX(K3970, L3970, M3970)&lt;=0, "Idle", IF(AND(M3970&gt;=K3970, M3970&gt;=L3970), "Reg", IF(L3970&gt;=K3970, "Discharge", "Charge")))</f>
        <v>Idle</v>
      </c>
      <c r="O3970" s="3" t="str">
        <f t="shared" si="743"/>
        <v>Idle</v>
      </c>
      <c r="P3970" s="2">
        <f t="shared" ref="P3970:P4033" si="748">IF(O3970="Charge", H3970, 0)</f>
        <v>0</v>
      </c>
      <c r="Q3970" s="2">
        <f t="shared" ref="Q3970:Q4033" si="749">IF(O3970="Discharge", I3970, 0)</f>
        <v>0</v>
      </c>
      <c r="R3970" s="2">
        <f t="shared" ref="R3970:R4033" si="750">IF(O3970="Reg", J3970, 0)</f>
        <v>0</v>
      </c>
      <c r="S3970" s="2">
        <f t="shared" ref="S3970:S4033" si="751">(Q3970 - P3970) * B3970</f>
        <v>0</v>
      </c>
      <c r="T3970" s="2">
        <f t="shared" ref="T3970:T4033" si="752">R3970 * C3970</f>
        <v>0</v>
      </c>
      <c r="U3970" s="2">
        <f>IF(O3970="Reg", R3970 * Inputs!$B$7, 0)</f>
        <v>0</v>
      </c>
      <c r="V3970" s="2">
        <f>MAX(F3970 + P3970*Inputs!$B$15 - (Q3970/Inputs!$B$16) - U3970, 0)</f>
        <v>340</v>
      </c>
    </row>
    <row r="3971" spans="1:22" x14ac:dyDescent="0.3">
      <c r="A3971" s="1">
        <v>46188.375</v>
      </c>
      <c r="B3971" s="2">
        <v>0</v>
      </c>
      <c r="C3971" s="2">
        <v>5.4231156369726401</v>
      </c>
      <c r="D3971" s="2">
        <f t="shared" si="744"/>
        <v>36.835107892927411</v>
      </c>
      <c r="E3971" s="2">
        <f t="shared" si="745"/>
        <v>23.818440977556474</v>
      </c>
      <c r="F3971" s="2">
        <f t="shared" ref="F3971:F4034" si="753">V3970</f>
        <v>340</v>
      </c>
      <c r="G3971" s="2">
        <f t="shared" ref="G3971:G4034" si="754">IF(INT(A3971)=INT(A3970), G3970 + Q3970, 0)</f>
        <v>0</v>
      </c>
      <c r="H3971" s="2">
        <f>MIN(Inputs!$B$2, (Inputs!$B$14 - F3971)/Inputs!$B$15)</f>
        <v>0</v>
      </c>
      <c r="I3971" s="2">
        <f>MAX(MIN(Inputs!$B$2, F3971*Inputs!$B$16, Inputs!$B$14*Inputs!$B$4 - G3971), 0)</f>
        <v>170</v>
      </c>
      <c r="J3971" s="2">
        <f>MAX(MIN(Inputs!$B$2, F3971*Inputs!$B$16, (Inputs!$B$14-F3971)/Inputs!$B$15)*Inputs!$B$9, 0)</f>
        <v>0</v>
      </c>
      <c r="K3971" s="2">
        <f>MAX(E3971*Inputs!$B$5 - B3971 - Inputs!$B$8, 0) * H3971</f>
        <v>0</v>
      </c>
      <c r="L3971" s="2">
        <f>IF(B3971 &gt;= D3971*Inputs!$B$10, MAX(B3971 - E3971/Inputs!$B$5 - Inputs!$B$8, 0) * I3971, 0)</f>
        <v>0</v>
      </c>
      <c r="M3971" s="2">
        <f t="shared" si="746"/>
        <v>0</v>
      </c>
      <c r="N3971" s="3" t="str">
        <f t="shared" si="747"/>
        <v>Idle</v>
      </c>
      <c r="O3971" s="3" t="str">
        <f t="shared" si="743"/>
        <v>Idle</v>
      </c>
      <c r="P3971" s="2">
        <f t="shared" si="748"/>
        <v>0</v>
      </c>
      <c r="Q3971" s="2">
        <f t="shared" si="749"/>
        <v>0</v>
      </c>
      <c r="R3971" s="2">
        <f t="shared" si="750"/>
        <v>0</v>
      </c>
      <c r="S3971" s="2">
        <f t="shared" si="751"/>
        <v>0</v>
      </c>
      <c r="T3971" s="2">
        <f t="shared" si="752"/>
        <v>0</v>
      </c>
      <c r="U3971" s="2">
        <f>IF(O3971="Reg", R3971 * Inputs!$B$7, 0)</f>
        <v>0</v>
      </c>
      <c r="V3971" s="2">
        <f>MAX(F3971 + P3971*Inputs!$B$15 - (Q3971/Inputs!$B$16) - U3971, 0)</f>
        <v>340</v>
      </c>
    </row>
    <row r="3972" spans="1:22" x14ac:dyDescent="0.3">
      <c r="A3972" s="1">
        <v>46188.416666666657</v>
      </c>
      <c r="B3972" s="2">
        <v>2.0325886566461282</v>
      </c>
      <c r="C3972" s="2">
        <v>10.67913261772161</v>
      </c>
      <c r="D3972" s="2">
        <f t="shared" si="744"/>
        <v>36.835107892927411</v>
      </c>
      <c r="E3972" s="2">
        <f t="shared" si="745"/>
        <v>34.764161921531787</v>
      </c>
      <c r="F3972" s="2">
        <f t="shared" si="753"/>
        <v>340</v>
      </c>
      <c r="G3972" s="2">
        <f t="shared" si="754"/>
        <v>0</v>
      </c>
      <c r="H3972" s="2">
        <f>MIN(Inputs!$B$2, (Inputs!$B$14 - F3972)/Inputs!$B$15)</f>
        <v>0</v>
      </c>
      <c r="I3972" s="2">
        <f>MAX(MIN(Inputs!$B$2, F3972*Inputs!$B$16, Inputs!$B$14*Inputs!$B$4 - G3972), 0)</f>
        <v>170</v>
      </c>
      <c r="J3972" s="2">
        <f>MAX(MIN(Inputs!$B$2, F3972*Inputs!$B$16, (Inputs!$B$14-F3972)/Inputs!$B$15)*Inputs!$B$9, 0)</f>
        <v>0</v>
      </c>
      <c r="K3972" s="2">
        <f>MAX(E3972*Inputs!$B$5 - B3972 - Inputs!$B$8, 0) * H3972</f>
        <v>0</v>
      </c>
      <c r="L3972" s="2">
        <f>IF(B3972 &gt;= D3972*Inputs!$B$10, MAX(B3972 - E3972/Inputs!$B$5 - Inputs!$B$8, 0) * I3972, 0)</f>
        <v>0</v>
      </c>
      <c r="M3972" s="2">
        <f t="shared" si="746"/>
        <v>0</v>
      </c>
      <c r="N3972" s="3" t="str">
        <f t="shared" si="747"/>
        <v>Idle</v>
      </c>
      <c r="O3972" s="3" t="str">
        <f t="shared" ref="O3972:O4035" si="755">IF(O3971&lt;&gt;O3970, O3971, N3972)</f>
        <v>Idle</v>
      </c>
      <c r="P3972" s="2">
        <f t="shared" si="748"/>
        <v>0</v>
      </c>
      <c r="Q3972" s="2">
        <f t="shared" si="749"/>
        <v>0</v>
      </c>
      <c r="R3972" s="2">
        <f t="shared" si="750"/>
        <v>0</v>
      </c>
      <c r="S3972" s="2">
        <f t="shared" si="751"/>
        <v>0</v>
      </c>
      <c r="T3972" s="2">
        <f t="shared" si="752"/>
        <v>0</v>
      </c>
      <c r="U3972" s="2">
        <f>IF(O3972="Reg", R3972 * Inputs!$B$7, 0)</f>
        <v>0</v>
      </c>
      <c r="V3972" s="2">
        <f>MAX(F3972 + P3972*Inputs!$B$15 - (Q3972/Inputs!$B$16) - U3972, 0)</f>
        <v>340</v>
      </c>
    </row>
    <row r="3973" spans="1:22" x14ac:dyDescent="0.3">
      <c r="A3973" s="1">
        <v>46188.458333333343</v>
      </c>
      <c r="B3973" s="2">
        <v>7.0309751285549567</v>
      </c>
      <c r="C3973" s="2">
        <v>4.4519757587066122</v>
      </c>
      <c r="D3973" s="2">
        <f t="shared" si="744"/>
        <v>36.835107892927411</v>
      </c>
      <c r="E3973" s="2">
        <f t="shared" si="745"/>
        <v>50.722497831559934</v>
      </c>
      <c r="F3973" s="2">
        <f t="shared" si="753"/>
        <v>340</v>
      </c>
      <c r="G3973" s="2">
        <f t="shared" si="754"/>
        <v>0</v>
      </c>
      <c r="H3973" s="2">
        <f>MIN(Inputs!$B$2, (Inputs!$B$14 - F3973)/Inputs!$B$15)</f>
        <v>0</v>
      </c>
      <c r="I3973" s="2">
        <f>MAX(MIN(Inputs!$B$2, F3973*Inputs!$B$16, Inputs!$B$14*Inputs!$B$4 - G3973), 0)</f>
        <v>170</v>
      </c>
      <c r="J3973" s="2">
        <f>MAX(MIN(Inputs!$B$2, F3973*Inputs!$B$16, (Inputs!$B$14-F3973)/Inputs!$B$15)*Inputs!$B$9, 0)</f>
        <v>0</v>
      </c>
      <c r="K3973" s="2">
        <f>MAX(E3973*Inputs!$B$5 - B3973 - Inputs!$B$8, 0) * H3973</f>
        <v>0</v>
      </c>
      <c r="L3973" s="2">
        <f>IF(B3973 &gt;= D3973*Inputs!$B$10, MAX(B3973 - E3973/Inputs!$B$5 - Inputs!$B$8, 0) * I3973, 0)</f>
        <v>0</v>
      </c>
      <c r="M3973" s="2">
        <f t="shared" si="746"/>
        <v>0</v>
      </c>
      <c r="N3973" s="3" t="str">
        <f t="shared" si="747"/>
        <v>Idle</v>
      </c>
      <c r="O3973" s="3" t="str">
        <f t="shared" si="755"/>
        <v>Idle</v>
      </c>
      <c r="P3973" s="2">
        <f t="shared" si="748"/>
        <v>0</v>
      </c>
      <c r="Q3973" s="2">
        <f t="shared" si="749"/>
        <v>0</v>
      </c>
      <c r="R3973" s="2">
        <f t="shared" si="750"/>
        <v>0</v>
      </c>
      <c r="S3973" s="2">
        <f t="shared" si="751"/>
        <v>0</v>
      </c>
      <c r="T3973" s="2">
        <f t="shared" si="752"/>
        <v>0</v>
      </c>
      <c r="U3973" s="2">
        <f>IF(O3973="Reg", R3973 * Inputs!$B$7, 0)</f>
        <v>0</v>
      </c>
      <c r="V3973" s="2">
        <f>MAX(F3973 + P3973*Inputs!$B$15 - (Q3973/Inputs!$B$16) - U3973, 0)</f>
        <v>340</v>
      </c>
    </row>
    <row r="3974" spans="1:22" x14ac:dyDescent="0.3">
      <c r="A3974" s="1">
        <v>46188.5</v>
      </c>
      <c r="B3974" s="2">
        <v>27.335520867425181</v>
      </c>
      <c r="C3974" s="2">
        <v>7.7967875403343783</v>
      </c>
      <c r="D3974" s="2">
        <f t="shared" si="744"/>
        <v>36.835107892927411</v>
      </c>
      <c r="E3974" s="2">
        <f t="shared" si="745"/>
        <v>63.579195969409263</v>
      </c>
      <c r="F3974" s="2">
        <f t="shared" si="753"/>
        <v>340</v>
      </c>
      <c r="G3974" s="2">
        <f t="shared" si="754"/>
        <v>0</v>
      </c>
      <c r="H3974" s="2">
        <f>MIN(Inputs!$B$2, (Inputs!$B$14 - F3974)/Inputs!$B$15)</f>
        <v>0</v>
      </c>
      <c r="I3974" s="2">
        <f>MAX(MIN(Inputs!$B$2, F3974*Inputs!$B$16, Inputs!$B$14*Inputs!$B$4 - G3974), 0)</f>
        <v>170</v>
      </c>
      <c r="J3974" s="2">
        <f>MAX(MIN(Inputs!$B$2, F3974*Inputs!$B$16, (Inputs!$B$14-F3974)/Inputs!$B$15)*Inputs!$B$9, 0)</f>
        <v>0</v>
      </c>
      <c r="K3974" s="2">
        <f>MAX(E3974*Inputs!$B$5 - B3974 - Inputs!$B$8, 0) * H3974</f>
        <v>0</v>
      </c>
      <c r="L3974" s="2">
        <f>IF(B3974 &gt;= D3974*Inputs!$B$10, MAX(B3974 - E3974/Inputs!$B$5 - Inputs!$B$8, 0) * I3974, 0)</f>
        <v>0</v>
      </c>
      <c r="M3974" s="2">
        <f t="shared" si="746"/>
        <v>0</v>
      </c>
      <c r="N3974" s="3" t="str">
        <f t="shared" si="747"/>
        <v>Idle</v>
      </c>
      <c r="O3974" s="3" t="str">
        <f t="shared" si="755"/>
        <v>Idle</v>
      </c>
      <c r="P3974" s="2">
        <f t="shared" si="748"/>
        <v>0</v>
      </c>
      <c r="Q3974" s="2">
        <f t="shared" si="749"/>
        <v>0</v>
      </c>
      <c r="R3974" s="2">
        <f t="shared" si="750"/>
        <v>0</v>
      </c>
      <c r="S3974" s="2">
        <f t="shared" si="751"/>
        <v>0</v>
      </c>
      <c r="T3974" s="2">
        <f t="shared" si="752"/>
        <v>0</v>
      </c>
      <c r="U3974" s="2">
        <f>IF(O3974="Reg", R3974 * Inputs!$B$7, 0)</f>
        <v>0</v>
      </c>
      <c r="V3974" s="2">
        <f>MAX(F3974 + P3974*Inputs!$B$15 - (Q3974/Inputs!$B$16) - U3974, 0)</f>
        <v>340</v>
      </c>
    </row>
    <row r="3975" spans="1:22" x14ac:dyDescent="0.3">
      <c r="A3975" s="1">
        <v>46188.541666666657</v>
      </c>
      <c r="B3975" s="2">
        <v>48.505690337795329</v>
      </c>
      <c r="C3975" s="2">
        <v>30.084349681071131</v>
      </c>
      <c r="D3975" s="2">
        <f t="shared" si="744"/>
        <v>36.835107892927411</v>
      </c>
      <c r="E3975" s="2">
        <f t="shared" si="745"/>
        <v>74.984033774875996</v>
      </c>
      <c r="F3975" s="2">
        <f t="shared" si="753"/>
        <v>340</v>
      </c>
      <c r="G3975" s="2">
        <f t="shared" si="754"/>
        <v>0</v>
      </c>
      <c r="H3975" s="2">
        <f>MIN(Inputs!$B$2, (Inputs!$B$14 - F3975)/Inputs!$B$15)</f>
        <v>0</v>
      </c>
      <c r="I3975" s="2">
        <f>MAX(MIN(Inputs!$B$2, F3975*Inputs!$B$16, Inputs!$B$14*Inputs!$B$4 - G3975), 0)</f>
        <v>170</v>
      </c>
      <c r="J3975" s="2">
        <f>MAX(MIN(Inputs!$B$2, F3975*Inputs!$B$16, (Inputs!$B$14-F3975)/Inputs!$B$15)*Inputs!$B$9, 0)</f>
        <v>0</v>
      </c>
      <c r="K3975" s="2">
        <f>MAX(E3975*Inputs!$B$5 - B3975 - Inputs!$B$8, 0) * H3975</f>
        <v>0</v>
      </c>
      <c r="L3975" s="2">
        <f>IF(B3975 &gt;= D3975*Inputs!$B$10, MAX(B3975 - E3975/Inputs!$B$5 - Inputs!$B$8, 0) * I3975, 0)</f>
        <v>0</v>
      </c>
      <c r="M3975" s="2">
        <f t="shared" si="746"/>
        <v>0</v>
      </c>
      <c r="N3975" s="3" t="str">
        <f t="shared" si="747"/>
        <v>Idle</v>
      </c>
      <c r="O3975" s="3" t="str">
        <f t="shared" si="755"/>
        <v>Idle</v>
      </c>
      <c r="P3975" s="2">
        <f t="shared" si="748"/>
        <v>0</v>
      </c>
      <c r="Q3975" s="2">
        <f t="shared" si="749"/>
        <v>0</v>
      </c>
      <c r="R3975" s="2">
        <f t="shared" si="750"/>
        <v>0</v>
      </c>
      <c r="S3975" s="2">
        <f t="shared" si="751"/>
        <v>0</v>
      </c>
      <c r="T3975" s="2">
        <f t="shared" si="752"/>
        <v>0</v>
      </c>
      <c r="U3975" s="2">
        <f>IF(O3975="Reg", R3975 * Inputs!$B$7, 0)</f>
        <v>0</v>
      </c>
      <c r="V3975" s="2">
        <f>MAX(F3975 + P3975*Inputs!$B$15 - (Q3975/Inputs!$B$16) - U3975, 0)</f>
        <v>340</v>
      </c>
    </row>
    <row r="3976" spans="1:22" x14ac:dyDescent="0.3">
      <c r="A3976" s="1">
        <v>46188.583333333343</v>
      </c>
      <c r="B3976" s="2">
        <v>58.005870874917228</v>
      </c>
      <c r="C3976" s="2">
        <v>8.4611203160225035</v>
      </c>
      <c r="D3976" s="2">
        <f t="shared" si="744"/>
        <v>36.835107892927411</v>
      </c>
      <c r="E3976" s="2">
        <f t="shared" si="745"/>
        <v>81.384210177617803</v>
      </c>
      <c r="F3976" s="2">
        <f t="shared" si="753"/>
        <v>340</v>
      </c>
      <c r="G3976" s="2">
        <f t="shared" si="754"/>
        <v>0</v>
      </c>
      <c r="H3976" s="2">
        <f>MIN(Inputs!$B$2, (Inputs!$B$14 - F3976)/Inputs!$B$15)</f>
        <v>0</v>
      </c>
      <c r="I3976" s="2">
        <f>MAX(MIN(Inputs!$B$2, F3976*Inputs!$B$16, Inputs!$B$14*Inputs!$B$4 - G3976), 0)</f>
        <v>170</v>
      </c>
      <c r="J3976" s="2">
        <f>MAX(MIN(Inputs!$B$2, F3976*Inputs!$B$16, (Inputs!$B$14-F3976)/Inputs!$B$15)*Inputs!$B$9, 0)</f>
        <v>0</v>
      </c>
      <c r="K3976" s="2">
        <f>MAX(E3976*Inputs!$B$5 - B3976 - Inputs!$B$8, 0) * H3976</f>
        <v>0</v>
      </c>
      <c r="L3976" s="2">
        <f>IF(B3976 &gt;= D3976*Inputs!$B$10, MAX(B3976 - E3976/Inputs!$B$5 - Inputs!$B$8, 0) * I3976, 0)</f>
        <v>0</v>
      </c>
      <c r="M3976" s="2">
        <f t="shared" si="746"/>
        <v>0</v>
      </c>
      <c r="N3976" s="3" t="str">
        <f t="shared" si="747"/>
        <v>Idle</v>
      </c>
      <c r="O3976" s="3" t="str">
        <f t="shared" si="755"/>
        <v>Idle</v>
      </c>
      <c r="P3976" s="2">
        <f t="shared" si="748"/>
        <v>0</v>
      </c>
      <c r="Q3976" s="2">
        <f t="shared" si="749"/>
        <v>0</v>
      </c>
      <c r="R3976" s="2">
        <f t="shared" si="750"/>
        <v>0</v>
      </c>
      <c r="S3976" s="2">
        <f t="shared" si="751"/>
        <v>0</v>
      </c>
      <c r="T3976" s="2">
        <f t="shared" si="752"/>
        <v>0</v>
      </c>
      <c r="U3976" s="2">
        <f>IF(O3976="Reg", R3976 * Inputs!$B$7, 0)</f>
        <v>0</v>
      </c>
      <c r="V3976" s="2">
        <f>MAX(F3976 + P3976*Inputs!$B$15 - (Q3976/Inputs!$B$16) - U3976, 0)</f>
        <v>340</v>
      </c>
    </row>
    <row r="3977" spans="1:22" x14ac:dyDescent="0.3">
      <c r="A3977" s="1">
        <v>46188.625</v>
      </c>
      <c r="B3977" s="2">
        <v>65.674325663851903</v>
      </c>
      <c r="C3977" s="2">
        <v>4.8525445008669728</v>
      </c>
      <c r="D3977" s="2">
        <f t="shared" si="744"/>
        <v>36.835107892927411</v>
      </c>
      <c r="E3977" s="2">
        <f t="shared" si="745"/>
        <v>84.679303198139053</v>
      </c>
      <c r="F3977" s="2">
        <f t="shared" si="753"/>
        <v>340</v>
      </c>
      <c r="G3977" s="2">
        <f t="shared" si="754"/>
        <v>0</v>
      </c>
      <c r="H3977" s="2">
        <f>MIN(Inputs!$B$2, (Inputs!$B$14 - F3977)/Inputs!$B$15)</f>
        <v>0</v>
      </c>
      <c r="I3977" s="2">
        <f>MAX(MIN(Inputs!$B$2, F3977*Inputs!$B$16, Inputs!$B$14*Inputs!$B$4 - G3977), 0)</f>
        <v>170</v>
      </c>
      <c r="J3977" s="2">
        <f>MAX(MIN(Inputs!$B$2, F3977*Inputs!$B$16, (Inputs!$B$14-F3977)/Inputs!$B$15)*Inputs!$B$9, 0)</f>
        <v>0</v>
      </c>
      <c r="K3977" s="2">
        <f>MAX(E3977*Inputs!$B$5 - B3977 - Inputs!$B$8, 0) * H3977</f>
        <v>0</v>
      </c>
      <c r="L3977" s="2">
        <f>IF(B3977 &gt;= D3977*Inputs!$B$10, MAX(B3977 - E3977/Inputs!$B$5 - Inputs!$B$8, 0) * I3977, 0)</f>
        <v>0</v>
      </c>
      <c r="M3977" s="2">
        <f t="shared" si="746"/>
        <v>0</v>
      </c>
      <c r="N3977" s="3" t="str">
        <f t="shared" si="747"/>
        <v>Idle</v>
      </c>
      <c r="O3977" s="3" t="str">
        <f t="shared" si="755"/>
        <v>Idle</v>
      </c>
      <c r="P3977" s="2">
        <f t="shared" si="748"/>
        <v>0</v>
      </c>
      <c r="Q3977" s="2">
        <f t="shared" si="749"/>
        <v>0</v>
      </c>
      <c r="R3977" s="2">
        <f t="shared" si="750"/>
        <v>0</v>
      </c>
      <c r="S3977" s="2">
        <f t="shared" si="751"/>
        <v>0</v>
      </c>
      <c r="T3977" s="2">
        <f t="shared" si="752"/>
        <v>0</v>
      </c>
      <c r="U3977" s="2">
        <f>IF(O3977="Reg", R3977 * Inputs!$B$7, 0)</f>
        <v>0</v>
      </c>
      <c r="V3977" s="2">
        <f>MAX(F3977 + P3977*Inputs!$B$15 - (Q3977/Inputs!$B$16) - U3977, 0)</f>
        <v>340</v>
      </c>
    </row>
    <row r="3978" spans="1:22" x14ac:dyDescent="0.3">
      <c r="A3978" s="1">
        <v>46188.666666666657</v>
      </c>
      <c r="B3978" s="2">
        <v>97.782604116815023</v>
      </c>
      <c r="C3978" s="2">
        <v>2.289226780441441</v>
      </c>
      <c r="D3978" s="2">
        <f t="shared" si="744"/>
        <v>36.835107892927411</v>
      </c>
      <c r="E3978" s="2">
        <f t="shared" si="745"/>
        <v>85.990512376837458</v>
      </c>
      <c r="F3978" s="2">
        <f t="shared" si="753"/>
        <v>340</v>
      </c>
      <c r="G3978" s="2">
        <f t="shared" si="754"/>
        <v>0</v>
      </c>
      <c r="H3978" s="2">
        <f>MIN(Inputs!$B$2, (Inputs!$B$14 - F3978)/Inputs!$B$15)</f>
        <v>0</v>
      </c>
      <c r="I3978" s="2">
        <f>MAX(MIN(Inputs!$B$2, F3978*Inputs!$B$16, Inputs!$B$14*Inputs!$B$4 - G3978), 0)</f>
        <v>170</v>
      </c>
      <c r="J3978" s="2">
        <f>MAX(MIN(Inputs!$B$2, F3978*Inputs!$B$16, (Inputs!$B$14-F3978)/Inputs!$B$15)*Inputs!$B$9, 0)</f>
        <v>0</v>
      </c>
      <c r="K3978" s="2">
        <f>MAX(E3978*Inputs!$B$5 - B3978 - Inputs!$B$8, 0) * H3978</f>
        <v>0</v>
      </c>
      <c r="L3978" s="2">
        <f>IF(B3978 &gt;= D3978*Inputs!$B$10, MAX(B3978 - E3978/Inputs!$B$5 - Inputs!$B$8, 0) * I3978, 0)</f>
        <v>0</v>
      </c>
      <c r="M3978" s="2">
        <f t="shared" si="746"/>
        <v>0</v>
      </c>
      <c r="N3978" s="3" t="str">
        <f t="shared" si="747"/>
        <v>Idle</v>
      </c>
      <c r="O3978" s="3" t="str">
        <f t="shared" si="755"/>
        <v>Idle</v>
      </c>
      <c r="P3978" s="2">
        <f t="shared" si="748"/>
        <v>0</v>
      </c>
      <c r="Q3978" s="2">
        <f t="shared" si="749"/>
        <v>0</v>
      </c>
      <c r="R3978" s="2">
        <f t="shared" si="750"/>
        <v>0</v>
      </c>
      <c r="S3978" s="2">
        <f t="shared" si="751"/>
        <v>0</v>
      </c>
      <c r="T3978" s="2">
        <f t="shared" si="752"/>
        <v>0</v>
      </c>
      <c r="U3978" s="2">
        <f>IF(O3978="Reg", R3978 * Inputs!$B$7, 0)</f>
        <v>0</v>
      </c>
      <c r="V3978" s="2">
        <f>MAX(F3978 + P3978*Inputs!$B$15 - (Q3978/Inputs!$B$16) - U3978, 0)</f>
        <v>340</v>
      </c>
    </row>
    <row r="3979" spans="1:22" x14ac:dyDescent="0.3">
      <c r="A3979" s="1">
        <v>46188.708333333343</v>
      </c>
      <c r="B3979" s="2">
        <v>84.171163955650883</v>
      </c>
      <c r="C3979" s="2">
        <v>18.1923321432775</v>
      </c>
      <c r="D3979" s="2">
        <f t="shared" si="744"/>
        <v>36.835107892927411</v>
      </c>
      <c r="E3979" s="2">
        <f t="shared" si="745"/>
        <v>79.918983825642854</v>
      </c>
      <c r="F3979" s="2">
        <f t="shared" si="753"/>
        <v>340</v>
      </c>
      <c r="G3979" s="2">
        <f t="shared" si="754"/>
        <v>0</v>
      </c>
      <c r="H3979" s="2">
        <f>MIN(Inputs!$B$2, (Inputs!$B$14 - F3979)/Inputs!$B$15)</f>
        <v>0</v>
      </c>
      <c r="I3979" s="2">
        <f>MAX(MIN(Inputs!$B$2, F3979*Inputs!$B$16, Inputs!$B$14*Inputs!$B$4 - G3979), 0)</f>
        <v>170</v>
      </c>
      <c r="J3979" s="2">
        <f>MAX(MIN(Inputs!$B$2, F3979*Inputs!$B$16, (Inputs!$B$14-F3979)/Inputs!$B$15)*Inputs!$B$9, 0)</f>
        <v>0</v>
      </c>
      <c r="K3979" s="2">
        <f>MAX(E3979*Inputs!$B$5 - B3979 - Inputs!$B$8, 0) * H3979</f>
        <v>0</v>
      </c>
      <c r="L3979" s="2">
        <f>IF(B3979 &gt;= D3979*Inputs!$B$10, MAX(B3979 - E3979/Inputs!$B$5 - Inputs!$B$8, 0) * I3979, 0)</f>
        <v>0</v>
      </c>
      <c r="M3979" s="2">
        <f t="shared" si="746"/>
        <v>0</v>
      </c>
      <c r="N3979" s="3" t="str">
        <f t="shared" si="747"/>
        <v>Idle</v>
      </c>
      <c r="O3979" s="3" t="str">
        <f t="shared" si="755"/>
        <v>Idle</v>
      </c>
      <c r="P3979" s="2">
        <f t="shared" si="748"/>
        <v>0</v>
      </c>
      <c r="Q3979" s="2">
        <f t="shared" si="749"/>
        <v>0</v>
      </c>
      <c r="R3979" s="2">
        <f t="shared" si="750"/>
        <v>0</v>
      </c>
      <c r="S3979" s="2">
        <f t="shared" si="751"/>
        <v>0</v>
      </c>
      <c r="T3979" s="2">
        <f t="shared" si="752"/>
        <v>0</v>
      </c>
      <c r="U3979" s="2">
        <f>IF(O3979="Reg", R3979 * Inputs!$B$7, 0)</f>
        <v>0</v>
      </c>
      <c r="V3979" s="2">
        <f>MAX(F3979 + P3979*Inputs!$B$15 - (Q3979/Inputs!$B$16) - U3979, 0)</f>
        <v>340</v>
      </c>
    </row>
    <row r="3980" spans="1:22" x14ac:dyDescent="0.3">
      <c r="A3980" s="1">
        <v>46188.75</v>
      </c>
      <c r="B3980" s="2">
        <v>95.764547700225577</v>
      </c>
      <c r="C3980" s="2">
        <v>7.0292239748635792</v>
      </c>
      <c r="D3980" s="2">
        <f t="shared" si="744"/>
        <v>36.835107892927411</v>
      </c>
      <c r="E3980" s="2">
        <f t="shared" si="745"/>
        <v>73.66046375777772</v>
      </c>
      <c r="F3980" s="2">
        <f t="shared" si="753"/>
        <v>340</v>
      </c>
      <c r="G3980" s="2">
        <f t="shared" si="754"/>
        <v>0</v>
      </c>
      <c r="H3980" s="2">
        <f>MIN(Inputs!$B$2, (Inputs!$B$14 - F3980)/Inputs!$B$15)</f>
        <v>0</v>
      </c>
      <c r="I3980" s="2">
        <f>MAX(MIN(Inputs!$B$2, F3980*Inputs!$B$16, Inputs!$B$14*Inputs!$B$4 - G3980), 0)</f>
        <v>170</v>
      </c>
      <c r="J3980" s="2">
        <f>MAX(MIN(Inputs!$B$2, F3980*Inputs!$B$16, (Inputs!$B$14-F3980)/Inputs!$B$15)*Inputs!$B$9, 0)</f>
        <v>0</v>
      </c>
      <c r="K3980" s="2">
        <f>MAX(E3980*Inputs!$B$5 - B3980 - Inputs!$B$8, 0) * H3980</f>
        <v>0</v>
      </c>
      <c r="L3980" s="2">
        <f>IF(B3980 &gt;= D3980*Inputs!$B$10, MAX(B3980 - E3980/Inputs!$B$5 - Inputs!$B$8, 0) * I3980, 0)</f>
        <v>0</v>
      </c>
      <c r="M3980" s="2">
        <f t="shared" si="746"/>
        <v>0</v>
      </c>
      <c r="N3980" s="3" t="str">
        <f t="shared" si="747"/>
        <v>Idle</v>
      </c>
      <c r="O3980" s="3" t="str">
        <f t="shared" si="755"/>
        <v>Idle</v>
      </c>
      <c r="P3980" s="2">
        <f t="shared" si="748"/>
        <v>0</v>
      </c>
      <c r="Q3980" s="2">
        <f t="shared" si="749"/>
        <v>0</v>
      </c>
      <c r="R3980" s="2">
        <f t="shared" si="750"/>
        <v>0</v>
      </c>
      <c r="S3980" s="2">
        <f t="shared" si="751"/>
        <v>0</v>
      </c>
      <c r="T3980" s="2">
        <f t="shared" si="752"/>
        <v>0</v>
      </c>
      <c r="U3980" s="2">
        <f>IF(O3980="Reg", R3980 * Inputs!$B$7, 0)</f>
        <v>0</v>
      </c>
      <c r="V3980" s="2">
        <f>MAX(F3980 + P3980*Inputs!$B$15 - (Q3980/Inputs!$B$16) - U3980, 0)</f>
        <v>340</v>
      </c>
    </row>
    <row r="3981" spans="1:22" x14ac:dyDescent="0.3">
      <c r="A3981" s="1">
        <v>46188.791666666657</v>
      </c>
      <c r="B3981" s="2">
        <v>86.906748754246209</v>
      </c>
      <c r="C3981" s="2">
        <v>2.590230328578234</v>
      </c>
      <c r="D3981" s="2">
        <f t="shared" si="744"/>
        <v>36.835107892927411</v>
      </c>
      <c r="E3981" s="2">
        <f t="shared" si="745"/>
        <v>63.505281666628385</v>
      </c>
      <c r="F3981" s="2">
        <f t="shared" si="753"/>
        <v>340</v>
      </c>
      <c r="G3981" s="2">
        <f t="shared" si="754"/>
        <v>0</v>
      </c>
      <c r="H3981" s="2">
        <f>MIN(Inputs!$B$2, (Inputs!$B$14 - F3981)/Inputs!$B$15)</f>
        <v>0</v>
      </c>
      <c r="I3981" s="2">
        <f>MAX(MIN(Inputs!$B$2, F3981*Inputs!$B$16, Inputs!$B$14*Inputs!$B$4 - G3981), 0)</f>
        <v>170</v>
      </c>
      <c r="J3981" s="2">
        <f>MAX(MIN(Inputs!$B$2, F3981*Inputs!$B$16, (Inputs!$B$14-F3981)/Inputs!$B$15)*Inputs!$B$9, 0)</f>
        <v>0</v>
      </c>
      <c r="K3981" s="2">
        <f>MAX(E3981*Inputs!$B$5 - B3981 - Inputs!$B$8, 0) * H3981</f>
        <v>0</v>
      </c>
      <c r="L3981" s="2">
        <f>IF(B3981 &gt;= D3981*Inputs!$B$10, MAX(B3981 - E3981/Inputs!$B$5 - Inputs!$B$8, 0) * I3981, 0)</f>
        <v>0</v>
      </c>
      <c r="M3981" s="2">
        <f t="shared" si="746"/>
        <v>0</v>
      </c>
      <c r="N3981" s="3" t="str">
        <f t="shared" si="747"/>
        <v>Idle</v>
      </c>
      <c r="O3981" s="3" t="str">
        <f t="shared" si="755"/>
        <v>Idle</v>
      </c>
      <c r="P3981" s="2">
        <f t="shared" si="748"/>
        <v>0</v>
      </c>
      <c r="Q3981" s="2">
        <f t="shared" si="749"/>
        <v>0</v>
      </c>
      <c r="R3981" s="2">
        <f t="shared" si="750"/>
        <v>0</v>
      </c>
      <c r="S3981" s="2">
        <f t="shared" si="751"/>
        <v>0</v>
      </c>
      <c r="T3981" s="2">
        <f t="shared" si="752"/>
        <v>0</v>
      </c>
      <c r="U3981" s="2">
        <f>IF(O3981="Reg", R3981 * Inputs!$B$7, 0)</f>
        <v>0</v>
      </c>
      <c r="V3981" s="2">
        <f>MAX(F3981 + P3981*Inputs!$B$15 - (Q3981/Inputs!$B$16) - U3981, 0)</f>
        <v>340</v>
      </c>
    </row>
    <row r="3982" spans="1:22" x14ac:dyDescent="0.3">
      <c r="A3982" s="1">
        <v>46188.833333333343</v>
      </c>
      <c r="B3982" s="2">
        <v>77.776428998044722</v>
      </c>
      <c r="C3982" s="2">
        <v>15.739043474667049</v>
      </c>
      <c r="D3982" s="2">
        <f t="shared" si="744"/>
        <v>36.835107892927411</v>
      </c>
      <c r="E3982" s="2">
        <f t="shared" si="745"/>
        <v>77.013874946675045</v>
      </c>
      <c r="F3982" s="2">
        <f t="shared" si="753"/>
        <v>340</v>
      </c>
      <c r="G3982" s="2">
        <f t="shared" si="754"/>
        <v>0</v>
      </c>
      <c r="H3982" s="2">
        <f>MIN(Inputs!$B$2, (Inputs!$B$14 - F3982)/Inputs!$B$15)</f>
        <v>0</v>
      </c>
      <c r="I3982" s="2">
        <f>MAX(MIN(Inputs!$B$2, F3982*Inputs!$B$16, Inputs!$B$14*Inputs!$B$4 - G3982), 0)</f>
        <v>170</v>
      </c>
      <c r="J3982" s="2">
        <f>MAX(MIN(Inputs!$B$2, F3982*Inputs!$B$16, (Inputs!$B$14-F3982)/Inputs!$B$15)*Inputs!$B$9, 0)</f>
        <v>0</v>
      </c>
      <c r="K3982" s="2">
        <f>MAX(E3982*Inputs!$B$5 - B3982 - Inputs!$B$8, 0) * H3982</f>
        <v>0</v>
      </c>
      <c r="L3982" s="2">
        <f>IF(B3982 &gt;= D3982*Inputs!$B$10, MAX(B3982 - E3982/Inputs!$B$5 - Inputs!$B$8, 0) * I3982, 0)</f>
        <v>0</v>
      </c>
      <c r="M3982" s="2">
        <f t="shared" si="746"/>
        <v>0</v>
      </c>
      <c r="N3982" s="3" t="str">
        <f t="shared" si="747"/>
        <v>Idle</v>
      </c>
      <c r="O3982" s="3" t="str">
        <f t="shared" si="755"/>
        <v>Idle</v>
      </c>
      <c r="P3982" s="2">
        <f t="shared" si="748"/>
        <v>0</v>
      </c>
      <c r="Q3982" s="2">
        <f t="shared" si="749"/>
        <v>0</v>
      </c>
      <c r="R3982" s="2">
        <f t="shared" si="750"/>
        <v>0</v>
      </c>
      <c r="S3982" s="2">
        <f t="shared" si="751"/>
        <v>0</v>
      </c>
      <c r="T3982" s="2">
        <f t="shared" si="752"/>
        <v>0</v>
      </c>
      <c r="U3982" s="2">
        <f>IF(O3982="Reg", R3982 * Inputs!$B$7, 0)</f>
        <v>0</v>
      </c>
      <c r="V3982" s="2">
        <f>MAX(F3982 + P3982*Inputs!$B$15 - (Q3982/Inputs!$B$16) - U3982, 0)</f>
        <v>340</v>
      </c>
    </row>
    <row r="3983" spans="1:22" x14ac:dyDescent="0.3">
      <c r="A3983" s="1">
        <v>46188.875</v>
      </c>
      <c r="B3983" s="2">
        <v>73.541580736042349</v>
      </c>
      <c r="C3983" s="2">
        <v>86.190843252363152</v>
      </c>
      <c r="D3983" s="2">
        <f t="shared" si="744"/>
        <v>36.835107892927411</v>
      </c>
      <c r="E3983" s="2">
        <f t="shared" si="745"/>
        <v>64.051136780334261</v>
      </c>
      <c r="F3983" s="2">
        <f t="shared" si="753"/>
        <v>340</v>
      </c>
      <c r="G3983" s="2">
        <f t="shared" si="754"/>
        <v>0</v>
      </c>
      <c r="H3983" s="2">
        <f>MIN(Inputs!$B$2, (Inputs!$B$14 - F3983)/Inputs!$B$15)</f>
        <v>0</v>
      </c>
      <c r="I3983" s="2">
        <f>MAX(MIN(Inputs!$B$2, F3983*Inputs!$B$16, Inputs!$B$14*Inputs!$B$4 - G3983), 0)</f>
        <v>170</v>
      </c>
      <c r="J3983" s="2">
        <f>MAX(MIN(Inputs!$B$2, F3983*Inputs!$B$16, (Inputs!$B$14-F3983)/Inputs!$B$15)*Inputs!$B$9, 0)</f>
        <v>0</v>
      </c>
      <c r="K3983" s="2">
        <f>MAX(E3983*Inputs!$B$5 - B3983 - Inputs!$B$8, 0) * H3983</f>
        <v>0</v>
      </c>
      <c r="L3983" s="2">
        <f>IF(B3983 &gt;= D3983*Inputs!$B$10, MAX(B3983 - E3983/Inputs!$B$5 - Inputs!$B$8, 0) * I3983, 0)</f>
        <v>0</v>
      </c>
      <c r="M3983" s="2">
        <f t="shared" si="746"/>
        <v>0</v>
      </c>
      <c r="N3983" s="3" t="str">
        <f t="shared" si="747"/>
        <v>Idle</v>
      </c>
      <c r="O3983" s="3" t="str">
        <f t="shared" si="755"/>
        <v>Idle</v>
      </c>
      <c r="P3983" s="2">
        <f t="shared" si="748"/>
        <v>0</v>
      </c>
      <c r="Q3983" s="2">
        <f t="shared" si="749"/>
        <v>0</v>
      </c>
      <c r="R3983" s="2">
        <f t="shared" si="750"/>
        <v>0</v>
      </c>
      <c r="S3983" s="2">
        <f t="shared" si="751"/>
        <v>0</v>
      </c>
      <c r="T3983" s="2">
        <f t="shared" si="752"/>
        <v>0</v>
      </c>
      <c r="U3983" s="2">
        <f>IF(O3983="Reg", R3983 * Inputs!$B$7, 0)</f>
        <v>0</v>
      </c>
      <c r="V3983" s="2">
        <f>MAX(F3983 + P3983*Inputs!$B$15 - (Q3983/Inputs!$B$16) - U3983, 0)</f>
        <v>340</v>
      </c>
    </row>
    <row r="3984" spans="1:22" x14ac:dyDescent="0.3">
      <c r="A3984" s="1">
        <v>46188.916666666657</v>
      </c>
      <c r="B3984" s="2">
        <v>61.35343280964743</v>
      </c>
      <c r="C3984" s="2">
        <v>29.905504287379379</v>
      </c>
      <c r="D3984" s="2">
        <f t="shared" si="744"/>
        <v>36.835107892927411</v>
      </c>
      <c r="E3984" s="2">
        <f t="shared" si="745"/>
        <v>51.794206657660538</v>
      </c>
      <c r="F3984" s="2">
        <f t="shared" si="753"/>
        <v>340</v>
      </c>
      <c r="G3984" s="2">
        <f t="shared" si="754"/>
        <v>0</v>
      </c>
      <c r="H3984" s="2">
        <f>MIN(Inputs!$B$2, (Inputs!$B$14 - F3984)/Inputs!$B$15)</f>
        <v>0</v>
      </c>
      <c r="I3984" s="2">
        <f>MAX(MIN(Inputs!$B$2, F3984*Inputs!$B$16, Inputs!$B$14*Inputs!$B$4 - G3984), 0)</f>
        <v>170</v>
      </c>
      <c r="J3984" s="2">
        <f>MAX(MIN(Inputs!$B$2, F3984*Inputs!$B$16, (Inputs!$B$14-F3984)/Inputs!$B$15)*Inputs!$B$9, 0)</f>
        <v>0</v>
      </c>
      <c r="K3984" s="2">
        <f>MAX(E3984*Inputs!$B$5 - B3984 - Inputs!$B$8, 0) * H3984</f>
        <v>0</v>
      </c>
      <c r="L3984" s="2">
        <f>IF(B3984 &gt;= D3984*Inputs!$B$10, MAX(B3984 - E3984/Inputs!$B$5 - Inputs!$B$8, 0) * I3984, 0)</f>
        <v>0</v>
      </c>
      <c r="M3984" s="2">
        <f t="shared" si="746"/>
        <v>0</v>
      </c>
      <c r="N3984" s="3" t="str">
        <f t="shared" si="747"/>
        <v>Idle</v>
      </c>
      <c r="O3984" s="3" t="str">
        <f t="shared" si="755"/>
        <v>Idle</v>
      </c>
      <c r="P3984" s="2">
        <f t="shared" si="748"/>
        <v>0</v>
      </c>
      <c r="Q3984" s="2">
        <f t="shared" si="749"/>
        <v>0</v>
      </c>
      <c r="R3984" s="2">
        <f t="shared" si="750"/>
        <v>0</v>
      </c>
      <c r="S3984" s="2">
        <f t="shared" si="751"/>
        <v>0</v>
      </c>
      <c r="T3984" s="2">
        <f t="shared" si="752"/>
        <v>0</v>
      </c>
      <c r="U3984" s="2">
        <f>IF(O3984="Reg", R3984 * Inputs!$B$7, 0)</f>
        <v>0</v>
      </c>
      <c r="V3984" s="2">
        <f>MAX(F3984 + P3984*Inputs!$B$15 - (Q3984/Inputs!$B$16) - U3984, 0)</f>
        <v>340</v>
      </c>
    </row>
    <row r="3985" spans="1:22" x14ac:dyDescent="0.3">
      <c r="A3985" s="1">
        <v>46188.958333333343</v>
      </c>
      <c r="B3985" s="2">
        <v>46.620043548460004</v>
      </c>
      <c r="C3985" s="2">
        <v>4.9806682319434783</v>
      </c>
      <c r="D3985" s="2">
        <f t="shared" si="744"/>
        <v>36.835107892927411</v>
      </c>
      <c r="E3985" s="2">
        <f t="shared" si="745"/>
        <v>41.5686345227193</v>
      </c>
      <c r="F3985" s="2">
        <f t="shared" si="753"/>
        <v>340</v>
      </c>
      <c r="G3985" s="2">
        <f t="shared" si="754"/>
        <v>0</v>
      </c>
      <c r="H3985" s="2">
        <f>MIN(Inputs!$B$2, (Inputs!$B$14 - F3985)/Inputs!$B$15)</f>
        <v>0</v>
      </c>
      <c r="I3985" s="2">
        <f>MAX(MIN(Inputs!$B$2, F3985*Inputs!$B$16, Inputs!$B$14*Inputs!$B$4 - G3985), 0)</f>
        <v>170</v>
      </c>
      <c r="J3985" s="2">
        <f>MAX(MIN(Inputs!$B$2, F3985*Inputs!$B$16, (Inputs!$B$14-F3985)/Inputs!$B$15)*Inputs!$B$9, 0)</f>
        <v>0</v>
      </c>
      <c r="K3985" s="2">
        <f>MAX(E3985*Inputs!$B$5 - B3985 - Inputs!$B$8, 0) * H3985</f>
        <v>0</v>
      </c>
      <c r="L3985" s="2">
        <f>IF(B3985 &gt;= D3985*Inputs!$B$10, MAX(B3985 - E3985/Inputs!$B$5 - Inputs!$B$8, 0) * I3985, 0)</f>
        <v>0</v>
      </c>
      <c r="M3985" s="2">
        <f t="shared" si="746"/>
        <v>0</v>
      </c>
      <c r="N3985" s="3" t="str">
        <f t="shared" si="747"/>
        <v>Idle</v>
      </c>
      <c r="O3985" s="3" t="str">
        <f t="shared" si="755"/>
        <v>Idle</v>
      </c>
      <c r="P3985" s="2">
        <f t="shared" si="748"/>
        <v>0</v>
      </c>
      <c r="Q3985" s="2">
        <f t="shared" si="749"/>
        <v>0</v>
      </c>
      <c r="R3985" s="2">
        <f t="shared" si="750"/>
        <v>0</v>
      </c>
      <c r="S3985" s="2">
        <f t="shared" si="751"/>
        <v>0</v>
      </c>
      <c r="T3985" s="2">
        <f t="shared" si="752"/>
        <v>0</v>
      </c>
      <c r="U3985" s="2">
        <f>IF(O3985="Reg", R3985 * Inputs!$B$7, 0)</f>
        <v>0</v>
      </c>
      <c r="V3985" s="2">
        <f>MAX(F3985 + P3985*Inputs!$B$15 - (Q3985/Inputs!$B$16) - U3985, 0)</f>
        <v>340</v>
      </c>
    </row>
    <row r="3986" spans="1:22" x14ac:dyDescent="0.3">
      <c r="A3986" s="1">
        <v>46189</v>
      </c>
      <c r="B3986" s="2">
        <v>34.833455153329602</v>
      </c>
      <c r="C3986" s="2">
        <v>8.1574457650513832</v>
      </c>
      <c r="D3986" s="2">
        <f t="shared" si="744"/>
        <v>43.183334950541585</v>
      </c>
      <c r="E3986" s="2">
        <f t="shared" si="745"/>
        <v>33.798627264642633</v>
      </c>
      <c r="F3986" s="2">
        <f t="shared" si="753"/>
        <v>340</v>
      </c>
      <c r="G3986" s="2">
        <f t="shared" si="754"/>
        <v>0</v>
      </c>
      <c r="H3986" s="2">
        <f>MIN(Inputs!$B$2, (Inputs!$B$14 - F3986)/Inputs!$B$15)</f>
        <v>0</v>
      </c>
      <c r="I3986" s="2">
        <f>MAX(MIN(Inputs!$B$2, F3986*Inputs!$B$16, Inputs!$B$14*Inputs!$B$4 - G3986), 0)</f>
        <v>170</v>
      </c>
      <c r="J3986" s="2">
        <f>MAX(MIN(Inputs!$B$2, F3986*Inputs!$B$16, (Inputs!$B$14-F3986)/Inputs!$B$15)*Inputs!$B$9, 0)</f>
        <v>0</v>
      </c>
      <c r="K3986" s="2">
        <f>MAX(E3986*Inputs!$B$5 - B3986 - Inputs!$B$8, 0) * H3986</f>
        <v>0</v>
      </c>
      <c r="L3986" s="2">
        <f>IF(B3986 &gt;= D3986*Inputs!$B$10, MAX(B3986 - E3986/Inputs!$B$5 - Inputs!$B$8, 0) * I3986, 0)</f>
        <v>0</v>
      </c>
      <c r="M3986" s="2">
        <f t="shared" si="746"/>
        <v>0</v>
      </c>
      <c r="N3986" s="3" t="str">
        <f t="shared" si="747"/>
        <v>Idle</v>
      </c>
      <c r="O3986" s="3" t="str">
        <f t="shared" si="755"/>
        <v>Idle</v>
      </c>
      <c r="P3986" s="2">
        <f t="shared" si="748"/>
        <v>0</v>
      </c>
      <c r="Q3986" s="2">
        <f t="shared" si="749"/>
        <v>0</v>
      </c>
      <c r="R3986" s="2">
        <f t="shared" si="750"/>
        <v>0</v>
      </c>
      <c r="S3986" s="2">
        <f t="shared" si="751"/>
        <v>0</v>
      </c>
      <c r="T3986" s="2">
        <f t="shared" si="752"/>
        <v>0</v>
      </c>
      <c r="U3986" s="2">
        <f>IF(O3986="Reg", R3986 * Inputs!$B$7, 0)</f>
        <v>0</v>
      </c>
      <c r="V3986" s="2">
        <f>MAX(F3986 + P3986*Inputs!$B$15 - (Q3986/Inputs!$B$16) - U3986, 0)</f>
        <v>340</v>
      </c>
    </row>
    <row r="3987" spans="1:22" x14ac:dyDescent="0.3">
      <c r="A3987" s="1">
        <v>46189.041666666657</v>
      </c>
      <c r="B3987" s="2">
        <v>167.9583084345262</v>
      </c>
      <c r="C3987" s="2">
        <v>5.6269048774088386</v>
      </c>
      <c r="D3987" s="2">
        <f t="shared" si="744"/>
        <v>43.183334950541585</v>
      </c>
      <c r="E3987" s="2">
        <f t="shared" si="745"/>
        <v>27.993051405754368</v>
      </c>
      <c r="F3987" s="2">
        <f t="shared" si="753"/>
        <v>340</v>
      </c>
      <c r="G3987" s="2">
        <f t="shared" si="754"/>
        <v>0</v>
      </c>
      <c r="H3987" s="2">
        <f>MIN(Inputs!$B$2, (Inputs!$B$14 - F3987)/Inputs!$B$15)</f>
        <v>0</v>
      </c>
      <c r="I3987" s="2">
        <f>MAX(MIN(Inputs!$B$2, F3987*Inputs!$B$16, Inputs!$B$14*Inputs!$B$4 - G3987), 0)</f>
        <v>170</v>
      </c>
      <c r="J3987" s="2">
        <f>MAX(MIN(Inputs!$B$2, F3987*Inputs!$B$16, (Inputs!$B$14-F3987)/Inputs!$B$15)*Inputs!$B$9, 0)</f>
        <v>0</v>
      </c>
      <c r="K3987" s="2">
        <f>MAX(E3987*Inputs!$B$5 - B3987 - Inputs!$B$8, 0) * H3987</f>
        <v>0</v>
      </c>
      <c r="L3987" s="2">
        <f>IF(B3987 &gt;= D3987*Inputs!$B$10, MAX(B3987 - E3987/Inputs!$B$5 - Inputs!$B$8, 0) * I3987, 0)</f>
        <v>19745.163866848725</v>
      </c>
      <c r="M3987" s="2">
        <f t="shared" si="746"/>
        <v>0</v>
      </c>
      <c r="N3987" s="3" t="str">
        <f t="shared" si="747"/>
        <v>Discharge</v>
      </c>
      <c r="O3987" s="3" t="str">
        <f t="shared" si="755"/>
        <v>Discharge</v>
      </c>
      <c r="P3987" s="2">
        <f t="shared" si="748"/>
        <v>0</v>
      </c>
      <c r="Q3987" s="2">
        <f t="shared" si="749"/>
        <v>170</v>
      </c>
      <c r="R3987" s="2">
        <f t="shared" si="750"/>
        <v>0</v>
      </c>
      <c r="S3987" s="2">
        <f t="shared" si="751"/>
        <v>28552.912433869453</v>
      </c>
      <c r="T3987" s="2">
        <f t="shared" si="752"/>
        <v>0</v>
      </c>
      <c r="U3987" s="2">
        <f>IF(O3987="Reg", R3987 * Inputs!$B$7, 0)</f>
        <v>0</v>
      </c>
      <c r="V3987" s="2">
        <f>MAX(F3987 + P3987*Inputs!$B$15 - (Q3987/Inputs!$B$16) - U3987, 0)</f>
        <v>170</v>
      </c>
    </row>
    <row r="3988" spans="1:22" x14ac:dyDescent="0.3">
      <c r="A3988" s="1">
        <v>46189.083333333343</v>
      </c>
      <c r="B3988" s="2">
        <v>0</v>
      </c>
      <c r="C3988" s="2">
        <v>1.856099676484114</v>
      </c>
      <c r="D3988" s="2">
        <f t="shared" si="744"/>
        <v>43.183334950541585</v>
      </c>
      <c r="E3988" s="2">
        <f t="shared" si="745"/>
        <v>0</v>
      </c>
      <c r="F3988" s="2">
        <f t="shared" si="753"/>
        <v>170</v>
      </c>
      <c r="G3988" s="2">
        <f t="shared" si="754"/>
        <v>170</v>
      </c>
      <c r="H3988" s="2">
        <f>MIN(Inputs!$B$2, (Inputs!$B$14 - F3988)/Inputs!$B$15)</f>
        <v>170</v>
      </c>
      <c r="I3988" s="2">
        <f>MAX(MIN(Inputs!$B$2, F3988*Inputs!$B$16, Inputs!$B$14*Inputs!$B$4 - G3988), 0)</f>
        <v>170</v>
      </c>
      <c r="J3988" s="2">
        <f>MAX(MIN(Inputs!$B$2, F3988*Inputs!$B$16, (Inputs!$B$14-F3988)/Inputs!$B$15)*Inputs!$B$9, 0)</f>
        <v>136</v>
      </c>
      <c r="K3988" s="2">
        <f>MAX(E3988*Inputs!$B$5 - B3988 - Inputs!$B$8, 0) * H3988</f>
        <v>0</v>
      </c>
      <c r="L3988" s="2">
        <f>IF(B3988 &gt;= D3988*Inputs!$B$10, MAX(B3988 - E3988/Inputs!$B$5 - Inputs!$B$8, 0) * I3988, 0)</f>
        <v>0</v>
      </c>
      <c r="M3988" s="2">
        <f t="shared" si="746"/>
        <v>252.4295560018395</v>
      </c>
      <c r="N3988" s="3" t="str">
        <f t="shared" si="747"/>
        <v>Reg</v>
      </c>
      <c r="O3988" s="3" t="str">
        <f t="shared" si="755"/>
        <v>Discharge</v>
      </c>
      <c r="P3988" s="2">
        <f t="shared" si="748"/>
        <v>0</v>
      </c>
      <c r="Q3988" s="2">
        <f t="shared" si="749"/>
        <v>170</v>
      </c>
      <c r="R3988" s="2">
        <f t="shared" si="750"/>
        <v>0</v>
      </c>
      <c r="S3988" s="2">
        <f t="shared" si="751"/>
        <v>0</v>
      </c>
      <c r="T3988" s="2">
        <f t="shared" si="752"/>
        <v>0</v>
      </c>
      <c r="U3988" s="2">
        <f>IF(O3988="Reg", R3988 * Inputs!$B$7, 0)</f>
        <v>0</v>
      </c>
      <c r="V3988" s="2">
        <f>MAX(F3988 + P3988*Inputs!$B$15 - (Q3988/Inputs!$B$16) - U3988, 0)</f>
        <v>0</v>
      </c>
    </row>
    <row r="3989" spans="1:22" x14ac:dyDescent="0.3">
      <c r="A3989" s="1">
        <v>46189.125</v>
      </c>
      <c r="B3989" s="2">
        <v>0</v>
      </c>
      <c r="C3989" s="2">
        <v>3.396821995978148</v>
      </c>
      <c r="D3989" s="2">
        <f t="shared" si="744"/>
        <v>43.183334950541585</v>
      </c>
      <c r="E3989" s="2">
        <f t="shared" si="745"/>
        <v>0</v>
      </c>
      <c r="F3989" s="2">
        <f t="shared" si="753"/>
        <v>0</v>
      </c>
      <c r="G3989" s="2">
        <f t="shared" si="754"/>
        <v>340</v>
      </c>
      <c r="H3989" s="2">
        <f>MIN(Inputs!$B$2, (Inputs!$B$14 - F3989)/Inputs!$B$15)</f>
        <v>170</v>
      </c>
      <c r="I3989" s="2">
        <f>MAX(MIN(Inputs!$B$2, F3989*Inputs!$B$16, Inputs!$B$14*Inputs!$B$4 - G3989), 0)</f>
        <v>0</v>
      </c>
      <c r="J3989" s="2">
        <f>MAX(MIN(Inputs!$B$2, F3989*Inputs!$B$16, (Inputs!$B$14-F3989)/Inputs!$B$15)*Inputs!$B$9, 0)</f>
        <v>0</v>
      </c>
      <c r="K3989" s="2">
        <f>MAX(E3989*Inputs!$B$5 - B3989 - Inputs!$B$8, 0) * H3989</f>
        <v>0</v>
      </c>
      <c r="L3989" s="2">
        <f>IF(B3989 &gt;= D3989*Inputs!$B$10, MAX(B3989 - E3989/Inputs!$B$5 - Inputs!$B$8, 0) * I3989, 0)</f>
        <v>0</v>
      </c>
      <c r="M3989" s="2">
        <f t="shared" si="746"/>
        <v>0</v>
      </c>
      <c r="N3989" s="3" t="str">
        <f t="shared" si="747"/>
        <v>Idle</v>
      </c>
      <c r="O3989" s="3" t="str">
        <f t="shared" si="755"/>
        <v>Idle</v>
      </c>
      <c r="P3989" s="2">
        <f t="shared" si="748"/>
        <v>0</v>
      </c>
      <c r="Q3989" s="2">
        <f t="shared" si="749"/>
        <v>0</v>
      </c>
      <c r="R3989" s="2">
        <f t="shared" si="750"/>
        <v>0</v>
      </c>
      <c r="S3989" s="2">
        <f t="shared" si="751"/>
        <v>0</v>
      </c>
      <c r="T3989" s="2">
        <f t="shared" si="752"/>
        <v>0</v>
      </c>
      <c r="U3989" s="2">
        <f>IF(O3989="Reg", R3989 * Inputs!$B$7, 0)</f>
        <v>0</v>
      </c>
      <c r="V3989" s="2">
        <f>MAX(F3989 + P3989*Inputs!$B$15 - (Q3989/Inputs!$B$16) - U3989, 0)</f>
        <v>0</v>
      </c>
    </row>
    <row r="3990" spans="1:22" x14ac:dyDescent="0.3">
      <c r="A3990" s="1">
        <v>46189.166666666657</v>
      </c>
      <c r="B3990" s="2">
        <v>0</v>
      </c>
      <c r="C3990" s="2">
        <v>5.462570071117919</v>
      </c>
      <c r="D3990" s="2">
        <f t="shared" si="744"/>
        <v>43.183334950541585</v>
      </c>
      <c r="E3990" s="2">
        <f t="shared" si="745"/>
        <v>0</v>
      </c>
      <c r="F3990" s="2">
        <f t="shared" si="753"/>
        <v>0</v>
      </c>
      <c r="G3990" s="2">
        <f t="shared" si="754"/>
        <v>340</v>
      </c>
      <c r="H3990" s="2">
        <f>MIN(Inputs!$B$2, (Inputs!$B$14 - F3990)/Inputs!$B$15)</f>
        <v>170</v>
      </c>
      <c r="I3990" s="2">
        <f>MAX(MIN(Inputs!$B$2, F3990*Inputs!$B$16, Inputs!$B$14*Inputs!$B$4 - G3990), 0)</f>
        <v>0</v>
      </c>
      <c r="J3990" s="2">
        <f>MAX(MIN(Inputs!$B$2, F3990*Inputs!$B$16, (Inputs!$B$14-F3990)/Inputs!$B$15)*Inputs!$B$9, 0)</f>
        <v>0</v>
      </c>
      <c r="K3990" s="2">
        <f>MAX(E3990*Inputs!$B$5 - B3990 - Inputs!$B$8, 0) * H3990</f>
        <v>0</v>
      </c>
      <c r="L3990" s="2">
        <f>IF(B3990 &gt;= D3990*Inputs!$B$10, MAX(B3990 - E3990/Inputs!$B$5 - Inputs!$B$8, 0) * I3990, 0)</f>
        <v>0</v>
      </c>
      <c r="M3990" s="2">
        <f t="shared" si="746"/>
        <v>0</v>
      </c>
      <c r="N3990" s="3" t="str">
        <f t="shared" si="747"/>
        <v>Idle</v>
      </c>
      <c r="O3990" s="3" t="str">
        <f t="shared" si="755"/>
        <v>Idle</v>
      </c>
      <c r="P3990" s="2">
        <f t="shared" si="748"/>
        <v>0</v>
      </c>
      <c r="Q3990" s="2">
        <f t="shared" si="749"/>
        <v>0</v>
      </c>
      <c r="R3990" s="2">
        <f t="shared" si="750"/>
        <v>0</v>
      </c>
      <c r="S3990" s="2">
        <f t="shared" si="751"/>
        <v>0</v>
      </c>
      <c r="T3990" s="2">
        <f t="shared" si="752"/>
        <v>0</v>
      </c>
      <c r="U3990" s="2">
        <f>IF(O3990="Reg", R3990 * Inputs!$B$7, 0)</f>
        <v>0</v>
      </c>
      <c r="V3990" s="2">
        <f>MAX(F3990 + P3990*Inputs!$B$15 - (Q3990/Inputs!$B$16) - U3990, 0)</f>
        <v>0</v>
      </c>
    </row>
    <row r="3991" spans="1:22" x14ac:dyDescent="0.3">
      <c r="A3991" s="1">
        <v>46189.208333333343</v>
      </c>
      <c r="B3991" s="2">
        <v>0</v>
      </c>
      <c r="C3991" s="2">
        <v>1.31139095846317</v>
      </c>
      <c r="D3991" s="2">
        <f t="shared" si="744"/>
        <v>43.183334950541585</v>
      </c>
      <c r="E3991" s="2">
        <f t="shared" si="745"/>
        <v>0.11450024092380306</v>
      </c>
      <c r="F3991" s="2">
        <f t="shared" si="753"/>
        <v>0</v>
      </c>
      <c r="G3991" s="2">
        <f t="shared" si="754"/>
        <v>340</v>
      </c>
      <c r="H3991" s="2">
        <f>MIN(Inputs!$B$2, (Inputs!$B$14 - F3991)/Inputs!$B$15)</f>
        <v>170</v>
      </c>
      <c r="I3991" s="2">
        <f>MAX(MIN(Inputs!$B$2, F3991*Inputs!$B$16, Inputs!$B$14*Inputs!$B$4 - G3991), 0)</f>
        <v>0</v>
      </c>
      <c r="J3991" s="2">
        <f>MAX(MIN(Inputs!$B$2, F3991*Inputs!$B$16, (Inputs!$B$14-F3991)/Inputs!$B$15)*Inputs!$B$9, 0)</f>
        <v>0</v>
      </c>
      <c r="K3991" s="2">
        <f>MAX(E3991*Inputs!$B$5 - B3991 - Inputs!$B$8, 0) * H3991</f>
        <v>0</v>
      </c>
      <c r="L3991" s="2">
        <f>IF(B3991 &gt;= D3991*Inputs!$B$10, MAX(B3991 - E3991/Inputs!$B$5 - Inputs!$B$8, 0) * I3991, 0)</f>
        <v>0</v>
      </c>
      <c r="M3991" s="2">
        <f t="shared" si="746"/>
        <v>0</v>
      </c>
      <c r="N3991" s="3" t="str">
        <f t="shared" si="747"/>
        <v>Idle</v>
      </c>
      <c r="O3991" s="3" t="str">
        <f t="shared" si="755"/>
        <v>Idle</v>
      </c>
      <c r="P3991" s="2">
        <f t="shared" si="748"/>
        <v>0</v>
      </c>
      <c r="Q3991" s="2">
        <f t="shared" si="749"/>
        <v>0</v>
      </c>
      <c r="R3991" s="2">
        <f t="shared" si="750"/>
        <v>0</v>
      </c>
      <c r="S3991" s="2">
        <f t="shared" si="751"/>
        <v>0</v>
      </c>
      <c r="T3991" s="2">
        <f t="shared" si="752"/>
        <v>0</v>
      </c>
      <c r="U3991" s="2">
        <f>IF(O3991="Reg", R3991 * Inputs!$B$7, 0)</f>
        <v>0</v>
      </c>
      <c r="V3991" s="2">
        <f>MAX(F3991 + P3991*Inputs!$B$15 - (Q3991/Inputs!$B$16) - U3991, 0)</f>
        <v>0</v>
      </c>
    </row>
    <row r="3992" spans="1:22" x14ac:dyDescent="0.3">
      <c r="A3992" s="1">
        <v>46189.25</v>
      </c>
      <c r="B3992" s="2">
        <v>0</v>
      </c>
      <c r="C3992" s="2">
        <v>11.42448122904902</v>
      </c>
      <c r="D3992" s="2">
        <f t="shared" si="744"/>
        <v>43.183334950541585</v>
      </c>
      <c r="E3992" s="2">
        <f t="shared" si="745"/>
        <v>2.8855331576795216</v>
      </c>
      <c r="F3992" s="2">
        <f t="shared" si="753"/>
        <v>0</v>
      </c>
      <c r="G3992" s="2">
        <f t="shared" si="754"/>
        <v>340</v>
      </c>
      <c r="H3992" s="2">
        <f>MIN(Inputs!$B$2, (Inputs!$B$14 - F3992)/Inputs!$B$15)</f>
        <v>170</v>
      </c>
      <c r="I3992" s="2">
        <f>MAX(MIN(Inputs!$B$2, F3992*Inputs!$B$16, Inputs!$B$14*Inputs!$B$4 - G3992), 0)</f>
        <v>0</v>
      </c>
      <c r="J3992" s="2">
        <f>MAX(MIN(Inputs!$B$2, F3992*Inputs!$B$16, (Inputs!$B$14-F3992)/Inputs!$B$15)*Inputs!$B$9, 0)</f>
        <v>0</v>
      </c>
      <c r="K3992" s="2">
        <f>MAX(E3992*Inputs!$B$5 - B3992 - Inputs!$B$8, 0) * H3992</f>
        <v>0</v>
      </c>
      <c r="L3992" s="2">
        <f>IF(B3992 &gt;= D3992*Inputs!$B$10, MAX(B3992 - E3992/Inputs!$B$5 - Inputs!$B$8, 0) * I3992, 0)</f>
        <v>0</v>
      </c>
      <c r="M3992" s="2">
        <f t="shared" si="746"/>
        <v>0</v>
      </c>
      <c r="N3992" s="3" t="str">
        <f t="shared" si="747"/>
        <v>Idle</v>
      </c>
      <c r="O3992" s="3" t="str">
        <f t="shared" si="755"/>
        <v>Idle</v>
      </c>
      <c r="P3992" s="2">
        <f t="shared" si="748"/>
        <v>0</v>
      </c>
      <c r="Q3992" s="2">
        <f t="shared" si="749"/>
        <v>0</v>
      </c>
      <c r="R3992" s="2">
        <f t="shared" si="750"/>
        <v>0</v>
      </c>
      <c r="S3992" s="2">
        <f t="shared" si="751"/>
        <v>0</v>
      </c>
      <c r="T3992" s="2">
        <f t="shared" si="752"/>
        <v>0</v>
      </c>
      <c r="U3992" s="2">
        <f>IF(O3992="Reg", R3992 * Inputs!$B$7, 0)</f>
        <v>0</v>
      </c>
      <c r="V3992" s="2">
        <f>MAX(F3992 + P3992*Inputs!$B$15 - (Q3992/Inputs!$B$16) - U3992, 0)</f>
        <v>0</v>
      </c>
    </row>
    <row r="3993" spans="1:22" x14ac:dyDescent="0.3">
      <c r="A3993" s="1">
        <v>46189.291666666657</v>
      </c>
      <c r="B3993" s="2">
        <v>0</v>
      </c>
      <c r="C3993" s="2">
        <v>14.75979814965415</v>
      </c>
      <c r="D3993" s="2">
        <f t="shared" si="744"/>
        <v>43.183334950541585</v>
      </c>
      <c r="E3993" s="2">
        <f t="shared" si="745"/>
        <v>7.6204217840081894</v>
      </c>
      <c r="F3993" s="2">
        <f t="shared" si="753"/>
        <v>0</v>
      </c>
      <c r="G3993" s="2">
        <f t="shared" si="754"/>
        <v>340</v>
      </c>
      <c r="H3993" s="2">
        <f>MIN(Inputs!$B$2, (Inputs!$B$14 - F3993)/Inputs!$B$15)</f>
        <v>170</v>
      </c>
      <c r="I3993" s="2">
        <f>MAX(MIN(Inputs!$B$2, F3993*Inputs!$B$16, Inputs!$B$14*Inputs!$B$4 - G3993), 0)</f>
        <v>0</v>
      </c>
      <c r="J3993" s="2">
        <f>MAX(MIN(Inputs!$B$2, F3993*Inputs!$B$16, (Inputs!$B$14-F3993)/Inputs!$B$15)*Inputs!$B$9, 0)</f>
        <v>0</v>
      </c>
      <c r="K3993" s="2">
        <f>MAX(E3993*Inputs!$B$5 - B3993 - Inputs!$B$8, 0) * H3993</f>
        <v>0</v>
      </c>
      <c r="L3993" s="2">
        <f>IF(B3993 &gt;= D3993*Inputs!$B$10, MAX(B3993 - E3993/Inputs!$B$5 - Inputs!$B$8, 0) * I3993, 0)</f>
        <v>0</v>
      </c>
      <c r="M3993" s="2">
        <f t="shared" si="746"/>
        <v>0</v>
      </c>
      <c r="N3993" s="3" t="str">
        <f t="shared" si="747"/>
        <v>Idle</v>
      </c>
      <c r="O3993" s="3" t="str">
        <f t="shared" si="755"/>
        <v>Idle</v>
      </c>
      <c r="P3993" s="2">
        <f t="shared" si="748"/>
        <v>0</v>
      </c>
      <c r="Q3993" s="2">
        <f t="shared" si="749"/>
        <v>0</v>
      </c>
      <c r="R3993" s="2">
        <f t="shared" si="750"/>
        <v>0</v>
      </c>
      <c r="S3993" s="2">
        <f t="shared" si="751"/>
        <v>0</v>
      </c>
      <c r="T3993" s="2">
        <f t="shared" si="752"/>
        <v>0</v>
      </c>
      <c r="U3993" s="2">
        <f>IF(O3993="Reg", R3993 * Inputs!$B$7, 0)</f>
        <v>0</v>
      </c>
      <c r="V3993" s="2">
        <f>MAX(F3993 + P3993*Inputs!$B$15 - (Q3993/Inputs!$B$16) - U3993, 0)</f>
        <v>0</v>
      </c>
    </row>
    <row r="3994" spans="1:22" x14ac:dyDescent="0.3">
      <c r="A3994" s="1">
        <v>46189.333333333343</v>
      </c>
      <c r="B3994" s="2">
        <v>0</v>
      </c>
      <c r="C3994" s="2">
        <v>2.9551298164836588</v>
      </c>
      <c r="D3994" s="2">
        <f t="shared" si="744"/>
        <v>43.183334950541585</v>
      </c>
      <c r="E3994" s="2">
        <f t="shared" si="745"/>
        <v>15.117940785182128</v>
      </c>
      <c r="F3994" s="2">
        <f t="shared" si="753"/>
        <v>0</v>
      </c>
      <c r="G3994" s="2">
        <f t="shared" si="754"/>
        <v>340</v>
      </c>
      <c r="H3994" s="2">
        <f>MIN(Inputs!$B$2, (Inputs!$B$14 - F3994)/Inputs!$B$15)</f>
        <v>170</v>
      </c>
      <c r="I3994" s="2">
        <f>MAX(MIN(Inputs!$B$2, F3994*Inputs!$B$16, Inputs!$B$14*Inputs!$B$4 - G3994), 0)</f>
        <v>0</v>
      </c>
      <c r="J3994" s="2">
        <f>MAX(MIN(Inputs!$B$2, F3994*Inputs!$B$16, (Inputs!$B$14-F3994)/Inputs!$B$15)*Inputs!$B$9, 0)</f>
        <v>0</v>
      </c>
      <c r="K3994" s="2">
        <f>MAX(E3994*Inputs!$B$5 - B3994 - Inputs!$B$8, 0) * H3994</f>
        <v>0</v>
      </c>
      <c r="L3994" s="2">
        <f>IF(B3994 &gt;= D3994*Inputs!$B$10, MAX(B3994 - E3994/Inputs!$B$5 - Inputs!$B$8, 0) * I3994, 0)</f>
        <v>0</v>
      </c>
      <c r="M3994" s="2">
        <f t="shared" si="746"/>
        <v>0</v>
      </c>
      <c r="N3994" s="3" t="str">
        <f t="shared" si="747"/>
        <v>Idle</v>
      </c>
      <c r="O3994" s="3" t="str">
        <f t="shared" si="755"/>
        <v>Idle</v>
      </c>
      <c r="P3994" s="2">
        <f t="shared" si="748"/>
        <v>0</v>
      </c>
      <c r="Q3994" s="2">
        <f t="shared" si="749"/>
        <v>0</v>
      </c>
      <c r="R3994" s="2">
        <f t="shared" si="750"/>
        <v>0</v>
      </c>
      <c r="S3994" s="2">
        <f t="shared" si="751"/>
        <v>0</v>
      </c>
      <c r="T3994" s="2">
        <f t="shared" si="752"/>
        <v>0</v>
      </c>
      <c r="U3994" s="2">
        <f>IF(O3994="Reg", R3994 * Inputs!$B$7, 0)</f>
        <v>0</v>
      </c>
      <c r="V3994" s="2">
        <f>MAX(F3994 + P3994*Inputs!$B$15 - (Q3994/Inputs!$B$16) - U3994, 0)</f>
        <v>0</v>
      </c>
    </row>
    <row r="3995" spans="1:22" x14ac:dyDescent="0.3">
      <c r="A3995" s="1">
        <v>46189.375</v>
      </c>
      <c r="B3995" s="2">
        <v>0</v>
      </c>
      <c r="C3995" s="2">
        <v>8.8711681637677238</v>
      </c>
      <c r="D3995" s="2">
        <f t="shared" si="744"/>
        <v>43.183334950541585</v>
      </c>
      <c r="E3995" s="2">
        <f t="shared" si="745"/>
        <v>24.456842875018921</v>
      </c>
      <c r="F3995" s="2">
        <f t="shared" si="753"/>
        <v>0</v>
      </c>
      <c r="G3995" s="2">
        <f t="shared" si="754"/>
        <v>340</v>
      </c>
      <c r="H3995" s="2">
        <f>MIN(Inputs!$B$2, (Inputs!$B$14 - F3995)/Inputs!$B$15)</f>
        <v>170</v>
      </c>
      <c r="I3995" s="2">
        <f>MAX(MIN(Inputs!$B$2, F3995*Inputs!$B$16, Inputs!$B$14*Inputs!$B$4 - G3995), 0)</f>
        <v>0</v>
      </c>
      <c r="J3995" s="2">
        <f>MAX(MIN(Inputs!$B$2, F3995*Inputs!$B$16, (Inputs!$B$14-F3995)/Inputs!$B$15)*Inputs!$B$9, 0)</f>
        <v>0</v>
      </c>
      <c r="K3995" s="2">
        <f>MAX(E3995*Inputs!$B$5 - B3995 - Inputs!$B$8, 0) * H3995</f>
        <v>258.74369410283055</v>
      </c>
      <c r="L3995" s="2">
        <f>IF(B3995 &gt;= D3995*Inputs!$B$10, MAX(B3995 - E3995/Inputs!$B$5 - Inputs!$B$8, 0) * I3995, 0)</f>
        <v>0</v>
      </c>
      <c r="M3995" s="2">
        <f t="shared" si="746"/>
        <v>0</v>
      </c>
      <c r="N3995" s="3" t="str">
        <f t="shared" si="747"/>
        <v>Charge</v>
      </c>
      <c r="O3995" s="3" t="str">
        <f t="shared" si="755"/>
        <v>Charge</v>
      </c>
      <c r="P3995" s="2">
        <f t="shared" si="748"/>
        <v>170</v>
      </c>
      <c r="Q3995" s="2">
        <f t="shared" si="749"/>
        <v>0</v>
      </c>
      <c r="R3995" s="2">
        <f t="shared" si="750"/>
        <v>0</v>
      </c>
      <c r="S3995" s="2">
        <f t="shared" si="751"/>
        <v>0</v>
      </c>
      <c r="T3995" s="2">
        <f t="shared" si="752"/>
        <v>0</v>
      </c>
      <c r="U3995" s="2">
        <f>IF(O3995="Reg", R3995 * Inputs!$B$7, 0)</f>
        <v>0</v>
      </c>
      <c r="V3995" s="2">
        <f>MAX(F3995 + P3995*Inputs!$B$15 - (Q3995/Inputs!$B$16) - U3995, 0)</f>
        <v>170</v>
      </c>
    </row>
    <row r="3996" spans="1:22" x14ac:dyDescent="0.3">
      <c r="A3996" s="1">
        <v>46189.416666666657</v>
      </c>
      <c r="B3996" s="2">
        <v>0.68700144554281839</v>
      </c>
      <c r="C3996" s="2">
        <v>4.9412902260305227</v>
      </c>
      <c r="D3996" s="2">
        <f t="shared" si="744"/>
        <v>43.183334950541585</v>
      </c>
      <c r="E3996" s="2">
        <f t="shared" si="745"/>
        <v>38.189105970191683</v>
      </c>
      <c r="F3996" s="2">
        <f t="shared" si="753"/>
        <v>170</v>
      </c>
      <c r="G3996" s="2">
        <f t="shared" si="754"/>
        <v>340</v>
      </c>
      <c r="H3996" s="2">
        <f>MIN(Inputs!$B$2, (Inputs!$B$14 - F3996)/Inputs!$B$15)</f>
        <v>170</v>
      </c>
      <c r="I3996" s="2">
        <f>MAX(MIN(Inputs!$B$2, F3996*Inputs!$B$16, Inputs!$B$14*Inputs!$B$4 - G3996), 0)</f>
        <v>0</v>
      </c>
      <c r="J3996" s="2">
        <f>MAX(MIN(Inputs!$B$2, F3996*Inputs!$B$16, (Inputs!$B$14-F3996)/Inputs!$B$15)*Inputs!$B$9, 0)</f>
        <v>136</v>
      </c>
      <c r="K3996" s="2">
        <f>MAX(E3996*Inputs!$B$5 - B3996 - Inputs!$B$8, 0) * H3996</f>
        <v>2196.3000073983962</v>
      </c>
      <c r="L3996" s="2">
        <f>IF(B3996 &gt;= D3996*Inputs!$B$10, MAX(B3996 - E3996/Inputs!$B$5 - Inputs!$B$8, 0) * I3996, 0)</f>
        <v>0</v>
      </c>
      <c r="M3996" s="2">
        <f t="shared" si="746"/>
        <v>672.01547074015104</v>
      </c>
      <c r="N3996" s="3" t="str">
        <f t="shared" si="747"/>
        <v>Charge</v>
      </c>
      <c r="O3996" s="3" t="str">
        <f t="shared" si="755"/>
        <v>Charge</v>
      </c>
      <c r="P3996" s="2">
        <f t="shared" si="748"/>
        <v>170</v>
      </c>
      <c r="Q3996" s="2">
        <f t="shared" si="749"/>
        <v>0</v>
      </c>
      <c r="R3996" s="2">
        <f t="shared" si="750"/>
        <v>0</v>
      </c>
      <c r="S3996" s="2">
        <f t="shared" si="751"/>
        <v>-116.79024574227913</v>
      </c>
      <c r="T3996" s="2">
        <f t="shared" si="752"/>
        <v>0</v>
      </c>
      <c r="U3996" s="2">
        <f>IF(O3996="Reg", R3996 * Inputs!$B$7, 0)</f>
        <v>0</v>
      </c>
      <c r="V3996" s="2">
        <f>MAX(F3996 + P3996*Inputs!$B$15 - (Q3996/Inputs!$B$16) - U3996, 0)</f>
        <v>340</v>
      </c>
    </row>
    <row r="3997" spans="1:22" x14ac:dyDescent="0.3">
      <c r="A3997" s="1">
        <v>46189.458333333343</v>
      </c>
      <c r="B3997" s="2">
        <v>16.62619750053431</v>
      </c>
      <c r="C3997" s="2">
        <v>5.7970831798276352</v>
      </c>
      <c r="D3997" s="2">
        <f t="shared" si="744"/>
        <v>43.183334950541585</v>
      </c>
      <c r="E3997" s="2">
        <f t="shared" si="745"/>
        <v>51.914206151353284</v>
      </c>
      <c r="F3997" s="2">
        <f t="shared" si="753"/>
        <v>340</v>
      </c>
      <c r="G3997" s="2">
        <f t="shared" si="754"/>
        <v>340</v>
      </c>
      <c r="H3997" s="2">
        <f>MIN(Inputs!$B$2, (Inputs!$B$14 - F3997)/Inputs!$B$15)</f>
        <v>0</v>
      </c>
      <c r="I3997" s="2">
        <f>MAX(MIN(Inputs!$B$2, F3997*Inputs!$B$16, Inputs!$B$14*Inputs!$B$4 - G3997), 0)</f>
        <v>0</v>
      </c>
      <c r="J3997" s="2">
        <f>MAX(MIN(Inputs!$B$2, F3997*Inputs!$B$16, (Inputs!$B$14-F3997)/Inputs!$B$15)*Inputs!$B$9, 0)</f>
        <v>0</v>
      </c>
      <c r="K3997" s="2">
        <f>MAX(E3997*Inputs!$B$5 - B3997 - Inputs!$B$8, 0) * H3997</f>
        <v>0</v>
      </c>
      <c r="L3997" s="2">
        <f>IF(B3997 &gt;= D3997*Inputs!$B$10, MAX(B3997 - E3997/Inputs!$B$5 - Inputs!$B$8, 0) * I3997, 0)</f>
        <v>0</v>
      </c>
      <c r="M3997" s="2">
        <f t="shared" si="746"/>
        <v>0</v>
      </c>
      <c r="N3997" s="3" t="str">
        <f t="shared" si="747"/>
        <v>Idle</v>
      </c>
      <c r="O3997" s="3" t="str">
        <f t="shared" si="755"/>
        <v>Idle</v>
      </c>
      <c r="P3997" s="2">
        <f t="shared" si="748"/>
        <v>0</v>
      </c>
      <c r="Q3997" s="2">
        <f t="shared" si="749"/>
        <v>0</v>
      </c>
      <c r="R3997" s="2">
        <f t="shared" si="750"/>
        <v>0</v>
      </c>
      <c r="S3997" s="2">
        <f t="shared" si="751"/>
        <v>0</v>
      </c>
      <c r="T3997" s="2">
        <f t="shared" si="752"/>
        <v>0</v>
      </c>
      <c r="U3997" s="2">
        <f>IF(O3997="Reg", R3997 * Inputs!$B$7, 0)</f>
        <v>0</v>
      </c>
      <c r="V3997" s="2">
        <f>MAX(F3997 + P3997*Inputs!$B$15 - (Q3997/Inputs!$B$16) - U3997, 0)</f>
        <v>340</v>
      </c>
    </row>
    <row r="3998" spans="1:22" x14ac:dyDescent="0.3">
      <c r="A3998" s="1">
        <v>46189.5</v>
      </c>
      <c r="B3998" s="2">
        <v>28.409331757972001</v>
      </c>
      <c r="C3998" s="2">
        <v>4.8500229335068452</v>
      </c>
      <c r="D3998" s="2">
        <f t="shared" si="744"/>
        <v>43.183334950541585</v>
      </c>
      <c r="E3998" s="2">
        <f t="shared" si="745"/>
        <v>64.96663038553568</v>
      </c>
      <c r="F3998" s="2">
        <f t="shared" si="753"/>
        <v>340</v>
      </c>
      <c r="G3998" s="2">
        <f t="shared" si="754"/>
        <v>340</v>
      </c>
      <c r="H3998" s="2">
        <f>MIN(Inputs!$B$2, (Inputs!$B$14 - F3998)/Inputs!$B$15)</f>
        <v>0</v>
      </c>
      <c r="I3998" s="2">
        <f>MAX(MIN(Inputs!$B$2, F3998*Inputs!$B$16, Inputs!$B$14*Inputs!$B$4 - G3998), 0)</f>
        <v>0</v>
      </c>
      <c r="J3998" s="2">
        <f>MAX(MIN(Inputs!$B$2, F3998*Inputs!$B$16, (Inputs!$B$14-F3998)/Inputs!$B$15)*Inputs!$B$9, 0)</f>
        <v>0</v>
      </c>
      <c r="K3998" s="2">
        <f>MAX(E3998*Inputs!$B$5 - B3998 - Inputs!$B$8, 0) * H3998</f>
        <v>0</v>
      </c>
      <c r="L3998" s="2">
        <f>IF(B3998 &gt;= D3998*Inputs!$B$10, MAX(B3998 - E3998/Inputs!$B$5 - Inputs!$B$8, 0) * I3998, 0)</f>
        <v>0</v>
      </c>
      <c r="M3998" s="2">
        <f t="shared" si="746"/>
        <v>0</v>
      </c>
      <c r="N3998" s="3" t="str">
        <f t="shared" si="747"/>
        <v>Idle</v>
      </c>
      <c r="O3998" s="3" t="str">
        <f t="shared" si="755"/>
        <v>Idle</v>
      </c>
      <c r="P3998" s="2">
        <f t="shared" si="748"/>
        <v>0</v>
      </c>
      <c r="Q3998" s="2">
        <f t="shared" si="749"/>
        <v>0</v>
      </c>
      <c r="R3998" s="2">
        <f t="shared" si="750"/>
        <v>0</v>
      </c>
      <c r="S3998" s="2">
        <f t="shared" si="751"/>
        <v>0</v>
      </c>
      <c r="T3998" s="2">
        <f t="shared" si="752"/>
        <v>0</v>
      </c>
      <c r="U3998" s="2">
        <f>IF(O3998="Reg", R3998 * Inputs!$B$7, 0)</f>
        <v>0</v>
      </c>
      <c r="V3998" s="2">
        <f>MAX(F3998 + P3998*Inputs!$B$15 - (Q3998/Inputs!$B$16) - U3998, 0)</f>
        <v>340</v>
      </c>
    </row>
    <row r="3999" spans="1:22" x14ac:dyDescent="0.3">
      <c r="A3999" s="1">
        <v>46189.541666666657</v>
      </c>
      <c r="B3999" s="2">
        <v>44.985114007043627</v>
      </c>
      <c r="C3999" s="2">
        <v>1.544064637652504</v>
      </c>
      <c r="D3999" s="2">
        <f t="shared" si="744"/>
        <v>43.183334950541585</v>
      </c>
      <c r="E3999" s="2">
        <f t="shared" si="745"/>
        <v>74.479323198585703</v>
      </c>
      <c r="F3999" s="2">
        <f t="shared" si="753"/>
        <v>340</v>
      </c>
      <c r="G3999" s="2">
        <f t="shared" si="754"/>
        <v>340</v>
      </c>
      <c r="H3999" s="2">
        <f>MIN(Inputs!$B$2, (Inputs!$B$14 - F3999)/Inputs!$B$15)</f>
        <v>0</v>
      </c>
      <c r="I3999" s="2">
        <f>MAX(MIN(Inputs!$B$2, F3999*Inputs!$B$16, Inputs!$B$14*Inputs!$B$4 - G3999), 0)</f>
        <v>0</v>
      </c>
      <c r="J3999" s="2">
        <f>MAX(MIN(Inputs!$B$2, F3999*Inputs!$B$16, (Inputs!$B$14-F3999)/Inputs!$B$15)*Inputs!$B$9, 0)</f>
        <v>0</v>
      </c>
      <c r="K3999" s="2">
        <f>MAX(E3999*Inputs!$B$5 - B3999 - Inputs!$B$8, 0) * H3999</f>
        <v>0</v>
      </c>
      <c r="L3999" s="2">
        <f>IF(B3999 &gt;= D3999*Inputs!$B$10, MAX(B3999 - E3999/Inputs!$B$5 - Inputs!$B$8, 0) * I3999, 0)</f>
        <v>0</v>
      </c>
      <c r="M3999" s="2">
        <f t="shared" si="746"/>
        <v>0</v>
      </c>
      <c r="N3999" s="3" t="str">
        <f t="shared" si="747"/>
        <v>Idle</v>
      </c>
      <c r="O3999" s="3" t="str">
        <f t="shared" si="755"/>
        <v>Idle</v>
      </c>
      <c r="P3999" s="2">
        <f t="shared" si="748"/>
        <v>0</v>
      </c>
      <c r="Q3999" s="2">
        <f t="shared" si="749"/>
        <v>0</v>
      </c>
      <c r="R3999" s="2">
        <f t="shared" si="750"/>
        <v>0</v>
      </c>
      <c r="S3999" s="2">
        <f t="shared" si="751"/>
        <v>0</v>
      </c>
      <c r="T3999" s="2">
        <f t="shared" si="752"/>
        <v>0</v>
      </c>
      <c r="U3999" s="2">
        <f>IF(O3999="Reg", R3999 * Inputs!$B$7, 0)</f>
        <v>0</v>
      </c>
      <c r="V3999" s="2">
        <f>MAX(F3999 + P3999*Inputs!$B$15 - (Q3999/Inputs!$B$16) - U3999, 0)</f>
        <v>340</v>
      </c>
    </row>
    <row r="4000" spans="1:22" x14ac:dyDescent="0.3">
      <c r="A4000" s="1">
        <v>46189.583333333343</v>
      </c>
      <c r="B4000" s="2">
        <v>56.033412539020759</v>
      </c>
      <c r="C4000" s="2">
        <v>5.1822960774032234</v>
      </c>
      <c r="D4000" s="2">
        <f t="shared" si="744"/>
        <v>43.183334950541585</v>
      </c>
      <c r="E4000" s="2">
        <f t="shared" si="745"/>
        <v>81.300985650278093</v>
      </c>
      <c r="F4000" s="2">
        <f t="shared" si="753"/>
        <v>340</v>
      </c>
      <c r="G4000" s="2">
        <f t="shared" si="754"/>
        <v>340</v>
      </c>
      <c r="H4000" s="2">
        <f>MIN(Inputs!$B$2, (Inputs!$B$14 - F4000)/Inputs!$B$15)</f>
        <v>0</v>
      </c>
      <c r="I4000" s="2">
        <f>MAX(MIN(Inputs!$B$2, F4000*Inputs!$B$16, Inputs!$B$14*Inputs!$B$4 - G4000), 0)</f>
        <v>0</v>
      </c>
      <c r="J4000" s="2">
        <f>MAX(MIN(Inputs!$B$2, F4000*Inputs!$B$16, (Inputs!$B$14-F4000)/Inputs!$B$15)*Inputs!$B$9, 0)</f>
        <v>0</v>
      </c>
      <c r="K4000" s="2">
        <f>MAX(E4000*Inputs!$B$5 - B4000 - Inputs!$B$8, 0) * H4000</f>
        <v>0</v>
      </c>
      <c r="L4000" s="2">
        <f>IF(B4000 &gt;= D4000*Inputs!$B$10, MAX(B4000 - E4000/Inputs!$B$5 - Inputs!$B$8, 0) * I4000, 0)</f>
        <v>0</v>
      </c>
      <c r="M4000" s="2">
        <f t="shared" si="746"/>
        <v>0</v>
      </c>
      <c r="N4000" s="3" t="str">
        <f t="shared" si="747"/>
        <v>Idle</v>
      </c>
      <c r="O4000" s="3" t="str">
        <f t="shared" si="755"/>
        <v>Idle</v>
      </c>
      <c r="P4000" s="2">
        <f t="shared" si="748"/>
        <v>0</v>
      </c>
      <c r="Q4000" s="2">
        <f t="shared" si="749"/>
        <v>0</v>
      </c>
      <c r="R4000" s="2">
        <f t="shared" si="750"/>
        <v>0</v>
      </c>
      <c r="S4000" s="2">
        <f t="shared" si="751"/>
        <v>0</v>
      </c>
      <c r="T4000" s="2">
        <f t="shared" si="752"/>
        <v>0</v>
      </c>
      <c r="U4000" s="2">
        <f>IF(O4000="Reg", R4000 * Inputs!$B$7, 0)</f>
        <v>0</v>
      </c>
      <c r="V4000" s="2">
        <f>MAX(F4000 + P4000*Inputs!$B$15 - (Q4000/Inputs!$B$16) - U4000, 0)</f>
        <v>340</v>
      </c>
    </row>
    <row r="4001" spans="1:22" x14ac:dyDescent="0.3">
      <c r="A4001" s="1">
        <v>46189.625</v>
      </c>
      <c r="B4001" s="2">
        <v>82.393578571036556</v>
      </c>
      <c r="C4001" s="2">
        <v>4.5202280117696256</v>
      </c>
      <c r="D4001" s="2">
        <f t="shared" si="744"/>
        <v>43.183334950541585</v>
      </c>
      <c r="E4001" s="2">
        <f t="shared" si="745"/>
        <v>85.370059717340538</v>
      </c>
      <c r="F4001" s="2">
        <f t="shared" si="753"/>
        <v>340</v>
      </c>
      <c r="G4001" s="2">
        <f t="shared" si="754"/>
        <v>340</v>
      </c>
      <c r="H4001" s="2">
        <f>MIN(Inputs!$B$2, (Inputs!$B$14 - F4001)/Inputs!$B$15)</f>
        <v>0</v>
      </c>
      <c r="I4001" s="2">
        <f>MAX(MIN(Inputs!$B$2, F4001*Inputs!$B$16, Inputs!$B$14*Inputs!$B$4 - G4001), 0)</f>
        <v>0</v>
      </c>
      <c r="J4001" s="2">
        <f>MAX(MIN(Inputs!$B$2, F4001*Inputs!$B$16, (Inputs!$B$14-F4001)/Inputs!$B$15)*Inputs!$B$9, 0)</f>
        <v>0</v>
      </c>
      <c r="K4001" s="2">
        <f>MAX(E4001*Inputs!$B$5 - B4001 - Inputs!$B$8, 0) * H4001</f>
        <v>0</v>
      </c>
      <c r="L4001" s="2">
        <f>IF(B4001 &gt;= D4001*Inputs!$B$10, MAX(B4001 - E4001/Inputs!$B$5 - Inputs!$B$8, 0) * I4001, 0)</f>
        <v>0</v>
      </c>
      <c r="M4001" s="2">
        <f t="shared" si="746"/>
        <v>0</v>
      </c>
      <c r="N4001" s="3" t="str">
        <f t="shared" si="747"/>
        <v>Idle</v>
      </c>
      <c r="O4001" s="3" t="str">
        <f t="shared" si="755"/>
        <v>Idle</v>
      </c>
      <c r="P4001" s="2">
        <f t="shared" si="748"/>
        <v>0</v>
      </c>
      <c r="Q4001" s="2">
        <f t="shared" si="749"/>
        <v>0</v>
      </c>
      <c r="R4001" s="2">
        <f t="shared" si="750"/>
        <v>0</v>
      </c>
      <c r="S4001" s="2">
        <f t="shared" si="751"/>
        <v>0</v>
      </c>
      <c r="T4001" s="2">
        <f t="shared" si="752"/>
        <v>0</v>
      </c>
      <c r="U4001" s="2">
        <f>IF(O4001="Reg", R4001 * Inputs!$B$7, 0)</f>
        <v>0</v>
      </c>
      <c r="V4001" s="2">
        <f>MAX(F4001 + P4001*Inputs!$B$15 - (Q4001/Inputs!$B$16) - U4001, 0)</f>
        <v>340</v>
      </c>
    </row>
    <row r="4002" spans="1:22" x14ac:dyDescent="0.3">
      <c r="A4002" s="1">
        <v>46189.666666666657</v>
      </c>
      <c r="B4002" s="2">
        <v>83.037602532512423</v>
      </c>
      <c r="C4002" s="2">
        <v>6.1585209945654613</v>
      </c>
      <c r="D4002" s="2">
        <f t="shared" si="744"/>
        <v>43.183334950541585</v>
      </c>
      <c r="E4002" s="2">
        <f t="shared" si="745"/>
        <v>84.428224929169133</v>
      </c>
      <c r="F4002" s="2">
        <f t="shared" si="753"/>
        <v>340</v>
      </c>
      <c r="G4002" s="2">
        <f t="shared" si="754"/>
        <v>340</v>
      </c>
      <c r="H4002" s="2">
        <f>MIN(Inputs!$B$2, (Inputs!$B$14 - F4002)/Inputs!$B$15)</f>
        <v>0</v>
      </c>
      <c r="I4002" s="2">
        <f>MAX(MIN(Inputs!$B$2, F4002*Inputs!$B$16, Inputs!$B$14*Inputs!$B$4 - G4002), 0)</f>
        <v>0</v>
      </c>
      <c r="J4002" s="2">
        <f>MAX(MIN(Inputs!$B$2, F4002*Inputs!$B$16, (Inputs!$B$14-F4002)/Inputs!$B$15)*Inputs!$B$9, 0)</f>
        <v>0</v>
      </c>
      <c r="K4002" s="2">
        <f>MAX(E4002*Inputs!$B$5 - B4002 - Inputs!$B$8, 0) * H4002</f>
        <v>0</v>
      </c>
      <c r="L4002" s="2">
        <f>IF(B4002 &gt;= D4002*Inputs!$B$10, MAX(B4002 - E4002/Inputs!$B$5 - Inputs!$B$8, 0) * I4002, 0)</f>
        <v>0</v>
      </c>
      <c r="M4002" s="2">
        <f t="shared" si="746"/>
        <v>0</v>
      </c>
      <c r="N4002" s="3" t="str">
        <f t="shared" si="747"/>
        <v>Idle</v>
      </c>
      <c r="O4002" s="3" t="str">
        <f t="shared" si="755"/>
        <v>Idle</v>
      </c>
      <c r="P4002" s="2">
        <f t="shared" si="748"/>
        <v>0</v>
      </c>
      <c r="Q4002" s="2">
        <f t="shared" si="749"/>
        <v>0</v>
      </c>
      <c r="R4002" s="2">
        <f t="shared" si="750"/>
        <v>0</v>
      </c>
      <c r="S4002" s="2">
        <f t="shared" si="751"/>
        <v>0</v>
      </c>
      <c r="T4002" s="2">
        <f t="shared" si="752"/>
        <v>0</v>
      </c>
      <c r="U4002" s="2">
        <f>IF(O4002="Reg", R4002 * Inputs!$B$7, 0)</f>
        <v>0</v>
      </c>
      <c r="V4002" s="2">
        <f>MAX(F4002 + P4002*Inputs!$B$15 - (Q4002/Inputs!$B$16) - U4002, 0)</f>
        <v>340</v>
      </c>
    </row>
    <row r="4003" spans="1:22" x14ac:dyDescent="0.3">
      <c r="A4003" s="1">
        <v>46189.708333333343</v>
      </c>
      <c r="B4003" s="2">
        <v>94.940742905628724</v>
      </c>
      <c r="C4003" s="2">
        <v>11.358857757781809</v>
      </c>
      <c r="D4003" s="2">
        <f t="shared" si="744"/>
        <v>43.183334950541585</v>
      </c>
      <c r="E4003" s="2">
        <f t="shared" si="745"/>
        <v>80.345611389593088</v>
      </c>
      <c r="F4003" s="2">
        <f t="shared" si="753"/>
        <v>340</v>
      </c>
      <c r="G4003" s="2">
        <f t="shared" si="754"/>
        <v>340</v>
      </c>
      <c r="H4003" s="2">
        <f>MIN(Inputs!$B$2, (Inputs!$B$14 - F4003)/Inputs!$B$15)</f>
        <v>0</v>
      </c>
      <c r="I4003" s="2">
        <f>MAX(MIN(Inputs!$B$2, F4003*Inputs!$B$16, Inputs!$B$14*Inputs!$B$4 - G4003), 0)</f>
        <v>0</v>
      </c>
      <c r="J4003" s="2">
        <f>MAX(MIN(Inputs!$B$2, F4003*Inputs!$B$16, (Inputs!$B$14-F4003)/Inputs!$B$15)*Inputs!$B$9, 0)</f>
        <v>0</v>
      </c>
      <c r="K4003" s="2">
        <f>MAX(E4003*Inputs!$B$5 - B4003 - Inputs!$B$8, 0) * H4003</f>
        <v>0</v>
      </c>
      <c r="L4003" s="2">
        <f>IF(B4003 &gt;= D4003*Inputs!$B$10, MAX(B4003 - E4003/Inputs!$B$5 - Inputs!$B$8, 0) * I4003, 0)</f>
        <v>0</v>
      </c>
      <c r="M4003" s="2">
        <f t="shared" si="746"/>
        <v>0</v>
      </c>
      <c r="N4003" s="3" t="str">
        <f t="shared" si="747"/>
        <v>Idle</v>
      </c>
      <c r="O4003" s="3" t="str">
        <f t="shared" si="755"/>
        <v>Idle</v>
      </c>
      <c r="P4003" s="2">
        <f t="shared" si="748"/>
        <v>0</v>
      </c>
      <c r="Q4003" s="2">
        <f t="shared" si="749"/>
        <v>0</v>
      </c>
      <c r="R4003" s="2">
        <f t="shared" si="750"/>
        <v>0</v>
      </c>
      <c r="S4003" s="2">
        <f t="shared" si="751"/>
        <v>0</v>
      </c>
      <c r="T4003" s="2">
        <f t="shared" si="752"/>
        <v>0</v>
      </c>
      <c r="U4003" s="2">
        <f>IF(O4003="Reg", R4003 * Inputs!$B$7, 0)</f>
        <v>0</v>
      </c>
      <c r="V4003" s="2">
        <f>MAX(F4003 + P4003*Inputs!$B$15 - (Q4003/Inputs!$B$16) - U4003, 0)</f>
        <v>340</v>
      </c>
    </row>
    <row r="4004" spans="1:22" x14ac:dyDescent="0.3">
      <c r="A4004" s="1">
        <v>46189.75</v>
      </c>
      <c r="B4004" s="2">
        <v>85.485488636272123</v>
      </c>
      <c r="C4004" s="2">
        <v>27.717957265589462</v>
      </c>
      <c r="D4004" s="2">
        <f t="shared" si="744"/>
        <v>43.183334950541585</v>
      </c>
      <c r="E4004" s="2">
        <f t="shared" si="745"/>
        <v>71.082548994308496</v>
      </c>
      <c r="F4004" s="2">
        <f t="shared" si="753"/>
        <v>340</v>
      </c>
      <c r="G4004" s="2">
        <f t="shared" si="754"/>
        <v>340</v>
      </c>
      <c r="H4004" s="2">
        <f>MIN(Inputs!$B$2, (Inputs!$B$14 - F4004)/Inputs!$B$15)</f>
        <v>0</v>
      </c>
      <c r="I4004" s="2">
        <f>MAX(MIN(Inputs!$B$2, F4004*Inputs!$B$16, Inputs!$B$14*Inputs!$B$4 - G4004), 0)</f>
        <v>0</v>
      </c>
      <c r="J4004" s="2">
        <f>MAX(MIN(Inputs!$B$2, F4004*Inputs!$B$16, (Inputs!$B$14-F4004)/Inputs!$B$15)*Inputs!$B$9, 0)</f>
        <v>0</v>
      </c>
      <c r="K4004" s="2">
        <f>MAX(E4004*Inputs!$B$5 - B4004 - Inputs!$B$8, 0) * H4004</f>
        <v>0</v>
      </c>
      <c r="L4004" s="2">
        <f>IF(B4004 &gt;= D4004*Inputs!$B$10, MAX(B4004 - E4004/Inputs!$B$5 - Inputs!$B$8, 0) * I4004, 0)</f>
        <v>0</v>
      </c>
      <c r="M4004" s="2">
        <f t="shared" si="746"/>
        <v>0</v>
      </c>
      <c r="N4004" s="3" t="str">
        <f t="shared" si="747"/>
        <v>Idle</v>
      </c>
      <c r="O4004" s="3" t="str">
        <f t="shared" si="755"/>
        <v>Idle</v>
      </c>
      <c r="P4004" s="2">
        <f t="shared" si="748"/>
        <v>0</v>
      </c>
      <c r="Q4004" s="2">
        <f t="shared" si="749"/>
        <v>0</v>
      </c>
      <c r="R4004" s="2">
        <f t="shared" si="750"/>
        <v>0</v>
      </c>
      <c r="S4004" s="2">
        <f t="shared" si="751"/>
        <v>0</v>
      </c>
      <c r="T4004" s="2">
        <f t="shared" si="752"/>
        <v>0</v>
      </c>
      <c r="U4004" s="2">
        <f>IF(O4004="Reg", R4004 * Inputs!$B$7, 0)</f>
        <v>0</v>
      </c>
      <c r="V4004" s="2">
        <f>MAX(F4004 + P4004*Inputs!$B$15 - (Q4004/Inputs!$B$16) - U4004, 0)</f>
        <v>340</v>
      </c>
    </row>
    <row r="4005" spans="1:22" x14ac:dyDescent="0.3">
      <c r="A4005" s="1">
        <v>46189.791666666657</v>
      </c>
      <c r="B4005" s="2">
        <v>85.915088717198003</v>
      </c>
      <c r="C4005" s="2">
        <v>3.2296837908283078</v>
      </c>
      <c r="D4005" s="2">
        <f t="shared" si="744"/>
        <v>43.183334950541585</v>
      </c>
      <c r="E4005" s="2">
        <f t="shared" si="745"/>
        <v>60.354267663673824</v>
      </c>
      <c r="F4005" s="2">
        <f t="shared" si="753"/>
        <v>340</v>
      </c>
      <c r="G4005" s="2">
        <f t="shared" si="754"/>
        <v>340</v>
      </c>
      <c r="H4005" s="2">
        <f>MIN(Inputs!$B$2, (Inputs!$B$14 - F4005)/Inputs!$B$15)</f>
        <v>0</v>
      </c>
      <c r="I4005" s="2">
        <f>MAX(MIN(Inputs!$B$2, F4005*Inputs!$B$16, Inputs!$B$14*Inputs!$B$4 - G4005), 0)</f>
        <v>0</v>
      </c>
      <c r="J4005" s="2">
        <f>MAX(MIN(Inputs!$B$2, F4005*Inputs!$B$16, (Inputs!$B$14-F4005)/Inputs!$B$15)*Inputs!$B$9, 0)</f>
        <v>0</v>
      </c>
      <c r="K4005" s="2">
        <f>MAX(E4005*Inputs!$B$5 - B4005 - Inputs!$B$8, 0) * H4005</f>
        <v>0</v>
      </c>
      <c r="L4005" s="2">
        <f>IF(B4005 &gt;= D4005*Inputs!$B$10, MAX(B4005 - E4005/Inputs!$B$5 - Inputs!$B$8, 0) * I4005, 0)</f>
        <v>0</v>
      </c>
      <c r="M4005" s="2">
        <f t="shared" si="746"/>
        <v>0</v>
      </c>
      <c r="N4005" s="3" t="str">
        <f t="shared" si="747"/>
        <v>Idle</v>
      </c>
      <c r="O4005" s="3" t="str">
        <f t="shared" si="755"/>
        <v>Idle</v>
      </c>
      <c r="P4005" s="2">
        <f t="shared" si="748"/>
        <v>0</v>
      </c>
      <c r="Q4005" s="2">
        <f t="shared" si="749"/>
        <v>0</v>
      </c>
      <c r="R4005" s="2">
        <f t="shared" si="750"/>
        <v>0</v>
      </c>
      <c r="S4005" s="2">
        <f t="shared" si="751"/>
        <v>0</v>
      </c>
      <c r="T4005" s="2">
        <f t="shared" si="752"/>
        <v>0</v>
      </c>
      <c r="U4005" s="2">
        <f>IF(O4005="Reg", R4005 * Inputs!$B$7, 0)</f>
        <v>0</v>
      </c>
      <c r="V4005" s="2">
        <f>MAX(F4005 + P4005*Inputs!$B$15 - (Q4005/Inputs!$B$16) - U4005, 0)</f>
        <v>340</v>
      </c>
    </row>
    <row r="4006" spans="1:22" x14ac:dyDescent="0.3">
      <c r="A4006" s="1">
        <v>46189.833333333343</v>
      </c>
      <c r="B4006" s="2">
        <v>80.447856941395401</v>
      </c>
      <c r="C4006" s="2">
        <v>2.8883475409618238</v>
      </c>
      <c r="D4006" s="2">
        <f t="shared" si="744"/>
        <v>43.183334950541585</v>
      </c>
      <c r="E4006" s="2">
        <f t="shared" si="745"/>
        <v>49.27533944481376</v>
      </c>
      <c r="F4006" s="2">
        <f t="shared" si="753"/>
        <v>340</v>
      </c>
      <c r="G4006" s="2">
        <f t="shared" si="754"/>
        <v>340</v>
      </c>
      <c r="H4006" s="2">
        <f>MIN(Inputs!$B$2, (Inputs!$B$14 - F4006)/Inputs!$B$15)</f>
        <v>0</v>
      </c>
      <c r="I4006" s="2">
        <f>MAX(MIN(Inputs!$B$2, F4006*Inputs!$B$16, Inputs!$B$14*Inputs!$B$4 - G4006), 0)</f>
        <v>0</v>
      </c>
      <c r="J4006" s="2">
        <f>MAX(MIN(Inputs!$B$2, F4006*Inputs!$B$16, (Inputs!$B$14-F4006)/Inputs!$B$15)*Inputs!$B$9, 0)</f>
        <v>0</v>
      </c>
      <c r="K4006" s="2">
        <f>MAX(E4006*Inputs!$B$5 - B4006 - Inputs!$B$8, 0) * H4006</f>
        <v>0</v>
      </c>
      <c r="L4006" s="2">
        <f>IF(B4006 &gt;= D4006*Inputs!$B$10, MAX(B4006 - E4006/Inputs!$B$5 - Inputs!$B$8, 0) * I4006, 0)</f>
        <v>0</v>
      </c>
      <c r="M4006" s="2">
        <f t="shared" si="746"/>
        <v>0</v>
      </c>
      <c r="N4006" s="3" t="str">
        <f t="shared" si="747"/>
        <v>Idle</v>
      </c>
      <c r="O4006" s="3" t="str">
        <f t="shared" si="755"/>
        <v>Idle</v>
      </c>
      <c r="P4006" s="2">
        <f t="shared" si="748"/>
        <v>0</v>
      </c>
      <c r="Q4006" s="2">
        <f t="shared" si="749"/>
        <v>0</v>
      </c>
      <c r="R4006" s="2">
        <f t="shared" si="750"/>
        <v>0</v>
      </c>
      <c r="S4006" s="2">
        <f t="shared" si="751"/>
        <v>0</v>
      </c>
      <c r="T4006" s="2">
        <f t="shared" si="752"/>
        <v>0</v>
      </c>
      <c r="U4006" s="2">
        <f>IF(O4006="Reg", R4006 * Inputs!$B$7, 0)</f>
        <v>0</v>
      </c>
      <c r="V4006" s="2">
        <f>MAX(F4006 + P4006*Inputs!$B$15 - (Q4006/Inputs!$B$16) - U4006, 0)</f>
        <v>340</v>
      </c>
    </row>
    <row r="4007" spans="1:22" x14ac:dyDescent="0.3">
      <c r="A4007" s="1">
        <v>46189.875</v>
      </c>
      <c r="B4007" s="2">
        <v>76.742569842008166</v>
      </c>
      <c r="C4007" s="2">
        <v>4.4311870986803301</v>
      </c>
      <c r="D4007" s="2">
        <f t="shared" si="744"/>
        <v>43.183334950541585</v>
      </c>
      <c r="E4007" s="2">
        <f t="shared" si="745"/>
        <v>35.867363287914522</v>
      </c>
      <c r="F4007" s="2">
        <f t="shared" si="753"/>
        <v>340</v>
      </c>
      <c r="G4007" s="2">
        <f t="shared" si="754"/>
        <v>340</v>
      </c>
      <c r="H4007" s="2">
        <f>MIN(Inputs!$B$2, (Inputs!$B$14 - F4007)/Inputs!$B$15)</f>
        <v>0</v>
      </c>
      <c r="I4007" s="2">
        <f>MAX(MIN(Inputs!$B$2, F4007*Inputs!$B$16, Inputs!$B$14*Inputs!$B$4 - G4007), 0)</f>
        <v>0</v>
      </c>
      <c r="J4007" s="2">
        <f>MAX(MIN(Inputs!$B$2, F4007*Inputs!$B$16, (Inputs!$B$14-F4007)/Inputs!$B$15)*Inputs!$B$9, 0)</f>
        <v>0</v>
      </c>
      <c r="K4007" s="2">
        <f>MAX(E4007*Inputs!$B$5 - B4007 - Inputs!$B$8, 0) * H4007</f>
        <v>0</v>
      </c>
      <c r="L4007" s="2">
        <f>IF(B4007 &gt;= D4007*Inputs!$B$10, MAX(B4007 - E4007/Inputs!$B$5 - Inputs!$B$8, 0) * I4007, 0)</f>
        <v>0</v>
      </c>
      <c r="M4007" s="2">
        <f t="shared" si="746"/>
        <v>0</v>
      </c>
      <c r="N4007" s="3" t="str">
        <f t="shared" si="747"/>
        <v>Idle</v>
      </c>
      <c r="O4007" s="3" t="str">
        <f t="shared" si="755"/>
        <v>Idle</v>
      </c>
      <c r="P4007" s="2">
        <f t="shared" si="748"/>
        <v>0</v>
      </c>
      <c r="Q4007" s="2">
        <f t="shared" si="749"/>
        <v>0</v>
      </c>
      <c r="R4007" s="2">
        <f t="shared" si="750"/>
        <v>0</v>
      </c>
      <c r="S4007" s="2">
        <f t="shared" si="751"/>
        <v>0</v>
      </c>
      <c r="T4007" s="2">
        <f t="shared" si="752"/>
        <v>0</v>
      </c>
      <c r="U4007" s="2">
        <f>IF(O4007="Reg", R4007 * Inputs!$B$7, 0)</f>
        <v>0</v>
      </c>
      <c r="V4007" s="2">
        <f>MAX(F4007 + P4007*Inputs!$B$15 - (Q4007/Inputs!$B$16) - U4007, 0)</f>
        <v>340</v>
      </c>
    </row>
    <row r="4008" spans="1:22" x14ac:dyDescent="0.3">
      <c r="A4008" s="1">
        <v>46189.916666666657</v>
      </c>
      <c r="B4008" s="2">
        <v>58.541921295056127</v>
      </c>
      <c r="C4008" s="2">
        <v>9.5733705400467546</v>
      </c>
      <c r="D4008" s="2">
        <f t="shared" si="744"/>
        <v>43.183334950541585</v>
      </c>
      <c r="E4008" s="2">
        <f t="shared" si="745"/>
        <v>23.076934980913165</v>
      </c>
      <c r="F4008" s="2">
        <f t="shared" si="753"/>
        <v>340</v>
      </c>
      <c r="G4008" s="2">
        <f t="shared" si="754"/>
        <v>340</v>
      </c>
      <c r="H4008" s="2">
        <f>MIN(Inputs!$B$2, (Inputs!$B$14 - F4008)/Inputs!$B$15)</f>
        <v>0</v>
      </c>
      <c r="I4008" s="2">
        <f>MAX(MIN(Inputs!$B$2, F4008*Inputs!$B$16, Inputs!$B$14*Inputs!$B$4 - G4008), 0)</f>
        <v>0</v>
      </c>
      <c r="J4008" s="2">
        <f>MAX(MIN(Inputs!$B$2, F4008*Inputs!$B$16, (Inputs!$B$14-F4008)/Inputs!$B$15)*Inputs!$B$9, 0)</f>
        <v>0</v>
      </c>
      <c r="K4008" s="2">
        <f>MAX(E4008*Inputs!$B$5 - B4008 - Inputs!$B$8, 0) * H4008</f>
        <v>0</v>
      </c>
      <c r="L4008" s="2">
        <f>IF(B4008 &gt;= D4008*Inputs!$B$10, MAX(B4008 - E4008/Inputs!$B$5 - Inputs!$B$8, 0) * I4008, 0)</f>
        <v>0</v>
      </c>
      <c r="M4008" s="2">
        <f t="shared" si="746"/>
        <v>0</v>
      </c>
      <c r="N4008" s="3" t="str">
        <f t="shared" si="747"/>
        <v>Idle</v>
      </c>
      <c r="O4008" s="3" t="str">
        <f t="shared" si="755"/>
        <v>Idle</v>
      </c>
      <c r="P4008" s="2">
        <f t="shared" si="748"/>
        <v>0</v>
      </c>
      <c r="Q4008" s="2">
        <f t="shared" si="749"/>
        <v>0</v>
      </c>
      <c r="R4008" s="2">
        <f t="shared" si="750"/>
        <v>0</v>
      </c>
      <c r="S4008" s="2">
        <f t="shared" si="751"/>
        <v>0</v>
      </c>
      <c r="T4008" s="2">
        <f t="shared" si="752"/>
        <v>0</v>
      </c>
      <c r="U4008" s="2">
        <f>IF(O4008="Reg", R4008 * Inputs!$B$7, 0)</f>
        <v>0</v>
      </c>
      <c r="V4008" s="2">
        <f>MAX(F4008 + P4008*Inputs!$B$15 - (Q4008/Inputs!$B$16) - U4008, 0)</f>
        <v>340</v>
      </c>
    </row>
    <row r="4009" spans="1:22" x14ac:dyDescent="0.3">
      <c r="A4009" s="1">
        <v>46189.958333333343</v>
      </c>
      <c r="B4009" s="2">
        <v>39.36236853392122</v>
      </c>
      <c r="C4009" s="2">
        <v>5.4084512988944002</v>
      </c>
      <c r="D4009" s="2">
        <f t="shared" si="744"/>
        <v>43.183334950541585</v>
      </c>
      <c r="E4009" s="2">
        <f t="shared" si="745"/>
        <v>13.319948098403811</v>
      </c>
      <c r="F4009" s="2">
        <f t="shared" si="753"/>
        <v>340</v>
      </c>
      <c r="G4009" s="2">
        <f t="shared" si="754"/>
        <v>340</v>
      </c>
      <c r="H4009" s="2">
        <f>MIN(Inputs!$B$2, (Inputs!$B$14 - F4009)/Inputs!$B$15)</f>
        <v>0</v>
      </c>
      <c r="I4009" s="2">
        <f>MAX(MIN(Inputs!$B$2, F4009*Inputs!$B$16, Inputs!$B$14*Inputs!$B$4 - G4009), 0)</f>
        <v>0</v>
      </c>
      <c r="J4009" s="2">
        <f>MAX(MIN(Inputs!$B$2, F4009*Inputs!$B$16, (Inputs!$B$14-F4009)/Inputs!$B$15)*Inputs!$B$9, 0)</f>
        <v>0</v>
      </c>
      <c r="K4009" s="2">
        <f>MAX(E4009*Inputs!$B$5 - B4009 - Inputs!$B$8, 0) * H4009</f>
        <v>0</v>
      </c>
      <c r="L4009" s="2">
        <f>IF(B4009 &gt;= D4009*Inputs!$B$10, MAX(B4009 - E4009/Inputs!$B$5 - Inputs!$B$8, 0) * I4009, 0)</f>
        <v>0</v>
      </c>
      <c r="M4009" s="2">
        <f t="shared" si="746"/>
        <v>0</v>
      </c>
      <c r="N4009" s="3" t="str">
        <f t="shared" si="747"/>
        <v>Idle</v>
      </c>
      <c r="O4009" s="3" t="str">
        <f t="shared" si="755"/>
        <v>Idle</v>
      </c>
      <c r="P4009" s="2">
        <f t="shared" si="748"/>
        <v>0</v>
      </c>
      <c r="Q4009" s="2">
        <f t="shared" si="749"/>
        <v>0</v>
      </c>
      <c r="R4009" s="2">
        <f t="shared" si="750"/>
        <v>0</v>
      </c>
      <c r="S4009" s="2">
        <f t="shared" si="751"/>
        <v>0</v>
      </c>
      <c r="T4009" s="2">
        <f t="shared" si="752"/>
        <v>0</v>
      </c>
      <c r="U4009" s="2">
        <f>IF(O4009="Reg", R4009 * Inputs!$B$7, 0)</f>
        <v>0</v>
      </c>
      <c r="V4009" s="2">
        <f>MAX(F4009 + P4009*Inputs!$B$15 - (Q4009/Inputs!$B$16) - U4009, 0)</f>
        <v>340</v>
      </c>
    </row>
    <row r="4010" spans="1:22" x14ac:dyDescent="0.3">
      <c r="A4010" s="1">
        <v>46190</v>
      </c>
      <c r="B4010" s="2">
        <v>21.115800652464092</v>
      </c>
      <c r="C4010" s="2">
        <v>6.2357409540179631</v>
      </c>
      <c r="D4010" s="2">
        <f t="shared" si="744"/>
        <v>35.737318952318397</v>
      </c>
      <c r="E4010" s="2">
        <f t="shared" si="745"/>
        <v>6.759553342750273</v>
      </c>
      <c r="F4010" s="2">
        <f t="shared" si="753"/>
        <v>340</v>
      </c>
      <c r="G4010" s="2">
        <f t="shared" si="754"/>
        <v>0</v>
      </c>
      <c r="H4010" s="2">
        <f>MIN(Inputs!$B$2, (Inputs!$B$14 - F4010)/Inputs!$B$15)</f>
        <v>0</v>
      </c>
      <c r="I4010" s="2">
        <f>MAX(MIN(Inputs!$B$2, F4010*Inputs!$B$16, Inputs!$B$14*Inputs!$B$4 - G4010), 0)</f>
        <v>170</v>
      </c>
      <c r="J4010" s="2">
        <f>MAX(MIN(Inputs!$B$2, F4010*Inputs!$B$16, (Inputs!$B$14-F4010)/Inputs!$B$15)*Inputs!$B$9, 0)</f>
        <v>0</v>
      </c>
      <c r="K4010" s="2">
        <f>MAX(E4010*Inputs!$B$5 - B4010 - Inputs!$B$8, 0) * H4010</f>
        <v>0</v>
      </c>
      <c r="L4010" s="2">
        <f>IF(B4010 &gt;= D4010*Inputs!$B$10, MAX(B4010 - E4010/Inputs!$B$5 - Inputs!$B$8, 0) * I4010, 0)</f>
        <v>0</v>
      </c>
      <c r="M4010" s="2">
        <f t="shared" si="746"/>
        <v>0</v>
      </c>
      <c r="N4010" s="3" t="str">
        <f t="shared" si="747"/>
        <v>Idle</v>
      </c>
      <c r="O4010" s="3" t="str">
        <f t="shared" si="755"/>
        <v>Idle</v>
      </c>
      <c r="P4010" s="2">
        <f t="shared" si="748"/>
        <v>0</v>
      </c>
      <c r="Q4010" s="2">
        <f t="shared" si="749"/>
        <v>0</v>
      </c>
      <c r="R4010" s="2">
        <f t="shared" si="750"/>
        <v>0</v>
      </c>
      <c r="S4010" s="2">
        <f t="shared" si="751"/>
        <v>0</v>
      </c>
      <c r="T4010" s="2">
        <f t="shared" si="752"/>
        <v>0</v>
      </c>
      <c r="U4010" s="2">
        <f>IF(O4010="Reg", R4010 * Inputs!$B$7, 0)</f>
        <v>0</v>
      </c>
      <c r="V4010" s="2">
        <f>MAX(F4010 + P4010*Inputs!$B$15 - (Q4010/Inputs!$B$16) - U4010, 0)</f>
        <v>340</v>
      </c>
    </row>
    <row r="4011" spans="1:22" x14ac:dyDescent="0.3">
      <c r="A4011" s="1">
        <v>46190.041666666657</v>
      </c>
      <c r="B4011" s="2">
        <v>19.44151940403755</v>
      </c>
      <c r="C4011" s="2">
        <v>17.23738286196917</v>
      </c>
      <c r="D4011" s="2">
        <f t="shared" si="744"/>
        <v>35.737318952318397</v>
      </c>
      <c r="E4011" s="2">
        <f t="shared" si="745"/>
        <v>3.2402532340062584</v>
      </c>
      <c r="F4011" s="2">
        <f t="shared" si="753"/>
        <v>340</v>
      </c>
      <c r="G4011" s="2">
        <f t="shared" si="754"/>
        <v>0</v>
      </c>
      <c r="H4011" s="2">
        <f>MIN(Inputs!$B$2, (Inputs!$B$14 - F4011)/Inputs!$B$15)</f>
        <v>0</v>
      </c>
      <c r="I4011" s="2">
        <f>MAX(MIN(Inputs!$B$2, F4011*Inputs!$B$16, Inputs!$B$14*Inputs!$B$4 - G4011), 0)</f>
        <v>170</v>
      </c>
      <c r="J4011" s="2">
        <f>MAX(MIN(Inputs!$B$2, F4011*Inputs!$B$16, (Inputs!$B$14-F4011)/Inputs!$B$15)*Inputs!$B$9, 0)</f>
        <v>0</v>
      </c>
      <c r="K4011" s="2">
        <f>MAX(E4011*Inputs!$B$5 - B4011 - Inputs!$B$8, 0) * H4011</f>
        <v>0</v>
      </c>
      <c r="L4011" s="2">
        <f>IF(B4011 &gt;= D4011*Inputs!$B$10, MAX(B4011 - E4011/Inputs!$B$5 - Inputs!$B$8, 0) * I4011, 0)</f>
        <v>0</v>
      </c>
      <c r="M4011" s="2">
        <f t="shared" si="746"/>
        <v>0</v>
      </c>
      <c r="N4011" s="3" t="str">
        <f t="shared" si="747"/>
        <v>Idle</v>
      </c>
      <c r="O4011" s="3" t="str">
        <f t="shared" si="755"/>
        <v>Idle</v>
      </c>
      <c r="P4011" s="2">
        <f t="shared" si="748"/>
        <v>0</v>
      </c>
      <c r="Q4011" s="2">
        <f t="shared" si="749"/>
        <v>0</v>
      </c>
      <c r="R4011" s="2">
        <f t="shared" si="750"/>
        <v>0</v>
      </c>
      <c r="S4011" s="2">
        <f t="shared" si="751"/>
        <v>0</v>
      </c>
      <c r="T4011" s="2">
        <f t="shared" si="752"/>
        <v>0</v>
      </c>
      <c r="U4011" s="2">
        <f>IF(O4011="Reg", R4011 * Inputs!$B$7, 0)</f>
        <v>0</v>
      </c>
      <c r="V4011" s="2">
        <f>MAX(F4011 + P4011*Inputs!$B$15 - (Q4011/Inputs!$B$16) - U4011, 0)</f>
        <v>340</v>
      </c>
    </row>
    <row r="4012" spans="1:22" x14ac:dyDescent="0.3">
      <c r="A4012" s="1">
        <v>46190.083333333343</v>
      </c>
      <c r="B4012" s="2">
        <v>0</v>
      </c>
      <c r="C4012" s="2">
        <v>4.9263153955101853</v>
      </c>
      <c r="D4012" s="2">
        <f t="shared" si="744"/>
        <v>35.737318952318397</v>
      </c>
      <c r="E4012" s="2">
        <f t="shared" si="745"/>
        <v>0</v>
      </c>
      <c r="F4012" s="2">
        <f t="shared" si="753"/>
        <v>340</v>
      </c>
      <c r="G4012" s="2">
        <f t="shared" si="754"/>
        <v>0</v>
      </c>
      <c r="H4012" s="2">
        <f>MIN(Inputs!$B$2, (Inputs!$B$14 - F4012)/Inputs!$B$15)</f>
        <v>0</v>
      </c>
      <c r="I4012" s="2">
        <f>MAX(MIN(Inputs!$B$2, F4012*Inputs!$B$16, Inputs!$B$14*Inputs!$B$4 - G4012), 0)</f>
        <v>170</v>
      </c>
      <c r="J4012" s="2">
        <f>MAX(MIN(Inputs!$B$2, F4012*Inputs!$B$16, (Inputs!$B$14-F4012)/Inputs!$B$15)*Inputs!$B$9, 0)</f>
        <v>0</v>
      </c>
      <c r="K4012" s="2">
        <f>MAX(E4012*Inputs!$B$5 - B4012 - Inputs!$B$8, 0) * H4012</f>
        <v>0</v>
      </c>
      <c r="L4012" s="2">
        <f>IF(B4012 &gt;= D4012*Inputs!$B$10, MAX(B4012 - E4012/Inputs!$B$5 - Inputs!$B$8, 0) * I4012, 0)</f>
        <v>0</v>
      </c>
      <c r="M4012" s="2">
        <f t="shared" si="746"/>
        <v>0</v>
      </c>
      <c r="N4012" s="3" t="str">
        <f t="shared" si="747"/>
        <v>Idle</v>
      </c>
      <c r="O4012" s="3" t="str">
        <f t="shared" si="755"/>
        <v>Idle</v>
      </c>
      <c r="P4012" s="2">
        <f t="shared" si="748"/>
        <v>0</v>
      </c>
      <c r="Q4012" s="2">
        <f t="shared" si="749"/>
        <v>0</v>
      </c>
      <c r="R4012" s="2">
        <f t="shared" si="750"/>
        <v>0</v>
      </c>
      <c r="S4012" s="2">
        <f t="shared" si="751"/>
        <v>0</v>
      </c>
      <c r="T4012" s="2">
        <f t="shared" si="752"/>
        <v>0</v>
      </c>
      <c r="U4012" s="2">
        <f>IF(O4012="Reg", R4012 * Inputs!$B$7, 0)</f>
        <v>0</v>
      </c>
      <c r="V4012" s="2">
        <f>MAX(F4012 + P4012*Inputs!$B$15 - (Q4012/Inputs!$B$16) - U4012, 0)</f>
        <v>340</v>
      </c>
    </row>
    <row r="4013" spans="1:22" x14ac:dyDescent="0.3">
      <c r="A4013" s="1">
        <v>46190.125</v>
      </c>
      <c r="B4013" s="2">
        <v>0</v>
      </c>
      <c r="C4013" s="2">
        <v>3.838414460637142</v>
      </c>
      <c r="D4013" s="2">
        <f t="shared" si="744"/>
        <v>35.737318952318397</v>
      </c>
      <c r="E4013" s="2">
        <f t="shared" si="745"/>
        <v>0</v>
      </c>
      <c r="F4013" s="2">
        <f t="shared" si="753"/>
        <v>340</v>
      </c>
      <c r="G4013" s="2">
        <f t="shared" si="754"/>
        <v>0</v>
      </c>
      <c r="H4013" s="2">
        <f>MIN(Inputs!$B$2, (Inputs!$B$14 - F4013)/Inputs!$B$15)</f>
        <v>0</v>
      </c>
      <c r="I4013" s="2">
        <f>MAX(MIN(Inputs!$B$2, F4013*Inputs!$B$16, Inputs!$B$14*Inputs!$B$4 - G4013), 0)</f>
        <v>170</v>
      </c>
      <c r="J4013" s="2">
        <f>MAX(MIN(Inputs!$B$2, F4013*Inputs!$B$16, (Inputs!$B$14-F4013)/Inputs!$B$15)*Inputs!$B$9, 0)</f>
        <v>0</v>
      </c>
      <c r="K4013" s="2">
        <f>MAX(E4013*Inputs!$B$5 - B4013 - Inputs!$B$8, 0) * H4013</f>
        <v>0</v>
      </c>
      <c r="L4013" s="2">
        <f>IF(B4013 &gt;= D4013*Inputs!$B$10, MAX(B4013 - E4013/Inputs!$B$5 - Inputs!$B$8, 0) * I4013, 0)</f>
        <v>0</v>
      </c>
      <c r="M4013" s="2">
        <f t="shared" si="746"/>
        <v>0</v>
      </c>
      <c r="N4013" s="3" t="str">
        <f t="shared" si="747"/>
        <v>Idle</v>
      </c>
      <c r="O4013" s="3" t="str">
        <f t="shared" si="755"/>
        <v>Idle</v>
      </c>
      <c r="P4013" s="2">
        <f t="shared" si="748"/>
        <v>0</v>
      </c>
      <c r="Q4013" s="2">
        <f t="shared" si="749"/>
        <v>0</v>
      </c>
      <c r="R4013" s="2">
        <f t="shared" si="750"/>
        <v>0</v>
      </c>
      <c r="S4013" s="2">
        <f t="shared" si="751"/>
        <v>0</v>
      </c>
      <c r="T4013" s="2">
        <f t="shared" si="752"/>
        <v>0</v>
      </c>
      <c r="U4013" s="2">
        <f>IF(O4013="Reg", R4013 * Inputs!$B$7, 0)</f>
        <v>0</v>
      </c>
      <c r="V4013" s="2">
        <f>MAX(F4013 + P4013*Inputs!$B$15 - (Q4013/Inputs!$B$16) - U4013, 0)</f>
        <v>340</v>
      </c>
    </row>
    <row r="4014" spans="1:22" x14ac:dyDescent="0.3">
      <c r="A4014" s="1">
        <v>46190.166666666657</v>
      </c>
      <c r="B4014" s="2">
        <v>0</v>
      </c>
      <c r="C4014" s="2">
        <v>2.8908853692633718</v>
      </c>
      <c r="D4014" s="2">
        <f t="shared" si="744"/>
        <v>35.737318952318397</v>
      </c>
      <c r="E4014" s="2">
        <f t="shared" si="745"/>
        <v>0</v>
      </c>
      <c r="F4014" s="2">
        <f t="shared" si="753"/>
        <v>340</v>
      </c>
      <c r="G4014" s="2">
        <f t="shared" si="754"/>
        <v>0</v>
      </c>
      <c r="H4014" s="2">
        <f>MIN(Inputs!$B$2, (Inputs!$B$14 - F4014)/Inputs!$B$15)</f>
        <v>0</v>
      </c>
      <c r="I4014" s="2">
        <f>MAX(MIN(Inputs!$B$2, F4014*Inputs!$B$16, Inputs!$B$14*Inputs!$B$4 - G4014), 0)</f>
        <v>170</v>
      </c>
      <c r="J4014" s="2">
        <f>MAX(MIN(Inputs!$B$2, F4014*Inputs!$B$16, (Inputs!$B$14-F4014)/Inputs!$B$15)*Inputs!$B$9, 0)</f>
        <v>0</v>
      </c>
      <c r="K4014" s="2">
        <f>MAX(E4014*Inputs!$B$5 - B4014 - Inputs!$B$8, 0) * H4014</f>
        <v>0</v>
      </c>
      <c r="L4014" s="2">
        <f>IF(B4014 &gt;= D4014*Inputs!$B$10, MAX(B4014 - E4014/Inputs!$B$5 - Inputs!$B$8, 0) * I4014, 0)</f>
        <v>0</v>
      </c>
      <c r="M4014" s="2">
        <f t="shared" si="746"/>
        <v>0</v>
      </c>
      <c r="N4014" s="3" t="str">
        <f t="shared" si="747"/>
        <v>Idle</v>
      </c>
      <c r="O4014" s="3" t="str">
        <f t="shared" si="755"/>
        <v>Idle</v>
      </c>
      <c r="P4014" s="2">
        <f t="shared" si="748"/>
        <v>0</v>
      </c>
      <c r="Q4014" s="2">
        <f t="shared" si="749"/>
        <v>0</v>
      </c>
      <c r="R4014" s="2">
        <f t="shared" si="750"/>
        <v>0</v>
      </c>
      <c r="S4014" s="2">
        <f t="shared" si="751"/>
        <v>0</v>
      </c>
      <c r="T4014" s="2">
        <f t="shared" si="752"/>
        <v>0</v>
      </c>
      <c r="U4014" s="2">
        <f>IF(O4014="Reg", R4014 * Inputs!$B$7, 0)</f>
        <v>0</v>
      </c>
      <c r="V4014" s="2">
        <f>MAX(F4014 + P4014*Inputs!$B$15 - (Q4014/Inputs!$B$16) - U4014, 0)</f>
        <v>340</v>
      </c>
    </row>
    <row r="4015" spans="1:22" x14ac:dyDescent="0.3">
      <c r="A4015" s="1">
        <v>46190.208333333343</v>
      </c>
      <c r="B4015" s="2">
        <v>0</v>
      </c>
      <c r="C4015" s="2">
        <v>18.15330387607499</v>
      </c>
      <c r="D4015" s="2">
        <f t="shared" si="744"/>
        <v>35.737318952318397</v>
      </c>
      <c r="E4015" s="2">
        <f t="shared" si="745"/>
        <v>0</v>
      </c>
      <c r="F4015" s="2">
        <f t="shared" si="753"/>
        <v>340</v>
      </c>
      <c r="G4015" s="2">
        <f t="shared" si="754"/>
        <v>0</v>
      </c>
      <c r="H4015" s="2">
        <f>MIN(Inputs!$B$2, (Inputs!$B$14 - F4015)/Inputs!$B$15)</f>
        <v>0</v>
      </c>
      <c r="I4015" s="2">
        <f>MAX(MIN(Inputs!$B$2, F4015*Inputs!$B$16, Inputs!$B$14*Inputs!$B$4 - G4015), 0)</f>
        <v>170</v>
      </c>
      <c r="J4015" s="2">
        <f>MAX(MIN(Inputs!$B$2, F4015*Inputs!$B$16, (Inputs!$B$14-F4015)/Inputs!$B$15)*Inputs!$B$9, 0)</f>
        <v>0</v>
      </c>
      <c r="K4015" s="2">
        <f>MAX(E4015*Inputs!$B$5 - B4015 - Inputs!$B$8, 0) * H4015</f>
        <v>0</v>
      </c>
      <c r="L4015" s="2">
        <f>IF(B4015 &gt;= D4015*Inputs!$B$10, MAX(B4015 - E4015/Inputs!$B$5 - Inputs!$B$8, 0) * I4015, 0)</f>
        <v>0</v>
      </c>
      <c r="M4015" s="2">
        <f t="shared" si="746"/>
        <v>0</v>
      </c>
      <c r="N4015" s="3" t="str">
        <f t="shared" si="747"/>
        <v>Idle</v>
      </c>
      <c r="O4015" s="3" t="str">
        <f t="shared" si="755"/>
        <v>Idle</v>
      </c>
      <c r="P4015" s="2">
        <f t="shared" si="748"/>
        <v>0</v>
      </c>
      <c r="Q4015" s="2">
        <f t="shared" si="749"/>
        <v>0</v>
      </c>
      <c r="R4015" s="2">
        <f t="shared" si="750"/>
        <v>0</v>
      </c>
      <c r="S4015" s="2">
        <f t="shared" si="751"/>
        <v>0</v>
      </c>
      <c r="T4015" s="2">
        <f t="shared" si="752"/>
        <v>0</v>
      </c>
      <c r="U4015" s="2">
        <f>IF(O4015="Reg", R4015 * Inputs!$B$7, 0)</f>
        <v>0</v>
      </c>
      <c r="V4015" s="2">
        <f>MAX(F4015 + P4015*Inputs!$B$15 - (Q4015/Inputs!$B$16) - U4015, 0)</f>
        <v>340</v>
      </c>
    </row>
    <row r="4016" spans="1:22" x14ac:dyDescent="0.3">
      <c r="A4016" s="1">
        <v>46190.25</v>
      </c>
      <c r="B4016" s="2">
        <v>0</v>
      </c>
      <c r="C4016" s="2">
        <v>4.9259729572739896</v>
      </c>
      <c r="D4016" s="2">
        <f t="shared" si="744"/>
        <v>35.737318952318397</v>
      </c>
      <c r="E4016" s="2">
        <f t="shared" si="745"/>
        <v>0.637338130162172</v>
      </c>
      <c r="F4016" s="2">
        <f t="shared" si="753"/>
        <v>340</v>
      </c>
      <c r="G4016" s="2">
        <f t="shared" si="754"/>
        <v>0</v>
      </c>
      <c r="H4016" s="2">
        <f>MIN(Inputs!$B$2, (Inputs!$B$14 - F4016)/Inputs!$B$15)</f>
        <v>0</v>
      </c>
      <c r="I4016" s="2">
        <f>MAX(MIN(Inputs!$B$2, F4016*Inputs!$B$16, Inputs!$B$14*Inputs!$B$4 - G4016), 0)</f>
        <v>170</v>
      </c>
      <c r="J4016" s="2">
        <f>MAX(MIN(Inputs!$B$2, F4016*Inputs!$B$16, (Inputs!$B$14-F4016)/Inputs!$B$15)*Inputs!$B$9, 0)</f>
        <v>0</v>
      </c>
      <c r="K4016" s="2">
        <f>MAX(E4016*Inputs!$B$5 - B4016 - Inputs!$B$8, 0) * H4016</f>
        <v>0</v>
      </c>
      <c r="L4016" s="2">
        <f>IF(B4016 &gt;= D4016*Inputs!$B$10, MAX(B4016 - E4016/Inputs!$B$5 - Inputs!$B$8, 0) * I4016, 0)</f>
        <v>0</v>
      </c>
      <c r="M4016" s="2">
        <f t="shared" si="746"/>
        <v>0</v>
      </c>
      <c r="N4016" s="3" t="str">
        <f t="shared" si="747"/>
        <v>Idle</v>
      </c>
      <c r="O4016" s="3" t="str">
        <f t="shared" si="755"/>
        <v>Idle</v>
      </c>
      <c r="P4016" s="2">
        <f t="shared" si="748"/>
        <v>0</v>
      </c>
      <c r="Q4016" s="2">
        <f t="shared" si="749"/>
        <v>0</v>
      </c>
      <c r="R4016" s="2">
        <f t="shared" si="750"/>
        <v>0</v>
      </c>
      <c r="S4016" s="2">
        <f t="shared" si="751"/>
        <v>0</v>
      </c>
      <c r="T4016" s="2">
        <f t="shared" si="752"/>
        <v>0</v>
      </c>
      <c r="U4016" s="2">
        <f>IF(O4016="Reg", R4016 * Inputs!$B$7, 0)</f>
        <v>0</v>
      </c>
      <c r="V4016" s="2">
        <f>MAX(F4016 + P4016*Inputs!$B$15 - (Q4016/Inputs!$B$16) - U4016, 0)</f>
        <v>340</v>
      </c>
    </row>
    <row r="4017" spans="1:22" x14ac:dyDescent="0.3">
      <c r="A4017" s="1">
        <v>46190.291666666657</v>
      </c>
      <c r="B4017" s="2">
        <v>0</v>
      </c>
      <c r="C4017" s="2">
        <v>17.228576033808999</v>
      </c>
      <c r="D4017" s="2">
        <f t="shared" si="744"/>
        <v>35.737318952318397</v>
      </c>
      <c r="E4017" s="2">
        <f t="shared" si="745"/>
        <v>6.9200306148710267</v>
      </c>
      <c r="F4017" s="2">
        <f t="shared" si="753"/>
        <v>340</v>
      </c>
      <c r="G4017" s="2">
        <f t="shared" si="754"/>
        <v>0</v>
      </c>
      <c r="H4017" s="2">
        <f>MIN(Inputs!$B$2, (Inputs!$B$14 - F4017)/Inputs!$B$15)</f>
        <v>0</v>
      </c>
      <c r="I4017" s="2">
        <f>MAX(MIN(Inputs!$B$2, F4017*Inputs!$B$16, Inputs!$B$14*Inputs!$B$4 - G4017), 0)</f>
        <v>170</v>
      </c>
      <c r="J4017" s="2">
        <f>MAX(MIN(Inputs!$B$2, F4017*Inputs!$B$16, (Inputs!$B$14-F4017)/Inputs!$B$15)*Inputs!$B$9, 0)</f>
        <v>0</v>
      </c>
      <c r="K4017" s="2">
        <f>MAX(E4017*Inputs!$B$5 - B4017 - Inputs!$B$8, 0) * H4017</f>
        <v>0</v>
      </c>
      <c r="L4017" s="2">
        <f>IF(B4017 &gt;= D4017*Inputs!$B$10, MAX(B4017 - E4017/Inputs!$B$5 - Inputs!$B$8, 0) * I4017, 0)</f>
        <v>0</v>
      </c>
      <c r="M4017" s="2">
        <f t="shared" si="746"/>
        <v>0</v>
      </c>
      <c r="N4017" s="3" t="str">
        <f t="shared" si="747"/>
        <v>Idle</v>
      </c>
      <c r="O4017" s="3" t="str">
        <f t="shared" si="755"/>
        <v>Idle</v>
      </c>
      <c r="P4017" s="2">
        <f t="shared" si="748"/>
        <v>0</v>
      </c>
      <c r="Q4017" s="2">
        <f t="shared" si="749"/>
        <v>0</v>
      </c>
      <c r="R4017" s="2">
        <f t="shared" si="750"/>
        <v>0</v>
      </c>
      <c r="S4017" s="2">
        <f t="shared" si="751"/>
        <v>0</v>
      </c>
      <c r="T4017" s="2">
        <f t="shared" si="752"/>
        <v>0</v>
      </c>
      <c r="U4017" s="2">
        <f>IF(O4017="Reg", R4017 * Inputs!$B$7, 0)</f>
        <v>0</v>
      </c>
      <c r="V4017" s="2">
        <f>MAX(F4017 + P4017*Inputs!$B$15 - (Q4017/Inputs!$B$16) - U4017, 0)</f>
        <v>340</v>
      </c>
    </row>
    <row r="4018" spans="1:22" x14ac:dyDescent="0.3">
      <c r="A4018" s="1">
        <v>46190.333333333343</v>
      </c>
      <c r="B4018" s="2">
        <v>0</v>
      </c>
      <c r="C4018" s="2">
        <v>4.5808682086203234</v>
      </c>
      <c r="D4018" s="2">
        <f t="shared" si="744"/>
        <v>35.737318952318397</v>
      </c>
      <c r="E4018" s="2">
        <f t="shared" si="745"/>
        <v>14.712005320809396</v>
      </c>
      <c r="F4018" s="2">
        <f t="shared" si="753"/>
        <v>340</v>
      </c>
      <c r="G4018" s="2">
        <f t="shared" si="754"/>
        <v>0</v>
      </c>
      <c r="H4018" s="2">
        <f>MIN(Inputs!$B$2, (Inputs!$B$14 - F4018)/Inputs!$B$15)</f>
        <v>0</v>
      </c>
      <c r="I4018" s="2">
        <f>MAX(MIN(Inputs!$B$2, F4018*Inputs!$B$16, Inputs!$B$14*Inputs!$B$4 - G4018), 0)</f>
        <v>170</v>
      </c>
      <c r="J4018" s="2">
        <f>MAX(MIN(Inputs!$B$2, F4018*Inputs!$B$16, (Inputs!$B$14-F4018)/Inputs!$B$15)*Inputs!$B$9, 0)</f>
        <v>0</v>
      </c>
      <c r="K4018" s="2">
        <f>MAX(E4018*Inputs!$B$5 - B4018 - Inputs!$B$8, 0) * H4018</f>
        <v>0</v>
      </c>
      <c r="L4018" s="2">
        <f>IF(B4018 &gt;= D4018*Inputs!$B$10, MAX(B4018 - E4018/Inputs!$B$5 - Inputs!$B$8, 0) * I4018, 0)</f>
        <v>0</v>
      </c>
      <c r="M4018" s="2">
        <f t="shared" si="746"/>
        <v>0</v>
      </c>
      <c r="N4018" s="3" t="str">
        <f t="shared" si="747"/>
        <v>Idle</v>
      </c>
      <c r="O4018" s="3" t="str">
        <f t="shared" si="755"/>
        <v>Idle</v>
      </c>
      <c r="P4018" s="2">
        <f t="shared" si="748"/>
        <v>0</v>
      </c>
      <c r="Q4018" s="2">
        <f t="shared" si="749"/>
        <v>0</v>
      </c>
      <c r="R4018" s="2">
        <f t="shared" si="750"/>
        <v>0</v>
      </c>
      <c r="S4018" s="2">
        <f t="shared" si="751"/>
        <v>0</v>
      </c>
      <c r="T4018" s="2">
        <f t="shared" si="752"/>
        <v>0</v>
      </c>
      <c r="U4018" s="2">
        <f>IF(O4018="Reg", R4018 * Inputs!$B$7, 0)</f>
        <v>0</v>
      </c>
      <c r="V4018" s="2">
        <f>MAX(F4018 + P4018*Inputs!$B$15 - (Q4018/Inputs!$B$16) - U4018, 0)</f>
        <v>340</v>
      </c>
    </row>
    <row r="4019" spans="1:22" x14ac:dyDescent="0.3">
      <c r="A4019" s="1">
        <v>46190.375</v>
      </c>
      <c r="B4019" s="2">
        <v>0</v>
      </c>
      <c r="C4019" s="2">
        <v>24.387780818019809</v>
      </c>
      <c r="D4019" s="2">
        <f t="shared" si="744"/>
        <v>35.737318952318397</v>
      </c>
      <c r="E4019" s="2">
        <f t="shared" si="745"/>
        <v>25.237382359463894</v>
      </c>
      <c r="F4019" s="2">
        <f t="shared" si="753"/>
        <v>340</v>
      </c>
      <c r="G4019" s="2">
        <f t="shared" si="754"/>
        <v>0</v>
      </c>
      <c r="H4019" s="2">
        <f>MIN(Inputs!$B$2, (Inputs!$B$14 - F4019)/Inputs!$B$15)</f>
        <v>0</v>
      </c>
      <c r="I4019" s="2">
        <f>MAX(MIN(Inputs!$B$2, F4019*Inputs!$B$16, Inputs!$B$14*Inputs!$B$4 - G4019), 0)</f>
        <v>170</v>
      </c>
      <c r="J4019" s="2">
        <f>MAX(MIN(Inputs!$B$2, F4019*Inputs!$B$16, (Inputs!$B$14-F4019)/Inputs!$B$15)*Inputs!$B$9, 0)</f>
        <v>0</v>
      </c>
      <c r="K4019" s="2">
        <f>MAX(E4019*Inputs!$B$5 - B4019 - Inputs!$B$8, 0) * H4019</f>
        <v>0</v>
      </c>
      <c r="L4019" s="2">
        <f>IF(B4019 &gt;= D4019*Inputs!$B$10, MAX(B4019 - E4019/Inputs!$B$5 - Inputs!$B$8, 0) * I4019, 0)</f>
        <v>0</v>
      </c>
      <c r="M4019" s="2">
        <f t="shared" si="746"/>
        <v>0</v>
      </c>
      <c r="N4019" s="3" t="str">
        <f t="shared" si="747"/>
        <v>Idle</v>
      </c>
      <c r="O4019" s="3" t="str">
        <f t="shared" si="755"/>
        <v>Idle</v>
      </c>
      <c r="P4019" s="2">
        <f t="shared" si="748"/>
        <v>0</v>
      </c>
      <c r="Q4019" s="2">
        <f t="shared" si="749"/>
        <v>0</v>
      </c>
      <c r="R4019" s="2">
        <f t="shared" si="750"/>
        <v>0</v>
      </c>
      <c r="S4019" s="2">
        <f t="shared" si="751"/>
        <v>0</v>
      </c>
      <c r="T4019" s="2">
        <f t="shared" si="752"/>
        <v>0</v>
      </c>
      <c r="U4019" s="2">
        <f>IF(O4019="Reg", R4019 * Inputs!$B$7, 0)</f>
        <v>0</v>
      </c>
      <c r="V4019" s="2">
        <f>MAX(F4019 + P4019*Inputs!$B$15 - (Q4019/Inputs!$B$16) - U4019, 0)</f>
        <v>340</v>
      </c>
    </row>
    <row r="4020" spans="1:22" x14ac:dyDescent="0.3">
      <c r="A4020" s="1">
        <v>46190.416666666657</v>
      </c>
      <c r="B4020" s="2">
        <v>0</v>
      </c>
      <c r="C4020" s="2">
        <v>7.2782337682884064</v>
      </c>
      <c r="D4020" s="2">
        <f t="shared" si="744"/>
        <v>35.737318952318397</v>
      </c>
      <c r="E4020" s="2">
        <f t="shared" si="745"/>
        <v>37.84037222031143</v>
      </c>
      <c r="F4020" s="2">
        <f t="shared" si="753"/>
        <v>340</v>
      </c>
      <c r="G4020" s="2">
        <f t="shared" si="754"/>
        <v>0</v>
      </c>
      <c r="H4020" s="2">
        <f>MIN(Inputs!$B$2, (Inputs!$B$14 - F4020)/Inputs!$B$15)</f>
        <v>0</v>
      </c>
      <c r="I4020" s="2">
        <f>MAX(MIN(Inputs!$B$2, F4020*Inputs!$B$16, Inputs!$B$14*Inputs!$B$4 - G4020), 0)</f>
        <v>170</v>
      </c>
      <c r="J4020" s="2">
        <f>MAX(MIN(Inputs!$B$2, F4020*Inputs!$B$16, (Inputs!$B$14-F4020)/Inputs!$B$15)*Inputs!$B$9, 0)</f>
        <v>0</v>
      </c>
      <c r="K4020" s="2">
        <f>MAX(E4020*Inputs!$B$5 - B4020 - Inputs!$B$8, 0) * H4020</f>
        <v>0</v>
      </c>
      <c r="L4020" s="2">
        <f>IF(B4020 &gt;= D4020*Inputs!$B$10, MAX(B4020 - E4020/Inputs!$B$5 - Inputs!$B$8, 0) * I4020, 0)</f>
        <v>0</v>
      </c>
      <c r="M4020" s="2">
        <f t="shared" si="746"/>
        <v>0</v>
      </c>
      <c r="N4020" s="3" t="str">
        <f t="shared" si="747"/>
        <v>Idle</v>
      </c>
      <c r="O4020" s="3" t="str">
        <f t="shared" si="755"/>
        <v>Idle</v>
      </c>
      <c r="P4020" s="2">
        <f t="shared" si="748"/>
        <v>0</v>
      </c>
      <c r="Q4020" s="2">
        <f t="shared" si="749"/>
        <v>0</v>
      </c>
      <c r="R4020" s="2">
        <f t="shared" si="750"/>
        <v>0</v>
      </c>
      <c r="S4020" s="2">
        <f t="shared" si="751"/>
        <v>0</v>
      </c>
      <c r="T4020" s="2">
        <f t="shared" si="752"/>
        <v>0</v>
      </c>
      <c r="U4020" s="2">
        <f>IF(O4020="Reg", R4020 * Inputs!$B$7, 0)</f>
        <v>0</v>
      </c>
      <c r="V4020" s="2">
        <f>MAX(F4020 + P4020*Inputs!$B$15 - (Q4020/Inputs!$B$16) - U4020, 0)</f>
        <v>340</v>
      </c>
    </row>
    <row r="4021" spans="1:22" x14ac:dyDescent="0.3">
      <c r="A4021" s="1">
        <v>46190.458333333343</v>
      </c>
      <c r="B4021" s="2">
        <v>3.8240287809730318</v>
      </c>
      <c r="C4021" s="2">
        <v>1.6503936912553181</v>
      </c>
      <c r="D4021" s="2">
        <f t="shared" si="744"/>
        <v>35.737318952318397</v>
      </c>
      <c r="E4021" s="2">
        <f t="shared" si="745"/>
        <v>50.713811114166681</v>
      </c>
      <c r="F4021" s="2">
        <f t="shared" si="753"/>
        <v>340</v>
      </c>
      <c r="G4021" s="2">
        <f t="shared" si="754"/>
        <v>0</v>
      </c>
      <c r="H4021" s="2">
        <f>MIN(Inputs!$B$2, (Inputs!$B$14 - F4021)/Inputs!$B$15)</f>
        <v>0</v>
      </c>
      <c r="I4021" s="2">
        <f>MAX(MIN(Inputs!$B$2, F4021*Inputs!$B$16, Inputs!$B$14*Inputs!$B$4 - G4021), 0)</f>
        <v>170</v>
      </c>
      <c r="J4021" s="2">
        <f>MAX(MIN(Inputs!$B$2, F4021*Inputs!$B$16, (Inputs!$B$14-F4021)/Inputs!$B$15)*Inputs!$B$9, 0)</f>
        <v>0</v>
      </c>
      <c r="K4021" s="2">
        <f>MAX(E4021*Inputs!$B$5 - B4021 - Inputs!$B$8, 0) * H4021</f>
        <v>0</v>
      </c>
      <c r="L4021" s="2">
        <f>IF(B4021 &gt;= D4021*Inputs!$B$10, MAX(B4021 - E4021/Inputs!$B$5 - Inputs!$B$8, 0) * I4021, 0)</f>
        <v>0</v>
      </c>
      <c r="M4021" s="2">
        <f t="shared" si="746"/>
        <v>0</v>
      </c>
      <c r="N4021" s="3" t="str">
        <f t="shared" si="747"/>
        <v>Idle</v>
      </c>
      <c r="O4021" s="3" t="str">
        <f t="shared" si="755"/>
        <v>Idle</v>
      </c>
      <c r="P4021" s="2">
        <f t="shared" si="748"/>
        <v>0</v>
      </c>
      <c r="Q4021" s="2">
        <f t="shared" si="749"/>
        <v>0</v>
      </c>
      <c r="R4021" s="2">
        <f t="shared" si="750"/>
        <v>0</v>
      </c>
      <c r="S4021" s="2">
        <f t="shared" si="751"/>
        <v>0</v>
      </c>
      <c r="T4021" s="2">
        <f t="shared" si="752"/>
        <v>0</v>
      </c>
      <c r="U4021" s="2">
        <f>IF(O4021="Reg", R4021 * Inputs!$B$7, 0)</f>
        <v>0</v>
      </c>
      <c r="V4021" s="2">
        <f>MAX(F4021 + P4021*Inputs!$B$15 - (Q4021/Inputs!$B$16) - U4021, 0)</f>
        <v>340</v>
      </c>
    </row>
    <row r="4022" spans="1:22" x14ac:dyDescent="0.3">
      <c r="A4022" s="1">
        <v>46190.5</v>
      </c>
      <c r="B4022" s="2">
        <v>37.696154908253128</v>
      </c>
      <c r="C4022" s="2">
        <v>6.0588650833526456</v>
      </c>
      <c r="D4022" s="2">
        <f t="shared" si="744"/>
        <v>35.737318952318397</v>
      </c>
      <c r="E4022" s="2">
        <f t="shared" si="745"/>
        <v>63.519038536751005</v>
      </c>
      <c r="F4022" s="2">
        <f t="shared" si="753"/>
        <v>340</v>
      </c>
      <c r="G4022" s="2">
        <f t="shared" si="754"/>
        <v>0</v>
      </c>
      <c r="H4022" s="2">
        <f>MIN(Inputs!$B$2, (Inputs!$B$14 - F4022)/Inputs!$B$15)</f>
        <v>0</v>
      </c>
      <c r="I4022" s="2">
        <f>MAX(MIN(Inputs!$B$2, F4022*Inputs!$B$16, Inputs!$B$14*Inputs!$B$4 - G4022), 0)</f>
        <v>170</v>
      </c>
      <c r="J4022" s="2">
        <f>MAX(MIN(Inputs!$B$2, F4022*Inputs!$B$16, (Inputs!$B$14-F4022)/Inputs!$B$15)*Inputs!$B$9, 0)</f>
        <v>0</v>
      </c>
      <c r="K4022" s="2">
        <f>MAX(E4022*Inputs!$B$5 - B4022 - Inputs!$B$8, 0) * H4022</f>
        <v>0</v>
      </c>
      <c r="L4022" s="2">
        <f>IF(B4022 &gt;= D4022*Inputs!$B$10, MAX(B4022 - E4022/Inputs!$B$5 - Inputs!$B$8, 0) * I4022, 0)</f>
        <v>0</v>
      </c>
      <c r="M4022" s="2">
        <f t="shared" si="746"/>
        <v>0</v>
      </c>
      <c r="N4022" s="3" t="str">
        <f t="shared" si="747"/>
        <v>Idle</v>
      </c>
      <c r="O4022" s="3" t="str">
        <f t="shared" si="755"/>
        <v>Idle</v>
      </c>
      <c r="P4022" s="2">
        <f t="shared" si="748"/>
        <v>0</v>
      </c>
      <c r="Q4022" s="2">
        <f t="shared" si="749"/>
        <v>0</v>
      </c>
      <c r="R4022" s="2">
        <f t="shared" si="750"/>
        <v>0</v>
      </c>
      <c r="S4022" s="2">
        <f t="shared" si="751"/>
        <v>0</v>
      </c>
      <c r="T4022" s="2">
        <f t="shared" si="752"/>
        <v>0</v>
      </c>
      <c r="U4022" s="2">
        <f>IF(O4022="Reg", R4022 * Inputs!$B$7, 0)</f>
        <v>0</v>
      </c>
      <c r="V4022" s="2">
        <f>MAX(F4022 + P4022*Inputs!$B$15 - (Q4022/Inputs!$B$16) - U4022, 0)</f>
        <v>340</v>
      </c>
    </row>
    <row r="4023" spans="1:22" x14ac:dyDescent="0.3">
      <c r="A4023" s="1">
        <v>46190.541666666657</v>
      </c>
      <c r="B4023" s="2">
        <v>46.751848235630213</v>
      </c>
      <c r="C4023" s="2">
        <v>4.1196172238517237</v>
      </c>
      <c r="D4023" s="2">
        <f t="shared" si="744"/>
        <v>35.737318952318397</v>
      </c>
      <c r="E4023" s="2">
        <f t="shared" si="745"/>
        <v>71.895075374658902</v>
      </c>
      <c r="F4023" s="2">
        <f t="shared" si="753"/>
        <v>340</v>
      </c>
      <c r="G4023" s="2">
        <f t="shared" si="754"/>
        <v>0</v>
      </c>
      <c r="H4023" s="2">
        <f>MIN(Inputs!$B$2, (Inputs!$B$14 - F4023)/Inputs!$B$15)</f>
        <v>0</v>
      </c>
      <c r="I4023" s="2">
        <f>MAX(MIN(Inputs!$B$2, F4023*Inputs!$B$16, Inputs!$B$14*Inputs!$B$4 - G4023), 0)</f>
        <v>170</v>
      </c>
      <c r="J4023" s="2">
        <f>MAX(MIN(Inputs!$B$2, F4023*Inputs!$B$16, (Inputs!$B$14-F4023)/Inputs!$B$15)*Inputs!$B$9, 0)</f>
        <v>0</v>
      </c>
      <c r="K4023" s="2">
        <f>MAX(E4023*Inputs!$B$5 - B4023 - Inputs!$B$8, 0) * H4023</f>
        <v>0</v>
      </c>
      <c r="L4023" s="2">
        <f>IF(B4023 &gt;= D4023*Inputs!$B$10, MAX(B4023 - E4023/Inputs!$B$5 - Inputs!$B$8, 0) * I4023, 0)</f>
        <v>0</v>
      </c>
      <c r="M4023" s="2">
        <f t="shared" si="746"/>
        <v>0</v>
      </c>
      <c r="N4023" s="3" t="str">
        <f t="shared" si="747"/>
        <v>Idle</v>
      </c>
      <c r="O4023" s="3" t="str">
        <f t="shared" si="755"/>
        <v>Idle</v>
      </c>
      <c r="P4023" s="2">
        <f t="shared" si="748"/>
        <v>0</v>
      </c>
      <c r="Q4023" s="2">
        <f t="shared" si="749"/>
        <v>0</v>
      </c>
      <c r="R4023" s="2">
        <f t="shared" si="750"/>
        <v>0</v>
      </c>
      <c r="S4023" s="2">
        <f t="shared" si="751"/>
        <v>0</v>
      </c>
      <c r="T4023" s="2">
        <f t="shared" si="752"/>
        <v>0</v>
      </c>
      <c r="U4023" s="2">
        <f>IF(O4023="Reg", R4023 * Inputs!$B$7, 0)</f>
        <v>0</v>
      </c>
      <c r="V4023" s="2">
        <f>MAX(F4023 + P4023*Inputs!$B$15 - (Q4023/Inputs!$B$16) - U4023, 0)</f>
        <v>340</v>
      </c>
    </row>
    <row r="4024" spans="1:22" x14ac:dyDescent="0.3">
      <c r="A4024" s="1">
        <v>46190.583333333343</v>
      </c>
      <c r="B4024" s="2">
        <v>63.152262231926983</v>
      </c>
      <c r="C4024" s="2">
        <v>5.2452767405981788</v>
      </c>
      <c r="D4024" s="2">
        <f t="shared" si="744"/>
        <v>35.737318952318397</v>
      </c>
      <c r="E4024" s="2">
        <f t="shared" si="745"/>
        <v>78.439573764122898</v>
      </c>
      <c r="F4024" s="2">
        <f t="shared" si="753"/>
        <v>340</v>
      </c>
      <c r="G4024" s="2">
        <f t="shared" si="754"/>
        <v>0</v>
      </c>
      <c r="H4024" s="2">
        <f>MIN(Inputs!$B$2, (Inputs!$B$14 - F4024)/Inputs!$B$15)</f>
        <v>0</v>
      </c>
      <c r="I4024" s="2">
        <f>MAX(MIN(Inputs!$B$2, F4024*Inputs!$B$16, Inputs!$B$14*Inputs!$B$4 - G4024), 0)</f>
        <v>170</v>
      </c>
      <c r="J4024" s="2">
        <f>MAX(MIN(Inputs!$B$2, F4024*Inputs!$B$16, (Inputs!$B$14-F4024)/Inputs!$B$15)*Inputs!$B$9, 0)</f>
        <v>0</v>
      </c>
      <c r="K4024" s="2">
        <f>MAX(E4024*Inputs!$B$5 - B4024 - Inputs!$B$8, 0) * H4024</f>
        <v>0</v>
      </c>
      <c r="L4024" s="2">
        <f>IF(B4024 &gt;= D4024*Inputs!$B$10, MAX(B4024 - E4024/Inputs!$B$5 - Inputs!$B$8, 0) * I4024, 0)</f>
        <v>0</v>
      </c>
      <c r="M4024" s="2">
        <f t="shared" si="746"/>
        <v>0</v>
      </c>
      <c r="N4024" s="3" t="str">
        <f t="shared" si="747"/>
        <v>Idle</v>
      </c>
      <c r="O4024" s="3" t="str">
        <f t="shared" si="755"/>
        <v>Idle</v>
      </c>
      <c r="P4024" s="2">
        <f t="shared" si="748"/>
        <v>0</v>
      </c>
      <c r="Q4024" s="2">
        <f t="shared" si="749"/>
        <v>0</v>
      </c>
      <c r="R4024" s="2">
        <f t="shared" si="750"/>
        <v>0</v>
      </c>
      <c r="S4024" s="2">
        <f t="shared" si="751"/>
        <v>0</v>
      </c>
      <c r="T4024" s="2">
        <f t="shared" si="752"/>
        <v>0</v>
      </c>
      <c r="U4024" s="2">
        <f>IF(O4024="Reg", R4024 * Inputs!$B$7, 0)</f>
        <v>0</v>
      </c>
      <c r="V4024" s="2">
        <f>MAX(F4024 + P4024*Inputs!$B$15 - (Q4024/Inputs!$B$16) - U4024, 0)</f>
        <v>340</v>
      </c>
    </row>
    <row r="4025" spans="1:22" x14ac:dyDescent="0.3">
      <c r="A4025" s="1">
        <v>46190.625</v>
      </c>
      <c r="B4025" s="2">
        <v>75.617939165085232</v>
      </c>
      <c r="C4025" s="2">
        <v>16.55999084962987</v>
      </c>
      <c r="D4025" s="2">
        <f t="shared" si="744"/>
        <v>35.737318952318397</v>
      </c>
      <c r="E4025" s="2">
        <f t="shared" si="745"/>
        <v>81.056684650685511</v>
      </c>
      <c r="F4025" s="2">
        <f t="shared" si="753"/>
        <v>340</v>
      </c>
      <c r="G4025" s="2">
        <f t="shared" si="754"/>
        <v>0</v>
      </c>
      <c r="H4025" s="2">
        <f>MIN(Inputs!$B$2, (Inputs!$B$14 - F4025)/Inputs!$B$15)</f>
        <v>0</v>
      </c>
      <c r="I4025" s="2">
        <f>MAX(MIN(Inputs!$B$2, F4025*Inputs!$B$16, Inputs!$B$14*Inputs!$B$4 - G4025), 0)</f>
        <v>170</v>
      </c>
      <c r="J4025" s="2">
        <f>MAX(MIN(Inputs!$B$2, F4025*Inputs!$B$16, (Inputs!$B$14-F4025)/Inputs!$B$15)*Inputs!$B$9, 0)</f>
        <v>0</v>
      </c>
      <c r="K4025" s="2">
        <f>MAX(E4025*Inputs!$B$5 - B4025 - Inputs!$B$8, 0) * H4025</f>
        <v>0</v>
      </c>
      <c r="L4025" s="2">
        <f>IF(B4025 &gt;= D4025*Inputs!$B$10, MAX(B4025 - E4025/Inputs!$B$5 - Inputs!$B$8, 0) * I4025, 0)</f>
        <v>0</v>
      </c>
      <c r="M4025" s="2">
        <f t="shared" si="746"/>
        <v>0</v>
      </c>
      <c r="N4025" s="3" t="str">
        <f t="shared" si="747"/>
        <v>Idle</v>
      </c>
      <c r="O4025" s="3" t="str">
        <f t="shared" si="755"/>
        <v>Idle</v>
      </c>
      <c r="P4025" s="2">
        <f t="shared" si="748"/>
        <v>0</v>
      </c>
      <c r="Q4025" s="2">
        <f t="shared" si="749"/>
        <v>0</v>
      </c>
      <c r="R4025" s="2">
        <f t="shared" si="750"/>
        <v>0</v>
      </c>
      <c r="S4025" s="2">
        <f t="shared" si="751"/>
        <v>0</v>
      </c>
      <c r="T4025" s="2">
        <f t="shared" si="752"/>
        <v>0</v>
      </c>
      <c r="U4025" s="2">
        <f>IF(O4025="Reg", R4025 * Inputs!$B$7, 0)</f>
        <v>0</v>
      </c>
      <c r="V4025" s="2">
        <f>MAX(F4025 + P4025*Inputs!$B$15 - (Q4025/Inputs!$B$16) - U4025, 0)</f>
        <v>340</v>
      </c>
    </row>
    <row r="4026" spans="1:22" x14ac:dyDescent="0.3">
      <c r="A4026" s="1">
        <v>46190.666666666657</v>
      </c>
      <c r="B4026" s="2">
        <v>77.240633363131494</v>
      </c>
      <c r="C4026" s="2">
        <v>5.2506843944710297</v>
      </c>
      <c r="D4026" s="2">
        <f t="shared" si="744"/>
        <v>35.737318952318397</v>
      </c>
      <c r="E4026" s="2">
        <f t="shared" si="745"/>
        <v>81.069578151064604</v>
      </c>
      <c r="F4026" s="2">
        <f t="shared" si="753"/>
        <v>340</v>
      </c>
      <c r="G4026" s="2">
        <f t="shared" si="754"/>
        <v>0</v>
      </c>
      <c r="H4026" s="2">
        <f>MIN(Inputs!$B$2, (Inputs!$B$14 - F4026)/Inputs!$B$15)</f>
        <v>0</v>
      </c>
      <c r="I4026" s="2">
        <f>MAX(MIN(Inputs!$B$2, F4026*Inputs!$B$16, Inputs!$B$14*Inputs!$B$4 - G4026), 0)</f>
        <v>170</v>
      </c>
      <c r="J4026" s="2">
        <f>MAX(MIN(Inputs!$B$2, F4026*Inputs!$B$16, (Inputs!$B$14-F4026)/Inputs!$B$15)*Inputs!$B$9, 0)</f>
        <v>0</v>
      </c>
      <c r="K4026" s="2">
        <f>MAX(E4026*Inputs!$B$5 - B4026 - Inputs!$B$8, 0) * H4026</f>
        <v>0</v>
      </c>
      <c r="L4026" s="2">
        <f>IF(B4026 &gt;= D4026*Inputs!$B$10, MAX(B4026 - E4026/Inputs!$B$5 - Inputs!$B$8, 0) * I4026, 0)</f>
        <v>0</v>
      </c>
      <c r="M4026" s="2">
        <f t="shared" si="746"/>
        <v>0</v>
      </c>
      <c r="N4026" s="3" t="str">
        <f t="shared" si="747"/>
        <v>Idle</v>
      </c>
      <c r="O4026" s="3" t="str">
        <f t="shared" si="755"/>
        <v>Idle</v>
      </c>
      <c r="P4026" s="2">
        <f t="shared" si="748"/>
        <v>0</v>
      </c>
      <c r="Q4026" s="2">
        <f t="shared" si="749"/>
        <v>0</v>
      </c>
      <c r="R4026" s="2">
        <f t="shared" si="750"/>
        <v>0</v>
      </c>
      <c r="S4026" s="2">
        <f t="shared" si="751"/>
        <v>0</v>
      </c>
      <c r="T4026" s="2">
        <f t="shared" si="752"/>
        <v>0</v>
      </c>
      <c r="U4026" s="2">
        <f>IF(O4026="Reg", R4026 * Inputs!$B$7, 0)</f>
        <v>0</v>
      </c>
      <c r="V4026" s="2">
        <f>MAX(F4026 + P4026*Inputs!$B$15 - (Q4026/Inputs!$B$16) - U4026, 0)</f>
        <v>340</v>
      </c>
    </row>
    <row r="4027" spans="1:22" x14ac:dyDescent="0.3">
      <c r="A4027" s="1">
        <v>46190.708333333343</v>
      </c>
      <c r="B4027" s="2">
        <v>80.655393316478978</v>
      </c>
      <c r="C4027" s="2">
        <v>16.784104217967069</v>
      </c>
      <c r="D4027" s="2">
        <f t="shared" si="744"/>
        <v>35.737318952318397</v>
      </c>
      <c r="E4027" s="2">
        <f t="shared" si="745"/>
        <v>78.217424804799904</v>
      </c>
      <c r="F4027" s="2">
        <f t="shared" si="753"/>
        <v>340</v>
      </c>
      <c r="G4027" s="2">
        <f t="shared" si="754"/>
        <v>0</v>
      </c>
      <c r="H4027" s="2">
        <f>MIN(Inputs!$B$2, (Inputs!$B$14 - F4027)/Inputs!$B$15)</f>
        <v>0</v>
      </c>
      <c r="I4027" s="2">
        <f>MAX(MIN(Inputs!$B$2, F4027*Inputs!$B$16, Inputs!$B$14*Inputs!$B$4 - G4027), 0)</f>
        <v>170</v>
      </c>
      <c r="J4027" s="2">
        <f>MAX(MIN(Inputs!$B$2, F4027*Inputs!$B$16, (Inputs!$B$14-F4027)/Inputs!$B$15)*Inputs!$B$9, 0)</f>
        <v>0</v>
      </c>
      <c r="K4027" s="2">
        <f>MAX(E4027*Inputs!$B$5 - B4027 - Inputs!$B$8, 0) * H4027</f>
        <v>0</v>
      </c>
      <c r="L4027" s="2">
        <f>IF(B4027 &gt;= D4027*Inputs!$B$10, MAX(B4027 - E4027/Inputs!$B$5 - Inputs!$B$8, 0) * I4027, 0)</f>
        <v>0</v>
      </c>
      <c r="M4027" s="2">
        <f t="shared" si="746"/>
        <v>0</v>
      </c>
      <c r="N4027" s="3" t="str">
        <f t="shared" si="747"/>
        <v>Idle</v>
      </c>
      <c r="O4027" s="3" t="str">
        <f t="shared" si="755"/>
        <v>Idle</v>
      </c>
      <c r="P4027" s="2">
        <f t="shared" si="748"/>
        <v>0</v>
      </c>
      <c r="Q4027" s="2">
        <f t="shared" si="749"/>
        <v>0</v>
      </c>
      <c r="R4027" s="2">
        <f t="shared" si="750"/>
        <v>0</v>
      </c>
      <c r="S4027" s="2">
        <f t="shared" si="751"/>
        <v>0</v>
      </c>
      <c r="T4027" s="2">
        <f t="shared" si="752"/>
        <v>0</v>
      </c>
      <c r="U4027" s="2">
        <f>IF(O4027="Reg", R4027 * Inputs!$B$7, 0)</f>
        <v>0</v>
      </c>
      <c r="V4027" s="2">
        <f>MAX(F4027 + P4027*Inputs!$B$15 - (Q4027/Inputs!$B$16) - U4027, 0)</f>
        <v>340</v>
      </c>
    </row>
    <row r="4028" spans="1:22" x14ac:dyDescent="0.3">
      <c r="A4028" s="1">
        <v>46190.75</v>
      </c>
      <c r="B4028" s="2">
        <v>87.952375935700559</v>
      </c>
      <c r="C4028" s="2">
        <v>4.3035384307033846</v>
      </c>
      <c r="D4028" s="2">
        <f t="shared" si="744"/>
        <v>35.737318952318397</v>
      </c>
      <c r="E4028" s="2">
        <f t="shared" si="745"/>
        <v>72.033345799610117</v>
      </c>
      <c r="F4028" s="2">
        <f t="shared" si="753"/>
        <v>340</v>
      </c>
      <c r="G4028" s="2">
        <f t="shared" si="754"/>
        <v>0</v>
      </c>
      <c r="H4028" s="2">
        <f>MIN(Inputs!$B$2, (Inputs!$B$14 - F4028)/Inputs!$B$15)</f>
        <v>0</v>
      </c>
      <c r="I4028" s="2">
        <f>MAX(MIN(Inputs!$B$2, F4028*Inputs!$B$16, Inputs!$B$14*Inputs!$B$4 - G4028), 0)</f>
        <v>170</v>
      </c>
      <c r="J4028" s="2">
        <f>MAX(MIN(Inputs!$B$2, F4028*Inputs!$B$16, (Inputs!$B$14-F4028)/Inputs!$B$15)*Inputs!$B$9, 0)</f>
        <v>0</v>
      </c>
      <c r="K4028" s="2">
        <f>MAX(E4028*Inputs!$B$5 - B4028 - Inputs!$B$8, 0) * H4028</f>
        <v>0</v>
      </c>
      <c r="L4028" s="2">
        <f>IF(B4028 &gt;= D4028*Inputs!$B$10, MAX(B4028 - E4028/Inputs!$B$5 - Inputs!$B$8, 0) * I4028, 0)</f>
        <v>0</v>
      </c>
      <c r="M4028" s="2">
        <f t="shared" si="746"/>
        <v>0</v>
      </c>
      <c r="N4028" s="3" t="str">
        <f t="shared" si="747"/>
        <v>Idle</v>
      </c>
      <c r="O4028" s="3" t="str">
        <f t="shared" si="755"/>
        <v>Idle</v>
      </c>
      <c r="P4028" s="2">
        <f t="shared" si="748"/>
        <v>0</v>
      </c>
      <c r="Q4028" s="2">
        <f t="shared" si="749"/>
        <v>0</v>
      </c>
      <c r="R4028" s="2">
        <f t="shared" si="750"/>
        <v>0</v>
      </c>
      <c r="S4028" s="2">
        <f t="shared" si="751"/>
        <v>0</v>
      </c>
      <c r="T4028" s="2">
        <f t="shared" si="752"/>
        <v>0</v>
      </c>
      <c r="U4028" s="2">
        <f>IF(O4028="Reg", R4028 * Inputs!$B$7, 0)</f>
        <v>0</v>
      </c>
      <c r="V4028" s="2">
        <f>MAX(F4028 + P4028*Inputs!$B$15 - (Q4028/Inputs!$B$16) - U4028, 0)</f>
        <v>340</v>
      </c>
    </row>
    <row r="4029" spans="1:22" x14ac:dyDescent="0.3">
      <c r="A4029" s="1">
        <v>46190.791666666657</v>
      </c>
      <c r="B4029" s="2">
        <v>86.018838572414097</v>
      </c>
      <c r="C4029" s="2">
        <v>2.0487514201891561</v>
      </c>
      <c r="D4029" s="2">
        <f t="shared" si="744"/>
        <v>35.737318952318397</v>
      </c>
      <c r="E4029" s="2">
        <f t="shared" si="745"/>
        <v>62.754138569588264</v>
      </c>
      <c r="F4029" s="2">
        <f t="shared" si="753"/>
        <v>340</v>
      </c>
      <c r="G4029" s="2">
        <f t="shared" si="754"/>
        <v>0</v>
      </c>
      <c r="H4029" s="2">
        <f>MIN(Inputs!$B$2, (Inputs!$B$14 - F4029)/Inputs!$B$15)</f>
        <v>0</v>
      </c>
      <c r="I4029" s="2">
        <f>MAX(MIN(Inputs!$B$2, F4029*Inputs!$B$16, Inputs!$B$14*Inputs!$B$4 - G4029), 0)</f>
        <v>170</v>
      </c>
      <c r="J4029" s="2">
        <f>MAX(MIN(Inputs!$B$2, F4029*Inputs!$B$16, (Inputs!$B$14-F4029)/Inputs!$B$15)*Inputs!$B$9, 0)</f>
        <v>0</v>
      </c>
      <c r="K4029" s="2">
        <f>MAX(E4029*Inputs!$B$5 - B4029 - Inputs!$B$8, 0) * H4029</f>
        <v>0</v>
      </c>
      <c r="L4029" s="2">
        <f>IF(B4029 &gt;= D4029*Inputs!$B$10, MAX(B4029 - E4029/Inputs!$B$5 - Inputs!$B$8, 0) * I4029, 0)</f>
        <v>0</v>
      </c>
      <c r="M4029" s="2">
        <f t="shared" si="746"/>
        <v>0</v>
      </c>
      <c r="N4029" s="3" t="str">
        <f t="shared" si="747"/>
        <v>Idle</v>
      </c>
      <c r="O4029" s="3" t="str">
        <f t="shared" si="755"/>
        <v>Idle</v>
      </c>
      <c r="P4029" s="2">
        <f t="shared" si="748"/>
        <v>0</v>
      </c>
      <c r="Q4029" s="2">
        <f t="shared" si="749"/>
        <v>0</v>
      </c>
      <c r="R4029" s="2">
        <f t="shared" si="750"/>
        <v>0</v>
      </c>
      <c r="S4029" s="2">
        <f t="shared" si="751"/>
        <v>0</v>
      </c>
      <c r="T4029" s="2">
        <f t="shared" si="752"/>
        <v>0</v>
      </c>
      <c r="U4029" s="2">
        <f>IF(O4029="Reg", R4029 * Inputs!$B$7, 0)</f>
        <v>0</v>
      </c>
      <c r="V4029" s="2">
        <f>MAX(F4029 + P4029*Inputs!$B$15 - (Q4029/Inputs!$B$16) - U4029, 0)</f>
        <v>340</v>
      </c>
    </row>
    <row r="4030" spans="1:22" x14ac:dyDescent="0.3">
      <c r="A4030" s="1">
        <v>46190.833333333343</v>
      </c>
      <c r="B4030" s="2">
        <v>78.854927551302694</v>
      </c>
      <c r="C4030" s="2">
        <v>2.7914831264232318</v>
      </c>
      <c r="D4030" s="2">
        <f t="shared" si="744"/>
        <v>35.737318952318397</v>
      </c>
      <c r="E4030" s="2">
        <f t="shared" si="745"/>
        <v>66.876547630677081</v>
      </c>
      <c r="F4030" s="2">
        <f t="shared" si="753"/>
        <v>340</v>
      </c>
      <c r="G4030" s="2">
        <f t="shared" si="754"/>
        <v>0</v>
      </c>
      <c r="H4030" s="2">
        <f>MIN(Inputs!$B$2, (Inputs!$B$14 - F4030)/Inputs!$B$15)</f>
        <v>0</v>
      </c>
      <c r="I4030" s="2">
        <f>MAX(MIN(Inputs!$B$2, F4030*Inputs!$B$16, Inputs!$B$14*Inputs!$B$4 - G4030), 0)</f>
        <v>170</v>
      </c>
      <c r="J4030" s="2">
        <f>MAX(MIN(Inputs!$B$2, F4030*Inputs!$B$16, (Inputs!$B$14-F4030)/Inputs!$B$15)*Inputs!$B$9, 0)</f>
        <v>0</v>
      </c>
      <c r="K4030" s="2">
        <f>MAX(E4030*Inputs!$B$5 - B4030 - Inputs!$B$8, 0) * H4030</f>
        <v>0</v>
      </c>
      <c r="L4030" s="2">
        <f>IF(B4030 &gt;= D4030*Inputs!$B$10, MAX(B4030 - E4030/Inputs!$B$5 - Inputs!$B$8, 0) * I4030, 0)</f>
        <v>0</v>
      </c>
      <c r="M4030" s="2">
        <f t="shared" si="746"/>
        <v>0</v>
      </c>
      <c r="N4030" s="3" t="str">
        <f t="shared" si="747"/>
        <v>Idle</v>
      </c>
      <c r="O4030" s="3" t="str">
        <f t="shared" si="755"/>
        <v>Idle</v>
      </c>
      <c r="P4030" s="2">
        <f t="shared" si="748"/>
        <v>0</v>
      </c>
      <c r="Q4030" s="2">
        <f t="shared" si="749"/>
        <v>0</v>
      </c>
      <c r="R4030" s="2">
        <f t="shared" si="750"/>
        <v>0</v>
      </c>
      <c r="S4030" s="2">
        <f t="shared" si="751"/>
        <v>0</v>
      </c>
      <c r="T4030" s="2">
        <f t="shared" si="752"/>
        <v>0</v>
      </c>
      <c r="U4030" s="2">
        <f>IF(O4030="Reg", R4030 * Inputs!$B$7, 0)</f>
        <v>0</v>
      </c>
      <c r="V4030" s="2">
        <f>MAX(F4030 + P4030*Inputs!$B$15 - (Q4030/Inputs!$B$16) - U4030, 0)</f>
        <v>340</v>
      </c>
    </row>
    <row r="4031" spans="1:22" x14ac:dyDescent="0.3">
      <c r="A4031" s="1">
        <v>46190.875</v>
      </c>
      <c r="B4031" s="2">
        <v>75.695300167359775</v>
      </c>
      <c r="C4031" s="2">
        <v>35.156965605812687</v>
      </c>
      <c r="D4031" s="2">
        <f t="shared" si="744"/>
        <v>35.737318952318397</v>
      </c>
      <c r="E4031" s="2">
        <f t="shared" si="745"/>
        <v>54.107370295343152</v>
      </c>
      <c r="F4031" s="2">
        <f t="shared" si="753"/>
        <v>340</v>
      </c>
      <c r="G4031" s="2">
        <f t="shared" si="754"/>
        <v>0</v>
      </c>
      <c r="H4031" s="2">
        <f>MIN(Inputs!$B$2, (Inputs!$B$14 - F4031)/Inputs!$B$15)</f>
        <v>0</v>
      </c>
      <c r="I4031" s="2">
        <f>MAX(MIN(Inputs!$B$2, F4031*Inputs!$B$16, Inputs!$B$14*Inputs!$B$4 - G4031), 0)</f>
        <v>170</v>
      </c>
      <c r="J4031" s="2">
        <f>MAX(MIN(Inputs!$B$2, F4031*Inputs!$B$16, (Inputs!$B$14-F4031)/Inputs!$B$15)*Inputs!$B$9, 0)</f>
        <v>0</v>
      </c>
      <c r="K4031" s="2">
        <f>MAX(E4031*Inputs!$B$5 - B4031 - Inputs!$B$8, 0) * H4031</f>
        <v>0</v>
      </c>
      <c r="L4031" s="2">
        <f>IF(B4031 &gt;= D4031*Inputs!$B$10, MAX(B4031 - E4031/Inputs!$B$5 - Inputs!$B$8, 0) * I4031, 0)</f>
        <v>0</v>
      </c>
      <c r="M4031" s="2">
        <f t="shared" si="746"/>
        <v>0</v>
      </c>
      <c r="N4031" s="3" t="str">
        <f t="shared" si="747"/>
        <v>Idle</v>
      </c>
      <c r="O4031" s="3" t="str">
        <f t="shared" si="755"/>
        <v>Idle</v>
      </c>
      <c r="P4031" s="2">
        <f t="shared" si="748"/>
        <v>0</v>
      </c>
      <c r="Q4031" s="2">
        <f t="shared" si="749"/>
        <v>0</v>
      </c>
      <c r="R4031" s="2">
        <f t="shared" si="750"/>
        <v>0</v>
      </c>
      <c r="S4031" s="2">
        <f t="shared" si="751"/>
        <v>0</v>
      </c>
      <c r="T4031" s="2">
        <f t="shared" si="752"/>
        <v>0</v>
      </c>
      <c r="U4031" s="2">
        <f>IF(O4031="Reg", R4031 * Inputs!$B$7, 0)</f>
        <v>0</v>
      </c>
      <c r="V4031" s="2">
        <f>MAX(F4031 + P4031*Inputs!$B$15 - (Q4031/Inputs!$B$16) - U4031, 0)</f>
        <v>340</v>
      </c>
    </row>
    <row r="4032" spans="1:22" x14ac:dyDescent="0.3">
      <c r="A4032" s="1">
        <v>46190.916666666657</v>
      </c>
      <c r="B4032" s="2">
        <v>60.127713285543301</v>
      </c>
      <c r="C4032" s="2">
        <v>1.434783780535009</v>
      </c>
      <c r="D4032" s="2">
        <f t="shared" si="744"/>
        <v>35.737318952318397</v>
      </c>
      <c r="E4032" s="2">
        <f t="shared" si="745"/>
        <v>41.49148693411653</v>
      </c>
      <c r="F4032" s="2">
        <f t="shared" si="753"/>
        <v>340</v>
      </c>
      <c r="G4032" s="2">
        <f t="shared" si="754"/>
        <v>0</v>
      </c>
      <c r="H4032" s="2">
        <f>MIN(Inputs!$B$2, (Inputs!$B$14 - F4032)/Inputs!$B$15)</f>
        <v>0</v>
      </c>
      <c r="I4032" s="2">
        <f>MAX(MIN(Inputs!$B$2, F4032*Inputs!$B$16, Inputs!$B$14*Inputs!$B$4 - G4032), 0)</f>
        <v>170</v>
      </c>
      <c r="J4032" s="2">
        <f>MAX(MIN(Inputs!$B$2, F4032*Inputs!$B$16, (Inputs!$B$14-F4032)/Inputs!$B$15)*Inputs!$B$9, 0)</f>
        <v>0</v>
      </c>
      <c r="K4032" s="2">
        <f>MAX(E4032*Inputs!$B$5 - B4032 - Inputs!$B$8, 0) * H4032</f>
        <v>0</v>
      </c>
      <c r="L4032" s="2">
        <f>IF(B4032 &gt;= D4032*Inputs!$B$10, MAX(B4032 - E4032/Inputs!$B$5 - Inputs!$B$8, 0) * I4032, 0)</f>
        <v>0</v>
      </c>
      <c r="M4032" s="2">
        <f t="shared" si="746"/>
        <v>0</v>
      </c>
      <c r="N4032" s="3" t="str">
        <f t="shared" si="747"/>
        <v>Idle</v>
      </c>
      <c r="O4032" s="3" t="str">
        <f t="shared" si="755"/>
        <v>Idle</v>
      </c>
      <c r="P4032" s="2">
        <f t="shared" si="748"/>
        <v>0</v>
      </c>
      <c r="Q4032" s="2">
        <f t="shared" si="749"/>
        <v>0</v>
      </c>
      <c r="R4032" s="2">
        <f t="shared" si="750"/>
        <v>0</v>
      </c>
      <c r="S4032" s="2">
        <f t="shared" si="751"/>
        <v>0</v>
      </c>
      <c r="T4032" s="2">
        <f t="shared" si="752"/>
        <v>0</v>
      </c>
      <c r="U4032" s="2">
        <f>IF(O4032="Reg", R4032 * Inputs!$B$7, 0)</f>
        <v>0</v>
      </c>
      <c r="V4032" s="2">
        <f>MAX(F4032 + P4032*Inputs!$B$15 - (Q4032/Inputs!$B$16) - U4032, 0)</f>
        <v>340</v>
      </c>
    </row>
    <row r="4033" spans="1:22" x14ac:dyDescent="0.3">
      <c r="A4033" s="1">
        <v>46190.958333333343</v>
      </c>
      <c r="B4033" s="2">
        <v>43.550919285340292</v>
      </c>
      <c r="C4033" s="2">
        <v>11.84621156287445</v>
      </c>
      <c r="D4033" s="2">
        <f t="shared" si="744"/>
        <v>35.737318952318397</v>
      </c>
      <c r="E4033" s="2">
        <f t="shared" si="745"/>
        <v>31.470201386525982</v>
      </c>
      <c r="F4033" s="2">
        <f t="shared" si="753"/>
        <v>340</v>
      </c>
      <c r="G4033" s="2">
        <f t="shared" si="754"/>
        <v>0</v>
      </c>
      <c r="H4033" s="2">
        <f>MIN(Inputs!$B$2, (Inputs!$B$14 - F4033)/Inputs!$B$15)</f>
        <v>0</v>
      </c>
      <c r="I4033" s="2">
        <f>MAX(MIN(Inputs!$B$2, F4033*Inputs!$B$16, Inputs!$B$14*Inputs!$B$4 - G4033), 0)</f>
        <v>170</v>
      </c>
      <c r="J4033" s="2">
        <f>MAX(MIN(Inputs!$B$2, F4033*Inputs!$B$16, (Inputs!$B$14-F4033)/Inputs!$B$15)*Inputs!$B$9, 0)</f>
        <v>0</v>
      </c>
      <c r="K4033" s="2">
        <f>MAX(E4033*Inputs!$B$5 - B4033 - Inputs!$B$8, 0) * H4033</f>
        <v>0</v>
      </c>
      <c r="L4033" s="2">
        <f>IF(B4033 &gt;= D4033*Inputs!$B$10, MAX(B4033 - E4033/Inputs!$B$5 - Inputs!$B$8, 0) * I4033, 0)</f>
        <v>0</v>
      </c>
      <c r="M4033" s="2">
        <f t="shared" si="746"/>
        <v>0</v>
      </c>
      <c r="N4033" s="3" t="str">
        <f t="shared" si="747"/>
        <v>Idle</v>
      </c>
      <c r="O4033" s="3" t="str">
        <f t="shared" si="755"/>
        <v>Idle</v>
      </c>
      <c r="P4033" s="2">
        <f t="shared" si="748"/>
        <v>0</v>
      </c>
      <c r="Q4033" s="2">
        <f t="shared" si="749"/>
        <v>0</v>
      </c>
      <c r="R4033" s="2">
        <f t="shared" si="750"/>
        <v>0</v>
      </c>
      <c r="S4033" s="2">
        <f t="shared" si="751"/>
        <v>0</v>
      </c>
      <c r="T4033" s="2">
        <f t="shared" si="752"/>
        <v>0</v>
      </c>
      <c r="U4033" s="2">
        <f>IF(O4033="Reg", R4033 * Inputs!$B$7, 0)</f>
        <v>0</v>
      </c>
      <c r="V4033" s="2">
        <f>MAX(F4033 + P4033*Inputs!$B$15 - (Q4033/Inputs!$B$16) - U4033, 0)</f>
        <v>340</v>
      </c>
    </row>
    <row r="4034" spans="1:22" x14ac:dyDescent="0.3">
      <c r="A4034" s="1">
        <v>46191</v>
      </c>
      <c r="B4034" s="2">
        <v>32.27713255556943</v>
      </c>
      <c r="C4034" s="2">
        <v>2.5268615390859428</v>
      </c>
      <c r="D4034" s="2">
        <f t="shared" ref="D4034:D4097" si="756">AVERAGEIFS(B:B, A:A, "&gt;="&amp;INT(A4034), A:A, "&lt;"&amp;INT(A4034)+1)</f>
        <v>41.159725344394893</v>
      </c>
      <c r="E4034" s="2">
        <f t="shared" ref="E4034:E4097" si="757">AVERAGE(B4034:B4039)</f>
        <v>24.211714838969261</v>
      </c>
      <c r="F4034" s="2">
        <f t="shared" si="753"/>
        <v>340</v>
      </c>
      <c r="G4034" s="2">
        <f t="shared" si="754"/>
        <v>0</v>
      </c>
      <c r="H4034" s="2">
        <f>MIN(Inputs!$B$2, (Inputs!$B$14 - F4034)/Inputs!$B$15)</f>
        <v>0</v>
      </c>
      <c r="I4034" s="2">
        <f>MAX(MIN(Inputs!$B$2, F4034*Inputs!$B$16, Inputs!$B$14*Inputs!$B$4 - G4034), 0)</f>
        <v>170</v>
      </c>
      <c r="J4034" s="2">
        <f>MAX(MIN(Inputs!$B$2, F4034*Inputs!$B$16, (Inputs!$B$14-F4034)/Inputs!$B$15)*Inputs!$B$9, 0)</f>
        <v>0</v>
      </c>
      <c r="K4034" s="2">
        <f>MAX(E4034*Inputs!$B$5 - B4034 - Inputs!$B$8, 0) * H4034</f>
        <v>0</v>
      </c>
      <c r="L4034" s="2">
        <f>IF(B4034 &gt;= D4034*Inputs!$B$10, MAX(B4034 - E4034/Inputs!$B$5 - Inputs!$B$8, 0) * I4034, 0)</f>
        <v>0</v>
      </c>
      <c r="M4034" s="2">
        <f t="shared" ref="M4034:M4097" si="758">C4034 * J4034</f>
        <v>0</v>
      </c>
      <c r="N4034" s="3" t="str">
        <f t="shared" ref="N4034:N4097" si="759">IF(MAX(K4034, L4034, M4034)&lt;=0, "Idle", IF(AND(M4034&gt;=K4034, M4034&gt;=L4034), "Reg", IF(L4034&gt;=K4034, "Discharge", "Charge")))</f>
        <v>Idle</v>
      </c>
      <c r="O4034" s="3" t="str">
        <f t="shared" si="755"/>
        <v>Idle</v>
      </c>
      <c r="P4034" s="2">
        <f t="shared" ref="P4034:P4097" si="760">IF(O4034="Charge", H4034, 0)</f>
        <v>0</v>
      </c>
      <c r="Q4034" s="2">
        <f t="shared" ref="Q4034:Q4097" si="761">IF(O4034="Discharge", I4034, 0)</f>
        <v>0</v>
      </c>
      <c r="R4034" s="2">
        <f t="shared" ref="R4034:R4097" si="762">IF(O4034="Reg", J4034, 0)</f>
        <v>0</v>
      </c>
      <c r="S4034" s="2">
        <f t="shared" ref="S4034:S4097" si="763">(Q4034 - P4034) * B4034</f>
        <v>0</v>
      </c>
      <c r="T4034" s="2">
        <f t="shared" ref="T4034:T4097" si="764">R4034 * C4034</f>
        <v>0</v>
      </c>
      <c r="U4034" s="2">
        <f>IF(O4034="Reg", R4034 * Inputs!$B$7, 0)</f>
        <v>0</v>
      </c>
      <c r="V4034" s="2">
        <f>MAX(F4034 + P4034*Inputs!$B$15 - (Q4034/Inputs!$B$16) - U4034, 0)</f>
        <v>340</v>
      </c>
    </row>
    <row r="4035" spans="1:22" x14ac:dyDescent="0.3">
      <c r="A4035" s="1">
        <v>46191.041666666657</v>
      </c>
      <c r="B4035" s="2">
        <v>110.7532929389469</v>
      </c>
      <c r="C4035" s="2">
        <v>8.8433357537651958</v>
      </c>
      <c r="D4035" s="2">
        <f t="shared" si="756"/>
        <v>41.159725344394893</v>
      </c>
      <c r="E4035" s="2">
        <f t="shared" si="757"/>
        <v>18.832192746374357</v>
      </c>
      <c r="F4035" s="2">
        <f t="shared" ref="F4035:F4098" si="765">V4034</f>
        <v>340</v>
      </c>
      <c r="G4035" s="2">
        <f t="shared" ref="G4035:G4098" si="766">IF(INT(A4035)=INT(A4034), G4034 + Q4034, 0)</f>
        <v>0</v>
      </c>
      <c r="H4035" s="2">
        <f>MIN(Inputs!$B$2, (Inputs!$B$14 - F4035)/Inputs!$B$15)</f>
        <v>0</v>
      </c>
      <c r="I4035" s="2">
        <f>MAX(MIN(Inputs!$B$2, F4035*Inputs!$B$16, Inputs!$B$14*Inputs!$B$4 - G4035), 0)</f>
        <v>170</v>
      </c>
      <c r="J4035" s="2">
        <f>MAX(MIN(Inputs!$B$2, F4035*Inputs!$B$16, (Inputs!$B$14-F4035)/Inputs!$B$15)*Inputs!$B$9, 0)</f>
        <v>0</v>
      </c>
      <c r="K4035" s="2">
        <f>MAX(E4035*Inputs!$B$5 - B4035 - Inputs!$B$8, 0) * H4035</f>
        <v>0</v>
      </c>
      <c r="L4035" s="2">
        <f>IF(B4035 &gt;= D4035*Inputs!$B$10, MAX(B4035 - E4035/Inputs!$B$5 - Inputs!$B$8, 0) * I4035, 0)</f>
        <v>11790.022564525927</v>
      </c>
      <c r="M4035" s="2">
        <f t="shared" si="758"/>
        <v>0</v>
      </c>
      <c r="N4035" s="3" t="str">
        <f t="shared" si="759"/>
        <v>Discharge</v>
      </c>
      <c r="O4035" s="3" t="str">
        <f t="shared" si="755"/>
        <v>Discharge</v>
      </c>
      <c r="P4035" s="2">
        <f t="shared" si="760"/>
        <v>0</v>
      </c>
      <c r="Q4035" s="2">
        <f t="shared" si="761"/>
        <v>170</v>
      </c>
      <c r="R4035" s="2">
        <f t="shared" si="762"/>
        <v>0</v>
      </c>
      <c r="S4035" s="2">
        <f t="shared" si="763"/>
        <v>18828.059799620973</v>
      </c>
      <c r="T4035" s="2">
        <f t="shared" si="764"/>
        <v>0</v>
      </c>
      <c r="U4035" s="2">
        <f>IF(O4035="Reg", R4035 * Inputs!$B$7, 0)</f>
        <v>0</v>
      </c>
      <c r="V4035" s="2">
        <f>MAX(F4035 + P4035*Inputs!$B$15 - (Q4035/Inputs!$B$16) - U4035, 0)</f>
        <v>170</v>
      </c>
    </row>
    <row r="4036" spans="1:22" x14ac:dyDescent="0.3">
      <c r="A4036" s="1">
        <v>46191.083333333343</v>
      </c>
      <c r="B4036" s="2">
        <v>2.2398635392992481</v>
      </c>
      <c r="C4036" s="2">
        <v>4.706017804483519</v>
      </c>
      <c r="D4036" s="2">
        <f t="shared" si="756"/>
        <v>41.159725344394893</v>
      </c>
      <c r="E4036" s="2">
        <f t="shared" si="757"/>
        <v>0.37331058988320803</v>
      </c>
      <c r="F4036" s="2">
        <f t="shared" si="765"/>
        <v>170</v>
      </c>
      <c r="G4036" s="2">
        <f t="shared" si="766"/>
        <v>170</v>
      </c>
      <c r="H4036" s="2">
        <f>MIN(Inputs!$B$2, (Inputs!$B$14 - F4036)/Inputs!$B$15)</f>
        <v>170</v>
      </c>
      <c r="I4036" s="2">
        <f>MAX(MIN(Inputs!$B$2, F4036*Inputs!$B$16, Inputs!$B$14*Inputs!$B$4 - G4036), 0)</f>
        <v>170</v>
      </c>
      <c r="J4036" s="2">
        <f>MAX(MIN(Inputs!$B$2, F4036*Inputs!$B$16, (Inputs!$B$14-F4036)/Inputs!$B$15)*Inputs!$B$9, 0)</f>
        <v>136</v>
      </c>
      <c r="K4036" s="2">
        <f>MAX(E4036*Inputs!$B$5 - B4036 - Inputs!$B$8, 0) * H4036</f>
        <v>0</v>
      </c>
      <c r="L4036" s="2">
        <f>IF(B4036 &gt;= D4036*Inputs!$B$10, MAX(B4036 - E4036/Inputs!$B$5 - Inputs!$B$8, 0) * I4036, 0)</f>
        <v>0</v>
      </c>
      <c r="M4036" s="2">
        <f t="shared" si="758"/>
        <v>640.01842140975862</v>
      </c>
      <c r="N4036" s="3" t="str">
        <f t="shared" si="759"/>
        <v>Reg</v>
      </c>
      <c r="O4036" s="3" t="str">
        <f t="shared" ref="O4036:O4099" si="767">IF(O4035&lt;&gt;O4034, O4035, N4036)</f>
        <v>Discharge</v>
      </c>
      <c r="P4036" s="2">
        <f t="shared" si="760"/>
        <v>0</v>
      </c>
      <c r="Q4036" s="2">
        <f t="shared" si="761"/>
        <v>170</v>
      </c>
      <c r="R4036" s="2">
        <f t="shared" si="762"/>
        <v>0</v>
      </c>
      <c r="S4036" s="2">
        <f t="shared" si="763"/>
        <v>380.77680168087215</v>
      </c>
      <c r="T4036" s="2">
        <f t="shared" si="764"/>
        <v>0</v>
      </c>
      <c r="U4036" s="2">
        <f>IF(O4036="Reg", R4036 * Inputs!$B$7, 0)</f>
        <v>0</v>
      </c>
      <c r="V4036" s="2">
        <f>MAX(F4036 + P4036*Inputs!$B$15 - (Q4036/Inputs!$B$16) - U4036, 0)</f>
        <v>0</v>
      </c>
    </row>
    <row r="4037" spans="1:22" x14ac:dyDescent="0.3">
      <c r="A4037" s="1">
        <v>46191.125</v>
      </c>
      <c r="B4037" s="2">
        <v>0</v>
      </c>
      <c r="C4037" s="2">
        <v>12.057583765779929</v>
      </c>
      <c r="D4037" s="2">
        <f t="shared" si="756"/>
        <v>41.159725344394893</v>
      </c>
      <c r="E4037" s="2">
        <f t="shared" si="757"/>
        <v>0</v>
      </c>
      <c r="F4037" s="2">
        <f t="shared" si="765"/>
        <v>0</v>
      </c>
      <c r="G4037" s="2">
        <f t="shared" si="766"/>
        <v>340</v>
      </c>
      <c r="H4037" s="2">
        <f>MIN(Inputs!$B$2, (Inputs!$B$14 - F4037)/Inputs!$B$15)</f>
        <v>170</v>
      </c>
      <c r="I4037" s="2">
        <f>MAX(MIN(Inputs!$B$2, F4037*Inputs!$B$16, Inputs!$B$14*Inputs!$B$4 - G4037), 0)</f>
        <v>0</v>
      </c>
      <c r="J4037" s="2">
        <f>MAX(MIN(Inputs!$B$2, F4037*Inputs!$B$16, (Inputs!$B$14-F4037)/Inputs!$B$15)*Inputs!$B$9, 0)</f>
        <v>0</v>
      </c>
      <c r="K4037" s="2">
        <f>MAX(E4037*Inputs!$B$5 - B4037 - Inputs!$B$8, 0) * H4037</f>
        <v>0</v>
      </c>
      <c r="L4037" s="2">
        <f>IF(B4037 &gt;= D4037*Inputs!$B$10, MAX(B4037 - E4037/Inputs!$B$5 - Inputs!$B$8, 0) * I4037, 0)</f>
        <v>0</v>
      </c>
      <c r="M4037" s="2">
        <f t="shared" si="758"/>
        <v>0</v>
      </c>
      <c r="N4037" s="3" t="str">
        <f t="shared" si="759"/>
        <v>Idle</v>
      </c>
      <c r="O4037" s="3" t="str">
        <f t="shared" si="767"/>
        <v>Idle</v>
      </c>
      <c r="P4037" s="2">
        <f t="shared" si="760"/>
        <v>0</v>
      </c>
      <c r="Q4037" s="2">
        <f t="shared" si="761"/>
        <v>0</v>
      </c>
      <c r="R4037" s="2">
        <f t="shared" si="762"/>
        <v>0</v>
      </c>
      <c r="S4037" s="2">
        <f t="shared" si="763"/>
        <v>0</v>
      </c>
      <c r="T4037" s="2">
        <f t="shared" si="764"/>
        <v>0</v>
      </c>
      <c r="U4037" s="2">
        <f>IF(O4037="Reg", R4037 * Inputs!$B$7, 0)</f>
        <v>0</v>
      </c>
      <c r="V4037" s="2">
        <f>MAX(F4037 + P4037*Inputs!$B$15 - (Q4037/Inputs!$B$16) - U4037, 0)</f>
        <v>0</v>
      </c>
    </row>
    <row r="4038" spans="1:22" x14ac:dyDescent="0.3">
      <c r="A4038" s="1">
        <v>46191.166666666657</v>
      </c>
      <c r="B4038" s="2">
        <v>0</v>
      </c>
      <c r="C4038" s="2">
        <v>5.0708500854364997</v>
      </c>
      <c r="D4038" s="2">
        <f t="shared" si="756"/>
        <v>41.159725344394893</v>
      </c>
      <c r="E4038" s="2">
        <f t="shared" si="757"/>
        <v>0</v>
      </c>
      <c r="F4038" s="2">
        <f t="shared" si="765"/>
        <v>0</v>
      </c>
      <c r="G4038" s="2">
        <f t="shared" si="766"/>
        <v>340</v>
      </c>
      <c r="H4038" s="2">
        <f>MIN(Inputs!$B$2, (Inputs!$B$14 - F4038)/Inputs!$B$15)</f>
        <v>170</v>
      </c>
      <c r="I4038" s="2">
        <f>MAX(MIN(Inputs!$B$2, F4038*Inputs!$B$16, Inputs!$B$14*Inputs!$B$4 - G4038), 0)</f>
        <v>0</v>
      </c>
      <c r="J4038" s="2">
        <f>MAX(MIN(Inputs!$B$2, F4038*Inputs!$B$16, (Inputs!$B$14-F4038)/Inputs!$B$15)*Inputs!$B$9, 0)</f>
        <v>0</v>
      </c>
      <c r="K4038" s="2">
        <f>MAX(E4038*Inputs!$B$5 - B4038 - Inputs!$B$8, 0) * H4038</f>
        <v>0</v>
      </c>
      <c r="L4038" s="2">
        <f>IF(B4038 &gt;= D4038*Inputs!$B$10, MAX(B4038 - E4038/Inputs!$B$5 - Inputs!$B$8, 0) * I4038, 0)</f>
        <v>0</v>
      </c>
      <c r="M4038" s="2">
        <f t="shared" si="758"/>
        <v>0</v>
      </c>
      <c r="N4038" s="3" t="str">
        <f t="shared" si="759"/>
        <v>Idle</v>
      </c>
      <c r="O4038" s="3" t="str">
        <f t="shared" si="767"/>
        <v>Idle</v>
      </c>
      <c r="P4038" s="2">
        <f t="shared" si="760"/>
        <v>0</v>
      </c>
      <c r="Q4038" s="2">
        <f t="shared" si="761"/>
        <v>0</v>
      </c>
      <c r="R4038" s="2">
        <f t="shared" si="762"/>
        <v>0</v>
      </c>
      <c r="S4038" s="2">
        <f t="shared" si="763"/>
        <v>0</v>
      </c>
      <c r="T4038" s="2">
        <f t="shared" si="764"/>
        <v>0</v>
      </c>
      <c r="U4038" s="2">
        <f>IF(O4038="Reg", R4038 * Inputs!$B$7, 0)</f>
        <v>0</v>
      </c>
      <c r="V4038" s="2">
        <f>MAX(F4038 + P4038*Inputs!$B$15 - (Q4038/Inputs!$B$16) - U4038, 0)</f>
        <v>0</v>
      </c>
    </row>
    <row r="4039" spans="1:22" x14ac:dyDescent="0.3">
      <c r="A4039" s="1">
        <v>46191.208333333343</v>
      </c>
      <c r="B4039" s="2">
        <v>0</v>
      </c>
      <c r="C4039" s="2">
        <v>12.637285329732521</v>
      </c>
      <c r="D4039" s="2">
        <f t="shared" si="756"/>
        <v>41.159725344394893</v>
      </c>
      <c r="E4039" s="2">
        <f t="shared" si="757"/>
        <v>0</v>
      </c>
      <c r="F4039" s="2">
        <f t="shared" si="765"/>
        <v>0</v>
      </c>
      <c r="G4039" s="2">
        <f t="shared" si="766"/>
        <v>340</v>
      </c>
      <c r="H4039" s="2">
        <f>MIN(Inputs!$B$2, (Inputs!$B$14 - F4039)/Inputs!$B$15)</f>
        <v>170</v>
      </c>
      <c r="I4039" s="2">
        <f>MAX(MIN(Inputs!$B$2, F4039*Inputs!$B$16, Inputs!$B$14*Inputs!$B$4 - G4039), 0)</f>
        <v>0</v>
      </c>
      <c r="J4039" s="2">
        <f>MAX(MIN(Inputs!$B$2, F4039*Inputs!$B$16, (Inputs!$B$14-F4039)/Inputs!$B$15)*Inputs!$B$9, 0)</f>
        <v>0</v>
      </c>
      <c r="K4039" s="2">
        <f>MAX(E4039*Inputs!$B$5 - B4039 - Inputs!$B$8, 0) * H4039</f>
        <v>0</v>
      </c>
      <c r="L4039" s="2">
        <f>IF(B4039 &gt;= D4039*Inputs!$B$10, MAX(B4039 - E4039/Inputs!$B$5 - Inputs!$B$8, 0) * I4039, 0)</f>
        <v>0</v>
      </c>
      <c r="M4039" s="2">
        <f t="shared" si="758"/>
        <v>0</v>
      </c>
      <c r="N4039" s="3" t="str">
        <f t="shared" si="759"/>
        <v>Idle</v>
      </c>
      <c r="O4039" s="3" t="str">
        <f t="shared" si="767"/>
        <v>Idle</v>
      </c>
      <c r="P4039" s="2">
        <f t="shared" si="760"/>
        <v>0</v>
      </c>
      <c r="Q4039" s="2">
        <f t="shared" si="761"/>
        <v>0</v>
      </c>
      <c r="R4039" s="2">
        <f t="shared" si="762"/>
        <v>0</v>
      </c>
      <c r="S4039" s="2">
        <f t="shared" si="763"/>
        <v>0</v>
      </c>
      <c r="T4039" s="2">
        <f t="shared" si="764"/>
        <v>0</v>
      </c>
      <c r="U4039" s="2">
        <f>IF(O4039="Reg", R4039 * Inputs!$B$7, 0)</f>
        <v>0</v>
      </c>
      <c r="V4039" s="2">
        <f>MAX(F4039 + P4039*Inputs!$B$15 - (Q4039/Inputs!$B$16) - U4039, 0)</f>
        <v>0</v>
      </c>
    </row>
    <row r="4040" spans="1:22" x14ac:dyDescent="0.3">
      <c r="A4040" s="1">
        <v>46191.25</v>
      </c>
      <c r="B4040" s="2">
        <v>0</v>
      </c>
      <c r="C4040" s="2">
        <v>8.764914512066813</v>
      </c>
      <c r="D4040" s="2">
        <f t="shared" si="756"/>
        <v>41.159725344394893</v>
      </c>
      <c r="E4040" s="2">
        <f t="shared" si="757"/>
        <v>3.1391450012636515</v>
      </c>
      <c r="F4040" s="2">
        <f t="shared" si="765"/>
        <v>0</v>
      </c>
      <c r="G4040" s="2">
        <f t="shared" si="766"/>
        <v>340</v>
      </c>
      <c r="H4040" s="2">
        <f>MIN(Inputs!$B$2, (Inputs!$B$14 - F4040)/Inputs!$B$15)</f>
        <v>170</v>
      </c>
      <c r="I4040" s="2">
        <f>MAX(MIN(Inputs!$B$2, F4040*Inputs!$B$16, Inputs!$B$14*Inputs!$B$4 - G4040), 0)</f>
        <v>0</v>
      </c>
      <c r="J4040" s="2">
        <f>MAX(MIN(Inputs!$B$2, F4040*Inputs!$B$16, (Inputs!$B$14-F4040)/Inputs!$B$15)*Inputs!$B$9, 0)</f>
        <v>0</v>
      </c>
      <c r="K4040" s="2">
        <f>MAX(E4040*Inputs!$B$5 - B4040 - Inputs!$B$8, 0) * H4040</f>
        <v>0</v>
      </c>
      <c r="L4040" s="2">
        <f>IF(B4040 &gt;= D4040*Inputs!$B$10, MAX(B4040 - E4040/Inputs!$B$5 - Inputs!$B$8, 0) * I4040, 0)</f>
        <v>0</v>
      </c>
      <c r="M4040" s="2">
        <f t="shared" si="758"/>
        <v>0</v>
      </c>
      <c r="N4040" s="3" t="str">
        <f t="shared" si="759"/>
        <v>Idle</v>
      </c>
      <c r="O4040" s="3" t="str">
        <f t="shared" si="767"/>
        <v>Idle</v>
      </c>
      <c r="P4040" s="2">
        <f t="shared" si="760"/>
        <v>0</v>
      </c>
      <c r="Q4040" s="2">
        <f t="shared" si="761"/>
        <v>0</v>
      </c>
      <c r="R4040" s="2">
        <f t="shared" si="762"/>
        <v>0</v>
      </c>
      <c r="S4040" s="2">
        <f t="shared" si="763"/>
        <v>0</v>
      </c>
      <c r="T4040" s="2">
        <f t="shared" si="764"/>
        <v>0</v>
      </c>
      <c r="U4040" s="2">
        <f>IF(O4040="Reg", R4040 * Inputs!$B$7, 0)</f>
        <v>0</v>
      </c>
      <c r="V4040" s="2">
        <f>MAX(F4040 + P4040*Inputs!$B$15 - (Q4040/Inputs!$B$16) - U4040, 0)</f>
        <v>0</v>
      </c>
    </row>
    <row r="4041" spans="1:22" x14ac:dyDescent="0.3">
      <c r="A4041" s="1">
        <v>46191.291666666657</v>
      </c>
      <c r="B4041" s="2">
        <v>0</v>
      </c>
      <c r="C4041" s="2">
        <v>3.9886159665911451</v>
      </c>
      <c r="D4041" s="2">
        <f t="shared" si="756"/>
        <v>41.159725344394893</v>
      </c>
      <c r="E4041" s="2">
        <f t="shared" si="757"/>
        <v>7.8031431475887301</v>
      </c>
      <c r="F4041" s="2">
        <f t="shared" si="765"/>
        <v>0</v>
      </c>
      <c r="G4041" s="2">
        <f t="shared" si="766"/>
        <v>340</v>
      </c>
      <c r="H4041" s="2">
        <f>MIN(Inputs!$B$2, (Inputs!$B$14 - F4041)/Inputs!$B$15)</f>
        <v>170</v>
      </c>
      <c r="I4041" s="2">
        <f>MAX(MIN(Inputs!$B$2, F4041*Inputs!$B$16, Inputs!$B$14*Inputs!$B$4 - G4041), 0)</f>
        <v>0</v>
      </c>
      <c r="J4041" s="2">
        <f>MAX(MIN(Inputs!$B$2, F4041*Inputs!$B$16, (Inputs!$B$14-F4041)/Inputs!$B$15)*Inputs!$B$9, 0)</f>
        <v>0</v>
      </c>
      <c r="K4041" s="2">
        <f>MAX(E4041*Inputs!$B$5 - B4041 - Inputs!$B$8, 0) * H4041</f>
        <v>0</v>
      </c>
      <c r="L4041" s="2">
        <f>IF(B4041 &gt;= D4041*Inputs!$B$10, MAX(B4041 - E4041/Inputs!$B$5 - Inputs!$B$8, 0) * I4041, 0)</f>
        <v>0</v>
      </c>
      <c r="M4041" s="2">
        <f t="shared" si="758"/>
        <v>0</v>
      </c>
      <c r="N4041" s="3" t="str">
        <f t="shared" si="759"/>
        <v>Idle</v>
      </c>
      <c r="O4041" s="3" t="str">
        <f t="shared" si="767"/>
        <v>Idle</v>
      </c>
      <c r="P4041" s="2">
        <f t="shared" si="760"/>
        <v>0</v>
      </c>
      <c r="Q4041" s="2">
        <f t="shared" si="761"/>
        <v>0</v>
      </c>
      <c r="R4041" s="2">
        <f t="shared" si="762"/>
        <v>0</v>
      </c>
      <c r="S4041" s="2">
        <f t="shared" si="763"/>
        <v>0</v>
      </c>
      <c r="T4041" s="2">
        <f t="shared" si="764"/>
        <v>0</v>
      </c>
      <c r="U4041" s="2">
        <f>IF(O4041="Reg", R4041 * Inputs!$B$7, 0)</f>
        <v>0</v>
      </c>
      <c r="V4041" s="2">
        <f>MAX(F4041 + P4041*Inputs!$B$15 - (Q4041/Inputs!$B$16) - U4041, 0)</f>
        <v>0</v>
      </c>
    </row>
    <row r="4042" spans="1:22" x14ac:dyDescent="0.3">
      <c r="A4042" s="1">
        <v>46191.333333333343</v>
      </c>
      <c r="B4042" s="2">
        <v>0</v>
      </c>
      <c r="C4042" s="2">
        <v>23.89913774746676</v>
      </c>
      <c r="D4042" s="2">
        <f t="shared" si="756"/>
        <v>41.159725344394893</v>
      </c>
      <c r="E4042" s="2">
        <f t="shared" si="757"/>
        <v>15.658026138061231</v>
      </c>
      <c r="F4042" s="2">
        <f t="shared" si="765"/>
        <v>0</v>
      </c>
      <c r="G4042" s="2">
        <f t="shared" si="766"/>
        <v>340</v>
      </c>
      <c r="H4042" s="2">
        <f>MIN(Inputs!$B$2, (Inputs!$B$14 - F4042)/Inputs!$B$15)</f>
        <v>170</v>
      </c>
      <c r="I4042" s="2">
        <f>MAX(MIN(Inputs!$B$2, F4042*Inputs!$B$16, Inputs!$B$14*Inputs!$B$4 - G4042), 0)</f>
        <v>0</v>
      </c>
      <c r="J4042" s="2">
        <f>MAX(MIN(Inputs!$B$2, F4042*Inputs!$B$16, (Inputs!$B$14-F4042)/Inputs!$B$15)*Inputs!$B$9, 0)</f>
        <v>0</v>
      </c>
      <c r="K4042" s="2">
        <f>MAX(E4042*Inputs!$B$5 - B4042 - Inputs!$B$8, 0) * H4042</f>
        <v>0</v>
      </c>
      <c r="L4042" s="2">
        <f>IF(B4042 &gt;= D4042*Inputs!$B$10, MAX(B4042 - E4042/Inputs!$B$5 - Inputs!$B$8, 0) * I4042, 0)</f>
        <v>0</v>
      </c>
      <c r="M4042" s="2">
        <f t="shared" si="758"/>
        <v>0</v>
      </c>
      <c r="N4042" s="3" t="str">
        <f t="shared" si="759"/>
        <v>Idle</v>
      </c>
      <c r="O4042" s="3" t="str">
        <f t="shared" si="767"/>
        <v>Idle</v>
      </c>
      <c r="P4042" s="2">
        <f t="shared" si="760"/>
        <v>0</v>
      </c>
      <c r="Q4042" s="2">
        <f t="shared" si="761"/>
        <v>0</v>
      </c>
      <c r="R4042" s="2">
        <f t="shared" si="762"/>
        <v>0</v>
      </c>
      <c r="S4042" s="2">
        <f t="shared" si="763"/>
        <v>0</v>
      </c>
      <c r="T4042" s="2">
        <f t="shared" si="764"/>
        <v>0</v>
      </c>
      <c r="U4042" s="2">
        <f>IF(O4042="Reg", R4042 * Inputs!$B$7, 0)</f>
        <v>0</v>
      </c>
      <c r="V4042" s="2">
        <f>MAX(F4042 + P4042*Inputs!$B$15 - (Q4042/Inputs!$B$16) - U4042, 0)</f>
        <v>0</v>
      </c>
    </row>
    <row r="4043" spans="1:22" x14ac:dyDescent="0.3">
      <c r="A4043" s="1">
        <v>46191.375</v>
      </c>
      <c r="B4043" s="2">
        <v>0</v>
      </c>
      <c r="C4043" s="2">
        <v>2.9337485155546368</v>
      </c>
      <c r="D4043" s="2">
        <f t="shared" si="756"/>
        <v>41.159725344394893</v>
      </c>
      <c r="E4043" s="2">
        <f t="shared" si="757"/>
        <v>26.133628995650742</v>
      </c>
      <c r="F4043" s="2">
        <f t="shared" si="765"/>
        <v>0</v>
      </c>
      <c r="G4043" s="2">
        <f t="shared" si="766"/>
        <v>340</v>
      </c>
      <c r="H4043" s="2">
        <f>MIN(Inputs!$B$2, (Inputs!$B$14 - F4043)/Inputs!$B$15)</f>
        <v>170</v>
      </c>
      <c r="I4043" s="2">
        <f>MAX(MIN(Inputs!$B$2, F4043*Inputs!$B$16, Inputs!$B$14*Inputs!$B$4 - G4043), 0)</f>
        <v>0</v>
      </c>
      <c r="J4043" s="2">
        <f>MAX(MIN(Inputs!$B$2, F4043*Inputs!$B$16, (Inputs!$B$14-F4043)/Inputs!$B$15)*Inputs!$B$9, 0)</f>
        <v>0</v>
      </c>
      <c r="K4043" s="2">
        <f>MAX(E4043*Inputs!$B$5 - B4043 - Inputs!$B$8, 0) * H4043</f>
        <v>509.59089774935103</v>
      </c>
      <c r="L4043" s="2">
        <f>IF(B4043 &gt;= D4043*Inputs!$B$10, MAX(B4043 - E4043/Inputs!$B$5 - Inputs!$B$8, 0) * I4043, 0)</f>
        <v>0</v>
      </c>
      <c r="M4043" s="2">
        <f t="shared" si="758"/>
        <v>0</v>
      </c>
      <c r="N4043" s="3" t="str">
        <f t="shared" si="759"/>
        <v>Charge</v>
      </c>
      <c r="O4043" s="3" t="str">
        <f t="shared" si="767"/>
        <v>Charge</v>
      </c>
      <c r="P4043" s="2">
        <f t="shared" si="760"/>
        <v>170</v>
      </c>
      <c r="Q4043" s="2">
        <f t="shared" si="761"/>
        <v>0</v>
      </c>
      <c r="R4043" s="2">
        <f t="shared" si="762"/>
        <v>0</v>
      </c>
      <c r="S4043" s="2">
        <f t="shared" si="763"/>
        <v>0</v>
      </c>
      <c r="T4043" s="2">
        <f t="shared" si="764"/>
        <v>0</v>
      </c>
      <c r="U4043" s="2">
        <f>IF(O4043="Reg", R4043 * Inputs!$B$7, 0)</f>
        <v>0</v>
      </c>
      <c r="V4043" s="2">
        <f>MAX(F4043 + P4043*Inputs!$B$15 - (Q4043/Inputs!$B$16) - U4043, 0)</f>
        <v>170</v>
      </c>
    </row>
    <row r="4044" spans="1:22" x14ac:dyDescent="0.3">
      <c r="A4044" s="1">
        <v>46191.416666666657</v>
      </c>
      <c r="B4044" s="2">
        <v>0</v>
      </c>
      <c r="C4044" s="2">
        <v>7.922746314608383</v>
      </c>
      <c r="D4044" s="2">
        <f t="shared" si="756"/>
        <v>41.159725344394893</v>
      </c>
      <c r="E4044" s="2">
        <f t="shared" si="757"/>
        <v>39.313705124317153</v>
      </c>
      <c r="F4044" s="2">
        <f t="shared" si="765"/>
        <v>170</v>
      </c>
      <c r="G4044" s="2">
        <f t="shared" si="766"/>
        <v>340</v>
      </c>
      <c r="H4044" s="2">
        <f>MIN(Inputs!$B$2, (Inputs!$B$14 - F4044)/Inputs!$B$15)</f>
        <v>170</v>
      </c>
      <c r="I4044" s="2">
        <f>MAX(MIN(Inputs!$B$2, F4044*Inputs!$B$16, Inputs!$B$14*Inputs!$B$4 - G4044), 0)</f>
        <v>0</v>
      </c>
      <c r="J4044" s="2">
        <f>MAX(MIN(Inputs!$B$2, F4044*Inputs!$B$16, (Inputs!$B$14-F4044)/Inputs!$B$15)*Inputs!$B$9, 0)</f>
        <v>136</v>
      </c>
      <c r="K4044" s="2">
        <f>MAX(E4044*Inputs!$B$5 - B4044 - Inputs!$B$8, 0) * H4044</f>
        <v>2481.3302865978462</v>
      </c>
      <c r="L4044" s="2">
        <f>IF(B4044 &gt;= D4044*Inputs!$B$10, MAX(B4044 - E4044/Inputs!$B$5 - Inputs!$B$8, 0) * I4044, 0)</f>
        <v>0</v>
      </c>
      <c r="M4044" s="2">
        <f t="shared" si="758"/>
        <v>1077.49349878674</v>
      </c>
      <c r="N4044" s="3" t="str">
        <f t="shared" si="759"/>
        <v>Charge</v>
      </c>
      <c r="O4044" s="3" t="str">
        <f t="shared" si="767"/>
        <v>Charge</v>
      </c>
      <c r="P4044" s="2">
        <f t="shared" si="760"/>
        <v>170</v>
      </c>
      <c r="Q4044" s="2">
        <f t="shared" si="761"/>
        <v>0</v>
      </c>
      <c r="R4044" s="2">
        <f t="shared" si="762"/>
        <v>0</v>
      </c>
      <c r="S4044" s="2">
        <f t="shared" si="763"/>
        <v>0</v>
      </c>
      <c r="T4044" s="2">
        <f t="shared" si="764"/>
        <v>0</v>
      </c>
      <c r="U4044" s="2">
        <f>IF(O4044="Reg", R4044 * Inputs!$B$7, 0)</f>
        <v>0</v>
      </c>
      <c r="V4044" s="2">
        <f>MAX(F4044 + P4044*Inputs!$B$15 - (Q4044/Inputs!$B$16) - U4044, 0)</f>
        <v>340</v>
      </c>
    </row>
    <row r="4045" spans="1:22" x14ac:dyDescent="0.3">
      <c r="A4045" s="1">
        <v>46191.458333333343</v>
      </c>
      <c r="B4045" s="2">
        <v>18.834870007581909</v>
      </c>
      <c r="C4045" s="2">
        <v>6.5908747126058822</v>
      </c>
      <c r="D4045" s="2">
        <f t="shared" si="756"/>
        <v>41.159725344394893</v>
      </c>
      <c r="E4045" s="2">
        <f t="shared" si="757"/>
        <v>51.492444237831002</v>
      </c>
      <c r="F4045" s="2">
        <f t="shared" si="765"/>
        <v>340</v>
      </c>
      <c r="G4045" s="2">
        <f t="shared" si="766"/>
        <v>340</v>
      </c>
      <c r="H4045" s="2">
        <f>MIN(Inputs!$B$2, (Inputs!$B$14 - F4045)/Inputs!$B$15)</f>
        <v>0</v>
      </c>
      <c r="I4045" s="2">
        <f>MAX(MIN(Inputs!$B$2, F4045*Inputs!$B$16, Inputs!$B$14*Inputs!$B$4 - G4045), 0)</f>
        <v>0</v>
      </c>
      <c r="J4045" s="2">
        <f>MAX(MIN(Inputs!$B$2, F4045*Inputs!$B$16, (Inputs!$B$14-F4045)/Inputs!$B$15)*Inputs!$B$9, 0)</f>
        <v>0</v>
      </c>
      <c r="K4045" s="2">
        <f>MAX(E4045*Inputs!$B$5 - B4045 - Inputs!$B$8, 0) * H4045</f>
        <v>0</v>
      </c>
      <c r="L4045" s="2">
        <f>IF(B4045 &gt;= D4045*Inputs!$B$10, MAX(B4045 - E4045/Inputs!$B$5 - Inputs!$B$8, 0) * I4045, 0)</f>
        <v>0</v>
      </c>
      <c r="M4045" s="2">
        <f t="shared" si="758"/>
        <v>0</v>
      </c>
      <c r="N4045" s="3" t="str">
        <f t="shared" si="759"/>
        <v>Idle</v>
      </c>
      <c r="O4045" s="3" t="str">
        <f t="shared" si="767"/>
        <v>Idle</v>
      </c>
      <c r="P4045" s="2">
        <f t="shared" si="760"/>
        <v>0</v>
      </c>
      <c r="Q4045" s="2">
        <f t="shared" si="761"/>
        <v>0</v>
      </c>
      <c r="R4045" s="2">
        <f t="shared" si="762"/>
        <v>0</v>
      </c>
      <c r="S4045" s="2">
        <f t="shared" si="763"/>
        <v>0</v>
      </c>
      <c r="T4045" s="2">
        <f t="shared" si="764"/>
        <v>0</v>
      </c>
      <c r="U4045" s="2">
        <f>IF(O4045="Reg", R4045 * Inputs!$B$7, 0)</f>
        <v>0</v>
      </c>
      <c r="V4045" s="2">
        <f>MAX(F4045 + P4045*Inputs!$B$15 - (Q4045/Inputs!$B$16) - U4045, 0)</f>
        <v>340</v>
      </c>
    </row>
    <row r="4046" spans="1:22" x14ac:dyDescent="0.3">
      <c r="A4046" s="1">
        <v>46191.5</v>
      </c>
      <c r="B4046" s="2">
        <v>27.98398887795047</v>
      </c>
      <c r="C4046" s="2">
        <v>8.3673069111193321</v>
      </c>
      <c r="D4046" s="2">
        <f t="shared" si="756"/>
        <v>41.159725344394893</v>
      </c>
      <c r="E4046" s="2">
        <f t="shared" si="757"/>
        <v>64.087813275257417</v>
      </c>
      <c r="F4046" s="2">
        <f t="shared" si="765"/>
        <v>340</v>
      </c>
      <c r="G4046" s="2">
        <f t="shared" si="766"/>
        <v>340</v>
      </c>
      <c r="H4046" s="2">
        <f>MIN(Inputs!$B$2, (Inputs!$B$14 - F4046)/Inputs!$B$15)</f>
        <v>0</v>
      </c>
      <c r="I4046" s="2">
        <f>MAX(MIN(Inputs!$B$2, F4046*Inputs!$B$16, Inputs!$B$14*Inputs!$B$4 - G4046), 0)</f>
        <v>0</v>
      </c>
      <c r="J4046" s="2">
        <f>MAX(MIN(Inputs!$B$2, F4046*Inputs!$B$16, (Inputs!$B$14-F4046)/Inputs!$B$15)*Inputs!$B$9, 0)</f>
        <v>0</v>
      </c>
      <c r="K4046" s="2">
        <f>MAX(E4046*Inputs!$B$5 - B4046 - Inputs!$B$8, 0) * H4046</f>
        <v>0</v>
      </c>
      <c r="L4046" s="2">
        <f>IF(B4046 &gt;= D4046*Inputs!$B$10, MAX(B4046 - E4046/Inputs!$B$5 - Inputs!$B$8, 0) * I4046, 0)</f>
        <v>0</v>
      </c>
      <c r="M4046" s="2">
        <f t="shared" si="758"/>
        <v>0</v>
      </c>
      <c r="N4046" s="3" t="str">
        <f t="shared" si="759"/>
        <v>Idle</v>
      </c>
      <c r="O4046" s="3" t="str">
        <f t="shared" si="767"/>
        <v>Idle</v>
      </c>
      <c r="P4046" s="2">
        <f t="shared" si="760"/>
        <v>0</v>
      </c>
      <c r="Q4046" s="2">
        <f t="shared" si="761"/>
        <v>0</v>
      </c>
      <c r="R4046" s="2">
        <f t="shared" si="762"/>
        <v>0</v>
      </c>
      <c r="S4046" s="2">
        <f t="shared" si="763"/>
        <v>0</v>
      </c>
      <c r="T4046" s="2">
        <f t="shared" si="764"/>
        <v>0</v>
      </c>
      <c r="U4046" s="2">
        <f>IF(O4046="Reg", R4046 * Inputs!$B$7, 0)</f>
        <v>0</v>
      </c>
      <c r="V4046" s="2">
        <f>MAX(F4046 + P4046*Inputs!$B$15 - (Q4046/Inputs!$B$16) - U4046, 0)</f>
        <v>340</v>
      </c>
    </row>
    <row r="4047" spans="1:22" x14ac:dyDescent="0.3">
      <c r="A4047" s="1">
        <v>46191.541666666657</v>
      </c>
      <c r="B4047" s="2">
        <v>47.129297942835009</v>
      </c>
      <c r="C4047" s="2">
        <v>15.023504064180001</v>
      </c>
      <c r="D4047" s="2">
        <f t="shared" si="756"/>
        <v>41.159725344394893</v>
      </c>
      <c r="E4047" s="2">
        <f t="shared" si="757"/>
        <v>76.00391636123662</v>
      </c>
      <c r="F4047" s="2">
        <f t="shared" si="765"/>
        <v>340</v>
      </c>
      <c r="G4047" s="2">
        <f t="shared" si="766"/>
        <v>340</v>
      </c>
      <c r="H4047" s="2">
        <f>MIN(Inputs!$B$2, (Inputs!$B$14 - F4047)/Inputs!$B$15)</f>
        <v>0</v>
      </c>
      <c r="I4047" s="2">
        <f>MAX(MIN(Inputs!$B$2, F4047*Inputs!$B$16, Inputs!$B$14*Inputs!$B$4 - G4047), 0)</f>
        <v>0</v>
      </c>
      <c r="J4047" s="2">
        <f>MAX(MIN(Inputs!$B$2, F4047*Inputs!$B$16, (Inputs!$B$14-F4047)/Inputs!$B$15)*Inputs!$B$9, 0)</f>
        <v>0</v>
      </c>
      <c r="K4047" s="2">
        <f>MAX(E4047*Inputs!$B$5 - B4047 - Inputs!$B$8, 0) * H4047</f>
        <v>0</v>
      </c>
      <c r="L4047" s="2">
        <f>IF(B4047 &gt;= D4047*Inputs!$B$10, MAX(B4047 - E4047/Inputs!$B$5 - Inputs!$B$8, 0) * I4047, 0)</f>
        <v>0</v>
      </c>
      <c r="M4047" s="2">
        <f t="shared" si="758"/>
        <v>0</v>
      </c>
      <c r="N4047" s="3" t="str">
        <f t="shared" si="759"/>
        <v>Idle</v>
      </c>
      <c r="O4047" s="3" t="str">
        <f t="shared" si="767"/>
        <v>Idle</v>
      </c>
      <c r="P4047" s="2">
        <f t="shared" si="760"/>
        <v>0</v>
      </c>
      <c r="Q4047" s="2">
        <f t="shared" si="761"/>
        <v>0</v>
      </c>
      <c r="R4047" s="2">
        <f t="shared" si="762"/>
        <v>0</v>
      </c>
      <c r="S4047" s="2">
        <f t="shared" si="763"/>
        <v>0</v>
      </c>
      <c r="T4047" s="2">
        <f t="shared" si="764"/>
        <v>0</v>
      </c>
      <c r="U4047" s="2">
        <f>IF(O4047="Reg", R4047 * Inputs!$B$7, 0)</f>
        <v>0</v>
      </c>
      <c r="V4047" s="2">
        <f>MAX(F4047 + P4047*Inputs!$B$15 - (Q4047/Inputs!$B$16) - U4047, 0)</f>
        <v>340</v>
      </c>
    </row>
    <row r="4048" spans="1:22" x14ac:dyDescent="0.3">
      <c r="A4048" s="1">
        <v>46191.583333333343</v>
      </c>
      <c r="B4048" s="2">
        <v>62.853617145537079</v>
      </c>
      <c r="C4048" s="2">
        <v>26.299492168644871</v>
      </c>
      <c r="D4048" s="2">
        <f t="shared" si="756"/>
        <v>41.159725344394893</v>
      </c>
      <c r="E4048" s="2">
        <f t="shared" si="757"/>
        <v>81.609842419384947</v>
      </c>
      <c r="F4048" s="2">
        <f t="shared" si="765"/>
        <v>340</v>
      </c>
      <c r="G4048" s="2">
        <f t="shared" si="766"/>
        <v>340</v>
      </c>
      <c r="H4048" s="2">
        <f>MIN(Inputs!$B$2, (Inputs!$B$14 - F4048)/Inputs!$B$15)</f>
        <v>0</v>
      </c>
      <c r="I4048" s="2">
        <f>MAX(MIN(Inputs!$B$2, F4048*Inputs!$B$16, Inputs!$B$14*Inputs!$B$4 - G4048), 0)</f>
        <v>0</v>
      </c>
      <c r="J4048" s="2">
        <f>MAX(MIN(Inputs!$B$2, F4048*Inputs!$B$16, (Inputs!$B$14-F4048)/Inputs!$B$15)*Inputs!$B$9, 0)</f>
        <v>0</v>
      </c>
      <c r="K4048" s="2">
        <f>MAX(E4048*Inputs!$B$5 - B4048 - Inputs!$B$8, 0) * H4048</f>
        <v>0</v>
      </c>
      <c r="L4048" s="2">
        <f>IF(B4048 &gt;= D4048*Inputs!$B$10, MAX(B4048 - E4048/Inputs!$B$5 - Inputs!$B$8, 0) * I4048, 0)</f>
        <v>0</v>
      </c>
      <c r="M4048" s="2">
        <f t="shared" si="758"/>
        <v>0</v>
      </c>
      <c r="N4048" s="3" t="str">
        <f t="shared" si="759"/>
        <v>Idle</v>
      </c>
      <c r="O4048" s="3" t="str">
        <f t="shared" si="767"/>
        <v>Idle</v>
      </c>
      <c r="P4048" s="2">
        <f t="shared" si="760"/>
        <v>0</v>
      </c>
      <c r="Q4048" s="2">
        <f t="shared" si="761"/>
        <v>0</v>
      </c>
      <c r="R4048" s="2">
        <f t="shared" si="762"/>
        <v>0</v>
      </c>
      <c r="S4048" s="2">
        <f t="shared" si="763"/>
        <v>0</v>
      </c>
      <c r="T4048" s="2">
        <f t="shared" si="764"/>
        <v>0</v>
      </c>
      <c r="U4048" s="2">
        <f>IF(O4048="Reg", R4048 * Inputs!$B$7, 0)</f>
        <v>0</v>
      </c>
      <c r="V4048" s="2">
        <f>MAX(F4048 + P4048*Inputs!$B$15 - (Q4048/Inputs!$B$16) - U4048, 0)</f>
        <v>340</v>
      </c>
    </row>
    <row r="4049" spans="1:22" x14ac:dyDescent="0.3">
      <c r="A4049" s="1">
        <v>46191.625</v>
      </c>
      <c r="B4049" s="2">
        <v>79.080456771998456</v>
      </c>
      <c r="C4049" s="2">
        <v>9.9153281796427226</v>
      </c>
      <c r="D4049" s="2">
        <f t="shared" si="756"/>
        <v>41.159725344394893</v>
      </c>
      <c r="E4049" s="2">
        <f t="shared" si="757"/>
        <v>84.822629997583348</v>
      </c>
      <c r="F4049" s="2">
        <f t="shared" si="765"/>
        <v>340</v>
      </c>
      <c r="G4049" s="2">
        <f t="shared" si="766"/>
        <v>340</v>
      </c>
      <c r="H4049" s="2">
        <f>MIN(Inputs!$B$2, (Inputs!$B$14 - F4049)/Inputs!$B$15)</f>
        <v>0</v>
      </c>
      <c r="I4049" s="2">
        <f>MAX(MIN(Inputs!$B$2, F4049*Inputs!$B$16, Inputs!$B$14*Inputs!$B$4 - G4049), 0)</f>
        <v>0</v>
      </c>
      <c r="J4049" s="2">
        <f>MAX(MIN(Inputs!$B$2, F4049*Inputs!$B$16, (Inputs!$B$14-F4049)/Inputs!$B$15)*Inputs!$B$9, 0)</f>
        <v>0</v>
      </c>
      <c r="K4049" s="2">
        <f>MAX(E4049*Inputs!$B$5 - B4049 - Inputs!$B$8, 0) * H4049</f>
        <v>0</v>
      </c>
      <c r="L4049" s="2">
        <f>IF(B4049 &gt;= D4049*Inputs!$B$10, MAX(B4049 - E4049/Inputs!$B$5 - Inputs!$B$8, 0) * I4049, 0)</f>
        <v>0</v>
      </c>
      <c r="M4049" s="2">
        <f t="shared" si="758"/>
        <v>0</v>
      </c>
      <c r="N4049" s="3" t="str">
        <f t="shared" si="759"/>
        <v>Idle</v>
      </c>
      <c r="O4049" s="3" t="str">
        <f t="shared" si="767"/>
        <v>Idle</v>
      </c>
      <c r="P4049" s="2">
        <f t="shared" si="760"/>
        <v>0</v>
      </c>
      <c r="Q4049" s="2">
        <f t="shared" si="761"/>
        <v>0</v>
      </c>
      <c r="R4049" s="2">
        <f t="shared" si="762"/>
        <v>0</v>
      </c>
      <c r="S4049" s="2">
        <f t="shared" si="763"/>
        <v>0</v>
      </c>
      <c r="T4049" s="2">
        <f t="shared" si="764"/>
        <v>0</v>
      </c>
      <c r="U4049" s="2">
        <f>IF(O4049="Reg", R4049 * Inputs!$B$7, 0)</f>
        <v>0</v>
      </c>
      <c r="V4049" s="2">
        <f>MAX(F4049 + P4049*Inputs!$B$15 - (Q4049/Inputs!$B$16) - U4049, 0)</f>
        <v>340</v>
      </c>
    </row>
    <row r="4050" spans="1:22" x14ac:dyDescent="0.3">
      <c r="A4050" s="1">
        <v>46191.666666666657</v>
      </c>
      <c r="B4050" s="2">
        <v>73.072434681083124</v>
      </c>
      <c r="C4050" s="2">
        <v>21.001964705368561</v>
      </c>
      <c r="D4050" s="2">
        <f t="shared" si="756"/>
        <v>41.159725344394893</v>
      </c>
      <c r="E4050" s="2">
        <f t="shared" si="757"/>
        <v>83.290666238615771</v>
      </c>
      <c r="F4050" s="2">
        <f t="shared" si="765"/>
        <v>340</v>
      </c>
      <c r="G4050" s="2">
        <f t="shared" si="766"/>
        <v>340</v>
      </c>
      <c r="H4050" s="2">
        <f>MIN(Inputs!$B$2, (Inputs!$B$14 - F4050)/Inputs!$B$15)</f>
        <v>0</v>
      </c>
      <c r="I4050" s="2">
        <f>MAX(MIN(Inputs!$B$2, F4050*Inputs!$B$16, Inputs!$B$14*Inputs!$B$4 - G4050), 0)</f>
        <v>0</v>
      </c>
      <c r="J4050" s="2">
        <f>MAX(MIN(Inputs!$B$2, F4050*Inputs!$B$16, (Inputs!$B$14-F4050)/Inputs!$B$15)*Inputs!$B$9, 0)</f>
        <v>0</v>
      </c>
      <c r="K4050" s="2">
        <f>MAX(E4050*Inputs!$B$5 - B4050 - Inputs!$B$8, 0) * H4050</f>
        <v>0</v>
      </c>
      <c r="L4050" s="2">
        <f>IF(B4050 &gt;= D4050*Inputs!$B$10, MAX(B4050 - E4050/Inputs!$B$5 - Inputs!$B$8, 0) * I4050, 0)</f>
        <v>0</v>
      </c>
      <c r="M4050" s="2">
        <f t="shared" si="758"/>
        <v>0</v>
      </c>
      <c r="N4050" s="3" t="str">
        <f t="shared" si="759"/>
        <v>Idle</v>
      </c>
      <c r="O4050" s="3" t="str">
        <f t="shared" si="767"/>
        <v>Idle</v>
      </c>
      <c r="P4050" s="2">
        <f t="shared" si="760"/>
        <v>0</v>
      </c>
      <c r="Q4050" s="2">
        <f t="shared" si="761"/>
        <v>0</v>
      </c>
      <c r="R4050" s="2">
        <f t="shared" si="762"/>
        <v>0</v>
      </c>
      <c r="S4050" s="2">
        <f t="shared" si="763"/>
        <v>0</v>
      </c>
      <c r="T4050" s="2">
        <f t="shared" si="764"/>
        <v>0</v>
      </c>
      <c r="U4050" s="2">
        <f>IF(O4050="Reg", R4050 * Inputs!$B$7, 0)</f>
        <v>0</v>
      </c>
      <c r="V4050" s="2">
        <f>MAX(F4050 + P4050*Inputs!$B$15 - (Q4050/Inputs!$B$16) - U4050, 0)</f>
        <v>340</v>
      </c>
    </row>
    <row r="4051" spans="1:22" x14ac:dyDescent="0.3">
      <c r="A4051" s="1">
        <v>46191.708333333343</v>
      </c>
      <c r="B4051" s="2">
        <v>94.407084232140377</v>
      </c>
      <c r="C4051" s="2">
        <v>6.3193316794503476</v>
      </c>
      <c r="D4051" s="2">
        <f t="shared" si="756"/>
        <v>41.159725344394893</v>
      </c>
      <c r="E4051" s="2">
        <f t="shared" si="757"/>
        <v>81.439372791326676</v>
      </c>
      <c r="F4051" s="2">
        <f t="shared" si="765"/>
        <v>340</v>
      </c>
      <c r="G4051" s="2">
        <f t="shared" si="766"/>
        <v>340</v>
      </c>
      <c r="H4051" s="2">
        <f>MIN(Inputs!$B$2, (Inputs!$B$14 - F4051)/Inputs!$B$15)</f>
        <v>0</v>
      </c>
      <c r="I4051" s="2">
        <f>MAX(MIN(Inputs!$B$2, F4051*Inputs!$B$16, Inputs!$B$14*Inputs!$B$4 - G4051), 0)</f>
        <v>0</v>
      </c>
      <c r="J4051" s="2">
        <f>MAX(MIN(Inputs!$B$2, F4051*Inputs!$B$16, (Inputs!$B$14-F4051)/Inputs!$B$15)*Inputs!$B$9, 0)</f>
        <v>0</v>
      </c>
      <c r="K4051" s="2">
        <f>MAX(E4051*Inputs!$B$5 - B4051 - Inputs!$B$8, 0) * H4051</f>
        <v>0</v>
      </c>
      <c r="L4051" s="2">
        <f>IF(B4051 &gt;= D4051*Inputs!$B$10, MAX(B4051 - E4051/Inputs!$B$5 - Inputs!$B$8, 0) * I4051, 0)</f>
        <v>0</v>
      </c>
      <c r="M4051" s="2">
        <f t="shared" si="758"/>
        <v>0</v>
      </c>
      <c r="N4051" s="3" t="str">
        <f t="shared" si="759"/>
        <v>Idle</v>
      </c>
      <c r="O4051" s="3" t="str">
        <f t="shared" si="767"/>
        <v>Idle</v>
      </c>
      <c r="P4051" s="2">
        <f t="shared" si="760"/>
        <v>0</v>
      </c>
      <c r="Q4051" s="2">
        <f t="shared" si="761"/>
        <v>0</v>
      </c>
      <c r="R4051" s="2">
        <f t="shared" si="762"/>
        <v>0</v>
      </c>
      <c r="S4051" s="2">
        <f t="shared" si="763"/>
        <v>0</v>
      </c>
      <c r="T4051" s="2">
        <f t="shared" si="764"/>
        <v>0</v>
      </c>
      <c r="U4051" s="2">
        <f>IF(O4051="Reg", R4051 * Inputs!$B$7, 0)</f>
        <v>0</v>
      </c>
      <c r="V4051" s="2">
        <f>MAX(F4051 + P4051*Inputs!$B$15 - (Q4051/Inputs!$B$16) - U4051, 0)</f>
        <v>340</v>
      </c>
    </row>
    <row r="4052" spans="1:22" x14ac:dyDescent="0.3">
      <c r="A4052" s="1">
        <v>46191.75</v>
      </c>
      <c r="B4052" s="2">
        <v>99.480607393825636</v>
      </c>
      <c r="C4052" s="2">
        <v>3.6711022875402191</v>
      </c>
      <c r="D4052" s="2">
        <f t="shared" si="756"/>
        <v>41.159725344394893</v>
      </c>
      <c r="E4052" s="2">
        <f t="shared" si="757"/>
        <v>73.20022826208924</v>
      </c>
      <c r="F4052" s="2">
        <f t="shared" si="765"/>
        <v>340</v>
      </c>
      <c r="G4052" s="2">
        <f t="shared" si="766"/>
        <v>340</v>
      </c>
      <c r="H4052" s="2">
        <f>MIN(Inputs!$B$2, (Inputs!$B$14 - F4052)/Inputs!$B$15)</f>
        <v>0</v>
      </c>
      <c r="I4052" s="2">
        <f>MAX(MIN(Inputs!$B$2, F4052*Inputs!$B$16, Inputs!$B$14*Inputs!$B$4 - G4052), 0)</f>
        <v>0</v>
      </c>
      <c r="J4052" s="2">
        <f>MAX(MIN(Inputs!$B$2, F4052*Inputs!$B$16, (Inputs!$B$14-F4052)/Inputs!$B$15)*Inputs!$B$9, 0)</f>
        <v>0</v>
      </c>
      <c r="K4052" s="2">
        <f>MAX(E4052*Inputs!$B$5 - B4052 - Inputs!$B$8, 0) * H4052</f>
        <v>0</v>
      </c>
      <c r="L4052" s="2">
        <f>IF(B4052 &gt;= D4052*Inputs!$B$10, MAX(B4052 - E4052/Inputs!$B$5 - Inputs!$B$8, 0) * I4052, 0)</f>
        <v>0</v>
      </c>
      <c r="M4052" s="2">
        <f t="shared" si="758"/>
        <v>0</v>
      </c>
      <c r="N4052" s="3" t="str">
        <f t="shared" si="759"/>
        <v>Idle</v>
      </c>
      <c r="O4052" s="3" t="str">
        <f t="shared" si="767"/>
        <v>Idle</v>
      </c>
      <c r="P4052" s="2">
        <f t="shared" si="760"/>
        <v>0</v>
      </c>
      <c r="Q4052" s="2">
        <f t="shared" si="761"/>
        <v>0</v>
      </c>
      <c r="R4052" s="2">
        <f t="shared" si="762"/>
        <v>0</v>
      </c>
      <c r="S4052" s="2">
        <f t="shared" si="763"/>
        <v>0</v>
      </c>
      <c r="T4052" s="2">
        <f t="shared" si="764"/>
        <v>0</v>
      </c>
      <c r="U4052" s="2">
        <f>IF(O4052="Reg", R4052 * Inputs!$B$7, 0)</f>
        <v>0</v>
      </c>
      <c r="V4052" s="2">
        <f>MAX(F4052 + P4052*Inputs!$B$15 - (Q4052/Inputs!$B$16) - U4052, 0)</f>
        <v>340</v>
      </c>
    </row>
    <row r="4053" spans="1:22" x14ac:dyDescent="0.3">
      <c r="A4053" s="1">
        <v>46191.791666666657</v>
      </c>
      <c r="B4053" s="2">
        <v>80.764854291724987</v>
      </c>
      <c r="C4053" s="2">
        <v>11.70273396557949</v>
      </c>
      <c r="D4053" s="2">
        <f t="shared" si="756"/>
        <v>41.159725344394893</v>
      </c>
      <c r="E4053" s="2">
        <f t="shared" si="757"/>
        <v>60.901036835935145</v>
      </c>
      <c r="F4053" s="2">
        <f t="shared" si="765"/>
        <v>340</v>
      </c>
      <c r="G4053" s="2">
        <f t="shared" si="766"/>
        <v>340</v>
      </c>
      <c r="H4053" s="2">
        <f>MIN(Inputs!$B$2, (Inputs!$B$14 - F4053)/Inputs!$B$15)</f>
        <v>0</v>
      </c>
      <c r="I4053" s="2">
        <f>MAX(MIN(Inputs!$B$2, F4053*Inputs!$B$16, Inputs!$B$14*Inputs!$B$4 - G4053), 0)</f>
        <v>0</v>
      </c>
      <c r="J4053" s="2">
        <f>MAX(MIN(Inputs!$B$2, F4053*Inputs!$B$16, (Inputs!$B$14-F4053)/Inputs!$B$15)*Inputs!$B$9, 0)</f>
        <v>0</v>
      </c>
      <c r="K4053" s="2">
        <f>MAX(E4053*Inputs!$B$5 - B4053 - Inputs!$B$8, 0) * H4053</f>
        <v>0</v>
      </c>
      <c r="L4053" s="2">
        <f>IF(B4053 &gt;= D4053*Inputs!$B$10, MAX(B4053 - E4053/Inputs!$B$5 - Inputs!$B$8, 0) * I4053, 0)</f>
        <v>0</v>
      </c>
      <c r="M4053" s="2">
        <f t="shared" si="758"/>
        <v>0</v>
      </c>
      <c r="N4053" s="3" t="str">
        <f t="shared" si="759"/>
        <v>Idle</v>
      </c>
      <c r="O4053" s="3" t="str">
        <f t="shared" si="767"/>
        <v>Idle</v>
      </c>
      <c r="P4053" s="2">
        <f t="shared" si="760"/>
        <v>0</v>
      </c>
      <c r="Q4053" s="2">
        <f t="shared" si="761"/>
        <v>0</v>
      </c>
      <c r="R4053" s="2">
        <f t="shared" si="762"/>
        <v>0</v>
      </c>
      <c r="S4053" s="2">
        <f t="shared" si="763"/>
        <v>0</v>
      </c>
      <c r="T4053" s="2">
        <f t="shared" si="764"/>
        <v>0</v>
      </c>
      <c r="U4053" s="2">
        <f>IF(O4053="Reg", R4053 * Inputs!$B$7, 0)</f>
        <v>0</v>
      </c>
      <c r="V4053" s="2">
        <f>MAX(F4053 + P4053*Inputs!$B$15 - (Q4053/Inputs!$B$16) - U4053, 0)</f>
        <v>340</v>
      </c>
    </row>
    <row r="4054" spans="1:22" x14ac:dyDescent="0.3">
      <c r="A4054" s="1">
        <v>46191.833333333343</v>
      </c>
      <c r="B4054" s="2">
        <v>82.130342614727553</v>
      </c>
      <c r="C4054" s="2">
        <v>20.04335192067591</v>
      </c>
      <c r="D4054" s="2">
        <f t="shared" si="756"/>
        <v>41.159725344394893</v>
      </c>
      <c r="E4054" s="2">
        <f t="shared" si="757"/>
        <v>50.925449369604557</v>
      </c>
      <c r="F4054" s="2">
        <f t="shared" si="765"/>
        <v>340</v>
      </c>
      <c r="G4054" s="2">
        <f t="shared" si="766"/>
        <v>340</v>
      </c>
      <c r="H4054" s="2">
        <f>MIN(Inputs!$B$2, (Inputs!$B$14 - F4054)/Inputs!$B$15)</f>
        <v>0</v>
      </c>
      <c r="I4054" s="2">
        <f>MAX(MIN(Inputs!$B$2, F4054*Inputs!$B$16, Inputs!$B$14*Inputs!$B$4 - G4054), 0)</f>
        <v>0</v>
      </c>
      <c r="J4054" s="2">
        <f>MAX(MIN(Inputs!$B$2, F4054*Inputs!$B$16, (Inputs!$B$14-F4054)/Inputs!$B$15)*Inputs!$B$9, 0)</f>
        <v>0</v>
      </c>
      <c r="K4054" s="2">
        <f>MAX(E4054*Inputs!$B$5 - B4054 - Inputs!$B$8, 0) * H4054</f>
        <v>0</v>
      </c>
      <c r="L4054" s="2">
        <f>IF(B4054 &gt;= D4054*Inputs!$B$10, MAX(B4054 - E4054/Inputs!$B$5 - Inputs!$B$8, 0) * I4054, 0)</f>
        <v>0</v>
      </c>
      <c r="M4054" s="2">
        <f t="shared" si="758"/>
        <v>0</v>
      </c>
      <c r="N4054" s="3" t="str">
        <f t="shared" si="759"/>
        <v>Idle</v>
      </c>
      <c r="O4054" s="3" t="str">
        <f t="shared" si="767"/>
        <v>Idle</v>
      </c>
      <c r="P4054" s="2">
        <f t="shared" si="760"/>
        <v>0</v>
      </c>
      <c r="Q4054" s="2">
        <f t="shared" si="761"/>
        <v>0</v>
      </c>
      <c r="R4054" s="2">
        <f t="shared" si="762"/>
        <v>0</v>
      </c>
      <c r="S4054" s="2">
        <f t="shared" si="763"/>
        <v>0</v>
      </c>
      <c r="T4054" s="2">
        <f t="shared" si="764"/>
        <v>0</v>
      </c>
      <c r="U4054" s="2">
        <f>IF(O4054="Reg", R4054 * Inputs!$B$7, 0)</f>
        <v>0</v>
      </c>
      <c r="V4054" s="2">
        <f>MAX(F4054 + P4054*Inputs!$B$15 - (Q4054/Inputs!$B$16) - U4054, 0)</f>
        <v>340</v>
      </c>
    </row>
    <row r="4055" spans="1:22" x14ac:dyDescent="0.3">
      <c r="A4055" s="1">
        <v>46191.875</v>
      </c>
      <c r="B4055" s="2">
        <v>69.888674218193003</v>
      </c>
      <c r="C4055" s="2">
        <v>1.59597468301625</v>
      </c>
      <c r="D4055" s="2">
        <f t="shared" si="756"/>
        <v>41.159725344394893</v>
      </c>
      <c r="E4055" s="2">
        <f t="shared" si="757"/>
        <v>37.237058933816634</v>
      </c>
      <c r="F4055" s="2">
        <f t="shared" si="765"/>
        <v>340</v>
      </c>
      <c r="G4055" s="2">
        <f t="shared" si="766"/>
        <v>340</v>
      </c>
      <c r="H4055" s="2">
        <f>MIN(Inputs!$B$2, (Inputs!$B$14 - F4055)/Inputs!$B$15)</f>
        <v>0</v>
      </c>
      <c r="I4055" s="2">
        <f>MAX(MIN(Inputs!$B$2, F4055*Inputs!$B$16, Inputs!$B$14*Inputs!$B$4 - G4055), 0)</f>
        <v>0</v>
      </c>
      <c r="J4055" s="2">
        <f>MAX(MIN(Inputs!$B$2, F4055*Inputs!$B$16, (Inputs!$B$14-F4055)/Inputs!$B$15)*Inputs!$B$9, 0)</f>
        <v>0</v>
      </c>
      <c r="K4055" s="2">
        <f>MAX(E4055*Inputs!$B$5 - B4055 - Inputs!$B$8, 0) * H4055</f>
        <v>0</v>
      </c>
      <c r="L4055" s="2">
        <f>IF(B4055 &gt;= D4055*Inputs!$B$10, MAX(B4055 - E4055/Inputs!$B$5 - Inputs!$B$8, 0) * I4055, 0)</f>
        <v>0</v>
      </c>
      <c r="M4055" s="2">
        <f t="shared" si="758"/>
        <v>0</v>
      </c>
      <c r="N4055" s="3" t="str">
        <f t="shared" si="759"/>
        <v>Idle</v>
      </c>
      <c r="O4055" s="3" t="str">
        <f t="shared" si="767"/>
        <v>Idle</v>
      </c>
      <c r="P4055" s="2">
        <f t="shared" si="760"/>
        <v>0</v>
      </c>
      <c r="Q4055" s="2">
        <f t="shared" si="761"/>
        <v>0</v>
      </c>
      <c r="R4055" s="2">
        <f t="shared" si="762"/>
        <v>0</v>
      </c>
      <c r="S4055" s="2">
        <f t="shared" si="763"/>
        <v>0</v>
      </c>
      <c r="T4055" s="2">
        <f t="shared" si="764"/>
        <v>0</v>
      </c>
      <c r="U4055" s="2">
        <f>IF(O4055="Reg", R4055 * Inputs!$B$7, 0)</f>
        <v>0</v>
      </c>
      <c r="V4055" s="2">
        <f>MAX(F4055 + P4055*Inputs!$B$15 - (Q4055/Inputs!$B$16) - U4055, 0)</f>
        <v>340</v>
      </c>
    </row>
    <row r="4056" spans="1:22" x14ac:dyDescent="0.3">
      <c r="A4056" s="1">
        <v>46191.916666666657</v>
      </c>
      <c r="B4056" s="2">
        <v>61.964673997348569</v>
      </c>
      <c r="C4056" s="2">
        <v>4.6537291531597518</v>
      </c>
      <c r="D4056" s="2">
        <f t="shared" si="756"/>
        <v>41.159725344394893</v>
      </c>
      <c r="E4056" s="2">
        <f t="shared" si="757"/>
        <v>25.588946564117791</v>
      </c>
      <c r="F4056" s="2">
        <f t="shared" si="765"/>
        <v>340</v>
      </c>
      <c r="G4056" s="2">
        <f t="shared" si="766"/>
        <v>340</v>
      </c>
      <c r="H4056" s="2">
        <f>MIN(Inputs!$B$2, (Inputs!$B$14 - F4056)/Inputs!$B$15)</f>
        <v>0</v>
      </c>
      <c r="I4056" s="2">
        <f>MAX(MIN(Inputs!$B$2, F4056*Inputs!$B$16, Inputs!$B$14*Inputs!$B$4 - G4056), 0)</f>
        <v>0</v>
      </c>
      <c r="J4056" s="2">
        <f>MAX(MIN(Inputs!$B$2, F4056*Inputs!$B$16, (Inputs!$B$14-F4056)/Inputs!$B$15)*Inputs!$B$9, 0)</f>
        <v>0</v>
      </c>
      <c r="K4056" s="2">
        <f>MAX(E4056*Inputs!$B$5 - B4056 - Inputs!$B$8, 0) * H4056</f>
        <v>0</v>
      </c>
      <c r="L4056" s="2">
        <f>IF(B4056 &gt;= D4056*Inputs!$B$10, MAX(B4056 - E4056/Inputs!$B$5 - Inputs!$B$8, 0) * I4056, 0)</f>
        <v>0</v>
      </c>
      <c r="M4056" s="2">
        <f t="shared" si="758"/>
        <v>0</v>
      </c>
      <c r="N4056" s="3" t="str">
        <f t="shared" si="759"/>
        <v>Idle</v>
      </c>
      <c r="O4056" s="3" t="str">
        <f t="shared" si="767"/>
        <v>Idle</v>
      </c>
      <c r="P4056" s="2">
        <f t="shared" si="760"/>
        <v>0</v>
      </c>
      <c r="Q4056" s="2">
        <f t="shared" si="761"/>
        <v>0</v>
      </c>
      <c r="R4056" s="2">
        <f t="shared" si="762"/>
        <v>0</v>
      </c>
      <c r="S4056" s="2">
        <f t="shared" si="763"/>
        <v>0</v>
      </c>
      <c r="T4056" s="2">
        <f t="shared" si="764"/>
        <v>0</v>
      </c>
      <c r="U4056" s="2">
        <f>IF(O4056="Reg", R4056 * Inputs!$B$7, 0)</f>
        <v>0</v>
      </c>
      <c r="V4056" s="2">
        <f>MAX(F4056 + P4056*Inputs!$B$15 - (Q4056/Inputs!$B$16) - U4056, 0)</f>
        <v>340</v>
      </c>
    </row>
    <row r="4057" spans="1:22" x14ac:dyDescent="0.3">
      <c r="A4057" s="1">
        <v>46191.958333333343</v>
      </c>
      <c r="B4057" s="2">
        <v>44.972217056715749</v>
      </c>
      <c r="C4057" s="2">
        <v>4.0383825091915391</v>
      </c>
      <c r="D4057" s="2">
        <f t="shared" si="756"/>
        <v>41.159725344394893</v>
      </c>
      <c r="E4057" s="2">
        <f t="shared" si="757"/>
        <v>15.261500897893034</v>
      </c>
      <c r="F4057" s="2">
        <f t="shared" si="765"/>
        <v>340</v>
      </c>
      <c r="G4057" s="2">
        <f t="shared" si="766"/>
        <v>340</v>
      </c>
      <c r="H4057" s="2">
        <f>MIN(Inputs!$B$2, (Inputs!$B$14 - F4057)/Inputs!$B$15)</f>
        <v>0</v>
      </c>
      <c r="I4057" s="2">
        <f>MAX(MIN(Inputs!$B$2, F4057*Inputs!$B$16, Inputs!$B$14*Inputs!$B$4 - G4057), 0)</f>
        <v>0</v>
      </c>
      <c r="J4057" s="2">
        <f>MAX(MIN(Inputs!$B$2, F4057*Inputs!$B$16, (Inputs!$B$14-F4057)/Inputs!$B$15)*Inputs!$B$9, 0)</f>
        <v>0</v>
      </c>
      <c r="K4057" s="2">
        <f>MAX(E4057*Inputs!$B$5 - B4057 - Inputs!$B$8, 0) * H4057</f>
        <v>0</v>
      </c>
      <c r="L4057" s="2">
        <f>IF(B4057 &gt;= D4057*Inputs!$B$10, MAX(B4057 - E4057/Inputs!$B$5 - Inputs!$B$8, 0) * I4057, 0)</f>
        <v>0</v>
      </c>
      <c r="M4057" s="2">
        <f t="shared" si="758"/>
        <v>0</v>
      </c>
      <c r="N4057" s="3" t="str">
        <f t="shared" si="759"/>
        <v>Idle</v>
      </c>
      <c r="O4057" s="3" t="str">
        <f t="shared" si="767"/>
        <v>Idle</v>
      </c>
      <c r="P4057" s="2">
        <f t="shared" si="760"/>
        <v>0</v>
      </c>
      <c r="Q4057" s="2">
        <f t="shared" si="761"/>
        <v>0</v>
      </c>
      <c r="R4057" s="2">
        <f t="shared" si="762"/>
        <v>0</v>
      </c>
      <c r="S4057" s="2">
        <f t="shared" si="763"/>
        <v>0</v>
      </c>
      <c r="T4057" s="2">
        <f t="shared" si="764"/>
        <v>0</v>
      </c>
      <c r="U4057" s="2">
        <f>IF(O4057="Reg", R4057 * Inputs!$B$7, 0)</f>
        <v>0</v>
      </c>
      <c r="V4057" s="2">
        <f>MAX(F4057 + P4057*Inputs!$B$15 - (Q4057/Inputs!$B$16) - U4057, 0)</f>
        <v>340</v>
      </c>
    </row>
    <row r="4058" spans="1:22" x14ac:dyDescent="0.3">
      <c r="A4058" s="1">
        <v>46192</v>
      </c>
      <c r="B4058" s="2">
        <v>25.68545883690102</v>
      </c>
      <c r="C4058" s="2">
        <v>5.3445783234150381</v>
      </c>
      <c r="D4058" s="2">
        <f t="shared" si="756"/>
        <v>36.657908873832341</v>
      </c>
      <c r="E4058" s="2">
        <f t="shared" si="757"/>
        <v>7.7661313884404093</v>
      </c>
      <c r="F4058" s="2">
        <f t="shared" si="765"/>
        <v>340</v>
      </c>
      <c r="G4058" s="2">
        <f t="shared" si="766"/>
        <v>0</v>
      </c>
      <c r="H4058" s="2">
        <f>MIN(Inputs!$B$2, (Inputs!$B$14 - F4058)/Inputs!$B$15)</f>
        <v>0</v>
      </c>
      <c r="I4058" s="2">
        <f>MAX(MIN(Inputs!$B$2, F4058*Inputs!$B$16, Inputs!$B$14*Inputs!$B$4 - G4058), 0)</f>
        <v>170</v>
      </c>
      <c r="J4058" s="2">
        <f>MAX(MIN(Inputs!$B$2, F4058*Inputs!$B$16, (Inputs!$B$14-F4058)/Inputs!$B$15)*Inputs!$B$9, 0)</f>
        <v>0</v>
      </c>
      <c r="K4058" s="2">
        <f>MAX(E4058*Inputs!$B$5 - B4058 - Inputs!$B$8, 0) * H4058</f>
        <v>0</v>
      </c>
      <c r="L4058" s="2">
        <f>IF(B4058 &gt;= D4058*Inputs!$B$10, MAX(B4058 - E4058/Inputs!$B$5 - Inputs!$B$8, 0) * I4058, 0)</f>
        <v>0</v>
      </c>
      <c r="M4058" s="2">
        <f t="shared" si="758"/>
        <v>0</v>
      </c>
      <c r="N4058" s="3" t="str">
        <f t="shared" si="759"/>
        <v>Idle</v>
      </c>
      <c r="O4058" s="3" t="str">
        <f t="shared" si="767"/>
        <v>Idle</v>
      </c>
      <c r="P4058" s="2">
        <f t="shared" si="760"/>
        <v>0</v>
      </c>
      <c r="Q4058" s="2">
        <f t="shared" si="761"/>
        <v>0</v>
      </c>
      <c r="R4058" s="2">
        <f t="shared" si="762"/>
        <v>0</v>
      </c>
      <c r="S4058" s="2">
        <f t="shared" si="763"/>
        <v>0</v>
      </c>
      <c r="T4058" s="2">
        <f t="shared" si="764"/>
        <v>0</v>
      </c>
      <c r="U4058" s="2">
        <f>IF(O4058="Reg", R4058 * Inputs!$B$7, 0)</f>
        <v>0</v>
      </c>
      <c r="V4058" s="2">
        <f>MAX(F4058 + P4058*Inputs!$B$15 - (Q4058/Inputs!$B$16) - U4058, 0)</f>
        <v>340</v>
      </c>
    </row>
    <row r="4059" spans="1:22" x14ac:dyDescent="0.3">
      <c r="A4059" s="1">
        <v>46192.041666666657</v>
      </c>
      <c r="B4059" s="2">
        <v>20.91132949374143</v>
      </c>
      <c r="C4059" s="2">
        <v>57.251479264441713</v>
      </c>
      <c r="D4059" s="2">
        <f t="shared" si="756"/>
        <v>36.657908873832341</v>
      </c>
      <c r="E4059" s="2">
        <f t="shared" si="757"/>
        <v>3.4852215822902384</v>
      </c>
      <c r="F4059" s="2">
        <f t="shared" si="765"/>
        <v>340</v>
      </c>
      <c r="G4059" s="2">
        <f t="shared" si="766"/>
        <v>0</v>
      </c>
      <c r="H4059" s="2">
        <f>MIN(Inputs!$B$2, (Inputs!$B$14 - F4059)/Inputs!$B$15)</f>
        <v>0</v>
      </c>
      <c r="I4059" s="2">
        <f>MAX(MIN(Inputs!$B$2, F4059*Inputs!$B$16, Inputs!$B$14*Inputs!$B$4 - G4059), 0)</f>
        <v>170</v>
      </c>
      <c r="J4059" s="2">
        <f>MAX(MIN(Inputs!$B$2, F4059*Inputs!$B$16, (Inputs!$B$14-F4059)/Inputs!$B$15)*Inputs!$B$9, 0)</f>
        <v>0</v>
      </c>
      <c r="K4059" s="2">
        <f>MAX(E4059*Inputs!$B$5 - B4059 - Inputs!$B$8, 0) * H4059</f>
        <v>0</v>
      </c>
      <c r="L4059" s="2">
        <f>IF(B4059 &gt;= D4059*Inputs!$B$10, MAX(B4059 - E4059/Inputs!$B$5 - Inputs!$B$8, 0) * I4059, 0)</f>
        <v>0</v>
      </c>
      <c r="M4059" s="2">
        <f t="shared" si="758"/>
        <v>0</v>
      </c>
      <c r="N4059" s="3" t="str">
        <f t="shared" si="759"/>
        <v>Idle</v>
      </c>
      <c r="O4059" s="3" t="str">
        <f t="shared" si="767"/>
        <v>Idle</v>
      </c>
      <c r="P4059" s="2">
        <f t="shared" si="760"/>
        <v>0</v>
      </c>
      <c r="Q4059" s="2">
        <f t="shared" si="761"/>
        <v>0</v>
      </c>
      <c r="R4059" s="2">
        <f t="shared" si="762"/>
        <v>0</v>
      </c>
      <c r="S4059" s="2">
        <f t="shared" si="763"/>
        <v>0</v>
      </c>
      <c r="T4059" s="2">
        <f t="shared" si="764"/>
        <v>0</v>
      </c>
      <c r="U4059" s="2">
        <f>IF(O4059="Reg", R4059 * Inputs!$B$7, 0)</f>
        <v>0</v>
      </c>
      <c r="V4059" s="2">
        <f>MAX(F4059 + P4059*Inputs!$B$15 - (Q4059/Inputs!$B$16) - U4059, 0)</f>
        <v>340</v>
      </c>
    </row>
    <row r="4060" spans="1:22" x14ac:dyDescent="0.3">
      <c r="A4060" s="1">
        <v>46192.083333333343</v>
      </c>
      <c r="B4060" s="2">
        <v>0</v>
      </c>
      <c r="C4060" s="2">
        <v>15.542898316455959</v>
      </c>
      <c r="D4060" s="2">
        <f t="shared" si="756"/>
        <v>36.657908873832341</v>
      </c>
      <c r="E4060" s="2">
        <f t="shared" si="757"/>
        <v>0</v>
      </c>
      <c r="F4060" s="2">
        <f t="shared" si="765"/>
        <v>340</v>
      </c>
      <c r="G4060" s="2">
        <f t="shared" si="766"/>
        <v>0</v>
      </c>
      <c r="H4060" s="2">
        <f>MIN(Inputs!$B$2, (Inputs!$B$14 - F4060)/Inputs!$B$15)</f>
        <v>0</v>
      </c>
      <c r="I4060" s="2">
        <f>MAX(MIN(Inputs!$B$2, F4060*Inputs!$B$16, Inputs!$B$14*Inputs!$B$4 - G4060), 0)</f>
        <v>170</v>
      </c>
      <c r="J4060" s="2">
        <f>MAX(MIN(Inputs!$B$2, F4060*Inputs!$B$16, (Inputs!$B$14-F4060)/Inputs!$B$15)*Inputs!$B$9, 0)</f>
        <v>0</v>
      </c>
      <c r="K4060" s="2">
        <f>MAX(E4060*Inputs!$B$5 - B4060 - Inputs!$B$8, 0) * H4060</f>
        <v>0</v>
      </c>
      <c r="L4060" s="2">
        <f>IF(B4060 &gt;= D4060*Inputs!$B$10, MAX(B4060 - E4060/Inputs!$B$5 - Inputs!$B$8, 0) * I4060, 0)</f>
        <v>0</v>
      </c>
      <c r="M4060" s="2">
        <f t="shared" si="758"/>
        <v>0</v>
      </c>
      <c r="N4060" s="3" t="str">
        <f t="shared" si="759"/>
        <v>Idle</v>
      </c>
      <c r="O4060" s="3" t="str">
        <f t="shared" si="767"/>
        <v>Idle</v>
      </c>
      <c r="P4060" s="2">
        <f t="shared" si="760"/>
        <v>0</v>
      </c>
      <c r="Q4060" s="2">
        <f t="shared" si="761"/>
        <v>0</v>
      </c>
      <c r="R4060" s="2">
        <f t="shared" si="762"/>
        <v>0</v>
      </c>
      <c r="S4060" s="2">
        <f t="shared" si="763"/>
        <v>0</v>
      </c>
      <c r="T4060" s="2">
        <f t="shared" si="764"/>
        <v>0</v>
      </c>
      <c r="U4060" s="2">
        <f>IF(O4060="Reg", R4060 * Inputs!$B$7, 0)</f>
        <v>0</v>
      </c>
      <c r="V4060" s="2">
        <f>MAX(F4060 + P4060*Inputs!$B$15 - (Q4060/Inputs!$B$16) - U4060, 0)</f>
        <v>340</v>
      </c>
    </row>
    <row r="4061" spans="1:22" x14ac:dyDescent="0.3">
      <c r="A4061" s="1">
        <v>46192.125</v>
      </c>
      <c r="B4061" s="2">
        <v>0</v>
      </c>
      <c r="C4061" s="2">
        <v>6.3182567111813306</v>
      </c>
      <c r="D4061" s="2">
        <f t="shared" si="756"/>
        <v>36.657908873832341</v>
      </c>
      <c r="E4061" s="2">
        <f t="shared" si="757"/>
        <v>0</v>
      </c>
      <c r="F4061" s="2">
        <f t="shared" si="765"/>
        <v>340</v>
      </c>
      <c r="G4061" s="2">
        <f t="shared" si="766"/>
        <v>0</v>
      </c>
      <c r="H4061" s="2">
        <f>MIN(Inputs!$B$2, (Inputs!$B$14 - F4061)/Inputs!$B$15)</f>
        <v>0</v>
      </c>
      <c r="I4061" s="2">
        <f>MAX(MIN(Inputs!$B$2, F4061*Inputs!$B$16, Inputs!$B$14*Inputs!$B$4 - G4061), 0)</f>
        <v>170</v>
      </c>
      <c r="J4061" s="2">
        <f>MAX(MIN(Inputs!$B$2, F4061*Inputs!$B$16, (Inputs!$B$14-F4061)/Inputs!$B$15)*Inputs!$B$9, 0)</f>
        <v>0</v>
      </c>
      <c r="K4061" s="2">
        <f>MAX(E4061*Inputs!$B$5 - B4061 - Inputs!$B$8, 0) * H4061</f>
        <v>0</v>
      </c>
      <c r="L4061" s="2">
        <f>IF(B4061 &gt;= D4061*Inputs!$B$10, MAX(B4061 - E4061/Inputs!$B$5 - Inputs!$B$8, 0) * I4061, 0)</f>
        <v>0</v>
      </c>
      <c r="M4061" s="2">
        <f t="shared" si="758"/>
        <v>0</v>
      </c>
      <c r="N4061" s="3" t="str">
        <f t="shared" si="759"/>
        <v>Idle</v>
      </c>
      <c r="O4061" s="3" t="str">
        <f t="shared" si="767"/>
        <v>Idle</v>
      </c>
      <c r="P4061" s="2">
        <f t="shared" si="760"/>
        <v>0</v>
      </c>
      <c r="Q4061" s="2">
        <f t="shared" si="761"/>
        <v>0</v>
      </c>
      <c r="R4061" s="2">
        <f t="shared" si="762"/>
        <v>0</v>
      </c>
      <c r="S4061" s="2">
        <f t="shared" si="763"/>
        <v>0</v>
      </c>
      <c r="T4061" s="2">
        <f t="shared" si="764"/>
        <v>0</v>
      </c>
      <c r="U4061" s="2">
        <f>IF(O4061="Reg", R4061 * Inputs!$B$7, 0)</f>
        <v>0</v>
      </c>
      <c r="V4061" s="2">
        <f>MAX(F4061 + P4061*Inputs!$B$15 - (Q4061/Inputs!$B$16) - U4061, 0)</f>
        <v>340</v>
      </c>
    </row>
    <row r="4062" spans="1:22" x14ac:dyDescent="0.3">
      <c r="A4062" s="1">
        <v>46192.166666666657</v>
      </c>
      <c r="B4062" s="2">
        <v>0</v>
      </c>
      <c r="C4062" s="2">
        <v>12.741731068777989</v>
      </c>
      <c r="D4062" s="2">
        <f t="shared" si="756"/>
        <v>36.657908873832341</v>
      </c>
      <c r="E4062" s="2">
        <f t="shared" si="757"/>
        <v>0</v>
      </c>
      <c r="F4062" s="2">
        <f t="shared" si="765"/>
        <v>340</v>
      </c>
      <c r="G4062" s="2">
        <f t="shared" si="766"/>
        <v>0</v>
      </c>
      <c r="H4062" s="2">
        <f>MIN(Inputs!$B$2, (Inputs!$B$14 - F4062)/Inputs!$B$15)</f>
        <v>0</v>
      </c>
      <c r="I4062" s="2">
        <f>MAX(MIN(Inputs!$B$2, F4062*Inputs!$B$16, Inputs!$B$14*Inputs!$B$4 - G4062), 0)</f>
        <v>170</v>
      </c>
      <c r="J4062" s="2">
        <f>MAX(MIN(Inputs!$B$2, F4062*Inputs!$B$16, (Inputs!$B$14-F4062)/Inputs!$B$15)*Inputs!$B$9, 0)</f>
        <v>0</v>
      </c>
      <c r="K4062" s="2">
        <f>MAX(E4062*Inputs!$B$5 - B4062 - Inputs!$B$8, 0) * H4062</f>
        <v>0</v>
      </c>
      <c r="L4062" s="2">
        <f>IF(B4062 &gt;= D4062*Inputs!$B$10, MAX(B4062 - E4062/Inputs!$B$5 - Inputs!$B$8, 0) * I4062, 0)</f>
        <v>0</v>
      </c>
      <c r="M4062" s="2">
        <f t="shared" si="758"/>
        <v>0</v>
      </c>
      <c r="N4062" s="3" t="str">
        <f t="shared" si="759"/>
        <v>Idle</v>
      </c>
      <c r="O4062" s="3" t="str">
        <f t="shared" si="767"/>
        <v>Idle</v>
      </c>
      <c r="P4062" s="2">
        <f t="shared" si="760"/>
        <v>0</v>
      </c>
      <c r="Q4062" s="2">
        <f t="shared" si="761"/>
        <v>0</v>
      </c>
      <c r="R4062" s="2">
        <f t="shared" si="762"/>
        <v>0</v>
      </c>
      <c r="S4062" s="2">
        <f t="shared" si="763"/>
        <v>0</v>
      </c>
      <c r="T4062" s="2">
        <f t="shared" si="764"/>
        <v>0</v>
      </c>
      <c r="U4062" s="2">
        <f>IF(O4062="Reg", R4062 * Inputs!$B$7, 0)</f>
        <v>0</v>
      </c>
      <c r="V4062" s="2">
        <f>MAX(F4062 + P4062*Inputs!$B$15 - (Q4062/Inputs!$B$16) - U4062, 0)</f>
        <v>340</v>
      </c>
    </row>
    <row r="4063" spans="1:22" x14ac:dyDescent="0.3">
      <c r="A4063" s="1">
        <v>46192.208333333343</v>
      </c>
      <c r="B4063" s="2">
        <v>0</v>
      </c>
      <c r="C4063" s="2">
        <v>3.7208936849888672</v>
      </c>
      <c r="D4063" s="2">
        <f t="shared" si="756"/>
        <v>36.657908873832341</v>
      </c>
      <c r="E4063" s="2">
        <f t="shared" si="757"/>
        <v>0</v>
      </c>
      <c r="F4063" s="2">
        <f t="shared" si="765"/>
        <v>340</v>
      </c>
      <c r="G4063" s="2">
        <f t="shared" si="766"/>
        <v>0</v>
      </c>
      <c r="H4063" s="2">
        <f>MIN(Inputs!$B$2, (Inputs!$B$14 - F4063)/Inputs!$B$15)</f>
        <v>0</v>
      </c>
      <c r="I4063" s="2">
        <f>MAX(MIN(Inputs!$B$2, F4063*Inputs!$B$16, Inputs!$B$14*Inputs!$B$4 - G4063), 0)</f>
        <v>170</v>
      </c>
      <c r="J4063" s="2">
        <f>MAX(MIN(Inputs!$B$2, F4063*Inputs!$B$16, (Inputs!$B$14-F4063)/Inputs!$B$15)*Inputs!$B$9, 0)</f>
        <v>0</v>
      </c>
      <c r="K4063" s="2">
        <f>MAX(E4063*Inputs!$B$5 - B4063 - Inputs!$B$8, 0) * H4063</f>
        <v>0</v>
      </c>
      <c r="L4063" s="2">
        <f>IF(B4063 &gt;= D4063*Inputs!$B$10, MAX(B4063 - E4063/Inputs!$B$5 - Inputs!$B$8, 0) * I4063, 0)</f>
        <v>0</v>
      </c>
      <c r="M4063" s="2">
        <f t="shared" si="758"/>
        <v>0</v>
      </c>
      <c r="N4063" s="3" t="str">
        <f t="shared" si="759"/>
        <v>Idle</v>
      </c>
      <c r="O4063" s="3" t="str">
        <f t="shared" si="767"/>
        <v>Idle</v>
      </c>
      <c r="P4063" s="2">
        <f t="shared" si="760"/>
        <v>0</v>
      </c>
      <c r="Q4063" s="2">
        <f t="shared" si="761"/>
        <v>0</v>
      </c>
      <c r="R4063" s="2">
        <f t="shared" si="762"/>
        <v>0</v>
      </c>
      <c r="S4063" s="2">
        <f t="shared" si="763"/>
        <v>0</v>
      </c>
      <c r="T4063" s="2">
        <f t="shared" si="764"/>
        <v>0</v>
      </c>
      <c r="U4063" s="2">
        <f>IF(O4063="Reg", R4063 * Inputs!$B$7, 0)</f>
        <v>0</v>
      </c>
      <c r="V4063" s="2">
        <f>MAX(F4063 + P4063*Inputs!$B$15 - (Q4063/Inputs!$B$16) - U4063, 0)</f>
        <v>340</v>
      </c>
    </row>
    <row r="4064" spans="1:22" x14ac:dyDescent="0.3">
      <c r="A4064" s="1">
        <v>46192.25</v>
      </c>
      <c r="B4064" s="2">
        <v>0</v>
      </c>
      <c r="C4064" s="2">
        <v>23.97253304923996</v>
      </c>
      <c r="D4064" s="2">
        <f t="shared" si="756"/>
        <v>36.657908873832341</v>
      </c>
      <c r="E4064" s="2">
        <f t="shared" si="757"/>
        <v>1.4043802981523106</v>
      </c>
      <c r="F4064" s="2">
        <f t="shared" si="765"/>
        <v>340</v>
      </c>
      <c r="G4064" s="2">
        <f t="shared" si="766"/>
        <v>0</v>
      </c>
      <c r="H4064" s="2">
        <f>MIN(Inputs!$B$2, (Inputs!$B$14 - F4064)/Inputs!$B$15)</f>
        <v>0</v>
      </c>
      <c r="I4064" s="2">
        <f>MAX(MIN(Inputs!$B$2, F4064*Inputs!$B$16, Inputs!$B$14*Inputs!$B$4 - G4064), 0)</f>
        <v>170</v>
      </c>
      <c r="J4064" s="2">
        <f>MAX(MIN(Inputs!$B$2, F4064*Inputs!$B$16, (Inputs!$B$14-F4064)/Inputs!$B$15)*Inputs!$B$9, 0)</f>
        <v>0</v>
      </c>
      <c r="K4064" s="2">
        <f>MAX(E4064*Inputs!$B$5 - B4064 - Inputs!$B$8, 0) * H4064</f>
        <v>0</v>
      </c>
      <c r="L4064" s="2">
        <f>IF(B4064 &gt;= D4064*Inputs!$B$10, MAX(B4064 - E4064/Inputs!$B$5 - Inputs!$B$8, 0) * I4064, 0)</f>
        <v>0</v>
      </c>
      <c r="M4064" s="2">
        <f t="shared" si="758"/>
        <v>0</v>
      </c>
      <c r="N4064" s="3" t="str">
        <f t="shared" si="759"/>
        <v>Idle</v>
      </c>
      <c r="O4064" s="3" t="str">
        <f t="shared" si="767"/>
        <v>Idle</v>
      </c>
      <c r="P4064" s="2">
        <f t="shared" si="760"/>
        <v>0</v>
      </c>
      <c r="Q4064" s="2">
        <f t="shared" si="761"/>
        <v>0</v>
      </c>
      <c r="R4064" s="2">
        <f t="shared" si="762"/>
        <v>0</v>
      </c>
      <c r="S4064" s="2">
        <f t="shared" si="763"/>
        <v>0</v>
      </c>
      <c r="T4064" s="2">
        <f t="shared" si="764"/>
        <v>0</v>
      </c>
      <c r="U4064" s="2">
        <f>IF(O4064="Reg", R4064 * Inputs!$B$7, 0)</f>
        <v>0</v>
      </c>
      <c r="V4064" s="2">
        <f>MAX(F4064 + P4064*Inputs!$B$15 - (Q4064/Inputs!$B$16) - U4064, 0)</f>
        <v>340</v>
      </c>
    </row>
    <row r="4065" spans="1:22" x14ac:dyDescent="0.3">
      <c r="A4065" s="1">
        <v>46192.291666666657</v>
      </c>
      <c r="B4065" s="2">
        <v>0</v>
      </c>
      <c r="C4065" s="2">
        <v>40.921240476643142</v>
      </c>
      <c r="D4065" s="2">
        <f t="shared" si="756"/>
        <v>36.657908873832341</v>
      </c>
      <c r="E4065" s="2">
        <f t="shared" si="757"/>
        <v>4.5127968622872174</v>
      </c>
      <c r="F4065" s="2">
        <f t="shared" si="765"/>
        <v>340</v>
      </c>
      <c r="G4065" s="2">
        <f t="shared" si="766"/>
        <v>0</v>
      </c>
      <c r="H4065" s="2">
        <f>MIN(Inputs!$B$2, (Inputs!$B$14 - F4065)/Inputs!$B$15)</f>
        <v>0</v>
      </c>
      <c r="I4065" s="2">
        <f>MAX(MIN(Inputs!$B$2, F4065*Inputs!$B$16, Inputs!$B$14*Inputs!$B$4 - G4065), 0)</f>
        <v>170</v>
      </c>
      <c r="J4065" s="2">
        <f>MAX(MIN(Inputs!$B$2, F4065*Inputs!$B$16, (Inputs!$B$14-F4065)/Inputs!$B$15)*Inputs!$B$9, 0)</f>
        <v>0</v>
      </c>
      <c r="K4065" s="2">
        <f>MAX(E4065*Inputs!$B$5 - B4065 - Inputs!$B$8, 0) * H4065</f>
        <v>0</v>
      </c>
      <c r="L4065" s="2">
        <f>IF(B4065 &gt;= D4065*Inputs!$B$10, MAX(B4065 - E4065/Inputs!$B$5 - Inputs!$B$8, 0) * I4065, 0)</f>
        <v>0</v>
      </c>
      <c r="M4065" s="2">
        <f t="shared" si="758"/>
        <v>0</v>
      </c>
      <c r="N4065" s="3" t="str">
        <f t="shared" si="759"/>
        <v>Idle</v>
      </c>
      <c r="O4065" s="3" t="str">
        <f t="shared" si="767"/>
        <v>Idle</v>
      </c>
      <c r="P4065" s="2">
        <f t="shared" si="760"/>
        <v>0</v>
      </c>
      <c r="Q4065" s="2">
        <f t="shared" si="761"/>
        <v>0</v>
      </c>
      <c r="R4065" s="2">
        <f t="shared" si="762"/>
        <v>0</v>
      </c>
      <c r="S4065" s="2">
        <f t="shared" si="763"/>
        <v>0</v>
      </c>
      <c r="T4065" s="2">
        <f t="shared" si="764"/>
        <v>0</v>
      </c>
      <c r="U4065" s="2">
        <f>IF(O4065="Reg", R4065 * Inputs!$B$7, 0)</f>
        <v>0</v>
      </c>
      <c r="V4065" s="2">
        <f>MAX(F4065 + P4065*Inputs!$B$15 - (Q4065/Inputs!$B$16) - U4065, 0)</f>
        <v>340</v>
      </c>
    </row>
    <row r="4066" spans="1:22" x14ac:dyDescent="0.3">
      <c r="A4066" s="1">
        <v>46192.333333333343</v>
      </c>
      <c r="B4066" s="2">
        <v>0</v>
      </c>
      <c r="C4066" s="2">
        <v>4.7068116911609756</v>
      </c>
      <c r="D4066" s="2">
        <f t="shared" si="756"/>
        <v>36.657908873832341</v>
      </c>
      <c r="E4066" s="2">
        <f t="shared" si="757"/>
        <v>12.130985339370271</v>
      </c>
      <c r="F4066" s="2">
        <f t="shared" si="765"/>
        <v>340</v>
      </c>
      <c r="G4066" s="2">
        <f t="shared" si="766"/>
        <v>0</v>
      </c>
      <c r="H4066" s="2">
        <f>MIN(Inputs!$B$2, (Inputs!$B$14 - F4066)/Inputs!$B$15)</f>
        <v>0</v>
      </c>
      <c r="I4066" s="2">
        <f>MAX(MIN(Inputs!$B$2, F4066*Inputs!$B$16, Inputs!$B$14*Inputs!$B$4 - G4066), 0)</f>
        <v>170</v>
      </c>
      <c r="J4066" s="2">
        <f>MAX(MIN(Inputs!$B$2, F4066*Inputs!$B$16, (Inputs!$B$14-F4066)/Inputs!$B$15)*Inputs!$B$9, 0)</f>
        <v>0</v>
      </c>
      <c r="K4066" s="2">
        <f>MAX(E4066*Inputs!$B$5 - B4066 - Inputs!$B$8, 0) * H4066</f>
        <v>0</v>
      </c>
      <c r="L4066" s="2">
        <f>IF(B4066 &gt;= D4066*Inputs!$B$10, MAX(B4066 - E4066/Inputs!$B$5 - Inputs!$B$8, 0) * I4066, 0)</f>
        <v>0</v>
      </c>
      <c r="M4066" s="2">
        <f t="shared" si="758"/>
        <v>0</v>
      </c>
      <c r="N4066" s="3" t="str">
        <f t="shared" si="759"/>
        <v>Idle</v>
      </c>
      <c r="O4066" s="3" t="str">
        <f t="shared" si="767"/>
        <v>Idle</v>
      </c>
      <c r="P4066" s="2">
        <f t="shared" si="760"/>
        <v>0</v>
      </c>
      <c r="Q4066" s="2">
        <f t="shared" si="761"/>
        <v>0</v>
      </c>
      <c r="R4066" s="2">
        <f t="shared" si="762"/>
        <v>0</v>
      </c>
      <c r="S4066" s="2">
        <f t="shared" si="763"/>
        <v>0</v>
      </c>
      <c r="T4066" s="2">
        <f t="shared" si="764"/>
        <v>0</v>
      </c>
      <c r="U4066" s="2">
        <f>IF(O4066="Reg", R4066 * Inputs!$B$7, 0)</f>
        <v>0</v>
      </c>
      <c r="V4066" s="2">
        <f>MAX(F4066 + P4066*Inputs!$B$15 - (Q4066/Inputs!$B$16) - U4066, 0)</f>
        <v>340</v>
      </c>
    </row>
    <row r="4067" spans="1:22" x14ac:dyDescent="0.3">
      <c r="A4067" s="1">
        <v>46192.375</v>
      </c>
      <c r="B4067" s="2">
        <v>0</v>
      </c>
      <c r="C4067" s="2">
        <v>2.4125429750104179</v>
      </c>
      <c r="D4067" s="2">
        <f t="shared" si="756"/>
        <v>36.657908873832341</v>
      </c>
      <c r="E4067" s="2">
        <f t="shared" si="757"/>
        <v>22.159871923257167</v>
      </c>
      <c r="F4067" s="2">
        <f t="shared" si="765"/>
        <v>340</v>
      </c>
      <c r="G4067" s="2">
        <f t="shared" si="766"/>
        <v>0</v>
      </c>
      <c r="H4067" s="2">
        <f>MIN(Inputs!$B$2, (Inputs!$B$14 - F4067)/Inputs!$B$15)</f>
        <v>0</v>
      </c>
      <c r="I4067" s="2">
        <f>MAX(MIN(Inputs!$B$2, F4067*Inputs!$B$16, Inputs!$B$14*Inputs!$B$4 - G4067), 0)</f>
        <v>170</v>
      </c>
      <c r="J4067" s="2">
        <f>MAX(MIN(Inputs!$B$2, F4067*Inputs!$B$16, (Inputs!$B$14-F4067)/Inputs!$B$15)*Inputs!$B$9, 0)</f>
        <v>0</v>
      </c>
      <c r="K4067" s="2">
        <f>MAX(E4067*Inputs!$B$5 - B4067 - Inputs!$B$8, 0) * H4067</f>
        <v>0</v>
      </c>
      <c r="L4067" s="2">
        <f>IF(B4067 &gt;= D4067*Inputs!$B$10, MAX(B4067 - E4067/Inputs!$B$5 - Inputs!$B$8, 0) * I4067, 0)</f>
        <v>0</v>
      </c>
      <c r="M4067" s="2">
        <f t="shared" si="758"/>
        <v>0</v>
      </c>
      <c r="N4067" s="3" t="str">
        <f t="shared" si="759"/>
        <v>Idle</v>
      </c>
      <c r="O4067" s="3" t="str">
        <f t="shared" si="767"/>
        <v>Idle</v>
      </c>
      <c r="P4067" s="2">
        <f t="shared" si="760"/>
        <v>0</v>
      </c>
      <c r="Q4067" s="2">
        <f t="shared" si="761"/>
        <v>0</v>
      </c>
      <c r="R4067" s="2">
        <f t="shared" si="762"/>
        <v>0</v>
      </c>
      <c r="S4067" s="2">
        <f t="shared" si="763"/>
        <v>0</v>
      </c>
      <c r="T4067" s="2">
        <f t="shared" si="764"/>
        <v>0</v>
      </c>
      <c r="U4067" s="2">
        <f>IF(O4067="Reg", R4067 * Inputs!$B$7, 0)</f>
        <v>0</v>
      </c>
      <c r="V4067" s="2">
        <f>MAX(F4067 + P4067*Inputs!$B$15 - (Q4067/Inputs!$B$16) - U4067, 0)</f>
        <v>340</v>
      </c>
    </row>
    <row r="4068" spans="1:22" x14ac:dyDescent="0.3">
      <c r="A4068" s="1">
        <v>46192.416666666657</v>
      </c>
      <c r="B4068" s="2">
        <v>0</v>
      </c>
      <c r="C4068" s="2">
        <v>8.2825309627519239</v>
      </c>
      <c r="D4068" s="2">
        <f t="shared" si="756"/>
        <v>36.657908873832341</v>
      </c>
      <c r="E4068" s="2">
        <f t="shared" si="757"/>
        <v>34.16234657140847</v>
      </c>
      <c r="F4068" s="2">
        <f t="shared" si="765"/>
        <v>340</v>
      </c>
      <c r="G4068" s="2">
        <f t="shared" si="766"/>
        <v>0</v>
      </c>
      <c r="H4068" s="2">
        <f>MIN(Inputs!$B$2, (Inputs!$B$14 - F4068)/Inputs!$B$15)</f>
        <v>0</v>
      </c>
      <c r="I4068" s="2">
        <f>MAX(MIN(Inputs!$B$2, F4068*Inputs!$B$16, Inputs!$B$14*Inputs!$B$4 - G4068), 0)</f>
        <v>170</v>
      </c>
      <c r="J4068" s="2">
        <f>MAX(MIN(Inputs!$B$2, F4068*Inputs!$B$16, (Inputs!$B$14-F4068)/Inputs!$B$15)*Inputs!$B$9, 0)</f>
        <v>0</v>
      </c>
      <c r="K4068" s="2">
        <f>MAX(E4068*Inputs!$B$5 - B4068 - Inputs!$B$8, 0) * H4068</f>
        <v>0</v>
      </c>
      <c r="L4068" s="2">
        <f>IF(B4068 &gt;= D4068*Inputs!$B$10, MAX(B4068 - E4068/Inputs!$B$5 - Inputs!$B$8, 0) * I4068, 0)</f>
        <v>0</v>
      </c>
      <c r="M4068" s="2">
        <f t="shared" si="758"/>
        <v>0</v>
      </c>
      <c r="N4068" s="3" t="str">
        <f t="shared" si="759"/>
        <v>Idle</v>
      </c>
      <c r="O4068" s="3" t="str">
        <f t="shared" si="767"/>
        <v>Idle</v>
      </c>
      <c r="P4068" s="2">
        <f t="shared" si="760"/>
        <v>0</v>
      </c>
      <c r="Q4068" s="2">
        <f t="shared" si="761"/>
        <v>0</v>
      </c>
      <c r="R4068" s="2">
        <f t="shared" si="762"/>
        <v>0</v>
      </c>
      <c r="S4068" s="2">
        <f t="shared" si="763"/>
        <v>0</v>
      </c>
      <c r="T4068" s="2">
        <f t="shared" si="764"/>
        <v>0</v>
      </c>
      <c r="U4068" s="2">
        <f>IF(O4068="Reg", R4068 * Inputs!$B$7, 0)</f>
        <v>0</v>
      </c>
      <c r="V4068" s="2">
        <f>MAX(F4068 + P4068*Inputs!$B$15 - (Q4068/Inputs!$B$16) - U4068, 0)</f>
        <v>340</v>
      </c>
    </row>
    <row r="4069" spans="1:22" x14ac:dyDescent="0.3">
      <c r="A4069" s="1">
        <v>46192.458333333343</v>
      </c>
      <c r="B4069" s="2">
        <v>8.4262817889138635</v>
      </c>
      <c r="C4069" s="2">
        <v>21.273807799675119</v>
      </c>
      <c r="D4069" s="2">
        <f t="shared" si="756"/>
        <v>36.657908873832341</v>
      </c>
      <c r="E4069" s="2">
        <f t="shared" si="757"/>
        <v>48.798049285732397</v>
      </c>
      <c r="F4069" s="2">
        <f t="shared" si="765"/>
        <v>340</v>
      </c>
      <c r="G4069" s="2">
        <f t="shared" si="766"/>
        <v>0</v>
      </c>
      <c r="H4069" s="2">
        <f>MIN(Inputs!$B$2, (Inputs!$B$14 - F4069)/Inputs!$B$15)</f>
        <v>0</v>
      </c>
      <c r="I4069" s="2">
        <f>MAX(MIN(Inputs!$B$2, F4069*Inputs!$B$16, Inputs!$B$14*Inputs!$B$4 - G4069), 0)</f>
        <v>170</v>
      </c>
      <c r="J4069" s="2">
        <f>MAX(MIN(Inputs!$B$2, F4069*Inputs!$B$16, (Inputs!$B$14-F4069)/Inputs!$B$15)*Inputs!$B$9, 0)</f>
        <v>0</v>
      </c>
      <c r="K4069" s="2">
        <f>MAX(E4069*Inputs!$B$5 - B4069 - Inputs!$B$8, 0) * H4069</f>
        <v>0</v>
      </c>
      <c r="L4069" s="2">
        <f>IF(B4069 &gt;= D4069*Inputs!$B$10, MAX(B4069 - E4069/Inputs!$B$5 - Inputs!$B$8, 0) * I4069, 0)</f>
        <v>0</v>
      </c>
      <c r="M4069" s="2">
        <f t="shared" si="758"/>
        <v>0</v>
      </c>
      <c r="N4069" s="3" t="str">
        <f t="shared" si="759"/>
        <v>Idle</v>
      </c>
      <c r="O4069" s="3" t="str">
        <f t="shared" si="767"/>
        <v>Idle</v>
      </c>
      <c r="P4069" s="2">
        <f t="shared" si="760"/>
        <v>0</v>
      </c>
      <c r="Q4069" s="2">
        <f t="shared" si="761"/>
        <v>0</v>
      </c>
      <c r="R4069" s="2">
        <f t="shared" si="762"/>
        <v>0</v>
      </c>
      <c r="S4069" s="2">
        <f t="shared" si="763"/>
        <v>0</v>
      </c>
      <c r="T4069" s="2">
        <f t="shared" si="764"/>
        <v>0</v>
      </c>
      <c r="U4069" s="2">
        <f>IF(O4069="Reg", R4069 * Inputs!$B$7, 0)</f>
        <v>0</v>
      </c>
      <c r="V4069" s="2">
        <f>MAX(F4069 + P4069*Inputs!$B$15 - (Q4069/Inputs!$B$16) - U4069, 0)</f>
        <v>340</v>
      </c>
    </row>
    <row r="4070" spans="1:22" x14ac:dyDescent="0.3">
      <c r="A4070" s="1">
        <v>46192.5</v>
      </c>
      <c r="B4070" s="2">
        <v>18.650499384809439</v>
      </c>
      <c r="C4070" s="2">
        <v>20.91989515836428</v>
      </c>
      <c r="D4070" s="2">
        <f t="shared" si="756"/>
        <v>36.657908873832341</v>
      </c>
      <c r="E4070" s="2">
        <f t="shared" si="757"/>
        <v>62.942842585518953</v>
      </c>
      <c r="F4070" s="2">
        <f t="shared" si="765"/>
        <v>340</v>
      </c>
      <c r="G4070" s="2">
        <f t="shared" si="766"/>
        <v>0</v>
      </c>
      <c r="H4070" s="2">
        <f>MIN(Inputs!$B$2, (Inputs!$B$14 - F4070)/Inputs!$B$15)</f>
        <v>0</v>
      </c>
      <c r="I4070" s="2">
        <f>MAX(MIN(Inputs!$B$2, F4070*Inputs!$B$16, Inputs!$B$14*Inputs!$B$4 - G4070), 0)</f>
        <v>170</v>
      </c>
      <c r="J4070" s="2">
        <f>MAX(MIN(Inputs!$B$2, F4070*Inputs!$B$16, (Inputs!$B$14-F4070)/Inputs!$B$15)*Inputs!$B$9, 0)</f>
        <v>0</v>
      </c>
      <c r="K4070" s="2">
        <f>MAX(E4070*Inputs!$B$5 - B4070 - Inputs!$B$8, 0) * H4070</f>
        <v>0</v>
      </c>
      <c r="L4070" s="2">
        <f>IF(B4070 &gt;= D4070*Inputs!$B$10, MAX(B4070 - E4070/Inputs!$B$5 - Inputs!$B$8, 0) * I4070, 0)</f>
        <v>0</v>
      </c>
      <c r="M4070" s="2">
        <f t="shared" si="758"/>
        <v>0</v>
      </c>
      <c r="N4070" s="3" t="str">
        <f t="shared" si="759"/>
        <v>Idle</v>
      </c>
      <c r="O4070" s="3" t="str">
        <f t="shared" si="767"/>
        <v>Idle</v>
      </c>
      <c r="P4070" s="2">
        <f t="shared" si="760"/>
        <v>0</v>
      </c>
      <c r="Q4070" s="2">
        <f t="shared" si="761"/>
        <v>0</v>
      </c>
      <c r="R4070" s="2">
        <f t="shared" si="762"/>
        <v>0</v>
      </c>
      <c r="S4070" s="2">
        <f t="shared" si="763"/>
        <v>0</v>
      </c>
      <c r="T4070" s="2">
        <f t="shared" si="764"/>
        <v>0</v>
      </c>
      <c r="U4070" s="2">
        <f>IF(O4070="Reg", R4070 * Inputs!$B$7, 0)</f>
        <v>0</v>
      </c>
      <c r="V4070" s="2">
        <f>MAX(F4070 + P4070*Inputs!$B$15 - (Q4070/Inputs!$B$16) - U4070, 0)</f>
        <v>340</v>
      </c>
    </row>
    <row r="4071" spans="1:22" x14ac:dyDescent="0.3">
      <c r="A4071" s="1">
        <v>46192.541666666657</v>
      </c>
      <c r="B4071" s="2">
        <v>45.709130862498327</v>
      </c>
      <c r="C4071" s="2">
        <v>29.34028655074086</v>
      </c>
      <c r="D4071" s="2">
        <f t="shared" si="756"/>
        <v>36.657908873832341</v>
      </c>
      <c r="E4071" s="2">
        <f t="shared" si="757"/>
        <v>74.619681165269824</v>
      </c>
      <c r="F4071" s="2">
        <f t="shared" si="765"/>
        <v>340</v>
      </c>
      <c r="G4071" s="2">
        <f t="shared" si="766"/>
        <v>0</v>
      </c>
      <c r="H4071" s="2">
        <f>MIN(Inputs!$B$2, (Inputs!$B$14 - F4071)/Inputs!$B$15)</f>
        <v>0</v>
      </c>
      <c r="I4071" s="2">
        <f>MAX(MIN(Inputs!$B$2, F4071*Inputs!$B$16, Inputs!$B$14*Inputs!$B$4 - G4071), 0)</f>
        <v>170</v>
      </c>
      <c r="J4071" s="2">
        <f>MAX(MIN(Inputs!$B$2, F4071*Inputs!$B$16, (Inputs!$B$14-F4071)/Inputs!$B$15)*Inputs!$B$9, 0)</f>
        <v>0</v>
      </c>
      <c r="K4071" s="2">
        <f>MAX(E4071*Inputs!$B$5 - B4071 - Inputs!$B$8, 0) * H4071</f>
        <v>0</v>
      </c>
      <c r="L4071" s="2">
        <f>IF(B4071 &gt;= D4071*Inputs!$B$10, MAX(B4071 - E4071/Inputs!$B$5 - Inputs!$B$8, 0) * I4071, 0)</f>
        <v>0</v>
      </c>
      <c r="M4071" s="2">
        <f t="shared" si="758"/>
        <v>0</v>
      </c>
      <c r="N4071" s="3" t="str">
        <f t="shared" si="759"/>
        <v>Idle</v>
      </c>
      <c r="O4071" s="3" t="str">
        <f t="shared" si="767"/>
        <v>Idle</v>
      </c>
      <c r="P4071" s="2">
        <f t="shared" si="760"/>
        <v>0</v>
      </c>
      <c r="Q4071" s="2">
        <f t="shared" si="761"/>
        <v>0</v>
      </c>
      <c r="R4071" s="2">
        <f t="shared" si="762"/>
        <v>0</v>
      </c>
      <c r="S4071" s="2">
        <f t="shared" si="763"/>
        <v>0</v>
      </c>
      <c r="T4071" s="2">
        <f t="shared" si="764"/>
        <v>0</v>
      </c>
      <c r="U4071" s="2">
        <f>IF(O4071="Reg", R4071 * Inputs!$B$7, 0)</f>
        <v>0</v>
      </c>
      <c r="V4071" s="2">
        <f>MAX(F4071 + P4071*Inputs!$B$15 - (Q4071/Inputs!$B$16) - U4071, 0)</f>
        <v>340</v>
      </c>
    </row>
    <row r="4072" spans="1:22" x14ac:dyDescent="0.3">
      <c r="A4072" s="1">
        <v>46192.583333333343</v>
      </c>
      <c r="B4072" s="2">
        <v>60.173319503321373</v>
      </c>
      <c r="C4072" s="2">
        <v>14.26614007459553</v>
      </c>
      <c r="D4072" s="2">
        <f t="shared" si="756"/>
        <v>36.657908873832341</v>
      </c>
      <c r="E4072" s="2">
        <f t="shared" si="757"/>
        <v>82.621583797098239</v>
      </c>
      <c r="F4072" s="2">
        <f t="shared" si="765"/>
        <v>340</v>
      </c>
      <c r="G4072" s="2">
        <f t="shared" si="766"/>
        <v>0</v>
      </c>
      <c r="H4072" s="2">
        <f>MIN(Inputs!$B$2, (Inputs!$B$14 - F4072)/Inputs!$B$15)</f>
        <v>0</v>
      </c>
      <c r="I4072" s="2">
        <f>MAX(MIN(Inputs!$B$2, F4072*Inputs!$B$16, Inputs!$B$14*Inputs!$B$4 - G4072), 0)</f>
        <v>170</v>
      </c>
      <c r="J4072" s="2">
        <f>MAX(MIN(Inputs!$B$2, F4072*Inputs!$B$16, (Inputs!$B$14-F4072)/Inputs!$B$15)*Inputs!$B$9, 0)</f>
        <v>0</v>
      </c>
      <c r="K4072" s="2">
        <f>MAX(E4072*Inputs!$B$5 - B4072 - Inputs!$B$8, 0) * H4072</f>
        <v>0</v>
      </c>
      <c r="L4072" s="2">
        <f>IF(B4072 &gt;= D4072*Inputs!$B$10, MAX(B4072 - E4072/Inputs!$B$5 - Inputs!$B$8, 0) * I4072, 0)</f>
        <v>0</v>
      </c>
      <c r="M4072" s="2">
        <f t="shared" si="758"/>
        <v>0</v>
      </c>
      <c r="N4072" s="3" t="str">
        <f t="shared" si="759"/>
        <v>Idle</v>
      </c>
      <c r="O4072" s="3" t="str">
        <f t="shared" si="767"/>
        <v>Idle</v>
      </c>
      <c r="P4072" s="2">
        <f t="shared" si="760"/>
        <v>0</v>
      </c>
      <c r="Q4072" s="2">
        <f t="shared" si="761"/>
        <v>0</v>
      </c>
      <c r="R4072" s="2">
        <f t="shared" si="762"/>
        <v>0</v>
      </c>
      <c r="S4072" s="2">
        <f t="shared" si="763"/>
        <v>0</v>
      </c>
      <c r="T4072" s="2">
        <f t="shared" si="764"/>
        <v>0</v>
      </c>
      <c r="U4072" s="2">
        <f>IF(O4072="Reg", R4072 * Inputs!$B$7, 0)</f>
        <v>0</v>
      </c>
      <c r="V4072" s="2">
        <f>MAX(F4072 + P4072*Inputs!$B$15 - (Q4072/Inputs!$B$16) - U4072, 0)</f>
        <v>340</v>
      </c>
    </row>
    <row r="4073" spans="1:22" x14ac:dyDescent="0.3">
      <c r="A4073" s="1">
        <v>46192.625</v>
      </c>
      <c r="B4073" s="2">
        <v>72.014847888907795</v>
      </c>
      <c r="C4073" s="2">
        <v>2.6333011502358059</v>
      </c>
      <c r="D4073" s="2">
        <f t="shared" si="756"/>
        <v>36.657908873832341</v>
      </c>
      <c r="E4073" s="2">
        <f t="shared" si="757"/>
        <v>85.846678688023943</v>
      </c>
      <c r="F4073" s="2">
        <f t="shared" si="765"/>
        <v>340</v>
      </c>
      <c r="G4073" s="2">
        <f t="shared" si="766"/>
        <v>0</v>
      </c>
      <c r="H4073" s="2">
        <f>MIN(Inputs!$B$2, (Inputs!$B$14 - F4073)/Inputs!$B$15)</f>
        <v>0</v>
      </c>
      <c r="I4073" s="2">
        <f>MAX(MIN(Inputs!$B$2, F4073*Inputs!$B$16, Inputs!$B$14*Inputs!$B$4 - G4073), 0)</f>
        <v>170</v>
      </c>
      <c r="J4073" s="2">
        <f>MAX(MIN(Inputs!$B$2, F4073*Inputs!$B$16, (Inputs!$B$14-F4073)/Inputs!$B$15)*Inputs!$B$9, 0)</f>
        <v>0</v>
      </c>
      <c r="K4073" s="2">
        <f>MAX(E4073*Inputs!$B$5 - B4073 - Inputs!$B$8, 0) * H4073</f>
        <v>0</v>
      </c>
      <c r="L4073" s="2">
        <f>IF(B4073 &gt;= D4073*Inputs!$B$10, MAX(B4073 - E4073/Inputs!$B$5 - Inputs!$B$8, 0) * I4073, 0)</f>
        <v>0</v>
      </c>
      <c r="M4073" s="2">
        <f t="shared" si="758"/>
        <v>0</v>
      </c>
      <c r="N4073" s="3" t="str">
        <f t="shared" si="759"/>
        <v>Idle</v>
      </c>
      <c r="O4073" s="3" t="str">
        <f t="shared" si="767"/>
        <v>Idle</v>
      </c>
      <c r="P4073" s="2">
        <f t="shared" si="760"/>
        <v>0</v>
      </c>
      <c r="Q4073" s="2">
        <f t="shared" si="761"/>
        <v>0</v>
      </c>
      <c r="R4073" s="2">
        <f t="shared" si="762"/>
        <v>0</v>
      </c>
      <c r="S4073" s="2">
        <f t="shared" si="763"/>
        <v>0</v>
      </c>
      <c r="T4073" s="2">
        <f t="shared" si="764"/>
        <v>0</v>
      </c>
      <c r="U4073" s="2">
        <f>IF(O4073="Reg", R4073 * Inputs!$B$7, 0)</f>
        <v>0</v>
      </c>
      <c r="V4073" s="2">
        <f>MAX(F4073 + P4073*Inputs!$B$15 - (Q4073/Inputs!$B$16) - U4073, 0)</f>
        <v>340</v>
      </c>
    </row>
    <row r="4074" spans="1:22" x14ac:dyDescent="0.3">
      <c r="A4074" s="1">
        <v>46192.666666666657</v>
      </c>
      <c r="B4074" s="2">
        <v>87.814216285943587</v>
      </c>
      <c r="C4074" s="2">
        <v>3.598330085503755</v>
      </c>
      <c r="D4074" s="2">
        <f t="shared" si="756"/>
        <v>36.657908873832341</v>
      </c>
      <c r="E4074" s="2">
        <f t="shared" si="757"/>
        <v>86.018459293157548</v>
      </c>
      <c r="F4074" s="2">
        <f t="shared" si="765"/>
        <v>340</v>
      </c>
      <c r="G4074" s="2">
        <f t="shared" si="766"/>
        <v>0</v>
      </c>
      <c r="H4074" s="2">
        <f>MIN(Inputs!$B$2, (Inputs!$B$14 - F4074)/Inputs!$B$15)</f>
        <v>0</v>
      </c>
      <c r="I4074" s="2">
        <f>MAX(MIN(Inputs!$B$2, F4074*Inputs!$B$16, Inputs!$B$14*Inputs!$B$4 - G4074), 0)</f>
        <v>170</v>
      </c>
      <c r="J4074" s="2">
        <f>MAX(MIN(Inputs!$B$2, F4074*Inputs!$B$16, (Inputs!$B$14-F4074)/Inputs!$B$15)*Inputs!$B$9, 0)</f>
        <v>0</v>
      </c>
      <c r="K4074" s="2">
        <f>MAX(E4074*Inputs!$B$5 - B4074 - Inputs!$B$8, 0) * H4074</f>
        <v>0</v>
      </c>
      <c r="L4074" s="2">
        <f>IF(B4074 &gt;= D4074*Inputs!$B$10, MAX(B4074 - E4074/Inputs!$B$5 - Inputs!$B$8, 0) * I4074, 0)</f>
        <v>0</v>
      </c>
      <c r="M4074" s="2">
        <f t="shared" si="758"/>
        <v>0</v>
      </c>
      <c r="N4074" s="3" t="str">
        <f t="shared" si="759"/>
        <v>Idle</v>
      </c>
      <c r="O4074" s="3" t="str">
        <f t="shared" si="767"/>
        <v>Idle</v>
      </c>
      <c r="P4074" s="2">
        <f t="shared" si="760"/>
        <v>0</v>
      </c>
      <c r="Q4074" s="2">
        <f t="shared" si="761"/>
        <v>0</v>
      </c>
      <c r="R4074" s="2">
        <f t="shared" si="762"/>
        <v>0</v>
      </c>
      <c r="S4074" s="2">
        <f t="shared" si="763"/>
        <v>0</v>
      </c>
      <c r="T4074" s="2">
        <f t="shared" si="764"/>
        <v>0</v>
      </c>
      <c r="U4074" s="2">
        <f>IF(O4074="Reg", R4074 * Inputs!$B$7, 0)</f>
        <v>0</v>
      </c>
      <c r="V4074" s="2">
        <f>MAX(F4074 + P4074*Inputs!$B$15 - (Q4074/Inputs!$B$16) - U4074, 0)</f>
        <v>340</v>
      </c>
    </row>
    <row r="4075" spans="1:22" x14ac:dyDescent="0.3">
      <c r="A4075" s="1">
        <v>46192.708333333343</v>
      </c>
      <c r="B4075" s="2">
        <v>93.295041587633193</v>
      </c>
      <c r="C4075" s="2">
        <v>7.1475992341589514</v>
      </c>
      <c r="D4075" s="2">
        <f t="shared" si="756"/>
        <v>36.657908873832341</v>
      </c>
      <c r="E4075" s="2">
        <f t="shared" si="757"/>
        <v>82.100063595399561</v>
      </c>
      <c r="F4075" s="2">
        <f t="shared" si="765"/>
        <v>340</v>
      </c>
      <c r="G4075" s="2">
        <f t="shared" si="766"/>
        <v>0</v>
      </c>
      <c r="H4075" s="2">
        <f>MIN(Inputs!$B$2, (Inputs!$B$14 - F4075)/Inputs!$B$15)</f>
        <v>0</v>
      </c>
      <c r="I4075" s="2">
        <f>MAX(MIN(Inputs!$B$2, F4075*Inputs!$B$16, Inputs!$B$14*Inputs!$B$4 - G4075), 0)</f>
        <v>170</v>
      </c>
      <c r="J4075" s="2">
        <f>MAX(MIN(Inputs!$B$2, F4075*Inputs!$B$16, (Inputs!$B$14-F4075)/Inputs!$B$15)*Inputs!$B$9, 0)</f>
        <v>0</v>
      </c>
      <c r="K4075" s="2">
        <f>MAX(E4075*Inputs!$B$5 - B4075 - Inputs!$B$8, 0) * H4075</f>
        <v>0</v>
      </c>
      <c r="L4075" s="2">
        <f>IF(B4075 &gt;= D4075*Inputs!$B$10, MAX(B4075 - E4075/Inputs!$B$5 - Inputs!$B$8, 0) * I4075, 0)</f>
        <v>0</v>
      </c>
      <c r="M4075" s="2">
        <f t="shared" si="758"/>
        <v>0</v>
      </c>
      <c r="N4075" s="3" t="str">
        <f t="shared" si="759"/>
        <v>Idle</v>
      </c>
      <c r="O4075" s="3" t="str">
        <f t="shared" si="767"/>
        <v>Idle</v>
      </c>
      <c r="P4075" s="2">
        <f t="shared" si="760"/>
        <v>0</v>
      </c>
      <c r="Q4075" s="2">
        <f t="shared" si="761"/>
        <v>0</v>
      </c>
      <c r="R4075" s="2">
        <f t="shared" si="762"/>
        <v>0</v>
      </c>
      <c r="S4075" s="2">
        <f t="shared" si="763"/>
        <v>0</v>
      </c>
      <c r="T4075" s="2">
        <f t="shared" si="764"/>
        <v>0</v>
      </c>
      <c r="U4075" s="2">
        <f>IF(O4075="Reg", R4075 * Inputs!$B$7, 0)</f>
        <v>0</v>
      </c>
      <c r="V4075" s="2">
        <f>MAX(F4075 + P4075*Inputs!$B$15 - (Q4075/Inputs!$B$16) - U4075, 0)</f>
        <v>340</v>
      </c>
    </row>
    <row r="4076" spans="1:22" x14ac:dyDescent="0.3">
      <c r="A4076" s="1">
        <v>46192.75</v>
      </c>
      <c r="B4076" s="2">
        <v>88.711530863314621</v>
      </c>
      <c r="C4076" s="2">
        <v>1.549523793700224</v>
      </c>
      <c r="D4076" s="2">
        <f t="shared" si="756"/>
        <v>36.657908873832341</v>
      </c>
      <c r="E4076" s="2">
        <f t="shared" si="757"/>
        <v>74.518281223217699</v>
      </c>
      <c r="F4076" s="2">
        <f t="shared" si="765"/>
        <v>340</v>
      </c>
      <c r="G4076" s="2">
        <f t="shared" si="766"/>
        <v>0</v>
      </c>
      <c r="H4076" s="2">
        <f>MIN(Inputs!$B$2, (Inputs!$B$14 - F4076)/Inputs!$B$15)</f>
        <v>0</v>
      </c>
      <c r="I4076" s="2">
        <f>MAX(MIN(Inputs!$B$2, F4076*Inputs!$B$16, Inputs!$B$14*Inputs!$B$4 - G4076), 0)</f>
        <v>170</v>
      </c>
      <c r="J4076" s="2">
        <f>MAX(MIN(Inputs!$B$2, F4076*Inputs!$B$16, (Inputs!$B$14-F4076)/Inputs!$B$15)*Inputs!$B$9, 0)</f>
        <v>0</v>
      </c>
      <c r="K4076" s="2">
        <f>MAX(E4076*Inputs!$B$5 - B4076 - Inputs!$B$8, 0) * H4076</f>
        <v>0</v>
      </c>
      <c r="L4076" s="2">
        <f>IF(B4076 &gt;= D4076*Inputs!$B$10, MAX(B4076 - E4076/Inputs!$B$5 - Inputs!$B$8, 0) * I4076, 0)</f>
        <v>0</v>
      </c>
      <c r="M4076" s="2">
        <f t="shared" si="758"/>
        <v>0</v>
      </c>
      <c r="N4076" s="3" t="str">
        <f t="shared" si="759"/>
        <v>Idle</v>
      </c>
      <c r="O4076" s="3" t="str">
        <f t="shared" si="767"/>
        <v>Idle</v>
      </c>
      <c r="P4076" s="2">
        <f t="shared" si="760"/>
        <v>0</v>
      </c>
      <c r="Q4076" s="2">
        <f t="shared" si="761"/>
        <v>0</v>
      </c>
      <c r="R4076" s="2">
        <f t="shared" si="762"/>
        <v>0</v>
      </c>
      <c r="S4076" s="2">
        <f t="shared" si="763"/>
        <v>0</v>
      </c>
      <c r="T4076" s="2">
        <f t="shared" si="764"/>
        <v>0</v>
      </c>
      <c r="U4076" s="2">
        <f>IF(O4076="Reg", R4076 * Inputs!$B$7, 0)</f>
        <v>0</v>
      </c>
      <c r="V4076" s="2">
        <f>MAX(F4076 + P4076*Inputs!$B$15 - (Q4076/Inputs!$B$16) - U4076, 0)</f>
        <v>340</v>
      </c>
    </row>
    <row r="4077" spans="1:22" x14ac:dyDescent="0.3">
      <c r="A4077" s="1">
        <v>46192.791666666657</v>
      </c>
      <c r="B4077" s="2">
        <v>93.720546653468844</v>
      </c>
      <c r="C4077" s="2">
        <v>6.8301740090196494</v>
      </c>
      <c r="D4077" s="2">
        <f t="shared" si="756"/>
        <v>36.657908873832341</v>
      </c>
      <c r="E4077" s="2">
        <f t="shared" si="757"/>
        <v>64.287500381068028</v>
      </c>
      <c r="F4077" s="2">
        <f t="shared" si="765"/>
        <v>340</v>
      </c>
      <c r="G4077" s="2">
        <f t="shared" si="766"/>
        <v>0</v>
      </c>
      <c r="H4077" s="2">
        <f>MIN(Inputs!$B$2, (Inputs!$B$14 - F4077)/Inputs!$B$15)</f>
        <v>0</v>
      </c>
      <c r="I4077" s="2">
        <f>MAX(MIN(Inputs!$B$2, F4077*Inputs!$B$16, Inputs!$B$14*Inputs!$B$4 - G4077), 0)</f>
        <v>170</v>
      </c>
      <c r="J4077" s="2">
        <f>MAX(MIN(Inputs!$B$2, F4077*Inputs!$B$16, (Inputs!$B$14-F4077)/Inputs!$B$15)*Inputs!$B$9, 0)</f>
        <v>0</v>
      </c>
      <c r="K4077" s="2">
        <f>MAX(E4077*Inputs!$B$5 - B4077 - Inputs!$B$8, 0) * H4077</f>
        <v>0</v>
      </c>
      <c r="L4077" s="2">
        <f>IF(B4077 &gt;= D4077*Inputs!$B$10, MAX(B4077 - E4077/Inputs!$B$5 - Inputs!$B$8, 0) * I4077, 0)</f>
        <v>113.31672111065245</v>
      </c>
      <c r="M4077" s="2">
        <f t="shared" si="758"/>
        <v>0</v>
      </c>
      <c r="N4077" s="3" t="str">
        <f t="shared" si="759"/>
        <v>Discharge</v>
      </c>
      <c r="O4077" s="3" t="str">
        <f t="shared" si="767"/>
        <v>Discharge</v>
      </c>
      <c r="P4077" s="2">
        <f t="shared" si="760"/>
        <v>0</v>
      </c>
      <c r="Q4077" s="2">
        <f t="shared" si="761"/>
        <v>170</v>
      </c>
      <c r="R4077" s="2">
        <f t="shared" si="762"/>
        <v>0</v>
      </c>
      <c r="S4077" s="2">
        <f t="shared" si="763"/>
        <v>15932.492931089704</v>
      </c>
      <c r="T4077" s="2">
        <f t="shared" si="764"/>
        <v>0</v>
      </c>
      <c r="U4077" s="2">
        <f>IF(O4077="Reg", R4077 * Inputs!$B$7, 0)</f>
        <v>0</v>
      </c>
      <c r="V4077" s="2">
        <f>MAX(F4077 + P4077*Inputs!$B$15 - (Q4077/Inputs!$B$16) - U4077, 0)</f>
        <v>170</v>
      </c>
    </row>
    <row r="4078" spans="1:22" x14ac:dyDescent="0.3">
      <c r="A4078" s="1">
        <v>46192.833333333343</v>
      </c>
      <c r="B4078" s="2">
        <v>79.523888848875643</v>
      </c>
      <c r="C4078" s="2">
        <v>9.1225243063576027</v>
      </c>
      <c r="D4078" s="2">
        <f t="shared" si="756"/>
        <v>36.657908873832341</v>
      </c>
      <c r="E4078" s="2">
        <f t="shared" si="757"/>
        <v>51.731431533730337</v>
      </c>
      <c r="F4078" s="2">
        <f t="shared" si="765"/>
        <v>170</v>
      </c>
      <c r="G4078" s="2">
        <f t="shared" si="766"/>
        <v>170</v>
      </c>
      <c r="H4078" s="2">
        <f>MIN(Inputs!$B$2, (Inputs!$B$14 - F4078)/Inputs!$B$15)</f>
        <v>170</v>
      </c>
      <c r="I4078" s="2">
        <f>MAX(MIN(Inputs!$B$2, F4078*Inputs!$B$16, Inputs!$B$14*Inputs!$B$4 - G4078), 0)</f>
        <v>170</v>
      </c>
      <c r="J4078" s="2">
        <f>MAX(MIN(Inputs!$B$2, F4078*Inputs!$B$16, (Inputs!$B$14-F4078)/Inputs!$B$15)*Inputs!$B$9, 0)</f>
        <v>136</v>
      </c>
      <c r="K4078" s="2">
        <f>MAX(E4078*Inputs!$B$5 - B4078 - Inputs!$B$8, 0) * H4078</f>
        <v>0</v>
      </c>
      <c r="L4078" s="2">
        <f>IF(B4078 &gt;= D4078*Inputs!$B$10, MAX(B4078 - E4078/Inputs!$B$5 - Inputs!$B$8, 0) * I4078, 0)</f>
        <v>125.48910347458929</v>
      </c>
      <c r="M4078" s="2">
        <f t="shared" si="758"/>
        <v>1240.663305664634</v>
      </c>
      <c r="N4078" s="3" t="str">
        <f t="shared" si="759"/>
        <v>Reg</v>
      </c>
      <c r="O4078" s="3" t="str">
        <f t="shared" si="767"/>
        <v>Discharge</v>
      </c>
      <c r="P4078" s="2">
        <f t="shared" si="760"/>
        <v>0</v>
      </c>
      <c r="Q4078" s="2">
        <f t="shared" si="761"/>
        <v>170</v>
      </c>
      <c r="R4078" s="2">
        <f t="shared" si="762"/>
        <v>0</v>
      </c>
      <c r="S4078" s="2">
        <f t="shared" si="763"/>
        <v>13519.061104308859</v>
      </c>
      <c r="T4078" s="2">
        <f t="shared" si="764"/>
        <v>0</v>
      </c>
      <c r="U4078" s="2">
        <f>IF(O4078="Reg", R4078 * Inputs!$B$7, 0)</f>
        <v>0</v>
      </c>
      <c r="V4078" s="2">
        <f>MAX(F4078 + P4078*Inputs!$B$15 - (Q4078/Inputs!$B$16) - U4078, 0)</f>
        <v>0</v>
      </c>
    </row>
    <row r="4079" spans="1:22" x14ac:dyDescent="0.3">
      <c r="A4079" s="1">
        <v>46192.875</v>
      </c>
      <c r="B4079" s="2">
        <v>73.045531519709414</v>
      </c>
      <c r="C4079" s="2">
        <v>4.2958872070649967</v>
      </c>
      <c r="D4079" s="2">
        <f t="shared" si="756"/>
        <v>36.657908873832341</v>
      </c>
      <c r="E4079" s="2">
        <f t="shared" si="757"/>
        <v>38.477450058917732</v>
      </c>
      <c r="F4079" s="2">
        <f t="shared" si="765"/>
        <v>0</v>
      </c>
      <c r="G4079" s="2">
        <f t="shared" si="766"/>
        <v>340</v>
      </c>
      <c r="H4079" s="2">
        <f>MIN(Inputs!$B$2, (Inputs!$B$14 - F4079)/Inputs!$B$15)</f>
        <v>170</v>
      </c>
      <c r="I4079" s="2">
        <f>MAX(MIN(Inputs!$B$2, F4079*Inputs!$B$16, Inputs!$B$14*Inputs!$B$4 - G4079), 0)</f>
        <v>0</v>
      </c>
      <c r="J4079" s="2">
        <f>MAX(MIN(Inputs!$B$2, F4079*Inputs!$B$16, (Inputs!$B$14-F4079)/Inputs!$B$15)*Inputs!$B$9, 0)</f>
        <v>0</v>
      </c>
      <c r="K4079" s="2">
        <f>MAX(E4079*Inputs!$B$5 - B4079 - Inputs!$B$8, 0) * H4079</f>
        <v>0</v>
      </c>
      <c r="L4079" s="2">
        <f>IF(B4079 &gt;= D4079*Inputs!$B$10, MAX(B4079 - E4079/Inputs!$B$5 - Inputs!$B$8, 0) * I4079, 0)</f>
        <v>0</v>
      </c>
      <c r="M4079" s="2">
        <f t="shared" si="758"/>
        <v>0</v>
      </c>
      <c r="N4079" s="3" t="str">
        <f t="shared" si="759"/>
        <v>Idle</v>
      </c>
      <c r="O4079" s="3" t="str">
        <f t="shared" si="767"/>
        <v>Idle</v>
      </c>
      <c r="P4079" s="2">
        <f t="shared" si="760"/>
        <v>0</v>
      </c>
      <c r="Q4079" s="2">
        <f t="shared" si="761"/>
        <v>0</v>
      </c>
      <c r="R4079" s="2">
        <f t="shared" si="762"/>
        <v>0</v>
      </c>
      <c r="S4079" s="2">
        <f t="shared" si="763"/>
        <v>0</v>
      </c>
      <c r="T4079" s="2">
        <f t="shared" si="764"/>
        <v>0</v>
      </c>
      <c r="U4079" s="2">
        <f>IF(O4079="Reg", R4079 * Inputs!$B$7, 0)</f>
        <v>0</v>
      </c>
      <c r="V4079" s="2">
        <f>MAX(F4079 + P4079*Inputs!$B$15 - (Q4079/Inputs!$B$16) - U4079, 0)</f>
        <v>0</v>
      </c>
    </row>
    <row r="4080" spans="1:22" x14ac:dyDescent="0.3">
      <c r="A4080" s="1">
        <v>46192.916666666657</v>
      </c>
      <c r="B4080" s="2">
        <v>64.303842099395681</v>
      </c>
      <c r="C4080" s="2">
        <v>17.745011034206609</v>
      </c>
      <c r="D4080" s="2">
        <f t="shared" si="756"/>
        <v>36.657908873832341</v>
      </c>
      <c r="E4080" s="2">
        <f t="shared" si="757"/>
        <v>26.303194805632824</v>
      </c>
      <c r="F4080" s="2">
        <f t="shared" si="765"/>
        <v>0</v>
      </c>
      <c r="G4080" s="2">
        <f t="shared" si="766"/>
        <v>340</v>
      </c>
      <c r="H4080" s="2">
        <f>MIN(Inputs!$B$2, (Inputs!$B$14 - F4080)/Inputs!$B$15)</f>
        <v>170</v>
      </c>
      <c r="I4080" s="2">
        <f>MAX(MIN(Inputs!$B$2, F4080*Inputs!$B$16, Inputs!$B$14*Inputs!$B$4 - G4080), 0)</f>
        <v>0</v>
      </c>
      <c r="J4080" s="2">
        <f>MAX(MIN(Inputs!$B$2, F4080*Inputs!$B$16, (Inputs!$B$14-F4080)/Inputs!$B$15)*Inputs!$B$9, 0)</f>
        <v>0</v>
      </c>
      <c r="K4080" s="2">
        <f>MAX(E4080*Inputs!$B$5 - B4080 - Inputs!$B$8, 0) * H4080</f>
        <v>0</v>
      </c>
      <c r="L4080" s="2">
        <f>IF(B4080 &gt;= D4080*Inputs!$B$10, MAX(B4080 - E4080/Inputs!$B$5 - Inputs!$B$8, 0) * I4080, 0)</f>
        <v>0</v>
      </c>
      <c r="M4080" s="2">
        <f t="shared" si="758"/>
        <v>0</v>
      </c>
      <c r="N4080" s="3" t="str">
        <f t="shared" si="759"/>
        <v>Idle</v>
      </c>
      <c r="O4080" s="3" t="str">
        <f t="shared" si="767"/>
        <v>Idle</v>
      </c>
      <c r="P4080" s="2">
        <f t="shared" si="760"/>
        <v>0</v>
      </c>
      <c r="Q4080" s="2">
        <f t="shared" si="761"/>
        <v>0</v>
      </c>
      <c r="R4080" s="2">
        <f t="shared" si="762"/>
        <v>0</v>
      </c>
      <c r="S4080" s="2">
        <f t="shared" si="763"/>
        <v>0</v>
      </c>
      <c r="T4080" s="2">
        <f t="shared" si="764"/>
        <v>0</v>
      </c>
      <c r="U4080" s="2">
        <f>IF(O4080="Reg", R4080 * Inputs!$B$7, 0)</f>
        <v>0</v>
      </c>
      <c r="V4080" s="2">
        <f>MAX(F4080 + P4080*Inputs!$B$15 - (Q4080/Inputs!$B$16) - U4080, 0)</f>
        <v>0</v>
      </c>
    </row>
    <row r="4081" spans="1:22" x14ac:dyDescent="0.3">
      <c r="A4081" s="1">
        <v>46192.958333333343</v>
      </c>
      <c r="B4081" s="2">
        <v>47.804347354541981</v>
      </c>
      <c r="C4081" s="2">
        <v>8.0900102474631108</v>
      </c>
      <c r="D4081" s="2">
        <f t="shared" si="756"/>
        <v>36.657908873832341</v>
      </c>
      <c r="E4081" s="2">
        <f t="shared" si="757"/>
        <v>15.585887789066881</v>
      </c>
      <c r="F4081" s="2">
        <f t="shared" si="765"/>
        <v>0</v>
      </c>
      <c r="G4081" s="2">
        <f t="shared" si="766"/>
        <v>340</v>
      </c>
      <c r="H4081" s="2">
        <f>MIN(Inputs!$B$2, (Inputs!$B$14 - F4081)/Inputs!$B$15)</f>
        <v>170</v>
      </c>
      <c r="I4081" s="2">
        <f>MAX(MIN(Inputs!$B$2, F4081*Inputs!$B$16, Inputs!$B$14*Inputs!$B$4 - G4081), 0)</f>
        <v>0</v>
      </c>
      <c r="J4081" s="2">
        <f>MAX(MIN(Inputs!$B$2, F4081*Inputs!$B$16, (Inputs!$B$14-F4081)/Inputs!$B$15)*Inputs!$B$9, 0)</f>
        <v>0</v>
      </c>
      <c r="K4081" s="2">
        <f>MAX(E4081*Inputs!$B$5 - B4081 - Inputs!$B$8, 0) * H4081</f>
        <v>0</v>
      </c>
      <c r="L4081" s="2">
        <f>IF(B4081 &gt;= D4081*Inputs!$B$10, MAX(B4081 - E4081/Inputs!$B$5 - Inputs!$B$8, 0) * I4081, 0)</f>
        <v>0</v>
      </c>
      <c r="M4081" s="2">
        <f t="shared" si="758"/>
        <v>0</v>
      </c>
      <c r="N4081" s="3" t="str">
        <f t="shared" si="759"/>
        <v>Idle</v>
      </c>
      <c r="O4081" s="3" t="str">
        <f t="shared" si="767"/>
        <v>Idle</v>
      </c>
      <c r="P4081" s="2">
        <f t="shared" si="760"/>
        <v>0</v>
      </c>
      <c r="Q4081" s="2">
        <f t="shared" si="761"/>
        <v>0</v>
      </c>
      <c r="R4081" s="2">
        <f t="shared" si="762"/>
        <v>0</v>
      </c>
      <c r="S4081" s="2">
        <f t="shared" si="763"/>
        <v>0</v>
      </c>
      <c r="T4081" s="2">
        <f t="shared" si="764"/>
        <v>0</v>
      </c>
      <c r="U4081" s="2">
        <f>IF(O4081="Reg", R4081 * Inputs!$B$7, 0)</f>
        <v>0</v>
      </c>
      <c r="V4081" s="2">
        <f>MAX(F4081 + P4081*Inputs!$B$15 - (Q4081/Inputs!$B$16) - U4081, 0)</f>
        <v>0</v>
      </c>
    </row>
    <row r="4082" spans="1:22" x14ac:dyDescent="0.3">
      <c r="A4082" s="1">
        <v>46193</v>
      </c>
      <c r="B4082" s="2">
        <v>27.326845810416589</v>
      </c>
      <c r="C4082" s="2">
        <v>4.9645251511291217</v>
      </c>
      <c r="D4082" s="2">
        <f t="shared" si="756"/>
        <v>35.740870572894572</v>
      </c>
      <c r="E4082" s="2">
        <f t="shared" si="757"/>
        <v>7.6184965633098827</v>
      </c>
      <c r="F4082" s="2">
        <f t="shared" si="765"/>
        <v>0</v>
      </c>
      <c r="G4082" s="2">
        <f t="shared" si="766"/>
        <v>0</v>
      </c>
      <c r="H4082" s="2">
        <f>MIN(Inputs!$B$2, (Inputs!$B$14 - F4082)/Inputs!$B$15)</f>
        <v>170</v>
      </c>
      <c r="I4082" s="2">
        <f>MAX(MIN(Inputs!$B$2, F4082*Inputs!$B$16, Inputs!$B$14*Inputs!$B$4 - G4082), 0)</f>
        <v>0</v>
      </c>
      <c r="J4082" s="2">
        <f>MAX(MIN(Inputs!$B$2, F4082*Inputs!$B$16, (Inputs!$B$14-F4082)/Inputs!$B$15)*Inputs!$B$9, 0)</f>
        <v>0</v>
      </c>
      <c r="K4082" s="2">
        <f>MAX(E4082*Inputs!$B$5 - B4082 - Inputs!$B$8, 0) * H4082</f>
        <v>0</v>
      </c>
      <c r="L4082" s="2">
        <f>IF(B4082 &gt;= D4082*Inputs!$B$10, MAX(B4082 - E4082/Inputs!$B$5 - Inputs!$B$8, 0) * I4082, 0)</f>
        <v>0</v>
      </c>
      <c r="M4082" s="2">
        <f t="shared" si="758"/>
        <v>0</v>
      </c>
      <c r="N4082" s="3" t="str">
        <f t="shared" si="759"/>
        <v>Idle</v>
      </c>
      <c r="O4082" s="3" t="str">
        <f t="shared" si="767"/>
        <v>Idle</v>
      </c>
      <c r="P4082" s="2">
        <f t="shared" si="760"/>
        <v>0</v>
      </c>
      <c r="Q4082" s="2">
        <f t="shared" si="761"/>
        <v>0</v>
      </c>
      <c r="R4082" s="2">
        <f t="shared" si="762"/>
        <v>0</v>
      </c>
      <c r="S4082" s="2">
        <f t="shared" si="763"/>
        <v>0</v>
      </c>
      <c r="T4082" s="2">
        <f t="shared" si="764"/>
        <v>0</v>
      </c>
      <c r="U4082" s="2">
        <f>IF(O4082="Reg", R4082 * Inputs!$B$7, 0)</f>
        <v>0</v>
      </c>
      <c r="V4082" s="2">
        <f>MAX(F4082 + P4082*Inputs!$B$15 - (Q4082/Inputs!$B$16) - U4082, 0)</f>
        <v>0</v>
      </c>
    </row>
    <row r="4083" spans="1:22" x14ac:dyDescent="0.3">
      <c r="A4083" s="1">
        <v>46193.041666666657</v>
      </c>
      <c r="B4083" s="2">
        <v>18.38413356944271</v>
      </c>
      <c r="C4083" s="2">
        <v>3.4067501610944602</v>
      </c>
      <c r="D4083" s="2">
        <f t="shared" si="756"/>
        <v>35.740870572894572</v>
      </c>
      <c r="E4083" s="2">
        <f t="shared" si="757"/>
        <v>3.0640222615737849</v>
      </c>
      <c r="F4083" s="2">
        <f t="shared" si="765"/>
        <v>0</v>
      </c>
      <c r="G4083" s="2">
        <f t="shared" si="766"/>
        <v>0</v>
      </c>
      <c r="H4083" s="2">
        <f>MIN(Inputs!$B$2, (Inputs!$B$14 - F4083)/Inputs!$B$15)</f>
        <v>170</v>
      </c>
      <c r="I4083" s="2">
        <f>MAX(MIN(Inputs!$B$2, F4083*Inputs!$B$16, Inputs!$B$14*Inputs!$B$4 - G4083), 0)</f>
        <v>0</v>
      </c>
      <c r="J4083" s="2">
        <f>MAX(MIN(Inputs!$B$2, F4083*Inputs!$B$16, (Inputs!$B$14-F4083)/Inputs!$B$15)*Inputs!$B$9, 0)</f>
        <v>0</v>
      </c>
      <c r="K4083" s="2">
        <f>MAX(E4083*Inputs!$B$5 - B4083 - Inputs!$B$8, 0) * H4083</f>
        <v>0</v>
      </c>
      <c r="L4083" s="2">
        <f>IF(B4083 &gt;= D4083*Inputs!$B$10, MAX(B4083 - E4083/Inputs!$B$5 - Inputs!$B$8, 0) * I4083, 0)</f>
        <v>0</v>
      </c>
      <c r="M4083" s="2">
        <f t="shared" si="758"/>
        <v>0</v>
      </c>
      <c r="N4083" s="3" t="str">
        <f t="shared" si="759"/>
        <v>Idle</v>
      </c>
      <c r="O4083" s="3" t="str">
        <f t="shared" si="767"/>
        <v>Idle</v>
      </c>
      <c r="P4083" s="2">
        <f t="shared" si="760"/>
        <v>0</v>
      </c>
      <c r="Q4083" s="2">
        <f t="shared" si="761"/>
        <v>0</v>
      </c>
      <c r="R4083" s="2">
        <f t="shared" si="762"/>
        <v>0</v>
      </c>
      <c r="S4083" s="2">
        <f t="shared" si="763"/>
        <v>0</v>
      </c>
      <c r="T4083" s="2">
        <f t="shared" si="764"/>
        <v>0</v>
      </c>
      <c r="U4083" s="2">
        <f>IF(O4083="Reg", R4083 * Inputs!$B$7, 0)</f>
        <v>0</v>
      </c>
      <c r="V4083" s="2">
        <f>MAX(F4083 + P4083*Inputs!$B$15 - (Q4083/Inputs!$B$16) - U4083, 0)</f>
        <v>0</v>
      </c>
    </row>
    <row r="4084" spans="1:22" x14ac:dyDescent="0.3">
      <c r="A4084" s="1">
        <v>46193.083333333343</v>
      </c>
      <c r="B4084" s="2">
        <v>0</v>
      </c>
      <c r="C4084" s="2">
        <v>10.449070802491111</v>
      </c>
      <c r="D4084" s="2">
        <f t="shared" si="756"/>
        <v>35.740870572894572</v>
      </c>
      <c r="E4084" s="2">
        <f t="shared" si="757"/>
        <v>0</v>
      </c>
      <c r="F4084" s="2">
        <f t="shared" si="765"/>
        <v>0</v>
      </c>
      <c r="G4084" s="2">
        <f t="shared" si="766"/>
        <v>0</v>
      </c>
      <c r="H4084" s="2">
        <f>MIN(Inputs!$B$2, (Inputs!$B$14 - F4084)/Inputs!$B$15)</f>
        <v>170</v>
      </c>
      <c r="I4084" s="2">
        <f>MAX(MIN(Inputs!$B$2, F4084*Inputs!$B$16, Inputs!$B$14*Inputs!$B$4 - G4084), 0)</f>
        <v>0</v>
      </c>
      <c r="J4084" s="2">
        <f>MAX(MIN(Inputs!$B$2, F4084*Inputs!$B$16, (Inputs!$B$14-F4084)/Inputs!$B$15)*Inputs!$B$9, 0)</f>
        <v>0</v>
      </c>
      <c r="K4084" s="2">
        <f>MAX(E4084*Inputs!$B$5 - B4084 - Inputs!$B$8, 0) * H4084</f>
        <v>0</v>
      </c>
      <c r="L4084" s="2">
        <f>IF(B4084 &gt;= D4084*Inputs!$B$10, MAX(B4084 - E4084/Inputs!$B$5 - Inputs!$B$8, 0) * I4084, 0)</f>
        <v>0</v>
      </c>
      <c r="M4084" s="2">
        <f t="shared" si="758"/>
        <v>0</v>
      </c>
      <c r="N4084" s="3" t="str">
        <f t="shared" si="759"/>
        <v>Idle</v>
      </c>
      <c r="O4084" s="3" t="str">
        <f t="shared" si="767"/>
        <v>Idle</v>
      </c>
      <c r="P4084" s="2">
        <f t="shared" si="760"/>
        <v>0</v>
      </c>
      <c r="Q4084" s="2">
        <f t="shared" si="761"/>
        <v>0</v>
      </c>
      <c r="R4084" s="2">
        <f t="shared" si="762"/>
        <v>0</v>
      </c>
      <c r="S4084" s="2">
        <f t="shared" si="763"/>
        <v>0</v>
      </c>
      <c r="T4084" s="2">
        <f t="shared" si="764"/>
        <v>0</v>
      </c>
      <c r="U4084" s="2">
        <f>IF(O4084="Reg", R4084 * Inputs!$B$7, 0)</f>
        <v>0</v>
      </c>
      <c r="V4084" s="2">
        <f>MAX(F4084 + P4084*Inputs!$B$15 - (Q4084/Inputs!$B$16) - U4084, 0)</f>
        <v>0</v>
      </c>
    </row>
    <row r="4085" spans="1:22" x14ac:dyDescent="0.3">
      <c r="A4085" s="1">
        <v>46193.125</v>
      </c>
      <c r="B4085" s="2">
        <v>0</v>
      </c>
      <c r="C4085" s="2">
        <v>5.1509229341317999</v>
      </c>
      <c r="D4085" s="2">
        <f t="shared" si="756"/>
        <v>35.740870572894572</v>
      </c>
      <c r="E4085" s="2">
        <f t="shared" si="757"/>
        <v>0</v>
      </c>
      <c r="F4085" s="2">
        <f t="shared" si="765"/>
        <v>0</v>
      </c>
      <c r="G4085" s="2">
        <f t="shared" si="766"/>
        <v>0</v>
      </c>
      <c r="H4085" s="2">
        <f>MIN(Inputs!$B$2, (Inputs!$B$14 - F4085)/Inputs!$B$15)</f>
        <v>170</v>
      </c>
      <c r="I4085" s="2">
        <f>MAX(MIN(Inputs!$B$2, F4085*Inputs!$B$16, Inputs!$B$14*Inputs!$B$4 - G4085), 0)</f>
        <v>0</v>
      </c>
      <c r="J4085" s="2">
        <f>MAX(MIN(Inputs!$B$2, F4085*Inputs!$B$16, (Inputs!$B$14-F4085)/Inputs!$B$15)*Inputs!$B$9, 0)</f>
        <v>0</v>
      </c>
      <c r="K4085" s="2">
        <f>MAX(E4085*Inputs!$B$5 - B4085 - Inputs!$B$8, 0) * H4085</f>
        <v>0</v>
      </c>
      <c r="L4085" s="2">
        <f>IF(B4085 &gt;= D4085*Inputs!$B$10, MAX(B4085 - E4085/Inputs!$B$5 - Inputs!$B$8, 0) * I4085, 0)</f>
        <v>0</v>
      </c>
      <c r="M4085" s="2">
        <f t="shared" si="758"/>
        <v>0</v>
      </c>
      <c r="N4085" s="3" t="str">
        <f t="shared" si="759"/>
        <v>Idle</v>
      </c>
      <c r="O4085" s="3" t="str">
        <f t="shared" si="767"/>
        <v>Idle</v>
      </c>
      <c r="P4085" s="2">
        <f t="shared" si="760"/>
        <v>0</v>
      </c>
      <c r="Q4085" s="2">
        <f t="shared" si="761"/>
        <v>0</v>
      </c>
      <c r="R4085" s="2">
        <f t="shared" si="762"/>
        <v>0</v>
      </c>
      <c r="S4085" s="2">
        <f t="shared" si="763"/>
        <v>0</v>
      </c>
      <c r="T4085" s="2">
        <f t="shared" si="764"/>
        <v>0</v>
      </c>
      <c r="U4085" s="2">
        <f>IF(O4085="Reg", R4085 * Inputs!$B$7, 0)</f>
        <v>0</v>
      </c>
      <c r="V4085" s="2">
        <f>MAX(F4085 + P4085*Inputs!$B$15 - (Q4085/Inputs!$B$16) - U4085, 0)</f>
        <v>0</v>
      </c>
    </row>
    <row r="4086" spans="1:22" x14ac:dyDescent="0.3">
      <c r="A4086" s="1">
        <v>46193.166666666657</v>
      </c>
      <c r="B4086" s="2">
        <v>0</v>
      </c>
      <c r="C4086" s="2">
        <v>13.60415016351334</v>
      </c>
      <c r="D4086" s="2">
        <f t="shared" si="756"/>
        <v>35.740870572894572</v>
      </c>
      <c r="E4086" s="2">
        <f t="shared" si="757"/>
        <v>0</v>
      </c>
      <c r="F4086" s="2">
        <f t="shared" si="765"/>
        <v>0</v>
      </c>
      <c r="G4086" s="2">
        <f t="shared" si="766"/>
        <v>0</v>
      </c>
      <c r="H4086" s="2">
        <f>MIN(Inputs!$B$2, (Inputs!$B$14 - F4086)/Inputs!$B$15)</f>
        <v>170</v>
      </c>
      <c r="I4086" s="2">
        <f>MAX(MIN(Inputs!$B$2, F4086*Inputs!$B$16, Inputs!$B$14*Inputs!$B$4 - G4086), 0)</f>
        <v>0</v>
      </c>
      <c r="J4086" s="2">
        <f>MAX(MIN(Inputs!$B$2, F4086*Inputs!$B$16, (Inputs!$B$14-F4086)/Inputs!$B$15)*Inputs!$B$9, 0)</f>
        <v>0</v>
      </c>
      <c r="K4086" s="2">
        <f>MAX(E4086*Inputs!$B$5 - B4086 - Inputs!$B$8, 0) * H4086</f>
        <v>0</v>
      </c>
      <c r="L4086" s="2">
        <f>IF(B4086 &gt;= D4086*Inputs!$B$10, MAX(B4086 - E4086/Inputs!$B$5 - Inputs!$B$8, 0) * I4086, 0)</f>
        <v>0</v>
      </c>
      <c r="M4086" s="2">
        <f t="shared" si="758"/>
        <v>0</v>
      </c>
      <c r="N4086" s="3" t="str">
        <f t="shared" si="759"/>
        <v>Idle</v>
      </c>
      <c r="O4086" s="3" t="str">
        <f t="shared" si="767"/>
        <v>Idle</v>
      </c>
      <c r="P4086" s="2">
        <f t="shared" si="760"/>
        <v>0</v>
      </c>
      <c r="Q4086" s="2">
        <f t="shared" si="761"/>
        <v>0</v>
      </c>
      <c r="R4086" s="2">
        <f t="shared" si="762"/>
        <v>0</v>
      </c>
      <c r="S4086" s="2">
        <f t="shared" si="763"/>
        <v>0</v>
      </c>
      <c r="T4086" s="2">
        <f t="shared" si="764"/>
        <v>0</v>
      </c>
      <c r="U4086" s="2">
        <f>IF(O4086="Reg", R4086 * Inputs!$B$7, 0)</f>
        <v>0</v>
      </c>
      <c r="V4086" s="2">
        <f>MAX(F4086 + P4086*Inputs!$B$15 - (Q4086/Inputs!$B$16) - U4086, 0)</f>
        <v>0</v>
      </c>
    </row>
    <row r="4087" spans="1:22" x14ac:dyDescent="0.3">
      <c r="A4087" s="1">
        <v>46193.208333333343</v>
      </c>
      <c r="B4087" s="2">
        <v>0</v>
      </c>
      <c r="C4087" s="2">
        <v>2.5418872702188828</v>
      </c>
      <c r="D4087" s="2">
        <f t="shared" si="756"/>
        <v>35.740870572894572</v>
      </c>
      <c r="E4087" s="2">
        <f t="shared" si="757"/>
        <v>0.42228106441850932</v>
      </c>
      <c r="F4087" s="2">
        <f t="shared" si="765"/>
        <v>0</v>
      </c>
      <c r="G4087" s="2">
        <f t="shared" si="766"/>
        <v>0</v>
      </c>
      <c r="H4087" s="2">
        <f>MIN(Inputs!$B$2, (Inputs!$B$14 - F4087)/Inputs!$B$15)</f>
        <v>170</v>
      </c>
      <c r="I4087" s="2">
        <f>MAX(MIN(Inputs!$B$2, F4087*Inputs!$B$16, Inputs!$B$14*Inputs!$B$4 - G4087), 0)</f>
        <v>0</v>
      </c>
      <c r="J4087" s="2">
        <f>MAX(MIN(Inputs!$B$2, F4087*Inputs!$B$16, (Inputs!$B$14-F4087)/Inputs!$B$15)*Inputs!$B$9, 0)</f>
        <v>0</v>
      </c>
      <c r="K4087" s="2">
        <f>MAX(E4087*Inputs!$B$5 - B4087 - Inputs!$B$8, 0) * H4087</f>
        <v>0</v>
      </c>
      <c r="L4087" s="2">
        <f>IF(B4087 &gt;= D4087*Inputs!$B$10, MAX(B4087 - E4087/Inputs!$B$5 - Inputs!$B$8, 0) * I4087, 0)</f>
        <v>0</v>
      </c>
      <c r="M4087" s="2">
        <f t="shared" si="758"/>
        <v>0</v>
      </c>
      <c r="N4087" s="3" t="str">
        <f t="shared" si="759"/>
        <v>Idle</v>
      </c>
      <c r="O4087" s="3" t="str">
        <f t="shared" si="767"/>
        <v>Idle</v>
      </c>
      <c r="P4087" s="2">
        <f t="shared" si="760"/>
        <v>0</v>
      </c>
      <c r="Q4087" s="2">
        <f t="shared" si="761"/>
        <v>0</v>
      </c>
      <c r="R4087" s="2">
        <f t="shared" si="762"/>
        <v>0</v>
      </c>
      <c r="S4087" s="2">
        <f t="shared" si="763"/>
        <v>0</v>
      </c>
      <c r="T4087" s="2">
        <f t="shared" si="764"/>
        <v>0</v>
      </c>
      <c r="U4087" s="2">
        <f>IF(O4087="Reg", R4087 * Inputs!$B$7, 0)</f>
        <v>0</v>
      </c>
      <c r="V4087" s="2">
        <f>MAX(F4087 + P4087*Inputs!$B$15 - (Q4087/Inputs!$B$16) - U4087, 0)</f>
        <v>0</v>
      </c>
    </row>
    <row r="4088" spans="1:22" x14ac:dyDescent="0.3">
      <c r="A4088" s="1">
        <v>46193.25</v>
      </c>
      <c r="B4088" s="2">
        <v>0</v>
      </c>
      <c r="C4088" s="2">
        <v>14.65064637798509</v>
      </c>
      <c r="D4088" s="2">
        <f t="shared" si="756"/>
        <v>35.740870572894572</v>
      </c>
      <c r="E4088" s="2">
        <f t="shared" si="757"/>
        <v>0.82957461091153128</v>
      </c>
      <c r="F4088" s="2">
        <f t="shared" si="765"/>
        <v>0</v>
      </c>
      <c r="G4088" s="2">
        <f t="shared" si="766"/>
        <v>0</v>
      </c>
      <c r="H4088" s="2">
        <f>MIN(Inputs!$B$2, (Inputs!$B$14 - F4088)/Inputs!$B$15)</f>
        <v>170</v>
      </c>
      <c r="I4088" s="2">
        <f>MAX(MIN(Inputs!$B$2, F4088*Inputs!$B$16, Inputs!$B$14*Inputs!$B$4 - G4088), 0)</f>
        <v>0</v>
      </c>
      <c r="J4088" s="2">
        <f>MAX(MIN(Inputs!$B$2, F4088*Inputs!$B$16, (Inputs!$B$14-F4088)/Inputs!$B$15)*Inputs!$B$9, 0)</f>
        <v>0</v>
      </c>
      <c r="K4088" s="2">
        <f>MAX(E4088*Inputs!$B$5 - B4088 - Inputs!$B$8, 0) * H4088</f>
        <v>0</v>
      </c>
      <c r="L4088" s="2">
        <f>IF(B4088 &gt;= D4088*Inputs!$B$10, MAX(B4088 - E4088/Inputs!$B$5 - Inputs!$B$8, 0) * I4088, 0)</f>
        <v>0</v>
      </c>
      <c r="M4088" s="2">
        <f t="shared" si="758"/>
        <v>0</v>
      </c>
      <c r="N4088" s="3" t="str">
        <f t="shared" si="759"/>
        <v>Idle</v>
      </c>
      <c r="O4088" s="3" t="str">
        <f t="shared" si="767"/>
        <v>Idle</v>
      </c>
      <c r="P4088" s="2">
        <f t="shared" si="760"/>
        <v>0</v>
      </c>
      <c r="Q4088" s="2">
        <f t="shared" si="761"/>
        <v>0</v>
      </c>
      <c r="R4088" s="2">
        <f t="shared" si="762"/>
        <v>0</v>
      </c>
      <c r="S4088" s="2">
        <f t="shared" si="763"/>
        <v>0</v>
      </c>
      <c r="T4088" s="2">
        <f t="shared" si="764"/>
        <v>0</v>
      </c>
      <c r="U4088" s="2">
        <f>IF(O4088="Reg", R4088 * Inputs!$B$7, 0)</f>
        <v>0</v>
      </c>
      <c r="V4088" s="2">
        <f>MAX(F4088 + P4088*Inputs!$B$15 - (Q4088/Inputs!$B$16) - U4088, 0)</f>
        <v>0</v>
      </c>
    </row>
    <row r="4089" spans="1:22" x14ac:dyDescent="0.3">
      <c r="A4089" s="1">
        <v>46193.291666666657</v>
      </c>
      <c r="B4089" s="2">
        <v>0</v>
      </c>
      <c r="C4089" s="2">
        <v>11.36044325531881</v>
      </c>
      <c r="D4089" s="2">
        <f t="shared" si="756"/>
        <v>35.740870572894572</v>
      </c>
      <c r="E4089" s="2">
        <f t="shared" si="757"/>
        <v>5.3572774157612608</v>
      </c>
      <c r="F4089" s="2">
        <f t="shared" si="765"/>
        <v>0</v>
      </c>
      <c r="G4089" s="2">
        <f t="shared" si="766"/>
        <v>0</v>
      </c>
      <c r="H4089" s="2">
        <f>MIN(Inputs!$B$2, (Inputs!$B$14 - F4089)/Inputs!$B$15)</f>
        <v>170</v>
      </c>
      <c r="I4089" s="2">
        <f>MAX(MIN(Inputs!$B$2, F4089*Inputs!$B$16, Inputs!$B$14*Inputs!$B$4 - G4089), 0)</f>
        <v>0</v>
      </c>
      <c r="J4089" s="2">
        <f>MAX(MIN(Inputs!$B$2, F4089*Inputs!$B$16, (Inputs!$B$14-F4089)/Inputs!$B$15)*Inputs!$B$9, 0)</f>
        <v>0</v>
      </c>
      <c r="K4089" s="2">
        <f>MAX(E4089*Inputs!$B$5 - B4089 - Inputs!$B$8, 0) * H4089</f>
        <v>0</v>
      </c>
      <c r="L4089" s="2">
        <f>IF(B4089 &gt;= D4089*Inputs!$B$10, MAX(B4089 - E4089/Inputs!$B$5 - Inputs!$B$8, 0) * I4089, 0)</f>
        <v>0</v>
      </c>
      <c r="M4089" s="2">
        <f t="shared" si="758"/>
        <v>0</v>
      </c>
      <c r="N4089" s="3" t="str">
        <f t="shared" si="759"/>
        <v>Idle</v>
      </c>
      <c r="O4089" s="3" t="str">
        <f t="shared" si="767"/>
        <v>Idle</v>
      </c>
      <c r="P4089" s="2">
        <f t="shared" si="760"/>
        <v>0</v>
      </c>
      <c r="Q4089" s="2">
        <f t="shared" si="761"/>
        <v>0</v>
      </c>
      <c r="R4089" s="2">
        <f t="shared" si="762"/>
        <v>0</v>
      </c>
      <c r="S4089" s="2">
        <f t="shared" si="763"/>
        <v>0</v>
      </c>
      <c r="T4089" s="2">
        <f t="shared" si="764"/>
        <v>0</v>
      </c>
      <c r="U4089" s="2">
        <f>IF(O4089="Reg", R4089 * Inputs!$B$7, 0)</f>
        <v>0</v>
      </c>
      <c r="V4089" s="2">
        <f>MAX(F4089 + P4089*Inputs!$B$15 - (Q4089/Inputs!$B$16) - U4089, 0)</f>
        <v>0</v>
      </c>
    </row>
    <row r="4090" spans="1:22" x14ac:dyDescent="0.3">
      <c r="A4090" s="1">
        <v>46193.333333333343</v>
      </c>
      <c r="B4090" s="2">
        <v>0</v>
      </c>
      <c r="C4090" s="2">
        <v>16.833863864594061</v>
      </c>
      <c r="D4090" s="2">
        <f t="shared" si="756"/>
        <v>35.740870572894572</v>
      </c>
      <c r="E4090" s="2">
        <f t="shared" si="757"/>
        <v>12.793395374984675</v>
      </c>
      <c r="F4090" s="2">
        <f t="shared" si="765"/>
        <v>0</v>
      </c>
      <c r="G4090" s="2">
        <f t="shared" si="766"/>
        <v>0</v>
      </c>
      <c r="H4090" s="2">
        <f>MIN(Inputs!$B$2, (Inputs!$B$14 - F4090)/Inputs!$B$15)</f>
        <v>170</v>
      </c>
      <c r="I4090" s="2">
        <f>MAX(MIN(Inputs!$B$2, F4090*Inputs!$B$16, Inputs!$B$14*Inputs!$B$4 - G4090), 0)</f>
        <v>0</v>
      </c>
      <c r="J4090" s="2">
        <f>MAX(MIN(Inputs!$B$2, F4090*Inputs!$B$16, (Inputs!$B$14-F4090)/Inputs!$B$15)*Inputs!$B$9, 0)</f>
        <v>0</v>
      </c>
      <c r="K4090" s="2">
        <f>MAX(E4090*Inputs!$B$5 - B4090 - Inputs!$B$8, 0) * H4090</f>
        <v>0</v>
      </c>
      <c r="L4090" s="2">
        <f>IF(B4090 &gt;= D4090*Inputs!$B$10, MAX(B4090 - E4090/Inputs!$B$5 - Inputs!$B$8, 0) * I4090, 0)</f>
        <v>0</v>
      </c>
      <c r="M4090" s="2">
        <f t="shared" si="758"/>
        <v>0</v>
      </c>
      <c r="N4090" s="3" t="str">
        <f t="shared" si="759"/>
        <v>Idle</v>
      </c>
      <c r="O4090" s="3" t="str">
        <f t="shared" si="767"/>
        <v>Idle</v>
      </c>
      <c r="P4090" s="2">
        <f t="shared" si="760"/>
        <v>0</v>
      </c>
      <c r="Q4090" s="2">
        <f t="shared" si="761"/>
        <v>0</v>
      </c>
      <c r="R4090" s="2">
        <f t="shared" si="762"/>
        <v>0</v>
      </c>
      <c r="S4090" s="2">
        <f t="shared" si="763"/>
        <v>0</v>
      </c>
      <c r="T4090" s="2">
        <f t="shared" si="764"/>
        <v>0</v>
      </c>
      <c r="U4090" s="2">
        <f>IF(O4090="Reg", R4090 * Inputs!$B$7, 0)</f>
        <v>0</v>
      </c>
      <c r="V4090" s="2">
        <f>MAX(F4090 + P4090*Inputs!$B$15 - (Q4090/Inputs!$B$16) - U4090, 0)</f>
        <v>0</v>
      </c>
    </row>
    <row r="4091" spans="1:22" x14ac:dyDescent="0.3">
      <c r="A4091" s="1">
        <v>46193.375</v>
      </c>
      <c r="B4091" s="2">
        <v>0</v>
      </c>
      <c r="C4091" s="2">
        <v>5.8897654996470772</v>
      </c>
      <c r="D4091" s="2">
        <f t="shared" si="756"/>
        <v>35.740870572894572</v>
      </c>
      <c r="E4091" s="2">
        <f t="shared" si="757"/>
        <v>22.109010265117149</v>
      </c>
      <c r="F4091" s="2">
        <f t="shared" si="765"/>
        <v>0</v>
      </c>
      <c r="G4091" s="2">
        <f t="shared" si="766"/>
        <v>0</v>
      </c>
      <c r="H4091" s="2">
        <f>MIN(Inputs!$B$2, (Inputs!$B$14 - F4091)/Inputs!$B$15)</f>
        <v>170</v>
      </c>
      <c r="I4091" s="2">
        <f>MAX(MIN(Inputs!$B$2, F4091*Inputs!$B$16, Inputs!$B$14*Inputs!$B$4 - G4091), 0)</f>
        <v>0</v>
      </c>
      <c r="J4091" s="2">
        <f>MAX(MIN(Inputs!$B$2, F4091*Inputs!$B$16, (Inputs!$B$14-F4091)/Inputs!$B$15)*Inputs!$B$9, 0)</f>
        <v>0</v>
      </c>
      <c r="K4091" s="2">
        <f>MAX(E4091*Inputs!$B$5 - B4091 - Inputs!$B$8, 0) * H4091</f>
        <v>0</v>
      </c>
      <c r="L4091" s="2">
        <f>IF(B4091 &gt;= D4091*Inputs!$B$10, MAX(B4091 - E4091/Inputs!$B$5 - Inputs!$B$8, 0) * I4091, 0)</f>
        <v>0</v>
      </c>
      <c r="M4091" s="2">
        <f t="shared" si="758"/>
        <v>0</v>
      </c>
      <c r="N4091" s="3" t="str">
        <f t="shared" si="759"/>
        <v>Idle</v>
      </c>
      <c r="O4091" s="3" t="str">
        <f t="shared" si="767"/>
        <v>Idle</v>
      </c>
      <c r="P4091" s="2">
        <f t="shared" si="760"/>
        <v>0</v>
      </c>
      <c r="Q4091" s="2">
        <f t="shared" si="761"/>
        <v>0</v>
      </c>
      <c r="R4091" s="2">
        <f t="shared" si="762"/>
        <v>0</v>
      </c>
      <c r="S4091" s="2">
        <f t="shared" si="763"/>
        <v>0</v>
      </c>
      <c r="T4091" s="2">
        <f t="shared" si="764"/>
        <v>0</v>
      </c>
      <c r="U4091" s="2">
        <f>IF(O4091="Reg", R4091 * Inputs!$B$7, 0)</f>
        <v>0</v>
      </c>
      <c r="V4091" s="2">
        <f>MAX(F4091 + P4091*Inputs!$B$15 - (Q4091/Inputs!$B$16) - U4091, 0)</f>
        <v>0</v>
      </c>
    </row>
    <row r="4092" spans="1:22" x14ac:dyDescent="0.3">
      <c r="A4092" s="1">
        <v>46193.416666666657</v>
      </c>
      <c r="B4092" s="2">
        <v>2.5336863865110559</v>
      </c>
      <c r="C4092" s="2">
        <v>6.0104151151959808</v>
      </c>
      <c r="D4092" s="2">
        <f t="shared" si="756"/>
        <v>35.740870572894572</v>
      </c>
      <c r="E4092" s="2">
        <f t="shared" si="757"/>
        <v>34.225955908851269</v>
      </c>
      <c r="F4092" s="2">
        <f t="shared" si="765"/>
        <v>0</v>
      </c>
      <c r="G4092" s="2">
        <f t="shared" si="766"/>
        <v>0</v>
      </c>
      <c r="H4092" s="2">
        <f>MIN(Inputs!$B$2, (Inputs!$B$14 - F4092)/Inputs!$B$15)</f>
        <v>170</v>
      </c>
      <c r="I4092" s="2">
        <f>MAX(MIN(Inputs!$B$2, F4092*Inputs!$B$16, Inputs!$B$14*Inputs!$B$4 - G4092), 0)</f>
        <v>0</v>
      </c>
      <c r="J4092" s="2">
        <f>MAX(MIN(Inputs!$B$2, F4092*Inputs!$B$16, (Inputs!$B$14-F4092)/Inputs!$B$15)*Inputs!$B$9, 0)</f>
        <v>0</v>
      </c>
      <c r="K4092" s="2">
        <f>MAX(E4092*Inputs!$B$5 - B4092 - Inputs!$B$8, 0) * H4092</f>
        <v>1289.4763182572701</v>
      </c>
      <c r="L4092" s="2">
        <f>IF(B4092 &gt;= D4092*Inputs!$B$10, MAX(B4092 - E4092/Inputs!$B$5 - Inputs!$B$8, 0) * I4092, 0)</f>
        <v>0</v>
      </c>
      <c r="M4092" s="2">
        <f t="shared" si="758"/>
        <v>0</v>
      </c>
      <c r="N4092" s="3" t="str">
        <f t="shared" si="759"/>
        <v>Charge</v>
      </c>
      <c r="O4092" s="3" t="str">
        <f t="shared" si="767"/>
        <v>Charge</v>
      </c>
      <c r="P4092" s="2">
        <f t="shared" si="760"/>
        <v>170</v>
      </c>
      <c r="Q4092" s="2">
        <f t="shared" si="761"/>
        <v>0</v>
      </c>
      <c r="R4092" s="2">
        <f t="shared" si="762"/>
        <v>0</v>
      </c>
      <c r="S4092" s="2">
        <f t="shared" si="763"/>
        <v>-430.72668570687949</v>
      </c>
      <c r="T4092" s="2">
        <f t="shared" si="764"/>
        <v>0</v>
      </c>
      <c r="U4092" s="2">
        <f>IF(O4092="Reg", R4092 * Inputs!$B$7, 0)</f>
        <v>0</v>
      </c>
      <c r="V4092" s="2">
        <f>MAX(F4092 + P4092*Inputs!$B$15 - (Q4092/Inputs!$B$16) - U4092, 0)</f>
        <v>170</v>
      </c>
    </row>
    <row r="4093" spans="1:22" x14ac:dyDescent="0.3">
      <c r="A4093" s="1">
        <v>46193.458333333343</v>
      </c>
      <c r="B4093" s="2">
        <v>2.443761278958132</v>
      </c>
      <c r="C4093" s="2">
        <v>2.2061751919494799</v>
      </c>
      <c r="D4093" s="2">
        <f t="shared" si="756"/>
        <v>35.740870572894572</v>
      </c>
      <c r="E4093" s="2">
        <f t="shared" si="757"/>
        <v>47.751944177231621</v>
      </c>
      <c r="F4093" s="2">
        <f t="shared" si="765"/>
        <v>170</v>
      </c>
      <c r="G4093" s="2">
        <f t="shared" si="766"/>
        <v>0</v>
      </c>
      <c r="H4093" s="2">
        <f>MIN(Inputs!$B$2, (Inputs!$B$14 - F4093)/Inputs!$B$15)</f>
        <v>170</v>
      </c>
      <c r="I4093" s="2">
        <f>MAX(MIN(Inputs!$B$2, F4093*Inputs!$B$16, Inputs!$B$14*Inputs!$B$4 - G4093), 0)</f>
        <v>170</v>
      </c>
      <c r="J4093" s="2">
        <f>MAX(MIN(Inputs!$B$2, F4093*Inputs!$B$16, (Inputs!$B$14-F4093)/Inputs!$B$15)*Inputs!$B$9, 0)</f>
        <v>136</v>
      </c>
      <c r="K4093" s="2">
        <f>MAX(E4093*Inputs!$B$5 - B4093 - Inputs!$B$8, 0) * H4093</f>
        <v>3328.2514314909677</v>
      </c>
      <c r="L4093" s="2">
        <f>IF(B4093 &gt;= D4093*Inputs!$B$10, MAX(B4093 - E4093/Inputs!$B$5 - Inputs!$B$8, 0) * I4093, 0)</f>
        <v>0</v>
      </c>
      <c r="M4093" s="2">
        <f t="shared" si="758"/>
        <v>300.03982610512924</v>
      </c>
      <c r="N4093" s="3" t="str">
        <f t="shared" si="759"/>
        <v>Charge</v>
      </c>
      <c r="O4093" s="3" t="str">
        <f t="shared" si="767"/>
        <v>Charge</v>
      </c>
      <c r="P4093" s="2">
        <f t="shared" si="760"/>
        <v>170</v>
      </c>
      <c r="Q4093" s="2">
        <f t="shared" si="761"/>
        <v>0</v>
      </c>
      <c r="R4093" s="2">
        <f t="shared" si="762"/>
        <v>0</v>
      </c>
      <c r="S4093" s="2">
        <f t="shared" si="763"/>
        <v>-415.43941742288246</v>
      </c>
      <c r="T4093" s="2">
        <f t="shared" si="764"/>
        <v>0</v>
      </c>
      <c r="U4093" s="2">
        <f>IF(O4093="Reg", R4093 * Inputs!$B$7, 0)</f>
        <v>0</v>
      </c>
      <c r="V4093" s="2">
        <f>MAX(F4093 + P4093*Inputs!$B$15 - (Q4093/Inputs!$B$16) - U4093, 0)</f>
        <v>340</v>
      </c>
    </row>
    <row r="4094" spans="1:22" x14ac:dyDescent="0.3">
      <c r="A4094" s="1">
        <v>46193.5</v>
      </c>
      <c r="B4094" s="2">
        <v>27.166216829098381</v>
      </c>
      <c r="C4094" s="2">
        <v>8.3324770152759058</v>
      </c>
      <c r="D4094" s="2">
        <f t="shared" si="756"/>
        <v>35.740870572894572</v>
      </c>
      <c r="E4094" s="2">
        <f t="shared" si="757"/>
        <v>61.01799683767797</v>
      </c>
      <c r="F4094" s="2">
        <f t="shared" si="765"/>
        <v>340</v>
      </c>
      <c r="G4094" s="2">
        <f t="shared" si="766"/>
        <v>0</v>
      </c>
      <c r="H4094" s="2">
        <f>MIN(Inputs!$B$2, (Inputs!$B$14 - F4094)/Inputs!$B$15)</f>
        <v>0</v>
      </c>
      <c r="I4094" s="2">
        <f>MAX(MIN(Inputs!$B$2, F4094*Inputs!$B$16, Inputs!$B$14*Inputs!$B$4 - G4094), 0)</f>
        <v>170</v>
      </c>
      <c r="J4094" s="2">
        <f>MAX(MIN(Inputs!$B$2, F4094*Inputs!$B$16, (Inputs!$B$14-F4094)/Inputs!$B$15)*Inputs!$B$9, 0)</f>
        <v>0</v>
      </c>
      <c r="K4094" s="2">
        <f>MAX(E4094*Inputs!$B$5 - B4094 - Inputs!$B$8, 0) * H4094</f>
        <v>0</v>
      </c>
      <c r="L4094" s="2">
        <f>IF(B4094 &gt;= D4094*Inputs!$B$10, MAX(B4094 - E4094/Inputs!$B$5 - Inputs!$B$8, 0) * I4094, 0)</f>
        <v>0</v>
      </c>
      <c r="M4094" s="2">
        <f t="shared" si="758"/>
        <v>0</v>
      </c>
      <c r="N4094" s="3" t="str">
        <f t="shared" si="759"/>
        <v>Idle</v>
      </c>
      <c r="O4094" s="3" t="str">
        <f t="shared" si="767"/>
        <v>Idle</v>
      </c>
      <c r="P4094" s="2">
        <f t="shared" si="760"/>
        <v>0</v>
      </c>
      <c r="Q4094" s="2">
        <f t="shared" si="761"/>
        <v>0</v>
      </c>
      <c r="R4094" s="2">
        <f t="shared" si="762"/>
        <v>0</v>
      </c>
      <c r="S4094" s="2">
        <f t="shared" si="763"/>
        <v>0</v>
      </c>
      <c r="T4094" s="2">
        <f t="shared" si="764"/>
        <v>0</v>
      </c>
      <c r="U4094" s="2">
        <f>IF(O4094="Reg", R4094 * Inputs!$B$7, 0)</f>
        <v>0</v>
      </c>
      <c r="V4094" s="2">
        <f>MAX(F4094 + P4094*Inputs!$B$15 - (Q4094/Inputs!$B$16) - U4094, 0)</f>
        <v>340</v>
      </c>
    </row>
    <row r="4095" spans="1:22" x14ac:dyDescent="0.3">
      <c r="A4095" s="1">
        <v>46193.541666666657</v>
      </c>
      <c r="B4095" s="2">
        <v>44.616707755340478</v>
      </c>
      <c r="C4095" s="2">
        <v>12.6326037905774</v>
      </c>
      <c r="D4095" s="2">
        <f t="shared" si="756"/>
        <v>35.740870572894572</v>
      </c>
      <c r="E4095" s="2">
        <f t="shared" si="757"/>
        <v>71.664387932785417</v>
      </c>
      <c r="F4095" s="2">
        <f t="shared" si="765"/>
        <v>340</v>
      </c>
      <c r="G4095" s="2">
        <f t="shared" si="766"/>
        <v>0</v>
      </c>
      <c r="H4095" s="2">
        <f>MIN(Inputs!$B$2, (Inputs!$B$14 - F4095)/Inputs!$B$15)</f>
        <v>0</v>
      </c>
      <c r="I4095" s="2">
        <f>MAX(MIN(Inputs!$B$2, F4095*Inputs!$B$16, Inputs!$B$14*Inputs!$B$4 - G4095), 0)</f>
        <v>170</v>
      </c>
      <c r="J4095" s="2">
        <f>MAX(MIN(Inputs!$B$2, F4095*Inputs!$B$16, (Inputs!$B$14-F4095)/Inputs!$B$15)*Inputs!$B$9, 0)</f>
        <v>0</v>
      </c>
      <c r="K4095" s="2">
        <f>MAX(E4095*Inputs!$B$5 - B4095 - Inputs!$B$8, 0) * H4095</f>
        <v>0</v>
      </c>
      <c r="L4095" s="2">
        <f>IF(B4095 &gt;= D4095*Inputs!$B$10, MAX(B4095 - E4095/Inputs!$B$5 - Inputs!$B$8, 0) * I4095, 0)</f>
        <v>0</v>
      </c>
      <c r="M4095" s="2">
        <f t="shared" si="758"/>
        <v>0</v>
      </c>
      <c r="N4095" s="3" t="str">
        <f t="shared" si="759"/>
        <v>Idle</v>
      </c>
      <c r="O4095" s="3" t="str">
        <f t="shared" si="767"/>
        <v>Idle</v>
      </c>
      <c r="P4095" s="2">
        <f t="shared" si="760"/>
        <v>0</v>
      </c>
      <c r="Q4095" s="2">
        <f t="shared" si="761"/>
        <v>0</v>
      </c>
      <c r="R4095" s="2">
        <f t="shared" si="762"/>
        <v>0</v>
      </c>
      <c r="S4095" s="2">
        <f t="shared" si="763"/>
        <v>0</v>
      </c>
      <c r="T4095" s="2">
        <f t="shared" si="764"/>
        <v>0</v>
      </c>
      <c r="U4095" s="2">
        <f>IF(O4095="Reg", R4095 * Inputs!$B$7, 0)</f>
        <v>0</v>
      </c>
      <c r="V4095" s="2">
        <f>MAX(F4095 + P4095*Inputs!$B$15 - (Q4095/Inputs!$B$16) - U4095, 0)</f>
        <v>340</v>
      </c>
    </row>
    <row r="4096" spans="1:22" x14ac:dyDescent="0.3">
      <c r="A4096" s="1">
        <v>46193.583333333343</v>
      </c>
      <c r="B4096" s="2">
        <v>55.893689340794857</v>
      </c>
      <c r="C4096" s="2">
        <v>4.8806493445471419</v>
      </c>
      <c r="D4096" s="2">
        <f t="shared" si="756"/>
        <v>35.740870572894572</v>
      </c>
      <c r="E4096" s="2">
        <f t="shared" si="757"/>
        <v>78.816716097531867</v>
      </c>
      <c r="F4096" s="2">
        <f t="shared" si="765"/>
        <v>340</v>
      </c>
      <c r="G4096" s="2">
        <f t="shared" si="766"/>
        <v>0</v>
      </c>
      <c r="H4096" s="2">
        <f>MIN(Inputs!$B$2, (Inputs!$B$14 - F4096)/Inputs!$B$15)</f>
        <v>0</v>
      </c>
      <c r="I4096" s="2">
        <f>MAX(MIN(Inputs!$B$2, F4096*Inputs!$B$16, Inputs!$B$14*Inputs!$B$4 - G4096), 0)</f>
        <v>170</v>
      </c>
      <c r="J4096" s="2">
        <f>MAX(MIN(Inputs!$B$2, F4096*Inputs!$B$16, (Inputs!$B$14-F4096)/Inputs!$B$15)*Inputs!$B$9, 0)</f>
        <v>0</v>
      </c>
      <c r="K4096" s="2">
        <f>MAX(E4096*Inputs!$B$5 - B4096 - Inputs!$B$8, 0) * H4096</f>
        <v>0</v>
      </c>
      <c r="L4096" s="2">
        <f>IF(B4096 &gt;= D4096*Inputs!$B$10, MAX(B4096 - E4096/Inputs!$B$5 - Inputs!$B$8, 0) * I4096, 0)</f>
        <v>0</v>
      </c>
      <c r="M4096" s="2">
        <f t="shared" si="758"/>
        <v>0</v>
      </c>
      <c r="N4096" s="3" t="str">
        <f t="shared" si="759"/>
        <v>Idle</v>
      </c>
      <c r="O4096" s="3" t="str">
        <f t="shared" si="767"/>
        <v>Idle</v>
      </c>
      <c r="P4096" s="2">
        <f t="shared" si="760"/>
        <v>0</v>
      </c>
      <c r="Q4096" s="2">
        <f t="shared" si="761"/>
        <v>0</v>
      </c>
      <c r="R4096" s="2">
        <f t="shared" si="762"/>
        <v>0</v>
      </c>
      <c r="S4096" s="2">
        <f t="shared" si="763"/>
        <v>0</v>
      </c>
      <c r="T4096" s="2">
        <f t="shared" si="764"/>
        <v>0</v>
      </c>
      <c r="U4096" s="2">
        <f>IF(O4096="Reg", R4096 * Inputs!$B$7, 0)</f>
        <v>0</v>
      </c>
      <c r="V4096" s="2">
        <f>MAX(F4096 + P4096*Inputs!$B$15 - (Q4096/Inputs!$B$16) - U4096, 0)</f>
        <v>340</v>
      </c>
    </row>
    <row r="4097" spans="1:22" x14ac:dyDescent="0.3">
      <c r="A4097" s="1">
        <v>46193.625</v>
      </c>
      <c r="B4097" s="2">
        <v>72.701673862404704</v>
      </c>
      <c r="C4097" s="2">
        <v>7.4742837452793749</v>
      </c>
      <c r="D4097" s="2">
        <f t="shared" si="756"/>
        <v>35.740870572894572</v>
      </c>
      <c r="E4097" s="2">
        <f t="shared" si="757"/>
        <v>82.623425946679831</v>
      </c>
      <c r="F4097" s="2">
        <f t="shared" si="765"/>
        <v>340</v>
      </c>
      <c r="G4097" s="2">
        <f t="shared" si="766"/>
        <v>0</v>
      </c>
      <c r="H4097" s="2">
        <f>MIN(Inputs!$B$2, (Inputs!$B$14 - F4097)/Inputs!$B$15)</f>
        <v>0</v>
      </c>
      <c r="I4097" s="2">
        <f>MAX(MIN(Inputs!$B$2, F4097*Inputs!$B$16, Inputs!$B$14*Inputs!$B$4 - G4097), 0)</f>
        <v>170</v>
      </c>
      <c r="J4097" s="2">
        <f>MAX(MIN(Inputs!$B$2, F4097*Inputs!$B$16, (Inputs!$B$14-F4097)/Inputs!$B$15)*Inputs!$B$9, 0)</f>
        <v>0</v>
      </c>
      <c r="K4097" s="2">
        <f>MAX(E4097*Inputs!$B$5 - B4097 - Inputs!$B$8, 0) * H4097</f>
        <v>0</v>
      </c>
      <c r="L4097" s="2">
        <f>IF(B4097 &gt;= D4097*Inputs!$B$10, MAX(B4097 - E4097/Inputs!$B$5 - Inputs!$B$8, 0) * I4097, 0)</f>
        <v>0</v>
      </c>
      <c r="M4097" s="2">
        <f t="shared" si="758"/>
        <v>0</v>
      </c>
      <c r="N4097" s="3" t="str">
        <f t="shared" si="759"/>
        <v>Idle</v>
      </c>
      <c r="O4097" s="3" t="str">
        <f t="shared" si="767"/>
        <v>Idle</v>
      </c>
      <c r="P4097" s="2">
        <f t="shared" si="760"/>
        <v>0</v>
      </c>
      <c r="Q4097" s="2">
        <f t="shared" si="761"/>
        <v>0</v>
      </c>
      <c r="R4097" s="2">
        <f t="shared" si="762"/>
        <v>0</v>
      </c>
      <c r="S4097" s="2">
        <f t="shared" si="763"/>
        <v>0</v>
      </c>
      <c r="T4097" s="2">
        <f t="shared" si="764"/>
        <v>0</v>
      </c>
      <c r="U4097" s="2">
        <f>IF(O4097="Reg", R4097 * Inputs!$B$7, 0)</f>
        <v>0</v>
      </c>
      <c r="V4097" s="2">
        <f>MAX(F4097 + P4097*Inputs!$B$15 - (Q4097/Inputs!$B$16) - U4097, 0)</f>
        <v>340</v>
      </c>
    </row>
    <row r="4098" spans="1:22" x14ac:dyDescent="0.3">
      <c r="A4098" s="1">
        <v>46193.666666666657</v>
      </c>
      <c r="B4098" s="2">
        <v>83.689615996793151</v>
      </c>
      <c r="C4098" s="2">
        <v>10.93095947722621</v>
      </c>
      <c r="D4098" s="2">
        <f t="shared" ref="D4098:D4161" si="768">AVERAGEIFS(B:B, A:A, "&gt;="&amp;INT(A4098), A:A, "&lt;"&amp;INT(A4098)+1)</f>
        <v>35.740870572894572</v>
      </c>
      <c r="E4098" s="2">
        <f t="shared" ref="E4098:E4161" si="769">AVERAGE(B4098:B4103)</f>
        <v>81.854346590595142</v>
      </c>
      <c r="F4098" s="2">
        <f t="shared" si="765"/>
        <v>340</v>
      </c>
      <c r="G4098" s="2">
        <f t="shared" si="766"/>
        <v>0</v>
      </c>
      <c r="H4098" s="2">
        <f>MIN(Inputs!$B$2, (Inputs!$B$14 - F4098)/Inputs!$B$15)</f>
        <v>0</v>
      </c>
      <c r="I4098" s="2">
        <f>MAX(MIN(Inputs!$B$2, F4098*Inputs!$B$16, Inputs!$B$14*Inputs!$B$4 - G4098), 0)</f>
        <v>170</v>
      </c>
      <c r="J4098" s="2">
        <f>MAX(MIN(Inputs!$B$2, F4098*Inputs!$B$16, (Inputs!$B$14-F4098)/Inputs!$B$15)*Inputs!$B$9, 0)</f>
        <v>0</v>
      </c>
      <c r="K4098" s="2">
        <f>MAX(E4098*Inputs!$B$5 - B4098 - Inputs!$B$8, 0) * H4098</f>
        <v>0</v>
      </c>
      <c r="L4098" s="2">
        <f>IF(B4098 &gt;= D4098*Inputs!$B$10, MAX(B4098 - E4098/Inputs!$B$5 - Inputs!$B$8, 0) * I4098, 0)</f>
        <v>0</v>
      </c>
      <c r="M4098" s="2">
        <f t="shared" ref="M4098:M4161" si="770">C4098 * J4098</f>
        <v>0</v>
      </c>
      <c r="N4098" s="3" t="str">
        <f t="shared" ref="N4098:N4161" si="771">IF(MAX(K4098, L4098, M4098)&lt;=0, "Idle", IF(AND(M4098&gt;=K4098, M4098&gt;=L4098), "Reg", IF(L4098&gt;=K4098, "Discharge", "Charge")))</f>
        <v>Idle</v>
      </c>
      <c r="O4098" s="3" t="str">
        <f t="shared" si="767"/>
        <v>Idle</v>
      </c>
      <c r="P4098" s="2">
        <f t="shared" ref="P4098:P4161" si="772">IF(O4098="Charge", H4098, 0)</f>
        <v>0</v>
      </c>
      <c r="Q4098" s="2">
        <f t="shared" ref="Q4098:Q4161" si="773">IF(O4098="Discharge", I4098, 0)</f>
        <v>0</v>
      </c>
      <c r="R4098" s="2">
        <f t="shared" ref="R4098:R4161" si="774">IF(O4098="Reg", J4098, 0)</f>
        <v>0</v>
      </c>
      <c r="S4098" s="2">
        <f t="shared" ref="S4098:S4161" si="775">(Q4098 - P4098) * B4098</f>
        <v>0</v>
      </c>
      <c r="T4098" s="2">
        <f t="shared" ref="T4098:T4161" si="776">R4098 * C4098</f>
        <v>0</v>
      </c>
      <c r="U4098" s="2">
        <f>IF(O4098="Reg", R4098 * Inputs!$B$7, 0)</f>
        <v>0</v>
      </c>
      <c r="V4098" s="2">
        <f>MAX(F4098 + P4098*Inputs!$B$15 - (Q4098/Inputs!$B$16) - U4098, 0)</f>
        <v>340</v>
      </c>
    </row>
    <row r="4099" spans="1:22" x14ac:dyDescent="0.3">
      <c r="A4099" s="1">
        <v>46193.708333333343</v>
      </c>
      <c r="B4099" s="2">
        <v>82.040077241636268</v>
      </c>
      <c r="C4099" s="2">
        <v>9.6182892878950899</v>
      </c>
      <c r="D4099" s="2">
        <f t="shared" si="768"/>
        <v>35.740870572894572</v>
      </c>
      <c r="E4099" s="2">
        <f t="shared" si="769"/>
        <v>78.072489602427694</v>
      </c>
      <c r="F4099" s="2">
        <f t="shared" ref="F4099:F4162" si="777">V4098</f>
        <v>340</v>
      </c>
      <c r="G4099" s="2">
        <f t="shared" ref="G4099:G4162" si="778">IF(INT(A4099)=INT(A4098), G4098 + Q4098, 0)</f>
        <v>0</v>
      </c>
      <c r="H4099" s="2">
        <f>MIN(Inputs!$B$2, (Inputs!$B$14 - F4099)/Inputs!$B$15)</f>
        <v>0</v>
      </c>
      <c r="I4099" s="2">
        <f>MAX(MIN(Inputs!$B$2, F4099*Inputs!$B$16, Inputs!$B$14*Inputs!$B$4 - G4099), 0)</f>
        <v>170</v>
      </c>
      <c r="J4099" s="2">
        <f>MAX(MIN(Inputs!$B$2, F4099*Inputs!$B$16, (Inputs!$B$14-F4099)/Inputs!$B$15)*Inputs!$B$9, 0)</f>
        <v>0</v>
      </c>
      <c r="K4099" s="2">
        <f>MAX(E4099*Inputs!$B$5 - B4099 - Inputs!$B$8, 0) * H4099</f>
        <v>0</v>
      </c>
      <c r="L4099" s="2">
        <f>IF(B4099 &gt;= D4099*Inputs!$B$10, MAX(B4099 - E4099/Inputs!$B$5 - Inputs!$B$8, 0) * I4099, 0)</f>
        <v>0</v>
      </c>
      <c r="M4099" s="2">
        <f t="shared" si="770"/>
        <v>0</v>
      </c>
      <c r="N4099" s="3" t="str">
        <f t="shared" si="771"/>
        <v>Idle</v>
      </c>
      <c r="O4099" s="3" t="str">
        <f t="shared" si="767"/>
        <v>Idle</v>
      </c>
      <c r="P4099" s="2">
        <f t="shared" si="772"/>
        <v>0</v>
      </c>
      <c r="Q4099" s="2">
        <f t="shared" si="773"/>
        <v>0</v>
      </c>
      <c r="R4099" s="2">
        <f t="shared" si="774"/>
        <v>0</v>
      </c>
      <c r="S4099" s="2">
        <f t="shared" si="775"/>
        <v>0</v>
      </c>
      <c r="T4099" s="2">
        <f t="shared" si="776"/>
        <v>0</v>
      </c>
      <c r="U4099" s="2">
        <f>IF(O4099="Reg", R4099 * Inputs!$B$7, 0)</f>
        <v>0</v>
      </c>
      <c r="V4099" s="2">
        <f>MAX(F4099 + P4099*Inputs!$B$15 - (Q4099/Inputs!$B$16) - U4099, 0)</f>
        <v>340</v>
      </c>
    </row>
    <row r="4100" spans="1:22" x14ac:dyDescent="0.3">
      <c r="A4100" s="1">
        <v>46193.75</v>
      </c>
      <c r="B4100" s="2">
        <v>91.044563399743083</v>
      </c>
      <c r="C4100" s="2">
        <v>1.317923917860671</v>
      </c>
      <c r="D4100" s="2">
        <f t="shared" si="768"/>
        <v>35.740870572894572</v>
      </c>
      <c r="E4100" s="2">
        <f t="shared" si="769"/>
        <v>73.497414279678893</v>
      </c>
      <c r="F4100" s="2">
        <f t="shared" si="777"/>
        <v>340</v>
      </c>
      <c r="G4100" s="2">
        <f t="shared" si="778"/>
        <v>0</v>
      </c>
      <c r="H4100" s="2">
        <f>MIN(Inputs!$B$2, (Inputs!$B$14 - F4100)/Inputs!$B$15)</f>
        <v>0</v>
      </c>
      <c r="I4100" s="2">
        <f>MAX(MIN(Inputs!$B$2, F4100*Inputs!$B$16, Inputs!$B$14*Inputs!$B$4 - G4100), 0)</f>
        <v>170</v>
      </c>
      <c r="J4100" s="2">
        <f>MAX(MIN(Inputs!$B$2, F4100*Inputs!$B$16, (Inputs!$B$14-F4100)/Inputs!$B$15)*Inputs!$B$9, 0)</f>
        <v>0</v>
      </c>
      <c r="K4100" s="2">
        <f>MAX(E4100*Inputs!$B$5 - B4100 - Inputs!$B$8, 0) * H4100</f>
        <v>0</v>
      </c>
      <c r="L4100" s="2">
        <f>IF(B4100 &gt;= D4100*Inputs!$B$10, MAX(B4100 - E4100/Inputs!$B$5 - Inputs!$B$8, 0) * I4100, 0)</f>
        <v>0</v>
      </c>
      <c r="M4100" s="2">
        <f t="shared" si="770"/>
        <v>0</v>
      </c>
      <c r="N4100" s="3" t="str">
        <f t="shared" si="771"/>
        <v>Idle</v>
      </c>
      <c r="O4100" s="3" t="str">
        <f t="shared" ref="O4100:O4163" si="779">IF(O4099&lt;&gt;O4098, O4099, N4100)</f>
        <v>Idle</v>
      </c>
      <c r="P4100" s="2">
        <f t="shared" si="772"/>
        <v>0</v>
      </c>
      <c r="Q4100" s="2">
        <f t="shared" si="773"/>
        <v>0</v>
      </c>
      <c r="R4100" s="2">
        <f t="shared" si="774"/>
        <v>0</v>
      </c>
      <c r="S4100" s="2">
        <f t="shared" si="775"/>
        <v>0</v>
      </c>
      <c r="T4100" s="2">
        <f t="shared" si="776"/>
        <v>0</v>
      </c>
      <c r="U4100" s="2">
        <f>IF(O4100="Reg", R4100 * Inputs!$B$7, 0)</f>
        <v>0</v>
      </c>
      <c r="V4100" s="2">
        <f>MAX(F4100 + P4100*Inputs!$B$15 - (Q4100/Inputs!$B$16) - U4100, 0)</f>
        <v>340</v>
      </c>
    </row>
    <row r="4101" spans="1:22" x14ac:dyDescent="0.3">
      <c r="A4101" s="1">
        <v>46193.791666666657</v>
      </c>
      <c r="B4101" s="2">
        <v>87.5306767438191</v>
      </c>
      <c r="C4101" s="2">
        <v>4.9521701517365164</v>
      </c>
      <c r="D4101" s="2">
        <f t="shared" si="768"/>
        <v>35.740870572894572</v>
      </c>
      <c r="E4101" s="2">
        <f t="shared" si="769"/>
        <v>63.688187511698793</v>
      </c>
      <c r="F4101" s="2">
        <f t="shared" si="777"/>
        <v>340</v>
      </c>
      <c r="G4101" s="2">
        <f t="shared" si="778"/>
        <v>0</v>
      </c>
      <c r="H4101" s="2">
        <f>MIN(Inputs!$B$2, (Inputs!$B$14 - F4101)/Inputs!$B$15)</f>
        <v>0</v>
      </c>
      <c r="I4101" s="2">
        <f>MAX(MIN(Inputs!$B$2, F4101*Inputs!$B$16, Inputs!$B$14*Inputs!$B$4 - G4101), 0)</f>
        <v>170</v>
      </c>
      <c r="J4101" s="2">
        <f>MAX(MIN(Inputs!$B$2, F4101*Inputs!$B$16, (Inputs!$B$14-F4101)/Inputs!$B$15)*Inputs!$B$9, 0)</f>
        <v>0</v>
      </c>
      <c r="K4101" s="2">
        <f>MAX(E4101*Inputs!$B$5 - B4101 - Inputs!$B$8, 0) * H4101</f>
        <v>0</v>
      </c>
      <c r="L4101" s="2">
        <f>IF(B4101 &gt;= D4101*Inputs!$B$10, MAX(B4101 - E4101/Inputs!$B$5 - Inputs!$B$8, 0) * I4101, 0)</f>
        <v>0</v>
      </c>
      <c r="M4101" s="2">
        <f t="shared" si="770"/>
        <v>0</v>
      </c>
      <c r="N4101" s="3" t="str">
        <f t="shared" si="771"/>
        <v>Idle</v>
      </c>
      <c r="O4101" s="3" t="str">
        <f t="shared" si="779"/>
        <v>Idle</v>
      </c>
      <c r="P4101" s="2">
        <f t="shared" si="772"/>
        <v>0</v>
      </c>
      <c r="Q4101" s="2">
        <f t="shared" si="773"/>
        <v>0</v>
      </c>
      <c r="R4101" s="2">
        <f t="shared" si="774"/>
        <v>0</v>
      </c>
      <c r="S4101" s="2">
        <f t="shared" si="775"/>
        <v>0</v>
      </c>
      <c r="T4101" s="2">
        <f t="shared" si="776"/>
        <v>0</v>
      </c>
      <c r="U4101" s="2">
        <f>IF(O4101="Reg", R4101 * Inputs!$B$7, 0)</f>
        <v>0</v>
      </c>
      <c r="V4101" s="2">
        <f>MAX(F4101 + P4101*Inputs!$B$15 - (Q4101/Inputs!$B$16) - U4101, 0)</f>
        <v>340</v>
      </c>
    </row>
    <row r="4102" spans="1:22" x14ac:dyDescent="0.3">
      <c r="A4102" s="1">
        <v>46193.833333333343</v>
      </c>
      <c r="B4102" s="2">
        <v>78.733948435682748</v>
      </c>
      <c r="C4102" s="2">
        <v>5.4791470802418978</v>
      </c>
      <c r="D4102" s="2">
        <f t="shared" si="768"/>
        <v>35.740870572894572</v>
      </c>
      <c r="E4102" s="2">
        <f t="shared" si="769"/>
        <v>52.185812636084783</v>
      </c>
      <c r="F4102" s="2">
        <f t="shared" si="777"/>
        <v>340</v>
      </c>
      <c r="G4102" s="2">
        <f t="shared" si="778"/>
        <v>0</v>
      </c>
      <c r="H4102" s="2">
        <f>MIN(Inputs!$B$2, (Inputs!$B$14 - F4102)/Inputs!$B$15)</f>
        <v>0</v>
      </c>
      <c r="I4102" s="2">
        <f>MAX(MIN(Inputs!$B$2, F4102*Inputs!$B$16, Inputs!$B$14*Inputs!$B$4 - G4102), 0)</f>
        <v>170</v>
      </c>
      <c r="J4102" s="2">
        <f>MAX(MIN(Inputs!$B$2, F4102*Inputs!$B$16, (Inputs!$B$14-F4102)/Inputs!$B$15)*Inputs!$B$9, 0)</f>
        <v>0</v>
      </c>
      <c r="K4102" s="2">
        <f>MAX(E4102*Inputs!$B$5 - B4102 - Inputs!$B$8, 0) * H4102</f>
        <v>0</v>
      </c>
      <c r="L4102" s="2">
        <f>IF(B4102 &gt;= D4102*Inputs!$B$10, MAX(B4102 - E4102/Inputs!$B$5 - Inputs!$B$8, 0) * I4102, 0)</f>
        <v>0</v>
      </c>
      <c r="M4102" s="2">
        <f t="shared" si="770"/>
        <v>0</v>
      </c>
      <c r="N4102" s="3" t="str">
        <f t="shared" si="771"/>
        <v>Idle</v>
      </c>
      <c r="O4102" s="3" t="str">
        <f t="shared" si="779"/>
        <v>Idle</v>
      </c>
      <c r="P4102" s="2">
        <f t="shared" si="772"/>
        <v>0</v>
      </c>
      <c r="Q4102" s="2">
        <f t="shared" si="773"/>
        <v>0</v>
      </c>
      <c r="R4102" s="2">
        <f t="shared" si="774"/>
        <v>0</v>
      </c>
      <c r="S4102" s="2">
        <f t="shared" si="775"/>
        <v>0</v>
      </c>
      <c r="T4102" s="2">
        <f t="shared" si="776"/>
        <v>0</v>
      </c>
      <c r="U4102" s="2">
        <f>IF(O4102="Reg", R4102 * Inputs!$B$7, 0)</f>
        <v>0</v>
      </c>
      <c r="V4102" s="2">
        <f>MAX(F4102 + P4102*Inputs!$B$15 - (Q4102/Inputs!$B$16) - U4102, 0)</f>
        <v>340</v>
      </c>
    </row>
    <row r="4103" spans="1:22" x14ac:dyDescent="0.3">
      <c r="A4103" s="1">
        <v>46193.875</v>
      </c>
      <c r="B4103" s="2">
        <v>68.087197725896445</v>
      </c>
      <c r="C4103" s="2">
        <v>4.7697410565036984</v>
      </c>
      <c r="D4103" s="2">
        <f t="shared" si="768"/>
        <v>35.740870572894572</v>
      </c>
      <c r="E4103" s="2">
        <f t="shared" si="769"/>
        <v>39.60527284471447</v>
      </c>
      <c r="F4103" s="2">
        <f t="shared" si="777"/>
        <v>340</v>
      </c>
      <c r="G4103" s="2">
        <f t="shared" si="778"/>
        <v>0</v>
      </c>
      <c r="H4103" s="2">
        <f>MIN(Inputs!$B$2, (Inputs!$B$14 - F4103)/Inputs!$B$15)</f>
        <v>0</v>
      </c>
      <c r="I4103" s="2">
        <f>MAX(MIN(Inputs!$B$2, F4103*Inputs!$B$16, Inputs!$B$14*Inputs!$B$4 - G4103), 0)</f>
        <v>170</v>
      </c>
      <c r="J4103" s="2">
        <f>MAX(MIN(Inputs!$B$2, F4103*Inputs!$B$16, (Inputs!$B$14-F4103)/Inputs!$B$15)*Inputs!$B$9, 0)</f>
        <v>0</v>
      </c>
      <c r="K4103" s="2">
        <f>MAX(E4103*Inputs!$B$5 - B4103 - Inputs!$B$8, 0) * H4103</f>
        <v>0</v>
      </c>
      <c r="L4103" s="2">
        <f>IF(B4103 &gt;= D4103*Inputs!$B$10, MAX(B4103 - E4103/Inputs!$B$5 - Inputs!$B$8, 0) * I4103, 0)</f>
        <v>523.80499567346362</v>
      </c>
      <c r="M4103" s="2">
        <f t="shared" si="770"/>
        <v>0</v>
      </c>
      <c r="N4103" s="3" t="str">
        <f t="shared" si="771"/>
        <v>Discharge</v>
      </c>
      <c r="O4103" s="3" t="str">
        <f t="shared" si="779"/>
        <v>Discharge</v>
      </c>
      <c r="P4103" s="2">
        <f t="shared" si="772"/>
        <v>0</v>
      </c>
      <c r="Q4103" s="2">
        <f t="shared" si="773"/>
        <v>170</v>
      </c>
      <c r="R4103" s="2">
        <f t="shared" si="774"/>
        <v>0</v>
      </c>
      <c r="S4103" s="2">
        <f t="shared" si="775"/>
        <v>11574.823613402395</v>
      </c>
      <c r="T4103" s="2">
        <f t="shared" si="776"/>
        <v>0</v>
      </c>
      <c r="U4103" s="2">
        <f>IF(O4103="Reg", R4103 * Inputs!$B$7, 0)</f>
        <v>0</v>
      </c>
      <c r="V4103" s="2">
        <f>MAX(F4103 + P4103*Inputs!$B$15 - (Q4103/Inputs!$B$16) - U4103, 0)</f>
        <v>170</v>
      </c>
    </row>
    <row r="4104" spans="1:22" x14ac:dyDescent="0.3">
      <c r="A4104" s="1">
        <v>46193.916666666657</v>
      </c>
      <c r="B4104" s="2">
        <v>60.998474067788557</v>
      </c>
      <c r="C4104" s="2">
        <v>1.268997122152933</v>
      </c>
      <c r="D4104" s="2">
        <f t="shared" si="768"/>
        <v>35.740870572894572</v>
      </c>
      <c r="E4104" s="2">
        <f t="shared" si="769"/>
        <v>28.257406557065057</v>
      </c>
      <c r="F4104" s="2">
        <f t="shared" si="777"/>
        <v>170</v>
      </c>
      <c r="G4104" s="2">
        <f t="shared" si="778"/>
        <v>170</v>
      </c>
      <c r="H4104" s="2">
        <f>MIN(Inputs!$B$2, (Inputs!$B$14 - F4104)/Inputs!$B$15)</f>
        <v>170</v>
      </c>
      <c r="I4104" s="2">
        <f>MAX(MIN(Inputs!$B$2, F4104*Inputs!$B$16, Inputs!$B$14*Inputs!$B$4 - G4104), 0)</f>
        <v>170</v>
      </c>
      <c r="J4104" s="2">
        <f>MAX(MIN(Inputs!$B$2, F4104*Inputs!$B$16, (Inputs!$B$14-F4104)/Inputs!$B$15)*Inputs!$B$9, 0)</f>
        <v>136</v>
      </c>
      <c r="K4104" s="2">
        <f>MAX(E4104*Inputs!$B$5 - B4104 - Inputs!$B$8, 0) * H4104</f>
        <v>0</v>
      </c>
      <c r="L4104" s="2">
        <f>IF(B4104 &gt;= D4104*Inputs!$B$10, MAX(B4104 - E4104/Inputs!$B$5 - Inputs!$B$8, 0) * I4104, 0)</f>
        <v>1510.9234157273959</v>
      </c>
      <c r="M4104" s="2">
        <f t="shared" si="770"/>
        <v>172.58360861279888</v>
      </c>
      <c r="N4104" s="3" t="str">
        <f t="shared" si="771"/>
        <v>Discharge</v>
      </c>
      <c r="O4104" s="3" t="str">
        <f t="shared" si="779"/>
        <v>Discharge</v>
      </c>
      <c r="P4104" s="2">
        <f t="shared" si="772"/>
        <v>0</v>
      </c>
      <c r="Q4104" s="2">
        <f t="shared" si="773"/>
        <v>170</v>
      </c>
      <c r="R4104" s="2">
        <f t="shared" si="774"/>
        <v>0</v>
      </c>
      <c r="S4104" s="2">
        <f t="shared" si="775"/>
        <v>10369.740591524054</v>
      </c>
      <c r="T4104" s="2">
        <f t="shared" si="776"/>
        <v>0</v>
      </c>
      <c r="U4104" s="2">
        <f>IF(O4104="Reg", R4104 * Inputs!$B$7, 0)</f>
        <v>0</v>
      </c>
      <c r="V4104" s="2">
        <f>MAX(F4104 + P4104*Inputs!$B$15 - (Q4104/Inputs!$B$16) - U4104, 0)</f>
        <v>0</v>
      </c>
    </row>
    <row r="4105" spans="1:22" x14ac:dyDescent="0.3">
      <c r="A4105" s="1">
        <v>46193.958333333343</v>
      </c>
      <c r="B4105" s="2">
        <v>54.589625305143379</v>
      </c>
      <c r="C4105" s="2">
        <v>6.3171966291495254</v>
      </c>
      <c r="D4105" s="2">
        <f t="shared" si="768"/>
        <v>35.740870572894572</v>
      </c>
      <c r="E4105" s="2">
        <f t="shared" si="769"/>
        <v>18.090994212433632</v>
      </c>
      <c r="F4105" s="2">
        <f t="shared" si="777"/>
        <v>0</v>
      </c>
      <c r="G4105" s="2">
        <f t="shared" si="778"/>
        <v>340</v>
      </c>
      <c r="H4105" s="2">
        <f>MIN(Inputs!$B$2, (Inputs!$B$14 - F4105)/Inputs!$B$15)</f>
        <v>170</v>
      </c>
      <c r="I4105" s="2">
        <f>MAX(MIN(Inputs!$B$2, F4105*Inputs!$B$16, Inputs!$B$14*Inputs!$B$4 - G4105), 0)</f>
        <v>0</v>
      </c>
      <c r="J4105" s="2">
        <f>MAX(MIN(Inputs!$B$2, F4105*Inputs!$B$16, (Inputs!$B$14-F4105)/Inputs!$B$15)*Inputs!$B$9, 0)</f>
        <v>0</v>
      </c>
      <c r="K4105" s="2">
        <f>MAX(E4105*Inputs!$B$5 - B4105 - Inputs!$B$8, 0) * H4105</f>
        <v>0</v>
      </c>
      <c r="L4105" s="2">
        <f>IF(B4105 &gt;= D4105*Inputs!$B$10, MAX(B4105 - E4105/Inputs!$B$5 - Inputs!$B$8, 0) * I4105, 0)</f>
        <v>0</v>
      </c>
      <c r="M4105" s="2">
        <f t="shared" si="770"/>
        <v>0</v>
      </c>
      <c r="N4105" s="3" t="str">
        <f t="shared" si="771"/>
        <v>Idle</v>
      </c>
      <c r="O4105" s="3" t="str">
        <f t="shared" si="779"/>
        <v>Idle</v>
      </c>
      <c r="P4105" s="2">
        <f t="shared" si="772"/>
        <v>0</v>
      </c>
      <c r="Q4105" s="2">
        <f t="shared" si="773"/>
        <v>0</v>
      </c>
      <c r="R4105" s="2">
        <f t="shared" si="774"/>
        <v>0</v>
      </c>
      <c r="S4105" s="2">
        <f t="shared" si="775"/>
        <v>0</v>
      </c>
      <c r="T4105" s="2">
        <f t="shared" si="776"/>
        <v>0</v>
      </c>
      <c r="U4105" s="2">
        <f>IF(O4105="Reg", R4105 * Inputs!$B$7, 0)</f>
        <v>0</v>
      </c>
      <c r="V4105" s="2">
        <f>MAX(F4105 + P4105*Inputs!$B$15 - (Q4105/Inputs!$B$16) - U4105, 0)</f>
        <v>0</v>
      </c>
    </row>
    <row r="4106" spans="1:22" x14ac:dyDescent="0.3">
      <c r="A4106" s="1">
        <v>46194</v>
      </c>
      <c r="B4106" s="2">
        <v>32.189202791862478</v>
      </c>
      <c r="C4106" s="2">
        <v>6.2695425201873629</v>
      </c>
      <c r="D4106" s="2">
        <f t="shared" si="768"/>
        <v>36.768623264121715</v>
      </c>
      <c r="E4106" s="2">
        <f t="shared" si="769"/>
        <v>8.9927233282430699</v>
      </c>
      <c r="F4106" s="2">
        <f t="shared" si="777"/>
        <v>0</v>
      </c>
      <c r="G4106" s="2">
        <f t="shared" si="778"/>
        <v>0</v>
      </c>
      <c r="H4106" s="2">
        <f>MIN(Inputs!$B$2, (Inputs!$B$14 - F4106)/Inputs!$B$15)</f>
        <v>170</v>
      </c>
      <c r="I4106" s="2">
        <f>MAX(MIN(Inputs!$B$2, F4106*Inputs!$B$16, Inputs!$B$14*Inputs!$B$4 - G4106), 0)</f>
        <v>0</v>
      </c>
      <c r="J4106" s="2">
        <f>MAX(MIN(Inputs!$B$2, F4106*Inputs!$B$16, (Inputs!$B$14-F4106)/Inputs!$B$15)*Inputs!$B$9, 0)</f>
        <v>0</v>
      </c>
      <c r="K4106" s="2">
        <f>MAX(E4106*Inputs!$B$5 - B4106 - Inputs!$B$8, 0) * H4106</f>
        <v>0</v>
      </c>
      <c r="L4106" s="2">
        <f>IF(B4106 &gt;= D4106*Inputs!$B$10, MAX(B4106 - E4106/Inputs!$B$5 - Inputs!$B$8, 0) * I4106, 0)</f>
        <v>0</v>
      </c>
      <c r="M4106" s="2">
        <f t="shared" si="770"/>
        <v>0</v>
      </c>
      <c r="N4106" s="3" t="str">
        <f t="shared" si="771"/>
        <v>Idle</v>
      </c>
      <c r="O4106" s="3" t="str">
        <f t="shared" si="779"/>
        <v>Idle</v>
      </c>
      <c r="P4106" s="2">
        <f t="shared" si="772"/>
        <v>0</v>
      </c>
      <c r="Q4106" s="2">
        <f t="shared" si="773"/>
        <v>0</v>
      </c>
      <c r="R4106" s="2">
        <f t="shared" si="774"/>
        <v>0</v>
      </c>
      <c r="S4106" s="2">
        <f t="shared" si="775"/>
        <v>0</v>
      </c>
      <c r="T4106" s="2">
        <f t="shared" si="776"/>
        <v>0</v>
      </c>
      <c r="U4106" s="2">
        <f>IF(O4106="Reg", R4106 * Inputs!$B$7, 0)</f>
        <v>0</v>
      </c>
      <c r="V4106" s="2">
        <f>MAX(F4106 + P4106*Inputs!$B$15 - (Q4106/Inputs!$B$16) - U4106, 0)</f>
        <v>0</v>
      </c>
    </row>
    <row r="4107" spans="1:22" x14ac:dyDescent="0.3">
      <c r="A4107" s="1">
        <v>46194.041666666657</v>
      </c>
      <c r="B4107" s="2">
        <v>18.516427490135051</v>
      </c>
      <c r="C4107" s="2">
        <v>38.572902666282793</v>
      </c>
      <c r="D4107" s="2">
        <f t="shared" si="768"/>
        <v>36.768623264121715</v>
      </c>
      <c r="E4107" s="2">
        <f t="shared" si="769"/>
        <v>3.6278561962659897</v>
      </c>
      <c r="F4107" s="2">
        <f t="shared" si="777"/>
        <v>0</v>
      </c>
      <c r="G4107" s="2">
        <f t="shared" si="778"/>
        <v>0</v>
      </c>
      <c r="H4107" s="2">
        <f>MIN(Inputs!$B$2, (Inputs!$B$14 - F4107)/Inputs!$B$15)</f>
        <v>170</v>
      </c>
      <c r="I4107" s="2">
        <f>MAX(MIN(Inputs!$B$2, F4107*Inputs!$B$16, Inputs!$B$14*Inputs!$B$4 - G4107), 0)</f>
        <v>0</v>
      </c>
      <c r="J4107" s="2">
        <f>MAX(MIN(Inputs!$B$2, F4107*Inputs!$B$16, (Inputs!$B$14-F4107)/Inputs!$B$15)*Inputs!$B$9, 0)</f>
        <v>0</v>
      </c>
      <c r="K4107" s="2">
        <f>MAX(E4107*Inputs!$B$5 - B4107 - Inputs!$B$8, 0) * H4107</f>
        <v>0</v>
      </c>
      <c r="L4107" s="2">
        <f>IF(B4107 &gt;= D4107*Inputs!$B$10, MAX(B4107 - E4107/Inputs!$B$5 - Inputs!$B$8, 0) * I4107, 0)</f>
        <v>0</v>
      </c>
      <c r="M4107" s="2">
        <f t="shared" si="770"/>
        <v>0</v>
      </c>
      <c r="N4107" s="3" t="str">
        <f t="shared" si="771"/>
        <v>Idle</v>
      </c>
      <c r="O4107" s="3" t="str">
        <f t="shared" si="779"/>
        <v>Idle</v>
      </c>
      <c r="P4107" s="2">
        <f t="shared" si="772"/>
        <v>0</v>
      </c>
      <c r="Q4107" s="2">
        <f t="shared" si="773"/>
        <v>0</v>
      </c>
      <c r="R4107" s="2">
        <f t="shared" si="774"/>
        <v>0</v>
      </c>
      <c r="S4107" s="2">
        <f t="shared" si="775"/>
        <v>0</v>
      </c>
      <c r="T4107" s="2">
        <f t="shared" si="776"/>
        <v>0</v>
      </c>
      <c r="U4107" s="2">
        <f>IF(O4107="Reg", R4107 * Inputs!$B$7, 0)</f>
        <v>0</v>
      </c>
      <c r="V4107" s="2">
        <f>MAX(F4107 + P4107*Inputs!$B$15 - (Q4107/Inputs!$B$16) - U4107, 0)</f>
        <v>0</v>
      </c>
    </row>
    <row r="4108" spans="1:22" x14ac:dyDescent="0.3">
      <c r="A4108" s="1">
        <v>46194.083333333343</v>
      </c>
      <c r="B4108" s="2">
        <v>3.2507096874608878</v>
      </c>
      <c r="C4108" s="2">
        <v>22.899158779146269</v>
      </c>
      <c r="D4108" s="2">
        <f t="shared" si="768"/>
        <v>36.768623264121715</v>
      </c>
      <c r="E4108" s="2">
        <f t="shared" si="769"/>
        <v>0.54178494791014797</v>
      </c>
      <c r="F4108" s="2">
        <f t="shared" si="777"/>
        <v>0</v>
      </c>
      <c r="G4108" s="2">
        <f t="shared" si="778"/>
        <v>0</v>
      </c>
      <c r="H4108" s="2">
        <f>MIN(Inputs!$B$2, (Inputs!$B$14 - F4108)/Inputs!$B$15)</f>
        <v>170</v>
      </c>
      <c r="I4108" s="2">
        <f>MAX(MIN(Inputs!$B$2, F4108*Inputs!$B$16, Inputs!$B$14*Inputs!$B$4 - G4108), 0)</f>
        <v>0</v>
      </c>
      <c r="J4108" s="2">
        <f>MAX(MIN(Inputs!$B$2, F4108*Inputs!$B$16, (Inputs!$B$14-F4108)/Inputs!$B$15)*Inputs!$B$9, 0)</f>
        <v>0</v>
      </c>
      <c r="K4108" s="2">
        <f>MAX(E4108*Inputs!$B$5 - B4108 - Inputs!$B$8, 0) * H4108</f>
        <v>0</v>
      </c>
      <c r="L4108" s="2">
        <f>IF(B4108 &gt;= D4108*Inputs!$B$10, MAX(B4108 - E4108/Inputs!$B$5 - Inputs!$B$8, 0) * I4108, 0)</f>
        <v>0</v>
      </c>
      <c r="M4108" s="2">
        <f t="shared" si="770"/>
        <v>0</v>
      </c>
      <c r="N4108" s="3" t="str">
        <f t="shared" si="771"/>
        <v>Idle</v>
      </c>
      <c r="O4108" s="3" t="str">
        <f t="shared" si="779"/>
        <v>Idle</v>
      </c>
      <c r="P4108" s="2">
        <f t="shared" si="772"/>
        <v>0</v>
      </c>
      <c r="Q4108" s="2">
        <f t="shared" si="773"/>
        <v>0</v>
      </c>
      <c r="R4108" s="2">
        <f t="shared" si="774"/>
        <v>0</v>
      </c>
      <c r="S4108" s="2">
        <f t="shared" si="775"/>
        <v>0</v>
      </c>
      <c r="T4108" s="2">
        <f t="shared" si="776"/>
        <v>0</v>
      </c>
      <c r="U4108" s="2">
        <f>IF(O4108="Reg", R4108 * Inputs!$B$7, 0)</f>
        <v>0</v>
      </c>
      <c r="V4108" s="2">
        <f>MAX(F4108 + P4108*Inputs!$B$15 - (Q4108/Inputs!$B$16) - U4108, 0)</f>
        <v>0</v>
      </c>
    </row>
    <row r="4109" spans="1:22" x14ac:dyDescent="0.3">
      <c r="A4109" s="1">
        <v>46194.125</v>
      </c>
      <c r="B4109" s="2">
        <v>0</v>
      </c>
      <c r="C4109" s="2">
        <v>4.0287197186837176</v>
      </c>
      <c r="D4109" s="2">
        <f t="shared" si="768"/>
        <v>36.768623264121715</v>
      </c>
      <c r="E4109" s="2">
        <f t="shared" si="769"/>
        <v>0</v>
      </c>
      <c r="F4109" s="2">
        <f t="shared" si="777"/>
        <v>0</v>
      </c>
      <c r="G4109" s="2">
        <f t="shared" si="778"/>
        <v>0</v>
      </c>
      <c r="H4109" s="2">
        <f>MIN(Inputs!$B$2, (Inputs!$B$14 - F4109)/Inputs!$B$15)</f>
        <v>170</v>
      </c>
      <c r="I4109" s="2">
        <f>MAX(MIN(Inputs!$B$2, F4109*Inputs!$B$16, Inputs!$B$14*Inputs!$B$4 - G4109), 0)</f>
        <v>0</v>
      </c>
      <c r="J4109" s="2">
        <f>MAX(MIN(Inputs!$B$2, F4109*Inputs!$B$16, (Inputs!$B$14-F4109)/Inputs!$B$15)*Inputs!$B$9, 0)</f>
        <v>0</v>
      </c>
      <c r="K4109" s="2">
        <f>MAX(E4109*Inputs!$B$5 - B4109 - Inputs!$B$8, 0) * H4109</f>
        <v>0</v>
      </c>
      <c r="L4109" s="2">
        <f>IF(B4109 &gt;= D4109*Inputs!$B$10, MAX(B4109 - E4109/Inputs!$B$5 - Inputs!$B$8, 0) * I4109, 0)</f>
        <v>0</v>
      </c>
      <c r="M4109" s="2">
        <f t="shared" si="770"/>
        <v>0</v>
      </c>
      <c r="N4109" s="3" t="str">
        <f t="shared" si="771"/>
        <v>Idle</v>
      </c>
      <c r="O4109" s="3" t="str">
        <f t="shared" si="779"/>
        <v>Idle</v>
      </c>
      <c r="P4109" s="2">
        <f t="shared" si="772"/>
        <v>0</v>
      </c>
      <c r="Q4109" s="2">
        <f t="shared" si="773"/>
        <v>0</v>
      </c>
      <c r="R4109" s="2">
        <f t="shared" si="774"/>
        <v>0</v>
      </c>
      <c r="S4109" s="2">
        <f t="shared" si="775"/>
        <v>0</v>
      </c>
      <c r="T4109" s="2">
        <f t="shared" si="776"/>
        <v>0</v>
      </c>
      <c r="U4109" s="2">
        <f>IF(O4109="Reg", R4109 * Inputs!$B$7, 0)</f>
        <v>0</v>
      </c>
      <c r="V4109" s="2">
        <f>MAX(F4109 + P4109*Inputs!$B$15 - (Q4109/Inputs!$B$16) - U4109, 0)</f>
        <v>0</v>
      </c>
    </row>
    <row r="4110" spans="1:22" x14ac:dyDescent="0.3">
      <c r="A4110" s="1">
        <v>46194.166666666657</v>
      </c>
      <c r="B4110" s="2">
        <v>0</v>
      </c>
      <c r="C4110" s="2">
        <v>6.6036602171067234</v>
      </c>
      <c r="D4110" s="2">
        <f t="shared" si="768"/>
        <v>36.768623264121715</v>
      </c>
      <c r="E4110" s="2">
        <f t="shared" si="769"/>
        <v>0</v>
      </c>
      <c r="F4110" s="2">
        <f t="shared" si="777"/>
        <v>0</v>
      </c>
      <c r="G4110" s="2">
        <f t="shared" si="778"/>
        <v>0</v>
      </c>
      <c r="H4110" s="2">
        <f>MIN(Inputs!$B$2, (Inputs!$B$14 - F4110)/Inputs!$B$15)</f>
        <v>170</v>
      </c>
      <c r="I4110" s="2">
        <f>MAX(MIN(Inputs!$B$2, F4110*Inputs!$B$16, Inputs!$B$14*Inputs!$B$4 - G4110), 0)</f>
        <v>0</v>
      </c>
      <c r="J4110" s="2">
        <f>MAX(MIN(Inputs!$B$2, F4110*Inputs!$B$16, (Inputs!$B$14-F4110)/Inputs!$B$15)*Inputs!$B$9, 0)</f>
        <v>0</v>
      </c>
      <c r="K4110" s="2">
        <f>MAX(E4110*Inputs!$B$5 - B4110 - Inputs!$B$8, 0) * H4110</f>
        <v>0</v>
      </c>
      <c r="L4110" s="2">
        <f>IF(B4110 &gt;= D4110*Inputs!$B$10, MAX(B4110 - E4110/Inputs!$B$5 - Inputs!$B$8, 0) * I4110, 0)</f>
        <v>0</v>
      </c>
      <c r="M4110" s="2">
        <f t="shared" si="770"/>
        <v>0</v>
      </c>
      <c r="N4110" s="3" t="str">
        <f t="shared" si="771"/>
        <v>Idle</v>
      </c>
      <c r="O4110" s="3" t="str">
        <f t="shared" si="779"/>
        <v>Idle</v>
      </c>
      <c r="P4110" s="2">
        <f t="shared" si="772"/>
        <v>0</v>
      </c>
      <c r="Q4110" s="2">
        <f t="shared" si="773"/>
        <v>0</v>
      </c>
      <c r="R4110" s="2">
        <f t="shared" si="774"/>
        <v>0</v>
      </c>
      <c r="S4110" s="2">
        <f t="shared" si="775"/>
        <v>0</v>
      </c>
      <c r="T4110" s="2">
        <f t="shared" si="776"/>
        <v>0</v>
      </c>
      <c r="U4110" s="2">
        <f>IF(O4110="Reg", R4110 * Inputs!$B$7, 0)</f>
        <v>0</v>
      </c>
      <c r="V4110" s="2">
        <f>MAX(F4110 + P4110*Inputs!$B$15 - (Q4110/Inputs!$B$16) - U4110, 0)</f>
        <v>0</v>
      </c>
    </row>
    <row r="4111" spans="1:22" x14ac:dyDescent="0.3">
      <c r="A4111" s="1">
        <v>46194.208333333343</v>
      </c>
      <c r="B4111" s="2">
        <v>0</v>
      </c>
      <c r="C4111" s="2">
        <v>30.179165468887891</v>
      </c>
      <c r="D4111" s="2">
        <f t="shared" si="768"/>
        <v>36.768623264121715</v>
      </c>
      <c r="E4111" s="2">
        <f t="shared" si="769"/>
        <v>0</v>
      </c>
      <c r="F4111" s="2">
        <f t="shared" si="777"/>
        <v>0</v>
      </c>
      <c r="G4111" s="2">
        <f t="shared" si="778"/>
        <v>0</v>
      </c>
      <c r="H4111" s="2">
        <f>MIN(Inputs!$B$2, (Inputs!$B$14 - F4111)/Inputs!$B$15)</f>
        <v>170</v>
      </c>
      <c r="I4111" s="2">
        <f>MAX(MIN(Inputs!$B$2, F4111*Inputs!$B$16, Inputs!$B$14*Inputs!$B$4 - G4111), 0)</f>
        <v>0</v>
      </c>
      <c r="J4111" s="2">
        <f>MAX(MIN(Inputs!$B$2, F4111*Inputs!$B$16, (Inputs!$B$14-F4111)/Inputs!$B$15)*Inputs!$B$9, 0)</f>
        <v>0</v>
      </c>
      <c r="K4111" s="2">
        <f>MAX(E4111*Inputs!$B$5 - B4111 - Inputs!$B$8, 0) * H4111</f>
        <v>0</v>
      </c>
      <c r="L4111" s="2">
        <f>IF(B4111 &gt;= D4111*Inputs!$B$10, MAX(B4111 - E4111/Inputs!$B$5 - Inputs!$B$8, 0) * I4111, 0)</f>
        <v>0</v>
      </c>
      <c r="M4111" s="2">
        <f t="shared" si="770"/>
        <v>0</v>
      </c>
      <c r="N4111" s="3" t="str">
        <f t="shared" si="771"/>
        <v>Idle</v>
      </c>
      <c r="O4111" s="3" t="str">
        <f t="shared" si="779"/>
        <v>Idle</v>
      </c>
      <c r="P4111" s="2">
        <f t="shared" si="772"/>
        <v>0</v>
      </c>
      <c r="Q4111" s="2">
        <f t="shared" si="773"/>
        <v>0</v>
      </c>
      <c r="R4111" s="2">
        <f t="shared" si="774"/>
        <v>0</v>
      </c>
      <c r="S4111" s="2">
        <f t="shared" si="775"/>
        <v>0</v>
      </c>
      <c r="T4111" s="2">
        <f t="shared" si="776"/>
        <v>0</v>
      </c>
      <c r="U4111" s="2">
        <f>IF(O4111="Reg", R4111 * Inputs!$B$7, 0)</f>
        <v>0</v>
      </c>
      <c r="V4111" s="2">
        <f>MAX(F4111 + P4111*Inputs!$B$15 - (Q4111/Inputs!$B$16) - U4111, 0)</f>
        <v>0</v>
      </c>
    </row>
    <row r="4112" spans="1:22" x14ac:dyDescent="0.3">
      <c r="A4112" s="1">
        <v>46194.25</v>
      </c>
      <c r="B4112" s="2">
        <v>0</v>
      </c>
      <c r="C4112" s="2">
        <v>17.816698825830159</v>
      </c>
      <c r="D4112" s="2">
        <f t="shared" si="768"/>
        <v>36.768623264121715</v>
      </c>
      <c r="E4112" s="2">
        <f t="shared" si="769"/>
        <v>2.2536029941942584</v>
      </c>
      <c r="F4112" s="2">
        <f t="shared" si="777"/>
        <v>0</v>
      </c>
      <c r="G4112" s="2">
        <f t="shared" si="778"/>
        <v>0</v>
      </c>
      <c r="H4112" s="2">
        <f>MIN(Inputs!$B$2, (Inputs!$B$14 - F4112)/Inputs!$B$15)</f>
        <v>170</v>
      </c>
      <c r="I4112" s="2">
        <f>MAX(MIN(Inputs!$B$2, F4112*Inputs!$B$16, Inputs!$B$14*Inputs!$B$4 - G4112), 0)</f>
        <v>0</v>
      </c>
      <c r="J4112" s="2">
        <f>MAX(MIN(Inputs!$B$2, F4112*Inputs!$B$16, (Inputs!$B$14-F4112)/Inputs!$B$15)*Inputs!$B$9, 0)</f>
        <v>0</v>
      </c>
      <c r="K4112" s="2">
        <f>MAX(E4112*Inputs!$B$5 - B4112 - Inputs!$B$8, 0) * H4112</f>
        <v>0</v>
      </c>
      <c r="L4112" s="2">
        <f>IF(B4112 &gt;= D4112*Inputs!$B$10, MAX(B4112 - E4112/Inputs!$B$5 - Inputs!$B$8, 0) * I4112, 0)</f>
        <v>0</v>
      </c>
      <c r="M4112" s="2">
        <f t="shared" si="770"/>
        <v>0</v>
      </c>
      <c r="N4112" s="3" t="str">
        <f t="shared" si="771"/>
        <v>Idle</v>
      </c>
      <c r="O4112" s="3" t="str">
        <f t="shared" si="779"/>
        <v>Idle</v>
      </c>
      <c r="P4112" s="2">
        <f t="shared" si="772"/>
        <v>0</v>
      </c>
      <c r="Q4112" s="2">
        <f t="shared" si="773"/>
        <v>0</v>
      </c>
      <c r="R4112" s="2">
        <f t="shared" si="774"/>
        <v>0</v>
      </c>
      <c r="S4112" s="2">
        <f t="shared" si="775"/>
        <v>0</v>
      </c>
      <c r="T4112" s="2">
        <f t="shared" si="776"/>
        <v>0</v>
      </c>
      <c r="U4112" s="2">
        <f>IF(O4112="Reg", R4112 * Inputs!$B$7, 0)</f>
        <v>0</v>
      </c>
      <c r="V4112" s="2">
        <f>MAX(F4112 + P4112*Inputs!$B$15 - (Q4112/Inputs!$B$16) - U4112, 0)</f>
        <v>0</v>
      </c>
    </row>
    <row r="4113" spans="1:22" x14ac:dyDescent="0.3">
      <c r="A4113" s="1">
        <v>46194.291666666657</v>
      </c>
      <c r="B4113" s="2">
        <v>0</v>
      </c>
      <c r="C4113" s="2">
        <v>3.4196167568686779</v>
      </c>
      <c r="D4113" s="2">
        <f t="shared" si="768"/>
        <v>36.768623264121715</v>
      </c>
      <c r="E4113" s="2">
        <f t="shared" si="769"/>
        <v>6.7210439962213799</v>
      </c>
      <c r="F4113" s="2">
        <f t="shared" si="777"/>
        <v>0</v>
      </c>
      <c r="G4113" s="2">
        <f t="shared" si="778"/>
        <v>0</v>
      </c>
      <c r="H4113" s="2">
        <f>MIN(Inputs!$B$2, (Inputs!$B$14 - F4113)/Inputs!$B$15)</f>
        <v>170</v>
      </c>
      <c r="I4113" s="2">
        <f>MAX(MIN(Inputs!$B$2, F4113*Inputs!$B$16, Inputs!$B$14*Inputs!$B$4 - G4113), 0)</f>
        <v>0</v>
      </c>
      <c r="J4113" s="2">
        <f>MAX(MIN(Inputs!$B$2, F4113*Inputs!$B$16, (Inputs!$B$14-F4113)/Inputs!$B$15)*Inputs!$B$9, 0)</f>
        <v>0</v>
      </c>
      <c r="K4113" s="2">
        <f>MAX(E4113*Inputs!$B$5 - B4113 - Inputs!$B$8, 0) * H4113</f>
        <v>0</v>
      </c>
      <c r="L4113" s="2">
        <f>IF(B4113 &gt;= D4113*Inputs!$B$10, MAX(B4113 - E4113/Inputs!$B$5 - Inputs!$B$8, 0) * I4113, 0)</f>
        <v>0</v>
      </c>
      <c r="M4113" s="2">
        <f t="shared" si="770"/>
        <v>0</v>
      </c>
      <c r="N4113" s="3" t="str">
        <f t="shared" si="771"/>
        <v>Idle</v>
      </c>
      <c r="O4113" s="3" t="str">
        <f t="shared" si="779"/>
        <v>Idle</v>
      </c>
      <c r="P4113" s="2">
        <f t="shared" si="772"/>
        <v>0</v>
      </c>
      <c r="Q4113" s="2">
        <f t="shared" si="773"/>
        <v>0</v>
      </c>
      <c r="R4113" s="2">
        <f t="shared" si="774"/>
        <v>0</v>
      </c>
      <c r="S4113" s="2">
        <f t="shared" si="775"/>
        <v>0</v>
      </c>
      <c r="T4113" s="2">
        <f t="shared" si="776"/>
        <v>0</v>
      </c>
      <c r="U4113" s="2">
        <f>IF(O4113="Reg", R4113 * Inputs!$B$7, 0)</f>
        <v>0</v>
      </c>
      <c r="V4113" s="2">
        <f>MAX(F4113 + P4113*Inputs!$B$15 - (Q4113/Inputs!$B$16) - U4113, 0)</f>
        <v>0</v>
      </c>
    </row>
    <row r="4114" spans="1:22" x14ac:dyDescent="0.3">
      <c r="A4114" s="1">
        <v>46194.333333333343</v>
      </c>
      <c r="B4114" s="2">
        <v>0</v>
      </c>
      <c r="C4114" s="2">
        <v>2.0701542838399161</v>
      </c>
      <c r="D4114" s="2">
        <f t="shared" si="768"/>
        <v>36.768623264121715</v>
      </c>
      <c r="E4114" s="2">
        <f t="shared" si="769"/>
        <v>14.717349115461985</v>
      </c>
      <c r="F4114" s="2">
        <f t="shared" si="777"/>
        <v>0</v>
      </c>
      <c r="G4114" s="2">
        <f t="shared" si="778"/>
        <v>0</v>
      </c>
      <c r="H4114" s="2">
        <f>MIN(Inputs!$B$2, (Inputs!$B$14 - F4114)/Inputs!$B$15)</f>
        <v>170</v>
      </c>
      <c r="I4114" s="2">
        <f>MAX(MIN(Inputs!$B$2, F4114*Inputs!$B$16, Inputs!$B$14*Inputs!$B$4 - G4114), 0)</f>
        <v>0</v>
      </c>
      <c r="J4114" s="2">
        <f>MAX(MIN(Inputs!$B$2, F4114*Inputs!$B$16, (Inputs!$B$14-F4114)/Inputs!$B$15)*Inputs!$B$9, 0)</f>
        <v>0</v>
      </c>
      <c r="K4114" s="2">
        <f>MAX(E4114*Inputs!$B$5 - B4114 - Inputs!$B$8, 0) * H4114</f>
        <v>0</v>
      </c>
      <c r="L4114" s="2">
        <f>IF(B4114 &gt;= D4114*Inputs!$B$10, MAX(B4114 - E4114/Inputs!$B$5 - Inputs!$B$8, 0) * I4114, 0)</f>
        <v>0</v>
      </c>
      <c r="M4114" s="2">
        <f t="shared" si="770"/>
        <v>0</v>
      </c>
      <c r="N4114" s="3" t="str">
        <f t="shared" si="771"/>
        <v>Idle</v>
      </c>
      <c r="O4114" s="3" t="str">
        <f t="shared" si="779"/>
        <v>Idle</v>
      </c>
      <c r="P4114" s="2">
        <f t="shared" si="772"/>
        <v>0</v>
      </c>
      <c r="Q4114" s="2">
        <f t="shared" si="773"/>
        <v>0</v>
      </c>
      <c r="R4114" s="2">
        <f t="shared" si="774"/>
        <v>0</v>
      </c>
      <c r="S4114" s="2">
        <f t="shared" si="775"/>
        <v>0</v>
      </c>
      <c r="T4114" s="2">
        <f t="shared" si="776"/>
        <v>0</v>
      </c>
      <c r="U4114" s="2">
        <f>IF(O4114="Reg", R4114 * Inputs!$B$7, 0)</f>
        <v>0</v>
      </c>
      <c r="V4114" s="2">
        <f>MAX(F4114 + P4114*Inputs!$B$15 - (Q4114/Inputs!$B$16) - U4114, 0)</f>
        <v>0</v>
      </c>
    </row>
    <row r="4115" spans="1:22" x14ac:dyDescent="0.3">
      <c r="A4115" s="1">
        <v>46194.375</v>
      </c>
      <c r="B4115" s="2">
        <v>0</v>
      </c>
      <c r="C4115" s="2">
        <v>21.823343304848809</v>
      </c>
      <c r="D4115" s="2">
        <f t="shared" si="768"/>
        <v>36.768623264121715</v>
      </c>
      <c r="E4115" s="2">
        <f t="shared" si="769"/>
        <v>25.16617704829763</v>
      </c>
      <c r="F4115" s="2">
        <f t="shared" si="777"/>
        <v>0</v>
      </c>
      <c r="G4115" s="2">
        <f t="shared" si="778"/>
        <v>0</v>
      </c>
      <c r="H4115" s="2">
        <f>MIN(Inputs!$B$2, (Inputs!$B$14 - F4115)/Inputs!$B$15)</f>
        <v>170</v>
      </c>
      <c r="I4115" s="2">
        <f>MAX(MIN(Inputs!$B$2, F4115*Inputs!$B$16, Inputs!$B$14*Inputs!$B$4 - G4115), 0)</f>
        <v>0</v>
      </c>
      <c r="J4115" s="2">
        <f>MAX(MIN(Inputs!$B$2, F4115*Inputs!$B$16, (Inputs!$B$14-F4115)/Inputs!$B$15)*Inputs!$B$9, 0)</f>
        <v>0</v>
      </c>
      <c r="K4115" s="2">
        <f>MAX(E4115*Inputs!$B$5 - B4115 - Inputs!$B$8, 0) * H4115</f>
        <v>364.86008642532579</v>
      </c>
      <c r="L4115" s="2">
        <f>IF(B4115 &gt;= D4115*Inputs!$B$10, MAX(B4115 - E4115/Inputs!$B$5 - Inputs!$B$8, 0) * I4115, 0)</f>
        <v>0</v>
      </c>
      <c r="M4115" s="2">
        <f t="shared" si="770"/>
        <v>0</v>
      </c>
      <c r="N4115" s="3" t="str">
        <f t="shared" si="771"/>
        <v>Charge</v>
      </c>
      <c r="O4115" s="3" t="str">
        <f t="shared" si="779"/>
        <v>Charge</v>
      </c>
      <c r="P4115" s="2">
        <f t="shared" si="772"/>
        <v>170</v>
      </c>
      <c r="Q4115" s="2">
        <f t="shared" si="773"/>
        <v>0</v>
      </c>
      <c r="R4115" s="2">
        <f t="shared" si="774"/>
        <v>0</v>
      </c>
      <c r="S4115" s="2">
        <f t="shared" si="775"/>
        <v>0</v>
      </c>
      <c r="T4115" s="2">
        <f t="shared" si="776"/>
        <v>0</v>
      </c>
      <c r="U4115" s="2">
        <f>IF(O4115="Reg", R4115 * Inputs!$B$7, 0)</f>
        <v>0</v>
      </c>
      <c r="V4115" s="2">
        <f>MAX(F4115 + P4115*Inputs!$B$15 - (Q4115/Inputs!$B$16) - U4115, 0)</f>
        <v>170</v>
      </c>
    </row>
    <row r="4116" spans="1:22" x14ac:dyDescent="0.3">
      <c r="A4116" s="1">
        <v>46194.416666666657</v>
      </c>
      <c r="B4116" s="2">
        <v>0</v>
      </c>
      <c r="C4116" s="2">
        <v>30.642466335208539</v>
      </c>
      <c r="D4116" s="2">
        <f t="shared" si="768"/>
        <v>36.768623264121715</v>
      </c>
      <c r="E4116" s="2">
        <f t="shared" si="769"/>
        <v>36.307334701712165</v>
      </c>
      <c r="F4116" s="2">
        <f t="shared" si="777"/>
        <v>170</v>
      </c>
      <c r="G4116" s="2">
        <f t="shared" si="778"/>
        <v>0</v>
      </c>
      <c r="H4116" s="2">
        <f>MIN(Inputs!$B$2, (Inputs!$B$14 - F4116)/Inputs!$B$15)</f>
        <v>170</v>
      </c>
      <c r="I4116" s="2">
        <f>MAX(MIN(Inputs!$B$2, F4116*Inputs!$B$16, Inputs!$B$14*Inputs!$B$4 - G4116), 0)</f>
        <v>170</v>
      </c>
      <c r="J4116" s="2">
        <f>MAX(MIN(Inputs!$B$2, F4116*Inputs!$B$16, (Inputs!$B$14-F4116)/Inputs!$B$15)*Inputs!$B$9, 0)</f>
        <v>136</v>
      </c>
      <c r="K4116" s="2">
        <f>MAX(E4116*Inputs!$B$5 - B4116 - Inputs!$B$8, 0) * H4116</f>
        <v>2031.5772713761398</v>
      </c>
      <c r="L4116" s="2">
        <f>IF(B4116 &gt;= D4116*Inputs!$B$10, MAX(B4116 - E4116/Inputs!$B$5 - Inputs!$B$8, 0) * I4116, 0)</f>
        <v>0</v>
      </c>
      <c r="M4116" s="2">
        <f t="shared" si="770"/>
        <v>4167.375421588361</v>
      </c>
      <c r="N4116" s="3" t="str">
        <f t="shared" si="771"/>
        <v>Reg</v>
      </c>
      <c r="O4116" s="3" t="str">
        <f t="shared" si="779"/>
        <v>Charge</v>
      </c>
      <c r="P4116" s="2">
        <f t="shared" si="772"/>
        <v>170</v>
      </c>
      <c r="Q4116" s="2">
        <f t="shared" si="773"/>
        <v>0</v>
      </c>
      <c r="R4116" s="2">
        <f t="shared" si="774"/>
        <v>0</v>
      </c>
      <c r="S4116" s="2">
        <f t="shared" si="775"/>
        <v>0</v>
      </c>
      <c r="T4116" s="2">
        <f t="shared" si="776"/>
        <v>0</v>
      </c>
      <c r="U4116" s="2">
        <f>IF(O4116="Reg", R4116 * Inputs!$B$7, 0)</f>
        <v>0</v>
      </c>
      <c r="V4116" s="2">
        <f>MAX(F4116 + P4116*Inputs!$B$15 - (Q4116/Inputs!$B$16) - U4116, 0)</f>
        <v>340</v>
      </c>
    </row>
    <row r="4117" spans="1:22" x14ac:dyDescent="0.3">
      <c r="A4117" s="1">
        <v>46194.458333333343</v>
      </c>
      <c r="B4117" s="2">
        <v>13.52161796516555</v>
      </c>
      <c r="C4117" s="2">
        <v>5.5015077297810091</v>
      </c>
      <c r="D4117" s="2">
        <f t="shared" si="768"/>
        <v>36.768623264121715</v>
      </c>
      <c r="E4117" s="2">
        <f t="shared" si="769"/>
        <v>49.975978868151849</v>
      </c>
      <c r="F4117" s="2">
        <f t="shared" si="777"/>
        <v>340</v>
      </c>
      <c r="G4117" s="2">
        <f t="shared" si="778"/>
        <v>0</v>
      </c>
      <c r="H4117" s="2">
        <f>MIN(Inputs!$B$2, (Inputs!$B$14 - F4117)/Inputs!$B$15)</f>
        <v>0</v>
      </c>
      <c r="I4117" s="2">
        <f>MAX(MIN(Inputs!$B$2, F4117*Inputs!$B$16, Inputs!$B$14*Inputs!$B$4 - G4117), 0)</f>
        <v>170</v>
      </c>
      <c r="J4117" s="2">
        <f>MAX(MIN(Inputs!$B$2, F4117*Inputs!$B$16, (Inputs!$B$14-F4117)/Inputs!$B$15)*Inputs!$B$9, 0)</f>
        <v>0</v>
      </c>
      <c r="K4117" s="2">
        <f>MAX(E4117*Inputs!$B$5 - B4117 - Inputs!$B$8, 0) * H4117</f>
        <v>0</v>
      </c>
      <c r="L4117" s="2">
        <f>IF(B4117 &gt;= D4117*Inputs!$B$10, MAX(B4117 - E4117/Inputs!$B$5 - Inputs!$B$8, 0) * I4117, 0)</f>
        <v>0</v>
      </c>
      <c r="M4117" s="2">
        <f t="shared" si="770"/>
        <v>0</v>
      </c>
      <c r="N4117" s="3" t="str">
        <f t="shared" si="771"/>
        <v>Idle</v>
      </c>
      <c r="O4117" s="3" t="str">
        <f t="shared" si="779"/>
        <v>Idle</v>
      </c>
      <c r="P4117" s="2">
        <f t="shared" si="772"/>
        <v>0</v>
      </c>
      <c r="Q4117" s="2">
        <f t="shared" si="773"/>
        <v>0</v>
      </c>
      <c r="R4117" s="2">
        <f t="shared" si="774"/>
        <v>0</v>
      </c>
      <c r="S4117" s="2">
        <f t="shared" si="775"/>
        <v>0</v>
      </c>
      <c r="T4117" s="2">
        <f t="shared" si="776"/>
        <v>0</v>
      </c>
      <c r="U4117" s="2">
        <f>IF(O4117="Reg", R4117 * Inputs!$B$7, 0)</f>
        <v>0</v>
      </c>
      <c r="V4117" s="2">
        <f>MAX(F4117 + P4117*Inputs!$B$15 - (Q4117/Inputs!$B$16) - U4117, 0)</f>
        <v>340</v>
      </c>
    </row>
    <row r="4118" spans="1:22" x14ac:dyDescent="0.3">
      <c r="A4118" s="1">
        <v>46194.5</v>
      </c>
      <c r="B4118" s="2">
        <v>26.804646012162731</v>
      </c>
      <c r="C4118" s="2">
        <v>4.6299186992121824</v>
      </c>
      <c r="D4118" s="2">
        <f t="shared" si="768"/>
        <v>36.768623264121715</v>
      </c>
      <c r="E4118" s="2">
        <f t="shared" si="769"/>
        <v>61.658053592615687</v>
      </c>
      <c r="F4118" s="2">
        <f t="shared" si="777"/>
        <v>340</v>
      </c>
      <c r="G4118" s="2">
        <f t="shared" si="778"/>
        <v>0</v>
      </c>
      <c r="H4118" s="2">
        <f>MIN(Inputs!$B$2, (Inputs!$B$14 - F4118)/Inputs!$B$15)</f>
        <v>0</v>
      </c>
      <c r="I4118" s="2">
        <f>MAX(MIN(Inputs!$B$2, F4118*Inputs!$B$16, Inputs!$B$14*Inputs!$B$4 - G4118), 0)</f>
        <v>170</v>
      </c>
      <c r="J4118" s="2">
        <f>MAX(MIN(Inputs!$B$2, F4118*Inputs!$B$16, (Inputs!$B$14-F4118)/Inputs!$B$15)*Inputs!$B$9, 0)</f>
        <v>0</v>
      </c>
      <c r="K4118" s="2">
        <f>MAX(E4118*Inputs!$B$5 - B4118 - Inputs!$B$8, 0) * H4118</f>
        <v>0</v>
      </c>
      <c r="L4118" s="2">
        <f>IF(B4118 &gt;= D4118*Inputs!$B$10, MAX(B4118 - E4118/Inputs!$B$5 - Inputs!$B$8, 0) * I4118, 0)</f>
        <v>0</v>
      </c>
      <c r="M4118" s="2">
        <f t="shared" si="770"/>
        <v>0</v>
      </c>
      <c r="N4118" s="3" t="str">
        <f t="shared" si="771"/>
        <v>Idle</v>
      </c>
      <c r="O4118" s="3" t="str">
        <f t="shared" si="779"/>
        <v>Idle</v>
      </c>
      <c r="P4118" s="2">
        <f t="shared" si="772"/>
        <v>0</v>
      </c>
      <c r="Q4118" s="2">
        <f t="shared" si="773"/>
        <v>0</v>
      </c>
      <c r="R4118" s="2">
        <f t="shared" si="774"/>
        <v>0</v>
      </c>
      <c r="S4118" s="2">
        <f t="shared" si="775"/>
        <v>0</v>
      </c>
      <c r="T4118" s="2">
        <f t="shared" si="776"/>
        <v>0</v>
      </c>
      <c r="U4118" s="2">
        <f>IF(O4118="Reg", R4118 * Inputs!$B$7, 0)</f>
        <v>0</v>
      </c>
      <c r="V4118" s="2">
        <f>MAX(F4118 + P4118*Inputs!$B$15 - (Q4118/Inputs!$B$16) - U4118, 0)</f>
        <v>340</v>
      </c>
    </row>
    <row r="4119" spans="1:22" x14ac:dyDescent="0.3">
      <c r="A4119" s="1">
        <v>46194.541666666657</v>
      </c>
      <c r="B4119" s="2">
        <v>47.977830715443623</v>
      </c>
      <c r="C4119" s="2">
        <v>2.856054319205898</v>
      </c>
      <c r="D4119" s="2">
        <f t="shared" si="768"/>
        <v>36.768623264121715</v>
      </c>
      <c r="E4119" s="2">
        <f t="shared" si="769"/>
        <v>71.982076454369505</v>
      </c>
      <c r="F4119" s="2">
        <f t="shared" si="777"/>
        <v>340</v>
      </c>
      <c r="G4119" s="2">
        <f t="shared" si="778"/>
        <v>0</v>
      </c>
      <c r="H4119" s="2">
        <f>MIN(Inputs!$B$2, (Inputs!$B$14 - F4119)/Inputs!$B$15)</f>
        <v>0</v>
      </c>
      <c r="I4119" s="2">
        <f>MAX(MIN(Inputs!$B$2, F4119*Inputs!$B$16, Inputs!$B$14*Inputs!$B$4 - G4119), 0)</f>
        <v>170</v>
      </c>
      <c r="J4119" s="2">
        <f>MAX(MIN(Inputs!$B$2, F4119*Inputs!$B$16, (Inputs!$B$14-F4119)/Inputs!$B$15)*Inputs!$B$9, 0)</f>
        <v>0</v>
      </c>
      <c r="K4119" s="2">
        <f>MAX(E4119*Inputs!$B$5 - B4119 - Inputs!$B$8, 0) * H4119</f>
        <v>0</v>
      </c>
      <c r="L4119" s="2">
        <f>IF(B4119 &gt;= D4119*Inputs!$B$10, MAX(B4119 - E4119/Inputs!$B$5 - Inputs!$B$8, 0) * I4119, 0)</f>
        <v>0</v>
      </c>
      <c r="M4119" s="2">
        <f t="shared" si="770"/>
        <v>0</v>
      </c>
      <c r="N4119" s="3" t="str">
        <f t="shared" si="771"/>
        <v>Idle</v>
      </c>
      <c r="O4119" s="3" t="str">
        <f t="shared" si="779"/>
        <v>Idle</v>
      </c>
      <c r="P4119" s="2">
        <f t="shared" si="772"/>
        <v>0</v>
      </c>
      <c r="Q4119" s="2">
        <f t="shared" si="773"/>
        <v>0</v>
      </c>
      <c r="R4119" s="2">
        <f t="shared" si="774"/>
        <v>0</v>
      </c>
      <c r="S4119" s="2">
        <f t="shared" si="775"/>
        <v>0</v>
      </c>
      <c r="T4119" s="2">
        <f t="shared" si="776"/>
        <v>0</v>
      </c>
      <c r="U4119" s="2">
        <f>IF(O4119="Reg", R4119 * Inputs!$B$7, 0)</f>
        <v>0</v>
      </c>
      <c r="V4119" s="2">
        <f>MAX(F4119 + P4119*Inputs!$B$15 - (Q4119/Inputs!$B$16) - U4119, 0)</f>
        <v>340</v>
      </c>
    </row>
    <row r="4120" spans="1:22" x14ac:dyDescent="0.3">
      <c r="A4120" s="1">
        <v>46194.583333333343</v>
      </c>
      <c r="B4120" s="2">
        <v>62.692967597013869</v>
      </c>
      <c r="C4120" s="2">
        <v>32.293832254170049</v>
      </c>
      <c r="D4120" s="2">
        <f t="shared" si="768"/>
        <v>36.768623264121715</v>
      </c>
      <c r="E4120" s="2">
        <f t="shared" si="769"/>
        <v>78.421963018379373</v>
      </c>
      <c r="F4120" s="2">
        <f t="shared" si="777"/>
        <v>340</v>
      </c>
      <c r="G4120" s="2">
        <f t="shared" si="778"/>
        <v>0</v>
      </c>
      <c r="H4120" s="2">
        <f>MIN(Inputs!$B$2, (Inputs!$B$14 - F4120)/Inputs!$B$15)</f>
        <v>0</v>
      </c>
      <c r="I4120" s="2">
        <f>MAX(MIN(Inputs!$B$2, F4120*Inputs!$B$16, Inputs!$B$14*Inputs!$B$4 - G4120), 0)</f>
        <v>170</v>
      </c>
      <c r="J4120" s="2">
        <f>MAX(MIN(Inputs!$B$2, F4120*Inputs!$B$16, (Inputs!$B$14-F4120)/Inputs!$B$15)*Inputs!$B$9, 0)</f>
        <v>0</v>
      </c>
      <c r="K4120" s="2">
        <f>MAX(E4120*Inputs!$B$5 - B4120 - Inputs!$B$8, 0) * H4120</f>
        <v>0</v>
      </c>
      <c r="L4120" s="2">
        <f>IF(B4120 &gt;= D4120*Inputs!$B$10, MAX(B4120 - E4120/Inputs!$B$5 - Inputs!$B$8, 0) * I4120, 0)</f>
        <v>0</v>
      </c>
      <c r="M4120" s="2">
        <f t="shared" si="770"/>
        <v>0</v>
      </c>
      <c r="N4120" s="3" t="str">
        <f t="shared" si="771"/>
        <v>Idle</v>
      </c>
      <c r="O4120" s="3" t="str">
        <f t="shared" si="779"/>
        <v>Idle</v>
      </c>
      <c r="P4120" s="2">
        <f t="shared" si="772"/>
        <v>0</v>
      </c>
      <c r="Q4120" s="2">
        <f t="shared" si="773"/>
        <v>0</v>
      </c>
      <c r="R4120" s="2">
        <f t="shared" si="774"/>
        <v>0</v>
      </c>
      <c r="S4120" s="2">
        <f t="shared" si="775"/>
        <v>0</v>
      </c>
      <c r="T4120" s="2">
        <f t="shared" si="776"/>
        <v>0</v>
      </c>
      <c r="U4120" s="2">
        <f>IF(O4120="Reg", R4120 * Inputs!$B$7, 0)</f>
        <v>0</v>
      </c>
      <c r="V4120" s="2">
        <f>MAX(F4120 + P4120*Inputs!$B$15 - (Q4120/Inputs!$B$16) - U4120, 0)</f>
        <v>340</v>
      </c>
    </row>
    <row r="4121" spans="1:22" x14ac:dyDescent="0.3">
      <c r="A4121" s="1">
        <v>46194.625</v>
      </c>
      <c r="B4121" s="2">
        <v>66.846945920487215</v>
      </c>
      <c r="C4121" s="2">
        <v>10.405942888127649</v>
      </c>
      <c r="D4121" s="2">
        <f t="shared" si="768"/>
        <v>36.768623264121715</v>
      </c>
      <c r="E4121" s="2">
        <f t="shared" si="769"/>
        <v>82.711008361363682</v>
      </c>
      <c r="F4121" s="2">
        <f t="shared" si="777"/>
        <v>340</v>
      </c>
      <c r="G4121" s="2">
        <f t="shared" si="778"/>
        <v>0</v>
      </c>
      <c r="H4121" s="2">
        <f>MIN(Inputs!$B$2, (Inputs!$B$14 - F4121)/Inputs!$B$15)</f>
        <v>0</v>
      </c>
      <c r="I4121" s="2">
        <f>MAX(MIN(Inputs!$B$2, F4121*Inputs!$B$16, Inputs!$B$14*Inputs!$B$4 - G4121), 0)</f>
        <v>170</v>
      </c>
      <c r="J4121" s="2">
        <f>MAX(MIN(Inputs!$B$2, F4121*Inputs!$B$16, (Inputs!$B$14-F4121)/Inputs!$B$15)*Inputs!$B$9, 0)</f>
        <v>0</v>
      </c>
      <c r="K4121" s="2">
        <f>MAX(E4121*Inputs!$B$5 - B4121 - Inputs!$B$8, 0) * H4121</f>
        <v>0</v>
      </c>
      <c r="L4121" s="2">
        <f>IF(B4121 &gt;= D4121*Inputs!$B$10, MAX(B4121 - E4121/Inputs!$B$5 - Inputs!$B$8, 0) * I4121, 0)</f>
        <v>0</v>
      </c>
      <c r="M4121" s="2">
        <f t="shared" si="770"/>
        <v>0</v>
      </c>
      <c r="N4121" s="3" t="str">
        <f t="shared" si="771"/>
        <v>Idle</v>
      </c>
      <c r="O4121" s="3" t="str">
        <f t="shared" si="779"/>
        <v>Idle</v>
      </c>
      <c r="P4121" s="2">
        <f t="shared" si="772"/>
        <v>0</v>
      </c>
      <c r="Q4121" s="2">
        <f t="shared" si="773"/>
        <v>0</v>
      </c>
      <c r="R4121" s="2">
        <f t="shared" si="774"/>
        <v>0</v>
      </c>
      <c r="S4121" s="2">
        <f t="shared" si="775"/>
        <v>0</v>
      </c>
      <c r="T4121" s="2">
        <f t="shared" si="776"/>
        <v>0</v>
      </c>
      <c r="U4121" s="2">
        <f>IF(O4121="Reg", R4121 * Inputs!$B$7, 0)</f>
        <v>0</v>
      </c>
      <c r="V4121" s="2">
        <f>MAX(F4121 + P4121*Inputs!$B$15 - (Q4121/Inputs!$B$16) - U4121, 0)</f>
        <v>340</v>
      </c>
    </row>
    <row r="4122" spans="1:22" x14ac:dyDescent="0.3">
      <c r="A4122" s="1">
        <v>46194.666666666657</v>
      </c>
      <c r="B4122" s="2">
        <v>82.011864998638089</v>
      </c>
      <c r="C4122" s="2">
        <v>3.7598439941645161</v>
      </c>
      <c r="D4122" s="2">
        <f t="shared" si="768"/>
        <v>36.768623264121715</v>
      </c>
      <c r="E4122" s="2">
        <f t="shared" si="769"/>
        <v>84.497072432022051</v>
      </c>
      <c r="F4122" s="2">
        <f t="shared" si="777"/>
        <v>340</v>
      </c>
      <c r="G4122" s="2">
        <f t="shared" si="778"/>
        <v>0</v>
      </c>
      <c r="H4122" s="2">
        <f>MIN(Inputs!$B$2, (Inputs!$B$14 - F4122)/Inputs!$B$15)</f>
        <v>0</v>
      </c>
      <c r="I4122" s="2">
        <f>MAX(MIN(Inputs!$B$2, F4122*Inputs!$B$16, Inputs!$B$14*Inputs!$B$4 - G4122), 0)</f>
        <v>170</v>
      </c>
      <c r="J4122" s="2">
        <f>MAX(MIN(Inputs!$B$2, F4122*Inputs!$B$16, (Inputs!$B$14-F4122)/Inputs!$B$15)*Inputs!$B$9, 0)</f>
        <v>0</v>
      </c>
      <c r="K4122" s="2">
        <f>MAX(E4122*Inputs!$B$5 - B4122 - Inputs!$B$8, 0) * H4122</f>
        <v>0</v>
      </c>
      <c r="L4122" s="2">
        <f>IF(B4122 &gt;= D4122*Inputs!$B$10, MAX(B4122 - E4122/Inputs!$B$5 - Inputs!$B$8, 0) * I4122, 0)</f>
        <v>0</v>
      </c>
      <c r="M4122" s="2">
        <f t="shared" si="770"/>
        <v>0</v>
      </c>
      <c r="N4122" s="3" t="str">
        <f t="shared" si="771"/>
        <v>Idle</v>
      </c>
      <c r="O4122" s="3" t="str">
        <f t="shared" si="779"/>
        <v>Idle</v>
      </c>
      <c r="P4122" s="2">
        <f t="shared" si="772"/>
        <v>0</v>
      </c>
      <c r="Q4122" s="2">
        <f t="shared" si="773"/>
        <v>0</v>
      </c>
      <c r="R4122" s="2">
        <f t="shared" si="774"/>
        <v>0</v>
      </c>
      <c r="S4122" s="2">
        <f t="shared" si="775"/>
        <v>0</v>
      </c>
      <c r="T4122" s="2">
        <f t="shared" si="776"/>
        <v>0</v>
      </c>
      <c r="U4122" s="2">
        <f>IF(O4122="Reg", R4122 * Inputs!$B$7, 0)</f>
        <v>0</v>
      </c>
      <c r="V4122" s="2">
        <f>MAX(F4122 + P4122*Inputs!$B$15 - (Q4122/Inputs!$B$16) - U4122, 0)</f>
        <v>340</v>
      </c>
    </row>
    <row r="4123" spans="1:22" x14ac:dyDescent="0.3">
      <c r="A4123" s="1">
        <v>46194.708333333343</v>
      </c>
      <c r="B4123" s="2">
        <v>83.614066311948605</v>
      </c>
      <c r="C4123" s="2">
        <v>4.3767132494462597</v>
      </c>
      <c r="D4123" s="2">
        <f t="shared" si="768"/>
        <v>36.768623264121715</v>
      </c>
      <c r="E4123" s="2">
        <f t="shared" si="769"/>
        <v>80.916359139196501</v>
      </c>
      <c r="F4123" s="2">
        <f t="shared" si="777"/>
        <v>340</v>
      </c>
      <c r="G4123" s="2">
        <f t="shared" si="778"/>
        <v>0</v>
      </c>
      <c r="H4123" s="2">
        <f>MIN(Inputs!$B$2, (Inputs!$B$14 - F4123)/Inputs!$B$15)</f>
        <v>0</v>
      </c>
      <c r="I4123" s="2">
        <f>MAX(MIN(Inputs!$B$2, F4123*Inputs!$B$16, Inputs!$B$14*Inputs!$B$4 - G4123), 0)</f>
        <v>170</v>
      </c>
      <c r="J4123" s="2">
        <f>MAX(MIN(Inputs!$B$2, F4123*Inputs!$B$16, (Inputs!$B$14-F4123)/Inputs!$B$15)*Inputs!$B$9, 0)</f>
        <v>0</v>
      </c>
      <c r="K4123" s="2">
        <f>MAX(E4123*Inputs!$B$5 - B4123 - Inputs!$B$8, 0) * H4123</f>
        <v>0</v>
      </c>
      <c r="L4123" s="2">
        <f>IF(B4123 &gt;= D4123*Inputs!$B$10, MAX(B4123 - E4123/Inputs!$B$5 - Inputs!$B$8, 0) * I4123, 0)</f>
        <v>0</v>
      </c>
      <c r="M4123" s="2">
        <f t="shared" si="770"/>
        <v>0</v>
      </c>
      <c r="N4123" s="3" t="str">
        <f t="shared" si="771"/>
        <v>Idle</v>
      </c>
      <c r="O4123" s="3" t="str">
        <f t="shared" si="779"/>
        <v>Idle</v>
      </c>
      <c r="P4123" s="2">
        <f t="shared" si="772"/>
        <v>0</v>
      </c>
      <c r="Q4123" s="2">
        <f t="shared" si="773"/>
        <v>0</v>
      </c>
      <c r="R4123" s="2">
        <f t="shared" si="774"/>
        <v>0</v>
      </c>
      <c r="S4123" s="2">
        <f t="shared" si="775"/>
        <v>0</v>
      </c>
      <c r="T4123" s="2">
        <f t="shared" si="776"/>
        <v>0</v>
      </c>
      <c r="U4123" s="2">
        <f>IF(O4123="Reg", R4123 * Inputs!$B$7, 0)</f>
        <v>0</v>
      </c>
      <c r="V4123" s="2">
        <f>MAX(F4123 + P4123*Inputs!$B$15 - (Q4123/Inputs!$B$16) - U4123, 0)</f>
        <v>340</v>
      </c>
    </row>
    <row r="4124" spans="1:22" x14ac:dyDescent="0.3">
      <c r="A4124" s="1">
        <v>46194.75</v>
      </c>
      <c r="B4124" s="2">
        <v>88.748783182685614</v>
      </c>
      <c r="C4124" s="2">
        <v>8.7279867610616684</v>
      </c>
      <c r="D4124" s="2">
        <f t="shared" si="768"/>
        <v>36.768623264121715</v>
      </c>
      <c r="E4124" s="2">
        <f t="shared" si="769"/>
        <v>74.170113141433845</v>
      </c>
      <c r="F4124" s="2">
        <f t="shared" si="777"/>
        <v>340</v>
      </c>
      <c r="G4124" s="2">
        <f t="shared" si="778"/>
        <v>0</v>
      </c>
      <c r="H4124" s="2">
        <f>MIN(Inputs!$B$2, (Inputs!$B$14 - F4124)/Inputs!$B$15)</f>
        <v>0</v>
      </c>
      <c r="I4124" s="2">
        <f>MAX(MIN(Inputs!$B$2, F4124*Inputs!$B$16, Inputs!$B$14*Inputs!$B$4 - G4124), 0)</f>
        <v>170</v>
      </c>
      <c r="J4124" s="2">
        <f>MAX(MIN(Inputs!$B$2, F4124*Inputs!$B$16, (Inputs!$B$14-F4124)/Inputs!$B$15)*Inputs!$B$9, 0)</f>
        <v>0</v>
      </c>
      <c r="K4124" s="2">
        <f>MAX(E4124*Inputs!$B$5 - B4124 - Inputs!$B$8, 0) * H4124</f>
        <v>0</v>
      </c>
      <c r="L4124" s="2">
        <f>IF(B4124 &gt;= D4124*Inputs!$B$10, MAX(B4124 - E4124/Inputs!$B$5 - Inputs!$B$8, 0) * I4124, 0)</f>
        <v>0</v>
      </c>
      <c r="M4124" s="2">
        <f t="shared" si="770"/>
        <v>0</v>
      </c>
      <c r="N4124" s="3" t="str">
        <f t="shared" si="771"/>
        <v>Idle</v>
      </c>
      <c r="O4124" s="3" t="str">
        <f t="shared" si="779"/>
        <v>Idle</v>
      </c>
      <c r="P4124" s="2">
        <f t="shared" si="772"/>
        <v>0</v>
      </c>
      <c r="Q4124" s="2">
        <f t="shared" si="773"/>
        <v>0</v>
      </c>
      <c r="R4124" s="2">
        <f t="shared" si="774"/>
        <v>0</v>
      </c>
      <c r="S4124" s="2">
        <f t="shared" si="775"/>
        <v>0</v>
      </c>
      <c r="T4124" s="2">
        <f t="shared" si="776"/>
        <v>0</v>
      </c>
      <c r="U4124" s="2">
        <f>IF(O4124="Reg", R4124 * Inputs!$B$7, 0)</f>
        <v>0</v>
      </c>
      <c r="V4124" s="2">
        <f>MAX(F4124 + P4124*Inputs!$B$15 - (Q4124/Inputs!$B$16) - U4124, 0)</f>
        <v>340</v>
      </c>
    </row>
    <row r="4125" spans="1:22" x14ac:dyDescent="0.3">
      <c r="A4125" s="1">
        <v>46194.791666666657</v>
      </c>
      <c r="B4125" s="2">
        <v>86.617150099502851</v>
      </c>
      <c r="C4125" s="2">
        <v>4.5889596284608194</v>
      </c>
      <c r="D4125" s="2">
        <f t="shared" si="768"/>
        <v>36.768623264121715</v>
      </c>
      <c r="E4125" s="2">
        <f t="shared" si="769"/>
        <v>63.34664949064976</v>
      </c>
      <c r="F4125" s="2">
        <f t="shared" si="777"/>
        <v>340</v>
      </c>
      <c r="G4125" s="2">
        <f t="shared" si="778"/>
        <v>0</v>
      </c>
      <c r="H4125" s="2">
        <f>MIN(Inputs!$B$2, (Inputs!$B$14 - F4125)/Inputs!$B$15)</f>
        <v>0</v>
      </c>
      <c r="I4125" s="2">
        <f>MAX(MIN(Inputs!$B$2, F4125*Inputs!$B$16, Inputs!$B$14*Inputs!$B$4 - G4125), 0)</f>
        <v>170</v>
      </c>
      <c r="J4125" s="2">
        <f>MAX(MIN(Inputs!$B$2, F4125*Inputs!$B$16, (Inputs!$B$14-F4125)/Inputs!$B$15)*Inputs!$B$9, 0)</f>
        <v>0</v>
      </c>
      <c r="K4125" s="2">
        <f>MAX(E4125*Inputs!$B$5 - B4125 - Inputs!$B$8, 0) * H4125</f>
        <v>0</v>
      </c>
      <c r="L4125" s="2">
        <f>IF(B4125 &gt;= D4125*Inputs!$B$10, MAX(B4125 - E4125/Inputs!$B$5 - Inputs!$B$8, 0) * I4125, 0)</f>
        <v>0</v>
      </c>
      <c r="M4125" s="2">
        <f t="shared" si="770"/>
        <v>0</v>
      </c>
      <c r="N4125" s="3" t="str">
        <f t="shared" si="771"/>
        <v>Idle</v>
      </c>
      <c r="O4125" s="3" t="str">
        <f t="shared" si="779"/>
        <v>Idle</v>
      </c>
      <c r="P4125" s="2">
        <f t="shared" si="772"/>
        <v>0</v>
      </c>
      <c r="Q4125" s="2">
        <f t="shared" si="773"/>
        <v>0</v>
      </c>
      <c r="R4125" s="2">
        <f t="shared" si="774"/>
        <v>0</v>
      </c>
      <c r="S4125" s="2">
        <f t="shared" si="775"/>
        <v>0</v>
      </c>
      <c r="T4125" s="2">
        <f t="shared" si="776"/>
        <v>0</v>
      </c>
      <c r="U4125" s="2">
        <f>IF(O4125="Reg", R4125 * Inputs!$B$7, 0)</f>
        <v>0</v>
      </c>
      <c r="V4125" s="2">
        <f>MAX(F4125 + P4125*Inputs!$B$15 - (Q4125/Inputs!$B$16) - U4125, 0)</f>
        <v>340</v>
      </c>
    </row>
    <row r="4126" spans="1:22" x14ac:dyDescent="0.3">
      <c r="A4126" s="1">
        <v>46194.833333333343</v>
      </c>
      <c r="B4126" s="2">
        <v>88.427239654919774</v>
      </c>
      <c r="C4126" s="2">
        <v>26.65260015660585</v>
      </c>
      <c r="D4126" s="2">
        <f t="shared" si="768"/>
        <v>36.768623264121715</v>
      </c>
      <c r="E4126" s="2">
        <f t="shared" si="769"/>
        <v>51.417601929387608</v>
      </c>
      <c r="F4126" s="2">
        <f t="shared" si="777"/>
        <v>340</v>
      </c>
      <c r="G4126" s="2">
        <f t="shared" si="778"/>
        <v>0</v>
      </c>
      <c r="H4126" s="2">
        <f>MIN(Inputs!$B$2, (Inputs!$B$14 - F4126)/Inputs!$B$15)</f>
        <v>0</v>
      </c>
      <c r="I4126" s="2">
        <f>MAX(MIN(Inputs!$B$2, F4126*Inputs!$B$16, Inputs!$B$14*Inputs!$B$4 - G4126), 0)</f>
        <v>170</v>
      </c>
      <c r="J4126" s="2">
        <f>MAX(MIN(Inputs!$B$2, F4126*Inputs!$B$16, (Inputs!$B$14-F4126)/Inputs!$B$15)*Inputs!$B$9, 0)</f>
        <v>0</v>
      </c>
      <c r="K4126" s="2">
        <f>MAX(E4126*Inputs!$B$5 - B4126 - Inputs!$B$8, 0) * H4126</f>
        <v>0</v>
      </c>
      <c r="L4126" s="2">
        <f>IF(B4126 &gt;= D4126*Inputs!$B$10, MAX(B4126 - E4126/Inputs!$B$5 - Inputs!$B$8, 0) * I4126, 0)</f>
        <v>1699.6849140683012</v>
      </c>
      <c r="M4126" s="2">
        <f t="shared" si="770"/>
        <v>0</v>
      </c>
      <c r="N4126" s="3" t="str">
        <f t="shared" si="771"/>
        <v>Discharge</v>
      </c>
      <c r="O4126" s="3" t="str">
        <f t="shared" si="779"/>
        <v>Discharge</v>
      </c>
      <c r="P4126" s="2">
        <f t="shared" si="772"/>
        <v>0</v>
      </c>
      <c r="Q4126" s="2">
        <f t="shared" si="773"/>
        <v>170</v>
      </c>
      <c r="R4126" s="2">
        <f t="shared" si="774"/>
        <v>0</v>
      </c>
      <c r="S4126" s="2">
        <f t="shared" si="775"/>
        <v>15032.630741336361</v>
      </c>
      <c r="T4126" s="2">
        <f t="shared" si="776"/>
        <v>0</v>
      </c>
      <c r="U4126" s="2">
        <f>IF(O4126="Reg", R4126 * Inputs!$B$7, 0)</f>
        <v>0</v>
      </c>
      <c r="V4126" s="2">
        <f>MAX(F4126 + P4126*Inputs!$B$15 - (Q4126/Inputs!$B$16) - U4126, 0)</f>
        <v>170</v>
      </c>
    </row>
    <row r="4127" spans="1:22" x14ac:dyDescent="0.3">
      <c r="A4127" s="1">
        <v>46194.875</v>
      </c>
      <c r="B4127" s="2">
        <v>77.563330344437432</v>
      </c>
      <c r="C4127" s="2">
        <v>5.9326851619175009</v>
      </c>
      <c r="D4127" s="2">
        <f t="shared" si="768"/>
        <v>36.768623264121715</v>
      </c>
      <c r="E4127" s="2">
        <f t="shared" si="769"/>
        <v>36.679728653567636</v>
      </c>
      <c r="F4127" s="2">
        <f t="shared" si="777"/>
        <v>170</v>
      </c>
      <c r="G4127" s="2">
        <f t="shared" si="778"/>
        <v>170</v>
      </c>
      <c r="H4127" s="2">
        <f>MIN(Inputs!$B$2, (Inputs!$B$14 - F4127)/Inputs!$B$15)</f>
        <v>170</v>
      </c>
      <c r="I4127" s="2">
        <f>MAX(MIN(Inputs!$B$2, F4127*Inputs!$B$16, Inputs!$B$14*Inputs!$B$4 - G4127), 0)</f>
        <v>170</v>
      </c>
      <c r="J4127" s="2">
        <f>MAX(MIN(Inputs!$B$2, F4127*Inputs!$B$16, (Inputs!$B$14-F4127)/Inputs!$B$15)*Inputs!$B$9, 0)</f>
        <v>136</v>
      </c>
      <c r="K4127" s="2">
        <f>MAX(E4127*Inputs!$B$5 - B4127 - Inputs!$B$8, 0) * H4127</f>
        <v>0</v>
      </c>
      <c r="L4127" s="2">
        <f>IF(B4127 &gt;= D4127*Inputs!$B$10, MAX(B4127 - E4127/Inputs!$B$5 - Inputs!$B$8, 0) * I4127, 0)</f>
        <v>2699.909486842434</v>
      </c>
      <c r="M4127" s="2">
        <f t="shared" si="770"/>
        <v>806.84518202078016</v>
      </c>
      <c r="N4127" s="3" t="str">
        <f t="shared" si="771"/>
        <v>Discharge</v>
      </c>
      <c r="O4127" s="3" t="str">
        <f t="shared" si="779"/>
        <v>Discharge</v>
      </c>
      <c r="P4127" s="2">
        <f t="shared" si="772"/>
        <v>0</v>
      </c>
      <c r="Q4127" s="2">
        <f t="shared" si="773"/>
        <v>170</v>
      </c>
      <c r="R4127" s="2">
        <f t="shared" si="774"/>
        <v>0</v>
      </c>
      <c r="S4127" s="2">
        <f t="shared" si="775"/>
        <v>13185.766158554363</v>
      </c>
      <c r="T4127" s="2">
        <f t="shared" si="776"/>
        <v>0</v>
      </c>
      <c r="U4127" s="2">
        <f>IF(O4127="Reg", R4127 * Inputs!$B$7, 0)</f>
        <v>0</v>
      </c>
      <c r="V4127" s="2">
        <f>MAX(F4127 + P4127*Inputs!$B$15 - (Q4127/Inputs!$B$16) - U4127, 0)</f>
        <v>0</v>
      </c>
    </row>
    <row r="4128" spans="1:22" x14ac:dyDescent="0.3">
      <c r="A4128" s="1">
        <v>46194.916666666657</v>
      </c>
      <c r="B4128" s="2">
        <v>60.527585241684697</v>
      </c>
      <c r="C4128" s="2">
        <v>9.7268635659876264</v>
      </c>
      <c r="D4128" s="2">
        <f t="shared" si="768"/>
        <v>36.768623264121715</v>
      </c>
      <c r="E4128" s="2">
        <f t="shared" si="769"/>
        <v>23.752506929494739</v>
      </c>
      <c r="F4128" s="2">
        <f t="shared" si="777"/>
        <v>0</v>
      </c>
      <c r="G4128" s="2">
        <f t="shared" si="778"/>
        <v>340</v>
      </c>
      <c r="H4128" s="2">
        <f>MIN(Inputs!$B$2, (Inputs!$B$14 - F4128)/Inputs!$B$15)</f>
        <v>170</v>
      </c>
      <c r="I4128" s="2">
        <f>MAX(MIN(Inputs!$B$2, F4128*Inputs!$B$16, Inputs!$B$14*Inputs!$B$4 - G4128), 0)</f>
        <v>0</v>
      </c>
      <c r="J4128" s="2">
        <f>MAX(MIN(Inputs!$B$2, F4128*Inputs!$B$16, (Inputs!$B$14-F4128)/Inputs!$B$15)*Inputs!$B$9, 0)</f>
        <v>0</v>
      </c>
      <c r="K4128" s="2">
        <f>MAX(E4128*Inputs!$B$5 - B4128 - Inputs!$B$8, 0) * H4128</f>
        <v>0</v>
      </c>
      <c r="L4128" s="2">
        <f>IF(B4128 &gt;= D4128*Inputs!$B$10, MAX(B4128 - E4128/Inputs!$B$5 - Inputs!$B$8, 0) * I4128, 0)</f>
        <v>0</v>
      </c>
      <c r="M4128" s="2">
        <f t="shared" si="770"/>
        <v>0</v>
      </c>
      <c r="N4128" s="3" t="str">
        <f t="shared" si="771"/>
        <v>Idle</v>
      </c>
      <c r="O4128" s="3" t="str">
        <f t="shared" si="779"/>
        <v>Idle</v>
      </c>
      <c r="P4128" s="2">
        <f t="shared" si="772"/>
        <v>0</v>
      </c>
      <c r="Q4128" s="2">
        <f t="shared" si="773"/>
        <v>0</v>
      </c>
      <c r="R4128" s="2">
        <f t="shared" si="774"/>
        <v>0</v>
      </c>
      <c r="S4128" s="2">
        <f t="shared" si="775"/>
        <v>0</v>
      </c>
      <c r="T4128" s="2">
        <f t="shared" si="776"/>
        <v>0</v>
      </c>
      <c r="U4128" s="2">
        <f>IF(O4128="Reg", R4128 * Inputs!$B$7, 0)</f>
        <v>0</v>
      </c>
      <c r="V4128" s="2">
        <f>MAX(F4128 + P4128*Inputs!$B$15 - (Q4128/Inputs!$B$16) - U4128, 0)</f>
        <v>0</v>
      </c>
    </row>
    <row r="4129" spans="1:22" x14ac:dyDescent="0.3">
      <c r="A4129" s="1">
        <v>46194.958333333343</v>
      </c>
      <c r="B4129" s="2">
        <v>43.136590325372751</v>
      </c>
      <c r="C4129" s="2">
        <v>11.175984705160401</v>
      </c>
      <c r="D4129" s="2">
        <f t="shared" si="768"/>
        <v>36.768623264121715</v>
      </c>
      <c r="E4129" s="2">
        <f t="shared" si="769"/>
        <v>45.174581848703575</v>
      </c>
      <c r="F4129" s="2">
        <f t="shared" si="777"/>
        <v>0</v>
      </c>
      <c r="G4129" s="2">
        <f t="shared" si="778"/>
        <v>340</v>
      </c>
      <c r="H4129" s="2">
        <f>MIN(Inputs!$B$2, (Inputs!$B$14 - F4129)/Inputs!$B$15)</f>
        <v>170</v>
      </c>
      <c r="I4129" s="2">
        <f>MAX(MIN(Inputs!$B$2, F4129*Inputs!$B$16, Inputs!$B$14*Inputs!$B$4 - G4129), 0)</f>
        <v>0</v>
      </c>
      <c r="J4129" s="2">
        <f>MAX(MIN(Inputs!$B$2, F4129*Inputs!$B$16, (Inputs!$B$14-F4129)/Inputs!$B$15)*Inputs!$B$9, 0)</f>
        <v>0</v>
      </c>
      <c r="K4129" s="2">
        <f>MAX(E4129*Inputs!$B$5 - B4129 - Inputs!$B$8, 0) * H4129</f>
        <v>0</v>
      </c>
      <c r="L4129" s="2">
        <f>IF(B4129 &gt;= D4129*Inputs!$B$10, MAX(B4129 - E4129/Inputs!$B$5 - Inputs!$B$8, 0) * I4129, 0)</f>
        <v>0</v>
      </c>
      <c r="M4129" s="2">
        <f t="shared" si="770"/>
        <v>0</v>
      </c>
      <c r="N4129" s="3" t="str">
        <f t="shared" si="771"/>
        <v>Idle</v>
      </c>
      <c r="O4129" s="3" t="str">
        <f t="shared" si="779"/>
        <v>Idle</v>
      </c>
      <c r="P4129" s="2">
        <f t="shared" si="772"/>
        <v>0</v>
      </c>
      <c r="Q4129" s="2">
        <f t="shared" si="773"/>
        <v>0</v>
      </c>
      <c r="R4129" s="2">
        <f t="shared" si="774"/>
        <v>0</v>
      </c>
      <c r="S4129" s="2">
        <f t="shared" si="775"/>
        <v>0</v>
      </c>
      <c r="T4129" s="2">
        <f t="shared" si="776"/>
        <v>0</v>
      </c>
      <c r="U4129" s="2">
        <f>IF(O4129="Reg", R4129 * Inputs!$B$7, 0)</f>
        <v>0</v>
      </c>
      <c r="V4129" s="2">
        <f>MAX(F4129 + P4129*Inputs!$B$15 - (Q4129/Inputs!$B$16) - U4129, 0)</f>
        <v>0</v>
      </c>
    </row>
    <row r="4130" spans="1:22" x14ac:dyDescent="0.3">
      <c r="A4130" s="1">
        <v>46195</v>
      </c>
      <c r="B4130" s="2">
        <v>23.808001277981059</v>
      </c>
      <c r="C4130" s="2">
        <v>6.1402186506453678</v>
      </c>
      <c r="D4130" s="2">
        <f t="shared" si="768"/>
        <v>44.761413368822737</v>
      </c>
      <c r="E4130" s="2">
        <f t="shared" si="769"/>
        <v>37.985150127808119</v>
      </c>
      <c r="F4130" s="2">
        <f t="shared" si="777"/>
        <v>0</v>
      </c>
      <c r="G4130" s="2">
        <f t="shared" si="778"/>
        <v>0</v>
      </c>
      <c r="H4130" s="2">
        <f>MIN(Inputs!$B$2, (Inputs!$B$14 - F4130)/Inputs!$B$15)</f>
        <v>170</v>
      </c>
      <c r="I4130" s="2">
        <f>MAX(MIN(Inputs!$B$2, F4130*Inputs!$B$16, Inputs!$B$14*Inputs!$B$4 - G4130), 0)</f>
        <v>0</v>
      </c>
      <c r="J4130" s="2">
        <f>MAX(MIN(Inputs!$B$2, F4130*Inputs!$B$16, (Inputs!$B$14-F4130)/Inputs!$B$15)*Inputs!$B$9, 0)</f>
        <v>0</v>
      </c>
      <c r="K4130" s="2">
        <f>MAX(E4130*Inputs!$B$5 - B4130 - Inputs!$B$8, 0) * H4130</f>
        <v>0</v>
      </c>
      <c r="L4130" s="2">
        <f>IF(B4130 &gt;= D4130*Inputs!$B$10, MAX(B4130 - E4130/Inputs!$B$5 - Inputs!$B$8, 0) * I4130, 0)</f>
        <v>0</v>
      </c>
      <c r="M4130" s="2">
        <f t="shared" si="770"/>
        <v>0</v>
      </c>
      <c r="N4130" s="3" t="str">
        <f t="shared" si="771"/>
        <v>Idle</v>
      </c>
      <c r="O4130" s="3" t="str">
        <f t="shared" si="779"/>
        <v>Idle</v>
      </c>
      <c r="P4130" s="2">
        <f t="shared" si="772"/>
        <v>0</v>
      </c>
      <c r="Q4130" s="2">
        <f t="shared" si="773"/>
        <v>0</v>
      </c>
      <c r="R4130" s="2">
        <f t="shared" si="774"/>
        <v>0</v>
      </c>
      <c r="S4130" s="2">
        <f t="shared" si="775"/>
        <v>0</v>
      </c>
      <c r="T4130" s="2">
        <f t="shared" si="776"/>
        <v>0</v>
      </c>
      <c r="U4130" s="2">
        <f>IF(O4130="Reg", R4130 * Inputs!$B$7, 0)</f>
        <v>0</v>
      </c>
      <c r="V4130" s="2">
        <f>MAX(F4130 + P4130*Inputs!$B$15 - (Q4130/Inputs!$B$16) - U4130, 0)</f>
        <v>0</v>
      </c>
    </row>
    <row r="4131" spans="1:22" x14ac:dyDescent="0.3">
      <c r="A4131" s="1">
        <v>46195.041666666657</v>
      </c>
      <c r="B4131" s="2">
        <v>15.042864731929919</v>
      </c>
      <c r="C4131" s="2">
        <v>4.0558095985478113</v>
      </c>
      <c r="D4131" s="2">
        <f t="shared" si="768"/>
        <v>44.761413368822737</v>
      </c>
      <c r="E4131" s="2">
        <f t="shared" si="769"/>
        <v>34.01714991481127</v>
      </c>
      <c r="F4131" s="2">
        <f t="shared" si="777"/>
        <v>0</v>
      </c>
      <c r="G4131" s="2">
        <f t="shared" si="778"/>
        <v>0</v>
      </c>
      <c r="H4131" s="2">
        <f>MIN(Inputs!$B$2, (Inputs!$B$14 - F4131)/Inputs!$B$15)</f>
        <v>170</v>
      </c>
      <c r="I4131" s="2">
        <f>MAX(MIN(Inputs!$B$2, F4131*Inputs!$B$16, Inputs!$B$14*Inputs!$B$4 - G4131), 0)</f>
        <v>0</v>
      </c>
      <c r="J4131" s="2">
        <f>MAX(MIN(Inputs!$B$2, F4131*Inputs!$B$16, (Inputs!$B$14-F4131)/Inputs!$B$15)*Inputs!$B$9, 0)</f>
        <v>0</v>
      </c>
      <c r="K4131" s="2">
        <f>MAX(E4131*Inputs!$B$5 - B4131 - Inputs!$B$8, 0) * H4131</f>
        <v>0</v>
      </c>
      <c r="L4131" s="2">
        <f>IF(B4131 &gt;= D4131*Inputs!$B$10, MAX(B4131 - E4131/Inputs!$B$5 - Inputs!$B$8, 0) * I4131, 0)</f>
        <v>0</v>
      </c>
      <c r="M4131" s="2">
        <f t="shared" si="770"/>
        <v>0</v>
      </c>
      <c r="N4131" s="3" t="str">
        <f t="shared" si="771"/>
        <v>Idle</v>
      </c>
      <c r="O4131" s="3" t="str">
        <f t="shared" si="779"/>
        <v>Idle</v>
      </c>
      <c r="P4131" s="2">
        <f t="shared" si="772"/>
        <v>0</v>
      </c>
      <c r="Q4131" s="2">
        <f t="shared" si="773"/>
        <v>0</v>
      </c>
      <c r="R4131" s="2">
        <f t="shared" si="774"/>
        <v>0</v>
      </c>
      <c r="S4131" s="2">
        <f t="shared" si="775"/>
        <v>0</v>
      </c>
      <c r="T4131" s="2">
        <f t="shared" si="776"/>
        <v>0</v>
      </c>
      <c r="U4131" s="2">
        <f>IF(O4131="Reg", R4131 * Inputs!$B$7, 0)</f>
        <v>0</v>
      </c>
      <c r="V4131" s="2">
        <f>MAX(F4131 + P4131*Inputs!$B$15 - (Q4131/Inputs!$B$16) - U4131, 0)</f>
        <v>0</v>
      </c>
    </row>
    <row r="4132" spans="1:22" x14ac:dyDescent="0.3">
      <c r="A4132" s="1">
        <v>46195.083333333343</v>
      </c>
      <c r="B4132" s="2">
        <v>0</v>
      </c>
      <c r="C4132" s="2">
        <v>7.5986064663179498</v>
      </c>
      <c r="D4132" s="2">
        <f t="shared" si="768"/>
        <v>44.761413368822737</v>
      </c>
      <c r="E4132" s="2">
        <f t="shared" si="769"/>
        <v>31.510005792822952</v>
      </c>
      <c r="F4132" s="2">
        <f t="shared" si="777"/>
        <v>0</v>
      </c>
      <c r="G4132" s="2">
        <f t="shared" si="778"/>
        <v>0</v>
      </c>
      <c r="H4132" s="2">
        <f>MIN(Inputs!$B$2, (Inputs!$B$14 - F4132)/Inputs!$B$15)</f>
        <v>170</v>
      </c>
      <c r="I4132" s="2">
        <f>MAX(MIN(Inputs!$B$2, F4132*Inputs!$B$16, Inputs!$B$14*Inputs!$B$4 - G4132), 0)</f>
        <v>0</v>
      </c>
      <c r="J4132" s="2">
        <f>MAX(MIN(Inputs!$B$2, F4132*Inputs!$B$16, (Inputs!$B$14-F4132)/Inputs!$B$15)*Inputs!$B$9, 0)</f>
        <v>0</v>
      </c>
      <c r="K4132" s="2">
        <f>MAX(E4132*Inputs!$B$5 - B4132 - Inputs!$B$8, 0) * H4132</f>
        <v>1313.8968666063136</v>
      </c>
      <c r="L4132" s="2">
        <f>IF(B4132 &gt;= D4132*Inputs!$B$10, MAX(B4132 - E4132/Inputs!$B$5 - Inputs!$B$8, 0) * I4132, 0)</f>
        <v>0</v>
      </c>
      <c r="M4132" s="2">
        <f t="shared" si="770"/>
        <v>0</v>
      </c>
      <c r="N4132" s="3" t="str">
        <f t="shared" si="771"/>
        <v>Charge</v>
      </c>
      <c r="O4132" s="3" t="str">
        <f t="shared" si="779"/>
        <v>Charge</v>
      </c>
      <c r="P4132" s="2">
        <f t="shared" si="772"/>
        <v>170</v>
      </c>
      <c r="Q4132" s="2">
        <f t="shared" si="773"/>
        <v>0</v>
      </c>
      <c r="R4132" s="2">
        <f t="shared" si="774"/>
        <v>0</v>
      </c>
      <c r="S4132" s="2">
        <f t="shared" si="775"/>
        <v>0</v>
      </c>
      <c r="T4132" s="2">
        <f t="shared" si="776"/>
        <v>0</v>
      </c>
      <c r="U4132" s="2">
        <f>IF(O4132="Reg", R4132 * Inputs!$B$7, 0)</f>
        <v>0</v>
      </c>
      <c r="V4132" s="2">
        <f>MAX(F4132 + P4132*Inputs!$B$15 - (Q4132/Inputs!$B$16) - U4132, 0)</f>
        <v>170</v>
      </c>
    </row>
    <row r="4133" spans="1:22" x14ac:dyDescent="0.3">
      <c r="A4133" s="1">
        <v>46195.125</v>
      </c>
      <c r="B4133" s="2">
        <v>0</v>
      </c>
      <c r="C4133" s="2">
        <v>3.4144088397951742</v>
      </c>
      <c r="D4133" s="2">
        <f t="shared" si="768"/>
        <v>44.761413368822737</v>
      </c>
      <c r="E4133" s="2">
        <f t="shared" si="769"/>
        <v>31.510005792822952</v>
      </c>
      <c r="F4133" s="2">
        <f t="shared" si="777"/>
        <v>170</v>
      </c>
      <c r="G4133" s="2">
        <f t="shared" si="778"/>
        <v>0</v>
      </c>
      <c r="H4133" s="2">
        <f>MIN(Inputs!$B$2, (Inputs!$B$14 - F4133)/Inputs!$B$15)</f>
        <v>170</v>
      </c>
      <c r="I4133" s="2">
        <f>MAX(MIN(Inputs!$B$2, F4133*Inputs!$B$16, Inputs!$B$14*Inputs!$B$4 - G4133), 0)</f>
        <v>170</v>
      </c>
      <c r="J4133" s="2">
        <f>MAX(MIN(Inputs!$B$2, F4133*Inputs!$B$16, (Inputs!$B$14-F4133)/Inputs!$B$15)*Inputs!$B$9, 0)</f>
        <v>136</v>
      </c>
      <c r="K4133" s="2">
        <f>MAX(E4133*Inputs!$B$5 - B4133 - Inputs!$B$8, 0) * H4133</f>
        <v>1313.8968666063136</v>
      </c>
      <c r="L4133" s="2">
        <f>IF(B4133 &gt;= D4133*Inputs!$B$10, MAX(B4133 - E4133/Inputs!$B$5 - Inputs!$B$8, 0) * I4133, 0)</f>
        <v>0</v>
      </c>
      <c r="M4133" s="2">
        <f t="shared" si="770"/>
        <v>464.35960221214367</v>
      </c>
      <c r="N4133" s="3" t="str">
        <f t="shared" si="771"/>
        <v>Charge</v>
      </c>
      <c r="O4133" s="3" t="str">
        <f t="shared" si="779"/>
        <v>Charge</v>
      </c>
      <c r="P4133" s="2">
        <f t="shared" si="772"/>
        <v>170</v>
      </c>
      <c r="Q4133" s="2">
        <f t="shared" si="773"/>
        <v>0</v>
      </c>
      <c r="R4133" s="2">
        <f t="shared" si="774"/>
        <v>0</v>
      </c>
      <c r="S4133" s="2">
        <f t="shared" si="775"/>
        <v>0</v>
      </c>
      <c r="T4133" s="2">
        <f t="shared" si="776"/>
        <v>0</v>
      </c>
      <c r="U4133" s="2">
        <f>IF(O4133="Reg", R4133 * Inputs!$B$7, 0)</f>
        <v>0</v>
      </c>
      <c r="V4133" s="2">
        <f>MAX(F4133 + P4133*Inputs!$B$15 - (Q4133/Inputs!$B$16) - U4133, 0)</f>
        <v>340</v>
      </c>
    </row>
    <row r="4134" spans="1:22" x14ac:dyDescent="0.3">
      <c r="A4134" s="1">
        <v>46195.166666666657</v>
      </c>
      <c r="B4134" s="2">
        <v>189.06003475693771</v>
      </c>
      <c r="C4134" s="2">
        <v>8.5698484176142475</v>
      </c>
      <c r="D4134" s="2">
        <f t="shared" si="768"/>
        <v>44.761413368822737</v>
      </c>
      <c r="E4134" s="2">
        <f t="shared" si="769"/>
        <v>31.510005792822952</v>
      </c>
      <c r="F4134" s="2">
        <f t="shared" si="777"/>
        <v>340</v>
      </c>
      <c r="G4134" s="2">
        <f t="shared" si="778"/>
        <v>0</v>
      </c>
      <c r="H4134" s="2">
        <f>MIN(Inputs!$B$2, (Inputs!$B$14 - F4134)/Inputs!$B$15)</f>
        <v>0</v>
      </c>
      <c r="I4134" s="2">
        <f>MAX(MIN(Inputs!$B$2, F4134*Inputs!$B$16, Inputs!$B$14*Inputs!$B$4 - G4134), 0)</f>
        <v>170</v>
      </c>
      <c r="J4134" s="2">
        <f>MAX(MIN(Inputs!$B$2, F4134*Inputs!$B$16, (Inputs!$B$14-F4134)/Inputs!$B$15)*Inputs!$B$9, 0)</f>
        <v>0</v>
      </c>
      <c r="K4134" s="2">
        <f>MAX(E4134*Inputs!$B$5 - B4134 - Inputs!$B$8, 0) * H4134</f>
        <v>0</v>
      </c>
      <c r="L4134" s="2">
        <f>IF(B4134 &gt;= D4134*Inputs!$B$10, MAX(B4134 - E4134/Inputs!$B$5 - Inputs!$B$8, 0) * I4134, 0)</f>
        <v>22653.045698702252</v>
      </c>
      <c r="M4134" s="2">
        <f t="shared" si="770"/>
        <v>0</v>
      </c>
      <c r="N4134" s="3" t="str">
        <f t="shared" si="771"/>
        <v>Discharge</v>
      </c>
      <c r="O4134" s="3" t="str">
        <f t="shared" si="779"/>
        <v>Discharge</v>
      </c>
      <c r="P4134" s="2">
        <f t="shared" si="772"/>
        <v>0</v>
      </c>
      <c r="Q4134" s="2">
        <f t="shared" si="773"/>
        <v>170</v>
      </c>
      <c r="R4134" s="2">
        <f t="shared" si="774"/>
        <v>0</v>
      </c>
      <c r="S4134" s="2">
        <f t="shared" si="775"/>
        <v>32140.205908679411</v>
      </c>
      <c r="T4134" s="2">
        <f t="shared" si="776"/>
        <v>0</v>
      </c>
      <c r="U4134" s="2">
        <f>IF(O4134="Reg", R4134 * Inputs!$B$7, 0)</f>
        <v>0</v>
      </c>
      <c r="V4134" s="2">
        <f>MAX(F4134 + P4134*Inputs!$B$15 - (Q4134/Inputs!$B$16) - U4134, 0)</f>
        <v>170</v>
      </c>
    </row>
    <row r="4135" spans="1:22" x14ac:dyDescent="0.3">
      <c r="A4135" s="1">
        <v>46195.208333333343</v>
      </c>
      <c r="B4135" s="2">
        <v>0</v>
      </c>
      <c r="C4135" s="2">
        <v>10.936266225132171</v>
      </c>
      <c r="D4135" s="2">
        <f t="shared" si="768"/>
        <v>44.761413368822737</v>
      </c>
      <c r="E4135" s="2">
        <f t="shared" si="769"/>
        <v>0.62188586310063021</v>
      </c>
      <c r="F4135" s="2">
        <f t="shared" si="777"/>
        <v>170</v>
      </c>
      <c r="G4135" s="2">
        <f t="shared" si="778"/>
        <v>170</v>
      </c>
      <c r="H4135" s="2">
        <f>MIN(Inputs!$B$2, (Inputs!$B$14 - F4135)/Inputs!$B$15)</f>
        <v>170</v>
      </c>
      <c r="I4135" s="2">
        <f>MAX(MIN(Inputs!$B$2, F4135*Inputs!$B$16, Inputs!$B$14*Inputs!$B$4 - G4135), 0)</f>
        <v>170</v>
      </c>
      <c r="J4135" s="2">
        <f>MAX(MIN(Inputs!$B$2, F4135*Inputs!$B$16, (Inputs!$B$14-F4135)/Inputs!$B$15)*Inputs!$B$9, 0)</f>
        <v>136</v>
      </c>
      <c r="K4135" s="2">
        <f>MAX(E4135*Inputs!$B$5 - B4135 - Inputs!$B$8, 0) * H4135</f>
        <v>0</v>
      </c>
      <c r="L4135" s="2">
        <f>IF(B4135 &gt;= D4135*Inputs!$B$10, MAX(B4135 - E4135/Inputs!$B$5 - Inputs!$B$8, 0) * I4135, 0)</f>
        <v>0</v>
      </c>
      <c r="M4135" s="2">
        <f t="shared" si="770"/>
        <v>1487.3322066179751</v>
      </c>
      <c r="N4135" s="3" t="str">
        <f t="shared" si="771"/>
        <v>Reg</v>
      </c>
      <c r="O4135" s="3" t="str">
        <f t="shared" si="779"/>
        <v>Discharge</v>
      </c>
      <c r="P4135" s="2">
        <f t="shared" si="772"/>
        <v>0</v>
      </c>
      <c r="Q4135" s="2">
        <f t="shared" si="773"/>
        <v>170</v>
      </c>
      <c r="R4135" s="2">
        <f t="shared" si="774"/>
        <v>0</v>
      </c>
      <c r="S4135" s="2">
        <f t="shared" si="775"/>
        <v>0</v>
      </c>
      <c r="T4135" s="2">
        <f t="shared" si="776"/>
        <v>0</v>
      </c>
      <c r="U4135" s="2">
        <f>IF(O4135="Reg", R4135 * Inputs!$B$7, 0)</f>
        <v>0</v>
      </c>
      <c r="V4135" s="2">
        <f>MAX(F4135 + P4135*Inputs!$B$15 - (Q4135/Inputs!$B$16) - U4135, 0)</f>
        <v>0</v>
      </c>
    </row>
    <row r="4136" spans="1:22" x14ac:dyDescent="0.3">
      <c r="A4136" s="1">
        <v>46195.25</v>
      </c>
      <c r="B4136" s="2">
        <v>0</v>
      </c>
      <c r="C4136" s="2">
        <v>13.171216276719701</v>
      </c>
      <c r="D4136" s="2">
        <f t="shared" si="768"/>
        <v>44.761413368822737</v>
      </c>
      <c r="E4136" s="2">
        <f t="shared" si="769"/>
        <v>3.3192288684574365</v>
      </c>
      <c r="F4136" s="2">
        <f t="shared" si="777"/>
        <v>0</v>
      </c>
      <c r="G4136" s="2">
        <f t="shared" si="778"/>
        <v>340</v>
      </c>
      <c r="H4136" s="2">
        <f>MIN(Inputs!$B$2, (Inputs!$B$14 - F4136)/Inputs!$B$15)</f>
        <v>170</v>
      </c>
      <c r="I4136" s="2">
        <f>MAX(MIN(Inputs!$B$2, F4136*Inputs!$B$16, Inputs!$B$14*Inputs!$B$4 - G4136), 0)</f>
        <v>0</v>
      </c>
      <c r="J4136" s="2">
        <f>MAX(MIN(Inputs!$B$2, F4136*Inputs!$B$16, (Inputs!$B$14-F4136)/Inputs!$B$15)*Inputs!$B$9, 0)</f>
        <v>0</v>
      </c>
      <c r="K4136" s="2">
        <f>MAX(E4136*Inputs!$B$5 - B4136 - Inputs!$B$8, 0) * H4136</f>
        <v>0</v>
      </c>
      <c r="L4136" s="2">
        <f>IF(B4136 &gt;= D4136*Inputs!$B$10, MAX(B4136 - E4136/Inputs!$B$5 - Inputs!$B$8, 0) * I4136, 0)</f>
        <v>0</v>
      </c>
      <c r="M4136" s="2">
        <f t="shared" si="770"/>
        <v>0</v>
      </c>
      <c r="N4136" s="3" t="str">
        <f t="shared" si="771"/>
        <v>Idle</v>
      </c>
      <c r="O4136" s="3" t="str">
        <f t="shared" si="779"/>
        <v>Idle</v>
      </c>
      <c r="P4136" s="2">
        <f t="shared" si="772"/>
        <v>0</v>
      </c>
      <c r="Q4136" s="2">
        <f t="shared" si="773"/>
        <v>0</v>
      </c>
      <c r="R4136" s="2">
        <f t="shared" si="774"/>
        <v>0</v>
      </c>
      <c r="S4136" s="2">
        <f t="shared" si="775"/>
        <v>0</v>
      </c>
      <c r="T4136" s="2">
        <f t="shared" si="776"/>
        <v>0</v>
      </c>
      <c r="U4136" s="2">
        <f>IF(O4136="Reg", R4136 * Inputs!$B$7, 0)</f>
        <v>0</v>
      </c>
      <c r="V4136" s="2">
        <f>MAX(F4136 + P4136*Inputs!$B$15 - (Q4136/Inputs!$B$16) - U4136, 0)</f>
        <v>0</v>
      </c>
    </row>
    <row r="4137" spans="1:22" x14ac:dyDescent="0.3">
      <c r="A4137" s="1">
        <v>46195.291666666657</v>
      </c>
      <c r="B4137" s="2">
        <v>0</v>
      </c>
      <c r="C4137" s="2">
        <v>8.7299601401117837</v>
      </c>
      <c r="D4137" s="2">
        <f t="shared" si="768"/>
        <v>44.761413368822737</v>
      </c>
      <c r="E4137" s="2">
        <f t="shared" si="769"/>
        <v>7.6613096651327739</v>
      </c>
      <c r="F4137" s="2">
        <f t="shared" si="777"/>
        <v>0</v>
      </c>
      <c r="G4137" s="2">
        <f t="shared" si="778"/>
        <v>340</v>
      </c>
      <c r="H4137" s="2">
        <f>MIN(Inputs!$B$2, (Inputs!$B$14 - F4137)/Inputs!$B$15)</f>
        <v>170</v>
      </c>
      <c r="I4137" s="2">
        <f>MAX(MIN(Inputs!$B$2, F4137*Inputs!$B$16, Inputs!$B$14*Inputs!$B$4 - G4137), 0)</f>
        <v>0</v>
      </c>
      <c r="J4137" s="2">
        <f>MAX(MIN(Inputs!$B$2, F4137*Inputs!$B$16, (Inputs!$B$14-F4137)/Inputs!$B$15)*Inputs!$B$9, 0)</f>
        <v>0</v>
      </c>
      <c r="K4137" s="2">
        <f>MAX(E4137*Inputs!$B$5 - B4137 - Inputs!$B$8, 0) * H4137</f>
        <v>0</v>
      </c>
      <c r="L4137" s="2">
        <f>IF(B4137 &gt;= D4137*Inputs!$B$10, MAX(B4137 - E4137/Inputs!$B$5 - Inputs!$B$8, 0) * I4137, 0)</f>
        <v>0</v>
      </c>
      <c r="M4137" s="2">
        <f t="shared" si="770"/>
        <v>0</v>
      </c>
      <c r="N4137" s="3" t="str">
        <f t="shared" si="771"/>
        <v>Idle</v>
      </c>
      <c r="O4137" s="3" t="str">
        <f t="shared" si="779"/>
        <v>Idle</v>
      </c>
      <c r="P4137" s="2">
        <f t="shared" si="772"/>
        <v>0</v>
      </c>
      <c r="Q4137" s="2">
        <f t="shared" si="773"/>
        <v>0</v>
      </c>
      <c r="R4137" s="2">
        <f t="shared" si="774"/>
        <v>0</v>
      </c>
      <c r="S4137" s="2">
        <f t="shared" si="775"/>
        <v>0</v>
      </c>
      <c r="T4137" s="2">
        <f t="shared" si="776"/>
        <v>0</v>
      </c>
      <c r="U4137" s="2">
        <f>IF(O4137="Reg", R4137 * Inputs!$B$7, 0)</f>
        <v>0</v>
      </c>
      <c r="V4137" s="2">
        <f>MAX(F4137 + P4137*Inputs!$B$15 - (Q4137/Inputs!$B$16) - U4137, 0)</f>
        <v>0</v>
      </c>
    </row>
    <row r="4138" spans="1:22" x14ac:dyDescent="0.3">
      <c r="A4138" s="1">
        <v>46195.333333333343</v>
      </c>
      <c r="B4138" s="2">
        <v>0</v>
      </c>
      <c r="C4138" s="2">
        <v>7.8028590169072141</v>
      </c>
      <c r="D4138" s="2">
        <f t="shared" si="768"/>
        <v>44.761413368822737</v>
      </c>
      <c r="E4138" s="2">
        <f t="shared" si="769"/>
        <v>14.91524191879744</v>
      </c>
      <c r="F4138" s="2">
        <f t="shared" si="777"/>
        <v>0</v>
      </c>
      <c r="G4138" s="2">
        <f t="shared" si="778"/>
        <v>340</v>
      </c>
      <c r="H4138" s="2">
        <f>MIN(Inputs!$B$2, (Inputs!$B$14 - F4138)/Inputs!$B$15)</f>
        <v>170</v>
      </c>
      <c r="I4138" s="2">
        <f>MAX(MIN(Inputs!$B$2, F4138*Inputs!$B$16, Inputs!$B$14*Inputs!$B$4 - G4138), 0)</f>
        <v>0</v>
      </c>
      <c r="J4138" s="2">
        <f>MAX(MIN(Inputs!$B$2, F4138*Inputs!$B$16, (Inputs!$B$14-F4138)/Inputs!$B$15)*Inputs!$B$9, 0)</f>
        <v>0</v>
      </c>
      <c r="K4138" s="2">
        <f>MAX(E4138*Inputs!$B$5 - B4138 - Inputs!$B$8, 0) * H4138</f>
        <v>0</v>
      </c>
      <c r="L4138" s="2">
        <f>IF(B4138 &gt;= D4138*Inputs!$B$10, MAX(B4138 - E4138/Inputs!$B$5 - Inputs!$B$8, 0) * I4138, 0)</f>
        <v>0</v>
      </c>
      <c r="M4138" s="2">
        <f t="shared" si="770"/>
        <v>0</v>
      </c>
      <c r="N4138" s="3" t="str">
        <f t="shared" si="771"/>
        <v>Idle</v>
      </c>
      <c r="O4138" s="3" t="str">
        <f t="shared" si="779"/>
        <v>Idle</v>
      </c>
      <c r="P4138" s="2">
        <f t="shared" si="772"/>
        <v>0</v>
      </c>
      <c r="Q4138" s="2">
        <f t="shared" si="773"/>
        <v>0</v>
      </c>
      <c r="R4138" s="2">
        <f t="shared" si="774"/>
        <v>0</v>
      </c>
      <c r="S4138" s="2">
        <f t="shared" si="775"/>
        <v>0</v>
      </c>
      <c r="T4138" s="2">
        <f t="shared" si="776"/>
        <v>0</v>
      </c>
      <c r="U4138" s="2">
        <f>IF(O4138="Reg", R4138 * Inputs!$B$7, 0)</f>
        <v>0</v>
      </c>
      <c r="V4138" s="2">
        <f>MAX(F4138 + P4138*Inputs!$B$15 - (Q4138/Inputs!$B$16) - U4138, 0)</f>
        <v>0</v>
      </c>
    </row>
    <row r="4139" spans="1:22" x14ac:dyDescent="0.3">
      <c r="A4139" s="1">
        <v>46195.375</v>
      </c>
      <c r="B4139" s="2">
        <v>0</v>
      </c>
      <c r="C4139" s="2">
        <v>4.6707998684110112</v>
      </c>
      <c r="D4139" s="2">
        <f t="shared" si="768"/>
        <v>44.761413368822737</v>
      </c>
      <c r="E4139" s="2">
        <f t="shared" si="769"/>
        <v>24.675362751209747</v>
      </c>
      <c r="F4139" s="2">
        <f t="shared" si="777"/>
        <v>0</v>
      </c>
      <c r="G4139" s="2">
        <f t="shared" si="778"/>
        <v>340</v>
      </c>
      <c r="H4139" s="2">
        <f>MIN(Inputs!$B$2, (Inputs!$B$14 - F4139)/Inputs!$B$15)</f>
        <v>170</v>
      </c>
      <c r="I4139" s="2">
        <f>MAX(MIN(Inputs!$B$2, F4139*Inputs!$B$16, Inputs!$B$14*Inputs!$B$4 - G4139), 0)</f>
        <v>0</v>
      </c>
      <c r="J4139" s="2">
        <f>MAX(MIN(Inputs!$B$2, F4139*Inputs!$B$16, (Inputs!$B$14-F4139)/Inputs!$B$15)*Inputs!$B$9, 0)</f>
        <v>0</v>
      </c>
      <c r="K4139" s="2">
        <f>MAX(E4139*Inputs!$B$5 - B4139 - Inputs!$B$8, 0) * H4139</f>
        <v>291.43426758097826</v>
      </c>
      <c r="L4139" s="2">
        <f>IF(B4139 &gt;= D4139*Inputs!$B$10, MAX(B4139 - E4139/Inputs!$B$5 - Inputs!$B$8, 0) * I4139, 0)</f>
        <v>0</v>
      </c>
      <c r="M4139" s="2">
        <f t="shared" si="770"/>
        <v>0</v>
      </c>
      <c r="N4139" s="3" t="str">
        <f t="shared" si="771"/>
        <v>Charge</v>
      </c>
      <c r="O4139" s="3" t="str">
        <f t="shared" si="779"/>
        <v>Charge</v>
      </c>
      <c r="P4139" s="2">
        <f t="shared" si="772"/>
        <v>170</v>
      </c>
      <c r="Q4139" s="2">
        <f t="shared" si="773"/>
        <v>0</v>
      </c>
      <c r="R4139" s="2">
        <f t="shared" si="774"/>
        <v>0</v>
      </c>
      <c r="S4139" s="2">
        <f t="shared" si="775"/>
        <v>0</v>
      </c>
      <c r="T4139" s="2">
        <f t="shared" si="776"/>
        <v>0</v>
      </c>
      <c r="U4139" s="2">
        <f>IF(O4139="Reg", R4139 * Inputs!$B$7, 0)</f>
        <v>0</v>
      </c>
      <c r="V4139" s="2">
        <f>MAX(F4139 + P4139*Inputs!$B$15 - (Q4139/Inputs!$B$16) - U4139, 0)</f>
        <v>170</v>
      </c>
    </row>
    <row r="4140" spans="1:22" x14ac:dyDescent="0.3">
      <c r="A4140" s="1">
        <v>46195.416666666657</v>
      </c>
      <c r="B4140" s="2">
        <v>3.731315178603781</v>
      </c>
      <c r="C4140" s="2">
        <v>8.2768586240281934</v>
      </c>
      <c r="D4140" s="2">
        <f t="shared" si="768"/>
        <v>44.761413368822737</v>
      </c>
      <c r="E4140" s="2">
        <f t="shared" si="769"/>
        <v>37.343185517283523</v>
      </c>
      <c r="F4140" s="2">
        <f t="shared" si="777"/>
        <v>170</v>
      </c>
      <c r="G4140" s="2">
        <f t="shared" si="778"/>
        <v>340</v>
      </c>
      <c r="H4140" s="2">
        <f>MIN(Inputs!$B$2, (Inputs!$B$14 - F4140)/Inputs!$B$15)</f>
        <v>170</v>
      </c>
      <c r="I4140" s="2">
        <f>MAX(MIN(Inputs!$B$2, F4140*Inputs!$B$16, Inputs!$B$14*Inputs!$B$4 - G4140), 0)</f>
        <v>0</v>
      </c>
      <c r="J4140" s="2">
        <f>MAX(MIN(Inputs!$B$2, F4140*Inputs!$B$16, (Inputs!$B$14-F4140)/Inputs!$B$15)*Inputs!$B$9, 0)</f>
        <v>136</v>
      </c>
      <c r="K4140" s="2">
        <f>MAX(E4140*Inputs!$B$5 - B4140 - Inputs!$B$8, 0) * H4140</f>
        <v>1552.2169730229728</v>
      </c>
      <c r="L4140" s="2">
        <f>IF(B4140 &gt;= D4140*Inputs!$B$10, MAX(B4140 - E4140/Inputs!$B$5 - Inputs!$B$8, 0) * I4140, 0)</f>
        <v>0</v>
      </c>
      <c r="M4140" s="2">
        <f t="shared" si="770"/>
        <v>1125.6527728678343</v>
      </c>
      <c r="N4140" s="3" t="str">
        <f t="shared" si="771"/>
        <v>Charge</v>
      </c>
      <c r="O4140" s="3" t="str">
        <f t="shared" si="779"/>
        <v>Charge</v>
      </c>
      <c r="P4140" s="2">
        <f t="shared" si="772"/>
        <v>170</v>
      </c>
      <c r="Q4140" s="2">
        <f t="shared" si="773"/>
        <v>0</v>
      </c>
      <c r="R4140" s="2">
        <f t="shared" si="774"/>
        <v>0</v>
      </c>
      <c r="S4140" s="2">
        <f t="shared" si="775"/>
        <v>-634.32358036264282</v>
      </c>
      <c r="T4140" s="2">
        <f t="shared" si="776"/>
        <v>0</v>
      </c>
      <c r="U4140" s="2">
        <f>IF(O4140="Reg", R4140 * Inputs!$B$7, 0)</f>
        <v>0</v>
      </c>
      <c r="V4140" s="2">
        <f>MAX(F4140 + P4140*Inputs!$B$15 - (Q4140/Inputs!$B$16) - U4140, 0)</f>
        <v>340</v>
      </c>
    </row>
    <row r="4141" spans="1:22" x14ac:dyDescent="0.3">
      <c r="A4141" s="1">
        <v>46195.458333333343</v>
      </c>
      <c r="B4141" s="2">
        <v>16.18405803214084</v>
      </c>
      <c r="C4141" s="2">
        <v>3.536396334059797</v>
      </c>
      <c r="D4141" s="2">
        <f t="shared" si="768"/>
        <v>44.761413368822737</v>
      </c>
      <c r="E4141" s="2">
        <f t="shared" si="769"/>
        <v>52.301190536428756</v>
      </c>
      <c r="F4141" s="2">
        <f t="shared" si="777"/>
        <v>340</v>
      </c>
      <c r="G4141" s="2">
        <f t="shared" si="778"/>
        <v>340</v>
      </c>
      <c r="H4141" s="2">
        <f>MIN(Inputs!$B$2, (Inputs!$B$14 - F4141)/Inputs!$B$15)</f>
        <v>0</v>
      </c>
      <c r="I4141" s="2">
        <f>MAX(MIN(Inputs!$B$2, F4141*Inputs!$B$16, Inputs!$B$14*Inputs!$B$4 - G4141), 0)</f>
        <v>0</v>
      </c>
      <c r="J4141" s="2">
        <f>MAX(MIN(Inputs!$B$2, F4141*Inputs!$B$16, (Inputs!$B$14-F4141)/Inputs!$B$15)*Inputs!$B$9, 0)</f>
        <v>0</v>
      </c>
      <c r="K4141" s="2">
        <f>MAX(E4141*Inputs!$B$5 - B4141 - Inputs!$B$8, 0) * H4141</f>
        <v>0</v>
      </c>
      <c r="L4141" s="2">
        <f>IF(B4141 &gt;= D4141*Inputs!$B$10, MAX(B4141 - E4141/Inputs!$B$5 - Inputs!$B$8, 0) * I4141, 0)</f>
        <v>0</v>
      </c>
      <c r="M4141" s="2">
        <f t="shared" si="770"/>
        <v>0</v>
      </c>
      <c r="N4141" s="3" t="str">
        <f t="shared" si="771"/>
        <v>Idle</v>
      </c>
      <c r="O4141" s="3" t="str">
        <f t="shared" si="779"/>
        <v>Idle</v>
      </c>
      <c r="P4141" s="2">
        <f t="shared" si="772"/>
        <v>0</v>
      </c>
      <c r="Q4141" s="2">
        <f t="shared" si="773"/>
        <v>0</v>
      </c>
      <c r="R4141" s="2">
        <f t="shared" si="774"/>
        <v>0</v>
      </c>
      <c r="S4141" s="2">
        <f t="shared" si="775"/>
        <v>0</v>
      </c>
      <c r="T4141" s="2">
        <f t="shared" si="776"/>
        <v>0</v>
      </c>
      <c r="U4141" s="2">
        <f>IF(O4141="Reg", R4141 * Inputs!$B$7, 0)</f>
        <v>0</v>
      </c>
      <c r="V4141" s="2">
        <f>MAX(F4141 + P4141*Inputs!$B$15 - (Q4141/Inputs!$B$16) - U4141, 0)</f>
        <v>340</v>
      </c>
    </row>
    <row r="4142" spans="1:22" x14ac:dyDescent="0.3">
      <c r="A4142" s="1">
        <v>46195.5</v>
      </c>
      <c r="B4142" s="2">
        <v>26.05248478005203</v>
      </c>
      <c r="C4142" s="2">
        <v>2.429230635369855</v>
      </c>
      <c r="D4142" s="2">
        <f t="shared" si="768"/>
        <v>44.761413368822737</v>
      </c>
      <c r="E4142" s="2">
        <f t="shared" si="769"/>
        <v>63.29893058788938</v>
      </c>
      <c r="F4142" s="2">
        <f t="shared" si="777"/>
        <v>340</v>
      </c>
      <c r="G4142" s="2">
        <f t="shared" si="778"/>
        <v>340</v>
      </c>
      <c r="H4142" s="2">
        <f>MIN(Inputs!$B$2, (Inputs!$B$14 - F4142)/Inputs!$B$15)</f>
        <v>0</v>
      </c>
      <c r="I4142" s="2">
        <f>MAX(MIN(Inputs!$B$2, F4142*Inputs!$B$16, Inputs!$B$14*Inputs!$B$4 - G4142), 0)</f>
        <v>0</v>
      </c>
      <c r="J4142" s="2">
        <f>MAX(MIN(Inputs!$B$2, F4142*Inputs!$B$16, (Inputs!$B$14-F4142)/Inputs!$B$15)*Inputs!$B$9, 0)</f>
        <v>0</v>
      </c>
      <c r="K4142" s="2">
        <f>MAX(E4142*Inputs!$B$5 - B4142 - Inputs!$B$8, 0) * H4142</f>
        <v>0</v>
      </c>
      <c r="L4142" s="2">
        <f>IF(B4142 &gt;= D4142*Inputs!$B$10, MAX(B4142 - E4142/Inputs!$B$5 - Inputs!$B$8, 0) * I4142, 0)</f>
        <v>0</v>
      </c>
      <c r="M4142" s="2">
        <f t="shared" si="770"/>
        <v>0</v>
      </c>
      <c r="N4142" s="3" t="str">
        <f t="shared" si="771"/>
        <v>Idle</v>
      </c>
      <c r="O4142" s="3" t="str">
        <f t="shared" si="779"/>
        <v>Idle</v>
      </c>
      <c r="P4142" s="2">
        <f t="shared" si="772"/>
        <v>0</v>
      </c>
      <c r="Q4142" s="2">
        <f t="shared" si="773"/>
        <v>0</v>
      </c>
      <c r="R4142" s="2">
        <f t="shared" si="774"/>
        <v>0</v>
      </c>
      <c r="S4142" s="2">
        <f t="shared" si="775"/>
        <v>0</v>
      </c>
      <c r="T4142" s="2">
        <f t="shared" si="776"/>
        <v>0</v>
      </c>
      <c r="U4142" s="2">
        <f>IF(O4142="Reg", R4142 * Inputs!$B$7, 0)</f>
        <v>0</v>
      </c>
      <c r="V4142" s="2">
        <f>MAX(F4142 + P4142*Inputs!$B$15 - (Q4142/Inputs!$B$16) - U4142, 0)</f>
        <v>340</v>
      </c>
    </row>
    <row r="4143" spans="1:22" x14ac:dyDescent="0.3">
      <c r="A4143" s="1">
        <v>46195.541666666657</v>
      </c>
      <c r="B4143" s="2">
        <v>43.523593521987998</v>
      </c>
      <c r="C4143" s="2">
        <v>2.1984796515368328</v>
      </c>
      <c r="D4143" s="2">
        <f t="shared" si="768"/>
        <v>44.761413368822737</v>
      </c>
      <c r="E4143" s="2">
        <f t="shared" si="769"/>
        <v>73.207052842892452</v>
      </c>
      <c r="F4143" s="2">
        <f t="shared" si="777"/>
        <v>340</v>
      </c>
      <c r="G4143" s="2">
        <f t="shared" si="778"/>
        <v>340</v>
      </c>
      <c r="H4143" s="2">
        <f>MIN(Inputs!$B$2, (Inputs!$B$14 - F4143)/Inputs!$B$15)</f>
        <v>0</v>
      </c>
      <c r="I4143" s="2">
        <f>MAX(MIN(Inputs!$B$2, F4143*Inputs!$B$16, Inputs!$B$14*Inputs!$B$4 - G4143), 0)</f>
        <v>0</v>
      </c>
      <c r="J4143" s="2">
        <f>MAX(MIN(Inputs!$B$2, F4143*Inputs!$B$16, (Inputs!$B$14-F4143)/Inputs!$B$15)*Inputs!$B$9, 0)</f>
        <v>0</v>
      </c>
      <c r="K4143" s="2">
        <f>MAX(E4143*Inputs!$B$5 - B4143 - Inputs!$B$8, 0) * H4143</f>
        <v>0</v>
      </c>
      <c r="L4143" s="2">
        <f>IF(B4143 &gt;= D4143*Inputs!$B$10, MAX(B4143 - E4143/Inputs!$B$5 - Inputs!$B$8, 0) * I4143, 0)</f>
        <v>0</v>
      </c>
      <c r="M4143" s="2">
        <f t="shared" si="770"/>
        <v>0</v>
      </c>
      <c r="N4143" s="3" t="str">
        <f t="shared" si="771"/>
        <v>Idle</v>
      </c>
      <c r="O4143" s="3" t="str">
        <f t="shared" si="779"/>
        <v>Idle</v>
      </c>
      <c r="P4143" s="2">
        <f t="shared" si="772"/>
        <v>0</v>
      </c>
      <c r="Q4143" s="2">
        <f t="shared" si="773"/>
        <v>0</v>
      </c>
      <c r="R4143" s="2">
        <f t="shared" si="774"/>
        <v>0</v>
      </c>
      <c r="S4143" s="2">
        <f t="shared" si="775"/>
        <v>0</v>
      </c>
      <c r="T4143" s="2">
        <f t="shared" si="776"/>
        <v>0</v>
      </c>
      <c r="U4143" s="2">
        <f>IF(O4143="Reg", R4143 * Inputs!$B$7, 0)</f>
        <v>0</v>
      </c>
      <c r="V4143" s="2">
        <f>MAX(F4143 + P4143*Inputs!$B$15 - (Q4143/Inputs!$B$16) - U4143, 0)</f>
        <v>340</v>
      </c>
    </row>
    <row r="4144" spans="1:22" x14ac:dyDescent="0.3">
      <c r="A4144" s="1">
        <v>46195.583333333343</v>
      </c>
      <c r="B4144" s="2">
        <v>58.560724994473858</v>
      </c>
      <c r="C4144" s="2">
        <v>10.965014912597709</v>
      </c>
      <c r="D4144" s="2">
        <f t="shared" si="768"/>
        <v>44.761413368822737</v>
      </c>
      <c r="E4144" s="2">
        <f t="shared" si="769"/>
        <v>81.486258980302765</v>
      </c>
      <c r="F4144" s="2">
        <f t="shared" si="777"/>
        <v>340</v>
      </c>
      <c r="G4144" s="2">
        <f t="shared" si="778"/>
        <v>340</v>
      </c>
      <c r="H4144" s="2">
        <f>MIN(Inputs!$B$2, (Inputs!$B$14 - F4144)/Inputs!$B$15)</f>
        <v>0</v>
      </c>
      <c r="I4144" s="2">
        <f>MAX(MIN(Inputs!$B$2, F4144*Inputs!$B$16, Inputs!$B$14*Inputs!$B$4 - G4144), 0)</f>
        <v>0</v>
      </c>
      <c r="J4144" s="2">
        <f>MAX(MIN(Inputs!$B$2, F4144*Inputs!$B$16, (Inputs!$B$14-F4144)/Inputs!$B$15)*Inputs!$B$9, 0)</f>
        <v>0</v>
      </c>
      <c r="K4144" s="2">
        <f>MAX(E4144*Inputs!$B$5 - B4144 - Inputs!$B$8, 0) * H4144</f>
        <v>0</v>
      </c>
      <c r="L4144" s="2">
        <f>IF(B4144 &gt;= D4144*Inputs!$B$10, MAX(B4144 - E4144/Inputs!$B$5 - Inputs!$B$8, 0) * I4144, 0)</f>
        <v>0</v>
      </c>
      <c r="M4144" s="2">
        <f t="shared" si="770"/>
        <v>0</v>
      </c>
      <c r="N4144" s="3" t="str">
        <f t="shared" si="771"/>
        <v>Idle</v>
      </c>
      <c r="O4144" s="3" t="str">
        <f t="shared" si="779"/>
        <v>Idle</v>
      </c>
      <c r="P4144" s="2">
        <f t="shared" si="772"/>
        <v>0</v>
      </c>
      <c r="Q4144" s="2">
        <f t="shared" si="773"/>
        <v>0</v>
      </c>
      <c r="R4144" s="2">
        <f t="shared" si="774"/>
        <v>0</v>
      </c>
      <c r="S4144" s="2">
        <f t="shared" si="775"/>
        <v>0</v>
      </c>
      <c r="T4144" s="2">
        <f t="shared" si="776"/>
        <v>0</v>
      </c>
      <c r="U4144" s="2">
        <f>IF(O4144="Reg", R4144 * Inputs!$B$7, 0)</f>
        <v>0</v>
      </c>
      <c r="V4144" s="2">
        <f>MAX(F4144 + P4144*Inputs!$B$15 - (Q4144/Inputs!$B$16) - U4144, 0)</f>
        <v>340</v>
      </c>
    </row>
    <row r="4145" spans="1:22" x14ac:dyDescent="0.3">
      <c r="A4145" s="1">
        <v>46195.625</v>
      </c>
      <c r="B4145" s="2">
        <v>76.006936596442657</v>
      </c>
      <c r="C4145" s="2">
        <v>3.5941980210394671</v>
      </c>
      <c r="D4145" s="2">
        <f t="shared" si="768"/>
        <v>44.761413368822737</v>
      </c>
      <c r="E4145" s="2">
        <f t="shared" si="769"/>
        <v>84.986367754031221</v>
      </c>
      <c r="F4145" s="2">
        <f t="shared" si="777"/>
        <v>340</v>
      </c>
      <c r="G4145" s="2">
        <f t="shared" si="778"/>
        <v>340</v>
      </c>
      <c r="H4145" s="2">
        <f>MIN(Inputs!$B$2, (Inputs!$B$14 - F4145)/Inputs!$B$15)</f>
        <v>0</v>
      </c>
      <c r="I4145" s="2">
        <f>MAX(MIN(Inputs!$B$2, F4145*Inputs!$B$16, Inputs!$B$14*Inputs!$B$4 - G4145), 0)</f>
        <v>0</v>
      </c>
      <c r="J4145" s="2">
        <f>MAX(MIN(Inputs!$B$2, F4145*Inputs!$B$16, (Inputs!$B$14-F4145)/Inputs!$B$15)*Inputs!$B$9, 0)</f>
        <v>0</v>
      </c>
      <c r="K4145" s="2">
        <f>MAX(E4145*Inputs!$B$5 - B4145 - Inputs!$B$8, 0) * H4145</f>
        <v>0</v>
      </c>
      <c r="L4145" s="2">
        <f>IF(B4145 &gt;= D4145*Inputs!$B$10, MAX(B4145 - E4145/Inputs!$B$5 - Inputs!$B$8, 0) * I4145, 0)</f>
        <v>0</v>
      </c>
      <c r="M4145" s="2">
        <f t="shared" si="770"/>
        <v>0</v>
      </c>
      <c r="N4145" s="3" t="str">
        <f t="shared" si="771"/>
        <v>Idle</v>
      </c>
      <c r="O4145" s="3" t="str">
        <f t="shared" si="779"/>
        <v>Idle</v>
      </c>
      <c r="P4145" s="2">
        <f t="shared" si="772"/>
        <v>0</v>
      </c>
      <c r="Q4145" s="2">
        <f t="shared" si="773"/>
        <v>0</v>
      </c>
      <c r="R4145" s="2">
        <f t="shared" si="774"/>
        <v>0</v>
      </c>
      <c r="S4145" s="2">
        <f t="shared" si="775"/>
        <v>0</v>
      </c>
      <c r="T4145" s="2">
        <f t="shared" si="776"/>
        <v>0</v>
      </c>
      <c r="U4145" s="2">
        <f>IF(O4145="Reg", R4145 * Inputs!$B$7, 0)</f>
        <v>0</v>
      </c>
      <c r="V4145" s="2">
        <f>MAX(F4145 + P4145*Inputs!$B$15 - (Q4145/Inputs!$B$16) - U4145, 0)</f>
        <v>340</v>
      </c>
    </row>
    <row r="4146" spans="1:22" x14ac:dyDescent="0.3">
      <c r="A4146" s="1">
        <v>46195.666666666657</v>
      </c>
      <c r="B4146" s="2">
        <v>93.479345293475205</v>
      </c>
      <c r="C4146" s="2">
        <v>1.413876020486097</v>
      </c>
      <c r="D4146" s="2">
        <f t="shared" si="768"/>
        <v>44.761413368822737</v>
      </c>
      <c r="E4146" s="2">
        <f t="shared" si="769"/>
        <v>85.70937922958673</v>
      </c>
      <c r="F4146" s="2">
        <f t="shared" si="777"/>
        <v>340</v>
      </c>
      <c r="G4146" s="2">
        <f t="shared" si="778"/>
        <v>340</v>
      </c>
      <c r="H4146" s="2">
        <f>MIN(Inputs!$B$2, (Inputs!$B$14 - F4146)/Inputs!$B$15)</f>
        <v>0</v>
      </c>
      <c r="I4146" s="2">
        <f>MAX(MIN(Inputs!$B$2, F4146*Inputs!$B$16, Inputs!$B$14*Inputs!$B$4 - G4146), 0)</f>
        <v>0</v>
      </c>
      <c r="J4146" s="2">
        <f>MAX(MIN(Inputs!$B$2, F4146*Inputs!$B$16, (Inputs!$B$14-F4146)/Inputs!$B$15)*Inputs!$B$9, 0)</f>
        <v>0</v>
      </c>
      <c r="K4146" s="2">
        <f>MAX(E4146*Inputs!$B$5 - B4146 - Inputs!$B$8, 0) * H4146</f>
        <v>0</v>
      </c>
      <c r="L4146" s="2">
        <f>IF(B4146 &gt;= D4146*Inputs!$B$10, MAX(B4146 - E4146/Inputs!$B$5 - Inputs!$B$8, 0) * I4146, 0)</f>
        <v>0</v>
      </c>
      <c r="M4146" s="2">
        <f t="shared" si="770"/>
        <v>0</v>
      </c>
      <c r="N4146" s="3" t="str">
        <f t="shared" si="771"/>
        <v>Idle</v>
      </c>
      <c r="O4146" s="3" t="str">
        <f t="shared" si="779"/>
        <v>Idle</v>
      </c>
      <c r="P4146" s="2">
        <f t="shared" si="772"/>
        <v>0</v>
      </c>
      <c r="Q4146" s="2">
        <f t="shared" si="773"/>
        <v>0</v>
      </c>
      <c r="R4146" s="2">
        <f t="shared" si="774"/>
        <v>0</v>
      </c>
      <c r="S4146" s="2">
        <f t="shared" si="775"/>
        <v>0</v>
      </c>
      <c r="T4146" s="2">
        <f t="shared" si="776"/>
        <v>0</v>
      </c>
      <c r="U4146" s="2">
        <f>IF(O4146="Reg", R4146 * Inputs!$B$7, 0)</f>
        <v>0</v>
      </c>
      <c r="V4146" s="2">
        <f>MAX(F4146 + P4146*Inputs!$B$15 - (Q4146/Inputs!$B$16) - U4146, 0)</f>
        <v>340</v>
      </c>
    </row>
    <row r="4147" spans="1:22" x14ac:dyDescent="0.3">
      <c r="A4147" s="1">
        <v>46195.708333333343</v>
      </c>
      <c r="B4147" s="2">
        <v>82.170498340904572</v>
      </c>
      <c r="C4147" s="2">
        <v>11.596791705087769</v>
      </c>
      <c r="D4147" s="2">
        <f t="shared" si="768"/>
        <v>44.761413368822737</v>
      </c>
      <c r="E4147" s="2">
        <f t="shared" si="769"/>
        <v>79.428964453945994</v>
      </c>
      <c r="F4147" s="2">
        <f t="shared" si="777"/>
        <v>340</v>
      </c>
      <c r="G4147" s="2">
        <f t="shared" si="778"/>
        <v>340</v>
      </c>
      <c r="H4147" s="2">
        <f>MIN(Inputs!$B$2, (Inputs!$B$14 - F4147)/Inputs!$B$15)</f>
        <v>0</v>
      </c>
      <c r="I4147" s="2">
        <f>MAX(MIN(Inputs!$B$2, F4147*Inputs!$B$16, Inputs!$B$14*Inputs!$B$4 - G4147), 0)</f>
        <v>0</v>
      </c>
      <c r="J4147" s="2">
        <f>MAX(MIN(Inputs!$B$2, F4147*Inputs!$B$16, (Inputs!$B$14-F4147)/Inputs!$B$15)*Inputs!$B$9, 0)</f>
        <v>0</v>
      </c>
      <c r="K4147" s="2">
        <f>MAX(E4147*Inputs!$B$5 - B4147 - Inputs!$B$8, 0) * H4147</f>
        <v>0</v>
      </c>
      <c r="L4147" s="2">
        <f>IF(B4147 &gt;= D4147*Inputs!$B$10, MAX(B4147 - E4147/Inputs!$B$5 - Inputs!$B$8, 0) * I4147, 0)</f>
        <v>0</v>
      </c>
      <c r="M4147" s="2">
        <f t="shared" si="770"/>
        <v>0</v>
      </c>
      <c r="N4147" s="3" t="str">
        <f t="shared" si="771"/>
        <v>Idle</v>
      </c>
      <c r="O4147" s="3" t="str">
        <f t="shared" si="779"/>
        <v>Idle</v>
      </c>
      <c r="P4147" s="2">
        <f t="shared" si="772"/>
        <v>0</v>
      </c>
      <c r="Q4147" s="2">
        <f t="shared" si="773"/>
        <v>0</v>
      </c>
      <c r="R4147" s="2">
        <f t="shared" si="774"/>
        <v>0</v>
      </c>
      <c r="S4147" s="2">
        <f t="shared" si="775"/>
        <v>0</v>
      </c>
      <c r="T4147" s="2">
        <f t="shared" si="776"/>
        <v>0</v>
      </c>
      <c r="U4147" s="2">
        <f>IF(O4147="Reg", R4147 * Inputs!$B$7, 0)</f>
        <v>0</v>
      </c>
      <c r="V4147" s="2">
        <f>MAX(F4147 + P4147*Inputs!$B$15 - (Q4147/Inputs!$B$16) - U4147, 0)</f>
        <v>340</v>
      </c>
    </row>
    <row r="4148" spans="1:22" x14ac:dyDescent="0.3">
      <c r="A4148" s="1">
        <v>46195.75</v>
      </c>
      <c r="B4148" s="2">
        <v>85.501218310070499</v>
      </c>
      <c r="C4148" s="2">
        <v>4.8345227671019906</v>
      </c>
      <c r="D4148" s="2">
        <f t="shared" si="768"/>
        <v>44.761413368822737</v>
      </c>
      <c r="E4148" s="2">
        <f t="shared" si="769"/>
        <v>74.442343891135991</v>
      </c>
      <c r="F4148" s="2">
        <f t="shared" si="777"/>
        <v>340</v>
      </c>
      <c r="G4148" s="2">
        <f t="shared" si="778"/>
        <v>340</v>
      </c>
      <c r="H4148" s="2">
        <f>MIN(Inputs!$B$2, (Inputs!$B$14 - F4148)/Inputs!$B$15)</f>
        <v>0</v>
      </c>
      <c r="I4148" s="2">
        <f>MAX(MIN(Inputs!$B$2, F4148*Inputs!$B$16, Inputs!$B$14*Inputs!$B$4 - G4148), 0)</f>
        <v>0</v>
      </c>
      <c r="J4148" s="2">
        <f>MAX(MIN(Inputs!$B$2, F4148*Inputs!$B$16, (Inputs!$B$14-F4148)/Inputs!$B$15)*Inputs!$B$9, 0)</f>
        <v>0</v>
      </c>
      <c r="K4148" s="2">
        <f>MAX(E4148*Inputs!$B$5 - B4148 - Inputs!$B$8, 0) * H4148</f>
        <v>0</v>
      </c>
      <c r="L4148" s="2">
        <f>IF(B4148 &gt;= D4148*Inputs!$B$10, MAX(B4148 - E4148/Inputs!$B$5 - Inputs!$B$8, 0) * I4148, 0)</f>
        <v>0</v>
      </c>
      <c r="M4148" s="2">
        <f t="shared" si="770"/>
        <v>0</v>
      </c>
      <c r="N4148" s="3" t="str">
        <f t="shared" si="771"/>
        <v>Idle</v>
      </c>
      <c r="O4148" s="3" t="str">
        <f t="shared" si="779"/>
        <v>Idle</v>
      </c>
      <c r="P4148" s="2">
        <f t="shared" si="772"/>
        <v>0</v>
      </c>
      <c r="Q4148" s="2">
        <f t="shared" si="773"/>
        <v>0</v>
      </c>
      <c r="R4148" s="2">
        <f t="shared" si="774"/>
        <v>0</v>
      </c>
      <c r="S4148" s="2">
        <f t="shared" si="775"/>
        <v>0</v>
      </c>
      <c r="T4148" s="2">
        <f t="shared" si="776"/>
        <v>0</v>
      </c>
      <c r="U4148" s="2">
        <f>IF(O4148="Reg", R4148 * Inputs!$B$7, 0)</f>
        <v>0</v>
      </c>
      <c r="V4148" s="2">
        <f>MAX(F4148 + P4148*Inputs!$B$15 - (Q4148/Inputs!$B$16) - U4148, 0)</f>
        <v>340</v>
      </c>
    </row>
    <row r="4149" spans="1:22" x14ac:dyDescent="0.3">
      <c r="A4149" s="1">
        <v>46195.791666666657</v>
      </c>
      <c r="B4149" s="2">
        <v>93.198830346449768</v>
      </c>
      <c r="C4149" s="2">
        <v>12.775283114197901</v>
      </c>
      <c r="D4149" s="2">
        <f t="shared" si="768"/>
        <v>44.761413368822737</v>
      </c>
      <c r="E4149" s="2">
        <f t="shared" si="769"/>
        <v>64.834912488540951</v>
      </c>
      <c r="F4149" s="2">
        <f t="shared" si="777"/>
        <v>340</v>
      </c>
      <c r="G4149" s="2">
        <f t="shared" si="778"/>
        <v>340</v>
      </c>
      <c r="H4149" s="2">
        <f>MIN(Inputs!$B$2, (Inputs!$B$14 - F4149)/Inputs!$B$15)</f>
        <v>0</v>
      </c>
      <c r="I4149" s="2">
        <f>MAX(MIN(Inputs!$B$2, F4149*Inputs!$B$16, Inputs!$B$14*Inputs!$B$4 - G4149), 0)</f>
        <v>0</v>
      </c>
      <c r="J4149" s="2">
        <f>MAX(MIN(Inputs!$B$2, F4149*Inputs!$B$16, (Inputs!$B$14-F4149)/Inputs!$B$15)*Inputs!$B$9, 0)</f>
        <v>0</v>
      </c>
      <c r="K4149" s="2">
        <f>MAX(E4149*Inputs!$B$5 - B4149 - Inputs!$B$8, 0) * H4149</f>
        <v>0</v>
      </c>
      <c r="L4149" s="2">
        <f>IF(B4149 &gt;= D4149*Inputs!$B$10, MAX(B4149 - E4149/Inputs!$B$5 - Inputs!$B$8, 0) * I4149, 0)</f>
        <v>0</v>
      </c>
      <c r="M4149" s="2">
        <f t="shared" si="770"/>
        <v>0</v>
      </c>
      <c r="N4149" s="3" t="str">
        <f t="shared" si="771"/>
        <v>Idle</v>
      </c>
      <c r="O4149" s="3" t="str">
        <f t="shared" si="779"/>
        <v>Idle</v>
      </c>
      <c r="P4149" s="2">
        <f t="shared" si="772"/>
        <v>0</v>
      </c>
      <c r="Q4149" s="2">
        <f t="shared" si="773"/>
        <v>0</v>
      </c>
      <c r="R4149" s="2">
        <f t="shared" si="774"/>
        <v>0</v>
      </c>
      <c r="S4149" s="2">
        <f t="shared" si="775"/>
        <v>0</v>
      </c>
      <c r="T4149" s="2">
        <f t="shared" si="776"/>
        <v>0</v>
      </c>
      <c r="U4149" s="2">
        <f>IF(O4149="Reg", R4149 * Inputs!$B$7, 0)</f>
        <v>0</v>
      </c>
      <c r="V4149" s="2">
        <f>MAX(F4149 + P4149*Inputs!$B$15 - (Q4149/Inputs!$B$16) - U4149, 0)</f>
        <v>340</v>
      </c>
    </row>
    <row r="4150" spans="1:22" x14ac:dyDescent="0.3">
      <c r="A4150" s="1">
        <v>46195.833333333343</v>
      </c>
      <c r="B4150" s="2">
        <v>79.561377636844639</v>
      </c>
      <c r="C4150" s="2">
        <v>3.3543660597067531</v>
      </c>
      <c r="D4150" s="2">
        <f t="shared" si="768"/>
        <v>44.761413368822737</v>
      </c>
      <c r="E4150" s="2">
        <f t="shared" si="769"/>
        <v>51.583096573410444</v>
      </c>
      <c r="F4150" s="2">
        <f t="shared" si="777"/>
        <v>340</v>
      </c>
      <c r="G4150" s="2">
        <f t="shared" si="778"/>
        <v>340</v>
      </c>
      <c r="H4150" s="2">
        <f>MIN(Inputs!$B$2, (Inputs!$B$14 - F4150)/Inputs!$B$15)</f>
        <v>0</v>
      </c>
      <c r="I4150" s="2">
        <f>MAX(MIN(Inputs!$B$2, F4150*Inputs!$B$16, Inputs!$B$14*Inputs!$B$4 - G4150), 0)</f>
        <v>0</v>
      </c>
      <c r="J4150" s="2">
        <f>MAX(MIN(Inputs!$B$2, F4150*Inputs!$B$16, (Inputs!$B$14-F4150)/Inputs!$B$15)*Inputs!$B$9, 0)</f>
        <v>0</v>
      </c>
      <c r="K4150" s="2">
        <f>MAX(E4150*Inputs!$B$5 - B4150 - Inputs!$B$8, 0) * H4150</f>
        <v>0</v>
      </c>
      <c r="L4150" s="2">
        <f>IF(B4150 &gt;= D4150*Inputs!$B$10, MAX(B4150 - E4150/Inputs!$B$5 - Inputs!$B$8, 0) * I4150, 0)</f>
        <v>0</v>
      </c>
      <c r="M4150" s="2">
        <f t="shared" si="770"/>
        <v>0</v>
      </c>
      <c r="N4150" s="3" t="str">
        <f t="shared" si="771"/>
        <v>Idle</v>
      </c>
      <c r="O4150" s="3" t="str">
        <f t="shared" si="779"/>
        <v>Idle</v>
      </c>
      <c r="P4150" s="2">
        <f t="shared" si="772"/>
        <v>0</v>
      </c>
      <c r="Q4150" s="2">
        <f t="shared" si="773"/>
        <v>0</v>
      </c>
      <c r="R4150" s="2">
        <f t="shared" si="774"/>
        <v>0</v>
      </c>
      <c r="S4150" s="2">
        <f t="shared" si="775"/>
        <v>0</v>
      </c>
      <c r="T4150" s="2">
        <f t="shared" si="776"/>
        <v>0</v>
      </c>
      <c r="U4150" s="2">
        <f>IF(O4150="Reg", R4150 * Inputs!$B$7, 0)</f>
        <v>0</v>
      </c>
      <c r="V4150" s="2">
        <f>MAX(F4150 + P4150*Inputs!$B$15 - (Q4150/Inputs!$B$16) - U4150, 0)</f>
        <v>340</v>
      </c>
    </row>
    <row r="4151" spans="1:22" x14ac:dyDescent="0.3">
      <c r="A4151" s="1">
        <v>46195.875</v>
      </c>
      <c r="B4151" s="2">
        <v>80.345005449775698</v>
      </c>
      <c r="C4151" s="2">
        <v>13.68997993685889</v>
      </c>
      <c r="D4151" s="2">
        <f t="shared" si="768"/>
        <v>44.761413368822737</v>
      </c>
      <c r="E4151" s="2">
        <f t="shared" si="769"/>
        <v>40.215249323677561</v>
      </c>
      <c r="F4151" s="2">
        <f t="shared" si="777"/>
        <v>340</v>
      </c>
      <c r="G4151" s="2">
        <f t="shared" si="778"/>
        <v>340</v>
      </c>
      <c r="H4151" s="2">
        <f>MIN(Inputs!$B$2, (Inputs!$B$14 - F4151)/Inputs!$B$15)</f>
        <v>0</v>
      </c>
      <c r="I4151" s="2">
        <f>MAX(MIN(Inputs!$B$2, F4151*Inputs!$B$16, Inputs!$B$14*Inputs!$B$4 - G4151), 0)</f>
        <v>0</v>
      </c>
      <c r="J4151" s="2">
        <f>MAX(MIN(Inputs!$B$2, F4151*Inputs!$B$16, (Inputs!$B$14-F4151)/Inputs!$B$15)*Inputs!$B$9, 0)</f>
        <v>0</v>
      </c>
      <c r="K4151" s="2">
        <f>MAX(E4151*Inputs!$B$5 - B4151 - Inputs!$B$8, 0) * H4151</f>
        <v>0</v>
      </c>
      <c r="L4151" s="2">
        <f>IF(B4151 &gt;= D4151*Inputs!$B$10, MAX(B4151 - E4151/Inputs!$B$5 - Inputs!$B$8, 0) * I4151, 0)</f>
        <v>0</v>
      </c>
      <c r="M4151" s="2">
        <f t="shared" si="770"/>
        <v>0</v>
      </c>
      <c r="N4151" s="3" t="str">
        <f t="shared" si="771"/>
        <v>Idle</v>
      </c>
      <c r="O4151" s="3" t="str">
        <f t="shared" si="779"/>
        <v>Idle</v>
      </c>
      <c r="P4151" s="2">
        <f t="shared" si="772"/>
        <v>0</v>
      </c>
      <c r="Q4151" s="2">
        <f t="shared" si="773"/>
        <v>0</v>
      </c>
      <c r="R4151" s="2">
        <f t="shared" si="774"/>
        <v>0</v>
      </c>
      <c r="S4151" s="2">
        <f t="shared" si="775"/>
        <v>0</v>
      </c>
      <c r="T4151" s="2">
        <f t="shared" si="776"/>
        <v>0</v>
      </c>
      <c r="U4151" s="2">
        <f>IF(O4151="Reg", R4151 * Inputs!$B$7, 0)</f>
        <v>0</v>
      </c>
      <c r="V4151" s="2">
        <f>MAX(F4151 + P4151*Inputs!$B$15 - (Q4151/Inputs!$B$16) - U4151, 0)</f>
        <v>340</v>
      </c>
    </row>
    <row r="4152" spans="1:22" x14ac:dyDescent="0.3">
      <c r="A4152" s="1">
        <v>46195.916666666657</v>
      </c>
      <c r="B4152" s="2">
        <v>55.796856639630732</v>
      </c>
      <c r="C4152" s="2">
        <v>15.604556658158719</v>
      </c>
      <c r="D4152" s="2">
        <f t="shared" si="768"/>
        <v>44.761413368822737</v>
      </c>
      <c r="E4152" s="2">
        <f t="shared" si="769"/>
        <v>26.824415082048276</v>
      </c>
      <c r="F4152" s="2">
        <f t="shared" si="777"/>
        <v>340</v>
      </c>
      <c r="G4152" s="2">
        <f t="shared" si="778"/>
        <v>340</v>
      </c>
      <c r="H4152" s="2">
        <f>MIN(Inputs!$B$2, (Inputs!$B$14 - F4152)/Inputs!$B$15)</f>
        <v>0</v>
      </c>
      <c r="I4152" s="2">
        <f>MAX(MIN(Inputs!$B$2, F4152*Inputs!$B$16, Inputs!$B$14*Inputs!$B$4 - G4152), 0)</f>
        <v>0</v>
      </c>
      <c r="J4152" s="2">
        <f>MAX(MIN(Inputs!$B$2, F4152*Inputs!$B$16, (Inputs!$B$14-F4152)/Inputs!$B$15)*Inputs!$B$9, 0)</f>
        <v>0</v>
      </c>
      <c r="K4152" s="2">
        <f>MAX(E4152*Inputs!$B$5 - B4152 - Inputs!$B$8, 0) * H4152</f>
        <v>0</v>
      </c>
      <c r="L4152" s="2">
        <f>IF(B4152 &gt;= D4152*Inputs!$B$10, MAX(B4152 - E4152/Inputs!$B$5 - Inputs!$B$8, 0) * I4152, 0)</f>
        <v>0</v>
      </c>
      <c r="M4152" s="2">
        <f t="shared" si="770"/>
        <v>0</v>
      </c>
      <c r="N4152" s="3" t="str">
        <f t="shared" si="771"/>
        <v>Idle</v>
      </c>
      <c r="O4152" s="3" t="str">
        <f t="shared" si="779"/>
        <v>Idle</v>
      </c>
      <c r="P4152" s="2">
        <f t="shared" si="772"/>
        <v>0</v>
      </c>
      <c r="Q4152" s="2">
        <f t="shared" si="773"/>
        <v>0</v>
      </c>
      <c r="R4152" s="2">
        <f t="shared" si="774"/>
        <v>0</v>
      </c>
      <c r="S4152" s="2">
        <f t="shared" si="775"/>
        <v>0</v>
      </c>
      <c r="T4152" s="2">
        <f t="shared" si="776"/>
        <v>0</v>
      </c>
      <c r="U4152" s="2">
        <f>IF(O4152="Reg", R4152 * Inputs!$B$7, 0)</f>
        <v>0</v>
      </c>
      <c r="V4152" s="2">
        <f>MAX(F4152 + P4152*Inputs!$B$15 - (Q4152/Inputs!$B$16) - U4152, 0)</f>
        <v>340</v>
      </c>
    </row>
    <row r="4153" spans="1:22" x14ac:dyDescent="0.3">
      <c r="A4153" s="1">
        <v>46195.958333333343</v>
      </c>
      <c r="B4153" s="2">
        <v>52.250774964044609</v>
      </c>
      <c r="C4153" s="2">
        <v>2.270289009351349</v>
      </c>
      <c r="D4153" s="2">
        <f t="shared" si="768"/>
        <v>44.761413368822737</v>
      </c>
      <c r="E4153" s="2">
        <f t="shared" si="769"/>
        <v>17.524938975443156</v>
      </c>
      <c r="F4153" s="2">
        <f t="shared" si="777"/>
        <v>340</v>
      </c>
      <c r="G4153" s="2">
        <f t="shared" si="778"/>
        <v>340</v>
      </c>
      <c r="H4153" s="2">
        <f>MIN(Inputs!$B$2, (Inputs!$B$14 - F4153)/Inputs!$B$15)</f>
        <v>0</v>
      </c>
      <c r="I4153" s="2">
        <f>MAX(MIN(Inputs!$B$2, F4153*Inputs!$B$16, Inputs!$B$14*Inputs!$B$4 - G4153), 0)</f>
        <v>0</v>
      </c>
      <c r="J4153" s="2">
        <f>MAX(MIN(Inputs!$B$2, F4153*Inputs!$B$16, (Inputs!$B$14-F4153)/Inputs!$B$15)*Inputs!$B$9, 0)</f>
        <v>0</v>
      </c>
      <c r="K4153" s="2">
        <f>MAX(E4153*Inputs!$B$5 - B4153 - Inputs!$B$8, 0) * H4153</f>
        <v>0</v>
      </c>
      <c r="L4153" s="2">
        <f>IF(B4153 &gt;= D4153*Inputs!$B$10, MAX(B4153 - E4153/Inputs!$B$5 - Inputs!$B$8, 0) * I4153, 0)</f>
        <v>0</v>
      </c>
      <c r="M4153" s="2">
        <f t="shared" si="770"/>
        <v>0</v>
      </c>
      <c r="N4153" s="3" t="str">
        <f t="shared" si="771"/>
        <v>Idle</v>
      </c>
      <c r="O4153" s="3" t="str">
        <f t="shared" si="779"/>
        <v>Idle</v>
      </c>
      <c r="P4153" s="2">
        <f t="shared" si="772"/>
        <v>0</v>
      </c>
      <c r="Q4153" s="2">
        <f t="shared" si="773"/>
        <v>0</v>
      </c>
      <c r="R4153" s="2">
        <f t="shared" si="774"/>
        <v>0</v>
      </c>
      <c r="S4153" s="2">
        <f t="shared" si="775"/>
        <v>0</v>
      </c>
      <c r="T4153" s="2">
        <f t="shared" si="776"/>
        <v>0</v>
      </c>
      <c r="U4153" s="2">
        <f>IF(O4153="Reg", R4153 * Inputs!$B$7, 0)</f>
        <v>0</v>
      </c>
      <c r="V4153" s="2">
        <f>MAX(F4153 + P4153*Inputs!$B$15 - (Q4153/Inputs!$B$16) - U4153, 0)</f>
        <v>340</v>
      </c>
    </row>
    <row r="4154" spans="1:22" x14ac:dyDescent="0.3">
      <c r="A4154" s="1">
        <v>46196</v>
      </c>
      <c r="B4154" s="2">
        <v>27.85662989450028</v>
      </c>
      <c r="C4154" s="2">
        <v>9.7401354563159064</v>
      </c>
      <c r="D4154" s="2">
        <f t="shared" si="768"/>
        <v>43.95420176531568</v>
      </c>
      <c r="E4154" s="2">
        <f t="shared" si="769"/>
        <v>8.8164764814357195</v>
      </c>
      <c r="F4154" s="2">
        <f t="shared" si="777"/>
        <v>340</v>
      </c>
      <c r="G4154" s="2">
        <f t="shared" si="778"/>
        <v>0</v>
      </c>
      <c r="H4154" s="2">
        <f>MIN(Inputs!$B$2, (Inputs!$B$14 - F4154)/Inputs!$B$15)</f>
        <v>0</v>
      </c>
      <c r="I4154" s="2">
        <f>MAX(MIN(Inputs!$B$2, F4154*Inputs!$B$16, Inputs!$B$14*Inputs!$B$4 - G4154), 0)</f>
        <v>170</v>
      </c>
      <c r="J4154" s="2">
        <f>MAX(MIN(Inputs!$B$2, F4154*Inputs!$B$16, (Inputs!$B$14-F4154)/Inputs!$B$15)*Inputs!$B$9, 0)</f>
        <v>0</v>
      </c>
      <c r="K4154" s="2">
        <f>MAX(E4154*Inputs!$B$5 - B4154 - Inputs!$B$8, 0) * H4154</f>
        <v>0</v>
      </c>
      <c r="L4154" s="2">
        <f>IF(B4154 &gt;= D4154*Inputs!$B$10, MAX(B4154 - E4154/Inputs!$B$5 - Inputs!$B$8, 0) * I4154, 0)</f>
        <v>0</v>
      </c>
      <c r="M4154" s="2">
        <f t="shared" si="770"/>
        <v>0</v>
      </c>
      <c r="N4154" s="3" t="str">
        <f t="shared" si="771"/>
        <v>Idle</v>
      </c>
      <c r="O4154" s="3" t="str">
        <f t="shared" si="779"/>
        <v>Idle</v>
      </c>
      <c r="P4154" s="2">
        <f t="shared" si="772"/>
        <v>0</v>
      </c>
      <c r="Q4154" s="2">
        <f t="shared" si="773"/>
        <v>0</v>
      </c>
      <c r="R4154" s="2">
        <f t="shared" si="774"/>
        <v>0</v>
      </c>
      <c r="S4154" s="2">
        <f t="shared" si="775"/>
        <v>0</v>
      </c>
      <c r="T4154" s="2">
        <f t="shared" si="776"/>
        <v>0</v>
      </c>
      <c r="U4154" s="2">
        <f>IF(O4154="Reg", R4154 * Inputs!$B$7, 0)</f>
        <v>0</v>
      </c>
      <c r="V4154" s="2">
        <f>MAX(F4154 + P4154*Inputs!$B$15 - (Q4154/Inputs!$B$16) - U4154, 0)</f>
        <v>340</v>
      </c>
    </row>
    <row r="4155" spans="1:22" x14ac:dyDescent="0.3">
      <c r="A4155" s="1">
        <v>46196.041666666657</v>
      </c>
      <c r="B4155" s="2">
        <v>13.68793485566669</v>
      </c>
      <c r="C4155" s="2">
        <v>10.46176183859626</v>
      </c>
      <c r="D4155" s="2">
        <f t="shared" si="768"/>
        <v>43.95420176531568</v>
      </c>
      <c r="E4155" s="2">
        <f t="shared" si="769"/>
        <v>4.173704832352338</v>
      </c>
      <c r="F4155" s="2">
        <f t="shared" si="777"/>
        <v>340</v>
      </c>
      <c r="G4155" s="2">
        <f t="shared" si="778"/>
        <v>0</v>
      </c>
      <c r="H4155" s="2">
        <f>MIN(Inputs!$B$2, (Inputs!$B$14 - F4155)/Inputs!$B$15)</f>
        <v>0</v>
      </c>
      <c r="I4155" s="2">
        <f>MAX(MIN(Inputs!$B$2, F4155*Inputs!$B$16, Inputs!$B$14*Inputs!$B$4 - G4155), 0)</f>
        <v>170</v>
      </c>
      <c r="J4155" s="2">
        <f>MAX(MIN(Inputs!$B$2, F4155*Inputs!$B$16, (Inputs!$B$14-F4155)/Inputs!$B$15)*Inputs!$B$9, 0)</f>
        <v>0</v>
      </c>
      <c r="K4155" s="2">
        <f>MAX(E4155*Inputs!$B$5 - B4155 - Inputs!$B$8, 0) * H4155</f>
        <v>0</v>
      </c>
      <c r="L4155" s="2">
        <f>IF(B4155 &gt;= D4155*Inputs!$B$10, MAX(B4155 - E4155/Inputs!$B$5 - Inputs!$B$8, 0) * I4155, 0)</f>
        <v>0</v>
      </c>
      <c r="M4155" s="2">
        <f t="shared" si="770"/>
        <v>0</v>
      </c>
      <c r="N4155" s="3" t="str">
        <f t="shared" si="771"/>
        <v>Idle</v>
      </c>
      <c r="O4155" s="3" t="str">
        <f t="shared" si="779"/>
        <v>Idle</v>
      </c>
      <c r="P4155" s="2">
        <f t="shared" si="772"/>
        <v>0</v>
      </c>
      <c r="Q4155" s="2">
        <f t="shared" si="773"/>
        <v>0</v>
      </c>
      <c r="R4155" s="2">
        <f t="shared" si="774"/>
        <v>0</v>
      </c>
      <c r="S4155" s="2">
        <f t="shared" si="775"/>
        <v>0</v>
      </c>
      <c r="T4155" s="2">
        <f t="shared" si="776"/>
        <v>0</v>
      </c>
      <c r="U4155" s="2">
        <f>IF(O4155="Reg", R4155 * Inputs!$B$7, 0)</f>
        <v>0</v>
      </c>
      <c r="V4155" s="2">
        <f>MAX(F4155 + P4155*Inputs!$B$15 - (Q4155/Inputs!$B$16) - U4155, 0)</f>
        <v>340</v>
      </c>
    </row>
    <row r="4156" spans="1:22" x14ac:dyDescent="0.3">
      <c r="A4156" s="1">
        <v>46196.083333333343</v>
      </c>
      <c r="B4156" s="2">
        <v>11.35429413844734</v>
      </c>
      <c r="C4156" s="2">
        <v>17.879744880229229</v>
      </c>
      <c r="D4156" s="2">
        <f t="shared" si="768"/>
        <v>43.95420176531568</v>
      </c>
      <c r="E4156" s="2">
        <f t="shared" si="769"/>
        <v>1.8923823564078901</v>
      </c>
      <c r="F4156" s="2">
        <f t="shared" si="777"/>
        <v>340</v>
      </c>
      <c r="G4156" s="2">
        <f t="shared" si="778"/>
        <v>0</v>
      </c>
      <c r="H4156" s="2">
        <f>MIN(Inputs!$B$2, (Inputs!$B$14 - F4156)/Inputs!$B$15)</f>
        <v>0</v>
      </c>
      <c r="I4156" s="2">
        <f>MAX(MIN(Inputs!$B$2, F4156*Inputs!$B$16, Inputs!$B$14*Inputs!$B$4 - G4156), 0)</f>
        <v>170</v>
      </c>
      <c r="J4156" s="2">
        <f>MAX(MIN(Inputs!$B$2, F4156*Inputs!$B$16, (Inputs!$B$14-F4156)/Inputs!$B$15)*Inputs!$B$9, 0)</f>
        <v>0</v>
      </c>
      <c r="K4156" s="2">
        <f>MAX(E4156*Inputs!$B$5 - B4156 - Inputs!$B$8, 0) * H4156</f>
        <v>0</v>
      </c>
      <c r="L4156" s="2">
        <f>IF(B4156 &gt;= D4156*Inputs!$B$10, MAX(B4156 - E4156/Inputs!$B$5 - Inputs!$B$8, 0) * I4156, 0)</f>
        <v>0</v>
      </c>
      <c r="M4156" s="2">
        <f t="shared" si="770"/>
        <v>0</v>
      </c>
      <c r="N4156" s="3" t="str">
        <f t="shared" si="771"/>
        <v>Idle</v>
      </c>
      <c r="O4156" s="3" t="str">
        <f t="shared" si="779"/>
        <v>Idle</v>
      </c>
      <c r="P4156" s="2">
        <f t="shared" si="772"/>
        <v>0</v>
      </c>
      <c r="Q4156" s="2">
        <f t="shared" si="773"/>
        <v>0</v>
      </c>
      <c r="R4156" s="2">
        <f t="shared" si="774"/>
        <v>0</v>
      </c>
      <c r="S4156" s="2">
        <f t="shared" si="775"/>
        <v>0</v>
      </c>
      <c r="T4156" s="2">
        <f t="shared" si="776"/>
        <v>0</v>
      </c>
      <c r="U4156" s="2">
        <f>IF(O4156="Reg", R4156 * Inputs!$B$7, 0)</f>
        <v>0</v>
      </c>
      <c r="V4156" s="2">
        <f>MAX(F4156 + P4156*Inputs!$B$15 - (Q4156/Inputs!$B$16) - U4156, 0)</f>
        <v>340</v>
      </c>
    </row>
    <row r="4157" spans="1:22" x14ac:dyDescent="0.3">
      <c r="A4157" s="1">
        <v>46196.125</v>
      </c>
      <c r="B4157" s="2">
        <v>0</v>
      </c>
      <c r="C4157" s="2">
        <v>22.666390326109731</v>
      </c>
      <c r="D4157" s="2">
        <f t="shared" si="768"/>
        <v>43.95420176531568</v>
      </c>
      <c r="E4157" s="2">
        <f t="shared" si="769"/>
        <v>0</v>
      </c>
      <c r="F4157" s="2">
        <f t="shared" si="777"/>
        <v>340</v>
      </c>
      <c r="G4157" s="2">
        <f t="shared" si="778"/>
        <v>0</v>
      </c>
      <c r="H4157" s="2">
        <f>MIN(Inputs!$B$2, (Inputs!$B$14 - F4157)/Inputs!$B$15)</f>
        <v>0</v>
      </c>
      <c r="I4157" s="2">
        <f>MAX(MIN(Inputs!$B$2, F4157*Inputs!$B$16, Inputs!$B$14*Inputs!$B$4 - G4157), 0)</f>
        <v>170</v>
      </c>
      <c r="J4157" s="2">
        <f>MAX(MIN(Inputs!$B$2, F4157*Inputs!$B$16, (Inputs!$B$14-F4157)/Inputs!$B$15)*Inputs!$B$9, 0)</f>
        <v>0</v>
      </c>
      <c r="K4157" s="2">
        <f>MAX(E4157*Inputs!$B$5 - B4157 - Inputs!$B$8, 0) * H4157</f>
        <v>0</v>
      </c>
      <c r="L4157" s="2">
        <f>IF(B4157 &gt;= D4157*Inputs!$B$10, MAX(B4157 - E4157/Inputs!$B$5 - Inputs!$B$8, 0) * I4157, 0)</f>
        <v>0</v>
      </c>
      <c r="M4157" s="2">
        <f t="shared" si="770"/>
        <v>0</v>
      </c>
      <c r="N4157" s="3" t="str">
        <f t="shared" si="771"/>
        <v>Idle</v>
      </c>
      <c r="O4157" s="3" t="str">
        <f t="shared" si="779"/>
        <v>Idle</v>
      </c>
      <c r="P4157" s="2">
        <f t="shared" si="772"/>
        <v>0</v>
      </c>
      <c r="Q4157" s="2">
        <f t="shared" si="773"/>
        <v>0</v>
      </c>
      <c r="R4157" s="2">
        <f t="shared" si="774"/>
        <v>0</v>
      </c>
      <c r="S4157" s="2">
        <f t="shared" si="775"/>
        <v>0</v>
      </c>
      <c r="T4157" s="2">
        <f t="shared" si="776"/>
        <v>0</v>
      </c>
      <c r="U4157" s="2">
        <f>IF(O4157="Reg", R4157 * Inputs!$B$7, 0)</f>
        <v>0</v>
      </c>
      <c r="V4157" s="2">
        <f>MAX(F4157 + P4157*Inputs!$B$15 - (Q4157/Inputs!$B$16) - U4157, 0)</f>
        <v>340</v>
      </c>
    </row>
    <row r="4158" spans="1:22" x14ac:dyDescent="0.3">
      <c r="A4158" s="1">
        <v>46196.166666666657</v>
      </c>
      <c r="B4158" s="2">
        <v>0</v>
      </c>
      <c r="C4158" s="2">
        <v>6.0846058640171572</v>
      </c>
      <c r="D4158" s="2">
        <f t="shared" si="768"/>
        <v>43.95420176531568</v>
      </c>
      <c r="E4158" s="2">
        <f t="shared" si="769"/>
        <v>0</v>
      </c>
      <c r="F4158" s="2">
        <f t="shared" si="777"/>
        <v>340</v>
      </c>
      <c r="G4158" s="2">
        <f t="shared" si="778"/>
        <v>0</v>
      </c>
      <c r="H4158" s="2">
        <f>MIN(Inputs!$B$2, (Inputs!$B$14 - F4158)/Inputs!$B$15)</f>
        <v>0</v>
      </c>
      <c r="I4158" s="2">
        <f>MAX(MIN(Inputs!$B$2, F4158*Inputs!$B$16, Inputs!$B$14*Inputs!$B$4 - G4158), 0)</f>
        <v>170</v>
      </c>
      <c r="J4158" s="2">
        <f>MAX(MIN(Inputs!$B$2, F4158*Inputs!$B$16, (Inputs!$B$14-F4158)/Inputs!$B$15)*Inputs!$B$9, 0)</f>
        <v>0</v>
      </c>
      <c r="K4158" s="2">
        <f>MAX(E4158*Inputs!$B$5 - B4158 - Inputs!$B$8, 0) * H4158</f>
        <v>0</v>
      </c>
      <c r="L4158" s="2">
        <f>IF(B4158 &gt;= D4158*Inputs!$B$10, MAX(B4158 - E4158/Inputs!$B$5 - Inputs!$B$8, 0) * I4158, 0)</f>
        <v>0</v>
      </c>
      <c r="M4158" s="2">
        <f t="shared" si="770"/>
        <v>0</v>
      </c>
      <c r="N4158" s="3" t="str">
        <f t="shared" si="771"/>
        <v>Idle</v>
      </c>
      <c r="O4158" s="3" t="str">
        <f t="shared" si="779"/>
        <v>Idle</v>
      </c>
      <c r="P4158" s="2">
        <f t="shared" si="772"/>
        <v>0</v>
      </c>
      <c r="Q4158" s="2">
        <f t="shared" si="773"/>
        <v>0</v>
      </c>
      <c r="R4158" s="2">
        <f t="shared" si="774"/>
        <v>0</v>
      </c>
      <c r="S4158" s="2">
        <f t="shared" si="775"/>
        <v>0</v>
      </c>
      <c r="T4158" s="2">
        <f t="shared" si="776"/>
        <v>0</v>
      </c>
      <c r="U4158" s="2">
        <f>IF(O4158="Reg", R4158 * Inputs!$B$7, 0)</f>
        <v>0</v>
      </c>
      <c r="V4158" s="2">
        <f>MAX(F4158 + P4158*Inputs!$B$15 - (Q4158/Inputs!$B$16) - U4158, 0)</f>
        <v>340</v>
      </c>
    </row>
    <row r="4159" spans="1:22" x14ac:dyDescent="0.3">
      <c r="A4159" s="1">
        <v>46196.208333333343</v>
      </c>
      <c r="B4159" s="2">
        <v>0</v>
      </c>
      <c r="C4159" s="2">
        <v>14.274558664030129</v>
      </c>
      <c r="D4159" s="2">
        <f t="shared" si="768"/>
        <v>43.95420176531568</v>
      </c>
      <c r="E4159" s="2">
        <f t="shared" si="769"/>
        <v>0</v>
      </c>
      <c r="F4159" s="2">
        <f t="shared" si="777"/>
        <v>340</v>
      </c>
      <c r="G4159" s="2">
        <f t="shared" si="778"/>
        <v>0</v>
      </c>
      <c r="H4159" s="2">
        <f>MIN(Inputs!$B$2, (Inputs!$B$14 - F4159)/Inputs!$B$15)</f>
        <v>0</v>
      </c>
      <c r="I4159" s="2">
        <f>MAX(MIN(Inputs!$B$2, F4159*Inputs!$B$16, Inputs!$B$14*Inputs!$B$4 - G4159), 0)</f>
        <v>170</v>
      </c>
      <c r="J4159" s="2">
        <f>MAX(MIN(Inputs!$B$2, F4159*Inputs!$B$16, (Inputs!$B$14-F4159)/Inputs!$B$15)*Inputs!$B$9, 0)</f>
        <v>0</v>
      </c>
      <c r="K4159" s="2">
        <f>MAX(E4159*Inputs!$B$5 - B4159 - Inputs!$B$8, 0) * H4159</f>
        <v>0</v>
      </c>
      <c r="L4159" s="2">
        <f>IF(B4159 &gt;= D4159*Inputs!$B$10, MAX(B4159 - E4159/Inputs!$B$5 - Inputs!$B$8, 0) * I4159, 0)</f>
        <v>0</v>
      </c>
      <c r="M4159" s="2">
        <f t="shared" si="770"/>
        <v>0</v>
      </c>
      <c r="N4159" s="3" t="str">
        <f t="shared" si="771"/>
        <v>Idle</v>
      </c>
      <c r="O4159" s="3" t="str">
        <f t="shared" si="779"/>
        <v>Idle</v>
      </c>
      <c r="P4159" s="2">
        <f t="shared" si="772"/>
        <v>0</v>
      </c>
      <c r="Q4159" s="2">
        <f t="shared" si="773"/>
        <v>0</v>
      </c>
      <c r="R4159" s="2">
        <f t="shared" si="774"/>
        <v>0</v>
      </c>
      <c r="S4159" s="2">
        <f t="shared" si="775"/>
        <v>0</v>
      </c>
      <c r="T4159" s="2">
        <f t="shared" si="776"/>
        <v>0</v>
      </c>
      <c r="U4159" s="2">
        <f>IF(O4159="Reg", R4159 * Inputs!$B$7, 0)</f>
        <v>0</v>
      </c>
      <c r="V4159" s="2">
        <f>MAX(F4159 + P4159*Inputs!$B$15 - (Q4159/Inputs!$B$16) - U4159, 0)</f>
        <v>340</v>
      </c>
    </row>
    <row r="4160" spans="1:22" x14ac:dyDescent="0.3">
      <c r="A4160" s="1">
        <v>46196.25</v>
      </c>
      <c r="B4160" s="2">
        <v>0</v>
      </c>
      <c r="C4160" s="2">
        <v>26.138266697271309</v>
      </c>
      <c r="D4160" s="2">
        <f t="shared" si="768"/>
        <v>43.95420176531568</v>
      </c>
      <c r="E4160" s="2">
        <f t="shared" si="769"/>
        <v>2.4157616559163251</v>
      </c>
      <c r="F4160" s="2">
        <f t="shared" si="777"/>
        <v>340</v>
      </c>
      <c r="G4160" s="2">
        <f t="shared" si="778"/>
        <v>0</v>
      </c>
      <c r="H4160" s="2">
        <f>MIN(Inputs!$B$2, (Inputs!$B$14 - F4160)/Inputs!$B$15)</f>
        <v>0</v>
      </c>
      <c r="I4160" s="2">
        <f>MAX(MIN(Inputs!$B$2, F4160*Inputs!$B$16, Inputs!$B$14*Inputs!$B$4 - G4160), 0)</f>
        <v>170</v>
      </c>
      <c r="J4160" s="2">
        <f>MAX(MIN(Inputs!$B$2, F4160*Inputs!$B$16, (Inputs!$B$14-F4160)/Inputs!$B$15)*Inputs!$B$9, 0)</f>
        <v>0</v>
      </c>
      <c r="K4160" s="2">
        <f>MAX(E4160*Inputs!$B$5 - B4160 - Inputs!$B$8, 0) * H4160</f>
        <v>0</v>
      </c>
      <c r="L4160" s="2">
        <f>IF(B4160 &gt;= D4160*Inputs!$B$10, MAX(B4160 - E4160/Inputs!$B$5 - Inputs!$B$8, 0) * I4160, 0)</f>
        <v>0</v>
      </c>
      <c r="M4160" s="2">
        <f t="shared" si="770"/>
        <v>0</v>
      </c>
      <c r="N4160" s="3" t="str">
        <f t="shared" si="771"/>
        <v>Idle</v>
      </c>
      <c r="O4160" s="3" t="str">
        <f t="shared" si="779"/>
        <v>Idle</v>
      </c>
      <c r="P4160" s="2">
        <f t="shared" si="772"/>
        <v>0</v>
      </c>
      <c r="Q4160" s="2">
        <f t="shared" si="773"/>
        <v>0</v>
      </c>
      <c r="R4160" s="2">
        <f t="shared" si="774"/>
        <v>0</v>
      </c>
      <c r="S4160" s="2">
        <f t="shared" si="775"/>
        <v>0</v>
      </c>
      <c r="T4160" s="2">
        <f t="shared" si="776"/>
        <v>0</v>
      </c>
      <c r="U4160" s="2">
        <f>IF(O4160="Reg", R4160 * Inputs!$B$7, 0)</f>
        <v>0</v>
      </c>
      <c r="V4160" s="2">
        <f>MAX(F4160 + P4160*Inputs!$B$15 - (Q4160/Inputs!$B$16) - U4160, 0)</f>
        <v>340</v>
      </c>
    </row>
    <row r="4161" spans="1:22" x14ac:dyDescent="0.3">
      <c r="A4161" s="1">
        <v>46196.291666666657</v>
      </c>
      <c r="B4161" s="2">
        <v>0</v>
      </c>
      <c r="C4161" s="2">
        <v>10.885008743036609</v>
      </c>
      <c r="D4161" s="2">
        <f t="shared" si="768"/>
        <v>43.95420176531568</v>
      </c>
      <c r="E4161" s="2">
        <f t="shared" si="769"/>
        <v>6.5411845155021267</v>
      </c>
      <c r="F4161" s="2">
        <f t="shared" si="777"/>
        <v>340</v>
      </c>
      <c r="G4161" s="2">
        <f t="shared" si="778"/>
        <v>0</v>
      </c>
      <c r="H4161" s="2">
        <f>MIN(Inputs!$B$2, (Inputs!$B$14 - F4161)/Inputs!$B$15)</f>
        <v>0</v>
      </c>
      <c r="I4161" s="2">
        <f>MAX(MIN(Inputs!$B$2, F4161*Inputs!$B$16, Inputs!$B$14*Inputs!$B$4 - G4161), 0)</f>
        <v>170</v>
      </c>
      <c r="J4161" s="2">
        <f>MAX(MIN(Inputs!$B$2, F4161*Inputs!$B$16, (Inputs!$B$14-F4161)/Inputs!$B$15)*Inputs!$B$9, 0)</f>
        <v>0</v>
      </c>
      <c r="K4161" s="2">
        <f>MAX(E4161*Inputs!$B$5 - B4161 - Inputs!$B$8, 0) * H4161</f>
        <v>0</v>
      </c>
      <c r="L4161" s="2">
        <f>IF(B4161 &gt;= D4161*Inputs!$B$10, MAX(B4161 - E4161/Inputs!$B$5 - Inputs!$B$8, 0) * I4161, 0)</f>
        <v>0</v>
      </c>
      <c r="M4161" s="2">
        <f t="shared" si="770"/>
        <v>0</v>
      </c>
      <c r="N4161" s="3" t="str">
        <f t="shared" si="771"/>
        <v>Idle</v>
      </c>
      <c r="O4161" s="3" t="str">
        <f t="shared" si="779"/>
        <v>Idle</v>
      </c>
      <c r="P4161" s="2">
        <f t="shared" si="772"/>
        <v>0</v>
      </c>
      <c r="Q4161" s="2">
        <f t="shared" si="773"/>
        <v>0</v>
      </c>
      <c r="R4161" s="2">
        <f t="shared" si="774"/>
        <v>0</v>
      </c>
      <c r="S4161" s="2">
        <f t="shared" si="775"/>
        <v>0</v>
      </c>
      <c r="T4161" s="2">
        <f t="shared" si="776"/>
        <v>0</v>
      </c>
      <c r="U4161" s="2">
        <f>IF(O4161="Reg", R4161 * Inputs!$B$7, 0)</f>
        <v>0</v>
      </c>
      <c r="V4161" s="2">
        <f>MAX(F4161 + P4161*Inputs!$B$15 - (Q4161/Inputs!$B$16) - U4161, 0)</f>
        <v>340</v>
      </c>
    </row>
    <row r="4162" spans="1:22" x14ac:dyDescent="0.3">
      <c r="A4162" s="1">
        <v>46196.333333333343</v>
      </c>
      <c r="B4162" s="2">
        <v>0</v>
      </c>
      <c r="C4162" s="2">
        <v>2.7814995323651548</v>
      </c>
      <c r="D4162" s="2">
        <f t="shared" ref="D4162:D4225" si="780">AVERAGEIFS(B:B, A:A, "&gt;="&amp;INT(A4162), A:A, "&lt;"&amp;INT(A4162)+1)</f>
        <v>43.95420176531568</v>
      </c>
      <c r="E4162" s="2">
        <f t="shared" ref="E4162:E4225" si="781">AVERAGE(B4162:B4167)</f>
        <v>13.683553676444427</v>
      </c>
      <c r="F4162" s="2">
        <f t="shared" si="777"/>
        <v>340</v>
      </c>
      <c r="G4162" s="2">
        <f t="shared" si="778"/>
        <v>0</v>
      </c>
      <c r="H4162" s="2">
        <f>MIN(Inputs!$B$2, (Inputs!$B$14 - F4162)/Inputs!$B$15)</f>
        <v>0</v>
      </c>
      <c r="I4162" s="2">
        <f>MAX(MIN(Inputs!$B$2, F4162*Inputs!$B$16, Inputs!$B$14*Inputs!$B$4 - G4162), 0)</f>
        <v>170</v>
      </c>
      <c r="J4162" s="2">
        <f>MAX(MIN(Inputs!$B$2, F4162*Inputs!$B$16, (Inputs!$B$14-F4162)/Inputs!$B$15)*Inputs!$B$9, 0)</f>
        <v>0</v>
      </c>
      <c r="K4162" s="2">
        <f>MAX(E4162*Inputs!$B$5 - B4162 - Inputs!$B$8, 0) * H4162</f>
        <v>0</v>
      </c>
      <c r="L4162" s="2">
        <f>IF(B4162 &gt;= D4162*Inputs!$B$10, MAX(B4162 - E4162/Inputs!$B$5 - Inputs!$B$8, 0) * I4162, 0)</f>
        <v>0</v>
      </c>
      <c r="M4162" s="2">
        <f t="shared" ref="M4162:M4225" si="782">C4162 * J4162</f>
        <v>0</v>
      </c>
      <c r="N4162" s="3" t="str">
        <f t="shared" ref="N4162:N4225" si="783">IF(MAX(K4162, L4162, M4162)&lt;=0, "Idle", IF(AND(M4162&gt;=K4162, M4162&gt;=L4162), "Reg", IF(L4162&gt;=K4162, "Discharge", "Charge")))</f>
        <v>Idle</v>
      </c>
      <c r="O4162" s="3" t="str">
        <f t="shared" si="779"/>
        <v>Idle</v>
      </c>
      <c r="P4162" s="2">
        <f t="shared" ref="P4162:P4225" si="784">IF(O4162="Charge", H4162, 0)</f>
        <v>0</v>
      </c>
      <c r="Q4162" s="2">
        <f t="shared" ref="Q4162:Q4225" si="785">IF(O4162="Discharge", I4162, 0)</f>
        <v>0</v>
      </c>
      <c r="R4162" s="2">
        <f t="shared" ref="R4162:R4225" si="786">IF(O4162="Reg", J4162, 0)</f>
        <v>0</v>
      </c>
      <c r="S4162" s="2">
        <f t="shared" ref="S4162:S4225" si="787">(Q4162 - P4162) * B4162</f>
        <v>0</v>
      </c>
      <c r="T4162" s="2">
        <f t="shared" ref="T4162:T4225" si="788">R4162 * C4162</f>
        <v>0</v>
      </c>
      <c r="U4162" s="2">
        <f>IF(O4162="Reg", R4162 * Inputs!$B$7, 0)</f>
        <v>0</v>
      </c>
      <c r="V4162" s="2">
        <f>MAX(F4162 + P4162*Inputs!$B$15 - (Q4162/Inputs!$B$16) - U4162, 0)</f>
        <v>340</v>
      </c>
    </row>
    <row r="4163" spans="1:22" x14ac:dyDescent="0.3">
      <c r="A4163" s="1">
        <v>46196.375</v>
      </c>
      <c r="B4163" s="2">
        <v>0</v>
      </c>
      <c r="C4163" s="2">
        <v>15.51245949963454</v>
      </c>
      <c r="D4163" s="2">
        <f t="shared" si="780"/>
        <v>43.95420176531568</v>
      </c>
      <c r="E4163" s="2">
        <f t="shared" si="781"/>
        <v>23.933918628923664</v>
      </c>
      <c r="F4163" s="2">
        <f t="shared" ref="F4163:F4226" si="789">V4162</f>
        <v>340</v>
      </c>
      <c r="G4163" s="2">
        <f t="shared" ref="G4163:G4226" si="790">IF(INT(A4163)=INT(A4162), G4162 + Q4162, 0)</f>
        <v>0</v>
      </c>
      <c r="H4163" s="2">
        <f>MIN(Inputs!$B$2, (Inputs!$B$14 - F4163)/Inputs!$B$15)</f>
        <v>0</v>
      </c>
      <c r="I4163" s="2">
        <f>MAX(MIN(Inputs!$B$2, F4163*Inputs!$B$16, Inputs!$B$14*Inputs!$B$4 - G4163), 0)</f>
        <v>170</v>
      </c>
      <c r="J4163" s="2">
        <f>MAX(MIN(Inputs!$B$2, F4163*Inputs!$B$16, (Inputs!$B$14-F4163)/Inputs!$B$15)*Inputs!$B$9, 0)</f>
        <v>0</v>
      </c>
      <c r="K4163" s="2">
        <f>MAX(E4163*Inputs!$B$5 - B4163 - Inputs!$B$8, 0) * H4163</f>
        <v>0</v>
      </c>
      <c r="L4163" s="2">
        <f>IF(B4163 &gt;= D4163*Inputs!$B$10, MAX(B4163 - E4163/Inputs!$B$5 - Inputs!$B$8, 0) * I4163, 0)</f>
        <v>0</v>
      </c>
      <c r="M4163" s="2">
        <f t="shared" si="782"/>
        <v>0</v>
      </c>
      <c r="N4163" s="3" t="str">
        <f t="shared" si="783"/>
        <v>Idle</v>
      </c>
      <c r="O4163" s="3" t="str">
        <f t="shared" si="779"/>
        <v>Idle</v>
      </c>
      <c r="P4163" s="2">
        <f t="shared" si="784"/>
        <v>0</v>
      </c>
      <c r="Q4163" s="2">
        <f t="shared" si="785"/>
        <v>0</v>
      </c>
      <c r="R4163" s="2">
        <f t="shared" si="786"/>
        <v>0</v>
      </c>
      <c r="S4163" s="2">
        <f t="shared" si="787"/>
        <v>0</v>
      </c>
      <c r="T4163" s="2">
        <f t="shared" si="788"/>
        <v>0</v>
      </c>
      <c r="U4163" s="2">
        <f>IF(O4163="Reg", R4163 * Inputs!$B$7, 0)</f>
        <v>0</v>
      </c>
      <c r="V4163" s="2">
        <f>MAX(F4163 + P4163*Inputs!$B$15 - (Q4163/Inputs!$B$16) - U4163, 0)</f>
        <v>340</v>
      </c>
    </row>
    <row r="4164" spans="1:22" x14ac:dyDescent="0.3">
      <c r="A4164" s="1">
        <v>46196.416666666657</v>
      </c>
      <c r="B4164" s="2">
        <v>0</v>
      </c>
      <c r="C4164" s="2">
        <v>6.5550917156123001</v>
      </c>
      <c r="D4164" s="2">
        <f t="shared" si="780"/>
        <v>43.95420176531568</v>
      </c>
      <c r="E4164" s="2">
        <f t="shared" si="781"/>
        <v>36.449355863029638</v>
      </c>
      <c r="F4164" s="2">
        <f t="shared" si="789"/>
        <v>340</v>
      </c>
      <c r="G4164" s="2">
        <f t="shared" si="790"/>
        <v>0</v>
      </c>
      <c r="H4164" s="2">
        <f>MIN(Inputs!$B$2, (Inputs!$B$14 - F4164)/Inputs!$B$15)</f>
        <v>0</v>
      </c>
      <c r="I4164" s="2">
        <f>MAX(MIN(Inputs!$B$2, F4164*Inputs!$B$16, Inputs!$B$14*Inputs!$B$4 - G4164), 0)</f>
        <v>170</v>
      </c>
      <c r="J4164" s="2">
        <f>MAX(MIN(Inputs!$B$2, F4164*Inputs!$B$16, (Inputs!$B$14-F4164)/Inputs!$B$15)*Inputs!$B$9, 0)</f>
        <v>0</v>
      </c>
      <c r="K4164" s="2">
        <f>MAX(E4164*Inputs!$B$5 - B4164 - Inputs!$B$8, 0) * H4164</f>
        <v>0</v>
      </c>
      <c r="L4164" s="2">
        <f>IF(B4164 &gt;= D4164*Inputs!$B$10, MAX(B4164 - E4164/Inputs!$B$5 - Inputs!$B$8, 0) * I4164, 0)</f>
        <v>0</v>
      </c>
      <c r="M4164" s="2">
        <f t="shared" si="782"/>
        <v>0</v>
      </c>
      <c r="N4164" s="3" t="str">
        <f t="shared" si="783"/>
        <v>Idle</v>
      </c>
      <c r="O4164" s="3" t="str">
        <f t="shared" ref="O4164:O4227" si="791">IF(O4163&lt;&gt;O4162, O4163, N4164)</f>
        <v>Idle</v>
      </c>
      <c r="P4164" s="2">
        <f t="shared" si="784"/>
        <v>0</v>
      </c>
      <c r="Q4164" s="2">
        <f t="shared" si="785"/>
        <v>0</v>
      </c>
      <c r="R4164" s="2">
        <f t="shared" si="786"/>
        <v>0</v>
      </c>
      <c r="S4164" s="2">
        <f t="shared" si="787"/>
        <v>0</v>
      </c>
      <c r="T4164" s="2">
        <f t="shared" si="788"/>
        <v>0</v>
      </c>
      <c r="U4164" s="2">
        <f>IF(O4164="Reg", R4164 * Inputs!$B$7, 0)</f>
        <v>0</v>
      </c>
      <c r="V4164" s="2">
        <f>MAX(F4164 + P4164*Inputs!$B$15 - (Q4164/Inputs!$B$16) - U4164, 0)</f>
        <v>340</v>
      </c>
    </row>
    <row r="4165" spans="1:22" x14ac:dyDescent="0.3">
      <c r="A4165" s="1">
        <v>46196.458333333343</v>
      </c>
      <c r="B4165" s="2">
        <v>14.49456993549795</v>
      </c>
      <c r="C4165" s="2">
        <v>11.13093729189533</v>
      </c>
      <c r="D4165" s="2">
        <f t="shared" si="780"/>
        <v>43.95420176531568</v>
      </c>
      <c r="E4165" s="2">
        <f t="shared" si="781"/>
        <v>50.378562220968071</v>
      </c>
      <c r="F4165" s="2">
        <f t="shared" si="789"/>
        <v>340</v>
      </c>
      <c r="G4165" s="2">
        <f t="shared" si="790"/>
        <v>0</v>
      </c>
      <c r="H4165" s="2">
        <f>MIN(Inputs!$B$2, (Inputs!$B$14 - F4165)/Inputs!$B$15)</f>
        <v>0</v>
      </c>
      <c r="I4165" s="2">
        <f>MAX(MIN(Inputs!$B$2, F4165*Inputs!$B$16, Inputs!$B$14*Inputs!$B$4 - G4165), 0)</f>
        <v>170</v>
      </c>
      <c r="J4165" s="2">
        <f>MAX(MIN(Inputs!$B$2, F4165*Inputs!$B$16, (Inputs!$B$14-F4165)/Inputs!$B$15)*Inputs!$B$9, 0)</f>
        <v>0</v>
      </c>
      <c r="K4165" s="2">
        <f>MAX(E4165*Inputs!$B$5 - B4165 - Inputs!$B$8, 0) * H4165</f>
        <v>0</v>
      </c>
      <c r="L4165" s="2">
        <f>IF(B4165 &gt;= D4165*Inputs!$B$10, MAX(B4165 - E4165/Inputs!$B$5 - Inputs!$B$8, 0) * I4165, 0)</f>
        <v>0</v>
      </c>
      <c r="M4165" s="2">
        <f t="shared" si="782"/>
        <v>0</v>
      </c>
      <c r="N4165" s="3" t="str">
        <f t="shared" si="783"/>
        <v>Idle</v>
      </c>
      <c r="O4165" s="3" t="str">
        <f t="shared" si="791"/>
        <v>Idle</v>
      </c>
      <c r="P4165" s="2">
        <f t="shared" si="784"/>
        <v>0</v>
      </c>
      <c r="Q4165" s="2">
        <f t="shared" si="785"/>
        <v>0</v>
      </c>
      <c r="R4165" s="2">
        <f t="shared" si="786"/>
        <v>0</v>
      </c>
      <c r="S4165" s="2">
        <f t="shared" si="787"/>
        <v>0</v>
      </c>
      <c r="T4165" s="2">
        <f t="shared" si="788"/>
        <v>0</v>
      </c>
      <c r="U4165" s="2">
        <f>IF(O4165="Reg", R4165 * Inputs!$B$7, 0)</f>
        <v>0</v>
      </c>
      <c r="V4165" s="2">
        <f>MAX(F4165 + P4165*Inputs!$B$15 - (Q4165/Inputs!$B$16) - U4165, 0)</f>
        <v>340</v>
      </c>
    </row>
    <row r="4166" spans="1:22" x14ac:dyDescent="0.3">
      <c r="A4166" s="1">
        <v>46196.5</v>
      </c>
      <c r="B4166" s="2">
        <v>24.752537157514809</v>
      </c>
      <c r="C4166" s="2">
        <v>7.3930512864185918</v>
      </c>
      <c r="D4166" s="2">
        <f t="shared" si="780"/>
        <v>43.95420176531568</v>
      </c>
      <c r="E4166" s="2">
        <f t="shared" si="781"/>
        <v>61.807072110252619</v>
      </c>
      <c r="F4166" s="2">
        <f t="shared" si="789"/>
        <v>340</v>
      </c>
      <c r="G4166" s="2">
        <f t="shared" si="790"/>
        <v>0</v>
      </c>
      <c r="H4166" s="2">
        <f>MIN(Inputs!$B$2, (Inputs!$B$14 - F4166)/Inputs!$B$15)</f>
        <v>0</v>
      </c>
      <c r="I4166" s="2">
        <f>MAX(MIN(Inputs!$B$2, F4166*Inputs!$B$16, Inputs!$B$14*Inputs!$B$4 - G4166), 0)</f>
        <v>170</v>
      </c>
      <c r="J4166" s="2">
        <f>MAX(MIN(Inputs!$B$2, F4166*Inputs!$B$16, (Inputs!$B$14-F4166)/Inputs!$B$15)*Inputs!$B$9, 0)</f>
        <v>0</v>
      </c>
      <c r="K4166" s="2">
        <f>MAX(E4166*Inputs!$B$5 - B4166 - Inputs!$B$8, 0) * H4166</f>
        <v>0</v>
      </c>
      <c r="L4166" s="2">
        <f>IF(B4166 &gt;= D4166*Inputs!$B$10, MAX(B4166 - E4166/Inputs!$B$5 - Inputs!$B$8, 0) * I4166, 0)</f>
        <v>0</v>
      </c>
      <c r="M4166" s="2">
        <f t="shared" si="782"/>
        <v>0</v>
      </c>
      <c r="N4166" s="3" t="str">
        <f t="shared" si="783"/>
        <v>Idle</v>
      </c>
      <c r="O4166" s="3" t="str">
        <f t="shared" si="791"/>
        <v>Idle</v>
      </c>
      <c r="P4166" s="2">
        <f t="shared" si="784"/>
        <v>0</v>
      </c>
      <c r="Q4166" s="2">
        <f t="shared" si="785"/>
        <v>0</v>
      </c>
      <c r="R4166" s="2">
        <f t="shared" si="786"/>
        <v>0</v>
      </c>
      <c r="S4166" s="2">
        <f t="shared" si="787"/>
        <v>0</v>
      </c>
      <c r="T4166" s="2">
        <f t="shared" si="788"/>
        <v>0</v>
      </c>
      <c r="U4166" s="2">
        <f>IF(O4166="Reg", R4166 * Inputs!$B$7, 0)</f>
        <v>0</v>
      </c>
      <c r="V4166" s="2">
        <f>MAX(F4166 + P4166*Inputs!$B$15 - (Q4166/Inputs!$B$16) - U4166, 0)</f>
        <v>340</v>
      </c>
    </row>
    <row r="4167" spans="1:22" x14ac:dyDescent="0.3">
      <c r="A4167" s="1">
        <v>46196.541666666657</v>
      </c>
      <c r="B4167" s="2">
        <v>42.854214965653817</v>
      </c>
      <c r="C4167" s="2">
        <v>13.07818824809913</v>
      </c>
      <c r="D4167" s="2">
        <f t="shared" si="780"/>
        <v>43.95420176531568</v>
      </c>
      <c r="E4167" s="2">
        <f t="shared" si="781"/>
        <v>72.649307590348073</v>
      </c>
      <c r="F4167" s="2">
        <f t="shared" si="789"/>
        <v>340</v>
      </c>
      <c r="G4167" s="2">
        <f t="shared" si="790"/>
        <v>0</v>
      </c>
      <c r="H4167" s="2">
        <f>MIN(Inputs!$B$2, (Inputs!$B$14 - F4167)/Inputs!$B$15)</f>
        <v>0</v>
      </c>
      <c r="I4167" s="2">
        <f>MAX(MIN(Inputs!$B$2, F4167*Inputs!$B$16, Inputs!$B$14*Inputs!$B$4 - G4167), 0)</f>
        <v>170</v>
      </c>
      <c r="J4167" s="2">
        <f>MAX(MIN(Inputs!$B$2, F4167*Inputs!$B$16, (Inputs!$B$14-F4167)/Inputs!$B$15)*Inputs!$B$9, 0)</f>
        <v>0</v>
      </c>
      <c r="K4167" s="2">
        <f>MAX(E4167*Inputs!$B$5 - B4167 - Inputs!$B$8, 0) * H4167</f>
        <v>0</v>
      </c>
      <c r="L4167" s="2">
        <f>IF(B4167 &gt;= D4167*Inputs!$B$10, MAX(B4167 - E4167/Inputs!$B$5 - Inputs!$B$8, 0) * I4167, 0)</f>
        <v>0</v>
      </c>
      <c r="M4167" s="2">
        <f t="shared" si="782"/>
        <v>0</v>
      </c>
      <c r="N4167" s="3" t="str">
        <f t="shared" si="783"/>
        <v>Idle</v>
      </c>
      <c r="O4167" s="3" t="str">
        <f t="shared" si="791"/>
        <v>Idle</v>
      </c>
      <c r="P4167" s="2">
        <f t="shared" si="784"/>
        <v>0</v>
      </c>
      <c r="Q4167" s="2">
        <f t="shared" si="785"/>
        <v>0</v>
      </c>
      <c r="R4167" s="2">
        <f t="shared" si="786"/>
        <v>0</v>
      </c>
      <c r="S4167" s="2">
        <f t="shared" si="787"/>
        <v>0</v>
      </c>
      <c r="T4167" s="2">
        <f t="shared" si="788"/>
        <v>0</v>
      </c>
      <c r="U4167" s="2">
        <f>IF(O4167="Reg", R4167 * Inputs!$B$7, 0)</f>
        <v>0</v>
      </c>
      <c r="V4167" s="2">
        <f>MAX(F4167 + P4167*Inputs!$B$15 - (Q4167/Inputs!$B$16) - U4167, 0)</f>
        <v>340</v>
      </c>
    </row>
    <row r="4168" spans="1:22" x14ac:dyDescent="0.3">
      <c r="A4168" s="1">
        <v>46196.583333333343</v>
      </c>
      <c r="B4168" s="2">
        <v>61.502189714875421</v>
      </c>
      <c r="C4168" s="2">
        <v>1.6422483546496249</v>
      </c>
      <c r="D4168" s="2">
        <f t="shared" si="780"/>
        <v>43.95420176531568</v>
      </c>
      <c r="E4168" s="2">
        <f t="shared" si="781"/>
        <v>80.694387695783789</v>
      </c>
      <c r="F4168" s="2">
        <f t="shared" si="789"/>
        <v>340</v>
      </c>
      <c r="G4168" s="2">
        <f t="shared" si="790"/>
        <v>0</v>
      </c>
      <c r="H4168" s="2">
        <f>MIN(Inputs!$B$2, (Inputs!$B$14 - F4168)/Inputs!$B$15)</f>
        <v>0</v>
      </c>
      <c r="I4168" s="2">
        <f>MAX(MIN(Inputs!$B$2, F4168*Inputs!$B$16, Inputs!$B$14*Inputs!$B$4 - G4168), 0)</f>
        <v>170</v>
      </c>
      <c r="J4168" s="2">
        <f>MAX(MIN(Inputs!$B$2, F4168*Inputs!$B$16, (Inputs!$B$14-F4168)/Inputs!$B$15)*Inputs!$B$9, 0)</f>
        <v>0</v>
      </c>
      <c r="K4168" s="2">
        <f>MAX(E4168*Inputs!$B$5 - B4168 - Inputs!$B$8, 0) * H4168</f>
        <v>0</v>
      </c>
      <c r="L4168" s="2">
        <f>IF(B4168 &gt;= D4168*Inputs!$B$10, MAX(B4168 - E4168/Inputs!$B$5 - Inputs!$B$8, 0) * I4168, 0)</f>
        <v>0</v>
      </c>
      <c r="M4168" s="2">
        <f t="shared" si="782"/>
        <v>0</v>
      </c>
      <c r="N4168" s="3" t="str">
        <f t="shared" si="783"/>
        <v>Idle</v>
      </c>
      <c r="O4168" s="3" t="str">
        <f t="shared" si="791"/>
        <v>Idle</v>
      </c>
      <c r="P4168" s="2">
        <f t="shared" si="784"/>
        <v>0</v>
      </c>
      <c r="Q4168" s="2">
        <f t="shared" si="785"/>
        <v>0</v>
      </c>
      <c r="R4168" s="2">
        <f t="shared" si="786"/>
        <v>0</v>
      </c>
      <c r="S4168" s="2">
        <f t="shared" si="787"/>
        <v>0</v>
      </c>
      <c r="T4168" s="2">
        <f t="shared" si="788"/>
        <v>0</v>
      </c>
      <c r="U4168" s="2">
        <f>IF(O4168="Reg", R4168 * Inputs!$B$7, 0)</f>
        <v>0</v>
      </c>
      <c r="V4168" s="2">
        <f>MAX(F4168 + P4168*Inputs!$B$15 - (Q4168/Inputs!$B$16) - U4168, 0)</f>
        <v>340</v>
      </c>
    </row>
    <row r="4169" spans="1:22" x14ac:dyDescent="0.3">
      <c r="A4169" s="1">
        <v>46196.625</v>
      </c>
      <c r="B4169" s="2">
        <v>75.092623404635845</v>
      </c>
      <c r="C4169" s="2">
        <v>16.62385747912975</v>
      </c>
      <c r="D4169" s="2">
        <f t="shared" si="780"/>
        <v>43.95420176531568</v>
      </c>
      <c r="E4169" s="2">
        <f t="shared" si="781"/>
        <v>82.359376783122286</v>
      </c>
      <c r="F4169" s="2">
        <f t="shared" si="789"/>
        <v>340</v>
      </c>
      <c r="G4169" s="2">
        <f t="shared" si="790"/>
        <v>0</v>
      </c>
      <c r="H4169" s="2">
        <f>MIN(Inputs!$B$2, (Inputs!$B$14 - F4169)/Inputs!$B$15)</f>
        <v>0</v>
      </c>
      <c r="I4169" s="2">
        <f>MAX(MIN(Inputs!$B$2, F4169*Inputs!$B$16, Inputs!$B$14*Inputs!$B$4 - G4169), 0)</f>
        <v>170</v>
      </c>
      <c r="J4169" s="2">
        <f>MAX(MIN(Inputs!$B$2, F4169*Inputs!$B$16, (Inputs!$B$14-F4169)/Inputs!$B$15)*Inputs!$B$9, 0)</f>
        <v>0</v>
      </c>
      <c r="K4169" s="2">
        <f>MAX(E4169*Inputs!$B$5 - B4169 - Inputs!$B$8, 0) * H4169</f>
        <v>0</v>
      </c>
      <c r="L4169" s="2">
        <f>IF(B4169 &gt;= D4169*Inputs!$B$10, MAX(B4169 - E4169/Inputs!$B$5 - Inputs!$B$8, 0) * I4169, 0)</f>
        <v>0</v>
      </c>
      <c r="M4169" s="2">
        <f t="shared" si="782"/>
        <v>0</v>
      </c>
      <c r="N4169" s="3" t="str">
        <f t="shared" si="783"/>
        <v>Idle</v>
      </c>
      <c r="O4169" s="3" t="str">
        <f t="shared" si="791"/>
        <v>Idle</v>
      </c>
      <c r="P4169" s="2">
        <f t="shared" si="784"/>
        <v>0</v>
      </c>
      <c r="Q4169" s="2">
        <f t="shared" si="785"/>
        <v>0</v>
      </c>
      <c r="R4169" s="2">
        <f t="shared" si="786"/>
        <v>0</v>
      </c>
      <c r="S4169" s="2">
        <f t="shared" si="787"/>
        <v>0</v>
      </c>
      <c r="T4169" s="2">
        <f t="shared" si="788"/>
        <v>0</v>
      </c>
      <c r="U4169" s="2">
        <f>IF(O4169="Reg", R4169 * Inputs!$B$7, 0)</f>
        <v>0</v>
      </c>
      <c r="V4169" s="2">
        <f>MAX(F4169 + P4169*Inputs!$B$15 - (Q4169/Inputs!$B$16) - U4169, 0)</f>
        <v>340</v>
      </c>
    </row>
    <row r="4170" spans="1:22" x14ac:dyDescent="0.3">
      <c r="A4170" s="1">
        <v>46196.666666666657</v>
      </c>
      <c r="B4170" s="2">
        <v>83.575238147630643</v>
      </c>
      <c r="C4170" s="2">
        <v>6.6082840158752569</v>
      </c>
      <c r="D4170" s="2">
        <f t="shared" si="780"/>
        <v>43.95420176531568</v>
      </c>
      <c r="E4170" s="2">
        <f t="shared" si="781"/>
        <v>83.269453813915462</v>
      </c>
      <c r="F4170" s="2">
        <f t="shared" si="789"/>
        <v>340</v>
      </c>
      <c r="G4170" s="2">
        <f t="shared" si="790"/>
        <v>0</v>
      </c>
      <c r="H4170" s="2">
        <f>MIN(Inputs!$B$2, (Inputs!$B$14 - F4170)/Inputs!$B$15)</f>
        <v>0</v>
      </c>
      <c r="I4170" s="2">
        <f>MAX(MIN(Inputs!$B$2, F4170*Inputs!$B$16, Inputs!$B$14*Inputs!$B$4 - G4170), 0)</f>
        <v>170</v>
      </c>
      <c r="J4170" s="2">
        <f>MAX(MIN(Inputs!$B$2, F4170*Inputs!$B$16, (Inputs!$B$14-F4170)/Inputs!$B$15)*Inputs!$B$9, 0)</f>
        <v>0</v>
      </c>
      <c r="K4170" s="2">
        <f>MAX(E4170*Inputs!$B$5 - B4170 - Inputs!$B$8, 0) * H4170</f>
        <v>0</v>
      </c>
      <c r="L4170" s="2">
        <f>IF(B4170 &gt;= D4170*Inputs!$B$10, MAX(B4170 - E4170/Inputs!$B$5 - Inputs!$B$8, 0) * I4170, 0)</f>
        <v>0</v>
      </c>
      <c r="M4170" s="2">
        <f t="shared" si="782"/>
        <v>0</v>
      </c>
      <c r="N4170" s="3" t="str">
        <f t="shared" si="783"/>
        <v>Idle</v>
      </c>
      <c r="O4170" s="3" t="str">
        <f t="shared" si="791"/>
        <v>Idle</v>
      </c>
      <c r="P4170" s="2">
        <f t="shared" si="784"/>
        <v>0</v>
      </c>
      <c r="Q4170" s="2">
        <f t="shared" si="785"/>
        <v>0</v>
      </c>
      <c r="R4170" s="2">
        <f t="shared" si="786"/>
        <v>0</v>
      </c>
      <c r="S4170" s="2">
        <f t="shared" si="787"/>
        <v>0</v>
      </c>
      <c r="T4170" s="2">
        <f t="shared" si="788"/>
        <v>0</v>
      </c>
      <c r="U4170" s="2">
        <f>IF(O4170="Reg", R4170 * Inputs!$B$7, 0)</f>
        <v>0</v>
      </c>
      <c r="V4170" s="2">
        <f>MAX(F4170 + P4170*Inputs!$B$15 - (Q4170/Inputs!$B$16) - U4170, 0)</f>
        <v>340</v>
      </c>
    </row>
    <row r="4171" spans="1:22" x14ac:dyDescent="0.3">
      <c r="A4171" s="1">
        <v>46196.708333333343</v>
      </c>
      <c r="B4171" s="2">
        <v>83.065629271205168</v>
      </c>
      <c r="C4171" s="2">
        <v>23.572007027602989</v>
      </c>
      <c r="D4171" s="2">
        <f t="shared" si="780"/>
        <v>43.95420176531568</v>
      </c>
      <c r="E4171" s="2">
        <f t="shared" si="781"/>
        <v>79.113201775414879</v>
      </c>
      <c r="F4171" s="2">
        <f t="shared" si="789"/>
        <v>340</v>
      </c>
      <c r="G4171" s="2">
        <f t="shared" si="790"/>
        <v>0</v>
      </c>
      <c r="H4171" s="2">
        <f>MIN(Inputs!$B$2, (Inputs!$B$14 - F4171)/Inputs!$B$15)</f>
        <v>0</v>
      </c>
      <c r="I4171" s="2">
        <f>MAX(MIN(Inputs!$B$2, F4171*Inputs!$B$16, Inputs!$B$14*Inputs!$B$4 - G4171), 0)</f>
        <v>170</v>
      </c>
      <c r="J4171" s="2">
        <f>MAX(MIN(Inputs!$B$2, F4171*Inputs!$B$16, (Inputs!$B$14-F4171)/Inputs!$B$15)*Inputs!$B$9, 0)</f>
        <v>0</v>
      </c>
      <c r="K4171" s="2">
        <f>MAX(E4171*Inputs!$B$5 - B4171 - Inputs!$B$8, 0) * H4171</f>
        <v>0</v>
      </c>
      <c r="L4171" s="2">
        <f>IF(B4171 &gt;= D4171*Inputs!$B$10, MAX(B4171 - E4171/Inputs!$B$5 - Inputs!$B$8, 0) * I4171, 0)</f>
        <v>0</v>
      </c>
      <c r="M4171" s="2">
        <f t="shared" si="782"/>
        <v>0</v>
      </c>
      <c r="N4171" s="3" t="str">
        <f t="shared" si="783"/>
        <v>Idle</v>
      </c>
      <c r="O4171" s="3" t="str">
        <f t="shared" si="791"/>
        <v>Idle</v>
      </c>
      <c r="P4171" s="2">
        <f t="shared" si="784"/>
        <v>0</v>
      </c>
      <c r="Q4171" s="2">
        <f t="shared" si="785"/>
        <v>0</v>
      </c>
      <c r="R4171" s="2">
        <f t="shared" si="786"/>
        <v>0</v>
      </c>
      <c r="S4171" s="2">
        <f t="shared" si="787"/>
        <v>0</v>
      </c>
      <c r="T4171" s="2">
        <f t="shared" si="788"/>
        <v>0</v>
      </c>
      <c r="U4171" s="2">
        <f>IF(O4171="Reg", R4171 * Inputs!$B$7, 0)</f>
        <v>0</v>
      </c>
      <c r="V4171" s="2">
        <f>MAX(F4171 + P4171*Inputs!$B$15 - (Q4171/Inputs!$B$16) - U4171, 0)</f>
        <v>340</v>
      </c>
    </row>
    <row r="4172" spans="1:22" x14ac:dyDescent="0.3">
      <c r="A4172" s="1">
        <v>46196.75</v>
      </c>
      <c r="B4172" s="2">
        <v>89.805950038087445</v>
      </c>
      <c r="C4172" s="2">
        <v>18.20272000818558</v>
      </c>
      <c r="D4172" s="2">
        <f t="shared" si="780"/>
        <v>43.95420176531568</v>
      </c>
      <c r="E4172" s="2">
        <f t="shared" si="781"/>
        <v>102.77749681365805</v>
      </c>
      <c r="F4172" s="2">
        <f t="shared" si="789"/>
        <v>340</v>
      </c>
      <c r="G4172" s="2">
        <f t="shared" si="790"/>
        <v>0</v>
      </c>
      <c r="H4172" s="2">
        <f>MIN(Inputs!$B$2, (Inputs!$B$14 - F4172)/Inputs!$B$15)</f>
        <v>0</v>
      </c>
      <c r="I4172" s="2">
        <f>MAX(MIN(Inputs!$B$2, F4172*Inputs!$B$16, Inputs!$B$14*Inputs!$B$4 - G4172), 0)</f>
        <v>170</v>
      </c>
      <c r="J4172" s="2">
        <f>MAX(MIN(Inputs!$B$2, F4172*Inputs!$B$16, (Inputs!$B$14-F4172)/Inputs!$B$15)*Inputs!$B$9, 0)</f>
        <v>0</v>
      </c>
      <c r="K4172" s="2">
        <f>MAX(E4172*Inputs!$B$5 - B4172 - Inputs!$B$8, 0) * H4172</f>
        <v>0</v>
      </c>
      <c r="L4172" s="2">
        <f>IF(B4172 &gt;= D4172*Inputs!$B$10, MAX(B4172 - E4172/Inputs!$B$5 - Inputs!$B$8, 0) * I4172, 0)</f>
        <v>0</v>
      </c>
      <c r="M4172" s="2">
        <f t="shared" si="782"/>
        <v>0</v>
      </c>
      <c r="N4172" s="3" t="str">
        <f t="shared" si="783"/>
        <v>Idle</v>
      </c>
      <c r="O4172" s="3" t="str">
        <f t="shared" si="791"/>
        <v>Idle</v>
      </c>
      <c r="P4172" s="2">
        <f t="shared" si="784"/>
        <v>0</v>
      </c>
      <c r="Q4172" s="2">
        <f t="shared" si="785"/>
        <v>0</v>
      </c>
      <c r="R4172" s="2">
        <f t="shared" si="786"/>
        <v>0</v>
      </c>
      <c r="S4172" s="2">
        <f t="shared" si="787"/>
        <v>0</v>
      </c>
      <c r="T4172" s="2">
        <f t="shared" si="788"/>
        <v>0</v>
      </c>
      <c r="U4172" s="2">
        <f>IF(O4172="Reg", R4172 * Inputs!$B$7, 0)</f>
        <v>0</v>
      </c>
      <c r="V4172" s="2">
        <f>MAX(F4172 + P4172*Inputs!$B$15 - (Q4172/Inputs!$B$16) - U4172, 0)</f>
        <v>340</v>
      </c>
    </row>
    <row r="4173" spans="1:22" x14ac:dyDescent="0.3">
      <c r="A4173" s="1">
        <v>46196.791666666657</v>
      </c>
      <c r="B4173" s="2">
        <v>91.12469559826819</v>
      </c>
      <c r="C4173" s="2">
        <v>10.41887881006541</v>
      </c>
      <c r="D4173" s="2">
        <f t="shared" si="780"/>
        <v>43.95420176531568</v>
      </c>
      <c r="E4173" s="2">
        <f t="shared" si="781"/>
        <v>93.42403305209001</v>
      </c>
      <c r="F4173" s="2">
        <f t="shared" si="789"/>
        <v>340</v>
      </c>
      <c r="G4173" s="2">
        <f t="shared" si="790"/>
        <v>0</v>
      </c>
      <c r="H4173" s="2">
        <f>MIN(Inputs!$B$2, (Inputs!$B$14 - F4173)/Inputs!$B$15)</f>
        <v>0</v>
      </c>
      <c r="I4173" s="2">
        <f>MAX(MIN(Inputs!$B$2, F4173*Inputs!$B$16, Inputs!$B$14*Inputs!$B$4 - G4173), 0)</f>
        <v>170</v>
      </c>
      <c r="J4173" s="2">
        <f>MAX(MIN(Inputs!$B$2, F4173*Inputs!$B$16, (Inputs!$B$14-F4173)/Inputs!$B$15)*Inputs!$B$9, 0)</f>
        <v>0</v>
      </c>
      <c r="K4173" s="2">
        <f>MAX(E4173*Inputs!$B$5 - B4173 - Inputs!$B$8, 0) * H4173</f>
        <v>0</v>
      </c>
      <c r="L4173" s="2">
        <f>IF(B4173 &gt;= D4173*Inputs!$B$10, MAX(B4173 - E4173/Inputs!$B$5 - Inputs!$B$8, 0) * I4173, 0)</f>
        <v>0</v>
      </c>
      <c r="M4173" s="2">
        <f t="shared" si="782"/>
        <v>0</v>
      </c>
      <c r="N4173" s="3" t="str">
        <f t="shared" si="783"/>
        <v>Idle</v>
      </c>
      <c r="O4173" s="3" t="str">
        <f t="shared" si="791"/>
        <v>Idle</v>
      </c>
      <c r="P4173" s="2">
        <f t="shared" si="784"/>
        <v>0</v>
      </c>
      <c r="Q4173" s="2">
        <f t="shared" si="785"/>
        <v>0</v>
      </c>
      <c r="R4173" s="2">
        <f t="shared" si="786"/>
        <v>0</v>
      </c>
      <c r="S4173" s="2">
        <f t="shared" si="787"/>
        <v>0</v>
      </c>
      <c r="T4173" s="2">
        <f t="shared" si="788"/>
        <v>0</v>
      </c>
      <c r="U4173" s="2">
        <f>IF(O4173="Reg", R4173 * Inputs!$B$7, 0)</f>
        <v>0</v>
      </c>
      <c r="V4173" s="2">
        <f>MAX(F4173 + P4173*Inputs!$B$15 - (Q4173/Inputs!$B$16) - U4173, 0)</f>
        <v>340</v>
      </c>
    </row>
    <row r="4174" spans="1:22" x14ac:dyDescent="0.3">
      <c r="A4174" s="1">
        <v>46196.833333333343</v>
      </c>
      <c r="B4174" s="2">
        <v>71.492124238906385</v>
      </c>
      <c r="C4174" s="2">
        <v>4.2178012836648744</v>
      </c>
      <c r="D4174" s="2">
        <f t="shared" si="780"/>
        <v>43.95420176531568</v>
      </c>
      <c r="E4174" s="2">
        <f t="shared" si="781"/>
        <v>81.186971413382238</v>
      </c>
      <c r="F4174" s="2">
        <f t="shared" si="789"/>
        <v>340</v>
      </c>
      <c r="G4174" s="2">
        <f t="shared" si="790"/>
        <v>0</v>
      </c>
      <c r="H4174" s="2">
        <f>MIN(Inputs!$B$2, (Inputs!$B$14 - F4174)/Inputs!$B$15)</f>
        <v>0</v>
      </c>
      <c r="I4174" s="2">
        <f>MAX(MIN(Inputs!$B$2, F4174*Inputs!$B$16, Inputs!$B$14*Inputs!$B$4 - G4174), 0)</f>
        <v>170</v>
      </c>
      <c r="J4174" s="2">
        <f>MAX(MIN(Inputs!$B$2, F4174*Inputs!$B$16, (Inputs!$B$14-F4174)/Inputs!$B$15)*Inputs!$B$9, 0)</f>
        <v>0</v>
      </c>
      <c r="K4174" s="2">
        <f>MAX(E4174*Inputs!$B$5 - B4174 - Inputs!$B$8, 0) * H4174</f>
        <v>0</v>
      </c>
      <c r="L4174" s="2">
        <f>IF(B4174 &gt;= D4174*Inputs!$B$10, MAX(B4174 - E4174/Inputs!$B$5 - Inputs!$B$8, 0) * I4174, 0)</f>
        <v>0</v>
      </c>
      <c r="M4174" s="2">
        <f t="shared" si="782"/>
        <v>0</v>
      </c>
      <c r="N4174" s="3" t="str">
        <f t="shared" si="783"/>
        <v>Idle</v>
      </c>
      <c r="O4174" s="3" t="str">
        <f t="shared" si="791"/>
        <v>Idle</v>
      </c>
      <c r="P4174" s="2">
        <f t="shared" si="784"/>
        <v>0</v>
      </c>
      <c r="Q4174" s="2">
        <f t="shared" si="785"/>
        <v>0</v>
      </c>
      <c r="R4174" s="2">
        <f t="shared" si="786"/>
        <v>0</v>
      </c>
      <c r="S4174" s="2">
        <f t="shared" si="787"/>
        <v>0</v>
      </c>
      <c r="T4174" s="2">
        <f t="shared" si="788"/>
        <v>0</v>
      </c>
      <c r="U4174" s="2">
        <f>IF(O4174="Reg", R4174 * Inputs!$B$7, 0)</f>
        <v>0</v>
      </c>
      <c r="V4174" s="2">
        <f>MAX(F4174 + P4174*Inputs!$B$15 - (Q4174/Inputs!$B$16) - U4174, 0)</f>
        <v>340</v>
      </c>
    </row>
    <row r="4175" spans="1:22" x14ac:dyDescent="0.3">
      <c r="A4175" s="1">
        <v>46196.875</v>
      </c>
      <c r="B4175" s="2">
        <v>80.553085589394996</v>
      </c>
      <c r="C4175" s="2">
        <v>6.5199929482601462</v>
      </c>
      <c r="D4175" s="2">
        <f t="shared" si="780"/>
        <v>43.95420176531568</v>
      </c>
      <c r="E4175" s="2">
        <f t="shared" si="781"/>
        <v>69.271617373564524</v>
      </c>
      <c r="F4175" s="2">
        <f t="shared" si="789"/>
        <v>340</v>
      </c>
      <c r="G4175" s="2">
        <f t="shared" si="790"/>
        <v>0</v>
      </c>
      <c r="H4175" s="2">
        <f>MIN(Inputs!$B$2, (Inputs!$B$14 - F4175)/Inputs!$B$15)</f>
        <v>0</v>
      </c>
      <c r="I4175" s="2">
        <f>MAX(MIN(Inputs!$B$2, F4175*Inputs!$B$16, Inputs!$B$14*Inputs!$B$4 - G4175), 0)</f>
        <v>170</v>
      </c>
      <c r="J4175" s="2">
        <f>MAX(MIN(Inputs!$B$2, F4175*Inputs!$B$16, (Inputs!$B$14-F4175)/Inputs!$B$15)*Inputs!$B$9, 0)</f>
        <v>0</v>
      </c>
      <c r="K4175" s="2">
        <f>MAX(E4175*Inputs!$B$5 - B4175 - Inputs!$B$8, 0) * H4175</f>
        <v>0</v>
      </c>
      <c r="L4175" s="2">
        <f>IF(B4175 &gt;= D4175*Inputs!$B$10, MAX(B4175 - E4175/Inputs!$B$5 - Inputs!$B$8, 0) * I4175, 0)</f>
        <v>0</v>
      </c>
      <c r="M4175" s="2">
        <f t="shared" si="782"/>
        <v>0</v>
      </c>
      <c r="N4175" s="3" t="str">
        <f t="shared" si="783"/>
        <v>Idle</v>
      </c>
      <c r="O4175" s="3" t="str">
        <f t="shared" si="791"/>
        <v>Idle</v>
      </c>
      <c r="P4175" s="2">
        <f t="shared" si="784"/>
        <v>0</v>
      </c>
      <c r="Q4175" s="2">
        <f t="shared" si="785"/>
        <v>0</v>
      </c>
      <c r="R4175" s="2">
        <f t="shared" si="786"/>
        <v>0</v>
      </c>
      <c r="S4175" s="2">
        <f t="shared" si="787"/>
        <v>0</v>
      </c>
      <c r="T4175" s="2">
        <f t="shared" si="788"/>
        <v>0</v>
      </c>
      <c r="U4175" s="2">
        <f>IF(O4175="Reg", R4175 * Inputs!$B$7, 0)</f>
        <v>0</v>
      </c>
      <c r="V4175" s="2">
        <f>MAX(F4175 + P4175*Inputs!$B$15 - (Q4175/Inputs!$B$16) - U4175, 0)</f>
        <v>340</v>
      </c>
    </row>
    <row r="4176" spans="1:22" x14ac:dyDescent="0.3">
      <c r="A4176" s="1">
        <v>46196.916666666657</v>
      </c>
      <c r="B4176" s="2">
        <v>58.637725916627133</v>
      </c>
      <c r="C4176" s="2">
        <v>6.3065636203179594</v>
      </c>
      <c r="D4176" s="2">
        <f t="shared" si="780"/>
        <v>43.95420176531568</v>
      </c>
      <c r="E4176" s="2">
        <f t="shared" si="781"/>
        <v>55.846103108665353</v>
      </c>
      <c r="F4176" s="2">
        <f t="shared" si="789"/>
        <v>340</v>
      </c>
      <c r="G4176" s="2">
        <f t="shared" si="790"/>
        <v>0</v>
      </c>
      <c r="H4176" s="2">
        <f>MIN(Inputs!$B$2, (Inputs!$B$14 - F4176)/Inputs!$B$15)</f>
        <v>0</v>
      </c>
      <c r="I4176" s="2">
        <f>MAX(MIN(Inputs!$B$2, F4176*Inputs!$B$16, Inputs!$B$14*Inputs!$B$4 - G4176), 0)</f>
        <v>170</v>
      </c>
      <c r="J4176" s="2">
        <f>MAX(MIN(Inputs!$B$2, F4176*Inputs!$B$16, (Inputs!$B$14-F4176)/Inputs!$B$15)*Inputs!$B$9, 0)</f>
        <v>0</v>
      </c>
      <c r="K4176" s="2">
        <f>MAX(E4176*Inputs!$B$5 - B4176 - Inputs!$B$8, 0) * H4176</f>
        <v>0</v>
      </c>
      <c r="L4176" s="2">
        <f>IF(B4176 &gt;= D4176*Inputs!$B$10, MAX(B4176 - E4176/Inputs!$B$5 - Inputs!$B$8, 0) * I4176, 0)</f>
        <v>0</v>
      </c>
      <c r="M4176" s="2">
        <f t="shared" si="782"/>
        <v>0</v>
      </c>
      <c r="N4176" s="3" t="str">
        <f t="shared" si="783"/>
        <v>Idle</v>
      </c>
      <c r="O4176" s="3" t="str">
        <f t="shared" si="791"/>
        <v>Idle</v>
      </c>
      <c r="P4176" s="2">
        <f t="shared" si="784"/>
        <v>0</v>
      </c>
      <c r="Q4176" s="2">
        <f t="shared" si="785"/>
        <v>0</v>
      </c>
      <c r="R4176" s="2">
        <f t="shared" si="786"/>
        <v>0</v>
      </c>
      <c r="S4176" s="2">
        <f t="shared" si="787"/>
        <v>0</v>
      </c>
      <c r="T4176" s="2">
        <f t="shared" si="788"/>
        <v>0</v>
      </c>
      <c r="U4176" s="2">
        <f>IF(O4176="Reg", R4176 * Inputs!$B$7, 0)</f>
        <v>0</v>
      </c>
      <c r="V4176" s="2">
        <f>MAX(F4176 + P4176*Inputs!$B$15 - (Q4176/Inputs!$B$16) - U4176, 0)</f>
        <v>340</v>
      </c>
    </row>
    <row r="4177" spans="1:22" x14ac:dyDescent="0.3">
      <c r="A4177" s="1">
        <v>46196.958333333343</v>
      </c>
      <c r="B4177" s="2">
        <v>225.05139950066419</v>
      </c>
      <c r="C4177" s="2">
        <v>2.3146856826872222</v>
      </c>
      <c r="D4177" s="2">
        <f t="shared" si="780"/>
        <v>43.95420176531568</v>
      </c>
      <c r="E4177" s="2">
        <f t="shared" si="781"/>
        <v>72.160453126520039</v>
      </c>
      <c r="F4177" s="2">
        <f t="shared" si="789"/>
        <v>340</v>
      </c>
      <c r="G4177" s="2">
        <f t="shared" si="790"/>
        <v>0</v>
      </c>
      <c r="H4177" s="2">
        <f>MIN(Inputs!$B$2, (Inputs!$B$14 - F4177)/Inputs!$B$15)</f>
        <v>0</v>
      </c>
      <c r="I4177" s="2">
        <f>MAX(MIN(Inputs!$B$2, F4177*Inputs!$B$16, Inputs!$B$14*Inputs!$B$4 - G4177), 0)</f>
        <v>170</v>
      </c>
      <c r="J4177" s="2">
        <f>MAX(MIN(Inputs!$B$2, F4177*Inputs!$B$16, (Inputs!$B$14-F4177)/Inputs!$B$15)*Inputs!$B$9, 0)</f>
        <v>0</v>
      </c>
      <c r="K4177" s="2">
        <f>MAX(E4177*Inputs!$B$5 - B4177 - Inputs!$B$8, 0) * H4177</f>
        <v>0</v>
      </c>
      <c r="L4177" s="2">
        <f>IF(B4177 &gt;= D4177*Inputs!$B$10, MAX(B4177 - E4177/Inputs!$B$5 - Inputs!$B$8, 0) * I4177, 0)</f>
        <v>20918.650379307906</v>
      </c>
      <c r="M4177" s="2">
        <f t="shared" si="782"/>
        <v>0</v>
      </c>
      <c r="N4177" s="3" t="str">
        <f t="shared" si="783"/>
        <v>Discharge</v>
      </c>
      <c r="O4177" s="3" t="str">
        <f t="shared" si="791"/>
        <v>Discharge</v>
      </c>
      <c r="P4177" s="2">
        <f t="shared" si="784"/>
        <v>0</v>
      </c>
      <c r="Q4177" s="2">
        <f t="shared" si="785"/>
        <v>170</v>
      </c>
      <c r="R4177" s="2">
        <f t="shared" si="786"/>
        <v>0</v>
      </c>
      <c r="S4177" s="2">
        <f t="shared" si="787"/>
        <v>38258.737915112913</v>
      </c>
      <c r="T4177" s="2">
        <f t="shared" si="788"/>
        <v>0</v>
      </c>
      <c r="U4177" s="2">
        <f>IF(O4177="Reg", R4177 * Inputs!$B$7, 0)</f>
        <v>0</v>
      </c>
      <c r="V4177" s="2">
        <f>MAX(F4177 + P4177*Inputs!$B$15 - (Q4177/Inputs!$B$16) - U4177, 0)</f>
        <v>170</v>
      </c>
    </row>
    <row r="4178" spans="1:22" x14ac:dyDescent="0.3">
      <c r="A4178" s="1">
        <v>46197</v>
      </c>
      <c r="B4178" s="2">
        <v>33.685167468679147</v>
      </c>
      <c r="C4178" s="2">
        <v>10.21680159122303</v>
      </c>
      <c r="D4178" s="2">
        <f t="shared" si="780"/>
        <v>43.92108634530485</v>
      </c>
      <c r="E4178" s="2">
        <f t="shared" si="781"/>
        <v>34.651886543075996</v>
      </c>
      <c r="F4178" s="2">
        <f t="shared" si="789"/>
        <v>170</v>
      </c>
      <c r="G4178" s="2">
        <f t="shared" si="790"/>
        <v>0</v>
      </c>
      <c r="H4178" s="2">
        <f>MIN(Inputs!$B$2, (Inputs!$B$14 - F4178)/Inputs!$B$15)</f>
        <v>170</v>
      </c>
      <c r="I4178" s="2">
        <f>MAX(MIN(Inputs!$B$2, F4178*Inputs!$B$16, Inputs!$B$14*Inputs!$B$4 - G4178), 0)</f>
        <v>170</v>
      </c>
      <c r="J4178" s="2">
        <f>MAX(MIN(Inputs!$B$2, F4178*Inputs!$B$16, (Inputs!$B$14-F4178)/Inputs!$B$15)*Inputs!$B$9, 0)</f>
        <v>136</v>
      </c>
      <c r="K4178" s="2">
        <f>MAX(E4178*Inputs!$B$5 - B4178 - Inputs!$B$8, 0) * H4178</f>
        <v>0</v>
      </c>
      <c r="L4178" s="2">
        <f>IF(B4178 &gt;= D4178*Inputs!$B$10, MAX(B4178 - E4178/Inputs!$B$5 - Inputs!$B$8, 0) * I4178, 0)</f>
        <v>0</v>
      </c>
      <c r="M4178" s="2">
        <f t="shared" si="782"/>
        <v>1389.4850164063321</v>
      </c>
      <c r="N4178" s="3" t="str">
        <f t="shared" si="783"/>
        <v>Reg</v>
      </c>
      <c r="O4178" s="3" t="str">
        <f t="shared" si="791"/>
        <v>Discharge</v>
      </c>
      <c r="P4178" s="2">
        <f t="shared" si="784"/>
        <v>0</v>
      </c>
      <c r="Q4178" s="2">
        <f t="shared" si="785"/>
        <v>170</v>
      </c>
      <c r="R4178" s="2">
        <f t="shared" si="786"/>
        <v>0</v>
      </c>
      <c r="S4178" s="2">
        <f t="shared" si="787"/>
        <v>5726.478469675455</v>
      </c>
      <c r="T4178" s="2">
        <f t="shared" si="788"/>
        <v>0</v>
      </c>
      <c r="U4178" s="2">
        <f>IF(O4178="Reg", R4178 * Inputs!$B$7, 0)</f>
        <v>0</v>
      </c>
      <c r="V4178" s="2">
        <f>MAX(F4178 + P4178*Inputs!$B$15 - (Q4178/Inputs!$B$16) - U4178, 0)</f>
        <v>0</v>
      </c>
    </row>
    <row r="4179" spans="1:22" x14ac:dyDescent="0.3">
      <c r="A4179" s="1">
        <v>46197.041666666657</v>
      </c>
      <c r="B4179" s="2">
        <v>17.702325766021659</v>
      </c>
      <c r="C4179" s="2">
        <v>3.3908432480440762</v>
      </c>
      <c r="D4179" s="2">
        <f t="shared" si="780"/>
        <v>43.92108634530485</v>
      </c>
      <c r="E4179" s="2">
        <f t="shared" si="781"/>
        <v>29.037691964962807</v>
      </c>
      <c r="F4179" s="2">
        <f t="shared" si="789"/>
        <v>0</v>
      </c>
      <c r="G4179" s="2">
        <f t="shared" si="790"/>
        <v>170</v>
      </c>
      <c r="H4179" s="2">
        <f>MIN(Inputs!$B$2, (Inputs!$B$14 - F4179)/Inputs!$B$15)</f>
        <v>170</v>
      </c>
      <c r="I4179" s="2">
        <f>MAX(MIN(Inputs!$B$2, F4179*Inputs!$B$16, Inputs!$B$14*Inputs!$B$4 - G4179), 0)</f>
        <v>0</v>
      </c>
      <c r="J4179" s="2">
        <f>MAX(MIN(Inputs!$B$2, F4179*Inputs!$B$16, (Inputs!$B$14-F4179)/Inputs!$B$15)*Inputs!$B$9, 0)</f>
        <v>0</v>
      </c>
      <c r="K4179" s="2">
        <f>MAX(E4179*Inputs!$B$5 - B4179 - Inputs!$B$8, 0) * H4179</f>
        <v>0</v>
      </c>
      <c r="L4179" s="2">
        <f>IF(B4179 &gt;= D4179*Inputs!$B$10, MAX(B4179 - E4179/Inputs!$B$5 - Inputs!$B$8, 0) * I4179, 0)</f>
        <v>0</v>
      </c>
      <c r="M4179" s="2">
        <f t="shared" si="782"/>
        <v>0</v>
      </c>
      <c r="N4179" s="3" t="str">
        <f t="shared" si="783"/>
        <v>Idle</v>
      </c>
      <c r="O4179" s="3" t="str">
        <f t="shared" si="791"/>
        <v>Idle</v>
      </c>
      <c r="P4179" s="2">
        <f t="shared" si="784"/>
        <v>0</v>
      </c>
      <c r="Q4179" s="2">
        <f t="shared" si="785"/>
        <v>0</v>
      </c>
      <c r="R4179" s="2">
        <f t="shared" si="786"/>
        <v>0</v>
      </c>
      <c r="S4179" s="2">
        <f t="shared" si="787"/>
        <v>0</v>
      </c>
      <c r="T4179" s="2">
        <f t="shared" si="788"/>
        <v>0</v>
      </c>
      <c r="U4179" s="2">
        <f>IF(O4179="Reg", R4179 * Inputs!$B$7, 0)</f>
        <v>0</v>
      </c>
      <c r="V4179" s="2">
        <f>MAX(F4179 + P4179*Inputs!$B$15 - (Q4179/Inputs!$B$16) - U4179, 0)</f>
        <v>0</v>
      </c>
    </row>
    <row r="4180" spans="1:22" x14ac:dyDescent="0.3">
      <c r="A4180" s="1">
        <v>46197.083333333343</v>
      </c>
      <c r="B4180" s="2">
        <v>0</v>
      </c>
      <c r="C4180" s="2">
        <v>4.5827700479380269</v>
      </c>
      <c r="D4180" s="2">
        <f t="shared" si="780"/>
        <v>43.92108634530485</v>
      </c>
      <c r="E4180" s="2">
        <f t="shared" si="781"/>
        <v>26.087304337292533</v>
      </c>
      <c r="F4180" s="2">
        <f t="shared" si="789"/>
        <v>0</v>
      </c>
      <c r="G4180" s="2">
        <f t="shared" si="790"/>
        <v>170</v>
      </c>
      <c r="H4180" s="2">
        <f>MIN(Inputs!$B$2, (Inputs!$B$14 - F4180)/Inputs!$B$15)</f>
        <v>170</v>
      </c>
      <c r="I4180" s="2">
        <f>MAX(MIN(Inputs!$B$2, F4180*Inputs!$B$16, Inputs!$B$14*Inputs!$B$4 - G4180), 0)</f>
        <v>0</v>
      </c>
      <c r="J4180" s="2">
        <f>MAX(MIN(Inputs!$B$2, F4180*Inputs!$B$16, (Inputs!$B$14-F4180)/Inputs!$B$15)*Inputs!$B$9, 0)</f>
        <v>0</v>
      </c>
      <c r="K4180" s="2">
        <f>MAX(E4180*Inputs!$B$5 - B4180 - Inputs!$B$8, 0) * H4180</f>
        <v>502.66072885896313</v>
      </c>
      <c r="L4180" s="2">
        <f>IF(B4180 &gt;= D4180*Inputs!$B$10, MAX(B4180 - E4180/Inputs!$B$5 - Inputs!$B$8, 0) * I4180, 0)</f>
        <v>0</v>
      </c>
      <c r="M4180" s="2">
        <f t="shared" si="782"/>
        <v>0</v>
      </c>
      <c r="N4180" s="3" t="str">
        <f t="shared" si="783"/>
        <v>Charge</v>
      </c>
      <c r="O4180" s="3" t="str">
        <f t="shared" si="791"/>
        <v>Idle</v>
      </c>
      <c r="P4180" s="2">
        <f t="shared" si="784"/>
        <v>0</v>
      </c>
      <c r="Q4180" s="2">
        <f t="shared" si="785"/>
        <v>0</v>
      </c>
      <c r="R4180" s="2">
        <f t="shared" si="786"/>
        <v>0</v>
      </c>
      <c r="S4180" s="2">
        <f t="shared" si="787"/>
        <v>0</v>
      </c>
      <c r="T4180" s="2">
        <f t="shared" si="788"/>
        <v>0</v>
      </c>
      <c r="U4180" s="2">
        <f>IF(O4180="Reg", R4180 * Inputs!$B$7, 0)</f>
        <v>0</v>
      </c>
      <c r="V4180" s="2">
        <f>MAX(F4180 + P4180*Inputs!$B$15 - (Q4180/Inputs!$B$16) - U4180, 0)</f>
        <v>0</v>
      </c>
    </row>
    <row r="4181" spans="1:22" x14ac:dyDescent="0.3">
      <c r="A4181" s="1">
        <v>46197.125</v>
      </c>
      <c r="B4181" s="2">
        <v>0</v>
      </c>
      <c r="C4181" s="2">
        <v>1.8266694979756279</v>
      </c>
      <c r="D4181" s="2">
        <f t="shared" si="780"/>
        <v>43.92108634530485</v>
      </c>
      <c r="E4181" s="2">
        <f t="shared" si="781"/>
        <v>26.087304337292533</v>
      </c>
      <c r="F4181" s="2">
        <f t="shared" si="789"/>
        <v>0</v>
      </c>
      <c r="G4181" s="2">
        <f t="shared" si="790"/>
        <v>170</v>
      </c>
      <c r="H4181" s="2">
        <f>MIN(Inputs!$B$2, (Inputs!$B$14 - F4181)/Inputs!$B$15)</f>
        <v>170</v>
      </c>
      <c r="I4181" s="2">
        <f>MAX(MIN(Inputs!$B$2, F4181*Inputs!$B$16, Inputs!$B$14*Inputs!$B$4 - G4181), 0)</f>
        <v>0</v>
      </c>
      <c r="J4181" s="2">
        <f>MAX(MIN(Inputs!$B$2, F4181*Inputs!$B$16, (Inputs!$B$14-F4181)/Inputs!$B$15)*Inputs!$B$9, 0)</f>
        <v>0</v>
      </c>
      <c r="K4181" s="2">
        <f>MAX(E4181*Inputs!$B$5 - B4181 - Inputs!$B$8, 0) * H4181</f>
        <v>502.66072885896313</v>
      </c>
      <c r="L4181" s="2">
        <f>IF(B4181 &gt;= D4181*Inputs!$B$10, MAX(B4181 - E4181/Inputs!$B$5 - Inputs!$B$8, 0) * I4181, 0)</f>
        <v>0</v>
      </c>
      <c r="M4181" s="2">
        <f t="shared" si="782"/>
        <v>0</v>
      </c>
      <c r="N4181" s="3" t="str">
        <f t="shared" si="783"/>
        <v>Charge</v>
      </c>
      <c r="O4181" s="3" t="str">
        <f t="shared" si="791"/>
        <v>Charge</v>
      </c>
      <c r="P4181" s="2">
        <f t="shared" si="784"/>
        <v>170</v>
      </c>
      <c r="Q4181" s="2">
        <f t="shared" si="785"/>
        <v>0</v>
      </c>
      <c r="R4181" s="2">
        <f t="shared" si="786"/>
        <v>0</v>
      </c>
      <c r="S4181" s="2">
        <f t="shared" si="787"/>
        <v>0</v>
      </c>
      <c r="T4181" s="2">
        <f t="shared" si="788"/>
        <v>0</v>
      </c>
      <c r="U4181" s="2">
        <f>IF(O4181="Reg", R4181 * Inputs!$B$7, 0)</f>
        <v>0</v>
      </c>
      <c r="V4181" s="2">
        <f>MAX(F4181 + P4181*Inputs!$B$15 - (Q4181/Inputs!$B$16) - U4181, 0)</f>
        <v>170</v>
      </c>
    </row>
    <row r="4182" spans="1:22" x14ac:dyDescent="0.3">
      <c r="A4182" s="1">
        <v>46197.166666666657</v>
      </c>
      <c r="B4182" s="2">
        <v>156.52382602375519</v>
      </c>
      <c r="C4182" s="2">
        <v>9.1372450171931234</v>
      </c>
      <c r="D4182" s="2">
        <f t="shared" si="780"/>
        <v>43.92108634530485</v>
      </c>
      <c r="E4182" s="2">
        <f t="shared" si="781"/>
        <v>26.087304337292533</v>
      </c>
      <c r="F4182" s="2">
        <f t="shared" si="789"/>
        <v>170</v>
      </c>
      <c r="G4182" s="2">
        <f t="shared" si="790"/>
        <v>170</v>
      </c>
      <c r="H4182" s="2">
        <f>MIN(Inputs!$B$2, (Inputs!$B$14 - F4182)/Inputs!$B$15)</f>
        <v>170</v>
      </c>
      <c r="I4182" s="2">
        <f>MAX(MIN(Inputs!$B$2, F4182*Inputs!$B$16, Inputs!$B$14*Inputs!$B$4 - G4182), 0)</f>
        <v>170</v>
      </c>
      <c r="J4182" s="2">
        <f>MAX(MIN(Inputs!$B$2, F4182*Inputs!$B$16, (Inputs!$B$14-F4182)/Inputs!$B$15)*Inputs!$B$9, 0)</f>
        <v>136</v>
      </c>
      <c r="K4182" s="2">
        <f>MAX(E4182*Inputs!$B$5 - B4182 - Inputs!$B$8, 0) * H4182</f>
        <v>0</v>
      </c>
      <c r="L4182" s="2">
        <f>IF(B4182 &gt;= D4182*Inputs!$B$10, MAX(B4182 - E4182/Inputs!$B$5 - Inputs!$B$8, 0) * I4182, 0)</f>
        <v>18169.457540697778</v>
      </c>
      <c r="M4182" s="2">
        <f t="shared" si="782"/>
        <v>1242.6653223382648</v>
      </c>
      <c r="N4182" s="3" t="str">
        <f t="shared" si="783"/>
        <v>Discharge</v>
      </c>
      <c r="O4182" s="3" t="str">
        <f t="shared" si="791"/>
        <v>Charge</v>
      </c>
      <c r="P4182" s="2">
        <f t="shared" si="784"/>
        <v>170</v>
      </c>
      <c r="Q4182" s="2">
        <f t="shared" si="785"/>
        <v>0</v>
      </c>
      <c r="R4182" s="2">
        <f t="shared" si="786"/>
        <v>0</v>
      </c>
      <c r="S4182" s="2">
        <f t="shared" si="787"/>
        <v>-26609.050424038382</v>
      </c>
      <c r="T4182" s="2">
        <f t="shared" si="788"/>
        <v>0</v>
      </c>
      <c r="U4182" s="2">
        <f>IF(O4182="Reg", R4182 * Inputs!$B$7, 0)</f>
        <v>0</v>
      </c>
      <c r="V4182" s="2">
        <f>MAX(F4182 + P4182*Inputs!$B$15 - (Q4182/Inputs!$B$16) - U4182, 0)</f>
        <v>340</v>
      </c>
    </row>
    <row r="4183" spans="1:22" x14ac:dyDescent="0.3">
      <c r="A4183" s="1">
        <v>46197.208333333343</v>
      </c>
      <c r="B4183" s="2">
        <v>0</v>
      </c>
      <c r="C4183" s="2">
        <v>7.9552746081339878</v>
      </c>
      <c r="D4183" s="2">
        <f t="shared" si="780"/>
        <v>43.92108634530485</v>
      </c>
      <c r="E4183" s="2">
        <f t="shared" si="781"/>
        <v>0.9981577780522346</v>
      </c>
      <c r="F4183" s="2">
        <f t="shared" si="789"/>
        <v>340</v>
      </c>
      <c r="G4183" s="2">
        <f t="shared" si="790"/>
        <v>170</v>
      </c>
      <c r="H4183" s="2">
        <f>MIN(Inputs!$B$2, (Inputs!$B$14 - F4183)/Inputs!$B$15)</f>
        <v>0</v>
      </c>
      <c r="I4183" s="2">
        <f>MAX(MIN(Inputs!$B$2, F4183*Inputs!$B$16, Inputs!$B$14*Inputs!$B$4 - G4183), 0)</f>
        <v>170</v>
      </c>
      <c r="J4183" s="2">
        <f>MAX(MIN(Inputs!$B$2, F4183*Inputs!$B$16, (Inputs!$B$14-F4183)/Inputs!$B$15)*Inputs!$B$9, 0)</f>
        <v>0</v>
      </c>
      <c r="K4183" s="2">
        <f>MAX(E4183*Inputs!$B$5 - B4183 - Inputs!$B$8, 0) * H4183</f>
        <v>0</v>
      </c>
      <c r="L4183" s="2">
        <f>IF(B4183 &gt;= D4183*Inputs!$B$10, MAX(B4183 - E4183/Inputs!$B$5 - Inputs!$B$8, 0) * I4183, 0)</f>
        <v>0</v>
      </c>
      <c r="M4183" s="2">
        <f t="shared" si="782"/>
        <v>0</v>
      </c>
      <c r="N4183" s="3" t="str">
        <f t="shared" si="783"/>
        <v>Idle</v>
      </c>
      <c r="O4183" s="3" t="str">
        <f t="shared" si="791"/>
        <v>Idle</v>
      </c>
      <c r="P4183" s="2">
        <f t="shared" si="784"/>
        <v>0</v>
      </c>
      <c r="Q4183" s="2">
        <f t="shared" si="785"/>
        <v>0</v>
      </c>
      <c r="R4183" s="2">
        <f t="shared" si="786"/>
        <v>0</v>
      </c>
      <c r="S4183" s="2">
        <f t="shared" si="787"/>
        <v>0</v>
      </c>
      <c r="T4183" s="2">
        <f t="shared" si="788"/>
        <v>0</v>
      </c>
      <c r="U4183" s="2">
        <f>IF(O4183="Reg", R4183 * Inputs!$B$7, 0)</f>
        <v>0</v>
      </c>
      <c r="V4183" s="2">
        <f>MAX(F4183 + P4183*Inputs!$B$15 - (Q4183/Inputs!$B$16) - U4183, 0)</f>
        <v>340</v>
      </c>
    </row>
    <row r="4184" spans="1:22" x14ac:dyDescent="0.3">
      <c r="A4184" s="1">
        <v>46197.25</v>
      </c>
      <c r="B4184" s="2">
        <v>0</v>
      </c>
      <c r="C4184" s="2">
        <v>9.0946321085924886</v>
      </c>
      <c r="D4184" s="2">
        <f t="shared" si="780"/>
        <v>43.92108634530485</v>
      </c>
      <c r="E4184" s="2">
        <f t="shared" si="781"/>
        <v>4.502751996974256</v>
      </c>
      <c r="F4184" s="2">
        <f t="shared" si="789"/>
        <v>340</v>
      </c>
      <c r="G4184" s="2">
        <f t="shared" si="790"/>
        <v>170</v>
      </c>
      <c r="H4184" s="2">
        <f>MIN(Inputs!$B$2, (Inputs!$B$14 - F4184)/Inputs!$B$15)</f>
        <v>0</v>
      </c>
      <c r="I4184" s="2">
        <f>MAX(MIN(Inputs!$B$2, F4184*Inputs!$B$16, Inputs!$B$14*Inputs!$B$4 - G4184), 0)</f>
        <v>170</v>
      </c>
      <c r="J4184" s="2">
        <f>MAX(MIN(Inputs!$B$2, F4184*Inputs!$B$16, (Inputs!$B$14-F4184)/Inputs!$B$15)*Inputs!$B$9, 0)</f>
        <v>0</v>
      </c>
      <c r="K4184" s="2">
        <f>MAX(E4184*Inputs!$B$5 - B4184 - Inputs!$B$8, 0) * H4184</f>
        <v>0</v>
      </c>
      <c r="L4184" s="2">
        <f>IF(B4184 &gt;= D4184*Inputs!$B$10, MAX(B4184 - E4184/Inputs!$B$5 - Inputs!$B$8, 0) * I4184, 0)</f>
        <v>0</v>
      </c>
      <c r="M4184" s="2">
        <f t="shared" si="782"/>
        <v>0</v>
      </c>
      <c r="N4184" s="3" t="str">
        <f t="shared" si="783"/>
        <v>Idle</v>
      </c>
      <c r="O4184" s="3" t="str">
        <f t="shared" si="791"/>
        <v>Idle</v>
      </c>
      <c r="P4184" s="2">
        <f t="shared" si="784"/>
        <v>0</v>
      </c>
      <c r="Q4184" s="2">
        <f t="shared" si="785"/>
        <v>0</v>
      </c>
      <c r="R4184" s="2">
        <f t="shared" si="786"/>
        <v>0</v>
      </c>
      <c r="S4184" s="2">
        <f t="shared" si="787"/>
        <v>0</v>
      </c>
      <c r="T4184" s="2">
        <f t="shared" si="788"/>
        <v>0</v>
      </c>
      <c r="U4184" s="2">
        <f>IF(O4184="Reg", R4184 * Inputs!$B$7, 0)</f>
        <v>0</v>
      </c>
      <c r="V4184" s="2">
        <f>MAX(F4184 + P4184*Inputs!$B$15 - (Q4184/Inputs!$B$16) - U4184, 0)</f>
        <v>340</v>
      </c>
    </row>
    <row r="4185" spans="1:22" x14ac:dyDescent="0.3">
      <c r="A4185" s="1">
        <v>46197.291666666657</v>
      </c>
      <c r="B4185" s="2">
        <v>0</v>
      </c>
      <c r="C4185" s="2">
        <v>2.6897977178511492</v>
      </c>
      <c r="D4185" s="2">
        <f t="shared" si="780"/>
        <v>43.92108634530485</v>
      </c>
      <c r="E4185" s="2">
        <f t="shared" si="781"/>
        <v>9.2959386173007044</v>
      </c>
      <c r="F4185" s="2">
        <f t="shared" si="789"/>
        <v>340</v>
      </c>
      <c r="G4185" s="2">
        <f t="shared" si="790"/>
        <v>170</v>
      </c>
      <c r="H4185" s="2">
        <f>MIN(Inputs!$B$2, (Inputs!$B$14 - F4185)/Inputs!$B$15)</f>
        <v>0</v>
      </c>
      <c r="I4185" s="2">
        <f>MAX(MIN(Inputs!$B$2, F4185*Inputs!$B$16, Inputs!$B$14*Inputs!$B$4 - G4185), 0)</f>
        <v>170</v>
      </c>
      <c r="J4185" s="2">
        <f>MAX(MIN(Inputs!$B$2, F4185*Inputs!$B$16, (Inputs!$B$14-F4185)/Inputs!$B$15)*Inputs!$B$9, 0)</f>
        <v>0</v>
      </c>
      <c r="K4185" s="2">
        <f>MAX(E4185*Inputs!$B$5 - B4185 - Inputs!$B$8, 0) * H4185</f>
        <v>0</v>
      </c>
      <c r="L4185" s="2">
        <f>IF(B4185 &gt;= D4185*Inputs!$B$10, MAX(B4185 - E4185/Inputs!$B$5 - Inputs!$B$8, 0) * I4185, 0)</f>
        <v>0</v>
      </c>
      <c r="M4185" s="2">
        <f t="shared" si="782"/>
        <v>0</v>
      </c>
      <c r="N4185" s="3" t="str">
        <f t="shared" si="783"/>
        <v>Idle</v>
      </c>
      <c r="O4185" s="3" t="str">
        <f t="shared" si="791"/>
        <v>Idle</v>
      </c>
      <c r="P4185" s="2">
        <f t="shared" si="784"/>
        <v>0</v>
      </c>
      <c r="Q4185" s="2">
        <f t="shared" si="785"/>
        <v>0</v>
      </c>
      <c r="R4185" s="2">
        <f t="shared" si="786"/>
        <v>0</v>
      </c>
      <c r="S4185" s="2">
        <f t="shared" si="787"/>
        <v>0</v>
      </c>
      <c r="T4185" s="2">
        <f t="shared" si="788"/>
        <v>0</v>
      </c>
      <c r="U4185" s="2">
        <f>IF(O4185="Reg", R4185 * Inputs!$B$7, 0)</f>
        <v>0</v>
      </c>
      <c r="V4185" s="2">
        <f>MAX(F4185 + P4185*Inputs!$B$15 - (Q4185/Inputs!$B$16) - U4185, 0)</f>
        <v>340</v>
      </c>
    </row>
    <row r="4186" spans="1:22" x14ac:dyDescent="0.3">
      <c r="A4186" s="1">
        <v>46197.333333333343</v>
      </c>
      <c r="B4186" s="2">
        <v>0</v>
      </c>
      <c r="C4186" s="2">
        <v>8.4603388768982359</v>
      </c>
      <c r="D4186" s="2">
        <f t="shared" si="780"/>
        <v>43.92108634530485</v>
      </c>
      <c r="E4186" s="2">
        <f t="shared" si="781"/>
        <v>16.45767051685441</v>
      </c>
      <c r="F4186" s="2">
        <f t="shared" si="789"/>
        <v>340</v>
      </c>
      <c r="G4186" s="2">
        <f t="shared" si="790"/>
        <v>170</v>
      </c>
      <c r="H4186" s="2">
        <f>MIN(Inputs!$B$2, (Inputs!$B$14 - F4186)/Inputs!$B$15)</f>
        <v>0</v>
      </c>
      <c r="I4186" s="2">
        <f>MAX(MIN(Inputs!$B$2, F4186*Inputs!$B$16, Inputs!$B$14*Inputs!$B$4 - G4186), 0)</f>
        <v>170</v>
      </c>
      <c r="J4186" s="2">
        <f>MAX(MIN(Inputs!$B$2, F4186*Inputs!$B$16, (Inputs!$B$14-F4186)/Inputs!$B$15)*Inputs!$B$9, 0)</f>
        <v>0</v>
      </c>
      <c r="K4186" s="2">
        <f>MAX(E4186*Inputs!$B$5 - B4186 - Inputs!$B$8, 0) * H4186</f>
        <v>0</v>
      </c>
      <c r="L4186" s="2">
        <f>IF(B4186 &gt;= D4186*Inputs!$B$10, MAX(B4186 - E4186/Inputs!$B$5 - Inputs!$B$8, 0) * I4186, 0)</f>
        <v>0</v>
      </c>
      <c r="M4186" s="2">
        <f t="shared" si="782"/>
        <v>0</v>
      </c>
      <c r="N4186" s="3" t="str">
        <f t="shared" si="783"/>
        <v>Idle</v>
      </c>
      <c r="O4186" s="3" t="str">
        <f t="shared" si="791"/>
        <v>Idle</v>
      </c>
      <c r="P4186" s="2">
        <f t="shared" si="784"/>
        <v>0</v>
      </c>
      <c r="Q4186" s="2">
        <f t="shared" si="785"/>
        <v>0</v>
      </c>
      <c r="R4186" s="2">
        <f t="shared" si="786"/>
        <v>0</v>
      </c>
      <c r="S4186" s="2">
        <f t="shared" si="787"/>
        <v>0</v>
      </c>
      <c r="T4186" s="2">
        <f t="shared" si="788"/>
        <v>0</v>
      </c>
      <c r="U4186" s="2">
        <f>IF(O4186="Reg", R4186 * Inputs!$B$7, 0)</f>
        <v>0</v>
      </c>
      <c r="V4186" s="2">
        <f>MAX(F4186 + P4186*Inputs!$B$15 - (Q4186/Inputs!$B$16) - U4186, 0)</f>
        <v>340</v>
      </c>
    </row>
    <row r="4187" spans="1:22" x14ac:dyDescent="0.3">
      <c r="A4187" s="1">
        <v>46197.375</v>
      </c>
      <c r="B4187" s="2">
        <v>0</v>
      </c>
      <c r="C4187" s="2">
        <v>4.2089792966662678</v>
      </c>
      <c r="D4187" s="2">
        <f t="shared" si="780"/>
        <v>43.92108634530485</v>
      </c>
      <c r="E4187" s="2">
        <f t="shared" si="781"/>
        <v>26.454457875251013</v>
      </c>
      <c r="F4187" s="2">
        <f t="shared" si="789"/>
        <v>340</v>
      </c>
      <c r="G4187" s="2">
        <f t="shared" si="790"/>
        <v>170</v>
      </c>
      <c r="H4187" s="2">
        <f>MIN(Inputs!$B$2, (Inputs!$B$14 - F4187)/Inputs!$B$15)</f>
        <v>0</v>
      </c>
      <c r="I4187" s="2">
        <f>MAX(MIN(Inputs!$B$2, F4187*Inputs!$B$16, Inputs!$B$14*Inputs!$B$4 - G4187), 0)</f>
        <v>170</v>
      </c>
      <c r="J4187" s="2">
        <f>MAX(MIN(Inputs!$B$2, F4187*Inputs!$B$16, (Inputs!$B$14-F4187)/Inputs!$B$15)*Inputs!$B$9, 0)</f>
        <v>0</v>
      </c>
      <c r="K4187" s="2">
        <f>MAX(E4187*Inputs!$B$5 - B4187 - Inputs!$B$8, 0) * H4187</f>
        <v>0</v>
      </c>
      <c r="L4187" s="2">
        <f>IF(B4187 &gt;= D4187*Inputs!$B$10, MAX(B4187 - E4187/Inputs!$B$5 - Inputs!$B$8, 0) * I4187, 0)</f>
        <v>0</v>
      </c>
      <c r="M4187" s="2">
        <f t="shared" si="782"/>
        <v>0</v>
      </c>
      <c r="N4187" s="3" t="str">
        <f t="shared" si="783"/>
        <v>Idle</v>
      </c>
      <c r="O4187" s="3" t="str">
        <f t="shared" si="791"/>
        <v>Idle</v>
      </c>
      <c r="P4187" s="2">
        <f t="shared" si="784"/>
        <v>0</v>
      </c>
      <c r="Q4187" s="2">
        <f t="shared" si="785"/>
        <v>0</v>
      </c>
      <c r="R4187" s="2">
        <f t="shared" si="786"/>
        <v>0</v>
      </c>
      <c r="S4187" s="2">
        <f t="shared" si="787"/>
        <v>0</v>
      </c>
      <c r="T4187" s="2">
        <f t="shared" si="788"/>
        <v>0</v>
      </c>
      <c r="U4187" s="2">
        <f>IF(O4187="Reg", R4187 * Inputs!$B$7, 0)</f>
        <v>0</v>
      </c>
      <c r="V4187" s="2">
        <f>MAX(F4187 + P4187*Inputs!$B$15 - (Q4187/Inputs!$B$16) - U4187, 0)</f>
        <v>340</v>
      </c>
    </row>
    <row r="4188" spans="1:22" x14ac:dyDescent="0.3">
      <c r="A4188" s="1">
        <v>46197.416666666657</v>
      </c>
      <c r="B4188" s="2">
        <v>5.9889466683134076</v>
      </c>
      <c r="C4188" s="2">
        <v>3.1961674527679</v>
      </c>
      <c r="D4188" s="2">
        <f t="shared" si="780"/>
        <v>43.92108634530485</v>
      </c>
      <c r="E4188" s="2">
        <f t="shared" si="781"/>
        <v>39.177810011872026</v>
      </c>
      <c r="F4188" s="2">
        <f t="shared" si="789"/>
        <v>340</v>
      </c>
      <c r="G4188" s="2">
        <f t="shared" si="790"/>
        <v>170</v>
      </c>
      <c r="H4188" s="2">
        <f>MIN(Inputs!$B$2, (Inputs!$B$14 - F4188)/Inputs!$B$15)</f>
        <v>0</v>
      </c>
      <c r="I4188" s="2">
        <f>MAX(MIN(Inputs!$B$2, F4188*Inputs!$B$16, Inputs!$B$14*Inputs!$B$4 - G4188), 0)</f>
        <v>170</v>
      </c>
      <c r="J4188" s="2">
        <f>MAX(MIN(Inputs!$B$2, F4188*Inputs!$B$16, (Inputs!$B$14-F4188)/Inputs!$B$15)*Inputs!$B$9, 0)</f>
        <v>0</v>
      </c>
      <c r="K4188" s="2">
        <f>MAX(E4188*Inputs!$B$5 - B4188 - Inputs!$B$8, 0) * H4188</f>
        <v>0</v>
      </c>
      <c r="L4188" s="2">
        <f>IF(B4188 &gt;= D4188*Inputs!$B$10, MAX(B4188 - E4188/Inputs!$B$5 - Inputs!$B$8, 0) * I4188, 0)</f>
        <v>0</v>
      </c>
      <c r="M4188" s="2">
        <f t="shared" si="782"/>
        <v>0</v>
      </c>
      <c r="N4188" s="3" t="str">
        <f t="shared" si="783"/>
        <v>Idle</v>
      </c>
      <c r="O4188" s="3" t="str">
        <f t="shared" si="791"/>
        <v>Idle</v>
      </c>
      <c r="P4188" s="2">
        <f t="shared" si="784"/>
        <v>0</v>
      </c>
      <c r="Q4188" s="2">
        <f t="shared" si="785"/>
        <v>0</v>
      </c>
      <c r="R4188" s="2">
        <f t="shared" si="786"/>
        <v>0</v>
      </c>
      <c r="S4188" s="2">
        <f t="shared" si="787"/>
        <v>0</v>
      </c>
      <c r="T4188" s="2">
        <f t="shared" si="788"/>
        <v>0</v>
      </c>
      <c r="U4188" s="2">
        <f>IF(O4188="Reg", R4188 * Inputs!$B$7, 0)</f>
        <v>0</v>
      </c>
      <c r="V4188" s="2">
        <f>MAX(F4188 + P4188*Inputs!$B$15 - (Q4188/Inputs!$B$16) - U4188, 0)</f>
        <v>340</v>
      </c>
    </row>
    <row r="4189" spans="1:22" x14ac:dyDescent="0.3">
      <c r="A4189" s="1">
        <v>46197.458333333343</v>
      </c>
      <c r="B4189" s="2">
        <v>21.027565313532129</v>
      </c>
      <c r="C4189" s="2">
        <v>4.3103196785356541</v>
      </c>
      <c r="D4189" s="2">
        <f t="shared" si="780"/>
        <v>43.92108634530485</v>
      </c>
      <c r="E4189" s="2">
        <f t="shared" si="781"/>
        <v>51.845914438338049</v>
      </c>
      <c r="F4189" s="2">
        <f t="shared" si="789"/>
        <v>340</v>
      </c>
      <c r="G4189" s="2">
        <f t="shared" si="790"/>
        <v>170</v>
      </c>
      <c r="H4189" s="2">
        <f>MIN(Inputs!$B$2, (Inputs!$B$14 - F4189)/Inputs!$B$15)</f>
        <v>0</v>
      </c>
      <c r="I4189" s="2">
        <f>MAX(MIN(Inputs!$B$2, F4189*Inputs!$B$16, Inputs!$B$14*Inputs!$B$4 - G4189), 0)</f>
        <v>170</v>
      </c>
      <c r="J4189" s="2">
        <f>MAX(MIN(Inputs!$B$2, F4189*Inputs!$B$16, (Inputs!$B$14-F4189)/Inputs!$B$15)*Inputs!$B$9, 0)</f>
        <v>0</v>
      </c>
      <c r="K4189" s="2">
        <f>MAX(E4189*Inputs!$B$5 - B4189 - Inputs!$B$8, 0) * H4189</f>
        <v>0</v>
      </c>
      <c r="L4189" s="2">
        <f>IF(B4189 &gt;= D4189*Inputs!$B$10, MAX(B4189 - E4189/Inputs!$B$5 - Inputs!$B$8, 0) * I4189, 0)</f>
        <v>0</v>
      </c>
      <c r="M4189" s="2">
        <f t="shared" si="782"/>
        <v>0</v>
      </c>
      <c r="N4189" s="3" t="str">
        <f t="shared" si="783"/>
        <v>Idle</v>
      </c>
      <c r="O4189" s="3" t="str">
        <f t="shared" si="791"/>
        <v>Idle</v>
      </c>
      <c r="P4189" s="2">
        <f t="shared" si="784"/>
        <v>0</v>
      </c>
      <c r="Q4189" s="2">
        <f t="shared" si="785"/>
        <v>0</v>
      </c>
      <c r="R4189" s="2">
        <f t="shared" si="786"/>
        <v>0</v>
      </c>
      <c r="S4189" s="2">
        <f t="shared" si="787"/>
        <v>0</v>
      </c>
      <c r="T4189" s="2">
        <f t="shared" si="788"/>
        <v>0</v>
      </c>
      <c r="U4189" s="2">
        <f>IF(O4189="Reg", R4189 * Inputs!$B$7, 0)</f>
        <v>0</v>
      </c>
      <c r="V4189" s="2">
        <f>MAX(F4189 + P4189*Inputs!$B$15 - (Q4189/Inputs!$B$16) - U4189, 0)</f>
        <v>340</v>
      </c>
    </row>
    <row r="4190" spans="1:22" x14ac:dyDescent="0.3">
      <c r="A4190" s="1">
        <v>46197.5</v>
      </c>
      <c r="B4190" s="2">
        <v>28.75911972195869</v>
      </c>
      <c r="C4190" s="2">
        <v>5.9165834851628247</v>
      </c>
      <c r="D4190" s="2">
        <f t="shared" si="780"/>
        <v>43.92108634530485</v>
      </c>
      <c r="E4190" s="2">
        <f t="shared" si="781"/>
        <v>63.370365210352368</v>
      </c>
      <c r="F4190" s="2">
        <f t="shared" si="789"/>
        <v>340</v>
      </c>
      <c r="G4190" s="2">
        <f t="shared" si="790"/>
        <v>170</v>
      </c>
      <c r="H4190" s="2">
        <f>MIN(Inputs!$B$2, (Inputs!$B$14 - F4190)/Inputs!$B$15)</f>
        <v>0</v>
      </c>
      <c r="I4190" s="2">
        <f>MAX(MIN(Inputs!$B$2, F4190*Inputs!$B$16, Inputs!$B$14*Inputs!$B$4 - G4190), 0)</f>
        <v>170</v>
      </c>
      <c r="J4190" s="2">
        <f>MAX(MIN(Inputs!$B$2, F4190*Inputs!$B$16, (Inputs!$B$14-F4190)/Inputs!$B$15)*Inputs!$B$9, 0)</f>
        <v>0</v>
      </c>
      <c r="K4190" s="2">
        <f>MAX(E4190*Inputs!$B$5 - B4190 - Inputs!$B$8, 0) * H4190</f>
        <v>0</v>
      </c>
      <c r="L4190" s="2">
        <f>IF(B4190 &gt;= D4190*Inputs!$B$10, MAX(B4190 - E4190/Inputs!$B$5 - Inputs!$B$8, 0) * I4190, 0)</f>
        <v>0</v>
      </c>
      <c r="M4190" s="2">
        <f t="shared" si="782"/>
        <v>0</v>
      </c>
      <c r="N4190" s="3" t="str">
        <f t="shared" si="783"/>
        <v>Idle</v>
      </c>
      <c r="O4190" s="3" t="str">
        <f t="shared" si="791"/>
        <v>Idle</v>
      </c>
      <c r="P4190" s="2">
        <f t="shared" si="784"/>
        <v>0</v>
      </c>
      <c r="Q4190" s="2">
        <f t="shared" si="785"/>
        <v>0</v>
      </c>
      <c r="R4190" s="2">
        <f t="shared" si="786"/>
        <v>0</v>
      </c>
      <c r="S4190" s="2">
        <f t="shared" si="787"/>
        <v>0</v>
      </c>
      <c r="T4190" s="2">
        <f t="shared" si="788"/>
        <v>0</v>
      </c>
      <c r="U4190" s="2">
        <f>IF(O4190="Reg", R4190 * Inputs!$B$7, 0)</f>
        <v>0</v>
      </c>
      <c r="V4190" s="2">
        <f>MAX(F4190 + P4190*Inputs!$B$15 - (Q4190/Inputs!$B$16) - U4190, 0)</f>
        <v>340</v>
      </c>
    </row>
    <row r="4191" spans="1:22" x14ac:dyDescent="0.3">
      <c r="A4191" s="1">
        <v>46197.541666666657</v>
      </c>
      <c r="B4191" s="2">
        <v>42.970391397322231</v>
      </c>
      <c r="C4191" s="2">
        <v>8.4823372198601081</v>
      </c>
      <c r="D4191" s="2">
        <f t="shared" si="780"/>
        <v>43.92108634530485</v>
      </c>
      <c r="E4191" s="2">
        <f t="shared" si="781"/>
        <v>74.436740622758904</v>
      </c>
      <c r="F4191" s="2">
        <f t="shared" si="789"/>
        <v>340</v>
      </c>
      <c r="G4191" s="2">
        <f t="shared" si="790"/>
        <v>170</v>
      </c>
      <c r="H4191" s="2">
        <f>MIN(Inputs!$B$2, (Inputs!$B$14 - F4191)/Inputs!$B$15)</f>
        <v>0</v>
      </c>
      <c r="I4191" s="2">
        <f>MAX(MIN(Inputs!$B$2, F4191*Inputs!$B$16, Inputs!$B$14*Inputs!$B$4 - G4191), 0)</f>
        <v>170</v>
      </c>
      <c r="J4191" s="2">
        <f>MAX(MIN(Inputs!$B$2, F4191*Inputs!$B$16, (Inputs!$B$14-F4191)/Inputs!$B$15)*Inputs!$B$9, 0)</f>
        <v>0</v>
      </c>
      <c r="K4191" s="2">
        <f>MAX(E4191*Inputs!$B$5 - B4191 - Inputs!$B$8, 0) * H4191</f>
        <v>0</v>
      </c>
      <c r="L4191" s="2">
        <f>IF(B4191 &gt;= D4191*Inputs!$B$10, MAX(B4191 - E4191/Inputs!$B$5 - Inputs!$B$8, 0) * I4191, 0)</f>
        <v>0</v>
      </c>
      <c r="M4191" s="2">
        <f t="shared" si="782"/>
        <v>0</v>
      </c>
      <c r="N4191" s="3" t="str">
        <f t="shared" si="783"/>
        <v>Idle</v>
      </c>
      <c r="O4191" s="3" t="str">
        <f t="shared" si="791"/>
        <v>Idle</v>
      </c>
      <c r="P4191" s="2">
        <f t="shared" si="784"/>
        <v>0</v>
      </c>
      <c r="Q4191" s="2">
        <f t="shared" si="785"/>
        <v>0</v>
      </c>
      <c r="R4191" s="2">
        <f t="shared" si="786"/>
        <v>0</v>
      </c>
      <c r="S4191" s="2">
        <f t="shared" si="787"/>
        <v>0</v>
      </c>
      <c r="T4191" s="2">
        <f t="shared" si="788"/>
        <v>0</v>
      </c>
      <c r="U4191" s="2">
        <f>IF(O4191="Reg", R4191 * Inputs!$B$7, 0)</f>
        <v>0</v>
      </c>
      <c r="V4191" s="2">
        <f>MAX(F4191 + P4191*Inputs!$B$15 - (Q4191/Inputs!$B$16) - U4191, 0)</f>
        <v>340</v>
      </c>
    </row>
    <row r="4192" spans="1:22" x14ac:dyDescent="0.3">
      <c r="A4192" s="1">
        <v>46197.583333333343</v>
      </c>
      <c r="B4192" s="2">
        <v>59.980724150379629</v>
      </c>
      <c r="C4192" s="2">
        <v>6.9482478522414617</v>
      </c>
      <c r="D4192" s="2">
        <f t="shared" si="780"/>
        <v>43.92108634530485</v>
      </c>
      <c r="E4192" s="2">
        <f t="shared" si="781"/>
        <v>80.733054216200941</v>
      </c>
      <c r="F4192" s="2">
        <f t="shared" si="789"/>
        <v>340</v>
      </c>
      <c r="G4192" s="2">
        <f t="shared" si="790"/>
        <v>170</v>
      </c>
      <c r="H4192" s="2">
        <f>MIN(Inputs!$B$2, (Inputs!$B$14 - F4192)/Inputs!$B$15)</f>
        <v>0</v>
      </c>
      <c r="I4192" s="2">
        <f>MAX(MIN(Inputs!$B$2, F4192*Inputs!$B$16, Inputs!$B$14*Inputs!$B$4 - G4192), 0)</f>
        <v>170</v>
      </c>
      <c r="J4192" s="2">
        <f>MAX(MIN(Inputs!$B$2, F4192*Inputs!$B$16, (Inputs!$B$14-F4192)/Inputs!$B$15)*Inputs!$B$9, 0)</f>
        <v>0</v>
      </c>
      <c r="K4192" s="2">
        <f>MAX(E4192*Inputs!$B$5 - B4192 - Inputs!$B$8, 0) * H4192</f>
        <v>0</v>
      </c>
      <c r="L4192" s="2">
        <f>IF(B4192 &gt;= D4192*Inputs!$B$10, MAX(B4192 - E4192/Inputs!$B$5 - Inputs!$B$8, 0) * I4192, 0)</f>
        <v>0</v>
      </c>
      <c r="M4192" s="2">
        <f t="shared" si="782"/>
        <v>0</v>
      </c>
      <c r="N4192" s="3" t="str">
        <f t="shared" si="783"/>
        <v>Idle</v>
      </c>
      <c r="O4192" s="3" t="str">
        <f t="shared" si="791"/>
        <v>Idle</v>
      </c>
      <c r="P4192" s="2">
        <f t="shared" si="784"/>
        <v>0</v>
      </c>
      <c r="Q4192" s="2">
        <f t="shared" si="785"/>
        <v>0</v>
      </c>
      <c r="R4192" s="2">
        <f t="shared" si="786"/>
        <v>0</v>
      </c>
      <c r="S4192" s="2">
        <f t="shared" si="787"/>
        <v>0</v>
      </c>
      <c r="T4192" s="2">
        <f t="shared" si="788"/>
        <v>0</v>
      </c>
      <c r="U4192" s="2">
        <f>IF(O4192="Reg", R4192 * Inputs!$B$7, 0)</f>
        <v>0</v>
      </c>
      <c r="V4192" s="2">
        <f>MAX(F4192 + P4192*Inputs!$B$15 - (Q4192/Inputs!$B$16) - U4192, 0)</f>
        <v>340</v>
      </c>
    </row>
    <row r="4193" spans="1:22" x14ac:dyDescent="0.3">
      <c r="A4193" s="1">
        <v>46197.625</v>
      </c>
      <c r="B4193" s="2">
        <v>76.340112819726087</v>
      </c>
      <c r="C4193" s="2">
        <v>4.621375288277692</v>
      </c>
      <c r="D4193" s="2">
        <f t="shared" si="780"/>
        <v>43.92108634530485</v>
      </c>
      <c r="E4193" s="2">
        <f t="shared" si="781"/>
        <v>83.601126050875024</v>
      </c>
      <c r="F4193" s="2">
        <f t="shared" si="789"/>
        <v>340</v>
      </c>
      <c r="G4193" s="2">
        <f t="shared" si="790"/>
        <v>170</v>
      </c>
      <c r="H4193" s="2">
        <f>MIN(Inputs!$B$2, (Inputs!$B$14 - F4193)/Inputs!$B$15)</f>
        <v>0</v>
      </c>
      <c r="I4193" s="2">
        <f>MAX(MIN(Inputs!$B$2, F4193*Inputs!$B$16, Inputs!$B$14*Inputs!$B$4 - G4193), 0)</f>
        <v>170</v>
      </c>
      <c r="J4193" s="2">
        <f>MAX(MIN(Inputs!$B$2, F4193*Inputs!$B$16, (Inputs!$B$14-F4193)/Inputs!$B$15)*Inputs!$B$9, 0)</f>
        <v>0</v>
      </c>
      <c r="K4193" s="2">
        <f>MAX(E4193*Inputs!$B$5 - B4193 - Inputs!$B$8, 0) * H4193</f>
        <v>0</v>
      </c>
      <c r="L4193" s="2">
        <f>IF(B4193 &gt;= D4193*Inputs!$B$10, MAX(B4193 - E4193/Inputs!$B$5 - Inputs!$B$8, 0) * I4193, 0)</f>
        <v>0</v>
      </c>
      <c r="M4193" s="2">
        <f t="shared" si="782"/>
        <v>0</v>
      </c>
      <c r="N4193" s="3" t="str">
        <f t="shared" si="783"/>
        <v>Idle</v>
      </c>
      <c r="O4193" s="3" t="str">
        <f t="shared" si="791"/>
        <v>Idle</v>
      </c>
      <c r="P4193" s="2">
        <f t="shared" si="784"/>
        <v>0</v>
      </c>
      <c r="Q4193" s="2">
        <f t="shared" si="785"/>
        <v>0</v>
      </c>
      <c r="R4193" s="2">
        <f t="shared" si="786"/>
        <v>0</v>
      </c>
      <c r="S4193" s="2">
        <f t="shared" si="787"/>
        <v>0</v>
      </c>
      <c r="T4193" s="2">
        <f t="shared" si="788"/>
        <v>0</v>
      </c>
      <c r="U4193" s="2">
        <f>IF(O4193="Reg", R4193 * Inputs!$B$7, 0)</f>
        <v>0</v>
      </c>
      <c r="V4193" s="2">
        <f>MAX(F4193 + P4193*Inputs!$B$15 - (Q4193/Inputs!$B$16) - U4193, 0)</f>
        <v>340</v>
      </c>
    </row>
    <row r="4194" spans="1:22" x14ac:dyDescent="0.3">
      <c r="A4194" s="1">
        <v>46197.666666666657</v>
      </c>
      <c r="B4194" s="2">
        <v>81.997573227109569</v>
      </c>
      <c r="C4194" s="2">
        <v>4.0874004322687414</v>
      </c>
      <c r="D4194" s="2">
        <f t="shared" si="780"/>
        <v>43.92108634530485</v>
      </c>
      <c r="E4194" s="2">
        <f t="shared" si="781"/>
        <v>84.038727964786332</v>
      </c>
      <c r="F4194" s="2">
        <f t="shared" si="789"/>
        <v>340</v>
      </c>
      <c r="G4194" s="2">
        <f t="shared" si="790"/>
        <v>170</v>
      </c>
      <c r="H4194" s="2">
        <f>MIN(Inputs!$B$2, (Inputs!$B$14 - F4194)/Inputs!$B$15)</f>
        <v>0</v>
      </c>
      <c r="I4194" s="2">
        <f>MAX(MIN(Inputs!$B$2, F4194*Inputs!$B$16, Inputs!$B$14*Inputs!$B$4 - G4194), 0)</f>
        <v>170</v>
      </c>
      <c r="J4194" s="2">
        <f>MAX(MIN(Inputs!$B$2, F4194*Inputs!$B$16, (Inputs!$B$14-F4194)/Inputs!$B$15)*Inputs!$B$9, 0)</f>
        <v>0</v>
      </c>
      <c r="K4194" s="2">
        <f>MAX(E4194*Inputs!$B$5 - B4194 - Inputs!$B$8, 0) * H4194</f>
        <v>0</v>
      </c>
      <c r="L4194" s="2">
        <f>IF(B4194 &gt;= D4194*Inputs!$B$10, MAX(B4194 - E4194/Inputs!$B$5 - Inputs!$B$8, 0) * I4194, 0)</f>
        <v>0</v>
      </c>
      <c r="M4194" s="2">
        <f t="shared" si="782"/>
        <v>0</v>
      </c>
      <c r="N4194" s="3" t="str">
        <f t="shared" si="783"/>
        <v>Idle</v>
      </c>
      <c r="O4194" s="3" t="str">
        <f t="shared" si="791"/>
        <v>Idle</v>
      </c>
      <c r="P4194" s="2">
        <f t="shared" si="784"/>
        <v>0</v>
      </c>
      <c r="Q4194" s="2">
        <f t="shared" si="785"/>
        <v>0</v>
      </c>
      <c r="R4194" s="2">
        <f t="shared" si="786"/>
        <v>0</v>
      </c>
      <c r="S4194" s="2">
        <f t="shared" si="787"/>
        <v>0</v>
      </c>
      <c r="T4194" s="2">
        <f t="shared" si="788"/>
        <v>0</v>
      </c>
      <c r="U4194" s="2">
        <f>IF(O4194="Reg", R4194 * Inputs!$B$7, 0)</f>
        <v>0</v>
      </c>
      <c r="V4194" s="2">
        <f>MAX(F4194 + P4194*Inputs!$B$15 - (Q4194/Inputs!$B$16) - U4194, 0)</f>
        <v>340</v>
      </c>
    </row>
    <row r="4195" spans="1:22" x14ac:dyDescent="0.3">
      <c r="A4195" s="1">
        <v>46197.708333333343</v>
      </c>
      <c r="B4195" s="2">
        <v>90.174269945618036</v>
      </c>
      <c r="C4195" s="2">
        <v>11.995937841156779</v>
      </c>
      <c r="D4195" s="2">
        <f t="shared" si="780"/>
        <v>43.92108634530485</v>
      </c>
      <c r="E4195" s="2">
        <f t="shared" si="781"/>
        <v>80.528934510727467</v>
      </c>
      <c r="F4195" s="2">
        <f t="shared" si="789"/>
        <v>340</v>
      </c>
      <c r="G4195" s="2">
        <f t="shared" si="790"/>
        <v>170</v>
      </c>
      <c r="H4195" s="2">
        <f>MIN(Inputs!$B$2, (Inputs!$B$14 - F4195)/Inputs!$B$15)</f>
        <v>0</v>
      </c>
      <c r="I4195" s="2">
        <f>MAX(MIN(Inputs!$B$2, F4195*Inputs!$B$16, Inputs!$B$14*Inputs!$B$4 - G4195), 0)</f>
        <v>170</v>
      </c>
      <c r="J4195" s="2">
        <f>MAX(MIN(Inputs!$B$2, F4195*Inputs!$B$16, (Inputs!$B$14-F4195)/Inputs!$B$15)*Inputs!$B$9, 0)</f>
        <v>0</v>
      </c>
      <c r="K4195" s="2">
        <f>MAX(E4195*Inputs!$B$5 - B4195 - Inputs!$B$8, 0) * H4195</f>
        <v>0</v>
      </c>
      <c r="L4195" s="2">
        <f>IF(B4195 &gt;= D4195*Inputs!$B$10, MAX(B4195 - E4195/Inputs!$B$5 - Inputs!$B$8, 0) * I4195, 0)</f>
        <v>0</v>
      </c>
      <c r="M4195" s="2">
        <f t="shared" si="782"/>
        <v>0</v>
      </c>
      <c r="N4195" s="3" t="str">
        <f t="shared" si="783"/>
        <v>Idle</v>
      </c>
      <c r="O4195" s="3" t="str">
        <f t="shared" si="791"/>
        <v>Idle</v>
      </c>
      <c r="P4195" s="2">
        <f t="shared" si="784"/>
        <v>0</v>
      </c>
      <c r="Q4195" s="2">
        <f t="shared" si="785"/>
        <v>0</v>
      </c>
      <c r="R4195" s="2">
        <f t="shared" si="786"/>
        <v>0</v>
      </c>
      <c r="S4195" s="2">
        <f t="shared" si="787"/>
        <v>0</v>
      </c>
      <c r="T4195" s="2">
        <f t="shared" si="788"/>
        <v>0</v>
      </c>
      <c r="U4195" s="2">
        <f>IF(O4195="Reg", R4195 * Inputs!$B$7, 0)</f>
        <v>0</v>
      </c>
      <c r="V4195" s="2">
        <f>MAX(F4195 + P4195*Inputs!$B$15 - (Q4195/Inputs!$B$16) - U4195, 0)</f>
        <v>340</v>
      </c>
    </row>
    <row r="4196" spans="1:22" x14ac:dyDescent="0.3">
      <c r="A4196" s="1">
        <v>46197.75</v>
      </c>
      <c r="B4196" s="2">
        <v>95.157372196397802</v>
      </c>
      <c r="C4196" s="2">
        <v>5.911979236029012</v>
      </c>
      <c r="D4196" s="2">
        <f t="shared" si="780"/>
        <v>43.92108634530485</v>
      </c>
      <c r="E4196" s="2">
        <f t="shared" si="781"/>
        <v>73.159341630816797</v>
      </c>
      <c r="F4196" s="2">
        <f t="shared" si="789"/>
        <v>340</v>
      </c>
      <c r="G4196" s="2">
        <f t="shared" si="790"/>
        <v>170</v>
      </c>
      <c r="H4196" s="2">
        <f>MIN(Inputs!$B$2, (Inputs!$B$14 - F4196)/Inputs!$B$15)</f>
        <v>0</v>
      </c>
      <c r="I4196" s="2">
        <f>MAX(MIN(Inputs!$B$2, F4196*Inputs!$B$16, Inputs!$B$14*Inputs!$B$4 - G4196), 0)</f>
        <v>170</v>
      </c>
      <c r="J4196" s="2">
        <f>MAX(MIN(Inputs!$B$2, F4196*Inputs!$B$16, (Inputs!$B$14-F4196)/Inputs!$B$15)*Inputs!$B$9, 0)</f>
        <v>0</v>
      </c>
      <c r="K4196" s="2">
        <f>MAX(E4196*Inputs!$B$5 - B4196 - Inputs!$B$8, 0) * H4196</f>
        <v>0</v>
      </c>
      <c r="L4196" s="2">
        <f>IF(B4196 &gt;= D4196*Inputs!$B$10, MAX(B4196 - E4196/Inputs!$B$5 - Inputs!$B$8, 0) * I4196, 0)</f>
        <v>0</v>
      </c>
      <c r="M4196" s="2">
        <f t="shared" si="782"/>
        <v>0</v>
      </c>
      <c r="N4196" s="3" t="str">
        <f t="shared" si="783"/>
        <v>Idle</v>
      </c>
      <c r="O4196" s="3" t="str">
        <f t="shared" si="791"/>
        <v>Idle</v>
      </c>
      <c r="P4196" s="2">
        <f t="shared" si="784"/>
        <v>0</v>
      </c>
      <c r="Q4196" s="2">
        <f t="shared" si="785"/>
        <v>0</v>
      </c>
      <c r="R4196" s="2">
        <f t="shared" si="786"/>
        <v>0</v>
      </c>
      <c r="S4196" s="2">
        <f t="shared" si="787"/>
        <v>0</v>
      </c>
      <c r="T4196" s="2">
        <f t="shared" si="788"/>
        <v>0</v>
      </c>
      <c r="U4196" s="2">
        <f>IF(O4196="Reg", R4196 * Inputs!$B$7, 0)</f>
        <v>0</v>
      </c>
      <c r="V4196" s="2">
        <f>MAX(F4196 + P4196*Inputs!$B$15 - (Q4196/Inputs!$B$16) - U4196, 0)</f>
        <v>340</v>
      </c>
    </row>
    <row r="4197" spans="1:22" x14ac:dyDescent="0.3">
      <c r="A4197" s="1">
        <v>46197.791666666657</v>
      </c>
      <c r="B4197" s="2">
        <v>80.748272957974521</v>
      </c>
      <c r="C4197" s="2">
        <v>31.86619749765218</v>
      </c>
      <c r="D4197" s="2">
        <f t="shared" si="780"/>
        <v>43.92108634530485</v>
      </c>
      <c r="E4197" s="2">
        <f t="shared" si="781"/>
        <v>61.176787362351085</v>
      </c>
      <c r="F4197" s="2">
        <f t="shared" si="789"/>
        <v>340</v>
      </c>
      <c r="G4197" s="2">
        <f t="shared" si="790"/>
        <v>170</v>
      </c>
      <c r="H4197" s="2">
        <f>MIN(Inputs!$B$2, (Inputs!$B$14 - F4197)/Inputs!$B$15)</f>
        <v>0</v>
      </c>
      <c r="I4197" s="2">
        <f>MAX(MIN(Inputs!$B$2, F4197*Inputs!$B$16, Inputs!$B$14*Inputs!$B$4 - G4197), 0)</f>
        <v>170</v>
      </c>
      <c r="J4197" s="2">
        <f>MAX(MIN(Inputs!$B$2, F4197*Inputs!$B$16, (Inputs!$B$14-F4197)/Inputs!$B$15)*Inputs!$B$9, 0)</f>
        <v>0</v>
      </c>
      <c r="K4197" s="2">
        <f>MAX(E4197*Inputs!$B$5 - B4197 - Inputs!$B$8, 0) * H4197</f>
        <v>0</v>
      </c>
      <c r="L4197" s="2">
        <f>IF(B4197 &gt;= D4197*Inputs!$B$10, MAX(B4197 - E4197/Inputs!$B$5 - Inputs!$B$8, 0) * I4197, 0)</f>
        <v>0</v>
      </c>
      <c r="M4197" s="2">
        <f t="shared" si="782"/>
        <v>0</v>
      </c>
      <c r="N4197" s="3" t="str">
        <f t="shared" si="783"/>
        <v>Idle</v>
      </c>
      <c r="O4197" s="3" t="str">
        <f t="shared" si="791"/>
        <v>Idle</v>
      </c>
      <c r="P4197" s="2">
        <f t="shared" si="784"/>
        <v>0</v>
      </c>
      <c r="Q4197" s="2">
        <f t="shared" si="785"/>
        <v>0</v>
      </c>
      <c r="R4197" s="2">
        <f t="shared" si="786"/>
        <v>0</v>
      </c>
      <c r="S4197" s="2">
        <f t="shared" si="787"/>
        <v>0</v>
      </c>
      <c r="T4197" s="2">
        <f t="shared" si="788"/>
        <v>0</v>
      </c>
      <c r="U4197" s="2">
        <f>IF(O4197="Reg", R4197 * Inputs!$B$7, 0)</f>
        <v>0</v>
      </c>
      <c r="V4197" s="2">
        <f>MAX(F4197 + P4197*Inputs!$B$15 - (Q4197/Inputs!$B$16) - U4197, 0)</f>
        <v>340</v>
      </c>
    </row>
    <row r="4198" spans="1:22" x14ac:dyDescent="0.3">
      <c r="A4198" s="1">
        <v>46197.833333333343</v>
      </c>
      <c r="B4198" s="2">
        <v>77.1891551584241</v>
      </c>
      <c r="C4198" s="2">
        <v>13.766011357631751</v>
      </c>
      <c r="D4198" s="2">
        <f t="shared" si="780"/>
        <v>43.92108634530485</v>
      </c>
      <c r="E4198" s="2">
        <f t="shared" si="781"/>
        <v>49.269966843688174</v>
      </c>
      <c r="F4198" s="2">
        <f t="shared" si="789"/>
        <v>340</v>
      </c>
      <c r="G4198" s="2">
        <f t="shared" si="790"/>
        <v>170</v>
      </c>
      <c r="H4198" s="2">
        <f>MIN(Inputs!$B$2, (Inputs!$B$14 - F4198)/Inputs!$B$15)</f>
        <v>0</v>
      </c>
      <c r="I4198" s="2">
        <f>MAX(MIN(Inputs!$B$2, F4198*Inputs!$B$16, Inputs!$B$14*Inputs!$B$4 - G4198), 0)</f>
        <v>170</v>
      </c>
      <c r="J4198" s="2">
        <f>MAX(MIN(Inputs!$B$2, F4198*Inputs!$B$16, (Inputs!$B$14-F4198)/Inputs!$B$15)*Inputs!$B$9, 0)</f>
        <v>0</v>
      </c>
      <c r="K4198" s="2">
        <f>MAX(E4198*Inputs!$B$5 - B4198 - Inputs!$B$8, 0) * H4198</f>
        <v>0</v>
      </c>
      <c r="L4198" s="2">
        <f>IF(B4198 &gt;= D4198*Inputs!$B$10, MAX(B4198 - E4198/Inputs!$B$5 - Inputs!$B$8, 0) * I4198, 0)</f>
        <v>204.09460031051771</v>
      </c>
      <c r="M4198" s="2">
        <f t="shared" si="782"/>
        <v>0</v>
      </c>
      <c r="N4198" s="3" t="str">
        <f t="shared" si="783"/>
        <v>Discharge</v>
      </c>
      <c r="O4198" s="3" t="str">
        <f t="shared" si="791"/>
        <v>Discharge</v>
      </c>
      <c r="P4198" s="2">
        <f t="shared" si="784"/>
        <v>0</v>
      </c>
      <c r="Q4198" s="2">
        <f t="shared" si="785"/>
        <v>170</v>
      </c>
      <c r="R4198" s="2">
        <f t="shared" si="786"/>
        <v>0</v>
      </c>
      <c r="S4198" s="2">
        <f t="shared" si="787"/>
        <v>13122.156376932096</v>
      </c>
      <c r="T4198" s="2">
        <f t="shared" si="788"/>
        <v>0</v>
      </c>
      <c r="U4198" s="2">
        <f>IF(O4198="Reg", R4198 * Inputs!$B$7, 0)</f>
        <v>0</v>
      </c>
      <c r="V4198" s="2">
        <f>MAX(F4198 + P4198*Inputs!$B$15 - (Q4198/Inputs!$B$16) - U4198, 0)</f>
        <v>170</v>
      </c>
    </row>
    <row r="4199" spans="1:22" x14ac:dyDescent="0.3">
      <c r="A4199" s="1">
        <v>46197.875</v>
      </c>
      <c r="B4199" s="2">
        <v>78.965724303193952</v>
      </c>
      <c r="C4199" s="2">
        <v>10.58392702527653</v>
      </c>
      <c r="D4199" s="2">
        <f t="shared" si="780"/>
        <v>43.92108634530485</v>
      </c>
      <c r="E4199" s="2">
        <f t="shared" si="781"/>
        <v>36.405107650617495</v>
      </c>
      <c r="F4199" s="2">
        <f t="shared" si="789"/>
        <v>170</v>
      </c>
      <c r="G4199" s="2">
        <f t="shared" si="790"/>
        <v>340</v>
      </c>
      <c r="H4199" s="2">
        <f>MIN(Inputs!$B$2, (Inputs!$B$14 - F4199)/Inputs!$B$15)</f>
        <v>170</v>
      </c>
      <c r="I4199" s="2">
        <f>MAX(MIN(Inputs!$B$2, F4199*Inputs!$B$16, Inputs!$B$14*Inputs!$B$4 - G4199), 0)</f>
        <v>0</v>
      </c>
      <c r="J4199" s="2">
        <f>MAX(MIN(Inputs!$B$2, F4199*Inputs!$B$16, (Inputs!$B$14-F4199)/Inputs!$B$15)*Inputs!$B$9, 0)</f>
        <v>136</v>
      </c>
      <c r="K4199" s="2">
        <f>MAX(E4199*Inputs!$B$5 - B4199 - Inputs!$B$8, 0) * H4199</f>
        <v>0</v>
      </c>
      <c r="L4199" s="2">
        <f>IF(B4199 &gt;= D4199*Inputs!$B$10, MAX(B4199 - E4199/Inputs!$B$5 - Inputs!$B$8, 0) * I4199, 0)</f>
        <v>0</v>
      </c>
      <c r="M4199" s="2">
        <f t="shared" si="782"/>
        <v>1439.4140754376081</v>
      </c>
      <c r="N4199" s="3" t="str">
        <f t="shared" si="783"/>
        <v>Reg</v>
      </c>
      <c r="O4199" s="3" t="str">
        <f t="shared" si="791"/>
        <v>Discharge</v>
      </c>
      <c r="P4199" s="2">
        <f t="shared" si="784"/>
        <v>0</v>
      </c>
      <c r="Q4199" s="2">
        <f t="shared" si="785"/>
        <v>0</v>
      </c>
      <c r="R4199" s="2">
        <f t="shared" si="786"/>
        <v>0</v>
      </c>
      <c r="S4199" s="2">
        <f t="shared" si="787"/>
        <v>0</v>
      </c>
      <c r="T4199" s="2">
        <f t="shared" si="788"/>
        <v>0</v>
      </c>
      <c r="U4199" s="2">
        <f>IF(O4199="Reg", R4199 * Inputs!$B$7, 0)</f>
        <v>0</v>
      </c>
      <c r="V4199" s="2">
        <f>MAX(F4199 + P4199*Inputs!$B$15 - (Q4199/Inputs!$B$16) - U4199, 0)</f>
        <v>170</v>
      </c>
    </row>
    <row r="4200" spans="1:22" x14ac:dyDescent="0.3">
      <c r="A4200" s="1">
        <v>46197.916666666657</v>
      </c>
      <c r="B4200" s="2">
        <v>60.938812502756363</v>
      </c>
      <c r="C4200" s="2">
        <v>4.7360036181836076</v>
      </c>
      <c r="D4200" s="2">
        <f t="shared" si="780"/>
        <v>43.92108634530485</v>
      </c>
      <c r="E4200" s="2">
        <f t="shared" si="781"/>
        <v>23.24415360008517</v>
      </c>
      <c r="F4200" s="2">
        <f t="shared" si="789"/>
        <v>170</v>
      </c>
      <c r="G4200" s="2">
        <f t="shared" si="790"/>
        <v>340</v>
      </c>
      <c r="H4200" s="2">
        <f>MIN(Inputs!$B$2, (Inputs!$B$14 - F4200)/Inputs!$B$15)</f>
        <v>170</v>
      </c>
      <c r="I4200" s="2">
        <f>MAX(MIN(Inputs!$B$2, F4200*Inputs!$B$16, Inputs!$B$14*Inputs!$B$4 - G4200), 0)</f>
        <v>0</v>
      </c>
      <c r="J4200" s="2">
        <f>MAX(MIN(Inputs!$B$2, F4200*Inputs!$B$16, (Inputs!$B$14-F4200)/Inputs!$B$15)*Inputs!$B$9, 0)</f>
        <v>136</v>
      </c>
      <c r="K4200" s="2">
        <f>MAX(E4200*Inputs!$B$5 - B4200 - Inputs!$B$8, 0) * H4200</f>
        <v>0</v>
      </c>
      <c r="L4200" s="2">
        <f>IF(B4200 &gt;= D4200*Inputs!$B$10, MAX(B4200 - E4200/Inputs!$B$5 - Inputs!$B$8, 0) * I4200, 0)</f>
        <v>0</v>
      </c>
      <c r="M4200" s="2">
        <f t="shared" si="782"/>
        <v>644.09649207297059</v>
      </c>
      <c r="N4200" s="3" t="str">
        <f t="shared" si="783"/>
        <v>Reg</v>
      </c>
      <c r="O4200" s="3" t="str">
        <f t="shared" si="791"/>
        <v>Reg</v>
      </c>
      <c r="P4200" s="2">
        <f t="shared" si="784"/>
        <v>0</v>
      </c>
      <c r="Q4200" s="2">
        <f t="shared" si="785"/>
        <v>0</v>
      </c>
      <c r="R4200" s="2">
        <f t="shared" si="786"/>
        <v>136</v>
      </c>
      <c r="S4200" s="2">
        <f t="shared" si="787"/>
        <v>0</v>
      </c>
      <c r="T4200" s="2">
        <f t="shared" si="788"/>
        <v>644.09649207297059</v>
      </c>
      <c r="U4200" s="2">
        <f>IF(O4200="Reg", R4200 * Inputs!$B$7, 0)</f>
        <v>2.72</v>
      </c>
      <c r="V4200" s="2">
        <f>MAX(F4200 + P4200*Inputs!$B$15 - (Q4200/Inputs!$B$16) - U4200, 0)</f>
        <v>167.28</v>
      </c>
    </row>
    <row r="4201" spans="1:22" x14ac:dyDescent="0.3">
      <c r="A4201" s="1">
        <v>46197.958333333343</v>
      </c>
      <c r="B4201" s="2">
        <v>45.956712666154047</v>
      </c>
      <c r="C4201" s="2">
        <v>2.2866529463184819</v>
      </c>
      <c r="D4201" s="2">
        <f t="shared" si="780"/>
        <v>43.92108634530485</v>
      </c>
      <c r="E4201" s="2">
        <f t="shared" si="781"/>
        <v>13.087684849625774</v>
      </c>
      <c r="F4201" s="2">
        <f t="shared" si="789"/>
        <v>167.28</v>
      </c>
      <c r="G4201" s="2">
        <f t="shared" si="790"/>
        <v>340</v>
      </c>
      <c r="H4201" s="2">
        <f>MIN(Inputs!$B$2, (Inputs!$B$14 - F4201)/Inputs!$B$15)</f>
        <v>170</v>
      </c>
      <c r="I4201" s="2">
        <f>MAX(MIN(Inputs!$B$2, F4201*Inputs!$B$16, Inputs!$B$14*Inputs!$B$4 - G4201), 0)</f>
        <v>0</v>
      </c>
      <c r="J4201" s="2">
        <f>MAX(MIN(Inputs!$B$2, F4201*Inputs!$B$16, (Inputs!$B$14-F4201)/Inputs!$B$15)*Inputs!$B$9, 0)</f>
        <v>133.82400000000001</v>
      </c>
      <c r="K4201" s="2">
        <f>MAX(E4201*Inputs!$B$5 - B4201 - Inputs!$B$8, 0) * H4201</f>
        <v>0</v>
      </c>
      <c r="L4201" s="2">
        <f>IF(B4201 &gt;= D4201*Inputs!$B$10, MAX(B4201 - E4201/Inputs!$B$5 - Inputs!$B$8, 0) * I4201, 0)</f>
        <v>0</v>
      </c>
      <c r="M4201" s="2">
        <f t="shared" si="782"/>
        <v>306.00904388812455</v>
      </c>
      <c r="N4201" s="3" t="str">
        <f t="shared" si="783"/>
        <v>Reg</v>
      </c>
      <c r="O4201" s="3" t="str">
        <f t="shared" si="791"/>
        <v>Reg</v>
      </c>
      <c r="P4201" s="2">
        <f t="shared" si="784"/>
        <v>0</v>
      </c>
      <c r="Q4201" s="2">
        <f t="shared" si="785"/>
        <v>0</v>
      </c>
      <c r="R4201" s="2">
        <f t="shared" si="786"/>
        <v>133.82400000000001</v>
      </c>
      <c r="S4201" s="2">
        <f t="shared" si="787"/>
        <v>0</v>
      </c>
      <c r="T4201" s="2">
        <f t="shared" si="788"/>
        <v>306.00904388812455</v>
      </c>
      <c r="U4201" s="2">
        <f>IF(O4201="Reg", R4201 * Inputs!$B$7, 0)</f>
        <v>2.6764800000000002</v>
      </c>
      <c r="V4201" s="2">
        <f>MAX(F4201 + P4201*Inputs!$B$15 - (Q4201/Inputs!$B$16) - U4201, 0)</f>
        <v>164.60352</v>
      </c>
    </row>
    <row r="4202" spans="1:22" x14ac:dyDescent="0.3">
      <c r="A4202" s="1">
        <v>46198</v>
      </c>
      <c r="B4202" s="2">
        <v>23.2620465856035</v>
      </c>
      <c r="C4202" s="2">
        <v>12.91380116887424</v>
      </c>
      <c r="D4202" s="2">
        <f t="shared" si="780"/>
        <v>35.543375419353545</v>
      </c>
      <c r="E4202" s="2">
        <f t="shared" si="781"/>
        <v>5.4282327386000988</v>
      </c>
      <c r="F4202" s="2">
        <f t="shared" si="789"/>
        <v>164.60352</v>
      </c>
      <c r="G4202" s="2">
        <f t="shared" si="790"/>
        <v>0</v>
      </c>
      <c r="H4202" s="2">
        <f>MIN(Inputs!$B$2, (Inputs!$B$14 - F4202)/Inputs!$B$15)</f>
        <v>170</v>
      </c>
      <c r="I4202" s="2">
        <f>MAX(MIN(Inputs!$B$2, F4202*Inputs!$B$16, Inputs!$B$14*Inputs!$B$4 - G4202), 0)</f>
        <v>164.60352</v>
      </c>
      <c r="J4202" s="2">
        <f>MAX(MIN(Inputs!$B$2, F4202*Inputs!$B$16, (Inputs!$B$14-F4202)/Inputs!$B$15)*Inputs!$B$9, 0)</f>
        <v>131.682816</v>
      </c>
      <c r="K4202" s="2">
        <f>MAX(E4202*Inputs!$B$5 - B4202 - Inputs!$B$8, 0) * H4202</f>
        <v>0</v>
      </c>
      <c r="L4202" s="2">
        <f>IF(B4202 &gt;= D4202*Inputs!$B$10, MAX(B4202 - E4202/Inputs!$B$5 - Inputs!$B$8, 0) * I4202, 0)</f>
        <v>0</v>
      </c>
      <c r="M4202" s="2">
        <f t="shared" si="782"/>
        <v>1700.5257031814515</v>
      </c>
      <c r="N4202" s="3" t="str">
        <f t="shared" si="783"/>
        <v>Reg</v>
      </c>
      <c r="O4202" s="3" t="str">
        <f t="shared" si="791"/>
        <v>Reg</v>
      </c>
      <c r="P4202" s="2">
        <f t="shared" si="784"/>
        <v>0</v>
      </c>
      <c r="Q4202" s="2">
        <f t="shared" si="785"/>
        <v>0</v>
      </c>
      <c r="R4202" s="2">
        <f t="shared" si="786"/>
        <v>131.682816</v>
      </c>
      <c r="S4202" s="2">
        <f t="shared" si="787"/>
        <v>0</v>
      </c>
      <c r="T4202" s="2">
        <f t="shared" si="788"/>
        <v>1700.5257031814515</v>
      </c>
      <c r="U4202" s="2">
        <f>IF(O4202="Reg", R4202 * Inputs!$B$7, 0)</f>
        <v>2.6336563200000001</v>
      </c>
      <c r="V4202" s="2">
        <f>MAX(F4202 + P4202*Inputs!$B$15 - (Q4202/Inputs!$B$16) - U4202, 0)</f>
        <v>161.96986368</v>
      </c>
    </row>
    <row r="4203" spans="1:22" x14ac:dyDescent="0.3">
      <c r="A4203" s="1">
        <v>46198.041666666657</v>
      </c>
      <c r="B4203" s="2">
        <v>9.3073498459970931</v>
      </c>
      <c r="C4203" s="2">
        <v>9.3115051330714209</v>
      </c>
      <c r="D4203" s="2">
        <f t="shared" si="780"/>
        <v>35.543375419353545</v>
      </c>
      <c r="E4203" s="2">
        <f t="shared" si="781"/>
        <v>1.5512249743328488</v>
      </c>
      <c r="F4203" s="2">
        <f t="shared" si="789"/>
        <v>161.96986368</v>
      </c>
      <c r="G4203" s="2">
        <f t="shared" si="790"/>
        <v>0</v>
      </c>
      <c r="H4203" s="2">
        <f>MIN(Inputs!$B$2, (Inputs!$B$14 - F4203)/Inputs!$B$15)</f>
        <v>170</v>
      </c>
      <c r="I4203" s="2">
        <f>MAX(MIN(Inputs!$B$2, F4203*Inputs!$B$16, Inputs!$B$14*Inputs!$B$4 - G4203), 0)</f>
        <v>161.96986368</v>
      </c>
      <c r="J4203" s="2">
        <f>MAX(MIN(Inputs!$B$2, F4203*Inputs!$B$16, (Inputs!$B$14-F4203)/Inputs!$B$15)*Inputs!$B$9, 0)</f>
        <v>129.57589094400001</v>
      </c>
      <c r="K4203" s="2">
        <f>MAX(E4203*Inputs!$B$5 - B4203 - Inputs!$B$8, 0) * H4203</f>
        <v>0</v>
      </c>
      <c r="L4203" s="2">
        <f>IF(B4203 &gt;= D4203*Inputs!$B$10, MAX(B4203 - E4203/Inputs!$B$5 - Inputs!$B$8, 0) * I4203, 0)</f>
        <v>0</v>
      </c>
      <c r="M4203" s="2">
        <f t="shared" si="782"/>
        <v>1206.5465736473586</v>
      </c>
      <c r="N4203" s="3" t="str">
        <f t="shared" si="783"/>
        <v>Reg</v>
      </c>
      <c r="O4203" s="3" t="str">
        <f t="shared" si="791"/>
        <v>Reg</v>
      </c>
      <c r="P4203" s="2">
        <f t="shared" si="784"/>
        <v>0</v>
      </c>
      <c r="Q4203" s="2">
        <f t="shared" si="785"/>
        <v>0</v>
      </c>
      <c r="R4203" s="2">
        <f t="shared" si="786"/>
        <v>129.57589094400001</v>
      </c>
      <c r="S4203" s="2">
        <f t="shared" si="787"/>
        <v>0</v>
      </c>
      <c r="T4203" s="2">
        <f t="shared" si="788"/>
        <v>1206.5465736473586</v>
      </c>
      <c r="U4203" s="2">
        <f>IF(O4203="Reg", R4203 * Inputs!$B$7, 0)</f>
        <v>2.5915178188800003</v>
      </c>
      <c r="V4203" s="2">
        <f>MAX(F4203 + P4203*Inputs!$B$15 - (Q4203/Inputs!$B$16) - U4203, 0)</f>
        <v>159.37834586112001</v>
      </c>
    </row>
    <row r="4204" spans="1:22" x14ac:dyDescent="0.3">
      <c r="A4204" s="1">
        <v>46198.083333333343</v>
      </c>
      <c r="B4204" s="2">
        <v>0</v>
      </c>
      <c r="C4204" s="2">
        <v>3.4568051636572958</v>
      </c>
      <c r="D4204" s="2">
        <f t="shared" si="780"/>
        <v>35.543375419353545</v>
      </c>
      <c r="E4204" s="2">
        <f t="shared" si="781"/>
        <v>0</v>
      </c>
      <c r="F4204" s="2">
        <f t="shared" si="789"/>
        <v>159.37834586112001</v>
      </c>
      <c r="G4204" s="2">
        <f t="shared" si="790"/>
        <v>0</v>
      </c>
      <c r="H4204" s="2">
        <f>MIN(Inputs!$B$2, (Inputs!$B$14 - F4204)/Inputs!$B$15)</f>
        <v>170</v>
      </c>
      <c r="I4204" s="2">
        <f>MAX(MIN(Inputs!$B$2, F4204*Inputs!$B$16, Inputs!$B$14*Inputs!$B$4 - G4204), 0)</f>
        <v>159.37834586112001</v>
      </c>
      <c r="J4204" s="2">
        <f>MAX(MIN(Inputs!$B$2, F4204*Inputs!$B$16, (Inputs!$B$14-F4204)/Inputs!$B$15)*Inputs!$B$9, 0)</f>
        <v>127.50267668889602</v>
      </c>
      <c r="K4204" s="2">
        <f>MAX(E4204*Inputs!$B$5 - B4204 - Inputs!$B$8, 0) * H4204</f>
        <v>0</v>
      </c>
      <c r="L4204" s="2">
        <f>IF(B4204 &gt;= D4204*Inputs!$B$10, MAX(B4204 - E4204/Inputs!$B$5 - Inputs!$B$8, 0) * I4204, 0)</f>
        <v>0</v>
      </c>
      <c r="M4204" s="2">
        <f t="shared" si="782"/>
        <v>440.75191115830245</v>
      </c>
      <c r="N4204" s="3" t="str">
        <f t="shared" si="783"/>
        <v>Reg</v>
      </c>
      <c r="O4204" s="3" t="str">
        <f t="shared" si="791"/>
        <v>Reg</v>
      </c>
      <c r="P4204" s="2">
        <f t="shared" si="784"/>
        <v>0</v>
      </c>
      <c r="Q4204" s="2">
        <f t="shared" si="785"/>
        <v>0</v>
      </c>
      <c r="R4204" s="2">
        <f t="shared" si="786"/>
        <v>127.50267668889602</v>
      </c>
      <c r="S4204" s="2">
        <f t="shared" si="787"/>
        <v>0</v>
      </c>
      <c r="T4204" s="2">
        <f t="shared" si="788"/>
        <v>440.75191115830245</v>
      </c>
      <c r="U4204" s="2">
        <f>IF(O4204="Reg", R4204 * Inputs!$B$7, 0)</f>
        <v>2.5500535337779202</v>
      </c>
      <c r="V4204" s="2">
        <f>MAX(F4204 + P4204*Inputs!$B$15 - (Q4204/Inputs!$B$16) - U4204, 0)</f>
        <v>156.8282923273421</v>
      </c>
    </row>
    <row r="4205" spans="1:22" x14ac:dyDescent="0.3">
      <c r="A4205" s="1">
        <v>46198.125</v>
      </c>
      <c r="B4205" s="2">
        <v>0</v>
      </c>
      <c r="C4205" s="2">
        <v>3.3948019152582081</v>
      </c>
      <c r="D4205" s="2">
        <f t="shared" si="780"/>
        <v>35.543375419353545</v>
      </c>
      <c r="E4205" s="2">
        <f t="shared" si="781"/>
        <v>0</v>
      </c>
      <c r="F4205" s="2">
        <f t="shared" si="789"/>
        <v>156.8282923273421</v>
      </c>
      <c r="G4205" s="2">
        <f t="shared" si="790"/>
        <v>0</v>
      </c>
      <c r="H4205" s="2">
        <f>MIN(Inputs!$B$2, (Inputs!$B$14 - F4205)/Inputs!$B$15)</f>
        <v>170</v>
      </c>
      <c r="I4205" s="2">
        <f>MAX(MIN(Inputs!$B$2, F4205*Inputs!$B$16, Inputs!$B$14*Inputs!$B$4 - G4205), 0)</f>
        <v>156.8282923273421</v>
      </c>
      <c r="J4205" s="2">
        <f>MAX(MIN(Inputs!$B$2, F4205*Inputs!$B$16, (Inputs!$B$14-F4205)/Inputs!$B$15)*Inputs!$B$9, 0)</f>
        <v>125.46263386187368</v>
      </c>
      <c r="K4205" s="2">
        <f>MAX(E4205*Inputs!$B$5 - B4205 - Inputs!$B$8, 0) * H4205</f>
        <v>0</v>
      </c>
      <c r="L4205" s="2">
        <f>IF(B4205 &gt;= D4205*Inputs!$B$10, MAX(B4205 - E4205/Inputs!$B$5 - Inputs!$B$8, 0) * I4205, 0)</f>
        <v>0</v>
      </c>
      <c r="M4205" s="2">
        <f t="shared" si="782"/>
        <v>425.92078972762812</v>
      </c>
      <c r="N4205" s="3" t="str">
        <f t="shared" si="783"/>
        <v>Reg</v>
      </c>
      <c r="O4205" s="3" t="str">
        <f t="shared" si="791"/>
        <v>Reg</v>
      </c>
      <c r="P4205" s="2">
        <f t="shared" si="784"/>
        <v>0</v>
      </c>
      <c r="Q4205" s="2">
        <f t="shared" si="785"/>
        <v>0</v>
      </c>
      <c r="R4205" s="2">
        <f t="shared" si="786"/>
        <v>125.46263386187368</v>
      </c>
      <c r="S4205" s="2">
        <f t="shared" si="787"/>
        <v>0</v>
      </c>
      <c r="T4205" s="2">
        <f t="shared" si="788"/>
        <v>425.92078972762812</v>
      </c>
      <c r="U4205" s="2">
        <f>IF(O4205="Reg", R4205 * Inputs!$B$7, 0)</f>
        <v>2.5092526772374737</v>
      </c>
      <c r="V4205" s="2">
        <f>MAX(F4205 + P4205*Inputs!$B$15 - (Q4205/Inputs!$B$16) - U4205, 0)</f>
        <v>154.31903965010463</v>
      </c>
    </row>
    <row r="4206" spans="1:22" x14ac:dyDescent="0.3">
      <c r="A4206" s="1">
        <v>46198.166666666657</v>
      </c>
      <c r="B4206" s="2">
        <v>0</v>
      </c>
      <c r="C4206" s="2">
        <v>9.1324316014151865</v>
      </c>
      <c r="D4206" s="2">
        <f t="shared" si="780"/>
        <v>35.543375419353545</v>
      </c>
      <c r="E4206" s="2">
        <f t="shared" si="781"/>
        <v>0</v>
      </c>
      <c r="F4206" s="2">
        <f t="shared" si="789"/>
        <v>154.31903965010463</v>
      </c>
      <c r="G4206" s="2">
        <f t="shared" si="790"/>
        <v>0</v>
      </c>
      <c r="H4206" s="2">
        <f>MIN(Inputs!$B$2, (Inputs!$B$14 - F4206)/Inputs!$B$15)</f>
        <v>170</v>
      </c>
      <c r="I4206" s="2">
        <f>MAX(MIN(Inputs!$B$2, F4206*Inputs!$B$16, Inputs!$B$14*Inputs!$B$4 - G4206), 0)</f>
        <v>154.31903965010463</v>
      </c>
      <c r="J4206" s="2">
        <f>MAX(MIN(Inputs!$B$2, F4206*Inputs!$B$16, (Inputs!$B$14-F4206)/Inputs!$B$15)*Inputs!$B$9, 0)</f>
        <v>123.4552317200837</v>
      </c>
      <c r="K4206" s="2">
        <f>MAX(E4206*Inputs!$B$5 - B4206 - Inputs!$B$8, 0) * H4206</f>
        <v>0</v>
      </c>
      <c r="L4206" s="2">
        <f>IF(B4206 &gt;= D4206*Inputs!$B$10, MAX(B4206 - E4206/Inputs!$B$5 - Inputs!$B$8, 0) * I4206, 0)</f>
        <v>0</v>
      </c>
      <c r="M4206" s="2">
        <f t="shared" si="782"/>
        <v>1127.446459520527</v>
      </c>
      <c r="N4206" s="3" t="str">
        <f t="shared" si="783"/>
        <v>Reg</v>
      </c>
      <c r="O4206" s="3" t="str">
        <f t="shared" si="791"/>
        <v>Reg</v>
      </c>
      <c r="P4206" s="2">
        <f t="shared" si="784"/>
        <v>0</v>
      </c>
      <c r="Q4206" s="2">
        <f t="shared" si="785"/>
        <v>0</v>
      </c>
      <c r="R4206" s="2">
        <f t="shared" si="786"/>
        <v>123.4552317200837</v>
      </c>
      <c r="S4206" s="2">
        <f t="shared" si="787"/>
        <v>0</v>
      </c>
      <c r="T4206" s="2">
        <f t="shared" si="788"/>
        <v>1127.446459520527</v>
      </c>
      <c r="U4206" s="2">
        <f>IF(O4206="Reg", R4206 * Inputs!$B$7, 0)</f>
        <v>2.469104634401674</v>
      </c>
      <c r="V4206" s="2">
        <f>MAX(F4206 + P4206*Inputs!$B$15 - (Q4206/Inputs!$B$16) - U4206, 0)</f>
        <v>151.84993501570295</v>
      </c>
    </row>
    <row r="4207" spans="1:22" x14ac:dyDescent="0.3">
      <c r="A4207" s="1">
        <v>46198.208333333343</v>
      </c>
      <c r="B4207" s="2">
        <v>0</v>
      </c>
      <c r="C4207" s="2">
        <v>2.556318433868916</v>
      </c>
      <c r="D4207" s="2">
        <f t="shared" si="780"/>
        <v>35.543375419353545</v>
      </c>
      <c r="E4207" s="2">
        <f t="shared" si="781"/>
        <v>0</v>
      </c>
      <c r="F4207" s="2">
        <f t="shared" si="789"/>
        <v>151.84993501570295</v>
      </c>
      <c r="G4207" s="2">
        <f t="shared" si="790"/>
        <v>0</v>
      </c>
      <c r="H4207" s="2">
        <f>MIN(Inputs!$B$2, (Inputs!$B$14 - F4207)/Inputs!$B$15)</f>
        <v>170</v>
      </c>
      <c r="I4207" s="2">
        <f>MAX(MIN(Inputs!$B$2, F4207*Inputs!$B$16, Inputs!$B$14*Inputs!$B$4 - G4207), 0)</f>
        <v>151.84993501570295</v>
      </c>
      <c r="J4207" s="2">
        <f>MAX(MIN(Inputs!$B$2, F4207*Inputs!$B$16, (Inputs!$B$14-F4207)/Inputs!$B$15)*Inputs!$B$9, 0)</f>
        <v>121.47994801256237</v>
      </c>
      <c r="K4207" s="2">
        <f>MAX(E4207*Inputs!$B$5 - B4207 - Inputs!$B$8, 0) * H4207</f>
        <v>0</v>
      </c>
      <c r="L4207" s="2">
        <f>IF(B4207 &gt;= D4207*Inputs!$B$10, MAX(B4207 - E4207/Inputs!$B$5 - Inputs!$B$8, 0) * I4207, 0)</f>
        <v>0</v>
      </c>
      <c r="M4207" s="2">
        <f t="shared" si="782"/>
        <v>310.54143044995078</v>
      </c>
      <c r="N4207" s="3" t="str">
        <f t="shared" si="783"/>
        <v>Reg</v>
      </c>
      <c r="O4207" s="3" t="str">
        <f t="shared" si="791"/>
        <v>Reg</v>
      </c>
      <c r="P4207" s="2">
        <f t="shared" si="784"/>
        <v>0</v>
      </c>
      <c r="Q4207" s="2">
        <f t="shared" si="785"/>
        <v>0</v>
      </c>
      <c r="R4207" s="2">
        <f t="shared" si="786"/>
        <v>121.47994801256237</v>
      </c>
      <c r="S4207" s="2">
        <f t="shared" si="787"/>
        <v>0</v>
      </c>
      <c r="T4207" s="2">
        <f t="shared" si="788"/>
        <v>310.54143044995078</v>
      </c>
      <c r="U4207" s="2">
        <f>IF(O4207="Reg", R4207 * Inputs!$B$7, 0)</f>
        <v>2.4295989602512473</v>
      </c>
      <c r="V4207" s="2">
        <f>MAX(F4207 + P4207*Inputs!$B$15 - (Q4207/Inputs!$B$16) - U4207, 0)</f>
        <v>149.42033605545171</v>
      </c>
    </row>
    <row r="4208" spans="1:22" x14ac:dyDescent="0.3">
      <c r="A4208" s="1">
        <v>46198.25</v>
      </c>
      <c r="B4208" s="2">
        <v>0</v>
      </c>
      <c r="C4208" s="2">
        <v>5.3080890276177097</v>
      </c>
      <c r="D4208" s="2">
        <f t="shared" si="780"/>
        <v>35.543375419353545</v>
      </c>
      <c r="E4208" s="2">
        <f t="shared" si="781"/>
        <v>1.3506803546389838</v>
      </c>
      <c r="F4208" s="2">
        <f t="shared" si="789"/>
        <v>149.42033605545171</v>
      </c>
      <c r="G4208" s="2">
        <f t="shared" si="790"/>
        <v>0</v>
      </c>
      <c r="H4208" s="2">
        <f>MIN(Inputs!$B$2, (Inputs!$B$14 - F4208)/Inputs!$B$15)</f>
        <v>170</v>
      </c>
      <c r="I4208" s="2">
        <f>MAX(MIN(Inputs!$B$2, F4208*Inputs!$B$16, Inputs!$B$14*Inputs!$B$4 - G4208), 0)</f>
        <v>149.42033605545171</v>
      </c>
      <c r="J4208" s="2">
        <f>MAX(MIN(Inputs!$B$2, F4208*Inputs!$B$16, (Inputs!$B$14-F4208)/Inputs!$B$15)*Inputs!$B$9, 0)</f>
        <v>119.53626884436137</v>
      </c>
      <c r="K4208" s="2">
        <f>MAX(E4208*Inputs!$B$5 - B4208 - Inputs!$B$8, 0) * H4208</f>
        <v>0</v>
      </c>
      <c r="L4208" s="2">
        <f>IF(B4208 &gt;= D4208*Inputs!$B$10, MAX(B4208 - E4208/Inputs!$B$5 - Inputs!$B$8, 0) * I4208, 0)</f>
        <v>0</v>
      </c>
      <c r="M4208" s="2">
        <f t="shared" si="782"/>
        <v>634.50915705511534</v>
      </c>
      <c r="N4208" s="3" t="str">
        <f t="shared" si="783"/>
        <v>Reg</v>
      </c>
      <c r="O4208" s="3" t="str">
        <f t="shared" si="791"/>
        <v>Reg</v>
      </c>
      <c r="P4208" s="2">
        <f t="shared" si="784"/>
        <v>0</v>
      </c>
      <c r="Q4208" s="2">
        <f t="shared" si="785"/>
        <v>0</v>
      </c>
      <c r="R4208" s="2">
        <f t="shared" si="786"/>
        <v>119.53626884436137</v>
      </c>
      <c r="S4208" s="2">
        <f t="shared" si="787"/>
        <v>0</v>
      </c>
      <c r="T4208" s="2">
        <f t="shared" si="788"/>
        <v>634.50915705511534</v>
      </c>
      <c r="U4208" s="2">
        <f>IF(O4208="Reg", R4208 * Inputs!$B$7, 0)</f>
        <v>2.3907253768872274</v>
      </c>
      <c r="V4208" s="2">
        <f>MAX(F4208 + P4208*Inputs!$B$15 - (Q4208/Inputs!$B$16) - U4208, 0)</f>
        <v>147.0296106785645</v>
      </c>
    </row>
    <row r="4209" spans="1:22" x14ac:dyDescent="0.3">
      <c r="A4209" s="1">
        <v>46198.291666666657</v>
      </c>
      <c r="B4209" s="2">
        <v>0</v>
      </c>
      <c r="C4209" s="2">
        <v>6.7875000516112456</v>
      </c>
      <c r="D4209" s="2">
        <f t="shared" si="780"/>
        <v>35.543375419353545</v>
      </c>
      <c r="E4209" s="2">
        <f t="shared" si="781"/>
        <v>6.4604321105787053</v>
      </c>
      <c r="F4209" s="2">
        <f t="shared" si="789"/>
        <v>147.0296106785645</v>
      </c>
      <c r="G4209" s="2">
        <f t="shared" si="790"/>
        <v>0</v>
      </c>
      <c r="H4209" s="2">
        <f>MIN(Inputs!$B$2, (Inputs!$B$14 - F4209)/Inputs!$B$15)</f>
        <v>170</v>
      </c>
      <c r="I4209" s="2">
        <f>MAX(MIN(Inputs!$B$2, F4209*Inputs!$B$16, Inputs!$B$14*Inputs!$B$4 - G4209), 0)</f>
        <v>147.0296106785645</v>
      </c>
      <c r="J4209" s="2">
        <f>MAX(MIN(Inputs!$B$2, F4209*Inputs!$B$16, (Inputs!$B$14-F4209)/Inputs!$B$15)*Inputs!$B$9, 0)</f>
        <v>117.6236885428516</v>
      </c>
      <c r="K4209" s="2">
        <f>MAX(E4209*Inputs!$B$5 - B4209 - Inputs!$B$8, 0) * H4209</f>
        <v>0</v>
      </c>
      <c r="L4209" s="2">
        <f>IF(B4209 &gt;= D4209*Inputs!$B$10, MAX(B4209 - E4209/Inputs!$B$5 - Inputs!$B$8, 0) * I4209, 0)</f>
        <v>0</v>
      </c>
      <c r="M4209" s="2">
        <f t="shared" si="782"/>
        <v>798.37079205531029</v>
      </c>
      <c r="N4209" s="3" t="str">
        <f t="shared" si="783"/>
        <v>Reg</v>
      </c>
      <c r="O4209" s="3" t="str">
        <f t="shared" si="791"/>
        <v>Reg</v>
      </c>
      <c r="P4209" s="2">
        <f t="shared" si="784"/>
        <v>0</v>
      </c>
      <c r="Q4209" s="2">
        <f t="shared" si="785"/>
        <v>0</v>
      </c>
      <c r="R4209" s="2">
        <f t="shared" si="786"/>
        <v>117.6236885428516</v>
      </c>
      <c r="S4209" s="2">
        <f t="shared" si="787"/>
        <v>0</v>
      </c>
      <c r="T4209" s="2">
        <f t="shared" si="788"/>
        <v>798.37079205531029</v>
      </c>
      <c r="U4209" s="2">
        <f>IF(O4209="Reg", R4209 * Inputs!$B$7, 0)</f>
        <v>2.3524737708570318</v>
      </c>
      <c r="V4209" s="2">
        <f>MAX(F4209 + P4209*Inputs!$B$15 - (Q4209/Inputs!$B$16) - U4209, 0)</f>
        <v>144.67713690770745</v>
      </c>
    </row>
    <row r="4210" spans="1:22" x14ac:dyDescent="0.3">
      <c r="A4210" s="1">
        <v>46198.333333333343</v>
      </c>
      <c r="B4210" s="2">
        <v>0</v>
      </c>
      <c r="C4210" s="2">
        <v>11.900263191160359</v>
      </c>
      <c r="D4210" s="2">
        <f t="shared" si="780"/>
        <v>35.543375419353545</v>
      </c>
      <c r="E4210" s="2">
        <f t="shared" si="781"/>
        <v>14.00327489927278</v>
      </c>
      <c r="F4210" s="2">
        <f t="shared" si="789"/>
        <v>144.67713690770745</v>
      </c>
      <c r="G4210" s="2">
        <f t="shared" si="790"/>
        <v>0</v>
      </c>
      <c r="H4210" s="2">
        <f>MIN(Inputs!$B$2, (Inputs!$B$14 - F4210)/Inputs!$B$15)</f>
        <v>170</v>
      </c>
      <c r="I4210" s="2">
        <f>MAX(MIN(Inputs!$B$2, F4210*Inputs!$B$16, Inputs!$B$14*Inputs!$B$4 - G4210), 0)</f>
        <v>144.67713690770745</v>
      </c>
      <c r="J4210" s="2">
        <f>MAX(MIN(Inputs!$B$2, F4210*Inputs!$B$16, (Inputs!$B$14-F4210)/Inputs!$B$15)*Inputs!$B$9, 0)</f>
        <v>115.74170952616596</v>
      </c>
      <c r="K4210" s="2">
        <f>MAX(E4210*Inputs!$B$5 - B4210 - Inputs!$B$8, 0) * H4210</f>
        <v>0</v>
      </c>
      <c r="L4210" s="2">
        <f>IF(B4210 &gt;= D4210*Inputs!$B$10, MAX(B4210 - E4210/Inputs!$B$5 - Inputs!$B$8, 0) * I4210, 0)</f>
        <v>0</v>
      </c>
      <c r="M4210" s="2">
        <f t="shared" si="782"/>
        <v>1377.3568055562071</v>
      </c>
      <c r="N4210" s="3" t="str">
        <f t="shared" si="783"/>
        <v>Reg</v>
      </c>
      <c r="O4210" s="3" t="str">
        <f t="shared" si="791"/>
        <v>Reg</v>
      </c>
      <c r="P4210" s="2">
        <f t="shared" si="784"/>
        <v>0</v>
      </c>
      <c r="Q4210" s="2">
        <f t="shared" si="785"/>
        <v>0</v>
      </c>
      <c r="R4210" s="2">
        <f t="shared" si="786"/>
        <v>115.74170952616596</v>
      </c>
      <c r="S4210" s="2">
        <f t="shared" si="787"/>
        <v>0</v>
      </c>
      <c r="T4210" s="2">
        <f t="shared" si="788"/>
        <v>1377.3568055562071</v>
      </c>
      <c r="U4210" s="2">
        <f>IF(O4210="Reg", R4210 * Inputs!$B$7, 0)</f>
        <v>2.3148341905233192</v>
      </c>
      <c r="V4210" s="2">
        <f>MAX(F4210 + P4210*Inputs!$B$15 - (Q4210/Inputs!$B$16) - U4210, 0)</f>
        <v>142.36230271718412</v>
      </c>
    </row>
    <row r="4211" spans="1:22" x14ac:dyDescent="0.3">
      <c r="A4211" s="1">
        <v>46198.375</v>
      </c>
      <c r="B4211" s="2">
        <v>0</v>
      </c>
      <c r="C4211" s="2">
        <v>2.307950540313358</v>
      </c>
      <c r="D4211" s="2">
        <f t="shared" si="780"/>
        <v>35.543375419353545</v>
      </c>
      <c r="E4211" s="2">
        <f t="shared" si="781"/>
        <v>23.459687052718682</v>
      </c>
      <c r="F4211" s="2">
        <f t="shared" si="789"/>
        <v>142.36230271718412</v>
      </c>
      <c r="G4211" s="2">
        <f t="shared" si="790"/>
        <v>0</v>
      </c>
      <c r="H4211" s="2">
        <f>MIN(Inputs!$B$2, (Inputs!$B$14 - F4211)/Inputs!$B$15)</f>
        <v>170</v>
      </c>
      <c r="I4211" s="2">
        <f>MAX(MIN(Inputs!$B$2, F4211*Inputs!$B$16, Inputs!$B$14*Inputs!$B$4 - G4211), 0)</f>
        <v>142.36230271718412</v>
      </c>
      <c r="J4211" s="2">
        <f>MAX(MIN(Inputs!$B$2, F4211*Inputs!$B$16, (Inputs!$B$14-F4211)/Inputs!$B$15)*Inputs!$B$9, 0)</f>
        <v>113.8898421737473</v>
      </c>
      <c r="K4211" s="2">
        <f>MAX(E4211*Inputs!$B$5 - B4211 - Inputs!$B$8, 0) * H4211</f>
        <v>109.56918308671493</v>
      </c>
      <c r="L4211" s="2">
        <f>IF(B4211 &gt;= D4211*Inputs!$B$10, MAX(B4211 - E4211/Inputs!$B$5 - Inputs!$B$8, 0) * I4211, 0)</f>
        <v>0</v>
      </c>
      <c r="M4211" s="2">
        <f t="shared" si="782"/>
        <v>262.85212278110316</v>
      </c>
      <c r="N4211" s="3" t="str">
        <f t="shared" si="783"/>
        <v>Reg</v>
      </c>
      <c r="O4211" s="3" t="str">
        <f t="shared" si="791"/>
        <v>Reg</v>
      </c>
      <c r="P4211" s="2">
        <f t="shared" si="784"/>
        <v>0</v>
      </c>
      <c r="Q4211" s="2">
        <f t="shared" si="785"/>
        <v>0</v>
      </c>
      <c r="R4211" s="2">
        <f t="shared" si="786"/>
        <v>113.8898421737473</v>
      </c>
      <c r="S4211" s="2">
        <f t="shared" si="787"/>
        <v>0</v>
      </c>
      <c r="T4211" s="2">
        <f t="shared" si="788"/>
        <v>262.85212278110316</v>
      </c>
      <c r="U4211" s="2">
        <f>IF(O4211="Reg", R4211 * Inputs!$B$7, 0)</f>
        <v>2.2777968434749458</v>
      </c>
      <c r="V4211" s="2">
        <f>MAX(F4211 + P4211*Inputs!$B$15 - (Q4211/Inputs!$B$16) - U4211, 0)</f>
        <v>140.08450587370916</v>
      </c>
    </row>
    <row r="4212" spans="1:22" x14ac:dyDescent="0.3">
      <c r="A4212" s="1">
        <v>46198.416666666657</v>
      </c>
      <c r="B4212" s="2">
        <v>0</v>
      </c>
      <c r="C4212" s="2">
        <v>5.2788792233896338</v>
      </c>
      <c r="D4212" s="2">
        <f t="shared" si="780"/>
        <v>35.543375419353545</v>
      </c>
      <c r="E4212" s="2">
        <f t="shared" si="781"/>
        <v>34.902702061941227</v>
      </c>
      <c r="F4212" s="2">
        <f t="shared" si="789"/>
        <v>140.08450587370916</v>
      </c>
      <c r="G4212" s="2">
        <f t="shared" si="790"/>
        <v>0</v>
      </c>
      <c r="H4212" s="2">
        <f>MIN(Inputs!$B$2, (Inputs!$B$14 - F4212)/Inputs!$B$15)</f>
        <v>170</v>
      </c>
      <c r="I4212" s="2">
        <f>MAX(MIN(Inputs!$B$2, F4212*Inputs!$B$16, Inputs!$B$14*Inputs!$B$4 - G4212), 0)</f>
        <v>140.08450587370916</v>
      </c>
      <c r="J4212" s="2">
        <f>MAX(MIN(Inputs!$B$2, F4212*Inputs!$B$16, (Inputs!$B$14-F4212)/Inputs!$B$15)*Inputs!$B$9, 0)</f>
        <v>112.06760469896733</v>
      </c>
      <c r="K4212" s="2">
        <f>MAX(E4212*Inputs!$B$5 - B4212 - Inputs!$B$8, 0) * H4212</f>
        <v>1821.4442284664074</v>
      </c>
      <c r="L4212" s="2">
        <f>IF(B4212 &gt;= D4212*Inputs!$B$10, MAX(B4212 - E4212/Inputs!$B$5 - Inputs!$B$8, 0) * I4212, 0)</f>
        <v>0</v>
      </c>
      <c r="M4212" s="2">
        <f t="shared" si="782"/>
        <v>591.59135006042118</v>
      </c>
      <c r="N4212" s="3" t="str">
        <f t="shared" si="783"/>
        <v>Charge</v>
      </c>
      <c r="O4212" s="3" t="str">
        <f t="shared" si="791"/>
        <v>Charge</v>
      </c>
      <c r="P4212" s="2">
        <f t="shared" si="784"/>
        <v>170</v>
      </c>
      <c r="Q4212" s="2">
        <f t="shared" si="785"/>
        <v>0</v>
      </c>
      <c r="R4212" s="2">
        <f t="shared" si="786"/>
        <v>0</v>
      </c>
      <c r="S4212" s="2">
        <f t="shared" si="787"/>
        <v>0</v>
      </c>
      <c r="T4212" s="2">
        <f t="shared" si="788"/>
        <v>0</v>
      </c>
      <c r="U4212" s="2">
        <f>IF(O4212="Reg", R4212 * Inputs!$B$7, 0)</f>
        <v>0</v>
      </c>
      <c r="V4212" s="2">
        <f>MAX(F4212 + P4212*Inputs!$B$15 - (Q4212/Inputs!$B$16) - U4212, 0)</f>
        <v>310.08450587370919</v>
      </c>
    </row>
    <row r="4213" spans="1:22" x14ac:dyDescent="0.3">
      <c r="A4213" s="1">
        <v>46198.458333333343</v>
      </c>
      <c r="B4213" s="2">
        <v>8.1040821278339035</v>
      </c>
      <c r="C4213" s="2">
        <v>6.2176538503309322</v>
      </c>
      <c r="D4213" s="2">
        <f t="shared" si="780"/>
        <v>35.543375419353545</v>
      </c>
      <c r="E4213" s="2">
        <f t="shared" si="781"/>
        <v>48.20799481237939</v>
      </c>
      <c r="F4213" s="2">
        <f t="shared" si="789"/>
        <v>310.08450587370919</v>
      </c>
      <c r="G4213" s="2">
        <f t="shared" si="790"/>
        <v>0</v>
      </c>
      <c r="H4213" s="2">
        <f>MIN(Inputs!$B$2, (Inputs!$B$14 - F4213)/Inputs!$B$15)</f>
        <v>29.91549412629081</v>
      </c>
      <c r="I4213" s="2">
        <f>MAX(MIN(Inputs!$B$2, F4213*Inputs!$B$16, Inputs!$B$14*Inputs!$B$4 - G4213), 0)</f>
        <v>170</v>
      </c>
      <c r="J4213" s="2">
        <f>MAX(MIN(Inputs!$B$2, F4213*Inputs!$B$16, (Inputs!$B$14-F4213)/Inputs!$B$15)*Inputs!$B$9, 0)</f>
        <v>23.932395301032649</v>
      </c>
      <c r="K4213" s="2">
        <f>MAX(E4213*Inputs!$B$5 - B4213 - Inputs!$B$8, 0) * H4213</f>
        <v>428.3585635519845</v>
      </c>
      <c r="L4213" s="2">
        <f>IF(B4213 &gt;= D4213*Inputs!$B$10, MAX(B4213 - E4213/Inputs!$B$5 - Inputs!$B$8, 0) * I4213, 0)</f>
        <v>0</v>
      </c>
      <c r="M4213" s="2">
        <f t="shared" si="782"/>
        <v>148.80334979110756</v>
      </c>
      <c r="N4213" s="3" t="str">
        <f t="shared" si="783"/>
        <v>Charge</v>
      </c>
      <c r="O4213" s="3" t="str">
        <f t="shared" si="791"/>
        <v>Charge</v>
      </c>
      <c r="P4213" s="2">
        <f t="shared" si="784"/>
        <v>29.91549412629081</v>
      </c>
      <c r="Q4213" s="2">
        <f t="shared" si="785"/>
        <v>0</v>
      </c>
      <c r="R4213" s="2">
        <f t="shared" si="786"/>
        <v>0</v>
      </c>
      <c r="S4213" s="2">
        <f t="shared" si="787"/>
        <v>-242.43762129419346</v>
      </c>
      <c r="T4213" s="2">
        <f t="shared" si="788"/>
        <v>0</v>
      </c>
      <c r="U4213" s="2">
        <f>IF(O4213="Reg", R4213 * Inputs!$B$7, 0)</f>
        <v>0</v>
      </c>
      <c r="V4213" s="2">
        <f>MAX(F4213 + P4213*Inputs!$B$15 - (Q4213/Inputs!$B$16) - U4213, 0)</f>
        <v>340</v>
      </c>
    </row>
    <row r="4214" spans="1:22" x14ac:dyDescent="0.3">
      <c r="A4214" s="1">
        <v>46198.5</v>
      </c>
      <c r="B4214" s="2">
        <v>30.658510535638332</v>
      </c>
      <c r="C4214" s="2">
        <v>9.1235892571605675</v>
      </c>
      <c r="D4214" s="2">
        <f t="shared" si="780"/>
        <v>35.543375419353545</v>
      </c>
      <c r="E4214" s="2">
        <f t="shared" si="781"/>
        <v>61.91434198165134</v>
      </c>
      <c r="F4214" s="2">
        <f t="shared" si="789"/>
        <v>340</v>
      </c>
      <c r="G4214" s="2">
        <f t="shared" si="790"/>
        <v>0</v>
      </c>
      <c r="H4214" s="2">
        <f>MIN(Inputs!$B$2, (Inputs!$B$14 - F4214)/Inputs!$B$15)</f>
        <v>0</v>
      </c>
      <c r="I4214" s="2">
        <f>MAX(MIN(Inputs!$B$2, F4214*Inputs!$B$16, Inputs!$B$14*Inputs!$B$4 - G4214), 0)</f>
        <v>170</v>
      </c>
      <c r="J4214" s="2">
        <f>MAX(MIN(Inputs!$B$2, F4214*Inputs!$B$16, (Inputs!$B$14-F4214)/Inputs!$B$15)*Inputs!$B$9, 0)</f>
        <v>0</v>
      </c>
      <c r="K4214" s="2">
        <f>MAX(E4214*Inputs!$B$5 - B4214 - Inputs!$B$8, 0) * H4214</f>
        <v>0</v>
      </c>
      <c r="L4214" s="2">
        <f>IF(B4214 &gt;= D4214*Inputs!$B$10, MAX(B4214 - E4214/Inputs!$B$5 - Inputs!$B$8, 0) * I4214, 0)</f>
        <v>0</v>
      </c>
      <c r="M4214" s="2">
        <f t="shared" si="782"/>
        <v>0</v>
      </c>
      <c r="N4214" s="3" t="str">
        <f t="shared" si="783"/>
        <v>Idle</v>
      </c>
      <c r="O4214" s="3" t="str">
        <f t="shared" si="791"/>
        <v>Idle</v>
      </c>
      <c r="P4214" s="2">
        <f t="shared" si="784"/>
        <v>0</v>
      </c>
      <c r="Q4214" s="2">
        <f t="shared" si="785"/>
        <v>0</v>
      </c>
      <c r="R4214" s="2">
        <f t="shared" si="786"/>
        <v>0</v>
      </c>
      <c r="S4214" s="2">
        <f t="shared" si="787"/>
        <v>0</v>
      </c>
      <c r="T4214" s="2">
        <f t="shared" si="788"/>
        <v>0</v>
      </c>
      <c r="U4214" s="2">
        <f>IF(O4214="Reg", R4214 * Inputs!$B$7, 0)</f>
        <v>0</v>
      </c>
      <c r="V4214" s="2">
        <f>MAX(F4214 + P4214*Inputs!$B$15 - (Q4214/Inputs!$B$16) - U4214, 0)</f>
        <v>340</v>
      </c>
    </row>
    <row r="4215" spans="1:22" x14ac:dyDescent="0.3">
      <c r="A4215" s="1">
        <v>46198.541666666657</v>
      </c>
      <c r="B4215" s="2">
        <v>45.257056732164443</v>
      </c>
      <c r="C4215" s="2">
        <v>4.1154651429331679</v>
      </c>
      <c r="D4215" s="2">
        <f t="shared" si="780"/>
        <v>35.543375419353545</v>
      </c>
      <c r="E4215" s="2">
        <f t="shared" si="781"/>
        <v>71.51093257151922</v>
      </c>
      <c r="F4215" s="2">
        <f t="shared" si="789"/>
        <v>340</v>
      </c>
      <c r="G4215" s="2">
        <f t="shared" si="790"/>
        <v>0</v>
      </c>
      <c r="H4215" s="2">
        <f>MIN(Inputs!$B$2, (Inputs!$B$14 - F4215)/Inputs!$B$15)</f>
        <v>0</v>
      </c>
      <c r="I4215" s="2">
        <f>MAX(MIN(Inputs!$B$2, F4215*Inputs!$B$16, Inputs!$B$14*Inputs!$B$4 - G4215), 0)</f>
        <v>170</v>
      </c>
      <c r="J4215" s="2">
        <f>MAX(MIN(Inputs!$B$2, F4215*Inputs!$B$16, (Inputs!$B$14-F4215)/Inputs!$B$15)*Inputs!$B$9, 0)</f>
        <v>0</v>
      </c>
      <c r="K4215" s="2">
        <f>MAX(E4215*Inputs!$B$5 - B4215 - Inputs!$B$8, 0) * H4215</f>
        <v>0</v>
      </c>
      <c r="L4215" s="2">
        <f>IF(B4215 &gt;= D4215*Inputs!$B$10, MAX(B4215 - E4215/Inputs!$B$5 - Inputs!$B$8, 0) * I4215, 0)</f>
        <v>0</v>
      </c>
      <c r="M4215" s="2">
        <f t="shared" si="782"/>
        <v>0</v>
      </c>
      <c r="N4215" s="3" t="str">
        <f t="shared" si="783"/>
        <v>Idle</v>
      </c>
      <c r="O4215" s="3" t="str">
        <f t="shared" si="791"/>
        <v>Idle</v>
      </c>
      <c r="P4215" s="2">
        <f t="shared" si="784"/>
        <v>0</v>
      </c>
      <c r="Q4215" s="2">
        <f t="shared" si="785"/>
        <v>0</v>
      </c>
      <c r="R4215" s="2">
        <f t="shared" si="786"/>
        <v>0</v>
      </c>
      <c r="S4215" s="2">
        <f t="shared" si="787"/>
        <v>0</v>
      </c>
      <c r="T4215" s="2">
        <f t="shared" si="788"/>
        <v>0</v>
      </c>
      <c r="U4215" s="2">
        <f>IF(O4215="Reg", R4215 * Inputs!$B$7, 0)</f>
        <v>0</v>
      </c>
      <c r="V4215" s="2">
        <f>MAX(F4215 + P4215*Inputs!$B$15 - (Q4215/Inputs!$B$16) - U4215, 0)</f>
        <v>340</v>
      </c>
    </row>
    <row r="4216" spans="1:22" x14ac:dyDescent="0.3">
      <c r="A4216" s="1">
        <v>46198.583333333343</v>
      </c>
      <c r="B4216" s="2">
        <v>56.738472920675413</v>
      </c>
      <c r="C4216" s="2">
        <v>5.3244165147944109</v>
      </c>
      <c r="D4216" s="2">
        <f t="shared" si="780"/>
        <v>35.543375419353545</v>
      </c>
      <c r="E4216" s="2">
        <f t="shared" si="781"/>
        <v>79.457075668430079</v>
      </c>
      <c r="F4216" s="2">
        <f t="shared" si="789"/>
        <v>340</v>
      </c>
      <c r="G4216" s="2">
        <f t="shared" si="790"/>
        <v>0</v>
      </c>
      <c r="H4216" s="2">
        <f>MIN(Inputs!$B$2, (Inputs!$B$14 - F4216)/Inputs!$B$15)</f>
        <v>0</v>
      </c>
      <c r="I4216" s="2">
        <f>MAX(MIN(Inputs!$B$2, F4216*Inputs!$B$16, Inputs!$B$14*Inputs!$B$4 - G4216), 0)</f>
        <v>170</v>
      </c>
      <c r="J4216" s="2">
        <f>MAX(MIN(Inputs!$B$2, F4216*Inputs!$B$16, (Inputs!$B$14-F4216)/Inputs!$B$15)*Inputs!$B$9, 0)</f>
        <v>0</v>
      </c>
      <c r="K4216" s="2">
        <f>MAX(E4216*Inputs!$B$5 - B4216 - Inputs!$B$8, 0) * H4216</f>
        <v>0</v>
      </c>
      <c r="L4216" s="2">
        <f>IF(B4216 &gt;= D4216*Inputs!$B$10, MAX(B4216 - E4216/Inputs!$B$5 - Inputs!$B$8, 0) * I4216, 0)</f>
        <v>0</v>
      </c>
      <c r="M4216" s="2">
        <f t="shared" si="782"/>
        <v>0</v>
      </c>
      <c r="N4216" s="3" t="str">
        <f t="shared" si="783"/>
        <v>Idle</v>
      </c>
      <c r="O4216" s="3" t="str">
        <f t="shared" si="791"/>
        <v>Idle</v>
      </c>
      <c r="P4216" s="2">
        <f t="shared" si="784"/>
        <v>0</v>
      </c>
      <c r="Q4216" s="2">
        <f t="shared" si="785"/>
        <v>0</v>
      </c>
      <c r="R4216" s="2">
        <f t="shared" si="786"/>
        <v>0</v>
      </c>
      <c r="S4216" s="2">
        <f t="shared" si="787"/>
        <v>0</v>
      </c>
      <c r="T4216" s="2">
        <f t="shared" si="788"/>
        <v>0</v>
      </c>
      <c r="U4216" s="2">
        <f>IF(O4216="Reg", R4216 * Inputs!$B$7, 0)</f>
        <v>0</v>
      </c>
      <c r="V4216" s="2">
        <f>MAX(F4216 + P4216*Inputs!$B$15 - (Q4216/Inputs!$B$16) - U4216, 0)</f>
        <v>340</v>
      </c>
    </row>
    <row r="4217" spans="1:22" x14ac:dyDescent="0.3">
      <c r="A4217" s="1">
        <v>46198.625</v>
      </c>
      <c r="B4217" s="2">
        <v>68.658090055335279</v>
      </c>
      <c r="C4217" s="2">
        <v>4.0910005113893932</v>
      </c>
      <c r="D4217" s="2">
        <f t="shared" si="780"/>
        <v>35.543375419353545</v>
      </c>
      <c r="E4217" s="2">
        <f t="shared" si="781"/>
        <v>83.887497141117009</v>
      </c>
      <c r="F4217" s="2">
        <f t="shared" si="789"/>
        <v>340</v>
      </c>
      <c r="G4217" s="2">
        <f t="shared" si="790"/>
        <v>0</v>
      </c>
      <c r="H4217" s="2">
        <f>MIN(Inputs!$B$2, (Inputs!$B$14 - F4217)/Inputs!$B$15)</f>
        <v>0</v>
      </c>
      <c r="I4217" s="2">
        <f>MAX(MIN(Inputs!$B$2, F4217*Inputs!$B$16, Inputs!$B$14*Inputs!$B$4 - G4217), 0)</f>
        <v>170</v>
      </c>
      <c r="J4217" s="2">
        <f>MAX(MIN(Inputs!$B$2, F4217*Inputs!$B$16, (Inputs!$B$14-F4217)/Inputs!$B$15)*Inputs!$B$9, 0)</f>
        <v>0</v>
      </c>
      <c r="K4217" s="2">
        <f>MAX(E4217*Inputs!$B$5 - B4217 - Inputs!$B$8, 0) * H4217</f>
        <v>0</v>
      </c>
      <c r="L4217" s="2">
        <f>IF(B4217 &gt;= D4217*Inputs!$B$10, MAX(B4217 - E4217/Inputs!$B$5 - Inputs!$B$8, 0) * I4217, 0)</f>
        <v>0</v>
      </c>
      <c r="M4217" s="2">
        <f t="shared" si="782"/>
        <v>0</v>
      </c>
      <c r="N4217" s="3" t="str">
        <f t="shared" si="783"/>
        <v>Idle</v>
      </c>
      <c r="O4217" s="3" t="str">
        <f t="shared" si="791"/>
        <v>Idle</v>
      </c>
      <c r="P4217" s="2">
        <f t="shared" si="784"/>
        <v>0</v>
      </c>
      <c r="Q4217" s="2">
        <f t="shared" si="785"/>
        <v>0</v>
      </c>
      <c r="R4217" s="2">
        <f t="shared" si="786"/>
        <v>0</v>
      </c>
      <c r="S4217" s="2">
        <f t="shared" si="787"/>
        <v>0</v>
      </c>
      <c r="T4217" s="2">
        <f t="shared" si="788"/>
        <v>0</v>
      </c>
      <c r="U4217" s="2">
        <f>IF(O4217="Reg", R4217 * Inputs!$B$7, 0)</f>
        <v>0</v>
      </c>
      <c r="V4217" s="2">
        <f>MAX(F4217 + P4217*Inputs!$B$15 - (Q4217/Inputs!$B$16) - U4217, 0)</f>
        <v>340</v>
      </c>
    </row>
    <row r="4218" spans="1:22" x14ac:dyDescent="0.3">
      <c r="A4218" s="1">
        <v>46198.666666666657</v>
      </c>
      <c r="B4218" s="2">
        <v>79.831756502628991</v>
      </c>
      <c r="C4218" s="2">
        <v>4.0374585910364376</v>
      </c>
      <c r="D4218" s="2">
        <f t="shared" si="780"/>
        <v>35.543375419353545</v>
      </c>
      <c r="E4218" s="2">
        <f t="shared" si="781"/>
        <v>84.517138560105408</v>
      </c>
      <c r="F4218" s="2">
        <f t="shared" si="789"/>
        <v>340</v>
      </c>
      <c r="G4218" s="2">
        <f t="shared" si="790"/>
        <v>0</v>
      </c>
      <c r="H4218" s="2">
        <f>MIN(Inputs!$B$2, (Inputs!$B$14 - F4218)/Inputs!$B$15)</f>
        <v>0</v>
      </c>
      <c r="I4218" s="2">
        <f>MAX(MIN(Inputs!$B$2, F4218*Inputs!$B$16, Inputs!$B$14*Inputs!$B$4 - G4218), 0)</f>
        <v>170</v>
      </c>
      <c r="J4218" s="2">
        <f>MAX(MIN(Inputs!$B$2, F4218*Inputs!$B$16, (Inputs!$B$14-F4218)/Inputs!$B$15)*Inputs!$B$9, 0)</f>
        <v>0</v>
      </c>
      <c r="K4218" s="2">
        <f>MAX(E4218*Inputs!$B$5 - B4218 - Inputs!$B$8, 0) * H4218</f>
        <v>0</v>
      </c>
      <c r="L4218" s="2">
        <f>IF(B4218 &gt;= D4218*Inputs!$B$10, MAX(B4218 - E4218/Inputs!$B$5 - Inputs!$B$8, 0) * I4218, 0)</f>
        <v>0</v>
      </c>
      <c r="M4218" s="2">
        <f t="shared" si="782"/>
        <v>0</v>
      </c>
      <c r="N4218" s="3" t="str">
        <f t="shared" si="783"/>
        <v>Idle</v>
      </c>
      <c r="O4218" s="3" t="str">
        <f t="shared" si="791"/>
        <v>Idle</v>
      </c>
      <c r="P4218" s="2">
        <f t="shared" si="784"/>
        <v>0</v>
      </c>
      <c r="Q4218" s="2">
        <f t="shared" si="785"/>
        <v>0</v>
      </c>
      <c r="R4218" s="2">
        <f t="shared" si="786"/>
        <v>0</v>
      </c>
      <c r="S4218" s="2">
        <f t="shared" si="787"/>
        <v>0</v>
      </c>
      <c r="T4218" s="2">
        <f t="shared" si="788"/>
        <v>0</v>
      </c>
      <c r="U4218" s="2">
        <f>IF(O4218="Reg", R4218 * Inputs!$B$7, 0)</f>
        <v>0</v>
      </c>
      <c r="V4218" s="2">
        <f>MAX(F4218 + P4218*Inputs!$B$15 - (Q4218/Inputs!$B$16) - U4218, 0)</f>
        <v>340</v>
      </c>
    </row>
    <row r="4219" spans="1:22" x14ac:dyDescent="0.3">
      <c r="A4219" s="1">
        <v>46198.708333333343</v>
      </c>
      <c r="B4219" s="2">
        <v>90.342165143465607</v>
      </c>
      <c r="C4219" s="2">
        <v>2.0796973379150798</v>
      </c>
      <c r="D4219" s="2">
        <f t="shared" si="780"/>
        <v>35.543375419353545</v>
      </c>
      <c r="E4219" s="2">
        <f t="shared" si="781"/>
        <v>80.624327396359845</v>
      </c>
      <c r="F4219" s="2">
        <f t="shared" si="789"/>
        <v>340</v>
      </c>
      <c r="G4219" s="2">
        <f t="shared" si="790"/>
        <v>0</v>
      </c>
      <c r="H4219" s="2">
        <f>MIN(Inputs!$B$2, (Inputs!$B$14 - F4219)/Inputs!$B$15)</f>
        <v>0</v>
      </c>
      <c r="I4219" s="2">
        <f>MAX(MIN(Inputs!$B$2, F4219*Inputs!$B$16, Inputs!$B$14*Inputs!$B$4 - G4219), 0)</f>
        <v>170</v>
      </c>
      <c r="J4219" s="2">
        <f>MAX(MIN(Inputs!$B$2, F4219*Inputs!$B$16, (Inputs!$B$14-F4219)/Inputs!$B$15)*Inputs!$B$9, 0)</f>
        <v>0</v>
      </c>
      <c r="K4219" s="2">
        <f>MAX(E4219*Inputs!$B$5 - B4219 - Inputs!$B$8, 0) * H4219</f>
        <v>0</v>
      </c>
      <c r="L4219" s="2">
        <f>IF(B4219 &gt;= D4219*Inputs!$B$10, MAX(B4219 - E4219/Inputs!$B$5 - Inputs!$B$8, 0) * I4219, 0)</f>
        <v>0</v>
      </c>
      <c r="M4219" s="2">
        <f t="shared" si="782"/>
        <v>0</v>
      </c>
      <c r="N4219" s="3" t="str">
        <f t="shared" si="783"/>
        <v>Idle</v>
      </c>
      <c r="O4219" s="3" t="str">
        <f t="shared" si="791"/>
        <v>Idle</v>
      </c>
      <c r="P4219" s="2">
        <f t="shared" si="784"/>
        <v>0</v>
      </c>
      <c r="Q4219" s="2">
        <f t="shared" si="785"/>
        <v>0</v>
      </c>
      <c r="R4219" s="2">
        <f t="shared" si="786"/>
        <v>0</v>
      </c>
      <c r="S4219" s="2">
        <f t="shared" si="787"/>
        <v>0</v>
      </c>
      <c r="T4219" s="2">
        <f t="shared" si="788"/>
        <v>0</v>
      </c>
      <c r="U4219" s="2">
        <f>IF(O4219="Reg", R4219 * Inputs!$B$7, 0)</f>
        <v>0</v>
      </c>
      <c r="V4219" s="2">
        <f>MAX(F4219 + P4219*Inputs!$B$15 - (Q4219/Inputs!$B$16) - U4219, 0)</f>
        <v>340</v>
      </c>
    </row>
    <row r="4220" spans="1:22" x14ac:dyDescent="0.3">
      <c r="A4220" s="1">
        <v>46198.75</v>
      </c>
      <c r="B4220" s="2">
        <v>88.238054074845579</v>
      </c>
      <c r="C4220" s="2">
        <v>2.0476442353431712</v>
      </c>
      <c r="D4220" s="2">
        <f t="shared" si="780"/>
        <v>35.543375419353545</v>
      </c>
      <c r="E4220" s="2">
        <f t="shared" si="781"/>
        <v>73.480246602523749</v>
      </c>
      <c r="F4220" s="2">
        <f t="shared" si="789"/>
        <v>340</v>
      </c>
      <c r="G4220" s="2">
        <f t="shared" si="790"/>
        <v>0</v>
      </c>
      <c r="H4220" s="2">
        <f>MIN(Inputs!$B$2, (Inputs!$B$14 - F4220)/Inputs!$B$15)</f>
        <v>0</v>
      </c>
      <c r="I4220" s="2">
        <f>MAX(MIN(Inputs!$B$2, F4220*Inputs!$B$16, Inputs!$B$14*Inputs!$B$4 - G4220), 0)</f>
        <v>170</v>
      </c>
      <c r="J4220" s="2">
        <f>MAX(MIN(Inputs!$B$2, F4220*Inputs!$B$16, (Inputs!$B$14-F4220)/Inputs!$B$15)*Inputs!$B$9, 0)</f>
        <v>0</v>
      </c>
      <c r="K4220" s="2">
        <f>MAX(E4220*Inputs!$B$5 - B4220 - Inputs!$B$8, 0) * H4220</f>
        <v>0</v>
      </c>
      <c r="L4220" s="2">
        <f>IF(B4220 &gt;= D4220*Inputs!$B$10, MAX(B4220 - E4220/Inputs!$B$5 - Inputs!$B$8, 0) * I4220, 0)</f>
        <v>0</v>
      </c>
      <c r="M4220" s="2">
        <f t="shared" si="782"/>
        <v>0</v>
      </c>
      <c r="N4220" s="3" t="str">
        <f t="shared" si="783"/>
        <v>Idle</v>
      </c>
      <c r="O4220" s="3" t="str">
        <f t="shared" si="791"/>
        <v>Idle</v>
      </c>
      <c r="P4220" s="2">
        <f t="shared" si="784"/>
        <v>0</v>
      </c>
      <c r="Q4220" s="2">
        <f t="shared" si="785"/>
        <v>0</v>
      </c>
      <c r="R4220" s="2">
        <f t="shared" si="786"/>
        <v>0</v>
      </c>
      <c r="S4220" s="2">
        <f t="shared" si="787"/>
        <v>0</v>
      </c>
      <c r="T4220" s="2">
        <f t="shared" si="788"/>
        <v>0</v>
      </c>
      <c r="U4220" s="2">
        <f>IF(O4220="Reg", R4220 * Inputs!$B$7, 0)</f>
        <v>0</v>
      </c>
      <c r="V4220" s="2">
        <f>MAX(F4220 + P4220*Inputs!$B$15 - (Q4220/Inputs!$B$16) - U4220, 0)</f>
        <v>340</v>
      </c>
    </row>
    <row r="4221" spans="1:22" x14ac:dyDescent="0.3">
      <c r="A4221" s="1">
        <v>46198.791666666657</v>
      </c>
      <c r="B4221" s="2">
        <v>92.933915313629555</v>
      </c>
      <c r="C4221" s="2">
        <v>27.521735018088879</v>
      </c>
      <c r="D4221" s="2">
        <f t="shared" si="780"/>
        <v>35.543375419353545</v>
      </c>
      <c r="E4221" s="2">
        <f t="shared" si="781"/>
        <v>62.554782046508727</v>
      </c>
      <c r="F4221" s="2">
        <f t="shared" si="789"/>
        <v>340</v>
      </c>
      <c r="G4221" s="2">
        <f t="shared" si="790"/>
        <v>0</v>
      </c>
      <c r="H4221" s="2">
        <f>MIN(Inputs!$B$2, (Inputs!$B$14 - F4221)/Inputs!$B$15)</f>
        <v>0</v>
      </c>
      <c r="I4221" s="2">
        <f>MAX(MIN(Inputs!$B$2, F4221*Inputs!$B$16, Inputs!$B$14*Inputs!$B$4 - G4221), 0)</f>
        <v>170</v>
      </c>
      <c r="J4221" s="2">
        <f>MAX(MIN(Inputs!$B$2, F4221*Inputs!$B$16, (Inputs!$B$14-F4221)/Inputs!$B$15)*Inputs!$B$9, 0)</f>
        <v>0</v>
      </c>
      <c r="K4221" s="2">
        <f>MAX(E4221*Inputs!$B$5 - B4221 - Inputs!$B$8, 0) * H4221</f>
        <v>0</v>
      </c>
      <c r="L4221" s="2">
        <f>IF(B4221 &gt;= D4221*Inputs!$B$10, MAX(B4221 - E4221/Inputs!$B$5 - Inputs!$B$8, 0) * I4221, 0)</f>
        <v>314.31907160511201</v>
      </c>
      <c r="M4221" s="2">
        <f t="shared" si="782"/>
        <v>0</v>
      </c>
      <c r="N4221" s="3" t="str">
        <f t="shared" si="783"/>
        <v>Discharge</v>
      </c>
      <c r="O4221" s="3" t="str">
        <f t="shared" si="791"/>
        <v>Discharge</v>
      </c>
      <c r="P4221" s="2">
        <f t="shared" si="784"/>
        <v>0</v>
      </c>
      <c r="Q4221" s="2">
        <f t="shared" si="785"/>
        <v>170</v>
      </c>
      <c r="R4221" s="2">
        <f t="shared" si="786"/>
        <v>0</v>
      </c>
      <c r="S4221" s="2">
        <f t="shared" si="787"/>
        <v>15798.765603317024</v>
      </c>
      <c r="T4221" s="2">
        <f t="shared" si="788"/>
        <v>0</v>
      </c>
      <c r="U4221" s="2">
        <f>IF(O4221="Reg", R4221 * Inputs!$B$7, 0)</f>
        <v>0</v>
      </c>
      <c r="V4221" s="2">
        <f>MAX(F4221 + P4221*Inputs!$B$15 - (Q4221/Inputs!$B$16) - U4221, 0)</f>
        <v>170</v>
      </c>
    </row>
    <row r="4222" spans="1:22" x14ac:dyDescent="0.3">
      <c r="A4222" s="1">
        <v>46198.833333333343</v>
      </c>
      <c r="B4222" s="2">
        <v>83.321001756797102</v>
      </c>
      <c r="C4222" s="2">
        <v>17.8375701987665</v>
      </c>
      <c r="D4222" s="2">
        <f t="shared" si="780"/>
        <v>35.543375419353545</v>
      </c>
      <c r="E4222" s="2">
        <f t="shared" si="781"/>
        <v>48.794020442335068</v>
      </c>
      <c r="F4222" s="2">
        <f t="shared" si="789"/>
        <v>170</v>
      </c>
      <c r="G4222" s="2">
        <f t="shared" si="790"/>
        <v>170</v>
      </c>
      <c r="H4222" s="2">
        <f>MIN(Inputs!$B$2, (Inputs!$B$14 - F4222)/Inputs!$B$15)</f>
        <v>170</v>
      </c>
      <c r="I4222" s="2">
        <f>MAX(MIN(Inputs!$B$2, F4222*Inputs!$B$16, Inputs!$B$14*Inputs!$B$4 - G4222), 0)</f>
        <v>170</v>
      </c>
      <c r="J4222" s="2">
        <f>MAX(MIN(Inputs!$B$2, F4222*Inputs!$B$16, (Inputs!$B$14-F4222)/Inputs!$B$15)*Inputs!$B$9, 0)</f>
        <v>136</v>
      </c>
      <c r="K4222" s="2">
        <f>MAX(E4222*Inputs!$B$5 - B4222 - Inputs!$B$8, 0) * H4222</f>
        <v>0</v>
      </c>
      <c r="L4222" s="2">
        <f>IF(B4222 &gt;= D4222*Inputs!$B$10, MAX(B4222 - E4222/Inputs!$B$5 - Inputs!$B$8, 0) * I4222, 0)</f>
        <v>1338.452713204415</v>
      </c>
      <c r="M4222" s="2">
        <f t="shared" si="782"/>
        <v>2425.9095470322441</v>
      </c>
      <c r="N4222" s="3" t="str">
        <f t="shared" si="783"/>
        <v>Reg</v>
      </c>
      <c r="O4222" s="3" t="str">
        <f t="shared" si="791"/>
        <v>Discharge</v>
      </c>
      <c r="P4222" s="2">
        <f t="shared" si="784"/>
        <v>0</v>
      </c>
      <c r="Q4222" s="2">
        <f t="shared" si="785"/>
        <v>170</v>
      </c>
      <c r="R4222" s="2">
        <f t="shared" si="786"/>
        <v>0</v>
      </c>
      <c r="S4222" s="2">
        <f t="shared" si="787"/>
        <v>14164.570298655508</v>
      </c>
      <c r="T4222" s="2">
        <f t="shared" si="788"/>
        <v>0</v>
      </c>
      <c r="U4222" s="2">
        <f>IF(O4222="Reg", R4222 * Inputs!$B$7, 0)</f>
        <v>0</v>
      </c>
      <c r="V4222" s="2">
        <f>MAX(F4222 + P4222*Inputs!$B$15 - (Q4222/Inputs!$B$16) - U4222, 0)</f>
        <v>0</v>
      </c>
    </row>
    <row r="4223" spans="1:22" x14ac:dyDescent="0.3">
      <c r="A4223" s="1">
        <v>46198.875</v>
      </c>
      <c r="B4223" s="2">
        <v>72.435938569265673</v>
      </c>
      <c r="C4223" s="2">
        <v>10.808644608782711</v>
      </c>
      <c r="D4223" s="2">
        <f t="shared" si="780"/>
        <v>35.543375419353545</v>
      </c>
      <c r="E4223" s="2">
        <f t="shared" si="781"/>
        <v>34.90718681620222</v>
      </c>
      <c r="F4223" s="2">
        <f t="shared" si="789"/>
        <v>0</v>
      </c>
      <c r="G4223" s="2">
        <f t="shared" si="790"/>
        <v>340</v>
      </c>
      <c r="H4223" s="2">
        <f>MIN(Inputs!$B$2, (Inputs!$B$14 - F4223)/Inputs!$B$15)</f>
        <v>170</v>
      </c>
      <c r="I4223" s="2">
        <f>MAX(MIN(Inputs!$B$2, F4223*Inputs!$B$16, Inputs!$B$14*Inputs!$B$4 - G4223), 0)</f>
        <v>0</v>
      </c>
      <c r="J4223" s="2">
        <f>MAX(MIN(Inputs!$B$2, F4223*Inputs!$B$16, (Inputs!$B$14-F4223)/Inputs!$B$15)*Inputs!$B$9, 0)</f>
        <v>0</v>
      </c>
      <c r="K4223" s="2">
        <f>MAX(E4223*Inputs!$B$5 - B4223 - Inputs!$B$8, 0) * H4223</f>
        <v>0</v>
      </c>
      <c r="L4223" s="2">
        <f>IF(B4223 &gt;= D4223*Inputs!$B$10, MAX(B4223 - E4223/Inputs!$B$5 - Inputs!$B$8, 0) * I4223, 0)</f>
        <v>0</v>
      </c>
      <c r="M4223" s="2">
        <f t="shared" si="782"/>
        <v>0</v>
      </c>
      <c r="N4223" s="3" t="str">
        <f t="shared" si="783"/>
        <v>Idle</v>
      </c>
      <c r="O4223" s="3" t="str">
        <f t="shared" si="791"/>
        <v>Idle</v>
      </c>
      <c r="P4223" s="2">
        <f t="shared" si="784"/>
        <v>0</v>
      </c>
      <c r="Q4223" s="2">
        <f t="shared" si="785"/>
        <v>0</v>
      </c>
      <c r="R4223" s="2">
        <f t="shared" si="786"/>
        <v>0</v>
      </c>
      <c r="S4223" s="2">
        <f t="shared" si="787"/>
        <v>0</v>
      </c>
      <c r="T4223" s="2">
        <f t="shared" si="788"/>
        <v>0</v>
      </c>
      <c r="U4223" s="2">
        <f>IF(O4223="Reg", R4223 * Inputs!$B$7, 0)</f>
        <v>0</v>
      </c>
      <c r="V4223" s="2">
        <f>MAX(F4223 + P4223*Inputs!$B$15 - (Q4223/Inputs!$B$16) - U4223, 0)</f>
        <v>0</v>
      </c>
    </row>
    <row r="4224" spans="1:22" x14ac:dyDescent="0.3">
      <c r="A4224" s="1">
        <v>46198.916666666657</v>
      </c>
      <c r="B4224" s="2">
        <v>56.474889520155543</v>
      </c>
      <c r="C4224" s="2">
        <v>17.424559910105781</v>
      </c>
      <c r="D4224" s="2">
        <f t="shared" si="780"/>
        <v>35.543375419353545</v>
      </c>
      <c r="E4224" s="2">
        <f t="shared" si="781"/>
        <v>22.834530387991276</v>
      </c>
      <c r="F4224" s="2">
        <f t="shared" si="789"/>
        <v>0</v>
      </c>
      <c r="G4224" s="2">
        <f t="shared" si="790"/>
        <v>340</v>
      </c>
      <c r="H4224" s="2">
        <f>MIN(Inputs!$B$2, (Inputs!$B$14 - F4224)/Inputs!$B$15)</f>
        <v>170</v>
      </c>
      <c r="I4224" s="2">
        <f>MAX(MIN(Inputs!$B$2, F4224*Inputs!$B$16, Inputs!$B$14*Inputs!$B$4 - G4224), 0)</f>
        <v>0</v>
      </c>
      <c r="J4224" s="2">
        <f>MAX(MIN(Inputs!$B$2, F4224*Inputs!$B$16, (Inputs!$B$14-F4224)/Inputs!$B$15)*Inputs!$B$9, 0)</f>
        <v>0</v>
      </c>
      <c r="K4224" s="2">
        <f>MAX(E4224*Inputs!$B$5 - B4224 - Inputs!$B$8, 0) * H4224</f>
        <v>0</v>
      </c>
      <c r="L4224" s="2">
        <f>IF(B4224 &gt;= D4224*Inputs!$B$10, MAX(B4224 - E4224/Inputs!$B$5 - Inputs!$B$8, 0) * I4224, 0)</f>
        <v>0</v>
      </c>
      <c r="M4224" s="2">
        <f t="shared" si="782"/>
        <v>0</v>
      </c>
      <c r="N4224" s="3" t="str">
        <f t="shared" si="783"/>
        <v>Idle</v>
      </c>
      <c r="O4224" s="3" t="str">
        <f t="shared" si="791"/>
        <v>Idle</v>
      </c>
      <c r="P4224" s="2">
        <f t="shared" si="784"/>
        <v>0</v>
      </c>
      <c r="Q4224" s="2">
        <f t="shared" si="785"/>
        <v>0</v>
      </c>
      <c r="R4224" s="2">
        <f t="shared" si="786"/>
        <v>0</v>
      </c>
      <c r="S4224" s="2">
        <f t="shared" si="787"/>
        <v>0</v>
      </c>
      <c r="T4224" s="2">
        <f t="shared" si="788"/>
        <v>0</v>
      </c>
      <c r="U4224" s="2">
        <f>IF(O4224="Reg", R4224 * Inputs!$B$7, 0)</f>
        <v>0</v>
      </c>
      <c r="V4224" s="2">
        <f>MAX(F4224 + P4224*Inputs!$B$15 - (Q4224/Inputs!$B$16) - U4224, 0)</f>
        <v>0</v>
      </c>
    </row>
    <row r="4225" spans="1:22" x14ac:dyDescent="0.3">
      <c r="A4225" s="1">
        <v>46198.958333333343</v>
      </c>
      <c r="B4225" s="2">
        <v>47.477680380449051</v>
      </c>
      <c r="C4225" s="2">
        <v>5.2481848641379756</v>
      </c>
      <c r="D4225" s="2">
        <f t="shared" si="780"/>
        <v>35.543375419353545</v>
      </c>
      <c r="E4225" s="2">
        <f t="shared" si="781"/>
        <v>13.422048801298684</v>
      </c>
      <c r="F4225" s="2">
        <f t="shared" si="789"/>
        <v>0</v>
      </c>
      <c r="G4225" s="2">
        <f t="shared" si="790"/>
        <v>340</v>
      </c>
      <c r="H4225" s="2">
        <f>MIN(Inputs!$B$2, (Inputs!$B$14 - F4225)/Inputs!$B$15)</f>
        <v>170</v>
      </c>
      <c r="I4225" s="2">
        <f>MAX(MIN(Inputs!$B$2, F4225*Inputs!$B$16, Inputs!$B$14*Inputs!$B$4 - G4225), 0)</f>
        <v>0</v>
      </c>
      <c r="J4225" s="2">
        <f>MAX(MIN(Inputs!$B$2, F4225*Inputs!$B$16, (Inputs!$B$14-F4225)/Inputs!$B$15)*Inputs!$B$9, 0)</f>
        <v>0</v>
      </c>
      <c r="K4225" s="2">
        <f>MAX(E4225*Inputs!$B$5 - B4225 - Inputs!$B$8, 0) * H4225</f>
        <v>0</v>
      </c>
      <c r="L4225" s="2">
        <f>IF(B4225 &gt;= D4225*Inputs!$B$10, MAX(B4225 - E4225/Inputs!$B$5 - Inputs!$B$8, 0) * I4225, 0)</f>
        <v>0</v>
      </c>
      <c r="M4225" s="2">
        <f t="shared" si="782"/>
        <v>0</v>
      </c>
      <c r="N4225" s="3" t="str">
        <f t="shared" si="783"/>
        <v>Idle</v>
      </c>
      <c r="O4225" s="3" t="str">
        <f t="shared" si="791"/>
        <v>Idle</v>
      </c>
      <c r="P4225" s="2">
        <f t="shared" si="784"/>
        <v>0</v>
      </c>
      <c r="Q4225" s="2">
        <f t="shared" si="785"/>
        <v>0</v>
      </c>
      <c r="R4225" s="2">
        <f t="shared" si="786"/>
        <v>0</v>
      </c>
      <c r="S4225" s="2">
        <f t="shared" si="787"/>
        <v>0</v>
      </c>
      <c r="T4225" s="2">
        <f t="shared" si="788"/>
        <v>0</v>
      </c>
      <c r="U4225" s="2">
        <f>IF(O4225="Reg", R4225 * Inputs!$B$7, 0)</f>
        <v>0</v>
      </c>
      <c r="V4225" s="2">
        <f>MAX(F4225 + P4225*Inputs!$B$15 - (Q4225/Inputs!$B$16) - U4225, 0)</f>
        <v>0</v>
      </c>
    </row>
    <row r="4226" spans="1:22" x14ac:dyDescent="0.3">
      <c r="A4226" s="1">
        <v>46199</v>
      </c>
      <c r="B4226" s="2">
        <v>22.68526673875547</v>
      </c>
      <c r="C4226" s="2">
        <v>7.3699506845706022</v>
      </c>
      <c r="D4226" s="2">
        <f t="shared" ref="D4226:D4289" si="792">AVERAGEIFS(B:B, A:A, "&gt;="&amp;INT(A4226), A:A, "&lt;"&amp;INT(A4226)+1)</f>
        <v>35.380870046140735</v>
      </c>
      <c r="E4226" s="2">
        <f t="shared" ref="E4226:E4289" si="793">AVERAGE(B4226:B4231)</f>
        <v>5.5091020712238423</v>
      </c>
      <c r="F4226" s="2">
        <f t="shared" si="789"/>
        <v>0</v>
      </c>
      <c r="G4226" s="2">
        <f t="shared" si="790"/>
        <v>0</v>
      </c>
      <c r="H4226" s="2">
        <f>MIN(Inputs!$B$2, (Inputs!$B$14 - F4226)/Inputs!$B$15)</f>
        <v>170</v>
      </c>
      <c r="I4226" s="2">
        <f>MAX(MIN(Inputs!$B$2, F4226*Inputs!$B$16, Inputs!$B$14*Inputs!$B$4 - G4226), 0)</f>
        <v>0</v>
      </c>
      <c r="J4226" s="2">
        <f>MAX(MIN(Inputs!$B$2, F4226*Inputs!$B$16, (Inputs!$B$14-F4226)/Inputs!$B$15)*Inputs!$B$9, 0)</f>
        <v>0</v>
      </c>
      <c r="K4226" s="2">
        <f>MAX(E4226*Inputs!$B$5 - B4226 - Inputs!$B$8, 0) * H4226</f>
        <v>0</v>
      </c>
      <c r="L4226" s="2">
        <f>IF(B4226 &gt;= D4226*Inputs!$B$10, MAX(B4226 - E4226/Inputs!$B$5 - Inputs!$B$8, 0) * I4226, 0)</f>
        <v>0</v>
      </c>
      <c r="M4226" s="2">
        <f t="shared" ref="M4226:M4289" si="794">C4226 * J4226</f>
        <v>0</v>
      </c>
      <c r="N4226" s="3" t="str">
        <f t="shared" ref="N4226:N4289" si="795">IF(MAX(K4226, L4226, M4226)&lt;=0, "Idle", IF(AND(M4226&gt;=K4226, M4226&gt;=L4226), "Reg", IF(L4226&gt;=K4226, "Discharge", "Charge")))</f>
        <v>Idle</v>
      </c>
      <c r="O4226" s="3" t="str">
        <f t="shared" si="791"/>
        <v>Idle</v>
      </c>
      <c r="P4226" s="2">
        <f t="shared" ref="P4226:P4289" si="796">IF(O4226="Charge", H4226, 0)</f>
        <v>0</v>
      </c>
      <c r="Q4226" s="2">
        <f t="shared" ref="Q4226:Q4289" si="797">IF(O4226="Discharge", I4226, 0)</f>
        <v>0</v>
      </c>
      <c r="R4226" s="2">
        <f t="shared" ref="R4226:R4289" si="798">IF(O4226="Reg", J4226, 0)</f>
        <v>0</v>
      </c>
      <c r="S4226" s="2">
        <f t="shared" ref="S4226:S4289" si="799">(Q4226 - P4226) * B4226</f>
        <v>0</v>
      </c>
      <c r="T4226" s="2">
        <f t="shared" ref="T4226:T4289" si="800">R4226 * C4226</f>
        <v>0</v>
      </c>
      <c r="U4226" s="2">
        <f>IF(O4226="Reg", R4226 * Inputs!$B$7, 0)</f>
        <v>0</v>
      </c>
      <c r="V4226" s="2">
        <f>MAX(F4226 + P4226*Inputs!$B$15 - (Q4226/Inputs!$B$16) - U4226, 0)</f>
        <v>0</v>
      </c>
    </row>
    <row r="4227" spans="1:22" x14ac:dyDescent="0.3">
      <c r="A4227" s="1">
        <v>46199.041666666657</v>
      </c>
      <c r="B4227" s="2">
        <v>10.369345688587581</v>
      </c>
      <c r="C4227" s="2">
        <v>18.269020224497449</v>
      </c>
      <c r="D4227" s="2">
        <f t="shared" si="792"/>
        <v>35.380870046140735</v>
      </c>
      <c r="E4227" s="2">
        <f t="shared" si="793"/>
        <v>1.7282242814312634</v>
      </c>
      <c r="F4227" s="2">
        <f t="shared" ref="F4227:F4290" si="801">V4226</f>
        <v>0</v>
      </c>
      <c r="G4227" s="2">
        <f t="shared" ref="G4227:G4290" si="802">IF(INT(A4227)=INT(A4226), G4226 + Q4226, 0)</f>
        <v>0</v>
      </c>
      <c r="H4227" s="2">
        <f>MIN(Inputs!$B$2, (Inputs!$B$14 - F4227)/Inputs!$B$15)</f>
        <v>170</v>
      </c>
      <c r="I4227" s="2">
        <f>MAX(MIN(Inputs!$B$2, F4227*Inputs!$B$16, Inputs!$B$14*Inputs!$B$4 - G4227), 0)</f>
        <v>0</v>
      </c>
      <c r="J4227" s="2">
        <f>MAX(MIN(Inputs!$B$2, F4227*Inputs!$B$16, (Inputs!$B$14-F4227)/Inputs!$B$15)*Inputs!$B$9, 0)</f>
        <v>0</v>
      </c>
      <c r="K4227" s="2">
        <f>MAX(E4227*Inputs!$B$5 - B4227 - Inputs!$B$8, 0) * H4227</f>
        <v>0</v>
      </c>
      <c r="L4227" s="2">
        <f>IF(B4227 &gt;= D4227*Inputs!$B$10, MAX(B4227 - E4227/Inputs!$B$5 - Inputs!$B$8, 0) * I4227, 0)</f>
        <v>0</v>
      </c>
      <c r="M4227" s="2">
        <f t="shared" si="794"/>
        <v>0</v>
      </c>
      <c r="N4227" s="3" t="str">
        <f t="shared" si="795"/>
        <v>Idle</v>
      </c>
      <c r="O4227" s="3" t="str">
        <f t="shared" si="791"/>
        <v>Idle</v>
      </c>
      <c r="P4227" s="2">
        <f t="shared" si="796"/>
        <v>0</v>
      </c>
      <c r="Q4227" s="2">
        <f t="shared" si="797"/>
        <v>0</v>
      </c>
      <c r="R4227" s="2">
        <f t="shared" si="798"/>
        <v>0</v>
      </c>
      <c r="S4227" s="2">
        <f t="shared" si="799"/>
        <v>0</v>
      </c>
      <c r="T4227" s="2">
        <f t="shared" si="800"/>
        <v>0</v>
      </c>
      <c r="U4227" s="2">
        <f>IF(O4227="Reg", R4227 * Inputs!$B$7, 0)</f>
        <v>0</v>
      </c>
      <c r="V4227" s="2">
        <f>MAX(F4227 + P4227*Inputs!$B$15 - (Q4227/Inputs!$B$16) - U4227, 0)</f>
        <v>0</v>
      </c>
    </row>
    <row r="4228" spans="1:22" x14ac:dyDescent="0.3">
      <c r="A4228" s="1">
        <v>46199.083333333343</v>
      </c>
      <c r="B4228" s="2">
        <v>0</v>
      </c>
      <c r="C4228" s="2">
        <v>4.0408109608847962</v>
      </c>
      <c r="D4228" s="2">
        <f t="shared" si="792"/>
        <v>35.380870046140735</v>
      </c>
      <c r="E4228" s="2">
        <f t="shared" si="793"/>
        <v>0</v>
      </c>
      <c r="F4228" s="2">
        <f t="shared" si="801"/>
        <v>0</v>
      </c>
      <c r="G4228" s="2">
        <f t="shared" si="802"/>
        <v>0</v>
      </c>
      <c r="H4228" s="2">
        <f>MIN(Inputs!$B$2, (Inputs!$B$14 - F4228)/Inputs!$B$15)</f>
        <v>170</v>
      </c>
      <c r="I4228" s="2">
        <f>MAX(MIN(Inputs!$B$2, F4228*Inputs!$B$16, Inputs!$B$14*Inputs!$B$4 - G4228), 0)</f>
        <v>0</v>
      </c>
      <c r="J4228" s="2">
        <f>MAX(MIN(Inputs!$B$2, F4228*Inputs!$B$16, (Inputs!$B$14-F4228)/Inputs!$B$15)*Inputs!$B$9, 0)</f>
        <v>0</v>
      </c>
      <c r="K4228" s="2">
        <f>MAX(E4228*Inputs!$B$5 - B4228 - Inputs!$B$8, 0) * H4228</f>
        <v>0</v>
      </c>
      <c r="L4228" s="2">
        <f>IF(B4228 &gt;= D4228*Inputs!$B$10, MAX(B4228 - E4228/Inputs!$B$5 - Inputs!$B$8, 0) * I4228, 0)</f>
        <v>0</v>
      </c>
      <c r="M4228" s="2">
        <f t="shared" si="794"/>
        <v>0</v>
      </c>
      <c r="N4228" s="3" t="str">
        <f t="shared" si="795"/>
        <v>Idle</v>
      </c>
      <c r="O4228" s="3" t="str">
        <f t="shared" ref="O4228:O4291" si="803">IF(O4227&lt;&gt;O4226, O4227, N4228)</f>
        <v>Idle</v>
      </c>
      <c r="P4228" s="2">
        <f t="shared" si="796"/>
        <v>0</v>
      </c>
      <c r="Q4228" s="2">
        <f t="shared" si="797"/>
        <v>0</v>
      </c>
      <c r="R4228" s="2">
        <f t="shared" si="798"/>
        <v>0</v>
      </c>
      <c r="S4228" s="2">
        <f t="shared" si="799"/>
        <v>0</v>
      </c>
      <c r="T4228" s="2">
        <f t="shared" si="800"/>
        <v>0</v>
      </c>
      <c r="U4228" s="2">
        <f>IF(O4228="Reg", R4228 * Inputs!$B$7, 0)</f>
        <v>0</v>
      </c>
      <c r="V4228" s="2">
        <f>MAX(F4228 + P4228*Inputs!$B$15 - (Q4228/Inputs!$B$16) - U4228, 0)</f>
        <v>0</v>
      </c>
    </row>
    <row r="4229" spans="1:22" x14ac:dyDescent="0.3">
      <c r="A4229" s="1">
        <v>46199.125</v>
      </c>
      <c r="B4229" s="2">
        <v>0</v>
      </c>
      <c r="C4229" s="2">
        <v>5.6365618344204869</v>
      </c>
      <c r="D4229" s="2">
        <f t="shared" si="792"/>
        <v>35.380870046140735</v>
      </c>
      <c r="E4229" s="2">
        <f t="shared" si="793"/>
        <v>0</v>
      </c>
      <c r="F4229" s="2">
        <f t="shared" si="801"/>
        <v>0</v>
      </c>
      <c r="G4229" s="2">
        <f t="shared" si="802"/>
        <v>0</v>
      </c>
      <c r="H4229" s="2">
        <f>MIN(Inputs!$B$2, (Inputs!$B$14 - F4229)/Inputs!$B$15)</f>
        <v>170</v>
      </c>
      <c r="I4229" s="2">
        <f>MAX(MIN(Inputs!$B$2, F4229*Inputs!$B$16, Inputs!$B$14*Inputs!$B$4 - G4229), 0)</f>
        <v>0</v>
      </c>
      <c r="J4229" s="2">
        <f>MAX(MIN(Inputs!$B$2, F4229*Inputs!$B$16, (Inputs!$B$14-F4229)/Inputs!$B$15)*Inputs!$B$9, 0)</f>
        <v>0</v>
      </c>
      <c r="K4229" s="2">
        <f>MAX(E4229*Inputs!$B$5 - B4229 - Inputs!$B$8, 0) * H4229</f>
        <v>0</v>
      </c>
      <c r="L4229" s="2">
        <f>IF(B4229 &gt;= D4229*Inputs!$B$10, MAX(B4229 - E4229/Inputs!$B$5 - Inputs!$B$8, 0) * I4229, 0)</f>
        <v>0</v>
      </c>
      <c r="M4229" s="2">
        <f t="shared" si="794"/>
        <v>0</v>
      </c>
      <c r="N4229" s="3" t="str">
        <f t="shared" si="795"/>
        <v>Idle</v>
      </c>
      <c r="O4229" s="3" t="str">
        <f t="shared" si="803"/>
        <v>Idle</v>
      </c>
      <c r="P4229" s="2">
        <f t="shared" si="796"/>
        <v>0</v>
      </c>
      <c r="Q4229" s="2">
        <f t="shared" si="797"/>
        <v>0</v>
      </c>
      <c r="R4229" s="2">
        <f t="shared" si="798"/>
        <v>0</v>
      </c>
      <c r="S4229" s="2">
        <f t="shared" si="799"/>
        <v>0</v>
      </c>
      <c r="T4229" s="2">
        <f t="shared" si="800"/>
        <v>0</v>
      </c>
      <c r="U4229" s="2">
        <f>IF(O4229="Reg", R4229 * Inputs!$B$7, 0)</f>
        <v>0</v>
      </c>
      <c r="V4229" s="2">
        <f>MAX(F4229 + P4229*Inputs!$B$15 - (Q4229/Inputs!$B$16) - U4229, 0)</f>
        <v>0</v>
      </c>
    </row>
    <row r="4230" spans="1:22" x14ac:dyDescent="0.3">
      <c r="A4230" s="1">
        <v>46199.166666666657</v>
      </c>
      <c r="B4230" s="2">
        <v>0</v>
      </c>
      <c r="C4230" s="2">
        <v>9.144589386759634</v>
      </c>
      <c r="D4230" s="2">
        <f t="shared" si="792"/>
        <v>35.380870046140735</v>
      </c>
      <c r="E4230" s="2">
        <f t="shared" si="793"/>
        <v>0</v>
      </c>
      <c r="F4230" s="2">
        <f t="shared" si="801"/>
        <v>0</v>
      </c>
      <c r="G4230" s="2">
        <f t="shared" si="802"/>
        <v>0</v>
      </c>
      <c r="H4230" s="2">
        <f>MIN(Inputs!$B$2, (Inputs!$B$14 - F4230)/Inputs!$B$15)</f>
        <v>170</v>
      </c>
      <c r="I4230" s="2">
        <f>MAX(MIN(Inputs!$B$2, F4230*Inputs!$B$16, Inputs!$B$14*Inputs!$B$4 - G4230), 0)</f>
        <v>0</v>
      </c>
      <c r="J4230" s="2">
        <f>MAX(MIN(Inputs!$B$2, F4230*Inputs!$B$16, (Inputs!$B$14-F4230)/Inputs!$B$15)*Inputs!$B$9, 0)</f>
        <v>0</v>
      </c>
      <c r="K4230" s="2">
        <f>MAX(E4230*Inputs!$B$5 - B4230 - Inputs!$B$8, 0) * H4230</f>
        <v>0</v>
      </c>
      <c r="L4230" s="2">
        <f>IF(B4230 &gt;= D4230*Inputs!$B$10, MAX(B4230 - E4230/Inputs!$B$5 - Inputs!$B$8, 0) * I4230, 0)</f>
        <v>0</v>
      </c>
      <c r="M4230" s="2">
        <f t="shared" si="794"/>
        <v>0</v>
      </c>
      <c r="N4230" s="3" t="str">
        <f t="shared" si="795"/>
        <v>Idle</v>
      </c>
      <c r="O4230" s="3" t="str">
        <f t="shared" si="803"/>
        <v>Idle</v>
      </c>
      <c r="P4230" s="2">
        <f t="shared" si="796"/>
        <v>0</v>
      </c>
      <c r="Q4230" s="2">
        <f t="shared" si="797"/>
        <v>0</v>
      </c>
      <c r="R4230" s="2">
        <f t="shared" si="798"/>
        <v>0</v>
      </c>
      <c r="S4230" s="2">
        <f t="shared" si="799"/>
        <v>0</v>
      </c>
      <c r="T4230" s="2">
        <f t="shared" si="800"/>
        <v>0</v>
      </c>
      <c r="U4230" s="2">
        <f>IF(O4230="Reg", R4230 * Inputs!$B$7, 0)</f>
        <v>0</v>
      </c>
      <c r="V4230" s="2">
        <f>MAX(F4230 + P4230*Inputs!$B$15 - (Q4230/Inputs!$B$16) - U4230, 0)</f>
        <v>0</v>
      </c>
    </row>
    <row r="4231" spans="1:22" x14ac:dyDescent="0.3">
      <c r="A4231" s="1">
        <v>46199.208333333343</v>
      </c>
      <c r="B4231" s="2">
        <v>0</v>
      </c>
      <c r="C4231" s="2">
        <v>4.6547462663542909</v>
      </c>
      <c r="D4231" s="2">
        <f t="shared" si="792"/>
        <v>35.380870046140735</v>
      </c>
      <c r="E4231" s="2">
        <f t="shared" si="793"/>
        <v>0.62780147324457714</v>
      </c>
      <c r="F4231" s="2">
        <f t="shared" si="801"/>
        <v>0</v>
      </c>
      <c r="G4231" s="2">
        <f t="shared" si="802"/>
        <v>0</v>
      </c>
      <c r="H4231" s="2">
        <f>MIN(Inputs!$B$2, (Inputs!$B$14 - F4231)/Inputs!$B$15)</f>
        <v>170</v>
      </c>
      <c r="I4231" s="2">
        <f>MAX(MIN(Inputs!$B$2, F4231*Inputs!$B$16, Inputs!$B$14*Inputs!$B$4 - G4231), 0)</f>
        <v>0</v>
      </c>
      <c r="J4231" s="2">
        <f>MAX(MIN(Inputs!$B$2, F4231*Inputs!$B$16, (Inputs!$B$14-F4231)/Inputs!$B$15)*Inputs!$B$9, 0)</f>
        <v>0</v>
      </c>
      <c r="K4231" s="2">
        <f>MAX(E4231*Inputs!$B$5 - B4231 - Inputs!$B$8, 0) * H4231</f>
        <v>0</v>
      </c>
      <c r="L4231" s="2">
        <f>IF(B4231 &gt;= D4231*Inputs!$B$10, MAX(B4231 - E4231/Inputs!$B$5 - Inputs!$B$8, 0) * I4231, 0)</f>
        <v>0</v>
      </c>
      <c r="M4231" s="2">
        <f t="shared" si="794"/>
        <v>0</v>
      </c>
      <c r="N4231" s="3" t="str">
        <f t="shared" si="795"/>
        <v>Idle</v>
      </c>
      <c r="O4231" s="3" t="str">
        <f t="shared" si="803"/>
        <v>Idle</v>
      </c>
      <c r="P4231" s="2">
        <f t="shared" si="796"/>
        <v>0</v>
      </c>
      <c r="Q4231" s="2">
        <f t="shared" si="797"/>
        <v>0</v>
      </c>
      <c r="R4231" s="2">
        <f t="shared" si="798"/>
        <v>0</v>
      </c>
      <c r="S4231" s="2">
        <f t="shared" si="799"/>
        <v>0</v>
      </c>
      <c r="T4231" s="2">
        <f t="shared" si="800"/>
        <v>0</v>
      </c>
      <c r="U4231" s="2">
        <f>IF(O4231="Reg", R4231 * Inputs!$B$7, 0)</f>
        <v>0</v>
      </c>
      <c r="V4231" s="2">
        <f>MAX(F4231 + P4231*Inputs!$B$15 - (Q4231/Inputs!$B$16) - U4231, 0)</f>
        <v>0</v>
      </c>
    </row>
    <row r="4232" spans="1:22" x14ac:dyDescent="0.3">
      <c r="A4232" s="1">
        <v>46199.25</v>
      </c>
      <c r="B4232" s="2">
        <v>0</v>
      </c>
      <c r="C4232" s="2">
        <v>2.264941361822113</v>
      </c>
      <c r="D4232" s="2">
        <f t="shared" si="792"/>
        <v>35.380870046140735</v>
      </c>
      <c r="E4232" s="2">
        <f t="shared" si="793"/>
        <v>2.8354448634788287</v>
      </c>
      <c r="F4232" s="2">
        <f t="shared" si="801"/>
        <v>0</v>
      </c>
      <c r="G4232" s="2">
        <f t="shared" si="802"/>
        <v>0</v>
      </c>
      <c r="H4232" s="2">
        <f>MIN(Inputs!$B$2, (Inputs!$B$14 - F4232)/Inputs!$B$15)</f>
        <v>170</v>
      </c>
      <c r="I4232" s="2">
        <f>MAX(MIN(Inputs!$B$2, F4232*Inputs!$B$16, Inputs!$B$14*Inputs!$B$4 - G4232), 0)</f>
        <v>0</v>
      </c>
      <c r="J4232" s="2">
        <f>MAX(MIN(Inputs!$B$2, F4232*Inputs!$B$16, (Inputs!$B$14-F4232)/Inputs!$B$15)*Inputs!$B$9, 0)</f>
        <v>0</v>
      </c>
      <c r="K4232" s="2">
        <f>MAX(E4232*Inputs!$B$5 - B4232 - Inputs!$B$8, 0) * H4232</f>
        <v>0</v>
      </c>
      <c r="L4232" s="2">
        <f>IF(B4232 &gt;= D4232*Inputs!$B$10, MAX(B4232 - E4232/Inputs!$B$5 - Inputs!$B$8, 0) * I4232, 0)</f>
        <v>0</v>
      </c>
      <c r="M4232" s="2">
        <f t="shared" si="794"/>
        <v>0</v>
      </c>
      <c r="N4232" s="3" t="str">
        <f t="shared" si="795"/>
        <v>Idle</v>
      </c>
      <c r="O4232" s="3" t="str">
        <f t="shared" si="803"/>
        <v>Idle</v>
      </c>
      <c r="P4232" s="2">
        <f t="shared" si="796"/>
        <v>0</v>
      </c>
      <c r="Q4232" s="2">
        <f t="shared" si="797"/>
        <v>0</v>
      </c>
      <c r="R4232" s="2">
        <f t="shared" si="798"/>
        <v>0</v>
      </c>
      <c r="S4232" s="2">
        <f t="shared" si="799"/>
        <v>0</v>
      </c>
      <c r="T4232" s="2">
        <f t="shared" si="800"/>
        <v>0</v>
      </c>
      <c r="U4232" s="2">
        <f>IF(O4232="Reg", R4232 * Inputs!$B$7, 0)</f>
        <v>0</v>
      </c>
      <c r="V4232" s="2">
        <f>MAX(F4232 + P4232*Inputs!$B$15 - (Q4232/Inputs!$B$16) - U4232, 0)</f>
        <v>0</v>
      </c>
    </row>
    <row r="4233" spans="1:22" x14ac:dyDescent="0.3">
      <c r="A4233" s="1">
        <v>46199.291666666657</v>
      </c>
      <c r="B4233" s="2">
        <v>0</v>
      </c>
      <c r="C4233" s="2">
        <v>22.200768306282139</v>
      </c>
      <c r="D4233" s="2">
        <f t="shared" si="792"/>
        <v>35.380870046140735</v>
      </c>
      <c r="E4233" s="2">
        <f t="shared" si="793"/>
        <v>6.8151806390814826</v>
      </c>
      <c r="F4233" s="2">
        <f t="shared" si="801"/>
        <v>0</v>
      </c>
      <c r="G4233" s="2">
        <f t="shared" si="802"/>
        <v>0</v>
      </c>
      <c r="H4233" s="2">
        <f>MIN(Inputs!$B$2, (Inputs!$B$14 - F4233)/Inputs!$B$15)</f>
        <v>170</v>
      </c>
      <c r="I4233" s="2">
        <f>MAX(MIN(Inputs!$B$2, F4233*Inputs!$B$16, Inputs!$B$14*Inputs!$B$4 - G4233), 0)</f>
        <v>0</v>
      </c>
      <c r="J4233" s="2">
        <f>MAX(MIN(Inputs!$B$2, F4233*Inputs!$B$16, (Inputs!$B$14-F4233)/Inputs!$B$15)*Inputs!$B$9, 0)</f>
        <v>0</v>
      </c>
      <c r="K4233" s="2">
        <f>MAX(E4233*Inputs!$B$5 - B4233 - Inputs!$B$8, 0) * H4233</f>
        <v>0</v>
      </c>
      <c r="L4233" s="2">
        <f>IF(B4233 &gt;= D4233*Inputs!$B$10, MAX(B4233 - E4233/Inputs!$B$5 - Inputs!$B$8, 0) * I4233, 0)</f>
        <v>0</v>
      </c>
      <c r="M4233" s="2">
        <f t="shared" si="794"/>
        <v>0</v>
      </c>
      <c r="N4233" s="3" t="str">
        <f t="shared" si="795"/>
        <v>Idle</v>
      </c>
      <c r="O4233" s="3" t="str">
        <f t="shared" si="803"/>
        <v>Idle</v>
      </c>
      <c r="P4233" s="2">
        <f t="shared" si="796"/>
        <v>0</v>
      </c>
      <c r="Q4233" s="2">
        <f t="shared" si="797"/>
        <v>0</v>
      </c>
      <c r="R4233" s="2">
        <f t="shared" si="798"/>
        <v>0</v>
      </c>
      <c r="S4233" s="2">
        <f t="shared" si="799"/>
        <v>0</v>
      </c>
      <c r="T4233" s="2">
        <f t="shared" si="800"/>
        <v>0</v>
      </c>
      <c r="U4233" s="2">
        <f>IF(O4233="Reg", R4233 * Inputs!$B$7, 0)</f>
        <v>0</v>
      </c>
      <c r="V4233" s="2">
        <f>MAX(F4233 + P4233*Inputs!$B$15 - (Q4233/Inputs!$B$16) - U4233, 0)</f>
        <v>0</v>
      </c>
    </row>
    <row r="4234" spans="1:22" x14ac:dyDescent="0.3">
      <c r="A4234" s="1">
        <v>46199.333333333343</v>
      </c>
      <c r="B4234" s="2">
        <v>0</v>
      </c>
      <c r="C4234" s="2">
        <v>4.5989732774433181</v>
      </c>
      <c r="D4234" s="2">
        <f t="shared" si="792"/>
        <v>35.380870046140735</v>
      </c>
      <c r="E4234" s="2">
        <f t="shared" si="793"/>
        <v>14.207935815799734</v>
      </c>
      <c r="F4234" s="2">
        <f t="shared" si="801"/>
        <v>0</v>
      </c>
      <c r="G4234" s="2">
        <f t="shared" si="802"/>
        <v>0</v>
      </c>
      <c r="H4234" s="2">
        <f>MIN(Inputs!$B$2, (Inputs!$B$14 - F4234)/Inputs!$B$15)</f>
        <v>170</v>
      </c>
      <c r="I4234" s="2">
        <f>MAX(MIN(Inputs!$B$2, F4234*Inputs!$B$16, Inputs!$B$14*Inputs!$B$4 - G4234), 0)</f>
        <v>0</v>
      </c>
      <c r="J4234" s="2">
        <f>MAX(MIN(Inputs!$B$2, F4234*Inputs!$B$16, (Inputs!$B$14-F4234)/Inputs!$B$15)*Inputs!$B$9, 0)</f>
        <v>0</v>
      </c>
      <c r="K4234" s="2">
        <f>MAX(E4234*Inputs!$B$5 - B4234 - Inputs!$B$8, 0) * H4234</f>
        <v>0</v>
      </c>
      <c r="L4234" s="2">
        <f>IF(B4234 &gt;= D4234*Inputs!$B$10, MAX(B4234 - E4234/Inputs!$B$5 - Inputs!$B$8, 0) * I4234, 0)</f>
        <v>0</v>
      </c>
      <c r="M4234" s="2">
        <f t="shared" si="794"/>
        <v>0</v>
      </c>
      <c r="N4234" s="3" t="str">
        <f t="shared" si="795"/>
        <v>Idle</v>
      </c>
      <c r="O4234" s="3" t="str">
        <f t="shared" si="803"/>
        <v>Idle</v>
      </c>
      <c r="P4234" s="2">
        <f t="shared" si="796"/>
        <v>0</v>
      </c>
      <c r="Q4234" s="2">
        <f t="shared" si="797"/>
        <v>0</v>
      </c>
      <c r="R4234" s="2">
        <f t="shared" si="798"/>
        <v>0</v>
      </c>
      <c r="S4234" s="2">
        <f t="shared" si="799"/>
        <v>0</v>
      </c>
      <c r="T4234" s="2">
        <f t="shared" si="800"/>
        <v>0</v>
      </c>
      <c r="U4234" s="2">
        <f>IF(O4234="Reg", R4234 * Inputs!$B$7, 0)</f>
        <v>0</v>
      </c>
      <c r="V4234" s="2">
        <f>MAX(F4234 + P4234*Inputs!$B$15 - (Q4234/Inputs!$B$16) - U4234, 0)</f>
        <v>0</v>
      </c>
    </row>
    <row r="4235" spans="1:22" x14ac:dyDescent="0.3">
      <c r="A4235" s="1">
        <v>46199.375</v>
      </c>
      <c r="B4235" s="2">
        <v>0</v>
      </c>
      <c r="C4235" s="2">
        <v>20.814451133063841</v>
      </c>
      <c r="D4235" s="2">
        <f t="shared" si="792"/>
        <v>35.380870046140735</v>
      </c>
      <c r="E4235" s="2">
        <f t="shared" si="793"/>
        <v>23.574162348466249</v>
      </c>
      <c r="F4235" s="2">
        <f t="shared" si="801"/>
        <v>0</v>
      </c>
      <c r="G4235" s="2">
        <f t="shared" si="802"/>
        <v>0</v>
      </c>
      <c r="H4235" s="2">
        <f>MIN(Inputs!$B$2, (Inputs!$B$14 - F4235)/Inputs!$B$15)</f>
        <v>170</v>
      </c>
      <c r="I4235" s="2">
        <f>MAX(MIN(Inputs!$B$2, F4235*Inputs!$B$16, Inputs!$B$14*Inputs!$B$4 - G4235), 0)</f>
        <v>0</v>
      </c>
      <c r="J4235" s="2">
        <f>MAX(MIN(Inputs!$B$2, F4235*Inputs!$B$16, (Inputs!$B$14-F4235)/Inputs!$B$15)*Inputs!$B$9, 0)</f>
        <v>0</v>
      </c>
      <c r="K4235" s="2">
        <f>MAX(E4235*Inputs!$B$5 - B4235 - Inputs!$B$8, 0) * H4235</f>
        <v>126.69468733055105</v>
      </c>
      <c r="L4235" s="2">
        <f>IF(B4235 &gt;= D4235*Inputs!$B$10, MAX(B4235 - E4235/Inputs!$B$5 - Inputs!$B$8, 0) * I4235, 0)</f>
        <v>0</v>
      </c>
      <c r="M4235" s="2">
        <f t="shared" si="794"/>
        <v>0</v>
      </c>
      <c r="N4235" s="3" t="str">
        <f t="shared" si="795"/>
        <v>Charge</v>
      </c>
      <c r="O4235" s="3" t="str">
        <f t="shared" si="803"/>
        <v>Charge</v>
      </c>
      <c r="P4235" s="2">
        <f t="shared" si="796"/>
        <v>170</v>
      </c>
      <c r="Q4235" s="2">
        <f t="shared" si="797"/>
        <v>0</v>
      </c>
      <c r="R4235" s="2">
        <f t="shared" si="798"/>
        <v>0</v>
      </c>
      <c r="S4235" s="2">
        <f t="shared" si="799"/>
        <v>0</v>
      </c>
      <c r="T4235" s="2">
        <f t="shared" si="800"/>
        <v>0</v>
      </c>
      <c r="U4235" s="2">
        <f>IF(O4235="Reg", R4235 * Inputs!$B$7, 0)</f>
        <v>0</v>
      </c>
      <c r="V4235" s="2">
        <f>MAX(F4235 + P4235*Inputs!$B$15 - (Q4235/Inputs!$B$16) - U4235, 0)</f>
        <v>170</v>
      </c>
    </row>
    <row r="4236" spans="1:22" x14ac:dyDescent="0.3">
      <c r="A4236" s="1">
        <v>46199.416666666657</v>
      </c>
      <c r="B4236" s="2">
        <v>3.7668088394674628</v>
      </c>
      <c r="C4236" s="2">
        <v>6.1121253490083758</v>
      </c>
      <c r="D4236" s="2">
        <f t="shared" si="792"/>
        <v>35.380870046140735</v>
      </c>
      <c r="E4236" s="2">
        <f t="shared" si="793"/>
        <v>36.026235617438132</v>
      </c>
      <c r="F4236" s="2">
        <f t="shared" si="801"/>
        <v>170</v>
      </c>
      <c r="G4236" s="2">
        <f t="shared" si="802"/>
        <v>0</v>
      </c>
      <c r="H4236" s="2">
        <f>MIN(Inputs!$B$2, (Inputs!$B$14 - F4236)/Inputs!$B$15)</f>
        <v>170</v>
      </c>
      <c r="I4236" s="2">
        <f>MAX(MIN(Inputs!$B$2, F4236*Inputs!$B$16, Inputs!$B$14*Inputs!$B$4 - G4236), 0)</f>
        <v>170</v>
      </c>
      <c r="J4236" s="2">
        <f>MAX(MIN(Inputs!$B$2, F4236*Inputs!$B$16, (Inputs!$B$14-F4236)/Inputs!$B$15)*Inputs!$B$9, 0)</f>
        <v>136</v>
      </c>
      <c r="K4236" s="2">
        <f>MAX(E4236*Inputs!$B$5 - B4236 - Inputs!$B$8, 0) * H4236</f>
        <v>1349.1673456592764</v>
      </c>
      <c r="L4236" s="2">
        <f>IF(B4236 &gt;= D4236*Inputs!$B$10, MAX(B4236 - E4236/Inputs!$B$5 - Inputs!$B$8, 0) * I4236, 0)</f>
        <v>0</v>
      </c>
      <c r="M4236" s="2">
        <f t="shared" si="794"/>
        <v>831.24904746513914</v>
      </c>
      <c r="N4236" s="3" t="str">
        <f t="shared" si="795"/>
        <v>Charge</v>
      </c>
      <c r="O4236" s="3" t="str">
        <f t="shared" si="803"/>
        <v>Charge</v>
      </c>
      <c r="P4236" s="2">
        <f t="shared" si="796"/>
        <v>170</v>
      </c>
      <c r="Q4236" s="2">
        <f t="shared" si="797"/>
        <v>0</v>
      </c>
      <c r="R4236" s="2">
        <f t="shared" si="798"/>
        <v>0</v>
      </c>
      <c r="S4236" s="2">
        <f t="shared" si="799"/>
        <v>-640.35750270946869</v>
      </c>
      <c r="T4236" s="2">
        <f t="shared" si="800"/>
        <v>0</v>
      </c>
      <c r="U4236" s="2">
        <f>IF(O4236="Reg", R4236 * Inputs!$B$7, 0)</f>
        <v>0</v>
      </c>
      <c r="V4236" s="2">
        <f>MAX(F4236 + P4236*Inputs!$B$15 - (Q4236/Inputs!$B$16) - U4236, 0)</f>
        <v>340</v>
      </c>
    </row>
    <row r="4237" spans="1:22" x14ac:dyDescent="0.3">
      <c r="A4237" s="1">
        <v>46199.458333333343</v>
      </c>
      <c r="B4237" s="2">
        <v>13.24586034140551</v>
      </c>
      <c r="C4237" s="2">
        <v>2.8646643388743569</v>
      </c>
      <c r="D4237" s="2">
        <f t="shared" si="792"/>
        <v>35.380870046140735</v>
      </c>
      <c r="E4237" s="2">
        <f t="shared" si="793"/>
        <v>47.625225599346997</v>
      </c>
      <c r="F4237" s="2">
        <f t="shared" si="801"/>
        <v>340</v>
      </c>
      <c r="G4237" s="2">
        <f t="shared" si="802"/>
        <v>0</v>
      </c>
      <c r="H4237" s="2">
        <f>MIN(Inputs!$B$2, (Inputs!$B$14 - F4237)/Inputs!$B$15)</f>
        <v>0</v>
      </c>
      <c r="I4237" s="2">
        <f>MAX(MIN(Inputs!$B$2, F4237*Inputs!$B$16, Inputs!$B$14*Inputs!$B$4 - G4237), 0)</f>
        <v>170</v>
      </c>
      <c r="J4237" s="2">
        <f>MAX(MIN(Inputs!$B$2, F4237*Inputs!$B$16, (Inputs!$B$14-F4237)/Inputs!$B$15)*Inputs!$B$9, 0)</f>
        <v>0</v>
      </c>
      <c r="K4237" s="2">
        <f>MAX(E4237*Inputs!$B$5 - B4237 - Inputs!$B$8, 0) * H4237</f>
        <v>0</v>
      </c>
      <c r="L4237" s="2">
        <f>IF(B4237 &gt;= D4237*Inputs!$B$10, MAX(B4237 - E4237/Inputs!$B$5 - Inputs!$B$8, 0) * I4237, 0)</f>
        <v>0</v>
      </c>
      <c r="M4237" s="2">
        <f t="shared" si="794"/>
        <v>0</v>
      </c>
      <c r="N4237" s="3" t="str">
        <f t="shared" si="795"/>
        <v>Idle</v>
      </c>
      <c r="O4237" s="3" t="str">
        <f t="shared" si="803"/>
        <v>Idle</v>
      </c>
      <c r="P4237" s="2">
        <f t="shared" si="796"/>
        <v>0</v>
      </c>
      <c r="Q4237" s="2">
        <f t="shared" si="797"/>
        <v>0</v>
      </c>
      <c r="R4237" s="2">
        <f t="shared" si="798"/>
        <v>0</v>
      </c>
      <c r="S4237" s="2">
        <f t="shared" si="799"/>
        <v>0</v>
      </c>
      <c r="T4237" s="2">
        <f t="shared" si="800"/>
        <v>0</v>
      </c>
      <c r="U4237" s="2">
        <f>IF(O4237="Reg", R4237 * Inputs!$B$7, 0)</f>
        <v>0</v>
      </c>
      <c r="V4237" s="2">
        <f>MAX(F4237 + P4237*Inputs!$B$15 - (Q4237/Inputs!$B$16) - U4237, 0)</f>
        <v>340</v>
      </c>
    </row>
    <row r="4238" spans="1:22" x14ac:dyDescent="0.3">
      <c r="A4238" s="1">
        <v>46199.5</v>
      </c>
      <c r="B4238" s="2">
        <v>23.87841465361592</v>
      </c>
      <c r="C4238" s="2">
        <v>8.9594160155036331</v>
      </c>
      <c r="D4238" s="2">
        <f t="shared" si="792"/>
        <v>35.380870046140735</v>
      </c>
      <c r="E4238" s="2">
        <f t="shared" si="793"/>
        <v>60.21230741526464</v>
      </c>
      <c r="F4238" s="2">
        <f t="shared" si="801"/>
        <v>340</v>
      </c>
      <c r="G4238" s="2">
        <f t="shared" si="802"/>
        <v>0</v>
      </c>
      <c r="H4238" s="2">
        <f>MIN(Inputs!$B$2, (Inputs!$B$14 - F4238)/Inputs!$B$15)</f>
        <v>0</v>
      </c>
      <c r="I4238" s="2">
        <f>MAX(MIN(Inputs!$B$2, F4238*Inputs!$B$16, Inputs!$B$14*Inputs!$B$4 - G4238), 0)</f>
        <v>170</v>
      </c>
      <c r="J4238" s="2">
        <f>MAX(MIN(Inputs!$B$2, F4238*Inputs!$B$16, (Inputs!$B$14-F4238)/Inputs!$B$15)*Inputs!$B$9, 0)</f>
        <v>0</v>
      </c>
      <c r="K4238" s="2">
        <f>MAX(E4238*Inputs!$B$5 - B4238 - Inputs!$B$8, 0) * H4238</f>
        <v>0</v>
      </c>
      <c r="L4238" s="2">
        <f>IF(B4238 &gt;= D4238*Inputs!$B$10, MAX(B4238 - E4238/Inputs!$B$5 - Inputs!$B$8, 0) * I4238, 0)</f>
        <v>0</v>
      </c>
      <c r="M4238" s="2">
        <f t="shared" si="794"/>
        <v>0</v>
      </c>
      <c r="N4238" s="3" t="str">
        <f t="shared" si="795"/>
        <v>Idle</v>
      </c>
      <c r="O4238" s="3" t="str">
        <f t="shared" si="803"/>
        <v>Idle</v>
      </c>
      <c r="P4238" s="2">
        <f t="shared" si="796"/>
        <v>0</v>
      </c>
      <c r="Q4238" s="2">
        <f t="shared" si="797"/>
        <v>0</v>
      </c>
      <c r="R4238" s="2">
        <f t="shared" si="798"/>
        <v>0</v>
      </c>
      <c r="S4238" s="2">
        <f t="shared" si="799"/>
        <v>0</v>
      </c>
      <c r="T4238" s="2">
        <f t="shared" si="800"/>
        <v>0</v>
      </c>
      <c r="U4238" s="2">
        <f>IF(O4238="Reg", R4238 * Inputs!$B$7, 0)</f>
        <v>0</v>
      </c>
      <c r="V4238" s="2">
        <f>MAX(F4238 + P4238*Inputs!$B$15 - (Q4238/Inputs!$B$16) - U4238, 0)</f>
        <v>340</v>
      </c>
    </row>
    <row r="4239" spans="1:22" x14ac:dyDescent="0.3">
      <c r="A4239" s="1">
        <v>46199.541666666657</v>
      </c>
      <c r="B4239" s="2">
        <v>44.3565310603095</v>
      </c>
      <c r="C4239" s="2">
        <v>7.8353271316309776</v>
      </c>
      <c r="D4239" s="2">
        <f t="shared" si="792"/>
        <v>35.380870046140735</v>
      </c>
      <c r="E4239" s="2">
        <f t="shared" si="793"/>
        <v>72.309048101011356</v>
      </c>
      <c r="F4239" s="2">
        <f t="shared" si="801"/>
        <v>340</v>
      </c>
      <c r="G4239" s="2">
        <f t="shared" si="802"/>
        <v>0</v>
      </c>
      <c r="H4239" s="2">
        <f>MIN(Inputs!$B$2, (Inputs!$B$14 - F4239)/Inputs!$B$15)</f>
        <v>0</v>
      </c>
      <c r="I4239" s="2">
        <f>MAX(MIN(Inputs!$B$2, F4239*Inputs!$B$16, Inputs!$B$14*Inputs!$B$4 - G4239), 0)</f>
        <v>170</v>
      </c>
      <c r="J4239" s="2">
        <f>MAX(MIN(Inputs!$B$2, F4239*Inputs!$B$16, (Inputs!$B$14-F4239)/Inputs!$B$15)*Inputs!$B$9, 0)</f>
        <v>0</v>
      </c>
      <c r="K4239" s="2">
        <f>MAX(E4239*Inputs!$B$5 - B4239 - Inputs!$B$8, 0) * H4239</f>
        <v>0</v>
      </c>
      <c r="L4239" s="2">
        <f>IF(B4239 &gt;= D4239*Inputs!$B$10, MAX(B4239 - E4239/Inputs!$B$5 - Inputs!$B$8, 0) * I4239, 0)</f>
        <v>0</v>
      </c>
      <c r="M4239" s="2">
        <f t="shared" si="794"/>
        <v>0</v>
      </c>
      <c r="N4239" s="3" t="str">
        <f t="shared" si="795"/>
        <v>Idle</v>
      </c>
      <c r="O4239" s="3" t="str">
        <f t="shared" si="803"/>
        <v>Idle</v>
      </c>
      <c r="P4239" s="2">
        <f t="shared" si="796"/>
        <v>0</v>
      </c>
      <c r="Q4239" s="2">
        <f t="shared" si="797"/>
        <v>0</v>
      </c>
      <c r="R4239" s="2">
        <f t="shared" si="798"/>
        <v>0</v>
      </c>
      <c r="S4239" s="2">
        <f t="shared" si="799"/>
        <v>0</v>
      </c>
      <c r="T4239" s="2">
        <f t="shared" si="800"/>
        <v>0</v>
      </c>
      <c r="U4239" s="2">
        <f>IF(O4239="Reg", R4239 * Inputs!$B$7, 0)</f>
        <v>0</v>
      </c>
      <c r="V4239" s="2">
        <f>MAX(F4239 + P4239*Inputs!$B$15 - (Q4239/Inputs!$B$16) - U4239, 0)</f>
        <v>340</v>
      </c>
    </row>
    <row r="4240" spans="1:22" x14ac:dyDescent="0.3">
      <c r="A4240" s="1">
        <v>46199.583333333343</v>
      </c>
      <c r="B4240" s="2">
        <v>56.197359195999098</v>
      </c>
      <c r="C4240" s="2">
        <v>11.801922329639551</v>
      </c>
      <c r="D4240" s="2">
        <f t="shared" si="792"/>
        <v>35.380870046140735</v>
      </c>
      <c r="E4240" s="2">
        <f t="shared" si="793"/>
        <v>77.923559391569711</v>
      </c>
      <c r="F4240" s="2">
        <f t="shared" si="801"/>
        <v>340</v>
      </c>
      <c r="G4240" s="2">
        <f t="shared" si="802"/>
        <v>0</v>
      </c>
      <c r="H4240" s="2">
        <f>MIN(Inputs!$B$2, (Inputs!$B$14 - F4240)/Inputs!$B$15)</f>
        <v>0</v>
      </c>
      <c r="I4240" s="2">
        <f>MAX(MIN(Inputs!$B$2, F4240*Inputs!$B$16, Inputs!$B$14*Inputs!$B$4 - G4240), 0)</f>
        <v>170</v>
      </c>
      <c r="J4240" s="2">
        <f>MAX(MIN(Inputs!$B$2, F4240*Inputs!$B$16, (Inputs!$B$14-F4240)/Inputs!$B$15)*Inputs!$B$9, 0)</f>
        <v>0</v>
      </c>
      <c r="K4240" s="2">
        <f>MAX(E4240*Inputs!$B$5 - B4240 - Inputs!$B$8, 0) * H4240</f>
        <v>0</v>
      </c>
      <c r="L4240" s="2">
        <f>IF(B4240 &gt;= D4240*Inputs!$B$10, MAX(B4240 - E4240/Inputs!$B$5 - Inputs!$B$8, 0) * I4240, 0)</f>
        <v>0</v>
      </c>
      <c r="M4240" s="2">
        <f t="shared" si="794"/>
        <v>0</v>
      </c>
      <c r="N4240" s="3" t="str">
        <f t="shared" si="795"/>
        <v>Idle</v>
      </c>
      <c r="O4240" s="3" t="str">
        <f t="shared" si="803"/>
        <v>Idle</v>
      </c>
      <c r="P4240" s="2">
        <f t="shared" si="796"/>
        <v>0</v>
      </c>
      <c r="Q4240" s="2">
        <f t="shared" si="797"/>
        <v>0</v>
      </c>
      <c r="R4240" s="2">
        <f t="shared" si="798"/>
        <v>0</v>
      </c>
      <c r="S4240" s="2">
        <f t="shared" si="799"/>
        <v>0</v>
      </c>
      <c r="T4240" s="2">
        <f t="shared" si="800"/>
        <v>0</v>
      </c>
      <c r="U4240" s="2">
        <f>IF(O4240="Reg", R4240 * Inputs!$B$7, 0)</f>
        <v>0</v>
      </c>
      <c r="V4240" s="2">
        <f>MAX(F4240 + P4240*Inputs!$B$15 - (Q4240/Inputs!$B$16) - U4240, 0)</f>
        <v>340</v>
      </c>
    </row>
    <row r="4241" spans="1:22" x14ac:dyDescent="0.3">
      <c r="A4241" s="1">
        <v>46199.625</v>
      </c>
      <c r="B4241" s="2">
        <v>74.712439613831293</v>
      </c>
      <c r="C4241" s="2">
        <v>5.1245958022104494</v>
      </c>
      <c r="D4241" s="2">
        <f t="shared" si="792"/>
        <v>35.380870046140735</v>
      </c>
      <c r="E4241" s="2">
        <f t="shared" si="793"/>
        <v>82.960673887085804</v>
      </c>
      <c r="F4241" s="2">
        <f t="shared" si="801"/>
        <v>340</v>
      </c>
      <c r="G4241" s="2">
        <f t="shared" si="802"/>
        <v>0</v>
      </c>
      <c r="H4241" s="2">
        <f>MIN(Inputs!$B$2, (Inputs!$B$14 - F4241)/Inputs!$B$15)</f>
        <v>0</v>
      </c>
      <c r="I4241" s="2">
        <f>MAX(MIN(Inputs!$B$2, F4241*Inputs!$B$16, Inputs!$B$14*Inputs!$B$4 - G4241), 0)</f>
        <v>170</v>
      </c>
      <c r="J4241" s="2">
        <f>MAX(MIN(Inputs!$B$2, F4241*Inputs!$B$16, (Inputs!$B$14-F4241)/Inputs!$B$15)*Inputs!$B$9, 0)</f>
        <v>0</v>
      </c>
      <c r="K4241" s="2">
        <f>MAX(E4241*Inputs!$B$5 - B4241 - Inputs!$B$8, 0) * H4241</f>
        <v>0</v>
      </c>
      <c r="L4241" s="2">
        <f>IF(B4241 &gt;= D4241*Inputs!$B$10, MAX(B4241 - E4241/Inputs!$B$5 - Inputs!$B$8, 0) * I4241, 0)</f>
        <v>0</v>
      </c>
      <c r="M4241" s="2">
        <f t="shared" si="794"/>
        <v>0</v>
      </c>
      <c r="N4241" s="3" t="str">
        <f t="shared" si="795"/>
        <v>Idle</v>
      </c>
      <c r="O4241" s="3" t="str">
        <f t="shared" si="803"/>
        <v>Idle</v>
      </c>
      <c r="P4241" s="2">
        <f t="shared" si="796"/>
        <v>0</v>
      </c>
      <c r="Q4241" s="2">
        <f t="shared" si="797"/>
        <v>0</v>
      </c>
      <c r="R4241" s="2">
        <f t="shared" si="798"/>
        <v>0</v>
      </c>
      <c r="S4241" s="2">
        <f t="shared" si="799"/>
        <v>0</v>
      </c>
      <c r="T4241" s="2">
        <f t="shared" si="800"/>
        <v>0</v>
      </c>
      <c r="U4241" s="2">
        <f>IF(O4241="Reg", R4241 * Inputs!$B$7, 0)</f>
        <v>0</v>
      </c>
      <c r="V4241" s="2">
        <f>MAX(F4241 + P4241*Inputs!$B$15 - (Q4241/Inputs!$B$16) - U4241, 0)</f>
        <v>340</v>
      </c>
    </row>
    <row r="4242" spans="1:22" x14ac:dyDescent="0.3">
      <c r="A4242" s="1">
        <v>46199.666666666657</v>
      </c>
      <c r="B4242" s="2">
        <v>73.360748730920662</v>
      </c>
      <c r="C4242" s="2">
        <v>12.510198375634159</v>
      </c>
      <c r="D4242" s="2">
        <f t="shared" si="792"/>
        <v>35.380870046140735</v>
      </c>
      <c r="E4242" s="2">
        <f t="shared" si="793"/>
        <v>83.275956636114202</v>
      </c>
      <c r="F4242" s="2">
        <f t="shared" si="801"/>
        <v>340</v>
      </c>
      <c r="G4242" s="2">
        <f t="shared" si="802"/>
        <v>0</v>
      </c>
      <c r="H4242" s="2">
        <f>MIN(Inputs!$B$2, (Inputs!$B$14 - F4242)/Inputs!$B$15)</f>
        <v>0</v>
      </c>
      <c r="I4242" s="2">
        <f>MAX(MIN(Inputs!$B$2, F4242*Inputs!$B$16, Inputs!$B$14*Inputs!$B$4 - G4242), 0)</f>
        <v>170</v>
      </c>
      <c r="J4242" s="2">
        <f>MAX(MIN(Inputs!$B$2, F4242*Inputs!$B$16, (Inputs!$B$14-F4242)/Inputs!$B$15)*Inputs!$B$9, 0)</f>
        <v>0</v>
      </c>
      <c r="K4242" s="2">
        <f>MAX(E4242*Inputs!$B$5 - B4242 - Inputs!$B$8, 0) * H4242</f>
        <v>0</v>
      </c>
      <c r="L4242" s="2">
        <f>IF(B4242 &gt;= D4242*Inputs!$B$10, MAX(B4242 - E4242/Inputs!$B$5 - Inputs!$B$8, 0) * I4242, 0)</f>
        <v>0</v>
      </c>
      <c r="M4242" s="2">
        <f t="shared" si="794"/>
        <v>0</v>
      </c>
      <c r="N4242" s="3" t="str">
        <f t="shared" si="795"/>
        <v>Idle</v>
      </c>
      <c r="O4242" s="3" t="str">
        <f t="shared" si="803"/>
        <v>Idle</v>
      </c>
      <c r="P4242" s="2">
        <f t="shared" si="796"/>
        <v>0</v>
      </c>
      <c r="Q4242" s="2">
        <f t="shared" si="797"/>
        <v>0</v>
      </c>
      <c r="R4242" s="2">
        <f t="shared" si="798"/>
        <v>0</v>
      </c>
      <c r="S4242" s="2">
        <f t="shared" si="799"/>
        <v>0</v>
      </c>
      <c r="T4242" s="2">
        <f t="shared" si="800"/>
        <v>0</v>
      </c>
      <c r="U4242" s="2">
        <f>IF(O4242="Reg", R4242 * Inputs!$B$7, 0)</f>
        <v>0</v>
      </c>
      <c r="V4242" s="2">
        <f>MAX(F4242 + P4242*Inputs!$B$15 - (Q4242/Inputs!$B$16) - U4242, 0)</f>
        <v>340</v>
      </c>
    </row>
    <row r="4243" spans="1:22" x14ac:dyDescent="0.3">
      <c r="A4243" s="1">
        <v>46199.708333333343</v>
      </c>
      <c r="B4243" s="2">
        <v>88.768351236911357</v>
      </c>
      <c r="C4243" s="2">
        <v>48.111458742735039</v>
      </c>
      <c r="D4243" s="2">
        <f t="shared" si="792"/>
        <v>35.380870046140735</v>
      </c>
      <c r="E4243" s="2">
        <f t="shared" si="793"/>
        <v>81.02919694576525</v>
      </c>
      <c r="F4243" s="2">
        <f t="shared" si="801"/>
        <v>340</v>
      </c>
      <c r="G4243" s="2">
        <f t="shared" si="802"/>
        <v>0</v>
      </c>
      <c r="H4243" s="2">
        <f>MIN(Inputs!$B$2, (Inputs!$B$14 - F4243)/Inputs!$B$15)</f>
        <v>0</v>
      </c>
      <c r="I4243" s="2">
        <f>MAX(MIN(Inputs!$B$2, F4243*Inputs!$B$16, Inputs!$B$14*Inputs!$B$4 - G4243), 0)</f>
        <v>170</v>
      </c>
      <c r="J4243" s="2">
        <f>MAX(MIN(Inputs!$B$2, F4243*Inputs!$B$16, (Inputs!$B$14-F4243)/Inputs!$B$15)*Inputs!$B$9, 0)</f>
        <v>0</v>
      </c>
      <c r="K4243" s="2">
        <f>MAX(E4243*Inputs!$B$5 - B4243 - Inputs!$B$8, 0) * H4243</f>
        <v>0</v>
      </c>
      <c r="L4243" s="2">
        <f>IF(B4243 &gt;= D4243*Inputs!$B$10, MAX(B4243 - E4243/Inputs!$B$5 - Inputs!$B$8, 0) * I4243, 0)</f>
        <v>0</v>
      </c>
      <c r="M4243" s="2">
        <f t="shared" si="794"/>
        <v>0</v>
      </c>
      <c r="N4243" s="3" t="str">
        <f t="shared" si="795"/>
        <v>Idle</v>
      </c>
      <c r="O4243" s="3" t="str">
        <f t="shared" si="803"/>
        <v>Idle</v>
      </c>
      <c r="P4243" s="2">
        <f t="shared" si="796"/>
        <v>0</v>
      </c>
      <c r="Q4243" s="2">
        <f t="shared" si="797"/>
        <v>0</v>
      </c>
      <c r="R4243" s="2">
        <f t="shared" si="798"/>
        <v>0</v>
      </c>
      <c r="S4243" s="2">
        <f t="shared" si="799"/>
        <v>0</v>
      </c>
      <c r="T4243" s="2">
        <f t="shared" si="800"/>
        <v>0</v>
      </c>
      <c r="U4243" s="2">
        <f>IF(O4243="Reg", R4243 * Inputs!$B$7, 0)</f>
        <v>0</v>
      </c>
      <c r="V4243" s="2">
        <f>MAX(F4243 + P4243*Inputs!$B$15 - (Q4243/Inputs!$B$16) - U4243, 0)</f>
        <v>340</v>
      </c>
    </row>
    <row r="4244" spans="1:22" x14ac:dyDescent="0.3">
      <c r="A4244" s="1">
        <v>46199.75</v>
      </c>
      <c r="B4244" s="2">
        <v>96.458858768096249</v>
      </c>
      <c r="C4244" s="2">
        <v>16.928133342383688</v>
      </c>
      <c r="D4244" s="2">
        <f t="shared" si="792"/>
        <v>35.380870046140735</v>
      </c>
      <c r="E4244" s="2">
        <f t="shared" si="793"/>
        <v>72.966625834595632</v>
      </c>
      <c r="F4244" s="2">
        <f t="shared" si="801"/>
        <v>340</v>
      </c>
      <c r="G4244" s="2">
        <f t="shared" si="802"/>
        <v>0</v>
      </c>
      <c r="H4244" s="2">
        <f>MIN(Inputs!$B$2, (Inputs!$B$14 - F4244)/Inputs!$B$15)</f>
        <v>0</v>
      </c>
      <c r="I4244" s="2">
        <f>MAX(MIN(Inputs!$B$2, F4244*Inputs!$B$16, Inputs!$B$14*Inputs!$B$4 - G4244), 0)</f>
        <v>170</v>
      </c>
      <c r="J4244" s="2">
        <f>MAX(MIN(Inputs!$B$2, F4244*Inputs!$B$16, (Inputs!$B$14-F4244)/Inputs!$B$15)*Inputs!$B$9, 0)</f>
        <v>0</v>
      </c>
      <c r="K4244" s="2">
        <f>MAX(E4244*Inputs!$B$5 - B4244 - Inputs!$B$8, 0) * H4244</f>
        <v>0</v>
      </c>
      <c r="L4244" s="2">
        <f>IF(B4244 &gt;= D4244*Inputs!$B$10, MAX(B4244 - E4244/Inputs!$B$5 - Inputs!$B$8, 0) * I4244, 0)</f>
        <v>0</v>
      </c>
      <c r="M4244" s="2">
        <f t="shared" si="794"/>
        <v>0</v>
      </c>
      <c r="N4244" s="3" t="str">
        <f t="shared" si="795"/>
        <v>Idle</v>
      </c>
      <c r="O4244" s="3" t="str">
        <f t="shared" si="803"/>
        <v>Idle</v>
      </c>
      <c r="P4244" s="2">
        <f t="shared" si="796"/>
        <v>0</v>
      </c>
      <c r="Q4244" s="2">
        <f t="shared" si="797"/>
        <v>0</v>
      </c>
      <c r="R4244" s="2">
        <f t="shared" si="798"/>
        <v>0</v>
      </c>
      <c r="S4244" s="2">
        <f t="shared" si="799"/>
        <v>0</v>
      </c>
      <c r="T4244" s="2">
        <f t="shared" si="800"/>
        <v>0</v>
      </c>
      <c r="U4244" s="2">
        <f>IF(O4244="Reg", R4244 * Inputs!$B$7, 0)</f>
        <v>0</v>
      </c>
      <c r="V4244" s="2">
        <f>MAX(F4244 + P4244*Inputs!$B$15 - (Q4244/Inputs!$B$16) - U4244, 0)</f>
        <v>340</v>
      </c>
    </row>
    <row r="4245" spans="1:22" x14ac:dyDescent="0.3">
      <c r="A4245" s="1">
        <v>46199.791666666657</v>
      </c>
      <c r="B4245" s="2">
        <v>78.043598803659549</v>
      </c>
      <c r="C4245" s="2">
        <v>17.796612075184299</v>
      </c>
      <c r="D4245" s="2">
        <f t="shared" si="792"/>
        <v>35.380870046140735</v>
      </c>
      <c r="E4245" s="2">
        <f t="shared" si="793"/>
        <v>61.332662497319141</v>
      </c>
      <c r="F4245" s="2">
        <f t="shared" si="801"/>
        <v>340</v>
      </c>
      <c r="G4245" s="2">
        <f t="shared" si="802"/>
        <v>0</v>
      </c>
      <c r="H4245" s="2">
        <f>MIN(Inputs!$B$2, (Inputs!$B$14 - F4245)/Inputs!$B$15)</f>
        <v>0</v>
      </c>
      <c r="I4245" s="2">
        <f>MAX(MIN(Inputs!$B$2, F4245*Inputs!$B$16, Inputs!$B$14*Inputs!$B$4 - G4245), 0)</f>
        <v>170</v>
      </c>
      <c r="J4245" s="2">
        <f>MAX(MIN(Inputs!$B$2, F4245*Inputs!$B$16, (Inputs!$B$14-F4245)/Inputs!$B$15)*Inputs!$B$9, 0)</f>
        <v>0</v>
      </c>
      <c r="K4245" s="2">
        <f>MAX(E4245*Inputs!$B$5 - B4245 - Inputs!$B$8, 0) * H4245</f>
        <v>0</v>
      </c>
      <c r="L4245" s="2">
        <f>IF(B4245 &gt;= D4245*Inputs!$B$10, MAX(B4245 - E4245/Inputs!$B$5 - Inputs!$B$8, 0) * I4245, 0)</f>
        <v>0</v>
      </c>
      <c r="M4245" s="2">
        <f t="shared" si="794"/>
        <v>0</v>
      </c>
      <c r="N4245" s="3" t="str">
        <f t="shared" si="795"/>
        <v>Idle</v>
      </c>
      <c r="O4245" s="3" t="str">
        <f t="shared" si="803"/>
        <v>Idle</v>
      </c>
      <c r="P4245" s="2">
        <f t="shared" si="796"/>
        <v>0</v>
      </c>
      <c r="Q4245" s="2">
        <f t="shared" si="797"/>
        <v>0</v>
      </c>
      <c r="R4245" s="2">
        <f t="shared" si="798"/>
        <v>0</v>
      </c>
      <c r="S4245" s="2">
        <f t="shared" si="799"/>
        <v>0</v>
      </c>
      <c r="T4245" s="2">
        <f t="shared" si="800"/>
        <v>0</v>
      </c>
      <c r="U4245" s="2">
        <f>IF(O4245="Reg", R4245 * Inputs!$B$7, 0)</f>
        <v>0</v>
      </c>
      <c r="V4245" s="2">
        <f>MAX(F4245 + P4245*Inputs!$B$15 - (Q4245/Inputs!$B$16) - U4245, 0)</f>
        <v>340</v>
      </c>
    </row>
    <row r="4246" spans="1:22" x14ac:dyDescent="0.3">
      <c r="A4246" s="1">
        <v>46199.833333333343</v>
      </c>
      <c r="B4246" s="2">
        <v>86.420046169095727</v>
      </c>
      <c r="C4246" s="2">
        <v>9.8085491143465866</v>
      </c>
      <c r="D4246" s="2">
        <f t="shared" si="792"/>
        <v>35.380870046140735</v>
      </c>
      <c r="E4246" s="2">
        <f t="shared" si="793"/>
        <v>51.072353805690398</v>
      </c>
      <c r="F4246" s="2">
        <f t="shared" si="801"/>
        <v>340</v>
      </c>
      <c r="G4246" s="2">
        <f t="shared" si="802"/>
        <v>0</v>
      </c>
      <c r="H4246" s="2">
        <f>MIN(Inputs!$B$2, (Inputs!$B$14 - F4246)/Inputs!$B$15)</f>
        <v>0</v>
      </c>
      <c r="I4246" s="2">
        <f>MAX(MIN(Inputs!$B$2, F4246*Inputs!$B$16, Inputs!$B$14*Inputs!$B$4 - G4246), 0)</f>
        <v>170</v>
      </c>
      <c r="J4246" s="2">
        <f>MAX(MIN(Inputs!$B$2, F4246*Inputs!$B$16, (Inputs!$B$14-F4246)/Inputs!$B$15)*Inputs!$B$9, 0)</f>
        <v>0</v>
      </c>
      <c r="K4246" s="2">
        <f>MAX(E4246*Inputs!$B$5 - B4246 - Inputs!$B$8, 0) * H4246</f>
        <v>0</v>
      </c>
      <c r="L4246" s="2">
        <f>IF(B4246 &gt;= D4246*Inputs!$B$10, MAX(B4246 - E4246/Inputs!$B$5 - Inputs!$B$8, 0) * I4246, 0)</f>
        <v>1425.1576817379018</v>
      </c>
      <c r="M4246" s="2">
        <f t="shared" si="794"/>
        <v>0</v>
      </c>
      <c r="N4246" s="3" t="str">
        <f t="shared" si="795"/>
        <v>Discharge</v>
      </c>
      <c r="O4246" s="3" t="str">
        <f t="shared" si="803"/>
        <v>Discharge</v>
      </c>
      <c r="P4246" s="2">
        <f t="shared" si="796"/>
        <v>0</v>
      </c>
      <c r="Q4246" s="2">
        <f t="shared" si="797"/>
        <v>170</v>
      </c>
      <c r="R4246" s="2">
        <f t="shared" si="798"/>
        <v>0</v>
      </c>
      <c r="S4246" s="2">
        <f t="shared" si="799"/>
        <v>14691.407848746274</v>
      </c>
      <c r="T4246" s="2">
        <f t="shared" si="800"/>
        <v>0</v>
      </c>
      <c r="U4246" s="2">
        <f>IF(O4246="Reg", R4246 * Inputs!$B$7, 0)</f>
        <v>0</v>
      </c>
      <c r="V4246" s="2">
        <f>MAX(F4246 + P4246*Inputs!$B$15 - (Q4246/Inputs!$B$16) - U4246, 0)</f>
        <v>170</v>
      </c>
    </row>
    <row r="4247" spans="1:22" x14ac:dyDescent="0.3">
      <c r="A4247" s="1">
        <v>46199.875</v>
      </c>
      <c r="B4247" s="2">
        <v>76.604136108001612</v>
      </c>
      <c r="C4247" s="2">
        <v>7.8607692920211294</v>
      </c>
      <c r="D4247" s="2">
        <f t="shared" si="792"/>
        <v>35.380870046140735</v>
      </c>
      <c r="E4247" s="2">
        <f t="shared" si="793"/>
        <v>36.669012777507781</v>
      </c>
      <c r="F4247" s="2">
        <f t="shared" si="801"/>
        <v>170</v>
      </c>
      <c r="G4247" s="2">
        <f t="shared" si="802"/>
        <v>170</v>
      </c>
      <c r="H4247" s="2">
        <f>MIN(Inputs!$B$2, (Inputs!$B$14 - F4247)/Inputs!$B$15)</f>
        <v>170</v>
      </c>
      <c r="I4247" s="2">
        <f>MAX(MIN(Inputs!$B$2, F4247*Inputs!$B$16, Inputs!$B$14*Inputs!$B$4 - G4247), 0)</f>
        <v>170</v>
      </c>
      <c r="J4247" s="2">
        <f>MAX(MIN(Inputs!$B$2, F4247*Inputs!$B$16, (Inputs!$B$14-F4247)/Inputs!$B$15)*Inputs!$B$9, 0)</f>
        <v>136</v>
      </c>
      <c r="K4247" s="2">
        <f>MAX(E4247*Inputs!$B$5 - B4247 - Inputs!$B$8, 0) * H4247</f>
        <v>0</v>
      </c>
      <c r="L4247" s="2">
        <f>IF(B4247 &gt;= D4247*Inputs!$B$10, MAX(B4247 - E4247/Inputs!$B$5 - Inputs!$B$8, 0) * I4247, 0)</f>
        <v>2538.9165790689981</v>
      </c>
      <c r="M4247" s="2">
        <f t="shared" si="794"/>
        <v>1069.0646237148735</v>
      </c>
      <c r="N4247" s="3" t="str">
        <f t="shared" si="795"/>
        <v>Discharge</v>
      </c>
      <c r="O4247" s="3" t="str">
        <f t="shared" si="803"/>
        <v>Discharge</v>
      </c>
      <c r="P4247" s="2">
        <f t="shared" si="796"/>
        <v>0</v>
      </c>
      <c r="Q4247" s="2">
        <f t="shared" si="797"/>
        <v>170</v>
      </c>
      <c r="R4247" s="2">
        <f t="shared" si="798"/>
        <v>0</v>
      </c>
      <c r="S4247" s="2">
        <f t="shared" si="799"/>
        <v>13022.703138360273</v>
      </c>
      <c r="T4247" s="2">
        <f t="shared" si="800"/>
        <v>0</v>
      </c>
      <c r="U4247" s="2">
        <f>IF(O4247="Reg", R4247 * Inputs!$B$7, 0)</f>
        <v>0</v>
      </c>
      <c r="V4247" s="2">
        <f>MAX(F4247 + P4247*Inputs!$B$15 - (Q4247/Inputs!$B$16) - U4247, 0)</f>
        <v>0</v>
      </c>
    </row>
    <row r="4248" spans="1:22" x14ac:dyDescent="0.3">
      <c r="A4248" s="1">
        <v>46199.916666666657</v>
      </c>
      <c r="B4248" s="2">
        <v>59.88019058882702</v>
      </c>
      <c r="C4248" s="2">
        <v>10.560406400850701</v>
      </c>
      <c r="D4248" s="2">
        <f t="shared" si="792"/>
        <v>35.380870046140735</v>
      </c>
      <c r="E4248" s="2">
        <f t="shared" si="793"/>
        <v>23.901656759507507</v>
      </c>
      <c r="F4248" s="2">
        <f t="shared" si="801"/>
        <v>0</v>
      </c>
      <c r="G4248" s="2">
        <f t="shared" si="802"/>
        <v>340</v>
      </c>
      <c r="H4248" s="2">
        <f>MIN(Inputs!$B$2, (Inputs!$B$14 - F4248)/Inputs!$B$15)</f>
        <v>170</v>
      </c>
      <c r="I4248" s="2">
        <f>MAX(MIN(Inputs!$B$2, F4248*Inputs!$B$16, Inputs!$B$14*Inputs!$B$4 - G4248), 0)</f>
        <v>0</v>
      </c>
      <c r="J4248" s="2">
        <f>MAX(MIN(Inputs!$B$2, F4248*Inputs!$B$16, (Inputs!$B$14-F4248)/Inputs!$B$15)*Inputs!$B$9, 0)</f>
        <v>0</v>
      </c>
      <c r="K4248" s="2">
        <f>MAX(E4248*Inputs!$B$5 - B4248 - Inputs!$B$8, 0) * H4248</f>
        <v>0</v>
      </c>
      <c r="L4248" s="2">
        <f>IF(B4248 &gt;= D4248*Inputs!$B$10, MAX(B4248 - E4248/Inputs!$B$5 - Inputs!$B$8, 0) * I4248, 0)</f>
        <v>0</v>
      </c>
      <c r="M4248" s="2">
        <f t="shared" si="794"/>
        <v>0</v>
      </c>
      <c r="N4248" s="3" t="str">
        <f t="shared" si="795"/>
        <v>Idle</v>
      </c>
      <c r="O4248" s="3" t="str">
        <f t="shared" si="803"/>
        <v>Idle</v>
      </c>
      <c r="P4248" s="2">
        <f t="shared" si="796"/>
        <v>0</v>
      </c>
      <c r="Q4248" s="2">
        <f t="shared" si="797"/>
        <v>0</v>
      </c>
      <c r="R4248" s="2">
        <f t="shared" si="798"/>
        <v>0</v>
      </c>
      <c r="S4248" s="2">
        <f t="shared" si="799"/>
        <v>0</v>
      </c>
      <c r="T4248" s="2">
        <f t="shared" si="800"/>
        <v>0</v>
      </c>
      <c r="U4248" s="2">
        <f>IF(O4248="Reg", R4248 * Inputs!$B$7, 0)</f>
        <v>0</v>
      </c>
      <c r="V4248" s="2">
        <f>MAX(F4248 + P4248*Inputs!$B$15 - (Q4248/Inputs!$B$16) - U4248, 0)</f>
        <v>0</v>
      </c>
    </row>
    <row r="4249" spans="1:22" x14ac:dyDescent="0.3">
      <c r="A4249" s="1">
        <v>46199.958333333343</v>
      </c>
      <c r="B4249" s="2">
        <v>40.392924569893587</v>
      </c>
      <c r="C4249" s="2">
        <v>8.4313762071763083</v>
      </c>
      <c r="D4249" s="2">
        <f t="shared" si="792"/>
        <v>35.380870046140735</v>
      </c>
      <c r="E4249" s="2">
        <f t="shared" si="793"/>
        <v>13.921624994703004</v>
      </c>
      <c r="F4249" s="2">
        <f t="shared" si="801"/>
        <v>0</v>
      </c>
      <c r="G4249" s="2">
        <f t="shared" si="802"/>
        <v>340</v>
      </c>
      <c r="H4249" s="2">
        <f>MIN(Inputs!$B$2, (Inputs!$B$14 - F4249)/Inputs!$B$15)</f>
        <v>170</v>
      </c>
      <c r="I4249" s="2">
        <f>MAX(MIN(Inputs!$B$2, F4249*Inputs!$B$16, Inputs!$B$14*Inputs!$B$4 - G4249), 0)</f>
        <v>0</v>
      </c>
      <c r="J4249" s="2">
        <f>MAX(MIN(Inputs!$B$2, F4249*Inputs!$B$16, (Inputs!$B$14-F4249)/Inputs!$B$15)*Inputs!$B$9, 0)</f>
        <v>0</v>
      </c>
      <c r="K4249" s="2">
        <f>MAX(E4249*Inputs!$B$5 - B4249 - Inputs!$B$8, 0) * H4249</f>
        <v>0</v>
      </c>
      <c r="L4249" s="2">
        <f>IF(B4249 &gt;= D4249*Inputs!$B$10, MAX(B4249 - E4249/Inputs!$B$5 - Inputs!$B$8, 0) * I4249, 0)</f>
        <v>0</v>
      </c>
      <c r="M4249" s="2">
        <f t="shared" si="794"/>
        <v>0</v>
      </c>
      <c r="N4249" s="3" t="str">
        <f t="shared" si="795"/>
        <v>Idle</v>
      </c>
      <c r="O4249" s="3" t="str">
        <f t="shared" si="803"/>
        <v>Idle</v>
      </c>
      <c r="P4249" s="2">
        <f t="shared" si="796"/>
        <v>0</v>
      </c>
      <c r="Q4249" s="2">
        <f t="shared" si="797"/>
        <v>0</v>
      </c>
      <c r="R4249" s="2">
        <f t="shared" si="798"/>
        <v>0</v>
      </c>
      <c r="S4249" s="2">
        <f t="shared" si="799"/>
        <v>0</v>
      </c>
      <c r="T4249" s="2">
        <f t="shared" si="800"/>
        <v>0</v>
      </c>
      <c r="U4249" s="2">
        <f>IF(O4249="Reg", R4249 * Inputs!$B$7, 0)</f>
        <v>0</v>
      </c>
      <c r="V4249" s="2">
        <f>MAX(F4249 + P4249*Inputs!$B$15 - (Q4249/Inputs!$B$16) - U4249, 0)</f>
        <v>0</v>
      </c>
    </row>
    <row r="4250" spans="1:22" x14ac:dyDescent="0.3">
      <c r="A4250" s="1">
        <v>46200</v>
      </c>
      <c r="B4250" s="2">
        <v>26.655078744437311</v>
      </c>
      <c r="C4250" s="2">
        <v>18.254273100182179</v>
      </c>
      <c r="D4250" s="2">
        <f t="shared" si="792"/>
        <v>37.168351352537918</v>
      </c>
      <c r="E4250" s="2">
        <f t="shared" si="793"/>
        <v>7.1894708997207397</v>
      </c>
      <c r="F4250" s="2">
        <f t="shared" si="801"/>
        <v>0</v>
      </c>
      <c r="G4250" s="2">
        <f t="shared" si="802"/>
        <v>0</v>
      </c>
      <c r="H4250" s="2">
        <f>MIN(Inputs!$B$2, (Inputs!$B$14 - F4250)/Inputs!$B$15)</f>
        <v>170</v>
      </c>
      <c r="I4250" s="2">
        <f>MAX(MIN(Inputs!$B$2, F4250*Inputs!$B$16, Inputs!$B$14*Inputs!$B$4 - G4250), 0)</f>
        <v>0</v>
      </c>
      <c r="J4250" s="2">
        <f>MAX(MIN(Inputs!$B$2, F4250*Inputs!$B$16, (Inputs!$B$14-F4250)/Inputs!$B$15)*Inputs!$B$9, 0)</f>
        <v>0</v>
      </c>
      <c r="K4250" s="2">
        <f>MAX(E4250*Inputs!$B$5 - B4250 - Inputs!$B$8, 0) * H4250</f>
        <v>0</v>
      </c>
      <c r="L4250" s="2">
        <f>IF(B4250 &gt;= D4250*Inputs!$B$10, MAX(B4250 - E4250/Inputs!$B$5 - Inputs!$B$8, 0) * I4250, 0)</f>
        <v>0</v>
      </c>
      <c r="M4250" s="2">
        <f t="shared" si="794"/>
        <v>0</v>
      </c>
      <c r="N4250" s="3" t="str">
        <f t="shared" si="795"/>
        <v>Idle</v>
      </c>
      <c r="O4250" s="3" t="str">
        <f t="shared" si="803"/>
        <v>Idle</v>
      </c>
      <c r="P4250" s="2">
        <f t="shared" si="796"/>
        <v>0</v>
      </c>
      <c r="Q4250" s="2">
        <f t="shared" si="797"/>
        <v>0</v>
      </c>
      <c r="R4250" s="2">
        <f t="shared" si="798"/>
        <v>0</v>
      </c>
      <c r="S4250" s="2">
        <f t="shared" si="799"/>
        <v>0</v>
      </c>
      <c r="T4250" s="2">
        <f t="shared" si="800"/>
        <v>0</v>
      </c>
      <c r="U4250" s="2">
        <f>IF(O4250="Reg", R4250 * Inputs!$B$7, 0)</f>
        <v>0</v>
      </c>
      <c r="V4250" s="2">
        <f>MAX(F4250 + P4250*Inputs!$B$15 - (Q4250/Inputs!$B$16) - U4250, 0)</f>
        <v>0</v>
      </c>
    </row>
    <row r="4251" spans="1:22" x14ac:dyDescent="0.3">
      <c r="A4251" s="1">
        <v>46200.041666666657</v>
      </c>
      <c r="B4251" s="2">
        <v>16.481746653887129</v>
      </c>
      <c r="C4251" s="2">
        <v>13.52974387350365</v>
      </c>
      <c r="D4251" s="2">
        <f t="shared" si="792"/>
        <v>37.168351352537918</v>
      </c>
      <c r="E4251" s="2">
        <f t="shared" si="793"/>
        <v>2.7469577756478549</v>
      </c>
      <c r="F4251" s="2">
        <f t="shared" si="801"/>
        <v>0</v>
      </c>
      <c r="G4251" s="2">
        <f t="shared" si="802"/>
        <v>0</v>
      </c>
      <c r="H4251" s="2">
        <f>MIN(Inputs!$B$2, (Inputs!$B$14 - F4251)/Inputs!$B$15)</f>
        <v>170</v>
      </c>
      <c r="I4251" s="2">
        <f>MAX(MIN(Inputs!$B$2, F4251*Inputs!$B$16, Inputs!$B$14*Inputs!$B$4 - G4251), 0)</f>
        <v>0</v>
      </c>
      <c r="J4251" s="2">
        <f>MAX(MIN(Inputs!$B$2, F4251*Inputs!$B$16, (Inputs!$B$14-F4251)/Inputs!$B$15)*Inputs!$B$9, 0)</f>
        <v>0</v>
      </c>
      <c r="K4251" s="2">
        <f>MAX(E4251*Inputs!$B$5 - B4251 - Inputs!$B$8, 0) * H4251</f>
        <v>0</v>
      </c>
      <c r="L4251" s="2">
        <f>IF(B4251 &gt;= D4251*Inputs!$B$10, MAX(B4251 - E4251/Inputs!$B$5 - Inputs!$B$8, 0) * I4251, 0)</f>
        <v>0</v>
      </c>
      <c r="M4251" s="2">
        <f t="shared" si="794"/>
        <v>0</v>
      </c>
      <c r="N4251" s="3" t="str">
        <f t="shared" si="795"/>
        <v>Idle</v>
      </c>
      <c r="O4251" s="3" t="str">
        <f t="shared" si="803"/>
        <v>Idle</v>
      </c>
      <c r="P4251" s="2">
        <f t="shared" si="796"/>
        <v>0</v>
      </c>
      <c r="Q4251" s="2">
        <f t="shared" si="797"/>
        <v>0</v>
      </c>
      <c r="R4251" s="2">
        <f t="shared" si="798"/>
        <v>0</v>
      </c>
      <c r="S4251" s="2">
        <f t="shared" si="799"/>
        <v>0</v>
      </c>
      <c r="T4251" s="2">
        <f t="shared" si="800"/>
        <v>0</v>
      </c>
      <c r="U4251" s="2">
        <f>IF(O4251="Reg", R4251 * Inputs!$B$7, 0)</f>
        <v>0</v>
      </c>
      <c r="V4251" s="2">
        <f>MAX(F4251 + P4251*Inputs!$B$15 - (Q4251/Inputs!$B$16) - U4251, 0)</f>
        <v>0</v>
      </c>
    </row>
    <row r="4252" spans="1:22" x14ac:dyDescent="0.3">
      <c r="A4252" s="1">
        <v>46200.083333333343</v>
      </c>
      <c r="B4252" s="2">
        <v>0</v>
      </c>
      <c r="C4252" s="2">
        <v>8.8285021050591848</v>
      </c>
      <c r="D4252" s="2">
        <f t="shared" si="792"/>
        <v>37.168351352537918</v>
      </c>
      <c r="E4252" s="2">
        <f t="shared" si="793"/>
        <v>0</v>
      </c>
      <c r="F4252" s="2">
        <f t="shared" si="801"/>
        <v>0</v>
      </c>
      <c r="G4252" s="2">
        <f t="shared" si="802"/>
        <v>0</v>
      </c>
      <c r="H4252" s="2">
        <f>MIN(Inputs!$B$2, (Inputs!$B$14 - F4252)/Inputs!$B$15)</f>
        <v>170</v>
      </c>
      <c r="I4252" s="2">
        <f>MAX(MIN(Inputs!$B$2, F4252*Inputs!$B$16, Inputs!$B$14*Inputs!$B$4 - G4252), 0)</f>
        <v>0</v>
      </c>
      <c r="J4252" s="2">
        <f>MAX(MIN(Inputs!$B$2, F4252*Inputs!$B$16, (Inputs!$B$14-F4252)/Inputs!$B$15)*Inputs!$B$9, 0)</f>
        <v>0</v>
      </c>
      <c r="K4252" s="2">
        <f>MAX(E4252*Inputs!$B$5 - B4252 - Inputs!$B$8, 0) * H4252</f>
        <v>0</v>
      </c>
      <c r="L4252" s="2">
        <f>IF(B4252 &gt;= D4252*Inputs!$B$10, MAX(B4252 - E4252/Inputs!$B$5 - Inputs!$B$8, 0) * I4252, 0)</f>
        <v>0</v>
      </c>
      <c r="M4252" s="2">
        <f t="shared" si="794"/>
        <v>0</v>
      </c>
      <c r="N4252" s="3" t="str">
        <f t="shared" si="795"/>
        <v>Idle</v>
      </c>
      <c r="O4252" s="3" t="str">
        <f t="shared" si="803"/>
        <v>Idle</v>
      </c>
      <c r="P4252" s="2">
        <f t="shared" si="796"/>
        <v>0</v>
      </c>
      <c r="Q4252" s="2">
        <f t="shared" si="797"/>
        <v>0</v>
      </c>
      <c r="R4252" s="2">
        <f t="shared" si="798"/>
        <v>0</v>
      </c>
      <c r="S4252" s="2">
        <f t="shared" si="799"/>
        <v>0</v>
      </c>
      <c r="T4252" s="2">
        <f t="shared" si="800"/>
        <v>0</v>
      </c>
      <c r="U4252" s="2">
        <f>IF(O4252="Reg", R4252 * Inputs!$B$7, 0)</f>
        <v>0</v>
      </c>
      <c r="V4252" s="2">
        <f>MAX(F4252 + P4252*Inputs!$B$15 - (Q4252/Inputs!$B$16) - U4252, 0)</f>
        <v>0</v>
      </c>
    </row>
    <row r="4253" spans="1:22" x14ac:dyDescent="0.3">
      <c r="A4253" s="1">
        <v>46200.125</v>
      </c>
      <c r="B4253" s="2">
        <v>0</v>
      </c>
      <c r="C4253" s="2">
        <v>12.39535655084415</v>
      </c>
      <c r="D4253" s="2">
        <f t="shared" si="792"/>
        <v>37.168351352537918</v>
      </c>
      <c r="E4253" s="2">
        <f t="shared" si="793"/>
        <v>0</v>
      </c>
      <c r="F4253" s="2">
        <f t="shared" si="801"/>
        <v>0</v>
      </c>
      <c r="G4253" s="2">
        <f t="shared" si="802"/>
        <v>0</v>
      </c>
      <c r="H4253" s="2">
        <f>MIN(Inputs!$B$2, (Inputs!$B$14 - F4253)/Inputs!$B$15)</f>
        <v>170</v>
      </c>
      <c r="I4253" s="2">
        <f>MAX(MIN(Inputs!$B$2, F4253*Inputs!$B$16, Inputs!$B$14*Inputs!$B$4 - G4253), 0)</f>
        <v>0</v>
      </c>
      <c r="J4253" s="2">
        <f>MAX(MIN(Inputs!$B$2, F4253*Inputs!$B$16, (Inputs!$B$14-F4253)/Inputs!$B$15)*Inputs!$B$9, 0)</f>
        <v>0</v>
      </c>
      <c r="K4253" s="2">
        <f>MAX(E4253*Inputs!$B$5 - B4253 - Inputs!$B$8, 0) * H4253</f>
        <v>0</v>
      </c>
      <c r="L4253" s="2">
        <f>IF(B4253 &gt;= D4253*Inputs!$B$10, MAX(B4253 - E4253/Inputs!$B$5 - Inputs!$B$8, 0) * I4253, 0)</f>
        <v>0</v>
      </c>
      <c r="M4253" s="2">
        <f t="shared" si="794"/>
        <v>0</v>
      </c>
      <c r="N4253" s="3" t="str">
        <f t="shared" si="795"/>
        <v>Idle</v>
      </c>
      <c r="O4253" s="3" t="str">
        <f t="shared" si="803"/>
        <v>Idle</v>
      </c>
      <c r="P4253" s="2">
        <f t="shared" si="796"/>
        <v>0</v>
      </c>
      <c r="Q4253" s="2">
        <f t="shared" si="797"/>
        <v>0</v>
      </c>
      <c r="R4253" s="2">
        <f t="shared" si="798"/>
        <v>0</v>
      </c>
      <c r="S4253" s="2">
        <f t="shared" si="799"/>
        <v>0</v>
      </c>
      <c r="T4253" s="2">
        <f t="shared" si="800"/>
        <v>0</v>
      </c>
      <c r="U4253" s="2">
        <f>IF(O4253="Reg", R4253 * Inputs!$B$7, 0)</f>
        <v>0</v>
      </c>
      <c r="V4253" s="2">
        <f>MAX(F4253 + P4253*Inputs!$B$15 - (Q4253/Inputs!$B$16) - U4253, 0)</f>
        <v>0</v>
      </c>
    </row>
    <row r="4254" spans="1:22" x14ac:dyDescent="0.3">
      <c r="A4254" s="1">
        <v>46200.166666666657</v>
      </c>
      <c r="B4254" s="2">
        <v>0</v>
      </c>
      <c r="C4254" s="2">
        <v>16.716831419891481</v>
      </c>
      <c r="D4254" s="2">
        <f t="shared" si="792"/>
        <v>37.168351352537918</v>
      </c>
      <c r="E4254" s="2">
        <f t="shared" si="793"/>
        <v>0</v>
      </c>
      <c r="F4254" s="2">
        <f t="shared" si="801"/>
        <v>0</v>
      </c>
      <c r="G4254" s="2">
        <f t="shared" si="802"/>
        <v>0</v>
      </c>
      <c r="H4254" s="2">
        <f>MIN(Inputs!$B$2, (Inputs!$B$14 - F4254)/Inputs!$B$15)</f>
        <v>170</v>
      </c>
      <c r="I4254" s="2">
        <f>MAX(MIN(Inputs!$B$2, F4254*Inputs!$B$16, Inputs!$B$14*Inputs!$B$4 - G4254), 0)</f>
        <v>0</v>
      </c>
      <c r="J4254" s="2">
        <f>MAX(MIN(Inputs!$B$2, F4254*Inputs!$B$16, (Inputs!$B$14-F4254)/Inputs!$B$15)*Inputs!$B$9, 0)</f>
        <v>0</v>
      </c>
      <c r="K4254" s="2">
        <f>MAX(E4254*Inputs!$B$5 - B4254 - Inputs!$B$8, 0) * H4254</f>
        <v>0</v>
      </c>
      <c r="L4254" s="2">
        <f>IF(B4254 &gt;= D4254*Inputs!$B$10, MAX(B4254 - E4254/Inputs!$B$5 - Inputs!$B$8, 0) * I4254, 0)</f>
        <v>0</v>
      </c>
      <c r="M4254" s="2">
        <f t="shared" si="794"/>
        <v>0</v>
      </c>
      <c r="N4254" s="3" t="str">
        <f t="shared" si="795"/>
        <v>Idle</v>
      </c>
      <c r="O4254" s="3" t="str">
        <f t="shared" si="803"/>
        <v>Idle</v>
      </c>
      <c r="P4254" s="2">
        <f t="shared" si="796"/>
        <v>0</v>
      </c>
      <c r="Q4254" s="2">
        <f t="shared" si="797"/>
        <v>0</v>
      </c>
      <c r="R4254" s="2">
        <f t="shared" si="798"/>
        <v>0</v>
      </c>
      <c r="S4254" s="2">
        <f t="shared" si="799"/>
        <v>0</v>
      </c>
      <c r="T4254" s="2">
        <f t="shared" si="800"/>
        <v>0</v>
      </c>
      <c r="U4254" s="2">
        <f>IF(O4254="Reg", R4254 * Inputs!$B$7, 0)</f>
        <v>0</v>
      </c>
      <c r="V4254" s="2">
        <f>MAX(F4254 + P4254*Inputs!$B$15 - (Q4254/Inputs!$B$16) - U4254, 0)</f>
        <v>0</v>
      </c>
    </row>
    <row r="4255" spans="1:22" x14ac:dyDescent="0.3">
      <c r="A4255" s="1">
        <v>46200.208333333343</v>
      </c>
      <c r="B4255" s="2">
        <v>0</v>
      </c>
      <c r="C4255" s="2">
        <v>8.948466202028488</v>
      </c>
      <c r="D4255" s="2">
        <f t="shared" si="792"/>
        <v>37.168351352537918</v>
      </c>
      <c r="E4255" s="2">
        <f t="shared" si="793"/>
        <v>0.45001277334623097</v>
      </c>
      <c r="F4255" s="2">
        <f t="shared" si="801"/>
        <v>0</v>
      </c>
      <c r="G4255" s="2">
        <f t="shared" si="802"/>
        <v>0</v>
      </c>
      <c r="H4255" s="2">
        <f>MIN(Inputs!$B$2, (Inputs!$B$14 - F4255)/Inputs!$B$15)</f>
        <v>170</v>
      </c>
      <c r="I4255" s="2">
        <f>MAX(MIN(Inputs!$B$2, F4255*Inputs!$B$16, Inputs!$B$14*Inputs!$B$4 - G4255), 0)</f>
        <v>0</v>
      </c>
      <c r="J4255" s="2">
        <f>MAX(MIN(Inputs!$B$2, F4255*Inputs!$B$16, (Inputs!$B$14-F4255)/Inputs!$B$15)*Inputs!$B$9, 0)</f>
        <v>0</v>
      </c>
      <c r="K4255" s="2">
        <f>MAX(E4255*Inputs!$B$5 - B4255 - Inputs!$B$8, 0) * H4255</f>
        <v>0</v>
      </c>
      <c r="L4255" s="2">
        <f>IF(B4255 &gt;= D4255*Inputs!$B$10, MAX(B4255 - E4255/Inputs!$B$5 - Inputs!$B$8, 0) * I4255, 0)</f>
        <v>0</v>
      </c>
      <c r="M4255" s="2">
        <f t="shared" si="794"/>
        <v>0</v>
      </c>
      <c r="N4255" s="3" t="str">
        <f t="shared" si="795"/>
        <v>Idle</v>
      </c>
      <c r="O4255" s="3" t="str">
        <f t="shared" si="803"/>
        <v>Idle</v>
      </c>
      <c r="P4255" s="2">
        <f t="shared" si="796"/>
        <v>0</v>
      </c>
      <c r="Q4255" s="2">
        <f t="shared" si="797"/>
        <v>0</v>
      </c>
      <c r="R4255" s="2">
        <f t="shared" si="798"/>
        <v>0</v>
      </c>
      <c r="S4255" s="2">
        <f t="shared" si="799"/>
        <v>0</v>
      </c>
      <c r="T4255" s="2">
        <f t="shared" si="800"/>
        <v>0</v>
      </c>
      <c r="U4255" s="2">
        <f>IF(O4255="Reg", R4255 * Inputs!$B$7, 0)</f>
        <v>0</v>
      </c>
      <c r="V4255" s="2">
        <f>MAX(F4255 + P4255*Inputs!$B$15 - (Q4255/Inputs!$B$16) - U4255, 0)</f>
        <v>0</v>
      </c>
    </row>
    <row r="4256" spans="1:22" x14ac:dyDescent="0.3">
      <c r="A4256" s="1">
        <v>46200.25</v>
      </c>
      <c r="B4256" s="2">
        <v>0</v>
      </c>
      <c r="C4256" s="2">
        <v>34.816409509037648</v>
      </c>
      <c r="D4256" s="2">
        <f t="shared" si="792"/>
        <v>37.168351352537918</v>
      </c>
      <c r="E4256" s="2">
        <f t="shared" si="793"/>
        <v>3.6830753792282089</v>
      </c>
      <c r="F4256" s="2">
        <f t="shared" si="801"/>
        <v>0</v>
      </c>
      <c r="G4256" s="2">
        <f t="shared" si="802"/>
        <v>0</v>
      </c>
      <c r="H4256" s="2">
        <f>MIN(Inputs!$B$2, (Inputs!$B$14 - F4256)/Inputs!$B$15)</f>
        <v>170</v>
      </c>
      <c r="I4256" s="2">
        <f>MAX(MIN(Inputs!$B$2, F4256*Inputs!$B$16, Inputs!$B$14*Inputs!$B$4 - G4256), 0)</f>
        <v>0</v>
      </c>
      <c r="J4256" s="2">
        <f>MAX(MIN(Inputs!$B$2, F4256*Inputs!$B$16, (Inputs!$B$14-F4256)/Inputs!$B$15)*Inputs!$B$9, 0)</f>
        <v>0</v>
      </c>
      <c r="K4256" s="2">
        <f>MAX(E4256*Inputs!$B$5 - B4256 - Inputs!$B$8, 0) * H4256</f>
        <v>0</v>
      </c>
      <c r="L4256" s="2">
        <f>IF(B4256 &gt;= D4256*Inputs!$B$10, MAX(B4256 - E4256/Inputs!$B$5 - Inputs!$B$8, 0) * I4256, 0)</f>
        <v>0</v>
      </c>
      <c r="M4256" s="2">
        <f t="shared" si="794"/>
        <v>0</v>
      </c>
      <c r="N4256" s="3" t="str">
        <f t="shared" si="795"/>
        <v>Idle</v>
      </c>
      <c r="O4256" s="3" t="str">
        <f t="shared" si="803"/>
        <v>Idle</v>
      </c>
      <c r="P4256" s="2">
        <f t="shared" si="796"/>
        <v>0</v>
      </c>
      <c r="Q4256" s="2">
        <f t="shared" si="797"/>
        <v>0</v>
      </c>
      <c r="R4256" s="2">
        <f t="shared" si="798"/>
        <v>0</v>
      </c>
      <c r="S4256" s="2">
        <f t="shared" si="799"/>
        <v>0</v>
      </c>
      <c r="T4256" s="2">
        <f t="shared" si="800"/>
        <v>0</v>
      </c>
      <c r="U4256" s="2">
        <f>IF(O4256="Reg", R4256 * Inputs!$B$7, 0)</f>
        <v>0</v>
      </c>
      <c r="V4256" s="2">
        <f>MAX(F4256 + P4256*Inputs!$B$15 - (Q4256/Inputs!$B$16) - U4256, 0)</f>
        <v>0</v>
      </c>
    </row>
    <row r="4257" spans="1:22" x14ac:dyDescent="0.3">
      <c r="A4257" s="1">
        <v>46200.291666666657</v>
      </c>
      <c r="B4257" s="2">
        <v>0</v>
      </c>
      <c r="C4257" s="2">
        <v>12.215572879115991</v>
      </c>
      <c r="D4257" s="2">
        <f t="shared" si="792"/>
        <v>37.168351352537918</v>
      </c>
      <c r="E4257" s="2">
        <f t="shared" si="793"/>
        <v>8.6442896056411413</v>
      </c>
      <c r="F4257" s="2">
        <f t="shared" si="801"/>
        <v>0</v>
      </c>
      <c r="G4257" s="2">
        <f t="shared" si="802"/>
        <v>0</v>
      </c>
      <c r="H4257" s="2">
        <f>MIN(Inputs!$B$2, (Inputs!$B$14 - F4257)/Inputs!$B$15)</f>
        <v>170</v>
      </c>
      <c r="I4257" s="2">
        <f>MAX(MIN(Inputs!$B$2, F4257*Inputs!$B$16, Inputs!$B$14*Inputs!$B$4 - G4257), 0)</f>
        <v>0</v>
      </c>
      <c r="J4257" s="2">
        <f>MAX(MIN(Inputs!$B$2, F4257*Inputs!$B$16, (Inputs!$B$14-F4257)/Inputs!$B$15)*Inputs!$B$9, 0)</f>
        <v>0</v>
      </c>
      <c r="K4257" s="2">
        <f>MAX(E4257*Inputs!$B$5 - B4257 - Inputs!$B$8, 0) * H4257</f>
        <v>0</v>
      </c>
      <c r="L4257" s="2">
        <f>IF(B4257 &gt;= D4257*Inputs!$B$10, MAX(B4257 - E4257/Inputs!$B$5 - Inputs!$B$8, 0) * I4257, 0)</f>
        <v>0</v>
      </c>
      <c r="M4257" s="2">
        <f t="shared" si="794"/>
        <v>0</v>
      </c>
      <c r="N4257" s="3" t="str">
        <f t="shared" si="795"/>
        <v>Idle</v>
      </c>
      <c r="O4257" s="3" t="str">
        <f t="shared" si="803"/>
        <v>Idle</v>
      </c>
      <c r="P4257" s="2">
        <f t="shared" si="796"/>
        <v>0</v>
      </c>
      <c r="Q4257" s="2">
        <f t="shared" si="797"/>
        <v>0</v>
      </c>
      <c r="R4257" s="2">
        <f t="shared" si="798"/>
        <v>0</v>
      </c>
      <c r="S4257" s="2">
        <f t="shared" si="799"/>
        <v>0</v>
      </c>
      <c r="T4257" s="2">
        <f t="shared" si="800"/>
        <v>0</v>
      </c>
      <c r="U4257" s="2">
        <f>IF(O4257="Reg", R4257 * Inputs!$B$7, 0)</f>
        <v>0</v>
      </c>
      <c r="V4257" s="2">
        <f>MAX(F4257 + P4257*Inputs!$B$15 - (Q4257/Inputs!$B$16) - U4257, 0)</f>
        <v>0</v>
      </c>
    </row>
    <row r="4258" spans="1:22" x14ac:dyDescent="0.3">
      <c r="A4258" s="1">
        <v>46200.333333333343</v>
      </c>
      <c r="B4258" s="2">
        <v>0</v>
      </c>
      <c r="C4258" s="2">
        <v>4.8807940360183624</v>
      </c>
      <c r="D4258" s="2">
        <f t="shared" si="792"/>
        <v>37.168351352537918</v>
      </c>
      <c r="E4258" s="2">
        <f t="shared" si="793"/>
        <v>16.37674100771838</v>
      </c>
      <c r="F4258" s="2">
        <f t="shared" si="801"/>
        <v>0</v>
      </c>
      <c r="G4258" s="2">
        <f t="shared" si="802"/>
        <v>0</v>
      </c>
      <c r="H4258" s="2">
        <f>MIN(Inputs!$B$2, (Inputs!$B$14 - F4258)/Inputs!$B$15)</f>
        <v>170</v>
      </c>
      <c r="I4258" s="2">
        <f>MAX(MIN(Inputs!$B$2, F4258*Inputs!$B$16, Inputs!$B$14*Inputs!$B$4 - G4258), 0)</f>
        <v>0</v>
      </c>
      <c r="J4258" s="2">
        <f>MAX(MIN(Inputs!$B$2, F4258*Inputs!$B$16, (Inputs!$B$14-F4258)/Inputs!$B$15)*Inputs!$B$9, 0)</f>
        <v>0</v>
      </c>
      <c r="K4258" s="2">
        <f>MAX(E4258*Inputs!$B$5 - B4258 - Inputs!$B$8, 0) * H4258</f>
        <v>0</v>
      </c>
      <c r="L4258" s="2">
        <f>IF(B4258 &gt;= D4258*Inputs!$B$10, MAX(B4258 - E4258/Inputs!$B$5 - Inputs!$B$8, 0) * I4258, 0)</f>
        <v>0</v>
      </c>
      <c r="M4258" s="2">
        <f t="shared" si="794"/>
        <v>0</v>
      </c>
      <c r="N4258" s="3" t="str">
        <f t="shared" si="795"/>
        <v>Idle</v>
      </c>
      <c r="O4258" s="3" t="str">
        <f t="shared" si="803"/>
        <v>Idle</v>
      </c>
      <c r="P4258" s="2">
        <f t="shared" si="796"/>
        <v>0</v>
      </c>
      <c r="Q4258" s="2">
        <f t="shared" si="797"/>
        <v>0</v>
      </c>
      <c r="R4258" s="2">
        <f t="shared" si="798"/>
        <v>0</v>
      </c>
      <c r="S4258" s="2">
        <f t="shared" si="799"/>
        <v>0</v>
      </c>
      <c r="T4258" s="2">
        <f t="shared" si="800"/>
        <v>0</v>
      </c>
      <c r="U4258" s="2">
        <f>IF(O4258="Reg", R4258 * Inputs!$B$7, 0)</f>
        <v>0</v>
      </c>
      <c r="V4258" s="2">
        <f>MAX(F4258 + P4258*Inputs!$B$15 - (Q4258/Inputs!$B$16) - U4258, 0)</f>
        <v>0</v>
      </c>
    </row>
    <row r="4259" spans="1:22" x14ac:dyDescent="0.3">
      <c r="A4259" s="1">
        <v>46200.375</v>
      </c>
      <c r="B4259" s="2">
        <v>0</v>
      </c>
      <c r="C4259" s="2">
        <v>6.0722589810018892</v>
      </c>
      <c r="D4259" s="2">
        <f t="shared" si="792"/>
        <v>37.168351352537918</v>
      </c>
      <c r="E4259" s="2">
        <f t="shared" si="793"/>
        <v>26.164494314236777</v>
      </c>
      <c r="F4259" s="2">
        <f t="shared" si="801"/>
        <v>0</v>
      </c>
      <c r="G4259" s="2">
        <f t="shared" si="802"/>
        <v>0</v>
      </c>
      <c r="H4259" s="2">
        <f>MIN(Inputs!$B$2, (Inputs!$B$14 - F4259)/Inputs!$B$15)</f>
        <v>170</v>
      </c>
      <c r="I4259" s="2">
        <f>MAX(MIN(Inputs!$B$2, F4259*Inputs!$B$16, Inputs!$B$14*Inputs!$B$4 - G4259), 0)</f>
        <v>0</v>
      </c>
      <c r="J4259" s="2">
        <f>MAX(MIN(Inputs!$B$2, F4259*Inputs!$B$16, (Inputs!$B$14-F4259)/Inputs!$B$15)*Inputs!$B$9, 0)</f>
        <v>0</v>
      </c>
      <c r="K4259" s="2">
        <f>MAX(E4259*Inputs!$B$5 - B4259 - Inputs!$B$8, 0) * H4259</f>
        <v>514.20834940982149</v>
      </c>
      <c r="L4259" s="2">
        <f>IF(B4259 &gt;= D4259*Inputs!$B$10, MAX(B4259 - E4259/Inputs!$B$5 - Inputs!$B$8, 0) * I4259, 0)</f>
        <v>0</v>
      </c>
      <c r="M4259" s="2">
        <f t="shared" si="794"/>
        <v>0</v>
      </c>
      <c r="N4259" s="3" t="str">
        <f t="shared" si="795"/>
        <v>Charge</v>
      </c>
      <c r="O4259" s="3" t="str">
        <f t="shared" si="803"/>
        <v>Charge</v>
      </c>
      <c r="P4259" s="2">
        <f t="shared" si="796"/>
        <v>170</v>
      </c>
      <c r="Q4259" s="2">
        <f t="shared" si="797"/>
        <v>0</v>
      </c>
      <c r="R4259" s="2">
        <f t="shared" si="798"/>
        <v>0</v>
      </c>
      <c r="S4259" s="2">
        <f t="shared" si="799"/>
        <v>0</v>
      </c>
      <c r="T4259" s="2">
        <f t="shared" si="800"/>
        <v>0</v>
      </c>
      <c r="U4259" s="2">
        <f>IF(O4259="Reg", R4259 * Inputs!$B$7, 0)</f>
        <v>0</v>
      </c>
      <c r="V4259" s="2">
        <f>MAX(F4259 + P4259*Inputs!$B$15 - (Q4259/Inputs!$B$16) - U4259, 0)</f>
        <v>170</v>
      </c>
    </row>
    <row r="4260" spans="1:22" x14ac:dyDescent="0.3">
      <c r="A4260" s="1">
        <v>46200.416666666657</v>
      </c>
      <c r="B4260" s="2">
        <v>2.7000766400773859</v>
      </c>
      <c r="C4260" s="2">
        <v>2.348839406887175</v>
      </c>
      <c r="D4260" s="2">
        <f t="shared" si="792"/>
        <v>37.168351352537918</v>
      </c>
      <c r="E4260" s="2">
        <f t="shared" si="793"/>
        <v>38.448153938550028</v>
      </c>
      <c r="F4260" s="2">
        <f t="shared" si="801"/>
        <v>170</v>
      </c>
      <c r="G4260" s="2">
        <f t="shared" si="802"/>
        <v>0</v>
      </c>
      <c r="H4260" s="2">
        <f>MIN(Inputs!$B$2, (Inputs!$B$14 - F4260)/Inputs!$B$15)</f>
        <v>170</v>
      </c>
      <c r="I4260" s="2">
        <f>MAX(MIN(Inputs!$B$2, F4260*Inputs!$B$16, Inputs!$B$14*Inputs!$B$4 - G4260), 0)</f>
        <v>170</v>
      </c>
      <c r="J4260" s="2">
        <f>MAX(MIN(Inputs!$B$2, F4260*Inputs!$B$16, (Inputs!$B$14-F4260)/Inputs!$B$15)*Inputs!$B$9, 0)</f>
        <v>136</v>
      </c>
      <c r="K4260" s="2">
        <f>MAX(E4260*Inputs!$B$5 - B4260 - Inputs!$B$8, 0) * H4260</f>
        <v>1892.8308003939292</v>
      </c>
      <c r="L4260" s="2">
        <f>IF(B4260 &gt;= D4260*Inputs!$B$10, MAX(B4260 - E4260/Inputs!$B$5 - Inputs!$B$8, 0) * I4260, 0)</f>
        <v>0</v>
      </c>
      <c r="M4260" s="2">
        <f t="shared" si="794"/>
        <v>319.44215933665578</v>
      </c>
      <c r="N4260" s="3" t="str">
        <f t="shared" si="795"/>
        <v>Charge</v>
      </c>
      <c r="O4260" s="3" t="str">
        <f t="shared" si="803"/>
        <v>Charge</v>
      </c>
      <c r="P4260" s="2">
        <f t="shared" si="796"/>
        <v>170</v>
      </c>
      <c r="Q4260" s="2">
        <f t="shared" si="797"/>
        <v>0</v>
      </c>
      <c r="R4260" s="2">
        <f t="shared" si="798"/>
        <v>0</v>
      </c>
      <c r="S4260" s="2">
        <f t="shared" si="799"/>
        <v>-459.01302881315559</v>
      </c>
      <c r="T4260" s="2">
        <f t="shared" si="800"/>
        <v>0</v>
      </c>
      <c r="U4260" s="2">
        <f>IF(O4260="Reg", R4260 * Inputs!$B$7, 0)</f>
        <v>0</v>
      </c>
      <c r="V4260" s="2">
        <f>MAX(F4260 + P4260*Inputs!$B$15 - (Q4260/Inputs!$B$16) - U4260, 0)</f>
        <v>340</v>
      </c>
    </row>
    <row r="4261" spans="1:22" x14ac:dyDescent="0.3">
      <c r="A4261" s="1">
        <v>46200.458333333343</v>
      </c>
      <c r="B4261" s="2">
        <v>19.39837563529187</v>
      </c>
      <c r="C4261" s="2">
        <v>30.446531767401641</v>
      </c>
      <c r="D4261" s="2">
        <f t="shared" si="792"/>
        <v>37.168351352537918</v>
      </c>
      <c r="E4261" s="2">
        <f t="shared" si="793"/>
        <v>52.458744966387222</v>
      </c>
      <c r="F4261" s="2">
        <f t="shared" si="801"/>
        <v>340</v>
      </c>
      <c r="G4261" s="2">
        <f t="shared" si="802"/>
        <v>0</v>
      </c>
      <c r="H4261" s="2">
        <f>MIN(Inputs!$B$2, (Inputs!$B$14 - F4261)/Inputs!$B$15)</f>
        <v>0</v>
      </c>
      <c r="I4261" s="2">
        <f>MAX(MIN(Inputs!$B$2, F4261*Inputs!$B$16, Inputs!$B$14*Inputs!$B$4 - G4261), 0)</f>
        <v>170</v>
      </c>
      <c r="J4261" s="2">
        <f>MAX(MIN(Inputs!$B$2, F4261*Inputs!$B$16, (Inputs!$B$14-F4261)/Inputs!$B$15)*Inputs!$B$9, 0)</f>
        <v>0</v>
      </c>
      <c r="K4261" s="2">
        <f>MAX(E4261*Inputs!$B$5 - B4261 - Inputs!$B$8, 0) * H4261</f>
        <v>0</v>
      </c>
      <c r="L4261" s="2">
        <f>IF(B4261 &gt;= D4261*Inputs!$B$10, MAX(B4261 - E4261/Inputs!$B$5 - Inputs!$B$8, 0) * I4261, 0)</f>
        <v>0</v>
      </c>
      <c r="M4261" s="2">
        <f t="shared" si="794"/>
        <v>0</v>
      </c>
      <c r="N4261" s="3" t="str">
        <f t="shared" si="795"/>
        <v>Idle</v>
      </c>
      <c r="O4261" s="3" t="str">
        <f t="shared" si="803"/>
        <v>Idle</v>
      </c>
      <c r="P4261" s="2">
        <f t="shared" si="796"/>
        <v>0</v>
      </c>
      <c r="Q4261" s="2">
        <f t="shared" si="797"/>
        <v>0</v>
      </c>
      <c r="R4261" s="2">
        <f t="shared" si="798"/>
        <v>0</v>
      </c>
      <c r="S4261" s="2">
        <f t="shared" si="799"/>
        <v>0</v>
      </c>
      <c r="T4261" s="2">
        <f t="shared" si="800"/>
        <v>0</v>
      </c>
      <c r="U4261" s="2">
        <f>IF(O4261="Reg", R4261 * Inputs!$B$7, 0)</f>
        <v>0</v>
      </c>
      <c r="V4261" s="2">
        <f>MAX(F4261 + P4261*Inputs!$B$15 - (Q4261/Inputs!$B$16) - U4261, 0)</f>
        <v>340</v>
      </c>
    </row>
    <row r="4262" spans="1:22" x14ac:dyDescent="0.3">
      <c r="A4262" s="1">
        <v>46200.5</v>
      </c>
      <c r="B4262" s="2">
        <v>29.76728535847759</v>
      </c>
      <c r="C4262" s="2">
        <v>8.2028601535980989</v>
      </c>
      <c r="D4262" s="2">
        <f t="shared" si="792"/>
        <v>37.168351352537918</v>
      </c>
      <c r="E4262" s="2">
        <f t="shared" si="793"/>
        <v>62.853127655484684</v>
      </c>
      <c r="F4262" s="2">
        <f t="shared" si="801"/>
        <v>340</v>
      </c>
      <c r="G4262" s="2">
        <f t="shared" si="802"/>
        <v>0</v>
      </c>
      <c r="H4262" s="2">
        <f>MIN(Inputs!$B$2, (Inputs!$B$14 - F4262)/Inputs!$B$15)</f>
        <v>0</v>
      </c>
      <c r="I4262" s="2">
        <f>MAX(MIN(Inputs!$B$2, F4262*Inputs!$B$16, Inputs!$B$14*Inputs!$B$4 - G4262), 0)</f>
        <v>170</v>
      </c>
      <c r="J4262" s="2">
        <f>MAX(MIN(Inputs!$B$2, F4262*Inputs!$B$16, (Inputs!$B$14-F4262)/Inputs!$B$15)*Inputs!$B$9, 0)</f>
        <v>0</v>
      </c>
      <c r="K4262" s="2">
        <f>MAX(E4262*Inputs!$B$5 - B4262 - Inputs!$B$8, 0) * H4262</f>
        <v>0</v>
      </c>
      <c r="L4262" s="2">
        <f>IF(B4262 &gt;= D4262*Inputs!$B$10, MAX(B4262 - E4262/Inputs!$B$5 - Inputs!$B$8, 0) * I4262, 0)</f>
        <v>0</v>
      </c>
      <c r="M4262" s="2">
        <f t="shared" si="794"/>
        <v>0</v>
      </c>
      <c r="N4262" s="3" t="str">
        <f t="shared" si="795"/>
        <v>Idle</v>
      </c>
      <c r="O4262" s="3" t="str">
        <f t="shared" si="803"/>
        <v>Idle</v>
      </c>
      <c r="P4262" s="2">
        <f t="shared" si="796"/>
        <v>0</v>
      </c>
      <c r="Q4262" s="2">
        <f t="shared" si="797"/>
        <v>0</v>
      </c>
      <c r="R4262" s="2">
        <f t="shared" si="798"/>
        <v>0</v>
      </c>
      <c r="S4262" s="2">
        <f t="shared" si="799"/>
        <v>0</v>
      </c>
      <c r="T4262" s="2">
        <f t="shared" si="800"/>
        <v>0</v>
      </c>
      <c r="U4262" s="2">
        <f>IF(O4262="Reg", R4262 * Inputs!$B$7, 0)</f>
        <v>0</v>
      </c>
      <c r="V4262" s="2">
        <f>MAX(F4262 + P4262*Inputs!$B$15 - (Q4262/Inputs!$B$16) - U4262, 0)</f>
        <v>340</v>
      </c>
    </row>
    <row r="4263" spans="1:22" x14ac:dyDescent="0.3">
      <c r="A4263" s="1">
        <v>46200.541666666657</v>
      </c>
      <c r="B4263" s="2">
        <v>46.39470841246343</v>
      </c>
      <c r="C4263" s="2">
        <v>12.22323619458003</v>
      </c>
      <c r="D4263" s="2">
        <f t="shared" si="792"/>
        <v>37.168351352537918</v>
      </c>
      <c r="E4263" s="2">
        <f t="shared" si="793"/>
        <v>72.305764514590066</v>
      </c>
      <c r="F4263" s="2">
        <f t="shared" si="801"/>
        <v>340</v>
      </c>
      <c r="G4263" s="2">
        <f t="shared" si="802"/>
        <v>0</v>
      </c>
      <c r="H4263" s="2">
        <f>MIN(Inputs!$B$2, (Inputs!$B$14 - F4263)/Inputs!$B$15)</f>
        <v>0</v>
      </c>
      <c r="I4263" s="2">
        <f>MAX(MIN(Inputs!$B$2, F4263*Inputs!$B$16, Inputs!$B$14*Inputs!$B$4 - G4263), 0)</f>
        <v>170</v>
      </c>
      <c r="J4263" s="2">
        <f>MAX(MIN(Inputs!$B$2, F4263*Inputs!$B$16, (Inputs!$B$14-F4263)/Inputs!$B$15)*Inputs!$B$9, 0)</f>
        <v>0</v>
      </c>
      <c r="K4263" s="2">
        <f>MAX(E4263*Inputs!$B$5 - B4263 - Inputs!$B$8, 0) * H4263</f>
        <v>0</v>
      </c>
      <c r="L4263" s="2">
        <f>IF(B4263 &gt;= D4263*Inputs!$B$10, MAX(B4263 - E4263/Inputs!$B$5 - Inputs!$B$8, 0) * I4263, 0)</f>
        <v>0</v>
      </c>
      <c r="M4263" s="2">
        <f t="shared" si="794"/>
        <v>0</v>
      </c>
      <c r="N4263" s="3" t="str">
        <f t="shared" si="795"/>
        <v>Idle</v>
      </c>
      <c r="O4263" s="3" t="str">
        <f t="shared" si="803"/>
        <v>Idle</v>
      </c>
      <c r="P4263" s="2">
        <f t="shared" si="796"/>
        <v>0</v>
      </c>
      <c r="Q4263" s="2">
        <f t="shared" si="797"/>
        <v>0</v>
      </c>
      <c r="R4263" s="2">
        <f t="shared" si="798"/>
        <v>0</v>
      </c>
      <c r="S4263" s="2">
        <f t="shared" si="799"/>
        <v>0</v>
      </c>
      <c r="T4263" s="2">
        <f t="shared" si="800"/>
        <v>0</v>
      </c>
      <c r="U4263" s="2">
        <f>IF(O4263="Reg", R4263 * Inputs!$B$7, 0)</f>
        <v>0</v>
      </c>
      <c r="V4263" s="2">
        <f>MAX(F4263 + P4263*Inputs!$B$15 - (Q4263/Inputs!$B$16) - U4263, 0)</f>
        <v>340</v>
      </c>
    </row>
    <row r="4264" spans="1:22" x14ac:dyDescent="0.3">
      <c r="A4264" s="1">
        <v>46200.583333333343</v>
      </c>
      <c r="B4264" s="2">
        <v>58.726519839110381</v>
      </c>
      <c r="C4264" s="2">
        <v>19.463468568852509</v>
      </c>
      <c r="D4264" s="2">
        <f t="shared" si="792"/>
        <v>37.168351352537918</v>
      </c>
      <c r="E4264" s="2">
        <f t="shared" si="793"/>
        <v>79.037589734356331</v>
      </c>
      <c r="F4264" s="2">
        <f t="shared" si="801"/>
        <v>340</v>
      </c>
      <c r="G4264" s="2">
        <f t="shared" si="802"/>
        <v>0</v>
      </c>
      <c r="H4264" s="2">
        <f>MIN(Inputs!$B$2, (Inputs!$B$14 - F4264)/Inputs!$B$15)</f>
        <v>0</v>
      </c>
      <c r="I4264" s="2">
        <f>MAX(MIN(Inputs!$B$2, F4264*Inputs!$B$16, Inputs!$B$14*Inputs!$B$4 - G4264), 0)</f>
        <v>170</v>
      </c>
      <c r="J4264" s="2">
        <f>MAX(MIN(Inputs!$B$2, F4264*Inputs!$B$16, (Inputs!$B$14-F4264)/Inputs!$B$15)*Inputs!$B$9, 0)</f>
        <v>0</v>
      </c>
      <c r="K4264" s="2">
        <f>MAX(E4264*Inputs!$B$5 - B4264 - Inputs!$B$8, 0) * H4264</f>
        <v>0</v>
      </c>
      <c r="L4264" s="2">
        <f>IF(B4264 &gt;= D4264*Inputs!$B$10, MAX(B4264 - E4264/Inputs!$B$5 - Inputs!$B$8, 0) * I4264, 0)</f>
        <v>0</v>
      </c>
      <c r="M4264" s="2">
        <f t="shared" si="794"/>
        <v>0</v>
      </c>
      <c r="N4264" s="3" t="str">
        <f t="shared" si="795"/>
        <v>Idle</v>
      </c>
      <c r="O4264" s="3" t="str">
        <f t="shared" si="803"/>
        <v>Idle</v>
      </c>
      <c r="P4264" s="2">
        <f t="shared" si="796"/>
        <v>0</v>
      </c>
      <c r="Q4264" s="2">
        <f t="shared" si="797"/>
        <v>0</v>
      </c>
      <c r="R4264" s="2">
        <f t="shared" si="798"/>
        <v>0</v>
      </c>
      <c r="S4264" s="2">
        <f t="shared" si="799"/>
        <v>0</v>
      </c>
      <c r="T4264" s="2">
        <f t="shared" si="800"/>
        <v>0</v>
      </c>
      <c r="U4264" s="2">
        <f>IF(O4264="Reg", R4264 * Inputs!$B$7, 0)</f>
        <v>0</v>
      </c>
      <c r="V4264" s="2">
        <f>MAX(F4264 + P4264*Inputs!$B$15 - (Q4264/Inputs!$B$16) - U4264, 0)</f>
        <v>340</v>
      </c>
    </row>
    <row r="4265" spans="1:22" x14ac:dyDescent="0.3">
      <c r="A4265" s="1">
        <v>46200.625</v>
      </c>
      <c r="B4265" s="2">
        <v>73.701957745879511</v>
      </c>
      <c r="C4265" s="2">
        <v>11.13793487463448</v>
      </c>
      <c r="D4265" s="2">
        <f t="shared" si="792"/>
        <v>37.168351352537918</v>
      </c>
      <c r="E4265" s="2">
        <f t="shared" si="793"/>
        <v>84.026053805771099</v>
      </c>
      <c r="F4265" s="2">
        <f t="shared" si="801"/>
        <v>340</v>
      </c>
      <c r="G4265" s="2">
        <f t="shared" si="802"/>
        <v>0</v>
      </c>
      <c r="H4265" s="2">
        <f>MIN(Inputs!$B$2, (Inputs!$B$14 - F4265)/Inputs!$B$15)</f>
        <v>0</v>
      </c>
      <c r="I4265" s="2">
        <f>MAX(MIN(Inputs!$B$2, F4265*Inputs!$B$16, Inputs!$B$14*Inputs!$B$4 - G4265), 0)</f>
        <v>170</v>
      </c>
      <c r="J4265" s="2">
        <f>MAX(MIN(Inputs!$B$2, F4265*Inputs!$B$16, (Inputs!$B$14-F4265)/Inputs!$B$15)*Inputs!$B$9, 0)</f>
        <v>0</v>
      </c>
      <c r="K4265" s="2">
        <f>MAX(E4265*Inputs!$B$5 - B4265 - Inputs!$B$8, 0) * H4265</f>
        <v>0</v>
      </c>
      <c r="L4265" s="2">
        <f>IF(B4265 &gt;= D4265*Inputs!$B$10, MAX(B4265 - E4265/Inputs!$B$5 - Inputs!$B$8, 0) * I4265, 0)</f>
        <v>0</v>
      </c>
      <c r="M4265" s="2">
        <f t="shared" si="794"/>
        <v>0</v>
      </c>
      <c r="N4265" s="3" t="str">
        <f t="shared" si="795"/>
        <v>Idle</v>
      </c>
      <c r="O4265" s="3" t="str">
        <f t="shared" si="803"/>
        <v>Idle</v>
      </c>
      <c r="P4265" s="2">
        <f t="shared" si="796"/>
        <v>0</v>
      </c>
      <c r="Q4265" s="2">
        <f t="shared" si="797"/>
        <v>0</v>
      </c>
      <c r="R4265" s="2">
        <f t="shared" si="798"/>
        <v>0</v>
      </c>
      <c r="S4265" s="2">
        <f t="shared" si="799"/>
        <v>0</v>
      </c>
      <c r="T4265" s="2">
        <f t="shared" si="800"/>
        <v>0</v>
      </c>
      <c r="U4265" s="2">
        <f>IF(O4265="Reg", R4265 * Inputs!$B$7, 0)</f>
        <v>0</v>
      </c>
      <c r="V4265" s="2">
        <f>MAX(F4265 + P4265*Inputs!$B$15 - (Q4265/Inputs!$B$16) - U4265, 0)</f>
        <v>340</v>
      </c>
    </row>
    <row r="4266" spans="1:22" x14ac:dyDescent="0.3">
      <c r="A4266" s="1">
        <v>46200.666666666657</v>
      </c>
      <c r="B4266" s="2">
        <v>86.763622807100546</v>
      </c>
      <c r="C4266" s="2">
        <v>16.49946932513344</v>
      </c>
      <c r="D4266" s="2">
        <f t="shared" si="792"/>
        <v>37.168351352537918</v>
      </c>
      <c r="E4266" s="2">
        <f t="shared" si="793"/>
        <v>84.155991692538734</v>
      </c>
      <c r="F4266" s="2">
        <f t="shared" si="801"/>
        <v>340</v>
      </c>
      <c r="G4266" s="2">
        <f t="shared" si="802"/>
        <v>0</v>
      </c>
      <c r="H4266" s="2">
        <f>MIN(Inputs!$B$2, (Inputs!$B$14 - F4266)/Inputs!$B$15)</f>
        <v>0</v>
      </c>
      <c r="I4266" s="2">
        <f>MAX(MIN(Inputs!$B$2, F4266*Inputs!$B$16, Inputs!$B$14*Inputs!$B$4 - G4266), 0)</f>
        <v>170</v>
      </c>
      <c r="J4266" s="2">
        <f>MAX(MIN(Inputs!$B$2, F4266*Inputs!$B$16, (Inputs!$B$14-F4266)/Inputs!$B$15)*Inputs!$B$9, 0)</f>
        <v>0</v>
      </c>
      <c r="K4266" s="2">
        <f>MAX(E4266*Inputs!$B$5 - B4266 - Inputs!$B$8, 0) * H4266</f>
        <v>0</v>
      </c>
      <c r="L4266" s="2">
        <f>IF(B4266 &gt;= D4266*Inputs!$B$10, MAX(B4266 - E4266/Inputs!$B$5 - Inputs!$B$8, 0) * I4266, 0)</f>
        <v>0</v>
      </c>
      <c r="M4266" s="2">
        <f t="shared" si="794"/>
        <v>0</v>
      </c>
      <c r="N4266" s="3" t="str">
        <f t="shared" si="795"/>
        <v>Idle</v>
      </c>
      <c r="O4266" s="3" t="str">
        <f t="shared" si="803"/>
        <v>Idle</v>
      </c>
      <c r="P4266" s="2">
        <f t="shared" si="796"/>
        <v>0</v>
      </c>
      <c r="Q4266" s="2">
        <f t="shared" si="797"/>
        <v>0</v>
      </c>
      <c r="R4266" s="2">
        <f t="shared" si="798"/>
        <v>0</v>
      </c>
      <c r="S4266" s="2">
        <f t="shared" si="799"/>
        <v>0</v>
      </c>
      <c r="T4266" s="2">
        <f t="shared" si="800"/>
        <v>0</v>
      </c>
      <c r="U4266" s="2">
        <f>IF(O4266="Reg", R4266 * Inputs!$B$7, 0)</f>
        <v>0</v>
      </c>
      <c r="V4266" s="2">
        <f>MAX(F4266 + P4266*Inputs!$B$15 - (Q4266/Inputs!$B$16) - U4266, 0)</f>
        <v>340</v>
      </c>
    </row>
    <row r="4267" spans="1:22" x14ac:dyDescent="0.3">
      <c r="A4267" s="1">
        <v>46200.708333333343</v>
      </c>
      <c r="B4267" s="2">
        <v>81.764671769876671</v>
      </c>
      <c r="C4267" s="2">
        <v>20.81537754205387</v>
      </c>
      <c r="D4267" s="2">
        <f t="shared" si="792"/>
        <v>37.168351352537918</v>
      </c>
      <c r="E4267" s="2">
        <f t="shared" si="793"/>
        <v>80.95379618349827</v>
      </c>
      <c r="F4267" s="2">
        <f t="shared" si="801"/>
        <v>340</v>
      </c>
      <c r="G4267" s="2">
        <f t="shared" si="802"/>
        <v>0</v>
      </c>
      <c r="H4267" s="2">
        <f>MIN(Inputs!$B$2, (Inputs!$B$14 - F4267)/Inputs!$B$15)</f>
        <v>0</v>
      </c>
      <c r="I4267" s="2">
        <f>MAX(MIN(Inputs!$B$2, F4267*Inputs!$B$16, Inputs!$B$14*Inputs!$B$4 - G4267), 0)</f>
        <v>170</v>
      </c>
      <c r="J4267" s="2">
        <f>MAX(MIN(Inputs!$B$2, F4267*Inputs!$B$16, (Inputs!$B$14-F4267)/Inputs!$B$15)*Inputs!$B$9, 0)</f>
        <v>0</v>
      </c>
      <c r="K4267" s="2">
        <f>MAX(E4267*Inputs!$B$5 - B4267 - Inputs!$B$8, 0) * H4267</f>
        <v>0</v>
      </c>
      <c r="L4267" s="2">
        <f>IF(B4267 &gt;= D4267*Inputs!$B$10, MAX(B4267 - E4267/Inputs!$B$5 - Inputs!$B$8, 0) * I4267, 0)</f>
        <v>0</v>
      </c>
      <c r="M4267" s="2">
        <f t="shared" si="794"/>
        <v>0</v>
      </c>
      <c r="N4267" s="3" t="str">
        <f t="shared" si="795"/>
        <v>Idle</v>
      </c>
      <c r="O4267" s="3" t="str">
        <f t="shared" si="803"/>
        <v>Idle</v>
      </c>
      <c r="P4267" s="2">
        <f t="shared" si="796"/>
        <v>0</v>
      </c>
      <c r="Q4267" s="2">
        <f t="shared" si="797"/>
        <v>0</v>
      </c>
      <c r="R4267" s="2">
        <f t="shared" si="798"/>
        <v>0</v>
      </c>
      <c r="S4267" s="2">
        <f t="shared" si="799"/>
        <v>0</v>
      </c>
      <c r="T4267" s="2">
        <f t="shared" si="800"/>
        <v>0</v>
      </c>
      <c r="U4267" s="2">
        <f>IF(O4267="Reg", R4267 * Inputs!$B$7, 0)</f>
        <v>0</v>
      </c>
      <c r="V4267" s="2">
        <f>MAX(F4267 + P4267*Inputs!$B$15 - (Q4267/Inputs!$B$16) - U4267, 0)</f>
        <v>340</v>
      </c>
    </row>
    <row r="4268" spans="1:22" x14ac:dyDescent="0.3">
      <c r="A4268" s="1">
        <v>46200.75</v>
      </c>
      <c r="B4268" s="2">
        <v>86.483106513109902</v>
      </c>
      <c r="C4268" s="2">
        <v>36.047263989371352</v>
      </c>
      <c r="D4268" s="2">
        <f t="shared" si="792"/>
        <v>37.168351352537918</v>
      </c>
      <c r="E4268" s="2">
        <f t="shared" si="793"/>
        <v>74.947731475718072</v>
      </c>
      <c r="F4268" s="2">
        <f t="shared" si="801"/>
        <v>340</v>
      </c>
      <c r="G4268" s="2">
        <f t="shared" si="802"/>
        <v>0</v>
      </c>
      <c r="H4268" s="2">
        <f>MIN(Inputs!$B$2, (Inputs!$B$14 - F4268)/Inputs!$B$15)</f>
        <v>0</v>
      </c>
      <c r="I4268" s="2">
        <f>MAX(MIN(Inputs!$B$2, F4268*Inputs!$B$16, Inputs!$B$14*Inputs!$B$4 - G4268), 0)</f>
        <v>170</v>
      </c>
      <c r="J4268" s="2">
        <f>MAX(MIN(Inputs!$B$2, F4268*Inputs!$B$16, (Inputs!$B$14-F4268)/Inputs!$B$15)*Inputs!$B$9, 0)</f>
        <v>0</v>
      </c>
      <c r="K4268" s="2">
        <f>MAX(E4268*Inputs!$B$5 - B4268 - Inputs!$B$8, 0) * H4268</f>
        <v>0</v>
      </c>
      <c r="L4268" s="2">
        <f>IF(B4268 &gt;= D4268*Inputs!$B$10, MAX(B4268 - E4268/Inputs!$B$5 - Inputs!$B$8, 0) * I4268, 0)</f>
        <v>0</v>
      </c>
      <c r="M4268" s="2">
        <f t="shared" si="794"/>
        <v>0</v>
      </c>
      <c r="N4268" s="3" t="str">
        <f t="shared" si="795"/>
        <v>Idle</v>
      </c>
      <c r="O4268" s="3" t="str">
        <f t="shared" si="803"/>
        <v>Idle</v>
      </c>
      <c r="P4268" s="2">
        <f t="shared" si="796"/>
        <v>0</v>
      </c>
      <c r="Q4268" s="2">
        <f t="shared" si="797"/>
        <v>0</v>
      </c>
      <c r="R4268" s="2">
        <f t="shared" si="798"/>
        <v>0</v>
      </c>
      <c r="S4268" s="2">
        <f t="shared" si="799"/>
        <v>0</v>
      </c>
      <c r="T4268" s="2">
        <f t="shared" si="800"/>
        <v>0</v>
      </c>
      <c r="U4268" s="2">
        <f>IF(O4268="Reg", R4268 * Inputs!$B$7, 0)</f>
        <v>0</v>
      </c>
      <c r="V4268" s="2">
        <f>MAX(F4268 + P4268*Inputs!$B$15 - (Q4268/Inputs!$B$16) - U4268, 0)</f>
        <v>340</v>
      </c>
    </row>
    <row r="4269" spans="1:22" x14ac:dyDescent="0.3">
      <c r="A4269" s="1">
        <v>46200.791666666657</v>
      </c>
      <c r="B4269" s="2">
        <v>86.785659731060989</v>
      </c>
      <c r="C4269" s="2">
        <v>3.2176800786940678</v>
      </c>
      <c r="D4269" s="2">
        <f t="shared" si="792"/>
        <v>37.168351352537918</v>
      </c>
      <c r="E4269" s="2">
        <f t="shared" si="793"/>
        <v>65.690502572454648</v>
      </c>
      <c r="F4269" s="2">
        <f t="shared" si="801"/>
        <v>340</v>
      </c>
      <c r="G4269" s="2">
        <f t="shared" si="802"/>
        <v>0</v>
      </c>
      <c r="H4269" s="2">
        <f>MIN(Inputs!$B$2, (Inputs!$B$14 - F4269)/Inputs!$B$15)</f>
        <v>0</v>
      </c>
      <c r="I4269" s="2">
        <f>MAX(MIN(Inputs!$B$2, F4269*Inputs!$B$16, Inputs!$B$14*Inputs!$B$4 - G4269), 0)</f>
        <v>170</v>
      </c>
      <c r="J4269" s="2">
        <f>MAX(MIN(Inputs!$B$2, F4269*Inputs!$B$16, (Inputs!$B$14-F4269)/Inputs!$B$15)*Inputs!$B$9, 0)</f>
        <v>0</v>
      </c>
      <c r="K4269" s="2">
        <f>MAX(E4269*Inputs!$B$5 - B4269 - Inputs!$B$8, 0) * H4269</f>
        <v>0</v>
      </c>
      <c r="L4269" s="2">
        <f>IF(B4269 &gt;= D4269*Inputs!$B$10, MAX(B4269 - E4269/Inputs!$B$5 - Inputs!$B$8, 0) * I4269, 0)</f>
        <v>0</v>
      </c>
      <c r="M4269" s="2">
        <f t="shared" si="794"/>
        <v>0</v>
      </c>
      <c r="N4269" s="3" t="str">
        <f t="shared" si="795"/>
        <v>Idle</v>
      </c>
      <c r="O4269" s="3" t="str">
        <f t="shared" si="803"/>
        <v>Idle</v>
      </c>
      <c r="P4269" s="2">
        <f t="shared" si="796"/>
        <v>0</v>
      </c>
      <c r="Q4269" s="2">
        <f t="shared" si="797"/>
        <v>0</v>
      </c>
      <c r="R4269" s="2">
        <f t="shared" si="798"/>
        <v>0</v>
      </c>
      <c r="S4269" s="2">
        <f t="shared" si="799"/>
        <v>0</v>
      </c>
      <c r="T4269" s="2">
        <f t="shared" si="800"/>
        <v>0</v>
      </c>
      <c r="U4269" s="2">
        <f>IF(O4269="Reg", R4269 * Inputs!$B$7, 0)</f>
        <v>0</v>
      </c>
      <c r="V4269" s="2">
        <f>MAX(F4269 + P4269*Inputs!$B$15 - (Q4269/Inputs!$B$16) - U4269, 0)</f>
        <v>340</v>
      </c>
    </row>
    <row r="4270" spans="1:22" x14ac:dyDescent="0.3">
      <c r="A4270" s="1">
        <v>46200.833333333343</v>
      </c>
      <c r="B4270" s="2">
        <v>88.657304267599002</v>
      </c>
      <c r="C4270" s="2">
        <v>8.9190129392306616</v>
      </c>
      <c r="D4270" s="2">
        <f t="shared" si="792"/>
        <v>37.168351352537918</v>
      </c>
      <c r="E4270" s="2">
        <f t="shared" si="793"/>
        <v>53.353584314360553</v>
      </c>
      <c r="F4270" s="2">
        <f t="shared" si="801"/>
        <v>340</v>
      </c>
      <c r="G4270" s="2">
        <f t="shared" si="802"/>
        <v>0</v>
      </c>
      <c r="H4270" s="2">
        <f>MIN(Inputs!$B$2, (Inputs!$B$14 - F4270)/Inputs!$B$15)</f>
        <v>0</v>
      </c>
      <c r="I4270" s="2">
        <f>MAX(MIN(Inputs!$B$2, F4270*Inputs!$B$16, Inputs!$B$14*Inputs!$B$4 - G4270), 0)</f>
        <v>170</v>
      </c>
      <c r="J4270" s="2">
        <f>MAX(MIN(Inputs!$B$2, F4270*Inputs!$B$16, (Inputs!$B$14-F4270)/Inputs!$B$15)*Inputs!$B$9, 0)</f>
        <v>0</v>
      </c>
      <c r="K4270" s="2">
        <f>MAX(E4270*Inputs!$B$5 - B4270 - Inputs!$B$8, 0) * H4270</f>
        <v>0</v>
      </c>
      <c r="L4270" s="2">
        <f>IF(B4270 &gt;= D4270*Inputs!$B$10, MAX(B4270 - E4270/Inputs!$B$5 - Inputs!$B$8, 0) * I4270, 0)</f>
        <v>1364.7993011267242</v>
      </c>
      <c r="M4270" s="2">
        <f t="shared" si="794"/>
        <v>0</v>
      </c>
      <c r="N4270" s="3" t="str">
        <f t="shared" si="795"/>
        <v>Discharge</v>
      </c>
      <c r="O4270" s="3" t="str">
        <f t="shared" si="803"/>
        <v>Discharge</v>
      </c>
      <c r="P4270" s="2">
        <f t="shared" si="796"/>
        <v>0</v>
      </c>
      <c r="Q4270" s="2">
        <f t="shared" si="797"/>
        <v>170</v>
      </c>
      <c r="R4270" s="2">
        <f t="shared" si="798"/>
        <v>0</v>
      </c>
      <c r="S4270" s="2">
        <f t="shared" si="799"/>
        <v>15071.741725491831</v>
      </c>
      <c r="T4270" s="2">
        <f t="shared" si="800"/>
        <v>0</v>
      </c>
      <c r="U4270" s="2">
        <f>IF(O4270="Reg", R4270 * Inputs!$B$7, 0)</f>
        <v>0</v>
      </c>
      <c r="V4270" s="2">
        <f>MAX(F4270 + P4270*Inputs!$B$15 - (Q4270/Inputs!$B$16) - U4270, 0)</f>
        <v>170</v>
      </c>
    </row>
    <row r="4271" spans="1:22" x14ac:dyDescent="0.3">
      <c r="A4271" s="1">
        <v>46200.875</v>
      </c>
      <c r="B4271" s="2">
        <v>74.481585066485337</v>
      </c>
      <c r="C4271" s="2">
        <v>48.162937722270676</v>
      </c>
      <c r="D4271" s="2">
        <f t="shared" si="792"/>
        <v>37.168351352537918</v>
      </c>
      <c r="E4271" s="2">
        <f t="shared" si="793"/>
        <v>38.810442176863226</v>
      </c>
      <c r="F4271" s="2">
        <f t="shared" si="801"/>
        <v>170</v>
      </c>
      <c r="G4271" s="2">
        <f t="shared" si="802"/>
        <v>170</v>
      </c>
      <c r="H4271" s="2">
        <f>MIN(Inputs!$B$2, (Inputs!$B$14 - F4271)/Inputs!$B$15)</f>
        <v>170</v>
      </c>
      <c r="I4271" s="2">
        <f>MAX(MIN(Inputs!$B$2, F4271*Inputs!$B$16, Inputs!$B$14*Inputs!$B$4 - G4271), 0)</f>
        <v>170</v>
      </c>
      <c r="J4271" s="2">
        <f>MAX(MIN(Inputs!$B$2, F4271*Inputs!$B$16, (Inputs!$B$14-F4271)/Inputs!$B$15)*Inputs!$B$9, 0)</f>
        <v>136</v>
      </c>
      <c r="K4271" s="2">
        <f>MAX(E4271*Inputs!$B$5 - B4271 - Inputs!$B$8, 0) * H4271</f>
        <v>0</v>
      </c>
      <c r="L4271" s="2">
        <f>IF(B4271 &gt;= D4271*Inputs!$B$10, MAX(B4271 - E4271/Inputs!$B$5 - Inputs!$B$8, 0) * I4271, 0)</f>
        <v>1764.3976771357482</v>
      </c>
      <c r="M4271" s="2">
        <f t="shared" si="794"/>
        <v>6550.1595302288124</v>
      </c>
      <c r="N4271" s="3" t="str">
        <f t="shared" si="795"/>
        <v>Reg</v>
      </c>
      <c r="O4271" s="3" t="str">
        <f t="shared" si="803"/>
        <v>Discharge</v>
      </c>
      <c r="P4271" s="2">
        <f t="shared" si="796"/>
        <v>0</v>
      </c>
      <c r="Q4271" s="2">
        <f t="shared" si="797"/>
        <v>170</v>
      </c>
      <c r="R4271" s="2">
        <f t="shared" si="798"/>
        <v>0</v>
      </c>
      <c r="S4271" s="2">
        <f t="shared" si="799"/>
        <v>12661.869461302507</v>
      </c>
      <c r="T4271" s="2">
        <f t="shared" si="800"/>
        <v>0</v>
      </c>
      <c r="U4271" s="2">
        <f>IF(O4271="Reg", R4271 * Inputs!$B$7, 0)</f>
        <v>0</v>
      </c>
      <c r="V4271" s="2">
        <f>MAX(F4271 + P4271*Inputs!$B$15 - (Q4271/Inputs!$B$16) - U4271, 0)</f>
        <v>0</v>
      </c>
    </row>
    <row r="4272" spans="1:22" x14ac:dyDescent="0.3">
      <c r="A4272" s="1">
        <v>46200.916666666657</v>
      </c>
      <c r="B4272" s="2">
        <v>67.550449752857659</v>
      </c>
      <c r="C4272" s="2">
        <v>5.4681129388050929</v>
      </c>
      <c r="D4272" s="2">
        <f t="shared" si="792"/>
        <v>37.168351352537918</v>
      </c>
      <c r="E4272" s="2">
        <f t="shared" si="793"/>
        <v>26.396844665782339</v>
      </c>
      <c r="F4272" s="2">
        <f t="shared" si="801"/>
        <v>0</v>
      </c>
      <c r="G4272" s="2">
        <f t="shared" si="802"/>
        <v>340</v>
      </c>
      <c r="H4272" s="2">
        <f>MIN(Inputs!$B$2, (Inputs!$B$14 - F4272)/Inputs!$B$15)</f>
        <v>170</v>
      </c>
      <c r="I4272" s="2">
        <f>MAX(MIN(Inputs!$B$2, F4272*Inputs!$B$16, Inputs!$B$14*Inputs!$B$4 - G4272), 0)</f>
        <v>0</v>
      </c>
      <c r="J4272" s="2">
        <f>MAX(MIN(Inputs!$B$2, F4272*Inputs!$B$16, (Inputs!$B$14-F4272)/Inputs!$B$15)*Inputs!$B$9, 0)</f>
        <v>0</v>
      </c>
      <c r="K4272" s="2">
        <f>MAX(E4272*Inputs!$B$5 - B4272 - Inputs!$B$8, 0) * H4272</f>
        <v>0</v>
      </c>
      <c r="L4272" s="2">
        <f>IF(B4272 &gt;= D4272*Inputs!$B$10, MAX(B4272 - E4272/Inputs!$B$5 - Inputs!$B$8, 0) * I4272, 0)</f>
        <v>0</v>
      </c>
      <c r="M4272" s="2">
        <f t="shared" si="794"/>
        <v>0</v>
      </c>
      <c r="N4272" s="3" t="str">
        <f t="shared" si="795"/>
        <v>Idle</v>
      </c>
      <c r="O4272" s="3" t="str">
        <f t="shared" si="803"/>
        <v>Idle</v>
      </c>
      <c r="P4272" s="2">
        <f t="shared" si="796"/>
        <v>0</v>
      </c>
      <c r="Q4272" s="2">
        <f t="shared" si="797"/>
        <v>0</v>
      </c>
      <c r="R4272" s="2">
        <f t="shared" si="798"/>
        <v>0</v>
      </c>
      <c r="S4272" s="2">
        <f t="shared" si="799"/>
        <v>0</v>
      </c>
      <c r="T4272" s="2">
        <f t="shared" si="800"/>
        <v>0</v>
      </c>
      <c r="U4272" s="2">
        <f>IF(O4272="Reg", R4272 * Inputs!$B$7, 0)</f>
        <v>0</v>
      </c>
      <c r="V4272" s="2">
        <f>MAX(F4272 + P4272*Inputs!$B$15 - (Q4272/Inputs!$B$16) - U4272, 0)</f>
        <v>0</v>
      </c>
    </row>
    <row r="4273" spans="1:22" x14ac:dyDescent="0.3">
      <c r="A4273" s="1">
        <v>46200.958333333343</v>
      </c>
      <c r="B4273" s="2">
        <v>45.7282835231955</v>
      </c>
      <c r="C4273" s="2">
        <v>8.5430076256059291</v>
      </c>
      <c r="D4273" s="2">
        <f t="shared" si="792"/>
        <v>37.168351352537918</v>
      </c>
      <c r="E4273" s="2">
        <f t="shared" si="793"/>
        <v>15.138436373639394</v>
      </c>
      <c r="F4273" s="2">
        <f t="shared" si="801"/>
        <v>0</v>
      </c>
      <c r="G4273" s="2">
        <f t="shared" si="802"/>
        <v>340</v>
      </c>
      <c r="H4273" s="2">
        <f>MIN(Inputs!$B$2, (Inputs!$B$14 - F4273)/Inputs!$B$15)</f>
        <v>170</v>
      </c>
      <c r="I4273" s="2">
        <f>MAX(MIN(Inputs!$B$2, F4273*Inputs!$B$16, Inputs!$B$14*Inputs!$B$4 - G4273), 0)</f>
        <v>0</v>
      </c>
      <c r="J4273" s="2">
        <f>MAX(MIN(Inputs!$B$2, F4273*Inputs!$B$16, (Inputs!$B$14-F4273)/Inputs!$B$15)*Inputs!$B$9, 0)</f>
        <v>0</v>
      </c>
      <c r="K4273" s="2">
        <f>MAX(E4273*Inputs!$B$5 - B4273 - Inputs!$B$8, 0) * H4273</f>
        <v>0</v>
      </c>
      <c r="L4273" s="2">
        <f>IF(B4273 &gt;= D4273*Inputs!$B$10, MAX(B4273 - E4273/Inputs!$B$5 - Inputs!$B$8, 0) * I4273, 0)</f>
        <v>0</v>
      </c>
      <c r="M4273" s="2">
        <f t="shared" si="794"/>
        <v>0</v>
      </c>
      <c r="N4273" s="3" t="str">
        <f t="shared" si="795"/>
        <v>Idle</v>
      </c>
      <c r="O4273" s="3" t="str">
        <f t="shared" si="803"/>
        <v>Idle</v>
      </c>
      <c r="P4273" s="2">
        <f t="shared" si="796"/>
        <v>0</v>
      </c>
      <c r="Q4273" s="2">
        <f t="shared" si="797"/>
        <v>0</v>
      </c>
      <c r="R4273" s="2">
        <f t="shared" si="798"/>
        <v>0</v>
      </c>
      <c r="S4273" s="2">
        <f t="shared" si="799"/>
        <v>0</v>
      </c>
      <c r="T4273" s="2">
        <f t="shared" si="800"/>
        <v>0</v>
      </c>
      <c r="U4273" s="2">
        <f>IF(O4273="Reg", R4273 * Inputs!$B$7, 0)</f>
        <v>0</v>
      </c>
      <c r="V4273" s="2">
        <f>MAX(F4273 + P4273*Inputs!$B$15 - (Q4273/Inputs!$B$16) - U4273, 0)</f>
        <v>0</v>
      </c>
    </row>
    <row r="4274" spans="1:22" x14ac:dyDescent="0.3">
      <c r="A4274" s="1">
        <v>46201</v>
      </c>
      <c r="B4274" s="2">
        <v>30.939733093529391</v>
      </c>
      <c r="C4274" s="2">
        <v>1.971705213186993</v>
      </c>
      <c r="D4274" s="2">
        <f t="shared" si="792"/>
        <v>42.482093203487317</v>
      </c>
      <c r="E4274" s="2">
        <f t="shared" si="793"/>
        <v>7.517055786440145</v>
      </c>
      <c r="F4274" s="2">
        <f t="shared" si="801"/>
        <v>0</v>
      </c>
      <c r="G4274" s="2">
        <f t="shared" si="802"/>
        <v>0</v>
      </c>
      <c r="H4274" s="2">
        <f>MIN(Inputs!$B$2, (Inputs!$B$14 - F4274)/Inputs!$B$15)</f>
        <v>170</v>
      </c>
      <c r="I4274" s="2">
        <f>MAX(MIN(Inputs!$B$2, F4274*Inputs!$B$16, Inputs!$B$14*Inputs!$B$4 - G4274), 0)</f>
        <v>0</v>
      </c>
      <c r="J4274" s="2">
        <f>MAX(MIN(Inputs!$B$2, F4274*Inputs!$B$16, (Inputs!$B$14-F4274)/Inputs!$B$15)*Inputs!$B$9, 0)</f>
        <v>0</v>
      </c>
      <c r="K4274" s="2">
        <f>MAX(E4274*Inputs!$B$5 - B4274 - Inputs!$B$8, 0) * H4274</f>
        <v>0</v>
      </c>
      <c r="L4274" s="2">
        <f>IF(B4274 &gt;= D4274*Inputs!$B$10, MAX(B4274 - E4274/Inputs!$B$5 - Inputs!$B$8, 0) * I4274, 0)</f>
        <v>0</v>
      </c>
      <c r="M4274" s="2">
        <f t="shared" si="794"/>
        <v>0</v>
      </c>
      <c r="N4274" s="3" t="str">
        <f t="shared" si="795"/>
        <v>Idle</v>
      </c>
      <c r="O4274" s="3" t="str">
        <f t="shared" si="803"/>
        <v>Idle</v>
      </c>
      <c r="P4274" s="2">
        <f t="shared" si="796"/>
        <v>0</v>
      </c>
      <c r="Q4274" s="2">
        <f t="shared" si="797"/>
        <v>0</v>
      </c>
      <c r="R4274" s="2">
        <f t="shared" si="798"/>
        <v>0</v>
      </c>
      <c r="S4274" s="2">
        <f t="shared" si="799"/>
        <v>0</v>
      </c>
      <c r="T4274" s="2">
        <f t="shared" si="800"/>
        <v>0</v>
      </c>
      <c r="U4274" s="2">
        <f>IF(O4274="Reg", R4274 * Inputs!$B$7, 0)</f>
        <v>0</v>
      </c>
      <c r="V4274" s="2">
        <f>MAX(F4274 + P4274*Inputs!$B$15 - (Q4274/Inputs!$B$16) - U4274, 0)</f>
        <v>0</v>
      </c>
    </row>
    <row r="4275" spans="1:22" x14ac:dyDescent="0.3">
      <c r="A4275" s="1">
        <v>46201.041666666657</v>
      </c>
      <c r="B4275" s="2">
        <v>12.76415018249639</v>
      </c>
      <c r="C4275" s="2">
        <v>7.5282669467908043</v>
      </c>
      <c r="D4275" s="2">
        <f t="shared" si="792"/>
        <v>42.482093203487317</v>
      </c>
      <c r="E4275" s="2">
        <f t="shared" si="793"/>
        <v>2.3604336041852467</v>
      </c>
      <c r="F4275" s="2">
        <f t="shared" si="801"/>
        <v>0</v>
      </c>
      <c r="G4275" s="2">
        <f t="shared" si="802"/>
        <v>0</v>
      </c>
      <c r="H4275" s="2">
        <f>MIN(Inputs!$B$2, (Inputs!$B$14 - F4275)/Inputs!$B$15)</f>
        <v>170</v>
      </c>
      <c r="I4275" s="2">
        <f>MAX(MIN(Inputs!$B$2, F4275*Inputs!$B$16, Inputs!$B$14*Inputs!$B$4 - G4275), 0)</f>
        <v>0</v>
      </c>
      <c r="J4275" s="2">
        <f>MAX(MIN(Inputs!$B$2, F4275*Inputs!$B$16, (Inputs!$B$14-F4275)/Inputs!$B$15)*Inputs!$B$9, 0)</f>
        <v>0</v>
      </c>
      <c r="K4275" s="2">
        <f>MAX(E4275*Inputs!$B$5 - B4275 - Inputs!$B$8, 0) * H4275</f>
        <v>0</v>
      </c>
      <c r="L4275" s="2">
        <f>IF(B4275 &gt;= D4275*Inputs!$B$10, MAX(B4275 - E4275/Inputs!$B$5 - Inputs!$B$8, 0) * I4275, 0)</f>
        <v>0</v>
      </c>
      <c r="M4275" s="2">
        <f t="shared" si="794"/>
        <v>0</v>
      </c>
      <c r="N4275" s="3" t="str">
        <f t="shared" si="795"/>
        <v>Idle</v>
      </c>
      <c r="O4275" s="3" t="str">
        <f t="shared" si="803"/>
        <v>Idle</v>
      </c>
      <c r="P4275" s="2">
        <f t="shared" si="796"/>
        <v>0</v>
      </c>
      <c r="Q4275" s="2">
        <f t="shared" si="797"/>
        <v>0</v>
      </c>
      <c r="R4275" s="2">
        <f t="shared" si="798"/>
        <v>0</v>
      </c>
      <c r="S4275" s="2">
        <f t="shared" si="799"/>
        <v>0</v>
      </c>
      <c r="T4275" s="2">
        <f t="shared" si="800"/>
        <v>0</v>
      </c>
      <c r="U4275" s="2">
        <f>IF(O4275="Reg", R4275 * Inputs!$B$7, 0)</f>
        <v>0</v>
      </c>
      <c r="V4275" s="2">
        <f>MAX(F4275 + P4275*Inputs!$B$15 - (Q4275/Inputs!$B$16) - U4275, 0)</f>
        <v>0</v>
      </c>
    </row>
    <row r="4276" spans="1:22" x14ac:dyDescent="0.3">
      <c r="A4276" s="1">
        <v>46201.083333333343</v>
      </c>
      <c r="B4276" s="2">
        <v>1.3984514426150889</v>
      </c>
      <c r="C4276" s="2">
        <v>4.0761290385314588</v>
      </c>
      <c r="D4276" s="2">
        <f t="shared" si="792"/>
        <v>42.482093203487317</v>
      </c>
      <c r="E4276" s="2">
        <f t="shared" si="793"/>
        <v>0.23307524043584815</v>
      </c>
      <c r="F4276" s="2">
        <f t="shared" si="801"/>
        <v>0</v>
      </c>
      <c r="G4276" s="2">
        <f t="shared" si="802"/>
        <v>0</v>
      </c>
      <c r="H4276" s="2">
        <f>MIN(Inputs!$B$2, (Inputs!$B$14 - F4276)/Inputs!$B$15)</f>
        <v>170</v>
      </c>
      <c r="I4276" s="2">
        <f>MAX(MIN(Inputs!$B$2, F4276*Inputs!$B$16, Inputs!$B$14*Inputs!$B$4 - G4276), 0)</f>
        <v>0</v>
      </c>
      <c r="J4276" s="2">
        <f>MAX(MIN(Inputs!$B$2, F4276*Inputs!$B$16, (Inputs!$B$14-F4276)/Inputs!$B$15)*Inputs!$B$9, 0)</f>
        <v>0</v>
      </c>
      <c r="K4276" s="2">
        <f>MAX(E4276*Inputs!$B$5 - B4276 - Inputs!$B$8, 0) * H4276</f>
        <v>0</v>
      </c>
      <c r="L4276" s="2">
        <f>IF(B4276 &gt;= D4276*Inputs!$B$10, MAX(B4276 - E4276/Inputs!$B$5 - Inputs!$B$8, 0) * I4276, 0)</f>
        <v>0</v>
      </c>
      <c r="M4276" s="2">
        <f t="shared" si="794"/>
        <v>0</v>
      </c>
      <c r="N4276" s="3" t="str">
        <f t="shared" si="795"/>
        <v>Idle</v>
      </c>
      <c r="O4276" s="3" t="str">
        <f t="shared" si="803"/>
        <v>Idle</v>
      </c>
      <c r="P4276" s="2">
        <f t="shared" si="796"/>
        <v>0</v>
      </c>
      <c r="Q4276" s="2">
        <f t="shared" si="797"/>
        <v>0</v>
      </c>
      <c r="R4276" s="2">
        <f t="shared" si="798"/>
        <v>0</v>
      </c>
      <c r="S4276" s="2">
        <f t="shared" si="799"/>
        <v>0</v>
      </c>
      <c r="T4276" s="2">
        <f t="shared" si="800"/>
        <v>0</v>
      </c>
      <c r="U4276" s="2">
        <f>IF(O4276="Reg", R4276 * Inputs!$B$7, 0)</f>
        <v>0</v>
      </c>
      <c r="V4276" s="2">
        <f>MAX(F4276 + P4276*Inputs!$B$15 - (Q4276/Inputs!$B$16) - U4276, 0)</f>
        <v>0</v>
      </c>
    </row>
    <row r="4277" spans="1:22" x14ac:dyDescent="0.3">
      <c r="A4277" s="1">
        <v>46201.125</v>
      </c>
      <c r="B4277" s="2">
        <v>0</v>
      </c>
      <c r="C4277" s="2">
        <v>4.8540248866501043</v>
      </c>
      <c r="D4277" s="2">
        <f t="shared" si="792"/>
        <v>42.482093203487317</v>
      </c>
      <c r="E4277" s="2">
        <f t="shared" si="793"/>
        <v>0</v>
      </c>
      <c r="F4277" s="2">
        <f t="shared" si="801"/>
        <v>0</v>
      </c>
      <c r="G4277" s="2">
        <f t="shared" si="802"/>
        <v>0</v>
      </c>
      <c r="H4277" s="2">
        <f>MIN(Inputs!$B$2, (Inputs!$B$14 - F4277)/Inputs!$B$15)</f>
        <v>170</v>
      </c>
      <c r="I4277" s="2">
        <f>MAX(MIN(Inputs!$B$2, F4277*Inputs!$B$16, Inputs!$B$14*Inputs!$B$4 - G4277), 0)</f>
        <v>0</v>
      </c>
      <c r="J4277" s="2">
        <f>MAX(MIN(Inputs!$B$2, F4277*Inputs!$B$16, (Inputs!$B$14-F4277)/Inputs!$B$15)*Inputs!$B$9, 0)</f>
        <v>0</v>
      </c>
      <c r="K4277" s="2">
        <f>MAX(E4277*Inputs!$B$5 - B4277 - Inputs!$B$8, 0) * H4277</f>
        <v>0</v>
      </c>
      <c r="L4277" s="2">
        <f>IF(B4277 &gt;= D4277*Inputs!$B$10, MAX(B4277 - E4277/Inputs!$B$5 - Inputs!$B$8, 0) * I4277, 0)</f>
        <v>0</v>
      </c>
      <c r="M4277" s="2">
        <f t="shared" si="794"/>
        <v>0</v>
      </c>
      <c r="N4277" s="3" t="str">
        <f t="shared" si="795"/>
        <v>Idle</v>
      </c>
      <c r="O4277" s="3" t="str">
        <f t="shared" si="803"/>
        <v>Idle</v>
      </c>
      <c r="P4277" s="2">
        <f t="shared" si="796"/>
        <v>0</v>
      </c>
      <c r="Q4277" s="2">
        <f t="shared" si="797"/>
        <v>0</v>
      </c>
      <c r="R4277" s="2">
        <f t="shared" si="798"/>
        <v>0</v>
      </c>
      <c r="S4277" s="2">
        <f t="shared" si="799"/>
        <v>0</v>
      </c>
      <c r="T4277" s="2">
        <f t="shared" si="800"/>
        <v>0</v>
      </c>
      <c r="U4277" s="2">
        <f>IF(O4277="Reg", R4277 * Inputs!$B$7, 0)</f>
        <v>0</v>
      </c>
      <c r="V4277" s="2">
        <f>MAX(F4277 + P4277*Inputs!$B$15 - (Q4277/Inputs!$B$16) - U4277, 0)</f>
        <v>0</v>
      </c>
    </row>
    <row r="4278" spans="1:22" x14ac:dyDescent="0.3">
      <c r="A4278" s="1">
        <v>46201.166666666657</v>
      </c>
      <c r="B4278" s="2">
        <v>0</v>
      </c>
      <c r="C4278" s="2">
        <v>25.145291489427471</v>
      </c>
      <c r="D4278" s="2">
        <f t="shared" si="792"/>
        <v>42.482093203487317</v>
      </c>
      <c r="E4278" s="2">
        <f t="shared" si="793"/>
        <v>0</v>
      </c>
      <c r="F4278" s="2">
        <f t="shared" si="801"/>
        <v>0</v>
      </c>
      <c r="G4278" s="2">
        <f t="shared" si="802"/>
        <v>0</v>
      </c>
      <c r="H4278" s="2">
        <f>MIN(Inputs!$B$2, (Inputs!$B$14 - F4278)/Inputs!$B$15)</f>
        <v>170</v>
      </c>
      <c r="I4278" s="2">
        <f>MAX(MIN(Inputs!$B$2, F4278*Inputs!$B$16, Inputs!$B$14*Inputs!$B$4 - G4278), 0)</f>
        <v>0</v>
      </c>
      <c r="J4278" s="2">
        <f>MAX(MIN(Inputs!$B$2, F4278*Inputs!$B$16, (Inputs!$B$14-F4278)/Inputs!$B$15)*Inputs!$B$9, 0)</f>
        <v>0</v>
      </c>
      <c r="K4278" s="2">
        <f>MAX(E4278*Inputs!$B$5 - B4278 - Inputs!$B$8, 0) * H4278</f>
        <v>0</v>
      </c>
      <c r="L4278" s="2">
        <f>IF(B4278 &gt;= D4278*Inputs!$B$10, MAX(B4278 - E4278/Inputs!$B$5 - Inputs!$B$8, 0) * I4278, 0)</f>
        <v>0</v>
      </c>
      <c r="M4278" s="2">
        <f t="shared" si="794"/>
        <v>0</v>
      </c>
      <c r="N4278" s="3" t="str">
        <f t="shared" si="795"/>
        <v>Idle</v>
      </c>
      <c r="O4278" s="3" t="str">
        <f t="shared" si="803"/>
        <v>Idle</v>
      </c>
      <c r="P4278" s="2">
        <f t="shared" si="796"/>
        <v>0</v>
      </c>
      <c r="Q4278" s="2">
        <f t="shared" si="797"/>
        <v>0</v>
      </c>
      <c r="R4278" s="2">
        <f t="shared" si="798"/>
        <v>0</v>
      </c>
      <c r="S4278" s="2">
        <f t="shared" si="799"/>
        <v>0</v>
      </c>
      <c r="T4278" s="2">
        <f t="shared" si="800"/>
        <v>0</v>
      </c>
      <c r="U4278" s="2">
        <f>IF(O4278="Reg", R4278 * Inputs!$B$7, 0)</f>
        <v>0</v>
      </c>
      <c r="V4278" s="2">
        <f>MAX(F4278 + P4278*Inputs!$B$15 - (Q4278/Inputs!$B$16) - U4278, 0)</f>
        <v>0</v>
      </c>
    </row>
    <row r="4279" spans="1:22" x14ac:dyDescent="0.3">
      <c r="A4279" s="1">
        <v>46201.208333333343</v>
      </c>
      <c r="B4279" s="2">
        <v>0</v>
      </c>
      <c r="C4279" s="2">
        <v>6.6496228383599743</v>
      </c>
      <c r="D4279" s="2">
        <f t="shared" si="792"/>
        <v>42.482093203487317</v>
      </c>
      <c r="E4279" s="2">
        <f t="shared" si="793"/>
        <v>1.132478531261546</v>
      </c>
      <c r="F4279" s="2">
        <f t="shared" si="801"/>
        <v>0</v>
      </c>
      <c r="G4279" s="2">
        <f t="shared" si="802"/>
        <v>0</v>
      </c>
      <c r="H4279" s="2">
        <f>MIN(Inputs!$B$2, (Inputs!$B$14 - F4279)/Inputs!$B$15)</f>
        <v>170</v>
      </c>
      <c r="I4279" s="2">
        <f>MAX(MIN(Inputs!$B$2, F4279*Inputs!$B$16, Inputs!$B$14*Inputs!$B$4 - G4279), 0)</f>
        <v>0</v>
      </c>
      <c r="J4279" s="2">
        <f>MAX(MIN(Inputs!$B$2, F4279*Inputs!$B$16, (Inputs!$B$14-F4279)/Inputs!$B$15)*Inputs!$B$9, 0)</f>
        <v>0</v>
      </c>
      <c r="K4279" s="2">
        <f>MAX(E4279*Inputs!$B$5 - B4279 - Inputs!$B$8, 0) * H4279</f>
        <v>0</v>
      </c>
      <c r="L4279" s="2">
        <f>IF(B4279 &gt;= D4279*Inputs!$B$10, MAX(B4279 - E4279/Inputs!$B$5 - Inputs!$B$8, 0) * I4279, 0)</f>
        <v>0</v>
      </c>
      <c r="M4279" s="2">
        <f t="shared" si="794"/>
        <v>0</v>
      </c>
      <c r="N4279" s="3" t="str">
        <f t="shared" si="795"/>
        <v>Idle</v>
      </c>
      <c r="O4279" s="3" t="str">
        <f t="shared" si="803"/>
        <v>Idle</v>
      </c>
      <c r="P4279" s="2">
        <f t="shared" si="796"/>
        <v>0</v>
      </c>
      <c r="Q4279" s="2">
        <f t="shared" si="797"/>
        <v>0</v>
      </c>
      <c r="R4279" s="2">
        <f t="shared" si="798"/>
        <v>0</v>
      </c>
      <c r="S4279" s="2">
        <f t="shared" si="799"/>
        <v>0</v>
      </c>
      <c r="T4279" s="2">
        <f t="shared" si="800"/>
        <v>0</v>
      </c>
      <c r="U4279" s="2">
        <f>IF(O4279="Reg", R4279 * Inputs!$B$7, 0)</f>
        <v>0</v>
      </c>
      <c r="V4279" s="2">
        <f>MAX(F4279 + P4279*Inputs!$B$15 - (Q4279/Inputs!$B$16) - U4279, 0)</f>
        <v>0</v>
      </c>
    </row>
    <row r="4280" spans="1:22" x14ac:dyDescent="0.3">
      <c r="A4280" s="1">
        <v>46201.25</v>
      </c>
      <c r="B4280" s="2">
        <v>0</v>
      </c>
      <c r="C4280" s="2">
        <v>20.46837972884941</v>
      </c>
      <c r="D4280" s="2">
        <f t="shared" si="792"/>
        <v>42.482093203487317</v>
      </c>
      <c r="E4280" s="2">
        <f t="shared" si="793"/>
        <v>2.6110739367456577</v>
      </c>
      <c r="F4280" s="2">
        <f t="shared" si="801"/>
        <v>0</v>
      </c>
      <c r="G4280" s="2">
        <f t="shared" si="802"/>
        <v>0</v>
      </c>
      <c r="H4280" s="2">
        <f>MIN(Inputs!$B$2, (Inputs!$B$14 - F4280)/Inputs!$B$15)</f>
        <v>170</v>
      </c>
      <c r="I4280" s="2">
        <f>MAX(MIN(Inputs!$B$2, F4280*Inputs!$B$16, Inputs!$B$14*Inputs!$B$4 - G4280), 0)</f>
        <v>0</v>
      </c>
      <c r="J4280" s="2">
        <f>MAX(MIN(Inputs!$B$2, F4280*Inputs!$B$16, (Inputs!$B$14-F4280)/Inputs!$B$15)*Inputs!$B$9, 0)</f>
        <v>0</v>
      </c>
      <c r="K4280" s="2">
        <f>MAX(E4280*Inputs!$B$5 - B4280 - Inputs!$B$8, 0) * H4280</f>
        <v>0</v>
      </c>
      <c r="L4280" s="2">
        <f>IF(B4280 &gt;= D4280*Inputs!$B$10, MAX(B4280 - E4280/Inputs!$B$5 - Inputs!$B$8, 0) * I4280, 0)</f>
        <v>0</v>
      </c>
      <c r="M4280" s="2">
        <f t="shared" si="794"/>
        <v>0</v>
      </c>
      <c r="N4280" s="3" t="str">
        <f t="shared" si="795"/>
        <v>Idle</v>
      </c>
      <c r="O4280" s="3" t="str">
        <f t="shared" si="803"/>
        <v>Idle</v>
      </c>
      <c r="P4280" s="2">
        <f t="shared" si="796"/>
        <v>0</v>
      </c>
      <c r="Q4280" s="2">
        <f t="shared" si="797"/>
        <v>0</v>
      </c>
      <c r="R4280" s="2">
        <f t="shared" si="798"/>
        <v>0</v>
      </c>
      <c r="S4280" s="2">
        <f t="shared" si="799"/>
        <v>0</v>
      </c>
      <c r="T4280" s="2">
        <f t="shared" si="800"/>
        <v>0</v>
      </c>
      <c r="U4280" s="2">
        <f>IF(O4280="Reg", R4280 * Inputs!$B$7, 0)</f>
        <v>0</v>
      </c>
      <c r="V4280" s="2">
        <f>MAX(F4280 + P4280*Inputs!$B$15 - (Q4280/Inputs!$B$16) - U4280, 0)</f>
        <v>0</v>
      </c>
    </row>
    <row r="4281" spans="1:22" x14ac:dyDescent="0.3">
      <c r="A4281" s="1">
        <v>46201.291666666657</v>
      </c>
      <c r="B4281" s="2">
        <v>0</v>
      </c>
      <c r="C4281" s="2">
        <v>18.080082273763502</v>
      </c>
      <c r="D4281" s="2">
        <f t="shared" si="792"/>
        <v>42.482093203487317</v>
      </c>
      <c r="E4281" s="2">
        <f t="shared" si="793"/>
        <v>6.8056994383893077</v>
      </c>
      <c r="F4281" s="2">
        <f t="shared" si="801"/>
        <v>0</v>
      </c>
      <c r="G4281" s="2">
        <f t="shared" si="802"/>
        <v>0</v>
      </c>
      <c r="H4281" s="2">
        <f>MIN(Inputs!$B$2, (Inputs!$B$14 - F4281)/Inputs!$B$15)</f>
        <v>170</v>
      </c>
      <c r="I4281" s="2">
        <f>MAX(MIN(Inputs!$B$2, F4281*Inputs!$B$16, Inputs!$B$14*Inputs!$B$4 - G4281), 0)</f>
        <v>0</v>
      </c>
      <c r="J4281" s="2">
        <f>MAX(MIN(Inputs!$B$2, F4281*Inputs!$B$16, (Inputs!$B$14-F4281)/Inputs!$B$15)*Inputs!$B$9, 0)</f>
        <v>0</v>
      </c>
      <c r="K4281" s="2">
        <f>MAX(E4281*Inputs!$B$5 - B4281 - Inputs!$B$8, 0) * H4281</f>
        <v>0</v>
      </c>
      <c r="L4281" s="2">
        <f>IF(B4281 &gt;= D4281*Inputs!$B$10, MAX(B4281 - E4281/Inputs!$B$5 - Inputs!$B$8, 0) * I4281, 0)</f>
        <v>0</v>
      </c>
      <c r="M4281" s="2">
        <f t="shared" si="794"/>
        <v>0</v>
      </c>
      <c r="N4281" s="3" t="str">
        <f t="shared" si="795"/>
        <v>Idle</v>
      </c>
      <c r="O4281" s="3" t="str">
        <f t="shared" si="803"/>
        <v>Idle</v>
      </c>
      <c r="P4281" s="2">
        <f t="shared" si="796"/>
        <v>0</v>
      </c>
      <c r="Q4281" s="2">
        <f t="shared" si="797"/>
        <v>0</v>
      </c>
      <c r="R4281" s="2">
        <f t="shared" si="798"/>
        <v>0</v>
      </c>
      <c r="S4281" s="2">
        <f t="shared" si="799"/>
        <v>0</v>
      </c>
      <c r="T4281" s="2">
        <f t="shared" si="800"/>
        <v>0</v>
      </c>
      <c r="U4281" s="2">
        <f>IF(O4281="Reg", R4281 * Inputs!$B$7, 0)</f>
        <v>0</v>
      </c>
      <c r="V4281" s="2">
        <f>MAX(F4281 + P4281*Inputs!$B$15 - (Q4281/Inputs!$B$16) - U4281, 0)</f>
        <v>0</v>
      </c>
    </row>
    <row r="4282" spans="1:22" x14ac:dyDescent="0.3">
      <c r="A4282" s="1">
        <v>46201.333333333343</v>
      </c>
      <c r="B4282" s="2">
        <v>0</v>
      </c>
      <c r="C4282" s="2">
        <v>2.3690042514269201</v>
      </c>
      <c r="D4282" s="2">
        <f t="shared" si="792"/>
        <v>42.482093203487317</v>
      </c>
      <c r="E4282" s="2">
        <f t="shared" si="793"/>
        <v>13.710352554544363</v>
      </c>
      <c r="F4282" s="2">
        <f t="shared" si="801"/>
        <v>0</v>
      </c>
      <c r="G4282" s="2">
        <f t="shared" si="802"/>
        <v>0</v>
      </c>
      <c r="H4282" s="2">
        <f>MIN(Inputs!$B$2, (Inputs!$B$14 - F4282)/Inputs!$B$15)</f>
        <v>170</v>
      </c>
      <c r="I4282" s="2">
        <f>MAX(MIN(Inputs!$B$2, F4282*Inputs!$B$16, Inputs!$B$14*Inputs!$B$4 - G4282), 0)</f>
        <v>0</v>
      </c>
      <c r="J4282" s="2">
        <f>MAX(MIN(Inputs!$B$2, F4282*Inputs!$B$16, (Inputs!$B$14-F4282)/Inputs!$B$15)*Inputs!$B$9, 0)</f>
        <v>0</v>
      </c>
      <c r="K4282" s="2">
        <f>MAX(E4282*Inputs!$B$5 - B4282 - Inputs!$B$8, 0) * H4282</f>
        <v>0</v>
      </c>
      <c r="L4282" s="2">
        <f>IF(B4282 &gt;= D4282*Inputs!$B$10, MAX(B4282 - E4282/Inputs!$B$5 - Inputs!$B$8, 0) * I4282, 0)</f>
        <v>0</v>
      </c>
      <c r="M4282" s="2">
        <f t="shared" si="794"/>
        <v>0</v>
      </c>
      <c r="N4282" s="3" t="str">
        <f t="shared" si="795"/>
        <v>Idle</v>
      </c>
      <c r="O4282" s="3" t="str">
        <f t="shared" si="803"/>
        <v>Idle</v>
      </c>
      <c r="P4282" s="2">
        <f t="shared" si="796"/>
        <v>0</v>
      </c>
      <c r="Q4282" s="2">
        <f t="shared" si="797"/>
        <v>0</v>
      </c>
      <c r="R4282" s="2">
        <f t="shared" si="798"/>
        <v>0</v>
      </c>
      <c r="S4282" s="2">
        <f t="shared" si="799"/>
        <v>0</v>
      </c>
      <c r="T4282" s="2">
        <f t="shared" si="800"/>
        <v>0</v>
      </c>
      <c r="U4282" s="2">
        <f>IF(O4282="Reg", R4282 * Inputs!$B$7, 0)</f>
        <v>0</v>
      </c>
      <c r="V4282" s="2">
        <f>MAX(F4282 + P4282*Inputs!$B$15 - (Q4282/Inputs!$B$16) - U4282, 0)</f>
        <v>0</v>
      </c>
    </row>
    <row r="4283" spans="1:22" x14ac:dyDescent="0.3">
      <c r="A4283" s="1">
        <v>46201.375</v>
      </c>
      <c r="B4283" s="2">
        <v>0</v>
      </c>
      <c r="C4283" s="2">
        <v>24.736520518421759</v>
      </c>
      <c r="D4283" s="2">
        <f t="shared" si="792"/>
        <v>42.482093203487317</v>
      </c>
      <c r="E4283" s="2">
        <f t="shared" si="793"/>
        <v>25.532383102675968</v>
      </c>
      <c r="F4283" s="2">
        <f t="shared" si="801"/>
        <v>0</v>
      </c>
      <c r="G4283" s="2">
        <f t="shared" si="802"/>
        <v>0</v>
      </c>
      <c r="H4283" s="2">
        <f>MIN(Inputs!$B$2, (Inputs!$B$14 - F4283)/Inputs!$B$15)</f>
        <v>170</v>
      </c>
      <c r="I4283" s="2">
        <f>MAX(MIN(Inputs!$B$2, F4283*Inputs!$B$16, Inputs!$B$14*Inputs!$B$4 - G4283), 0)</f>
        <v>0</v>
      </c>
      <c r="J4283" s="2">
        <f>MAX(MIN(Inputs!$B$2, F4283*Inputs!$B$16, (Inputs!$B$14-F4283)/Inputs!$B$15)*Inputs!$B$9, 0)</f>
        <v>0</v>
      </c>
      <c r="K4283" s="2">
        <f>MAX(E4283*Inputs!$B$5 - B4283 - Inputs!$B$8, 0) * H4283</f>
        <v>419.64451216032478</v>
      </c>
      <c r="L4283" s="2">
        <f>IF(B4283 &gt;= D4283*Inputs!$B$10, MAX(B4283 - E4283/Inputs!$B$5 - Inputs!$B$8, 0) * I4283, 0)</f>
        <v>0</v>
      </c>
      <c r="M4283" s="2">
        <f t="shared" si="794"/>
        <v>0</v>
      </c>
      <c r="N4283" s="3" t="str">
        <f t="shared" si="795"/>
        <v>Charge</v>
      </c>
      <c r="O4283" s="3" t="str">
        <f t="shared" si="803"/>
        <v>Charge</v>
      </c>
      <c r="P4283" s="2">
        <f t="shared" si="796"/>
        <v>170</v>
      </c>
      <c r="Q4283" s="2">
        <f t="shared" si="797"/>
        <v>0</v>
      </c>
      <c r="R4283" s="2">
        <f t="shared" si="798"/>
        <v>0</v>
      </c>
      <c r="S4283" s="2">
        <f t="shared" si="799"/>
        <v>0</v>
      </c>
      <c r="T4283" s="2">
        <f t="shared" si="800"/>
        <v>0</v>
      </c>
      <c r="U4283" s="2">
        <f>IF(O4283="Reg", R4283 * Inputs!$B$7, 0)</f>
        <v>0</v>
      </c>
      <c r="V4283" s="2">
        <f>MAX(F4283 + P4283*Inputs!$B$15 - (Q4283/Inputs!$B$16) - U4283, 0)</f>
        <v>170</v>
      </c>
    </row>
    <row r="4284" spans="1:22" x14ac:dyDescent="0.3">
      <c r="A4284" s="1">
        <v>46201.416666666657</v>
      </c>
      <c r="B4284" s="2">
        <v>6.7948711875692753</v>
      </c>
      <c r="C4284" s="2">
        <v>4.3004736897619162</v>
      </c>
      <c r="D4284" s="2">
        <f t="shared" si="792"/>
        <v>42.482093203487317</v>
      </c>
      <c r="E4284" s="2">
        <f t="shared" si="793"/>
        <v>36.275805444843293</v>
      </c>
      <c r="F4284" s="2">
        <f t="shared" si="801"/>
        <v>170</v>
      </c>
      <c r="G4284" s="2">
        <f t="shared" si="802"/>
        <v>0</v>
      </c>
      <c r="H4284" s="2">
        <f>MIN(Inputs!$B$2, (Inputs!$B$14 - F4284)/Inputs!$B$15)</f>
        <v>170</v>
      </c>
      <c r="I4284" s="2">
        <f>MAX(MIN(Inputs!$B$2, F4284*Inputs!$B$16, Inputs!$B$14*Inputs!$B$4 - G4284), 0)</f>
        <v>170</v>
      </c>
      <c r="J4284" s="2">
        <f>MAX(MIN(Inputs!$B$2, F4284*Inputs!$B$16, (Inputs!$B$14-F4284)/Inputs!$B$15)*Inputs!$B$9, 0)</f>
        <v>136</v>
      </c>
      <c r="K4284" s="2">
        <f>MAX(E4284*Inputs!$B$5 - B4284 - Inputs!$B$8, 0) * H4284</f>
        <v>871.7323926617803</v>
      </c>
      <c r="L4284" s="2">
        <f>IF(B4284 &gt;= D4284*Inputs!$B$10, MAX(B4284 - E4284/Inputs!$B$5 - Inputs!$B$8, 0) * I4284, 0)</f>
        <v>0</v>
      </c>
      <c r="M4284" s="2">
        <f t="shared" si="794"/>
        <v>584.8644218076206</v>
      </c>
      <c r="N4284" s="3" t="str">
        <f t="shared" si="795"/>
        <v>Charge</v>
      </c>
      <c r="O4284" s="3" t="str">
        <f t="shared" si="803"/>
        <v>Charge</v>
      </c>
      <c r="P4284" s="2">
        <f t="shared" si="796"/>
        <v>170</v>
      </c>
      <c r="Q4284" s="2">
        <f t="shared" si="797"/>
        <v>0</v>
      </c>
      <c r="R4284" s="2">
        <f t="shared" si="798"/>
        <v>0</v>
      </c>
      <c r="S4284" s="2">
        <f t="shared" si="799"/>
        <v>-1155.1281018867769</v>
      </c>
      <c r="T4284" s="2">
        <f t="shared" si="800"/>
        <v>0</v>
      </c>
      <c r="U4284" s="2">
        <f>IF(O4284="Reg", R4284 * Inputs!$B$7, 0)</f>
        <v>0</v>
      </c>
      <c r="V4284" s="2">
        <f>MAX(F4284 + P4284*Inputs!$B$15 - (Q4284/Inputs!$B$16) - U4284, 0)</f>
        <v>340</v>
      </c>
    </row>
    <row r="4285" spans="1:22" x14ac:dyDescent="0.3">
      <c r="A4285" s="1">
        <v>46201.458333333343</v>
      </c>
      <c r="B4285" s="2">
        <v>8.8715724329046708</v>
      </c>
      <c r="C4285" s="2">
        <v>8.7379127370563108</v>
      </c>
      <c r="D4285" s="2">
        <f t="shared" si="792"/>
        <v>42.482093203487317</v>
      </c>
      <c r="E4285" s="2">
        <f t="shared" si="793"/>
        <v>49.152761032977537</v>
      </c>
      <c r="F4285" s="2">
        <f t="shared" si="801"/>
        <v>340</v>
      </c>
      <c r="G4285" s="2">
        <f t="shared" si="802"/>
        <v>0</v>
      </c>
      <c r="H4285" s="2">
        <f>MIN(Inputs!$B$2, (Inputs!$B$14 - F4285)/Inputs!$B$15)</f>
        <v>0</v>
      </c>
      <c r="I4285" s="2">
        <f>MAX(MIN(Inputs!$B$2, F4285*Inputs!$B$16, Inputs!$B$14*Inputs!$B$4 - G4285), 0)</f>
        <v>170</v>
      </c>
      <c r="J4285" s="2">
        <f>MAX(MIN(Inputs!$B$2, F4285*Inputs!$B$16, (Inputs!$B$14-F4285)/Inputs!$B$15)*Inputs!$B$9, 0)</f>
        <v>0</v>
      </c>
      <c r="K4285" s="2">
        <f>MAX(E4285*Inputs!$B$5 - B4285 - Inputs!$B$8, 0) * H4285</f>
        <v>0</v>
      </c>
      <c r="L4285" s="2">
        <f>IF(B4285 &gt;= D4285*Inputs!$B$10, MAX(B4285 - E4285/Inputs!$B$5 - Inputs!$B$8, 0) * I4285, 0)</f>
        <v>0</v>
      </c>
      <c r="M4285" s="2">
        <f t="shared" si="794"/>
        <v>0</v>
      </c>
      <c r="N4285" s="3" t="str">
        <f t="shared" si="795"/>
        <v>Idle</v>
      </c>
      <c r="O4285" s="3" t="str">
        <f t="shared" si="803"/>
        <v>Idle</v>
      </c>
      <c r="P4285" s="2">
        <f t="shared" si="796"/>
        <v>0</v>
      </c>
      <c r="Q4285" s="2">
        <f t="shared" si="797"/>
        <v>0</v>
      </c>
      <c r="R4285" s="2">
        <f t="shared" si="798"/>
        <v>0</v>
      </c>
      <c r="S4285" s="2">
        <f t="shared" si="799"/>
        <v>0</v>
      </c>
      <c r="T4285" s="2">
        <f t="shared" si="800"/>
        <v>0</v>
      </c>
      <c r="U4285" s="2">
        <f>IF(O4285="Reg", R4285 * Inputs!$B$7, 0)</f>
        <v>0</v>
      </c>
      <c r="V4285" s="2">
        <f>MAX(F4285 + P4285*Inputs!$B$15 - (Q4285/Inputs!$B$16) - U4285, 0)</f>
        <v>340</v>
      </c>
    </row>
    <row r="4286" spans="1:22" x14ac:dyDescent="0.3">
      <c r="A4286" s="1">
        <v>46201.5</v>
      </c>
      <c r="B4286" s="2">
        <v>25.167753009861901</v>
      </c>
      <c r="C4286" s="2">
        <v>6.47066649436176</v>
      </c>
      <c r="D4286" s="2">
        <f t="shared" si="792"/>
        <v>42.482093203487317</v>
      </c>
      <c r="E4286" s="2">
        <f t="shared" si="793"/>
        <v>61.319140280005236</v>
      </c>
      <c r="F4286" s="2">
        <f t="shared" si="801"/>
        <v>340</v>
      </c>
      <c r="G4286" s="2">
        <f t="shared" si="802"/>
        <v>0</v>
      </c>
      <c r="H4286" s="2">
        <f>MIN(Inputs!$B$2, (Inputs!$B$14 - F4286)/Inputs!$B$15)</f>
        <v>0</v>
      </c>
      <c r="I4286" s="2">
        <f>MAX(MIN(Inputs!$B$2, F4286*Inputs!$B$16, Inputs!$B$14*Inputs!$B$4 - G4286), 0)</f>
        <v>170</v>
      </c>
      <c r="J4286" s="2">
        <f>MAX(MIN(Inputs!$B$2, F4286*Inputs!$B$16, (Inputs!$B$14-F4286)/Inputs!$B$15)*Inputs!$B$9, 0)</f>
        <v>0</v>
      </c>
      <c r="K4286" s="2">
        <f>MAX(E4286*Inputs!$B$5 - B4286 - Inputs!$B$8, 0) * H4286</f>
        <v>0</v>
      </c>
      <c r="L4286" s="2">
        <f>IF(B4286 &gt;= D4286*Inputs!$B$10, MAX(B4286 - E4286/Inputs!$B$5 - Inputs!$B$8, 0) * I4286, 0)</f>
        <v>0</v>
      </c>
      <c r="M4286" s="2">
        <f t="shared" si="794"/>
        <v>0</v>
      </c>
      <c r="N4286" s="3" t="str">
        <f t="shared" si="795"/>
        <v>Idle</v>
      </c>
      <c r="O4286" s="3" t="str">
        <f t="shared" si="803"/>
        <v>Idle</v>
      </c>
      <c r="P4286" s="2">
        <f t="shared" si="796"/>
        <v>0</v>
      </c>
      <c r="Q4286" s="2">
        <f t="shared" si="797"/>
        <v>0</v>
      </c>
      <c r="R4286" s="2">
        <f t="shared" si="798"/>
        <v>0</v>
      </c>
      <c r="S4286" s="2">
        <f t="shared" si="799"/>
        <v>0</v>
      </c>
      <c r="T4286" s="2">
        <f t="shared" si="800"/>
        <v>0</v>
      </c>
      <c r="U4286" s="2">
        <f>IF(O4286="Reg", R4286 * Inputs!$B$7, 0)</f>
        <v>0</v>
      </c>
      <c r="V4286" s="2">
        <f>MAX(F4286 + P4286*Inputs!$B$15 - (Q4286/Inputs!$B$16) - U4286, 0)</f>
        <v>340</v>
      </c>
    </row>
    <row r="4287" spans="1:22" x14ac:dyDescent="0.3">
      <c r="A4287" s="1">
        <v>46201.541666666657</v>
      </c>
      <c r="B4287" s="2">
        <v>41.427918696930327</v>
      </c>
      <c r="C4287" s="2">
        <v>9.1520885094213185</v>
      </c>
      <c r="D4287" s="2">
        <f t="shared" si="792"/>
        <v>42.482093203487317</v>
      </c>
      <c r="E4287" s="2">
        <f t="shared" si="793"/>
        <v>72.96130433648095</v>
      </c>
      <c r="F4287" s="2">
        <f t="shared" si="801"/>
        <v>340</v>
      </c>
      <c r="G4287" s="2">
        <f t="shared" si="802"/>
        <v>0</v>
      </c>
      <c r="H4287" s="2">
        <f>MIN(Inputs!$B$2, (Inputs!$B$14 - F4287)/Inputs!$B$15)</f>
        <v>0</v>
      </c>
      <c r="I4287" s="2">
        <f>MAX(MIN(Inputs!$B$2, F4287*Inputs!$B$16, Inputs!$B$14*Inputs!$B$4 - G4287), 0)</f>
        <v>170</v>
      </c>
      <c r="J4287" s="2">
        <f>MAX(MIN(Inputs!$B$2, F4287*Inputs!$B$16, (Inputs!$B$14-F4287)/Inputs!$B$15)*Inputs!$B$9, 0)</f>
        <v>0</v>
      </c>
      <c r="K4287" s="2">
        <f>MAX(E4287*Inputs!$B$5 - B4287 - Inputs!$B$8, 0) * H4287</f>
        <v>0</v>
      </c>
      <c r="L4287" s="2">
        <f>IF(B4287 &gt;= D4287*Inputs!$B$10, MAX(B4287 - E4287/Inputs!$B$5 - Inputs!$B$8, 0) * I4287, 0)</f>
        <v>0</v>
      </c>
      <c r="M4287" s="2">
        <f t="shared" si="794"/>
        <v>0</v>
      </c>
      <c r="N4287" s="3" t="str">
        <f t="shared" si="795"/>
        <v>Idle</v>
      </c>
      <c r="O4287" s="3" t="str">
        <f t="shared" si="803"/>
        <v>Idle</v>
      </c>
      <c r="P4287" s="2">
        <f t="shared" si="796"/>
        <v>0</v>
      </c>
      <c r="Q4287" s="2">
        <f t="shared" si="797"/>
        <v>0</v>
      </c>
      <c r="R4287" s="2">
        <f t="shared" si="798"/>
        <v>0</v>
      </c>
      <c r="S4287" s="2">
        <f t="shared" si="799"/>
        <v>0</v>
      </c>
      <c r="T4287" s="2">
        <f t="shared" si="800"/>
        <v>0</v>
      </c>
      <c r="U4287" s="2">
        <f>IF(O4287="Reg", R4287 * Inputs!$B$7, 0)</f>
        <v>0</v>
      </c>
      <c r="V4287" s="2">
        <f>MAX(F4287 + P4287*Inputs!$B$15 - (Q4287/Inputs!$B$16) - U4287, 0)</f>
        <v>340</v>
      </c>
    </row>
    <row r="4288" spans="1:22" x14ac:dyDescent="0.3">
      <c r="A4288" s="1">
        <v>46201.583333333343</v>
      </c>
      <c r="B4288" s="2">
        <v>70.932183288789645</v>
      </c>
      <c r="C4288" s="2">
        <v>6.4538305984060793</v>
      </c>
      <c r="D4288" s="2">
        <f t="shared" si="792"/>
        <v>42.482093203487317</v>
      </c>
      <c r="E4288" s="2">
        <f t="shared" si="793"/>
        <v>81.396674861714686</v>
      </c>
      <c r="F4288" s="2">
        <f t="shared" si="801"/>
        <v>340</v>
      </c>
      <c r="G4288" s="2">
        <f t="shared" si="802"/>
        <v>0</v>
      </c>
      <c r="H4288" s="2">
        <f>MIN(Inputs!$B$2, (Inputs!$B$14 - F4288)/Inputs!$B$15)</f>
        <v>0</v>
      </c>
      <c r="I4288" s="2">
        <f>MAX(MIN(Inputs!$B$2, F4288*Inputs!$B$16, Inputs!$B$14*Inputs!$B$4 - G4288), 0)</f>
        <v>170</v>
      </c>
      <c r="J4288" s="2">
        <f>MAX(MIN(Inputs!$B$2, F4288*Inputs!$B$16, (Inputs!$B$14-F4288)/Inputs!$B$15)*Inputs!$B$9, 0)</f>
        <v>0</v>
      </c>
      <c r="K4288" s="2">
        <f>MAX(E4288*Inputs!$B$5 - B4288 - Inputs!$B$8, 0) * H4288</f>
        <v>0</v>
      </c>
      <c r="L4288" s="2">
        <f>IF(B4288 &gt;= D4288*Inputs!$B$10, MAX(B4288 - E4288/Inputs!$B$5 - Inputs!$B$8, 0) * I4288, 0)</f>
        <v>0</v>
      </c>
      <c r="M4288" s="2">
        <f t="shared" si="794"/>
        <v>0</v>
      </c>
      <c r="N4288" s="3" t="str">
        <f t="shared" si="795"/>
        <v>Idle</v>
      </c>
      <c r="O4288" s="3" t="str">
        <f t="shared" si="803"/>
        <v>Idle</v>
      </c>
      <c r="P4288" s="2">
        <f t="shared" si="796"/>
        <v>0</v>
      </c>
      <c r="Q4288" s="2">
        <f t="shared" si="797"/>
        <v>0</v>
      </c>
      <c r="R4288" s="2">
        <f t="shared" si="798"/>
        <v>0</v>
      </c>
      <c r="S4288" s="2">
        <f t="shared" si="799"/>
        <v>0</v>
      </c>
      <c r="T4288" s="2">
        <f t="shared" si="800"/>
        <v>0</v>
      </c>
      <c r="U4288" s="2">
        <f>IF(O4288="Reg", R4288 * Inputs!$B$7, 0)</f>
        <v>0</v>
      </c>
      <c r="V4288" s="2">
        <f>MAX(F4288 + P4288*Inputs!$B$15 - (Q4288/Inputs!$B$16) - U4288, 0)</f>
        <v>340</v>
      </c>
    </row>
    <row r="4289" spans="1:22" x14ac:dyDescent="0.3">
      <c r="A4289" s="1">
        <v>46201.625</v>
      </c>
      <c r="B4289" s="2">
        <v>64.460534053003954</v>
      </c>
      <c r="C4289" s="2">
        <v>3.5701315902987552</v>
      </c>
      <c r="D4289" s="2">
        <f t="shared" si="792"/>
        <v>42.482093203487317</v>
      </c>
      <c r="E4289" s="2">
        <f t="shared" si="793"/>
        <v>82.464406251065157</v>
      </c>
      <c r="F4289" s="2">
        <f t="shared" si="801"/>
        <v>340</v>
      </c>
      <c r="G4289" s="2">
        <f t="shared" si="802"/>
        <v>0</v>
      </c>
      <c r="H4289" s="2">
        <f>MIN(Inputs!$B$2, (Inputs!$B$14 - F4289)/Inputs!$B$15)</f>
        <v>0</v>
      </c>
      <c r="I4289" s="2">
        <f>MAX(MIN(Inputs!$B$2, F4289*Inputs!$B$16, Inputs!$B$14*Inputs!$B$4 - G4289), 0)</f>
        <v>170</v>
      </c>
      <c r="J4289" s="2">
        <f>MAX(MIN(Inputs!$B$2, F4289*Inputs!$B$16, (Inputs!$B$14-F4289)/Inputs!$B$15)*Inputs!$B$9, 0)</f>
        <v>0</v>
      </c>
      <c r="K4289" s="2">
        <f>MAX(E4289*Inputs!$B$5 - B4289 - Inputs!$B$8, 0) * H4289</f>
        <v>0</v>
      </c>
      <c r="L4289" s="2">
        <f>IF(B4289 &gt;= D4289*Inputs!$B$10, MAX(B4289 - E4289/Inputs!$B$5 - Inputs!$B$8, 0) * I4289, 0)</f>
        <v>0</v>
      </c>
      <c r="M4289" s="2">
        <f t="shared" si="794"/>
        <v>0</v>
      </c>
      <c r="N4289" s="3" t="str">
        <f t="shared" si="795"/>
        <v>Idle</v>
      </c>
      <c r="O4289" s="3" t="str">
        <f t="shared" si="803"/>
        <v>Idle</v>
      </c>
      <c r="P4289" s="2">
        <f t="shared" si="796"/>
        <v>0</v>
      </c>
      <c r="Q4289" s="2">
        <f t="shared" si="797"/>
        <v>0</v>
      </c>
      <c r="R4289" s="2">
        <f t="shared" si="798"/>
        <v>0</v>
      </c>
      <c r="S4289" s="2">
        <f t="shared" si="799"/>
        <v>0</v>
      </c>
      <c r="T4289" s="2">
        <f t="shared" si="800"/>
        <v>0</v>
      </c>
      <c r="U4289" s="2">
        <f>IF(O4289="Reg", R4289 * Inputs!$B$7, 0)</f>
        <v>0</v>
      </c>
      <c r="V4289" s="2">
        <f>MAX(F4289 + P4289*Inputs!$B$15 - (Q4289/Inputs!$B$16) - U4289, 0)</f>
        <v>340</v>
      </c>
    </row>
    <row r="4290" spans="1:22" x14ac:dyDescent="0.3">
      <c r="A4290" s="1">
        <v>46201.666666666657</v>
      </c>
      <c r="B4290" s="2">
        <v>84.056604716374721</v>
      </c>
      <c r="C4290" s="2">
        <v>3.560408847868151</v>
      </c>
      <c r="D4290" s="2">
        <f t="shared" ref="D4290:D4353" si="804">AVERAGEIFS(B:B, A:A, "&gt;="&amp;INT(A4290), A:A, "&lt;"&amp;INT(A4290)+1)</f>
        <v>42.482093203487317</v>
      </c>
      <c r="E4290" s="2">
        <f t="shared" ref="E4290:E4353" si="805">AVERAGE(B4290:B4295)</f>
        <v>109.56008461835025</v>
      </c>
      <c r="F4290" s="2">
        <f t="shared" si="801"/>
        <v>340</v>
      </c>
      <c r="G4290" s="2">
        <f t="shared" si="802"/>
        <v>0</v>
      </c>
      <c r="H4290" s="2">
        <f>MIN(Inputs!$B$2, (Inputs!$B$14 - F4290)/Inputs!$B$15)</f>
        <v>0</v>
      </c>
      <c r="I4290" s="2">
        <f>MAX(MIN(Inputs!$B$2, F4290*Inputs!$B$16, Inputs!$B$14*Inputs!$B$4 - G4290), 0)</f>
        <v>170</v>
      </c>
      <c r="J4290" s="2">
        <f>MAX(MIN(Inputs!$B$2, F4290*Inputs!$B$16, (Inputs!$B$14-F4290)/Inputs!$B$15)*Inputs!$B$9, 0)</f>
        <v>0</v>
      </c>
      <c r="K4290" s="2">
        <f>MAX(E4290*Inputs!$B$5 - B4290 - Inputs!$B$8, 0) * H4290</f>
        <v>0</v>
      </c>
      <c r="L4290" s="2">
        <f>IF(B4290 &gt;= D4290*Inputs!$B$10, MAX(B4290 - E4290/Inputs!$B$5 - Inputs!$B$8, 0) * I4290, 0)</f>
        <v>0</v>
      </c>
      <c r="M4290" s="2">
        <f t="shared" ref="M4290:M4353" si="806">C4290 * J4290</f>
        <v>0</v>
      </c>
      <c r="N4290" s="3" t="str">
        <f t="shared" ref="N4290:N4353" si="807">IF(MAX(K4290, L4290, M4290)&lt;=0, "Idle", IF(AND(M4290&gt;=K4290, M4290&gt;=L4290), "Reg", IF(L4290&gt;=K4290, "Discharge", "Charge")))</f>
        <v>Idle</v>
      </c>
      <c r="O4290" s="3" t="str">
        <f t="shared" si="803"/>
        <v>Idle</v>
      </c>
      <c r="P4290" s="2">
        <f t="shared" ref="P4290:P4353" si="808">IF(O4290="Charge", H4290, 0)</f>
        <v>0</v>
      </c>
      <c r="Q4290" s="2">
        <f t="shared" ref="Q4290:Q4353" si="809">IF(O4290="Discharge", I4290, 0)</f>
        <v>0</v>
      </c>
      <c r="R4290" s="2">
        <f t="shared" ref="R4290:R4353" si="810">IF(O4290="Reg", J4290, 0)</f>
        <v>0</v>
      </c>
      <c r="S4290" s="2">
        <f t="shared" ref="S4290:S4353" si="811">(Q4290 - P4290) * B4290</f>
        <v>0</v>
      </c>
      <c r="T4290" s="2">
        <f t="shared" ref="T4290:T4353" si="812">R4290 * C4290</f>
        <v>0</v>
      </c>
      <c r="U4290" s="2">
        <f>IF(O4290="Reg", R4290 * Inputs!$B$7, 0)</f>
        <v>0</v>
      </c>
      <c r="V4290" s="2">
        <f>MAX(F4290 + P4290*Inputs!$B$15 - (Q4290/Inputs!$B$16) - U4290, 0)</f>
        <v>340</v>
      </c>
    </row>
    <row r="4291" spans="1:22" x14ac:dyDescent="0.3">
      <c r="A4291" s="1">
        <v>46201.708333333343</v>
      </c>
      <c r="B4291" s="2">
        <v>81.869847915070864</v>
      </c>
      <c r="C4291" s="2">
        <v>14.577165197325231</v>
      </c>
      <c r="D4291" s="2">
        <f t="shared" si="804"/>
        <v>42.482093203487317</v>
      </c>
      <c r="E4291" s="2">
        <f t="shared" si="805"/>
        <v>104.62976508279877</v>
      </c>
      <c r="F4291" s="2">
        <f t="shared" ref="F4291:F4354" si="813">V4290</f>
        <v>340</v>
      </c>
      <c r="G4291" s="2">
        <f t="shared" ref="G4291:G4354" si="814">IF(INT(A4291)=INT(A4290), G4290 + Q4290, 0)</f>
        <v>0</v>
      </c>
      <c r="H4291" s="2">
        <f>MIN(Inputs!$B$2, (Inputs!$B$14 - F4291)/Inputs!$B$15)</f>
        <v>0</v>
      </c>
      <c r="I4291" s="2">
        <f>MAX(MIN(Inputs!$B$2, F4291*Inputs!$B$16, Inputs!$B$14*Inputs!$B$4 - G4291), 0)</f>
        <v>170</v>
      </c>
      <c r="J4291" s="2">
        <f>MAX(MIN(Inputs!$B$2, F4291*Inputs!$B$16, (Inputs!$B$14-F4291)/Inputs!$B$15)*Inputs!$B$9, 0)</f>
        <v>0</v>
      </c>
      <c r="K4291" s="2">
        <f>MAX(E4291*Inputs!$B$5 - B4291 - Inputs!$B$8, 0) * H4291</f>
        <v>0</v>
      </c>
      <c r="L4291" s="2">
        <f>IF(B4291 &gt;= D4291*Inputs!$B$10, MAX(B4291 - E4291/Inputs!$B$5 - Inputs!$B$8, 0) * I4291, 0)</f>
        <v>0</v>
      </c>
      <c r="M4291" s="2">
        <f t="shared" si="806"/>
        <v>0</v>
      </c>
      <c r="N4291" s="3" t="str">
        <f t="shared" si="807"/>
        <v>Idle</v>
      </c>
      <c r="O4291" s="3" t="str">
        <f t="shared" si="803"/>
        <v>Idle</v>
      </c>
      <c r="P4291" s="2">
        <f t="shared" si="808"/>
        <v>0</v>
      </c>
      <c r="Q4291" s="2">
        <f t="shared" si="809"/>
        <v>0</v>
      </c>
      <c r="R4291" s="2">
        <f t="shared" si="810"/>
        <v>0</v>
      </c>
      <c r="S4291" s="2">
        <f t="shared" si="811"/>
        <v>0</v>
      </c>
      <c r="T4291" s="2">
        <f t="shared" si="812"/>
        <v>0</v>
      </c>
      <c r="U4291" s="2">
        <f>IF(O4291="Reg", R4291 * Inputs!$B$7, 0)</f>
        <v>0</v>
      </c>
      <c r="V4291" s="2">
        <f>MAX(F4291 + P4291*Inputs!$B$15 - (Q4291/Inputs!$B$16) - U4291, 0)</f>
        <v>340</v>
      </c>
    </row>
    <row r="4292" spans="1:22" x14ac:dyDescent="0.3">
      <c r="A4292" s="1">
        <v>46201.75</v>
      </c>
      <c r="B4292" s="2">
        <v>95.020737348716096</v>
      </c>
      <c r="C4292" s="2">
        <v>19.696491352331879</v>
      </c>
      <c r="D4292" s="2">
        <f t="shared" si="804"/>
        <v>42.482093203487317</v>
      </c>
      <c r="E4292" s="2">
        <f t="shared" si="805"/>
        <v>98.48110281075823</v>
      </c>
      <c r="F4292" s="2">
        <f t="shared" si="813"/>
        <v>340</v>
      </c>
      <c r="G4292" s="2">
        <f t="shared" si="814"/>
        <v>0</v>
      </c>
      <c r="H4292" s="2">
        <f>MIN(Inputs!$B$2, (Inputs!$B$14 - F4292)/Inputs!$B$15)</f>
        <v>0</v>
      </c>
      <c r="I4292" s="2">
        <f>MAX(MIN(Inputs!$B$2, F4292*Inputs!$B$16, Inputs!$B$14*Inputs!$B$4 - G4292), 0)</f>
        <v>170</v>
      </c>
      <c r="J4292" s="2">
        <f>MAX(MIN(Inputs!$B$2, F4292*Inputs!$B$16, (Inputs!$B$14-F4292)/Inputs!$B$15)*Inputs!$B$9, 0)</f>
        <v>0</v>
      </c>
      <c r="K4292" s="2">
        <f>MAX(E4292*Inputs!$B$5 - B4292 - Inputs!$B$8, 0) * H4292</f>
        <v>0</v>
      </c>
      <c r="L4292" s="2">
        <f>IF(B4292 &gt;= D4292*Inputs!$B$10, MAX(B4292 - E4292/Inputs!$B$5 - Inputs!$B$8, 0) * I4292, 0)</f>
        <v>0</v>
      </c>
      <c r="M4292" s="2">
        <f t="shared" si="806"/>
        <v>0</v>
      </c>
      <c r="N4292" s="3" t="str">
        <f t="shared" si="807"/>
        <v>Idle</v>
      </c>
      <c r="O4292" s="3" t="str">
        <f t="shared" ref="O4292:O4355" si="815">IF(O4291&lt;&gt;O4290, O4291, N4292)</f>
        <v>Idle</v>
      </c>
      <c r="P4292" s="2">
        <f t="shared" si="808"/>
        <v>0</v>
      </c>
      <c r="Q4292" s="2">
        <f t="shared" si="809"/>
        <v>0</v>
      </c>
      <c r="R4292" s="2">
        <f t="shared" si="810"/>
        <v>0</v>
      </c>
      <c r="S4292" s="2">
        <f t="shared" si="811"/>
        <v>0</v>
      </c>
      <c r="T4292" s="2">
        <f t="shared" si="812"/>
        <v>0</v>
      </c>
      <c r="U4292" s="2">
        <f>IF(O4292="Reg", R4292 * Inputs!$B$7, 0)</f>
        <v>0</v>
      </c>
      <c r="V4292" s="2">
        <f>MAX(F4292 + P4292*Inputs!$B$15 - (Q4292/Inputs!$B$16) - U4292, 0)</f>
        <v>340</v>
      </c>
    </row>
    <row r="4293" spans="1:22" x14ac:dyDescent="0.3">
      <c r="A4293" s="1">
        <v>46201.791666666657</v>
      </c>
      <c r="B4293" s="2">
        <v>92.040141848332908</v>
      </c>
      <c r="C4293" s="2">
        <v>3.906566472088743</v>
      </c>
      <c r="D4293" s="2">
        <f t="shared" si="804"/>
        <v>42.482093203487317</v>
      </c>
      <c r="E4293" s="2">
        <f t="shared" si="805"/>
        <v>86.997183988819543</v>
      </c>
      <c r="F4293" s="2">
        <f t="shared" si="813"/>
        <v>340</v>
      </c>
      <c r="G4293" s="2">
        <f t="shared" si="814"/>
        <v>0</v>
      </c>
      <c r="H4293" s="2">
        <f>MIN(Inputs!$B$2, (Inputs!$B$14 - F4293)/Inputs!$B$15)</f>
        <v>0</v>
      </c>
      <c r="I4293" s="2">
        <f>MAX(MIN(Inputs!$B$2, F4293*Inputs!$B$16, Inputs!$B$14*Inputs!$B$4 - G4293), 0)</f>
        <v>170</v>
      </c>
      <c r="J4293" s="2">
        <f>MAX(MIN(Inputs!$B$2, F4293*Inputs!$B$16, (Inputs!$B$14-F4293)/Inputs!$B$15)*Inputs!$B$9, 0)</f>
        <v>0</v>
      </c>
      <c r="K4293" s="2">
        <f>MAX(E4293*Inputs!$B$5 - B4293 - Inputs!$B$8, 0) * H4293</f>
        <v>0</v>
      </c>
      <c r="L4293" s="2">
        <f>IF(B4293 &gt;= D4293*Inputs!$B$10, MAX(B4293 - E4293/Inputs!$B$5 - Inputs!$B$8, 0) * I4293, 0)</f>
        <v>0</v>
      </c>
      <c r="M4293" s="2">
        <f t="shared" si="806"/>
        <v>0</v>
      </c>
      <c r="N4293" s="3" t="str">
        <f t="shared" si="807"/>
        <v>Idle</v>
      </c>
      <c r="O4293" s="3" t="str">
        <f t="shared" si="815"/>
        <v>Idle</v>
      </c>
      <c r="P4293" s="2">
        <f t="shared" si="808"/>
        <v>0</v>
      </c>
      <c r="Q4293" s="2">
        <f t="shared" si="809"/>
        <v>0</v>
      </c>
      <c r="R4293" s="2">
        <f t="shared" si="810"/>
        <v>0</v>
      </c>
      <c r="S4293" s="2">
        <f t="shared" si="811"/>
        <v>0</v>
      </c>
      <c r="T4293" s="2">
        <f t="shared" si="812"/>
        <v>0</v>
      </c>
      <c r="U4293" s="2">
        <f>IF(O4293="Reg", R4293 * Inputs!$B$7, 0)</f>
        <v>0</v>
      </c>
      <c r="V4293" s="2">
        <f>MAX(F4293 + P4293*Inputs!$B$15 - (Q4293/Inputs!$B$16) - U4293, 0)</f>
        <v>340</v>
      </c>
    </row>
    <row r="4294" spans="1:22" x14ac:dyDescent="0.3">
      <c r="A4294" s="1">
        <v>46201.833333333343</v>
      </c>
      <c r="B4294" s="2">
        <v>77.338571624892353</v>
      </c>
      <c r="C4294" s="2">
        <v>6.7573588813363932</v>
      </c>
      <c r="D4294" s="2">
        <f t="shared" si="804"/>
        <v>42.482093203487317</v>
      </c>
      <c r="E4294" s="2">
        <f t="shared" si="805"/>
        <v>73.215534888292012</v>
      </c>
      <c r="F4294" s="2">
        <f t="shared" si="813"/>
        <v>340</v>
      </c>
      <c r="G4294" s="2">
        <f t="shared" si="814"/>
        <v>0</v>
      </c>
      <c r="H4294" s="2">
        <f>MIN(Inputs!$B$2, (Inputs!$B$14 - F4294)/Inputs!$B$15)</f>
        <v>0</v>
      </c>
      <c r="I4294" s="2">
        <f>MAX(MIN(Inputs!$B$2, F4294*Inputs!$B$16, Inputs!$B$14*Inputs!$B$4 - G4294), 0)</f>
        <v>170</v>
      </c>
      <c r="J4294" s="2">
        <f>MAX(MIN(Inputs!$B$2, F4294*Inputs!$B$16, (Inputs!$B$14-F4294)/Inputs!$B$15)*Inputs!$B$9, 0)</f>
        <v>0</v>
      </c>
      <c r="K4294" s="2">
        <f>MAX(E4294*Inputs!$B$5 - B4294 - Inputs!$B$8, 0) * H4294</f>
        <v>0</v>
      </c>
      <c r="L4294" s="2">
        <f>IF(B4294 &gt;= D4294*Inputs!$B$10, MAX(B4294 - E4294/Inputs!$B$5 - Inputs!$B$8, 0) * I4294, 0)</f>
        <v>0</v>
      </c>
      <c r="M4294" s="2">
        <f t="shared" si="806"/>
        <v>0</v>
      </c>
      <c r="N4294" s="3" t="str">
        <f t="shared" si="807"/>
        <v>Idle</v>
      </c>
      <c r="O4294" s="3" t="str">
        <f t="shared" si="815"/>
        <v>Idle</v>
      </c>
      <c r="P4294" s="2">
        <f t="shared" si="808"/>
        <v>0</v>
      </c>
      <c r="Q4294" s="2">
        <f t="shared" si="809"/>
        <v>0</v>
      </c>
      <c r="R4294" s="2">
        <f t="shared" si="810"/>
        <v>0</v>
      </c>
      <c r="S4294" s="2">
        <f t="shared" si="811"/>
        <v>0</v>
      </c>
      <c r="T4294" s="2">
        <f t="shared" si="812"/>
        <v>0</v>
      </c>
      <c r="U4294" s="2">
        <f>IF(O4294="Reg", R4294 * Inputs!$B$7, 0)</f>
        <v>0</v>
      </c>
      <c r="V4294" s="2">
        <f>MAX(F4294 + P4294*Inputs!$B$15 - (Q4294/Inputs!$B$16) - U4294, 0)</f>
        <v>340</v>
      </c>
    </row>
    <row r="4295" spans="1:22" x14ac:dyDescent="0.3">
      <c r="A4295" s="1">
        <v>46201.875</v>
      </c>
      <c r="B4295" s="2">
        <v>227.0346042567146</v>
      </c>
      <c r="C4295" s="2">
        <v>5.1940793720929817</v>
      </c>
      <c r="D4295" s="2">
        <f t="shared" si="804"/>
        <v>42.482093203487317</v>
      </c>
      <c r="E4295" s="2">
        <f t="shared" si="805"/>
        <v>60.325772950809956</v>
      </c>
      <c r="F4295" s="2">
        <f t="shared" si="813"/>
        <v>340</v>
      </c>
      <c r="G4295" s="2">
        <f t="shared" si="814"/>
        <v>0</v>
      </c>
      <c r="H4295" s="2">
        <f>MIN(Inputs!$B$2, (Inputs!$B$14 - F4295)/Inputs!$B$15)</f>
        <v>0</v>
      </c>
      <c r="I4295" s="2">
        <f>MAX(MIN(Inputs!$B$2, F4295*Inputs!$B$16, Inputs!$B$14*Inputs!$B$4 - G4295), 0)</f>
        <v>170</v>
      </c>
      <c r="J4295" s="2">
        <f>MAX(MIN(Inputs!$B$2, F4295*Inputs!$B$16, (Inputs!$B$14-F4295)/Inputs!$B$15)*Inputs!$B$9, 0)</f>
        <v>0</v>
      </c>
      <c r="K4295" s="2">
        <f>MAX(E4295*Inputs!$B$5 - B4295 - Inputs!$B$8, 0) * H4295</f>
        <v>0</v>
      </c>
      <c r="L4295" s="2">
        <f>IF(B4295 &gt;= D4295*Inputs!$B$10, MAX(B4295 - E4295/Inputs!$B$5 - Inputs!$B$8, 0) * I4295, 0)</f>
        <v>23542.040221780469</v>
      </c>
      <c r="M4295" s="2">
        <f t="shared" si="806"/>
        <v>0</v>
      </c>
      <c r="N4295" s="3" t="str">
        <f t="shared" si="807"/>
        <v>Discharge</v>
      </c>
      <c r="O4295" s="3" t="str">
        <f t="shared" si="815"/>
        <v>Discharge</v>
      </c>
      <c r="P4295" s="2">
        <f t="shared" si="808"/>
        <v>0</v>
      </c>
      <c r="Q4295" s="2">
        <f t="shared" si="809"/>
        <v>170</v>
      </c>
      <c r="R4295" s="2">
        <f t="shared" si="810"/>
        <v>0</v>
      </c>
      <c r="S4295" s="2">
        <f t="shared" si="811"/>
        <v>38595.88272364148</v>
      </c>
      <c r="T4295" s="2">
        <f t="shared" si="812"/>
        <v>0</v>
      </c>
      <c r="U4295" s="2">
        <f>IF(O4295="Reg", R4295 * Inputs!$B$7, 0)</f>
        <v>0</v>
      </c>
      <c r="V4295" s="2">
        <f>MAX(F4295 + P4295*Inputs!$B$15 - (Q4295/Inputs!$B$16) - U4295, 0)</f>
        <v>170</v>
      </c>
    </row>
    <row r="4296" spans="1:22" x14ac:dyDescent="0.3">
      <c r="A4296" s="1">
        <v>46201.916666666657</v>
      </c>
      <c r="B4296" s="2">
        <v>54.474687503065709</v>
      </c>
      <c r="C4296" s="2">
        <v>9.2936140976799777</v>
      </c>
      <c r="D4296" s="2">
        <f t="shared" si="804"/>
        <v>42.482093203487317</v>
      </c>
      <c r="E4296" s="2">
        <f t="shared" si="805"/>
        <v>22.486672241357525</v>
      </c>
      <c r="F4296" s="2">
        <f t="shared" si="813"/>
        <v>170</v>
      </c>
      <c r="G4296" s="2">
        <f t="shared" si="814"/>
        <v>170</v>
      </c>
      <c r="H4296" s="2">
        <f>MIN(Inputs!$B$2, (Inputs!$B$14 - F4296)/Inputs!$B$15)</f>
        <v>170</v>
      </c>
      <c r="I4296" s="2">
        <f>MAX(MIN(Inputs!$B$2, F4296*Inputs!$B$16, Inputs!$B$14*Inputs!$B$4 - G4296), 0)</f>
        <v>170</v>
      </c>
      <c r="J4296" s="2">
        <f>MAX(MIN(Inputs!$B$2, F4296*Inputs!$B$16, (Inputs!$B$14-F4296)/Inputs!$B$15)*Inputs!$B$9, 0)</f>
        <v>136</v>
      </c>
      <c r="K4296" s="2">
        <f>MAX(E4296*Inputs!$B$5 - B4296 - Inputs!$B$8, 0) * H4296</f>
        <v>0</v>
      </c>
      <c r="L4296" s="2">
        <f>IF(B4296 &gt;= D4296*Inputs!$B$10, MAX(B4296 - E4296/Inputs!$B$5 - Inputs!$B$8, 0) * I4296, 0)</f>
        <v>1516.6806470771035</v>
      </c>
      <c r="M4296" s="2">
        <f t="shared" si="806"/>
        <v>1263.931517284477</v>
      </c>
      <c r="N4296" s="3" t="str">
        <f t="shared" si="807"/>
        <v>Discharge</v>
      </c>
      <c r="O4296" s="3" t="str">
        <f t="shared" si="815"/>
        <v>Discharge</v>
      </c>
      <c r="P4296" s="2">
        <f t="shared" si="808"/>
        <v>0</v>
      </c>
      <c r="Q4296" s="2">
        <f t="shared" si="809"/>
        <v>170</v>
      </c>
      <c r="R4296" s="2">
        <f t="shared" si="810"/>
        <v>0</v>
      </c>
      <c r="S4296" s="2">
        <f t="shared" si="811"/>
        <v>9260.696875521171</v>
      </c>
      <c r="T4296" s="2">
        <f t="shared" si="812"/>
        <v>0</v>
      </c>
      <c r="U4296" s="2">
        <f>IF(O4296="Reg", R4296 * Inputs!$B$7, 0)</f>
        <v>0</v>
      </c>
      <c r="V4296" s="2">
        <f>MAX(F4296 + P4296*Inputs!$B$15 - (Q4296/Inputs!$B$16) - U4296, 0)</f>
        <v>0</v>
      </c>
    </row>
    <row r="4297" spans="1:22" x14ac:dyDescent="0.3">
      <c r="A4297" s="1">
        <v>46201.958333333343</v>
      </c>
      <c r="B4297" s="2">
        <v>44.977874282827663</v>
      </c>
      <c r="C4297" s="2">
        <v>3.5852011202476932</v>
      </c>
      <c r="D4297" s="2">
        <f t="shared" si="804"/>
        <v>42.482093203487317</v>
      </c>
      <c r="E4297" s="2">
        <f t="shared" si="805"/>
        <v>13.407557657513243</v>
      </c>
      <c r="F4297" s="2">
        <f t="shared" si="813"/>
        <v>0</v>
      </c>
      <c r="G4297" s="2">
        <f t="shared" si="814"/>
        <v>340</v>
      </c>
      <c r="H4297" s="2">
        <f>MIN(Inputs!$B$2, (Inputs!$B$14 - F4297)/Inputs!$B$15)</f>
        <v>170</v>
      </c>
      <c r="I4297" s="2">
        <f>MAX(MIN(Inputs!$B$2, F4297*Inputs!$B$16, Inputs!$B$14*Inputs!$B$4 - G4297), 0)</f>
        <v>0</v>
      </c>
      <c r="J4297" s="2">
        <f>MAX(MIN(Inputs!$B$2, F4297*Inputs!$B$16, (Inputs!$B$14-F4297)/Inputs!$B$15)*Inputs!$B$9, 0)</f>
        <v>0</v>
      </c>
      <c r="K4297" s="2">
        <f>MAX(E4297*Inputs!$B$5 - B4297 - Inputs!$B$8, 0) * H4297</f>
        <v>0</v>
      </c>
      <c r="L4297" s="2">
        <f>IF(B4297 &gt;= D4297*Inputs!$B$10, MAX(B4297 - E4297/Inputs!$B$5 - Inputs!$B$8, 0) * I4297, 0)</f>
        <v>0</v>
      </c>
      <c r="M4297" s="2">
        <f t="shared" si="806"/>
        <v>0</v>
      </c>
      <c r="N4297" s="3" t="str">
        <f t="shared" si="807"/>
        <v>Idle</v>
      </c>
      <c r="O4297" s="3" t="str">
        <f t="shared" si="815"/>
        <v>Idle</v>
      </c>
      <c r="P4297" s="2">
        <f t="shared" si="808"/>
        <v>0</v>
      </c>
      <c r="Q4297" s="2">
        <f t="shared" si="809"/>
        <v>0</v>
      </c>
      <c r="R4297" s="2">
        <f t="shared" si="810"/>
        <v>0</v>
      </c>
      <c r="S4297" s="2">
        <f t="shared" si="811"/>
        <v>0</v>
      </c>
      <c r="T4297" s="2">
        <f t="shared" si="812"/>
        <v>0</v>
      </c>
      <c r="U4297" s="2">
        <f>IF(O4297="Reg", R4297 * Inputs!$B$7, 0)</f>
        <v>0</v>
      </c>
      <c r="V4297" s="2">
        <f>MAX(F4297 + P4297*Inputs!$B$15 - (Q4297/Inputs!$B$16) - U4297, 0)</f>
        <v>0</v>
      </c>
    </row>
    <row r="4298" spans="1:22" x14ac:dyDescent="0.3">
      <c r="A4298" s="1">
        <v>46202</v>
      </c>
      <c r="B4298" s="2">
        <v>26.117224417084039</v>
      </c>
      <c r="C4298" s="2">
        <v>31.602587282062661</v>
      </c>
      <c r="D4298" s="2">
        <f t="shared" si="804"/>
        <v>36.300568093735741</v>
      </c>
      <c r="E4298" s="2">
        <f t="shared" si="805"/>
        <v>5.9112452770419646</v>
      </c>
      <c r="F4298" s="2">
        <f t="shared" si="813"/>
        <v>0</v>
      </c>
      <c r="G4298" s="2">
        <f t="shared" si="814"/>
        <v>0</v>
      </c>
      <c r="H4298" s="2">
        <f>MIN(Inputs!$B$2, (Inputs!$B$14 - F4298)/Inputs!$B$15)</f>
        <v>170</v>
      </c>
      <c r="I4298" s="2">
        <f>MAX(MIN(Inputs!$B$2, F4298*Inputs!$B$16, Inputs!$B$14*Inputs!$B$4 - G4298), 0)</f>
        <v>0</v>
      </c>
      <c r="J4298" s="2">
        <f>MAX(MIN(Inputs!$B$2, F4298*Inputs!$B$16, (Inputs!$B$14-F4298)/Inputs!$B$15)*Inputs!$B$9, 0)</f>
        <v>0</v>
      </c>
      <c r="K4298" s="2">
        <f>MAX(E4298*Inputs!$B$5 - B4298 - Inputs!$B$8, 0) * H4298</f>
        <v>0</v>
      </c>
      <c r="L4298" s="2">
        <f>IF(B4298 &gt;= D4298*Inputs!$B$10, MAX(B4298 - E4298/Inputs!$B$5 - Inputs!$B$8, 0) * I4298, 0)</f>
        <v>0</v>
      </c>
      <c r="M4298" s="2">
        <f t="shared" si="806"/>
        <v>0</v>
      </c>
      <c r="N4298" s="3" t="str">
        <f t="shared" si="807"/>
        <v>Idle</v>
      </c>
      <c r="O4298" s="3" t="str">
        <f t="shared" si="815"/>
        <v>Idle</v>
      </c>
      <c r="P4298" s="2">
        <f t="shared" si="808"/>
        <v>0</v>
      </c>
      <c r="Q4298" s="2">
        <f t="shared" si="809"/>
        <v>0</v>
      </c>
      <c r="R4298" s="2">
        <f t="shared" si="810"/>
        <v>0</v>
      </c>
      <c r="S4298" s="2">
        <f t="shared" si="811"/>
        <v>0</v>
      </c>
      <c r="T4298" s="2">
        <f t="shared" si="812"/>
        <v>0</v>
      </c>
      <c r="U4298" s="2">
        <f>IF(O4298="Reg", R4298 * Inputs!$B$7, 0)</f>
        <v>0</v>
      </c>
      <c r="V4298" s="2">
        <f>MAX(F4298 + P4298*Inputs!$B$15 - (Q4298/Inputs!$B$16) - U4298, 0)</f>
        <v>0</v>
      </c>
    </row>
    <row r="4299" spans="1:22" x14ac:dyDescent="0.3">
      <c r="A4299" s="1">
        <v>46202.041666666657</v>
      </c>
      <c r="B4299" s="2">
        <v>9.3502472451677505</v>
      </c>
      <c r="C4299" s="2">
        <v>4.1155633148695214</v>
      </c>
      <c r="D4299" s="2">
        <f t="shared" si="804"/>
        <v>36.300568093735741</v>
      </c>
      <c r="E4299" s="2">
        <f t="shared" si="805"/>
        <v>1.5583745408612917</v>
      </c>
      <c r="F4299" s="2">
        <f t="shared" si="813"/>
        <v>0</v>
      </c>
      <c r="G4299" s="2">
        <f t="shared" si="814"/>
        <v>0</v>
      </c>
      <c r="H4299" s="2">
        <f>MIN(Inputs!$B$2, (Inputs!$B$14 - F4299)/Inputs!$B$15)</f>
        <v>170</v>
      </c>
      <c r="I4299" s="2">
        <f>MAX(MIN(Inputs!$B$2, F4299*Inputs!$B$16, Inputs!$B$14*Inputs!$B$4 - G4299), 0)</f>
        <v>0</v>
      </c>
      <c r="J4299" s="2">
        <f>MAX(MIN(Inputs!$B$2, F4299*Inputs!$B$16, (Inputs!$B$14-F4299)/Inputs!$B$15)*Inputs!$B$9, 0)</f>
        <v>0</v>
      </c>
      <c r="K4299" s="2">
        <f>MAX(E4299*Inputs!$B$5 - B4299 - Inputs!$B$8, 0) * H4299</f>
        <v>0</v>
      </c>
      <c r="L4299" s="2">
        <f>IF(B4299 &gt;= D4299*Inputs!$B$10, MAX(B4299 - E4299/Inputs!$B$5 - Inputs!$B$8, 0) * I4299, 0)</f>
        <v>0</v>
      </c>
      <c r="M4299" s="2">
        <f t="shared" si="806"/>
        <v>0</v>
      </c>
      <c r="N4299" s="3" t="str">
        <f t="shared" si="807"/>
        <v>Idle</v>
      </c>
      <c r="O4299" s="3" t="str">
        <f t="shared" si="815"/>
        <v>Idle</v>
      </c>
      <c r="P4299" s="2">
        <f t="shared" si="808"/>
        <v>0</v>
      </c>
      <c r="Q4299" s="2">
        <f t="shared" si="809"/>
        <v>0</v>
      </c>
      <c r="R4299" s="2">
        <f t="shared" si="810"/>
        <v>0</v>
      </c>
      <c r="S4299" s="2">
        <f t="shared" si="811"/>
        <v>0</v>
      </c>
      <c r="T4299" s="2">
        <f t="shared" si="812"/>
        <v>0</v>
      </c>
      <c r="U4299" s="2">
        <f>IF(O4299="Reg", R4299 * Inputs!$B$7, 0)</f>
        <v>0</v>
      </c>
      <c r="V4299" s="2">
        <f>MAX(F4299 + P4299*Inputs!$B$15 - (Q4299/Inputs!$B$16) - U4299, 0)</f>
        <v>0</v>
      </c>
    </row>
    <row r="4300" spans="1:22" x14ac:dyDescent="0.3">
      <c r="A4300" s="1">
        <v>46202.083333333343</v>
      </c>
      <c r="B4300" s="2">
        <v>0</v>
      </c>
      <c r="C4300" s="2">
        <v>5.4602624932056756</v>
      </c>
      <c r="D4300" s="2">
        <f t="shared" si="804"/>
        <v>36.300568093735741</v>
      </c>
      <c r="E4300" s="2">
        <f t="shared" si="805"/>
        <v>0</v>
      </c>
      <c r="F4300" s="2">
        <f t="shared" si="813"/>
        <v>0</v>
      </c>
      <c r="G4300" s="2">
        <f t="shared" si="814"/>
        <v>0</v>
      </c>
      <c r="H4300" s="2">
        <f>MIN(Inputs!$B$2, (Inputs!$B$14 - F4300)/Inputs!$B$15)</f>
        <v>170</v>
      </c>
      <c r="I4300" s="2">
        <f>MAX(MIN(Inputs!$B$2, F4300*Inputs!$B$16, Inputs!$B$14*Inputs!$B$4 - G4300), 0)</f>
        <v>0</v>
      </c>
      <c r="J4300" s="2">
        <f>MAX(MIN(Inputs!$B$2, F4300*Inputs!$B$16, (Inputs!$B$14-F4300)/Inputs!$B$15)*Inputs!$B$9, 0)</f>
        <v>0</v>
      </c>
      <c r="K4300" s="2">
        <f>MAX(E4300*Inputs!$B$5 - B4300 - Inputs!$B$8, 0) * H4300</f>
        <v>0</v>
      </c>
      <c r="L4300" s="2">
        <f>IF(B4300 &gt;= D4300*Inputs!$B$10, MAX(B4300 - E4300/Inputs!$B$5 - Inputs!$B$8, 0) * I4300, 0)</f>
        <v>0</v>
      </c>
      <c r="M4300" s="2">
        <f t="shared" si="806"/>
        <v>0</v>
      </c>
      <c r="N4300" s="3" t="str">
        <f t="shared" si="807"/>
        <v>Idle</v>
      </c>
      <c r="O4300" s="3" t="str">
        <f t="shared" si="815"/>
        <v>Idle</v>
      </c>
      <c r="P4300" s="2">
        <f t="shared" si="808"/>
        <v>0</v>
      </c>
      <c r="Q4300" s="2">
        <f t="shared" si="809"/>
        <v>0</v>
      </c>
      <c r="R4300" s="2">
        <f t="shared" si="810"/>
        <v>0</v>
      </c>
      <c r="S4300" s="2">
        <f t="shared" si="811"/>
        <v>0</v>
      </c>
      <c r="T4300" s="2">
        <f t="shared" si="812"/>
        <v>0</v>
      </c>
      <c r="U4300" s="2">
        <f>IF(O4300="Reg", R4300 * Inputs!$B$7, 0)</f>
        <v>0</v>
      </c>
      <c r="V4300" s="2">
        <f>MAX(F4300 + P4300*Inputs!$B$15 - (Q4300/Inputs!$B$16) - U4300, 0)</f>
        <v>0</v>
      </c>
    </row>
    <row r="4301" spans="1:22" x14ac:dyDescent="0.3">
      <c r="A4301" s="1">
        <v>46202.125</v>
      </c>
      <c r="B4301" s="2">
        <v>0</v>
      </c>
      <c r="C4301" s="2">
        <v>2.0613653608602158</v>
      </c>
      <c r="D4301" s="2">
        <f t="shared" si="804"/>
        <v>36.300568093735741</v>
      </c>
      <c r="E4301" s="2">
        <f t="shared" si="805"/>
        <v>0</v>
      </c>
      <c r="F4301" s="2">
        <f t="shared" si="813"/>
        <v>0</v>
      </c>
      <c r="G4301" s="2">
        <f t="shared" si="814"/>
        <v>0</v>
      </c>
      <c r="H4301" s="2">
        <f>MIN(Inputs!$B$2, (Inputs!$B$14 - F4301)/Inputs!$B$15)</f>
        <v>170</v>
      </c>
      <c r="I4301" s="2">
        <f>MAX(MIN(Inputs!$B$2, F4301*Inputs!$B$16, Inputs!$B$14*Inputs!$B$4 - G4301), 0)</f>
        <v>0</v>
      </c>
      <c r="J4301" s="2">
        <f>MAX(MIN(Inputs!$B$2, F4301*Inputs!$B$16, (Inputs!$B$14-F4301)/Inputs!$B$15)*Inputs!$B$9, 0)</f>
        <v>0</v>
      </c>
      <c r="K4301" s="2">
        <f>MAX(E4301*Inputs!$B$5 - B4301 - Inputs!$B$8, 0) * H4301</f>
        <v>0</v>
      </c>
      <c r="L4301" s="2">
        <f>IF(B4301 &gt;= D4301*Inputs!$B$10, MAX(B4301 - E4301/Inputs!$B$5 - Inputs!$B$8, 0) * I4301, 0)</f>
        <v>0</v>
      </c>
      <c r="M4301" s="2">
        <f t="shared" si="806"/>
        <v>0</v>
      </c>
      <c r="N4301" s="3" t="str">
        <f t="shared" si="807"/>
        <v>Idle</v>
      </c>
      <c r="O4301" s="3" t="str">
        <f t="shared" si="815"/>
        <v>Idle</v>
      </c>
      <c r="P4301" s="2">
        <f t="shared" si="808"/>
        <v>0</v>
      </c>
      <c r="Q4301" s="2">
        <f t="shared" si="809"/>
        <v>0</v>
      </c>
      <c r="R4301" s="2">
        <f t="shared" si="810"/>
        <v>0</v>
      </c>
      <c r="S4301" s="2">
        <f t="shared" si="811"/>
        <v>0</v>
      </c>
      <c r="T4301" s="2">
        <f t="shared" si="812"/>
        <v>0</v>
      </c>
      <c r="U4301" s="2">
        <f>IF(O4301="Reg", R4301 * Inputs!$B$7, 0)</f>
        <v>0</v>
      </c>
      <c r="V4301" s="2">
        <f>MAX(F4301 + P4301*Inputs!$B$15 - (Q4301/Inputs!$B$16) - U4301, 0)</f>
        <v>0</v>
      </c>
    </row>
    <row r="4302" spans="1:22" x14ac:dyDescent="0.3">
      <c r="A4302" s="1">
        <v>46202.166666666657</v>
      </c>
      <c r="B4302" s="2">
        <v>0</v>
      </c>
      <c r="C4302" s="2">
        <v>6.9418808024170806</v>
      </c>
      <c r="D4302" s="2">
        <f t="shared" si="804"/>
        <v>36.300568093735741</v>
      </c>
      <c r="E4302" s="2">
        <f t="shared" si="805"/>
        <v>0</v>
      </c>
      <c r="F4302" s="2">
        <f t="shared" si="813"/>
        <v>0</v>
      </c>
      <c r="G4302" s="2">
        <f t="shared" si="814"/>
        <v>0</v>
      </c>
      <c r="H4302" s="2">
        <f>MIN(Inputs!$B$2, (Inputs!$B$14 - F4302)/Inputs!$B$15)</f>
        <v>170</v>
      </c>
      <c r="I4302" s="2">
        <f>MAX(MIN(Inputs!$B$2, F4302*Inputs!$B$16, Inputs!$B$14*Inputs!$B$4 - G4302), 0)</f>
        <v>0</v>
      </c>
      <c r="J4302" s="2">
        <f>MAX(MIN(Inputs!$B$2, F4302*Inputs!$B$16, (Inputs!$B$14-F4302)/Inputs!$B$15)*Inputs!$B$9, 0)</f>
        <v>0</v>
      </c>
      <c r="K4302" s="2">
        <f>MAX(E4302*Inputs!$B$5 - B4302 - Inputs!$B$8, 0) * H4302</f>
        <v>0</v>
      </c>
      <c r="L4302" s="2">
        <f>IF(B4302 &gt;= D4302*Inputs!$B$10, MAX(B4302 - E4302/Inputs!$B$5 - Inputs!$B$8, 0) * I4302, 0)</f>
        <v>0</v>
      </c>
      <c r="M4302" s="2">
        <f t="shared" si="806"/>
        <v>0</v>
      </c>
      <c r="N4302" s="3" t="str">
        <f t="shared" si="807"/>
        <v>Idle</v>
      </c>
      <c r="O4302" s="3" t="str">
        <f t="shared" si="815"/>
        <v>Idle</v>
      </c>
      <c r="P4302" s="2">
        <f t="shared" si="808"/>
        <v>0</v>
      </c>
      <c r="Q4302" s="2">
        <f t="shared" si="809"/>
        <v>0</v>
      </c>
      <c r="R4302" s="2">
        <f t="shared" si="810"/>
        <v>0</v>
      </c>
      <c r="S4302" s="2">
        <f t="shared" si="811"/>
        <v>0</v>
      </c>
      <c r="T4302" s="2">
        <f t="shared" si="812"/>
        <v>0</v>
      </c>
      <c r="U4302" s="2">
        <f>IF(O4302="Reg", R4302 * Inputs!$B$7, 0)</f>
        <v>0</v>
      </c>
      <c r="V4302" s="2">
        <f>MAX(F4302 + P4302*Inputs!$B$15 - (Q4302/Inputs!$B$16) - U4302, 0)</f>
        <v>0</v>
      </c>
    </row>
    <row r="4303" spans="1:22" x14ac:dyDescent="0.3">
      <c r="A4303" s="1">
        <v>46202.208333333343</v>
      </c>
      <c r="B4303" s="2">
        <v>0</v>
      </c>
      <c r="C4303" s="2">
        <v>2.9562884627435762</v>
      </c>
      <c r="D4303" s="2">
        <f t="shared" si="804"/>
        <v>36.300568093735741</v>
      </c>
      <c r="E4303" s="2">
        <f t="shared" si="805"/>
        <v>0.93725870787618371</v>
      </c>
      <c r="F4303" s="2">
        <f t="shared" si="813"/>
        <v>0</v>
      </c>
      <c r="G4303" s="2">
        <f t="shared" si="814"/>
        <v>0</v>
      </c>
      <c r="H4303" s="2">
        <f>MIN(Inputs!$B$2, (Inputs!$B$14 - F4303)/Inputs!$B$15)</f>
        <v>170</v>
      </c>
      <c r="I4303" s="2">
        <f>MAX(MIN(Inputs!$B$2, F4303*Inputs!$B$16, Inputs!$B$14*Inputs!$B$4 - G4303), 0)</f>
        <v>0</v>
      </c>
      <c r="J4303" s="2">
        <f>MAX(MIN(Inputs!$B$2, F4303*Inputs!$B$16, (Inputs!$B$14-F4303)/Inputs!$B$15)*Inputs!$B$9, 0)</f>
        <v>0</v>
      </c>
      <c r="K4303" s="2">
        <f>MAX(E4303*Inputs!$B$5 - B4303 - Inputs!$B$8, 0) * H4303</f>
        <v>0</v>
      </c>
      <c r="L4303" s="2">
        <f>IF(B4303 &gt;= D4303*Inputs!$B$10, MAX(B4303 - E4303/Inputs!$B$5 - Inputs!$B$8, 0) * I4303, 0)</f>
        <v>0</v>
      </c>
      <c r="M4303" s="2">
        <f t="shared" si="806"/>
        <v>0</v>
      </c>
      <c r="N4303" s="3" t="str">
        <f t="shared" si="807"/>
        <v>Idle</v>
      </c>
      <c r="O4303" s="3" t="str">
        <f t="shared" si="815"/>
        <v>Idle</v>
      </c>
      <c r="P4303" s="2">
        <f t="shared" si="808"/>
        <v>0</v>
      </c>
      <c r="Q4303" s="2">
        <f t="shared" si="809"/>
        <v>0</v>
      </c>
      <c r="R4303" s="2">
        <f t="shared" si="810"/>
        <v>0</v>
      </c>
      <c r="S4303" s="2">
        <f t="shared" si="811"/>
        <v>0</v>
      </c>
      <c r="T4303" s="2">
        <f t="shared" si="812"/>
        <v>0</v>
      </c>
      <c r="U4303" s="2">
        <f>IF(O4303="Reg", R4303 * Inputs!$B$7, 0)</f>
        <v>0</v>
      </c>
      <c r="V4303" s="2">
        <f>MAX(F4303 + P4303*Inputs!$B$15 - (Q4303/Inputs!$B$16) - U4303, 0)</f>
        <v>0</v>
      </c>
    </row>
    <row r="4304" spans="1:22" x14ac:dyDescent="0.3">
      <c r="A4304" s="1">
        <v>46202.25</v>
      </c>
      <c r="B4304" s="2">
        <v>0</v>
      </c>
      <c r="C4304" s="2">
        <v>5.3060171409338768</v>
      </c>
      <c r="D4304" s="2">
        <f t="shared" si="804"/>
        <v>36.300568093735741</v>
      </c>
      <c r="E4304" s="2">
        <f t="shared" si="805"/>
        <v>3.3775731205273938</v>
      </c>
      <c r="F4304" s="2">
        <f t="shared" si="813"/>
        <v>0</v>
      </c>
      <c r="G4304" s="2">
        <f t="shared" si="814"/>
        <v>0</v>
      </c>
      <c r="H4304" s="2">
        <f>MIN(Inputs!$B$2, (Inputs!$B$14 - F4304)/Inputs!$B$15)</f>
        <v>170</v>
      </c>
      <c r="I4304" s="2">
        <f>MAX(MIN(Inputs!$B$2, F4304*Inputs!$B$16, Inputs!$B$14*Inputs!$B$4 - G4304), 0)</f>
        <v>0</v>
      </c>
      <c r="J4304" s="2">
        <f>MAX(MIN(Inputs!$B$2, F4304*Inputs!$B$16, (Inputs!$B$14-F4304)/Inputs!$B$15)*Inputs!$B$9, 0)</f>
        <v>0</v>
      </c>
      <c r="K4304" s="2">
        <f>MAX(E4304*Inputs!$B$5 - B4304 - Inputs!$B$8, 0) * H4304</f>
        <v>0</v>
      </c>
      <c r="L4304" s="2">
        <f>IF(B4304 &gt;= D4304*Inputs!$B$10, MAX(B4304 - E4304/Inputs!$B$5 - Inputs!$B$8, 0) * I4304, 0)</f>
        <v>0</v>
      </c>
      <c r="M4304" s="2">
        <f t="shared" si="806"/>
        <v>0</v>
      </c>
      <c r="N4304" s="3" t="str">
        <f t="shared" si="807"/>
        <v>Idle</v>
      </c>
      <c r="O4304" s="3" t="str">
        <f t="shared" si="815"/>
        <v>Idle</v>
      </c>
      <c r="P4304" s="2">
        <f t="shared" si="808"/>
        <v>0</v>
      </c>
      <c r="Q4304" s="2">
        <f t="shared" si="809"/>
        <v>0</v>
      </c>
      <c r="R4304" s="2">
        <f t="shared" si="810"/>
        <v>0</v>
      </c>
      <c r="S4304" s="2">
        <f t="shared" si="811"/>
        <v>0</v>
      </c>
      <c r="T4304" s="2">
        <f t="shared" si="812"/>
        <v>0</v>
      </c>
      <c r="U4304" s="2">
        <f>IF(O4304="Reg", R4304 * Inputs!$B$7, 0)</f>
        <v>0</v>
      </c>
      <c r="V4304" s="2">
        <f>MAX(F4304 + P4304*Inputs!$B$15 - (Q4304/Inputs!$B$16) - U4304, 0)</f>
        <v>0</v>
      </c>
    </row>
    <row r="4305" spans="1:22" x14ac:dyDescent="0.3">
      <c r="A4305" s="1">
        <v>46202.291666666657</v>
      </c>
      <c r="B4305" s="2">
        <v>0</v>
      </c>
      <c r="C4305" s="2">
        <v>3.5852584637025822</v>
      </c>
      <c r="D4305" s="2">
        <f t="shared" si="804"/>
        <v>36.300568093735741</v>
      </c>
      <c r="E4305" s="2">
        <f t="shared" si="805"/>
        <v>7.7923350905120401</v>
      </c>
      <c r="F4305" s="2">
        <f t="shared" si="813"/>
        <v>0</v>
      </c>
      <c r="G4305" s="2">
        <f t="shared" si="814"/>
        <v>0</v>
      </c>
      <c r="H4305" s="2">
        <f>MIN(Inputs!$B$2, (Inputs!$B$14 - F4305)/Inputs!$B$15)</f>
        <v>170</v>
      </c>
      <c r="I4305" s="2">
        <f>MAX(MIN(Inputs!$B$2, F4305*Inputs!$B$16, Inputs!$B$14*Inputs!$B$4 - G4305), 0)</f>
        <v>0</v>
      </c>
      <c r="J4305" s="2">
        <f>MAX(MIN(Inputs!$B$2, F4305*Inputs!$B$16, (Inputs!$B$14-F4305)/Inputs!$B$15)*Inputs!$B$9, 0)</f>
        <v>0</v>
      </c>
      <c r="K4305" s="2">
        <f>MAX(E4305*Inputs!$B$5 - B4305 - Inputs!$B$8, 0) * H4305</f>
        <v>0</v>
      </c>
      <c r="L4305" s="2">
        <f>IF(B4305 &gt;= D4305*Inputs!$B$10, MAX(B4305 - E4305/Inputs!$B$5 - Inputs!$B$8, 0) * I4305, 0)</f>
        <v>0</v>
      </c>
      <c r="M4305" s="2">
        <f t="shared" si="806"/>
        <v>0</v>
      </c>
      <c r="N4305" s="3" t="str">
        <f t="shared" si="807"/>
        <v>Idle</v>
      </c>
      <c r="O4305" s="3" t="str">
        <f t="shared" si="815"/>
        <v>Idle</v>
      </c>
      <c r="P4305" s="2">
        <f t="shared" si="808"/>
        <v>0</v>
      </c>
      <c r="Q4305" s="2">
        <f t="shared" si="809"/>
        <v>0</v>
      </c>
      <c r="R4305" s="2">
        <f t="shared" si="810"/>
        <v>0</v>
      </c>
      <c r="S4305" s="2">
        <f t="shared" si="811"/>
        <v>0</v>
      </c>
      <c r="T4305" s="2">
        <f t="shared" si="812"/>
        <v>0</v>
      </c>
      <c r="U4305" s="2">
        <f>IF(O4305="Reg", R4305 * Inputs!$B$7, 0)</f>
        <v>0</v>
      </c>
      <c r="V4305" s="2">
        <f>MAX(F4305 + P4305*Inputs!$B$15 - (Q4305/Inputs!$B$16) - U4305, 0)</f>
        <v>0</v>
      </c>
    </row>
    <row r="4306" spans="1:22" x14ac:dyDescent="0.3">
      <c r="A4306" s="1">
        <v>46202.333333333343</v>
      </c>
      <c r="B4306" s="2">
        <v>0</v>
      </c>
      <c r="C4306" s="2">
        <v>23.24335053195836</v>
      </c>
      <c r="D4306" s="2">
        <f t="shared" si="804"/>
        <v>36.300568093735741</v>
      </c>
      <c r="E4306" s="2">
        <f t="shared" si="805"/>
        <v>16.256997144925808</v>
      </c>
      <c r="F4306" s="2">
        <f t="shared" si="813"/>
        <v>0</v>
      </c>
      <c r="G4306" s="2">
        <f t="shared" si="814"/>
        <v>0</v>
      </c>
      <c r="H4306" s="2">
        <f>MIN(Inputs!$B$2, (Inputs!$B$14 - F4306)/Inputs!$B$15)</f>
        <v>170</v>
      </c>
      <c r="I4306" s="2">
        <f>MAX(MIN(Inputs!$B$2, F4306*Inputs!$B$16, Inputs!$B$14*Inputs!$B$4 - G4306), 0)</f>
        <v>0</v>
      </c>
      <c r="J4306" s="2">
        <f>MAX(MIN(Inputs!$B$2, F4306*Inputs!$B$16, (Inputs!$B$14-F4306)/Inputs!$B$15)*Inputs!$B$9, 0)</f>
        <v>0</v>
      </c>
      <c r="K4306" s="2">
        <f>MAX(E4306*Inputs!$B$5 - B4306 - Inputs!$B$8, 0) * H4306</f>
        <v>0</v>
      </c>
      <c r="L4306" s="2">
        <f>IF(B4306 &gt;= D4306*Inputs!$B$10, MAX(B4306 - E4306/Inputs!$B$5 - Inputs!$B$8, 0) * I4306, 0)</f>
        <v>0</v>
      </c>
      <c r="M4306" s="2">
        <f t="shared" si="806"/>
        <v>0</v>
      </c>
      <c r="N4306" s="3" t="str">
        <f t="shared" si="807"/>
        <v>Idle</v>
      </c>
      <c r="O4306" s="3" t="str">
        <f t="shared" si="815"/>
        <v>Idle</v>
      </c>
      <c r="P4306" s="2">
        <f t="shared" si="808"/>
        <v>0</v>
      </c>
      <c r="Q4306" s="2">
        <f t="shared" si="809"/>
        <v>0</v>
      </c>
      <c r="R4306" s="2">
        <f t="shared" si="810"/>
        <v>0</v>
      </c>
      <c r="S4306" s="2">
        <f t="shared" si="811"/>
        <v>0</v>
      </c>
      <c r="T4306" s="2">
        <f t="shared" si="812"/>
        <v>0</v>
      </c>
      <c r="U4306" s="2">
        <f>IF(O4306="Reg", R4306 * Inputs!$B$7, 0)</f>
        <v>0</v>
      </c>
      <c r="V4306" s="2">
        <f>MAX(F4306 + P4306*Inputs!$B$15 - (Q4306/Inputs!$B$16) - U4306, 0)</f>
        <v>0</v>
      </c>
    </row>
    <row r="4307" spans="1:22" x14ac:dyDescent="0.3">
      <c r="A4307" s="1">
        <v>46202.375</v>
      </c>
      <c r="B4307" s="2">
        <v>0</v>
      </c>
      <c r="C4307" s="2">
        <v>6.2324820594465704</v>
      </c>
      <c r="D4307" s="2">
        <f t="shared" si="804"/>
        <v>36.300568093735741</v>
      </c>
      <c r="E4307" s="2">
        <f t="shared" si="805"/>
        <v>26.898518913297632</v>
      </c>
      <c r="F4307" s="2">
        <f t="shared" si="813"/>
        <v>0</v>
      </c>
      <c r="G4307" s="2">
        <f t="shared" si="814"/>
        <v>0</v>
      </c>
      <c r="H4307" s="2">
        <f>MIN(Inputs!$B$2, (Inputs!$B$14 - F4307)/Inputs!$B$15)</f>
        <v>170</v>
      </c>
      <c r="I4307" s="2">
        <f>MAX(MIN(Inputs!$B$2, F4307*Inputs!$B$16, Inputs!$B$14*Inputs!$B$4 - G4307), 0)</f>
        <v>0</v>
      </c>
      <c r="J4307" s="2">
        <f>MAX(MIN(Inputs!$B$2, F4307*Inputs!$B$16, (Inputs!$B$14-F4307)/Inputs!$B$15)*Inputs!$B$9, 0)</f>
        <v>0</v>
      </c>
      <c r="K4307" s="2">
        <f>MAX(E4307*Inputs!$B$5 - B4307 - Inputs!$B$8, 0) * H4307</f>
        <v>624.01842942932581</v>
      </c>
      <c r="L4307" s="2">
        <f>IF(B4307 &gt;= D4307*Inputs!$B$10, MAX(B4307 - E4307/Inputs!$B$5 - Inputs!$B$8, 0) * I4307, 0)</f>
        <v>0</v>
      </c>
      <c r="M4307" s="2">
        <f t="shared" si="806"/>
        <v>0</v>
      </c>
      <c r="N4307" s="3" t="str">
        <f t="shared" si="807"/>
        <v>Charge</v>
      </c>
      <c r="O4307" s="3" t="str">
        <f t="shared" si="815"/>
        <v>Charge</v>
      </c>
      <c r="P4307" s="2">
        <f t="shared" si="808"/>
        <v>170</v>
      </c>
      <c r="Q4307" s="2">
        <f t="shared" si="809"/>
        <v>0</v>
      </c>
      <c r="R4307" s="2">
        <f t="shared" si="810"/>
        <v>0</v>
      </c>
      <c r="S4307" s="2">
        <f t="shared" si="811"/>
        <v>0</v>
      </c>
      <c r="T4307" s="2">
        <f t="shared" si="812"/>
        <v>0</v>
      </c>
      <c r="U4307" s="2">
        <f>IF(O4307="Reg", R4307 * Inputs!$B$7, 0)</f>
        <v>0</v>
      </c>
      <c r="V4307" s="2">
        <f>MAX(F4307 + P4307*Inputs!$B$15 - (Q4307/Inputs!$B$16) - U4307, 0)</f>
        <v>170</v>
      </c>
    </row>
    <row r="4308" spans="1:22" x14ac:dyDescent="0.3">
      <c r="A4308" s="1">
        <v>46202.416666666657</v>
      </c>
      <c r="B4308" s="2">
        <v>5.623552247257102</v>
      </c>
      <c r="C4308" s="2">
        <v>3.5770479771242529</v>
      </c>
      <c r="D4308" s="2">
        <f t="shared" si="804"/>
        <v>36.300568093735741</v>
      </c>
      <c r="E4308" s="2">
        <f t="shared" si="805"/>
        <v>39.591743719858449</v>
      </c>
      <c r="F4308" s="2">
        <f t="shared" si="813"/>
        <v>170</v>
      </c>
      <c r="G4308" s="2">
        <f t="shared" si="814"/>
        <v>0</v>
      </c>
      <c r="H4308" s="2">
        <f>MIN(Inputs!$B$2, (Inputs!$B$14 - F4308)/Inputs!$B$15)</f>
        <v>170</v>
      </c>
      <c r="I4308" s="2">
        <f>MAX(MIN(Inputs!$B$2, F4308*Inputs!$B$16, Inputs!$B$14*Inputs!$B$4 - G4308), 0)</f>
        <v>170</v>
      </c>
      <c r="J4308" s="2">
        <f>MAX(MIN(Inputs!$B$2, F4308*Inputs!$B$16, (Inputs!$B$14-F4308)/Inputs!$B$15)*Inputs!$B$9, 0)</f>
        <v>136</v>
      </c>
      <c r="K4308" s="2">
        <f>MAX(E4308*Inputs!$B$5 - B4308 - Inputs!$B$8, 0) * H4308</f>
        <v>1566.9209784571167</v>
      </c>
      <c r="L4308" s="2">
        <f>IF(B4308 &gt;= D4308*Inputs!$B$10, MAX(B4308 - E4308/Inputs!$B$5 - Inputs!$B$8, 0) * I4308, 0)</f>
        <v>0</v>
      </c>
      <c r="M4308" s="2">
        <f t="shared" si="806"/>
        <v>486.47852488889839</v>
      </c>
      <c r="N4308" s="3" t="str">
        <f t="shared" si="807"/>
        <v>Charge</v>
      </c>
      <c r="O4308" s="3" t="str">
        <f t="shared" si="815"/>
        <v>Charge</v>
      </c>
      <c r="P4308" s="2">
        <f t="shared" si="808"/>
        <v>170</v>
      </c>
      <c r="Q4308" s="2">
        <f t="shared" si="809"/>
        <v>0</v>
      </c>
      <c r="R4308" s="2">
        <f t="shared" si="810"/>
        <v>0</v>
      </c>
      <c r="S4308" s="2">
        <f t="shared" si="811"/>
        <v>-956.00388203370733</v>
      </c>
      <c r="T4308" s="2">
        <f t="shared" si="812"/>
        <v>0</v>
      </c>
      <c r="U4308" s="2">
        <f>IF(O4308="Reg", R4308 * Inputs!$B$7, 0)</f>
        <v>0</v>
      </c>
      <c r="V4308" s="2">
        <f>MAX(F4308 + P4308*Inputs!$B$15 - (Q4308/Inputs!$B$16) - U4308, 0)</f>
        <v>340</v>
      </c>
    </row>
    <row r="4309" spans="1:22" x14ac:dyDescent="0.3">
      <c r="A4309" s="1">
        <v>46202.458333333343</v>
      </c>
      <c r="B4309" s="2">
        <v>14.64188647590726</v>
      </c>
      <c r="C4309" s="2">
        <v>7.2781613757365839</v>
      </c>
      <c r="D4309" s="2">
        <f t="shared" si="804"/>
        <v>36.300568093735741</v>
      </c>
      <c r="E4309" s="2">
        <f t="shared" si="805"/>
        <v>52.340211867936695</v>
      </c>
      <c r="F4309" s="2">
        <f t="shared" si="813"/>
        <v>340</v>
      </c>
      <c r="G4309" s="2">
        <f t="shared" si="814"/>
        <v>0</v>
      </c>
      <c r="H4309" s="2">
        <f>MIN(Inputs!$B$2, (Inputs!$B$14 - F4309)/Inputs!$B$15)</f>
        <v>0</v>
      </c>
      <c r="I4309" s="2">
        <f>MAX(MIN(Inputs!$B$2, F4309*Inputs!$B$16, Inputs!$B$14*Inputs!$B$4 - G4309), 0)</f>
        <v>170</v>
      </c>
      <c r="J4309" s="2">
        <f>MAX(MIN(Inputs!$B$2, F4309*Inputs!$B$16, (Inputs!$B$14-F4309)/Inputs!$B$15)*Inputs!$B$9, 0)</f>
        <v>0</v>
      </c>
      <c r="K4309" s="2">
        <f>MAX(E4309*Inputs!$B$5 - B4309 - Inputs!$B$8, 0) * H4309</f>
        <v>0</v>
      </c>
      <c r="L4309" s="2">
        <f>IF(B4309 &gt;= D4309*Inputs!$B$10, MAX(B4309 - E4309/Inputs!$B$5 - Inputs!$B$8, 0) * I4309, 0)</f>
        <v>0</v>
      </c>
      <c r="M4309" s="2">
        <f t="shared" si="806"/>
        <v>0</v>
      </c>
      <c r="N4309" s="3" t="str">
        <f t="shared" si="807"/>
        <v>Idle</v>
      </c>
      <c r="O4309" s="3" t="str">
        <f t="shared" si="815"/>
        <v>Idle</v>
      </c>
      <c r="P4309" s="2">
        <f t="shared" si="808"/>
        <v>0</v>
      </c>
      <c r="Q4309" s="2">
        <f t="shared" si="809"/>
        <v>0</v>
      </c>
      <c r="R4309" s="2">
        <f t="shared" si="810"/>
        <v>0</v>
      </c>
      <c r="S4309" s="2">
        <f t="shared" si="811"/>
        <v>0</v>
      </c>
      <c r="T4309" s="2">
        <f t="shared" si="812"/>
        <v>0</v>
      </c>
      <c r="U4309" s="2">
        <f>IF(O4309="Reg", R4309 * Inputs!$B$7, 0)</f>
        <v>0</v>
      </c>
      <c r="V4309" s="2">
        <f>MAX(F4309 + P4309*Inputs!$B$15 - (Q4309/Inputs!$B$16) - U4309, 0)</f>
        <v>340</v>
      </c>
    </row>
    <row r="4310" spans="1:22" x14ac:dyDescent="0.3">
      <c r="A4310" s="1">
        <v>46202.5</v>
      </c>
      <c r="B4310" s="2">
        <v>26.488571819907879</v>
      </c>
      <c r="C4310" s="2">
        <v>4.5619753849435112</v>
      </c>
      <c r="D4310" s="2">
        <f t="shared" si="804"/>
        <v>36.300568093735741</v>
      </c>
      <c r="E4310" s="2">
        <f t="shared" si="805"/>
        <v>65.678025783640223</v>
      </c>
      <c r="F4310" s="2">
        <f t="shared" si="813"/>
        <v>340</v>
      </c>
      <c r="G4310" s="2">
        <f t="shared" si="814"/>
        <v>0</v>
      </c>
      <c r="H4310" s="2">
        <f>MIN(Inputs!$B$2, (Inputs!$B$14 - F4310)/Inputs!$B$15)</f>
        <v>0</v>
      </c>
      <c r="I4310" s="2">
        <f>MAX(MIN(Inputs!$B$2, F4310*Inputs!$B$16, Inputs!$B$14*Inputs!$B$4 - G4310), 0)</f>
        <v>170</v>
      </c>
      <c r="J4310" s="2">
        <f>MAX(MIN(Inputs!$B$2, F4310*Inputs!$B$16, (Inputs!$B$14-F4310)/Inputs!$B$15)*Inputs!$B$9, 0)</f>
        <v>0</v>
      </c>
      <c r="K4310" s="2">
        <f>MAX(E4310*Inputs!$B$5 - B4310 - Inputs!$B$8, 0) * H4310</f>
        <v>0</v>
      </c>
      <c r="L4310" s="2">
        <f>IF(B4310 &gt;= D4310*Inputs!$B$10, MAX(B4310 - E4310/Inputs!$B$5 - Inputs!$B$8, 0) * I4310, 0)</f>
        <v>0</v>
      </c>
      <c r="M4310" s="2">
        <f t="shared" si="806"/>
        <v>0</v>
      </c>
      <c r="N4310" s="3" t="str">
        <f t="shared" si="807"/>
        <v>Idle</v>
      </c>
      <c r="O4310" s="3" t="str">
        <f t="shared" si="815"/>
        <v>Idle</v>
      </c>
      <c r="P4310" s="2">
        <f t="shared" si="808"/>
        <v>0</v>
      </c>
      <c r="Q4310" s="2">
        <f t="shared" si="809"/>
        <v>0</v>
      </c>
      <c r="R4310" s="2">
        <f t="shared" si="810"/>
        <v>0</v>
      </c>
      <c r="S4310" s="2">
        <f t="shared" si="811"/>
        <v>0</v>
      </c>
      <c r="T4310" s="2">
        <f t="shared" si="812"/>
        <v>0</v>
      </c>
      <c r="U4310" s="2">
        <f>IF(O4310="Reg", R4310 * Inputs!$B$7, 0)</f>
        <v>0</v>
      </c>
      <c r="V4310" s="2">
        <f>MAX(F4310 + P4310*Inputs!$B$15 - (Q4310/Inputs!$B$16) - U4310, 0)</f>
        <v>340</v>
      </c>
    </row>
    <row r="4311" spans="1:22" x14ac:dyDescent="0.3">
      <c r="A4311" s="1">
        <v>46202.541666666657</v>
      </c>
      <c r="B4311" s="2">
        <v>50.787972326482617</v>
      </c>
      <c r="C4311" s="2">
        <v>5.4361504613200964</v>
      </c>
      <c r="D4311" s="2">
        <f t="shared" si="804"/>
        <v>36.300568093735741</v>
      </c>
      <c r="E4311" s="2">
        <f t="shared" si="805"/>
        <v>75.44882612254743</v>
      </c>
      <c r="F4311" s="2">
        <f t="shared" si="813"/>
        <v>340</v>
      </c>
      <c r="G4311" s="2">
        <f t="shared" si="814"/>
        <v>0</v>
      </c>
      <c r="H4311" s="2">
        <f>MIN(Inputs!$B$2, (Inputs!$B$14 - F4311)/Inputs!$B$15)</f>
        <v>0</v>
      </c>
      <c r="I4311" s="2">
        <f>MAX(MIN(Inputs!$B$2, F4311*Inputs!$B$16, Inputs!$B$14*Inputs!$B$4 - G4311), 0)</f>
        <v>170</v>
      </c>
      <c r="J4311" s="2">
        <f>MAX(MIN(Inputs!$B$2, F4311*Inputs!$B$16, (Inputs!$B$14-F4311)/Inputs!$B$15)*Inputs!$B$9, 0)</f>
        <v>0</v>
      </c>
      <c r="K4311" s="2">
        <f>MAX(E4311*Inputs!$B$5 - B4311 - Inputs!$B$8, 0) * H4311</f>
        <v>0</v>
      </c>
      <c r="L4311" s="2">
        <f>IF(B4311 &gt;= D4311*Inputs!$B$10, MAX(B4311 - E4311/Inputs!$B$5 - Inputs!$B$8, 0) * I4311, 0)</f>
        <v>0</v>
      </c>
      <c r="M4311" s="2">
        <f t="shared" si="806"/>
        <v>0</v>
      </c>
      <c r="N4311" s="3" t="str">
        <f t="shared" si="807"/>
        <v>Idle</v>
      </c>
      <c r="O4311" s="3" t="str">
        <f t="shared" si="815"/>
        <v>Idle</v>
      </c>
      <c r="P4311" s="2">
        <f t="shared" si="808"/>
        <v>0</v>
      </c>
      <c r="Q4311" s="2">
        <f t="shared" si="809"/>
        <v>0</v>
      </c>
      <c r="R4311" s="2">
        <f t="shared" si="810"/>
        <v>0</v>
      </c>
      <c r="S4311" s="2">
        <f t="shared" si="811"/>
        <v>0</v>
      </c>
      <c r="T4311" s="2">
        <f t="shared" si="812"/>
        <v>0</v>
      </c>
      <c r="U4311" s="2">
        <f>IF(O4311="Reg", R4311 * Inputs!$B$7, 0)</f>
        <v>0</v>
      </c>
      <c r="V4311" s="2">
        <f>MAX(F4311 + P4311*Inputs!$B$15 - (Q4311/Inputs!$B$16) - U4311, 0)</f>
        <v>340</v>
      </c>
    </row>
    <row r="4312" spans="1:22" x14ac:dyDescent="0.3">
      <c r="A4312" s="1">
        <v>46202.583333333343</v>
      </c>
      <c r="B4312" s="2">
        <v>63.849130610230937</v>
      </c>
      <c r="C4312" s="2">
        <v>4.7066165623105061</v>
      </c>
      <c r="D4312" s="2">
        <f t="shared" si="804"/>
        <v>36.300568093735741</v>
      </c>
      <c r="E4312" s="2">
        <f t="shared" si="805"/>
        <v>81.10924528012545</v>
      </c>
      <c r="F4312" s="2">
        <f t="shared" si="813"/>
        <v>340</v>
      </c>
      <c r="G4312" s="2">
        <f t="shared" si="814"/>
        <v>0</v>
      </c>
      <c r="H4312" s="2">
        <f>MIN(Inputs!$B$2, (Inputs!$B$14 - F4312)/Inputs!$B$15)</f>
        <v>0</v>
      </c>
      <c r="I4312" s="2">
        <f>MAX(MIN(Inputs!$B$2, F4312*Inputs!$B$16, Inputs!$B$14*Inputs!$B$4 - G4312), 0)</f>
        <v>170</v>
      </c>
      <c r="J4312" s="2">
        <f>MAX(MIN(Inputs!$B$2, F4312*Inputs!$B$16, (Inputs!$B$14-F4312)/Inputs!$B$15)*Inputs!$B$9, 0)</f>
        <v>0</v>
      </c>
      <c r="K4312" s="2">
        <f>MAX(E4312*Inputs!$B$5 - B4312 - Inputs!$B$8, 0) * H4312</f>
        <v>0</v>
      </c>
      <c r="L4312" s="2">
        <f>IF(B4312 &gt;= D4312*Inputs!$B$10, MAX(B4312 - E4312/Inputs!$B$5 - Inputs!$B$8, 0) * I4312, 0)</f>
        <v>0</v>
      </c>
      <c r="M4312" s="2">
        <f t="shared" si="806"/>
        <v>0</v>
      </c>
      <c r="N4312" s="3" t="str">
        <f t="shared" si="807"/>
        <v>Idle</v>
      </c>
      <c r="O4312" s="3" t="str">
        <f t="shared" si="815"/>
        <v>Idle</v>
      </c>
      <c r="P4312" s="2">
        <f t="shared" si="808"/>
        <v>0</v>
      </c>
      <c r="Q4312" s="2">
        <f t="shared" si="809"/>
        <v>0</v>
      </c>
      <c r="R4312" s="2">
        <f t="shared" si="810"/>
        <v>0</v>
      </c>
      <c r="S4312" s="2">
        <f t="shared" si="811"/>
        <v>0</v>
      </c>
      <c r="T4312" s="2">
        <f t="shared" si="812"/>
        <v>0</v>
      </c>
      <c r="U4312" s="2">
        <f>IF(O4312="Reg", R4312 * Inputs!$B$7, 0)</f>
        <v>0</v>
      </c>
      <c r="V4312" s="2">
        <f>MAX(F4312 + P4312*Inputs!$B$15 - (Q4312/Inputs!$B$16) - U4312, 0)</f>
        <v>340</v>
      </c>
    </row>
    <row r="4313" spans="1:22" x14ac:dyDescent="0.3">
      <c r="A4313" s="1">
        <v>46202.625</v>
      </c>
      <c r="B4313" s="2">
        <v>76.159348839364924</v>
      </c>
      <c r="C4313" s="2">
        <v>17.07568807407824</v>
      </c>
      <c r="D4313" s="2">
        <f t="shared" si="804"/>
        <v>36.300568093735741</v>
      </c>
      <c r="E4313" s="2">
        <f t="shared" si="805"/>
        <v>84.650527303364001</v>
      </c>
      <c r="F4313" s="2">
        <f t="shared" si="813"/>
        <v>340</v>
      </c>
      <c r="G4313" s="2">
        <f t="shared" si="814"/>
        <v>0</v>
      </c>
      <c r="H4313" s="2">
        <f>MIN(Inputs!$B$2, (Inputs!$B$14 - F4313)/Inputs!$B$15)</f>
        <v>0</v>
      </c>
      <c r="I4313" s="2">
        <f>MAX(MIN(Inputs!$B$2, F4313*Inputs!$B$16, Inputs!$B$14*Inputs!$B$4 - G4313), 0)</f>
        <v>170</v>
      </c>
      <c r="J4313" s="2">
        <f>MAX(MIN(Inputs!$B$2, F4313*Inputs!$B$16, (Inputs!$B$14-F4313)/Inputs!$B$15)*Inputs!$B$9, 0)</f>
        <v>0</v>
      </c>
      <c r="K4313" s="2">
        <f>MAX(E4313*Inputs!$B$5 - B4313 - Inputs!$B$8, 0) * H4313</f>
        <v>0</v>
      </c>
      <c r="L4313" s="2">
        <f>IF(B4313 &gt;= D4313*Inputs!$B$10, MAX(B4313 - E4313/Inputs!$B$5 - Inputs!$B$8, 0) * I4313, 0)</f>
        <v>0</v>
      </c>
      <c r="M4313" s="2">
        <f t="shared" si="806"/>
        <v>0</v>
      </c>
      <c r="N4313" s="3" t="str">
        <f t="shared" si="807"/>
        <v>Idle</v>
      </c>
      <c r="O4313" s="3" t="str">
        <f t="shared" si="815"/>
        <v>Idle</v>
      </c>
      <c r="P4313" s="2">
        <f t="shared" si="808"/>
        <v>0</v>
      </c>
      <c r="Q4313" s="2">
        <f t="shared" si="809"/>
        <v>0</v>
      </c>
      <c r="R4313" s="2">
        <f t="shared" si="810"/>
        <v>0</v>
      </c>
      <c r="S4313" s="2">
        <f t="shared" si="811"/>
        <v>0</v>
      </c>
      <c r="T4313" s="2">
        <f t="shared" si="812"/>
        <v>0</v>
      </c>
      <c r="U4313" s="2">
        <f>IF(O4313="Reg", R4313 * Inputs!$B$7, 0)</f>
        <v>0</v>
      </c>
      <c r="V4313" s="2">
        <f>MAX(F4313 + P4313*Inputs!$B$15 - (Q4313/Inputs!$B$16) - U4313, 0)</f>
        <v>340</v>
      </c>
    </row>
    <row r="4314" spans="1:22" x14ac:dyDescent="0.3">
      <c r="A4314" s="1">
        <v>46202.666666666657</v>
      </c>
      <c r="B4314" s="2">
        <v>82.114361135726568</v>
      </c>
      <c r="C4314" s="2">
        <v>5.0783978038466682</v>
      </c>
      <c r="D4314" s="2">
        <f t="shared" si="804"/>
        <v>36.300568093735741</v>
      </c>
      <c r="E4314" s="2">
        <f t="shared" si="805"/>
        <v>83.583951092423646</v>
      </c>
      <c r="F4314" s="2">
        <f t="shared" si="813"/>
        <v>340</v>
      </c>
      <c r="G4314" s="2">
        <f t="shared" si="814"/>
        <v>0</v>
      </c>
      <c r="H4314" s="2">
        <f>MIN(Inputs!$B$2, (Inputs!$B$14 - F4314)/Inputs!$B$15)</f>
        <v>0</v>
      </c>
      <c r="I4314" s="2">
        <f>MAX(MIN(Inputs!$B$2, F4314*Inputs!$B$16, Inputs!$B$14*Inputs!$B$4 - G4314), 0)</f>
        <v>170</v>
      </c>
      <c r="J4314" s="2">
        <f>MAX(MIN(Inputs!$B$2, F4314*Inputs!$B$16, (Inputs!$B$14-F4314)/Inputs!$B$15)*Inputs!$B$9, 0)</f>
        <v>0</v>
      </c>
      <c r="K4314" s="2">
        <f>MAX(E4314*Inputs!$B$5 - B4314 - Inputs!$B$8, 0) * H4314</f>
        <v>0</v>
      </c>
      <c r="L4314" s="2">
        <f>IF(B4314 &gt;= D4314*Inputs!$B$10, MAX(B4314 - E4314/Inputs!$B$5 - Inputs!$B$8, 0) * I4314, 0)</f>
        <v>0</v>
      </c>
      <c r="M4314" s="2">
        <f t="shared" si="806"/>
        <v>0</v>
      </c>
      <c r="N4314" s="3" t="str">
        <f t="shared" si="807"/>
        <v>Idle</v>
      </c>
      <c r="O4314" s="3" t="str">
        <f t="shared" si="815"/>
        <v>Idle</v>
      </c>
      <c r="P4314" s="2">
        <f t="shared" si="808"/>
        <v>0</v>
      </c>
      <c r="Q4314" s="2">
        <f t="shared" si="809"/>
        <v>0</v>
      </c>
      <c r="R4314" s="2">
        <f t="shared" si="810"/>
        <v>0</v>
      </c>
      <c r="S4314" s="2">
        <f t="shared" si="811"/>
        <v>0</v>
      </c>
      <c r="T4314" s="2">
        <f t="shared" si="812"/>
        <v>0</v>
      </c>
      <c r="U4314" s="2">
        <f>IF(O4314="Reg", R4314 * Inputs!$B$7, 0)</f>
        <v>0</v>
      </c>
      <c r="V4314" s="2">
        <f>MAX(F4314 + P4314*Inputs!$B$15 - (Q4314/Inputs!$B$16) - U4314, 0)</f>
        <v>340</v>
      </c>
    </row>
    <row r="4315" spans="1:22" x14ac:dyDescent="0.3">
      <c r="A4315" s="1">
        <v>46202.708333333343</v>
      </c>
      <c r="B4315" s="2">
        <v>94.668769970128423</v>
      </c>
      <c r="C4315" s="2">
        <v>6.1981520317486352</v>
      </c>
      <c r="D4315" s="2">
        <f t="shared" si="804"/>
        <v>36.300568093735741</v>
      </c>
      <c r="E4315" s="2">
        <f t="shared" si="805"/>
        <v>79.0501966398988</v>
      </c>
      <c r="F4315" s="2">
        <f t="shared" si="813"/>
        <v>340</v>
      </c>
      <c r="G4315" s="2">
        <f t="shared" si="814"/>
        <v>0</v>
      </c>
      <c r="H4315" s="2">
        <f>MIN(Inputs!$B$2, (Inputs!$B$14 - F4315)/Inputs!$B$15)</f>
        <v>0</v>
      </c>
      <c r="I4315" s="2">
        <f>MAX(MIN(Inputs!$B$2, F4315*Inputs!$B$16, Inputs!$B$14*Inputs!$B$4 - G4315), 0)</f>
        <v>170</v>
      </c>
      <c r="J4315" s="2">
        <f>MAX(MIN(Inputs!$B$2, F4315*Inputs!$B$16, (Inputs!$B$14-F4315)/Inputs!$B$15)*Inputs!$B$9, 0)</f>
        <v>0</v>
      </c>
      <c r="K4315" s="2">
        <f>MAX(E4315*Inputs!$B$5 - B4315 - Inputs!$B$8, 0) * H4315</f>
        <v>0</v>
      </c>
      <c r="L4315" s="2">
        <f>IF(B4315 &gt;= D4315*Inputs!$B$10, MAX(B4315 - E4315/Inputs!$B$5 - Inputs!$B$8, 0) * I4315, 0)</f>
        <v>0</v>
      </c>
      <c r="M4315" s="2">
        <f t="shared" si="806"/>
        <v>0</v>
      </c>
      <c r="N4315" s="3" t="str">
        <f t="shared" si="807"/>
        <v>Idle</v>
      </c>
      <c r="O4315" s="3" t="str">
        <f t="shared" si="815"/>
        <v>Idle</v>
      </c>
      <c r="P4315" s="2">
        <f t="shared" si="808"/>
        <v>0</v>
      </c>
      <c r="Q4315" s="2">
        <f t="shared" si="809"/>
        <v>0</v>
      </c>
      <c r="R4315" s="2">
        <f t="shared" si="810"/>
        <v>0</v>
      </c>
      <c r="S4315" s="2">
        <f t="shared" si="811"/>
        <v>0</v>
      </c>
      <c r="T4315" s="2">
        <f t="shared" si="812"/>
        <v>0</v>
      </c>
      <c r="U4315" s="2">
        <f>IF(O4315="Reg", R4315 * Inputs!$B$7, 0)</f>
        <v>0</v>
      </c>
      <c r="V4315" s="2">
        <f>MAX(F4315 + P4315*Inputs!$B$15 - (Q4315/Inputs!$B$16) - U4315, 0)</f>
        <v>340</v>
      </c>
    </row>
    <row r="4316" spans="1:22" x14ac:dyDescent="0.3">
      <c r="A4316" s="1">
        <v>46202.75</v>
      </c>
      <c r="B4316" s="2">
        <v>85.113373853351121</v>
      </c>
      <c r="C4316" s="2">
        <v>9.4982187204502893</v>
      </c>
      <c r="D4316" s="2">
        <f t="shared" si="804"/>
        <v>36.300568093735741</v>
      </c>
      <c r="E4316" s="2">
        <f t="shared" si="805"/>
        <v>70.235428193733398</v>
      </c>
      <c r="F4316" s="2">
        <f t="shared" si="813"/>
        <v>340</v>
      </c>
      <c r="G4316" s="2">
        <f t="shared" si="814"/>
        <v>0</v>
      </c>
      <c r="H4316" s="2">
        <f>MIN(Inputs!$B$2, (Inputs!$B$14 - F4316)/Inputs!$B$15)</f>
        <v>0</v>
      </c>
      <c r="I4316" s="2">
        <f>MAX(MIN(Inputs!$B$2, F4316*Inputs!$B$16, Inputs!$B$14*Inputs!$B$4 - G4316), 0)</f>
        <v>170</v>
      </c>
      <c r="J4316" s="2">
        <f>MAX(MIN(Inputs!$B$2, F4316*Inputs!$B$16, (Inputs!$B$14-F4316)/Inputs!$B$15)*Inputs!$B$9, 0)</f>
        <v>0</v>
      </c>
      <c r="K4316" s="2">
        <f>MAX(E4316*Inputs!$B$5 - B4316 - Inputs!$B$8, 0) * H4316</f>
        <v>0</v>
      </c>
      <c r="L4316" s="2">
        <f>IF(B4316 &gt;= D4316*Inputs!$B$10, MAX(B4316 - E4316/Inputs!$B$5 - Inputs!$B$8, 0) * I4316, 0)</f>
        <v>0</v>
      </c>
      <c r="M4316" s="2">
        <f t="shared" si="806"/>
        <v>0</v>
      </c>
      <c r="N4316" s="3" t="str">
        <f t="shared" si="807"/>
        <v>Idle</v>
      </c>
      <c r="O4316" s="3" t="str">
        <f t="shared" si="815"/>
        <v>Idle</v>
      </c>
      <c r="P4316" s="2">
        <f t="shared" si="808"/>
        <v>0</v>
      </c>
      <c r="Q4316" s="2">
        <f t="shared" si="809"/>
        <v>0</v>
      </c>
      <c r="R4316" s="2">
        <f t="shared" si="810"/>
        <v>0</v>
      </c>
      <c r="S4316" s="2">
        <f t="shared" si="811"/>
        <v>0</v>
      </c>
      <c r="T4316" s="2">
        <f t="shared" si="812"/>
        <v>0</v>
      </c>
      <c r="U4316" s="2">
        <f>IF(O4316="Reg", R4316 * Inputs!$B$7, 0)</f>
        <v>0</v>
      </c>
      <c r="V4316" s="2">
        <f>MAX(F4316 + P4316*Inputs!$B$15 - (Q4316/Inputs!$B$16) - U4316, 0)</f>
        <v>340</v>
      </c>
    </row>
    <row r="4317" spans="1:22" x14ac:dyDescent="0.3">
      <c r="A4317" s="1">
        <v>46202.791666666657</v>
      </c>
      <c r="B4317" s="2">
        <v>84.750487271950718</v>
      </c>
      <c r="C4317" s="2">
        <v>2.1199764455532182</v>
      </c>
      <c r="D4317" s="2">
        <f t="shared" si="804"/>
        <v>36.300568093735741</v>
      </c>
      <c r="E4317" s="2">
        <f t="shared" si="805"/>
        <v>60.21549009161803</v>
      </c>
      <c r="F4317" s="2">
        <f t="shared" si="813"/>
        <v>340</v>
      </c>
      <c r="G4317" s="2">
        <f t="shared" si="814"/>
        <v>0</v>
      </c>
      <c r="H4317" s="2">
        <f>MIN(Inputs!$B$2, (Inputs!$B$14 - F4317)/Inputs!$B$15)</f>
        <v>0</v>
      </c>
      <c r="I4317" s="2">
        <f>MAX(MIN(Inputs!$B$2, F4317*Inputs!$B$16, Inputs!$B$14*Inputs!$B$4 - G4317), 0)</f>
        <v>170</v>
      </c>
      <c r="J4317" s="2">
        <f>MAX(MIN(Inputs!$B$2, F4317*Inputs!$B$16, (Inputs!$B$14-F4317)/Inputs!$B$15)*Inputs!$B$9, 0)</f>
        <v>0</v>
      </c>
      <c r="K4317" s="2">
        <f>MAX(E4317*Inputs!$B$5 - B4317 - Inputs!$B$8, 0) * H4317</f>
        <v>0</v>
      </c>
      <c r="L4317" s="2">
        <f>IF(B4317 &gt;= D4317*Inputs!$B$10, MAX(B4317 - E4317/Inputs!$B$5 - Inputs!$B$8, 0) * I4317, 0)</f>
        <v>0</v>
      </c>
      <c r="M4317" s="2">
        <f t="shared" si="806"/>
        <v>0</v>
      </c>
      <c r="N4317" s="3" t="str">
        <f t="shared" si="807"/>
        <v>Idle</v>
      </c>
      <c r="O4317" s="3" t="str">
        <f t="shared" si="815"/>
        <v>Idle</v>
      </c>
      <c r="P4317" s="2">
        <f t="shared" si="808"/>
        <v>0</v>
      </c>
      <c r="Q4317" s="2">
        <f t="shared" si="809"/>
        <v>0</v>
      </c>
      <c r="R4317" s="2">
        <f t="shared" si="810"/>
        <v>0</v>
      </c>
      <c r="S4317" s="2">
        <f t="shared" si="811"/>
        <v>0</v>
      </c>
      <c r="T4317" s="2">
        <f t="shared" si="812"/>
        <v>0</v>
      </c>
      <c r="U4317" s="2">
        <f>IF(O4317="Reg", R4317 * Inputs!$B$7, 0)</f>
        <v>0</v>
      </c>
      <c r="V4317" s="2">
        <f>MAX(F4317 + P4317*Inputs!$B$15 - (Q4317/Inputs!$B$16) - U4317, 0)</f>
        <v>340</v>
      </c>
    </row>
    <row r="4318" spans="1:22" x14ac:dyDescent="0.3">
      <c r="A4318" s="1">
        <v>46202.833333333343</v>
      </c>
      <c r="B4318" s="2">
        <v>85.096822749662252</v>
      </c>
      <c r="C4318" s="2">
        <v>3.4191124464651459</v>
      </c>
      <c r="D4318" s="2">
        <f t="shared" si="804"/>
        <v>36.300568093735741</v>
      </c>
      <c r="E4318" s="2">
        <f t="shared" si="805"/>
        <v>46.834980639467858</v>
      </c>
      <c r="F4318" s="2">
        <f t="shared" si="813"/>
        <v>340</v>
      </c>
      <c r="G4318" s="2">
        <f t="shared" si="814"/>
        <v>0</v>
      </c>
      <c r="H4318" s="2">
        <f>MIN(Inputs!$B$2, (Inputs!$B$14 - F4318)/Inputs!$B$15)</f>
        <v>0</v>
      </c>
      <c r="I4318" s="2">
        <f>MAX(MIN(Inputs!$B$2, F4318*Inputs!$B$16, Inputs!$B$14*Inputs!$B$4 - G4318), 0)</f>
        <v>170</v>
      </c>
      <c r="J4318" s="2">
        <f>MAX(MIN(Inputs!$B$2, F4318*Inputs!$B$16, (Inputs!$B$14-F4318)/Inputs!$B$15)*Inputs!$B$9, 0)</f>
        <v>0</v>
      </c>
      <c r="K4318" s="2">
        <f>MAX(E4318*Inputs!$B$5 - B4318 - Inputs!$B$8, 0) * H4318</f>
        <v>0</v>
      </c>
      <c r="L4318" s="2">
        <f>IF(B4318 &gt;= D4318*Inputs!$B$10, MAX(B4318 - E4318/Inputs!$B$5 - Inputs!$B$8, 0) * I4318, 0)</f>
        <v>2018.793152999928</v>
      </c>
      <c r="M4318" s="2">
        <f t="shared" si="806"/>
        <v>0</v>
      </c>
      <c r="N4318" s="3" t="str">
        <f t="shared" si="807"/>
        <v>Discharge</v>
      </c>
      <c r="O4318" s="3" t="str">
        <f t="shared" si="815"/>
        <v>Discharge</v>
      </c>
      <c r="P4318" s="2">
        <f t="shared" si="808"/>
        <v>0</v>
      </c>
      <c r="Q4318" s="2">
        <f t="shared" si="809"/>
        <v>170</v>
      </c>
      <c r="R4318" s="2">
        <f t="shared" si="810"/>
        <v>0</v>
      </c>
      <c r="S4318" s="2">
        <f t="shared" si="811"/>
        <v>14466.459867442583</v>
      </c>
      <c r="T4318" s="2">
        <f t="shared" si="812"/>
        <v>0</v>
      </c>
      <c r="U4318" s="2">
        <f>IF(O4318="Reg", R4318 * Inputs!$B$7, 0)</f>
        <v>0</v>
      </c>
      <c r="V4318" s="2">
        <f>MAX(F4318 + P4318*Inputs!$B$15 - (Q4318/Inputs!$B$16) - U4318, 0)</f>
        <v>170</v>
      </c>
    </row>
    <row r="4319" spans="1:22" x14ac:dyDescent="0.3">
      <c r="A4319" s="1">
        <v>46202.875</v>
      </c>
      <c r="B4319" s="2">
        <v>69.759891573722854</v>
      </c>
      <c r="C4319" s="2">
        <v>9.7289571999862332</v>
      </c>
      <c r="D4319" s="2">
        <f t="shared" si="804"/>
        <v>36.300568093735741</v>
      </c>
      <c r="E4319" s="2">
        <f t="shared" si="805"/>
        <v>32.65217684785749</v>
      </c>
      <c r="F4319" s="2">
        <f t="shared" si="813"/>
        <v>170</v>
      </c>
      <c r="G4319" s="2">
        <f t="shared" si="814"/>
        <v>170</v>
      </c>
      <c r="H4319" s="2">
        <f>MIN(Inputs!$B$2, (Inputs!$B$14 - F4319)/Inputs!$B$15)</f>
        <v>170</v>
      </c>
      <c r="I4319" s="2">
        <f>MAX(MIN(Inputs!$B$2, F4319*Inputs!$B$16, Inputs!$B$14*Inputs!$B$4 - G4319), 0)</f>
        <v>170</v>
      </c>
      <c r="J4319" s="2">
        <f>MAX(MIN(Inputs!$B$2, F4319*Inputs!$B$16, (Inputs!$B$14-F4319)/Inputs!$B$15)*Inputs!$B$9, 0)</f>
        <v>136</v>
      </c>
      <c r="K4319" s="2">
        <f>MAX(E4319*Inputs!$B$5 - B4319 - Inputs!$B$8, 0) * H4319</f>
        <v>0</v>
      </c>
      <c r="L4319" s="2">
        <f>IF(B4319 &gt;= D4319*Inputs!$B$10, MAX(B4319 - E4319/Inputs!$B$5 - Inputs!$B$8, 0) * I4319, 0)</f>
        <v>2151.374676469507</v>
      </c>
      <c r="M4319" s="2">
        <f t="shared" si="806"/>
        <v>1323.1381791981278</v>
      </c>
      <c r="N4319" s="3" t="str">
        <f t="shared" si="807"/>
        <v>Discharge</v>
      </c>
      <c r="O4319" s="3" t="str">
        <f t="shared" si="815"/>
        <v>Discharge</v>
      </c>
      <c r="P4319" s="2">
        <f t="shared" si="808"/>
        <v>0</v>
      </c>
      <c r="Q4319" s="2">
        <f t="shared" si="809"/>
        <v>170</v>
      </c>
      <c r="R4319" s="2">
        <f t="shared" si="810"/>
        <v>0</v>
      </c>
      <c r="S4319" s="2">
        <f t="shared" si="811"/>
        <v>11859.181567532885</v>
      </c>
      <c r="T4319" s="2">
        <f t="shared" si="812"/>
        <v>0</v>
      </c>
      <c r="U4319" s="2">
        <f>IF(O4319="Reg", R4319 * Inputs!$B$7, 0)</f>
        <v>0</v>
      </c>
      <c r="V4319" s="2">
        <f>MAX(F4319 + P4319*Inputs!$B$15 - (Q4319/Inputs!$B$16) - U4319, 0)</f>
        <v>0</v>
      </c>
    </row>
    <row r="4320" spans="1:22" x14ac:dyDescent="0.3">
      <c r="A4320" s="1">
        <v>46202.916666666657</v>
      </c>
      <c r="B4320" s="2">
        <v>54.911834420577442</v>
      </c>
      <c r="C4320" s="2">
        <v>12.106407531871289</v>
      </c>
      <c r="D4320" s="2">
        <f t="shared" si="804"/>
        <v>36.300568093735741</v>
      </c>
      <c r="E4320" s="2">
        <f t="shared" si="805"/>
        <v>21.025528252237013</v>
      </c>
      <c r="F4320" s="2">
        <f t="shared" si="813"/>
        <v>0</v>
      </c>
      <c r="G4320" s="2">
        <f t="shared" si="814"/>
        <v>340</v>
      </c>
      <c r="H4320" s="2">
        <f>MIN(Inputs!$B$2, (Inputs!$B$14 - F4320)/Inputs!$B$15)</f>
        <v>170</v>
      </c>
      <c r="I4320" s="2">
        <f>MAX(MIN(Inputs!$B$2, F4320*Inputs!$B$16, Inputs!$B$14*Inputs!$B$4 - G4320), 0)</f>
        <v>0</v>
      </c>
      <c r="J4320" s="2">
        <f>MAX(MIN(Inputs!$B$2, F4320*Inputs!$B$16, (Inputs!$B$14-F4320)/Inputs!$B$15)*Inputs!$B$9, 0)</f>
        <v>0</v>
      </c>
      <c r="K4320" s="2">
        <f>MAX(E4320*Inputs!$B$5 - B4320 - Inputs!$B$8, 0) * H4320</f>
        <v>0</v>
      </c>
      <c r="L4320" s="2">
        <f>IF(B4320 &gt;= D4320*Inputs!$B$10, MAX(B4320 - E4320/Inputs!$B$5 - Inputs!$B$8, 0) * I4320, 0)</f>
        <v>0</v>
      </c>
      <c r="M4320" s="2">
        <f t="shared" si="806"/>
        <v>0</v>
      </c>
      <c r="N4320" s="3" t="str">
        <f t="shared" si="807"/>
        <v>Idle</v>
      </c>
      <c r="O4320" s="3" t="str">
        <f t="shared" si="815"/>
        <v>Idle</v>
      </c>
      <c r="P4320" s="2">
        <f t="shared" si="808"/>
        <v>0</v>
      </c>
      <c r="Q4320" s="2">
        <f t="shared" si="809"/>
        <v>0</v>
      </c>
      <c r="R4320" s="2">
        <f t="shared" si="810"/>
        <v>0</v>
      </c>
      <c r="S4320" s="2">
        <f t="shared" si="811"/>
        <v>0</v>
      </c>
      <c r="T4320" s="2">
        <f t="shared" si="812"/>
        <v>0</v>
      </c>
      <c r="U4320" s="2">
        <f>IF(O4320="Reg", R4320 * Inputs!$B$7, 0)</f>
        <v>0</v>
      </c>
      <c r="V4320" s="2">
        <f>MAX(F4320 + P4320*Inputs!$B$15 - (Q4320/Inputs!$B$16) - U4320, 0)</f>
        <v>0</v>
      </c>
    </row>
    <row r="4321" spans="1:22" x14ac:dyDescent="0.3">
      <c r="A4321" s="1">
        <v>46202.958333333343</v>
      </c>
      <c r="B4321" s="2">
        <v>41.780159293135952</v>
      </c>
      <c r="C4321" s="2">
        <v>14.63921989856413</v>
      </c>
      <c r="D4321" s="2">
        <f t="shared" si="804"/>
        <v>36.300568093735741</v>
      </c>
      <c r="E4321" s="2">
        <f t="shared" si="805"/>
        <v>11.873555848807435</v>
      </c>
      <c r="F4321" s="2">
        <f t="shared" si="813"/>
        <v>0</v>
      </c>
      <c r="G4321" s="2">
        <f t="shared" si="814"/>
        <v>340</v>
      </c>
      <c r="H4321" s="2">
        <f>MIN(Inputs!$B$2, (Inputs!$B$14 - F4321)/Inputs!$B$15)</f>
        <v>170</v>
      </c>
      <c r="I4321" s="2">
        <f>MAX(MIN(Inputs!$B$2, F4321*Inputs!$B$16, Inputs!$B$14*Inputs!$B$4 - G4321), 0)</f>
        <v>0</v>
      </c>
      <c r="J4321" s="2">
        <f>MAX(MIN(Inputs!$B$2, F4321*Inputs!$B$16, (Inputs!$B$14-F4321)/Inputs!$B$15)*Inputs!$B$9, 0)</f>
        <v>0</v>
      </c>
      <c r="K4321" s="2">
        <f>MAX(E4321*Inputs!$B$5 - B4321 - Inputs!$B$8, 0) * H4321</f>
        <v>0</v>
      </c>
      <c r="L4321" s="2">
        <f>IF(B4321 &gt;= D4321*Inputs!$B$10, MAX(B4321 - E4321/Inputs!$B$5 - Inputs!$B$8, 0) * I4321, 0)</f>
        <v>0</v>
      </c>
      <c r="M4321" s="2">
        <f t="shared" si="806"/>
        <v>0</v>
      </c>
      <c r="N4321" s="3" t="str">
        <f t="shared" si="807"/>
        <v>Idle</v>
      </c>
      <c r="O4321" s="3" t="str">
        <f t="shared" si="815"/>
        <v>Idle</v>
      </c>
      <c r="P4321" s="2">
        <f t="shared" si="808"/>
        <v>0</v>
      </c>
      <c r="Q4321" s="2">
        <f t="shared" si="809"/>
        <v>0</v>
      </c>
      <c r="R4321" s="2">
        <f t="shared" si="810"/>
        <v>0</v>
      </c>
      <c r="S4321" s="2">
        <f t="shared" si="811"/>
        <v>0</v>
      </c>
      <c r="T4321" s="2">
        <f t="shared" si="812"/>
        <v>0</v>
      </c>
      <c r="U4321" s="2">
        <f>IF(O4321="Reg", R4321 * Inputs!$B$7, 0)</f>
        <v>0</v>
      </c>
      <c r="V4321" s="2">
        <f>MAX(F4321 + P4321*Inputs!$B$15 - (Q4321/Inputs!$B$16) - U4321, 0)</f>
        <v>0</v>
      </c>
    </row>
    <row r="4322" spans="1:22" x14ac:dyDescent="0.3">
      <c r="A4322" s="1">
        <v>46203</v>
      </c>
      <c r="B4322" s="2">
        <v>24.99374524065896</v>
      </c>
      <c r="C4322" s="2">
        <v>18.338843887820861</v>
      </c>
      <c r="D4322" s="2">
        <f t="shared" si="804"/>
        <v>49.801662753624818</v>
      </c>
      <c r="E4322" s="2">
        <f t="shared" si="805"/>
        <v>4.9101959666181116</v>
      </c>
      <c r="F4322" s="2">
        <f t="shared" si="813"/>
        <v>0</v>
      </c>
      <c r="G4322" s="2">
        <f t="shared" si="814"/>
        <v>0</v>
      </c>
      <c r="H4322" s="2">
        <f>MIN(Inputs!$B$2, (Inputs!$B$14 - F4322)/Inputs!$B$15)</f>
        <v>170</v>
      </c>
      <c r="I4322" s="2">
        <f>MAX(MIN(Inputs!$B$2, F4322*Inputs!$B$16, Inputs!$B$14*Inputs!$B$4 - G4322), 0)</f>
        <v>0</v>
      </c>
      <c r="J4322" s="2">
        <f>MAX(MIN(Inputs!$B$2, F4322*Inputs!$B$16, (Inputs!$B$14-F4322)/Inputs!$B$15)*Inputs!$B$9, 0)</f>
        <v>0</v>
      </c>
      <c r="K4322" s="2">
        <f>MAX(E4322*Inputs!$B$5 - B4322 - Inputs!$B$8, 0) * H4322</f>
        <v>0</v>
      </c>
      <c r="L4322" s="2">
        <f>IF(B4322 &gt;= D4322*Inputs!$B$10, MAX(B4322 - E4322/Inputs!$B$5 - Inputs!$B$8, 0) * I4322, 0)</f>
        <v>0</v>
      </c>
      <c r="M4322" s="2">
        <f t="shared" si="806"/>
        <v>0</v>
      </c>
      <c r="N4322" s="3" t="str">
        <f t="shared" si="807"/>
        <v>Idle</v>
      </c>
      <c r="O4322" s="3" t="str">
        <f t="shared" si="815"/>
        <v>Idle</v>
      </c>
      <c r="P4322" s="2">
        <f t="shared" si="808"/>
        <v>0</v>
      </c>
      <c r="Q4322" s="2">
        <f t="shared" si="809"/>
        <v>0</v>
      </c>
      <c r="R4322" s="2">
        <f t="shared" si="810"/>
        <v>0</v>
      </c>
      <c r="S4322" s="2">
        <f t="shared" si="811"/>
        <v>0</v>
      </c>
      <c r="T4322" s="2">
        <f t="shared" si="812"/>
        <v>0</v>
      </c>
      <c r="U4322" s="2">
        <f>IF(O4322="Reg", R4322 * Inputs!$B$7, 0)</f>
        <v>0</v>
      </c>
      <c r="V4322" s="2">
        <f>MAX(F4322 + P4322*Inputs!$B$15 - (Q4322/Inputs!$B$16) - U4322, 0)</f>
        <v>0</v>
      </c>
    </row>
    <row r="4323" spans="1:22" x14ac:dyDescent="0.3">
      <c r="A4323" s="1">
        <v>46203.041666666657</v>
      </c>
      <c r="B4323" s="2">
        <v>4.4674305590497081</v>
      </c>
      <c r="C4323" s="2">
        <v>9.0602391008423311</v>
      </c>
      <c r="D4323" s="2">
        <f t="shared" si="804"/>
        <v>49.801662753624818</v>
      </c>
      <c r="E4323" s="2">
        <f t="shared" si="805"/>
        <v>0.74457175984161805</v>
      </c>
      <c r="F4323" s="2">
        <f t="shared" si="813"/>
        <v>0</v>
      </c>
      <c r="G4323" s="2">
        <f t="shared" si="814"/>
        <v>0</v>
      </c>
      <c r="H4323" s="2">
        <f>MIN(Inputs!$B$2, (Inputs!$B$14 - F4323)/Inputs!$B$15)</f>
        <v>170</v>
      </c>
      <c r="I4323" s="2">
        <f>MAX(MIN(Inputs!$B$2, F4323*Inputs!$B$16, Inputs!$B$14*Inputs!$B$4 - G4323), 0)</f>
        <v>0</v>
      </c>
      <c r="J4323" s="2">
        <f>MAX(MIN(Inputs!$B$2, F4323*Inputs!$B$16, (Inputs!$B$14-F4323)/Inputs!$B$15)*Inputs!$B$9, 0)</f>
        <v>0</v>
      </c>
      <c r="K4323" s="2">
        <f>MAX(E4323*Inputs!$B$5 - B4323 - Inputs!$B$8, 0) * H4323</f>
        <v>0</v>
      </c>
      <c r="L4323" s="2">
        <f>IF(B4323 &gt;= D4323*Inputs!$B$10, MAX(B4323 - E4323/Inputs!$B$5 - Inputs!$B$8, 0) * I4323, 0)</f>
        <v>0</v>
      </c>
      <c r="M4323" s="2">
        <f t="shared" si="806"/>
        <v>0</v>
      </c>
      <c r="N4323" s="3" t="str">
        <f t="shared" si="807"/>
        <v>Idle</v>
      </c>
      <c r="O4323" s="3" t="str">
        <f t="shared" si="815"/>
        <v>Idle</v>
      </c>
      <c r="P4323" s="2">
        <f t="shared" si="808"/>
        <v>0</v>
      </c>
      <c r="Q4323" s="2">
        <f t="shared" si="809"/>
        <v>0</v>
      </c>
      <c r="R4323" s="2">
        <f t="shared" si="810"/>
        <v>0</v>
      </c>
      <c r="S4323" s="2">
        <f t="shared" si="811"/>
        <v>0</v>
      </c>
      <c r="T4323" s="2">
        <f t="shared" si="812"/>
        <v>0</v>
      </c>
      <c r="U4323" s="2">
        <f>IF(O4323="Reg", R4323 * Inputs!$B$7, 0)</f>
        <v>0</v>
      </c>
      <c r="V4323" s="2">
        <f>MAX(F4323 + P4323*Inputs!$B$15 - (Q4323/Inputs!$B$16) - U4323, 0)</f>
        <v>0</v>
      </c>
    </row>
    <row r="4324" spans="1:22" x14ac:dyDescent="0.3">
      <c r="A4324" s="1">
        <v>46203.083333333343</v>
      </c>
      <c r="B4324" s="2">
        <v>0</v>
      </c>
      <c r="C4324" s="2">
        <v>4.2314519120595522</v>
      </c>
      <c r="D4324" s="2">
        <f t="shared" si="804"/>
        <v>49.801662753624818</v>
      </c>
      <c r="E4324" s="2">
        <f t="shared" si="805"/>
        <v>0</v>
      </c>
      <c r="F4324" s="2">
        <f t="shared" si="813"/>
        <v>0</v>
      </c>
      <c r="G4324" s="2">
        <f t="shared" si="814"/>
        <v>0</v>
      </c>
      <c r="H4324" s="2">
        <f>MIN(Inputs!$B$2, (Inputs!$B$14 - F4324)/Inputs!$B$15)</f>
        <v>170</v>
      </c>
      <c r="I4324" s="2">
        <f>MAX(MIN(Inputs!$B$2, F4324*Inputs!$B$16, Inputs!$B$14*Inputs!$B$4 - G4324), 0)</f>
        <v>0</v>
      </c>
      <c r="J4324" s="2">
        <f>MAX(MIN(Inputs!$B$2, F4324*Inputs!$B$16, (Inputs!$B$14-F4324)/Inputs!$B$15)*Inputs!$B$9, 0)</f>
        <v>0</v>
      </c>
      <c r="K4324" s="2">
        <f>MAX(E4324*Inputs!$B$5 - B4324 - Inputs!$B$8, 0) * H4324</f>
        <v>0</v>
      </c>
      <c r="L4324" s="2">
        <f>IF(B4324 &gt;= D4324*Inputs!$B$10, MAX(B4324 - E4324/Inputs!$B$5 - Inputs!$B$8, 0) * I4324, 0)</f>
        <v>0</v>
      </c>
      <c r="M4324" s="2">
        <f t="shared" si="806"/>
        <v>0</v>
      </c>
      <c r="N4324" s="3" t="str">
        <f t="shared" si="807"/>
        <v>Idle</v>
      </c>
      <c r="O4324" s="3" t="str">
        <f t="shared" si="815"/>
        <v>Idle</v>
      </c>
      <c r="P4324" s="2">
        <f t="shared" si="808"/>
        <v>0</v>
      </c>
      <c r="Q4324" s="2">
        <f t="shared" si="809"/>
        <v>0</v>
      </c>
      <c r="R4324" s="2">
        <f t="shared" si="810"/>
        <v>0</v>
      </c>
      <c r="S4324" s="2">
        <f t="shared" si="811"/>
        <v>0</v>
      </c>
      <c r="T4324" s="2">
        <f t="shared" si="812"/>
        <v>0</v>
      </c>
      <c r="U4324" s="2">
        <f>IF(O4324="Reg", R4324 * Inputs!$B$7, 0)</f>
        <v>0</v>
      </c>
      <c r="V4324" s="2">
        <f>MAX(F4324 + P4324*Inputs!$B$15 - (Q4324/Inputs!$B$16) - U4324, 0)</f>
        <v>0</v>
      </c>
    </row>
    <row r="4325" spans="1:22" x14ac:dyDescent="0.3">
      <c r="A4325" s="1">
        <v>46203.125</v>
      </c>
      <c r="B4325" s="2">
        <v>0</v>
      </c>
      <c r="C4325" s="2">
        <v>13.016435168194439</v>
      </c>
      <c r="D4325" s="2">
        <f t="shared" si="804"/>
        <v>49.801662753624818</v>
      </c>
      <c r="E4325" s="2">
        <f t="shared" si="805"/>
        <v>0</v>
      </c>
      <c r="F4325" s="2">
        <f t="shared" si="813"/>
        <v>0</v>
      </c>
      <c r="G4325" s="2">
        <f t="shared" si="814"/>
        <v>0</v>
      </c>
      <c r="H4325" s="2">
        <f>MIN(Inputs!$B$2, (Inputs!$B$14 - F4325)/Inputs!$B$15)</f>
        <v>170</v>
      </c>
      <c r="I4325" s="2">
        <f>MAX(MIN(Inputs!$B$2, F4325*Inputs!$B$16, Inputs!$B$14*Inputs!$B$4 - G4325), 0)</f>
        <v>0</v>
      </c>
      <c r="J4325" s="2">
        <f>MAX(MIN(Inputs!$B$2, F4325*Inputs!$B$16, (Inputs!$B$14-F4325)/Inputs!$B$15)*Inputs!$B$9, 0)</f>
        <v>0</v>
      </c>
      <c r="K4325" s="2">
        <f>MAX(E4325*Inputs!$B$5 - B4325 - Inputs!$B$8, 0) * H4325</f>
        <v>0</v>
      </c>
      <c r="L4325" s="2">
        <f>IF(B4325 &gt;= D4325*Inputs!$B$10, MAX(B4325 - E4325/Inputs!$B$5 - Inputs!$B$8, 0) * I4325, 0)</f>
        <v>0</v>
      </c>
      <c r="M4325" s="2">
        <f t="shared" si="806"/>
        <v>0</v>
      </c>
      <c r="N4325" s="3" t="str">
        <f t="shared" si="807"/>
        <v>Idle</v>
      </c>
      <c r="O4325" s="3" t="str">
        <f t="shared" si="815"/>
        <v>Idle</v>
      </c>
      <c r="P4325" s="2">
        <f t="shared" si="808"/>
        <v>0</v>
      </c>
      <c r="Q4325" s="2">
        <f t="shared" si="809"/>
        <v>0</v>
      </c>
      <c r="R4325" s="2">
        <f t="shared" si="810"/>
        <v>0</v>
      </c>
      <c r="S4325" s="2">
        <f t="shared" si="811"/>
        <v>0</v>
      </c>
      <c r="T4325" s="2">
        <f t="shared" si="812"/>
        <v>0</v>
      </c>
      <c r="U4325" s="2">
        <f>IF(O4325="Reg", R4325 * Inputs!$B$7, 0)</f>
        <v>0</v>
      </c>
      <c r="V4325" s="2">
        <f>MAX(F4325 + P4325*Inputs!$B$15 - (Q4325/Inputs!$B$16) - U4325, 0)</f>
        <v>0</v>
      </c>
    </row>
    <row r="4326" spans="1:22" x14ac:dyDescent="0.3">
      <c r="A4326" s="1">
        <v>46203.166666666657</v>
      </c>
      <c r="B4326" s="2">
        <v>0</v>
      </c>
      <c r="C4326" s="2">
        <v>7.9840187331212142</v>
      </c>
      <c r="D4326" s="2">
        <f t="shared" si="804"/>
        <v>49.801662753624818</v>
      </c>
      <c r="E4326" s="2">
        <f t="shared" si="805"/>
        <v>0</v>
      </c>
      <c r="F4326" s="2">
        <f t="shared" si="813"/>
        <v>0</v>
      </c>
      <c r="G4326" s="2">
        <f t="shared" si="814"/>
        <v>0</v>
      </c>
      <c r="H4326" s="2">
        <f>MIN(Inputs!$B$2, (Inputs!$B$14 - F4326)/Inputs!$B$15)</f>
        <v>170</v>
      </c>
      <c r="I4326" s="2">
        <f>MAX(MIN(Inputs!$B$2, F4326*Inputs!$B$16, Inputs!$B$14*Inputs!$B$4 - G4326), 0)</f>
        <v>0</v>
      </c>
      <c r="J4326" s="2">
        <f>MAX(MIN(Inputs!$B$2, F4326*Inputs!$B$16, (Inputs!$B$14-F4326)/Inputs!$B$15)*Inputs!$B$9, 0)</f>
        <v>0</v>
      </c>
      <c r="K4326" s="2">
        <f>MAX(E4326*Inputs!$B$5 - B4326 - Inputs!$B$8, 0) * H4326</f>
        <v>0</v>
      </c>
      <c r="L4326" s="2">
        <f>IF(B4326 &gt;= D4326*Inputs!$B$10, MAX(B4326 - E4326/Inputs!$B$5 - Inputs!$B$8, 0) * I4326, 0)</f>
        <v>0</v>
      </c>
      <c r="M4326" s="2">
        <f t="shared" si="806"/>
        <v>0</v>
      </c>
      <c r="N4326" s="3" t="str">
        <f t="shared" si="807"/>
        <v>Idle</v>
      </c>
      <c r="O4326" s="3" t="str">
        <f t="shared" si="815"/>
        <v>Idle</v>
      </c>
      <c r="P4326" s="2">
        <f t="shared" si="808"/>
        <v>0</v>
      </c>
      <c r="Q4326" s="2">
        <f t="shared" si="809"/>
        <v>0</v>
      </c>
      <c r="R4326" s="2">
        <f t="shared" si="810"/>
        <v>0</v>
      </c>
      <c r="S4326" s="2">
        <f t="shared" si="811"/>
        <v>0</v>
      </c>
      <c r="T4326" s="2">
        <f t="shared" si="812"/>
        <v>0</v>
      </c>
      <c r="U4326" s="2">
        <f>IF(O4326="Reg", R4326 * Inputs!$B$7, 0)</f>
        <v>0</v>
      </c>
      <c r="V4326" s="2">
        <f>MAX(F4326 + P4326*Inputs!$B$15 - (Q4326/Inputs!$B$16) - U4326, 0)</f>
        <v>0</v>
      </c>
    </row>
    <row r="4327" spans="1:22" x14ac:dyDescent="0.3">
      <c r="A4327" s="1">
        <v>46203.208333333343</v>
      </c>
      <c r="B4327" s="2">
        <v>0</v>
      </c>
      <c r="C4327" s="2">
        <v>8.3602379185065328</v>
      </c>
      <c r="D4327" s="2">
        <f t="shared" si="804"/>
        <v>49.801662753624818</v>
      </c>
      <c r="E4327" s="2">
        <f t="shared" si="805"/>
        <v>29.998557968728985</v>
      </c>
      <c r="F4327" s="2">
        <f t="shared" si="813"/>
        <v>0</v>
      </c>
      <c r="G4327" s="2">
        <f t="shared" si="814"/>
        <v>0</v>
      </c>
      <c r="H4327" s="2">
        <f>MIN(Inputs!$B$2, (Inputs!$B$14 - F4327)/Inputs!$B$15)</f>
        <v>170</v>
      </c>
      <c r="I4327" s="2">
        <f>MAX(MIN(Inputs!$B$2, F4327*Inputs!$B$16, Inputs!$B$14*Inputs!$B$4 - G4327), 0)</f>
        <v>0</v>
      </c>
      <c r="J4327" s="2">
        <f>MAX(MIN(Inputs!$B$2, F4327*Inputs!$B$16, (Inputs!$B$14-F4327)/Inputs!$B$15)*Inputs!$B$9, 0)</f>
        <v>0</v>
      </c>
      <c r="K4327" s="2">
        <f>MAX(E4327*Inputs!$B$5 - B4327 - Inputs!$B$8, 0) * H4327</f>
        <v>1087.7842721218558</v>
      </c>
      <c r="L4327" s="2">
        <f>IF(B4327 &gt;= D4327*Inputs!$B$10, MAX(B4327 - E4327/Inputs!$B$5 - Inputs!$B$8, 0) * I4327, 0)</f>
        <v>0</v>
      </c>
      <c r="M4327" s="2">
        <f t="shared" si="806"/>
        <v>0</v>
      </c>
      <c r="N4327" s="3" t="str">
        <f t="shared" si="807"/>
        <v>Charge</v>
      </c>
      <c r="O4327" s="3" t="str">
        <f t="shared" si="815"/>
        <v>Charge</v>
      </c>
      <c r="P4327" s="2">
        <f t="shared" si="808"/>
        <v>170</v>
      </c>
      <c r="Q4327" s="2">
        <f t="shared" si="809"/>
        <v>0</v>
      </c>
      <c r="R4327" s="2">
        <f t="shared" si="810"/>
        <v>0</v>
      </c>
      <c r="S4327" s="2">
        <f t="shared" si="811"/>
        <v>0</v>
      </c>
      <c r="T4327" s="2">
        <f t="shared" si="812"/>
        <v>0</v>
      </c>
      <c r="U4327" s="2">
        <f>IF(O4327="Reg", R4327 * Inputs!$B$7, 0)</f>
        <v>0</v>
      </c>
      <c r="V4327" s="2">
        <f>MAX(F4327 + P4327*Inputs!$B$15 - (Q4327/Inputs!$B$16) - U4327, 0)</f>
        <v>170</v>
      </c>
    </row>
    <row r="4328" spans="1:22" x14ac:dyDescent="0.3">
      <c r="A4328" s="1">
        <v>46203.25</v>
      </c>
      <c r="B4328" s="2">
        <v>0</v>
      </c>
      <c r="C4328" s="2">
        <v>3.3089068206032279</v>
      </c>
      <c r="D4328" s="2">
        <f t="shared" si="804"/>
        <v>49.801662753624818</v>
      </c>
      <c r="E4328" s="2">
        <f t="shared" si="805"/>
        <v>33.137092655116227</v>
      </c>
      <c r="F4328" s="2">
        <f t="shared" si="813"/>
        <v>170</v>
      </c>
      <c r="G4328" s="2">
        <f t="shared" si="814"/>
        <v>0</v>
      </c>
      <c r="H4328" s="2">
        <f>MIN(Inputs!$B$2, (Inputs!$B$14 - F4328)/Inputs!$B$15)</f>
        <v>170</v>
      </c>
      <c r="I4328" s="2">
        <f>MAX(MIN(Inputs!$B$2, F4328*Inputs!$B$16, Inputs!$B$14*Inputs!$B$4 - G4328), 0)</f>
        <v>170</v>
      </c>
      <c r="J4328" s="2">
        <f>MAX(MIN(Inputs!$B$2, F4328*Inputs!$B$16, (Inputs!$B$14-F4328)/Inputs!$B$15)*Inputs!$B$9, 0)</f>
        <v>136</v>
      </c>
      <c r="K4328" s="2">
        <f>MAX(E4328*Inputs!$B$5 - B4328 - Inputs!$B$8, 0) * H4328</f>
        <v>1557.3090612053875</v>
      </c>
      <c r="L4328" s="2">
        <f>IF(B4328 &gt;= D4328*Inputs!$B$10, MAX(B4328 - E4328/Inputs!$B$5 - Inputs!$B$8, 0) * I4328, 0)</f>
        <v>0</v>
      </c>
      <c r="M4328" s="2">
        <f t="shared" si="806"/>
        <v>450.01132760203899</v>
      </c>
      <c r="N4328" s="3" t="str">
        <f t="shared" si="807"/>
        <v>Charge</v>
      </c>
      <c r="O4328" s="3" t="str">
        <f t="shared" si="815"/>
        <v>Charge</v>
      </c>
      <c r="P4328" s="2">
        <f t="shared" si="808"/>
        <v>170</v>
      </c>
      <c r="Q4328" s="2">
        <f t="shared" si="809"/>
        <v>0</v>
      </c>
      <c r="R4328" s="2">
        <f t="shared" si="810"/>
        <v>0</v>
      </c>
      <c r="S4328" s="2">
        <f t="shared" si="811"/>
        <v>0</v>
      </c>
      <c r="T4328" s="2">
        <f t="shared" si="812"/>
        <v>0</v>
      </c>
      <c r="U4328" s="2">
        <f>IF(O4328="Reg", R4328 * Inputs!$B$7, 0)</f>
        <v>0</v>
      </c>
      <c r="V4328" s="2">
        <f>MAX(F4328 + P4328*Inputs!$B$15 - (Q4328/Inputs!$B$16) - U4328, 0)</f>
        <v>340</v>
      </c>
    </row>
    <row r="4329" spans="1:22" x14ac:dyDescent="0.3">
      <c r="A4329" s="1">
        <v>46203.291666666657</v>
      </c>
      <c r="B4329" s="2">
        <v>0</v>
      </c>
      <c r="C4329" s="2">
        <v>5.812994091324013</v>
      </c>
      <c r="D4329" s="2">
        <f t="shared" si="804"/>
        <v>49.801662753624818</v>
      </c>
      <c r="E4329" s="2">
        <f t="shared" si="805"/>
        <v>38.006642572467364</v>
      </c>
      <c r="F4329" s="2">
        <f t="shared" si="813"/>
        <v>340</v>
      </c>
      <c r="G4329" s="2">
        <f t="shared" si="814"/>
        <v>0</v>
      </c>
      <c r="H4329" s="2">
        <f>MIN(Inputs!$B$2, (Inputs!$B$14 - F4329)/Inputs!$B$15)</f>
        <v>0</v>
      </c>
      <c r="I4329" s="2">
        <f>MAX(MIN(Inputs!$B$2, F4329*Inputs!$B$16, Inputs!$B$14*Inputs!$B$4 - G4329), 0)</f>
        <v>170</v>
      </c>
      <c r="J4329" s="2">
        <f>MAX(MIN(Inputs!$B$2, F4329*Inputs!$B$16, (Inputs!$B$14-F4329)/Inputs!$B$15)*Inputs!$B$9, 0)</f>
        <v>0</v>
      </c>
      <c r="K4329" s="2">
        <f>MAX(E4329*Inputs!$B$5 - B4329 - Inputs!$B$8, 0) * H4329</f>
        <v>0</v>
      </c>
      <c r="L4329" s="2">
        <f>IF(B4329 &gt;= D4329*Inputs!$B$10, MAX(B4329 - E4329/Inputs!$B$5 - Inputs!$B$8, 0) * I4329, 0)</f>
        <v>0</v>
      </c>
      <c r="M4329" s="2">
        <f t="shared" si="806"/>
        <v>0</v>
      </c>
      <c r="N4329" s="3" t="str">
        <f t="shared" si="807"/>
        <v>Idle</v>
      </c>
      <c r="O4329" s="3" t="str">
        <f t="shared" si="815"/>
        <v>Idle</v>
      </c>
      <c r="P4329" s="2">
        <f t="shared" si="808"/>
        <v>0</v>
      </c>
      <c r="Q4329" s="2">
        <f t="shared" si="809"/>
        <v>0</v>
      </c>
      <c r="R4329" s="2">
        <f t="shared" si="810"/>
        <v>0</v>
      </c>
      <c r="S4329" s="2">
        <f t="shared" si="811"/>
        <v>0</v>
      </c>
      <c r="T4329" s="2">
        <f t="shared" si="812"/>
        <v>0</v>
      </c>
      <c r="U4329" s="2">
        <f>IF(O4329="Reg", R4329 * Inputs!$B$7, 0)</f>
        <v>0</v>
      </c>
      <c r="V4329" s="2">
        <f>MAX(F4329 + P4329*Inputs!$B$15 - (Q4329/Inputs!$B$16) - U4329, 0)</f>
        <v>340</v>
      </c>
    </row>
    <row r="4330" spans="1:22" x14ac:dyDescent="0.3">
      <c r="A4330" s="1">
        <v>46203.333333333343</v>
      </c>
      <c r="B4330" s="2">
        <v>0</v>
      </c>
      <c r="C4330" s="2">
        <v>2.8203894186146941</v>
      </c>
      <c r="D4330" s="2">
        <f t="shared" si="804"/>
        <v>49.801662753624818</v>
      </c>
      <c r="E4330" s="2">
        <f t="shared" si="805"/>
        <v>44.544527505088695</v>
      </c>
      <c r="F4330" s="2">
        <f t="shared" si="813"/>
        <v>340</v>
      </c>
      <c r="G4330" s="2">
        <f t="shared" si="814"/>
        <v>0</v>
      </c>
      <c r="H4330" s="2">
        <f>MIN(Inputs!$B$2, (Inputs!$B$14 - F4330)/Inputs!$B$15)</f>
        <v>0</v>
      </c>
      <c r="I4330" s="2">
        <f>MAX(MIN(Inputs!$B$2, F4330*Inputs!$B$16, Inputs!$B$14*Inputs!$B$4 - G4330), 0)</f>
        <v>170</v>
      </c>
      <c r="J4330" s="2">
        <f>MAX(MIN(Inputs!$B$2, F4330*Inputs!$B$16, (Inputs!$B$14-F4330)/Inputs!$B$15)*Inputs!$B$9, 0)</f>
        <v>0</v>
      </c>
      <c r="K4330" s="2">
        <f>MAX(E4330*Inputs!$B$5 - B4330 - Inputs!$B$8, 0) * H4330</f>
        <v>0</v>
      </c>
      <c r="L4330" s="2">
        <f>IF(B4330 &gt;= D4330*Inputs!$B$10, MAX(B4330 - E4330/Inputs!$B$5 - Inputs!$B$8, 0) * I4330, 0)</f>
        <v>0</v>
      </c>
      <c r="M4330" s="2">
        <f t="shared" si="806"/>
        <v>0</v>
      </c>
      <c r="N4330" s="3" t="str">
        <f t="shared" si="807"/>
        <v>Idle</v>
      </c>
      <c r="O4330" s="3" t="str">
        <f t="shared" si="815"/>
        <v>Idle</v>
      </c>
      <c r="P4330" s="2">
        <f t="shared" si="808"/>
        <v>0</v>
      </c>
      <c r="Q4330" s="2">
        <f t="shared" si="809"/>
        <v>0</v>
      </c>
      <c r="R4330" s="2">
        <f t="shared" si="810"/>
        <v>0</v>
      </c>
      <c r="S4330" s="2">
        <f t="shared" si="811"/>
        <v>0</v>
      </c>
      <c r="T4330" s="2">
        <f t="shared" si="812"/>
        <v>0</v>
      </c>
      <c r="U4330" s="2">
        <f>IF(O4330="Reg", R4330 * Inputs!$B$7, 0)</f>
        <v>0</v>
      </c>
      <c r="V4330" s="2">
        <f>MAX(F4330 + P4330*Inputs!$B$15 - (Q4330/Inputs!$B$16) - U4330, 0)</f>
        <v>340</v>
      </c>
    </row>
    <row r="4331" spans="1:22" x14ac:dyDescent="0.3">
      <c r="A4331" s="1">
        <v>46203.375</v>
      </c>
      <c r="B4331" s="2">
        <v>0</v>
      </c>
      <c r="C4331" s="2">
        <v>17.993089330166178</v>
      </c>
      <c r="D4331" s="2">
        <f t="shared" si="804"/>
        <v>49.801662753624818</v>
      </c>
      <c r="E4331" s="2">
        <f t="shared" si="805"/>
        <v>55.263769159170884</v>
      </c>
      <c r="F4331" s="2">
        <f t="shared" si="813"/>
        <v>340</v>
      </c>
      <c r="G4331" s="2">
        <f t="shared" si="814"/>
        <v>0</v>
      </c>
      <c r="H4331" s="2">
        <f>MIN(Inputs!$B$2, (Inputs!$B$14 - F4331)/Inputs!$B$15)</f>
        <v>0</v>
      </c>
      <c r="I4331" s="2">
        <f>MAX(MIN(Inputs!$B$2, F4331*Inputs!$B$16, Inputs!$B$14*Inputs!$B$4 - G4331), 0)</f>
        <v>170</v>
      </c>
      <c r="J4331" s="2">
        <f>MAX(MIN(Inputs!$B$2, F4331*Inputs!$B$16, (Inputs!$B$14-F4331)/Inputs!$B$15)*Inputs!$B$9, 0)</f>
        <v>0</v>
      </c>
      <c r="K4331" s="2">
        <f>MAX(E4331*Inputs!$B$5 - B4331 - Inputs!$B$8, 0) * H4331</f>
        <v>0</v>
      </c>
      <c r="L4331" s="2">
        <f>IF(B4331 &gt;= D4331*Inputs!$B$10, MAX(B4331 - E4331/Inputs!$B$5 - Inputs!$B$8, 0) * I4331, 0)</f>
        <v>0</v>
      </c>
      <c r="M4331" s="2">
        <f t="shared" si="806"/>
        <v>0</v>
      </c>
      <c r="N4331" s="3" t="str">
        <f t="shared" si="807"/>
        <v>Idle</v>
      </c>
      <c r="O4331" s="3" t="str">
        <f t="shared" si="815"/>
        <v>Idle</v>
      </c>
      <c r="P4331" s="2">
        <f t="shared" si="808"/>
        <v>0</v>
      </c>
      <c r="Q4331" s="2">
        <f t="shared" si="809"/>
        <v>0</v>
      </c>
      <c r="R4331" s="2">
        <f t="shared" si="810"/>
        <v>0</v>
      </c>
      <c r="S4331" s="2">
        <f t="shared" si="811"/>
        <v>0</v>
      </c>
      <c r="T4331" s="2">
        <f t="shared" si="812"/>
        <v>0</v>
      </c>
      <c r="U4331" s="2">
        <f>IF(O4331="Reg", R4331 * Inputs!$B$7, 0)</f>
        <v>0</v>
      </c>
      <c r="V4331" s="2">
        <f>MAX(F4331 + P4331*Inputs!$B$15 - (Q4331/Inputs!$B$16) - U4331, 0)</f>
        <v>340</v>
      </c>
    </row>
    <row r="4332" spans="1:22" x14ac:dyDescent="0.3">
      <c r="A4332" s="1">
        <v>46203.416666666657</v>
      </c>
      <c r="B4332" s="2">
        <v>179.9913478123739</v>
      </c>
      <c r="C4332" s="2">
        <v>3.9633267108824182</v>
      </c>
      <c r="D4332" s="2">
        <f t="shared" si="804"/>
        <v>49.801662753624818</v>
      </c>
      <c r="E4332" s="2">
        <f t="shared" si="805"/>
        <v>66.482686698875497</v>
      </c>
      <c r="F4332" s="2">
        <f t="shared" si="813"/>
        <v>340</v>
      </c>
      <c r="G4332" s="2">
        <f t="shared" si="814"/>
        <v>0</v>
      </c>
      <c r="H4332" s="2">
        <f>MIN(Inputs!$B$2, (Inputs!$B$14 - F4332)/Inputs!$B$15)</f>
        <v>0</v>
      </c>
      <c r="I4332" s="2">
        <f>MAX(MIN(Inputs!$B$2, F4332*Inputs!$B$16, Inputs!$B$14*Inputs!$B$4 - G4332), 0)</f>
        <v>170</v>
      </c>
      <c r="J4332" s="2">
        <f>MAX(MIN(Inputs!$B$2, F4332*Inputs!$B$16, (Inputs!$B$14-F4332)/Inputs!$B$15)*Inputs!$B$9, 0)</f>
        <v>0</v>
      </c>
      <c r="K4332" s="2">
        <f>MAX(E4332*Inputs!$B$5 - B4332 - Inputs!$B$8, 0) * H4332</f>
        <v>0</v>
      </c>
      <c r="L4332" s="2">
        <f>IF(B4332 &gt;= D4332*Inputs!$B$10, MAX(B4332 - E4332/Inputs!$B$5 - Inputs!$B$8, 0) * I4332, 0)</f>
        <v>14355.282834002615</v>
      </c>
      <c r="M4332" s="2">
        <f t="shared" si="806"/>
        <v>0</v>
      </c>
      <c r="N4332" s="3" t="str">
        <f t="shared" si="807"/>
        <v>Discharge</v>
      </c>
      <c r="O4332" s="3" t="str">
        <f t="shared" si="815"/>
        <v>Discharge</v>
      </c>
      <c r="P4332" s="2">
        <f t="shared" si="808"/>
        <v>0</v>
      </c>
      <c r="Q4332" s="2">
        <f t="shared" si="809"/>
        <v>170</v>
      </c>
      <c r="R4332" s="2">
        <f t="shared" si="810"/>
        <v>0</v>
      </c>
      <c r="S4332" s="2">
        <f t="shared" si="811"/>
        <v>30598.529128103564</v>
      </c>
      <c r="T4332" s="2">
        <f t="shared" si="812"/>
        <v>0</v>
      </c>
      <c r="U4332" s="2">
        <f>IF(O4332="Reg", R4332 * Inputs!$B$7, 0)</f>
        <v>0</v>
      </c>
      <c r="V4332" s="2">
        <f>MAX(F4332 + P4332*Inputs!$B$15 - (Q4332/Inputs!$B$16) - U4332, 0)</f>
        <v>170</v>
      </c>
    </row>
    <row r="4333" spans="1:22" x14ac:dyDescent="0.3">
      <c r="A4333" s="1">
        <v>46203.458333333343</v>
      </c>
      <c r="B4333" s="2">
        <v>18.83120811832346</v>
      </c>
      <c r="C4333" s="2">
        <v>19.53560082236293</v>
      </c>
      <c r="D4333" s="2">
        <f t="shared" si="804"/>
        <v>49.801662753624818</v>
      </c>
      <c r="E4333" s="2">
        <f t="shared" si="805"/>
        <v>49.701122757907704</v>
      </c>
      <c r="F4333" s="2">
        <f t="shared" si="813"/>
        <v>170</v>
      </c>
      <c r="G4333" s="2">
        <f t="shared" si="814"/>
        <v>170</v>
      </c>
      <c r="H4333" s="2">
        <f>MIN(Inputs!$B$2, (Inputs!$B$14 - F4333)/Inputs!$B$15)</f>
        <v>170</v>
      </c>
      <c r="I4333" s="2">
        <f>MAX(MIN(Inputs!$B$2, F4333*Inputs!$B$16, Inputs!$B$14*Inputs!$B$4 - G4333), 0)</f>
        <v>170</v>
      </c>
      <c r="J4333" s="2">
        <f>MAX(MIN(Inputs!$B$2, F4333*Inputs!$B$16, (Inputs!$B$14-F4333)/Inputs!$B$15)*Inputs!$B$9, 0)</f>
        <v>136</v>
      </c>
      <c r="K4333" s="2">
        <f>MAX(E4333*Inputs!$B$5 - B4333 - Inputs!$B$8, 0) * H4333</f>
        <v>833.98258446800389</v>
      </c>
      <c r="L4333" s="2">
        <f>IF(B4333 &gt;= D4333*Inputs!$B$10, MAX(B4333 - E4333/Inputs!$B$5 - Inputs!$B$8, 0) * I4333, 0)</f>
        <v>0</v>
      </c>
      <c r="M4333" s="2">
        <f t="shared" si="806"/>
        <v>2656.8417118413586</v>
      </c>
      <c r="N4333" s="3" t="str">
        <f t="shared" si="807"/>
        <v>Reg</v>
      </c>
      <c r="O4333" s="3" t="str">
        <f t="shared" si="815"/>
        <v>Discharge</v>
      </c>
      <c r="P4333" s="2">
        <f t="shared" si="808"/>
        <v>0</v>
      </c>
      <c r="Q4333" s="2">
        <f t="shared" si="809"/>
        <v>170</v>
      </c>
      <c r="R4333" s="2">
        <f t="shared" si="810"/>
        <v>0</v>
      </c>
      <c r="S4333" s="2">
        <f t="shared" si="811"/>
        <v>3201.3053801149881</v>
      </c>
      <c r="T4333" s="2">
        <f t="shared" si="812"/>
        <v>0</v>
      </c>
      <c r="U4333" s="2">
        <f>IF(O4333="Reg", R4333 * Inputs!$B$7, 0)</f>
        <v>0</v>
      </c>
      <c r="V4333" s="2">
        <f>MAX(F4333 + P4333*Inputs!$B$15 - (Q4333/Inputs!$B$16) - U4333, 0)</f>
        <v>0</v>
      </c>
    </row>
    <row r="4334" spans="1:22" x14ac:dyDescent="0.3">
      <c r="A4334" s="1">
        <v>46203.5</v>
      </c>
      <c r="B4334" s="2">
        <v>29.21729950410683</v>
      </c>
      <c r="C4334" s="2">
        <v>4.2221601634972261</v>
      </c>
      <c r="D4334" s="2">
        <f t="shared" si="804"/>
        <v>49.801662753624818</v>
      </c>
      <c r="E4334" s="2">
        <f t="shared" si="805"/>
        <v>62.082855176993796</v>
      </c>
      <c r="F4334" s="2">
        <f t="shared" si="813"/>
        <v>0</v>
      </c>
      <c r="G4334" s="2">
        <f t="shared" si="814"/>
        <v>340</v>
      </c>
      <c r="H4334" s="2">
        <f>MIN(Inputs!$B$2, (Inputs!$B$14 - F4334)/Inputs!$B$15)</f>
        <v>170</v>
      </c>
      <c r="I4334" s="2">
        <f>MAX(MIN(Inputs!$B$2, F4334*Inputs!$B$16, Inputs!$B$14*Inputs!$B$4 - G4334), 0)</f>
        <v>0</v>
      </c>
      <c r="J4334" s="2">
        <f>MAX(MIN(Inputs!$B$2, F4334*Inputs!$B$16, (Inputs!$B$14-F4334)/Inputs!$B$15)*Inputs!$B$9, 0)</f>
        <v>0</v>
      </c>
      <c r="K4334" s="2">
        <f>MAX(E4334*Inputs!$B$5 - B4334 - Inputs!$B$8, 0) * H4334</f>
        <v>920.65421878011136</v>
      </c>
      <c r="L4334" s="2">
        <f>IF(B4334 &gt;= D4334*Inputs!$B$10, MAX(B4334 - E4334/Inputs!$B$5 - Inputs!$B$8, 0) * I4334, 0)</f>
        <v>0</v>
      </c>
      <c r="M4334" s="2">
        <f t="shared" si="806"/>
        <v>0</v>
      </c>
      <c r="N4334" s="3" t="str">
        <f t="shared" si="807"/>
        <v>Charge</v>
      </c>
      <c r="O4334" s="3" t="str">
        <f t="shared" si="815"/>
        <v>Charge</v>
      </c>
      <c r="P4334" s="2">
        <f t="shared" si="808"/>
        <v>170</v>
      </c>
      <c r="Q4334" s="2">
        <f t="shared" si="809"/>
        <v>0</v>
      </c>
      <c r="R4334" s="2">
        <f t="shared" si="810"/>
        <v>0</v>
      </c>
      <c r="S4334" s="2">
        <f t="shared" si="811"/>
        <v>-4966.940915698161</v>
      </c>
      <c r="T4334" s="2">
        <f t="shared" si="812"/>
        <v>0</v>
      </c>
      <c r="U4334" s="2">
        <f>IF(O4334="Reg", R4334 * Inputs!$B$7, 0)</f>
        <v>0</v>
      </c>
      <c r="V4334" s="2">
        <f>MAX(F4334 + P4334*Inputs!$B$15 - (Q4334/Inputs!$B$16) - U4334, 0)</f>
        <v>170</v>
      </c>
    </row>
    <row r="4335" spans="1:22" x14ac:dyDescent="0.3">
      <c r="A4335" s="1">
        <v>46203.541666666657</v>
      </c>
      <c r="B4335" s="2">
        <v>39.227309595727952</v>
      </c>
      <c r="C4335" s="2">
        <v>3.924728244528112</v>
      </c>
      <c r="D4335" s="2">
        <f t="shared" si="804"/>
        <v>49.801662753624818</v>
      </c>
      <c r="E4335" s="2">
        <f t="shared" si="805"/>
        <v>72.074975037380398</v>
      </c>
      <c r="F4335" s="2">
        <f t="shared" si="813"/>
        <v>170</v>
      </c>
      <c r="G4335" s="2">
        <f t="shared" si="814"/>
        <v>340</v>
      </c>
      <c r="H4335" s="2">
        <f>MIN(Inputs!$B$2, (Inputs!$B$14 - F4335)/Inputs!$B$15)</f>
        <v>170</v>
      </c>
      <c r="I4335" s="2">
        <f>MAX(MIN(Inputs!$B$2, F4335*Inputs!$B$16, Inputs!$B$14*Inputs!$B$4 - G4335), 0)</f>
        <v>0</v>
      </c>
      <c r="J4335" s="2">
        <f>MAX(MIN(Inputs!$B$2, F4335*Inputs!$B$16, (Inputs!$B$14-F4335)/Inputs!$B$15)*Inputs!$B$9, 0)</f>
        <v>136</v>
      </c>
      <c r="K4335" s="2">
        <f>MAX(E4335*Inputs!$B$5 - B4335 - Inputs!$B$8, 0) * H4335</f>
        <v>713.77363431835511</v>
      </c>
      <c r="L4335" s="2">
        <f>IF(B4335 &gt;= D4335*Inputs!$B$10, MAX(B4335 - E4335/Inputs!$B$5 - Inputs!$B$8, 0) * I4335, 0)</f>
        <v>0</v>
      </c>
      <c r="M4335" s="2">
        <f t="shared" si="806"/>
        <v>533.76304125582328</v>
      </c>
      <c r="N4335" s="3" t="str">
        <f t="shared" si="807"/>
        <v>Charge</v>
      </c>
      <c r="O4335" s="3" t="str">
        <f t="shared" si="815"/>
        <v>Charge</v>
      </c>
      <c r="P4335" s="2">
        <f t="shared" si="808"/>
        <v>170</v>
      </c>
      <c r="Q4335" s="2">
        <f t="shared" si="809"/>
        <v>0</v>
      </c>
      <c r="R4335" s="2">
        <f t="shared" si="810"/>
        <v>0</v>
      </c>
      <c r="S4335" s="2">
        <f t="shared" si="811"/>
        <v>-6668.6426312737522</v>
      </c>
      <c r="T4335" s="2">
        <f t="shared" si="812"/>
        <v>0</v>
      </c>
      <c r="U4335" s="2">
        <f>IF(O4335="Reg", R4335 * Inputs!$B$7, 0)</f>
        <v>0</v>
      </c>
      <c r="V4335" s="2">
        <f>MAX(F4335 + P4335*Inputs!$B$15 - (Q4335/Inputs!$B$16) - U4335, 0)</f>
        <v>340</v>
      </c>
    </row>
    <row r="4336" spans="1:22" x14ac:dyDescent="0.3">
      <c r="A4336" s="1">
        <v>46203.583333333343</v>
      </c>
      <c r="B4336" s="2">
        <v>64.315449924493109</v>
      </c>
      <c r="C4336" s="2">
        <v>17.029292232662499</v>
      </c>
      <c r="D4336" s="2">
        <f t="shared" si="804"/>
        <v>49.801662753624818</v>
      </c>
      <c r="E4336" s="2">
        <f t="shared" si="805"/>
        <v>80.010111612110123</v>
      </c>
      <c r="F4336" s="2">
        <f t="shared" si="813"/>
        <v>340</v>
      </c>
      <c r="G4336" s="2">
        <f t="shared" si="814"/>
        <v>340</v>
      </c>
      <c r="H4336" s="2">
        <f>MIN(Inputs!$B$2, (Inputs!$B$14 - F4336)/Inputs!$B$15)</f>
        <v>0</v>
      </c>
      <c r="I4336" s="2">
        <f>MAX(MIN(Inputs!$B$2, F4336*Inputs!$B$16, Inputs!$B$14*Inputs!$B$4 - G4336), 0)</f>
        <v>0</v>
      </c>
      <c r="J4336" s="2">
        <f>MAX(MIN(Inputs!$B$2, F4336*Inputs!$B$16, (Inputs!$B$14-F4336)/Inputs!$B$15)*Inputs!$B$9, 0)</f>
        <v>0</v>
      </c>
      <c r="K4336" s="2">
        <f>MAX(E4336*Inputs!$B$5 - B4336 - Inputs!$B$8, 0) * H4336</f>
        <v>0</v>
      </c>
      <c r="L4336" s="2">
        <f>IF(B4336 &gt;= D4336*Inputs!$B$10, MAX(B4336 - E4336/Inputs!$B$5 - Inputs!$B$8, 0) * I4336, 0)</f>
        <v>0</v>
      </c>
      <c r="M4336" s="2">
        <f t="shared" si="806"/>
        <v>0</v>
      </c>
      <c r="N4336" s="3" t="str">
        <f t="shared" si="807"/>
        <v>Idle</v>
      </c>
      <c r="O4336" s="3" t="str">
        <f t="shared" si="815"/>
        <v>Idle</v>
      </c>
      <c r="P4336" s="2">
        <f t="shared" si="808"/>
        <v>0</v>
      </c>
      <c r="Q4336" s="2">
        <f t="shared" si="809"/>
        <v>0</v>
      </c>
      <c r="R4336" s="2">
        <f t="shared" si="810"/>
        <v>0</v>
      </c>
      <c r="S4336" s="2">
        <f t="shared" si="811"/>
        <v>0</v>
      </c>
      <c r="T4336" s="2">
        <f t="shared" si="812"/>
        <v>0</v>
      </c>
      <c r="U4336" s="2">
        <f>IF(O4336="Reg", R4336 * Inputs!$B$7, 0)</f>
        <v>0</v>
      </c>
      <c r="V4336" s="2">
        <f>MAX(F4336 + P4336*Inputs!$B$15 - (Q4336/Inputs!$B$16) - U4336, 0)</f>
        <v>340</v>
      </c>
    </row>
    <row r="4337" spans="1:22" x14ac:dyDescent="0.3">
      <c r="A4337" s="1">
        <v>46203.625</v>
      </c>
      <c r="B4337" s="2">
        <v>67.313505238227634</v>
      </c>
      <c r="C4337" s="2">
        <v>4.2079534509542764</v>
      </c>
      <c r="D4337" s="2">
        <f t="shared" si="804"/>
        <v>49.801662753624818</v>
      </c>
      <c r="E4337" s="2">
        <f t="shared" si="805"/>
        <v>107.95598718446035</v>
      </c>
      <c r="F4337" s="2">
        <f t="shared" si="813"/>
        <v>340</v>
      </c>
      <c r="G4337" s="2">
        <f t="shared" si="814"/>
        <v>340</v>
      </c>
      <c r="H4337" s="2">
        <f>MIN(Inputs!$B$2, (Inputs!$B$14 - F4337)/Inputs!$B$15)</f>
        <v>0</v>
      </c>
      <c r="I4337" s="2">
        <f>MAX(MIN(Inputs!$B$2, F4337*Inputs!$B$16, Inputs!$B$14*Inputs!$B$4 - G4337), 0)</f>
        <v>0</v>
      </c>
      <c r="J4337" s="2">
        <f>MAX(MIN(Inputs!$B$2, F4337*Inputs!$B$16, (Inputs!$B$14-F4337)/Inputs!$B$15)*Inputs!$B$9, 0)</f>
        <v>0</v>
      </c>
      <c r="K4337" s="2">
        <f>MAX(E4337*Inputs!$B$5 - B4337 - Inputs!$B$8, 0) * H4337</f>
        <v>0</v>
      </c>
      <c r="L4337" s="2">
        <f>IF(B4337 &gt;= D4337*Inputs!$B$10, MAX(B4337 - E4337/Inputs!$B$5 - Inputs!$B$8, 0) * I4337, 0)</f>
        <v>0</v>
      </c>
      <c r="M4337" s="2">
        <f t="shared" si="806"/>
        <v>0</v>
      </c>
      <c r="N4337" s="3" t="str">
        <f t="shared" si="807"/>
        <v>Idle</v>
      </c>
      <c r="O4337" s="3" t="str">
        <f t="shared" si="815"/>
        <v>Idle</v>
      </c>
      <c r="P4337" s="2">
        <f t="shared" si="808"/>
        <v>0</v>
      </c>
      <c r="Q4337" s="2">
        <f t="shared" si="809"/>
        <v>0</v>
      </c>
      <c r="R4337" s="2">
        <f t="shared" si="810"/>
        <v>0</v>
      </c>
      <c r="S4337" s="2">
        <f t="shared" si="811"/>
        <v>0</v>
      </c>
      <c r="T4337" s="2">
        <f t="shared" si="812"/>
        <v>0</v>
      </c>
      <c r="U4337" s="2">
        <f>IF(O4337="Reg", R4337 * Inputs!$B$7, 0)</f>
        <v>0</v>
      </c>
      <c r="V4337" s="2">
        <f>MAX(F4337 + P4337*Inputs!$B$15 - (Q4337/Inputs!$B$16) - U4337, 0)</f>
        <v>340</v>
      </c>
    </row>
    <row r="4338" spans="1:22" x14ac:dyDescent="0.3">
      <c r="A4338" s="1">
        <v>46203.666666666657</v>
      </c>
      <c r="B4338" s="2">
        <v>79.301964166567188</v>
      </c>
      <c r="C4338" s="2">
        <v>6.5204799543365306</v>
      </c>
      <c r="D4338" s="2">
        <f t="shared" si="804"/>
        <v>49.801662753624818</v>
      </c>
      <c r="E4338" s="2">
        <f t="shared" si="805"/>
        <v>108.90511236132845</v>
      </c>
      <c r="F4338" s="2">
        <f t="shared" si="813"/>
        <v>340</v>
      </c>
      <c r="G4338" s="2">
        <f t="shared" si="814"/>
        <v>340</v>
      </c>
      <c r="H4338" s="2">
        <f>MIN(Inputs!$B$2, (Inputs!$B$14 - F4338)/Inputs!$B$15)</f>
        <v>0</v>
      </c>
      <c r="I4338" s="2">
        <f>MAX(MIN(Inputs!$B$2, F4338*Inputs!$B$16, Inputs!$B$14*Inputs!$B$4 - G4338), 0)</f>
        <v>0</v>
      </c>
      <c r="J4338" s="2">
        <f>MAX(MIN(Inputs!$B$2, F4338*Inputs!$B$16, (Inputs!$B$14-F4338)/Inputs!$B$15)*Inputs!$B$9, 0)</f>
        <v>0</v>
      </c>
      <c r="K4338" s="2">
        <f>MAX(E4338*Inputs!$B$5 - B4338 - Inputs!$B$8, 0) * H4338</f>
        <v>0</v>
      </c>
      <c r="L4338" s="2">
        <f>IF(B4338 &gt;= D4338*Inputs!$B$10, MAX(B4338 - E4338/Inputs!$B$5 - Inputs!$B$8, 0) * I4338, 0)</f>
        <v>0</v>
      </c>
      <c r="M4338" s="2">
        <f t="shared" si="806"/>
        <v>0</v>
      </c>
      <c r="N4338" s="3" t="str">
        <f t="shared" si="807"/>
        <v>Idle</v>
      </c>
      <c r="O4338" s="3" t="str">
        <f t="shared" si="815"/>
        <v>Idle</v>
      </c>
      <c r="P4338" s="2">
        <f t="shared" si="808"/>
        <v>0</v>
      </c>
      <c r="Q4338" s="2">
        <f t="shared" si="809"/>
        <v>0</v>
      </c>
      <c r="R4338" s="2">
        <f t="shared" si="810"/>
        <v>0</v>
      </c>
      <c r="S4338" s="2">
        <f t="shared" si="811"/>
        <v>0</v>
      </c>
      <c r="T4338" s="2">
        <f t="shared" si="812"/>
        <v>0</v>
      </c>
      <c r="U4338" s="2">
        <f>IF(O4338="Reg", R4338 * Inputs!$B$7, 0)</f>
        <v>0</v>
      </c>
      <c r="V4338" s="2">
        <f>MAX(F4338 + P4338*Inputs!$B$15 - (Q4338/Inputs!$B$16) - U4338, 0)</f>
        <v>340</v>
      </c>
    </row>
    <row r="4339" spans="1:22" x14ac:dyDescent="0.3">
      <c r="A4339" s="1">
        <v>46203.708333333343</v>
      </c>
      <c r="B4339" s="2">
        <v>93.121602632840037</v>
      </c>
      <c r="C4339" s="2">
        <v>2.9531808838473008</v>
      </c>
      <c r="D4339" s="2">
        <f t="shared" si="804"/>
        <v>49.801662753624818</v>
      </c>
      <c r="E4339" s="2">
        <f t="shared" si="805"/>
        <v>106.88881165135892</v>
      </c>
      <c r="F4339" s="2">
        <f t="shared" si="813"/>
        <v>340</v>
      </c>
      <c r="G4339" s="2">
        <f t="shared" si="814"/>
        <v>340</v>
      </c>
      <c r="H4339" s="2">
        <f>MIN(Inputs!$B$2, (Inputs!$B$14 - F4339)/Inputs!$B$15)</f>
        <v>0</v>
      </c>
      <c r="I4339" s="2">
        <f>MAX(MIN(Inputs!$B$2, F4339*Inputs!$B$16, Inputs!$B$14*Inputs!$B$4 - G4339), 0)</f>
        <v>0</v>
      </c>
      <c r="J4339" s="2">
        <f>MAX(MIN(Inputs!$B$2, F4339*Inputs!$B$16, (Inputs!$B$14-F4339)/Inputs!$B$15)*Inputs!$B$9, 0)</f>
        <v>0</v>
      </c>
      <c r="K4339" s="2">
        <f>MAX(E4339*Inputs!$B$5 - B4339 - Inputs!$B$8, 0) * H4339</f>
        <v>0</v>
      </c>
      <c r="L4339" s="2">
        <f>IF(B4339 &gt;= D4339*Inputs!$B$10, MAX(B4339 - E4339/Inputs!$B$5 - Inputs!$B$8, 0) * I4339, 0)</f>
        <v>0</v>
      </c>
      <c r="M4339" s="2">
        <f t="shared" si="806"/>
        <v>0</v>
      </c>
      <c r="N4339" s="3" t="str">
        <f t="shared" si="807"/>
        <v>Idle</v>
      </c>
      <c r="O4339" s="3" t="str">
        <f t="shared" si="815"/>
        <v>Idle</v>
      </c>
      <c r="P4339" s="2">
        <f t="shared" si="808"/>
        <v>0</v>
      </c>
      <c r="Q4339" s="2">
        <f t="shared" si="809"/>
        <v>0</v>
      </c>
      <c r="R4339" s="2">
        <f t="shared" si="810"/>
        <v>0</v>
      </c>
      <c r="S4339" s="2">
        <f t="shared" si="811"/>
        <v>0</v>
      </c>
      <c r="T4339" s="2">
        <f t="shared" si="812"/>
        <v>0</v>
      </c>
      <c r="U4339" s="2">
        <f>IF(O4339="Reg", R4339 * Inputs!$B$7, 0)</f>
        <v>0</v>
      </c>
      <c r="V4339" s="2">
        <f>MAX(F4339 + P4339*Inputs!$B$15 - (Q4339/Inputs!$B$16) - U4339, 0)</f>
        <v>340</v>
      </c>
    </row>
    <row r="4340" spans="1:22" x14ac:dyDescent="0.3">
      <c r="A4340" s="1">
        <v>46203.75</v>
      </c>
      <c r="B4340" s="2">
        <v>89.1700186664265</v>
      </c>
      <c r="C4340" s="2">
        <v>10.74440810673733</v>
      </c>
      <c r="D4340" s="2">
        <f t="shared" si="804"/>
        <v>49.801662753624818</v>
      </c>
      <c r="E4340" s="2">
        <f t="shared" si="805"/>
        <v>99.076507215771144</v>
      </c>
      <c r="F4340" s="2">
        <f t="shared" si="813"/>
        <v>340</v>
      </c>
      <c r="G4340" s="2">
        <f t="shared" si="814"/>
        <v>340</v>
      </c>
      <c r="H4340" s="2">
        <f>MIN(Inputs!$B$2, (Inputs!$B$14 - F4340)/Inputs!$B$15)</f>
        <v>0</v>
      </c>
      <c r="I4340" s="2">
        <f>MAX(MIN(Inputs!$B$2, F4340*Inputs!$B$16, Inputs!$B$14*Inputs!$B$4 - G4340), 0)</f>
        <v>0</v>
      </c>
      <c r="J4340" s="2">
        <f>MAX(MIN(Inputs!$B$2, F4340*Inputs!$B$16, (Inputs!$B$14-F4340)/Inputs!$B$15)*Inputs!$B$9, 0)</f>
        <v>0</v>
      </c>
      <c r="K4340" s="2">
        <f>MAX(E4340*Inputs!$B$5 - B4340 - Inputs!$B$8, 0) * H4340</f>
        <v>0</v>
      </c>
      <c r="L4340" s="2">
        <f>IF(B4340 &gt;= D4340*Inputs!$B$10, MAX(B4340 - E4340/Inputs!$B$5 - Inputs!$B$8, 0) * I4340, 0)</f>
        <v>0</v>
      </c>
      <c r="M4340" s="2">
        <f t="shared" si="806"/>
        <v>0</v>
      </c>
      <c r="N4340" s="3" t="str">
        <f t="shared" si="807"/>
        <v>Idle</v>
      </c>
      <c r="O4340" s="3" t="str">
        <f t="shared" si="815"/>
        <v>Idle</v>
      </c>
      <c r="P4340" s="2">
        <f t="shared" si="808"/>
        <v>0</v>
      </c>
      <c r="Q4340" s="2">
        <f t="shared" si="809"/>
        <v>0</v>
      </c>
      <c r="R4340" s="2">
        <f t="shared" si="810"/>
        <v>0</v>
      </c>
      <c r="S4340" s="2">
        <f t="shared" si="811"/>
        <v>0</v>
      </c>
      <c r="T4340" s="2">
        <f t="shared" si="812"/>
        <v>0</v>
      </c>
      <c r="U4340" s="2">
        <f>IF(O4340="Reg", R4340 * Inputs!$B$7, 0)</f>
        <v>0</v>
      </c>
      <c r="V4340" s="2">
        <f>MAX(F4340 + P4340*Inputs!$B$15 - (Q4340/Inputs!$B$16) - U4340, 0)</f>
        <v>340</v>
      </c>
    </row>
    <row r="4341" spans="1:22" x14ac:dyDescent="0.3">
      <c r="A4341" s="1">
        <v>46203.791666666657</v>
      </c>
      <c r="B4341" s="2">
        <v>86.838129044106296</v>
      </c>
      <c r="C4341" s="2">
        <v>28.338524901078589</v>
      </c>
      <c r="D4341" s="2">
        <f t="shared" si="804"/>
        <v>49.801662753624818</v>
      </c>
      <c r="E4341" s="2">
        <f t="shared" si="805"/>
        <v>88.789695076505311</v>
      </c>
      <c r="F4341" s="2">
        <f t="shared" si="813"/>
        <v>340</v>
      </c>
      <c r="G4341" s="2">
        <f t="shared" si="814"/>
        <v>340</v>
      </c>
      <c r="H4341" s="2">
        <f>MIN(Inputs!$B$2, (Inputs!$B$14 - F4341)/Inputs!$B$15)</f>
        <v>0</v>
      </c>
      <c r="I4341" s="2">
        <f>MAX(MIN(Inputs!$B$2, F4341*Inputs!$B$16, Inputs!$B$14*Inputs!$B$4 - G4341), 0)</f>
        <v>0</v>
      </c>
      <c r="J4341" s="2">
        <f>MAX(MIN(Inputs!$B$2, F4341*Inputs!$B$16, (Inputs!$B$14-F4341)/Inputs!$B$15)*Inputs!$B$9, 0)</f>
        <v>0</v>
      </c>
      <c r="K4341" s="2">
        <f>MAX(E4341*Inputs!$B$5 - B4341 - Inputs!$B$8, 0) * H4341</f>
        <v>0</v>
      </c>
      <c r="L4341" s="2">
        <f>IF(B4341 &gt;= D4341*Inputs!$B$10, MAX(B4341 - E4341/Inputs!$B$5 - Inputs!$B$8, 0) * I4341, 0)</f>
        <v>0</v>
      </c>
      <c r="M4341" s="2">
        <f t="shared" si="806"/>
        <v>0</v>
      </c>
      <c r="N4341" s="3" t="str">
        <f t="shared" si="807"/>
        <v>Idle</v>
      </c>
      <c r="O4341" s="3" t="str">
        <f t="shared" si="815"/>
        <v>Idle</v>
      </c>
      <c r="P4341" s="2">
        <f t="shared" si="808"/>
        <v>0</v>
      </c>
      <c r="Q4341" s="2">
        <f t="shared" si="809"/>
        <v>0</v>
      </c>
      <c r="R4341" s="2">
        <f t="shared" si="810"/>
        <v>0</v>
      </c>
      <c r="S4341" s="2">
        <f t="shared" si="811"/>
        <v>0</v>
      </c>
      <c r="T4341" s="2">
        <f t="shared" si="812"/>
        <v>0</v>
      </c>
      <c r="U4341" s="2">
        <f>IF(O4341="Reg", R4341 * Inputs!$B$7, 0)</f>
        <v>0</v>
      </c>
      <c r="V4341" s="2">
        <f>MAX(F4341 + P4341*Inputs!$B$15 - (Q4341/Inputs!$B$16) - U4341, 0)</f>
        <v>340</v>
      </c>
    </row>
    <row r="4342" spans="1:22" x14ac:dyDescent="0.3">
      <c r="A4342" s="1">
        <v>46203.833333333343</v>
      </c>
      <c r="B4342" s="2">
        <v>231.99070335859449</v>
      </c>
      <c r="C4342" s="2">
        <v>16.826710458108231</v>
      </c>
      <c r="D4342" s="2">
        <f t="shared" si="804"/>
        <v>49.801662753624818</v>
      </c>
      <c r="E4342" s="2">
        <f t="shared" si="805"/>
        <v>76.437538852518401</v>
      </c>
      <c r="F4342" s="2">
        <f t="shared" si="813"/>
        <v>340</v>
      </c>
      <c r="G4342" s="2">
        <f t="shared" si="814"/>
        <v>340</v>
      </c>
      <c r="H4342" s="2">
        <f>MIN(Inputs!$B$2, (Inputs!$B$14 - F4342)/Inputs!$B$15)</f>
        <v>0</v>
      </c>
      <c r="I4342" s="2">
        <f>MAX(MIN(Inputs!$B$2, F4342*Inputs!$B$16, Inputs!$B$14*Inputs!$B$4 - G4342), 0)</f>
        <v>0</v>
      </c>
      <c r="J4342" s="2">
        <f>MAX(MIN(Inputs!$B$2, F4342*Inputs!$B$16, (Inputs!$B$14-F4342)/Inputs!$B$15)*Inputs!$B$9, 0)</f>
        <v>0</v>
      </c>
      <c r="K4342" s="2">
        <f>MAX(E4342*Inputs!$B$5 - B4342 - Inputs!$B$8, 0) * H4342</f>
        <v>0</v>
      </c>
      <c r="L4342" s="2">
        <f>IF(B4342 &gt;= D4342*Inputs!$B$10, MAX(B4342 - E4342/Inputs!$B$5 - Inputs!$B$8, 0) * I4342, 0)</f>
        <v>0</v>
      </c>
      <c r="M4342" s="2">
        <f t="shared" si="806"/>
        <v>0</v>
      </c>
      <c r="N4342" s="3" t="str">
        <f t="shared" si="807"/>
        <v>Idle</v>
      </c>
      <c r="O4342" s="3" t="str">
        <f t="shared" si="815"/>
        <v>Idle</v>
      </c>
      <c r="P4342" s="2">
        <f t="shared" si="808"/>
        <v>0</v>
      </c>
      <c r="Q4342" s="2">
        <f t="shared" si="809"/>
        <v>0</v>
      </c>
      <c r="R4342" s="2">
        <f t="shared" si="810"/>
        <v>0</v>
      </c>
      <c r="S4342" s="2">
        <f t="shared" si="811"/>
        <v>0</v>
      </c>
      <c r="T4342" s="2">
        <f t="shared" si="812"/>
        <v>0</v>
      </c>
      <c r="U4342" s="2">
        <f>IF(O4342="Reg", R4342 * Inputs!$B$7, 0)</f>
        <v>0</v>
      </c>
      <c r="V4342" s="2">
        <f>MAX(F4342 + P4342*Inputs!$B$15 - (Q4342/Inputs!$B$16) - U4342, 0)</f>
        <v>340</v>
      </c>
    </row>
    <row r="4343" spans="1:22" x14ac:dyDescent="0.3">
      <c r="A4343" s="1">
        <v>46203.875</v>
      </c>
      <c r="B4343" s="2">
        <v>73.008256299436141</v>
      </c>
      <c r="C4343" s="2">
        <v>12.531310372600229</v>
      </c>
      <c r="D4343" s="2">
        <f t="shared" si="804"/>
        <v>49.801662753624818</v>
      </c>
      <c r="E4343" s="2">
        <f t="shared" si="805"/>
        <v>37.772421626085993</v>
      </c>
      <c r="F4343" s="2">
        <f t="shared" si="813"/>
        <v>340</v>
      </c>
      <c r="G4343" s="2">
        <f t="shared" si="814"/>
        <v>340</v>
      </c>
      <c r="H4343" s="2">
        <f>MIN(Inputs!$B$2, (Inputs!$B$14 - F4343)/Inputs!$B$15)</f>
        <v>0</v>
      </c>
      <c r="I4343" s="2">
        <f>MAX(MIN(Inputs!$B$2, F4343*Inputs!$B$16, Inputs!$B$14*Inputs!$B$4 - G4343), 0)</f>
        <v>0</v>
      </c>
      <c r="J4343" s="2">
        <f>MAX(MIN(Inputs!$B$2, F4343*Inputs!$B$16, (Inputs!$B$14-F4343)/Inputs!$B$15)*Inputs!$B$9, 0)</f>
        <v>0</v>
      </c>
      <c r="K4343" s="2">
        <f>MAX(E4343*Inputs!$B$5 - B4343 - Inputs!$B$8, 0) * H4343</f>
        <v>0</v>
      </c>
      <c r="L4343" s="2">
        <f>IF(B4343 &gt;= D4343*Inputs!$B$10, MAX(B4343 - E4343/Inputs!$B$5 - Inputs!$B$8, 0) * I4343, 0)</f>
        <v>0</v>
      </c>
      <c r="M4343" s="2">
        <f t="shared" si="806"/>
        <v>0</v>
      </c>
      <c r="N4343" s="3" t="str">
        <f t="shared" si="807"/>
        <v>Idle</v>
      </c>
      <c r="O4343" s="3" t="str">
        <f t="shared" si="815"/>
        <v>Idle</v>
      </c>
      <c r="P4343" s="2">
        <f t="shared" si="808"/>
        <v>0</v>
      </c>
      <c r="Q4343" s="2">
        <f t="shared" si="809"/>
        <v>0</v>
      </c>
      <c r="R4343" s="2">
        <f t="shared" si="810"/>
        <v>0</v>
      </c>
      <c r="S4343" s="2">
        <f t="shared" si="811"/>
        <v>0</v>
      </c>
      <c r="T4343" s="2">
        <f t="shared" si="812"/>
        <v>0</v>
      </c>
      <c r="U4343" s="2">
        <f>IF(O4343="Reg", R4343 * Inputs!$B$7, 0)</f>
        <v>0</v>
      </c>
      <c r="V4343" s="2">
        <f>MAX(F4343 + P4343*Inputs!$B$15 - (Q4343/Inputs!$B$16) - U4343, 0)</f>
        <v>340</v>
      </c>
    </row>
    <row r="4344" spans="1:22" x14ac:dyDescent="0.3">
      <c r="A4344" s="1">
        <v>46203.916666666657</v>
      </c>
      <c r="B4344" s="2">
        <v>67.204159906749979</v>
      </c>
      <c r="C4344" s="2">
        <v>3.8006334429677202</v>
      </c>
      <c r="D4344" s="2">
        <f t="shared" si="804"/>
        <v>49.801662753624818</v>
      </c>
      <c r="E4344" s="2">
        <f t="shared" si="805"/>
        <v>25.604378909513304</v>
      </c>
      <c r="F4344" s="2">
        <f t="shared" si="813"/>
        <v>340</v>
      </c>
      <c r="G4344" s="2">
        <f t="shared" si="814"/>
        <v>340</v>
      </c>
      <c r="H4344" s="2">
        <f>MIN(Inputs!$B$2, (Inputs!$B$14 - F4344)/Inputs!$B$15)</f>
        <v>0</v>
      </c>
      <c r="I4344" s="2">
        <f>MAX(MIN(Inputs!$B$2, F4344*Inputs!$B$16, Inputs!$B$14*Inputs!$B$4 - G4344), 0)</f>
        <v>0</v>
      </c>
      <c r="J4344" s="2">
        <f>MAX(MIN(Inputs!$B$2, F4344*Inputs!$B$16, (Inputs!$B$14-F4344)/Inputs!$B$15)*Inputs!$B$9, 0)</f>
        <v>0</v>
      </c>
      <c r="K4344" s="2">
        <f>MAX(E4344*Inputs!$B$5 - B4344 - Inputs!$B$8, 0) * H4344</f>
        <v>0</v>
      </c>
      <c r="L4344" s="2">
        <f>IF(B4344 &gt;= D4344*Inputs!$B$10, MAX(B4344 - E4344/Inputs!$B$5 - Inputs!$B$8, 0) * I4344, 0)</f>
        <v>0</v>
      </c>
      <c r="M4344" s="2">
        <f t="shared" si="806"/>
        <v>0</v>
      </c>
      <c r="N4344" s="3" t="str">
        <f t="shared" si="807"/>
        <v>Idle</v>
      </c>
      <c r="O4344" s="3" t="str">
        <f t="shared" si="815"/>
        <v>Idle</v>
      </c>
      <c r="P4344" s="2">
        <f t="shared" si="808"/>
        <v>0</v>
      </c>
      <c r="Q4344" s="2">
        <f t="shared" si="809"/>
        <v>0</v>
      </c>
      <c r="R4344" s="2">
        <f t="shared" si="810"/>
        <v>0</v>
      </c>
      <c r="S4344" s="2">
        <f t="shared" si="811"/>
        <v>0</v>
      </c>
      <c r="T4344" s="2">
        <f t="shared" si="812"/>
        <v>0</v>
      </c>
      <c r="U4344" s="2">
        <f>IF(O4344="Reg", R4344 * Inputs!$B$7, 0)</f>
        <v>0</v>
      </c>
      <c r="V4344" s="2">
        <f>MAX(F4344 + P4344*Inputs!$B$15 - (Q4344/Inputs!$B$16) - U4344, 0)</f>
        <v>340</v>
      </c>
    </row>
    <row r="4345" spans="1:22" x14ac:dyDescent="0.3">
      <c r="A4345" s="1">
        <v>46203.958333333343</v>
      </c>
      <c r="B4345" s="2">
        <v>46.24777601931347</v>
      </c>
      <c r="C4345" s="2">
        <v>24.73232503532709</v>
      </c>
      <c r="D4345" s="2">
        <f t="shared" si="804"/>
        <v>49.801662753624818</v>
      </c>
      <c r="E4345" s="2">
        <f t="shared" si="805"/>
        <v>14.403685591721642</v>
      </c>
      <c r="F4345" s="2">
        <f t="shared" si="813"/>
        <v>340</v>
      </c>
      <c r="G4345" s="2">
        <f t="shared" si="814"/>
        <v>340</v>
      </c>
      <c r="H4345" s="2">
        <f>MIN(Inputs!$B$2, (Inputs!$B$14 - F4345)/Inputs!$B$15)</f>
        <v>0</v>
      </c>
      <c r="I4345" s="2">
        <f>MAX(MIN(Inputs!$B$2, F4345*Inputs!$B$16, Inputs!$B$14*Inputs!$B$4 - G4345), 0)</f>
        <v>0</v>
      </c>
      <c r="J4345" s="2">
        <f>MAX(MIN(Inputs!$B$2, F4345*Inputs!$B$16, (Inputs!$B$14-F4345)/Inputs!$B$15)*Inputs!$B$9, 0)</f>
        <v>0</v>
      </c>
      <c r="K4345" s="2">
        <f>MAX(E4345*Inputs!$B$5 - B4345 - Inputs!$B$8, 0) * H4345</f>
        <v>0</v>
      </c>
      <c r="L4345" s="2">
        <f>IF(B4345 &gt;= D4345*Inputs!$B$10, MAX(B4345 - E4345/Inputs!$B$5 - Inputs!$B$8, 0) * I4345, 0)</f>
        <v>0</v>
      </c>
      <c r="M4345" s="2">
        <f t="shared" si="806"/>
        <v>0</v>
      </c>
      <c r="N4345" s="3" t="str">
        <f t="shared" si="807"/>
        <v>Idle</v>
      </c>
      <c r="O4345" s="3" t="str">
        <f t="shared" si="815"/>
        <v>Idle</v>
      </c>
      <c r="P4345" s="2">
        <f t="shared" si="808"/>
        <v>0</v>
      </c>
      <c r="Q4345" s="2">
        <f t="shared" si="809"/>
        <v>0</v>
      </c>
      <c r="R4345" s="2">
        <f t="shared" si="810"/>
        <v>0</v>
      </c>
      <c r="S4345" s="2">
        <f t="shared" si="811"/>
        <v>0</v>
      </c>
      <c r="T4345" s="2">
        <f t="shared" si="812"/>
        <v>0</v>
      </c>
      <c r="U4345" s="2">
        <f>IF(O4345="Reg", R4345 * Inputs!$B$7, 0)</f>
        <v>0</v>
      </c>
      <c r="V4345" s="2">
        <f>MAX(F4345 + P4345*Inputs!$B$15 - (Q4345/Inputs!$B$16) - U4345, 0)</f>
        <v>340</v>
      </c>
    </row>
    <row r="4346" spans="1:22" x14ac:dyDescent="0.3">
      <c r="A4346" s="1">
        <v>46204</v>
      </c>
      <c r="B4346" s="2">
        <v>27.449145830831551</v>
      </c>
      <c r="C4346" s="2">
        <v>3.2193239296477372</v>
      </c>
      <c r="D4346" s="2">
        <f t="shared" si="804"/>
        <v>42.700992810296469</v>
      </c>
      <c r="E4346" s="2">
        <f t="shared" si="805"/>
        <v>6.6957229218360652</v>
      </c>
      <c r="F4346" s="2">
        <f t="shared" si="813"/>
        <v>340</v>
      </c>
      <c r="G4346" s="2">
        <f t="shared" si="814"/>
        <v>0</v>
      </c>
      <c r="H4346" s="2">
        <f>MIN(Inputs!$B$2, (Inputs!$B$14 - F4346)/Inputs!$B$15)</f>
        <v>0</v>
      </c>
      <c r="I4346" s="2">
        <f>MAX(MIN(Inputs!$B$2, F4346*Inputs!$B$16, Inputs!$B$14*Inputs!$B$4 - G4346), 0)</f>
        <v>170</v>
      </c>
      <c r="J4346" s="2">
        <f>MAX(MIN(Inputs!$B$2, F4346*Inputs!$B$16, (Inputs!$B$14-F4346)/Inputs!$B$15)*Inputs!$B$9, 0)</f>
        <v>0</v>
      </c>
      <c r="K4346" s="2">
        <f>MAX(E4346*Inputs!$B$5 - B4346 - Inputs!$B$8, 0) * H4346</f>
        <v>0</v>
      </c>
      <c r="L4346" s="2">
        <f>IF(B4346 &gt;= D4346*Inputs!$B$10, MAX(B4346 - E4346/Inputs!$B$5 - Inputs!$B$8, 0) * I4346, 0)</f>
        <v>0</v>
      </c>
      <c r="M4346" s="2">
        <f t="shared" si="806"/>
        <v>0</v>
      </c>
      <c r="N4346" s="3" t="str">
        <f t="shared" si="807"/>
        <v>Idle</v>
      </c>
      <c r="O4346" s="3" t="str">
        <f t="shared" si="815"/>
        <v>Idle</v>
      </c>
      <c r="P4346" s="2">
        <f t="shared" si="808"/>
        <v>0</v>
      </c>
      <c r="Q4346" s="2">
        <f t="shared" si="809"/>
        <v>0</v>
      </c>
      <c r="R4346" s="2">
        <f t="shared" si="810"/>
        <v>0</v>
      </c>
      <c r="S4346" s="2">
        <f t="shared" si="811"/>
        <v>0</v>
      </c>
      <c r="T4346" s="2">
        <f t="shared" si="812"/>
        <v>0</v>
      </c>
      <c r="U4346" s="2">
        <f>IF(O4346="Reg", R4346 * Inputs!$B$7, 0)</f>
        <v>0</v>
      </c>
      <c r="V4346" s="2">
        <f>MAX(F4346 + P4346*Inputs!$B$15 - (Q4346/Inputs!$B$16) - U4346, 0)</f>
        <v>340</v>
      </c>
    </row>
    <row r="4347" spans="1:22" x14ac:dyDescent="0.3">
      <c r="A4347" s="1">
        <v>46204.041666666657</v>
      </c>
      <c r="B4347" s="2">
        <v>12.72519170018484</v>
      </c>
      <c r="C4347" s="2">
        <v>7.3176599458730403</v>
      </c>
      <c r="D4347" s="2">
        <f t="shared" si="804"/>
        <v>42.700992810296469</v>
      </c>
      <c r="E4347" s="2">
        <f t="shared" si="805"/>
        <v>2.1208652833641399</v>
      </c>
      <c r="F4347" s="2">
        <f t="shared" si="813"/>
        <v>340</v>
      </c>
      <c r="G4347" s="2">
        <f t="shared" si="814"/>
        <v>0</v>
      </c>
      <c r="H4347" s="2">
        <f>MIN(Inputs!$B$2, (Inputs!$B$14 - F4347)/Inputs!$B$15)</f>
        <v>0</v>
      </c>
      <c r="I4347" s="2">
        <f>MAX(MIN(Inputs!$B$2, F4347*Inputs!$B$16, Inputs!$B$14*Inputs!$B$4 - G4347), 0)</f>
        <v>170</v>
      </c>
      <c r="J4347" s="2">
        <f>MAX(MIN(Inputs!$B$2, F4347*Inputs!$B$16, (Inputs!$B$14-F4347)/Inputs!$B$15)*Inputs!$B$9, 0)</f>
        <v>0</v>
      </c>
      <c r="K4347" s="2">
        <f>MAX(E4347*Inputs!$B$5 - B4347 - Inputs!$B$8, 0) * H4347</f>
        <v>0</v>
      </c>
      <c r="L4347" s="2">
        <f>IF(B4347 &gt;= D4347*Inputs!$B$10, MAX(B4347 - E4347/Inputs!$B$5 - Inputs!$B$8, 0) * I4347, 0)</f>
        <v>0</v>
      </c>
      <c r="M4347" s="2">
        <f t="shared" si="806"/>
        <v>0</v>
      </c>
      <c r="N4347" s="3" t="str">
        <f t="shared" si="807"/>
        <v>Idle</v>
      </c>
      <c r="O4347" s="3" t="str">
        <f t="shared" si="815"/>
        <v>Idle</v>
      </c>
      <c r="P4347" s="2">
        <f t="shared" si="808"/>
        <v>0</v>
      </c>
      <c r="Q4347" s="2">
        <f t="shared" si="809"/>
        <v>0</v>
      </c>
      <c r="R4347" s="2">
        <f t="shared" si="810"/>
        <v>0</v>
      </c>
      <c r="S4347" s="2">
        <f t="shared" si="811"/>
        <v>0</v>
      </c>
      <c r="T4347" s="2">
        <f t="shared" si="812"/>
        <v>0</v>
      </c>
      <c r="U4347" s="2">
        <f>IF(O4347="Reg", R4347 * Inputs!$B$7, 0)</f>
        <v>0</v>
      </c>
      <c r="V4347" s="2">
        <f>MAX(F4347 + P4347*Inputs!$B$15 - (Q4347/Inputs!$B$16) - U4347, 0)</f>
        <v>340</v>
      </c>
    </row>
    <row r="4348" spans="1:22" x14ac:dyDescent="0.3">
      <c r="A4348" s="1">
        <v>46204.083333333343</v>
      </c>
      <c r="B4348" s="2">
        <v>0</v>
      </c>
      <c r="C4348" s="2">
        <v>8.7340484015322186</v>
      </c>
      <c r="D4348" s="2">
        <f t="shared" si="804"/>
        <v>42.700992810296469</v>
      </c>
      <c r="E4348" s="2">
        <f t="shared" si="805"/>
        <v>0</v>
      </c>
      <c r="F4348" s="2">
        <f t="shared" si="813"/>
        <v>340</v>
      </c>
      <c r="G4348" s="2">
        <f t="shared" si="814"/>
        <v>0</v>
      </c>
      <c r="H4348" s="2">
        <f>MIN(Inputs!$B$2, (Inputs!$B$14 - F4348)/Inputs!$B$15)</f>
        <v>0</v>
      </c>
      <c r="I4348" s="2">
        <f>MAX(MIN(Inputs!$B$2, F4348*Inputs!$B$16, Inputs!$B$14*Inputs!$B$4 - G4348), 0)</f>
        <v>170</v>
      </c>
      <c r="J4348" s="2">
        <f>MAX(MIN(Inputs!$B$2, F4348*Inputs!$B$16, (Inputs!$B$14-F4348)/Inputs!$B$15)*Inputs!$B$9, 0)</f>
        <v>0</v>
      </c>
      <c r="K4348" s="2">
        <f>MAX(E4348*Inputs!$B$5 - B4348 - Inputs!$B$8, 0) * H4348</f>
        <v>0</v>
      </c>
      <c r="L4348" s="2">
        <f>IF(B4348 &gt;= D4348*Inputs!$B$10, MAX(B4348 - E4348/Inputs!$B$5 - Inputs!$B$8, 0) * I4348, 0)</f>
        <v>0</v>
      </c>
      <c r="M4348" s="2">
        <f t="shared" si="806"/>
        <v>0</v>
      </c>
      <c r="N4348" s="3" t="str">
        <f t="shared" si="807"/>
        <v>Idle</v>
      </c>
      <c r="O4348" s="3" t="str">
        <f t="shared" si="815"/>
        <v>Idle</v>
      </c>
      <c r="P4348" s="2">
        <f t="shared" si="808"/>
        <v>0</v>
      </c>
      <c r="Q4348" s="2">
        <f t="shared" si="809"/>
        <v>0</v>
      </c>
      <c r="R4348" s="2">
        <f t="shared" si="810"/>
        <v>0</v>
      </c>
      <c r="S4348" s="2">
        <f t="shared" si="811"/>
        <v>0</v>
      </c>
      <c r="T4348" s="2">
        <f t="shared" si="812"/>
        <v>0</v>
      </c>
      <c r="U4348" s="2">
        <f>IF(O4348="Reg", R4348 * Inputs!$B$7, 0)</f>
        <v>0</v>
      </c>
      <c r="V4348" s="2">
        <f>MAX(F4348 + P4348*Inputs!$B$15 - (Q4348/Inputs!$B$16) - U4348, 0)</f>
        <v>340</v>
      </c>
    </row>
    <row r="4349" spans="1:22" x14ac:dyDescent="0.3">
      <c r="A4349" s="1">
        <v>46204.125</v>
      </c>
      <c r="B4349" s="2">
        <v>0</v>
      </c>
      <c r="C4349" s="2">
        <v>7.6766213836583361</v>
      </c>
      <c r="D4349" s="2">
        <f t="shared" si="804"/>
        <v>42.700992810296469</v>
      </c>
      <c r="E4349" s="2">
        <f t="shared" si="805"/>
        <v>0</v>
      </c>
      <c r="F4349" s="2">
        <f t="shared" si="813"/>
        <v>340</v>
      </c>
      <c r="G4349" s="2">
        <f t="shared" si="814"/>
        <v>0</v>
      </c>
      <c r="H4349" s="2">
        <f>MIN(Inputs!$B$2, (Inputs!$B$14 - F4349)/Inputs!$B$15)</f>
        <v>0</v>
      </c>
      <c r="I4349" s="2">
        <f>MAX(MIN(Inputs!$B$2, F4349*Inputs!$B$16, Inputs!$B$14*Inputs!$B$4 - G4349), 0)</f>
        <v>170</v>
      </c>
      <c r="J4349" s="2">
        <f>MAX(MIN(Inputs!$B$2, F4349*Inputs!$B$16, (Inputs!$B$14-F4349)/Inputs!$B$15)*Inputs!$B$9, 0)</f>
        <v>0</v>
      </c>
      <c r="K4349" s="2">
        <f>MAX(E4349*Inputs!$B$5 - B4349 - Inputs!$B$8, 0) * H4349</f>
        <v>0</v>
      </c>
      <c r="L4349" s="2">
        <f>IF(B4349 &gt;= D4349*Inputs!$B$10, MAX(B4349 - E4349/Inputs!$B$5 - Inputs!$B$8, 0) * I4349, 0)</f>
        <v>0</v>
      </c>
      <c r="M4349" s="2">
        <f t="shared" si="806"/>
        <v>0</v>
      </c>
      <c r="N4349" s="3" t="str">
        <f t="shared" si="807"/>
        <v>Idle</v>
      </c>
      <c r="O4349" s="3" t="str">
        <f t="shared" si="815"/>
        <v>Idle</v>
      </c>
      <c r="P4349" s="2">
        <f t="shared" si="808"/>
        <v>0</v>
      </c>
      <c r="Q4349" s="2">
        <f t="shared" si="809"/>
        <v>0</v>
      </c>
      <c r="R4349" s="2">
        <f t="shared" si="810"/>
        <v>0</v>
      </c>
      <c r="S4349" s="2">
        <f t="shared" si="811"/>
        <v>0</v>
      </c>
      <c r="T4349" s="2">
        <f t="shared" si="812"/>
        <v>0</v>
      </c>
      <c r="U4349" s="2">
        <f>IF(O4349="Reg", R4349 * Inputs!$B$7, 0)</f>
        <v>0</v>
      </c>
      <c r="V4349" s="2">
        <f>MAX(F4349 + P4349*Inputs!$B$15 - (Q4349/Inputs!$B$16) - U4349, 0)</f>
        <v>340</v>
      </c>
    </row>
    <row r="4350" spans="1:22" x14ac:dyDescent="0.3">
      <c r="A4350" s="1">
        <v>46204.166666666657</v>
      </c>
      <c r="B4350" s="2">
        <v>0</v>
      </c>
      <c r="C4350" s="2">
        <v>14.18478104586246</v>
      </c>
      <c r="D4350" s="2">
        <f t="shared" si="804"/>
        <v>42.700992810296469</v>
      </c>
      <c r="E4350" s="2">
        <f t="shared" si="805"/>
        <v>0</v>
      </c>
      <c r="F4350" s="2">
        <f t="shared" si="813"/>
        <v>340</v>
      </c>
      <c r="G4350" s="2">
        <f t="shared" si="814"/>
        <v>0</v>
      </c>
      <c r="H4350" s="2">
        <f>MIN(Inputs!$B$2, (Inputs!$B$14 - F4350)/Inputs!$B$15)</f>
        <v>0</v>
      </c>
      <c r="I4350" s="2">
        <f>MAX(MIN(Inputs!$B$2, F4350*Inputs!$B$16, Inputs!$B$14*Inputs!$B$4 - G4350), 0)</f>
        <v>170</v>
      </c>
      <c r="J4350" s="2">
        <f>MAX(MIN(Inputs!$B$2, F4350*Inputs!$B$16, (Inputs!$B$14-F4350)/Inputs!$B$15)*Inputs!$B$9, 0)</f>
        <v>0</v>
      </c>
      <c r="K4350" s="2">
        <f>MAX(E4350*Inputs!$B$5 - B4350 - Inputs!$B$8, 0) * H4350</f>
        <v>0</v>
      </c>
      <c r="L4350" s="2">
        <f>IF(B4350 &gt;= D4350*Inputs!$B$10, MAX(B4350 - E4350/Inputs!$B$5 - Inputs!$B$8, 0) * I4350, 0)</f>
        <v>0</v>
      </c>
      <c r="M4350" s="2">
        <f t="shared" si="806"/>
        <v>0</v>
      </c>
      <c r="N4350" s="3" t="str">
        <f t="shared" si="807"/>
        <v>Idle</v>
      </c>
      <c r="O4350" s="3" t="str">
        <f t="shared" si="815"/>
        <v>Idle</v>
      </c>
      <c r="P4350" s="2">
        <f t="shared" si="808"/>
        <v>0</v>
      </c>
      <c r="Q4350" s="2">
        <f t="shared" si="809"/>
        <v>0</v>
      </c>
      <c r="R4350" s="2">
        <f t="shared" si="810"/>
        <v>0</v>
      </c>
      <c r="S4350" s="2">
        <f t="shared" si="811"/>
        <v>0</v>
      </c>
      <c r="T4350" s="2">
        <f t="shared" si="812"/>
        <v>0</v>
      </c>
      <c r="U4350" s="2">
        <f>IF(O4350="Reg", R4350 * Inputs!$B$7, 0)</f>
        <v>0</v>
      </c>
      <c r="V4350" s="2">
        <f>MAX(F4350 + P4350*Inputs!$B$15 - (Q4350/Inputs!$B$16) - U4350, 0)</f>
        <v>340</v>
      </c>
    </row>
    <row r="4351" spans="1:22" x14ac:dyDescent="0.3">
      <c r="A4351" s="1">
        <v>46204.208333333343</v>
      </c>
      <c r="B4351" s="2">
        <v>0</v>
      </c>
      <c r="C4351" s="2">
        <v>30.93808087740398</v>
      </c>
      <c r="D4351" s="2">
        <f t="shared" si="804"/>
        <v>42.700992810296469</v>
      </c>
      <c r="E4351" s="2">
        <f t="shared" si="805"/>
        <v>28.796438650807783</v>
      </c>
      <c r="F4351" s="2">
        <f t="shared" si="813"/>
        <v>340</v>
      </c>
      <c r="G4351" s="2">
        <f t="shared" si="814"/>
        <v>0</v>
      </c>
      <c r="H4351" s="2">
        <f>MIN(Inputs!$B$2, (Inputs!$B$14 - F4351)/Inputs!$B$15)</f>
        <v>0</v>
      </c>
      <c r="I4351" s="2">
        <f>MAX(MIN(Inputs!$B$2, F4351*Inputs!$B$16, Inputs!$B$14*Inputs!$B$4 - G4351), 0)</f>
        <v>170</v>
      </c>
      <c r="J4351" s="2">
        <f>MAX(MIN(Inputs!$B$2, F4351*Inputs!$B$16, (Inputs!$B$14-F4351)/Inputs!$B$15)*Inputs!$B$9, 0)</f>
        <v>0</v>
      </c>
      <c r="K4351" s="2">
        <f>MAX(E4351*Inputs!$B$5 - B4351 - Inputs!$B$8, 0) * H4351</f>
        <v>0</v>
      </c>
      <c r="L4351" s="2">
        <f>IF(B4351 &gt;= D4351*Inputs!$B$10, MAX(B4351 - E4351/Inputs!$B$5 - Inputs!$B$8, 0) * I4351, 0)</f>
        <v>0</v>
      </c>
      <c r="M4351" s="2">
        <f t="shared" si="806"/>
        <v>0</v>
      </c>
      <c r="N4351" s="3" t="str">
        <f t="shared" si="807"/>
        <v>Idle</v>
      </c>
      <c r="O4351" s="3" t="str">
        <f t="shared" si="815"/>
        <v>Idle</v>
      </c>
      <c r="P4351" s="2">
        <f t="shared" si="808"/>
        <v>0</v>
      </c>
      <c r="Q4351" s="2">
        <f t="shared" si="809"/>
        <v>0</v>
      </c>
      <c r="R4351" s="2">
        <f t="shared" si="810"/>
        <v>0</v>
      </c>
      <c r="S4351" s="2">
        <f t="shared" si="811"/>
        <v>0</v>
      </c>
      <c r="T4351" s="2">
        <f t="shared" si="812"/>
        <v>0</v>
      </c>
      <c r="U4351" s="2">
        <f>IF(O4351="Reg", R4351 * Inputs!$B$7, 0)</f>
        <v>0</v>
      </c>
      <c r="V4351" s="2">
        <f>MAX(F4351 + P4351*Inputs!$B$15 - (Q4351/Inputs!$B$16) - U4351, 0)</f>
        <v>340</v>
      </c>
    </row>
    <row r="4352" spans="1:22" x14ac:dyDescent="0.3">
      <c r="A4352" s="1">
        <v>46204.25</v>
      </c>
      <c r="B4352" s="2">
        <v>0</v>
      </c>
      <c r="C4352" s="2">
        <v>3.4321526819715831</v>
      </c>
      <c r="D4352" s="2">
        <f t="shared" si="804"/>
        <v>42.700992810296469</v>
      </c>
      <c r="E4352" s="2">
        <f t="shared" si="805"/>
        <v>31.283346789823611</v>
      </c>
      <c r="F4352" s="2">
        <f t="shared" si="813"/>
        <v>340</v>
      </c>
      <c r="G4352" s="2">
        <f t="shared" si="814"/>
        <v>0</v>
      </c>
      <c r="H4352" s="2">
        <f>MIN(Inputs!$B$2, (Inputs!$B$14 - F4352)/Inputs!$B$15)</f>
        <v>0</v>
      </c>
      <c r="I4352" s="2">
        <f>MAX(MIN(Inputs!$B$2, F4352*Inputs!$B$16, Inputs!$B$14*Inputs!$B$4 - G4352), 0)</f>
        <v>170</v>
      </c>
      <c r="J4352" s="2">
        <f>MAX(MIN(Inputs!$B$2, F4352*Inputs!$B$16, (Inputs!$B$14-F4352)/Inputs!$B$15)*Inputs!$B$9, 0)</f>
        <v>0</v>
      </c>
      <c r="K4352" s="2">
        <f>MAX(E4352*Inputs!$B$5 - B4352 - Inputs!$B$8, 0) * H4352</f>
        <v>0</v>
      </c>
      <c r="L4352" s="2">
        <f>IF(B4352 &gt;= D4352*Inputs!$B$10, MAX(B4352 - E4352/Inputs!$B$5 - Inputs!$B$8, 0) * I4352, 0)</f>
        <v>0</v>
      </c>
      <c r="M4352" s="2">
        <f t="shared" si="806"/>
        <v>0</v>
      </c>
      <c r="N4352" s="3" t="str">
        <f t="shared" si="807"/>
        <v>Idle</v>
      </c>
      <c r="O4352" s="3" t="str">
        <f t="shared" si="815"/>
        <v>Idle</v>
      </c>
      <c r="P4352" s="2">
        <f t="shared" si="808"/>
        <v>0</v>
      </c>
      <c r="Q4352" s="2">
        <f t="shared" si="809"/>
        <v>0</v>
      </c>
      <c r="R4352" s="2">
        <f t="shared" si="810"/>
        <v>0</v>
      </c>
      <c r="S4352" s="2">
        <f t="shared" si="811"/>
        <v>0</v>
      </c>
      <c r="T4352" s="2">
        <f t="shared" si="812"/>
        <v>0</v>
      </c>
      <c r="U4352" s="2">
        <f>IF(O4352="Reg", R4352 * Inputs!$B$7, 0)</f>
        <v>0</v>
      </c>
      <c r="V4352" s="2">
        <f>MAX(F4352 + P4352*Inputs!$B$15 - (Q4352/Inputs!$B$16) - U4352, 0)</f>
        <v>340</v>
      </c>
    </row>
    <row r="4353" spans="1:22" x14ac:dyDescent="0.3">
      <c r="A4353" s="1">
        <v>46204.291666666657</v>
      </c>
      <c r="B4353" s="2">
        <v>0</v>
      </c>
      <c r="C4353" s="2">
        <v>49.031579419969468</v>
      </c>
      <c r="D4353" s="2">
        <f t="shared" si="804"/>
        <v>42.700992810296469</v>
      </c>
      <c r="E4353" s="2">
        <f t="shared" si="805"/>
        <v>37.229264447543109</v>
      </c>
      <c r="F4353" s="2">
        <f t="shared" si="813"/>
        <v>340</v>
      </c>
      <c r="G4353" s="2">
        <f t="shared" si="814"/>
        <v>0</v>
      </c>
      <c r="H4353" s="2">
        <f>MIN(Inputs!$B$2, (Inputs!$B$14 - F4353)/Inputs!$B$15)</f>
        <v>0</v>
      </c>
      <c r="I4353" s="2">
        <f>MAX(MIN(Inputs!$B$2, F4353*Inputs!$B$16, Inputs!$B$14*Inputs!$B$4 - G4353), 0)</f>
        <v>170</v>
      </c>
      <c r="J4353" s="2">
        <f>MAX(MIN(Inputs!$B$2, F4353*Inputs!$B$16, (Inputs!$B$14-F4353)/Inputs!$B$15)*Inputs!$B$9, 0)</f>
        <v>0</v>
      </c>
      <c r="K4353" s="2">
        <f>MAX(E4353*Inputs!$B$5 - B4353 - Inputs!$B$8, 0) * H4353</f>
        <v>0</v>
      </c>
      <c r="L4353" s="2">
        <f>IF(B4353 &gt;= D4353*Inputs!$B$10, MAX(B4353 - E4353/Inputs!$B$5 - Inputs!$B$8, 0) * I4353, 0)</f>
        <v>0</v>
      </c>
      <c r="M4353" s="2">
        <f t="shared" si="806"/>
        <v>0</v>
      </c>
      <c r="N4353" s="3" t="str">
        <f t="shared" si="807"/>
        <v>Idle</v>
      </c>
      <c r="O4353" s="3" t="str">
        <f t="shared" si="815"/>
        <v>Idle</v>
      </c>
      <c r="P4353" s="2">
        <f t="shared" si="808"/>
        <v>0</v>
      </c>
      <c r="Q4353" s="2">
        <f t="shared" si="809"/>
        <v>0</v>
      </c>
      <c r="R4353" s="2">
        <f t="shared" si="810"/>
        <v>0</v>
      </c>
      <c r="S4353" s="2">
        <f t="shared" si="811"/>
        <v>0</v>
      </c>
      <c r="T4353" s="2">
        <f t="shared" si="812"/>
        <v>0</v>
      </c>
      <c r="U4353" s="2">
        <f>IF(O4353="Reg", R4353 * Inputs!$B$7, 0)</f>
        <v>0</v>
      </c>
      <c r="V4353" s="2">
        <f>MAX(F4353 + P4353*Inputs!$B$15 - (Q4353/Inputs!$B$16) - U4353, 0)</f>
        <v>340</v>
      </c>
    </row>
    <row r="4354" spans="1:22" x14ac:dyDescent="0.3">
      <c r="A4354" s="1">
        <v>46204.333333333343</v>
      </c>
      <c r="B4354" s="2">
        <v>0</v>
      </c>
      <c r="C4354" s="2">
        <v>7.2167124339137256</v>
      </c>
      <c r="D4354" s="2">
        <f t="shared" ref="D4354:D4417" si="816">AVERAGEIFS(B:B, A:A, "&gt;="&amp;INT(A4354), A:A, "&lt;"&amp;INT(A4354)+1)</f>
        <v>42.700992810296469</v>
      </c>
      <c r="E4354" s="2">
        <f t="shared" ref="E4354:E4417" si="817">AVERAGE(B4354:B4359)</f>
        <v>45.658541459117828</v>
      </c>
      <c r="F4354" s="2">
        <f t="shared" si="813"/>
        <v>340</v>
      </c>
      <c r="G4354" s="2">
        <f t="shared" si="814"/>
        <v>0</v>
      </c>
      <c r="H4354" s="2">
        <f>MIN(Inputs!$B$2, (Inputs!$B$14 - F4354)/Inputs!$B$15)</f>
        <v>0</v>
      </c>
      <c r="I4354" s="2">
        <f>MAX(MIN(Inputs!$B$2, F4354*Inputs!$B$16, Inputs!$B$14*Inputs!$B$4 - G4354), 0)</f>
        <v>170</v>
      </c>
      <c r="J4354" s="2">
        <f>MAX(MIN(Inputs!$B$2, F4354*Inputs!$B$16, (Inputs!$B$14-F4354)/Inputs!$B$15)*Inputs!$B$9, 0)</f>
        <v>0</v>
      </c>
      <c r="K4354" s="2">
        <f>MAX(E4354*Inputs!$B$5 - B4354 - Inputs!$B$8, 0) * H4354</f>
        <v>0</v>
      </c>
      <c r="L4354" s="2">
        <f>IF(B4354 &gt;= D4354*Inputs!$B$10, MAX(B4354 - E4354/Inputs!$B$5 - Inputs!$B$8, 0) * I4354, 0)</f>
        <v>0</v>
      </c>
      <c r="M4354" s="2">
        <f t="shared" ref="M4354:M4417" si="818">C4354 * J4354</f>
        <v>0</v>
      </c>
      <c r="N4354" s="3" t="str">
        <f t="shared" ref="N4354:N4417" si="819">IF(MAX(K4354, L4354, M4354)&lt;=0, "Idle", IF(AND(M4354&gt;=K4354, M4354&gt;=L4354), "Reg", IF(L4354&gt;=K4354, "Discharge", "Charge")))</f>
        <v>Idle</v>
      </c>
      <c r="O4354" s="3" t="str">
        <f t="shared" si="815"/>
        <v>Idle</v>
      </c>
      <c r="P4354" s="2">
        <f t="shared" ref="P4354:P4417" si="820">IF(O4354="Charge", H4354, 0)</f>
        <v>0</v>
      </c>
      <c r="Q4354" s="2">
        <f t="shared" ref="Q4354:Q4417" si="821">IF(O4354="Discharge", I4354, 0)</f>
        <v>0</v>
      </c>
      <c r="R4354" s="2">
        <f t="shared" ref="R4354:R4417" si="822">IF(O4354="Reg", J4354, 0)</f>
        <v>0</v>
      </c>
      <c r="S4354" s="2">
        <f t="shared" ref="S4354:S4417" si="823">(Q4354 - P4354) * B4354</f>
        <v>0</v>
      </c>
      <c r="T4354" s="2">
        <f t="shared" ref="T4354:T4417" si="824">R4354 * C4354</f>
        <v>0</v>
      </c>
      <c r="U4354" s="2">
        <f>IF(O4354="Reg", R4354 * Inputs!$B$7, 0)</f>
        <v>0</v>
      </c>
      <c r="V4354" s="2">
        <f>MAX(F4354 + P4354*Inputs!$B$15 - (Q4354/Inputs!$B$16) - U4354, 0)</f>
        <v>340</v>
      </c>
    </row>
    <row r="4355" spans="1:22" x14ac:dyDescent="0.3">
      <c r="A4355" s="1">
        <v>46204.375</v>
      </c>
      <c r="B4355" s="2">
        <v>0</v>
      </c>
      <c r="C4355" s="2">
        <v>12.47628667723458</v>
      </c>
      <c r="D4355" s="2">
        <f t="shared" si="816"/>
        <v>42.700992810296469</v>
      </c>
      <c r="E4355" s="2">
        <f t="shared" si="817"/>
        <v>54.104892308384741</v>
      </c>
      <c r="F4355" s="2">
        <f t="shared" ref="F4355:F4418" si="825">V4354</f>
        <v>340</v>
      </c>
      <c r="G4355" s="2">
        <f t="shared" ref="G4355:G4418" si="826">IF(INT(A4355)=INT(A4354), G4354 + Q4354, 0)</f>
        <v>0</v>
      </c>
      <c r="H4355" s="2">
        <f>MIN(Inputs!$B$2, (Inputs!$B$14 - F4355)/Inputs!$B$15)</f>
        <v>0</v>
      </c>
      <c r="I4355" s="2">
        <f>MAX(MIN(Inputs!$B$2, F4355*Inputs!$B$16, Inputs!$B$14*Inputs!$B$4 - G4355), 0)</f>
        <v>170</v>
      </c>
      <c r="J4355" s="2">
        <f>MAX(MIN(Inputs!$B$2, F4355*Inputs!$B$16, (Inputs!$B$14-F4355)/Inputs!$B$15)*Inputs!$B$9, 0)</f>
        <v>0</v>
      </c>
      <c r="K4355" s="2">
        <f>MAX(E4355*Inputs!$B$5 - B4355 - Inputs!$B$8, 0) * H4355</f>
        <v>0</v>
      </c>
      <c r="L4355" s="2">
        <f>IF(B4355 &gt;= D4355*Inputs!$B$10, MAX(B4355 - E4355/Inputs!$B$5 - Inputs!$B$8, 0) * I4355, 0)</f>
        <v>0</v>
      </c>
      <c r="M4355" s="2">
        <f t="shared" si="818"/>
        <v>0</v>
      </c>
      <c r="N4355" s="3" t="str">
        <f t="shared" si="819"/>
        <v>Idle</v>
      </c>
      <c r="O4355" s="3" t="str">
        <f t="shared" si="815"/>
        <v>Idle</v>
      </c>
      <c r="P4355" s="2">
        <f t="shared" si="820"/>
        <v>0</v>
      </c>
      <c r="Q4355" s="2">
        <f t="shared" si="821"/>
        <v>0</v>
      </c>
      <c r="R4355" s="2">
        <f t="shared" si="822"/>
        <v>0</v>
      </c>
      <c r="S4355" s="2">
        <f t="shared" si="823"/>
        <v>0</v>
      </c>
      <c r="T4355" s="2">
        <f t="shared" si="824"/>
        <v>0</v>
      </c>
      <c r="U4355" s="2">
        <f>IF(O4355="Reg", R4355 * Inputs!$B$7, 0)</f>
        <v>0</v>
      </c>
      <c r="V4355" s="2">
        <f>MAX(F4355 + P4355*Inputs!$B$15 - (Q4355/Inputs!$B$16) - U4355, 0)</f>
        <v>340</v>
      </c>
    </row>
    <row r="4356" spans="1:22" x14ac:dyDescent="0.3">
      <c r="A4356" s="1">
        <v>46204.416666666657</v>
      </c>
      <c r="B4356" s="2">
        <v>172.77863190484669</v>
      </c>
      <c r="C4356" s="2">
        <v>11.23755210449281</v>
      </c>
      <c r="D4356" s="2">
        <f t="shared" si="816"/>
        <v>42.700992810296469</v>
      </c>
      <c r="E4356" s="2">
        <f t="shared" si="817"/>
        <v>66.512310102128723</v>
      </c>
      <c r="F4356" s="2">
        <f t="shared" si="825"/>
        <v>340</v>
      </c>
      <c r="G4356" s="2">
        <f t="shared" si="826"/>
        <v>0</v>
      </c>
      <c r="H4356" s="2">
        <f>MIN(Inputs!$B$2, (Inputs!$B$14 - F4356)/Inputs!$B$15)</f>
        <v>0</v>
      </c>
      <c r="I4356" s="2">
        <f>MAX(MIN(Inputs!$B$2, F4356*Inputs!$B$16, Inputs!$B$14*Inputs!$B$4 - G4356), 0)</f>
        <v>170</v>
      </c>
      <c r="J4356" s="2">
        <f>MAX(MIN(Inputs!$B$2, F4356*Inputs!$B$16, (Inputs!$B$14-F4356)/Inputs!$B$15)*Inputs!$B$9, 0)</f>
        <v>0</v>
      </c>
      <c r="K4356" s="2">
        <f>MAX(E4356*Inputs!$B$5 - B4356 - Inputs!$B$8, 0) * H4356</f>
        <v>0</v>
      </c>
      <c r="L4356" s="2">
        <f>IF(B4356 &gt;= D4356*Inputs!$B$10, MAX(B4356 - E4356/Inputs!$B$5 - Inputs!$B$8, 0) * I4356, 0)</f>
        <v>13123.398426821797</v>
      </c>
      <c r="M4356" s="2">
        <f t="shared" si="818"/>
        <v>0</v>
      </c>
      <c r="N4356" s="3" t="str">
        <f t="shared" si="819"/>
        <v>Discharge</v>
      </c>
      <c r="O4356" s="3" t="str">
        <f t="shared" ref="O4356:O4419" si="827">IF(O4355&lt;&gt;O4354, O4355, N4356)</f>
        <v>Discharge</v>
      </c>
      <c r="P4356" s="2">
        <f t="shared" si="820"/>
        <v>0</v>
      </c>
      <c r="Q4356" s="2">
        <f t="shared" si="821"/>
        <v>170</v>
      </c>
      <c r="R4356" s="2">
        <f t="shared" si="822"/>
        <v>0</v>
      </c>
      <c r="S4356" s="2">
        <f t="shared" si="823"/>
        <v>29372.367423823936</v>
      </c>
      <c r="T4356" s="2">
        <f t="shared" si="824"/>
        <v>0</v>
      </c>
      <c r="U4356" s="2">
        <f>IF(O4356="Reg", R4356 * Inputs!$B$7, 0)</f>
        <v>0</v>
      </c>
      <c r="V4356" s="2">
        <f>MAX(F4356 + P4356*Inputs!$B$15 - (Q4356/Inputs!$B$16) - U4356, 0)</f>
        <v>170</v>
      </c>
    </row>
    <row r="4357" spans="1:22" x14ac:dyDescent="0.3">
      <c r="A4357" s="1">
        <v>46204.458333333343</v>
      </c>
      <c r="B4357" s="2">
        <v>14.92144883409498</v>
      </c>
      <c r="C4357" s="2">
        <v>32.190403045172687</v>
      </c>
      <c r="D4357" s="2">
        <f t="shared" si="816"/>
        <v>42.700992810296469</v>
      </c>
      <c r="E4357" s="2">
        <f t="shared" si="817"/>
        <v>51.726851021253935</v>
      </c>
      <c r="F4357" s="2">
        <f t="shared" si="825"/>
        <v>170</v>
      </c>
      <c r="G4357" s="2">
        <f t="shared" si="826"/>
        <v>170</v>
      </c>
      <c r="H4357" s="2">
        <f>MIN(Inputs!$B$2, (Inputs!$B$14 - F4357)/Inputs!$B$15)</f>
        <v>170</v>
      </c>
      <c r="I4357" s="2">
        <f>MAX(MIN(Inputs!$B$2, F4357*Inputs!$B$16, Inputs!$B$14*Inputs!$B$4 - G4357), 0)</f>
        <v>170</v>
      </c>
      <c r="J4357" s="2">
        <f>MAX(MIN(Inputs!$B$2, F4357*Inputs!$B$16, (Inputs!$B$14-F4357)/Inputs!$B$15)*Inputs!$B$9, 0)</f>
        <v>136</v>
      </c>
      <c r="K4357" s="2">
        <f>MAX(E4357*Inputs!$B$5 - B4357 - Inputs!$B$8, 0) * H4357</f>
        <v>1801.6906109834424</v>
      </c>
      <c r="L4357" s="2">
        <f>IF(B4357 &gt;= D4357*Inputs!$B$10, MAX(B4357 - E4357/Inputs!$B$5 - Inputs!$B$8, 0) * I4357, 0)</f>
        <v>0</v>
      </c>
      <c r="M4357" s="2">
        <f t="shared" si="818"/>
        <v>4377.8948141434857</v>
      </c>
      <c r="N4357" s="3" t="str">
        <f t="shared" si="819"/>
        <v>Reg</v>
      </c>
      <c r="O4357" s="3" t="str">
        <f t="shared" si="827"/>
        <v>Discharge</v>
      </c>
      <c r="P4357" s="2">
        <f t="shared" si="820"/>
        <v>0</v>
      </c>
      <c r="Q4357" s="2">
        <f t="shared" si="821"/>
        <v>170</v>
      </c>
      <c r="R4357" s="2">
        <f t="shared" si="822"/>
        <v>0</v>
      </c>
      <c r="S4357" s="2">
        <f t="shared" si="823"/>
        <v>2536.6463017961464</v>
      </c>
      <c r="T4357" s="2">
        <f t="shared" si="824"/>
        <v>0</v>
      </c>
      <c r="U4357" s="2">
        <f>IF(O4357="Reg", R4357 * Inputs!$B$7, 0)</f>
        <v>0</v>
      </c>
      <c r="V4357" s="2">
        <f>MAX(F4357 + P4357*Inputs!$B$15 - (Q4357/Inputs!$B$16) - U4357, 0)</f>
        <v>0</v>
      </c>
    </row>
    <row r="4358" spans="1:22" x14ac:dyDescent="0.3">
      <c r="A4358" s="1">
        <v>46204.5</v>
      </c>
      <c r="B4358" s="2">
        <v>35.67550594631701</v>
      </c>
      <c r="C4358" s="2">
        <v>14.830564923152281</v>
      </c>
      <c r="D4358" s="2">
        <f t="shared" si="816"/>
        <v>42.700992810296469</v>
      </c>
      <c r="E4358" s="2">
        <f t="shared" si="817"/>
        <v>63.69776873762202</v>
      </c>
      <c r="F4358" s="2">
        <f t="shared" si="825"/>
        <v>0</v>
      </c>
      <c r="G4358" s="2">
        <f t="shared" si="826"/>
        <v>340</v>
      </c>
      <c r="H4358" s="2">
        <f>MIN(Inputs!$B$2, (Inputs!$B$14 - F4358)/Inputs!$B$15)</f>
        <v>170</v>
      </c>
      <c r="I4358" s="2">
        <f>MAX(MIN(Inputs!$B$2, F4358*Inputs!$B$16, Inputs!$B$14*Inputs!$B$4 - G4358), 0)</f>
        <v>0</v>
      </c>
      <c r="J4358" s="2">
        <f>MAX(MIN(Inputs!$B$2, F4358*Inputs!$B$16, (Inputs!$B$14-F4358)/Inputs!$B$15)*Inputs!$B$9, 0)</f>
        <v>0</v>
      </c>
      <c r="K4358" s="2">
        <f>MAX(E4358*Inputs!$B$5 - B4358 - Inputs!$B$8, 0) * H4358</f>
        <v>64.350192274362072</v>
      </c>
      <c r="L4358" s="2">
        <f>IF(B4358 &gt;= D4358*Inputs!$B$10, MAX(B4358 - E4358/Inputs!$B$5 - Inputs!$B$8, 0) * I4358, 0)</f>
        <v>0</v>
      </c>
      <c r="M4358" s="2">
        <f t="shared" si="818"/>
        <v>0</v>
      </c>
      <c r="N4358" s="3" t="str">
        <f t="shared" si="819"/>
        <v>Charge</v>
      </c>
      <c r="O4358" s="3" t="str">
        <f t="shared" si="827"/>
        <v>Charge</v>
      </c>
      <c r="P4358" s="2">
        <f t="shared" si="820"/>
        <v>170</v>
      </c>
      <c r="Q4358" s="2">
        <f t="shared" si="821"/>
        <v>0</v>
      </c>
      <c r="R4358" s="2">
        <f t="shared" si="822"/>
        <v>0</v>
      </c>
      <c r="S4358" s="2">
        <f t="shared" si="823"/>
        <v>-6064.8360108738916</v>
      </c>
      <c r="T4358" s="2">
        <f t="shared" si="824"/>
        <v>0</v>
      </c>
      <c r="U4358" s="2">
        <f>IF(O4358="Reg", R4358 * Inputs!$B$7, 0)</f>
        <v>0</v>
      </c>
      <c r="V4358" s="2">
        <f>MAX(F4358 + P4358*Inputs!$B$15 - (Q4358/Inputs!$B$16) - U4358, 0)</f>
        <v>170</v>
      </c>
    </row>
    <row r="4359" spans="1:22" x14ac:dyDescent="0.3">
      <c r="A4359" s="1">
        <v>46204.541666666657</v>
      </c>
      <c r="B4359" s="2">
        <v>50.575662069448327</v>
      </c>
      <c r="C4359" s="2">
        <v>4.7632375630680581</v>
      </c>
      <c r="D4359" s="2">
        <f t="shared" si="816"/>
        <v>42.700992810296469</v>
      </c>
      <c r="E4359" s="2">
        <f t="shared" si="817"/>
        <v>72.997171062650594</v>
      </c>
      <c r="F4359" s="2">
        <f t="shared" si="825"/>
        <v>170</v>
      </c>
      <c r="G4359" s="2">
        <f t="shared" si="826"/>
        <v>340</v>
      </c>
      <c r="H4359" s="2">
        <f>MIN(Inputs!$B$2, (Inputs!$B$14 - F4359)/Inputs!$B$15)</f>
        <v>170</v>
      </c>
      <c r="I4359" s="2">
        <f>MAX(MIN(Inputs!$B$2, F4359*Inputs!$B$16, Inputs!$B$14*Inputs!$B$4 - G4359), 0)</f>
        <v>0</v>
      </c>
      <c r="J4359" s="2">
        <f>MAX(MIN(Inputs!$B$2, F4359*Inputs!$B$16, (Inputs!$B$14-F4359)/Inputs!$B$15)*Inputs!$B$9, 0)</f>
        <v>136</v>
      </c>
      <c r="K4359" s="2">
        <f>MAX(E4359*Inputs!$B$5 - B4359 - Inputs!$B$8, 0) * H4359</f>
        <v>0</v>
      </c>
      <c r="L4359" s="2">
        <f>IF(B4359 &gt;= D4359*Inputs!$B$10, MAX(B4359 - E4359/Inputs!$B$5 - Inputs!$B$8, 0) * I4359, 0)</f>
        <v>0</v>
      </c>
      <c r="M4359" s="2">
        <f t="shared" si="818"/>
        <v>647.80030857725592</v>
      </c>
      <c r="N4359" s="3" t="str">
        <f t="shared" si="819"/>
        <v>Reg</v>
      </c>
      <c r="O4359" s="3" t="str">
        <f t="shared" si="827"/>
        <v>Charge</v>
      </c>
      <c r="P4359" s="2">
        <f t="shared" si="820"/>
        <v>170</v>
      </c>
      <c r="Q4359" s="2">
        <f t="shared" si="821"/>
        <v>0</v>
      </c>
      <c r="R4359" s="2">
        <f t="shared" si="822"/>
        <v>0</v>
      </c>
      <c r="S4359" s="2">
        <f t="shared" si="823"/>
        <v>-8597.8625518062163</v>
      </c>
      <c r="T4359" s="2">
        <f t="shared" si="824"/>
        <v>0</v>
      </c>
      <c r="U4359" s="2">
        <f>IF(O4359="Reg", R4359 * Inputs!$B$7, 0)</f>
        <v>0</v>
      </c>
      <c r="V4359" s="2">
        <f>MAX(F4359 + P4359*Inputs!$B$15 - (Q4359/Inputs!$B$16) - U4359, 0)</f>
        <v>340</v>
      </c>
    </row>
    <row r="4360" spans="1:22" x14ac:dyDescent="0.3">
      <c r="A4360" s="1">
        <v>46204.583333333343</v>
      </c>
      <c r="B4360" s="2">
        <v>50.678105095601524</v>
      </c>
      <c r="C4360" s="2">
        <v>4.595802789065198</v>
      </c>
      <c r="D4360" s="2">
        <f t="shared" si="816"/>
        <v>42.700992810296469</v>
      </c>
      <c r="E4360" s="2">
        <f t="shared" si="817"/>
        <v>78.455305203432133</v>
      </c>
      <c r="F4360" s="2">
        <f t="shared" si="825"/>
        <v>340</v>
      </c>
      <c r="G4360" s="2">
        <f t="shared" si="826"/>
        <v>340</v>
      </c>
      <c r="H4360" s="2">
        <f>MIN(Inputs!$B$2, (Inputs!$B$14 - F4360)/Inputs!$B$15)</f>
        <v>0</v>
      </c>
      <c r="I4360" s="2">
        <f>MAX(MIN(Inputs!$B$2, F4360*Inputs!$B$16, Inputs!$B$14*Inputs!$B$4 - G4360), 0)</f>
        <v>0</v>
      </c>
      <c r="J4360" s="2">
        <f>MAX(MIN(Inputs!$B$2, F4360*Inputs!$B$16, (Inputs!$B$14-F4360)/Inputs!$B$15)*Inputs!$B$9, 0)</f>
        <v>0</v>
      </c>
      <c r="K4360" s="2">
        <f>MAX(E4360*Inputs!$B$5 - B4360 - Inputs!$B$8, 0) * H4360</f>
        <v>0</v>
      </c>
      <c r="L4360" s="2">
        <f>IF(B4360 &gt;= D4360*Inputs!$B$10, MAX(B4360 - E4360/Inputs!$B$5 - Inputs!$B$8, 0) * I4360, 0)</f>
        <v>0</v>
      </c>
      <c r="M4360" s="2">
        <f t="shared" si="818"/>
        <v>0</v>
      </c>
      <c r="N4360" s="3" t="str">
        <f t="shared" si="819"/>
        <v>Idle</v>
      </c>
      <c r="O4360" s="3" t="str">
        <f t="shared" si="827"/>
        <v>Idle</v>
      </c>
      <c r="P4360" s="2">
        <f t="shared" si="820"/>
        <v>0</v>
      </c>
      <c r="Q4360" s="2">
        <f t="shared" si="821"/>
        <v>0</v>
      </c>
      <c r="R4360" s="2">
        <f t="shared" si="822"/>
        <v>0</v>
      </c>
      <c r="S4360" s="2">
        <f t="shared" si="823"/>
        <v>0</v>
      </c>
      <c r="T4360" s="2">
        <f t="shared" si="824"/>
        <v>0</v>
      </c>
      <c r="U4360" s="2">
        <f>IF(O4360="Reg", R4360 * Inputs!$B$7, 0)</f>
        <v>0</v>
      </c>
      <c r="V4360" s="2">
        <f>MAX(F4360 + P4360*Inputs!$B$15 - (Q4360/Inputs!$B$16) - U4360, 0)</f>
        <v>340</v>
      </c>
    </row>
    <row r="4361" spans="1:22" x14ac:dyDescent="0.3">
      <c r="A4361" s="1">
        <v>46204.625</v>
      </c>
      <c r="B4361" s="2">
        <v>74.444506762463831</v>
      </c>
      <c r="C4361" s="2">
        <v>1.277670697382191</v>
      </c>
      <c r="D4361" s="2">
        <f t="shared" si="816"/>
        <v>42.700992810296469</v>
      </c>
      <c r="E4361" s="2">
        <f t="shared" si="817"/>
        <v>83.053789568013627</v>
      </c>
      <c r="F4361" s="2">
        <f t="shared" si="825"/>
        <v>340</v>
      </c>
      <c r="G4361" s="2">
        <f t="shared" si="826"/>
        <v>340</v>
      </c>
      <c r="H4361" s="2">
        <f>MIN(Inputs!$B$2, (Inputs!$B$14 - F4361)/Inputs!$B$15)</f>
        <v>0</v>
      </c>
      <c r="I4361" s="2">
        <f>MAX(MIN(Inputs!$B$2, F4361*Inputs!$B$16, Inputs!$B$14*Inputs!$B$4 - G4361), 0)</f>
        <v>0</v>
      </c>
      <c r="J4361" s="2">
        <f>MAX(MIN(Inputs!$B$2, F4361*Inputs!$B$16, (Inputs!$B$14-F4361)/Inputs!$B$15)*Inputs!$B$9, 0)</f>
        <v>0</v>
      </c>
      <c r="K4361" s="2">
        <f>MAX(E4361*Inputs!$B$5 - B4361 - Inputs!$B$8, 0) * H4361</f>
        <v>0</v>
      </c>
      <c r="L4361" s="2">
        <f>IF(B4361 &gt;= D4361*Inputs!$B$10, MAX(B4361 - E4361/Inputs!$B$5 - Inputs!$B$8, 0) * I4361, 0)</f>
        <v>0</v>
      </c>
      <c r="M4361" s="2">
        <f t="shared" si="818"/>
        <v>0</v>
      </c>
      <c r="N4361" s="3" t="str">
        <f t="shared" si="819"/>
        <v>Idle</v>
      </c>
      <c r="O4361" s="3" t="str">
        <f t="shared" si="827"/>
        <v>Idle</v>
      </c>
      <c r="P4361" s="2">
        <f t="shared" si="820"/>
        <v>0</v>
      </c>
      <c r="Q4361" s="2">
        <f t="shared" si="821"/>
        <v>0</v>
      </c>
      <c r="R4361" s="2">
        <f t="shared" si="822"/>
        <v>0</v>
      </c>
      <c r="S4361" s="2">
        <f t="shared" si="823"/>
        <v>0</v>
      </c>
      <c r="T4361" s="2">
        <f t="shared" si="824"/>
        <v>0</v>
      </c>
      <c r="U4361" s="2">
        <f>IF(O4361="Reg", R4361 * Inputs!$B$7, 0)</f>
        <v>0</v>
      </c>
      <c r="V4361" s="2">
        <f>MAX(F4361 + P4361*Inputs!$B$15 - (Q4361/Inputs!$B$16) - U4361, 0)</f>
        <v>340</v>
      </c>
    </row>
    <row r="4362" spans="1:22" x14ac:dyDescent="0.3">
      <c r="A4362" s="1">
        <v>46204.666666666657</v>
      </c>
      <c r="B4362" s="2">
        <v>84.065877419597967</v>
      </c>
      <c r="C4362" s="2">
        <v>5.7259285329117793</v>
      </c>
      <c r="D4362" s="2">
        <f t="shared" si="816"/>
        <v>42.700992810296469</v>
      </c>
      <c r="E4362" s="2">
        <f t="shared" si="817"/>
        <v>81.690992595946639</v>
      </c>
      <c r="F4362" s="2">
        <f t="shared" si="825"/>
        <v>340</v>
      </c>
      <c r="G4362" s="2">
        <f t="shared" si="826"/>
        <v>340</v>
      </c>
      <c r="H4362" s="2">
        <f>MIN(Inputs!$B$2, (Inputs!$B$14 - F4362)/Inputs!$B$15)</f>
        <v>0</v>
      </c>
      <c r="I4362" s="2">
        <f>MAX(MIN(Inputs!$B$2, F4362*Inputs!$B$16, Inputs!$B$14*Inputs!$B$4 - G4362), 0)</f>
        <v>0</v>
      </c>
      <c r="J4362" s="2">
        <f>MAX(MIN(Inputs!$B$2, F4362*Inputs!$B$16, (Inputs!$B$14-F4362)/Inputs!$B$15)*Inputs!$B$9, 0)</f>
        <v>0</v>
      </c>
      <c r="K4362" s="2">
        <f>MAX(E4362*Inputs!$B$5 - B4362 - Inputs!$B$8, 0) * H4362</f>
        <v>0</v>
      </c>
      <c r="L4362" s="2">
        <f>IF(B4362 &gt;= D4362*Inputs!$B$10, MAX(B4362 - E4362/Inputs!$B$5 - Inputs!$B$8, 0) * I4362, 0)</f>
        <v>0</v>
      </c>
      <c r="M4362" s="2">
        <f t="shared" si="818"/>
        <v>0</v>
      </c>
      <c r="N4362" s="3" t="str">
        <f t="shared" si="819"/>
        <v>Idle</v>
      </c>
      <c r="O4362" s="3" t="str">
        <f t="shared" si="827"/>
        <v>Idle</v>
      </c>
      <c r="P4362" s="2">
        <f t="shared" si="820"/>
        <v>0</v>
      </c>
      <c r="Q4362" s="2">
        <f t="shared" si="821"/>
        <v>0</v>
      </c>
      <c r="R4362" s="2">
        <f t="shared" si="822"/>
        <v>0</v>
      </c>
      <c r="S4362" s="2">
        <f t="shared" si="823"/>
        <v>0</v>
      </c>
      <c r="T4362" s="2">
        <f t="shared" si="824"/>
        <v>0</v>
      </c>
      <c r="U4362" s="2">
        <f>IF(O4362="Reg", R4362 * Inputs!$B$7, 0)</f>
        <v>0</v>
      </c>
      <c r="V4362" s="2">
        <f>MAX(F4362 + P4362*Inputs!$B$15 - (Q4362/Inputs!$B$16) - U4362, 0)</f>
        <v>340</v>
      </c>
    </row>
    <row r="4363" spans="1:22" x14ac:dyDescent="0.3">
      <c r="A4363" s="1">
        <v>46204.708333333343</v>
      </c>
      <c r="B4363" s="2">
        <v>86.746955132303398</v>
      </c>
      <c r="C4363" s="2">
        <v>19.022321979817491</v>
      </c>
      <c r="D4363" s="2">
        <f t="shared" si="816"/>
        <v>42.700992810296469</v>
      </c>
      <c r="E4363" s="2">
        <f t="shared" si="817"/>
        <v>77.359058172455434</v>
      </c>
      <c r="F4363" s="2">
        <f t="shared" si="825"/>
        <v>340</v>
      </c>
      <c r="G4363" s="2">
        <f t="shared" si="826"/>
        <v>340</v>
      </c>
      <c r="H4363" s="2">
        <f>MIN(Inputs!$B$2, (Inputs!$B$14 - F4363)/Inputs!$B$15)</f>
        <v>0</v>
      </c>
      <c r="I4363" s="2">
        <f>MAX(MIN(Inputs!$B$2, F4363*Inputs!$B$16, Inputs!$B$14*Inputs!$B$4 - G4363), 0)</f>
        <v>0</v>
      </c>
      <c r="J4363" s="2">
        <f>MAX(MIN(Inputs!$B$2, F4363*Inputs!$B$16, (Inputs!$B$14-F4363)/Inputs!$B$15)*Inputs!$B$9, 0)</f>
        <v>0</v>
      </c>
      <c r="K4363" s="2">
        <f>MAX(E4363*Inputs!$B$5 - B4363 - Inputs!$B$8, 0) * H4363</f>
        <v>0</v>
      </c>
      <c r="L4363" s="2">
        <f>IF(B4363 &gt;= D4363*Inputs!$B$10, MAX(B4363 - E4363/Inputs!$B$5 - Inputs!$B$8, 0) * I4363, 0)</f>
        <v>0</v>
      </c>
      <c r="M4363" s="2">
        <f t="shared" si="818"/>
        <v>0</v>
      </c>
      <c r="N4363" s="3" t="str">
        <f t="shared" si="819"/>
        <v>Idle</v>
      </c>
      <c r="O4363" s="3" t="str">
        <f t="shared" si="827"/>
        <v>Idle</v>
      </c>
      <c r="P4363" s="2">
        <f t="shared" si="820"/>
        <v>0</v>
      </c>
      <c r="Q4363" s="2">
        <f t="shared" si="821"/>
        <v>0</v>
      </c>
      <c r="R4363" s="2">
        <f t="shared" si="822"/>
        <v>0</v>
      </c>
      <c r="S4363" s="2">
        <f t="shared" si="823"/>
        <v>0</v>
      </c>
      <c r="T4363" s="2">
        <f t="shared" si="824"/>
        <v>0</v>
      </c>
      <c r="U4363" s="2">
        <f>IF(O4363="Reg", R4363 * Inputs!$B$7, 0)</f>
        <v>0</v>
      </c>
      <c r="V4363" s="2">
        <f>MAX(F4363 + P4363*Inputs!$B$15 - (Q4363/Inputs!$B$16) - U4363, 0)</f>
        <v>340</v>
      </c>
    </row>
    <row r="4364" spans="1:22" x14ac:dyDescent="0.3">
      <c r="A4364" s="1">
        <v>46204.75</v>
      </c>
      <c r="B4364" s="2">
        <v>91.471919896488458</v>
      </c>
      <c r="C4364" s="2">
        <v>6.6337020355707246</v>
      </c>
      <c r="D4364" s="2">
        <f t="shared" si="816"/>
        <v>42.700992810296469</v>
      </c>
      <c r="E4364" s="2">
        <f t="shared" si="817"/>
        <v>69.127132791904202</v>
      </c>
      <c r="F4364" s="2">
        <f t="shared" si="825"/>
        <v>340</v>
      </c>
      <c r="G4364" s="2">
        <f t="shared" si="826"/>
        <v>340</v>
      </c>
      <c r="H4364" s="2">
        <f>MIN(Inputs!$B$2, (Inputs!$B$14 - F4364)/Inputs!$B$15)</f>
        <v>0</v>
      </c>
      <c r="I4364" s="2">
        <f>MAX(MIN(Inputs!$B$2, F4364*Inputs!$B$16, Inputs!$B$14*Inputs!$B$4 - G4364), 0)</f>
        <v>0</v>
      </c>
      <c r="J4364" s="2">
        <f>MAX(MIN(Inputs!$B$2, F4364*Inputs!$B$16, (Inputs!$B$14-F4364)/Inputs!$B$15)*Inputs!$B$9, 0)</f>
        <v>0</v>
      </c>
      <c r="K4364" s="2">
        <f>MAX(E4364*Inputs!$B$5 - B4364 - Inputs!$B$8, 0) * H4364</f>
        <v>0</v>
      </c>
      <c r="L4364" s="2">
        <f>IF(B4364 &gt;= D4364*Inputs!$B$10, MAX(B4364 - E4364/Inputs!$B$5 - Inputs!$B$8, 0) * I4364, 0)</f>
        <v>0</v>
      </c>
      <c r="M4364" s="2">
        <f t="shared" si="818"/>
        <v>0</v>
      </c>
      <c r="N4364" s="3" t="str">
        <f t="shared" si="819"/>
        <v>Idle</v>
      </c>
      <c r="O4364" s="3" t="str">
        <f t="shared" si="827"/>
        <v>Idle</v>
      </c>
      <c r="P4364" s="2">
        <f t="shared" si="820"/>
        <v>0</v>
      </c>
      <c r="Q4364" s="2">
        <f t="shared" si="821"/>
        <v>0</v>
      </c>
      <c r="R4364" s="2">
        <f t="shared" si="822"/>
        <v>0</v>
      </c>
      <c r="S4364" s="2">
        <f t="shared" si="823"/>
        <v>0</v>
      </c>
      <c r="T4364" s="2">
        <f t="shared" si="824"/>
        <v>0</v>
      </c>
      <c r="U4364" s="2">
        <f>IF(O4364="Reg", R4364 * Inputs!$B$7, 0)</f>
        <v>0</v>
      </c>
      <c r="V4364" s="2">
        <f>MAX(F4364 + P4364*Inputs!$B$15 - (Q4364/Inputs!$B$16) - U4364, 0)</f>
        <v>340</v>
      </c>
    </row>
    <row r="4365" spans="1:22" x14ac:dyDescent="0.3">
      <c r="A4365" s="1">
        <v>46204.791666666657</v>
      </c>
      <c r="B4365" s="2">
        <v>83.324466914137631</v>
      </c>
      <c r="C4365" s="2">
        <v>7.5671377638892956</v>
      </c>
      <c r="D4365" s="2">
        <f t="shared" si="816"/>
        <v>42.700992810296469</v>
      </c>
      <c r="E4365" s="2">
        <f t="shared" si="817"/>
        <v>58.858069348781804</v>
      </c>
      <c r="F4365" s="2">
        <f t="shared" si="825"/>
        <v>340</v>
      </c>
      <c r="G4365" s="2">
        <f t="shared" si="826"/>
        <v>340</v>
      </c>
      <c r="H4365" s="2">
        <f>MIN(Inputs!$B$2, (Inputs!$B$14 - F4365)/Inputs!$B$15)</f>
        <v>0</v>
      </c>
      <c r="I4365" s="2">
        <f>MAX(MIN(Inputs!$B$2, F4365*Inputs!$B$16, Inputs!$B$14*Inputs!$B$4 - G4365), 0)</f>
        <v>0</v>
      </c>
      <c r="J4365" s="2">
        <f>MAX(MIN(Inputs!$B$2, F4365*Inputs!$B$16, (Inputs!$B$14-F4365)/Inputs!$B$15)*Inputs!$B$9, 0)</f>
        <v>0</v>
      </c>
      <c r="K4365" s="2">
        <f>MAX(E4365*Inputs!$B$5 - B4365 - Inputs!$B$8, 0) * H4365</f>
        <v>0</v>
      </c>
      <c r="L4365" s="2">
        <f>IF(B4365 &gt;= D4365*Inputs!$B$10, MAX(B4365 - E4365/Inputs!$B$5 - Inputs!$B$8, 0) * I4365, 0)</f>
        <v>0</v>
      </c>
      <c r="M4365" s="2">
        <f t="shared" si="818"/>
        <v>0</v>
      </c>
      <c r="N4365" s="3" t="str">
        <f t="shared" si="819"/>
        <v>Idle</v>
      </c>
      <c r="O4365" s="3" t="str">
        <f t="shared" si="827"/>
        <v>Idle</v>
      </c>
      <c r="P4365" s="2">
        <f t="shared" si="820"/>
        <v>0</v>
      </c>
      <c r="Q4365" s="2">
        <f t="shared" si="821"/>
        <v>0</v>
      </c>
      <c r="R4365" s="2">
        <f t="shared" si="822"/>
        <v>0</v>
      </c>
      <c r="S4365" s="2">
        <f t="shared" si="823"/>
        <v>0</v>
      </c>
      <c r="T4365" s="2">
        <f t="shared" si="824"/>
        <v>0</v>
      </c>
      <c r="U4365" s="2">
        <f>IF(O4365="Reg", R4365 * Inputs!$B$7, 0)</f>
        <v>0</v>
      </c>
      <c r="V4365" s="2">
        <f>MAX(F4365 + P4365*Inputs!$B$15 - (Q4365/Inputs!$B$16) - U4365, 0)</f>
        <v>340</v>
      </c>
    </row>
    <row r="4366" spans="1:22" x14ac:dyDescent="0.3">
      <c r="A4366" s="1">
        <v>46204.833333333343</v>
      </c>
      <c r="B4366" s="2">
        <v>78.269011283090435</v>
      </c>
      <c r="C4366" s="2">
        <v>4.5494830520558578</v>
      </c>
      <c r="D4366" s="2">
        <f t="shared" si="816"/>
        <v>42.700992810296469</v>
      </c>
      <c r="E4366" s="2">
        <f t="shared" si="817"/>
        <v>48.080197503693249</v>
      </c>
      <c r="F4366" s="2">
        <f t="shared" si="825"/>
        <v>340</v>
      </c>
      <c r="G4366" s="2">
        <f t="shared" si="826"/>
        <v>340</v>
      </c>
      <c r="H4366" s="2">
        <f>MIN(Inputs!$B$2, (Inputs!$B$14 - F4366)/Inputs!$B$15)</f>
        <v>0</v>
      </c>
      <c r="I4366" s="2">
        <f>MAX(MIN(Inputs!$B$2, F4366*Inputs!$B$16, Inputs!$B$14*Inputs!$B$4 - G4366), 0)</f>
        <v>0</v>
      </c>
      <c r="J4366" s="2">
        <f>MAX(MIN(Inputs!$B$2, F4366*Inputs!$B$16, (Inputs!$B$14-F4366)/Inputs!$B$15)*Inputs!$B$9, 0)</f>
        <v>0</v>
      </c>
      <c r="K4366" s="2">
        <f>MAX(E4366*Inputs!$B$5 - B4366 - Inputs!$B$8, 0) * H4366</f>
        <v>0</v>
      </c>
      <c r="L4366" s="2">
        <f>IF(B4366 &gt;= D4366*Inputs!$B$10, MAX(B4366 - E4366/Inputs!$B$5 - Inputs!$B$8, 0) * I4366, 0)</f>
        <v>0</v>
      </c>
      <c r="M4366" s="2">
        <f t="shared" si="818"/>
        <v>0</v>
      </c>
      <c r="N4366" s="3" t="str">
        <f t="shared" si="819"/>
        <v>Idle</v>
      </c>
      <c r="O4366" s="3" t="str">
        <f t="shared" si="827"/>
        <v>Idle</v>
      </c>
      <c r="P4366" s="2">
        <f t="shared" si="820"/>
        <v>0</v>
      </c>
      <c r="Q4366" s="2">
        <f t="shared" si="821"/>
        <v>0</v>
      </c>
      <c r="R4366" s="2">
        <f t="shared" si="822"/>
        <v>0</v>
      </c>
      <c r="S4366" s="2">
        <f t="shared" si="823"/>
        <v>0</v>
      </c>
      <c r="T4366" s="2">
        <f t="shared" si="824"/>
        <v>0</v>
      </c>
      <c r="U4366" s="2">
        <f>IF(O4366="Reg", R4366 * Inputs!$B$7, 0)</f>
        <v>0</v>
      </c>
      <c r="V4366" s="2">
        <f>MAX(F4366 + P4366*Inputs!$B$15 - (Q4366/Inputs!$B$16) - U4366, 0)</f>
        <v>340</v>
      </c>
    </row>
    <row r="4367" spans="1:22" x14ac:dyDescent="0.3">
      <c r="A4367" s="1">
        <v>46204.875</v>
      </c>
      <c r="B4367" s="2">
        <v>66.267724930061931</v>
      </c>
      <c r="C4367" s="2">
        <v>7.7023837042862908</v>
      </c>
      <c r="D4367" s="2">
        <f t="shared" si="816"/>
        <v>42.700992810296469</v>
      </c>
      <c r="E4367" s="2">
        <f t="shared" si="817"/>
        <v>36.734842505621948</v>
      </c>
      <c r="F4367" s="2">
        <f t="shared" si="825"/>
        <v>340</v>
      </c>
      <c r="G4367" s="2">
        <f t="shared" si="826"/>
        <v>340</v>
      </c>
      <c r="H4367" s="2">
        <f>MIN(Inputs!$B$2, (Inputs!$B$14 - F4367)/Inputs!$B$15)</f>
        <v>0</v>
      </c>
      <c r="I4367" s="2">
        <f>MAX(MIN(Inputs!$B$2, F4367*Inputs!$B$16, Inputs!$B$14*Inputs!$B$4 - G4367), 0)</f>
        <v>0</v>
      </c>
      <c r="J4367" s="2">
        <f>MAX(MIN(Inputs!$B$2, F4367*Inputs!$B$16, (Inputs!$B$14-F4367)/Inputs!$B$15)*Inputs!$B$9, 0)</f>
        <v>0</v>
      </c>
      <c r="K4367" s="2">
        <f>MAX(E4367*Inputs!$B$5 - B4367 - Inputs!$B$8, 0) * H4367</f>
        <v>0</v>
      </c>
      <c r="L4367" s="2">
        <f>IF(B4367 &gt;= D4367*Inputs!$B$10, MAX(B4367 - E4367/Inputs!$B$5 - Inputs!$B$8, 0) * I4367, 0)</f>
        <v>0</v>
      </c>
      <c r="M4367" s="2">
        <f t="shared" si="818"/>
        <v>0</v>
      </c>
      <c r="N4367" s="3" t="str">
        <f t="shared" si="819"/>
        <v>Idle</v>
      </c>
      <c r="O4367" s="3" t="str">
        <f t="shared" si="827"/>
        <v>Idle</v>
      </c>
      <c r="P4367" s="2">
        <f t="shared" si="820"/>
        <v>0</v>
      </c>
      <c r="Q4367" s="2">
        <f t="shared" si="821"/>
        <v>0</v>
      </c>
      <c r="R4367" s="2">
        <f t="shared" si="822"/>
        <v>0</v>
      </c>
      <c r="S4367" s="2">
        <f t="shared" si="823"/>
        <v>0</v>
      </c>
      <c r="T4367" s="2">
        <f t="shared" si="824"/>
        <v>0</v>
      </c>
      <c r="U4367" s="2">
        <f>IF(O4367="Reg", R4367 * Inputs!$B$7, 0)</f>
        <v>0</v>
      </c>
      <c r="V4367" s="2">
        <f>MAX(F4367 + P4367*Inputs!$B$15 - (Q4367/Inputs!$B$16) - U4367, 0)</f>
        <v>340</v>
      </c>
    </row>
    <row r="4368" spans="1:22" x14ac:dyDescent="0.3">
      <c r="A4368" s="1">
        <v>46204.916666666657</v>
      </c>
      <c r="B4368" s="2">
        <v>58.074270878650751</v>
      </c>
      <c r="C4368" s="2">
        <v>8.9021465617467364</v>
      </c>
      <c r="D4368" s="2">
        <f t="shared" si="816"/>
        <v>42.700992810296469</v>
      </c>
      <c r="E4368" s="2">
        <f t="shared" si="817"/>
        <v>25.690221683944955</v>
      </c>
      <c r="F4368" s="2">
        <f t="shared" si="825"/>
        <v>340</v>
      </c>
      <c r="G4368" s="2">
        <f t="shared" si="826"/>
        <v>340</v>
      </c>
      <c r="H4368" s="2">
        <f>MIN(Inputs!$B$2, (Inputs!$B$14 - F4368)/Inputs!$B$15)</f>
        <v>0</v>
      </c>
      <c r="I4368" s="2">
        <f>MAX(MIN(Inputs!$B$2, F4368*Inputs!$B$16, Inputs!$B$14*Inputs!$B$4 - G4368), 0)</f>
        <v>0</v>
      </c>
      <c r="J4368" s="2">
        <f>MAX(MIN(Inputs!$B$2, F4368*Inputs!$B$16, (Inputs!$B$14-F4368)/Inputs!$B$15)*Inputs!$B$9, 0)</f>
        <v>0</v>
      </c>
      <c r="K4368" s="2">
        <f>MAX(E4368*Inputs!$B$5 - B4368 - Inputs!$B$8, 0) * H4368</f>
        <v>0</v>
      </c>
      <c r="L4368" s="2">
        <f>IF(B4368 &gt;= D4368*Inputs!$B$10, MAX(B4368 - E4368/Inputs!$B$5 - Inputs!$B$8, 0) * I4368, 0)</f>
        <v>0</v>
      </c>
      <c r="M4368" s="2">
        <f t="shared" si="818"/>
        <v>0</v>
      </c>
      <c r="N4368" s="3" t="str">
        <f t="shared" si="819"/>
        <v>Idle</v>
      </c>
      <c r="O4368" s="3" t="str">
        <f t="shared" si="827"/>
        <v>Idle</v>
      </c>
      <c r="P4368" s="2">
        <f t="shared" si="820"/>
        <v>0</v>
      </c>
      <c r="Q4368" s="2">
        <f t="shared" si="821"/>
        <v>0</v>
      </c>
      <c r="R4368" s="2">
        <f t="shared" si="822"/>
        <v>0</v>
      </c>
      <c r="S4368" s="2">
        <f t="shared" si="823"/>
        <v>0</v>
      </c>
      <c r="T4368" s="2">
        <f t="shared" si="824"/>
        <v>0</v>
      </c>
      <c r="U4368" s="2">
        <f>IF(O4368="Reg", R4368 * Inputs!$B$7, 0)</f>
        <v>0</v>
      </c>
      <c r="V4368" s="2">
        <f>MAX(F4368 + P4368*Inputs!$B$15 - (Q4368/Inputs!$B$16) - U4368, 0)</f>
        <v>340</v>
      </c>
    </row>
    <row r="4369" spans="1:22" x14ac:dyDescent="0.3">
      <c r="A4369" s="1">
        <v>46204.958333333343</v>
      </c>
      <c r="B4369" s="2">
        <v>37.355402848995993</v>
      </c>
      <c r="C4369" s="2">
        <v>14.47418514581774</v>
      </c>
      <c r="D4369" s="2">
        <f t="shared" si="816"/>
        <v>42.700992810296469</v>
      </c>
      <c r="E4369" s="2">
        <f t="shared" si="817"/>
        <v>16.011176537503164</v>
      </c>
      <c r="F4369" s="2">
        <f t="shared" si="825"/>
        <v>340</v>
      </c>
      <c r="G4369" s="2">
        <f t="shared" si="826"/>
        <v>340</v>
      </c>
      <c r="H4369" s="2">
        <f>MIN(Inputs!$B$2, (Inputs!$B$14 - F4369)/Inputs!$B$15)</f>
        <v>0</v>
      </c>
      <c r="I4369" s="2">
        <f>MAX(MIN(Inputs!$B$2, F4369*Inputs!$B$16, Inputs!$B$14*Inputs!$B$4 - G4369), 0)</f>
        <v>0</v>
      </c>
      <c r="J4369" s="2">
        <f>MAX(MIN(Inputs!$B$2, F4369*Inputs!$B$16, (Inputs!$B$14-F4369)/Inputs!$B$15)*Inputs!$B$9, 0)</f>
        <v>0</v>
      </c>
      <c r="K4369" s="2">
        <f>MAX(E4369*Inputs!$B$5 - B4369 - Inputs!$B$8, 0) * H4369</f>
        <v>0</v>
      </c>
      <c r="L4369" s="2">
        <f>IF(B4369 &gt;= D4369*Inputs!$B$10, MAX(B4369 - E4369/Inputs!$B$5 - Inputs!$B$8, 0) * I4369, 0)</f>
        <v>0</v>
      </c>
      <c r="M4369" s="2">
        <f t="shared" si="818"/>
        <v>0</v>
      </c>
      <c r="N4369" s="3" t="str">
        <f t="shared" si="819"/>
        <v>Idle</v>
      </c>
      <c r="O4369" s="3" t="str">
        <f t="shared" si="827"/>
        <v>Idle</v>
      </c>
      <c r="P4369" s="2">
        <f t="shared" si="820"/>
        <v>0</v>
      </c>
      <c r="Q4369" s="2">
        <f t="shared" si="821"/>
        <v>0</v>
      </c>
      <c r="R4369" s="2">
        <f t="shared" si="822"/>
        <v>0</v>
      </c>
      <c r="S4369" s="2">
        <f t="shared" si="823"/>
        <v>0</v>
      </c>
      <c r="T4369" s="2">
        <f t="shared" si="824"/>
        <v>0</v>
      </c>
      <c r="U4369" s="2">
        <f>IF(O4369="Reg", R4369 * Inputs!$B$7, 0)</f>
        <v>0</v>
      </c>
      <c r="V4369" s="2">
        <f>MAX(F4369 + P4369*Inputs!$B$15 - (Q4369/Inputs!$B$16) - U4369, 0)</f>
        <v>340</v>
      </c>
    </row>
    <row r="4370" spans="1:22" x14ac:dyDescent="0.3">
      <c r="A4370" s="1">
        <v>46205</v>
      </c>
      <c r="B4370" s="2">
        <v>29.857539237754079</v>
      </c>
      <c r="C4370" s="2">
        <v>15.49696364411415</v>
      </c>
      <c r="D4370" s="2">
        <f t="shared" si="816"/>
        <v>45.703207042949252</v>
      </c>
      <c r="E4370" s="2">
        <f t="shared" si="817"/>
        <v>9.7852760626704978</v>
      </c>
      <c r="F4370" s="2">
        <f t="shared" si="825"/>
        <v>340</v>
      </c>
      <c r="G4370" s="2">
        <f t="shared" si="826"/>
        <v>0</v>
      </c>
      <c r="H4370" s="2">
        <f>MIN(Inputs!$B$2, (Inputs!$B$14 - F4370)/Inputs!$B$15)</f>
        <v>0</v>
      </c>
      <c r="I4370" s="2">
        <f>MAX(MIN(Inputs!$B$2, F4370*Inputs!$B$16, Inputs!$B$14*Inputs!$B$4 - G4370), 0)</f>
        <v>170</v>
      </c>
      <c r="J4370" s="2">
        <f>MAX(MIN(Inputs!$B$2, F4370*Inputs!$B$16, (Inputs!$B$14-F4370)/Inputs!$B$15)*Inputs!$B$9, 0)</f>
        <v>0</v>
      </c>
      <c r="K4370" s="2">
        <f>MAX(E4370*Inputs!$B$5 - B4370 - Inputs!$B$8, 0) * H4370</f>
        <v>0</v>
      </c>
      <c r="L4370" s="2">
        <f>IF(B4370 &gt;= D4370*Inputs!$B$10, MAX(B4370 - E4370/Inputs!$B$5 - Inputs!$B$8, 0) * I4370, 0)</f>
        <v>0</v>
      </c>
      <c r="M4370" s="2">
        <f t="shared" si="818"/>
        <v>0</v>
      </c>
      <c r="N4370" s="3" t="str">
        <f t="shared" si="819"/>
        <v>Idle</v>
      </c>
      <c r="O4370" s="3" t="str">
        <f t="shared" si="827"/>
        <v>Idle</v>
      </c>
      <c r="P4370" s="2">
        <f t="shared" si="820"/>
        <v>0</v>
      </c>
      <c r="Q4370" s="2">
        <f t="shared" si="821"/>
        <v>0</v>
      </c>
      <c r="R4370" s="2">
        <f t="shared" si="822"/>
        <v>0</v>
      </c>
      <c r="S4370" s="2">
        <f t="shared" si="823"/>
        <v>0</v>
      </c>
      <c r="T4370" s="2">
        <f t="shared" si="824"/>
        <v>0</v>
      </c>
      <c r="U4370" s="2">
        <f>IF(O4370="Reg", R4370 * Inputs!$B$7, 0)</f>
        <v>0</v>
      </c>
      <c r="V4370" s="2">
        <f>MAX(F4370 + P4370*Inputs!$B$15 - (Q4370/Inputs!$B$16) - U4370, 0)</f>
        <v>340</v>
      </c>
    </row>
    <row r="4371" spans="1:22" x14ac:dyDescent="0.3">
      <c r="A4371" s="1">
        <v>46205.041666666657</v>
      </c>
      <c r="B4371" s="2">
        <v>18.657235843606308</v>
      </c>
      <c r="C4371" s="2">
        <v>14.13129152222546</v>
      </c>
      <c r="D4371" s="2">
        <f t="shared" si="816"/>
        <v>45.703207042949252</v>
      </c>
      <c r="E4371" s="2">
        <f t="shared" si="817"/>
        <v>4.8090195230448183</v>
      </c>
      <c r="F4371" s="2">
        <f t="shared" si="825"/>
        <v>340</v>
      </c>
      <c r="G4371" s="2">
        <f t="shared" si="826"/>
        <v>0</v>
      </c>
      <c r="H4371" s="2">
        <f>MIN(Inputs!$B$2, (Inputs!$B$14 - F4371)/Inputs!$B$15)</f>
        <v>0</v>
      </c>
      <c r="I4371" s="2">
        <f>MAX(MIN(Inputs!$B$2, F4371*Inputs!$B$16, Inputs!$B$14*Inputs!$B$4 - G4371), 0)</f>
        <v>170</v>
      </c>
      <c r="J4371" s="2">
        <f>MAX(MIN(Inputs!$B$2, F4371*Inputs!$B$16, (Inputs!$B$14-F4371)/Inputs!$B$15)*Inputs!$B$9, 0)</f>
        <v>0</v>
      </c>
      <c r="K4371" s="2">
        <f>MAX(E4371*Inputs!$B$5 - B4371 - Inputs!$B$8, 0) * H4371</f>
        <v>0</v>
      </c>
      <c r="L4371" s="2">
        <f>IF(B4371 &gt;= D4371*Inputs!$B$10, MAX(B4371 - E4371/Inputs!$B$5 - Inputs!$B$8, 0) * I4371, 0)</f>
        <v>0</v>
      </c>
      <c r="M4371" s="2">
        <f t="shared" si="818"/>
        <v>0</v>
      </c>
      <c r="N4371" s="3" t="str">
        <f t="shared" si="819"/>
        <v>Idle</v>
      </c>
      <c r="O4371" s="3" t="str">
        <f t="shared" si="827"/>
        <v>Idle</v>
      </c>
      <c r="P4371" s="2">
        <f t="shared" si="820"/>
        <v>0</v>
      </c>
      <c r="Q4371" s="2">
        <f t="shared" si="821"/>
        <v>0</v>
      </c>
      <c r="R4371" s="2">
        <f t="shared" si="822"/>
        <v>0</v>
      </c>
      <c r="S4371" s="2">
        <f t="shared" si="823"/>
        <v>0</v>
      </c>
      <c r="T4371" s="2">
        <f t="shared" si="824"/>
        <v>0</v>
      </c>
      <c r="U4371" s="2">
        <f>IF(O4371="Reg", R4371 * Inputs!$B$7, 0)</f>
        <v>0</v>
      </c>
      <c r="V4371" s="2">
        <f>MAX(F4371 + P4371*Inputs!$B$15 - (Q4371/Inputs!$B$16) - U4371, 0)</f>
        <v>340</v>
      </c>
    </row>
    <row r="4372" spans="1:22" x14ac:dyDescent="0.3">
      <c r="A4372" s="1">
        <v>46205.083333333343</v>
      </c>
      <c r="B4372" s="2">
        <v>10.1968812946626</v>
      </c>
      <c r="C4372" s="2">
        <v>32.234271689275467</v>
      </c>
      <c r="D4372" s="2">
        <f t="shared" si="816"/>
        <v>45.703207042949252</v>
      </c>
      <c r="E4372" s="2">
        <f t="shared" si="817"/>
        <v>1.6994802157770998</v>
      </c>
      <c r="F4372" s="2">
        <f t="shared" si="825"/>
        <v>340</v>
      </c>
      <c r="G4372" s="2">
        <f t="shared" si="826"/>
        <v>0</v>
      </c>
      <c r="H4372" s="2">
        <f>MIN(Inputs!$B$2, (Inputs!$B$14 - F4372)/Inputs!$B$15)</f>
        <v>0</v>
      </c>
      <c r="I4372" s="2">
        <f>MAX(MIN(Inputs!$B$2, F4372*Inputs!$B$16, Inputs!$B$14*Inputs!$B$4 - G4372), 0)</f>
        <v>170</v>
      </c>
      <c r="J4372" s="2">
        <f>MAX(MIN(Inputs!$B$2, F4372*Inputs!$B$16, (Inputs!$B$14-F4372)/Inputs!$B$15)*Inputs!$B$9, 0)</f>
        <v>0</v>
      </c>
      <c r="K4372" s="2">
        <f>MAX(E4372*Inputs!$B$5 - B4372 - Inputs!$B$8, 0) * H4372</f>
        <v>0</v>
      </c>
      <c r="L4372" s="2">
        <f>IF(B4372 &gt;= D4372*Inputs!$B$10, MAX(B4372 - E4372/Inputs!$B$5 - Inputs!$B$8, 0) * I4372, 0)</f>
        <v>0</v>
      </c>
      <c r="M4372" s="2">
        <f t="shared" si="818"/>
        <v>0</v>
      </c>
      <c r="N4372" s="3" t="str">
        <f t="shared" si="819"/>
        <v>Idle</v>
      </c>
      <c r="O4372" s="3" t="str">
        <f t="shared" si="827"/>
        <v>Idle</v>
      </c>
      <c r="P4372" s="2">
        <f t="shared" si="820"/>
        <v>0</v>
      </c>
      <c r="Q4372" s="2">
        <f t="shared" si="821"/>
        <v>0</v>
      </c>
      <c r="R4372" s="2">
        <f t="shared" si="822"/>
        <v>0</v>
      </c>
      <c r="S4372" s="2">
        <f t="shared" si="823"/>
        <v>0</v>
      </c>
      <c r="T4372" s="2">
        <f t="shared" si="824"/>
        <v>0</v>
      </c>
      <c r="U4372" s="2">
        <f>IF(O4372="Reg", R4372 * Inputs!$B$7, 0)</f>
        <v>0</v>
      </c>
      <c r="V4372" s="2">
        <f>MAX(F4372 + P4372*Inputs!$B$15 - (Q4372/Inputs!$B$16) - U4372, 0)</f>
        <v>340</v>
      </c>
    </row>
    <row r="4373" spans="1:22" x14ac:dyDescent="0.3">
      <c r="A4373" s="1">
        <v>46205.125</v>
      </c>
      <c r="B4373" s="2">
        <v>0</v>
      </c>
      <c r="C4373" s="2">
        <v>11.462612685568571</v>
      </c>
      <c r="D4373" s="2">
        <f t="shared" si="816"/>
        <v>45.703207042949252</v>
      </c>
      <c r="E4373" s="2">
        <f t="shared" si="817"/>
        <v>0</v>
      </c>
      <c r="F4373" s="2">
        <f t="shared" si="825"/>
        <v>340</v>
      </c>
      <c r="G4373" s="2">
        <f t="shared" si="826"/>
        <v>0</v>
      </c>
      <c r="H4373" s="2">
        <f>MIN(Inputs!$B$2, (Inputs!$B$14 - F4373)/Inputs!$B$15)</f>
        <v>0</v>
      </c>
      <c r="I4373" s="2">
        <f>MAX(MIN(Inputs!$B$2, F4373*Inputs!$B$16, Inputs!$B$14*Inputs!$B$4 - G4373), 0)</f>
        <v>170</v>
      </c>
      <c r="J4373" s="2">
        <f>MAX(MIN(Inputs!$B$2, F4373*Inputs!$B$16, (Inputs!$B$14-F4373)/Inputs!$B$15)*Inputs!$B$9, 0)</f>
        <v>0</v>
      </c>
      <c r="K4373" s="2">
        <f>MAX(E4373*Inputs!$B$5 - B4373 - Inputs!$B$8, 0) * H4373</f>
        <v>0</v>
      </c>
      <c r="L4373" s="2">
        <f>IF(B4373 &gt;= D4373*Inputs!$B$10, MAX(B4373 - E4373/Inputs!$B$5 - Inputs!$B$8, 0) * I4373, 0)</f>
        <v>0</v>
      </c>
      <c r="M4373" s="2">
        <f t="shared" si="818"/>
        <v>0</v>
      </c>
      <c r="N4373" s="3" t="str">
        <f t="shared" si="819"/>
        <v>Idle</v>
      </c>
      <c r="O4373" s="3" t="str">
        <f t="shared" si="827"/>
        <v>Idle</v>
      </c>
      <c r="P4373" s="2">
        <f t="shared" si="820"/>
        <v>0</v>
      </c>
      <c r="Q4373" s="2">
        <f t="shared" si="821"/>
        <v>0</v>
      </c>
      <c r="R4373" s="2">
        <f t="shared" si="822"/>
        <v>0</v>
      </c>
      <c r="S4373" s="2">
        <f t="shared" si="823"/>
        <v>0</v>
      </c>
      <c r="T4373" s="2">
        <f t="shared" si="824"/>
        <v>0</v>
      </c>
      <c r="U4373" s="2">
        <f>IF(O4373="Reg", R4373 * Inputs!$B$7, 0)</f>
        <v>0</v>
      </c>
      <c r="V4373" s="2">
        <f>MAX(F4373 + P4373*Inputs!$B$15 - (Q4373/Inputs!$B$16) - U4373, 0)</f>
        <v>340</v>
      </c>
    </row>
    <row r="4374" spans="1:22" x14ac:dyDescent="0.3">
      <c r="A4374" s="1">
        <v>46205.166666666657</v>
      </c>
      <c r="B4374" s="2">
        <v>0</v>
      </c>
      <c r="C4374" s="2">
        <v>16.657183259436721</v>
      </c>
      <c r="D4374" s="2">
        <f t="shared" si="816"/>
        <v>45.703207042949252</v>
      </c>
      <c r="E4374" s="2">
        <f t="shared" si="817"/>
        <v>0</v>
      </c>
      <c r="F4374" s="2">
        <f t="shared" si="825"/>
        <v>340</v>
      </c>
      <c r="G4374" s="2">
        <f t="shared" si="826"/>
        <v>0</v>
      </c>
      <c r="H4374" s="2">
        <f>MIN(Inputs!$B$2, (Inputs!$B$14 - F4374)/Inputs!$B$15)</f>
        <v>0</v>
      </c>
      <c r="I4374" s="2">
        <f>MAX(MIN(Inputs!$B$2, F4374*Inputs!$B$16, Inputs!$B$14*Inputs!$B$4 - G4374), 0)</f>
        <v>170</v>
      </c>
      <c r="J4374" s="2">
        <f>MAX(MIN(Inputs!$B$2, F4374*Inputs!$B$16, (Inputs!$B$14-F4374)/Inputs!$B$15)*Inputs!$B$9, 0)</f>
        <v>0</v>
      </c>
      <c r="K4374" s="2">
        <f>MAX(E4374*Inputs!$B$5 - B4374 - Inputs!$B$8, 0) * H4374</f>
        <v>0</v>
      </c>
      <c r="L4374" s="2">
        <f>IF(B4374 &gt;= D4374*Inputs!$B$10, MAX(B4374 - E4374/Inputs!$B$5 - Inputs!$B$8, 0) * I4374, 0)</f>
        <v>0</v>
      </c>
      <c r="M4374" s="2">
        <f t="shared" si="818"/>
        <v>0</v>
      </c>
      <c r="N4374" s="3" t="str">
        <f t="shared" si="819"/>
        <v>Idle</v>
      </c>
      <c r="O4374" s="3" t="str">
        <f t="shared" si="827"/>
        <v>Idle</v>
      </c>
      <c r="P4374" s="2">
        <f t="shared" si="820"/>
        <v>0</v>
      </c>
      <c r="Q4374" s="2">
        <f t="shared" si="821"/>
        <v>0</v>
      </c>
      <c r="R4374" s="2">
        <f t="shared" si="822"/>
        <v>0</v>
      </c>
      <c r="S4374" s="2">
        <f t="shared" si="823"/>
        <v>0</v>
      </c>
      <c r="T4374" s="2">
        <f t="shared" si="824"/>
        <v>0</v>
      </c>
      <c r="U4374" s="2">
        <f>IF(O4374="Reg", R4374 * Inputs!$B$7, 0)</f>
        <v>0</v>
      </c>
      <c r="V4374" s="2">
        <f>MAX(F4374 + P4374*Inputs!$B$15 - (Q4374/Inputs!$B$16) - U4374, 0)</f>
        <v>340</v>
      </c>
    </row>
    <row r="4375" spans="1:22" x14ac:dyDescent="0.3">
      <c r="A4375" s="1">
        <v>46205.208333333343</v>
      </c>
      <c r="B4375" s="2">
        <v>0</v>
      </c>
      <c r="C4375" s="2">
        <v>4.0130839728710344</v>
      </c>
      <c r="D4375" s="2">
        <f t="shared" si="816"/>
        <v>45.703207042949252</v>
      </c>
      <c r="E4375" s="2">
        <f t="shared" si="817"/>
        <v>6.4629640027791535E-2</v>
      </c>
      <c r="F4375" s="2">
        <f t="shared" si="825"/>
        <v>340</v>
      </c>
      <c r="G4375" s="2">
        <f t="shared" si="826"/>
        <v>0</v>
      </c>
      <c r="H4375" s="2">
        <f>MIN(Inputs!$B$2, (Inputs!$B$14 - F4375)/Inputs!$B$15)</f>
        <v>0</v>
      </c>
      <c r="I4375" s="2">
        <f>MAX(MIN(Inputs!$B$2, F4375*Inputs!$B$16, Inputs!$B$14*Inputs!$B$4 - G4375), 0)</f>
        <v>170</v>
      </c>
      <c r="J4375" s="2">
        <f>MAX(MIN(Inputs!$B$2, F4375*Inputs!$B$16, (Inputs!$B$14-F4375)/Inputs!$B$15)*Inputs!$B$9, 0)</f>
        <v>0</v>
      </c>
      <c r="K4375" s="2">
        <f>MAX(E4375*Inputs!$B$5 - B4375 - Inputs!$B$8, 0) * H4375</f>
        <v>0</v>
      </c>
      <c r="L4375" s="2">
        <f>IF(B4375 &gt;= D4375*Inputs!$B$10, MAX(B4375 - E4375/Inputs!$B$5 - Inputs!$B$8, 0) * I4375, 0)</f>
        <v>0</v>
      </c>
      <c r="M4375" s="2">
        <f t="shared" si="818"/>
        <v>0</v>
      </c>
      <c r="N4375" s="3" t="str">
        <f t="shared" si="819"/>
        <v>Idle</v>
      </c>
      <c r="O4375" s="3" t="str">
        <f t="shared" si="827"/>
        <v>Idle</v>
      </c>
      <c r="P4375" s="2">
        <f t="shared" si="820"/>
        <v>0</v>
      </c>
      <c r="Q4375" s="2">
        <f t="shared" si="821"/>
        <v>0</v>
      </c>
      <c r="R4375" s="2">
        <f t="shared" si="822"/>
        <v>0</v>
      </c>
      <c r="S4375" s="2">
        <f t="shared" si="823"/>
        <v>0</v>
      </c>
      <c r="T4375" s="2">
        <f t="shared" si="824"/>
        <v>0</v>
      </c>
      <c r="U4375" s="2">
        <f>IF(O4375="Reg", R4375 * Inputs!$B$7, 0)</f>
        <v>0</v>
      </c>
      <c r="V4375" s="2">
        <f>MAX(F4375 + P4375*Inputs!$B$15 - (Q4375/Inputs!$B$16) - U4375, 0)</f>
        <v>340</v>
      </c>
    </row>
    <row r="4376" spans="1:22" x14ac:dyDescent="0.3">
      <c r="A4376" s="1">
        <v>46205.25</v>
      </c>
      <c r="B4376" s="2">
        <v>0</v>
      </c>
      <c r="C4376" s="2">
        <v>3.9100874647018951</v>
      </c>
      <c r="D4376" s="2">
        <f t="shared" si="816"/>
        <v>45.703207042949252</v>
      </c>
      <c r="E4376" s="2">
        <f t="shared" si="817"/>
        <v>2.5712675378327616</v>
      </c>
      <c r="F4376" s="2">
        <f t="shared" si="825"/>
        <v>340</v>
      </c>
      <c r="G4376" s="2">
        <f t="shared" si="826"/>
        <v>0</v>
      </c>
      <c r="H4376" s="2">
        <f>MIN(Inputs!$B$2, (Inputs!$B$14 - F4376)/Inputs!$B$15)</f>
        <v>0</v>
      </c>
      <c r="I4376" s="2">
        <f>MAX(MIN(Inputs!$B$2, F4376*Inputs!$B$16, Inputs!$B$14*Inputs!$B$4 - G4376), 0)</f>
        <v>170</v>
      </c>
      <c r="J4376" s="2">
        <f>MAX(MIN(Inputs!$B$2, F4376*Inputs!$B$16, (Inputs!$B$14-F4376)/Inputs!$B$15)*Inputs!$B$9, 0)</f>
        <v>0</v>
      </c>
      <c r="K4376" s="2">
        <f>MAX(E4376*Inputs!$B$5 - B4376 - Inputs!$B$8, 0) * H4376</f>
        <v>0</v>
      </c>
      <c r="L4376" s="2">
        <f>IF(B4376 &gt;= D4376*Inputs!$B$10, MAX(B4376 - E4376/Inputs!$B$5 - Inputs!$B$8, 0) * I4376, 0)</f>
        <v>0</v>
      </c>
      <c r="M4376" s="2">
        <f t="shared" si="818"/>
        <v>0</v>
      </c>
      <c r="N4376" s="3" t="str">
        <f t="shared" si="819"/>
        <v>Idle</v>
      </c>
      <c r="O4376" s="3" t="str">
        <f t="shared" si="827"/>
        <v>Idle</v>
      </c>
      <c r="P4376" s="2">
        <f t="shared" si="820"/>
        <v>0</v>
      </c>
      <c r="Q4376" s="2">
        <f t="shared" si="821"/>
        <v>0</v>
      </c>
      <c r="R4376" s="2">
        <f t="shared" si="822"/>
        <v>0</v>
      </c>
      <c r="S4376" s="2">
        <f t="shared" si="823"/>
        <v>0</v>
      </c>
      <c r="T4376" s="2">
        <f t="shared" si="824"/>
        <v>0</v>
      </c>
      <c r="U4376" s="2">
        <f>IF(O4376="Reg", R4376 * Inputs!$B$7, 0)</f>
        <v>0</v>
      </c>
      <c r="V4376" s="2">
        <f>MAX(F4376 + P4376*Inputs!$B$15 - (Q4376/Inputs!$B$16) - U4376, 0)</f>
        <v>340</v>
      </c>
    </row>
    <row r="4377" spans="1:22" x14ac:dyDescent="0.3">
      <c r="A4377" s="1">
        <v>46205.291666666657</v>
      </c>
      <c r="B4377" s="2">
        <v>0</v>
      </c>
      <c r="C4377" s="2">
        <v>19.644059921239979</v>
      </c>
      <c r="D4377" s="2">
        <f t="shared" si="816"/>
        <v>45.703207042949252</v>
      </c>
      <c r="E4377" s="2">
        <f t="shared" si="817"/>
        <v>7.6029858021092735</v>
      </c>
      <c r="F4377" s="2">
        <f t="shared" si="825"/>
        <v>340</v>
      </c>
      <c r="G4377" s="2">
        <f t="shared" si="826"/>
        <v>0</v>
      </c>
      <c r="H4377" s="2">
        <f>MIN(Inputs!$B$2, (Inputs!$B$14 - F4377)/Inputs!$B$15)</f>
        <v>0</v>
      </c>
      <c r="I4377" s="2">
        <f>MAX(MIN(Inputs!$B$2, F4377*Inputs!$B$16, Inputs!$B$14*Inputs!$B$4 - G4377), 0)</f>
        <v>170</v>
      </c>
      <c r="J4377" s="2">
        <f>MAX(MIN(Inputs!$B$2, F4377*Inputs!$B$16, (Inputs!$B$14-F4377)/Inputs!$B$15)*Inputs!$B$9, 0)</f>
        <v>0</v>
      </c>
      <c r="K4377" s="2">
        <f>MAX(E4377*Inputs!$B$5 - B4377 - Inputs!$B$8, 0) * H4377</f>
        <v>0</v>
      </c>
      <c r="L4377" s="2">
        <f>IF(B4377 &gt;= D4377*Inputs!$B$10, MAX(B4377 - E4377/Inputs!$B$5 - Inputs!$B$8, 0) * I4377, 0)</f>
        <v>0</v>
      </c>
      <c r="M4377" s="2">
        <f t="shared" si="818"/>
        <v>0</v>
      </c>
      <c r="N4377" s="3" t="str">
        <f t="shared" si="819"/>
        <v>Idle</v>
      </c>
      <c r="O4377" s="3" t="str">
        <f t="shared" si="827"/>
        <v>Idle</v>
      </c>
      <c r="P4377" s="2">
        <f t="shared" si="820"/>
        <v>0</v>
      </c>
      <c r="Q4377" s="2">
        <f t="shared" si="821"/>
        <v>0</v>
      </c>
      <c r="R4377" s="2">
        <f t="shared" si="822"/>
        <v>0</v>
      </c>
      <c r="S4377" s="2">
        <f t="shared" si="823"/>
        <v>0</v>
      </c>
      <c r="T4377" s="2">
        <f t="shared" si="824"/>
        <v>0</v>
      </c>
      <c r="U4377" s="2">
        <f>IF(O4377="Reg", R4377 * Inputs!$B$7, 0)</f>
        <v>0</v>
      </c>
      <c r="V4377" s="2">
        <f>MAX(F4377 + P4377*Inputs!$B$15 - (Q4377/Inputs!$B$16) - U4377, 0)</f>
        <v>340</v>
      </c>
    </row>
    <row r="4378" spans="1:22" x14ac:dyDescent="0.3">
      <c r="A4378" s="1">
        <v>46205.333333333343</v>
      </c>
      <c r="B4378" s="2">
        <v>0</v>
      </c>
      <c r="C4378" s="2">
        <v>10.397328890790069</v>
      </c>
      <c r="D4378" s="2">
        <f t="shared" si="816"/>
        <v>45.703207042949252</v>
      </c>
      <c r="E4378" s="2">
        <f t="shared" si="817"/>
        <v>15.405216886367675</v>
      </c>
      <c r="F4378" s="2">
        <f t="shared" si="825"/>
        <v>340</v>
      </c>
      <c r="G4378" s="2">
        <f t="shared" si="826"/>
        <v>0</v>
      </c>
      <c r="H4378" s="2">
        <f>MIN(Inputs!$B$2, (Inputs!$B$14 - F4378)/Inputs!$B$15)</f>
        <v>0</v>
      </c>
      <c r="I4378" s="2">
        <f>MAX(MIN(Inputs!$B$2, F4378*Inputs!$B$16, Inputs!$B$14*Inputs!$B$4 - G4378), 0)</f>
        <v>170</v>
      </c>
      <c r="J4378" s="2">
        <f>MAX(MIN(Inputs!$B$2, F4378*Inputs!$B$16, (Inputs!$B$14-F4378)/Inputs!$B$15)*Inputs!$B$9, 0)</f>
        <v>0</v>
      </c>
      <c r="K4378" s="2">
        <f>MAX(E4378*Inputs!$B$5 - B4378 - Inputs!$B$8, 0) * H4378</f>
        <v>0</v>
      </c>
      <c r="L4378" s="2">
        <f>IF(B4378 &gt;= D4378*Inputs!$B$10, MAX(B4378 - E4378/Inputs!$B$5 - Inputs!$B$8, 0) * I4378, 0)</f>
        <v>0</v>
      </c>
      <c r="M4378" s="2">
        <f t="shared" si="818"/>
        <v>0</v>
      </c>
      <c r="N4378" s="3" t="str">
        <f t="shared" si="819"/>
        <v>Idle</v>
      </c>
      <c r="O4378" s="3" t="str">
        <f t="shared" si="827"/>
        <v>Idle</v>
      </c>
      <c r="P4378" s="2">
        <f t="shared" si="820"/>
        <v>0</v>
      </c>
      <c r="Q4378" s="2">
        <f t="shared" si="821"/>
        <v>0</v>
      </c>
      <c r="R4378" s="2">
        <f t="shared" si="822"/>
        <v>0</v>
      </c>
      <c r="S4378" s="2">
        <f t="shared" si="823"/>
        <v>0</v>
      </c>
      <c r="T4378" s="2">
        <f t="shared" si="824"/>
        <v>0</v>
      </c>
      <c r="U4378" s="2">
        <f>IF(O4378="Reg", R4378 * Inputs!$B$7, 0)</f>
        <v>0</v>
      </c>
      <c r="V4378" s="2">
        <f>MAX(F4378 + P4378*Inputs!$B$15 - (Q4378/Inputs!$B$16) - U4378, 0)</f>
        <v>340</v>
      </c>
    </row>
    <row r="4379" spans="1:22" x14ac:dyDescent="0.3">
      <c r="A4379" s="1">
        <v>46205.375</v>
      </c>
      <c r="B4379" s="2">
        <v>0</v>
      </c>
      <c r="C4379" s="2">
        <v>17.891438749375212</v>
      </c>
      <c r="D4379" s="2">
        <f t="shared" si="816"/>
        <v>45.703207042949252</v>
      </c>
      <c r="E4379" s="2">
        <f t="shared" si="817"/>
        <v>26.677545389746232</v>
      </c>
      <c r="F4379" s="2">
        <f t="shared" si="825"/>
        <v>340</v>
      </c>
      <c r="G4379" s="2">
        <f t="shared" si="826"/>
        <v>0</v>
      </c>
      <c r="H4379" s="2">
        <f>MIN(Inputs!$B$2, (Inputs!$B$14 - F4379)/Inputs!$B$15)</f>
        <v>0</v>
      </c>
      <c r="I4379" s="2">
        <f>MAX(MIN(Inputs!$B$2, F4379*Inputs!$B$16, Inputs!$B$14*Inputs!$B$4 - G4379), 0)</f>
        <v>170</v>
      </c>
      <c r="J4379" s="2">
        <f>MAX(MIN(Inputs!$B$2, F4379*Inputs!$B$16, (Inputs!$B$14-F4379)/Inputs!$B$15)*Inputs!$B$9, 0)</f>
        <v>0</v>
      </c>
      <c r="K4379" s="2">
        <f>MAX(E4379*Inputs!$B$5 - B4379 - Inputs!$B$8, 0) * H4379</f>
        <v>0</v>
      </c>
      <c r="L4379" s="2">
        <f>IF(B4379 &gt;= D4379*Inputs!$B$10, MAX(B4379 - E4379/Inputs!$B$5 - Inputs!$B$8, 0) * I4379, 0)</f>
        <v>0</v>
      </c>
      <c r="M4379" s="2">
        <f t="shared" si="818"/>
        <v>0</v>
      </c>
      <c r="N4379" s="3" t="str">
        <f t="shared" si="819"/>
        <v>Idle</v>
      </c>
      <c r="O4379" s="3" t="str">
        <f t="shared" si="827"/>
        <v>Idle</v>
      </c>
      <c r="P4379" s="2">
        <f t="shared" si="820"/>
        <v>0</v>
      </c>
      <c r="Q4379" s="2">
        <f t="shared" si="821"/>
        <v>0</v>
      </c>
      <c r="R4379" s="2">
        <f t="shared" si="822"/>
        <v>0</v>
      </c>
      <c r="S4379" s="2">
        <f t="shared" si="823"/>
        <v>0</v>
      </c>
      <c r="T4379" s="2">
        <f t="shared" si="824"/>
        <v>0</v>
      </c>
      <c r="U4379" s="2">
        <f>IF(O4379="Reg", R4379 * Inputs!$B$7, 0)</f>
        <v>0</v>
      </c>
      <c r="V4379" s="2">
        <f>MAX(F4379 + P4379*Inputs!$B$15 - (Q4379/Inputs!$B$16) - U4379, 0)</f>
        <v>340</v>
      </c>
    </row>
    <row r="4380" spans="1:22" x14ac:dyDescent="0.3">
      <c r="A4380" s="1">
        <v>46205.416666666657</v>
      </c>
      <c r="B4380" s="2">
        <v>0.38777784016674921</v>
      </c>
      <c r="C4380" s="2">
        <v>17.869866610432879</v>
      </c>
      <c r="D4380" s="2">
        <f t="shared" si="816"/>
        <v>45.703207042949252</v>
      </c>
      <c r="E4380" s="2">
        <f t="shared" si="817"/>
        <v>38.445192372358981</v>
      </c>
      <c r="F4380" s="2">
        <f t="shared" si="825"/>
        <v>340</v>
      </c>
      <c r="G4380" s="2">
        <f t="shared" si="826"/>
        <v>0</v>
      </c>
      <c r="H4380" s="2">
        <f>MIN(Inputs!$B$2, (Inputs!$B$14 - F4380)/Inputs!$B$15)</f>
        <v>0</v>
      </c>
      <c r="I4380" s="2">
        <f>MAX(MIN(Inputs!$B$2, F4380*Inputs!$B$16, Inputs!$B$14*Inputs!$B$4 - G4380), 0)</f>
        <v>170</v>
      </c>
      <c r="J4380" s="2">
        <f>MAX(MIN(Inputs!$B$2, F4380*Inputs!$B$16, (Inputs!$B$14-F4380)/Inputs!$B$15)*Inputs!$B$9, 0)</f>
        <v>0</v>
      </c>
      <c r="K4380" s="2">
        <f>MAX(E4380*Inputs!$B$5 - B4380 - Inputs!$B$8, 0) * H4380</f>
        <v>0</v>
      </c>
      <c r="L4380" s="2">
        <f>IF(B4380 &gt;= D4380*Inputs!$B$10, MAX(B4380 - E4380/Inputs!$B$5 - Inputs!$B$8, 0) * I4380, 0)</f>
        <v>0</v>
      </c>
      <c r="M4380" s="2">
        <f t="shared" si="818"/>
        <v>0</v>
      </c>
      <c r="N4380" s="3" t="str">
        <f t="shared" si="819"/>
        <v>Idle</v>
      </c>
      <c r="O4380" s="3" t="str">
        <f t="shared" si="827"/>
        <v>Idle</v>
      </c>
      <c r="P4380" s="2">
        <f t="shared" si="820"/>
        <v>0</v>
      </c>
      <c r="Q4380" s="2">
        <f t="shared" si="821"/>
        <v>0</v>
      </c>
      <c r="R4380" s="2">
        <f t="shared" si="822"/>
        <v>0</v>
      </c>
      <c r="S4380" s="2">
        <f t="shared" si="823"/>
        <v>0</v>
      </c>
      <c r="T4380" s="2">
        <f t="shared" si="824"/>
        <v>0</v>
      </c>
      <c r="U4380" s="2">
        <f>IF(O4380="Reg", R4380 * Inputs!$B$7, 0)</f>
        <v>0</v>
      </c>
      <c r="V4380" s="2">
        <f>MAX(F4380 + P4380*Inputs!$B$15 - (Q4380/Inputs!$B$16) - U4380, 0)</f>
        <v>340</v>
      </c>
    </row>
    <row r="4381" spans="1:22" x14ac:dyDescent="0.3">
      <c r="A4381" s="1">
        <v>46205.458333333343</v>
      </c>
      <c r="B4381" s="2">
        <v>15.03982738682982</v>
      </c>
      <c r="C4381" s="2">
        <v>15.294050931864041</v>
      </c>
      <c r="D4381" s="2">
        <f t="shared" si="816"/>
        <v>45.703207042949252</v>
      </c>
      <c r="E4381" s="2">
        <f t="shared" si="817"/>
        <v>52.486480607117585</v>
      </c>
      <c r="F4381" s="2">
        <f t="shared" si="825"/>
        <v>340</v>
      </c>
      <c r="G4381" s="2">
        <f t="shared" si="826"/>
        <v>0</v>
      </c>
      <c r="H4381" s="2">
        <f>MIN(Inputs!$B$2, (Inputs!$B$14 - F4381)/Inputs!$B$15)</f>
        <v>0</v>
      </c>
      <c r="I4381" s="2">
        <f>MAX(MIN(Inputs!$B$2, F4381*Inputs!$B$16, Inputs!$B$14*Inputs!$B$4 - G4381), 0)</f>
        <v>170</v>
      </c>
      <c r="J4381" s="2">
        <f>MAX(MIN(Inputs!$B$2, F4381*Inputs!$B$16, (Inputs!$B$14-F4381)/Inputs!$B$15)*Inputs!$B$9, 0)</f>
        <v>0</v>
      </c>
      <c r="K4381" s="2">
        <f>MAX(E4381*Inputs!$B$5 - B4381 - Inputs!$B$8, 0) * H4381</f>
        <v>0</v>
      </c>
      <c r="L4381" s="2">
        <f>IF(B4381 &gt;= D4381*Inputs!$B$10, MAX(B4381 - E4381/Inputs!$B$5 - Inputs!$B$8, 0) * I4381, 0)</f>
        <v>0</v>
      </c>
      <c r="M4381" s="2">
        <f t="shared" si="818"/>
        <v>0</v>
      </c>
      <c r="N4381" s="3" t="str">
        <f t="shared" si="819"/>
        <v>Idle</v>
      </c>
      <c r="O4381" s="3" t="str">
        <f t="shared" si="827"/>
        <v>Idle</v>
      </c>
      <c r="P4381" s="2">
        <f t="shared" si="820"/>
        <v>0</v>
      </c>
      <c r="Q4381" s="2">
        <f t="shared" si="821"/>
        <v>0</v>
      </c>
      <c r="R4381" s="2">
        <f t="shared" si="822"/>
        <v>0</v>
      </c>
      <c r="S4381" s="2">
        <f t="shared" si="823"/>
        <v>0</v>
      </c>
      <c r="T4381" s="2">
        <f t="shared" si="824"/>
        <v>0</v>
      </c>
      <c r="U4381" s="2">
        <f>IF(O4381="Reg", R4381 * Inputs!$B$7, 0)</f>
        <v>0</v>
      </c>
      <c r="V4381" s="2">
        <f>MAX(F4381 + P4381*Inputs!$B$15 - (Q4381/Inputs!$B$16) - U4381, 0)</f>
        <v>340</v>
      </c>
    </row>
    <row r="4382" spans="1:22" x14ac:dyDescent="0.3">
      <c r="A4382" s="1">
        <v>46205.5</v>
      </c>
      <c r="B4382" s="2">
        <v>30.190309585659069</v>
      </c>
      <c r="C4382" s="2">
        <v>5.4870138776299706</v>
      </c>
      <c r="D4382" s="2">
        <f t="shared" si="816"/>
        <v>45.703207042949252</v>
      </c>
      <c r="E4382" s="2">
        <f t="shared" si="817"/>
        <v>64.968015274182093</v>
      </c>
      <c r="F4382" s="2">
        <f t="shared" si="825"/>
        <v>340</v>
      </c>
      <c r="G4382" s="2">
        <f t="shared" si="826"/>
        <v>0</v>
      </c>
      <c r="H4382" s="2">
        <f>MIN(Inputs!$B$2, (Inputs!$B$14 - F4382)/Inputs!$B$15)</f>
        <v>0</v>
      </c>
      <c r="I4382" s="2">
        <f>MAX(MIN(Inputs!$B$2, F4382*Inputs!$B$16, Inputs!$B$14*Inputs!$B$4 - G4382), 0)</f>
        <v>170</v>
      </c>
      <c r="J4382" s="2">
        <f>MAX(MIN(Inputs!$B$2, F4382*Inputs!$B$16, (Inputs!$B$14-F4382)/Inputs!$B$15)*Inputs!$B$9, 0)</f>
        <v>0</v>
      </c>
      <c r="K4382" s="2">
        <f>MAX(E4382*Inputs!$B$5 - B4382 - Inputs!$B$8, 0) * H4382</f>
        <v>0</v>
      </c>
      <c r="L4382" s="2">
        <f>IF(B4382 &gt;= D4382*Inputs!$B$10, MAX(B4382 - E4382/Inputs!$B$5 - Inputs!$B$8, 0) * I4382, 0)</f>
        <v>0</v>
      </c>
      <c r="M4382" s="2">
        <f t="shared" si="818"/>
        <v>0</v>
      </c>
      <c r="N4382" s="3" t="str">
        <f t="shared" si="819"/>
        <v>Idle</v>
      </c>
      <c r="O4382" s="3" t="str">
        <f t="shared" si="827"/>
        <v>Idle</v>
      </c>
      <c r="P4382" s="2">
        <f t="shared" si="820"/>
        <v>0</v>
      </c>
      <c r="Q4382" s="2">
        <f t="shared" si="821"/>
        <v>0</v>
      </c>
      <c r="R4382" s="2">
        <f t="shared" si="822"/>
        <v>0</v>
      </c>
      <c r="S4382" s="2">
        <f t="shared" si="823"/>
        <v>0</v>
      </c>
      <c r="T4382" s="2">
        <f t="shared" si="824"/>
        <v>0</v>
      </c>
      <c r="U4382" s="2">
        <f>IF(O4382="Reg", R4382 * Inputs!$B$7, 0)</f>
        <v>0</v>
      </c>
      <c r="V4382" s="2">
        <f>MAX(F4382 + P4382*Inputs!$B$15 - (Q4382/Inputs!$B$16) - U4382, 0)</f>
        <v>340</v>
      </c>
    </row>
    <row r="4383" spans="1:22" x14ac:dyDescent="0.3">
      <c r="A4383" s="1">
        <v>46205.541666666657</v>
      </c>
      <c r="B4383" s="2">
        <v>46.813386505550412</v>
      </c>
      <c r="C4383" s="2">
        <v>3.1701141507397099</v>
      </c>
      <c r="D4383" s="2">
        <f t="shared" si="816"/>
        <v>45.703207042949252</v>
      </c>
      <c r="E4383" s="2">
        <f t="shared" si="817"/>
        <v>75.829397815678945</v>
      </c>
      <c r="F4383" s="2">
        <f t="shared" si="825"/>
        <v>340</v>
      </c>
      <c r="G4383" s="2">
        <f t="shared" si="826"/>
        <v>0</v>
      </c>
      <c r="H4383" s="2">
        <f>MIN(Inputs!$B$2, (Inputs!$B$14 - F4383)/Inputs!$B$15)</f>
        <v>0</v>
      </c>
      <c r="I4383" s="2">
        <f>MAX(MIN(Inputs!$B$2, F4383*Inputs!$B$16, Inputs!$B$14*Inputs!$B$4 - G4383), 0)</f>
        <v>170</v>
      </c>
      <c r="J4383" s="2">
        <f>MAX(MIN(Inputs!$B$2, F4383*Inputs!$B$16, (Inputs!$B$14-F4383)/Inputs!$B$15)*Inputs!$B$9, 0)</f>
        <v>0</v>
      </c>
      <c r="K4383" s="2">
        <f>MAX(E4383*Inputs!$B$5 - B4383 - Inputs!$B$8, 0) * H4383</f>
        <v>0</v>
      </c>
      <c r="L4383" s="2">
        <f>IF(B4383 &gt;= D4383*Inputs!$B$10, MAX(B4383 - E4383/Inputs!$B$5 - Inputs!$B$8, 0) * I4383, 0)</f>
        <v>0</v>
      </c>
      <c r="M4383" s="2">
        <f t="shared" si="818"/>
        <v>0</v>
      </c>
      <c r="N4383" s="3" t="str">
        <f t="shared" si="819"/>
        <v>Idle</v>
      </c>
      <c r="O4383" s="3" t="str">
        <f t="shared" si="827"/>
        <v>Idle</v>
      </c>
      <c r="P4383" s="2">
        <f t="shared" si="820"/>
        <v>0</v>
      </c>
      <c r="Q4383" s="2">
        <f t="shared" si="821"/>
        <v>0</v>
      </c>
      <c r="R4383" s="2">
        <f t="shared" si="822"/>
        <v>0</v>
      </c>
      <c r="S4383" s="2">
        <f t="shared" si="823"/>
        <v>0</v>
      </c>
      <c r="T4383" s="2">
        <f t="shared" si="824"/>
        <v>0</v>
      </c>
      <c r="U4383" s="2">
        <f>IF(O4383="Reg", R4383 * Inputs!$B$7, 0)</f>
        <v>0</v>
      </c>
      <c r="V4383" s="2">
        <f>MAX(F4383 + P4383*Inputs!$B$15 - (Q4383/Inputs!$B$16) - U4383, 0)</f>
        <v>340</v>
      </c>
    </row>
    <row r="4384" spans="1:22" x14ac:dyDescent="0.3">
      <c r="A4384" s="1">
        <v>46205.583333333343</v>
      </c>
      <c r="B4384" s="2">
        <v>67.633971020271346</v>
      </c>
      <c r="C4384" s="2">
        <v>5.1255204657422411</v>
      </c>
      <c r="D4384" s="2">
        <f t="shared" si="816"/>
        <v>45.703207042949252</v>
      </c>
      <c r="E4384" s="2">
        <f t="shared" si="817"/>
        <v>82.257578839098358</v>
      </c>
      <c r="F4384" s="2">
        <f t="shared" si="825"/>
        <v>340</v>
      </c>
      <c r="G4384" s="2">
        <f t="shared" si="826"/>
        <v>0</v>
      </c>
      <c r="H4384" s="2">
        <f>MIN(Inputs!$B$2, (Inputs!$B$14 - F4384)/Inputs!$B$15)</f>
        <v>0</v>
      </c>
      <c r="I4384" s="2">
        <f>MAX(MIN(Inputs!$B$2, F4384*Inputs!$B$16, Inputs!$B$14*Inputs!$B$4 - G4384), 0)</f>
        <v>170</v>
      </c>
      <c r="J4384" s="2">
        <f>MAX(MIN(Inputs!$B$2, F4384*Inputs!$B$16, (Inputs!$B$14-F4384)/Inputs!$B$15)*Inputs!$B$9, 0)</f>
        <v>0</v>
      </c>
      <c r="K4384" s="2">
        <f>MAX(E4384*Inputs!$B$5 - B4384 - Inputs!$B$8, 0) * H4384</f>
        <v>0</v>
      </c>
      <c r="L4384" s="2">
        <f>IF(B4384 &gt;= D4384*Inputs!$B$10, MAX(B4384 - E4384/Inputs!$B$5 - Inputs!$B$8, 0) * I4384, 0)</f>
        <v>0</v>
      </c>
      <c r="M4384" s="2">
        <f t="shared" si="818"/>
        <v>0</v>
      </c>
      <c r="N4384" s="3" t="str">
        <f t="shared" si="819"/>
        <v>Idle</v>
      </c>
      <c r="O4384" s="3" t="str">
        <f t="shared" si="827"/>
        <v>Idle</v>
      </c>
      <c r="P4384" s="2">
        <f t="shared" si="820"/>
        <v>0</v>
      </c>
      <c r="Q4384" s="2">
        <f t="shared" si="821"/>
        <v>0</v>
      </c>
      <c r="R4384" s="2">
        <f t="shared" si="822"/>
        <v>0</v>
      </c>
      <c r="S4384" s="2">
        <f t="shared" si="823"/>
        <v>0</v>
      </c>
      <c r="T4384" s="2">
        <f t="shared" si="824"/>
        <v>0</v>
      </c>
      <c r="U4384" s="2">
        <f>IF(O4384="Reg", R4384 * Inputs!$B$7, 0)</f>
        <v>0</v>
      </c>
      <c r="V4384" s="2">
        <f>MAX(F4384 + P4384*Inputs!$B$15 - (Q4384/Inputs!$B$16) - U4384, 0)</f>
        <v>340</v>
      </c>
    </row>
    <row r="4385" spans="1:22" x14ac:dyDescent="0.3">
      <c r="A4385" s="1">
        <v>46205.625</v>
      </c>
      <c r="B4385" s="2">
        <v>70.605881895676504</v>
      </c>
      <c r="C4385" s="2">
        <v>14.915923269737609</v>
      </c>
      <c r="D4385" s="2">
        <f t="shared" si="816"/>
        <v>45.703207042949252</v>
      </c>
      <c r="E4385" s="2">
        <f t="shared" si="817"/>
        <v>114.34342181680393</v>
      </c>
      <c r="F4385" s="2">
        <f t="shared" si="825"/>
        <v>340</v>
      </c>
      <c r="G4385" s="2">
        <f t="shared" si="826"/>
        <v>0</v>
      </c>
      <c r="H4385" s="2">
        <f>MIN(Inputs!$B$2, (Inputs!$B$14 - F4385)/Inputs!$B$15)</f>
        <v>0</v>
      </c>
      <c r="I4385" s="2">
        <f>MAX(MIN(Inputs!$B$2, F4385*Inputs!$B$16, Inputs!$B$14*Inputs!$B$4 - G4385), 0)</f>
        <v>170</v>
      </c>
      <c r="J4385" s="2">
        <f>MAX(MIN(Inputs!$B$2, F4385*Inputs!$B$16, (Inputs!$B$14-F4385)/Inputs!$B$15)*Inputs!$B$9, 0)</f>
        <v>0</v>
      </c>
      <c r="K4385" s="2">
        <f>MAX(E4385*Inputs!$B$5 - B4385 - Inputs!$B$8, 0) * H4385</f>
        <v>0</v>
      </c>
      <c r="L4385" s="2">
        <f>IF(B4385 &gt;= D4385*Inputs!$B$10, MAX(B4385 - E4385/Inputs!$B$5 - Inputs!$B$8, 0) * I4385, 0)</f>
        <v>0</v>
      </c>
      <c r="M4385" s="2">
        <f t="shared" si="818"/>
        <v>0</v>
      </c>
      <c r="N4385" s="3" t="str">
        <f t="shared" si="819"/>
        <v>Idle</v>
      </c>
      <c r="O4385" s="3" t="str">
        <f t="shared" si="827"/>
        <v>Idle</v>
      </c>
      <c r="P4385" s="2">
        <f t="shared" si="820"/>
        <v>0</v>
      </c>
      <c r="Q4385" s="2">
        <f t="shared" si="821"/>
        <v>0</v>
      </c>
      <c r="R4385" s="2">
        <f t="shared" si="822"/>
        <v>0</v>
      </c>
      <c r="S4385" s="2">
        <f t="shared" si="823"/>
        <v>0</v>
      </c>
      <c r="T4385" s="2">
        <f t="shared" si="824"/>
        <v>0</v>
      </c>
      <c r="U4385" s="2">
        <f>IF(O4385="Reg", R4385 * Inputs!$B$7, 0)</f>
        <v>0</v>
      </c>
      <c r="V4385" s="2">
        <f>MAX(F4385 + P4385*Inputs!$B$15 - (Q4385/Inputs!$B$16) - U4385, 0)</f>
        <v>340</v>
      </c>
    </row>
    <row r="4386" spans="1:22" x14ac:dyDescent="0.3">
      <c r="A4386" s="1">
        <v>46205.666666666657</v>
      </c>
      <c r="B4386" s="2">
        <v>84.635507248718397</v>
      </c>
      <c r="C4386" s="2">
        <v>19.36850595410009</v>
      </c>
      <c r="D4386" s="2">
        <f t="shared" si="816"/>
        <v>45.703207042949252</v>
      </c>
      <c r="E4386" s="2">
        <f t="shared" si="817"/>
        <v>113.78406809984614</v>
      </c>
      <c r="F4386" s="2">
        <f t="shared" si="825"/>
        <v>340</v>
      </c>
      <c r="G4386" s="2">
        <f t="shared" si="826"/>
        <v>0</v>
      </c>
      <c r="H4386" s="2">
        <f>MIN(Inputs!$B$2, (Inputs!$B$14 - F4386)/Inputs!$B$15)</f>
        <v>0</v>
      </c>
      <c r="I4386" s="2">
        <f>MAX(MIN(Inputs!$B$2, F4386*Inputs!$B$16, Inputs!$B$14*Inputs!$B$4 - G4386), 0)</f>
        <v>170</v>
      </c>
      <c r="J4386" s="2">
        <f>MAX(MIN(Inputs!$B$2, F4386*Inputs!$B$16, (Inputs!$B$14-F4386)/Inputs!$B$15)*Inputs!$B$9, 0)</f>
        <v>0</v>
      </c>
      <c r="K4386" s="2">
        <f>MAX(E4386*Inputs!$B$5 - B4386 - Inputs!$B$8, 0) * H4386</f>
        <v>0</v>
      </c>
      <c r="L4386" s="2">
        <f>IF(B4386 &gt;= D4386*Inputs!$B$10, MAX(B4386 - E4386/Inputs!$B$5 - Inputs!$B$8, 0) * I4386, 0)</f>
        <v>0</v>
      </c>
      <c r="M4386" s="2">
        <f t="shared" si="818"/>
        <v>0</v>
      </c>
      <c r="N4386" s="3" t="str">
        <f t="shared" si="819"/>
        <v>Idle</v>
      </c>
      <c r="O4386" s="3" t="str">
        <f t="shared" si="827"/>
        <v>Idle</v>
      </c>
      <c r="P4386" s="2">
        <f t="shared" si="820"/>
        <v>0</v>
      </c>
      <c r="Q4386" s="2">
        <f t="shared" si="821"/>
        <v>0</v>
      </c>
      <c r="R4386" s="2">
        <f t="shared" si="822"/>
        <v>0</v>
      </c>
      <c r="S4386" s="2">
        <f t="shared" si="823"/>
        <v>0</v>
      </c>
      <c r="T4386" s="2">
        <f t="shared" si="824"/>
        <v>0</v>
      </c>
      <c r="U4386" s="2">
        <f>IF(O4386="Reg", R4386 * Inputs!$B$7, 0)</f>
        <v>0</v>
      </c>
      <c r="V4386" s="2">
        <f>MAX(F4386 + P4386*Inputs!$B$15 - (Q4386/Inputs!$B$16) - U4386, 0)</f>
        <v>340</v>
      </c>
    </row>
    <row r="4387" spans="1:22" x14ac:dyDescent="0.3">
      <c r="A4387" s="1">
        <v>46205.708333333343</v>
      </c>
      <c r="B4387" s="2">
        <v>89.929035389216764</v>
      </c>
      <c r="C4387" s="2">
        <v>1.024872507136029</v>
      </c>
      <c r="D4387" s="2">
        <f t="shared" si="816"/>
        <v>45.703207042949252</v>
      </c>
      <c r="E4387" s="2">
        <f t="shared" si="817"/>
        <v>111.75860895547468</v>
      </c>
      <c r="F4387" s="2">
        <f t="shared" si="825"/>
        <v>340</v>
      </c>
      <c r="G4387" s="2">
        <f t="shared" si="826"/>
        <v>0</v>
      </c>
      <c r="H4387" s="2">
        <f>MIN(Inputs!$B$2, (Inputs!$B$14 - F4387)/Inputs!$B$15)</f>
        <v>0</v>
      </c>
      <c r="I4387" s="2">
        <f>MAX(MIN(Inputs!$B$2, F4387*Inputs!$B$16, Inputs!$B$14*Inputs!$B$4 - G4387), 0)</f>
        <v>170</v>
      </c>
      <c r="J4387" s="2">
        <f>MAX(MIN(Inputs!$B$2, F4387*Inputs!$B$16, (Inputs!$B$14-F4387)/Inputs!$B$15)*Inputs!$B$9, 0)</f>
        <v>0</v>
      </c>
      <c r="K4387" s="2">
        <f>MAX(E4387*Inputs!$B$5 - B4387 - Inputs!$B$8, 0) * H4387</f>
        <v>0</v>
      </c>
      <c r="L4387" s="2">
        <f>IF(B4387 &gt;= D4387*Inputs!$B$10, MAX(B4387 - E4387/Inputs!$B$5 - Inputs!$B$8, 0) * I4387, 0)</f>
        <v>0</v>
      </c>
      <c r="M4387" s="2">
        <f t="shared" si="818"/>
        <v>0</v>
      </c>
      <c r="N4387" s="3" t="str">
        <f t="shared" si="819"/>
        <v>Idle</v>
      </c>
      <c r="O4387" s="3" t="str">
        <f t="shared" si="827"/>
        <v>Idle</v>
      </c>
      <c r="P4387" s="2">
        <f t="shared" si="820"/>
        <v>0</v>
      </c>
      <c r="Q4387" s="2">
        <f t="shared" si="821"/>
        <v>0</v>
      </c>
      <c r="R4387" s="2">
        <f t="shared" si="822"/>
        <v>0</v>
      </c>
      <c r="S4387" s="2">
        <f t="shared" si="823"/>
        <v>0</v>
      </c>
      <c r="T4387" s="2">
        <f t="shared" si="824"/>
        <v>0</v>
      </c>
      <c r="U4387" s="2">
        <f>IF(O4387="Reg", R4387 * Inputs!$B$7, 0)</f>
        <v>0</v>
      </c>
      <c r="V4387" s="2">
        <f>MAX(F4387 + P4387*Inputs!$B$15 - (Q4387/Inputs!$B$16) - U4387, 0)</f>
        <v>340</v>
      </c>
    </row>
    <row r="4388" spans="1:22" x14ac:dyDescent="0.3">
      <c r="A4388" s="1">
        <v>46205.75</v>
      </c>
      <c r="B4388" s="2">
        <v>95.358604834640218</v>
      </c>
      <c r="C4388" s="2">
        <v>6.4009871634371711</v>
      </c>
      <c r="D4388" s="2">
        <f t="shared" si="816"/>
        <v>45.703207042949252</v>
      </c>
      <c r="E4388" s="2">
        <f t="shared" si="817"/>
        <v>105.48826929711163</v>
      </c>
      <c r="F4388" s="2">
        <f t="shared" si="825"/>
        <v>340</v>
      </c>
      <c r="G4388" s="2">
        <f t="shared" si="826"/>
        <v>0</v>
      </c>
      <c r="H4388" s="2">
        <f>MIN(Inputs!$B$2, (Inputs!$B$14 - F4388)/Inputs!$B$15)</f>
        <v>0</v>
      </c>
      <c r="I4388" s="2">
        <f>MAX(MIN(Inputs!$B$2, F4388*Inputs!$B$16, Inputs!$B$14*Inputs!$B$4 - G4388), 0)</f>
        <v>170</v>
      </c>
      <c r="J4388" s="2">
        <f>MAX(MIN(Inputs!$B$2, F4388*Inputs!$B$16, (Inputs!$B$14-F4388)/Inputs!$B$15)*Inputs!$B$9, 0)</f>
        <v>0</v>
      </c>
      <c r="K4388" s="2">
        <f>MAX(E4388*Inputs!$B$5 - B4388 - Inputs!$B$8, 0) * H4388</f>
        <v>0</v>
      </c>
      <c r="L4388" s="2">
        <f>IF(B4388 &gt;= D4388*Inputs!$B$10, MAX(B4388 - E4388/Inputs!$B$5 - Inputs!$B$8, 0) * I4388, 0)</f>
        <v>0</v>
      </c>
      <c r="M4388" s="2">
        <f t="shared" si="818"/>
        <v>0</v>
      </c>
      <c r="N4388" s="3" t="str">
        <f t="shared" si="819"/>
        <v>Idle</v>
      </c>
      <c r="O4388" s="3" t="str">
        <f t="shared" si="827"/>
        <v>Idle</v>
      </c>
      <c r="P4388" s="2">
        <f t="shared" si="820"/>
        <v>0</v>
      </c>
      <c r="Q4388" s="2">
        <f t="shared" si="821"/>
        <v>0</v>
      </c>
      <c r="R4388" s="2">
        <f t="shared" si="822"/>
        <v>0</v>
      </c>
      <c r="S4388" s="2">
        <f t="shared" si="823"/>
        <v>0</v>
      </c>
      <c r="T4388" s="2">
        <f t="shared" si="824"/>
        <v>0</v>
      </c>
      <c r="U4388" s="2">
        <f>IF(O4388="Reg", R4388 * Inputs!$B$7, 0)</f>
        <v>0</v>
      </c>
      <c r="V4388" s="2">
        <f>MAX(F4388 + P4388*Inputs!$B$15 - (Q4388/Inputs!$B$16) - U4388, 0)</f>
        <v>340</v>
      </c>
    </row>
    <row r="4389" spans="1:22" x14ac:dyDescent="0.3">
      <c r="A4389" s="1">
        <v>46205.791666666657</v>
      </c>
      <c r="B4389" s="2">
        <v>85.38247264606693</v>
      </c>
      <c r="C4389" s="2">
        <v>24.354254946949371</v>
      </c>
      <c r="D4389" s="2">
        <f t="shared" si="816"/>
        <v>45.703207042949252</v>
      </c>
      <c r="E4389" s="2">
        <f t="shared" si="817"/>
        <v>97.059531810072357</v>
      </c>
      <c r="F4389" s="2">
        <f t="shared" si="825"/>
        <v>340</v>
      </c>
      <c r="G4389" s="2">
        <f t="shared" si="826"/>
        <v>0</v>
      </c>
      <c r="H4389" s="2">
        <f>MIN(Inputs!$B$2, (Inputs!$B$14 - F4389)/Inputs!$B$15)</f>
        <v>0</v>
      </c>
      <c r="I4389" s="2">
        <f>MAX(MIN(Inputs!$B$2, F4389*Inputs!$B$16, Inputs!$B$14*Inputs!$B$4 - G4389), 0)</f>
        <v>170</v>
      </c>
      <c r="J4389" s="2">
        <f>MAX(MIN(Inputs!$B$2, F4389*Inputs!$B$16, (Inputs!$B$14-F4389)/Inputs!$B$15)*Inputs!$B$9, 0)</f>
        <v>0</v>
      </c>
      <c r="K4389" s="2">
        <f>MAX(E4389*Inputs!$B$5 - B4389 - Inputs!$B$8, 0) * H4389</f>
        <v>0</v>
      </c>
      <c r="L4389" s="2">
        <f>IF(B4389 &gt;= D4389*Inputs!$B$10, MAX(B4389 - E4389/Inputs!$B$5 - Inputs!$B$8, 0) * I4389, 0)</f>
        <v>0</v>
      </c>
      <c r="M4389" s="2">
        <f t="shared" si="818"/>
        <v>0</v>
      </c>
      <c r="N4389" s="3" t="str">
        <f t="shared" si="819"/>
        <v>Idle</v>
      </c>
      <c r="O4389" s="3" t="str">
        <f t="shared" si="827"/>
        <v>Idle</v>
      </c>
      <c r="P4389" s="2">
        <f t="shared" si="820"/>
        <v>0</v>
      </c>
      <c r="Q4389" s="2">
        <f t="shared" si="821"/>
        <v>0</v>
      </c>
      <c r="R4389" s="2">
        <f t="shared" si="822"/>
        <v>0</v>
      </c>
      <c r="S4389" s="2">
        <f t="shared" si="823"/>
        <v>0</v>
      </c>
      <c r="T4389" s="2">
        <f t="shared" si="824"/>
        <v>0</v>
      </c>
      <c r="U4389" s="2">
        <f>IF(O4389="Reg", R4389 * Inputs!$B$7, 0)</f>
        <v>0</v>
      </c>
      <c r="V4389" s="2">
        <f>MAX(F4389 + P4389*Inputs!$B$15 - (Q4389/Inputs!$B$16) - U4389, 0)</f>
        <v>340</v>
      </c>
    </row>
    <row r="4390" spans="1:22" x14ac:dyDescent="0.3">
      <c r="A4390" s="1">
        <v>46205.833333333343</v>
      </c>
      <c r="B4390" s="2">
        <v>260.14902888650471</v>
      </c>
      <c r="C4390" s="2">
        <v>11.59436449423275</v>
      </c>
      <c r="D4390" s="2">
        <f t="shared" si="816"/>
        <v>45.703207042949252</v>
      </c>
      <c r="E4390" s="2">
        <f t="shared" si="817"/>
        <v>84.838232138136931</v>
      </c>
      <c r="F4390" s="2">
        <f t="shared" si="825"/>
        <v>340</v>
      </c>
      <c r="G4390" s="2">
        <f t="shared" si="826"/>
        <v>0</v>
      </c>
      <c r="H4390" s="2">
        <f>MIN(Inputs!$B$2, (Inputs!$B$14 - F4390)/Inputs!$B$15)</f>
        <v>0</v>
      </c>
      <c r="I4390" s="2">
        <f>MAX(MIN(Inputs!$B$2, F4390*Inputs!$B$16, Inputs!$B$14*Inputs!$B$4 - G4390), 0)</f>
        <v>170</v>
      </c>
      <c r="J4390" s="2">
        <f>MAX(MIN(Inputs!$B$2, F4390*Inputs!$B$16, (Inputs!$B$14-F4390)/Inputs!$B$15)*Inputs!$B$9, 0)</f>
        <v>0</v>
      </c>
      <c r="K4390" s="2">
        <f>MAX(E4390*Inputs!$B$5 - B4390 - Inputs!$B$8, 0) * H4390</f>
        <v>0</v>
      </c>
      <c r="L4390" s="2">
        <f>IF(B4390 &gt;= D4390*Inputs!$B$10, MAX(B4390 - E4390/Inputs!$B$5 - Inputs!$B$8, 0) * I4390, 0)</f>
        <v>24436.130974929347</v>
      </c>
      <c r="M4390" s="2">
        <f t="shared" si="818"/>
        <v>0</v>
      </c>
      <c r="N4390" s="3" t="str">
        <f t="shared" si="819"/>
        <v>Discharge</v>
      </c>
      <c r="O4390" s="3" t="str">
        <f t="shared" si="827"/>
        <v>Discharge</v>
      </c>
      <c r="P4390" s="2">
        <f t="shared" si="820"/>
        <v>0</v>
      </c>
      <c r="Q4390" s="2">
        <f t="shared" si="821"/>
        <v>170</v>
      </c>
      <c r="R4390" s="2">
        <f t="shared" si="822"/>
        <v>0</v>
      </c>
      <c r="S4390" s="2">
        <f t="shared" si="823"/>
        <v>44225.334910705802</v>
      </c>
      <c r="T4390" s="2">
        <f t="shared" si="824"/>
        <v>0</v>
      </c>
      <c r="U4390" s="2">
        <f>IF(O4390="Reg", R4390 * Inputs!$B$7, 0)</f>
        <v>0</v>
      </c>
      <c r="V4390" s="2">
        <f>MAX(F4390 + P4390*Inputs!$B$15 - (Q4390/Inputs!$B$16) - U4390, 0)</f>
        <v>170</v>
      </c>
    </row>
    <row r="4391" spans="1:22" x14ac:dyDescent="0.3">
      <c r="A4391" s="1">
        <v>46205.875</v>
      </c>
      <c r="B4391" s="2">
        <v>67.249759593929781</v>
      </c>
      <c r="C4391" s="2">
        <v>3.6537874282131781</v>
      </c>
      <c r="D4391" s="2">
        <f t="shared" si="816"/>
        <v>45.703207042949252</v>
      </c>
      <c r="E4391" s="2">
        <f t="shared" si="817"/>
        <v>41.480060657052825</v>
      </c>
      <c r="F4391" s="2">
        <f t="shared" si="825"/>
        <v>170</v>
      </c>
      <c r="G4391" s="2">
        <f t="shared" si="826"/>
        <v>170</v>
      </c>
      <c r="H4391" s="2">
        <f>MIN(Inputs!$B$2, (Inputs!$B$14 - F4391)/Inputs!$B$15)</f>
        <v>170</v>
      </c>
      <c r="I4391" s="2">
        <f>MAX(MIN(Inputs!$B$2, F4391*Inputs!$B$16, Inputs!$B$14*Inputs!$B$4 - G4391), 0)</f>
        <v>170</v>
      </c>
      <c r="J4391" s="2">
        <f>MAX(MIN(Inputs!$B$2, F4391*Inputs!$B$16, (Inputs!$B$14-F4391)/Inputs!$B$15)*Inputs!$B$9, 0)</f>
        <v>136</v>
      </c>
      <c r="K4391" s="2">
        <f>MAX(E4391*Inputs!$B$5 - B4391 - Inputs!$B$8, 0) * H4391</f>
        <v>0</v>
      </c>
      <c r="L4391" s="2">
        <f>IF(B4391 &gt;= D4391*Inputs!$B$10, MAX(B4391 - E4391/Inputs!$B$5 - Inputs!$B$8, 0) * I4391, 0)</f>
        <v>19.265594946494886</v>
      </c>
      <c r="M4391" s="2">
        <f t="shared" si="818"/>
        <v>496.91509023699223</v>
      </c>
      <c r="N4391" s="3" t="str">
        <f t="shared" si="819"/>
        <v>Reg</v>
      </c>
      <c r="O4391" s="3" t="str">
        <f t="shared" si="827"/>
        <v>Discharge</v>
      </c>
      <c r="P4391" s="2">
        <f t="shared" si="820"/>
        <v>0</v>
      </c>
      <c r="Q4391" s="2">
        <f t="shared" si="821"/>
        <v>170</v>
      </c>
      <c r="R4391" s="2">
        <f t="shared" si="822"/>
        <v>0</v>
      </c>
      <c r="S4391" s="2">
        <f t="shared" si="823"/>
        <v>11432.459130968064</v>
      </c>
      <c r="T4391" s="2">
        <f t="shared" si="824"/>
        <v>0</v>
      </c>
      <c r="U4391" s="2">
        <f>IF(O4391="Reg", R4391 * Inputs!$B$7, 0)</f>
        <v>0</v>
      </c>
      <c r="V4391" s="2">
        <f>MAX(F4391 + P4391*Inputs!$B$15 - (Q4391/Inputs!$B$16) - U4391, 0)</f>
        <v>0</v>
      </c>
    </row>
    <row r="4392" spans="1:22" x14ac:dyDescent="0.3">
      <c r="A4392" s="1">
        <v>46205.916666666657</v>
      </c>
      <c r="B4392" s="2">
        <v>72.482752382489736</v>
      </c>
      <c r="C4392" s="2">
        <v>16.079297476553069</v>
      </c>
      <c r="D4392" s="2">
        <f t="shared" si="816"/>
        <v>45.703207042949252</v>
      </c>
      <c r="E4392" s="2">
        <f t="shared" si="817"/>
        <v>30.271767391397859</v>
      </c>
      <c r="F4392" s="2">
        <f t="shared" si="825"/>
        <v>0</v>
      </c>
      <c r="G4392" s="2">
        <f t="shared" si="826"/>
        <v>340</v>
      </c>
      <c r="H4392" s="2">
        <f>MIN(Inputs!$B$2, (Inputs!$B$14 - F4392)/Inputs!$B$15)</f>
        <v>170</v>
      </c>
      <c r="I4392" s="2">
        <f>MAX(MIN(Inputs!$B$2, F4392*Inputs!$B$16, Inputs!$B$14*Inputs!$B$4 - G4392), 0)</f>
        <v>0</v>
      </c>
      <c r="J4392" s="2">
        <f>MAX(MIN(Inputs!$B$2, F4392*Inputs!$B$16, (Inputs!$B$14-F4392)/Inputs!$B$15)*Inputs!$B$9, 0)</f>
        <v>0</v>
      </c>
      <c r="K4392" s="2">
        <f>MAX(E4392*Inputs!$B$5 - B4392 - Inputs!$B$8, 0) * H4392</f>
        <v>0</v>
      </c>
      <c r="L4392" s="2">
        <f>IF(B4392 &gt;= D4392*Inputs!$B$10, MAX(B4392 - E4392/Inputs!$B$5 - Inputs!$B$8, 0) * I4392, 0)</f>
        <v>0</v>
      </c>
      <c r="M4392" s="2">
        <f t="shared" si="818"/>
        <v>0</v>
      </c>
      <c r="N4392" s="3" t="str">
        <f t="shared" si="819"/>
        <v>Idle</v>
      </c>
      <c r="O4392" s="3" t="str">
        <f t="shared" si="827"/>
        <v>Idle</v>
      </c>
      <c r="P4392" s="2">
        <f t="shared" si="820"/>
        <v>0</v>
      </c>
      <c r="Q4392" s="2">
        <f t="shared" si="821"/>
        <v>0</v>
      </c>
      <c r="R4392" s="2">
        <f t="shared" si="822"/>
        <v>0</v>
      </c>
      <c r="S4392" s="2">
        <f t="shared" si="823"/>
        <v>0</v>
      </c>
      <c r="T4392" s="2">
        <f t="shared" si="824"/>
        <v>0</v>
      </c>
      <c r="U4392" s="2">
        <f>IF(O4392="Reg", R4392 * Inputs!$B$7, 0)</f>
        <v>0</v>
      </c>
      <c r="V4392" s="2">
        <f>MAX(F4392 + P4392*Inputs!$B$15 - (Q4392/Inputs!$B$16) - U4392, 0)</f>
        <v>0</v>
      </c>
    </row>
    <row r="4393" spans="1:22" x14ac:dyDescent="0.3">
      <c r="A4393" s="1">
        <v>46205.958333333343</v>
      </c>
      <c r="B4393" s="2">
        <v>52.30699743903849</v>
      </c>
      <c r="C4393" s="2">
        <v>16.40271973030308</v>
      </c>
      <c r="D4393" s="2">
        <f t="shared" si="816"/>
        <v>45.703207042949252</v>
      </c>
      <c r="E4393" s="2">
        <f t="shared" si="817"/>
        <v>18.191308660982902</v>
      </c>
      <c r="F4393" s="2">
        <f t="shared" si="825"/>
        <v>0</v>
      </c>
      <c r="G4393" s="2">
        <f t="shared" si="826"/>
        <v>340</v>
      </c>
      <c r="H4393" s="2">
        <f>MIN(Inputs!$B$2, (Inputs!$B$14 - F4393)/Inputs!$B$15)</f>
        <v>170</v>
      </c>
      <c r="I4393" s="2">
        <f>MAX(MIN(Inputs!$B$2, F4393*Inputs!$B$16, Inputs!$B$14*Inputs!$B$4 - G4393), 0)</f>
        <v>0</v>
      </c>
      <c r="J4393" s="2">
        <f>MAX(MIN(Inputs!$B$2, F4393*Inputs!$B$16, (Inputs!$B$14-F4393)/Inputs!$B$15)*Inputs!$B$9, 0)</f>
        <v>0</v>
      </c>
      <c r="K4393" s="2">
        <f>MAX(E4393*Inputs!$B$5 - B4393 - Inputs!$B$8, 0) * H4393</f>
        <v>0</v>
      </c>
      <c r="L4393" s="2">
        <f>IF(B4393 &gt;= D4393*Inputs!$B$10, MAX(B4393 - E4393/Inputs!$B$5 - Inputs!$B$8, 0) * I4393, 0)</f>
        <v>0</v>
      </c>
      <c r="M4393" s="2">
        <f t="shared" si="818"/>
        <v>0</v>
      </c>
      <c r="N4393" s="3" t="str">
        <f t="shared" si="819"/>
        <v>Idle</v>
      </c>
      <c r="O4393" s="3" t="str">
        <f t="shared" si="827"/>
        <v>Idle</v>
      </c>
      <c r="P4393" s="2">
        <f t="shared" si="820"/>
        <v>0</v>
      </c>
      <c r="Q4393" s="2">
        <f t="shared" si="821"/>
        <v>0</v>
      </c>
      <c r="R4393" s="2">
        <f t="shared" si="822"/>
        <v>0</v>
      </c>
      <c r="S4393" s="2">
        <f t="shared" si="823"/>
        <v>0</v>
      </c>
      <c r="T4393" s="2">
        <f t="shared" si="824"/>
        <v>0</v>
      </c>
      <c r="U4393" s="2">
        <f>IF(O4393="Reg", R4393 * Inputs!$B$7, 0)</f>
        <v>0</v>
      </c>
      <c r="V4393" s="2">
        <f>MAX(F4393 + P4393*Inputs!$B$15 - (Q4393/Inputs!$B$16) - U4393, 0)</f>
        <v>0</v>
      </c>
    </row>
    <row r="4394" spans="1:22" x14ac:dyDescent="0.3">
      <c r="A4394" s="1">
        <v>46206</v>
      </c>
      <c r="B4394" s="2">
        <v>44.786179912404627</v>
      </c>
      <c r="C4394" s="2">
        <v>12.78740604852835</v>
      </c>
      <c r="D4394" s="2">
        <f t="shared" si="816"/>
        <v>36.766225679598797</v>
      </c>
      <c r="E4394" s="2">
        <f t="shared" si="817"/>
        <v>9.4734757544764836</v>
      </c>
      <c r="F4394" s="2">
        <f t="shared" si="825"/>
        <v>0</v>
      </c>
      <c r="G4394" s="2">
        <f t="shared" si="826"/>
        <v>0</v>
      </c>
      <c r="H4394" s="2">
        <f>MIN(Inputs!$B$2, (Inputs!$B$14 - F4394)/Inputs!$B$15)</f>
        <v>170</v>
      </c>
      <c r="I4394" s="2">
        <f>MAX(MIN(Inputs!$B$2, F4394*Inputs!$B$16, Inputs!$B$14*Inputs!$B$4 - G4394), 0)</f>
        <v>0</v>
      </c>
      <c r="J4394" s="2">
        <f>MAX(MIN(Inputs!$B$2, F4394*Inputs!$B$16, (Inputs!$B$14-F4394)/Inputs!$B$15)*Inputs!$B$9, 0)</f>
        <v>0</v>
      </c>
      <c r="K4394" s="2">
        <f>MAX(E4394*Inputs!$B$5 - B4394 - Inputs!$B$8, 0) * H4394</f>
        <v>0</v>
      </c>
      <c r="L4394" s="2">
        <f>IF(B4394 &gt;= D4394*Inputs!$B$10, MAX(B4394 - E4394/Inputs!$B$5 - Inputs!$B$8, 0) * I4394, 0)</f>
        <v>0</v>
      </c>
      <c r="M4394" s="2">
        <f t="shared" si="818"/>
        <v>0</v>
      </c>
      <c r="N4394" s="3" t="str">
        <f t="shared" si="819"/>
        <v>Idle</v>
      </c>
      <c r="O4394" s="3" t="str">
        <f t="shared" si="827"/>
        <v>Idle</v>
      </c>
      <c r="P4394" s="2">
        <f t="shared" si="820"/>
        <v>0</v>
      </c>
      <c r="Q4394" s="2">
        <f t="shared" si="821"/>
        <v>0</v>
      </c>
      <c r="R4394" s="2">
        <f t="shared" si="822"/>
        <v>0</v>
      </c>
      <c r="S4394" s="2">
        <f t="shared" si="823"/>
        <v>0</v>
      </c>
      <c r="T4394" s="2">
        <f t="shared" si="824"/>
        <v>0</v>
      </c>
      <c r="U4394" s="2">
        <f>IF(O4394="Reg", R4394 * Inputs!$B$7, 0)</f>
        <v>0</v>
      </c>
      <c r="V4394" s="2">
        <f>MAX(F4394 + P4394*Inputs!$B$15 - (Q4394/Inputs!$B$16) - U4394, 0)</f>
        <v>0</v>
      </c>
    </row>
    <row r="4395" spans="1:22" x14ac:dyDescent="0.3">
      <c r="A4395" s="1">
        <v>46206.041666666657</v>
      </c>
      <c r="B4395" s="2">
        <v>12.05467461445428</v>
      </c>
      <c r="C4395" s="2">
        <v>2.4210892334168568</v>
      </c>
      <c r="D4395" s="2">
        <f t="shared" si="816"/>
        <v>36.766225679598797</v>
      </c>
      <c r="E4395" s="2">
        <f t="shared" si="817"/>
        <v>2.00911243574238</v>
      </c>
      <c r="F4395" s="2">
        <f t="shared" si="825"/>
        <v>0</v>
      </c>
      <c r="G4395" s="2">
        <f t="shared" si="826"/>
        <v>0</v>
      </c>
      <c r="H4395" s="2">
        <f>MIN(Inputs!$B$2, (Inputs!$B$14 - F4395)/Inputs!$B$15)</f>
        <v>170</v>
      </c>
      <c r="I4395" s="2">
        <f>MAX(MIN(Inputs!$B$2, F4395*Inputs!$B$16, Inputs!$B$14*Inputs!$B$4 - G4395), 0)</f>
        <v>0</v>
      </c>
      <c r="J4395" s="2">
        <f>MAX(MIN(Inputs!$B$2, F4395*Inputs!$B$16, (Inputs!$B$14-F4395)/Inputs!$B$15)*Inputs!$B$9, 0)</f>
        <v>0</v>
      </c>
      <c r="K4395" s="2">
        <f>MAX(E4395*Inputs!$B$5 - B4395 - Inputs!$B$8, 0) * H4395</f>
        <v>0</v>
      </c>
      <c r="L4395" s="2">
        <f>IF(B4395 &gt;= D4395*Inputs!$B$10, MAX(B4395 - E4395/Inputs!$B$5 - Inputs!$B$8, 0) * I4395, 0)</f>
        <v>0</v>
      </c>
      <c r="M4395" s="2">
        <f t="shared" si="818"/>
        <v>0</v>
      </c>
      <c r="N4395" s="3" t="str">
        <f t="shared" si="819"/>
        <v>Idle</v>
      </c>
      <c r="O4395" s="3" t="str">
        <f t="shared" si="827"/>
        <v>Idle</v>
      </c>
      <c r="P4395" s="2">
        <f t="shared" si="820"/>
        <v>0</v>
      </c>
      <c r="Q4395" s="2">
        <f t="shared" si="821"/>
        <v>0</v>
      </c>
      <c r="R4395" s="2">
        <f t="shared" si="822"/>
        <v>0</v>
      </c>
      <c r="S4395" s="2">
        <f t="shared" si="823"/>
        <v>0</v>
      </c>
      <c r="T4395" s="2">
        <f t="shared" si="824"/>
        <v>0</v>
      </c>
      <c r="U4395" s="2">
        <f>IF(O4395="Reg", R4395 * Inputs!$B$7, 0)</f>
        <v>0</v>
      </c>
      <c r="V4395" s="2">
        <f>MAX(F4395 + P4395*Inputs!$B$15 - (Q4395/Inputs!$B$16) - U4395, 0)</f>
        <v>0</v>
      </c>
    </row>
    <row r="4396" spans="1:22" x14ac:dyDescent="0.3">
      <c r="A4396" s="1">
        <v>46206.083333333343</v>
      </c>
      <c r="B4396" s="2">
        <v>0</v>
      </c>
      <c r="C4396" s="2">
        <v>2.52805765146989</v>
      </c>
      <c r="D4396" s="2">
        <f t="shared" si="816"/>
        <v>36.766225679598797</v>
      </c>
      <c r="E4396" s="2">
        <f t="shared" si="817"/>
        <v>0</v>
      </c>
      <c r="F4396" s="2">
        <f t="shared" si="825"/>
        <v>0</v>
      </c>
      <c r="G4396" s="2">
        <f t="shared" si="826"/>
        <v>0</v>
      </c>
      <c r="H4396" s="2">
        <f>MIN(Inputs!$B$2, (Inputs!$B$14 - F4396)/Inputs!$B$15)</f>
        <v>170</v>
      </c>
      <c r="I4396" s="2">
        <f>MAX(MIN(Inputs!$B$2, F4396*Inputs!$B$16, Inputs!$B$14*Inputs!$B$4 - G4396), 0)</f>
        <v>0</v>
      </c>
      <c r="J4396" s="2">
        <f>MAX(MIN(Inputs!$B$2, F4396*Inputs!$B$16, (Inputs!$B$14-F4396)/Inputs!$B$15)*Inputs!$B$9, 0)</f>
        <v>0</v>
      </c>
      <c r="K4396" s="2">
        <f>MAX(E4396*Inputs!$B$5 - B4396 - Inputs!$B$8, 0) * H4396</f>
        <v>0</v>
      </c>
      <c r="L4396" s="2">
        <f>IF(B4396 &gt;= D4396*Inputs!$B$10, MAX(B4396 - E4396/Inputs!$B$5 - Inputs!$B$8, 0) * I4396, 0)</f>
        <v>0</v>
      </c>
      <c r="M4396" s="2">
        <f t="shared" si="818"/>
        <v>0</v>
      </c>
      <c r="N4396" s="3" t="str">
        <f t="shared" si="819"/>
        <v>Idle</v>
      </c>
      <c r="O4396" s="3" t="str">
        <f t="shared" si="827"/>
        <v>Idle</v>
      </c>
      <c r="P4396" s="2">
        <f t="shared" si="820"/>
        <v>0</v>
      </c>
      <c r="Q4396" s="2">
        <f t="shared" si="821"/>
        <v>0</v>
      </c>
      <c r="R4396" s="2">
        <f t="shared" si="822"/>
        <v>0</v>
      </c>
      <c r="S4396" s="2">
        <f t="shared" si="823"/>
        <v>0</v>
      </c>
      <c r="T4396" s="2">
        <f t="shared" si="824"/>
        <v>0</v>
      </c>
      <c r="U4396" s="2">
        <f>IF(O4396="Reg", R4396 * Inputs!$B$7, 0)</f>
        <v>0</v>
      </c>
      <c r="V4396" s="2">
        <f>MAX(F4396 + P4396*Inputs!$B$15 - (Q4396/Inputs!$B$16) - U4396, 0)</f>
        <v>0</v>
      </c>
    </row>
    <row r="4397" spans="1:22" x14ac:dyDescent="0.3">
      <c r="A4397" s="1">
        <v>46206.125</v>
      </c>
      <c r="B4397" s="2">
        <v>0</v>
      </c>
      <c r="C4397" s="2">
        <v>5.8115442413145653</v>
      </c>
      <c r="D4397" s="2">
        <f t="shared" si="816"/>
        <v>36.766225679598797</v>
      </c>
      <c r="E4397" s="2">
        <f t="shared" si="817"/>
        <v>0</v>
      </c>
      <c r="F4397" s="2">
        <f t="shared" si="825"/>
        <v>0</v>
      </c>
      <c r="G4397" s="2">
        <f t="shared" si="826"/>
        <v>0</v>
      </c>
      <c r="H4397" s="2">
        <f>MIN(Inputs!$B$2, (Inputs!$B$14 - F4397)/Inputs!$B$15)</f>
        <v>170</v>
      </c>
      <c r="I4397" s="2">
        <f>MAX(MIN(Inputs!$B$2, F4397*Inputs!$B$16, Inputs!$B$14*Inputs!$B$4 - G4397), 0)</f>
        <v>0</v>
      </c>
      <c r="J4397" s="2">
        <f>MAX(MIN(Inputs!$B$2, F4397*Inputs!$B$16, (Inputs!$B$14-F4397)/Inputs!$B$15)*Inputs!$B$9, 0)</f>
        <v>0</v>
      </c>
      <c r="K4397" s="2">
        <f>MAX(E4397*Inputs!$B$5 - B4397 - Inputs!$B$8, 0) * H4397</f>
        <v>0</v>
      </c>
      <c r="L4397" s="2">
        <f>IF(B4397 &gt;= D4397*Inputs!$B$10, MAX(B4397 - E4397/Inputs!$B$5 - Inputs!$B$8, 0) * I4397, 0)</f>
        <v>0</v>
      </c>
      <c r="M4397" s="2">
        <f t="shared" si="818"/>
        <v>0</v>
      </c>
      <c r="N4397" s="3" t="str">
        <f t="shared" si="819"/>
        <v>Idle</v>
      </c>
      <c r="O4397" s="3" t="str">
        <f t="shared" si="827"/>
        <v>Idle</v>
      </c>
      <c r="P4397" s="2">
        <f t="shared" si="820"/>
        <v>0</v>
      </c>
      <c r="Q4397" s="2">
        <f t="shared" si="821"/>
        <v>0</v>
      </c>
      <c r="R4397" s="2">
        <f t="shared" si="822"/>
        <v>0</v>
      </c>
      <c r="S4397" s="2">
        <f t="shared" si="823"/>
        <v>0</v>
      </c>
      <c r="T4397" s="2">
        <f t="shared" si="824"/>
        <v>0</v>
      </c>
      <c r="U4397" s="2">
        <f>IF(O4397="Reg", R4397 * Inputs!$B$7, 0)</f>
        <v>0</v>
      </c>
      <c r="V4397" s="2">
        <f>MAX(F4397 + P4397*Inputs!$B$15 - (Q4397/Inputs!$B$16) - U4397, 0)</f>
        <v>0</v>
      </c>
    </row>
    <row r="4398" spans="1:22" x14ac:dyDescent="0.3">
      <c r="A4398" s="1">
        <v>46206.166666666657</v>
      </c>
      <c r="B4398" s="2">
        <v>0</v>
      </c>
      <c r="C4398" s="2">
        <v>13.682965853567261</v>
      </c>
      <c r="D4398" s="2">
        <f t="shared" si="816"/>
        <v>36.766225679598797</v>
      </c>
      <c r="E4398" s="2">
        <f t="shared" si="817"/>
        <v>0</v>
      </c>
      <c r="F4398" s="2">
        <f t="shared" si="825"/>
        <v>0</v>
      </c>
      <c r="G4398" s="2">
        <f t="shared" si="826"/>
        <v>0</v>
      </c>
      <c r="H4398" s="2">
        <f>MIN(Inputs!$B$2, (Inputs!$B$14 - F4398)/Inputs!$B$15)</f>
        <v>170</v>
      </c>
      <c r="I4398" s="2">
        <f>MAX(MIN(Inputs!$B$2, F4398*Inputs!$B$16, Inputs!$B$14*Inputs!$B$4 - G4398), 0)</f>
        <v>0</v>
      </c>
      <c r="J4398" s="2">
        <f>MAX(MIN(Inputs!$B$2, F4398*Inputs!$B$16, (Inputs!$B$14-F4398)/Inputs!$B$15)*Inputs!$B$9, 0)</f>
        <v>0</v>
      </c>
      <c r="K4398" s="2">
        <f>MAX(E4398*Inputs!$B$5 - B4398 - Inputs!$B$8, 0) * H4398</f>
        <v>0</v>
      </c>
      <c r="L4398" s="2">
        <f>IF(B4398 &gt;= D4398*Inputs!$B$10, MAX(B4398 - E4398/Inputs!$B$5 - Inputs!$B$8, 0) * I4398, 0)</f>
        <v>0</v>
      </c>
      <c r="M4398" s="2">
        <f t="shared" si="818"/>
        <v>0</v>
      </c>
      <c r="N4398" s="3" t="str">
        <f t="shared" si="819"/>
        <v>Idle</v>
      </c>
      <c r="O4398" s="3" t="str">
        <f t="shared" si="827"/>
        <v>Idle</v>
      </c>
      <c r="P4398" s="2">
        <f t="shared" si="820"/>
        <v>0</v>
      </c>
      <c r="Q4398" s="2">
        <f t="shared" si="821"/>
        <v>0</v>
      </c>
      <c r="R4398" s="2">
        <f t="shared" si="822"/>
        <v>0</v>
      </c>
      <c r="S4398" s="2">
        <f t="shared" si="823"/>
        <v>0</v>
      </c>
      <c r="T4398" s="2">
        <f t="shared" si="824"/>
        <v>0</v>
      </c>
      <c r="U4398" s="2">
        <f>IF(O4398="Reg", R4398 * Inputs!$B$7, 0)</f>
        <v>0</v>
      </c>
      <c r="V4398" s="2">
        <f>MAX(F4398 + P4398*Inputs!$B$15 - (Q4398/Inputs!$B$16) - U4398, 0)</f>
        <v>0</v>
      </c>
    </row>
    <row r="4399" spans="1:22" x14ac:dyDescent="0.3">
      <c r="A4399" s="1">
        <v>46206.208333333343</v>
      </c>
      <c r="B4399" s="2">
        <v>0</v>
      </c>
      <c r="C4399" s="2">
        <v>14.38688946514579</v>
      </c>
      <c r="D4399" s="2">
        <f t="shared" si="816"/>
        <v>36.766225679598797</v>
      </c>
      <c r="E4399" s="2">
        <f t="shared" si="817"/>
        <v>0.7711178423236037</v>
      </c>
      <c r="F4399" s="2">
        <f t="shared" si="825"/>
        <v>0</v>
      </c>
      <c r="G4399" s="2">
        <f t="shared" si="826"/>
        <v>0</v>
      </c>
      <c r="H4399" s="2">
        <f>MIN(Inputs!$B$2, (Inputs!$B$14 - F4399)/Inputs!$B$15)</f>
        <v>170</v>
      </c>
      <c r="I4399" s="2">
        <f>MAX(MIN(Inputs!$B$2, F4399*Inputs!$B$16, Inputs!$B$14*Inputs!$B$4 - G4399), 0)</f>
        <v>0</v>
      </c>
      <c r="J4399" s="2">
        <f>MAX(MIN(Inputs!$B$2, F4399*Inputs!$B$16, (Inputs!$B$14-F4399)/Inputs!$B$15)*Inputs!$B$9, 0)</f>
        <v>0</v>
      </c>
      <c r="K4399" s="2">
        <f>MAX(E4399*Inputs!$B$5 - B4399 - Inputs!$B$8, 0) * H4399</f>
        <v>0</v>
      </c>
      <c r="L4399" s="2">
        <f>IF(B4399 &gt;= D4399*Inputs!$B$10, MAX(B4399 - E4399/Inputs!$B$5 - Inputs!$B$8, 0) * I4399, 0)</f>
        <v>0</v>
      </c>
      <c r="M4399" s="2">
        <f t="shared" si="818"/>
        <v>0</v>
      </c>
      <c r="N4399" s="3" t="str">
        <f t="shared" si="819"/>
        <v>Idle</v>
      </c>
      <c r="O4399" s="3" t="str">
        <f t="shared" si="827"/>
        <v>Idle</v>
      </c>
      <c r="P4399" s="2">
        <f t="shared" si="820"/>
        <v>0</v>
      </c>
      <c r="Q4399" s="2">
        <f t="shared" si="821"/>
        <v>0</v>
      </c>
      <c r="R4399" s="2">
        <f t="shared" si="822"/>
        <v>0</v>
      </c>
      <c r="S4399" s="2">
        <f t="shared" si="823"/>
        <v>0</v>
      </c>
      <c r="T4399" s="2">
        <f t="shared" si="824"/>
        <v>0</v>
      </c>
      <c r="U4399" s="2">
        <f>IF(O4399="Reg", R4399 * Inputs!$B$7, 0)</f>
        <v>0</v>
      </c>
      <c r="V4399" s="2">
        <f>MAX(F4399 + P4399*Inputs!$B$15 - (Q4399/Inputs!$B$16) - U4399, 0)</f>
        <v>0</v>
      </c>
    </row>
    <row r="4400" spans="1:22" x14ac:dyDescent="0.3">
      <c r="A4400" s="1">
        <v>46206.25</v>
      </c>
      <c r="B4400" s="2">
        <v>0</v>
      </c>
      <c r="C4400" s="2">
        <v>7.1559605535692352</v>
      </c>
      <c r="D4400" s="2">
        <f t="shared" si="816"/>
        <v>36.766225679598797</v>
      </c>
      <c r="E4400" s="2">
        <f t="shared" si="817"/>
        <v>2.8096875307046942</v>
      </c>
      <c r="F4400" s="2">
        <f t="shared" si="825"/>
        <v>0</v>
      </c>
      <c r="G4400" s="2">
        <f t="shared" si="826"/>
        <v>0</v>
      </c>
      <c r="H4400" s="2">
        <f>MIN(Inputs!$B$2, (Inputs!$B$14 - F4400)/Inputs!$B$15)</f>
        <v>170</v>
      </c>
      <c r="I4400" s="2">
        <f>MAX(MIN(Inputs!$B$2, F4400*Inputs!$B$16, Inputs!$B$14*Inputs!$B$4 - G4400), 0)</f>
        <v>0</v>
      </c>
      <c r="J4400" s="2">
        <f>MAX(MIN(Inputs!$B$2, F4400*Inputs!$B$16, (Inputs!$B$14-F4400)/Inputs!$B$15)*Inputs!$B$9, 0)</f>
        <v>0</v>
      </c>
      <c r="K4400" s="2">
        <f>MAX(E4400*Inputs!$B$5 - B4400 - Inputs!$B$8, 0) * H4400</f>
        <v>0</v>
      </c>
      <c r="L4400" s="2">
        <f>IF(B4400 &gt;= D4400*Inputs!$B$10, MAX(B4400 - E4400/Inputs!$B$5 - Inputs!$B$8, 0) * I4400, 0)</f>
        <v>0</v>
      </c>
      <c r="M4400" s="2">
        <f t="shared" si="818"/>
        <v>0</v>
      </c>
      <c r="N4400" s="3" t="str">
        <f t="shared" si="819"/>
        <v>Idle</v>
      </c>
      <c r="O4400" s="3" t="str">
        <f t="shared" si="827"/>
        <v>Idle</v>
      </c>
      <c r="P4400" s="2">
        <f t="shared" si="820"/>
        <v>0</v>
      </c>
      <c r="Q4400" s="2">
        <f t="shared" si="821"/>
        <v>0</v>
      </c>
      <c r="R4400" s="2">
        <f t="shared" si="822"/>
        <v>0</v>
      </c>
      <c r="S4400" s="2">
        <f t="shared" si="823"/>
        <v>0</v>
      </c>
      <c r="T4400" s="2">
        <f t="shared" si="824"/>
        <v>0</v>
      </c>
      <c r="U4400" s="2">
        <f>IF(O4400="Reg", R4400 * Inputs!$B$7, 0)</f>
        <v>0</v>
      </c>
      <c r="V4400" s="2">
        <f>MAX(F4400 + P4400*Inputs!$B$15 - (Q4400/Inputs!$B$16) - U4400, 0)</f>
        <v>0</v>
      </c>
    </row>
    <row r="4401" spans="1:22" x14ac:dyDescent="0.3">
      <c r="A4401" s="1">
        <v>46206.291666666657</v>
      </c>
      <c r="B4401" s="2">
        <v>0</v>
      </c>
      <c r="C4401" s="2">
        <v>8.0237543094783863</v>
      </c>
      <c r="D4401" s="2">
        <f t="shared" si="816"/>
        <v>36.766225679598797</v>
      </c>
      <c r="E4401" s="2">
        <f t="shared" si="817"/>
        <v>5.8915800665464202</v>
      </c>
      <c r="F4401" s="2">
        <f t="shared" si="825"/>
        <v>0</v>
      </c>
      <c r="G4401" s="2">
        <f t="shared" si="826"/>
        <v>0</v>
      </c>
      <c r="H4401" s="2">
        <f>MIN(Inputs!$B$2, (Inputs!$B$14 - F4401)/Inputs!$B$15)</f>
        <v>170</v>
      </c>
      <c r="I4401" s="2">
        <f>MAX(MIN(Inputs!$B$2, F4401*Inputs!$B$16, Inputs!$B$14*Inputs!$B$4 - G4401), 0)</f>
        <v>0</v>
      </c>
      <c r="J4401" s="2">
        <f>MAX(MIN(Inputs!$B$2, F4401*Inputs!$B$16, (Inputs!$B$14-F4401)/Inputs!$B$15)*Inputs!$B$9, 0)</f>
        <v>0</v>
      </c>
      <c r="K4401" s="2">
        <f>MAX(E4401*Inputs!$B$5 - B4401 - Inputs!$B$8, 0) * H4401</f>
        <v>0</v>
      </c>
      <c r="L4401" s="2">
        <f>IF(B4401 &gt;= D4401*Inputs!$B$10, MAX(B4401 - E4401/Inputs!$B$5 - Inputs!$B$8, 0) * I4401, 0)</f>
        <v>0</v>
      </c>
      <c r="M4401" s="2">
        <f t="shared" si="818"/>
        <v>0</v>
      </c>
      <c r="N4401" s="3" t="str">
        <f t="shared" si="819"/>
        <v>Idle</v>
      </c>
      <c r="O4401" s="3" t="str">
        <f t="shared" si="827"/>
        <v>Idle</v>
      </c>
      <c r="P4401" s="2">
        <f t="shared" si="820"/>
        <v>0</v>
      </c>
      <c r="Q4401" s="2">
        <f t="shared" si="821"/>
        <v>0</v>
      </c>
      <c r="R4401" s="2">
        <f t="shared" si="822"/>
        <v>0</v>
      </c>
      <c r="S4401" s="2">
        <f t="shared" si="823"/>
        <v>0</v>
      </c>
      <c r="T4401" s="2">
        <f t="shared" si="824"/>
        <v>0</v>
      </c>
      <c r="U4401" s="2">
        <f>IF(O4401="Reg", R4401 * Inputs!$B$7, 0)</f>
        <v>0</v>
      </c>
      <c r="V4401" s="2">
        <f>MAX(F4401 + P4401*Inputs!$B$15 - (Q4401/Inputs!$B$16) - U4401, 0)</f>
        <v>0</v>
      </c>
    </row>
    <row r="4402" spans="1:22" x14ac:dyDescent="0.3">
      <c r="A4402" s="1">
        <v>46206.333333333343</v>
      </c>
      <c r="B4402" s="2">
        <v>0</v>
      </c>
      <c r="C4402" s="2">
        <v>5.2152744727424309</v>
      </c>
      <c r="D4402" s="2">
        <f t="shared" si="816"/>
        <v>36.766225679598797</v>
      </c>
      <c r="E4402" s="2">
        <f t="shared" si="817"/>
        <v>12.620756658753308</v>
      </c>
      <c r="F4402" s="2">
        <f t="shared" si="825"/>
        <v>0</v>
      </c>
      <c r="G4402" s="2">
        <f t="shared" si="826"/>
        <v>0</v>
      </c>
      <c r="H4402" s="2">
        <f>MIN(Inputs!$B$2, (Inputs!$B$14 - F4402)/Inputs!$B$15)</f>
        <v>170</v>
      </c>
      <c r="I4402" s="2">
        <f>MAX(MIN(Inputs!$B$2, F4402*Inputs!$B$16, Inputs!$B$14*Inputs!$B$4 - G4402), 0)</f>
        <v>0</v>
      </c>
      <c r="J4402" s="2">
        <f>MAX(MIN(Inputs!$B$2, F4402*Inputs!$B$16, (Inputs!$B$14-F4402)/Inputs!$B$15)*Inputs!$B$9, 0)</f>
        <v>0</v>
      </c>
      <c r="K4402" s="2">
        <f>MAX(E4402*Inputs!$B$5 - B4402 - Inputs!$B$8, 0) * H4402</f>
        <v>0</v>
      </c>
      <c r="L4402" s="2">
        <f>IF(B4402 &gt;= D4402*Inputs!$B$10, MAX(B4402 - E4402/Inputs!$B$5 - Inputs!$B$8, 0) * I4402, 0)</f>
        <v>0</v>
      </c>
      <c r="M4402" s="2">
        <f t="shared" si="818"/>
        <v>0</v>
      </c>
      <c r="N4402" s="3" t="str">
        <f t="shared" si="819"/>
        <v>Idle</v>
      </c>
      <c r="O4402" s="3" t="str">
        <f t="shared" si="827"/>
        <v>Idle</v>
      </c>
      <c r="P4402" s="2">
        <f t="shared" si="820"/>
        <v>0</v>
      </c>
      <c r="Q4402" s="2">
        <f t="shared" si="821"/>
        <v>0</v>
      </c>
      <c r="R4402" s="2">
        <f t="shared" si="822"/>
        <v>0</v>
      </c>
      <c r="S4402" s="2">
        <f t="shared" si="823"/>
        <v>0</v>
      </c>
      <c r="T4402" s="2">
        <f t="shared" si="824"/>
        <v>0</v>
      </c>
      <c r="U4402" s="2">
        <f>IF(O4402="Reg", R4402 * Inputs!$B$7, 0)</f>
        <v>0</v>
      </c>
      <c r="V4402" s="2">
        <f>MAX(F4402 + P4402*Inputs!$B$15 - (Q4402/Inputs!$B$16) - U4402, 0)</f>
        <v>0</v>
      </c>
    </row>
    <row r="4403" spans="1:22" x14ac:dyDescent="0.3">
      <c r="A4403" s="1">
        <v>46206.375</v>
      </c>
      <c r="B4403" s="2">
        <v>0</v>
      </c>
      <c r="C4403" s="2">
        <v>8.7020522223730428</v>
      </c>
      <c r="D4403" s="2">
        <f t="shared" si="816"/>
        <v>36.766225679598797</v>
      </c>
      <c r="E4403" s="2">
        <f t="shared" si="817"/>
        <v>22.088132251152029</v>
      </c>
      <c r="F4403" s="2">
        <f t="shared" si="825"/>
        <v>0</v>
      </c>
      <c r="G4403" s="2">
        <f t="shared" si="826"/>
        <v>0</v>
      </c>
      <c r="H4403" s="2">
        <f>MIN(Inputs!$B$2, (Inputs!$B$14 - F4403)/Inputs!$B$15)</f>
        <v>170</v>
      </c>
      <c r="I4403" s="2">
        <f>MAX(MIN(Inputs!$B$2, F4403*Inputs!$B$16, Inputs!$B$14*Inputs!$B$4 - G4403), 0)</f>
        <v>0</v>
      </c>
      <c r="J4403" s="2">
        <f>MAX(MIN(Inputs!$B$2, F4403*Inputs!$B$16, (Inputs!$B$14-F4403)/Inputs!$B$15)*Inputs!$B$9, 0)</f>
        <v>0</v>
      </c>
      <c r="K4403" s="2">
        <f>MAX(E4403*Inputs!$B$5 - B4403 - Inputs!$B$8, 0) * H4403</f>
        <v>0</v>
      </c>
      <c r="L4403" s="2">
        <f>IF(B4403 &gt;= D4403*Inputs!$B$10, MAX(B4403 - E4403/Inputs!$B$5 - Inputs!$B$8, 0) * I4403, 0)</f>
        <v>0</v>
      </c>
      <c r="M4403" s="2">
        <f t="shared" si="818"/>
        <v>0</v>
      </c>
      <c r="N4403" s="3" t="str">
        <f t="shared" si="819"/>
        <v>Idle</v>
      </c>
      <c r="O4403" s="3" t="str">
        <f t="shared" si="827"/>
        <v>Idle</v>
      </c>
      <c r="P4403" s="2">
        <f t="shared" si="820"/>
        <v>0</v>
      </c>
      <c r="Q4403" s="2">
        <f t="shared" si="821"/>
        <v>0</v>
      </c>
      <c r="R4403" s="2">
        <f t="shared" si="822"/>
        <v>0</v>
      </c>
      <c r="S4403" s="2">
        <f t="shared" si="823"/>
        <v>0</v>
      </c>
      <c r="T4403" s="2">
        <f t="shared" si="824"/>
        <v>0</v>
      </c>
      <c r="U4403" s="2">
        <f>IF(O4403="Reg", R4403 * Inputs!$B$7, 0)</f>
        <v>0</v>
      </c>
      <c r="V4403" s="2">
        <f>MAX(F4403 + P4403*Inputs!$B$15 - (Q4403/Inputs!$B$16) - U4403, 0)</f>
        <v>0</v>
      </c>
    </row>
    <row r="4404" spans="1:22" x14ac:dyDescent="0.3">
      <c r="A4404" s="1">
        <v>46206.416666666657</v>
      </c>
      <c r="B4404" s="2">
        <v>4.6267070539416224</v>
      </c>
      <c r="C4404" s="2">
        <v>5.408065480034546</v>
      </c>
      <c r="D4404" s="2">
        <f t="shared" si="816"/>
        <v>36.766225679598797</v>
      </c>
      <c r="E4404" s="2">
        <f t="shared" si="817"/>
        <v>33.591134740083675</v>
      </c>
      <c r="F4404" s="2">
        <f t="shared" si="825"/>
        <v>0</v>
      </c>
      <c r="G4404" s="2">
        <f t="shared" si="826"/>
        <v>0</v>
      </c>
      <c r="H4404" s="2">
        <f>MIN(Inputs!$B$2, (Inputs!$B$14 - F4404)/Inputs!$B$15)</f>
        <v>170</v>
      </c>
      <c r="I4404" s="2">
        <f>MAX(MIN(Inputs!$B$2, F4404*Inputs!$B$16, Inputs!$B$14*Inputs!$B$4 - G4404), 0)</f>
        <v>0</v>
      </c>
      <c r="J4404" s="2">
        <f>MAX(MIN(Inputs!$B$2, F4404*Inputs!$B$16, (Inputs!$B$14-F4404)/Inputs!$B$15)*Inputs!$B$9, 0)</f>
        <v>0</v>
      </c>
      <c r="K4404" s="2">
        <f>MAX(E4404*Inputs!$B$5 - B4404 - Inputs!$B$8, 0) * H4404</f>
        <v>838.69355794644207</v>
      </c>
      <c r="L4404" s="2">
        <f>IF(B4404 &gt;= D4404*Inputs!$B$10, MAX(B4404 - E4404/Inputs!$B$5 - Inputs!$B$8, 0) * I4404, 0)</f>
        <v>0</v>
      </c>
      <c r="M4404" s="2">
        <f t="shared" si="818"/>
        <v>0</v>
      </c>
      <c r="N4404" s="3" t="str">
        <f t="shared" si="819"/>
        <v>Charge</v>
      </c>
      <c r="O4404" s="3" t="str">
        <f t="shared" si="827"/>
        <v>Charge</v>
      </c>
      <c r="P4404" s="2">
        <f t="shared" si="820"/>
        <v>170</v>
      </c>
      <c r="Q4404" s="2">
        <f t="shared" si="821"/>
        <v>0</v>
      </c>
      <c r="R4404" s="2">
        <f t="shared" si="822"/>
        <v>0</v>
      </c>
      <c r="S4404" s="2">
        <f t="shared" si="823"/>
        <v>-786.54019917007577</v>
      </c>
      <c r="T4404" s="2">
        <f t="shared" si="824"/>
        <v>0</v>
      </c>
      <c r="U4404" s="2">
        <f>IF(O4404="Reg", R4404 * Inputs!$B$7, 0)</f>
        <v>0</v>
      </c>
      <c r="V4404" s="2">
        <f>MAX(F4404 + P4404*Inputs!$B$15 - (Q4404/Inputs!$B$16) - U4404, 0)</f>
        <v>170</v>
      </c>
    </row>
    <row r="4405" spans="1:22" x14ac:dyDescent="0.3">
      <c r="A4405" s="1">
        <v>46206.458333333343</v>
      </c>
      <c r="B4405" s="2">
        <v>12.23141813028654</v>
      </c>
      <c r="C4405" s="2">
        <v>5.1717248135006919</v>
      </c>
      <c r="D4405" s="2">
        <f t="shared" si="816"/>
        <v>36.766225679598797</v>
      </c>
      <c r="E4405" s="2">
        <f t="shared" si="817"/>
        <v>46.531527128046925</v>
      </c>
      <c r="F4405" s="2">
        <f t="shared" si="825"/>
        <v>170</v>
      </c>
      <c r="G4405" s="2">
        <f t="shared" si="826"/>
        <v>0</v>
      </c>
      <c r="H4405" s="2">
        <f>MIN(Inputs!$B$2, (Inputs!$B$14 - F4405)/Inputs!$B$15)</f>
        <v>170</v>
      </c>
      <c r="I4405" s="2">
        <f>MAX(MIN(Inputs!$B$2, F4405*Inputs!$B$16, Inputs!$B$14*Inputs!$B$4 - G4405), 0)</f>
        <v>170</v>
      </c>
      <c r="J4405" s="2">
        <f>MAX(MIN(Inputs!$B$2, F4405*Inputs!$B$16, (Inputs!$B$14-F4405)/Inputs!$B$15)*Inputs!$B$9, 0)</f>
        <v>136</v>
      </c>
      <c r="K4405" s="2">
        <f>MAX(E4405*Inputs!$B$5 - B4405 - Inputs!$B$8, 0) * H4405</f>
        <v>1481.7753762071077</v>
      </c>
      <c r="L4405" s="2">
        <f>IF(B4405 &gt;= D4405*Inputs!$B$10, MAX(B4405 - E4405/Inputs!$B$5 - Inputs!$B$8, 0) * I4405, 0)</f>
        <v>0</v>
      </c>
      <c r="M4405" s="2">
        <f t="shared" si="818"/>
        <v>703.35457463609407</v>
      </c>
      <c r="N4405" s="3" t="str">
        <f t="shared" si="819"/>
        <v>Charge</v>
      </c>
      <c r="O4405" s="3" t="str">
        <f t="shared" si="827"/>
        <v>Charge</v>
      </c>
      <c r="P4405" s="2">
        <f t="shared" si="820"/>
        <v>170</v>
      </c>
      <c r="Q4405" s="2">
        <f t="shared" si="821"/>
        <v>0</v>
      </c>
      <c r="R4405" s="2">
        <f t="shared" si="822"/>
        <v>0</v>
      </c>
      <c r="S4405" s="2">
        <f t="shared" si="823"/>
        <v>-2079.3410821487118</v>
      </c>
      <c r="T4405" s="2">
        <f t="shared" si="824"/>
        <v>0</v>
      </c>
      <c r="U4405" s="2">
        <f>IF(O4405="Reg", R4405 * Inputs!$B$7, 0)</f>
        <v>0</v>
      </c>
      <c r="V4405" s="2">
        <f>MAX(F4405 + P4405*Inputs!$B$15 - (Q4405/Inputs!$B$16) - U4405, 0)</f>
        <v>340</v>
      </c>
    </row>
    <row r="4406" spans="1:22" x14ac:dyDescent="0.3">
      <c r="A4406" s="1">
        <v>46206.5</v>
      </c>
      <c r="B4406" s="2">
        <v>18.491355215050351</v>
      </c>
      <c r="C4406" s="2">
        <v>5.1321775003681811</v>
      </c>
      <c r="D4406" s="2">
        <f t="shared" si="816"/>
        <v>36.766225679598797</v>
      </c>
      <c r="E4406" s="2">
        <f t="shared" si="817"/>
        <v>60.608982975958519</v>
      </c>
      <c r="F4406" s="2">
        <f t="shared" si="825"/>
        <v>340</v>
      </c>
      <c r="G4406" s="2">
        <f t="shared" si="826"/>
        <v>0</v>
      </c>
      <c r="H4406" s="2">
        <f>MIN(Inputs!$B$2, (Inputs!$B$14 - F4406)/Inputs!$B$15)</f>
        <v>0</v>
      </c>
      <c r="I4406" s="2">
        <f>MAX(MIN(Inputs!$B$2, F4406*Inputs!$B$16, Inputs!$B$14*Inputs!$B$4 - G4406), 0)</f>
        <v>170</v>
      </c>
      <c r="J4406" s="2">
        <f>MAX(MIN(Inputs!$B$2, F4406*Inputs!$B$16, (Inputs!$B$14-F4406)/Inputs!$B$15)*Inputs!$B$9, 0)</f>
        <v>0</v>
      </c>
      <c r="K4406" s="2">
        <f>MAX(E4406*Inputs!$B$5 - B4406 - Inputs!$B$8, 0) * H4406</f>
        <v>0</v>
      </c>
      <c r="L4406" s="2">
        <f>IF(B4406 &gt;= D4406*Inputs!$B$10, MAX(B4406 - E4406/Inputs!$B$5 - Inputs!$B$8, 0) * I4406, 0)</f>
        <v>0</v>
      </c>
      <c r="M4406" s="2">
        <f t="shared" si="818"/>
        <v>0</v>
      </c>
      <c r="N4406" s="3" t="str">
        <f t="shared" si="819"/>
        <v>Idle</v>
      </c>
      <c r="O4406" s="3" t="str">
        <f t="shared" si="827"/>
        <v>Idle</v>
      </c>
      <c r="P4406" s="2">
        <f t="shared" si="820"/>
        <v>0</v>
      </c>
      <c r="Q4406" s="2">
        <f t="shared" si="821"/>
        <v>0</v>
      </c>
      <c r="R4406" s="2">
        <f t="shared" si="822"/>
        <v>0</v>
      </c>
      <c r="S4406" s="2">
        <f t="shared" si="823"/>
        <v>0</v>
      </c>
      <c r="T4406" s="2">
        <f t="shared" si="824"/>
        <v>0</v>
      </c>
      <c r="U4406" s="2">
        <f>IF(O4406="Reg", R4406 * Inputs!$B$7, 0)</f>
        <v>0</v>
      </c>
      <c r="V4406" s="2">
        <f>MAX(F4406 + P4406*Inputs!$B$15 - (Q4406/Inputs!$B$16) - U4406, 0)</f>
        <v>340</v>
      </c>
    </row>
    <row r="4407" spans="1:22" x14ac:dyDescent="0.3">
      <c r="A4407" s="1">
        <v>46206.541666666657</v>
      </c>
      <c r="B4407" s="2">
        <v>40.375059553241329</v>
      </c>
      <c r="C4407" s="2">
        <v>22.885812450444639</v>
      </c>
      <c r="D4407" s="2">
        <f t="shared" si="816"/>
        <v>36.766225679598797</v>
      </c>
      <c r="E4407" s="2">
        <f t="shared" si="817"/>
        <v>72.271601635542524</v>
      </c>
      <c r="F4407" s="2">
        <f t="shared" si="825"/>
        <v>340</v>
      </c>
      <c r="G4407" s="2">
        <f t="shared" si="826"/>
        <v>0</v>
      </c>
      <c r="H4407" s="2">
        <f>MIN(Inputs!$B$2, (Inputs!$B$14 - F4407)/Inputs!$B$15)</f>
        <v>0</v>
      </c>
      <c r="I4407" s="2">
        <f>MAX(MIN(Inputs!$B$2, F4407*Inputs!$B$16, Inputs!$B$14*Inputs!$B$4 - G4407), 0)</f>
        <v>170</v>
      </c>
      <c r="J4407" s="2">
        <f>MAX(MIN(Inputs!$B$2, F4407*Inputs!$B$16, (Inputs!$B$14-F4407)/Inputs!$B$15)*Inputs!$B$9, 0)</f>
        <v>0</v>
      </c>
      <c r="K4407" s="2">
        <f>MAX(E4407*Inputs!$B$5 - B4407 - Inputs!$B$8, 0) * H4407</f>
        <v>0</v>
      </c>
      <c r="L4407" s="2">
        <f>IF(B4407 &gt;= D4407*Inputs!$B$10, MAX(B4407 - E4407/Inputs!$B$5 - Inputs!$B$8, 0) * I4407, 0)</f>
        <v>0</v>
      </c>
      <c r="M4407" s="2">
        <f t="shared" si="818"/>
        <v>0</v>
      </c>
      <c r="N4407" s="3" t="str">
        <f t="shared" si="819"/>
        <v>Idle</v>
      </c>
      <c r="O4407" s="3" t="str">
        <f t="shared" si="827"/>
        <v>Idle</v>
      </c>
      <c r="P4407" s="2">
        <f t="shared" si="820"/>
        <v>0</v>
      </c>
      <c r="Q4407" s="2">
        <f t="shared" si="821"/>
        <v>0</v>
      </c>
      <c r="R4407" s="2">
        <f t="shared" si="822"/>
        <v>0</v>
      </c>
      <c r="S4407" s="2">
        <f t="shared" si="823"/>
        <v>0</v>
      </c>
      <c r="T4407" s="2">
        <f t="shared" si="824"/>
        <v>0</v>
      </c>
      <c r="U4407" s="2">
        <f>IF(O4407="Reg", R4407 * Inputs!$B$7, 0)</f>
        <v>0</v>
      </c>
      <c r="V4407" s="2">
        <f>MAX(F4407 + P4407*Inputs!$B$15 - (Q4407/Inputs!$B$16) - U4407, 0)</f>
        <v>340</v>
      </c>
    </row>
    <row r="4408" spans="1:22" x14ac:dyDescent="0.3">
      <c r="A4408" s="1">
        <v>46206.583333333343</v>
      </c>
      <c r="B4408" s="2">
        <v>56.804253554392332</v>
      </c>
      <c r="C4408" s="2">
        <v>12.94416347276761</v>
      </c>
      <c r="D4408" s="2">
        <f t="shared" si="816"/>
        <v>36.766225679598797</v>
      </c>
      <c r="E4408" s="2">
        <f t="shared" si="817"/>
        <v>81.080079056156833</v>
      </c>
      <c r="F4408" s="2">
        <f t="shared" si="825"/>
        <v>340</v>
      </c>
      <c r="G4408" s="2">
        <f t="shared" si="826"/>
        <v>0</v>
      </c>
      <c r="H4408" s="2">
        <f>MIN(Inputs!$B$2, (Inputs!$B$14 - F4408)/Inputs!$B$15)</f>
        <v>0</v>
      </c>
      <c r="I4408" s="2">
        <f>MAX(MIN(Inputs!$B$2, F4408*Inputs!$B$16, Inputs!$B$14*Inputs!$B$4 - G4408), 0)</f>
        <v>170</v>
      </c>
      <c r="J4408" s="2">
        <f>MAX(MIN(Inputs!$B$2, F4408*Inputs!$B$16, (Inputs!$B$14-F4408)/Inputs!$B$15)*Inputs!$B$9, 0)</f>
        <v>0</v>
      </c>
      <c r="K4408" s="2">
        <f>MAX(E4408*Inputs!$B$5 - B4408 - Inputs!$B$8, 0) * H4408</f>
        <v>0</v>
      </c>
      <c r="L4408" s="2">
        <f>IF(B4408 &gt;= D4408*Inputs!$B$10, MAX(B4408 - E4408/Inputs!$B$5 - Inputs!$B$8, 0) * I4408, 0)</f>
        <v>0</v>
      </c>
      <c r="M4408" s="2">
        <f t="shared" si="818"/>
        <v>0</v>
      </c>
      <c r="N4408" s="3" t="str">
        <f t="shared" si="819"/>
        <v>Idle</v>
      </c>
      <c r="O4408" s="3" t="str">
        <f t="shared" si="827"/>
        <v>Idle</v>
      </c>
      <c r="P4408" s="2">
        <f t="shared" si="820"/>
        <v>0</v>
      </c>
      <c r="Q4408" s="2">
        <f t="shared" si="821"/>
        <v>0</v>
      </c>
      <c r="R4408" s="2">
        <f t="shared" si="822"/>
        <v>0</v>
      </c>
      <c r="S4408" s="2">
        <f t="shared" si="823"/>
        <v>0</v>
      </c>
      <c r="T4408" s="2">
        <f t="shared" si="824"/>
        <v>0</v>
      </c>
      <c r="U4408" s="2">
        <f>IF(O4408="Reg", R4408 * Inputs!$B$7, 0)</f>
        <v>0</v>
      </c>
      <c r="V4408" s="2">
        <f>MAX(F4408 + P4408*Inputs!$B$15 - (Q4408/Inputs!$B$16) - U4408, 0)</f>
        <v>340</v>
      </c>
    </row>
    <row r="4409" spans="1:22" x14ac:dyDescent="0.3">
      <c r="A4409" s="1">
        <v>46206.625</v>
      </c>
      <c r="B4409" s="2">
        <v>69.018014933589868</v>
      </c>
      <c r="C4409" s="2">
        <v>13.69823053134505</v>
      </c>
      <c r="D4409" s="2">
        <f t="shared" si="816"/>
        <v>36.766225679598797</v>
      </c>
      <c r="E4409" s="2">
        <f t="shared" si="817"/>
        <v>84.951067476637533</v>
      </c>
      <c r="F4409" s="2">
        <f t="shared" si="825"/>
        <v>340</v>
      </c>
      <c r="G4409" s="2">
        <f t="shared" si="826"/>
        <v>0</v>
      </c>
      <c r="H4409" s="2">
        <f>MIN(Inputs!$B$2, (Inputs!$B$14 - F4409)/Inputs!$B$15)</f>
        <v>0</v>
      </c>
      <c r="I4409" s="2">
        <f>MAX(MIN(Inputs!$B$2, F4409*Inputs!$B$16, Inputs!$B$14*Inputs!$B$4 - G4409), 0)</f>
        <v>170</v>
      </c>
      <c r="J4409" s="2">
        <f>MAX(MIN(Inputs!$B$2, F4409*Inputs!$B$16, (Inputs!$B$14-F4409)/Inputs!$B$15)*Inputs!$B$9, 0)</f>
        <v>0</v>
      </c>
      <c r="K4409" s="2">
        <f>MAX(E4409*Inputs!$B$5 - B4409 - Inputs!$B$8, 0) * H4409</f>
        <v>0</v>
      </c>
      <c r="L4409" s="2">
        <f>IF(B4409 &gt;= D4409*Inputs!$B$10, MAX(B4409 - E4409/Inputs!$B$5 - Inputs!$B$8, 0) * I4409, 0)</f>
        <v>0</v>
      </c>
      <c r="M4409" s="2">
        <f t="shared" si="818"/>
        <v>0</v>
      </c>
      <c r="N4409" s="3" t="str">
        <f t="shared" si="819"/>
        <v>Idle</v>
      </c>
      <c r="O4409" s="3" t="str">
        <f t="shared" si="827"/>
        <v>Idle</v>
      </c>
      <c r="P4409" s="2">
        <f t="shared" si="820"/>
        <v>0</v>
      </c>
      <c r="Q4409" s="2">
        <f t="shared" si="821"/>
        <v>0</v>
      </c>
      <c r="R4409" s="2">
        <f t="shared" si="822"/>
        <v>0</v>
      </c>
      <c r="S4409" s="2">
        <f t="shared" si="823"/>
        <v>0</v>
      </c>
      <c r="T4409" s="2">
        <f t="shared" si="824"/>
        <v>0</v>
      </c>
      <c r="U4409" s="2">
        <f>IF(O4409="Reg", R4409 * Inputs!$B$7, 0)</f>
        <v>0</v>
      </c>
      <c r="V4409" s="2">
        <f>MAX(F4409 + P4409*Inputs!$B$15 - (Q4409/Inputs!$B$16) - U4409, 0)</f>
        <v>340</v>
      </c>
    </row>
    <row r="4410" spans="1:22" x14ac:dyDescent="0.3">
      <c r="A4410" s="1">
        <v>46206.666666666657</v>
      </c>
      <c r="B4410" s="2">
        <v>82.269061381721144</v>
      </c>
      <c r="C4410" s="2">
        <v>9.6290692502244575</v>
      </c>
      <c r="D4410" s="2">
        <f t="shared" si="816"/>
        <v>36.766225679598797</v>
      </c>
      <c r="E4410" s="2">
        <f t="shared" si="817"/>
        <v>85.289846249256712</v>
      </c>
      <c r="F4410" s="2">
        <f t="shared" si="825"/>
        <v>340</v>
      </c>
      <c r="G4410" s="2">
        <f t="shared" si="826"/>
        <v>0</v>
      </c>
      <c r="H4410" s="2">
        <f>MIN(Inputs!$B$2, (Inputs!$B$14 - F4410)/Inputs!$B$15)</f>
        <v>0</v>
      </c>
      <c r="I4410" s="2">
        <f>MAX(MIN(Inputs!$B$2, F4410*Inputs!$B$16, Inputs!$B$14*Inputs!$B$4 - G4410), 0)</f>
        <v>170</v>
      </c>
      <c r="J4410" s="2">
        <f>MAX(MIN(Inputs!$B$2, F4410*Inputs!$B$16, (Inputs!$B$14-F4410)/Inputs!$B$15)*Inputs!$B$9, 0)</f>
        <v>0</v>
      </c>
      <c r="K4410" s="2">
        <f>MAX(E4410*Inputs!$B$5 - B4410 - Inputs!$B$8, 0) * H4410</f>
        <v>0</v>
      </c>
      <c r="L4410" s="2">
        <f>IF(B4410 &gt;= D4410*Inputs!$B$10, MAX(B4410 - E4410/Inputs!$B$5 - Inputs!$B$8, 0) * I4410, 0)</f>
        <v>0</v>
      </c>
      <c r="M4410" s="2">
        <f t="shared" si="818"/>
        <v>0</v>
      </c>
      <c r="N4410" s="3" t="str">
        <f t="shared" si="819"/>
        <v>Idle</v>
      </c>
      <c r="O4410" s="3" t="str">
        <f t="shared" si="827"/>
        <v>Idle</v>
      </c>
      <c r="P4410" s="2">
        <f t="shared" si="820"/>
        <v>0</v>
      </c>
      <c r="Q4410" s="2">
        <f t="shared" si="821"/>
        <v>0</v>
      </c>
      <c r="R4410" s="2">
        <f t="shared" si="822"/>
        <v>0</v>
      </c>
      <c r="S4410" s="2">
        <f t="shared" si="823"/>
        <v>0</v>
      </c>
      <c r="T4410" s="2">
        <f t="shared" si="824"/>
        <v>0</v>
      </c>
      <c r="U4410" s="2">
        <f>IF(O4410="Reg", R4410 * Inputs!$B$7, 0)</f>
        <v>0</v>
      </c>
      <c r="V4410" s="2">
        <f>MAX(F4410 + P4410*Inputs!$B$15 - (Q4410/Inputs!$B$16) - U4410, 0)</f>
        <v>340</v>
      </c>
    </row>
    <row r="4411" spans="1:22" x14ac:dyDescent="0.3">
      <c r="A4411" s="1">
        <v>46206.708333333343</v>
      </c>
      <c r="B4411" s="2">
        <v>96.696153217756063</v>
      </c>
      <c r="C4411" s="2">
        <v>20.67632966293553</v>
      </c>
      <c r="D4411" s="2">
        <f t="shared" si="816"/>
        <v>36.766225679598797</v>
      </c>
      <c r="E4411" s="2">
        <f t="shared" si="817"/>
        <v>81.684244416749564</v>
      </c>
      <c r="F4411" s="2">
        <f t="shared" si="825"/>
        <v>340</v>
      </c>
      <c r="G4411" s="2">
        <f t="shared" si="826"/>
        <v>0</v>
      </c>
      <c r="H4411" s="2">
        <f>MIN(Inputs!$B$2, (Inputs!$B$14 - F4411)/Inputs!$B$15)</f>
        <v>0</v>
      </c>
      <c r="I4411" s="2">
        <f>MAX(MIN(Inputs!$B$2, F4411*Inputs!$B$16, Inputs!$B$14*Inputs!$B$4 - G4411), 0)</f>
        <v>170</v>
      </c>
      <c r="J4411" s="2">
        <f>MAX(MIN(Inputs!$B$2, F4411*Inputs!$B$16, (Inputs!$B$14-F4411)/Inputs!$B$15)*Inputs!$B$9, 0)</f>
        <v>0</v>
      </c>
      <c r="K4411" s="2">
        <f>MAX(E4411*Inputs!$B$5 - B4411 - Inputs!$B$8, 0) * H4411</f>
        <v>0</v>
      </c>
      <c r="L4411" s="2">
        <f>IF(B4411 &gt;= D4411*Inputs!$B$10, MAX(B4411 - E4411/Inputs!$B$5 - Inputs!$B$8, 0) * I4411, 0)</f>
        <v>0</v>
      </c>
      <c r="M4411" s="2">
        <f t="shared" si="818"/>
        <v>0</v>
      </c>
      <c r="N4411" s="3" t="str">
        <f t="shared" si="819"/>
        <v>Idle</v>
      </c>
      <c r="O4411" s="3" t="str">
        <f t="shared" si="827"/>
        <v>Idle</v>
      </c>
      <c r="P4411" s="2">
        <f t="shared" si="820"/>
        <v>0</v>
      </c>
      <c r="Q4411" s="2">
        <f t="shared" si="821"/>
        <v>0</v>
      </c>
      <c r="R4411" s="2">
        <f t="shared" si="822"/>
        <v>0</v>
      </c>
      <c r="S4411" s="2">
        <f t="shared" si="823"/>
        <v>0</v>
      </c>
      <c r="T4411" s="2">
        <f t="shared" si="824"/>
        <v>0</v>
      </c>
      <c r="U4411" s="2">
        <f>IF(O4411="Reg", R4411 * Inputs!$B$7, 0)</f>
        <v>0</v>
      </c>
      <c r="V4411" s="2">
        <f>MAX(F4411 + P4411*Inputs!$B$15 - (Q4411/Inputs!$B$16) - U4411, 0)</f>
        <v>340</v>
      </c>
    </row>
    <row r="4412" spans="1:22" x14ac:dyDescent="0.3">
      <c r="A4412" s="1">
        <v>46206.75</v>
      </c>
      <c r="B4412" s="2">
        <v>88.467067172554422</v>
      </c>
      <c r="C4412" s="2">
        <v>30.977573651882221</v>
      </c>
      <c r="D4412" s="2">
        <f t="shared" si="816"/>
        <v>36.766225679598797</v>
      </c>
      <c r="E4412" s="2">
        <f t="shared" si="817"/>
        <v>74.172756457255474</v>
      </c>
      <c r="F4412" s="2">
        <f t="shared" si="825"/>
        <v>340</v>
      </c>
      <c r="G4412" s="2">
        <f t="shared" si="826"/>
        <v>0</v>
      </c>
      <c r="H4412" s="2">
        <f>MIN(Inputs!$B$2, (Inputs!$B$14 - F4412)/Inputs!$B$15)</f>
        <v>0</v>
      </c>
      <c r="I4412" s="2">
        <f>MAX(MIN(Inputs!$B$2, F4412*Inputs!$B$16, Inputs!$B$14*Inputs!$B$4 - G4412), 0)</f>
        <v>170</v>
      </c>
      <c r="J4412" s="2">
        <f>MAX(MIN(Inputs!$B$2, F4412*Inputs!$B$16, (Inputs!$B$14-F4412)/Inputs!$B$15)*Inputs!$B$9, 0)</f>
        <v>0</v>
      </c>
      <c r="K4412" s="2">
        <f>MAX(E4412*Inputs!$B$5 - B4412 - Inputs!$B$8, 0) * H4412</f>
        <v>0</v>
      </c>
      <c r="L4412" s="2">
        <f>IF(B4412 &gt;= D4412*Inputs!$B$10, MAX(B4412 - E4412/Inputs!$B$5 - Inputs!$B$8, 0) * I4412, 0)</f>
        <v>0</v>
      </c>
      <c r="M4412" s="2">
        <f t="shared" si="818"/>
        <v>0</v>
      </c>
      <c r="N4412" s="3" t="str">
        <f t="shared" si="819"/>
        <v>Idle</v>
      </c>
      <c r="O4412" s="3" t="str">
        <f t="shared" si="827"/>
        <v>Idle</v>
      </c>
      <c r="P4412" s="2">
        <f t="shared" si="820"/>
        <v>0</v>
      </c>
      <c r="Q4412" s="2">
        <f t="shared" si="821"/>
        <v>0</v>
      </c>
      <c r="R4412" s="2">
        <f t="shared" si="822"/>
        <v>0</v>
      </c>
      <c r="S4412" s="2">
        <f t="shared" si="823"/>
        <v>0</v>
      </c>
      <c r="T4412" s="2">
        <f t="shared" si="824"/>
        <v>0</v>
      </c>
      <c r="U4412" s="2">
        <f>IF(O4412="Reg", R4412 * Inputs!$B$7, 0)</f>
        <v>0</v>
      </c>
      <c r="V4412" s="2">
        <f>MAX(F4412 + P4412*Inputs!$B$15 - (Q4412/Inputs!$B$16) - U4412, 0)</f>
        <v>340</v>
      </c>
    </row>
    <row r="4413" spans="1:22" x14ac:dyDescent="0.3">
      <c r="A4413" s="1">
        <v>46206.791666666657</v>
      </c>
      <c r="B4413" s="2">
        <v>93.225924076927171</v>
      </c>
      <c r="C4413" s="2">
        <v>6.7181045323423962</v>
      </c>
      <c r="D4413" s="2">
        <f t="shared" si="816"/>
        <v>36.766225679598797</v>
      </c>
      <c r="E4413" s="2">
        <f t="shared" si="817"/>
        <v>63.535221153822413</v>
      </c>
      <c r="F4413" s="2">
        <f t="shared" si="825"/>
        <v>340</v>
      </c>
      <c r="G4413" s="2">
        <f t="shared" si="826"/>
        <v>0</v>
      </c>
      <c r="H4413" s="2">
        <f>MIN(Inputs!$B$2, (Inputs!$B$14 - F4413)/Inputs!$B$15)</f>
        <v>0</v>
      </c>
      <c r="I4413" s="2">
        <f>MAX(MIN(Inputs!$B$2, F4413*Inputs!$B$16, Inputs!$B$14*Inputs!$B$4 - G4413), 0)</f>
        <v>170</v>
      </c>
      <c r="J4413" s="2">
        <f>MAX(MIN(Inputs!$B$2, F4413*Inputs!$B$16, (Inputs!$B$14-F4413)/Inputs!$B$15)*Inputs!$B$9, 0)</f>
        <v>0</v>
      </c>
      <c r="K4413" s="2">
        <f>MAX(E4413*Inputs!$B$5 - B4413 - Inputs!$B$8, 0) * H4413</f>
        <v>0</v>
      </c>
      <c r="L4413" s="2">
        <f>IF(B4413 &gt;= D4413*Inputs!$B$10, MAX(B4413 - E4413/Inputs!$B$5 - Inputs!$B$8, 0) * I4413, 0)</f>
        <v>174.55755199828872</v>
      </c>
      <c r="M4413" s="2">
        <f t="shared" si="818"/>
        <v>0</v>
      </c>
      <c r="N4413" s="3" t="str">
        <f t="shared" si="819"/>
        <v>Discharge</v>
      </c>
      <c r="O4413" s="3" t="str">
        <f t="shared" si="827"/>
        <v>Discharge</v>
      </c>
      <c r="P4413" s="2">
        <f t="shared" si="820"/>
        <v>0</v>
      </c>
      <c r="Q4413" s="2">
        <f t="shared" si="821"/>
        <v>170</v>
      </c>
      <c r="R4413" s="2">
        <f t="shared" si="822"/>
        <v>0</v>
      </c>
      <c r="S4413" s="2">
        <f t="shared" si="823"/>
        <v>15848.40709307762</v>
      </c>
      <c r="T4413" s="2">
        <f t="shared" si="824"/>
        <v>0</v>
      </c>
      <c r="U4413" s="2">
        <f>IF(O4413="Reg", R4413 * Inputs!$B$7, 0)</f>
        <v>0</v>
      </c>
      <c r="V4413" s="2">
        <f>MAX(F4413 + P4413*Inputs!$B$15 - (Q4413/Inputs!$B$16) - U4413, 0)</f>
        <v>170</v>
      </c>
    </row>
    <row r="4414" spans="1:22" x14ac:dyDescent="0.3">
      <c r="A4414" s="1">
        <v>46206.833333333343</v>
      </c>
      <c r="B4414" s="2">
        <v>80.030184077276559</v>
      </c>
      <c r="C4414" s="2">
        <v>5.1666131388597396</v>
      </c>
      <c r="D4414" s="2">
        <f t="shared" si="816"/>
        <v>36.766225679598797</v>
      </c>
      <c r="E4414" s="2">
        <f t="shared" si="817"/>
        <v>49.657260573331769</v>
      </c>
      <c r="F4414" s="2">
        <f t="shared" si="825"/>
        <v>170</v>
      </c>
      <c r="G4414" s="2">
        <f t="shared" si="826"/>
        <v>170</v>
      </c>
      <c r="H4414" s="2">
        <f>MIN(Inputs!$B$2, (Inputs!$B$14 - F4414)/Inputs!$B$15)</f>
        <v>170</v>
      </c>
      <c r="I4414" s="2">
        <f>MAX(MIN(Inputs!$B$2, F4414*Inputs!$B$16, Inputs!$B$14*Inputs!$B$4 - G4414), 0)</f>
        <v>170</v>
      </c>
      <c r="J4414" s="2">
        <f>MAX(MIN(Inputs!$B$2, F4414*Inputs!$B$16, (Inputs!$B$14-F4414)/Inputs!$B$15)*Inputs!$B$9, 0)</f>
        <v>136</v>
      </c>
      <c r="K4414" s="2">
        <f>MAX(E4414*Inputs!$B$5 - B4414 - Inputs!$B$8, 0) * H4414</f>
        <v>0</v>
      </c>
      <c r="L4414" s="2">
        <f>IF(B4414 &gt;= D4414*Inputs!$B$10, MAX(B4414 - E4414/Inputs!$B$5 - Inputs!$B$8, 0) * I4414, 0)</f>
        <v>612.25140965246885</v>
      </c>
      <c r="M4414" s="2">
        <f t="shared" si="818"/>
        <v>702.65938688492463</v>
      </c>
      <c r="N4414" s="3" t="str">
        <f t="shared" si="819"/>
        <v>Reg</v>
      </c>
      <c r="O4414" s="3" t="str">
        <f t="shared" si="827"/>
        <v>Discharge</v>
      </c>
      <c r="P4414" s="2">
        <f t="shared" si="820"/>
        <v>0</v>
      </c>
      <c r="Q4414" s="2">
        <f t="shared" si="821"/>
        <v>170</v>
      </c>
      <c r="R4414" s="2">
        <f t="shared" si="822"/>
        <v>0</v>
      </c>
      <c r="S4414" s="2">
        <f t="shared" si="823"/>
        <v>13605.131293137016</v>
      </c>
      <c r="T4414" s="2">
        <f t="shared" si="824"/>
        <v>0</v>
      </c>
      <c r="U4414" s="2">
        <f>IF(O4414="Reg", R4414 * Inputs!$B$7, 0)</f>
        <v>0</v>
      </c>
      <c r="V4414" s="2">
        <f>MAX(F4414 + P4414*Inputs!$B$15 - (Q4414/Inputs!$B$16) - U4414, 0)</f>
        <v>0</v>
      </c>
    </row>
    <row r="4415" spans="1:22" x14ac:dyDescent="0.3">
      <c r="A4415" s="1">
        <v>46206.875</v>
      </c>
      <c r="B4415" s="2">
        <v>71.050687569304927</v>
      </c>
      <c r="C4415" s="2">
        <v>6.0488661123478096</v>
      </c>
      <c r="D4415" s="2">
        <f t="shared" si="816"/>
        <v>36.766225679598797</v>
      </c>
      <c r="E4415" s="2">
        <f t="shared" si="817"/>
        <v>36.318896560452345</v>
      </c>
      <c r="F4415" s="2">
        <f t="shared" si="825"/>
        <v>0</v>
      </c>
      <c r="G4415" s="2">
        <f t="shared" si="826"/>
        <v>340</v>
      </c>
      <c r="H4415" s="2">
        <f>MIN(Inputs!$B$2, (Inputs!$B$14 - F4415)/Inputs!$B$15)</f>
        <v>170</v>
      </c>
      <c r="I4415" s="2">
        <f>MAX(MIN(Inputs!$B$2, F4415*Inputs!$B$16, Inputs!$B$14*Inputs!$B$4 - G4415), 0)</f>
        <v>0</v>
      </c>
      <c r="J4415" s="2">
        <f>MAX(MIN(Inputs!$B$2, F4415*Inputs!$B$16, (Inputs!$B$14-F4415)/Inputs!$B$15)*Inputs!$B$9, 0)</f>
        <v>0</v>
      </c>
      <c r="K4415" s="2">
        <f>MAX(E4415*Inputs!$B$5 - B4415 - Inputs!$B$8, 0) * H4415</f>
        <v>0</v>
      </c>
      <c r="L4415" s="2">
        <f>IF(B4415 &gt;= D4415*Inputs!$B$10, MAX(B4415 - E4415/Inputs!$B$5 - Inputs!$B$8, 0) * I4415, 0)</f>
        <v>0</v>
      </c>
      <c r="M4415" s="2">
        <f t="shared" si="818"/>
        <v>0</v>
      </c>
      <c r="N4415" s="3" t="str">
        <f t="shared" si="819"/>
        <v>Idle</v>
      </c>
      <c r="O4415" s="3" t="str">
        <f t="shared" si="827"/>
        <v>Idle</v>
      </c>
      <c r="P4415" s="2">
        <f t="shared" si="820"/>
        <v>0</v>
      </c>
      <c r="Q4415" s="2">
        <f t="shared" si="821"/>
        <v>0</v>
      </c>
      <c r="R4415" s="2">
        <f t="shared" si="822"/>
        <v>0</v>
      </c>
      <c r="S4415" s="2">
        <f t="shared" si="823"/>
        <v>0</v>
      </c>
      <c r="T4415" s="2">
        <f t="shared" si="824"/>
        <v>0</v>
      </c>
      <c r="U4415" s="2">
        <f>IF(O4415="Reg", R4415 * Inputs!$B$7, 0)</f>
        <v>0</v>
      </c>
      <c r="V4415" s="2">
        <f>MAX(F4415 + P4415*Inputs!$B$15 - (Q4415/Inputs!$B$16) - U4415, 0)</f>
        <v>0</v>
      </c>
    </row>
    <row r="4416" spans="1:22" x14ac:dyDescent="0.3">
      <c r="A4416" s="1">
        <v>46206.916666666657</v>
      </c>
      <c r="B4416" s="2">
        <v>60.635450386678279</v>
      </c>
      <c r="C4416" s="2">
        <v>13.65640139187561</v>
      </c>
      <c r="D4416" s="2">
        <f t="shared" si="816"/>
        <v>36.766225679598797</v>
      </c>
      <c r="E4416" s="2">
        <f t="shared" si="817"/>
        <v>24.47711529890152</v>
      </c>
      <c r="F4416" s="2">
        <f t="shared" si="825"/>
        <v>0</v>
      </c>
      <c r="G4416" s="2">
        <f t="shared" si="826"/>
        <v>340</v>
      </c>
      <c r="H4416" s="2">
        <f>MIN(Inputs!$B$2, (Inputs!$B$14 - F4416)/Inputs!$B$15)</f>
        <v>170</v>
      </c>
      <c r="I4416" s="2">
        <f>MAX(MIN(Inputs!$B$2, F4416*Inputs!$B$16, Inputs!$B$14*Inputs!$B$4 - G4416), 0)</f>
        <v>0</v>
      </c>
      <c r="J4416" s="2">
        <f>MAX(MIN(Inputs!$B$2, F4416*Inputs!$B$16, (Inputs!$B$14-F4416)/Inputs!$B$15)*Inputs!$B$9, 0)</f>
        <v>0</v>
      </c>
      <c r="K4416" s="2">
        <f>MAX(E4416*Inputs!$B$5 - B4416 - Inputs!$B$8, 0) * H4416</f>
        <v>0</v>
      </c>
      <c r="L4416" s="2">
        <f>IF(B4416 &gt;= D4416*Inputs!$B$10, MAX(B4416 - E4416/Inputs!$B$5 - Inputs!$B$8, 0) * I4416, 0)</f>
        <v>0</v>
      </c>
      <c r="M4416" s="2">
        <f t="shared" si="818"/>
        <v>0</v>
      </c>
      <c r="N4416" s="3" t="str">
        <f t="shared" si="819"/>
        <v>Idle</v>
      </c>
      <c r="O4416" s="3" t="str">
        <f t="shared" si="827"/>
        <v>Idle</v>
      </c>
      <c r="P4416" s="2">
        <f t="shared" si="820"/>
        <v>0</v>
      </c>
      <c r="Q4416" s="2">
        <f t="shared" si="821"/>
        <v>0</v>
      </c>
      <c r="R4416" s="2">
        <f t="shared" si="822"/>
        <v>0</v>
      </c>
      <c r="S4416" s="2">
        <f t="shared" si="823"/>
        <v>0</v>
      </c>
      <c r="T4416" s="2">
        <f t="shared" si="824"/>
        <v>0</v>
      </c>
      <c r="U4416" s="2">
        <f>IF(O4416="Reg", R4416 * Inputs!$B$7, 0)</f>
        <v>0</v>
      </c>
      <c r="V4416" s="2">
        <f>MAX(F4416 + P4416*Inputs!$B$15 - (Q4416/Inputs!$B$16) - U4416, 0)</f>
        <v>0</v>
      </c>
    </row>
    <row r="4417" spans="1:22" x14ac:dyDescent="0.3">
      <c r="A4417" s="1">
        <v>46206.958333333343</v>
      </c>
      <c r="B4417" s="2">
        <v>51.627225460791543</v>
      </c>
      <c r="C4417" s="2">
        <v>7.6170695989763439</v>
      </c>
      <c r="D4417" s="2">
        <f t="shared" si="816"/>
        <v>36.766225679598797</v>
      </c>
      <c r="E4417" s="2">
        <f t="shared" si="817"/>
        <v>14.371206901121802</v>
      </c>
      <c r="F4417" s="2">
        <f t="shared" si="825"/>
        <v>0</v>
      </c>
      <c r="G4417" s="2">
        <f t="shared" si="826"/>
        <v>340</v>
      </c>
      <c r="H4417" s="2">
        <f>MIN(Inputs!$B$2, (Inputs!$B$14 - F4417)/Inputs!$B$15)</f>
        <v>170</v>
      </c>
      <c r="I4417" s="2">
        <f>MAX(MIN(Inputs!$B$2, F4417*Inputs!$B$16, Inputs!$B$14*Inputs!$B$4 - G4417), 0)</f>
        <v>0</v>
      </c>
      <c r="J4417" s="2">
        <f>MAX(MIN(Inputs!$B$2, F4417*Inputs!$B$16, (Inputs!$B$14-F4417)/Inputs!$B$15)*Inputs!$B$9, 0)</f>
        <v>0</v>
      </c>
      <c r="K4417" s="2">
        <f>MAX(E4417*Inputs!$B$5 - B4417 - Inputs!$B$8, 0) * H4417</f>
        <v>0</v>
      </c>
      <c r="L4417" s="2">
        <f>IF(B4417 &gt;= D4417*Inputs!$B$10, MAX(B4417 - E4417/Inputs!$B$5 - Inputs!$B$8, 0) * I4417, 0)</f>
        <v>0</v>
      </c>
      <c r="M4417" s="2">
        <f t="shared" si="818"/>
        <v>0</v>
      </c>
      <c r="N4417" s="3" t="str">
        <f t="shared" si="819"/>
        <v>Idle</v>
      </c>
      <c r="O4417" s="3" t="str">
        <f t="shared" si="827"/>
        <v>Idle</v>
      </c>
      <c r="P4417" s="2">
        <f t="shared" si="820"/>
        <v>0</v>
      </c>
      <c r="Q4417" s="2">
        <f t="shared" si="821"/>
        <v>0</v>
      </c>
      <c r="R4417" s="2">
        <f t="shared" si="822"/>
        <v>0</v>
      </c>
      <c r="S4417" s="2">
        <f t="shared" si="823"/>
        <v>0</v>
      </c>
      <c r="T4417" s="2">
        <f t="shared" si="824"/>
        <v>0</v>
      </c>
      <c r="U4417" s="2">
        <f>IF(O4417="Reg", R4417 * Inputs!$B$7, 0)</f>
        <v>0</v>
      </c>
      <c r="V4417" s="2">
        <f>MAX(F4417 + P4417*Inputs!$B$15 - (Q4417/Inputs!$B$16) - U4417, 0)</f>
        <v>0</v>
      </c>
    </row>
    <row r="4418" spans="1:22" x14ac:dyDescent="0.3">
      <c r="A4418" s="1">
        <v>46207</v>
      </c>
      <c r="B4418" s="2">
        <v>24.641855351956011</v>
      </c>
      <c r="C4418" s="2">
        <v>20.224186613714679</v>
      </c>
      <c r="D4418" s="2">
        <f t="shared" ref="D4418:D4481" si="828">AVERAGEIFS(B:B, A:A, "&gt;="&amp;INT(A4418), A:A, "&lt;"&amp;INT(A4418)+1)</f>
        <v>37.312495387647452</v>
      </c>
      <c r="E4418" s="2">
        <f t="shared" ref="E4418:E4481" si="829">AVERAGE(B4418:B4423)</f>
        <v>5.766669324323213</v>
      </c>
      <c r="F4418" s="2">
        <f t="shared" si="825"/>
        <v>0</v>
      </c>
      <c r="G4418" s="2">
        <f t="shared" si="826"/>
        <v>0</v>
      </c>
      <c r="H4418" s="2">
        <f>MIN(Inputs!$B$2, (Inputs!$B$14 - F4418)/Inputs!$B$15)</f>
        <v>170</v>
      </c>
      <c r="I4418" s="2">
        <f>MAX(MIN(Inputs!$B$2, F4418*Inputs!$B$16, Inputs!$B$14*Inputs!$B$4 - G4418), 0)</f>
        <v>0</v>
      </c>
      <c r="J4418" s="2">
        <f>MAX(MIN(Inputs!$B$2, F4418*Inputs!$B$16, (Inputs!$B$14-F4418)/Inputs!$B$15)*Inputs!$B$9, 0)</f>
        <v>0</v>
      </c>
      <c r="K4418" s="2">
        <f>MAX(E4418*Inputs!$B$5 - B4418 - Inputs!$B$8, 0) * H4418</f>
        <v>0</v>
      </c>
      <c r="L4418" s="2">
        <f>IF(B4418 &gt;= D4418*Inputs!$B$10, MAX(B4418 - E4418/Inputs!$B$5 - Inputs!$B$8, 0) * I4418, 0)</f>
        <v>0</v>
      </c>
      <c r="M4418" s="2">
        <f t="shared" ref="M4418:M4481" si="830">C4418 * J4418</f>
        <v>0</v>
      </c>
      <c r="N4418" s="3" t="str">
        <f t="shared" ref="N4418:N4481" si="831">IF(MAX(K4418, L4418, M4418)&lt;=0, "Idle", IF(AND(M4418&gt;=K4418, M4418&gt;=L4418), "Reg", IF(L4418&gt;=K4418, "Discharge", "Charge")))</f>
        <v>Idle</v>
      </c>
      <c r="O4418" s="3" t="str">
        <f t="shared" si="827"/>
        <v>Idle</v>
      </c>
      <c r="P4418" s="2">
        <f t="shared" ref="P4418:P4481" si="832">IF(O4418="Charge", H4418, 0)</f>
        <v>0</v>
      </c>
      <c r="Q4418" s="2">
        <f t="shared" ref="Q4418:Q4481" si="833">IF(O4418="Discharge", I4418, 0)</f>
        <v>0</v>
      </c>
      <c r="R4418" s="2">
        <f t="shared" ref="R4418:R4481" si="834">IF(O4418="Reg", J4418, 0)</f>
        <v>0</v>
      </c>
      <c r="S4418" s="2">
        <f t="shared" ref="S4418:S4481" si="835">(Q4418 - P4418) * B4418</f>
        <v>0</v>
      </c>
      <c r="T4418" s="2">
        <f t="shared" ref="T4418:T4481" si="836">R4418 * C4418</f>
        <v>0</v>
      </c>
      <c r="U4418" s="2">
        <f>IF(O4418="Reg", R4418 * Inputs!$B$7, 0)</f>
        <v>0</v>
      </c>
      <c r="V4418" s="2">
        <f>MAX(F4418 + P4418*Inputs!$B$15 - (Q4418/Inputs!$B$16) - U4418, 0)</f>
        <v>0</v>
      </c>
    </row>
    <row r="4419" spans="1:22" x14ac:dyDescent="0.3">
      <c r="A4419" s="1">
        <v>46207.041666666657</v>
      </c>
      <c r="B4419" s="2">
        <v>9.9581605939832691</v>
      </c>
      <c r="C4419" s="2">
        <v>15.759157713402789</v>
      </c>
      <c r="D4419" s="2">
        <f t="shared" si="828"/>
        <v>37.312495387647452</v>
      </c>
      <c r="E4419" s="2">
        <f t="shared" si="829"/>
        <v>1.6596934323305448</v>
      </c>
      <c r="F4419" s="2">
        <f t="shared" ref="F4419:F4482" si="837">V4418</f>
        <v>0</v>
      </c>
      <c r="G4419" s="2">
        <f t="shared" ref="G4419:G4482" si="838">IF(INT(A4419)=INT(A4418), G4418 + Q4418, 0)</f>
        <v>0</v>
      </c>
      <c r="H4419" s="2">
        <f>MIN(Inputs!$B$2, (Inputs!$B$14 - F4419)/Inputs!$B$15)</f>
        <v>170</v>
      </c>
      <c r="I4419" s="2">
        <f>MAX(MIN(Inputs!$B$2, F4419*Inputs!$B$16, Inputs!$B$14*Inputs!$B$4 - G4419), 0)</f>
        <v>0</v>
      </c>
      <c r="J4419" s="2">
        <f>MAX(MIN(Inputs!$B$2, F4419*Inputs!$B$16, (Inputs!$B$14-F4419)/Inputs!$B$15)*Inputs!$B$9, 0)</f>
        <v>0</v>
      </c>
      <c r="K4419" s="2">
        <f>MAX(E4419*Inputs!$B$5 - B4419 - Inputs!$B$8, 0) * H4419</f>
        <v>0</v>
      </c>
      <c r="L4419" s="2">
        <f>IF(B4419 &gt;= D4419*Inputs!$B$10, MAX(B4419 - E4419/Inputs!$B$5 - Inputs!$B$8, 0) * I4419, 0)</f>
        <v>0</v>
      </c>
      <c r="M4419" s="2">
        <f t="shared" si="830"/>
        <v>0</v>
      </c>
      <c r="N4419" s="3" t="str">
        <f t="shared" si="831"/>
        <v>Idle</v>
      </c>
      <c r="O4419" s="3" t="str">
        <f t="shared" si="827"/>
        <v>Idle</v>
      </c>
      <c r="P4419" s="2">
        <f t="shared" si="832"/>
        <v>0</v>
      </c>
      <c r="Q4419" s="2">
        <f t="shared" si="833"/>
        <v>0</v>
      </c>
      <c r="R4419" s="2">
        <f t="shared" si="834"/>
        <v>0</v>
      </c>
      <c r="S4419" s="2">
        <f t="shared" si="835"/>
        <v>0</v>
      </c>
      <c r="T4419" s="2">
        <f t="shared" si="836"/>
        <v>0</v>
      </c>
      <c r="U4419" s="2">
        <f>IF(O4419="Reg", R4419 * Inputs!$B$7, 0)</f>
        <v>0</v>
      </c>
      <c r="V4419" s="2">
        <f>MAX(F4419 + P4419*Inputs!$B$15 - (Q4419/Inputs!$B$16) - U4419, 0)</f>
        <v>0</v>
      </c>
    </row>
    <row r="4420" spans="1:22" x14ac:dyDescent="0.3">
      <c r="A4420" s="1">
        <v>46207.083333333343</v>
      </c>
      <c r="B4420" s="2">
        <v>0</v>
      </c>
      <c r="C4420" s="2">
        <v>9.8081922582425989</v>
      </c>
      <c r="D4420" s="2">
        <f t="shared" si="828"/>
        <v>37.312495387647452</v>
      </c>
      <c r="E4420" s="2">
        <f t="shared" si="829"/>
        <v>0</v>
      </c>
      <c r="F4420" s="2">
        <f t="shared" si="837"/>
        <v>0</v>
      </c>
      <c r="G4420" s="2">
        <f t="shared" si="838"/>
        <v>0</v>
      </c>
      <c r="H4420" s="2">
        <f>MIN(Inputs!$B$2, (Inputs!$B$14 - F4420)/Inputs!$B$15)</f>
        <v>170</v>
      </c>
      <c r="I4420" s="2">
        <f>MAX(MIN(Inputs!$B$2, F4420*Inputs!$B$16, Inputs!$B$14*Inputs!$B$4 - G4420), 0)</f>
        <v>0</v>
      </c>
      <c r="J4420" s="2">
        <f>MAX(MIN(Inputs!$B$2, F4420*Inputs!$B$16, (Inputs!$B$14-F4420)/Inputs!$B$15)*Inputs!$B$9, 0)</f>
        <v>0</v>
      </c>
      <c r="K4420" s="2">
        <f>MAX(E4420*Inputs!$B$5 - B4420 - Inputs!$B$8, 0) * H4420</f>
        <v>0</v>
      </c>
      <c r="L4420" s="2">
        <f>IF(B4420 &gt;= D4420*Inputs!$B$10, MAX(B4420 - E4420/Inputs!$B$5 - Inputs!$B$8, 0) * I4420, 0)</f>
        <v>0</v>
      </c>
      <c r="M4420" s="2">
        <f t="shared" si="830"/>
        <v>0</v>
      </c>
      <c r="N4420" s="3" t="str">
        <f t="shared" si="831"/>
        <v>Idle</v>
      </c>
      <c r="O4420" s="3" t="str">
        <f t="shared" ref="O4420:O4483" si="839">IF(O4419&lt;&gt;O4418, O4419, N4420)</f>
        <v>Idle</v>
      </c>
      <c r="P4420" s="2">
        <f t="shared" si="832"/>
        <v>0</v>
      </c>
      <c r="Q4420" s="2">
        <f t="shared" si="833"/>
        <v>0</v>
      </c>
      <c r="R4420" s="2">
        <f t="shared" si="834"/>
        <v>0</v>
      </c>
      <c r="S4420" s="2">
        <f t="shared" si="835"/>
        <v>0</v>
      </c>
      <c r="T4420" s="2">
        <f t="shared" si="836"/>
        <v>0</v>
      </c>
      <c r="U4420" s="2">
        <f>IF(O4420="Reg", R4420 * Inputs!$B$7, 0)</f>
        <v>0</v>
      </c>
      <c r="V4420" s="2">
        <f>MAX(F4420 + P4420*Inputs!$B$15 - (Q4420/Inputs!$B$16) - U4420, 0)</f>
        <v>0</v>
      </c>
    </row>
    <row r="4421" spans="1:22" x14ac:dyDescent="0.3">
      <c r="A4421" s="1">
        <v>46207.125</v>
      </c>
      <c r="B4421" s="2">
        <v>0</v>
      </c>
      <c r="C4421" s="2">
        <v>3.4622449159330908</v>
      </c>
      <c r="D4421" s="2">
        <f t="shared" si="828"/>
        <v>37.312495387647452</v>
      </c>
      <c r="E4421" s="2">
        <f t="shared" si="829"/>
        <v>0</v>
      </c>
      <c r="F4421" s="2">
        <f t="shared" si="837"/>
        <v>0</v>
      </c>
      <c r="G4421" s="2">
        <f t="shared" si="838"/>
        <v>0</v>
      </c>
      <c r="H4421" s="2">
        <f>MIN(Inputs!$B$2, (Inputs!$B$14 - F4421)/Inputs!$B$15)</f>
        <v>170</v>
      </c>
      <c r="I4421" s="2">
        <f>MAX(MIN(Inputs!$B$2, F4421*Inputs!$B$16, Inputs!$B$14*Inputs!$B$4 - G4421), 0)</f>
        <v>0</v>
      </c>
      <c r="J4421" s="2">
        <f>MAX(MIN(Inputs!$B$2, F4421*Inputs!$B$16, (Inputs!$B$14-F4421)/Inputs!$B$15)*Inputs!$B$9, 0)</f>
        <v>0</v>
      </c>
      <c r="K4421" s="2">
        <f>MAX(E4421*Inputs!$B$5 - B4421 - Inputs!$B$8, 0) * H4421</f>
        <v>0</v>
      </c>
      <c r="L4421" s="2">
        <f>IF(B4421 &gt;= D4421*Inputs!$B$10, MAX(B4421 - E4421/Inputs!$B$5 - Inputs!$B$8, 0) * I4421, 0)</f>
        <v>0</v>
      </c>
      <c r="M4421" s="2">
        <f t="shared" si="830"/>
        <v>0</v>
      </c>
      <c r="N4421" s="3" t="str">
        <f t="shared" si="831"/>
        <v>Idle</v>
      </c>
      <c r="O4421" s="3" t="str">
        <f t="shared" si="839"/>
        <v>Idle</v>
      </c>
      <c r="P4421" s="2">
        <f t="shared" si="832"/>
        <v>0</v>
      </c>
      <c r="Q4421" s="2">
        <f t="shared" si="833"/>
        <v>0</v>
      </c>
      <c r="R4421" s="2">
        <f t="shared" si="834"/>
        <v>0</v>
      </c>
      <c r="S4421" s="2">
        <f t="shared" si="835"/>
        <v>0</v>
      </c>
      <c r="T4421" s="2">
        <f t="shared" si="836"/>
        <v>0</v>
      </c>
      <c r="U4421" s="2">
        <f>IF(O4421="Reg", R4421 * Inputs!$B$7, 0)</f>
        <v>0</v>
      </c>
      <c r="V4421" s="2">
        <f>MAX(F4421 + P4421*Inputs!$B$15 - (Q4421/Inputs!$B$16) - U4421, 0)</f>
        <v>0</v>
      </c>
    </row>
    <row r="4422" spans="1:22" x14ac:dyDescent="0.3">
      <c r="A4422" s="1">
        <v>46207.166666666657</v>
      </c>
      <c r="B4422" s="2">
        <v>0</v>
      </c>
      <c r="C4422" s="2">
        <v>12.503777754814021</v>
      </c>
      <c r="D4422" s="2">
        <f t="shared" si="828"/>
        <v>37.312495387647452</v>
      </c>
      <c r="E4422" s="2">
        <f t="shared" si="829"/>
        <v>0</v>
      </c>
      <c r="F4422" s="2">
        <f t="shared" si="837"/>
        <v>0</v>
      </c>
      <c r="G4422" s="2">
        <f t="shared" si="838"/>
        <v>0</v>
      </c>
      <c r="H4422" s="2">
        <f>MIN(Inputs!$B$2, (Inputs!$B$14 - F4422)/Inputs!$B$15)</f>
        <v>170</v>
      </c>
      <c r="I4422" s="2">
        <f>MAX(MIN(Inputs!$B$2, F4422*Inputs!$B$16, Inputs!$B$14*Inputs!$B$4 - G4422), 0)</f>
        <v>0</v>
      </c>
      <c r="J4422" s="2">
        <f>MAX(MIN(Inputs!$B$2, F4422*Inputs!$B$16, (Inputs!$B$14-F4422)/Inputs!$B$15)*Inputs!$B$9, 0)</f>
        <v>0</v>
      </c>
      <c r="K4422" s="2">
        <f>MAX(E4422*Inputs!$B$5 - B4422 - Inputs!$B$8, 0) * H4422</f>
        <v>0</v>
      </c>
      <c r="L4422" s="2">
        <f>IF(B4422 &gt;= D4422*Inputs!$B$10, MAX(B4422 - E4422/Inputs!$B$5 - Inputs!$B$8, 0) * I4422, 0)</f>
        <v>0</v>
      </c>
      <c r="M4422" s="2">
        <f t="shared" si="830"/>
        <v>0</v>
      </c>
      <c r="N4422" s="3" t="str">
        <f t="shared" si="831"/>
        <v>Idle</v>
      </c>
      <c r="O4422" s="3" t="str">
        <f t="shared" si="839"/>
        <v>Idle</v>
      </c>
      <c r="P4422" s="2">
        <f t="shared" si="832"/>
        <v>0</v>
      </c>
      <c r="Q4422" s="2">
        <f t="shared" si="833"/>
        <v>0</v>
      </c>
      <c r="R4422" s="2">
        <f t="shared" si="834"/>
        <v>0</v>
      </c>
      <c r="S4422" s="2">
        <f t="shared" si="835"/>
        <v>0</v>
      </c>
      <c r="T4422" s="2">
        <f t="shared" si="836"/>
        <v>0</v>
      </c>
      <c r="U4422" s="2">
        <f>IF(O4422="Reg", R4422 * Inputs!$B$7, 0)</f>
        <v>0</v>
      </c>
      <c r="V4422" s="2">
        <f>MAX(F4422 + P4422*Inputs!$B$15 - (Q4422/Inputs!$B$16) - U4422, 0)</f>
        <v>0</v>
      </c>
    </row>
    <row r="4423" spans="1:22" x14ac:dyDescent="0.3">
      <c r="A4423" s="1">
        <v>46207.208333333343</v>
      </c>
      <c r="B4423" s="2">
        <v>0</v>
      </c>
      <c r="C4423" s="2">
        <v>11.208142412085159</v>
      </c>
      <c r="D4423" s="2">
        <f t="shared" si="828"/>
        <v>37.312495387647452</v>
      </c>
      <c r="E4423" s="2">
        <f t="shared" si="829"/>
        <v>0</v>
      </c>
      <c r="F4423" s="2">
        <f t="shared" si="837"/>
        <v>0</v>
      </c>
      <c r="G4423" s="2">
        <f t="shared" si="838"/>
        <v>0</v>
      </c>
      <c r="H4423" s="2">
        <f>MIN(Inputs!$B$2, (Inputs!$B$14 - F4423)/Inputs!$B$15)</f>
        <v>170</v>
      </c>
      <c r="I4423" s="2">
        <f>MAX(MIN(Inputs!$B$2, F4423*Inputs!$B$16, Inputs!$B$14*Inputs!$B$4 - G4423), 0)</f>
        <v>0</v>
      </c>
      <c r="J4423" s="2">
        <f>MAX(MIN(Inputs!$B$2, F4423*Inputs!$B$16, (Inputs!$B$14-F4423)/Inputs!$B$15)*Inputs!$B$9, 0)</f>
        <v>0</v>
      </c>
      <c r="K4423" s="2">
        <f>MAX(E4423*Inputs!$B$5 - B4423 - Inputs!$B$8, 0) * H4423</f>
        <v>0</v>
      </c>
      <c r="L4423" s="2">
        <f>IF(B4423 &gt;= D4423*Inputs!$B$10, MAX(B4423 - E4423/Inputs!$B$5 - Inputs!$B$8, 0) * I4423, 0)</f>
        <v>0</v>
      </c>
      <c r="M4423" s="2">
        <f t="shared" si="830"/>
        <v>0</v>
      </c>
      <c r="N4423" s="3" t="str">
        <f t="shared" si="831"/>
        <v>Idle</v>
      </c>
      <c r="O4423" s="3" t="str">
        <f t="shared" si="839"/>
        <v>Idle</v>
      </c>
      <c r="P4423" s="2">
        <f t="shared" si="832"/>
        <v>0</v>
      </c>
      <c r="Q4423" s="2">
        <f t="shared" si="833"/>
        <v>0</v>
      </c>
      <c r="R4423" s="2">
        <f t="shared" si="834"/>
        <v>0</v>
      </c>
      <c r="S4423" s="2">
        <f t="shared" si="835"/>
        <v>0</v>
      </c>
      <c r="T4423" s="2">
        <f t="shared" si="836"/>
        <v>0</v>
      </c>
      <c r="U4423" s="2">
        <f>IF(O4423="Reg", R4423 * Inputs!$B$7, 0)</f>
        <v>0</v>
      </c>
      <c r="V4423" s="2">
        <f>MAX(F4423 + P4423*Inputs!$B$15 - (Q4423/Inputs!$B$16) - U4423, 0)</f>
        <v>0</v>
      </c>
    </row>
    <row r="4424" spans="1:22" x14ac:dyDescent="0.3">
      <c r="A4424" s="1">
        <v>46207.25</v>
      </c>
      <c r="B4424" s="2">
        <v>0</v>
      </c>
      <c r="C4424" s="2">
        <v>16.076403640048731</v>
      </c>
      <c r="D4424" s="2">
        <f t="shared" si="828"/>
        <v>37.312495387647452</v>
      </c>
      <c r="E4424" s="2">
        <f t="shared" si="829"/>
        <v>1.9212271422894218</v>
      </c>
      <c r="F4424" s="2">
        <f t="shared" si="837"/>
        <v>0</v>
      </c>
      <c r="G4424" s="2">
        <f t="shared" si="838"/>
        <v>0</v>
      </c>
      <c r="H4424" s="2">
        <f>MIN(Inputs!$B$2, (Inputs!$B$14 - F4424)/Inputs!$B$15)</f>
        <v>170</v>
      </c>
      <c r="I4424" s="2">
        <f>MAX(MIN(Inputs!$B$2, F4424*Inputs!$B$16, Inputs!$B$14*Inputs!$B$4 - G4424), 0)</f>
        <v>0</v>
      </c>
      <c r="J4424" s="2">
        <f>MAX(MIN(Inputs!$B$2, F4424*Inputs!$B$16, (Inputs!$B$14-F4424)/Inputs!$B$15)*Inputs!$B$9, 0)</f>
        <v>0</v>
      </c>
      <c r="K4424" s="2">
        <f>MAX(E4424*Inputs!$B$5 - B4424 - Inputs!$B$8, 0) * H4424</f>
        <v>0</v>
      </c>
      <c r="L4424" s="2">
        <f>IF(B4424 &gt;= D4424*Inputs!$B$10, MAX(B4424 - E4424/Inputs!$B$5 - Inputs!$B$8, 0) * I4424, 0)</f>
        <v>0</v>
      </c>
      <c r="M4424" s="2">
        <f t="shared" si="830"/>
        <v>0</v>
      </c>
      <c r="N4424" s="3" t="str">
        <f t="shared" si="831"/>
        <v>Idle</v>
      </c>
      <c r="O4424" s="3" t="str">
        <f t="shared" si="839"/>
        <v>Idle</v>
      </c>
      <c r="P4424" s="2">
        <f t="shared" si="832"/>
        <v>0</v>
      </c>
      <c r="Q4424" s="2">
        <f t="shared" si="833"/>
        <v>0</v>
      </c>
      <c r="R4424" s="2">
        <f t="shared" si="834"/>
        <v>0</v>
      </c>
      <c r="S4424" s="2">
        <f t="shared" si="835"/>
        <v>0</v>
      </c>
      <c r="T4424" s="2">
        <f t="shared" si="836"/>
        <v>0</v>
      </c>
      <c r="U4424" s="2">
        <f>IF(O4424="Reg", R4424 * Inputs!$B$7, 0)</f>
        <v>0</v>
      </c>
      <c r="V4424" s="2">
        <f>MAX(F4424 + P4424*Inputs!$B$15 - (Q4424/Inputs!$B$16) - U4424, 0)</f>
        <v>0</v>
      </c>
    </row>
    <row r="4425" spans="1:22" x14ac:dyDescent="0.3">
      <c r="A4425" s="1">
        <v>46207.291666666657</v>
      </c>
      <c r="B4425" s="2">
        <v>0</v>
      </c>
      <c r="C4425" s="2">
        <v>7.8052380017715226</v>
      </c>
      <c r="D4425" s="2">
        <f t="shared" si="828"/>
        <v>37.312495387647452</v>
      </c>
      <c r="E4425" s="2">
        <f t="shared" si="829"/>
        <v>7.6752985887746545</v>
      </c>
      <c r="F4425" s="2">
        <f t="shared" si="837"/>
        <v>0</v>
      </c>
      <c r="G4425" s="2">
        <f t="shared" si="838"/>
        <v>0</v>
      </c>
      <c r="H4425" s="2">
        <f>MIN(Inputs!$B$2, (Inputs!$B$14 - F4425)/Inputs!$B$15)</f>
        <v>170</v>
      </c>
      <c r="I4425" s="2">
        <f>MAX(MIN(Inputs!$B$2, F4425*Inputs!$B$16, Inputs!$B$14*Inputs!$B$4 - G4425), 0)</f>
        <v>0</v>
      </c>
      <c r="J4425" s="2">
        <f>MAX(MIN(Inputs!$B$2, F4425*Inputs!$B$16, (Inputs!$B$14-F4425)/Inputs!$B$15)*Inputs!$B$9, 0)</f>
        <v>0</v>
      </c>
      <c r="K4425" s="2">
        <f>MAX(E4425*Inputs!$B$5 - B4425 - Inputs!$B$8, 0) * H4425</f>
        <v>0</v>
      </c>
      <c r="L4425" s="2">
        <f>IF(B4425 &gt;= D4425*Inputs!$B$10, MAX(B4425 - E4425/Inputs!$B$5 - Inputs!$B$8, 0) * I4425, 0)</f>
        <v>0</v>
      </c>
      <c r="M4425" s="2">
        <f t="shared" si="830"/>
        <v>0</v>
      </c>
      <c r="N4425" s="3" t="str">
        <f t="shared" si="831"/>
        <v>Idle</v>
      </c>
      <c r="O4425" s="3" t="str">
        <f t="shared" si="839"/>
        <v>Idle</v>
      </c>
      <c r="P4425" s="2">
        <f t="shared" si="832"/>
        <v>0</v>
      </c>
      <c r="Q4425" s="2">
        <f t="shared" si="833"/>
        <v>0</v>
      </c>
      <c r="R4425" s="2">
        <f t="shared" si="834"/>
        <v>0</v>
      </c>
      <c r="S4425" s="2">
        <f t="shared" si="835"/>
        <v>0</v>
      </c>
      <c r="T4425" s="2">
        <f t="shared" si="836"/>
        <v>0</v>
      </c>
      <c r="U4425" s="2">
        <f>IF(O4425="Reg", R4425 * Inputs!$B$7, 0)</f>
        <v>0</v>
      </c>
      <c r="V4425" s="2">
        <f>MAX(F4425 + P4425*Inputs!$B$15 - (Q4425/Inputs!$B$16) - U4425, 0)</f>
        <v>0</v>
      </c>
    </row>
    <row r="4426" spans="1:22" x14ac:dyDescent="0.3">
      <c r="A4426" s="1">
        <v>46207.333333333343</v>
      </c>
      <c r="B4426" s="2">
        <v>0</v>
      </c>
      <c r="C4426" s="2">
        <v>25.775974232375141</v>
      </c>
      <c r="D4426" s="2">
        <f t="shared" si="828"/>
        <v>37.312495387647452</v>
      </c>
      <c r="E4426" s="2">
        <f t="shared" si="829"/>
        <v>16.176148960204696</v>
      </c>
      <c r="F4426" s="2">
        <f t="shared" si="837"/>
        <v>0</v>
      </c>
      <c r="G4426" s="2">
        <f t="shared" si="838"/>
        <v>0</v>
      </c>
      <c r="H4426" s="2">
        <f>MIN(Inputs!$B$2, (Inputs!$B$14 - F4426)/Inputs!$B$15)</f>
        <v>170</v>
      </c>
      <c r="I4426" s="2">
        <f>MAX(MIN(Inputs!$B$2, F4426*Inputs!$B$16, Inputs!$B$14*Inputs!$B$4 - G4426), 0)</f>
        <v>0</v>
      </c>
      <c r="J4426" s="2">
        <f>MAX(MIN(Inputs!$B$2, F4426*Inputs!$B$16, (Inputs!$B$14-F4426)/Inputs!$B$15)*Inputs!$B$9, 0)</f>
        <v>0</v>
      </c>
      <c r="K4426" s="2">
        <f>MAX(E4426*Inputs!$B$5 - B4426 - Inputs!$B$8, 0) * H4426</f>
        <v>0</v>
      </c>
      <c r="L4426" s="2">
        <f>IF(B4426 &gt;= D4426*Inputs!$B$10, MAX(B4426 - E4426/Inputs!$B$5 - Inputs!$B$8, 0) * I4426, 0)</f>
        <v>0</v>
      </c>
      <c r="M4426" s="2">
        <f t="shared" si="830"/>
        <v>0</v>
      </c>
      <c r="N4426" s="3" t="str">
        <f t="shared" si="831"/>
        <v>Idle</v>
      </c>
      <c r="O4426" s="3" t="str">
        <f t="shared" si="839"/>
        <v>Idle</v>
      </c>
      <c r="P4426" s="2">
        <f t="shared" si="832"/>
        <v>0</v>
      </c>
      <c r="Q4426" s="2">
        <f t="shared" si="833"/>
        <v>0</v>
      </c>
      <c r="R4426" s="2">
        <f t="shared" si="834"/>
        <v>0</v>
      </c>
      <c r="S4426" s="2">
        <f t="shared" si="835"/>
        <v>0</v>
      </c>
      <c r="T4426" s="2">
        <f t="shared" si="836"/>
        <v>0</v>
      </c>
      <c r="U4426" s="2">
        <f>IF(O4426="Reg", R4426 * Inputs!$B$7, 0)</f>
        <v>0</v>
      </c>
      <c r="V4426" s="2">
        <f>MAX(F4426 + P4426*Inputs!$B$15 - (Q4426/Inputs!$B$16) - U4426, 0)</f>
        <v>0</v>
      </c>
    </row>
    <row r="4427" spans="1:22" x14ac:dyDescent="0.3">
      <c r="A4427" s="1">
        <v>46207.375</v>
      </c>
      <c r="B4427" s="2">
        <v>0</v>
      </c>
      <c r="C4427" s="2">
        <v>8.737384060594005</v>
      </c>
      <c r="D4427" s="2">
        <f t="shared" si="828"/>
        <v>37.312495387647452</v>
      </c>
      <c r="E4427" s="2">
        <f t="shared" si="829"/>
        <v>27.735525110163852</v>
      </c>
      <c r="F4427" s="2">
        <f t="shared" si="837"/>
        <v>0</v>
      </c>
      <c r="G4427" s="2">
        <f t="shared" si="838"/>
        <v>0</v>
      </c>
      <c r="H4427" s="2">
        <f>MIN(Inputs!$B$2, (Inputs!$B$14 - F4427)/Inputs!$B$15)</f>
        <v>170</v>
      </c>
      <c r="I4427" s="2">
        <f>MAX(MIN(Inputs!$B$2, F4427*Inputs!$B$16, Inputs!$B$14*Inputs!$B$4 - G4427), 0)</f>
        <v>0</v>
      </c>
      <c r="J4427" s="2">
        <f>MAX(MIN(Inputs!$B$2, F4427*Inputs!$B$16, (Inputs!$B$14-F4427)/Inputs!$B$15)*Inputs!$B$9, 0)</f>
        <v>0</v>
      </c>
      <c r="K4427" s="2">
        <f>MAX(E4427*Inputs!$B$5 - B4427 - Inputs!$B$8, 0) * H4427</f>
        <v>749.23455648051242</v>
      </c>
      <c r="L4427" s="2">
        <f>IF(B4427 &gt;= D4427*Inputs!$B$10, MAX(B4427 - E4427/Inputs!$B$5 - Inputs!$B$8, 0) * I4427, 0)</f>
        <v>0</v>
      </c>
      <c r="M4427" s="2">
        <f t="shared" si="830"/>
        <v>0</v>
      </c>
      <c r="N4427" s="3" t="str">
        <f t="shared" si="831"/>
        <v>Charge</v>
      </c>
      <c r="O4427" s="3" t="str">
        <f t="shared" si="839"/>
        <v>Charge</v>
      </c>
      <c r="P4427" s="2">
        <f t="shared" si="832"/>
        <v>170</v>
      </c>
      <c r="Q4427" s="2">
        <f t="shared" si="833"/>
        <v>0</v>
      </c>
      <c r="R4427" s="2">
        <f t="shared" si="834"/>
        <v>0</v>
      </c>
      <c r="S4427" s="2">
        <f t="shared" si="835"/>
        <v>0</v>
      </c>
      <c r="T4427" s="2">
        <f t="shared" si="836"/>
        <v>0</v>
      </c>
      <c r="U4427" s="2">
        <f>IF(O4427="Reg", R4427 * Inputs!$B$7, 0)</f>
        <v>0</v>
      </c>
      <c r="V4427" s="2">
        <f>MAX(F4427 + P4427*Inputs!$B$15 - (Q4427/Inputs!$B$16) - U4427, 0)</f>
        <v>170</v>
      </c>
    </row>
    <row r="4428" spans="1:22" x14ac:dyDescent="0.3">
      <c r="A4428" s="1">
        <v>46207.416666666657</v>
      </c>
      <c r="B4428" s="2">
        <v>0</v>
      </c>
      <c r="C4428" s="2">
        <v>2.566944036280169</v>
      </c>
      <c r="D4428" s="2">
        <f t="shared" si="828"/>
        <v>37.312495387647452</v>
      </c>
      <c r="E4428" s="2">
        <f t="shared" si="829"/>
        <v>39.839934347713125</v>
      </c>
      <c r="F4428" s="2">
        <f t="shared" si="837"/>
        <v>170</v>
      </c>
      <c r="G4428" s="2">
        <f t="shared" si="838"/>
        <v>0</v>
      </c>
      <c r="H4428" s="2">
        <f>MIN(Inputs!$B$2, (Inputs!$B$14 - F4428)/Inputs!$B$15)</f>
        <v>170</v>
      </c>
      <c r="I4428" s="2">
        <f>MAX(MIN(Inputs!$B$2, F4428*Inputs!$B$16, Inputs!$B$14*Inputs!$B$4 - G4428), 0)</f>
        <v>170</v>
      </c>
      <c r="J4428" s="2">
        <f>MAX(MIN(Inputs!$B$2, F4428*Inputs!$B$16, (Inputs!$B$14-F4428)/Inputs!$B$15)*Inputs!$B$9, 0)</f>
        <v>136</v>
      </c>
      <c r="K4428" s="2">
        <f>MAX(E4428*Inputs!$B$5 - B4428 - Inputs!$B$8, 0) * H4428</f>
        <v>2560.0541784178836</v>
      </c>
      <c r="L4428" s="2">
        <f>IF(B4428 &gt;= D4428*Inputs!$B$10, MAX(B4428 - E4428/Inputs!$B$5 - Inputs!$B$8, 0) * I4428, 0)</f>
        <v>0</v>
      </c>
      <c r="M4428" s="2">
        <f t="shared" si="830"/>
        <v>349.10438893410299</v>
      </c>
      <c r="N4428" s="3" t="str">
        <f t="shared" si="831"/>
        <v>Charge</v>
      </c>
      <c r="O4428" s="3" t="str">
        <f t="shared" si="839"/>
        <v>Charge</v>
      </c>
      <c r="P4428" s="2">
        <f t="shared" si="832"/>
        <v>170</v>
      </c>
      <c r="Q4428" s="2">
        <f t="shared" si="833"/>
        <v>0</v>
      </c>
      <c r="R4428" s="2">
        <f t="shared" si="834"/>
        <v>0</v>
      </c>
      <c r="S4428" s="2">
        <f t="shared" si="835"/>
        <v>0</v>
      </c>
      <c r="T4428" s="2">
        <f t="shared" si="836"/>
        <v>0</v>
      </c>
      <c r="U4428" s="2">
        <f>IF(O4428="Reg", R4428 * Inputs!$B$7, 0)</f>
        <v>0</v>
      </c>
      <c r="V4428" s="2">
        <f>MAX(F4428 + P4428*Inputs!$B$15 - (Q4428/Inputs!$B$16) - U4428, 0)</f>
        <v>340</v>
      </c>
    </row>
    <row r="4429" spans="1:22" x14ac:dyDescent="0.3">
      <c r="A4429" s="1">
        <v>46207.458333333343</v>
      </c>
      <c r="B4429" s="2">
        <v>11.52736285373653</v>
      </c>
      <c r="C4429" s="2">
        <v>12.379955736836941</v>
      </c>
      <c r="D4429" s="2">
        <f t="shared" si="828"/>
        <v>37.312495387647452</v>
      </c>
      <c r="E4429" s="2">
        <f t="shared" si="829"/>
        <v>54.136655668243996</v>
      </c>
      <c r="F4429" s="2">
        <f t="shared" si="837"/>
        <v>340</v>
      </c>
      <c r="G4429" s="2">
        <f t="shared" si="838"/>
        <v>0</v>
      </c>
      <c r="H4429" s="2">
        <f>MIN(Inputs!$B$2, (Inputs!$B$14 - F4429)/Inputs!$B$15)</f>
        <v>0</v>
      </c>
      <c r="I4429" s="2">
        <f>MAX(MIN(Inputs!$B$2, F4429*Inputs!$B$16, Inputs!$B$14*Inputs!$B$4 - G4429), 0)</f>
        <v>170</v>
      </c>
      <c r="J4429" s="2">
        <f>MAX(MIN(Inputs!$B$2, F4429*Inputs!$B$16, (Inputs!$B$14-F4429)/Inputs!$B$15)*Inputs!$B$9, 0)</f>
        <v>0</v>
      </c>
      <c r="K4429" s="2">
        <f>MAX(E4429*Inputs!$B$5 - B4429 - Inputs!$B$8, 0) * H4429</f>
        <v>0</v>
      </c>
      <c r="L4429" s="2">
        <f>IF(B4429 &gt;= D4429*Inputs!$B$10, MAX(B4429 - E4429/Inputs!$B$5 - Inputs!$B$8, 0) * I4429, 0)</f>
        <v>0</v>
      </c>
      <c r="M4429" s="2">
        <f t="shared" si="830"/>
        <v>0</v>
      </c>
      <c r="N4429" s="3" t="str">
        <f t="shared" si="831"/>
        <v>Idle</v>
      </c>
      <c r="O4429" s="3" t="str">
        <f t="shared" si="839"/>
        <v>Idle</v>
      </c>
      <c r="P4429" s="2">
        <f t="shared" si="832"/>
        <v>0</v>
      </c>
      <c r="Q4429" s="2">
        <f t="shared" si="833"/>
        <v>0</v>
      </c>
      <c r="R4429" s="2">
        <f t="shared" si="834"/>
        <v>0</v>
      </c>
      <c r="S4429" s="2">
        <f t="shared" si="835"/>
        <v>0</v>
      </c>
      <c r="T4429" s="2">
        <f t="shared" si="836"/>
        <v>0</v>
      </c>
      <c r="U4429" s="2">
        <f>IF(O4429="Reg", R4429 * Inputs!$B$7, 0)</f>
        <v>0</v>
      </c>
      <c r="V4429" s="2">
        <f>MAX(F4429 + P4429*Inputs!$B$15 - (Q4429/Inputs!$B$16) - U4429, 0)</f>
        <v>340</v>
      </c>
    </row>
    <row r="4430" spans="1:22" x14ac:dyDescent="0.3">
      <c r="A4430" s="1">
        <v>46207.5</v>
      </c>
      <c r="B4430" s="2">
        <v>34.524428678911391</v>
      </c>
      <c r="C4430" s="2">
        <v>3.393888733616695</v>
      </c>
      <c r="D4430" s="2">
        <f t="shared" si="828"/>
        <v>37.312495387647452</v>
      </c>
      <c r="E4430" s="2">
        <f t="shared" si="829"/>
        <v>66.619760650345455</v>
      </c>
      <c r="F4430" s="2">
        <f t="shared" si="837"/>
        <v>340</v>
      </c>
      <c r="G4430" s="2">
        <f t="shared" si="838"/>
        <v>0</v>
      </c>
      <c r="H4430" s="2">
        <f>MIN(Inputs!$B$2, (Inputs!$B$14 - F4430)/Inputs!$B$15)</f>
        <v>0</v>
      </c>
      <c r="I4430" s="2">
        <f>MAX(MIN(Inputs!$B$2, F4430*Inputs!$B$16, Inputs!$B$14*Inputs!$B$4 - G4430), 0)</f>
        <v>170</v>
      </c>
      <c r="J4430" s="2">
        <f>MAX(MIN(Inputs!$B$2, F4430*Inputs!$B$16, (Inputs!$B$14-F4430)/Inputs!$B$15)*Inputs!$B$9, 0)</f>
        <v>0</v>
      </c>
      <c r="K4430" s="2">
        <f>MAX(E4430*Inputs!$B$5 - B4430 - Inputs!$B$8, 0) * H4430</f>
        <v>0</v>
      </c>
      <c r="L4430" s="2">
        <f>IF(B4430 &gt;= D4430*Inputs!$B$10, MAX(B4430 - E4430/Inputs!$B$5 - Inputs!$B$8, 0) * I4430, 0)</f>
        <v>0</v>
      </c>
      <c r="M4430" s="2">
        <f t="shared" si="830"/>
        <v>0</v>
      </c>
      <c r="N4430" s="3" t="str">
        <f t="shared" si="831"/>
        <v>Idle</v>
      </c>
      <c r="O4430" s="3" t="str">
        <f t="shared" si="839"/>
        <v>Idle</v>
      </c>
      <c r="P4430" s="2">
        <f t="shared" si="832"/>
        <v>0</v>
      </c>
      <c r="Q4430" s="2">
        <f t="shared" si="833"/>
        <v>0</v>
      </c>
      <c r="R4430" s="2">
        <f t="shared" si="834"/>
        <v>0</v>
      </c>
      <c r="S4430" s="2">
        <f t="shared" si="835"/>
        <v>0</v>
      </c>
      <c r="T4430" s="2">
        <f t="shared" si="836"/>
        <v>0</v>
      </c>
      <c r="U4430" s="2">
        <f>IF(O4430="Reg", R4430 * Inputs!$B$7, 0)</f>
        <v>0</v>
      </c>
      <c r="V4430" s="2">
        <f>MAX(F4430 + P4430*Inputs!$B$15 - (Q4430/Inputs!$B$16) - U4430, 0)</f>
        <v>340</v>
      </c>
    </row>
    <row r="4431" spans="1:22" x14ac:dyDescent="0.3">
      <c r="A4431" s="1">
        <v>46207.541666666657</v>
      </c>
      <c r="B4431" s="2">
        <v>51.005102228580249</v>
      </c>
      <c r="C4431" s="2">
        <v>20.180381436477081</v>
      </c>
      <c r="D4431" s="2">
        <f t="shared" si="828"/>
        <v>37.312495387647452</v>
      </c>
      <c r="E4431" s="2">
        <f t="shared" si="829"/>
        <v>75.870684788770276</v>
      </c>
      <c r="F4431" s="2">
        <f t="shared" si="837"/>
        <v>340</v>
      </c>
      <c r="G4431" s="2">
        <f t="shared" si="838"/>
        <v>0</v>
      </c>
      <c r="H4431" s="2">
        <f>MIN(Inputs!$B$2, (Inputs!$B$14 - F4431)/Inputs!$B$15)</f>
        <v>0</v>
      </c>
      <c r="I4431" s="2">
        <f>MAX(MIN(Inputs!$B$2, F4431*Inputs!$B$16, Inputs!$B$14*Inputs!$B$4 - G4431), 0)</f>
        <v>170</v>
      </c>
      <c r="J4431" s="2">
        <f>MAX(MIN(Inputs!$B$2, F4431*Inputs!$B$16, (Inputs!$B$14-F4431)/Inputs!$B$15)*Inputs!$B$9, 0)</f>
        <v>0</v>
      </c>
      <c r="K4431" s="2">
        <f>MAX(E4431*Inputs!$B$5 - B4431 - Inputs!$B$8, 0) * H4431</f>
        <v>0</v>
      </c>
      <c r="L4431" s="2">
        <f>IF(B4431 &gt;= D4431*Inputs!$B$10, MAX(B4431 - E4431/Inputs!$B$5 - Inputs!$B$8, 0) * I4431, 0)</f>
        <v>0</v>
      </c>
      <c r="M4431" s="2">
        <f t="shared" si="830"/>
        <v>0</v>
      </c>
      <c r="N4431" s="3" t="str">
        <f t="shared" si="831"/>
        <v>Idle</v>
      </c>
      <c r="O4431" s="3" t="str">
        <f t="shared" si="839"/>
        <v>Idle</v>
      </c>
      <c r="P4431" s="2">
        <f t="shared" si="832"/>
        <v>0</v>
      </c>
      <c r="Q4431" s="2">
        <f t="shared" si="833"/>
        <v>0</v>
      </c>
      <c r="R4431" s="2">
        <f t="shared" si="834"/>
        <v>0</v>
      </c>
      <c r="S4431" s="2">
        <f t="shared" si="835"/>
        <v>0</v>
      </c>
      <c r="T4431" s="2">
        <f t="shared" si="836"/>
        <v>0</v>
      </c>
      <c r="U4431" s="2">
        <f>IF(O4431="Reg", R4431 * Inputs!$B$7, 0)</f>
        <v>0</v>
      </c>
      <c r="V4431" s="2">
        <f>MAX(F4431 + P4431*Inputs!$B$15 - (Q4431/Inputs!$B$16) - U4431, 0)</f>
        <v>340</v>
      </c>
    </row>
    <row r="4432" spans="1:22" x14ac:dyDescent="0.3">
      <c r="A4432" s="1">
        <v>46207.583333333343</v>
      </c>
      <c r="B4432" s="2">
        <v>69.356256899754953</v>
      </c>
      <c r="C4432" s="2">
        <v>14.702494152008031</v>
      </c>
      <c r="D4432" s="2">
        <f t="shared" si="828"/>
        <v>37.312495387647452</v>
      </c>
      <c r="E4432" s="2">
        <f t="shared" si="829"/>
        <v>82.526378631724427</v>
      </c>
      <c r="F4432" s="2">
        <f t="shared" si="837"/>
        <v>340</v>
      </c>
      <c r="G4432" s="2">
        <f t="shared" si="838"/>
        <v>0</v>
      </c>
      <c r="H4432" s="2">
        <f>MIN(Inputs!$B$2, (Inputs!$B$14 - F4432)/Inputs!$B$15)</f>
        <v>0</v>
      </c>
      <c r="I4432" s="2">
        <f>MAX(MIN(Inputs!$B$2, F4432*Inputs!$B$16, Inputs!$B$14*Inputs!$B$4 - G4432), 0)</f>
        <v>170</v>
      </c>
      <c r="J4432" s="2">
        <f>MAX(MIN(Inputs!$B$2, F4432*Inputs!$B$16, (Inputs!$B$14-F4432)/Inputs!$B$15)*Inputs!$B$9, 0)</f>
        <v>0</v>
      </c>
      <c r="K4432" s="2">
        <f>MAX(E4432*Inputs!$B$5 - B4432 - Inputs!$B$8, 0) * H4432</f>
        <v>0</v>
      </c>
      <c r="L4432" s="2">
        <f>IF(B4432 &gt;= D4432*Inputs!$B$10, MAX(B4432 - E4432/Inputs!$B$5 - Inputs!$B$8, 0) * I4432, 0)</f>
        <v>0</v>
      </c>
      <c r="M4432" s="2">
        <f t="shared" si="830"/>
        <v>0</v>
      </c>
      <c r="N4432" s="3" t="str">
        <f t="shared" si="831"/>
        <v>Idle</v>
      </c>
      <c r="O4432" s="3" t="str">
        <f t="shared" si="839"/>
        <v>Idle</v>
      </c>
      <c r="P4432" s="2">
        <f t="shared" si="832"/>
        <v>0</v>
      </c>
      <c r="Q4432" s="2">
        <f t="shared" si="833"/>
        <v>0</v>
      </c>
      <c r="R4432" s="2">
        <f t="shared" si="834"/>
        <v>0</v>
      </c>
      <c r="S4432" s="2">
        <f t="shared" si="835"/>
        <v>0</v>
      </c>
      <c r="T4432" s="2">
        <f t="shared" si="836"/>
        <v>0</v>
      </c>
      <c r="U4432" s="2">
        <f>IF(O4432="Reg", R4432 * Inputs!$B$7, 0)</f>
        <v>0</v>
      </c>
      <c r="V4432" s="2">
        <f>MAX(F4432 + P4432*Inputs!$B$15 - (Q4432/Inputs!$B$16) - U4432, 0)</f>
        <v>340</v>
      </c>
    </row>
    <row r="4433" spans="1:22" x14ac:dyDescent="0.3">
      <c r="A4433" s="1">
        <v>46207.625</v>
      </c>
      <c r="B4433" s="2">
        <v>72.626455425295617</v>
      </c>
      <c r="C4433" s="2">
        <v>13.5832426475835</v>
      </c>
      <c r="D4433" s="2">
        <f t="shared" si="828"/>
        <v>37.312495387647452</v>
      </c>
      <c r="E4433" s="2">
        <f t="shared" si="829"/>
        <v>85.195295722918431</v>
      </c>
      <c r="F4433" s="2">
        <f t="shared" si="837"/>
        <v>340</v>
      </c>
      <c r="G4433" s="2">
        <f t="shared" si="838"/>
        <v>0</v>
      </c>
      <c r="H4433" s="2">
        <f>MIN(Inputs!$B$2, (Inputs!$B$14 - F4433)/Inputs!$B$15)</f>
        <v>0</v>
      </c>
      <c r="I4433" s="2">
        <f>MAX(MIN(Inputs!$B$2, F4433*Inputs!$B$16, Inputs!$B$14*Inputs!$B$4 - G4433), 0)</f>
        <v>170</v>
      </c>
      <c r="J4433" s="2">
        <f>MAX(MIN(Inputs!$B$2, F4433*Inputs!$B$16, (Inputs!$B$14-F4433)/Inputs!$B$15)*Inputs!$B$9, 0)</f>
        <v>0</v>
      </c>
      <c r="K4433" s="2">
        <f>MAX(E4433*Inputs!$B$5 - B4433 - Inputs!$B$8, 0) * H4433</f>
        <v>0</v>
      </c>
      <c r="L4433" s="2">
        <f>IF(B4433 &gt;= D4433*Inputs!$B$10, MAX(B4433 - E4433/Inputs!$B$5 - Inputs!$B$8, 0) * I4433, 0)</f>
        <v>0</v>
      </c>
      <c r="M4433" s="2">
        <f t="shared" si="830"/>
        <v>0</v>
      </c>
      <c r="N4433" s="3" t="str">
        <f t="shared" si="831"/>
        <v>Idle</v>
      </c>
      <c r="O4433" s="3" t="str">
        <f t="shared" si="839"/>
        <v>Idle</v>
      </c>
      <c r="P4433" s="2">
        <f t="shared" si="832"/>
        <v>0</v>
      </c>
      <c r="Q4433" s="2">
        <f t="shared" si="833"/>
        <v>0</v>
      </c>
      <c r="R4433" s="2">
        <f t="shared" si="834"/>
        <v>0</v>
      </c>
      <c r="S4433" s="2">
        <f t="shared" si="835"/>
        <v>0</v>
      </c>
      <c r="T4433" s="2">
        <f t="shared" si="836"/>
        <v>0</v>
      </c>
      <c r="U4433" s="2">
        <f>IF(O4433="Reg", R4433 * Inputs!$B$7, 0)</f>
        <v>0</v>
      </c>
      <c r="V4433" s="2">
        <f>MAX(F4433 + P4433*Inputs!$B$15 - (Q4433/Inputs!$B$16) - U4433, 0)</f>
        <v>340</v>
      </c>
    </row>
    <row r="4434" spans="1:22" x14ac:dyDescent="0.3">
      <c r="A4434" s="1">
        <v>46207.666666666657</v>
      </c>
      <c r="B4434" s="2">
        <v>85.780327923185197</v>
      </c>
      <c r="C4434" s="2">
        <v>11.34701577884803</v>
      </c>
      <c r="D4434" s="2">
        <f t="shared" si="828"/>
        <v>37.312495387647452</v>
      </c>
      <c r="E4434" s="2">
        <f t="shared" si="829"/>
        <v>85.735686959645832</v>
      </c>
      <c r="F4434" s="2">
        <f t="shared" si="837"/>
        <v>340</v>
      </c>
      <c r="G4434" s="2">
        <f t="shared" si="838"/>
        <v>0</v>
      </c>
      <c r="H4434" s="2">
        <f>MIN(Inputs!$B$2, (Inputs!$B$14 - F4434)/Inputs!$B$15)</f>
        <v>0</v>
      </c>
      <c r="I4434" s="2">
        <f>MAX(MIN(Inputs!$B$2, F4434*Inputs!$B$16, Inputs!$B$14*Inputs!$B$4 - G4434), 0)</f>
        <v>170</v>
      </c>
      <c r="J4434" s="2">
        <f>MAX(MIN(Inputs!$B$2, F4434*Inputs!$B$16, (Inputs!$B$14-F4434)/Inputs!$B$15)*Inputs!$B$9, 0)</f>
        <v>0</v>
      </c>
      <c r="K4434" s="2">
        <f>MAX(E4434*Inputs!$B$5 - B4434 - Inputs!$B$8, 0) * H4434</f>
        <v>0</v>
      </c>
      <c r="L4434" s="2">
        <f>IF(B4434 &gt;= D4434*Inputs!$B$10, MAX(B4434 - E4434/Inputs!$B$5 - Inputs!$B$8, 0) * I4434, 0)</f>
        <v>0</v>
      </c>
      <c r="M4434" s="2">
        <f t="shared" si="830"/>
        <v>0</v>
      </c>
      <c r="N4434" s="3" t="str">
        <f t="shared" si="831"/>
        <v>Idle</v>
      </c>
      <c r="O4434" s="3" t="str">
        <f t="shared" si="839"/>
        <v>Idle</v>
      </c>
      <c r="P4434" s="2">
        <f t="shared" si="832"/>
        <v>0</v>
      </c>
      <c r="Q4434" s="2">
        <f t="shared" si="833"/>
        <v>0</v>
      </c>
      <c r="R4434" s="2">
        <f t="shared" si="834"/>
        <v>0</v>
      </c>
      <c r="S4434" s="2">
        <f t="shared" si="835"/>
        <v>0</v>
      </c>
      <c r="T4434" s="2">
        <f t="shared" si="836"/>
        <v>0</v>
      </c>
      <c r="U4434" s="2">
        <f>IF(O4434="Reg", R4434 * Inputs!$B$7, 0)</f>
        <v>0</v>
      </c>
      <c r="V4434" s="2">
        <f>MAX(F4434 + P4434*Inputs!$B$15 - (Q4434/Inputs!$B$16) - U4434, 0)</f>
        <v>340</v>
      </c>
    </row>
    <row r="4435" spans="1:22" x14ac:dyDescent="0.3">
      <c r="A4435" s="1">
        <v>46207.708333333343</v>
      </c>
      <c r="B4435" s="2">
        <v>86.425992746345301</v>
      </c>
      <c r="C4435" s="2">
        <v>6.1556349992648256</v>
      </c>
      <c r="D4435" s="2">
        <f t="shared" si="828"/>
        <v>37.312495387647452</v>
      </c>
      <c r="E4435" s="2">
        <f t="shared" si="829"/>
        <v>81.794764712134949</v>
      </c>
      <c r="F4435" s="2">
        <f t="shared" si="837"/>
        <v>340</v>
      </c>
      <c r="G4435" s="2">
        <f t="shared" si="838"/>
        <v>0</v>
      </c>
      <c r="H4435" s="2">
        <f>MIN(Inputs!$B$2, (Inputs!$B$14 - F4435)/Inputs!$B$15)</f>
        <v>0</v>
      </c>
      <c r="I4435" s="2">
        <f>MAX(MIN(Inputs!$B$2, F4435*Inputs!$B$16, Inputs!$B$14*Inputs!$B$4 - G4435), 0)</f>
        <v>170</v>
      </c>
      <c r="J4435" s="2">
        <f>MAX(MIN(Inputs!$B$2, F4435*Inputs!$B$16, (Inputs!$B$14-F4435)/Inputs!$B$15)*Inputs!$B$9, 0)</f>
        <v>0</v>
      </c>
      <c r="K4435" s="2">
        <f>MAX(E4435*Inputs!$B$5 - B4435 - Inputs!$B$8, 0) * H4435</f>
        <v>0</v>
      </c>
      <c r="L4435" s="2">
        <f>IF(B4435 &gt;= D4435*Inputs!$B$10, MAX(B4435 - E4435/Inputs!$B$5 - Inputs!$B$8, 0) * I4435, 0)</f>
        <v>0</v>
      </c>
      <c r="M4435" s="2">
        <f t="shared" si="830"/>
        <v>0</v>
      </c>
      <c r="N4435" s="3" t="str">
        <f t="shared" si="831"/>
        <v>Idle</v>
      </c>
      <c r="O4435" s="3" t="str">
        <f t="shared" si="839"/>
        <v>Idle</v>
      </c>
      <c r="P4435" s="2">
        <f t="shared" si="832"/>
        <v>0</v>
      </c>
      <c r="Q4435" s="2">
        <f t="shared" si="833"/>
        <v>0</v>
      </c>
      <c r="R4435" s="2">
        <f t="shared" si="834"/>
        <v>0</v>
      </c>
      <c r="S4435" s="2">
        <f t="shared" si="835"/>
        <v>0</v>
      </c>
      <c r="T4435" s="2">
        <f t="shared" si="836"/>
        <v>0</v>
      </c>
      <c r="U4435" s="2">
        <f>IF(O4435="Reg", R4435 * Inputs!$B$7, 0)</f>
        <v>0</v>
      </c>
      <c r="V4435" s="2">
        <f>MAX(F4435 + P4435*Inputs!$B$15 - (Q4435/Inputs!$B$16) - U4435, 0)</f>
        <v>340</v>
      </c>
    </row>
    <row r="4436" spans="1:22" x14ac:dyDescent="0.3">
      <c r="A4436" s="1">
        <v>46207.75</v>
      </c>
      <c r="B4436" s="2">
        <v>90.029973509460348</v>
      </c>
      <c r="C4436" s="2">
        <v>1.5437385261973411</v>
      </c>
      <c r="D4436" s="2">
        <f t="shared" si="828"/>
        <v>37.312495387647452</v>
      </c>
      <c r="E4436" s="2">
        <f t="shared" si="829"/>
        <v>74.942324433631711</v>
      </c>
      <c r="F4436" s="2">
        <f t="shared" si="837"/>
        <v>340</v>
      </c>
      <c r="G4436" s="2">
        <f t="shared" si="838"/>
        <v>0</v>
      </c>
      <c r="H4436" s="2">
        <f>MIN(Inputs!$B$2, (Inputs!$B$14 - F4436)/Inputs!$B$15)</f>
        <v>0</v>
      </c>
      <c r="I4436" s="2">
        <f>MAX(MIN(Inputs!$B$2, F4436*Inputs!$B$16, Inputs!$B$14*Inputs!$B$4 - G4436), 0)</f>
        <v>170</v>
      </c>
      <c r="J4436" s="2">
        <f>MAX(MIN(Inputs!$B$2, F4436*Inputs!$B$16, (Inputs!$B$14-F4436)/Inputs!$B$15)*Inputs!$B$9, 0)</f>
        <v>0</v>
      </c>
      <c r="K4436" s="2">
        <f>MAX(E4436*Inputs!$B$5 - B4436 - Inputs!$B$8, 0) * H4436</f>
        <v>0</v>
      </c>
      <c r="L4436" s="2">
        <f>IF(B4436 &gt;= D4436*Inputs!$B$10, MAX(B4436 - E4436/Inputs!$B$5 - Inputs!$B$8, 0) * I4436, 0)</f>
        <v>0</v>
      </c>
      <c r="M4436" s="2">
        <f t="shared" si="830"/>
        <v>0</v>
      </c>
      <c r="N4436" s="3" t="str">
        <f t="shared" si="831"/>
        <v>Idle</v>
      </c>
      <c r="O4436" s="3" t="str">
        <f t="shared" si="839"/>
        <v>Idle</v>
      </c>
      <c r="P4436" s="2">
        <f t="shared" si="832"/>
        <v>0</v>
      </c>
      <c r="Q4436" s="2">
        <f t="shared" si="833"/>
        <v>0</v>
      </c>
      <c r="R4436" s="2">
        <f t="shared" si="834"/>
        <v>0</v>
      </c>
      <c r="S4436" s="2">
        <f t="shared" si="835"/>
        <v>0</v>
      </c>
      <c r="T4436" s="2">
        <f t="shared" si="836"/>
        <v>0</v>
      </c>
      <c r="U4436" s="2">
        <f>IF(O4436="Reg", R4436 * Inputs!$B$7, 0)</f>
        <v>0</v>
      </c>
      <c r="V4436" s="2">
        <f>MAX(F4436 + P4436*Inputs!$B$15 - (Q4436/Inputs!$B$16) - U4436, 0)</f>
        <v>340</v>
      </c>
    </row>
    <row r="4437" spans="1:22" x14ac:dyDescent="0.3">
      <c r="A4437" s="1">
        <v>46207.791666666657</v>
      </c>
      <c r="B4437" s="2">
        <v>90.939265286305087</v>
      </c>
      <c r="C4437" s="2">
        <v>6.3852740744672101</v>
      </c>
      <c r="D4437" s="2">
        <f t="shared" si="828"/>
        <v>37.312495387647452</v>
      </c>
      <c r="E4437" s="2">
        <f t="shared" si="829"/>
        <v>64.107028976255251</v>
      </c>
      <c r="F4437" s="2">
        <f t="shared" si="837"/>
        <v>340</v>
      </c>
      <c r="G4437" s="2">
        <f t="shared" si="838"/>
        <v>0</v>
      </c>
      <c r="H4437" s="2">
        <f>MIN(Inputs!$B$2, (Inputs!$B$14 - F4437)/Inputs!$B$15)</f>
        <v>0</v>
      </c>
      <c r="I4437" s="2">
        <f>MAX(MIN(Inputs!$B$2, F4437*Inputs!$B$16, Inputs!$B$14*Inputs!$B$4 - G4437), 0)</f>
        <v>170</v>
      </c>
      <c r="J4437" s="2">
        <f>MAX(MIN(Inputs!$B$2, F4437*Inputs!$B$16, (Inputs!$B$14-F4437)/Inputs!$B$15)*Inputs!$B$9, 0)</f>
        <v>0</v>
      </c>
      <c r="K4437" s="2">
        <f>MAX(E4437*Inputs!$B$5 - B4437 - Inputs!$B$8, 0) * H4437</f>
        <v>0</v>
      </c>
      <c r="L4437" s="2">
        <f>IF(B4437 &gt;= D4437*Inputs!$B$10, MAX(B4437 - E4437/Inputs!$B$5 - Inputs!$B$8, 0) * I4437, 0)</f>
        <v>0</v>
      </c>
      <c r="M4437" s="2">
        <f t="shared" si="830"/>
        <v>0</v>
      </c>
      <c r="N4437" s="3" t="str">
        <f t="shared" si="831"/>
        <v>Idle</v>
      </c>
      <c r="O4437" s="3" t="str">
        <f t="shared" si="839"/>
        <v>Idle</v>
      </c>
      <c r="P4437" s="2">
        <f t="shared" si="832"/>
        <v>0</v>
      </c>
      <c r="Q4437" s="2">
        <f t="shared" si="833"/>
        <v>0</v>
      </c>
      <c r="R4437" s="2">
        <f t="shared" si="834"/>
        <v>0</v>
      </c>
      <c r="S4437" s="2">
        <f t="shared" si="835"/>
        <v>0</v>
      </c>
      <c r="T4437" s="2">
        <f t="shared" si="836"/>
        <v>0</v>
      </c>
      <c r="U4437" s="2">
        <f>IF(O4437="Reg", R4437 * Inputs!$B$7, 0)</f>
        <v>0</v>
      </c>
      <c r="V4437" s="2">
        <f>MAX(F4437 + P4437*Inputs!$B$15 - (Q4437/Inputs!$B$16) - U4437, 0)</f>
        <v>340</v>
      </c>
    </row>
    <row r="4438" spans="1:22" x14ac:dyDescent="0.3">
      <c r="A4438" s="1">
        <v>46207.833333333343</v>
      </c>
      <c r="B4438" s="2">
        <v>85.369759446918991</v>
      </c>
      <c r="C4438" s="2">
        <v>9.5208642222420146</v>
      </c>
      <c r="D4438" s="2">
        <f t="shared" si="828"/>
        <v>37.312495387647452</v>
      </c>
      <c r="E4438" s="2">
        <f t="shared" si="829"/>
        <v>52.650833126744452</v>
      </c>
      <c r="F4438" s="2">
        <f t="shared" si="837"/>
        <v>340</v>
      </c>
      <c r="G4438" s="2">
        <f t="shared" si="838"/>
        <v>0</v>
      </c>
      <c r="H4438" s="2">
        <f>MIN(Inputs!$B$2, (Inputs!$B$14 - F4438)/Inputs!$B$15)</f>
        <v>0</v>
      </c>
      <c r="I4438" s="2">
        <f>MAX(MIN(Inputs!$B$2, F4438*Inputs!$B$16, Inputs!$B$14*Inputs!$B$4 - G4438), 0)</f>
        <v>170</v>
      </c>
      <c r="J4438" s="2">
        <f>MAX(MIN(Inputs!$B$2, F4438*Inputs!$B$16, (Inputs!$B$14-F4438)/Inputs!$B$15)*Inputs!$B$9, 0)</f>
        <v>0</v>
      </c>
      <c r="K4438" s="2">
        <f>MAX(E4438*Inputs!$B$5 - B4438 - Inputs!$B$8, 0) * H4438</f>
        <v>0</v>
      </c>
      <c r="L4438" s="2">
        <f>IF(B4438 &gt;= D4438*Inputs!$B$10, MAX(B4438 - E4438/Inputs!$B$5 - Inputs!$B$8, 0) * I4438, 0)</f>
        <v>941.67543376423271</v>
      </c>
      <c r="M4438" s="2">
        <f t="shared" si="830"/>
        <v>0</v>
      </c>
      <c r="N4438" s="3" t="str">
        <f t="shared" si="831"/>
        <v>Discharge</v>
      </c>
      <c r="O4438" s="3" t="str">
        <f t="shared" si="839"/>
        <v>Discharge</v>
      </c>
      <c r="P4438" s="2">
        <f t="shared" si="832"/>
        <v>0</v>
      </c>
      <c r="Q4438" s="2">
        <f t="shared" si="833"/>
        <v>170</v>
      </c>
      <c r="R4438" s="2">
        <f t="shared" si="834"/>
        <v>0</v>
      </c>
      <c r="S4438" s="2">
        <f t="shared" si="835"/>
        <v>14512.859105976229</v>
      </c>
      <c r="T4438" s="2">
        <f t="shared" si="836"/>
        <v>0</v>
      </c>
      <c r="U4438" s="2">
        <f>IF(O4438="Reg", R4438 * Inputs!$B$7, 0)</f>
        <v>0</v>
      </c>
      <c r="V4438" s="2">
        <f>MAX(F4438 + P4438*Inputs!$B$15 - (Q4438/Inputs!$B$16) - U4438, 0)</f>
        <v>170</v>
      </c>
    </row>
    <row r="4439" spans="1:22" x14ac:dyDescent="0.3">
      <c r="A4439" s="1">
        <v>46207.875</v>
      </c>
      <c r="B4439" s="2">
        <v>75.868802845660113</v>
      </c>
      <c r="C4439" s="2">
        <v>3.1473280806563571</v>
      </c>
      <c r="D4439" s="2">
        <f t="shared" si="828"/>
        <v>37.312495387647452</v>
      </c>
      <c r="E4439" s="2">
        <f t="shared" si="829"/>
        <v>38.422539885591291</v>
      </c>
      <c r="F4439" s="2">
        <f t="shared" si="837"/>
        <v>170</v>
      </c>
      <c r="G4439" s="2">
        <f t="shared" si="838"/>
        <v>170</v>
      </c>
      <c r="H4439" s="2">
        <f>MIN(Inputs!$B$2, (Inputs!$B$14 - F4439)/Inputs!$B$15)</f>
        <v>170</v>
      </c>
      <c r="I4439" s="2">
        <f>MAX(MIN(Inputs!$B$2, F4439*Inputs!$B$16, Inputs!$B$14*Inputs!$B$4 - G4439), 0)</f>
        <v>170</v>
      </c>
      <c r="J4439" s="2">
        <f>MAX(MIN(Inputs!$B$2, F4439*Inputs!$B$16, (Inputs!$B$14-F4439)/Inputs!$B$15)*Inputs!$B$9, 0)</f>
        <v>136</v>
      </c>
      <c r="K4439" s="2">
        <f>MAX(E4439*Inputs!$B$5 - B4439 - Inputs!$B$8, 0) * H4439</f>
        <v>0</v>
      </c>
      <c r="L4439" s="2">
        <f>IF(B4439 &gt;= D4439*Inputs!$B$10, MAX(B4439 - E4439/Inputs!$B$5 - Inputs!$B$8, 0) * I4439, 0)</f>
        <v>2075.1603695002655</v>
      </c>
      <c r="M4439" s="2">
        <f t="shared" si="830"/>
        <v>428.03661896926457</v>
      </c>
      <c r="N4439" s="3" t="str">
        <f t="shared" si="831"/>
        <v>Discharge</v>
      </c>
      <c r="O4439" s="3" t="str">
        <f t="shared" si="839"/>
        <v>Discharge</v>
      </c>
      <c r="P4439" s="2">
        <f t="shared" si="832"/>
        <v>0</v>
      </c>
      <c r="Q4439" s="2">
        <f t="shared" si="833"/>
        <v>170</v>
      </c>
      <c r="R4439" s="2">
        <f t="shared" si="834"/>
        <v>0</v>
      </c>
      <c r="S4439" s="2">
        <f t="shared" si="835"/>
        <v>12897.69648376222</v>
      </c>
      <c r="T4439" s="2">
        <f t="shared" si="836"/>
        <v>0</v>
      </c>
      <c r="U4439" s="2">
        <f>IF(O4439="Reg", R4439 * Inputs!$B$7, 0)</f>
        <v>0</v>
      </c>
      <c r="V4439" s="2">
        <f>MAX(F4439 + P4439*Inputs!$B$15 - (Q4439/Inputs!$B$16) - U4439, 0)</f>
        <v>0</v>
      </c>
    </row>
    <row r="4440" spans="1:22" x14ac:dyDescent="0.3">
      <c r="A4440" s="1">
        <v>46207.916666666657</v>
      </c>
      <c r="B4440" s="2">
        <v>62.134794438119862</v>
      </c>
      <c r="C4440" s="2">
        <v>4.4067456637811606</v>
      </c>
      <c r="D4440" s="2">
        <f t="shared" si="828"/>
        <v>37.312495387647452</v>
      </c>
      <c r="E4440" s="2">
        <f t="shared" si="829"/>
        <v>25.777739411314602</v>
      </c>
      <c r="F4440" s="2">
        <f t="shared" si="837"/>
        <v>0</v>
      </c>
      <c r="G4440" s="2">
        <f t="shared" si="838"/>
        <v>340</v>
      </c>
      <c r="H4440" s="2">
        <f>MIN(Inputs!$B$2, (Inputs!$B$14 - F4440)/Inputs!$B$15)</f>
        <v>170</v>
      </c>
      <c r="I4440" s="2">
        <f>MAX(MIN(Inputs!$B$2, F4440*Inputs!$B$16, Inputs!$B$14*Inputs!$B$4 - G4440), 0)</f>
        <v>0</v>
      </c>
      <c r="J4440" s="2">
        <f>MAX(MIN(Inputs!$B$2, F4440*Inputs!$B$16, (Inputs!$B$14-F4440)/Inputs!$B$15)*Inputs!$B$9, 0)</f>
        <v>0</v>
      </c>
      <c r="K4440" s="2">
        <f>MAX(E4440*Inputs!$B$5 - B4440 - Inputs!$B$8, 0) * H4440</f>
        <v>0</v>
      </c>
      <c r="L4440" s="2">
        <f>IF(B4440 &gt;= D4440*Inputs!$B$10, MAX(B4440 - E4440/Inputs!$B$5 - Inputs!$B$8, 0) * I4440, 0)</f>
        <v>0</v>
      </c>
      <c r="M4440" s="2">
        <f t="shared" si="830"/>
        <v>0</v>
      </c>
      <c r="N4440" s="3" t="str">
        <f t="shared" si="831"/>
        <v>Idle</v>
      </c>
      <c r="O4440" s="3" t="str">
        <f t="shared" si="839"/>
        <v>Idle</v>
      </c>
      <c r="P4440" s="2">
        <f t="shared" si="832"/>
        <v>0</v>
      </c>
      <c r="Q4440" s="2">
        <f t="shared" si="833"/>
        <v>0</v>
      </c>
      <c r="R4440" s="2">
        <f t="shared" si="834"/>
        <v>0</v>
      </c>
      <c r="S4440" s="2">
        <f t="shared" si="835"/>
        <v>0</v>
      </c>
      <c r="T4440" s="2">
        <f t="shared" si="836"/>
        <v>0</v>
      </c>
      <c r="U4440" s="2">
        <f>IF(O4440="Reg", R4440 * Inputs!$B$7, 0)</f>
        <v>0</v>
      </c>
      <c r="V4440" s="2">
        <f>MAX(F4440 + P4440*Inputs!$B$15 - (Q4440/Inputs!$B$16) - U4440, 0)</f>
        <v>0</v>
      </c>
    </row>
    <row r="4441" spans="1:22" x14ac:dyDescent="0.3">
      <c r="A4441" s="1">
        <v>46207.958333333343</v>
      </c>
      <c r="B4441" s="2">
        <v>45.311351075325909</v>
      </c>
      <c r="C4441" s="2">
        <v>8.8334273192327366</v>
      </c>
      <c r="D4441" s="2">
        <f t="shared" si="828"/>
        <v>37.312495387647452</v>
      </c>
      <c r="E4441" s="2">
        <f t="shared" si="829"/>
        <v>15.421940338294627</v>
      </c>
      <c r="F4441" s="2">
        <f t="shared" si="837"/>
        <v>0</v>
      </c>
      <c r="G4441" s="2">
        <f t="shared" si="838"/>
        <v>340</v>
      </c>
      <c r="H4441" s="2">
        <f>MIN(Inputs!$B$2, (Inputs!$B$14 - F4441)/Inputs!$B$15)</f>
        <v>170</v>
      </c>
      <c r="I4441" s="2">
        <f>MAX(MIN(Inputs!$B$2, F4441*Inputs!$B$16, Inputs!$B$14*Inputs!$B$4 - G4441), 0)</f>
        <v>0</v>
      </c>
      <c r="J4441" s="2">
        <f>MAX(MIN(Inputs!$B$2, F4441*Inputs!$B$16, (Inputs!$B$14-F4441)/Inputs!$B$15)*Inputs!$B$9, 0)</f>
        <v>0</v>
      </c>
      <c r="K4441" s="2">
        <f>MAX(E4441*Inputs!$B$5 - B4441 - Inputs!$B$8, 0) * H4441</f>
        <v>0</v>
      </c>
      <c r="L4441" s="2">
        <f>IF(B4441 &gt;= D4441*Inputs!$B$10, MAX(B4441 - E4441/Inputs!$B$5 - Inputs!$B$8, 0) * I4441, 0)</f>
        <v>0</v>
      </c>
      <c r="M4441" s="2">
        <f t="shared" si="830"/>
        <v>0</v>
      </c>
      <c r="N4441" s="3" t="str">
        <f t="shared" si="831"/>
        <v>Idle</v>
      </c>
      <c r="O4441" s="3" t="str">
        <f t="shared" si="839"/>
        <v>Idle</v>
      </c>
      <c r="P4441" s="2">
        <f t="shared" si="832"/>
        <v>0</v>
      </c>
      <c r="Q4441" s="2">
        <f t="shared" si="833"/>
        <v>0</v>
      </c>
      <c r="R4441" s="2">
        <f t="shared" si="834"/>
        <v>0</v>
      </c>
      <c r="S4441" s="2">
        <f t="shared" si="835"/>
        <v>0</v>
      </c>
      <c r="T4441" s="2">
        <f t="shared" si="836"/>
        <v>0</v>
      </c>
      <c r="U4441" s="2">
        <f>IF(O4441="Reg", R4441 * Inputs!$B$7, 0)</f>
        <v>0</v>
      </c>
      <c r="V4441" s="2">
        <f>MAX(F4441 + P4441*Inputs!$B$15 - (Q4441/Inputs!$B$16) - U4441, 0)</f>
        <v>0</v>
      </c>
    </row>
    <row r="4442" spans="1:22" x14ac:dyDescent="0.3">
      <c r="A4442" s="1">
        <v>46208</v>
      </c>
      <c r="B4442" s="2">
        <v>25.018200765201609</v>
      </c>
      <c r="C4442" s="2">
        <v>3.613065199736829</v>
      </c>
      <c r="D4442" s="2">
        <f t="shared" si="828"/>
        <v>41.745538094471698</v>
      </c>
      <c r="E4442" s="2">
        <f t="shared" si="829"/>
        <v>7.8700484924069762</v>
      </c>
      <c r="F4442" s="2">
        <f t="shared" si="837"/>
        <v>0</v>
      </c>
      <c r="G4442" s="2">
        <f t="shared" si="838"/>
        <v>0</v>
      </c>
      <c r="H4442" s="2">
        <f>MIN(Inputs!$B$2, (Inputs!$B$14 - F4442)/Inputs!$B$15)</f>
        <v>170</v>
      </c>
      <c r="I4442" s="2">
        <f>MAX(MIN(Inputs!$B$2, F4442*Inputs!$B$16, Inputs!$B$14*Inputs!$B$4 - G4442), 0)</f>
        <v>0</v>
      </c>
      <c r="J4442" s="2">
        <f>MAX(MIN(Inputs!$B$2, F4442*Inputs!$B$16, (Inputs!$B$14-F4442)/Inputs!$B$15)*Inputs!$B$9, 0)</f>
        <v>0</v>
      </c>
      <c r="K4442" s="2">
        <f>MAX(E4442*Inputs!$B$5 - B4442 - Inputs!$B$8, 0) * H4442</f>
        <v>0</v>
      </c>
      <c r="L4442" s="2">
        <f>IF(B4442 &gt;= D4442*Inputs!$B$10, MAX(B4442 - E4442/Inputs!$B$5 - Inputs!$B$8, 0) * I4442, 0)</f>
        <v>0</v>
      </c>
      <c r="M4442" s="2">
        <f t="shared" si="830"/>
        <v>0</v>
      </c>
      <c r="N4442" s="3" t="str">
        <f t="shared" si="831"/>
        <v>Idle</v>
      </c>
      <c r="O4442" s="3" t="str">
        <f t="shared" si="839"/>
        <v>Idle</v>
      </c>
      <c r="P4442" s="2">
        <f t="shared" si="832"/>
        <v>0</v>
      </c>
      <c r="Q4442" s="2">
        <f t="shared" si="833"/>
        <v>0</v>
      </c>
      <c r="R4442" s="2">
        <f t="shared" si="834"/>
        <v>0</v>
      </c>
      <c r="S4442" s="2">
        <f t="shared" si="835"/>
        <v>0</v>
      </c>
      <c r="T4442" s="2">
        <f t="shared" si="836"/>
        <v>0</v>
      </c>
      <c r="U4442" s="2">
        <f>IF(O4442="Reg", R4442 * Inputs!$B$7, 0)</f>
        <v>0</v>
      </c>
      <c r="V4442" s="2">
        <f>MAX(F4442 + P4442*Inputs!$B$15 - (Q4442/Inputs!$B$16) - U4442, 0)</f>
        <v>0</v>
      </c>
    </row>
    <row r="4443" spans="1:22" x14ac:dyDescent="0.3">
      <c r="A4443" s="1">
        <v>46208.041666666657</v>
      </c>
      <c r="B4443" s="2">
        <v>22.202090189240248</v>
      </c>
      <c r="C4443" s="2">
        <v>4.3429843432975437</v>
      </c>
      <c r="D4443" s="2">
        <f t="shared" si="828"/>
        <v>41.745538094471698</v>
      </c>
      <c r="E4443" s="2">
        <f t="shared" si="829"/>
        <v>3.7003483648733746</v>
      </c>
      <c r="F4443" s="2">
        <f t="shared" si="837"/>
        <v>0</v>
      </c>
      <c r="G4443" s="2">
        <f t="shared" si="838"/>
        <v>0</v>
      </c>
      <c r="H4443" s="2">
        <f>MIN(Inputs!$B$2, (Inputs!$B$14 - F4443)/Inputs!$B$15)</f>
        <v>170</v>
      </c>
      <c r="I4443" s="2">
        <f>MAX(MIN(Inputs!$B$2, F4443*Inputs!$B$16, Inputs!$B$14*Inputs!$B$4 - G4443), 0)</f>
        <v>0</v>
      </c>
      <c r="J4443" s="2">
        <f>MAX(MIN(Inputs!$B$2, F4443*Inputs!$B$16, (Inputs!$B$14-F4443)/Inputs!$B$15)*Inputs!$B$9, 0)</f>
        <v>0</v>
      </c>
      <c r="K4443" s="2">
        <f>MAX(E4443*Inputs!$B$5 - B4443 - Inputs!$B$8, 0) * H4443</f>
        <v>0</v>
      </c>
      <c r="L4443" s="2">
        <f>IF(B4443 &gt;= D4443*Inputs!$B$10, MAX(B4443 - E4443/Inputs!$B$5 - Inputs!$B$8, 0) * I4443, 0)</f>
        <v>0</v>
      </c>
      <c r="M4443" s="2">
        <f t="shared" si="830"/>
        <v>0</v>
      </c>
      <c r="N4443" s="3" t="str">
        <f t="shared" si="831"/>
        <v>Idle</v>
      </c>
      <c r="O4443" s="3" t="str">
        <f t="shared" si="839"/>
        <v>Idle</v>
      </c>
      <c r="P4443" s="2">
        <f t="shared" si="832"/>
        <v>0</v>
      </c>
      <c r="Q4443" s="2">
        <f t="shared" si="833"/>
        <v>0</v>
      </c>
      <c r="R4443" s="2">
        <f t="shared" si="834"/>
        <v>0</v>
      </c>
      <c r="S4443" s="2">
        <f t="shared" si="835"/>
        <v>0</v>
      </c>
      <c r="T4443" s="2">
        <f t="shared" si="836"/>
        <v>0</v>
      </c>
      <c r="U4443" s="2">
        <f>IF(O4443="Reg", R4443 * Inputs!$B$7, 0)</f>
        <v>0</v>
      </c>
      <c r="V4443" s="2">
        <f>MAX(F4443 + P4443*Inputs!$B$15 - (Q4443/Inputs!$B$16) - U4443, 0)</f>
        <v>0</v>
      </c>
    </row>
    <row r="4444" spans="1:22" x14ac:dyDescent="0.3">
      <c r="A4444" s="1">
        <v>46208.083333333343</v>
      </c>
      <c r="B4444" s="2">
        <v>0</v>
      </c>
      <c r="C4444" s="2">
        <v>11.56178639412566</v>
      </c>
      <c r="D4444" s="2">
        <f t="shared" si="828"/>
        <v>41.745538094471698</v>
      </c>
      <c r="E4444" s="2">
        <f t="shared" si="829"/>
        <v>0</v>
      </c>
      <c r="F4444" s="2">
        <f t="shared" si="837"/>
        <v>0</v>
      </c>
      <c r="G4444" s="2">
        <f t="shared" si="838"/>
        <v>0</v>
      </c>
      <c r="H4444" s="2">
        <f>MIN(Inputs!$B$2, (Inputs!$B$14 - F4444)/Inputs!$B$15)</f>
        <v>170</v>
      </c>
      <c r="I4444" s="2">
        <f>MAX(MIN(Inputs!$B$2, F4444*Inputs!$B$16, Inputs!$B$14*Inputs!$B$4 - G4444), 0)</f>
        <v>0</v>
      </c>
      <c r="J4444" s="2">
        <f>MAX(MIN(Inputs!$B$2, F4444*Inputs!$B$16, (Inputs!$B$14-F4444)/Inputs!$B$15)*Inputs!$B$9, 0)</f>
        <v>0</v>
      </c>
      <c r="K4444" s="2">
        <f>MAX(E4444*Inputs!$B$5 - B4444 - Inputs!$B$8, 0) * H4444</f>
        <v>0</v>
      </c>
      <c r="L4444" s="2">
        <f>IF(B4444 &gt;= D4444*Inputs!$B$10, MAX(B4444 - E4444/Inputs!$B$5 - Inputs!$B$8, 0) * I4444, 0)</f>
        <v>0</v>
      </c>
      <c r="M4444" s="2">
        <f t="shared" si="830"/>
        <v>0</v>
      </c>
      <c r="N4444" s="3" t="str">
        <f t="shared" si="831"/>
        <v>Idle</v>
      </c>
      <c r="O4444" s="3" t="str">
        <f t="shared" si="839"/>
        <v>Idle</v>
      </c>
      <c r="P4444" s="2">
        <f t="shared" si="832"/>
        <v>0</v>
      </c>
      <c r="Q4444" s="2">
        <f t="shared" si="833"/>
        <v>0</v>
      </c>
      <c r="R4444" s="2">
        <f t="shared" si="834"/>
        <v>0</v>
      </c>
      <c r="S4444" s="2">
        <f t="shared" si="835"/>
        <v>0</v>
      </c>
      <c r="T4444" s="2">
        <f t="shared" si="836"/>
        <v>0</v>
      </c>
      <c r="U4444" s="2">
        <f>IF(O4444="Reg", R4444 * Inputs!$B$7, 0)</f>
        <v>0</v>
      </c>
      <c r="V4444" s="2">
        <f>MAX(F4444 + P4444*Inputs!$B$15 - (Q4444/Inputs!$B$16) - U4444, 0)</f>
        <v>0</v>
      </c>
    </row>
    <row r="4445" spans="1:22" x14ac:dyDescent="0.3">
      <c r="A4445" s="1">
        <v>46208.125</v>
      </c>
      <c r="B4445" s="2">
        <v>0</v>
      </c>
      <c r="C4445" s="2">
        <v>3.4562693157008368</v>
      </c>
      <c r="D4445" s="2">
        <f t="shared" si="828"/>
        <v>41.745538094471698</v>
      </c>
      <c r="E4445" s="2">
        <f t="shared" si="829"/>
        <v>0</v>
      </c>
      <c r="F4445" s="2">
        <f t="shared" si="837"/>
        <v>0</v>
      </c>
      <c r="G4445" s="2">
        <f t="shared" si="838"/>
        <v>0</v>
      </c>
      <c r="H4445" s="2">
        <f>MIN(Inputs!$B$2, (Inputs!$B$14 - F4445)/Inputs!$B$15)</f>
        <v>170</v>
      </c>
      <c r="I4445" s="2">
        <f>MAX(MIN(Inputs!$B$2, F4445*Inputs!$B$16, Inputs!$B$14*Inputs!$B$4 - G4445), 0)</f>
        <v>0</v>
      </c>
      <c r="J4445" s="2">
        <f>MAX(MIN(Inputs!$B$2, F4445*Inputs!$B$16, (Inputs!$B$14-F4445)/Inputs!$B$15)*Inputs!$B$9, 0)</f>
        <v>0</v>
      </c>
      <c r="K4445" s="2">
        <f>MAX(E4445*Inputs!$B$5 - B4445 - Inputs!$B$8, 0) * H4445</f>
        <v>0</v>
      </c>
      <c r="L4445" s="2">
        <f>IF(B4445 &gt;= D4445*Inputs!$B$10, MAX(B4445 - E4445/Inputs!$B$5 - Inputs!$B$8, 0) * I4445, 0)</f>
        <v>0</v>
      </c>
      <c r="M4445" s="2">
        <f t="shared" si="830"/>
        <v>0</v>
      </c>
      <c r="N4445" s="3" t="str">
        <f t="shared" si="831"/>
        <v>Idle</v>
      </c>
      <c r="O4445" s="3" t="str">
        <f t="shared" si="839"/>
        <v>Idle</v>
      </c>
      <c r="P4445" s="2">
        <f t="shared" si="832"/>
        <v>0</v>
      </c>
      <c r="Q4445" s="2">
        <f t="shared" si="833"/>
        <v>0</v>
      </c>
      <c r="R4445" s="2">
        <f t="shared" si="834"/>
        <v>0</v>
      </c>
      <c r="S4445" s="2">
        <f t="shared" si="835"/>
        <v>0</v>
      </c>
      <c r="T4445" s="2">
        <f t="shared" si="836"/>
        <v>0</v>
      </c>
      <c r="U4445" s="2">
        <f>IF(O4445="Reg", R4445 * Inputs!$B$7, 0)</f>
        <v>0</v>
      </c>
      <c r="V4445" s="2">
        <f>MAX(F4445 + P4445*Inputs!$B$15 - (Q4445/Inputs!$B$16) - U4445, 0)</f>
        <v>0</v>
      </c>
    </row>
    <row r="4446" spans="1:22" x14ac:dyDescent="0.3">
      <c r="A4446" s="1">
        <v>46208.166666666657</v>
      </c>
      <c r="B4446" s="2">
        <v>0</v>
      </c>
      <c r="C4446" s="2">
        <v>10.63909455454403</v>
      </c>
      <c r="D4446" s="2">
        <f t="shared" si="828"/>
        <v>41.745538094471698</v>
      </c>
      <c r="E4446" s="2">
        <f t="shared" si="829"/>
        <v>0</v>
      </c>
      <c r="F4446" s="2">
        <f t="shared" si="837"/>
        <v>0</v>
      </c>
      <c r="G4446" s="2">
        <f t="shared" si="838"/>
        <v>0</v>
      </c>
      <c r="H4446" s="2">
        <f>MIN(Inputs!$B$2, (Inputs!$B$14 - F4446)/Inputs!$B$15)</f>
        <v>170</v>
      </c>
      <c r="I4446" s="2">
        <f>MAX(MIN(Inputs!$B$2, F4446*Inputs!$B$16, Inputs!$B$14*Inputs!$B$4 - G4446), 0)</f>
        <v>0</v>
      </c>
      <c r="J4446" s="2">
        <f>MAX(MIN(Inputs!$B$2, F4446*Inputs!$B$16, (Inputs!$B$14-F4446)/Inputs!$B$15)*Inputs!$B$9, 0)</f>
        <v>0</v>
      </c>
      <c r="K4446" s="2">
        <f>MAX(E4446*Inputs!$B$5 - B4446 - Inputs!$B$8, 0) * H4446</f>
        <v>0</v>
      </c>
      <c r="L4446" s="2">
        <f>IF(B4446 &gt;= D4446*Inputs!$B$10, MAX(B4446 - E4446/Inputs!$B$5 - Inputs!$B$8, 0) * I4446, 0)</f>
        <v>0</v>
      </c>
      <c r="M4446" s="2">
        <f t="shared" si="830"/>
        <v>0</v>
      </c>
      <c r="N4446" s="3" t="str">
        <f t="shared" si="831"/>
        <v>Idle</v>
      </c>
      <c r="O4446" s="3" t="str">
        <f t="shared" si="839"/>
        <v>Idle</v>
      </c>
      <c r="P4446" s="2">
        <f t="shared" si="832"/>
        <v>0</v>
      </c>
      <c r="Q4446" s="2">
        <f t="shared" si="833"/>
        <v>0</v>
      </c>
      <c r="R4446" s="2">
        <f t="shared" si="834"/>
        <v>0</v>
      </c>
      <c r="S4446" s="2">
        <f t="shared" si="835"/>
        <v>0</v>
      </c>
      <c r="T4446" s="2">
        <f t="shared" si="836"/>
        <v>0</v>
      </c>
      <c r="U4446" s="2">
        <f>IF(O4446="Reg", R4446 * Inputs!$B$7, 0)</f>
        <v>0</v>
      </c>
      <c r="V4446" s="2">
        <f>MAX(F4446 + P4446*Inputs!$B$15 - (Q4446/Inputs!$B$16) - U4446, 0)</f>
        <v>0</v>
      </c>
    </row>
    <row r="4447" spans="1:22" x14ac:dyDescent="0.3">
      <c r="A4447" s="1">
        <v>46208.208333333343</v>
      </c>
      <c r="B4447" s="2">
        <v>0</v>
      </c>
      <c r="C4447" s="2">
        <v>2.7888634189242532</v>
      </c>
      <c r="D4447" s="2">
        <f t="shared" si="828"/>
        <v>41.745538094471698</v>
      </c>
      <c r="E4447" s="2">
        <f t="shared" si="829"/>
        <v>0.16291489693754771</v>
      </c>
      <c r="F4447" s="2">
        <f t="shared" si="837"/>
        <v>0</v>
      </c>
      <c r="G4447" s="2">
        <f t="shared" si="838"/>
        <v>0</v>
      </c>
      <c r="H4447" s="2">
        <f>MIN(Inputs!$B$2, (Inputs!$B$14 - F4447)/Inputs!$B$15)</f>
        <v>170</v>
      </c>
      <c r="I4447" s="2">
        <f>MAX(MIN(Inputs!$B$2, F4447*Inputs!$B$16, Inputs!$B$14*Inputs!$B$4 - G4447), 0)</f>
        <v>0</v>
      </c>
      <c r="J4447" s="2">
        <f>MAX(MIN(Inputs!$B$2, F4447*Inputs!$B$16, (Inputs!$B$14-F4447)/Inputs!$B$15)*Inputs!$B$9, 0)</f>
        <v>0</v>
      </c>
      <c r="K4447" s="2">
        <f>MAX(E4447*Inputs!$B$5 - B4447 - Inputs!$B$8, 0) * H4447</f>
        <v>0</v>
      </c>
      <c r="L4447" s="2">
        <f>IF(B4447 &gt;= D4447*Inputs!$B$10, MAX(B4447 - E4447/Inputs!$B$5 - Inputs!$B$8, 0) * I4447, 0)</f>
        <v>0</v>
      </c>
      <c r="M4447" s="2">
        <f t="shared" si="830"/>
        <v>0</v>
      </c>
      <c r="N4447" s="3" t="str">
        <f t="shared" si="831"/>
        <v>Idle</v>
      </c>
      <c r="O4447" s="3" t="str">
        <f t="shared" si="839"/>
        <v>Idle</v>
      </c>
      <c r="P4447" s="2">
        <f t="shared" si="832"/>
        <v>0</v>
      </c>
      <c r="Q4447" s="2">
        <f t="shared" si="833"/>
        <v>0</v>
      </c>
      <c r="R4447" s="2">
        <f t="shared" si="834"/>
        <v>0</v>
      </c>
      <c r="S4447" s="2">
        <f t="shared" si="835"/>
        <v>0</v>
      </c>
      <c r="T4447" s="2">
        <f t="shared" si="836"/>
        <v>0</v>
      </c>
      <c r="U4447" s="2">
        <f>IF(O4447="Reg", R4447 * Inputs!$B$7, 0)</f>
        <v>0</v>
      </c>
      <c r="V4447" s="2">
        <f>MAX(F4447 + P4447*Inputs!$B$15 - (Q4447/Inputs!$B$16) - U4447, 0)</f>
        <v>0</v>
      </c>
    </row>
    <row r="4448" spans="1:22" x14ac:dyDescent="0.3">
      <c r="A4448" s="1">
        <v>46208.25</v>
      </c>
      <c r="B4448" s="2">
        <v>0</v>
      </c>
      <c r="C4448" s="2">
        <v>13.37443076458241</v>
      </c>
      <c r="D4448" s="2">
        <f t="shared" si="828"/>
        <v>41.745538094471698</v>
      </c>
      <c r="E4448" s="2">
        <f t="shared" si="829"/>
        <v>2.767640338894978</v>
      </c>
      <c r="F4448" s="2">
        <f t="shared" si="837"/>
        <v>0</v>
      </c>
      <c r="G4448" s="2">
        <f t="shared" si="838"/>
        <v>0</v>
      </c>
      <c r="H4448" s="2">
        <f>MIN(Inputs!$B$2, (Inputs!$B$14 - F4448)/Inputs!$B$15)</f>
        <v>170</v>
      </c>
      <c r="I4448" s="2">
        <f>MAX(MIN(Inputs!$B$2, F4448*Inputs!$B$16, Inputs!$B$14*Inputs!$B$4 - G4448), 0)</f>
        <v>0</v>
      </c>
      <c r="J4448" s="2">
        <f>MAX(MIN(Inputs!$B$2, F4448*Inputs!$B$16, (Inputs!$B$14-F4448)/Inputs!$B$15)*Inputs!$B$9, 0)</f>
        <v>0</v>
      </c>
      <c r="K4448" s="2">
        <f>MAX(E4448*Inputs!$B$5 - B4448 - Inputs!$B$8, 0) * H4448</f>
        <v>0</v>
      </c>
      <c r="L4448" s="2">
        <f>IF(B4448 &gt;= D4448*Inputs!$B$10, MAX(B4448 - E4448/Inputs!$B$5 - Inputs!$B$8, 0) * I4448, 0)</f>
        <v>0</v>
      </c>
      <c r="M4448" s="2">
        <f t="shared" si="830"/>
        <v>0</v>
      </c>
      <c r="N4448" s="3" t="str">
        <f t="shared" si="831"/>
        <v>Idle</v>
      </c>
      <c r="O4448" s="3" t="str">
        <f t="shared" si="839"/>
        <v>Idle</v>
      </c>
      <c r="P4448" s="2">
        <f t="shared" si="832"/>
        <v>0</v>
      </c>
      <c r="Q4448" s="2">
        <f t="shared" si="833"/>
        <v>0</v>
      </c>
      <c r="R4448" s="2">
        <f t="shared" si="834"/>
        <v>0</v>
      </c>
      <c r="S4448" s="2">
        <f t="shared" si="835"/>
        <v>0</v>
      </c>
      <c r="T4448" s="2">
        <f t="shared" si="836"/>
        <v>0</v>
      </c>
      <c r="U4448" s="2">
        <f>IF(O4448="Reg", R4448 * Inputs!$B$7, 0)</f>
        <v>0</v>
      </c>
      <c r="V4448" s="2">
        <f>MAX(F4448 + P4448*Inputs!$B$15 - (Q4448/Inputs!$B$16) - U4448, 0)</f>
        <v>0</v>
      </c>
    </row>
    <row r="4449" spans="1:22" x14ac:dyDescent="0.3">
      <c r="A4449" s="1">
        <v>46208.291666666657</v>
      </c>
      <c r="B4449" s="2">
        <v>0</v>
      </c>
      <c r="C4449" s="2">
        <v>5.8902568478866861</v>
      </c>
      <c r="D4449" s="2">
        <f t="shared" si="828"/>
        <v>41.745538094471698</v>
      </c>
      <c r="E4449" s="2">
        <f t="shared" si="829"/>
        <v>8.6361144918623705</v>
      </c>
      <c r="F4449" s="2">
        <f t="shared" si="837"/>
        <v>0</v>
      </c>
      <c r="G4449" s="2">
        <f t="shared" si="838"/>
        <v>0</v>
      </c>
      <c r="H4449" s="2">
        <f>MIN(Inputs!$B$2, (Inputs!$B$14 - F4449)/Inputs!$B$15)</f>
        <v>170</v>
      </c>
      <c r="I4449" s="2">
        <f>MAX(MIN(Inputs!$B$2, F4449*Inputs!$B$16, Inputs!$B$14*Inputs!$B$4 - G4449), 0)</f>
        <v>0</v>
      </c>
      <c r="J4449" s="2">
        <f>MAX(MIN(Inputs!$B$2, F4449*Inputs!$B$16, (Inputs!$B$14-F4449)/Inputs!$B$15)*Inputs!$B$9, 0)</f>
        <v>0</v>
      </c>
      <c r="K4449" s="2">
        <f>MAX(E4449*Inputs!$B$5 - B4449 - Inputs!$B$8, 0) * H4449</f>
        <v>0</v>
      </c>
      <c r="L4449" s="2">
        <f>IF(B4449 &gt;= D4449*Inputs!$B$10, MAX(B4449 - E4449/Inputs!$B$5 - Inputs!$B$8, 0) * I4449, 0)</f>
        <v>0</v>
      </c>
      <c r="M4449" s="2">
        <f t="shared" si="830"/>
        <v>0</v>
      </c>
      <c r="N4449" s="3" t="str">
        <f t="shared" si="831"/>
        <v>Idle</v>
      </c>
      <c r="O4449" s="3" t="str">
        <f t="shared" si="839"/>
        <v>Idle</v>
      </c>
      <c r="P4449" s="2">
        <f t="shared" si="832"/>
        <v>0</v>
      </c>
      <c r="Q4449" s="2">
        <f t="shared" si="833"/>
        <v>0</v>
      </c>
      <c r="R4449" s="2">
        <f t="shared" si="834"/>
        <v>0</v>
      </c>
      <c r="S4449" s="2">
        <f t="shared" si="835"/>
        <v>0</v>
      </c>
      <c r="T4449" s="2">
        <f t="shared" si="836"/>
        <v>0</v>
      </c>
      <c r="U4449" s="2">
        <f>IF(O4449="Reg", R4449 * Inputs!$B$7, 0)</f>
        <v>0</v>
      </c>
      <c r="V4449" s="2">
        <f>MAX(F4449 + P4449*Inputs!$B$15 - (Q4449/Inputs!$B$16) - U4449, 0)</f>
        <v>0</v>
      </c>
    </row>
    <row r="4450" spans="1:22" x14ac:dyDescent="0.3">
      <c r="A4450" s="1">
        <v>46208.333333333343</v>
      </c>
      <c r="B4450" s="2">
        <v>0</v>
      </c>
      <c r="C4450" s="2">
        <v>21.50535024076158</v>
      </c>
      <c r="D4450" s="2">
        <f t="shared" si="828"/>
        <v>41.745538094471698</v>
      </c>
      <c r="E4450" s="2">
        <f t="shared" si="829"/>
        <v>14.919524541882048</v>
      </c>
      <c r="F4450" s="2">
        <f t="shared" si="837"/>
        <v>0</v>
      </c>
      <c r="G4450" s="2">
        <f t="shared" si="838"/>
        <v>0</v>
      </c>
      <c r="H4450" s="2">
        <f>MIN(Inputs!$B$2, (Inputs!$B$14 - F4450)/Inputs!$B$15)</f>
        <v>170</v>
      </c>
      <c r="I4450" s="2">
        <f>MAX(MIN(Inputs!$B$2, F4450*Inputs!$B$16, Inputs!$B$14*Inputs!$B$4 - G4450), 0)</f>
        <v>0</v>
      </c>
      <c r="J4450" s="2">
        <f>MAX(MIN(Inputs!$B$2, F4450*Inputs!$B$16, (Inputs!$B$14-F4450)/Inputs!$B$15)*Inputs!$B$9, 0)</f>
        <v>0</v>
      </c>
      <c r="K4450" s="2">
        <f>MAX(E4450*Inputs!$B$5 - B4450 - Inputs!$B$8, 0) * H4450</f>
        <v>0</v>
      </c>
      <c r="L4450" s="2">
        <f>IF(B4450 &gt;= D4450*Inputs!$B$10, MAX(B4450 - E4450/Inputs!$B$5 - Inputs!$B$8, 0) * I4450, 0)</f>
        <v>0</v>
      </c>
      <c r="M4450" s="2">
        <f t="shared" si="830"/>
        <v>0</v>
      </c>
      <c r="N4450" s="3" t="str">
        <f t="shared" si="831"/>
        <v>Idle</v>
      </c>
      <c r="O4450" s="3" t="str">
        <f t="shared" si="839"/>
        <v>Idle</v>
      </c>
      <c r="P4450" s="2">
        <f t="shared" si="832"/>
        <v>0</v>
      </c>
      <c r="Q4450" s="2">
        <f t="shared" si="833"/>
        <v>0</v>
      </c>
      <c r="R4450" s="2">
        <f t="shared" si="834"/>
        <v>0</v>
      </c>
      <c r="S4450" s="2">
        <f t="shared" si="835"/>
        <v>0</v>
      </c>
      <c r="T4450" s="2">
        <f t="shared" si="836"/>
        <v>0</v>
      </c>
      <c r="U4450" s="2">
        <f>IF(O4450="Reg", R4450 * Inputs!$B$7, 0)</f>
        <v>0</v>
      </c>
      <c r="V4450" s="2">
        <f>MAX(F4450 + P4450*Inputs!$B$15 - (Q4450/Inputs!$B$16) - U4450, 0)</f>
        <v>0</v>
      </c>
    </row>
    <row r="4451" spans="1:22" x14ac:dyDescent="0.3">
      <c r="A4451" s="1">
        <v>46208.375</v>
      </c>
      <c r="B4451" s="2">
        <v>0</v>
      </c>
      <c r="C4451" s="2">
        <v>3.903245269976539</v>
      </c>
      <c r="D4451" s="2">
        <f t="shared" si="828"/>
        <v>41.745538094471698</v>
      </c>
      <c r="E4451" s="2">
        <f t="shared" si="829"/>
        <v>43.601083729150567</v>
      </c>
      <c r="F4451" s="2">
        <f t="shared" si="837"/>
        <v>0</v>
      </c>
      <c r="G4451" s="2">
        <f t="shared" si="838"/>
        <v>0</v>
      </c>
      <c r="H4451" s="2">
        <f>MIN(Inputs!$B$2, (Inputs!$B$14 - F4451)/Inputs!$B$15)</f>
        <v>170</v>
      </c>
      <c r="I4451" s="2">
        <f>MAX(MIN(Inputs!$B$2, F4451*Inputs!$B$16, Inputs!$B$14*Inputs!$B$4 - G4451), 0)</f>
        <v>0</v>
      </c>
      <c r="J4451" s="2">
        <f>MAX(MIN(Inputs!$B$2, F4451*Inputs!$B$16, (Inputs!$B$14-F4451)/Inputs!$B$15)*Inputs!$B$9, 0)</f>
        <v>0</v>
      </c>
      <c r="K4451" s="2">
        <f>MAX(E4451*Inputs!$B$5 - B4451 - Inputs!$B$8, 0) * H4451</f>
        <v>3122.722125880925</v>
      </c>
      <c r="L4451" s="2">
        <f>IF(B4451 &gt;= D4451*Inputs!$B$10, MAX(B4451 - E4451/Inputs!$B$5 - Inputs!$B$8, 0) * I4451, 0)</f>
        <v>0</v>
      </c>
      <c r="M4451" s="2">
        <f t="shared" si="830"/>
        <v>0</v>
      </c>
      <c r="N4451" s="3" t="str">
        <f t="shared" si="831"/>
        <v>Charge</v>
      </c>
      <c r="O4451" s="3" t="str">
        <f t="shared" si="839"/>
        <v>Charge</v>
      </c>
      <c r="P4451" s="2">
        <f t="shared" si="832"/>
        <v>170</v>
      </c>
      <c r="Q4451" s="2">
        <f t="shared" si="833"/>
        <v>0</v>
      </c>
      <c r="R4451" s="2">
        <f t="shared" si="834"/>
        <v>0</v>
      </c>
      <c r="S4451" s="2">
        <f t="shared" si="835"/>
        <v>0</v>
      </c>
      <c r="T4451" s="2">
        <f t="shared" si="836"/>
        <v>0</v>
      </c>
      <c r="U4451" s="2">
        <f>IF(O4451="Reg", R4451 * Inputs!$B$7, 0)</f>
        <v>0</v>
      </c>
      <c r="V4451" s="2">
        <f>MAX(F4451 + P4451*Inputs!$B$15 - (Q4451/Inputs!$B$16) - U4451, 0)</f>
        <v>170</v>
      </c>
    </row>
    <row r="4452" spans="1:22" x14ac:dyDescent="0.3">
      <c r="A4452" s="1">
        <v>46208.416666666657</v>
      </c>
      <c r="B4452" s="2">
        <v>0.97748938162528631</v>
      </c>
      <c r="C4452" s="2">
        <v>3.1241859217427912</v>
      </c>
      <c r="D4452" s="2">
        <f t="shared" si="828"/>
        <v>41.745538094471698</v>
      </c>
      <c r="E4452" s="2">
        <f t="shared" si="829"/>
        <v>55.748385454021978</v>
      </c>
      <c r="F4452" s="2">
        <f t="shared" si="837"/>
        <v>170</v>
      </c>
      <c r="G4452" s="2">
        <f t="shared" si="838"/>
        <v>0</v>
      </c>
      <c r="H4452" s="2">
        <f>MIN(Inputs!$B$2, (Inputs!$B$14 - F4452)/Inputs!$B$15)</f>
        <v>170</v>
      </c>
      <c r="I4452" s="2">
        <f>MAX(MIN(Inputs!$B$2, F4452*Inputs!$B$16, Inputs!$B$14*Inputs!$B$4 - G4452), 0)</f>
        <v>170</v>
      </c>
      <c r="J4452" s="2">
        <f>MAX(MIN(Inputs!$B$2, F4452*Inputs!$B$16, (Inputs!$B$14-F4452)/Inputs!$B$15)*Inputs!$B$9, 0)</f>
        <v>136</v>
      </c>
      <c r="K4452" s="2">
        <f>MAX(E4452*Inputs!$B$5 - B4452 - Inputs!$B$8, 0) * H4452</f>
        <v>4773.7852690453883</v>
      </c>
      <c r="L4452" s="2">
        <f>IF(B4452 &gt;= D4452*Inputs!$B$10, MAX(B4452 - E4452/Inputs!$B$5 - Inputs!$B$8, 0) * I4452, 0)</f>
        <v>0</v>
      </c>
      <c r="M4452" s="2">
        <f t="shared" si="830"/>
        <v>424.88928535701962</v>
      </c>
      <c r="N4452" s="3" t="str">
        <f t="shared" si="831"/>
        <v>Charge</v>
      </c>
      <c r="O4452" s="3" t="str">
        <f t="shared" si="839"/>
        <v>Charge</v>
      </c>
      <c r="P4452" s="2">
        <f t="shared" si="832"/>
        <v>170</v>
      </c>
      <c r="Q4452" s="2">
        <f t="shared" si="833"/>
        <v>0</v>
      </c>
      <c r="R4452" s="2">
        <f t="shared" si="834"/>
        <v>0</v>
      </c>
      <c r="S4452" s="2">
        <f t="shared" si="835"/>
        <v>-166.17319487629868</v>
      </c>
      <c r="T4452" s="2">
        <f t="shared" si="836"/>
        <v>0</v>
      </c>
      <c r="U4452" s="2">
        <f>IF(O4452="Reg", R4452 * Inputs!$B$7, 0)</f>
        <v>0</v>
      </c>
      <c r="V4452" s="2">
        <f>MAX(F4452 + P4452*Inputs!$B$15 - (Q4452/Inputs!$B$16) - U4452, 0)</f>
        <v>340</v>
      </c>
    </row>
    <row r="4453" spans="1:22" x14ac:dyDescent="0.3">
      <c r="A4453" s="1">
        <v>46208.458333333343</v>
      </c>
      <c r="B4453" s="2">
        <v>15.62835265174458</v>
      </c>
      <c r="C4453" s="2">
        <v>2.7549098247454289</v>
      </c>
      <c r="D4453" s="2">
        <f t="shared" si="828"/>
        <v>41.745538094471698</v>
      </c>
      <c r="E4453" s="2">
        <f t="shared" si="829"/>
        <v>70.167608645550175</v>
      </c>
      <c r="F4453" s="2">
        <f t="shared" si="837"/>
        <v>340</v>
      </c>
      <c r="G4453" s="2">
        <f t="shared" si="838"/>
        <v>0</v>
      </c>
      <c r="H4453" s="2">
        <f>MIN(Inputs!$B$2, (Inputs!$B$14 - F4453)/Inputs!$B$15)</f>
        <v>0</v>
      </c>
      <c r="I4453" s="2">
        <f>MAX(MIN(Inputs!$B$2, F4453*Inputs!$B$16, Inputs!$B$14*Inputs!$B$4 - G4453), 0)</f>
        <v>170</v>
      </c>
      <c r="J4453" s="2">
        <f>MAX(MIN(Inputs!$B$2, F4453*Inputs!$B$16, (Inputs!$B$14-F4453)/Inputs!$B$15)*Inputs!$B$9, 0)</f>
        <v>0</v>
      </c>
      <c r="K4453" s="2">
        <f>MAX(E4453*Inputs!$B$5 - B4453 - Inputs!$B$8, 0) * H4453</f>
        <v>0</v>
      </c>
      <c r="L4453" s="2">
        <f>IF(B4453 &gt;= D4453*Inputs!$B$10, MAX(B4453 - E4453/Inputs!$B$5 - Inputs!$B$8, 0) * I4453, 0)</f>
        <v>0</v>
      </c>
      <c r="M4453" s="2">
        <f t="shared" si="830"/>
        <v>0</v>
      </c>
      <c r="N4453" s="3" t="str">
        <f t="shared" si="831"/>
        <v>Idle</v>
      </c>
      <c r="O4453" s="3" t="str">
        <f t="shared" si="839"/>
        <v>Idle</v>
      </c>
      <c r="P4453" s="2">
        <f t="shared" si="832"/>
        <v>0</v>
      </c>
      <c r="Q4453" s="2">
        <f t="shared" si="833"/>
        <v>0</v>
      </c>
      <c r="R4453" s="2">
        <f t="shared" si="834"/>
        <v>0</v>
      </c>
      <c r="S4453" s="2">
        <f t="shared" si="835"/>
        <v>0</v>
      </c>
      <c r="T4453" s="2">
        <f t="shared" si="836"/>
        <v>0</v>
      </c>
      <c r="U4453" s="2">
        <f>IF(O4453="Reg", R4453 * Inputs!$B$7, 0)</f>
        <v>0</v>
      </c>
      <c r="V4453" s="2">
        <f>MAX(F4453 + P4453*Inputs!$B$15 - (Q4453/Inputs!$B$16) - U4453, 0)</f>
        <v>340</v>
      </c>
    </row>
    <row r="4454" spans="1:22" x14ac:dyDescent="0.3">
      <c r="A4454" s="1">
        <v>46208.5</v>
      </c>
      <c r="B4454" s="2">
        <v>35.210844917804351</v>
      </c>
      <c r="C4454" s="2">
        <v>4.7003960039391011</v>
      </c>
      <c r="D4454" s="2">
        <f t="shared" si="828"/>
        <v>41.745538094471698</v>
      </c>
      <c r="E4454" s="2">
        <f t="shared" si="829"/>
        <v>81.215377785040772</v>
      </c>
      <c r="F4454" s="2">
        <f t="shared" si="837"/>
        <v>340</v>
      </c>
      <c r="G4454" s="2">
        <f t="shared" si="838"/>
        <v>0</v>
      </c>
      <c r="H4454" s="2">
        <f>MIN(Inputs!$B$2, (Inputs!$B$14 - F4454)/Inputs!$B$15)</f>
        <v>0</v>
      </c>
      <c r="I4454" s="2">
        <f>MAX(MIN(Inputs!$B$2, F4454*Inputs!$B$16, Inputs!$B$14*Inputs!$B$4 - G4454), 0)</f>
        <v>170</v>
      </c>
      <c r="J4454" s="2">
        <f>MAX(MIN(Inputs!$B$2, F4454*Inputs!$B$16, (Inputs!$B$14-F4454)/Inputs!$B$15)*Inputs!$B$9, 0)</f>
        <v>0</v>
      </c>
      <c r="K4454" s="2">
        <f>MAX(E4454*Inputs!$B$5 - B4454 - Inputs!$B$8, 0) * H4454</f>
        <v>0</v>
      </c>
      <c r="L4454" s="2">
        <f>IF(B4454 &gt;= D4454*Inputs!$B$10, MAX(B4454 - E4454/Inputs!$B$5 - Inputs!$B$8, 0) * I4454, 0)</f>
        <v>0</v>
      </c>
      <c r="M4454" s="2">
        <f t="shared" si="830"/>
        <v>0</v>
      </c>
      <c r="N4454" s="3" t="str">
        <f t="shared" si="831"/>
        <v>Idle</v>
      </c>
      <c r="O4454" s="3" t="str">
        <f t="shared" si="839"/>
        <v>Idle</v>
      </c>
      <c r="P4454" s="2">
        <f t="shared" si="832"/>
        <v>0</v>
      </c>
      <c r="Q4454" s="2">
        <f t="shared" si="833"/>
        <v>0</v>
      </c>
      <c r="R4454" s="2">
        <f t="shared" si="834"/>
        <v>0</v>
      </c>
      <c r="S4454" s="2">
        <f t="shared" si="835"/>
        <v>0</v>
      </c>
      <c r="T4454" s="2">
        <f t="shared" si="836"/>
        <v>0</v>
      </c>
      <c r="U4454" s="2">
        <f>IF(O4454="Reg", R4454 * Inputs!$B$7, 0)</f>
        <v>0</v>
      </c>
      <c r="V4454" s="2">
        <f>MAX(F4454 + P4454*Inputs!$B$15 - (Q4454/Inputs!$B$16) - U4454, 0)</f>
        <v>340</v>
      </c>
    </row>
    <row r="4455" spans="1:22" x14ac:dyDescent="0.3">
      <c r="A4455" s="1">
        <v>46208.541666666657</v>
      </c>
      <c r="B4455" s="2">
        <v>37.700460300118067</v>
      </c>
      <c r="C4455" s="2">
        <v>10.83476077081097</v>
      </c>
      <c r="D4455" s="2">
        <f t="shared" si="828"/>
        <v>41.745538094471698</v>
      </c>
      <c r="E4455" s="2">
        <f t="shared" si="829"/>
        <v>89.539231181170521</v>
      </c>
      <c r="F4455" s="2">
        <f t="shared" si="837"/>
        <v>340</v>
      </c>
      <c r="G4455" s="2">
        <f t="shared" si="838"/>
        <v>0</v>
      </c>
      <c r="H4455" s="2">
        <f>MIN(Inputs!$B$2, (Inputs!$B$14 - F4455)/Inputs!$B$15)</f>
        <v>0</v>
      </c>
      <c r="I4455" s="2">
        <f>MAX(MIN(Inputs!$B$2, F4455*Inputs!$B$16, Inputs!$B$14*Inputs!$B$4 - G4455), 0)</f>
        <v>170</v>
      </c>
      <c r="J4455" s="2">
        <f>MAX(MIN(Inputs!$B$2, F4455*Inputs!$B$16, (Inputs!$B$14-F4455)/Inputs!$B$15)*Inputs!$B$9, 0)</f>
        <v>0</v>
      </c>
      <c r="K4455" s="2">
        <f>MAX(E4455*Inputs!$B$5 - B4455 - Inputs!$B$8, 0) * H4455</f>
        <v>0</v>
      </c>
      <c r="L4455" s="2">
        <f>IF(B4455 &gt;= D4455*Inputs!$B$10, MAX(B4455 - E4455/Inputs!$B$5 - Inputs!$B$8, 0) * I4455, 0)</f>
        <v>0</v>
      </c>
      <c r="M4455" s="2">
        <f t="shared" si="830"/>
        <v>0</v>
      </c>
      <c r="N4455" s="3" t="str">
        <f t="shared" si="831"/>
        <v>Idle</v>
      </c>
      <c r="O4455" s="3" t="str">
        <f t="shared" si="839"/>
        <v>Idle</v>
      </c>
      <c r="P4455" s="2">
        <f t="shared" si="832"/>
        <v>0</v>
      </c>
      <c r="Q4455" s="2">
        <f t="shared" si="833"/>
        <v>0</v>
      </c>
      <c r="R4455" s="2">
        <f t="shared" si="834"/>
        <v>0</v>
      </c>
      <c r="S4455" s="2">
        <f t="shared" si="835"/>
        <v>0</v>
      </c>
      <c r="T4455" s="2">
        <f t="shared" si="836"/>
        <v>0</v>
      </c>
      <c r="U4455" s="2">
        <f>IF(O4455="Reg", R4455 * Inputs!$B$7, 0)</f>
        <v>0</v>
      </c>
      <c r="V4455" s="2">
        <f>MAX(F4455 + P4455*Inputs!$B$15 - (Q4455/Inputs!$B$16) - U4455, 0)</f>
        <v>340</v>
      </c>
    </row>
    <row r="4456" spans="1:22" x14ac:dyDescent="0.3">
      <c r="A4456" s="1">
        <v>46208.583333333343</v>
      </c>
      <c r="B4456" s="2">
        <v>172.08935512361111</v>
      </c>
      <c r="C4456" s="2">
        <v>2.9375636790922952</v>
      </c>
      <c r="D4456" s="2">
        <f t="shared" si="828"/>
        <v>41.745538094471698</v>
      </c>
      <c r="E4456" s="2">
        <f t="shared" si="829"/>
        <v>98.29961690029738</v>
      </c>
      <c r="F4456" s="2">
        <f t="shared" si="837"/>
        <v>340</v>
      </c>
      <c r="G4456" s="2">
        <f t="shared" si="838"/>
        <v>0</v>
      </c>
      <c r="H4456" s="2">
        <f>MIN(Inputs!$B$2, (Inputs!$B$14 - F4456)/Inputs!$B$15)</f>
        <v>0</v>
      </c>
      <c r="I4456" s="2">
        <f>MAX(MIN(Inputs!$B$2, F4456*Inputs!$B$16, Inputs!$B$14*Inputs!$B$4 - G4456), 0)</f>
        <v>170</v>
      </c>
      <c r="J4456" s="2">
        <f>MAX(MIN(Inputs!$B$2, F4456*Inputs!$B$16, (Inputs!$B$14-F4456)/Inputs!$B$15)*Inputs!$B$9, 0)</f>
        <v>0</v>
      </c>
      <c r="K4456" s="2">
        <f>MAX(E4456*Inputs!$B$5 - B4456 - Inputs!$B$8, 0) * H4456</f>
        <v>0</v>
      </c>
      <c r="L4456" s="2">
        <f>IF(B4456 &gt;= D4456*Inputs!$B$10, MAX(B4456 - E4456/Inputs!$B$5 - Inputs!$B$8, 0) * I4456, 0)</f>
        <v>6865.4916516382591</v>
      </c>
      <c r="M4456" s="2">
        <f t="shared" si="830"/>
        <v>0</v>
      </c>
      <c r="N4456" s="3" t="str">
        <f t="shared" si="831"/>
        <v>Discharge</v>
      </c>
      <c r="O4456" s="3" t="str">
        <f t="shared" si="839"/>
        <v>Discharge</v>
      </c>
      <c r="P4456" s="2">
        <f t="shared" si="832"/>
        <v>0</v>
      </c>
      <c r="Q4456" s="2">
        <f t="shared" si="833"/>
        <v>170</v>
      </c>
      <c r="R4456" s="2">
        <f t="shared" si="834"/>
        <v>0</v>
      </c>
      <c r="S4456" s="2">
        <f t="shared" si="835"/>
        <v>29255.19037101389</v>
      </c>
      <c r="T4456" s="2">
        <f t="shared" si="836"/>
        <v>0</v>
      </c>
      <c r="U4456" s="2">
        <f>IF(O4456="Reg", R4456 * Inputs!$B$7, 0)</f>
        <v>0</v>
      </c>
      <c r="V4456" s="2">
        <f>MAX(F4456 + P4456*Inputs!$B$15 - (Q4456/Inputs!$B$16) - U4456, 0)</f>
        <v>170</v>
      </c>
    </row>
    <row r="4457" spans="1:22" x14ac:dyDescent="0.3">
      <c r="A4457" s="1">
        <v>46208.625</v>
      </c>
      <c r="B4457" s="2">
        <v>72.883810349228469</v>
      </c>
      <c r="C4457" s="2">
        <v>2.828365380931519</v>
      </c>
      <c r="D4457" s="2">
        <f t="shared" si="828"/>
        <v>41.745538094471698</v>
      </c>
      <c r="E4457" s="2">
        <f t="shared" si="829"/>
        <v>83.837242078996169</v>
      </c>
      <c r="F4457" s="2">
        <f t="shared" si="837"/>
        <v>170</v>
      </c>
      <c r="G4457" s="2">
        <f t="shared" si="838"/>
        <v>170</v>
      </c>
      <c r="H4457" s="2">
        <f>MIN(Inputs!$B$2, (Inputs!$B$14 - F4457)/Inputs!$B$15)</f>
        <v>170</v>
      </c>
      <c r="I4457" s="2">
        <f>MAX(MIN(Inputs!$B$2, F4457*Inputs!$B$16, Inputs!$B$14*Inputs!$B$4 - G4457), 0)</f>
        <v>170</v>
      </c>
      <c r="J4457" s="2">
        <f>MAX(MIN(Inputs!$B$2, F4457*Inputs!$B$16, (Inputs!$B$14-F4457)/Inputs!$B$15)*Inputs!$B$9, 0)</f>
        <v>136</v>
      </c>
      <c r="K4457" s="2">
        <f>MAX(E4457*Inputs!$B$5 - B4457 - Inputs!$B$8, 0) * H4457</f>
        <v>0</v>
      </c>
      <c r="L4457" s="2">
        <f>IF(B4457 &gt;= D4457*Inputs!$B$10, MAX(B4457 - E4457/Inputs!$B$5 - Inputs!$B$8, 0) * I4457, 0)</f>
        <v>0</v>
      </c>
      <c r="M4457" s="2">
        <f t="shared" si="830"/>
        <v>384.65769180668656</v>
      </c>
      <c r="N4457" s="3" t="str">
        <f t="shared" si="831"/>
        <v>Reg</v>
      </c>
      <c r="O4457" s="3" t="str">
        <f t="shared" si="839"/>
        <v>Discharge</v>
      </c>
      <c r="P4457" s="2">
        <f t="shared" si="832"/>
        <v>0</v>
      </c>
      <c r="Q4457" s="2">
        <f t="shared" si="833"/>
        <v>170</v>
      </c>
      <c r="R4457" s="2">
        <f t="shared" si="834"/>
        <v>0</v>
      </c>
      <c r="S4457" s="2">
        <f t="shared" si="835"/>
        <v>12390.24775936884</v>
      </c>
      <c r="T4457" s="2">
        <f t="shared" si="836"/>
        <v>0</v>
      </c>
      <c r="U4457" s="2">
        <f>IF(O4457="Reg", R4457 * Inputs!$B$7, 0)</f>
        <v>0</v>
      </c>
      <c r="V4457" s="2">
        <f>MAX(F4457 + P4457*Inputs!$B$15 - (Q4457/Inputs!$B$16) - U4457, 0)</f>
        <v>0</v>
      </c>
    </row>
    <row r="4458" spans="1:22" x14ac:dyDescent="0.3">
      <c r="A4458" s="1">
        <v>46208.666666666657</v>
      </c>
      <c r="B4458" s="2">
        <v>87.492828530794469</v>
      </c>
      <c r="C4458" s="2">
        <v>17.253524892534649</v>
      </c>
      <c r="D4458" s="2">
        <f t="shared" si="828"/>
        <v>41.745538094471698</v>
      </c>
      <c r="E4458" s="2">
        <f t="shared" si="829"/>
        <v>83.924265965228713</v>
      </c>
      <c r="F4458" s="2">
        <f t="shared" si="837"/>
        <v>0</v>
      </c>
      <c r="G4458" s="2">
        <f t="shared" si="838"/>
        <v>340</v>
      </c>
      <c r="H4458" s="2">
        <f>MIN(Inputs!$B$2, (Inputs!$B$14 - F4458)/Inputs!$B$15)</f>
        <v>170</v>
      </c>
      <c r="I4458" s="2">
        <f>MAX(MIN(Inputs!$B$2, F4458*Inputs!$B$16, Inputs!$B$14*Inputs!$B$4 - G4458), 0)</f>
        <v>0</v>
      </c>
      <c r="J4458" s="2">
        <f>MAX(MIN(Inputs!$B$2, F4458*Inputs!$B$16, (Inputs!$B$14-F4458)/Inputs!$B$15)*Inputs!$B$9, 0)</f>
        <v>0</v>
      </c>
      <c r="K4458" s="2">
        <f>MAX(E4458*Inputs!$B$5 - B4458 - Inputs!$B$8, 0) * H4458</f>
        <v>0</v>
      </c>
      <c r="L4458" s="2">
        <f>IF(B4458 &gt;= D4458*Inputs!$B$10, MAX(B4458 - E4458/Inputs!$B$5 - Inputs!$B$8, 0) * I4458, 0)</f>
        <v>0</v>
      </c>
      <c r="M4458" s="2">
        <f t="shared" si="830"/>
        <v>0</v>
      </c>
      <c r="N4458" s="3" t="str">
        <f t="shared" si="831"/>
        <v>Idle</v>
      </c>
      <c r="O4458" s="3" t="str">
        <f t="shared" si="839"/>
        <v>Idle</v>
      </c>
      <c r="P4458" s="2">
        <f t="shared" si="832"/>
        <v>0</v>
      </c>
      <c r="Q4458" s="2">
        <f t="shared" si="833"/>
        <v>0</v>
      </c>
      <c r="R4458" s="2">
        <f t="shared" si="834"/>
        <v>0</v>
      </c>
      <c r="S4458" s="2">
        <f t="shared" si="835"/>
        <v>0</v>
      </c>
      <c r="T4458" s="2">
        <f t="shared" si="836"/>
        <v>0</v>
      </c>
      <c r="U4458" s="2">
        <f>IF(O4458="Reg", R4458 * Inputs!$B$7, 0)</f>
        <v>0</v>
      </c>
      <c r="V4458" s="2">
        <f>MAX(F4458 + P4458*Inputs!$B$15 - (Q4458/Inputs!$B$16) - U4458, 0)</f>
        <v>0</v>
      </c>
    </row>
    <row r="4459" spans="1:22" x14ac:dyDescent="0.3">
      <c r="A4459" s="1">
        <v>46208.708333333343</v>
      </c>
      <c r="B4459" s="2">
        <v>81.914967488688191</v>
      </c>
      <c r="C4459" s="2">
        <v>22.06734111362919</v>
      </c>
      <c r="D4459" s="2">
        <f t="shared" si="828"/>
        <v>41.745538094471698</v>
      </c>
      <c r="E4459" s="2">
        <f t="shared" si="829"/>
        <v>80.623267747413152</v>
      </c>
      <c r="F4459" s="2">
        <f t="shared" si="837"/>
        <v>0</v>
      </c>
      <c r="G4459" s="2">
        <f t="shared" si="838"/>
        <v>340</v>
      </c>
      <c r="H4459" s="2">
        <f>MIN(Inputs!$B$2, (Inputs!$B$14 - F4459)/Inputs!$B$15)</f>
        <v>170</v>
      </c>
      <c r="I4459" s="2">
        <f>MAX(MIN(Inputs!$B$2, F4459*Inputs!$B$16, Inputs!$B$14*Inputs!$B$4 - G4459), 0)</f>
        <v>0</v>
      </c>
      <c r="J4459" s="2">
        <f>MAX(MIN(Inputs!$B$2, F4459*Inputs!$B$16, (Inputs!$B$14-F4459)/Inputs!$B$15)*Inputs!$B$9, 0)</f>
        <v>0</v>
      </c>
      <c r="K4459" s="2">
        <f>MAX(E4459*Inputs!$B$5 - B4459 - Inputs!$B$8, 0) * H4459</f>
        <v>0</v>
      </c>
      <c r="L4459" s="2">
        <f>IF(B4459 &gt;= D4459*Inputs!$B$10, MAX(B4459 - E4459/Inputs!$B$5 - Inputs!$B$8, 0) * I4459, 0)</f>
        <v>0</v>
      </c>
      <c r="M4459" s="2">
        <f t="shared" si="830"/>
        <v>0</v>
      </c>
      <c r="N4459" s="3" t="str">
        <f t="shared" si="831"/>
        <v>Idle</v>
      </c>
      <c r="O4459" s="3" t="str">
        <f t="shared" si="839"/>
        <v>Idle</v>
      </c>
      <c r="P4459" s="2">
        <f t="shared" si="832"/>
        <v>0</v>
      </c>
      <c r="Q4459" s="2">
        <f t="shared" si="833"/>
        <v>0</v>
      </c>
      <c r="R4459" s="2">
        <f t="shared" si="834"/>
        <v>0</v>
      </c>
      <c r="S4459" s="2">
        <f t="shared" si="835"/>
        <v>0</v>
      </c>
      <c r="T4459" s="2">
        <f t="shared" si="836"/>
        <v>0</v>
      </c>
      <c r="U4459" s="2">
        <f>IF(O4459="Reg", R4459 * Inputs!$B$7, 0)</f>
        <v>0</v>
      </c>
      <c r="V4459" s="2">
        <f>MAX(F4459 + P4459*Inputs!$B$15 - (Q4459/Inputs!$B$16) - U4459, 0)</f>
        <v>0</v>
      </c>
    </row>
    <row r="4460" spans="1:22" x14ac:dyDescent="0.3">
      <c r="A4460" s="1">
        <v>46208.75</v>
      </c>
      <c r="B4460" s="2">
        <v>85.153965294582918</v>
      </c>
      <c r="C4460" s="2">
        <v>6.7454972344507107</v>
      </c>
      <c r="D4460" s="2">
        <f t="shared" si="828"/>
        <v>41.745538094471698</v>
      </c>
      <c r="E4460" s="2">
        <f t="shared" si="829"/>
        <v>75.129085761544061</v>
      </c>
      <c r="F4460" s="2">
        <f t="shared" si="837"/>
        <v>0</v>
      </c>
      <c r="G4460" s="2">
        <f t="shared" si="838"/>
        <v>340</v>
      </c>
      <c r="H4460" s="2">
        <f>MIN(Inputs!$B$2, (Inputs!$B$14 - F4460)/Inputs!$B$15)</f>
        <v>170</v>
      </c>
      <c r="I4460" s="2">
        <f>MAX(MIN(Inputs!$B$2, F4460*Inputs!$B$16, Inputs!$B$14*Inputs!$B$4 - G4460), 0)</f>
        <v>0</v>
      </c>
      <c r="J4460" s="2">
        <f>MAX(MIN(Inputs!$B$2, F4460*Inputs!$B$16, (Inputs!$B$14-F4460)/Inputs!$B$15)*Inputs!$B$9, 0)</f>
        <v>0</v>
      </c>
      <c r="K4460" s="2">
        <f>MAX(E4460*Inputs!$B$5 - B4460 - Inputs!$B$8, 0) * H4460</f>
        <v>0</v>
      </c>
      <c r="L4460" s="2">
        <f>IF(B4460 &gt;= D4460*Inputs!$B$10, MAX(B4460 - E4460/Inputs!$B$5 - Inputs!$B$8, 0) * I4460, 0)</f>
        <v>0</v>
      </c>
      <c r="M4460" s="2">
        <f t="shared" si="830"/>
        <v>0</v>
      </c>
      <c r="N4460" s="3" t="str">
        <f t="shared" si="831"/>
        <v>Idle</v>
      </c>
      <c r="O4460" s="3" t="str">
        <f t="shared" si="839"/>
        <v>Idle</v>
      </c>
      <c r="P4460" s="2">
        <f t="shared" si="832"/>
        <v>0</v>
      </c>
      <c r="Q4460" s="2">
        <f t="shared" si="833"/>
        <v>0</v>
      </c>
      <c r="R4460" s="2">
        <f t="shared" si="834"/>
        <v>0</v>
      </c>
      <c r="S4460" s="2">
        <f t="shared" si="835"/>
        <v>0</v>
      </c>
      <c r="T4460" s="2">
        <f t="shared" si="836"/>
        <v>0</v>
      </c>
      <c r="U4460" s="2">
        <f>IF(O4460="Reg", R4460 * Inputs!$B$7, 0)</f>
        <v>0</v>
      </c>
      <c r="V4460" s="2">
        <f>MAX(F4460 + P4460*Inputs!$B$15 - (Q4460/Inputs!$B$16) - U4460, 0)</f>
        <v>0</v>
      </c>
    </row>
    <row r="4461" spans="1:22" x14ac:dyDescent="0.3">
      <c r="A4461" s="1">
        <v>46208.791666666657</v>
      </c>
      <c r="B4461" s="2">
        <v>90.262774614879049</v>
      </c>
      <c r="C4461" s="2">
        <v>2.170920586757755</v>
      </c>
      <c r="D4461" s="2">
        <f t="shared" si="828"/>
        <v>41.745538094471698</v>
      </c>
      <c r="E4461" s="2">
        <f t="shared" si="829"/>
        <v>65.106999674141306</v>
      </c>
      <c r="F4461" s="2">
        <f t="shared" si="837"/>
        <v>0</v>
      </c>
      <c r="G4461" s="2">
        <f t="shared" si="838"/>
        <v>340</v>
      </c>
      <c r="H4461" s="2">
        <f>MIN(Inputs!$B$2, (Inputs!$B$14 - F4461)/Inputs!$B$15)</f>
        <v>170</v>
      </c>
      <c r="I4461" s="2">
        <f>MAX(MIN(Inputs!$B$2, F4461*Inputs!$B$16, Inputs!$B$14*Inputs!$B$4 - G4461), 0)</f>
        <v>0</v>
      </c>
      <c r="J4461" s="2">
        <f>MAX(MIN(Inputs!$B$2, F4461*Inputs!$B$16, (Inputs!$B$14-F4461)/Inputs!$B$15)*Inputs!$B$9, 0)</f>
        <v>0</v>
      </c>
      <c r="K4461" s="2">
        <f>MAX(E4461*Inputs!$B$5 - B4461 - Inputs!$B$8, 0) * H4461</f>
        <v>0</v>
      </c>
      <c r="L4461" s="2">
        <f>IF(B4461 &gt;= D4461*Inputs!$B$10, MAX(B4461 - E4461/Inputs!$B$5 - Inputs!$B$8, 0) * I4461, 0)</f>
        <v>0</v>
      </c>
      <c r="M4461" s="2">
        <f t="shared" si="830"/>
        <v>0</v>
      </c>
      <c r="N4461" s="3" t="str">
        <f t="shared" si="831"/>
        <v>Idle</v>
      </c>
      <c r="O4461" s="3" t="str">
        <f t="shared" si="839"/>
        <v>Idle</v>
      </c>
      <c r="P4461" s="2">
        <f t="shared" si="832"/>
        <v>0</v>
      </c>
      <c r="Q4461" s="2">
        <f t="shared" si="833"/>
        <v>0</v>
      </c>
      <c r="R4461" s="2">
        <f t="shared" si="834"/>
        <v>0</v>
      </c>
      <c r="S4461" s="2">
        <f t="shared" si="835"/>
        <v>0</v>
      </c>
      <c r="T4461" s="2">
        <f t="shared" si="836"/>
        <v>0</v>
      </c>
      <c r="U4461" s="2">
        <f>IF(O4461="Reg", R4461 * Inputs!$B$7, 0)</f>
        <v>0</v>
      </c>
      <c r="V4461" s="2">
        <f>MAX(F4461 + P4461*Inputs!$B$15 - (Q4461/Inputs!$B$16) - U4461, 0)</f>
        <v>0</v>
      </c>
    </row>
    <row r="4462" spans="1:22" x14ac:dyDescent="0.3">
      <c r="A4462" s="1">
        <v>46208.833333333343</v>
      </c>
      <c r="B4462" s="2">
        <v>85.315106195803878</v>
      </c>
      <c r="C4462" s="2">
        <v>10.075514016566389</v>
      </c>
      <c r="D4462" s="2">
        <f t="shared" si="828"/>
        <v>41.745538094471698</v>
      </c>
      <c r="E4462" s="2">
        <f t="shared" si="829"/>
        <v>52.12216351776221</v>
      </c>
      <c r="F4462" s="2">
        <f t="shared" si="837"/>
        <v>0</v>
      </c>
      <c r="G4462" s="2">
        <f t="shared" si="838"/>
        <v>340</v>
      </c>
      <c r="H4462" s="2">
        <f>MIN(Inputs!$B$2, (Inputs!$B$14 - F4462)/Inputs!$B$15)</f>
        <v>170</v>
      </c>
      <c r="I4462" s="2">
        <f>MAX(MIN(Inputs!$B$2, F4462*Inputs!$B$16, Inputs!$B$14*Inputs!$B$4 - G4462), 0)</f>
        <v>0</v>
      </c>
      <c r="J4462" s="2">
        <f>MAX(MIN(Inputs!$B$2, F4462*Inputs!$B$16, (Inputs!$B$14-F4462)/Inputs!$B$15)*Inputs!$B$9, 0)</f>
        <v>0</v>
      </c>
      <c r="K4462" s="2">
        <f>MAX(E4462*Inputs!$B$5 - B4462 - Inputs!$B$8, 0) * H4462</f>
        <v>0</v>
      </c>
      <c r="L4462" s="2">
        <f>IF(B4462 &gt;= D4462*Inputs!$B$10, MAX(B4462 - E4462/Inputs!$B$5 - Inputs!$B$8, 0) * I4462, 0)</f>
        <v>0</v>
      </c>
      <c r="M4462" s="2">
        <f t="shared" si="830"/>
        <v>0</v>
      </c>
      <c r="N4462" s="3" t="str">
        <f t="shared" si="831"/>
        <v>Idle</v>
      </c>
      <c r="O4462" s="3" t="str">
        <f t="shared" si="839"/>
        <v>Idle</v>
      </c>
      <c r="P4462" s="2">
        <f t="shared" si="832"/>
        <v>0</v>
      </c>
      <c r="Q4462" s="2">
        <f t="shared" si="833"/>
        <v>0</v>
      </c>
      <c r="R4462" s="2">
        <f t="shared" si="834"/>
        <v>0</v>
      </c>
      <c r="S4462" s="2">
        <f t="shared" si="835"/>
        <v>0</v>
      </c>
      <c r="T4462" s="2">
        <f t="shared" si="836"/>
        <v>0</v>
      </c>
      <c r="U4462" s="2">
        <f>IF(O4462="Reg", R4462 * Inputs!$B$7, 0)</f>
        <v>0</v>
      </c>
      <c r="V4462" s="2">
        <f>MAX(F4462 + P4462*Inputs!$B$15 - (Q4462/Inputs!$B$16) - U4462, 0)</f>
        <v>0</v>
      </c>
    </row>
    <row r="4463" spans="1:22" x14ac:dyDescent="0.3">
      <c r="A4463" s="1">
        <v>46208.875</v>
      </c>
      <c r="B4463" s="2">
        <v>73.405953666623773</v>
      </c>
      <c r="C4463" s="2">
        <v>4.913386012398119</v>
      </c>
      <c r="D4463" s="2">
        <f t="shared" si="828"/>
        <v>41.745538094471698</v>
      </c>
      <c r="E4463" s="2">
        <f t="shared" si="829"/>
        <v>37.902979151794902</v>
      </c>
      <c r="F4463" s="2">
        <f t="shared" si="837"/>
        <v>0</v>
      </c>
      <c r="G4463" s="2">
        <f t="shared" si="838"/>
        <v>340</v>
      </c>
      <c r="H4463" s="2">
        <f>MIN(Inputs!$B$2, (Inputs!$B$14 - F4463)/Inputs!$B$15)</f>
        <v>170</v>
      </c>
      <c r="I4463" s="2">
        <f>MAX(MIN(Inputs!$B$2, F4463*Inputs!$B$16, Inputs!$B$14*Inputs!$B$4 - G4463), 0)</f>
        <v>0</v>
      </c>
      <c r="J4463" s="2">
        <f>MAX(MIN(Inputs!$B$2, F4463*Inputs!$B$16, (Inputs!$B$14-F4463)/Inputs!$B$15)*Inputs!$B$9, 0)</f>
        <v>0</v>
      </c>
      <c r="K4463" s="2">
        <f>MAX(E4463*Inputs!$B$5 - B4463 - Inputs!$B$8, 0) * H4463</f>
        <v>0</v>
      </c>
      <c r="L4463" s="2">
        <f>IF(B4463 &gt;= D4463*Inputs!$B$10, MAX(B4463 - E4463/Inputs!$B$5 - Inputs!$B$8, 0) * I4463, 0)</f>
        <v>0</v>
      </c>
      <c r="M4463" s="2">
        <f t="shared" si="830"/>
        <v>0</v>
      </c>
      <c r="N4463" s="3" t="str">
        <f t="shared" si="831"/>
        <v>Idle</v>
      </c>
      <c r="O4463" s="3" t="str">
        <f t="shared" si="839"/>
        <v>Idle</v>
      </c>
      <c r="P4463" s="2">
        <f t="shared" si="832"/>
        <v>0</v>
      </c>
      <c r="Q4463" s="2">
        <f t="shared" si="833"/>
        <v>0</v>
      </c>
      <c r="R4463" s="2">
        <f t="shared" si="834"/>
        <v>0</v>
      </c>
      <c r="S4463" s="2">
        <f t="shared" si="835"/>
        <v>0</v>
      </c>
      <c r="T4463" s="2">
        <f t="shared" si="836"/>
        <v>0</v>
      </c>
      <c r="U4463" s="2">
        <f>IF(O4463="Reg", R4463 * Inputs!$B$7, 0)</f>
        <v>0</v>
      </c>
      <c r="V4463" s="2">
        <f>MAX(F4463 + P4463*Inputs!$B$15 - (Q4463/Inputs!$B$16) - U4463, 0)</f>
        <v>0</v>
      </c>
    </row>
    <row r="4464" spans="1:22" x14ac:dyDescent="0.3">
      <c r="A4464" s="1">
        <v>46208.916666666657</v>
      </c>
      <c r="B4464" s="2">
        <v>67.68683922390106</v>
      </c>
      <c r="C4464" s="2">
        <v>11.72213042827341</v>
      </c>
      <c r="D4464" s="2">
        <f t="shared" si="828"/>
        <v>41.745538094471698</v>
      </c>
      <c r="E4464" s="2">
        <f t="shared" si="829"/>
        <v>25.66865354069094</v>
      </c>
      <c r="F4464" s="2">
        <f t="shared" si="837"/>
        <v>0</v>
      </c>
      <c r="G4464" s="2">
        <f t="shared" si="838"/>
        <v>340</v>
      </c>
      <c r="H4464" s="2">
        <f>MIN(Inputs!$B$2, (Inputs!$B$14 - F4464)/Inputs!$B$15)</f>
        <v>170</v>
      </c>
      <c r="I4464" s="2">
        <f>MAX(MIN(Inputs!$B$2, F4464*Inputs!$B$16, Inputs!$B$14*Inputs!$B$4 - G4464), 0)</f>
        <v>0</v>
      </c>
      <c r="J4464" s="2">
        <f>MAX(MIN(Inputs!$B$2, F4464*Inputs!$B$16, (Inputs!$B$14-F4464)/Inputs!$B$15)*Inputs!$B$9, 0)</f>
        <v>0</v>
      </c>
      <c r="K4464" s="2">
        <f>MAX(E4464*Inputs!$B$5 - B4464 - Inputs!$B$8, 0) * H4464</f>
        <v>0</v>
      </c>
      <c r="L4464" s="2">
        <f>IF(B4464 &gt;= D4464*Inputs!$B$10, MAX(B4464 - E4464/Inputs!$B$5 - Inputs!$B$8, 0) * I4464, 0)</f>
        <v>0</v>
      </c>
      <c r="M4464" s="2">
        <f t="shared" si="830"/>
        <v>0</v>
      </c>
      <c r="N4464" s="3" t="str">
        <f t="shared" si="831"/>
        <v>Idle</v>
      </c>
      <c r="O4464" s="3" t="str">
        <f t="shared" si="839"/>
        <v>Idle</v>
      </c>
      <c r="P4464" s="2">
        <f t="shared" si="832"/>
        <v>0</v>
      </c>
      <c r="Q4464" s="2">
        <f t="shared" si="833"/>
        <v>0</v>
      </c>
      <c r="R4464" s="2">
        <f t="shared" si="834"/>
        <v>0</v>
      </c>
      <c r="S4464" s="2">
        <f t="shared" si="835"/>
        <v>0</v>
      </c>
      <c r="T4464" s="2">
        <f t="shared" si="836"/>
        <v>0</v>
      </c>
      <c r="U4464" s="2">
        <f>IF(O4464="Reg", R4464 * Inputs!$B$7, 0)</f>
        <v>0</v>
      </c>
      <c r="V4464" s="2">
        <f>MAX(F4464 + P4464*Inputs!$B$15 - (Q4464/Inputs!$B$16) - U4464, 0)</f>
        <v>0</v>
      </c>
    </row>
    <row r="4465" spans="1:22" x14ac:dyDescent="0.3">
      <c r="A4465" s="1">
        <v>46208.958333333343</v>
      </c>
      <c r="B4465" s="2">
        <v>48.949875573473733</v>
      </c>
      <c r="C4465" s="2">
        <v>14.61358411059501</v>
      </c>
      <c r="D4465" s="2">
        <f t="shared" si="828"/>
        <v>41.745538094471698</v>
      </c>
      <c r="E4465" s="2">
        <f t="shared" si="829"/>
        <v>14.387513670040759</v>
      </c>
      <c r="F4465" s="2">
        <f t="shared" si="837"/>
        <v>0</v>
      </c>
      <c r="G4465" s="2">
        <f t="shared" si="838"/>
        <v>340</v>
      </c>
      <c r="H4465" s="2">
        <f>MIN(Inputs!$B$2, (Inputs!$B$14 - F4465)/Inputs!$B$15)</f>
        <v>170</v>
      </c>
      <c r="I4465" s="2">
        <f>MAX(MIN(Inputs!$B$2, F4465*Inputs!$B$16, Inputs!$B$14*Inputs!$B$4 - G4465), 0)</f>
        <v>0</v>
      </c>
      <c r="J4465" s="2">
        <f>MAX(MIN(Inputs!$B$2, F4465*Inputs!$B$16, (Inputs!$B$14-F4465)/Inputs!$B$15)*Inputs!$B$9, 0)</f>
        <v>0</v>
      </c>
      <c r="K4465" s="2">
        <f>MAX(E4465*Inputs!$B$5 - B4465 - Inputs!$B$8, 0) * H4465</f>
        <v>0</v>
      </c>
      <c r="L4465" s="2">
        <f>IF(B4465 &gt;= D4465*Inputs!$B$10, MAX(B4465 - E4465/Inputs!$B$5 - Inputs!$B$8, 0) * I4465, 0)</f>
        <v>0</v>
      </c>
      <c r="M4465" s="2">
        <f t="shared" si="830"/>
        <v>0</v>
      </c>
      <c r="N4465" s="3" t="str">
        <f t="shared" si="831"/>
        <v>Idle</v>
      </c>
      <c r="O4465" s="3" t="str">
        <f t="shared" si="839"/>
        <v>Idle</v>
      </c>
      <c r="P4465" s="2">
        <f t="shared" si="832"/>
        <v>0</v>
      </c>
      <c r="Q4465" s="2">
        <f t="shared" si="833"/>
        <v>0</v>
      </c>
      <c r="R4465" s="2">
        <f t="shared" si="834"/>
        <v>0</v>
      </c>
      <c r="S4465" s="2">
        <f t="shared" si="835"/>
        <v>0</v>
      </c>
      <c r="T4465" s="2">
        <f t="shared" si="836"/>
        <v>0</v>
      </c>
      <c r="U4465" s="2">
        <f>IF(O4465="Reg", R4465 * Inputs!$B$7, 0)</f>
        <v>0</v>
      </c>
      <c r="V4465" s="2">
        <f>MAX(F4465 + P4465*Inputs!$B$15 - (Q4465/Inputs!$B$16) - U4465, 0)</f>
        <v>0</v>
      </c>
    </row>
    <row r="4466" spans="1:22" x14ac:dyDescent="0.3">
      <c r="A4466" s="1">
        <v>46209</v>
      </c>
      <c r="B4466" s="2">
        <v>25.02144877016638</v>
      </c>
      <c r="C4466" s="2">
        <v>3.6639005857013101</v>
      </c>
      <c r="D4466" s="2">
        <f t="shared" si="828"/>
        <v>36.848277689275868</v>
      </c>
      <c r="E4466" s="2">
        <f t="shared" si="829"/>
        <v>6.2292010744618054</v>
      </c>
      <c r="F4466" s="2">
        <f t="shared" si="837"/>
        <v>0</v>
      </c>
      <c r="G4466" s="2">
        <f t="shared" si="838"/>
        <v>0</v>
      </c>
      <c r="H4466" s="2">
        <f>MIN(Inputs!$B$2, (Inputs!$B$14 - F4466)/Inputs!$B$15)</f>
        <v>170</v>
      </c>
      <c r="I4466" s="2">
        <f>MAX(MIN(Inputs!$B$2, F4466*Inputs!$B$16, Inputs!$B$14*Inputs!$B$4 - G4466), 0)</f>
        <v>0</v>
      </c>
      <c r="J4466" s="2">
        <f>MAX(MIN(Inputs!$B$2, F4466*Inputs!$B$16, (Inputs!$B$14-F4466)/Inputs!$B$15)*Inputs!$B$9, 0)</f>
        <v>0</v>
      </c>
      <c r="K4466" s="2">
        <f>MAX(E4466*Inputs!$B$5 - B4466 - Inputs!$B$8, 0) * H4466</f>
        <v>0</v>
      </c>
      <c r="L4466" s="2">
        <f>IF(B4466 &gt;= D4466*Inputs!$B$10, MAX(B4466 - E4466/Inputs!$B$5 - Inputs!$B$8, 0) * I4466, 0)</f>
        <v>0</v>
      </c>
      <c r="M4466" s="2">
        <f t="shared" si="830"/>
        <v>0</v>
      </c>
      <c r="N4466" s="3" t="str">
        <f t="shared" si="831"/>
        <v>Idle</v>
      </c>
      <c r="O4466" s="3" t="str">
        <f t="shared" si="839"/>
        <v>Idle</v>
      </c>
      <c r="P4466" s="2">
        <f t="shared" si="832"/>
        <v>0</v>
      </c>
      <c r="Q4466" s="2">
        <f t="shared" si="833"/>
        <v>0</v>
      </c>
      <c r="R4466" s="2">
        <f t="shared" si="834"/>
        <v>0</v>
      </c>
      <c r="S4466" s="2">
        <f t="shared" si="835"/>
        <v>0</v>
      </c>
      <c r="T4466" s="2">
        <f t="shared" si="836"/>
        <v>0</v>
      </c>
      <c r="U4466" s="2">
        <f>IF(O4466="Reg", R4466 * Inputs!$B$7, 0)</f>
        <v>0</v>
      </c>
      <c r="V4466" s="2">
        <f>MAX(F4466 + P4466*Inputs!$B$15 - (Q4466/Inputs!$B$16) - U4466, 0)</f>
        <v>0</v>
      </c>
    </row>
    <row r="4467" spans="1:22" x14ac:dyDescent="0.3">
      <c r="A4467" s="1">
        <v>46209.041666666657</v>
      </c>
      <c r="B4467" s="2">
        <v>12.353757676604451</v>
      </c>
      <c r="C4467" s="2">
        <v>5.6630868713473186</v>
      </c>
      <c r="D4467" s="2">
        <f t="shared" si="828"/>
        <v>36.848277689275868</v>
      </c>
      <c r="E4467" s="2">
        <f t="shared" si="829"/>
        <v>2.0589596127674086</v>
      </c>
      <c r="F4467" s="2">
        <f t="shared" si="837"/>
        <v>0</v>
      </c>
      <c r="G4467" s="2">
        <f t="shared" si="838"/>
        <v>0</v>
      </c>
      <c r="H4467" s="2">
        <f>MIN(Inputs!$B$2, (Inputs!$B$14 - F4467)/Inputs!$B$15)</f>
        <v>170</v>
      </c>
      <c r="I4467" s="2">
        <f>MAX(MIN(Inputs!$B$2, F4467*Inputs!$B$16, Inputs!$B$14*Inputs!$B$4 - G4467), 0)</f>
        <v>0</v>
      </c>
      <c r="J4467" s="2">
        <f>MAX(MIN(Inputs!$B$2, F4467*Inputs!$B$16, (Inputs!$B$14-F4467)/Inputs!$B$15)*Inputs!$B$9, 0)</f>
        <v>0</v>
      </c>
      <c r="K4467" s="2">
        <f>MAX(E4467*Inputs!$B$5 - B4467 - Inputs!$B$8, 0) * H4467</f>
        <v>0</v>
      </c>
      <c r="L4467" s="2">
        <f>IF(B4467 &gt;= D4467*Inputs!$B$10, MAX(B4467 - E4467/Inputs!$B$5 - Inputs!$B$8, 0) * I4467, 0)</f>
        <v>0</v>
      </c>
      <c r="M4467" s="2">
        <f t="shared" si="830"/>
        <v>0</v>
      </c>
      <c r="N4467" s="3" t="str">
        <f t="shared" si="831"/>
        <v>Idle</v>
      </c>
      <c r="O4467" s="3" t="str">
        <f t="shared" si="839"/>
        <v>Idle</v>
      </c>
      <c r="P4467" s="2">
        <f t="shared" si="832"/>
        <v>0</v>
      </c>
      <c r="Q4467" s="2">
        <f t="shared" si="833"/>
        <v>0</v>
      </c>
      <c r="R4467" s="2">
        <f t="shared" si="834"/>
        <v>0</v>
      </c>
      <c r="S4467" s="2">
        <f t="shared" si="835"/>
        <v>0</v>
      </c>
      <c r="T4467" s="2">
        <f t="shared" si="836"/>
        <v>0</v>
      </c>
      <c r="U4467" s="2">
        <f>IF(O4467="Reg", R4467 * Inputs!$B$7, 0)</f>
        <v>0</v>
      </c>
      <c r="V4467" s="2">
        <f>MAX(F4467 + P4467*Inputs!$B$15 - (Q4467/Inputs!$B$16) - U4467, 0)</f>
        <v>0</v>
      </c>
    </row>
    <row r="4468" spans="1:22" x14ac:dyDescent="0.3">
      <c r="A4468" s="1">
        <v>46209.083333333343</v>
      </c>
      <c r="B4468" s="2">
        <v>0</v>
      </c>
      <c r="C4468" s="2">
        <v>10.828293343135661</v>
      </c>
      <c r="D4468" s="2">
        <f t="shared" si="828"/>
        <v>36.848277689275868</v>
      </c>
      <c r="E4468" s="2">
        <f t="shared" si="829"/>
        <v>0</v>
      </c>
      <c r="F4468" s="2">
        <f t="shared" si="837"/>
        <v>0</v>
      </c>
      <c r="G4468" s="2">
        <f t="shared" si="838"/>
        <v>0</v>
      </c>
      <c r="H4468" s="2">
        <f>MIN(Inputs!$B$2, (Inputs!$B$14 - F4468)/Inputs!$B$15)</f>
        <v>170</v>
      </c>
      <c r="I4468" s="2">
        <f>MAX(MIN(Inputs!$B$2, F4468*Inputs!$B$16, Inputs!$B$14*Inputs!$B$4 - G4468), 0)</f>
        <v>0</v>
      </c>
      <c r="J4468" s="2">
        <f>MAX(MIN(Inputs!$B$2, F4468*Inputs!$B$16, (Inputs!$B$14-F4468)/Inputs!$B$15)*Inputs!$B$9, 0)</f>
        <v>0</v>
      </c>
      <c r="K4468" s="2">
        <f>MAX(E4468*Inputs!$B$5 - B4468 - Inputs!$B$8, 0) * H4468</f>
        <v>0</v>
      </c>
      <c r="L4468" s="2">
        <f>IF(B4468 &gt;= D4468*Inputs!$B$10, MAX(B4468 - E4468/Inputs!$B$5 - Inputs!$B$8, 0) * I4468, 0)</f>
        <v>0</v>
      </c>
      <c r="M4468" s="2">
        <f t="shared" si="830"/>
        <v>0</v>
      </c>
      <c r="N4468" s="3" t="str">
        <f t="shared" si="831"/>
        <v>Idle</v>
      </c>
      <c r="O4468" s="3" t="str">
        <f t="shared" si="839"/>
        <v>Idle</v>
      </c>
      <c r="P4468" s="2">
        <f t="shared" si="832"/>
        <v>0</v>
      </c>
      <c r="Q4468" s="2">
        <f t="shared" si="833"/>
        <v>0</v>
      </c>
      <c r="R4468" s="2">
        <f t="shared" si="834"/>
        <v>0</v>
      </c>
      <c r="S4468" s="2">
        <f t="shared" si="835"/>
        <v>0</v>
      </c>
      <c r="T4468" s="2">
        <f t="shared" si="836"/>
        <v>0</v>
      </c>
      <c r="U4468" s="2">
        <f>IF(O4468="Reg", R4468 * Inputs!$B$7, 0)</f>
        <v>0</v>
      </c>
      <c r="V4468" s="2">
        <f>MAX(F4468 + P4468*Inputs!$B$15 - (Q4468/Inputs!$B$16) - U4468, 0)</f>
        <v>0</v>
      </c>
    </row>
    <row r="4469" spans="1:22" x14ac:dyDescent="0.3">
      <c r="A4469" s="1">
        <v>46209.125</v>
      </c>
      <c r="B4469" s="2">
        <v>0</v>
      </c>
      <c r="C4469" s="2">
        <v>4.9552993464528958</v>
      </c>
      <c r="D4469" s="2">
        <f t="shared" si="828"/>
        <v>36.848277689275868</v>
      </c>
      <c r="E4469" s="2">
        <f t="shared" si="829"/>
        <v>0</v>
      </c>
      <c r="F4469" s="2">
        <f t="shared" si="837"/>
        <v>0</v>
      </c>
      <c r="G4469" s="2">
        <f t="shared" si="838"/>
        <v>0</v>
      </c>
      <c r="H4469" s="2">
        <f>MIN(Inputs!$B$2, (Inputs!$B$14 - F4469)/Inputs!$B$15)</f>
        <v>170</v>
      </c>
      <c r="I4469" s="2">
        <f>MAX(MIN(Inputs!$B$2, F4469*Inputs!$B$16, Inputs!$B$14*Inputs!$B$4 - G4469), 0)</f>
        <v>0</v>
      </c>
      <c r="J4469" s="2">
        <f>MAX(MIN(Inputs!$B$2, F4469*Inputs!$B$16, (Inputs!$B$14-F4469)/Inputs!$B$15)*Inputs!$B$9, 0)</f>
        <v>0</v>
      </c>
      <c r="K4469" s="2">
        <f>MAX(E4469*Inputs!$B$5 - B4469 - Inputs!$B$8, 0) * H4469</f>
        <v>0</v>
      </c>
      <c r="L4469" s="2">
        <f>IF(B4469 &gt;= D4469*Inputs!$B$10, MAX(B4469 - E4469/Inputs!$B$5 - Inputs!$B$8, 0) * I4469, 0)</f>
        <v>0</v>
      </c>
      <c r="M4469" s="2">
        <f t="shared" si="830"/>
        <v>0</v>
      </c>
      <c r="N4469" s="3" t="str">
        <f t="shared" si="831"/>
        <v>Idle</v>
      </c>
      <c r="O4469" s="3" t="str">
        <f t="shared" si="839"/>
        <v>Idle</v>
      </c>
      <c r="P4469" s="2">
        <f t="shared" si="832"/>
        <v>0</v>
      </c>
      <c r="Q4469" s="2">
        <f t="shared" si="833"/>
        <v>0</v>
      </c>
      <c r="R4469" s="2">
        <f t="shared" si="834"/>
        <v>0</v>
      </c>
      <c r="S4469" s="2">
        <f t="shared" si="835"/>
        <v>0</v>
      </c>
      <c r="T4469" s="2">
        <f t="shared" si="836"/>
        <v>0</v>
      </c>
      <c r="U4469" s="2">
        <f>IF(O4469="Reg", R4469 * Inputs!$B$7, 0)</f>
        <v>0</v>
      </c>
      <c r="V4469" s="2">
        <f>MAX(F4469 + P4469*Inputs!$B$15 - (Q4469/Inputs!$B$16) - U4469, 0)</f>
        <v>0</v>
      </c>
    </row>
    <row r="4470" spans="1:22" x14ac:dyDescent="0.3">
      <c r="A4470" s="1">
        <v>46209.166666666657</v>
      </c>
      <c r="B4470" s="2">
        <v>0</v>
      </c>
      <c r="C4470" s="2">
        <v>7.8118570322484846</v>
      </c>
      <c r="D4470" s="2">
        <f t="shared" si="828"/>
        <v>36.848277689275868</v>
      </c>
      <c r="E4470" s="2">
        <f t="shared" si="829"/>
        <v>0</v>
      </c>
      <c r="F4470" s="2">
        <f t="shared" si="837"/>
        <v>0</v>
      </c>
      <c r="G4470" s="2">
        <f t="shared" si="838"/>
        <v>0</v>
      </c>
      <c r="H4470" s="2">
        <f>MIN(Inputs!$B$2, (Inputs!$B$14 - F4470)/Inputs!$B$15)</f>
        <v>170</v>
      </c>
      <c r="I4470" s="2">
        <f>MAX(MIN(Inputs!$B$2, F4470*Inputs!$B$16, Inputs!$B$14*Inputs!$B$4 - G4470), 0)</f>
        <v>0</v>
      </c>
      <c r="J4470" s="2">
        <f>MAX(MIN(Inputs!$B$2, F4470*Inputs!$B$16, (Inputs!$B$14-F4470)/Inputs!$B$15)*Inputs!$B$9, 0)</f>
        <v>0</v>
      </c>
      <c r="K4470" s="2">
        <f>MAX(E4470*Inputs!$B$5 - B4470 - Inputs!$B$8, 0) * H4470</f>
        <v>0</v>
      </c>
      <c r="L4470" s="2">
        <f>IF(B4470 &gt;= D4470*Inputs!$B$10, MAX(B4470 - E4470/Inputs!$B$5 - Inputs!$B$8, 0) * I4470, 0)</f>
        <v>0</v>
      </c>
      <c r="M4470" s="2">
        <f t="shared" si="830"/>
        <v>0</v>
      </c>
      <c r="N4470" s="3" t="str">
        <f t="shared" si="831"/>
        <v>Idle</v>
      </c>
      <c r="O4470" s="3" t="str">
        <f t="shared" si="839"/>
        <v>Idle</v>
      </c>
      <c r="P4470" s="2">
        <f t="shared" si="832"/>
        <v>0</v>
      </c>
      <c r="Q4470" s="2">
        <f t="shared" si="833"/>
        <v>0</v>
      </c>
      <c r="R4470" s="2">
        <f t="shared" si="834"/>
        <v>0</v>
      </c>
      <c r="S4470" s="2">
        <f t="shared" si="835"/>
        <v>0</v>
      </c>
      <c r="T4470" s="2">
        <f t="shared" si="836"/>
        <v>0</v>
      </c>
      <c r="U4470" s="2">
        <f>IF(O4470="Reg", R4470 * Inputs!$B$7, 0)</f>
        <v>0</v>
      </c>
      <c r="V4470" s="2">
        <f>MAX(F4470 + P4470*Inputs!$B$15 - (Q4470/Inputs!$B$16) - U4470, 0)</f>
        <v>0</v>
      </c>
    </row>
    <row r="4471" spans="1:22" x14ac:dyDescent="0.3">
      <c r="A4471" s="1">
        <v>46209.208333333343</v>
      </c>
      <c r="B4471" s="2">
        <v>0</v>
      </c>
      <c r="C4471" s="2">
        <v>5.4337284062843594</v>
      </c>
      <c r="D4471" s="2">
        <f t="shared" si="828"/>
        <v>36.848277689275868</v>
      </c>
      <c r="E4471" s="2">
        <f t="shared" si="829"/>
        <v>0.44589152477420319</v>
      </c>
      <c r="F4471" s="2">
        <f t="shared" si="837"/>
        <v>0</v>
      </c>
      <c r="G4471" s="2">
        <f t="shared" si="838"/>
        <v>0</v>
      </c>
      <c r="H4471" s="2">
        <f>MIN(Inputs!$B$2, (Inputs!$B$14 - F4471)/Inputs!$B$15)</f>
        <v>170</v>
      </c>
      <c r="I4471" s="2">
        <f>MAX(MIN(Inputs!$B$2, F4471*Inputs!$B$16, Inputs!$B$14*Inputs!$B$4 - G4471), 0)</f>
        <v>0</v>
      </c>
      <c r="J4471" s="2">
        <f>MAX(MIN(Inputs!$B$2, F4471*Inputs!$B$16, (Inputs!$B$14-F4471)/Inputs!$B$15)*Inputs!$B$9, 0)</f>
        <v>0</v>
      </c>
      <c r="K4471" s="2">
        <f>MAX(E4471*Inputs!$B$5 - B4471 - Inputs!$B$8, 0) * H4471</f>
        <v>0</v>
      </c>
      <c r="L4471" s="2">
        <f>IF(B4471 &gt;= D4471*Inputs!$B$10, MAX(B4471 - E4471/Inputs!$B$5 - Inputs!$B$8, 0) * I4471, 0)</f>
        <v>0</v>
      </c>
      <c r="M4471" s="2">
        <f t="shared" si="830"/>
        <v>0</v>
      </c>
      <c r="N4471" s="3" t="str">
        <f t="shared" si="831"/>
        <v>Idle</v>
      </c>
      <c r="O4471" s="3" t="str">
        <f t="shared" si="839"/>
        <v>Idle</v>
      </c>
      <c r="P4471" s="2">
        <f t="shared" si="832"/>
        <v>0</v>
      </c>
      <c r="Q4471" s="2">
        <f t="shared" si="833"/>
        <v>0</v>
      </c>
      <c r="R4471" s="2">
        <f t="shared" si="834"/>
        <v>0</v>
      </c>
      <c r="S4471" s="2">
        <f t="shared" si="835"/>
        <v>0</v>
      </c>
      <c r="T4471" s="2">
        <f t="shared" si="836"/>
        <v>0</v>
      </c>
      <c r="U4471" s="2">
        <f>IF(O4471="Reg", R4471 * Inputs!$B$7, 0)</f>
        <v>0</v>
      </c>
      <c r="V4471" s="2">
        <f>MAX(F4471 + P4471*Inputs!$B$15 - (Q4471/Inputs!$B$16) - U4471, 0)</f>
        <v>0</v>
      </c>
    </row>
    <row r="4472" spans="1:22" x14ac:dyDescent="0.3">
      <c r="A4472" s="1">
        <v>46209.25</v>
      </c>
      <c r="B4472" s="2">
        <v>0</v>
      </c>
      <c r="C4472" s="2">
        <v>2.6879809392502709</v>
      </c>
      <c r="D4472" s="2">
        <f t="shared" si="828"/>
        <v>36.848277689275868</v>
      </c>
      <c r="E4472" s="2">
        <f t="shared" si="829"/>
        <v>3.1504900967857412</v>
      </c>
      <c r="F4472" s="2">
        <f t="shared" si="837"/>
        <v>0</v>
      </c>
      <c r="G4472" s="2">
        <f t="shared" si="838"/>
        <v>0</v>
      </c>
      <c r="H4472" s="2">
        <f>MIN(Inputs!$B$2, (Inputs!$B$14 - F4472)/Inputs!$B$15)</f>
        <v>170</v>
      </c>
      <c r="I4472" s="2">
        <f>MAX(MIN(Inputs!$B$2, F4472*Inputs!$B$16, Inputs!$B$14*Inputs!$B$4 - G4472), 0)</f>
        <v>0</v>
      </c>
      <c r="J4472" s="2">
        <f>MAX(MIN(Inputs!$B$2, F4472*Inputs!$B$16, (Inputs!$B$14-F4472)/Inputs!$B$15)*Inputs!$B$9, 0)</f>
        <v>0</v>
      </c>
      <c r="K4472" s="2">
        <f>MAX(E4472*Inputs!$B$5 - B4472 - Inputs!$B$8, 0) * H4472</f>
        <v>0</v>
      </c>
      <c r="L4472" s="2">
        <f>IF(B4472 &gt;= D4472*Inputs!$B$10, MAX(B4472 - E4472/Inputs!$B$5 - Inputs!$B$8, 0) * I4472, 0)</f>
        <v>0</v>
      </c>
      <c r="M4472" s="2">
        <f t="shared" si="830"/>
        <v>0</v>
      </c>
      <c r="N4472" s="3" t="str">
        <f t="shared" si="831"/>
        <v>Idle</v>
      </c>
      <c r="O4472" s="3" t="str">
        <f t="shared" si="839"/>
        <v>Idle</v>
      </c>
      <c r="P4472" s="2">
        <f t="shared" si="832"/>
        <v>0</v>
      </c>
      <c r="Q4472" s="2">
        <f t="shared" si="833"/>
        <v>0</v>
      </c>
      <c r="R4472" s="2">
        <f t="shared" si="834"/>
        <v>0</v>
      </c>
      <c r="S4472" s="2">
        <f t="shared" si="835"/>
        <v>0</v>
      </c>
      <c r="T4472" s="2">
        <f t="shared" si="836"/>
        <v>0</v>
      </c>
      <c r="U4472" s="2">
        <f>IF(O4472="Reg", R4472 * Inputs!$B$7, 0)</f>
        <v>0</v>
      </c>
      <c r="V4472" s="2">
        <f>MAX(F4472 + P4472*Inputs!$B$15 - (Q4472/Inputs!$B$16) - U4472, 0)</f>
        <v>0</v>
      </c>
    </row>
    <row r="4473" spans="1:22" x14ac:dyDescent="0.3">
      <c r="A4473" s="1">
        <v>46209.291666666657</v>
      </c>
      <c r="B4473" s="2">
        <v>0</v>
      </c>
      <c r="C4473" s="2">
        <v>2.76458106563233</v>
      </c>
      <c r="D4473" s="2">
        <f t="shared" si="828"/>
        <v>36.848277689275868</v>
      </c>
      <c r="E4473" s="2">
        <f t="shared" si="829"/>
        <v>7.3183219021973942</v>
      </c>
      <c r="F4473" s="2">
        <f t="shared" si="837"/>
        <v>0</v>
      </c>
      <c r="G4473" s="2">
        <f t="shared" si="838"/>
        <v>0</v>
      </c>
      <c r="H4473" s="2">
        <f>MIN(Inputs!$B$2, (Inputs!$B$14 - F4473)/Inputs!$B$15)</f>
        <v>170</v>
      </c>
      <c r="I4473" s="2">
        <f>MAX(MIN(Inputs!$B$2, F4473*Inputs!$B$16, Inputs!$B$14*Inputs!$B$4 - G4473), 0)</f>
        <v>0</v>
      </c>
      <c r="J4473" s="2">
        <f>MAX(MIN(Inputs!$B$2, F4473*Inputs!$B$16, (Inputs!$B$14-F4473)/Inputs!$B$15)*Inputs!$B$9, 0)</f>
        <v>0</v>
      </c>
      <c r="K4473" s="2">
        <f>MAX(E4473*Inputs!$B$5 - B4473 - Inputs!$B$8, 0) * H4473</f>
        <v>0</v>
      </c>
      <c r="L4473" s="2">
        <f>IF(B4473 &gt;= D4473*Inputs!$B$10, MAX(B4473 - E4473/Inputs!$B$5 - Inputs!$B$8, 0) * I4473, 0)</f>
        <v>0</v>
      </c>
      <c r="M4473" s="2">
        <f t="shared" si="830"/>
        <v>0</v>
      </c>
      <c r="N4473" s="3" t="str">
        <f t="shared" si="831"/>
        <v>Idle</v>
      </c>
      <c r="O4473" s="3" t="str">
        <f t="shared" si="839"/>
        <v>Idle</v>
      </c>
      <c r="P4473" s="2">
        <f t="shared" si="832"/>
        <v>0</v>
      </c>
      <c r="Q4473" s="2">
        <f t="shared" si="833"/>
        <v>0</v>
      </c>
      <c r="R4473" s="2">
        <f t="shared" si="834"/>
        <v>0</v>
      </c>
      <c r="S4473" s="2">
        <f t="shared" si="835"/>
        <v>0</v>
      </c>
      <c r="T4473" s="2">
        <f t="shared" si="836"/>
        <v>0</v>
      </c>
      <c r="U4473" s="2">
        <f>IF(O4473="Reg", R4473 * Inputs!$B$7, 0)</f>
        <v>0</v>
      </c>
      <c r="V4473" s="2">
        <f>MAX(F4473 + P4473*Inputs!$B$15 - (Q4473/Inputs!$B$16) - U4473, 0)</f>
        <v>0</v>
      </c>
    </row>
    <row r="4474" spans="1:22" x14ac:dyDescent="0.3">
      <c r="A4474" s="1">
        <v>46209.333333333343</v>
      </c>
      <c r="B4474" s="2">
        <v>0</v>
      </c>
      <c r="C4474" s="2">
        <v>16.74046327560367</v>
      </c>
      <c r="D4474" s="2">
        <f t="shared" si="828"/>
        <v>36.848277689275868</v>
      </c>
      <c r="E4474" s="2">
        <f t="shared" si="829"/>
        <v>14.836491694216617</v>
      </c>
      <c r="F4474" s="2">
        <f t="shared" si="837"/>
        <v>0</v>
      </c>
      <c r="G4474" s="2">
        <f t="shared" si="838"/>
        <v>0</v>
      </c>
      <c r="H4474" s="2">
        <f>MIN(Inputs!$B$2, (Inputs!$B$14 - F4474)/Inputs!$B$15)</f>
        <v>170</v>
      </c>
      <c r="I4474" s="2">
        <f>MAX(MIN(Inputs!$B$2, F4474*Inputs!$B$16, Inputs!$B$14*Inputs!$B$4 - G4474), 0)</f>
        <v>0</v>
      </c>
      <c r="J4474" s="2">
        <f>MAX(MIN(Inputs!$B$2, F4474*Inputs!$B$16, (Inputs!$B$14-F4474)/Inputs!$B$15)*Inputs!$B$9, 0)</f>
        <v>0</v>
      </c>
      <c r="K4474" s="2">
        <f>MAX(E4474*Inputs!$B$5 - B4474 - Inputs!$B$8, 0) * H4474</f>
        <v>0</v>
      </c>
      <c r="L4474" s="2">
        <f>IF(B4474 &gt;= D4474*Inputs!$B$10, MAX(B4474 - E4474/Inputs!$B$5 - Inputs!$B$8, 0) * I4474, 0)</f>
        <v>0</v>
      </c>
      <c r="M4474" s="2">
        <f t="shared" si="830"/>
        <v>0</v>
      </c>
      <c r="N4474" s="3" t="str">
        <f t="shared" si="831"/>
        <v>Idle</v>
      </c>
      <c r="O4474" s="3" t="str">
        <f t="shared" si="839"/>
        <v>Idle</v>
      </c>
      <c r="P4474" s="2">
        <f t="shared" si="832"/>
        <v>0</v>
      </c>
      <c r="Q4474" s="2">
        <f t="shared" si="833"/>
        <v>0</v>
      </c>
      <c r="R4474" s="2">
        <f t="shared" si="834"/>
        <v>0</v>
      </c>
      <c r="S4474" s="2">
        <f t="shared" si="835"/>
        <v>0</v>
      </c>
      <c r="T4474" s="2">
        <f t="shared" si="836"/>
        <v>0</v>
      </c>
      <c r="U4474" s="2">
        <f>IF(O4474="Reg", R4474 * Inputs!$B$7, 0)</f>
        <v>0</v>
      </c>
      <c r="V4474" s="2">
        <f>MAX(F4474 + P4474*Inputs!$B$15 - (Q4474/Inputs!$B$16) - U4474, 0)</f>
        <v>0</v>
      </c>
    </row>
    <row r="4475" spans="1:22" x14ac:dyDescent="0.3">
      <c r="A4475" s="1">
        <v>46209.375</v>
      </c>
      <c r="B4475" s="2">
        <v>0</v>
      </c>
      <c r="C4475" s="2">
        <v>25.154072615983829</v>
      </c>
      <c r="D4475" s="2">
        <f t="shared" si="828"/>
        <v>36.848277689275868</v>
      </c>
      <c r="E4475" s="2">
        <f t="shared" si="829"/>
        <v>25.194192097707187</v>
      </c>
      <c r="F4475" s="2">
        <f t="shared" si="837"/>
        <v>0</v>
      </c>
      <c r="G4475" s="2">
        <f t="shared" si="838"/>
        <v>0</v>
      </c>
      <c r="H4475" s="2">
        <f>MIN(Inputs!$B$2, (Inputs!$B$14 - F4475)/Inputs!$B$15)</f>
        <v>170</v>
      </c>
      <c r="I4475" s="2">
        <f>MAX(MIN(Inputs!$B$2, F4475*Inputs!$B$16, Inputs!$B$14*Inputs!$B$4 - G4475), 0)</f>
        <v>0</v>
      </c>
      <c r="J4475" s="2">
        <f>MAX(MIN(Inputs!$B$2, F4475*Inputs!$B$16, (Inputs!$B$14-F4475)/Inputs!$B$15)*Inputs!$B$9, 0)</f>
        <v>0</v>
      </c>
      <c r="K4475" s="2">
        <f>MAX(E4475*Inputs!$B$5 - B4475 - Inputs!$B$8, 0) * H4475</f>
        <v>369.05113781699515</v>
      </c>
      <c r="L4475" s="2">
        <f>IF(B4475 &gt;= D4475*Inputs!$B$10, MAX(B4475 - E4475/Inputs!$B$5 - Inputs!$B$8, 0) * I4475, 0)</f>
        <v>0</v>
      </c>
      <c r="M4475" s="2">
        <f t="shared" si="830"/>
        <v>0</v>
      </c>
      <c r="N4475" s="3" t="str">
        <f t="shared" si="831"/>
        <v>Charge</v>
      </c>
      <c r="O4475" s="3" t="str">
        <f t="shared" si="839"/>
        <v>Charge</v>
      </c>
      <c r="P4475" s="2">
        <f t="shared" si="832"/>
        <v>170</v>
      </c>
      <c r="Q4475" s="2">
        <f t="shared" si="833"/>
        <v>0</v>
      </c>
      <c r="R4475" s="2">
        <f t="shared" si="834"/>
        <v>0</v>
      </c>
      <c r="S4475" s="2">
        <f t="shared" si="835"/>
        <v>0</v>
      </c>
      <c r="T4475" s="2">
        <f t="shared" si="836"/>
        <v>0</v>
      </c>
      <c r="U4475" s="2">
        <f>IF(O4475="Reg", R4475 * Inputs!$B$7, 0)</f>
        <v>0</v>
      </c>
      <c r="V4475" s="2">
        <f>MAX(F4475 + P4475*Inputs!$B$15 - (Q4475/Inputs!$B$16) - U4475, 0)</f>
        <v>170</v>
      </c>
    </row>
    <row r="4476" spans="1:22" x14ac:dyDescent="0.3">
      <c r="A4476" s="1">
        <v>46209.416666666657</v>
      </c>
      <c r="B4476" s="2">
        <v>2.675349148645219</v>
      </c>
      <c r="C4476" s="2">
        <v>3.8256457409412459</v>
      </c>
      <c r="D4476" s="2">
        <f t="shared" si="828"/>
        <v>36.848277689275868</v>
      </c>
      <c r="E4476" s="2">
        <f t="shared" si="829"/>
        <v>37.307208330546111</v>
      </c>
      <c r="F4476" s="2">
        <f t="shared" si="837"/>
        <v>170</v>
      </c>
      <c r="G4476" s="2">
        <f t="shared" si="838"/>
        <v>0</v>
      </c>
      <c r="H4476" s="2">
        <f>MIN(Inputs!$B$2, (Inputs!$B$14 - F4476)/Inputs!$B$15)</f>
        <v>170</v>
      </c>
      <c r="I4476" s="2">
        <f>MAX(MIN(Inputs!$B$2, F4476*Inputs!$B$16, Inputs!$B$14*Inputs!$B$4 - G4476), 0)</f>
        <v>170</v>
      </c>
      <c r="J4476" s="2">
        <f>MAX(MIN(Inputs!$B$2, F4476*Inputs!$B$16, (Inputs!$B$14-F4476)/Inputs!$B$15)*Inputs!$B$9, 0)</f>
        <v>136</v>
      </c>
      <c r="K4476" s="2">
        <f>MAX(E4476*Inputs!$B$5 - B4476 - Inputs!$B$8, 0) * H4476</f>
        <v>1726.3490109800118</v>
      </c>
      <c r="L4476" s="2">
        <f>IF(B4476 &gt;= D4476*Inputs!$B$10, MAX(B4476 - E4476/Inputs!$B$5 - Inputs!$B$8, 0) * I4476, 0)</f>
        <v>0</v>
      </c>
      <c r="M4476" s="2">
        <f t="shared" si="830"/>
        <v>520.2878207680094</v>
      </c>
      <c r="N4476" s="3" t="str">
        <f t="shared" si="831"/>
        <v>Charge</v>
      </c>
      <c r="O4476" s="3" t="str">
        <f t="shared" si="839"/>
        <v>Charge</v>
      </c>
      <c r="P4476" s="2">
        <f t="shared" si="832"/>
        <v>170</v>
      </c>
      <c r="Q4476" s="2">
        <f t="shared" si="833"/>
        <v>0</v>
      </c>
      <c r="R4476" s="2">
        <f t="shared" si="834"/>
        <v>0</v>
      </c>
      <c r="S4476" s="2">
        <f t="shared" si="835"/>
        <v>-454.80935526968722</v>
      </c>
      <c r="T4476" s="2">
        <f t="shared" si="836"/>
        <v>0</v>
      </c>
      <c r="U4476" s="2">
        <f>IF(O4476="Reg", R4476 * Inputs!$B$7, 0)</f>
        <v>0</v>
      </c>
      <c r="V4476" s="2">
        <f>MAX(F4476 + P4476*Inputs!$B$15 - (Q4476/Inputs!$B$16) - U4476, 0)</f>
        <v>340</v>
      </c>
    </row>
    <row r="4477" spans="1:22" x14ac:dyDescent="0.3">
      <c r="A4477" s="1">
        <v>46209.458333333343</v>
      </c>
      <c r="B4477" s="2">
        <v>16.227591432069229</v>
      </c>
      <c r="C4477" s="2">
        <v>8.8786318306909777</v>
      </c>
      <c r="D4477" s="2">
        <f t="shared" si="828"/>
        <v>36.848277689275868</v>
      </c>
      <c r="E4477" s="2">
        <f t="shared" si="829"/>
        <v>51.296814049417122</v>
      </c>
      <c r="F4477" s="2">
        <f t="shared" si="837"/>
        <v>340</v>
      </c>
      <c r="G4477" s="2">
        <f t="shared" si="838"/>
        <v>0</v>
      </c>
      <c r="H4477" s="2">
        <f>MIN(Inputs!$B$2, (Inputs!$B$14 - F4477)/Inputs!$B$15)</f>
        <v>0</v>
      </c>
      <c r="I4477" s="2">
        <f>MAX(MIN(Inputs!$B$2, F4477*Inputs!$B$16, Inputs!$B$14*Inputs!$B$4 - G4477), 0)</f>
        <v>170</v>
      </c>
      <c r="J4477" s="2">
        <f>MAX(MIN(Inputs!$B$2, F4477*Inputs!$B$16, (Inputs!$B$14-F4477)/Inputs!$B$15)*Inputs!$B$9, 0)</f>
        <v>0</v>
      </c>
      <c r="K4477" s="2">
        <f>MAX(E4477*Inputs!$B$5 - B4477 - Inputs!$B$8, 0) * H4477</f>
        <v>0</v>
      </c>
      <c r="L4477" s="2">
        <f>IF(B4477 &gt;= D4477*Inputs!$B$10, MAX(B4477 - E4477/Inputs!$B$5 - Inputs!$B$8, 0) * I4477, 0)</f>
        <v>0</v>
      </c>
      <c r="M4477" s="2">
        <f t="shared" si="830"/>
        <v>0</v>
      </c>
      <c r="N4477" s="3" t="str">
        <f t="shared" si="831"/>
        <v>Idle</v>
      </c>
      <c r="O4477" s="3" t="str">
        <f t="shared" si="839"/>
        <v>Idle</v>
      </c>
      <c r="P4477" s="2">
        <f t="shared" si="832"/>
        <v>0</v>
      </c>
      <c r="Q4477" s="2">
        <f t="shared" si="833"/>
        <v>0</v>
      </c>
      <c r="R4477" s="2">
        <f t="shared" si="834"/>
        <v>0</v>
      </c>
      <c r="S4477" s="2">
        <f t="shared" si="835"/>
        <v>0</v>
      </c>
      <c r="T4477" s="2">
        <f t="shared" si="836"/>
        <v>0</v>
      </c>
      <c r="U4477" s="2">
        <f>IF(O4477="Reg", R4477 * Inputs!$B$7, 0)</f>
        <v>0</v>
      </c>
      <c r="V4477" s="2">
        <f>MAX(F4477 + P4477*Inputs!$B$15 - (Q4477/Inputs!$B$16) - U4477, 0)</f>
        <v>340</v>
      </c>
    </row>
    <row r="4478" spans="1:22" x14ac:dyDescent="0.3">
      <c r="A4478" s="1">
        <v>46209.5</v>
      </c>
      <c r="B4478" s="2">
        <v>25.006990832469921</v>
      </c>
      <c r="C4478" s="2">
        <v>19.152654979355379</v>
      </c>
      <c r="D4478" s="2">
        <f t="shared" si="828"/>
        <v>36.848277689275868</v>
      </c>
      <c r="E4478" s="2">
        <f t="shared" si="829"/>
        <v>63.395869040350931</v>
      </c>
      <c r="F4478" s="2">
        <f t="shared" si="837"/>
        <v>340</v>
      </c>
      <c r="G4478" s="2">
        <f t="shared" si="838"/>
        <v>0</v>
      </c>
      <c r="H4478" s="2">
        <f>MIN(Inputs!$B$2, (Inputs!$B$14 - F4478)/Inputs!$B$15)</f>
        <v>0</v>
      </c>
      <c r="I4478" s="2">
        <f>MAX(MIN(Inputs!$B$2, F4478*Inputs!$B$16, Inputs!$B$14*Inputs!$B$4 - G4478), 0)</f>
        <v>170</v>
      </c>
      <c r="J4478" s="2">
        <f>MAX(MIN(Inputs!$B$2, F4478*Inputs!$B$16, (Inputs!$B$14-F4478)/Inputs!$B$15)*Inputs!$B$9, 0)</f>
        <v>0</v>
      </c>
      <c r="K4478" s="2">
        <f>MAX(E4478*Inputs!$B$5 - B4478 - Inputs!$B$8, 0) * H4478</f>
        <v>0</v>
      </c>
      <c r="L4478" s="2">
        <f>IF(B4478 &gt;= D4478*Inputs!$B$10, MAX(B4478 - E4478/Inputs!$B$5 - Inputs!$B$8, 0) * I4478, 0)</f>
        <v>0</v>
      </c>
      <c r="M4478" s="2">
        <f t="shared" si="830"/>
        <v>0</v>
      </c>
      <c r="N4478" s="3" t="str">
        <f t="shared" si="831"/>
        <v>Idle</v>
      </c>
      <c r="O4478" s="3" t="str">
        <f t="shared" si="839"/>
        <v>Idle</v>
      </c>
      <c r="P4478" s="2">
        <f t="shared" si="832"/>
        <v>0</v>
      </c>
      <c r="Q4478" s="2">
        <f t="shared" si="833"/>
        <v>0</v>
      </c>
      <c r="R4478" s="2">
        <f t="shared" si="834"/>
        <v>0</v>
      </c>
      <c r="S4478" s="2">
        <f t="shared" si="835"/>
        <v>0</v>
      </c>
      <c r="T4478" s="2">
        <f t="shared" si="836"/>
        <v>0</v>
      </c>
      <c r="U4478" s="2">
        <f>IF(O4478="Reg", R4478 * Inputs!$B$7, 0)</f>
        <v>0</v>
      </c>
      <c r="V4478" s="2">
        <f>MAX(F4478 + P4478*Inputs!$B$15 - (Q4478/Inputs!$B$16) - U4478, 0)</f>
        <v>340</v>
      </c>
    </row>
    <row r="4479" spans="1:22" x14ac:dyDescent="0.3">
      <c r="A4479" s="1">
        <v>46209.541666666657</v>
      </c>
      <c r="B4479" s="2">
        <v>45.109018752115333</v>
      </c>
      <c r="C4479" s="2">
        <v>2.0826153681173611</v>
      </c>
      <c r="D4479" s="2">
        <f t="shared" si="828"/>
        <v>36.848277689275868</v>
      </c>
      <c r="E4479" s="2">
        <f t="shared" si="829"/>
        <v>75.422101079872803</v>
      </c>
      <c r="F4479" s="2">
        <f t="shared" si="837"/>
        <v>340</v>
      </c>
      <c r="G4479" s="2">
        <f t="shared" si="838"/>
        <v>0</v>
      </c>
      <c r="H4479" s="2">
        <f>MIN(Inputs!$B$2, (Inputs!$B$14 - F4479)/Inputs!$B$15)</f>
        <v>0</v>
      </c>
      <c r="I4479" s="2">
        <f>MAX(MIN(Inputs!$B$2, F4479*Inputs!$B$16, Inputs!$B$14*Inputs!$B$4 - G4479), 0)</f>
        <v>170</v>
      </c>
      <c r="J4479" s="2">
        <f>MAX(MIN(Inputs!$B$2, F4479*Inputs!$B$16, (Inputs!$B$14-F4479)/Inputs!$B$15)*Inputs!$B$9, 0)</f>
        <v>0</v>
      </c>
      <c r="K4479" s="2">
        <f>MAX(E4479*Inputs!$B$5 - B4479 - Inputs!$B$8, 0) * H4479</f>
        <v>0</v>
      </c>
      <c r="L4479" s="2">
        <f>IF(B4479 &gt;= D4479*Inputs!$B$10, MAX(B4479 - E4479/Inputs!$B$5 - Inputs!$B$8, 0) * I4479, 0)</f>
        <v>0</v>
      </c>
      <c r="M4479" s="2">
        <f t="shared" si="830"/>
        <v>0</v>
      </c>
      <c r="N4479" s="3" t="str">
        <f t="shared" si="831"/>
        <v>Idle</v>
      </c>
      <c r="O4479" s="3" t="str">
        <f t="shared" si="839"/>
        <v>Idle</v>
      </c>
      <c r="P4479" s="2">
        <f t="shared" si="832"/>
        <v>0</v>
      </c>
      <c r="Q4479" s="2">
        <f t="shared" si="833"/>
        <v>0</v>
      </c>
      <c r="R4479" s="2">
        <f t="shared" si="834"/>
        <v>0</v>
      </c>
      <c r="S4479" s="2">
        <f t="shared" si="835"/>
        <v>0</v>
      </c>
      <c r="T4479" s="2">
        <f t="shared" si="836"/>
        <v>0</v>
      </c>
      <c r="U4479" s="2">
        <f>IF(O4479="Reg", R4479 * Inputs!$B$7, 0)</f>
        <v>0</v>
      </c>
      <c r="V4479" s="2">
        <f>MAX(F4479 + P4479*Inputs!$B$15 - (Q4479/Inputs!$B$16) - U4479, 0)</f>
        <v>340</v>
      </c>
    </row>
    <row r="4480" spans="1:22" x14ac:dyDescent="0.3">
      <c r="A4480" s="1">
        <v>46209.583333333343</v>
      </c>
      <c r="B4480" s="2">
        <v>62.146202420943418</v>
      </c>
      <c r="C4480" s="2">
        <v>10.01422234306084</v>
      </c>
      <c r="D4480" s="2">
        <f t="shared" si="828"/>
        <v>36.848277689275868</v>
      </c>
      <c r="E4480" s="2">
        <f t="shared" si="829"/>
        <v>83.694584323302223</v>
      </c>
      <c r="F4480" s="2">
        <f t="shared" si="837"/>
        <v>340</v>
      </c>
      <c r="G4480" s="2">
        <f t="shared" si="838"/>
        <v>0</v>
      </c>
      <c r="H4480" s="2">
        <f>MIN(Inputs!$B$2, (Inputs!$B$14 - F4480)/Inputs!$B$15)</f>
        <v>0</v>
      </c>
      <c r="I4480" s="2">
        <f>MAX(MIN(Inputs!$B$2, F4480*Inputs!$B$16, Inputs!$B$14*Inputs!$B$4 - G4480), 0)</f>
        <v>170</v>
      </c>
      <c r="J4480" s="2">
        <f>MAX(MIN(Inputs!$B$2, F4480*Inputs!$B$16, (Inputs!$B$14-F4480)/Inputs!$B$15)*Inputs!$B$9, 0)</f>
        <v>0</v>
      </c>
      <c r="K4480" s="2">
        <f>MAX(E4480*Inputs!$B$5 - B4480 - Inputs!$B$8, 0) * H4480</f>
        <v>0</v>
      </c>
      <c r="L4480" s="2">
        <f>IF(B4480 &gt;= D4480*Inputs!$B$10, MAX(B4480 - E4480/Inputs!$B$5 - Inputs!$B$8, 0) * I4480, 0)</f>
        <v>0</v>
      </c>
      <c r="M4480" s="2">
        <f t="shared" si="830"/>
        <v>0</v>
      </c>
      <c r="N4480" s="3" t="str">
        <f t="shared" si="831"/>
        <v>Idle</v>
      </c>
      <c r="O4480" s="3" t="str">
        <f t="shared" si="839"/>
        <v>Idle</v>
      </c>
      <c r="P4480" s="2">
        <f t="shared" si="832"/>
        <v>0</v>
      </c>
      <c r="Q4480" s="2">
        <f t="shared" si="833"/>
        <v>0</v>
      </c>
      <c r="R4480" s="2">
        <f t="shared" si="834"/>
        <v>0</v>
      </c>
      <c r="S4480" s="2">
        <f t="shared" si="835"/>
        <v>0</v>
      </c>
      <c r="T4480" s="2">
        <f t="shared" si="836"/>
        <v>0</v>
      </c>
      <c r="U4480" s="2">
        <f>IF(O4480="Reg", R4480 * Inputs!$B$7, 0)</f>
        <v>0</v>
      </c>
      <c r="V4480" s="2">
        <f>MAX(F4480 + P4480*Inputs!$B$15 - (Q4480/Inputs!$B$16) - U4480, 0)</f>
        <v>340</v>
      </c>
    </row>
    <row r="4481" spans="1:22" x14ac:dyDescent="0.3">
      <c r="A4481" s="1">
        <v>46209.625</v>
      </c>
      <c r="B4481" s="2">
        <v>72.678097397033554</v>
      </c>
      <c r="C4481" s="2">
        <v>3.7829115123148052</v>
      </c>
      <c r="D4481" s="2">
        <f t="shared" si="828"/>
        <v>36.848277689275868</v>
      </c>
      <c r="E4481" s="2">
        <f t="shared" si="829"/>
        <v>84.67633551934</v>
      </c>
      <c r="F4481" s="2">
        <f t="shared" si="837"/>
        <v>340</v>
      </c>
      <c r="G4481" s="2">
        <f t="shared" si="838"/>
        <v>0</v>
      </c>
      <c r="H4481" s="2">
        <f>MIN(Inputs!$B$2, (Inputs!$B$14 - F4481)/Inputs!$B$15)</f>
        <v>0</v>
      </c>
      <c r="I4481" s="2">
        <f>MAX(MIN(Inputs!$B$2, F4481*Inputs!$B$16, Inputs!$B$14*Inputs!$B$4 - G4481), 0)</f>
        <v>170</v>
      </c>
      <c r="J4481" s="2">
        <f>MAX(MIN(Inputs!$B$2, F4481*Inputs!$B$16, (Inputs!$B$14-F4481)/Inputs!$B$15)*Inputs!$B$9, 0)</f>
        <v>0</v>
      </c>
      <c r="K4481" s="2">
        <f>MAX(E4481*Inputs!$B$5 - B4481 - Inputs!$B$8, 0) * H4481</f>
        <v>0</v>
      </c>
      <c r="L4481" s="2">
        <f>IF(B4481 &gt;= D4481*Inputs!$B$10, MAX(B4481 - E4481/Inputs!$B$5 - Inputs!$B$8, 0) * I4481, 0)</f>
        <v>0</v>
      </c>
      <c r="M4481" s="2">
        <f t="shared" si="830"/>
        <v>0</v>
      </c>
      <c r="N4481" s="3" t="str">
        <f t="shared" si="831"/>
        <v>Idle</v>
      </c>
      <c r="O4481" s="3" t="str">
        <f t="shared" si="839"/>
        <v>Idle</v>
      </c>
      <c r="P4481" s="2">
        <f t="shared" si="832"/>
        <v>0</v>
      </c>
      <c r="Q4481" s="2">
        <f t="shared" si="833"/>
        <v>0</v>
      </c>
      <c r="R4481" s="2">
        <f t="shared" si="834"/>
        <v>0</v>
      </c>
      <c r="S4481" s="2">
        <f t="shared" si="835"/>
        <v>0</v>
      </c>
      <c r="T4481" s="2">
        <f t="shared" si="836"/>
        <v>0</v>
      </c>
      <c r="U4481" s="2">
        <f>IF(O4481="Reg", R4481 * Inputs!$B$7, 0)</f>
        <v>0</v>
      </c>
      <c r="V4481" s="2">
        <f>MAX(F4481 + P4481*Inputs!$B$15 - (Q4481/Inputs!$B$16) - U4481, 0)</f>
        <v>340</v>
      </c>
    </row>
    <row r="4482" spans="1:22" x14ac:dyDescent="0.3">
      <c r="A4482" s="1">
        <v>46209.666666666657</v>
      </c>
      <c r="B4482" s="2">
        <v>86.612983461871295</v>
      </c>
      <c r="C4482" s="2">
        <v>3.8151592371156511</v>
      </c>
      <c r="D4482" s="2">
        <f t="shared" ref="D4482:D4545" si="840">AVERAGEIFS(B:B, A:A, "&gt;="&amp;INT(A4482), A:A, "&lt;"&amp;INT(A4482)+1)</f>
        <v>36.848277689275868</v>
      </c>
      <c r="E4482" s="2">
        <f t="shared" ref="E4482:E4545" si="841">AVERAGE(B4482:B4487)</f>
        <v>85.464530160227852</v>
      </c>
      <c r="F4482" s="2">
        <f t="shared" si="837"/>
        <v>340</v>
      </c>
      <c r="G4482" s="2">
        <f t="shared" si="838"/>
        <v>0</v>
      </c>
      <c r="H4482" s="2">
        <f>MIN(Inputs!$B$2, (Inputs!$B$14 - F4482)/Inputs!$B$15)</f>
        <v>0</v>
      </c>
      <c r="I4482" s="2">
        <f>MAX(MIN(Inputs!$B$2, F4482*Inputs!$B$16, Inputs!$B$14*Inputs!$B$4 - G4482), 0)</f>
        <v>170</v>
      </c>
      <c r="J4482" s="2">
        <f>MAX(MIN(Inputs!$B$2, F4482*Inputs!$B$16, (Inputs!$B$14-F4482)/Inputs!$B$15)*Inputs!$B$9, 0)</f>
        <v>0</v>
      </c>
      <c r="K4482" s="2">
        <f>MAX(E4482*Inputs!$B$5 - B4482 - Inputs!$B$8, 0) * H4482</f>
        <v>0</v>
      </c>
      <c r="L4482" s="2">
        <f>IF(B4482 &gt;= D4482*Inputs!$B$10, MAX(B4482 - E4482/Inputs!$B$5 - Inputs!$B$8, 0) * I4482, 0)</f>
        <v>0</v>
      </c>
      <c r="M4482" s="2">
        <f t="shared" ref="M4482:M4545" si="842">C4482 * J4482</f>
        <v>0</v>
      </c>
      <c r="N4482" s="3" t="str">
        <f t="shared" ref="N4482:N4545" si="843">IF(MAX(K4482, L4482, M4482)&lt;=0, "Idle", IF(AND(M4482&gt;=K4482, M4482&gt;=L4482), "Reg", IF(L4482&gt;=K4482, "Discharge", "Charge")))</f>
        <v>Idle</v>
      </c>
      <c r="O4482" s="3" t="str">
        <f t="shared" si="839"/>
        <v>Idle</v>
      </c>
      <c r="P4482" s="2">
        <f t="shared" ref="P4482:P4545" si="844">IF(O4482="Charge", H4482, 0)</f>
        <v>0</v>
      </c>
      <c r="Q4482" s="2">
        <f t="shared" ref="Q4482:Q4545" si="845">IF(O4482="Discharge", I4482, 0)</f>
        <v>0</v>
      </c>
      <c r="R4482" s="2">
        <f t="shared" ref="R4482:R4545" si="846">IF(O4482="Reg", J4482, 0)</f>
        <v>0</v>
      </c>
      <c r="S4482" s="2">
        <f t="shared" ref="S4482:S4545" si="847">(Q4482 - P4482) * B4482</f>
        <v>0</v>
      </c>
      <c r="T4482" s="2">
        <f t="shared" ref="T4482:T4545" si="848">R4482 * C4482</f>
        <v>0</v>
      </c>
      <c r="U4482" s="2">
        <f>IF(O4482="Reg", R4482 * Inputs!$B$7, 0)</f>
        <v>0</v>
      </c>
      <c r="V4482" s="2">
        <f>MAX(F4482 + P4482*Inputs!$B$15 - (Q4482/Inputs!$B$16) - U4482, 0)</f>
        <v>340</v>
      </c>
    </row>
    <row r="4483" spans="1:22" x14ac:dyDescent="0.3">
      <c r="A4483" s="1">
        <v>46209.708333333343</v>
      </c>
      <c r="B4483" s="2">
        <v>88.821921377672098</v>
      </c>
      <c r="C4483" s="2">
        <v>14.120399721354341</v>
      </c>
      <c r="D4483" s="2">
        <f t="shared" si="840"/>
        <v>36.848277689275868</v>
      </c>
      <c r="E4483" s="2">
        <f t="shared" si="841"/>
        <v>80.899450970812339</v>
      </c>
      <c r="F4483" s="2">
        <f t="shared" ref="F4483:F4546" si="849">V4482</f>
        <v>340</v>
      </c>
      <c r="G4483" s="2">
        <f t="shared" ref="G4483:G4546" si="850">IF(INT(A4483)=INT(A4482), G4482 + Q4482, 0)</f>
        <v>0</v>
      </c>
      <c r="H4483" s="2">
        <f>MIN(Inputs!$B$2, (Inputs!$B$14 - F4483)/Inputs!$B$15)</f>
        <v>0</v>
      </c>
      <c r="I4483" s="2">
        <f>MAX(MIN(Inputs!$B$2, F4483*Inputs!$B$16, Inputs!$B$14*Inputs!$B$4 - G4483), 0)</f>
        <v>170</v>
      </c>
      <c r="J4483" s="2">
        <f>MAX(MIN(Inputs!$B$2, F4483*Inputs!$B$16, (Inputs!$B$14-F4483)/Inputs!$B$15)*Inputs!$B$9, 0)</f>
        <v>0</v>
      </c>
      <c r="K4483" s="2">
        <f>MAX(E4483*Inputs!$B$5 - B4483 - Inputs!$B$8, 0) * H4483</f>
        <v>0</v>
      </c>
      <c r="L4483" s="2">
        <f>IF(B4483 &gt;= D4483*Inputs!$B$10, MAX(B4483 - E4483/Inputs!$B$5 - Inputs!$B$8, 0) * I4483, 0)</f>
        <v>0</v>
      </c>
      <c r="M4483" s="2">
        <f t="shared" si="842"/>
        <v>0</v>
      </c>
      <c r="N4483" s="3" t="str">
        <f t="shared" si="843"/>
        <v>Idle</v>
      </c>
      <c r="O4483" s="3" t="str">
        <f t="shared" si="839"/>
        <v>Idle</v>
      </c>
      <c r="P4483" s="2">
        <f t="shared" si="844"/>
        <v>0</v>
      </c>
      <c r="Q4483" s="2">
        <f t="shared" si="845"/>
        <v>0</v>
      </c>
      <c r="R4483" s="2">
        <f t="shared" si="846"/>
        <v>0</v>
      </c>
      <c r="S4483" s="2">
        <f t="shared" si="847"/>
        <v>0</v>
      </c>
      <c r="T4483" s="2">
        <f t="shared" si="848"/>
        <v>0</v>
      </c>
      <c r="U4483" s="2">
        <f>IF(O4483="Reg", R4483 * Inputs!$B$7, 0)</f>
        <v>0</v>
      </c>
      <c r="V4483" s="2">
        <f>MAX(F4483 + P4483*Inputs!$B$15 - (Q4483/Inputs!$B$16) - U4483, 0)</f>
        <v>340</v>
      </c>
    </row>
    <row r="4484" spans="1:22" x14ac:dyDescent="0.3">
      <c r="A4484" s="1">
        <v>46209.75</v>
      </c>
      <c r="B4484" s="2">
        <v>97.164383069601115</v>
      </c>
      <c r="C4484" s="2">
        <v>1.5808420103612031</v>
      </c>
      <c r="D4484" s="2">
        <f t="shared" si="840"/>
        <v>36.848277689275868</v>
      </c>
      <c r="E4484" s="2">
        <f t="shared" si="841"/>
        <v>74.61755054550504</v>
      </c>
      <c r="F4484" s="2">
        <f t="shared" si="849"/>
        <v>340</v>
      </c>
      <c r="G4484" s="2">
        <f t="shared" si="850"/>
        <v>0</v>
      </c>
      <c r="H4484" s="2">
        <f>MIN(Inputs!$B$2, (Inputs!$B$14 - F4484)/Inputs!$B$15)</f>
        <v>0</v>
      </c>
      <c r="I4484" s="2">
        <f>MAX(MIN(Inputs!$B$2, F4484*Inputs!$B$16, Inputs!$B$14*Inputs!$B$4 - G4484), 0)</f>
        <v>170</v>
      </c>
      <c r="J4484" s="2">
        <f>MAX(MIN(Inputs!$B$2, F4484*Inputs!$B$16, (Inputs!$B$14-F4484)/Inputs!$B$15)*Inputs!$B$9, 0)</f>
        <v>0</v>
      </c>
      <c r="K4484" s="2">
        <f>MAX(E4484*Inputs!$B$5 - B4484 - Inputs!$B$8, 0) * H4484</f>
        <v>0</v>
      </c>
      <c r="L4484" s="2">
        <f>IF(B4484 &gt;= D4484*Inputs!$B$10, MAX(B4484 - E4484/Inputs!$B$5 - Inputs!$B$8, 0) * I4484, 0)</f>
        <v>0</v>
      </c>
      <c r="M4484" s="2">
        <f t="shared" si="842"/>
        <v>0</v>
      </c>
      <c r="N4484" s="3" t="str">
        <f t="shared" si="843"/>
        <v>Idle</v>
      </c>
      <c r="O4484" s="3" t="str">
        <f t="shared" ref="O4484:O4547" si="851">IF(O4483&lt;&gt;O4482, O4483, N4484)</f>
        <v>Idle</v>
      </c>
      <c r="P4484" s="2">
        <f t="shared" si="844"/>
        <v>0</v>
      </c>
      <c r="Q4484" s="2">
        <f t="shared" si="845"/>
        <v>0</v>
      </c>
      <c r="R4484" s="2">
        <f t="shared" si="846"/>
        <v>0</v>
      </c>
      <c r="S4484" s="2">
        <f t="shared" si="847"/>
        <v>0</v>
      </c>
      <c r="T4484" s="2">
        <f t="shared" si="848"/>
        <v>0</v>
      </c>
      <c r="U4484" s="2">
        <f>IF(O4484="Reg", R4484 * Inputs!$B$7, 0)</f>
        <v>0</v>
      </c>
      <c r="V4484" s="2">
        <f>MAX(F4484 + P4484*Inputs!$B$15 - (Q4484/Inputs!$B$16) - U4484, 0)</f>
        <v>340</v>
      </c>
    </row>
    <row r="4485" spans="1:22" x14ac:dyDescent="0.3">
      <c r="A4485" s="1">
        <v>46209.791666666657</v>
      </c>
      <c r="B4485" s="2">
        <v>94.743918212691867</v>
      </c>
      <c r="C4485" s="2">
        <v>8.5573049193863486</v>
      </c>
      <c r="D4485" s="2">
        <f t="shared" si="840"/>
        <v>36.848277689275868</v>
      </c>
      <c r="E4485" s="2">
        <f t="shared" si="841"/>
        <v>64.274813514808272</v>
      </c>
      <c r="F4485" s="2">
        <f t="shared" si="849"/>
        <v>340</v>
      </c>
      <c r="G4485" s="2">
        <f t="shared" si="850"/>
        <v>0</v>
      </c>
      <c r="H4485" s="2">
        <f>MIN(Inputs!$B$2, (Inputs!$B$14 - F4485)/Inputs!$B$15)</f>
        <v>0</v>
      </c>
      <c r="I4485" s="2">
        <f>MAX(MIN(Inputs!$B$2, F4485*Inputs!$B$16, Inputs!$B$14*Inputs!$B$4 - G4485), 0)</f>
        <v>170</v>
      </c>
      <c r="J4485" s="2">
        <f>MAX(MIN(Inputs!$B$2, F4485*Inputs!$B$16, (Inputs!$B$14-F4485)/Inputs!$B$15)*Inputs!$B$9, 0)</f>
        <v>0</v>
      </c>
      <c r="K4485" s="2">
        <f>MAX(E4485*Inputs!$B$5 - B4485 - Inputs!$B$8, 0) * H4485</f>
        <v>0</v>
      </c>
      <c r="L4485" s="2">
        <f>IF(B4485 &gt;= D4485*Inputs!$B$10, MAX(B4485 - E4485/Inputs!$B$5 - Inputs!$B$8, 0) * I4485, 0)</f>
        <v>289.7407580696547</v>
      </c>
      <c r="M4485" s="2">
        <f t="shared" si="842"/>
        <v>0</v>
      </c>
      <c r="N4485" s="3" t="str">
        <f t="shared" si="843"/>
        <v>Discharge</v>
      </c>
      <c r="O4485" s="3" t="str">
        <f t="shared" si="851"/>
        <v>Discharge</v>
      </c>
      <c r="P4485" s="2">
        <f t="shared" si="844"/>
        <v>0</v>
      </c>
      <c r="Q4485" s="2">
        <f t="shared" si="845"/>
        <v>170</v>
      </c>
      <c r="R4485" s="2">
        <f t="shared" si="846"/>
        <v>0</v>
      </c>
      <c r="S4485" s="2">
        <f t="shared" si="847"/>
        <v>16106.466096157617</v>
      </c>
      <c r="T4485" s="2">
        <f t="shared" si="848"/>
        <v>0</v>
      </c>
      <c r="U4485" s="2">
        <f>IF(O4485="Reg", R4485 * Inputs!$B$7, 0)</f>
        <v>0</v>
      </c>
      <c r="V4485" s="2">
        <f>MAX(F4485 + P4485*Inputs!$B$15 - (Q4485/Inputs!$B$16) - U4485, 0)</f>
        <v>170</v>
      </c>
    </row>
    <row r="4486" spans="1:22" x14ac:dyDescent="0.3">
      <c r="A4486" s="1">
        <v>46209.833333333343</v>
      </c>
      <c r="B4486" s="2">
        <v>68.036709597170073</v>
      </c>
      <c r="C4486" s="2">
        <v>16.445197843200411</v>
      </c>
      <c r="D4486" s="2">
        <f t="shared" si="840"/>
        <v>36.848277689275868</v>
      </c>
      <c r="E4486" s="2">
        <f t="shared" si="841"/>
        <v>51.132372122974147</v>
      </c>
      <c r="F4486" s="2">
        <f t="shared" si="849"/>
        <v>170</v>
      </c>
      <c r="G4486" s="2">
        <f t="shared" si="850"/>
        <v>170</v>
      </c>
      <c r="H4486" s="2">
        <f>MIN(Inputs!$B$2, (Inputs!$B$14 - F4486)/Inputs!$B$15)</f>
        <v>170</v>
      </c>
      <c r="I4486" s="2">
        <f>MAX(MIN(Inputs!$B$2, F4486*Inputs!$B$16, Inputs!$B$14*Inputs!$B$4 - G4486), 0)</f>
        <v>170</v>
      </c>
      <c r="J4486" s="2">
        <f>MAX(MIN(Inputs!$B$2, F4486*Inputs!$B$16, (Inputs!$B$14-F4486)/Inputs!$B$15)*Inputs!$B$9, 0)</f>
        <v>136</v>
      </c>
      <c r="K4486" s="2">
        <f>MAX(E4486*Inputs!$B$5 - B4486 - Inputs!$B$8, 0) * H4486</f>
        <v>0</v>
      </c>
      <c r="L4486" s="2">
        <f>IF(B4486 &gt;= D4486*Inputs!$B$10, MAX(B4486 - E4486/Inputs!$B$5 - Inputs!$B$8, 0) * I4486, 0)</f>
        <v>0</v>
      </c>
      <c r="M4486" s="2">
        <f t="shared" si="842"/>
        <v>2236.5469066752557</v>
      </c>
      <c r="N4486" s="3" t="str">
        <f t="shared" si="843"/>
        <v>Reg</v>
      </c>
      <c r="O4486" s="3" t="str">
        <f t="shared" si="851"/>
        <v>Discharge</v>
      </c>
      <c r="P4486" s="2">
        <f t="shared" si="844"/>
        <v>0</v>
      </c>
      <c r="Q4486" s="2">
        <f t="shared" si="845"/>
        <v>170</v>
      </c>
      <c r="R4486" s="2">
        <f t="shared" si="846"/>
        <v>0</v>
      </c>
      <c r="S4486" s="2">
        <f t="shared" si="847"/>
        <v>11566.240631518913</v>
      </c>
      <c r="T4486" s="2">
        <f t="shared" si="848"/>
        <v>0</v>
      </c>
      <c r="U4486" s="2">
        <f>IF(O4486="Reg", R4486 * Inputs!$B$7, 0)</f>
        <v>0</v>
      </c>
      <c r="V4486" s="2">
        <f>MAX(F4486 + P4486*Inputs!$B$15 - (Q4486/Inputs!$B$16) - U4486, 0)</f>
        <v>0</v>
      </c>
    </row>
    <row r="4487" spans="1:22" x14ac:dyDescent="0.3">
      <c r="A4487" s="1">
        <v>46209.875</v>
      </c>
      <c r="B4487" s="2">
        <v>77.407265242360609</v>
      </c>
      <c r="C4487" s="2">
        <v>3.616159798082891</v>
      </c>
      <c r="D4487" s="2">
        <f t="shared" si="840"/>
        <v>36.848277689275868</v>
      </c>
      <c r="E4487" s="2">
        <f t="shared" si="841"/>
        <v>39.792920523445794</v>
      </c>
      <c r="F4487" s="2">
        <f t="shared" si="849"/>
        <v>0</v>
      </c>
      <c r="G4487" s="2">
        <f t="shared" si="850"/>
        <v>340</v>
      </c>
      <c r="H4487" s="2">
        <f>MIN(Inputs!$B$2, (Inputs!$B$14 - F4487)/Inputs!$B$15)</f>
        <v>170</v>
      </c>
      <c r="I4487" s="2">
        <f>MAX(MIN(Inputs!$B$2, F4487*Inputs!$B$16, Inputs!$B$14*Inputs!$B$4 - G4487), 0)</f>
        <v>0</v>
      </c>
      <c r="J4487" s="2">
        <f>MAX(MIN(Inputs!$B$2, F4487*Inputs!$B$16, (Inputs!$B$14-F4487)/Inputs!$B$15)*Inputs!$B$9, 0)</f>
        <v>0</v>
      </c>
      <c r="K4487" s="2">
        <f>MAX(E4487*Inputs!$B$5 - B4487 - Inputs!$B$8, 0) * H4487</f>
        <v>0</v>
      </c>
      <c r="L4487" s="2">
        <f>IF(B4487 &gt;= D4487*Inputs!$B$10, MAX(B4487 - E4487/Inputs!$B$5 - Inputs!$B$8, 0) * I4487, 0)</f>
        <v>0</v>
      </c>
      <c r="M4487" s="2">
        <f t="shared" si="842"/>
        <v>0</v>
      </c>
      <c r="N4487" s="3" t="str">
        <f t="shared" si="843"/>
        <v>Idle</v>
      </c>
      <c r="O4487" s="3" t="str">
        <f t="shared" si="851"/>
        <v>Idle</v>
      </c>
      <c r="P4487" s="2">
        <f t="shared" si="844"/>
        <v>0</v>
      </c>
      <c r="Q4487" s="2">
        <f t="shared" si="845"/>
        <v>0</v>
      </c>
      <c r="R4487" s="2">
        <f t="shared" si="846"/>
        <v>0</v>
      </c>
      <c r="S4487" s="2">
        <f t="shared" si="847"/>
        <v>0</v>
      </c>
      <c r="T4487" s="2">
        <f t="shared" si="848"/>
        <v>0</v>
      </c>
      <c r="U4487" s="2">
        <f>IF(O4487="Reg", R4487 * Inputs!$B$7, 0)</f>
        <v>0</v>
      </c>
      <c r="V4487" s="2">
        <f>MAX(F4487 + P4487*Inputs!$B$15 - (Q4487/Inputs!$B$16) - U4487, 0)</f>
        <v>0</v>
      </c>
    </row>
    <row r="4488" spans="1:22" x14ac:dyDescent="0.3">
      <c r="A4488" s="1">
        <v>46209.916666666657</v>
      </c>
      <c r="B4488" s="2">
        <v>59.222508325378193</v>
      </c>
      <c r="C4488" s="2">
        <v>1.2381618444896869</v>
      </c>
      <c r="D4488" s="2">
        <f t="shared" si="840"/>
        <v>36.848277689275868</v>
      </c>
      <c r="E4488" s="2">
        <f t="shared" si="841"/>
        <v>26.891709649719033</v>
      </c>
      <c r="F4488" s="2">
        <f t="shared" si="849"/>
        <v>0</v>
      </c>
      <c r="G4488" s="2">
        <f t="shared" si="850"/>
        <v>340</v>
      </c>
      <c r="H4488" s="2">
        <f>MIN(Inputs!$B$2, (Inputs!$B$14 - F4488)/Inputs!$B$15)</f>
        <v>170</v>
      </c>
      <c r="I4488" s="2">
        <f>MAX(MIN(Inputs!$B$2, F4488*Inputs!$B$16, Inputs!$B$14*Inputs!$B$4 - G4488), 0)</f>
        <v>0</v>
      </c>
      <c r="J4488" s="2">
        <f>MAX(MIN(Inputs!$B$2, F4488*Inputs!$B$16, (Inputs!$B$14-F4488)/Inputs!$B$15)*Inputs!$B$9, 0)</f>
        <v>0</v>
      </c>
      <c r="K4488" s="2">
        <f>MAX(E4488*Inputs!$B$5 - B4488 - Inputs!$B$8, 0) * H4488</f>
        <v>0</v>
      </c>
      <c r="L4488" s="2">
        <f>IF(B4488 &gt;= D4488*Inputs!$B$10, MAX(B4488 - E4488/Inputs!$B$5 - Inputs!$B$8, 0) * I4488, 0)</f>
        <v>0</v>
      </c>
      <c r="M4488" s="2">
        <f t="shared" si="842"/>
        <v>0</v>
      </c>
      <c r="N4488" s="3" t="str">
        <f t="shared" si="843"/>
        <v>Idle</v>
      </c>
      <c r="O4488" s="3" t="str">
        <f t="shared" si="851"/>
        <v>Idle</v>
      </c>
      <c r="P4488" s="2">
        <f t="shared" si="844"/>
        <v>0</v>
      </c>
      <c r="Q4488" s="2">
        <f t="shared" si="845"/>
        <v>0</v>
      </c>
      <c r="R4488" s="2">
        <f t="shared" si="846"/>
        <v>0</v>
      </c>
      <c r="S4488" s="2">
        <f t="shared" si="847"/>
        <v>0</v>
      </c>
      <c r="T4488" s="2">
        <f t="shared" si="848"/>
        <v>0</v>
      </c>
      <c r="U4488" s="2">
        <f>IF(O4488="Reg", R4488 * Inputs!$B$7, 0)</f>
        <v>0</v>
      </c>
      <c r="V4488" s="2">
        <f>MAX(F4488 + P4488*Inputs!$B$15 - (Q4488/Inputs!$B$16) - U4488, 0)</f>
        <v>0</v>
      </c>
    </row>
    <row r="4489" spans="1:22" x14ac:dyDescent="0.3">
      <c r="A4489" s="1">
        <v>46209.958333333343</v>
      </c>
      <c r="B4489" s="2">
        <v>51.130518825828297</v>
      </c>
      <c r="C4489" s="2">
        <v>5.7535169697966317</v>
      </c>
      <c r="D4489" s="2">
        <f t="shared" si="840"/>
        <v>36.848277689275868</v>
      </c>
      <c r="E4489" s="2">
        <f t="shared" si="841"/>
        <v>17.021291595489334</v>
      </c>
      <c r="F4489" s="2">
        <f t="shared" si="849"/>
        <v>0</v>
      </c>
      <c r="G4489" s="2">
        <f t="shared" si="850"/>
        <v>340</v>
      </c>
      <c r="H4489" s="2">
        <f>MIN(Inputs!$B$2, (Inputs!$B$14 - F4489)/Inputs!$B$15)</f>
        <v>170</v>
      </c>
      <c r="I4489" s="2">
        <f>MAX(MIN(Inputs!$B$2, F4489*Inputs!$B$16, Inputs!$B$14*Inputs!$B$4 - G4489), 0)</f>
        <v>0</v>
      </c>
      <c r="J4489" s="2">
        <f>MAX(MIN(Inputs!$B$2, F4489*Inputs!$B$16, (Inputs!$B$14-F4489)/Inputs!$B$15)*Inputs!$B$9, 0)</f>
        <v>0</v>
      </c>
      <c r="K4489" s="2">
        <f>MAX(E4489*Inputs!$B$5 - B4489 - Inputs!$B$8, 0) * H4489</f>
        <v>0</v>
      </c>
      <c r="L4489" s="2">
        <f>IF(B4489 &gt;= D4489*Inputs!$B$10, MAX(B4489 - E4489/Inputs!$B$5 - Inputs!$B$8, 0) * I4489, 0)</f>
        <v>0</v>
      </c>
      <c r="M4489" s="2">
        <f t="shared" si="842"/>
        <v>0</v>
      </c>
      <c r="N4489" s="3" t="str">
        <f t="shared" si="843"/>
        <v>Idle</v>
      </c>
      <c r="O4489" s="3" t="str">
        <f t="shared" si="851"/>
        <v>Idle</v>
      </c>
      <c r="P4489" s="2">
        <f t="shared" si="844"/>
        <v>0</v>
      </c>
      <c r="Q4489" s="2">
        <f t="shared" si="845"/>
        <v>0</v>
      </c>
      <c r="R4489" s="2">
        <f t="shared" si="846"/>
        <v>0</v>
      </c>
      <c r="S4489" s="2">
        <f t="shared" si="847"/>
        <v>0</v>
      </c>
      <c r="T4489" s="2">
        <f t="shared" si="848"/>
        <v>0</v>
      </c>
      <c r="U4489" s="2">
        <f>IF(O4489="Reg", R4489 * Inputs!$B$7, 0)</f>
        <v>0</v>
      </c>
      <c r="V4489" s="2">
        <f>MAX(F4489 + P4489*Inputs!$B$15 - (Q4489/Inputs!$B$16) - U4489, 0)</f>
        <v>0</v>
      </c>
    </row>
    <row r="4490" spans="1:22" x14ac:dyDescent="0.3">
      <c r="A4490" s="1">
        <v>46210</v>
      </c>
      <c r="B4490" s="2">
        <v>35.107960885420603</v>
      </c>
      <c r="C4490" s="2">
        <v>9.1624076435814761</v>
      </c>
      <c r="D4490" s="2">
        <f t="shared" si="840"/>
        <v>36.642870648037196</v>
      </c>
      <c r="E4490" s="2">
        <f t="shared" si="841"/>
        <v>8.4995384578512851</v>
      </c>
      <c r="F4490" s="2">
        <f t="shared" si="849"/>
        <v>0</v>
      </c>
      <c r="G4490" s="2">
        <f t="shared" si="850"/>
        <v>0</v>
      </c>
      <c r="H4490" s="2">
        <f>MIN(Inputs!$B$2, (Inputs!$B$14 - F4490)/Inputs!$B$15)</f>
        <v>170</v>
      </c>
      <c r="I4490" s="2">
        <f>MAX(MIN(Inputs!$B$2, F4490*Inputs!$B$16, Inputs!$B$14*Inputs!$B$4 - G4490), 0)</f>
        <v>0</v>
      </c>
      <c r="J4490" s="2">
        <f>MAX(MIN(Inputs!$B$2, F4490*Inputs!$B$16, (Inputs!$B$14-F4490)/Inputs!$B$15)*Inputs!$B$9, 0)</f>
        <v>0</v>
      </c>
      <c r="K4490" s="2">
        <f>MAX(E4490*Inputs!$B$5 - B4490 - Inputs!$B$8, 0) * H4490</f>
        <v>0</v>
      </c>
      <c r="L4490" s="2">
        <f>IF(B4490 &gt;= D4490*Inputs!$B$10, MAX(B4490 - E4490/Inputs!$B$5 - Inputs!$B$8, 0) * I4490, 0)</f>
        <v>0</v>
      </c>
      <c r="M4490" s="2">
        <f t="shared" si="842"/>
        <v>0</v>
      </c>
      <c r="N4490" s="3" t="str">
        <f t="shared" si="843"/>
        <v>Idle</v>
      </c>
      <c r="O4490" s="3" t="str">
        <f t="shared" si="851"/>
        <v>Idle</v>
      </c>
      <c r="P4490" s="2">
        <f t="shared" si="844"/>
        <v>0</v>
      </c>
      <c r="Q4490" s="2">
        <f t="shared" si="845"/>
        <v>0</v>
      </c>
      <c r="R4490" s="2">
        <f t="shared" si="846"/>
        <v>0</v>
      </c>
      <c r="S4490" s="2">
        <f t="shared" si="847"/>
        <v>0</v>
      </c>
      <c r="T4490" s="2">
        <f t="shared" si="848"/>
        <v>0</v>
      </c>
      <c r="U4490" s="2">
        <f>IF(O4490="Reg", R4490 * Inputs!$B$7, 0)</f>
        <v>0</v>
      </c>
      <c r="V4490" s="2">
        <f>MAX(F4490 + P4490*Inputs!$B$15 - (Q4490/Inputs!$B$16) - U4490, 0)</f>
        <v>0</v>
      </c>
    </row>
    <row r="4491" spans="1:22" x14ac:dyDescent="0.3">
      <c r="A4491" s="1">
        <v>46210.041666666657</v>
      </c>
      <c r="B4491" s="2">
        <v>15.88926986168711</v>
      </c>
      <c r="C4491" s="2">
        <v>18.228743236202259</v>
      </c>
      <c r="D4491" s="2">
        <f t="shared" si="840"/>
        <v>36.642870648037196</v>
      </c>
      <c r="E4491" s="2">
        <f t="shared" si="841"/>
        <v>2.6482116436145184</v>
      </c>
      <c r="F4491" s="2">
        <f t="shared" si="849"/>
        <v>0</v>
      </c>
      <c r="G4491" s="2">
        <f t="shared" si="850"/>
        <v>0</v>
      </c>
      <c r="H4491" s="2">
        <f>MIN(Inputs!$B$2, (Inputs!$B$14 - F4491)/Inputs!$B$15)</f>
        <v>170</v>
      </c>
      <c r="I4491" s="2">
        <f>MAX(MIN(Inputs!$B$2, F4491*Inputs!$B$16, Inputs!$B$14*Inputs!$B$4 - G4491), 0)</f>
        <v>0</v>
      </c>
      <c r="J4491" s="2">
        <f>MAX(MIN(Inputs!$B$2, F4491*Inputs!$B$16, (Inputs!$B$14-F4491)/Inputs!$B$15)*Inputs!$B$9, 0)</f>
        <v>0</v>
      </c>
      <c r="K4491" s="2">
        <f>MAX(E4491*Inputs!$B$5 - B4491 - Inputs!$B$8, 0) * H4491</f>
        <v>0</v>
      </c>
      <c r="L4491" s="2">
        <f>IF(B4491 &gt;= D4491*Inputs!$B$10, MAX(B4491 - E4491/Inputs!$B$5 - Inputs!$B$8, 0) * I4491, 0)</f>
        <v>0</v>
      </c>
      <c r="M4491" s="2">
        <f t="shared" si="842"/>
        <v>0</v>
      </c>
      <c r="N4491" s="3" t="str">
        <f t="shared" si="843"/>
        <v>Idle</v>
      </c>
      <c r="O4491" s="3" t="str">
        <f t="shared" si="851"/>
        <v>Idle</v>
      </c>
      <c r="P4491" s="2">
        <f t="shared" si="844"/>
        <v>0</v>
      </c>
      <c r="Q4491" s="2">
        <f t="shared" si="845"/>
        <v>0</v>
      </c>
      <c r="R4491" s="2">
        <f t="shared" si="846"/>
        <v>0</v>
      </c>
      <c r="S4491" s="2">
        <f t="shared" si="847"/>
        <v>0</v>
      </c>
      <c r="T4491" s="2">
        <f t="shared" si="848"/>
        <v>0</v>
      </c>
      <c r="U4491" s="2">
        <f>IF(O4491="Reg", R4491 * Inputs!$B$7, 0)</f>
        <v>0</v>
      </c>
      <c r="V4491" s="2">
        <f>MAX(F4491 + P4491*Inputs!$B$15 - (Q4491/Inputs!$B$16) - U4491, 0)</f>
        <v>0</v>
      </c>
    </row>
    <row r="4492" spans="1:22" x14ac:dyDescent="0.3">
      <c r="A4492" s="1">
        <v>46210.083333333343</v>
      </c>
      <c r="B4492" s="2">
        <v>0</v>
      </c>
      <c r="C4492" s="2">
        <v>8.7325712003265004</v>
      </c>
      <c r="D4492" s="2">
        <f t="shared" si="840"/>
        <v>36.642870648037196</v>
      </c>
      <c r="E4492" s="2">
        <f t="shared" si="841"/>
        <v>0</v>
      </c>
      <c r="F4492" s="2">
        <f t="shared" si="849"/>
        <v>0</v>
      </c>
      <c r="G4492" s="2">
        <f t="shared" si="850"/>
        <v>0</v>
      </c>
      <c r="H4492" s="2">
        <f>MIN(Inputs!$B$2, (Inputs!$B$14 - F4492)/Inputs!$B$15)</f>
        <v>170</v>
      </c>
      <c r="I4492" s="2">
        <f>MAX(MIN(Inputs!$B$2, F4492*Inputs!$B$16, Inputs!$B$14*Inputs!$B$4 - G4492), 0)</f>
        <v>0</v>
      </c>
      <c r="J4492" s="2">
        <f>MAX(MIN(Inputs!$B$2, F4492*Inputs!$B$16, (Inputs!$B$14-F4492)/Inputs!$B$15)*Inputs!$B$9, 0)</f>
        <v>0</v>
      </c>
      <c r="K4492" s="2">
        <f>MAX(E4492*Inputs!$B$5 - B4492 - Inputs!$B$8, 0) * H4492</f>
        <v>0</v>
      </c>
      <c r="L4492" s="2">
        <f>IF(B4492 &gt;= D4492*Inputs!$B$10, MAX(B4492 - E4492/Inputs!$B$5 - Inputs!$B$8, 0) * I4492, 0)</f>
        <v>0</v>
      </c>
      <c r="M4492" s="2">
        <f t="shared" si="842"/>
        <v>0</v>
      </c>
      <c r="N4492" s="3" t="str">
        <f t="shared" si="843"/>
        <v>Idle</v>
      </c>
      <c r="O4492" s="3" t="str">
        <f t="shared" si="851"/>
        <v>Idle</v>
      </c>
      <c r="P4492" s="2">
        <f t="shared" si="844"/>
        <v>0</v>
      </c>
      <c r="Q4492" s="2">
        <f t="shared" si="845"/>
        <v>0</v>
      </c>
      <c r="R4492" s="2">
        <f t="shared" si="846"/>
        <v>0</v>
      </c>
      <c r="S4492" s="2">
        <f t="shared" si="847"/>
        <v>0</v>
      </c>
      <c r="T4492" s="2">
        <f t="shared" si="848"/>
        <v>0</v>
      </c>
      <c r="U4492" s="2">
        <f>IF(O4492="Reg", R4492 * Inputs!$B$7, 0)</f>
        <v>0</v>
      </c>
      <c r="V4492" s="2">
        <f>MAX(F4492 + P4492*Inputs!$B$15 - (Q4492/Inputs!$B$16) - U4492, 0)</f>
        <v>0</v>
      </c>
    </row>
    <row r="4493" spans="1:22" x14ac:dyDescent="0.3">
      <c r="A4493" s="1">
        <v>46210.125</v>
      </c>
      <c r="B4493" s="2">
        <v>0</v>
      </c>
      <c r="C4493" s="2">
        <v>6.7533158643991626</v>
      </c>
      <c r="D4493" s="2">
        <f t="shared" si="840"/>
        <v>36.642870648037196</v>
      </c>
      <c r="E4493" s="2">
        <f t="shared" si="841"/>
        <v>0</v>
      </c>
      <c r="F4493" s="2">
        <f t="shared" si="849"/>
        <v>0</v>
      </c>
      <c r="G4493" s="2">
        <f t="shared" si="850"/>
        <v>0</v>
      </c>
      <c r="H4493" s="2">
        <f>MIN(Inputs!$B$2, (Inputs!$B$14 - F4493)/Inputs!$B$15)</f>
        <v>170</v>
      </c>
      <c r="I4493" s="2">
        <f>MAX(MIN(Inputs!$B$2, F4493*Inputs!$B$16, Inputs!$B$14*Inputs!$B$4 - G4493), 0)</f>
        <v>0</v>
      </c>
      <c r="J4493" s="2">
        <f>MAX(MIN(Inputs!$B$2, F4493*Inputs!$B$16, (Inputs!$B$14-F4493)/Inputs!$B$15)*Inputs!$B$9, 0)</f>
        <v>0</v>
      </c>
      <c r="K4493" s="2">
        <f>MAX(E4493*Inputs!$B$5 - B4493 - Inputs!$B$8, 0) * H4493</f>
        <v>0</v>
      </c>
      <c r="L4493" s="2">
        <f>IF(B4493 &gt;= D4493*Inputs!$B$10, MAX(B4493 - E4493/Inputs!$B$5 - Inputs!$B$8, 0) * I4493, 0)</f>
        <v>0</v>
      </c>
      <c r="M4493" s="2">
        <f t="shared" si="842"/>
        <v>0</v>
      </c>
      <c r="N4493" s="3" t="str">
        <f t="shared" si="843"/>
        <v>Idle</v>
      </c>
      <c r="O4493" s="3" t="str">
        <f t="shared" si="851"/>
        <v>Idle</v>
      </c>
      <c r="P4493" s="2">
        <f t="shared" si="844"/>
        <v>0</v>
      </c>
      <c r="Q4493" s="2">
        <f t="shared" si="845"/>
        <v>0</v>
      </c>
      <c r="R4493" s="2">
        <f t="shared" si="846"/>
        <v>0</v>
      </c>
      <c r="S4493" s="2">
        <f t="shared" si="847"/>
        <v>0</v>
      </c>
      <c r="T4493" s="2">
        <f t="shared" si="848"/>
        <v>0</v>
      </c>
      <c r="U4493" s="2">
        <f>IF(O4493="Reg", R4493 * Inputs!$B$7, 0)</f>
        <v>0</v>
      </c>
      <c r="V4493" s="2">
        <f>MAX(F4493 + P4493*Inputs!$B$15 - (Q4493/Inputs!$B$16) - U4493, 0)</f>
        <v>0</v>
      </c>
    </row>
    <row r="4494" spans="1:22" x14ac:dyDescent="0.3">
      <c r="A4494" s="1">
        <v>46210.166666666657</v>
      </c>
      <c r="B4494" s="2">
        <v>0</v>
      </c>
      <c r="C4494" s="2">
        <v>9.9959708109320751</v>
      </c>
      <c r="D4494" s="2">
        <f t="shared" si="840"/>
        <v>36.642870648037196</v>
      </c>
      <c r="E4494" s="2">
        <f t="shared" si="841"/>
        <v>0</v>
      </c>
      <c r="F4494" s="2">
        <f t="shared" si="849"/>
        <v>0</v>
      </c>
      <c r="G4494" s="2">
        <f t="shared" si="850"/>
        <v>0</v>
      </c>
      <c r="H4494" s="2">
        <f>MIN(Inputs!$B$2, (Inputs!$B$14 - F4494)/Inputs!$B$15)</f>
        <v>170</v>
      </c>
      <c r="I4494" s="2">
        <f>MAX(MIN(Inputs!$B$2, F4494*Inputs!$B$16, Inputs!$B$14*Inputs!$B$4 - G4494), 0)</f>
        <v>0</v>
      </c>
      <c r="J4494" s="2">
        <f>MAX(MIN(Inputs!$B$2, F4494*Inputs!$B$16, (Inputs!$B$14-F4494)/Inputs!$B$15)*Inputs!$B$9, 0)</f>
        <v>0</v>
      </c>
      <c r="K4494" s="2">
        <f>MAX(E4494*Inputs!$B$5 - B4494 - Inputs!$B$8, 0) * H4494</f>
        <v>0</v>
      </c>
      <c r="L4494" s="2">
        <f>IF(B4494 &gt;= D4494*Inputs!$B$10, MAX(B4494 - E4494/Inputs!$B$5 - Inputs!$B$8, 0) * I4494, 0)</f>
        <v>0</v>
      </c>
      <c r="M4494" s="2">
        <f t="shared" si="842"/>
        <v>0</v>
      </c>
      <c r="N4494" s="3" t="str">
        <f t="shared" si="843"/>
        <v>Idle</v>
      </c>
      <c r="O4494" s="3" t="str">
        <f t="shared" si="851"/>
        <v>Idle</v>
      </c>
      <c r="P4494" s="2">
        <f t="shared" si="844"/>
        <v>0</v>
      </c>
      <c r="Q4494" s="2">
        <f t="shared" si="845"/>
        <v>0</v>
      </c>
      <c r="R4494" s="2">
        <f t="shared" si="846"/>
        <v>0</v>
      </c>
      <c r="S4494" s="2">
        <f t="shared" si="847"/>
        <v>0</v>
      </c>
      <c r="T4494" s="2">
        <f t="shared" si="848"/>
        <v>0</v>
      </c>
      <c r="U4494" s="2">
        <f>IF(O4494="Reg", R4494 * Inputs!$B$7, 0)</f>
        <v>0</v>
      </c>
      <c r="V4494" s="2">
        <f>MAX(F4494 + P4494*Inputs!$B$15 - (Q4494/Inputs!$B$16) - U4494, 0)</f>
        <v>0</v>
      </c>
    </row>
    <row r="4495" spans="1:22" x14ac:dyDescent="0.3">
      <c r="A4495" s="1">
        <v>46210.208333333343</v>
      </c>
      <c r="B4495" s="2">
        <v>0</v>
      </c>
      <c r="C4495" s="2">
        <v>9.2906954834423896</v>
      </c>
      <c r="D4495" s="2">
        <f t="shared" si="840"/>
        <v>36.642870648037196</v>
      </c>
      <c r="E4495" s="2">
        <f t="shared" si="841"/>
        <v>0</v>
      </c>
      <c r="F4495" s="2">
        <f t="shared" si="849"/>
        <v>0</v>
      </c>
      <c r="G4495" s="2">
        <f t="shared" si="850"/>
        <v>0</v>
      </c>
      <c r="H4495" s="2">
        <f>MIN(Inputs!$B$2, (Inputs!$B$14 - F4495)/Inputs!$B$15)</f>
        <v>170</v>
      </c>
      <c r="I4495" s="2">
        <f>MAX(MIN(Inputs!$B$2, F4495*Inputs!$B$16, Inputs!$B$14*Inputs!$B$4 - G4495), 0)</f>
        <v>0</v>
      </c>
      <c r="J4495" s="2">
        <f>MAX(MIN(Inputs!$B$2, F4495*Inputs!$B$16, (Inputs!$B$14-F4495)/Inputs!$B$15)*Inputs!$B$9, 0)</f>
        <v>0</v>
      </c>
      <c r="K4495" s="2">
        <f>MAX(E4495*Inputs!$B$5 - B4495 - Inputs!$B$8, 0) * H4495</f>
        <v>0</v>
      </c>
      <c r="L4495" s="2">
        <f>IF(B4495 &gt;= D4495*Inputs!$B$10, MAX(B4495 - E4495/Inputs!$B$5 - Inputs!$B$8, 0) * I4495, 0)</f>
        <v>0</v>
      </c>
      <c r="M4495" s="2">
        <f t="shared" si="842"/>
        <v>0</v>
      </c>
      <c r="N4495" s="3" t="str">
        <f t="shared" si="843"/>
        <v>Idle</v>
      </c>
      <c r="O4495" s="3" t="str">
        <f t="shared" si="851"/>
        <v>Idle</v>
      </c>
      <c r="P4495" s="2">
        <f t="shared" si="844"/>
        <v>0</v>
      </c>
      <c r="Q4495" s="2">
        <f t="shared" si="845"/>
        <v>0</v>
      </c>
      <c r="R4495" s="2">
        <f t="shared" si="846"/>
        <v>0</v>
      </c>
      <c r="S4495" s="2">
        <f t="shared" si="847"/>
        <v>0</v>
      </c>
      <c r="T4495" s="2">
        <f t="shared" si="848"/>
        <v>0</v>
      </c>
      <c r="U4495" s="2">
        <f>IF(O4495="Reg", R4495 * Inputs!$B$7, 0)</f>
        <v>0</v>
      </c>
      <c r="V4495" s="2">
        <f>MAX(F4495 + P4495*Inputs!$B$15 - (Q4495/Inputs!$B$16) - U4495, 0)</f>
        <v>0</v>
      </c>
    </row>
    <row r="4496" spans="1:22" x14ac:dyDescent="0.3">
      <c r="A4496" s="1">
        <v>46210.25</v>
      </c>
      <c r="B4496" s="2">
        <v>0</v>
      </c>
      <c r="C4496" s="2">
        <v>22.926207464617949</v>
      </c>
      <c r="D4496" s="2">
        <f t="shared" si="840"/>
        <v>36.642870648037196</v>
      </c>
      <c r="E4496" s="2">
        <f t="shared" si="841"/>
        <v>1.296050312545397</v>
      </c>
      <c r="F4496" s="2">
        <f t="shared" si="849"/>
        <v>0</v>
      </c>
      <c r="G4496" s="2">
        <f t="shared" si="850"/>
        <v>0</v>
      </c>
      <c r="H4496" s="2">
        <f>MIN(Inputs!$B$2, (Inputs!$B$14 - F4496)/Inputs!$B$15)</f>
        <v>170</v>
      </c>
      <c r="I4496" s="2">
        <f>MAX(MIN(Inputs!$B$2, F4496*Inputs!$B$16, Inputs!$B$14*Inputs!$B$4 - G4496), 0)</f>
        <v>0</v>
      </c>
      <c r="J4496" s="2">
        <f>MAX(MIN(Inputs!$B$2, F4496*Inputs!$B$16, (Inputs!$B$14-F4496)/Inputs!$B$15)*Inputs!$B$9, 0)</f>
        <v>0</v>
      </c>
      <c r="K4496" s="2">
        <f>MAX(E4496*Inputs!$B$5 - B4496 - Inputs!$B$8, 0) * H4496</f>
        <v>0</v>
      </c>
      <c r="L4496" s="2">
        <f>IF(B4496 &gt;= D4496*Inputs!$B$10, MAX(B4496 - E4496/Inputs!$B$5 - Inputs!$B$8, 0) * I4496, 0)</f>
        <v>0</v>
      </c>
      <c r="M4496" s="2">
        <f t="shared" si="842"/>
        <v>0</v>
      </c>
      <c r="N4496" s="3" t="str">
        <f t="shared" si="843"/>
        <v>Idle</v>
      </c>
      <c r="O4496" s="3" t="str">
        <f t="shared" si="851"/>
        <v>Idle</v>
      </c>
      <c r="P4496" s="2">
        <f t="shared" si="844"/>
        <v>0</v>
      </c>
      <c r="Q4496" s="2">
        <f t="shared" si="845"/>
        <v>0</v>
      </c>
      <c r="R4496" s="2">
        <f t="shared" si="846"/>
        <v>0</v>
      </c>
      <c r="S4496" s="2">
        <f t="shared" si="847"/>
        <v>0</v>
      </c>
      <c r="T4496" s="2">
        <f t="shared" si="848"/>
        <v>0</v>
      </c>
      <c r="U4496" s="2">
        <f>IF(O4496="Reg", R4496 * Inputs!$B$7, 0)</f>
        <v>0</v>
      </c>
      <c r="V4496" s="2">
        <f>MAX(F4496 + P4496*Inputs!$B$15 - (Q4496/Inputs!$B$16) - U4496, 0)</f>
        <v>0</v>
      </c>
    </row>
    <row r="4497" spans="1:22" x14ac:dyDescent="0.3">
      <c r="A4497" s="1">
        <v>46210.291666666657</v>
      </c>
      <c r="B4497" s="2">
        <v>0</v>
      </c>
      <c r="C4497" s="2">
        <v>8.5311602281898828</v>
      </c>
      <c r="D4497" s="2">
        <f t="shared" si="840"/>
        <v>36.642870648037196</v>
      </c>
      <c r="E4497" s="2">
        <f t="shared" si="841"/>
        <v>6.6494027905831183</v>
      </c>
      <c r="F4497" s="2">
        <f t="shared" si="849"/>
        <v>0</v>
      </c>
      <c r="G4497" s="2">
        <f t="shared" si="850"/>
        <v>0</v>
      </c>
      <c r="H4497" s="2">
        <f>MIN(Inputs!$B$2, (Inputs!$B$14 - F4497)/Inputs!$B$15)</f>
        <v>170</v>
      </c>
      <c r="I4497" s="2">
        <f>MAX(MIN(Inputs!$B$2, F4497*Inputs!$B$16, Inputs!$B$14*Inputs!$B$4 - G4497), 0)</f>
        <v>0</v>
      </c>
      <c r="J4497" s="2">
        <f>MAX(MIN(Inputs!$B$2, F4497*Inputs!$B$16, (Inputs!$B$14-F4497)/Inputs!$B$15)*Inputs!$B$9, 0)</f>
        <v>0</v>
      </c>
      <c r="K4497" s="2">
        <f>MAX(E4497*Inputs!$B$5 - B4497 - Inputs!$B$8, 0) * H4497</f>
        <v>0</v>
      </c>
      <c r="L4497" s="2">
        <f>IF(B4497 &gt;= D4497*Inputs!$B$10, MAX(B4497 - E4497/Inputs!$B$5 - Inputs!$B$8, 0) * I4497, 0)</f>
        <v>0</v>
      </c>
      <c r="M4497" s="2">
        <f t="shared" si="842"/>
        <v>0</v>
      </c>
      <c r="N4497" s="3" t="str">
        <f t="shared" si="843"/>
        <v>Idle</v>
      </c>
      <c r="O4497" s="3" t="str">
        <f t="shared" si="851"/>
        <v>Idle</v>
      </c>
      <c r="P4497" s="2">
        <f t="shared" si="844"/>
        <v>0</v>
      </c>
      <c r="Q4497" s="2">
        <f t="shared" si="845"/>
        <v>0</v>
      </c>
      <c r="R4497" s="2">
        <f t="shared" si="846"/>
        <v>0</v>
      </c>
      <c r="S4497" s="2">
        <f t="shared" si="847"/>
        <v>0</v>
      </c>
      <c r="T4497" s="2">
        <f t="shared" si="848"/>
        <v>0</v>
      </c>
      <c r="U4497" s="2">
        <f>IF(O4497="Reg", R4497 * Inputs!$B$7, 0)</f>
        <v>0</v>
      </c>
      <c r="V4497" s="2">
        <f>MAX(F4497 + P4497*Inputs!$B$15 - (Q4497/Inputs!$B$16) - U4497, 0)</f>
        <v>0</v>
      </c>
    </row>
    <row r="4498" spans="1:22" x14ac:dyDescent="0.3">
      <c r="A4498" s="1">
        <v>46210.333333333343</v>
      </c>
      <c r="B4498" s="2">
        <v>0</v>
      </c>
      <c r="C4498" s="2">
        <v>2.78063839251246</v>
      </c>
      <c r="D4498" s="2">
        <f t="shared" si="840"/>
        <v>36.642870648037196</v>
      </c>
      <c r="E4498" s="2">
        <f t="shared" si="841"/>
        <v>14.92987670329274</v>
      </c>
      <c r="F4498" s="2">
        <f t="shared" si="849"/>
        <v>0</v>
      </c>
      <c r="G4498" s="2">
        <f t="shared" si="850"/>
        <v>0</v>
      </c>
      <c r="H4498" s="2">
        <f>MIN(Inputs!$B$2, (Inputs!$B$14 - F4498)/Inputs!$B$15)</f>
        <v>170</v>
      </c>
      <c r="I4498" s="2">
        <f>MAX(MIN(Inputs!$B$2, F4498*Inputs!$B$16, Inputs!$B$14*Inputs!$B$4 - G4498), 0)</f>
        <v>0</v>
      </c>
      <c r="J4498" s="2">
        <f>MAX(MIN(Inputs!$B$2, F4498*Inputs!$B$16, (Inputs!$B$14-F4498)/Inputs!$B$15)*Inputs!$B$9, 0)</f>
        <v>0</v>
      </c>
      <c r="K4498" s="2">
        <f>MAX(E4498*Inputs!$B$5 - B4498 - Inputs!$B$8, 0) * H4498</f>
        <v>0</v>
      </c>
      <c r="L4498" s="2">
        <f>IF(B4498 &gt;= D4498*Inputs!$B$10, MAX(B4498 - E4498/Inputs!$B$5 - Inputs!$B$8, 0) * I4498, 0)</f>
        <v>0</v>
      </c>
      <c r="M4498" s="2">
        <f t="shared" si="842"/>
        <v>0</v>
      </c>
      <c r="N4498" s="3" t="str">
        <f t="shared" si="843"/>
        <v>Idle</v>
      </c>
      <c r="O4498" s="3" t="str">
        <f t="shared" si="851"/>
        <v>Idle</v>
      </c>
      <c r="P4498" s="2">
        <f t="shared" si="844"/>
        <v>0</v>
      </c>
      <c r="Q4498" s="2">
        <f t="shared" si="845"/>
        <v>0</v>
      </c>
      <c r="R4498" s="2">
        <f t="shared" si="846"/>
        <v>0</v>
      </c>
      <c r="S4498" s="2">
        <f t="shared" si="847"/>
        <v>0</v>
      </c>
      <c r="T4498" s="2">
        <f t="shared" si="848"/>
        <v>0</v>
      </c>
      <c r="U4498" s="2">
        <f>IF(O4498="Reg", R4498 * Inputs!$B$7, 0)</f>
        <v>0</v>
      </c>
      <c r="V4498" s="2">
        <f>MAX(F4498 + P4498*Inputs!$B$15 - (Q4498/Inputs!$B$16) - U4498, 0)</f>
        <v>0</v>
      </c>
    </row>
    <row r="4499" spans="1:22" x14ac:dyDescent="0.3">
      <c r="A4499" s="1">
        <v>46210.375</v>
      </c>
      <c r="B4499" s="2">
        <v>0</v>
      </c>
      <c r="C4499" s="2">
        <v>1.8314977624317299</v>
      </c>
      <c r="D4499" s="2">
        <f t="shared" si="840"/>
        <v>36.642870648037196</v>
      </c>
      <c r="E4499" s="2">
        <f t="shared" si="841"/>
        <v>24.863870809781275</v>
      </c>
      <c r="F4499" s="2">
        <f t="shared" si="849"/>
        <v>0</v>
      </c>
      <c r="G4499" s="2">
        <f t="shared" si="850"/>
        <v>0</v>
      </c>
      <c r="H4499" s="2">
        <f>MIN(Inputs!$B$2, (Inputs!$B$14 - F4499)/Inputs!$B$15)</f>
        <v>170</v>
      </c>
      <c r="I4499" s="2">
        <f>MAX(MIN(Inputs!$B$2, F4499*Inputs!$B$16, Inputs!$B$14*Inputs!$B$4 - G4499), 0)</f>
        <v>0</v>
      </c>
      <c r="J4499" s="2">
        <f>MAX(MIN(Inputs!$B$2, F4499*Inputs!$B$16, (Inputs!$B$14-F4499)/Inputs!$B$15)*Inputs!$B$9, 0)</f>
        <v>0</v>
      </c>
      <c r="K4499" s="2">
        <f>MAX(E4499*Inputs!$B$5 - B4499 - Inputs!$B$8, 0) * H4499</f>
        <v>319.63507314327893</v>
      </c>
      <c r="L4499" s="2">
        <f>IF(B4499 &gt;= D4499*Inputs!$B$10, MAX(B4499 - E4499/Inputs!$B$5 - Inputs!$B$8, 0) * I4499, 0)</f>
        <v>0</v>
      </c>
      <c r="M4499" s="2">
        <f t="shared" si="842"/>
        <v>0</v>
      </c>
      <c r="N4499" s="3" t="str">
        <f t="shared" si="843"/>
        <v>Charge</v>
      </c>
      <c r="O4499" s="3" t="str">
        <f t="shared" si="851"/>
        <v>Charge</v>
      </c>
      <c r="P4499" s="2">
        <f t="shared" si="844"/>
        <v>170</v>
      </c>
      <c r="Q4499" s="2">
        <f t="shared" si="845"/>
        <v>0</v>
      </c>
      <c r="R4499" s="2">
        <f t="shared" si="846"/>
        <v>0</v>
      </c>
      <c r="S4499" s="2">
        <f t="shared" si="847"/>
        <v>0</v>
      </c>
      <c r="T4499" s="2">
        <f t="shared" si="848"/>
        <v>0</v>
      </c>
      <c r="U4499" s="2">
        <f>IF(O4499="Reg", R4499 * Inputs!$B$7, 0)</f>
        <v>0</v>
      </c>
      <c r="V4499" s="2">
        <f>MAX(F4499 + P4499*Inputs!$B$15 - (Q4499/Inputs!$B$16) - U4499, 0)</f>
        <v>170</v>
      </c>
    </row>
    <row r="4500" spans="1:22" x14ac:dyDescent="0.3">
      <c r="A4500" s="1">
        <v>46210.416666666657</v>
      </c>
      <c r="B4500" s="2">
        <v>0</v>
      </c>
      <c r="C4500" s="2">
        <v>19.31215484962777</v>
      </c>
      <c r="D4500" s="2">
        <f t="shared" si="840"/>
        <v>36.642870648037196</v>
      </c>
      <c r="E4500" s="2">
        <f t="shared" si="841"/>
        <v>36.76168794728126</v>
      </c>
      <c r="F4500" s="2">
        <f t="shared" si="849"/>
        <v>170</v>
      </c>
      <c r="G4500" s="2">
        <f t="shared" si="850"/>
        <v>0</v>
      </c>
      <c r="H4500" s="2">
        <f>MIN(Inputs!$B$2, (Inputs!$B$14 - F4500)/Inputs!$B$15)</f>
        <v>170</v>
      </c>
      <c r="I4500" s="2">
        <f>MAX(MIN(Inputs!$B$2, F4500*Inputs!$B$16, Inputs!$B$14*Inputs!$B$4 - G4500), 0)</f>
        <v>170</v>
      </c>
      <c r="J4500" s="2">
        <f>MAX(MIN(Inputs!$B$2, F4500*Inputs!$B$16, (Inputs!$B$14-F4500)/Inputs!$B$15)*Inputs!$B$9, 0)</f>
        <v>136</v>
      </c>
      <c r="K4500" s="2">
        <f>MAX(E4500*Inputs!$B$5 - B4500 - Inputs!$B$8, 0) * H4500</f>
        <v>2099.5485169132762</v>
      </c>
      <c r="L4500" s="2">
        <f>IF(B4500 &gt;= D4500*Inputs!$B$10, MAX(B4500 - E4500/Inputs!$B$5 - Inputs!$B$8, 0) * I4500, 0)</f>
        <v>0</v>
      </c>
      <c r="M4500" s="2">
        <f t="shared" si="842"/>
        <v>2626.4530595493766</v>
      </c>
      <c r="N4500" s="3" t="str">
        <f t="shared" si="843"/>
        <v>Reg</v>
      </c>
      <c r="O4500" s="3" t="str">
        <f t="shared" si="851"/>
        <v>Charge</v>
      </c>
      <c r="P4500" s="2">
        <f t="shared" si="844"/>
        <v>170</v>
      </c>
      <c r="Q4500" s="2">
        <f t="shared" si="845"/>
        <v>0</v>
      </c>
      <c r="R4500" s="2">
        <f t="shared" si="846"/>
        <v>0</v>
      </c>
      <c r="S4500" s="2">
        <f t="shared" si="847"/>
        <v>0</v>
      </c>
      <c r="T4500" s="2">
        <f t="shared" si="848"/>
        <v>0</v>
      </c>
      <c r="U4500" s="2">
        <f>IF(O4500="Reg", R4500 * Inputs!$B$7, 0)</f>
        <v>0</v>
      </c>
      <c r="V4500" s="2">
        <f>MAX(F4500 + P4500*Inputs!$B$15 - (Q4500/Inputs!$B$16) - U4500, 0)</f>
        <v>340</v>
      </c>
    </row>
    <row r="4501" spans="1:22" x14ac:dyDescent="0.3">
      <c r="A4501" s="1">
        <v>46210.458333333343</v>
      </c>
      <c r="B4501" s="2">
        <v>7.7763018752723827</v>
      </c>
      <c r="C4501" s="2">
        <v>5.1474938665833401</v>
      </c>
      <c r="D4501" s="2">
        <f t="shared" si="840"/>
        <v>36.642870648037196</v>
      </c>
      <c r="E4501" s="2">
        <f t="shared" si="841"/>
        <v>49.693107780870214</v>
      </c>
      <c r="F4501" s="2">
        <f t="shared" si="849"/>
        <v>340</v>
      </c>
      <c r="G4501" s="2">
        <f t="shared" si="850"/>
        <v>0</v>
      </c>
      <c r="H4501" s="2">
        <f>MIN(Inputs!$B$2, (Inputs!$B$14 - F4501)/Inputs!$B$15)</f>
        <v>0</v>
      </c>
      <c r="I4501" s="2">
        <f>MAX(MIN(Inputs!$B$2, F4501*Inputs!$B$16, Inputs!$B$14*Inputs!$B$4 - G4501), 0)</f>
        <v>170</v>
      </c>
      <c r="J4501" s="2">
        <f>MAX(MIN(Inputs!$B$2, F4501*Inputs!$B$16, (Inputs!$B$14-F4501)/Inputs!$B$15)*Inputs!$B$9, 0)</f>
        <v>0</v>
      </c>
      <c r="K4501" s="2">
        <f>MAX(E4501*Inputs!$B$5 - B4501 - Inputs!$B$8, 0) * H4501</f>
        <v>0</v>
      </c>
      <c r="L4501" s="2">
        <f>IF(B4501 &gt;= D4501*Inputs!$B$10, MAX(B4501 - E4501/Inputs!$B$5 - Inputs!$B$8, 0) * I4501, 0)</f>
        <v>0</v>
      </c>
      <c r="M4501" s="2">
        <f t="shared" si="842"/>
        <v>0</v>
      </c>
      <c r="N4501" s="3" t="str">
        <f t="shared" si="843"/>
        <v>Idle</v>
      </c>
      <c r="O4501" s="3" t="str">
        <f t="shared" si="851"/>
        <v>Idle</v>
      </c>
      <c r="P4501" s="2">
        <f t="shared" si="844"/>
        <v>0</v>
      </c>
      <c r="Q4501" s="2">
        <f t="shared" si="845"/>
        <v>0</v>
      </c>
      <c r="R4501" s="2">
        <f t="shared" si="846"/>
        <v>0</v>
      </c>
      <c r="S4501" s="2">
        <f t="shared" si="847"/>
        <v>0</v>
      </c>
      <c r="T4501" s="2">
        <f t="shared" si="848"/>
        <v>0</v>
      </c>
      <c r="U4501" s="2">
        <f>IF(O4501="Reg", R4501 * Inputs!$B$7, 0)</f>
        <v>0</v>
      </c>
      <c r="V4501" s="2">
        <f>MAX(F4501 + P4501*Inputs!$B$15 - (Q4501/Inputs!$B$16) - U4501, 0)</f>
        <v>340</v>
      </c>
    </row>
    <row r="4502" spans="1:22" x14ac:dyDescent="0.3">
      <c r="A4502" s="1">
        <v>46210.5</v>
      </c>
      <c r="B4502" s="2">
        <v>32.120114868226331</v>
      </c>
      <c r="C4502" s="2">
        <v>20.708714063570881</v>
      </c>
      <c r="D4502" s="2">
        <f t="shared" si="840"/>
        <v>36.642870648037196</v>
      </c>
      <c r="E4502" s="2">
        <f t="shared" si="841"/>
        <v>62.659484932140344</v>
      </c>
      <c r="F4502" s="2">
        <f t="shared" si="849"/>
        <v>340</v>
      </c>
      <c r="G4502" s="2">
        <f t="shared" si="850"/>
        <v>0</v>
      </c>
      <c r="H4502" s="2">
        <f>MIN(Inputs!$B$2, (Inputs!$B$14 - F4502)/Inputs!$B$15)</f>
        <v>0</v>
      </c>
      <c r="I4502" s="2">
        <f>MAX(MIN(Inputs!$B$2, F4502*Inputs!$B$16, Inputs!$B$14*Inputs!$B$4 - G4502), 0)</f>
        <v>170</v>
      </c>
      <c r="J4502" s="2">
        <f>MAX(MIN(Inputs!$B$2, F4502*Inputs!$B$16, (Inputs!$B$14-F4502)/Inputs!$B$15)*Inputs!$B$9, 0)</f>
        <v>0</v>
      </c>
      <c r="K4502" s="2">
        <f>MAX(E4502*Inputs!$B$5 - B4502 - Inputs!$B$8, 0) * H4502</f>
        <v>0</v>
      </c>
      <c r="L4502" s="2">
        <f>IF(B4502 &gt;= D4502*Inputs!$B$10, MAX(B4502 - E4502/Inputs!$B$5 - Inputs!$B$8, 0) * I4502, 0)</f>
        <v>0</v>
      </c>
      <c r="M4502" s="2">
        <f t="shared" si="842"/>
        <v>0</v>
      </c>
      <c r="N4502" s="3" t="str">
        <f t="shared" si="843"/>
        <v>Idle</v>
      </c>
      <c r="O4502" s="3" t="str">
        <f t="shared" si="851"/>
        <v>Idle</v>
      </c>
      <c r="P4502" s="2">
        <f t="shared" si="844"/>
        <v>0</v>
      </c>
      <c r="Q4502" s="2">
        <f t="shared" si="845"/>
        <v>0</v>
      </c>
      <c r="R4502" s="2">
        <f t="shared" si="846"/>
        <v>0</v>
      </c>
      <c r="S4502" s="2">
        <f t="shared" si="847"/>
        <v>0</v>
      </c>
      <c r="T4502" s="2">
        <f t="shared" si="848"/>
        <v>0</v>
      </c>
      <c r="U4502" s="2">
        <f>IF(O4502="Reg", R4502 * Inputs!$B$7, 0)</f>
        <v>0</v>
      </c>
      <c r="V4502" s="2">
        <f>MAX(F4502 + P4502*Inputs!$B$15 - (Q4502/Inputs!$B$16) - U4502, 0)</f>
        <v>340</v>
      </c>
    </row>
    <row r="4503" spans="1:22" x14ac:dyDescent="0.3">
      <c r="A4503" s="1">
        <v>46210.541666666657</v>
      </c>
      <c r="B4503" s="2">
        <v>49.68284347625773</v>
      </c>
      <c r="C4503" s="2">
        <v>10.65705009454725</v>
      </c>
      <c r="D4503" s="2">
        <f t="shared" si="840"/>
        <v>36.642870648037196</v>
      </c>
      <c r="E4503" s="2">
        <f t="shared" si="841"/>
        <v>72.413357862433216</v>
      </c>
      <c r="F4503" s="2">
        <f t="shared" si="849"/>
        <v>340</v>
      </c>
      <c r="G4503" s="2">
        <f t="shared" si="850"/>
        <v>0</v>
      </c>
      <c r="H4503" s="2">
        <f>MIN(Inputs!$B$2, (Inputs!$B$14 - F4503)/Inputs!$B$15)</f>
        <v>0</v>
      </c>
      <c r="I4503" s="2">
        <f>MAX(MIN(Inputs!$B$2, F4503*Inputs!$B$16, Inputs!$B$14*Inputs!$B$4 - G4503), 0)</f>
        <v>170</v>
      </c>
      <c r="J4503" s="2">
        <f>MAX(MIN(Inputs!$B$2, F4503*Inputs!$B$16, (Inputs!$B$14-F4503)/Inputs!$B$15)*Inputs!$B$9, 0)</f>
        <v>0</v>
      </c>
      <c r="K4503" s="2">
        <f>MAX(E4503*Inputs!$B$5 - B4503 - Inputs!$B$8, 0) * H4503</f>
        <v>0</v>
      </c>
      <c r="L4503" s="2">
        <f>IF(B4503 &gt;= D4503*Inputs!$B$10, MAX(B4503 - E4503/Inputs!$B$5 - Inputs!$B$8, 0) * I4503, 0)</f>
        <v>0</v>
      </c>
      <c r="M4503" s="2">
        <f t="shared" si="842"/>
        <v>0</v>
      </c>
      <c r="N4503" s="3" t="str">
        <f t="shared" si="843"/>
        <v>Idle</v>
      </c>
      <c r="O4503" s="3" t="str">
        <f t="shared" si="851"/>
        <v>Idle</v>
      </c>
      <c r="P4503" s="2">
        <f t="shared" si="844"/>
        <v>0</v>
      </c>
      <c r="Q4503" s="2">
        <f t="shared" si="845"/>
        <v>0</v>
      </c>
      <c r="R4503" s="2">
        <f t="shared" si="846"/>
        <v>0</v>
      </c>
      <c r="S4503" s="2">
        <f t="shared" si="847"/>
        <v>0</v>
      </c>
      <c r="T4503" s="2">
        <f t="shared" si="848"/>
        <v>0</v>
      </c>
      <c r="U4503" s="2">
        <f>IF(O4503="Reg", R4503 * Inputs!$B$7, 0)</f>
        <v>0</v>
      </c>
      <c r="V4503" s="2">
        <f>MAX(F4503 + P4503*Inputs!$B$15 - (Q4503/Inputs!$B$16) - U4503, 0)</f>
        <v>340</v>
      </c>
    </row>
    <row r="4504" spans="1:22" x14ac:dyDescent="0.3">
      <c r="A4504" s="1">
        <v>46210.583333333343</v>
      </c>
      <c r="B4504" s="2">
        <v>59.603964638931217</v>
      </c>
      <c r="C4504" s="2">
        <v>4.9109155331347623</v>
      </c>
      <c r="D4504" s="2">
        <f t="shared" si="840"/>
        <v>36.642870648037196</v>
      </c>
      <c r="E4504" s="2">
        <f t="shared" si="841"/>
        <v>78.289212259240614</v>
      </c>
      <c r="F4504" s="2">
        <f t="shared" si="849"/>
        <v>340</v>
      </c>
      <c r="G4504" s="2">
        <f t="shared" si="850"/>
        <v>0</v>
      </c>
      <c r="H4504" s="2">
        <f>MIN(Inputs!$B$2, (Inputs!$B$14 - F4504)/Inputs!$B$15)</f>
        <v>0</v>
      </c>
      <c r="I4504" s="2">
        <f>MAX(MIN(Inputs!$B$2, F4504*Inputs!$B$16, Inputs!$B$14*Inputs!$B$4 - G4504), 0)</f>
        <v>170</v>
      </c>
      <c r="J4504" s="2">
        <f>MAX(MIN(Inputs!$B$2, F4504*Inputs!$B$16, (Inputs!$B$14-F4504)/Inputs!$B$15)*Inputs!$B$9, 0)</f>
        <v>0</v>
      </c>
      <c r="K4504" s="2">
        <f>MAX(E4504*Inputs!$B$5 - B4504 - Inputs!$B$8, 0) * H4504</f>
        <v>0</v>
      </c>
      <c r="L4504" s="2">
        <f>IF(B4504 &gt;= D4504*Inputs!$B$10, MAX(B4504 - E4504/Inputs!$B$5 - Inputs!$B$8, 0) * I4504, 0)</f>
        <v>0</v>
      </c>
      <c r="M4504" s="2">
        <f t="shared" si="842"/>
        <v>0</v>
      </c>
      <c r="N4504" s="3" t="str">
        <f t="shared" si="843"/>
        <v>Idle</v>
      </c>
      <c r="O4504" s="3" t="str">
        <f t="shared" si="851"/>
        <v>Idle</v>
      </c>
      <c r="P4504" s="2">
        <f t="shared" si="844"/>
        <v>0</v>
      </c>
      <c r="Q4504" s="2">
        <f t="shared" si="845"/>
        <v>0</v>
      </c>
      <c r="R4504" s="2">
        <f t="shared" si="846"/>
        <v>0</v>
      </c>
      <c r="S4504" s="2">
        <f t="shared" si="847"/>
        <v>0</v>
      </c>
      <c r="T4504" s="2">
        <f t="shared" si="848"/>
        <v>0</v>
      </c>
      <c r="U4504" s="2">
        <f>IF(O4504="Reg", R4504 * Inputs!$B$7, 0)</f>
        <v>0</v>
      </c>
      <c r="V4504" s="2">
        <f>MAX(F4504 + P4504*Inputs!$B$15 - (Q4504/Inputs!$B$16) - U4504, 0)</f>
        <v>340</v>
      </c>
    </row>
    <row r="4505" spans="1:22" x14ac:dyDescent="0.3">
      <c r="A4505" s="1">
        <v>46210.625</v>
      </c>
      <c r="B4505" s="2">
        <v>71.386902824999908</v>
      </c>
      <c r="C4505" s="2">
        <v>2.022534982667473</v>
      </c>
      <c r="D4505" s="2">
        <f t="shared" si="840"/>
        <v>36.642870648037196</v>
      </c>
      <c r="E4505" s="2">
        <f t="shared" si="841"/>
        <v>82.452401094459489</v>
      </c>
      <c r="F4505" s="2">
        <f t="shared" si="849"/>
        <v>340</v>
      </c>
      <c r="G4505" s="2">
        <f t="shared" si="850"/>
        <v>0</v>
      </c>
      <c r="H4505" s="2">
        <f>MIN(Inputs!$B$2, (Inputs!$B$14 - F4505)/Inputs!$B$15)</f>
        <v>0</v>
      </c>
      <c r="I4505" s="2">
        <f>MAX(MIN(Inputs!$B$2, F4505*Inputs!$B$16, Inputs!$B$14*Inputs!$B$4 - G4505), 0)</f>
        <v>170</v>
      </c>
      <c r="J4505" s="2">
        <f>MAX(MIN(Inputs!$B$2, F4505*Inputs!$B$16, (Inputs!$B$14-F4505)/Inputs!$B$15)*Inputs!$B$9, 0)</f>
        <v>0</v>
      </c>
      <c r="K4505" s="2">
        <f>MAX(E4505*Inputs!$B$5 - B4505 - Inputs!$B$8, 0) * H4505</f>
        <v>0</v>
      </c>
      <c r="L4505" s="2">
        <f>IF(B4505 &gt;= D4505*Inputs!$B$10, MAX(B4505 - E4505/Inputs!$B$5 - Inputs!$B$8, 0) * I4505, 0)</f>
        <v>0</v>
      </c>
      <c r="M4505" s="2">
        <f t="shared" si="842"/>
        <v>0</v>
      </c>
      <c r="N4505" s="3" t="str">
        <f t="shared" si="843"/>
        <v>Idle</v>
      </c>
      <c r="O4505" s="3" t="str">
        <f t="shared" si="851"/>
        <v>Idle</v>
      </c>
      <c r="P4505" s="2">
        <f t="shared" si="844"/>
        <v>0</v>
      </c>
      <c r="Q4505" s="2">
        <f t="shared" si="845"/>
        <v>0</v>
      </c>
      <c r="R4505" s="2">
        <f t="shared" si="846"/>
        <v>0</v>
      </c>
      <c r="S4505" s="2">
        <f t="shared" si="847"/>
        <v>0</v>
      </c>
      <c r="T4505" s="2">
        <f t="shared" si="848"/>
        <v>0</v>
      </c>
      <c r="U4505" s="2">
        <f>IF(O4505="Reg", R4505 * Inputs!$B$7, 0)</f>
        <v>0</v>
      </c>
      <c r="V4505" s="2">
        <f>MAX(F4505 + P4505*Inputs!$B$15 - (Q4505/Inputs!$B$16) - U4505, 0)</f>
        <v>340</v>
      </c>
    </row>
    <row r="4506" spans="1:22" x14ac:dyDescent="0.3">
      <c r="A4506" s="1">
        <v>46210.666666666657</v>
      </c>
      <c r="B4506" s="2">
        <v>77.58851900153374</v>
      </c>
      <c r="C4506" s="2">
        <v>15.04051179683446</v>
      </c>
      <c r="D4506" s="2">
        <f t="shared" si="840"/>
        <v>36.642870648037196</v>
      </c>
      <c r="E4506" s="2">
        <f t="shared" si="841"/>
        <v>82.932816498407433</v>
      </c>
      <c r="F4506" s="2">
        <f t="shared" si="849"/>
        <v>340</v>
      </c>
      <c r="G4506" s="2">
        <f t="shared" si="850"/>
        <v>0</v>
      </c>
      <c r="H4506" s="2">
        <f>MIN(Inputs!$B$2, (Inputs!$B$14 - F4506)/Inputs!$B$15)</f>
        <v>0</v>
      </c>
      <c r="I4506" s="2">
        <f>MAX(MIN(Inputs!$B$2, F4506*Inputs!$B$16, Inputs!$B$14*Inputs!$B$4 - G4506), 0)</f>
        <v>170</v>
      </c>
      <c r="J4506" s="2">
        <f>MAX(MIN(Inputs!$B$2, F4506*Inputs!$B$16, (Inputs!$B$14-F4506)/Inputs!$B$15)*Inputs!$B$9, 0)</f>
        <v>0</v>
      </c>
      <c r="K4506" s="2">
        <f>MAX(E4506*Inputs!$B$5 - B4506 - Inputs!$B$8, 0) * H4506</f>
        <v>0</v>
      </c>
      <c r="L4506" s="2">
        <f>IF(B4506 &gt;= D4506*Inputs!$B$10, MAX(B4506 - E4506/Inputs!$B$5 - Inputs!$B$8, 0) * I4506, 0)</f>
        <v>0</v>
      </c>
      <c r="M4506" s="2">
        <f t="shared" si="842"/>
        <v>0</v>
      </c>
      <c r="N4506" s="3" t="str">
        <f t="shared" si="843"/>
        <v>Idle</v>
      </c>
      <c r="O4506" s="3" t="str">
        <f t="shared" si="851"/>
        <v>Idle</v>
      </c>
      <c r="P4506" s="2">
        <f t="shared" si="844"/>
        <v>0</v>
      </c>
      <c r="Q4506" s="2">
        <f t="shared" si="845"/>
        <v>0</v>
      </c>
      <c r="R4506" s="2">
        <f t="shared" si="846"/>
        <v>0</v>
      </c>
      <c r="S4506" s="2">
        <f t="shared" si="847"/>
        <v>0</v>
      </c>
      <c r="T4506" s="2">
        <f t="shared" si="848"/>
        <v>0</v>
      </c>
      <c r="U4506" s="2">
        <f>IF(O4506="Reg", R4506 * Inputs!$B$7, 0)</f>
        <v>0</v>
      </c>
      <c r="V4506" s="2">
        <f>MAX(F4506 + P4506*Inputs!$B$15 - (Q4506/Inputs!$B$16) - U4506, 0)</f>
        <v>340</v>
      </c>
    </row>
    <row r="4507" spans="1:22" x14ac:dyDescent="0.3">
      <c r="A4507" s="1">
        <v>46210.708333333343</v>
      </c>
      <c r="B4507" s="2">
        <v>85.574564782893191</v>
      </c>
      <c r="C4507" s="2">
        <v>6.1298319662381928</v>
      </c>
      <c r="D4507" s="2">
        <f t="shared" si="840"/>
        <v>36.642870648037196</v>
      </c>
      <c r="E4507" s="2">
        <f t="shared" si="841"/>
        <v>80.878717744289602</v>
      </c>
      <c r="F4507" s="2">
        <f t="shared" si="849"/>
        <v>340</v>
      </c>
      <c r="G4507" s="2">
        <f t="shared" si="850"/>
        <v>0</v>
      </c>
      <c r="H4507" s="2">
        <f>MIN(Inputs!$B$2, (Inputs!$B$14 - F4507)/Inputs!$B$15)</f>
        <v>0</v>
      </c>
      <c r="I4507" s="2">
        <f>MAX(MIN(Inputs!$B$2, F4507*Inputs!$B$16, Inputs!$B$14*Inputs!$B$4 - G4507), 0)</f>
        <v>170</v>
      </c>
      <c r="J4507" s="2">
        <f>MAX(MIN(Inputs!$B$2, F4507*Inputs!$B$16, (Inputs!$B$14-F4507)/Inputs!$B$15)*Inputs!$B$9, 0)</f>
        <v>0</v>
      </c>
      <c r="K4507" s="2">
        <f>MAX(E4507*Inputs!$B$5 - B4507 - Inputs!$B$8, 0) * H4507</f>
        <v>0</v>
      </c>
      <c r="L4507" s="2">
        <f>IF(B4507 &gt;= D4507*Inputs!$B$10, MAX(B4507 - E4507/Inputs!$B$5 - Inputs!$B$8, 0) * I4507, 0)</f>
        <v>0</v>
      </c>
      <c r="M4507" s="2">
        <f t="shared" si="842"/>
        <v>0</v>
      </c>
      <c r="N4507" s="3" t="str">
        <f t="shared" si="843"/>
        <v>Idle</v>
      </c>
      <c r="O4507" s="3" t="str">
        <f t="shared" si="851"/>
        <v>Idle</v>
      </c>
      <c r="P4507" s="2">
        <f t="shared" si="844"/>
        <v>0</v>
      </c>
      <c r="Q4507" s="2">
        <f t="shared" si="845"/>
        <v>0</v>
      </c>
      <c r="R4507" s="2">
        <f t="shared" si="846"/>
        <v>0</v>
      </c>
      <c r="S4507" s="2">
        <f t="shared" si="847"/>
        <v>0</v>
      </c>
      <c r="T4507" s="2">
        <f t="shared" si="848"/>
        <v>0</v>
      </c>
      <c r="U4507" s="2">
        <f>IF(O4507="Reg", R4507 * Inputs!$B$7, 0)</f>
        <v>0</v>
      </c>
      <c r="V4507" s="2">
        <f>MAX(F4507 + P4507*Inputs!$B$15 - (Q4507/Inputs!$B$16) - U4507, 0)</f>
        <v>340</v>
      </c>
    </row>
    <row r="4508" spans="1:22" x14ac:dyDescent="0.3">
      <c r="A4508" s="1">
        <v>46210.75</v>
      </c>
      <c r="B4508" s="2">
        <v>90.643352449983595</v>
      </c>
      <c r="C4508" s="2">
        <v>14.226917679412001</v>
      </c>
      <c r="D4508" s="2">
        <f t="shared" si="840"/>
        <v>36.642870648037196</v>
      </c>
      <c r="E4508" s="2">
        <f t="shared" si="841"/>
        <v>74.116408889611762</v>
      </c>
      <c r="F4508" s="2">
        <f t="shared" si="849"/>
        <v>340</v>
      </c>
      <c r="G4508" s="2">
        <f t="shared" si="850"/>
        <v>0</v>
      </c>
      <c r="H4508" s="2">
        <f>MIN(Inputs!$B$2, (Inputs!$B$14 - F4508)/Inputs!$B$15)</f>
        <v>0</v>
      </c>
      <c r="I4508" s="2">
        <f>MAX(MIN(Inputs!$B$2, F4508*Inputs!$B$16, Inputs!$B$14*Inputs!$B$4 - G4508), 0)</f>
        <v>170</v>
      </c>
      <c r="J4508" s="2">
        <f>MAX(MIN(Inputs!$B$2, F4508*Inputs!$B$16, (Inputs!$B$14-F4508)/Inputs!$B$15)*Inputs!$B$9, 0)</f>
        <v>0</v>
      </c>
      <c r="K4508" s="2">
        <f>MAX(E4508*Inputs!$B$5 - B4508 - Inputs!$B$8, 0) * H4508</f>
        <v>0</v>
      </c>
      <c r="L4508" s="2">
        <f>IF(B4508 &gt;= D4508*Inputs!$B$10, MAX(B4508 - E4508/Inputs!$B$5 - Inputs!$B$8, 0) * I4508, 0)</f>
        <v>0</v>
      </c>
      <c r="M4508" s="2">
        <f t="shared" si="842"/>
        <v>0</v>
      </c>
      <c r="N4508" s="3" t="str">
        <f t="shared" si="843"/>
        <v>Idle</v>
      </c>
      <c r="O4508" s="3" t="str">
        <f t="shared" si="851"/>
        <v>Idle</v>
      </c>
      <c r="P4508" s="2">
        <f t="shared" si="844"/>
        <v>0</v>
      </c>
      <c r="Q4508" s="2">
        <f t="shared" si="845"/>
        <v>0</v>
      </c>
      <c r="R4508" s="2">
        <f t="shared" si="846"/>
        <v>0</v>
      </c>
      <c r="S4508" s="2">
        <f t="shared" si="847"/>
        <v>0</v>
      </c>
      <c r="T4508" s="2">
        <f t="shared" si="848"/>
        <v>0</v>
      </c>
      <c r="U4508" s="2">
        <f>IF(O4508="Reg", R4508 * Inputs!$B$7, 0)</f>
        <v>0</v>
      </c>
      <c r="V4508" s="2">
        <f>MAX(F4508 + P4508*Inputs!$B$15 - (Q4508/Inputs!$B$16) - U4508, 0)</f>
        <v>340</v>
      </c>
    </row>
    <row r="4509" spans="1:22" x14ac:dyDescent="0.3">
      <c r="A4509" s="1">
        <v>46210.791666666657</v>
      </c>
      <c r="B4509" s="2">
        <v>84.937969857102075</v>
      </c>
      <c r="C4509" s="2">
        <v>49.4204027344786</v>
      </c>
      <c r="D4509" s="2">
        <f t="shared" si="840"/>
        <v>36.642870648037196</v>
      </c>
      <c r="E4509" s="2">
        <f t="shared" si="841"/>
        <v>64.910270248818861</v>
      </c>
      <c r="F4509" s="2">
        <f t="shared" si="849"/>
        <v>340</v>
      </c>
      <c r="G4509" s="2">
        <f t="shared" si="850"/>
        <v>0</v>
      </c>
      <c r="H4509" s="2">
        <f>MIN(Inputs!$B$2, (Inputs!$B$14 - F4509)/Inputs!$B$15)</f>
        <v>0</v>
      </c>
      <c r="I4509" s="2">
        <f>MAX(MIN(Inputs!$B$2, F4509*Inputs!$B$16, Inputs!$B$14*Inputs!$B$4 - G4509), 0)</f>
        <v>170</v>
      </c>
      <c r="J4509" s="2">
        <f>MAX(MIN(Inputs!$B$2, F4509*Inputs!$B$16, (Inputs!$B$14-F4509)/Inputs!$B$15)*Inputs!$B$9, 0)</f>
        <v>0</v>
      </c>
      <c r="K4509" s="2">
        <f>MAX(E4509*Inputs!$B$5 - B4509 - Inputs!$B$8, 0) * H4509</f>
        <v>0</v>
      </c>
      <c r="L4509" s="2">
        <f>IF(B4509 &gt;= D4509*Inputs!$B$10, MAX(B4509 - E4509/Inputs!$B$5 - Inputs!$B$8, 0) * I4509, 0)</f>
        <v>0</v>
      </c>
      <c r="M4509" s="2">
        <f t="shared" si="842"/>
        <v>0</v>
      </c>
      <c r="N4509" s="3" t="str">
        <f t="shared" si="843"/>
        <v>Idle</v>
      </c>
      <c r="O4509" s="3" t="str">
        <f t="shared" si="851"/>
        <v>Idle</v>
      </c>
      <c r="P4509" s="2">
        <f t="shared" si="844"/>
        <v>0</v>
      </c>
      <c r="Q4509" s="2">
        <f t="shared" si="845"/>
        <v>0</v>
      </c>
      <c r="R4509" s="2">
        <f t="shared" si="846"/>
        <v>0</v>
      </c>
      <c r="S4509" s="2">
        <f t="shared" si="847"/>
        <v>0</v>
      </c>
      <c r="T4509" s="2">
        <f t="shared" si="848"/>
        <v>0</v>
      </c>
      <c r="U4509" s="2">
        <f>IF(O4509="Reg", R4509 * Inputs!$B$7, 0)</f>
        <v>0</v>
      </c>
      <c r="V4509" s="2">
        <f>MAX(F4509 + P4509*Inputs!$B$15 - (Q4509/Inputs!$B$16) - U4509, 0)</f>
        <v>340</v>
      </c>
    </row>
    <row r="4510" spans="1:22" x14ac:dyDescent="0.3">
      <c r="A4510" s="1">
        <v>46210.833333333343</v>
      </c>
      <c r="B4510" s="2">
        <v>84.58309765024444</v>
      </c>
      <c r="C4510" s="2">
        <v>42.68714785592428</v>
      </c>
      <c r="D4510" s="2">
        <f t="shared" si="840"/>
        <v>36.642870648037196</v>
      </c>
      <c r="E4510" s="2">
        <f t="shared" si="841"/>
        <v>53.329382671748739</v>
      </c>
      <c r="F4510" s="2">
        <f t="shared" si="849"/>
        <v>340</v>
      </c>
      <c r="G4510" s="2">
        <f t="shared" si="850"/>
        <v>0</v>
      </c>
      <c r="H4510" s="2">
        <f>MIN(Inputs!$B$2, (Inputs!$B$14 - F4510)/Inputs!$B$15)</f>
        <v>0</v>
      </c>
      <c r="I4510" s="2">
        <f>MAX(MIN(Inputs!$B$2, F4510*Inputs!$B$16, Inputs!$B$14*Inputs!$B$4 - G4510), 0)</f>
        <v>170</v>
      </c>
      <c r="J4510" s="2">
        <f>MAX(MIN(Inputs!$B$2, F4510*Inputs!$B$16, (Inputs!$B$14-F4510)/Inputs!$B$15)*Inputs!$B$9, 0)</f>
        <v>0</v>
      </c>
      <c r="K4510" s="2">
        <f>MAX(E4510*Inputs!$B$5 - B4510 - Inputs!$B$8, 0) * H4510</f>
        <v>0</v>
      </c>
      <c r="L4510" s="2">
        <f>IF(B4510 &gt;= D4510*Inputs!$B$10, MAX(B4510 - E4510/Inputs!$B$5 - Inputs!$B$8, 0) * I4510, 0)</f>
        <v>676.85949349918496</v>
      </c>
      <c r="M4510" s="2">
        <f t="shared" si="842"/>
        <v>0</v>
      </c>
      <c r="N4510" s="3" t="str">
        <f t="shared" si="843"/>
        <v>Discharge</v>
      </c>
      <c r="O4510" s="3" t="str">
        <f t="shared" si="851"/>
        <v>Discharge</v>
      </c>
      <c r="P4510" s="2">
        <f t="shared" si="844"/>
        <v>0</v>
      </c>
      <c r="Q4510" s="2">
        <f t="shared" si="845"/>
        <v>170</v>
      </c>
      <c r="R4510" s="2">
        <f t="shared" si="846"/>
        <v>0</v>
      </c>
      <c r="S4510" s="2">
        <f t="shared" si="847"/>
        <v>14379.126600541555</v>
      </c>
      <c r="T4510" s="2">
        <f t="shared" si="848"/>
        <v>0</v>
      </c>
      <c r="U4510" s="2">
        <f>IF(O4510="Reg", R4510 * Inputs!$B$7, 0)</f>
        <v>0</v>
      </c>
      <c r="V4510" s="2">
        <f>MAX(F4510 + P4510*Inputs!$B$15 - (Q4510/Inputs!$B$16) - U4510, 0)</f>
        <v>170</v>
      </c>
    </row>
    <row r="4511" spans="1:22" x14ac:dyDescent="0.3">
      <c r="A4511" s="1">
        <v>46210.875</v>
      </c>
      <c r="B4511" s="2">
        <v>74.269395248687616</v>
      </c>
      <c r="C4511" s="2">
        <v>8.4707980776261653</v>
      </c>
      <c r="D4511" s="2">
        <f t="shared" si="840"/>
        <v>36.642870648037196</v>
      </c>
      <c r="E4511" s="2">
        <f t="shared" si="841"/>
        <v>40.54556184094335</v>
      </c>
      <c r="F4511" s="2">
        <f t="shared" si="849"/>
        <v>170</v>
      </c>
      <c r="G4511" s="2">
        <f t="shared" si="850"/>
        <v>170</v>
      </c>
      <c r="H4511" s="2">
        <f>MIN(Inputs!$B$2, (Inputs!$B$14 - F4511)/Inputs!$B$15)</f>
        <v>170</v>
      </c>
      <c r="I4511" s="2">
        <f>MAX(MIN(Inputs!$B$2, F4511*Inputs!$B$16, Inputs!$B$14*Inputs!$B$4 - G4511), 0)</f>
        <v>170</v>
      </c>
      <c r="J4511" s="2">
        <f>MAX(MIN(Inputs!$B$2, F4511*Inputs!$B$16, (Inputs!$B$14-F4511)/Inputs!$B$15)*Inputs!$B$9, 0)</f>
        <v>136</v>
      </c>
      <c r="K4511" s="2">
        <f>MAX(E4511*Inputs!$B$5 - B4511 - Inputs!$B$8, 0) * H4511</f>
        <v>0</v>
      </c>
      <c r="L4511" s="2">
        <f>IF(B4511 &gt;= D4511*Inputs!$B$10, MAX(B4511 - E4511/Inputs!$B$5 - Inputs!$B$8, 0) * I4511, 0)</f>
        <v>1393.1318366401108</v>
      </c>
      <c r="M4511" s="2">
        <f t="shared" si="842"/>
        <v>1152.0285385571585</v>
      </c>
      <c r="N4511" s="3" t="str">
        <f t="shared" si="843"/>
        <v>Discharge</v>
      </c>
      <c r="O4511" s="3" t="str">
        <f t="shared" si="851"/>
        <v>Discharge</v>
      </c>
      <c r="P4511" s="2">
        <f t="shared" si="844"/>
        <v>0</v>
      </c>
      <c r="Q4511" s="2">
        <f t="shared" si="845"/>
        <v>170</v>
      </c>
      <c r="R4511" s="2">
        <f t="shared" si="846"/>
        <v>0</v>
      </c>
      <c r="S4511" s="2">
        <f t="shared" si="847"/>
        <v>12625.797192276894</v>
      </c>
      <c r="T4511" s="2">
        <f t="shared" si="848"/>
        <v>0</v>
      </c>
      <c r="U4511" s="2">
        <f>IF(O4511="Reg", R4511 * Inputs!$B$7, 0)</f>
        <v>0</v>
      </c>
      <c r="V4511" s="2">
        <f>MAX(F4511 + P4511*Inputs!$B$15 - (Q4511/Inputs!$B$16) - U4511, 0)</f>
        <v>0</v>
      </c>
    </row>
    <row r="4512" spans="1:22" x14ac:dyDescent="0.3">
      <c r="A4512" s="1">
        <v>46210.916666666657</v>
      </c>
      <c r="B4512" s="2">
        <v>65.263926476826654</v>
      </c>
      <c r="C4512" s="2">
        <v>15.97160894523018</v>
      </c>
      <c r="D4512" s="2">
        <f t="shared" si="840"/>
        <v>36.642870648037196</v>
      </c>
      <c r="E4512" s="2">
        <f t="shared" si="841"/>
        <v>28.16732929949541</v>
      </c>
      <c r="F4512" s="2">
        <f t="shared" si="849"/>
        <v>0</v>
      </c>
      <c r="G4512" s="2">
        <f t="shared" si="850"/>
        <v>340</v>
      </c>
      <c r="H4512" s="2">
        <f>MIN(Inputs!$B$2, (Inputs!$B$14 - F4512)/Inputs!$B$15)</f>
        <v>170</v>
      </c>
      <c r="I4512" s="2">
        <f>MAX(MIN(Inputs!$B$2, F4512*Inputs!$B$16, Inputs!$B$14*Inputs!$B$4 - G4512), 0)</f>
        <v>0</v>
      </c>
      <c r="J4512" s="2">
        <f>MAX(MIN(Inputs!$B$2, F4512*Inputs!$B$16, (Inputs!$B$14-F4512)/Inputs!$B$15)*Inputs!$B$9, 0)</f>
        <v>0</v>
      </c>
      <c r="K4512" s="2">
        <f>MAX(E4512*Inputs!$B$5 - B4512 - Inputs!$B$8, 0) * H4512</f>
        <v>0</v>
      </c>
      <c r="L4512" s="2">
        <f>IF(B4512 &gt;= D4512*Inputs!$B$10, MAX(B4512 - E4512/Inputs!$B$5 - Inputs!$B$8, 0) * I4512, 0)</f>
        <v>0</v>
      </c>
      <c r="M4512" s="2">
        <f t="shared" si="842"/>
        <v>0</v>
      </c>
      <c r="N4512" s="3" t="str">
        <f t="shared" si="843"/>
        <v>Idle</v>
      </c>
      <c r="O4512" s="3" t="str">
        <f t="shared" si="851"/>
        <v>Idle</v>
      </c>
      <c r="P4512" s="2">
        <f t="shared" si="844"/>
        <v>0</v>
      </c>
      <c r="Q4512" s="2">
        <f t="shared" si="845"/>
        <v>0</v>
      </c>
      <c r="R4512" s="2">
        <f t="shared" si="846"/>
        <v>0</v>
      </c>
      <c r="S4512" s="2">
        <f t="shared" si="847"/>
        <v>0</v>
      </c>
      <c r="T4512" s="2">
        <f t="shared" si="848"/>
        <v>0</v>
      </c>
      <c r="U4512" s="2">
        <f>IF(O4512="Reg", R4512 * Inputs!$B$7, 0)</f>
        <v>0</v>
      </c>
      <c r="V4512" s="2">
        <f>MAX(F4512 + P4512*Inputs!$B$15 - (Q4512/Inputs!$B$16) - U4512, 0)</f>
        <v>0</v>
      </c>
    </row>
    <row r="4513" spans="1:22" x14ac:dyDescent="0.3">
      <c r="A4513" s="1">
        <v>46210.958333333343</v>
      </c>
      <c r="B4513" s="2">
        <v>45.000711654826191</v>
      </c>
      <c r="C4513" s="2">
        <v>2.3072756748043508</v>
      </c>
      <c r="D4513" s="2">
        <f t="shared" si="840"/>
        <v>36.642870648037196</v>
      </c>
      <c r="E4513" s="2">
        <f t="shared" si="841"/>
        <v>17.290008220024308</v>
      </c>
      <c r="F4513" s="2">
        <f t="shared" si="849"/>
        <v>0</v>
      </c>
      <c r="G4513" s="2">
        <f t="shared" si="850"/>
        <v>340</v>
      </c>
      <c r="H4513" s="2">
        <f>MIN(Inputs!$B$2, (Inputs!$B$14 - F4513)/Inputs!$B$15)</f>
        <v>170</v>
      </c>
      <c r="I4513" s="2">
        <f>MAX(MIN(Inputs!$B$2, F4513*Inputs!$B$16, Inputs!$B$14*Inputs!$B$4 - G4513), 0)</f>
        <v>0</v>
      </c>
      <c r="J4513" s="2">
        <f>MAX(MIN(Inputs!$B$2, F4513*Inputs!$B$16, (Inputs!$B$14-F4513)/Inputs!$B$15)*Inputs!$B$9, 0)</f>
        <v>0</v>
      </c>
      <c r="K4513" s="2">
        <f>MAX(E4513*Inputs!$B$5 - B4513 - Inputs!$B$8, 0) * H4513</f>
        <v>0</v>
      </c>
      <c r="L4513" s="2">
        <f>IF(B4513 &gt;= D4513*Inputs!$B$10, MAX(B4513 - E4513/Inputs!$B$5 - Inputs!$B$8, 0) * I4513, 0)</f>
        <v>0</v>
      </c>
      <c r="M4513" s="2">
        <f t="shared" si="842"/>
        <v>0</v>
      </c>
      <c r="N4513" s="3" t="str">
        <f t="shared" si="843"/>
        <v>Idle</v>
      </c>
      <c r="O4513" s="3" t="str">
        <f t="shared" si="851"/>
        <v>Idle</v>
      </c>
      <c r="P4513" s="2">
        <f t="shared" si="844"/>
        <v>0</v>
      </c>
      <c r="Q4513" s="2">
        <f t="shared" si="845"/>
        <v>0</v>
      </c>
      <c r="R4513" s="2">
        <f t="shared" si="846"/>
        <v>0</v>
      </c>
      <c r="S4513" s="2">
        <f t="shared" si="847"/>
        <v>0</v>
      </c>
      <c r="T4513" s="2">
        <f t="shared" si="848"/>
        <v>0</v>
      </c>
      <c r="U4513" s="2">
        <f>IF(O4513="Reg", R4513 * Inputs!$B$7, 0)</f>
        <v>0</v>
      </c>
      <c r="V4513" s="2">
        <f>MAX(F4513 + P4513*Inputs!$B$15 - (Q4513/Inputs!$B$16) - U4513, 0)</f>
        <v>0</v>
      </c>
    </row>
    <row r="4514" spans="1:22" x14ac:dyDescent="0.3">
      <c r="A4514" s="1">
        <v>46211</v>
      </c>
      <c r="B4514" s="2">
        <v>35.406520605226127</v>
      </c>
      <c r="C4514" s="2">
        <v>4.2871489549734179</v>
      </c>
      <c r="D4514" s="2">
        <f t="shared" si="840"/>
        <v>38.291739773541018</v>
      </c>
      <c r="E4514" s="2">
        <f t="shared" si="841"/>
        <v>9.7898896108866094</v>
      </c>
      <c r="F4514" s="2">
        <f t="shared" si="849"/>
        <v>0</v>
      </c>
      <c r="G4514" s="2">
        <f t="shared" si="850"/>
        <v>0</v>
      </c>
      <c r="H4514" s="2">
        <f>MIN(Inputs!$B$2, (Inputs!$B$14 - F4514)/Inputs!$B$15)</f>
        <v>170</v>
      </c>
      <c r="I4514" s="2">
        <f>MAX(MIN(Inputs!$B$2, F4514*Inputs!$B$16, Inputs!$B$14*Inputs!$B$4 - G4514), 0)</f>
        <v>0</v>
      </c>
      <c r="J4514" s="2">
        <f>MAX(MIN(Inputs!$B$2, F4514*Inputs!$B$16, (Inputs!$B$14-F4514)/Inputs!$B$15)*Inputs!$B$9, 0)</f>
        <v>0</v>
      </c>
      <c r="K4514" s="2">
        <f>MAX(E4514*Inputs!$B$5 - B4514 - Inputs!$B$8, 0) * H4514</f>
        <v>0</v>
      </c>
      <c r="L4514" s="2">
        <f>IF(B4514 &gt;= D4514*Inputs!$B$10, MAX(B4514 - E4514/Inputs!$B$5 - Inputs!$B$8, 0) * I4514, 0)</f>
        <v>0</v>
      </c>
      <c r="M4514" s="2">
        <f t="shared" si="842"/>
        <v>0</v>
      </c>
      <c r="N4514" s="3" t="str">
        <f t="shared" si="843"/>
        <v>Idle</v>
      </c>
      <c r="O4514" s="3" t="str">
        <f t="shared" si="851"/>
        <v>Idle</v>
      </c>
      <c r="P4514" s="2">
        <f t="shared" si="844"/>
        <v>0</v>
      </c>
      <c r="Q4514" s="2">
        <f t="shared" si="845"/>
        <v>0</v>
      </c>
      <c r="R4514" s="2">
        <f t="shared" si="846"/>
        <v>0</v>
      </c>
      <c r="S4514" s="2">
        <f t="shared" si="847"/>
        <v>0</v>
      </c>
      <c r="T4514" s="2">
        <f t="shared" si="848"/>
        <v>0</v>
      </c>
      <c r="U4514" s="2">
        <f>IF(O4514="Reg", R4514 * Inputs!$B$7, 0)</f>
        <v>0</v>
      </c>
      <c r="V4514" s="2">
        <f>MAX(F4514 + P4514*Inputs!$B$15 - (Q4514/Inputs!$B$16) - U4514, 0)</f>
        <v>0</v>
      </c>
    </row>
    <row r="4515" spans="1:22" x14ac:dyDescent="0.3">
      <c r="A4515" s="1">
        <v>46211.041666666657</v>
      </c>
      <c r="B4515" s="2">
        <v>15.45264439468137</v>
      </c>
      <c r="C4515" s="2">
        <v>12.68774976899808</v>
      </c>
      <c r="D4515" s="2">
        <f t="shared" si="840"/>
        <v>38.291739773541018</v>
      </c>
      <c r="E4515" s="2">
        <f t="shared" si="841"/>
        <v>3.888802843348921</v>
      </c>
      <c r="F4515" s="2">
        <f t="shared" si="849"/>
        <v>0</v>
      </c>
      <c r="G4515" s="2">
        <f t="shared" si="850"/>
        <v>0</v>
      </c>
      <c r="H4515" s="2">
        <f>MIN(Inputs!$B$2, (Inputs!$B$14 - F4515)/Inputs!$B$15)</f>
        <v>170</v>
      </c>
      <c r="I4515" s="2">
        <f>MAX(MIN(Inputs!$B$2, F4515*Inputs!$B$16, Inputs!$B$14*Inputs!$B$4 - G4515), 0)</f>
        <v>0</v>
      </c>
      <c r="J4515" s="2">
        <f>MAX(MIN(Inputs!$B$2, F4515*Inputs!$B$16, (Inputs!$B$14-F4515)/Inputs!$B$15)*Inputs!$B$9, 0)</f>
        <v>0</v>
      </c>
      <c r="K4515" s="2">
        <f>MAX(E4515*Inputs!$B$5 - B4515 - Inputs!$B$8, 0) * H4515</f>
        <v>0</v>
      </c>
      <c r="L4515" s="2">
        <f>IF(B4515 &gt;= D4515*Inputs!$B$10, MAX(B4515 - E4515/Inputs!$B$5 - Inputs!$B$8, 0) * I4515, 0)</f>
        <v>0</v>
      </c>
      <c r="M4515" s="2">
        <f t="shared" si="842"/>
        <v>0</v>
      </c>
      <c r="N4515" s="3" t="str">
        <f t="shared" si="843"/>
        <v>Idle</v>
      </c>
      <c r="O4515" s="3" t="str">
        <f t="shared" si="851"/>
        <v>Idle</v>
      </c>
      <c r="P4515" s="2">
        <f t="shared" si="844"/>
        <v>0</v>
      </c>
      <c r="Q4515" s="2">
        <f t="shared" si="845"/>
        <v>0</v>
      </c>
      <c r="R4515" s="2">
        <f t="shared" si="846"/>
        <v>0</v>
      </c>
      <c r="S4515" s="2">
        <f t="shared" si="847"/>
        <v>0</v>
      </c>
      <c r="T4515" s="2">
        <f t="shared" si="848"/>
        <v>0</v>
      </c>
      <c r="U4515" s="2">
        <f>IF(O4515="Reg", R4515 * Inputs!$B$7, 0)</f>
        <v>0</v>
      </c>
      <c r="V4515" s="2">
        <f>MAX(F4515 + P4515*Inputs!$B$15 - (Q4515/Inputs!$B$16) - U4515, 0)</f>
        <v>0</v>
      </c>
    </row>
    <row r="4516" spans="1:22" x14ac:dyDescent="0.3">
      <c r="A4516" s="1">
        <v>46211.083333333343</v>
      </c>
      <c r="B4516" s="2">
        <v>7.8801726654121564</v>
      </c>
      <c r="C4516" s="2">
        <v>9.5477007867871944</v>
      </c>
      <c r="D4516" s="2">
        <f t="shared" si="840"/>
        <v>38.291739773541018</v>
      </c>
      <c r="E4516" s="2">
        <f t="shared" si="841"/>
        <v>1.3133621109020261</v>
      </c>
      <c r="F4516" s="2">
        <f t="shared" si="849"/>
        <v>0</v>
      </c>
      <c r="G4516" s="2">
        <f t="shared" si="850"/>
        <v>0</v>
      </c>
      <c r="H4516" s="2">
        <f>MIN(Inputs!$B$2, (Inputs!$B$14 - F4516)/Inputs!$B$15)</f>
        <v>170</v>
      </c>
      <c r="I4516" s="2">
        <f>MAX(MIN(Inputs!$B$2, F4516*Inputs!$B$16, Inputs!$B$14*Inputs!$B$4 - G4516), 0)</f>
        <v>0</v>
      </c>
      <c r="J4516" s="2">
        <f>MAX(MIN(Inputs!$B$2, F4516*Inputs!$B$16, (Inputs!$B$14-F4516)/Inputs!$B$15)*Inputs!$B$9, 0)</f>
        <v>0</v>
      </c>
      <c r="K4516" s="2">
        <f>MAX(E4516*Inputs!$B$5 - B4516 - Inputs!$B$8, 0) * H4516</f>
        <v>0</v>
      </c>
      <c r="L4516" s="2">
        <f>IF(B4516 &gt;= D4516*Inputs!$B$10, MAX(B4516 - E4516/Inputs!$B$5 - Inputs!$B$8, 0) * I4516, 0)</f>
        <v>0</v>
      </c>
      <c r="M4516" s="2">
        <f t="shared" si="842"/>
        <v>0</v>
      </c>
      <c r="N4516" s="3" t="str">
        <f t="shared" si="843"/>
        <v>Idle</v>
      </c>
      <c r="O4516" s="3" t="str">
        <f t="shared" si="851"/>
        <v>Idle</v>
      </c>
      <c r="P4516" s="2">
        <f t="shared" si="844"/>
        <v>0</v>
      </c>
      <c r="Q4516" s="2">
        <f t="shared" si="845"/>
        <v>0</v>
      </c>
      <c r="R4516" s="2">
        <f t="shared" si="846"/>
        <v>0</v>
      </c>
      <c r="S4516" s="2">
        <f t="shared" si="847"/>
        <v>0</v>
      </c>
      <c r="T4516" s="2">
        <f t="shared" si="848"/>
        <v>0</v>
      </c>
      <c r="U4516" s="2">
        <f>IF(O4516="Reg", R4516 * Inputs!$B$7, 0)</f>
        <v>0</v>
      </c>
      <c r="V4516" s="2">
        <f>MAX(F4516 + P4516*Inputs!$B$15 - (Q4516/Inputs!$B$16) - U4516, 0)</f>
        <v>0</v>
      </c>
    </row>
    <row r="4517" spans="1:22" x14ac:dyDescent="0.3">
      <c r="A4517" s="1">
        <v>46211.125</v>
      </c>
      <c r="B4517" s="2">
        <v>0</v>
      </c>
      <c r="C4517" s="2">
        <v>3.2365167380757991</v>
      </c>
      <c r="D4517" s="2">
        <f t="shared" si="840"/>
        <v>38.291739773541018</v>
      </c>
      <c r="E4517" s="2">
        <f t="shared" si="841"/>
        <v>0</v>
      </c>
      <c r="F4517" s="2">
        <f t="shared" si="849"/>
        <v>0</v>
      </c>
      <c r="G4517" s="2">
        <f t="shared" si="850"/>
        <v>0</v>
      </c>
      <c r="H4517" s="2">
        <f>MIN(Inputs!$B$2, (Inputs!$B$14 - F4517)/Inputs!$B$15)</f>
        <v>170</v>
      </c>
      <c r="I4517" s="2">
        <f>MAX(MIN(Inputs!$B$2, F4517*Inputs!$B$16, Inputs!$B$14*Inputs!$B$4 - G4517), 0)</f>
        <v>0</v>
      </c>
      <c r="J4517" s="2">
        <f>MAX(MIN(Inputs!$B$2, F4517*Inputs!$B$16, (Inputs!$B$14-F4517)/Inputs!$B$15)*Inputs!$B$9, 0)</f>
        <v>0</v>
      </c>
      <c r="K4517" s="2">
        <f>MAX(E4517*Inputs!$B$5 - B4517 - Inputs!$B$8, 0) * H4517</f>
        <v>0</v>
      </c>
      <c r="L4517" s="2">
        <f>IF(B4517 &gt;= D4517*Inputs!$B$10, MAX(B4517 - E4517/Inputs!$B$5 - Inputs!$B$8, 0) * I4517, 0)</f>
        <v>0</v>
      </c>
      <c r="M4517" s="2">
        <f t="shared" si="842"/>
        <v>0</v>
      </c>
      <c r="N4517" s="3" t="str">
        <f t="shared" si="843"/>
        <v>Idle</v>
      </c>
      <c r="O4517" s="3" t="str">
        <f t="shared" si="851"/>
        <v>Idle</v>
      </c>
      <c r="P4517" s="2">
        <f t="shared" si="844"/>
        <v>0</v>
      </c>
      <c r="Q4517" s="2">
        <f t="shared" si="845"/>
        <v>0</v>
      </c>
      <c r="R4517" s="2">
        <f t="shared" si="846"/>
        <v>0</v>
      </c>
      <c r="S4517" s="2">
        <f t="shared" si="847"/>
        <v>0</v>
      </c>
      <c r="T4517" s="2">
        <f t="shared" si="848"/>
        <v>0</v>
      </c>
      <c r="U4517" s="2">
        <f>IF(O4517="Reg", R4517 * Inputs!$B$7, 0)</f>
        <v>0</v>
      </c>
      <c r="V4517" s="2">
        <f>MAX(F4517 + P4517*Inputs!$B$15 - (Q4517/Inputs!$B$16) - U4517, 0)</f>
        <v>0</v>
      </c>
    </row>
    <row r="4518" spans="1:22" x14ac:dyDescent="0.3">
      <c r="A4518" s="1">
        <v>46211.166666666657</v>
      </c>
      <c r="B4518" s="2">
        <v>0</v>
      </c>
      <c r="C4518" s="2">
        <v>10.291174877853511</v>
      </c>
      <c r="D4518" s="2">
        <f t="shared" si="840"/>
        <v>38.291739773541018</v>
      </c>
      <c r="E4518" s="2">
        <f t="shared" si="841"/>
        <v>0</v>
      </c>
      <c r="F4518" s="2">
        <f t="shared" si="849"/>
        <v>0</v>
      </c>
      <c r="G4518" s="2">
        <f t="shared" si="850"/>
        <v>0</v>
      </c>
      <c r="H4518" s="2">
        <f>MIN(Inputs!$B$2, (Inputs!$B$14 - F4518)/Inputs!$B$15)</f>
        <v>170</v>
      </c>
      <c r="I4518" s="2">
        <f>MAX(MIN(Inputs!$B$2, F4518*Inputs!$B$16, Inputs!$B$14*Inputs!$B$4 - G4518), 0)</f>
        <v>0</v>
      </c>
      <c r="J4518" s="2">
        <f>MAX(MIN(Inputs!$B$2, F4518*Inputs!$B$16, (Inputs!$B$14-F4518)/Inputs!$B$15)*Inputs!$B$9, 0)</f>
        <v>0</v>
      </c>
      <c r="K4518" s="2">
        <f>MAX(E4518*Inputs!$B$5 - B4518 - Inputs!$B$8, 0) * H4518</f>
        <v>0</v>
      </c>
      <c r="L4518" s="2">
        <f>IF(B4518 &gt;= D4518*Inputs!$B$10, MAX(B4518 - E4518/Inputs!$B$5 - Inputs!$B$8, 0) * I4518, 0)</f>
        <v>0</v>
      </c>
      <c r="M4518" s="2">
        <f t="shared" si="842"/>
        <v>0</v>
      </c>
      <c r="N4518" s="3" t="str">
        <f t="shared" si="843"/>
        <v>Idle</v>
      </c>
      <c r="O4518" s="3" t="str">
        <f t="shared" si="851"/>
        <v>Idle</v>
      </c>
      <c r="P4518" s="2">
        <f t="shared" si="844"/>
        <v>0</v>
      </c>
      <c r="Q4518" s="2">
        <f t="shared" si="845"/>
        <v>0</v>
      </c>
      <c r="R4518" s="2">
        <f t="shared" si="846"/>
        <v>0</v>
      </c>
      <c r="S4518" s="2">
        <f t="shared" si="847"/>
        <v>0</v>
      </c>
      <c r="T4518" s="2">
        <f t="shared" si="848"/>
        <v>0</v>
      </c>
      <c r="U4518" s="2">
        <f>IF(O4518="Reg", R4518 * Inputs!$B$7, 0)</f>
        <v>0</v>
      </c>
      <c r="V4518" s="2">
        <f>MAX(F4518 + P4518*Inputs!$B$15 - (Q4518/Inputs!$B$16) - U4518, 0)</f>
        <v>0</v>
      </c>
    </row>
    <row r="4519" spans="1:22" x14ac:dyDescent="0.3">
      <c r="A4519" s="1">
        <v>46211.208333333343</v>
      </c>
      <c r="B4519" s="2">
        <v>0</v>
      </c>
      <c r="C4519" s="2">
        <v>16.63403866286875</v>
      </c>
      <c r="D4519" s="2">
        <f t="shared" si="840"/>
        <v>38.291739773541018</v>
      </c>
      <c r="E4519" s="2">
        <f t="shared" si="841"/>
        <v>1.595003092295123</v>
      </c>
      <c r="F4519" s="2">
        <f t="shared" si="849"/>
        <v>0</v>
      </c>
      <c r="G4519" s="2">
        <f t="shared" si="850"/>
        <v>0</v>
      </c>
      <c r="H4519" s="2">
        <f>MIN(Inputs!$B$2, (Inputs!$B$14 - F4519)/Inputs!$B$15)</f>
        <v>170</v>
      </c>
      <c r="I4519" s="2">
        <f>MAX(MIN(Inputs!$B$2, F4519*Inputs!$B$16, Inputs!$B$14*Inputs!$B$4 - G4519), 0)</f>
        <v>0</v>
      </c>
      <c r="J4519" s="2">
        <f>MAX(MIN(Inputs!$B$2, F4519*Inputs!$B$16, (Inputs!$B$14-F4519)/Inputs!$B$15)*Inputs!$B$9, 0)</f>
        <v>0</v>
      </c>
      <c r="K4519" s="2">
        <f>MAX(E4519*Inputs!$B$5 - B4519 - Inputs!$B$8, 0) * H4519</f>
        <v>0</v>
      </c>
      <c r="L4519" s="2">
        <f>IF(B4519 &gt;= D4519*Inputs!$B$10, MAX(B4519 - E4519/Inputs!$B$5 - Inputs!$B$8, 0) * I4519, 0)</f>
        <v>0</v>
      </c>
      <c r="M4519" s="2">
        <f t="shared" si="842"/>
        <v>0</v>
      </c>
      <c r="N4519" s="3" t="str">
        <f t="shared" si="843"/>
        <v>Idle</v>
      </c>
      <c r="O4519" s="3" t="str">
        <f t="shared" si="851"/>
        <v>Idle</v>
      </c>
      <c r="P4519" s="2">
        <f t="shared" si="844"/>
        <v>0</v>
      </c>
      <c r="Q4519" s="2">
        <f t="shared" si="845"/>
        <v>0</v>
      </c>
      <c r="R4519" s="2">
        <f t="shared" si="846"/>
        <v>0</v>
      </c>
      <c r="S4519" s="2">
        <f t="shared" si="847"/>
        <v>0</v>
      </c>
      <c r="T4519" s="2">
        <f t="shared" si="848"/>
        <v>0</v>
      </c>
      <c r="U4519" s="2">
        <f>IF(O4519="Reg", R4519 * Inputs!$B$7, 0)</f>
        <v>0</v>
      </c>
      <c r="V4519" s="2">
        <f>MAX(F4519 + P4519*Inputs!$B$15 - (Q4519/Inputs!$B$16) - U4519, 0)</f>
        <v>0</v>
      </c>
    </row>
    <row r="4520" spans="1:22" x14ac:dyDescent="0.3">
      <c r="A4520" s="1">
        <v>46211.25</v>
      </c>
      <c r="B4520" s="2">
        <v>0</v>
      </c>
      <c r="C4520" s="2">
        <v>2.7782346347698672</v>
      </c>
      <c r="D4520" s="2">
        <f t="shared" si="840"/>
        <v>38.291739773541018</v>
      </c>
      <c r="E4520" s="2">
        <f t="shared" si="841"/>
        <v>5.3640742044532006</v>
      </c>
      <c r="F4520" s="2">
        <f t="shared" si="849"/>
        <v>0</v>
      </c>
      <c r="G4520" s="2">
        <f t="shared" si="850"/>
        <v>0</v>
      </c>
      <c r="H4520" s="2">
        <f>MIN(Inputs!$B$2, (Inputs!$B$14 - F4520)/Inputs!$B$15)</f>
        <v>170</v>
      </c>
      <c r="I4520" s="2">
        <f>MAX(MIN(Inputs!$B$2, F4520*Inputs!$B$16, Inputs!$B$14*Inputs!$B$4 - G4520), 0)</f>
        <v>0</v>
      </c>
      <c r="J4520" s="2">
        <f>MAX(MIN(Inputs!$B$2, F4520*Inputs!$B$16, (Inputs!$B$14-F4520)/Inputs!$B$15)*Inputs!$B$9, 0)</f>
        <v>0</v>
      </c>
      <c r="K4520" s="2">
        <f>MAX(E4520*Inputs!$B$5 - B4520 - Inputs!$B$8, 0) * H4520</f>
        <v>0</v>
      </c>
      <c r="L4520" s="2">
        <f>IF(B4520 &gt;= D4520*Inputs!$B$10, MAX(B4520 - E4520/Inputs!$B$5 - Inputs!$B$8, 0) * I4520, 0)</f>
        <v>0</v>
      </c>
      <c r="M4520" s="2">
        <f t="shared" si="842"/>
        <v>0</v>
      </c>
      <c r="N4520" s="3" t="str">
        <f t="shared" si="843"/>
        <v>Idle</v>
      </c>
      <c r="O4520" s="3" t="str">
        <f t="shared" si="851"/>
        <v>Idle</v>
      </c>
      <c r="P4520" s="2">
        <f t="shared" si="844"/>
        <v>0</v>
      </c>
      <c r="Q4520" s="2">
        <f t="shared" si="845"/>
        <v>0</v>
      </c>
      <c r="R4520" s="2">
        <f t="shared" si="846"/>
        <v>0</v>
      </c>
      <c r="S4520" s="2">
        <f t="shared" si="847"/>
        <v>0</v>
      </c>
      <c r="T4520" s="2">
        <f t="shared" si="848"/>
        <v>0</v>
      </c>
      <c r="U4520" s="2">
        <f>IF(O4520="Reg", R4520 * Inputs!$B$7, 0)</f>
        <v>0</v>
      </c>
      <c r="V4520" s="2">
        <f>MAX(F4520 + P4520*Inputs!$B$15 - (Q4520/Inputs!$B$16) - U4520, 0)</f>
        <v>0</v>
      </c>
    </row>
    <row r="4521" spans="1:22" x14ac:dyDescent="0.3">
      <c r="A4521" s="1">
        <v>46211.291666666657</v>
      </c>
      <c r="B4521" s="2">
        <v>0</v>
      </c>
      <c r="C4521" s="2">
        <v>2.1923509795185221</v>
      </c>
      <c r="D4521" s="2">
        <f t="shared" si="840"/>
        <v>38.291739773541018</v>
      </c>
      <c r="E4521" s="2">
        <f t="shared" si="841"/>
        <v>9.8089217931016304</v>
      </c>
      <c r="F4521" s="2">
        <f t="shared" si="849"/>
        <v>0</v>
      </c>
      <c r="G4521" s="2">
        <f t="shared" si="850"/>
        <v>0</v>
      </c>
      <c r="H4521" s="2">
        <f>MIN(Inputs!$B$2, (Inputs!$B$14 - F4521)/Inputs!$B$15)</f>
        <v>170</v>
      </c>
      <c r="I4521" s="2">
        <f>MAX(MIN(Inputs!$B$2, F4521*Inputs!$B$16, Inputs!$B$14*Inputs!$B$4 - G4521), 0)</f>
        <v>0</v>
      </c>
      <c r="J4521" s="2">
        <f>MAX(MIN(Inputs!$B$2, F4521*Inputs!$B$16, (Inputs!$B$14-F4521)/Inputs!$B$15)*Inputs!$B$9, 0)</f>
        <v>0</v>
      </c>
      <c r="K4521" s="2">
        <f>MAX(E4521*Inputs!$B$5 - B4521 - Inputs!$B$8, 0) * H4521</f>
        <v>0</v>
      </c>
      <c r="L4521" s="2">
        <f>IF(B4521 &gt;= D4521*Inputs!$B$10, MAX(B4521 - E4521/Inputs!$B$5 - Inputs!$B$8, 0) * I4521, 0)</f>
        <v>0</v>
      </c>
      <c r="M4521" s="2">
        <f t="shared" si="842"/>
        <v>0</v>
      </c>
      <c r="N4521" s="3" t="str">
        <f t="shared" si="843"/>
        <v>Idle</v>
      </c>
      <c r="O4521" s="3" t="str">
        <f t="shared" si="851"/>
        <v>Idle</v>
      </c>
      <c r="P4521" s="2">
        <f t="shared" si="844"/>
        <v>0</v>
      </c>
      <c r="Q4521" s="2">
        <f t="shared" si="845"/>
        <v>0</v>
      </c>
      <c r="R4521" s="2">
        <f t="shared" si="846"/>
        <v>0</v>
      </c>
      <c r="S4521" s="2">
        <f t="shared" si="847"/>
        <v>0</v>
      </c>
      <c r="T4521" s="2">
        <f t="shared" si="848"/>
        <v>0</v>
      </c>
      <c r="U4521" s="2">
        <f>IF(O4521="Reg", R4521 * Inputs!$B$7, 0)</f>
        <v>0</v>
      </c>
      <c r="V4521" s="2">
        <f>MAX(F4521 + P4521*Inputs!$B$15 - (Q4521/Inputs!$B$16) - U4521, 0)</f>
        <v>0</v>
      </c>
    </row>
    <row r="4522" spans="1:22" x14ac:dyDescent="0.3">
      <c r="A4522" s="1">
        <v>46211.333333333343</v>
      </c>
      <c r="B4522" s="2">
        <v>0</v>
      </c>
      <c r="C4522" s="2">
        <v>5.555065218656229</v>
      </c>
      <c r="D4522" s="2">
        <f t="shared" si="840"/>
        <v>38.291739773541018</v>
      </c>
      <c r="E4522" s="2">
        <f t="shared" si="841"/>
        <v>17.242360213707595</v>
      </c>
      <c r="F4522" s="2">
        <f t="shared" si="849"/>
        <v>0</v>
      </c>
      <c r="G4522" s="2">
        <f t="shared" si="850"/>
        <v>0</v>
      </c>
      <c r="H4522" s="2">
        <f>MIN(Inputs!$B$2, (Inputs!$B$14 - F4522)/Inputs!$B$15)</f>
        <v>170</v>
      </c>
      <c r="I4522" s="2">
        <f>MAX(MIN(Inputs!$B$2, F4522*Inputs!$B$16, Inputs!$B$14*Inputs!$B$4 - G4522), 0)</f>
        <v>0</v>
      </c>
      <c r="J4522" s="2">
        <f>MAX(MIN(Inputs!$B$2, F4522*Inputs!$B$16, (Inputs!$B$14-F4522)/Inputs!$B$15)*Inputs!$B$9, 0)</f>
        <v>0</v>
      </c>
      <c r="K4522" s="2">
        <f>MAX(E4522*Inputs!$B$5 - B4522 - Inputs!$B$8, 0) * H4522</f>
        <v>0</v>
      </c>
      <c r="L4522" s="2">
        <f>IF(B4522 &gt;= D4522*Inputs!$B$10, MAX(B4522 - E4522/Inputs!$B$5 - Inputs!$B$8, 0) * I4522, 0)</f>
        <v>0</v>
      </c>
      <c r="M4522" s="2">
        <f t="shared" si="842"/>
        <v>0</v>
      </c>
      <c r="N4522" s="3" t="str">
        <f t="shared" si="843"/>
        <v>Idle</v>
      </c>
      <c r="O4522" s="3" t="str">
        <f t="shared" si="851"/>
        <v>Idle</v>
      </c>
      <c r="P4522" s="2">
        <f t="shared" si="844"/>
        <v>0</v>
      </c>
      <c r="Q4522" s="2">
        <f t="shared" si="845"/>
        <v>0</v>
      </c>
      <c r="R4522" s="2">
        <f t="shared" si="846"/>
        <v>0</v>
      </c>
      <c r="S4522" s="2">
        <f t="shared" si="847"/>
        <v>0</v>
      </c>
      <c r="T4522" s="2">
        <f t="shared" si="848"/>
        <v>0</v>
      </c>
      <c r="U4522" s="2">
        <f>IF(O4522="Reg", R4522 * Inputs!$B$7, 0)</f>
        <v>0</v>
      </c>
      <c r="V4522" s="2">
        <f>MAX(F4522 + P4522*Inputs!$B$15 - (Q4522/Inputs!$B$16) - U4522, 0)</f>
        <v>0</v>
      </c>
    </row>
    <row r="4523" spans="1:22" x14ac:dyDescent="0.3">
      <c r="A4523" s="1">
        <v>46211.375</v>
      </c>
      <c r="B4523" s="2">
        <v>0</v>
      </c>
      <c r="C4523" s="2">
        <v>3.7036101199262581</v>
      </c>
      <c r="D4523" s="2">
        <f t="shared" si="840"/>
        <v>38.291739773541018</v>
      </c>
      <c r="E4523" s="2">
        <f t="shared" si="841"/>
        <v>27.706280692041194</v>
      </c>
      <c r="F4523" s="2">
        <f t="shared" si="849"/>
        <v>0</v>
      </c>
      <c r="G4523" s="2">
        <f t="shared" si="850"/>
        <v>0</v>
      </c>
      <c r="H4523" s="2">
        <f>MIN(Inputs!$B$2, (Inputs!$B$14 - F4523)/Inputs!$B$15)</f>
        <v>170</v>
      </c>
      <c r="I4523" s="2">
        <f>MAX(MIN(Inputs!$B$2, F4523*Inputs!$B$16, Inputs!$B$14*Inputs!$B$4 - G4523), 0)</f>
        <v>0</v>
      </c>
      <c r="J4523" s="2">
        <f>MAX(MIN(Inputs!$B$2, F4523*Inputs!$B$16, (Inputs!$B$14-F4523)/Inputs!$B$15)*Inputs!$B$9, 0)</f>
        <v>0</v>
      </c>
      <c r="K4523" s="2">
        <f>MAX(E4523*Inputs!$B$5 - B4523 - Inputs!$B$8, 0) * H4523</f>
        <v>744.85959152936266</v>
      </c>
      <c r="L4523" s="2">
        <f>IF(B4523 &gt;= D4523*Inputs!$B$10, MAX(B4523 - E4523/Inputs!$B$5 - Inputs!$B$8, 0) * I4523, 0)</f>
        <v>0</v>
      </c>
      <c r="M4523" s="2">
        <f t="shared" si="842"/>
        <v>0</v>
      </c>
      <c r="N4523" s="3" t="str">
        <f t="shared" si="843"/>
        <v>Charge</v>
      </c>
      <c r="O4523" s="3" t="str">
        <f t="shared" si="851"/>
        <v>Charge</v>
      </c>
      <c r="P4523" s="2">
        <f t="shared" si="844"/>
        <v>170</v>
      </c>
      <c r="Q4523" s="2">
        <f t="shared" si="845"/>
        <v>0</v>
      </c>
      <c r="R4523" s="2">
        <f t="shared" si="846"/>
        <v>0</v>
      </c>
      <c r="S4523" s="2">
        <f t="shared" si="847"/>
        <v>0</v>
      </c>
      <c r="T4523" s="2">
        <f t="shared" si="848"/>
        <v>0</v>
      </c>
      <c r="U4523" s="2">
        <f>IF(O4523="Reg", R4523 * Inputs!$B$7, 0)</f>
        <v>0</v>
      </c>
      <c r="V4523" s="2">
        <f>MAX(F4523 + P4523*Inputs!$B$15 - (Q4523/Inputs!$B$16) - U4523, 0)</f>
        <v>170</v>
      </c>
    </row>
    <row r="4524" spans="1:22" x14ac:dyDescent="0.3">
      <c r="A4524" s="1">
        <v>46211.416666666657</v>
      </c>
      <c r="B4524" s="2">
        <v>9.5700185537707387</v>
      </c>
      <c r="C4524" s="2">
        <v>11.851528130685921</v>
      </c>
      <c r="D4524" s="2">
        <f t="shared" si="840"/>
        <v>38.291739773541018</v>
      </c>
      <c r="E4524" s="2">
        <f t="shared" si="841"/>
        <v>39.243700386539949</v>
      </c>
      <c r="F4524" s="2">
        <f t="shared" si="849"/>
        <v>170</v>
      </c>
      <c r="G4524" s="2">
        <f t="shared" si="850"/>
        <v>0</v>
      </c>
      <c r="H4524" s="2">
        <f>MIN(Inputs!$B$2, (Inputs!$B$14 - F4524)/Inputs!$B$15)</f>
        <v>170</v>
      </c>
      <c r="I4524" s="2">
        <f>MAX(MIN(Inputs!$B$2, F4524*Inputs!$B$16, Inputs!$B$14*Inputs!$B$4 - G4524), 0)</f>
        <v>170</v>
      </c>
      <c r="J4524" s="2">
        <f>MAX(MIN(Inputs!$B$2, F4524*Inputs!$B$16, (Inputs!$B$14-F4524)/Inputs!$B$15)*Inputs!$B$9, 0)</f>
        <v>136</v>
      </c>
      <c r="K4524" s="2">
        <f>MAX(E4524*Inputs!$B$5 - B4524 - Inputs!$B$8, 0) * H4524</f>
        <v>843.95442368535066</v>
      </c>
      <c r="L4524" s="2">
        <f>IF(B4524 &gt;= D4524*Inputs!$B$10, MAX(B4524 - E4524/Inputs!$B$5 - Inputs!$B$8, 0) * I4524, 0)</f>
        <v>0</v>
      </c>
      <c r="M4524" s="2">
        <f t="shared" si="842"/>
        <v>1611.8078257732852</v>
      </c>
      <c r="N4524" s="3" t="str">
        <f t="shared" si="843"/>
        <v>Reg</v>
      </c>
      <c r="O4524" s="3" t="str">
        <f t="shared" si="851"/>
        <v>Charge</v>
      </c>
      <c r="P4524" s="2">
        <f t="shared" si="844"/>
        <v>170</v>
      </c>
      <c r="Q4524" s="2">
        <f t="shared" si="845"/>
        <v>0</v>
      </c>
      <c r="R4524" s="2">
        <f t="shared" si="846"/>
        <v>0</v>
      </c>
      <c r="S4524" s="2">
        <f t="shared" si="847"/>
        <v>-1626.9031541410257</v>
      </c>
      <c r="T4524" s="2">
        <f t="shared" si="848"/>
        <v>0</v>
      </c>
      <c r="U4524" s="2">
        <f>IF(O4524="Reg", R4524 * Inputs!$B$7, 0)</f>
        <v>0</v>
      </c>
      <c r="V4524" s="2">
        <f>MAX(F4524 + P4524*Inputs!$B$15 - (Q4524/Inputs!$B$16) - U4524, 0)</f>
        <v>340</v>
      </c>
    </row>
    <row r="4525" spans="1:22" x14ac:dyDescent="0.3">
      <c r="A4525" s="1">
        <v>46211.458333333343</v>
      </c>
      <c r="B4525" s="2">
        <v>22.614426672948468</v>
      </c>
      <c r="C4525" s="2">
        <v>7.8864797374628566</v>
      </c>
      <c r="D4525" s="2">
        <f t="shared" si="840"/>
        <v>38.291739773541018</v>
      </c>
      <c r="E4525" s="2">
        <f t="shared" si="841"/>
        <v>53.293903829664494</v>
      </c>
      <c r="F4525" s="2">
        <f t="shared" si="849"/>
        <v>340</v>
      </c>
      <c r="G4525" s="2">
        <f t="shared" si="850"/>
        <v>0</v>
      </c>
      <c r="H4525" s="2">
        <f>MIN(Inputs!$B$2, (Inputs!$B$14 - F4525)/Inputs!$B$15)</f>
        <v>0</v>
      </c>
      <c r="I4525" s="2">
        <f>MAX(MIN(Inputs!$B$2, F4525*Inputs!$B$16, Inputs!$B$14*Inputs!$B$4 - G4525), 0)</f>
        <v>170</v>
      </c>
      <c r="J4525" s="2">
        <f>MAX(MIN(Inputs!$B$2, F4525*Inputs!$B$16, (Inputs!$B$14-F4525)/Inputs!$B$15)*Inputs!$B$9, 0)</f>
        <v>0</v>
      </c>
      <c r="K4525" s="2">
        <f>MAX(E4525*Inputs!$B$5 - B4525 - Inputs!$B$8, 0) * H4525</f>
        <v>0</v>
      </c>
      <c r="L4525" s="2">
        <f>IF(B4525 &gt;= D4525*Inputs!$B$10, MAX(B4525 - E4525/Inputs!$B$5 - Inputs!$B$8, 0) * I4525, 0)</f>
        <v>0</v>
      </c>
      <c r="M4525" s="2">
        <f t="shared" si="842"/>
        <v>0</v>
      </c>
      <c r="N4525" s="3" t="str">
        <f t="shared" si="843"/>
        <v>Idle</v>
      </c>
      <c r="O4525" s="3" t="str">
        <f t="shared" si="851"/>
        <v>Idle</v>
      </c>
      <c r="P4525" s="2">
        <f t="shared" si="844"/>
        <v>0</v>
      </c>
      <c r="Q4525" s="2">
        <f t="shared" si="845"/>
        <v>0</v>
      </c>
      <c r="R4525" s="2">
        <f t="shared" si="846"/>
        <v>0</v>
      </c>
      <c r="S4525" s="2">
        <f t="shared" si="847"/>
        <v>0</v>
      </c>
      <c r="T4525" s="2">
        <f t="shared" si="848"/>
        <v>0</v>
      </c>
      <c r="U4525" s="2">
        <f>IF(O4525="Reg", R4525 * Inputs!$B$7, 0)</f>
        <v>0</v>
      </c>
      <c r="V4525" s="2">
        <f>MAX(F4525 + P4525*Inputs!$B$15 - (Q4525/Inputs!$B$16) - U4525, 0)</f>
        <v>340</v>
      </c>
    </row>
    <row r="4526" spans="1:22" x14ac:dyDescent="0.3">
      <c r="A4526" s="1">
        <v>46211.5</v>
      </c>
      <c r="B4526" s="2">
        <v>26.66908553189057</v>
      </c>
      <c r="C4526" s="2">
        <v>4.9730231088204331</v>
      </c>
      <c r="D4526" s="2">
        <f t="shared" si="840"/>
        <v>38.291739773541018</v>
      </c>
      <c r="E4526" s="2">
        <f t="shared" si="841"/>
        <v>65.29046987096379</v>
      </c>
      <c r="F4526" s="2">
        <f t="shared" si="849"/>
        <v>340</v>
      </c>
      <c r="G4526" s="2">
        <f t="shared" si="850"/>
        <v>0</v>
      </c>
      <c r="H4526" s="2">
        <f>MIN(Inputs!$B$2, (Inputs!$B$14 - F4526)/Inputs!$B$15)</f>
        <v>0</v>
      </c>
      <c r="I4526" s="2">
        <f>MAX(MIN(Inputs!$B$2, F4526*Inputs!$B$16, Inputs!$B$14*Inputs!$B$4 - G4526), 0)</f>
        <v>170</v>
      </c>
      <c r="J4526" s="2">
        <f>MAX(MIN(Inputs!$B$2, F4526*Inputs!$B$16, (Inputs!$B$14-F4526)/Inputs!$B$15)*Inputs!$B$9, 0)</f>
        <v>0</v>
      </c>
      <c r="K4526" s="2">
        <f>MAX(E4526*Inputs!$B$5 - B4526 - Inputs!$B$8, 0) * H4526</f>
        <v>0</v>
      </c>
      <c r="L4526" s="2">
        <f>IF(B4526 &gt;= D4526*Inputs!$B$10, MAX(B4526 - E4526/Inputs!$B$5 - Inputs!$B$8, 0) * I4526, 0)</f>
        <v>0</v>
      </c>
      <c r="M4526" s="2">
        <f t="shared" si="842"/>
        <v>0</v>
      </c>
      <c r="N4526" s="3" t="str">
        <f t="shared" si="843"/>
        <v>Idle</v>
      </c>
      <c r="O4526" s="3" t="str">
        <f t="shared" si="851"/>
        <v>Idle</v>
      </c>
      <c r="P4526" s="2">
        <f t="shared" si="844"/>
        <v>0</v>
      </c>
      <c r="Q4526" s="2">
        <f t="shared" si="845"/>
        <v>0</v>
      </c>
      <c r="R4526" s="2">
        <f t="shared" si="846"/>
        <v>0</v>
      </c>
      <c r="S4526" s="2">
        <f t="shared" si="847"/>
        <v>0</v>
      </c>
      <c r="T4526" s="2">
        <f t="shared" si="848"/>
        <v>0</v>
      </c>
      <c r="U4526" s="2">
        <f>IF(O4526="Reg", R4526 * Inputs!$B$7, 0)</f>
        <v>0</v>
      </c>
      <c r="V4526" s="2">
        <f>MAX(F4526 + P4526*Inputs!$B$15 - (Q4526/Inputs!$B$16) - U4526, 0)</f>
        <v>340</v>
      </c>
    </row>
    <row r="4527" spans="1:22" x14ac:dyDescent="0.3">
      <c r="A4527" s="1">
        <v>46211.541666666657</v>
      </c>
      <c r="B4527" s="2">
        <v>44.6006305236358</v>
      </c>
      <c r="C4527" s="2">
        <v>1.781006448389207</v>
      </c>
      <c r="D4527" s="2">
        <f t="shared" si="840"/>
        <v>38.291739773541018</v>
      </c>
      <c r="E4527" s="2">
        <f t="shared" si="841"/>
        <v>76.412447430607571</v>
      </c>
      <c r="F4527" s="2">
        <f t="shared" si="849"/>
        <v>340</v>
      </c>
      <c r="G4527" s="2">
        <f t="shared" si="850"/>
        <v>0</v>
      </c>
      <c r="H4527" s="2">
        <f>MIN(Inputs!$B$2, (Inputs!$B$14 - F4527)/Inputs!$B$15)</f>
        <v>0</v>
      </c>
      <c r="I4527" s="2">
        <f>MAX(MIN(Inputs!$B$2, F4527*Inputs!$B$16, Inputs!$B$14*Inputs!$B$4 - G4527), 0)</f>
        <v>170</v>
      </c>
      <c r="J4527" s="2">
        <f>MAX(MIN(Inputs!$B$2, F4527*Inputs!$B$16, (Inputs!$B$14-F4527)/Inputs!$B$15)*Inputs!$B$9, 0)</f>
        <v>0</v>
      </c>
      <c r="K4527" s="2">
        <f>MAX(E4527*Inputs!$B$5 - B4527 - Inputs!$B$8, 0) * H4527</f>
        <v>0</v>
      </c>
      <c r="L4527" s="2">
        <f>IF(B4527 &gt;= D4527*Inputs!$B$10, MAX(B4527 - E4527/Inputs!$B$5 - Inputs!$B$8, 0) * I4527, 0)</f>
        <v>0</v>
      </c>
      <c r="M4527" s="2">
        <f t="shared" si="842"/>
        <v>0</v>
      </c>
      <c r="N4527" s="3" t="str">
        <f t="shared" si="843"/>
        <v>Idle</v>
      </c>
      <c r="O4527" s="3" t="str">
        <f t="shared" si="851"/>
        <v>Idle</v>
      </c>
      <c r="P4527" s="2">
        <f t="shared" si="844"/>
        <v>0</v>
      </c>
      <c r="Q4527" s="2">
        <f t="shared" si="845"/>
        <v>0</v>
      </c>
      <c r="R4527" s="2">
        <f t="shared" si="846"/>
        <v>0</v>
      </c>
      <c r="S4527" s="2">
        <f t="shared" si="847"/>
        <v>0</v>
      </c>
      <c r="T4527" s="2">
        <f t="shared" si="848"/>
        <v>0</v>
      </c>
      <c r="U4527" s="2">
        <f>IF(O4527="Reg", R4527 * Inputs!$B$7, 0)</f>
        <v>0</v>
      </c>
      <c r="V4527" s="2">
        <f>MAX(F4527 + P4527*Inputs!$B$15 - (Q4527/Inputs!$B$16) - U4527, 0)</f>
        <v>340</v>
      </c>
    </row>
    <row r="4528" spans="1:22" x14ac:dyDescent="0.3">
      <c r="A4528" s="1">
        <v>46211.583333333343</v>
      </c>
      <c r="B4528" s="2">
        <v>62.783522870001597</v>
      </c>
      <c r="C4528" s="2">
        <v>9.0798529101883574</v>
      </c>
      <c r="D4528" s="2">
        <f t="shared" si="840"/>
        <v>38.291739773541018</v>
      </c>
      <c r="E4528" s="2">
        <f t="shared" si="841"/>
        <v>84.025651488611132</v>
      </c>
      <c r="F4528" s="2">
        <f t="shared" si="849"/>
        <v>340</v>
      </c>
      <c r="G4528" s="2">
        <f t="shared" si="850"/>
        <v>0</v>
      </c>
      <c r="H4528" s="2">
        <f>MIN(Inputs!$B$2, (Inputs!$B$14 - F4528)/Inputs!$B$15)</f>
        <v>0</v>
      </c>
      <c r="I4528" s="2">
        <f>MAX(MIN(Inputs!$B$2, F4528*Inputs!$B$16, Inputs!$B$14*Inputs!$B$4 - G4528), 0)</f>
        <v>170</v>
      </c>
      <c r="J4528" s="2">
        <f>MAX(MIN(Inputs!$B$2, F4528*Inputs!$B$16, (Inputs!$B$14-F4528)/Inputs!$B$15)*Inputs!$B$9, 0)</f>
        <v>0</v>
      </c>
      <c r="K4528" s="2">
        <f>MAX(E4528*Inputs!$B$5 - B4528 - Inputs!$B$8, 0) * H4528</f>
        <v>0</v>
      </c>
      <c r="L4528" s="2">
        <f>IF(B4528 &gt;= D4528*Inputs!$B$10, MAX(B4528 - E4528/Inputs!$B$5 - Inputs!$B$8, 0) * I4528, 0)</f>
        <v>0</v>
      </c>
      <c r="M4528" s="2">
        <f t="shared" si="842"/>
        <v>0</v>
      </c>
      <c r="N4528" s="3" t="str">
        <f t="shared" si="843"/>
        <v>Idle</v>
      </c>
      <c r="O4528" s="3" t="str">
        <f t="shared" si="851"/>
        <v>Idle</v>
      </c>
      <c r="P4528" s="2">
        <f t="shared" si="844"/>
        <v>0</v>
      </c>
      <c r="Q4528" s="2">
        <f t="shared" si="845"/>
        <v>0</v>
      </c>
      <c r="R4528" s="2">
        <f t="shared" si="846"/>
        <v>0</v>
      </c>
      <c r="S4528" s="2">
        <f t="shared" si="847"/>
        <v>0</v>
      </c>
      <c r="T4528" s="2">
        <f t="shared" si="848"/>
        <v>0</v>
      </c>
      <c r="U4528" s="2">
        <f>IF(O4528="Reg", R4528 * Inputs!$B$7, 0)</f>
        <v>0</v>
      </c>
      <c r="V4528" s="2">
        <f>MAX(F4528 + P4528*Inputs!$B$15 - (Q4528/Inputs!$B$16) - U4528, 0)</f>
        <v>340</v>
      </c>
    </row>
    <row r="4529" spans="1:22" x14ac:dyDescent="0.3">
      <c r="A4529" s="1">
        <v>46211.625</v>
      </c>
      <c r="B4529" s="2">
        <v>69.22451816699251</v>
      </c>
      <c r="C4529" s="2">
        <v>4.4032812795643812</v>
      </c>
      <c r="D4529" s="2">
        <f t="shared" si="840"/>
        <v>38.291739773541018</v>
      </c>
      <c r="E4529" s="2">
        <f t="shared" si="841"/>
        <v>86.927105063588343</v>
      </c>
      <c r="F4529" s="2">
        <f t="shared" si="849"/>
        <v>340</v>
      </c>
      <c r="G4529" s="2">
        <f t="shared" si="850"/>
        <v>0</v>
      </c>
      <c r="H4529" s="2">
        <f>MIN(Inputs!$B$2, (Inputs!$B$14 - F4529)/Inputs!$B$15)</f>
        <v>0</v>
      </c>
      <c r="I4529" s="2">
        <f>MAX(MIN(Inputs!$B$2, F4529*Inputs!$B$16, Inputs!$B$14*Inputs!$B$4 - G4529), 0)</f>
        <v>170</v>
      </c>
      <c r="J4529" s="2">
        <f>MAX(MIN(Inputs!$B$2, F4529*Inputs!$B$16, (Inputs!$B$14-F4529)/Inputs!$B$15)*Inputs!$B$9, 0)</f>
        <v>0</v>
      </c>
      <c r="K4529" s="2">
        <f>MAX(E4529*Inputs!$B$5 - B4529 - Inputs!$B$8, 0) * H4529</f>
        <v>0</v>
      </c>
      <c r="L4529" s="2">
        <f>IF(B4529 &gt;= D4529*Inputs!$B$10, MAX(B4529 - E4529/Inputs!$B$5 - Inputs!$B$8, 0) * I4529, 0)</f>
        <v>0</v>
      </c>
      <c r="M4529" s="2">
        <f t="shared" si="842"/>
        <v>0</v>
      </c>
      <c r="N4529" s="3" t="str">
        <f t="shared" si="843"/>
        <v>Idle</v>
      </c>
      <c r="O4529" s="3" t="str">
        <f t="shared" si="851"/>
        <v>Idle</v>
      </c>
      <c r="P4529" s="2">
        <f t="shared" si="844"/>
        <v>0</v>
      </c>
      <c r="Q4529" s="2">
        <f t="shared" si="845"/>
        <v>0</v>
      </c>
      <c r="R4529" s="2">
        <f t="shared" si="846"/>
        <v>0</v>
      </c>
      <c r="S4529" s="2">
        <f t="shared" si="847"/>
        <v>0</v>
      </c>
      <c r="T4529" s="2">
        <f t="shared" si="848"/>
        <v>0</v>
      </c>
      <c r="U4529" s="2">
        <f>IF(O4529="Reg", R4529 * Inputs!$B$7, 0)</f>
        <v>0</v>
      </c>
      <c r="V4529" s="2">
        <f>MAX(F4529 + P4529*Inputs!$B$15 - (Q4529/Inputs!$B$16) - U4529, 0)</f>
        <v>340</v>
      </c>
    </row>
    <row r="4530" spans="1:22" x14ac:dyDescent="0.3">
      <c r="A4530" s="1">
        <v>46211.666666666657</v>
      </c>
      <c r="B4530" s="2">
        <v>93.87123921251802</v>
      </c>
      <c r="C4530" s="2">
        <v>1.5687739793399511</v>
      </c>
      <c r="D4530" s="2">
        <f t="shared" si="840"/>
        <v>38.291739773541018</v>
      </c>
      <c r="E4530" s="2">
        <f t="shared" si="841"/>
        <v>85.883657036088678</v>
      </c>
      <c r="F4530" s="2">
        <f t="shared" si="849"/>
        <v>340</v>
      </c>
      <c r="G4530" s="2">
        <f t="shared" si="850"/>
        <v>0</v>
      </c>
      <c r="H4530" s="2">
        <f>MIN(Inputs!$B$2, (Inputs!$B$14 - F4530)/Inputs!$B$15)</f>
        <v>0</v>
      </c>
      <c r="I4530" s="2">
        <f>MAX(MIN(Inputs!$B$2, F4530*Inputs!$B$16, Inputs!$B$14*Inputs!$B$4 - G4530), 0)</f>
        <v>170</v>
      </c>
      <c r="J4530" s="2">
        <f>MAX(MIN(Inputs!$B$2, F4530*Inputs!$B$16, (Inputs!$B$14-F4530)/Inputs!$B$15)*Inputs!$B$9, 0)</f>
        <v>0</v>
      </c>
      <c r="K4530" s="2">
        <f>MAX(E4530*Inputs!$B$5 - B4530 - Inputs!$B$8, 0) * H4530</f>
        <v>0</v>
      </c>
      <c r="L4530" s="2">
        <f>IF(B4530 &gt;= D4530*Inputs!$B$10, MAX(B4530 - E4530/Inputs!$B$5 - Inputs!$B$8, 0) * I4530, 0)</f>
        <v>0</v>
      </c>
      <c r="M4530" s="2">
        <f t="shared" si="842"/>
        <v>0</v>
      </c>
      <c r="N4530" s="3" t="str">
        <f t="shared" si="843"/>
        <v>Idle</v>
      </c>
      <c r="O4530" s="3" t="str">
        <f t="shared" si="851"/>
        <v>Idle</v>
      </c>
      <c r="P4530" s="2">
        <f t="shared" si="844"/>
        <v>0</v>
      </c>
      <c r="Q4530" s="2">
        <f t="shared" si="845"/>
        <v>0</v>
      </c>
      <c r="R4530" s="2">
        <f t="shared" si="846"/>
        <v>0</v>
      </c>
      <c r="S4530" s="2">
        <f t="shared" si="847"/>
        <v>0</v>
      </c>
      <c r="T4530" s="2">
        <f t="shared" si="848"/>
        <v>0</v>
      </c>
      <c r="U4530" s="2">
        <f>IF(O4530="Reg", R4530 * Inputs!$B$7, 0)</f>
        <v>0</v>
      </c>
      <c r="V4530" s="2">
        <f>MAX(F4530 + P4530*Inputs!$B$15 - (Q4530/Inputs!$B$16) - U4530, 0)</f>
        <v>340</v>
      </c>
    </row>
    <row r="4531" spans="1:22" x14ac:dyDescent="0.3">
      <c r="A4531" s="1">
        <v>46211.708333333343</v>
      </c>
      <c r="B4531" s="2">
        <v>94.59382292074423</v>
      </c>
      <c r="C4531" s="2">
        <v>0.83458359999674003</v>
      </c>
      <c r="D4531" s="2">
        <f t="shared" si="840"/>
        <v>38.291739773541018</v>
      </c>
      <c r="E4531" s="2">
        <f t="shared" si="841"/>
        <v>80.746606629988378</v>
      </c>
      <c r="F4531" s="2">
        <f t="shared" si="849"/>
        <v>340</v>
      </c>
      <c r="G4531" s="2">
        <f t="shared" si="850"/>
        <v>0</v>
      </c>
      <c r="H4531" s="2">
        <f>MIN(Inputs!$B$2, (Inputs!$B$14 - F4531)/Inputs!$B$15)</f>
        <v>0</v>
      </c>
      <c r="I4531" s="2">
        <f>MAX(MIN(Inputs!$B$2, F4531*Inputs!$B$16, Inputs!$B$14*Inputs!$B$4 - G4531), 0)</f>
        <v>170</v>
      </c>
      <c r="J4531" s="2">
        <f>MAX(MIN(Inputs!$B$2, F4531*Inputs!$B$16, (Inputs!$B$14-F4531)/Inputs!$B$15)*Inputs!$B$9, 0)</f>
        <v>0</v>
      </c>
      <c r="K4531" s="2">
        <f>MAX(E4531*Inputs!$B$5 - B4531 - Inputs!$B$8, 0) * H4531</f>
        <v>0</v>
      </c>
      <c r="L4531" s="2">
        <f>IF(B4531 &gt;= D4531*Inputs!$B$10, MAX(B4531 - E4531/Inputs!$B$5 - Inputs!$B$8, 0) * I4531, 0)</f>
        <v>0</v>
      </c>
      <c r="M4531" s="2">
        <f t="shared" si="842"/>
        <v>0</v>
      </c>
      <c r="N4531" s="3" t="str">
        <f t="shared" si="843"/>
        <v>Idle</v>
      </c>
      <c r="O4531" s="3" t="str">
        <f t="shared" si="851"/>
        <v>Idle</v>
      </c>
      <c r="P4531" s="2">
        <f t="shared" si="844"/>
        <v>0</v>
      </c>
      <c r="Q4531" s="2">
        <f t="shared" si="845"/>
        <v>0</v>
      </c>
      <c r="R4531" s="2">
        <f t="shared" si="846"/>
        <v>0</v>
      </c>
      <c r="S4531" s="2">
        <f t="shared" si="847"/>
        <v>0</v>
      </c>
      <c r="T4531" s="2">
        <f t="shared" si="848"/>
        <v>0</v>
      </c>
      <c r="U4531" s="2">
        <f>IF(O4531="Reg", R4531 * Inputs!$B$7, 0)</f>
        <v>0</v>
      </c>
      <c r="V4531" s="2">
        <f>MAX(F4531 + P4531*Inputs!$B$15 - (Q4531/Inputs!$B$16) - U4531, 0)</f>
        <v>340</v>
      </c>
    </row>
    <row r="4532" spans="1:22" x14ac:dyDescent="0.3">
      <c r="A4532" s="1">
        <v>46211.75</v>
      </c>
      <c r="B4532" s="2">
        <v>93.400950889753275</v>
      </c>
      <c r="C4532" s="2">
        <v>3.5826231955608141</v>
      </c>
      <c r="D4532" s="2">
        <f t="shared" si="840"/>
        <v>38.291739773541018</v>
      </c>
      <c r="E4532" s="2">
        <f t="shared" si="841"/>
        <v>72.722525407860488</v>
      </c>
      <c r="F4532" s="2">
        <f t="shared" si="849"/>
        <v>340</v>
      </c>
      <c r="G4532" s="2">
        <f t="shared" si="850"/>
        <v>0</v>
      </c>
      <c r="H4532" s="2">
        <f>MIN(Inputs!$B$2, (Inputs!$B$14 - F4532)/Inputs!$B$15)</f>
        <v>0</v>
      </c>
      <c r="I4532" s="2">
        <f>MAX(MIN(Inputs!$B$2, F4532*Inputs!$B$16, Inputs!$B$14*Inputs!$B$4 - G4532), 0)</f>
        <v>170</v>
      </c>
      <c r="J4532" s="2">
        <f>MAX(MIN(Inputs!$B$2, F4532*Inputs!$B$16, (Inputs!$B$14-F4532)/Inputs!$B$15)*Inputs!$B$9, 0)</f>
        <v>0</v>
      </c>
      <c r="K4532" s="2">
        <f>MAX(E4532*Inputs!$B$5 - B4532 - Inputs!$B$8, 0) * H4532</f>
        <v>0</v>
      </c>
      <c r="L4532" s="2">
        <f>IF(B4532 &gt;= D4532*Inputs!$B$10, MAX(B4532 - E4532/Inputs!$B$5 - Inputs!$B$8, 0) * I4532, 0)</f>
        <v>0</v>
      </c>
      <c r="M4532" s="2">
        <f t="shared" si="842"/>
        <v>0</v>
      </c>
      <c r="N4532" s="3" t="str">
        <f t="shared" si="843"/>
        <v>Idle</v>
      </c>
      <c r="O4532" s="3" t="str">
        <f t="shared" si="851"/>
        <v>Idle</v>
      </c>
      <c r="P4532" s="2">
        <f t="shared" si="844"/>
        <v>0</v>
      </c>
      <c r="Q4532" s="2">
        <f t="shared" si="845"/>
        <v>0</v>
      </c>
      <c r="R4532" s="2">
        <f t="shared" si="846"/>
        <v>0</v>
      </c>
      <c r="S4532" s="2">
        <f t="shared" si="847"/>
        <v>0</v>
      </c>
      <c r="T4532" s="2">
        <f t="shared" si="848"/>
        <v>0</v>
      </c>
      <c r="U4532" s="2">
        <f>IF(O4532="Reg", R4532 * Inputs!$B$7, 0)</f>
        <v>0</v>
      </c>
      <c r="V4532" s="2">
        <f>MAX(F4532 + P4532*Inputs!$B$15 - (Q4532/Inputs!$B$16) - U4532, 0)</f>
        <v>340</v>
      </c>
    </row>
    <row r="4533" spans="1:22" x14ac:dyDescent="0.3">
      <c r="A4533" s="1">
        <v>46211.791666666657</v>
      </c>
      <c r="B4533" s="2">
        <v>90.27985487165715</v>
      </c>
      <c r="C4533" s="2">
        <v>5.6243536182468352</v>
      </c>
      <c r="D4533" s="2">
        <f t="shared" si="840"/>
        <v>38.291739773541018</v>
      </c>
      <c r="E4533" s="2">
        <f t="shared" si="841"/>
        <v>61.949274567248608</v>
      </c>
      <c r="F4533" s="2">
        <f t="shared" si="849"/>
        <v>340</v>
      </c>
      <c r="G4533" s="2">
        <f t="shared" si="850"/>
        <v>0</v>
      </c>
      <c r="H4533" s="2">
        <f>MIN(Inputs!$B$2, (Inputs!$B$14 - F4533)/Inputs!$B$15)</f>
        <v>0</v>
      </c>
      <c r="I4533" s="2">
        <f>MAX(MIN(Inputs!$B$2, F4533*Inputs!$B$16, Inputs!$B$14*Inputs!$B$4 - G4533), 0)</f>
        <v>170</v>
      </c>
      <c r="J4533" s="2">
        <f>MAX(MIN(Inputs!$B$2, F4533*Inputs!$B$16, (Inputs!$B$14-F4533)/Inputs!$B$15)*Inputs!$B$9, 0)</f>
        <v>0</v>
      </c>
      <c r="K4533" s="2">
        <f>MAX(E4533*Inputs!$B$5 - B4533 - Inputs!$B$8, 0) * H4533</f>
        <v>0</v>
      </c>
      <c r="L4533" s="2">
        <f>IF(B4533 &gt;= D4533*Inputs!$B$10, MAX(B4533 - E4533/Inputs!$B$5 - Inputs!$B$8, 0) * I4533, 0)</f>
        <v>0</v>
      </c>
      <c r="M4533" s="2">
        <f t="shared" si="842"/>
        <v>0</v>
      </c>
      <c r="N4533" s="3" t="str">
        <f t="shared" si="843"/>
        <v>Idle</v>
      </c>
      <c r="O4533" s="3" t="str">
        <f t="shared" si="851"/>
        <v>Idle</v>
      </c>
      <c r="P4533" s="2">
        <f t="shared" si="844"/>
        <v>0</v>
      </c>
      <c r="Q4533" s="2">
        <f t="shared" si="845"/>
        <v>0</v>
      </c>
      <c r="R4533" s="2">
        <f t="shared" si="846"/>
        <v>0</v>
      </c>
      <c r="S4533" s="2">
        <f t="shared" si="847"/>
        <v>0</v>
      </c>
      <c r="T4533" s="2">
        <f t="shared" si="848"/>
        <v>0</v>
      </c>
      <c r="U4533" s="2">
        <f>IF(O4533="Reg", R4533 * Inputs!$B$7, 0)</f>
        <v>0</v>
      </c>
      <c r="V4533" s="2">
        <f>MAX(F4533 + P4533*Inputs!$B$15 - (Q4533/Inputs!$B$16) - U4533, 0)</f>
        <v>340</v>
      </c>
    </row>
    <row r="4534" spans="1:22" x14ac:dyDescent="0.3">
      <c r="A4534" s="1">
        <v>46211.833333333343</v>
      </c>
      <c r="B4534" s="2">
        <v>80.192244319864912</v>
      </c>
      <c r="C4534" s="2">
        <v>47.789175113557121</v>
      </c>
      <c r="D4534" s="2">
        <f t="shared" si="840"/>
        <v>38.291739773541018</v>
      </c>
      <c r="E4534" s="2">
        <f t="shared" si="841"/>
        <v>48.851884122963838</v>
      </c>
      <c r="F4534" s="2">
        <f t="shared" si="849"/>
        <v>340</v>
      </c>
      <c r="G4534" s="2">
        <f t="shared" si="850"/>
        <v>0</v>
      </c>
      <c r="H4534" s="2">
        <f>MIN(Inputs!$B$2, (Inputs!$B$14 - F4534)/Inputs!$B$15)</f>
        <v>0</v>
      </c>
      <c r="I4534" s="2">
        <f>MAX(MIN(Inputs!$B$2, F4534*Inputs!$B$16, Inputs!$B$14*Inputs!$B$4 - G4534), 0)</f>
        <v>170</v>
      </c>
      <c r="J4534" s="2">
        <f>MAX(MIN(Inputs!$B$2, F4534*Inputs!$B$16, (Inputs!$B$14-F4534)/Inputs!$B$15)*Inputs!$B$9, 0)</f>
        <v>0</v>
      </c>
      <c r="K4534" s="2">
        <f>MAX(E4534*Inputs!$B$5 - B4534 - Inputs!$B$8, 0) * H4534</f>
        <v>0</v>
      </c>
      <c r="L4534" s="2">
        <f>IF(B4534 &gt;= D4534*Inputs!$B$10, MAX(B4534 - E4534/Inputs!$B$5 - Inputs!$B$8, 0) * I4534, 0)</f>
        <v>795.38573789538486</v>
      </c>
      <c r="M4534" s="2">
        <f t="shared" si="842"/>
        <v>0</v>
      </c>
      <c r="N4534" s="3" t="str">
        <f t="shared" si="843"/>
        <v>Discharge</v>
      </c>
      <c r="O4534" s="3" t="str">
        <f t="shared" si="851"/>
        <v>Discharge</v>
      </c>
      <c r="P4534" s="2">
        <f t="shared" si="844"/>
        <v>0</v>
      </c>
      <c r="Q4534" s="2">
        <f t="shared" si="845"/>
        <v>170</v>
      </c>
      <c r="R4534" s="2">
        <f t="shared" si="846"/>
        <v>0</v>
      </c>
      <c r="S4534" s="2">
        <f t="shared" si="847"/>
        <v>13632.681534377036</v>
      </c>
      <c r="T4534" s="2">
        <f t="shared" si="848"/>
        <v>0</v>
      </c>
      <c r="U4534" s="2">
        <f>IF(O4534="Reg", R4534 * Inputs!$B$7, 0)</f>
        <v>0</v>
      </c>
      <c r="V4534" s="2">
        <f>MAX(F4534 + P4534*Inputs!$B$15 - (Q4534/Inputs!$B$16) - U4534, 0)</f>
        <v>170</v>
      </c>
    </row>
    <row r="4535" spans="1:22" x14ac:dyDescent="0.3">
      <c r="A4535" s="1">
        <v>46211.875</v>
      </c>
      <c r="B4535" s="2">
        <v>62.963830001994523</v>
      </c>
      <c r="C4535" s="2">
        <v>2.6761810678391642</v>
      </c>
      <c r="D4535" s="2">
        <f t="shared" si="840"/>
        <v>38.291739773541018</v>
      </c>
      <c r="E4535" s="2">
        <f t="shared" si="841"/>
        <v>64.028596410667262</v>
      </c>
      <c r="F4535" s="2">
        <f t="shared" si="849"/>
        <v>170</v>
      </c>
      <c r="G4535" s="2">
        <f t="shared" si="850"/>
        <v>170</v>
      </c>
      <c r="H4535" s="2">
        <f>MIN(Inputs!$B$2, (Inputs!$B$14 - F4535)/Inputs!$B$15)</f>
        <v>170</v>
      </c>
      <c r="I4535" s="2">
        <f>MAX(MIN(Inputs!$B$2, F4535*Inputs!$B$16, Inputs!$B$14*Inputs!$B$4 - G4535), 0)</f>
        <v>170</v>
      </c>
      <c r="J4535" s="2">
        <f>MAX(MIN(Inputs!$B$2, F4535*Inputs!$B$16, (Inputs!$B$14-F4535)/Inputs!$B$15)*Inputs!$B$9, 0)</f>
        <v>136</v>
      </c>
      <c r="K4535" s="2">
        <f>MAX(E4535*Inputs!$B$5 - B4535 - Inputs!$B$8, 0) * H4535</f>
        <v>0</v>
      </c>
      <c r="L4535" s="2">
        <f>IF(B4535 &gt;= D4535*Inputs!$B$10, MAX(B4535 - E4535/Inputs!$B$5 - Inputs!$B$8, 0) * I4535, 0)</f>
        <v>0</v>
      </c>
      <c r="M4535" s="2">
        <f t="shared" si="842"/>
        <v>363.96062522612635</v>
      </c>
      <c r="N4535" s="3" t="str">
        <f t="shared" si="843"/>
        <v>Reg</v>
      </c>
      <c r="O4535" s="3" t="str">
        <f t="shared" si="851"/>
        <v>Discharge</v>
      </c>
      <c r="P4535" s="2">
        <f t="shared" si="844"/>
        <v>0</v>
      </c>
      <c r="Q4535" s="2">
        <f t="shared" si="845"/>
        <v>170</v>
      </c>
      <c r="R4535" s="2">
        <f t="shared" si="846"/>
        <v>0</v>
      </c>
      <c r="S4535" s="2">
        <f t="shared" si="847"/>
        <v>10703.851100339069</v>
      </c>
      <c r="T4535" s="2">
        <f t="shared" si="848"/>
        <v>0</v>
      </c>
      <c r="U4535" s="2">
        <f>IF(O4535="Reg", R4535 * Inputs!$B$7, 0)</f>
        <v>0</v>
      </c>
      <c r="V4535" s="2">
        <f>MAX(F4535 + P4535*Inputs!$B$15 - (Q4535/Inputs!$B$16) - U4535, 0)</f>
        <v>0</v>
      </c>
    </row>
    <row r="4536" spans="1:22" x14ac:dyDescent="0.3">
      <c r="A4536" s="1">
        <v>46211.916666666657</v>
      </c>
      <c r="B4536" s="2">
        <v>63.048936775916083</v>
      </c>
      <c r="C4536" s="2">
        <v>10.65852437407754</v>
      </c>
      <c r="D4536" s="2">
        <f t="shared" si="840"/>
        <v>38.291739773541018</v>
      </c>
      <c r="E4536" s="2">
        <f t="shared" si="841"/>
        <v>53.534624743668168</v>
      </c>
      <c r="F4536" s="2">
        <f t="shared" si="849"/>
        <v>0</v>
      </c>
      <c r="G4536" s="2">
        <f t="shared" si="850"/>
        <v>340</v>
      </c>
      <c r="H4536" s="2">
        <f>MIN(Inputs!$B$2, (Inputs!$B$14 - F4536)/Inputs!$B$15)</f>
        <v>170</v>
      </c>
      <c r="I4536" s="2">
        <f>MAX(MIN(Inputs!$B$2, F4536*Inputs!$B$16, Inputs!$B$14*Inputs!$B$4 - G4536), 0)</f>
        <v>0</v>
      </c>
      <c r="J4536" s="2">
        <f>MAX(MIN(Inputs!$B$2, F4536*Inputs!$B$16, (Inputs!$B$14-F4536)/Inputs!$B$15)*Inputs!$B$9, 0)</f>
        <v>0</v>
      </c>
      <c r="K4536" s="2">
        <f>MAX(E4536*Inputs!$B$5 - B4536 - Inputs!$B$8, 0) * H4536</f>
        <v>0</v>
      </c>
      <c r="L4536" s="2">
        <f>IF(B4536 &gt;= D4536*Inputs!$B$10, MAX(B4536 - E4536/Inputs!$B$5 - Inputs!$B$8, 0) * I4536, 0)</f>
        <v>0</v>
      </c>
      <c r="M4536" s="2">
        <f t="shared" si="842"/>
        <v>0</v>
      </c>
      <c r="N4536" s="3" t="str">
        <f t="shared" si="843"/>
        <v>Idle</v>
      </c>
      <c r="O4536" s="3" t="str">
        <f t="shared" si="851"/>
        <v>Idle</v>
      </c>
      <c r="P4536" s="2">
        <f t="shared" si="844"/>
        <v>0</v>
      </c>
      <c r="Q4536" s="2">
        <f t="shared" si="845"/>
        <v>0</v>
      </c>
      <c r="R4536" s="2">
        <f t="shared" si="846"/>
        <v>0</v>
      </c>
      <c r="S4536" s="2">
        <f t="shared" si="847"/>
        <v>0</v>
      </c>
      <c r="T4536" s="2">
        <f t="shared" si="848"/>
        <v>0</v>
      </c>
      <c r="U4536" s="2">
        <f>IF(O4536="Reg", R4536 * Inputs!$B$7, 0)</f>
        <v>0</v>
      </c>
      <c r="V4536" s="2">
        <f>MAX(F4536 + P4536*Inputs!$B$15 - (Q4536/Inputs!$B$16) - U4536, 0)</f>
        <v>0</v>
      </c>
    </row>
    <row r="4537" spans="1:22" x14ac:dyDescent="0.3">
      <c r="A4537" s="1">
        <v>46211.958333333343</v>
      </c>
      <c r="B4537" s="2">
        <v>46.449335587976968</v>
      </c>
      <c r="C4537" s="2">
        <v>22.08757429673965</v>
      </c>
      <c r="D4537" s="2">
        <f t="shared" si="840"/>
        <v>38.291739773541018</v>
      </c>
      <c r="E4537" s="2">
        <f t="shared" si="841"/>
        <v>43.026468614348822</v>
      </c>
      <c r="F4537" s="2">
        <f t="shared" si="849"/>
        <v>0</v>
      </c>
      <c r="G4537" s="2">
        <f t="shared" si="850"/>
        <v>340</v>
      </c>
      <c r="H4537" s="2">
        <f>MIN(Inputs!$B$2, (Inputs!$B$14 - F4537)/Inputs!$B$15)</f>
        <v>170</v>
      </c>
      <c r="I4537" s="2">
        <f>MAX(MIN(Inputs!$B$2, F4537*Inputs!$B$16, Inputs!$B$14*Inputs!$B$4 - G4537), 0)</f>
        <v>0</v>
      </c>
      <c r="J4537" s="2">
        <f>MAX(MIN(Inputs!$B$2, F4537*Inputs!$B$16, (Inputs!$B$14-F4537)/Inputs!$B$15)*Inputs!$B$9, 0)</f>
        <v>0</v>
      </c>
      <c r="K4537" s="2">
        <f>MAX(E4537*Inputs!$B$5 - B4537 - Inputs!$B$8, 0) * H4537</f>
        <v>0</v>
      </c>
      <c r="L4537" s="2">
        <f>IF(B4537 &gt;= D4537*Inputs!$B$10, MAX(B4537 - E4537/Inputs!$B$5 - Inputs!$B$8, 0) * I4537, 0)</f>
        <v>0</v>
      </c>
      <c r="M4537" s="2">
        <f t="shared" si="842"/>
        <v>0</v>
      </c>
      <c r="N4537" s="3" t="str">
        <f t="shared" si="843"/>
        <v>Idle</v>
      </c>
      <c r="O4537" s="3" t="str">
        <f t="shared" si="851"/>
        <v>Idle</v>
      </c>
      <c r="P4537" s="2">
        <f t="shared" si="844"/>
        <v>0</v>
      </c>
      <c r="Q4537" s="2">
        <f t="shared" si="845"/>
        <v>0</v>
      </c>
      <c r="R4537" s="2">
        <f t="shared" si="846"/>
        <v>0</v>
      </c>
      <c r="S4537" s="2">
        <f t="shared" si="847"/>
        <v>0</v>
      </c>
      <c r="T4537" s="2">
        <f t="shared" si="848"/>
        <v>0</v>
      </c>
      <c r="U4537" s="2">
        <f>IF(O4537="Reg", R4537 * Inputs!$B$7, 0)</f>
        <v>0</v>
      </c>
      <c r="V4537" s="2">
        <f>MAX(F4537 + P4537*Inputs!$B$15 - (Q4537/Inputs!$B$16) - U4537, 0)</f>
        <v>0</v>
      </c>
    </row>
    <row r="4538" spans="1:22" x14ac:dyDescent="0.3">
      <c r="A4538" s="1">
        <v>46212</v>
      </c>
      <c r="B4538" s="2">
        <v>28.761445846082012</v>
      </c>
      <c r="C4538" s="2">
        <v>5.1884371009755688</v>
      </c>
      <c r="D4538" s="2">
        <f t="shared" si="840"/>
        <v>43.847682508466029</v>
      </c>
      <c r="E4538" s="2">
        <f t="shared" si="841"/>
        <v>35.284912683019328</v>
      </c>
      <c r="F4538" s="2">
        <f t="shared" si="849"/>
        <v>0</v>
      </c>
      <c r="G4538" s="2">
        <f t="shared" si="850"/>
        <v>0</v>
      </c>
      <c r="H4538" s="2">
        <f>MIN(Inputs!$B$2, (Inputs!$B$14 - F4538)/Inputs!$B$15)</f>
        <v>170</v>
      </c>
      <c r="I4538" s="2">
        <f>MAX(MIN(Inputs!$B$2, F4538*Inputs!$B$16, Inputs!$B$14*Inputs!$B$4 - G4538), 0)</f>
        <v>0</v>
      </c>
      <c r="J4538" s="2">
        <f>MAX(MIN(Inputs!$B$2, F4538*Inputs!$B$16, (Inputs!$B$14-F4538)/Inputs!$B$15)*Inputs!$B$9, 0)</f>
        <v>0</v>
      </c>
      <c r="K4538" s="2">
        <f>MAX(E4538*Inputs!$B$5 - B4538 - Inputs!$B$8, 0) * H4538</f>
        <v>0</v>
      </c>
      <c r="L4538" s="2">
        <f>IF(B4538 &gt;= D4538*Inputs!$B$10, MAX(B4538 - E4538/Inputs!$B$5 - Inputs!$B$8, 0) * I4538, 0)</f>
        <v>0</v>
      </c>
      <c r="M4538" s="2">
        <f t="shared" si="842"/>
        <v>0</v>
      </c>
      <c r="N4538" s="3" t="str">
        <f t="shared" si="843"/>
        <v>Idle</v>
      </c>
      <c r="O4538" s="3" t="str">
        <f t="shared" si="851"/>
        <v>Idle</v>
      </c>
      <c r="P4538" s="2">
        <f t="shared" si="844"/>
        <v>0</v>
      </c>
      <c r="Q4538" s="2">
        <f t="shared" si="845"/>
        <v>0</v>
      </c>
      <c r="R4538" s="2">
        <f t="shared" si="846"/>
        <v>0</v>
      </c>
      <c r="S4538" s="2">
        <f t="shared" si="847"/>
        <v>0</v>
      </c>
      <c r="T4538" s="2">
        <f t="shared" si="848"/>
        <v>0</v>
      </c>
      <c r="U4538" s="2">
        <f>IF(O4538="Reg", R4538 * Inputs!$B$7, 0)</f>
        <v>0</v>
      </c>
      <c r="V4538" s="2">
        <f>MAX(F4538 + P4538*Inputs!$B$15 - (Q4538/Inputs!$B$16) - U4538, 0)</f>
        <v>0</v>
      </c>
    </row>
    <row r="4539" spans="1:22" x14ac:dyDescent="0.3">
      <c r="A4539" s="1">
        <v>46212.041666666657</v>
      </c>
      <c r="B4539" s="2">
        <v>11.69551220594855</v>
      </c>
      <c r="C4539" s="2">
        <v>25.022750420850279</v>
      </c>
      <c r="D4539" s="2">
        <f t="shared" si="840"/>
        <v>43.847682508466029</v>
      </c>
      <c r="E4539" s="2">
        <f t="shared" si="841"/>
        <v>30.491338375338994</v>
      </c>
      <c r="F4539" s="2">
        <f t="shared" si="849"/>
        <v>0</v>
      </c>
      <c r="G4539" s="2">
        <f t="shared" si="850"/>
        <v>0</v>
      </c>
      <c r="H4539" s="2">
        <f>MIN(Inputs!$B$2, (Inputs!$B$14 - F4539)/Inputs!$B$15)</f>
        <v>170</v>
      </c>
      <c r="I4539" s="2">
        <f>MAX(MIN(Inputs!$B$2, F4539*Inputs!$B$16, Inputs!$B$14*Inputs!$B$4 - G4539), 0)</f>
        <v>0</v>
      </c>
      <c r="J4539" s="2">
        <f>MAX(MIN(Inputs!$B$2, F4539*Inputs!$B$16, (Inputs!$B$14-F4539)/Inputs!$B$15)*Inputs!$B$9, 0)</f>
        <v>0</v>
      </c>
      <c r="K4539" s="2">
        <f>MAX(E4539*Inputs!$B$5 - B4539 - Inputs!$B$8, 0) * H4539</f>
        <v>0</v>
      </c>
      <c r="L4539" s="2">
        <f>IF(B4539 &gt;= D4539*Inputs!$B$10, MAX(B4539 - E4539/Inputs!$B$5 - Inputs!$B$8, 0) * I4539, 0)</f>
        <v>0</v>
      </c>
      <c r="M4539" s="2">
        <f t="shared" si="842"/>
        <v>0</v>
      </c>
      <c r="N4539" s="3" t="str">
        <f t="shared" si="843"/>
        <v>Idle</v>
      </c>
      <c r="O4539" s="3" t="str">
        <f t="shared" si="851"/>
        <v>Idle</v>
      </c>
      <c r="P4539" s="2">
        <f t="shared" si="844"/>
        <v>0</v>
      </c>
      <c r="Q4539" s="2">
        <f t="shared" si="845"/>
        <v>0</v>
      </c>
      <c r="R4539" s="2">
        <f t="shared" si="846"/>
        <v>0</v>
      </c>
      <c r="S4539" s="2">
        <f t="shared" si="847"/>
        <v>0</v>
      </c>
      <c r="T4539" s="2">
        <f t="shared" si="848"/>
        <v>0</v>
      </c>
      <c r="U4539" s="2">
        <f>IF(O4539="Reg", R4539 * Inputs!$B$7, 0)</f>
        <v>0</v>
      </c>
      <c r="V4539" s="2">
        <f>MAX(F4539 + P4539*Inputs!$B$15 - (Q4539/Inputs!$B$16) - U4539, 0)</f>
        <v>0</v>
      </c>
    </row>
    <row r="4540" spans="1:22" x14ac:dyDescent="0.3">
      <c r="A4540" s="1">
        <v>46212.083333333343</v>
      </c>
      <c r="B4540" s="2">
        <v>171.25251804608541</v>
      </c>
      <c r="C4540" s="2">
        <v>5.4266442112776154</v>
      </c>
      <c r="D4540" s="2">
        <f t="shared" si="840"/>
        <v>43.847682508466029</v>
      </c>
      <c r="E4540" s="2">
        <f t="shared" si="841"/>
        <v>28.542086341014237</v>
      </c>
      <c r="F4540" s="2">
        <f t="shared" si="849"/>
        <v>0</v>
      </c>
      <c r="G4540" s="2">
        <f t="shared" si="850"/>
        <v>0</v>
      </c>
      <c r="H4540" s="2">
        <f>MIN(Inputs!$B$2, (Inputs!$B$14 - F4540)/Inputs!$B$15)</f>
        <v>170</v>
      </c>
      <c r="I4540" s="2">
        <f>MAX(MIN(Inputs!$B$2, F4540*Inputs!$B$16, Inputs!$B$14*Inputs!$B$4 - G4540), 0)</f>
        <v>0</v>
      </c>
      <c r="J4540" s="2">
        <f>MAX(MIN(Inputs!$B$2, F4540*Inputs!$B$16, (Inputs!$B$14-F4540)/Inputs!$B$15)*Inputs!$B$9, 0)</f>
        <v>0</v>
      </c>
      <c r="K4540" s="2">
        <f>MAX(E4540*Inputs!$B$5 - B4540 - Inputs!$B$8, 0) * H4540</f>
        <v>0</v>
      </c>
      <c r="L4540" s="2">
        <f>IF(B4540 &gt;= D4540*Inputs!$B$10, MAX(B4540 - E4540/Inputs!$B$5 - Inputs!$B$8, 0) * I4540, 0)</f>
        <v>0</v>
      </c>
      <c r="M4540" s="2">
        <f t="shared" si="842"/>
        <v>0</v>
      </c>
      <c r="N4540" s="3" t="str">
        <f t="shared" si="843"/>
        <v>Idle</v>
      </c>
      <c r="O4540" s="3" t="str">
        <f t="shared" si="851"/>
        <v>Idle</v>
      </c>
      <c r="P4540" s="2">
        <f t="shared" si="844"/>
        <v>0</v>
      </c>
      <c r="Q4540" s="2">
        <f t="shared" si="845"/>
        <v>0</v>
      </c>
      <c r="R4540" s="2">
        <f t="shared" si="846"/>
        <v>0</v>
      </c>
      <c r="S4540" s="2">
        <f t="shared" si="847"/>
        <v>0</v>
      </c>
      <c r="T4540" s="2">
        <f t="shared" si="848"/>
        <v>0</v>
      </c>
      <c r="U4540" s="2">
        <f>IF(O4540="Reg", R4540 * Inputs!$B$7, 0)</f>
        <v>0</v>
      </c>
      <c r="V4540" s="2">
        <f>MAX(F4540 + P4540*Inputs!$B$15 - (Q4540/Inputs!$B$16) - U4540, 0)</f>
        <v>0</v>
      </c>
    </row>
    <row r="4541" spans="1:22" x14ac:dyDescent="0.3">
      <c r="A4541" s="1">
        <v>46212.125</v>
      </c>
      <c r="B4541" s="2">
        <v>0</v>
      </c>
      <c r="C4541" s="2">
        <v>14.58364499285304</v>
      </c>
      <c r="D4541" s="2">
        <f t="shared" si="840"/>
        <v>43.847682508466029</v>
      </c>
      <c r="E4541" s="2">
        <f t="shared" si="841"/>
        <v>0</v>
      </c>
      <c r="F4541" s="2">
        <f t="shared" si="849"/>
        <v>0</v>
      </c>
      <c r="G4541" s="2">
        <f t="shared" si="850"/>
        <v>0</v>
      </c>
      <c r="H4541" s="2">
        <f>MIN(Inputs!$B$2, (Inputs!$B$14 - F4541)/Inputs!$B$15)</f>
        <v>170</v>
      </c>
      <c r="I4541" s="2">
        <f>MAX(MIN(Inputs!$B$2, F4541*Inputs!$B$16, Inputs!$B$14*Inputs!$B$4 - G4541), 0)</f>
        <v>0</v>
      </c>
      <c r="J4541" s="2">
        <f>MAX(MIN(Inputs!$B$2, F4541*Inputs!$B$16, (Inputs!$B$14-F4541)/Inputs!$B$15)*Inputs!$B$9, 0)</f>
        <v>0</v>
      </c>
      <c r="K4541" s="2">
        <f>MAX(E4541*Inputs!$B$5 - B4541 - Inputs!$B$8, 0) * H4541</f>
        <v>0</v>
      </c>
      <c r="L4541" s="2">
        <f>IF(B4541 &gt;= D4541*Inputs!$B$10, MAX(B4541 - E4541/Inputs!$B$5 - Inputs!$B$8, 0) * I4541, 0)</f>
        <v>0</v>
      </c>
      <c r="M4541" s="2">
        <f t="shared" si="842"/>
        <v>0</v>
      </c>
      <c r="N4541" s="3" t="str">
        <f t="shared" si="843"/>
        <v>Idle</v>
      </c>
      <c r="O4541" s="3" t="str">
        <f t="shared" si="851"/>
        <v>Idle</v>
      </c>
      <c r="P4541" s="2">
        <f t="shared" si="844"/>
        <v>0</v>
      </c>
      <c r="Q4541" s="2">
        <f t="shared" si="845"/>
        <v>0</v>
      </c>
      <c r="R4541" s="2">
        <f t="shared" si="846"/>
        <v>0</v>
      </c>
      <c r="S4541" s="2">
        <f t="shared" si="847"/>
        <v>0</v>
      </c>
      <c r="T4541" s="2">
        <f t="shared" si="848"/>
        <v>0</v>
      </c>
      <c r="U4541" s="2">
        <f>IF(O4541="Reg", R4541 * Inputs!$B$7, 0)</f>
        <v>0</v>
      </c>
      <c r="V4541" s="2">
        <f>MAX(F4541 + P4541*Inputs!$B$15 - (Q4541/Inputs!$B$16) - U4541, 0)</f>
        <v>0</v>
      </c>
    </row>
    <row r="4542" spans="1:22" x14ac:dyDescent="0.3">
      <c r="A4542" s="1">
        <v>46212.166666666657</v>
      </c>
      <c r="B4542" s="2">
        <v>0</v>
      </c>
      <c r="C4542" s="2">
        <v>18.866854453669049</v>
      </c>
      <c r="D4542" s="2">
        <f t="shared" si="840"/>
        <v>43.847682508466029</v>
      </c>
      <c r="E4542" s="2">
        <f t="shared" si="841"/>
        <v>0</v>
      </c>
      <c r="F4542" s="2">
        <f t="shared" si="849"/>
        <v>0</v>
      </c>
      <c r="G4542" s="2">
        <f t="shared" si="850"/>
        <v>0</v>
      </c>
      <c r="H4542" s="2">
        <f>MIN(Inputs!$B$2, (Inputs!$B$14 - F4542)/Inputs!$B$15)</f>
        <v>170</v>
      </c>
      <c r="I4542" s="2">
        <f>MAX(MIN(Inputs!$B$2, F4542*Inputs!$B$16, Inputs!$B$14*Inputs!$B$4 - G4542), 0)</f>
        <v>0</v>
      </c>
      <c r="J4542" s="2">
        <f>MAX(MIN(Inputs!$B$2, F4542*Inputs!$B$16, (Inputs!$B$14-F4542)/Inputs!$B$15)*Inputs!$B$9, 0)</f>
        <v>0</v>
      </c>
      <c r="K4542" s="2">
        <f>MAX(E4542*Inputs!$B$5 - B4542 - Inputs!$B$8, 0) * H4542</f>
        <v>0</v>
      </c>
      <c r="L4542" s="2">
        <f>IF(B4542 &gt;= D4542*Inputs!$B$10, MAX(B4542 - E4542/Inputs!$B$5 - Inputs!$B$8, 0) * I4542, 0)</f>
        <v>0</v>
      </c>
      <c r="M4542" s="2">
        <f t="shared" si="842"/>
        <v>0</v>
      </c>
      <c r="N4542" s="3" t="str">
        <f t="shared" si="843"/>
        <v>Idle</v>
      </c>
      <c r="O4542" s="3" t="str">
        <f t="shared" si="851"/>
        <v>Idle</v>
      </c>
      <c r="P4542" s="2">
        <f t="shared" si="844"/>
        <v>0</v>
      </c>
      <c r="Q4542" s="2">
        <f t="shared" si="845"/>
        <v>0</v>
      </c>
      <c r="R4542" s="2">
        <f t="shared" si="846"/>
        <v>0</v>
      </c>
      <c r="S4542" s="2">
        <f t="shared" si="847"/>
        <v>0</v>
      </c>
      <c r="T4542" s="2">
        <f t="shared" si="848"/>
        <v>0</v>
      </c>
      <c r="U4542" s="2">
        <f>IF(O4542="Reg", R4542 * Inputs!$B$7, 0)</f>
        <v>0</v>
      </c>
      <c r="V4542" s="2">
        <f>MAX(F4542 + P4542*Inputs!$B$15 - (Q4542/Inputs!$B$16) - U4542, 0)</f>
        <v>0</v>
      </c>
    </row>
    <row r="4543" spans="1:22" x14ac:dyDescent="0.3">
      <c r="A4543" s="1">
        <v>46212.208333333343</v>
      </c>
      <c r="B4543" s="2">
        <v>0</v>
      </c>
      <c r="C4543" s="2">
        <v>6.2418895824005993</v>
      </c>
      <c r="D4543" s="2">
        <f t="shared" si="840"/>
        <v>43.847682508466029</v>
      </c>
      <c r="E4543" s="2">
        <f t="shared" si="841"/>
        <v>0</v>
      </c>
      <c r="F4543" s="2">
        <f t="shared" si="849"/>
        <v>0</v>
      </c>
      <c r="G4543" s="2">
        <f t="shared" si="850"/>
        <v>0</v>
      </c>
      <c r="H4543" s="2">
        <f>MIN(Inputs!$B$2, (Inputs!$B$14 - F4543)/Inputs!$B$15)</f>
        <v>170</v>
      </c>
      <c r="I4543" s="2">
        <f>MAX(MIN(Inputs!$B$2, F4543*Inputs!$B$16, Inputs!$B$14*Inputs!$B$4 - G4543), 0)</f>
        <v>0</v>
      </c>
      <c r="J4543" s="2">
        <f>MAX(MIN(Inputs!$B$2, F4543*Inputs!$B$16, (Inputs!$B$14-F4543)/Inputs!$B$15)*Inputs!$B$9, 0)</f>
        <v>0</v>
      </c>
      <c r="K4543" s="2">
        <f>MAX(E4543*Inputs!$B$5 - B4543 - Inputs!$B$8, 0) * H4543</f>
        <v>0</v>
      </c>
      <c r="L4543" s="2">
        <f>IF(B4543 &gt;= D4543*Inputs!$B$10, MAX(B4543 - E4543/Inputs!$B$5 - Inputs!$B$8, 0) * I4543, 0)</f>
        <v>0</v>
      </c>
      <c r="M4543" s="2">
        <f t="shared" si="842"/>
        <v>0</v>
      </c>
      <c r="N4543" s="3" t="str">
        <f t="shared" si="843"/>
        <v>Idle</v>
      </c>
      <c r="O4543" s="3" t="str">
        <f t="shared" si="851"/>
        <v>Idle</v>
      </c>
      <c r="P4543" s="2">
        <f t="shared" si="844"/>
        <v>0</v>
      </c>
      <c r="Q4543" s="2">
        <f t="shared" si="845"/>
        <v>0</v>
      </c>
      <c r="R4543" s="2">
        <f t="shared" si="846"/>
        <v>0</v>
      </c>
      <c r="S4543" s="2">
        <f t="shared" si="847"/>
        <v>0</v>
      </c>
      <c r="T4543" s="2">
        <f t="shared" si="848"/>
        <v>0</v>
      </c>
      <c r="U4543" s="2">
        <f>IF(O4543="Reg", R4543 * Inputs!$B$7, 0)</f>
        <v>0</v>
      </c>
      <c r="V4543" s="2">
        <f>MAX(F4543 + P4543*Inputs!$B$15 - (Q4543/Inputs!$B$16) - U4543, 0)</f>
        <v>0</v>
      </c>
    </row>
    <row r="4544" spans="1:22" x14ac:dyDescent="0.3">
      <c r="A4544" s="1">
        <v>46212.25</v>
      </c>
      <c r="B4544" s="2">
        <v>0</v>
      </c>
      <c r="C4544" s="2">
        <v>15.09829110796943</v>
      </c>
      <c r="D4544" s="2">
        <f t="shared" si="840"/>
        <v>43.847682508466029</v>
      </c>
      <c r="E4544" s="2">
        <f t="shared" si="841"/>
        <v>0.72804635045795685</v>
      </c>
      <c r="F4544" s="2">
        <f t="shared" si="849"/>
        <v>0</v>
      </c>
      <c r="G4544" s="2">
        <f t="shared" si="850"/>
        <v>0</v>
      </c>
      <c r="H4544" s="2">
        <f>MIN(Inputs!$B$2, (Inputs!$B$14 - F4544)/Inputs!$B$15)</f>
        <v>170</v>
      </c>
      <c r="I4544" s="2">
        <f>MAX(MIN(Inputs!$B$2, F4544*Inputs!$B$16, Inputs!$B$14*Inputs!$B$4 - G4544), 0)</f>
        <v>0</v>
      </c>
      <c r="J4544" s="2">
        <f>MAX(MIN(Inputs!$B$2, F4544*Inputs!$B$16, (Inputs!$B$14-F4544)/Inputs!$B$15)*Inputs!$B$9, 0)</f>
        <v>0</v>
      </c>
      <c r="K4544" s="2">
        <f>MAX(E4544*Inputs!$B$5 - B4544 - Inputs!$B$8, 0) * H4544</f>
        <v>0</v>
      </c>
      <c r="L4544" s="2">
        <f>IF(B4544 &gt;= D4544*Inputs!$B$10, MAX(B4544 - E4544/Inputs!$B$5 - Inputs!$B$8, 0) * I4544, 0)</f>
        <v>0</v>
      </c>
      <c r="M4544" s="2">
        <f t="shared" si="842"/>
        <v>0</v>
      </c>
      <c r="N4544" s="3" t="str">
        <f t="shared" si="843"/>
        <v>Idle</v>
      </c>
      <c r="O4544" s="3" t="str">
        <f t="shared" si="851"/>
        <v>Idle</v>
      </c>
      <c r="P4544" s="2">
        <f t="shared" si="844"/>
        <v>0</v>
      </c>
      <c r="Q4544" s="2">
        <f t="shared" si="845"/>
        <v>0</v>
      </c>
      <c r="R4544" s="2">
        <f t="shared" si="846"/>
        <v>0</v>
      </c>
      <c r="S4544" s="2">
        <f t="shared" si="847"/>
        <v>0</v>
      </c>
      <c r="T4544" s="2">
        <f t="shared" si="848"/>
        <v>0</v>
      </c>
      <c r="U4544" s="2">
        <f>IF(O4544="Reg", R4544 * Inputs!$B$7, 0)</f>
        <v>0</v>
      </c>
      <c r="V4544" s="2">
        <f>MAX(F4544 + P4544*Inputs!$B$15 - (Q4544/Inputs!$B$16) - U4544, 0)</f>
        <v>0</v>
      </c>
    </row>
    <row r="4545" spans="1:22" x14ac:dyDescent="0.3">
      <c r="A4545" s="1">
        <v>46212.291666666657</v>
      </c>
      <c r="B4545" s="2">
        <v>0</v>
      </c>
      <c r="C4545" s="2">
        <v>3.8012714488004149</v>
      </c>
      <c r="D4545" s="2">
        <f t="shared" si="840"/>
        <v>43.847682508466029</v>
      </c>
      <c r="E4545" s="2">
        <f t="shared" si="841"/>
        <v>6.6296744501632858</v>
      </c>
      <c r="F4545" s="2">
        <f t="shared" si="849"/>
        <v>0</v>
      </c>
      <c r="G4545" s="2">
        <f t="shared" si="850"/>
        <v>0</v>
      </c>
      <c r="H4545" s="2">
        <f>MIN(Inputs!$B$2, (Inputs!$B$14 - F4545)/Inputs!$B$15)</f>
        <v>170</v>
      </c>
      <c r="I4545" s="2">
        <f>MAX(MIN(Inputs!$B$2, F4545*Inputs!$B$16, Inputs!$B$14*Inputs!$B$4 - G4545), 0)</f>
        <v>0</v>
      </c>
      <c r="J4545" s="2">
        <f>MAX(MIN(Inputs!$B$2, F4545*Inputs!$B$16, (Inputs!$B$14-F4545)/Inputs!$B$15)*Inputs!$B$9, 0)</f>
        <v>0</v>
      </c>
      <c r="K4545" s="2">
        <f>MAX(E4545*Inputs!$B$5 - B4545 - Inputs!$B$8, 0) * H4545</f>
        <v>0</v>
      </c>
      <c r="L4545" s="2">
        <f>IF(B4545 &gt;= D4545*Inputs!$B$10, MAX(B4545 - E4545/Inputs!$B$5 - Inputs!$B$8, 0) * I4545, 0)</f>
        <v>0</v>
      </c>
      <c r="M4545" s="2">
        <f t="shared" si="842"/>
        <v>0</v>
      </c>
      <c r="N4545" s="3" t="str">
        <f t="shared" si="843"/>
        <v>Idle</v>
      </c>
      <c r="O4545" s="3" t="str">
        <f t="shared" si="851"/>
        <v>Idle</v>
      </c>
      <c r="P4545" s="2">
        <f t="shared" si="844"/>
        <v>0</v>
      </c>
      <c r="Q4545" s="2">
        <f t="shared" si="845"/>
        <v>0</v>
      </c>
      <c r="R4545" s="2">
        <f t="shared" si="846"/>
        <v>0</v>
      </c>
      <c r="S4545" s="2">
        <f t="shared" si="847"/>
        <v>0</v>
      </c>
      <c r="T4545" s="2">
        <f t="shared" si="848"/>
        <v>0</v>
      </c>
      <c r="U4545" s="2">
        <f>IF(O4545="Reg", R4545 * Inputs!$B$7, 0)</f>
        <v>0</v>
      </c>
      <c r="V4545" s="2">
        <f>MAX(F4545 + P4545*Inputs!$B$15 - (Q4545/Inputs!$B$16) - U4545, 0)</f>
        <v>0</v>
      </c>
    </row>
    <row r="4546" spans="1:22" x14ac:dyDescent="0.3">
      <c r="A4546" s="1">
        <v>46212.333333333343</v>
      </c>
      <c r="B4546" s="2">
        <v>0</v>
      </c>
      <c r="C4546" s="2">
        <v>4.6662236390306564</v>
      </c>
      <c r="D4546" s="2">
        <f t="shared" ref="D4546:D4609" si="852">AVERAGEIFS(B:B, A:A, "&gt;="&amp;INT(A4546), A:A, "&lt;"&amp;INT(A4546)+1)</f>
        <v>43.847682508466029</v>
      </c>
      <c r="E4546" s="2">
        <f t="shared" ref="E4546:E4609" si="853">AVERAGE(B4546:B4551)</f>
        <v>13.959481236774053</v>
      </c>
      <c r="F4546" s="2">
        <f t="shared" si="849"/>
        <v>0</v>
      </c>
      <c r="G4546" s="2">
        <f t="shared" si="850"/>
        <v>0</v>
      </c>
      <c r="H4546" s="2">
        <f>MIN(Inputs!$B$2, (Inputs!$B$14 - F4546)/Inputs!$B$15)</f>
        <v>170</v>
      </c>
      <c r="I4546" s="2">
        <f>MAX(MIN(Inputs!$B$2, F4546*Inputs!$B$16, Inputs!$B$14*Inputs!$B$4 - G4546), 0)</f>
        <v>0</v>
      </c>
      <c r="J4546" s="2">
        <f>MAX(MIN(Inputs!$B$2, F4546*Inputs!$B$16, (Inputs!$B$14-F4546)/Inputs!$B$15)*Inputs!$B$9, 0)</f>
        <v>0</v>
      </c>
      <c r="K4546" s="2">
        <f>MAX(E4546*Inputs!$B$5 - B4546 - Inputs!$B$8, 0) * H4546</f>
        <v>0</v>
      </c>
      <c r="L4546" s="2">
        <f>IF(B4546 &gt;= D4546*Inputs!$B$10, MAX(B4546 - E4546/Inputs!$B$5 - Inputs!$B$8, 0) * I4546, 0)</f>
        <v>0</v>
      </c>
      <c r="M4546" s="2">
        <f t="shared" ref="M4546:M4609" si="854">C4546 * J4546</f>
        <v>0</v>
      </c>
      <c r="N4546" s="3" t="str">
        <f t="shared" ref="N4546:N4609" si="855">IF(MAX(K4546, L4546, M4546)&lt;=0, "Idle", IF(AND(M4546&gt;=K4546, M4546&gt;=L4546), "Reg", IF(L4546&gt;=K4546, "Discharge", "Charge")))</f>
        <v>Idle</v>
      </c>
      <c r="O4546" s="3" t="str">
        <f t="shared" si="851"/>
        <v>Idle</v>
      </c>
      <c r="P4546" s="2">
        <f t="shared" ref="P4546:P4609" si="856">IF(O4546="Charge", H4546, 0)</f>
        <v>0</v>
      </c>
      <c r="Q4546" s="2">
        <f t="shared" ref="Q4546:Q4609" si="857">IF(O4546="Discharge", I4546, 0)</f>
        <v>0</v>
      </c>
      <c r="R4546" s="2">
        <f t="shared" ref="R4546:R4609" si="858">IF(O4546="Reg", J4546, 0)</f>
        <v>0</v>
      </c>
      <c r="S4546" s="2">
        <f t="shared" ref="S4546:S4609" si="859">(Q4546 - P4546) * B4546</f>
        <v>0</v>
      </c>
      <c r="T4546" s="2">
        <f t="shared" ref="T4546:T4609" si="860">R4546 * C4546</f>
        <v>0</v>
      </c>
      <c r="U4546" s="2">
        <f>IF(O4546="Reg", R4546 * Inputs!$B$7, 0)</f>
        <v>0</v>
      </c>
      <c r="V4546" s="2">
        <f>MAX(F4546 + P4546*Inputs!$B$15 - (Q4546/Inputs!$B$16) - U4546, 0)</f>
        <v>0</v>
      </c>
    </row>
    <row r="4547" spans="1:22" x14ac:dyDescent="0.3">
      <c r="A4547" s="1">
        <v>46212.375</v>
      </c>
      <c r="B4547" s="2">
        <v>0</v>
      </c>
      <c r="C4547" s="2">
        <v>1.853525953913681</v>
      </c>
      <c r="D4547" s="2">
        <f t="shared" si="852"/>
        <v>43.847682508466029</v>
      </c>
      <c r="E4547" s="2">
        <f t="shared" si="853"/>
        <v>24.02371994964518</v>
      </c>
      <c r="F4547" s="2">
        <f t="shared" ref="F4547:F4610" si="861">V4546</f>
        <v>0</v>
      </c>
      <c r="G4547" s="2">
        <f t="shared" ref="G4547:G4610" si="862">IF(INT(A4547)=INT(A4546), G4546 + Q4546, 0)</f>
        <v>0</v>
      </c>
      <c r="H4547" s="2">
        <f>MIN(Inputs!$B$2, (Inputs!$B$14 - F4547)/Inputs!$B$15)</f>
        <v>170</v>
      </c>
      <c r="I4547" s="2">
        <f>MAX(MIN(Inputs!$B$2, F4547*Inputs!$B$16, Inputs!$B$14*Inputs!$B$4 - G4547), 0)</f>
        <v>0</v>
      </c>
      <c r="J4547" s="2">
        <f>MAX(MIN(Inputs!$B$2, F4547*Inputs!$B$16, (Inputs!$B$14-F4547)/Inputs!$B$15)*Inputs!$B$9, 0)</f>
        <v>0</v>
      </c>
      <c r="K4547" s="2">
        <f>MAX(E4547*Inputs!$B$5 - B4547 - Inputs!$B$8, 0) * H4547</f>
        <v>193.94850446691888</v>
      </c>
      <c r="L4547" s="2">
        <f>IF(B4547 &gt;= D4547*Inputs!$B$10, MAX(B4547 - E4547/Inputs!$B$5 - Inputs!$B$8, 0) * I4547, 0)</f>
        <v>0</v>
      </c>
      <c r="M4547" s="2">
        <f t="shared" si="854"/>
        <v>0</v>
      </c>
      <c r="N4547" s="3" t="str">
        <f t="shared" si="855"/>
        <v>Charge</v>
      </c>
      <c r="O4547" s="3" t="str">
        <f t="shared" si="851"/>
        <v>Charge</v>
      </c>
      <c r="P4547" s="2">
        <f t="shared" si="856"/>
        <v>170</v>
      </c>
      <c r="Q4547" s="2">
        <f t="shared" si="857"/>
        <v>0</v>
      </c>
      <c r="R4547" s="2">
        <f t="shared" si="858"/>
        <v>0</v>
      </c>
      <c r="S4547" s="2">
        <f t="shared" si="859"/>
        <v>0</v>
      </c>
      <c r="T4547" s="2">
        <f t="shared" si="860"/>
        <v>0</v>
      </c>
      <c r="U4547" s="2">
        <f>IF(O4547="Reg", R4547 * Inputs!$B$7, 0)</f>
        <v>0</v>
      </c>
      <c r="V4547" s="2">
        <f>MAX(F4547 + P4547*Inputs!$B$15 - (Q4547/Inputs!$B$16) - U4547, 0)</f>
        <v>170</v>
      </c>
    </row>
    <row r="4548" spans="1:22" x14ac:dyDescent="0.3">
      <c r="A4548" s="1">
        <v>46212.416666666657</v>
      </c>
      <c r="B4548" s="2">
        <v>0</v>
      </c>
      <c r="C4548" s="2">
        <v>0.97655640174241509</v>
      </c>
      <c r="D4548" s="2">
        <f t="shared" si="852"/>
        <v>43.847682508466029</v>
      </c>
      <c r="E4548" s="2">
        <f t="shared" si="853"/>
        <v>36.713813715556476</v>
      </c>
      <c r="F4548" s="2">
        <f t="shared" si="861"/>
        <v>170</v>
      </c>
      <c r="G4548" s="2">
        <f t="shared" si="862"/>
        <v>0</v>
      </c>
      <c r="H4548" s="2">
        <f>MIN(Inputs!$B$2, (Inputs!$B$14 - F4548)/Inputs!$B$15)</f>
        <v>170</v>
      </c>
      <c r="I4548" s="2">
        <f>MAX(MIN(Inputs!$B$2, F4548*Inputs!$B$16, Inputs!$B$14*Inputs!$B$4 - G4548), 0)</f>
        <v>170</v>
      </c>
      <c r="J4548" s="2">
        <f>MAX(MIN(Inputs!$B$2, F4548*Inputs!$B$16, (Inputs!$B$14-F4548)/Inputs!$B$15)*Inputs!$B$9, 0)</f>
        <v>136</v>
      </c>
      <c r="K4548" s="2">
        <f>MAX(E4548*Inputs!$B$5 - B4548 - Inputs!$B$8, 0) * H4548</f>
        <v>2092.3865318472494</v>
      </c>
      <c r="L4548" s="2">
        <f>IF(B4548 &gt;= D4548*Inputs!$B$10, MAX(B4548 - E4548/Inputs!$B$5 - Inputs!$B$8, 0) * I4548, 0)</f>
        <v>0</v>
      </c>
      <c r="M4548" s="2">
        <f t="shared" si="854"/>
        <v>132.81167063696844</v>
      </c>
      <c r="N4548" s="3" t="str">
        <f t="shared" si="855"/>
        <v>Charge</v>
      </c>
      <c r="O4548" s="3" t="str">
        <f t="shared" ref="O4548:O4611" si="863">IF(O4547&lt;&gt;O4546, O4547, N4548)</f>
        <v>Charge</v>
      </c>
      <c r="P4548" s="2">
        <f t="shared" si="856"/>
        <v>170</v>
      </c>
      <c r="Q4548" s="2">
        <f t="shared" si="857"/>
        <v>0</v>
      </c>
      <c r="R4548" s="2">
        <f t="shared" si="858"/>
        <v>0</v>
      </c>
      <c r="S4548" s="2">
        <f t="shared" si="859"/>
        <v>0</v>
      </c>
      <c r="T4548" s="2">
        <f t="shared" si="860"/>
        <v>0</v>
      </c>
      <c r="U4548" s="2">
        <f>IF(O4548="Reg", R4548 * Inputs!$B$7, 0)</f>
        <v>0</v>
      </c>
      <c r="V4548" s="2">
        <f>MAX(F4548 + P4548*Inputs!$B$15 - (Q4548/Inputs!$B$16) - U4548, 0)</f>
        <v>340</v>
      </c>
    </row>
    <row r="4549" spans="1:22" x14ac:dyDescent="0.3">
      <c r="A4549" s="1">
        <v>46212.458333333343</v>
      </c>
      <c r="B4549" s="2">
        <v>4.3682781027477411</v>
      </c>
      <c r="C4549" s="2">
        <v>1.2241977658747789</v>
      </c>
      <c r="D4549" s="2">
        <f t="shared" si="852"/>
        <v>43.847682508466029</v>
      </c>
      <c r="E4549" s="2">
        <f t="shared" si="853"/>
        <v>49.483290450403075</v>
      </c>
      <c r="F4549" s="2">
        <f t="shared" si="861"/>
        <v>340</v>
      </c>
      <c r="G4549" s="2">
        <f t="shared" si="862"/>
        <v>0</v>
      </c>
      <c r="H4549" s="2">
        <f>MIN(Inputs!$B$2, (Inputs!$B$14 - F4549)/Inputs!$B$15)</f>
        <v>0</v>
      </c>
      <c r="I4549" s="2">
        <f>MAX(MIN(Inputs!$B$2, F4549*Inputs!$B$16, Inputs!$B$14*Inputs!$B$4 - G4549), 0)</f>
        <v>170</v>
      </c>
      <c r="J4549" s="2">
        <f>MAX(MIN(Inputs!$B$2, F4549*Inputs!$B$16, (Inputs!$B$14-F4549)/Inputs!$B$15)*Inputs!$B$9, 0)</f>
        <v>0</v>
      </c>
      <c r="K4549" s="2">
        <f>MAX(E4549*Inputs!$B$5 - B4549 - Inputs!$B$8, 0) * H4549</f>
        <v>0</v>
      </c>
      <c r="L4549" s="2">
        <f>IF(B4549 &gt;= D4549*Inputs!$B$10, MAX(B4549 - E4549/Inputs!$B$5 - Inputs!$B$8, 0) * I4549, 0)</f>
        <v>0</v>
      </c>
      <c r="M4549" s="2">
        <f t="shared" si="854"/>
        <v>0</v>
      </c>
      <c r="N4549" s="3" t="str">
        <f t="shared" si="855"/>
        <v>Idle</v>
      </c>
      <c r="O4549" s="3" t="str">
        <f t="shared" si="863"/>
        <v>Idle</v>
      </c>
      <c r="P4549" s="2">
        <f t="shared" si="856"/>
        <v>0</v>
      </c>
      <c r="Q4549" s="2">
        <f t="shared" si="857"/>
        <v>0</v>
      </c>
      <c r="R4549" s="2">
        <f t="shared" si="858"/>
        <v>0</v>
      </c>
      <c r="S4549" s="2">
        <f t="shared" si="859"/>
        <v>0</v>
      </c>
      <c r="T4549" s="2">
        <f t="shared" si="860"/>
        <v>0</v>
      </c>
      <c r="U4549" s="2">
        <f>IF(O4549="Reg", R4549 * Inputs!$B$7, 0)</f>
        <v>0</v>
      </c>
      <c r="V4549" s="2">
        <f>MAX(F4549 + P4549*Inputs!$B$15 - (Q4549/Inputs!$B$16) - U4549, 0)</f>
        <v>340</v>
      </c>
    </row>
    <row r="4550" spans="1:22" x14ac:dyDescent="0.3">
      <c r="A4550" s="1">
        <v>46212.5</v>
      </c>
      <c r="B4550" s="2">
        <v>35.409768598231977</v>
      </c>
      <c r="C4550" s="2">
        <v>32.675450912642567</v>
      </c>
      <c r="D4550" s="2">
        <f t="shared" si="852"/>
        <v>43.847682508466029</v>
      </c>
      <c r="E4550" s="2">
        <f t="shared" si="853"/>
        <v>62.677889288144122</v>
      </c>
      <c r="F4550" s="2">
        <f t="shared" si="861"/>
        <v>340</v>
      </c>
      <c r="G4550" s="2">
        <f t="shared" si="862"/>
        <v>0</v>
      </c>
      <c r="H4550" s="2">
        <f>MIN(Inputs!$B$2, (Inputs!$B$14 - F4550)/Inputs!$B$15)</f>
        <v>0</v>
      </c>
      <c r="I4550" s="2">
        <f>MAX(MIN(Inputs!$B$2, F4550*Inputs!$B$16, Inputs!$B$14*Inputs!$B$4 - G4550), 0)</f>
        <v>170</v>
      </c>
      <c r="J4550" s="2">
        <f>MAX(MIN(Inputs!$B$2, F4550*Inputs!$B$16, (Inputs!$B$14-F4550)/Inputs!$B$15)*Inputs!$B$9, 0)</f>
        <v>0</v>
      </c>
      <c r="K4550" s="2">
        <f>MAX(E4550*Inputs!$B$5 - B4550 - Inputs!$B$8, 0) * H4550</f>
        <v>0</v>
      </c>
      <c r="L4550" s="2">
        <f>IF(B4550 &gt;= D4550*Inputs!$B$10, MAX(B4550 - E4550/Inputs!$B$5 - Inputs!$B$8, 0) * I4550, 0)</f>
        <v>0</v>
      </c>
      <c r="M4550" s="2">
        <f t="shared" si="854"/>
        <v>0</v>
      </c>
      <c r="N4550" s="3" t="str">
        <f t="shared" si="855"/>
        <v>Idle</v>
      </c>
      <c r="O4550" s="3" t="str">
        <f t="shared" si="863"/>
        <v>Idle</v>
      </c>
      <c r="P4550" s="2">
        <f t="shared" si="856"/>
        <v>0</v>
      </c>
      <c r="Q4550" s="2">
        <f t="shared" si="857"/>
        <v>0</v>
      </c>
      <c r="R4550" s="2">
        <f t="shared" si="858"/>
        <v>0</v>
      </c>
      <c r="S4550" s="2">
        <f t="shared" si="859"/>
        <v>0</v>
      </c>
      <c r="T4550" s="2">
        <f t="shared" si="860"/>
        <v>0</v>
      </c>
      <c r="U4550" s="2">
        <f>IF(O4550="Reg", R4550 * Inputs!$B$7, 0)</f>
        <v>0</v>
      </c>
      <c r="V4550" s="2">
        <f>MAX(F4550 + P4550*Inputs!$B$15 - (Q4550/Inputs!$B$16) - U4550, 0)</f>
        <v>340</v>
      </c>
    </row>
    <row r="4551" spans="1:22" x14ac:dyDescent="0.3">
      <c r="A4551" s="1">
        <v>46212.541666666657</v>
      </c>
      <c r="B4551" s="2">
        <v>43.978840719664603</v>
      </c>
      <c r="C4551" s="2">
        <v>6.413768744400218</v>
      </c>
      <c r="D4551" s="2">
        <f t="shared" si="852"/>
        <v>43.847682508466029</v>
      </c>
      <c r="E4551" s="2">
        <f t="shared" si="853"/>
        <v>71.977456758822242</v>
      </c>
      <c r="F4551" s="2">
        <f t="shared" si="861"/>
        <v>340</v>
      </c>
      <c r="G4551" s="2">
        <f t="shared" si="862"/>
        <v>0</v>
      </c>
      <c r="H4551" s="2">
        <f>MIN(Inputs!$B$2, (Inputs!$B$14 - F4551)/Inputs!$B$15)</f>
        <v>0</v>
      </c>
      <c r="I4551" s="2">
        <f>MAX(MIN(Inputs!$B$2, F4551*Inputs!$B$16, Inputs!$B$14*Inputs!$B$4 - G4551), 0)</f>
        <v>170</v>
      </c>
      <c r="J4551" s="2">
        <f>MAX(MIN(Inputs!$B$2, F4551*Inputs!$B$16, (Inputs!$B$14-F4551)/Inputs!$B$15)*Inputs!$B$9, 0)</f>
        <v>0</v>
      </c>
      <c r="K4551" s="2">
        <f>MAX(E4551*Inputs!$B$5 - B4551 - Inputs!$B$8, 0) * H4551</f>
        <v>0</v>
      </c>
      <c r="L4551" s="2">
        <f>IF(B4551 &gt;= D4551*Inputs!$B$10, MAX(B4551 - E4551/Inputs!$B$5 - Inputs!$B$8, 0) * I4551, 0)</f>
        <v>0</v>
      </c>
      <c r="M4551" s="2">
        <f t="shared" si="854"/>
        <v>0</v>
      </c>
      <c r="N4551" s="3" t="str">
        <f t="shared" si="855"/>
        <v>Idle</v>
      </c>
      <c r="O4551" s="3" t="str">
        <f t="shared" si="863"/>
        <v>Idle</v>
      </c>
      <c r="P4551" s="2">
        <f t="shared" si="856"/>
        <v>0</v>
      </c>
      <c r="Q4551" s="2">
        <f t="shared" si="857"/>
        <v>0</v>
      </c>
      <c r="R4551" s="2">
        <f t="shared" si="858"/>
        <v>0</v>
      </c>
      <c r="S4551" s="2">
        <f t="shared" si="859"/>
        <v>0</v>
      </c>
      <c r="T4551" s="2">
        <f t="shared" si="860"/>
        <v>0</v>
      </c>
      <c r="U4551" s="2">
        <f>IF(O4551="Reg", R4551 * Inputs!$B$7, 0)</f>
        <v>0</v>
      </c>
      <c r="V4551" s="2">
        <f>MAX(F4551 + P4551*Inputs!$B$15 - (Q4551/Inputs!$B$16) - U4551, 0)</f>
        <v>340</v>
      </c>
    </row>
    <row r="4552" spans="1:22" x14ac:dyDescent="0.3">
      <c r="A4552" s="1">
        <v>46212.583333333343</v>
      </c>
      <c r="B4552" s="2">
        <v>60.385432277226769</v>
      </c>
      <c r="C4552" s="2">
        <v>7.9639680373413162</v>
      </c>
      <c r="D4552" s="2">
        <f t="shared" si="852"/>
        <v>43.847682508466029</v>
      </c>
      <c r="E4552" s="2">
        <f t="shared" si="853"/>
        <v>79.491242152468644</v>
      </c>
      <c r="F4552" s="2">
        <f t="shared" si="861"/>
        <v>340</v>
      </c>
      <c r="G4552" s="2">
        <f t="shared" si="862"/>
        <v>0</v>
      </c>
      <c r="H4552" s="2">
        <f>MIN(Inputs!$B$2, (Inputs!$B$14 - F4552)/Inputs!$B$15)</f>
        <v>0</v>
      </c>
      <c r="I4552" s="2">
        <f>MAX(MIN(Inputs!$B$2, F4552*Inputs!$B$16, Inputs!$B$14*Inputs!$B$4 - G4552), 0)</f>
        <v>170</v>
      </c>
      <c r="J4552" s="2">
        <f>MAX(MIN(Inputs!$B$2, F4552*Inputs!$B$16, (Inputs!$B$14-F4552)/Inputs!$B$15)*Inputs!$B$9, 0)</f>
        <v>0</v>
      </c>
      <c r="K4552" s="2">
        <f>MAX(E4552*Inputs!$B$5 - B4552 - Inputs!$B$8, 0) * H4552</f>
        <v>0</v>
      </c>
      <c r="L4552" s="2">
        <f>IF(B4552 &gt;= D4552*Inputs!$B$10, MAX(B4552 - E4552/Inputs!$B$5 - Inputs!$B$8, 0) * I4552, 0)</f>
        <v>0</v>
      </c>
      <c r="M4552" s="2">
        <f t="shared" si="854"/>
        <v>0</v>
      </c>
      <c r="N4552" s="3" t="str">
        <f t="shared" si="855"/>
        <v>Idle</v>
      </c>
      <c r="O4552" s="3" t="str">
        <f t="shared" si="863"/>
        <v>Idle</v>
      </c>
      <c r="P4552" s="2">
        <f t="shared" si="856"/>
        <v>0</v>
      </c>
      <c r="Q4552" s="2">
        <f t="shared" si="857"/>
        <v>0</v>
      </c>
      <c r="R4552" s="2">
        <f t="shared" si="858"/>
        <v>0</v>
      </c>
      <c r="S4552" s="2">
        <f t="shared" si="859"/>
        <v>0</v>
      </c>
      <c r="T4552" s="2">
        <f t="shared" si="860"/>
        <v>0</v>
      </c>
      <c r="U4552" s="2">
        <f>IF(O4552="Reg", R4552 * Inputs!$B$7, 0)</f>
        <v>0</v>
      </c>
      <c r="V4552" s="2">
        <f>MAX(F4552 + P4552*Inputs!$B$15 - (Q4552/Inputs!$B$16) - U4552, 0)</f>
        <v>340</v>
      </c>
    </row>
    <row r="4553" spans="1:22" x14ac:dyDescent="0.3">
      <c r="A4553" s="1">
        <v>46212.625</v>
      </c>
      <c r="B4553" s="2">
        <v>76.140562595467756</v>
      </c>
      <c r="C4553" s="2">
        <v>5.5951351187827383</v>
      </c>
      <c r="D4553" s="2">
        <f t="shared" si="852"/>
        <v>43.847682508466029</v>
      </c>
      <c r="E4553" s="2">
        <f t="shared" si="853"/>
        <v>84.189752379489263</v>
      </c>
      <c r="F4553" s="2">
        <f t="shared" si="861"/>
        <v>340</v>
      </c>
      <c r="G4553" s="2">
        <f t="shared" si="862"/>
        <v>0</v>
      </c>
      <c r="H4553" s="2">
        <f>MIN(Inputs!$B$2, (Inputs!$B$14 - F4553)/Inputs!$B$15)</f>
        <v>0</v>
      </c>
      <c r="I4553" s="2">
        <f>MAX(MIN(Inputs!$B$2, F4553*Inputs!$B$16, Inputs!$B$14*Inputs!$B$4 - G4553), 0)</f>
        <v>170</v>
      </c>
      <c r="J4553" s="2">
        <f>MAX(MIN(Inputs!$B$2, F4553*Inputs!$B$16, (Inputs!$B$14-F4553)/Inputs!$B$15)*Inputs!$B$9, 0)</f>
        <v>0</v>
      </c>
      <c r="K4553" s="2">
        <f>MAX(E4553*Inputs!$B$5 - B4553 - Inputs!$B$8, 0) * H4553</f>
        <v>0</v>
      </c>
      <c r="L4553" s="2">
        <f>IF(B4553 &gt;= D4553*Inputs!$B$10, MAX(B4553 - E4553/Inputs!$B$5 - Inputs!$B$8, 0) * I4553, 0)</f>
        <v>0</v>
      </c>
      <c r="M4553" s="2">
        <f t="shared" si="854"/>
        <v>0</v>
      </c>
      <c r="N4553" s="3" t="str">
        <f t="shared" si="855"/>
        <v>Idle</v>
      </c>
      <c r="O4553" s="3" t="str">
        <f t="shared" si="863"/>
        <v>Idle</v>
      </c>
      <c r="P4553" s="2">
        <f t="shared" si="856"/>
        <v>0</v>
      </c>
      <c r="Q4553" s="2">
        <f t="shared" si="857"/>
        <v>0</v>
      </c>
      <c r="R4553" s="2">
        <f t="shared" si="858"/>
        <v>0</v>
      </c>
      <c r="S4553" s="2">
        <f t="shared" si="859"/>
        <v>0</v>
      </c>
      <c r="T4553" s="2">
        <f t="shared" si="860"/>
        <v>0</v>
      </c>
      <c r="U4553" s="2">
        <f>IF(O4553="Reg", R4553 * Inputs!$B$7, 0)</f>
        <v>0</v>
      </c>
      <c r="V4553" s="2">
        <f>MAX(F4553 + P4553*Inputs!$B$15 - (Q4553/Inputs!$B$16) - U4553, 0)</f>
        <v>340</v>
      </c>
    </row>
    <row r="4554" spans="1:22" x14ac:dyDescent="0.3">
      <c r="A4554" s="1">
        <v>46212.666666666657</v>
      </c>
      <c r="B4554" s="2">
        <v>76.616860409079621</v>
      </c>
      <c r="C4554" s="2">
        <v>1.861520229870506</v>
      </c>
      <c r="D4554" s="2">
        <f t="shared" si="852"/>
        <v>43.847682508466029</v>
      </c>
      <c r="E4554" s="2">
        <f t="shared" si="853"/>
        <v>84.524903461307574</v>
      </c>
      <c r="F4554" s="2">
        <f t="shared" si="861"/>
        <v>340</v>
      </c>
      <c r="G4554" s="2">
        <f t="shared" si="862"/>
        <v>0</v>
      </c>
      <c r="H4554" s="2">
        <f>MIN(Inputs!$B$2, (Inputs!$B$14 - F4554)/Inputs!$B$15)</f>
        <v>0</v>
      </c>
      <c r="I4554" s="2">
        <f>MAX(MIN(Inputs!$B$2, F4554*Inputs!$B$16, Inputs!$B$14*Inputs!$B$4 - G4554), 0)</f>
        <v>170</v>
      </c>
      <c r="J4554" s="2">
        <f>MAX(MIN(Inputs!$B$2, F4554*Inputs!$B$16, (Inputs!$B$14-F4554)/Inputs!$B$15)*Inputs!$B$9, 0)</f>
        <v>0</v>
      </c>
      <c r="K4554" s="2">
        <f>MAX(E4554*Inputs!$B$5 - B4554 - Inputs!$B$8, 0) * H4554</f>
        <v>0</v>
      </c>
      <c r="L4554" s="2">
        <f>IF(B4554 &gt;= D4554*Inputs!$B$10, MAX(B4554 - E4554/Inputs!$B$5 - Inputs!$B$8, 0) * I4554, 0)</f>
        <v>0</v>
      </c>
      <c r="M4554" s="2">
        <f t="shared" si="854"/>
        <v>0</v>
      </c>
      <c r="N4554" s="3" t="str">
        <f t="shared" si="855"/>
        <v>Idle</v>
      </c>
      <c r="O4554" s="3" t="str">
        <f t="shared" si="863"/>
        <v>Idle</v>
      </c>
      <c r="P4554" s="2">
        <f t="shared" si="856"/>
        <v>0</v>
      </c>
      <c r="Q4554" s="2">
        <f t="shared" si="857"/>
        <v>0</v>
      </c>
      <c r="R4554" s="2">
        <f t="shared" si="858"/>
        <v>0</v>
      </c>
      <c r="S4554" s="2">
        <f t="shared" si="859"/>
        <v>0</v>
      </c>
      <c r="T4554" s="2">
        <f t="shared" si="860"/>
        <v>0</v>
      </c>
      <c r="U4554" s="2">
        <f>IF(O4554="Reg", R4554 * Inputs!$B$7, 0)</f>
        <v>0</v>
      </c>
      <c r="V4554" s="2">
        <f>MAX(F4554 + P4554*Inputs!$B$15 - (Q4554/Inputs!$B$16) - U4554, 0)</f>
        <v>340</v>
      </c>
    </row>
    <row r="4555" spans="1:22" x14ac:dyDescent="0.3">
      <c r="A4555" s="1">
        <v>46212.708333333343</v>
      </c>
      <c r="B4555" s="2">
        <v>83.535871129194035</v>
      </c>
      <c r="C4555" s="2">
        <v>1.2440555372309581</v>
      </c>
      <c r="D4555" s="2">
        <f t="shared" si="852"/>
        <v>43.847682508466029</v>
      </c>
      <c r="E4555" s="2">
        <f t="shared" si="853"/>
        <v>81.443800701565607</v>
      </c>
      <c r="F4555" s="2">
        <f t="shared" si="861"/>
        <v>340</v>
      </c>
      <c r="G4555" s="2">
        <f t="shared" si="862"/>
        <v>0</v>
      </c>
      <c r="H4555" s="2">
        <f>MIN(Inputs!$B$2, (Inputs!$B$14 - F4555)/Inputs!$B$15)</f>
        <v>0</v>
      </c>
      <c r="I4555" s="2">
        <f>MAX(MIN(Inputs!$B$2, F4555*Inputs!$B$16, Inputs!$B$14*Inputs!$B$4 - G4555), 0)</f>
        <v>170</v>
      </c>
      <c r="J4555" s="2">
        <f>MAX(MIN(Inputs!$B$2, F4555*Inputs!$B$16, (Inputs!$B$14-F4555)/Inputs!$B$15)*Inputs!$B$9, 0)</f>
        <v>0</v>
      </c>
      <c r="K4555" s="2">
        <f>MAX(E4555*Inputs!$B$5 - B4555 - Inputs!$B$8, 0) * H4555</f>
        <v>0</v>
      </c>
      <c r="L4555" s="2">
        <f>IF(B4555 &gt;= D4555*Inputs!$B$10, MAX(B4555 - E4555/Inputs!$B$5 - Inputs!$B$8, 0) * I4555, 0)</f>
        <v>0</v>
      </c>
      <c r="M4555" s="2">
        <f t="shared" si="854"/>
        <v>0</v>
      </c>
      <c r="N4555" s="3" t="str">
        <f t="shared" si="855"/>
        <v>Idle</v>
      </c>
      <c r="O4555" s="3" t="str">
        <f t="shared" si="863"/>
        <v>Idle</v>
      </c>
      <c r="P4555" s="2">
        <f t="shared" si="856"/>
        <v>0</v>
      </c>
      <c r="Q4555" s="2">
        <f t="shared" si="857"/>
        <v>0</v>
      </c>
      <c r="R4555" s="2">
        <f t="shared" si="858"/>
        <v>0</v>
      </c>
      <c r="S4555" s="2">
        <f t="shared" si="859"/>
        <v>0</v>
      </c>
      <c r="T4555" s="2">
        <f t="shared" si="860"/>
        <v>0</v>
      </c>
      <c r="U4555" s="2">
        <f>IF(O4555="Reg", R4555 * Inputs!$B$7, 0)</f>
        <v>0</v>
      </c>
      <c r="V4555" s="2">
        <f>MAX(F4555 + P4555*Inputs!$B$15 - (Q4555/Inputs!$B$16) - U4555, 0)</f>
        <v>340</v>
      </c>
    </row>
    <row r="4556" spans="1:22" x14ac:dyDescent="0.3">
      <c r="A4556" s="1">
        <v>46212.75</v>
      </c>
      <c r="B4556" s="2">
        <v>91.207173422300613</v>
      </c>
      <c r="C4556" s="2">
        <v>11.04519731863299</v>
      </c>
      <c r="D4556" s="2">
        <f t="shared" si="852"/>
        <v>43.847682508466029</v>
      </c>
      <c r="E4556" s="2">
        <f t="shared" si="853"/>
        <v>76.6998817122427</v>
      </c>
      <c r="F4556" s="2">
        <f t="shared" si="861"/>
        <v>340</v>
      </c>
      <c r="G4556" s="2">
        <f t="shared" si="862"/>
        <v>0</v>
      </c>
      <c r="H4556" s="2">
        <f>MIN(Inputs!$B$2, (Inputs!$B$14 - F4556)/Inputs!$B$15)</f>
        <v>0</v>
      </c>
      <c r="I4556" s="2">
        <f>MAX(MIN(Inputs!$B$2, F4556*Inputs!$B$16, Inputs!$B$14*Inputs!$B$4 - G4556), 0)</f>
        <v>170</v>
      </c>
      <c r="J4556" s="2">
        <f>MAX(MIN(Inputs!$B$2, F4556*Inputs!$B$16, (Inputs!$B$14-F4556)/Inputs!$B$15)*Inputs!$B$9, 0)</f>
        <v>0</v>
      </c>
      <c r="K4556" s="2">
        <f>MAX(E4556*Inputs!$B$5 - B4556 - Inputs!$B$8, 0) * H4556</f>
        <v>0</v>
      </c>
      <c r="L4556" s="2">
        <f>IF(B4556 &gt;= D4556*Inputs!$B$10, MAX(B4556 - E4556/Inputs!$B$5 - Inputs!$B$8, 0) * I4556, 0)</f>
        <v>0</v>
      </c>
      <c r="M4556" s="2">
        <f t="shared" si="854"/>
        <v>0</v>
      </c>
      <c r="N4556" s="3" t="str">
        <f t="shared" si="855"/>
        <v>Idle</v>
      </c>
      <c r="O4556" s="3" t="str">
        <f t="shared" si="863"/>
        <v>Idle</v>
      </c>
      <c r="P4556" s="2">
        <f t="shared" si="856"/>
        <v>0</v>
      </c>
      <c r="Q4556" s="2">
        <f t="shared" si="857"/>
        <v>0</v>
      </c>
      <c r="R4556" s="2">
        <f t="shared" si="858"/>
        <v>0</v>
      </c>
      <c r="S4556" s="2">
        <f t="shared" si="859"/>
        <v>0</v>
      </c>
      <c r="T4556" s="2">
        <f t="shared" si="860"/>
        <v>0</v>
      </c>
      <c r="U4556" s="2">
        <f>IF(O4556="Reg", R4556 * Inputs!$B$7, 0)</f>
        <v>0</v>
      </c>
      <c r="V4556" s="2">
        <f>MAX(F4556 + P4556*Inputs!$B$15 - (Q4556/Inputs!$B$16) - U4556, 0)</f>
        <v>340</v>
      </c>
    </row>
    <row r="4557" spans="1:22" x14ac:dyDescent="0.3">
      <c r="A4557" s="1">
        <v>46212.791666666657</v>
      </c>
      <c r="B4557" s="2">
        <v>89.061553081543096</v>
      </c>
      <c r="C4557" s="2">
        <v>17.792843964940161</v>
      </c>
      <c r="D4557" s="2">
        <f t="shared" si="852"/>
        <v>43.847682508466029</v>
      </c>
      <c r="E4557" s="2">
        <f t="shared" si="853"/>
        <v>65.290787364436312</v>
      </c>
      <c r="F4557" s="2">
        <f t="shared" si="861"/>
        <v>340</v>
      </c>
      <c r="G4557" s="2">
        <f t="shared" si="862"/>
        <v>0</v>
      </c>
      <c r="H4557" s="2">
        <f>MIN(Inputs!$B$2, (Inputs!$B$14 - F4557)/Inputs!$B$15)</f>
        <v>0</v>
      </c>
      <c r="I4557" s="2">
        <f>MAX(MIN(Inputs!$B$2, F4557*Inputs!$B$16, Inputs!$B$14*Inputs!$B$4 - G4557), 0)</f>
        <v>170</v>
      </c>
      <c r="J4557" s="2">
        <f>MAX(MIN(Inputs!$B$2, F4557*Inputs!$B$16, (Inputs!$B$14-F4557)/Inputs!$B$15)*Inputs!$B$9, 0)</f>
        <v>0</v>
      </c>
      <c r="K4557" s="2">
        <f>MAX(E4557*Inputs!$B$5 - B4557 - Inputs!$B$8, 0) * H4557</f>
        <v>0</v>
      </c>
      <c r="L4557" s="2">
        <f>IF(B4557 &gt;= D4557*Inputs!$B$10, MAX(B4557 - E4557/Inputs!$B$5 - Inputs!$B$8, 0) * I4557, 0)</f>
        <v>0</v>
      </c>
      <c r="M4557" s="2">
        <f t="shared" si="854"/>
        <v>0</v>
      </c>
      <c r="N4557" s="3" t="str">
        <f t="shared" si="855"/>
        <v>Idle</v>
      </c>
      <c r="O4557" s="3" t="str">
        <f t="shared" si="863"/>
        <v>Idle</v>
      </c>
      <c r="P4557" s="2">
        <f t="shared" si="856"/>
        <v>0</v>
      </c>
      <c r="Q4557" s="2">
        <f t="shared" si="857"/>
        <v>0</v>
      </c>
      <c r="R4557" s="2">
        <f t="shared" si="858"/>
        <v>0</v>
      </c>
      <c r="S4557" s="2">
        <f t="shared" si="859"/>
        <v>0</v>
      </c>
      <c r="T4557" s="2">
        <f t="shared" si="860"/>
        <v>0</v>
      </c>
      <c r="U4557" s="2">
        <f>IF(O4557="Reg", R4557 * Inputs!$B$7, 0)</f>
        <v>0</v>
      </c>
      <c r="V4557" s="2">
        <f>MAX(F4557 + P4557*Inputs!$B$15 - (Q4557/Inputs!$B$16) - U4557, 0)</f>
        <v>340</v>
      </c>
    </row>
    <row r="4558" spans="1:22" x14ac:dyDescent="0.3">
      <c r="A4558" s="1">
        <v>46212.833333333343</v>
      </c>
      <c r="B4558" s="2">
        <v>88.576493639350446</v>
      </c>
      <c r="C4558" s="2">
        <v>16.84726582571534</v>
      </c>
      <c r="D4558" s="2">
        <f t="shared" si="852"/>
        <v>43.847682508466029</v>
      </c>
      <c r="E4558" s="2">
        <f t="shared" si="853"/>
        <v>52.333732079668373</v>
      </c>
      <c r="F4558" s="2">
        <f t="shared" si="861"/>
        <v>340</v>
      </c>
      <c r="G4558" s="2">
        <f t="shared" si="862"/>
        <v>0</v>
      </c>
      <c r="H4558" s="2">
        <f>MIN(Inputs!$B$2, (Inputs!$B$14 - F4558)/Inputs!$B$15)</f>
        <v>0</v>
      </c>
      <c r="I4558" s="2">
        <f>MAX(MIN(Inputs!$B$2, F4558*Inputs!$B$16, Inputs!$B$14*Inputs!$B$4 - G4558), 0)</f>
        <v>170</v>
      </c>
      <c r="J4558" s="2">
        <f>MAX(MIN(Inputs!$B$2, F4558*Inputs!$B$16, (Inputs!$B$14-F4558)/Inputs!$B$15)*Inputs!$B$9, 0)</f>
        <v>0</v>
      </c>
      <c r="K4558" s="2">
        <f>MAX(E4558*Inputs!$B$5 - B4558 - Inputs!$B$8, 0) * H4558</f>
        <v>0</v>
      </c>
      <c r="L4558" s="2">
        <f>IF(B4558 &gt;= D4558*Inputs!$B$10, MAX(B4558 - E4558/Inputs!$B$5 - Inputs!$B$8, 0) * I4558, 0)</f>
        <v>1548.0784032990944</v>
      </c>
      <c r="M4558" s="2">
        <f t="shared" si="854"/>
        <v>0</v>
      </c>
      <c r="N4558" s="3" t="str">
        <f t="shared" si="855"/>
        <v>Discharge</v>
      </c>
      <c r="O4558" s="3" t="str">
        <f t="shared" si="863"/>
        <v>Discharge</v>
      </c>
      <c r="P4558" s="2">
        <f t="shared" si="856"/>
        <v>0</v>
      </c>
      <c r="Q4558" s="2">
        <f t="shared" si="857"/>
        <v>170</v>
      </c>
      <c r="R4558" s="2">
        <f t="shared" si="858"/>
        <v>0</v>
      </c>
      <c r="S4558" s="2">
        <f t="shared" si="859"/>
        <v>15058.003918689576</v>
      </c>
      <c r="T4558" s="2">
        <f t="shared" si="860"/>
        <v>0</v>
      </c>
      <c r="U4558" s="2">
        <f>IF(O4558="Reg", R4558 * Inputs!$B$7, 0)</f>
        <v>0</v>
      </c>
      <c r="V4558" s="2">
        <f>MAX(F4558 + P4558*Inputs!$B$15 - (Q4558/Inputs!$B$16) - U4558, 0)</f>
        <v>170</v>
      </c>
    </row>
    <row r="4559" spans="1:22" x14ac:dyDescent="0.3">
      <c r="A4559" s="1">
        <v>46212.875</v>
      </c>
      <c r="B4559" s="2">
        <v>78.151469086377631</v>
      </c>
      <c r="C4559" s="2">
        <v>5.1343462882729272</v>
      </c>
      <c r="D4559" s="2">
        <f t="shared" si="852"/>
        <v>43.847682508466029</v>
      </c>
      <c r="E4559" s="2">
        <f t="shared" si="853"/>
        <v>51.939598221230334</v>
      </c>
      <c r="F4559" s="2">
        <f t="shared" si="861"/>
        <v>170</v>
      </c>
      <c r="G4559" s="2">
        <f t="shared" si="862"/>
        <v>170</v>
      </c>
      <c r="H4559" s="2">
        <f>MIN(Inputs!$B$2, (Inputs!$B$14 - F4559)/Inputs!$B$15)</f>
        <v>170</v>
      </c>
      <c r="I4559" s="2">
        <f>MAX(MIN(Inputs!$B$2, F4559*Inputs!$B$16, Inputs!$B$14*Inputs!$B$4 - G4559), 0)</f>
        <v>170</v>
      </c>
      <c r="J4559" s="2">
        <f>MAX(MIN(Inputs!$B$2, F4559*Inputs!$B$16, (Inputs!$B$14-F4559)/Inputs!$B$15)*Inputs!$B$9, 0)</f>
        <v>136</v>
      </c>
      <c r="K4559" s="2">
        <f>MAX(E4559*Inputs!$B$5 - B4559 - Inputs!$B$8, 0) * H4559</f>
        <v>0</v>
      </c>
      <c r="L4559" s="2">
        <f>IF(B4559 &gt;= D4559*Inputs!$B$10, MAX(B4559 - E4559/Inputs!$B$5 - Inputs!$B$8, 0) * I4559, 0)</f>
        <v>0</v>
      </c>
      <c r="M4559" s="2">
        <f t="shared" si="854"/>
        <v>698.27109520511806</v>
      </c>
      <c r="N4559" s="3" t="str">
        <f t="shared" si="855"/>
        <v>Reg</v>
      </c>
      <c r="O4559" s="3" t="str">
        <f t="shared" si="863"/>
        <v>Discharge</v>
      </c>
      <c r="P4559" s="2">
        <f t="shared" si="856"/>
        <v>0</v>
      </c>
      <c r="Q4559" s="2">
        <f t="shared" si="857"/>
        <v>170</v>
      </c>
      <c r="R4559" s="2">
        <f t="shared" si="858"/>
        <v>0</v>
      </c>
      <c r="S4559" s="2">
        <f t="shared" si="859"/>
        <v>13285.749744684197</v>
      </c>
      <c r="T4559" s="2">
        <f t="shared" si="860"/>
        <v>0</v>
      </c>
      <c r="U4559" s="2">
        <f>IF(O4559="Reg", R4559 * Inputs!$B$7, 0)</f>
        <v>0</v>
      </c>
      <c r="V4559" s="2">
        <f>MAX(F4559 + P4559*Inputs!$B$15 - (Q4559/Inputs!$B$16) - U4559, 0)</f>
        <v>0</v>
      </c>
    </row>
    <row r="4560" spans="1:22" x14ac:dyDescent="0.3">
      <c r="A4560" s="1">
        <v>46212.916666666657</v>
      </c>
      <c r="B4560" s="2">
        <v>58.130243850627842</v>
      </c>
      <c r="C4560" s="2">
        <v>20.96482386381907</v>
      </c>
      <c r="D4560" s="2">
        <f t="shared" si="852"/>
        <v>43.847682508466029</v>
      </c>
      <c r="E4560" s="2">
        <f t="shared" si="853"/>
        <v>38.914353373500724</v>
      </c>
      <c r="F4560" s="2">
        <f t="shared" si="861"/>
        <v>0</v>
      </c>
      <c r="G4560" s="2">
        <f t="shared" si="862"/>
        <v>340</v>
      </c>
      <c r="H4560" s="2">
        <f>MIN(Inputs!$B$2, (Inputs!$B$14 - F4560)/Inputs!$B$15)</f>
        <v>170</v>
      </c>
      <c r="I4560" s="2">
        <f>MAX(MIN(Inputs!$B$2, F4560*Inputs!$B$16, Inputs!$B$14*Inputs!$B$4 - G4560), 0)</f>
        <v>0</v>
      </c>
      <c r="J4560" s="2">
        <f>MAX(MIN(Inputs!$B$2, F4560*Inputs!$B$16, (Inputs!$B$14-F4560)/Inputs!$B$15)*Inputs!$B$9, 0)</f>
        <v>0</v>
      </c>
      <c r="K4560" s="2">
        <f>MAX(E4560*Inputs!$B$5 - B4560 - Inputs!$B$8, 0) * H4560</f>
        <v>0</v>
      </c>
      <c r="L4560" s="2">
        <f>IF(B4560 &gt;= D4560*Inputs!$B$10, MAX(B4560 - E4560/Inputs!$B$5 - Inputs!$B$8, 0) * I4560, 0)</f>
        <v>0</v>
      </c>
      <c r="M4560" s="2">
        <f t="shared" si="854"/>
        <v>0</v>
      </c>
      <c r="N4560" s="3" t="str">
        <f t="shared" si="855"/>
        <v>Idle</v>
      </c>
      <c r="O4560" s="3" t="str">
        <f t="shared" si="863"/>
        <v>Idle</v>
      </c>
      <c r="P4560" s="2">
        <f t="shared" si="856"/>
        <v>0</v>
      </c>
      <c r="Q4560" s="2">
        <f t="shared" si="857"/>
        <v>0</v>
      </c>
      <c r="R4560" s="2">
        <f t="shared" si="858"/>
        <v>0</v>
      </c>
      <c r="S4560" s="2">
        <f t="shared" si="859"/>
        <v>0</v>
      </c>
      <c r="T4560" s="2">
        <f t="shared" si="860"/>
        <v>0</v>
      </c>
      <c r="U4560" s="2">
        <f>IF(O4560="Reg", R4560 * Inputs!$B$7, 0)</f>
        <v>0</v>
      </c>
      <c r="V4560" s="2">
        <f>MAX(F4560 + P4560*Inputs!$B$15 - (Q4560/Inputs!$B$16) - U4560, 0)</f>
        <v>0</v>
      </c>
    </row>
    <row r="4561" spans="1:22" x14ac:dyDescent="0.3">
      <c r="A4561" s="1">
        <v>46212.958333333343</v>
      </c>
      <c r="B4561" s="2">
        <v>55.072357193256558</v>
      </c>
      <c r="C4561" s="2">
        <v>1.4334260328077391</v>
      </c>
      <c r="D4561" s="2">
        <f t="shared" si="852"/>
        <v>43.847682508466029</v>
      </c>
      <c r="E4561" s="2">
        <f t="shared" si="853"/>
        <v>29.225979398396088</v>
      </c>
      <c r="F4561" s="2">
        <f t="shared" si="861"/>
        <v>0</v>
      </c>
      <c r="G4561" s="2">
        <f t="shared" si="862"/>
        <v>340</v>
      </c>
      <c r="H4561" s="2">
        <f>MIN(Inputs!$B$2, (Inputs!$B$14 - F4561)/Inputs!$B$15)</f>
        <v>170</v>
      </c>
      <c r="I4561" s="2">
        <f>MAX(MIN(Inputs!$B$2, F4561*Inputs!$B$16, Inputs!$B$14*Inputs!$B$4 - G4561), 0)</f>
        <v>0</v>
      </c>
      <c r="J4561" s="2">
        <f>MAX(MIN(Inputs!$B$2, F4561*Inputs!$B$16, (Inputs!$B$14-F4561)/Inputs!$B$15)*Inputs!$B$9, 0)</f>
        <v>0</v>
      </c>
      <c r="K4561" s="2">
        <f>MAX(E4561*Inputs!$B$5 - B4561 - Inputs!$B$8, 0) * H4561</f>
        <v>0</v>
      </c>
      <c r="L4561" s="2">
        <f>IF(B4561 &gt;= D4561*Inputs!$B$10, MAX(B4561 - E4561/Inputs!$B$5 - Inputs!$B$8, 0) * I4561, 0)</f>
        <v>0</v>
      </c>
      <c r="M4561" s="2">
        <f t="shared" si="854"/>
        <v>0</v>
      </c>
      <c r="N4561" s="3" t="str">
        <f t="shared" si="855"/>
        <v>Idle</v>
      </c>
      <c r="O4561" s="3" t="str">
        <f t="shared" si="863"/>
        <v>Idle</v>
      </c>
      <c r="P4561" s="2">
        <f t="shared" si="856"/>
        <v>0</v>
      </c>
      <c r="Q4561" s="2">
        <f t="shared" si="857"/>
        <v>0</v>
      </c>
      <c r="R4561" s="2">
        <f t="shared" si="858"/>
        <v>0</v>
      </c>
      <c r="S4561" s="2">
        <f t="shared" si="859"/>
        <v>0</v>
      </c>
      <c r="T4561" s="2">
        <f t="shared" si="860"/>
        <v>0</v>
      </c>
      <c r="U4561" s="2">
        <f>IF(O4561="Reg", R4561 * Inputs!$B$7, 0)</f>
        <v>0</v>
      </c>
      <c r="V4561" s="2">
        <f>MAX(F4561 + P4561*Inputs!$B$15 - (Q4561/Inputs!$B$16) - U4561, 0)</f>
        <v>0</v>
      </c>
    </row>
    <row r="4562" spans="1:22" x14ac:dyDescent="0.3">
      <c r="A4562" s="1">
        <v>46213</v>
      </c>
      <c r="B4562" s="2">
        <v>22.75260733546229</v>
      </c>
      <c r="C4562" s="2">
        <v>11.5707152152528</v>
      </c>
      <c r="D4562" s="2">
        <f t="shared" si="852"/>
        <v>45.949894334020293</v>
      </c>
      <c r="E4562" s="2">
        <f t="shared" si="853"/>
        <v>20.047253199519989</v>
      </c>
      <c r="F4562" s="2">
        <f t="shared" si="861"/>
        <v>0</v>
      </c>
      <c r="G4562" s="2">
        <f t="shared" si="862"/>
        <v>0</v>
      </c>
      <c r="H4562" s="2">
        <f>MIN(Inputs!$B$2, (Inputs!$B$14 - F4562)/Inputs!$B$15)</f>
        <v>170</v>
      </c>
      <c r="I4562" s="2">
        <f>MAX(MIN(Inputs!$B$2, F4562*Inputs!$B$16, Inputs!$B$14*Inputs!$B$4 - G4562), 0)</f>
        <v>0</v>
      </c>
      <c r="J4562" s="2">
        <f>MAX(MIN(Inputs!$B$2, F4562*Inputs!$B$16, (Inputs!$B$14-F4562)/Inputs!$B$15)*Inputs!$B$9, 0)</f>
        <v>0</v>
      </c>
      <c r="K4562" s="2">
        <f>MAX(E4562*Inputs!$B$5 - B4562 - Inputs!$B$8, 0) * H4562</f>
        <v>0</v>
      </c>
      <c r="L4562" s="2">
        <f>IF(B4562 &gt;= D4562*Inputs!$B$10, MAX(B4562 - E4562/Inputs!$B$5 - Inputs!$B$8, 0) * I4562, 0)</f>
        <v>0</v>
      </c>
      <c r="M4562" s="2">
        <f t="shared" si="854"/>
        <v>0</v>
      </c>
      <c r="N4562" s="3" t="str">
        <f t="shared" si="855"/>
        <v>Idle</v>
      </c>
      <c r="O4562" s="3" t="str">
        <f t="shared" si="863"/>
        <v>Idle</v>
      </c>
      <c r="P4562" s="2">
        <f t="shared" si="856"/>
        <v>0</v>
      </c>
      <c r="Q4562" s="2">
        <f t="shared" si="857"/>
        <v>0</v>
      </c>
      <c r="R4562" s="2">
        <f t="shared" si="858"/>
        <v>0</v>
      </c>
      <c r="S4562" s="2">
        <f t="shared" si="859"/>
        <v>0</v>
      </c>
      <c r="T4562" s="2">
        <f t="shared" si="860"/>
        <v>0</v>
      </c>
      <c r="U4562" s="2">
        <f>IF(O4562="Reg", R4562 * Inputs!$B$7, 0)</f>
        <v>0</v>
      </c>
      <c r="V4562" s="2">
        <f>MAX(F4562 + P4562*Inputs!$B$15 - (Q4562/Inputs!$B$16) - U4562, 0)</f>
        <v>0</v>
      </c>
    </row>
    <row r="4563" spans="1:22" x14ac:dyDescent="0.3">
      <c r="A4563" s="1">
        <v>46213.041666666657</v>
      </c>
      <c r="B4563" s="2">
        <v>11.31922137293542</v>
      </c>
      <c r="C4563" s="2">
        <v>10.03810159511233</v>
      </c>
      <c r="D4563" s="2">
        <f t="shared" si="852"/>
        <v>45.949894334020293</v>
      </c>
      <c r="E4563" s="2">
        <f t="shared" si="853"/>
        <v>16.255151976942944</v>
      </c>
      <c r="F4563" s="2">
        <f t="shared" si="861"/>
        <v>0</v>
      </c>
      <c r="G4563" s="2">
        <f t="shared" si="862"/>
        <v>0</v>
      </c>
      <c r="H4563" s="2">
        <f>MIN(Inputs!$B$2, (Inputs!$B$14 - F4563)/Inputs!$B$15)</f>
        <v>170</v>
      </c>
      <c r="I4563" s="2">
        <f>MAX(MIN(Inputs!$B$2, F4563*Inputs!$B$16, Inputs!$B$14*Inputs!$B$4 - G4563), 0)</f>
        <v>0</v>
      </c>
      <c r="J4563" s="2">
        <f>MAX(MIN(Inputs!$B$2, F4563*Inputs!$B$16, (Inputs!$B$14-F4563)/Inputs!$B$15)*Inputs!$B$9, 0)</f>
        <v>0</v>
      </c>
      <c r="K4563" s="2">
        <f>MAX(E4563*Inputs!$B$5 - B4563 - Inputs!$B$8, 0) * H4563</f>
        <v>0</v>
      </c>
      <c r="L4563" s="2">
        <f>IF(B4563 &gt;= D4563*Inputs!$B$10, MAX(B4563 - E4563/Inputs!$B$5 - Inputs!$B$8, 0) * I4563, 0)</f>
        <v>0</v>
      </c>
      <c r="M4563" s="2">
        <f t="shared" si="854"/>
        <v>0</v>
      </c>
      <c r="N4563" s="3" t="str">
        <f t="shared" si="855"/>
        <v>Idle</v>
      </c>
      <c r="O4563" s="3" t="str">
        <f t="shared" si="863"/>
        <v>Idle</v>
      </c>
      <c r="P4563" s="2">
        <f t="shared" si="856"/>
        <v>0</v>
      </c>
      <c r="Q4563" s="2">
        <f t="shared" si="857"/>
        <v>0</v>
      </c>
      <c r="R4563" s="2">
        <f t="shared" si="858"/>
        <v>0</v>
      </c>
      <c r="S4563" s="2">
        <f t="shared" si="859"/>
        <v>0</v>
      </c>
      <c r="T4563" s="2">
        <f t="shared" si="860"/>
        <v>0</v>
      </c>
      <c r="U4563" s="2">
        <f>IF(O4563="Reg", R4563 * Inputs!$B$7, 0)</f>
        <v>0</v>
      </c>
      <c r="V4563" s="2">
        <f>MAX(F4563 + P4563*Inputs!$B$15 - (Q4563/Inputs!$B$16) - U4563, 0)</f>
        <v>0</v>
      </c>
    </row>
    <row r="4564" spans="1:22" x14ac:dyDescent="0.3">
      <c r="A4564" s="1">
        <v>46213.083333333343</v>
      </c>
      <c r="B4564" s="2">
        <v>86.21169048872224</v>
      </c>
      <c r="C4564" s="2">
        <v>7.8633237878967206</v>
      </c>
      <c r="D4564" s="2">
        <f t="shared" si="852"/>
        <v>45.949894334020293</v>
      </c>
      <c r="E4564" s="2">
        <f t="shared" si="853"/>
        <v>14.368615081453706</v>
      </c>
      <c r="F4564" s="2">
        <f t="shared" si="861"/>
        <v>0</v>
      </c>
      <c r="G4564" s="2">
        <f t="shared" si="862"/>
        <v>0</v>
      </c>
      <c r="H4564" s="2">
        <f>MIN(Inputs!$B$2, (Inputs!$B$14 - F4564)/Inputs!$B$15)</f>
        <v>170</v>
      </c>
      <c r="I4564" s="2">
        <f>MAX(MIN(Inputs!$B$2, F4564*Inputs!$B$16, Inputs!$B$14*Inputs!$B$4 - G4564), 0)</f>
        <v>0</v>
      </c>
      <c r="J4564" s="2">
        <f>MAX(MIN(Inputs!$B$2, F4564*Inputs!$B$16, (Inputs!$B$14-F4564)/Inputs!$B$15)*Inputs!$B$9, 0)</f>
        <v>0</v>
      </c>
      <c r="K4564" s="2">
        <f>MAX(E4564*Inputs!$B$5 - B4564 - Inputs!$B$8, 0) * H4564</f>
        <v>0</v>
      </c>
      <c r="L4564" s="2">
        <f>IF(B4564 &gt;= D4564*Inputs!$B$10, MAX(B4564 - E4564/Inputs!$B$5 - Inputs!$B$8, 0) * I4564, 0)</f>
        <v>0</v>
      </c>
      <c r="M4564" s="2">
        <f t="shared" si="854"/>
        <v>0</v>
      </c>
      <c r="N4564" s="3" t="str">
        <f t="shared" si="855"/>
        <v>Idle</v>
      </c>
      <c r="O4564" s="3" t="str">
        <f t="shared" si="863"/>
        <v>Idle</v>
      </c>
      <c r="P4564" s="2">
        <f t="shared" si="856"/>
        <v>0</v>
      </c>
      <c r="Q4564" s="2">
        <f t="shared" si="857"/>
        <v>0</v>
      </c>
      <c r="R4564" s="2">
        <f t="shared" si="858"/>
        <v>0</v>
      </c>
      <c r="S4564" s="2">
        <f t="shared" si="859"/>
        <v>0</v>
      </c>
      <c r="T4564" s="2">
        <f t="shared" si="860"/>
        <v>0</v>
      </c>
      <c r="U4564" s="2">
        <f>IF(O4564="Reg", R4564 * Inputs!$B$7, 0)</f>
        <v>0</v>
      </c>
      <c r="V4564" s="2">
        <f>MAX(F4564 + P4564*Inputs!$B$15 - (Q4564/Inputs!$B$16) - U4564, 0)</f>
        <v>0</v>
      </c>
    </row>
    <row r="4565" spans="1:22" x14ac:dyDescent="0.3">
      <c r="A4565" s="1">
        <v>46213.125</v>
      </c>
      <c r="B4565" s="2">
        <v>0</v>
      </c>
      <c r="C4565" s="2">
        <v>2.3134101160227538</v>
      </c>
      <c r="D4565" s="2">
        <f t="shared" si="852"/>
        <v>45.949894334020293</v>
      </c>
      <c r="E4565" s="2">
        <f t="shared" si="853"/>
        <v>0</v>
      </c>
      <c r="F4565" s="2">
        <f t="shared" si="861"/>
        <v>0</v>
      </c>
      <c r="G4565" s="2">
        <f t="shared" si="862"/>
        <v>0</v>
      </c>
      <c r="H4565" s="2">
        <f>MIN(Inputs!$B$2, (Inputs!$B$14 - F4565)/Inputs!$B$15)</f>
        <v>170</v>
      </c>
      <c r="I4565" s="2">
        <f>MAX(MIN(Inputs!$B$2, F4565*Inputs!$B$16, Inputs!$B$14*Inputs!$B$4 - G4565), 0)</f>
        <v>0</v>
      </c>
      <c r="J4565" s="2">
        <f>MAX(MIN(Inputs!$B$2, F4565*Inputs!$B$16, (Inputs!$B$14-F4565)/Inputs!$B$15)*Inputs!$B$9, 0)</f>
        <v>0</v>
      </c>
      <c r="K4565" s="2">
        <f>MAX(E4565*Inputs!$B$5 - B4565 - Inputs!$B$8, 0) * H4565</f>
        <v>0</v>
      </c>
      <c r="L4565" s="2">
        <f>IF(B4565 &gt;= D4565*Inputs!$B$10, MAX(B4565 - E4565/Inputs!$B$5 - Inputs!$B$8, 0) * I4565, 0)</f>
        <v>0</v>
      </c>
      <c r="M4565" s="2">
        <f t="shared" si="854"/>
        <v>0</v>
      </c>
      <c r="N4565" s="3" t="str">
        <f t="shared" si="855"/>
        <v>Idle</v>
      </c>
      <c r="O4565" s="3" t="str">
        <f t="shared" si="863"/>
        <v>Idle</v>
      </c>
      <c r="P4565" s="2">
        <f t="shared" si="856"/>
        <v>0</v>
      </c>
      <c r="Q4565" s="2">
        <f t="shared" si="857"/>
        <v>0</v>
      </c>
      <c r="R4565" s="2">
        <f t="shared" si="858"/>
        <v>0</v>
      </c>
      <c r="S4565" s="2">
        <f t="shared" si="859"/>
        <v>0</v>
      </c>
      <c r="T4565" s="2">
        <f t="shared" si="860"/>
        <v>0</v>
      </c>
      <c r="U4565" s="2">
        <f>IF(O4565="Reg", R4565 * Inputs!$B$7, 0)</f>
        <v>0</v>
      </c>
      <c r="V4565" s="2">
        <f>MAX(F4565 + P4565*Inputs!$B$15 - (Q4565/Inputs!$B$16) - U4565, 0)</f>
        <v>0</v>
      </c>
    </row>
    <row r="4566" spans="1:22" x14ac:dyDescent="0.3">
      <c r="A4566" s="1">
        <v>46213.166666666657</v>
      </c>
      <c r="B4566" s="2">
        <v>0</v>
      </c>
      <c r="C4566" s="2">
        <v>11.40779896129135</v>
      </c>
      <c r="D4566" s="2">
        <f t="shared" si="852"/>
        <v>45.949894334020293</v>
      </c>
      <c r="E4566" s="2">
        <f t="shared" si="853"/>
        <v>0</v>
      </c>
      <c r="F4566" s="2">
        <f t="shared" si="861"/>
        <v>0</v>
      </c>
      <c r="G4566" s="2">
        <f t="shared" si="862"/>
        <v>0</v>
      </c>
      <c r="H4566" s="2">
        <f>MIN(Inputs!$B$2, (Inputs!$B$14 - F4566)/Inputs!$B$15)</f>
        <v>170</v>
      </c>
      <c r="I4566" s="2">
        <f>MAX(MIN(Inputs!$B$2, F4566*Inputs!$B$16, Inputs!$B$14*Inputs!$B$4 - G4566), 0)</f>
        <v>0</v>
      </c>
      <c r="J4566" s="2">
        <f>MAX(MIN(Inputs!$B$2, F4566*Inputs!$B$16, (Inputs!$B$14-F4566)/Inputs!$B$15)*Inputs!$B$9, 0)</f>
        <v>0</v>
      </c>
      <c r="K4566" s="2">
        <f>MAX(E4566*Inputs!$B$5 - B4566 - Inputs!$B$8, 0) * H4566</f>
        <v>0</v>
      </c>
      <c r="L4566" s="2">
        <f>IF(B4566 &gt;= D4566*Inputs!$B$10, MAX(B4566 - E4566/Inputs!$B$5 - Inputs!$B$8, 0) * I4566, 0)</f>
        <v>0</v>
      </c>
      <c r="M4566" s="2">
        <f t="shared" si="854"/>
        <v>0</v>
      </c>
      <c r="N4566" s="3" t="str">
        <f t="shared" si="855"/>
        <v>Idle</v>
      </c>
      <c r="O4566" s="3" t="str">
        <f t="shared" si="863"/>
        <v>Idle</v>
      </c>
      <c r="P4566" s="2">
        <f t="shared" si="856"/>
        <v>0</v>
      </c>
      <c r="Q4566" s="2">
        <f t="shared" si="857"/>
        <v>0</v>
      </c>
      <c r="R4566" s="2">
        <f t="shared" si="858"/>
        <v>0</v>
      </c>
      <c r="S4566" s="2">
        <f t="shared" si="859"/>
        <v>0</v>
      </c>
      <c r="T4566" s="2">
        <f t="shared" si="860"/>
        <v>0</v>
      </c>
      <c r="U4566" s="2">
        <f>IF(O4566="Reg", R4566 * Inputs!$B$7, 0)</f>
        <v>0</v>
      </c>
      <c r="V4566" s="2">
        <f>MAX(F4566 + P4566*Inputs!$B$15 - (Q4566/Inputs!$B$16) - U4566, 0)</f>
        <v>0</v>
      </c>
    </row>
    <row r="4567" spans="1:22" x14ac:dyDescent="0.3">
      <c r="A4567" s="1">
        <v>46213.208333333343</v>
      </c>
      <c r="B4567" s="2">
        <v>0</v>
      </c>
      <c r="C4567" s="2">
        <v>9.932128657062524</v>
      </c>
      <c r="D4567" s="2">
        <f t="shared" si="852"/>
        <v>45.949894334020293</v>
      </c>
      <c r="E4567" s="2">
        <f t="shared" si="853"/>
        <v>0.69734625928347149</v>
      </c>
      <c r="F4567" s="2">
        <f t="shared" si="861"/>
        <v>0</v>
      </c>
      <c r="G4567" s="2">
        <f t="shared" si="862"/>
        <v>0</v>
      </c>
      <c r="H4567" s="2">
        <f>MIN(Inputs!$B$2, (Inputs!$B$14 - F4567)/Inputs!$B$15)</f>
        <v>170</v>
      </c>
      <c r="I4567" s="2">
        <f>MAX(MIN(Inputs!$B$2, F4567*Inputs!$B$16, Inputs!$B$14*Inputs!$B$4 - G4567), 0)</f>
        <v>0</v>
      </c>
      <c r="J4567" s="2">
        <f>MAX(MIN(Inputs!$B$2, F4567*Inputs!$B$16, (Inputs!$B$14-F4567)/Inputs!$B$15)*Inputs!$B$9, 0)</f>
        <v>0</v>
      </c>
      <c r="K4567" s="2">
        <f>MAX(E4567*Inputs!$B$5 - B4567 - Inputs!$B$8, 0) * H4567</f>
        <v>0</v>
      </c>
      <c r="L4567" s="2">
        <f>IF(B4567 &gt;= D4567*Inputs!$B$10, MAX(B4567 - E4567/Inputs!$B$5 - Inputs!$B$8, 0) * I4567, 0)</f>
        <v>0</v>
      </c>
      <c r="M4567" s="2">
        <f t="shared" si="854"/>
        <v>0</v>
      </c>
      <c r="N4567" s="3" t="str">
        <f t="shared" si="855"/>
        <v>Idle</v>
      </c>
      <c r="O4567" s="3" t="str">
        <f t="shared" si="863"/>
        <v>Idle</v>
      </c>
      <c r="P4567" s="2">
        <f t="shared" si="856"/>
        <v>0</v>
      </c>
      <c r="Q4567" s="2">
        <f t="shared" si="857"/>
        <v>0</v>
      </c>
      <c r="R4567" s="2">
        <f t="shared" si="858"/>
        <v>0</v>
      </c>
      <c r="S4567" s="2">
        <f t="shared" si="859"/>
        <v>0</v>
      </c>
      <c r="T4567" s="2">
        <f t="shared" si="860"/>
        <v>0</v>
      </c>
      <c r="U4567" s="2">
        <f>IF(O4567="Reg", R4567 * Inputs!$B$7, 0)</f>
        <v>0</v>
      </c>
      <c r="V4567" s="2">
        <f>MAX(F4567 + P4567*Inputs!$B$15 - (Q4567/Inputs!$B$16) - U4567, 0)</f>
        <v>0</v>
      </c>
    </row>
    <row r="4568" spans="1:22" x14ac:dyDescent="0.3">
      <c r="A4568" s="1">
        <v>46213.25</v>
      </c>
      <c r="B4568" s="2">
        <v>0</v>
      </c>
      <c r="C4568" s="2">
        <v>3.0709650190335478</v>
      </c>
      <c r="D4568" s="2">
        <f t="shared" si="852"/>
        <v>45.949894334020293</v>
      </c>
      <c r="E4568" s="2">
        <f t="shared" si="853"/>
        <v>5.8171103346416162</v>
      </c>
      <c r="F4568" s="2">
        <f t="shared" si="861"/>
        <v>0</v>
      </c>
      <c r="G4568" s="2">
        <f t="shared" si="862"/>
        <v>0</v>
      </c>
      <c r="H4568" s="2">
        <f>MIN(Inputs!$B$2, (Inputs!$B$14 - F4568)/Inputs!$B$15)</f>
        <v>170</v>
      </c>
      <c r="I4568" s="2">
        <f>MAX(MIN(Inputs!$B$2, F4568*Inputs!$B$16, Inputs!$B$14*Inputs!$B$4 - G4568), 0)</f>
        <v>0</v>
      </c>
      <c r="J4568" s="2">
        <f>MAX(MIN(Inputs!$B$2, F4568*Inputs!$B$16, (Inputs!$B$14-F4568)/Inputs!$B$15)*Inputs!$B$9, 0)</f>
        <v>0</v>
      </c>
      <c r="K4568" s="2">
        <f>MAX(E4568*Inputs!$B$5 - B4568 - Inputs!$B$8, 0) * H4568</f>
        <v>0</v>
      </c>
      <c r="L4568" s="2">
        <f>IF(B4568 &gt;= D4568*Inputs!$B$10, MAX(B4568 - E4568/Inputs!$B$5 - Inputs!$B$8, 0) * I4568, 0)</f>
        <v>0</v>
      </c>
      <c r="M4568" s="2">
        <f t="shared" si="854"/>
        <v>0</v>
      </c>
      <c r="N4568" s="3" t="str">
        <f t="shared" si="855"/>
        <v>Idle</v>
      </c>
      <c r="O4568" s="3" t="str">
        <f t="shared" si="863"/>
        <v>Idle</v>
      </c>
      <c r="P4568" s="2">
        <f t="shared" si="856"/>
        <v>0</v>
      </c>
      <c r="Q4568" s="2">
        <f t="shared" si="857"/>
        <v>0</v>
      </c>
      <c r="R4568" s="2">
        <f t="shared" si="858"/>
        <v>0</v>
      </c>
      <c r="S4568" s="2">
        <f t="shared" si="859"/>
        <v>0</v>
      </c>
      <c r="T4568" s="2">
        <f t="shared" si="860"/>
        <v>0</v>
      </c>
      <c r="U4568" s="2">
        <f>IF(O4568="Reg", R4568 * Inputs!$B$7, 0)</f>
        <v>0</v>
      </c>
      <c r="V4568" s="2">
        <f>MAX(F4568 + P4568*Inputs!$B$15 - (Q4568/Inputs!$B$16) - U4568, 0)</f>
        <v>0</v>
      </c>
    </row>
    <row r="4569" spans="1:22" x14ac:dyDescent="0.3">
      <c r="A4569" s="1">
        <v>46213.291666666657</v>
      </c>
      <c r="B4569" s="2">
        <v>0</v>
      </c>
      <c r="C4569" s="2">
        <v>0.95595335863457587</v>
      </c>
      <c r="D4569" s="2">
        <f t="shared" si="852"/>
        <v>45.949894334020293</v>
      </c>
      <c r="E4569" s="2">
        <f t="shared" si="853"/>
        <v>11.106716242980909</v>
      </c>
      <c r="F4569" s="2">
        <f t="shared" si="861"/>
        <v>0</v>
      </c>
      <c r="G4569" s="2">
        <f t="shared" si="862"/>
        <v>0</v>
      </c>
      <c r="H4569" s="2">
        <f>MIN(Inputs!$B$2, (Inputs!$B$14 - F4569)/Inputs!$B$15)</f>
        <v>170</v>
      </c>
      <c r="I4569" s="2">
        <f>MAX(MIN(Inputs!$B$2, F4569*Inputs!$B$16, Inputs!$B$14*Inputs!$B$4 - G4569), 0)</f>
        <v>0</v>
      </c>
      <c r="J4569" s="2">
        <f>MAX(MIN(Inputs!$B$2, F4569*Inputs!$B$16, (Inputs!$B$14-F4569)/Inputs!$B$15)*Inputs!$B$9, 0)</f>
        <v>0</v>
      </c>
      <c r="K4569" s="2">
        <f>MAX(E4569*Inputs!$B$5 - B4569 - Inputs!$B$8, 0) * H4569</f>
        <v>0</v>
      </c>
      <c r="L4569" s="2">
        <f>IF(B4569 &gt;= D4569*Inputs!$B$10, MAX(B4569 - E4569/Inputs!$B$5 - Inputs!$B$8, 0) * I4569, 0)</f>
        <v>0</v>
      </c>
      <c r="M4569" s="2">
        <f t="shared" si="854"/>
        <v>0</v>
      </c>
      <c r="N4569" s="3" t="str">
        <f t="shared" si="855"/>
        <v>Idle</v>
      </c>
      <c r="O4569" s="3" t="str">
        <f t="shared" si="863"/>
        <v>Idle</v>
      </c>
      <c r="P4569" s="2">
        <f t="shared" si="856"/>
        <v>0</v>
      </c>
      <c r="Q4569" s="2">
        <f t="shared" si="857"/>
        <v>0</v>
      </c>
      <c r="R4569" s="2">
        <f t="shared" si="858"/>
        <v>0</v>
      </c>
      <c r="S4569" s="2">
        <f t="shared" si="859"/>
        <v>0</v>
      </c>
      <c r="T4569" s="2">
        <f t="shared" si="860"/>
        <v>0</v>
      </c>
      <c r="U4569" s="2">
        <f>IF(O4569="Reg", R4569 * Inputs!$B$7, 0)</f>
        <v>0</v>
      </c>
      <c r="V4569" s="2">
        <f>MAX(F4569 + P4569*Inputs!$B$15 - (Q4569/Inputs!$B$16) - U4569, 0)</f>
        <v>0</v>
      </c>
    </row>
    <row r="4570" spans="1:22" x14ac:dyDescent="0.3">
      <c r="A4570" s="1">
        <v>46213.333333333343</v>
      </c>
      <c r="B4570" s="2">
        <v>0</v>
      </c>
      <c r="C4570" s="2">
        <v>8.2472958246333121</v>
      </c>
      <c r="D4570" s="2">
        <f t="shared" si="852"/>
        <v>45.949894334020293</v>
      </c>
      <c r="E4570" s="2">
        <f t="shared" si="853"/>
        <v>38.864325711380211</v>
      </c>
      <c r="F4570" s="2">
        <f t="shared" si="861"/>
        <v>0</v>
      </c>
      <c r="G4570" s="2">
        <f t="shared" si="862"/>
        <v>0</v>
      </c>
      <c r="H4570" s="2">
        <f>MIN(Inputs!$B$2, (Inputs!$B$14 - F4570)/Inputs!$B$15)</f>
        <v>170</v>
      </c>
      <c r="I4570" s="2">
        <f>MAX(MIN(Inputs!$B$2, F4570*Inputs!$B$16, Inputs!$B$14*Inputs!$B$4 - G4570), 0)</f>
        <v>0</v>
      </c>
      <c r="J4570" s="2">
        <f>MAX(MIN(Inputs!$B$2, F4570*Inputs!$B$16, (Inputs!$B$14-F4570)/Inputs!$B$15)*Inputs!$B$9, 0)</f>
        <v>0</v>
      </c>
      <c r="K4570" s="2">
        <f>MAX(E4570*Inputs!$B$5 - B4570 - Inputs!$B$8, 0) * H4570</f>
        <v>2414.1031264224789</v>
      </c>
      <c r="L4570" s="2">
        <f>IF(B4570 &gt;= D4570*Inputs!$B$10, MAX(B4570 - E4570/Inputs!$B$5 - Inputs!$B$8, 0) * I4570, 0)</f>
        <v>0</v>
      </c>
      <c r="M4570" s="2">
        <f t="shared" si="854"/>
        <v>0</v>
      </c>
      <c r="N4570" s="3" t="str">
        <f t="shared" si="855"/>
        <v>Charge</v>
      </c>
      <c r="O4570" s="3" t="str">
        <f t="shared" si="863"/>
        <v>Charge</v>
      </c>
      <c r="P4570" s="2">
        <f t="shared" si="856"/>
        <v>170</v>
      </c>
      <c r="Q4570" s="2">
        <f t="shared" si="857"/>
        <v>0</v>
      </c>
      <c r="R4570" s="2">
        <f t="shared" si="858"/>
        <v>0</v>
      </c>
      <c r="S4570" s="2">
        <f t="shared" si="859"/>
        <v>0</v>
      </c>
      <c r="T4570" s="2">
        <f t="shared" si="860"/>
        <v>0</v>
      </c>
      <c r="U4570" s="2">
        <f>IF(O4570="Reg", R4570 * Inputs!$B$7, 0)</f>
        <v>0</v>
      </c>
      <c r="V4570" s="2">
        <f>MAX(F4570 + P4570*Inputs!$B$15 - (Q4570/Inputs!$B$16) - U4570, 0)</f>
        <v>170</v>
      </c>
    </row>
    <row r="4571" spans="1:22" x14ac:dyDescent="0.3">
      <c r="A4571" s="1">
        <v>46213.375</v>
      </c>
      <c r="B4571" s="2">
        <v>0</v>
      </c>
      <c r="C4571" s="2">
        <v>9.6017352996357292</v>
      </c>
      <c r="D4571" s="2">
        <f t="shared" si="852"/>
        <v>45.949894334020293</v>
      </c>
      <c r="E4571" s="2">
        <f t="shared" si="853"/>
        <v>49.23054428386201</v>
      </c>
      <c r="F4571" s="2">
        <f t="shared" si="861"/>
        <v>170</v>
      </c>
      <c r="G4571" s="2">
        <f t="shared" si="862"/>
        <v>0</v>
      </c>
      <c r="H4571" s="2">
        <f>MIN(Inputs!$B$2, (Inputs!$B$14 - F4571)/Inputs!$B$15)</f>
        <v>170</v>
      </c>
      <c r="I4571" s="2">
        <f>MAX(MIN(Inputs!$B$2, F4571*Inputs!$B$16, Inputs!$B$14*Inputs!$B$4 - G4571), 0)</f>
        <v>170</v>
      </c>
      <c r="J4571" s="2">
        <f>MAX(MIN(Inputs!$B$2, F4571*Inputs!$B$16, (Inputs!$B$14-F4571)/Inputs!$B$15)*Inputs!$B$9, 0)</f>
        <v>136</v>
      </c>
      <c r="K4571" s="2">
        <f>MAX(E4571*Inputs!$B$5 - B4571 - Inputs!$B$8, 0) * H4571</f>
        <v>3964.8894248657562</v>
      </c>
      <c r="L4571" s="2">
        <f>IF(B4571 &gt;= D4571*Inputs!$B$10, MAX(B4571 - E4571/Inputs!$B$5 - Inputs!$B$8, 0) * I4571, 0)</f>
        <v>0</v>
      </c>
      <c r="M4571" s="2">
        <f t="shared" si="854"/>
        <v>1305.8360007504591</v>
      </c>
      <c r="N4571" s="3" t="str">
        <f t="shared" si="855"/>
        <v>Charge</v>
      </c>
      <c r="O4571" s="3" t="str">
        <f t="shared" si="863"/>
        <v>Charge</v>
      </c>
      <c r="P4571" s="2">
        <f t="shared" si="856"/>
        <v>170</v>
      </c>
      <c r="Q4571" s="2">
        <f t="shared" si="857"/>
        <v>0</v>
      </c>
      <c r="R4571" s="2">
        <f t="shared" si="858"/>
        <v>0</v>
      </c>
      <c r="S4571" s="2">
        <f t="shared" si="859"/>
        <v>0</v>
      </c>
      <c r="T4571" s="2">
        <f t="shared" si="860"/>
        <v>0</v>
      </c>
      <c r="U4571" s="2">
        <f>IF(O4571="Reg", R4571 * Inputs!$B$7, 0)</f>
        <v>0</v>
      </c>
      <c r="V4571" s="2">
        <f>MAX(F4571 + P4571*Inputs!$B$15 - (Q4571/Inputs!$B$16) - U4571, 0)</f>
        <v>340</v>
      </c>
    </row>
    <row r="4572" spans="1:22" x14ac:dyDescent="0.3">
      <c r="A4572" s="1">
        <v>46213.416666666657</v>
      </c>
      <c r="B4572" s="2">
        <v>4.1840775557008287</v>
      </c>
      <c r="C4572" s="2">
        <v>18.536791446025791</v>
      </c>
      <c r="D4572" s="2">
        <f t="shared" si="852"/>
        <v>45.949894334020293</v>
      </c>
      <c r="E4572" s="2">
        <f t="shared" si="853"/>
        <v>61.792615182930319</v>
      </c>
      <c r="F4572" s="2">
        <f t="shared" si="861"/>
        <v>340</v>
      </c>
      <c r="G4572" s="2">
        <f t="shared" si="862"/>
        <v>0</v>
      </c>
      <c r="H4572" s="2">
        <f>MIN(Inputs!$B$2, (Inputs!$B$14 - F4572)/Inputs!$B$15)</f>
        <v>0</v>
      </c>
      <c r="I4572" s="2">
        <f>MAX(MIN(Inputs!$B$2, F4572*Inputs!$B$16, Inputs!$B$14*Inputs!$B$4 - G4572), 0)</f>
        <v>170</v>
      </c>
      <c r="J4572" s="2">
        <f>MAX(MIN(Inputs!$B$2, F4572*Inputs!$B$16, (Inputs!$B$14-F4572)/Inputs!$B$15)*Inputs!$B$9, 0)</f>
        <v>0</v>
      </c>
      <c r="K4572" s="2">
        <f>MAX(E4572*Inputs!$B$5 - B4572 - Inputs!$B$8, 0) * H4572</f>
        <v>0</v>
      </c>
      <c r="L4572" s="2">
        <f>IF(B4572 &gt;= D4572*Inputs!$B$10, MAX(B4572 - E4572/Inputs!$B$5 - Inputs!$B$8, 0) * I4572, 0)</f>
        <v>0</v>
      </c>
      <c r="M4572" s="2">
        <f t="shared" si="854"/>
        <v>0</v>
      </c>
      <c r="N4572" s="3" t="str">
        <f t="shared" si="855"/>
        <v>Idle</v>
      </c>
      <c r="O4572" s="3" t="str">
        <f t="shared" si="863"/>
        <v>Idle</v>
      </c>
      <c r="P4572" s="2">
        <f t="shared" si="856"/>
        <v>0</v>
      </c>
      <c r="Q4572" s="2">
        <f t="shared" si="857"/>
        <v>0</v>
      </c>
      <c r="R4572" s="2">
        <f t="shared" si="858"/>
        <v>0</v>
      </c>
      <c r="S4572" s="2">
        <f t="shared" si="859"/>
        <v>0</v>
      </c>
      <c r="T4572" s="2">
        <f t="shared" si="860"/>
        <v>0</v>
      </c>
      <c r="U4572" s="2">
        <f>IF(O4572="Reg", R4572 * Inputs!$B$7, 0)</f>
        <v>0</v>
      </c>
      <c r="V4572" s="2">
        <f>MAX(F4572 + P4572*Inputs!$B$15 - (Q4572/Inputs!$B$16) - U4572, 0)</f>
        <v>340</v>
      </c>
    </row>
    <row r="4573" spans="1:22" x14ac:dyDescent="0.3">
      <c r="A4573" s="1">
        <v>46213.458333333343</v>
      </c>
      <c r="B4573" s="2">
        <v>30.718584452148871</v>
      </c>
      <c r="C4573" s="2">
        <v>20.51146704590429</v>
      </c>
      <c r="D4573" s="2">
        <f t="shared" si="852"/>
        <v>45.949894334020293</v>
      </c>
      <c r="E4573" s="2">
        <f t="shared" si="853"/>
        <v>74.443161780047092</v>
      </c>
      <c r="F4573" s="2">
        <f t="shared" si="861"/>
        <v>340</v>
      </c>
      <c r="G4573" s="2">
        <f t="shared" si="862"/>
        <v>0</v>
      </c>
      <c r="H4573" s="2">
        <f>MIN(Inputs!$B$2, (Inputs!$B$14 - F4573)/Inputs!$B$15)</f>
        <v>0</v>
      </c>
      <c r="I4573" s="2">
        <f>MAX(MIN(Inputs!$B$2, F4573*Inputs!$B$16, Inputs!$B$14*Inputs!$B$4 - G4573), 0)</f>
        <v>170</v>
      </c>
      <c r="J4573" s="2">
        <f>MAX(MIN(Inputs!$B$2, F4573*Inputs!$B$16, (Inputs!$B$14-F4573)/Inputs!$B$15)*Inputs!$B$9, 0)</f>
        <v>0</v>
      </c>
      <c r="K4573" s="2">
        <f>MAX(E4573*Inputs!$B$5 - B4573 - Inputs!$B$8, 0) * H4573</f>
        <v>0</v>
      </c>
      <c r="L4573" s="2">
        <f>IF(B4573 &gt;= D4573*Inputs!$B$10, MAX(B4573 - E4573/Inputs!$B$5 - Inputs!$B$8, 0) * I4573, 0)</f>
        <v>0</v>
      </c>
      <c r="M4573" s="2">
        <f t="shared" si="854"/>
        <v>0</v>
      </c>
      <c r="N4573" s="3" t="str">
        <f t="shared" si="855"/>
        <v>Idle</v>
      </c>
      <c r="O4573" s="3" t="str">
        <f t="shared" si="863"/>
        <v>Idle</v>
      </c>
      <c r="P4573" s="2">
        <f t="shared" si="856"/>
        <v>0</v>
      </c>
      <c r="Q4573" s="2">
        <f t="shared" si="857"/>
        <v>0</v>
      </c>
      <c r="R4573" s="2">
        <f t="shared" si="858"/>
        <v>0</v>
      </c>
      <c r="S4573" s="2">
        <f t="shared" si="859"/>
        <v>0</v>
      </c>
      <c r="T4573" s="2">
        <f t="shared" si="860"/>
        <v>0</v>
      </c>
      <c r="U4573" s="2">
        <f>IF(O4573="Reg", R4573 * Inputs!$B$7, 0)</f>
        <v>0</v>
      </c>
      <c r="V4573" s="2">
        <f>MAX(F4573 + P4573*Inputs!$B$15 - (Q4573/Inputs!$B$16) - U4573, 0)</f>
        <v>340</v>
      </c>
    </row>
    <row r="4574" spans="1:22" x14ac:dyDescent="0.3">
      <c r="A4574" s="1">
        <v>46213.5</v>
      </c>
      <c r="B4574" s="2">
        <v>31.737635450035761</v>
      </c>
      <c r="C4574" s="2">
        <v>6.5553187780188731</v>
      </c>
      <c r="D4574" s="2">
        <f t="shared" si="852"/>
        <v>45.949894334020293</v>
      </c>
      <c r="E4574" s="2">
        <f t="shared" si="853"/>
        <v>82.997376944169318</v>
      </c>
      <c r="F4574" s="2">
        <f t="shared" si="861"/>
        <v>340</v>
      </c>
      <c r="G4574" s="2">
        <f t="shared" si="862"/>
        <v>0</v>
      </c>
      <c r="H4574" s="2">
        <f>MIN(Inputs!$B$2, (Inputs!$B$14 - F4574)/Inputs!$B$15)</f>
        <v>0</v>
      </c>
      <c r="I4574" s="2">
        <f>MAX(MIN(Inputs!$B$2, F4574*Inputs!$B$16, Inputs!$B$14*Inputs!$B$4 - G4574), 0)</f>
        <v>170</v>
      </c>
      <c r="J4574" s="2">
        <f>MAX(MIN(Inputs!$B$2, F4574*Inputs!$B$16, (Inputs!$B$14-F4574)/Inputs!$B$15)*Inputs!$B$9, 0)</f>
        <v>0</v>
      </c>
      <c r="K4574" s="2">
        <f>MAX(E4574*Inputs!$B$5 - B4574 - Inputs!$B$8, 0) * H4574</f>
        <v>0</v>
      </c>
      <c r="L4574" s="2">
        <f>IF(B4574 &gt;= D4574*Inputs!$B$10, MAX(B4574 - E4574/Inputs!$B$5 - Inputs!$B$8, 0) * I4574, 0)</f>
        <v>0</v>
      </c>
      <c r="M4574" s="2">
        <f t="shared" si="854"/>
        <v>0</v>
      </c>
      <c r="N4574" s="3" t="str">
        <f t="shared" si="855"/>
        <v>Idle</v>
      </c>
      <c r="O4574" s="3" t="str">
        <f t="shared" si="863"/>
        <v>Idle</v>
      </c>
      <c r="P4574" s="2">
        <f t="shared" si="856"/>
        <v>0</v>
      </c>
      <c r="Q4574" s="2">
        <f t="shared" si="857"/>
        <v>0</v>
      </c>
      <c r="R4574" s="2">
        <f t="shared" si="858"/>
        <v>0</v>
      </c>
      <c r="S4574" s="2">
        <f t="shared" si="859"/>
        <v>0</v>
      </c>
      <c r="T4574" s="2">
        <f t="shared" si="860"/>
        <v>0</v>
      </c>
      <c r="U4574" s="2">
        <f>IF(O4574="Reg", R4574 * Inputs!$B$7, 0)</f>
        <v>0</v>
      </c>
      <c r="V4574" s="2">
        <f>MAX(F4574 + P4574*Inputs!$B$15 - (Q4574/Inputs!$B$16) - U4574, 0)</f>
        <v>340</v>
      </c>
    </row>
    <row r="4575" spans="1:22" x14ac:dyDescent="0.3">
      <c r="A4575" s="1">
        <v>46213.541666666657</v>
      </c>
      <c r="B4575" s="2">
        <v>166.5456568103958</v>
      </c>
      <c r="C4575" s="2">
        <v>4.7500491634611457</v>
      </c>
      <c r="D4575" s="2">
        <f t="shared" si="852"/>
        <v>45.949894334020293</v>
      </c>
      <c r="E4575" s="2">
        <f t="shared" si="853"/>
        <v>93.122359773296807</v>
      </c>
      <c r="F4575" s="2">
        <f t="shared" si="861"/>
        <v>340</v>
      </c>
      <c r="G4575" s="2">
        <f t="shared" si="862"/>
        <v>0</v>
      </c>
      <c r="H4575" s="2">
        <f>MIN(Inputs!$B$2, (Inputs!$B$14 - F4575)/Inputs!$B$15)</f>
        <v>0</v>
      </c>
      <c r="I4575" s="2">
        <f>MAX(MIN(Inputs!$B$2, F4575*Inputs!$B$16, Inputs!$B$14*Inputs!$B$4 - G4575), 0)</f>
        <v>170</v>
      </c>
      <c r="J4575" s="2">
        <f>MAX(MIN(Inputs!$B$2, F4575*Inputs!$B$16, (Inputs!$B$14-F4575)/Inputs!$B$15)*Inputs!$B$9, 0)</f>
        <v>0</v>
      </c>
      <c r="K4575" s="2">
        <f>MAX(E4575*Inputs!$B$5 - B4575 - Inputs!$B$8, 0) * H4575</f>
        <v>0</v>
      </c>
      <c r="L4575" s="2">
        <f>IF(B4575 &gt;= D4575*Inputs!$B$10, MAX(B4575 - E4575/Inputs!$B$5 - Inputs!$B$8, 0) * I4575, 0)</f>
        <v>6923.2148833804031</v>
      </c>
      <c r="M4575" s="2">
        <f t="shared" si="854"/>
        <v>0</v>
      </c>
      <c r="N4575" s="3" t="str">
        <f t="shared" si="855"/>
        <v>Discharge</v>
      </c>
      <c r="O4575" s="3" t="str">
        <f t="shared" si="863"/>
        <v>Discharge</v>
      </c>
      <c r="P4575" s="2">
        <f t="shared" si="856"/>
        <v>0</v>
      </c>
      <c r="Q4575" s="2">
        <f t="shared" si="857"/>
        <v>170</v>
      </c>
      <c r="R4575" s="2">
        <f t="shared" si="858"/>
        <v>0</v>
      </c>
      <c r="S4575" s="2">
        <f t="shared" si="859"/>
        <v>28312.761657767285</v>
      </c>
      <c r="T4575" s="2">
        <f t="shared" si="860"/>
        <v>0</v>
      </c>
      <c r="U4575" s="2">
        <f>IF(O4575="Reg", R4575 * Inputs!$B$7, 0)</f>
        <v>0</v>
      </c>
      <c r="V4575" s="2">
        <f>MAX(F4575 + P4575*Inputs!$B$15 - (Q4575/Inputs!$B$16) - U4575, 0)</f>
        <v>170</v>
      </c>
    </row>
    <row r="4576" spans="1:22" x14ac:dyDescent="0.3">
      <c r="A4576" s="1">
        <v>46213.583333333343</v>
      </c>
      <c r="B4576" s="2">
        <v>62.197311434890842</v>
      </c>
      <c r="C4576" s="2">
        <v>4.2872806690871501</v>
      </c>
      <c r="D4576" s="2">
        <f t="shared" si="852"/>
        <v>45.949894334020293</v>
      </c>
      <c r="E4576" s="2">
        <f t="shared" si="853"/>
        <v>80.775796027818998</v>
      </c>
      <c r="F4576" s="2">
        <f t="shared" si="861"/>
        <v>170</v>
      </c>
      <c r="G4576" s="2">
        <f t="shared" si="862"/>
        <v>170</v>
      </c>
      <c r="H4576" s="2">
        <f>MIN(Inputs!$B$2, (Inputs!$B$14 - F4576)/Inputs!$B$15)</f>
        <v>170</v>
      </c>
      <c r="I4576" s="2">
        <f>MAX(MIN(Inputs!$B$2, F4576*Inputs!$B$16, Inputs!$B$14*Inputs!$B$4 - G4576), 0)</f>
        <v>170</v>
      </c>
      <c r="J4576" s="2">
        <f>MAX(MIN(Inputs!$B$2, F4576*Inputs!$B$16, (Inputs!$B$14-F4576)/Inputs!$B$15)*Inputs!$B$9, 0)</f>
        <v>136</v>
      </c>
      <c r="K4576" s="2">
        <f>MAX(E4576*Inputs!$B$5 - B4576 - Inputs!$B$8, 0) * H4576</f>
        <v>0</v>
      </c>
      <c r="L4576" s="2">
        <f>IF(B4576 &gt;= D4576*Inputs!$B$10, MAX(B4576 - E4576/Inputs!$B$5 - Inputs!$B$8, 0) * I4576, 0)</f>
        <v>0</v>
      </c>
      <c r="M4576" s="2">
        <f t="shared" si="854"/>
        <v>583.07017099585244</v>
      </c>
      <c r="N4576" s="3" t="str">
        <f t="shared" si="855"/>
        <v>Reg</v>
      </c>
      <c r="O4576" s="3" t="str">
        <f t="shared" si="863"/>
        <v>Discharge</v>
      </c>
      <c r="P4576" s="2">
        <f t="shared" si="856"/>
        <v>0</v>
      </c>
      <c r="Q4576" s="2">
        <f t="shared" si="857"/>
        <v>170</v>
      </c>
      <c r="R4576" s="2">
        <f t="shared" si="858"/>
        <v>0</v>
      </c>
      <c r="S4576" s="2">
        <f t="shared" si="859"/>
        <v>10573.542943931443</v>
      </c>
      <c r="T4576" s="2">
        <f t="shared" si="860"/>
        <v>0</v>
      </c>
      <c r="U4576" s="2">
        <f>IF(O4576="Reg", R4576 * Inputs!$B$7, 0)</f>
        <v>0</v>
      </c>
      <c r="V4576" s="2">
        <f>MAX(F4576 + P4576*Inputs!$B$15 - (Q4576/Inputs!$B$16) - U4576, 0)</f>
        <v>0</v>
      </c>
    </row>
    <row r="4577" spans="1:22" x14ac:dyDescent="0.3">
      <c r="A4577" s="1">
        <v>46213.625</v>
      </c>
      <c r="B4577" s="2">
        <v>75.372425394409845</v>
      </c>
      <c r="C4577" s="2">
        <v>3.335168309349839</v>
      </c>
      <c r="D4577" s="2">
        <f t="shared" si="852"/>
        <v>45.949894334020293</v>
      </c>
      <c r="E4577" s="2">
        <f t="shared" si="853"/>
        <v>83.881941471118182</v>
      </c>
      <c r="F4577" s="2">
        <f t="shared" si="861"/>
        <v>0</v>
      </c>
      <c r="G4577" s="2">
        <f t="shared" si="862"/>
        <v>340</v>
      </c>
      <c r="H4577" s="2">
        <f>MIN(Inputs!$B$2, (Inputs!$B$14 - F4577)/Inputs!$B$15)</f>
        <v>170</v>
      </c>
      <c r="I4577" s="2">
        <f>MAX(MIN(Inputs!$B$2, F4577*Inputs!$B$16, Inputs!$B$14*Inputs!$B$4 - G4577), 0)</f>
        <v>0</v>
      </c>
      <c r="J4577" s="2">
        <f>MAX(MIN(Inputs!$B$2, F4577*Inputs!$B$16, (Inputs!$B$14-F4577)/Inputs!$B$15)*Inputs!$B$9, 0)</f>
        <v>0</v>
      </c>
      <c r="K4577" s="2">
        <f>MAX(E4577*Inputs!$B$5 - B4577 - Inputs!$B$8, 0) * H4577</f>
        <v>0</v>
      </c>
      <c r="L4577" s="2">
        <f>IF(B4577 &gt;= D4577*Inputs!$B$10, MAX(B4577 - E4577/Inputs!$B$5 - Inputs!$B$8, 0) * I4577, 0)</f>
        <v>0</v>
      </c>
      <c r="M4577" s="2">
        <f t="shared" si="854"/>
        <v>0</v>
      </c>
      <c r="N4577" s="3" t="str">
        <f t="shared" si="855"/>
        <v>Idle</v>
      </c>
      <c r="O4577" s="3" t="str">
        <f t="shared" si="863"/>
        <v>Idle</v>
      </c>
      <c r="P4577" s="2">
        <f t="shared" si="856"/>
        <v>0</v>
      </c>
      <c r="Q4577" s="2">
        <f t="shared" si="857"/>
        <v>0</v>
      </c>
      <c r="R4577" s="2">
        <f t="shared" si="858"/>
        <v>0</v>
      </c>
      <c r="S4577" s="2">
        <f t="shared" si="859"/>
        <v>0</v>
      </c>
      <c r="T4577" s="2">
        <f t="shared" si="860"/>
        <v>0</v>
      </c>
      <c r="U4577" s="2">
        <f>IF(O4577="Reg", R4577 * Inputs!$B$7, 0)</f>
        <v>0</v>
      </c>
      <c r="V4577" s="2">
        <f>MAX(F4577 + P4577*Inputs!$B$15 - (Q4577/Inputs!$B$16) - U4577, 0)</f>
        <v>0</v>
      </c>
    </row>
    <row r="4578" spans="1:22" x14ac:dyDescent="0.3">
      <c r="A4578" s="1">
        <v>46213.666666666657</v>
      </c>
      <c r="B4578" s="2">
        <v>80.087357138401444</v>
      </c>
      <c r="C4578" s="2">
        <v>2.7012125291141471</v>
      </c>
      <c r="D4578" s="2">
        <f t="shared" si="852"/>
        <v>45.949894334020293</v>
      </c>
      <c r="E4578" s="2">
        <f t="shared" si="853"/>
        <v>82.788338204645029</v>
      </c>
      <c r="F4578" s="2">
        <f t="shared" si="861"/>
        <v>0</v>
      </c>
      <c r="G4578" s="2">
        <f t="shared" si="862"/>
        <v>340</v>
      </c>
      <c r="H4578" s="2">
        <f>MIN(Inputs!$B$2, (Inputs!$B$14 - F4578)/Inputs!$B$15)</f>
        <v>170</v>
      </c>
      <c r="I4578" s="2">
        <f>MAX(MIN(Inputs!$B$2, F4578*Inputs!$B$16, Inputs!$B$14*Inputs!$B$4 - G4578), 0)</f>
        <v>0</v>
      </c>
      <c r="J4578" s="2">
        <f>MAX(MIN(Inputs!$B$2, F4578*Inputs!$B$16, (Inputs!$B$14-F4578)/Inputs!$B$15)*Inputs!$B$9, 0)</f>
        <v>0</v>
      </c>
      <c r="K4578" s="2">
        <f>MAX(E4578*Inputs!$B$5 - B4578 - Inputs!$B$8, 0) * H4578</f>
        <v>0</v>
      </c>
      <c r="L4578" s="2">
        <f>IF(B4578 &gt;= D4578*Inputs!$B$10, MAX(B4578 - E4578/Inputs!$B$5 - Inputs!$B$8, 0) * I4578, 0)</f>
        <v>0</v>
      </c>
      <c r="M4578" s="2">
        <f t="shared" si="854"/>
        <v>0</v>
      </c>
      <c r="N4578" s="3" t="str">
        <f t="shared" si="855"/>
        <v>Idle</v>
      </c>
      <c r="O4578" s="3" t="str">
        <f t="shared" si="863"/>
        <v>Idle</v>
      </c>
      <c r="P4578" s="2">
        <f t="shared" si="856"/>
        <v>0</v>
      </c>
      <c r="Q4578" s="2">
        <f t="shared" si="857"/>
        <v>0</v>
      </c>
      <c r="R4578" s="2">
        <f t="shared" si="858"/>
        <v>0</v>
      </c>
      <c r="S4578" s="2">
        <f t="shared" si="859"/>
        <v>0</v>
      </c>
      <c r="T4578" s="2">
        <f t="shared" si="860"/>
        <v>0</v>
      </c>
      <c r="U4578" s="2">
        <f>IF(O4578="Reg", R4578 * Inputs!$B$7, 0)</f>
        <v>0</v>
      </c>
      <c r="V4578" s="2">
        <f>MAX(F4578 + P4578*Inputs!$B$15 - (Q4578/Inputs!$B$16) - U4578, 0)</f>
        <v>0</v>
      </c>
    </row>
    <row r="4579" spans="1:22" x14ac:dyDescent="0.3">
      <c r="A4579" s="1">
        <v>46213.708333333343</v>
      </c>
      <c r="B4579" s="2">
        <v>82.043875436882217</v>
      </c>
      <c r="C4579" s="2">
        <v>16.093709228917358</v>
      </c>
      <c r="D4579" s="2">
        <f t="shared" si="852"/>
        <v>45.949894334020293</v>
      </c>
      <c r="E4579" s="2">
        <f t="shared" si="853"/>
        <v>79.142517700387103</v>
      </c>
      <c r="F4579" s="2">
        <f t="shared" si="861"/>
        <v>0</v>
      </c>
      <c r="G4579" s="2">
        <f t="shared" si="862"/>
        <v>340</v>
      </c>
      <c r="H4579" s="2">
        <f>MIN(Inputs!$B$2, (Inputs!$B$14 - F4579)/Inputs!$B$15)</f>
        <v>170</v>
      </c>
      <c r="I4579" s="2">
        <f>MAX(MIN(Inputs!$B$2, F4579*Inputs!$B$16, Inputs!$B$14*Inputs!$B$4 - G4579), 0)</f>
        <v>0</v>
      </c>
      <c r="J4579" s="2">
        <f>MAX(MIN(Inputs!$B$2, F4579*Inputs!$B$16, (Inputs!$B$14-F4579)/Inputs!$B$15)*Inputs!$B$9, 0)</f>
        <v>0</v>
      </c>
      <c r="K4579" s="2">
        <f>MAX(E4579*Inputs!$B$5 - B4579 - Inputs!$B$8, 0) * H4579</f>
        <v>0</v>
      </c>
      <c r="L4579" s="2">
        <f>IF(B4579 &gt;= D4579*Inputs!$B$10, MAX(B4579 - E4579/Inputs!$B$5 - Inputs!$B$8, 0) * I4579, 0)</f>
        <v>0</v>
      </c>
      <c r="M4579" s="2">
        <f t="shared" si="854"/>
        <v>0</v>
      </c>
      <c r="N4579" s="3" t="str">
        <f t="shared" si="855"/>
        <v>Idle</v>
      </c>
      <c r="O4579" s="3" t="str">
        <f t="shared" si="863"/>
        <v>Idle</v>
      </c>
      <c r="P4579" s="2">
        <f t="shared" si="856"/>
        <v>0</v>
      </c>
      <c r="Q4579" s="2">
        <f t="shared" si="857"/>
        <v>0</v>
      </c>
      <c r="R4579" s="2">
        <f t="shared" si="858"/>
        <v>0</v>
      </c>
      <c r="S4579" s="2">
        <f t="shared" si="859"/>
        <v>0</v>
      </c>
      <c r="T4579" s="2">
        <f t="shared" si="860"/>
        <v>0</v>
      </c>
      <c r="U4579" s="2">
        <f>IF(O4579="Reg", R4579 * Inputs!$B$7, 0)</f>
        <v>0</v>
      </c>
      <c r="V4579" s="2">
        <f>MAX(F4579 + P4579*Inputs!$B$15 - (Q4579/Inputs!$B$16) - U4579, 0)</f>
        <v>0</v>
      </c>
    </row>
    <row r="4580" spans="1:22" x14ac:dyDescent="0.3">
      <c r="A4580" s="1">
        <v>46213.75</v>
      </c>
      <c r="B4580" s="2">
        <v>92.487532424800648</v>
      </c>
      <c r="C4580" s="2">
        <v>15.68772689922818</v>
      </c>
      <c r="D4580" s="2">
        <f t="shared" si="852"/>
        <v>45.949894334020293</v>
      </c>
      <c r="E4580" s="2">
        <f t="shared" si="853"/>
        <v>74.93783685775027</v>
      </c>
      <c r="F4580" s="2">
        <f t="shared" si="861"/>
        <v>0</v>
      </c>
      <c r="G4580" s="2">
        <f t="shared" si="862"/>
        <v>340</v>
      </c>
      <c r="H4580" s="2">
        <f>MIN(Inputs!$B$2, (Inputs!$B$14 - F4580)/Inputs!$B$15)</f>
        <v>170</v>
      </c>
      <c r="I4580" s="2">
        <f>MAX(MIN(Inputs!$B$2, F4580*Inputs!$B$16, Inputs!$B$14*Inputs!$B$4 - G4580), 0)</f>
        <v>0</v>
      </c>
      <c r="J4580" s="2">
        <f>MAX(MIN(Inputs!$B$2, F4580*Inputs!$B$16, (Inputs!$B$14-F4580)/Inputs!$B$15)*Inputs!$B$9, 0)</f>
        <v>0</v>
      </c>
      <c r="K4580" s="2">
        <f>MAX(E4580*Inputs!$B$5 - B4580 - Inputs!$B$8, 0) * H4580</f>
        <v>0</v>
      </c>
      <c r="L4580" s="2">
        <f>IF(B4580 &gt;= D4580*Inputs!$B$10, MAX(B4580 - E4580/Inputs!$B$5 - Inputs!$B$8, 0) * I4580, 0)</f>
        <v>0</v>
      </c>
      <c r="M4580" s="2">
        <f t="shared" si="854"/>
        <v>0</v>
      </c>
      <c r="N4580" s="3" t="str">
        <f t="shared" si="855"/>
        <v>Idle</v>
      </c>
      <c r="O4580" s="3" t="str">
        <f t="shared" si="863"/>
        <v>Idle</v>
      </c>
      <c r="P4580" s="2">
        <f t="shared" si="856"/>
        <v>0</v>
      </c>
      <c r="Q4580" s="2">
        <f t="shared" si="857"/>
        <v>0</v>
      </c>
      <c r="R4580" s="2">
        <f t="shared" si="858"/>
        <v>0</v>
      </c>
      <c r="S4580" s="2">
        <f t="shared" si="859"/>
        <v>0</v>
      </c>
      <c r="T4580" s="2">
        <f t="shared" si="860"/>
        <v>0</v>
      </c>
      <c r="U4580" s="2">
        <f>IF(O4580="Reg", R4580 * Inputs!$B$7, 0)</f>
        <v>0</v>
      </c>
      <c r="V4580" s="2">
        <f>MAX(F4580 + P4580*Inputs!$B$15 - (Q4580/Inputs!$B$16) - U4580, 0)</f>
        <v>0</v>
      </c>
    </row>
    <row r="4581" spans="1:22" x14ac:dyDescent="0.3">
      <c r="A4581" s="1">
        <v>46213.791666666657</v>
      </c>
      <c r="B4581" s="2">
        <v>92.466274337529015</v>
      </c>
      <c r="C4581" s="2">
        <v>4.9045161515367379</v>
      </c>
      <c r="D4581" s="2">
        <f t="shared" si="852"/>
        <v>45.949894334020293</v>
      </c>
      <c r="E4581" s="2">
        <f t="shared" si="853"/>
        <v>64.504991552356856</v>
      </c>
      <c r="F4581" s="2">
        <f t="shared" si="861"/>
        <v>0</v>
      </c>
      <c r="G4581" s="2">
        <f t="shared" si="862"/>
        <v>340</v>
      </c>
      <c r="H4581" s="2">
        <f>MIN(Inputs!$B$2, (Inputs!$B$14 - F4581)/Inputs!$B$15)</f>
        <v>170</v>
      </c>
      <c r="I4581" s="2">
        <f>MAX(MIN(Inputs!$B$2, F4581*Inputs!$B$16, Inputs!$B$14*Inputs!$B$4 - G4581), 0)</f>
        <v>0</v>
      </c>
      <c r="J4581" s="2">
        <f>MAX(MIN(Inputs!$B$2, F4581*Inputs!$B$16, (Inputs!$B$14-F4581)/Inputs!$B$15)*Inputs!$B$9, 0)</f>
        <v>0</v>
      </c>
      <c r="K4581" s="2">
        <f>MAX(E4581*Inputs!$B$5 - B4581 - Inputs!$B$8, 0) * H4581</f>
        <v>0</v>
      </c>
      <c r="L4581" s="2">
        <f>IF(B4581 &gt;= D4581*Inputs!$B$10, MAX(B4581 - E4581/Inputs!$B$5 - Inputs!$B$8, 0) * I4581, 0)</f>
        <v>0</v>
      </c>
      <c r="M4581" s="2">
        <f t="shared" si="854"/>
        <v>0</v>
      </c>
      <c r="N4581" s="3" t="str">
        <f t="shared" si="855"/>
        <v>Idle</v>
      </c>
      <c r="O4581" s="3" t="str">
        <f t="shared" si="863"/>
        <v>Idle</v>
      </c>
      <c r="P4581" s="2">
        <f t="shared" si="856"/>
        <v>0</v>
      </c>
      <c r="Q4581" s="2">
        <f t="shared" si="857"/>
        <v>0</v>
      </c>
      <c r="R4581" s="2">
        <f t="shared" si="858"/>
        <v>0</v>
      </c>
      <c r="S4581" s="2">
        <f t="shared" si="859"/>
        <v>0</v>
      </c>
      <c r="T4581" s="2">
        <f t="shared" si="860"/>
        <v>0</v>
      </c>
      <c r="U4581" s="2">
        <f>IF(O4581="Reg", R4581 * Inputs!$B$7, 0)</f>
        <v>0</v>
      </c>
      <c r="V4581" s="2">
        <f>MAX(F4581 + P4581*Inputs!$B$15 - (Q4581/Inputs!$B$16) - U4581, 0)</f>
        <v>0</v>
      </c>
    </row>
    <row r="4582" spans="1:22" x14ac:dyDescent="0.3">
      <c r="A4582" s="1">
        <v>46213.833333333343</v>
      </c>
      <c r="B4582" s="2">
        <v>80.834184094685924</v>
      </c>
      <c r="C4582" s="2">
        <v>16.14164607220901</v>
      </c>
      <c r="D4582" s="2">
        <f t="shared" si="852"/>
        <v>45.949894334020293</v>
      </c>
      <c r="E4582" s="2">
        <f t="shared" si="853"/>
        <v>49.093945829435349</v>
      </c>
      <c r="F4582" s="2">
        <f t="shared" si="861"/>
        <v>0</v>
      </c>
      <c r="G4582" s="2">
        <f t="shared" si="862"/>
        <v>340</v>
      </c>
      <c r="H4582" s="2">
        <f>MIN(Inputs!$B$2, (Inputs!$B$14 - F4582)/Inputs!$B$15)</f>
        <v>170</v>
      </c>
      <c r="I4582" s="2">
        <f>MAX(MIN(Inputs!$B$2, F4582*Inputs!$B$16, Inputs!$B$14*Inputs!$B$4 - G4582), 0)</f>
        <v>0</v>
      </c>
      <c r="J4582" s="2">
        <f>MAX(MIN(Inputs!$B$2, F4582*Inputs!$B$16, (Inputs!$B$14-F4582)/Inputs!$B$15)*Inputs!$B$9, 0)</f>
        <v>0</v>
      </c>
      <c r="K4582" s="2">
        <f>MAX(E4582*Inputs!$B$5 - B4582 - Inputs!$B$8, 0) * H4582</f>
        <v>0</v>
      </c>
      <c r="L4582" s="2">
        <f>IF(B4582 &gt;= D4582*Inputs!$B$10, MAX(B4582 - E4582/Inputs!$B$5 - Inputs!$B$8, 0) * I4582, 0)</f>
        <v>0</v>
      </c>
      <c r="M4582" s="2">
        <f t="shared" si="854"/>
        <v>0</v>
      </c>
      <c r="N4582" s="3" t="str">
        <f t="shared" si="855"/>
        <v>Idle</v>
      </c>
      <c r="O4582" s="3" t="str">
        <f t="shared" si="863"/>
        <v>Idle</v>
      </c>
      <c r="P4582" s="2">
        <f t="shared" si="856"/>
        <v>0</v>
      </c>
      <c r="Q4582" s="2">
        <f t="shared" si="857"/>
        <v>0</v>
      </c>
      <c r="R4582" s="2">
        <f t="shared" si="858"/>
        <v>0</v>
      </c>
      <c r="S4582" s="2">
        <f t="shared" si="859"/>
        <v>0</v>
      </c>
      <c r="T4582" s="2">
        <f t="shared" si="860"/>
        <v>0</v>
      </c>
      <c r="U4582" s="2">
        <f>IF(O4582="Reg", R4582 * Inputs!$B$7, 0)</f>
        <v>0</v>
      </c>
      <c r="V4582" s="2">
        <f>MAX(F4582 + P4582*Inputs!$B$15 - (Q4582/Inputs!$B$16) - U4582, 0)</f>
        <v>0</v>
      </c>
    </row>
    <row r="4583" spans="1:22" x14ac:dyDescent="0.3">
      <c r="A4583" s="1">
        <v>46213.875</v>
      </c>
      <c r="B4583" s="2">
        <v>68.810805795571014</v>
      </c>
      <c r="C4583" s="2">
        <v>5.6664354203351959</v>
      </c>
      <c r="D4583" s="2">
        <f t="shared" si="852"/>
        <v>45.949894334020293</v>
      </c>
      <c r="E4583" s="2">
        <f t="shared" si="853"/>
        <v>35.762421177753062</v>
      </c>
      <c r="F4583" s="2">
        <f t="shared" si="861"/>
        <v>0</v>
      </c>
      <c r="G4583" s="2">
        <f t="shared" si="862"/>
        <v>340</v>
      </c>
      <c r="H4583" s="2">
        <f>MIN(Inputs!$B$2, (Inputs!$B$14 - F4583)/Inputs!$B$15)</f>
        <v>170</v>
      </c>
      <c r="I4583" s="2">
        <f>MAX(MIN(Inputs!$B$2, F4583*Inputs!$B$16, Inputs!$B$14*Inputs!$B$4 - G4583), 0)</f>
        <v>0</v>
      </c>
      <c r="J4583" s="2">
        <f>MAX(MIN(Inputs!$B$2, F4583*Inputs!$B$16, (Inputs!$B$14-F4583)/Inputs!$B$15)*Inputs!$B$9, 0)</f>
        <v>0</v>
      </c>
      <c r="K4583" s="2">
        <f>MAX(E4583*Inputs!$B$5 - B4583 - Inputs!$B$8, 0) * H4583</f>
        <v>0</v>
      </c>
      <c r="L4583" s="2">
        <f>IF(B4583 &gt;= D4583*Inputs!$B$10, MAX(B4583 - E4583/Inputs!$B$5 - Inputs!$B$8, 0) * I4583, 0)</f>
        <v>0</v>
      </c>
      <c r="M4583" s="2">
        <f t="shared" si="854"/>
        <v>0</v>
      </c>
      <c r="N4583" s="3" t="str">
        <f t="shared" si="855"/>
        <v>Idle</v>
      </c>
      <c r="O4583" s="3" t="str">
        <f t="shared" si="863"/>
        <v>Idle</v>
      </c>
      <c r="P4583" s="2">
        <f t="shared" si="856"/>
        <v>0</v>
      </c>
      <c r="Q4583" s="2">
        <f t="shared" si="857"/>
        <v>0</v>
      </c>
      <c r="R4583" s="2">
        <f t="shared" si="858"/>
        <v>0</v>
      </c>
      <c r="S4583" s="2">
        <f t="shared" si="859"/>
        <v>0</v>
      </c>
      <c r="T4583" s="2">
        <f t="shared" si="860"/>
        <v>0</v>
      </c>
      <c r="U4583" s="2">
        <f>IF(O4583="Reg", R4583 * Inputs!$B$7, 0)</f>
        <v>0</v>
      </c>
      <c r="V4583" s="2">
        <f>MAX(F4583 + P4583*Inputs!$B$15 - (Q4583/Inputs!$B$16) - U4583, 0)</f>
        <v>0</v>
      </c>
    </row>
    <row r="4584" spans="1:22" x14ac:dyDescent="0.3">
      <c r="A4584" s="1">
        <v>46213.916666666657</v>
      </c>
      <c r="B4584" s="2">
        <v>58.212434112853913</v>
      </c>
      <c r="C4584" s="2">
        <v>19.843705636706979</v>
      </c>
      <c r="D4584" s="2">
        <f t="shared" si="852"/>
        <v>45.949894334020293</v>
      </c>
      <c r="E4584" s="2">
        <f t="shared" si="853"/>
        <v>24.293953545157891</v>
      </c>
      <c r="F4584" s="2">
        <f t="shared" si="861"/>
        <v>0</v>
      </c>
      <c r="G4584" s="2">
        <f t="shared" si="862"/>
        <v>340</v>
      </c>
      <c r="H4584" s="2">
        <f>MIN(Inputs!$B$2, (Inputs!$B$14 - F4584)/Inputs!$B$15)</f>
        <v>170</v>
      </c>
      <c r="I4584" s="2">
        <f>MAX(MIN(Inputs!$B$2, F4584*Inputs!$B$16, Inputs!$B$14*Inputs!$B$4 - G4584), 0)</f>
        <v>0</v>
      </c>
      <c r="J4584" s="2">
        <f>MAX(MIN(Inputs!$B$2, F4584*Inputs!$B$16, (Inputs!$B$14-F4584)/Inputs!$B$15)*Inputs!$B$9, 0)</f>
        <v>0</v>
      </c>
      <c r="K4584" s="2">
        <f>MAX(E4584*Inputs!$B$5 - B4584 - Inputs!$B$8, 0) * H4584</f>
        <v>0</v>
      </c>
      <c r="L4584" s="2">
        <f>IF(B4584 &gt;= D4584*Inputs!$B$10, MAX(B4584 - E4584/Inputs!$B$5 - Inputs!$B$8, 0) * I4584, 0)</f>
        <v>0</v>
      </c>
      <c r="M4584" s="2">
        <f t="shared" si="854"/>
        <v>0</v>
      </c>
      <c r="N4584" s="3" t="str">
        <f t="shared" si="855"/>
        <v>Idle</v>
      </c>
      <c r="O4584" s="3" t="str">
        <f t="shared" si="863"/>
        <v>Idle</v>
      </c>
      <c r="P4584" s="2">
        <f t="shared" si="856"/>
        <v>0</v>
      </c>
      <c r="Q4584" s="2">
        <f t="shared" si="857"/>
        <v>0</v>
      </c>
      <c r="R4584" s="2">
        <f t="shared" si="858"/>
        <v>0</v>
      </c>
      <c r="S4584" s="2">
        <f t="shared" si="859"/>
        <v>0</v>
      </c>
      <c r="T4584" s="2">
        <f t="shared" si="860"/>
        <v>0</v>
      </c>
      <c r="U4584" s="2">
        <f>IF(O4584="Reg", R4584 * Inputs!$B$7, 0)</f>
        <v>0</v>
      </c>
      <c r="V4584" s="2">
        <f>MAX(F4584 + P4584*Inputs!$B$15 - (Q4584/Inputs!$B$16) - U4584, 0)</f>
        <v>0</v>
      </c>
    </row>
    <row r="4585" spans="1:22" x14ac:dyDescent="0.3">
      <c r="A4585" s="1">
        <v>46213.958333333343</v>
      </c>
      <c r="B4585" s="2">
        <v>56.815790381061049</v>
      </c>
      <c r="C4585" s="2">
        <v>7.4513380214622478</v>
      </c>
      <c r="D4585" s="2">
        <f t="shared" si="852"/>
        <v>45.949894334020293</v>
      </c>
      <c r="E4585" s="2">
        <f t="shared" si="853"/>
        <v>14.591881193015569</v>
      </c>
      <c r="F4585" s="2">
        <f t="shared" si="861"/>
        <v>0</v>
      </c>
      <c r="G4585" s="2">
        <f t="shared" si="862"/>
        <v>340</v>
      </c>
      <c r="H4585" s="2">
        <f>MIN(Inputs!$B$2, (Inputs!$B$14 - F4585)/Inputs!$B$15)</f>
        <v>170</v>
      </c>
      <c r="I4585" s="2">
        <f>MAX(MIN(Inputs!$B$2, F4585*Inputs!$B$16, Inputs!$B$14*Inputs!$B$4 - G4585), 0)</f>
        <v>0</v>
      </c>
      <c r="J4585" s="2">
        <f>MAX(MIN(Inputs!$B$2, F4585*Inputs!$B$16, (Inputs!$B$14-F4585)/Inputs!$B$15)*Inputs!$B$9, 0)</f>
        <v>0</v>
      </c>
      <c r="K4585" s="2">
        <f>MAX(E4585*Inputs!$B$5 - B4585 - Inputs!$B$8, 0) * H4585</f>
        <v>0</v>
      </c>
      <c r="L4585" s="2">
        <f>IF(B4585 &gt;= D4585*Inputs!$B$10, MAX(B4585 - E4585/Inputs!$B$5 - Inputs!$B$8, 0) * I4585, 0)</f>
        <v>0</v>
      </c>
      <c r="M4585" s="2">
        <f t="shared" si="854"/>
        <v>0</v>
      </c>
      <c r="N4585" s="3" t="str">
        <f t="shared" si="855"/>
        <v>Idle</v>
      </c>
      <c r="O4585" s="3" t="str">
        <f t="shared" si="863"/>
        <v>Idle</v>
      </c>
      <c r="P4585" s="2">
        <f t="shared" si="856"/>
        <v>0</v>
      </c>
      <c r="Q4585" s="2">
        <f t="shared" si="857"/>
        <v>0</v>
      </c>
      <c r="R4585" s="2">
        <f t="shared" si="858"/>
        <v>0</v>
      </c>
      <c r="S4585" s="2">
        <f t="shared" si="859"/>
        <v>0</v>
      </c>
      <c r="T4585" s="2">
        <f t="shared" si="860"/>
        <v>0</v>
      </c>
      <c r="U4585" s="2">
        <f>IF(O4585="Reg", R4585 * Inputs!$B$7, 0)</f>
        <v>0</v>
      </c>
      <c r="V4585" s="2">
        <f>MAX(F4585 + P4585*Inputs!$B$15 - (Q4585/Inputs!$B$16) - U4585, 0)</f>
        <v>0</v>
      </c>
    </row>
    <row r="4586" spans="1:22" x14ac:dyDescent="0.3">
      <c r="A4586" s="1">
        <v>46214</v>
      </c>
      <c r="B4586" s="2">
        <v>29.890460592440231</v>
      </c>
      <c r="C4586" s="2">
        <v>2.0791706316220071</v>
      </c>
      <c r="D4586" s="2">
        <f t="shared" si="852"/>
        <v>35.337806179157518</v>
      </c>
      <c r="E4586" s="2">
        <f t="shared" si="853"/>
        <v>5.1225827961720611</v>
      </c>
      <c r="F4586" s="2">
        <f t="shared" si="861"/>
        <v>0</v>
      </c>
      <c r="G4586" s="2">
        <f t="shared" si="862"/>
        <v>0</v>
      </c>
      <c r="H4586" s="2">
        <f>MIN(Inputs!$B$2, (Inputs!$B$14 - F4586)/Inputs!$B$15)</f>
        <v>170</v>
      </c>
      <c r="I4586" s="2">
        <f>MAX(MIN(Inputs!$B$2, F4586*Inputs!$B$16, Inputs!$B$14*Inputs!$B$4 - G4586), 0)</f>
        <v>0</v>
      </c>
      <c r="J4586" s="2">
        <f>MAX(MIN(Inputs!$B$2, F4586*Inputs!$B$16, (Inputs!$B$14-F4586)/Inputs!$B$15)*Inputs!$B$9, 0)</f>
        <v>0</v>
      </c>
      <c r="K4586" s="2">
        <f>MAX(E4586*Inputs!$B$5 - B4586 - Inputs!$B$8, 0) * H4586</f>
        <v>0</v>
      </c>
      <c r="L4586" s="2">
        <f>IF(B4586 &gt;= D4586*Inputs!$B$10, MAX(B4586 - E4586/Inputs!$B$5 - Inputs!$B$8, 0) * I4586, 0)</f>
        <v>0</v>
      </c>
      <c r="M4586" s="2">
        <f t="shared" si="854"/>
        <v>0</v>
      </c>
      <c r="N4586" s="3" t="str">
        <f t="shared" si="855"/>
        <v>Idle</v>
      </c>
      <c r="O4586" s="3" t="str">
        <f t="shared" si="863"/>
        <v>Idle</v>
      </c>
      <c r="P4586" s="2">
        <f t="shared" si="856"/>
        <v>0</v>
      </c>
      <c r="Q4586" s="2">
        <f t="shared" si="857"/>
        <v>0</v>
      </c>
      <c r="R4586" s="2">
        <f t="shared" si="858"/>
        <v>0</v>
      </c>
      <c r="S4586" s="2">
        <f t="shared" si="859"/>
        <v>0</v>
      </c>
      <c r="T4586" s="2">
        <f t="shared" si="860"/>
        <v>0</v>
      </c>
      <c r="U4586" s="2">
        <f>IF(O4586="Reg", R4586 * Inputs!$B$7, 0)</f>
        <v>0</v>
      </c>
      <c r="V4586" s="2">
        <f>MAX(F4586 + P4586*Inputs!$B$15 - (Q4586/Inputs!$B$16) - U4586, 0)</f>
        <v>0</v>
      </c>
    </row>
    <row r="4587" spans="1:22" x14ac:dyDescent="0.3">
      <c r="A4587" s="1">
        <v>46214.041666666657</v>
      </c>
      <c r="B4587" s="2">
        <v>0</v>
      </c>
      <c r="C4587" s="2">
        <v>6.9167926606528889</v>
      </c>
      <c r="D4587" s="2">
        <f t="shared" si="852"/>
        <v>35.337806179157518</v>
      </c>
      <c r="E4587" s="2">
        <f t="shared" si="853"/>
        <v>0.14083936409868911</v>
      </c>
      <c r="F4587" s="2">
        <f t="shared" si="861"/>
        <v>0</v>
      </c>
      <c r="G4587" s="2">
        <f t="shared" si="862"/>
        <v>0</v>
      </c>
      <c r="H4587" s="2">
        <f>MIN(Inputs!$B$2, (Inputs!$B$14 - F4587)/Inputs!$B$15)</f>
        <v>170</v>
      </c>
      <c r="I4587" s="2">
        <f>MAX(MIN(Inputs!$B$2, F4587*Inputs!$B$16, Inputs!$B$14*Inputs!$B$4 - G4587), 0)</f>
        <v>0</v>
      </c>
      <c r="J4587" s="2">
        <f>MAX(MIN(Inputs!$B$2, F4587*Inputs!$B$16, (Inputs!$B$14-F4587)/Inputs!$B$15)*Inputs!$B$9, 0)</f>
        <v>0</v>
      </c>
      <c r="K4587" s="2">
        <f>MAX(E4587*Inputs!$B$5 - B4587 - Inputs!$B$8, 0) * H4587</f>
        <v>0</v>
      </c>
      <c r="L4587" s="2">
        <f>IF(B4587 &gt;= D4587*Inputs!$B$10, MAX(B4587 - E4587/Inputs!$B$5 - Inputs!$B$8, 0) * I4587, 0)</f>
        <v>0</v>
      </c>
      <c r="M4587" s="2">
        <f t="shared" si="854"/>
        <v>0</v>
      </c>
      <c r="N4587" s="3" t="str">
        <f t="shared" si="855"/>
        <v>Idle</v>
      </c>
      <c r="O4587" s="3" t="str">
        <f t="shared" si="863"/>
        <v>Idle</v>
      </c>
      <c r="P4587" s="2">
        <f t="shared" si="856"/>
        <v>0</v>
      </c>
      <c r="Q4587" s="2">
        <f t="shared" si="857"/>
        <v>0</v>
      </c>
      <c r="R4587" s="2">
        <f t="shared" si="858"/>
        <v>0</v>
      </c>
      <c r="S4587" s="2">
        <f t="shared" si="859"/>
        <v>0</v>
      </c>
      <c r="T4587" s="2">
        <f t="shared" si="860"/>
        <v>0</v>
      </c>
      <c r="U4587" s="2">
        <f>IF(O4587="Reg", R4587 * Inputs!$B$7, 0)</f>
        <v>0</v>
      </c>
      <c r="V4587" s="2">
        <f>MAX(F4587 + P4587*Inputs!$B$15 - (Q4587/Inputs!$B$16) - U4587, 0)</f>
        <v>0</v>
      </c>
    </row>
    <row r="4588" spans="1:22" x14ac:dyDescent="0.3">
      <c r="A4588" s="1">
        <v>46214.083333333343</v>
      </c>
      <c r="B4588" s="2">
        <v>0.84503618459213459</v>
      </c>
      <c r="C4588" s="2">
        <v>15.483795483017509</v>
      </c>
      <c r="D4588" s="2">
        <f t="shared" si="852"/>
        <v>35.337806179157518</v>
      </c>
      <c r="E4588" s="2">
        <f t="shared" si="853"/>
        <v>0.14083936409868911</v>
      </c>
      <c r="F4588" s="2">
        <f t="shared" si="861"/>
        <v>0</v>
      </c>
      <c r="G4588" s="2">
        <f t="shared" si="862"/>
        <v>0</v>
      </c>
      <c r="H4588" s="2">
        <f>MIN(Inputs!$B$2, (Inputs!$B$14 - F4588)/Inputs!$B$15)</f>
        <v>170</v>
      </c>
      <c r="I4588" s="2">
        <f>MAX(MIN(Inputs!$B$2, F4588*Inputs!$B$16, Inputs!$B$14*Inputs!$B$4 - G4588), 0)</f>
        <v>0</v>
      </c>
      <c r="J4588" s="2">
        <f>MAX(MIN(Inputs!$B$2, F4588*Inputs!$B$16, (Inputs!$B$14-F4588)/Inputs!$B$15)*Inputs!$B$9, 0)</f>
        <v>0</v>
      </c>
      <c r="K4588" s="2">
        <f>MAX(E4588*Inputs!$B$5 - B4588 - Inputs!$B$8, 0) * H4588</f>
        <v>0</v>
      </c>
      <c r="L4588" s="2">
        <f>IF(B4588 &gt;= D4588*Inputs!$B$10, MAX(B4588 - E4588/Inputs!$B$5 - Inputs!$B$8, 0) * I4588, 0)</f>
        <v>0</v>
      </c>
      <c r="M4588" s="2">
        <f t="shared" si="854"/>
        <v>0</v>
      </c>
      <c r="N4588" s="3" t="str">
        <f t="shared" si="855"/>
        <v>Idle</v>
      </c>
      <c r="O4588" s="3" t="str">
        <f t="shared" si="863"/>
        <v>Idle</v>
      </c>
      <c r="P4588" s="2">
        <f t="shared" si="856"/>
        <v>0</v>
      </c>
      <c r="Q4588" s="2">
        <f t="shared" si="857"/>
        <v>0</v>
      </c>
      <c r="R4588" s="2">
        <f t="shared" si="858"/>
        <v>0</v>
      </c>
      <c r="S4588" s="2">
        <f t="shared" si="859"/>
        <v>0</v>
      </c>
      <c r="T4588" s="2">
        <f t="shared" si="860"/>
        <v>0</v>
      </c>
      <c r="U4588" s="2">
        <f>IF(O4588="Reg", R4588 * Inputs!$B$7, 0)</f>
        <v>0</v>
      </c>
      <c r="V4588" s="2">
        <f>MAX(F4588 + P4588*Inputs!$B$15 - (Q4588/Inputs!$B$16) - U4588, 0)</f>
        <v>0</v>
      </c>
    </row>
    <row r="4589" spans="1:22" x14ac:dyDescent="0.3">
      <c r="A4589" s="1">
        <v>46214.125</v>
      </c>
      <c r="B4589" s="2">
        <v>0</v>
      </c>
      <c r="C4589" s="2">
        <v>55.458588530464318</v>
      </c>
      <c r="D4589" s="2">
        <f t="shared" si="852"/>
        <v>35.337806179157518</v>
      </c>
      <c r="E4589" s="2">
        <f t="shared" si="853"/>
        <v>0</v>
      </c>
      <c r="F4589" s="2">
        <f t="shared" si="861"/>
        <v>0</v>
      </c>
      <c r="G4589" s="2">
        <f t="shared" si="862"/>
        <v>0</v>
      </c>
      <c r="H4589" s="2">
        <f>MIN(Inputs!$B$2, (Inputs!$B$14 - F4589)/Inputs!$B$15)</f>
        <v>170</v>
      </c>
      <c r="I4589" s="2">
        <f>MAX(MIN(Inputs!$B$2, F4589*Inputs!$B$16, Inputs!$B$14*Inputs!$B$4 - G4589), 0)</f>
        <v>0</v>
      </c>
      <c r="J4589" s="2">
        <f>MAX(MIN(Inputs!$B$2, F4589*Inputs!$B$16, (Inputs!$B$14-F4589)/Inputs!$B$15)*Inputs!$B$9, 0)</f>
        <v>0</v>
      </c>
      <c r="K4589" s="2">
        <f>MAX(E4589*Inputs!$B$5 - B4589 - Inputs!$B$8, 0) * H4589</f>
        <v>0</v>
      </c>
      <c r="L4589" s="2">
        <f>IF(B4589 &gt;= D4589*Inputs!$B$10, MAX(B4589 - E4589/Inputs!$B$5 - Inputs!$B$8, 0) * I4589, 0)</f>
        <v>0</v>
      </c>
      <c r="M4589" s="2">
        <f t="shared" si="854"/>
        <v>0</v>
      </c>
      <c r="N4589" s="3" t="str">
        <f t="shared" si="855"/>
        <v>Idle</v>
      </c>
      <c r="O4589" s="3" t="str">
        <f t="shared" si="863"/>
        <v>Idle</v>
      </c>
      <c r="P4589" s="2">
        <f t="shared" si="856"/>
        <v>0</v>
      </c>
      <c r="Q4589" s="2">
        <f t="shared" si="857"/>
        <v>0</v>
      </c>
      <c r="R4589" s="2">
        <f t="shared" si="858"/>
        <v>0</v>
      </c>
      <c r="S4589" s="2">
        <f t="shared" si="859"/>
        <v>0</v>
      </c>
      <c r="T4589" s="2">
        <f t="shared" si="860"/>
        <v>0</v>
      </c>
      <c r="U4589" s="2">
        <f>IF(O4589="Reg", R4589 * Inputs!$B$7, 0)</f>
        <v>0</v>
      </c>
      <c r="V4589" s="2">
        <f>MAX(F4589 + P4589*Inputs!$B$15 - (Q4589/Inputs!$B$16) - U4589, 0)</f>
        <v>0</v>
      </c>
    </row>
    <row r="4590" spans="1:22" x14ac:dyDescent="0.3">
      <c r="A4590" s="1">
        <v>46214.166666666657</v>
      </c>
      <c r="B4590" s="2">
        <v>0</v>
      </c>
      <c r="C4590" s="2">
        <v>18.513014731939659</v>
      </c>
      <c r="D4590" s="2">
        <f t="shared" si="852"/>
        <v>35.337806179157518</v>
      </c>
      <c r="E4590" s="2">
        <f t="shared" si="853"/>
        <v>0</v>
      </c>
      <c r="F4590" s="2">
        <f t="shared" si="861"/>
        <v>0</v>
      </c>
      <c r="G4590" s="2">
        <f t="shared" si="862"/>
        <v>0</v>
      </c>
      <c r="H4590" s="2">
        <f>MIN(Inputs!$B$2, (Inputs!$B$14 - F4590)/Inputs!$B$15)</f>
        <v>170</v>
      </c>
      <c r="I4590" s="2">
        <f>MAX(MIN(Inputs!$B$2, F4590*Inputs!$B$16, Inputs!$B$14*Inputs!$B$4 - G4590), 0)</f>
        <v>0</v>
      </c>
      <c r="J4590" s="2">
        <f>MAX(MIN(Inputs!$B$2, F4590*Inputs!$B$16, (Inputs!$B$14-F4590)/Inputs!$B$15)*Inputs!$B$9, 0)</f>
        <v>0</v>
      </c>
      <c r="K4590" s="2">
        <f>MAX(E4590*Inputs!$B$5 - B4590 - Inputs!$B$8, 0) * H4590</f>
        <v>0</v>
      </c>
      <c r="L4590" s="2">
        <f>IF(B4590 &gt;= D4590*Inputs!$B$10, MAX(B4590 - E4590/Inputs!$B$5 - Inputs!$B$8, 0) * I4590, 0)</f>
        <v>0</v>
      </c>
      <c r="M4590" s="2">
        <f t="shared" si="854"/>
        <v>0</v>
      </c>
      <c r="N4590" s="3" t="str">
        <f t="shared" si="855"/>
        <v>Idle</v>
      </c>
      <c r="O4590" s="3" t="str">
        <f t="shared" si="863"/>
        <v>Idle</v>
      </c>
      <c r="P4590" s="2">
        <f t="shared" si="856"/>
        <v>0</v>
      </c>
      <c r="Q4590" s="2">
        <f t="shared" si="857"/>
        <v>0</v>
      </c>
      <c r="R4590" s="2">
        <f t="shared" si="858"/>
        <v>0</v>
      </c>
      <c r="S4590" s="2">
        <f t="shared" si="859"/>
        <v>0</v>
      </c>
      <c r="T4590" s="2">
        <f t="shared" si="860"/>
        <v>0</v>
      </c>
      <c r="U4590" s="2">
        <f>IF(O4590="Reg", R4590 * Inputs!$B$7, 0)</f>
        <v>0</v>
      </c>
      <c r="V4590" s="2">
        <f>MAX(F4590 + P4590*Inputs!$B$15 - (Q4590/Inputs!$B$16) - U4590, 0)</f>
        <v>0</v>
      </c>
    </row>
    <row r="4591" spans="1:22" x14ac:dyDescent="0.3">
      <c r="A4591" s="1">
        <v>46214.208333333343</v>
      </c>
      <c r="B4591" s="2">
        <v>0</v>
      </c>
      <c r="C4591" s="2">
        <v>17.964802515876009</v>
      </c>
      <c r="D4591" s="2">
        <f t="shared" si="852"/>
        <v>35.337806179157518</v>
      </c>
      <c r="E4591" s="2">
        <f t="shared" si="853"/>
        <v>0.97810752625173336</v>
      </c>
      <c r="F4591" s="2">
        <f t="shared" si="861"/>
        <v>0</v>
      </c>
      <c r="G4591" s="2">
        <f t="shared" si="862"/>
        <v>0</v>
      </c>
      <c r="H4591" s="2">
        <f>MIN(Inputs!$B$2, (Inputs!$B$14 - F4591)/Inputs!$B$15)</f>
        <v>170</v>
      </c>
      <c r="I4591" s="2">
        <f>MAX(MIN(Inputs!$B$2, F4591*Inputs!$B$16, Inputs!$B$14*Inputs!$B$4 - G4591), 0)</f>
        <v>0</v>
      </c>
      <c r="J4591" s="2">
        <f>MAX(MIN(Inputs!$B$2, F4591*Inputs!$B$16, (Inputs!$B$14-F4591)/Inputs!$B$15)*Inputs!$B$9, 0)</f>
        <v>0</v>
      </c>
      <c r="K4591" s="2">
        <f>MAX(E4591*Inputs!$B$5 - B4591 - Inputs!$B$8, 0) * H4591</f>
        <v>0</v>
      </c>
      <c r="L4591" s="2">
        <f>IF(B4591 &gt;= D4591*Inputs!$B$10, MAX(B4591 - E4591/Inputs!$B$5 - Inputs!$B$8, 0) * I4591, 0)</f>
        <v>0</v>
      </c>
      <c r="M4591" s="2">
        <f t="shared" si="854"/>
        <v>0</v>
      </c>
      <c r="N4591" s="3" t="str">
        <f t="shared" si="855"/>
        <v>Idle</v>
      </c>
      <c r="O4591" s="3" t="str">
        <f t="shared" si="863"/>
        <v>Idle</v>
      </c>
      <c r="P4591" s="2">
        <f t="shared" si="856"/>
        <v>0</v>
      </c>
      <c r="Q4591" s="2">
        <f t="shared" si="857"/>
        <v>0</v>
      </c>
      <c r="R4591" s="2">
        <f t="shared" si="858"/>
        <v>0</v>
      </c>
      <c r="S4591" s="2">
        <f t="shared" si="859"/>
        <v>0</v>
      </c>
      <c r="T4591" s="2">
        <f t="shared" si="860"/>
        <v>0</v>
      </c>
      <c r="U4591" s="2">
        <f>IF(O4591="Reg", R4591 * Inputs!$B$7, 0)</f>
        <v>0</v>
      </c>
      <c r="V4591" s="2">
        <f>MAX(F4591 + P4591*Inputs!$B$15 - (Q4591/Inputs!$B$16) - U4591, 0)</f>
        <v>0</v>
      </c>
    </row>
    <row r="4592" spans="1:22" x14ac:dyDescent="0.3">
      <c r="A4592" s="1">
        <v>46214.25</v>
      </c>
      <c r="B4592" s="2">
        <v>0</v>
      </c>
      <c r="C4592" s="2">
        <v>10.300022715701999</v>
      </c>
      <c r="D4592" s="2">
        <f t="shared" si="852"/>
        <v>35.337806179157518</v>
      </c>
      <c r="E4592" s="2">
        <f t="shared" si="853"/>
        <v>4.3875559184759867</v>
      </c>
      <c r="F4592" s="2">
        <f t="shared" si="861"/>
        <v>0</v>
      </c>
      <c r="G4592" s="2">
        <f t="shared" si="862"/>
        <v>0</v>
      </c>
      <c r="H4592" s="2">
        <f>MIN(Inputs!$B$2, (Inputs!$B$14 - F4592)/Inputs!$B$15)</f>
        <v>170</v>
      </c>
      <c r="I4592" s="2">
        <f>MAX(MIN(Inputs!$B$2, F4592*Inputs!$B$16, Inputs!$B$14*Inputs!$B$4 - G4592), 0)</f>
        <v>0</v>
      </c>
      <c r="J4592" s="2">
        <f>MAX(MIN(Inputs!$B$2, F4592*Inputs!$B$16, (Inputs!$B$14-F4592)/Inputs!$B$15)*Inputs!$B$9, 0)</f>
        <v>0</v>
      </c>
      <c r="K4592" s="2">
        <f>MAX(E4592*Inputs!$B$5 - B4592 - Inputs!$B$8, 0) * H4592</f>
        <v>0</v>
      </c>
      <c r="L4592" s="2">
        <f>IF(B4592 &gt;= D4592*Inputs!$B$10, MAX(B4592 - E4592/Inputs!$B$5 - Inputs!$B$8, 0) * I4592, 0)</f>
        <v>0</v>
      </c>
      <c r="M4592" s="2">
        <f t="shared" si="854"/>
        <v>0</v>
      </c>
      <c r="N4592" s="3" t="str">
        <f t="shared" si="855"/>
        <v>Idle</v>
      </c>
      <c r="O4592" s="3" t="str">
        <f t="shared" si="863"/>
        <v>Idle</v>
      </c>
      <c r="P4592" s="2">
        <f t="shared" si="856"/>
        <v>0</v>
      </c>
      <c r="Q4592" s="2">
        <f t="shared" si="857"/>
        <v>0</v>
      </c>
      <c r="R4592" s="2">
        <f t="shared" si="858"/>
        <v>0</v>
      </c>
      <c r="S4592" s="2">
        <f t="shared" si="859"/>
        <v>0</v>
      </c>
      <c r="T4592" s="2">
        <f t="shared" si="860"/>
        <v>0</v>
      </c>
      <c r="U4592" s="2">
        <f>IF(O4592="Reg", R4592 * Inputs!$B$7, 0)</f>
        <v>0</v>
      </c>
      <c r="V4592" s="2">
        <f>MAX(F4592 + P4592*Inputs!$B$15 - (Q4592/Inputs!$B$16) - U4592, 0)</f>
        <v>0</v>
      </c>
    </row>
    <row r="4593" spans="1:22" x14ac:dyDescent="0.3">
      <c r="A4593" s="1">
        <v>46214.291666666657</v>
      </c>
      <c r="B4593" s="2">
        <v>0</v>
      </c>
      <c r="C4593" s="2">
        <v>5.8082993990909424</v>
      </c>
      <c r="D4593" s="2">
        <f t="shared" si="852"/>
        <v>35.337806179157518</v>
      </c>
      <c r="E4593" s="2">
        <f t="shared" si="853"/>
        <v>9.6670466492961484</v>
      </c>
      <c r="F4593" s="2">
        <f t="shared" si="861"/>
        <v>0</v>
      </c>
      <c r="G4593" s="2">
        <f t="shared" si="862"/>
        <v>0</v>
      </c>
      <c r="H4593" s="2">
        <f>MIN(Inputs!$B$2, (Inputs!$B$14 - F4593)/Inputs!$B$15)</f>
        <v>170</v>
      </c>
      <c r="I4593" s="2">
        <f>MAX(MIN(Inputs!$B$2, F4593*Inputs!$B$16, Inputs!$B$14*Inputs!$B$4 - G4593), 0)</f>
        <v>0</v>
      </c>
      <c r="J4593" s="2">
        <f>MAX(MIN(Inputs!$B$2, F4593*Inputs!$B$16, (Inputs!$B$14-F4593)/Inputs!$B$15)*Inputs!$B$9, 0)</f>
        <v>0</v>
      </c>
      <c r="K4593" s="2">
        <f>MAX(E4593*Inputs!$B$5 - B4593 - Inputs!$B$8, 0) * H4593</f>
        <v>0</v>
      </c>
      <c r="L4593" s="2">
        <f>IF(B4593 &gt;= D4593*Inputs!$B$10, MAX(B4593 - E4593/Inputs!$B$5 - Inputs!$B$8, 0) * I4593, 0)</f>
        <v>0</v>
      </c>
      <c r="M4593" s="2">
        <f t="shared" si="854"/>
        <v>0</v>
      </c>
      <c r="N4593" s="3" t="str">
        <f t="shared" si="855"/>
        <v>Idle</v>
      </c>
      <c r="O4593" s="3" t="str">
        <f t="shared" si="863"/>
        <v>Idle</v>
      </c>
      <c r="P4593" s="2">
        <f t="shared" si="856"/>
        <v>0</v>
      </c>
      <c r="Q4593" s="2">
        <f t="shared" si="857"/>
        <v>0</v>
      </c>
      <c r="R4593" s="2">
        <f t="shared" si="858"/>
        <v>0</v>
      </c>
      <c r="S4593" s="2">
        <f t="shared" si="859"/>
        <v>0</v>
      </c>
      <c r="T4593" s="2">
        <f t="shared" si="860"/>
        <v>0</v>
      </c>
      <c r="U4593" s="2">
        <f>IF(O4593="Reg", R4593 * Inputs!$B$7, 0)</f>
        <v>0</v>
      </c>
      <c r="V4593" s="2">
        <f>MAX(F4593 + P4593*Inputs!$B$15 - (Q4593/Inputs!$B$16) - U4593, 0)</f>
        <v>0</v>
      </c>
    </row>
    <row r="4594" spans="1:22" x14ac:dyDescent="0.3">
      <c r="A4594" s="1">
        <v>46214.333333333343</v>
      </c>
      <c r="B4594" s="2">
        <v>0</v>
      </c>
      <c r="C4594" s="2">
        <v>10.117299681568509</v>
      </c>
      <c r="D4594" s="2">
        <f t="shared" si="852"/>
        <v>35.337806179157518</v>
      </c>
      <c r="E4594" s="2">
        <f t="shared" si="853"/>
        <v>16.281541059801977</v>
      </c>
      <c r="F4594" s="2">
        <f t="shared" si="861"/>
        <v>0</v>
      </c>
      <c r="G4594" s="2">
        <f t="shared" si="862"/>
        <v>0</v>
      </c>
      <c r="H4594" s="2">
        <f>MIN(Inputs!$B$2, (Inputs!$B$14 - F4594)/Inputs!$B$15)</f>
        <v>170</v>
      </c>
      <c r="I4594" s="2">
        <f>MAX(MIN(Inputs!$B$2, F4594*Inputs!$B$16, Inputs!$B$14*Inputs!$B$4 - G4594), 0)</f>
        <v>0</v>
      </c>
      <c r="J4594" s="2">
        <f>MAX(MIN(Inputs!$B$2, F4594*Inputs!$B$16, (Inputs!$B$14-F4594)/Inputs!$B$15)*Inputs!$B$9, 0)</f>
        <v>0</v>
      </c>
      <c r="K4594" s="2">
        <f>MAX(E4594*Inputs!$B$5 - B4594 - Inputs!$B$8, 0) * H4594</f>
        <v>0</v>
      </c>
      <c r="L4594" s="2">
        <f>IF(B4594 &gt;= D4594*Inputs!$B$10, MAX(B4594 - E4594/Inputs!$B$5 - Inputs!$B$8, 0) * I4594, 0)</f>
        <v>0</v>
      </c>
      <c r="M4594" s="2">
        <f t="shared" si="854"/>
        <v>0</v>
      </c>
      <c r="N4594" s="3" t="str">
        <f t="shared" si="855"/>
        <v>Idle</v>
      </c>
      <c r="O4594" s="3" t="str">
        <f t="shared" si="863"/>
        <v>Idle</v>
      </c>
      <c r="P4594" s="2">
        <f t="shared" si="856"/>
        <v>0</v>
      </c>
      <c r="Q4594" s="2">
        <f t="shared" si="857"/>
        <v>0</v>
      </c>
      <c r="R4594" s="2">
        <f t="shared" si="858"/>
        <v>0</v>
      </c>
      <c r="S4594" s="2">
        <f t="shared" si="859"/>
        <v>0</v>
      </c>
      <c r="T4594" s="2">
        <f t="shared" si="860"/>
        <v>0</v>
      </c>
      <c r="U4594" s="2">
        <f>IF(O4594="Reg", R4594 * Inputs!$B$7, 0)</f>
        <v>0</v>
      </c>
      <c r="V4594" s="2">
        <f>MAX(F4594 + P4594*Inputs!$B$15 - (Q4594/Inputs!$B$16) - U4594, 0)</f>
        <v>0</v>
      </c>
    </row>
    <row r="4595" spans="1:22" x14ac:dyDescent="0.3">
      <c r="A4595" s="1">
        <v>46214.375</v>
      </c>
      <c r="B4595" s="2">
        <v>0</v>
      </c>
      <c r="C4595" s="2">
        <v>2.6067201218029838</v>
      </c>
      <c r="D4595" s="2">
        <f t="shared" si="852"/>
        <v>35.337806179157518</v>
      </c>
      <c r="E4595" s="2">
        <f t="shared" si="853"/>
        <v>26.554729058095887</v>
      </c>
      <c r="F4595" s="2">
        <f t="shared" si="861"/>
        <v>0</v>
      </c>
      <c r="G4595" s="2">
        <f t="shared" si="862"/>
        <v>0</v>
      </c>
      <c r="H4595" s="2">
        <f>MIN(Inputs!$B$2, (Inputs!$B$14 - F4595)/Inputs!$B$15)</f>
        <v>170</v>
      </c>
      <c r="I4595" s="2">
        <f>MAX(MIN(Inputs!$B$2, F4595*Inputs!$B$16, Inputs!$B$14*Inputs!$B$4 - G4595), 0)</f>
        <v>0</v>
      </c>
      <c r="J4595" s="2">
        <f>MAX(MIN(Inputs!$B$2, F4595*Inputs!$B$16, (Inputs!$B$14-F4595)/Inputs!$B$15)*Inputs!$B$9, 0)</f>
        <v>0</v>
      </c>
      <c r="K4595" s="2">
        <f>MAX(E4595*Inputs!$B$5 - B4595 - Inputs!$B$8, 0) * H4595</f>
        <v>572.58746709114496</v>
      </c>
      <c r="L4595" s="2">
        <f>IF(B4595 &gt;= D4595*Inputs!$B$10, MAX(B4595 - E4595/Inputs!$B$5 - Inputs!$B$8, 0) * I4595, 0)</f>
        <v>0</v>
      </c>
      <c r="M4595" s="2">
        <f t="shared" si="854"/>
        <v>0</v>
      </c>
      <c r="N4595" s="3" t="str">
        <f t="shared" si="855"/>
        <v>Charge</v>
      </c>
      <c r="O4595" s="3" t="str">
        <f t="shared" si="863"/>
        <v>Charge</v>
      </c>
      <c r="P4595" s="2">
        <f t="shared" si="856"/>
        <v>170</v>
      </c>
      <c r="Q4595" s="2">
        <f t="shared" si="857"/>
        <v>0</v>
      </c>
      <c r="R4595" s="2">
        <f t="shared" si="858"/>
        <v>0</v>
      </c>
      <c r="S4595" s="2">
        <f t="shared" si="859"/>
        <v>0</v>
      </c>
      <c r="T4595" s="2">
        <f t="shared" si="860"/>
        <v>0</v>
      </c>
      <c r="U4595" s="2">
        <f>IF(O4595="Reg", R4595 * Inputs!$B$7, 0)</f>
        <v>0</v>
      </c>
      <c r="V4595" s="2">
        <f>MAX(F4595 + P4595*Inputs!$B$15 - (Q4595/Inputs!$B$16) - U4595, 0)</f>
        <v>170</v>
      </c>
    </row>
    <row r="4596" spans="1:22" x14ac:dyDescent="0.3">
      <c r="A4596" s="1">
        <v>46214.416666666657</v>
      </c>
      <c r="B4596" s="2">
        <v>5.8686451575104002</v>
      </c>
      <c r="C4596" s="2">
        <v>5.1052690184094178</v>
      </c>
      <c r="D4596" s="2">
        <f t="shared" si="852"/>
        <v>35.337806179157518</v>
      </c>
      <c r="E4596" s="2">
        <f t="shared" si="853"/>
        <v>38.339241107430475</v>
      </c>
      <c r="F4596" s="2">
        <f t="shared" si="861"/>
        <v>170</v>
      </c>
      <c r="G4596" s="2">
        <f t="shared" si="862"/>
        <v>0</v>
      </c>
      <c r="H4596" s="2">
        <f>MIN(Inputs!$B$2, (Inputs!$B$14 - F4596)/Inputs!$B$15)</f>
        <v>170</v>
      </c>
      <c r="I4596" s="2">
        <f>MAX(MIN(Inputs!$B$2, F4596*Inputs!$B$16, Inputs!$B$14*Inputs!$B$4 - G4596), 0)</f>
        <v>170</v>
      </c>
      <c r="J4596" s="2">
        <f>MAX(MIN(Inputs!$B$2, F4596*Inputs!$B$16, (Inputs!$B$14-F4596)/Inputs!$B$15)*Inputs!$B$9, 0)</f>
        <v>136</v>
      </c>
      <c r="K4596" s="2">
        <f>MAX(E4596*Inputs!$B$5 - B4596 - Inputs!$B$8, 0) * H4596</f>
        <v>1337.8807928948311</v>
      </c>
      <c r="L4596" s="2">
        <f>IF(B4596 &gt;= D4596*Inputs!$B$10, MAX(B4596 - E4596/Inputs!$B$5 - Inputs!$B$8, 0) * I4596, 0)</f>
        <v>0</v>
      </c>
      <c r="M4596" s="2">
        <f t="shared" si="854"/>
        <v>694.31658650368081</v>
      </c>
      <c r="N4596" s="3" t="str">
        <f t="shared" si="855"/>
        <v>Charge</v>
      </c>
      <c r="O4596" s="3" t="str">
        <f t="shared" si="863"/>
        <v>Charge</v>
      </c>
      <c r="P4596" s="2">
        <f t="shared" si="856"/>
        <v>170</v>
      </c>
      <c r="Q4596" s="2">
        <f t="shared" si="857"/>
        <v>0</v>
      </c>
      <c r="R4596" s="2">
        <f t="shared" si="858"/>
        <v>0</v>
      </c>
      <c r="S4596" s="2">
        <f t="shared" si="859"/>
        <v>-997.66967677676803</v>
      </c>
      <c r="T4596" s="2">
        <f t="shared" si="860"/>
        <v>0</v>
      </c>
      <c r="U4596" s="2">
        <f>IF(O4596="Reg", R4596 * Inputs!$B$7, 0)</f>
        <v>0</v>
      </c>
      <c r="V4596" s="2">
        <f>MAX(F4596 + P4596*Inputs!$B$15 - (Q4596/Inputs!$B$16) - U4596, 0)</f>
        <v>340</v>
      </c>
    </row>
    <row r="4597" spans="1:22" x14ac:dyDescent="0.3">
      <c r="A4597" s="1">
        <v>46214.458333333343</v>
      </c>
      <c r="B4597" s="2">
        <v>20.456690353345522</v>
      </c>
      <c r="C4597" s="2">
        <v>5.2429805507678093</v>
      </c>
      <c r="D4597" s="2">
        <f t="shared" si="852"/>
        <v>35.337806179157518</v>
      </c>
      <c r="E4597" s="2">
        <f t="shared" si="853"/>
        <v>50.40741845068527</v>
      </c>
      <c r="F4597" s="2">
        <f t="shared" si="861"/>
        <v>340</v>
      </c>
      <c r="G4597" s="2">
        <f t="shared" si="862"/>
        <v>0</v>
      </c>
      <c r="H4597" s="2">
        <f>MIN(Inputs!$B$2, (Inputs!$B$14 - F4597)/Inputs!$B$15)</f>
        <v>0</v>
      </c>
      <c r="I4597" s="2">
        <f>MAX(MIN(Inputs!$B$2, F4597*Inputs!$B$16, Inputs!$B$14*Inputs!$B$4 - G4597), 0)</f>
        <v>170</v>
      </c>
      <c r="J4597" s="2">
        <f>MAX(MIN(Inputs!$B$2, F4597*Inputs!$B$16, (Inputs!$B$14-F4597)/Inputs!$B$15)*Inputs!$B$9, 0)</f>
        <v>0</v>
      </c>
      <c r="K4597" s="2">
        <f>MAX(E4597*Inputs!$B$5 - B4597 - Inputs!$B$8, 0) * H4597</f>
        <v>0</v>
      </c>
      <c r="L4597" s="2">
        <f>IF(B4597 &gt;= D4597*Inputs!$B$10, MAX(B4597 - E4597/Inputs!$B$5 - Inputs!$B$8, 0) * I4597, 0)</f>
        <v>0</v>
      </c>
      <c r="M4597" s="2">
        <f t="shared" si="854"/>
        <v>0</v>
      </c>
      <c r="N4597" s="3" t="str">
        <f t="shared" si="855"/>
        <v>Idle</v>
      </c>
      <c r="O4597" s="3" t="str">
        <f t="shared" si="863"/>
        <v>Idle</v>
      </c>
      <c r="P4597" s="2">
        <f t="shared" si="856"/>
        <v>0</v>
      </c>
      <c r="Q4597" s="2">
        <f t="shared" si="857"/>
        <v>0</v>
      </c>
      <c r="R4597" s="2">
        <f t="shared" si="858"/>
        <v>0</v>
      </c>
      <c r="S4597" s="2">
        <f t="shared" si="859"/>
        <v>0</v>
      </c>
      <c r="T4597" s="2">
        <f t="shared" si="860"/>
        <v>0</v>
      </c>
      <c r="U4597" s="2">
        <f>IF(O4597="Reg", R4597 * Inputs!$B$7, 0)</f>
        <v>0</v>
      </c>
      <c r="V4597" s="2">
        <f>MAX(F4597 + P4597*Inputs!$B$15 - (Q4597/Inputs!$B$16) - U4597, 0)</f>
        <v>340</v>
      </c>
    </row>
    <row r="4598" spans="1:22" x14ac:dyDescent="0.3">
      <c r="A4598" s="1">
        <v>46214.5</v>
      </c>
      <c r="B4598" s="2">
        <v>31.676944384920969</v>
      </c>
      <c r="C4598" s="2">
        <v>14.79820578105951</v>
      </c>
      <c r="D4598" s="2">
        <f t="shared" si="852"/>
        <v>35.337806179157518</v>
      </c>
      <c r="E4598" s="2">
        <f t="shared" si="853"/>
        <v>59.947712914658545</v>
      </c>
      <c r="F4598" s="2">
        <f t="shared" si="861"/>
        <v>340</v>
      </c>
      <c r="G4598" s="2">
        <f t="shared" si="862"/>
        <v>0</v>
      </c>
      <c r="H4598" s="2">
        <f>MIN(Inputs!$B$2, (Inputs!$B$14 - F4598)/Inputs!$B$15)</f>
        <v>0</v>
      </c>
      <c r="I4598" s="2">
        <f>MAX(MIN(Inputs!$B$2, F4598*Inputs!$B$16, Inputs!$B$14*Inputs!$B$4 - G4598), 0)</f>
        <v>170</v>
      </c>
      <c r="J4598" s="2">
        <f>MAX(MIN(Inputs!$B$2, F4598*Inputs!$B$16, (Inputs!$B$14-F4598)/Inputs!$B$15)*Inputs!$B$9, 0)</f>
        <v>0</v>
      </c>
      <c r="K4598" s="2">
        <f>MAX(E4598*Inputs!$B$5 - B4598 - Inputs!$B$8, 0) * H4598</f>
        <v>0</v>
      </c>
      <c r="L4598" s="2">
        <f>IF(B4598 &gt;= D4598*Inputs!$B$10, MAX(B4598 - E4598/Inputs!$B$5 - Inputs!$B$8, 0) * I4598, 0)</f>
        <v>0</v>
      </c>
      <c r="M4598" s="2">
        <f t="shared" si="854"/>
        <v>0</v>
      </c>
      <c r="N4598" s="3" t="str">
        <f t="shared" si="855"/>
        <v>Idle</v>
      </c>
      <c r="O4598" s="3" t="str">
        <f t="shared" si="863"/>
        <v>Idle</v>
      </c>
      <c r="P4598" s="2">
        <f t="shared" si="856"/>
        <v>0</v>
      </c>
      <c r="Q4598" s="2">
        <f t="shared" si="857"/>
        <v>0</v>
      </c>
      <c r="R4598" s="2">
        <f t="shared" si="858"/>
        <v>0</v>
      </c>
      <c r="S4598" s="2">
        <f t="shared" si="859"/>
        <v>0</v>
      </c>
      <c r="T4598" s="2">
        <f t="shared" si="860"/>
        <v>0</v>
      </c>
      <c r="U4598" s="2">
        <f>IF(O4598="Reg", R4598 * Inputs!$B$7, 0)</f>
        <v>0</v>
      </c>
      <c r="V4598" s="2">
        <f>MAX(F4598 + P4598*Inputs!$B$15 - (Q4598/Inputs!$B$16) - U4598, 0)</f>
        <v>340</v>
      </c>
    </row>
    <row r="4599" spans="1:22" x14ac:dyDescent="0.3">
      <c r="A4599" s="1">
        <v>46214.541666666657</v>
      </c>
      <c r="B4599" s="2">
        <v>39.686966463034977</v>
      </c>
      <c r="C4599" s="2">
        <v>6.3317185946780237</v>
      </c>
      <c r="D4599" s="2">
        <f t="shared" si="852"/>
        <v>35.337806179157518</v>
      </c>
      <c r="E4599" s="2">
        <f t="shared" si="853"/>
        <v>70.568966633504957</v>
      </c>
      <c r="F4599" s="2">
        <f t="shared" si="861"/>
        <v>340</v>
      </c>
      <c r="G4599" s="2">
        <f t="shared" si="862"/>
        <v>0</v>
      </c>
      <c r="H4599" s="2">
        <f>MIN(Inputs!$B$2, (Inputs!$B$14 - F4599)/Inputs!$B$15)</f>
        <v>0</v>
      </c>
      <c r="I4599" s="2">
        <f>MAX(MIN(Inputs!$B$2, F4599*Inputs!$B$16, Inputs!$B$14*Inputs!$B$4 - G4599), 0)</f>
        <v>170</v>
      </c>
      <c r="J4599" s="2">
        <f>MAX(MIN(Inputs!$B$2, F4599*Inputs!$B$16, (Inputs!$B$14-F4599)/Inputs!$B$15)*Inputs!$B$9, 0)</f>
        <v>0</v>
      </c>
      <c r="K4599" s="2">
        <f>MAX(E4599*Inputs!$B$5 - B4599 - Inputs!$B$8, 0) * H4599</f>
        <v>0</v>
      </c>
      <c r="L4599" s="2">
        <f>IF(B4599 &gt;= D4599*Inputs!$B$10, MAX(B4599 - E4599/Inputs!$B$5 - Inputs!$B$8, 0) * I4599, 0)</f>
        <v>0</v>
      </c>
      <c r="M4599" s="2">
        <f t="shared" si="854"/>
        <v>0</v>
      </c>
      <c r="N4599" s="3" t="str">
        <f t="shared" si="855"/>
        <v>Idle</v>
      </c>
      <c r="O4599" s="3" t="str">
        <f t="shared" si="863"/>
        <v>Idle</v>
      </c>
      <c r="P4599" s="2">
        <f t="shared" si="856"/>
        <v>0</v>
      </c>
      <c r="Q4599" s="2">
        <f t="shared" si="857"/>
        <v>0</v>
      </c>
      <c r="R4599" s="2">
        <f t="shared" si="858"/>
        <v>0</v>
      </c>
      <c r="S4599" s="2">
        <f t="shared" si="859"/>
        <v>0</v>
      </c>
      <c r="T4599" s="2">
        <f t="shared" si="860"/>
        <v>0</v>
      </c>
      <c r="U4599" s="2">
        <f>IF(O4599="Reg", R4599 * Inputs!$B$7, 0)</f>
        <v>0</v>
      </c>
      <c r="V4599" s="2">
        <f>MAX(F4599 + P4599*Inputs!$B$15 - (Q4599/Inputs!$B$16) - U4599, 0)</f>
        <v>340</v>
      </c>
    </row>
    <row r="4600" spans="1:22" x14ac:dyDescent="0.3">
      <c r="A4600" s="1">
        <v>46214.583333333343</v>
      </c>
      <c r="B4600" s="2">
        <v>61.639127989763452</v>
      </c>
      <c r="C4600" s="2">
        <v>4.8061142939175578</v>
      </c>
      <c r="D4600" s="2">
        <f t="shared" si="852"/>
        <v>35.337806179157518</v>
      </c>
      <c r="E4600" s="2">
        <f t="shared" si="853"/>
        <v>80.452354436695899</v>
      </c>
      <c r="F4600" s="2">
        <f t="shared" si="861"/>
        <v>340</v>
      </c>
      <c r="G4600" s="2">
        <f t="shared" si="862"/>
        <v>0</v>
      </c>
      <c r="H4600" s="2">
        <f>MIN(Inputs!$B$2, (Inputs!$B$14 - F4600)/Inputs!$B$15)</f>
        <v>0</v>
      </c>
      <c r="I4600" s="2">
        <f>MAX(MIN(Inputs!$B$2, F4600*Inputs!$B$16, Inputs!$B$14*Inputs!$B$4 - G4600), 0)</f>
        <v>170</v>
      </c>
      <c r="J4600" s="2">
        <f>MAX(MIN(Inputs!$B$2, F4600*Inputs!$B$16, (Inputs!$B$14-F4600)/Inputs!$B$15)*Inputs!$B$9, 0)</f>
        <v>0</v>
      </c>
      <c r="K4600" s="2">
        <f>MAX(E4600*Inputs!$B$5 - B4600 - Inputs!$B$8, 0) * H4600</f>
        <v>0</v>
      </c>
      <c r="L4600" s="2">
        <f>IF(B4600 &gt;= D4600*Inputs!$B$10, MAX(B4600 - E4600/Inputs!$B$5 - Inputs!$B$8, 0) * I4600, 0)</f>
        <v>0</v>
      </c>
      <c r="M4600" s="2">
        <f t="shared" si="854"/>
        <v>0</v>
      </c>
      <c r="N4600" s="3" t="str">
        <f t="shared" si="855"/>
        <v>Idle</v>
      </c>
      <c r="O4600" s="3" t="str">
        <f t="shared" si="863"/>
        <v>Idle</v>
      </c>
      <c r="P4600" s="2">
        <f t="shared" si="856"/>
        <v>0</v>
      </c>
      <c r="Q4600" s="2">
        <f t="shared" si="857"/>
        <v>0</v>
      </c>
      <c r="R4600" s="2">
        <f t="shared" si="858"/>
        <v>0</v>
      </c>
      <c r="S4600" s="2">
        <f t="shared" si="859"/>
        <v>0</v>
      </c>
      <c r="T4600" s="2">
        <f t="shared" si="860"/>
        <v>0</v>
      </c>
      <c r="U4600" s="2">
        <f>IF(O4600="Reg", R4600 * Inputs!$B$7, 0)</f>
        <v>0</v>
      </c>
      <c r="V4600" s="2">
        <f>MAX(F4600 + P4600*Inputs!$B$15 - (Q4600/Inputs!$B$16) - U4600, 0)</f>
        <v>340</v>
      </c>
    </row>
    <row r="4601" spans="1:22" x14ac:dyDescent="0.3">
      <c r="A4601" s="1">
        <v>46214.625</v>
      </c>
      <c r="B4601" s="2">
        <v>70.707072296007553</v>
      </c>
      <c r="C4601" s="2">
        <v>18.56875251887713</v>
      </c>
      <c r="D4601" s="2">
        <f t="shared" si="852"/>
        <v>35.337806179157518</v>
      </c>
      <c r="E4601" s="2">
        <f t="shared" si="853"/>
        <v>82.383301710161774</v>
      </c>
      <c r="F4601" s="2">
        <f t="shared" si="861"/>
        <v>340</v>
      </c>
      <c r="G4601" s="2">
        <f t="shared" si="862"/>
        <v>0</v>
      </c>
      <c r="H4601" s="2">
        <f>MIN(Inputs!$B$2, (Inputs!$B$14 - F4601)/Inputs!$B$15)</f>
        <v>0</v>
      </c>
      <c r="I4601" s="2">
        <f>MAX(MIN(Inputs!$B$2, F4601*Inputs!$B$16, Inputs!$B$14*Inputs!$B$4 - G4601), 0)</f>
        <v>170</v>
      </c>
      <c r="J4601" s="2">
        <f>MAX(MIN(Inputs!$B$2, F4601*Inputs!$B$16, (Inputs!$B$14-F4601)/Inputs!$B$15)*Inputs!$B$9, 0)</f>
        <v>0</v>
      </c>
      <c r="K4601" s="2">
        <f>MAX(E4601*Inputs!$B$5 - B4601 - Inputs!$B$8, 0) * H4601</f>
        <v>0</v>
      </c>
      <c r="L4601" s="2">
        <f>IF(B4601 &gt;= D4601*Inputs!$B$10, MAX(B4601 - E4601/Inputs!$B$5 - Inputs!$B$8, 0) * I4601, 0)</f>
        <v>0</v>
      </c>
      <c r="M4601" s="2">
        <f t="shared" si="854"/>
        <v>0</v>
      </c>
      <c r="N4601" s="3" t="str">
        <f t="shared" si="855"/>
        <v>Idle</v>
      </c>
      <c r="O4601" s="3" t="str">
        <f t="shared" si="863"/>
        <v>Idle</v>
      </c>
      <c r="P4601" s="2">
        <f t="shared" si="856"/>
        <v>0</v>
      </c>
      <c r="Q4601" s="2">
        <f t="shared" si="857"/>
        <v>0</v>
      </c>
      <c r="R4601" s="2">
        <f t="shared" si="858"/>
        <v>0</v>
      </c>
      <c r="S4601" s="2">
        <f t="shared" si="859"/>
        <v>0</v>
      </c>
      <c r="T4601" s="2">
        <f t="shared" si="860"/>
        <v>0</v>
      </c>
      <c r="U4601" s="2">
        <f>IF(O4601="Reg", R4601 * Inputs!$B$7, 0)</f>
        <v>0</v>
      </c>
      <c r="V4601" s="2">
        <f>MAX(F4601 + P4601*Inputs!$B$15 - (Q4601/Inputs!$B$16) - U4601, 0)</f>
        <v>340</v>
      </c>
    </row>
    <row r="4602" spans="1:22" x14ac:dyDescent="0.3">
      <c r="A4602" s="1">
        <v>46214.666666666657</v>
      </c>
      <c r="B4602" s="2">
        <v>78.27770921703916</v>
      </c>
      <c r="C4602" s="2">
        <v>23.522086038319731</v>
      </c>
      <c r="D4602" s="2">
        <f t="shared" si="852"/>
        <v>35.337806179157518</v>
      </c>
      <c r="E4602" s="2">
        <f t="shared" si="853"/>
        <v>82.23827646886312</v>
      </c>
      <c r="F4602" s="2">
        <f t="shared" si="861"/>
        <v>340</v>
      </c>
      <c r="G4602" s="2">
        <f t="shared" si="862"/>
        <v>0</v>
      </c>
      <c r="H4602" s="2">
        <f>MIN(Inputs!$B$2, (Inputs!$B$14 - F4602)/Inputs!$B$15)</f>
        <v>0</v>
      </c>
      <c r="I4602" s="2">
        <f>MAX(MIN(Inputs!$B$2, F4602*Inputs!$B$16, Inputs!$B$14*Inputs!$B$4 - G4602), 0)</f>
        <v>170</v>
      </c>
      <c r="J4602" s="2">
        <f>MAX(MIN(Inputs!$B$2, F4602*Inputs!$B$16, (Inputs!$B$14-F4602)/Inputs!$B$15)*Inputs!$B$9, 0)</f>
        <v>0</v>
      </c>
      <c r="K4602" s="2">
        <f>MAX(E4602*Inputs!$B$5 - B4602 - Inputs!$B$8, 0) * H4602</f>
        <v>0</v>
      </c>
      <c r="L4602" s="2">
        <f>IF(B4602 &gt;= D4602*Inputs!$B$10, MAX(B4602 - E4602/Inputs!$B$5 - Inputs!$B$8, 0) * I4602, 0)</f>
        <v>0</v>
      </c>
      <c r="M4602" s="2">
        <f t="shared" si="854"/>
        <v>0</v>
      </c>
      <c r="N4602" s="3" t="str">
        <f t="shared" si="855"/>
        <v>Idle</v>
      </c>
      <c r="O4602" s="3" t="str">
        <f t="shared" si="863"/>
        <v>Idle</v>
      </c>
      <c r="P4602" s="2">
        <f t="shared" si="856"/>
        <v>0</v>
      </c>
      <c r="Q4602" s="2">
        <f t="shared" si="857"/>
        <v>0</v>
      </c>
      <c r="R4602" s="2">
        <f t="shared" si="858"/>
        <v>0</v>
      </c>
      <c r="S4602" s="2">
        <f t="shared" si="859"/>
        <v>0</v>
      </c>
      <c r="T4602" s="2">
        <f t="shared" si="860"/>
        <v>0</v>
      </c>
      <c r="U4602" s="2">
        <f>IF(O4602="Reg", R4602 * Inputs!$B$7, 0)</f>
        <v>0</v>
      </c>
      <c r="V4602" s="2">
        <f>MAX(F4602 + P4602*Inputs!$B$15 - (Q4602/Inputs!$B$16) - U4602, 0)</f>
        <v>340</v>
      </c>
    </row>
    <row r="4603" spans="1:22" x14ac:dyDescent="0.3">
      <c r="A4603" s="1">
        <v>46214.708333333343</v>
      </c>
      <c r="B4603" s="2">
        <v>77.69845713718513</v>
      </c>
      <c r="C4603" s="2">
        <v>6.8037756615618621</v>
      </c>
      <c r="D4603" s="2">
        <f t="shared" si="852"/>
        <v>35.337806179157518</v>
      </c>
      <c r="E4603" s="2">
        <f t="shared" si="853"/>
        <v>78.261304662281134</v>
      </c>
      <c r="F4603" s="2">
        <f t="shared" si="861"/>
        <v>340</v>
      </c>
      <c r="G4603" s="2">
        <f t="shared" si="862"/>
        <v>0</v>
      </c>
      <c r="H4603" s="2">
        <f>MIN(Inputs!$B$2, (Inputs!$B$14 - F4603)/Inputs!$B$15)</f>
        <v>0</v>
      </c>
      <c r="I4603" s="2">
        <f>MAX(MIN(Inputs!$B$2, F4603*Inputs!$B$16, Inputs!$B$14*Inputs!$B$4 - G4603), 0)</f>
        <v>170</v>
      </c>
      <c r="J4603" s="2">
        <f>MAX(MIN(Inputs!$B$2, F4603*Inputs!$B$16, (Inputs!$B$14-F4603)/Inputs!$B$15)*Inputs!$B$9, 0)</f>
        <v>0</v>
      </c>
      <c r="K4603" s="2">
        <f>MAX(E4603*Inputs!$B$5 - B4603 - Inputs!$B$8, 0) * H4603</f>
        <v>0</v>
      </c>
      <c r="L4603" s="2">
        <f>IF(B4603 &gt;= D4603*Inputs!$B$10, MAX(B4603 - E4603/Inputs!$B$5 - Inputs!$B$8, 0) * I4603, 0)</f>
        <v>0</v>
      </c>
      <c r="M4603" s="2">
        <f t="shared" si="854"/>
        <v>0</v>
      </c>
      <c r="N4603" s="3" t="str">
        <f t="shared" si="855"/>
        <v>Idle</v>
      </c>
      <c r="O4603" s="3" t="str">
        <f t="shared" si="863"/>
        <v>Idle</v>
      </c>
      <c r="P4603" s="2">
        <f t="shared" si="856"/>
        <v>0</v>
      </c>
      <c r="Q4603" s="2">
        <f t="shared" si="857"/>
        <v>0</v>
      </c>
      <c r="R4603" s="2">
        <f t="shared" si="858"/>
        <v>0</v>
      </c>
      <c r="S4603" s="2">
        <f t="shared" si="859"/>
        <v>0</v>
      </c>
      <c r="T4603" s="2">
        <f t="shared" si="860"/>
        <v>0</v>
      </c>
      <c r="U4603" s="2">
        <f>IF(O4603="Reg", R4603 * Inputs!$B$7, 0)</f>
        <v>0</v>
      </c>
      <c r="V4603" s="2">
        <f>MAX(F4603 + P4603*Inputs!$B$15 - (Q4603/Inputs!$B$16) - U4603, 0)</f>
        <v>340</v>
      </c>
    </row>
    <row r="4604" spans="1:22" x14ac:dyDescent="0.3">
      <c r="A4604" s="1">
        <v>46214.75</v>
      </c>
      <c r="B4604" s="2">
        <v>95.404466697999524</v>
      </c>
      <c r="C4604" s="2">
        <v>15.717182286556399</v>
      </c>
      <c r="D4604" s="2">
        <f t="shared" si="852"/>
        <v>35.337806179157518</v>
      </c>
      <c r="E4604" s="2">
        <f t="shared" si="853"/>
        <v>71.893373087323496</v>
      </c>
      <c r="F4604" s="2">
        <f t="shared" si="861"/>
        <v>340</v>
      </c>
      <c r="G4604" s="2">
        <f t="shared" si="862"/>
        <v>0</v>
      </c>
      <c r="H4604" s="2">
        <f>MIN(Inputs!$B$2, (Inputs!$B$14 - F4604)/Inputs!$B$15)</f>
        <v>0</v>
      </c>
      <c r="I4604" s="2">
        <f>MAX(MIN(Inputs!$B$2, F4604*Inputs!$B$16, Inputs!$B$14*Inputs!$B$4 - G4604), 0)</f>
        <v>170</v>
      </c>
      <c r="J4604" s="2">
        <f>MAX(MIN(Inputs!$B$2, F4604*Inputs!$B$16, (Inputs!$B$14-F4604)/Inputs!$B$15)*Inputs!$B$9, 0)</f>
        <v>0</v>
      </c>
      <c r="K4604" s="2">
        <f>MAX(E4604*Inputs!$B$5 - B4604 - Inputs!$B$8, 0) * H4604</f>
        <v>0</v>
      </c>
      <c r="L4604" s="2">
        <f>IF(B4604 &gt;= D4604*Inputs!$B$10, MAX(B4604 - E4604/Inputs!$B$5 - Inputs!$B$8, 0) * I4604, 0)</f>
        <v>0</v>
      </c>
      <c r="M4604" s="2">
        <f t="shared" si="854"/>
        <v>0</v>
      </c>
      <c r="N4604" s="3" t="str">
        <f t="shared" si="855"/>
        <v>Idle</v>
      </c>
      <c r="O4604" s="3" t="str">
        <f t="shared" si="863"/>
        <v>Idle</v>
      </c>
      <c r="P4604" s="2">
        <f t="shared" si="856"/>
        <v>0</v>
      </c>
      <c r="Q4604" s="2">
        <f t="shared" si="857"/>
        <v>0</v>
      </c>
      <c r="R4604" s="2">
        <f t="shared" si="858"/>
        <v>0</v>
      </c>
      <c r="S4604" s="2">
        <f t="shared" si="859"/>
        <v>0</v>
      </c>
      <c r="T4604" s="2">
        <f t="shared" si="860"/>
        <v>0</v>
      </c>
      <c r="U4604" s="2">
        <f>IF(O4604="Reg", R4604 * Inputs!$B$7, 0)</f>
        <v>0</v>
      </c>
      <c r="V4604" s="2">
        <f>MAX(F4604 + P4604*Inputs!$B$15 - (Q4604/Inputs!$B$16) - U4604, 0)</f>
        <v>340</v>
      </c>
    </row>
    <row r="4605" spans="1:22" x14ac:dyDescent="0.3">
      <c r="A4605" s="1">
        <v>46214.791666666657</v>
      </c>
      <c r="B4605" s="2">
        <v>98.987293282180673</v>
      </c>
      <c r="C4605" s="2">
        <v>7.6005138025029177</v>
      </c>
      <c r="D4605" s="2">
        <f t="shared" si="852"/>
        <v>35.337806179157518</v>
      </c>
      <c r="E4605" s="2">
        <f t="shared" si="853"/>
        <v>62.389366585218319</v>
      </c>
      <c r="F4605" s="2">
        <f t="shared" si="861"/>
        <v>340</v>
      </c>
      <c r="G4605" s="2">
        <f t="shared" si="862"/>
        <v>0</v>
      </c>
      <c r="H4605" s="2">
        <f>MIN(Inputs!$B$2, (Inputs!$B$14 - F4605)/Inputs!$B$15)</f>
        <v>0</v>
      </c>
      <c r="I4605" s="2">
        <f>MAX(MIN(Inputs!$B$2, F4605*Inputs!$B$16, Inputs!$B$14*Inputs!$B$4 - G4605), 0)</f>
        <v>170</v>
      </c>
      <c r="J4605" s="2">
        <f>MAX(MIN(Inputs!$B$2, F4605*Inputs!$B$16, (Inputs!$B$14-F4605)/Inputs!$B$15)*Inputs!$B$9, 0)</f>
        <v>0</v>
      </c>
      <c r="K4605" s="2">
        <f>MAX(E4605*Inputs!$B$5 - B4605 - Inputs!$B$8, 0) * H4605</f>
        <v>0</v>
      </c>
      <c r="L4605" s="2">
        <f>IF(B4605 &gt;= D4605*Inputs!$B$10, MAX(B4605 - E4605/Inputs!$B$5 - Inputs!$B$8, 0) * I4605, 0)</f>
        <v>1375.3485858262675</v>
      </c>
      <c r="M4605" s="2">
        <f t="shared" si="854"/>
        <v>0</v>
      </c>
      <c r="N4605" s="3" t="str">
        <f t="shared" si="855"/>
        <v>Discharge</v>
      </c>
      <c r="O4605" s="3" t="str">
        <f t="shared" si="863"/>
        <v>Discharge</v>
      </c>
      <c r="P4605" s="2">
        <f t="shared" si="856"/>
        <v>0</v>
      </c>
      <c r="Q4605" s="2">
        <f t="shared" si="857"/>
        <v>170</v>
      </c>
      <c r="R4605" s="2">
        <f t="shared" si="858"/>
        <v>0</v>
      </c>
      <c r="S4605" s="2">
        <f t="shared" si="859"/>
        <v>16827.839857970714</v>
      </c>
      <c r="T4605" s="2">
        <f t="shared" si="860"/>
        <v>0</v>
      </c>
      <c r="U4605" s="2">
        <f>IF(O4605="Reg", R4605 * Inputs!$B$7, 0)</f>
        <v>0</v>
      </c>
      <c r="V4605" s="2">
        <f>MAX(F4605 + P4605*Inputs!$B$15 - (Q4605/Inputs!$B$16) - U4605, 0)</f>
        <v>170</v>
      </c>
    </row>
    <row r="4606" spans="1:22" x14ac:dyDescent="0.3">
      <c r="A4606" s="1">
        <v>46214.833333333343</v>
      </c>
      <c r="B4606" s="2">
        <v>73.224811630558662</v>
      </c>
      <c r="C4606" s="2">
        <v>2.064155459840852</v>
      </c>
      <c r="D4606" s="2">
        <f t="shared" si="852"/>
        <v>35.337806179157518</v>
      </c>
      <c r="E4606" s="2">
        <f t="shared" si="853"/>
        <v>47.802914698727136</v>
      </c>
      <c r="F4606" s="2">
        <f t="shared" si="861"/>
        <v>170</v>
      </c>
      <c r="G4606" s="2">
        <f t="shared" si="862"/>
        <v>170</v>
      </c>
      <c r="H4606" s="2">
        <f>MIN(Inputs!$B$2, (Inputs!$B$14 - F4606)/Inputs!$B$15)</f>
        <v>170</v>
      </c>
      <c r="I4606" s="2">
        <f>MAX(MIN(Inputs!$B$2, F4606*Inputs!$B$16, Inputs!$B$14*Inputs!$B$4 - G4606), 0)</f>
        <v>170</v>
      </c>
      <c r="J4606" s="2">
        <f>MAX(MIN(Inputs!$B$2, F4606*Inputs!$B$16, (Inputs!$B$14-F4606)/Inputs!$B$15)*Inputs!$B$9, 0)</f>
        <v>136</v>
      </c>
      <c r="K4606" s="2">
        <f>MAX(E4606*Inputs!$B$5 - B4606 - Inputs!$B$8, 0) * H4606</f>
        <v>0</v>
      </c>
      <c r="L4606" s="2">
        <f>IF(B4606 &gt;= D4606*Inputs!$B$10, MAX(B4606 - E4606/Inputs!$B$5 - Inputs!$B$8, 0) * I4606, 0)</f>
        <v>0</v>
      </c>
      <c r="M4606" s="2">
        <f t="shared" si="854"/>
        <v>280.7251425383559</v>
      </c>
      <c r="N4606" s="3" t="str">
        <f t="shared" si="855"/>
        <v>Reg</v>
      </c>
      <c r="O4606" s="3" t="str">
        <f t="shared" si="863"/>
        <v>Discharge</v>
      </c>
      <c r="P4606" s="2">
        <f t="shared" si="856"/>
        <v>0</v>
      </c>
      <c r="Q4606" s="2">
        <f t="shared" si="857"/>
        <v>170</v>
      </c>
      <c r="R4606" s="2">
        <f t="shared" si="858"/>
        <v>0</v>
      </c>
      <c r="S4606" s="2">
        <f t="shared" si="859"/>
        <v>12448.217977194972</v>
      </c>
      <c r="T4606" s="2">
        <f t="shared" si="860"/>
        <v>0</v>
      </c>
      <c r="U4606" s="2">
        <f>IF(O4606="Reg", R4606 * Inputs!$B$7, 0)</f>
        <v>0</v>
      </c>
      <c r="V4606" s="2">
        <f>MAX(F4606 + P4606*Inputs!$B$15 - (Q4606/Inputs!$B$16) - U4606, 0)</f>
        <v>0</v>
      </c>
    </row>
    <row r="4607" spans="1:22" x14ac:dyDescent="0.3">
      <c r="A4607" s="1">
        <v>46214.875</v>
      </c>
      <c r="B4607" s="2">
        <v>69.836920848215584</v>
      </c>
      <c r="C4607" s="2">
        <v>5.3881269835660248</v>
      </c>
      <c r="D4607" s="2">
        <f t="shared" si="852"/>
        <v>35.337806179157518</v>
      </c>
      <c r="E4607" s="2">
        <f t="shared" si="853"/>
        <v>36.131394070937183</v>
      </c>
      <c r="F4607" s="2">
        <f t="shared" si="861"/>
        <v>0</v>
      </c>
      <c r="G4607" s="2">
        <f t="shared" si="862"/>
        <v>340</v>
      </c>
      <c r="H4607" s="2">
        <f>MIN(Inputs!$B$2, (Inputs!$B$14 - F4607)/Inputs!$B$15)</f>
        <v>170</v>
      </c>
      <c r="I4607" s="2">
        <f>MAX(MIN(Inputs!$B$2, F4607*Inputs!$B$16, Inputs!$B$14*Inputs!$B$4 - G4607), 0)</f>
        <v>0</v>
      </c>
      <c r="J4607" s="2">
        <f>MAX(MIN(Inputs!$B$2, F4607*Inputs!$B$16, (Inputs!$B$14-F4607)/Inputs!$B$15)*Inputs!$B$9, 0)</f>
        <v>0</v>
      </c>
      <c r="K4607" s="2">
        <f>MAX(E4607*Inputs!$B$5 - B4607 - Inputs!$B$8, 0) * H4607</f>
        <v>0</v>
      </c>
      <c r="L4607" s="2">
        <f>IF(B4607 &gt;= D4607*Inputs!$B$10, MAX(B4607 - E4607/Inputs!$B$5 - Inputs!$B$8, 0) * I4607, 0)</f>
        <v>0</v>
      </c>
      <c r="M4607" s="2">
        <f t="shared" si="854"/>
        <v>0</v>
      </c>
      <c r="N4607" s="3" t="str">
        <f t="shared" si="855"/>
        <v>Idle</v>
      </c>
      <c r="O4607" s="3" t="str">
        <f t="shared" si="863"/>
        <v>Idle</v>
      </c>
      <c r="P4607" s="2">
        <f t="shared" si="856"/>
        <v>0</v>
      </c>
      <c r="Q4607" s="2">
        <f t="shared" si="857"/>
        <v>0</v>
      </c>
      <c r="R4607" s="2">
        <f t="shared" si="858"/>
        <v>0</v>
      </c>
      <c r="S4607" s="2">
        <f t="shared" si="859"/>
        <v>0</v>
      </c>
      <c r="T4607" s="2">
        <f t="shared" si="860"/>
        <v>0</v>
      </c>
      <c r="U4607" s="2">
        <f>IF(O4607="Reg", R4607 * Inputs!$B$7, 0)</f>
        <v>0</v>
      </c>
      <c r="V4607" s="2">
        <f>MAX(F4607 + P4607*Inputs!$B$15 - (Q4607/Inputs!$B$16) - U4607, 0)</f>
        <v>0</v>
      </c>
    </row>
    <row r="4608" spans="1:22" x14ac:dyDescent="0.3">
      <c r="A4608" s="1">
        <v>46214.916666666657</v>
      </c>
      <c r="B4608" s="2">
        <v>54.41587837754723</v>
      </c>
      <c r="C4608" s="2">
        <v>9.8284040049588555</v>
      </c>
      <c r="D4608" s="2">
        <f t="shared" si="852"/>
        <v>35.337806179157518</v>
      </c>
      <c r="E4608" s="2">
        <f t="shared" si="853"/>
        <v>24.49190726290125</v>
      </c>
      <c r="F4608" s="2">
        <f t="shared" si="861"/>
        <v>0</v>
      </c>
      <c r="G4608" s="2">
        <f t="shared" si="862"/>
        <v>340</v>
      </c>
      <c r="H4608" s="2">
        <f>MIN(Inputs!$B$2, (Inputs!$B$14 - F4608)/Inputs!$B$15)</f>
        <v>170</v>
      </c>
      <c r="I4608" s="2">
        <f>MAX(MIN(Inputs!$B$2, F4608*Inputs!$B$16, Inputs!$B$14*Inputs!$B$4 - G4608), 0)</f>
        <v>0</v>
      </c>
      <c r="J4608" s="2">
        <f>MAX(MIN(Inputs!$B$2, F4608*Inputs!$B$16, (Inputs!$B$14-F4608)/Inputs!$B$15)*Inputs!$B$9, 0)</f>
        <v>0</v>
      </c>
      <c r="K4608" s="2">
        <f>MAX(E4608*Inputs!$B$5 - B4608 - Inputs!$B$8, 0) * H4608</f>
        <v>0</v>
      </c>
      <c r="L4608" s="2">
        <f>IF(B4608 &gt;= D4608*Inputs!$B$10, MAX(B4608 - E4608/Inputs!$B$5 - Inputs!$B$8, 0) * I4608, 0)</f>
        <v>0</v>
      </c>
      <c r="M4608" s="2">
        <f t="shared" si="854"/>
        <v>0</v>
      </c>
      <c r="N4608" s="3" t="str">
        <f t="shared" si="855"/>
        <v>Idle</v>
      </c>
      <c r="O4608" s="3" t="str">
        <f t="shared" si="863"/>
        <v>Idle</v>
      </c>
      <c r="P4608" s="2">
        <f t="shared" si="856"/>
        <v>0</v>
      </c>
      <c r="Q4608" s="2">
        <f t="shared" si="857"/>
        <v>0</v>
      </c>
      <c r="R4608" s="2">
        <f t="shared" si="858"/>
        <v>0</v>
      </c>
      <c r="S4608" s="2">
        <f t="shared" si="859"/>
        <v>0</v>
      </c>
      <c r="T4608" s="2">
        <f t="shared" si="860"/>
        <v>0</v>
      </c>
      <c r="U4608" s="2">
        <f>IF(O4608="Reg", R4608 * Inputs!$B$7, 0)</f>
        <v>0</v>
      </c>
      <c r="V4608" s="2">
        <f>MAX(F4608 + P4608*Inputs!$B$15 - (Q4608/Inputs!$B$16) - U4608, 0)</f>
        <v>0</v>
      </c>
    </row>
    <row r="4609" spans="1:22" x14ac:dyDescent="0.3">
      <c r="A4609" s="1">
        <v>46214.958333333343</v>
      </c>
      <c r="B4609" s="2">
        <v>39.490867687439291</v>
      </c>
      <c r="C4609" s="2">
        <v>2.888429185258814</v>
      </c>
      <c r="D4609" s="2">
        <f t="shared" si="852"/>
        <v>35.337806179157518</v>
      </c>
      <c r="E4609" s="2">
        <f t="shared" si="853"/>
        <v>15.422594199976709</v>
      </c>
      <c r="F4609" s="2">
        <f t="shared" si="861"/>
        <v>0</v>
      </c>
      <c r="G4609" s="2">
        <f t="shared" si="862"/>
        <v>340</v>
      </c>
      <c r="H4609" s="2">
        <f>MIN(Inputs!$B$2, (Inputs!$B$14 - F4609)/Inputs!$B$15)</f>
        <v>170</v>
      </c>
      <c r="I4609" s="2">
        <f>MAX(MIN(Inputs!$B$2, F4609*Inputs!$B$16, Inputs!$B$14*Inputs!$B$4 - G4609), 0)</f>
        <v>0</v>
      </c>
      <c r="J4609" s="2">
        <f>MAX(MIN(Inputs!$B$2, F4609*Inputs!$B$16, (Inputs!$B$14-F4609)/Inputs!$B$15)*Inputs!$B$9, 0)</f>
        <v>0</v>
      </c>
      <c r="K4609" s="2">
        <f>MAX(E4609*Inputs!$B$5 - B4609 - Inputs!$B$8, 0) * H4609</f>
        <v>0</v>
      </c>
      <c r="L4609" s="2">
        <f>IF(B4609 &gt;= D4609*Inputs!$B$10, MAX(B4609 - E4609/Inputs!$B$5 - Inputs!$B$8, 0) * I4609, 0)</f>
        <v>0</v>
      </c>
      <c r="M4609" s="2">
        <f t="shared" si="854"/>
        <v>0</v>
      </c>
      <c r="N4609" s="3" t="str">
        <f t="shared" si="855"/>
        <v>Idle</v>
      </c>
      <c r="O4609" s="3" t="str">
        <f t="shared" si="863"/>
        <v>Idle</v>
      </c>
      <c r="P4609" s="2">
        <f t="shared" si="856"/>
        <v>0</v>
      </c>
      <c r="Q4609" s="2">
        <f t="shared" si="857"/>
        <v>0</v>
      </c>
      <c r="R4609" s="2">
        <f t="shared" si="858"/>
        <v>0</v>
      </c>
      <c r="S4609" s="2">
        <f t="shared" si="859"/>
        <v>0</v>
      </c>
      <c r="T4609" s="2">
        <f t="shared" si="860"/>
        <v>0</v>
      </c>
      <c r="U4609" s="2">
        <f>IF(O4609="Reg", R4609 * Inputs!$B$7, 0)</f>
        <v>0</v>
      </c>
      <c r="V4609" s="2">
        <f>MAX(F4609 + P4609*Inputs!$B$15 - (Q4609/Inputs!$B$16) - U4609, 0)</f>
        <v>0</v>
      </c>
    </row>
    <row r="4610" spans="1:22" x14ac:dyDescent="0.3">
      <c r="A4610" s="1">
        <v>46215</v>
      </c>
      <c r="B4610" s="2">
        <v>38.38042768536851</v>
      </c>
      <c r="C4610" s="2">
        <v>5.9006802925080013</v>
      </c>
      <c r="D4610" s="2">
        <f t="shared" ref="D4610:D4673" si="864">AVERAGEIFS(B:B, A:A, "&gt;="&amp;INT(A4610), A:A, "&lt;"&amp;INT(A4610)+1)</f>
        <v>43.381937832714463</v>
      </c>
      <c r="E4610" s="2">
        <f t="shared" ref="E4610:E4673" si="865">AVERAGE(B4610:B4615)</f>
        <v>8.8407829187368296</v>
      </c>
      <c r="F4610" s="2">
        <f t="shared" si="861"/>
        <v>0</v>
      </c>
      <c r="G4610" s="2">
        <f t="shared" si="862"/>
        <v>0</v>
      </c>
      <c r="H4610" s="2">
        <f>MIN(Inputs!$B$2, (Inputs!$B$14 - F4610)/Inputs!$B$15)</f>
        <v>170</v>
      </c>
      <c r="I4610" s="2">
        <f>MAX(MIN(Inputs!$B$2, F4610*Inputs!$B$16, Inputs!$B$14*Inputs!$B$4 - G4610), 0)</f>
        <v>0</v>
      </c>
      <c r="J4610" s="2">
        <f>MAX(MIN(Inputs!$B$2, F4610*Inputs!$B$16, (Inputs!$B$14-F4610)/Inputs!$B$15)*Inputs!$B$9, 0)</f>
        <v>0</v>
      </c>
      <c r="K4610" s="2">
        <f>MAX(E4610*Inputs!$B$5 - B4610 - Inputs!$B$8, 0) * H4610</f>
        <v>0</v>
      </c>
      <c r="L4610" s="2">
        <f>IF(B4610 &gt;= D4610*Inputs!$B$10, MAX(B4610 - E4610/Inputs!$B$5 - Inputs!$B$8, 0) * I4610, 0)</f>
        <v>0</v>
      </c>
      <c r="M4610" s="2">
        <f t="shared" ref="M4610:M4673" si="866">C4610 * J4610</f>
        <v>0</v>
      </c>
      <c r="N4610" s="3" t="str">
        <f t="shared" ref="N4610:N4673" si="867">IF(MAX(K4610, L4610, M4610)&lt;=0, "Idle", IF(AND(M4610&gt;=K4610, M4610&gt;=L4610), "Reg", IF(L4610&gt;=K4610, "Discharge", "Charge")))</f>
        <v>Idle</v>
      </c>
      <c r="O4610" s="3" t="str">
        <f t="shared" si="863"/>
        <v>Idle</v>
      </c>
      <c r="P4610" s="2">
        <f t="shared" ref="P4610:P4673" si="868">IF(O4610="Charge", H4610, 0)</f>
        <v>0</v>
      </c>
      <c r="Q4610" s="2">
        <f t="shared" ref="Q4610:Q4673" si="869">IF(O4610="Discharge", I4610, 0)</f>
        <v>0</v>
      </c>
      <c r="R4610" s="2">
        <f t="shared" ref="R4610:R4673" si="870">IF(O4610="Reg", J4610, 0)</f>
        <v>0</v>
      </c>
      <c r="S4610" s="2">
        <f t="shared" ref="S4610:S4673" si="871">(Q4610 - P4610) * B4610</f>
        <v>0</v>
      </c>
      <c r="T4610" s="2">
        <f t="shared" ref="T4610:T4673" si="872">R4610 * C4610</f>
        <v>0</v>
      </c>
      <c r="U4610" s="2">
        <f>IF(O4610="Reg", R4610 * Inputs!$B$7, 0)</f>
        <v>0</v>
      </c>
      <c r="V4610" s="2">
        <f>MAX(F4610 + P4610*Inputs!$B$15 - (Q4610/Inputs!$B$16) - U4610, 0)</f>
        <v>0</v>
      </c>
    </row>
    <row r="4611" spans="1:22" x14ac:dyDescent="0.3">
      <c r="A4611" s="1">
        <v>46215.041666666657</v>
      </c>
      <c r="B4611" s="2">
        <v>11.468581963233561</v>
      </c>
      <c r="C4611" s="2">
        <v>3.8385889840804328</v>
      </c>
      <c r="D4611" s="2">
        <f t="shared" si="864"/>
        <v>43.381937832714463</v>
      </c>
      <c r="E4611" s="2">
        <f t="shared" si="865"/>
        <v>2.4440449711754115</v>
      </c>
      <c r="F4611" s="2">
        <f t="shared" ref="F4611:F4674" si="873">V4610</f>
        <v>0</v>
      </c>
      <c r="G4611" s="2">
        <f t="shared" ref="G4611:G4674" si="874">IF(INT(A4611)=INT(A4610), G4610 + Q4610, 0)</f>
        <v>0</v>
      </c>
      <c r="H4611" s="2">
        <f>MIN(Inputs!$B$2, (Inputs!$B$14 - F4611)/Inputs!$B$15)</f>
        <v>170</v>
      </c>
      <c r="I4611" s="2">
        <f>MAX(MIN(Inputs!$B$2, F4611*Inputs!$B$16, Inputs!$B$14*Inputs!$B$4 - G4611), 0)</f>
        <v>0</v>
      </c>
      <c r="J4611" s="2">
        <f>MAX(MIN(Inputs!$B$2, F4611*Inputs!$B$16, (Inputs!$B$14-F4611)/Inputs!$B$15)*Inputs!$B$9, 0)</f>
        <v>0</v>
      </c>
      <c r="K4611" s="2">
        <f>MAX(E4611*Inputs!$B$5 - B4611 - Inputs!$B$8, 0) * H4611</f>
        <v>0</v>
      </c>
      <c r="L4611" s="2">
        <f>IF(B4611 &gt;= D4611*Inputs!$B$10, MAX(B4611 - E4611/Inputs!$B$5 - Inputs!$B$8, 0) * I4611, 0)</f>
        <v>0</v>
      </c>
      <c r="M4611" s="2">
        <f t="shared" si="866"/>
        <v>0</v>
      </c>
      <c r="N4611" s="3" t="str">
        <f t="shared" si="867"/>
        <v>Idle</v>
      </c>
      <c r="O4611" s="3" t="str">
        <f t="shared" si="863"/>
        <v>Idle</v>
      </c>
      <c r="P4611" s="2">
        <f t="shared" si="868"/>
        <v>0</v>
      </c>
      <c r="Q4611" s="2">
        <f t="shared" si="869"/>
        <v>0</v>
      </c>
      <c r="R4611" s="2">
        <f t="shared" si="870"/>
        <v>0</v>
      </c>
      <c r="S4611" s="2">
        <f t="shared" si="871"/>
        <v>0</v>
      </c>
      <c r="T4611" s="2">
        <f t="shared" si="872"/>
        <v>0</v>
      </c>
      <c r="U4611" s="2">
        <f>IF(O4611="Reg", R4611 * Inputs!$B$7, 0)</f>
        <v>0</v>
      </c>
      <c r="V4611" s="2">
        <f>MAX(F4611 + P4611*Inputs!$B$15 - (Q4611/Inputs!$B$16) - U4611, 0)</f>
        <v>0</v>
      </c>
    </row>
    <row r="4612" spans="1:22" x14ac:dyDescent="0.3">
      <c r="A4612" s="1">
        <v>46215.083333333343</v>
      </c>
      <c r="B4612" s="2">
        <v>3.195687863818907</v>
      </c>
      <c r="C4612" s="2">
        <v>5.0098799834902339</v>
      </c>
      <c r="D4612" s="2">
        <f t="shared" si="864"/>
        <v>43.381937832714463</v>
      </c>
      <c r="E4612" s="2">
        <f t="shared" si="865"/>
        <v>0.53261464396981784</v>
      </c>
      <c r="F4612" s="2">
        <f t="shared" si="873"/>
        <v>0</v>
      </c>
      <c r="G4612" s="2">
        <f t="shared" si="874"/>
        <v>0</v>
      </c>
      <c r="H4612" s="2">
        <f>MIN(Inputs!$B$2, (Inputs!$B$14 - F4612)/Inputs!$B$15)</f>
        <v>170</v>
      </c>
      <c r="I4612" s="2">
        <f>MAX(MIN(Inputs!$B$2, F4612*Inputs!$B$16, Inputs!$B$14*Inputs!$B$4 - G4612), 0)</f>
        <v>0</v>
      </c>
      <c r="J4612" s="2">
        <f>MAX(MIN(Inputs!$B$2, F4612*Inputs!$B$16, (Inputs!$B$14-F4612)/Inputs!$B$15)*Inputs!$B$9, 0)</f>
        <v>0</v>
      </c>
      <c r="K4612" s="2">
        <f>MAX(E4612*Inputs!$B$5 - B4612 - Inputs!$B$8, 0) * H4612</f>
        <v>0</v>
      </c>
      <c r="L4612" s="2">
        <f>IF(B4612 &gt;= D4612*Inputs!$B$10, MAX(B4612 - E4612/Inputs!$B$5 - Inputs!$B$8, 0) * I4612, 0)</f>
        <v>0</v>
      </c>
      <c r="M4612" s="2">
        <f t="shared" si="866"/>
        <v>0</v>
      </c>
      <c r="N4612" s="3" t="str">
        <f t="shared" si="867"/>
        <v>Idle</v>
      </c>
      <c r="O4612" s="3" t="str">
        <f t="shared" ref="O4612:O4675" si="875">IF(O4611&lt;&gt;O4610, O4611, N4612)</f>
        <v>Idle</v>
      </c>
      <c r="P4612" s="2">
        <f t="shared" si="868"/>
        <v>0</v>
      </c>
      <c r="Q4612" s="2">
        <f t="shared" si="869"/>
        <v>0</v>
      </c>
      <c r="R4612" s="2">
        <f t="shared" si="870"/>
        <v>0</v>
      </c>
      <c r="S4612" s="2">
        <f t="shared" si="871"/>
        <v>0</v>
      </c>
      <c r="T4612" s="2">
        <f t="shared" si="872"/>
        <v>0</v>
      </c>
      <c r="U4612" s="2">
        <f>IF(O4612="Reg", R4612 * Inputs!$B$7, 0)</f>
        <v>0</v>
      </c>
      <c r="V4612" s="2">
        <f>MAX(F4612 + P4612*Inputs!$B$15 - (Q4612/Inputs!$B$16) - U4612, 0)</f>
        <v>0</v>
      </c>
    </row>
    <row r="4613" spans="1:22" x14ac:dyDescent="0.3">
      <c r="A4613" s="1">
        <v>46215.125</v>
      </c>
      <c r="B4613" s="2">
        <v>0</v>
      </c>
      <c r="C4613" s="2">
        <v>10.849745425784951</v>
      </c>
      <c r="D4613" s="2">
        <f t="shared" si="864"/>
        <v>43.381937832714463</v>
      </c>
      <c r="E4613" s="2">
        <f t="shared" si="865"/>
        <v>0</v>
      </c>
      <c r="F4613" s="2">
        <f t="shared" si="873"/>
        <v>0</v>
      </c>
      <c r="G4613" s="2">
        <f t="shared" si="874"/>
        <v>0</v>
      </c>
      <c r="H4613" s="2">
        <f>MIN(Inputs!$B$2, (Inputs!$B$14 - F4613)/Inputs!$B$15)</f>
        <v>170</v>
      </c>
      <c r="I4613" s="2">
        <f>MAX(MIN(Inputs!$B$2, F4613*Inputs!$B$16, Inputs!$B$14*Inputs!$B$4 - G4613), 0)</f>
        <v>0</v>
      </c>
      <c r="J4613" s="2">
        <f>MAX(MIN(Inputs!$B$2, F4613*Inputs!$B$16, (Inputs!$B$14-F4613)/Inputs!$B$15)*Inputs!$B$9, 0)</f>
        <v>0</v>
      </c>
      <c r="K4613" s="2">
        <f>MAX(E4613*Inputs!$B$5 - B4613 - Inputs!$B$8, 0) * H4613</f>
        <v>0</v>
      </c>
      <c r="L4613" s="2">
        <f>IF(B4613 &gt;= D4613*Inputs!$B$10, MAX(B4613 - E4613/Inputs!$B$5 - Inputs!$B$8, 0) * I4613, 0)</f>
        <v>0</v>
      </c>
      <c r="M4613" s="2">
        <f t="shared" si="866"/>
        <v>0</v>
      </c>
      <c r="N4613" s="3" t="str">
        <f t="shared" si="867"/>
        <v>Idle</v>
      </c>
      <c r="O4613" s="3" t="str">
        <f t="shared" si="875"/>
        <v>Idle</v>
      </c>
      <c r="P4613" s="2">
        <f t="shared" si="868"/>
        <v>0</v>
      </c>
      <c r="Q4613" s="2">
        <f t="shared" si="869"/>
        <v>0</v>
      </c>
      <c r="R4613" s="2">
        <f t="shared" si="870"/>
        <v>0</v>
      </c>
      <c r="S4613" s="2">
        <f t="shared" si="871"/>
        <v>0</v>
      </c>
      <c r="T4613" s="2">
        <f t="shared" si="872"/>
        <v>0</v>
      </c>
      <c r="U4613" s="2">
        <f>IF(O4613="Reg", R4613 * Inputs!$B$7, 0)</f>
        <v>0</v>
      </c>
      <c r="V4613" s="2">
        <f>MAX(F4613 + P4613*Inputs!$B$15 - (Q4613/Inputs!$B$16) - U4613, 0)</f>
        <v>0</v>
      </c>
    </row>
    <row r="4614" spans="1:22" x14ac:dyDescent="0.3">
      <c r="A4614" s="1">
        <v>46215.166666666657</v>
      </c>
      <c r="B4614" s="2">
        <v>0</v>
      </c>
      <c r="C4614" s="2">
        <v>5.7327903651887189</v>
      </c>
      <c r="D4614" s="2">
        <f t="shared" si="864"/>
        <v>43.381937832714463</v>
      </c>
      <c r="E4614" s="2">
        <f t="shared" si="865"/>
        <v>0</v>
      </c>
      <c r="F4614" s="2">
        <f t="shared" si="873"/>
        <v>0</v>
      </c>
      <c r="G4614" s="2">
        <f t="shared" si="874"/>
        <v>0</v>
      </c>
      <c r="H4614" s="2">
        <f>MIN(Inputs!$B$2, (Inputs!$B$14 - F4614)/Inputs!$B$15)</f>
        <v>170</v>
      </c>
      <c r="I4614" s="2">
        <f>MAX(MIN(Inputs!$B$2, F4614*Inputs!$B$16, Inputs!$B$14*Inputs!$B$4 - G4614), 0)</f>
        <v>0</v>
      </c>
      <c r="J4614" s="2">
        <f>MAX(MIN(Inputs!$B$2, F4614*Inputs!$B$16, (Inputs!$B$14-F4614)/Inputs!$B$15)*Inputs!$B$9, 0)</f>
        <v>0</v>
      </c>
      <c r="K4614" s="2">
        <f>MAX(E4614*Inputs!$B$5 - B4614 - Inputs!$B$8, 0) * H4614</f>
        <v>0</v>
      </c>
      <c r="L4614" s="2">
        <f>IF(B4614 &gt;= D4614*Inputs!$B$10, MAX(B4614 - E4614/Inputs!$B$5 - Inputs!$B$8, 0) * I4614, 0)</f>
        <v>0</v>
      </c>
      <c r="M4614" s="2">
        <f t="shared" si="866"/>
        <v>0</v>
      </c>
      <c r="N4614" s="3" t="str">
        <f t="shared" si="867"/>
        <v>Idle</v>
      </c>
      <c r="O4614" s="3" t="str">
        <f t="shared" si="875"/>
        <v>Idle</v>
      </c>
      <c r="P4614" s="2">
        <f t="shared" si="868"/>
        <v>0</v>
      </c>
      <c r="Q4614" s="2">
        <f t="shared" si="869"/>
        <v>0</v>
      </c>
      <c r="R4614" s="2">
        <f t="shared" si="870"/>
        <v>0</v>
      </c>
      <c r="S4614" s="2">
        <f t="shared" si="871"/>
        <v>0</v>
      </c>
      <c r="T4614" s="2">
        <f t="shared" si="872"/>
        <v>0</v>
      </c>
      <c r="U4614" s="2">
        <f>IF(O4614="Reg", R4614 * Inputs!$B$7, 0)</f>
        <v>0</v>
      </c>
      <c r="V4614" s="2">
        <f>MAX(F4614 + P4614*Inputs!$B$15 - (Q4614/Inputs!$B$16) - U4614, 0)</f>
        <v>0</v>
      </c>
    </row>
    <row r="4615" spans="1:22" x14ac:dyDescent="0.3">
      <c r="A4615" s="1">
        <v>46215.208333333343</v>
      </c>
      <c r="B4615" s="2">
        <v>0</v>
      </c>
      <c r="C4615" s="2">
        <v>5.9970802735787743</v>
      </c>
      <c r="D4615" s="2">
        <f t="shared" si="864"/>
        <v>43.381937832714463</v>
      </c>
      <c r="E4615" s="2">
        <f t="shared" si="865"/>
        <v>1.078496275025332</v>
      </c>
      <c r="F4615" s="2">
        <f t="shared" si="873"/>
        <v>0</v>
      </c>
      <c r="G4615" s="2">
        <f t="shared" si="874"/>
        <v>0</v>
      </c>
      <c r="H4615" s="2">
        <f>MIN(Inputs!$B$2, (Inputs!$B$14 - F4615)/Inputs!$B$15)</f>
        <v>170</v>
      </c>
      <c r="I4615" s="2">
        <f>MAX(MIN(Inputs!$B$2, F4615*Inputs!$B$16, Inputs!$B$14*Inputs!$B$4 - G4615), 0)</f>
        <v>0</v>
      </c>
      <c r="J4615" s="2">
        <f>MAX(MIN(Inputs!$B$2, F4615*Inputs!$B$16, (Inputs!$B$14-F4615)/Inputs!$B$15)*Inputs!$B$9, 0)</f>
        <v>0</v>
      </c>
      <c r="K4615" s="2">
        <f>MAX(E4615*Inputs!$B$5 - B4615 - Inputs!$B$8, 0) * H4615</f>
        <v>0</v>
      </c>
      <c r="L4615" s="2">
        <f>IF(B4615 &gt;= D4615*Inputs!$B$10, MAX(B4615 - E4615/Inputs!$B$5 - Inputs!$B$8, 0) * I4615, 0)</f>
        <v>0</v>
      </c>
      <c r="M4615" s="2">
        <f t="shared" si="866"/>
        <v>0</v>
      </c>
      <c r="N4615" s="3" t="str">
        <f t="shared" si="867"/>
        <v>Idle</v>
      </c>
      <c r="O4615" s="3" t="str">
        <f t="shared" si="875"/>
        <v>Idle</v>
      </c>
      <c r="P4615" s="2">
        <f t="shared" si="868"/>
        <v>0</v>
      </c>
      <c r="Q4615" s="2">
        <f t="shared" si="869"/>
        <v>0</v>
      </c>
      <c r="R4615" s="2">
        <f t="shared" si="870"/>
        <v>0</v>
      </c>
      <c r="S4615" s="2">
        <f t="shared" si="871"/>
        <v>0</v>
      </c>
      <c r="T4615" s="2">
        <f t="shared" si="872"/>
        <v>0</v>
      </c>
      <c r="U4615" s="2">
        <f>IF(O4615="Reg", R4615 * Inputs!$B$7, 0)</f>
        <v>0</v>
      </c>
      <c r="V4615" s="2">
        <f>MAX(F4615 + P4615*Inputs!$B$15 - (Q4615/Inputs!$B$16) - U4615, 0)</f>
        <v>0</v>
      </c>
    </row>
    <row r="4616" spans="1:22" x14ac:dyDescent="0.3">
      <c r="A4616" s="1">
        <v>46215.25</v>
      </c>
      <c r="B4616" s="2">
        <v>0</v>
      </c>
      <c r="C4616" s="2">
        <v>7.7217465130452982</v>
      </c>
      <c r="D4616" s="2">
        <f t="shared" si="864"/>
        <v>43.381937832714463</v>
      </c>
      <c r="E4616" s="2">
        <f t="shared" si="865"/>
        <v>3.9603053124245449</v>
      </c>
      <c r="F4616" s="2">
        <f t="shared" si="873"/>
        <v>0</v>
      </c>
      <c r="G4616" s="2">
        <f t="shared" si="874"/>
        <v>0</v>
      </c>
      <c r="H4616" s="2">
        <f>MIN(Inputs!$B$2, (Inputs!$B$14 - F4616)/Inputs!$B$15)</f>
        <v>170</v>
      </c>
      <c r="I4616" s="2">
        <f>MAX(MIN(Inputs!$B$2, F4616*Inputs!$B$16, Inputs!$B$14*Inputs!$B$4 - G4616), 0)</f>
        <v>0</v>
      </c>
      <c r="J4616" s="2">
        <f>MAX(MIN(Inputs!$B$2, F4616*Inputs!$B$16, (Inputs!$B$14-F4616)/Inputs!$B$15)*Inputs!$B$9, 0)</f>
        <v>0</v>
      </c>
      <c r="K4616" s="2">
        <f>MAX(E4616*Inputs!$B$5 - B4616 - Inputs!$B$8, 0) * H4616</f>
        <v>0</v>
      </c>
      <c r="L4616" s="2">
        <f>IF(B4616 &gt;= D4616*Inputs!$B$10, MAX(B4616 - E4616/Inputs!$B$5 - Inputs!$B$8, 0) * I4616, 0)</f>
        <v>0</v>
      </c>
      <c r="M4616" s="2">
        <f t="shared" si="866"/>
        <v>0</v>
      </c>
      <c r="N4616" s="3" t="str">
        <f t="shared" si="867"/>
        <v>Idle</v>
      </c>
      <c r="O4616" s="3" t="str">
        <f t="shared" si="875"/>
        <v>Idle</v>
      </c>
      <c r="P4616" s="2">
        <f t="shared" si="868"/>
        <v>0</v>
      </c>
      <c r="Q4616" s="2">
        <f t="shared" si="869"/>
        <v>0</v>
      </c>
      <c r="R4616" s="2">
        <f t="shared" si="870"/>
        <v>0</v>
      </c>
      <c r="S4616" s="2">
        <f t="shared" si="871"/>
        <v>0</v>
      </c>
      <c r="T4616" s="2">
        <f t="shared" si="872"/>
        <v>0</v>
      </c>
      <c r="U4616" s="2">
        <f>IF(O4616="Reg", R4616 * Inputs!$B$7, 0)</f>
        <v>0</v>
      </c>
      <c r="V4616" s="2">
        <f>MAX(F4616 + P4616*Inputs!$B$15 - (Q4616/Inputs!$B$16) - U4616, 0)</f>
        <v>0</v>
      </c>
    </row>
    <row r="4617" spans="1:22" x14ac:dyDescent="0.3">
      <c r="A4617" s="1">
        <v>46215.291666666657</v>
      </c>
      <c r="B4617" s="2">
        <v>0</v>
      </c>
      <c r="C4617" s="2">
        <v>4.197017903213184</v>
      </c>
      <c r="D4617" s="2">
        <f t="shared" si="864"/>
        <v>43.381937832714463</v>
      </c>
      <c r="E4617" s="2">
        <f t="shared" si="865"/>
        <v>10.394325768559469</v>
      </c>
      <c r="F4617" s="2">
        <f t="shared" si="873"/>
        <v>0</v>
      </c>
      <c r="G4617" s="2">
        <f t="shared" si="874"/>
        <v>0</v>
      </c>
      <c r="H4617" s="2">
        <f>MIN(Inputs!$B$2, (Inputs!$B$14 - F4617)/Inputs!$B$15)</f>
        <v>170</v>
      </c>
      <c r="I4617" s="2">
        <f>MAX(MIN(Inputs!$B$2, F4617*Inputs!$B$16, Inputs!$B$14*Inputs!$B$4 - G4617), 0)</f>
        <v>0</v>
      </c>
      <c r="J4617" s="2">
        <f>MAX(MIN(Inputs!$B$2, F4617*Inputs!$B$16, (Inputs!$B$14-F4617)/Inputs!$B$15)*Inputs!$B$9, 0)</f>
        <v>0</v>
      </c>
      <c r="K4617" s="2">
        <f>MAX(E4617*Inputs!$B$5 - B4617 - Inputs!$B$8, 0) * H4617</f>
        <v>0</v>
      </c>
      <c r="L4617" s="2">
        <f>IF(B4617 &gt;= D4617*Inputs!$B$10, MAX(B4617 - E4617/Inputs!$B$5 - Inputs!$B$8, 0) * I4617, 0)</f>
        <v>0</v>
      </c>
      <c r="M4617" s="2">
        <f t="shared" si="866"/>
        <v>0</v>
      </c>
      <c r="N4617" s="3" t="str">
        <f t="shared" si="867"/>
        <v>Idle</v>
      </c>
      <c r="O4617" s="3" t="str">
        <f t="shared" si="875"/>
        <v>Idle</v>
      </c>
      <c r="P4617" s="2">
        <f t="shared" si="868"/>
        <v>0</v>
      </c>
      <c r="Q4617" s="2">
        <f t="shared" si="869"/>
        <v>0</v>
      </c>
      <c r="R4617" s="2">
        <f t="shared" si="870"/>
        <v>0</v>
      </c>
      <c r="S4617" s="2">
        <f t="shared" si="871"/>
        <v>0</v>
      </c>
      <c r="T4617" s="2">
        <f t="shared" si="872"/>
        <v>0</v>
      </c>
      <c r="U4617" s="2">
        <f>IF(O4617="Reg", R4617 * Inputs!$B$7, 0)</f>
        <v>0</v>
      </c>
      <c r="V4617" s="2">
        <f>MAX(F4617 + P4617*Inputs!$B$15 - (Q4617/Inputs!$B$16) - U4617, 0)</f>
        <v>0</v>
      </c>
    </row>
    <row r="4618" spans="1:22" x14ac:dyDescent="0.3">
      <c r="A4618" s="1">
        <v>46215.333333333343</v>
      </c>
      <c r="B4618" s="2">
        <v>0</v>
      </c>
      <c r="C4618" s="2">
        <v>2.7733619545094661</v>
      </c>
      <c r="D4618" s="2">
        <f t="shared" si="864"/>
        <v>43.381937832714463</v>
      </c>
      <c r="E4618" s="2">
        <f t="shared" si="865"/>
        <v>18.339440360492286</v>
      </c>
      <c r="F4618" s="2">
        <f t="shared" si="873"/>
        <v>0</v>
      </c>
      <c r="G4618" s="2">
        <f t="shared" si="874"/>
        <v>0</v>
      </c>
      <c r="H4618" s="2">
        <f>MIN(Inputs!$B$2, (Inputs!$B$14 - F4618)/Inputs!$B$15)</f>
        <v>170</v>
      </c>
      <c r="I4618" s="2">
        <f>MAX(MIN(Inputs!$B$2, F4618*Inputs!$B$16, Inputs!$B$14*Inputs!$B$4 - G4618), 0)</f>
        <v>0</v>
      </c>
      <c r="J4618" s="2">
        <f>MAX(MIN(Inputs!$B$2, F4618*Inputs!$B$16, (Inputs!$B$14-F4618)/Inputs!$B$15)*Inputs!$B$9, 0)</f>
        <v>0</v>
      </c>
      <c r="K4618" s="2">
        <f>MAX(E4618*Inputs!$B$5 - B4618 - Inputs!$B$8, 0) * H4618</f>
        <v>0</v>
      </c>
      <c r="L4618" s="2">
        <f>IF(B4618 &gt;= D4618*Inputs!$B$10, MAX(B4618 - E4618/Inputs!$B$5 - Inputs!$B$8, 0) * I4618, 0)</f>
        <v>0</v>
      </c>
      <c r="M4618" s="2">
        <f t="shared" si="866"/>
        <v>0</v>
      </c>
      <c r="N4618" s="3" t="str">
        <f t="shared" si="867"/>
        <v>Idle</v>
      </c>
      <c r="O4618" s="3" t="str">
        <f t="shared" si="875"/>
        <v>Idle</v>
      </c>
      <c r="P4618" s="2">
        <f t="shared" si="868"/>
        <v>0</v>
      </c>
      <c r="Q4618" s="2">
        <f t="shared" si="869"/>
        <v>0</v>
      </c>
      <c r="R4618" s="2">
        <f t="shared" si="870"/>
        <v>0</v>
      </c>
      <c r="S4618" s="2">
        <f t="shared" si="871"/>
        <v>0</v>
      </c>
      <c r="T4618" s="2">
        <f t="shared" si="872"/>
        <v>0</v>
      </c>
      <c r="U4618" s="2">
        <f>IF(O4618="Reg", R4618 * Inputs!$B$7, 0)</f>
        <v>0</v>
      </c>
      <c r="V4618" s="2">
        <f>MAX(F4618 + P4618*Inputs!$B$15 - (Q4618/Inputs!$B$16) - U4618, 0)</f>
        <v>0</v>
      </c>
    </row>
    <row r="4619" spans="1:22" x14ac:dyDescent="0.3">
      <c r="A4619" s="1">
        <v>46215.375</v>
      </c>
      <c r="B4619" s="2">
        <v>0</v>
      </c>
      <c r="C4619" s="2">
        <v>6.4402124333018724</v>
      </c>
      <c r="D4619" s="2">
        <f t="shared" si="864"/>
        <v>43.381937832714463</v>
      </c>
      <c r="E4619" s="2">
        <f t="shared" si="865"/>
        <v>27.966606165168088</v>
      </c>
      <c r="F4619" s="2">
        <f t="shared" si="873"/>
        <v>0</v>
      </c>
      <c r="G4619" s="2">
        <f t="shared" si="874"/>
        <v>0</v>
      </c>
      <c r="H4619" s="2">
        <f>MIN(Inputs!$B$2, (Inputs!$B$14 - F4619)/Inputs!$B$15)</f>
        <v>170</v>
      </c>
      <c r="I4619" s="2">
        <f>MAX(MIN(Inputs!$B$2, F4619*Inputs!$B$16, Inputs!$B$14*Inputs!$B$4 - G4619), 0)</f>
        <v>0</v>
      </c>
      <c r="J4619" s="2">
        <f>MAX(MIN(Inputs!$B$2, F4619*Inputs!$B$16, (Inputs!$B$14-F4619)/Inputs!$B$15)*Inputs!$B$9, 0)</f>
        <v>0</v>
      </c>
      <c r="K4619" s="2">
        <f>MAX(E4619*Inputs!$B$5 - B4619 - Inputs!$B$8, 0) * H4619</f>
        <v>783.80428230914595</v>
      </c>
      <c r="L4619" s="2">
        <f>IF(B4619 &gt;= D4619*Inputs!$B$10, MAX(B4619 - E4619/Inputs!$B$5 - Inputs!$B$8, 0) * I4619, 0)</f>
        <v>0</v>
      </c>
      <c r="M4619" s="2">
        <f t="shared" si="866"/>
        <v>0</v>
      </c>
      <c r="N4619" s="3" t="str">
        <f t="shared" si="867"/>
        <v>Charge</v>
      </c>
      <c r="O4619" s="3" t="str">
        <f t="shared" si="875"/>
        <v>Charge</v>
      </c>
      <c r="P4619" s="2">
        <f t="shared" si="868"/>
        <v>170</v>
      </c>
      <c r="Q4619" s="2">
        <f t="shared" si="869"/>
        <v>0</v>
      </c>
      <c r="R4619" s="2">
        <f t="shared" si="870"/>
        <v>0</v>
      </c>
      <c r="S4619" s="2">
        <f t="shared" si="871"/>
        <v>0</v>
      </c>
      <c r="T4619" s="2">
        <f t="shared" si="872"/>
        <v>0</v>
      </c>
      <c r="U4619" s="2">
        <f>IF(O4619="Reg", R4619 * Inputs!$B$7, 0)</f>
        <v>0</v>
      </c>
      <c r="V4619" s="2">
        <f>MAX(F4619 + P4619*Inputs!$B$15 - (Q4619/Inputs!$B$16) - U4619, 0)</f>
        <v>170</v>
      </c>
    </row>
    <row r="4620" spans="1:22" x14ac:dyDescent="0.3">
      <c r="A4620" s="1">
        <v>46215.416666666657</v>
      </c>
      <c r="B4620" s="2">
        <v>6.4709776501519913</v>
      </c>
      <c r="C4620" s="2">
        <v>7.101745916392102</v>
      </c>
      <c r="D4620" s="2">
        <f t="shared" si="864"/>
        <v>43.381937832714463</v>
      </c>
      <c r="E4620" s="2">
        <f t="shared" si="865"/>
        <v>41.164989797162058</v>
      </c>
      <c r="F4620" s="2">
        <f t="shared" si="873"/>
        <v>170</v>
      </c>
      <c r="G4620" s="2">
        <f t="shared" si="874"/>
        <v>0</v>
      </c>
      <c r="H4620" s="2">
        <f>MIN(Inputs!$B$2, (Inputs!$B$14 - F4620)/Inputs!$B$15)</f>
        <v>170</v>
      </c>
      <c r="I4620" s="2">
        <f>MAX(MIN(Inputs!$B$2, F4620*Inputs!$B$16, Inputs!$B$14*Inputs!$B$4 - G4620), 0)</f>
        <v>170</v>
      </c>
      <c r="J4620" s="2">
        <f>MAX(MIN(Inputs!$B$2, F4620*Inputs!$B$16, (Inputs!$B$14-F4620)/Inputs!$B$15)*Inputs!$B$9, 0)</f>
        <v>136</v>
      </c>
      <c r="K4620" s="2">
        <f>MAX(E4620*Inputs!$B$5 - B4620 - Inputs!$B$8, 0) * H4620</f>
        <v>1658.2162731296053</v>
      </c>
      <c r="L4620" s="2">
        <f>IF(B4620 &gt;= D4620*Inputs!$B$10, MAX(B4620 - E4620/Inputs!$B$5 - Inputs!$B$8, 0) * I4620, 0)</f>
        <v>0</v>
      </c>
      <c r="M4620" s="2">
        <f t="shared" si="866"/>
        <v>965.83744462932589</v>
      </c>
      <c r="N4620" s="3" t="str">
        <f t="shared" si="867"/>
        <v>Charge</v>
      </c>
      <c r="O4620" s="3" t="str">
        <f t="shared" si="875"/>
        <v>Charge</v>
      </c>
      <c r="P4620" s="2">
        <f t="shared" si="868"/>
        <v>170</v>
      </c>
      <c r="Q4620" s="2">
        <f t="shared" si="869"/>
        <v>0</v>
      </c>
      <c r="R4620" s="2">
        <f t="shared" si="870"/>
        <v>0</v>
      </c>
      <c r="S4620" s="2">
        <f t="shared" si="871"/>
        <v>-1100.0662005258384</v>
      </c>
      <c r="T4620" s="2">
        <f t="shared" si="872"/>
        <v>0</v>
      </c>
      <c r="U4620" s="2">
        <f>IF(O4620="Reg", R4620 * Inputs!$B$7, 0)</f>
        <v>0</v>
      </c>
      <c r="V4620" s="2">
        <f>MAX(F4620 + P4620*Inputs!$B$15 - (Q4620/Inputs!$B$16) - U4620, 0)</f>
        <v>340</v>
      </c>
    </row>
    <row r="4621" spans="1:22" x14ac:dyDescent="0.3">
      <c r="A4621" s="1">
        <v>46215.458333333343</v>
      </c>
      <c r="B4621" s="2">
        <v>17.290854224395279</v>
      </c>
      <c r="C4621" s="2">
        <v>14.992794576122551</v>
      </c>
      <c r="D4621" s="2">
        <f t="shared" si="864"/>
        <v>43.381937832714463</v>
      </c>
      <c r="E4621" s="2">
        <f t="shared" si="865"/>
        <v>53.877926524176843</v>
      </c>
      <c r="F4621" s="2">
        <f t="shared" si="873"/>
        <v>340</v>
      </c>
      <c r="G4621" s="2">
        <f t="shared" si="874"/>
        <v>0</v>
      </c>
      <c r="H4621" s="2">
        <f>MIN(Inputs!$B$2, (Inputs!$B$14 - F4621)/Inputs!$B$15)</f>
        <v>0</v>
      </c>
      <c r="I4621" s="2">
        <f>MAX(MIN(Inputs!$B$2, F4621*Inputs!$B$16, Inputs!$B$14*Inputs!$B$4 - G4621), 0)</f>
        <v>170</v>
      </c>
      <c r="J4621" s="2">
        <f>MAX(MIN(Inputs!$B$2, F4621*Inputs!$B$16, (Inputs!$B$14-F4621)/Inputs!$B$15)*Inputs!$B$9, 0)</f>
        <v>0</v>
      </c>
      <c r="K4621" s="2">
        <f>MAX(E4621*Inputs!$B$5 - B4621 - Inputs!$B$8, 0) * H4621</f>
        <v>0</v>
      </c>
      <c r="L4621" s="2">
        <f>IF(B4621 &gt;= D4621*Inputs!$B$10, MAX(B4621 - E4621/Inputs!$B$5 - Inputs!$B$8, 0) * I4621, 0)</f>
        <v>0</v>
      </c>
      <c r="M4621" s="2">
        <f t="shared" si="866"/>
        <v>0</v>
      </c>
      <c r="N4621" s="3" t="str">
        <f t="shared" si="867"/>
        <v>Idle</v>
      </c>
      <c r="O4621" s="3" t="str">
        <f t="shared" si="875"/>
        <v>Idle</v>
      </c>
      <c r="P4621" s="2">
        <f t="shared" si="868"/>
        <v>0</v>
      </c>
      <c r="Q4621" s="2">
        <f t="shared" si="869"/>
        <v>0</v>
      </c>
      <c r="R4621" s="2">
        <f t="shared" si="870"/>
        <v>0</v>
      </c>
      <c r="S4621" s="2">
        <f t="shared" si="871"/>
        <v>0</v>
      </c>
      <c r="T4621" s="2">
        <f t="shared" si="872"/>
        <v>0</v>
      </c>
      <c r="U4621" s="2">
        <f>IF(O4621="Reg", R4621 * Inputs!$B$7, 0)</f>
        <v>0</v>
      </c>
      <c r="V4621" s="2">
        <f>MAX(F4621 + P4621*Inputs!$B$15 - (Q4621/Inputs!$B$16) - U4621, 0)</f>
        <v>340</v>
      </c>
    </row>
    <row r="4622" spans="1:22" x14ac:dyDescent="0.3">
      <c r="A4622" s="1">
        <v>46215.5</v>
      </c>
      <c r="B4622" s="2">
        <v>38.604122736809543</v>
      </c>
      <c r="C4622" s="2">
        <v>8.0691522413077337</v>
      </c>
      <c r="D4622" s="2">
        <f t="shared" si="864"/>
        <v>43.381937832714463</v>
      </c>
      <c r="E4622" s="2">
        <f t="shared" si="865"/>
        <v>64.393165893937621</v>
      </c>
      <c r="F4622" s="2">
        <f t="shared" si="873"/>
        <v>340</v>
      </c>
      <c r="G4622" s="2">
        <f t="shared" si="874"/>
        <v>0</v>
      </c>
      <c r="H4622" s="2">
        <f>MIN(Inputs!$B$2, (Inputs!$B$14 - F4622)/Inputs!$B$15)</f>
        <v>0</v>
      </c>
      <c r="I4622" s="2">
        <f>MAX(MIN(Inputs!$B$2, F4622*Inputs!$B$16, Inputs!$B$14*Inputs!$B$4 - G4622), 0)</f>
        <v>170</v>
      </c>
      <c r="J4622" s="2">
        <f>MAX(MIN(Inputs!$B$2, F4622*Inputs!$B$16, (Inputs!$B$14-F4622)/Inputs!$B$15)*Inputs!$B$9, 0)</f>
        <v>0</v>
      </c>
      <c r="K4622" s="2">
        <f>MAX(E4622*Inputs!$B$5 - B4622 - Inputs!$B$8, 0) * H4622</f>
        <v>0</v>
      </c>
      <c r="L4622" s="2">
        <f>IF(B4622 &gt;= D4622*Inputs!$B$10, MAX(B4622 - E4622/Inputs!$B$5 - Inputs!$B$8, 0) * I4622, 0)</f>
        <v>0</v>
      </c>
      <c r="M4622" s="2">
        <f t="shared" si="866"/>
        <v>0</v>
      </c>
      <c r="N4622" s="3" t="str">
        <f t="shared" si="867"/>
        <v>Idle</v>
      </c>
      <c r="O4622" s="3" t="str">
        <f t="shared" si="875"/>
        <v>Idle</v>
      </c>
      <c r="P4622" s="2">
        <f t="shared" si="868"/>
        <v>0</v>
      </c>
      <c r="Q4622" s="2">
        <f t="shared" si="869"/>
        <v>0</v>
      </c>
      <c r="R4622" s="2">
        <f t="shared" si="870"/>
        <v>0</v>
      </c>
      <c r="S4622" s="2">
        <f t="shared" si="871"/>
        <v>0</v>
      </c>
      <c r="T4622" s="2">
        <f t="shared" si="872"/>
        <v>0</v>
      </c>
      <c r="U4622" s="2">
        <f>IF(O4622="Reg", R4622 * Inputs!$B$7, 0)</f>
        <v>0</v>
      </c>
      <c r="V4622" s="2">
        <f>MAX(F4622 + P4622*Inputs!$B$15 - (Q4622/Inputs!$B$16) - U4622, 0)</f>
        <v>340</v>
      </c>
    </row>
    <row r="4623" spans="1:22" x14ac:dyDescent="0.3">
      <c r="A4623" s="1">
        <v>46215.541666666657</v>
      </c>
      <c r="B4623" s="2">
        <v>47.670687551596913</v>
      </c>
      <c r="C4623" s="2">
        <v>11.754261171746149</v>
      </c>
      <c r="D4623" s="2">
        <f t="shared" si="864"/>
        <v>43.381937832714463</v>
      </c>
      <c r="E4623" s="2">
        <f t="shared" si="865"/>
        <v>71.870403702381353</v>
      </c>
      <c r="F4623" s="2">
        <f t="shared" si="873"/>
        <v>340</v>
      </c>
      <c r="G4623" s="2">
        <f t="shared" si="874"/>
        <v>0</v>
      </c>
      <c r="H4623" s="2">
        <f>MIN(Inputs!$B$2, (Inputs!$B$14 - F4623)/Inputs!$B$15)</f>
        <v>0</v>
      </c>
      <c r="I4623" s="2">
        <f>MAX(MIN(Inputs!$B$2, F4623*Inputs!$B$16, Inputs!$B$14*Inputs!$B$4 - G4623), 0)</f>
        <v>170</v>
      </c>
      <c r="J4623" s="2">
        <f>MAX(MIN(Inputs!$B$2, F4623*Inputs!$B$16, (Inputs!$B$14-F4623)/Inputs!$B$15)*Inputs!$B$9, 0)</f>
        <v>0</v>
      </c>
      <c r="K4623" s="2">
        <f>MAX(E4623*Inputs!$B$5 - B4623 - Inputs!$B$8, 0) * H4623</f>
        <v>0</v>
      </c>
      <c r="L4623" s="2">
        <f>IF(B4623 &gt;= D4623*Inputs!$B$10, MAX(B4623 - E4623/Inputs!$B$5 - Inputs!$B$8, 0) * I4623, 0)</f>
        <v>0</v>
      </c>
      <c r="M4623" s="2">
        <f t="shared" si="866"/>
        <v>0</v>
      </c>
      <c r="N4623" s="3" t="str">
        <f t="shared" si="867"/>
        <v>Idle</v>
      </c>
      <c r="O4623" s="3" t="str">
        <f t="shared" si="875"/>
        <v>Idle</v>
      </c>
      <c r="P4623" s="2">
        <f t="shared" si="868"/>
        <v>0</v>
      </c>
      <c r="Q4623" s="2">
        <f t="shared" si="869"/>
        <v>0</v>
      </c>
      <c r="R4623" s="2">
        <f t="shared" si="870"/>
        <v>0</v>
      </c>
      <c r="S4623" s="2">
        <f t="shared" si="871"/>
        <v>0</v>
      </c>
      <c r="T4623" s="2">
        <f t="shared" si="872"/>
        <v>0</v>
      </c>
      <c r="U4623" s="2">
        <f>IF(O4623="Reg", R4623 * Inputs!$B$7, 0)</f>
        <v>0</v>
      </c>
      <c r="V4623" s="2">
        <f>MAX(F4623 + P4623*Inputs!$B$15 - (Q4623/Inputs!$B$16) - U4623, 0)</f>
        <v>340</v>
      </c>
    </row>
    <row r="4624" spans="1:22" x14ac:dyDescent="0.3">
      <c r="A4624" s="1">
        <v>46215.583333333343</v>
      </c>
      <c r="B4624" s="2">
        <v>57.762994828054808</v>
      </c>
      <c r="C4624" s="2">
        <v>7.5800882707933521</v>
      </c>
      <c r="D4624" s="2">
        <f t="shared" si="864"/>
        <v>43.381937832714463</v>
      </c>
      <c r="E4624" s="2">
        <f t="shared" si="865"/>
        <v>79.326417483707246</v>
      </c>
      <c r="F4624" s="2">
        <f t="shared" si="873"/>
        <v>340</v>
      </c>
      <c r="G4624" s="2">
        <f t="shared" si="874"/>
        <v>0</v>
      </c>
      <c r="H4624" s="2">
        <f>MIN(Inputs!$B$2, (Inputs!$B$14 - F4624)/Inputs!$B$15)</f>
        <v>0</v>
      </c>
      <c r="I4624" s="2">
        <f>MAX(MIN(Inputs!$B$2, F4624*Inputs!$B$16, Inputs!$B$14*Inputs!$B$4 - G4624), 0)</f>
        <v>170</v>
      </c>
      <c r="J4624" s="2">
        <f>MAX(MIN(Inputs!$B$2, F4624*Inputs!$B$16, (Inputs!$B$14-F4624)/Inputs!$B$15)*Inputs!$B$9, 0)</f>
        <v>0</v>
      </c>
      <c r="K4624" s="2">
        <f>MAX(E4624*Inputs!$B$5 - B4624 - Inputs!$B$8, 0) * H4624</f>
        <v>0</v>
      </c>
      <c r="L4624" s="2">
        <f>IF(B4624 &gt;= D4624*Inputs!$B$10, MAX(B4624 - E4624/Inputs!$B$5 - Inputs!$B$8, 0) * I4624, 0)</f>
        <v>0</v>
      </c>
      <c r="M4624" s="2">
        <f t="shared" si="866"/>
        <v>0</v>
      </c>
      <c r="N4624" s="3" t="str">
        <f t="shared" si="867"/>
        <v>Idle</v>
      </c>
      <c r="O4624" s="3" t="str">
        <f t="shared" si="875"/>
        <v>Idle</v>
      </c>
      <c r="P4624" s="2">
        <f t="shared" si="868"/>
        <v>0</v>
      </c>
      <c r="Q4624" s="2">
        <f t="shared" si="869"/>
        <v>0</v>
      </c>
      <c r="R4624" s="2">
        <f t="shared" si="870"/>
        <v>0</v>
      </c>
      <c r="S4624" s="2">
        <f t="shared" si="871"/>
        <v>0</v>
      </c>
      <c r="T4624" s="2">
        <f t="shared" si="872"/>
        <v>0</v>
      </c>
      <c r="U4624" s="2">
        <f>IF(O4624="Reg", R4624 * Inputs!$B$7, 0)</f>
        <v>0</v>
      </c>
      <c r="V4624" s="2">
        <f>MAX(F4624 + P4624*Inputs!$B$15 - (Q4624/Inputs!$B$16) - U4624, 0)</f>
        <v>340</v>
      </c>
    </row>
    <row r="4625" spans="1:22" x14ac:dyDescent="0.3">
      <c r="A4625" s="1">
        <v>46215.625</v>
      </c>
      <c r="B4625" s="2">
        <v>79.190301791963805</v>
      </c>
      <c r="C4625" s="2">
        <v>14.330415938541419</v>
      </c>
      <c r="D4625" s="2">
        <f t="shared" si="864"/>
        <v>43.381937832714463</v>
      </c>
      <c r="E4625" s="2">
        <f t="shared" si="865"/>
        <v>82.562495217634918</v>
      </c>
      <c r="F4625" s="2">
        <f t="shared" si="873"/>
        <v>340</v>
      </c>
      <c r="G4625" s="2">
        <f t="shared" si="874"/>
        <v>0</v>
      </c>
      <c r="H4625" s="2">
        <f>MIN(Inputs!$B$2, (Inputs!$B$14 - F4625)/Inputs!$B$15)</f>
        <v>0</v>
      </c>
      <c r="I4625" s="2">
        <f>MAX(MIN(Inputs!$B$2, F4625*Inputs!$B$16, Inputs!$B$14*Inputs!$B$4 - G4625), 0)</f>
        <v>170</v>
      </c>
      <c r="J4625" s="2">
        <f>MAX(MIN(Inputs!$B$2, F4625*Inputs!$B$16, (Inputs!$B$14-F4625)/Inputs!$B$15)*Inputs!$B$9, 0)</f>
        <v>0</v>
      </c>
      <c r="K4625" s="2">
        <f>MAX(E4625*Inputs!$B$5 - B4625 - Inputs!$B$8, 0) * H4625</f>
        <v>0</v>
      </c>
      <c r="L4625" s="2">
        <f>IF(B4625 &gt;= D4625*Inputs!$B$10, MAX(B4625 - E4625/Inputs!$B$5 - Inputs!$B$8, 0) * I4625, 0)</f>
        <v>0</v>
      </c>
      <c r="M4625" s="2">
        <f t="shared" si="866"/>
        <v>0</v>
      </c>
      <c r="N4625" s="3" t="str">
        <f t="shared" si="867"/>
        <v>Idle</v>
      </c>
      <c r="O4625" s="3" t="str">
        <f t="shared" si="875"/>
        <v>Idle</v>
      </c>
      <c r="P4625" s="2">
        <f t="shared" si="868"/>
        <v>0</v>
      </c>
      <c r="Q4625" s="2">
        <f t="shared" si="869"/>
        <v>0</v>
      </c>
      <c r="R4625" s="2">
        <f t="shared" si="870"/>
        <v>0</v>
      </c>
      <c r="S4625" s="2">
        <f t="shared" si="871"/>
        <v>0</v>
      </c>
      <c r="T4625" s="2">
        <f t="shared" si="872"/>
        <v>0</v>
      </c>
      <c r="U4625" s="2">
        <f>IF(O4625="Reg", R4625 * Inputs!$B$7, 0)</f>
        <v>0</v>
      </c>
      <c r="V4625" s="2">
        <f>MAX(F4625 + P4625*Inputs!$B$15 - (Q4625/Inputs!$B$16) - U4625, 0)</f>
        <v>340</v>
      </c>
    </row>
    <row r="4626" spans="1:22" x14ac:dyDescent="0.3">
      <c r="A4626" s="1">
        <v>46215.666666666657</v>
      </c>
      <c r="B4626" s="2">
        <v>82.748598012240691</v>
      </c>
      <c r="C4626" s="2">
        <v>15.46397623577017</v>
      </c>
      <c r="D4626" s="2">
        <f t="shared" si="864"/>
        <v>43.381937832714463</v>
      </c>
      <c r="E4626" s="2">
        <f t="shared" si="865"/>
        <v>81.704204897615853</v>
      </c>
      <c r="F4626" s="2">
        <f t="shared" si="873"/>
        <v>340</v>
      </c>
      <c r="G4626" s="2">
        <f t="shared" si="874"/>
        <v>0</v>
      </c>
      <c r="H4626" s="2">
        <f>MIN(Inputs!$B$2, (Inputs!$B$14 - F4626)/Inputs!$B$15)</f>
        <v>0</v>
      </c>
      <c r="I4626" s="2">
        <f>MAX(MIN(Inputs!$B$2, F4626*Inputs!$B$16, Inputs!$B$14*Inputs!$B$4 - G4626), 0)</f>
        <v>170</v>
      </c>
      <c r="J4626" s="2">
        <f>MAX(MIN(Inputs!$B$2, F4626*Inputs!$B$16, (Inputs!$B$14-F4626)/Inputs!$B$15)*Inputs!$B$9, 0)</f>
        <v>0</v>
      </c>
      <c r="K4626" s="2">
        <f>MAX(E4626*Inputs!$B$5 - B4626 - Inputs!$B$8, 0) * H4626</f>
        <v>0</v>
      </c>
      <c r="L4626" s="2">
        <f>IF(B4626 &gt;= D4626*Inputs!$B$10, MAX(B4626 - E4626/Inputs!$B$5 - Inputs!$B$8, 0) * I4626, 0)</f>
        <v>0</v>
      </c>
      <c r="M4626" s="2">
        <f t="shared" si="866"/>
        <v>0</v>
      </c>
      <c r="N4626" s="3" t="str">
        <f t="shared" si="867"/>
        <v>Idle</v>
      </c>
      <c r="O4626" s="3" t="str">
        <f t="shared" si="875"/>
        <v>Idle</v>
      </c>
      <c r="P4626" s="2">
        <f t="shared" si="868"/>
        <v>0</v>
      </c>
      <c r="Q4626" s="2">
        <f t="shared" si="869"/>
        <v>0</v>
      </c>
      <c r="R4626" s="2">
        <f t="shared" si="870"/>
        <v>0</v>
      </c>
      <c r="S4626" s="2">
        <f t="shared" si="871"/>
        <v>0</v>
      </c>
      <c r="T4626" s="2">
        <f t="shared" si="872"/>
        <v>0</v>
      </c>
      <c r="U4626" s="2">
        <f>IF(O4626="Reg", R4626 * Inputs!$B$7, 0)</f>
        <v>0</v>
      </c>
      <c r="V4626" s="2">
        <f>MAX(F4626 + P4626*Inputs!$B$15 - (Q4626/Inputs!$B$16) - U4626, 0)</f>
        <v>340</v>
      </c>
    </row>
    <row r="4627" spans="1:22" x14ac:dyDescent="0.3">
      <c r="A4627" s="1">
        <v>46215.708333333343</v>
      </c>
      <c r="B4627" s="2">
        <v>80.382290442959913</v>
      </c>
      <c r="C4627" s="2">
        <v>8.0890689285331447</v>
      </c>
      <c r="D4627" s="2">
        <f t="shared" si="864"/>
        <v>43.381937832714463</v>
      </c>
      <c r="E4627" s="2">
        <f t="shared" si="865"/>
        <v>77.513905747300782</v>
      </c>
      <c r="F4627" s="2">
        <f t="shared" si="873"/>
        <v>340</v>
      </c>
      <c r="G4627" s="2">
        <f t="shared" si="874"/>
        <v>0</v>
      </c>
      <c r="H4627" s="2">
        <f>MIN(Inputs!$B$2, (Inputs!$B$14 - F4627)/Inputs!$B$15)</f>
        <v>0</v>
      </c>
      <c r="I4627" s="2">
        <f>MAX(MIN(Inputs!$B$2, F4627*Inputs!$B$16, Inputs!$B$14*Inputs!$B$4 - G4627), 0)</f>
        <v>170</v>
      </c>
      <c r="J4627" s="2">
        <f>MAX(MIN(Inputs!$B$2, F4627*Inputs!$B$16, (Inputs!$B$14-F4627)/Inputs!$B$15)*Inputs!$B$9, 0)</f>
        <v>0</v>
      </c>
      <c r="K4627" s="2">
        <f>MAX(E4627*Inputs!$B$5 - B4627 - Inputs!$B$8, 0) * H4627</f>
        <v>0</v>
      </c>
      <c r="L4627" s="2">
        <f>IF(B4627 &gt;= D4627*Inputs!$B$10, MAX(B4627 - E4627/Inputs!$B$5 - Inputs!$B$8, 0) * I4627, 0)</f>
        <v>0</v>
      </c>
      <c r="M4627" s="2">
        <f t="shared" si="866"/>
        <v>0</v>
      </c>
      <c r="N4627" s="3" t="str">
        <f t="shared" si="867"/>
        <v>Idle</v>
      </c>
      <c r="O4627" s="3" t="str">
        <f t="shared" si="875"/>
        <v>Idle</v>
      </c>
      <c r="P4627" s="2">
        <f t="shared" si="868"/>
        <v>0</v>
      </c>
      <c r="Q4627" s="2">
        <f t="shared" si="869"/>
        <v>0</v>
      </c>
      <c r="R4627" s="2">
        <f t="shared" si="870"/>
        <v>0</v>
      </c>
      <c r="S4627" s="2">
        <f t="shared" si="871"/>
        <v>0</v>
      </c>
      <c r="T4627" s="2">
        <f t="shared" si="872"/>
        <v>0</v>
      </c>
      <c r="U4627" s="2">
        <f>IF(O4627="Reg", R4627 * Inputs!$B$7, 0)</f>
        <v>0</v>
      </c>
      <c r="V4627" s="2">
        <f>MAX(F4627 + P4627*Inputs!$B$15 - (Q4627/Inputs!$B$16) - U4627, 0)</f>
        <v>340</v>
      </c>
    </row>
    <row r="4628" spans="1:22" x14ac:dyDescent="0.3">
      <c r="A4628" s="1">
        <v>46215.75</v>
      </c>
      <c r="B4628" s="2">
        <v>83.467549587471964</v>
      </c>
      <c r="C4628" s="2">
        <v>6.9894944714500582</v>
      </c>
      <c r="D4628" s="2">
        <f t="shared" si="864"/>
        <v>43.381937832714463</v>
      </c>
      <c r="E4628" s="2">
        <f t="shared" si="865"/>
        <v>96.333497205758874</v>
      </c>
      <c r="F4628" s="2">
        <f t="shared" si="873"/>
        <v>340</v>
      </c>
      <c r="G4628" s="2">
        <f t="shared" si="874"/>
        <v>0</v>
      </c>
      <c r="H4628" s="2">
        <f>MIN(Inputs!$B$2, (Inputs!$B$14 - F4628)/Inputs!$B$15)</f>
        <v>0</v>
      </c>
      <c r="I4628" s="2">
        <f>MAX(MIN(Inputs!$B$2, F4628*Inputs!$B$16, Inputs!$B$14*Inputs!$B$4 - G4628), 0)</f>
        <v>170</v>
      </c>
      <c r="J4628" s="2">
        <f>MAX(MIN(Inputs!$B$2, F4628*Inputs!$B$16, (Inputs!$B$14-F4628)/Inputs!$B$15)*Inputs!$B$9, 0)</f>
        <v>0</v>
      </c>
      <c r="K4628" s="2">
        <f>MAX(E4628*Inputs!$B$5 - B4628 - Inputs!$B$8, 0) * H4628</f>
        <v>0</v>
      </c>
      <c r="L4628" s="2">
        <f>IF(B4628 &gt;= D4628*Inputs!$B$10, MAX(B4628 - E4628/Inputs!$B$5 - Inputs!$B$8, 0) * I4628, 0)</f>
        <v>0</v>
      </c>
      <c r="M4628" s="2">
        <f t="shared" si="866"/>
        <v>0</v>
      </c>
      <c r="N4628" s="3" t="str">
        <f t="shared" si="867"/>
        <v>Idle</v>
      </c>
      <c r="O4628" s="3" t="str">
        <f t="shared" si="875"/>
        <v>Idle</v>
      </c>
      <c r="P4628" s="2">
        <f t="shared" si="868"/>
        <v>0</v>
      </c>
      <c r="Q4628" s="2">
        <f t="shared" si="869"/>
        <v>0</v>
      </c>
      <c r="R4628" s="2">
        <f t="shared" si="870"/>
        <v>0</v>
      </c>
      <c r="S4628" s="2">
        <f t="shared" si="871"/>
        <v>0</v>
      </c>
      <c r="T4628" s="2">
        <f t="shared" si="872"/>
        <v>0</v>
      </c>
      <c r="U4628" s="2">
        <f>IF(O4628="Reg", R4628 * Inputs!$B$7, 0)</f>
        <v>0</v>
      </c>
      <c r="V4628" s="2">
        <f>MAX(F4628 + P4628*Inputs!$B$15 - (Q4628/Inputs!$B$16) - U4628, 0)</f>
        <v>340</v>
      </c>
    </row>
    <row r="4629" spans="1:22" x14ac:dyDescent="0.3">
      <c r="A4629" s="1">
        <v>46215.791666666657</v>
      </c>
      <c r="B4629" s="2">
        <v>92.406770239552273</v>
      </c>
      <c r="C4629" s="2">
        <v>4.3447067985178967</v>
      </c>
      <c r="D4629" s="2">
        <f t="shared" si="864"/>
        <v>43.381937832714463</v>
      </c>
      <c r="E4629" s="2">
        <f t="shared" si="865"/>
        <v>87.110460564957023</v>
      </c>
      <c r="F4629" s="2">
        <f t="shared" si="873"/>
        <v>340</v>
      </c>
      <c r="G4629" s="2">
        <f t="shared" si="874"/>
        <v>0</v>
      </c>
      <c r="H4629" s="2">
        <f>MIN(Inputs!$B$2, (Inputs!$B$14 - F4629)/Inputs!$B$15)</f>
        <v>0</v>
      </c>
      <c r="I4629" s="2">
        <f>MAX(MIN(Inputs!$B$2, F4629*Inputs!$B$16, Inputs!$B$14*Inputs!$B$4 - G4629), 0)</f>
        <v>170</v>
      </c>
      <c r="J4629" s="2">
        <f>MAX(MIN(Inputs!$B$2, F4629*Inputs!$B$16, (Inputs!$B$14-F4629)/Inputs!$B$15)*Inputs!$B$9, 0)</f>
        <v>0</v>
      </c>
      <c r="K4629" s="2">
        <f>MAX(E4629*Inputs!$B$5 - B4629 - Inputs!$B$8, 0) * H4629</f>
        <v>0</v>
      </c>
      <c r="L4629" s="2">
        <f>IF(B4629 &gt;= D4629*Inputs!$B$10, MAX(B4629 - E4629/Inputs!$B$5 - Inputs!$B$8, 0) * I4629, 0)</f>
        <v>0</v>
      </c>
      <c r="M4629" s="2">
        <f t="shared" si="866"/>
        <v>0</v>
      </c>
      <c r="N4629" s="3" t="str">
        <f t="shared" si="867"/>
        <v>Idle</v>
      </c>
      <c r="O4629" s="3" t="str">
        <f t="shared" si="875"/>
        <v>Idle</v>
      </c>
      <c r="P4629" s="2">
        <f t="shared" si="868"/>
        <v>0</v>
      </c>
      <c r="Q4629" s="2">
        <f t="shared" si="869"/>
        <v>0</v>
      </c>
      <c r="R4629" s="2">
        <f t="shared" si="870"/>
        <v>0</v>
      </c>
      <c r="S4629" s="2">
        <f t="shared" si="871"/>
        <v>0</v>
      </c>
      <c r="T4629" s="2">
        <f t="shared" si="872"/>
        <v>0</v>
      </c>
      <c r="U4629" s="2">
        <f>IF(O4629="Reg", R4629 * Inputs!$B$7, 0)</f>
        <v>0</v>
      </c>
      <c r="V4629" s="2">
        <f>MAX(F4629 + P4629*Inputs!$B$15 - (Q4629/Inputs!$B$16) - U4629, 0)</f>
        <v>340</v>
      </c>
    </row>
    <row r="4630" spans="1:22" x14ac:dyDescent="0.3">
      <c r="A4630" s="1">
        <v>46215.833333333343</v>
      </c>
      <c r="B4630" s="2">
        <v>77.179461231620891</v>
      </c>
      <c r="C4630" s="2">
        <v>11.516157139990179</v>
      </c>
      <c r="D4630" s="2">
        <f t="shared" si="864"/>
        <v>43.381937832714463</v>
      </c>
      <c r="E4630" s="2">
        <f t="shared" si="865"/>
        <v>73.027404394426199</v>
      </c>
      <c r="F4630" s="2">
        <f t="shared" si="873"/>
        <v>340</v>
      </c>
      <c r="G4630" s="2">
        <f t="shared" si="874"/>
        <v>0</v>
      </c>
      <c r="H4630" s="2">
        <f>MIN(Inputs!$B$2, (Inputs!$B$14 - F4630)/Inputs!$B$15)</f>
        <v>0</v>
      </c>
      <c r="I4630" s="2">
        <f>MAX(MIN(Inputs!$B$2, F4630*Inputs!$B$16, Inputs!$B$14*Inputs!$B$4 - G4630), 0)</f>
        <v>170</v>
      </c>
      <c r="J4630" s="2">
        <f>MAX(MIN(Inputs!$B$2, F4630*Inputs!$B$16, (Inputs!$B$14-F4630)/Inputs!$B$15)*Inputs!$B$9, 0)</f>
        <v>0</v>
      </c>
      <c r="K4630" s="2">
        <f>MAX(E4630*Inputs!$B$5 - B4630 - Inputs!$B$8, 0) * H4630</f>
        <v>0</v>
      </c>
      <c r="L4630" s="2">
        <f>IF(B4630 &gt;= D4630*Inputs!$B$10, MAX(B4630 - E4630/Inputs!$B$5 - Inputs!$B$8, 0) * I4630, 0)</f>
        <v>0</v>
      </c>
      <c r="M4630" s="2">
        <f t="shared" si="866"/>
        <v>0</v>
      </c>
      <c r="N4630" s="3" t="str">
        <f t="shared" si="867"/>
        <v>Idle</v>
      </c>
      <c r="O4630" s="3" t="str">
        <f t="shared" si="875"/>
        <v>Idle</v>
      </c>
      <c r="P4630" s="2">
        <f t="shared" si="868"/>
        <v>0</v>
      </c>
      <c r="Q4630" s="2">
        <f t="shared" si="869"/>
        <v>0</v>
      </c>
      <c r="R4630" s="2">
        <f t="shared" si="870"/>
        <v>0</v>
      </c>
      <c r="S4630" s="2">
        <f t="shared" si="871"/>
        <v>0</v>
      </c>
      <c r="T4630" s="2">
        <f t="shared" si="872"/>
        <v>0</v>
      </c>
      <c r="U4630" s="2">
        <f>IF(O4630="Reg", R4630 * Inputs!$B$7, 0)</f>
        <v>0</v>
      </c>
      <c r="V4630" s="2">
        <f>MAX(F4630 + P4630*Inputs!$B$15 - (Q4630/Inputs!$B$16) - U4630, 0)</f>
        <v>340</v>
      </c>
    </row>
    <row r="4631" spans="1:22" x14ac:dyDescent="0.3">
      <c r="A4631" s="1">
        <v>46215.875</v>
      </c>
      <c r="B4631" s="2">
        <v>74.040559871849354</v>
      </c>
      <c r="C4631" s="2">
        <v>6.5368876394899562</v>
      </c>
      <c r="D4631" s="2">
        <f t="shared" si="864"/>
        <v>43.381937832714463</v>
      </c>
      <c r="E4631" s="2">
        <f t="shared" si="865"/>
        <v>60.967547357764182</v>
      </c>
      <c r="F4631" s="2">
        <f t="shared" si="873"/>
        <v>340</v>
      </c>
      <c r="G4631" s="2">
        <f t="shared" si="874"/>
        <v>0</v>
      </c>
      <c r="H4631" s="2">
        <f>MIN(Inputs!$B$2, (Inputs!$B$14 - F4631)/Inputs!$B$15)</f>
        <v>0</v>
      </c>
      <c r="I4631" s="2">
        <f>MAX(MIN(Inputs!$B$2, F4631*Inputs!$B$16, Inputs!$B$14*Inputs!$B$4 - G4631), 0)</f>
        <v>170</v>
      </c>
      <c r="J4631" s="2">
        <f>MAX(MIN(Inputs!$B$2, F4631*Inputs!$B$16, (Inputs!$B$14-F4631)/Inputs!$B$15)*Inputs!$B$9, 0)</f>
        <v>0</v>
      </c>
      <c r="K4631" s="2">
        <f>MAX(E4631*Inputs!$B$5 - B4631 - Inputs!$B$8, 0) * H4631</f>
        <v>0</v>
      </c>
      <c r="L4631" s="2">
        <f>IF(B4631 &gt;= D4631*Inputs!$B$10, MAX(B4631 - E4631/Inputs!$B$5 - Inputs!$B$8, 0) * I4631, 0)</f>
        <v>0</v>
      </c>
      <c r="M4631" s="2">
        <f t="shared" si="866"/>
        <v>0</v>
      </c>
      <c r="N4631" s="3" t="str">
        <f t="shared" si="867"/>
        <v>Idle</v>
      </c>
      <c r="O4631" s="3" t="str">
        <f t="shared" si="875"/>
        <v>Idle</v>
      </c>
      <c r="P4631" s="2">
        <f t="shared" si="868"/>
        <v>0</v>
      </c>
      <c r="Q4631" s="2">
        <f t="shared" si="869"/>
        <v>0</v>
      </c>
      <c r="R4631" s="2">
        <f t="shared" si="870"/>
        <v>0</v>
      </c>
      <c r="S4631" s="2">
        <f t="shared" si="871"/>
        <v>0</v>
      </c>
      <c r="T4631" s="2">
        <f t="shared" si="872"/>
        <v>0</v>
      </c>
      <c r="U4631" s="2">
        <f>IF(O4631="Reg", R4631 * Inputs!$B$7, 0)</f>
        <v>0</v>
      </c>
      <c r="V4631" s="2">
        <f>MAX(F4631 + P4631*Inputs!$B$15 - (Q4631/Inputs!$B$16) - U4631, 0)</f>
        <v>340</v>
      </c>
    </row>
    <row r="4632" spans="1:22" x14ac:dyDescent="0.3">
      <c r="A4632" s="1">
        <v>46215.916666666657</v>
      </c>
      <c r="B4632" s="2">
        <v>57.606803110350278</v>
      </c>
      <c r="C4632" s="2">
        <v>4.202687092947115</v>
      </c>
      <c r="D4632" s="2">
        <f t="shared" si="864"/>
        <v>43.381937832714463</v>
      </c>
      <c r="E4632" s="2">
        <f t="shared" si="865"/>
        <v>79.026104180905165</v>
      </c>
      <c r="F4632" s="2">
        <f t="shared" si="873"/>
        <v>340</v>
      </c>
      <c r="G4632" s="2">
        <f t="shared" si="874"/>
        <v>0</v>
      </c>
      <c r="H4632" s="2">
        <f>MIN(Inputs!$B$2, (Inputs!$B$14 - F4632)/Inputs!$B$15)</f>
        <v>0</v>
      </c>
      <c r="I4632" s="2">
        <f>MAX(MIN(Inputs!$B$2, F4632*Inputs!$B$16, Inputs!$B$14*Inputs!$B$4 - G4632), 0)</f>
        <v>170</v>
      </c>
      <c r="J4632" s="2">
        <f>MAX(MIN(Inputs!$B$2, F4632*Inputs!$B$16, (Inputs!$B$14-F4632)/Inputs!$B$15)*Inputs!$B$9, 0)</f>
        <v>0</v>
      </c>
      <c r="K4632" s="2">
        <f>MAX(E4632*Inputs!$B$5 - B4632 - Inputs!$B$8, 0) * H4632</f>
        <v>0</v>
      </c>
      <c r="L4632" s="2">
        <f>IF(B4632 &gt;= D4632*Inputs!$B$10, MAX(B4632 - E4632/Inputs!$B$5 - Inputs!$B$8, 0) * I4632, 0)</f>
        <v>0</v>
      </c>
      <c r="M4632" s="2">
        <f t="shared" si="866"/>
        <v>0</v>
      </c>
      <c r="N4632" s="3" t="str">
        <f t="shared" si="867"/>
        <v>Idle</v>
      </c>
      <c r="O4632" s="3" t="str">
        <f t="shared" si="875"/>
        <v>Idle</v>
      </c>
      <c r="P4632" s="2">
        <f t="shared" si="868"/>
        <v>0</v>
      </c>
      <c r="Q4632" s="2">
        <f t="shared" si="869"/>
        <v>0</v>
      </c>
      <c r="R4632" s="2">
        <f t="shared" si="870"/>
        <v>0</v>
      </c>
      <c r="S4632" s="2">
        <f t="shared" si="871"/>
        <v>0</v>
      </c>
      <c r="T4632" s="2">
        <f t="shared" si="872"/>
        <v>0</v>
      </c>
      <c r="U4632" s="2">
        <f>IF(O4632="Reg", R4632 * Inputs!$B$7, 0)</f>
        <v>0</v>
      </c>
      <c r="V4632" s="2">
        <f>MAX(F4632 + P4632*Inputs!$B$15 - (Q4632/Inputs!$B$16) - U4632, 0)</f>
        <v>340</v>
      </c>
    </row>
    <row r="4633" spans="1:22" x14ac:dyDescent="0.3">
      <c r="A4633" s="1">
        <v>46215.958333333343</v>
      </c>
      <c r="B4633" s="2">
        <v>193.29983919370849</v>
      </c>
      <c r="C4633" s="2">
        <v>2.7501726128937651</v>
      </c>
      <c r="D4633" s="2">
        <f t="shared" si="864"/>
        <v>43.381937832714463</v>
      </c>
      <c r="E4633" s="2">
        <f t="shared" si="865"/>
        <v>69.424970329180098</v>
      </c>
      <c r="F4633" s="2">
        <f t="shared" si="873"/>
        <v>340</v>
      </c>
      <c r="G4633" s="2">
        <f t="shared" si="874"/>
        <v>0</v>
      </c>
      <c r="H4633" s="2">
        <f>MIN(Inputs!$B$2, (Inputs!$B$14 - F4633)/Inputs!$B$15)</f>
        <v>0</v>
      </c>
      <c r="I4633" s="2">
        <f>MAX(MIN(Inputs!$B$2, F4633*Inputs!$B$16, Inputs!$B$14*Inputs!$B$4 - G4633), 0)</f>
        <v>170</v>
      </c>
      <c r="J4633" s="2">
        <f>MAX(MIN(Inputs!$B$2, F4633*Inputs!$B$16, (Inputs!$B$14-F4633)/Inputs!$B$15)*Inputs!$B$9, 0)</f>
        <v>0</v>
      </c>
      <c r="K4633" s="2">
        <f>MAX(E4633*Inputs!$B$5 - B4633 - Inputs!$B$8, 0) * H4633</f>
        <v>0</v>
      </c>
      <c r="L4633" s="2">
        <f>IF(B4633 &gt;= D4633*Inputs!$B$10, MAX(B4633 - E4633/Inputs!$B$5 - Inputs!$B$8, 0) * I4633, 0)</f>
        <v>16049.330667520651</v>
      </c>
      <c r="M4633" s="2">
        <f t="shared" si="866"/>
        <v>0</v>
      </c>
      <c r="N4633" s="3" t="str">
        <f t="shared" si="867"/>
        <v>Discharge</v>
      </c>
      <c r="O4633" s="3" t="str">
        <f t="shared" si="875"/>
        <v>Discharge</v>
      </c>
      <c r="P4633" s="2">
        <f t="shared" si="868"/>
        <v>0</v>
      </c>
      <c r="Q4633" s="2">
        <f t="shared" si="869"/>
        <v>170</v>
      </c>
      <c r="R4633" s="2">
        <f t="shared" si="870"/>
        <v>0</v>
      </c>
      <c r="S4633" s="2">
        <f t="shared" si="871"/>
        <v>32860.972662930442</v>
      </c>
      <c r="T4633" s="2">
        <f t="shared" si="872"/>
        <v>0</v>
      </c>
      <c r="U4633" s="2">
        <f>IF(O4633="Reg", R4633 * Inputs!$B$7, 0)</f>
        <v>0</v>
      </c>
      <c r="V4633" s="2">
        <f>MAX(F4633 + P4633*Inputs!$B$15 - (Q4633/Inputs!$B$16) - U4633, 0)</f>
        <v>170</v>
      </c>
    </row>
    <row r="4634" spans="1:22" x14ac:dyDescent="0.3">
      <c r="A4634" s="1">
        <v>46216</v>
      </c>
      <c r="B4634" s="2">
        <v>28.12932974266079</v>
      </c>
      <c r="C4634" s="2">
        <v>14.3830030521328</v>
      </c>
      <c r="D4634" s="2">
        <f t="shared" si="864"/>
        <v>50.62910599056665</v>
      </c>
      <c r="E4634" s="2">
        <f t="shared" si="865"/>
        <v>37.208330463562014</v>
      </c>
      <c r="F4634" s="2">
        <f t="shared" si="873"/>
        <v>170</v>
      </c>
      <c r="G4634" s="2">
        <f t="shared" si="874"/>
        <v>0</v>
      </c>
      <c r="H4634" s="2">
        <f>MIN(Inputs!$B$2, (Inputs!$B$14 - F4634)/Inputs!$B$15)</f>
        <v>170</v>
      </c>
      <c r="I4634" s="2">
        <f>MAX(MIN(Inputs!$B$2, F4634*Inputs!$B$16, Inputs!$B$14*Inputs!$B$4 - G4634), 0)</f>
        <v>170</v>
      </c>
      <c r="J4634" s="2">
        <f>MAX(MIN(Inputs!$B$2, F4634*Inputs!$B$16, (Inputs!$B$14-F4634)/Inputs!$B$15)*Inputs!$B$9, 0)</f>
        <v>136</v>
      </c>
      <c r="K4634" s="2">
        <f>MAX(E4634*Inputs!$B$5 - B4634 - Inputs!$B$8, 0) * H4634</f>
        <v>0</v>
      </c>
      <c r="L4634" s="2">
        <f>IF(B4634 &gt;= D4634*Inputs!$B$10, MAX(B4634 - E4634/Inputs!$B$5 - Inputs!$B$8, 0) * I4634, 0)</f>
        <v>0</v>
      </c>
      <c r="M4634" s="2">
        <f t="shared" si="866"/>
        <v>1956.0884150900608</v>
      </c>
      <c r="N4634" s="3" t="str">
        <f t="shared" si="867"/>
        <v>Reg</v>
      </c>
      <c r="O4634" s="3" t="str">
        <f t="shared" si="875"/>
        <v>Discharge</v>
      </c>
      <c r="P4634" s="2">
        <f t="shared" si="868"/>
        <v>0</v>
      </c>
      <c r="Q4634" s="2">
        <f t="shared" si="869"/>
        <v>170</v>
      </c>
      <c r="R4634" s="2">
        <f t="shared" si="870"/>
        <v>0</v>
      </c>
      <c r="S4634" s="2">
        <f t="shared" si="871"/>
        <v>4781.9860562523345</v>
      </c>
      <c r="T4634" s="2">
        <f t="shared" si="872"/>
        <v>0</v>
      </c>
      <c r="U4634" s="2">
        <f>IF(O4634="Reg", R4634 * Inputs!$B$7, 0)</f>
        <v>0</v>
      </c>
      <c r="V4634" s="2">
        <f>MAX(F4634 + P4634*Inputs!$B$15 - (Q4634/Inputs!$B$16) - U4634, 0)</f>
        <v>0</v>
      </c>
    </row>
    <row r="4635" spans="1:22" x14ac:dyDescent="0.3">
      <c r="A4635" s="1">
        <v>46216.041666666657</v>
      </c>
      <c r="B4635" s="2">
        <v>7.9084332163673459</v>
      </c>
      <c r="C4635" s="2">
        <v>3.035737279457539</v>
      </c>
      <c r="D4635" s="2">
        <f t="shared" si="864"/>
        <v>50.62910599056665</v>
      </c>
      <c r="E4635" s="2">
        <f t="shared" si="865"/>
        <v>32.520108839785216</v>
      </c>
      <c r="F4635" s="2">
        <f t="shared" si="873"/>
        <v>0</v>
      </c>
      <c r="G4635" s="2">
        <f t="shared" si="874"/>
        <v>170</v>
      </c>
      <c r="H4635" s="2">
        <f>MIN(Inputs!$B$2, (Inputs!$B$14 - F4635)/Inputs!$B$15)</f>
        <v>170</v>
      </c>
      <c r="I4635" s="2">
        <f>MAX(MIN(Inputs!$B$2, F4635*Inputs!$B$16, Inputs!$B$14*Inputs!$B$4 - G4635), 0)</f>
        <v>0</v>
      </c>
      <c r="J4635" s="2">
        <f>MAX(MIN(Inputs!$B$2, F4635*Inputs!$B$16, (Inputs!$B$14-F4635)/Inputs!$B$15)*Inputs!$B$9, 0)</f>
        <v>0</v>
      </c>
      <c r="K4635" s="2">
        <f>MAX(E4635*Inputs!$B$5 - B4635 - Inputs!$B$8, 0) * H4635</f>
        <v>120.57463564941955</v>
      </c>
      <c r="L4635" s="2">
        <f>IF(B4635 &gt;= D4635*Inputs!$B$10, MAX(B4635 - E4635/Inputs!$B$5 - Inputs!$B$8, 0) * I4635, 0)</f>
        <v>0</v>
      </c>
      <c r="M4635" s="2">
        <f t="shared" si="866"/>
        <v>0</v>
      </c>
      <c r="N4635" s="3" t="str">
        <f t="shared" si="867"/>
        <v>Charge</v>
      </c>
      <c r="O4635" s="3" t="str">
        <f t="shared" si="875"/>
        <v>Charge</v>
      </c>
      <c r="P4635" s="2">
        <f t="shared" si="868"/>
        <v>170</v>
      </c>
      <c r="Q4635" s="2">
        <f t="shared" si="869"/>
        <v>0</v>
      </c>
      <c r="R4635" s="2">
        <f t="shared" si="870"/>
        <v>0</v>
      </c>
      <c r="S4635" s="2">
        <f t="shared" si="871"/>
        <v>-1344.4336467824487</v>
      </c>
      <c r="T4635" s="2">
        <f t="shared" si="872"/>
        <v>0</v>
      </c>
      <c r="U4635" s="2">
        <f>IF(O4635="Reg", R4635 * Inputs!$B$7, 0)</f>
        <v>0</v>
      </c>
      <c r="V4635" s="2">
        <f>MAX(F4635 + P4635*Inputs!$B$15 - (Q4635/Inputs!$B$16) - U4635, 0)</f>
        <v>170</v>
      </c>
    </row>
    <row r="4636" spans="1:22" x14ac:dyDescent="0.3">
      <c r="A4636" s="1">
        <v>46216.083333333343</v>
      </c>
      <c r="B4636" s="2">
        <v>4.820319011648766</v>
      </c>
      <c r="C4636" s="2">
        <v>9.0890434109944209</v>
      </c>
      <c r="D4636" s="2">
        <f t="shared" si="864"/>
        <v>50.62910599056665</v>
      </c>
      <c r="E4636" s="2">
        <f t="shared" si="865"/>
        <v>44.108365828720288</v>
      </c>
      <c r="F4636" s="2">
        <f t="shared" si="873"/>
        <v>170</v>
      </c>
      <c r="G4636" s="2">
        <f t="shared" si="874"/>
        <v>170</v>
      </c>
      <c r="H4636" s="2">
        <f>MIN(Inputs!$B$2, (Inputs!$B$14 - F4636)/Inputs!$B$15)</f>
        <v>170</v>
      </c>
      <c r="I4636" s="2">
        <f>MAX(MIN(Inputs!$B$2, F4636*Inputs!$B$16, Inputs!$B$14*Inputs!$B$4 - G4636), 0)</f>
        <v>170</v>
      </c>
      <c r="J4636" s="2">
        <f>MAX(MIN(Inputs!$B$2, F4636*Inputs!$B$16, (Inputs!$B$14-F4636)/Inputs!$B$15)*Inputs!$B$9, 0)</f>
        <v>136</v>
      </c>
      <c r="K4636" s="2">
        <f>MAX(E4636*Inputs!$B$5 - B4636 - Inputs!$B$8, 0) * H4636</f>
        <v>2379.1572959962655</v>
      </c>
      <c r="L4636" s="2">
        <f>IF(B4636 &gt;= D4636*Inputs!$B$10, MAX(B4636 - E4636/Inputs!$B$5 - Inputs!$B$8, 0) * I4636, 0)</f>
        <v>0</v>
      </c>
      <c r="M4636" s="2">
        <f t="shared" si="866"/>
        <v>1236.1099038952411</v>
      </c>
      <c r="N4636" s="3" t="str">
        <f t="shared" si="867"/>
        <v>Charge</v>
      </c>
      <c r="O4636" s="3" t="str">
        <f t="shared" si="875"/>
        <v>Charge</v>
      </c>
      <c r="P4636" s="2">
        <f t="shared" si="868"/>
        <v>170</v>
      </c>
      <c r="Q4636" s="2">
        <f t="shared" si="869"/>
        <v>0</v>
      </c>
      <c r="R4636" s="2">
        <f t="shared" si="870"/>
        <v>0</v>
      </c>
      <c r="S4636" s="2">
        <f t="shared" si="871"/>
        <v>-819.45423198029016</v>
      </c>
      <c r="T4636" s="2">
        <f t="shared" si="872"/>
        <v>0</v>
      </c>
      <c r="U4636" s="2">
        <f>IF(O4636="Reg", R4636 * Inputs!$B$7, 0)</f>
        <v>0</v>
      </c>
      <c r="V4636" s="2">
        <f>MAX(F4636 + P4636*Inputs!$B$15 - (Q4636/Inputs!$B$16) - U4636, 0)</f>
        <v>340</v>
      </c>
    </row>
    <row r="4637" spans="1:22" x14ac:dyDescent="0.3">
      <c r="A4637" s="1">
        <v>46216.125</v>
      </c>
      <c r="B4637" s="2">
        <v>182.3919008106952</v>
      </c>
      <c r="C4637" s="2">
        <v>7.2925560423090001</v>
      </c>
      <c r="D4637" s="2">
        <f t="shared" si="864"/>
        <v>50.62910599056665</v>
      </c>
      <c r="E4637" s="2">
        <f t="shared" si="865"/>
        <v>43.304979326778835</v>
      </c>
      <c r="F4637" s="2">
        <f t="shared" si="873"/>
        <v>340</v>
      </c>
      <c r="G4637" s="2">
        <f t="shared" si="874"/>
        <v>170</v>
      </c>
      <c r="H4637" s="2">
        <f>MIN(Inputs!$B$2, (Inputs!$B$14 - F4637)/Inputs!$B$15)</f>
        <v>0</v>
      </c>
      <c r="I4637" s="2">
        <f>MAX(MIN(Inputs!$B$2, F4637*Inputs!$B$16, Inputs!$B$14*Inputs!$B$4 - G4637), 0)</f>
        <v>170</v>
      </c>
      <c r="J4637" s="2">
        <f>MAX(MIN(Inputs!$B$2, F4637*Inputs!$B$16, (Inputs!$B$14-F4637)/Inputs!$B$15)*Inputs!$B$9, 0)</f>
        <v>0</v>
      </c>
      <c r="K4637" s="2">
        <f>MAX(E4637*Inputs!$B$5 - B4637 - Inputs!$B$8, 0) * H4637</f>
        <v>0</v>
      </c>
      <c r="L4637" s="2">
        <f>IF(B4637 &gt;= D4637*Inputs!$B$10, MAX(B4637 - E4637/Inputs!$B$5 - Inputs!$B$8, 0) * I4637, 0)</f>
        <v>19240.888495144998</v>
      </c>
      <c r="M4637" s="2">
        <f t="shared" si="866"/>
        <v>0</v>
      </c>
      <c r="N4637" s="3" t="str">
        <f t="shared" si="867"/>
        <v>Discharge</v>
      </c>
      <c r="O4637" s="3" t="str">
        <f t="shared" si="875"/>
        <v>Discharge</v>
      </c>
      <c r="P4637" s="2">
        <f t="shared" si="868"/>
        <v>0</v>
      </c>
      <c r="Q4637" s="2">
        <f t="shared" si="869"/>
        <v>170</v>
      </c>
      <c r="R4637" s="2">
        <f t="shared" si="870"/>
        <v>0</v>
      </c>
      <c r="S4637" s="2">
        <f t="shared" si="871"/>
        <v>31006.623137818184</v>
      </c>
      <c r="T4637" s="2">
        <f t="shared" si="872"/>
        <v>0</v>
      </c>
      <c r="U4637" s="2">
        <f>IF(O4637="Reg", R4637 * Inputs!$B$7, 0)</f>
        <v>0</v>
      </c>
      <c r="V4637" s="2">
        <f>MAX(F4637 + P4637*Inputs!$B$15 - (Q4637/Inputs!$B$16) - U4637, 0)</f>
        <v>170</v>
      </c>
    </row>
    <row r="4638" spans="1:22" x14ac:dyDescent="0.3">
      <c r="A4638" s="1">
        <v>46216.166666666657</v>
      </c>
      <c r="B4638" s="2">
        <v>0</v>
      </c>
      <c r="C4638" s="2">
        <v>16.393888079713939</v>
      </c>
      <c r="D4638" s="2">
        <f t="shared" si="864"/>
        <v>50.62910599056665</v>
      </c>
      <c r="E4638" s="2">
        <f t="shared" si="865"/>
        <v>12.906329191662964</v>
      </c>
      <c r="F4638" s="2">
        <f t="shared" si="873"/>
        <v>170</v>
      </c>
      <c r="G4638" s="2">
        <f t="shared" si="874"/>
        <v>340</v>
      </c>
      <c r="H4638" s="2">
        <f>MIN(Inputs!$B$2, (Inputs!$B$14 - F4638)/Inputs!$B$15)</f>
        <v>170</v>
      </c>
      <c r="I4638" s="2">
        <f>MAX(MIN(Inputs!$B$2, F4638*Inputs!$B$16, Inputs!$B$14*Inputs!$B$4 - G4638), 0)</f>
        <v>0</v>
      </c>
      <c r="J4638" s="2">
        <f>MAX(MIN(Inputs!$B$2, F4638*Inputs!$B$16, (Inputs!$B$14-F4638)/Inputs!$B$15)*Inputs!$B$9, 0)</f>
        <v>136</v>
      </c>
      <c r="K4638" s="2">
        <f>MAX(E4638*Inputs!$B$5 - B4638 - Inputs!$B$8, 0) * H4638</f>
        <v>0</v>
      </c>
      <c r="L4638" s="2">
        <f>IF(B4638 &gt;= D4638*Inputs!$B$10, MAX(B4638 - E4638/Inputs!$B$5 - Inputs!$B$8, 0) * I4638, 0)</f>
        <v>0</v>
      </c>
      <c r="M4638" s="2">
        <f t="shared" si="866"/>
        <v>2229.5687788410955</v>
      </c>
      <c r="N4638" s="3" t="str">
        <f t="shared" si="867"/>
        <v>Reg</v>
      </c>
      <c r="O4638" s="3" t="str">
        <f t="shared" si="875"/>
        <v>Discharge</v>
      </c>
      <c r="P4638" s="2">
        <f t="shared" si="868"/>
        <v>0</v>
      </c>
      <c r="Q4638" s="2">
        <f t="shared" si="869"/>
        <v>0</v>
      </c>
      <c r="R4638" s="2">
        <f t="shared" si="870"/>
        <v>0</v>
      </c>
      <c r="S4638" s="2">
        <f t="shared" si="871"/>
        <v>0</v>
      </c>
      <c r="T4638" s="2">
        <f t="shared" si="872"/>
        <v>0</v>
      </c>
      <c r="U4638" s="2">
        <f>IF(O4638="Reg", R4638 * Inputs!$B$7, 0)</f>
        <v>0</v>
      </c>
      <c r="V4638" s="2">
        <f>MAX(F4638 + P4638*Inputs!$B$15 - (Q4638/Inputs!$B$16) - U4638, 0)</f>
        <v>170</v>
      </c>
    </row>
    <row r="4639" spans="1:22" x14ac:dyDescent="0.3">
      <c r="A4639" s="1">
        <v>46216.208333333343</v>
      </c>
      <c r="B4639" s="2">
        <v>0</v>
      </c>
      <c r="C4639" s="2">
        <v>11.776448593195401</v>
      </c>
      <c r="D4639" s="2">
        <f t="shared" si="864"/>
        <v>50.62910599056665</v>
      </c>
      <c r="E4639" s="2">
        <f t="shared" si="865"/>
        <v>13.129477601353761</v>
      </c>
      <c r="F4639" s="2">
        <f t="shared" si="873"/>
        <v>170</v>
      </c>
      <c r="G4639" s="2">
        <f t="shared" si="874"/>
        <v>340</v>
      </c>
      <c r="H4639" s="2">
        <f>MIN(Inputs!$B$2, (Inputs!$B$14 - F4639)/Inputs!$B$15)</f>
        <v>170</v>
      </c>
      <c r="I4639" s="2">
        <f>MAX(MIN(Inputs!$B$2, F4639*Inputs!$B$16, Inputs!$B$14*Inputs!$B$4 - G4639), 0)</f>
        <v>0</v>
      </c>
      <c r="J4639" s="2">
        <f>MAX(MIN(Inputs!$B$2, F4639*Inputs!$B$16, (Inputs!$B$14-F4639)/Inputs!$B$15)*Inputs!$B$9, 0)</f>
        <v>136</v>
      </c>
      <c r="K4639" s="2">
        <f>MAX(E4639*Inputs!$B$5 - B4639 - Inputs!$B$8, 0) * H4639</f>
        <v>0</v>
      </c>
      <c r="L4639" s="2">
        <f>IF(B4639 &gt;= D4639*Inputs!$B$10, MAX(B4639 - E4639/Inputs!$B$5 - Inputs!$B$8, 0) * I4639, 0)</f>
        <v>0</v>
      </c>
      <c r="M4639" s="2">
        <f t="shared" si="866"/>
        <v>1601.5970086745745</v>
      </c>
      <c r="N4639" s="3" t="str">
        <f t="shared" si="867"/>
        <v>Reg</v>
      </c>
      <c r="O4639" s="3" t="str">
        <f t="shared" si="875"/>
        <v>Reg</v>
      </c>
      <c r="P4639" s="2">
        <f t="shared" si="868"/>
        <v>0</v>
      </c>
      <c r="Q4639" s="2">
        <f t="shared" si="869"/>
        <v>0</v>
      </c>
      <c r="R4639" s="2">
        <f t="shared" si="870"/>
        <v>136</v>
      </c>
      <c r="S4639" s="2">
        <f t="shared" si="871"/>
        <v>0</v>
      </c>
      <c r="T4639" s="2">
        <f t="shared" si="872"/>
        <v>1601.5970086745745</v>
      </c>
      <c r="U4639" s="2">
        <f>IF(O4639="Reg", R4639 * Inputs!$B$7, 0)</f>
        <v>2.72</v>
      </c>
      <c r="V4639" s="2">
        <f>MAX(F4639 + P4639*Inputs!$B$15 - (Q4639/Inputs!$B$16) - U4639, 0)</f>
        <v>167.28</v>
      </c>
    </row>
    <row r="4640" spans="1:22" x14ac:dyDescent="0.3">
      <c r="A4640" s="1">
        <v>46216.25</v>
      </c>
      <c r="B4640" s="2">
        <v>0</v>
      </c>
      <c r="C4640" s="2">
        <v>6.1429043830763801</v>
      </c>
      <c r="D4640" s="2">
        <f t="shared" si="864"/>
        <v>50.62910599056665</v>
      </c>
      <c r="E4640" s="2">
        <f t="shared" si="865"/>
        <v>14.053454944901111</v>
      </c>
      <c r="F4640" s="2">
        <f t="shared" si="873"/>
        <v>167.28</v>
      </c>
      <c r="G4640" s="2">
        <f t="shared" si="874"/>
        <v>340</v>
      </c>
      <c r="H4640" s="2">
        <f>MIN(Inputs!$B$2, (Inputs!$B$14 - F4640)/Inputs!$B$15)</f>
        <v>170</v>
      </c>
      <c r="I4640" s="2">
        <f>MAX(MIN(Inputs!$B$2, F4640*Inputs!$B$16, Inputs!$B$14*Inputs!$B$4 - G4640), 0)</f>
        <v>0</v>
      </c>
      <c r="J4640" s="2">
        <f>MAX(MIN(Inputs!$B$2, F4640*Inputs!$B$16, (Inputs!$B$14-F4640)/Inputs!$B$15)*Inputs!$B$9, 0)</f>
        <v>133.82400000000001</v>
      </c>
      <c r="K4640" s="2">
        <f>MAX(E4640*Inputs!$B$5 - B4640 - Inputs!$B$8, 0) * H4640</f>
        <v>0</v>
      </c>
      <c r="L4640" s="2">
        <f>IF(B4640 &gt;= D4640*Inputs!$B$10, MAX(B4640 - E4640/Inputs!$B$5 - Inputs!$B$8, 0) * I4640, 0)</f>
        <v>0</v>
      </c>
      <c r="M4640" s="2">
        <f t="shared" si="866"/>
        <v>822.06803616081356</v>
      </c>
      <c r="N4640" s="3" t="str">
        <f t="shared" si="867"/>
        <v>Reg</v>
      </c>
      <c r="O4640" s="3" t="str">
        <f t="shared" si="875"/>
        <v>Reg</v>
      </c>
      <c r="P4640" s="2">
        <f t="shared" si="868"/>
        <v>0</v>
      </c>
      <c r="Q4640" s="2">
        <f t="shared" si="869"/>
        <v>0</v>
      </c>
      <c r="R4640" s="2">
        <f t="shared" si="870"/>
        <v>133.82400000000001</v>
      </c>
      <c r="S4640" s="2">
        <f t="shared" si="871"/>
        <v>0</v>
      </c>
      <c r="T4640" s="2">
        <f t="shared" si="872"/>
        <v>822.06803616081356</v>
      </c>
      <c r="U4640" s="2">
        <f>IF(O4640="Reg", R4640 * Inputs!$B$7, 0)</f>
        <v>2.6764800000000002</v>
      </c>
      <c r="V4640" s="2">
        <f>MAX(F4640 + P4640*Inputs!$B$15 - (Q4640/Inputs!$B$16) - U4640, 0)</f>
        <v>164.60352</v>
      </c>
    </row>
    <row r="4641" spans="1:22" x14ac:dyDescent="0.3">
      <c r="A4641" s="1">
        <v>46216.291666666657</v>
      </c>
      <c r="B4641" s="2">
        <v>77.437975149977788</v>
      </c>
      <c r="C4641" s="2">
        <v>16.385559494627291</v>
      </c>
      <c r="D4641" s="2">
        <f t="shared" si="864"/>
        <v>50.62910599056665</v>
      </c>
      <c r="E4641" s="2">
        <f t="shared" si="865"/>
        <v>20.145683394285001</v>
      </c>
      <c r="F4641" s="2">
        <f t="shared" si="873"/>
        <v>164.60352</v>
      </c>
      <c r="G4641" s="2">
        <f t="shared" si="874"/>
        <v>340</v>
      </c>
      <c r="H4641" s="2">
        <f>MIN(Inputs!$B$2, (Inputs!$B$14 - F4641)/Inputs!$B$15)</f>
        <v>170</v>
      </c>
      <c r="I4641" s="2">
        <f>MAX(MIN(Inputs!$B$2, F4641*Inputs!$B$16, Inputs!$B$14*Inputs!$B$4 - G4641), 0)</f>
        <v>0</v>
      </c>
      <c r="J4641" s="2">
        <f>MAX(MIN(Inputs!$B$2, F4641*Inputs!$B$16, (Inputs!$B$14-F4641)/Inputs!$B$15)*Inputs!$B$9, 0)</f>
        <v>131.682816</v>
      </c>
      <c r="K4641" s="2">
        <f>MAX(E4641*Inputs!$B$5 - B4641 - Inputs!$B$8, 0) * H4641</f>
        <v>0</v>
      </c>
      <c r="L4641" s="2">
        <f>IF(B4641 &gt;= D4641*Inputs!$B$10, MAX(B4641 - E4641/Inputs!$B$5 - Inputs!$B$8, 0) * I4641, 0)</f>
        <v>0</v>
      </c>
      <c r="M4641" s="2">
        <f t="shared" si="866"/>
        <v>2157.6966159880585</v>
      </c>
      <c r="N4641" s="3" t="str">
        <f t="shared" si="867"/>
        <v>Reg</v>
      </c>
      <c r="O4641" s="3" t="str">
        <f t="shared" si="875"/>
        <v>Reg</v>
      </c>
      <c r="P4641" s="2">
        <f t="shared" si="868"/>
        <v>0</v>
      </c>
      <c r="Q4641" s="2">
        <f t="shared" si="869"/>
        <v>0</v>
      </c>
      <c r="R4641" s="2">
        <f t="shared" si="870"/>
        <v>131.682816</v>
      </c>
      <c r="S4641" s="2">
        <f t="shared" si="871"/>
        <v>0</v>
      </c>
      <c r="T4641" s="2">
        <f t="shared" si="872"/>
        <v>2157.6966159880585</v>
      </c>
      <c r="U4641" s="2">
        <f>IF(O4641="Reg", R4641 * Inputs!$B$7, 0)</f>
        <v>2.6336563200000001</v>
      </c>
      <c r="V4641" s="2">
        <f>MAX(F4641 + P4641*Inputs!$B$15 - (Q4641/Inputs!$B$16) - U4641, 0)</f>
        <v>161.96986368</v>
      </c>
    </row>
    <row r="4642" spans="1:22" x14ac:dyDescent="0.3">
      <c r="A4642" s="1">
        <v>46216.333333333343</v>
      </c>
      <c r="B4642" s="2">
        <v>0</v>
      </c>
      <c r="C4642" s="2">
        <v>1.6657391940728521</v>
      </c>
      <c r="D4642" s="2">
        <f t="shared" si="864"/>
        <v>50.62910599056665</v>
      </c>
      <c r="E4642" s="2">
        <f t="shared" si="865"/>
        <v>15.017912119818513</v>
      </c>
      <c r="F4642" s="2">
        <f t="shared" si="873"/>
        <v>161.96986368</v>
      </c>
      <c r="G4642" s="2">
        <f t="shared" si="874"/>
        <v>340</v>
      </c>
      <c r="H4642" s="2">
        <f>MIN(Inputs!$B$2, (Inputs!$B$14 - F4642)/Inputs!$B$15)</f>
        <v>170</v>
      </c>
      <c r="I4642" s="2">
        <f>MAX(MIN(Inputs!$B$2, F4642*Inputs!$B$16, Inputs!$B$14*Inputs!$B$4 - G4642), 0)</f>
        <v>0</v>
      </c>
      <c r="J4642" s="2">
        <f>MAX(MIN(Inputs!$B$2, F4642*Inputs!$B$16, (Inputs!$B$14-F4642)/Inputs!$B$15)*Inputs!$B$9, 0)</f>
        <v>129.57589094400001</v>
      </c>
      <c r="K4642" s="2">
        <f>MAX(E4642*Inputs!$B$5 - B4642 - Inputs!$B$8, 0) * H4642</f>
        <v>0</v>
      </c>
      <c r="L4642" s="2">
        <f>IF(B4642 &gt;= D4642*Inputs!$B$10, MAX(B4642 - E4642/Inputs!$B$5 - Inputs!$B$8, 0) * I4642, 0)</f>
        <v>0</v>
      </c>
      <c r="M4642" s="2">
        <f t="shared" si="866"/>
        <v>215.83964015233036</v>
      </c>
      <c r="N4642" s="3" t="str">
        <f t="shared" si="867"/>
        <v>Reg</v>
      </c>
      <c r="O4642" s="3" t="str">
        <f t="shared" si="875"/>
        <v>Reg</v>
      </c>
      <c r="P4642" s="2">
        <f t="shared" si="868"/>
        <v>0</v>
      </c>
      <c r="Q4642" s="2">
        <f t="shared" si="869"/>
        <v>0</v>
      </c>
      <c r="R4642" s="2">
        <f t="shared" si="870"/>
        <v>129.57589094400001</v>
      </c>
      <c r="S4642" s="2">
        <f t="shared" si="871"/>
        <v>0</v>
      </c>
      <c r="T4642" s="2">
        <f t="shared" si="872"/>
        <v>215.83964015233036</v>
      </c>
      <c r="U4642" s="2">
        <f>IF(O4642="Reg", R4642 * Inputs!$B$7, 0)</f>
        <v>2.5915178188800003</v>
      </c>
      <c r="V4642" s="2">
        <f>MAX(F4642 + P4642*Inputs!$B$15 - (Q4642/Inputs!$B$16) - U4642, 0)</f>
        <v>159.37834586112001</v>
      </c>
    </row>
    <row r="4643" spans="1:22" x14ac:dyDescent="0.3">
      <c r="A4643" s="1">
        <v>46216.375</v>
      </c>
      <c r="B4643" s="2">
        <v>0</v>
      </c>
      <c r="C4643" s="2">
        <v>5.1574810192707234</v>
      </c>
      <c r="D4643" s="2">
        <f t="shared" si="864"/>
        <v>50.62910599056665</v>
      </c>
      <c r="E4643" s="2">
        <f t="shared" si="865"/>
        <v>39.165341048671415</v>
      </c>
      <c r="F4643" s="2">
        <f t="shared" si="873"/>
        <v>159.37834586112001</v>
      </c>
      <c r="G4643" s="2">
        <f t="shared" si="874"/>
        <v>340</v>
      </c>
      <c r="H4643" s="2">
        <f>MIN(Inputs!$B$2, (Inputs!$B$14 - F4643)/Inputs!$B$15)</f>
        <v>170</v>
      </c>
      <c r="I4643" s="2">
        <f>MAX(MIN(Inputs!$B$2, F4643*Inputs!$B$16, Inputs!$B$14*Inputs!$B$4 - G4643), 0)</f>
        <v>0</v>
      </c>
      <c r="J4643" s="2">
        <f>MAX(MIN(Inputs!$B$2, F4643*Inputs!$B$16, (Inputs!$B$14-F4643)/Inputs!$B$15)*Inputs!$B$9, 0)</f>
        <v>127.50267668889602</v>
      </c>
      <c r="K4643" s="2">
        <f>MAX(E4643*Inputs!$B$5 - B4643 - Inputs!$B$8, 0) * H4643</f>
        <v>2459.1350208812437</v>
      </c>
      <c r="L4643" s="2">
        <f>IF(B4643 &gt;= D4643*Inputs!$B$10, MAX(B4643 - E4643/Inputs!$B$5 - Inputs!$B$8, 0) * I4643, 0)</f>
        <v>0</v>
      </c>
      <c r="M4643" s="2">
        <f t="shared" si="866"/>
        <v>657.59263492919297</v>
      </c>
      <c r="N4643" s="3" t="str">
        <f t="shared" si="867"/>
        <v>Charge</v>
      </c>
      <c r="O4643" s="3" t="str">
        <f t="shared" si="875"/>
        <v>Charge</v>
      </c>
      <c r="P4643" s="2">
        <f t="shared" si="868"/>
        <v>170</v>
      </c>
      <c r="Q4643" s="2">
        <f t="shared" si="869"/>
        <v>0</v>
      </c>
      <c r="R4643" s="2">
        <f t="shared" si="870"/>
        <v>0</v>
      </c>
      <c r="S4643" s="2">
        <f t="shared" si="871"/>
        <v>0</v>
      </c>
      <c r="T4643" s="2">
        <f t="shared" si="872"/>
        <v>0</v>
      </c>
      <c r="U4643" s="2">
        <f>IF(O4643="Reg", R4643 * Inputs!$B$7, 0)</f>
        <v>0</v>
      </c>
      <c r="V4643" s="2">
        <f>MAX(F4643 + P4643*Inputs!$B$15 - (Q4643/Inputs!$B$16) - U4643, 0)</f>
        <v>329.37834586112001</v>
      </c>
    </row>
    <row r="4644" spans="1:22" x14ac:dyDescent="0.3">
      <c r="A4644" s="1">
        <v>46216.416666666657</v>
      </c>
      <c r="B4644" s="2">
        <v>1.3388904581447769</v>
      </c>
      <c r="C4644" s="2">
        <v>21.750390387922401</v>
      </c>
      <c r="D4644" s="2">
        <f t="shared" si="864"/>
        <v>50.62910599056665</v>
      </c>
      <c r="E4644" s="2">
        <f t="shared" si="865"/>
        <v>51.04174431581432</v>
      </c>
      <c r="F4644" s="2">
        <f t="shared" si="873"/>
        <v>329.37834586112001</v>
      </c>
      <c r="G4644" s="2">
        <f t="shared" si="874"/>
        <v>340</v>
      </c>
      <c r="H4644" s="2">
        <f>MIN(Inputs!$B$2, (Inputs!$B$14 - F4644)/Inputs!$B$15)</f>
        <v>10.62165413887999</v>
      </c>
      <c r="I4644" s="2">
        <f>MAX(MIN(Inputs!$B$2, F4644*Inputs!$B$16, Inputs!$B$14*Inputs!$B$4 - G4644), 0)</f>
        <v>0</v>
      </c>
      <c r="J4644" s="2">
        <f>MAX(MIN(Inputs!$B$2, F4644*Inputs!$B$16, (Inputs!$B$14-F4644)/Inputs!$B$15)*Inputs!$B$9, 0)</f>
        <v>8.4973233111039921</v>
      </c>
      <c r="K4644" s="2">
        <f>MAX(E4644*Inputs!$B$5 - B4644 - Inputs!$B$8, 0) * H4644</f>
        <v>250.43571004173637</v>
      </c>
      <c r="L4644" s="2">
        <f>IF(B4644 &gt;= D4644*Inputs!$B$10, MAX(B4644 - E4644/Inputs!$B$5 - Inputs!$B$8, 0) * I4644, 0)</f>
        <v>0</v>
      </c>
      <c r="M4644" s="2">
        <f t="shared" si="866"/>
        <v>184.82009926890521</v>
      </c>
      <c r="N4644" s="3" t="str">
        <f t="shared" si="867"/>
        <v>Charge</v>
      </c>
      <c r="O4644" s="3" t="str">
        <f t="shared" si="875"/>
        <v>Charge</v>
      </c>
      <c r="P4644" s="2">
        <f t="shared" si="868"/>
        <v>10.62165413887999</v>
      </c>
      <c r="Q4644" s="2">
        <f t="shared" si="869"/>
        <v>0</v>
      </c>
      <c r="R4644" s="2">
        <f t="shared" si="870"/>
        <v>0</v>
      </c>
      <c r="S4644" s="2">
        <f t="shared" si="871"/>
        <v>-14.221231376260395</v>
      </c>
      <c r="T4644" s="2">
        <f t="shared" si="872"/>
        <v>0</v>
      </c>
      <c r="U4644" s="2">
        <f>IF(O4644="Reg", R4644 * Inputs!$B$7, 0)</f>
        <v>0</v>
      </c>
      <c r="V4644" s="2">
        <f>MAX(F4644 + P4644*Inputs!$B$15 - (Q4644/Inputs!$B$16) - U4644, 0)</f>
        <v>340</v>
      </c>
    </row>
    <row r="4645" spans="1:22" x14ac:dyDescent="0.3">
      <c r="A4645" s="1">
        <v>46216.458333333343</v>
      </c>
      <c r="B4645" s="2">
        <v>5.5438640612841041</v>
      </c>
      <c r="C4645" s="2">
        <v>9.3360570822121414</v>
      </c>
      <c r="D4645" s="2">
        <f t="shared" si="864"/>
        <v>50.62910599056665</v>
      </c>
      <c r="E4645" s="2">
        <f t="shared" si="865"/>
        <v>63.471998178294967</v>
      </c>
      <c r="F4645" s="2">
        <f t="shared" si="873"/>
        <v>340</v>
      </c>
      <c r="G4645" s="2">
        <f t="shared" si="874"/>
        <v>340</v>
      </c>
      <c r="H4645" s="2">
        <f>MIN(Inputs!$B$2, (Inputs!$B$14 - F4645)/Inputs!$B$15)</f>
        <v>0</v>
      </c>
      <c r="I4645" s="2">
        <f>MAX(MIN(Inputs!$B$2, F4645*Inputs!$B$16, Inputs!$B$14*Inputs!$B$4 - G4645), 0)</f>
        <v>0</v>
      </c>
      <c r="J4645" s="2">
        <f>MAX(MIN(Inputs!$B$2, F4645*Inputs!$B$16, (Inputs!$B$14-F4645)/Inputs!$B$15)*Inputs!$B$9, 0)</f>
        <v>0</v>
      </c>
      <c r="K4645" s="2">
        <f>MAX(E4645*Inputs!$B$5 - B4645 - Inputs!$B$8, 0) * H4645</f>
        <v>0</v>
      </c>
      <c r="L4645" s="2">
        <f>IF(B4645 &gt;= D4645*Inputs!$B$10, MAX(B4645 - E4645/Inputs!$B$5 - Inputs!$B$8, 0) * I4645, 0)</f>
        <v>0</v>
      </c>
      <c r="M4645" s="2">
        <f t="shared" si="866"/>
        <v>0</v>
      </c>
      <c r="N4645" s="3" t="str">
        <f t="shared" si="867"/>
        <v>Idle</v>
      </c>
      <c r="O4645" s="3" t="str">
        <f t="shared" si="875"/>
        <v>Idle</v>
      </c>
      <c r="P4645" s="2">
        <f t="shared" si="868"/>
        <v>0</v>
      </c>
      <c r="Q4645" s="2">
        <f t="shared" si="869"/>
        <v>0</v>
      </c>
      <c r="R4645" s="2">
        <f t="shared" si="870"/>
        <v>0</v>
      </c>
      <c r="S4645" s="2">
        <f t="shared" si="871"/>
        <v>0</v>
      </c>
      <c r="T4645" s="2">
        <f t="shared" si="872"/>
        <v>0</v>
      </c>
      <c r="U4645" s="2">
        <f>IF(O4645="Reg", R4645 * Inputs!$B$7, 0)</f>
        <v>0</v>
      </c>
      <c r="V4645" s="2">
        <f>MAX(F4645 + P4645*Inputs!$B$15 - (Q4645/Inputs!$B$16) - U4645, 0)</f>
        <v>340</v>
      </c>
    </row>
    <row r="4646" spans="1:22" x14ac:dyDescent="0.3">
      <c r="A4646" s="1">
        <v>46216.5</v>
      </c>
      <c r="B4646" s="2">
        <v>36.55337069630334</v>
      </c>
      <c r="C4646" s="2">
        <v>6.049372581422956</v>
      </c>
      <c r="D4646" s="2">
        <f t="shared" si="864"/>
        <v>50.62910599056665</v>
      </c>
      <c r="E4646" s="2">
        <f t="shared" si="865"/>
        <v>78.442891085780772</v>
      </c>
      <c r="F4646" s="2">
        <f t="shared" si="873"/>
        <v>340</v>
      </c>
      <c r="G4646" s="2">
        <f t="shared" si="874"/>
        <v>340</v>
      </c>
      <c r="H4646" s="2">
        <f>MIN(Inputs!$B$2, (Inputs!$B$14 - F4646)/Inputs!$B$15)</f>
        <v>0</v>
      </c>
      <c r="I4646" s="2">
        <f>MAX(MIN(Inputs!$B$2, F4646*Inputs!$B$16, Inputs!$B$14*Inputs!$B$4 - G4646), 0)</f>
        <v>0</v>
      </c>
      <c r="J4646" s="2">
        <f>MAX(MIN(Inputs!$B$2, F4646*Inputs!$B$16, (Inputs!$B$14-F4646)/Inputs!$B$15)*Inputs!$B$9, 0)</f>
        <v>0</v>
      </c>
      <c r="K4646" s="2">
        <f>MAX(E4646*Inputs!$B$5 - B4646 - Inputs!$B$8, 0) * H4646</f>
        <v>0</v>
      </c>
      <c r="L4646" s="2">
        <f>IF(B4646 &gt;= D4646*Inputs!$B$10, MAX(B4646 - E4646/Inputs!$B$5 - Inputs!$B$8, 0) * I4646, 0)</f>
        <v>0</v>
      </c>
      <c r="M4646" s="2">
        <f t="shared" si="866"/>
        <v>0</v>
      </c>
      <c r="N4646" s="3" t="str">
        <f t="shared" si="867"/>
        <v>Idle</v>
      </c>
      <c r="O4646" s="3" t="str">
        <f t="shared" si="875"/>
        <v>Idle</v>
      </c>
      <c r="P4646" s="2">
        <f t="shared" si="868"/>
        <v>0</v>
      </c>
      <c r="Q4646" s="2">
        <f t="shared" si="869"/>
        <v>0</v>
      </c>
      <c r="R4646" s="2">
        <f t="shared" si="870"/>
        <v>0</v>
      </c>
      <c r="S4646" s="2">
        <f t="shared" si="871"/>
        <v>0</v>
      </c>
      <c r="T4646" s="2">
        <f t="shared" si="872"/>
        <v>0</v>
      </c>
      <c r="U4646" s="2">
        <f>IF(O4646="Reg", R4646 * Inputs!$B$7, 0)</f>
        <v>0</v>
      </c>
      <c r="V4646" s="2">
        <f>MAX(F4646 + P4646*Inputs!$B$15 - (Q4646/Inputs!$B$16) - U4646, 0)</f>
        <v>340</v>
      </c>
    </row>
    <row r="4647" spans="1:22" x14ac:dyDescent="0.3">
      <c r="A4647" s="1">
        <v>46216.541666666657</v>
      </c>
      <c r="B4647" s="2">
        <v>46.671347503178858</v>
      </c>
      <c r="C4647" s="2">
        <v>8.308855827798892</v>
      </c>
      <c r="D4647" s="2">
        <f t="shared" si="864"/>
        <v>50.62910599056665</v>
      </c>
      <c r="E4647" s="2">
        <f t="shared" si="865"/>
        <v>87.286148085852403</v>
      </c>
      <c r="F4647" s="2">
        <f t="shared" si="873"/>
        <v>340</v>
      </c>
      <c r="G4647" s="2">
        <f t="shared" si="874"/>
        <v>340</v>
      </c>
      <c r="H4647" s="2">
        <f>MIN(Inputs!$B$2, (Inputs!$B$14 - F4647)/Inputs!$B$15)</f>
        <v>0</v>
      </c>
      <c r="I4647" s="2">
        <f>MAX(MIN(Inputs!$B$2, F4647*Inputs!$B$16, Inputs!$B$14*Inputs!$B$4 - G4647), 0)</f>
        <v>0</v>
      </c>
      <c r="J4647" s="2">
        <f>MAX(MIN(Inputs!$B$2, F4647*Inputs!$B$16, (Inputs!$B$14-F4647)/Inputs!$B$15)*Inputs!$B$9, 0)</f>
        <v>0</v>
      </c>
      <c r="K4647" s="2">
        <f>MAX(E4647*Inputs!$B$5 - B4647 - Inputs!$B$8, 0) * H4647</f>
        <v>0</v>
      </c>
      <c r="L4647" s="2">
        <f>IF(B4647 &gt;= D4647*Inputs!$B$10, MAX(B4647 - E4647/Inputs!$B$5 - Inputs!$B$8, 0) * I4647, 0)</f>
        <v>0</v>
      </c>
      <c r="M4647" s="2">
        <f t="shared" si="866"/>
        <v>0</v>
      </c>
      <c r="N4647" s="3" t="str">
        <f t="shared" si="867"/>
        <v>Idle</v>
      </c>
      <c r="O4647" s="3" t="str">
        <f t="shared" si="875"/>
        <v>Idle</v>
      </c>
      <c r="P4647" s="2">
        <f t="shared" si="868"/>
        <v>0</v>
      </c>
      <c r="Q4647" s="2">
        <f t="shared" si="869"/>
        <v>0</v>
      </c>
      <c r="R4647" s="2">
        <f t="shared" si="870"/>
        <v>0</v>
      </c>
      <c r="S4647" s="2">
        <f t="shared" si="871"/>
        <v>0</v>
      </c>
      <c r="T4647" s="2">
        <f t="shared" si="872"/>
        <v>0</v>
      </c>
      <c r="U4647" s="2">
        <f>IF(O4647="Reg", R4647 * Inputs!$B$7, 0)</f>
        <v>0</v>
      </c>
      <c r="V4647" s="2">
        <f>MAX(F4647 + P4647*Inputs!$B$15 - (Q4647/Inputs!$B$16) - U4647, 0)</f>
        <v>340</v>
      </c>
    </row>
    <row r="4648" spans="1:22" x14ac:dyDescent="0.3">
      <c r="A4648" s="1">
        <v>46216.583333333343</v>
      </c>
      <c r="B4648" s="2">
        <v>144.88457357311739</v>
      </c>
      <c r="C4648" s="2">
        <v>7.7923692877912849</v>
      </c>
      <c r="D4648" s="2">
        <f t="shared" si="864"/>
        <v>50.62910599056665</v>
      </c>
      <c r="E4648" s="2">
        <f t="shared" si="865"/>
        <v>94.615211623804086</v>
      </c>
      <c r="F4648" s="2">
        <f t="shared" si="873"/>
        <v>340</v>
      </c>
      <c r="G4648" s="2">
        <f t="shared" si="874"/>
        <v>340</v>
      </c>
      <c r="H4648" s="2">
        <f>MIN(Inputs!$B$2, (Inputs!$B$14 - F4648)/Inputs!$B$15)</f>
        <v>0</v>
      </c>
      <c r="I4648" s="2">
        <f>MAX(MIN(Inputs!$B$2, F4648*Inputs!$B$16, Inputs!$B$14*Inputs!$B$4 - G4648), 0)</f>
        <v>0</v>
      </c>
      <c r="J4648" s="2">
        <f>MAX(MIN(Inputs!$B$2, F4648*Inputs!$B$16, (Inputs!$B$14-F4648)/Inputs!$B$15)*Inputs!$B$9, 0)</f>
        <v>0</v>
      </c>
      <c r="K4648" s="2">
        <f>MAX(E4648*Inputs!$B$5 - B4648 - Inputs!$B$8, 0) * H4648</f>
        <v>0</v>
      </c>
      <c r="L4648" s="2">
        <f>IF(B4648 &gt;= D4648*Inputs!$B$10, MAX(B4648 - E4648/Inputs!$B$5 - Inputs!$B$8, 0) * I4648, 0)</f>
        <v>0</v>
      </c>
      <c r="M4648" s="2">
        <f t="shared" si="866"/>
        <v>0</v>
      </c>
      <c r="N4648" s="3" t="str">
        <f t="shared" si="867"/>
        <v>Idle</v>
      </c>
      <c r="O4648" s="3" t="str">
        <f t="shared" si="875"/>
        <v>Idle</v>
      </c>
      <c r="P4648" s="2">
        <f t="shared" si="868"/>
        <v>0</v>
      </c>
      <c r="Q4648" s="2">
        <f t="shared" si="869"/>
        <v>0</v>
      </c>
      <c r="R4648" s="2">
        <f t="shared" si="870"/>
        <v>0</v>
      </c>
      <c r="S4648" s="2">
        <f t="shared" si="871"/>
        <v>0</v>
      </c>
      <c r="T4648" s="2">
        <f t="shared" si="872"/>
        <v>0</v>
      </c>
      <c r="U4648" s="2">
        <f>IF(O4648="Reg", R4648 * Inputs!$B$7, 0)</f>
        <v>0</v>
      </c>
      <c r="V4648" s="2">
        <f>MAX(F4648 + P4648*Inputs!$B$15 - (Q4648/Inputs!$B$16) - U4648, 0)</f>
        <v>340</v>
      </c>
    </row>
    <row r="4649" spans="1:22" x14ac:dyDescent="0.3">
      <c r="A4649" s="1">
        <v>46216.625</v>
      </c>
      <c r="B4649" s="2">
        <v>71.25841960285743</v>
      </c>
      <c r="C4649" s="2">
        <v>7.3747289224025536</v>
      </c>
      <c r="D4649" s="2">
        <f t="shared" si="864"/>
        <v>50.62910599056665</v>
      </c>
      <c r="E4649" s="2">
        <f t="shared" si="865"/>
        <v>82.37582561904027</v>
      </c>
      <c r="F4649" s="2">
        <f t="shared" si="873"/>
        <v>340</v>
      </c>
      <c r="G4649" s="2">
        <f t="shared" si="874"/>
        <v>340</v>
      </c>
      <c r="H4649" s="2">
        <f>MIN(Inputs!$B$2, (Inputs!$B$14 - F4649)/Inputs!$B$15)</f>
        <v>0</v>
      </c>
      <c r="I4649" s="2">
        <f>MAX(MIN(Inputs!$B$2, F4649*Inputs!$B$16, Inputs!$B$14*Inputs!$B$4 - G4649), 0)</f>
        <v>0</v>
      </c>
      <c r="J4649" s="2">
        <f>MAX(MIN(Inputs!$B$2, F4649*Inputs!$B$16, (Inputs!$B$14-F4649)/Inputs!$B$15)*Inputs!$B$9, 0)</f>
        <v>0</v>
      </c>
      <c r="K4649" s="2">
        <f>MAX(E4649*Inputs!$B$5 - B4649 - Inputs!$B$8, 0) * H4649</f>
        <v>0</v>
      </c>
      <c r="L4649" s="2">
        <f>IF(B4649 &gt;= D4649*Inputs!$B$10, MAX(B4649 - E4649/Inputs!$B$5 - Inputs!$B$8, 0) * I4649, 0)</f>
        <v>0</v>
      </c>
      <c r="M4649" s="2">
        <f t="shared" si="866"/>
        <v>0</v>
      </c>
      <c r="N4649" s="3" t="str">
        <f t="shared" si="867"/>
        <v>Idle</v>
      </c>
      <c r="O4649" s="3" t="str">
        <f t="shared" si="875"/>
        <v>Idle</v>
      </c>
      <c r="P4649" s="2">
        <f t="shared" si="868"/>
        <v>0</v>
      </c>
      <c r="Q4649" s="2">
        <f t="shared" si="869"/>
        <v>0</v>
      </c>
      <c r="R4649" s="2">
        <f t="shared" si="870"/>
        <v>0</v>
      </c>
      <c r="S4649" s="2">
        <f t="shared" si="871"/>
        <v>0</v>
      </c>
      <c r="T4649" s="2">
        <f t="shared" si="872"/>
        <v>0</v>
      </c>
      <c r="U4649" s="2">
        <f>IF(O4649="Reg", R4649 * Inputs!$B$7, 0)</f>
        <v>0</v>
      </c>
      <c r="V4649" s="2">
        <f>MAX(F4649 + P4649*Inputs!$B$15 - (Q4649/Inputs!$B$16) - U4649, 0)</f>
        <v>340</v>
      </c>
    </row>
    <row r="4650" spans="1:22" x14ac:dyDescent="0.3">
      <c r="A4650" s="1">
        <v>46216.666666666657</v>
      </c>
      <c r="B4650" s="2">
        <v>75.920413633028659</v>
      </c>
      <c r="C4650" s="2">
        <v>6.9131770674492552</v>
      </c>
      <c r="D4650" s="2">
        <f t="shared" si="864"/>
        <v>50.62910599056665</v>
      </c>
      <c r="E4650" s="2">
        <f t="shared" si="865"/>
        <v>82.555153390872775</v>
      </c>
      <c r="F4650" s="2">
        <f t="shared" si="873"/>
        <v>340</v>
      </c>
      <c r="G4650" s="2">
        <f t="shared" si="874"/>
        <v>340</v>
      </c>
      <c r="H4650" s="2">
        <f>MIN(Inputs!$B$2, (Inputs!$B$14 - F4650)/Inputs!$B$15)</f>
        <v>0</v>
      </c>
      <c r="I4650" s="2">
        <f>MAX(MIN(Inputs!$B$2, F4650*Inputs!$B$16, Inputs!$B$14*Inputs!$B$4 - G4650), 0)</f>
        <v>0</v>
      </c>
      <c r="J4650" s="2">
        <f>MAX(MIN(Inputs!$B$2, F4650*Inputs!$B$16, (Inputs!$B$14-F4650)/Inputs!$B$15)*Inputs!$B$9, 0)</f>
        <v>0</v>
      </c>
      <c r="K4650" s="2">
        <f>MAX(E4650*Inputs!$B$5 - B4650 - Inputs!$B$8, 0) * H4650</f>
        <v>0</v>
      </c>
      <c r="L4650" s="2">
        <f>IF(B4650 &gt;= D4650*Inputs!$B$10, MAX(B4650 - E4650/Inputs!$B$5 - Inputs!$B$8, 0) * I4650, 0)</f>
        <v>0</v>
      </c>
      <c r="M4650" s="2">
        <f t="shared" si="866"/>
        <v>0</v>
      </c>
      <c r="N4650" s="3" t="str">
        <f t="shared" si="867"/>
        <v>Idle</v>
      </c>
      <c r="O4650" s="3" t="str">
        <f t="shared" si="875"/>
        <v>Idle</v>
      </c>
      <c r="P4650" s="2">
        <f t="shared" si="868"/>
        <v>0</v>
      </c>
      <c r="Q4650" s="2">
        <f t="shared" si="869"/>
        <v>0</v>
      </c>
      <c r="R4650" s="2">
        <f t="shared" si="870"/>
        <v>0</v>
      </c>
      <c r="S4650" s="2">
        <f t="shared" si="871"/>
        <v>0</v>
      </c>
      <c r="T4650" s="2">
        <f t="shared" si="872"/>
        <v>0</v>
      </c>
      <c r="U4650" s="2">
        <f>IF(O4650="Reg", R4650 * Inputs!$B$7, 0)</f>
        <v>0</v>
      </c>
      <c r="V4650" s="2">
        <f>MAX(F4650 + P4650*Inputs!$B$15 - (Q4650/Inputs!$B$16) - U4650, 0)</f>
        <v>340</v>
      </c>
    </row>
    <row r="4651" spans="1:22" x14ac:dyDescent="0.3">
      <c r="A4651" s="1">
        <v>46216.708333333343</v>
      </c>
      <c r="B4651" s="2">
        <v>95.369221506198954</v>
      </c>
      <c r="C4651" s="2">
        <v>14.52101092768976</v>
      </c>
      <c r="D4651" s="2">
        <f t="shared" si="864"/>
        <v>50.62910599056665</v>
      </c>
      <c r="E4651" s="2">
        <f t="shared" si="865"/>
        <v>80.991501326366588</v>
      </c>
      <c r="F4651" s="2">
        <f t="shared" si="873"/>
        <v>340</v>
      </c>
      <c r="G4651" s="2">
        <f t="shared" si="874"/>
        <v>340</v>
      </c>
      <c r="H4651" s="2">
        <f>MIN(Inputs!$B$2, (Inputs!$B$14 - F4651)/Inputs!$B$15)</f>
        <v>0</v>
      </c>
      <c r="I4651" s="2">
        <f>MAX(MIN(Inputs!$B$2, F4651*Inputs!$B$16, Inputs!$B$14*Inputs!$B$4 - G4651), 0)</f>
        <v>0</v>
      </c>
      <c r="J4651" s="2">
        <f>MAX(MIN(Inputs!$B$2, F4651*Inputs!$B$16, (Inputs!$B$14-F4651)/Inputs!$B$15)*Inputs!$B$9, 0)</f>
        <v>0</v>
      </c>
      <c r="K4651" s="2">
        <f>MAX(E4651*Inputs!$B$5 - B4651 - Inputs!$B$8, 0) * H4651</f>
        <v>0</v>
      </c>
      <c r="L4651" s="2">
        <f>IF(B4651 &gt;= D4651*Inputs!$B$10, MAX(B4651 - E4651/Inputs!$B$5 - Inputs!$B$8, 0) * I4651, 0)</f>
        <v>0</v>
      </c>
      <c r="M4651" s="2">
        <f t="shared" si="866"/>
        <v>0</v>
      </c>
      <c r="N4651" s="3" t="str">
        <f t="shared" si="867"/>
        <v>Idle</v>
      </c>
      <c r="O4651" s="3" t="str">
        <f t="shared" si="875"/>
        <v>Idle</v>
      </c>
      <c r="P4651" s="2">
        <f t="shared" si="868"/>
        <v>0</v>
      </c>
      <c r="Q4651" s="2">
        <f t="shared" si="869"/>
        <v>0</v>
      </c>
      <c r="R4651" s="2">
        <f t="shared" si="870"/>
        <v>0</v>
      </c>
      <c r="S4651" s="2">
        <f t="shared" si="871"/>
        <v>0</v>
      </c>
      <c r="T4651" s="2">
        <f t="shared" si="872"/>
        <v>0</v>
      </c>
      <c r="U4651" s="2">
        <f>IF(O4651="Reg", R4651 * Inputs!$B$7, 0)</f>
        <v>0</v>
      </c>
      <c r="V4651" s="2">
        <f>MAX(F4651 + P4651*Inputs!$B$15 - (Q4651/Inputs!$B$16) - U4651, 0)</f>
        <v>340</v>
      </c>
    </row>
    <row r="4652" spans="1:22" x14ac:dyDescent="0.3">
      <c r="A4652" s="1">
        <v>46216.75</v>
      </c>
      <c r="B4652" s="2">
        <v>89.612912696733176</v>
      </c>
      <c r="C4652" s="2">
        <v>3.3705147462436522</v>
      </c>
      <c r="D4652" s="2">
        <f t="shared" si="864"/>
        <v>50.62910599056665</v>
      </c>
      <c r="E4652" s="2">
        <f t="shared" si="865"/>
        <v>72.811747468022759</v>
      </c>
      <c r="F4652" s="2">
        <f t="shared" si="873"/>
        <v>340</v>
      </c>
      <c r="G4652" s="2">
        <f t="shared" si="874"/>
        <v>340</v>
      </c>
      <c r="H4652" s="2">
        <f>MIN(Inputs!$B$2, (Inputs!$B$14 - F4652)/Inputs!$B$15)</f>
        <v>0</v>
      </c>
      <c r="I4652" s="2">
        <f>MAX(MIN(Inputs!$B$2, F4652*Inputs!$B$16, Inputs!$B$14*Inputs!$B$4 - G4652), 0)</f>
        <v>0</v>
      </c>
      <c r="J4652" s="2">
        <f>MAX(MIN(Inputs!$B$2, F4652*Inputs!$B$16, (Inputs!$B$14-F4652)/Inputs!$B$15)*Inputs!$B$9, 0)</f>
        <v>0</v>
      </c>
      <c r="K4652" s="2">
        <f>MAX(E4652*Inputs!$B$5 - B4652 - Inputs!$B$8, 0) * H4652</f>
        <v>0</v>
      </c>
      <c r="L4652" s="2">
        <f>IF(B4652 &gt;= D4652*Inputs!$B$10, MAX(B4652 - E4652/Inputs!$B$5 - Inputs!$B$8, 0) * I4652, 0)</f>
        <v>0</v>
      </c>
      <c r="M4652" s="2">
        <f t="shared" si="866"/>
        <v>0</v>
      </c>
      <c r="N4652" s="3" t="str">
        <f t="shared" si="867"/>
        <v>Idle</v>
      </c>
      <c r="O4652" s="3" t="str">
        <f t="shared" si="875"/>
        <v>Idle</v>
      </c>
      <c r="P4652" s="2">
        <f t="shared" si="868"/>
        <v>0</v>
      </c>
      <c r="Q4652" s="2">
        <f t="shared" si="869"/>
        <v>0</v>
      </c>
      <c r="R4652" s="2">
        <f t="shared" si="870"/>
        <v>0</v>
      </c>
      <c r="S4652" s="2">
        <f t="shared" si="871"/>
        <v>0</v>
      </c>
      <c r="T4652" s="2">
        <f t="shared" si="872"/>
        <v>0</v>
      </c>
      <c r="U4652" s="2">
        <f>IF(O4652="Reg", R4652 * Inputs!$B$7, 0)</f>
        <v>0</v>
      </c>
      <c r="V4652" s="2">
        <f>MAX(F4652 + P4652*Inputs!$B$15 - (Q4652/Inputs!$B$16) - U4652, 0)</f>
        <v>340</v>
      </c>
    </row>
    <row r="4653" spans="1:22" x14ac:dyDescent="0.3">
      <c r="A4653" s="1">
        <v>46216.791666666657</v>
      </c>
      <c r="B4653" s="2">
        <v>90.645728730888834</v>
      </c>
      <c r="C4653" s="2">
        <v>9.2642097282405977</v>
      </c>
      <c r="D4653" s="2">
        <f t="shared" si="864"/>
        <v>50.62910599056665</v>
      </c>
      <c r="E4653" s="2">
        <f t="shared" si="865"/>
        <v>61.779983530370934</v>
      </c>
      <c r="F4653" s="2">
        <f t="shared" si="873"/>
        <v>340</v>
      </c>
      <c r="G4653" s="2">
        <f t="shared" si="874"/>
        <v>340</v>
      </c>
      <c r="H4653" s="2">
        <f>MIN(Inputs!$B$2, (Inputs!$B$14 - F4653)/Inputs!$B$15)</f>
        <v>0</v>
      </c>
      <c r="I4653" s="2">
        <f>MAX(MIN(Inputs!$B$2, F4653*Inputs!$B$16, Inputs!$B$14*Inputs!$B$4 - G4653), 0)</f>
        <v>0</v>
      </c>
      <c r="J4653" s="2">
        <f>MAX(MIN(Inputs!$B$2, F4653*Inputs!$B$16, (Inputs!$B$14-F4653)/Inputs!$B$15)*Inputs!$B$9, 0)</f>
        <v>0</v>
      </c>
      <c r="K4653" s="2">
        <f>MAX(E4653*Inputs!$B$5 - B4653 - Inputs!$B$8, 0) * H4653</f>
        <v>0</v>
      </c>
      <c r="L4653" s="2">
        <f>IF(B4653 &gt;= D4653*Inputs!$B$10, MAX(B4653 - E4653/Inputs!$B$5 - Inputs!$B$8, 0) * I4653, 0)</f>
        <v>0</v>
      </c>
      <c r="M4653" s="2">
        <f t="shared" si="866"/>
        <v>0</v>
      </c>
      <c r="N4653" s="3" t="str">
        <f t="shared" si="867"/>
        <v>Idle</v>
      </c>
      <c r="O4653" s="3" t="str">
        <f t="shared" si="875"/>
        <v>Idle</v>
      </c>
      <c r="P4653" s="2">
        <f t="shared" si="868"/>
        <v>0</v>
      </c>
      <c r="Q4653" s="2">
        <f t="shared" si="869"/>
        <v>0</v>
      </c>
      <c r="R4653" s="2">
        <f t="shared" si="870"/>
        <v>0</v>
      </c>
      <c r="S4653" s="2">
        <f t="shared" si="871"/>
        <v>0</v>
      </c>
      <c r="T4653" s="2">
        <f t="shared" si="872"/>
        <v>0</v>
      </c>
      <c r="U4653" s="2">
        <f>IF(O4653="Reg", R4653 * Inputs!$B$7, 0)</f>
        <v>0</v>
      </c>
      <c r="V4653" s="2">
        <f>MAX(F4653 + P4653*Inputs!$B$15 - (Q4653/Inputs!$B$16) - U4653, 0)</f>
        <v>340</v>
      </c>
    </row>
    <row r="4654" spans="1:22" x14ac:dyDescent="0.3">
      <c r="A4654" s="1">
        <v>46216.833333333343</v>
      </c>
      <c r="B4654" s="2">
        <v>71.448257544534542</v>
      </c>
      <c r="C4654" s="2">
        <v>4.0785448372223012</v>
      </c>
      <c r="D4654" s="2">
        <f t="shared" si="864"/>
        <v>50.62910599056665</v>
      </c>
      <c r="E4654" s="2">
        <f t="shared" si="865"/>
        <v>49.400173579180468</v>
      </c>
      <c r="F4654" s="2">
        <f t="shared" si="873"/>
        <v>340</v>
      </c>
      <c r="G4654" s="2">
        <f t="shared" si="874"/>
        <v>340</v>
      </c>
      <c r="H4654" s="2">
        <f>MIN(Inputs!$B$2, (Inputs!$B$14 - F4654)/Inputs!$B$15)</f>
        <v>0</v>
      </c>
      <c r="I4654" s="2">
        <f>MAX(MIN(Inputs!$B$2, F4654*Inputs!$B$16, Inputs!$B$14*Inputs!$B$4 - G4654), 0)</f>
        <v>0</v>
      </c>
      <c r="J4654" s="2">
        <f>MAX(MIN(Inputs!$B$2, F4654*Inputs!$B$16, (Inputs!$B$14-F4654)/Inputs!$B$15)*Inputs!$B$9, 0)</f>
        <v>0</v>
      </c>
      <c r="K4654" s="2">
        <f>MAX(E4654*Inputs!$B$5 - B4654 - Inputs!$B$8, 0) * H4654</f>
        <v>0</v>
      </c>
      <c r="L4654" s="2">
        <f>IF(B4654 &gt;= D4654*Inputs!$B$10, MAX(B4654 - E4654/Inputs!$B$5 - Inputs!$B$8, 0) * I4654, 0)</f>
        <v>0</v>
      </c>
      <c r="M4654" s="2">
        <f t="shared" si="866"/>
        <v>0</v>
      </c>
      <c r="N4654" s="3" t="str">
        <f t="shared" si="867"/>
        <v>Idle</v>
      </c>
      <c r="O4654" s="3" t="str">
        <f t="shared" si="875"/>
        <v>Idle</v>
      </c>
      <c r="P4654" s="2">
        <f t="shared" si="868"/>
        <v>0</v>
      </c>
      <c r="Q4654" s="2">
        <f t="shared" si="869"/>
        <v>0</v>
      </c>
      <c r="R4654" s="2">
        <f t="shared" si="870"/>
        <v>0</v>
      </c>
      <c r="S4654" s="2">
        <f t="shared" si="871"/>
        <v>0</v>
      </c>
      <c r="T4654" s="2">
        <f t="shared" si="872"/>
        <v>0</v>
      </c>
      <c r="U4654" s="2">
        <f>IF(O4654="Reg", R4654 * Inputs!$B$7, 0)</f>
        <v>0</v>
      </c>
      <c r="V4654" s="2">
        <f>MAX(F4654 + P4654*Inputs!$B$15 - (Q4654/Inputs!$B$16) - U4654, 0)</f>
        <v>340</v>
      </c>
    </row>
    <row r="4655" spans="1:22" x14ac:dyDescent="0.3">
      <c r="A4655" s="1">
        <v>46216.875</v>
      </c>
      <c r="B4655" s="2">
        <v>72.334386233852527</v>
      </c>
      <c r="C4655" s="2">
        <v>11.65248761608694</v>
      </c>
      <c r="D4655" s="2">
        <f t="shared" si="864"/>
        <v>50.62910599056665</v>
      </c>
      <c r="E4655" s="2">
        <f t="shared" si="865"/>
        <v>37.492130655091366</v>
      </c>
      <c r="F4655" s="2">
        <f t="shared" si="873"/>
        <v>340</v>
      </c>
      <c r="G4655" s="2">
        <f t="shared" si="874"/>
        <v>340</v>
      </c>
      <c r="H4655" s="2">
        <f>MIN(Inputs!$B$2, (Inputs!$B$14 - F4655)/Inputs!$B$15)</f>
        <v>0</v>
      </c>
      <c r="I4655" s="2">
        <f>MAX(MIN(Inputs!$B$2, F4655*Inputs!$B$16, Inputs!$B$14*Inputs!$B$4 - G4655), 0)</f>
        <v>0</v>
      </c>
      <c r="J4655" s="2">
        <f>MAX(MIN(Inputs!$B$2, F4655*Inputs!$B$16, (Inputs!$B$14-F4655)/Inputs!$B$15)*Inputs!$B$9, 0)</f>
        <v>0</v>
      </c>
      <c r="K4655" s="2">
        <f>MAX(E4655*Inputs!$B$5 - B4655 - Inputs!$B$8, 0) * H4655</f>
        <v>0</v>
      </c>
      <c r="L4655" s="2">
        <f>IF(B4655 &gt;= D4655*Inputs!$B$10, MAX(B4655 - E4655/Inputs!$B$5 - Inputs!$B$8, 0) * I4655, 0)</f>
        <v>0</v>
      </c>
      <c r="M4655" s="2">
        <f t="shared" si="866"/>
        <v>0</v>
      </c>
      <c r="N4655" s="3" t="str">
        <f t="shared" si="867"/>
        <v>Idle</v>
      </c>
      <c r="O4655" s="3" t="str">
        <f t="shared" si="875"/>
        <v>Idle</v>
      </c>
      <c r="P4655" s="2">
        <f t="shared" si="868"/>
        <v>0</v>
      </c>
      <c r="Q4655" s="2">
        <f t="shared" si="869"/>
        <v>0</v>
      </c>
      <c r="R4655" s="2">
        <f t="shared" si="870"/>
        <v>0</v>
      </c>
      <c r="S4655" s="2">
        <f t="shared" si="871"/>
        <v>0</v>
      </c>
      <c r="T4655" s="2">
        <f t="shared" si="872"/>
        <v>0</v>
      </c>
      <c r="U4655" s="2">
        <f>IF(O4655="Reg", R4655 * Inputs!$B$7, 0)</f>
        <v>0</v>
      </c>
      <c r="V4655" s="2">
        <f>MAX(F4655 + P4655*Inputs!$B$15 - (Q4655/Inputs!$B$16) - U4655, 0)</f>
        <v>340</v>
      </c>
    </row>
    <row r="4656" spans="1:22" x14ac:dyDescent="0.3">
      <c r="A4656" s="1">
        <v>46216.916666666657</v>
      </c>
      <c r="B4656" s="2">
        <v>66.538501245991469</v>
      </c>
      <c r="C4656" s="2">
        <v>2.3690820942759778</v>
      </c>
      <c r="D4656" s="2">
        <f t="shared" si="864"/>
        <v>50.62910599056665</v>
      </c>
      <c r="E4656" s="2">
        <f t="shared" si="865"/>
        <v>34.759035012453026</v>
      </c>
      <c r="F4656" s="2">
        <f t="shared" si="873"/>
        <v>340</v>
      </c>
      <c r="G4656" s="2">
        <f t="shared" si="874"/>
        <v>340</v>
      </c>
      <c r="H4656" s="2">
        <f>MIN(Inputs!$B$2, (Inputs!$B$14 - F4656)/Inputs!$B$15)</f>
        <v>0</v>
      </c>
      <c r="I4656" s="2">
        <f>MAX(MIN(Inputs!$B$2, F4656*Inputs!$B$16, Inputs!$B$14*Inputs!$B$4 - G4656), 0)</f>
        <v>0</v>
      </c>
      <c r="J4656" s="2">
        <f>MAX(MIN(Inputs!$B$2, F4656*Inputs!$B$16, (Inputs!$B$14-F4656)/Inputs!$B$15)*Inputs!$B$9, 0)</f>
        <v>0</v>
      </c>
      <c r="K4656" s="2">
        <f>MAX(E4656*Inputs!$B$5 - B4656 - Inputs!$B$8, 0) * H4656</f>
        <v>0</v>
      </c>
      <c r="L4656" s="2">
        <f>IF(B4656 &gt;= D4656*Inputs!$B$10, MAX(B4656 - E4656/Inputs!$B$5 - Inputs!$B$8, 0) * I4656, 0)</f>
        <v>0</v>
      </c>
      <c r="M4656" s="2">
        <f t="shared" si="866"/>
        <v>0</v>
      </c>
      <c r="N4656" s="3" t="str">
        <f t="shared" si="867"/>
        <v>Idle</v>
      </c>
      <c r="O4656" s="3" t="str">
        <f t="shared" si="875"/>
        <v>Idle</v>
      </c>
      <c r="P4656" s="2">
        <f t="shared" si="868"/>
        <v>0</v>
      </c>
      <c r="Q4656" s="2">
        <f t="shared" si="869"/>
        <v>0</v>
      </c>
      <c r="R4656" s="2">
        <f t="shared" si="870"/>
        <v>0</v>
      </c>
      <c r="S4656" s="2">
        <f t="shared" si="871"/>
        <v>0</v>
      </c>
      <c r="T4656" s="2">
        <f t="shared" si="872"/>
        <v>0</v>
      </c>
      <c r="U4656" s="2">
        <f>IF(O4656="Reg", R4656 * Inputs!$B$7, 0)</f>
        <v>0</v>
      </c>
      <c r="V4656" s="2">
        <f>MAX(F4656 + P4656*Inputs!$B$15 - (Q4656/Inputs!$B$16) - U4656, 0)</f>
        <v>340</v>
      </c>
    </row>
    <row r="4657" spans="1:22" x14ac:dyDescent="0.3">
      <c r="A4657" s="1">
        <v>46216.958333333343</v>
      </c>
      <c r="B4657" s="2">
        <v>46.290698356135948</v>
      </c>
      <c r="C4657" s="2">
        <v>15.41917274090642</v>
      </c>
      <c r="D4657" s="2">
        <f t="shared" si="864"/>
        <v>50.62910599056665</v>
      </c>
      <c r="E4657" s="2">
        <f t="shared" si="865"/>
        <v>23.669284804787782</v>
      </c>
      <c r="F4657" s="2">
        <f t="shared" si="873"/>
        <v>340</v>
      </c>
      <c r="G4657" s="2">
        <f t="shared" si="874"/>
        <v>340</v>
      </c>
      <c r="H4657" s="2">
        <f>MIN(Inputs!$B$2, (Inputs!$B$14 - F4657)/Inputs!$B$15)</f>
        <v>0</v>
      </c>
      <c r="I4657" s="2">
        <f>MAX(MIN(Inputs!$B$2, F4657*Inputs!$B$16, Inputs!$B$14*Inputs!$B$4 - G4657), 0)</f>
        <v>0</v>
      </c>
      <c r="J4657" s="2">
        <f>MAX(MIN(Inputs!$B$2, F4657*Inputs!$B$16, (Inputs!$B$14-F4657)/Inputs!$B$15)*Inputs!$B$9, 0)</f>
        <v>0</v>
      </c>
      <c r="K4657" s="2">
        <f>MAX(E4657*Inputs!$B$5 - B4657 - Inputs!$B$8, 0) * H4657</f>
        <v>0</v>
      </c>
      <c r="L4657" s="2">
        <f>IF(B4657 &gt;= D4657*Inputs!$B$10, MAX(B4657 - E4657/Inputs!$B$5 - Inputs!$B$8, 0) * I4657, 0)</f>
        <v>0</v>
      </c>
      <c r="M4657" s="2">
        <f t="shared" si="866"/>
        <v>0</v>
      </c>
      <c r="N4657" s="3" t="str">
        <f t="shared" si="867"/>
        <v>Idle</v>
      </c>
      <c r="O4657" s="3" t="str">
        <f t="shared" si="875"/>
        <v>Idle</v>
      </c>
      <c r="P4657" s="2">
        <f t="shared" si="868"/>
        <v>0</v>
      </c>
      <c r="Q4657" s="2">
        <f t="shared" si="869"/>
        <v>0</v>
      </c>
      <c r="R4657" s="2">
        <f t="shared" si="870"/>
        <v>0</v>
      </c>
      <c r="S4657" s="2">
        <f t="shared" si="871"/>
        <v>0</v>
      </c>
      <c r="T4657" s="2">
        <f t="shared" si="872"/>
        <v>0</v>
      </c>
      <c r="U4657" s="2">
        <f>IF(O4657="Reg", R4657 * Inputs!$B$7, 0)</f>
        <v>0</v>
      </c>
      <c r="V4657" s="2">
        <f>MAX(F4657 + P4657*Inputs!$B$15 - (Q4657/Inputs!$B$16) - U4657, 0)</f>
        <v>340</v>
      </c>
    </row>
    <row r="4658" spans="1:22" x14ac:dyDescent="0.3">
      <c r="A4658" s="1">
        <v>46217</v>
      </c>
      <c r="B4658" s="2">
        <v>23.422329070822268</v>
      </c>
      <c r="C4658" s="2">
        <v>1.499868510365951</v>
      </c>
      <c r="D4658" s="2">
        <f t="shared" si="864"/>
        <v>39.077966378286469</v>
      </c>
      <c r="E4658" s="2">
        <f t="shared" si="865"/>
        <v>15.954168412098459</v>
      </c>
      <c r="F4658" s="2">
        <f t="shared" si="873"/>
        <v>340</v>
      </c>
      <c r="G4658" s="2">
        <f t="shared" si="874"/>
        <v>0</v>
      </c>
      <c r="H4658" s="2">
        <f>MIN(Inputs!$B$2, (Inputs!$B$14 - F4658)/Inputs!$B$15)</f>
        <v>0</v>
      </c>
      <c r="I4658" s="2">
        <f>MAX(MIN(Inputs!$B$2, F4658*Inputs!$B$16, Inputs!$B$14*Inputs!$B$4 - G4658), 0)</f>
        <v>170</v>
      </c>
      <c r="J4658" s="2">
        <f>MAX(MIN(Inputs!$B$2, F4658*Inputs!$B$16, (Inputs!$B$14-F4658)/Inputs!$B$15)*Inputs!$B$9, 0)</f>
        <v>0</v>
      </c>
      <c r="K4658" s="2">
        <f>MAX(E4658*Inputs!$B$5 - B4658 - Inputs!$B$8, 0) * H4658</f>
        <v>0</v>
      </c>
      <c r="L4658" s="2">
        <f>IF(B4658 &gt;= D4658*Inputs!$B$10, MAX(B4658 - E4658/Inputs!$B$5 - Inputs!$B$8, 0) * I4658, 0)</f>
        <v>0</v>
      </c>
      <c r="M4658" s="2">
        <f t="shared" si="866"/>
        <v>0</v>
      </c>
      <c r="N4658" s="3" t="str">
        <f t="shared" si="867"/>
        <v>Idle</v>
      </c>
      <c r="O4658" s="3" t="str">
        <f t="shared" si="875"/>
        <v>Idle</v>
      </c>
      <c r="P4658" s="2">
        <f t="shared" si="868"/>
        <v>0</v>
      </c>
      <c r="Q4658" s="2">
        <f t="shared" si="869"/>
        <v>0</v>
      </c>
      <c r="R4658" s="2">
        <f t="shared" si="870"/>
        <v>0</v>
      </c>
      <c r="S4658" s="2">
        <f t="shared" si="871"/>
        <v>0</v>
      </c>
      <c r="T4658" s="2">
        <f t="shared" si="872"/>
        <v>0</v>
      </c>
      <c r="U4658" s="2">
        <f>IF(O4658="Reg", R4658 * Inputs!$B$7, 0)</f>
        <v>0</v>
      </c>
      <c r="V4658" s="2">
        <f>MAX(F4658 + P4658*Inputs!$B$15 - (Q4658/Inputs!$B$16) - U4658, 0)</f>
        <v>340</v>
      </c>
    </row>
    <row r="4659" spans="1:22" x14ac:dyDescent="0.3">
      <c r="A4659" s="1">
        <v>46217.041666666657</v>
      </c>
      <c r="B4659" s="2">
        <v>16.366869023745981</v>
      </c>
      <c r="C4659" s="2">
        <v>3.581199828520067</v>
      </c>
      <c r="D4659" s="2">
        <f t="shared" si="864"/>
        <v>39.077966378286469</v>
      </c>
      <c r="E4659" s="2">
        <f t="shared" si="865"/>
        <v>12.050446900294746</v>
      </c>
      <c r="F4659" s="2">
        <f t="shared" si="873"/>
        <v>340</v>
      </c>
      <c r="G4659" s="2">
        <f t="shared" si="874"/>
        <v>0</v>
      </c>
      <c r="H4659" s="2">
        <f>MIN(Inputs!$B$2, (Inputs!$B$14 - F4659)/Inputs!$B$15)</f>
        <v>0</v>
      </c>
      <c r="I4659" s="2">
        <f>MAX(MIN(Inputs!$B$2, F4659*Inputs!$B$16, Inputs!$B$14*Inputs!$B$4 - G4659), 0)</f>
        <v>170</v>
      </c>
      <c r="J4659" s="2">
        <f>MAX(MIN(Inputs!$B$2, F4659*Inputs!$B$16, (Inputs!$B$14-F4659)/Inputs!$B$15)*Inputs!$B$9, 0)</f>
        <v>0</v>
      </c>
      <c r="K4659" s="2">
        <f>MAX(E4659*Inputs!$B$5 - B4659 - Inputs!$B$8, 0) * H4659</f>
        <v>0</v>
      </c>
      <c r="L4659" s="2">
        <f>IF(B4659 &gt;= D4659*Inputs!$B$10, MAX(B4659 - E4659/Inputs!$B$5 - Inputs!$B$8, 0) * I4659, 0)</f>
        <v>0</v>
      </c>
      <c r="M4659" s="2">
        <f t="shared" si="866"/>
        <v>0</v>
      </c>
      <c r="N4659" s="3" t="str">
        <f t="shared" si="867"/>
        <v>Idle</v>
      </c>
      <c r="O4659" s="3" t="str">
        <f t="shared" si="875"/>
        <v>Idle</v>
      </c>
      <c r="P4659" s="2">
        <f t="shared" si="868"/>
        <v>0</v>
      </c>
      <c r="Q4659" s="2">
        <f t="shared" si="869"/>
        <v>0</v>
      </c>
      <c r="R4659" s="2">
        <f t="shared" si="870"/>
        <v>0</v>
      </c>
      <c r="S4659" s="2">
        <f t="shared" si="871"/>
        <v>0</v>
      </c>
      <c r="T4659" s="2">
        <f t="shared" si="872"/>
        <v>0</v>
      </c>
      <c r="U4659" s="2">
        <f>IF(O4659="Reg", R4659 * Inputs!$B$7, 0)</f>
        <v>0</v>
      </c>
      <c r="V4659" s="2">
        <f>MAX(F4659 + P4659*Inputs!$B$15 - (Q4659/Inputs!$B$16) - U4659, 0)</f>
        <v>340</v>
      </c>
    </row>
    <row r="4660" spans="1:22" x14ac:dyDescent="0.3">
      <c r="A4660" s="1">
        <v>46217.083333333343</v>
      </c>
      <c r="B4660" s="2">
        <v>0</v>
      </c>
      <c r="C4660" s="2">
        <v>2.4966901264981098</v>
      </c>
      <c r="D4660" s="2">
        <f t="shared" si="864"/>
        <v>39.077966378286469</v>
      </c>
      <c r="E4660" s="2">
        <f t="shared" si="865"/>
        <v>9.3226353963370823</v>
      </c>
      <c r="F4660" s="2">
        <f t="shared" si="873"/>
        <v>340</v>
      </c>
      <c r="G4660" s="2">
        <f t="shared" si="874"/>
        <v>0</v>
      </c>
      <c r="H4660" s="2">
        <f>MIN(Inputs!$B$2, (Inputs!$B$14 - F4660)/Inputs!$B$15)</f>
        <v>0</v>
      </c>
      <c r="I4660" s="2">
        <f>MAX(MIN(Inputs!$B$2, F4660*Inputs!$B$16, Inputs!$B$14*Inputs!$B$4 - G4660), 0)</f>
        <v>170</v>
      </c>
      <c r="J4660" s="2">
        <f>MAX(MIN(Inputs!$B$2, F4660*Inputs!$B$16, (Inputs!$B$14-F4660)/Inputs!$B$15)*Inputs!$B$9, 0)</f>
        <v>0</v>
      </c>
      <c r="K4660" s="2">
        <f>MAX(E4660*Inputs!$B$5 - B4660 - Inputs!$B$8, 0) * H4660</f>
        <v>0</v>
      </c>
      <c r="L4660" s="2">
        <f>IF(B4660 &gt;= D4660*Inputs!$B$10, MAX(B4660 - E4660/Inputs!$B$5 - Inputs!$B$8, 0) * I4660, 0)</f>
        <v>0</v>
      </c>
      <c r="M4660" s="2">
        <f t="shared" si="866"/>
        <v>0</v>
      </c>
      <c r="N4660" s="3" t="str">
        <f t="shared" si="867"/>
        <v>Idle</v>
      </c>
      <c r="O4660" s="3" t="str">
        <f t="shared" si="875"/>
        <v>Idle</v>
      </c>
      <c r="P4660" s="2">
        <f t="shared" si="868"/>
        <v>0</v>
      </c>
      <c r="Q4660" s="2">
        <f t="shared" si="869"/>
        <v>0</v>
      </c>
      <c r="R4660" s="2">
        <f t="shared" si="870"/>
        <v>0</v>
      </c>
      <c r="S4660" s="2">
        <f t="shared" si="871"/>
        <v>0</v>
      </c>
      <c r="T4660" s="2">
        <f t="shared" si="872"/>
        <v>0</v>
      </c>
      <c r="U4660" s="2">
        <f>IF(O4660="Reg", R4660 * Inputs!$B$7, 0)</f>
        <v>0</v>
      </c>
      <c r="V4660" s="2">
        <f>MAX(F4660 + P4660*Inputs!$B$15 - (Q4660/Inputs!$B$16) - U4660, 0)</f>
        <v>340</v>
      </c>
    </row>
    <row r="4661" spans="1:22" x14ac:dyDescent="0.3">
      <c r="A4661" s="1">
        <v>46217.125</v>
      </c>
      <c r="B4661" s="2">
        <v>55.935812378022497</v>
      </c>
      <c r="C4661" s="2">
        <v>5.9457435637849656</v>
      </c>
      <c r="D4661" s="2">
        <f t="shared" si="864"/>
        <v>39.077966378286469</v>
      </c>
      <c r="E4661" s="2">
        <f t="shared" si="865"/>
        <v>9.3226353963370823</v>
      </c>
      <c r="F4661" s="2">
        <f t="shared" si="873"/>
        <v>340</v>
      </c>
      <c r="G4661" s="2">
        <f t="shared" si="874"/>
        <v>0</v>
      </c>
      <c r="H4661" s="2">
        <f>MIN(Inputs!$B$2, (Inputs!$B$14 - F4661)/Inputs!$B$15)</f>
        <v>0</v>
      </c>
      <c r="I4661" s="2">
        <f>MAX(MIN(Inputs!$B$2, F4661*Inputs!$B$16, Inputs!$B$14*Inputs!$B$4 - G4661), 0)</f>
        <v>170</v>
      </c>
      <c r="J4661" s="2">
        <f>MAX(MIN(Inputs!$B$2, F4661*Inputs!$B$16, (Inputs!$B$14-F4661)/Inputs!$B$15)*Inputs!$B$9, 0)</f>
        <v>0</v>
      </c>
      <c r="K4661" s="2">
        <f>MAX(E4661*Inputs!$B$5 - B4661 - Inputs!$B$8, 0) * H4661</f>
        <v>0</v>
      </c>
      <c r="L4661" s="2">
        <f>IF(B4661 &gt;= D4661*Inputs!$B$10, MAX(B4661 - E4661/Inputs!$B$5 - Inputs!$B$8, 0) * I4661, 0)</f>
        <v>4308.1244481532513</v>
      </c>
      <c r="M4661" s="2">
        <f t="shared" si="866"/>
        <v>0</v>
      </c>
      <c r="N4661" s="3" t="str">
        <f t="shared" si="867"/>
        <v>Discharge</v>
      </c>
      <c r="O4661" s="3" t="str">
        <f t="shared" si="875"/>
        <v>Discharge</v>
      </c>
      <c r="P4661" s="2">
        <f t="shared" si="868"/>
        <v>0</v>
      </c>
      <c r="Q4661" s="2">
        <f t="shared" si="869"/>
        <v>170</v>
      </c>
      <c r="R4661" s="2">
        <f t="shared" si="870"/>
        <v>0</v>
      </c>
      <c r="S4661" s="2">
        <f t="shared" si="871"/>
        <v>9509.0881042638248</v>
      </c>
      <c r="T4661" s="2">
        <f t="shared" si="872"/>
        <v>0</v>
      </c>
      <c r="U4661" s="2">
        <f>IF(O4661="Reg", R4661 * Inputs!$B$7, 0)</f>
        <v>0</v>
      </c>
      <c r="V4661" s="2">
        <f>MAX(F4661 + P4661*Inputs!$B$15 - (Q4661/Inputs!$B$16) - U4661, 0)</f>
        <v>170</v>
      </c>
    </row>
    <row r="4662" spans="1:22" x14ac:dyDescent="0.3">
      <c r="A4662" s="1">
        <v>46217.166666666657</v>
      </c>
      <c r="B4662" s="2">
        <v>0</v>
      </c>
      <c r="C4662" s="2">
        <v>4.1107370207846818</v>
      </c>
      <c r="D4662" s="2">
        <f t="shared" si="864"/>
        <v>39.077966378286469</v>
      </c>
      <c r="E4662" s="2">
        <f t="shared" si="865"/>
        <v>0</v>
      </c>
      <c r="F4662" s="2">
        <f t="shared" si="873"/>
        <v>170</v>
      </c>
      <c r="G4662" s="2">
        <f t="shared" si="874"/>
        <v>170</v>
      </c>
      <c r="H4662" s="2">
        <f>MIN(Inputs!$B$2, (Inputs!$B$14 - F4662)/Inputs!$B$15)</f>
        <v>170</v>
      </c>
      <c r="I4662" s="2">
        <f>MAX(MIN(Inputs!$B$2, F4662*Inputs!$B$16, Inputs!$B$14*Inputs!$B$4 - G4662), 0)</f>
        <v>170</v>
      </c>
      <c r="J4662" s="2">
        <f>MAX(MIN(Inputs!$B$2, F4662*Inputs!$B$16, (Inputs!$B$14-F4662)/Inputs!$B$15)*Inputs!$B$9, 0)</f>
        <v>136</v>
      </c>
      <c r="K4662" s="2">
        <f>MAX(E4662*Inputs!$B$5 - B4662 - Inputs!$B$8, 0) * H4662</f>
        <v>0</v>
      </c>
      <c r="L4662" s="2">
        <f>IF(B4662 &gt;= D4662*Inputs!$B$10, MAX(B4662 - E4662/Inputs!$B$5 - Inputs!$B$8, 0) * I4662, 0)</f>
        <v>0</v>
      </c>
      <c r="M4662" s="2">
        <f t="shared" si="866"/>
        <v>559.06023482671674</v>
      </c>
      <c r="N4662" s="3" t="str">
        <f t="shared" si="867"/>
        <v>Reg</v>
      </c>
      <c r="O4662" s="3" t="str">
        <f t="shared" si="875"/>
        <v>Discharge</v>
      </c>
      <c r="P4662" s="2">
        <f t="shared" si="868"/>
        <v>0</v>
      </c>
      <c r="Q4662" s="2">
        <f t="shared" si="869"/>
        <v>170</v>
      </c>
      <c r="R4662" s="2">
        <f t="shared" si="870"/>
        <v>0</v>
      </c>
      <c r="S4662" s="2">
        <f t="shared" si="871"/>
        <v>0</v>
      </c>
      <c r="T4662" s="2">
        <f t="shared" si="872"/>
        <v>0</v>
      </c>
      <c r="U4662" s="2">
        <f>IF(O4662="Reg", R4662 * Inputs!$B$7, 0)</f>
        <v>0</v>
      </c>
      <c r="V4662" s="2">
        <f>MAX(F4662 + P4662*Inputs!$B$15 - (Q4662/Inputs!$B$16) - U4662, 0)</f>
        <v>0</v>
      </c>
    </row>
    <row r="4663" spans="1:22" x14ac:dyDescent="0.3">
      <c r="A4663" s="1">
        <v>46217.208333333343</v>
      </c>
      <c r="B4663" s="2">
        <v>0</v>
      </c>
      <c r="C4663" s="2">
        <v>9.8839156769515828</v>
      </c>
      <c r="D4663" s="2">
        <f t="shared" si="864"/>
        <v>39.077966378286469</v>
      </c>
      <c r="E4663" s="2">
        <f t="shared" si="865"/>
        <v>0</v>
      </c>
      <c r="F4663" s="2">
        <f t="shared" si="873"/>
        <v>0</v>
      </c>
      <c r="G4663" s="2">
        <f t="shared" si="874"/>
        <v>340</v>
      </c>
      <c r="H4663" s="2">
        <f>MIN(Inputs!$B$2, (Inputs!$B$14 - F4663)/Inputs!$B$15)</f>
        <v>170</v>
      </c>
      <c r="I4663" s="2">
        <f>MAX(MIN(Inputs!$B$2, F4663*Inputs!$B$16, Inputs!$B$14*Inputs!$B$4 - G4663), 0)</f>
        <v>0</v>
      </c>
      <c r="J4663" s="2">
        <f>MAX(MIN(Inputs!$B$2, F4663*Inputs!$B$16, (Inputs!$B$14-F4663)/Inputs!$B$15)*Inputs!$B$9, 0)</f>
        <v>0</v>
      </c>
      <c r="K4663" s="2">
        <f>MAX(E4663*Inputs!$B$5 - B4663 - Inputs!$B$8, 0) * H4663</f>
        <v>0</v>
      </c>
      <c r="L4663" s="2">
        <f>IF(B4663 &gt;= D4663*Inputs!$B$10, MAX(B4663 - E4663/Inputs!$B$5 - Inputs!$B$8, 0) * I4663, 0)</f>
        <v>0</v>
      </c>
      <c r="M4663" s="2">
        <f t="shared" si="866"/>
        <v>0</v>
      </c>
      <c r="N4663" s="3" t="str">
        <f t="shared" si="867"/>
        <v>Idle</v>
      </c>
      <c r="O4663" s="3" t="str">
        <f t="shared" si="875"/>
        <v>Idle</v>
      </c>
      <c r="P4663" s="2">
        <f t="shared" si="868"/>
        <v>0</v>
      </c>
      <c r="Q4663" s="2">
        <f t="shared" si="869"/>
        <v>0</v>
      </c>
      <c r="R4663" s="2">
        <f t="shared" si="870"/>
        <v>0</v>
      </c>
      <c r="S4663" s="2">
        <f t="shared" si="871"/>
        <v>0</v>
      </c>
      <c r="T4663" s="2">
        <f t="shared" si="872"/>
        <v>0</v>
      </c>
      <c r="U4663" s="2">
        <f>IF(O4663="Reg", R4663 * Inputs!$B$7, 0)</f>
        <v>0</v>
      </c>
      <c r="V4663" s="2">
        <f>MAX(F4663 + P4663*Inputs!$B$15 - (Q4663/Inputs!$B$16) - U4663, 0)</f>
        <v>0</v>
      </c>
    </row>
    <row r="4664" spans="1:22" x14ac:dyDescent="0.3">
      <c r="A4664" s="1">
        <v>46217.25</v>
      </c>
      <c r="B4664" s="2">
        <v>0</v>
      </c>
      <c r="C4664" s="2">
        <v>6.0386530522886996</v>
      </c>
      <c r="D4664" s="2">
        <f t="shared" si="864"/>
        <v>39.077966378286469</v>
      </c>
      <c r="E4664" s="2">
        <f t="shared" si="865"/>
        <v>3.1781140236475984</v>
      </c>
      <c r="F4664" s="2">
        <f t="shared" si="873"/>
        <v>0</v>
      </c>
      <c r="G4664" s="2">
        <f t="shared" si="874"/>
        <v>340</v>
      </c>
      <c r="H4664" s="2">
        <f>MIN(Inputs!$B$2, (Inputs!$B$14 - F4664)/Inputs!$B$15)</f>
        <v>170</v>
      </c>
      <c r="I4664" s="2">
        <f>MAX(MIN(Inputs!$B$2, F4664*Inputs!$B$16, Inputs!$B$14*Inputs!$B$4 - G4664), 0)</f>
        <v>0</v>
      </c>
      <c r="J4664" s="2">
        <f>MAX(MIN(Inputs!$B$2, F4664*Inputs!$B$16, (Inputs!$B$14-F4664)/Inputs!$B$15)*Inputs!$B$9, 0)</f>
        <v>0</v>
      </c>
      <c r="K4664" s="2">
        <f>MAX(E4664*Inputs!$B$5 - B4664 - Inputs!$B$8, 0) * H4664</f>
        <v>0</v>
      </c>
      <c r="L4664" s="2">
        <f>IF(B4664 &gt;= D4664*Inputs!$B$10, MAX(B4664 - E4664/Inputs!$B$5 - Inputs!$B$8, 0) * I4664, 0)</f>
        <v>0</v>
      </c>
      <c r="M4664" s="2">
        <f t="shared" si="866"/>
        <v>0</v>
      </c>
      <c r="N4664" s="3" t="str">
        <f t="shared" si="867"/>
        <v>Idle</v>
      </c>
      <c r="O4664" s="3" t="str">
        <f t="shared" si="875"/>
        <v>Idle</v>
      </c>
      <c r="P4664" s="2">
        <f t="shared" si="868"/>
        <v>0</v>
      </c>
      <c r="Q4664" s="2">
        <f t="shared" si="869"/>
        <v>0</v>
      </c>
      <c r="R4664" s="2">
        <f t="shared" si="870"/>
        <v>0</v>
      </c>
      <c r="S4664" s="2">
        <f t="shared" si="871"/>
        <v>0</v>
      </c>
      <c r="T4664" s="2">
        <f t="shared" si="872"/>
        <v>0</v>
      </c>
      <c r="U4664" s="2">
        <f>IF(O4664="Reg", R4664 * Inputs!$B$7, 0)</f>
        <v>0</v>
      </c>
      <c r="V4664" s="2">
        <f>MAX(F4664 + P4664*Inputs!$B$15 - (Q4664/Inputs!$B$16) - U4664, 0)</f>
        <v>0</v>
      </c>
    </row>
    <row r="4665" spans="1:22" x14ac:dyDescent="0.3">
      <c r="A4665" s="1">
        <v>46217.291666666657</v>
      </c>
      <c r="B4665" s="2">
        <v>0</v>
      </c>
      <c r="C4665" s="2">
        <v>11.76225008241572</v>
      </c>
      <c r="D4665" s="2">
        <f t="shared" si="864"/>
        <v>39.077966378286469</v>
      </c>
      <c r="E4665" s="2">
        <f t="shared" si="865"/>
        <v>8.7159996586500164</v>
      </c>
      <c r="F4665" s="2">
        <f t="shared" si="873"/>
        <v>0</v>
      </c>
      <c r="G4665" s="2">
        <f t="shared" si="874"/>
        <v>340</v>
      </c>
      <c r="H4665" s="2">
        <f>MIN(Inputs!$B$2, (Inputs!$B$14 - F4665)/Inputs!$B$15)</f>
        <v>170</v>
      </c>
      <c r="I4665" s="2">
        <f>MAX(MIN(Inputs!$B$2, F4665*Inputs!$B$16, Inputs!$B$14*Inputs!$B$4 - G4665), 0)</f>
        <v>0</v>
      </c>
      <c r="J4665" s="2">
        <f>MAX(MIN(Inputs!$B$2, F4665*Inputs!$B$16, (Inputs!$B$14-F4665)/Inputs!$B$15)*Inputs!$B$9, 0)</f>
        <v>0</v>
      </c>
      <c r="K4665" s="2">
        <f>MAX(E4665*Inputs!$B$5 - B4665 - Inputs!$B$8, 0) * H4665</f>
        <v>0</v>
      </c>
      <c r="L4665" s="2">
        <f>IF(B4665 &gt;= D4665*Inputs!$B$10, MAX(B4665 - E4665/Inputs!$B$5 - Inputs!$B$8, 0) * I4665, 0)</f>
        <v>0</v>
      </c>
      <c r="M4665" s="2">
        <f t="shared" si="866"/>
        <v>0</v>
      </c>
      <c r="N4665" s="3" t="str">
        <f t="shared" si="867"/>
        <v>Idle</v>
      </c>
      <c r="O4665" s="3" t="str">
        <f t="shared" si="875"/>
        <v>Idle</v>
      </c>
      <c r="P4665" s="2">
        <f t="shared" si="868"/>
        <v>0</v>
      </c>
      <c r="Q4665" s="2">
        <f t="shared" si="869"/>
        <v>0</v>
      </c>
      <c r="R4665" s="2">
        <f t="shared" si="870"/>
        <v>0</v>
      </c>
      <c r="S4665" s="2">
        <f t="shared" si="871"/>
        <v>0</v>
      </c>
      <c r="T4665" s="2">
        <f t="shared" si="872"/>
        <v>0</v>
      </c>
      <c r="U4665" s="2">
        <f>IF(O4665="Reg", R4665 * Inputs!$B$7, 0)</f>
        <v>0</v>
      </c>
      <c r="V4665" s="2">
        <f>MAX(F4665 + P4665*Inputs!$B$15 - (Q4665/Inputs!$B$16) - U4665, 0)</f>
        <v>0</v>
      </c>
    </row>
    <row r="4666" spans="1:22" x14ac:dyDescent="0.3">
      <c r="A4666" s="1">
        <v>46217.333333333343</v>
      </c>
      <c r="B4666" s="2">
        <v>0</v>
      </c>
      <c r="C4666" s="2">
        <v>3.905178044761787</v>
      </c>
      <c r="D4666" s="2">
        <f t="shared" si="864"/>
        <v>39.077966378286469</v>
      </c>
      <c r="E4666" s="2">
        <f t="shared" si="865"/>
        <v>16.858076239630389</v>
      </c>
      <c r="F4666" s="2">
        <f t="shared" si="873"/>
        <v>0</v>
      </c>
      <c r="G4666" s="2">
        <f t="shared" si="874"/>
        <v>340</v>
      </c>
      <c r="H4666" s="2">
        <f>MIN(Inputs!$B$2, (Inputs!$B$14 - F4666)/Inputs!$B$15)</f>
        <v>170</v>
      </c>
      <c r="I4666" s="2">
        <f>MAX(MIN(Inputs!$B$2, F4666*Inputs!$B$16, Inputs!$B$14*Inputs!$B$4 - G4666), 0)</f>
        <v>0</v>
      </c>
      <c r="J4666" s="2">
        <f>MAX(MIN(Inputs!$B$2, F4666*Inputs!$B$16, (Inputs!$B$14-F4666)/Inputs!$B$15)*Inputs!$B$9, 0)</f>
        <v>0</v>
      </c>
      <c r="K4666" s="2">
        <f>MAX(E4666*Inputs!$B$5 - B4666 - Inputs!$B$8, 0) * H4666</f>
        <v>0</v>
      </c>
      <c r="L4666" s="2">
        <f>IF(B4666 &gt;= D4666*Inputs!$B$10, MAX(B4666 - E4666/Inputs!$B$5 - Inputs!$B$8, 0) * I4666, 0)</f>
        <v>0</v>
      </c>
      <c r="M4666" s="2">
        <f t="shared" si="866"/>
        <v>0</v>
      </c>
      <c r="N4666" s="3" t="str">
        <f t="shared" si="867"/>
        <v>Idle</v>
      </c>
      <c r="O4666" s="3" t="str">
        <f t="shared" si="875"/>
        <v>Idle</v>
      </c>
      <c r="P4666" s="2">
        <f t="shared" si="868"/>
        <v>0</v>
      </c>
      <c r="Q4666" s="2">
        <f t="shared" si="869"/>
        <v>0</v>
      </c>
      <c r="R4666" s="2">
        <f t="shared" si="870"/>
        <v>0</v>
      </c>
      <c r="S4666" s="2">
        <f t="shared" si="871"/>
        <v>0</v>
      </c>
      <c r="T4666" s="2">
        <f t="shared" si="872"/>
        <v>0</v>
      </c>
      <c r="U4666" s="2">
        <f>IF(O4666="Reg", R4666 * Inputs!$B$7, 0)</f>
        <v>0</v>
      </c>
      <c r="V4666" s="2">
        <f>MAX(F4666 + P4666*Inputs!$B$15 - (Q4666/Inputs!$B$16) - U4666, 0)</f>
        <v>0</v>
      </c>
    </row>
    <row r="4667" spans="1:22" x14ac:dyDescent="0.3">
      <c r="A4667" s="1">
        <v>46217.375</v>
      </c>
      <c r="B4667" s="2">
        <v>0</v>
      </c>
      <c r="C4667" s="2">
        <v>1.8019720895175979</v>
      </c>
      <c r="D4667" s="2">
        <f t="shared" si="864"/>
        <v>39.077966378286469</v>
      </c>
      <c r="E4667" s="2">
        <f t="shared" si="865"/>
        <v>27.326392471561991</v>
      </c>
      <c r="F4667" s="2">
        <f t="shared" si="873"/>
        <v>0</v>
      </c>
      <c r="G4667" s="2">
        <f t="shared" si="874"/>
        <v>340</v>
      </c>
      <c r="H4667" s="2">
        <f>MIN(Inputs!$B$2, (Inputs!$B$14 - F4667)/Inputs!$B$15)</f>
        <v>170</v>
      </c>
      <c r="I4667" s="2">
        <f>MAX(MIN(Inputs!$B$2, F4667*Inputs!$B$16, Inputs!$B$14*Inputs!$B$4 - G4667), 0)</f>
        <v>0</v>
      </c>
      <c r="J4667" s="2">
        <f>MAX(MIN(Inputs!$B$2, F4667*Inputs!$B$16, (Inputs!$B$14-F4667)/Inputs!$B$15)*Inputs!$B$9, 0)</f>
        <v>0</v>
      </c>
      <c r="K4667" s="2">
        <f>MAX(E4667*Inputs!$B$5 - B4667 - Inputs!$B$8, 0) * H4667</f>
        <v>688.02831374567381</v>
      </c>
      <c r="L4667" s="2">
        <f>IF(B4667 &gt;= D4667*Inputs!$B$10, MAX(B4667 - E4667/Inputs!$B$5 - Inputs!$B$8, 0) * I4667, 0)</f>
        <v>0</v>
      </c>
      <c r="M4667" s="2">
        <f t="shared" si="866"/>
        <v>0</v>
      </c>
      <c r="N4667" s="3" t="str">
        <f t="shared" si="867"/>
        <v>Charge</v>
      </c>
      <c r="O4667" s="3" t="str">
        <f t="shared" si="875"/>
        <v>Charge</v>
      </c>
      <c r="P4667" s="2">
        <f t="shared" si="868"/>
        <v>170</v>
      </c>
      <c r="Q4667" s="2">
        <f t="shared" si="869"/>
        <v>0</v>
      </c>
      <c r="R4667" s="2">
        <f t="shared" si="870"/>
        <v>0</v>
      </c>
      <c r="S4667" s="2">
        <f t="shared" si="871"/>
        <v>0</v>
      </c>
      <c r="T4667" s="2">
        <f t="shared" si="872"/>
        <v>0</v>
      </c>
      <c r="U4667" s="2">
        <f>IF(O4667="Reg", R4667 * Inputs!$B$7, 0)</f>
        <v>0</v>
      </c>
      <c r="V4667" s="2">
        <f>MAX(F4667 + P4667*Inputs!$B$15 - (Q4667/Inputs!$B$16) - U4667, 0)</f>
        <v>170</v>
      </c>
    </row>
    <row r="4668" spans="1:22" x14ac:dyDescent="0.3">
      <c r="A4668" s="1">
        <v>46217.416666666657</v>
      </c>
      <c r="B4668" s="2">
        <v>0</v>
      </c>
      <c r="C4668" s="2">
        <v>2.9895902455012449</v>
      </c>
      <c r="D4668" s="2">
        <f t="shared" si="864"/>
        <v>39.077966378286469</v>
      </c>
      <c r="E4668" s="2">
        <f t="shared" si="865"/>
        <v>39.661287500220659</v>
      </c>
      <c r="F4668" s="2">
        <f t="shared" si="873"/>
        <v>170</v>
      </c>
      <c r="G4668" s="2">
        <f t="shared" si="874"/>
        <v>340</v>
      </c>
      <c r="H4668" s="2">
        <f>MIN(Inputs!$B$2, (Inputs!$B$14 - F4668)/Inputs!$B$15)</f>
        <v>170</v>
      </c>
      <c r="I4668" s="2">
        <f>MAX(MIN(Inputs!$B$2, F4668*Inputs!$B$16, Inputs!$B$14*Inputs!$B$4 - G4668), 0)</f>
        <v>0</v>
      </c>
      <c r="J4668" s="2">
        <f>MAX(MIN(Inputs!$B$2, F4668*Inputs!$B$16, (Inputs!$B$14-F4668)/Inputs!$B$15)*Inputs!$B$9, 0)</f>
        <v>136</v>
      </c>
      <c r="K4668" s="2">
        <f>MAX(E4668*Inputs!$B$5 - B4668 - Inputs!$B$8, 0) * H4668</f>
        <v>2533.328610033011</v>
      </c>
      <c r="L4668" s="2">
        <f>IF(B4668 &gt;= D4668*Inputs!$B$10, MAX(B4668 - E4668/Inputs!$B$5 - Inputs!$B$8, 0) * I4668, 0)</f>
        <v>0</v>
      </c>
      <c r="M4668" s="2">
        <f t="shared" si="866"/>
        <v>406.58427338816932</v>
      </c>
      <c r="N4668" s="3" t="str">
        <f t="shared" si="867"/>
        <v>Charge</v>
      </c>
      <c r="O4668" s="3" t="str">
        <f t="shared" si="875"/>
        <v>Charge</v>
      </c>
      <c r="P4668" s="2">
        <f t="shared" si="868"/>
        <v>170</v>
      </c>
      <c r="Q4668" s="2">
        <f t="shared" si="869"/>
        <v>0</v>
      </c>
      <c r="R4668" s="2">
        <f t="shared" si="870"/>
        <v>0</v>
      </c>
      <c r="S4668" s="2">
        <f t="shared" si="871"/>
        <v>0</v>
      </c>
      <c r="T4668" s="2">
        <f t="shared" si="872"/>
        <v>0</v>
      </c>
      <c r="U4668" s="2">
        <f>IF(O4668="Reg", R4668 * Inputs!$B$7, 0)</f>
        <v>0</v>
      </c>
      <c r="V4668" s="2">
        <f>MAX(F4668 + P4668*Inputs!$B$15 - (Q4668/Inputs!$B$16) - U4668, 0)</f>
        <v>340</v>
      </c>
    </row>
    <row r="4669" spans="1:22" x14ac:dyDescent="0.3">
      <c r="A4669" s="1">
        <v>46217.458333333343</v>
      </c>
      <c r="B4669" s="2">
        <v>19.068684141885591</v>
      </c>
      <c r="C4669" s="2">
        <v>5.4725849205974146</v>
      </c>
      <c r="D4669" s="2">
        <f t="shared" si="864"/>
        <v>39.077966378286469</v>
      </c>
      <c r="E4669" s="2">
        <f t="shared" si="865"/>
        <v>52.231104628391392</v>
      </c>
      <c r="F4669" s="2">
        <f t="shared" si="873"/>
        <v>340</v>
      </c>
      <c r="G4669" s="2">
        <f t="shared" si="874"/>
        <v>340</v>
      </c>
      <c r="H4669" s="2">
        <f>MIN(Inputs!$B$2, (Inputs!$B$14 - F4669)/Inputs!$B$15)</f>
        <v>0</v>
      </c>
      <c r="I4669" s="2">
        <f>MAX(MIN(Inputs!$B$2, F4669*Inputs!$B$16, Inputs!$B$14*Inputs!$B$4 - G4669), 0)</f>
        <v>0</v>
      </c>
      <c r="J4669" s="2">
        <f>MAX(MIN(Inputs!$B$2, F4669*Inputs!$B$16, (Inputs!$B$14-F4669)/Inputs!$B$15)*Inputs!$B$9, 0)</f>
        <v>0</v>
      </c>
      <c r="K4669" s="2">
        <f>MAX(E4669*Inputs!$B$5 - B4669 - Inputs!$B$8, 0) * H4669</f>
        <v>0</v>
      </c>
      <c r="L4669" s="2">
        <f>IF(B4669 &gt;= D4669*Inputs!$B$10, MAX(B4669 - E4669/Inputs!$B$5 - Inputs!$B$8, 0) * I4669, 0)</f>
        <v>0</v>
      </c>
      <c r="M4669" s="2">
        <f t="shared" si="866"/>
        <v>0</v>
      </c>
      <c r="N4669" s="3" t="str">
        <f t="shared" si="867"/>
        <v>Idle</v>
      </c>
      <c r="O4669" s="3" t="str">
        <f t="shared" si="875"/>
        <v>Idle</v>
      </c>
      <c r="P4669" s="2">
        <f t="shared" si="868"/>
        <v>0</v>
      </c>
      <c r="Q4669" s="2">
        <f t="shared" si="869"/>
        <v>0</v>
      </c>
      <c r="R4669" s="2">
        <f t="shared" si="870"/>
        <v>0</v>
      </c>
      <c r="S4669" s="2">
        <f t="shared" si="871"/>
        <v>0</v>
      </c>
      <c r="T4669" s="2">
        <f t="shared" si="872"/>
        <v>0</v>
      </c>
      <c r="U4669" s="2">
        <f>IF(O4669="Reg", R4669 * Inputs!$B$7, 0)</f>
        <v>0</v>
      </c>
      <c r="V4669" s="2">
        <f>MAX(F4669 + P4669*Inputs!$B$15 - (Q4669/Inputs!$B$16) - U4669, 0)</f>
        <v>340</v>
      </c>
    </row>
    <row r="4670" spans="1:22" x14ac:dyDescent="0.3">
      <c r="A4670" s="1">
        <v>46217.5</v>
      </c>
      <c r="B4670" s="2">
        <v>33.227313810014508</v>
      </c>
      <c r="C4670" s="2">
        <v>1.681876794311097</v>
      </c>
      <c r="D4670" s="2">
        <f t="shared" si="864"/>
        <v>39.077966378286469</v>
      </c>
      <c r="E4670" s="2">
        <f t="shared" si="865"/>
        <v>63.550025325084192</v>
      </c>
      <c r="F4670" s="2">
        <f t="shared" si="873"/>
        <v>340</v>
      </c>
      <c r="G4670" s="2">
        <f t="shared" si="874"/>
        <v>340</v>
      </c>
      <c r="H4670" s="2">
        <f>MIN(Inputs!$B$2, (Inputs!$B$14 - F4670)/Inputs!$B$15)</f>
        <v>0</v>
      </c>
      <c r="I4670" s="2">
        <f>MAX(MIN(Inputs!$B$2, F4670*Inputs!$B$16, Inputs!$B$14*Inputs!$B$4 - G4670), 0)</f>
        <v>0</v>
      </c>
      <c r="J4670" s="2">
        <f>MAX(MIN(Inputs!$B$2, F4670*Inputs!$B$16, (Inputs!$B$14-F4670)/Inputs!$B$15)*Inputs!$B$9, 0)</f>
        <v>0</v>
      </c>
      <c r="K4670" s="2">
        <f>MAX(E4670*Inputs!$B$5 - B4670 - Inputs!$B$8, 0) * H4670</f>
        <v>0</v>
      </c>
      <c r="L4670" s="2">
        <f>IF(B4670 &gt;= D4670*Inputs!$B$10, MAX(B4670 - E4670/Inputs!$B$5 - Inputs!$B$8, 0) * I4670, 0)</f>
        <v>0</v>
      </c>
      <c r="M4670" s="2">
        <f t="shared" si="866"/>
        <v>0</v>
      </c>
      <c r="N4670" s="3" t="str">
        <f t="shared" si="867"/>
        <v>Idle</v>
      </c>
      <c r="O4670" s="3" t="str">
        <f t="shared" si="875"/>
        <v>Idle</v>
      </c>
      <c r="P4670" s="2">
        <f t="shared" si="868"/>
        <v>0</v>
      </c>
      <c r="Q4670" s="2">
        <f t="shared" si="869"/>
        <v>0</v>
      </c>
      <c r="R4670" s="2">
        <f t="shared" si="870"/>
        <v>0</v>
      </c>
      <c r="S4670" s="2">
        <f t="shared" si="871"/>
        <v>0</v>
      </c>
      <c r="T4670" s="2">
        <f t="shared" si="872"/>
        <v>0</v>
      </c>
      <c r="U4670" s="2">
        <f>IF(O4670="Reg", R4670 * Inputs!$B$7, 0)</f>
        <v>0</v>
      </c>
      <c r="V4670" s="2">
        <f>MAX(F4670 + P4670*Inputs!$B$15 - (Q4670/Inputs!$B$16) - U4670, 0)</f>
        <v>340</v>
      </c>
    </row>
    <row r="4671" spans="1:22" x14ac:dyDescent="0.3">
      <c r="A4671" s="1">
        <v>46217.541666666657</v>
      </c>
      <c r="B4671" s="2">
        <v>48.852459485882221</v>
      </c>
      <c r="C4671" s="2">
        <v>19.250789869051811</v>
      </c>
      <c r="D4671" s="2">
        <f t="shared" si="864"/>
        <v>39.077966378286469</v>
      </c>
      <c r="E4671" s="2">
        <f t="shared" si="865"/>
        <v>72.788932643148442</v>
      </c>
      <c r="F4671" s="2">
        <f t="shared" si="873"/>
        <v>340</v>
      </c>
      <c r="G4671" s="2">
        <f t="shared" si="874"/>
        <v>340</v>
      </c>
      <c r="H4671" s="2">
        <f>MIN(Inputs!$B$2, (Inputs!$B$14 - F4671)/Inputs!$B$15)</f>
        <v>0</v>
      </c>
      <c r="I4671" s="2">
        <f>MAX(MIN(Inputs!$B$2, F4671*Inputs!$B$16, Inputs!$B$14*Inputs!$B$4 - G4671), 0)</f>
        <v>0</v>
      </c>
      <c r="J4671" s="2">
        <f>MAX(MIN(Inputs!$B$2, F4671*Inputs!$B$16, (Inputs!$B$14-F4671)/Inputs!$B$15)*Inputs!$B$9, 0)</f>
        <v>0</v>
      </c>
      <c r="K4671" s="2">
        <f>MAX(E4671*Inputs!$B$5 - B4671 - Inputs!$B$8, 0) * H4671</f>
        <v>0</v>
      </c>
      <c r="L4671" s="2">
        <f>IF(B4671 &gt;= D4671*Inputs!$B$10, MAX(B4671 - E4671/Inputs!$B$5 - Inputs!$B$8, 0) * I4671, 0)</f>
        <v>0</v>
      </c>
      <c r="M4671" s="2">
        <f t="shared" si="866"/>
        <v>0</v>
      </c>
      <c r="N4671" s="3" t="str">
        <f t="shared" si="867"/>
        <v>Idle</v>
      </c>
      <c r="O4671" s="3" t="str">
        <f t="shared" si="875"/>
        <v>Idle</v>
      </c>
      <c r="P4671" s="2">
        <f t="shared" si="868"/>
        <v>0</v>
      </c>
      <c r="Q4671" s="2">
        <f t="shared" si="869"/>
        <v>0</v>
      </c>
      <c r="R4671" s="2">
        <f t="shared" si="870"/>
        <v>0</v>
      </c>
      <c r="S4671" s="2">
        <f t="shared" si="871"/>
        <v>0</v>
      </c>
      <c r="T4671" s="2">
        <f t="shared" si="872"/>
        <v>0</v>
      </c>
      <c r="U4671" s="2">
        <f>IF(O4671="Reg", R4671 * Inputs!$B$7, 0)</f>
        <v>0</v>
      </c>
      <c r="V4671" s="2">
        <f>MAX(F4671 + P4671*Inputs!$B$15 - (Q4671/Inputs!$B$16) - U4671, 0)</f>
        <v>340</v>
      </c>
    </row>
    <row r="4672" spans="1:22" x14ac:dyDescent="0.3">
      <c r="A4672" s="1">
        <v>46217.583333333343</v>
      </c>
      <c r="B4672" s="2">
        <v>62.809897391589629</v>
      </c>
      <c r="C4672" s="2">
        <v>7.5123000826771467</v>
      </c>
      <c r="D4672" s="2">
        <f t="shared" si="864"/>
        <v>39.077966378286469</v>
      </c>
      <c r="E4672" s="2">
        <f t="shared" si="865"/>
        <v>78.577078307514384</v>
      </c>
      <c r="F4672" s="2">
        <f t="shared" si="873"/>
        <v>340</v>
      </c>
      <c r="G4672" s="2">
        <f t="shared" si="874"/>
        <v>340</v>
      </c>
      <c r="H4672" s="2">
        <f>MIN(Inputs!$B$2, (Inputs!$B$14 - F4672)/Inputs!$B$15)</f>
        <v>0</v>
      </c>
      <c r="I4672" s="2">
        <f>MAX(MIN(Inputs!$B$2, F4672*Inputs!$B$16, Inputs!$B$14*Inputs!$B$4 - G4672), 0)</f>
        <v>0</v>
      </c>
      <c r="J4672" s="2">
        <f>MAX(MIN(Inputs!$B$2, F4672*Inputs!$B$16, (Inputs!$B$14-F4672)/Inputs!$B$15)*Inputs!$B$9, 0)</f>
        <v>0</v>
      </c>
      <c r="K4672" s="2">
        <f>MAX(E4672*Inputs!$B$5 - B4672 - Inputs!$B$8, 0) * H4672</f>
        <v>0</v>
      </c>
      <c r="L4672" s="2">
        <f>IF(B4672 &gt;= D4672*Inputs!$B$10, MAX(B4672 - E4672/Inputs!$B$5 - Inputs!$B$8, 0) * I4672, 0)</f>
        <v>0</v>
      </c>
      <c r="M4672" s="2">
        <f t="shared" si="866"/>
        <v>0</v>
      </c>
      <c r="N4672" s="3" t="str">
        <f t="shared" si="867"/>
        <v>Idle</v>
      </c>
      <c r="O4672" s="3" t="str">
        <f t="shared" si="875"/>
        <v>Idle</v>
      </c>
      <c r="P4672" s="2">
        <f t="shared" si="868"/>
        <v>0</v>
      </c>
      <c r="Q4672" s="2">
        <f t="shared" si="869"/>
        <v>0</v>
      </c>
      <c r="R4672" s="2">
        <f t="shared" si="870"/>
        <v>0</v>
      </c>
      <c r="S4672" s="2">
        <f t="shared" si="871"/>
        <v>0</v>
      </c>
      <c r="T4672" s="2">
        <f t="shared" si="872"/>
        <v>0</v>
      </c>
      <c r="U4672" s="2">
        <f>IF(O4672="Reg", R4672 * Inputs!$B$7, 0)</f>
        <v>0</v>
      </c>
      <c r="V4672" s="2">
        <f>MAX(F4672 + P4672*Inputs!$B$15 - (Q4672/Inputs!$B$16) - U4672, 0)</f>
        <v>340</v>
      </c>
    </row>
    <row r="4673" spans="1:22" x14ac:dyDescent="0.3">
      <c r="A4673" s="1">
        <v>46217.625</v>
      </c>
      <c r="B4673" s="2">
        <v>74.009370171952028</v>
      </c>
      <c r="C4673" s="2">
        <v>3.7119520633429941</v>
      </c>
      <c r="D4673" s="2">
        <f t="shared" si="864"/>
        <v>39.077966378286469</v>
      </c>
      <c r="E4673" s="2">
        <f t="shared" si="865"/>
        <v>83.130351977831353</v>
      </c>
      <c r="F4673" s="2">
        <f t="shared" si="873"/>
        <v>340</v>
      </c>
      <c r="G4673" s="2">
        <f t="shared" si="874"/>
        <v>340</v>
      </c>
      <c r="H4673" s="2">
        <f>MIN(Inputs!$B$2, (Inputs!$B$14 - F4673)/Inputs!$B$15)</f>
        <v>0</v>
      </c>
      <c r="I4673" s="2">
        <f>MAX(MIN(Inputs!$B$2, F4673*Inputs!$B$16, Inputs!$B$14*Inputs!$B$4 - G4673), 0)</f>
        <v>0</v>
      </c>
      <c r="J4673" s="2">
        <f>MAX(MIN(Inputs!$B$2, F4673*Inputs!$B$16, (Inputs!$B$14-F4673)/Inputs!$B$15)*Inputs!$B$9, 0)</f>
        <v>0</v>
      </c>
      <c r="K4673" s="2">
        <f>MAX(E4673*Inputs!$B$5 - B4673 - Inputs!$B$8, 0) * H4673</f>
        <v>0</v>
      </c>
      <c r="L4673" s="2">
        <f>IF(B4673 &gt;= D4673*Inputs!$B$10, MAX(B4673 - E4673/Inputs!$B$5 - Inputs!$B$8, 0) * I4673, 0)</f>
        <v>0</v>
      </c>
      <c r="M4673" s="2">
        <f t="shared" si="866"/>
        <v>0</v>
      </c>
      <c r="N4673" s="3" t="str">
        <f t="shared" si="867"/>
        <v>Idle</v>
      </c>
      <c r="O4673" s="3" t="str">
        <f t="shared" si="875"/>
        <v>Idle</v>
      </c>
      <c r="P4673" s="2">
        <f t="shared" si="868"/>
        <v>0</v>
      </c>
      <c r="Q4673" s="2">
        <f t="shared" si="869"/>
        <v>0</v>
      </c>
      <c r="R4673" s="2">
        <f t="shared" si="870"/>
        <v>0</v>
      </c>
      <c r="S4673" s="2">
        <f t="shared" si="871"/>
        <v>0</v>
      </c>
      <c r="T4673" s="2">
        <f t="shared" si="872"/>
        <v>0</v>
      </c>
      <c r="U4673" s="2">
        <f>IF(O4673="Reg", R4673 * Inputs!$B$7, 0)</f>
        <v>0</v>
      </c>
      <c r="V4673" s="2">
        <f>MAX(F4673 + P4673*Inputs!$B$15 - (Q4673/Inputs!$B$16) - U4673, 0)</f>
        <v>340</v>
      </c>
    </row>
    <row r="4674" spans="1:22" x14ac:dyDescent="0.3">
      <c r="A4674" s="1">
        <v>46217.666666666657</v>
      </c>
      <c r="B4674" s="2">
        <v>75.418902769024356</v>
      </c>
      <c r="C4674" s="2">
        <v>7.7410164474693497</v>
      </c>
      <c r="D4674" s="2">
        <f t="shared" ref="D4674:D4737" si="876">AVERAGEIFS(B:B, A:A, "&gt;="&amp;INT(A4674), A:A, "&lt;"&amp;INT(A4674)+1)</f>
        <v>39.077966378286469</v>
      </c>
      <c r="E4674" s="2">
        <f t="shared" ref="E4674:E4737" si="877">AVERAGE(B4674:B4679)</f>
        <v>84.377072763746298</v>
      </c>
      <c r="F4674" s="2">
        <f t="shared" si="873"/>
        <v>340</v>
      </c>
      <c r="G4674" s="2">
        <f t="shared" si="874"/>
        <v>340</v>
      </c>
      <c r="H4674" s="2">
        <f>MIN(Inputs!$B$2, (Inputs!$B$14 - F4674)/Inputs!$B$15)</f>
        <v>0</v>
      </c>
      <c r="I4674" s="2">
        <f>MAX(MIN(Inputs!$B$2, F4674*Inputs!$B$16, Inputs!$B$14*Inputs!$B$4 - G4674), 0)</f>
        <v>0</v>
      </c>
      <c r="J4674" s="2">
        <f>MAX(MIN(Inputs!$B$2, F4674*Inputs!$B$16, (Inputs!$B$14-F4674)/Inputs!$B$15)*Inputs!$B$9, 0)</f>
        <v>0</v>
      </c>
      <c r="K4674" s="2">
        <f>MAX(E4674*Inputs!$B$5 - B4674 - Inputs!$B$8, 0) * H4674</f>
        <v>0</v>
      </c>
      <c r="L4674" s="2">
        <f>IF(B4674 &gt;= D4674*Inputs!$B$10, MAX(B4674 - E4674/Inputs!$B$5 - Inputs!$B$8, 0) * I4674, 0)</f>
        <v>0</v>
      </c>
      <c r="M4674" s="2">
        <f t="shared" ref="M4674:M4737" si="878">C4674 * J4674</f>
        <v>0</v>
      </c>
      <c r="N4674" s="3" t="str">
        <f t="shared" ref="N4674:N4737" si="879">IF(MAX(K4674, L4674, M4674)&lt;=0, "Idle", IF(AND(M4674&gt;=K4674, M4674&gt;=L4674), "Reg", IF(L4674&gt;=K4674, "Discharge", "Charge")))</f>
        <v>Idle</v>
      </c>
      <c r="O4674" s="3" t="str">
        <f t="shared" si="875"/>
        <v>Idle</v>
      </c>
      <c r="P4674" s="2">
        <f t="shared" ref="P4674:P4737" si="880">IF(O4674="Charge", H4674, 0)</f>
        <v>0</v>
      </c>
      <c r="Q4674" s="2">
        <f t="shared" ref="Q4674:Q4737" si="881">IF(O4674="Discharge", I4674, 0)</f>
        <v>0</v>
      </c>
      <c r="R4674" s="2">
        <f t="shared" ref="R4674:R4737" si="882">IF(O4674="Reg", J4674, 0)</f>
        <v>0</v>
      </c>
      <c r="S4674" s="2">
        <f t="shared" ref="S4674:S4737" si="883">(Q4674 - P4674) * B4674</f>
        <v>0</v>
      </c>
      <c r="T4674" s="2">
        <f t="shared" ref="T4674:T4737" si="884">R4674 * C4674</f>
        <v>0</v>
      </c>
      <c r="U4674" s="2">
        <f>IF(O4674="Reg", R4674 * Inputs!$B$7, 0)</f>
        <v>0</v>
      </c>
      <c r="V4674" s="2">
        <f>MAX(F4674 + P4674*Inputs!$B$15 - (Q4674/Inputs!$B$16) - U4674, 0)</f>
        <v>340</v>
      </c>
    </row>
    <row r="4675" spans="1:22" x14ac:dyDescent="0.3">
      <c r="A4675" s="1">
        <v>46217.708333333343</v>
      </c>
      <c r="B4675" s="2">
        <v>86.982208322042382</v>
      </c>
      <c r="C4675" s="2">
        <v>10.655927571932789</v>
      </c>
      <c r="D4675" s="2">
        <f t="shared" si="876"/>
        <v>39.077966378286469</v>
      </c>
      <c r="E4675" s="2">
        <f t="shared" si="877"/>
        <v>81.801304281746084</v>
      </c>
      <c r="F4675" s="2">
        <f t="shared" ref="F4675:F4738" si="885">V4674</f>
        <v>340</v>
      </c>
      <c r="G4675" s="2">
        <f t="shared" ref="G4675:G4738" si="886">IF(INT(A4675)=INT(A4674), G4674 + Q4674, 0)</f>
        <v>340</v>
      </c>
      <c r="H4675" s="2">
        <f>MIN(Inputs!$B$2, (Inputs!$B$14 - F4675)/Inputs!$B$15)</f>
        <v>0</v>
      </c>
      <c r="I4675" s="2">
        <f>MAX(MIN(Inputs!$B$2, F4675*Inputs!$B$16, Inputs!$B$14*Inputs!$B$4 - G4675), 0)</f>
        <v>0</v>
      </c>
      <c r="J4675" s="2">
        <f>MAX(MIN(Inputs!$B$2, F4675*Inputs!$B$16, (Inputs!$B$14-F4675)/Inputs!$B$15)*Inputs!$B$9, 0)</f>
        <v>0</v>
      </c>
      <c r="K4675" s="2">
        <f>MAX(E4675*Inputs!$B$5 - B4675 - Inputs!$B$8, 0) * H4675</f>
        <v>0</v>
      </c>
      <c r="L4675" s="2">
        <f>IF(B4675 &gt;= D4675*Inputs!$B$10, MAX(B4675 - E4675/Inputs!$B$5 - Inputs!$B$8, 0) * I4675, 0)</f>
        <v>0</v>
      </c>
      <c r="M4675" s="2">
        <f t="shared" si="878"/>
        <v>0</v>
      </c>
      <c r="N4675" s="3" t="str">
        <f t="shared" si="879"/>
        <v>Idle</v>
      </c>
      <c r="O4675" s="3" t="str">
        <f t="shared" si="875"/>
        <v>Idle</v>
      </c>
      <c r="P4675" s="2">
        <f t="shared" si="880"/>
        <v>0</v>
      </c>
      <c r="Q4675" s="2">
        <f t="shared" si="881"/>
        <v>0</v>
      </c>
      <c r="R4675" s="2">
        <f t="shared" si="882"/>
        <v>0</v>
      </c>
      <c r="S4675" s="2">
        <f t="shared" si="883"/>
        <v>0</v>
      </c>
      <c r="T4675" s="2">
        <f t="shared" si="884"/>
        <v>0</v>
      </c>
      <c r="U4675" s="2">
        <f>IF(O4675="Reg", R4675 * Inputs!$B$7, 0)</f>
        <v>0</v>
      </c>
      <c r="V4675" s="2">
        <f>MAX(F4675 + P4675*Inputs!$B$15 - (Q4675/Inputs!$B$16) - U4675, 0)</f>
        <v>340</v>
      </c>
    </row>
    <row r="4676" spans="1:22" x14ac:dyDescent="0.3">
      <c r="A4676" s="1">
        <v>46217.75</v>
      </c>
      <c r="B4676" s="2">
        <v>88.660757718400077</v>
      </c>
      <c r="C4676" s="2">
        <v>3.9849991847934838</v>
      </c>
      <c r="D4676" s="2">
        <f t="shared" si="876"/>
        <v>39.077966378286469</v>
      </c>
      <c r="E4676" s="2">
        <f t="shared" si="877"/>
        <v>73.629557752315634</v>
      </c>
      <c r="F4676" s="2">
        <f t="shared" si="885"/>
        <v>340</v>
      </c>
      <c r="G4676" s="2">
        <f t="shared" si="886"/>
        <v>340</v>
      </c>
      <c r="H4676" s="2">
        <f>MIN(Inputs!$B$2, (Inputs!$B$14 - F4676)/Inputs!$B$15)</f>
        <v>0</v>
      </c>
      <c r="I4676" s="2">
        <f>MAX(MIN(Inputs!$B$2, F4676*Inputs!$B$16, Inputs!$B$14*Inputs!$B$4 - G4676), 0)</f>
        <v>0</v>
      </c>
      <c r="J4676" s="2">
        <f>MAX(MIN(Inputs!$B$2, F4676*Inputs!$B$16, (Inputs!$B$14-F4676)/Inputs!$B$15)*Inputs!$B$9, 0)</f>
        <v>0</v>
      </c>
      <c r="K4676" s="2">
        <f>MAX(E4676*Inputs!$B$5 - B4676 - Inputs!$B$8, 0) * H4676</f>
        <v>0</v>
      </c>
      <c r="L4676" s="2">
        <f>IF(B4676 &gt;= D4676*Inputs!$B$10, MAX(B4676 - E4676/Inputs!$B$5 - Inputs!$B$8, 0) * I4676, 0)</f>
        <v>0</v>
      </c>
      <c r="M4676" s="2">
        <f t="shared" si="878"/>
        <v>0</v>
      </c>
      <c r="N4676" s="3" t="str">
        <f t="shared" si="879"/>
        <v>Idle</v>
      </c>
      <c r="O4676" s="3" t="str">
        <f t="shared" ref="O4676:O4739" si="887">IF(O4675&lt;&gt;O4674, O4675, N4676)</f>
        <v>Idle</v>
      </c>
      <c r="P4676" s="2">
        <f t="shared" si="880"/>
        <v>0</v>
      </c>
      <c r="Q4676" s="2">
        <f t="shared" si="881"/>
        <v>0</v>
      </c>
      <c r="R4676" s="2">
        <f t="shared" si="882"/>
        <v>0</v>
      </c>
      <c r="S4676" s="2">
        <f t="shared" si="883"/>
        <v>0</v>
      </c>
      <c r="T4676" s="2">
        <f t="shared" si="884"/>
        <v>0</v>
      </c>
      <c r="U4676" s="2">
        <f>IF(O4676="Reg", R4676 * Inputs!$B$7, 0)</f>
        <v>0</v>
      </c>
      <c r="V4676" s="2">
        <f>MAX(F4676 + P4676*Inputs!$B$15 - (Q4676/Inputs!$B$16) - U4676, 0)</f>
        <v>340</v>
      </c>
    </row>
    <row r="4677" spans="1:22" x14ac:dyDescent="0.3">
      <c r="A4677" s="1">
        <v>46217.791666666657</v>
      </c>
      <c r="B4677" s="2">
        <v>83.58133347207783</v>
      </c>
      <c r="C4677" s="2">
        <v>3.7603623280537128</v>
      </c>
      <c r="D4677" s="2">
        <f t="shared" si="876"/>
        <v>39.077966378286469</v>
      </c>
      <c r="E4677" s="2">
        <f t="shared" si="877"/>
        <v>64.467837631874474</v>
      </c>
      <c r="F4677" s="2">
        <f t="shared" si="885"/>
        <v>340</v>
      </c>
      <c r="G4677" s="2">
        <f t="shared" si="886"/>
        <v>340</v>
      </c>
      <c r="H4677" s="2">
        <f>MIN(Inputs!$B$2, (Inputs!$B$14 - F4677)/Inputs!$B$15)</f>
        <v>0</v>
      </c>
      <c r="I4677" s="2">
        <f>MAX(MIN(Inputs!$B$2, F4677*Inputs!$B$16, Inputs!$B$14*Inputs!$B$4 - G4677), 0)</f>
        <v>0</v>
      </c>
      <c r="J4677" s="2">
        <f>MAX(MIN(Inputs!$B$2, F4677*Inputs!$B$16, (Inputs!$B$14-F4677)/Inputs!$B$15)*Inputs!$B$9, 0)</f>
        <v>0</v>
      </c>
      <c r="K4677" s="2">
        <f>MAX(E4677*Inputs!$B$5 - B4677 - Inputs!$B$8, 0) * H4677</f>
        <v>0</v>
      </c>
      <c r="L4677" s="2">
        <f>IF(B4677 &gt;= D4677*Inputs!$B$10, MAX(B4677 - E4677/Inputs!$B$5 - Inputs!$B$8, 0) * I4677, 0)</f>
        <v>0</v>
      </c>
      <c r="M4677" s="2">
        <f t="shared" si="878"/>
        <v>0</v>
      </c>
      <c r="N4677" s="3" t="str">
        <f t="shared" si="879"/>
        <v>Idle</v>
      </c>
      <c r="O4677" s="3" t="str">
        <f t="shared" si="887"/>
        <v>Idle</v>
      </c>
      <c r="P4677" s="2">
        <f t="shared" si="880"/>
        <v>0</v>
      </c>
      <c r="Q4677" s="2">
        <f t="shared" si="881"/>
        <v>0</v>
      </c>
      <c r="R4677" s="2">
        <f t="shared" si="882"/>
        <v>0</v>
      </c>
      <c r="S4677" s="2">
        <f t="shared" si="883"/>
        <v>0</v>
      </c>
      <c r="T4677" s="2">
        <f t="shared" si="884"/>
        <v>0</v>
      </c>
      <c r="U4677" s="2">
        <f>IF(O4677="Reg", R4677 * Inputs!$B$7, 0)</f>
        <v>0</v>
      </c>
      <c r="V4677" s="2">
        <f>MAX(F4677 + P4677*Inputs!$B$15 - (Q4677/Inputs!$B$16) - U4677, 0)</f>
        <v>340</v>
      </c>
    </row>
    <row r="4678" spans="1:22" x14ac:dyDescent="0.3">
      <c r="A4678" s="1">
        <v>46217.833333333343</v>
      </c>
      <c r="B4678" s="2">
        <v>90.129539413491486</v>
      </c>
      <c r="C4678" s="2">
        <v>19.609127334701711</v>
      </c>
      <c r="D4678" s="2">
        <f t="shared" si="876"/>
        <v>39.077966378286469</v>
      </c>
      <c r="E4678" s="2">
        <f t="shared" si="877"/>
        <v>52.377223006057257</v>
      </c>
      <c r="F4678" s="2">
        <f t="shared" si="885"/>
        <v>340</v>
      </c>
      <c r="G4678" s="2">
        <f t="shared" si="886"/>
        <v>340</v>
      </c>
      <c r="H4678" s="2">
        <f>MIN(Inputs!$B$2, (Inputs!$B$14 - F4678)/Inputs!$B$15)</f>
        <v>0</v>
      </c>
      <c r="I4678" s="2">
        <f>MAX(MIN(Inputs!$B$2, F4678*Inputs!$B$16, Inputs!$B$14*Inputs!$B$4 - G4678), 0)</f>
        <v>0</v>
      </c>
      <c r="J4678" s="2">
        <f>MAX(MIN(Inputs!$B$2, F4678*Inputs!$B$16, (Inputs!$B$14-F4678)/Inputs!$B$15)*Inputs!$B$9, 0)</f>
        <v>0</v>
      </c>
      <c r="K4678" s="2">
        <f>MAX(E4678*Inputs!$B$5 - B4678 - Inputs!$B$8, 0) * H4678</f>
        <v>0</v>
      </c>
      <c r="L4678" s="2">
        <f>IF(B4678 &gt;= D4678*Inputs!$B$10, MAX(B4678 - E4678/Inputs!$B$5 - Inputs!$B$8, 0) * I4678, 0)</f>
        <v>0</v>
      </c>
      <c r="M4678" s="2">
        <f t="shared" si="878"/>
        <v>0</v>
      </c>
      <c r="N4678" s="3" t="str">
        <f t="shared" si="879"/>
        <v>Idle</v>
      </c>
      <c r="O4678" s="3" t="str">
        <f t="shared" si="887"/>
        <v>Idle</v>
      </c>
      <c r="P4678" s="2">
        <f t="shared" si="880"/>
        <v>0</v>
      </c>
      <c r="Q4678" s="2">
        <f t="shared" si="881"/>
        <v>0</v>
      </c>
      <c r="R4678" s="2">
        <f t="shared" si="882"/>
        <v>0</v>
      </c>
      <c r="S4678" s="2">
        <f t="shared" si="883"/>
        <v>0</v>
      </c>
      <c r="T4678" s="2">
        <f t="shared" si="884"/>
        <v>0</v>
      </c>
      <c r="U4678" s="2">
        <f>IF(O4678="Reg", R4678 * Inputs!$B$7, 0)</f>
        <v>0</v>
      </c>
      <c r="V4678" s="2">
        <f>MAX(F4678 + P4678*Inputs!$B$15 - (Q4678/Inputs!$B$16) - U4678, 0)</f>
        <v>340</v>
      </c>
    </row>
    <row r="4679" spans="1:22" x14ac:dyDescent="0.3">
      <c r="A4679" s="1">
        <v>46217.875</v>
      </c>
      <c r="B4679" s="2">
        <v>81.489694887441658</v>
      </c>
      <c r="C4679" s="2">
        <v>7.3683566035656538</v>
      </c>
      <c r="D4679" s="2">
        <f t="shared" si="876"/>
        <v>39.077966378286469</v>
      </c>
      <c r="E4679" s="2">
        <f t="shared" si="877"/>
        <v>38.562925011906763</v>
      </c>
      <c r="F4679" s="2">
        <f t="shared" si="885"/>
        <v>340</v>
      </c>
      <c r="G4679" s="2">
        <f t="shared" si="886"/>
        <v>340</v>
      </c>
      <c r="H4679" s="2">
        <f>MIN(Inputs!$B$2, (Inputs!$B$14 - F4679)/Inputs!$B$15)</f>
        <v>0</v>
      </c>
      <c r="I4679" s="2">
        <f>MAX(MIN(Inputs!$B$2, F4679*Inputs!$B$16, Inputs!$B$14*Inputs!$B$4 - G4679), 0)</f>
        <v>0</v>
      </c>
      <c r="J4679" s="2">
        <f>MAX(MIN(Inputs!$B$2, F4679*Inputs!$B$16, (Inputs!$B$14-F4679)/Inputs!$B$15)*Inputs!$B$9, 0)</f>
        <v>0</v>
      </c>
      <c r="K4679" s="2">
        <f>MAX(E4679*Inputs!$B$5 - B4679 - Inputs!$B$8, 0) * H4679</f>
        <v>0</v>
      </c>
      <c r="L4679" s="2">
        <f>IF(B4679 &gt;= D4679*Inputs!$B$10, MAX(B4679 - E4679/Inputs!$B$5 - Inputs!$B$8, 0) * I4679, 0)</f>
        <v>0</v>
      </c>
      <c r="M4679" s="2">
        <f t="shared" si="878"/>
        <v>0</v>
      </c>
      <c r="N4679" s="3" t="str">
        <f t="shared" si="879"/>
        <v>Idle</v>
      </c>
      <c r="O4679" s="3" t="str">
        <f t="shared" si="887"/>
        <v>Idle</v>
      </c>
      <c r="P4679" s="2">
        <f t="shared" si="880"/>
        <v>0</v>
      </c>
      <c r="Q4679" s="2">
        <f t="shared" si="881"/>
        <v>0</v>
      </c>
      <c r="R4679" s="2">
        <f t="shared" si="882"/>
        <v>0</v>
      </c>
      <c r="S4679" s="2">
        <f t="shared" si="883"/>
        <v>0</v>
      </c>
      <c r="T4679" s="2">
        <f t="shared" si="884"/>
        <v>0</v>
      </c>
      <c r="U4679" s="2">
        <f>IF(O4679="Reg", R4679 * Inputs!$B$7, 0)</f>
        <v>0</v>
      </c>
      <c r="V4679" s="2">
        <f>MAX(F4679 + P4679*Inputs!$B$15 - (Q4679/Inputs!$B$16) - U4679, 0)</f>
        <v>340</v>
      </c>
    </row>
    <row r="4680" spans="1:22" x14ac:dyDescent="0.3">
      <c r="A4680" s="1">
        <v>46217.916666666657</v>
      </c>
      <c r="B4680" s="2">
        <v>59.964291877023157</v>
      </c>
      <c r="C4680" s="2">
        <v>5.1540483879215886</v>
      </c>
      <c r="D4680" s="2">
        <f t="shared" si="876"/>
        <v>39.077966378286469</v>
      </c>
      <c r="E4680" s="2">
        <f t="shared" si="877"/>
        <v>24.98130919733315</v>
      </c>
      <c r="F4680" s="2">
        <f t="shared" si="885"/>
        <v>340</v>
      </c>
      <c r="G4680" s="2">
        <f t="shared" si="886"/>
        <v>340</v>
      </c>
      <c r="H4680" s="2">
        <f>MIN(Inputs!$B$2, (Inputs!$B$14 - F4680)/Inputs!$B$15)</f>
        <v>0</v>
      </c>
      <c r="I4680" s="2">
        <f>MAX(MIN(Inputs!$B$2, F4680*Inputs!$B$16, Inputs!$B$14*Inputs!$B$4 - G4680), 0)</f>
        <v>0</v>
      </c>
      <c r="J4680" s="2">
        <f>MAX(MIN(Inputs!$B$2, F4680*Inputs!$B$16, (Inputs!$B$14-F4680)/Inputs!$B$15)*Inputs!$B$9, 0)</f>
        <v>0</v>
      </c>
      <c r="K4680" s="2">
        <f>MAX(E4680*Inputs!$B$5 - B4680 - Inputs!$B$8, 0) * H4680</f>
        <v>0</v>
      </c>
      <c r="L4680" s="2">
        <f>IF(B4680 &gt;= D4680*Inputs!$B$10, MAX(B4680 - E4680/Inputs!$B$5 - Inputs!$B$8, 0) * I4680, 0)</f>
        <v>0</v>
      </c>
      <c r="M4680" s="2">
        <f t="shared" si="878"/>
        <v>0</v>
      </c>
      <c r="N4680" s="3" t="str">
        <f t="shared" si="879"/>
        <v>Idle</v>
      </c>
      <c r="O4680" s="3" t="str">
        <f t="shared" si="887"/>
        <v>Idle</v>
      </c>
      <c r="P4680" s="2">
        <f t="shared" si="880"/>
        <v>0</v>
      </c>
      <c r="Q4680" s="2">
        <f t="shared" si="881"/>
        <v>0</v>
      </c>
      <c r="R4680" s="2">
        <f t="shared" si="882"/>
        <v>0</v>
      </c>
      <c r="S4680" s="2">
        <f t="shared" si="883"/>
        <v>0</v>
      </c>
      <c r="T4680" s="2">
        <f t="shared" si="884"/>
        <v>0</v>
      </c>
      <c r="U4680" s="2">
        <f>IF(O4680="Reg", R4680 * Inputs!$B$7, 0)</f>
        <v>0</v>
      </c>
      <c r="V4680" s="2">
        <f>MAX(F4680 + P4680*Inputs!$B$15 - (Q4680/Inputs!$B$16) - U4680, 0)</f>
        <v>340</v>
      </c>
    </row>
    <row r="4681" spans="1:22" x14ac:dyDescent="0.3">
      <c r="A4681" s="1">
        <v>46217.958333333343</v>
      </c>
      <c r="B4681" s="2">
        <v>37.951729145459602</v>
      </c>
      <c r="C4681" s="2">
        <v>12.01962688892792</v>
      </c>
      <c r="D4681" s="2">
        <f t="shared" si="876"/>
        <v>39.077966378286469</v>
      </c>
      <c r="E4681" s="2">
        <f t="shared" si="877"/>
        <v>14.987260551162626</v>
      </c>
      <c r="F4681" s="2">
        <f t="shared" si="885"/>
        <v>340</v>
      </c>
      <c r="G4681" s="2">
        <f t="shared" si="886"/>
        <v>340</v>
      </c>
      <c r="H4681" s="2">
        <f>MIN(Inputs!$B$2, (Inputs!$B$14 - F4681)/Inputs!$B$15)</f>
        <v>0</v>
      </c>
      <c r="I4681" s="2">
        <f>MAX(MIN(Inputs!$B$2, F4681*Inputs!$B$16, Inputs!$B$14*Inputs!$B$4 - G4681), 0)</f>
        <v>0</v>
      </c>
      <c r="J4681" s="2">
        <f>MAX(MIN(Inputs!$B$2, F4681*Inputs!$B$16, (Inputs!$B$14-F4681)/Inputs!$B$15)*Inputs!$B$9, 0)</f>
        <v>0</v>
      </c>
      <c r="K4681" s="2">
        <f>MAX(E4681*Inputs!$B$5 - B4681 - Inputs!$B$8, 0) * H4681</f>
        <v>0</v>
      </c>
      <c r="L4681" s="2">
        <f>IF(B4681 &gt;= D4681*Inputs!$B$10, MAX(B4681 - E4681/Inputs!$B$5 - Inputs!$B$8, 0) * I4681, 0)</f>
        <v>0</v>
      </c>
      <c r="M4681" s="2">
        <f t="shared" si="878"/>
        <v>0</v>
      </c>
      <c r="N4681" s="3" t="str">
        <f t="shared" si="879"/>
        <v>Idle</v>
      </c>
      <c r="O4681" s="3" t="str">
        <f t="shared" si="887"/>
        <v>Idle</v>
      </c>
      <c r="P4681" s="2">
        <f t="shared" si="880"/>
        <v>0</v>
      </c>
      <c r="Q4681" s="2">
        <f t="shared" si="881"/>
        <v>0</v>
      </c>
      <c r="R4681" s="2">
        <f t="shared" si="882"/>
        <v>0</v>
      </c>
      <c r="S4681" s="2">
        <f t="shared" si="883"/>
        <v>0</v>
      </c>
      <c r="T4681" s="2">
        <f t="shared" si="884"/>
        <v>0</v>
      </c>
      <c r="U4681" s="2">
        <f>IF(O4681="Reg", R4681 * Inputs!$B$7, 0)</f>
        <v>0</v>
      </c>
      <c r="V4681" s="2">
        <f>MAX(F4681 + P4681*Inputs!$B$15 - (Q4681/Inputs!$B$16) - U4681, 0)</f>
        <v>340</v>
      </c>
    </row>
    <row r="4682" spans="1:22" x14ac:dyDescent="0.3">
      <c r="A4682" s="1">
        <v>46218</v>
      </c>
      <c r="B4682" s="2">
        <v>33.690436995753103</v>
      </c>
      <c r="C4682" s="2">
        <v>6.7615354382887656</v>
      </c>
      <c r="D4682" s="2">
        <f t="shared" si="876"/>
        <v>42.274312788229992</v>
      </c>
      <c r="E4682" s="2">
        <f t="shared" si="877"/>
        <v>8.6619723602526921</v>
      </c>
      <c r="F4682" s="2">
        <f t="shared" si="885"/>
        <v>340</v>
      </c>
      <c r="G4682" s="2">
        <f t="shared" si="886"/>
        <v>0</v>
      </c>
      <c r="H4682" s="2">
        <f>MIN(Inputs!$B$2, (Inputs!$B$14 - F4682)/Inputs!$B$15)</f>
        <v>0</v>
      </c>
      <c r="I4682" s="2">
        <f>MAX(MIN(Inputs!$B$2, F4682*Inputs!$B$16, Inputs!$B$14*Inputs!$B$4 - G4682), 0)</f>
        <v>170</v>
      </c>
      <c r="J4682" s="2">
        <f>MAX(MIN(Inputs!$B$2, F4682*Inputs!$B$16, (Inputs!$B$14-F4682)/Inputs!$B$15)*Inputs!$B$9, 0)</f>
        <v>0</v>
      </c>
      <c r="K4682" s="2">
        <f>MAX(E4682*Inputs!$B$5 - B4682 - Inputs!$B$8, 0) * H4682</f>
        <v>0</v>
      </c>
      <c r="L4682" s="2">
        <f>IF(B4682 &gt;= D4682*Inputs!$B$10, MAX(B4682 - E4682/Inputs!$B$5 - Inputs!$B$8, 0) * I4682, 0)</f>
        <v>0</v>
      </c>
      <c r="M4682" s="2">
        <f t="shared" si="878"/>
        <v>0</v>
      </c>
      <c r="N4682" s="3" t="str">
        <f t="shared" si="879"/>
        <v>Idle</v>
      </c>
      <c r="O4682" s="3" t="str">
        <f t="shared" si="887"/>
        <v>Idle</v>
      </c>
      <c r="P4682" s="2">
        <f t="shared" si="880"/>
        <v>0</v>
      </c>
      <c r="Q4682" s="2">
        <f t="shared" si="881"/>
        <v>0</v>
      </c>
      <c r="R4682" s="2">
        <f t="shared" si="882"/>
        <v>0</v>
      </c>
      <c r="S4682" s="2">
        <f t="shared" si="883"/>
        <v>0</v>
      </c>
      <c r="T4682" s="2">
        <f t="shared" si="884"/>
        <v>0</v>
      </c>
      <c r="U4682" s="2">
        <f>IF(O4682="Reg", R4682 * Inputs!$B$7, 0)</f>
        <v>0</v>
      </c>
      <c r="V4682" s="2">
        <f>MAX(F4682 + P4682*Inputs!$B$15 - (Q4682/Inputs!$B$16) - U4682, 0)</f>
        <v>340</v>
      </c>
    </row>
    <row r="4683" spans="1:22" x14ac:dyDescent="0.3">
      <c r="A4683" s="1">
        <v>46218.041666666657</v>
      </c>
      <c r="B4683" s="2">
        <v>11.037645717174531</v>
      </c>
      <c r="C4683" s="2">
        <v>3.363997284920611</v>
      </c>
      <c r="D4683" s="2">
        <f t="shared" si="876"/>
        <v>42.274312788229992</v>
      </c>
      <c r="E4683" s="2">
        <f t="shared" si="877"/>
        <v>3.0468995276271751</v>
      </c>
      <c r="F4683" s="2">
        <f t="shared" si="885"/>
        <v>340</v>
      </c>
      <c r="G4683" s="2">
        <f t="shared" si="886"/>
        <v>0</v>
      </c>
      <c r="H4683" s="2">
        <f>MIN(Inputs!$B$2, (Inputs!$B$14 - F4683)/Inputs!$B$15)</f>
        <v>0</v>
      </c>
      <c r="I4683" s="2">
        <f>MAX(MIN(Inputs!$B$2, F4683*Inputs!$B$16, Inputs!$B$14*Inputs!$B$4 - G4683), 0)</f>
        <v>170</v>
      </c>
      <c r="J4683" s="2">
        <f>MAX(MIN(Inputs!$B$2, F4683*Inputs!$B$16, (Inputs!$B$14-F4683)/Inputs!$B$15)*Inputs!$B$9, 0)</f>
        <v>0</v>
      </c>
      <c r="K4683" s="2">
        <f>MAX(E4683*Inputs!$B$5 - B4683 - Inputs!$B$8, 0) * H4683</f>
        <v>0</v>
      </c>
      <c r="L4683" s="2">
        <f>IF(B4683 &gt;= D4683*Inputs!$B$10, MAX(B4683 - E4683/Inputs!$B$5 - Inputs!$B$8, 0) * I4683, 0)</f>
        <v>0</v>
      </c>
      <c r="M4683" s="2">
        <f t="shared" si="878"/>
        <v>0</v>
      </c>
      <c r="N4683" s="3" t="str">
        <f t="shared" si="879"/>
        <v>Idle</v>
      </c>
      <c r="O4683" s="3" t="str">
        <f t="shared" si="887"/>
        <v>Idle</v>
      </c>
      <c r="P4683" s="2">
        <f t="shared" si="880"/>
        <v>0</v>
      </c>
      <c r="Q4683" s="2">
        <f t="shared" si="881"/>
        <v>0</v>
      </c>
      <c r="R4683" s="2">
        <f t="shared" si="882"/>
        <v>0</v>
      </c>
      <c r="S4683" s="2">
        <f t="shared" si="883"/>
        <v>0</v>
      </c>
      <c r="T4683" s="2">
        <f t="shared" si="884"/>
        <v>0</v>
      </c>
      <c r="U4683" s="2">
        <f>IF(O4683="Reg", R4683 * Inputs!$B$7, 0)</f>
        <v>0</v>
      </c>
      <c r="V4683" s="2">
        <f>MAX(F4683 + P4683*Inputs!$B$15 - (Q4683/Inputs!$B$16) - U4683, 0)</f>
        <v>340</v>
      </c>
    </row>
    <row r="4684" spans="1:22" x14ac:dyDescent="0.3">
      <c r="A4684" s="1">
        <v>46218.083333333343</v>
      </c>
      <c r="B4684" s="2">
        <v>7.2437514485885197</v>
      </c>
      <c r="C4684" s="2">
        <v>7.7595530574941183</v>
      </c>
      <c r="D4684" s="2">
        <f t="shared" si="876"/>
        <v>42.274312788229992</v>
      </c>
      <c r="E4684" s="2">
        <f t="shared" si="877"/>
        <v>1.2072919080980866</v>
      </c>
      <c r="F4684" s="2">
        <f t="shared" si="885"/>
        <v>340</v>
      </c>
      <c r="G4684" s="2">
        <f t="shared" si="886"/>
        <v>0</v>
      </c>
      <c r="H4684" s="2">
        <f>MIN(Inputs!$B$2, (Inputs!$B$14 - F4684)/Inputs!$B$15)</f>
        <v>0</v>
      </c>
      <c r="I4684" s="2">
        <f>MAX(MIN(Inputs!$B$2, F4684*Inputs!$B$16, Inputs!$B$14*Inputs!$B$4 - G4684), 0)</f>
        <v>170</v>
      </c>
      <c r="J4684" s="2">
        <f>MAX(MIN(Inputs!$B$2, F4684*Inputs!$B$16, (Inputs!$B$14-F4684)/Inputs!$B$15)*Inputs!$B$9, 0)</f>
        <v>0</v>
      </c>
      <c r="K4684" s="2">
        <f>MAX(E4684*Inputs!$B$5 - B4684 - Inputs!$B$8, 0) * H4684</f>
        <v>0</v>
      </c>
      <c r="L4684" s="2">
        <f>IF(B4684 &gt;= D4684*Inputs!$B$10, MAX(B4684 - E4684/Inputs!$B$5 - Inputs!$B$8, 0) * I4684, 0)</f>
        <v>0</v>
      </c>
      <c r="M4684" s="2">
        <f t="shared" si="878"/>
        <v>0</v>
      </c>
      <c r="N4684" s="3" t="str">
        <f t="shared" si="879"/>
        <v>Idle</v>
      </c>
      <c r="O4684" s="3" t="str">
        <f t="shared" si="887"/>
        <v>Idle</v>
      </c>
      <c r="P4684" s="2">
        <f t="shared" si="880"/>
        <v>0</v>
      </c>
      <c r="Q4684" s="2">
        <f t="shared" si="881"/>
        <v>0</v>
      </c>
      <c r="R4684" s="2">
        <f t="shared" si="882"/>
        <v>0</v>
      </c>
      <c r="S4684" s="2">
        <f t="shared" si="883"/>
        <v>0</v>
      </c>
      <c r="T4684" s="2">
        <f t="shared" si="884"/>
        <v>0</v>
      </c>
      <c r="U4684" s="2">
        <f>IF(O4684="Reg", R4684 * Inputs!$B$7, 0)</f>
        <v>0</v>
      </c>
      <c r="V4684" s="2">
        <f>MAX(F4684 + P4684*Inputs!$B$15 - (Q4684/Inputs!$B$16) - U4684, 0)</f>
        <v>340</v>
      </c>
    </row>
    <row r="4685" spans="1:22" x14ac:dyDescent="0.3">
      <c r="A4685" s="1">
        <v>46218.125</v>
      </c>
      <c r="B4685" s="2">
        <v>0</v>
      </c>
      <c r="C4685" s="2">
        <v>18.027037700765931</v>
      </c>
      <c r="D4685" s="2">
        <f t="shared" si="876"/>
        <v>42.274312788229992</v>
      </c>
      <c r="E4685" s="2">
        <f t="shared" si="877"/>
        <v>0</v>
      </c>
      <c r="F4685" s="2">
        <f t="shared" si="885"/>
        <v>340</v>
      </c>
      <c r="G4685" s="2">
        <f t="shared" si="886"/>
        <v>0</v>
      </c>
      <c r="H4685" s="2">
        <f>MIN(Inputs!$B$2, (Inputs!$B$14 - F4685)/Inputs!$B$15)</f>
        <v>0</v>
      </c>
      <c r="I4685" s="2">
        <f>MAX(MIN(Inputs!$B$2, F4685*Inputs!$B$16, Inputs!$B$14*Inputs!$B$4 - G4685), 0)</f>
        <v>170</v>
      </c>
      <c r="J4685" s="2">
        <f>MAX(MIN(Inputs!$B$2, F4685*Inputs!$B$16, (Inputs!$B$14-F4685)/Inputs!$B$15)*Inputs!$B$9, 0)</f>
        <v>0</v>
      </c>
      <c r="K4685" s="2">
        <f>MAX(E4685*Inputs!$B$5 - B4685 - Inputs!$B$8, 0) * H4685</f>
        <v>0</v>
      </c>
      <c r="L4685" s="2">
        <f>IF(B4685 &gt;= D4685*Inputs!$B$10, MAX(B4685 - E4685/Inputs!$B$5 - Inputs!$B$8, 0) * I4685, 0)</f>
        <v>0</v>
      </c>
      <c r="M4685" s="2">
        <f t="shared" si="878"/>
        <v>0</v>
      </c>
      <c r="N4685" s="3" t="str">
        <f t="shared" si="879"/>
        <v>Idle</v>
      </c>
      <c r="O4685" s="3" t="str">
        <f t="shared" si="887"/>
        <v>Idle</v>
      </c>
      <c r="P4685" s="2">
        <f t="shared" si="880"/>
        <v>0</v>
      </c>
      <c r="Q4685" s="2">
        <f t="shared" si="881"/>
        <v>0</v>
      </c>
      <c r="R4685" s="2">
        <f t="shared" si="882"/>
        <v>0</v>
      </c>
      <c r="S4685" s="2">
        <f t="shared" si="883"/>
        <v>0</v>
      </c>
      <c r="T4685" s="2">
        <f t="shared" si="884"/>
        <v>0</v>
      </c>
      <c r="U4685" s="2">
        <f>IF(O4685="Reg", R4685 * Inputs!$B$7, 0)</f>
        <v>0</v>
      </c>
      <c r="V4685" s="2">
        <f>MAX(F4685 + P4685*Inputs!$B$15 - (Q4685/Inputs!$B$16) - U4685, 0)</f>
        <v>340</v>
      </c>
    </row>
    <row r="4686" spans="1:22" x14ac:dyDescent="0.3">
      <c r="A4686" s="1">
        <v>46218.166666666657</v>
      </c>
      <c r="B4686" s="2">
        <v>0</v>
      </c>
      <c r="C4686" s="2">
        <v>14.16597140728614</v>
      </c>
      <c r="D4686" s="2">
        <f t="shared" si="876"/>
        <v>42.274312788229992</v>
      </c>
      <c r="E4686" s="2">
        <f t="shared" si="877"/>
        <v>0</v>
      </c>
      <c r="F4686" s="2">
        <f t="shared" si="885"/>
        <v>340</v>
      </c>
      <c r="G4686" s="2">
        <f t="shared" si="886"/>
        <v>0</v>
      </c>
      <c r="H4686" s="2">
        <f>MIN(Inputs!$B$2, (Inputs!$B$14 - F4686)/Inputs!$B$15)</f>
        <v>0</v>
      </c>
      <c r="I4686" s="2">
        <f>MAX(MIN(Inputs!$B$2, F4686*Inputs!$B$16, Inputs!$B$14*Inputs!$B$4 - G4686), 0)</f>
        <v>170</v>
      </c>
      <c r="J4686" s="2">
        <f>MAX(MIN(Inputs!$B$2, F4686*Inputs!$B$16, (Inputs!$B$14-F4686)/Inputs!$B$15)*Inputs!$B$9, 0)</f>
        <v>0</v>
      </c>
      <c r="K4686" s="2">
        <f>MAX(E4686*Inputs!$B$5 - B4686 - Inputs!$B$8, 0) * H4686</f>
        <v>0</v>
      </c>
      <c r="L4686" s="2">
        <f>IF(B4686 &gt;= D4686*Inputs!$B$10, MAX(B4686 - E4686/Inputs!$B$5 - Inputs!$B$8, 0) * I4686, 0)</f>
        <v>0</v>
      </c>
      <c r="M4686" s="2">
        <f t="shared" si="878"/>
        <v>0</v>
      </c>
      <c r="N4686" s="3" t="str">
        <f t="shared" si="879"/>
        <v>Idle</v>
      </c>
      <c r="O4686" s="3" t="str">
        <f t="shared" si="887"/>
        <v>Idle</v>
      </c>
      <c r="P4686" s="2">
        <f t="shared" si="880"/>
        <v>0</v>
      </c>
      <c r="Q4686" s="2">
        <f t="shared" si="881"/>
        <v>0</v>
      </c>
      <c r="R4686" s="2">
        <f t="shared" si="882"/>
        <v>0</v>
      </c>
      <c r="S4686" s="2">
        <f t="shared" si="883"/>
        <v>0</v>
      </c>
      <c r="T4686" s="2">
        <f t="shared" si="884"/>
        <v>0</v>
      </c>
      <c r="U4686" s="2">
        <f>IF(O4686="Reg", R4686 * Inputs!$B$7, 0)</f>
        <v>0</v>
      </c>
      <c r="V4686" s="2">
        <f>MAX(F4686 + P4686*Inputs!$B$15 - (Q4686/Inputs!$B$16) - U4686, 0)</f>
        <v>340</v>
      </c>
    </row>
    <row r="4687" spans="1:22" x14ac:dyDescent="0.3">
      <c r="A4687" s="1">
        <v>46218.208333333343</v>
      </c>
      <c r="B4687" s="2">
        <v>0</v>
      </c>
      <c r="C4687" s="2">
        <v>22.86111612525929</v>
      </c>
      <c r="D4687" s="2">
        <f t="shared" si="876"/>
        <v>42.274312788229992</v>
      </c>
      <c r="E4687" s="2">
        <f t="shared" si="877"/>
        <v>0.17036262213582634</v>
      </c>
      <c r="F4687" s="2">
        <f t="shared" si="885"/>
        <v>340</v>
      </c>
      <c r="G4687" s="2">
        <f t="shared" si="886"/>
        <v>0</v>
      </c>
      <c r="H4687" s="2">
        <f>MIN(Inputs!$B$2, (Inputs!$B$14 - F4687)/Inputs!$B$15)</f>
        <v>0</v>
      </c>
      <c r="I4687" s="2">
        <f>MAX(MIN(Inputs!$B$2, F4687*Inputs!$B$16, Inputs!$B$14*Inputs!$B$4 - G4687), 0)</f>
        <v>170</v>
      </c>
      <c r="J4687" s="2">
        <f>MAX(MIN(Inputs!$B$2, F4687*Inputs!$B$16, (Inputs!$B$14-F4687)/Inputs!$B$15)*Inputs!$B$9, 0)</f>
        <v>0</v>
      </c>
      <c r="K4687" s="2">
        <f>MAX(E4687*Inputs!$B$5 - B4687 - Inputs!$B$8, 0) * H4687</f>
        <v>0</v>
      </c>
      <c r="L4687" s="2">
        <f>IF(B4687 &gt;= D4687*Inputs!$B$10, MAX(B4687 - E4687/Inputs!$B$5 - Inputs!$B$8, 0) * I4687, 0)</f>
        <v>0</v>
      </c>
      <c r="M4687" s="2">
        <f t="shared" si="878"/>
        <v>0</v>
      </c>
      <c r="N4687" s="3" t="str">
        <f t="shared" si="879"/>
        <v>Idle</v>
      </c>
      <c r="O4687" s="3" t="str">
        <f t="shared" si="887"/>
        <v>Idle</v>
      </c>
      <c r="P4687" s="2">
        <f t="shared" si="880"/>
        <v>0</v>
      </c>
      <c r="Q4687" s="2">
        <f t="shared" si="881"/>
        <v>0</v>
      </c>
      <c r="R4687" s="2">
        <f t="shared" si="882"/>
        <v>0</v>
      </c>
      <c r="S4687" s="2">
        <f t="shared" si="883"/>
        <v>0</v>
      </c>
      <c r="T4687" s="2">
        <f t="shared" si="884"/>
        <v>0</v>
      </c>
      <c r="U4687" s="2">
        <f>IF(O4687="Reg", R4687 * Inputs!$B$7, 0)</f>
        <v>0</v>
      </c>
      <c r="V4687" s="2">
        <f>MAX(F4687 + P4687*Inputs!$B$15 - (Q4687/Inputs!$B$16) - U4687, 0)</f>
        <v>340</v>
      </c>
    </row>
    <row r="4688" spans="1:22" x14ac:dyDescent="0.3">
      <c r="A4688" s="1">
        <v>46218.25</v>
      </c>
      <c r="B4688" s="2">
        <v>0</v>
      </c>
      <c r="C4688" s="2">
        <v>15.949143375195931</v>
      </c>
      <c r="D4688" s="2">
        <f t="shared" si="876"/>
        <v>42.274312788229992</v>
      </c>
      <c r="E4688" s="2">
        <f t="shared" si="877"/>
        <v>3.4380367891422181</v>
      </c>
      <c r="F4688" s="2">
        <f t="shared" si="885"/>
        <v>340</v>
      </c>
      <c r="G4688" s="2">
        <f t="shared" si="886"/>
        <v>0</v>
      </c>
      <c r="H4688" s="2">
        <f>MIN(Inputs!$B$2, (Inputs!$B$14 - F4688)/Inputs!$B$15)</f>
        <v>0</v>
      </c>
      <c r="I4688" s="2">
        <f>MAX(MIN(Inputs!$B$2, F4688*Inputs!$B$16, Inputs!$B$14*Inputs!$B$4 - G4688), 0)</f>
        <v>170</v>
      </c>
      <c r="J4688" s="2">
        <f>MAX(MIN(Inputs!$B$2, F4688*Inputs!$B$16, (Inputs!$B$14-F4688)/Inputs!$B$15)*Inputs!$B$9, 0)</f>
        <v>0</v>
      </c>
      <c r="K4688" s="2">
        <f>MAX(E4688*Inputs!$B$5 - B4688 - Inputs!$B$8, 0) * H4688</f>
        <v>0</v>
      </c>
      <c r="L4688" s="2">
        <f>IF(B4688 &gt;= D4688*Inputs!$B$10, MAX(B4688 - E4688/Inputs!$B$5 - Inputs!$B$8, 0) * I4688, 0)</f>
        <v>0</v>
      </c>
      <c r="M4688" s="2">
        <f t="shared" si="878"/>
        <v>0</v>
      </c>
      <c r="N4688" s="3" t="str">
        <f t="shared" si="879"/>
        <v>Idle</v>
      </c>
      <c r="O4688" s="3" t="str">
        <f t="shared" si="887"/>
        <v>Idle</v>
      </c>
      <c r="P4688" s="2">
        <f t="shared" si="880"/>
        <v>0</v>
      </c>
      <c r="Q4688" s="2">
        <f t="shared" si="881"/>
        <v>0</v>
      </c>
      <c r="R4688" s="2">
        <f t="shared" si="882"/>
        <v>0</v>
      </c>
      <c r="S4688" s="2">
        <f t="shared" si="883"/>
        <v>0</v>
      </c>
      <c r="T4688" s="2">
        <f t="shared" si="884"/>
        <v>0</v>
      </c>
      <c r="U4688" s="2">
        <f>IF(O4688="Reg", R4688 * Inputs!$B$7, 0)</f>
        <v>0</v>
      </c>
      <c r="V4688" s="2">
        <f>MAX(F4688 + P4688*Inputs!$B$15 - (Q4688/Inputs!$B$16) - U4688, 0)</f>
        <v>340</v>
      </c>
    </row>
    <row r="4689" spans="1:22" x14ac:dyDescent="0.3">
      <c r="A4689" s="1">
        <v>46218.291666666657</v>
      </c>
      <c r="B4689" s="2">
        <v>0</v>
      </c>
      <c r="C4689" s="2">
        <v>7.8526601266102478</v>
      </c>
      <c r="D4689" s="2">
        <f t="shared" si="876"/>
        <v>42.274312788229992</v>
      </c>
      <c r="E4689" s="2">
        <f t="shared" si="877"/>
        <v>9.4066491800857683</v>
      </c>
      <c r="F4689" s="2">
        <f t="shared" si="885"/>
        <v>340</v>
      </c>
      <c r="G4689" s="2">
        <f t="shared" si="886"/>
        <v>0</v>
      </c>
      <c r="H4689" s="2">
        <f>MIN(Inputs!$B$2, (Inputs!$B$14 - F4689)/Inputs!$B$15)</f>
        <v>0</v>
      </c>
      <c r="I4689" s="2">
        <f>MAX(MIN(Inputs!$B$2, F4689*Inputs!$B$16, Inputs!$B$14*Inputs!$B$4 - G4689), 0)</f>
        <v>170</v>
      </c>
      <c r="J4689" s="2">
        <f>MAX(MIN(Inputs!$B$2, F4689*Inputs!$B$16, (Inputs!$B$14-F4689)/Inputs!$B$15)*Inputs!$B$9, 0)</f>
        <v>0</v>
      </c>
      <c r="K4689" s="2">
        <f>MAX(E4689*Inputs!$B$5 - B4689 - Inputs!$B$8, 0) * H4689</f>
        <v>0</v>
      </c>
      <c r="L4689" s="2">
        <f>IF(B4689 &gt;= D4689*Inputs!$B$10, MAX(B4689 - E4689/Inputs!$B$5 - Inputs!$B$8, 0) * I4689, 0)</f>
        <v>0</v>
      </c>
      <c r="M4689" s="2">
        <f t="shared" si="878"/>
        <v>0</v>
      </c>
      <c r="N4689" s="3" t="str">
        <f t="shared" si="879"/>
        <v>Idle</v>
      </c>
      <c r="O4689" s="3" t="str">
        <f t="shared" si="887"/>
        <v>Idle</v>
      </c>
      <c r="P4689" s="2">
        <f t="shared" si="880"/>
        <v>0</v>
      </c>
      <c r="Q4689" s="2">
        <f t="shared" si="881"/>
        <v>0</v>
      </c>
      <c r="R4689" s="2">
        <f t="shared" si="882"/>
        <v>0</v>
      </c>
      <c r="S4689" s="2">
        <f t="shared" si="883"/>
        <v>0</v>
      </c>
      <c r="T4689" s="2">
        <f t="shared" si="884"/>
        <v>0</v>
      </c>
      <c r="U4689" s="2">
        <f>IF(O4689="Reg", R4689 * Inputs!$B$7, 0)</f>
        <v>0</v>
      </c>
      <c r="V4689" s="2">
        <f>MAX(F4689 + P4689*Inputs!$B$15 - (Q4689/Inputs!$B$16) - U4689, 0)</f>
        <v>340</v>
      </c>
    </row>
    <row r="4690" spans="1:22" x14ac:dyDescent="0.3">
      <c r="A4690" s="1">
        <v>46218.333333333343</v>
      </c>
      <c r="B4690" s="2">
        <v>0</v>
      </c>
      <c r="C4690" s="2">
        <v>9.1033056715685134</v>
      </c>
      <c r="D4690" s="2">
        <f t="shared" si="876"/>
        <v>42.274312788229992</v>
      </c>
      <c r="E4690" s="2">
        <f t="shared" si="877"/>
        <v>16.688070423320926</v>
      </c>
      <c r="F4690" s="2">
        <f t="shared" si="885"/>
        <v>340</v>
      </c>
      <c r="G4690" s="2">
        <f t="shared" si="886"/>
        <v>0</v>
      </c>
      <c r="H4690" s="2">
        <f>MIN(Inputs!$B$2, (Inputs!$B$14 - F4690)/Inputs!$B$15)</f>
        <v>0</v>
      </c>
      <c r="I4690" s="2">
        <f>MAX(MIN(Inputs!$B$2, F4690*Inputs!$B$16, Inputs!$B$14*Inputs!$B$4 - G4690), 0)</f>
        <v>170</v>
      </c>
      <c r="J4690" s="2">
        <f>MAX(MIN(Inputs!$B$2, F4690*Inputs!$B$16, (Inputs!$B$14-F4690)/Inputs!$B$15)*Inputs!$B$9, 0)</f>
        <v>0</v>
      </c>
      <c r="K4690" s="2">
        <f>MAX(E4690*Inputs!$B$5 - B4690 - Inputs!$B$8, 0) * H4690</f>
        <v>0</v>
      </c>
      <c r="L4690" s="2">
        <f>IF(B4690 &gt;= D4690*Inputs!$B$10, MAX(B4690 - E4690/Inputs!$B$5 - Inputs!$B$8, 0) * I4690, 0)</f>
        <v>0</v>
      </c>
      <c r="M4690" s="2">
        <f t="shared" si="878"/>
        <v>0</v>
      </c>
      <c r="N4690" s="3" t="str">
        <f t="shared" si="879"/>
        <v>Idle</v>
      </c>
      <c r="O4690" s="3" t="str">
        <f t="shared" si="887"/>
        <v>Idle</v>
      </c>
      <c r="P4690" s="2">
        <f t="shared" si="880"/>
        <v>0</v>
      </c>
      <c r="Q4690" s="2">
        <f t="shared" si="881"/>
        <v>0</v>
      </c>
      <c r="R4690" s="2">
        <f t="shared" si="882"/>
        <v>0</v>
      </c>
      <c r="S4690" s="2">
        <f t="shared" si="883"/>
        <v>0</v>
      </c>
      <c r="T4690" s="2">
        <f t="shared" si="884"/>
        <v>0</v>
      </c>
      <c r="U4690" s="2">
        <f>IF(O4690="Reg", R4690 * Inputs!$B$7, 0)</f>
        <v>0</v>
      </c>
      <c r="V4690" s="2">
        <f>MAX(F4690 + P4690*Inputs!$B$15 - (Q4690/Inputs!$B$16) - U4690, 0)</f>
        <v>340</v>
      </c>
    </row>
    <row r="4691" spans="1:22" x14ac:dyDescent="0.3">
      <c r="A4691" s="1">
        <v>46218.375</v>
      </c>
      <c r="B4691" s="2">
        <v>0</v>
      </c>
      <c r="C4691" s="2">
        <v>8.7399269094426213</v>
      </c>
      <c r="D4691" s="2">
        <f t="shared" si="876"/>
        <v>42.274312788229992</v>
      </c>
      <c r="E4691" s="2">
        <f t="shared" si="877"/>
        <v>35.963843182577939</v>
      </c>
      <c r="F4691" s="2">
        <f t="shared" si="885"/>
        <v>340</v>
      </c>
      <c r="G4691" s="2">
        <f t="shared" si="886"/>
        <v>0</v>
      </c>
      <c r="H4691" s="2">
        <f>MIN(Inputs!$B$2, (Inputs!$B$14 - F4691)/Inputs!$B$15)</f>
        <v>0</v>
      </c>
      <c r="I4691" s="2">
        <f>MAX(MIN(Inputs!$B$2, F4691*Inputs!$B$16, Inputs!$B$14*Inputs!$B$4 - G4691), 0)</f>
        <v>170</v>
      </c>
      <c r="J4691" s="2">
        <f>MAX(MIN(Inputs!$B$2, F4691*Inputs!$B$16, (Inputs!$B$14-F4691)/Inputs!$B$15)*Inputs!$B$9, 0)</f>
        <v>0</v>
      </c>
      <c r="K4691" s="2">
        <f>MAX(E4691*Inputs!$B$5 - B4691 - Inputs!$B$8, 0) * H4691</f>
        <v>0</v>
      </c>
      <c r="L4691" s="2">
        <f>IF(B4691 &gt;= D4691*Inputs!$B$10, MAX(B4691 - E4691/Inputs!$B$5 - Inputs!$B$8, 0) * I4691, 0)</f>
        <v>0</v>
      </c>
      <c r="M4691" s="2">
        <f t="shared" si="878"/>
        <v>0</v>
      </c>
      <c r="N4691" s="3" t="str">
        <f t="shared" si="879"/>
        <v>Idle</v>
      </c>
      <c r="O4691" s="3" t="str">
        <f t="shared" si="887"/>
        <v>Idle</v>
      </c>
      <c r="P4691" s="2">
        <f t="shared" si="880"/>
        <v>0</v>
      </c>
      <c r="Q4691" s="2">
        <f t="shared" si="881"/>
        <v>0</v>
      </c>
      <c r="R4691" s="2">
        <f t="shared" si="882"/>
        <v>0</v>
      </c>
      <c r="S4691" s="2">
        <f t="shared" si="883"/>
        <v>0</v>
      </c>
      <c r="T4691" s="2">
        <f t="shared" si="884"/>
        <v>0</v>
      </c>
      <c r="U4691" s="2">
        <f>IF(O4691="Reg", R4691 * Inputs!$B$7, 0)</f>
        <v>0</v>
      </c>
      <c r="V4691" s="2">
        <f>MAX(F4691 + P4691*Inputs!$B$15 - (Q4691/Inputs!$B$16) - U4691, 0)</f>
        <v>340</v>
      </c>
    </row>
    <row r="4692" spans="1:22" x14ac:dyDescent="0.3">
      <c r="A4692" s="1">
        <v>46218.416666666657</v>
      </c>
      <c r="B4692" s="2">
        <v>1.0221757328149581</v>
      </c>
      <c r="C4692" s="2">
        <v>7.9329946445018411</v>
      </c>
      <c r="D4692" s="2">
        <f t="shared" si="876"/>
        <v>42.274312788229992</v>
      </c>
      <c r="E4692" s="2">
        <f t="shared" si="877"/>
        <v>56.300816373305906</v>
      </c>
      <c r="F4692" s="2">
        <f t="shared" si="885"/>
        <v>340</v>
      </c>
      <c r="G4692" s="2">
        <f t="shared" si="886"/>
        <v>0</v>
      </c>
      <c r="H4692" s="2">
        <f>MIN(Inputs!$B$2, (Inputs!$B$14 - F4692)/Inputs!$B$15)</f>
        <v>0</v>
      </c>
      <c r="I4692" s="2">
        <f>MAX(MIN(Inputs!$B$2, F4692*Inputs!$B$16, Inputs!$B$14*Inputs!$B$4 - G4692), 0)</f>
        <v>170</v>
      </c>
      <c r="J4692" s="2">
        <f>MAX(MIN(Inputs!$B$2, F4692*Inputs!$B$16, (Inputs!$B$14-F4692)/Inputs!$B$15)*Inputs!$B$9, 0)</f>
        <v>0</v>
      </c>
      <c r="K4692" s="2">
        <f>MAX(E4692*Inputs!$B$5 - B4692 - Inputs!$B$8, 0) * H4692</f>
        <v>0</v>
      </c>
      <c r="L4692" s="2">
        <f>IF(B4692 &gt;= D4692*Inputs!$B$10, MAX(B4692 - E4692/Inputs!$B$5 - Inputs!$B$8, 0) * I4692, 0)</f>
        <v>0</v>
      </c>
      <c r="M4692" s="2">
        <f t="shared" si="878"/>
        <v>0</v>
      </c>
      <c r="N4692" s="3" t="str">
        <f t="shared" si="879"/>
        <v>Idle</v>
      </c>
      <c r="O4692" s="3" t="str">
        <f t="shared" si="887"/>
        <v>Idle</v>
      </c>
      <c r="P4692" s="2">
        <f t="shared" si="880"/>
        <v>0</v>
      </c>
      <c r="Q4692" s="2">
        <f t="shared" si="881"/>
        <v>0</v>
      </c>
      <c r="R4692" s="2">
        <f t="shared" si="882"/>
        <v>0</v>
      </c>
      <c r="S4692" s="2">
        <f t="shared" si="883"/>
        <v>0</v>
      </c>
      <c r="T4692" s="2">
        <f t="shared" si="884"/>
        <v>0</v>
      </c>
      <c r="U4692" s="2">
        <f>IF(O4692="Reg", R4692 * Inputs!$B$7, 0)</f>
        <v>0</v>
      </c>
      <c r="V4692" s="2">
        <f>MAX(F4692 + P4692*Inputs!$B$15 - (Q4692/Inputs!$B$16) - U4692, 0)</f>
        <v>340</v>
      </c>
    </row>
    <row r="4693" spans="1:22" x14ac:dyDescent="0.3">
      <c r="A4693" s="1">
        <v>46218.458333333343</v>
      </c>
      <c r="B4693" s="2">
        <v>19.60604500203835</v>
      </c>
      <c r="C4693" s="2">
        <v>2.2822531031861861</v>
      </c>
      <c r="D4693" s="2">
        <f t="shared" si="876"/>
        <v>42.274312788229992</v>
      </c>
      <c r="E4693" s="2">
        <f t="shared" si="877"/>
        <v>69.342688451745843</v>
      </c>
      <c r="F4693" s="2">
        <f t="shared" si="885"/>
        <v>340</v>
      </c>
      <c r="G4693" s="2">
        <f t="shared" si="886"/>
        <v>0</v>
      </c>
      <c r="H4693" s="2">
        <f>MIN(Inputs!$B$2, (Inputs!$B$14 - F4693)/Inputs!$B$15)</f>
        <v>0</v>
      </c>
      <c r="I4693" s="2">
        <f>MAX(MIN(Inputs!$B$2, F4693*Inputs!$B$16, Inputs!$B$14*Inputs!$B$4 - G4693), 0)</f>
        <v>170</v>
      </c>
      <c r="J4693" s="2">
        <f>MAX(MIN(Inputs!$B$2, F4693*Inputs!$B$16, (Inputs!$B$14-F4693)/Inputs!$B$15)*Inputs!$B$9, 0)</f>
        <v>0</v>
      </c>
      <c r="K4693" s="2">
        <f>MAX(E4693*Inputs!$B$5 - B4693 - Inputs!$B$8, 0) * H4693</f>
        <v>0</v>
      </c>
      <c r="L4693" s="2">
        <f>IF(B4693 &gt;= D4693*Inputs!$B$10, MAX(B4693 - E4693/Inputs!$B$5 - Inputs!$B$8, 0) * I4693, 0)</f>
        <v>0</v>
      </c>
      <c r="M4693" s="2">
        <f t="shared" si="878"/>
        <v>0</v>
      </c>
      <c r="N4693" s="3" t="str">
        <f t="shared" si="879"/>
        <v>Idle</v>
      </c>
      <c r="O4693" s="3" t="str">
        <f t="shared" si="887"/>
        <v>Idle</v>
      </c>
      <c r="P4693" s="2">
        <f t="shared" si="880"/>
        <v>0</v>
      </c>
      <c r="Q4693" s="2">
        <f t="shared" si="881"/>
        <v>0</v>
      </c>
      <c r="R4693" s="2">
        <f t="shared" si="882"/>
        <v>0</v>
      </c>
      <c r="S4693" s="2">
        <f t="shared" si="883"/>
        <v>0</v>
      </c>
      <c r="T4693" s="2">
        <f t="shared" si="884"/>
        <v>0</v>
      </c>
      <c r="U4693" s="2">
        <f>IF(O4693="Reg", R4693 * Inputs!$B$7, 0)</f>
        <v>0</v>
      </c>
      <c r="V4693" s="2">
        <f>MAX(F4693 + P4693*Inputs!$B$15 - (Q4693/Inputs!$B$16) - U4693, 0)</f>
        <v>340</v>
      </c>
    </row>
    <row r="4694" spans="1:22" x14ac:dyDescent="0.3">
      <c r="A4694" s="1">
        <v>46218.5</v>
      </c>
      <c r="B4694" s="2">
        <v>35.811674345661302</v>
      </c>
      <c r="C4694" s="2">
        <v>9.1102345581851569</v>
      </c>
      <c r="D4694" s="2">
        <f t="shared" si="876"/>
        <v>42.274312788229992</v>
      </c>
      <c r="E4694" s="2">
        <f t="shared" si="877"/>
        <v>81.397104285100795</v>
      </c>
      <c r="F4694" s="2">
        <f t="shared" si="885"/>
        <v>340</v>
      </c>
      <c r="G4694" s="2">
        <f t="shared" si="886"/>
        <v>0</v>
      </c>
      <c r="H4694" s="2">
        <f>MIN(Inputs!$B$2, (Inputs!$B$14 - F4694)/Inputs!$B$15)</f>
        <v>0</v>
      </c>
      <c r="I4694" s="2">
        <f>MAX(MIN(Inputs!$B$2, F4694*Inputs!$B$16, Inputs!$B$14*Inputs!$B$4 - G4694), 0)</f>
        <v>170</v>
      </c>
      <c r="J4694" s="2">
        <f>MAX(MIN(Inputs!$B$2, F4694*Inputs!$B$16, (Inputs!$B$14-F4694)/Inputs!$B$15)*Inputs!$B$9, 0)</f>
        <v>0</v>
      </c>
      <c r="K4694" s="2">
        <f>MAX(E4694*Inputs!$B$5 - B4694 - Inputs!$B$8, 0) * H4694</f>
        <v>0</v>
      </c>
      <c r="L4694" s="2">
        <f>IF(B4694 &gt;= D4694*Inputs!$B$10, MAX(B4694 - E4694/Inputs!$B$5 - Inputs!$B$8, 0) * I4694, 0)</f>
        <v>0</v>
      </c>
      <c r="M4694" s="2">
        <f t="shared" si="878"/>
        <v>0</v>
      </c>
      <c r="N4694" s="3" t="str">
        <f t="shared" si="879"/>
        <v>Idle</v>
      </c>
      <c r="O4694" s="3" t="str">
        <f t="shared" si="887"/>
        <v>Idle</v>
      </c>
      <c r="P4694" s="2">
        <f t="shared" si="880"/>
        <v>0</v>
      </c>
      <c r="Q4694" s="2">
        <f t="shared" si="881"/>
        <v>0</v>
      </c>
      <c r="R4694" s="2">
        <f t="shared" si="882"/>
        <v>0</v>
      </c>
      <c r="S4694" s="2">
        <f t="shared" si="883"/>
        <v>0</v>
      </c>
      <c r="T4694" s="2">
        <f t="shared" si="884"/>
        <v>0</v>
      </c>
      <c r="U4694" s="2">
        <f>IF(O4694="Reg", R4694 * Inputs!$B$7, 0)</f>
        <v>0</v>
      </c>
      <c r="V4694" s="2">
        <f>MAX(F4694 + P4694*Inputs!$B$15 - (Q4694/Inputs!$B$16) - U4694, 0)</f>
        <v>340</v>
      </c>
    </row>
    <row r="4695" spans="1:22" x14ac:dyDescent="0.3">
      <c r="A4695" s="1">
        <v>46218.541666666657</v>
      </c>
      <c r="B4695" s="2">
        <v>43.688527459410942</v>
      </c>
      <c r="C4695" s="2">
        <v>5.1496902615453779</v>
      </c>
      <c r="D4695" s="2">
        <f t="shared" si="876"/>
        <v>42.274312788229992</v>
      </c>
      <c r="E4695" s="2">
        <f t="shared" si="877"/>
        <v>89.937816392867816</v>
      </c>
      <c r="F4695" s="2">
        <f t="shared" si="885"/>
        <v>340</v>
      </c>
      <c r="G4695" s="2">
        <f t="shared" si="886"/>
        <v>0</v>
      </c>
      <c r="H4695" s="2">
        <f>MIN(Inputs!$B$2, (Inputs!$B$14 - F4695)/Inputs!$B$15)</f>
        <v>0</v>
      </c>
      <c r="I4695" s="2">
        <f>MAX(MIN(Inputs!$B$2, F4695*Inputs!$B$16, Inputs!$B$14*Inputs!$B$4 - G4695), 0)</f>
        <v>170</v>
      </c>
      <c r="J4695" s="2">
        <f>MAX(MIN(Inputs!$B$2, F4695*Inputs!$B$16, (Inputs!$B$14-F4695)/Inputs!$B$15)*Inputs!$B$9, 0)</f>
        <v>0</v>
      </c>
      <c r="K4695" s="2">
        <f>MAX(E4695*Inputs!$B$5 - B4695 - Inputs!$B$8, 0) * H4695</f>
        <v>0</v>
      </c>
      <c r="L4695" s="2">
        <f>IF(B4695 &gt;= D4695*Inputs!$B$10, MAX(B4695 - E4695/Inputs!$B$5 - Inputs!$B$8, 0) * I4695, 0)</f>
        <v>0</v>
      </c>
      <c r="M4695" s="2">
        <f t="shared" si="878"/>
        <v>0</v>
      </c>
      <c r="N4695" s="3" t="str">
        <f t="shared" si="879"/>
        <v>Idle</v>
      </c>
      <c r="O4695" s="3" t="str">
        <f t="shared" si="887"/>
        <v>Idle</v>
      </c>
      <c r="P4695" s="2">
        <f t="shared" si="880"/>
        <v>0</v>
      </c>
      <c r="Q4695" s="2">
        <f t="shared" si="881"/>
        <v>0</v>
      </c>
      <c r="R4695" s="2">
        <f t="shared" si="882"/>
        <v>0</v>
      </c>
      <c r="S4695" s="2">
        <f t="shared" si="883"/>
        <v>0</v>
      </c>
      <c r="T4695" s="2">
        <f t="shared" si="884"/>
        <v>0</v>
      </c>
      <c r="U4695" s="2">
        <f>IF(O4695="Reg", R4695 * Inputs!$B$7, 0)</f>
        <v>0</v>
      </c>
      <c r="V4695" s="2">
        <f>MAX(F4695 + P4695*Inputs!$B$15 - (Q4695/Inputs!$B$16) - U4695, 0)</f>
        <v>340</v>
      </c>
    </row>
    <row r="4696" spans="1:22" x14ac:dyDescent="0.3">
      <c r="A4696" s="1">
        <v>46218.583333333343</v>
      </c>
      <c r="B4696" s="2">
        <v>115.6546365555421</v>
      </c>
      <c r="C4696" s="2">
        <v>4.3829069808390617</v>
      </c>
      <c r="D4696" s="2">
        <f t="shared" si="876"/>
        <v>42.274312788229992</v>
      </c>
      <c r="E4696" s="2">
        <f t="shared" si="877"/>
        <v>98.947137154600128</v>
      </c>
      <c r="F4696" s="2">
        <f t="shared" si="885"/>
        <v>340</v>
      </c>
      <c r="G4696" s="2">
        <f t="shared" si="886"/>
        <v>0</v>
      </c>
      <c r="H4696" s="2">
        <f>MIN(Inputs!$B$2, (Inputs!$B$14 - F4696)/Inputs!$B$15)</f>
        <v>0</v>
      </c>
      <c r="I4696" s="2">
        <f>MAX(MIN(Inputs!$B$2, F4696*Inputs!$B$16, Inputs!$B$14*Inputs!$B$4 - G4696), 0)</f>
        <v>170</v>
      </c>
      <c r="J4696" s="2">
        <f>MAX(MIN(Inputs!$B$2, F4696*Inputs!$B$16, (Inputs!$B$14-F4696)/Inputs!$B$15)*Inputs!$B$9, 0)</f>
        <v>0</v>
      </c>
      <c r="K4696" s="2">
        <f>MAX(E4696*Inputs!$B$5 - B4696 - Inputs!$B$8, 0) * H4696</f>
        <v>0</v>
      </c>
      <c r="L4696" s="2">
        <f>IF(B4696 &gt;= D4696*Inputs!$B$10, MAX(B4696 - E4696/Inputs!$B$5 - Inputs!$B$8, 0) * I4696, 0)</f>
        <v>0</v>
      </c>
      <c r="M4696" s="2">
        <f t="shared" si="878"/>
        <v>0</v>
      </c>
      <c r="N4696" s="3" t="str">
        <f t="shared" si="879"/>
        <v>Idle</v>
      </c>
      <c r="O4696" s="3" t="str">
        <f t="shared" si="887"/>
        <v>Idle</v>
      </c>
      <c r="P4696" s="2">
        <f t="shared" si="880"/>
        <v>0</v>
      </c>
      <c r="Q4696" s="2">
        <f t="shared" si="881"/>
        <v>0</v>
      </c>
      <c r="R4696" s="2">
        <f t="shared" si="882"/>
        <v>0</v>
      </c>
      <c r="S4696" s="2">
        <f t="shared" si="883"/>
        <v>0</v>
      </c>
      <c r="T4696" s="2">
        <f t="shared" si="884"/>
        <v>0</v>
      </c>
      <c r="U4696" s="2">
        <f>IF(O4696="Reg", R4696 * Inputs!$B$7, 0)</f>
        <v>0</v>
      </c>
      <c r="V4696" s="2">
        <f>MAX(F4696 + P4696*Inputs!$B$15 - (Q4696/Inputs!$B$16) - U4696, 0)</f>
        <v>340</v>
      </c>
    </row>
    <row r="4697" spans="1:22" x14ac:dyDescent="0.3">
      <c r="A4697" s="1">
        <v>46218.625</v>
      </c>
      <c r="B4697" s="2">
        <v>122.0218391443678</v>
      </c>
      <c r="C4697" s="2">
        <v>11.173910125508421</v>
      </c>
      <c r="D4697" s="2">
        <f t="shared" si="876"/>
        <v>42.274312788229992</v>
      </c>
      <c r="E4697" s="2">
        <f t="shared" si="877"/>
        <v>93.082157504146153</v>
      </c>
      <c r="F4697" s="2">
        <f t="shared" si="885"/>
        <v>340</v>
      </c>
      <c r="G4697" s="2">
        <f t="shared" si="886"/>
        <v>0</v>
      </c>
      <c r="H4697" s="2">
        <f>MIN(Inputs!$B$2, (Inputs!$B$14 - F4697)/Inputs!$B$15)</f>
        <v>0</v>
      </c>
      <c r="I4697" s="2">
        <f>MAX(MIN(Inputs!$B$2, F4697*Inputs!$B$16, Inputs!$B$14*Inputs!$B$4 - G4697), 0)</f>
        <v>170</v>
      </c>
      <c r="J4697" s="2">
        <f>MAX(MIN(Inputs!$B$2, F4697*Inputs!$B$16, (Inputs!$B$14-F4697)/Inputs!$B$15)*Inputs!$B$9, 0)</f>
        <v>0</v>
      </c>
      <c r="K4697" s="2">
        <f>MAX(E4697*Inputs!$B$5 - B4697 - Inputs!$B$8, 0) * H4697</f>
        <v>0</v>
      </c>
      <c r="L4697" s="2">
        <f>IF(B4697 &gt;= D4697*Inputs!$B$10, MAX(B4697 - E4697/Inputs!$B$5 - Inputs!$B$8, 0) * I4697, 0)</f>
        <v>0</v>
      </c>
      <c r="M4697" s="2">
        <f t="shared" si="878"/>
        <v>0</v>
      </c>
      <c r="N4697" s="3" t="str">
        <f t="shared" si="879"/>
        <v>Idle</v>
      </c>
      <c r="O4697" s="3" t="str">
        <f t="shared" si="887"/>
        <v>Idle</v>
      </c>
      <c r="P4697" s="2">
        <f t="shared" si="880"/>
        <v>0</v>
      </c>
      <c r="Q4697" s="2">
        <f t="shared" si="881"/>
        <v>0</v>
      </c>
      <c r="R4697" s="2">
        <f t="shared" si="882"/>
        <v>0</v>
      </c>
      <c r="S4697" s="2">
        <f t="shared" si="883"/>
        <v>0</v>
      </c>
      <c r="T4697" s="2">
        <f t="shared" si="884"/>
        <v>0</v>
      </c>
      <c r="U4697" s="2">
        <f>IF(O4697="Reg", R4697 * Inputs!$B$7, 0)</f>
        <v>0</v>
      </c>
      <c r="V4697" s="2">
        <f>MAX(F4697 + P4697*Inputs!$B$15 - (Q4697/Inputs!$B$16) - U4697, 0)</f>
        <v>340</v>
      </c>
    </row>
    <row r="4698" spans="1:22" x14ac:dyDescent="0.3">
      <c r="A4698" s="1">
        <v>46218.666666666657</v>
      </c>
      <c r="B4698" s="2">
        <v>79.273408203454608</v>
      </c>
      <c r="C4698" s="2">
        <v>4.0112735422100698</v>
      </c>
      <c r="D4698" s="2">
        <f t="shared" si="876"/>
        <v>42.274312788229992</v>
      </c>
      <c r="E4698" s="2">
        <f t="shared" si="877"/>
        <v>86.318223099888698</v>
      </c>
      <c r="F4698" s="2">
        <f t="shared" si="885"/>
        <v>340</v>
      </c>
      <c r="G4698" s="2">
        <f t="shared" si="886"/>
        <v>0</v>
      </c>
      <c r="H4698" s="2">
        <f>MIN(Inputs!$B$2, (Inputs!$B$14 - F4698)/Inputs!$B$15)</f>
        <v>0</v>
      </c>
      <c r="I4698" s="2">
        <f>MAX(MIN(Inputs!$B$2, F4698*Inputs!$B$16, Inputs!$B$14*Inputs!$B$4 - G4698), 0)</f>
        <v>170</v>
      </c>
      <c r="J4698" s="2">
        <f>MAX(MIN(Inputs!$B$2, F4698*Inputs!$B$16, (Inputs!$B$14-F4698)/Inputs!$B$15)*Inputs!$B$9, 0)</f>
        <v>0</v>
      </c>
      <c r="K4698" s="2">
        <f>MAX(E4698*Inputs!$B$5 - B4698 - Inputs!$B$8, 0) * H4698</f>
        <v>0</v>
      </c>
      <c r="L4698" s="2">
        <f>IF(B4698 &gt;= D4698*Inputs!$B$10, MAX(B4698 - E4698/Inputs!$B$5 - Inputs!$B$8, 0) * I4698, 0)</f>
        <v>0</v>
      </c>
      <c r="M4698" s="2">
        <f t="shared" si="878"/>
        <v>0</v>
      </c>
      <c r="N4698" s="3" t="str">
        <f t="shared" si="879"/>
        <v>Idle</v>
      </c>
      <c r="O4698" s="3" t="str">
        <f t="shared" si="887"/>
        <v>Idle</v>
      </c>
      <c r="P4698" s="2">
        <f t="shared" si="880"/>
        <v>0</v>
      </c>
      <c r="Q4698" s="2">
        <f t="shared" si="881"/>
        <v>0</v>
      </c>
      <c r="R4698" s="2">
        <f t="shared" si="882"/>
        <v>0</v>
      </c>
      <c r="S4698" s="2">
        <f t="shared" si="883"/>
        <v>0</v>
      </c>
      <c r="T4698" s="2">
        <f t="shared" si="884"/>
        <v>0</v>
      </c>
      <c r="U4698" s="2">
        <f>IF(O4698="Reg", R4698 * Inputs!$B$7, 0)</f>
        <v>0</v>
      </c>
      <c r="V4698" s="2">
        <f>MAX(F4698 + P4698*Inputs!$B$15 - (Q4698/Inputs!$B$16) - U4698, 0)</f>
        <v>340</v>
      </c>
    </row>
    <row r="4699" spans="1:22" x14ac:dyDescent="0.3">
      <c r="A4699" s="1">
        <v>46218.708333333343</v>
      </c>
      <c r="B4699" s="2">
        <v>91.932540002167997</v>
      </c>
      <c r="C4699" s="2">
        <v>12.62282259809516</v>
      </c>
      <c r="D4699" s="2">
        <f t="shared" si="876"/>
        <v>42.274312788229992</v>
      </c>
      <c r="E4699" s="2">
        <f t="shared" si="877"/>
        <v>82.629830347098334</v>
      </c>
      <c r="F4699" s="2">
        <f t="shared" si="885"/>
        <v>340</v>
      </c>
      <c r="G4699" s="2">
        <f t="shared" si="886"/>
        <v>0</v>
      </c>
      <c r="H4699" s="2">
        <f>MIN(Inputs!$B$2, (Inputs!$B$14 - F4699)/Inputs!$B$15)</f>
        <v>0</v>
      </c>
      <c r="I4699" s="2">
        <f>MAX(MIN(Inputs!$B$2, F4699*Inputs!$B$16, Inputs!$B$14*Inputs!$B$4 - G4699), 0)</f>
        <v>170</v>
      </c>
      <c r="J4699" s="2">
        <f>MAX(MIN(Inputs!$B$2, F4699*Inputs!$B$16, (Inputs!$B$14-F4699)/Inputs!$B$15)*Inputs!$B$9, 0)</f>
        <v>0</v>
      </c>
      <c r="K4699" s="2">
        <f>MAX(E4699*Inputs!$B$5 - B4699 - Inputs!$B$8, 0) * H4699</f>
        <v>0</v>
      </c>
      <c r="L4699" s="2">
        <f>IF(B4699 &gt;= D4699*Inputs!$B$10, MAX(B4699 - E4699/Inputs!$B$5 - Inputs!$B$8, 0) * I4699, 0)</f>
        <v>0</v>
      </c>
      <c r="M4699" s="2">
        <f t="shared" si="878"/>
        <v>0</v>
      </c>
      <c r="N4699" s="3" t="str">
        <f t="shared" si="879"/>
        <v>Idle</v>
      </c>
      <c r="O4699" s="3" t="str">
        <f t="shared" si="887"/>
        <v>Idle</v>
      </c>
      <c r="P4699" s="2">
        <f t="shared" si="880"/>
        <v>0</v>
      </c>
      <c r="Q4699" s="2">
        <f t="shared" si="881"/>
        <v>0</v>
      </c>
      <c r="R4699" s="2">
        <f t="shared" si="882"/>
        <v>0</v>
      </c>
      <c r="S4699" s="2">
        <f t="shared" si="883"/>
        <v>0</v>
      </c>
      <c r="T4699" s="2">
        <f t="shared" si="884"/>
        <v>0</v>
      </c>
      <c r="U4699" s="2">
        <f>IF(O4699="Reg", R4699 * Inputs!$B$7, 0)</f>
        <v>0</v>
      </c>
      <c r="V4699" s="2">
        <f>MAX(F4699 + P4699*Inputs!$B$15 - (Q4699/Inputs!$B$16) - U4699, 0)</f>
        <v>340</v>
      </c>
    </row>
    <row r="4700" spans="1:22" x14ac:dyDescent="0.3">
      <c r="A4700" s="1">
        <v>46218.75</v>
      </c>
      <c r="B4700" s="2">
        <v>87.055946992263458</v>
      </c>
      <c r="C4700" s="2">
        <v>4.3664868422160623</v>
      </c>
      <c r="D4700" s="2">
        <f t="shared" si="876"/>
        <v>42.274312788229992</v>
      </c>
      <c r="E4700" s="2">
        <f t="shared" si="877"/>
        <v>75.600137718424278</v>
      </c>
      <c r="F4700" s="2">
        <f t="shared" si="885"/>
        <v>340</v>
      </c>
      <c r="G4700" s="2">
        <f t="shared" si="886"/>
        <v>0</v>
      </c>
      <c r="H4700" s="2">
        <f>MIN(Inputs!$B$2, (Inputs!$B$14 - F4700)/Inputs!$B$15)</f>
        <v>0</v>
      </c>
      <c r="I4700" s="2">
        <f>MAX(MIN(Inputs!$B$2, F4700*Inputs!$B$16, Inputs!$B$14*Inputs!$B$4 - G4700), 0)</f>
        <v>170</v>
      </c>
      <c r="J4700" s="2">
        <f>MAX(MIN(Inputs!$B$2, F4700*Inputs!$B$16, (Inputs!$B$14-F4700)/Inputs!$B$15)*Inputs!$B$9, 0)</f>
        <v>0</v>
      </c>
      <c r="K4700" s="2">
        <f>MAX(E4700*Inputs!$B$5 - B4700 - Inputs!$B$8, 0) * H4700</f>
        <v>0</v>
      </c>
      <c r="L4700" s="2">
        <f>IF(B4700 &gt;= D4700*Inputs!$B$10, MAX(B4700 - E4700/Inputs!$B$5 - Inputs!$B$8, 0) * I4700, 0)</f>
        <v>0</v>
      </c>
      <c r="M4700" s="2">
        <f t="shared" si="878"/>
        <v>0</v>
      </c>
      <c r="N4700" s="3" t="str">
        <f t="shared" si="879"/>
        <v>Idle</v>
      </c>
      <c r="O4700" s="3" t="str">
        <f t="shared" si="887"/>
        <v>Idle</v>
      </c>
      <c r="P4700" s="2">
        <f t="shared" si="880"/>
        <v>0</v>
      </c>
      <c r="Q4700" s="2">
        <f t="shared" si="881"/>
        <v>0</v>
      </c>
      <c r="R4700" s="2">
        <f t="shared" si="882"/>
        <v>0</v>
      </c>
      <c r="S4700" s="2">
        <f t="shared" si="883"/>
        <v>0</v>
      </c>
      <c r="T4700" s="2">
        <f t="shared" si="884"/>
        <v>0</v>
      </c>
      <c r="U4700" s="2">
        <f>IF(O4700="Reg", R4700 * Inputs!$B$7, 0)</f>
        <v>0</v>
      </c>
      <c r="V4700" s="2">
        <f>MAX(F4700 + P4700*Inputs!$B$15 - (Q4700/Inputs!$B$16) - U4700, 0)</f>
        <v>340</v>
      </c>
    </row>
    <row r="4701" spans="1:22" x14ac:dyDescent="0.3">
      <c r="A4701" s="1">
        <v>46218.791666666657</v>
      </c>
      <c r="B4701" s="2">
        <v>97.744452029804876</v>
      </c>
      <c r="C4701" s="2">
        <v>12.426496261842971</v>
      </c>
      <c r="D4701" s="2">
        <f t="shared" si="876"/>
        <v>42.274312788229992</v>
      </c>
      <c r="E4701" s="2">
        <f t="shared" si="877"/>
        <v>64.482771854311736</v>
      </c>
      <c r="F4701" s="2">
        <f t="shared" si="885"/>
        <v>340</v>
      </c>
      <c r="G4701" s="2">
        <f t="shared" si="886"/>
        <v>0</v>
      </c>
      <c r="H4701" s="2">
        <f>MIN(Inputs!$B$2, (Inputs!$B$14 - F4701)/Inputs!$B$15)</f>
        <v>0</v>
      </c>
      <c r="I4701" s="2">
        <f>MAX(MIN(Inputs!$B$2, F4701*Inputs!$B$16, Inputs!$B$14*Inputs!$B$4 - G4701), 0)</f>
        <v>170</v>
      </c>
      <c r="J4701" s="2">
        <f>MAX(MIN(Inputs!$B$2, F4701*Inputs!$B$16, (Inputs!$B$14-F4701)/Inputs!$B$15)*Inputs!$B$9, 0)</f>
        <v>0</v>
      </c>
      <c r="K4701" s="2">
        <f>MAX(E4701*Inputs!$B$5 - B4701 - Inputs!$B$8, 0) * H4701</f>
        <v>0</v>
      </c>
      <c r="L4701" s="2">
        <f>IF(B4701 &gt;= D4701*Inputs!$B$10, MAX(B4701 - E4701/Inputs!$B$5 - Inputs!$B$8, 0) * I4701, 0)</f>
        <v>759.65773684751753</v>
      </c>
      <c r="M4701" s="2">
        <f t="shared" si="878"/>
        <v>0</v>
      </c>
      <c r="N4701" s="3" t="str">
        <f t="shared" si="879"/>
        <v>Discharge</v>
      </c>
      <c r="O4701" s="3" t="str">
        <f t="shared" si="887"/>
        <v>Discharge</v>
      </c>
      <c r="P4701" s="2">
        <f t="shared" si="880"/>
        <v>0</v>
      </c>
      <c r="Q4701" s="2">
        <f t="shared" si="881"/>
        <v>170</v>
      </c>
      <c r="R4701" s="2">
        <f t="shared" si="882"/>
        <v>0</v>
      </c>
      <c r="S4701" s="2">
        <f t="shared" si="883"/>
        <v>16616.556845066829</v>
      </c>
      <c r="T4701" s="2">
        <f t="shared" si="884"/>
        <v>0</v>
      </c>
      <c r="U4701" s="2">
        <f>IF(O4701="Reg", R4701 * Inputs!$B$7, 0)</f>
        <v>0</v>
      </c>
      <c r="V4701" s="2">
        <f>MAX(F4701 + P4701*Inputs!$B$15 - (Q4701/Inputs!$B$16) - U4701, 0)</f>
        <v>170</v>
      </c>
    </row>
    <row r="4702" spans="1:22" x14ac:dyDescent="0.3">
      <c r="A4702" s="1">
        <v>46218.833333333343</v>
      </c>
      <c r="B4702" s="2">
        <v>80.464758652818148</v>
      </c>
      <c r="C4702" s="2">
        <v>3.8751597852453461</v>
      </c>
      <c r="D4702" s="2">
        <f t="shared" si="876"/>
        <v>42.274312788229992</v>
      </c>
      <c r="E4702" s="2">
        <f t="shared" si="877"/>
        <v>50.13598204788682</v>
      </c>
      <c r="F4702" s="2">
        <f t="shared" si="885"/>
        <v>170</v>
      </c>
      <c r="G4702" s="2">
        <f t="shared" si="886"/>
        <v>170</v>
      </c>
      <c r="H4702" s="2">
        <f>MIN(Inputs!$B$2, (Inputs!$B$14 - F4702)/Inputs!$B$15)</f>
        <v>170</v>
      </c>
      <c r="I4702" s="2">
        <f>MAX(MIN(Inputs!$B$2, F4702*Inputs!$B$16, Inputs!$B$14*Inputs!$B$4 - G4702), 0)</f>
        <v>170</v>
      </c>
      <c r="J4702" s="2">
        <f>MAX(MIN(Inputs!$B$2, F4702*Inputs!$B$16, (Inputs!$B$14-F4702)/Inputs!$B$15)*Inputs!$B$9, 0)</f>
        <v>136</v>
      </c>
      <c r="K4702" s="2">
        <f>MAX(E4702*Inputs!$B$5 - B4702 - Inputs!$B$8, 0) * H4702</f>
        <v>0</v>
      </c>
      <c r="L4702" s="2">
        <f>IF(B4702 &gt;= D4702*Inputs!$B$10, MAX(B4702 - E4702/Inputs!$B$5 - Inputs!$B$8, 0) * I4702, 0)</f>
        <v>593.64880263731345</v>
      </c>
      <c r="M4702" s="2">
        <f t="shared" si="878"/>
        <v>527.02173079336706</v>
      </c>
      <c r="N4702" s="3" t="str">
        <f t="shared" si="879"/>
        <v>Discharge</v>
      </c>
      <c r="O4702" s="3" t="str">
        <f t="shared" si="887"/>
        <v>Discharge</v>
      </c>
      <c r="P4702" s="2">
        <f t="shared" si="880"/>
        <v>0</v>
      </c>
      <c r="Q4702" s="2">
        <f t="shared" si="881"/>
        <v>170</v>
      </c>
      <c r="R4702" s="2">
        <f t="shared" si="882"/>
        <v>0</v>
      </c>
      <c r="S4702" s="2">
        <f t="shared" si="883"/>
        <v>13679.008970979085</v>
      </c>
      <c r="T4702" s="2">
        <f t="shared" si="884"/>
        <v>0</v>
      </c>
      <c r="U4702" s="2">
        <f>IF(O4702="Reg", R4702 * Inputs!$B$7, 0)</f>
        <v>0</v>
      </c>
      <c r="V4702" s="2">
        <f>MAX(F4702 + P4702*Inputs!$B$15 - (Q4702/Inputs!$B$16) - U4702, 0)</f>
        <v>0</v>
      </c>
    </row>
    <row r="4703" spans="1:22" x14ac:dyDescent="0.3">
      <c r="A4703" s="1">
        <v>46218.875</v>
      </c>
      <c r="B4703" s="2">
        <v>81.438232718823002</v>
      </c>
      <c r="C4703" s="2">
        <v>5.5040737575054486</v>
      </c>
      <c r="D4703" s="2">
        <f t="shared" si="876"/>
        <v>42.274312788229992</v>
      </c>
      <c r="E4703" s="2">
        <f t="shared" si="877"/>
        <v>37.797576483779416</v>
      </c>
      <c r="F4703" s="2">
        <f t="shared" si="885"/>
        <v>0</v>
      </c>
      <c r="G4703" s="2">
        <f t="shared" si="886"/>
        <v>340</v>
      </c>
      <c r="H4703" s="2">
        <f>MIN(Inputs!$B$2, (Inputs!$B$14 - F4703)/Inputs!$B$15)</f>
        <v>170</v>
      </c>
      <c r="I4703" s="2">
        <f>MAX(MIN(Inputs!$B$2, F4703*Inputs!$B$16, Inputs!$B$14*Inputs!$B$4 - G4703), 0)</f>
        <v>0</v>
      </c>
      <c r="J4703" s="2">
        <f>MAX(MIN(Inputs!$B$2, F4703*Inputs!$B$16, (Inputs!$B$14-F4703)/Inputs!$B$15)*Inputs!$B$9, 0)</f>
        <v>0</v>
      </c>
      <c r="K4703" s="2">
        <f>MAX(E4703*Inputs!$B$5 - B4703 - Inputs!$B$8, 0) * H4703</f>
        <v>0</v>
      </c>
      <c r="L4703" s="2">
        <f>IF(B4703 &gt;= D4703*Inputs!$B$10, MAX(B4703 - E4703/Inputs!$B$5 - Inputs!$B$8, 0) * I4703, 0)</f>
        <v>0</v>
      </c>
      <c r="M4703" s="2">
        <f t="shared" si="878"/>
        <v>0</v>
      </c>
      <c r="N4703" s="3" t="str">
        <f t="shared" si="879"/>
        <v>Idle</v>
      </c>
      <c r="O4703" s="3" t="str">
        <f t="shared" si="887"/>
        <v>Idle</v>
      </c>
      <c r="P4703" s="2">
        <f t="shared" si="880"/>
        <v>0</v>
      </c>
      <c r="Q4703" s="2">
        <f t="shared" si="881"/>
        <v>0</v>
      </c>
      <c r="R4703" s="2">
        <f t="shared" si="882"/>
        <v>0</v>
      </c>
      <c r="S4703" s="2">
        <f t="shared" si="883"/>
        <v>0</v>
      </c>
      <c r="T4703" s="2">
        <f t="shared" si="884"/>
        <v>0</v>
      </c>
      <c r="U4703" s="2">
        <f>IF(O4703="Reg", R4703 * Inputs!$B$7, 0)</f>
        <v>0</v>
      </c>
      <c r="V4703" s="2">
        <f>MAX(F4703 + P4703*Inputs!$B$15 - (Q4703/Inputs!$B$16) - U4703, 0)</f>
        <v>0</v>
      </c>
    </row>
    <row r="4704" spans="1:22" x14ac:dyDescent="0.3">
      <c r="A4704" s="1">
        <v>46218.916666666657</v>
      </c>
      <c r="B4704" s="2">
        <v>57.143051686712496</v>
      </c>
      <c r="C4704" s="2">
        <v>7.0750102749367141</v>
      </c>
      <c r="D4704" s="2">
        <f t="shared" si="876"/>
        <v>42.274312788229992</v>
      </c>
      <c r="E4704" s="2">
        <f t="shared" si="877"/>
        <v>24.224537697308918</v>
      </c>
      <c r="F4704" s="2">
        <f t="shared" si="885"/>
        <v>0</v>
      </c>
      <c r="G4704" s="2">
        <f t="shared" si="886"/>
        <v>340</v>
      </c>
      <c r="H4704" s="2">
        <f>MIN(Inputs!$B$2, (Inputs!$B$14 - F4704)/Inputs!$B$15)</f>
        <v>170</v>
      </c>
      <c r="I4704" s="2">
        <f>MAX(MIN(Inputs!$B$2, F4704*Inputs!$B$16, Inputs!$B$14*Inputs!$B$4 - G4704), 0)</f>
        <v>0</v>
      </c>
      <c r="J4704" s="2">
        <f>MAX(MIN(Inputs!$B$2, F4704*Inputs!$B$16, (Inputs!$B$14-F4704)/Inputs!$B$15)*Inputs!$B$9, 0)</f>
        <v>0</v>
      </c>
      <c r="K4704" s="2">
        <f>MAX(E4704*Inputs!$B$5 - B4704 - Inputs!$B$8, 0) * H4704</f>
        <v>0</v>
      </c>
      <c r="L4704" s="2">
        <f>IF(B4704 &gt;= D4704*Inputs!$B$10, MAX(B4704 - E4704/Inputs!$B$5 - Inputs!$B$8, 0) * I4704, 0)</f>
        <v>0</v>
      </c>
      <c r="M4704" s="2">
        <f t="shared" si="878"/>
        <v>0</v>
      </c>
      <c r="N4704" s="3" t="str">
        <f t="shared" si="879"/>
        <v>Idle</v>
      </c>
      <c r="O4704" s="3" t="str">
        <f t="shared" si="887"/>
        <v>Idle</v>
      </c>
      <c r="P4704" s="2">
        <f t="shared" si="880"/>
        <v>0</v>
      </c>
      <c r="Q4704" s="2">
        <f t="shared" si="881"/>
        <v>0</v>
      </c>
      <c r="R4704" s="2">
        <f t="shared" si="882"/>
        <v>0</v>
      </c>
      <c r="S4704" s="2">
        <f t="shared" si="883"/>
        <v>0</v>
      </c>
      <c r="T4704" s="2">
        <f t="shared" si="884"/>
        <v>0</v>
      </c>
      <c r="U4704" s="2">
        <f>IF(O4704="Reg", R4704 * Inputs!$B$7, 0)</f>
        <v>0</v>
      </c>
      <c r="V4704" s="2">
        <f>MAX(F4704 + P4704*Inputs!$B$15 - (Q4704/Inputs!$B$16) - U4704, 0)</f>
        <v>0</v>
      </c>
    </row>
    <row r="4705" spans="1:22" x14ac:dyDescent="0.3">
      <c r="A4705" s="1">
        <v>46218.958333333343</v>
      </c>
      <c r="B4705" s="2">
        <v>49.75438423012374</v>
      </c>
      <c r="C4705" s="2">
        <v>2.8781210378247719</v>
      </c>
      <c r="D4705" s="2">
        <f t="shared" si="876"/>
        <v>42.274312788229992</v>
      </c>
      <c r="E4705" s="2">
        <f t="shared" si="877"/>
        <v>14.700695749523502</v>
      </c>
      <c r="F4705" s="2">
        <f t="shared" si="885"/>
        <v>0</v>
      </c>
      <c r="G4705" s="2">
        <f t="shared" si="886"/>
        <v>340</v>
      </c>
      <c r="H4705" s="2">
        <f>MIN(Inputs!$B$2, (Inputs!$B$14 - F4705)/Inputs!$B$15)</f>
        <v>170</v>
      </c>
      <c r="I4705" s="2">
        <f>MAX(MIN(Inputs!$B$2, F4705*Inputs!$B$16, Inputs!$B$14*Inputs!$B$4 - G4705), 0)</f>
        <v>0</v>
      </c>
      <c r="J4705" s="2">
        <f>MAX(MIN(Inputs!$B$2, F4705*Inputs!$B$16, (Inputs!$B$14-F4705)/Inputs!$B$15)*Inputs!$B$9, 0)</f>
        <v>0</v>
      </c>
      <c r="K4705" s="2">
        <f>MAX(E4705*Inputs!$B$5 - B4705 - Inputs!$B$8, 0) * H4705</f>
        <v>0</v>
      </c>
      <c r="L4705" s="2">
        <f>IF(B4705 &gt;= D4705*Inputs!$B$10, MAX(B4705 - E4705/Inputs!$B$5 - Inputs!$B$8, 0) * I4705, 0)</f>
        <v>0</v>
      </c>
      <c r="M4705" s="2">
        <f t="shared" si="878"/>
        <v>0</v>
      </c>
      <c r="N4705" s="3" t="str">
        <f t="shared" si="879"/>
        <v>Idle</v>
      </c>
      <c r="O4705" s="3" t="str">
        <f t="shared" si="887"/>
        <v>Idle</v>
      </c>
      <c r="P4705" s="2">
        <f t="shared" si="880"/>
        <v>0</v>
      </c>
      <c r="Q4705" s="2">
        <f t="shared" si="881"/>
        <v>0</v>
      </c>
      <c r="R4705" s="2">
        <f t="shared" si="882"/>
        <v>0</v>
      </c>
      <c r="S4705" s="2">
        <f t="shared" si="883"/>
        <v>0</v>
      </c>
      <c r="T4705" s="2">
        <f t="shared" si="884"/>
        <v>0</v>
      </c>
      <c r="U4705" s="2">
        <f>IF(O4705="Reg", R4705 * Inputs!$B$7, 0)</f>
        <v>0</v>
      </c>
      <c r="V4705" s="2">
        <f>MAX(F4705 + P4705*Inputs!$B$15 - (Q4705/Inputs!$B$16) - U4705, 0)</f>
        <v>0</v>
      </c>
    </row>
    <row r="4706" spans="1:22" x14ac:dyDescent="0.3">
      <c r="A4706" s="1">
        <v>46219</v>
      </c>
      <c r="B4706" s="2">
        <v>20.351751807588141</v>
      </c>
      <c r="C4706" s="2">
        <v>2.1272670602196291</v>
      </c>
      <c r="D4706" s="2">
        <f t="shared" si="876"/>
        <v>43.78711993641619</v>
      </c>
      <c r="E4706" s="2">
        <f t="shared" si="877"/>
        <v>6.4082983778362115</v>
      </c>
      <c r="F4706" s="2">
        <f t="shared" si="885"/>
        <v>0</v>
      </c>
      <c r="G4706" s="2">
        <f t="shared" si="886"/>
        <v>0</v>
      </c>
      <c r="H4706" s="2">
        <f>MIN(Inputs!$B$2, (Inputs!$B$14 - F4706)/Inputs!$B$15)</f>
        <v>170</v>
      </c>
      <c r="I4706" s="2">
        <f>MAX(MIN(Inputs!$B$2, F4706*Inputs!$B$16, Inputs!$B$14*Inputs!$B$4 - G4706), 0)</f>
        <v>0</v>
      </c>
      <c r="J4706" s="2">
        <f>MAX(MIN(Inputs!$B$2, F4706*Inputs!$B$16, (Inputs!$B$14-F4706)/Inputs!$B$15)*Inputs!$B$9, 0)</f>
        <v>0</v>
      </c>
      <c r="K4706" s="2">
        <f>MAX(E4706*Inputs!$B$5 - B4706 - Inputs!$B$8, 0) * H4706</f>
        <v>0</v>
      </c>
      <c r="L4706" s="2">
        <f>IF(B4706 &gt;= D4706*Inputs!$B$10, MAX(B4706 - E4706/Inputs!$B$5 - Inputs!$B$8, 0) * I4706, 0)</f>
        <v>0</v>
      </c>
      <c r="M4706" s="2">
        <f t="shared" si="878"/>
        <v>0</v>
      </c>
      <c r="N4706" s="3" t="str">
        <f t="shared" si="879"/>
        <v>Idle</v>
      </c>
      <c r="O4706" s="3" t="str">
        <f t="shared" si="887"/>
        <v>Idle</v>
      </c>
      <c r="P4706" s="2">
        <f t="shared" si="880"/>
        <v>0</v>
      </c>
      <c r="Q4706" s="2">
        <f t="shared" si="881"/>
        <v>0</v>
      </c>
      <c r="R4706" s="2">
        <f t="shared" si="882"/>
        <v>0</v>
      </c>
      <c r="S4706" s="2">
        <f t="shared" si="883"/>
        <v>0</v>
      </c>
      <c r="T4706" s="2">
        <f t="shared" si="884"/>
        <v>0</v>
      </c>
      <c r="U4706" s="2">
        <f>IF(O4706="Reg", R4706 * Inputs!$B$7, 0)</f>
        <v>0</v>
      </c>
      <c r="V4706" s="2">
        <f>MAX(F4706 + P4706*Inputs!$B$15 - (Q4706/Inputs!$B$16) - U4706, 0)</f>
        <v>0</v>
      </c>
    </row>
    <row r="4707" spans="1:22" x14ac:dyDescent="0.3">
      <c r="A4707" s="1">
        <v>46219.041666666657</v>
      </c>
      <c r="B4707" s="2">
        <v>11.663713191255439</v>
      </c>
      <c r="C4707" s="2">
        <v>12.590290425904881</v>
      </c>
      <c r="D4707" s="2">
        <f t="shared" si="876"/>
        <v>43.78711993641619</v>
      </c>
      <c r="E4707" s="2">
        <f t="shared" si="877"/>
        <v>3.0163397432381882</v>
      </c>
      <c r="F4707" s="2">
        <f t="shared" si="885"/>
        <v>0</v>
      </c>
      <c r="G4707" s="2">
        <f t="shared" si="886"/>
        <v>0</v>
      </c>
      <c r="H4707" s="2">
        <f>MIN(Inputs!$B$2, (Inputs!$B$14 - F4707)/Inputs!$B$15)</f>
        <v>170</v>
      </c>
      <c r="I4707" s="2">
        <f>MAX(MIN(Inputs!$B$2, F4707*Inputs!$B$16, Inputs!$B$14*Inputs!$B$4 - G4707), 0)</f>
        <v>0</v>
      </c>
      <c r="J4707" s="2">
        <f>MAX(MIN(Inputs!$B$2, F4707*Inputs!$B$16, (Inputs!$B$14-F4707)/Inputs!$B$15)*Inputs!$B$9, 0)</f>
        <v>0</v>
      </c>
      <c r="K4707" s="2">
        <f>MAX(E4707*Inputs!$B$5 - B4707 - Inputs!$B$8, 0) * H4707</f>
        <v>0</v>
      </c>
      <c r="L4707" s="2">
        <f>IF(B4707 &gt;= D4707*Inputs!$B$10, MAX(B4707 - E4707/Inputs!$B$5 - Inputs!$B$8, 0) * I4707, 0)</f>
        <v>0</v>
      </c>
      <c r="M4707" s="2">
        <f t="shared" si="878"/>
        <v>0</v>
      </c>
      <c r="N4707" s="3" t="str">
        <f t="shared" si="879"/>
        <v>Idle</v>
      </c>
      <c r="O4707" s="3" t="str">
        <f t="shared" si="887"/>
        <v>Idle</v>
      </c>
      <c r="P4707" s="2">
        <f t="shared" si="880"/>
        <v>0</v>
      </c>
      <c r="Q4707" s="2">
        <f t="shared" si="881"/>
        <v>0</v>
      </c>
      <c r="R4707" s="2">
        <f t="shared" si="882"/>
        <v>0</v>
      </c>
      <c r="S4707" s="2">
        <f t="shared" si="883"/>
        <v>0</v>
      </c>
      <c r="T4707" s="2">
        <f t="shared" si="884"/>
        <v>0</v>
      </c>
      <c r="U4707" s="2">
        <f>IF(O4707="Reg", R4707 * Inputs!$B$7, 0)</f>
        <v>0</v>
      </c>
      <c r="V4707" s="2">
        <f>MAX(F4707 + P4707*Inputs!$B$15 - (Q4707/Inputs!$B$16) - U4707, 0)</f>
        <v>0</v>
      </c>
    </row>
    <row r="4708" spans="1:22" x14ac:dyDescent="0.3">
      <c r="A4708" s="1">
        <v>46219.083333333343</v>
      </c>
      <c r="B4708" s="2">
        <v>6.4343252681736898</v>
      </c>
      <c r="C4708" s="2">
        <v>14.647702294542899</v>
      </c>
      <c r="D4708" s="2">
        <f t="shared" si="876"/>
        <v>43.78711993641619</v>
      </c>
      <c r="E4708" s="2">
        <f t="shared" si="877"/>
        <v>1.072387544695615</v>
      </c>
      <c r="F4708" s="2">
        <f t="shared" si="885"/>
        <v>0</v>
      </c>
      <c r="G4708" s="2">
        <f t="shared" si="886"/>
        <v>0</v>
      </c>
      <c r="H4708" s="2">
        <f>MIN(Inputs!$B$2, (Inputs!$B$14 - F4708)/Inputs!$B$15)</f>
        <v>170</v>
      </c>
      <c r="I4708" s="2">
        <f>MAX(MIN(Inputs!$B$2, F4708*Inputs!$B$16, Inputs!$B$14*Inputs!$B$4 - G4708), 0)</f>
        <v>0</v>
      </c>
      <c r="J4708" s="2">
        <f>MAX(MIN(Inputs!$B$2, F4708*Inputs!$B$16, (Inputs!$B$14-F4708)/Inputs!$B$15)*Inputs!$B$9, 0)</f>
        <v>0</v>
      </c>
      <c r="K4708" s="2">
        <f>MAX(E4708*Inputs!$B$5 - B4708 - Inputs!$B$8, 0) * H4708</f>
        <v>0</v>
      </c>
      <c r="L4708" s="2">
        <f>IF(B4708 &gt;= D4708*Inputs!$B$10, MAX(B4708 - E4708/Inputs!$B$5 - Inputs!$B$8, 0) * I4708, 0)</f>
        <v>0</v>
      </c>
      <c r="M4708" s="2">
        <f t="shared" si="878"/>
        <v>0</v>
      </c>
      <c r="N4708" s="3" t="str">
        <f t="shared" si="879"/>
        <v>Idle</v>
      </c>
      <c r="O4708" s="3" t="str">
        <f t="shared" si="887"/>
        <v>Idle</v>
      </c>
      <c r="P4708" s="2">
        <f t="shared" si="880"/>
        <v>0</v>
      </c>
      <c r="Q4708" s="2">
        <f t="shared" si="881"/>
        <v>0</v>
      </c>
      <c r="R4708" s="2">
        <f t="shared" si="882"/>
        <v>0</v>
      </c>
      <c r="S4708" s="2">
        <f t="shared" si="883"/>
        <v>0</v>
      </c>
      <c r="T4708" s="2">
        <f t="shared" si="884"/>
        <v>0</v>
      </c>
      <c r="U4708" s="2">
        <f>IF(O4708="Reg", R4708 * Inputs!$B$7, 0)</f>
        <v>0</v>
      </c>
      <c r="V4708" s="2">
        <f>MAX(F4708 + P4708*Inputs!$B$15 - (Q4708/Inputs!$B$16) - U4708, 0)</f>
        <v>0</v>
      </c>
    </row>
    <row r="4709" spans="1:22" x14ac:dyDescent="0.3">
      <c r="A4709" s="1">
        <v>46219.125</v>
      </c>
      <c r="B4709" s="2">
        <v>0</v>
      </c>
      <c r="C4709" s="2">
        <v>33.766601633166253</v>
      </c>
      <c r="D4709" s="2">
        <f t="shared" si="876"/>
        <v>43.78711993641619</v>
      </c>
      <c r="E4709" s="2">
        <f t="shared" si="877"/>
        <v>0</v>
      </c>
      <c r="F4709" s="2">
        <f t="shared" si="885"/>
        <v>0</v>
      </c>
      <c r="G4709" s="2">
        <f t="shared" si="886"/>
        <v>0</v>
      </c>
      <c r="H4709" s="2">
        <f>MIN(Inputs!$B$2, (Inputs!$B$14 - F4709)/Inputs!$B$15)</f>
        <v>170</v>
      </c>
      <c r="I4709" s="2">
        <f>MAX(MIN(Inputs!$B$2, F4709*Inputs!$B$16, Inputs!$B$14*Inputs!$B$4 - G4709), 0)</f>
        <v>0</v>
      </c>
      <c r="J4709" s="2">
        <f>MAX(MIN(Inputs!$B$2, F4709*Inputs!$B$16, (Inputs!$B$14-F4709)/Inputs!$B$15)*Inputs!$B$9, 0)</f>
        <v>0</v>
      </c>
      <c r="K4709" s="2">
        <f>MAX(E4709*Inputs!$B$5 - B4709 - Inputs!$B$8, 0) * H4709</f>
        <v>0</v>
      </c>
      <c r="L4709" s="2">
        <f>IF(B4709 &gt;= D4709*Inputs!$B$10, MAX(B4709 - E4709/Inputs!$B$5 - Inputs!$B$8, 0) * I4709, 0)</f>
        <v>0</v>
      </c>
      <c r="M4709" s="2">
        <f t="shared" si="878"/>
        <v>0</v>
      </c>
      <c r="N4709" s="3" t="str">
        <f t="shared" si="879"/>
        <v>Idle</v>
      </c>
      <c r="O4709" s="3" t="str">
        <f t="shared" si="887"/>
        <v>Idle</v>
      </c>
      <c r="P4709" s="2">
        <f t="shared" si="880"/>
        <v>0</v>
      </c>
      <c r="Q4709" s="2">
        <f t="shared" si="881"/>
        <v>0</v>
      </c>
      <c r="R4709" s="2">
        <f t="shared" si="882"/>
        <v>0</v>
      </c>
      <c r="S4709" s="2">
        <f t="shared" si="883"/>
        <v>0</v>
      </c>
      <c r="T4709" s="2">
        <f t="shared" si="884"/>
        <v>0</v>
      </c>
      <c r="U4709" s="2">
        <f>IF(O4709="Reg", R4709 * Inputs!$B$7, 0)</f>
        <v>0</v>
      </c>
      <c r="V4709" s="2">
        <f>MAX(F4709 + P4709*Inputs!$B$15 - (Q4709/Inputs!$B$16) - U4709, 0)</f>
        <v>0</v>
      </c>
    </row>
    <row r="4710" spans="1:22" x14ac:dyDescent="0.3">
      <c r="A4710" s="1">
        <v>46219.166666666657</v>
      </c>
      <c r="B4710" s="2">
        <v>0</v>
      </c>
      <c r="C4710" s="2">
        <v>2.4878773834669339</v>
      </c>
      <c r="D4710" s="2">
        <f t="shared" si="876"/>
        <v>43.78711993641619</v>
      </c>
      <c r="E4710" s="2">
        <f t="shared" si="877"/>
        <v>0</v>
      </c>
      <c r="F4710" s="2">
        <f t="shared" si="885"/>
        <v>0</v>
      </c>
      <c r="G4710" s="2">
        <f t="shared" si="886"/>
        <v>0</v>
      </c>
      <c r="H4710" s="2">
        <f>MIN(Inputs!$B$2, (Inputs!$B$14 - F4710)/Inputs!$B$15)</f>
        <v>170</v>
      </c>
      <c r="I4710" s="2">
        <f>MAX(MIN(Inputs!$B$2, F4710*Inputs!$B$16, Inputs!$B$14*Inputs!$B$4 - G4710), 0)</f>
        <v>0</v>
      </c>
      <c r="J4710" s="2">
        <f>MAX(MIN(Inputs!$B$2, F4710*Inputs!$B$16, (Inputs!$B$14-F4710)/Inputs!$B$15)*Inputs!$B$9, 0)</f>
        <v>0</v>
      </c>
      <c r="K4710" s="2">
        <f>MAX(E4710*Inputs!$B$5 - B4710 - Inputs!$B$8, 0) * H4710</f>
        <v>0</v>
      </c>
      <c r="L4710" s="2">
        <f>IF(B4710 &gt;= D4710*Inputs!$B$10, MAX(B4710 - E4710/Inputs!$B$5 - Inputs!$B$8, 0) * I4710, 0)</f>
        <v>0</v>
      </c>
      <c r="M4710" s="2">
        <f t="shared" si="878"/>
        <v>0</v>
      </c>
      <c r="N4710" s="3" t="str">
        <f t="shared" si="879"/>
        <v>Idle</v>
      </c>
      <c r="O4710" s="3" t="str">
        <f t="shared" si="887"/>
        <v>Idle</v>
      </c>
      <c r="P4710" s="2">
        <f t="shared" si="880"/>
        <v>0</v>
      </c>
      <c r="Q4710" s="2">
        <f t="shared" si="881"/>
        <v>0</v>
      </c>
      <c r="R4710" s="2">
        <f t="shared" si="882"/>
        <v>0</v>
      </c>
      <c r="S4710" s="2">
        <f t="shared" si="883"/>
        <v>0</v>
      </c>
      <c r="T4710" s="2">
        <f t="shared" si="884"/>
        <v>0</v>
      </c>
      <c r="U4710" s="2">
        <f>IF(O4710="Reg", R4710 * Inputs!$B$7, 0)</f>
        <v>0</v>
      </c>
      <c r="V4710" s="2">
        <f>MAX(F4710 + P4710*Inputs!$B$15 - (Q4710/Inputs!$B$16) - U4710, 0)</f>
        <v>0</v>
      </c>
    </row>
    <row r="4711" spans="1:22" x14ac:dyDescent="0.3">
      <c r="A4711" s="1">
        <v>46219.208333333343</v>
      </c>
      <c r="B4711" s="2">
        <v>0</v>
      </c>
      <c r="C4711" s="2">
        <v>6.5860931142088974</v>
      </c>
      <c r="D4711" s="2">
        <f t="shared" si="876"/>
        <v>43.78711993641619</v>
      </c>
      <c r="E4711" s="2">
        <f t="shared" si="877"/>
        <v>0.11658198407843416</v>
      </c>
      <c r="F4711" s="2">
        <f t="shared" si="885"/>
        <v>0</v>
      </c>
      <c r="G4711" s="2">
        <f t="shared" si="886"/>
        <v>0</v>
      </c>
      <c r="H4711" s="2">
        <f>MIN(Inputs!$B$2, (Inputs!$B$14 - F4711)/Inputs!$B$15)</f>
        <v>170</v>
      </c>
      <c r="I4711" s="2">
        <f>MAX(MIN(Inputs!$B$2, F4711*Inputs!$B$16, Inputs!$B$14*Inputs!$B$4 - G4711), 0)</f>
        <v>0</v>
      </c>
      <c r="J4711" s="2">
        <f>MAX(MIN(Inputs!$B$2, F4711*Inputs!$B$16, (Inputs!$B$14-F4711)/Inputs!$B$15)*Inputs!$B$9, 0)</f>
        <v>0</v>
      </c>
      <c r="K4711" s="2">
        <f>MAX(E4711*Inputs!$B$5 - B4711 - Inputs!$B$8, 0) * H4711</f>
        <v>0</v>
      </c>
      <c r="L4711" s="2">
        <f>IF(B4711 &gt;= D4711*Inputs!$B$10, MAX(B4711 - E4711/Inputs!$B$5 - Inputs!$B$8, 0) * I4711, 0)</f>
        <v>0</v>
      </c>
      <c r="M4711" s="2">
        <f t="shared" si="878"/>
        <v>0</v>
      </c>
      <c r="N4711" s="3" t="str">
        <f t="shared" si="879"/>
        <v>Idle</v>
      </c>
      <c r="O4711" s="3" t="str">
        <f t="shared" si="887"/>
        <v>Idle</v>
      </c>
      <c r="P4711" s="2">
        <f t="shared" si="880"/>
        <v>0</v>
      </c>
      <c r="Q4711" s="2">
        <f t="shared" si="881"/>
        <v>0</v>
      </c>
      <c r="R4711" s="2">
        <f t="shared" si="882"/>
        <v>0</v>
      </c>
      <c r="S4711" s="2">
        <f t="shared" si="883"/>
        <v>0</v>
      </c>
      <c r="T4711" s="2">
        <f t="shared" si="884"/>
        <v>0</v>
      </c>
      <c r="U4711" s="2">
        <f>IF(O4711="Reg", R4711 * Inputs!$B$7, 0)</f>
        <v>0</v>
      </c>
      <c r="V4711" s="2">
        <f>MAX(F4711 + P4711*Inputs!$B$15 - (Q4711/Inputs!$B$16) - U4711, 0)</f>
        <v>0</v>
      </c>
    </row>
    <row r="4712" spans="1:22" x14ac:dyDescent="0.3">
      <c r="A4712" s="1">
        <v>46219.25</v>
      </c>
      <c r="B4712" s="2">
        <v>0</v>
      </c>
      <c r="C4712" s="2">
        <v>16.804161793617482</v>
      </c>
      <c r="D4712" s="2">
        <f t="shared" si="876"/>
        <v>43.78711993641619</v>
      </c>
      <c r="E4712" s="2">
        <f t="shared" si="877"/>
        <v>2.6361691774080778</v>
      </c>
      <c r="F4712" s="2">
        <f t="shared" si="885"/>
        <v>0</v>
      </c>
      <c r="G4712" s="2">
        <f t="shared" si="886"/>
        <v>0</v>
      </c>
      <c r="H4712" s="2">
        <f>MIN(Inputs!$B$2, (Inputs!$B$14 - F4712)/Inputs!$B$15)</f>
        <v>170</v>
      </c>
      <c r="I4712" s="2">
        <f>MAX(MIN(Inputs!$B$2, F4712*Inputs!$B$16, Inputs!$B$14*Inputs!$B$4 - G4712), 0)</f>
        <v>0</v>
      </c>
      <c r="J4712" s="2">
        <f>MAX(MIN(Inputs!$B$2, F4712*Inputs!$B$16, (Inputs!$B$14-F4712)/Inputs!$B$15)*Inputs!$B$9, 0)</f>
        <v>0</v>
      </c>
      <c r="K4712" s="2">
        <f>MAX(E4712*Inputs!$B$5 - B4712 - Inputs!$B$8, 0) * H4712</f>
        <v>0</v>
      </c>
      <c r="L4712" s="2">
        <f>IF(B4712 &gt;= D4712*Inputs!$B$10, MAX(B4712 - E4712/Inputs!$B$5 - Inputs!$B$8, 0) * I4712, 0)</f>
        <v>0</v>
      </c>
      <c r="M4712" s="2">
        <f t="shared" si="878"/>
        <v>0</v>
      </c>
      <c r="N4712" s="3" t="str">
        <f t="shared" si="879"/>
        <v>Idle</v>
      </c>
      <c r="O4712" s="3" t="str">
        <f t="shared" si="887"/>
        <v>Idle</v>
      </c>
      <c r="P4712" s="2">
        <f t="shared" si="880"/>
        <v>0</v>
      </c>
      <c r="Q4712" s="2">
        <f t="shared" si="881"/>
        <v>0</v>
      </c>
      <c r="R4712" s="2">
        <f t="shared" si="882"/>
        <v>0</v>
      </c>
      <c r="S4712" s="2">
        <f t="shared" si="883"/>
        <v>0</v>
      </c>
      <c r="T4712" s="2">
        <f t="shared" si="884"/>
        <v>0</v>
      </c>
      <c r="U4712" s="2">
        <f>IF(O4712="Reg", R4712 * Inputs!$B$7, 0)</f>
        <v>0</v>
      </c>
      <c r="V4712" s="2">
        <f>MAX(F4712 + P4712*Inputs!$B$15 - (Q4712/Inputs!$B$16) - U4712, 0)</f>
        <v>0</v>
      </c>
    </row>
    <row r="4713" spans="1:22" x14ac:dyDescent="0.3">
      <c r="A4713" s="1">
        <v>46219.291666666657</v>
      </c>
      <c r="B4713" s="2">
        <v>0</v>
      </c>
      <c r="C4713" s="2">
        <v>1.2491074929272981</v>
      </c>
      <c r="D4713" s="2">
        <f t="shared" si="876"/>
        <v>43.78711993641619</v>
      </c>
      <c r="E4713" s="2">
        <f t="shared" si="877"/>
        <v>7.7928625199176027</v>
      </c>
      <c r="F4713" s="2">
        <f t="shared" si="885"/>
        <v>0</v>
      </c>
      <c r="G4713" s="2">
        <f t="shared" si="886"/>
        <v>0</v>
      </c>
      <c r="H4713" s="2">
        <f>MIN(Inputs!$B$2, (Inputs!$B$14 - F4713)/Inputs!$B$15)</f>
        <v>170</v>
      </c>
      <c r="I4713" s="2">
        <f>MAX(MIN(Inputs!$B$2, F4713*Inputs!$B$16, Inputs!$B$14*Inputs!$B$4 - G4713), 0)</f>
        <v>0</v>
      </c>
      <c r="J4713" s="2">
        <f>MAX(MIN(Inputs!$B$2, F4713*Inputs!$B$16, (Inputs!$B$14-F4713)/Inputs!$B$15)*Inputs!$B$9, 0)</f>
        <v>0</v>
      </c>
      <c r="K4713" s="2">
        <f>MAX(E4713*Inputs!$B$5 - B4713 - Inputs!$B$8, 0) * H4713</f>
        <v>0</v>
      </c>
      <c r="L4713" s="2">
        <f>IF(B4713 &gt;= D4713*Inputs!$B$10, MAX(B4713 - E4713/Inputs!$B$5 - Inputs!$B$8, 0) * I4713, 0)</f>
        <v>0</v>
      </c>
      <c r="M4713" s="2">
        <f t="shared" si="878"/>
        <v>0</v>
      </c>
      <c r="N4713" s="3" t="str">
        <f t="shared" si="879"/>
        <v>Idle</v>
      </c>
      <c r="O4713" s="3" t="str">
        <f t="shared" si="887"/>
        <v>Idle</v>
      </c>
      <c r="P4713" s="2">
        <f t="shared" si="880"/>
        <v>0</v>
      </c>
      <c r="Q4713" s="2">
        <f t="shared" si="881"/>
        <v>0</v>
      </c>
      <c r="R4713" s="2">
        <f t="shared" si="882"/>
        <v>0</v>
      </c>
      <c r="S4713" s="2">
        <f t="shared" si="883"/>
        <v>0</v>
      </c>
      <c r="T4713" s="2">
        <f t="shared" si="884"/>
        <v>0</v>
      </c>
      <c r="U4713" s="2">
        <f>IF(O4713="Reg", R4713 * Inputs!$B$7, 0)</f>
        <v>0</v>
      </c>
      <c r="V4713" s="2">
        <f>MAX(F4713 + P4713*Inputs!$B$15 - (Q4713/Inputs!$B$16) - U4713, 0)</f>
        <v>0</v>
      </c>
    </row>
    <row r="4714" spans="1:22" x14ac:dyDescent="0.3">
      <c r="A4714" s="1">
        <v>46219.333333333343</v>
      </c>
      <c r="B4714" s="2">
        <v>0</v>
      </c>
      <c r="C4714" s="2">
        <v>29.032185219581368</v>
      </c>
      <c r="D4714" s="2">
        <f t="shared" si="876"/>
        <v>43.78711993641619</v>
      </c>
      <c r="E4714" s="2">
        <f t="shared" si="877"/>
        <v>16.002130785984857</v>
      </c>
      <c r="F4714" s="2">
        <f t="shared" si="885"/>
        <v>0</v>
      </c>
      <c r="G4714" s="2">
        <f t="shared" si="886"/>
        <v>0</v>
      </c>
      <c r="H4714" s="2">
        <f>MIN(Inputs!$B$2, (Inputs!$B$14 - F4714)/Inputs!$B$15)</f>
        <v>170</v>
      </c>
      <c r="I4714" s="2">
        <f>MAX(MIN(Inputs!$B$2, F4714*Inputs!$B$16, Inputs!$B$14*Inputs!$B$4 - G4714), 0)</f>
        <v>0</v>
      </c>
      <c r="J4714" s="2">
        <f>MAX(MIN(Inputs!$B$2, F4714*Inputs!$B$16, (Inputs!$B$14-F4714)/Inputs!$B$15)*Inputs!$B$9, 0)</f>
        <v>0</v>
      </c>
      <c r="K4714" s="2">
        <f>MAX(E4714*Inputs!$B$5 - B4714 - Inputs!$B$8, 0) * H4714</f>
        <v>0</v>
      </c>
      <c r="L4714" s="2">
        <f>IF(B4714 &gt;= D4714*Inputs!$B$10, MAX(B4714 - E4714/Inputs!$B$5 - Inputs!$B$8, 0) * I4714, 0)</f>
        <v>0</v>
      </c>
      <c r="M4714" s="2">
        <f t="shared" si="878"/>
        <v>0</v>
      </c>
      <c r="N4714" s="3" t="str">
        <f t="shared" si="879"/>
        <v>Idle</v>
      </c>
      <c r="O4714" s="3" t="str">
        <f t="shared" si="887"/>
        <v>Idle</v>
      </c>
      <c r="P4714" s="2">
        <f t="shared" si="880"/>
        <v>0</v>
      </c>
      <c r="Q4714" s="2">
        <f t="shared" si="881"/>
        <v>0</v>
      </c>
      <c r="R4714" s="2">
        <f t="shared" si="882"/>
        <v>0</v>
      </c>
      <c r="S4714" s="2">
        <f t="shared" si="883"/>
        <v>0</v>
      </c>
      <c r="T4714" s="2">
        <f t="shared" si="884"/>
        <v>0</v>
      </c>
      <c r="U4714" s="2">
        <f>IF(O4714="Reg", R4714 * Inputs!$B$7, 0)</f>
        <v>0</v>
      </c>
      <c r="V4714" s="2">
        <f>MAX(F4714 + P4714*Inputs!$B$15 - (Q4714/Inputs!$B$16) - U4714, 0)</f>
        <v>0</v>
      </c>
    </row>
    <row r="4715" spans="1:22" x14ac:dyDescent="0.3">
      <c r="A4715" s="1">
        <v>46219.375</v>
      </c>
      <c r="B4715" s="2">
        <v>0</v>
      </c>
      <c r="C4715" s="2">
        <v>13.23768106009604</v>
      </c>
      <c r="D4715" s="2">
        <f t="shared" si="876"/>
        <v>43.78711993641619</v>
      </c>
      <c r="E4715" s="2">
        <f t="shared" si="877"/>
        <v>24.938592060308981</v>
      </c>
      <c r="F4715" s="2">
        <f t="shared" si="885"/>
        <v>0</v>
      </c>
      <c r="G4715" s="2">
        <f t="shared" si="886"/>
        <v>0</v>
      </c>
      <c r="H4715" s="2">
        <f>MIN(Inputs!$B$2, (Inputs!$B$14 - F4715)/Inputs!$B$15)</f>
        <v>170</v>
      </c>
      <c r="I4715" s="2">
        <f>MAX(MIN(Inputs!$B$2, F4715*Inputs!$B$16, Inputs!$B$14*Inputs!$B$4 - G4715), 0)</f>
        <v>0</v>
      </c>
      <c r="J4715" s="2">
        <f>MAX(MIN(Inputs!$B$2, F4715*Inputs!$B$16, (Inputs!$B$14-F4715)/Inputs!$B$15)*Inputs!$B$9, 0)</f>
        <v>0</v>
      </c>
      <c r="K4715" s="2">
        <f>MAX(E4715*Inputs!$B$5 - B4715 - Inputs!$B$8, 0) * H4715</f>
        <v>330.81337222222385</v>
      </c>
      <c r="L4715" s="2">
        <f>IF(B4715 &gt;= D4715*Inputs!$B$10, MAX(B4715 - E4715/Inputs!$B$5 - Inputs!$B$8, 0) * I4715, 0)</f>
        <v>0</v>
      </c>
      <c r="M4715" s="2">
        <f t="shared" si="878"/>
        <v>0</v>
      </c>
      <c r="N4715" s="3" t="str">
        <f t="shared" si="879"/>
        <v>Charge</v>
      </c>
      <c r="O4715" s="3" t="str">
        <f t="shared" si="887"/>
        <v>Charge</v>
      </c>
      <c r="P4715" s="2">
        <f t="shared" si="880"/>
        <v>170</v>
      </c>
      <c r="Q4715" s="2">
        <f t="shared" si="881"/>
        <v>0</v>
      </c>
      <c r="R4715" s="2">
        <f t="shared" si="882"/>
        <v>0</v>
      </c>
      <c r="S4715" s="2">
        <f t="shared" si="883"/>
        <v>0</v>
      </c>
      <c r="T4715" s="2">
        <f t="shared" si="884"/>
        <v>0</v>
      </c>
      <c r="U4715" s="2">
        <f>IF(O4715="Reg", R4715 * Inputs!$B$7, 0)</f>
        <v>0</v>
      </c>
      <c r="V4715" s="2">
        <f>MAX(F4715 + P4715*Inputs!$B$15 - (Q4715/Inputs!$B$16) - U4715, 0)</f>
        <v>170</v>
      </c>
    </row>
    <row r="4716" spans="1:22" x14ac:dyDescent="0.3">
      <c r="A4716" s="1">
        <v>46219.416666666657</v>
      </c>
      <c r="B4716" s="2">
        <v>0.69949190447060494</v>
      </c>
      <c r="C4716" s="2">
        <v>8.8807040067609879</v>
      </c>
      <c r="D4716" s="2">
        <f t="shared" si="876"/>
        <v>43.78711993641619</v>
      </c>
      <c r="E4716" s="2">
        <f t="shared" si="877"/>
        <v>36.955155214455203</v>
      </c>
      <c r="F4716" s="2">
        <f t="shared" si="885"/>
        <v>170</v>
      </c>
      <c r="G4716" s="2">
        <f t="shared" si="886"/>
        <v>0</v>
      </c>
      <c r="H4716" s="2">
        <f>MIN(Inputs!$B$2, (Inputs!$B$14 - F4716)/Inputs!$B$15)</f>
        <v>170</v>
      </c>
      <c r="I4716" s="2">
        <f>MAX(MIN(Inputs!$B$2, F4716*Inputs!$B$16, Inputs!$B$14*Inputs!$B$4 - G4716), 0)</f>
        <v>170</v>
      </c>
      <c r="J4716" s="2">
        <f>MAX(MIN(Inputs!$B$2, F4716*Inputs!$B$16, (Inputs!$B$14-F4716)/Inputs!$B$15)*Inputs!$B$9, 0)</f>
        <v>136</v>
      </c>
      <c r="K4716" s="2">
        <f>MAX(E4716*Inputs!$B$5 - B4716 - Inputs!$B$8, 0) * H4716</f>
        <v>2009.577596322496</v>
      </c>
      <c r="L4716" s="2">
        <f>IF(B4716 &gt;= D4716*Inputs!$B$10, MAX(B4716 - E4716/Inputs!$B$5 - Inputs!$B$8, 0) * I4716, 0)</f>
        <v>0</v>
      </c>
      <c r="M4716" s="2">
        <f t="shared" si="878"/>
        <v>1207.7757449194944</v>
      </c>
      <c r="N4716" s="3" t="str">
        <f t="shared" si="879"/>
        <v>Charge</v>
      </c>
      <c r="O4716" s="3" t="str">
        <f t="shared" si="887"/>
        <v>Charge</v>
      </c>
      <c r="P4716" s="2">
        <f t="shared" si="880"/>
        <v>170</v>
      </c>
      <c r="Q4716" s="2">
        <f t="shared" si="881"/>
        <v>0</v>
      </c>
      <c r="R4716" s="2">
        <f t="shared" si="882"/>
        <v>0</v>
      </c>
      <c r="S4716" s="2">
        <f t="shared" si="883"/>
        <v>-118.91362376000284</v>
      </c>
      <c r="T4716" s="2">
        <f t="shared" si="884"/>
        <v>0</v>
      </c>
      <c r="U4716" s="2">
        <f>IF(O4716="Reg", R4716 * Inputs!$B$7, 0)</f>
        <v>0</v>
      </c>
      <c r="V4716" s="2">
        <f>MAX(F4716 + P4716*Inputs!$B$15 - (Q4716/Inputs!$B$16) - U4716, 0)</f>
        <v>340</v>
      </c>
    </row>
    <row r="4717" spans="1:22" x14ac:dyDescent="0.3">
      <c r="A4717" s="1">
        <v>46219.458333333343</v>
      </c>
      <c r="B4717" s="2">
        <v>15.117523159977861</v>
      </c>
      <c r="C4717" s="2">
        <v>11.20864940692376</v>
      </c>
      <c r="D4717" s="2">
        <f t="shared" si="876"/>
        <v>43.78711993641619</v>
      </c>
      <c r="E4717" s="2">
        <f t="shared" si="877"/>
        <v>51.572443236760542</v>
      </c>
      <c r="F4717" s="2">
        <f t="shared" si="885"/>
        <v>340</v>
      </c>
      <c r="G4717" s="2">
        <f t="shared" si="886"/>
        <v>0</v>
      </c>
      <c r="H4717" s="2">
        <f>MIN(Inputs!$B$2, (Inputs!$B$14 - F4717)/Inputs!$B$15)</f>
        <v>0</v>
      </c>
      <c r="I4717" s="2">
        <f>MAX(MIN(Inputs!$B$2, F4717*Inputs!$B$16, Inputs!$B$14*Inputs!$B$4 - G4717), 0)</f>
        <v>170</v>
      </c>
      <c r="J4717" s="2">
        <f>MAX(MIN(Inputs!$B$2, F4717*Inputs!$B$16, (Inputs!$B$14-F4717)/Inputs!$B$15)*Inputs!$B$9, 0)</f>
        <v>0</v>
      </c>
      <c r="K4717" s="2">
        <f>MAX(E4717*Inputs!$B$5 - B4717 - Inputs!$B$8, 0) * H4717</f>
        <v>0</v>
      </c>
      <c r="L4717" s="2">
        <f>IF(B4717 &gt;= D4717*Inputs!$B$10, MAX(B4717 - E4717/Inputs!$B$5 - Inputs!$B$8, 0) * I4717, 0)</f>
        <v>0</v>
      </c>
      <c r="M4717" s="2">
        <f t="shared" si="878"/>
        <v>0</v>
      </c>
      <c r="N4717" s="3" t="str">
        <f t="shared" si="879"/>
        <v>Idle</v>
      </c>
      <c r="O4717" s="3" t="str">
        <f t="shared" si="887"/>
        <v>Idle</v>
      </c>
      <c r="P4717" s="2">
        <f t="shared" si="880"/>
        <v>0</v>
      </c>
      <c r="Q4717" s="2">
        <f t="shared" si="881"/>
        <v>0</v>
      </c>
      <c r="R4717" s="2">
        <f t="shared" si="882"/>
        <v>0</v>
      </c>
      <c r="S4717" s="2">
        <f t="shared" si="883"/>
        <v>0</v>
      </c>
      <c r="T4717" s="2">
        <f t="shared" si="884"/>
        <v>0</v>
      </c>
      <c r="U4717" s="2">
        <f>IF(O4717="Reg", R4717 * Inputs!$B$7, 0)</f>
        <v>0</v>
      </c>
      <c r="V4717" s="2">
        <f>MAX(F4717 + P4717*Inputs!$B$15 - (Q4717/Inputs!$B$16) - U4717, 0)</f>
        <v>340</v>
      </c>
    </row>
    <row r="4718" spans="1:22" x14ac:dyDescent="0.3">
      <c r="A4718" s="1">
        <v>46219.5</v>
      </c>
      <c r="B4718" s="2">
        <v>30.940160055057149</v>
      </c>
      <c r="C4718" s="2">
        <v>4.7829294403055798</v>
      </c>
      <c r="D4718" s="2">
        <f t="shared" si="876"/>
        <v>43.78711993641619</v>
      </c>
      <c r="E4718" s="2">
        <f t="shared" si="877"/>
        <v>63.923859735812535</v>
      </c>
      <c r="F4718" s="2">
        <f t="shared" si="885"/>
        <v>340</v>
      </c>
      <c r="G4718" s="2">
        <f t="shared" si="886"/>
        <v>0</v>
      </c>
      <c r="H4718" s="2">
        <f>MIN(Inputs!$B$2, (Inputs!$B$14 - F4718)/Inputs!$B$15)</f>
        <v>0</v>
      </c>
      <c r="I4718" s="2">
        <f>MAX(MIN(Inputs!$B$2, F4718*Inputs!$B$16, Inputs!$B$14*Inputs!$B$4 - G4718), 0)</f>
        <v>170</v>
      </c>
      <c r="J4718" s="2">
        <f>MAX(MIN(Inputs!$B$2, F4718*Inputs!$B$16, (Inputs!$B$14-F4718)/Inputs!$B$15)*Inputs!$B$9, 0)</f>
        <v>0</v>
      </c>
      <c r="K4718" s="2">
        <f>MAX(E4718*Inputs!$B$5 - B4718 - Inputs!$B$8, 0) * H4718</f>
        <v>0</v>
      </c>
      <c r="L4718" s="2">
        <f>IF(B4718 &gt;= D4718*Inputs!$B$10, MAX(B4718 - E4718/Inputs!$B$5 - Inputs!$B$8, 0) * I4718, 0)</f>
        <v>0</v>
      </c>
      <c r="M4718" s="2">
        <f t="shared" si="878"/>
        <v>0</v>
      </c>
      <c r="N4718" s="3" t="str">
        <f t="shared" si="879"/>
        <v>Idle</v>
      </c>
      <c r="O4718" s="3" t="str">
        <f t="shared" si="887"/>
        <v>Idle</v>
      </c>
      <c r="P4718" s="2">
        <f t="shared" si="880"/>
        <v>0</v>
      </c>
      <c r="Q4718" s="2">
        <f t="shared" si="881"/>
        <v>0</v>
      </c>
      <c r="R4718" s="2">
        <f t="shared" si="882"/>
        <v>0</v>
      </c>
      <c r="S4718" s="2">
        <f t="shared" si="883"/>
        <v>0</v>
      </c>
      <c r="T4718" s="2">
        <f t="shared" si="884"/>
        <v>0</v>
      </c>
      <c r="U4718" s="2">
        <f>IF(O4718="Reg", R4718 * Inputs!$B$7, 0)</f>
        <v>0</v>
      </c>
      <c r="V4718" s="2">
        <f>MAX(F4718 + P4718*Inputs!$B$15 - (Q4718/Inputs!$B$16) - U4718, 0)</f>
        <v>340</v>
      </c>
    </row>
    <row r="4719" spans="1:22" x14ac:dyDescent="0.3">
      <c r="A4719" s="1">
        <v>46219.541666666657</v>
      </c>
      <c r="B4719" s="2">
        <v>49.255609596403509</v>
      </c>
      <c r="C4719" s="2">
        <v>4.2355812903555279</v>
      </c>
      <c r="D4719" s="2">
        <f t="shared" si="876"/>
        <v>43.78711993641619</v>
      </c>
      <c r="E4719" s="2">
        <f t="shared" si="877"/>
        <v>73.075377620477965</v>
      </c>
      <c r="F4719" s="2">
        <f t="shared" si="885"/>
        <v>340</v>
      </c>
      <c r="G4719" s="2">
        <f t="shared" si="886"/>
        <v>0</v>
      </c>
      <c r="H4719" s="2">
        <f>MIN(Inputs!$B$2, (Inputs!$B$14 - F4719)/Inputs!$B$15)</f>
        <v>0</v>
      </c>
      <c r="I4719" s="2">
        <f>MAX(MIN(Inputs!$B$2, F4719*Inputs!$B$16, Inputs!$B$14*Inputs!$B$4 - G4719), 0)</f>
        <v>170</v>
      </c>
      <c r="J4719" s="2">
        <f>MAX(MIN(Inputs!$B$2, F4719*Inputs!$B$16, (Inputs!$B$14-F4719)/Inputs!$B$15)*Inputs!$B$9, 0)</f>
        <v>0</v>
      </c>
      <c r="K4719" s="2">
        <f>MAX(E4719*Inputs!$B$5 - B4719 - Inputs!$B$8, 0) * H4719</f>
        <v>0</v>
      </c>
      <c r="L4719" s="2">
        <f>IF(B4719 &gt;= D4719*Inputs!$B$10, MAX(B4719 - E4719/Inputs!$B$5 - Inputs!$B$8, 0) * I4719, 0)</f>
        <v>0</v>
      </c>
      <c r="M4719" s="2">
        <f t="shared" si="878"/>
        <v>0</v>
      </c>
      <c r="N4719" s="3" t="str">
        <f t="shared" si="879"/>
        <v>Idle</v>
      </c>
      <c r="O4719" s="3" t="str">
        <f t="shared" si="887"/>
        <v>Idle</v>
      </c>
      <c r="P4719" s="2">
        <f t="shared" si="880"/>
        <v>0</v>
      </c>
      <c r="Q4719" s="2">
        <f t="shared" si="881"/>
        <v>0</v>
      </c>
      <c r="R4719" s="2">
        <f t="shared" si="882"/>
        <v>0</v>
      </c>
      <c r="S4719" s="2">
        <f t="shared" si="883"/>
        <v>0</v>
      </c>
      <c r="T4719" s="2">
        <f t="shared" si="884"/>
        <v>0</v>
      </c>
      <c r="U4719" s="2">
        <f>IF(O4719="Reg", R4719 * Inputs!$B$7, 0)</f>
        <v>0</v>
      </c>
      <c r="V4719" s="2">
        <f>MAX(F4719 + P4719*Inputs!$B$15 - (Q4719/Inputs!$B$16) - U4719, 0)</f>
        <v>340</v>
      </c>
    </row>
    <row r="4720" spans="1:22" x14ac:dyDescent="0.3">
      <c r="A4720" s="1">
        <v>46219.583333333343</v>
      </c>
      <c r="B4720" s="2">
        <v>53.618767645944757</v>
      </c>
      <c r="C4720" s="2">
        <v>15.50897057789016</v>
      </c>
      <c r="D4720" s="2">
        <f t="shared" si="876"/>
        <v>43.78711993641619</v>
      </c>
      <c r="E4720" s="2">
        <f t="shared" si="877"/>
        <v>80.345338490155029</v>
      </c>
      <c r="F4720" s="2">
        <f t="shared" si="885"/>
        <v>340</v>
      </c>
      <c r="G4720" s="2">
        <f t="shared" si="886"/>
        <v>0</v>
      </c>
      <c r="H4720" s="2">
        <f>MIN(Inputs!$B$2, (Inputs!$B$14 - F4720)/Inputs!$B$15)</f>
        <v>0</v>
      </c>
      <c r="I4720" s="2">
        <f>MAX(MIN(Inputs!$B$2, F4720*Inputs!$B$16, Inputs!$B$14*Inputs!$B$4 - G4720), 0)</f>
        <v>170</v>
      </c>
      <c r="J4720" s="2">
        <f>MAX(MIN(Inputs!$B$2, F4720*Inputs!$B$16, (Inputs!$B$14-F4720)/Inputs!$B$15)*Inputs!$B$9, 0)</f>
        <v>0</v>
      </c>
      <c r="K4720" s="2">
        <f>MAX(E4720*Inputs!$B$5 - B4720 - Inputs!$B$8, 0) * H4720</f>
        <v>0</v>
      </c>
      <c r="L4720" s="2">
        <f>IF(B4720 &gt;= D4720*Inputs!$B$10, MAX(B4720 - E4720/Inputs!$B$5 - Inputs!$B$8, 0) * I4720, 0)</f>
        <v>0</v>
      </c>
      <c r="M4720" s="2">
        <f t="shared" si="878"/>
        <v>0</v>
      </c>
      <c r="N4720" s="3" t="str">
        <f t="shared" si="879"/>
        <v>Idle</v>
      </c>
      <c r="O4720" s="3" t="str">
        <f t="shared" si="887"/>
        <v>Idle</v>
      </c>
      <c r="P4720" s="2">
        <f t="shared" si="880"/>
        <v>0</v>
      </c>
      <c r="Q4720" s="2">
        <f t="shared" si="881"/>
        <v>0</v>
      </c>
      <c r="R4720" s="2">
        <f t="shared" si="882"/>
        <v>0</v>
      </c>
      <c r="S4720" s="2">
        <f t="shared" si="883"/>
        <v>0</v>
      </c>
      <c r="T4720" s="2">
        <f t="shared" si="884"/>
        <v>0</v>
      </c>
      <c r="U4720" s="2">
        <f>IF(O4720="Reg", R4720 * Inputs!$B$7, 0)</f>
        <v>0</v>
      </c>
      <c r="V4720" s="2">
        <f>MAX(F4720 + P4720*Inputs!$B$15 - (Q4720/Inputs!$B$16) - U4720, 0)</f>
        <v>340</v>
      </c>
    </row>
    <row r="4721" spans="1:22" x14ac:dyDescent="0.3">
      <c r="A4721" s="1">
        <v>46219.625</v>
      </c>
      <c r="B4721" s="2">
        <v>72.099378924877328</v>
      </c>
      <c r="C4721" s="2">
        <v>14.90810702958616</v>
      </c>
      <c r="D4721" s="2">
        <f t="shared" si="876"/>
        <v>43.78711993641619</v>
      </c>
      <c r="E4721" s="2">
        <f t="shared" si="877"/>
        <v>85.457473040019906</v>
      </c>
      <c r="F4721" s="2">
        <f t="shared" si="885"/>
        <v>340</v>
      </c>
      <c r="G4721" s="2">
        <f t="shared" si="886"/>
        <v>0</v>
      </c>
      <c r="H4721" s="2">
        <f>MIN(Inputs!$B$2, (Inputs!$B$14 - F4721)/Inputs!$B$15)</f>
        <v>0</v>
      </c>
      <c r="I4721" s="2">
        <f>MAX(MIN(Inputs!$B$2, F4721*Inputs!$B$16, Inputs!$B$14*Inputs!$B$4 - G4721), 0)</f>
        <v>170</v>
      </c>
      <c r="J4721" s="2">
        <f>MAX(MIN(Inputs!$B$2, F4721*Inputs!$B$16, (Inputs!$B$14-F4721)/Inputs!$B$15)*Inputs!$B$9, 0)</f>
        <v>0</v>
      </c>
      <c r="K4721" s="2">
        <f>MAX(E4721*Inputs!$B$5 - B4721 - Inputs!$B$8, 0) * H4721</f>
        <v>0</v>
      </c>
      <c r="L4721" s="2">
        <f>IF(B4721 &gt;= D4721*Inputs!$B$10, MAX(B4721 - E4721/Inputs!$B$5 - Inputs!$B$8, 0) * I4721, 0)</f>
        <v>0</v>
      </c>
      <c r="M4721" s="2">
        <f t="shared" si="878"/>
        <v>0</v>
      </c>
      <c r="N4721" s="3" t="str">
        <f t="shared" si="879"/>
        <v>Idle</v>
      </c>
      <c r="O4721" s="3" t="str">
        <f t="shared" si="887"/>
        <v>Idle</v>
      </c>
      <c r="P4721" s="2">
        <f t="shared" si="880"/>
        <v>0</v>
      </c>
      <c r="Q4721" s="2">
        <f t="shared" si="881"/>
        <v>0</v>
      </c>
      <c r="R4721" s="2">
        <f t="shared" si="882"/>
        <v>0</v>
      </c>
      <c r="S4721" s="2">
        <f t="shared" si="883"/>
        <v>0</v>
      </c>
      <c r="T4721" s="2">
        <f t="shared" si="884"/>
        <v>0</v>
      </c>
      <c r="U4721" s="2">
        <f>IF(O4721="Reg", R4721 * Inputs!$B$7, 0)</f>
        <v>0</v>
      </c>
      <c r="V4721" s="2">
        <f>MAX(F4721 + P4721*Inputs!$B$15 - (Q4721/Inputs!$B$16) - U4721, 0)</f>
        <v>340</v>
      </c>
    </row>
    <row r="4722" spans="1:22" x14ac:dyDescent="0.3">
      <c r="A4722" s="1">
        <v>46219.666666666657</v>
      </c>
      <c r="B4722" s="2">
        <v>88.403220038302678</v>
      </c>
      <c r="C4722" s="2">
        <v>9.7550735419270573</v>
      </c>
      <c r="D4722" s="2">
        <f t="shared" si="876"/>
        <v>43.78711993641619</v>
      </c>
      <c r="E4722" s="2">
        <f t="shared" si="877"/>
        <v>85.71703520299009</v>
      </c>
      <c r="F4722" s="2">
        <f t="shared" si="885"/>
        <v>340</v>
      </c>
      <c r="G4722" s="2">
        <f t="shared" si="886"/>
        <v>0</v>
      </c>
      <c r="H4722" s="2">
        <f>MIN(Inputs!$B$2, (Inputs!$B$14 - F4722)/Inputs!$B$15)</f>
        <v>0</v>
      </c>
      <c r="I4722" s="2">
        <f>MAX(MIN(Inputs!$B$2, F4722*Inputs!$B$16, Inputs!$B$14*Inputs!$B$4 - G4722), 0)</f>
        <v>170</v>
      </c>
      <c r="J4722" s="2">
        <f>MAX(MIN(Inputs!$B$2, F4722*Inputs!$B$16, (Inputs!$B$14-F4722)/Inputs!$B$15)*Inputs!$B$9, 0)</f>
        <v>0</v>
      </c>
      <c r="K4722" s="2">
        <f>MAX(E4722*Inputs!$B$5 - B4722 - Inputs!$B$8, 0) * H4722</f>
        <v>0</v>
      </c>
      <c r="L4722" s="2">
        <f>IF(B4722 &gt;= D4722*Inputs!$B$10, MAX(B4722 - E4722/Inputs!$B$5 - Inputs!$B$8, 0) * I4722, 0)</f>
        <v>0</v>
      </c>
      <c r="M4722" s="2">
        <f t="shared" si="878"/>
        <v>0</v>
      </c>
      <c r="N4722" s="3" t="str">
        <f t="shared" si="879"/>
        <v>Idle</v>
      </c>
      <c r="O4722" s="3" t="str">
        <f t="shared" si="887"/>
        <v>Idle</v>
      </c>
      <c r="P4722" s="2">
        <f t="shared" si="880"/>
        <v>0</v>
      </c>
      <c r="Q4722" s="2">
        <f t="shared" si="881"/>
        <v>0</v>
      </c>
      <c r="R4722" s="2">
        <f t="shared" si="882"/>
        <v>0</v>
      </c>
      <c r="S4722" s="2">
        <f t="shared" si="883"/>
        <v>0</v>
      </c>
      <c r="T4722" s="2">
        <f t="shared" si="884"/>
        <v>0</v>
      </c>
      <c r="U4722" s="2">
        <f>IF(O4722="Reg", R4722 * Inputs!$B$7, 0)</f>
        <v>0</v>
      </c>
      <c r="V4722" s="2">
        <f>MAX(F4722 + P4722*Inputs!$B$15 - (Q4722/Inputs!$B$16) - U4722, 0)</f>
        <v>340</v>
      </c>
    </row>
    <row r="4723" spans="1:22" x14ac:dyDescent="0.3">
      <c r="A4723" s="1">
        <v>46219.708333333343</v>
      </c>
      <c r="B4723" s="2">
        <v>89.226022154289808</v>
      </c>
      <c r="C4723" s="2">
        <v>33.816055574658229</v>
      </c>
      <c r="D4723" s="2">
        <f t="shared" si="876"/>
        <v>43.78711993641619</v>
      </c>
      <c r="E4723" s="2">
        <f t="shared" si="877"/>
        <v>110.60689398218797</v>
      </c>
      <c r="F4723" s="2">
        <f t="shared" si="885"/>
        <v>340</v>
      </c>
      <c r="G4723" s="2">
        <f t="shared" si="886"/>
        <v>0</v>
      </c>
      <c r="H4723" s="2">
        <f>MIN(Inputs!$B$2, (Inputs!$B$14 - F4723)/Inputs!$B$15)</f>
        <v>0</v>
      </c>
      <c r="I4723" s="2">
        <f>MAX(MIN(Inputs!$B$2, F4723*Inputs!$B$16, Inputs!$B$14*Inputs!$B$4 - G4723), 0)</f>
        <v>170</v>
      </c>
      <c r="J4723" s="2">
        <f>MAX(MIN(Inputs!$B$2, F4723*Inputs!$B$16, (Inputs!$B$14-F4723)/Inputs!$B$15)*Inputs!$B$9, 0)</f>
        <v>0</v>
      </c>
      <c r="K4723" s="2">
        <f>MAX(E4723*Inputs!$B$5 - B4723 - Inputs!$B$8, 0) * H4723</f>
        <v>0</v>
      </c>
      <c r="L4723" s="2">
        <f>IF(B4723 &gt;= D4723*Inputs!$B$10, MAX(B4723 - E4723/Inputs!$B$5 - Inputs!$B$8, 0) * I4723, 0)</f>
        <v>0</v>
      </c>
      <c r="M4723" s="2">
        <f t="shared" si="878"/>
        <v>0</v>
      </c>
      <c r="N4723" s="3" t="str">
        <f t="shared" si="879"/>
        <v>Idle</v>
      </c>
      <c r="O4723" s="3" t="str">
        <f t="shared" si="887"/>
        <v>Idle</v>
      </c>
      <c r="P4723" s="2">
        <f t="shared" si="880"/>
        <v>0</v>
      </c>
      <c r="Q4723" s="2">
        <f t="shared" si="881"/>
        <v>0</v>
      </c>
      <c r="R4723" s="2">
        <f t="shared" si="882"/>
        <v>0</v>
      </c>
      <c r="S4723" s="2">
        <f t="shared" si="883"/>
        <v>0</v>
      </c>
      <c r="T4723" s="2">
        <f t="shared" si="884"/>
        <v>0</v>
      </c>
      <c r="U4723" s="2">
        <f>IF(O4723="Reg", R4723 * Inputs!$B$7, 0)</f>
        <v>0</v>
      </c>
      <c r="V4723" s="2">
        <f>MAX(F4723 + P4723*Inputs!$B$15 - (Q4723/Inputs!$B$16) - U4723, 0)</f>
        <v>340</v>
      </c>
    </row>
    <row r="4724" spans="1:22" x14ac:dyDescent="0.3">
      <c r="A4724" s="1">
        <v>46219.75</v>
      </c>
      <c r="B4724" s="2">
        <v>85.849267363049776</v>
      </c>
      <c r="C4724" s="2">
        <v>4.6960016772249462</v>
      </c>
      <c r="D4724" s="2">
        <f t="shared" si="876"/>
        <v>43.78711993641619</v>
      </c>
      <c r="E4724" s="2">
        <f t="shared" si="877"/>
        <v>102.18015245460792</v>
      </c>
      <c r="F4724" s="2">
        <f t="shared" si="885"/>
        <v>340</v>
      </c>
      <c r="G4724" s="2">
        <f t="shared" si="886"/>
        <v>0</v>
      </c>
      <c r="H4724" s="2">
        <f>MIN(Inputs!$B$2, (Inputs!$B$14 - F4724)/Inputs!$B$15)</f>
        <v>0</v>
      </c>
      <c r="I4724" s="2">
        <f>MAX(MIN(Inputs!$B$2, F4724*Inputs!$B$16, Inputs!$B$14*Inputs!$B$4 - G4724), 0)</f>
        <v>170</v>
      </c>
      <c r="J4724" s="2">
        <f>MAX(MIN(Inputs!$B$2, F4724*Inputs!$B$16, (Inputs!$B$14-F4724)/Inputs!$B$15)*Inputs!$B$9, 0)</f>
        <v>0</v>
      </c>
      <c r="K4724" s="2">
        <f>MAX(E4724*Inputs!$B$5 - B4724 - Inputs!$B$8, 0) * H4724</f>
        <v>0</v>
      </c>
      <c r="L4724" s="2">
        <f>IF(B4724 &gt;= D4724*Inputs!$B$10, MAX(B4724 - E4724/Inputs!$B$5 - Inputs!$B$8, 0) * I4724, 0)</f>
        <v>0</v>
      </c>
      <c r="M4724" s="2">
        <f t="shared" si="878"/>
        <v>0</v>
      </c>
      <c r="N4724" s="3" t="str">
        <f t="shared" si="879"/>
        <v>Idle</v>
      </c>
      <c r="O4724" s="3" t="str">
        <f t="shared" si="887"/>
        <v>Idle</v>
      </c>
      <c r="P4724" s="2">
        <f t="shared" si="880"/>
        <v>0</v>
      </c>
      <c r="Q4724" s="2">
        <f t="shared" si="881"/>
        <v>0</v>
      </c>
      <c r="R4724" s="2">
        <f t="shared" si="882"/>
        <v>0</v>
      </c>
      <c r="S4724" s="2">
        <f t="shared" si="883"/>
        <v>0</v>
      </c>
      <c r="T4724" s="2">
        <f t="shared" si="884"/>
        <v>0</v>
      </c>
      <c r="U4724" s="2">
        <f>IF(O4724="Reg", R4724 * Inputs!$B$7, 0)</f>
        <v>0</v>
      </c>
      <c r="V4724" s="2">
        <f>MAX(F4724 + P4724*Inputs!$B$15 - (Q4724/Inputs!$B$16) - U4724, 0)</f>
        <v>340</v>
      </c>
    </row>
    <row r="4725" spans="1:22" x14ac:dyDescent="0.3">
      <c r="A4725" s="1">
        <v>46219.791666666657</v>
      </c>
      <c r="B4725" s="2">
        <v>92.875374814465857</v>
      </c>
      <c r="C4725" s="2">
        <v>5.4700788707204708</v>
      </c>
      <c r="D4725" s="2">
        <f t="shared" si="876"/>
        <v>43.78711993641619</v>
      </c>
      <c r="E4725" s="2">
        <f t="shared" si="877"/>
        <v>93.679974313149771</v>
      </c>
      <c r="F4725" s="2">
        <f t="shared" si="885"/>
        <v>340</v>
      </c>
      <c r="G4725" s="2">
        <f t="shared" si="886"/>
        <v>0</v>
      </c>
      <c r="H4725" s="2">
        <f>MIN(Inputs!$B$2, (Inputs!$B$14 - F4725)/Inputs!$B$15)</f>
        <v>0</v>
      </c>
      <c r="I4725" s="2">
        <f>MAX(MIN(Inputs!$B$2, F4725*Inputs!$B$16, Inputs!$B$14*Inputs!$B$4 - G4725), 0)</f>
        <v>170</v>
      </c>
      <c r="J4725" s="2">
        <f>MAX(MIN(Inputs!$B$2, F4725*Inputs!$B$16, (Inputs!$B$14-F4725)/Inputs!$B$15)*Inputs!$B$9, 0)</f>
        <v>0</v>
      </c>
      <c r="K4725" s="2">
        <f>MAX(E4725*Inputs!$B$5 - B4725 - Inputs!$B$8, 0) * H4725</f>
        <v>0</v>
      </c>
      <c r="L4725" s="2">
        <f>IF(B4725 &gt;= D4725*Inputs!$B$10, MAX(B4725 - E4725/Inputs!$B$5 - Inputs!$B$8, 0) * I4725, 0)</f>
        <v>0</v>
      </c>
      <c r="M4725" s="2">
        <f t="shared" si="878"/>
        <v>0</v>
      </c>
      <c r="N4725" s="3" t="str">
        <f t="shared" si="879"/>
        <v>Idle</v>
      </c>
      <c r="O4725" s="3" t="str">
        <f t="shared" si="887"/>
        <v>Idle</v>
      </c>
      <c r="P4725" s="2">
        <f t="shared" si="880"/>
        <v>0</v>
      </c>
      <c r="Q4725" s="2">
        <f t="shared" si="881"/>
        <v>0</v>
      </c>
      <c r="R4725" s="2">
        <f t="shared" si="882"/>
        <v>0</v>
      </c>
      <c r="S4725" s="2">
        <f t="shared" si="883"/>
        <v>0</v>
      </c>
      <c r="T4725" s="2">
        <f t="shared" si="884"/>
        <v>0</v>
      </c>
      <c r="U4725" s="2">
        <f>IF(O4725="Reg", R4725 * Inputs!$B$7, 0)</f>
        <v>0</v>
      </c>
      <c r="V4725" s="2">
        <f>MAX(F4725 + P4725*Inputs!$B$15 - (Q4725/Inputs!$B$16) - U4725, 0)</f>
        <v>340</v>
      </c>
    </row>
    <row r="4726" spans="1:22" x14ac:dyDescent="0.3">
      <c r="A4726" s="1">
        <v>46219.833333333343</v>
      </c>
      <c r="B4726" s="2">
        <v>84.291574945133974</v>
      </c>
      <c r="C4726" s="2">
        <v>10.56532416026524</v>
      </c>
      <c r="D4726" s="2">
        <f t="shared" si="876"/>
        <v>43.78711993641619</v>
      </c>
      <c r="E4726" s="2">
        <f t="shared" si="877"/>
        <v>80.590619098636935</v>
      </c>
      <c r="F4726" s="2">
        <f t="shared" si="885"/>
        <v>340</v>
      </c>
      <c r="G4726" s="2">
        <f t="shared" si="886"/>
        <v>0</v>
      </c>
      <c r="H4726" s="2">
        <f>MIN(Inputs!$B$2, (Inputs!$B$14 - F4726)/Inputs!$B$15)</f>
        <v>0</v>
      </c>
      <c r="I4726" s="2">
        <f>MAX(MIN(Inputs!$B$2, F4726*Inputs!$B$16, Inputs!$B$14*Inputs!$B$4 - G4726), 0)</f>
        <v>170</v>
      </c>
      <c r="J4726" s="2">
        <f>MAX(MIN(Inputs!$B$2, F4726*Inputs!$B$16, (Inputs!$B$14-F4726)/Inputs!$B$15)*Inputs!$B$9, 0)</f>
        <v>0</v>
      </c>
      <c r="K4726" s="2">
        <f>MAX(E4726*Inputs!$B$5 - B4726 - Inputs!$B$8, 0) * H4726</f>
        <v>0</v>
      </c>
      <c r="L4726" s="2">
        <f>IF(B4726 &gt;= D4726*Inputs!$B$10, MAX(B4726 - E4726/Inputs!$B$5 - Inputs!$B$8, 0) * I4726, 0)</f>
        <v>0</v>
      </c>
      <c r="M4726" s="2">
        <f t="shared" si="878"/>
        <v>0</v>
      </c>
      <c r="N4726" s="3" t="str">
        <f t="shared" si="879"/>
        <v>Idle</v>
      </c>
      <c r="O4726" s="3" t="str">
        <f t="shared" si="887"/>
        <v>Idle</v>
      </c>
      <c r="P4726" s="2">
        <f t="shared" si="880"/>
        <v>0</v>
      </c>
      <c r="Q4726" s="2">
        <f t="shared" si="881"/>
        <v>0</v>
      </c>
      <c r="R4726" s="2">
        <f t="shared" si="882"/>
        <v>0</v>
      </c>
      <c r="S4726" s="2">
        <f t="shared" si="883"/>
        <v>0</v>
      </c>
      <c r="T4726" s="2">
        <f t="shared" si="884"/>
        <v>0</v>
      </c>
      <c r="U4726" s="2">
        <f>IF(O4726="Reg", R4726 * Inputs!$B$7, 0)</f>
        <v>0</v>
      </c>
      <c r="V4726" s="2">
        <f>MAX(F4726 + P4726*Inputs!$B$15 - (Q4726/Inputs!$B$16) - U4726, 0)</f>
        <v>340</v>
      </c>
    </row>
    <row r="4727" spans="1:22" x14ac:dyDescent="0.3">
      <c r="A4727" s="1">
        <v>46219.875</v>
      </c>
      <c r="B4727" s="2">
        <v>73.656751902698559</v>
      </c>
      <c r="C4727" s="2">
        <v>10.113793552758089</v>
      </c>
      <c r="D4727" s="2">
        <f t="shared" si="876"/>
        <v>43.78711993641619</v>
      </c>
      <c r="E4727" s="2">
        <f t="shared" si="877"/>
        <v>66.542023274447942</v>
      </c>
      <c r="F4727" s="2">
        <f t="shared" si="885"/>
        <v>340</v>
      </c>
      <c r="G4727" s="2">
        <f t="shared" si="886"/>
        <v>0</v>
      </c>
      <c r="H4727" s="2">
        <f>MIN(Inputs!$B$2, (Inputs!$B$14 - F4727)/Inputs!$B$15)</f>
        <v>0</v>
      </c>
      <c r="I4727" s="2">
        <f>MAX(MIN(Inputs!$B$2, F4727*Inputs!$B$16, Inputs!$B$14*Inputs!$B$4 - G4727), 0)</f>
        <v>170</v>
      </c>
      <c r="J4727" s="2">
        <f>MAX(MIN(Inputs!$B$2, F4727*Inputs!$B$16, (Inputs!$B$14-F4727)/Inputs!$B$15)*Inputs!$B$9, 0)</f>
        <v>0</v>
      </c>
      <c r="K4727" s="2">
        <f>MAX(E4727*Inputs!$B$5 - B4727 - Inputs!$B$8, 0) * H4727</f>
        <v>0</v>
      </c>
      <c r="L4727" s="2">
        <f>IF(B4727 &gt;= D4727*Inputs!$B$10, MAX(B4727 - E4727/Inputs!$B$5 - Inputs!$B$8, 0) * I4727, 0)</f>
        <v>0</v>
      </c>
      <c r="M4727" s="2">
        <f t="shared" si="878"/>
        <v>0</v>
      </c>
      <c r="N4727" s="3" t="str">
        <f t="shared" si="879"/>
        <v>Idle</v>
      </c>
      <c r="O4727" s="3" t="str">
        <f t="shared" si="887"/>
        <v>Idle</v>
      </c>
      <c r="P4727" s="2">
        <f t="shared" si="880"/>
        <v>0</v>
      </c>
      <c r="Q4727" s="2">
        <f t="shared" si="881"/>
        <v>0</v>
      </c>
      <c r="R4727" s="2">
        <f t="shared" si="882"/>
        <v>0</v>
      </c>
      <c r="S4727" s="2">
        <f t="shared" si="883"/>
        <v>0</v>
      </c>
      <c r="T4727" s="2">
        <f t="shared" si="884"/>
        <v>0</v>
      </c>
      <c r="U4727" s="2">
        <f>IF(O4727="Reg", R4727 * Inputs!$B$7, 0)</f>
        <v>0</v>
      </c>
      <c r="V4727" s="2">
        <f>MAX(F4727 + P4727*Inputs!$B$15 - (Q4727/Inputs!$B$16) - U4727, 0)</f>
        <v>340</v>
      </c>
    </row>
    <row r="4728" spans="1:22" x14ac:dyDescent="0.3">
      <c r="A4728" s="1">
        <v>46219.916666666657</v>
      </c>
      <c r="B4728" s="2">
        <v>237.74237271348991</v>
      </c>
      <c r="C4728" s="2">
        <v>17.082105107260439</v>
      </c>
      <c r="D4728" s="2">
        <f t="shared" si="876"/>
        <v>43.78711993641619</v>
      </c>
      <c r="E4728" s="2">
        <f t="shared" si="877"/>
        <v>54.265897957331504</v>
      </c>
      <c r="F4728" s="2">
        <f t="shared" si="885"/>
        <v>340</v>
      </c>
      <c r="G4728" s="2">
        <f t="shared" si="886"/>
        <v>0</v>
      </c>
      <c r="H4728" s="2">
        <f>MIN(Inputs!$B$2, (Inputs!$B$14 - F4728)/Inputs!$B$15)</f>
        <v>0</v>
      </c>
      <c r="I4728" s="2">
        <f>MAX(MIN(Inputs!$B$2, F4728*Inputs!$B$16, Inputs!$B$14*Inputs!$B$4 - G4728), 0)</f>
        <v>170</v>
      </c>
      <c r="J4728" s="2">
        <f>MAX(MIN(Inputs!$B$2, F4728*Inputs!$B$16, (Inputs!$B$14-F4728)/Inputs!$B$15)*Inputs!$B$9, 0)</f>
        <v>0</v>
      </c>
      <c r="K4728" s="2">
        <f>MAX(E4728*Inputs!$B$5 - B4728 - Inputs!$B$8, 0) * H4728</f>
        <v>0</v>
      </c>
      <c r="L4728" s="2">
        <f>IF(B4728 &gt;= D4728*Inputs!$B$10, MAX(B4728 - E4728/Inputs!$B$5 - Inputs!$B$8, 0) * I4728, 0)</f>
        <v>26533.018528626973</v>
      </c>
      <c r="M4728" s="2">
        <f t="shared" si="878"/>
        <v>0</v>
      </c>
      <c r="N4728" s="3" t="str">
        <f t="shared" si="879"/>
        <v>Discharge</v>
      </c>
      <c r="O4728" s="3" t="str">
        <f t="shared" si="887"/>
        <v>Discharge</v>
      </c>
      <c r="P4728" s="2">
        <f t="shared" si="880"/>
        <v>0</v>
      </c>
      <c r="Q4728" s="2">
        <f t="shared" si="881"/>
        <v>170</v>
      </c>
      <c r="R4728" s="2">
        <f t="shared" si="882"/>
        <v>0</v>
      </c>
      <c r="S4728" s="2">
        <f t="shared" si="883"/>
        <v>40416.203361293286</v>
      </c>
      <c r="T4728" s="2">
        <f t="shared" si="884"/>
        <v>0</v>
      </c>
      <c r="U4728" s="2">
        <f>IF(O4728="Reg", R4728 * Inputs!$B$7, 0)</f>
        <v>0</v>
      </c>
      <c r="V4728" s="2">
        <f>MAX(F4728 + P4728*Inputs!$B$15 - (Q4728/Inputs!$B$16) - U4728, 0)</f>
        <v>170</v>
      </c>
    </row>
    <row r="4729" spans="1:22" x14ac:dyDescent="0.3">
      <c r="A4729" s="1">
        <v>46219.958333333343</v>
      </c>
      <c r="B4729" s="2">
        <v>38.665572988809508</v>
      </c>
      <c r="C4729" s="2">
        <v>3.763439616808379</v>
      </c>
      <c r="D4729" s="2">
        <f t="shared" si="876"/>
        <v>43.78711993641619</v>
      </c>
      <c r="E4729" s="2">
        <f t="shared" si="877"/>
        <v>14.642169171749847</v>
      </c>
      <c r="F4729" s="2">
        <f t="shared" si="885"/>
        <v>170</v>
      </c>
      <c r="G4729" s="2">
        <f t="shared" si="886"/>
        <v>170</v>
      </c>
      <c r="H4729" s="2">
        <f>MIN(Inputs!$B$2, (Inputs!$B$14 - F4729)/Inputs!$B$15)</f>
        <v>170</v>
      </c>
      <c r="I4729" s="2">
        <f>MAX(MIN(Inputs!$B$2, F4729*Inputs!$B$16, Inputs!$B$14*Inputs!$B$4 - G4729), 0)</f>
        <v>170</v>
      </c>
      <c r="J4729" s="2">
        <f>MAX(MIN(Inputs!$B$2, F4729*Inputs!$B$16, (Inputs!$B$14-F4729)/Inputs!$B$15)*Inputs!$B$9, 0)</f>
        <v>136</v>
      </c>
      <c r="K4729" s="2">
        <f>MAX(E4729*Inputs!$B$5 - B4729 - Inputs!$B$8, 0) * H4729</f>
        <v>0</v>
      </c>
      <c r="L4729" s="2">
        <f>IF(B4729 &gt;= D4729*Inputs!$B$10, MAX(B4729 - E4729/Inputs!$B$5 - Inputs!$B$8, 0) * I4729, 0)</f>
        <v>0</v>
      </c>
      <c r="M4729" s="2">
        <f t="shared" si="878"/>
        <v>511.82778788593953</v>
      </c>
      <c r="N4729" s="3" t="str">
        <f t="shared" si="879"/>
        <v>Reg</v>
      </c>
      <c r="O4729" s="3" t="str">
        <f t="shared" si="887"/>
        <v>Discharge</v>
      </c>
      <c r="P4729" s="2">
        <f t="shared" si="880"/>
        <v>0</v>
      </c>
      <c r="Q4729" s="2">
        <f t="shared" si="881"/>
        <v>170</v>
      </c>
      <c r="R4729" s="2">
        <f t="shared" si="882"/>
        <v>0</v>
      </c>
      <c r="S4729" s="2">
        <f t="shared" si="883"/>
        <v>6573.1474080976168</v>
      </c>
      <c r="T4729" s="2">
        <f t="shared" si="884"/>
        <v>0</v>
      </c>
      <c r="U4729" s="2">
        <f>IF(O4729="Reg", R4729 * Inputs!$B$7, 0)</f>
        <v>0</v>
      </c>
      <c r="V4729" s="2">
        <f>MAX(F4729 + P4729*Inputs!$B$15 - (Q4729/Inputs!$B$16) - U4729, 0)</f>
        <v>0</v>
      </c>
    </row>
    <row r="4730" spans="1:22" x14ac:dyDescent="0.3">
      <c r="A4730" s="1">
        <v>46220</v>
      </c>
      <c r="B4730" s="2">
        <v>34.848198514300897</v>
      </c>
      <c r="C4730" s="2">
        <v>4.7304164654018237</v>
      </c>
      <c r="D4730" s="2">
        <f t="shared" si="876"/>
        <v>38.890822044886555</v>
      </c>
      <c r="E4730" s="2">
        <f t="shared" si="877"/>
        <v>8.1979070069482631</v>
      </c>
      <c r="F4730" s="2">
        <f t="shared" si="885"/>
        <v>0</v>
      </c>
      <c r="G4730" s="2">
        <f t="shared" si="886"/>
        <v>0</v>
      </c>
      <c r="H4730" s="2">
        <f>MIN(Inputs!$B$2, (Inputs!$B$14 - F4730)/Inputs!$B$15)</f>
        <v>170</v>
      </c>
      <c r="I4730" s="2">
        <f>MAX(MIN(Inputs!$B$2, F4730*Inputs!$B$16, Inputs!$B$14*Inputs!$B$4 - G4730), 0)</f>
        <v>0</v>
      </c>
      <c r="J4730" s="2">
        <f>MAX(MIN(Inputs!$B$2, F4730*Inputs!$B$16, (Inputs!$B$14-F4730)/Inputs!$B$15)*Inputs!$B$9, 0)</f>
        <v>0</v>
      </c>
      <c r="K4730" s="2">
        <f>MAX(E4730*Inputs!$B$5 - B4730 - Inputs!$B$8, 0) * H4730</f>
        <v>0</v>
      </c>
      <c r="L4730" s="2">
        <f>IF(B4730 &gt;= D4730*Inputs!$B$10, MAX(B4730 - E4730/Inputs!$B$5 - Inputs!$B$8, 0) * I4730, 0)</f>
        <v>0</v>
      </c>
      <c r="M4730" s="2">
        <f t="shared" si="878"/>
        <v>0</v>
      </c>
      <c r="N4730" s="3" t="str">
        <f t="shared" si="879"/>
        <v>Idle</v>
      </c>
      <c r="O4730" s="3" t="str">
        <f t="shared" si="887"/>
        <v>Idle</v>
      </c>
      <c r="P4730" s="2">
        <f t="shared" si="880"/>
        <v>0</v>
      </c>
      <c r="Q4730" s="2">
        <f t="shared" si="881"/>
        <v>0</v>
      </c>
      <c r="R4730" s="2">
        <f t="shared" si="882"/>
        <v>0</v>
      </c>
      <c r="S4730" s="2">
        <f t="shared" si="883"/>
        <v>0</v>
      </c>
      <c r="T4730" s="2">
        <f t="shared" si="884"/>
        <v>0</v>
      </c>
      <c r="U4730" s="2">
        <f>IF(O4730="Reg", R4730 * Inputs!$B$7, 0)</f>
        <v>0</v>
      </c>
      <c r="V4730" s="2">
        <f>MAX(F4730 + P4730*Inputs!$B$15 - (Q4730/Inputs!$B$16) - U4730, 0)</f>
        <v>0</v>
      </c>
    </row>
    <row r="4731" spans="1:22" x14ac:dyDescent="0.3">
      <c r="A4731" s="1">
        <v>46220.041666666657</v>
      </c>
      <c r="B4731" s="2">
        <v>14.33924352738868</v>
      </c>
      <c r="C4731" s="2">
        <v>16.96467054988031</v>
      </c>
      <c r="D4731" s="2">
        <f t="shared" si="876"/>
        <v>38.890822044886555</v>
      </c>
      <c r="E4731" s="2">
        <f t="shared" si="877"/>
        <v>2.3898739212314468</v>
      </c>
      <c r="F4731" s="2">
        <f t="shared" si="885"/>
        <v>0</v>
      </c>
      <c r="G4731" s="2">
        <f t="shared" si="886"/>
        <v>0</v>
      </c>
      <c r="H4731" s="2">
        <f>MIN(Inputs!$B$2, (Inputs!$B$14 - F4731)/Inputs!$B$15)</f>
        <v>170</v>
      </c>
      <c r="I4731" s="2">
        <f>MAX(MIN(Inputs!$B$2, F4731*Inputs!$B$16, Inputs!$B$14*Inputs!$B$4 - G4731), 0)</f>
        <v>0</v>
      </c>
      <c r="J4731" s="2">
        <f>MAX(MIN(Inputs!$B$2, F4731*Inputs!$B$16, (Inputs!$B$14-F4731)/Inputs!$B$15)*Inputs!$B$9, 0)</f>
        <v>0</v>
      </c>
      <c r="K4731" s="2">
        <f>MAX(E4731*Inputs!$B$5 - B4731 - Inputs!$B$8, 0) * H4731</f>
        <v>0</v>
      </c>
      <c r="L4731" s="2">
        <f>IF(B4731 &gt;= D4731*Inputs!$B$10, MAX(B4731 - E4731/Inputs!$B$5 - Inputs!$B$8, 0) * I4731, 0)</f>
        <v>0</v>
      </c>
      <c r="M4731" s="2">
        <f t="shared" si="878"/>
        <v>0</v>
      </c>
      <c r="N4731" s="3" t="str">
        <f t="shared" si="879"/>
        <v>Idle</v>
      </c>
      <c r="O4731" s="3" t="str">
        <f t="shared" si="887"/>
        <v>Idle</v>
      </c>
      <c r="P4731" s="2">
        <f t="shared" si="880"/>
        <v>0</v>
      </c>
      <c r="Q4731" s="2">
        <f t="shared" si="881"/>
        <v>0</v>
      </c>
      <c r="R4731" s="2">
        <f t="shared" si="882"/>
        <v>0</v>
      </c>
      <c r="S4731" s="2">
        <f t="shared" si="883"/>
        <v>0</v>
      </c>
      <c r="T4731" s="2">
        <f t="shared" si="884"/>
        <v>0</v>
      </c>
      <c r="U4731" s="2">
        <f>IF(O4731="Reg", R4731 * Inputs!$B$7, 0)</f>
        <v>0</v>
      </c>
      <c r="V4731" s="2">
        <f>MAX(F4731 + P4731*Inputs!$B$15 - (Q4731/Inputs!$B$16) - U4731, 0)</f>
        <v>0</v>
      </c>
    </row>
    <row r="4732" spans="1:22" x14ac:dyDescent="0.3">
      <c r="A4732" s="1">
        <v>46220.083333333343</v>
      </c>
      <c r="B4732" s="2">
        <v>0</v>
      </c>
      <c r="C4732" s="2">
        <v>4.3971309301317856</v>
      </c>
      <c r="D4732" s="2">
        <f t="shared" si="876"/>
        <v>38.890822044886555</v>
      </c>
      <c r="E4732" s="2">
        <f t="shared" si="877"/>
        <v>0</v>
      </c>
      <c r="F4732" s="2">
        <f t="shared" si="885"/>
        <v>0</v>
      </c>
      <c r="G4732" s="2">
        <f t="shared" si="886"/>
        <v>0</v>
      </c>
      <c r="H4732" s="2">
        <f>MIN(Inputs!$B$2, (Inputs!$B$14 - F4732)/Inputs!$B$15)</f>
        <v>170</v>
      </c>
      <c r="I4732" s="2">
        <f>MAX(MIN(Inputs!$B$2, F4732*Inputs!$B$16, Inputs!$B$14*Inputs!$B$4 - G4732), 0)</f>
        <v>0</v>
      </c>
      <c r="J4732" s="2">
        <f>MAX(MIN(Inputs!$B$2, F4732*Inputs!$B$16, (Inputs!$B$14-F4732)/Inputs!$B$15)*Inputs!$B$9, 0)</f>
        <v>0</v>
      </c>
      <c r="K4732" s="2">
        <f>MAX(E4732*Inputs!$B$5 - B4732 - Inputs!$B$8, 0) * H4732</f>
        <v>0</v>
      </c>
      <c r="L4732" s="2">
        <f>IF(B4732 &gt;= D4732*Inputs!$B$10, MAX(B4732 - E4732/Inputs!$B$5 - Inputs!$B$8, 0) * I4732, 0)</f>
        <v>0</v>
      </c>
      <c r="M4732" s="2">
        <f t="shared" si="878"/>
        <v>0</v>
      </c>
      <c r="N4732" s="3" t="str">
        <f t="shared" si="879"/>
        <v>Idle</v>
      </c>
      <c r="O4732" s="3" t="str">
        <f t="shared" si="887"/>
        <v>Idle</v>
      </c>
      <c r="P4732" s="2">
        <f t="shared" si="880"/>
        <v>0</v>
      </c>
      <c r="Q4732" s="2">
        <f t="shared" si="881"/>
        <v>0</v>
      </c>
      <c r="R4732" s="2">
        <f t="shared" si="882"/>
        <v>0</v>
      </c>
      <c r="S4732" s="2">
        <f t="shared" si="883"/>
        <v>0</v>
      </c>
      <c r="T4732" s="2">
        <f t="shared" si="884"/>
        <v>0</v>
      </c>
      <c r="U4732" s="2">
        <f>IF(O4732="Reg", R4732 * Inputs!$B$7, 0)</f>
        <v>0</v>
      </c>
      <c r="V4732" s="2">
        <f>MAX(F4732 + P4732*Inputs!$B$15 - (Q4732/Inputs!$B$16) - U4732, 0)</f>
        <v>0</v>
      </c>
    </row>
    <row r="4733" spans="1:22" x14ac:dyDescent="0.3">
      <c r="A4733" s="1">
        <v>46220.125</v>
      </c>
      <c r="B4733" s="2">
        <v>0</v>
      </c>
      <c r="C4733" s="2">
        <v>6.5319786709589227</v>
      </c>
      <c r="D4733" s="2">
        <f t="shared" si="876"/>
        <v>38.890822044886555</v>
      </c>
      <c r="E4733" s="2">
        <f t="shared" si="877"/>
        <v>0</v>
      </c>
      <c r="F4733" s="2">
        <f t="shared" si="885"/>
        <v>0</v>
      </c>
      <c r="G4733" s="2">
        <f t="shared" si="886"/>
        <v>0</v>
      </c>
      <c r="H4733" s="2">
        <f>MIN(Inputs!$B$2, (Inputs!$B$14 - F4733)/Inputs!$B$15)</f>
        <v>170</v>
      </c>
      <c r="I4733" s="2">
        <f>MAX(MIN(Inputs!$B$2, F4733*Inputs!$B$16, Inputs!$B$14*Inputs!$B$4 - G4733), 0)</f>
        <v>0</v>
      </c>
      <c r="J4733" s="2">
        <f>MAX(MIN(Inputs!$B$2, F4733*Inputs!$B$16, (Inputs!$B$14-F4733)/Inputs!$B$15)*Inputs!$B$9, 0)</f>
        <v>0</v>
      </c>
      <c r="K4733" s="2">
        <f>MAX(E4733*Inputs!$B$5 - B4733 - Inputs!$B$8, 0) * H4733</f>
        <v>0</v>
      </c>
      <c r="L4733" s="2">
        <f>IF(B4733 &gt;= D4733*Inputs!$B$10, MAX(B4733 - E4733/Inputs!$B$5 - Inputs!$B$8, 0) * I4733, 0)</f>
        <v>0</v>
      </c>
      <c r="M4733" s="2">
        <f t="shared" si="878"/>
        <v>0</v>
      </c>
      <c r="N4733" s="3" t="str">
        <f t="shared" si="879"/>
        <v>Idle</v>
      </c>
      <c r="O4733" s="3" t="str">
        <f t="shared" si="887"/>
        <v>Idle</v>
      </c>
      <c r="P4733" s="2">
        <f t="shared" si="880"/>
        <v>0</v>
      </c>
      <c r="Q4733" s="2">
        <f t="shared" si="881"/>
        <v>0</v>
      </c>
      <c r="R4733" s="2">
        <f t="shared" si="882"/>
        <v>0</v>
      </c>
      <c r="S4733" s="2">
        <f t="shared" si="883"/>
        <v>0</v>
      </c>
      <c r="T4733" s="2">
        <f t="shared" si="884"/>
        <v>0</v>
      </c>
      <c r="U4733" s="2">
        <f>IF(O4733="Reg", R4733 * Inputs!$B$7, 0)</f>
        <v>0</v>
      </c>
      <c r="V4733" s="2">
        <f>MAX(F4733 + P4733*Inputs!$B$15 - (Q4733/Inputs!$B$16) - U4733, 0)</f>
        <v>0</v>
      </c>
    </row>
    <row r="4734" spans="1:22" x14ac:dyDescent="0.3">
      <c r="A4734" s="1">
        <v>46220.166666666657</v>
      </c>
      <c r="B4734" s="2">
        <v>0</v>
      </c>
      <c r="C4734" s="2">
        <v>2.839514920572626</v>
      </c>
      <c r="D4734" s="2">
        <f t="shared" si="876"/>
        <v>38.890822044886555</v>
      </c>
      <c r="E4734" s="2">
        <f t="shared" si="877"/>
        <v>0</v>
      </c>
      <c r="F4734" s="2">
        <f t="shared" si="885"/>
        <v>0</v>
      </c>
      <c r="G4734" s="2">
        <f t="shared" si="886"/>
        <v>0</v>
      </c>
      <c r="H4734" s="2">
        <f>MIN(Inputs!$B$2, (Inputs!$B$14 - F4734)/Inputs!$B$15)</f>
        <v>170</v>
      </c>
      <c r="I4734" s="2">
        <f>MAX(MIN(Inputs!$B$2, F4734*Inputs!$B$16, Inputs!$B$14*Inputs!$B$4 - G4734), 0)</f>
        <v>0</v>
      </c>
      <c r="J4734" s="2">
        <f>MAX(MIN(Inputs!$B$2, F4734*Inputs!$B$16, (Inputs!$B$14-F4734)/Inputs!$B$15)*Inputs!$B$9, 0)</f>
        <v>0</v>
      </c>
      <c r="K4734" s="2">
        <f>MAX(E4734*Inputs!$B$5 - B4734 - Inputs!$B$8, 0) * H4734</f>
        <v>0</v>
      </c>
      <c r="L4734" s="2">
        <f>IF(B4734 &gt;= D4734*Inputs!$B$10, MAX(B4734 - E4734/Inputs!$B$5 - Inputs!$B$8, 0) * I4734, 0)</f>
        <v>0</v>
      </c>
      <c r="M4734" s="2">
        <f t="shared" si="878"/>
        <v>0</v>
      </c>
      <c r="N4734" s="3" t="str">
        <f t="shared" si="879"/>
        <v>Idle</v>
      </c>
      <c r="O4734" s="3" t="str">
        <f t="shared" si="887"/>
        <v>Idle</v>
      </c>
      <c r="P4734" s="2">
        <f t="shared" si="880"/>
        <v>0</v>
      </c>
      <c r="Q4734" s="2">
        <f t="shared" si="881"/>
        <v>0</v>
      </c>
      <c r="R4734" s="2">
        <f t="shared" si="882"/>
        <v>0</v>
      </c>
      <c r="S4734" s="2">
        <f t="shared" si="883"/>
        <v>0</v>
      </c>
      <c r="T4734" s="2">
        <f t="shared" si="884"/>
        <v>0</v>
      </c>
      <c r="U4734" s="2">
        <f>IF(O4734="Reg", R4734 * Inputs!$B$7, 0)</f>
        <v>0</v>
      </c>
      <c r="V4734" s="2">
        <f>MAX(F4734 + P4734*Inputs!$B$15 - (Q4734/Inputs!$B$16) - U4734, 0)</f>
        <v>0</v>
      </c>
    </row>
    <row r="4735" spans="1:22" x14ac:dyDescent="0.3">
      <c r="A4735" s="1">
        <v>46220.208333333343</v>
      </c>
      <c r="B4735" s="2">
        <v>0</v>
      </c>
      <c r="C4735" s="2">
        <v>7.575696367667204</v>
      </c>
      <c r="D4735" s="2">
        <f t="shared" si="876"/>
        <v>38.890822044886555</v>
      </c>
      <c r="E4735" s="2">
        <f t="shared" si="877"/>
        <v>0.48731982793671985</v>
      </c>
      <c r="F4735" s="2">
        <f t="shared" si="885"/>
        <v>0</v>
      </c>
      <c r="G4735" s="2">
        <f t="shared" si="886"/>
        <v>0</v>
      </c>
      <c r="H4735" s="2">
        <f>MIN(Inputs!$B$2, (Inputs!$B$14 - F4735)/Inputs!$B$15)</f>
        <v>170</v>
      </c>
      <c r="I4735" s="2">
        <f>MAX(MIN(Inputs!$B$2, F4735*Inputs!$B$16, Inputs!$B$14*Inputs!$B$4 - G4735), 0)</f>
        <v>0</v>
      </c>
      <c r="J4735" s="2">
        <f>MAX(MIN(Inputs!$B$2, F4735*Inputs!$B$16, (Inputs!$B$14-F4735)/Inputs!$B$15)*Inputs!$B$9, 0)</f>
        <v>0</v>
      </c>
      <c r="K4735" s="2">
        <f>MAX(E4735*Inputs!$B$5 - B4735 - Inputs!$B$8, 0) * H4735</f>
        <v>0</v>
      </c>
      <c r="L4735" s="2">
        <f>IF(B4735 &gt;= D4735*Inputs!$B$10, MAX(B4735 - E4735/Inputs!$B$5 - Inputs!$B$8, 0) * I4735, 0)</f>
        <v>0</v>
      </c>
      <c r="M4735" s="2">
        <f t="shared" si="878"/>
        <v>0</v>
      </c>
      <c r="N4735" s="3" t="str">
        <f t="shared" si="879"/>
        <v>Idle</v>
      </c>
      <c r="O4735" s="3" t="str">
        <f t="shared" si="887"/>
        <v>Idle</v>
      </c>
      <c r="P4735" s="2">
        <f t="shared" si="880"/>
        <v>0</v>
      </c>
      <c r="Q4735" s="2">
        <f t="shared" si="881"/>
        <v>0</v>
      </c>
      <c r="R4735" s="2">
        <f t="shared" si="882"/>
        <v>0</v>
      </c>
      <c r="S4735" s="2">
        <f t="shared" si="883"/>
        <v>0</v>
      </c>
      <c r="T4735" s="2">
        <f t="shared" si="884"/>
        <v>0</v>
      </c>
      <c r="U4735" s="2">
        <f>IF(O4735="Reg", R4735 * Inputs!$B$7, 0)</f>
        <v>0</v>
      </c>
      <c r="V4735" s="2">
        <f>MAX(F4735 + P4735*Inputs!$B$15 - (Q4735/Inputs!$B$16) - U4735, 0)</f>
        <v>0</v>
      </c>
    </row>
    <row r="4736" spans="1:22" x14ac:dyDescent="0.3">
      <c r="A4736" s="1">
        <v>46220.25</v>
      </c>
      <c r="B4736" s="2">
        <v>0</v>
      </c>
      <c r="C4736" s="2">
        <v>3.5465069571535048</v>
      </c>
      <c r="D4736" s="2">
        <f t="shared" si="876"/>
        <v>38.890822044886555</v>
      </c>
      <c r="E4736" s="2">
        <f t="shared" si="877"/>
        <v>3.1817518474950837</v>
      </c>
      <c r="F4736" s="2">
        <f t="shared" si="885"/>
        <v>0</v>
      </c>
      <c r="G4736" s="2">
        <f t="shared" si="886"/>
        <v>0</v>
      </c>
      <c r="H4736" s="2">
        <f>MIN(Inputs!$B$2, (Inputs!$B$14 - F4736)/Inputs!$B$15)</f>
        <v>170</v>
      </c>
      <c r="I4736" s="2">
        <f>MAX(MIN(Inputs!$B$2, F4736*Inputs!$B$16, Inputs!$B$14*Inputs!$B$4 - G4736), 0)</f>
        <v>0</v>
      </c>
      <c r="J4736" s="2">
        <f>MAX(MIN(Inputs!$B$2, F4736*Inputs!$B$16, (Inputs!$B$14-F4736)/Inputs!$B$15)*Inputs!$B$9, 0)</f>
        <v>0</v>
      </c>
      <c r="K4736" s="2">
        <f>MAX(E4736*Inputs!$B$5 - B4736 - Inputs!$B$8, 0) * H4736</f>
        <v>0</v>
      </c>
      <c r="L4736" s="2">
        <f>IF(B4736 &gt;= D4736*Inputs!$B$10, MAX(B4736 - E4736/Inputs!$B$5 - Inputs!$B$8, 0) * I4736, 0)</f>
        <v>0</v>
      </c>
      <c r="M4736" s="2">
        <f t="shared" si="878"/>
        <v>0</v>
      </c>
      <c r="N4736" s="3" t="str">
        <f t="shared" si="879"/>
        <v>Idle</v>
      </c>
      <c r="O4736" s="3" t="str">
        <f t="shared" si="887"/>
        <v>Idle</v>
      </c>
      <c r="P4736" s="2">
        <f t="shared" si="880"/>
        <v>0</v>
      </c>
      <c r="Q4736" s="2">
        <f t="shared" si="881"/>
        <v>0</v>
      </c>
      <c r="R4736" s="2">
        <f t="shared" si="882"/>
        <v>0</v>
      </c>
      <c r="S4736" s="2">
        <f t="shared" si="883"/>
        <v>0</v>
      </c>
      <c r="T4736" s="2">
        <f t="shared" si="884"/>
        <v>0</v>
      </c>
      <c r="U4736" s="2">
        <f>IF(O4736="Reg", R4736 * Inputs!$B$7, 0)</f>
        <v>0</v>
      </c>
      <c r="V4736" s="2">
        <f>MAX(F4736 + P4736*Inputs!$B$15 - (Q4736/Inputs!$B$16) - U4736, 0)</f>
        <v>0</v>
      </c>
    </row>
    <row r="4737" spans="1:22" x14ac:dyDescent="0.3">
      <c r="A4737" s="1">
        <v>46220.291666666657</v>
      </c>
      <c r="B4737" s="2">
        <v>0</v>
      </c>
      <c r="C4737" s="2">
        <v>4.9309564904343173</v>
      </c>
      <c r="D4737" s="2">
        <f t="shared" si="876"/>
        <v>38.890822044886555</v>
      </c>
      <c r="E4737" s="2">
        <f t="shared" si="877"/>
        <v>7.4674442214843317</v>
      </c>
      <c r="F4737" s="2">
        <f t="shared" si="885"/>
        <v>0</v>
      </c>
      <c r="G4737" s="2">
        <f t="shared" si="886"/>
        <v>0</v>
      </c>
      <c r="H4737" s="2">
        <f>MIN(Inputs!$B$2, (Inputs!$B$14 - F4737)/Inputs!$B$15)</f>
        <v>170</v>
      </c>
      <c r="I4737" s="2">
        <f>MAX(MIN(Inputs!$B$2, F4737*Inputs!$B$16, Inputs!$B$14*Inputs!$B$4 - G4737), 0)</f>
        <v>0</v>
      </c>
      <c r="J4737" s="2">
        <f>MAX(MIN(Inputs!$B$2, F4737*Inputs!$B$16, (Inputs!$B$14-F4737)/Inputs!$B$15)*Inputs!$B$9, 0)</f>
        <v>0</v>
      </c>
      <c r="K4737" s="2">
        <f>MAX(E4737*Inputs!$B$5 - B4737 - Inputs!$B$8, 0) * H4737</f>
        <v>0</v>
      </c>
      <c r="L4737" s="2">
        <f>IF(B4737 &gt;= D4737*Inputs!$B$10, MAX(B4737 - E4737/Inputs!$B$5 - Inputs!$B$8, 0) * I4737, 0)</f>
        <v>0</v>
      </c>
      <c r="M4737" s="2">
        <f t="shared" si="878"/>
        <v>0</v>
      </c>
      <c r="N4737" s="3" t="str">
        <f t="shared" si="879"/>
        <v>Idle</v>
      </c>
      <c r="O4737" s="3" t="str">
        <f t="shared" si="887"/>
        <v>Idle</v>
      </c>
      <c r="P4737" s="2">
        <f t="shared" si="880"/>
        <v>0</v>
      </c>
      <c r="Q4737" s="2">
        <f t="shared" si="881"/>
        <v>0</v>
      </c>
      <c r="R4737" s="2">
        <f t="shared" si="882"/>
        <v>0</v>
      </c>
      <c r="S4737" s="2">
        <f t="shared" si="883"/>
        <v>0</v>
      </c>
      <c r="T4737" s="2">
        <f t="shared" si="884"/>
        <v>0</v>
      </c>
      <c r="U4737" s="2">
        <f>IF(O4737="Reg", R4737 * Inputs!$B$7, 0)</f>
        <v>0</v>
      </c>
      <c r="V4737" s="2">
        <f>MAX(F4737 + P4737*Inputs!$B$15 - (Q4737/Inputs!$B$16) - U4737, 0)</f>
        <v>0</v>
      </c>
    </row>
    <row r="4738" spans="1:22" x14ac:dyDescent="0.3">
      <c r="A4738" s="1">
        <v>46220.333333333343</v>
      </c>
      <c r="B4738" s="2">
        <v>0</v>
      </c>
      <c r="C4738" s="2">
        <v>16.47203642030215</v>
      </c>
      <c r="D4738" s="2">
        <f t="shared" ref="D4738:D4801" si="888">AVERAGEIFS(B:B, A:A, "&gt;="&amp;INT(A4738), A:A, "&lt;"&amp;INT(A4738)+1)</f>
        <v>38.890822044886555</v>
      </c>
      <c r="E4738" s="2">
        <f t="shared" ref="E4738:E4801" si="889">AVERAGE(B4738:B4743)</f>
        <v>14.045373003922494</v>
      </c>
      <c r="F4738" s="2">
        <f t="shared" si="885"/>
        <v>0</v>
      </c>
      <c r="G4738" s="2">
        <f t="shared" si="886"/>
        <v>0</v>
      </c>
      <c r="H4738" s="2">
        <f>MIN(Inputs!$B$2, (Inputs!$B$14 - F4738)/Inputs!$B$15)</f>
        <v>170</v>
      </c>
      <c r="I4738" s="2">
        <f>MAX(MIN(Inputs!$B$2, F4738*Inputs!$B$16, Inputs!$B$14*Inputs!$B$4 - G4738), 0)</f>
        <v>0</v>
      </c>
      <c r="J4738" s="2">
        <f>MAX(MIN(Inputs!$B$2, F4738*Inputs!$B$16, (Inputs!$B$14-F4738)/Inputs!$B$15)*Inputs!$B$9, 0)</f>
        <v>0</v>
      </c>
      <c r="K4738" s="2">
        <f>MAX(E4738*Inputs!$B$5 - B4738 - Inputs!$B$8, 0) * H4738</f>
        <v>0</v>
      </c>
      <c r="L4738" s="2">
        <f>IF(B4738 &gt;= D4738*Inputs!$B$10, MAX(B4738 - E4738/Inputs!$B$5 - Inputs!$B$8, 0) * I4738, 0)</f>
        <v>0</v>
      </c>
      <c r="M4738" s="2">
        <f t="shared" ref="M4738:M4801" si="890">C4738 * J4738</f>
        <v>0</v>
      </c>
      <c r="N4738" s="3" t="str">
        <f t="shared" ref="N4738:N4801" si="891">IF(MAX(K4738, L4738, M4738)&lt;=0, "Idle", IF(AND(M4738&gt;=K4738, M4738&gt;=L4738), "Reg", IF(L4738&gt;=K4738, "Discharge", "Charge")))</f>
        <v>Idle</v>
      </c>
      <c r="O4738" s="3" t="str">
        <f t="shared" si="887"/>
        <v>Idle</v>
      </c>
      <c r="P4738" s="2">
        <f t="shared" ref="P4738:P4801" si="892">IF(O4738="Charge", H4738, 0)</f>
        <v>0</v>
      </c>
      <c r="Q4738" s="2">
        <f t="shared" ref="Q4738:Q4801" si="893">IF(O4738="Discharge", I4738, 0)</f>
        <v>0</v>
      </c>
      <c r="R4738" s="2">
        <f t="shared" ref="R4738:R4801" si="894">IF(O4738="Reg", J4738, 0)</f>
        <v>0</v>
      </c>
      <c r="S4738" s="2">
        <f t="shared" ref="S4738:S4801" si="895">(Q4738 - P4738) * B4738</f>
        <v>0</v>
      </c>
      <c r="T4738" s="2">
        <f t="shared" ref="T4738:T4801" si="896">R4738 * C4738</f>
        <v>0</v>
      </c>
      <c r="U4738" s="2">
        <f>IF(O4738="Reg", R4738 * Inputs!$B$7, 0)</f>
        <v>0</v>
      </c>
      <c r="V4738" s="2">
        <f>MAX(F4738 + P4738*Inputs!$B$15 - (Q4738/Inputs!$B$16) - U4738, 0)</f>
        <v>0</v>
      </c>
    </row>
    <row r="4739" spans="1:22" x14ac:dyDescent="0.3">
      <c r="A4739" s="1">
        <v>46220.375</v>
      </c>
      <c r="B4739" s="2">
        <v>0</v>
      </c>
      <c r="C4739" s="2">
        <v>6.0243078845753839</v>
      </c>
      <c r="D4739" s="2">
        <f t="shared" si="888"/>
        <v>38.890822044886555</v>
      </c>
      <c r="E4739" s="2">
        <f t="shared" si="889"/>
        <v>23.294486110489146</v>
      </c>
      <c r="F4739" s="2">
        <f t="shared" ref="F4739:F4802" si="897">V4738</f>
        <v>0</v>
      </c>
      <c r="G4739" s="2">
        <f t="shared" ref="G4739:G4802" si="898">IF(INT(A4739)=INT(A4738), G4738 + Q4738, 0)</f>
        <v>0</v>
      </c>
      <c r="H4739" s="2">
        <f>MIN(Inputs!$B$2, (Inputs!$B$14 - F4739)/Inputs!$B$15)</f>
        <v>170</v>
      </c>
      <c r="I4739" s="2">
        <f>MAX(MIN(Inputs!$B$2, F4739*Inputs!$B$16, Inputs!$B$14*Inputs!$B$4 - G4739), 0)</f>
        <v>0</v>
      </c>
      <c r="J4739" s="2">
        <f>MAX(MIN(Inputs!$B$2, F4739*Inputs!$B$16, (Inputs!$B$14-F4739)/Inputs!$B$15)*Inputs!$B$9, 0)</f>
        <v>0</v>
      </c>
      <c r="K4739" s="2">
        <f>MAX(E4739*Inputs!$B$5 - B4739 - Inputs!$B$8, 0) * H4739</f>
        <v>84.855122129176124</v>
      </c>
      <c r="L4739" s="2">
        <f>IF(B4739 &gt;= D4739*Inputs!$B$10, MAX(B4739 - E4739/Inputs!$B$5 - Inputs!$B$8, 0) * I4739, 0)</f>
        <v>0</v>
      </c>
      <c r="M4739" s="2">
        <f t="shared" si="890"/>
        <v>0</v>
      </c>
      <c r="N4739" s="3" t="str">
        <f t="shared" si="891"/>
        <v>Charge</v>
      </c>
      <c r="O4739" s="3" t="str">
        <f t="shared" si="887"/>
        <v>Charge</v>
      </c>
      <c r="P4739" s="2">
        <f t="shared" si="892"/>
        <v>170</v>
      </c>
      <c r="Q4739" s="2">
        <f t="shared" si="893"/>
        <v>0</v>
      </c>
      <c r="R4739" s="2">
        <f t="shared" si="894"/>
        <v>0</v>
      </c>
      <c r="S4739" s="2">
        <f t="shared" si="895"/>
        <v>0</v>
      </c>
      <c r="T4739" s="2">
        <f t="shared" si="896"/>
        <v>0</v>
      </c>
      <c r="U4739" s="2">
        <f>IF(O4739="Reg", R4739 * Inputs!$B$7, 0)</f>
        <v>0</v>
      </c>
      <c r="V4739" s="2">
        <f>MAX(F4739 + P4739*Inputs!$B$15 - (Q4739/Inputs!$B$16) - U4739, 0)</f>
        <v>170</v>
      </c>
    </row>
    <row r="4740" spans="1:22" x14ac:dyDescent="0.3">
      <c r="A4740" s="1">
        <v>46220.416666666657</v>
      </c>
      <c r="B4740" s="2">
        <v>2.923918967620319</v>
      </c>
      <c r="C4740" s="2">
        <v>9.1474639320367945</v>
      </c>
      <c r="D4740" s="2">
        <f t="shared" si="888"/>
        <v>38.890822044886555</v>
      </c>
      <c r="E4740" s="2">
        <f t="shared" si="889"/>
        <v>35.272423706621829</v>
      </c>
      <c r="F4740" s="2">
        <f t="shared" si="897"/>
        <v>170</v>
      </c>
      <c r="G4740" s="2">
        <f t="shared" si="898"/>
        <v>0</v>
      </c>
      <c r="H4740" s="2">
        <f>MIN(Inputs!$B$2, (Inputs!$B$14 - F4740)/Inputs!$B$15)</f>
        <v>170</v>
      </c>
      <c r="I4740" s="2">
        <f>MAX(MIN(Inputs!$B$2, F4740*Inputs!$B$16, Inputs!$B$14*Inputs!$B$4 - G4740), 0)</f>
        <v>170</v>
      </c>
      <c r="J4740" s="2">
        <f>MAX(MIN(Inputs!$B$2, F4740*Inputs!$B$16, (Inputs!$B$14-F4740)/Inputs!$B$15)*Inputs!$B$9, 0)</f>
        <v>136</v>
      </c>
      <c r="K4740" s="2">
        <f>MAX(E4740*Inputs!$B$5 - B4740 - Inputs!$B$8, 0) * H4740</f>
        <v>1379.6883620151714</v>
      </c>
      <c r="L4740" s="2">
        <f>IF(B4740 &gt;= D4740*Inputs!$B$10, MAX(B4740 - E4740/Inputs!$B$5 - Inputs!$B$8, 0) * I4740, 0)</f>
        <v>0</v>
      </c>
      <c r="M4740" s="2">
        <f t="shared" si="890"/>
        <v>1244.0550947570041</v>
      </c>
      <c r="N4740" s="3" t="str">
        <f t="shared" si="891"/>
        <v>Charge</v>
      </c>
      <c r="O4740" s="3" t="str">
        <f t="shared" ref="O4740:O4803" si="899">IF(O4739&lt;&gt;O4738, O4739, N4740)</f>
        <v>Charge</v>
      </c>
      <c r="P4740" s="2">
        <f t="shared" si="892"/>
        <v>170</v>
      </c>
      <c r="Q4740" s="2">
        <f t="shared" si="893"/>
        <v>0</v>
      </c>
      <c r="R4740" s="2">
        <f t="shared" si="894"/>
        <v>0</v>
      </c>
      <c r="S4740" s="2">
        <f t="shared" si="895"/>
        <v>-497.06622449545421</v>
      </c>
      <c r="T4740" s="2">
        <f t="shared" si="896"/>
        <v>0</v>
      </c>
      <c r="U4740" s="2">
        <f>IF(O4740="Reg", R4740 * Inputs!$B$7, 0)</f>
        <v>0</v>
      </c>
      <c r="V4740" s="2">
        <f>MAX(F4740 + P4740*Inputs!$B$15 - (Q4740/Inputs!$B$16) - U4740, 0)</f>
        <v>340</v>
      </c>
    </row>
    <row r="4741" spans="1:22" x14ac:dyDescent="0.3">
      <c r="A4741" s="1">
        <v>46220.458333333343</v>
      </c>
      <c r="B4741" s="2">
        <v>16.166592117350181</v>
      </c>
      <c r="C4741" s="2">
        <v>23.540581465721431</v>
      </c>
      <c r="D4741" s="2">
        <f t="shared" si="888"/>
        <v>38.890822044886555</v>
      </c>
      <c r="E4741" s="2">
        <f t="shared" si="889"/>
        <v>48.256353526080716</v>
      </c>
      <c r="F4741" s="2">
        <f t="shared" si="897"/>
        <v>340</v>
      </c>
      <c r="G4741" s="2">
        <f t="shared" si="898"/>
        <v>0</v>
      </c>
      <c r="H4741" s="2">
        <f>MIN(Inputs!$B$2, (Inputs!$B$14 - F4741)/Inputs!$B$15)</f>
        <v>0</v>
      </c>
      <c r="I4741" s="2">
        <f>MAX(MIN(Inputs!$B$2, F4741*Inputs!$B$16, Inputs!$B$14*Inputs!$B$4 - G4741), 0)</f>
        <v>170</v>
      </c>
      <c r="J4741" s="2">
        <f>MAX(MIN(Inputs!$B$2, F4741*Inputs!$B$16, (Inputs!$B$14-F4741)/Inputs!$B$15)*Inputs!$B$9, 0)</f>
        <v>0</v>
      </c>
      <c r="K4741" s="2">
        <f>MAX(E4741*Inputs!$B$5 - B4741 - Inputs!$B$8, 0) * H4741</f>
        <v>0</v>
      </c>
      <c r="L4741" s="2">
        <f>IF(B4741 &gt;= D4741*Inputs!$B$10, MAX(B4741 - E4741/Inputs!$B$5 - Inputs!$B$8, 0) * I4741, 0)</f>
        <v>0</v>
      </c>
      <c r="M4741" s="2">
        <f t="shared" si="890"/>
        <v>0</v>
      </c>
      <c r="N4741" s="3" t="str">
        <f t="shared" si="891"/>
        <v>Idle</v>
      </c>
      <c r="O4741" s="3" t="str">
        <f t="shared" si="899"/>
        <v>Idle</v>
      </c>
      <c r="P4741" s="2">
        <f t="shared" si="892"/>
        <v>0</v>
      </c>
      <c r="Q4741" s="2">
        <f t="shared" si="893"/>
        <v>0</v>
      </c>
      <c r="R4741" s="2">
        <f t="shared" si="894"/>
        <v>0</v>
      </c>
      <c r="S4741" s="2">
        <f t="shared" si="895"/>
        <v>0</v>
      </c>
      <c r="T4741" s="2">
        <f t="shared" si="896"/>
        <v>0</v>
      </c>
      <c r="U4741" s="2">
        <f>IF(O4741="Reg", R4741 * Inputs!$B$7, 0)</f>
        <v>0</v>
      </c>
      <c r="V4741" s="2">
        <f>MAX(F4741 + P4741*Inputs!$B$15 - (Q4741/Inputs!$B$16) - U4741, 0)</f>
        <v>340</v>
      </c>
    </row>
    <row r="4742" spans="1:22" x14ac:dyDescent="0.3">
      <c r="A4742" s="1">
        <v>46220.5</v>
      </c>
      <c r="B4742" s="2">
        <v>25.714154243935489</v>
      </c>
      <c r="C4742" s="2">
        <v>1.832625513975932</v>
      </c>
      <c r="D4742" s="2">
        <f t="shared" si="888"/>
        <v>38.890822044886555</v>
      </c>
      <c r="E4742" s="2">
        <f t="shared" si="889"/>
        <v>59.741088626885336</v>
      </c>
      <c r="F4742" s="2">
        <f t="shared" si="897"/>
        <v>340</v>
      </c>
      <c r="G4742" s="2">
        <f t="shared" si="898"/>
        <v>0</v>
      </c>
      <c r="H4742" s="2">
        <f>MIN(Inputs!$B$2, (Inputs!$B$14 - F4742)/Inputs!$B$15)</f>
        <v>0</v>
      </c>
      <c r="I4742" s="2">
        <f>MAX(MIN(Inputs!$B$2, F4742*Inputs!$B$16, Inputs!$B$14*Inputs!$B$4 - G4742), 0)</f>
        <v>170</v>
      </c>
      <c r="J4742" s="2">
        <f>MAX(MIN(Inputs!$B$2, F4742*Inputs!$B$16, (Inputs!$B$14-F4742)/Inputs!$B$15)*Inputs!$B$9, 0)</f>
        <v>0</v>
      </c>
      <c r="K4742" s="2">
        <f>MAX(E4742*Inputs!$B$5 - B4742 - Inputs!$B$8, 0) * H4742</f>
        <v>0</v>
      </c>
      <c r="L4742" s="2">
        <f>IF(B4742 &gt;= D4742*Inputs!$B$10, MAX(B4742 - E4742/Inputs!$B$5 - Inputs!$B$8, 0) * I4742, 0)</f>
        <v>0</v>
      </c>
      <c r="M4742" s="2">
        <f t="shared" si="890"/>
        <v>0</v>
      </c>
      <c r="N4742" s="3" t="str">
        <f t="shared" si="891"/>
        <v>Idle</v>
      </c>
      <c r="O4742" s="3" t="str">
        <f t="shared" si="899"/>
        <v>Idle</v>
      </c>
      <c r="P4742" s="2">
        <f t="shared" si="892"/>
        <v>0</v>
      </c>
      <c r="Q4742" s="2">
        <f t="shared" si="893"/>
        <v>0</v>
      </c>
      <c r="R4742" s="2">
        <f t="shared" si="894"/>
        <v>0</v>
      </c>
      <c r="S4742" s="2">
        <f t="shared" si="895"/>
        <v>0</v>
      </c>
      <c r="T4742" s="2">
        <f t="shared" si="896"/>
        <v>0</v>
      </c>
      <c r="U4742" s="2">
        <f>IF(O4742="Reg", R4742 * Inputs!$B$7, 0)</f>
        <v>0</v>
      </c>
      <c r="V4742" s="2">
        <f>MAX(F4742 + P4742*Inputs!$B$15 - (Q4742/Inputs!$B$16) - U4742, 0)</f>
        <v>340</v>
      </c>
    </row>
    <row r="4743" spans="1:22" x14ac:dyDescent="0.3">
      <c r="A4743" s="1">
        <v>46220.541666666657</v>
      </c>
      <c r="B4743" s="2">
        <v>39.467572694628977</v>
      </c>
      <c r="C4743" s="2">
        <v>1.413527467683322</v>
      </c>
      <c r="D4743" s="2">
        <f t="shared" si="888"/>
        <v>38.890822044886555</v>
      </c>
      <c r="E4743" s="2">
        <f t="shared" si="889"/>
        <v>82.214920753351763</v>
      </c>
      <c r="F4743" s="2">
        <f t="shared" si="897"/>
        <v>340</v>
      </c>
      <c r="G4743" s="2">
        <f t="shared" si="898"/>
        <v>0</v>
      </c>
      <c r="H4743" s="2">
        <f>MIN(Inputs!$B$2, (Inputs!$B$14 - F4743)/Inputs!$B$15)</f>
        <v>0</v>
      </c>
      <c r="I4743" s="2">
        <f>MAX(MIN(Inputs!$B$2, F4743*Inputs!$B$16, Inputs!$B$14*Inputs!$B$4 - G4743), 0)</f>
        <v>170</v>
      </c>
      <c r="J4743" s="2">
        <f>MAX(MIN(Inputs!$B$2, F4743*Inputs!$B$16, (Inputs!$B$14-F4743)/Inputs!$B$15)*Inputs!$B$9, 0)</f>
        <v>0</v>
      </c>
      <c r="K4743" s="2">
        <f>MAX(E4743*Inputs!$B$5 - B4743 - Inputs!$B$8, 0) * H4743</f>
        <v>0</v>
      </c>
      <c r="L4743" s="2">
        <f>IF(B4743 &gt;= D4743*Inputs!$B$10, MAX(B4743 - E4743/Inputs!$B$5 - Inputs!$B$8, 0) * I4743, 0)</f>
        <v>0</v>
      </c>
      <c r="M4743" s="2">
        <f t="shared" si="890"/>
        <v>0</v>
      </c>
      <c r="N4743" s="3" t="str">
        <f t="shared" si="891"/>
        <v>Idle</v>
      </c>
      <c r="O4743" s="3" t="str">
        <f t="shared" si="899"/>
        <v>Idle</v>
      </c>
      <c r="P4743" s="2">
        <f t="shared" si="892"/>
        <v>0</v>
      </c>
      <c r="Q4743" s="2">
        <f t="shared" si="893"/>
        <v>0</v>
      </c>
      <c r="R4743" s="2">
        <f t="shared" si="894"/>
        <v>0</v>
      </c>
      <c r="S4743" s="2">
        <f t="shared" si="895"/>
        <v>0</v>
      </c>
      <c r="T4743" s="2">
        <f t="shared" si="896"/>
        <v>0</v>
      </c>
      <c r="U4743" s="2">
        <f>IF(O4743="Reg", R4743 * Inputs!$B$7, 0)</f>
        <v>0</v>
      </c>
      <c r="V4743" s="2">
        <f>MAX(F4743 + P4743*Inputs!$B$15 - (Q4743/Inputs!$B$16) - U4743, 0)</f>
        <v>340</v>
      </c>
    </row>
    <row r="4744" spans="1:22" x14ac:dyDescent="0.3">
      <c r="A4744" s="1">
        <v>46220.583333333343</v>
      </c>
      <c r="B4744" s="2">
        <v>55.494678639399893</v>
      </c>
      <c r="C4744" s="2">
        <v>7.892597627147067</v>
      </c>
      <c r="D4744" s="2">
        <f t="shared" si="888"/>
        <v>38.890822044886555</v>
      </c>
      <c r="E4744" s="2">
        <f t="shared" si="889"/>
        <v>89.950269425173289</v>
      </c>
      <c r="F4744" s="2">
        <f t="shared" si="897"/>
        <v>340</v>
      </c>
      <c r="G4744" s="2">
        <f t="shared" si="898"/>
        <v>0</v>
      </c>
      <c r="H4744" s="2">
        <f>MIN(Inputs!$B$2, (Inputs!$B$14 - F4744)/Inputs!$B$15)</f>
        <v>0</v>
      </c>
      <c r="I4744" s="2">
        <f>MAX(MIN(Inputs!$B$2, F4744*Inputs!$B$16, Inputs!$B$14*Inputs!$B$4 - G4744), 0)</f>
        <v>170</v>
      </c>
      <c r="J4744" s="2">
        <f>MAX(MIN(Inputs!$B$2, F4744*Inputs!$B$16, (Inputs!$B$14-F4744)/Inputs!$B$15)*Inputs!$B$9, 0)</f>
        <v>0</v>
      </c>
      <c r="K4744" s="2">
        <f>MAX(E4744*Inputs!$B$5 - B4744 - Inputs!$B$8, 0) * H4744</f>
        <v>0</v>
      </c>
      <c r="L4744" s="2">
        <f>IF(B4744 &gt;= D4744*Inputs!$B$10, MAX(B4744 - E4744/Inputs!$B$5 - Inputs!$B$8, 0) * I4744, 0)</f>
        <v>0</v>
      </c>
      <c r="M4744" s="2">
        <f t="shared" si="890"/>
        <v>0</v>
      </c>
      <c r="N4744" s="3" t="str">
        <f t="shared" si="891"/>
        <v>Idle</v>
      </c>
      <c r="O4744" s="3" t="str">
        <f t="shared" si="899"/>
        <v>Idle</v>
      </c>
      <c r="P4744" s="2">
        <f t="shared" si="892"/>
        <v>0</v>
      </c>
      <c r="Q4744" s="2">
        <f t="shared" si="893"/>
        <v>0</v>
      </c>
      <c r="R4744" s="2">
        <f t="shared" si="894"/>
        <v>0</v>
      </c>
      <c r="S4744" s="2">
        <f t="shared" si="895"/>
        <v>0</v>
      </c>
      <c r="T4744" s="2">
        <f t="shared" si="896"/>
        <v>0</v>
      </c>
      <c r="U4744" s="2">
        <f>IF(O4744="Reg", R4744 * Inputs!$B$7, 0)</f>
        <v>0</v>
      </c>
      <c r="V4744" s="2">
        <f>MAX(F4744 + P4744*Inputs!$B$15 - (Q4744/Inputs!$B$16) - U4744, 0)</f>
        <v>340</v>
      </c>
    </row>
    <row r="4745" spans="1:22" x14ac:dyDescent="0.3">
      <c r="A4745" s="1">
        <v>46220.625</v>
      </c>
      <c r="B4745" s="2">
        <v>71.867625576796101</v>
      </c>
      <c r="C4745" s="2">
        <v>6.0282999758476947</v>
      </c>
      <c r="D4745" s="2">
        <f t="shared" si="888"/>
        <v>38.890822044886555</v>
      </c>
      <c r="E4745" s="2">
        <f t="shared" si="889"/>
        <v>93.366388389148597</v>
      </c>
      <c r="F4745" s="2">
        <f t="shared" si="897"/>
        <v>340</v>
      </c>
      <c r="G4745" s="2">
        <f t="shared" si="898"/>
        <v>0</v>
      </c>
      <c r="H4745" s="2">
        <f>MIN(Inputs!$B$2, (Inputs!$B$14 - F4745)/Inputs!$B$15)</f>
        <v>0</v>
      </c>
      <c r="I4745" s="2">
        <f>MAX(MIN(Inputs!$B$2, F4745*Inputs!$B$16, Inputs!$B$14*Inputs!$B$4 - G4745), 0)</f>
        <v>170</v>
      </c>
      <c r="J4745" s="2">
        <f>MAX(MIN(Inputs!$B$2, F4745*Inputs!$B$16, (Inputs!$B$14-F4745)/Inputs!$B$15)*Inputs!$B$9, 0)</f>
        <v>0</v>
      </c>
      <c r="K4745" s="2">
        <f>MAX(E4745*Inputs!$B$5 - B4745 - Inputs!$B$8, 0) * H4745</f>
        <v>0</v>
      </c>
      <c r="L4745" s="2">
        <f>IF(B4745 &gt;= D4745*Inputs!$B$10, MAX(B4745 - E4745/Inputs!$B$5 - Inputs!$B$8, 0) * I4745, 0)</f>
        <v>0</v>
      </c>
      <c r="M4745" s="2">
        <f t="shared" si="890"/>
        <v>0</v>
      </c>
      <c r="N4745" s="3" t="str">
        <f t="shared" si="891"/>
        <v>Idle</v>
      </c>
      <c r="O4745" s="3" t="str">
        <f t="shared" si="899"/>
        <v>Idle</v>
      </c>
      <c r="P4745" s="2">
        <f t="shared" si="892"/>
        <v>0</v>
      </c>
      <c r="Q4745" s="2">
        <f t="shared" si="893"/>
        <v>0</v>
      </c>
      <c r="R4745" s="2">
        <f t="shared" si="894"/>
        <v>0</v>
      </c>
      <c r="S4745" s="2">
        <f t="shared" si="895"/>
        <v>0</v>
      </c>
      <c r="T4745" s="2">
        <f t="shared" si="896"/>
        <v>0</v>
      </c>
      <c r="U4745" s="2">
        <f>IF(O4745="Reg", R4745 * Inputs!$B$7, 0)</f>
        <v>0</v>
      </c>
      <c r="V4745" s="2">
        <f>MAX(F4745 + P4745*Inputs!$B$15 - (Q4745/Inputs!$B$16) - U4745, 0)</f>
        <v>340</v>
      </c>
    </row>
    <row r="4746" spans="1:22" x14ac:dyDescent="0.3">
      <c r="A4746" s="1">
        <v>46220.666666666657</v>
      </c>
      <c r="B4746" s="2">
        <v>80.82749788437367</v>
      </c>
      <c r="C4746" s="2">
        <v>7.0093216397910352</v>
      </c>
      <c r="D4746" s="2">
        <f t="shared" si="888"/>
        <v>38.890822044886555</v>
      </c>
      <c r="E4746" s="2">
        <f t="shared" si="889"/>
        <v>94.747443953933512</v>
      </c>
      <c r="F4746" s="2">
        <f t="shared" si="897"/>
        <v>340</v>
      </c>
      <c r="G4746" s="2">
        <f t="shared" si="898"/>
        <v>0</v>
      </c>
      <c r="H4746" s="2">
        <f>MIN(Inputs!$B$2, (Inputs!$B$14 - F4746)/Inputs!$B$15)</f>
        <v>0</v>
      </c>
      <c r="I4746" s="2">
        <f>MAX(MIN(Inputs!$B$2, F4746*Inputs!$B$16, Inputs!$B$14*Inputs!$B$4 - G4746), 0)</f>
        <v>170</v>
      </c>
      <c r="J4746" s="2">
        <f>MAX(MIN(Inputs!$B$2, F4746*Inputs!$B$16, (Inputs!$B$14-F4746)/Inputs!$B$15)*Inputs!$B$9, 0)</f>
        <v>0</v>
      </c>
      <c r="K4746" s="2">
        <f>MAX(E4746*Inputs!$B$5 - B4746 - Inputs!$B$8, 0) * H4746</f>
        <v>0</v>
      </c>
      <c r="L4746" s="2">
        <f>IF(B4746 &gt;= D4746*Inputs!$B$10, MAX(B4746 - E4746/Inputs!$B$5 - Inputs!$B$8, 0) * I4746, 0)</f>
        <v>0</v>
      </c>
      <c r="M4746" s="2">
        <f t="shared" si="890"/>
        <v>0</v>
      </c>
      <c r="N4746" s="3" t="str">
        <f t="shared" si="891"/>
        <v>Idle</v>
      </c>
      <c r="O4746" s="3" t="str">
        <f t="shared" si="899"/>
        <v>Idle</v>
      </c>
      <c r="P4746" s="2">
        <f t="shared" si="892"/>
        <v>0</v>
      </c>
      <c r="Q4746" s="2">
        <f t="shared" si="893"/>
        <v>0</v>
      </c>
      <c r="R4746" s="2">
        <f t="shared" si="894"/>
        <v>0</v>
      </c>
      <c r="S4746" s="2">
        <f t="shared" si="895"/>
        <v>0</v>
      </c>
      <c r="T4746" s="2">
        <f t="shared" si="896"/>
        <v>0</v>
      </c>
      <c r="U4746" s="2">
        <f>IF(O4746="Reg", R4746 * Inputs!$B$7, 0)</f>
        <v>0</v>
      </c>
      <c r="V4746" s="2">
        <f>MAX(F4746 + P4746*Inputs!$B$15 - (Q4746/Inputs!$B$16) - U4746, 0)</f>
        <v>340</v>
      </c>
    </row>
    <row r="4747" spans="1:22" x14ac:dyDescent="0.3">
      <c r="A4747" s="1">
        <v>46220.708333333343</v>
      </c>
      <c r="B4747" s="2">
        <v>85.075002722177871</v>
      </c>
      <c r="C4747" s="2">
        <v>4.4024404073231516</v>
      </c>
      <c r="D4747" s="2">
        <f t="shared" si="888"/>
        <v>38.890822044886555</v>
      </c>
      <c r="E4747" s="2">
        <f t="shared" si="889"/>
        <v>91.529115531075504</v>
      </c>
      <c r="F4747" s="2">
        <f t="shared" si="897"/>
        <v>340</v>
      </c>
      <c r="G4747" s="2">
        <f t="shared" si="898"/>
        <v>0</v>
      </c>
      <c r="H4747" s="2">
        <f>MIN(Inputs!$B$2, (Inputs!$B$14 - F4747)/Inputs!$B$15)</f>
        <v>0</v>
      </c>
      <c r="I4747" s="2">
        <f>MAX(MIN(Inputs!$B$2, F4747*Inputs!$B$16, Inputs!$B$14*Inputs!$B$4 - G4747), 0)</f>
        <v>170</v>
      </c>
      <c r="J4747" s="2">
        <f>MAX(MIN(Inputs!$B$2, F4747*Inputs!$B$16, (Inputs!$B$14-F4747)/Inputs!$B$15)*Inputs!$B$9, 0)</f>
        <v>0</v>
      </c>
      <c r="K4747" s="2">
        <f>MAX(E4747*Inputs!$B$5 - B4747 - Inputs!$B$8, 0) * H4747</f>
        <v>0</v>
      </c>
      <c r="L4747" s="2">
        <f>IF(B4747 &gt;= D4747*Inputs!$B$10, MAX(B4747 - E4747/Inputs!$B$5 - Inputs!$B$8, 0) * I4747, 0)</f>
        <v>0</v>
      </c>
      <c r="M4747" s="2">
        <f t="shared" si="890"/>
        <v>0</v>
      </c>
      <c r="N4747" s="3" t="str">
        <f t="shared" si="891"/>
        <v>Idle</v>
      </c>
      <c r="O4747" s="3" t="str">
        <f t="shared" si="899"/>
        <v>Idle</v>
      </c>
      <c r="P4747" s="2">
        <f t="shared" si="892"/>
        <v>0</v>
      </c>
      <c r="Q4747" s="2">
        <f t="shared" si="893"/>
        <v>0</v>
      </c>
      <c r="R4747" s="2">
        <f t="shared" si="894"/>
        <v>0</v>
      </c>
      <c r="S4747" s="2">
        <f t="shared" si="895"/>
        <v>0</v>
      </c>
      <c r="T4747" s="2">
        <f t="shared" si="896"/>
        <v>0</v>
      </c>
      <c r="U4747" s="2">
        <f>IF(O4747="Reg", R4747 * Inputs!$B$7, 0)</f>
        <v>0</v>
      </c>
      <c r="V4747" s="2">
        <f>MAX(F4747 + P4747*Inputs!$B$15 - (Q4747/Inputs!$B$16) - U4747, 0)</f>
        <v>340</v>
      </c>
    </row>
    <row r="4748" spans="1:22" x14ac:dyDescent="0.3">
      <c r="A4748" s="1">
        <v>46220.75</v>
      </c>
      <c r="B4748" s="2">
        <v>160.5571470027341</v>
      </c>
      <c r="C4748" s="2">
        <v>10.78279638339248</v>
      </c>
      <c r="D4748" s="2">
        <f t="shared" si="888"/>
        <v>38.890822044886555</v>
      </c>
      <c r="E4748" s="2">
        <f t="shared" si="889"/>
        <v>84.442540698217556</v>
      </c>
      <c r="F4748" s="2">
        <f t="shared" si="897"/>
        <v>340</v>
      </c>
      <c r="G4748" s="2">
        <f t="shared" si="898"/>
        <v>0</v>
      </c>
      <c r="H4748" s="2">
        <f>MIN(Inputs!$B$2, (Inputs!$B$14 - F4748)/Inputs!$B$15)</f>
        <v>0</v>
      </c>
      <c r="I4748" s="2">
        <f>MAX(MIN(Inputs!$B$2, F4748*Inputs!$B$16, Inputs!$B$14*Inputs!$B$4 - G4748), 0)</f>
        <v>170</v>
      </c>
      <c r="J4748" s="2">
        <f>MAX(MIN(Inputs!$B$2, F4748*Inputs!$B$16, (Inputs!$B$14-F4748)/Inputs!$B$15)*Inputs!$B$9, 0)</f>
        <v>0</v>
      </c>
      <c r="K4748" s="2">
        <f>MAX(E4748*Inputs!$B$5 - B4748 - Inputs!$B$8, 0) * H4748</f>
        <v>0</v>
      </c>
      <c r="L4748" s="2">
        <f>IF(B4748 &gt;= D4748*Inputs!$B$10, MAX(B4748 - E4748/Inputs!$B$5 - Inputs!$B$8, 0) * I4748, 0)</f>
        <v>7581.9514464909516</v>
      </c>
      <c r="M4748" s="2">
        <f t="shared" si="890"/>
        <v>0</v>
      </c>
      <c r="N4748" s="3" t="str">
        <f t="shared" si="891"/>
        <v>Discharge</v>
      </c>
      <c r="O4748" s="3" t="str">
        <f t="shared" si="899"/>
        <v>Discharge</v>
      </c>
      <c r="P4748" s="2">
        <f t="shared" si="892"/>
        <v>0</v>
      </c>
      <c r="Q4748" s="2">
        <f t="shared" si="893"/>
        <v>170</v>
      </c>
      <c r="R4748" s="2">
        <f t="shared" si="894"/>
        <v>0</v>
      </c>
      <c r="S4748" s="2">
        <f t="shared" si="895"/>
        <v>27294.714990464796</v>
      </c>
      <c r="T4748" s="2">
        <f t="shared" si="896"/>
        <v>0</v>
      </c>
      <c r="U4748" s="2">
        <f>IF(O4748="Reg", R4748 * Inputs!$B$7, 0)</f>
        <v>0</v>
      </c>
      <c r="V4748" s="2">
        <f>MAX(F4748 + P4748*Inputs!$B$15 - (Q4748/Inputs!$B$16) - U4748, 0)</f>
        <v>170</v>
      </c>
    </row>
    <row r="4749" spans="1:22" x14ac:dyDescent="0.3">
      <c r="A4749" s="1">
        <v>46220.791666666657</v>
      </c>
      <c r="B4749" s="2">
        <v>85.879664725558087</v>
      </c>
      <c r="C4749" s="2">
        <v>7.4935935671113807</v>
      </c>
      <c r="D4749" s="2">
        <f t="shared" si="888"/>
        <v>38.890822044886555</v>
      </c>
      <c r="E4749" s="2">
        <f t="shared" si="889"/>
        <v>62.241742002664431</v>
      </c>
      <c r="F4749" s="2">
        <f t="shared" si="897"/>
        <v>170</v>
      </c>
      <c r="G4749" s="2">
        <f t="shared" si="898"/>
        <v>170</v>
      </c>
      <c r="H4749" s="2">
        <f>MIN(Inputs!$B$2, (Inputs!$B$14 - F4749)/Inputs!$B$15)</f>
        <v>170</v>
      </c>
      <c r="I4749" s="2">
        <f>MAX(MIN(Inputs!$B$2, F4749*Inputs!$B$16, Inputs!$B$14*Inputs!$B$4 - G4749), 0)</f>
        <v>170</v>
      </c>
      <c r="J4749" s="2">
        <f>MAX(MIN(Inputs!$B$2, F4749*Inputs!$B$16, (Inputs!$B$14-F4749)/Inputs!$B$15)*Inputs!$B$9, 0)</f>
        <v>136</v>
      </c>
      <c r="K4749" s="2">
        <f>MAX(E4749*Inputs!$B$5 - B4749 - Inputs!$B$8, 0) * H4749</f>
        <v>0</v>
      </c>
      <c r="L4749" s="2">
        <f>IF(B4749 &gt;= D4749*Inputs!$B$10, MAX(B4749 - E4749/Inputs!$B$5 - Inputs!$B$8, 0) * I4749, 0)</f>
        <v>0</v>
      </c>
      <c r="M4749" s="2">
        <f t="shared" si="890"/>
        <v>1019.1287251271477</v>
      </c>
      <c r="N4749" s="3" t="str">
        <f t="shared" si="891"/>
        <v>Reg</v>
      </c>
      <c r="O4749" s="3" t="str">
        <f t="shared" si="899"/>
        <v>Discharge</v>
      </c>
      <c r="P4749" s="2">
        <f t="shared" si="892"/>
        <v>0</v>
      </c>
      <c r="Q4749" s="2">
        <f t="shared" si="893"/>
        <v>170</v>
      </c>
      <c r="R4749" s="2">
        <f t="shared" si="894"/>
        <v>0</v>
      </c>
      <c r="S4749" s="2">
        <f t="shared" si="895"/>
        <v>14599.543003344876</v>
      </c>
      <c r="T4749" s="2">
        <f t="shared" si="896"/>
        <v>0</v>
      </c>
      <c r="U4749" s="2">
        <f>IF(O4749="Reg", R4749 * Inputs!$B$7, 0)</f>
        <v>0</v>
      </c>
      <c r="V4749" s="2">
        <f>MAX(F4749 + P4749*Inputs!$B$15 - (Q4749/Inputs!$B$16) - U4749, 0)</f>
        <v>0</v>
      </c>
    </row>
    <row r="4750" spans="1:22" x14ac:dyDescent="0.3">
      <c r="A4750" s="1">
        <v>46220.833333333343</v>
      </c>
      <c r="B4750" s="2">
        <v>75.991392423251796</v>
      </c>
      <c r="C4750" s="2">
        <v>13.01173501090137</v>
      </c>
      <c r="D4750" s="2">
        <f t="shared" si="888"/>
        <v>38.890822044886555</v>
      </c>
      <c r="E4750" s="2">
        <f t="shared" si="889"/>
        <v>52.147320513732609</v>
      </c>
      <c r="F4750" s="2">
        <f t="shared" si="897"/>
        <v>0</v>
      </c>
      <c r="G4750" s="2">
        <f t="shared" si="898"/>
        <v>340</v>
      </c>
      <c r="H4750" s="2">
        <f>MIN(Inputs!$B$2, (Inputs!$B$14 - F4750)/Inputs!$B$15)</f>
        <v>170</v>
      </c>
      <c r="I4750" s="2">
        <f>MAX(MIN(Inputs!$B$2, F4750*Inputs!$B$16, Inputs!$B$14*Inputs!$B$4 - G4750), 0)</f>
        <v>0</v>
      </c>
      <c r="J4750" s="2">
        <f>MAX(MIN(Inputs!$B$2, F4750*Inputs!$B$16, (Inputs!$B$14-F4750)/Inputs!$B$15)*Inputs!$B$9, 0)</f>
        <v>0</v>
      </c>
      <c r="K4750" s="2">
        <f>MAX(E4750*Inputs!$B$5 - B4750 - Inputs!$B$8, 0) * H4750</f>
        <v>0</v>
      </c>
      <c r="L4750" s="2">
        <f>IF(B4750 &gt;= D4750*Inputs!$B$10, MAX(B4750 - E4750/Inputs!$B$5 - Inputs!$B$8, 0) * I4750, 0)</f>
        <v>0</v>
      </c>
      <c r="M4750" s="2">
        <f t="shared" si="890"/>
        <v>0</v>
      </c>
      <c r="N4750" s="3" t="str">
        <f t="shared" si="891"/>
        <v>Idle</v>
      </c>
      <c r="O4750" s="3" t="str">
        <f t="shared" si="899"/>
        <v>Idle</v>
      </c>
      <c r="P4750" s="2">
        <f t="shared" si="892"/>
        <v>0</v>
      </c>
      <c r="Q4750" s="2">
        <f t="shared" si="893"/>
        <v>0</v>
      </c>
      <c r="R4750" s="2">
        <f t="shared" si="894"/>
        <v>0</v>
      </c>
      <c r="S4750" s="2">
        <f t="shared" si="895"/>
        <v>0</v>
      </c>
      <c r="T4750" s="2">
        <f t="shared" si="896"/>
        <v>0</v>
      </c>
      <c r="U4750" s="2">
        <f>IF(O4750="Reg", R4750 * Inputs!$B$7, 0)</f>
        <v>0</v>
      </c>
      <c r="V4750" s="2">
        <f>MAX(F4750 + P4750*Inputs!$B$15 - (Q4750/Inputs!$B$16) - U4750, 0)</f>
        <v>0</v>
      </c>
    </row>
    <row r="4751" spans="1:22" x14ac:dyDescent="0.3">
      <c r="A4751" s="1">
        <v>46220.875</v>
      </c>
      <c r="B4751" s="2">
        <v>80.153958965505595</v>
      </c>
      <c r="C4751" s="2">
        <v>14.68981957950399</v>
      </c>
      <c r="D4751" s="2">
        <f t="shared" si="888"/>
        <v>38.890822044886555</v>
      </c>
      <c r="E4751" s="2">
        <f t="shared" si="889"/>
        <v>64.929428341762204</v>
      </c>
      <c r="F4751" s="2">
        <f t="shared" si="897"/>
        <v>0</v>
      </c>
      <c r="G4751" s="2">
        <f t="shared" si="898"/>
        <v>340</v>
      </c>
      <c r="H4751" s="2">
        <f>MIN(Inputs!$B$2, (Inputs!$B$14 - F4751)/Inputs!$B$15)</f>
        <v>170</v>
      </c>
      <c r="I4751" s="2">
        <f>MAX(MIN(Inputs!$B$2, F4751*Inputs!$B$16, Inputs!$B$14*Inputs!$B$4 - G4751), 0)</f>
        <v>0</v>
      </c>
      <c r="J4751" s="2">
        <f>MAX(MIN(Inputs!$B$2, F4751*Inputs!$B$16, (Inputs!$B$14-F4751)/Inputs!$B$15)*Inputs!$B$9, 0)</f>
        <v>0</v>
      </c>
      <c r="K4751" s="2">
        <f>MAX(E4751*Inputs!$B$5 - B4751 - Inputs!$B$8, 0) * H4751</f>
        <v>0</v>
      </c>
      <c r="L4751" s="2">
        <f>IF(B4751 &gt;= D4751*Inputs!$B$10, MAX(B4751 - E4751/Inputs!$B$5 - Inputs!$B$8, 0) * I4751, 0)</f>
        <v>0</v>
      </c>
      <c r="M4751" s="2">
        <f t="shared" si="890"/>
        <v>0</v>
      </c>
      <c r="N4751" s="3" t="str">
        <f t="shared" si="891"/>
        <v>Idle</v>
      </c>
      <c r="O4751" s="3" t="str">
        <f t="shared" si="899"/>
        <v>Idle</v>
      </c>
      <c r="P4751" s="2">
        <f t="shared" si="892"/>
        <v>0</v>
      </c>
      <c r="Q4751" s="2">
        <f t="shared" si="893"/>
        <v>0</v>
      </c>
      <c r="R4751" s="2">
        <f t="shared" si="894"/>
        <v>0</v>
      </c>
      <c r="S4751" s="2">
        <f t="shared" si="895"/>
        <v>0</v>
      </c>
      <c r="T4751" s="2">
        <f t="shared" si="896"/>
        <v>0</v>
      </c>
      <c r="U4751" s="2">
        <f>IF(O4751="Reg", R4751 * Inputs!$B$7, 0)</f>
        <v>0</v>
      </c>
      <c r="V4751" s="2">
        <f>MAX(F4751 + P4751*Inputs!$B$15 - (Q4751/Inputs!$B$16) - U4751, 0)</f>
        <v>0</v>
      </c>
    </row>
    <row r="4752" spans="1:22" x14ac:dyDescent="0.3">
      <c r="A4752" s="1">
        <v>46220.916666666657</v>
      </c>
      <c r="B4752" s="2">
        <v>61.517527347225617</v>
      </c>
      <c r="C4752" s="2">
        <v>4.4983746584981397</v>
      </c>
      <c r="D4752" s="2">
        <f t="shared" si="888"/>
        <v>38.890822044886555</v>
      </c>
      <c r="E4752" s="2">
        <f t="shared" si="889"/>
        <v>51.570435180844605</v>
      </c>
      <c r="F4752" s="2">
        <f t="shared" si="897"/>
        <v>0</v>
      </c>
      <c r="G4752" s="2">
        <f t="shared" si="898"/>
        <v>340</v>
      </c>
      <c r="H4752" s="2">
        <f>MIN(Inputs!$B$2, (Inputs!$B$14 - F4752)/Inputs!$B$15)</f>
        <v>170</v>
      </c>
      <c r="I4752" s="2">
        <f>MAX(MIN(Inputs!$B$2, F4752*Inputs!$B$16, Inputs!$B$14*Inputs!$B$4 - G4752), 0)</f>
        <v>0</v>
      </c>
      <c r="J4752" s="2">
        <f>MAX(MIN(Inputs!$B$2, F4752*Inputs!$B$16, (Inputs!$B$14-F4752)/Inputs!$B$15)*Inputs!$B$9, 0)</f>
        <v>0</v>
      </c>
      <c r="K4752" s="2">
        <f>MAX(E4752*Inputs!$B$5 - B4752 - Inputs!$B$8, 0) * H4752</f>
        <v>0</v>
      </c>
      <c r="L4752" s="2">
        <f>IF(B4752 &gt;= D4752*Inputs!$B$10, MAX(B4752 - E4752/Inputs!$B$5 - Inputs!$B$8, 0) * I4752, 0)</f>
        <v>0</v>
      </c>
      <c r="M4752" s="2">
        <f t="shared" si="890"/>
        <v>0</v>
      </c>
      <c r="N4752" s="3" t="str">
        <f t="shared" si="891"/>
        <v>Idle</v>
      </c>
      <c r="O4752" s="3" t="str">
        <f t="shared" si="899"/>
        <v>Idle</v>
      </c>
      <c r="P4752" s="2">
        <f t="shared" si="892"/>
        <v>0</v>
      </c>
      <c r="Q4752" s="2">
        <f t="shared" si="893"/>
        <v>0</v>
      </c>
      <c r="R4752" s="2">
        <f t="shared" si="894"/>
        <v>0</v>
      </c>
      <c r="S4752" s="2">
        <f t="shared" si="895"/>
        <v>0</v>
      </c>
      <c r="T4752" s="2">
        <f t="shared" si="896"/>
        <v>0</v>
      </c>
      <c r="U4752" s="2">
        <f>IF(O4752="Reg", R4752 * Inputs!$B$7, 0)</f>
        <v>0</v>
      </c>
      <c r="V4752" s="2">
        <f>MAX(F4752 + P4752*Inputs!$B$15 - (Q4752/Inputs!$B$16) - U4752, 0)</f>
        <v>0</v>
      </c>
    </row>
    <row r="4753" spans="1:22" x14ac:dyDescent="0.3">
      <c r="A4753" s="1">
        <v>46220.958333333343</v>
      </c>
      <c r="B4753" s="2">
        <v>42.555553725030151</v>
      </c>
      <c r="C4753" s="2">
        <v>8.684605708688256</v>
      </c>
      <c r="D4753" s="2">
        <f t="shared" si="888"/>
        <v>38.890822044886555</v>
      </c>
      <c r="E4753" s="2">
        <f t="shared" si="889"/>
        <v>41.317513956306989</v>
      </c>
      <c r="F4753" s="2">
        <f t="shared" si="897"/>
        <v>0</v>
      </c>
      <c r="G4753" s="2">
        <f t="shared" si="898"/>
        <v>340</v>
      </c>
      <c r="H4753" s="2">
        <f>MIN(Inputs!$B$2, (Inputs!$B$14 - F4753)/Inputs!$B$15)</f>
        <v>170</v>
      </c>
      <c r="I4753" s="2">
        <f>MAX(MIN(Inputs!$B$2, F4753*Inputs!$B$16, Inputs!$B$14*Inputs!$B$4 - G4753), 0)</f>
        <v>0</v>
      </c>
      <c r="J4753" s="2">
        <f>MAX(MIN(Inputs!$B$2, F4753*Inputs!$B$16, (Inputs!$B$14-F4753)/Inputs!$B$15)*Inputs!$B$9, 0)</f>
        <v>0</v>
      </c>
      <c r="K4753" s="2">
        <f>MAX(E4753*Inputs!$B$5 - B4753 - Inputs!$B$8, 0) * H4753</f>
        <v>0</v>
      </c>
      <c r="L4753" s="2">
        <f>IF(B4753 &gt;= D4753*Inputs!$B$10, MAX(B4753 - E4753/Inputs!$B$5 - Inputs!$B$8, 0) * I4753, 0)</f>
        <v>0</v>
      </c>
      <c r="M4753" s="2">
        <f t="shared" si="890"/>
        <v>0</v>
      </c>
      <c r="N4753" s="3" t="str">
        <f t="shared" si="891"/>
        <v>Idle</v>
      </c>
      <c r="O4753" s="3" t="str">
        <f t="shared" si="899"/>
        <v>Idle</v>
      </c>
      <c r="P4753" s="2">
        <f t="shared" si="892"/>
        <v>0</v>
      </c>
      <c r="Q4753" s="2">
        <f t="shared" si="893"/>
        <v>0</v>
      </c>
      <c r="R4753" s="2">
        <f t="shared" si="894"/>
        <v>0</v>
      </c>
      <c r="S4753" s="2">
        <f t="shared" si="895"/>
        <v>0</v>
      </c>
      <c r="T4753" s="2">
        <f t="shared" si="896"/>
        <v>0</v>
      </c>
      <c r="U4753" s="2">
        <f>IF(O4753="Reg", R4753 * Inputs!$B$7, 0)</f>
        <v>0</v>
      </c>
      <c r="V4753" s="2">
        <f>MAX(F4753 + P4753*Inputs!$B$15 - (Q4753/Inputs!$B$16) - U4753, 0)</f>
        <v>0</v>
      </c>
    </row>
    <row r="4754" spans="1:22" x14ac:dyDescent="0.3">
      <c r="A4754" s="1">
        <v>46221</v>
      </c>
      <c r="B4754" s="2">
        <v>27.35235482941534</v>
      </c>
      <c r="C4754" s="2">
        <v>5.2646302860689183</v>
      </c>
      <c r="D4754" s="2">
        <f t="shared" si="888"/>
        <v>42.13361717434163</v>
      </c>
      <c r="E4754" s="2">
        <f t="shared" si="889"/>
        <v>34.224921668801969</v>
      </c>
      <c r="F4754" s="2">
        <f t="shared" si="897"/>
        <v>0</v>
      </c>
      <c r="G4754" s="2">
        <f t="shared" si="898"/>
        <v>0</v>
      </c>
      <c r="H4754" s="2">
        <f>MIN(Inputs!$B$2, (Inputs!$B$14 - F4754)/Inputs!$B$15)</f>
        <v>170</v>
      </c>
      <c r="I4754" s="2">
        <f>MAX(MIN(Inputs!$B$2, F4754*Inputs!$B$16, Inputs!$B$14*Inputs!$B$4 - G4754), 0)</f>
        <v>0</v>
      </c>
      <c r="J4754" s="2">
        <f>MAX(MIN(Inputs!$B$2, F4754*Inputs!$B$16, (Inputs!$B$14-F4754)/Inputs!$B$15)*Inputs!$B$9, 0)</f>
        <v>0</v>
      </c>
      <c r="K4754" s="2">
        <f>MAX(E4754*Inputs!$B$5 - B4754 - Inputs!$B$8, 0) * H4754</f>
        <v>0</v>
      </c>
      <c r="L4754" s="2">
        <f>IF(B4754 &gt;= D4754*Inputs!$B$10, MAX(B4754 - E4754/Inputs!$B$5 - Inputs!$B$8, 0) * I4754, 0)</f>
        <v>0</v>
      </c>
      <c r="M4754" s="2">
        <f t="shared" si="890"/>
        <v>0</v>
      </c>
      <c r="N4754" s="3" t="str">
        <f t="shared" si="891"/>
        <v>Idle</v>
      </c>
      <c r="O4754" s="3" t="str">
        <f t="shared" si="899"/>
        <v>Idle</v>
      </c>
      <c r="P4754" s="2">
        <f t="shared" si="892"/>
        <v>0</v>
      </c>
      <c r="Q4754" s="2">
        <f t="shared" si="893"/>
        <v>0</v>
      </c>
      <c r="R4754" s="2">
        <f t="shared" si="894"/>
        <v>0</v>
      </c>
      <c r="S4754" s="2">
        <f t="shared" si="895"/>
        <v>0</v>
      </c>
      <c r="T4754" s="2">
        <f t="shared" si="896"/>
        <v>0</v>
      </c>
      <c r="U4754" s="2">
        <f>IF(O4754="Reg", R4754 * Inputs!$B$7, 0)</f>
        <v>0</v>
      </c>
      <c r="V4754" s="2">
        <f>MAX(F4754 + P4754*Inputs!$B$15 - (Q4754/Inputs!$B$16) - U4754, 0)</f>
        <v>0</v>
      </c>
    </row>
    <row r="4755" spans="1:22" x14ac:dyDescent="0.3">
      <c r="A4755" s="1">
        <v>46221.041666666657</v>
      </c>
      <c r="B4755" s="2">
        <v>25.313135791967159</v>
      </c>
      <c r="C4755" s="2">
        <v>17.096590120898259</v>
      </c>
      <c r="D4755" s="2">
        <f t="shared" si="888"/>
        <v>42.13361717434163</v>
      </c>
      <c r="E4755" s="2">
        <f t="shared" si="889"/>
        <v>29.666195863899414</v>
      </c>
      <c r="F4755" s="2">
        <f t="shared" si="897"/>
        <v>0</v>
      </c>
      <c r="G4755" s="2">
        <f t="shared" si="898"/>
        <v>0</v>
      </c>
      <c r="H4755" s="2">
        <f>MIN(Inputs!$B$2, (Inputs!$B$14 - F4755)/Inputs!$B$15)</f>
        <v>170</v>
      </c>
      <c r="I4755" s="2">
        <f>MAX(MIN(Inputs!$B$2, F4755*Inputs!$B$16, Inputs!$B$14*Inputs!$B$4 - G4755), 0)</f>
        <v>0</v>
      </c>
      <c r="J4755" s="2">
        <f>MAX(MIN(Inputs!$B$2, F4755*Inputs!$B$16, (Inputs!$B$14-F4755)/Inputs!$B$15)*Inputs!$B$9, 0)</f>
        <v>0</v>
      </c>
      <c r="K4755" s="2">
        <f>MAX(E4755*Inputs!$B$5 - B4755 - Inputs!$B$8, 0) * H4755</f>
        <v>0</v>
      </c>
      <c r="L4755" s="2">
        <f>IF(B4755 &gt;= D4755*Inputs!$B$10, MAX(B4755 - E4755/Inputs!$B$5 - Inputs!$B$8, 0) * I4755, 0)</f>
        <v>0</v>
      </c>
      <c r="M4755" s="2">
        <f t="shared" si="890"/>
        <v>0</v>
      </c>
      <c r="N4755" s="3" t="str">
        <f t="shared" si="891"/>
        <v>Idle</v>
      </c>
      <c r="O4755" s="3" t="str">
        <f t="shared" si="899"/>
        <v>Idle</v>
      </c>
      <c r="P4755" s="2">
        <f t="shared" si="892"/>
        <v>0</v>
      </c>
      <c r="Q4755" s="2">
        <f t="shared" si="893"/>
        <v>0</v>
      </c>
      <c r="R4755" s="2">
        <f t="shared" si="894"/>
        <v>0</v>
      </c>
      <c r="S4755" s="2">
        <f t="shared" si="895"/>
        <v>0</v>
      </c>
      <c r="T4755" s="2">
        <f t="shared" si="896"/>
        <v>0</v>
      </c>
      <c r="U4755" s="2">
        <f>IF(O4755="Reg", R4755 * Inputs!$B$7, 0)</f>
        <v>0</v>
      </c>
      <c r="V4755" s="2">
        <f>MAX(F4755 + P4755*Inputs!$B$15 - (Q4755/Inputs!$B$16) - U4755, 0)</f>
        <v>0</v>
      </c>
    </row>
    <row r="4756" spans="1:22" x14ac:dyDescent="0.3">
      <c r="A4756" s="1">
        <v>46221.083333333343</v>
      </c>
      <c r="B4756" s="2">
        <v>152.68403939142931</v>
      </c>
      <c r="C4756" s="2">
        <v>15.577836052839849</v>
      </c>
      <c r="D4756" s="2">
        <f t="shared" si="888"/>
        <v>42.13361717434163</v>
      </c>
      <c r="E4756" s="2">
        <f t="shared" si="889"/>
        <v>25.447339898571553</v>
      </c>
      <c r="F4756" s="2">
        <f t="shared" si="897"/>
        <v>0</v>
      </c>
      <c r="G4756" s="2">
        <f t="shared" si="898"/>
        <v>0</v>
      </c>
      <c r="H4756" s="2">
        <f>MIN(Inputs!$B$2, (Inputs!$B$14 - F4756)/Inputs!$B$15)</f>
        <v>170</v>
      </c>
      <c r="I4756" s="2">
        <f>MAX(MIN(Inputs!$B$2, F4756*Inputs!$B$16, Inputs!$B$14*Inputs!$B$4 - G4756), 0)</f>
        <v>0</v>
      </c>
      <c r="J4756" s="2">
        <f>MAX(MIN(Inputs!$B$2, F4756*Inputs!$B$16, (Inputs!$B$14-F4756)/Inputs!$B$15)*Inputs!$B$9, 0)</f>
        <v>0</v>
      </c>
      <c r="K4756" s="2">
        <f>MAX(E4756*Inputs!$B$5 - B4756 - Inputs!$B$8, 0) * H4756</f>
        <v>0</v>
      </c>
      <c r="L4756" s="2">
        <f>IF(B4756 &gt;= D4756*Inputs!$B$10, MAX(B4756 - E4756/Inputs!$B$5 - Inputs!$B$8, 0) * I4756, 0)</f>
        <v>0</v>
      </c>
      <c r="M4756" s="2">
        <f t="shared" si="890"/>
        <v>0</v>
      </c>
      <c r="N4756" s="3" t="str">
        <f t="shared" si="891"/>
        <v>Idle</v>
      </c>
      <c r="O4756" s="3" t="str">
        <f t="shared" si="899"/>
        <v>Idle</v>
      </c>
      <c r="P4756" s="2">
        <f t="shared" si="892"/>
        <v>0</v>
      </c>
      <c r="Q4756" s="2">
        <f t="shared" si="893"/>
        <v>0</v>
      </c>
      <c r="R4756" s="2">
        <f t="shared" si="894"/>
        <v>0</v>
      </c>
      <c r="S4756" s="2">
        <f t="shared" si="895"/>
        <v>0</v>
      </c>
      <c r="T4756" s="2">
        <f t="shared" si="896"/>
        <v>0</v>
      </c>
      <c r="U4756" s="2">
        <f>IF(O4756="Reg", R4756 * Inputs!$B$7, 0)</f>
        <v>0</v>
      </c>
      <c r="V4756" s="2">
        <f>MAX(F4756 + P4756*Inputs!$B$15 - (Q4756/Inputs!$B$16) - U4756, 0)</f>
        <v>0</v>
      </c>
    </row>
    <row r="4757" spans="1:22" x14ac:dyDescent="0.3">
      <c r="A4757" s="1">
        <v>46221.125</v>
      </c>
      <c r="B4757" s="2">
        <v>0</v>
      </c>
      <c r="C4757" s="2">
        <v>4.8371056912956822</v>
      </c>
      <c r="D4757" s="2">
        <f t="shared" si="888"/>
        <v>42.13361717434163</v>
      </c>
      <c r="E4757" s="2">
        <f t="shared" si="889"/>
        <v>0</v>
      </c>
      <c r="F4757" s="2">
        <f t="shared" si="897"/>
        <v>0</v>
      </c>
      <c r="G4757" s="2">
        <f t="shared" si="898"/>
        <v>0</v>
      </c>
      <c r="H4757" s="2">
        <f>MIN(Inputs!$B$2, (Inputs!$B$14 - F4757)/Inputs!$B$15)</f>
        <v>170</v>
      </c>
      <c r="I4757" s="2">
        <f>MAX(MIN(Inputs!$B$2, F4757*Inputs!$B$16, Inputs!$B$14*Inputs!$B$4 - G4757), 0)</f>
        <v>0</v>
      </c>
      <c r="J4757" s="2">
        <f>MAX(MIN(Inputs!$B$2, F4757*Inputs!$B$16, (Inputs!$B$14-F4757)/Inputs!$B$15)*Inputs!$B$9, 0)</f>
        <v>0</v>
      </c>
      <c r="K4757" s="2">
        <f>MAX(E4757*Inputs!$B$5 - B4757 - Inputs!$B$8, 0) * H4757</f>
        <v>0</v>
      </c>
      <c r="L4757" s="2">
        <f>IF(B4757 &gt;= D4757*Inputs!$B$10, MAX(B4757 - E4757/Inputs!$B$5 - Inputs!$B$8, 0) * I4757, 0)</f>
        <v>0</v>
      </c>
      <c r="M4757" s="2">
        <f t="shared" si="890"/>
        <v>0</v>
      </c>
      <c r="N4757" s="3" t="str">
        <f t="shared" si="891"/>
        <v>Idle</v>
      </c>
      <c r="O4757" s="3" t="str">
        <f t="shared" si="899"/>
        <v>Idle</v>
      </c>
      <c r="P4757" s="2">
        <f t="shared" si="892"/>
        <v>0</v>
      </c>
      <c r="Q4757" s="2">
        <f t="shared" si="893"/>
        <v>0</v>
      </c>
      <c r="R4757" s="2">
        <f t="shared" si="894"/>
        <v>0</v>
      </c>
      <c r="S4757" s="2">
        <f t="shared" si="895"/>
        <v>0</v>
      </c>
      <c r="T4757" s="2">
        <f t="shared" si="896"/>
        <v>0</v>
      </c>
      <c r="U4757" s="2">
        <f>IF(O4757="Reg", R4757 * Inputs!$B$7, 0)</f>
        <v>0</v>
      </c>
      <c r="V4757" s="2">
        <f>MAX(F4757 + P4757*Inputs!$B$15 - (Q4757/Inputs!$B$16) - U4757, 0)</f>
        <v>0</v>
      </c>
    </row>
    <row r="4758" spans="1:22" x14ac:dyDescent="0.3">
      <c r="A4758" s="1">
        <v>46221.166666666657</v>
      </c>
      <c r="B4758" s="2">
        <v>0</v>
      </c>
      <c r="C4758" s="2">
        <v>20.98019919281893</v>
      </c>
      <c r="D4758" s="2">
        <f t="shared" si="888"/>
        <v>42.13361717434163</v>
      </c>
      <c r="E4758" s="2">
        <f t="shared" si="889"/>
        <v>0</v>
      </c>
      <c r="F4758" s="2">
        <f t="shared" si="897"/>
        <v>0</v>
      </c>
      <c r="G4758" s="2">
        <f t="shared" si="898"/>
        <v>0</v>
      </c>
      <c r="H4758" s="2">
        <f>MIN(Inputs!$B$2, (Inputs!$B$14 - F4758)/Inputs!$B$15)</f>
        <v>170</v>
      </c>
      <c r="I4758" s="2">
        <f>MAX(MIN(Inputs!$B$2, F4758*Inputs!$B$16, Inputs!$B$14*Inputs!$B$4 - G4758), 0)</f>
        <v>0</v>
      </c>
      <c r="J4758" s="2">
        <f>MAX(MIN(Inputs!$B$2, F4758*Inputs!$B$16, (Inputs!$B$14-F4758)/Inputs!$B$15)*Inputs!$B$9, 0)</f>
        <v>0</v>
      </c>
      <c r="K4758" s="2">
        <f>MAX(E4758*Inputs!$B$5 - B4758 - Inputs!$B$8, 0) * H4758</f>
        <v>0</v>
      </c>
      <c r="L4758" s="2">
        <f>IF(B4758 &gt;= D4758*Inputs!$B$10, MAX(B4758 - E4758/Inputs!$B$5 - Inputs!$B$8, 0) * I4758, 0)</f>
        <v>0</v>
      </c>
      <c r="M4758" s="2">
        <f t="shared" si="890"/>
        <v>0</v>
      </c>
      <c r="N4758" s="3" t="str">
        <f t="shared" si="891"/>
        <v>Idle</v>
      </c>
      <c r="O4758" s="3" t="str">
        <f t="shared" si="899"/>
        <v>Idle</v>
      </c>
      <c r="P4758" s="2">
        <f t="shared" si="892"/>
        <v>0</v>
      </c>
      <c r="Q4758" s="2">
        <f t="shared" si="893"/>
        <v>0</v>
      </c>
      <c r="R4758" s="2">
        <f t="shared" si="894"/>
        <v>0</v>
      </c>
      <c r="S4758" s="2">
        <f t="shared" si="895"/>
        <v>0</v>
      </c>
      <c r="T4758" s="2">
        <f t="shared" si="896"/>
        <v>0</v>
      </c>
      <c r="U4758" s="2">
        <f>IF(O4758="Reg", R4758 * Inputs!$B$7, 0)</f>
        <v>0</v>
      </c>
      <c r="V4758" s="2">
        <f>MAX(F4758 + P4758*Inputs!$B$15 - (Q4758/Inputs!$B$16) - U4758, 0)</f>
        <v>0</v>
      </c>
    </row>
    <row r="4759" spans="1:22" x14ac:dyDescent="0.3">
      <c r="A4759" s="1">
        <v>46221.208333333343</v>
      </c>
      <c r="B4759" s="2">
        <v>0</v>
      </c>
      <c r="C4759" s="2">
        <v>4.4270460712348241</v>
      </c>
      <c r="D4759" s="2">
        <f t="shared" si="888"/>
        <v>42.13361717434163</v>
      </c>
      <c r="E4759" s="2">
        <f t="shared" si="889"/>
        <v>0</v>
      </c>
      <c r="F4759" s="2">
        <f t="shared" si="897"/>
        <v>0</v>
      </c>
      <c r="G4759" s="2">
        <f t="shared" si="898"/>
        <v>0</v>
      </c>
      <c r="H4759" s="2">
        <f>MIN(Inputs!$B$2, (Inputs!$B$14 - F4759)/Inputs!$B$15)</f>
        <v>170</v>
      </c>
      <c r="I4759" s="2">
        <f>MAX(MIN(Inputs!$B$2, F4759*Inputs!$B$16, Inputs!$B$14*Inputs!$B$4 - G4759), 0)</f>
        <v>0</v>
      </c>
      <c r="J4759" s="2">
        <f>MAX(MIN(Inputs!$B$2, F4759*Inputs!$B$16, (Inputs!$B$14-F4759)/Inputs!$B$15)*Inputs!$B$9, 0)</f>
        <v>0</v>
      </c>
      <c r="K4759" s="2">
        <f>MAX(E4759*Inputs!$B$5 - B4759 - Inputs!$B$8, 0) * H4759</f>
        <v>0</v>
      </c>
      <c r="L4759" s="2">
        <f>IF(B4759 &gt;= D4759*Inputs!$B$10, MAX(B4759 - E4759/Inputs!$B$5 - Inputs!$B$8, 0) * I4759, 0)</f>
        <v>0</v>
      </c>
      <c r="M4759" s="2">
        <f t="shared" si="890"/>
        <v>0</v>
      </c>
      <c r="N4759" s="3" t="str">
        <f t="shared" si="891"/>
        <v>Idle</v>
      </c>
      <c r="O4759" s="3" t="str">
        <f t="shared" si="899"/>
        <v>Idle</v>
      </c>
      <c r="P4759" s="2">
        <f t="shared" si="892"/>
        <v>0</v>
      </c>
      <c r="Q4759" s="2">
        <f t="shared" si="893"/>
        <v>0</v>
      </c>
      <c r="R4759" s="2">
        <f t="shared" si="894"/>
        <v>0</v>
      </c>
      <c r="S4759" s="2">
        <f t="shared" si="895"/>
        <v>0</v>
      </c>
      <c r="T4759" s="2">
        <f t="shared" si="896"/>
        <v>0</v>
      </c>
      <c r="U4759" s="2">
        <f>IF(O4759="Reg", R4759 * Inputs!$B$7, 0)</f>
        <v>0</v>
      </c>
      <c r="V4759" s="2">
        <f>MAX(F4759 + P4759*Inputs!$B$15 - (Q4759/Inputs!$B$16) - U4759, 0)</f>
        <v>0</v>
      </c>
    </row>
    <row r="4760" spans="1:22" x14ac:dyDescent="0.3">
      <c r="A4760" s="1">
        <v>46221.25</v>
      </c>
      <c r="B4760" s="2">
        <v>0</v>
      </c>
      <c r="C4760" s="2">
        <v>1.98603558822899</v>
      </c>
      <c r="D4760" s="2">
        <f t="shared" si="888"/>
        <v>42.13361717434163</v>
      </c>
      <c r="E4760" s="2">
        <f t="shared" si="889"/>
        <v>1.5292417006535601</v>
      </c>
      <c r="F4760" s="2">
        <f t="shared" si="897"/>
        <v>0</v>
      </c>
      <c r="G4760" s="2">
        <f t="shared" si="898"/>
        <v>0</v>
      </c>
      <c r="H4760" s="2">
        <f>MIN(Inputs!$B$2, (Inputs!$B$14 - F4760)/Inputs!$B$15)</f>
        <v>170</v>
      </c>
      <c r="I4760" s="2">
        <f>MAX(MIN(Inputs!$B$2, F4760*Inputs!$B$16, Inputs!$B$14*Inputs!$B$4 - G4760), 0)</f>
        <v>0</v>
      </c>
      <c r="J4760" s="2">
        <f>MAX(MIN(Inputs!$B$2, F4760*Inputs!$B$16, (Inputs!$B$14-F4760)/Inputs!$B$15)*Inputs!$B$9, 0)</f>
        <v>0</v>
      </c>
      <c r="K4760" s="2">
        <f>MAX(E4760*Inputs!$B$5 - B4760 - Inputs!$B$8, 0) * H4760</f>
        <v>0</v>
      </c>
      <c r="L4760" s="2">
        <f>IF(B4760 &gt;= D4760*Inputs!$B$10, MAX(B4760 - E4760/Inputs!$B$5 - Inputs!$B$8, 0) * I4760, 0)</f>
        <v>0</v>
      </c>
      <c r="M4760" s="2">
        <f t="shared" si="890"/>
        <v>0</v>
      </c>
      <c r="N4760" s="3" t="str">
        <f t="shared" si="891"/>
        <v>Idle</v>
      </c>
      <c r="O4760" s="3" t="str">
        <f t="shared" si="899"/>
        <v>Idle</v>
      </c>
      <c r="P4760" s="2">
        <f t="shared" si="892"/>
        <v>0</v>
      </c>
      <c r="Q4760" s="2">
        <f t="shared" si="893"/>
        <v>0</v>
      </c>
      <c r="R4760" s="2">
        <f t="shared" si="894"/>
        <v>0</v>
      </c>
      <c r="S4760" s="2">
        <f t="shared" si="895"/>
        <v>0</v>
      </c>
      <c r="T4760" s="2">
        <f t="shared" si="896"/>
        <v>0</v>
      </c>
      <c r="U4760" s="2">
        <f>IF(O4760="Reg", R4760 * Inputs!$B$7, 0)</f>
        <v>0</v>
      </c>
      <c r="V4760" s="2">
        <f>MAX(F4760 + P4760*Inputs!$B$15 - (Q4760/Inputs!$B$16) - U4760, 0)</f>
        <v>0</v>
      </c>
    </row>
    <row r="4761" spans="1:22" x14ac:dyDescent="0.3">
      <c r="A4761" s="1">
        <v>46221.291666666657</v>
      </c>
      <c r="B4761" s="2">
        <v>0</v>
      </c>
      <c r="C4761" s="2">
        <v>34.732705114268917</v>
      </c>
      <c r="D4761" s="2">
        <f t="shared" si="888"/>
        <v>42.13361717434163</v>
      </c>
      <c r="E4761" s="2">
        <f t="shared" si="889"/>
        <v>5.2155920881680933</v>
      </c>
      <c r="F4761" s="2">
        <f t="shared" si="897"/>
        <v>0</v>
      </c>
      <c r="G4761" s="2">
        <f t="shared" si="898"/>
        <v>0</v>
      </c>
      <c r="H4761" s="2">
        <f>MIN(Inputs!$B$2, (Inputs!$B$14 - F4761)/Inputs!$B$15)</f>
        <v>170</v>
      </c>
      <c r="I4761" s="2">
        <f>MAX(MIN(Inputs!$B$2, F4761*Inputs!$B$16, Inputs!$B$14*Inputs!$B$4 - G4761), 0)</f>
        <v>0</v>
      </c>
      <c r="J4761" s="2">
        <f>MAX(MIN(Inputs!$B$2, F4761*Inputs!$B$16, (Inputs!$B$14-F4761)/Inputs!$B$15)*Inputs!$B$9, 0)</f>
        <v>0</v>
      </c>
      <c r="K4761" s="2">
        <f>MAX(E4761*Inputs!$B$5 - B4761 - Inputs!$B$8, 0) * H4761</f>
        <v>0</v>
      </c>
      <c r="L4761" s="2">
        <f>IF(B4761 &gt;= D4761*Inputs!$B$10, MAX(B4761 - E4761/Inputs!$B$5 - Inputs!$B$8, 0) * I4761, 0)</f>
        <v>0</v>
      </c>
      <c r="M4761" s="2">
        <f t="shared" si="890"/>
        <v>0</v>
      </c>
      <c r="N4761" s="3" t="str">
        <f t="shared" si="891"/>
        <v>Idle</v>
      </c>
      <c r="O4761" s="3" t="str">
        <f t="shared" si="899"/>
        <v>Idle</v>
      </c>
      <c r="P4761" s="2">
        <f t="shared" si="892"/>
        <v>0</v>
      </c>
      <c r="Q4761" s="2">
        <f t="shared" si="893"/>
        <v>0</v>
      </c>
      <c r="R4761" s="2">
        <f t="shared" si="894"/>
        <v>0</v>
      </c>
      <c r="S4761" s="2">
        <f t="shared" si="895"/>
        <v>0</v>
      </c>
      <c r="T4761" s="2">
        <f t="shared" si="896"/>
        <v>0</v>
      </c>
      <c r="U4761" s="2">
        <f>IF(O4761="Reg", R4761 * Inputs!$B$7, 0)</f>
        <v>0</v>
      </c>
      <c r="V4761" s="2">
        <f>MAX(F4761 + P4761*Inputs!$B$15 - (Q4761/Inputs!$B$16) - U4761, 0)</f>
        <v>0</v>
      </c>
    </row>
    <row r="4762" spans="1:22" x14ac:dyDescent="0.3">
      <c r="A4762" s="1">
        <v>46221.333333333343</v>
      </c>
      <c r="B4762" s="2">
        <v>0</v>
      </c>
      <c r="C4762" s="2">
        <v>13.313481198792561</v>
      </c>
      <c r="D4762" s="2">
        <f t="shared" si="888"/>
        <v>42.13361717434163</v>
      </c>
      <c r="E4762" s="2">
        <f t="shared" si="889"/>
        <v>12.873694058783562</v>
      </c>
      <c r="F4762" s="2">
        <f t="shared" si="897"/>
        <v>0</v>
      </c>
      <c r="G4762" s="2">
        <f t="shared" si="898"/>
        <v>0</v>
      </c>
      <c r="H4762" s="2">
        <f>MIN(Inputs!$B$2, (Inputs!$B$14 - F4762)/Inputs!$B$15)</f>
        <v>170</v>
      </c>
      <c r="I4762" s="2">
        <f>MAX(MIN(Inputs!$B$2, F4762*Inputs!$B$16, Inputs!$B$14*Inputs!$B$4 - G4762), 0)</f>
        <v>0</v>
      </c>
      <c r="J4762" s="2">
        <f>MAX(MIN(Inputs!$B$2, F4762*Inputs!$B$16, (Inputs!$B$14-F4762)/Inputs!$B$15)*Inputs!$B$9, 0)</f>
        <v>0</v>
      </c>
      <c r="K4762" s="2">
        <f>MAX(E4762*Inputs!$B$5 - B4762 - Inputs!$B$8, 0) * H4762</f>
        <v>0</v>
      </c>
      <c r="L4762" s="2">
        <f>IF(B4762 &gt;= D4762*Inputs!$B$10, MAX(B4762 - E4762/Inputs!$B$5 - Inputs!$B$8, 0) * I4762, 0)</f>
        <v>0</v>
      </c>
      <c r="M4762" s="2">
        <f t="shared" si="890"/>
        <v>0</v>
      </c>
      <c r="N4762" s="3" t="str">
        <f t="shared" si="891"/>
        <v>Idle</v>
      </c>
      <c r="O4762" s="3" t="str">
        <f t="shared" si="899"/>
        <v>Idle</v>
      </c>
      <c r="P4762" s="2">
        <f t="shared" si="892"/>
        <v>0</v>
      </c>
      <c r="Q4762" s="2">
        <f t="shared" si="893"/>
        <v>0</v>
      </c>
      <c r="R4762" s="2">
        <f t="shared" si="894"/>
        <v>0</v>
      </c>
      <c r="S4762" s="2">
        <f t="shared" si="895"/>
        <v>0</v>
      </c>
      <c r="T4762" s="2">
        <f t="shared" si="896"/>
        <v>0</v>
      </c>
      <c r="U4762" s="2">
        <f>IF(O4762="Reg", R4762 * Inputs!$B$7, 0)</f>
        <v>0</v>
      </c>
      <c r="V4762" s="2">
        <f>MAX(F4762 + P4762*Inputs!$B$15 - (Q4762/Inputs!$B$16) - U4762, 0)</f>
        <v>0</v>
      </c>
    </row>
    <row r="4763" spans="1:22" x14ac:dyDescent="0.3">
      <c r="A4763" s="1">
        <v>46221.375</v>
      </c>
      <c r="B4763" s="2">
        <v>0</v>
      </c>
      <c r="C4763" s="2">
        <v>64.164134196922973</v>
      </c>
      <c r="D4763" s="2">
        <f t="shared" si="888"/>
        <v>42.13361717434163</v>
      </c>
      <c r="E4763" s="2">
        <f t="shared" si="889"/>
        <v>23.490238803553932</v>
      </c>
      <c r="F4763" s="2">
        <f t="shared" si="897"/>
        <v>0</v>
      </c>
      <c r="G4763" s="2">
        <f t="shared" si="898"/>
        <v>0</v>
      </c>
      <c r="H4763" s="2">
        <f>MIN(Inputs!$B$2, (Inputs!$B$14 - F4763)/Inputs!$B$15)</f>
        <v>170</v>
      </c>
      <c r="I4763" s="2">
        <f>MAX(MIN(Inputs!$B$2, F4763*Inputs!$B$16, Inputs!$B$14*Inputs!$B$4 - G4763), 0)</f>
        <v>0</v>
      </c>
      <c r="J4763" s="2">
        <f>MAX(MIN(Inputs!$B$2, F4763*Inputs!$B$16, (Inputs!$B$14-F4763)/Inputs!$B$15)*Inputs!$B$9, 0)</f>
        <v>0</v>
      </c>
      <c r="K4763" s="2">
        <f>MAX(E4763*Inputs!$B$5 - B4763 - Inputs!$B$8, 0) * H4763</f>
        <v>114.13972501166825</v>
      </c>
      <c r="L4763" s="2">
        <f>IF(B4763 &gt;= D4763*Inputs!$B$10, MAX(B4763 - E4763/Inputs!$B$5 - Inputs!$B$8, 0) * I4763, 0)</f>
        <v>0</v>
      </c>
      <c r="M4763" s="2">
        <f t="shared" si="890"/>
        <v>0</v>
      </c>
      <c r="N4763" s="3" t="str">
        <f t="shared" si="891"/>
        <v>Charge</v>
      </c>
      <c r="O4763" s="3" t="str">
        <f t="shared" si="899"/>
        <v>Charge</v>
      </c>
      <c r="P4763" s="2">
        <f t="shared" si="892"/>
        <v>170</v>
      </c>
      <c r="Q4763" s="2">
        <f t="shared" si="893"/>
        <v>0</v>
      </c>
      <c r="R4763" s="2">
        <f t="shared" si="894"/>
        <v>0</v>
      </c>
      <c r="S4763" s="2">
        <f t="shared" si="895"/>
        <v>0</v>
      </c>
      <c r="T4763" s="2">
        <f t="shared" si="896"/>
        <v>0</v>
      </c>
      <c r="U4763" s="2">
        <f>IF(O4763="Reg", R4763 * Inputs!$B$7, 0)</f>
        <v>0</v>
      </c>
      <c r="V4763" s="2">
        <f>MAX(F4763 + P4763*Inputs!$B$15 - (Q4763/Inputs!$B$16) - U4763, 0)</f>
        <v>170</v>
      </c>
    </row>
    <row r="4764" spans="1:22" x14ac:dyDescent="0.3">
      <c r="A4764" s="1">
        <v>46221.416666666657</v>
      </c>
      <c r="B4764" s="2">
        <v>0</v>
      </c>
      <c r="C4764" s="2">
        <v>7.1460858703688599</v>
      </c>
      <c r="D4764" s="2">
        <f t="shared" si="888"/>
        <v>42.13361717434163</v>
      </c>
      <c r="E4764" s="2">
        <f t="shared" si="889"/>
        <v>34.164470681448485</v>
      </c>
      <c r="F4764" s="2">
        <f t="shared" si="897"/>
        <v>170</v>
      </c>
      <c r="G4764" s="2">
        <f t="shared" si="898"/>
        <v>0</v>
      </c>
      <c r="H4764" s="2">
        <f>MIN(Inputs!$B$2, (Inputs!$B$14 - F4764)/Inputs!$B$15)</f>
        <v>170</v>
      </c>
      <c r="I4764" s="2">
        <f>MAX(MIN(Inputs!$B$2, F4764*Inputs!$B$16, Inputs!$B$14*Inputs!$B$4 - G4764), 0)</f>
        <v>170</v>
      </c>
      <c r="J4764" s="2">
        <f>MAX(MIN(Inputs!$B$2, F4764*Inputs!$B$16, (Inputs!$B$14-F4764)/Inputs!$B$15)*Inputs!$B$9, 0)</f>
        <v>136</v>
      </c>
      <c r="K4764" s="2">
        <f>MAX(E4764*Inputs!$B$5 - B4764 - Inputs!$B$8, 0) * H4764</f>
        <v>1711.0048139446935</v>
      </c>
      <c r="L4764" s="2">
        <f>IF(B4764 &gt;= D4764*Inputs!$B$10, MAX(B4764 - E4764/Inputs!$B$5 - Inputs!$B$8, 0) * I4764, 0)</f>
        <v>0</v>
      </c>
      <c r="M4764" s="2">
        <f t="shared" si="890"/>
        <v>971.86767837016498</v>
      </c>
      <c r="N4764" s="3" t="str">
        <f t="shared" si="891"/>
        <v>Charge</v>
      </c>
      <c r="O4764" s="3" t="str">
        <f t="shared" si="899"/>
        <v>Charge</v>
      </c>
      <c r="P4764" s="2">
        <f t="shared" si="892"/>
        <v>170</v>
      </c>
      <c r="Q4764" s="2">
        <f t="shared" si="893"/>
        <v>0</v>
      </c>
      <c r="R4764" s="2">
        <f t="shared" si="894"/>
        <v>0</v>
      </c>
      <c r="S4764" s="2">
        <f t="shared" si="895"/>
        <v>0</v>
      </c>
      <c r="T4764" s="2">
        <f t="shared" si="896"/>
        <v>0</v>
      </c>
      <c r="U4764" s="2">
        <f>IF(O4764="Reg", R4764 * Inputs!$B$7, 0)</f>
        <v>0</v>
      </c>
      <c r="V4764" s="2">
        <f>MAX(F4764 + P4764*Inputs!$B$15 - (Q4764/Inputs!$B$16) - U4764, 0)</f>
        <v>340</v>
      </c>
    </row>
    <row r="4765" spans="1:22" x14ac:dyDescent="0.3">
      <c r="A4765" s="1">
        <v>46221.458333333343</v>
      </c>
      <c r="B4765" s="2">
        <v>9.1754502039213612</v>
      </c>
      <c r="C4765" s="2">
        <v>8.677239959861593</v>
      </c>
      <c r="D4765" s="2">
        <f t="shared" si="888"/>
        <v>42.13361717434163</v>
      </c>
      <c r="E4765" s="2">
        <f t="shared" si="889"/>
        <v>48.445529424363933</v>
      </c>
      <c r="F4765" s="2">
        <f t="shared" si="897"/>
        <v>340</v>
      </c>
      <c r="G4765" s="2">
        <f t="shared" si="898"/>
        <v>0</v>
      </c>
      <c r="H4765" s="2">
        <f>MIN(Inputs!$B$2, (Inputs!$B$14 - F4765)/Inputs!$B$15)</f>
        <v>0</v>
      </c>
      <c r="I4765" s="2">
        <f>MAX(MIN(Inputs!$B$2, F4765*Inputs!$B$16, Inputs!$B$14*Inputs!$B$4 - G4765), 0)</f>
        <v>170</v>
      </c>
      <c r="J4765" s="2">
        <f>MAX(MIN(Inputs!$B$2, F4765*Inputs!$B$16, (Inputs!$B$14-F4765)/Inputs!$B$15)*Inputs!$B$9, 0)</f>
        <v>0</v>
      </c>
      <c r="K4765" s="2">
        <f>MAX(E4765*Inputs!$B$5 - B4765 - Inputs!$B$8, 0) * H4765</f>
        <v>0</v>
      </c>
      <c r="L4765" s="2">
        <f>IF(B4765 &gt;= D4765*Inputs!$B$10, MAX(B4765 - E4765/Inputs!$B$5 - Inputs!$B$8, 0) * I4765, 0)</f>
        <v>0</v>
      </c>
      <c r="M4765" s="2">
        <f t="shared" si="890"/>
        <v>0</v>
      </c>
      <c r="N4765" s="3" t="str">
        <f t="shared" si="891"/>
        <v>Idle</v>
      </c>
      <c r="O4765" s="3" t="str">
        <f t="shared" si="899"/>
        <v>Idle</v>
      </c>
      <c r="P4765" s="2">
        <f t="shared" si="892"/>
        <v>0</v>
      </c>
      <c r="Q4765" s="2">
        <f t="shared" si="893"/>
        <v>0</v>
      </c>
      <c r="R4765" s="2">
        <f t="shared" si="894"/>
        <v>0</v>
      </c>
      <c r="S4765" s="2">
        <f t="shared" si="895"/>
        <v>0</v>
      </c>
      <c r="T4765" s="2">
        <f t="shared" si="896"/>
        <v>0</v>
      </c>
      <c r="U4765" s="2">
        <f>IF(O4765="Reg", R4765 * Inputs!$B$7, 0)</f>
        <v>0</v>
      </c>
      <c r="V4765" s="2">
        <f>MAX(F4765 + P4765*Inputs!$B$15 - (Q4765/Inputs!$B$16) - U4765, 0)</f>
        <v>340</v>
      </c>
    </row>
    <row r="4766" spans="1:22" x14ac:dyDescent="0.3">
      <c r="A4766" s="1">
        <v>46221.5</v>
      </c>
      <c r="B4766" s="2">
        <v>22.1181023250872</v>
      </c>
      <c r="C4766" s="2">
        <v>17.384194729221679</v>
      </c>
      <c r="D4766" s="2">
        <f t="shared" si="888"/>
        <v>42.13361717434163</v>
      </c>
      <c r="E4766" s="2">
        <f t="shared" si="889"/>
        <v>61.481997302359275</v>
      </c>
      <c r="F4766" s="2">
        <f t="shared" si="897"/>
        <v>340</v>
      </c>
      <c r="G4766" s="2">
        <f t="shared" si="898"/>
        <v>0</v>
      </c>
      <c r="H4766" s="2">
        <f>MIN(Inputs!$B$2, (Inputs!$B$14 - F4766)/Inputs!$B$15)</f>
        <v>0</v>
      </c>
      <c r="I4766" s="2">
        <f>MAX(MIN(Inputs!$B$2, F4766*Inputs!$B$16, Inputs!$B$14*Inputs!$B$4 - G4766), 0)</f>
        <v>170</v>
      </c>
      <c r="J4766" s="2">
        <f>MAX(MIN(Inputs!$B$2, F4766*Inputs!$B$16, (Inputs!$B$14-F4766)/Inputs!$B$15)*Inputs!$B$9, 0)</f>
        <v>0</v>
      </c>
      <c r="K4766" s="2">
        <f>MAX(E4766*Inputs!$B$5 - B4766 - Inputs!$B$8, 0) * H4766</f>
        <v>0</v>
      </c>
      <c r="L4766" s="2">
        <f>IF(B4766 &gt;= D4766*Inputs!$B$10, MAX(B4766 - E4766/Inputs!$B$5 - Inputs!$B$8, 0) * I4766, 0)</f>
        <v>0</v>
      </c>
      <c r="M4766" s="2">
        <f t="shared" si="890"/>
        <v>0</v>
      </c>
      <c r="N4766" s="3" t="str">
        <f t="shared" si="891"/>
        <v>Idle</v>
      </c>
      <c r="O4766" s="3" t="str">
        <f t="shared" si="899"/>
        <v>Idle</v>
      </c>
      <c r="P4766" s="2">
        <f t="shared" si="892"/>
        <v>0</v>
      </c>
      <c r="Q4766" s="2">
        <f t="shared" si="893"/>
        <v>0</v>
      </c>
      <c r="R4766" s="2">
        <f t="shared" si="894"/>
        <v>0</v>
      </c>
      <c r="S4766" s="2">
        <f t="shared" si="895"/>
        <v>0</v>
      </c>
      <c r="T4766" s="2">
        <f t="shared" si="896"/>
        <v>0</v>
      </c>
      <c r="U4766" s="2">
        <f>IF(O4766="Reg", R4766 * Inputs!$B$7, 0)</f>
        <v>0</v>
      </c>
      <c r="V4766" s="2">
        <f>MAX(F4766 + P4766*Inputs!$B$15 - (Q4766/Inputs!$B$16) - U4766, 0)</f>
        <v>340</v>
      </c>
    </row>
    <row r="4767" spans="1:22" x14ac:dyDescent="0.3">
      <c r="A4767" s="1">
        <v>46221.541666666657</v>
      </c>
      <c r="B4767" s="2">
        <v>45.948611823692801</v>
      </c>
      <c r="C4767" s="2">
        <v>3.5044804117000812</v>
      </c>
      <c r="D4767" s="2">
        <f t="shared" si="888"/>
        <v>42.13361717434163</v>
      </c>
      <c r="E4767" s="2">
        <f t="shared" si="889"/>
        <v>72.523755352277249</v>
      </c>
      <c r="F4767" s="2">
        <f t="shared" si="897"/>
        <v>340</v>
      </c>
      <c r="G4767" s="2">
        <f t="shared" si="898"/>
        <v>0</v>
      </c>
      <c r="H4767" s="2">
        <f>MIN(Inputs!$B$2, (Inputs!$B$14 - F4767)/Inputs!$B$15)</f>
        <v>0</v>
      </c>
      <c r="I4767" s="2">
        <f>MAX(MIN(Inputs!$B$2, F4767*Inputs!$B$16, Inputs!$B$14*Inputs!$B$4 - G4767), 0)</f>
        <v>170</v>
      </c>
      <c r="J4767" s="2">
        <f>MAX(MIN(Inputs!$B$2, F4767*Inputs!$B$16, (Inputs!$B$14-F4767)/Inputs!$B$15)*Inputs!$B$9, 0)</f>
        <v>0</v>
      </c>
      <c r="K4767" s="2">
        <f>MAX(E4767*Inputs!$B$5 - B4767 - Inputs!$B$8, 0) * H4767</f>
        <v>0</v>
      </c>
      <c r="L4767" s="2">
        <f>IF(B4767 &gt;= D4767*Inputs!$B$10, MAX(B4767 - E4767/Inputs!$B$5 - Inputs!$B$8, 0) * I4767, 0)</f>
        <v>0</v>
      </c>
      <c r="M4767" s="2">
        <f t="shared" si="890"/>
        <v>0</v>
      </c>
      <c r="N4767" s="3" t="str">
        <f t="shared" si="891"/>
        <v>Idle</v>
      </c>
      <c r="O4767" s="3" t="str">
        <f t="shared" si="899"/>
        <v>Idle</v>
      </c>
      <c r="P4767" s="2">
        <f t="shared" si="892"/>
        <v>0</v>
      </c>
      <c r="Q4767" s="2">
        <f t="shared" si="893"/>
        <v>0</v>
      </c>
      <c r="R4767" s="2">
        <f t="shared" si="894"/>
        <v>0</v>
      </c>
      <c r="S4767" s="2">
        <f t="shared" si="895"/>
        <v>0</v>
      </c>
      <c r="T4767" s="2">
        <f t="shared" si="896"/>
        <v>0</v>
      </c>
      <c r="U4767" s="2">
        <f>IF(O4767="Reg", R4767 * Inputs!$B$7, 0)</f>
        <v>0</v>
      </c>
      <c r="V4767" s="2">
        <f>MAX(F4767 + P4767*Inputs!$B$15 - (Q4767/Inputs!$B$16) - U4767, 0)</f>
        <v>340</v>
      </c>
    </row>
    <row r="4768" spans="1:22" x14ac:dyDescent="0.3">
      <c r="A4768" s="1">
        <v>46221.583333333343</v>
      </c>
      <c r="B4768" s="2">
        <v>63.699268468622208</v>
      </c>
      <c r="C4768" s="2">
        <v>4.3545807557200469</v>
      </c>
      <c r="D4768" s="2">
        <f t="shared" si="888"/>
        <v>42.13361717434163</v>
      </c>
      <c r="E4768" s="2">
        <f t="shared" si="889"/>
        <v>78.250405420907839</v>
      </c>
      <c r="F4768" s="2">
        <f t="shared" si="897"/>
        <v>340</v>
      </c>
      <c r="G4768" s="2">
        <f t="shared" si="898"/>
        <v>0</v>
      </c>
      <c r="H4768" s="2">
        <f>MIN(Inputs!$B$2, (Inputs!$B$14 - F4768)/Inputs!$B$15)</f>
        <v>0</v>
      </c>
      <c r="I4768" s="2">
        <f>MAX(MIN(Inputs!$B$2, F4768*Inputs!$B$16, Inputs!$B$14*Inputs!$B$4 - G4768), 0)</f>
        <v>170</v>
      </c>
      <c r="J4768" s="2">
        <f>MAX(MIN(Inputs!$B$2, F4768*Inputs!$B$16, (Inputs!$B$14-F4768)/Inputs!$B$15)*Inputs!$B$9, 0)</f>
        <v>0</v>
      </c>
      <c r="K4768" s="2">
        <f>MAX(E4768*Inputs!$B$5 - B4768 - Inputs!$B$8, 0) * H4768</f>
        <v>0</v>
      </c>
      <c r="L4768" s="2">
        <f>IF(B4768 &gt;= D4768*Inputs!$B$10, MAX(B4768 - E4768/Inputs!$B$5 - Inputs!$B$8, 0) * I4768, 0)</f>
        <v>0</v>
      </c>
      <c r="M4768" s="2">
        <f t="shared" si="890"/>
        <v>0</v>
      </c>
      <c r="N4768" s="3" t="str">
        <f t="shared" si="891"/>
        <v>Idle</v>
      </c>
      <c r="O4768" s="3" t="str">
        <f t="shared" si="899"/>
        <v>Idle</v>
      </c>
      <c r="P4768" s="2">
        <f t="shared" si="892"/>
        <v>0</v>
      </c>
      <c r="Q4768" s="2">
        <f t="shared" si="893"/>
        <v>0</v>
      </c>
      <c r="R4768" s="2">
        <f t="shared" si="894"/>
        <v>0</v>
      </c>
      <c r="S4768" s="2">
        <f t="shared" si="895"/>
        <v>0</v>
      </c>
      <c r="T4768" s="2">
        <f t="shared" si="896"/>
        <v>0</v>
      </c>
      <c r="U4768" s="2">
        <f>IF(O4768="Reg", R4768 * Inputs!$B$7, 0)</f>
        <v>0</v>
      </c>
      <c r="V4768" s="2">
        <f>MAX(F4768 + P4768*Inputs!$B$15 - (Q4768/Inputs!$B$16) - U4768, 0)</f>
        <v>340</v>
      </c>
    </row>
    <row r="4769" spans="1:22" x14ac:dyDescent="0.3">
      <c r="A4769" s="1">
        <v>46221.625</v>
      </c>
      <c r="B4769" s="2">
        <v>64.045391267367307</v>
      </c>
      <c r="C4769" s="2">
        <v>9.9494624307645445</v>
      </c>
      <c r="D4769" s="2">
        <f t="shared" si="888"/>
        <v>42.13361717434163</v>
      </c>
      <c r="E4769" s="2">
        <f t="shared" si="889"/>
        <v>81.09200646216415</v>
      </c>
      <c r="F4769" s="2">
        <f t="shared" si="897"/>
        <v>340</v>
      </c>
      <c r="G4769" s="2">
        <f t="shared" si="898"/>
        <v>0</v>
      </c>
      <c r="H4769" s="2">
        <f>MIN(Inputs!$B$2, (Inputs!$B$14 - F4769)/Inputs!$B$15)</f>
        <v>0</v>
      </c>
      <c r="I4769" s="2">
        <f>MAX(MIN(Inputs!$B$2, F4769*Inputs!$B$16, Inputs!$B$14*Inputs!$B$4 - G4769), 0)</f>
        <v>170</v>
      </c>
      <c r="J4769" s="2">
        <f>MAX(MIN(Inputs!$B$2, F4769*Inputs!$B$16, (Inputs!$B$14-F4769)/Inputs!$B$15)*Inputs!$B$9, 0)</f>
        <v>0</v>
      </c>
      <c r="K4769" s="2">
        <f>MAX(E4769*Inputs!$B$5 - B4769 - Inputs!$B$8, 0) * H4769</f>
        <v>0</v>
      </c>
      <c r="L4769" s="2">
        <f>IF(B4769 &gt;= D4769*Inputs!$B$10, MAX(B4769 - E4769/Inputs!$B$5 - Inputs!$B$8, 0) * I4769, 0)</f>
        <v>0</v>
      </c>
      <c r="M4769" s="2">
        <f t="shared" si="890"/>
        <v>0</v>
      </c>
      <c r="N4769" s="3" t="str">
        <f t="shared" si="891"/>
        <v>Idle</v>
      </c>
      <c r="O4769" s="3" t="str">
        <f t="shared" si="899"/>
        <v>Idle</v>
      </c>
      <c r="P4769" s="2">
        <f t="shared" si="892"/>
        <v>0</v>
      </c>
      <c r="Q4769" s="2">
        <f t="shared" si="893"/>
        <v>0</v>
      </c>
      <c r="R4769" s="2">
        <f t="shared" si="894"/>
        <v>0</v>
      </c>
      <c r="S4769" s="2">
        <f t="shared" si="895"/>
        <v>0</v>
      </c>
      <c r="T4769" s="2">
        <f t="shared" si="896"/>
        <v>0</v>
      </c>
      <c r="U4769" s="2">
        <f>IF(O4769="Reg", R4769 * Inputs!$B$7, 0)</f>
        <v>0</v>
      </c>
      <c r="V4769" s="2">
        <f>MAX(F4769 + P4769*Inputs!$B$15 - (Q4769/Inputs!$B$16) - U4769, 0)</f>
        <v>340</v>
      </c>
    </row>
    <row r="4770" spans="1:22" x14ac:dyDescent="0.3">
      <c r="A4770" s="1">
        <v>46221.666666666657</v>
      </c>
      <c r="B4770" s="2">
        <v>85.686352457492688</v>
      </c>
      <c r="C4770" s="2">
        <v>1.8579236739368901</v>
      </c>
      <c r="D4770" s="2">
        <f t="shared" si="888"/>
        <v>42.13361717434163</v>
      </c>
      <c r="E4770" s="2">
        <f t="shared" si="889"/>
        <v>83.887933288580228</v>
      </c>
      <c r="F4770" s="2">
        <f t="shared" si="897"/>
        <v>340</v>
      </c>
      <c r="G4770" s="2">
        <f t="shared" si="898"/>
        <v>0</v>
      </c>
      <c r="H4770" s="2">
        <f>MIN(Inputs!$B$2, (Inputs!$B$14 - F4770)/Inputs!$B$15)</f>
        <v>0</v>
      </c>
      <c r="I4770" s="2">
        <f>MAX(MIN(Inputs!$B$2, F4770*Inputs!$B$16, Inputs!$B$14*Inputs!$B$4 - G4770), 0)</f>
        <v>170</v>
      </c>
      <c r="J4770" s="2">
        <f>MAX(MIN(Inputs!$B$2, F4770*Inputs!$B$16, (Inputs!$B$14-F4770)/Inputs!$B$15)*Inputs!$B$9, 0)</f>
        <v>0</v>
      </c>
      <c r="K4770" s="2">
        <f>MAX(E4770*Inputs!$B$5 - B4770 - Inputs!$B$8, 0) * H4770</f>
        <v>0</v>
      </c>
      <c r="L4770" s="2">
        <f>IF(B4770 &gt;= D4770*Inputs!$B$10, MAX(B4770 - E4770/Inputs!$B$5 - Inputs!$B$8, 0) * I4770, 0)</f>
        <v>0</v>
      </c>
      <c r="M4770" s="2">
        <f t="shared" si="890"/>
        <v>0</v>
      </c>
      <c r="N4770" s="3" t="str">
        <f t="shared" si="891"/>
        <v>Idle</v>
      </c>
      <c r="O4770" s="3" t="str">
        <f t="shared" si="899"/>
        <v>Idle</v>
      </c>
      <c r="P4770" s="2">
        <f t="shared" si="892"/>
        <v>0</v>
      </c>
      <c r="Q4770" s="2">
        <f t="shared" si="893"/>
        <v>0</v>
      </c>
      <c r="R4770" s="2">
        <f t="shared" si="894"/>
        <v>0</v>
      </c>
      <c r="S4770" s="2">
        <f t="shared" si="895"/>
        <v>0</v>
      </c>
      <c r="T4770" s="2">
        <f t="shared" si="896"/>
        <v>0</v>
      </c>
      <c r="U4770" s="2">
        <f>IF(O4770="Reg", R4770 * Inputs!$B$7, 0)</f>
        <v>0</v>
      </c>
      <c r="V4770" s="2">
        <f>MAX(F4770 + P4770*Inputs!$B$15 - (Q4770/Inputs!$B$16) - U4770, 0)</f>
        <v>340</v>
      </c>
    </row>
    <row r="4771" spans="1:22" x14ac:dyDescent="0.3">
      <c r="A4771" s="1">
        <v>46221.708333333343</v>
      </c>
      <c r="B4771" s="2">
        <v>87.394257471893482</v>
      </c>
      <c r="C4771" s="2">
        <v>5.123412902848921</v>
      </c>
      <c r="D4771" s="2">
        <f t="shared" si="888"/>
        <v>42.13361717434163</v>
      </c>
      <c r="E4771" s="2">
        <f t="shared" si="889"/>
        <v>79.004701687907527</v>
      </c>
      <c r="F4771" s="2">
        <f t="shared" si="897"/>
        <v>340</v>
      </c>
      <c r="G4771" s="2">
        <f t="shared" si="898"/>
        <v>0</v>
      </c>
      <c r="H4771" s="2">
        <f>MIN(Inputs!$B$2, (Inputs!$B$14 - F4771)/Inputs!$B$15)</f>
        <v>0</v>
      </c>
      <c r="I4771" s="2">
        <f>MAX(MIN(Inputs!$B$2, F4771*Inputs!$B$16, Inputs!$B$14*Inputs!$B$4 - G4771), 0)</f>
        <v>170</v>
      </c>
      <c r="J4771" s="2">
        <f>MAX(MIN(Inputs!$B$2, F4771*Inputs!$B$16, (Inputs!$B$14-F4771)/Inputs!$B$15)*Inputs!$B$9, 0)</f>
        <v>0</v>
      </c>
      <c r="K4771" s="2">
        <f>MAX(E4771*Inputs!$B$5 - B4771 - Inputs!$B$8, 0) * H4771</f>
        <v>0</v>
      </c>
      <c r="L4771" s="2">
        <f>IF(B4771 &gt;= D4771*Inputs!$B$10, MAX(B4771 - E4771/Inputs!$B$5 - Inputs!$B$8, 0) * I4771, 0)</f>
        <v>0</v>
      </c>
      <c r="M4771" s="2">
        <f t="shared" si="890"/>
        <v>0</v>
      </c>
      <c r="N4771" s="3" t="str">
        <f t="shared" si="891"/>
        <v>Idle</v>
      </c>
      <c r="O4771" s="3" t="str">
        <f t="shared" si="899"/>
        <v>Idle</v>
      </c>
      <c r="P4771" s="2">
        <f t="shared" si="892"/>
        <v>0</v>
      </c>
      <c r="Q4771" s="2">
        <f t="shared" si="893"/>
        <v>0</v>
      </c>
      <c r="R4771" s="2">
        <f t="shared" si="894"/>
        <v>0</v>
      </c>
      <c r="S4771" s="2">
        <f t="shared" si="895"/>
        <v>0</v>
      </c>
      <c r="T4771" s="2">
        <f t="shared" si="896"/>
        <v>0</v>
      </c>
      <c r="U4771" s="2">
        <f>IF(O4771="Reg", R4771 * Inputs!$B$7, 0)</f>
        <v>0</v>
      </c>
      <c r="V4771" s="2">
        <f>MAX(F4771 + P4771*Inputs!$B$15 - (Q4771/Inputs!$B$16) - U4771, 0)</f>
        <v>340</v>
      </c>
    </row>
    <row r="4772" spans="1:22" x14ac:dyDescent="0.3">
      <c r="A4772" s="1">
        <v>46221.75</v>
      </c>
      <c r="B4772" s="2">
        <v>88.368650624594977</v>
      </c>
      <c r="C4772" s="2">
        <v>19.571441552340541</v>
      </c>
      <c r="D4772" s="2">
        <f t="shared" si="888"/>
        <v>42.13361717434163</v>
      </c>
      <c r="E4772" s="2">
        <f t="shared" si="889"/>
        <v>71.298308025551705</v>
      </c>
      <c r="F4772" s="2">
        <f t="shared" si="897"/>
        <v>340</v>
      </c>
      <c r="G4772" s="2">
        <f t="shared" si="898"/>
        <v>0</v>
      </c>
      <c r="H4772" s="2">
        <f>MIN(Inputs!$B$2, (Inputs!$B$14 - F4772)/Inputs!$B$15)</f>
        <v>0</v>
      </c>
      <c r="I4772" s="2">
        <f>MAX(MIN(Inputs!$B$2, F4772*Inputs!$B$16, Inputs!$B$14*Inputs!$B$4 - G4772), 0)</f>
        <v>170</v>
      </c>
      <c r="J4772" s="2">
        <f>MAX(MIN(Inputs!$B$2, F4772*Inputs!$B$16, (Inputs!$B$14-F4772)/Inputs!$B$15)*Inputs!$B$9, 0)</f>
        <v>0</v>
      </c>
      <c r="K4772" s="2">
        <f>MAX(E4772*Inputs!$B$5 - B4772 - Inputs!$B$8, 0) * H4772</f>
        <v>0</v>
      </c>
      <c r="L4772" s="2">
        <f>IF(B4772 &gt;= D4772*Inputs!$B$10, MAX(B4772 - E4772/Inputs!$B$5 - Inputs!$B$8, 0) * I4772, 0)</f>
        <v>0</v>
      </c>
      <c r="M4772" s="2">
        <f t="shared" si="890"/>
        <v>0</v>
      </c>
      <c r="N4772" s="3" t="str">
        <f t="shared" si="891"/>
        <v>Idle</v>
      </c>
      <c r="O4772" s="3" t="str">
        <f t="shared" si="899"/>
        <v>Idle</v>
      </c>
      <c r="P4772" s="2">
        <f t="shared" si="892"/>
        <v>0</v>
      </c>
      <c r="Q4772" s="2">
        <f t="shared" si="893"/>
        <v>0</v>
      </c>
      <c r="R4772" s="2">
        <f t="shared" si="894"/>
        <v>0</v>
      </c>
      <c r="S4772" s="2">
        <f t="shared" si="895"/>
        <v>0</v>
      </c>
      <c r="T4772" s="2">
        <f t="shared" si="896"/>
        <v>0</v>
      </c>
      <c r="U4772" s="2">
        <f>IF(O4772="Reg", R4772 * Inputs!$B$7, 0)</f>
        <v>0</v>
      </c>
      <c r="V4772" s="2">
        <f>MAX(F4772 + P4772*Inputs!$B$15 - (Q4772/Inputs!$B$16) - U4772, 0)</f>
        <v>340</v>
      </c>
    </row>
    <row r="4773" spans="1:22" x14ac:dyDescent="0.3">
      <c r="A4773" s="1">
        <v>46221.791666666657</v>
      </c>
      <c r="B4773" s="2">
        <v>80.308512235476371</v>
      </c>
      <c r="C4773" s="2">
        <v>3.7941197361962891</v>
      </c>
      <c r="D4773" s="2">
        <f t="shared" si="888"/>
        <v>42.13361717434163</v>
      </c>
      <c r="E4773" s="2">
        <f t="shared" si="889"/>
        <v>62.957623882902759</v>
      </c>
      <c r="F4773" s="2">
        <f t="shared" si="897"/>
        <v>340</v>
      </c>
      <c r="G4773" s="2">
        <f t="shared" si="898"/>
        <v>0</v>
      </c>
      <c r="H4773" s="2">
        <f>MIN(Inputs!$B$2, (Inputs!$B$14 - F4773)/Inputs!$B$15)</f>
        <v>0</v>
      </c>
      <c r="I4773" s="2">
        <f>MAX(MIN(Inputs!$B$2, F4773*Inputs!$B$16, Inputs!$B$14*Inputs!$B$4 - G4773), 0)</f>
        <v>170</v>
      </c>
      <c r="J4773" s="2">
        <f>MAX(MIN(Inputs!$B$2, F4773*Inputs!$B$16, (Inputs!$B$14-F4773)/Inputs!$B$15)*Inputs!$B$9, 0)</f>
        <v>0</v>
      </c>
      <c r="K4773" s="2">
        <f>MAX(E4773*Inputs!$B$5 - B4773 - Inputs!$B$8, 0) * H4773</f>
        <v>0</v>
      </c>
      <c r="L4773" s="2">
        <f>IF(B4773 &gt;= D4773*Inputs!$B$10, MAX(B4773 - E4773/Inputs!$B$5 - Inputs!$B$8, 0) * I4773, 0)</f>
        <v>0</v>
      </c>
      <c r="M4773" s="2">
        <f t="shared" si="890"/>
        <v>0</v>
      </c>
      <c r="N4773" s="3" t="str">
        <f t="shared" si="891"/>
        <v>Idle</v>
      </c>
      <c r="O4773" s="3" t="str">
        <f t="shared" si="899"/>
        <v>Idle</v>
      </c>
      <c r="P4773" s="2">
        <f t="shared" si="892"/>
        <v>0</v>
      </c>
      <c r="Q4773" s="2">
        <f t="shared" si="893"/>
        <v>0</v>
      </c>
      <c r="R4773" s="2">
        <f t="shared" si="894"/>
        <v>0</v>
      </c>
      <c r="S4773" s="2">
        <f t="shared" si="895"/>
        <v>0</v>
      </c>
      <c r="T4773" s="2">
        <f t="shared" si="896"/>
        <v>0</v>
      </c>
      <c r="U4773" s="2">
        <f>IF(O4773="Reg", R4773 * Inputs!$B$7, 0)</f>
        <v>0</v>
      </c>
      <c r="V4773" s="2">
        <f>MAX(F4773 + P4773*Inputs!$B$15 - (Q4773/Inputs!$B$16) - U4773, 0)</f>
        <v>340</v>
      </c>
    </row>
    <row r="4774" spans="1:22" x14ac:dyDescent="0.3">
      <c r="A4774" s="1">
        <v>46221.833333333343</v>
      </c>
      <c r="B4774" s="2">
        <v>80.74887471616006</v>
      </c>
      <c r="C4774" s="2">
        <v>10.09755389376973</v>
      </c>
      <c r="D4774" s="2">
        <f t="shared" si="888"/>
        <v>42.13361717434163</v>
      </c>
      <c r="E4774" s="2">
        <f t="shared" si="889"/>
        <v>52.486068339031199</v>
      </c>
      <c r="F4774" s="2">
        <f t="shared" si="897"/>
        <v>340</v>
      </c>
      <c r="G4774" s="2">
        <f t="shared" si="898"/>
        <v>0</v>
      </c>
      <c r="H4774" s="2">
        <f>MIN(Inputs!$B$2, (Inputs!$B$14 - F4774)/Inputs!$B$15)</f>
        <v>0</v>
      </c>
      <c r="I4774" s="2">
        <f>MAX(MIN(Inputs!$B$2, F4774*Inputs!$B$16, Inputs!$B$14*Inputs!$B$4 - G4774), 0)</f>
        <v>170</v>
      </c>
      <c r="J4774" s="2">
        <f>MAX(MIN(Inputs!$B$2, F4774*Inputs!$B$16, (Inputs!$B$14-F4774)/Inputs!$B$15)*Inputs!$B$9, 0)</f>
        <v>0</v>
      </c>
      <c r="K4774" s="2">
        <f>MAX(E4774*Inputs!$B$5 - B4774 - Inputs!$B$8, 0) * H4774</f>
        <v>0</v>
      </c>
      <c r="L4774" s="2">
        <f>IF(B4774 &gt;= D4774*Inputs!$B$10, MAX(B4774 - E4774/Inputs!$B$5 - Inputs!$B$8, 0) * I4774, 0)</f>
        <v>187.9545907980019</v>
      </c>
      <c r="M4774" s="2">
        <f t="shared" si="890"/>
        <v>0</v>
      </c>
      <c r="N4774" s="3" t="str">
        <f t="shared" si="891"/>
        <v>Discharge</v>
      </c>
      <c r="O4774" s="3" t="str">
        <f t="shared" si="899"/>
        <v>Discharge</v>
      </c>
      <c r="P4774" s="2">
        <f t="shared" si="892"/>
        <v>0</v>
      </c>
      <c r="Q4774" s="2">
        <f t="shared" si="893"/>
        <v>170</v>
      </c>
      <c r="R4774" s="2">
        <f t="shared" si="894"/>
        <v>0</v>
      </c>
      <c r="S4774" s="2">
        <f t="shared" si="895"/>
        <v>13727.30870174721</v>
      </c>
      <c r="T4774" s="2">
        <f t="shared" si="896"/>
        <v>0</v>
      </c>
      <c r="U4774" s="2">
        <f>IF(O4774="Reg", R4774 * Inputs!$B$7, 0)</f>
        <v>0</v>
      </c>
      <c r="V4774" s="2">
        <f>MAX(F4774 + P4774*Inputs!$B$15 - (Q4774/Inputs!$B$16) - U4774, 0)</f>
        <v>170</v>
      </c>
    </row>
    <row r="4775" spans="1:22" x14ac:dyDescent="0.3">
      <c r="A4775" s="1">
        <v>46221.875</v>
      </c>
      <c r="B4775" s="2">
        <v>80.820952225863763</v>
      </c>
      <c r="C4775" s="2">
        <v>16.192025047754491</v>
      </c>
      <c r="D4775" s="2">
        <f t="shared" si="888"/>
        <v>42.13361717434163</v>
      </c>
      <c r="E4775" s="2">
        <f t="shared" si="889"/>
        <v>39.027922553004515</v>
      </c>
      <c r="F4775" s="2">
        <f t="shared" si="897"/>
        <v>170</v>
      </c>
      <c r="G4775" s="2">
        <f t="shared" si="898"/>
        <v>170</v>
      </c>
      <c r="H4775" s="2">
        <f>MIN(Inputs!$B$2, (Inputs!$B$14 - F4775)/Inputs!$B$15)</f>
        <v>170</v>
      </c>
      <c r="I4775" s="2">
        <f>MAX(MIN(Inputs!$B$2, F4775*Inputs!$B$16, Inputs!$B$14*Inputs!$B$4 - G4775), 0)</f>
        <v>170</v>
      </c>
      <c r="J4775" s="2">
        <f>MAX(MIN(Inputs!$B$2, F4775*Inputs!$B$16, (Inputs!$B$14-F4775)/Inputs!$B$15)*Inputs!$B$9, 0)</f>
        <v>136</v>
      </c>
      <c r="K4775" s="2">
        <f>MAX(E4775*Inputs!$B$5 - B4775 - Inputs!$B$8, 0) * H4775</f>
        <v>0</v>
      </c>
      <c r="L4775" s="2">
        <f>IF(B4775 &gt;= D4775*Inputs!$B$10, MAX(B4775 - E4775/Inputs!$B$5 - Inputs!$B$8, 0) * I4775, 0)</f>
        <v>2800.0768397482402</v>
      </c>
      <c r="M4775" s="2">
        <f t="shared" si="890"/>
        <v>2202.1154064946109</v>
      </c>
      <c r="N4775" s="3" t="str">
        <f t="shared" si="891"/>
        <v>Discharge</v>
      </c>
      <c r="O4775" s="3" t="str">
        <f t="shared" si="899"/>
        <v>Discharge</v>
      </c>
      <c r="P4775" s="2">
        <f t="shared" si="892"/>
        <v>0</v>
      </c>
      <c r="Q4775" s="2">
        <f t="shared" si="893"/>
        <v>170</v>
      </c>
      <c r="R4775" s="2">
        <f t="shared" si="894"/>
        <v>0</v>
      </c>
      <c r="S4775" s="2">
        <f t="shared" si="895"/>
        <v>13739.56187839684</v>
      </c>
      <c r="T4775" s="2">
        <f t="shared" si="896"/>
        <v>0</v>
      </c>
      <c r="U4775" s="2">
        <f>IF(O4775="Reg", R4775 * Inputs!$B$7, 0)</f>
        <v>0</v>
      </c>
      <c r="V4775" s="2">
        <f>MAX(F4775 + P4775*Inputs!$B$15 - (Q4775/Inputs!$B$16) - U4775, 0)</f>
        <v>0</v>
      </c>
    </row>
    <row r="4776" spans="1:22" x14ac:dyDescent="0.3">
      <c r="A4776" s="1">
        <v>46221.916666666657</v>
      </c>
      <c r="B4776" s="2">
        <v>56.386962853456488</v>
      </c>
      <c r="C4776" s="2">
        <v>2.2751632517028009</v>
      </c>
      <c r="D4776" s="2">
        <f t="shared" si="888"/>
        <v>42.13361717434163</v>
      </c>
      <c r="E4776" s="2">
        <f t="shared" si="889"/>
        <v>25.557763848693885</v>
      </c>
      <c r="F4776" s="2">
        <f t="shared" si="897"/>
        <v>0</v>
      </c>
      <c r="G4776" s="2">
        <f t="shared" si="898"/>
        <v>340</v>
      </c>
      <c r="H4776" s="2">
        <f>MIN(Inputs!$B$2, (Inputs!$B$14 - F4776)/Inputs!$B$15)</f>
        <v>170</v>
      </c>
      <c r="I4776" s="2">
        <f>MAX(MIN(Inputs!$B$2, F4776*Inputs!$B$16, Inputs!$B$14*Inputs!$B$4 - G4776), 0)</f>
        <v>0</v>
      </c>
      <c r="J4776" s="2">
        <f>MAX(MIN(Inputs!$B$2, F4776*Inputs!$B$16, (Inputs!$B$14-F4776)/Inputs!$B$15)*Inputs!$B$9, 0)</f>
        <v>0</v>
      </c>
      <c r="K4776" s="2">
        <f>MAX(E4776*Inputs!$B$5 - B4776 - Inputs!$B$8, 0) * H4776</f>
        <v>0</v>
      </c>
      <c r="L4776" s="2">
        <f>IF(B4776 &gt;= D4776*Inputs!$B$10, MAX(B4776 - E4776/Inputs!$B$5 - Inputs!$B$8, 0) * I4776, 0)</f>
        <v>0</v>
      </c>
      <c r="M4776" s="2">
        <f t="shared" si="890"/>
        <v>0</v>
      </c>
      <c r="N4776" s="3" t="str">
        <f t="shared" si="891"/>
        <v>Idle</v>
      </c>
      <c r="O4776" s="3" t="str">
        <f t="shared" si="899"/>
        <v>Idle</v>
      </c>
      <c r="P4776" s="2">
        <f t="shared" si="892"/>
        <v>0</v>
      </c>
      <c r="Q4776" s="2">
        <f t="shared" si="893"/>
        <v>0</v>
      </c>
      <c r="R4776" s="2">
        <f t="shared" si="894"/>
        <v>0</v>
      </c>
      <c r="S4776" s="2">
        <f t="shared" si="895"/>
        <v>0</v>
      </c>
      <c r="T4776" s="2">
        <f t="shared" si="896"/>
        <v>0</v>
      </c>
      <c r="U4776" s="2">
        <f>IF(O4776="Reg", R4776 * Inputs!$B$7, 0)</f>
        <v>0</v>
      </c>
      <c r="V4776" s="2">
        <f>MAX(F4776 + P4776*Inputs!$B$15 - (Q4776/Inputs!$B$16) - U4776, 0)</f>
        <v>0</v>
      </c>
    </row>
    <row r="4777" spans="1:22" x14ac:dyDescent="0.3">
      <c r="A4777" s="1">
        <v>46221.958333333343</v>
      </c>
      <c r="B4777" s="2">
        <v>41.155895497758543</v>
      </c>
      <c r="C4777" s="2">
        <v>3.201176357520608</v>
      </c>
      <c r="D4777" s="2">
        <f t="shared" si="888"/>
        <v>42.13361717434163</v>
      </c>
      <c r="E4777" s="2">
        <f t="shared" si="889"/>
        <v>16.159936706451141</v>
      </c>
      <c r="F4777" s="2">
        <f t="shared" si="897"/>
        <v>0</v>
      </c>
      <c r="G4777" s="2">
        <f t="shared" si="898"/>
        <v>340</v>
      </c>
      <c r="H4777" s="2">
        <f>MIN(Inputs!$B$2, (Inputs!$B$14 - F4777)/Inputs!$B$15)</f>
        <v>170</v>
      </c>
      <c r="I4777" s="2">
        <f>MAX(MIN(Inputs!$B$2, F4777*Inputs!$B$16, Inputs!$B$14*Inputs!$B$4 - G4777), 0)</f>
        <v>0</v>
      </c>
      <c r="J4777" s="2">
        <f>MAX(MIN(Inputs!$B$2, F4777*Inputs!$B$16, (Inputs!$B$14-F4777)/Inputs!$B$15)*Inputs!$B$9, 0)</f>
        <v>0</v>
      </c>
      <c r="K4777" s="2">
        <f>MAX(E4777*Inputs!$B$5 - B4777 - Inputs!$B$8, 0) * H4777</f>
        <v>0</v>
      </c>
      <c r="L4777" s="2">
        <f>IF(B4777 &gt;= D4777*Inputs!$B$10, MAX(B4777 - E4777/Inputs!$B$5 - Inputs!$B$8, 0) * I4777, 0)</f>
        <v>0</v>
      </c>
      <c r="M4777" s="2">
        <f t="shared" si="890"/>
        <v>0</v>
      </c>
      <c r="N4777" s="3" t="str">
        <f t="shared" si="891"/>
        <v>Idle</v>
      </c>
      <c r="O4777" s="3" t="str">
        <f t="shared" si="899"/>
        <v>Idle</v>
      </c>
      <c r="P4777" s="2">
        <f t="shared" si="892"/>
        <v>0</v>
      </c>
      <c r="Q4777" s="2">
        <f t="shared" si="893"/>
        <v>0</v>
      </c>
      <c r="R4777" s="2">
        <f t="shared" si="894"/>
        <v>0</v>
      </c>
      <c r="S4777" s="2">
        <f t="shared" si="895"/>
        <v>0</v>
      </c>
      <c r="T4777" s="2">
        <f t="shared" si="896"/>
        <v>0</v>
      </c>
      <c r="U4777" s="2">
        <f>IF(O4777="Reg", R4777 * Inputs!$B$7, 0)</f>
        <v>0</v>
      </c>
      <c r="V4777" s="2">
        <f>MAX(F4777 + P4777*Inputs!$B$15 - (Q4777/Inputs!$B$16) - U4777, 0)</f>
        <v>0</v>
      </c>
    </row>
    <row r="4778" spans="1:22" x14ac:dyDescent="0.3">
      <c r="A4778" s="1">
        <v>46222</v>
      </c>
      <c r="B4778" s="2">
        <v>38.324545768701313</v>
      </c>
      <c r="C4778" s="2">
        <v>20.126010238343639</v>
      </c>
      <c r="D4778" s="2">
        <f t="shared" si="888"/>
        <v>39.588032237231246</v>
      </c>
      <c r="E4778" s="2">
        <f t="shared" si="889"/>
        <v>9.3006207901580513</v>
      </c>
      <c r="F4778" s="2">
        <f t="shared" si="897"/>
        <v>0</v>
      </c>
      <c r="G4778" s="2">
        <f t="shared" si="898"/>
        <v>0</v>
      </c>
      <c r="H4778" s="2">
        <f>MIN(Inputs!$B$2, (Inputs!$B$14 - F4778)/Inputs!$B$15)</f>
        <v>170</v>
      </c>
      <c r="I4778" s="2">
        <f>MAX(MIN(Inputs!$B$2, F4778*Inputs!$B$16, Inputs!$B$14*Inputs!$B$4 - G4778), 0)</f>
        <v>0</v>
      </c>
      <c r="J4778" s="2">
        <f>MAX(MIN(Inputs!$B$2, F4778*Inputs!$B$16, (Inputs!$B$14-F4778)/Inputs!$B$15)*Inputs!$B$9, 0)</f>
        <v>0</v>
      </c>
      <c r="K4778" s="2">
        <f>MAX(E4778*Inputs!$B$5 - B4778 - Inputs!$B$8, 0) * H4778</f>
        <v>0</v>
      </c>
      <c r="L4778" s="2">
        <f>IF(B4778 &gt;= D4778*Inputs!$B$10, MAX(B4778 - E4778/Inputs!$B$5 - Inputs!$B$8, 0) * I4778, 0)</f>
        <v>0</v>
      </c>
      <c r="M4778" s="2">
        <f t="shared" si="890"/>
        <v>0</v>
      </c>
      <c r="N4778" s="3" t="str">
        <f t="shared" si="891"/>
        <v>Idle</v>
      </c>
      <c r="O4778" s="3" t="str">
        <f t="shared" si="899"/>
        <v>Idle</v>
      </c>
      <c r="P4778" s="2">
        <f t="shared" si="892"/>
        <v>0</v>
      </c>
      <c r="Q4778" s="2">
        <f t="shared" si="893"/>
        <v>0</v>
      </c>
      <c r="R4778" s="2">
        <f t="shared" si="894"/>
        <v>0</v>
      </c>
      <c r="S4778" s="2">
        <f t="shared" si="895"/>
        <v>0</v>
      </c>
      <c r="T4778" s="2">
        <f t="shared" si="896"/>
        <v>0</v>
      </c>
      <c r="U4778" s="2">
        <f>IF(O4778="Reg", R4778 * Inputs!$B$7, 0)</f>
        <v>0</v>
      </c>
      <c r="V4778" s="2">
        <f>MAX(F4778 + P4778*Inputs!$B$15 - (Q4778/Inputs!$B$16) - U4778, 0)</f>
        <v>0</v>
      </c>
    </row>
    <row r="4779" spans="1:22" x14ac:dyDescent="0.3">
      <c r="A4779" s="1">
        <v>46222.041666666657</v>
      </c>
      <c r="B4779" s="2">
        <v>17.479178972246999</v>
      </c>
      <c r="C4779" s="2">
        <v>11.07163278473173</v>
      </c>
      <c r="D4779" s="2">
        <f t="shared" si="888"/>
        <v>39.588032237231246</v>
      </c>
      <c r="E4779" s="2">
        <f t="shared" si="889"/>
        <v>2.9131964953744998</v>
      </c>
      <c r="F4779" s="2">
        <f t="shared" si="897"/>
        <v>0</v>
      </c>
      <c r="G4779" s="2">
        <f t="shared" si="898"/>
        <v>0</v>
      </c>
      <c r="H4779" s="2">
        <f>MIN(Inputs!$B$2, (Inputs!$B$14 - F4779)/Inputs!$B$15)</f>
        <v>170</v>
      </c>
      <c r="I4779" s="2">
        <f>MAX(MIN(Inputs!$B$2, F4779*Inputs!$B$16, Inputs!$B$14*Inputs!$B$4 - G4779), 0)</f>
        <v>0</v>
      </c>
      <c r="J4779" s="2">
        <f>MAX(MIN(Inputs!$B$2, F4779*Inputs!$B$16, (Inputs!$B$14-F4779)/Inputs!$B$15)*Inputs!$B$9, 0)</f>
        <v>0</v>
      </c>
      <c r="K4779" s="2">
        <f>MAX(E4779*Inputs!$B$5 - B4779 - Inputs!$B$8, 0) * H4779</f>
        <v>0</v>
      </c>
      <c r="L4779" s="2">
        <f>IF(B4779 &gt;= D4779*Inputs!$B$10, MAX(B4779 - E4779/Inputs!$B$5 - Inputs!$B$8, 0) * I4779, 0)</f>
        <v>0</v>
      </c>
      <c r="M4779" s="2">
        <f t="shared" si="890"/>
        <v>0</v>
      </c>
      <c r="N4779" s="3" t="str">
        <f t="shared" si="891"/>
        <v>Idle</v>
      </c>
      <c r="O4779" s="3" t="str">
        <f t="shared" si="899"/>
        <v>Idle</v>
      </c>
      <c r="P4779" s="2">
        <f t="shared" si="892"/>
        <v>0</v>
      </c>
      <c r="Q4779" s="2">
        <f t="shared" si="893"/>
        <v>0</v>
      </c>
      <c r="R4779" s="2">
        <f t="shared" si="894"/>
        <v>0</v>
      </c>
      <c r="S4779" s="2">
        <f t="shared" si="895"/>
        <v>0</v>
      </c>
      <c r="T4779" s="2">
        <f t="shared" si="896"/>
        <v>0</v>
      </c>
      <c r="U4779" s="2">
        <f>IF(O4779="Reg", R4779 * Inputs!$B$7, 0)</f>
        <v>0</v>
      </c>
      <c r="V4779" s="2">
        <f>MAX(F4779 + P4779*Inputs!$B$15 - (Q4779/Inputs!$B$16) - U4779, 0)</f>
        <v>0</v>
      </c>
    </row>
    <row r="4780" spans="1:22" x14ac:dyDescent="0.3">
      <c r="A4780" s="1">
        <v>46222.083333333343</v>
      </c>
      <c r="B4780" s="2">
        <v>0</v>
      </c>
      <c r="C4780" s="2">
        <v>10.121866742091891</v>
      </c>
      <c r="D4780" s="2">
        <f t="shared" si="888"/>
        <v>39.588032237231246</v>
      </c>
      <c r="E4780" s="2">
        <f t="shared" si="889"/>
        <v>0</v>
      </c>
      <c r="F4780" s="2">
        <f t="shared" si="897"/>
        <v>0</v>
      </c>
      <c r="G4780" s="2">
        <f t="shared" si="898"/>
        <v>0</v>
      </c>
      <c r="H4780" s="2">
        <f>MIN(Inputs!$B$2, (Inputs!$B$14 - F4780)/Inputs!$B$15)</f>
        <v>170</v>
      </c>
      <c r="I4780" s="2">
        <f>MAX(MIN(Inputs!$B$2, F4780*Inputs!$B$16, Inputs!$B$14*Inputs!$B$4 - G4780), 0)</f>
        <v>0</v>
      </c>
      <c r="J4780" s="2">
        <f>MAX(MIN(Inputs!$B$2, F4780*Inputs!$B$16, (Inputs!$B$14-F4780)/Inputs!$B$15)*Inputs!$B$9, 0)</f>
        <v>0</v>
      </c>
      <c r="K4780" s="2">
        <f>MAX(E4780*Inputs!$B$5 - B4780 - Inputs!$B$8, 0) * H4780</f>
        <v>0</v>
      </c>
      <c r="L4780" s="2">
        <f>IF(B4780 &gt;= D4780*Inputs!$B$10, MAX(B4780 - E4780/Inputs!$B$5 - Inputs!$B$8, 0) * I4780, 0)</f>
        <v>0</v>
      </c>
      <c r="M4780" s="2">
        <f t="shared" si="890"/>
        <v>0</v>
      </c>
      <c r="N4780" s="3" t="str">
        <f t="shared" si="891"/>
        <v>Idle</v>
      </c>
      <c r="O4780" s="3" t="str">
        <f t="shared" si="899"/>
        <v>Idle</v>
      </c>
      <c r="P4780" s="2">
        <f t="shared" si="892"/>
        <v>0</v>
      </c>
      <c r="Q4780" s="2">
        <f t="shared" si="893"/>
        <v>0</v>
      </c>
      <c r="R4780" s="2">
        <f t="shared" si="894"/>
        <v>0</v>
      </c>
      <c r="S4780" s="2">
        <f t="shared" si="895"/>
        <v>0</v>
      </c>
      <c r="T4780" s="2">
        <f t="shared" si="896"/>
        <v>0</v>
      </c>
      <c r="U4780" s="2">
        <f>IF(O4780="Reg", R4780 * Inputs!$B$7, 0)</f>
        <v>0</v>
      </c>
      <c r="V4780" s="2">
        <f>MAX(F4780 + P4780*Inputs!$B$15 - (Q4780/Inputs!$B$16) - U4780, 0)</f>
        <v>0</v>
      </c>
    </row>
    <row r="4781" spans="1:22" x14ac:dyDescent="0.3">
      <c r="A4781" s="1">
        <v>46222.125</v>
      </c>
      <c r="B4781" s="2">
        <v>0</v>
      </c>
      <c r="C4781" s="2">
        <v>11.327533782666681</v>
      </c>
      <c r="D4781" s="2">
        <f t="shared" si="888"/>
        <v>39.588032237231246</v>
      </c>
      <c r="E4781" s="2">
        <f t="shared" si="889"/>
        <v>0</v>
      </c>
      <c r="F4781" s="2">
        <f t="shared" si="897"/>
        <v>0</v>
      </c>
      <c r="G4781" s="2">
        <f t="shared" si="898"/>
        <v>0</v>
      </c>
      <c r="H4781" s="2">
        <f>MIN(Inputs!$B$2, (Inputs!$B$14 - F4781)/Inputs!$B$15)</f>
        <v>170</v>
      </c>
      <c r="I4781" s="2">
        <f>MAX(MIN(Inputs!$B$2, F4781*Inputs!$B$16, Inputs!$B$14*Inputs!$B$4 - G4781), 0)</f>
        <v>0</v>
      </c>
      <c r="J4781" s="2">
        <f>MAX(MIN(Inputs!$B$2, F4781*Inputs!$B$16, (Inputs!$B$14-F4781)/Inputs!$B$15)*Inputs!$B$9, 0)</f>
        <v>0</v>
      </c>
      <c r="K4781" s="2">
        <f>MAX(E4781*Inputs!$B$5 - B4781 - Inputs!$B$8, 0) * H4781</f>
        <v>0</v>
      </c>
      <c r="L4781" s="2">
        <f>IF(B4781 &gt;= D4781*Inputs!$B$10, MAX(B4781 - E4781/Inputs!$B$5 - Inputs!$B$8, 0) * I4781, 0)</f>
        <v>0</v>
      </c>
      <c r="M4781" s="2">
        <f t="shared" si="890"/>
        <v>0</v>
      </c>
      <c r="N4781" s="3" t="str">
        <f t="shared" si="891"/>
        <v>Idle</v>
      </c>
      <c r="O4781" s="3" t="str">
        <f t="shared" si="899"/>
        <v>Idle</v>
      </c>
      <c r="P4781" s="2">
        <f t="shared" si="892"/>
        <v>0</v>
      </c>
      <c r="Q4781" s="2">
        <f t="shared" si="893"/>
        <v>0</v>
      </c>
      <c r="R4781" s="2">
        <f t="shared" si="894"/>
        <v>0</v>
      </c>
      <c r="S4781" s="2">
        <f t="shared" si="895"/>
        <v>0</v>
      </c>
      <c r="T4781" s="2">
        <f t="shared" si="896"/>
        <v>0</v>
      </c>
      <c r="U4781" s="2">
        <f>IF(O4781="Reg", R4781 * Inputs!$B$7, 0)</f>
        <v>0</v>
      </c>
      <c r="V4781" s="2">
        <f>MAX(F4781 + P4781*Inputs!$B$15 - (Q4781/Inputs!$B$16) - U4781, 0)</f>
        <v>0</v>
      </c>
    </row>
    <row r="4782" spans="1:22" x14ac:dyDescent="0.3">
      <c r="A4782" s="1">
        <v>46222.166666666657</v>
      </c>
      <c r="B4782" s="2">
        <v>0</v>
      </c>
      <c r="C4782" s="2">
        <v>8.9520754715146804</v>
      </c>
      <c r="D4782" s="2">
        <f t="shared" si="888"/>
        <v>39.588032237231246</v>
      </c>
      <c r="E4782" s="2">
        <f t="shared" si="889"/>
        <v>0</v>
      </c>
      <c r="F4782" s="2">
        <f t="shared" si="897"/>
        <v>0</v>
      </c>
      <c r="G4782" s="2">
        <f t="shared" si="898"/>
        <v>0</v>
      </c>
      <c r="H4782" s="2">
        <f>MIN(Inputs!$B$2, (Inputs!$B$14 - F4782)/Inputs!$B$15)</f>
        <v>170</v>
      </c>
      <c r="I4782" s="2">
        <f>MAX(MIN(Inputs!$B$2, F4782*Inputs!$B$16, Inputs!$B$14*Inputs!$B$4 - G4782), 0)</f>
        <v>0</v>
      </c>
      <c r="J4782" s="2">
        <f>MAX(MIN(Inputs!$B$2, F4782*Inputs!$B$16, (Inputs!$B$14-F4782)/Inputs!$B$15)*Inputs!$B$9, 0)</f>
        <v>0</v>
      </c>
      <c r="K4782" s="2">
        <f>MAX(E4782*Inputs!$B$5 - B4782 - Inputs!$B$8, 0) * H4782</f>
        <v>0</v>
      </c>
      <c r="L4782" s="2">
        <f>IF(B4782 &gt;= D4782*Inputs!$B$10, MAX(B4782 - E4782/Inputs!$B$5 - Inputs!$B$8, 0) * I4782, 0)</f>
        <v>0</v>
      </c>
      <c r="M4782" s="2">
        <f t="shared" si="890"/>
        <v>0</v>
      </c>
      <c r="N4782" s="3" t="str">
        <f t="shared" si="891"/>
        <v>Idle</v>
      </c>
      <c r="O4782" s="3" t="str">
        <f t="shared" si="899"/>
        <v>Idle</v>
      </c>
      <c r="P4782" s="2">
        <f t="shared" si="892"/>
        <v>0</v>
      </c>
      <c r="Q4782" s="2">
        <f t="shared" si="893"/>
        <v>0</v>
      </c>
      <c r="R4782" s="2">
        <f t="shared" si="894"/>
        <v>0</v>
      </c>
      <c r="S4782" s="2">
        <f t="shared" si="895"/>
        <v>0</v>
      </c>
      <c r="T4782" s="2">
        <f t="shared" si="896"/>
        <v>0</v>
      </c>
      <c r="U4782" s="2">
        <f>IF(O4782="Reg", R4782 * Inputs!$B$7, 0)</f>
        <v>0</v>
      </c>
      <c r="V4782" s="2">
        <f>MAX(F4782 + P4782*Inputs!$B$15 - (Q4782/Inputs!$B$16) - U4782, 0)</f>
        <v>0</v>
      </c>
    </row>
    <row r="4783" spans="1:22" x14ac:dyDescent="0.3">
      <c r="A4783" s="1">
        <v>46222.208333333343</v>
      </c>
      <c r="B4783" s="2">
        <v>0</v>
      </c>
      <c r="C4783" s="2">
        <v>10.85890425440847</v>
      </c>
      <c r="D4783" s="2">
        <f t="shared" si="888"/>
        <v>39.588032237231246</v>
      </c>
      <c r="E4783" s="2">
        <f t="shared" si="889"/>
        <v>0.178667940411979</v>
      </c>
      <c r="F4783" s="2">
        <f t="shared" si="897"/>
        <v>0</v>
      </c>
      <c r="G4783" s="2">
        <f t="shared" si="898"/>
        <v>0</v>
      </c>
      <c r="H4783" s="2">
        <f>MIN(Inputs!$B$2, (Inputs!$B$14 - F4783)/Inputs!$B$15)</f>
        <v>170</v>
      </c>
      <c r="I4783" s="2">
        <f>MAX(MIN(Inputs!$B$2, F4783*Inputs!$B$16, Inputs!$B$14*Inputs!$B$4 - G4783), 0)</f>
        <v>0</v>
      </c>
      <c r="J4783" s="2">
        <f>MAX(MIN(Inputs!$B$2, F4783*Inputs!$B$16, (Inputs!$B$14-F4783)/Inputs!$B$15)*Inputs!$B$9, 0)</f>
        <v>0</v>
      </c>
      <c r="K4783" s="2">
        <f>MAX(E4783*Inputs!$B$5 - B4783 - Inputs!$B$8, 0) * H4783</f>
        <v>0</v>
      </c>
      <c r="L4783" s="2">
        <f>IF(B4783 &gt;= D4783*Inputs!$B$10, MAX(B4783 - E4783/Inputs!$B$5 - Inputs!$B$8, 0) * I4783, 0)</f>
        <v>0</v>
      </c>
      <c r="M4783" s="2">
        <f t="shared" si="890"/>
        <v>0</v>
      </c>
      <c r="N4783" s="3" t="str">
        <f t="shared" si="891"/>
        <v>Idle</v>
      </c>
      <c r="O4783" s="3" t="str">
        <f t="shared" si="899"/>
        <v>Idle</v>
      </c>
      <c r="P4783" s="2">
        <f t="shared" si="892"/>
        <v>0</v>
      </c>
      <c r="Q4783" s="2">
        <f t="shared" si="893"/>
        <v>0</v>
      </c>
      <c r="R4783" s="2">
        <f t="shared" si="894"/>
        <v>0</v>
      </c>
      <c r="S4783" s="2">
        <f t="shared" si="895"/>
        <v>0</v>
      </c>
      <c r="T4783" s="2">
        <f t="shared" si="896"/>
        <v>0</v>
      </c>
      <c r="U4783" s="2">
        <f>IF(O4783="Reg", R4783 * Inputs!$B$7, 0)</f>
        <v>0</v>
      </c>
      <c r="V4783" s="2">
        <f>MAX(F4783 + P4783*Inputs!$B$15 - (Q4783/Inputs!$B$16) - U4783, 0)</f>
        <v>0</v>
      </c>
    </row>
    <row r="4784" spans="1:22" x14ac:dyDescent="0.3">
      <c r="A4784" s="1">
        <v>46222.25</v>
      </c>
      <c r="B4784" s="2">
        <v>0</v>
      </c>
      <c r="C4784" s="2">
        <v>10.0052397821807</v>
      </c>
      <c r="D4784" s="2">
        <f t="shared" si="888"/>
        <v>39.588032237231246</v>
      </c>
      <c r="E4784" s="2">
        <f t="shared" si="889"/>
        <v>1.8678800152520305</v>
      </c>
      <c r="F4784" s="2">
        <f t="shared" si="897"/>
        <v>0</v>
      </c>
      <c r="G4784" s="2">
        <f t="shared" si="898"/>
        <v>0</v>
      </c>
      <c r="H4784" s="2">
        <f>MIN(Inputs!$B$2, (Inputs!$B$14 - F4784)/Inputs!$B$15)</f>
        <v>170</v>
      </c>
      <c r="I4784" s="2">
        <f>MAX(MIN(Inputs!$B$2, F4784*Inputs!$B$16, Inputs!$B$14*Inputs!$B$4 - G4784), 0)</f>
        <v>0</v>
      </c>
      <c r="J4784" s="2">
        <f>MAX(MIN(Inputs!$B$2, F4784*Inputs!$B$16, (Inputs!$B$14-F4784)/Inputs!$B$15)*Inputs!$B$9, 0)</f>
        <v>0</v>
      </c>
      <c r="K4784" s="2">
        <f>MAX(E4784*Inputs!$B$5 - B4784 - Inputs!$B$8, 0) * H4784</f>
        <v>0</v>
      </c>
      <c r="L4784" s="2">
        <f>IF(B4784 &gt;= D4784*Inputs!$B$10, MAX(B4784 - E4784/Inputs!$B$5 - Inputs!$B$8, 0) * I4784, 0)</f>
        <v>0</v>
      </c>
      <c r="M4784" s="2">
        <f t="shared" si="890"/>
        <v>0</v>
      </c>
      <c r="N4784" s="3" t="str">
        <f t="shared" si="891"/>
        <v>Idle</v>
      </c>
      <c r="O4784" s="3" t="str">
        <f t="shared" si="899"/>
        <v>Idle</v>
      </c>
      <c r="P4784" s="2">
        <f t="shared" si="892"/>
        <v>0</v>
      </c>
      <c r="Q4784" s="2">
        <f t="shared" si="893"/>
        <v>0</v>
      </c>
      <c r="R4784" s="2">
        <f t="shared" si="894"/>
        <v>0</v>
      </c>
      <c r="S4784" s="2">
        <f t="shared" si="895"/>
        <v>0</v>
      </c>
      <c r="T4784" s="2">
        <f t="shared" si="896"/>
        <v>0</v>
      </c>
      <c r="U4784" s="2">
        <f>IF(O4784="Reg", R4784 * Inputs!$B$7, 0)</f>
        <v>0</v>
      </c>
      <c r="V4784" s="2">
        <f>MAX(F4784 + P4784*Inputs!$B$15 - (Q4784/Inputs!$B$16) - U4784, 0)</f>
        <v>0</v>
      </c>
    </row>
    <row r="4785" spans="1:22" x14ac:dyDescent="0.3">
      <c r="A4785" s="1">
        <v>46222.291666666657</v>
      </c>
      <c r="B4785" s="2">
        <v>0</v>
      </c>
      <c r="C4785" s="2">
        <v>12.19002616978589</v>
      </c>
      <c r="D4785" s="2">
        <f t="shared" si="888"/>
        <v>39.588032237231246</v>
      </c>
      <c r="E4785" s="2">
        <f t="shared" si="889"/>
        <v>18.240450145939189</v>
      </c>
      <c r="F4785" s="2">
        <f t="shared" si="897"/>
        <v>0</v>
      </c>
      <c r="G4785" s="2">
        <f t="shared" si="898"/>
        <v>0</v>
      </c>
      <c r="H4785" s="2">
        <f>MIN(Inputs!$B$2, (Inputs!$B$14 - F4785)/Inputs!$B$15)</f>
        <v>170</v>
      </c>
      <c r="I4785" s="2">
        <f>MAX(MIN(Inputs!$B$2, F4785*Inputs!$B$16, Inputs!$B$14*Inputs!$B$4 - G4785), 0)</f>
        <v>0</v>
      </c>
      <c r="J4785" s="2">
        <f>MAX(MIN(Inputs!$B$2, F4785*Inputs!$B$16, (Inputs!$B$14-F4785)/Inputs!$B$15)*Inputs!$B$9, 0)</f>
        <v>0</v>
      </c>
      <c r="K4785" s="2">
        <f>MAX(E4785*Inputs!$B$5 - B4785 - Inputs!$B$8, 0) * H4785</f>
        <v>0</v>
      </c>
      <c r="L4785" s="2">
        <f>IF(B4785 &gt;= D4785*Inputs!$B$10, MAX(B4785 - E4785/Inputs!$B$5 - Inputs!$B$8, 0) * I4785, 0)</f>
        <v>0</v>
      </c>
      <c r="M4785" s="2">
        <f t="shared" si="890"/>
        <v>0</v>
      </c>
      <c r="N4785" s="3" t="str">
        <f t="shared" si="891"/>
        <v>Idle</v>
      </c>
      <c r="O4785" s="3" t="str">
        <f t="shared" si="899"/>
        <v>Idle</v>
      </c>
      <c r="P4785" s="2">
        <f t="shared" si="892"/>
        <v>0</v>
      </c>
      <c r="Q4785" s="2">
        <f t="shared" si="893"/>
        <v>0</v>
      </c>
      <c r="R4785" s="2">
        <f t="shared" si="894"/>
        <v>0</v>
      </c>
      <c r="S4785" s="2">
        <f t="shared" si="895"/>
        <v>0</v>
      </c>
      <c r="T4785" s="2">
        <f t="shared" si="896"/>
        <v>0</v>
      </c>
      <c r="U4785" s="2">
        <f>IF(O4785="Reg", R4785 * Inputs!$B$7, 0)</f>
        <v>0</v>
      </c>
      <c r="V4785" s="2">
        <f>MAX(F4785 + P4785*Inputs!$B$15 - (Q4785/Inputs!$B$16) - U4785, 0)</f>
        <v>0</v>
      </c>
    </row>
    <row r="4786" spans="1:22" x14ac:dyDescent="0.3">
      <c r="A4786" s="1">
        <v>46222.333333333343</v>
      </c>
      <c r="B4786" s="2">
        <v>0</v>
      </c>
      <c r="C4786" s="2">
        <v>1.7523181337076801</v>
      </c>
      <c r="D4786" s="2">
        <f t="shared" si="888"/>
        <v>39.588032237231246</v>
      </c>
      <c r="E4786" s="2">
        <f t="shared" si="889"/>
        <v>26.341947727226653</v>
      </c>
      <c r="F4786" s="2">
        <f t="shared" si="897"/>
        <v>0</v>
      </c>
      <c r="G4786" s="2">
        <f t="shared" si="898"/>
        <v>0</v>
      </c>
      <c r="H4786" s="2">
        <f>MIN(Inputs!$B$2, (Inputs!$B$14 - F4786)/Inputs!$B$15)</f>
        <v>170</v>
      </c>
      <c r="I4786" s="2">
        <f>MAX(MIN(Inputs!$B$2, F4786*Inputs!$B$16, Inputs!$B$14*Inputs!$B$4 - G4786), 0)</f>
        <v>0</v>
      </c>
      <c r="J4786" s="2">
        <f>MAX(MIN(Inputs!$B$2, F4786*Inputs!$B$16, (Inputs!$B$14-F4786)/Inputs!$B$15)*Inputs!$B$9, 0)</f>
        <v>0</v>
      </c>
      <c r="K4786" s="2">
        <f>MAX(E4786*Inputs!$B$5 - B4786 - Inputs!$B$8, 0) * H4786</f>
        <v>540.75537999310723</v>
      </c>
      <c r="L4786" s="2">
        <f>IF(B4786 &gt;= D4786*Inputs!$B$10, MAX(B4786 - E4786/Inputs!$B$5 - Inputs!$B$8, 0) * I4786, 0)</f>
        <v>0</v>
      </c>
      <c r="M4786" s="2">
        <f t="shared" si="890"/>
        <v>0</v>
      </c>
      <c r="N4786" s="3" t="str">
        <f t="shared" si="891"/>
        <v>Charge</v>
      </c>
      <c r="O4786" s="3" t="str">
        <f t="shared" si="899"/>
        <v>Charge</v>
      </c>
      <c r="P4786" s="2">
        <f t="shared" si="892"/>
        <v>170</v>
      </c>
      <c r="Q4786" s="2">
        <f t="shared" si="893"/>
        <v>0</v>
      </c>
      <c r="R4786" s="2">
        <f t="shared" si="894"/>
        <v>0</v>
      </c>
      <c r="S4786" s="2">
        <f t="shared" si="895"/>
        <v>0</v>
      </c>
      <c r="T4786" s="2">
        <f t="shared" si="896"/>
        <v>0</v>
      </c>
      <c r="U4786" s="2">
        <f>IF(O4786="Reg", R4786 * Inputs!$B$7, 0)</f>
        <v>0</v>
      </c>
      <c r="V4786" s="2">
        <f>MAX(F4786 + P4786*Inputs!$B$15 - (Q4786/Inputs!$B$16) - U4786, 0)</f>
        <v>170</v>
      </c>
    </row>
    <row r="4787" spans="1:22" x14ac:dyDescent="0.3">
      <c r="A4787" s="1">
        <v>46222.375</v>
      </c>
      <c r="B4787" s="2">
        <v>0</v>
      </c>
      <c r="C4787" s="2">
        <v>5.7197469285677291</v>
      </c>
      <c r="D4787" s="2">
        <f t="shared" si="888"/>
        <v>39.588032237231246</v>
      </c>
      <c r="E4787" s="2">
        <f t="shared" si="889"/>
        <v>36.621239036429976</v>
      </c>
      <c r="F4787" s="2">
        <f t="shared" si="897"/>
        <v>170</v>
      </c>
      <c r="G4787" s="2">
        <f t="shared" si="898"/>
        <v>0</v>
      </c>
      <c r="H4787" s="2">
        <f>MIN(Inputs!$B$2, (Inputs!$B$14 - F4787)/Inputs!$B$15)</f>
        <v>170</v>
      </c>
      <c r="I4787" s="2">
        <f>MAX(MIN(Inputs!$B$2, F4787*Inputs!$B$16, Inputs!$B$14*Inputs!$B$4 - G4787), 0)</f>
        <v>170</v>
      </c>
      <c r="J4787" s="2">
        <f>MAX(MIN(Inputs!$B$2, F4787*Inputs!$B$16, (Inputs!$B$14-F4787)/Inputs!$B$15)*Inputs!$B$9, 0)</f>
        <v>136</v>
      </c>
      <c r="K4787" s="2">
        <f>MAX(E4787*Inputs!$B$5 - B4787 - Inputs!$B$8, 0) * H4787</f>
        <v>2078.5373598499241</v>
      </c>
      <c r="L4787" s="2">
        <f>IF(B4787 &gt;= D4787*Inputs!$B$10, MAX(B4787 - E4787/Inputs!$B$5 - Inputs!$B$8, 0) * I4787, 0)</f>
        <v>0</v>
      </c>
      <c r="M4787" s="2">
        <f t="shared" si="890"/>
        <v>777.88558228521117</v>
      </c>
      <c r="N4787" s="3" t="str">
        <f t="shared" si="891"/>
        <v>Charge</v>
      </c>
      <c r="O4787" s="3" t="str">
        <f t="shared" si="899"/>
        <v>Charge</v>
      </c>
      <c r="P4787" s="2">
        <f t="shared" si="892"/>
        <v>170</v>
      </c>
      <c r="Q4787" s="2">
        <f t="shared" si="893"/>
        <v>0</v>
      </c>
      <c r="R4787" s="2">
        <f t="shared" si="894"/>
        <v>0</v>
      </c>
      <c r="S4787" s="2">
        <f t="shared" si="895"/>
        <v>0</v>
      </c>
      <c r="T4787" s="2">
        <f t="shared" si="896"/>
        <v>0</v>
      </c>
      <c r="U4787" s="2">
        <f>IF(O4787="Reg", R4787 * Inputs!$B$7, 0)</f>
        <v>0</v>
      </c>
      <c r="V4787" s="2">
        <f>MAX(F4787 + P4787*Inputs!$B$15 - (Q4787/Inputs!$B$16) - U4787, 0)</f>
        <v>340</v>
      </c>
    </row>
    <row r="4788" spans="1:22" x14ac:dyDescent="0.3">
      <c r="A4788" s="1">
        <v>46222.416666666657</v>
      </c>
      <c r="B4788" s="2">
        <v>1.0720076424718741</v>
      </c>
      <c r="C4788" s="2">
        <v>2.0432314083665122</v>
      </c>
      <c r="D4788" s="2">
        <f t="shared" si="888"/>
        <v>39.588032237231246</v>
      </c>
      <c r="E4788" s="2">
        <f t="shared" si="889"/>
        <v>46.491003964822433</v>
      </c>
      <c r="F4788" s="2">
        <f t="shared" si="897"/>
        <v>340</v>
      </c>
      <c r="G4788" s="2">
        <f t="shared" si="898"/>
        <v>0</v>
      </c>
      <c r="H4788" s="2">
        <f>MIN(Inputs!$B$2, (Inputs!$B$14 - F4788)/Inputs!$B$15)</f>
        <v>0</v>
      </c>
      <c r="I4788" s="2">
        <f>MAX(MIN(Inputs!$B$2, F4788*Inputs!$B$16, Inputs!$B$14*Inputs!$B$4 - G4788), 0)</f>
        <v>170</v>
      </c>
      <c r="J4788" s="2">
        <f>MAX(MIN(Inputs!$B$2, F4788*Inputs!$B$16, (Inputs!$B$14-F4788)/Inputs!$B$15)*Inputs!$B$9, 0)</f>
        <v>0</v>
      </c>
      <c r="K4788" s="2">
        <f>MAX(E4788*Inputs!$B$5 - B4788 - Inputs!$B$8, 0) * H4788</f>
        <v>0</v>
      </c>
      <c r="L4788" s="2">
        <f>IF(B4788 &gt;= D4788*Inputs!$B$10, MAX(B4788 - E4788/Inputs!$B$5 - Inputs!$B$8, 0) * I4788, 0)</f>
        <v>0</v>
      </c>
      <c r="M4788" s="2">
        <f t="shared" si="890"/>
        <v>0</v>
      </c>
      <c r="N4788" s="3" t="str">
        <f t="shared" si="891"/>
        <v>Idle</v>
      </c>
      <c r="O4788" s="3" t="str">
        <f t="shared" si="899"/>
        <v>Idle</v>
      </c>
      <c r="P4788" s="2">
        <f t="shared" si="892"/>
        <v>0</v>
      </c>
      <c r="Q4788" s="2">
        <f t="shared" si="893"/>
        <v>0</v>
      </c>
      <c r="R4788" s="2">
        <f t="shared" si="894"/>
        <v>0</v>
      </c>
      <c r="S4788" s="2">
        <f t="shared" si="895"/>
        <v>0</v>
      </c>
      <c r="T4788" s="2">
        <f t="shared" si="896"/>
        <v>0</v>
      </c>
      <c r="U4788" s="2">
        <f>IF(O4788="Reg", R4788 * Inputs!$B$7, 0)</f>
        <v>0</v>
      </c>
      <c r="V4788" s="2">
        <f>MAX(F4788 + P4788*Inputs!$B$15 - (Q4788/Inputs!$B$16) - U4788, 0)</f>
        <v>340</v>
      </c>
    </row>
    <row r="4789" spans="1:22" x14ac:dyDescent="0.3">
      <c r="A4789" s="1">
        <v>46222.458333333343</v>
      </c>
      <c r="B4789" s="2">
        <v>10.135272449040309</v>
      </c>
      <c r="C4789" s="2">
        <v>7.9749146851301278</v>
      </c>
      <c r="D4789" s="2">
        <f t="shared" si="888"/>
        <v>39.588032237231246</v>
      </c>
      <c r="E4789" s="2">
        <f t="shared" si="889"/>
        <v>60.198416531657834</v>
      </c>
      <c r="F4789" s="2">
        <f t="shared" si="897"/>
        <v>340</v>
      </c>
      <c r="G4789" s="2">
        <f t="shared" si="898"/>
        <v>0</v>
      </c>
      <c r="H4789" s="2">
        <f>MIN(Inputs!$B$2, (Inputs!$B$14 - F4789)/Inputs!$B$15)</f>
        <v>0</v>
      </c>
      <c r="I4789" s="2">
        <f>MAX(MIN(Inputs!$B$2, F4789*Inputs!$B$16, Inputs!$B$14*Inputs!$B$4 - G4789), 0)</f>
        <v>170</v>
      </c>
      <c r="J4789" s="2">
        <f>MAX(MIN(Inputs!$B$2, F4789*Inputs!$B$16, (Inputs!$B$14-F4789)/Inputs!$B$15)*Inputs!$B$9, 0)</f>
        <v>0</v>
      </c>
      <c r="K4789" s="2">
        <f>MAX(E4789*Inputs!$B$5 - B4789 - Inputs!$B$8, 0) * H4789</f>
        <v>0</v>
      </c>
      <c r="L4789" s="2">
        <f>IF(B4789 &gt;= D4789*Inputs!$B$10, MAX(B4789 - E4789/Inputs!$B$5 - Inputs!$B$8, 0) * I4789, 0)</f>
        <v>0</v>
      </c>
      <c r="M4789" s="2">
        <f t="shared" si="890"/>
        <v>0</v>
      </c>
      <c r="N4789" s="3" t="str">
        <f t="shared" si="891"/>
        <v>Idle</v>
      </c>
      <c r="O4789" s="3" t="str">
        <f t="shared" si="899"/>
        <v>Idle</v>
      </c>
      <c r="P4789" s="2">
        <f t="shared" si="892"/>
        <v>0</v>
      </c>
      <c r="Q4789" s="2">
        <f t="shared" si="893"/>
        <v>0</v>
      </c>
      <c r="R4789" s="2">
        <f t="shared" si="894"/>
        <v>0</v>
      </c>
      <c r="S4789" s="2">
        <f t="shared" si="895"/>
        <v>0</v>
      </c>
      <c r="T4789" s="2">
        <f t="shared" si="896"/>
        <v>0</v>
      </c>
      <c r="U4789" s="2">
        <f>IF(O4789="Reg", R4789 * Inputs!$B$7, 0)</f>
        <v>0</v>
      </c>
      <c r="V4789" s="2">
        <f>MAX(F4789 + P4789*Inputs!$B$15 - (Q4789/Inputs!$B$16) - U4789, 0)</f>
        <v>340</v>
      </c>
    </row>
    <row r="4790" spans="1:22" x14ac:dyDescent="0.3">
      <c r="A4790" s="1">
        <v>46222.5</v>
      </c>
      <c r="B4790" s="2">
        <v>98.235420784122951</v>
      </c>
      <c r="C4790" s="2">
        <v>27.226278612691409</v>
      </c>
      <c r="D4790" s="2">
        <f t="shared" si="888"/>
        <v>39.588032237231246</v>
      </c>
      <c r="E4790" s="2">
        <f t="shared" si="889"/>
        <v>73.148431982215726</v>
      </c>
      <c r="F4790" s="2">
        <f t="shared" si="897"/>
        <v>340</v>
      </c>
      <c r="G4790" s="2">
        <f t="shared" si="898"/>
        <v>0</v>
      </c>
      <c r="H4790" s="2">
        <f>MIN(Inputs!$B$2, (Inputs!$B$14 - F4790)/Inputs!$B$15)</f>
        <v>0</v>
      </c>
      <c r="I4790" s="2">
        <f>MAX(MIN(Inputs!$B$2, F4790*Inputs!$B$16, Inputs!$B$14*Inputs!$B$4 - G4790), 0)</f>
        <v>170</v>
      </c>
      <c r="J4790" s="2">
        <f>MAX(MIN(Inputs!$B$2, F4790*Inputs!$B$16, (Inputs!$B$14-F4790)/Inputs!$B$15)*Inputs!$B$9, 0)</f>
        <v>0</v>
      </c>
      <c r="K4790" s="2">
        <f>MAX(E4790*Inputs!$B$5 - B4790 - Inputs!$B$8, 0) * H4790</f>
        <v>0</v>
      </c>
      <c r="L4790" s="2">
        <f>IF(B4790 &gt;= D4790*Inputs!$B$10, MAX(B4790 - E4790/Inputs!$B$5 - Inputs!$B$8, 0) * I4790, 0)</f>
        <v>0</v>
      </c>
      <c r="M4790" s="2">
        <f t="shared" si="890"/>
        <v>0</v>
      </c>
      <c r="N4790" s="3" t="str">
        <f t="shared" si="891"/>
        <v>Idle</v>
      </c>
      <c r="O4790" s="3" t="str">
        <f t="shared" si="899"/>
        <v>Idle</v>
      </c>
      <c r="P4790" s="2">
        <f t="shared" si="892"/>
        <v>0</v>
      </c>
      <c r="Q4790" s="2">
        <f t="shared" si="893"/>
        <v>0</v>
      </c>
      <c r="R4790" s="2">
        <f t="shared" si="894"/>
        <v>0</v>
      </c>
      <c r="S4790" s="2">
        <f t="shared" si="895"/>
        <v>0</v>
      </c>
      <c r="T4790" s="2">
        <f t="shared" si="896"/>
        <v>0</v>
      </c>
      <c r="U4790" s="2">
        <f>IF(O4790="Reg", R4790 * Inputs!$B$7, 0)</f>
        <v>0</v>
      </c>
      <c r="V4790" s="2">
        <f>MAX(F4790 + P4790*Inputs!$B$15 - (Q4790/Inputs!$B$16) - U4790, 0)</f>
        <v>340</v>
      </c>
    </row>
    <row r="4791" spans="1:22" x14ac:dyDescent="0.3">
      <c r="A4791" s="1">
        <v>46222.541666666657</v>
      </c>
      <c r="B4791" s="2">
        <v>48.608985487724787</v>
      </c>
      <c r="C4791" s="2">
        <v>10.374601294108411</v>
      </c>
      <c r="D4791" s="2">
        <f t="shared" si="888"/>
        <v>39.588032237231246</v>
      </c>
      <c r="E4791" s="2">
        <f t="shared" si="889"/>
        <v>73.509164377274161</v>
      </c>
      <c r="F4791" s="2">
        <f t="shared" si="897"/>
        <v>340</v>
      </c>
      <c r="G4791" s="2">
        <f t="shared" si="898"/>
        <v>0</v>
      </c>
      <c r="H4791" s="2">
        <f>MIN(Inputs!$B$2, (Inputs!$B$14 - F4791)/Inputs!$B$15)</f>
        <v>0</v>
      </c>
      <c r="I4791" s="2">
        <f>MAX(MIN(Inputs!$B$2, F4791*Inputs!$B$16, Inputs!$B$14*Inputs!$B$4 - G4791), 0)</f>
        <v>170</v>
      </c>
      <c r="J4791" s="2">
        <f>MAX(MIN(Inputs!$B$2, F4791*Inputs!$B$16, (Inputs!$B$14-F4791)/Inputs!$B$15)*Inputs!$B$9, 0)</f>
        <v>0</v>
      </c>
      <c r="K4791" s="2">
        <f>MAX(E4791*Inputs!$B$5 - B4791 - Inputs!$B$8, 0) * H4791</f>
        <v>0</v>
      </c>
      <c r="L4791" s="2">
        <f>IF(B4791 &gt;= D4791*Inputs!$B$10, MAX(B4791 - E4791/Inputs!$B$5 - Inputs!$B$8, 0) * I4791, 0)</f>
        <v>0</v>
      </c>
      <c r="M4791" s="2">
        <f t="shared" si="890"/>
        <v>0</v>
      </c>
      <c r="N4791" s="3" t="str">
        <f t="shared" si="891"/>
        <v>Idle</v>
      </c>
      <c r="O4791" s="3" t="str">
        <f t="shared" si="899"/>
        <v>Idle</v>
      </c>
      <c r="P4791" s="2">
        <f t="shared" si="892"/>
        <v>0</v>
      </c>
      <c r="Q4791" s="2">
        <f t="shared" si="893"/>
        <v>0</v>
      </c>
      <c r="R4791" s="2">
        <f t="shared" si="894"/>
        <v>0</v>
      </c>
      <c r="S4791" s="2">
        <f t="shared" si="895"/>
        <v>0</v>
      </c>
      <c r="T4791" s="2">
        <f t="shared" si="896"/>
        <v>0</v>
      </c>
      <c r="U4791" s="2">
        <f>IF(O4791="Reg", R4791 * Inputs!$B$7, 0)</f>
        <v>0</v>
      </c>
      <c r="V4791" s="2">
        <f>MAX(F4791 + P4791*Inputs!$B$15 - (Q4791/Inputs!$B$16) - U4791, 0)</f>
        <v>340</v>
      </c>
    </row>
    <row r="4792" spans="1:22" x14ac:dyDescent="0.3">
      <c r="A4792" s="1">
        <v>46222.583333333343</v>
      </c>
      <c r="B4792" s="2">
        <v>61.675747855219953</v>
      </c>
      <c r="C4792" s="2">
        <v>6.5078417381273086</v>
      </c>
      <c r="D4792" s="2">
        <f t="shared" si="888"/>
        <v>39.588032237231246</v>
      </c>
      <c r="E4792" s="2">
        <f t="shared" si="889"/>
        <v>80.325478003325046</v>
      </c>
      <c r="F4792" s="2">
        <f t="shared" si="897"/>
        <v>340</v>
      </c>
      <c r="G4792" s="2">
        <f t="shared" si="898"/>
        <v>0</v>
      </c>
      <c r="H4792" s="2">
        <f>MIN(Inputs!$B$2, (Inputs!$B$14 - F4792)/Inputs!$B$15)</f>
        <v>0</v>
      </c>
      <c r="I4792" s="2">
        <f>MAX(MIN(Inputs!$B$2, F4792*Inputs!$B$16, Inputs!$B$14*Inputs!$B$4 - G4792), 0)</f>
        <v>170</v>
      </c>
      <c r="J4792" s="2">
        <f>MAX(MIN(Inputs!$B$2, F4792*Inputs!$B$16, (Inputs!$B$14-F4792)/Inputs!$B$15)*Inputs!$B$9, 0)</f>
        <v>0</v>
      </c>
      <c r="K4792" s="2">
        <f>MAX(E4792*Inputs!$B$5 - B4792 - Inputs!$B$8, 0) * H4792</f>
        <v>0</v>
      </c>
      <c r="L4792" s="2">
        <f>IF(B4792 &gt;= D4792*Inputs!$B$10, MAX(B4792 - E4792/Inputs!$B$5 - Inputs!$B$8, 0) * I4792, 0)</f>
        <v>0</v>
      </c>
      <c r="M4792" s="2">
        <f t="shared" si="890"/>
        <v>0</v>
      </c>
      <c r="N4792" s="3" t="str">
        <f t="shared" si="891"/>
        <v>Idle</v>
      </c>
      <c r="O4792" s="3" t="str">
        <f t="shared" si="899"/>
        <v>Idle</v>
      </c>
      <c r="P4792" s="2">
        <f t="shared" si="892"/>
        <v>0</v>
      </c>
      <c r="Q4792" s="2">
        <f t="shared" si="893"/>
        <v>0</v>
      </c>
      <c r="R4792" s="2">
        <f t="shared" si="894"/>
        <v>0</v>
      </c>
      <c r="S4792" s="2">
        <f t="shared" si="895"/>
        <v>0</v>
      </c>
      <c r="T4792" s="2">
        <f t="shared" si="896"/>
        <v>0</v>
      </c>
      <c r="U4792" s="2">
        <f>IF(O4792="Reg", R4792 * Inputs!$B$7, 0)</f>
        <v>0</v>
      </c>
      <c r="V4792" s="2">
        <f>MAX(F4792 + P4792*Inputs!$B$15 - (Q4792/Inputs!$B$16) - U4792, 0)</f>
        <v>340</v>
      </c>
    </row>
    <row r="4793" spans="1:22" x14ac:dyDescent="0.3">
      <c r="A4793" s="1">
        <v>46222.625</v>
      </c>
      <c r="B4793" s="2">
        <v>59.218589570354737</v>
      </c>
      <c r="C4793" s="2">
        <v>13.60556639401022</v>
      </c>
      <c r="D4793" s="2">
        <f t="shared" si="888"/>
        <v>39.588032237231246</v>
      </c>
      <c r="E4793" s="2">
        <f t="shared" si="889"/>
        <v>83.236759155930528</v>
      </c>
      <c r="F4793" s="2">
        <f t="shared" si="897"/>
        <v>340</v>
      </c>
      <c r="G4793" s="2">
        <f t="shared" si="898"/>
        <v>0</v>
      </c>
      <c r="H4793" s="2">
        <f>MIN(Inputs!$B$2, (Inputs!$B$14 - F4793)/Inputs!$B$15)</f>
        <v>0</v>
      </c>
      <c r="I4793" s="2">
        <f>MAX(MIN(Inputs!$B$2, F4793*Inputs!$B$16, Inputs!$B$14*Inputs!$B$4 - G4793), 0)</f>
        <v>170</v>
      </c>
      <c r="J4793" s="2">
        <f>MAX(MIN(Inputs!$B$2, F4793*Inputs!$B$16, (Inputs!$B$14-F4793)/Inputs!$B$15)*Inputs!$B$9, 0)</f>
        <v>0</v>
      </c>
      <c r="K4793" s="2">
        <f>MAX(E4793*Inputs!$B$5 - B4793 - Inputs!$B$8, 0) * H4793</f>
        <v>0</v>
      </c>
      <c r="L4793" s="2">
        <f>IF(B4793 &gt;= D4793*Inputs!$B$10, MAX(B4793 - E4793/Inputs!$B$5 - Inputs!$B$8, 0) * I4793, 0)</f>
        <v>0</v>
      </c>
      <c r="M4793" s="2">
        <f t="shared" si="890"/>
        <v>0</v>
      </c>
      <c r="N4793" s="3" t="str">
        <f t="shared" si="891"/>
        <v>Idle</v>
      </c>
      <c r="O4793" s="3" t="str">
        <f t="shared" si="899"/>
        <v>Idle</v>
      </c>
      <c r="P4793" s="2">
        <f t="shared" si="892"/>
        <v>0</v>
      </c>
      <c r="Q4793" s="2">
        <f t="shared" si="893"/>
        <v>0</v>
      </c>
      <c r="R4793" s="2">
        <f t="shared" si="894"/>
        <v>0</v>
      </c>
      <c r="S4793" s="2">
        <f t="shared" si="895"/>
        <v>0</v>
      </c>
      <c r="T4793" s="2">
        <f t="shared" si="896"/>
        <v>0</v>
      </c>
      <c r="U4793" s="2">
        <f>IF(O4793="Reg", R4793 * Inputs!$B$7, 0)</f>
        <v>0</v>
      </c>
      <c r="V4793" s="2">
        <f>MAX(F4793 + P4793*Inputs!$B$15 - (Q4793/Inputs!$B$16) - U4793, 0)</f>
        <v>340</v>
      </c>
    </row>
    <row r="4794" spans="1:22" x14ac:dyDescent="0.3">
      <c r="A4794" s="1">
        <v>46222.666666666657</v>
      </c>
      <c r="B4794" s="2">
        <v>83.316483043484283</v>
      </c>
      <c r="C4794" s="2">
        <v>12.979810640916449</v>
      </c>
      <c r="D4794" s="2">
        <f t="shared" si="888"/>
        <v>39.588032237231246</v>
      </c>
      <c r="E4794" s="2">
        <f t="shared" si="889"/>
        <v>84.313134592376457</v>
      </c>
      <c r="F4794" s="2">
        <f t="shared" si="897"/>
        <v>340</v>
      </c>
      <c r="G4794" s="2">
        <f t="shared" si="898"/>
        <v>0</v>
      </c>
      <c r="H4794" s="2">
        <f>MIN(Inputs!$B$2, (Inputs!$B$14 - F4794)/Inputs!$B$15)</f>
        <v>0</v>
      </c>
      <c r="I4794" s="2">
        <f>MAX(MIN(Inputs!$B$2, F4794*Inputs!$B$16, Inputs!$B$14*Inputs!$B$4 - G4794), 0)</f>
        <v>170</v>
      </c>
      <c r="J4794" s="2">
        <f>MAX(MIN(Inputs!$B$2, F4794*Inputs!$B$16, (Inputs!$B$14-F4794)/Inputs!$B$15)*Inputs!$B$9, 0)</f>
        <v>0</v>
      </c>
      <c r="K4794" s="2">
        <f>MAX(E4794*Inputs!$B$5 - B4794 - Inputs!$B$8, 0) * H4794</f>
        <v>0</v>
      </c>
      <c r="L4794" s="2">
        <f>IF(B4794 &gt;= D4794*Inputs!$B$10, MAX(B4794 - E4794/Inputs!$B$5 - Inputs!$B$8, 0) * I4794, 0)</f>
        <v>0</v>
      </c>
      <c r="M4794" s="2">
        <f t="shared" si="890"/>
        <v>0</v>
      </c>
      <c r="N4794" s="3" t="str">
        <f t="shared" si="891"/>
        <v>Idle</v>
      </c>
      <c r="O4794" s="3" t="str">
        <f t="shared" si="899"/>
        <v>Idle</v>
      </c>
      <c r="P4794" s="2">
        <f t="shared" si="892"/>
        <v>0</v>
      </c>
      <c r="Q4794" s="2">
        <f t="shared" si="893"/>
        <v>0</v>
      </c>
      <c r="R4794" s="2">
        <f t="shared" si="894"/>
        <v>0</v>
      </c>
      <c r="S4794" s="2">
        <f t="shared" si="895"/>
        <v>0</v>
      </c>
      <c r="T4794" s="2">
        <f t="shared" si="896"/>
        <v>0</v>
      </c>
      <c r="U4794" s="2">
        <f>IF(O4794="Reg", R4794 * Inputs!$B$7, 0)</f>
        <v>0</v>
      </c>
      <c r="V4794" s="2">
        <f>MAX(F4794 + P4794*Inputs!$B$15 - (Q4794/Inputs!$B$16) - U4794, 0)</f>
        <v>340</v>
      </c>
    </row>
    <row r="4795" spans="1:22" x14ac:dyDescent="0.3">
      <c r="A4795" s="1">
        <v>46222.708333333343</v>
      </c>
      <c r="B4795" s="2">
        <v>87.835365152387638</v>
      </c>
      <c r="C4795" s="2">
        <v>7.9669248014841756</v>
      </c>
      <c r="D4795" s="2">
        <f t="shared" si="888"/>
        <v>39.588032237231246</v>
      </c>
      <c r="E4795" s="2">
        <f t="shared" si="889"/>
        <v>80.625782573942232</v>
      </c>
      <c r="F4795" s="2">
        <f t="shared" si="897"/>
        <v>340</v>
      </c>
      <c r="G4795" s="2">
        <f t="shared" si="898"/>
        <v>0</v>
      </c>
      <c r="H4795" s="2">
        <f>MIN(Inputs!$B$2, (Inputs!$B$14 - F4795)/Inputs!$B$15)</f>
        <v>0</v>
      </c>
      <c r="I4795" s="2">
        <f>MAX(MIN(Inputs!$B$2, F4795*Inputs!$B$16, Inputs!$B$14*Inputs!$B$4 - G4795), 0)</f>
        <v>170</v>
      </c>
      <c r="J4795" s="2">
        <f>MAX(MIN(Inputs!$B$2, F4795*Inputs!$B$16, (Inputs!$B$14-F4795)/Inputs!$B$15)*Inputs!$B$9, 0)</f>
        <v>0</v>
      </c>
      <c r="K4795" s="2">
        <f>MAX(E4795*Inputs!$B$5 - B4795 - Inputs!$B$8, 0) * H4795</f>
        <v>0</v>
      </c>
      <c r="L4795" s="2">
        <f>IF(B4795 &gt;= D4795*Inputs!$B$10, MAX(B4795 - E4795/Inputs!$B$5 - Inputs!$B$8, 0) * I4795, 0)</f>
        <v>0</v>
      </c>
      <c r="M4795" s="2">
        <f t="shared" si="890"/>
        <v>0</v>
      </c>
      <c r="N4795" s="3" t="str">
        <f t="shared" si="891"/>
        <v>Idle</v>
      </c>
      <c r="O4795" s="3" t="str">
        <f t="shared" si="899"/>
        <v>Idle</v>
      </c>
      <c r="P4795" s="2">
        <f t="shared" si="892"/>
        <v>0</v>
      </c>
      <c r="Q4795" s="2">
        <f t="shared" si="893"/>
        <v>0</v>
      </c>
      <c r="R4795" s="2">
        <f t="shared" si="894"/>
        <v>0</v>
      </c>
      <c r="S4795" s="2">
        <f t="shared" si="895"/>
        <v>0</v>
      </c>
      <c r="T4795" s="2">
        <f t="shared" si="896"/>
        <v>0</v>
      </c>
      <c r="U4795" s="2">
        <f>IF(O4795="Reg", R4795 * Inputs!$B$7, 0)</f>
        <v>0</v>
      </c>
      <c r="V4795" s="2">
        <f>MAX(F4795 + P4795*Inputs!$B$15 - (Q4795/Inputs!$B$16) - U4795, 0)</f>
        <v>340</v>
      </c>
    </row>
    <row r="4796" spans="1:22" x14ac:dyDescent="0.3">
      <c r="A4796" s="1">
        <v>46222.75</v>
      </c>
      <c r="B4796" s="2">
        <v>100.3998151544736</v>
      </c>
      <c r="C4796" s="2">
        <v>6.0594498875691274</v>
      </c>
      <c r="D4796" s="2">
        <f t="shared" si="888"/>
        <v>39.588032237231246</v>
      </c>
      <c r="E4796" s="2">
        <f t="shared" si="889"/>
        <v>74.035196161299183</v>
      </c>
      <c r="F4796" s="2">
        <f t="shared" si="897"/>
        <v>340</v>
      </c>
      <c r="G4796" s="2">
        <f t="shared" si="898"/>
        <v>0</v>
      </c>
      <c r="H4796" s="2">
        <f>MIN(Inputs!$B$2, (Inputs!$B$14 - F4796)/Inputs!$B$15)</f>
        <v>0</v>
      </c>
      <c r="I4796" s="2">
        <f>MAX(MIN(Inputs!$B$2, F4796*Inputs!$B$16, Inputs!$B$14*Inputs!$B$4 - G4796), 0)</f>
        <v>170</v>
      </c>
      <c r="J4796" s="2">
        <f>MAX(MIN(Inputs!$B$2, F4796*Inputs!$B$16, (Inputs!$B$14-F4796)/Inputs!$B$15)*Inputs!$B$9, 0)</f>
        <v>0</v>
      </c>
      <c r="K4796" s="2">
        <f>MAX(E4796*Inputs!$B$5 - B4796 - Inputs!$B$8, 0) * H4796</f>
        <v>0</v>
      </c>
      <c r="L4796" s="2">
        <f>IF(B4796 &gt;= D4796*Inputs!$B$10, MAX(B4796 - E4796/Inputs!$B$5 - Inputs!$B$8, 0) * I4796, 0)</f>
        <v>0</v>
      </c>
      <c r="M4796" s="2">
        <f t="shared" si="890"/>
        <v>0</v>
      </c>
      <c r="N4796" s="3" t="str">
        <f t="shared" si="891"/>
        <v>Idle</v>
      </c>
      <c r="O4796" s="3" t="str">
        <f t="shared" si="899"/>
        <v>Idle</v>
      </c>
      <c r="P4796" s="2">
        <f t="shared" si="892"/>
        <v>0</v>
      </c>
      <c r="Q4796" s="2">
        <f t="shared" si="893"/>
        <v>0</v>
      </c>
      <c r="R4796" s="2">
        <f t="shared" si="894"/>
        <v>0</v>
      </c>
      <c r="S4796" s="2">
        <f t="shared" si="895"/>
        <v>0</v>
      </c>
      <c r="T4796" s="2">
        <f t="shared" si="896"/>
        <v>0</v>
      </c>
      <c r="U4796" s="2">
        <f>IF(O4796="Reg", R4796 * Inputs!$B$7, 0)</f>
        <v>0</v>
      </c>
      <c r="V4796" s="2">
        <f>MAX(F4796 + P4796*Inputs!$B$15 - (Q4796/Inputs!$B$16) - U4796, 0)</f>
        <v>340</v>
      </c>
    </row>
    <row r="4797" spans="1:22" x14ac:dyDescent="0.3">
      <c r="A4797" s="1">
        <v>46222.791666666657</v>
      </c>
      <c r="B4797" s="2">
        <v>89.506867244030047</v>
      </c>
      <c r="C4797" s="2">
        <v>6.0634048615761778</v>
      </c>
      <c r="D4797" s="2">
        <f t="shared" si="888"/>
        <v>39.588032237231246</v>
      </c>
      <c r="E4797" s="2">
        <f t="shared" si="889"/>
        <v>61.924175958583135</v>
      </c>
      <c r="F4797" s="2">
        <f t="shared" si="897"/>
        <v>340</v>
      </c>
      <c r="G4797" s="2">
        <f t="shared" si="898"/>
        <v>0</v>
      </c>
      <c r="H4797" s="2">
        <f>MIN(Inputs!$B$2, (Inputs!$B$14 - F4797)/Inputs!$B$15)</f>
        <v>0</v>
      </c>
      <c r="I4797" s="2">
        <f>MAX(MIN(Inputs!$B$2, F4797*Inputs!$B$16, Inputs!$B$14*Inputs!$B$4 - G4797), 0)</f>
        <v>170</v>
      </c>
      <c r="J4797" s="2">
        <f>MAX(MIN(Inputs!$B$2, F4797*Inputs!$B$16, (Inputs!$B$14-F4797)/Inputs!$B$15)*Inputs!$B$9, 0)</f>
        <v>0</v>
      </c>
      <c r="K4797" s="2">
        <f>MAX(E4797*Inputs!$B$5 - B4797 - Inputs!$B$8, 0) * H4797</f>
        <v>0</v>
      </c>
      <c r="L4797" s="2">
        <f>IF(B4797 &gt;= D4797*Inputs!$B$10, MAX(B4797 - E4797/Inputs!$B$5 - Inputs!$B$8, 0) * I4797, 0)</f>
        <v>0</v>
      </c>
      <c r="M4797" s="2">
        <f t="shared" si="890"/>
        <v>0</v>
      </c>
      <c r="N4797" s="3" t="str">
        <f t="shared" si="891"/>
        <v>Idle</v>
      </c>
      <c r="O4797" s="3" t="str">
        <f t="shared" si="899"/>
        <v>Idle</v>
      </c>
      <c r="P4797" s="2">
        <f t="shared" si="892"/>
        <v>0</v>
      </c>
      <c r="Q4797" s="2">
        <f t="shared" si="893"/>
        <v>0</v>
      </c>
      <c r="R4797" s="2">
        <f t="shared" si="894"/>
        <v>0</v>
      </c>
      <c r="S4797" s="2">
        <f t="shared" si="895"/>
        <v>0</v>
      </c>
      <c r="T4797" s="2">
        <f t="shared" si="896"/>
        <v>0</v>
      </c>
      <c r="U4797" s="2">
        <f>IF(O4797="Reg", R4797 * Inputs!$B$7, 0)</f>
        <v>0</v>
      </c>
      <c r="V4797" s="2">
        <f>MAX(F4797 + P4797*Inputs!$B$15 - (Q4797/Inputs!$B$16) - U4797, 0)</f>
        <v>340</v>
      </c>
    </row>
    <row r="4798" spans="1:22" x14ac:dyDescent="0.3">
      <c r="A4798" s="1">
        <v>46222.833333333343</v>
      </c>
      <c r="B4798" s="2">
        <v>79.143434770852835</v>
      </c>
      <c r="C4798" s="2">
        <v>4.5262817640052173</v>
      </c>
      <c r="D4798" s="2">
        <f t="shared" si="888"/>
        <v>39.588032237231246</v>
      </c>
      <c r="E4798" s="2">
        <f t="shared" si="889"/>
        <v>47.946683936604529</v>
      </c>
      <c r="F4798" s="2">
        <f t="shared" si="897"/>
        <v>340</v>
      </c>
      <c r="G4798" s="2">
        <f t="shared" si="898"/>
        <v>0</v>
      </c>
      <c r="H4798" s="2">
        <f>MIN(Inputs!$B$2, (Inputs!$B$14 - F4798)/Inputs!$B$15)</f>
        <v>0</v>
      </c>
      <c r="I4798" s="2">
        <f>MAX(MIN(Inputs!$B$2, F4798*Inputs!$B$16, Inputs!$B$14*Inputs!$B$4 - G4798), 0)</f>
        <v>170</v>
      </c>
      <c r="J4798" s="2">
        <f>MAX(MIN(Inputs!$B$2, F4798*Inputs!$B$16, (Inputs!$B$14-F4798)/Inputs!$B$15)*Inputs!$B$9, 0)</f>
        <v>0</v>
      </c>
      <c r="K4798" s="2">
        <f>MAX(E4798*Inputs!$B$5 - B4798 - Inputs!$B$8, 0) * H4798</f>
        <v>0</v>
      </c>
      <c r="L4798" s="2">
        <f>IF(B4798 &gt;= D4798*Inputs!$B$10, MAX(B4798 - E4798/Inputs!$B$5 - Inputs!$B$8, 0) * I4798, 0)</f>
        <v>791.95633238274388</v>
      </c>
      <c r="M4798" s="2">
        <f t="shared" si="890"/>
        <v>0</v>
      </c>
      <c r="N4798" s="3" t="str">
        <f t="shared" si="891"/>
        <v>Discharge</v>
      </c>
      <c r="O4798" s="3" t="str">
        <f t="shared" si="899"/>
        <v>Discharge</v>
      </c>
      <c r="P4798" s="2">
        <f t="shared" si="892"/>
        <v>0</v>
      </c>
      <c r="Q4798" s="2">
        <f t="shared" si="893"/>
        <v>170</v>
      </c>
      <c r="R4798" s="2">
        <f t="shared" si="894"/>
        <v>0</v>
      </c>
      <c r="S4798" s="2">
        <f t="shared" si="895"/>
        <v>13454.383911044983</v>
      </c>
      <c r="T4798" s="2">
        <f t="shared" si="896"/>
        <v>0</v>
      </c>
      <c r="U4798" s="2">
        <f>IF(O4798="Reg", R4798 * Inputs!$B$7, 0)</f>
        <v>0</v>
      </c>
      <c r="V4798" s="2">
        <f>MAX(F4798 + P4798*Inputs!$B$15 - (Q4798/Inputs!$B$16) - U4798, 0)</f>
        <v>170</v>
      </c>
    </row>
    <row r="4799" spans="1:22" x14ac:dyDescent="0.3">
      <c r="A4799" s="1">
        <v>46222.875</v>
      </c>
      <c r="B4799" s="2">
        <v>65.676842189030339</v>
      </c>
      <c r="C4799" s="2">
        <v>3.8810729518128362</v>
      </c>
      <c r="D4799" s="2">
        <f t="shared" si="888"/>
        <v>39.588032237231246</v>
      </c>
      <c r="E4799" s="2">
        <f t="shared" si="889"/>
        <v>34.756111474795709</v>
      </c>
      <c r="F4799" s="2">
        <f t="shared" si="897"/>
        <v>170</v>
      </c>
      <c r="G4799" s="2">
        <f t="shared" si="898"/>
        <v>170</v>
      </c>
      <c r="H4799" s="2">
        <f>MIN(Inputs!$B$2, (Inputs!$B$14 - F4799)/Inputs!$B$15)</f>
        <v>170</v>
      </c>
      <c r="I4799" s="2">
        <f>MAX(MIN(Inputs!$B$2, F4799*Inputs!$B$16, Inputs!$B$14*Inputs!$B$4 - G4799), 0)</f>
        <v>170</v>
      </c>
      <c r="J4799" s="2">
        <f>MAX(MIN(Inputs!$B$2, F4799*Inputs!$B$16, (Inputs!$B$14-F4799)/Inputs!$B$15)*Inputs!$B$9, 0)</f>
        <v>136</v>
      </c>
      <c r="K4799" s="2">
        <f>MAX(E4799*Inputs!$B$5 - B4799 - Inputs!$B$8, 0) * H4799</f>
        <v>0</v>
      </c>
      <c r="L4799" s="2">
        <f>IF(B4799 &gt;= D4799*Inputs!$B$10, MAX(B4799 - E4799/Inputs!$B$5 - Inputs!$B$8, 0) * I4799, 0)</f>
        <v>1050.814364504168</v>
      </c>
      <c r="M4799" s="2">
        <f t="shared" si="890"/>
        <v>527.82592144654575</v>
      </c>
      <c r="N4799" s="3" t="str">
        <f t="shared" si="891"/>
        <v>Discharge</v>
      </c>
      <c r="O4799" s="3" t="str">
        <f t="shared" si="899"/>
        <v>Discharge</v>
      </c>
      <c r="P4799" s="2">
        <f t="shared" si="892"/>
        <v>0</v>
      </c>
      <c r="Q4799" s="2">
        <f t="shared" si="893"/>
        <v>170</v>
      </c>
      <c r="R4799" s="2">
        <f t="shared" si="894"/>
        <v>0</v>
      </c>
      <c r="S4799" s="2">
        <f t="shared" si="895"/>
        <v>11165.063172135158</v>
      </c>
      <c r="T4799" s="2">
        <f t="shared" si="896"/>
        <v>0</v>
      </c>
      <c r="U4799" s="2">
        <f>IF(O4799="Reg", R4799 * Inputs!$B$7, 0)</f>
        <v>0</v>
      </c>
      <c r="V4799" s="2">
        <f>MAX(F4799 + P4799*Inputs!$B$15 - (Q4799/Inputs!$B$16) - U4799, 0)</f>
        <v>0</v>
      </c>
    </row>
    <row r="4800" spans="1:22" x14ac:dyDescent="0.3">
      <c r="A4800" s="1">
        <v>46222.916666666657</v>
      </c>
      <c r="B4800" s="2">
        <v>61.192370932878873</v>
      </c>
      <c r="C4800" s="2">
        <v>3.1843996863699409</v>
      </c>
      <c r="D4800" s="2">
        <f t="shared" si="888"/>
        <v>39.588032237231246</v>
      </c>
      <c r="E4800" s="2">
        <f t="shared" si="889"/>
        <v>23.809971109957317</v>
      </c>
      <c r="F4800" s="2">
        <f t="shared" si="897"/>
        <v>0</v>
      </c>
      <c r="G4800" s="2">
        <f t="shared" si="898"/>
        <v>340</v>
      </c>
      <c r="H4800" s="2">
        <f>MIN(Inputs!$B$2, (Inputs!$B$14 - F4800)/Inputs!$B$15)</f>
        <v>170</v>
      </c>
      <c r="I4800" s="2">
        <f>MAX(MIN(Inputs!$B$2, F4800*Inputs!$B$16, Inputs!$B$14*Inputs!$B$4 - G4800), 0)</f>
        <v>0</v>
      </c>
      <c r="J4800" s="2">
        <f>MAX(MIN(Inputs!$B$2, F4800*Inputs!$B$16, (Inputs!$B$14-F4800)/Inputs!$B$15)*Inputs!$B$9, 0)</f>
        <v>0</v>
      </c>
      <c r="K4800" s="2">
        <f>MAX(E4800*Inputs!$B$5 - B4800 - Inputs!$B$8, 0) * H4800</f>
        <v>0</v>
      </c>
      <c r="L4800" s="2">
        <f>IF(B4800 &gt;= D4800*Inputs!$B$10, MAX(B4800 - E4800/Inputs!$B$5 - Inputs!$B$8, 0) * I4800, 0)</f>
        <v>0</v>
      </c>
      <c r="M4800" s="2">
        <f t="shared" si="890"/>
        <v>0</v>
      </c>
      <c r="N4800" s="3" t="str">
        <f t="shared" si="891"/>
        <v>Idle</v>
      </c>
      <c r="O4800" s="3" t="str">
        <f t="shared" si="899"/>
        <v>Idle</v>
      </c>
      <c r="P4800" s="2">
        <f t="shared" si="892"/>
        <v>0</v>
      </c>
      <c r="Q4800" s="2">
        <f t="shared" si="893"/>
        <v>0</v>
      </c>
      <c r="R4800" s="2">
        <f t="shared" si="894"/>
        <v>0</v>
      </c>
      <c r="S4800" s="2">
        <f t="shared" si="895"/>
        <v>0</v>
      </c>
      <c r="T4800" s="2">
        <f t="shared" si="896"/>
        <v>0</v>
      </c>
      <c r="U4800" s="2">
        <f>IF(O4800="Reg", R4800 * Inputs!$B$7, 0)</f>
        <v>0</v>
      </c>
      <c r="V4800" s="2">
        <f>MAX(F4800 + P4800*Inputs!$B$15 - (Q4800/Inputs!$B$16) - U4800, 0)</f>
        <v>0</v>
      </c>
    </row>
    <row r="4801" spans="1:22" x14ac:dyDescent="0.3">
      <c r="A4801" s="1">
        <v>46222.958333333343</v>
      </c>
      <c r="B4801" s="2">
        <v>48.291846676529403</v>
      </c>
      <c r="C4801" s="2">
        <v>21.700091140128961</v>
      </c>
      <c r="D4801" s="2">
        <f t="shared" si="888"/>
        <v>39.588032237231246</v>
      </c>
      <c r="E4801" s="2">
        <f t="shared" si="889"/>
        <v>13.611242621144173</v>
      </c>
      <c r="F4801" s="2">
        <f t="shared" si="897"/>
        <v>0</v>
      </c>
      <c r="G4801" s="2">
        <f t="shared" si="898"/>
        <v>340</v>
      </c>
      <c r="H4801" s="2">
        <f>MIN(Inputs!$B$2, (Inputs!$B$14 - F4801)/Inputs!$B$15)</f>
        <v>170</v>
      </c>
      <c r="I4801" s="2">
        <f>MAX(MIN(Inputs!$B$2, F4801*Inputs!$B$16, Inputs!$B$14*Inputs!$B$4 - G4801), 0)</f>
        <v>0</v>
      </c>
      <c r="J4801" s="2">
        <f>MAX(MIN(Inputs!$B$2, F4801*Inputs!$B$16, (Inputs!$B$14-F4801)/Inputs!$B$15)*Inputs!$B$9, 0)</f>
        <v>0</v>
      </c>
      <c r="K4801" s="2">
        <f>MAX(E4801*Inputs!$B$5 - B4801 - Inputs!$B$8, 0) * H4801</f>
        <v>0</v>
      </c>
      <c r="L4801" s="2">
        <f>IF(B4801 &gt;= D4801*Inputs!$B$10, MAX(B4801 - E4801/Inputs!$B$5 - Inputs!$B$8, 0) * I4801, 0)</f>
        <v>0</v>
      </c>
      <c r="M4801" s="2">
        <f t="shared" si="890"/>
        <v>0</v>
      </c>
      <c r="N4801" s="3" t="str">
        <f t="shared" si="891"/>
        <v>Idle</v>
      </c>
      <c r="O4801" s="3" t="str">
        <f t="shared" si="899"/>
        <v>Idle</v>
      </c>
      <c r="P4801" s="2">
        <f t="shared" si="892"/>
        <v>0</v>
      </c>
      <c r="Q4801" s="2">
        <f t="shared" si="893"/>
        <v>0</v>
      </c>
      <c r="R4801" s="2">
        <f t="shared" si="894"/>
        <v>0</v>
      </c>
      <c r="S4801" s="2">
        <f t="shared" si="895"/>
        <v>0</v>
      </c>
      <c r="T4801" s="2">
        <f t="shared" si="896"/>
        <v>0</v>
      </c>
      <c r="U4801" s="2">
        <f>IF(O4801="Reg", R4801 * Inputs!$B$7, 0)</f>
        <v>0</v>
      </c>
      <c r="V4801" s="2">
        <f>MAX(F4801 + P4801*Inputs!$B$15 - (Q4801/Inputs!$B$16) - U4801, 0)</f>
        <v>0</v>
      </c>
    </row>
    <row r="4802" spans="1:22" x14ac:dyDescent="0.3">
      <c r="A4802" s="1">
        <v>46223</v>
      </c>
      <c r="B4802" s="2">
        <v>27.733693938177311</v>
      </c>
      <c r="C4802" s="2">
        <v>17.851174535654469</v>
      </c>
      <c r="D4802" s="2">
        <f t="shared" ref="D4802:D4865" si="900">AVERAGEIFS(B:B, A:A, "&gt;="&amp;INT(A4802), A:A, "&lt;"&amp;INT(A4802)+1)</f>
        <v>35.562470294149385</v>
      </c>
      <c r="E4802" s="2">
        <f t="shared" ref="E4802:E4865" si="901">AVERAGE(B4802:B4807)</f>
        <v>5.5626015083892737</v>
      </c>
      <c r="F4802" s="2">
        <f t="shared" si="897"/>
        <v>0</v>
      </c>
      <c r="G4802" s="2">
        <f t="shared" si="898"/>
        <v>0</v>
      </c>
      <c r="H4802" s="2">
        <f>MIN(Inputs!$B$2, (Inputs!$B$14 - F4802)/Inputs!$B$15)</f>
        <v>170</v>
      </c>
      <c r="I4802" s="2">
        <f>MAX(MIN(Inputs!$B$2, F4802*Inputs!$B$16, Inputs!$B$14*Inputs!$B$4 - G4802), 0)</f>
        <v>0</v>
      </c>
      <c r="J4802" s="2">
        <f>MAX(MIN(Inputs!$B$2, F4802*Inputs!$B$16, (Inputs!$B$14-F4802)/Inputs!$B$15)*Inputs!$B$9, 0)</f>
        <v>0</v>
      </c>
      <c r="K4802" s="2">
        <f>MAX(E4802*Inputs!$B$5 - B4802 - Inputs!$B$8, 0) * H4802</f>
        <v>0</v>
      </c>
      <c r="L4802" s="2">
        <f>IF(B4802 &gt;= D4802*Inputs!$B$10, MAX(B4802 - E4802/Inputs!$B$5 - Inputs!$B$8, 0) * I4802, 0)</f>
        <v>0</v>
      </c>
      <c r="M4802" s="2">
        <f t="shared" ref="M4802:M4865" si="902">C4802 * J4802</f>
        <v>0</v>
      </c>
      <c r="N4802" s="3" t="str">
        <f t="shared" ref="N4802:N4865" si="903">IF(MAX(K4802, L4802, M4802)&lt;=0, "Idle", IF(AND(M4802&gt;=K4802, M4802&gt;=L4802), "Reg", IF(L4802&gt;=K4802, "Discharge", "Charge")))</f>
        <v>Idle</v>
      </c>
      <c r="O4802" s="3" t="str">
        <f t="shared" si="899"/>
        <v>Idle</v>
      </c>
      <c r="P4802" s="2">
        <f t="shared" ref="P4802:P4865" si="904">IF(O4802="Charge", H4802, 0)</f>
        <v>0</v>
      </c>
      <c r="Q4802" s="2">
        <f t="shared" ref="Q4802:Q4865" si="905">IF(O4802="Discharge", I4802, 0)</f>
        <v>0</v>
      </c>
      <c r="R4802" s="2">
        <f t="shared" ref="R4802:R4865" si="906">IF(O4802="Reg", J4802, 0)</f>
        <v>0</v>
      </c>
      <c r="S4802" s="2">
        <f t="shared" ref="S4802:S4865" si="907">(Q4802 - P4802) * B4802</f>
        <v>0</v>
      </c>
      <c r="T4802" s="2">
        <f t="shared" ref="T4802:T4865" si="908">R4802 * C4802</f>
        <v>0</v>
      </c>
      <c r="U4802" s="2">
        <f>IF(O4802="Reg", R4802 * Inputs!$B$7, 0)</f>
        <v>0</v>
      </c>
      <c r="V4802" s="2">
        <f>MAX(F4802 + P4802*Inputs!$B$15 - (Q4802/Inputs!$B$16) - U4802, 0)</f>
        <v>0</v>
      </c>
    </row>
    <row r="4803" spans="1:22" x14ac:dyDescent="0.3">
      <c r="A4803" s="1">
        <v>46223.041666666657</v>
      </c>
      <c r="B4803" s="2">
        <v>5.6419151121583324</v>
      </c>
      <c r="C4803" s="2">
        <v>14.35158015917818</v>
      </c>
      <c r="D4803" s="2">
        <f t="shared" si="900"/>
        <v>35.562470294149385</v>
      </c>
      <c r="E4803" s="2">
        <f t="shared" si="901"/>
        <v>0.94031918535972203</v>
      </c>
      <c r="F4803" s="2">
        <f t="shared" ref="F4803:F4866" si="909">V4802</f>
        <v>0</v>
      </c>
      <c r="G4803" s="2">
        <f t="shared" ref="G4803:G4866" si="910">IF(INT(A4803)=INT(A4802), G4802 + Q4802, 0)</f>
        <v>0</v>
      </c>
      <c r="H4803" s="2">
        <f>MIN(Inputs!$B$2, (Inputs!$B$14 - F4803)/Inputs!$B$15)</f>
        <v>170</v>
      </c>
      <c r="I4803" s="2">
        <f>MAX(MIN(Inputs!$B$2, F4803*Inputs!$B$16, Inputs!$B$14*Inputs!$B$4 - G4803), 0)</f>
        <v>0</v>
      </c>
      <c r="J4803" s="2">
        <f>MAX(MIN(Inputs!$B$2, F4803*Inputs!$B$16, (Inputs!$B$14-F4803)/Inputs!$B$15)*Inputs!$B$9, 0)</f>
        <v>0</v>
      </c>
      <c r="K4803" s="2">
        <f>MAX(E4803*Inputs!$B$5 - B4803 - Inputs!$B$8, 0) * H4803</f>
        <v>0</v>
      </c>
      <c r="L4803" s="2">
        <f>IF(B4803 &gt;= D4803*Inputs!$B$10, MAX(B4803 - E4803/Inputs!$B$5 - Inputs!$B$8, 0) * I4803, 0)</f>
        <v>0</v>
      </c>
      <c r="M4803" s="2">
        <f t="shared" si="902"/>
        <v>0</v>
      </c>
      <c r="N4803" s="3" t="str">
        <f t="shared" si="903"/>
        <v>Idle</v>
      </c>
      <c r="O4803" s="3" t="str">
        <f t="shared" si="899"/>
        <v>Idle</v>
      </c>
      <c r="P4803" s="2">
        <f t="shared" si="904"/>
        <v>0</v>
      </c>
      <c r="Q4803" s="2">
        <f t="shared" si="905"/>
        <v>0</v>
      </c>
      <c r="R4803" s="2">
        <f t="shared" si="906"/>
        <v>0</v>
      </c>
      <c r="S4803" s="2">
        <f t="shared" si="907"/>
        <v>0</v>
      </c>
      <c r="T4803" s="2">
        <f t="shared" si="908"/>
        <v>0</v>
      </c>
      <c r="U4803" s="2">
        <f>IF(O4803="Reg", R4803 * Inputs!$B$7, 0)</f>
        <v>0</v>
      </c>
      <c r="V4803" s="2">
        <f>MAX(F4803 + P4803*Inputs!$B$15 - (Q4803/Inputs!$B$16) - U4803, 0)</f>
        <v>0</v>
      </c>
    </row>
    <row r="4804" spans="1:22" x14ac:dyDescent="0.3">
      <c r="A4804" s="1">
        <v>46223.083333333343</v>
      </c>
      <c r="B4804" s="2">
        <v>0</v>
      </c>
      <c r="C4804" s="2">
        <v>6.6097138021895194</v>
      </c>
      <c r="D4804" s="2">
        <f t="shared" si="900"/>
        <v>35.562470294149385</v>
      </c>
      <c r="E4804" s="2">
        <f t="shared" si="901"/>
        <v>0</v>
      </c>
      <c r="F4804" s="2">
        <f t="shared" si="909"/>
        <v>0</v>
      </c>
      <c r="G4804" s="2">
        <f t="shared" si="910"/>
        <v>0</v>
      </c>
      <c r="H4804" s="2">
        <f>MIN(Inputs!$B$2, (Inputs!$B$14 - F4804)/Inputs!$B$15)</f>
        <v>170</v>
      </c>
      <c r="I4804" s="2">
        <f>MAX(MIN(Inputs!$B$2, F4804*Inputs!$B$16, Inputs!$B$14*Inputs!$B$4 - G4804), 0)</f>
        <v>0</v>
      </c>
      <c r="J4804" s="2">
        <f>MAX(MIN(Inputs!$B$2, F4804*Inputs!$B$16, (Inputs!$B$14-F4804)/Inputs!$B$15)*Inputs!$B$9, 0)</f>
        <v>0</v>
      </c>
      <c r="K4804" s="2">
        <f>MAX(E4804*Inputs!$B$5 - B4804 - Inputs!$B$8, 0) * H4804</f>
        <v>0</v>
      </c>
      <c r="L4804" s="2">
        <f>IF(B4804 &gt;= D4804*Inputs!$B$10, MAX(B4804 - E4804/Inputs!$B$5 - Inputs!$B$8, 0) * I4804, 0)</f>
        <v>0</v>
      </c>
      <c r="M4804" s="2">
        <f t="shared" si="902"/>
        <v>0</v>
      </c>
      <c r="N4804" s="3" t="str">
        <f t="shared" si="903"/>
        <v>Idle</v>
      </c>
      <c r="O4804" s="3" t="str">
        <f t="shared" ref="O4804:O4867" si="911">IF(O4803&lt;&gt;O4802, O4803, N4804)</f>
        <v>Idle</v>
      </c>
      <c r="P4804" s="2">
        <f t="shared" si="904"/>
        <v>0</v>
      </c>
      <c r="Q4804" s="2">
        <f t="shared" si="905"/>
        <v>0</v>
      </c>
      <c r="R4804" s="2">
        <f t="shared" si="906"/>
        <v>0</v>
      </c>
      <c r="S4804" s="2">
        <f t="shared" si="907"/>
        <v>0</v>
      </c>
      <c r="T4804" s="2">
        <f t="shared" si="908"/>
        <v>0</v>
      </c>
      <c r="U4804" s="2">
        <f>IF(O4804="Reg", R4804 * Inputs!$B$7, 0)</f>
        <v>0</v>
      </c>
      <c r="V4804" s="2">
        <f>MAX(F4804 + P4804*Inputs!$B$15 - (Q4804/Inputs!$B$16) - U4804, 0)</f>
        <v>0</v>
      </c>
    </row>
    <row r="4805" spans="1:22" x14ac:dyDescent="0.3">
      <c r="A4805" s="1">
        <v>46223.125</v>
      </c>
      <c r="B4805" s="2">
        <v>0</v>
      </c>
      <c r="C4805" s="2">
        <v>5.5294196674344196</v>
      </c>
      <c r="D4805" s="2">
        <f t="shared" si="900"/>
        <v>35.562470294149385</v>
      </c>
      <c r="E4805" s="2">
        <f t="shared" si="901"/>
        <v>0</v>
      </c>
      <c r="F4805" s="2">
        <f t="shared" si="909"/>
        <v>0</v>
      </c>
      <c r="G4805" s="2">
        <f t="shared" si="910"/>
        <v>0</v>
      </c>
      <c r="H4805" s="2">
        <f>MIN(Inputs!$B$2, (Inputs!$B$14 - F4805)/Inputs!$B$15)</f>
        <v>170</v>
      </c>
      <c r="I4805" s="2">
        <f>MAX(MIN(Inputs!$B$2, F4805*Inputs!$B$16, Inputs!$B$14*Inputs!$B$4 - G4805), 0)</f>
        <v>0</v>
      </c>
      <c r="J4805" s="2">
        <f>MAX(MIN(Inputs!$B$2, F4805*Inputs!$B$16, (Inputs!$B$14-F4805)/Inputs!$B$15)*Inputs!$B$9, 0)</f>
        <v>0</v>
      </c>
      <c r="K4805" s="2">
        <f>MAX(E4805*Inputs!$B$5 - B4805 - Inputs!$B$8, 0) * H4805</f>
        <v>0</v>
      </c>
      <c r="L4805" s="2">
        <f>IF(B4805 &gt;= D4805*Inputs!$B$10, MAX(B4805 - E4805/Inputs!$B$5 - Inputs!$B$8, 0) * I4805, 0)</f>
        <v>0</v>
      </c>
      <c r="M4805" s="2">
        <f t="shared" si="902"/>
        <v>0</v>
      </c>
      <c r="N4805" s="3" t="str">
        <f t="shared" si="903"/>
        <v>Idle</v>
      </c>
      <c r="O4805" s="3" t="str">
        <f t="shared" si="911"/>
        <v>Idle</v>
      </c>
      <c r="P4805" s="2">
        <f t="shared" si="904"/>
        <v>0</v>
      </c>
      <c r="Q4805" s="2">
        <f t="shared" si="905"/>
        <v>0</v>
      </c>
      <c r="R4805" s="2">
        <f t="shared" si="906"/>
        <v>0</v>
      </c>
      <c r="S4805" s="2">
        <f t="shared" si="907"/>
        <v>0</v>
      </c>
      <c r="T4805" s="2">
        <f t="shared" si="908"/>
        <v>0</v>
      </c>
      <c r="U4805" s="2">
        <f>IF(O4805="Reg", R4805 * Inputs!$B$7, 0)</f>
        <v>0</v>
      </c>
      <c r="V4805" s="2">
        <f>MAX(F4805 + P4805*Inputs!$B$15 - (Q4805/Inputs!$B$16) - U4805, 0)</f>
        <v>0</v>
      </c>
    </row>
    <row r="4806" spans="1:22" x14ac:dyDescent="0.3">
      <c r="A4806" s="1">
        <v>46223.166666666657</v>
      </c>
      <c r="B4806" s="2">
        <v>0</v>
      </c>
      <c r="C4806" s="2">
        <v>3.9096251490717608</v>
      </c>
      <c r="D4806" s="2">
        <f t="shared" si="900"/>
        <v>35.562470294149385</v>
      </c>
      <c r="E4806" s="2">
        <f t="shared" si="901"/>
        <v>0</v>
      </c>
      <c r="F4806" s="2">
        <f t="shared" si="909"/>
        <v>0</v>
      </c>
      <c r="G4806" s="2">
        <f t="shared" si="910"/>
        <v>0</v>
      </c>
      <c r="H4806" s="2">
        <f>MIN(Inputs!$B$2, (Inputs!$B$14 - F4806)/Inputs!$B$15)</f>
        <v>170</v>
      </c>
      <c r="I4806" s="2">
        <f>MAX(MIN(Inputs!$B$2, F4806*Inputs!$B$16, Inputs!$B$14*Inputs!$B$4 - G4806), 0)</f>
        <v>0</v>
      </c>
      <c r="J4806" s="2">
        <f>MAX(MIN(Inputs!$B$2, F4806*Inputs!$B$16, (Inputs!$B$14-F4806)/Inputs!$B$15)*Inputs!$B$9, 0)</f>
        <v>0</v>
      </c>
      <c r="K4806" s="2">
        <f>MAX(E4806*Inputs!$B$5 - B4806 - Inputs!$B$8, 0) * H4806</f>
        <v>0</v>
      </c>
      <c r="L4806" s="2">
        <f>IF(B4806 &gt;= D4806*Inputs!$B$10, MAX(B4806 - E4806/Inputs!$B$5 - Inputs!$B$8, 0) * I4806, 0)</f>
        <v>0</v>
      </c>
      <c r="M4806" s="2">
        <f t="shared" si="902"/>
        <v>0</v>
      </c>
      <c r="N4806" s="3" t="str">
        <f t="shared" si="903"/>
        <v>Idle</v>
      </c>
      <c r="O4806" s="3" t="str">
        <f t="shared" si="911"/>
        <v>Idle</v>
      </c>
      <c r="P4806" s="2">
        <f t="shared" si="904"/>
        <v>0</v>
      </c>
      <c r="Q4806" s="2">
        <f t="shared" si="905"/>
        <v>0</v>
      </c>
      <c r="R4806" s="2">
        <f t="shared" si="906"/>
        <v>0</v>
      </c>
      <c r="S4806" s="2">
        <f t="shared" si="907"/>
        <v>0</v>
      </c>
      <c r="T4806" s="2">
        <f t="shared" si="908"/>
        <v>0</v>
      </c>
      <c r="U4806" s="2">
        <f>IF(O4806="Reg", R4806 * Inputs!$B$7, 0)</f>
        <v>0</v>
      </c>
      <c r="V4806" s="2">
        <f>MAX(F4806 + P4806*Inputs!$B$15 - (Q4806/Inputs!$B$16) - U4806, 0)</f>
        <v>0</v>
      </c>
    </row>
    <row r="4807" spans="1:22" x14ac:dyDescent="0.3">
      <c r="A4807" s="1">
        <v>46223.208333333343</v>
      </c>
      <c r="B4807" s="2">
        <v>0</v>
      </c>
      <c r="C4807" s="2">
        <v>14.27861335286922</v>
      </c>
      <c r="D4807" s="2">
        <f t="shared" si="900"/>
        <v>35.562470294149385</v>
      </c>
      <c r="E4807" s="2">
        <f t="shared" si="901"/>
        <v>0.17078690031227664</v>
      </c>
      <c r="F4807" s="2">
        <f t="shared" si="909"/>
        <v>0</v>
      </c>
      <c r="G4807" s="2">
        <f t="shared" si="910"/>
        <v>0</v>
      </c>
      <c r="H4807" s="2">
        <f>MIN(Inputs!$B$2, (Inputs!$B$14 - F4807)/Inputs!$B$15)</f>
        <v>170</v>
      </c>
      <c r="I4807" s="2">
        <f>MAX(MIN(Inputs!$B$2, F4807*Inputs!$B$16, Inputs!$B$14*Inputs!$B$4 - G4807), 0)</f>
        <v>0</v>
      </c>
      <c r="J4807" s="2">
        <f>MAX(MIN(Inputs!$B$2, F4807*Inputs!$B$16, (Inputs!$B$14-F4807)/Inputs!$B$15)*Inputs!$B$9, 0)</f>
        <v>0</v>
      </c>
      <c r="K4807" s="2">
        <f>MAX(E4807*Inputs!$B$5 - B4807 - Inputs!$B$8, 0) * H4807</f>
        <v>0</v>
      </c>
      <c r="L4807" s="2">
        <f>IF(B4807 &gt;= D4807*Inputs!$B$10, MAX(B4807 - E4807/Inputs!$B$5 - Inputs!$B$8, 0) * I4807, 0)</f>
        <v>0</v>
      </c>
      <c r="M4807" s="2">
        <f t="shared" si="902"/>
        <v>0</v>
      </c>
      <c r="N4807" s="3" t="str">
        <f t="shared" si="903"/>
        <v>Idle</v>
      </c>
      <c r="O4807" s="3" t="str">
        <f t="shared" si="911"/>
        <v>Idle</v>
      </c>
      <c r="P4807" s="2">
        <f t="shared" si="904"/>
        <v>0</v>
      </c>
      <c r="Q4807" s="2">
        <f t="shared" si="905"/>
        <v>0</v>
      </c>
      <c r="R4807" s="2">
        <f t="shared" si="906"/>
        <v>0</v>
      </c>
      <c r="S4807" s="2">
        <f t="shared" si="907"/>
        <v>0</v>
      </c>
      <c r="T4807" s="2">
        <f t="shared" si="908"/>
        <v>0</v>
      </c>
      <c r="U4807" s="2">
        <f>IF(O4807="Reg", R4807 * Inputs!$B$7, 0)</f>
        <v>0</v>
      </c>
      <c r="V4807" s="2">
        <f>MAX(F4807 + P4807*Inputs!$B$15 - (Q4807/Inputs!$B$16) - U4807, 0)</f>
        <v>0</v>
      </c>
    </row>
    <row r="4808" spans="1:22" x14ac:dyDescent="0.3">
      <c r="A4808" s="1">
        <v>46223.25</v>
      </c>
      <c r="B4808" s="2">
        <v>0</v>
      </c>
      <c r="C4808" s="2">
        <v>2.954062008072297</v>
      </c>
      <c r="D4808" s="2">
        <f t="shared" si="900"/>
        <v>35.562470294149385</v>
      </c>
      <c r="E4808" s="2">
        <f t="shared" si="901"/>
        <v>1.8730585078424367</v>
      </c>
      <c r="F4808" s="2">
        <f t="shared" si="909"/>
        <v>0</v>
      </c>
      <c r="G4808" s="2">
        <f t="shared" si="910"/>
        <v>0</v>
      </c>
      <c r="H4808" s="2">
        <f>MIN(Inputs!$B$2, (Inputs!$B$14 - F4808)/Inputs!$B$15)</f>
        <v>170</v>
      </c>
      <c r="I4808" s="2">
        <f>MAX(MIN(Inputs!$B$2, F4808*Inputs!$B$16, Inputs!$B$14*Inputs!$B$4 - G4808), 0)</f>
        <v>0</v>
      </c>
      <c r="J4808" s="2">
        <f>MAX(MIN(Inputs!$B$2, F4808*Inputs!$B$16, (Inputs!$B$14-F4808)/Inputs!$B$15)*Inputs!$B$9, 0)</f>
        <v>0</v>
      </c>
      <c r="K4808" s="2">
        <f>MAX(E4808*Inputs!$B$5 - B4808 - Inputs!$B$8, 0) * H4808</f>
        <v>0</v>
      </c>
      <c r="L4808" s="2">
        <f>IF(B4808 &gt;= D4808*Inputs!$B$10, MAX(B4808 - E4808/Inputs!$B$5 - Inputs!$B$8, 0) * I4808, 0)</f>
        <v>0</v>
      </c>
      <c r="M4808" s="2">
        <f t="shared" si="902"/>
        <v>0</v>
      </c>
      <c r="N4808" s="3" t="str">
        <f t="shared" si="903"/>
        <v>Idle</v>
      </c>
      <c r="O4808" s="3" t="str">
        <f t="shared" si="911"/>
        <v>Idle</v>
      </c>
      <c r="P4808" s="2">
        <f t="shared" si="904"/>
        <v>0</v>
      </c>
      <c r="Q4808" s="2">
        <f t="shared" si="905"/>
        <v>0</v>
      </c>
      <c r="R4808" s="2">
        <f t="shared" si="906"/>
        <v>0</v>
      </c>
      <c r="S4808" s="2">
        <f t="shared" si="907"/>
        <v>0</v>
      </c>
      <c r="T4808" s="2">
        <f t="shared" si="908"/>
        <v>0</v>
      </c>
      <c r="U4808" s="2">
        <f>IF(O4808="Reg", R4808 * Inputs!$B$7, 0)</f>
        <v>0</v>
      </c>
      <c r="V4808" s="2">
        <f>MAX(F4808 + P4808*Inputs!$B$15 - (Q4808/Inputs!$B$16) - U4808, 0)</f>
        <v>0</v>
      </c>
    </row>
    <row r="4809" spans="1:22" x14ac:dyDescent="0.3">
      <c r="A4809" s="1">
        <v>46223.291666666657</v>
      </c>
      <c r="B4809" s="2">
        <v>0</v>
      </c>
      <c r="C4809" s="2">
        <v>10.327463247322379</v>
      </c>
      <c r="D4809" s="2">
        <f t="shared" si="900"/>
        <v>35.562470294149385</v>
      </c>
      <c r="E4809" s="2">
        <f t="shared" si="901"/>
        <v>6.2651112130663345</v>
      </c>
      <c r="F4809" s="2">
        <f t="shared" si="909"/>
        <v>0</v>
      </c>
      <c r="G4809" s="2">
        <f t="shared" si="910"/>
        <v>0</v>
      </c>
      <c r="H4809" s="2">
        <f>MIN(Inputs!$B$2, (Inputs!$B$14 - F4809)/Inputs!$B$15)</f>
        <v>170</v>
      </c>
      <c r="I4809" s="2">
        <f>MAX(MIN(Inputs!$B$2, F4809*Inputs!$B$16, Inputs!$B$14*Inputs!$B$4 - G4809), 0)</f>
        <v>0</v>
      </c>
      <c r="J4809" s="2">
        <f>MAX(MIN(Inputs!$B$2, F4809*Inputs!$B$16, (Inputs!$B$14-F4809)/Inputs!$B$15)*Inputs!$B$9, 0)</f>
        <v>0</v>
      </c>
      <c r="K4809" s="2">
        <f>MAX(E4809*Inputs!$B$5 - B4809 - Inputs!$B$8, 0) * H4809</f>
        <v>0</v>
      </c>
      <c r="L4809" s="2">
        <f>IF(B4809 &gt;= D4809*Inputs!$B$10, MAX(B4809 - E4809/Inputs!$B$5 - Inputs!$B$8, 0) * I4809, 0)</f>
        <v>0</v>
      </c>
      <c r="M4809" s="2">
        <f t="shared" si="902"/>
        <v>0</v>
      </c>
      <c r="N4809" s="3" t="str">
        <f t="shared" si="903"/>
        <v>Idle</v>
      </c>
      <c r="O4809" s="3" t="str">
        <f t="shared" si="911"/>
        <v>Idle</v>
      </c>
      <c r="P4809" s="2">
        <f t="shared" si="904"/>
        <v>0</v>
      </c>
      <c r="Q4809" s="2">
        <f t="shared" si="905"/>
        <v>0</v>
      </c>
      <c r="R4809" s="2">
        <f t="shared" si="906"/>
        <v>0</v>
      </c>
      <c r="S4809" s="2">
        <f t="shared" si="907"/>
        <v>0</v>
      </c>
      <c r="T4809" s="2">
        <f t="shared" si="908"/>
        <v>0</v>
      </c>
      <c r="U4809" s="2">
        <f>IF(O4809="Reg", R4809 * Inputs!$B$7, 0)</f>
        <v>0</v>
      </c>
      <c r="V4809" s="2">
        <f>MAX(F4809 + P4809*Inputs!$B$15 - (Q4809/Inputs!$B$16) - U4809, 0)</f>
        <v>0</v>
      </c>
    </row>
    <row r="4810" spans="1:22" x14ac:dyDescent="0.3">
      <c r="A4810" s="1">
        <v>46223.333333333343</v>
      </c>
      <c r="B4810" s="2">
        <v>0</v>
      </c>
      <c r="C4810" s="2">
        <v>3.3127172083331522</v>
      </c>
      <c r="D4810" s="2">
        <f t="shared" si="900"/>
        <v>35.562470294149385</v>
      </c>
      <c r="E4810" s="2">
        <f t="shared" si="901"/>
        <v>13.734026124689967</v>
      </c>
      <c r="F4810" s="2">
        <f t="shared" si="909"/>
        <v>0</v>
      </c>
      <c r="G4810" s="2">
        <f t="shared" si="910"/>
        <v>0</v>
      </c>
      <c r="H4810" s="2">
        <f>MIN(Inputs!$B$2, (Inputs!$B$14 - F4810)/Inputs!$B$15)</f>
        <v>170</v>
      </c>
      <c r="I4810" s="2">
        <f>MAX(MIN(Inputs!$B$2, F4810*Inputs!$B$16, Inputs!$B$14*Inputs!$B$4 - G4810), 0)</f>
        <v>0</v>
      </c>
      <c r="J4810" s="2">
        <f>MAX(MIN(Inputs!$B$2, F4810*Inputs!$B$16, (Inputs!$B$14-F4810)/Inputs!$B$15)*Inputs!$B$9, 0)</f>
        <v>0</v>
      </c>
      <c r="K4810" s="2">
        <f>MAX(E4810*Inputs!$B$5 - B4810 - Inputs!$B$8, 0) * H4810</f>
        <v>0</v>
      </c>
      <c r="L4810" s="2">
        <f>IF(B4810 &gt;= D4810*Inputs!$B$10, MAX(B4810 - E4810/Inputs!$B$5 - Inputs!$B$8, 0) * I4810, 0)</f>
        <v>0</v>
      </c>
      <c r="M4810" s="2">
        <f t="shared" si="902"/>
        <v>0</v>
      </c>
      <c r="N4810" s="3" t="str">
        <f t="shared" si="903"/>
        <v>Idle</v>
      </c>
      <c r="O4810" s="3" t="str">
        <f t="shared" si="911"/>
        <v>Idle</v>
      </c>
      <c r="P4810" s="2">
        <f t="shared" si="904"/>
        <v>0</v>
      </c>
      <c r="Q4810" s="2">
        <f t="shared" si="905"/>
        <v>0</v>
      </c>
      <c r="R4810" s="2">
        <f t="shared" si="906"/>
        <v>0</v>
      </c>
      <c r="S4810" s="2">
        <f t="shared" si="907"/>
        <v>0</v>
      </c>
      <c r="T4810" s="2">
        <f t="shared" si="908"/>
        <v>0</v>
      </c>
      <c r="U4810" s="2">
        <f>IF(O4810="Reg", R4810 * Inputs!$B$7, 0)</f>
        <v>0</v>
      </c>
      <c r="V4810" s="2">
        <f>MAX(F4810 + P4810*Inputs!$B$15 - (Q4810/Inputs!$B$16) - U4810, 0)</f>
        <v>0</v>
      </c>
    </row>
    <row r="4811" spans="1:22" x14ac:dyDescent="0.3">
      <c r="A4811" s="1">
        <v>46223.375</v>
      </c>
      <c r="B4811" s="2">
        <v>0</v>
      </c>
      <c r="C4811" s="2">
        <v>19.210794567561418</v>
      </c>
      <c r="D4811" s="2">
        <f t="shared" si="900"/>
        <v>35.562470294149385</v>
      </c>
      <c r="E4811" s="2">
        <f t="shared" si="901"/>
        <v>23.626561196749815</v>
      </c>
      <c r="F4811" s="2">
        <f t="shared" si="909"/>
        <v>0</v>
      </c>
      <c r="G4811" s="2">
        <f t="shared" si="910"/>
        <v>0</v>
      </c>
      <c r="H4811" s="2">
        <f>MIN(Inputs!$B$2, (Inputs!$B$14 - F4811)/Inputs!$B$15)</f>
        <v>170</v>
      </c>
      <c r="I4811" s="2">
        <f>MAX(MIN(Inputs!$B$2, F4811*Inputs!$B$16, Inputs!$B$14*Inputs!$B$4 - G4811), 0)</f>
        <v>0</v>
      </c>
      <c r="J4811" s="2">
        <f>MAX(MIN(Inputs!$B$2, F4811*Inputs!$B$16, (Inputs!$B$14-F4811)/Inputs!$B$15)*Inputs!$B$9, 0)</f>
        <v>0</v>
      </c>
      <c r="K4811" s="2">
        <f>MAX(E4811*Inputs!$B$5 - B4811 - Inputs!$B$8, 0) * H4811</f>
        <v>134.53355503377247</v>
      </c>
      <c r="L4811" s="2">
        <f>IF(B4811 &gt;= D4811*Inputs!$B$10, MAX(B4811 - E4811/Inputs!$B$5 - Inputs!$B$8, 0) * I4811, 0)</f>
        <v>0</v>
      </c>
      <c r="M4811" s="2">
        <f t="shared" si="902"/>
        <v>0</v>
      </c>
      <c r="N4811" s="3" t="str">
        <f t="shared" si="903"/>
        <v>Charge</v>
      </c>
      <c r="O4811" s="3" t="str">
        <f t="shared" si="911"/>
        <v>Charge</v>
      </c>
      <c r="P4811" s="2">
        <f t="shared" si="904"/>
        <v>170</v>
      </c>
      <c r="Q4811" s="2">
        <f t="shared" si="905"/>
        <v>0</v>
      </c>
      <c r="R4811" s="2">
        <f t="shared" si="906"/>
        <v>0</v>
      </c>
      <c r="S4811" s="2">
        <f t="shared" si="907"/>
        <v>0</v>
      </c>
      <c r="T4811" s="2">
        <f t="shared" si="908"/>
        <v>0</v>
      </c>
      <c r="U4811" s="2">
        <f>IF(O4811="Reg", R4811 * Inputs!$B$7, 0)</f>
        <v>0</v>
      </c>
      <c r="V4811" s="2">
        <f>MAX(F4811 + P4811*Inputs!$B$15 - (Q4811/Inputs!$B$16) - U4811, 0)</f>
        <v>170</v>
      </c>
    </row>
    <row r="4812" spans="1:22" x14ac:dyDescent="0.3">
      <c r="A4812" s="1">
        <v>46223.416666666657</v>
      </c>
      <c r="B4812" s="2">
        <v>1.0247214018736599</v>
      </c>
      <c r="C4812" s="2">
        <v>0.60932390106823531</v>
      </c>
      <c r="D4812" s="2">
        <f t="shared" si="900"/>
        <v>35.562470294149385</v>
      </c>
      <c r="E4812" s="2">
        <f t="shared" si="901"/>
        <v>35.694529506482958</v>
      </c>
      <c r="F4812" s="2">
        <f t="shared" si="909"/>
        <v>170</v>
      </c>
      <c r="G4812" s="2">
        <f t="shared" si="910"/>
        <v>0</v>
      </c>
      <c r="H4812" s="2">
        <f>MIN(Inputs!$B$2, (Inputs!$B$14 - F4812)/Inputs!$B$15)</f>
        <v>170</v>
      </c>
      <c r="I4812" s="2">
        <f>MAX(MIN(Inputs!$B$2, F4812*Inputs!$B$16, Inputs!$B$14*Inputs!$B$4 - G4812), 0)</f>
        <v>170</v>
      </c>
      <c r="J4812" s="2">
        <f>MAX(MIN(Inputs!$B$2, F4812*Inputs!$B$16, (Inputs!$B$14-F4812)/Inputs!$B$15)*Inputs!$B$9, 0)</f>
        <v>136</v>
      </c>
      <c r="K4812" s="2">
        <f>MAX(E4812*Inputs!$B$5 - B4812 - Inputs!$B$8, 0) * H4812</f>
        <v>1765.6989758513282</v>
      </c>
      <c r="L4812" s="2">
        <f>IF(B4812 &gt;= D4812*Inputs!$B$10, MAX(B4812 - E4812/Inputs!$B$5 - Inputs!$B$8, 0) * I4812, 0)</f>
        <v>0</v>
      </c>
      <c r="M4812" s="2">
        <f t="shared" si="902"/>
        <v>82.868050545279999</v>
      </c>
      <c r="N4812" s="3" t="str">
        <f t="shared" si="903"/>
        <v>Charge</v>
      </c>
      <c r="O4812" s="3" t="str">
        <f t="shared" si="911"/>
        <v>Charge</v>
      </c>
      <c r="P4812" s="2">
        <f t="shared" si="904"/>
        <v>170</v>
      </c>
      <c r="Q4812" s="2">
        <f t="shared" si="905"/>
        <v>0</v>
      </c>
      <c r="R4812" s="2">
        <f t="shared" si="906"/>
        <v>0</v>
      </c>
      <c r="S4812" s="2">
        <f t="shared" si="907"/>
        <v>-174.20263831852219</v>
      </c>
      <c r="T4812" s="2">
        <f t="shared" si="908"/>
        <v>0</v>
      </c>
      <c r="U4812" s="2">
        <f>IF(O4812="Reg", R4812 * Inputs!$B$7, 0)</f>
        <v>0</v>
      </c>
      <c r="V4812" s="2">
        <f>MAX(F4812 + P4812*Inputs!$B$15 - (Q4812/Inputs!$B$16) - U4812, 0)</f>
        <v>340</v>
      </c>
    </row>
    <row r="4813" spans="1:22" x14ac:dyDescent="0.3">
      <c r="A4813" s="1">
        <v>46223.458333333343</v>
      </c>
      <c r="B4813" s="2">
        <v>10.21362964518096</v>
      </c>
      <c r="C4813" s="2">
        <v>2.4728557052506712</v>
      </c>
      <c r="D4813" s="2">
        <f t="shared" si="900"/>
        <v>35.562470294149385</v>
      </c>
      <c r="E4813" s="2">
        <f t="shared" si="901"/>
        <v>48.298701552768875</v>
      </c>
      <c r="F4813" s="2">
        <f t="shared" si="909"/>
        <v>340</v>
      </c>
      <c r="G4813" s="2">
        <f t="shared" si="910"/>
        <v>0</v>
      </c>
      <c r="H4813" s="2">
        <f>MIN(Inputs!$B$2, (Inputs!$B$14 - F4813)/Inputs!$B$15)</f>
        <v>0</v>
      </c>
      <c r="I4813" s="2">
        <f>MAX(MIN(Inputs!$B$2, F4813*Inputs!$B$16, Inputs!$B$14*Inputs!$B$4 - G4813), 0)</f>
        <v>170</v>
      </c>
      <c r="J4813" s="2">
        <f>MAX(MIN(Inputs!$B$2, F4813*Inputs!$B$16, (Inputs!$B$14-F4813)/Inputs!$B$15)*Inputs!$B$9, 0)</f>
        <v>0</v>
      </c>
      <c r="K4813" s="2">
        <f>MAX(E4813*Inputs!$B$5 - B4813 - Inputs!$B$8, 0) * H4813</f>
        <v>0</v>
      </c>
      <c r="L4813" s="2">
        <f>IF(B4813 &gt;= D4813*Inputs!$B$10, MAX(B4813 - E4813/Inputs!$B$5 - Inputs!$B$8, 0) * I4813, 0)</f>
        <v>0</v>
      </c>
      <c r="M4813" s="2">
        <f t="shared" si="902"/>
        <v>0</v>
      </c>
      <c r="N4813" s="3" t="str">
        <f t="shared" si="903"/>
        <v>Idle</v>
      </c>
      <c r="O4813" s="3" t="str">
        <f t="shared" si="911"/>
        <v>Idle</v>
      </c>
      <c r="P4813" s="2">
        <f t="shared" si="904"/>
        <v>0</v>
      </c>
      <c r="Q4813" s="2">
        <f t="shared" si="905"/>
        <v>0</v>
      </c>
      <c r="R4813" s="2">
        <f t="shared" si="906"/>
        <v>0</v>
      </c>
      <c r="S4813" s="2">
        <f t="shared" si="907"/>
        <v>0</v>
      </c>
      <c r="T4813" s="2">
        <f t="shared" si="908"/>
        <v>0</v>
      </c>
      <c r="U4813" s="2">
        <f>IF(O4813="Reg", R4813 * Inputs!$B$7, 0)</f>
        <v>0</v>
      </c>
      <c r="V4813" s="2">
        <f>MAX(F4813 + P4813*Inputs!$B$15 - (Q4813/Inputs!$B$16) - U4813, 0)</f>
        <v>340</v>
      </c>
    </row>
    <row r="4814" spans="1:22" x14ac:dyDescent="0.3">
      <c r="A4814" s="1">
        <v>46223.5</v>
      </c>
      <c r="B4814" s="2">
        <v>26.352316231343391</v>
      </c>
      <c r="C4814" s="2">
        <v>9.2698731280908113</v>
      </c>
      <c r="D4814" s="2">
        <f t="shared" si="900"/>
        <v>35.562470294149385</v>
      </c>
      <c r="E4814" s="2">
        <f t="shared" si="901"/>
        <v>60.125071285087529</v>
      </c>
      <c r="F4814" s="2">
        <f t="shared" si="909"/>
        <v>340</v>
      </c>
      <c r="G4814" s="2">
        <f t="shared" si="910"/>
        <v>0</v>
      </c>
      <c r="H4814" s="2">
        <f>MIN(Inputs!$B$2, (Inputs!$B$14 - F4814)/Inputs!$B$15)</f>
        <v>0</v>
      </c>
      <c r="I4814" s="2">
        <f>MAX(MIN(Inputs!$B$2, F4814*Inputs!$B$16, Inputs!$B$14*Inputs!$B$4 - G4814), 0)</f>
        <v>170</v>
      </c>
      <c r="J4814" s="2">
        <f>MAX(MIN(Inputs!$B$2, F4814*Inputs!$B$16, (Inputs!$B$14-F4814)/Inputs!$B$15)*Inputs!$B$9, 0)</f>
        <v>0</v>
      </c>
      <c r="K4814" s="2">
        <f>MAX(E4814*Inputs!$B$5 - B4814 - Inputs!$B$8, 0) * H4814</f>
        <v>0</v>
      </c>
      <c r="L4814" s="2">
        <f>IF(B4814 &gt;= D4814*Inputs!$B$10, MAX(B4814 - E4814/Inputs!$B$5 - Inputs!$B$8, 0) * I4814, 0)</f>
        <v>0</v>
      </c>
      <c r="M4814" s="2">
        <f t="shared" si="902"/>
        <v>0</v>
      </c>
      <c r="N4814" s="3" t="str">
        <f t="shared" si="903"/>
        <v>Idle</v>
      </c>
      <c r="O4814" s="3" t="str">
        <f t="shared" si="911"/>
        <v>Idle</v>
      </c>
      <c r="P4814" s="2">
        <f t="shared" si="904"/>
        <v>0</v>
      </c>
      <c r="Q4814" s="2">
        <f t="shared" si="905"/>
        <v>0</v>
      </c>
      <c r="R4814" s="2">
        <f t="shared" si="906"/>
        <v>0</v>
      </c>
      <c r="S4814" s="2">
        <f t="shared" si="907"/>
        <v>0</v>
      </c>
      <c r="T4814" s="2">
        <f t="shared" si="908"/>
        <v>0</v>
      </c>
      <c r="U4814" s="2">
        <f>IF(O4814="Reg", R4814 * Inputs!$B$7, 0)</f>
        <v>0</v>
      </c>
      <c r="V4814" s="2">
        <f>MAX(F4814 + P4814*Inputs!$B$15 - (Q4814/Inputs!$B$16) - U4814, 0)</f>
        <v>340</v>
      </c>
    </row>
    <row r="4815" spans="1:22" x14ac:dyDescent="0.3">
      <c r="A4815" s="1">
        <v>46223.541666666657</v>
      </c>
      <c r="B4815" s="2">
        <v>44.813489469741789</v>
      </c>
      <c r="C4815" s="2">
        <v>2.134012409123371</v>
      </c>
      <c r="D4815" s="2">
        <f t="shared" si="900"/>
        <v>35.562470294149385</v>
      </c>
      <c r="E4815" s="2">
        <f t="shared" si="901"/>
        <v>72.076461735572067</v>
      </c>
      <c r="F4815" s="2">
        <f t="shared" si="909"/>
        <v>340</v>
      </c>
      <c r="G4815" s="2">
        <f t="shared" si="910"/>
        <v>0</v>
      </c>
      <c r="H4815" s="2">
        <f>MIN(Inputs!$B$2, (Inputs!$B$14 - F4815)/Inputs!$B$15)</f>
        <v>0</v>
      </c>
      <c r="I4815" s="2">
        <f>MAX(MIN(Inputs!$B$2, F4815*Inputs!$B$16, Inputs!$B$14*Inputs!$B$4 - G4815), 0)</f>
        <v>170</v>
      </c>
      <c r="J4815" s="2">
        <f>MAX(MIN(Inputs!$B$2, F4815*Inputs!$B$16, (Inputs!$B$14-F4815)/Inputs!$B$15)*Inputs!$B$9, 0)</f>
        <v>0</v>
      </c>
      <c r="K4815" s="2">
        <f>MAX(E4815*Inputs!$B$5 - B4815 - Inputs!$B$8, 0) * H4815</f>
        <v>0</v>
      </c>
      <c r="L4815" s="2">
        <f>IF(B4815 &gt;= D4815*Inputs!$B$10, MAX(B4815 - E4815/Inputs!$B$5 - Inputs!$B$8, 0) * I4815, 0)</f>
        <v>0</v>
      </c>
      <c r="M4815" s="2">
        <f t="shared" si="902"/>
        <v>0</v>
      </c>
      <c r="N4815" s="3" t="str">
        <f t="shared" si="903"/>
        <v>Idle</v>
      </c>
      <c r="O4815" s="3" t="str">
        <f t="shared" si="911"/>
        <v>Idle</v>
      </c>
      <c r="P4815" s="2">
        <f t="shared" si="904"/>
        <v>0</v>
      </c>
      <c r="Q4815" s="2">
        <f t="shared" si="905"/>
        <v>0</v>
      </c>
      <c r="R4815" s="2">
        <f t="shared" si="906"/>
        <v>0</v>
      </c>
      <c r="S4815" s="2">
        <f t="shared" si="907"/>
        <v>0</v>
      </c>
      <c r="T4815" s="2">
        <f t="shared" si="908"/>
        <v>0</v>
      </c>
      <c r="U4815" s="2">
        <f>IF(O4815="Reg", R4815 * Inputs!$B$7, 0)</f>
        <v>0</v>
      </c>
      <c r="V4815" s="2">
        <f>MAX(F4815 + P4815*Inputs!$B$15 - (Q4815/Inputs!$B$16) - U4815, 0)</f>
        <v>340</v>
      </c>
    </row>
    <row r="4816" spans="1:22" x14ac:dyDescent="0.3">
      <c r="A4816" s="1">
        <v>46223.583333333343</v>
      </c>
      <c r="B4816" s="2">
        <v>59.35521043235908</v>
      </c>
      <c r="C4816" s="2">
        <v>14.49556441222764</v>
      </c>
      <c r="D4816" s="2">
        <f t="shared" si="900"/>
        <v>35.562470294149385</v>
      </c>
      <c r="E4816" s="2">
        <f t="shared" si="901"/>
        <v>79.199709507552328</v>
      </c>
      <c r="F4816" s="2">
        <f t="shared" si="909"/>
        <v>340</v>
      </c>
      <c r="G4816" s="2">
        <f t="shared" si="910"/>
        <v>0</v>
      </c>
      <c r="H4816" s="2">
        <f>MIN(Inputs!$B$2, (Inputs!$B$14 - F4816)/Inputs!$B$15)</f>
        <v>0</v>
      </c>
      <c r="I4816" s="2">
        <f>MAX(MIN(Inputs!$B$2, F4816*Inputs!$B$16, Inputs!$B$14*Inputs!$B$4 - G4816), 0)</f>
        <v>170</v>
      </c>
      <c r="J4816" s="2">
        <f>MAX(MIN(Inputs!$B$2, F4816*Inputs!$B$16, (Inputs!$B$14-F4816)/Inputs!$B$15)*Inputs!$B$9, 0)</f>
        <v>0</v>
      </c>
      <c r="K4816" s="2">
        <f>MAX(E4816*Inputs!$B$5 - B4816 - Inputs!$B$8, 0) * H4816</f>
        <v>0</v>
      </c>
      <c r="L4816" s="2">
        <f>IF(B4816 &gt;= D4816*Inputs!$B$10, MAX(B4816 - E4816/Inputs!$B$5 - Inputs!$B$8, 0) * I4816, 0)</f>
        <v>0</v>
      </c>
      <c r="M4816" s="2">
        <f t="shared" si="902"/>
        <v>0</v>
      </c>
      <c r="N4816" s="3" t="str">
        <f t="shared" si="903"/>
        <v>Idle</v>
      </c>
      <c r="O4816" s="3" t="str">
        <f t="shared" si="911"/>
        <v>Idle</v>
      </c>
      <c r="P4816" s="2">
        <f t="shared" si="904"/>
        <v>0</v>
      </c>
      <c r="Q4816" s="2">
        <f t="shared" si="905"/>
        <v>0</v>
      </c>
      <c r="R4816" s="2">
        <f t="shared" si="906"/>
        <v>0</v>
      </c>
      <c r="S4816" s="2">
        <f t="shared" si="907"/>
        <v>0</v>
      </c>
      <c r="T4816" s="2">
        <f t="shared" si="908"/>
        <v>0</v>
      </c>
      <c r="U4816" s="2">
        <f>IF(O4816="Reg", R4816 * Inputs!$B$7, 0)</f>
        <v>0</v>
      </c>
      <c r="V4816" s="2">
        <f>MAX(F4816 + P4816*Inputs!$B$15 - (Q4816/Inputs!$B$16) - U4816, 0)</f>
        <v>340</v>
      </c>
    </row>
    <row r="4817" spans="1:22" x14ac:dyDescent="0.3">
      <c r="A4817" s="1">
        <v>46223.625</v>
      </c>
      <c r="B4817" s="2">
        <v>72.407809858398849</v>
      </c>
      <c r="C4817" s="2">
        <v>5.4031560123693128</v>
      </c>
      <c r="D4817" s="2">
        <f t="shared" si="900"/>
        <v>35.562470294149385</v>
      </c>
      <c r="E4817" s="2">
        <f t="shared" si="901"/>
        <v>83.341402204313127</v>
      </c>
      <c r="F4817" s="2">
        <f t="shared" si="909"/>
        <v>340</v>
      </c>
      <c r="G4817" s="2">
        <f t="shared" si="910"/>
        <v>0</v>
      </c>
      <c r="H4817" s="2">
        <f>MIN(Inputs!$B$2, (Inputs!$B$14 - F4817)/Inputs!$B$15)</f>
        <v>0</v>
      </c>
      <c r="I4817" s="2">
        <f>MAX(MIN(Inputs!$B$2, F4817*Inputs!$B$16, Inputs!$B$14*Inputs!$B$4 - G4817), 0)</f>
        <v>170</v>
      </c>
      <c r="J4817" s="2">
        <f>MAX(MIN(Inputs!$B$2, F4817*Inputs!$B$16, (Inputs!$B$14-F4817)/Inputs!$B$15)*Inputs!$B$9, 0)</f>
        <v>0</v>
      </c>
      <c r="K4817" s="2">
        <f>MAX(E4817*Inputs!$B$5 - B4817 - Inputs!$B$8, 0) * H4817</f>
        <v>0</v>
      </c>
      <c r="L4817" s="2">
        <f>IF(B4817 &gt;= D4817*Inputs!$B$10, MAX(B4817 - E4817/Inputs!$B$5 - Inputs!$B$8, 0) * I4817, 0)</f>
        <v>0</v>
      </c>
      <c r="M4817" s="2">
        <f t="shared" si="902"/>
        <v>0</v>
      </c>
      <c r="N4817" s="3" t="str">
        <f t="shared" si="903"/>
        <v>Idle</v>
      </c>
      <c r="O4817" s="3" t="str">
        <f t="shared" si="911"/>
        <v>Idle</v>
      </c>
      <c r="P4817" s="2">
        <f t="shared" si="904"/>
        <v>0</v>
      </c>
      <c r="Q4817" s="2">
        <f t="shared" si="905"/>
        <v>0</v>
      </c>
      <c r="R4817" s="2">
        <f t="shared" si="906"/>
        <v>0</v>
      </c>
      <c r="S4817" s="2">
        <f t="shared" si="907"/>
        <v>0</v>
      </c>
      <c r="T4817" s="2">
        <f t="shared" si="908"/>
        <v>0</v>
      </c>
      <c r="U4817" s="2">
        <f>IF(O4817="Reg", R4817 * Inputs!$B$7, 0)</f>
        <v>0</v>
      </c>
      <c r="V4817" s="2">
        <f>MAX(F4817 + P4817*Inputs!$B$15 - (Q4817/Inputs!$B$16) - U4817, 0)</f>
        <v>340</v>
      </c>
    </row>
    <row r="4818" spans="1:22" x14ac:dyDescent="0.3">
      <c r="A4818" s="1">
        <v>46223.666666666657</v>
      </c>
      <c r="B4818" s="2">
        <v>76.649753679589168</v>
      </c>
      <c r="C4818" s="2">
        <v>8.9565054135961955</v>
      </c>
      <c r="D4818" s="2">
        <f t="shared" si="900"/>
        <v>35.562470294149385</v>
      </c>
      <c r="E4818" s="2">
        <f t="shared" si="901"/>
        <v>83.245281091869245</v>
      </c>
      <c r="F4818" s="2">
        <f t="shared" si="909"/>
        <v>340</v>
      </c>
      <c r="G4818" s="2">
        <f t="shared" si="910"/>
        <v>0</v>
      </c>
      <c r="H4818" s="2">
        <f>MIN(Inputs!$B$2, (Inputs!$B$14 - F4818)/Inputs!$B$15)</f>
        <v>0</v>
      </c>
      <c r="I4818" s="2">
        <f>MAX(MIN(Inputs!$B$2, F4818*Inputs!$B$16, Inputs!$B$14*Inputs!$B$4 - G4818), 0)</f>
        <v>170</v>
      </c>
      <c r="J4818" s="2">
        <f>MAX(MIN(Inputs!$B$2, F4818*Inputs!$B$16, (Inputs!$B$14-F4818)/Inputs!$B$15)*Inputs!$B$9, 0)</f>
        <v>0</v>
      </c>
      <c r="K4818" s="2">
        <f>MAX(E4818*Inputs!$B$5 - B4818 - Inputs!$B$8, 0) * H4818</f>
        <v>0</v>
      </c>
      <c r="L4818" s="2">
        <f>IF(B4818 &gt;= D4818*Inputs!$B$10, MAX(B4818 - E4818/Inputs!$B$5 - Inputs!$B$8, 0) * I4818, 0)</f>
        <v>0</v>
      </c>
      <c r="M4818" s="2">
        <f t="shared" si="902"/>
        <v>0</v>
      </c>
      <c r="N4818" s="3" t="str">
        <f t="shared" si="903"/>
        <v>Idle</v>
      </c>
      <c r="O4818" s="3" t="str">
        <f t="shared" si="911"/>
        <v>Idle</v>
      </c>
      <c r="P4818" s="2">
        <f t="shared" si="904"/>
        <v>0</v>
      </c>
      <c r="Q4818" s="2">
        <f t="shared" si="905"/>
        <v>0</v>
      </c>
      <c r="R4818" s="2">
        <f t="shared" si="906"/>
        <v>0</v>
      </c>
      <c r="S4818" s="2">
        <f t="shared" si="907"/>
        <v>0</v>
      </c>
      <c r="T4818" s="2">
        <f t="shared" si="908"/>
        <v>0</v>
      </c>
      <c r="U4818" s="2">
        <f>IF(O4818="Reg", R4818 * Inputs!$B$7, 0)</f>
        <v>0</v>
      </c>
      <c r="V4818" s="2">
        <f>MAX(F4818 + P4818*Inputs!$B$15 - (Q4818/Inputs!$B$16) - U4818, 0)</f>
        <v>340</v>
      </c>
    </row>
    <row r="4819" spans="1:22" x14ac:dyDescent="0.3">
      <c r="A4819" s="1">
        <v>46223.708333333343</v>
      </c>
      <c r="B4819" s="2">
        <v>81.171848039092865</v>
      </c>
      <c r="C4819" s="2">
        <v>9.8101748559012272</v>
      </c>
      <c r="D4819" s="2">
        <f t="shared" si="900"/>
        <v>35.562470294149385</v>
      </c>
      <c r="E4819" s="2">
        <f t="shared" si="901"/>
        <v>80.274506955588279</v>
      </c>
      <c r="F4819" s="2">
        <f t="shared" si="909"/>
        <v>340</v>
      </c>
      <c r="G4819" s="2">
        <f t="shared" si="910"/>
        <v>0</v>
      </c>
      <c r="H4819" s="2">
        <f>MIN(Inputs!$B$2, (Inputs!$B$14 - F4819)/Inputs!$B$15)</f>
        <v>0</v>
      </c>
      <c r="I4819" s="2">
        <f>MAX(MIN(Inputs!$B$2, F4819*Inputs!$B$16, Inputs!$B$14*Inputs!$B$4 - G4819), 0)</f>
        <v>170</v>
      </c>
      <c r="J4819" s="2">
        <f>MAX(MIN(Inputs!$B$2, F4819*Inputs!$B$16, (Inputs!$B$14-F4819)/Inputs!$B$15)*Inputs!$B$9, 0)</f>
        <v>0</v>
      </c>
      <c r="K4819" s="2">
        <f>MAX(E4819*Inputs!$B$5 - B4819 - Inputs!$B$8, 0) * H4819</f>
        <v>0</v>
      </c>
      <c r="L4819" s="2">
        <f>IF(B4819 &gt;= D4819*Inputs!$B$10, MAX(B4819 - E4819/Inputs!$B$5 - Inputs!$B$8, 0) * I4819, 0)</f>
        <v>0</v>
      </c>
      <c r="M4819" s="2">
        <f t="shared" si="902"/>
        <v>0</v>
      </c>
      <c r="N4819" s="3" t="str">
        <f t="shared" si="903"/>
        <v>Idle</v>
      </c>
      <c r="O4819" s="3" t="str">
        <f t="shared" si="911"/>
        <v>Idle</v>
      </c>
      <c r="P4819" s="2">
        <f t="shared" si="904"/>
        <v>0</v>
      </c>
      <c r="Q4819" s="2">
        <f t="shared" si="905"/>
        <v>0</v>
      </c>
      <c r="R4819" s="2">
        <f t="shared" si="906"/>
        <v>0</v>
      </c>
      <c r="S4819" s="2">
        <f t="shared" si="907"/>
        <v>0</v>
      </c>
      <c r="T4819" s="2">
        <f t="shared" si="908"/>
        <v>0</v>
      </c>
      <c r="U4819" s="2">
        <f>IF(O4819="Reg", R4819 * Inputs!$B$7, 0)</f>
        <v>0</v>
      </c>
      <c r="V4819" s="2">
        <f>MAX(F4819 + P4819*Inputs!$B$15 - (Q4819/Inputs!$B$16) - U4819, 0)</f>
        <v>340</v>
      </c>
    </row>
    <row r="4820" spans="1:22" x14ac:dyDescent="0.3">
      <c r="A4820" s="1">
        <v>46223.75</v>
      </c>
      <c r="B4820" s="2">
        <v>98.060658934250682</v>
      </c>
      <c r="C4820" s="2">
        <v>10.362947533383849</v>
      </c>
      <c r="D4820" s="2">
        <f t="shared" si="900"/>
        <v>35.562470294149385</v>
      </c>
      <c r="E4820" s="2">
        <f t="shared" si="901"/>
        <v>74.689149875278289</v>
      </c>
      <c r="F4820" s="2">
        <f t="shared" si="909"/>
        <v>340</v>
      </c>
      <c r="G4820" s="2">
        <f t="shared" si="910"/>
        <v>0</v>
      </c>
      <c r="H4820" s="2">
        <f>MIN(Inputs!$B$2, (Inputs!$B$14 - F4820)/Inputs!$B$15)</f>
        <v>0</v>
      </c>
      <c r="I4820" s="2">
        <f>MAX(MIN(Inputs!$B$2, F4820*Inputs!$B$16, Inputs!$B$14*Inputs!$B$4 - G4820), 0)</f>
        <v>170</v>
      </c>
      <c r="J4820" s="2">
        <f>MAX(MIN(Inputs!$B$2, F4820*Inputs!$B$16, (Inputs!$B$14-F4820)/Inputs!$B$15)*Inputs!$B$9, 0)</f>
        <v>0</v>
      </c>
      <c r="K4820" s="2">
        <f>MAX(E4820*Inputs!$B$5 - B4820 - Inputs!$B$8, 0) * H4820</f>
        <v>0</v>
      </c>
      <c r="L4820" s="2">
        <f>IF(B4820 &gt;= D4820*Inputs!$B$10, MAX(B4820 - E4820/Inputs!$B$5 - Inputs!$B$8, 0) * I4820, 0)</f>
        <v>0</v>
      </c>
      <c r="M4820" s="2">
        <f t="shared" si="902"/>
        <v>0</v>
      </c>
      <c r="N4820" s="3" t="str">
        <f t="shared" si="903"/>
        <v>Idle</v>
      </c>
      <c r="O4820" s="3" t="str">
        <f t="shared" si="911"/>
        <v>Idle</v>
      </c>
      <c r="P4820" s="2">
        <f t="shared" si="904"/>
        <v>0</v>
      </c>
      <c r="Q4820" s="2">
        <f t="shared" si="905"/>
        <v>0</v>
      </c>
      <c r="R4820" s="2">
        <f t="shared" si="906"/>
        <v>0</v>
      </c>
      <c r="S4820" s="2">
        <f t="shared" si="907"/>
        <v>0</v>
      </c>
      <c r="T4820" s="2">
        <f t="shared" si="908"/>
        <v>0</v>
      </c>
      <c r="U4820" s="2">
        <f>IF(O4820="Reg", R4820 * Inputs!$B$7, 0)</f>
        <v>0</v>
      </c>
      <c r="V4820" s="2">
        <f>MAX(F4820 + P4820*Inputs!$B$15 - (Q4820/Inputs!$B$16) - U4820, 0)</f>
        <v>340</v>
      </c>
    </row>
    <row r="4821" spans="1:22" x14ac:dyDescent="0.3">
      <c r="A4821" s="1">
        <v>46223.791666666657</v>
      </c>
      <c r="B4821" s="2">
        <v>87.552976101623329</v>
      </c>
      <c r="C4821" s="2">
        <v>3.7348139774295479</v>
      </c>
      <c r="D4821" s="2">
        <f t="shared" si="900"/>
        <v>35.562470294149385</v>
      </c>
      <c r="E4821" s="2">
        <f t="shared" si="901"/>
        <v>63.644993342055955</v>
      </c>
      <c r="F4821" s="2">
        <f t="shared" si="909"/>
        <v>340</v>
      </c>
      <c r="G4821" s="2">
        <f t="shared" si="910"/>
        <v>0</v>
      </c>
      <c r="H4821" s="2">
        <f>MIN(Inputs!$B$2, (Inputs!$B$14 - F4821)/Inputs!$B$15)</f>
        <v>0</v>
      </c>
      <c r="I4821" s="2">
        <f>MAX(MIN(Inputs!$B$2, F4821*Inputs!$B$16, Inputs!$B$14*Inputs!$B$4 - G4821), 0)</f>
        <v>170</v>
      </c>
      <c r="J4821" s="2">
        <f>MAX(MIN(Inputs!$B$2, F4821*Inputs!$B$16, (Inputs!$B$14-F4821)/Inputs!$B$15)*Inputs!$B$9, 0)</f>
        <v>0</v>
      </c>
      <c r="K4821" s="2">
        <f>MAX(E4821*Inputs!$B$5 - B4821 - Inputs!$B$8, 0) * H4821</f>
        <v>0</v>
      </c>
      <c r="L4821" s="2">
        <f>IF(B4821 &gt;= D4821*Inputs!$B$10, MAX(B4821 - E4821/Inputs!$B$5 - Inputs!$B$8, 0) * I4821, 0)</f>
        <v>0</v>
      </c>
      <c r="M4821" s="2">
        <f t="shared" si="902"/>
        <v>0</v>
      </c>
      <c r="N4821" s="3" t="str">
        <f t="shared" si="903"/>
        <v>Idle</v>
      </c>
      <c r="O4821" s="3" t="str">
        <f t="shared" si="911"/>
        <v>Idle</v>
      </c>
      <c r="P4821" s="2">
        <f t="shared" si="904"/>
        <v>0</v>
      </c>
      <c r="Q4821" s="2">
        <f t="shared" si="905"/>
        <v>0</v>
      </c>
      <c r="R4821" s="2">
        <f t="shared" si="906"/>
        <v>0</v>
      </c>
      <c r="S4821" s="2">
        <f t="shared" si="907"/>
        <v>0</v>
      </c>
      <c r="T4821" s="2">
        <f t="shared" si="908"/>
        <v>0</v>
      </c>
      <c r="U4821" s="2">
        <f>IF(O4821="Reg", R4821 * Inputs!$B$7, 0)</f>
        <v>0</v>
      </c>
      <c r="V4821" s="2">
        <f>MAX(F4821 + P4821*Inputs!$B$15 - (Q4821/Inputs!$B$16) - U4821, 0)</f>
        <v>340</v>
      </c>
    </row>
    <row r="4822" spans="1:22" x14ac:dyDescent="0.3">
      <c r="A4822" s="1">
        <v>46223.833333333343</v>
      </c>
      <c r="B4822" s="2">
        <v>84.205366612923854</v>
      </c>
      <c r="C4822" s="2">
        <v>5.9336490445461436</v>
      </c>
      <c r="D4822" s="2">
        <f t="shared" si="900"/>
        <v>35.562470294149385</v>
      </c>
      <c r="E4822" s="2">
        <f t="shared" si="901"/>
        <v>51.87819468780625</v>
      </c>
      <c r="F4822" s="2">
        <f t="shared" si="909"/>
        <v>340</v>
      </c>
      <c r="G4822" s="2">
        <f t="shared" si="910"/>
        <v>0</v>
      </c>
      <c r="H4822" s="2">
        <f>MIN(Inputs!$B$2, (Inputs!$B$14 - F4822)/Inputs!$B$15)</f>
        <v>0</v>
      </c>
      <c r="I4822" s="2">
        <f>MAX(MIN(Inputs!$B$2, F4822*Inputs!$B$16, Inputs!$B$14*Inputs!$B$4 - G4822), 0)</f>
        <v>170</v>
      </c>
      <c r="J4822" s="2">
        <f>MAX(MIN(Inputs!$B$2, F4822*Inputs!$B$16, (Inputs!$B$14-F4822)/Inputs!$B$15)*Inputs!$B$9, 0)</f>
        <v>0</v>
      </c>
      <c r="K4822" s="2">
        <f>MAX(E4822*Inputs!$B$5 - B4822 - Inputs!$B$8, 0) * H4822</f>
        <v>0</v>
      </c>
      <c r="L4822" s="2">
        <f>IF(B4822 &gt;= D4822*Inputs!$B$10, MAX(B4822 - E4822/Inputs!$B$5 - Inputs!$B$8, 0) * I4822, 0)</f>
        <v>892.98835041630196</v>
      </c>
      <c r="M4822" s="2">
        <f t="shared" si="902"/>
        <v>0</v>
      </c>
      <c r="N4822" s="3" t="str">
        <f t="shared" si="903"/>
        <v>Discharge</v>
      </c>
      <c r="O4822" s="3" t="str">
        <f t="shared" si="911"/>
        <v>Discharge</v>
      </c>
      <c r="P4822" s="2">
        <f t="shared" si="904"/>
        <v>0</v>
      </c>
      <c r="Q4822" s="2">
        <f t="shared" si="905"/>
        <v>170</v>
      </c>
      <c r="R4822" s="2">
        <f t="shared" si="906"/>
        <v>0</v>
      </c>
      <c r="S4822" s="2">
        <f t="shared" si="907"/>
        <v>14314.912324197056</v>
      </c>
      <c r="T4822" s="2">
        <f t="shared" si="908"/>
        <v>0</v>
      </c>
      <c r="U4822" s="2">
        <f>IF(O4822="Reg", R4822 * Inputs!$B$7, 0)</f>
        <v>0</v>
      </c>
      <c r="V4822" s="2">
        <f>MAX(F4822 + P4822*Inputs!$B$15 - (Q4822/Inputs!$B$16) - U4822, 0)</f>
        <v>170</v>
      </c>
    </row>
    <row r="4823" spans="1:22" x14ac:dyDescent="0.3">
      <c r="A4823" s="1">
        <v>46223.875</v>
      </c>
      <c r="B4823" s="2">
        <v>71.831083183735544</v>
      </c>
      <c r="C4823" s="2">
        <v>3.6660254441762778</v>
      </c>
      <c r="D4823" s="2">
        <f t="shared" si="900"/>
        <v>35.562470294149385</v>
      </c>
      <c r="E4823" s="2">
        <f t="shared" si="901"/>
        <v>37.843966918985615</v>
      </c>
      <c r="F4823" s="2">
        <f t="shared" si="909"/>
        <v>170</v>
      </c>
      <c r="G4823" s="2">
        <f t="shared" si="910"/>
        <v>170</v>
      </c>
      <c r="H4823" s="2">
        <f>MIN(Inputs!$B$2, (Inputs!$B$14 - F4823)/Inputs!$B$15)</f>
        <v>170</v>
      </c>
      <c r="I4823" s="2">
        <f>MAX(MIN(Inputs!$B$2, F4823*Inputs!$B$16, Inputs!$B$14*Inputs!$B$4 - G4823), 0)</f>
        <v>170</v>
      </c>
      <c r="J4823" s="2">
        <f>MAX(MIN(Inputs!$B$2, F4823*Inputs!$B$16, (Inputs!$B$14-F4823)/Inputs!$B$15)*Inputs!$B$9, 0)</f>
        <v>136</v>
      </c>
      <c r="K4823" s="2">
        <f>MAX(E4823*Inputs!$B$5 - B4823 - Inputs!$B$8, 0) * H4823</f>
        <v>0</v>
      </c>
      <c r="L4823" s="2">
        <f>IF(B4823 &gt;= D4823*Inputs!$B$10, MAX(B4823 - E4823/Inputs!$B$5 - Inputs!$B$8, 0) * I4823, 0)</f>
        <v>1500.5178046128208</v>
      </c>
      <c r="M4823" s="2">
        <f t="shared" si="902"/>
        <v>498.57946040797378</v>
      </c>
      <c r="N4823" s="3" t="str">
        <f t="shared" si="903"/>
        <v>Discharge</v>
      </c>
      <c r="O4823" s="3" t="str">
        <f t="shared" si="911"/>
        <v>Discharge</v>
      </c>
      <c r="P4823" s="2">
        <f t="shared" si="904"/>
        <v>0</v>
      </c>
      <c r="Q4823" s="2">
        <f t="shared" si="905"/>
        <v>170</v>
      </c>
      <c r="R4823" s="2">
        <f t="shared" si="906"/>
        <v>0</v>
      </c>
      <c r="S4823" s="2">
        <f t="shared" si="907"/>
        <v>12211.284141235043</v>
      </c>
      <c r="T4823" s="2">
        <f t="shared" si="908"/>
        <v>0</v>
      </c>
      <c r="U4823" s="2">
        <f>IF(O4823="Reg", R4823 * Inputs!$B$7, 0)</f>
        <v>0</v>
      </c>
      <c r="V4823" s="2">
        <f>MAX(F4823 + P4823*Inputs!$B$15 - (Q4823/Inputs!$B$16) - U4823, 0)</f>
        <v>0</v>
      </c>
    </row>
    <row r="4824" spans="1:22" x14ac:dyDescent="0.3">
      <c r="A4824" s="1">
        <v>46223.916666666657</v>
      </c>
      <c r="B4824" s="2">
        <v>58.825108861903352</v>
      </c>
      <c r="C4824" s="2">
        <v>9.1251190152688899</v>
      </c>
      <c r="D4824" s="2">
        <f t="shared" si="900"/>
        <v>35.562470294149385</v>
      </c>
      <c r="E4824" s="2">
        <f t="shared" si="901"/>
        <v>25.872119721696354</v>
      </c>
      <c r="F4824" s="2">
        <f t="shared" si="909"/>
        <v>0</v>
      </c>
      <c r="G4824" s="2">
        <f t="shared" si="910"/>
        <v>340</v>
      </c>
      <c r="H4824" s="2">
        <f>MIN(Inputs!$B$2, (Inputs!$B$14 - F4824)/Inputs!$B$15)</f>
        <v>170</v>
      </c>
      <c r="I4824" s="2">
        <f>MAX(MIN(Inputs!$B$2, F4824*Inputs!$B$16, Inputs!$B$14*Inputs!$B$4 - G4824), 0)</f>
        <v>0</v>
      </c>
      <c r="J4824" s="2">
        <f>MAX(MIN(Inputs!$B$2, F4824*Inputs!$B$16, (Inputs!$B$14-F4824)/Inputs!$B$15)*Inputs!$B$9, 0)</f>
        <v>0</v>
      </c>
      <c r="K4824" s="2">
        <f>MAX(E4824*Inputs!$B$5 - B4824 - Inputs!$B$8, 0) * H4824</f>
        <v>0</v>
      </c>
      <c r="L4824" s="2">
        <f>IF(B4824 &gt;= D4824*Inputs!$B$10, MAX(B4824 - E4824/Inputs!$B$5 - Inputs!$B$8, 0) * I4824, 0)</f>
        <v>0</v>
      </c>
      <c r="M4824" s="2">
        <f t="shared" si="902"/>
        <v>0</v>
      </c>
      <c r="N4824" s="3" t="str">
        <f t="shared" si="903"/>
        <v>Idle</v>
      </c>
      <c r="O4824" s="3" t="str">
        <f t="shared" si="911"/>
        <v>Idle</v>
      </c>
      <c r="P4824" s="2">
        <f t="shared" si="904"/>
        <v>0</v>
      </c>
      <c r="Q4824" s="2">
        <f t="shared" si="905"/>
        <v>0</v>
      </c>
      <c r="R4824" s="2">
        <f t="shared" si="906"/>
        <v>0</v>
      </c>
      <c r="S4824" s="2">
        <f t="shared" si="907"/>
        <v>0</v>
      </c>
      <c r="T4824" s="2">
        <f t="shared" si="908"/>
        <v>0</v>
      </c>
      <c r="U4824" s="2">
        <f>IF(O4824="Reg", R4824 * Inputs!$B$7, 0)</f>
        <v>0</v>
      </c>
      <c r="V4824" s="2">
        <f>MAX(F4824 + P4824*Inputs!$B$15 - (Q4824/Inputs!$B$16) - U4824, 0)</f>
        <v>0</v>
      </c>
    </row>
    <row r="4825" spans="1:22" x14ac:dyDescent="0.3">
      <c r="A4825" s="1">
        <v>46223.958333333343</v>
      </c>
      <c r="B4825" s="2">
        <v>47.659705557232961</v>
      </c>
      <c r="C4825" s="2">
        <v>3.8730885794090151</v>
      </c>
      <c r="D4825" s="2">
        <f t="shared" si="900"/>
        <v>35.562470294149385</v>
      </c>
      <c r="E4825" s="2">
        <f t="shared" si="901"/>
        <v>16.06793491137913</v>
      </c>
      <c r="F4825" s="2">
        <f t="shared" si="909"/>
        <v>0</v>
      </c>
      <c r="G4825" s="2">
        <f t="shared" si="910"/>
        <v>340</v>
      </c>
      <c r="H4825" s="2">
        <f>MIN(Inputs!$B$2, (Inputs!$B$14 - F4825)/Inputs!$B$15)</f>
        <v>170</v>
      </c>
      <c r="I4825" s="2">
        <f>MAX(MIN(Inputs!$B$2, F4825*Inputs!$B$16, Inputs!$B$14*Inputs!$B$4 - G4825), 0)</f>
        <v>0</v>
      </c>
      <c r="J4825" s="2">
        <f>MAX(MIN(Inputs!$B$2, F4825*Inputs!$B$16, (Inputs!$B$14-F4825)/Inputs!$B$15)*Inputs!$B$9, 0)</f>
        <v>0</v>
      </c>
      <c r="K4825" s="2">
        <f>MAX(E4825*Inputs!$B$5 - B4825 - Inputs!$B$8, 0) * H4825</f>
        <v>0</v>
      </c>
      <c r="L4825" s="2">
        <f>IF(B4825 &gt;= D4825*Inputs!$B$10, MAX(B4825 - E4825/Inputs!$B$5 - Inputs!$B$8, 0) * I4825, 0)</f>
        <v>0</v>
      </c>
      <c r="M4825" s="2">
        <f t="shared" si="902"/>
        <v>0</v>
      </c>
      <c r="N4825" s="3" t="str">
        <f t="shared" si="903"/>
        <v>Idle</v>
      </c>
      <c r="O4825" s="3" t="str">
        <f t="shared" si="911"/>
        <v>Idle</v>
      </c>
      <c r="P4825" s="2">
        <f t="shared" si="904"/>
        <v>0</v>
      </c>
      <c r="Q4825" s="2">
        <f t="shared" si="905"/>
        <v>0</v>
      </c>
      <c r="R4825" s="2">
        <f t="shared" si="906"/>
        <v>0</v>
      </c>
      <c r="S4825" s="2">
        <f t="shared" si="907"/>
        <v>0</v>
      </c>
      <c r="T4825" s="2">
        <f t="shared" si="908"/>
        <v>0</v>
      </c>
      <c r="U4825" s="2">
        <f>IF(O4825="Reg", R4825 * Inputs!$B$7, 0)</f>
        <v>0</v>
      </c>
      <c r="V4825" s="2">
        <f>MAX(F4825 + P4825*Inputs!$B$15 - (Q4825/Inputs!$B$16) - U4825, 0)</f>
        <v>0</v>
      </c>
    </row>
    <row r="4826" spans="1:22" x14ac:dyDescent="0.3">
      <c r="A4826" s="1">
        <v>46224</v>
      </c>
      <c r="B4826" s="2">
        <v>31.79571973491672</v>
      </c>
      <c r="C4826" s="2">
        <v>2.7908740950922519</v>
      </c>
      <c r="D4826" s="2">
        <f t="shared" si="900"/>
        <v>35.641518993483885</v>
      </c>
      <c r="E4826" s="2">
        <f t="shared" si="901"/>
        <v>8.1246506518403017</v>
      </c>
      <c r="F4826" s="2">
        <f t="shared" si="909"/>
        <v>0</v>
      </c>
      <c r="G4826" s="2">
        <f t="shared" si="910"/>
        <v>0</v>
      </c>
      <c r="H4826" s="2">
        <f>MIN(Inputs!$B$2, (Inputs!$B$14 - F4826)/Inputs!$B$15)</f>
        <v>170</v>
      </c>
      <c r="I4826" s="2">
        <f>MAX(MIN(Inputs!$B$2, F4826*Inputs!$B$16, Inputs!$B$14*Inputs!$B$4 - G4826), 0)</f>
        <v>0</v>
      </c>
      <c r="J4826" s="2">
        <f>MAX(MIN(Inputs!$B$2, F4826*Inputs!$B$16, (Inputs!$B$14-F4826)/Inputs!$B$15)*Inputs!$B$9, 0)</f>
        <v>0</v>
      </c>
      <c r="K4826" s="2">
        <f>MAX(E4826*Inputs!$B$5 - B4826 - Inputs!$B$8, 0) * H4826</f>
        <v>0</v>
      </c>
      <c r="L4826" s="2">
        <f>IF(B4826 &gt;= D4826*Inputs!$B$10, MAX(B4826 - E4826/Inputs!$B$5 - Inputs!$B$8, 0) * I4826, 0)</f>
        <v>0</v>
      </c>
      <c r="M4826" s="2">
        <f t="shared" si="902"/>
        <v>0</v>
      </c>
      <c r="N4826" s="3" t="str">
        <f t="shared" si="903"/>
        <v>Idle</v>
      </c>
      <c r="O4826" s="3" t="str">
        <f t="shared" si="911"/>
        <v>Idle</v>
      </c>
      <c r="P4826" s="2">
        <f t="shared" si="904"/>
        <v>0</v>
      </c>
      <c r="Q4826" s="2">
        <f t="shared" si="905"/>
        <v>0</v>
      </c>
      <c r="R4826" s="2">
        <f t="shared" si="906"/>
        <v>0</v>
      </c>
      <c r="S4826" s="2">
        <f t="shared" si="907"/>
        <v>0</v>
      </c>
      <c r="T4826" s="2">
        <f t="shared" si="908"/>
        <v>0</v>
      </c>
      <c r="U4826" s="2">
        <f>IF(O4826="Reg", R4826 * Inputs!$B$7, 0)</f>
        <v>0</v>
      </c>
      <c r="V4826" s="2">
        <f>MAX(F4826 + P4826*Inputs!$B$15 - (Q4826/Inputs!$B$16) - U4826, 0)</f>
        <v>0</v>
      </c>
    </row>
    <row r="4827" spans="1:22" x14ac:dyDescent="0.3">
      <c r="A4827" s="1">
        <v>46224.041666666657</v>
      </c>
      <c r="B4827" s="2">
        <v>16.95218417612509</v>
      </c>
      <c r="C4827" s="2">
        <v>23.339919658317118</v>
      </c>
      <c r="D4827" s="2">
        <f t="shared" si="900"/>
        <v>35.641518993483885</v>
      </c>
      <c r="E4827" s="2">
        <f t="shared" si="901"/>
        <v>2.8253640293541817</v>
      </c>
      <c r="F4827" s="2">
        <f t="shared" si="909"/>
        <v>0</v>
      </c>
      <c r="G4827" s="2">
        <f t="shared" si="910"/>
        <v>0</v>
      </c>
      <c r="H4827" s="2">
        <f>MIN(Inputs!$B$2, (Inputs!$B$14 - F4827)/Inputs!$B$15)</f>
        <v>170</v>
      </c>
      <c r="I4827" s="2">
        <f>MAX(MIN(Inputs!$B$2, F4827*Inputs!$B$16, Inputs!$B$14*Inputs!$B$4 - G4827), 0)</f>
        <v>0</v>
      </c>
      <c r="J4827" s="2">
        <f>MAX(MIN(Inputs!$B$2, F4827*Inputs!$B$16, (Inputs!$B$14-F4827)/Inputs!$B$15)*Inputs!$B$9, 0)</f>
        <v>0</v>
      </c>
      <c r="K4827" s="2">
        <f>MAX(E4827*Inputs!$B$5 - B4827 - Inputs!$B$8, 0) * H4827</f>
        <v>0</v>
      </c>
      <c r="L4827" s="2">
        <f>IF(B4827 &gt;= D4827*Inputs!$B$10, MAX(B4827 - E4827/Inputs!$B$5 - Inputs!$B$8, 0) * I4827, 0)</f>
        <v>0</v>
      </c>
      <c r="M4827" s="2">
        <f t="shared" si="902"/>
        <v>0</v>
      </c>
      <c r="N4827" s="3" t="str">
        <f t="shared" si="903"/>
        <v>Idle</v>
      </c>
      <c r="O4827" s="3" t="str">
        <f t="shared" si="911"/>
        <v>Idle</v>
      </c>
      <c r="P4827" s="2">
        <f t="shared" si="904"/>
        <v>0</v>
      </c>
      <c r="Q4827" s="2">
        <f t="shared" si="905"/>
        <v>0</v>
      </c>
      <c r="R4827" s="2">
        <f t="shared" si="906"/>
        <v>0</v>
      </c>
      <c r="S4827" s="2">
        <f t="shared" si="907"/>
        <v>0</v>
      </c>
      <c r="T4827" s="2">
        <f t="shared" si="908"/>
        <v>0</v>
      </c>
      <c r="U4827" s="2">
        <f>IF(O4827="Reg", R4827 * Inputs!$B$7, 0)</f>
        <v>0</v>
      </c>
      <c r="V4827" s="2">
        <f>MAX(F4827 + P4827*Inputs!$B$15 - (Q4827/Inputs!$B$16) - U4827, 0)</f>
        <v>0</v>
      </c>
    </row>
    <row r="4828" spans="1:22" x14ac:dyDescent="0.3">
      <c r="A4828" s="1">
        <v>46224.083333333343</v>
      </c>
      <c r="B4828" s="2">
        <v>0</v>
      </c>
      <c r="C4828" s="2">
        <v>5.3862446831229089</v>
      </c>
      <c r="D4828" s="2">
        <f t="shared" si="900"/>
        <v>35.641518993483885</v>
      </c>
      <c r="E4828" s="2">
        <f t="shared" si="901"/>
        <v>0</v>
      </c>
      <c r="F4828" s="2">
        <f t="shared" si="909"/>
        <v>0</v>
      </c>
      <c r="G4828" s="2">
        <f t="shared" si="910"/>
        <v>0</v>
      </c>
      <c r="H4828" s="2">
        <f>MIN(Inputs!$B$2, (Inputs!$B$14 - F4828)/Inputs!$B$15)</f>
        <v>170</v>
      </c>
      <c r="I4828" s="2">
        <f>MAX(MIN(Inputs!$B$2, F4828*Inputs!$B$16, Inputs!$B$14*Inputs!$B$4 - G4828), 0)</f>
        <v>0</v>
      </c>
      <c r="J4828" s="2">
        <f>MAX(MIN(Inputs!$B$2, F4828*Inputs!$B$16, (Inputs!$B$14-F4828)/Inputs!$B$15)*Inputs!$B$9, 0)</f>
        <v>0</v>
      </c>
      <c r="K4828" s="2">
        <f>MAX(E4828*Inputs!$B$5 - B4828 - Inputs!$B$8, 0) * H4828</f>
        <v>0</v>
      </c>
      <c r="L4828" s="2">
        <f>IF(B4828 &gt;= D4828*Inputs!$B$10, MAX(B4828 - E4828/Inputs!$B$5 - Inputs!$B$8, 0) * I4828, 0)</f>
        <v>0</v>
      </c>
      <c r="M4828" s="2">
        <f t="shared" si="902"/>
        <v>0</v>
      </c>
      <c r="N4828" s="3" t="str">
        <f t="shared" si="903"/>
        <v>Idle</v>
      </c>
      <c r="O4828" s="3" t="str">
        <f t="shared" si="911"/>
        <v>Idle</v>
      </c>
      <c r="P4828" s="2">
        <f t="shared" si="904"/>
        <v>0</v>
      </c>
      <c r="Q4828" s="2">
        <f t="shared" si="905"/>
        <v>0</v>
      </c>
      <c r="R4828" s="2">
        <f t="shared" si="906"/>
        <v>0</v>
      </c>
      <c r="S4828" s="2">
        <f t="shared" si="907"/>
        <v>0</v>
      </c>
      <c r="T4828" s="2">
        <f t="shared" si="908"/>
        <v>0</v>
      </c>
      <c r="U4828" s="2">
        <f>IF(O4828="Reg", R4828 * Inputs!$B$7, 0)</f>
        <v>0</v>
      </c>
      <c r="V4828" s="2">
        <f>MAX(F4828 + P4828*Inputs!$B$15 - (Q4828/Inputs!$B$16) - U4828, 0)</f>
        <v>0</v>
      </c>
    </row>
    <row r="4829" spans="1:22" x14ac:dyDescent="0.3">
      <c r="A4829" s="1">
        <v>46224.125</v>
      </c>
      <c r="B4829" s="2">
        <v>0</v>
      </c>
      <c r="C4829" s="2">
        <v>6.1313618449478868</v>
      </c>
      <c r="D4829" s="2">
        <f t="shared" si="900"/>
        <v>35.641518993483885</v>
      </c>
      <c r="E4829" s="2">
        <f t="shared" si="901"/>
        <v>0</v>
      </c>
      <c r="F4829" s="2">
        <f t="shared" si="909"/>
        <v>0</v>
      </c>
      <c r="G4829" s="2">
        <f t="shared" si="910"/>
        <v>0</v>
      </c>
      <c r="H4829" s="2">
        <f>MIN(Inputs!$B$2, (Inputs!$B$14 - F4829)/Inputs!$B$15)</f>
        <v>170</v>
      </c>
      <c r="I4829" s="2">
        <f>MAX(MIN(Inputs!$B$2, F4829*Inputs!$B$16, Inputs!$B$14*Inputs!$B$4 - G4829), 0)</f>
        <v>0</v>
      </c>
      <c r="J4829" s="2">
        <f>MAX(MIN(Inputs!$B$2, F4829*Inputs!$B$16, (Inputs!$B$14-F4829)/Inputs!$B$15)*Inputs!$B$9, 0)</f>
        <v>0</v>
      </c>
      <c r="K4829" s="2">
        <f>MAX(E4829*Inputs!$B$5 - B4829 - Inputs!$B$8, 0) * H4829</f>
        <v>0</v>
      </c>
      <c r="L4829" s="2">
        <f>IF(B4829 &gt;= D4829*Inputs!$B$10, MAX(B4829 - E4829/Inputs!$B$5 - Inputs!$B$8, 0) * I4829, 0)</f>
        <v>0</v>
      </c>
      <c r="M4829" s="2">
        <f t="shared" si="902"/>
        <v>0</v>
      </c>
      <c r="N4829" s="3" t="str">
        <f t="shared" si="903"/>
        <v>Idle</v>
      </c>
      <c r="O4829" s="3" t="str">
        <f t="shared" si="911"/>
        <v>Idle</v>
      </c>
      <c r="P4829" s="2">
        <f t="shared" si="904"/>
        <v>0</v>
      </c>
      <c r="Q4829" s="2">
        <f t="shared" si="905"/>
        <v>0</v>
      </c>
      <c r="R4829" s="2">
        <f t="shared" si="906"/>
        <v>0</v>
      </c>
      <c r="S4829" s="2">
        <f t="shared" si="907"/>
        <v>0</v>
      </c>
      <c r="T4829" s="2">
        <f t="shared" si="908"/>
        <v>0</v>
      </c>
      <c r="U4829" s="2">
        <f>IF(O4829="Reg", R4829 * Inputs!$B$7, 0)</f>
        <v>0</v>
      </c>
      <c r="V4829" s="2">
        <f>MAX(F4829 + P4829*Inputs!$B$15 - (Q4829/Inputs!$B$16) - U4829, 0)</f>
        <v>0</v>
      </c>
    </row>
    <row r="4830" spans="1:22" x14ac:dyDescent="0.3">
      <c r="A4830" s="1">
        <v>46224.166666666657</v>
      </c>
      <c r="B4830" s="2">
        <v>0</v>
      </c>
      <c r="C4830" s="2">
        <v>5.7305302230413959</v>
      </c>
      <c r="D4830" s="2">
        <f t="shared" si="900"/>
        <v>35.641518993483885</v>
      </c>
      <c r="E4830" s="2">
        <f t="shared" si="901"/>
        <v>0</v>
      </c>
      <c r="F4830" s="2">
        <f t="shared" si="909"/>
        <v>0</v>
      </c>
      <c r="G4830" s="2">
        <f t="shared" si="910"/>
        <v>0</v>
      </c>
      <c r="H4830" s="2">
        <f>MIN(Inputs!$B$2, (Inputs!$B$14 - F4830)/Inputs!$B$15)</f>
        <v>170</v>
      </c>
      <c r="I4830" s="2">
        <f>MAX(MIN(Inputs!$B$2, F4830*Inputs!$B$16, Inputs!$B$14*Inputs!$B$4 - G4830), 0)</f>
        <v>0</v>
      </c>
      <c r="J4830" s="2">
        <f>MAX(MIN(Inputs!$B$2, F4830*Inputs!$B$16, (Inputs!$B$14-F4830)/Inputs!$B$15)*Inputs!$B$9, 0)</f>
        <v>0</v>
      </c>
      <c r="K4830" s="2">
        <f>MAX(E4830*Inputs!$B$5 - B4830 - Inputs!$B$8, 0) * H4830</f>
        <v>0</v>
      </c>
      <c r="L4830" s="2">
        <f>IF(B4830 &gt;= D4830*Inputs!$B$10, MAX(B4830 - E4830/Inputs!$B$5 - Inputs!$B$8, 0) * I4830, 0)</f>
        <v>0</v>
      </c>
      <c r="M4830" s="2">
        <f t="shared" si="902"/>
        <v>0</v>
      </c>
      <c r="N4830" s="3" t="str">
        <f t="shared" si="903"/>
        <v>Idle</v>
      </c>
      <c r="O4830" s="3" t="str">
        <f t="shared" si="911"/>
        <v>Idle</v>
      </c>
      <c r="P4830" s="2">
        <f t="shared" si="904"/>
        <v>0</v>
      </c>
      <c r="Q4830" s="2">
        <f t="shared" si="905"/>
        <v>0</v>
      </c>
      <c r="R4830" s="2">
        <f t="shared" si="906"/>
        <v>0</v>
      </c>
      <c r="S4830" s="2">
        <f t="shared" si="907"/>
        <v>0</v>
      </c>
      <c r="T4830" s="2">
        <f t="shared" si="908"/>
        <v>0</v>
      </c>
      <c r="U4830" s="2">
        <f>IF(O4830="Reg", R4830 * Inputs!$B$7, 0)</f>
        <v>0</v>
      </c>
      <c r="V4830" s="2">
        <f>MAX(F4830 + P4830*Inputs!$B$15 - (Q4830/Inputs!$B$16) - U4830, 0)</f>
        <v>0</v>
      </c>
    </row>
    <row r="4831" spans="1:22" x14ac:dyDescent="0.3">
      <c r="A4831" s="1">
        <v>46224.208333333343</v>
      </c>
      <c r="B4831" s="2">
        <v>0</v>
      </c>
      <c r="C4831" s="2">
        <v>10.190347578870201</v>
      </c>
      <c r="D4831" s="2">
        <f t="shared" si="900"/>
        <v>35.641518993483885</v>
      </c>
      <c r="E4831" s="2">
        <f t="shared" si="901"/>
        <v>0.21161330537210365</v>
      </c>
      <c r="F4831" s="2">
        <f t="shared" si="909"/>
        <v>0</v>
      </c>
      <c r="G4831" s="2">
        <f t="shared" si="910"/>
        <v>0</v>
      </c>
      <c r="H4831" s="2">
        <f>MIN(Inputs!$B$2, (Inputs!$B$14 - F4831)/Inputs!$B$15)</f>
        <v>170</v>
      </c>
      <c r="I4831" s="2">
        <f>MAX(MIN(Inputs!$B$2, F4831*Inputs!$B$16, Inputs!$B$14*Inputs!$B$4 - G4831), 0)</f>
        <v>0</v>
      </c>
      <c r="J4831" s="2">
        <f>MAX(MIN(Inputs!$B$2, F4831*Inputs!$B$16, (Inputs!$B$14-F4831)/Inputs!$B$15)*Inputs!$B$9, 0)</f>
        <v>0</v>
      </c>
      <c r="K4831" s="2">
        <f>MAX(E4831*Inputs!$B$5 - B4831 - Inputs!$B$8, 0) * H4831</f>
        <v>0</v>
      </c>
      <c r="L4831" s="2">
        <f>IF(B4831 &gt;= D4831*Inputs!$B$10, MAX(B4831 - E4831/Inputs!$B$5 - Inputs!$B$8, 0) * I4831, 0)</f>
        <v>0</v>
      </c>
      <c r="M4831" s="2">
        <f t="shared" si="902"/>
        <v>0</v>
      </c>
      <c r="N4831" s="3" t="str">
        <f t="shared" si="903"/>
        <v>Idle</v>
      </c>
      <c r="O4831" s="3" t="str">
        <f t="shared" si="911"/>
        <v>Idle</v>
      </c>
      <c r="P4831" s="2">
        <f t="shared" si="904"/>
        <v>0</v>
      </c>
      <c r="Q4831" s="2">
        <f t="shared" si="905"/>
        <v>0</v>
      </c>
      <c r="R4831" s="2">
        <f t="shared" si="906"/>
        <v>0</v>
      </c>
      <c r="S4831" s="2">
        <f t="shared" si="907"/>
        <v>0</v>
      </c>
      <c r="T4831" s="2">
        <f t="shared" si="908"/>
        <v>0</v>
      </c>
      <c r="U4831" s="2">
        <f>IF(O4831="Reg", R4831 * Inputs!$B$7, 0)</f>
        <v>0</v>
      </c>
      <c r="V4831" s="2">
        <f>MAX(F4831 + P4831*Inputs!$B$15 - (Q4831/Inputs!$B$16) - U4831, 0)</f>
        <v>0</v>
      </c>
    </row>
    <row r="4832" spans="1:22" x14ac:dyDescent="0.3">
      <c r="A4832" s="1">
        <v>46224.25</v>
      </c>
      <c r="B4832" s="2">
        <v>0</v>
      </c>
      <c r="C4832" s="2">
        <v>9.6574995141787454</v>
      </c>
      <c r="D4832" s="2">
        <f t="shared" si="900"/>
        <v>35.641518993483885</v>
      </c>
      <c r="E4832" s="2">
        <f t="shared" si="901"/>
        <v>2.7337106048338633</v>
      </c>
      <c r="F4832" s="2">
        <f t="shared" si="909"/>
        <v>0</v>
      </c>
      <c r="G4832" s="2">
        <f t="shared" si="910"/>
        <v>0</v>
      </c>
      <c r="H4832" s="2">
        <f>MIN(Inputs!$B$2, (Inputs!$B$14 - F4832)/Inputs!$B$15)</f>
        <v>170</v>
      </c>
      <c r="I4832" s="2">
        <f>MAX(MIN(Inputs!$B$2, F4832*Inputs!$B$16, Inputs!$B$14*Inputs!$B$4 - G4832), 0)</f>
        <v>0</v>
      </c>
      <c r="J4832" s="2">
        <f>MAX(MIN(Inputs!$B$2, F4832*Inputs!$B$16, (Inputs!$B$14-F4832)/Inputs!$B$15)*Inputs!$B$9, 0)</f>
        <v>0</v>
      </c>
      <c r="K4832" s="2">
        <f>MAX(E4832*Inputs!$B$5 - B4832 - Inputs!$B$8, 0) * H4832</f>
        <v>0</v>
      </c>
      <c r="L4832" s="2">
        <f>IF(B4832 &gt;= D4832*Inputs!$B$10, MAX(B4832 - E4832/Inputs!$B$5 - Inputs!$B$8, 0) * I4832, 0)</f>
        <v>0</v>
      </c>
      <c r="M4832" s="2">
        <f t="shared" si="902"/>
        <v>0</v>
      </c>
      <c r="N4832" s="3" t="str">
        <f t="shared" si="903"/>
        <v>Idle</v>
      </c>
      <c r="O4832" s="3" t="str">
        <f t="shared" si="911"/>
        <v>Idle</v>
      </c>
      <c r="P4832" s="2">
        <f t="shared" si="904"/>
        <v>0</v>
      </c>
      <c r="Q4832" s="2">
        <f t="shared" si="905"/>
        <v>0</v>
      </c>
      <c r="R4832" s="2">
        <f t="shared" si="906"/>
        <v>0</v>
      </c>
      <c r="S4832" s="2">
        <f t="shared" si="907"/>
        <v>0</v>
      </c>
      <c r="T4832" s="2">
        <f t="shared" si="908"/>
        <v>0</v>
      </c>
      <c r="U4832" s="2">
        <f>IF(O4832="Reg", R4832 * Inputs!$B$7, 0)</f>
        <v>0</v>
      </c>
      <c r="V4832" s="2">
        <f>MAX(F4832 + P4832*Inputs!$B$15 - (Q4832/Inputs!$B$16) - U4832, 0)</f>
        <v>0</v>
      </c>
    </row>
    <row r="4833" spans="1:22" x14ac:dyDescent="0.3">
      <c r="A4833" s="1">
        <v>46224.291666666657</v>
      </c>
      <c r="B4833" s="2">
        <v>0</v>
      </c>
      <c r="C4833" s="2">
        <v>11.17437161929961</v>
      </c>
      <c r="D4833" s="2">
        <f t="shared" si="900"/>
        <v>35.641518993483885</v>
      </c>
      <c r="E4833" s="2">
        <f t="shared" si="901"/>
        <v>8.2560859087187595</v>
      </c>
      <c r="F4833" s="2">
        <f t="shared" si="909"/>
        <v>0</v>
      </c>
      <c r="G4833" s="2">
        <f t="shared" si="910"/>
        <v>0</v>
      </c>
      <c r="H4833" s="2">
        <f>MIN(Inputs!$B$2, (Inputs!$B$14 - F4833)/Inputs!$B$15)</f>
        <v>170</v>
      </c>
      <c r="I4833" s="2">
        <f>MAX(MIN(Inputs!$B$2, F4833*Inputs!$B$16, Inputs!$B$14*Inputs!$B$4 - G4833), 0)</f>
        <v>0</v>
      </c>
      <c r="J4833" s="2">
        <f>MAX(MIN(Inputs!$B$2, F4833*Inputs!$B$16, (Inputs!$B$14-F4833)/Inputs!$B$15)*Inputs!$B$9, 0)</f>
        <v>0</v>
      </c>
      <c r="K4833" s="2">
        <f>MAX(E4833*Inputs!$B$5 - B4833 - Inputs!$B$8, 0) * H4833</f>
        <v>0</v>
      </c>
      <c r="L4833" s="2">
        <f>IF(B4833 &gt;= D4833*Inputs!$B$10, MAX(B4833 - E4833/Inputs!$B$5 - Inputs!$B$8, 0) * I4833, 0)</f>
        <v>0</v>
      </c>
      <c r="M4833" s="2">
        <f t="shared" si="902"/>
        <v>0</v>
      </c>
      <c r="N4833" s="3" t="str">
        <f t="shared" si="903"/>
        <v>Idle</v>
      </c>
      <c r="O4833" s="3" t="str">
        <f t="shared" si="911"/>
        <v>Idle</v>
      </c>
      <c r="P4833" s="2">
        <f t="shared" si="904"/>
        <v>0</v>
      </c>
      <c r="Q4833" s="2">
        <f t="shared" si="905"/>
        <v>0</v>
      </c>
      <c r="R4833" s="2">
        <f t="shared" si="906"/>
        <v>0</v>
      </c>
      <c r="S4833" s="2">
        <f t="shared" si="907"/>
        <v>0</v>
      </c>
      <c r="T4833" s="2">
        <f t="shared" si="908"/>
        <v>0</v>
      </c>
      <c r="U4833" s="2">
        <f>IF(O4833="Reg", R4833 * Inputs!$B$7, 0)</f>
        <v>0</v>
      </c>
      <c r="V4833" s="2">
        <f>MAX(F4833 + P4833*Inputs!$B$15 - (Q4833/Inputs!$B$16) - U4833, 0)</f>
        <v>0</v>
      </c>
    </row>
    <row r="4834" spans="1:22" x14ac:dyDescent="0.3">
      <c r="A4834" s="1">
        <v>46224.333333333343</v>
      </c>
      <c r="B4834" s="2">
        <v>0</v>
      </c>
      <c r="C4834" s="2">
        <v>6.2334896981679302</v>
      </c>
      <c r="D4834" s="2">
        <f t="shared" si="900"/>
        <v>35.641518993483885</v>
      </c>
      <c r="E4834" s="2">
        <f t="shared" si="901"/>
        <v>16.253708416405853</v>
      </c>
      <c r="F4834" s="2">
        <f t="shared" si="909"/>
        <v>0</v>
      </c>
      <c r="G4834" s="2">
        <f t="shared" si="910"/>
        <v>0</v>
      </c>
      <c r="H4834" s="2">
        <f>MIN(Inputs!$B$2, (Inputs!$B$14 - F4834)/Inputs!$B$15)</f>
        <v>170</v>
      </c>
      <c r="I4834" s="2">
        <f>MAX(MIN(Inputs!$B$2, F4834*Inputs!$B$16, Inputs!$B$14*Inputs!$B$4 - G4834), 0)</f>
        <v>0</v>
      </c>
      <c r="J4834" s="2">
        <f>MAX(MIN(Inputs!$B$2, F4834*Inputs!$B$16, (Inputs!$B$14-F4834)/Inputs!$B$15)*Inputs!$B$9, 0)</f>
        <v>0</v>
      </c>
      <c r="K4834" s="2">
        <f>MAX(E4834*Inputs!$B$5 - B4834 - Inputs!$B$8, 0) * H4834</f>
        <v>0</v>
      </c>
      <c r="L4834" s="2">
        <f>IF(B4834 &gt;= D4834*Inputs!$B$10, MAX(B4834 - E4834/Inputs!$B$5 - Inputs!$B$8, 0) * I4834, 0)</f>
        <v>0</v>
      </c>
      <c r="M4834" s="2">
        <f t="shared" si="902"/>
        <v>0</v>
      </c>
      <c r="N4834" s="3" t="str">
        <f t="shared" si="903"/>
        <v>Idle</v>
      </c>
      <c r="O4834" s="3" t="str">
        <f t="shared" si="911"/>
        <v>Idle</v>
      </c>
      <c r="P4834" s="2">
        <f t="shared" si="904"/>
        <v>0</v>
      </c>
      <c r="Q4834" s="2">
        <f t="shared" si="905"/>
        <v>0</v>
      </c>
      <c r="R4834" s="2">
        <f t="shared" si="906"/>
        <v>0</v>
      </c>
      <c r="S4834" s="2">
        <f t="shared" si="907"/>
        <v>0</v>
      </c>
      <c r="T4834" s="2">
        <f t="shared" si="908"/>
        <v>0</v>
      </c>
      <c r="U4834" s="2">
        <f>IF(O4834="Reg", R4834 * Inputs!$B$7, 0)</f>
        <v>0</v>
      </c>
      <c r="V4834" s="2">
        <f>MAX(F4834 + P4834*Inputs!$B$15 - (Q4834/Inputs!$B$16) - U4834, 0)</f>
        <v>0</v>
      </c>
    </row>
    <row r="4835" spans="1:22" x14ac:dyDescent="0.3">
      <c r="A4835" s="1">
        <v>46224.375</v>
      </c>
      <c r="B4835" s="2">
        <v>0</v>
      </c>
      <c r="C4835" s="2">
        <v>10.85094986202898</v>
      </c>
      <c r="D4835" s="2">
        <f t="shared" si="900"/>
        <v>35.641518993483885</v>
      </c>
      <c r="E4835" s="2">
        <f t="shared" si="901"/>
        <v>25.364866005794521</v>
      </c>
      <c r="F4835" s="2">
        <f t="shared" si="909"/>
        <v>0</v>
      </c>
      <c r="G4835" s="2">
        <f t="shared" si="910"/>
        <v>0</v>
      </c>
      <c r="H4835" s="2">
        <f>MIN(Inputs!$B$2, (Inputs!$B$14 - F4835)/Inputs!$B$15)</f>
        <v>170</v>
      </c>
      <c r="I4835" s="2">
        <f>MAX(MIN(Inputs!$B$2, F4835*Inputs!$B$16, Inputs!$B$14*Inputs!$B$4 - G4835), 0)</f>
        <v>0</v>
      </c>
      <c r="J4835" s="2">
        <f>MAX(MIN(Inputs!$B$2, F4835*Inputs!$B$16, (Inputs!$B$14-F4835)/Inputs!$B$15)*Inputs!$B$9, 0)</f>
        <v>0</v>
      </c>
      <c r="K4835" s="2">
        <f>MAX(E4835*Inputs!$B$5 - B4835 - Inputs!$B$8, 0) * H4835</f>
        <v>394.58395446686029</v>
      </c>
      <c r="L4835" s="2">
        <f>IF(B4835 &gt;= D4835*Inputs!$B$10, MAX(B4835 - E4835/Inputs!$B$5 - Inputs!$B$8, 0) * I4835, 0)</f>
        <v>0</v>
      </c>
      <c r="M4835" s="2">
        <f t="shared" si="902"/>
        <v>0</v>
      </c>
      <c r="N4835" s="3" t="str">
        <f t="shared" si="903"/>
        <v>Charge</v>
      </c>
      <c r="O4835" s="3" t="str">
        <f t="shared" si="911"/>
        <v>Charge</v>
      </c>
      <c r="P4835" s="2">
        <f t="shared" si="904"/>
        <v>170</v>
      </c>
      <c r="Q4835" s="2">
        <f t="shared" si="905"/>
        <v>0</v>
      </c>
      <c r="R4835" s="2">
        <f t="shared" si="906"/>
        <v>0</v>
      </c>
      <c r="S4835" s="2">
        <f t="shared" si="907"/>
        <v>0</v>
      </c>
      <c r="T4835" s="2">
        <f t="shared" si="908"/>
        <v>0</v>
      </c>
      <c r="U4835" s="2">
        <f>IF(O4835="Reg", R4835 * Inputs!$B$7, 0)</f>
        <v>0</v>
      </c>
      <c r="V4835" s="2">
        <f>MAX(F4835 + P4835*Inputs!$B$15 - (Q4835/Inputs!$B$16) - U4835, 0)</f>
        <v>170</v>
      </c>
    </row>
    <row r="4836" spans="1:22" x14ac:dyDescent="0.3">
      <c r="A4836" s="1">
        <v>46224.416666666657</v>
      </c>
      <c r="B4836" s="2">
        <v>1.2696798322326219</v>
      </c>
      <c r="C4836" s="2">
        <v>5.5785333974038274</v>
      </c>
      <c r="D4836" s="2">
        <f t="shared" si="900"/>
        <v>35.641518993483885</v>
      </c>
      <c r="E4836" s="2">
        <f t="shared" si="901"/>
        <v>36.804141851193336</v>
      </c>
      <c r="F4836" s="2">
        <f t="shared" si="909"/>
        <v>170</v>
      </c>
      <c r="G4836" s="2">
        <f t="shared" si="910"/>
        <v>0</v>
      </c>
      <c r="H4836" s="2">
        <f>MIN(Inputs!$B$2, (Inputs!$B$14 - F4836)/Inputs!$B$15)</f>
        <v>170</v>
      </c>
      <c r="I4836" s="2">
        <f>MAX(MIN(Inputs!$B$2, F4836*Inputs!$B$16, Inputs!$B$14*Inputs!$B$4 - G4836), 0)</f>
        <v>170</v>
      </c>
      <c r="J4836" s="2">
        <f>MAX(MIN(Inputs!$B$2, F4836*Inputs!$B$16, (Inputs!$B$14-F4836)/Inputs!$B$15)*Inputs!$B$9, 0)</f>
        <v>136</v>
      </c>
      <c r="K4836" s="2">
        <f>MAX(E4836*Inputs!$B$5 - B4836 - Inputs!$B$8, 0) * H4836</f>
        <v>1890.0540494589777</v>
      </c>
      <c r="L4836" s="2">
        <f>IF(B4836 &gt;= D4836*Inputs!$B$10, MAX(B4836 - E4836/Inputs!$B$5 - Inputs!$B$8, 0) * I4836, 0)</f>
        <v>0</v>
      </c>
      <c r="M4836" s="2">
        <f t="shared" si="902"/>
        <v>758.68054204692055</v>
      </c>
      <c r="N4836" s="3" t="str">
        <f t="shared" si="903"/>
        <v>Charge</v>
      </c>
      <c r="O4836" s="3" t="str">
        <f t="shared" si="911"/>
        <v>Charge</v>
      </c>
      <c r="P4836" s="2">
        <f t="shared" si="904"/>
        <v>170</v>
      </c>
      <c r="Q4836" s="2">
        <f t="shared" si="905"/>
        <v>0</v>
      </c>
      <c r="R4836" s="2">
        <f t="shared" si="906"/>
        <v>0</v>
      </c>
      <c r="S4836" s="2">
        <f t="shared" si="907"/>
        <v>-215.84557147954573</v>
      </c>
      <c r="T4836" s="2">
        <f t="shared" si="908"/>
        <v>0</v>
      </c>
      <c r="U4836" s="2">
        <f>IF(O4836="Reg", R4836 * Inputs!$B$7, 0)</f>
        <v>0</v>
      </c>
      <c r="V4836" s="2">
        <f>MAX(F4836 + P4836*Inputs!$B$15 - (Q4836/Inputs!$B$16) - U4836, 0)</f>
        <v>340</v>
      </c>
    </row>
    <row r="4837" spans="1:22" x14ac:dyDescent="0.3">
      <c r="A4837" s="1">
        <v>46224.458333333343</v>
      </c>
      <c r="B4837" s="2">
        <v>15.132583796770559</v>
      </c>
      <c r="C4837" s="2">
        <v>16.817730218661371</v>
      </c>
      <c r="D4837" s="2">
        <f t="shared" si="900"/>
        <v>35.641518993483885</v>
      </c>
      <c r="E4837" s="2">
        <f t="shared" si="901"/>
        <v>49.325531171061108</v>
      </c>
      <c r="F4837" s="2">
        <f t="shared" si="909"/>
        <v>340</v>
      </c>
      <c r="G4837" s="2">
        <f t="shared" si="910"/>
        <v>0</v>
      </c>
      <c r="H4837" s="2">
        <f>MIN(Inputs!$B$2, (Inputs!$B$14 - F4837)/Inputs!$B$15)</f>
        <v>0</v>
      </c>
      <c r="I4837" s="2">
        <f>MAX(MIN(Inputs!$B$2, F4837*Inputs!$B$16, Inputs!$B$14*Inputs!$B$4 - G4837), 0)</f>
        <v>170</v>
      </c>
      <c r="J4837" s="2">
        <f>MAX(MIN(Inputs!$B$2, F4837*Inputs!$B$16, (Inputs!$B$14-F4837)/Inputs!$B$15)*Inputs!$B$9, 0)</f>
        <v>0</v>
      </c>
      <c r="K4837" s="2">
        <f>MAX(E4837*Inputs!$B$5 - B4837 - Inputs!$B$8, 0) * H4837</f>
        <v>0</v>
      </c>
      <c r="L4837" s="2">
        <f>IF(B4837 &gt;= D4837*Inputs!$B$10, MAX(B4837 - E4837/Inputs!$B$5 - Inputs!$B$8, 0) * I4837, 0)</f>
        <v>0</v>
      </c>
      <c r="M4837" s="2">
        <f t="shared" si="902"/>
        <v>0</v>
      </c>
      <c r="N4837" s="3" t="str">
        <f t="shared" si="903"/>
        <v>Idle</v>
      </c>
      <c r="O4837" s="3" t="str">
        <f t="shared" si="911"/>
        <v>Idle</v>
      </c>
      <c r="P4837" s="2">
        <f t="shared" si="904"/>
        <v>0</v>
      </c>
      <c r="Q4837" s="2">
        <f t="shared" si="905"/>
        <v>0</v>
      </c>
      <c r="R4837" s="2">
        <f t="shared" si="906"/>
        <v>0</v>
      </c>
      <c r="S4837" s="2">
        <f t="shared" si="907"/>
        <v>0</v>
      </c>
      <c r="T4837" s="2">
        <f t="shared" si="908"/>
        <v>0</v>
      </c>
      <c r="U4837" s="2">
        <f>IF(O4837="Reg", R4837 * Inputs!$B$7, 0)</f>
        <v>0</v>
      </c>
      <c r="V4837" s="2">
        <f>MAX(F4837 + P4837*Inputs!$B$15 - (Q4837/Inputs!$B$16) - U4837, 0)</f>
        <v>340</v>
      </c>
    </row>
    <row r="4838" spans="1:22" x14ac:dyDescent="0.3">
      <c r="A4838" s="1">
        <v>46224.5</v>
      </c>
      <c r="B4838" s="2">
        <v>33.134251823309377</v>
      </c>
      <c r="C4838" s="2">
        <v>2.8726226483932091</v>
      </c>
      <c r="D4838" s="2">
        <f t="shared" si="900"/>
        <v>35.641518993483885</v>
      </c>
      <c r="E4838" s="2">
        <f t="shared" si="901"/>
        <v>60.916031263663349</v>
      </c>
      <c r="F4838" s="2">
        <f t="shared" si="909"/>
        <v>340</v>
      </c>
      <c r="G4838" s="2">
        <f t="shared" si="910"/>
        <v>0</v>
      </c>
      <c r="H4838" s="2">
        <f>MIN(Inputs!$B$2, (Inputs!$B$14 - F4838)/Inputs!$B$15)</f>
        <v>0</v>
      </c>
      <c r="I4838" s="2">
        <f>MAX(MIN(Inputs!$B$2, F4838*Inputs!$B$16, Inputs!$B$14*Inputs!$B$4 - G4838), 0)</f>
        <v>170</v>
      </c>
      <c r="J4838" s="2">
        <f>MAX(MIN(Inputs!$B$2, F4838*Inputs!$B$16, (Inputs!$B$14-F4838)/Inputs!$B$15)*Inputs!$B$9, 0)</f>
        <v>0</v>
      </c>
      <c r="K4838" s="2">
        <f>MAX(E4838*Inputs!$B$5 - B4838 - Inputs!$B$8, 0) * H4838</f>
        <v>0</v>
      </c>
      <c r="L4838" s="2">
        <f>IF(B4838 &gt;= D4838*Inputs!$B$10, MAX(B4838 - E4838/Inputs!$B$5 - Inputs!$B$8, 0) * I4838, 0)</f>
        <v>0</v>
      </c>
      <c r="M4838" s="2">
        <f t="shared" si="902"/>
        <v>0</v>
      </c>
      <c r="N4838" s="3" t="str">
        <f t="shared" si="903"/>
        <v>Idle</v>
      </c>
      <c r="O4838" s="3" t="str">
        <f t="shared" si="911"/>
        <v>Idle</v>
      </c>
      <c r="P4838" s="2">
        <f t="shared" si="904"/>
        <v>0</v>
      </c>
      <c r="Q4838" s="2">
        <f t="shared" si="905"/>
        <v>0</v>
      </c>
      <c r="R4838" s="2">
        <f t="shared" si="906"/>
        <v>0</v>
      </c>
      <c r="S4838" s="2">
        <f t="shared" si="907"/>
        <v>0</v>
      </c>
      <c r="T4838" s="2">
        <f t="shared" si="908"/>
        <v>0</v>
      </c>
      <c r="U4838" s="2">
        <f>IF(O4838="Reg", R4838 * Inputs!$B$7, 0)</f>
        <v>0</v>
      </c>
      <c r="V4838" s="2">
        <f>MAX(F4838 + P4838*Inputs!$B$15 - (Q4838/Inputs!$B$16) - U4838, 0)</f>
        <v>340</v>
      </c>
    </row>
    <row r="4839" spans="1:22" x14ac:dyDescent="0.3">
      <c r="A4839" s="1">
        <v>46224.541666666657</v>
      </c>
      <c r="B4839" s="2">
        <v>47.985735046122571</v>
      </c>
      <c r="C4839" s="2">
        <v>7.2376466312993788</v>
      </c>
      <c r="D4839" s="2">
        <f t="shared" si="900"/>
        <v>35.641518993483885</v>
      </c>
      <c r="E4839" s="2">
        <f t="shared" si="901"/>
        <v>69.94155666166948</v>
      </c>
      <c r="F4839" s="2">
        <f t="shared" si="909"/>
        <v>340</v>
      </c>
      <c r="G4839" s="2">
        <f t="shared" si="910"/>
        <v>0</v>
      </c>
      <c r="H4839" s="2">
        <f>MIN(Inputs!$B$2, (Inputs!$B$14 - F4839)/Inputs!$B$15)</f>
        <v>0</v>
      </c>
      <c r="I4839" s="2">
        <f>MAX(MIN(Inputs!$B$2, F4839*Inputs!$B$16, Inputs!$B$14*Inputs!$B$4 - G4839), 0)</f>
        <v>170</v>
      </c>
      <c r="J4839" s="2">
        <f>MAX(MIN(Inputs!$B$2, F4839*Inputs!$B$16, (Inputs!$B$14-F4839)/Inputs!$B$15)*Inputs!$B$9, 0)</f>
        <v>0</v>
      </c>
      <c r="K4839" s="2">
        <f>MAX(E4839*Inputs!$B$5 - B4839 - Inputs!$B$8, 0) * H4839</f>
        <v>0</v>
      </c>
      <c r="L4839" s="2">
        <f>IF(B4839 &gt;= D4839*Inputs!$B$10, MAX(B4839 - E4839/Inputs!$B$5 - Inputs!$B$8, 0) * I4839, 0)</f>
        <v>0</v>
      </c>
      <c r="M4839" s="2">
        <f t="shared" si="902"/>
        <v>0</v>
      </c>
      <c r="N4839" s="3" t="str">
        <f t="shared" si="903"/>
        <v>Idle</v>
      </c>
      <c r="O4839" s="3" t="str">
        <f t="shared" si="911"/>
        <v>Idle</v>
      </c>
      <c r="P4839" s="2">
        <f t="shared" si="904"/>
        <v>0</v>
      </c>
      <c r="Q4839" s="2">
        <f t="shared" si="905"/>
        <v>0</v>
      </c>
      <c r="R4839" s="2">
        <f t="shared" si="906"/>
        <v>0</v>
      </c>
      <c r="S4839" s="2">
        <f t="shared" si="907"/>
        <v>0</v>
      </c>
      <c r="T4839" s="2">
        <f t="shared" si="908"/>
        <v>0</v>
      </c>
      <c r="U4839" s="2">
        <f>IF(O4839="Reg", R4839 * Inputs!$B$7, 0)</f>
        <v>0</v>
      </c>
      <c r="V4839" s="2">
        <f>MAX(F4839 + P4839*Inputs!$B$15 - (Q4839/Inputs!$B$16) - U4839, 0)</f>
        <v>340</v>
      </c>
    </row>
    <row r="4840" spans="1:22" x14ac:dyDescent="0.3">
      <c r="A4840" s="1">
        <v>46224.583333333343</v>
      </c>
      <c r="B4840" s="2">
        <v>54.666945536331987</v>
      </c>
      <c r="C4840" s="2">
        <v>12.034522377304141</v>
      </c>
      <c r="D4840" s="2">
        <f t="shared" si="900"/>
        <v>35.641518993483885</v>
      </c>
      <c r="E4840" s="2">
        <f t="shared" si="901"/>
        <v>77.634902742225378</v>
      </c>
      <c r="F4840" s="2">
        <f t="shared" si="909"/>
        <v>340</v>
      </c>
      <c r="G4840" s="2">
        <f t="shared" si="910"/>
        <v>0</v>
      </c>
      <c r="H4840" s="2">
        <f>MIN(Inputs!$B$2, (Inputs!$B$14 - F4840)/Inputs!$B$15)</f>
        <v>0</v>
      </c>
      <c r="I4840" s="2">
        <f>MAX(MIN(Inputs!$B$2, F4840*Inputs!$B$16, Inputs!$B$14*Inputs!$B$4 - G4840), 0)</f>
        <v>170</v>
      </c>
      <c r="J4840" s="2">
        <f>MAX(MIN(Inputs!$B$2, F4840*Inputs!$B$16, (Inputs!$B$14-F4840)/Inputs!$B$15)*Inputs!$B$9, 0)</f>
        <v>0</v>
      </c>
      <c r="K4840" s="2">
        <f>MAX(E4840*Inputs!$B$5 - B4840 - Inputs!$B$8, 0) * H4840</f>
        <v>0</v>
      </c>
      <c r="L4840" s="2">
        <f>IF(B4840 &gt;= D4840*Inputs!$B$10, MAX(B4840 - E4840/Inputs!$B$5 - Inputs!$B$8, 0) * I4840, 0)</f>
        <v>0</v>
      </c>
      <c r="M4840" s="2">
        <f t="shared" si="902"/>
        <v>0</v>
      </c>
      <c r="N4840" s="3" t="str">
        <f t="shared" si="903"/>
        <v>Idle</v>
      </c>
      <c r="O4840" s="3" t="str">
        <f t="shared" si="911"/>
        <v>Idle</v>
      </c>
      <c r="P4840" s="2">
        <f t="shared" si="904"/>
        <v>0</v>
      </c>
      <c r="Q4840" s="2">
        <f t="shared" si="905"/>
        <v>0</v>
      </c>
      <c r="R4840" s="2">
        <f t="shared" si="906"/>
        <v>0</v>
      </c>
      <c r="S4840" s="2">
        <f t="shared" si="907"/>
        <v>0</v>
      </c>
      <c r="T4840" s="2">
        <f t="shared" si="908"/>
        <v>0</v>
      </c>
      <c r="U4840" s="2">
        <f>IF(O4840="Reg", R4840 * Inputs!$B$7, 0)</f>
        <v>0</v>
      </c>
      <c r="V4840" s="2">
        <f>MAX(F4840 + P4840*Inputs!$B$15 - (Q4840/Inputs!$B$16) - U4840, 0)</f>
        <v>340</v>
      </c>
    </row>
    <row r="4841" spans="1:22" x14ac:dyDescent="0.3">
      <c r="A4841" s="1">
        <v>46224.625</v>
      </c>
      <c r="B4841" s="2">
        <v>68.635655072392893</v>
      </c>
      <c r="C4841" s="2">
        <v>14.77123744859052</v>
      </c>
      <c r="D4841" s="2">
        <f t="shared" si="900"/>
        <v>35.641518993483885</v>
      </c>
      <c r="E4841" s="2">
        <f t="shared" si="901"/>
        <v>82.689497685837296</v>
      </c>
      <c r="F4841" s="2">
        <f t="shared" si="909"/>
        <v>340</v>
      </c>
      <c r="G4841" s="2">
        <f t="shared" si="910"/>
        <v>0</v>
      </c>
      <c r="H4841" s="2">
        <f>MIN(Inputs!$B$2, (Inputs!$B$14 - F4841)/Inputs!$B$15)</f>
        <v>0</v>
      </c>
      <c r="I4841" s="2">
        <f>MAX(MIN(Inputs!$B$2, F4841*Inputs!$B$16, Inputs!$B$14*Inputs!$B$4 - G4841), 0)</f>
        <v>170</v>
      </c>
      <c r="J4841" s="2">
        <f>MAX(MIN(Inputs!$B$2, F4841*Inputs!$B$16, (Inputs!$B$14-F4841)/Inputs!$B$15)*Inputs!$B$9, 0)</f>
        <v>0</v>
      </c>
      <c r="K4841" s="2">
        <f>MAX(E4841*Inputs!$B$5 - B4841 - Inputs!$B$8, 0) * H4841</f>
        <v>0</v>
      </c>
      <c r="L4841" s="2">
        <f>IF(B4841 &gt;= D4841*Inputs!$B$10, MAX(B4841 - E4841/Inputs!$B$5 - Inputs!$B$8, 0) * I4841, 0)</f>
        <v>0</v>
      </c>
      <c r="M4841" s="2">
        <f t="shared" si="902"/>
        <v>0</v>
      </c>
      <c r="N4841" s="3" t="str">
        <f t="shared" si="903"/>
        <v>Idle</v>
      </c>
      <c r="O4841" s="3" t="str">
        <f t="shared" si="911"/>
        <v>Idle</v>
      </c>
      <c r="P4841" s="2">
        <f t="shared" si="904"/>
        <v>0</v>
      </c>
      <c r="Q4841" s="2">
        <f t="shared" si="905"/>
        <v>0</v>
      </c>
      <c r="R4841" s="2">
        <f t="shared" si="906"/>
        <v>0</v>
      </c>
      <c r="S4841" s="2">
        <f t="shared" si="907"/>
        <v>0</v>
      </c>
      <c r="T4841" s="2">
        <f t="shared" si="908"/>
        <v>0</v>
      </c>
      <c r="U4841" s="2">
        <f>IF(O4841="Reg", R4841 * Inputs!$B$7, 0)</f>
        <v>0</v>
      </c>
      <c r="V4841" s="2">
        <f>MAX(F4841 + P4841*Inputs!$B$15 - (Q4841/Inputs!$B$16) - U4841, 0)</f>
        <v>340</v>
      </c>
    </row>
    <row r="4842" spans="1:22" x14ac:dyDescent="0.3">
      <c r="A4842" s="1">
        <v>46224.666666666657</v>
      </c>
      <c r="B4842" s="2">
        <v>76.398015751439274</v>
      </c>
      <c r="C4842" s="2">
        <v>11.1395182499349</v>
      </c>
      <c r="D4842" s="2">
        <f t="shared" si="900"/>
        <v>35.641518993483885</v>
      </c>
      <c r="E4842" s="2">
        <f t="shared" si="901"/>
        <v>81.431281848960595</v>
      </c>
      <c r="F4842" s="2">
        <f t="shared" si="909"/>
        <v>340</v>
      </c>
      <c r="G4842" s="2">
        <f t="shared" si="910"/>
        <v>0</v>
      </c>
      <c r="H4842" s="2">
        <f>MIN(Inputs!$B$2, (Inputs!$B$14 - F4842)/Inputs!$B$15)</f>
        <v>0</v>
      </c>
      <c r="I4842" s="2">
        <f>MAX(MIN(Inputs!$B$2, F4842*Inputs!$B$16, Inputs!$B$14*Inputs!$B$4 - G4842), 0)</f>
        <v>170</v>
      </c>
      <c r="J4842" s="2">
        <f>MAX(MIN(Inputs!$B$2, F4842*Inputs!$B$16, (Inputs!$B$14-F4842)/Inputs!$B$15)*Inputs!$B$9, 0)</f>
        <v>0</v>
      </c>
      <c r="K4842" s="2">
        <f>MAX(E4842*Inputs!$B$5 - B4842 - Inputs!$B$8, 0) * H4842</f>
        <v>0</v>
      </c>
      <c r="L4842" s="2">
        <f>IF(B4842 &gt;= D4842*Inputs!$B$10, MAX(B4842 - E4842/Inputs!$B$5 - Inputs!$B$8, 0) * I4842, 0)</f>
        <v>0</v>
      </c>
      <c r="M4842" s="2">
        <f t="shared" si="902"/>
        <v>0</v>
      </c>
      <c r="N4842" s="3" t="str">
        <f t="shared" si="903"/>
        <v>Idle</v>
      </c>
      <c r="O4842" s="3" t="str">
        <f t="shared" si="911"/>
        <v>Idle</v>
      </c>
      <c r="P4842" s="2">
        <f t="shared" si="904"/>
        <v>0</v>
      </c>
      <c r="Q4842" s="2">
        <f t="shared" si="905"/>
        <v>0</v>
      </c>
      <c r="R4842" s="2">
        <f t="shared" si="906"/>
        <v>0</v>
      </c>
      <c r="S4842" s="2">
        <f t="shared" si="907"/>
        <v>0</v>
      </c>
      <c r="T4842" s="2">
        <f t="shared" si="908"/>
        <v>0</v>
      </c>
      <c r="U4842" s="2">
        <f>IF(O4842="Reg", R4842 * Inputs!$B$7, 0)</f>
        <v>0</v>
      </c>
      <c r="V4842" s="2">
        <f>MAX(F4842 + P4842*Inputs!$B$15 - (Q4842/Inputs!$B$16) - U4842, 0)</f>
        <v>340</v>
      </c>
    </row>
    <row r="4843" spans="1:22" x14ac:dyDescent="0.3">
      <c r="A4843" s="1">
        <v>46224.708333333343</v>
      </c>
      <c r="B4843" s="2">
        <v>84.675584352384021</v>
      </c>
      <c r="C4843" s="2">
        <v>8.0829070436572898</v>
      </c>
      <c r="D4843" s="2">
        <f t="shared" si="900"/>
        <v>35.641518993483885</v>
      </c>
      <c r="E4843" s="2">
        <f t="shared" si="901"/>
        <v>77.75812249192235</v>
      </c>
      <c r="F4843" s="2">
        <f t="shared" si="909"/>
        <v>340</v>
      </c>
      <c r="G4843" s="2">
        <f t="shared" si="910"/>
        <v>0</v>
      </c>
      <c r="H4843" s="2">
        <f>MIN(Inputs!$B$2, (Inputs!$B$14 - F4843)/Inputs!$B$15)</f>
        <v>0</v>
      </c>
      <c r="I4843" s="2">
        <f>MAX(MIN(Inputs!$B$2, F4843*Inputs!$B$16, Inputs!$B$14*Inputs!$B$4 - G4843), 0)</f>
        <v>170</v>
      </c>
      <c r="J4843" s="2">
        <f>MAX(MIN(Inputs!$B$2, F4843*Inputs!$B$16, (Inputs!$B$14-F4843)/Inputs!$B$15)*Inputs!$B$9, 0)</f>
        <v>0</v>
      </c>
      <c r="K4843" s="2">
        <f>MAX(E4843*Inputs!$B$5 - B4843 - Inputs!$B$8, 0) * H4843</f>
        <v>0</v>
      </c>
      <c r="L4843" s="2">
        <f>IF(B4843 &gt;= D4843*Inputs!$B$10, MAX(B4843 - E4843/Inputs!$B$5 - Inputs!$B$8, 0) * I4843, 0)</f>
        <v>0</v>
      </c>
      <c r="M4843" s="2">
        <f t="shared" si="902"/>
        <v>0</v>
      </c>
      <c r="N4843" s="3" t="str">
        <f t="shared" si="903"/>
        <v>Idle</v>
      </c>
      <c r="O4843" s="3" t="str">
        <f t="shared" si="911"/>
        <v>Idle</v>
      </c>
      <c r="P4843" s="2">
        <f t="shared" si="904"/>
        <v>0</v>
      </c>
      <c r="Q4843" s="2">
        <f t="shared" si="905"/>
        <v>0</v>
      </c>
      <c r="R4843" s="2">
        <f t="shared" si="906"/>
        <v>0</v>
      </c>
      <c r="S4843" s="2">
        <f t="shared" si="907"/>
        <v>0</v>
      </c>
      <c r="T4843" s="2">
        <f t="shared" si="908"/>
        <v>0</v>
      </c>
      <c r="U4843" s="2">
        <f>IF(O4843="Reg", R4843 * Inputs!$B$7, 0)</f>
        <v>0</v>
      </c>
      <c r="V4843" s="2">
        <f>MAX(F4843 + P4843*Inputs!$B$15 - (Q4843/Inputs!$B$16) - U4843, 0)</f>
        <v>340</v>
      </c>
    </row>
    <row r="4844" spans="1:22" x14ac:dyDescent="0.3">
      <c r="A4844" s="1">
        <v>46224.75</v>
      </c>
      <c r="B4844" s="2">
        <v>87.287404211346086</v>
      </c>
      <c r="C4844" s="2">
        <v>1.876755258141388</v>
      </c>
      <c r="D4844" s="2">
        <f t="shared" si="900"/>
        <v>35.641518993483885</v>
      </c>
      <c r="E4844" s="2">
        <f t="shared" si="901"/>
        <v>70.791683453598026</v>
      </c>
      <c r="F4844" s="2">
        <f t="shared" si="909"/>
        <v>340</v>
      </c>
      <c r="G4844" s="2">
        <f t="shared" si="910"/>
        <v>0</v>
      </c>
      <c r="H4844" s="2">
        <f>MIN(Inputs!$B$2, (Inputs!$B$14 - F4844)/Inputs!$B$15)</f>
        <v>0</v>
      </c>
      <c r="I4844" s="2">
        <f>MAX(MIN(Inputs!$B$2, F4844*Inputs!$B$16, Inputs!$B$14*Inputs!$B$4 - G4844), 0)</f>
        <v>170</v>
      </c>
      <c r="J4844" s="2">
        <f>MAX(MIN(Inputs!$B$2, F4844*Inputs!$B$16, (Inputs!$B$14-F4844)/Inputs!$B$15)*Inputs!$B$9, 0)</f>
        <v>0</v>
      </c>
      <c r="K4844" s="2">
        <f>MAX(E4844*Inputs!$B$5 - B4844 - Inputs!$B$8, 0) * H4844</f>
        <v>0</v>
      </c>
      <c r="L4844" s="2">
        <f>IF(B4844 &gt;= D4844*Inputs!$B$10, MAX(B4844 - E4844/Inputs!$B$5 - Inputs!$B$8, 0) * I4844, 0)</f>
        <v>0</v>
      </c>
      <c r="M4844" s="2">
        <f t="shared" si="902"/>
        <v>0</v>
      </c>
      <c r="N4844" s="3" t="str">
        <f t="shared" si="903"/>
        <v>Idle</v>
      </c>
      <c r="O4844" s="3" t="str">
        <f t="shared" si="911"/>
        <v>Idle</v>
      </c>
      <c r="P4844" s="2">
        <f t="shared" si="904"/>
        <v>0</v>
      </c>
      <c r="Q4844" s="2">
        <f t="shared" si="905"/>
        <v>0</v>
      </c>
      <c r="R4844" s="2">
        <f t="shared" si="906"/>
        <v>0</v>
      </c>
      <c r="S4844" s="2">
        <f t="shared" si="907"/>
        <v>0</v>
      </c>
      <c r="T4844" s="2">
        <f t="shared" si="908"/>
        <v>0</v>
      </c>
      <c r="U4844" s="2">
        <f>IF(O4844="Reg", R4844 * Inputs!$B$7, 0)</f>
        <v>0</v>
      </c>
      <c r="V4844" s="2">
        <f>MAX(F4844 + P4844*Inputs!$B$15 - (Q4844/Inputs!$B$16) - U4844, 0)</f>
        <v>340</v>
      </c>
    </row>
    <row r="4845" spans="1:22" x14ac:dyDescent="0.3">
      <c r="A4845" s="1">
        <v>46224.791666666657</v>
      </c>
      <c r="B4845" s="2">
        <v>94.145811529458015</v>
      </c>
      <c r="C4845" s="2">
        <v>11.54350721799449</v>
      </c>
      <c r="D4845" s="2">
        <f t="shared" si="900"/>
        <v>35.641518993483885</v>
      </c>
      <c r="E4845" s="2">
        <f t="shared" si="901"/>
        <v>61.013655005867605</v>
      </c>
      <c r="F4845" s="2">
        <f t="shared" si="909"/>
        <v>340</v>
      </c>
      <c r="G4845" s="2">
        <f t="shared" si="910"/>
        <v>0</v>
      </c>
      <c r="H4845" s="2">
        <f>MIN(Inputs!$B$2, (Inputs!$B$14 - F4845)/Inputs!$B$15)</f>
        <v>0</v>
      </c>
      <c r="I4845" s="2">
        <f>MAX(MIN(Inputs!$B$2, F4845*Inputs!$B$16, Inputs!$B$14*Inputs!$B$4 - G4845), 0)</f>
        <v>170</v>
      </c>
      <c r="J4845" s="2">
        <f>MAX(MIN(Inputs!$B$2, F4845*Inputs!$B$16, (Inputs!$B$14-F4845)/Inputs!$B$15)*Inputs!$B$9, 0)</f>
        <v>0</v>
      </c>
      <c r="K4845" s="2">
        <f>MAX(E4845*Inputs!$B$5 - B4845 - Inputs!$B$8, 0) * H4845</f>
        <v>0</v>
      </c>
      <c r="L4845" s="2">
        <f>IF(B4845 &gt;= D4845*Inputs!$B$10, MAX(B4845 - E4845/Inputs!$B$5 - Inputs!$B$8, 0) * I4845, 0)</f>
        <v>818.05915205616725</v>
      </c>
      <c r="M4845" s="2">
        <f t="shared" si="902"/>
        <v>0</v>
      </c>
      <c r="N4845" s="3" t="str">
        <f t="shared" si="903"/>
        <v>Discharge</v>
      </c>
      <c r="O4845" s="3" t="str">
        <f t="shared" si="911"/>
        <v>Discharge</v>
      </c>
      <c r="P4845" s="2">
        <f t="shared" si="904"/>
        <v>0</v>
      </c>
      <c r="Q4845" s="2">
        <f t="shared" si="905"/>
        <v>170</v>
      </c>
      <c r="R4845" s="2">
        <f t="shared" si="906"/>
        <v>0</v>
      </c>
      <c r="S4845" s="2">
        <f t="shared" si="907"/>
        <v>16004.787960007863</v>
      </c>
      <c r="T4845" s="2">
        <f t="shared" si="908"/>
        <v>0</v>
      </c>
      <c r="U4845" s="2">
        <f>IF(O4845="Reg", R4845 * Inputs!$B$7, 0)</f>
        <v>0</v>
      </c>
      <c r="V4845" s="2">
        <f>MAX(F4845 + P4845*Inputs!$B$15 - (Q4845/Inputs!$B$16) - U4845, 0)</f>
        <v>170</v>
      </c>
    </row>
    <row r="4846" spans="1:22" x14ac:dyDescent="0.3">
      <c r="A4846" s="1">
        <v>46224.833333333343</v>
      </c>
      <c r="B4846" s="2">
        <v>84.99451519800354</v>
      </c>
      <c r="C4846" s="2">
        <v>13.822076386412791</v>
      </c>
      <c r="D4846" s="2">
        <f t="shared" si="900"/>
        <v>35.641518993483885</v>
      </c>
      <c r="E4846" s="2">
        <f t="shared" si="901"/>
        <v>48.957502742588979</v>
      </c>
      <c r="F4846" s="2">
        <f t="shared" si="909"/>
        <v>170</v>
      </c>
      <c r="G4846" s="2">
        <f t="shared" si="910"/>
        <v>170</v>
      </c>
      <c r="H4846" s="2">
        <f>MIN(Inputs!$B$2, (Inputs!$B$14 - F4846)/Inputs!$B$15)</f>
        <v>170</v>
      </c>
      <c r="I4846" s="2">
        <f>MAX(MIN(Inputs!$B$2, F4846*Inputs!$B$16, Inputs!$B$14*Inputs!$B$4 - G4846), 0)</f>
        <v>170</v>
      </c>
      <c r="J4846" s="2">
        <f>MAX(MIN(Inputs!$B$2, F4846*Inputs!$B$16, (Inputs!$B$14-F4846)/Inputs!$B$15)*Inputs!$B$9, 0)</f>
        <v>136</v>
      </c>
      <c r="K4846" s="2">
        <f>MAX(E4846*Inputs!$B$5 - B4846 - Inputs!$B$8, 0) * H4846</f>
        <v>0</v>
      </c>
      <c r="L4846" s="2">
        <f>IF(B4846 &gt;= D4846*Inputs!$B$10, MAX(B4846 - E4846/Inputs!$B$5 - Inputs!$B$8, 0) * I4846, 0)</f>
        <v>1591.3681902059132</v>
      </c>
      <c r="M4846" s="2">
        <f t="shared" si="902"/>
        <v>1879.8023885521395</v>
      </c>
      <c r="N4846" s="3" t="str">
        <f t="shared" si="903"/>
        <v>Reg</v>
      </c>
      <c r="O4846" s="3" t="str">
        <f t="shared" si="911"/>
        <v>Discharge</v>
      </c>
      <c r="P4846" s="2">
        <f t="shared" si="904"/>
        <v>0</v>
      </c>
      <c r="Q4846" s="2">
        <f t="shared" si="905"/>
        <v>170</v>
      </c>
      <c r="R4846" s="2">
        <f t="shared" si="906"/>
        <v>0</v>
      </c>
      <c r="S4846" s="2">
        <f t="shared" si="907"/>
        <v>14449.067583660602</v>
      </c>
      <c r="T4846" s="2">
        <f t="shared" si="908"/>
        <v>0</v>
      </c>
      <c r="U4846" s="2">
        <f>IF(O4846="Reg", R4846 * Inputs!$B$7, 0)</f>
        <v>0</v>
      </c>
      <c r="V4846" s="2">
        <f>MAX(F4846 + P4846*Inputs!$B$15 - (Q4846/Inputs!$B$16) - U4846, 0)</f>
        <v>0</v>
      </c>
    </row>
    <row r="4847" spans="1:22" x14ac:dyDescent="0.3">
      <c r="A4847" s="1">
        <v>46224.875</v>
      </c>
      <c r="B4847" s="2">
        <v>61.086360051132651</v>
      </c>
      <c r="C4847" s="2">
        <v>5.6599342113701079</v>
      </c>
      <c r="D4847" s="2">
        <f t="shared" si="900"/>
        <v>35.641518993483885</v>
      </c>
      <c r="E4847" s="2">
        <f t="shared" si="901"/>
        <v>36.006028450744374</v>
      </c>
      <c r="F4847" s="2">
        <f t="shared" si="909"/>
        <v>0</v>
      </c>
      <c r="G4847" s="2">
        <f t="shared" si="910"/>
        <v>340</v>
      </c>
      <c r="H4847" s="2">
        <f>MIN(Inputs!$B$2, (Inputs!$B$14 - F4847)/Inputs!$B$15)</f>
        <v>170</v>
      </c>
      <c r="I4847" s="2">
        <f>MAX(MIN(Inputs!$B$2, F4847*Inputs!$B$16, Inputs!$B$14*Inputs!$B$4 - G4847), 0)</f>
        <v>0</v>
      </c>
      <c r="J4847" s="2">
        <f>MAX(MIN(Inputs!$B$2, F4847*Inputs!$B$16, (Inputs!$B$14-F4847)/Inputs!$B$15)*Inputs!$B$9, 0)</f>
        <v>0</v>
      </c>
      <c r="K4847" s="2">
        <f>MAX(E4847*Inputs!$B$5 - B4847 - Inputs!$B$8, 0) * H4847</f>
        <v>0</v>
      </c>
      <c r="L4847" s="2">
        <f>IF(B4847 &gt;= D4847*Inputs!$B$10, MAX(B4847 - E4847/Inputs!$B$5 - Inputs!$B$8, 0) * I4847, 0)</f>
        <v>0</v>
      </c>
      <c r="M4847" s="2">
        <f t="shared" si="902"/>
        <v>0</v>
      </c>
      <c r="N4847" s="3" t="str">
        <f t="shared" si="903"/>
        <v>Idle</v>
      </c>
      <c r="O4847" s="3" t="str">
        <f t="shared" si="911"/>
        <v>Idle</v>
      </c>
      <c r="P4847" s="2">
        <f t="shared" si="904"/>
        <v>0</v>
      </c>
      <c r="Q4847" s="2">
        <f t="shared" si="905"/>
        <v>0</v>
      </c>
      <c r="R4847" s="2">
        <f t="shared" si="906"/>
        <v>0</v>
      </c>
      <c r="S4847" s="2">
        <f t="shared" si="907"/>
        <v>0</v>
      </c>
      <c r="T4847" s="2">
        <f t="shared" si="908"/>
        <v>0</v>
      </c>
      <c r="U4847" s="2">
        <f>IF(O4847="Reg", R4847 * Inputs!$B$7, 0)</f>
        <v>0</v>
      </c>
      <c r="V4847" s="2">
        <f>MAX(F4847 + P4847*Inputs!$B$15 - (Q4847/Inputs!$B$16) - U4847, 0)</f>
        <v>0</v>
      </c>
    </row>
    <row r="4848" spans="1:22" x14ac:dyDescent="0.3">
      <c r="A4848" s="1">
        <v>46224.916666666657</v>
      </c>
      <c r="B4848" s="2">
        <v>54.359059609209808</v>
      </c>
      <c r="C4848" s="2">
        <v>1.7872210004321789</v>
      </c>
      <c r="D4848" s="2">
        <f t="shared" si="900"/>
        <v>35.641518993483885</v>
      </c>
      <c r="E4848" s="2">
        <f t="shared" si="901"/>
        <v>25.824968442222271</v>
      </c>
      <c r="F4848" s="2">
        <f t="shared" si="909"/>
        <v>0</v>
      </c>
      <c r="G4848" s="2">
        <f t="shared" si="910"/>
        <v>340</v>
      </c>
      <c r="H4848" s="2">
        <f>MIN(Inputs!$B$2, (Inputs!$B$14 - F4848)/Inputs!$B$15)</f>
        <v>170</v>
      </c>
      <c r="I4848" s="2">
        <f>MAX(MIN(Inputs!$B$2, F4848*Inputs!$B$16, Inputs!$B$14*Inputs!$B$4 - G4848), 0)</f>
        <v>0</v>
      </c>
      <c r="J4848" s="2">
        <f>MAX(MIN(Inputs!$B$2, F4848*Inputs!$B$16, (Inputs!$B$14-F4848)/Inputs!$B$15)*Inputs!$B$9, 0)</f>
        <v>0</v>
      </c>
      <c r="K4848" s="2">
        <f>MAX(E4848*Inputs!$B$5 - B4848 - Inputs!$B$8, 0) * H4848</f>
        <v>0</v>
      </c>
      <c r="L4848" s="2">
        <f>IF(B4848 &gt;= D4848*Inputs!$B$10, MAX(B4848 - E4848/Inputs!$B$5 - Inputs!$B$8, 0) * I4848, 0)</f>
        <v>0</v>
      </c>
      <c r="M4848" s="2">
        <f t="shared" si="902"/>
        <v>0</v>
      </c>
      <c r="N4848" s="3" t="str">
        <f t="shared" si="903"/>
        <v>Idle</v>
      </c>
      <c r="O4848" s="3" t="str">
        <f t="shared" si="911"/>
        <v>Idle</v>
      </c>
      <c r="P4848" s="2">
        <f t="shared" si="904"/>
        <v>0</v>
      </c>
      <c r="Q4848" s="2">
        <f t="shared" si="905"/>
        <v>0</v>
      </c>
      <c r="R4848" s="2">
        <f t="shared" si="906"/>
        <v>0</v>
      </c>
      <c r="S4848" s="2">
        <f t="shared" si="907"/>
        <v>0</v>
      </c>
      <c r="T4848" s="2">
        <f t="shared" si="908"/>
        <v>0</v>
      </c>
      <c r="U4848" s="2">
        <f>IF(O4848="Reg", R4848 * Inputs!$B$7, 0)</f>
        <v>0</v>
      </c>
      <c r="V4848" s="2">
        <f>MAX(F4848 + P4848*Inputs!$B$15 - (Q4848/Inputs!$B$16) - U4848, 0)</f>
        <v>0</v>
      </c>
    </row>
    <row r="4849" spans="1:22" x14ac:dyDescent="0.3">
      <c r="A4849" s="1">
        <v>46224.958333333343</v>
      </c>
      <c r="B4849" s="2">
        <v>42.876950122438103</v>
      </c>
      <c r="C4849" s="2">
        <v>23.03698535153255</v>
      </c>
      <c r="D4849" s="2">
        <f t="shared" si="900"/>
        <v>35.641518993483885</v>
      </c>
      <c r="E4849" s="2">
        <f t="shared" si="901"/>
        <v>16.765125174020639</v>
      </c>
      <c r="F4849" s="2">
        <f t="shared" si="909"/>
        <v>0</v>
      </c>
      <c r="G4849" s="2">
        <f t="shared" si="910"/>
        <v>340</v>
      </c>
      <c r="H4849" s="2">
        <f>MIN(Inputs!$B$2, (Inputs!$B$14 - F4849)/Inputs!$B$15)</f>
        <v>170</v>
      </c>
      <c r="I4849" s="2">
        <f>MAX(MIN(Inputs!$B$2, F4849*Inputs!$B$16, Inputs!$B$14*Inputs!$B$4 - G4849), 0)</f>
        <v>0</v>
      </c>
      <c r="J4849" s="2">
        <f>MAX(MIN(Inputs!$B$2, F4849*Inputs!$B$16, (Inputs!$B$14-F4849)/Inputs!$B$15)*Inputs!$B$9, 0)</f>
        <v>0</v>
      </c>
      <c r="K4849" s="2">
        <f>MAX(E4849*Inputs!$B$5 - B4849 - Inputs!$B$8, 0) * H4849</f>
        <v>0</v>
      </c>
      <c r="L4849" s="2">
        <f>IF(B4849 &gt;= D4849*Inputs!$B$10, MAX(B4849 - E4849/Inputs!$B$5 - Inputs!$B$8, 0) * I4849, 0)</f>
        <v>0</v>
      </c>
      <c r="M4849" s="2">
        <f t="shared" si="902"/>
        <v>0</v>
      </c>
      <c r="N4849" s="3" t="str">
        <f t="shared" si="903"/>
        <v>Idle</v>
      </c>
      <c r="O4849" s="3" t="str">
        <f t="shared" si="911"/>
        <v>Idle</v>
      </c>
      <c r="P4849" s="2">
        <f t="shared" si="904"/>
        <v>0</v>
      </c>
      <c r="Q4849" s="2">
        <f t="shared" si="905"/>
        <v>0</v>
      </c>
      <c r="R4849" s="2">
        <f t="shared" si="906"/>
        <v>0</v>
      </c>
      <c r="S4849" s="2">
        <f t="shared" si="907"/>
        <v>0</v>
      </c>
      <c r="T4849" s="2">
        <f t="shared" si="908"/>
        <v>0</v>
      </c>
      <c r="U4849" s="2">
        <f>IF(O4849="Reg", R4849 * Inputs!$B$7, 0)</f>
        <v>0</v>
      </c>
      <c r="V4849" s="2">
        <f>MAX(F4849 + P4849*Inputs!$B$15 - (Q4849/Inputs!$B$16) - U4849, 0)</f>
        <v>0</v>
      </c>
    </row>
    <row r="4850" spans="1:22" x14ac:dyDescent="0.3">
      <c r="A4850" s="1">
        <v>46225</v>
      </c>
      <c r="B4850" s="2">
        <v>28.61923352496348</v>
      </c>
      <c r="C4850" s="2">
        <v>7.84030319394844</v>
      </c>
      <c r="D4850" s="2">
        <f t="shared" si="900"/>
        <v>40.738955324803477</v>
      </c>
      <c r="E4850" s="2">
        <f t="shared" si="901"/>
        <v>9.6189668202809546</v>
      </c>
      <c r="F4850" s="2">
        <f t="shared" si="909"/>
        <v>0</v>
      </c>
      <c r="G4850" s="2">
        <f t="shared" si="910"/>
        <v>0</v>
      </c>
      <c r="H4850" s="2">
        <f>MIN(Inputs!$B$2, (Inputs!$B$14 - F4850)/Inputs!$B$15)</f>
        <v>170</v>
      </c>
      <c r="I4850" s="2">
        <f>MAX(MIN(Inputs!$B$2, F4850*Inputs!$B$16, Inputs!$B$14*Inputs!$B$4 - G4850), 0)</f>
        <v>0</v>
      </c>
      <c r="J4850" s="2">
        <f>MAX(MIN(Inputs!$B$2, F4850*Inputs!$B$16, (Inputs!$B$14-F4850)/Inputs!$B$15)*Inputs!$B$9, 0)</f>
        <v>0</v>
      </c>
      <c r="K4850" s="2">
        <f>MAX(E4850*Inputs!$B$5 - B4850 - Inputs!$B$8, 0) * H4850</f>
        <v>0</v>
      </c>
      <c r="L4850" s="2">
        <f>IF(B4850 &gt;= D4850*Inputs!$B$10, MAX(B4850 - E4850/Inputs!$B$5 - Inputs!$B$8, 0) * I4850, 0)</f>
        <v>0</v>
      </c>
      <c r="M4850" s="2">
        <f t="shared" si="902"/>
        <v>0</v>
      </c>
      <c r="N4850" s="3" t="str">
        <f t="shared" si="903"/>
        <v>Idle</v>
      </c>
      <c r="O4850" s="3" t="str">
        <f t="shared" si="911"/>
        <v>Idle</v>
      </c>
      <c r="P4850" s="2">
        <f t="shared" si="904"/>
        <v>0</v>
      </c>
      <c r="Q4850" s="2">
        <f t="shared" si="905"/>
        <v>0</v>
      </c>
      <c r="R4850" s="2">
        <f t="shared" si="906"/>
        <v>0</v>
      </c>
      <c r="S4850" s="2">
        <f t="shared" si="907"/>
        <v>0</v>
      </c>
      <c r="T4850" s="2">
        <f t="shared" si="908"/>
        <v>0</v>
      </c>
      <c r="U4850" s="2">
        <f>IF(O4850="Reg", R4850 * Inputs!$B$7, 0)</f>
        <v>0</v>
      </c>
      <c r="V4850" s="2">
        <f>MAX(F4850 + P4850*Inputs!$B$15 - (Q4850/Inputs!$B$16) - U4850, 0)</f>
        <v>0</v>
      </c>
    </row>
    <row r="4851" spans="1:22" x14ac:dyDescent="0.3">
      <c r="A4851" s="1">
        <v>46225.041666666657</v>
      </c>
      <c r="B4851" s="2">
        <v>21.808897949786211</v>
      </c>
      <c r="C4851" s="2">
        <v>18.871766555033421</v>
      </c>
      <c r="D4851" s="2">
        <f t="shared" si="900"/>
        <v>40.738955324803477</v>
      </c>
      <c r="E4851" s="2">
        <f t="shared" si="901"/>
        <v>4.8490945661203755</v>
      </c>
      <c r="F4851" s="2">
        <f t="shared" si="909"/>
        <v>0</v>
      </c>
      <c r="G4851" s="2">
        <f t="shared" si="910"/>
        <v>0</v>
      </c>
      <c r="H4851" s="2">
        <f>MIN(Inputs!$B$2, (Inputs!$B$14 - F4851)/Inputs!$B$15)</f>
        <v>170</v>
      </c>
      <c r="I4851" s="2">
        <f>MAX(MIN(Inputs!$B$2, F4851*Inputs!$B$16, Inputs!$B$14*Inputs!$B$4 - G4851), 0)</f>
        <v>0</v>
      </c>
      <c r="J4851" s="2">
        <f>MAX(MIN(Inputs!$B$2, F4851*Inputs!$B$16, (Inputs!$B$14-F4851)/Inputs!$B$15)*Inputs!$B$9, 0)</f>
        <v>0</v>
      </c>
      <c r="K4851" s="2">
        <f>MAX(E4851*Inputs!$B$5 - B4851 - Inputs!$B$8, 0) * H4851</f>
        <v>0</v>
      </c>
      <c r="L4851" s="2">
        <f>IF(B4851 &gt;= D4851*Inputs!$B$10, MAX(B4851 - E4851/Inputs!$B$5 - Inputs!$B$8, 0) * I4851, 0)</f>
        <v>0</v>
      </c>
      <c r="M4851" s="2">
        <f t="shared" si="902"/>
        <v>0</v>
      </c>
      <c r="N4851" s="3" t="str">
        <f t="shared" si="903"/>
        <v>Idle</v>
      </c>
      <c r="O4851" s="3" t="str">
        <f t="shared" si="911"/>
        <v>Idle</v>
      </c>
      <c r="P4851" s="2">
        <f t="shared" si="904"/>
        <v>0</v>
      </c>
      <c r="Q4851" s="2">
        <f t="shared" si="905"/>
        <v>0</v>
      </c>
      <c r="R4851" s="2">
        <f t="shared" si="906"/>
        <v>0</v>
      </c>
      <c r="S4851" s="2">
        <f t="shared" si="907"/>
        <v>0</v>
      </c>
      <c r="T4851" s="2">
        <f t="shared" si="908"/>
        <v>0</v>
      </c>
      <c r="U4851" s="2">
        <f>IF(O4851="Reg", R4851 * Inputs!$B$7, 0)</f>
        <v>0</v>
      </c>
      <c r="V4851" s="2">
        <f>MAX(F4851 + P4851*Inputs!$B$15 - (Q4851/Inputs!$B$16) - U4851, 0)</f>
        <v>0</v>
      </c>
    </row>
    <row r="4852" spans="1:22" x14ac:dyDescent="0.3">
      <c r="A4852" s="1">
        <v>46225.083333333343</v>
      </c>
      <c r="B4852" s="2">
        <v>7.2856694469360397</v>
      </c>
      <c r="C4852" s="2">
        <v>6.6321300302234123</v>
      </c>
      <c r="D4852" s="2">
        <f t="shared" si="900"/>
        <v>40.738955324803477</v>
      </c>
      <c r="E4852" s="2">
        <f t="shared" si="901"/>
        <v>1.2142782411560067</v>
      </c>
      <c r="F4852" s="2">
        <f t="shared" si="909"/>
        <v>0</v>
      </c>
      <c r="G4852" s="2">
        <f t="shared" si="910"/>
        <v>0</v>
      </c>
      <c r="H4852" s="2">
        <f>MIN(Inputs!$B$2, (Inputs!$B$14 - F4852)/Inputs!$B$15)</f>
        <v>170</v>
      </c>
      <c r="I4852" s="2">
        <f>MAX(MIN(Inputs!$B$2, F4852*Inputs!$B$16, Inputs!$B$14*Inputs!$B$4 - G4852), 0)</f>
        <v>0</v>
      </c>
      <c r="J4852" s="2">
        <f>MAX(MIN(Inputs!$B$2, F4852*Inputs!$B$16, (Inputs!$B$14-F4852)/Inputs!$B$15)*Inputs!$B$9, 0)</f>
        <v>0</v>
      </c>
      <c r="K4852" s="2">
        <f>MAX(E4852*Inputs!$B$5 - B4852 - Inputs!$B$8, 0) * H4852</f>
        <v>0</v>
      </c>
      <c r="L4852" s="2">
        <f>IF(B4852 &gt;= D4852*Inputs!$B$10, MAX(B4852 - E4852/Inputs!$B$5 - Inputs!$B$8, 0) * I4852, 0)</f>
        <v>0</v>
      </c>
      <c r="M4852" s="2">
        <f t="shared" si="902"/>
        <v>0</v>
      </c>
      <c r="N4852" s="3" t="str">
        <f t="shared" si="903"/>
        <v>Idle</v>
      </c>
      <c r="O4852" s="3" t="str">
        <f t="shared" si="911"/>
        <v>Idle</v>
      </c>
      <c r="P4852" s="2">
        <f t="shared" si="904"/>
        <v>0</v>
      </c>
      <c r="Q4852" s="2">
        <f t="shared" si="905"/>
        <v>0</v>
      </c>
      <c r="R4852" s="2">
        <f t="shared" si="906"/>
        <v>0</v>
      </c>
      <c r="S4852" s="2">
        <f t="shared" si="907"/>
        <v>0</v>
      </c>
      <c r="T4852" s="2">
        <f t="shared" si="908"/>
        <v>0</v>
      </c>
      <c r="U4852" s="2">
        <f>IF(O4852="Reg", R4852 * Inputs!$B$7, 0)</f>
        <v>0</v>
      </c>
      <c r="V4852" s="2">
        <f>MAX(F4852 + P4852*Inputs!$B$15 - (Q4852/Inputs!$B$16) - U4852, 0)</f>
        <v>0</v>
      </c>
    </row>
    <row r="4853" spans="1:22" x14ac:dyDescent="0.3">
      <c r="A4853" s="1">
        <v>46225.125</v>
      </c>
      <c r="B4853" s="2">
        <v>0</v>
      </c>
      <c r="C4853" s="2">
        <v>6.0427469107579013</v>
      </c>
      <c r="D4853" s="2">
        <f t="shared" si="900"/>
        <v>40.738955324803477</v>
      </c>
      <c r="E4853" s="2">
        <f t="shared" si="901"/>
        <v>0</v>
      </c>
      <c r="F4853" s="2">
        <f t="shared" si="909"/>
        <v>0</v>
      </c>
      <c r="G4853" s="2">
        <f t="shared" si="910"/>
        <v>0</v>
      </c>
      <c r="H4853" s="2">
        <f>MIN(Inputs!$B$2, (Inputs!$B$14 - F4853)/Inputs!$B$15)</f>
        <v>170</v>
      </c>
      <c r="I4853" s="2">
        <f>MAX(MIN(Inputs!$B$2, F4853*Inputs!$B$16, Inputs!$B$14*Inputs!$B$4 - G4853), 0)</f>
        <v>0</v>
      </c>
      <c r="J4853" s="2">
        <f>MAX(MIN(Inputs!$B$2, F4853*Inputs!$B$16, (Inputs!$B$14-F4853)/Inputs!$B$15)*Inputs!$B$9, 0)</f>
        <v>0</v>
      </c>
      <c r="K4853" s="2">
        <f>MAX(E4853*Inputs!$B$5 - B4853 - Inputs!$B$8, 0) * H4853</f>
        <v>0</v>
      </c>
      <c r="L4853" s="2">
        <f>IF(B4853 &gt;= D4853*Inputs!$B$10, MAX(B4853 - E4853/Inputs!$B$5 - Inputs!$B$8, 0) * I4853, 0)</f>
        <v>0</v>
      </c>
      <c r="M4853" s="2">
        <f t="shared" si="902"/>
        <v>0</v>
      </c>
      <c r="N4853" s="3" t="str">
        <f t="shared" si="903"/>
        <v>Idle</v>
      </c>
      <c r="O4853" s="3" t="str">
        <f t="shared" si="911"/>
        <v>Idle</v>
      </c>
      <c r="P4853" s="2">
        <f t="shared" si="904"/>
        <v>0</v>
      </c>
      <c r="Q4853" s="2">
        <f t="shared" si="905"/>
        <v>0</v>
      </c>
      <c r="R4853" s="2">
        <f t="shared" si="906"/>
        <v>0</v>
      </c>
      <c r="S4853" s="2">
        <f t="shared" si="907"/>
        <v>0</v>
      </c>
      <c r="T4853" s="2">
        <f t="shared" si="908"/>
        <v>0</v>
      </c>
      <c r="U4853" s="2">
        <f>IF(O4853="Reg", R4853 * Inputs!$B$7, 0)</f>
        <v>0</v>
      </c>
      <c r="V4853" s="2">
        <f>MAX(F4853 + P4853*Inputs!$B$15 - (Q4853/Inputs!$B$16) - U4853, 0)</f>
        <v>0</v>
      </c>
    </row>
    <row r="4854" spans="1:22" x14ac:dyDescent="0.3">
      <c r="A4854" s="1">
        <v>46225.166666666657</v>
      </c>
      <c r="B4854" s="2">
        <v>0</v>
      </c>
      <c r="C4854" s="2">
        <v>2.5228093339673001</v>
      </c>
      <c r="D4854" s="2">
        <f t="shared" si="900"/>
        <v>40.738955324803477</v>
      </c>
      <c r="E4854" s="2">
        <f t="shared" si="901"/>
        <v>0</v>
      </c>
      <c r="F4854" s="2">
        <f t="shared" si="909"/>
        <v>0</v>
      </c>
      <c r="G4854" s="2">
        <f t="shared" si="910"/>
        <v>0</v>
      </c>
      <c r="H4854" s="2">
        <f>MIN(Inputs!$B$2, (Inputs!$B$14 - F4854)/Inputs!$B$15)</f>
        <v>170</v>
      </c>
      <c r="I4854" s="2">
        <f>MAX(MIN(Inputs!$B$2, F4854*Inputs!$B$16, Inputs!$B$14*Inputs!$B$4 - G4854), 0)</f>
        <v>0</v>
      </c>
      <c r="J4854" s="2">
        <f>MAX(MIN(Inputs!$B$2, F4854*Inputs!$B$16, (Inputs!$B$14-F4854)/Inputs!$B$15)*Inputs!$B$9, 0)</f>
        <v>0</v>
      </c>
      <c r="K4854" s="2">
        <f>MAX(E4854*Inputs!$B$5 - B4854 - Inputs!$B$8, 0) * H4854</f>
        <v>0</v>
      </c>
      <c r="L4854" s="2">
        <f>IF(B4854 &gt;= D4854*Inputs!$B$10, MAX(B4854 - E4854/Inputs!$B$5 - Inputs!$B$8, 0) * I4854, 0)</f>
        <v>0</v>
      </c>
      <c r="M4854" s="2">
        <f t="shared" si="902"/>
        <v>0</v>
      </c>
      <c r="N4854" s="3" t="str">
        <f t="shared" si="903"/>
        <v>Idle</v>
      </c>
      <c r="O4854" s="3" t="str">
        <f t="shared" si="911"/>
        <v>Idle</v>
      </c>
      <c r="P4854" s="2">
        <f t="shared" si="904"/>
        <v>0</v>
      </c>
      <c r="Q4854" s="2">
        <f t="shared" si="905"/>
        <v>0</v>
      </c>
      <c r="R4854" s="2">
        <f t="shared" si="906"/>
        <v>0</v>
      </c>
      <c r="S4854" s="2">
        <f t="shared" si="907"/>
        <v>0</v>
      </c>
      <c r="T4854" s="2">
        <f t="shared" si="908"/>
        <v>0</v>
      </c>
      <c r="U4854" s="2">
        <f>IF(O4854="Reg", R4854 * Inputs!$B$7, 0)</f>
        <v>0</v>
      </c>
      <c r="V4854" s="2">
        <f>MAX(F4854 + P4854*Inputs!$B$15 - (Q4854/Inputs!$B$16) - U4854, 0)</f>
        <v>0</v>
      </c>
    </row>
    <row r="4855" spans="1:22" x14ac:dyDescent="0.3">
      <c r="A4855" s="1">
        <v>46225.208333333343</v>
      </c>
      <c r="B4855" s="2">
        <v>0</v>
      </c>
      <c r="C4855" s="2">
        <v>26.341965084057328</v>
      </c>
      <c r="D4855" s="2">
        <f t="shared" si="900"/>
        <v>40.738955324803477</v>
      </c>
      <c r="E4855" s="2">
        <f t="shared" si="901"/>
        <v>1.762479548165685</v>
      </c>
      <c r="F4855" s="2">
        <f t="shared" si="909"/>
        <v>0</v>
      </c>
      <c r="G4855" s="2">
        <f t="shared" si="910"/>
        <v>0</v>
      </c>
      <c r="H4855" s="2">
        <f>MIN(Inputs!$B$2, (Inputs!$B$14 - F4855)/Inputs!$B$15)</f>
        <v>170</v>
      </c>
      <c r="I4855" s="2">
        <f>MAX(MIN(Inputs!$B$2, F4855*Inputs!$B$16, Inputs!$B$14*Inputs!$B$4 - G4855), 0)</f>
        <v>0</v>
      </c>
      <c r="J4855" s="2">
        <f>MAX(MIN(Inputs!$B$2, F4855*Inputs!$B$16, (Inputs!$B$14-F4855)/Inputs!$B$15)*Inputs!$B$9, 0)</f>
        <v>0</v>
      </c>
      <c r="K4855" s="2">
        <f>MAX(E4855*Inputs!$B$5 - B4855 - Inputs!$B$8, 0) * H4855</f>
        <v>0</v>
      </c>
      <c r="L4855" s="2">
        <f>IF(B4855 &gt;= D4855*Inputs!$B$10, MAX(B4855 - E4855/Inputs!$B$5 - Inputs!$B$8, 0) * I4855, 0)</f>
        <v>0</v>
      </c>
      <c r="M4855" s="2">
        <f t="shared" si="902"/>
        <v>0</v>
      </c>
      <c r="N4855" s="3" t="str">
        <f t="shared" si="903"/>
        <v>Idle</v>
      </c>
      <c r="O4855" s="3" t="str">
        <f t="shared" si="911"/>
        <v>Idle</v>
      </c>
      <c r="P4855" s="2">
        <f t="shared" si="904"/>
        <v>0</v>
      </c>
      <c r="Q4855" s="2">
        <f t="shared" si="905"/>
        <v>0</v>
      </c>
      <c r="R4855" s="2">
        <f t="shared" si="906"/>
        <v>0</v>
      </c>
      <c r="S4855" s="2">
        <f t="shared" si="907"/>
        <v>0</v>
      </c>
      <c r="T4855" s="2">
        <f t="shared" si="908"/>
        <v>0</v>
      </c>
      <c r="U4855" s="2">
        <f>IF(O4855="Reg", R4855 * Inputs!$B$7, 0)</f>
        <v>0</v>
      </c>
      <c r="V4855" s="2">
        <f>MAX(F4855 + P4855*Inputs!$B$15 - (Q4855/Inputs!$B$16) - U4855, 0)</f>
        <v>0</v>
      </c>
    </row>
    <row r="4856" spans="1:22" x14ac:dyDescent="0.3">
      <c r="A4856" s="1">
        <v>46225.25</v>
      </c>
      <c r="B4856" s="2">
        <v>0</v>
      </c>
      <c r="C4856" s="2">
        <v>6.6681400217686324</v>
      </c>
      <c r="D4856" s="2">
        <f t="shared" si="900"/>
        <v>40.738955324803477</v>
      </c>
      <c r="E4856" s="2">
        <f t="shared" si="901"/>
        <v>5.3432928819078427</v>
      </c>
      <c r="F4856" s="2">
        <f t="shared" si="909"/>
        <v>0</v>
      </c>
      <c r="G4856" s="2">
        <f t="shared" si="910"/>
        <v>0</v>
      </c>
      <c r="H4856" s="2">
        <f>MIN(Inputs!$B$2, (Inputs!$B$14 - F4856)/Inputs!$B$15)</f>
        <v>170</v>
      </c>
      <c r="I4856" s="2">
        <f>MAX(MIN(Inputs!$B$2, F4856*Inputs!$B$16, Inputs!$B$14*Inputs!$B$4 - G4856), 0)</f>
        <v>0</v>
      </c>
      <c r="J4856" s="2">
        <f>MAX(MIN(Inputs!$B$2, F4856*Inputs!$B$16, (Inputs!$B$14-F4856)/Inputs!$B$15)*Inputs!$B$9, 0)</f>
        <v>0</v>
      </c>
      <c r="K4856" s="2">
        <f>MAX(E4856*Inputs!$B$5 - B4856 - Inputs!$B$8, 0) * H4856</f>
        <v>0</v>
      </c>
      <c r="L4856" s="2">
        <f>IF(B4856 &gt;= D4856*Inputs!$B$10, MAX(B4856 - E4856/Inputs!$B$5 - Inputs!$B$8, 0) * I4856, 0)</f>
        <v>0</v>
      </c>
      <c r="M4856" s="2">
        <f t="shared" si="902"/>
        <v>0</v>
      </c>
      <c r="N4856" s="3" t="str">
        <f t="shared" si="903"/>
        <v>Idle</v>
      </c>
      <c r="O4856" s="3" t="str">
        <f t="shared" si="911"/>
        <v>Idle</v>
      </c>
      <c r="P4856" s="2">
        <f t="shared" si="904"/>
        <v>0</v>
      </c>
      <c r="Q4856" s="2">
        <f t="shared" si="905"/>
        <v>0</v>
      </c>
      <c r="R4856" s="2">
        <f t="shared" si="906"/>
        <v>0</v>
      </c>
      <c r="S4856" s="2">
        <f t="shared" si="907"/>
        <v>0</v>
      </c>
      <c r="T4856" s="2">
        <f t="shared" si="908"/>
        <v>0</v>
      </c>
      <c r="U4856" s="2">
        <f>IF(O4856="Reg", R4856 * Inputs!$B$7, 0)</f>
        <v>0</v>
      </c>
      <c r="V4856" s="2">
        <f>MAX(F4856 + P4856*Inputs!$B$15 - (Q4856/Inputs!$B$16) - U4856, 0)</f>
        <v>0</v>
      </c>
    </row>
    <row r="4857" spans="1:22" x14ac:dyDescent="0.3">
      <c r="A4857" s="1">
        <v>46225.291666666657</v>
      </c>
      <c r="B4857" s="2">
        <v>0</v>
      </c>
      <c r="C4857" s="2">
        <v>5.1843464038221558</v>
      </c>
      <c r="D4857" s="2">
        <f t="shared" si="900"/>
        <v>40.738955324803477</v>
      </c>
      <c r="E4857" s="2">
        <f t="shared" si="901"/>
        <v>9.8747346333338246</v>
      </c>
      <c r="F4857" s="2">
        <f t="shared" si="909"/>
        <v>0</v>
      </c>
      <c r="G4857" s="2">
        <f t="shared" si="910"/>
        <v>0</v>
      </c>
      <c r="H4857" s="2">
        <f>MIN(Inputs!$B$2, (Inputs!$B$14 - F4857)/Inputs!$B$15)</f>
        <v>170</v>
      </c>
      <c r="I4857" s="2">
        <f>MAX(MIN(Inputs!$B$2, F4857*Inputs!$B$16, Inputs!$B$14*Inputs!$B$4 - G4857), 0)</f>
        <v>0</v>
      </c>
      <c r="J4857" s="2">
        <f>MAX(MIN(Inputs!$B$2, F4857*Inputs!$B$16, (Inputs!$B$14-F4857)/Inputs!$B$15)*Inputs!$B$9, 0)</f>
        <v>0</v>
      </c>
      <c r="K4857" s="2">
        <f>MAX(E4857*Inputs!$B$5 - B4857 - Inputs!$B$8, 0) * H4857</f>
        <v>0</v>
      </c>
      <c r="L4857" s="2">
        <f>IF(B4857 &gt;= D4857*Inputs!$B$10, MAX(B4857 - E4857/Inputs!$B$5 - Inputs!$B$8, 0) * I4857, 0)</f>
        <v>0</v>
      </c>
      <c r="M4857" s="2">
        <f t="shared" si="902"/>
        <v>0</v>
      </c>
      <c r="N4857" s="3" t="str">
        <f t="shared" si="903"/>
        <v>Idle</v>
      </c>
      <c r="O4857" s="3" t="str">
        <f t="shared" si="911"/>
        <v>Idle</v>
      </c>
      <c r="P4857" s="2">
        <f t="shared" si="904"/>
        <v>0</v>
      </c>
      <c r="Q4857" s="2">
        <f t="shared" si="905"/>
        <v>0</v>
      </c>
      <c r="R4857" s="2">
        <f t="shared" si="906"/>
        <v>0</v>
      </c>
      <c r="S4857" s="2">
        <f t="shared" si="907"/>
        <v>0</v>
      </c>
      <c r="T4857" s="2">
        <f t="shared" si="908"/>
        <v>0</v>
      </c>
      <c r="U4857" s="2">
        <f>IF(O4857="Reg", R4857 * Inputs!$B$7, 0)</f>
        <v>0</v>
      </c>
      <c r="V4857" s="2">
        <f>MAX(F4857 + P4857*Inputs!$B$15 - (Q4857/Inputs!$B$16) - U4857, 0)</f>
        <v>0</v>
      </c>
    </row>
    <row r="4858" spans="1:22" x14ac:dyDescent="0.3">
      <c r="A4858" s="1">
        <v>46225.333333333343</v>
      </c>
      <c r="B4858" s="2">
        <v>0</v>
      </c>
      <c r="C4858" s="2">
        <v>16.381018202488349</v>
      </c>
      <c r="D4858" s="2">
        <f t="shared" si="900"/>
        <v>40.738955324803477</v>
      </c>
      <c r="E4858" s="2">
        <f t="shared" si="901"/>
        <v>16.626453080283696</v>
      </c>
      <c r="F4858" s="2">
        <f t="shared" si="909"/>
        <v>0</v>
      </c>
      <c r="G4858" s="2">
        <f t="shared" si="910"/>
        <v>0</v>
      </c>
      <c r="H4858" s="2">
        <f>MIN(Inputs!$B$2, (Inputs!$B$14 - F4858)/Inputs!$B$15)</f>
        <v>170</v>
      </c>
      <c r="I4858" s="2">
        <f>MAX(MIN(Inputs!$B$2, F4858*Inputs!$B$16, Inputs!$B$14*Inputs!$B$4 - G4858), 0)</f>
        <v>0</v>
      </c>
      <c r="J4858" s="2">
        <f>MAX(MIN(Inputs!$B$2, F4858*Inputs!$B$16, (Inputs!$B$14-F4858)/Inputs!$B$15)*Inputs!$B$9, 0)</f>
        <v>0</v>
      </c>
      <c r="K4858" s="2">
        <f>MAX(E4858*Inputs!$B$5 - B4858 - Inputs!$B$8, 0) * H4858</f>
        <v>0</v>
      </c>
      <c r="L4858" s="2">
        <f>IF(B4858 &gt;= D4858*Inputs!$B$10, MAX(B4858 - E4858/Inputs!$B$5 - Inputs!$B$8, 0) * I4858, 0)</f>
        <v>0</v>
      </c>
      <c r="M4858" s="2">
        <f t="shared" si="902"/>
        <v>0</v>
      </c>
      <c r="N4858" s="3" t="str">
        <f t="shared" si="903"/>
        <v>Idle</v>
      </c>
      <c r="O4858" s="3" t="str">
        <f t="shared" si="911"/>
        <v>Idle</v>
      </c>
      <c r="P4858" s="2">
        <f t="shared" si="904"/>
        <v>0</v>
      </c>
      <c r="Q4858" s="2">
        <f t="shared" si="905"/>
        <v>0</v>
      </c>
      <c r="R4858" s="2">
        <f t="shared" si="906"/>
        <v>0</v>
      </c>
      <c r="S4858" s="2">
        <f t="shared" si="907"/>
        <v>0</v>
      </c>
      <c r="T4858" s="2">
        <f t="shared" si="908"/>
        <v>0</v>
      </c>
      <c r="U4858" s="2">
        <f>IF(O4858="Reg", R4858 * Inputs!$B$7, 0)</f>
        <v>0</v>
      </c>
      <c r="V4858" s="2">
        <f>MAX(F4858 + P4858*Inputs!$B$15 - (Q4858/Inputs!$B$16) - U4858, 0)</f>
        <v>0</v>
      </c>
    </row>
    <row r="4859" spans="1:22" x14ac:dyDescent="0.3">
      <c r="A4859" s="1">
        <v>46225.375</v>
      </c>
      <c r="B4859" s="2">
        <v>0</v>
      </c>
      <c r="C4859" s="2">
        <v>7.8637427055670592</v>
      </c>
      <c r="D4859" s="2">
        <f t="shared" si="900"/>
        <v>40.738955324803477</v>
      </c>
      <c r="E4859" s="2">
        <f t="shared" si="901"/>
        <v>25.934257266615447</v>
      </c>
      <c r="F4859" s="2">
        <f t="shared" si="909"/>
        <v>0</v>
      </c>
      <c r="G4859" s="2">
        <f t="shared" si="910"/>
        <v>0</v>
      </c>
      <c r="H4859" s="2">
        <f>MIN(Inputs!$B$2, (Inputs!$B$14 - F4859)/Inputs!$B$15)</f>
        <v>170</v>
      </c>
      <c r="I4859" s="2">
        <f>MAX(MIN(Inputs!$B$2, F4859*Inputs!$B$16, Inputs!$B$14*Inputs!$B$4 - G4859), 0)</f>
        <v>0</v>
      </c>
      <c r="J4859" s="2">
        <f>MAX(MIN(Inputs!$B$2, F4859*Inputs!$B$16, (Inputs!$B$14-F4859)/Inputs!$B$15)*Inputs!$B$9, 0)</f>
        <v>0</v>
      </c>
      <c r="K4859" s="2">
        <f>MAX(E4859*Inputs!$B$5 - B4859 - Inputs!$B$8, 0) * H4859</f>
        <v>479.76488708567098</v>
      </c>
      <c r="L4859" s="2">
        <f>IF(B4859 &gt;= D4859*Inputs!$B$10, MAX(B4859 - E4859/Inputs!$B$5 - Inputs!$B$8, 0) * I4859, 0)</f>
        <v>0</v>
      </c>
      <c r="M4859" s="2">
        <f t="shared" si="902"/>
        <v>0</v>
      </c>
      <c r="N4859" s="3" t="str">
        <f t="shared" si="903"/>
        <v>Charge</v>
      </c>
      <c r="O4859" s="3" t="str">
        <f t="shared" si="911"/>
        <v>Charge</v>
      </c>
      <c r="P4859" s="2">
        <f t="shared" si="904"/>
        <v>170</v>
      </c>
      <c r="Q4859" s="2">
        <f t="shared" si="905"/>
        <v>0</v>
      </c>
      <c r="R4859" s="2">
        <f t="shared" si="906"/>
        <v>0</v>
      </c>
      <c r="S4859" s="2">
        <f t="shared" si="907"/>
        <v>0</v>
      </c>
      <c r="T4859" s="2">
        <f t="shared" si="908"/>
        <v>0</v>
      </c>
      <c r="U4859" s="2">
        <f>IF(O4859="Reg", R4859 * Inputs!$B$7, 0)</f>
        <v>0</v>
      </c>
      <c r="V4859" s="2">
        <f>MAX(F4859 + P4859*Inputs!$B$15 - (Q4859/Inputs!$B$16) - U4859, 0)</f>
        <v>170</v>
      </c>
    </row>
    <row r="4860" spans="1:22" x14ac:dyDescent="0.3">
      <c r="A4860" s="1">
        <v>46225.416666666657</v>
      </c>
      <c r="B4860" s="2">
        <v>10.574877288994109</v>
      </c>
      <c r="C4860" s="2">
        <v>14.83384002801869</v>
      </c>
      <c r="D4860" s="2">
        <f t="shared" si="900"/>
        <v>40.738955324803477</v>
      </c>
      <c r="E4860" s="2">
        <f t="shared" si="901"/>
        <v>37.843913021651765</v>
      </c>
      <c r="F4860" s="2">
        <f t="shared" si="909"/>
        <v>170</v>
      </c>
      <c r="G4860" s="2">
        <f t="shared" si="910"/>
        <v>0</v>
      </c>
      <c r="H4860" s="2">
        <f>MIN(Inputs!$B$2, (Inputs!$B$14 - F4860)/Inputs!$B$15)</f>
        <v>170</v>
      </c>
      <c r="I4860" s="2">
        <f>MAX(MIN(Inputs!$B$2, F4860*Inputs!$B$16, Inputs!$B$14*Inputs!$B$4 - G4860), 0)</f>
        <v>170</v>
      </c>
      <c r="J4860" s="2">
        <f>MAX(MIN(Inputs!$B$2, F4860*Inputs!$B$16, (Inputs!$B$14-F4860)/Inputs!$B$15)*Inputs!$B$9, 0)</f>
        <v>136</v>
      </c>
      <c r="K4860" s="2">
        <f>MAX(E4860*Inputs!$B$5 - B4860 - Inputs!$B$8, 0) * H4860</f>
        <v>463.72024891010591</v>
      </c>
      <c r="L4860" s="2">
        <f>IF(B4860 &gt;= D4860*Inputs!$B$10, MAX(B4860 - E4860/Inputs!$B$5 - Inputs!$B$8, 0) * I4860, 0)</f>
        <v>0</v>
      </c>
      <c r="M4860" s="2">
        <f t="shared" si="902"/>
        <v>2017.4022438105419</v>
      </c>
      <c r="N4860" s="3" t="str">
        <f t="shared" si="903"/>
        <v>Reg</v>
      </c>
      <c r="O4860" s="3" t="str">
        <f t="shared" si="911"/>
        <v>Charge</v>
      </c>
      <c r="P4860" s="2">
        <f t="shared" si="904"/>
        <v>170</v>
      </c>
      <c r="Q4860" s="2">
        <f t="shared" si="905"/>
        <v>0</v>
      </c>
      <c r="R4860" s="2">
        <f t="shared" si="906"/>
        <v>0</v>
      </c>
      <c r="S4860" s="2">
        <f t="shared" si="907"/>
        <v>-1797.7291391289987</v>
      </c>
      <c r="T4860" s="2">
        <f t="shared" si="908"/>
        <v>0</v>
      </c>
      <c r="U4860" s="2">
        <f>IF(O4860="Reg", R4860 * Inputs!$B$7, 0)</f>
        <v>0</v>
      </c>
      <c r="V4860" s="2">
        <f>MAX(F4860 + P4860*Inputs!$B$15 - (Q4860/Inputs!$B$16) - U4860, 0)</f>
        <v>340</v>
      </c>
    </row>
    <row r="4861" spans="1:22" x14ac:dyDescent="0.3">
      <c r="A4861" s="1">
        <v>46225.458333333343</v>
      </c>
      <c r="B4861" s="2">
        <v>21.48488000245295</v>
      </c>
      <c r="C4861" s="2">
        <v>3.0631088243019331</v>
      </c>
      <c r="D4861" s="2">
        <f t="shared" si="900"/>
        <v>40.738955324803477</v>
      </c>
      <c r="E4861" s="2">
        <f t="shared" si="901"/>
        <v>49.446457548596044</v>
      </c>
      <c r="F4861" s="2">
        <f t="shared" si="909"/>
        <v>340</v>
      </c>
      <c r="G4861" s="2">
        <f t="shared" si="910"/>
        <v>0</v>
      </c>
      <c r="H4861" s="2">
        <f>MIN(Inputs!$B$2, (Inputs!$B$14 - F4861)/Inputs!$B$15)</f>
        <v>0</v>
      </c>
      <c r="I4861" s="2">
        <f>MAX(MIN(Inputs!$B$2, F4861*Inputs!$B$16, Inputs!$B$14*Inputs!$B$4 - G4861), 0)</f>
        <v>170</v>
      </c>
      <c r="J4861" s="2">
        <f>MAX(MIN(Inputs!$B$2, F4861*Inputs!$B$16, (Inputs!$B$14-F4861)/Inputs!$B$15)*Inputs!$B$9, 0)</f>
        <v>0</v>
      </c>
      <c r="K4861" s="2">
        <f>MAX(E4861*Inputs!$B$5 - B4861 - Inputs!$B$8, 0) * H4861</f>
        <v>0</v>
      </c>
      <c r="L4861" s="2">
        <f>IF(B4861 &gt;= D4861*Inputs!$B$10, MAX(B4861 - E4861/Inputs!$B$5 - Inputs!$B$8, 0) * I4861, 0)</f>
        <v>0</v>
      </c>
      <c r="M4861" s="2">
        <f t="shared" si="902"/>
        <v>0</v>
      </c>
      <c r="N4861" s="3" t="str">
        <f t="shared" si="903"/>
        <v>Idle</v>
      </c>
      <c r="O4861" s="3" t="str">
        <f t="shared" si="911"/>
        <v>Idle</v>
      </c>
      <c r="P4861" s="2">
        <f t="shared" si="904"/>
        <v>0</v>
      </c>
      <c r="Q4861" s="2">
        <f t="shared" si="905"/>
        <v>0</v>
      </c>
      <c r="R4861" s="2">
        <f t="shared" si="906"/>
        <v>0</v>
      </c>
      <c r="S4861" s="2">
        <f t="shared" si="907"/>
        <v>0</v>
      </c>
      <c r="T4861" s="2">
        <f t="shared" si="908"/>
        <v>0</v>
      </c>
      <c r="U4861" s="2">
        <f>IF(O4861="Reg", R4861 * Inputs!$B$7, 0)</f>
        <v>0</v>
      </c>
      <c r="V4861" s="2">
        <f>MAX(F4861 + P4861*Inputs!$B$15 - (Q4861/Inputs!$B$16) - U4861, 0)</f>
        <v>340</v>
      </c>
    </row>
    <row r="4862" spans="1:22" x14ac:dyDescent="0.3">
      <c r="A4862" s="1">
        <v>46225.5</v>
      </c>
      <c r="B4862" s="2">
        <v>27.188650508555899</v>
      </c>
      <c r="C4862" s="2">
        <v>7.4524242765560116</v>
      </c>
      <c r="D4862" s="2">
        <f t="shared" si="900"/>
        <v>40.738955324803477</v>
      </c>
      <c r="E4862" s="2">
        <f t="shared" si="901"/>
        <v>59.696335738176685</v>
      </c>
      <c r="F4862" s="2">
        <f t="shared" si="909"/>
        <v>340</v>
      </c>
      <c r="G4862" s="2">
        <f t="shared" si="910"/>
        <v>0</v>
      </c>
      <c r="H4862" s="2">
        <f>MIN(Inputs!$B$2, (Inputs!$B$14 - F4862)/Inputs!$B$15)</f>
        <v>0</v>
      </c>
      <c r="I4862" s="2">
        <f>MAX(MIN(Inputs!$B$2, F4862*Inputs!$B$16, Inputs!$B$14*Inputs!$B$4 - G4862), 0)</f>
        <v>170</v>
      </c>
      <c r="J4862" s="2">
        <f>MAX(MIN(Inputs!$B$2, F4862*Inputs!$B$16, (Inputs!$B$14-F4862)/Inputs!$B$15)*Inputs!$B$9, 0)</f>
        <v>0</v>
      </c>
      <c r="K4862" s="2">
        <f>MAX(E4862*Inputs!$B$5 - B4862 - Inputs!$B$8, 0) * H4862</f>
        <v>0</v>
      </c>
      <c r="L4862" s="2">
        <f>IF(B4862 &gt;= D4862*Inputs!$B$10, MAX(B4862 - E4862/Inputs!$B$5 - Inputs!$B$8, 0) * I4862, 0)</f>
        <v>0</v>
      </c>
      <c r="M4862" s="2">
        <f t="shared" si="902"/>
        <v>0</v>
      </c>
      <c r="N4862" s="3" t="str">
        <f t="shared" si="903"/>
        <v>Idle</v>
      </c>
      <c r="O4862" s="3" t="str">
        <f t="shared" si="911"/>
        <v>Idle</v>
      </c>
      <c r="P4862" s="2">
        <f t="shared" si="904"/>
        <v>0</v>
      </c>
      <c r="Q4862" s="2">
        <f t="shared" si="905"/>
        <v>0</v>
      </c>
      <c r="R4862" s="2">
        <f t="shared" si="906"/>
        <v>0</v>
      </c>
      <c r="S4862" s="2">
        <f t="shared" si="907"/>
        <v>0</v>
      </c>
      <c r="T4862" s="2">
        <f t="shared" si="908"/>
        <v>0</v>
      </c>
      <c r="U4862" s="2">
        <f>IF(O4862="Reg", R4862 * Inputs!$B$7, 0)</f>
        <v>0</v>
      </c>
      <c r="V4862" s="2">
        <f>MAX(F4862 + P4862*Inputs!$B$15 - (Q4862/Inputs!$B$16) - U4862, 0)</f>
        <v>340</v>
      </c>
    </row>
    <row r="4863" spans="1:22" x14ac:dyDescent="0.3">
      <c r="A4863" s="1">
        <v>46225.541666666657</v>
      </c>
      <c r="B4863" s="2">
        <v>40.510310681699217</v>
      </c>
      <c r="C4863" s="2">
        <v>7.6168136635648844</v>
      </c>
      <c r="D4863" s="2">
        <f t="shared" si="900"/>
        <v>40.738955324803477</v>
      </c>
      <c r="E4863" s="2">
        <f t="shared" si="901"/>
        <v>69.316826317581743</v>
      </c>
      <c r="F4863" s="2">
        <f t="shared" si="909"/>
        <v>340</v>
      </c>
      <c r="G4863" s="2">
        <f t="shared" si="910"/>
        <v>0</v>
      </c>
      <c r="H4863" s="2">
        <f>MIN(Inputs!$B$2, (Inputs!$B$14 - F4863)/Inputs!$B$15)</f>
        <v>0</v>
      </c>
      <c r="I4863" s="2">
        <f>MAX(MIN(Inputs!$B$2, F4863*Inputs!$B$16, Inputs!$B$14*Inputs!$B$4 - G4863), 0)</f>
        <v>170</v>
      </c>
      <c r="J4863" s="2">
        <f>MAX(MIN(Inputs!$B$2, F4863*Inputs!$B$16, (Inputs!$B$14-F4863)/Inputs!$B$15)*Inputs!$B$9, 0)</f>
        <v>0</v>
      </c>
      <c r="K4863" s="2">
        <f>MAX(E4863*Inputs!$B$5 - B4863 - Inputs!$B$8, 0) * H4863</f>
        <v>0</v>
      </c>
      <c r="L4863" s="2">
        <f>IF(B4863 &gt;= D4863*Inputs!$B$10, MAX(B4863 - E4863/Inputs!$B$5 - Inputs!$B$8, 0) * I4863, 0)</f>
        <v>0</v>
      </c>
      <c r="M4863" s="2">
        <f t="shared" si="902"/>
        <v>0</v>
      </c>
      <c r="N4863" s="3" t="str">
        <f t="shared" si="903"/>
        <v>Idle</v>
      </c>
      <c r="O4863" s="3" t="str">
        <f t="shared" si="911"/>
        <v>Idle</v>
      </c>
      <c r="P4863" s="2">
        <f t="shared" si="904"/>
        <v>0</v>
      </c>
      <c r="Q4863" s="2">
        <f t="shared" si="905"/>
        <v>0</v>
      </c>
      <c r="R4863" s="2">
        <f t="shared" si="906"/>
        <v>0</v>
      </c>
      <c r="S4863" s="2">
        <f t="shared" si="907"/>
        <v>0</v>
      </c>
      <c r="T4863" s="2">
        <f t="shared" si="908"/>
        <v>0</v>
      </c>
      <c r="U4863" s="2">
        <f>IF(O4863="Reg", R4863 * Inputs!$B$7, 0)</f>
        <v>0</v>
      </c>
      <c r="V4863" s="2">
        <f>MAX(F4863 + P4863*Inputs!$B$15 - (Q4863/Inputs!$B$16) - U4863, 0)</f>
        <v>340</v>
      </c>
    </row>
    <row r="4864" spans="1:22" x14ac:dyDescent="0.3">
      <c r="A4864" s="1">
        <v>46225.583333333343</v>
      </c>
      <c r="B4864" s="2">
        <v>55.84682511799052</v>
      </c>
      <c r="C4864" s="2">
        <v>3.1136816975477331</v>
      </c>
      <c r="D4864" s="2">
        <f t="shared" si="900"/>
        <v>40.738955324803477</v>
      </c>
      <c r="E4864" s="2">
        <f t="shared" si="901"/>
        <v>76.503196466224253</v>
      </c>
      <c r="F4864" s="2">
        <f t="shared" si="909"/>
        <v>340</v>
      </c>
      <c r="G4864" s="2">
        <f t="shared" si="910"/>
        <v>0</v>
      </c>
      <c r="H4864" s="2">
        <f>MIN(Inputs!$B$2, (Inputs!$B$14 - F4864)/Inputs!$B$15)</f>
        <v>0</v>
      </c>
      <c r="I4864" s="2">
        <f>MAX(MIN(Inputs!$B$2, F4864*Inputs!$B$16, Inputs!$B$14*Inputs!$B$4 - G4864), 0)</f>
        <v>170</v>
      </c>
      <c r="J4864" s="2">
        <f>MAX(MIN(Inputs!$B$2, F4864*Inputs!$B$16, (Inputs!$B$14-F4864)/Inputs!$B$15)*Inputs!$B$9, 0)</f>
        <v>0</v>
      </c>
      <c r="K4864" s="2">
        <f>MAX(E4864*Inputs!$B$5 - B4864 - Inputs!$B$8, 0) * H4864</f>
        <v>0</v>
      </c>
      <c r="L4864" s="2">
        <f>IF(B4864 &gt;= D4864*Inputs!$B$10, MAX(B4864 - E4864/Inputs!$B$5 - Inputs!$B$8, 0) * I4864, 0)</f>
        <v>0</v>
      </c>
      <c r="M4864" s="2">
        <f t="shared" si="902"/>
        <v>0</v>
      </c>
      <c r="N4864" s="3" t="str">
        <f t="shared" si="903"/>
        <v>Idle</v>
      </c>
      <c r="O4864" s="3" t="str">
        <f t="shared" si="911"/>
        <v>Idle</v>
      </c>
      <c r="P4864" s="2">
        <f t="shared" si="904"/>
        <v>0</v>
      </c>
      <c r="Q4864" s="2">
        <f t="shared" si="905"/>
        <v>0</v>
      </c>
      <c r="R4864" s="2">
        <f t="shared" si="906"/>
        <v>0</v>
      </c>
      <c r="S4864" s="2">
        <f t="shared" si="907"/>
        <v>0</v>
      </c>
      <c r="T4864" s="2">
        <f t="shared" si="908"/>
        <v>0</v>
      </c>
      <c r="U4864" s="2">
        <f>IF(O4864="Reg", R4864 * Inputs!$B$7, 0)</f>
        <v>0</v>
      </c>
      <c r="V4864" s="2">
        <f>MAX(F4864 + P4864*Inputs!$B$15 - (Q4864/Inputs!$B$16) - U4864, 0)</f>
        <v>340</v>
      </c>
    </row>
    <row r="4865" spans="1:22" x14ac:dyDescent="0.3">
      <c r="A4865" s="1">
        <v>46225.625</v>
      </c>
      <c r="B4865" s="2">
        <v>71.457934530217912</v>
      </c>
      <c r="C4865" s="2">
        <v>3.4177541356917218</v>
      </c>
      <c r="D4865" s="2">
        <f t="shared" si="900"/>
        <v>40.738955324803477</v>
      </c>
      <c r="E4865" s="2">
        <f t="shared" si="901"/>
        <v>81.423887001354913</v>
      </c>
      <c r="F4865" s="2">
        <f t="shared" si="909"/>
        <v>340</v>
      </c>
      <c r="G4865" s="2">
        <f t="shared" si="910"/>
        <v>0</v>
      </c>
      <c r="H4865" s="2">
        <f>MIN(Inputs!$B$2, (Inputs!$B$14 - F4865)/Inputs!$B$15)</f>
        <v>0</v>
      </c>
      <c r="I4865" s="2">
        <f>MAX(MIN(Inputs!$B$2, F4865*Inputs!$B$16, Inputs!$B$14*Inputs!$B$4 - G4865), 0)</f>
        <v>170</v>
      </c>
      <c r="J4865" s="2">
        <f>MAX(MIN(Inputs!$B$2, F4865*Inputs!$B$16, (Inputs!$B$14-F4865)/Inputs!$B$15)*Inputs!$B$9, 0)</f>
        <v>0</v>
      </c>
      <c r="K4865" s="2">
        <f>MAX(E4865*Inputs!$B$5 - B4865 - Inputs!$B$8, 0) * H4865</f>
        <v>0</v>
      </c>
      <c r="L4865" s="2">
        <f>IF(B4865 &gt;= D4865*Inputs!$B$10, MAX(B4865 - E4865/Inputs!$B$5 - Inputs!$B$8, 0) * I4865, 0)</f>
        <v>0</v>
      </c>
      <c r="M4865" s="2">
        <f t="shared" si="902"/>
        <v>0</v>
      </c>
      <c r="N4865" s="3" t="str">
        <f t="shared" si="903"/>
        <v>Idle</v>
      </c>
      <c r="O4865" s="3" t="str">
        <f t="shared" si="911"/>
        <v>Idle</v>
      </c>
      <c r="P4865" s="2">
        <f t="shared" si="904"/>
        <v>0</v>
      </c>
      <c r="Q4865" s="2">
        <f t="shared" si="905"/>
        <v>0</v>
      </c>
      <c r="R4865" s="2">
        <f t="shared" si="906"/>
        <v>0</v>
      </c>
      <c r="S4865" s="2">
        <f t="shared" si="907"/>
        <v>0</v>
      </c>
      <c r="T4865" s="2">
        <f t="shared" si="908"/>
        <v>0</v>
      </c>
      <c r="U4865" s="2">
        <f>IF(O4865="Reg", R4865 * Inputs!$B$7, 0)</f>
        <v>0</v>
      </c>
      <c r="V4865" s="2">
        <f>MAX(F4865 + P4865*Inputs!$B$15 - (Q4865/Inputs!$B$16) - U4865, 0)</f>
        <v>340</v>
      </c>
    </row>
    <row r="4866" spans="1:22" x14ac:dyDescent="0.3">
      <c r="A4866" s="1">
        <v>46225.666666666657</v>
      </c>
      <c r="B4866" s="2">
        <v>80.190144450659758</v>
      </c>
      <c r="C4866" s="2">
        <v>4.7867109587035763</v>
      </c>
      <c r="D4866" s="2">
        <f t="shared" ref="D4866:D4929" si="912">AVERAGEIFS(B:B, A:A, "&gt;="&amp;INT(A4866), A:A, "&lt;"&amp;INT(A4866)+1)</f>
        <v>40.738955324803477</v>
      </c>
      <c r="E4866" s="2">
        <f t="shared" ref="E4866:E4929" si="913">AVERAGE(B4866:B4871)</f>
        <v>99.356257279535598</v>
      </c>
      <c r="F4866" s="2">
        <f t="shared" si="909"/>
        <v>340</v>
      </c>
      <c r="G4866" s="2">
        <f t="shared" si="910"/>
        <v>0</v>
      </c>
      <c r="H4866" s="2">
        <f>MIN(Inputs!$B$2, (Inputs!$B$14 - F4866)/Inputs!$B$15)</f>
        <v>0</v>
      </c>
      <c r="I4866" s="2">
        <f>MAX(MIN(Inputs!$B$2, F4866*Inputs!$B$16, Inputs!$B$14*Inputs!$B$4 - G4866), 0)</f>
        <v>170</v>
      </c>
      <c r="J4866" s="2">
        <f>MAX(MIN(Inputs!$B$2, F4866*Inputs!$B$16, (Inputs!$B$14-F4866)/Inputs!$B$15)*Inputs!$B$9, 0)</f>
        <v>0</v>
      </c>
      <c r="K4866" s="2">
        <f>MAX(E4866*Inputs!$B$5 - B4866 - Inputs!$B$8, 0) * H4866</f>
        <v>0</v>
      </c>
      <c r="L4866" s="2">
        <f>IF(B4866 &gt;= D4866*Inputs!$B$10, MAX(B4866 - E4866/Inputs!$B$5 - Inputs!$B$8, 0) * I4866, 0)</f>
        <v>0</v>
      </c>
      <c r="M4866" s="2">
        <f t="shared" ref="M4866:M4929" si="914">C4866 * J4866</f>
        <v>0</v>
      </c>
      <c r="N4866" s="3" t="str">
        <f t="shared" ref="N4866:N4929" si="915">IF(MAX(K4866, L4866, M4866)&lt;=0, "Idle", IF(AND(M4866&gt;=K4866, M4866&gt;=L4866), "Reg", IF(L4866&gt;=K4866, "Discharge", "Charge")))</f>
        <v>Idle</v>
      </c>
      <c r="O4866" s="3" t="str">
        <f t="shared" si="911"/>
        <v>Idle</v>
      </c>
      <c r="P4866" s="2">
        <f t="shared" ref="P4866:P4929" si="916">IF(O4866="Charge", H4866, 0)</f>
        <v>0</v>
      </c>
      <c r="Q4866" s="2">
        <f t="shared" ref="Q4866:Q4929" si="917">IF(O4866="Discharge", I4866, 0)</f>
        <v>0</v>
      </c>
      <c r="R4866" s="2">
        <f t="shared" ref="R4866:R4929" si="918">IF(O4866="Reg", J4866, 0)</f>
        <v>0</v>
      </c>
      <c r="S4866" s="2">
        <f t="shared" ref="S4866:S4929" si="919">(Q4866 - P4866) * B4866</f>
        <v>0</v>
      </c>
      <c r="T4866" s="2">
        <f t="shared" ref="T4866:T4929" si="920">R4866 * C4866</f>
        <v>0</v>
      </c>
      <c r="U4866" s="2">
        <f>IF(O4866="Reg", R4866 * Inputs!$B$7, 0)</f>
        <v>0</v>
      </c>
      <c r="V4866" s="2">
        <f>MAX(F4866 + P4866*Inputs!$B$15 - (Q4866/Inputs!$B$16) - U4866, 0)</f>
        <v>340</v>
      </c>
    </row>
    <row r="4867" spans="1:22" x14ac:dyDescent="0.3">
      <c r="A4867" s="1">
        <v>46225.708333333343</v>
      </c>
      <c r="B4867" s="2">
        <v>82.984149139936804</v>
      </c>
      <c r="C4867" s="2">
        <v>5.889476048556384</v>
      </c>
      <c r="D4867" s="2">
        <f t="shared" si="912"/>
        <v>40.738955324803477</v>
      </c>
      <c r="E4867" s="2">
        <f t="shared" si="913"/>
        <v>95.847895438339663</v>
      </c>
      <c r="F4867" s="2">
        <f t="shared" ref="F4867:F4930" si="921">V4866</f>
        <v>340</v>
      </c>
      <c r="G4867" s="2">
        <f t="shared" ref="G4867:G4930" si="922">IF(INT(A4867)=INT(A4866), G4866 + Q4866, 0)</f>
        <v>0</v>
      </c>
      <c r="H4867" s="2">
        <f>MIN(Inputs!$B$2, (Inputs!$B$14 - F4867)/Inputs!$B$15)</f>
        <v>0</v>
      </c>
      <c r="I4867" s="2">
        <f>MAX(MIN(Inputs!$B$2, F4867*Inputs!$B$16, Inputs!$B$14*Inputs!$B$4 - G4867), 0)</f>
        <v>170</v>
      </c>
      <c r="J4867" s="2">
        <f>MAX(MIN(Inputs!$B$2, F4867*Inputs!$B$16, (Inputs!$B$14-F4867)/Inputs!$B$15)*Inputs!$B$9, 0)</f>
        <v>0</v>
      </c>
      <c r="K4867" s="2">
        <f>MAX(E4867*Inputs!$B$5 - B4867 - Inputs!$B$8, 0) * H4867</f>
        <v>0</v>
      </c>
      <c r="L4867" s="2">
        <f>IF(B4867 &gt;= D4867*Inputs!$B$10, MAX(B4867 - E4867/Inputs!$B$5 - Inputs!$B$8, 0) * I4867, 0)</f>
        <v>0</v>
      </c>
      <c r="M4867" s="2">
        <f t="shared" si="914"/>
        <v>0</v>
      </c>
      <c r="N4867" s="3" t="str">
        <f t="shared" si="915"/>
        <v>Idle</v>
      </c>
      <c r="O4867" s="3" t="str">
        <f t="shared" si="911"/>
        <v>Idle</v>
      </c>
      <c r="P4867" s="2">
        <f t="shared" si="916"/>
        <v>0</v>
      </c>
      <c r="Q4867" s="2">
        <f t="shared" si="917"/>
        <v>0</v>
      </c>
      <c r="R4867" s="2">
        <f t="shared" si="918"/>
        <v>0</v>
      </c>
      <c r="S4867" s="2">
        <f t="shared" si="919"/>
        <v>0</v>
      </c>
      <c r="T4867" s="2">
        <f t="shared" si="920"/>
        <v>0</v>
      </c>
      <c r="U4867" s="2">
        <f>IF(O4867="Reg", R4867 * Inputs!$B$7, 0)</f>
        <v>0</v>
      </c>
      <c r="V4867" s="2">
        <f>MAX(F4867 + P4867*Inputs!$B$15 - (Q4867/Inputs!$B$16) - U4867, 0)</f>
        <v>340</v>
      </c>
    </row>
    <row r="4868" spans="1:22" x14ac:dyDescent="0.3">
      <c r="A4868" s="1">
        <v>46225.75</v>
      </c>
      <c r="B4868" s="2">
        <v>84.911593984986297</v>
      </c>
      <c r="C4868" s="2">
        <v>4.2335255695833771</v>
      </c>
      <c r="D4868" s="2">
        <f t="shared" si="912"/>
        <v>40.738955324803477</v>
      </c>
      <c r="E4868" s="2">
        <f t="shared" si="913"/>
        <v>88.297225858848392</v>
      </c>
      <c r="F4868" s="2">
        <f t="shared" si="921"/>
        <v>340</v>
      </c>
      <c r="G4868" s="2">
        <f t="shared" si="922"/>
        <v>0</v>
      </c>
      <c r="H4868" s="2">
        <f>MIN(Inputs!$B$2, (Inputs!$B$14 - F4868)/Inputs!$B$15)</f>
        <v>0</v>
      </c>
      <c r="I4868" s="2">
        <f>MAX(MIN(Inputs!$B$2, F4868*Inputs!$B$16, Inputs!$B$14*Inputs!$B$4 - G4868), 0)</f>
        <v>170</v>
      </c>
      <c r="J4868" s="2">
        <f>MAX(MIN(Inputs!$B$2, F4868*Inputs!$B$16, (Inputs!$B$14-F4868)/Inputs!$B$15)*Inputs!$B$9, 0)</f>
        <v>0</v>
      </c>
      <c r="K4868" s="2">
        <f>MAX(E4868*Inputs!$B$5 - B4868 - Inputs!$B$8, 0) * H4868</f>
        <v>0</v>
      </c>
      <c r="L4868" s="2">
        <f>IF(B4868 &gt;= D4868*Inputs!$B$10, MAX(B4868 - E4868/Inputs!$B$5 - Inputs!$B$8, 0) * I4868, 0)</f>
        <v>0</v>
      </c>
      <c r="M4868" s="2">
        <f t="shared" si="914"/>
        <v>0</v>
      </c>
      <c r="N4868" s="3" t="str">
        <f t="shared" si="915"/>
        <v>Idle</v>
      </c>
      <c r="O4868" s="3" t="str">
        <f t="shared" ref="O4868:O4931" si="923">IF(O4867&lt;&gt;O4866, O4867, N4868)</f>
        <v>Idle</v>
      </c>
      <c r="P4868" s="2">
        <f t="shared" si="916"/>
        <v>0</v>
      </c>
      <c r="Q4868" s="2">
        <f t="shared" si="917"/>
        <v>0</v>
      </c>
      <c r="R4868" s="2">
        <f t="shared" si="918"/>
        <v>0</v>
      </c>
      <c r="S4868" s="2">
        <f t="shared" si="919"/>
        <v>0</v>
      </c>
      <c r="T4868" s="2">
        <f t="shared" si="920"/>
        <v>0</v>
      </c>
      <c r="U4868" s="2">
        <f>IF(O4868="Reg", R4868 * Inputs!$B$7, 0)</f>
        <v>0</v>
      </c>
      <c r="V4868" s="2">
        <f>MAX(F4868 + P4868*Inputs!$B$15 - (Q4868/Inputs!$B$16) - U4868, 0)</f>
        <v>340</v>
      </c>
    </row>
    <row r="4869" spans="1:22" x14ac:dyDescent="0.3">
      <c r="A4869" s="1">
        <v>46225.791666666657</v>
      </c>
      <c r="B4869" s="2">
        <v>83.628531573554227</v>
      </c>
      <c r="C4869" s="2">
        <v>1.96724663959206</v>
      </c>
      <c r="D4869" s="2">
        <f t="shared" si="912"/>
        <v>40.738955324803477</v>
      </c>
      <c r="E4869" s="2">
        <f t="shared" si="913"/>
        <v>79.344773413820889</v>
      </c>
      <c r="F4869" s="2">
        <f t="shared" si="921"/>
        <v>340</v>
      </c>
      <c r="G4869" s="2">
        <f t="shared" si="922"/>
        <v>0</v>
      </c>
      <c r="H4869" s="2">
        <f>MIN(Inputs!$B$2, (Inputs!$B$14 - F4869)/Inputs!$B$15)</f>
        <v>0</v>
      </c>
      <c r="I4869" s="2">
        <f>MAX(MIN(Inputs!$B$2, F4869*Inputs!$B$16, Inputs!$B$14*Inputs!$B$4 - G4869), 0)</f>
        <v>170</v>
      </c>
      <c r="J4869" s="2">
        <f>MAX(MIN(Inputs!$B$2, F4869*Inputs!$B$16, (Inputs!$B$14-F4869)/Inputs!$B$15)*Inputs!$B$9, 0)</f>
        <v>0</v>
      </c>
      <c r="K4869" s="2">
        <f>MAX(E4869*Inputs!$B$5 - B4869 - Inputs!$B$8, 0) * H4869</f>
        <v>0</v>
      </c>
      <c r="L4869" s="2">
        <f>IF(B4869 &gt;= D4869*Inputs!$B$10, MAX(B4869 - E4869/Inputs!$B$5 - Inputs!$B$8, 0) * I4869, 0)</f>
        <v>0</v>
      </c>
      <c r="M4869" s="2">
        <f t="shared" si="914"/>
        <v>0</v>
      </c>
      <c r="N4869" s="3" t="str">
        <f t="shared" si="915"/>
        <v>Idle</v>
      </c>
      <c r="O4869" s="3" t="str">
        <f t="shared" si="923"/>
        <v>Idle</v>
      </c>
      <c r="P4869" s="2">
        <f t="shared" si="916"/>
        <v>0</v>
      </c>
      <c r="Q4869" s="2">
        <f t="shared" si="917"/>
        <v>0</v>
      </c>
      <c r="R4869" s="2">
        <f t="shared" si="918"/>
        <v>0</v>
      </c>
      <c r="S4869" s="2">
        <f t="shared" si="919"/>
        <v>0</v>
      </c>
      <c r="T4869" s="2">
        <f t="shared" si="920"/>
        <v>0</v>
      </c>
      <c r="U4869" s="2">
        <f>IF(O4869="Reg", R4869 * Inputs!$B$7, 0)</f>
        <v>0</v>
      </c>
      <c r="V4869" s="2">
        <f>MAX(F4869 + P4869*Inputs!$B$15 - (Q4869/Inputs!$B$16) - U4869, 0)</f>
        <v>340</v>
      </c>
    </row>
    <row r="4870" spans="1:22" x14ac:dyDescent="0.3">
      <c r="A4870" s="1">
        <v>46225.833333333343</v>
      </c>
      <c r="B4870" s="2">
        <v>85.37096832877441</v>
      </c>
      <c r="C4870" s="2">
        <v>9.9130823611082874</v>
      </c>
      <c r="D4870" s="2">
        <f t="shared" si="912"/>
        <v>40.738955324803477</v>
      </c>
      <c r="E4870" s="2">
        <f t="shared" si="913"/>
        <v>68.583872476262769</v>
      </c>
      <c r="F4870" s="2">
        <f t="shared" si="921"/>
        <v>340</v>
      </c>
      <c r="G4870" s="2">
        <f t="shared" si="922"/>
        <v>0</v>
      </c>
      <c r="H4870" s="2">
        <f>MIN(Inputs!$B$2, (Inputs!$B$14 - F4870)/Inputs!$B$15)</f>
        <v>0</v>
      </c>
      <c r="I4870" s="2">
        <f>MAX(MIN(Inputs!$B$2, F4870*Inputs!$B$16, Inputs!$B$14*Inputs!$B$4 - G4870), 0)</f>
        <v>170</v>
      </c>
      <c r="J4870" s="2">
        <f>MAX(MIN(Inputs!$B$2, F4870*Inputs!$B$16, (Inputs!$B$14-F4870)/Inputs!$B$15)*Inputs!$B$9, 0)</f>
        <v>0</v>
      </c>
      <c r="K4870" s="2">
        <f>MAX(E4870*Inputs!$B$5 - B4870 - Inputs!$B$8, 0) * H4870</f>
        <v>0</v>
      </c>
      <c r="L4870" s="2">
        <f>IF(B4870 &gt;= D4870*Inputs!$B$10, MAX(B4870 - E4870/Inputs!$B$5 - Inputs!$B$8, 0) * I4870, 0)</f>
        <v>0</v>
      </c>
      <c r="M4870" s="2">
        <f t="shared" si="914"/>
        <v>0</v>
      </c>
      <c r="N4870" s="3" t="str">
        <f t="shared" si="915"/>
        <v>Idle</v>
      </c>
      <c r="O4870" s="3" t="str">
        <f t="shared" si="923"/>
        <v>Idle</v>
      </c>
      <c r="P4870" s="2">
        <f t="shared" si="916"/>
        <v>0</v>
      </c>
      <c r="Q4870" s="2">
        <f t="shared" si="917"/>
        <v>0</v>
      </c>
      <c r="R4870" s="2">
        <f t="shared" si="918"/>
        <v>0</v>
      </c>
      <c r="S4870" s="2">
        <f t="shared" si="919"/>
        <v>0</v>
      </c>
      <c r="T4870" s="2">
        <f t="shared" si="920"/>
        <v>0</v>
      </c>
      <c r="U4870" s="2">
        <f>IF(O4870="Reg", R4870 * Inputs!$B$7, 0)</f>
        <v>0</v>
      </c>
      <c r="V4870" s="2">
        <f>MAX(F4870 + P4870*Inputs!$B$15 - (Q4870/Inputs!$B$16) - U4870, 0)</f>
        <v>340</v>
      </c>
    </row>
    <row r="4871" spans="1:22" x14ac:dyDescent="0.3">
      <c r="A4871" s="1">
        <v>46225.875</v>
      </c>
      <c r="B4871" s="2">
        <v>179.05215619930209</v>
      </c>
      <c r="C4871" s="2">
        <v>2.6032504392828559</v>
      </c>
      <c r="D4871" s="2">
        <f t="shared" si="912"/>
        <v>40.738955324803477</v>
      </c>
      <c r="E4871" s="2">
        <f t="shared" si="913"/>
        <v>76.123618612177424</v>
      </c>
      <c r="F4871" s="2">
        <f t="shared" si="921"/>
        <v>340</v>
      </c>
      <c r="G4871" s="2">
        <f t="shared" si="922"/>
        <v>0</v>
      </c>
      <c r="H4871" s="2">
        <f>MIN(Inputs!$B$2, (Inputs!$B$14 - F4871)/Inputs!$B$15)</f>
        <v>0</v>
      </c>
      <c r="I4871" s="2">
        <f>MAX(MIN(Inputs!$B$2, F4871*Inputs!$B$16, Inputs!$B$14*Inputs!$B$4 - G4871), 0)</f>
        <v>170</v>
      </c>
      <c r="J4871" s="2">
        <f>MAX(MIN(Inputs!$B$2, F4871*Inputs!$B$16, (Inputs!$B$14-F4871)/Inputs!$B$15)*Inputs!$B$9, 0)</f>
        <v>0</v>
      </c>
      <c r="K4871" s="2">
        <f>MAX(E4871*Inputs!$B$5 - B4871 - Inputs!$B$8, 0) * H4871</f>
        <v>0</v>
      </c>
      <c r="L4871" s="2">
        <f>IF(B4871 &gt;= D4871*Inputs!$B$10, MAX(B4871 - E4871/Inputs!$B$5 - Inputs!$B$8, 0) * I4871, 0)</f>
        <v>12333.167503801626</v>
      </c>
      <c r="M4871" s="2">
        <f t="shared" si="914"/>
        <v>0</v>
      </c>
      <c r="N4871" s="3" t="str">
        <f t="shared" si="915"/>
        <v>Discharge</v>
      </c>
      <c r="O4871" s="3" t="str">
        <f t="shared" si="923"/>
        <v>Discharge</v>
      </c>
      <c r="P4871" s="2">
        <f t="shared" si="916"/>
        <v>0</v>
      </c>
      <c r="Q4871" s="2">
        <f t="shared" si="917"/>
        <v>170</v>
      </c>
      <c r="R4871" s="2">
        <f t="shared" si="918"/>
        <v>0</v>
      </c>
      <c r="S4871" s="2">
        <f t="shared" si="919"/>
        <v>30438.866553881355</v>
      </c>
      <c r="T4871" s="2">
        <f t="shared" si="920"/>
        <v>0</v>
      </c>
      <c r="U4871" s="2">
        <f>IF(O4871="Reg", R4871 * Inputs!$B$7, 0)</f>
        <v>0</v>
      </c>
      <c r="V4871" s="2">
        <f>MAX(F4871 + P4871*Inputs!$B$15 - (Q4871/Inputs!$B$16) - U4871, 0)</f>
        <v>170</v>
      </c>
    </row>
    <row r="4872" spans="1:22" x14ac:dyDescent="0.3">
      <c r="A4872" s="1">
        <v>46225.916666666657</v>
      </c>
      <c r="B4872" s="2">
        <v>59.139973403484092</v>
      </c>
      <c r="C4872" s="2">
        <v>2.6853247042727082</v>
      </c>
      <c r="D4872" s="2">
        <f t="shared" si="912"/>
        <v>40.738955324803477</v>
      </c>
      <c r="E4872" s="2">
        <f t="shared" si="913"/>
        <v>46.281592578960407</v>
      </c>
      <c r="F4872" s="2">
        <f t="shared" si="921"/>
        <v>170</v>
      </c>
      <c r="G4872" s="2">
        <f t="shared" si="922"/>
        <v>170</v>
      </c>
      <c r="H4872" s="2">
        <f>MIN(Inputs!$B$2, (Inputs!$B$14 - F4872)/Inputs!$B$15)</f>
        <v>170</v>
      </c>
      <c r="I4872" s="2">
        <f>MAX(MIN(Inputs!$B$2, F4872*Inputs!$B$16, Inputs!$B$14*Inputs!$B$4 - G4872), 0)</f>
        <v>170</v>
      </c>
      <c r="J4872" s="2">
        <f>MAX(MIN(Inputs!$B$2, F4872*Inputs!$B$16, (Inputs!$B$14-F4872)/Inputs!$B$15)*Inputs!$B$9, 0)</f>
        <v>136</v>
      </c>
      <c r="K4872" s="2">
        <f>MAX(E4872*Inputs!$B$5 - B4872 - Inputs!$B$8, 0) * H4872</f>
        <v>0</v>
      </c>
      <c r="L4872" s="2">
        <f>IF(B4872 &gt;= D4872*Inputs!$B$10, MAX(B4872 - E4872/Inputs!$B$5 - Inputs!$B$8, 0) * I4872, 0)</f>
        <v>0</v>
      </c>
      <c r="M4872" s="2">
        <f t="shared" si="914"/>
        <v>365.20415978108832</v>
      </c>
      <c r="N4872" s="3" t="str">
        <f t="shared" si="915"/>
        <v>Reg</v>
      </c>
      <c r="O4872" s="3" t="str">
        <f t="shared" si="923"/>
        <v>Discharge</v>
      </c>
      <c r="P4872" s="2">
        <f t="shared" si="916"/>
        <v>0</v>
      </c>
      <c r="Q4872" s="2">
        <f t="shared" si="917"/>
        <v>170</v>
      </c>
      <c r="R4872" s="2">
        <f t="shared" si="918"/>
        <v>0</v>
      </c>
      <c r="S4872" s="2">
        <f t="shared" si="919"/>
        <v>10053.795478592296</v>
      </c>
      <c r="T4872" s="2">
        <f t="shared" si="920"/>
        <v>0</v>
      </c>
      <c r="U4872" s="2">
        <f>IF(O4872="Reg", R4872 * Inputs!$B$7, 0)</f>
        <v>0</v>
      </c>
      <c r="V4872" s="2">
        <f>MAX(F4872 + P4872*Inputs!$B$15 - (Q4872/Inputs!$B$16) - U4872, 0)</f>
        <v>0</v>
      </c>
    </row>
    <row r="4873" spans="1:22" x14ac:dyDescent="0.3">
      <c r="A4873" s="1">
        <v>46225.958333333343</v>
      </c>
      <c r="B4873" s="2">
        <v>37.680131662989332</v>
      </c>
      <c r="C4873" s="2">
        <v>8.9579901136439961</v>
      </c>
      <c r="D4873" s="2">
        <f t="shared" si="912"/>
        <v>40.738955324803477</v>
      </c>
      <c r="E4873" s="2">
        <f t="shared" si="913"/>
        <v>36.424930345046391</v>
      </c>
      <c r="F4873" s="2">
        <f t="shared" si="921"/>
        <v>0</v>
      </c>
      <c r="G4873" s="2">
        <f t="shared" si="922"/>
        <v>340</v>
      </c>
      <c r="H4873" s="2">
        <f>MIN(Inputs!$B$2, (Inputs!$B$14 - F4873)/Inputs!$B$15)</f>
        <v>170</v>
      </c>
      <c r="I4873" s="2">
        <f>MAX(MIN(Inputs!$B$2, F4873*Inputs!$B$16, Inputs!$B$14*Inputs!$B$4 - G4873), 0)</f>
        <v>0</v>
      </c>
      <c r="J4873" s="2">
        <f>MAX(MIN(Inputs!$B$2, F4873*Inputs!$B$16, (Inputs!$B$14-F4873)/Inputs!$B$15)*Inputs!$B$9, 0)</f>
        <v>0</v>
      </c>
      <c r="K4873" s="2">
        <f>MAX(E4873*Inputs!$B$5 - B4873 - Inputs!$B$8, 0) * H4873</f>
        <v>0</v>
      </c>
      <c r="L4873" s="2">
        <f>IF(B4873 &gt;= D4873*Inputs!$B$10, MAX(B4873 - E4873/Inputs!$B$5 - Inputs!$B$8, 0) * I4873, 0)</f>
        <v>0</v>
      </c>
      <c r="M4873" s="2">
        <f t="shared" si="914"/>
        <v>0</v>
      </c>
      <c r="N4873" s="3" t="str">
        <f t="shared" si="915"/>
        <v>Idle</v>
      </c>
      <c r="O4873" s="3" t="str">
        <f t="shared" si="923"/>
        <v>Idle</v>
      </c>
      <c r="P4873" s="2">
        <f t="shared" si="916"/>
        <v>0</v>
      </c>
      <c r="Q4873" s="2">
        <f t="shared" si="917"/>
        <v>0</v>
      </c>
      <c r="R4873" s="2">
        <f t="shared" si="918"/>
        <v>0</v>
      </c>
      <c r="S4873" s="2">
        <f t="shared" si="919"/>
        <v>0</v>
      </c>
      <c r="T4873" s="2">
        <f t="shared" si="920"/>
        <v>0</v>
      </c>
      <c r="U4873" s="2">
        <f>IF(O4873="Reg", R4873 * Inputs!$B$7, 0)</f>
        <v>0</v>
      </c>
      <c r="V4873" s="2">
        <f>MAX(F4873 + P4873*Inputs!$B$15 - (Q4873/Inputs!$B$16) - U4873, 0)</f>
        <v>0</v>
      </c>
    </row>
    <row r="4874" spans="1:22" x14ac:dyDescent="0.3">
      <c r="A4874" s="1">
        <v>46226</v>
      </c>
      <c r="B4874" s="2">
        <v>31.19687931482121</v>
      </c>
      <c r="C4874" s="2">
        <v>33.262823372278419</v>
      </c>
      <c r="D4874" s="2">
        <f t="shared" si="912"/>
        <v>41.302019431466981</v>
      </c>
      <c r="E4874" s="2">
        <f t="shared" si="913"/>
        <v>30.144908401214835</v>
      </c>
      <c r="F4874" s="2">
        <f t="shared" si="921"/>
        <v>0</v>
      </c>
      <c r="G4874" s="2">
        <f t="shared" si="922"/>
        <v>0</v>
      </c>
      <c r="H4874" s="2">
        <f>MIN(Inputs!$B$2, (Inputs!$B$14 - F4874)/Inputs!$B$15)</f>
        <v>170</v>
      </c>
      <c r="I4874" s="2">
        <f>MAX(MIN(Inputs!$B$2, F4874*Inputs!$B$16, Inputs!$B$14*Inputs!$B$4 - G4874), 0)</f>
        <v>0</v>
      </c>
      <c r="J4874" s="2">
        <f>MAX(MIN(Inputs!$B$2, F4874*Inputs!$B$16, (Inputs!$B$14-F4874)/Inputs!$B$15)*Inputs!$B$9, 0)</f>
        <v>0</v>
      </c>
      <c r="K4874" s="2">
        <f>MAX(E4874*Inputs!$B$5 - B4874 - Inputs!$B$8, 0) * H4874</f>
        <v>0</v>
      </c>
      <c r="L4874" s="2">
        <f>IF(B4874 &gt;= D4874*Inputs!$B$10, MAX(B4874 - E4874/Inputs!$B$5 - Inputs!$B$8, 0) * I4874, 0)</f>
        <v>0</v>
      </c>
      <c r="M4874" s="2">
        <f t="shared" si="914"/>
        <v>0</v>
      </c>
      <c r="N4874" s="3" t="str">
        <f t="shared" si="915"/>
        <v>Idle</v>
      </c>
      <c r="O4874" s="3" t="str">
        <f t="shared" si="923"/>
        <v>Idle</v>
      </c>
      <c r="P4874" s="2">
        <f t="shared" si="916"/>
        <v>0</v>
      </c>
      <c r="Q4874" s="2">
        <f t="shared" si="917"/>
        <v>0</v>
      </c>
      <c r="R4874" s="2">
        <f t="shared" si="918"/>
        <v>0</v>
      </c>
      <c r="S4874" s="2">
        <f t="shared" si="919"/>
        <v>0</v>
      </c>
      <c r="T4874" s="2">
        <f t="shared" si="920"/>
        <v>0</v>
      </c>
      <c r="U4874" s="2">
        <f>IF(O4874="Reg", R4874 * Inputs!$B$7, 0)</f>
        <v>0</v>
      </c>
      <c r="V4874" s="2">
        <f>MAX(F4874 + P4874*Inputs!$B$15 - (Q4874/Inputs!$B$16) - U4874, 0)</f>
        <v>0</v>
      </c>
    </row>
    <row r="4875" spans="1:22" x14ac:dyDescent="0.3">
      <c r="A4875" s="1">
        <v>46226.041666666657</v>
      </c>
      <c r="B4875" s="2">
        <v>19.063125948205489</v>
      </c>
      <c r="C4875" s="2">
        <v>3.8447075951731819</v>
      </c>
      <c r="D4875" s="2">
        <f t="shared" si="912"/>
        <v>41.302019431466981</v>
      </c>
      <c r="E4875" s="2">
        <f t="shared" si="913"/>
        <v>24.945428515411297</v>
      </c>
      <c r="F4875" s="2">
        <f t="shared" si="921"/>
        <v>0</v>
      </c>
      <c r="G4875" s="2">
        <f t="shared" si="922"/>
        <v>0</v>
      </c>
      <c r="H4875" s="2">
        <f>MIN(Inputs!$B$2, (Inputs!$B$14 - F4875)/Inputs!$B$15)</f>
        <v>170</v>
      </c>
      <c r="I4875" s="2">
        <f>MAX(MIN(Inputs!$B$2, F4875*Inputs!$B$16, Inputs!$B$14*Inputs!$B$4 - G4875), 0)</f>
        <v>0</v>
      </c>
      <c r="J4875" s="2">
        <f>MAX(MIN(Inputs!$B$2, F4875*Inputs!$B$16, (Inputs!$B$14-F4875)/Inputs!$B$15)*Inputs!$B$9, 0)</f>
        <v>0</v>
      </c>
      <c r="K4875" s="2">
        <f>MAX(E4875*Inputs!$B$5 - B4875 - Inputs!$B$8, 0) * H4875</f>
        <v>0</v>
      </c>
      <c r="L4875" s="2">
        <f>IF(B4875 &gt;= D4875*Inputs!$B$10, MAX(B4875 - E4875/Inputs!$B$5 - Inputs!$B$8, 0) * I4875, 0)</f>
        <v>0</v>
      </c>
      <c r="M4875" s="2">
        <f t="shared" si="914"/>
        <v>0</v>
      </c>
      <c r="N4875" s="3" t="str">
        <f t="shared" si="915"/>
        <v>Idle</v>
      </c>
      <c r="O4875" s="3" t="str">
        <f t="shared" si="923"/>
        <v>Idle</v>
      </c>
      <c r="P4875" s="2">
        <f t="shared" si="916"/>
        <v>0</v>
      </c>
      <c r="Q4875" s="2">
        <f t="shared" si="917"/>
        <v>0</v>
      </c>
      <c r="R4875" s="2">
        <f t="shared" si="918"/>
        <v>0</v>
      </c>
      <c r="S4875" s="2">
        <f t="shared" si="919"/>
        <v>0</v>
      </c>
      <c r="T4875" s="2">
        <f t="shared" si="920"/>
        <v>0</v>
      </c>
      <c r="U4875" s="2">
        <f>IF(O4875="Reg", R4875 * Inputs!$B$7, 0)</f>
        <v>0</v>
      </c>
      <c r="V4875" s="2">
        <f>MAX(F4875 + P4875*Inputs!$B$15 - (Q4875/Inputs!$B$16) - U4875, 0)</f>
        <v>0</v>
      </c>
    </row>
    <row r="4876" spans="1:22" x14ac:dyDescent="0.3">
      <c r="A4876" s="1">
        <v>46226.083333333343</v>
      </c>
      <c r="B4876" s="2">
        <v>130.60944514426231</v>
      </c>
      <c r="C4876" s="2">
        <v>17.39090201521519</v>
      </c>
      <c r="D4876" s="2">
        <f t="shared" si="912"/>
        <v>41.302019431466981</v>
      </c>
      <c r="E4876" s="2">
        <f t="shared" si="913"/>
        <v>21.768240857377052</v>
      </c>
      <c r="F4876" s="2">
        <f t="shared" si="921"/>
        <v>0</v>
      </c>
      <c r="G4876" s="2">
        <f t="shared" si="922"/>
        <v>0</v>
      </c>
      <c r="H4876" s="2">
        <f>MIN(Inputs!$B$2, (Inputs!$B$14 - F4876)/Inputs!$B$15)</f>
        <v>170</v>
      </c>
      <c r="I4876" s="2">
        <f>MAX(MIN(Inputs!$B$2, F4876*Inputs!$B$16, Inputs!$B$14*Inputs!$B$4 - G4876), 0)</f>
        <v>0</v>
      </c>
      <c r="J4876" s="2">
        <f>MAX(MIN(Inputs!$B$2, F4876*Inputs!$B$16, (Inputs!$B$14-F4876)/Inputs!$B$15)*Inputs!$B$9, 0)</f>
        <v>0</v>
      </c>
      <c r="K4876" s="2">
        <f>MAX(E4876*Inputs!$B$5 - B4876 - Inputs!$B$8, 0) * H4876</f>
        <v>0</v>
      </c>
      <c r="L4876" s="2">
        <f>IF(B4876 &gt;= D4876*Inputs!$B$10, MAX(B4876 - E4876/Inputs!$B$5 - Inputs!$B$8, 0) * I4876, 0)</f>
        <v>0</v>
      </c>
      <c r="M4876" s="2">
        <f t="shared" si="914"/>
        <v>0</v>
      </c>
      <c r="N4876" s="3" t="str">
        <f t="shared" si="915"/>
        <v>Idle</v>
      </c>
      <c r="O4876" s="3" t="str">
        <f t="shared" si="923"/>
        <v>Idle</v>
      </c>
      <c r="P4876" s="2">
        <f t="shared" si="916"/>
        <v>0</v>
      </c>
      <c r="Q4876" s="2">
        <f t="shared" si="917"/>
        <v>0</v>
      </c>
      <c r="R4876" s="2">
        <f t="shared" si="918"/>
        <v>0</v>
      </c>
      <c r="S4876" s="2">
        <f t="shared" si="919"/>
        <v>0</v>
      </c>
      <c r="T4876" s="2">
        <f t="shared" si="920"/>
        <v>0</v>
      </c>
      <c r="U4876" s="2">
        <f>IF(O4876="Reg", R4876 * Inputs!$B$7, 0)</f>
        <v>0</v>
      </c>
      <c r="V4876" s="2">
        <f>MAX(F4876 + P4876*Inputs!$B$15 - (Q4876/Inputs!$B$16) - U4876, 0)</f>
        <v>0</v>
      </c>
    </row>
    <row r="4877" spans="1:22" x14ac:dyDescent="0.3">
      <c r="A4877" s="1">
        <v>46226.125</v>
      </c>
      <c r="B4877" s="2">
        <v>0</v>
      </c>
      <c r="C4877" s="2">
        <v>10.57434597213595</v>
      </c>
      <c r="D4877" s="2">
        <f t="shared" si="912"/>
        <v>41.302019431466981</v>
      </c>
      <c r="E4877" s="2">
        <f t="shared" si="913"/>
        <v>0</v>
      </c>
      <c r="F4877" s="2">
        <f t="shared" si="921"/>
        <v>0</v>
      </c>
      <c r="G4877" s="2">
        <f t="shared" si="922"/>
        <v>0</v>
      </c>
      <c r="H4877" s="2">
        <f>MIN(Inputs!$B$2, (Inputs!$B$14 - F4877)/Inputs!$B$15)</f>
        <v>170</v>
      </c>
      <c r="I4877" s="2">
        <f>MAX(MIN(Inputs!$B$2, F4877*Inputs!$B$16, Inputs!$B$14*Inputs!$B$4 - G4877), 0)</f>
        <v>0</v>
      </c>
      <c r="J4877" s="2">
        <f>MAX(MIN(Inputs!$B$2, F4877*Inputs!$B$16, (Inputs!$B$14-F4877)/Inputs!$B$15)*Inputs!$B$9, 0)</f>
        <v>0</v>
      </c>
      <c r="K4877" s="2">
        <f>MAX(E4877*Inputs!$B$5 - B4877 - Inputs!$B$8, 0) * H4877</f>
        <v>0</v>
      </c>
      <c r="L4877" s="2">
        <f>IF(B4877 &gt;= D4877*Inputs!$B$10, MAX(B4877 - E4877/Inputs!$B$5 - Inputs!$B$8, 0) * I4877, 0)</f>
        <v>0</v>
      </c>
      <c r="M4877" s="2">
        <f t="shared" si="914"/>
        <v>0</v>
      </c>
      <c r="N4877" s="3" t="str">
        <f t="shared" si="915"/>
        <v>Idle</v>
      </c>
      <c r="O4877" s="3" t="str">
        <f t="shared" si="923"/>
        <v>Idle</v>
      </c>
      <c r="P4877" s="2">
        <f t="shared" si="916"/>
        <v>0</v>
      </c>
      <c r="Q4877" s="2">
        <f t="shared" si="917"/>
        <v>0</v>
      </c>
      <c r="R4877" s="2">
        <f t="shared" si="918"/>
        <v>0</v>
      </c>
      <c r="S4877" s="2">
        <f t="shared" si="919"/>
        <v>0</v>
      </c>
      <c r="T4877" s="2">
        <f t="shared" si="920"/>
        <v>0</v>
      </c>
      <c r="U4877" s="2">
        <f>IF(O4877="Reg", R4877 * Inputs!$B$7, 0)</f>
        <v>0</v>
      </c>
      <c r="V4877" s="2">
        <f>MAX(F4877 + P4877*Inputs!$B$15 - (Q4877/Inputs!$B$16) - U4877, 0)</f>
        <v>0</v>
      </c>
    </row>
    <row r="4878" spans="1:22" x14ac:dyDescent="0.3">
      <c r="A4878" s="1">
        <v>46226.166666666657</v>
      </c>
      <c r="B4878" s="2">
        <v>0</v>
      </c>
      <c r="C4878" s="2">
        <v>4.598904221482</v>
      </c>
      <c r="D4878" s="2">
        <f t="shared" si="912"/>
        <v>41.302019431466981</v>
      </c>
      <c r="E4878" s="2">
        <f t="shared" si="913"/>
        <v>0</v>
      </c>
      <c r="F4878" s="2">
        <f t="shared" si="921"/>
        <v>0</v>
      </c>
      <c r="G4878" s="2">
        <f t="shared" si="922"/>
        <v>0</v>
      </c>
      <c r="H4878" s="2">
        <f>MIN(Inputs!$B$2, (Inputs!$B$14 - F4878)/Inputs!$B$15)</f>
        <v>170</v>
      </c>
      <c r="I4878" s="2">
        <f>MAX(MIN(Inputs!$B$2, F4878*Inputs!$B$16, Inputs!$B$14*Inputs!$B$4 - G4878), 0)</f>
        <v>0</v>
      </c>
      <c r="J4878" s="2">
        <f>MAX(MIN(Inputs!$B$2, F4878*Inputs!$B$16, (Inputs!$B$14-F4878)/Inputs!$B$15)*Inputs!$B$9, 0)</f>
        <v>0</v>
      </c>
      <c r="K4878" s="2">
        <f>MAX(E4878*Inputs!$B$5 - B4878 - Inputs!$B$8, 0) * H4878</f>
        <v>0</v>
      </c>
      <c r="L4878" s="2">
        <f>IF(B4878 &gt;= D4878*Inputs!$B$10, MAX(B4878 - E4878/Inputs!$B$5 - Inputs!$B$8, 0) * I4878, 0)</f>
        <v>0</v>
      </c>
      <c r="M4878" s="2">
        <f t="shared" si="914"/>
        <v>0</v>
      </c>
      <c r="N4878" s="3" t="str">
        <f t="shared" si="915"/>
        <v>Idle</v>
      </c>
      <c r="O4878" s="3" t="str">
        <f t="shared" si="923"/>
        <v>Idle</v>
      </c>
      <c r="P4878" s="2">
        <f t="shared" si="916"/>
        <v>0</v>
      </c>
      <c r="Q4878" s="2">
        <f t="shared" si="917"/>
        <v>0</v>
      </c>
      <c r="R4878" s="2">
        <f t="shared" si="918"/>
        <v>0</v>
      </c>
      <c r="S4878" s="2">
        <f t="shared" si="919"/>
        <v>0</v>
      </c>
      <c r="T4878" s="2">
        <f t="shared" si="920"/>
        <v>0</v>
      </c>
      <c r="U4878" s="2">
        <f>IF(O4878="Reg", R4878 * Inputs!$B$7, 0)</f>
        <v>0</v>
      </c>
      <c r="V4878" s="2">
        <f>MAX(F4878 + P4878*Inputs!$B$15 - (Q4878/Inputs!$B$16) - U4878, 0)</f>
        <v>0</v>
      </c>
    </row>
    <row r="4879" spans="1:22" x14ac:dyDescent="0.3">
      <c r="A4879" s="1">
        <v>46226.208333333343</v>
      </c>
      <c r="B4879" s="2">
        <v>0</v>
      </c>
      <c r="C4879" s="2">
        <v>50.323346967272528</v>
      </c>
      <c r="D4879" s="2">
        <f t="shared" si="912"/>
        <v>41.302019431466981</v>
      </c>
      <c r="E4879" s="2">
        <f t="shared" si="913"/>
        <v>0</v>
      </c>
      <c r="F4879" s="2">
        <f t="shared" si="921"/>
        <v>0</v>
      </c>
      <c r="G4879" s="2">
        <f t="shared" si="922"/>
        <v>0</v>
      </c>
      <c r="H4879" s="2">
        <f>MIN(Inputs!$B$2, (Inputs!$B$14 - F4879)/Inputs!$B$15)</f>
        <v>170</v>
      </c>
      <c r="I4879" s="2">
        <f>MAX(MIN(Inputs!$B$2, F4879*Inputs!$B$16, Inputs!$B$14*Inputs!$B$4 - G4879), 0)</f>
        <v>0</v>
      </c>
      <c r="J4879" s="2">
        <f>MAX(MIN(Inputs!$B$2, F4879*Inputs!$B$16, (Inputs!$B$14-F4879)/Inputs!$B$15)*Inputs!$B$9, 0)</f>
        <v>0</v>
      </c>
      <c r="K4879" s="2">
        <f>MAX(E4879*Inputs!$B$5 - B4879 - Inputs!$B$8, 0) * H4879</f>
        <v>0</v>
      </c>
      <c r="L4879" s="2">
        <f>IF(B4879 &gt;= D4879*Inputs!$B$10, MAX(B4879 - E4879/Inputs!$B$5 - Inputs!$B$8, 0) * I4879, 0)</f>
        <v>0</v>
      </c>
      <c r="M4879" s="2">
        <f t="shared" si="914"/>
        <v>0</v>
      </c>
      <c r="N4879" s="3" t="str">
        <f t="shared" si="915"/>
        <v>Idle</v>
      </c>
      <c r="O4879" s="3" t="str">
        <f t="shared" si="923"/>
        <v>Idle</v>
      </c>
      <c r="P4879" s="2">
        <f t="shared" si="916"/>
        <v>0</v>
      </c>
      <c r="Q4879" s="2">
        <f t="shared" si="917"/>
        <v>0</v>
      </c>
      <c r="R4879" s="2">
        <f t="shared" si="918"/>
        <v>0</v>
      </c>
      <c r="S4879" s="2">
        <f t="shared" si="919"/>
        <v>0</v>
      </c>
      <c r="T4879" s="2">
        <f t="shared" si="920"/>
        <v>0</v>
      </c>
      <c r="U4879" s="2">
        <f>IF(O4879="Reg", R4879 * Inputs!$B$7, 0)</f>
        <v>0</v>
      </c>
      <c r="V4879" s="2">
        <f>MAX(F4879 + P4879*Inputs!$B$15 - (Q4879/Inputs!$B$16) - U4879, 0)</f>
        <v>0</v>
      </c>
    </row>
    <row r="4880" spans="1:22" x14ac:dyDescent="0.3">
      <c r="A4880" s="1">
        <v>46226.25</v>
      </c>
      <c r="B4880" s="2">
        <v>0</v>
      </c>
      <c r="C4880" s="2">
        <v>9.3039020460940414</v>
      </c>
      <c r="D4880" s="2">
        <f t="shared" si="912"/>
        <v>41.302019431466981</v>
      </c>
      <c r="E4880" s="2">
        <f t="shared" si="913"/>
        <v>2.4576277845088734</v>
      </c>
      <c r="F4880" s="2">
        <f t="shared" si="921"/>
        <v>0</v>
      </c>
      <c r="G4880" s="2">
        <f t="shared" si="922"/>
        <v>0</v>
      </c>
      <c r="H4880" s="2">
        <f>MIN(Inputs!$B$2, (Inputs!$B$14 - F4880)/Inputs!$B$15)</f>
        <v>170</v>
      </c>
      <c r="I4880" s="2">
        <f>MAX(MIN(Inputs!$B$2, F4880*Inputs!$B$16, Inputs!$B$14*Inputs!$B$4 - G4880), 0)</f>
        <v>0</v>
      </c>
      <c r="J4880" s="2">
        <f>MAX(MIN(Inputs!$B$2, F4880*Inputs!$B$16, (Inputs!$B$14-F4880)/Inputs!$B$15)*Inputs!$B$9, 0)</f>
        <v>0</v>
      </c>
      <c r="K4880" s="2">
        <f>MAX(E4880*Inputs!$B$5 - B4880 - Inputs!$B$8, 0) * H4880</f>
        <v>0</v>
      </c>
      <c r="L4880" s="2">
        <f>IF(B4880 &gt;= D4880*Inputs!$B$10, MAX(B4880 - E4880/Inputs!$B$5 - Inputs!$B$8, 0) * I4880, 0)</f>
        <v>0</v>
      </c>
      <c r="M4880" s="2">
        <f t="shared" si="914"/>
        <v>0</v>
      </c>
      <c r="N4880" s="3" t="str">
        <f t="shared" si="915"/>
        <v>Idle</v>
      </c>
      <c r="O4880" s="3" t="str">
        <f t="shared" si="923"/>
        <v>Idle</v>
      </c>
      <c r="P4880" s="2">
        <f t="shared" si="916"/>
        <v>0</v>
      </c>
      <c r="Q4880" s="2">
        <f t="shared" si="917"/>
        <v>0</v>
      </c>
      <c r="R4880" s="2">
        <f t="shared" si="918"/>
        <v>0</v>
      </c>
      <c r="S4880" s="2">
        <f t="shared" si="919"/>
        <v>0</v>
      </c>
      <c r="T4880" s="2">
        <f t="shared" si="920"/>
        <v>0</v>
      </c>
      <c r="U4880" s="2">
        <f>IF(O4880="Reg", R4880 * Inputs!$B$7, 0)</f>
        <v>0</v>
      </c>
      <c r="V4880" s="2">
        <f>MAX(F4880 + P4880*Inputs!$B$15 - (Q4880/Inputs!$B$16) - U4880, 0)</f>
        <v>0</v>
      </c>
    </row>
    <row r="4881" spans="1:22" x14ac:dyDescent="0.3">
      <c r="A4881" s="1">
        <v>46226.291666666657</v>
      </c>
      <c r="B4881" s="2">
        <v>0</v>
      </c>
      <c r="C4881" s="2">
        <v>10.150974630177579</v>
      </c>
      <c r="D4881" s="2">
        <f t="shared" si="912"/>
        <v>41.302019431466981</v>
      </c>
      <c r="E4881" s="2">
        <f t="shared" si="913"/>
        <v>7.3425647412633772</v>
      </c>
      <c r="F4881" s="2">
        <f t="shared" si="921"/>
        <v>0</v>
      </c>
      <c r="G4881" s="2">
        <f t="shared" si="922"/>
        <v>0</v>
      </c>
      <c r="H4881" s="2">
        <f>MIN(Inputs!$B$2, (Inputs!$B$14 - F4881)/Inputs!$B$15)</f>
        <v>170</v>
      </c>
      <c r="I4881" s="2">
        <f>MAX(MIN(Inputs!$B$2, F4881*Inputs!$B$16, Inputs!$B$14*Inputs!$B$4 - G4881), 0)</f>
        <v>0</v>
      </c>
      <c r="J4881" s="2">
        <f>MAX(MIN(Inputs!$B$2, F4881*Inputs!$B$16, (Inputs!$B$14-F4881)/Inputs!$B$15)*Inputs!$B$9, 0)</f>
        <v>0</v>
      </c>
      <c r="K4881" s="2">
        <f>MAX(E4881*Inputs!$B$5 - B4881 - Inputs!$B$8, 0) * H4881</f>
        <v>0</v>
      </c>
      <c r="L4881" s="2">
        <f>IF(B4881 &gt;= D4881*Inputs!$B$10, MAX(B4881 - E4881/Inputs!$B$5 - Inputs!$B$8, 0) * I4881, 0)</f>
        <v>0</v>
      </c>
      <c r="M4881" s="2">
        <f t="shared" si="914"/>
        <v>0</v>
      </c>
      <c r="N4881" s="3" t="str">
        <f t="shared" si="915"/>
        <v>Idle</v>
      </c>
      <c r="O4881" s="3" t="str">
        <f t="shared" si="923"/>
        <v>Idle</v>
      </c>
      <c r="P4881" s="2">
        <f t="shared" si="916"/>
        <v>0</v>
      </c>
      <c r="Q4881" s="2">
        <f t="shared" si="917"/>
        <v>0</v>
      </c>
      <c r="R4881" s="2">
        <f t="shared" si="918"/>
        <v>0</v>
      </c>
      <c r="S4881" s="2">
        <f t="shared" si="919"/>
        <v>0</v>
      </c>
      <c r="T4881" s="2">
        <f t="shared" si="920"/>
        <v>0</v>
      </c>
      <c r="U4881" s="2">
        <f>IF(O4881="Reg", R4881 * Inputs!$B$7, 0)</f>
        <v>0</v>
      </c>
      <c r="V4881" s="2">
        <f>MAX(F4881 + P4881*Inputs!$B$15 - (Q4881/Inputs!$B$16) - U4881, 0)</f>
        <v>0</v>
      </c>
    </row>
    <row r="4882" spans="1:22" x14ac:dyDescent="0.3">
      <c r="A4882" s="1">
        <v>46226.333333333343</v>
      </c>
      <c r="B4882" s="2">
        <v>0</v>
      </c>
      <c r="C4882" s="2">
        <v>2.2112975097281011</v>
      </c>
      <c r="D4882" s="2">
        <f t="shared" si="912"/>
        <v>41.302019431466981</v>
      </c>
      <c r="E4882" s="2">
        <f t="shared" si="913"/>
        <v>15.209852142999919</v>
      </c>
      <c r="F4882" s="2">
        <f t="shared" si="921"/>
        <v>0</v>
      </c>
      <c r="G4882" s="2">
        <f t="shared" si="922"/>
        <v>0</v>
      </c>
      <c r="H4882" s="2">
        <f>MIN(Inputs!$B$2, (Inputs!$B$14 - F4882)/Inputs!$B$15)</f>
        <v>170</v>
      </c>
      <c r="I4882" s="2">
        <f>MAX(MIN(Inputs!$B$2, F4882*Inputs!$B$16, Inputs!$B$14*Inputs!$B$4 - G4882), 0)</f>
        <v>0</v>
      </c>
      <c r="J4882" s="2">
        <f>MAX(MIN(Inputs!$B$2, F4882*Inputs!$B$16, (Inputs!$B$14-F4882)/Inputs!$B$15)*Inputs!$B$9, 0)</f>
        <v>0</v>
      </c>
      <c r="K4882" s="2">
        <f>MAX(E4882*Inputs!$B$5 - B4882 - Inputs!$B$8, 0) * H4882</f>
        <v>0</v>
      </c>
      <c r="L4882" s="2">
        <f>IF(B4882 &gt;= D4882*Inputs!$B$10, MAX(B4882 - E4882/Inputs!$B$5 - Inputs!$B$8, 0) * I4882, 0)</f>
        <v>0</v>
      </c>
      <c r="M4882" s="2">
        <f t="shared" si="914"/>
        <v>0</v>
      </c>
      <c r="N4882" s="3" t="str">
        <f t="shared" si="915"/>
        <v>Idle</v>
      </c>
      <c r="O4882" s="3" t="str">
        <f t="shared" si="923"/>
        <v>Idle</v>
      </c>
      <c r="P4882" s="2">
        <f t="shared" si="916"/>
        <v>0</v>
      </c>
      <c r="Q4882" s="2">
        <f t="shared" si="917"/>
        <v>0</v>
      </c>
      <c r="R4882" s="2">
        <f t="shared" si="918"/>
        <v>0</v>
      </c>
      <c r="S4882" s="2">
        <f t="shared" si="919"/>
        <v>0</v>
      </c>
      <c r="T4882" s="2">
        <f t="shared" si="920"/>
        <v>0</v>
      </c>
      <c r="U4882" s="2">
        <f>IF(O4882="Reg", R4882 * Inputs!$B$7, 0)</f>
        <v>0</v>
      </c>
      <c r="V4882" s="2">
        <f>MAX(F4882 + P4882*Inputs!$B$15 - (Q4882/Inputs!$B$16) - U4882, 0)</f>
        <v>0</v>
      </c>
    </row>
    <row r="4883" spans="1:22" x14ac:dyDescent="0.3">
      <c r="A4883" s="1">
        <v>46226.375</v>
      </c>
      <c r="B4883" s="2">
        <v>0</v>
      </c>
      <c r="C4883" s="2">
        <v>3.564524869096815</v>
      </c>
      <c r="D4883" s="2">
        <f t="shared" si="912"/>
        <v>41.302019431466981</v>
      </c>
      <c r="E4883" s="2">
        <f t="shared" si="913"/>
        <v>25.40143462286434</v>
      </c>
      <c r="F4883" s="2">
        <f t="shared" si="921"/>
        <v>0</v>
      </c>
      <c r="G4883" s="2">
        <f t="shared" si="922"/>
        <v>0</v>
      </c>
      <c r="H4883" s="2">
        <f>MIN(Inputs!$B$2, (Inputs!$B$14 - F4883)/Inputs!$B$15)</f>
        <v>170</v>
      </c>
      <c r="I4883" s="2">
        <f>MAX(MIN(Inputs!$B$2, F4883*Inputs!$B$16, Inputs!$B$14*Inputs!$B$4 - G4883), 0)</f>
        <v>0</v>
      </c>
      <c r="J4883" s="2">
        <f>MAX(MIN(Inputs!$B$2, F4883*Inputs!$B$16, (Inputs!$B$14-F4883)/Inputs!$B$15)*Inputs!$B$9, 0)</f>
        <v>0</v>
      </c>
      <c r="K4883" s="2">
        <f>MAX(E4883*Inputs!$B$5 - B4883 - Inputs!$B$8, 0) * H4883</f>
        <v>400.05461958050518</v>
      </c>
      <c r="L4883" s="2">
        <f>IF(B4883 &gt;= D4883*Inputs!$B$10, MAX(B4883 - E4883/Inputs!$B$5 - Inputs!$B$8, 0) * I4883, 0)</f>
        <v>0</v>
      </c>
      <c r="M4883" s="2">
        <f t="shared" si="914"/>
        <v>0</v>
      </c>
      <c r="N4883" s="3" t="str">
        <f t="shared" si="915"/>
        <v>Charge</v>
      </c>
      <c r="O4883" s="3" t="str">
        <f t="shared" si="923"/>
        <v>Charge</v>
      </c>
      <c r="P4883" s="2">
        <f t="shared" si="916"/>
        <v>170</v>
      </c>
      <c r="Q4883" s="2">
        <f t="shared" si="917"/>
        <v>0</v>
      </c>
      <c r="R4883" s="2">
        <f t="shared" si="918"/>
        <v>0</v>
      </c>
      <c r="S4883" s="2">
        <f t="shared" si="919"/>
        <v>0</v>
      </c>
      <c r="T4883" s="2">
        <f t="shared" si="920"/>
        <v>0</v>
      </c>
      <c r="U4883" s="2">
        <f>IF(O4883="Reg", R4883 * Inputs!$B$7, 0)</f>
        <v>0</v>
      </c>
      <c r="V4883" s="2">
        <f>MAX(F4883 + P4883*Inputs!$B$15 - (Q4883/Inputs!$B$16) - U4883, 0)</f>
        <v>170</v>
      </c>
    </row>
    <row r="4884" spans="1:22" x14ac:dyDescent="0.3">
      <c r="A4884" s="1">
        <v>46226.416666666657</v>
      </c>
      <c r="B4884" s="2">
        <v>0</v>
      </c>
      <c r="C4884" s="2">
        <v>4.4852669631627267</v>
      </c>
      <c r="D4884" s="2">
        <f t="shared" si="912"/>
        <v>41.302019431466981</v>
      </c>
      <c r="E4884" s="2">
        <f t="shared" si="913"/>
        <v>36.927511081709397</v>
      </c>
      <c r="F4884" s="2">
        <f t="shared" si="921"/>
        <v>170</v>
      </c>
      <c r="G4884" s="2">
        <f t="shared" si="922"/>
        <v>0</v>
      </c>
      <c r="H4884" s="2">
        <f>MIN(Inputs!$B$2, (Inputs!$B$14 - F4884)/Inputs!$B$15)</f>
        <v>170</v>
      </c>
      <c r="I4884" s="2">
        <f>MAX(MIN(Inputs!$B$2, F4884*Inputs!$B$16, Inputs!$B$14*Inputs!$B$4 - G4884), 0)</f>
        <v>170</v>
      </c>
      <c r="J4884" s="2">
        <f>MAX(MIN(Inputs!$B$2, F4884*Inputs!$B$16, (Inputs!$B$14-F4884)/Inputs!$B$15)*Inputs!$B$9, 0)</f>
        <v>136</v>
      </c>
      <c r="K4884" s="2">
        <f>MAX(E4884*Inputs!$B$5 - B4884 - Inputs!$B$8, 0) * H4884</f>
        <v>2124.3556578237253</v>
      </c>
      <c r="L4884" s="2">
        <f>IF(B4884 &gt;= D4884*Inputs!$B$10, MAX(B4884 - E4884/Inputs!$B$5 - Inputs!$B$8, 0) * I4884, 0)</f>
        <v>0</v>
      </c>
      <c r="M4884" s="2">
        <f t="shared" si="914"/>
        <v>609.99630699013085</v>
      </c>
      <c r="N4884" s="3" t="str">
        <f t="shared" si="915"/>
        <v>Charge</v>
      </c>
      <c r="O4884" s="3" t="str">
        <f t="shared" si="923"/>
        <v>Charge</v>
      </c>
      <c r="P4884" s="2">
        <f t="shared" si="916"/>
        <v>170</v>
      </c>
      <c r="Q4884" s="2">
        <f t="shared" si="917"/>
        <v>0</v>
      </c>
      <c r="R4884" s="2">
        <f t="shared" si="918"/>
        <v>0</v>
      </c>
      <c r="S4884" s="2">
        <f t="shared" si="919"/>
        <v>0</v>
      </c>
      <c r="T4884" s="2">
        <f t="shared" si="920"/>
        <v>0</v>
      </c>
      <c r="U4884" s="2">
        <f>IF(O4884="Reg", R4884 * Inputs!$B$7, 0)</f>
        <v>0</v>
      </c>
      <c r="V4884" s="2">
        <f>MAX(F4884 + P4884*Inputs!$B$15 - (Q4884/Inputs!$B$16) - U4884, 0)</f>
        <v>340</v>
      </c>
    </row>
    <row r="4885" spans="1:22" x14ac:dyDescent="0.3">
      <c r="A4885" s="1">
        <v>46226.458333333343</v>
      </c>
      <c r="B4885" s="2">
        <v>14.745766707053241</v>
      </c>
      <c r="C4885" s="2">
        <v>14.4125122075879</v>
      </c>
      <c r="D4885" s="2">
        <f t="shared" si="912"/>
        <v>41.302019431466981</v>
      </c>
      <c r="E4885" s="2">
        <f t="shared" si="913"/>
        <v>49.686246903930169</v>
      </c>
      <c r="F4885" s="2">
        <f t="shared" si="921"/>
        <v>340</v>
      </c>
      <c r="G4885" s="2">
        <f t="shared" si="922"/>
        <v>0</v>
      </c>
      <c r="H4885" s="2">
        <f>MIN(Inputs!$B$2, (Inputs!$B$14 - F4885)/Inputs!$B$15)</f>
        <v>0</v>
      </c>
      <c r="I4885" s="2">
        <f>MAX(MIN(Inputs!$B$2, F4885*Inputs!$B$16, Inputs!$B$14*Inputs!$B$4 - G4885), 0)</f>
        <v>170</v>
      </c>
      <c r="J4885" s="2">
        <f>MAX(MIN(Inputs!$B$2, F4885*Inputs!$B$16, (Inputs!$B$14-F4885)/Inputs!$B$15)*Inputs!$B$9, 0)</f>
        <v>0</v>
      </c>
      <c r="K4885" s="2">
        <f>MAX(E4885*Inputs!$B$5 - B4885 - Inputs!$B$8, 0) * H4885</f>
        <v>0</v>
      </c>
      <c r="L4885" s="2">
        <f>IF(B4885 &gt;= D4885*Inputs!$B$10, MAX(B4885 - E4885/Inputs!$B$5 - Inputs!$B$8, 0) * I4885, 0)</f>
        <v>0</v>
      </c>
      <c r="M4885" s="2">
        <f t="shared" si="914"/>
        <v>0</v>
      </c>
      <c r="N4885" s="3" t="str">
        <f t="shared" si="915"/>
        <v>Idle</v>
      </c>
      <c r="O4885" s="3" t="str">
        <f t="shared" si="923"/>
        <v>Idle</v>
      </c>
      <c r="P4885" s="2">
        <f t="shared" si="916"/>
        <v>0</v>
      </c>
      <c r="Q4885" s="2">
        <f t="shared" si="917"/>
        <v>0</v>
      </c>
      <c r="R4885" s="2">
        <f t="shared" si="918"/>
        <v>0</v>
      </c>
      <c r="S4885" s="2">
        <f t="shared" si="919"/>
        <v>0</v>
      </c>
      <c r="T4885" s="2">
        <f t="shared" si="920"/>
        <v>0</v>
      </c>
      <c r="U4885" s="2">
        <f>IF(O4885="Reg", R4885 * Inputs!$B$7, 0)</f>
        <v>0</v>
      </c>
      <c r="V4885" s="2">
        <f>MAX(F4885 + P4885*Inputs!$B$15 - (Q4885/Inputs!$B$16) - U4885, 0)</f>
        <v>340</v>
      </c>
    </row>
    <row r="4886" spans="1:22" x14ac:dyDescent="0.3">
      <c r="A4886" s="1">
        <v>46226.5</v>
      </c>
      <c r="B4886" s="2">
        <v>29.309621740527021</v>
      </c>
      <c r="C4886" s="2">
        <v>3.467656097696616</v>
      </c>
      <c r="D4886" s="2">
        <f t="shared" si="912"/>
        <v>41.302019431466981</v>
      </c>
      <c r="E4886" s="2">
        <f t="shared" si="913"/>
        <v>62.603419549360886</v>
      </c>
      <c r="F4886" s="2">
        <f t="shared" si="921"/>
        <v>340</v>
      </c>
      <c r="G4886" s="2">
        <f t="shared" si="922"/>
        <v>0</v>
      </c>
      <c r="H4886" s="2">
        <f>MIN(Inputs!$B$2, (Inputs!$B$14 - F4886)/Inputs!$B$15)</f>
        <v>0</v>
      </c>
      <c r="I4886" s="2">
        <f>MAX(MIN(Inputs!$B$2, F4886*Inputs!$B$16, Inputs!$B$14*Inputs!$B$4 - G4886), 0)</f>
        <v>170</v>
      </c>
      <c r="J4886" s="2">
        <f>MAX(MIN(Inputs!$B$2, F4886*Inputs!$B$16, (Inputs!$B$14-F4886)/Inputs!$B$15)*Inputs!$B$9, 0)</f>
        <v>0</v>
      </c>
      <c r="K4886" s="2">
        <f>MAX(E4886*Inputs!$B$5 - B4886 - Inputs!$B$8, 0) * H4886</f>
        <v>0</v>
      </c>
      <c r="L4886" s="2">
        <f>IF(B4886 &gt;= D4886*Inputs!$B$10, MAX(B4886 - E4886/Inputs!$B$5 - Inputs!$B$8, 0) * I4886, 0)</f>
        <v>0</v>
      </c>
      <c r="M4886" s="2">
        <f t="shared" si="914"/>
        <v>0</v>
      </c>
      <c r="N4886" s="3" t="str">
        <f t="shared" si="915"/>
        <v>Idle</v>
      </c>
      <c r="O4886" s="3" t="str">
        <f t="shared" si="923"/>
        <v>Idle</v>
      </c>
      <c r="P4886" s="2">
        <f t="shared" si="916"/>
        <v>0</v>
      </c>
      <c r="Q4886" s="2">
        <f t="shared" si="917"/>
        <v>0</v>
      </c>
      <c r="R4886" s="2">
        <f t="shared" si="918"/>
        <v>0</v>
      </c>
      <c r="S4886" s="2">
        <f t="shared" si="919"/>
        <v>0</v>
      </c>
      <c r="T4886" s="2">
        <f t="shared" si="920"/>
        <v>0</v>
      </c>
      <c r="U4886" s="2">
        <f>IF(O4886="Reg", R4886 * Inputs!$B$7, 0)</f>
        <v>0</v>
      </c>
      <c r="V4886" s="2">
        <f>MAX(F4886 + P4886*Inputs!$B$15 - (Q4886/Inputs!$B$16) - U4886, 0)</f>
        <v>340</v>
      </c>
    </row>
    <row r="4887" spans="1:22" x14ac:dyDescent="0.3">
      <c r="A4887" s="1">
        <v>46226.541666666657</v>
      </c>
      <c r="B4887" s="2">
        <v>47.203724410419248</v>
      </c>
      <c r="C4887" s="2">
        <v>14.354881569213619</v>
      </c>
      <c r="D4887" s="2">
        <f t="shared" si="912"/>
        <v>41.302019431466981</v>
      </c>
      <c r="E4887" s="2">
        <f t="shared" si="913"/>
        <v>72.133760915316472</v>
      </c>
      <c r="F4887" s="2">
        <f t="shared" si="921"/>
        <v>340</v>
      </c>
      <c r="G4887" s="2">
        <f t="shared" si="922"/>
        <v>0</v>
      </c>
      <c r="H4887" s="2">
        <f>MIN(Inputs!$B$2, (Inputs!$B$14 - F4887)/Inputs!$B$15)</f>
        <v>0</v>
      </c>
      <c r="I4887" s="2">
        <f>MAX(MIN(Inputs!$B$2, F4887*Inputs!$B$16, Inputs!$B$14*Inputs!$B$4 - G4887), 0)</f>
        <v>170</v>
      </c>
      <c r="J4887" s="2">
        <f>MAX(MIN(Inputs!$B$2, F4887*Inputs!$B$16, (Inputs!$B$14-F4887)/Inputs!$B$15)*Inputs!$B$9, 0)</f>
        <v>0</v>
      </c>
      <c r="K4887" s="2">
        <f>MAX(E4887*Inputs!$B$5 - B4887 - Inputs!$B$8, 0) * H4887</f>
        <v>0</v>
      </c>
      <c r="L4887" s="2">
        <f>IF(B4887 &gt;= D4887*Inputs!$B$10, MAX(B4887 - E4887/Inputs!$B$5 - Inputs!$B$8, 0) * I4887, 0)</f>
        <v>0</v>
      </c>
      <c r="M4887" s="2">
        <f t="shared" si="914"/>
        <v>0</v>
      </c>
      <c r="N4887" s="3" t="str">
        <f t="shared" si="915"/>
        <v>Idle</v>
      </c>
      <c r="O4887" s="3" t="str">
        <f t="shared" si="923"/>
        <v>Idle</v>
      </c>
      <c r="P4887" s="2">
        <f t="shared" si="916"/>
        <v>0</v>
      </c>
      <c r="Q4887" s="2">
        <f t="shared" si="917"/>
        <v>0</v>
      </c>
      <c r="R4887" s="2">
        <f t="shared" si="918"/>
        <v>0</v>
      </c>
      <c r="S4887" s="2">
        <f t="shared" si="919"/>
        <v>0</v>
      </c>
      <c r="T4887" s="2">
        <f t="shared" si="920"/>
        <v>0</v>
      </c>
      <c r="U4887" s="2">
        <f>IF(O4887="Reg", R4887 * Inputs!$B$7, 0)</f>
        <v>0</v>
      </c>
      <c r="V4887" s="2">
        <f>MAX(F4887 + P4887*Inputs!$B$15 - (Q4887/Inputs!$B$16) - U4887, 0)</f>
        <v>340</v>
      </c>
    </row>
    <row r="4888" spans="1:22" x14ac:dyDescent="0.3">
      <c r="A4888" s="1">
        <v>46226.583333333343</v>
      </c>
      <c r="B4888" s="2">
        <v>61.149494879186527</v>
      </c>
      <c r="C4888" s="2">
        <v>7.2684401768243996</v>
      </c>
      <c r="D4888" s="2">
        <f t="shared" si="912"/>
        <v>41.302019431466981</v>
      </c>
      <c r="E4888" s="2">
        <f t="shared" si="913"/>
        <v>78.653996530107378</v>
      </c>
      <c r="F4888" s="2">
        <f t="shared" si="921"/>
        <v>340</v>
      </c>
      <c r="G4888" s="2">
        <f t="shared" si="922"/>
        <v>0</v>
      </c>
      <c r="H4888" s="2">
        <f>MIN(Inputs!$B$2, (Inputs!$B$14 - F4888)/Inputs!$B$15)</f>
        <v>0</v>
      </c>
      <c r="I4888" s="2">
        <f>MAX(MIN(Inputs!$B$2, F4888*Inputs!$B$16, Inputs!$B$14*Inputs!$B$4 - G4888), 0)</f>
        <v>170</v>
      </c>
      <c r="J4888" s="2">
        <f>MAX(MIN(Inputs!$B$2, F4888*Inputs!$B$16, (Inputs!$B$14-F4888)/Inputs!$B$15)*Inputs!$B$9, 0)</f>
        <v>0</v>
      </c>
      <c r="K4888" s="2">
        <f>MAX(E4888*Inputs!$B$5 - B4888 - Inputs!$B$8, 0) * H4888</f>
        <v>0</v>
      </c>
      <c r="L4888" s="2">
        <f>IF(B4888 &gt;= D4888*Inputs!$B$10, MAX(B4888 - E4888/Inputs!$B$5 - Inputs!$B$8, 0) * I4888, 0)</f>
        <v>0</v>
      </c>
      <c r="M4888" s="2">
        <f t="shared" si="914"/>
        <v>0</v>
      </c>
      <c r="N4888" s="3" t="str">
        <f t="shared" si="915"/>
        <v>Idle</v>
      </c>
      <c r="O4888" s="3" t="str">
        <f t="shared" si="923"/>
        <v>Idle</v>
      </c>
      <c r="P4888" s="2">
        <f t="shared" si="916"/>
        <v>0</v>
      </c>
      <c r="Q4888" s="2">
        <f t="shared" si="917"/>
        <v>0</v>
      </c>
      <c r="R4888" s="2">
        <f t="shared" si="918"/>
        <v>0</v>
      </c>
      <c r="S4888" s="2">
        <f t="shared" si="919"/>
        <v>0</v>
      </c>
      <c r="T4888" s="2">
        <f t="shared" si="920"/>
        <v>0</v>
      </c>
      <c r="U4888" s="2">
        <f>IF(O4888="Reg", R4888 * Inputs!$B$7, 0)</f>
        <v>0</v>
      </c>
      <c r="V4888" s="2">
        <f>MAX(F4888 + P4888*Inputs!$B$15 - (Q4888/Inputs!$B$16) - U4888, 0)</f>
        <v>340</v>
      </c>
    </row>
    <row r="4889" spans="1:22" x14ac:dyDescent="0.3">
      <c r="A4889" s="1">
        <v>46226.625</v>
      </c>
      <c r="B4889" s="2">
        <v>69.156458753070353</v>
      </c>
      <c r="C4889" s="2">
        <v>8.5860182686506654</v>
      </c>
      <c r="D4889" s="2">
        <f t="shared" si="912"/>
        <v>41.302019431466981</v>
      </c>
      <c r="E4889" s="2">
        <f t="shared" si="913"/>
        <v>82.06752674321244</v>
      </c>
      <c r="F4889" s="2">
        <f t="shared" si="921"/>
        <v>340</v>
      </c>
      <c r="G4889" s="2">
        <f t="shared" si="922"/>
        <v>0</v>
      </c>
      <c r="H4889" s="2">
        <f>MIN(Inputs!$B$2, (Inputs!$B$14 - F4889)/Inputs!$B$15)</f>
        <v>0</v>
      </c>
      <c r="I4889" s="2">
        <f>MAX(MIN(Inputs!$B$2, F4889*Inputs!$B$16, Inputs!$B$14*Inputs!$B$4 - G4889), 0)</f>
        <v>170</v>
      </c>
      <c r="J4889" s="2">
        <f>MAX(MIN(Inputs!$B$2, F4889*Inputs!$B$16, (Inputs!$B$14-F4889)/Inputs!$B$15)*Inputs!$B$9, 0)</f>
        <v>0</v>
      </c>
      <c r="K4889" s="2">
        <f>MAX(E4889*Inputs!$B$5 - B4889 - Inputs!$B$8, 0) * H4889</f>
        <v>0</v>
      </c>
      <c r="L4889" s="2">
        <f>IF(B4889 &gt;= D4889*Inputs!$B$10, MAX(B4889 - E4889/Inputs!$B$5 - Inputs!$B$8, 0) * I4889, 0)</f>
        <v>0</v>
      </c>
      <c r="M4889" s="2">
        <f t="shared" si="914"/>
        <v>0</v>
      </c>
      <c r="N4889" s="3" t="str">
        <f t="shared" si="915"/>
        <v>Idle</v>
      </c>
      <c r="O4889" s="3" t="str">
        <f t="shared" si="923"/>
        <v>Idle</v>
      </c>
      <c r="P4889" s="2">
        <f t="shared" si="916"/>
        <v>0</v>
      </c>
      <c r="Q4889" s="2">
        <f t="shared" si="917"/>
        <v>0</v>
      </c>
      <c r="R4889" s="2">
        <f t="shared" si="918"/>
        <v>0</v>
      </c>
      <c r="S4889" s="2">
        <f t="shared" si="919"/>
        <v>0</v>
      </c>
      <c r="T4889" s="2">
        <f t="shared" si="920"/>
        <v>0</v>
      </c>
      <c r="U4889" s="2">
        <f>IF(O4889="Reg", R4889 * Inputs!$B$7, 0)</f>
        <v>0</v>
      </c>
      <c r="V4889" s="2">
        <f>MAX(F4889 + P4889*Inputs!$B$15 - (Q4889/Inputs!$B$16) - U4889, 0)</f>
        <v>340</v>
      </c>
    </row>
    <row r="4890" spans="1:22" x14ac:dyDescent="0.3">
      <c r="A4890" s="1">
        <v>46226.666666666657</v>
      </c>
      <c r="B4890" s="2">
        <v>76.552414933324656</v>
      </c>
      <c r="C4890" s="2">
        <v>40.521598439063631</v>
      </c>
      <c r="D4890" s="2">
        <f t="shared" si="912"/>
        <v>41.302019431466981</v>
      </c>
      <c r="E4890" s="2">
        <f t="shared" si="913"/>
        <v>81.355984739352365</v>
      </c>
      <c r="F4890" s="2">
        <f t="shared" si="921"/>
        <v>340</v>
      </c>
      <c r="G4890" s="2">
        <f t="shared" si="922"/>
        <v>0</v>
      </c>
      <c r="H4890" s="2">
        <f>MIN(Inputs!$B$2, (Inputs!$B$14 - F4890)/Inputs!$B$15)</f>
        <v>0</v>
      </c>
      <c r="I4890" s="2">
        <f>MAX(MIN(Inputs!$B$2, F4890*Inputs!$B$16, Inputs!$B$14*Inputs!$B$4 - G4890), 0)</f>
        <v>170</v>
      </c>
      <c r="J4890" s="2">
        <f>MAX(MIN(Inputs!$B$2, F4890*Inputs!$B$16, (Inputs!$B$14-F4890)/Inputs!$B$15)*Inputs!$B$9, 0)</f>
        <v>0</v>
      </c>
      <c r="K4890" s="2">
        <f>MAX(E4890*Inputs!$B$5 - B4890 - Inputs!$B$8, 0) * H4890</f>
        <v>0</v>
      </c>
      <c r="L4890" s="2">
        <f>IF(B4890 &gt;= D4890*Inputs!$B$10, MAX(B4890 - E4890/Inputs!$B$5 - Inputs!$B$8, 0) * I4890, 0)</f>
        <v>0</v>
      </c>
      <c r="M4890" s="2">
        <f t="shared" si="914"/>
        <v>0</v>
      </c>
      <c r="N4890" s="3" t="str">
        <f t="shared" si="915"/>
        <v>Idle</v>
      </c>
      <c r="O4890" s="3" t="str">
        <f t="shared" si="923"/>
        <v>Idle</v>
      </c>
      <c r="P4890" s="2">
        <f t="shared" si="916"/>
        <v>0</v>
      </c>
      <c r="Q4890" s="2">
        <f t="shared" si="917"/>
        <v>0</v>
      </c>
      <c r="R4890" s="2">
        <f t="shared" si="918"/>
        <v>0</v>
      </c>
      <c r="S4890" s="2">
        <f t="shared" si="919"/>
        <v>0</v>
      </c>
      <c r="T4890" s="2">
        <f t="shared" si="920"/>
        <v>0</v>
      </c>
      <c r="U4890" s="2">
        <f>IF(O4890="Reg", R4890 * Inputs!$B$7, 0)</f>
        <v>0</v>
      </c>
      <c r="V4890" s="2">
        <f>MAX(F4890 + P4890*Inputs!$B$15 - (Q4890/Inputs!$B$16) - U4890, 0)</f>
        <v>340</v>
      </c>
    </row>
    <row r="4891" spans="1:22" x14ac:dyDescent="0.3">
      <c r="A4891" s="1">
        <v>46226.708333333343</v>
      </c>
      <c r="B4891" s="2">
        <v>92.248802579637513</v>
      </c>
      <c r="C4891" s="2">
        <v>8.1871698288367227</v>
      </c>
      <c r="D4891" s="2">
        <f t="shared" si="912"/>
        <v>41.302019431466981</v>
      </c>
      <c r="E4891" s="2">
        <f t="shared" si="913"/>
        <v>78.647841576304089</v>
      </c>
      <c r="F4891" s="2">
        <f t="shared" si="921"/>
        <v>340</v>
      </c>
      <c r="G4891" s="2">
        <f t="shared" si="922"/>
        <v>0</v>
      </c>
      <c r="H4891" s="2">
        <f>MIN(Inputs!$B$2, (Inputs!$B$14 - F4891)/Inputs!$B$15)</f>
        <v>0</v>
      </c>
      <c r="I4891" s="2">
        <f>MAX(MIN(Inputs!$B$2, F4891*Inputs!$B$16, Inputs!$B$14*Inputs!$B$4 - G4891), 0)</f>
        <v>170</v>
      </c>
      <c r="J4891" s="2">
        <f>MAX(MIN(Inputs!$B$2, F4891*Inputs!$B$16, (Inputs!$B$14-F4891)/Inputs!$B$15)*Inputs!$B$9, 0)</f>
        <v>0</v>
      </c>
      <c r="K4891" s="2">
        <f>MAX(E4891*Inputs!$B$5 - B4891 - Inputs!$B$8, 0) * H4891</f>
        <v>0</v>
      </c>
      <c r="L4891" s="2">
        <f>IF(B4891 &gt;= D4891*Inputs!$B$10, MAX(B4891 - E4891/Inputs!$B$5 - Inputs!$B$8, 0) * I4891, 0)</f>
        <v>0</v>
      </c>
      <c r="M4891" s="2">
        <f t="shared" si="914"/>
        <v>0</v>
      </c>
      <c r="N4891" s="3" t="str">
        <f t="shared" si="915"/>
        <v>Idle</v>
      </c>
      <c r="O4891" s="3" t="str">
        <f t="shared" si="923"/>
        <v>Idle</v>
      </c>
      <c r="P4891" s="2">
        <f t="shared" si="916"/>
        <v>0</v>
      </c>
      <c r="Q4891" s="2">
        <f t="shared" si="917"/>
        <v>0</v>
      </c>
      <c r="R4891" s="2">
        <f t="shared" si="918"/>
        <v>0</v>
      </c>
      <c r="S4891" s="2">
        <f t="shared" si="919"/>
        <v>0</v>
      </c>
      <c r="T4891" s="2">
        <f t="shared" si="920"/>
        <v>0</v>
      </c>
      <c r="U4891" s="2">
        <f>IF(O4891="Reg", R4891 * Inputs!$B$7, 0)</f>
        <v>0</v>
      </c>
      <c r="V4891" s="2">
        <f>MAX(F4891 + P4891*Inputs!$B$15 - (Q4891/Inputs!$B$16) - U4891, 0)</f>
        <v>340</v>
      </c>
    </row>
    <row r="4892" spans="1:22" x14ac:dyDescent="0.3">
      <c r="A4892" s="1">
        <v>46226.75</v>
      </c>
      <c r="B4892" s="2">
        <v>86.491669936260536</v>
      </c>
      <c r="C4892" s="2">
        <v>14.19957912074524</v>
      </c>
      <c r="D4892" s="2">
        <f t="shared" si="912"/>
        <v>41.302019431466981</v>
      </c>
      <c r="E4892" s="2">
        <f t="shared" si="913"/>
        <v>70.002121990783294</v>
      </c>
      <c r="F4892" s="2">
        <f t="shared" si="921"/>
        <v>340</v>
      </c>
      <c r="G4892" s="2">
        <f t="shared" si="922"/>
        <v>0</v>
      </c>
      <c r="H4892" s="2">
        <f>MIN(Inputs!$B$2, (Inputs!$B$14 - F4892)/Inputs!$B$15)</f>
        <v>0</v>
      </c>
      <c r="I4892" s="2">
        <f>MAX(MIN(Inputs!$B$2, F4892*Inputs!$B$16, Inputs!$B$14*Inputs!$B$4 - G4892), 0)</f>
        <v>170</v>
      </c>
      <c r="J4892" s="2">
        <f>MAX(MIN(Inputs!$B$2, F4892*Inputs!$B$16, (Inputs!$B$14-F4892)/Inputs!$B$15)*Inputs!$B$9, 0)</f>
        <v>0</v>
      </c>
      <c r="K4892" s="2">
        <f>MAX(E4892*Inputs!$B$5 - B4892 - Inputs!$B$8, 0) * H4892</f>
        <v>0</v>
      </c>
      <c r="L4892" s="2">
        <f>IF(B4892 &gt;= D4892*Inputs!$B$10, MAX(B4892 - E4892/Inputs!$B$5 - Inputs!$B$8, 0) * I4892, 0)</f>
        <v>0</v>
      </c>
      <c r="M4892" s="2">
        <f t="shared" si="914"/>
        <v>0</v>
      </c>
      <c r="N4892" s="3" t="str">
        <f t="shared" si="915"/>
        <v>Idle</v>
      </c>
      <c r="O4892" s="3" t="str">
        <f t="shared" si="923"/>
        <v>Idle</v>
      </c>
      <c r="P4892" s="2">
        <f t="shared" si="916"/>
        <v>0</v>
      </c>
      <c r="Q4892" s="2">
        <f t="shared" si="917"/>
        <v>0</v>
      </c>
      <c r="R4892" s="2">
        <f t="shared" si="918"/>
        <v>0</v>
      </c>
      <c r="S4892" s="2">
        <f t="shared" si="919"/>
        <v>0</v>
      </c>
      <c r="T4892" s="2">
        <f t="shared" si="920"/>
        <v>0</v>
      </c>
      <c r="U4892" s="2">
        <f>IF(O4892="Reg", R4892 * Inputs!$B$7, 0)</f>
        <v>0</v>
      </c>
      <c r="V4892" s="2">
        <f>MAX(F4892 + P4892*Inputs!$B$15 - (Q4892/Inputs!$B$16) - U4892, 0)</f>
        <v>340</v>
      </c>
    </row>
    <row r="4893" spans="1:22" x14ac:dyDescent="0.3">
      <c r="A4893" s="1">
        <v>46226.791666666657</v>
      </c>
      <c r="B4893" s="2">
        <v>86.325138099164704</v>
      </c>
      <c r="C4893" s="2">
        <v>14.93896409199353</v>
      </c>
      <c r="D4893" s="2">
        <f t="shared" si="912"/>
        <v>41.302019431466981</v>
      </c>
      <c r="E4893" s="2">
        <f t="shared" si="913"/>
        <v>61.767390926625076</v>
      </c>
      <c r="F4893" s="2">
        <f t="shared" si="921"/>
        <v>340</v>
      </c>
      <c r="G4893" s="2">
        <f t="shared" si="922"/>
        <v>0</v>
      </c>
      <c r="H4893" s="2">
        <f>MIN(Inputs!$B$2, (Inputs!$B$14 - F4893)/Inputs!$B$15)</f>
        <v>0</v>
      </c>
      <c r="I4893" s="2">
        <f>MAX(MIN(Inputs!$B$2, F4893*Inputs!$B$16, Inputs!$B$14*Inputs!$B$4 - G4893), 0)</f>
        <v>170</v>
      </c>
      <c r="J4893" s="2">
        <f>MAX(MIN(Inputs!$B$2, F4893*Inputs!$B$16, (Inputs!$B$14-F4893)/Inputs!$B$15)*Inputs!$B$9, 0)</f>
        <v>0</v>
      </c>
      <c r="K4893" s="2">
        <f>MAX(E4893*Inputs!$B$5 - B4893 - Inputs!$B$8, 0) * H4893</f>
        <v>0</v>
      </c>
      <c r="L4893" s="2">
        <f>IF(B4893 &gt;= D4893*Inputs!$B$10, MAX(B4893 - E4893/Inputs!$B$5 - Inputs!$B$8, 0) * I4893, 0)</f>
        <v>0</v>
      </c>
      <c r="M4893" s="2">
        <f t="shared" si="914"/>
        <v>0</v>
      </c>
      <c r="N4893" s="3" t="str">
        <f t="shared" si="915"/>
        <v>Idle</v>
      </c>
      <c r="O4893" s="3" t="str">
        <f t="shared" si="923"/>
        <v>Idle</v>
      </c>
      <c r="P4893" s="2">
        <f t="shared" si="916"/>
        <v>0</v>
      </c>
      <c r="Q4893" s="2">
        <f t="shared" si="917"/>
        <v>0</v>
      </c>
      <c r="R4893" s="2">
        <f t="shared" si="918"/>
        <v>0</v>
      </c>
      <c r="S4893" s="2">
        <f t="shared" si="919"/>
        <v>0</v>
      </c>
      <c r="T4893" s="2">
        <f t="shared" si="920"/>
        <v>0</v>
      </c>
      <c r="U4893" s="2">
        <f>IF(O4893="Reg", R4893 * Inputs!$B$7, 0)</f>
        <v>0</v>
      </c>
      <c r="V4893" s="2">
        <f>MAX(F4893 + P4893*Inputs!$B$15 - (Q4893/Inputs!$B$16) - U4893, 0)</f>
        <v>340</v>
      </c>
    </row>
    <row r="4894" spans="1:22" x14ac:dyDescent="0.3">
      <c r="A4894" s="1">
        <v>46226.833333333343</v>
      </c>
      <c r="B4894" s="2">
        <v>81.630676157816836</v>
      </c>
      <c r="C4894" s="2">
        <v>11.314921999644399</v>
      </c>
      <c r="D4894" s="2">
        <f t="shared" si="912"/>
        <v>41.302019431466981</v>
      </c>
      <c r="E4894" s="2">
        <f t="shared" si="913"/>
        <v>49.570525480722814</v>
      </c>
      <c r="F4894" s="2">
        <f t="shared" si="921"/>
        <v>340</v>
      </c>
      <c r="G4894" s="2">
        <f t="shared" si="922"/>
        <v>0</v>
      </c>
      <c r="H4894" s="2">
        <f>MIN(Inputs!$B$2, (Inputs!$B$14 - F4894)/Inputs!$B$15)</f>
        <v>0</v>
      </c>
      <c r="I4894" s="2">
        <f>MAX(MIN(Inputs!$B$2, F4894*Inputs!$B$16, Inputs!$B$14*Inputs!$B$4 - G4894), 0)</f>
        <v>170</v>
      </c>
      <c r="J4894" s="2">
        <f>MAX(MIN(Inputs!$B$2, F4894*Inputs!$B$16, (Inputs!$B$14-F4894)/Inputs!$B$15)*Inputs!$B$9, 0)</f>
        <v>0</v>
      </c>
      <c r="K4894" s="2">
        <f>MAX(E4894*Inputs!$B$5 - B4894 - Inputs!$B$8, 0) * H4894</f>
        <v>0</v>
      </c>
      <c r="L4894" s="2">
        <f>IF(B4894 &gt;= D4894*Inputs!$B$10, MAX(B4894 - E4894/Inputs!$B$5 - Inputs!$B$8, 0) * I4894, 0)</f>
        <v>901.0907062346821</v>
      </c>
      <c r="M4894" s="2">
        <f t="shared" si="914"/>
        <v>0</v>
      </c>
      <c r="N4894" s="3" t="str">
        <f t="shared" si="915"/>
        <v>Discharge</v>
      </c>
      <c r="O4894" s="3" t="str">
        <f t="shared" si="923"/>
        <v>Discharge</v>
      </c>
      <c r="P4894" s="2">
        <f t="shared" si="916"/>
        <v>0</v>
      </c>
      <c r="Q4894" s="2">
        <f t="shared" si="917"/>
        <v>170</v>
      </c>
      <c r="R4894" s="2">
        <f t="shared" si="918"/>
        <v>0</v>
      </c>
      <c r="S4894" s="2">
        <f t="shared" si="919"/>
        <v>13877.214946828863</v>
      </c>
      <c r="T4894" s="2">
        <f t="shared" si="920"/>
        <v>0</v>
      </c>
      <c r="U4894" s="2">
        <f>IF(O4894="Reg", R4894 * Inputs!$B$7, 0)</f>
        <v>0</v>
      </c>
      <c r="V4894" s="2">
        <f>MAX(F4894 + P4894*Inputs!$B$15 - (Q4894/Inputs!$B$16) - U4894, 0)</f>
        <v>170</v>
      </c>
    </row>
    <row r="4895" spans="1:22" x14ac:dyDescent="0.3">
      <c r="A4895" s="1">
        <v>46226.875</v>
      </c>
      <c r="B4895" s="2">
        <v>64.887206729909906</v>
      </c>
      <c r="C4895" s="2">
        <v>82.937775334326943</v>
      </c>
      <c r="D4895" s="2">
        <f t="shared" si="912"/>
        <v>41.302019431466981</v>
      </c>
      <c r="E4895" s="2">
        <f t="shared" si="913"/>
        <v>35.965412787753351</v>
      </c>
      <c r="F4895" s="2">
        <f t="shared" si="921"/>
        <v>170</v>
      </c>
      <c r="G4895" s="2">
        <f t="shared" si="922"/>
        <v>170</v>
      </c>
      <c r="H4895" s="2">
        <f>MIN(Inputs!$B$2, (Inputs!$B$14 - F4895)/Inputs!$B$15)</f>
        <v>170</v>
      </c>
      <c r="I4895" s="2">
        <f>MAX(MIN(Inputs!$B$2, F4895*Inputs!$B$16, Inputs!$B$14*Inputs!$B$4 - G4895), 0)</f>
        <v>170</v>
      </c>
      <c r="J4895" s="2">
        <f>MAX(MIN(Inputs!$B$2, F4895*Inputs!$B$16, (Inputs!$B$14-F4895)/Inputs!$B$15)*Inputs!$B$9, 0)</f>
        <v>136</v>
      </c>
      <c r="K4895" s="2">
        <f>MAX(E4895*Inputs!$B$5 - B4895 - Inputs!$B$8, 0) * H4895</f>
        <v>0</v>
      </c>
      <c r="L4895" s="2">
        <f>IF(B4895 &gt;= D4895*Inputs!$B$10, MAX(B4895 - E4895/Inputs!$B$5 - Inputs!$B$8, 0) * I4895, 0)</f>
        <v>682.96131008687769</v>
      </c>
      <c r="M4895" s="2">
        <f t="shared" si="914"/>
        <v>11279.537445468464</v>
      </c>
      <c r="N4895" s="3" t="str">
        <f t="shared" si="915"/>
        <v>Reg</v>
      </c>
      <c r="O4895" s="3" t="str">
        <f t="shared" si="923"/>
        <v>Discharge</v>
      </c>
      <c r="P4895" s="2">
        <f t="shared" si="916"/>
        <v>0</v>
      </c>
      <c r="Q4895" s="2">
        <f t="shared" si="917"/>
        <v>170</v>
      </c>
      <c r="R4895" s="2">
        <f t="shared" si="918"/>
        <v>0</v>
      </c>
      <c r="S4895" s="2">
        <f t="shared" si="919"/>
        <v>11030.825144084683</v>
      </c>
      <c r="T4895" s="2">
        <f t="shared" si="920"/>
        <v>0</v>
      </c>
      <c r="U4895" s="2">
        <f>IF(O4895="Reg", R4895 * Inputs!$B$7, 0)</f>
        <v>0</v>
      </c>
      <c r="V4895" s="2">
        <f>MAX(F4895 + P4895*Inputs!$B$15 - (Q4895/Inputs!$B$16) - U4895, 0)</f>
        <v>0</v>
      </c>
    </row>
    <row r="4896" spans="1:22" x14ac:dyDescent="0.3">
      <c r="A4896" s="1">
        <v>46226.916666666657</v>
      </c>
      <c r="B4896" s="2">
        <v>60.303555955035129</v>
      </c>
      <c r="C4896" s="2">
        <v>4.2900998101747749</v>
      </c>
      <c r="D4896" s="2">
        <f t="shared" si="912"/>
        <v>41.302019431466981</v>
      </c>
      <c r="E4896" s="2">
        <f t="shared" si="913"/>
        <v>25.150878332768368</v>
      </c>
      <c r="F4896" s="2">
        <f t="shared" si="921"/>
        <v>0</v>
      </c>
      <c r="G4896" s="2">
        <f t="shared" si="922"/>
        <v>340</v>
      </c>
      <c r="H4896" s="2">
        <f>MIN(Inputs!$B$2, (Inputs!$B$14 - F4896)/Inputs!$B$15)</f>
        <v>170</v>
      </c>
      <c r="I4896" s="2">
        <f>MAX(MIN(Inputs!$B$2, F4896*Inputs!$B$16, Inputs!$B$14*Inputs!$B$4 - G4896), 0)</f>
        <v>0</v>
      </c>
      <c r="J4896" s="2">
        <f>MAX(MIN(Inputs!$B$2, F4896*Inputs!$B$16, (Inputs!$B$14-F4896)/Inputs!$B$15)*Inputs!$B$9, 0)</f>
        <v>0</v>
      </c>
      <c r="K4896" s="2">
        <f>MAX(E4896*Inputs!$B$5 - B4896 - Inputs!$B$8, 0) * H4896</f>
        <v>0</v>
      </c>
      <c r="L4896" s="2">
        <f>IF(B4896 &gt;= D4896*Inputs!$B$10, MAX(B4896 - E4896/Inputs!$B$5 - Inputs!$B$8, 0) * I4896, 0)</f>
        <v>0</v>
      </c>
      <c r="M4896" s="2">
        <f t="shared" si="914"/>
        <v>0</v>
      </c>
      <c r="N4896" s="3" t="str">
        <f t="shared" si="915"/>
        <v>Idle</v>
      </c>
      <c r="O4896" s="3" t="str">
        <f t="shared" si="923"/>
        <v>Idle</v>
      </c>
      <c r="P4896" s="2">
        <f t="shared" si="916"/>
        <v>0</v>
      </c>
      <c r="Q4896" s="2">
        <f t="shared" si="917"/>
        <v>0</v>
      </c>
      <c r="R4896" s="2">
        <f t="shared" si="918"/>
        <v>0</v>
      </c>
      <c r="S4896" s="2">
        <f t="shared" si="919"/>
        <v>0</v>
      </c>
      <c r="T4896" s="2">
        <f t="shared" si="920"/>
        <v>0</v>
      </c>
      <c r="U4896" s="2">
        <f>IF(O4896="Reg", R4896 * Inputs!$B$7, 0)</f>
        <v>0</v>
      </c>
      <c r="V4896" s="2">
        <f>MAX(F4896 + P4896*Inputs!$B$15 - (Q4896/Inputs!$B$16) - U4896, 0)</f>
        <v>0</v>
      </c>
    </row>
    <row r="4897" spans="1:22" x14ac:dyDescent="0.3">
      <c r="A4897" s="1">
        <v>46226.958333333343</v>
      </c>
      <c r="B4897" s="2">
        <v>40.374485066512733</v>
      </c>
      <c r="C4897" s="2">
        <v>1.395381455298623</v>
      </c>
      <c r="D4897" s="2">
        <f t="shared" si="912"/>
        <v>41.302019431466981</v>
      </c>
      <c r="E4897" s="2">
        <f t="shared" si="913"/>
        <v>15.100285673595844</v>
      </c>
      <c r="F4897" s="2">
        <f t="shared" si="921"/>
        <v>0</v>
      </c>
      <c r="G4897" s="2">
        <f t="shared" si="922"/>
        <v>340</v>
      </c>
      <c r="H4897" s="2">
        <f>MIN(Inputs!$B$2, (Inputs!$B$14 - F4897)/Inputs!$B$15)</f>
        <v>170</v>
      </c>
      <c r="I4897" s="2">
        <f>MAX(MIN(Inputs!$B$2, F4897*Inputs!$B$16, Inputs!$B$14*Inputs!$B$4 - G4897), 0)</f>
        <v>0</v>
      </c>
      <c r="J4897" s="2">
        <f>MAX(MIN(Inputs!$B$2, F4897*Inputs!$B$16, (Inputs!$B$14-F4897)/Inputs!$B$15)*Inputs!$B$9, 0)</f>
        <v>0</v>
      </c>
      <c r="K4897" s="2">
        <f>MAX(E4897*Inputs!$B$5 - B4897 - Inputs!$B$8, 0) * H4897</f>
        <v>0</v>
      </c>
      <c r="L4897" s="2">
        <f>IF(B4897 &gt;= D4897*Inputs!$B$10, MAX(B4897 - E4897/Inputs!$B$5 - Inputs!$B$8, 0) * I4897, 0)</f>
        <v>0</v>
      </c>
      <c r="M4897" s="2">
        <f t="shared" si="914"/>
        <v>0</v>
      </c>
      <c r="N4897" s="3" t="str">
        <f t="shared" si="915"/>
        <v>Idle</v>
      </c>
      <c r="O4897" s="3" t="str">
        <f t="shared" si="923"/>
        <v>Idle</v>
      </c>
      <c r="P4897" s="2">
        <f t="shared" si="916"/>
        <v>0</v>
      </c>
      <c r="Q4897" s="2">
        <f t="shared" si="917"/>
        <v>0</v>
      </c>
      <c r="R4897" s="2">
        <f t="shared" si="918"/>
        <v>0</v>
      </c>
      <c r="S4897" s="2">
        <f t="shared" si="919"/>
        <v>0</v>
      </c>
      <c r="T4897" s="2">
        <f t="shared" si="920"/>
        <v>0</v>
      </c>
      <c r="U4897" s="2">
        <f>IF(O4897="Reg", R4897 * Inputs!$B$7, 0)</f>
        <v>0</v>
      </c>
      <c r="V4897" s="2">
        <f>MAX(F4897 + P4897*Inputs!$B$15 - (Q4897/Inputs!$B$16) - U4897, 0)</f>
        <v>0</v>
      </c>
    </row>
    <row r="4898" spans="1:22" x14ac:dyDescent="0.3">
      <c r="A4898" s="1">
        <v>46227</v>
      </c>
      <c r="B4898" s="2">
        <v>37.083283551311148</v>
      </c>
      <c r="C4898" s="2">
        <v>2.067316404303198</v>
      </c>
      <c r="D4898" s="2">
        <f t="shared" si="912"/>
        <v>49.267436029600098</v>
      </c>
      <c r="E4898" s="2">
        <f t="shared" si="913"/>
        <v>8.3712048291770547</v>
      </c>
      <c r="F4898" s="2">
        <f t="shared" si="921"/>
        <v>0</v>
      </c>
      <c r="G4898" s="2">
        <f t="shared" si="922"/>
        <v>0</v>
      </c>
      <c r="H4898" s="2">
        <f>MIN(Inputs!$B$2, (Inputs!$B$14 - F4898)/Inputs!$B$15)</f>
        <v>170</v>
      </c>
      <c r="I4898" s="2">
        <f>MAX(MIN(Inputs!$B$2, F4898*Inputs!$B$16, Inputs!$B$14*Inputs!$B$4 - G4898), 0)</f>
        <v>0</v>
      </c>
      <c r="J4898" s="2">
        <f>MAX(MIN(Inputs!$B$2, F4898*Inputs!$B$16, (Inputs!$B$14-F4898)/Inputs!$B$15)*Inputs!$B$9, 0)</f>
        <v>0</v>
      </c>
      <c r="K4898" s="2">
        <f>MAX(E4898*Inputs!$B$5 - B4898 - Inputs!$B$8, 0) * H4898</f>
        <v>0</v>
      </c>
      <c r="L4898" s="2">
        <f>IF(B4898 &gt;= D4898*Inputs!$B$10, MAX(B4898 - E4898/Inputs!$B$5 - Inputs!$B$8, 0) * I4898, 0)</f>
        <v>0</v>
      </c>
      <c r="M4898" s="2">
        <f t="shared" si="914"/>
        <v>0</v>
      </c>
      <c r="N4898" s="3" t="str">
        <f t="shared" si="915"/>
        <v>Idle</v>
      </c>
      <c r="O4898" s="3" t="str">
        <f t="shared" si="923"/>
        <v>Idle</v>
      </c>
      <c r="P4898" s="2">
        <f t="shared" si="916"/>
        <v>0</v>
      </c>
      <c r="Q4898" s="2">
        <f t="shared" si="917"/>
        <v>0</v>
      </c>
      <c r="R4898" s="2">
        <f t="shared" si="918"/>
        <v>0</v>
      </c>
      <c r="S4898" s="2">
        <f t="shared" si="919"/>
        <v>0</v>
      </c>
      <c r="T4898" s="2">
        <f t="shared" si="920"/>
        <v>0</v>
      </c>
      <c r="U4898" s="2">
        <f>IF(O4898="Reg", R4898 * Inputs!$B$7, 0)</f>
        <v>0</v>
      </c>
      <c r="V4898" s="2">
        <f>MAX(F4898 + P4898*Inputs!$B$15 - (Q4898/Inputs!$B$16) - U4898, 0)</f>
        <v>0</v>
      </c>
    </row>
    <row r="4899" spans="1:22" x14ac:dyDescent="0.3">
      <c r="A4899" s="1">
        <v>46227.041666666657</v>
      </c>
      <c r="B4899" s="2">
        <v>13.14394542375118</v>
      </c>
      <c r="C4899" s="2">
        <v>23.270041609570679</v>
      </c>
      <c r="D4899" s="2">
        <f t="shared" si="912"/>
        <v>49.267436029600098</v>
      </c>
      <c r="E4899" s="2">
        <f t="shared" si="913"/>
        <v>2.1906575706251967</v>
      </c>
      <c r="F4899" s="2">
        <f t="shared" si="921"/>
        <v>0</v>
      </c>
      <c r="G4899" s="2">
        <f t="shared" si="922"/>
        <v>0</v>
      </c>
      <c r="H4899" s="2">
        <f>MIN(Inputs!$B$2, (Inputs!$B$14 - F4899)/Inputs!$B$15)</f>
        <v>170</v>
      </c>
      <c r="I4899" s="2">
        <f>MAX(MIN(Inputs!$B$2, F4899*Inputs!$B$16, Inputs!$B$14*Inputs!$B$4 - G4899), 0)</f>
        <v>0</v>
      </c>
      <c r="J4899" s="2">
        <f>MAX(MIN(Inputs!$B$2, F4899*Inputs!$B$16, (Inputs!$B$14-F4899)/Inputs!$B$15)*Inputs!$B$9, 0)</f>
        <v>0</v>
      </c>
      <c r="K4899" s="2">
        <f>MAX(E4899*Inputs!$B$5 - B4899 - Inputs!$B$8, 0) * H4899</f>
        <v>0</v>
      </c>
      <c r="L4899" s="2">
        <f>IF(B4899 &gt;= D4899*Inputs!$B$10, MAX(B4899 - E4899/Inputs!$B$5 - Inputs!$B$8, 0) * I4899, 0)</f>
        <v>0</v>
      </c>
      <c r="M4899" s="2">
        <f t="shared" si="914"/>
        <v>0</v>
      </c>
      <c r="N4899" s="3" t="str">
        <f t="shared" si="915"/>
        <v>Idle</v>
      </c>
      <c r="O4899" s="3" t="str">
        <f t="shared" si="923"/>
        <v>Idle</v>
      </c>
      <c r="P4899" s="2">
        <f t="shared" si="916"/>
        <v>0</v>
      </c>
      <c r="Q4899" s="2">
        <f t="shared" si="917"/>
        <v>0</v>
      </c>
      <c r="R4899" s="2">
        <f t="shared" si="918"/>
        <v>0</v>
      </c>
      <c r="S4899" s="2">
        <f t="shared" si="919"/>
        <v>0</v>
      </c>
      <c r="T4899" s="2">
        <f t="shared" si="920"/>
        <v>0</v>
      </c>
      <c r="U4899" s="2">
        <f>IF(O4899="Reg", R4899 * Inputs!$B$7, 0)</f>
        <v>0</v>
      </c>
      <c r="V4899" s="2">
        <f>MAX(F4899 + P4899*Inputs!$B$15 - (Q4899/Inputs!$B$16) - U4899, 0)</f>
        <v>0</v>
      </c>
    </row>
    <row r="4900" spans="1:22" x14ac:dyDescent="0.3">
      <c r="A4900" s="1">
        <v>46227.083333333343</v>
      </c>
      <c r="B4900" s="2">
        <v>0</v>
      </c>
      <c r="C4900" s="2">
        <v>18.445975820502341</v>
      </c>
      <c r="D4900" s="2">
        <f t="shared" si="912"/>
        <v>49.267436029600098</v>
      </c>
      <c r="E4900" s="2">
        <f t="shared" si="913"/>
        <v>0</v>
      </c>
      <c r="F4900" s="2">
        <f t="shared" si="921"/>
        <v>0</v>
      </c>
      <c r="G4900" s="2">
        <f t="shared" si="922"/>
        <v>0</v>
      </c>
      <c r="H4900" s="2">
        <f>MIN(Inputs!$B$2, (Inputs!$B$14 - F4900)/Inputs!$B$15)</f>
        <v>170</v>
      </c>
      <c r="I4900" s="2">
        <f>MAX(MIN(Inputs!$B$2, F4900*Inputs!$B$16, Inputs!$B$14*Inputs!$B$4 - G4900), 0)</f>
        <v>0</v>
      </c>
      <c r="J4900" s="2">
        <f>MAX(MIN(Inputs!$B$2, F4900*Inputs!$B$16, (Inputs!$B$14-F4900)/Inputs!$B$15)*Inputs!$B$9, 0)</f>
        <v>0</v>
      </c>
      <c r="K4900" s="2">
        <f>MAX(E4900*Inputs!$B$5 - B4900 - Inputs!$B$8, 0) * H4900</f>
        <v>0</v>
      </c>
      <c r="L4900" s="2">
        <f>IF(B4900 &gt;= D4900*Inputs!$B$10, MAX(B4900 - E4900/Inputs!$B$5 - Inputs!$B$8, 0) * I4900, 0)</f>
        <v>0</v>
      </c>
      <c r="M4900" s="2">
        <f t="shared" si="914"/>
        <v>0</v>
      </c>
      <c r="N4900" s="3" t="str">
        <f t="shared" si="915"/>
        <v>Idle</v>
      </c>
      <c r="O4900" s="3" t="str">
        <f t="shared" si="923"/>
        <v>Idle</v>
      </c>
      <c r="P4900" s="2">
        <f t="shared" si="916"/>
        <v>0</v>
      </c>
      <c r="Q4900" s="2">
        <f t="shared" si="917"/>
        <v>0</v>
      </c>
      <c r="R4900" s="2">
        <f t="shared" si="918"/>
        <v>0</v>
      </c>
      <c r="S4900" s="2">
        <f t="shared" si="919"/>
        <v>0</v>
      </c>
      <c r="T4900" s="2">
        <f t="shared" si="920"/>
        <v>0</v>
      </c>
      <c r="U4900" s="2">
        <f>IF(O4900="Reg", R4900 * Inputs!$B$7, 0)</f>
        <v>0</v>
      </c>
      <c r="V4900" s="2">
        <f>MAX(F4900 + P4900*Inputs!$B$15 - (Q4900/Inputs!$B$16) - U4900, 0)</f>
        <v>0</v>
      </c>
    </row>
    <row r="4901" spans="1:22" x14ac:dyDescent="0.3">
      <c r="A4901" s="1">
        <v>46227.125</v>
      </c>
      <c r="B4901" s="2">
        <v>0</v>
      </c>
      <c r="C4901" s="2">
        <v>3.683362063799986</v>
      </c>
      <c r="D4901" s="2">
        <f t="shared" si="912"/>
        <v>49.267436029600098</v>
      </c>
      <c r="E4901" s="2">
        <f t="shared" si="913"/>
        <v>0</v>
      </c>
      <c r="F4901" s="2">
        <f t="shared" si="921"/>
        <v>0</v>
      </c>
      <c r="G4901" s="2">
        <f t="shared" si="922"/>
        <v>0</v>
      </c>
      <c r="H4901" s="2">
        <f>MIN(Inputs!$B$2, (Inputs!$B$14 - F4901)/Inputs!$B$15)</f>
        <v>170</v>
      </c>
      <c r="I4901" s="2">
        <f>MAX(MIN(Inputs!$B$2, F4901*Inputs!$B$16, Inputs!$B$14*Inputs!$B$4 - G4901), 0)</f>
        <v>0</v>
      </c>
      <c r="J4901" s="2">
        <f>MAX(MIN(Inputs!$B$2, F4901*Inputs!$B$16, (Inputs!$B$14-F4901)/Inputs!$B$15)*Inputs!$B$9, 0)</f>
        <v>0</v>
      </c>
      <c r="K4901" s="2">
        <f>MAX(E4901*Inputs!$B$5 - B4901 - Inputs!$B$8, 0) * H4901</f>
        <v>0</v>
      </c>
      <c r="L4901" s="2">
        <f>IF(B4901 &gt;= D4901*Inputs!$B$10, MAX(B4901 - E4901/Inputs!$B$5 - Inputs!$B$8, 0) * I4901, 0)</f>
        <v>0</v>
      </c>
      <c r="M4901" s="2">
        <f t="shared" si="914"/>
        <v>0</v>
      </c>
      <c r="N4901" s="3" t="str">
        <f t="shared" si="915"/>
        <v>Idle</v>
      </c>
      <c r="O4901" s="3" t="str">
        <f t="shared" si="923"/>
        <v>Idle</v>
      </c>
      <c r="P4901" s="2">
        <f t="shared" si="916"/>
        <v>0</v>
      </c>
      <c r="Q4901" s="2">
        <f t="shared" si="917"/>
        <v>0</v>
      </c>
      <c r="R4901" s="2">
        <f t="shared" si="918"/>
        <v>0</v>
      </c>
      <c r="S4901" s="2">
        <f t="shared" si="919"/>
        <v>0</v>
      </c>
      <c r="T4901" s="2">
        <f t="shared" si="920"/>
        <v>0</v>
      </c>
      <c r="U4901" s="2">
        <f>IF(O4901="Reg", R4901 * Inputs!$B$7, 0)</f>
        <v>0</v>
      </c>
      <c r="V4901" s="2">
        <f>MAX(F4901 + P4901*Inputs!$B$15 - (Q4901/Inputs!$B$16) - U4901, 0)</f>
        <v>0</v>
      </c>
    </row>
    <row r="4902" spans="1:22" x14ac:dyDescent="0.3">
      <c r="A4902" s="1">
        <v>46227.166666666657</v>
      </c>
      <c r="B4902" s="2">
        <v>0</v>
      </c>
      <c r="C4902" s="2">
        <v>5.825895866988831</v>
      </c>
      <c r="D4902" s="2">
        <f t="shared" si="912"/>
        <v>49.267436029600098</v>
      </c>
      <c r="E4902" s="2">
        <f t="shared" si="913"/>
        <v>0</v>
      </c>
      <c r="F4902" s="2">
        <f t="shared" si="921"/>
        <v>0</v>
      </c>
      <c r="G4902" s="2">
        <f t="shared" si="922"/>
        <v>0</v>
      </c>
      <c r="H4902" s="2">
        <f>MIN(Inputs!$B$2, (Inputs!$B$14 - F4902)/Inputs!$B$15)</f>
        <v>170</v>
      </c>
      <c r="I4902" s="2">
        <f>MAX(MIN(Inputs!$B$2, F4902*Inputs!$B$16, Inputs!$B$14*Inputs!$B$4 - G4902), 0)</f>
        <v>0</v>
      </c>
      <c r="J4902" s="2">
        <f>MAX(MIN(Inputs!$B$2, F4902*Inputs!$B$16, (Inputs!$B$14-F4902)/Inputs!$B$15)*Inputs!$B$9, 0)</f>
        <v>0</v>
      </c>
      <c r="K4902" s="2">
        <f>MAX(E4902*Inputs!$B$5 - B4902 - Inputs!$B$8, 0) * H4902</f>
        <v>0</v>
      </c>
      <c r="L4902" s="2">
        <f>IF(B4902 &gt;= D4902*Inputs!$B$10, MAX(B4902 - E4902/Inputs!$B$5 - Inputs!$B$8, 0) * I4902, 0)</f>
        <v>0</v>
      </c>
      <c r="M4902" s="2">
        <f t="shared" si="914"/>
        <v>0</v>
      </c>
      <c r="N4902" s="3" t="str">
        <f t="shared" si="915"/>
        <v>Idle</v>
      </c>
      <c r="O4902" s="3" t="str">
        <f t="shared" si="923"/>
        <v>Idle</v>
      </c>
      <c r="P4902" s="2">
        <f t="shared" si="916"/>
        <v>0</v>
      </c>
      <c r="Q4902" s="2">
        <f t="shared" si="917"/>
        <v>0</v>
      </c>
      <c r="R4902" s="2">
        <f t="shared" si="918"/>
        <v>0</v>
      </c>
      <c r="S4902" s="2">
        <f t="shared" si="919"/>
        <v>0</v>
      </c>
      <c r="T4902" s="2">
        <f t="shared" si="920"/>
        <v>0</v>
      </c>
      <c r="U4902" s="2">
        <f>IF(O4902="Reg", R4902 * Inputs!$B$7, 0)</f>
        <v>0</v>
      </c>
      <c r="V4902" s="2">
        <f>MAX(F4902 + P4902*Inputs!$B$15 - (Q4902/Inputs!$B$16) - U4902, 0)</f>
        <v>0</v>
      </c>
    </row>
    <row r="4903" spans="1:22" x14ac:dyDescent="0.3">
      <c r="A4903" s="1">
        <v>46227.208333333343</v>
      </c>
      <c r="B4903" s="2">
        <v>0</v>
      </c>
      <c r="C4903" s="2">
        <v>20.95162668122482</v>
      </c>
      <c r="D4903" s="2">
        <f t="shared" si="912"/>
        <v>49.267436029600098</v>
      </c>
      <c r="E4903" s="2">
        <f t="shared" si="913"/>
        <v>0</v>
      </c>
      <c r="F4903" s="2">
        <f t="shared" si="921"/>
        <v>0</v>
      </c>
      <c r="G4903" s="2">
        <f t="shared" si="922"/>
        <v>0</v>
      </c>
      <c r="H4903" s="2">
        <f>MIN(Inputs!$B$2, (Inputs!$B$14 - F4903)/Inputs!$B$15)</f>
        <v>170</v>
      </c>
      <c r="I4903" s="2">
        <f>MAX(MIN(Inputs!$B$2, F4903*Inputs!$B$16, Inputs!$B$14*Inputs!$B$4 - G4903), 0)</f>
        <v>0</v>
      </c>
      <c r="J4903" s="2">
        <f>MAX(MIN(Inputs!$B$2, F4903*Inputs!$B$16, (Inputs!$B$14-F4903)/Inputs!$B$15)*Inputs!$B$9, 0)</f>
        <v>0</v>
      </c>
      <c r="K4903" s="2">
        <f>MAX(E4903*Inputs!$B$5 - B4903 - Inputs!$B$8, 0) * H4903</f>
        <v>0</v>
      </c>
      <c r="L4903" s="2">
        <f>IF(B4903 &gt;= D4903*Inputs!$B$10, MAX(B4903 - E4903/Inputs!$B$5 - Inputs!$B$8, 0) * I4903, 0)</f>
        <v>0</v>
      </c>
      <c r="M4903" s="2">
        <f t="shared" si="914"/>
        <v>0</v>
      </c>
      <c r="N4903" s="3" t="str">
        <f t="shared" si="915"/>
        <v>Idle</v>
      </c>
      <c r="O4903" s="3" t="str">
        <f t="shared" si="923"/>
        <v>Idle</v>
      </c>
      <c r="P4903" s="2">
        <f t="shared" si="916"/>
        <v>0</v>
      </c>
      <c r="Q4903" s="2">
        <f t="shared" si="917"/>
        <v>0</v>
      </c>
      <c r="R4903" s="2">
        <f t="shared" si="918"/>
        <v>0</v>
      </c>
      <c r="S4903" s="2">
        <f t="shared" si="919"/>
        <v>0</v>
      </c>
      <c r="T4903" s="2">
        <f t="shared" si="920"/>
        <v>0</v>
      </c>
      <c r="U4903" s="2">
        <f>IF(O4903="Reg", R4903 * Inputs!$B$7, 0)</f>
        <v>0</v>
      </c>
      <c r="V4903" s="2">
        <f>MAX(F4903 + P4903*Inputs!$B$15 - (Q4903/Inputs!$B$16) - U4903, 0)</f>
        <v>0</v>
      </c>
    </row>
    <row r="4904" spans="1:22" x14ac:dyDescent="0.3">
      <c r="A4904" s="1">
        <v>46227.25</v>
      </c>
      <c r="B4904" s="2">
        <v>0</v>
      </c>
      <c r="C4904" s="2">
        <v>4.0368302425893283</v>
      </c>
      <c r="D4904" s="2">
        <f t="shared" si="912"/>
        <v>49.267436029600098</v>
      </c>
      <c r="E4904" s="2">
        <f t="shared" si="913"/>
        <v>3.1505818929088396</v>
      </c>
      <c r="F4904" s="2">
        <f t="shared" si="921"/>
        <v>0</v>
      </c>
      <c r="G4904" s="2">
        <f t="shared" si="922"/>
        <v>0</v>
      </c>
      <c r="H4904" s="2">
        <f>MIN(Inputs!$B$2, (Inputs!$B$14 - F4904)/Inputs!$B$15)</f>
        <v>170</v>
      </c>
      <c r="I4904" s="2">
        <f>MAX(MIN(Inputs!$B$2, F4904*Inputs!$B$16, Inputs!$B$14*Inputs!$B$4 - G4904), 0)</f>
        <v>0</v>
      </c>
      <c r="J4904" s="2">
        <f>MAX(MIN(Inputs!$B$2, F4904*Inputs!$B$16, (Inputs!$B$14-F4904)/Inputs!$B$15)*Inputs!$B$9, 0)</f>
        <v>0</v>
      </c>
      <c r="K4904" s="2">
        <f>MAX(E4904*Inputs!$B$5 - B4904 - Inputs!$B$8, 0) * H4904</f>
        <v>0</v>
      </c>
      <c r="L4904" s="2">
        <f>IF(B4904 &gt;= D4904*Inputs!$B$10, MAX(B4904 - E4904/Inputs!$B$5 - Inputs!$B$8, 0) * I4904, 0)</f>
        <v>0</v>
      </c>
      <c r="M4904" s="2">
        <f t="shared" si="914"/>
        <v>0</v>
      </c>
      <c r="N4904" s="3" t="str">
        <f t="shared" si="915"/>
        <v>Idle</v>
      </c>
      <c r="O4904" s="3" t="str">
        <f t="shared" si="923"/>
        <v>Idle</v>
      </c>
      <c r="P4904" s="2">
        <f t="shared" si="916"/>
        <v>0</v>
      </c>
      <c r="Q4904" s="2">
        <f t="shared" si="917"/>
        <v>0</v>
      </c>
      <c r="R4904" s="2">
        <f t="shared" si="918"/>
        <v>0</v>
      </c>
      <c r="S4904" s="2">
        <f t="shared" si="919"/>
        <v>0</v>
      </c>
      <c r="T4904" s="2">
        <f t="shared" si="920"/>
        <v>0</v>
      </c>
      <c r="U4904" s="2">
        <f>IF(O4904="Reg", R4904 * Inputs!$B$7, 0)</f>
        <v>0</v>
      </c>
      <c r="V4904" s="2">
        <f>MAX(F4904 + P4904*Inputs!$B$15 - (Q4904/Inputs!$B$16) - U4904, 0)</f>
        <v>0</v>
      </c>
    </row>
    <row r="4905" spans="1:22" x14ac:dyDescent="0.3">
      <c r="A4905" s="1">
        <v>46227.291666666657</v>
      </c>
      <c r="B4905" s="2">
        <v>0</v>
      </c>
      <c r="C4905" s="2">
        <v>6.3307277048298651</v>
      </c>
      <c r="D4905" s="2">
        <f t="shared" si="912"/>
        <v>49.267436029600098</v>
      </c>
      <c r="E4905" s="2">
        <f t="shared" si="913"/>
        <v>6.1644340635362163</v>
      </c>
      <c r="F4905" s="2">
        <f t="shared" si="921"/>
        <v>0</v>
      </c>
      <c r="G4905" s="2">
        <f t="shared" si="922"/>
        <v>0</v>
      </c>
      <c r="H4905" s="2">
        <f>MIN(Inputs!$B$2, (Inputs!$B$14 - F4905)/Inputs!$B$15)</f>
        <v>170</v>
      </c>
      <c r="I4905" s="2">
        <f>MAX(MIN(Inputs!$B$2, F4905*Inputs!$B$16, Inputs!$B$14*Inputs!$B$4 - G4905), 0)</f>
        <v>0</v>
      </c>
      <c r="J4905" s="2">
        <f>MAX(MIN(Inputs!$B$2, F4905*Inputs!$B$16, (Inputs!$B$14-F4905)/Inputs!$B$15)*Inputs!$B$9, 0)</f>
        <v>0</v>
      </c>
      <c r="K4905" s="2">
        <f>MAX(E4905*Inputs!$B$5 - B4905 - Inputs!$B$8, 0) * H4905</f>
        <v>0</v>
      </c>
      <c r="L4905" s="2">
        <f>IF(B4905 &gt;= D4905*Inputs!$B$10, MAX(B4905 - E4905/Inputs!$B$5 - Inputs!$B$8, 0) * I4905, 0)</f>
        <v>0</v>
      </c>
      <c r="M4905" s="2">
        <f t="shared" si="914"/>
        <v>0</v>
      </c>
      <c r="N4905" s="3" t="str">
        <f t="shared" si="915"/>
        <v>Idle</v>
      </c>
      <c r="O4905" s="3" t="str">
        <f t="shared" si="923"/>
        <v>Idle</v>
      </c>
      <c r="P4905" s="2">
        <f t="shared" si="916"/>
        <v>0</v>
      </c>
      <c r="Q4905" s="2">
        <f t="shared" si="917"/>
        <v>0</v>
      </c>
      <c r="R4905" s="2">
        <f t="shared" si="918"/>
        <v>0</v>
      </c>
      <c r="S4905" s="2">
        <f t="shared" si="919"/>
        <v>0</v>
      </c>
      <c r="T4905" s="2">
        <f t="shared" si="920"/>
        <v>0</v>
      </c>
      <c r="U4905" s="2">
        <f>IF(O4905="Reg", R4905 * Inputs!$B$7, 0)</f>
        <v>0</v>
      </c>
      <c r="V4905" s="2">
        <f>MAX(F4905 + P4905*Inputs!$B$15 - (Q4905/Inputs!$B$16) - U4905, 0)</f>
        <v>0</v>
      </c>
    </row>
    <row r="4906" spans="1:22" x14ac:dyDescent="0.3">
      <c r="A4906" s="1">
        <v>46227.333333333343</v>
      </c>
      <c r="B4906" s="2">
        <v>0</v>
      </c>
      <c r="C4906" s="2">
        <v>18.633040361388051</v>
      </c>
      <c r="D4906" s="2">
        <f t="shared" si="912"/>
        <v>49.267436029600098</v>
      </c>
      <c r="E4906" s="2">
        <f t="shared" si="913"/>
        <v>13.732476208862025</v>
      </c>
      <c r="F4906" s="2">
        <f t="shared" si="921"/>
        <v>0</v>
      </c>
      <c r="G4906" s="2">
        <f t="shared" si="922"/>
        <v>0</v>
      </c>
      <c r="H4906" s="2">
        <f>MIN(Inputs!$B$2, (Inputs!$B$14 - F4906)/Inputs!$B$15)</f>
        <v>170</v>
      </c>
      <c r="I4906" s="2">
        <f>MAX(MIN(Inputs!$B$2, F4906*Inputs!$B$16, Inputs!$B$14*Inputs!$B$4 - G4906), 0)</f>
        <v>0</v>
      </c>
      <c r="J4906" s="2">
        <f>MAX(MIN(Inputs!$B$2, F4906*Inputs!$B$16, (Inputs!$B$14-F4906)/Inputs!$B$15)*Inputs!$B$9, 0)</f>
        <v>0</v>
      </c>
      <c r="K4906" s="2">
        <f>MAX(E4906*Inputs!$B$5 - B4906 - Inputs!$B$8, 0) * H4906</f>
        <v>0</v>
      </c>
      <c r="L4906" s="2">
        <f>IF(B4906 &gt;= D4906*Inputs!$B$10, MAX(B4906 - E4906/Inputs!$B$5 - Inputs!$B$8, 0) * I4906, 0)</f>
        <v>0</v>
      </c>
      <c r="M4906" s="2">
        <f t="shared" si="914"/>
        <v>0</v>
      </c>
      <c r="N4906" s="3" t="str">
        <f t="shared" si="915"/>
        <v>Idle</v>
      </c>
      <c r="O4906" s="3" t="str">
        <f t="shared" si="923"/>
        <v>Idle</v>
      </c>
      <c r="P4906" s="2">
        <f t="shared" si="916"/>
        <v>0</v>
      </c>
      <c r="Q4906" s="2">
        <f t="shared" si="917"/>
        <v>0</v>
      </c>
      <c r="R4906" s="2">
        <f t="shared" si="918"/>
        <v>0</v>
      </c>
      <c r="S4906" s="2">
        <f t="shared" si="919"/>
        <v>0</v>
      </c>
      <c r="T4906" s="2">
        <f t="shared" si="920"/>
        <v>0</v>
      </c>
      <c r="U4906" s="2">
        <f>IF(O4906="Reg", R4906 * Inputs!$B$7, 0)</f>
        <v>0</v>
      </c>
      <c r="V4906" s="2">
        <f>MAX(F4906 + P4906*Inputs!$B$15 - (Q4906/Inputs!$B$16) - U4906, 0)</f>
        <v>0</v>
      </c>
    </row>
    <row r="4907" spans="1:22" x14ac:dyDescent="0.3">
      <c r="A4907" s="1">
        <v>46227.375</v>
      </c>
      <c r="B4907" s="2">
        <v>0</v>
      </c>
      <c r="C4907" s="2">
        <v>3.709462101221825</v>
      </c>
      <c r="D4907" s="2">
        <f t="shared" si="912"/>
        <v>49.267436029600098</v>
      </c>
      <c r="E4907" s="2">
        <f t="shared" si="913"/>
        <v>23.673115349182591</v>
      </c>
      <c r="F4907" s="2">
        <f t="shared" si="921"/>
        <v>0</v>
      </c>
      <c r="G4907" s="2">
        <f t="shared" si="922"/>
        <v>0</v>
      </c>
      <c r="H4907" s="2">
        <f>MIN(Inputs!$B$2, (Inputs!$B$14 - F4907)/Inputs!$B$15)</f>
        <v>170</v>
      </c>
      <c r="I4907" s="2">
        <f>MAX(MIN(Inputs!$B$2, F4907*Inputs!$B$16, Inputs!$B$14*Inputs!$B$4 - G4907), 0)</f>
        <v>0</v>
      </c>
      <c r="J4907" s="2">
        <f>MAX(MIN(Inputs!$B$2, F4907*Inputs!$B$16, (Inputs!$B$14-F4907)/Inputs!$B$15)*Inputs!$B$9, 0)</f>
        <v>0</v>
      </c>
      <c r="K4907" s="2">
        <f>MAX(E4907*Inputs!$B$5 - B4907 - Inputs!$B$8, 0) * H4907</f>
        <v>141.49805623771579</v>
      </c>
      <c r="L4907" s="2">
        <f>IF(B4907 &gt;= D4907*Inputs!$B$10, MAX(B4907 - E4907/Inputs!$B$5 - Inputs!$B$8, 0) * I4907, 0)</f>
        <v>0</v>
      </c>
      <c r="M4907" s="2">
        <f t="shared" si="914"/>
        <v>0</v>
      </c>
      <c r="N4907" s="3" t="str">
        <f t="shared" si="915"/>
        <v>Charge</v>
      </c>
      <c r="O4907" s="3" t="str">
        <f t="shared" si="923"/>
        <v>Charge</v>
      </c>
      <c r="P4907" s="2">
        <f t="shared" si="916"/>
        <v>170</v>
      </c>
      <c r="Q4907" s="2">
        <f t="shared" si="917"/>
        <v>0</v>
      </c>
      <c r="R4907" s="2">
        <f t="shared" si="918"/>
        <v>0</v>
      </c>
      <c r="S4907" s="2">
        <f t="shared" si="919"/>
        <v>0</v>
      </c>
      <c r="T4907" s="2">
        <f t="shared" si="920"/>
        <v>0</v>
      </c>
      <c r="U4907" s="2">
        <f>IF(O4907="Reg", R4907 * Inputs!$B$7, 0)</f>
        <v>0</v>
      </c>
      <c r="V4907" s="2">
        <f>MAX(F4907 + P4907*Inputs!$B$15 - (Q4907/Inputs!$B$16) - U4907, 0)</f>
        <v>170</v>
      </c>
    </row>
    <row r="4908" spans="1:22" x14ac:dyDescent="0.3">
      <c r="A4908" s="1">
        <v>46227.416666666657</v>
      </c>
      <c r="B4908" s="2">
        <v>0</v>
      </c>
      <c r="C4908" s="2">
        <v>8.9498018449926722</v>
      </c>
      <c r="D4908" s="2">
        <f t="shared" si="912"/>
        <v>49.267436029600098</v>
      </c>
      <c r="E4908" s="2">
        <f t="shared" si="913"/>
        <v>34.303390520504799</v>
      </c>
      <c r="F4908" s="2">
        <f t="shared" si="921"/>
        <v>170</v>
      </c>
      <c r="G4908" s="2">
        <f t="shared" si="922"/>
        <v>0</v>
      </c>
      <c r="H4908" s="2">
        <f>MIN(Inputs!$B$2, (Inputs!$B$14 - F4908)/Inputs!$B$15)</f>
        <v>170</v>
      </c>
      <c r="I4908" s="2">
        <f>MAX(MIN(Inputs!$B$2, F4908*Inputs!$B$16, Inputs!$B$14*Inputs!$B$4 - G4908), 0)</f>
        <v>170</v>
      </c>
      <c r="J4908" s="2">
        <f>MAX(MIN(Inputs!$B$2, F4908*Inputs!$B$16, (Inputs!$B$14-F4908)/Inputs!$B$15)*Inputs!$B$9, 0)</f>
        <v>136</v>
      </c>
      <c r="K4908" s="2">
        <f>MAX(E4908*Inputs!$B$5 - B4908 - Inputs!$B$8, 0) * H4908</f>
        <v>1731.7872218675179</v>
      </c>
      <c r="L4908" s="2">
        <f>IF(B4908 &gt;= D4908*Inputs!$B$10, MAX(B4908 - E4908/Inputs!$B$5 - Inputs!$B$8, 0) * I4908, 0)</f>
        <v>0</v>
      </c>
      <c r="M4908" s="2">
        <f t="shared" si="914"/>
        <v>1217.1730509190033</v>
      </c>
      <c r="N4908" s="3" t="str">
        <f t="shared" si="915"/>
        <v>Charge</v>
      </c>
      <c r="O4908" s="3" t="str">
        <f t="shared" si="923"/>
        <v>Charge</v>
      </c>
      <c r="P4908" s="2">
        <f t="shared" si="916"/>
        <v>170</v>
      </c>
      <c r="Q4908" s="2">
        <f t="shared" si="917"/>
        <v>0</v>
      </c>
      <c r="R4908" s="2">
        <f t="shared" si="918"/>
        <v>0</v>
      </c>
      <c r="S4908" s="2">
        <f t="shared" si="919"/>
        <v>0</v>
      </c>
      <c r="T4908" s="2">
        <f t="shared" si="920"/>
        <v>0</v>
      </c>
      <c r="U4908" s="2">
        <f>IF(O4908="Reg", R4908 * Inputs!$B$7, 0)</f>
        <v>0</v>
      </c>
      <c r="V4908" s="2">
        <f>MAX(F4908 + P4908*Inputs!$B$15 - (Q4908/Inputs!$B$16) - U4908, 0)</f>
        <v>340</v>
      </c>
    </row>
    <row r="4909" spans="1:22" x14ac:dyDescent="0.3">
      <c r="A4909" s="1">
        <v>46227.458333333343</v>
      </c>
      <c r="B4909" s="2">
        <v>18.903491357453039</v>
      </c>
      <c r="C4909" s="2">
        <v>6.3199109757612684</v>
      </c>
      <c r="D4909" s="2">
        <f t="shared" si="912"/>
        <v>49.267436029600098</v>
      </c>
      <c r="E4909" s="2">
        <f t="shared" si="913"/>
        <v>47.822970450250892</v>
      </c>
      <c r="F4909" s="2">
        <f t="shared" si="921"/>
        <v>340</v>
      </c>
      <c r="G4909" s="2">
        <f t="shared" si="922"/>
        <v>0</v>
      </c>
      <c r="H4909" s="2">
        <f>MIN(Inputs!$B$2, (Inputs!$B$14 - F4909)/Inputs!$B$15)</f>
        <v>0</v>
      </c>
      <c r="I4909" s="2">
        <f>MAX(MIN(Inputs!$B$2, F4909*Inputs!$B$16, Inputs!$B$14*Inputs!$B$4 - G4909), 0)</f>
        <v>170</v>
      </c>
      <c r="J4909" s="2">
        <f>MAX(MIN(Inputs!$B$2, F4909*Inputs!$B$16, (Inputs!$B$14-F4909)/Inputs!$B$15)*Inputs!$B$9, 0)</f>
        <v>0</v>
      </c>
      <c r="K4909" s="2">
        <f>MAX(E4909*Inputs!$B$5 - B4909 - Inputs!$B$8, 0) * H4909</f>
        <v>0</v>
      </c>
      <c r="L4909" s="2">
        <f>IF(B4909 &gt;= D4909*Inputs!$B$10, MAX(B4909 - E4909/Inputs!$B$5 - Inputs!$B$8, 0) * I4909, 0)</f>
        <v>0</v>
      </c>
      <c r="M4909" s="2">
        <f t="shared" si="914"/>
        <v>0</v>
      </c>
      <c r="N4909" s="3" t="str">
        <f t="shared" si="915"/>
        <v>Idle</v>
      </c>
      <c r="O4909" s="3" t="str">
        <f t="shared" si="923"/>
        <v>Idle</v>
      </c>
      <c r="P4909" s="2">
        <f t="shared" si="916"/>
        <v>0</v>
      </c>
      <c r="Q4909" s="2">
        <f t="shared" si="917"/>
        <v>0</v>
      </c>
      <c r="R4909" s="2">
        <f t="shared" si="918"/>
        <v>0</v>
      </c>
      <c r="S4909" s="2">
        <f t="shared" si="919"/>
        <v>0</v>
      </c>
      <c r="T4909" s="2">
        <f t="shared" si="920"/>
        <v>0</v>
      </c>
      <c r="U4909" s="2">
        <f>IF(O4909="Reg", R4909 * Inputs!$B$7, 0)</f>
        <v>0</v>
      </c>
      <c r="V4909" s="2">
        <f>MAX(F4909 + P4909*Inputs!$B$15 - (Q4909/Inputs!$B$16) - U4909, 0)</f>
        <v>340</v>
      </c>
    </row>
    <row r="4910" spans="1:22" x14ac:dyDescent="0.3">
      <c r="A4910" s="1">
        <v>46227.5</v>
      </c>
      <c r="B4910" s="2">
        <v>18.083113023764259</v>
      </c>
      <c r="C4910" s="2">
        <v>2.9618145509210492</v>
      </c>
      <c r="D4910" s="2">
        <f t="shared" si="912"/>
        <v>49.267436029600098</v>
      </c>
      <c r="E4910" s="2">
        <f t="shared" si="913"/>
        <v>83.968727033314636</v>
      </c>
      <c r="F4910" s="2">
        <f t="shared" si="921"/>
        <v>340</v>
      </c>
      <c r="G4910" s="2">
        <f t="shared" si="922"/>
        <v>0</v>
      </c>
      <c r="H4910" s="2">
        <f>MIN(Inputs!$B$2, (Inputs!$B$14 - F4910)/Inputs!$B$15)</f>
        <v>0</v>
      </c>
      <c r="I4910" s="2">
        <f>MAX(MIN(Inputs!$B$2, F4910*Inputs!$B$16, Inputs!$B$14*Inputs!$B$4 - G4910), 0)</f>
        <v>170</v>
      </c>
      <c r="J4910" s="2">
        <f>MAX(MIN(Inputs!$B$2, F4910*Inputs!$B$16, (Inputs!$B$14-F4910)/Inputs!$B$15)*Inputs!$B$9, 0)</f>
        <v>0</v>
      </c>
      <c r="K4910" s="2">
        <f>MAX(E4910*Inputs!$B$5 - B4910 - Inputs!$B$8, 0) * H4910</f>
        <v>0</v>
      </c>
      <c r="L4910" s="2">
        <f>IF(B4910 &gt;= D4910*Inputs!$B$10, MAX(B4910 - E4910/Inputs!$B$5 - Inputs!$B$8, 0) * I4910, 0)</f>
        <v>0</v>
      </c>
      <c r="M4910" s="2">
        <f t="shared" si="914"/>
        <v>0</v>
      </c>
      <c r="N4910" s="3" t="str">
        <f t="shared" si="915"/>
        <v>Idle</v>
      </c>
      <c r="O4910" s="3" t="str">
        <f t="shared" si="923"/>
        <v>Idle</v>
      </c>
      <c r="P4910" s="2">
        <f t="shared" si="916"/>
        <v>0</v>
      </c>
      <c r="Q4910" s="2">
        <f t="shared" si="917"/>
        <v>0</v>
      </c>
      <c r="R4910" s="2">
        <f t="shared" si="918"/>
        <v>0</v>
      </c>
      <c r="S4910" s="2">
        <f t="shared" si="919"/>
        <v>0</v>
      </c>
      <c r="T4910" s="2">
        <f t="shared" si="920"/>
        <v>0</v>
      </c>
      <c r="U4910" s="2">
        <f>IF(O4910="Reg", R4910 * Inputs!$B$7, 0)</f>
        <v>0</v>
      </c>
      <c r="V4910" s="2">
        <f>MAX(F4910 + P4910*Inputs!$B$15 - (Q4910/Inputs!$B$16) - U4910, 0)</f>
        <v>340</v>
      </c>
    </row>
    <row r="4911" spans="1:22" x14ac:dyDescent="0.3">
      <c r="A4911" s="1">
        <v>46227.541666666657</v>
      </c>
      <c r="B4911" s="2">
        <v>45.408252871954843</v>
      </c>
      <c r="C4911" s="2">
        <v>5.7248189858081213</v>
      </c>
      <c r="D4911" s="2">
        <f t="shared" si="912"/>
        <v>49.267436029600098</v>
      </c>
      <c r="E4911" s="2">
        <f t="shared" si="913"/>
        <v>96.158165908263655</v>
      </c>
      <c r="F4911" s="2">
        <f t="shared" si="921"/>
        <v>340</v>
      </c>
      <c r="G4911" s="2">
        <f t="shared" si="922"/>
        <v>0</v>
      </c>
      <c r="H4911" s="2">
        <f>MIN(Inputs!$B$2, (Inputs!$B$14 - F4911)/Inputs!$B$15)</f>
        <v>0</v>
      </c>
      <c r="I4911" s="2">
        <f>MAX(MIN(Inputs!$B$2, F4911*Inputs!$B$16, Inputs!$B$14*Inputs!$B$4 - G4911), 0)</f>
        <v>170</v>
      </c>
      <c r="J4911" s="2">
        <f>MAX(MIN(Inputs!$B$2, F4911*Inputs!$B$16, (Inputs!$B$14-F4911)/Inputs!$B$15)*Inputs!$B$9, 0)</f>
        <v>0</v>
      </c>
      <c r="K4911" s="2">
        <f>MAX(E4911*Inputs!$B$5 - B4911 - Inputs!$B$8, 0) * H4911</f>
        <v>0</v>
      </c>
      <c r="L4911" s="2">
        <f>IF(B4911 &gt;= D4911*Inputs!$B$10, MAX(B4911 - E4911/Inputs!$B$5 - Inputs!$B$8, 0) * I4911, 0)</f>
        <v>0</v>
      </c>
      <c r="M4911" s="2">
        <f t="shared" si="914"/>
        <v>0</v>
      </c>
      <c r="N4911" s="3" t="str">
        <f t="shared" si="915"/>
        <v>Idle</v>
      </c>
      <c r="O4911" s="3" t="str">
        <f t="shared" si="923"/>
        <v>Idle</v>
      </c>
      <c r="P4911" s="2">
        <f t="shared" si="916"/>
        <v>0</v>
      </c>
      <c r="Q4911" s="2">
        <f t="shared" si="917"/>
        <v>0</v>
      </c>
      <c r="R4911" s="2">
        <f t="shared" si="918"/>
        <v>0</v>
      </c>
      <c r="S4911" s="2">
        <f t="shared" si="919"/>
        <v>0</v>
      </c>
      <c r="T4911" s="2">
        <f t="shared" si="920"/>
        <v>0</v>
      </c>
      <c r="U4911" s="2">
        <f>IF(O4911="Reg", R4911 * Inputs!$B$7, 0)</f>
        <v>0</v>
      </c>
      <c r="V4911" s="2">
        <f>MAX(F4911 + P4911*Inputs!$B$15 - (Q4911/Inputs!$B$16) - U4911, 0)</f>
        <v>340</v>
      </c>
    </row>
    <row r="4912" spans="1:22" x14ac:dyDescent="0.3">
      <c r="A4912" s="1">
        <v>46227.583333333343</v>
      </c>
      <c r="B4912" s="2">
        <v>59.643834841923393</v>
      </c>
      <c r="C4912" s="2">
        <v>5.9603866406894817</v>
      </c>
      <c r="D4912" s="2">
        <f t="shared" si="912"/>
        <v>49.267436029600098</v>
      </c>
      <c r="E4912" s="2">
        <f t="shared" si="913"/>
        <v>103.21395529843586</v>
      </c>
      <c r="F4912" s="2">
        <f t="shared" si="921"/>
        <v>340</v>
      </c>
      <c r="G4912" s="2">
        <f t="shared" si="922"/>
        <v>0</v>
      </c>
      <c r="H4912" s="2">
        <f>MIN(Inputs!$B$2, (Inputs!$B$14 - F4912)/Inputs!$B$15)</f>
        <v>0</v>
      </c>
      <c r="I4912" s="2">
        <f>MAX(MIN(Inputs!$B$2, F4912*Inputs!$B$16, Inputs!$B$14*Inputs!$B$4 - G4912), 0)</f>
        <v>170</v>
      </c>
      <c r="J4912" s="2">
        <f>MAX(MIN(Inputs!$B$2, F4912*Inputs!$B$16, (Inputs!$B$14-F4912)/Inputs!$B$15)*Inputs!$B$9, 0)</f>
        <v>0</v>
      </c>
      <c r="K4912" s="2">
        <f>MAX(E4912*Inputs!$B$5 - B4912 - Inputs!$B$8, 0) * H4912</f>
        <v>0</v>
      </c>
      <c r="L4912" s="2">
        <f>IF(B4912 &gt;= D4912*Inputs!$B$10, MAX(B4912 - E4912/Inputs!$B$5 - Inputs!$B$8, 0) * I4912, 0)</f>
        <v>0</v>
      </c>
      <c r="M4912" s="2">
        <f t="shared" si="914"/>
        <v>0</v>
      </c>
      <c r="N4912" s="3" t="str">
        <f t="shared" si="915"/>
        <v>Idle</v>
      </c>
      <c r="O4912" s="3" t="str">
        <f t="shared" si="923"/>
        <v>Idle</v>
      </c>
      <c r="P4912" s="2">
        <f t="shared" si="916"/>
        <v>0</v>
      </c>
      <c r="Q4912" s="2">
        <f t="shared" si="917"/>
        <v>0</v>
      </c>
      <c r="R4912" s="2">
        <f t="shared" si="918"/>
        <v>0</v>
      </c>
      <c r="S4912" s="2">
        <f t="shared" si="919"/>
        <v>0</v>
      </c>
      <c r="T4912" s="2">
        <f t="shared" si="920"/>
        <v>0</v>
      </c>
      <c r="U4912" s="2">
        <f>IF(O4912="Reg", R4912 * Inputs!$B$7, 0)</f>
        <v>0</v>
      </c>
      <c r="V4912" s="2">
        <f>MAX(F4912 + P4912*Inputs!$B$15 - (Q4912/Inputs!$B$16) - U4912, 0)</f>
        <v>340</v>
      </c>
    </row>
    <row r="4913" spans="1:22" x14ac:dyDescent="0.3">
      <c r="A4913" s="1">
        <v>46227.625</v>
      </c>
      <c r="B4913" s="2">
        <v>63.781651027933243</v>
      </c>
      <c r="C4913" s="2">
        <v>6.6423045772127249</v>
      </c>
      <c r="D4913" s="2">
        <f t="shared" si="912"/>
        <v>49.267436029600098</v>
      </c>
      <c r="E4913" s="2">
        <f t="shared" si="913"/>
        <v>107.70637461213965</v>
      </c>
      <c r="F4913" s="2">
        <f t="shared" si="921"/>
        <v>340</v>
      </c>
      <c r="G4913" s="2">
        <f t="shared" si="922"/>
        <v>0</v>
      </c>
      <c r="H4913" s="2">
        <f>MIN(Inputs!$B$2, (Inputs!$B$14 - F4913)/Inputs!$B$15)</f>
        <v>0</v>
      </c>
      <c r="I4913" s="2">
        <f>MAX(MIN(Inputs!$B$2, F4913*Inputs!$B$16, Inputs!$B$14*Inputs!$B$4 - G4913), 0)</f>
        <v>170</v>
      </c>
      <c r="J4913" s="2">
        <f>MAX(MIN(Inputs!$B$2, F4913*Inputs!$B$16, (Inputs!$B$14-F4913)/Inputs!$B$15)*Inputs!$B$9, 0)</f>
        <v>0</v>
      </c>
      <c r="K4913" s="2">
        <f>MAX(E4913*Inputs!$B$5 - B4913 - Inputs!$B$8, 0) * H4913</f>
        <v>0</v>
      </c>
      <c r="L4913" s="2">
        <f>IF(B4913 &gt;= D4913*Inputs!$B$10, MAX(B4913 - E4913/Inputs!$B$5 - Inputs!$B$8, 0) * I4913, 0)</f>
        <v>0</v>
      </c>
      <c r="M4913" s="2">
        <f t="shared" si="914"/>
        <v>0</v>
      </c>
      <c r="N4913" s="3" t="str">
        <f t="shared" si="915"/>
        <v>Idle</v>
      </c>
      <c r="O4913" s="3" t="str">
        <f t="shared" si="923"/>
        <v>Idle</v>
      </c>
      <c r="P4913" s="2">
        <f t="shared" si="916"/>
        <v>0</v>
      </c>
      <c r="Q4913" s="2">
        <f t="shared" si="917"/>
        <v>0</v>
      </c>
      <c r="R4913" s="2">
        <f t="shared" si="918"/>
        <v>0</v>
      </c>
      <c r="S4913" s="2">
        <f t="shared" si="919"/>
        <v>0</v>
      </c>
      <c r="T4913" s="2">
        <f t="shared" si="920"/>
        <v>0</v>
      </c>
      <c r="U4913" s="2">
        <f>IF(O4913="Reg", R4913 * Inputs!$B$7, 0)</f>
        <v>0</v>
      </c>
      <c r="V4913" s="2">
        <f>MAX(F4913 + P4913*Inputs!$B$15 - (Q4913/Inputs!$B$16) - U4913, 0)</f>
        <v>340</v>
      </c>
    </row>
    <row r="4914" spans="1:22" x14ac:dyDescent="0.3">
      <c r="A4914" s="1">
        <v>46227.666666666657</v>
      </c>
      <c r="B4914" s="2">
        <v>81.117479578476576</v>
      </c>
      <c r="C4914" s="2">
        <v>8.8804142424895289</v>
      </c>
      <c r="D4914" s="2">
        <f t="shared" si="912"/>
        <v>49.267436029600098</v>
      </c>
      <c r="E4914" s="2">
        <f t="shared" si="913"/>
        <v>110.2148553946368</v>
      </c>
      <c r="F4914" s="2">
        <f t="shared" si="921"/>
        <v>340</v>
      </c>
      <c r="G4914" s="2">
        <f t="shared" si="922"/>
        <v>0</v>
      </c>
      <c r="H4914" s="2">
        <f>MIN(Inputs!$B$2, (Inputs!$B$14 - F4914)/Inputs!$B$15)</f>
        <v>0</v>
      </c>
      <c r="I4914" s="2">
        <f>MAX(MIN(Inputs!$B$2, F4914*Inputs!$B$16, Inputs!$B$14*Inputs!$B$4 - G4914), 0)</f>
        <v>170</v>
      </c>
      <c r="J4914" s="2">
        <f>MAX(MIN(Inputs!$B$2, F4914*Inputs!$B$16, (Inputs!$B$14-F4914)/Inputs!$B$15)*Inputs!$B$9, 0)</f>
        <v>0</v>
      </c>
      <c r="K4914" s="2">
        <f>MAX(E4914*Inputs!$B$5 - B4914 - Inputs!$B$8, 0) * H4914</f>
        <v>0</v>
      </c>
      <c r="L4914" s="2">
        <f>IF(B4914 &gt;= D4914*Inputs!$B$10, MAX(B4914 - E4914/Inputs!$B$5 - Inputs!$B$8, 0) * I4914, 0)</f>
        <v>0</v>
      </c>
      <c r="M4914" s="2">
        <f t="shared" si="914"/>
        <v>0</v>
      </c>
      <c r="N4914" s="3" t="str">
        <f t="shared" si="915"/>
        <v>Idle</v>
      </c>
      <c r="O4914" s="3" t="str">
        <f t="shared" si="923"/>
        <v>Idle</v>
      </c>
      <c r="P4914" s="2">
        <f t="shared" si="916"/>
        <v>0</v>
      </c>
      <c r="Q4914" s="2">
        <f t="shared" si="917"/>
        <v>0</v>
      </c>
      <c r="R4914" s="2">
        <f t="shared" si="918"/>
        <v>0</v>
      </c>
      <c r="S4914" s="2">
        <f t="shared" si="919"/>
        <v>0</v>
      </c>
      <c r="T4914" s="2">
        <f t="shared" si="920"/>
        <v>0</v>
      </c>
      <c r="U4914" s="2">
        <f>IF(O4914="Reg", R4914 * Inputs!$B$7, 0)</f>
        <v>0</v>
      </c>
      <c r="V4914" s="2">
        <f>MAX(F4914 + P4914*Inputs!$B$15 - (Q4914/Inputs!$B$16) - U4914, 0)</f>
        <v>340</v>
      </c>
    </row>
    <row r="4915" spans="1:22" x14ac:dyDescent="0.3">
      <c r="A4915" s="1">
        <v>46227.708333333343</v>
      </c>
      <c r="B4915" s="2">
        <v>235.77803085583551</v>
      </c>
      <c r="C4915" s="2">
        <v>11.40446166821577</v>
      </c>
      <c r="D4915" s="2">
        <f t="shared" si="912"/>
        <v>49.267436029600098</v>
      </c>
      <c r="E4915" s="2">
        <f t="shared" si="913"/>
        <v>131.20702416108989</v>
      </c>
      <c r="F4915" s="2">
        <f t="shared" si="921"/>
        <v>340</v>
      </c>
      <c r="G4915" s="2">
        <f t="shared" si="922"/>
        <v>0</v>
      </c>
      <c r="H4915" s="2">
        <f>MIN(Inputs!$B$2, (Inputs!$B$14 - F4915)/Inputs!$B$15)</f>
        <v>0</v>
      </c>
      <c r="I4915" s="2">
        <f>MAX(MIN(Inputs!$B$2, F4915*Inputs!$B$16, Inputs!$B$14*Inputs!$B$4 - G4915), 0)</f>
        <v>170</v>
      </c>
      <c r="J4915" s="2">
        <f>MAX(MIN(Inputs!$B$2, F4915*Inputs!$B$16, (Inputs!$B$14-F4915)/Inputs!$B$15)*Inputs!$B$9, 0)</f>
        <v>0</v>
      </c>
      <c r="K4915" s="2">
        <f>MAX(E4915*Inputs!$B$5 - B4915 - Inputs!$B$8, 0) * H4915</f>
        <v>0</v>
      </c>
      <c r="L4915" s="2">
        <f>IF(B4915 &gt;= D4915*Inputs!$B$10, MAX(B4915 - E4915/Inputs!$B$5 - Inputs!$B$8, 0) * I4915, 0)</f>
        <v>11335.453759826945</v>
      </c>
      <c r="M4915" s="2">
        <f t="shared" si="914"/>
        <v>0</v>
      </c>
      <c r="N4915" s="3" t="str">
        <f t="shared" si="915"/>
        <v>Discharge</v>
      </c>
      <c r="O4915" s="3" t="str">
        <f t="shared" si="923"/>
        <v>Discharge</v>
      </c>
      <c r="P4915" s="2">
        <f t="shared" si="916"/>
        <v>0</v>
      </c>
      <c r="Q4915" s="2">
        <f t="shared" si="917"/>
        <v>170</v>
      </c>
      <c r="R4915" s="2">
        <f t="shared" si="918"/>
        <v>0</v>
      </c>
      <c r="S4915" s="2">
        <f t="shared" si="919"/>
        <v>40082.265245492039</v>
      </c>
      <c r="T4915" s="2">
        <f t="shared" si="920"/>
        <v>0</v>
      </c>
      <c r="U4915" s="2">
        <f>IF(O4915="Reg", R4915 * Inputs!$B$7, 0)</f>
        <v>0</v>
      </c>
      <c r="V4915" s="2">
        <f>MAX(F4915 + P4915*Inputs!$B$15 - (Q4915/Inputs!$B$16) - U4915, 0)</f>
        <v>170</v>
      </c>
    </row>
    <row r="4916" spans="1:22" x14ac:dyDescent="0.3">
      <c r="A4916" s="1">
        <v>46227.75</v>
      </c>
      <c r="B4916" s="2">
        <v>91.21974627345837</v>
      </c>
      <c r="C4916" s="2">
        <v>13.63782154718319</v>
      </c>
      <c r="D4916" s="2">
        <f t="shared" si="912"/>
        <v>49.267436029600098</v>
      </c>
      <c r="E4916" s="2">
        <f t="shared" si="913"/>
        <v>101.57923036299985</v>
      </c>
      <c r="F4916" s="2">
        <f t="shared" si="921"/>
        <v>170</v>
      </c>
      <c r="G4916" s="2">
        <f t="shared" si="922"/>
        <v>170</v>
      </c>
      <c r="H4916" s="2">
        <f>MIN(Inputs!$B$2, (Inputs!$B$14 - F4916)/Inputs!$B$15)</f>
        <v>170</v>
      </c>
      <c r="I4916" s="2">
        <f>MAX(MIN(Inputs!$B$2, F4916*Inputs!$B$16, Inputs!$B$14*Inputs!$B$4 - G4916), 0)</f>
        <v>170</v>
      </c>
      <c r="J4916" s="2">
        <f>MAX(MIN(Inputs!$B$2, F4916*Inputs!$B$16, (Inputs!$B$14-F4916)/Inputs!$B$15)*Inputs!$B$9, 0)</f>
        <v>136</v>
      </c>
      <c r="K4916" s="2">
        <f>MAX(E4916*Inputs!$B$5 - B4916 - Inputs!$B$8, 0) * H4916</f>
        <v>0</v>
      </c>
      <c r="L4916" s="2">
        <f>IF(B4916 &gt;= D4916*Inputs!$B$10, MAX(B4916 - E4916/Inputs!$B$5 - Inputs!$B$8, 0) * I4916, 0)</f>
        <v>0</v>
      </c>
      <c r="M4916" s="2">
        <f t="shared" si="914"/>
        <v>1854.7437304169139</v>
      </c>
      <c r="N4916" s="3" t="str">
        <f t="shared" si="915"/>
        <v>Reg</v>
      </c>
      <c r="O4916" s="3" t="str">
        <f t="shared" si="923"/>
        <v>Discharge</v>
      </c>
      <c r="P4916" s="2">
        <f t="shared" si="916"/>
        <v>0</v>
      </c>
      <c r="Q4916" s="2">
        <f t="shared" si="917"/>
        <v>170</v>
      </c>
      <c r="R4916" s="2">
        <f t="shared" si="918"/>
        <v>0</v>
      </c>
      <c r="S4916" s="2">
        <f t="shared" si="919"/>
        <v>15507.356866487922</v>
      </c>
      <c r="T4916" s="2">
        <f t="shared" si="920"/>
        <v>0</v>
      </c>
      <c r="U4916" s="2">
        <f>IF(O4916="Reg", R4916 * Inputs!$B$7, 0)</f>
        <v>0</v>
      </c>
      <c r="V4916" s="2">
        <f>MAX(F4916 + P4916*Inputs!$B$15 - (Q4916/Inputs!$B$16) - U4916, 0)</f>
        <v>0</v>
      </c>
    </row>
    <row r="4917" spans="1:22" x14ac:dyDescent="0.3">
      <c r="A4917" s="1">
        <v>46227.791666666657</v>
      </c>
      <c r="B4917" s="2">
        <v>87.742989212988149</v>
      </c>
      <c r="C4917" s="2">
        <v>3.8427351110536381</v>
      </c>
      <c r="D4917" s="2">
        <f t="shared" si="912"/>
        <v>49.267436029600098</v>
      </c>
      <c r="E4917" s="2">
        <f t="shared" si="913"/>
        <v>90.936625071721792</v>
      </c>
      <c r="F4917" s="2">
        <f t="shared" si="921"/>
        <v>0</v>
      </c>
      <c r="G4917" s="2">
        <f t="shared" si="922"/>
        <v>340</v>
      </c>
      <c r="H4917" s="2">
        <f>MIN(Inputs!$B$2, (Inputs!$B$14 - F4917)/Inputs!$B$15)</f>
        <v>170</v>
      </c>
      <c r="I4917" s="2">
        <f>MAX(MIN(Inputs!$B$2, F4917*Inputs!$B$16, Inputs!$B$14*Inputs!$B$4 - G4917), 0)</f>
        <v>0</v>
      </c>
      <c r="J4917" s="2">
        <f>MAX(MIN(Inputs!$B$2, F4917*Inputs!$B$16, (Inputs!$B$14-F4917)/Inputs!$B$15)*Inputs!$B$9, 0)</f>
        <v>0</v>
      </c>
      <c r="K4917" s="2">
        <f>MAX(E4917*Inputs!$B$5 - B4917 - Inputs!$B$8, 0) * H4917</f>
        <v>0</v>
      </c>
      <c r="L4917" s="2">
        <f>IF(B4917 &gt;= D4917*Inputs!$B$10, MAX(B4917 - E4917/Inputs!$B$5 - Inputs!$B$8, 0) * I4917, 0)</f>
        <v>0</v>
      </c>
      <c r="M4917" s="2">
        <f t="shared" si="914"/>
        <v>0</v>
      </c>
      <c r="N4917" s="3" t="str">
        <f t="shared" si="915"/>
        <v>Idle</v>
      </c>
      <c r="O4917" s="3" t="str">
        <f t="shared" si="923"/>
        <v>Idle</v>
      </c>
      <c r="P4917" s="2">
        <f t="shared" si="916"/>
        <v>0</v>
      </c>
      <c r="Q4917" s="2">
        <f t="shared" si="917"/>
        <v>0</v>
      </c>
      <c r="R4917" s="2">
        <f t="shared" si="918"/>
        <v>0</v>
      </c>
      <c r="S4917" s="2">
        <f t="shared" si="919"/>
        <v>0</v>
      </c>
      <c r="T4917" s="2">
        <f t="shared" si="920"/>
        <v>0</v>
      </c>
      <c r="U4917" s="2">
        <f>IF(O4917="Reg", R4917 * Inputs!$B$7, 0)</f>
        <v>0</v>
      </c>
      <c r="V4917" s="2">
        <f>MAX(F4917 + P4917*Inputs!$B$15 - (Q4917/Inputs!$B$16) - U4917, 0)</f>
        <v>0</v>
      </c>
    </row>
    <row r="4918" spans="1:22" x14ac:dyDescent="0.3">
      <c r="A4918" s="1">
        <v>46227.833333333343</v>
      </c>
      <c r="B4918" s="2">
        <v>86.598350724146115</v>
      </c>
      <c r="C4918" s="2">
        <v>12.237021452002409</v>
      </c>
      <c r="D4918" s="2">
        <f t="shared" si="912"/>
        <v>49.267436029600098</v>
      </c>
      <c r="E4918" s="2">
        <f t="shared" si="913"/>
        <v>78.633765154804621</v>
      </c>
      <c r="F4918" s="2">
        <f t="shared" si="921"/>
        <v>0</v>
      </c>
      <c r="G4918" s="2">
        <f t="shared" si="922"/>
        <v>340</v>
      </c>
      <c r="H4918" s="2">
        <f>MIN(Inputs!$B$2, (Inputs!$B$14 - F4918)/Inputs!$B$15)</f>
        <v>170</v>
      </c>
      <c r="I4918" s="2">
        <f>MAX(MIN(Inputs!$B$2, F4918*Inputs!$B$16, Inputs!$B$14*Inputs!$B$4 - G4918), 0)</f>
        <v>0</v>
      </c>
      <c r="J4918" s="2">
        <f>MAX(MIN(Inputs!$B$2, F4918*Inputs!$B$16, (Inputs!$B$14-F4918)/Inputs!$B$15)*Inputs!$B$9, 0)</f>
        <v>0</v>
      </c>
      <c r="K4918" s="2">
        <f>MAX(E4918*Inputs!$B$5 - B4918 - Inputs!$B$8, 0) * H4918</f>
        <v>0</v>
      </c>
      <c r="L4918" s="2">
        <f>IF(B4918 &gt;= D4918*Inputs!$B$10, MAX(B4918 - E4918/Inputs!$B$5 - Inputs!$B$8, 0) * I4918, 0)</f>
        <v>0</v>
      </c>
      <c r="M4918" s="2">
        <f t="shared" si="914"/>
        <v>0</v>
      </c>
      <c r="N4918" s="3" t="str">
        <f t="shared" si="915"/>
        <v>Idle</v>
      </c>
      <c r="O4918" s="3" t="str">
        <f t="shared" si="923"/>
        <v>Idle</v>
      </c>
      <c r="P4918" s="2">
        <f t="shared" si="916"/>
        <v>0</v>
      </c>
      <c r="Q4918" s="2">
        <f t="shared" si="917"/>
        <v>0</v>
      </c>
      <c r="R4918" s="2">
        <f t="shared" si="918"/>
        <v>0</v>
      </c>
      <c r="S4918" s="2">
        <f t="shared" si="919"/>
        <v>0</v>
      </c>
      <c r="T4918" s="2">
        <f t="shared" si="920"/>
        <v>0</v>
      </c>
      <c r="U4918" s="2">
        <f>IF(O4918="Reg", R4918 * Inputs!$B$7, 0)</f>
        <v>0</v>
      </c>
      <c r="V4918" s="2">
        <f>MAX(F4918 + P4918*Inputs!$B$15 - (Q4918/Inputs!$B$16) - U4918, 0)</f>
        <v>0</v>
      </c>
    </row>
    <row r="4919" spans="1:22" x14ac:dyDescent="0.3">
      <c r="A4919" s="1">
        <v>46227.875</v>
      </c>
      <c r="B4919" s="2">
        <v>78.832535722916077</v>
      </c>
      <c r="C4919" s="2">
        <v>14.676598252626899</v>
      </c>
      <c r="D4919" s="2">
        <f t="shared" si="912"/>
        <v>49.267436029600098</v>
      </c>
      <c r="E4919" s="2">
        <f t="shared" si="913"/>
        <v>65.638696706836384</v>
      </c>
      <c r="F4919" s="2">
        <f t="shared" si="921"/>
        <v>0</v>
      </c>
      <c r="G4919" s="2">
        <f t="shared" si="922"/>
        <v>340</v>
      </c>
      <c r="H4919" s="2">
        <f>MIN(Inputs!$B$2, (Inputs!$B$14 - F4919)/Inputs!$B$15)</f>
        <v>170</v>
      </c>
      <c r="I4919" s="2">
        <f>MAX(MIN(Inputs!$B$2, F4919*Inputs!$B$16, Inputs!$B$14*Inputs!$B$4 - G4919), 0)</f>
        <v>0</v>
      </c>
      <c r="J4919" s="2">
        <f>MAX(MIN(Inputs!$B$2, F4919*Inputs!$B$16, (Inputs!$B$14-F4919)/Inputs!$B$15)*Inputs!$B$9, 0)</f>
        <v>0</v>
      </c>
      <c r="K4919" s="2">
        <f>MAX(E4919*Inputs!$B$5 - B4919 - Inputs!$B$8, 0) * H4919</f>
        <v>0</v>
      </c>
      <c r="L4919" s="2">
        <f>IF(B4919 &gt;= D4919*Inputs!$B$10, MAX(B4919 - E4919/Inputs!$B$5 - Inputs!$B$8, 0) * I4919, 0)</f>
        <v>0</v>
      </c>
      <c r="M4919" s="2">
        <f t="shared" si="914"/>
        <v>0</v>
      </c>
      <c r="N4919" s="3" t="str">
        <f t="shared" si="915"/>
        <v>Idle</v>
      </c>
      <c r="O4919" s="3" t="str">
        <f t="shared" si="923"/>
        <v>Idle</v>
      </c>
      <c r="P4919" s="2">
        <f t="shared" si="916"/>
        <v>0</v>
      </c>
      <c r="Q4919" s="2">
        <f t="shared" si="917"/>
        <v>0</v>
      </c>
      <c r="R4919" s="2">
        <f t="shared" si="918"/>
        <v>0</v>
      </c>
      <c r="S4919" s="2">
        <f t="shared" si="919"/>
        <v>0</v>
      </c>
      <c r="T4919" s="2">
        <f t="shared" si="920"/>
        <v>0</v>
      </c>
      <c r="U4919" s="2">
        <f>IF(O4919="Reg", R4919 * Inputs!$B$7, 0)</f>
        <v>0</v>
      </c>
      <c r="V4919" s="2">
        <f>MAX(F4919 + P4919*Inputs!$B$15 - (Q4919/Inputs!$B$16) - U4919, 0)</f>
        <v>0</v>
      </c>
    </row>
    <row r="4920" spans="1:22" x14ac:dyDescent="0.3">
      <c r="A4920" s="1">
        <v>46227.916666666657</v>
      </c>
      <c r="B4920" s="2">
        <v>207.07049217719509</v>
      </c>
      <c r="C4920" s="2">
        <v>6.3699057225810218</v>
      </c>
      <c r="D4920" s="2">
        <f t="shared" si="912"/>
        <v>49.267436029600098</v>
      </c>
      <c r="E4920" s="2">
        <f t="shared" si="913"/>
        <v>52.499940753017036</v>
      </c>
      <c r="F4920" s="2">
        <f t="shared" si="921"/>
        <v>0</v>
      </c>
      <c r="G4920" s="2">
        <f t="shared" si="922"/>
        <v>340</v>
      </c>
      <c r="H4920" s="2">
        <f>MIN(Inputs!$B$2, (Inputs!$B$14 - F4920)/Inputs!$B$15)</f>
        <v>170</v>
      </c>
      <c r="I4920" s="2">
        <f>MAX(MIN(Inputs!$B$2, F4920*Inputs!$B$16, Inputs!$B$14*Inputs!$B$4 - G4920), 0)</f>
        <v>0</v>
      </c>
      <c r="J4920" s="2">
        <f>MAX(MIN(Inputs!$B$2, F4920*Inputs!$B$16, (Inputs!$B$14-F4920)/Inputs!$B$15)*Inputs!$B$9, 0)</f>
        <v>0</v>
      </c>
      <c r="K4920" s="2">
        <f>MAX(E4920*Inputs!$B$5 - B4920 - Inputs!$B$8, 0) * H4920</f>
        <v>0</v>
      </c>
      <c r="L4920" s="2">
        <f>IF(B4920 &gt;= D4920*Inputs!$B$10, MAX(B4920 - E4920/Inputs!$B$5 - Inputs!$B$8, 0) * I4920, 0)</f>
        <v>0</v>
      </c>
      <c r="M4920" s="2">
        <f t="shared" si="914"/>
        <v>0</v>
      </c>
      <c r="N4920" s="3" t="str">
        <f t="shared" si="915"/>
        <v>Idle</v>
      </c>
      <c r="O4920" s="3" t="str">
        <f t="shared" si="923"/>
        <v>Idle</v>
      </c>
      <c r="P4920" s="2">
        <f t="shared" si="916"/>
        <v>0</v>
      </c>
      <c r="Q4920" s="2">
        <f t="shared" si="917"/>
        <v>0</v>
      </c>
      <c r="R4920" s="2">
        <f t="shared" si="918"/>
        <v>0</v>
      </c>
      <c r="S4920" s="2">
        <f t="shared" si="919"/>
        <v>0</v>
      </c>
      <c r="T4920" s="2">
        <f t="shared" si="920"/>
        <v>0</v>
      </c>
      <c r="U4920" s="2">
        <f>IF(O4920="Reg", R4920 * Inputs!$B$7, 0)</f>
        <v>0</v>
      </c>
      <c r="V4920" s="2">
        <f>MAX(F4920 + P4920*Inputs!$B$15 - (Q4920/Inputs!$B$16) - U4920, 0)</f>
        <v>0</v>
      </c>
    </row>
    <row r="4921" spans="1:22" x14ac:dyDescent="0.3">
      <c r="A4921" s="1">
        <v>46227.958333333343</v>
      </c>
      <c r="B4921" s="2">
        <v>58.01126806729534</v>
      </c>
      <c r="C4921" s="2">
        <v>3.137644554543964</v>
      </c>
      <c r="D4921" s="2">
        <f t="shared" si="912"/>
        <v>49.267436029600098</v>
      </c>
      <c r="E4921" s="2">
        <f t="shared" si="913"/>
        <v>17.988192056817855</v>
      </c>
      <c r="F4921" s="2">
        <f t="shared" si="921"/>
        <v>0</v>
      </c>
      <c r="G4921" s="2">
        <f t="shared" si="922"/>
        <v>340</v>
      </c>
      <c r="H4921" s="2">
        <f>MIN(Inputs!$B$2, (Inputs!$B$14 - F4921)/Inputs!$B$15)</f>
        <v>170</v>
      </c>
      <c r="I4921" s="2">
        <f>MAX(MIN(Inputs!$B$2, F4921*Inputs!$B$16, Inputs!$B$14*Inputs!$B$4 - G4921), 0)</f>
        <v>0</v>
      </c>
      <c r="J4921" s="2">
        <f>MAX(MIN(Inputs!$B$2, F4921*Inputs!$B$16, (Inputs!$B$14-F4921)/Inputs!$B$15)*Inputs!$B$9, 0)</f>
        <v>0</v>
      </c>
      <c r="K4921" s="2">
        <f>MAX(E4921*Inputs!$B$5 - B4921 - Inputs!$B$8, 0) * H4921</f>
        <v>0</v>
      </c>
      <c r="L4921" s="2">
        <f>IF(B4921 &gt;= D4921*Inputs!$B$10, MAX(B4921 - E4921/Inputs!$B$5 - Inputs!$B$8, 0) * I4921, 0)</f>
        <v>0</v>
      </c>
      <c r="M4921" s="2">
        <f t="shared" si="914"/>
        <v>0</v>
      </c>
      <c r="N4921" s="3" t="str">
        <f t="shared" si="915"/>
        <v>Idle</v>
      </c>
      <c r="O4921" s="3" t="str">
        <f t="shared" si="923"/>
        <v>Idle</v>
      </c>
      <c r="P4921" s="2">
        <f t="shared" si="916"/>
        <v>0</v>
      </c>
      <c r="Q4921" s="2">
        <f t="shared" si="917"/>
        <v>0</v>
      </c>
      <c r="R4921" s="2">
        <f t="shared" si="918"/>
        <v>0</v>
      </c>
      <c r="S4921" s="2">
        <f t="shared" si="919"/>
        <v>0</v>
      </c>
      <c r="T4921" s="2">
        <f t="shared" si="920"/>
        <v>0</v>
      </c>
      <c r="U4921" s="2">
        <f>IF(O4921="Reg", R4921 * Inputs!$B$7, 0)</f>
        <v>0</v>
      </c>
      <c r="V4921" s="2">
        <f>MAX(F4921 + P4921*Inputs!$B$15 - (Q4921/Inputs!$B$16) - U4921, 0)</f>
        <v>0</v>
      </c>
    </row>
    <row r="4922" spans="1:22" x14ac:dyDescent="0.3">
      <c r="A4922" s="1">
        <v>46228</v>
      </c>
      <c r="B4922" s="2">
        <v>27.364114525789969</v>
      </c>
      <c r="C4922" s="2">
        <v>16.257893376295101</v>
      </c>
      <c r="D4922" s="2">
        <f t="shared" si="912"/>
        <v>53.935856217964734</v>
      </c>
      <c r="E4922" s="2">
        <f t="shared" si="913"/>
        <v>8.3196473789352954</v>
      </c>
      <c r="F4922" s="2">
        <f t="shared" si="921"/>
        <v>0</v>
      </c>
      <c r="G4922" s="2">
        <f t="shared" si="922"/>
        <v>0</v>
      </c>
      <c r="H4922" s="2">
        <f>MIN(Inputs!$B$2, (Inputs!$B$14 - F4922)/Inputs!$B$15)</f>
        <v>170</v>
      </c>
      <c r="I4922" s="2">
        <f>MAX(MIN(Inputs!$B$2, F4922*Inputs!$B$16, Inputs!$B$14*Inputs!$B$4 - G4922), 0)</f>
        <v>0</v>
      </c>
      <c r="J4922" s="2">
        <f>MAX(MIN(Inputs!$B$2, F4922*Inputs!$B$16, (Inputs!$B$14-F4922)/Inputs!$B$15)*Inputs!$B$9, 0)</f>
        <v>0</v>
      </c>
      <c r="K4922" s="2">
        <f>MAX(E4922*Inputs!$B$5 - B4922 - Inputs!$B$8, 0) * H4922</f>
        <v>0</v>
      </c>
      <c r="L4922" s="2">
        <f>IF(B4922 &gt;= D4922*Inputs!$B$10, MAX(B4922 - E4922/Inputs!$B$5 - Inputs!$B$8, 0) * I4922, 0)</f>
        <v>0</v>
      </c>
      <c r="M4922" s="2">
        <f t="shared" si="914"/>
        <v>0</v>
      </c>
      <c r="N4922" s="3" t="str">
        <f t="shared" si="915"/>
        <v>Idle</v>
      </c>
      <c r="O4922" s="3" t="str">
        <f t="shared" si="923"/>
        <v>Idle</v>
      </c>
      <c r="P4922" s="2">
        <f t="shared" si="916"/>
        <v>0</v>
      </c>
      <c r="Q4922" s="2">
        <f t="shared" si="917"/>
        <v>0</v>
      </c>
      <c r="R4922" s="2">
        <f t="shared" si="918"/>
        <v>0</v>
      </c>
      <c r="S4922" s="2">
        <f t="shared" si="919"/>
        <v>0</v>
      </c>
      <c r="T4922" s="2">
        <f t="shared" si="920"/>
        <v>0</v>
      </c>
      <c r="U4922" s="2">
        <f>IF(O4922="Reg", R4922 * Inputs!$B$7, 0)</f>
        <v>0</v>
      </c>
      <c r="V4922" s="2">
        <f>MAX(F4922 + P4922*Inputs!$B$15 - (Q4922/Inputs!$B$16) - U4922, 0)</f>
        <v>0</v>
      </c>
    </row>
    <row r="4923" spans="1:22" x14ac:dyDescent="0.3">
      <c r="A4923" s="1">
        <v>46228.041666666657</v>
      </c>
      <c r="B4923" s="2">
        <v>13.9258297114851</v>
      </c>
      <c r="C4923" s="2">
        <v>4.5404047734122628</v>
      </c>
      <c r="D4923" s="2">
        <f t="shared" si="912"/>
        <v>53.935856217964734</v>
      </c>
      <c r="E4923" s="2">
        <f t="shared" si="913"/>
        <v>3.7589616246369677</v>
      </c>
      <c r="F4923" s="2">
        <f t="shared" si="921"/>
        <v>0</v>
      </c>
      <c r="G4923" s="2">
        <f t="shared" si="922"/>
        <v>0</v>
      </c>
      <c r="H4923" s="2">
        <f>MIN(Inputs!$B$2, (Inputs!$B$14 - F4923)/Inputs!$B$15)</f>
        <v>170</v>
      </c>
      <c r="I4923" s="2">
        <f>MAX(MIN(Inputs!$B$2, F4923*Inputs!$B$16, Inputs!$B$14*Inputs!$B$4 - G4923), 0)</f>
        <v>0</v>
      </c>
      <c r="J4923" s="2">
        <f>MAX(MIN(Inputs!$B$2, F4923*Inputs!$B$16, (Inputs!$B$14-F4923)/Inputs!$B$15)*Inputs!$B$9, 0)</f>
        <v>0</v>
      </c>
      <c r="K4923" s="2">
        <f>MAX(E4923*Inputs!$B$5 - B4923 - Inputs!$B$8, 0) * H4923</f>
        <v>0</v>
      </c>
      <c r="L4923" s="2">
        <f>IF(B4923 &gt;= D4923*Inputs!$B$10, MAX(B4923 - E4923/Inputs!$B$5 - Inputs!$B$8, 0) * I4923, 0)</f>
        <v>0</v>
      </c>
      <c r="M4923" s="2">
        <f t="shared" si="914"/>
        <v>0</v>
      </c>
      <c r="N4923" s="3" t="str">
        <f t="shared" si="915"/>
        <v>Idle</v>
      </c>
      <c r="O4923" s="3" t="str">
        <f t="shared" si="923"/>
        <v>Idle</v>
      </c>
      <c r="P4923" s="2">
        <f t="shared" si="916"/>
        <v>0</v>
      </c>
      <c r="Q4923" s="2">
        <f t="shared" si="917"/>
        <v>0</v>
      </c>
      <c r="R4923" s="2">
        <f t="shared" si="918"/>
        <v>0</v>
      </c>
      <c r="S4923" s="2">
        <f t="shared" si="919"/>
        <v>0</v>
      </c>
      <c r="T4923" s="2">
        <f t="shared" si="920"/>
        <v>0</v>
      </c>
      <c r="U4923" s="2">
        <f>IF(O4923="Reg", R4923 * Inputs!$B$7, 0)</f>
        <v>0</v>
      </c>
      <c r="V4923" s="2">
        <f>MAX(F4923 + P4923*Inputs!$B$15 - (Q4923/Inputs!$B$16) - U4923, 0)</f>
        <v>0</v>
      </c>
    </row>
    <row r="4924" spans="1:22" x14ac:dyDescent="0.3">
      <c r="A4924" s="1">
        <v>46228.083333333343</v>
      </c>
      <c r="B4924" s="2">
        <v>8.6279400363367067</v>
      </c>
      <c r="C4924" s="2">
        <v>6.7083981322972797</v>
      </c>
      <c r="D4924" s="2">
        <f t="shared" si="912"/>
        <v>53.935856217964734</v>
      </c>
      <c r="E4924" s="2">
        <f t="shared" si="913"/>
        <v>1.4379900060561177</v>
      </c>
      <c r="F4924" s="2">
        <f t="shared" si="921"/>
        <v>0</v>
      </c>
      <c r="G4924" s="2">
        <f t="shared" si="922"/>
        <v>0</v>
      </c>
      <c r="H4924" s="2">
        <f>MIN(Inputs!$B$2, (Inputs!$B$14 - F4924)/Inputs!$B$15)</f>
        <v>170</v>
      </c>
      <c r="I4924" s="2">
        <f>MAX(MIN(Inputs!$B$2, F4924*Inputs!$B$16, Inputs!$B$14*Inputs!$B$4 - G4924), 0)</f>
        <v>0</v>
      </c>
      <c r="J4924" s="2">
        <f>MAX(MIN(Inputs!$B$2, F4924*Inputs!$B$16, (Inputs!$B$14-F4924)/Inputs!$B$15)*Inputs!$B$9, 0)</f>
        <v>0</v>
      </c>
      <c r="K4924" s="2">
        <f>MAX(E4924*Inputs!$B$5 - B4924 - Inputs!$B$8, 0) * H4924</f>
        <v>0</v>
      </c>
      <c r="L4924" s="2">
        <f>IF(B4924 &gt;= D4924*Inputs!$B$10, MAX(B4924 - E4924/Inputs!$B$5 - Inputs!$B$8, 0) * I4924, 0)</f>
        <v>0</v>
      </c>
      <c r="M4924" s="2">
        <f t="shared" si="914"/>
        <v>0</v>
      </c>
      <c r="N4924" s="3" t="str">
        <f t="shared" si="915"/>
        <v>Idle</v>
      </c>
      <c r="O4924" s="3" t="str">
        <f t="shared" si="923"/>
        <v>Idle</v>
      </c>
      <c r="P4924" s="2">
        <f t="shared" si="916"/>
        <v>0</v>
      </c>
      <c r="Q4924" s="2">
        <f t="shared" si="917"/>
        <v>0</v>
      </c>
      <c r="R4924" s="2">
        <f t="shared" si="918"/>
        <v>0</v>
      </c>
      <c r="S4924" s="2">
        <f t="shared" si="919"/>
        <v>0</v>
      </c>
      <c r="T4924" s="2">
        <f t="shared" si="920"/>
        <v>0</v>
      </c>
      <c r="U4924" s="2">
        <f>IF(O4924="Reg", R4924 * Inputs!$B$7, 0)</f>
        <v>0</v>
      </c>
      <c r="V4924" s="2">
        <f>MAX(F4924 + P4924*Inputs!$B$15 - (Q4924/Inputs!$B$16) - U4924, 0)</f>
        <v>0</v>
      </c>
    </row>
    <row r="4925" spans="1:22" x14ac:dyDescent="0.3">
      <c r="A4925" s="1">
        <v>46228.125</v>
      </c>
      <c r="B4925" s="2">
        <v>0</v>
      </c>
      <c r="C4925" s="2">
        <v>6.6182910127652574</v>
      </c>
      <c r="D4925" s="2">
        <f t="shared" si="912"/>
        <v>53.935856217964734</v>
      </c>
      <c r="E4925" s="2">
        <f t="shared" si="913"/>
        <v>0</v>
      </c>
      <c r="F4925" s="2">
        <f t="shared" si="921"/>
        <v>0</v>
      </c>
      <c r="G4925" s="2">
        <f t="shared" si="922"/>
        <v>0</v>
      </c>
      <c r="H4925" s="2">
        <f>MIN(Inputs!$B$2, (Inputs!$B$14 - F4925)/Inputs!$B$15)</f>
        <v>170</v>
      </c>
      <c r="I4925" s="2">
        <f>MAX(MIN(Inputs!$B$2, F4925*Inputs!$B$16, Inputs!$B$14*Inputs!$B$4 - G4925), 0)</f>
        <v>0</v>
      </c>
      <c r="J4925" s="2">
        <f>MAX(MIN(Inputs!$B$2, F4925*Inputs!$B$16, (Inputs!$B$14-F4925)/Inputs!$B$15)*Inputs!$B$9, 0)</f>
        <v>0</v>
      </c>
      <c r="K4925" s="2">
        <f>MAX(E4925*Inputs!$B$5 - B4925 - Inputs!$B$8, 0) * H4925</f>
        <v>0</v>
      </c>
      <c r="L4925" s="2">
        <f>IF(B4925 &gt;= D4925*Inputs!$B$10, MAX(B4925 - E4925/Inputs!$B$5 - Inputs!$B$8, 0) * I4925, 0)</f>
        <v>0</v>
      </c>
      <c r="M4925" s="2">
        <f t="shared" si="914"/>
        <v>0</v>
      </c>
      <c r="N4925" s="3" t="str">
        <f t="shared" si="915"/>
        <v>Idle</v>
      </c>
      <c r="O4925" s="3" t="str">
        <f t="shared" si="923"/>
        <v>Idle</v>
      </c>
      <c r="P4925" s="2">
        <f t="shared" si="916"/>
        <v>0</v>
      </c>
      <c r="Q4925" s="2">
        <f t="shared" si="917"/>
        <v>0</v>
      </c>
      <c r="R4925" s="2">
        <f t="shared" si="918"/>
        <v>0</v>
      </c>
      <c r="S4925" s="2">
        <f t="shared" si="919"/>
        <v>0</v>
      </c>
      <c r="T4925" s="2">
        <f t="shared" si="920"/>
        <v>0</v>
      </c>
      <c r="U4925" s="2">
        <f>IF(O4925="Reg", R4925 * Inputs!$B$7, 0)</f>
        <v>0</v>
      </c>
      <c r="V4925" s="2">
        <f>MAX(F4925 + P4925*Inputs!$B$15 - (Q4925/Inputs!$B$16) - U4925, 0)</f>
        <v>0</v>
      </c>
    </row>
    <row r="4926" spans="1:22" x14ac:dyDescent="0.3">
      <c r="A4926" s="1">
        <v>46228.166666666657</v>
      </c>
      <c r="B4926" s="2">
        <v>0</v>
      </c>
      <c r="C4926" s="2">
        <v>21.527799413988951</v>
      </c>
      <c r="D4926" s="2">
        <f t="shared" si="912"/>
        <v>53.935856217964734</v>
      </c>
      <c r="E4926" s="2">
        <f t="shared" si="913"/>
        <v>20.914242423450034</v>
      </c>
      <c r="F4926" s="2">
        <f t="shared" si="921"/>
        <v>0</v>
      </c>
      <c r="G4926" s="2">
        <f t="shared" si="922"/>
        <v>0</v>
      </c>
      <c r="H4926" s="2">
        <f>MIN(Inputs!$B$2, (Inputs!$B$14 - F4926)/Inputs!$B$15)</f>
        <v>170</v>
      </c>
      <c r="I4926" s="2">
        <f>MAX(MIN(Inputs!$B$2, F4926*Inputs!$B$16, Inputs!$B$14*Inputs!$B$4 - G4926), 0)</f>
        <v>0</v>
      </c>
      <c r="J4926" s="2">
        <f>MAX(MIN(Inputs!$B$2, F4926*Inputs!$B$16, (Inputs!$B$14-F4926)/Inputs!$B$15)*Inputs!$B$9, 0)</f>
        <v>0</v>
      </c>
      <c r="K4926" s="2">
        <f>MAX(E4926*Inputs!$B$5 - B4926 - Inputs!$B$8, 0) * H4926</f>
        <v>0</v>
      </c>
      <c r="L4926" s="2">
        <f>IF(B4926 &gt;= D4926*Inputs!$B$10, MAX(B4926 - E4926/Inputs!$B$5 - Inputs!$B$8, 0) * I4926, 0)</f>
        <v>0</v>
      </c>
      <c r="M4926" s="2">
        <f t="shared" si="914"/>
        <v>0</v>
      </c>
      <c r="N4926" s="3" t="str">
        <f t="shared" si="915"/>
        <v>Idle</v>
      </c>
      <c r="O4926" s="3" t="str">
        <f t="shared" si="923"/>
        <v>Idle</v>
      </c>
      <c r="P4926" s="2">
        <f t="shared" si="916"/>
        <v>0</v>
      </c>
      <c r="Q4926" s="2">
        <f t="shared" si="917"/>
        <v>0</v>
      </c>
      <c r="R4926" s="2">
        <f t="shared" si="918"/>
        <v>0</v>
      </c>
      <c r="S4926" s="2">
        <f t="shared" si="919"/>
        <v>0</v>
      </c>
      <c r="T4926" s="2">
        <f t="shared" si="920"/>
        <v>0</v>
      </c>
      <c r="U4926" s="2">
        <f>IF(O4926="Reg", R4926 * Inputs!$B$7, 0)</f>
        <v>0</v>
      </c>
      <c r="V4926" s="2">
        <f>MAX(F4926 + P4926*Inputs!$B$15 - (Q4926/Inputs!$B$16) - U4926, 0)</f>
        <v>0</v>
      </c>
    </row>
    <row r="4927" spans="1:22" x14ac:dyDescent="0.3">
      <c r="A4927" s="1">
        <v>46228.208333333343</v>
      </c>
      <c r="B4927" s="2">
        <v>0</v>
      </c>
      <c r="C4927" s="2">
        <v>13.82539083586421</v>
      </c>
      <c r="D4927" s="2">
        <f t="shared" si="912"/>
        <v>53.935856217964734</v>
      </c>
      <c r="E4927" s="2">
        <f t="shared" si="913"/>
        <v>21.027292412639543</v>
      </c>
      <c r="F4927" s="2">
        <f t="shared" si="921"/>
        <v>0</v>
      </c>
      <c r="G4927" s="2">
        <f t="shared" si="922"/>
        <v>0</v>
      </c>
      <c r="H4927" s="2">
        <f>MIN(Inputs!$B$2, (Inputs!$B$14 - F4927)/Inputs!$B$15)</f>
        <v>170</v>
      </c>
      <c r="I4927" s="2">
        <f>MAX(MIN(Inputs!$B$2, F4927*Inputs!$B$16, Inputs!$B$14*Inputs!$B$4 - G4927), 0)</f>
        <v>0</v>
      </c>
      <c r="J4927" s="2">
        <f>MAX(MIN(Inputs!$B$2, F4927*Inputs!$B$16, (Inputs!$B$14-F4927)/Inputs!$B$15)*Inputs!$B$9, 0)</f>
        <v>0</v>
      </c>
      <c r="K4927" s="2">
        <f>MAX(E4927*Inputs!$B$5 - B4927 - Inputs!$B$8, 0) * H4927</f>
        <v>0</v>
      </c>
      <c r="L4927" s="2">
        <f>IF(B4927 &gt;= D4927*Inputs!$B$10, MAX(B4927 - E4927/Inputs!$B$5 - Inputs!$B$8, 0) * I4927, 0)</f>
        <v>0</v>
      </c>
      <c r="M4927" s="2">
        <f t="shared" si="914"/>
        <v>0</v>
      </c>
      <c r="N4927" s="3" t="str">
        <f t="shared" si="915"/>
        <v>Idle</v>
      </c>
      <c r="O4927" s="3" t="str">
        <f t="shared" si="923"/>
        <v>Idle</v>
      </c>
      <c r="P4927" s="2">
        <f t="shared" si="916"/>
        <v>0</v>
      </c>
      <c r="Q4927" s="2">
        <f t="shared" si="917"/>
        <v>0</v>
      </c>
      <c r="R4927" s="2">
        <f t="shared" si="918"/>
        <v>0</v>
      </c>
      <c r="S4927" s="2">
        <f t="shared" si="919"/>
        <v>0</v>
      </c>
      <c r="T4927" s="2">
        <f t="shared" si="920"/>
        <v>0</v>
      </c>
      <c r="U4927" s="2">
        <f>IF(O4927="Reg", R4927 * Inputs!$B$7, 0)</f>
        <v>0</v>
      </c>
      <c r="V4927" s="2">
        <f>MAX(F4927 + P4927*Inputs!$B$15 - (Q4927/Inputs!$B$16) - U4927, 0)</f>
        <v>0</v>
      </c>
    </row>
    <row r="4928" spans="1:22" x14ac:dyDescent="0.3">
      <c r="A4928" s="1">
        <v>46228.25</v>
      </c>
      <c r="B4928" s="2">
        <v>0</v>
      </c>
      <c r="C4928" s="2">
        <v>7.4380983770579094</v>
      </c>
      <c r="D4928" s="2">
        <f t="shared" si="912"/>
        <v>53.935856217964734</v>
      </c>
      <c r="E4928" s="2">
        <f t="shared" si="913"/>
        <v>24.763101145770609</v>
      </c>
      <c r="F4928" s="2">
        <f t="shared" si="921"/>
        <v>0</v>
      </c>
      <c r="G4928" s="2">
        <f t="shared" si="922"/>
        <v>0</v>
      </c>
      <c r="H4928" s="2">
        <f>MIN(Inputs!$B$2, (Inputs!$B$14 - F4928)/Inputs!$B$15)</f>
        <v>170</v>
      </c>
      <c r="I4928" s="2">
        <f>MAX(MIN(Inputs!$B$2, F4928*Inputs!$B$16, Inputs!$B$14*Inputs!$B$4 - G4928), 0)</f>
        <v>0</v>
      </c>
      <c r="J4928" s="2">
        <f>MAX(MIN(Inputs!$B$2, F4928*Inputs!$B$16, (Inputs!$B$14-F4928)/Inputs!$B$15)*Inputs!$B$9, 0)</f>
        <v>0</v>
      </c>
      <c r="K4928" s="2">
        <f>MAX(E4928*Inputs!$B$5 - B4928 - Inputs!$B$8, 0) * H4928</f>
        <v>304.55993140728316</v>
      </c>
      <c r="L4928" s="2">
        <f>IF(B4928 &gt;= D4928*Inputs!$B$10, MAX(B4928 - E4928/Inputs!$B$5 - Inputs!$B$8, 0) * I4928, 0)</f>
        <v>0</v>
      </c>
      <c r="M4928" s="2">
        <f t="shared" si="914"/>
        <v>0</v>
      </c>
      <c r="N4928" s="3" t="str">
        <f t="shared" si="915"/>
        <v>Charge</v>
      </c>
      <c r="O4928" s="3" t="str">
        <f t="shared" si="923"/>
        <v>Charge</v>
      </c>
      <c r="P4928" s="2">
        <f t="shared" si="916"/>
        <v>170</v>
      </c>
      <c r="Q4928" s="2">
        <f t="shared" si="917"/>
        <v>0</v>
      </c>
      <c r="R4928" s="2">
        <f t="shared" si="918"/>
        <v>0</v>
      </c>
      <c r="S4928" s="2">
        <f t="shared" si="919"/>
        <v>0</v>
      </c>
      <c r="T4928" s="2">
        <f t="shared" si="920"/>
        <v>0</v>
      </c>
      <c r="U4928" s="2">
        <f>IF(O4928="Reg", R4928 * Inputs!$B$7, 0)</f>
        <v>0</v>
      </c>
      <c r="V4928" s="2">
        <f>MAX(F4928 + P4928*Inputs!$B$15 - (Q4928/Inputs!$B$16) - U4928, 0)</f>
        <v>170</v>
      </c>
    </row>
    <row r="4929" spans="1:22" x14ac:dyDescent="0.3">
      <c r="A4929" s="1">
        <v>46228.291666666657</v>
      </c>
      <c r="B4929" s="2">
        <v>0</v>
      </c>
      <c r="C4929" s="2">
        <v>5.994234062491878</v>
      </c>
      <c r="D4929" s="2">
        <f t="shared" si="912"/>
        <v>53.935856217964734</v>
      </c>
      <c r="E4929" s="2">
        <f t="shared" si="913"/>
        <v>54.786751028114772</v>
      </c>
      <c r="F4929" s="2">
        <f t="shared" si="921"/>
        <v>170</v>
      </c>
      <c r="G4929" s="2">
        <f t="shared" si="922"/>
        <v>0</v>
      </c>
      <c r="H4929" s="2">
        <f>MIN(Inputs!$B$2, (Inputs!$B$14 - F4929)/Inputs!$B$15)</f>
        <v>170</v>
      </c>
      <c r="I4929" s="2">
        <f>MAX(MIN(Inputs!$B$2, F4929*Inputs!$B$16, Inputs!$B$14*Inputs!$B$4 - G4929), 0)</f>
        <v>170</v>
      </c>
      <c r="J4929" s="2">
        <f>MAX(MIN(Inputs!$B$2, F4929*Inputs!$B$16, (Inputs!$B$14-F4929)/Inputs!$B$15)*Inputs!$B$9, 0)</f>
        <v>136</v>
      </c>
      <c r="K4929" s="2">
        <f>MAX(E4929*Inputs!$B$5 - B4929 - Inputs!$B$8, 0) * H4929</f>
        <v>4796.0979538059701</v>
      </c>
      <c r="L4929" s="2">
        <f>IF(B4929 &gt;= D4929*Inputs!$B$10, MAX(B4929 - E4929/Inputs!$B$5 - Inputs!$B$8, 0) * I4929, 0)</f>
        <v>0</v>
      </c>
      <c r="M4929" s="2">
        <f t="shared" si="914"/>
        <v>815.21583249889545</v>
      </c>
      <c r="N4929" s="3" t="str">
        <f t="shared" si="915"/>
        <v>Charge</v>
      </c>
      <c r="O4929" s="3" t="str">
        <f t="shared" si="923"/>
        <v>Charge</v>
      </c>
      <c r="P4929" s="2">
        <f t="shared" si="916"/>
        <v>170</v>
      </c>
      <c r="Q4929" s="2">
        <f t="shared" si="917"/>
        <v>0</v>
      </c>
      <c r="R4929" s="2">
        <f t="shared" si="918"/>
        <v>0</v>
      </c>
      <c r="S4929" s="2">
        <f t="shared" si="919"/>
        <v>0</v>
      </c>
      <c r="T4929" s="2">
        <f t="shared" si="920"/>
        <v>0</v>
      </c>
      <c r="U4929" s="2">
        <f>IF(O4929="Reg", R4929 * Inputs!$B$7, 0)</f>
        <v>0</v>
      </c>
      <c r="V4929" s="2">
        <f>MAX(F4929 + P4929*Inputs!$B$15 - (Q4929/Inputs!$B$16) - U4929, 0)</f>
        <v>340</v>
      </c>
    </row>
    <row r="4930" spans="1:22" x14ac:dyDescent="0.3">
      <c r="A4930" s="1">
        <v>46228.333333333343</v>
      </c>
      <c r="B4930" s="2">
        <v>0</v>
      </c>
      <c r="C4930" s="2">
        <v>2.5174566592288912</v>
      </c>
      <c r="D4930" s="2">
        <f t="shared" ref="D4930:D4993" si="924">AVERAGEIFS(B:B, A:A, "&gt;="&amp;INT(A4930), A:A, "&lt;"&amp;INT(A4930)+1)</f>
        <v>53.935856217964734</v>
      </c>
      <c r="E4930" s="2">
        <f t="shared" ref="E4930:E4993" si="925">AVERAGE(B4930:B4935)</f>
        <v>62.778747307959712</v>
      </c>
      <c r="F4930" s="2">
        <f t="shared" si="921"/>
        <v>340</v>
      </c>
      <c r="G4930" s="2">
        <f t="shared" si="922"/>
        <v>0</v>
      </c>
      <c r="H4930" s="2">
        <f>MIN(Inputs!$B$2, (Inputs!$B$14 - F4930)/Inputs!$B$15)</f>
        <v>0</v>
      </c>
      <c r="I4930" s="2">
        <f>MAX(MIN(Inputs!$B$2, F4930*Inputs!$B$16, Inputs!$B$14*Inputs!$B$4 - G4930), 0)</f>
        <v>170</v>
      </c>
      <c r="J4930" s="2">
        <f>MAX(MIN(Inputs!$B$2, F4930*Inputs!$B$16, (Inputs!$B$14-F4930)/Inputs!$B$15)*Inputs!$B$9, 0)</f>
        <v>0</v>
      </c>
      <c r="K4930" s="2">
        <f>MAX(E4930*Inputs!$B$5 - B4930 - Inputs!$B$8, 0) * H4930</f>
        <v>0</v>
      </c>
      <c r="L4930" s="2">
        <f>IF(B4930 &gt;= D4930*Inputs!$B$10, MAX(B4930 - E4930/Inputs!$B$5 - Inputs!$B$8, 0) * I4930, 0)</f>
        <v>0</v>
      </c>
      <c r="M4930" s="2">
        <f t="shared" ref="M4930:M4993" si="926">C4930 * J4930</f>
        <v>0</v>
      </c>
      <c r="N4930" s="3" t="str">
        <f t="shared" ref="N4930:N4993" si="927">IF(MAX(K4930, L4930, M4930)&lt;=0, "Idle", IF(AND(M4930&gt;=K4930, M4930&gt;=L4930), "Reg", IF(L4930&gt;=K4930, "Discharge", "Charge")))</f>
        <v>Idle</v>
      </c>
      <c r="O4930" s="3" t="str">
        <f t="shared" si="923"/>
        <v>Idle</v>
      </c>
      <c r="P4930" s="2">
        <f t="shared" ref="P4930:P4993" si="928">IF(O4930="Charge", H4930, 0)</f>
        <v>0</v>
      </c>
      <c r="Q4930" s="2">
        <f t="shared" ref="Q4930:Q4993" si="929">IF(O4930="Discharge", I4930, 0)</f>
        <v>0</v>
      </c>
      <c r="R4930" s="2">
        <f t="shared" ref="R4930:R4993" si="930">IF(O4930="Reg", J4930, 0)</f>
        <v>0</v>
      </c>
      <c r="S4930" s="2">
        <f t="shared" ref="S4930:S4993" si="931">(Q4930 - P4930) * B4930</f>
        <v>0</v>
      </c>
      <c r="T4930" s="2">
        <f t="shared" ref="T4930:T4993" si="932">R4930 * C4930</f>
        <v>0</v>
      </c>
      <c r="U4930" s="2">
        <f>IF(O4930="Reg", R4930 * Inputs!$B$7, 0)</f>
        <v>0</v>
      </c>
      <c r="V4930" s="2">
        <f>MAX(F4930 + P4930*Inputs!$B$15 - (Q4930/Inputs!$B$16) - U4930, 0)</f>
        <v>340</v>
      </c>
    </row>
    <row r="4931" spans="1:22" x14ac:dyDescent="0.3">
      <c r="A4931" s="1">
        <v>46228.375</v>
      </c>
      <c r="B4931" s="2">
        <v>125.4854545407002</v>
      </c>
      <c r="C4931" s="2">
        <v>27.051976175302709</v>
      </c>
      <c r="D4931" s="2">
        <f t="shared" si="924"/>
        <v>53.935856217964734</v>
      </c>
      <c r="E4931" s="2">
        <f t="shared" si="925"/>
        <v>71.655348494378359</v>
      </c>
      <c r="F4931" s="2">
        <f t="shared" ref="F4931:F4994" si="933">V4930</f>
        <v>340</v>
      </c>
      <c r="G4931" s="2">
        <f t="shared" ref="G4931:G4994" si="934">IF(INT(A4931)=INT(A4930), G4930 + Q4930, 0)</f>
        <v>0</v>
      </c>
      <c r="H4931" s="2">
        <f>MIN(Inputs!$B$2, (Inputs!$B$14 - F4931)/Inputs!$B$15)</f>
        <v>0</v>
      </c>
      <c r="I4931" s="2">
        <f>MAX(MIN(Inputs!$B$2, F4931*Inputs!$B$16, Inputs!$B$14*Inputs!$B$4 - G4931), 0)</f>
        <v>170</v>
      </c>
      <c r="J4931" s="2">
        <f>MAX(MIN(Inputs!$B$2, F4931*Inputs!$B$16, (Inputs!$B$14-F4931)/Inputs!$B$15)*Inputs!$B$9, 0)</f>
        <v>0</v>
      </c>
      <c r="K4931" s="2">
        <f>MAX(E4931*Inputs!$B$5 - B4931 - Inputs!$B$8, 0) * H4931</f>
        <v>0</v>
      </c>
      <c r="L4931" s="2">
        <f>IF(B4931 &gt;= D4931*Inputs!$B$10, MAX(B4931 - E4931/Inputs!$B$5 - Inputs!$B$8, 0) * I4931, 0)</f>
        <v>4090.0167673232145</v>
      </c>
      <c r="M4931" s="2">
        <f t="shared" si="926"/>
        <v>0</v>
      </c>
      <c r="N4931" s="3" t="str">
        <f t="shared" si="927"/>
        <v>Discharge</v>
      </c>
      <c r="O4931" s="3" t="str">
        <f t="shared" si="923"/>
        <v>Idle</v>
      </c>
      <c r="P4931" s="2">
        <f t="shared" si="928"/>
        <v>0</v>
      </c>
      <c r="Q4931" s="2">
        <f t="shared" si="929"/>
        <v>0</v>
      </c>
      <c r="R4931" s="2">
        <f t="shared" si="930"/>
        <v>0</v>
      </c>
      <c r="S4931" s="2">
        <f t="shared" si="931"/>
        <v>0</v>
      </c>
      <c r="T4931" s="2">
        <f t="shared" si="932"/>
        <v>0</v>
      </c>
      <c r="U4931" s="2">
        <f>IF(O4931="Reg", R4931 * Inputs!$B$7, 0)</f>
        <v>0</v>
      </c>
      <c r="V4931" s="2">
        <f>MAX(F4931 + P4931*Inputs!$B$15 - (Q4931/Inputs!$B$16) - U4931, 0)</f>
        <v>340</v>
      </c>
    </row>
    <row r="4932" spans="1:22" x14ac:dyDescent="0.3">
      <c r="A4932" s="1">
        <v>46228.416666666657</v>
      </c>
      <c r="B4932" s="2">
        <v>0.67829993513706721</v>
      </c>
      <c r="C4932" s="2">
        <v>6.4337962677284386</v>
      </c>
      <c r="D4932" s="2">
        <f t="shared" si="924"/>
        <v>53.935856217964734</v>
      </c>
      <c r="E4932" s="2">
        <f t="shared" si="925"/>
        <v>62.751247461151621</v>
      </c>
      <c r="F4932" s="2">
        <f t="shared" si="933"/>
        <v>340</v>
      </c>
      <c r="G4932" s="2">
        <f t="shared" si="934"/>
        <v>0</v>
      </c>
      <c r="H4932" s="2">
        <f>MIN(Inputs!$B$2, (Inputs!$B$14 - F4932)/Inputs!$B$15)</f>
        <v>0</v>
      </c>
      <c r="I4932" s="2">
        <f>MAX(MIN(Inputs!$B$2, F4932*Inputs!$B$16, Inputs!$B$14*Inputs!$B$4 - G4932), 0)</f>
        <v>170</v>
      </c>
      <c r="J4932" s="2">
        <f>MAX(MIN(Inputs!$B$2, F4932*Inputs!$B$16, (Inputs!$B$14-F4932)/Inputs!$B$15)*Inputs!$B$9, 0)</f>
        <v>0</v>
      </c>
      <c r="K4932" s="2">
        <f>MAX(E4932*Inputs!$B$5 - B4932 - Inputs!$B$8, 0) * H4932</f>
        <v>0</v>
      </c>
      <c r="L4932" s="2">
        <f>IF(B4932 &gt;= D4932*Inputs!$B$10, MAX(B4932 - E4932/Inputs!$B$5 - Inputs!$B$8, 0) * I4932, 0)</f>
        <v>0</v>
      </c>
      <c r="M4932" s="2">
        <f t="shared" si="926"/>
        <v>0</v>
      </c>
      <c r="N4932" s="3" t="str">
        <f t="shared" si="927"/>
        <v>Idle</v>
      </c>
      <c r="O4932" s="3" t="str">
        <f t="shared" ref="O4932:O4995" si="935">IF(O4931&lt;&gt;O4930, O4931, N4932)</f>
        <v>Idle</v>
      </c>
      <c r="P4932" s="2">
        <f t="shared" si="928"/>
        <v>0</v>
      </c>
      <c r="Q4932" s="2">
        <f t="shared" si="929"/>
        <v>0</v>
      </c>
      <c r="R4932" s="2">
        <f t="shared" si="930"/>
        <v>0</v>
      </c>
      <c r="S4932" s="2">
        <f t="shared" si="931"/>
        <v>0</v>
      </c>
      <c r="T4932" s="2">
        <f t="shared" si="932"/>
        <v>0</v>
      </c>
      <c r="U4932" s="2">
        <f>IF(O4932="Reg", R4932 * Inputs!$B$7, 0)</f>
        <v>0</v>
      </c>
      <c r="V4932" s="2">
        <f>MAX(F4932 + P4932*Inputs!$B$15 - (Q4932/Inputs!$B$16) - U4932, 0)</f>
        <v>340</v>
      </c>
    </row>
    <row r="4933" spans="1:22" x14ac:dyDescent="0.3">
      <c r="A4933" s="1">
        <v>46228.458333333343</v>
      </c>
      <c r="B4933" s="2">
        <v>22.414852398786401</v>
      </c>
      <c r="C4933" s="2">
        <v>6.5563220847188797</v>
      </c>
      <c r="D4933" s="2">
        <f t="shared" si="924"/>
        <v>53.935856217964734</v>
      </c>
      <c r="E4933" s="2">
        <f t="shared" si="925"/>
        <v>76.663843360961792</v>
      </c>
      <c r="F4933" s="2">
        <f t="shared" si="933"/>
        <v>340</v>
      </c>
      <c r="G4933" s="2">
        <f t="shared" si="934"/>
        <v>0</v>
      </c>
      <c r="H4933" s="2">
        <f>MIN(Inputs!$B$2, (Inputs!$B$14 - F4933)/Inputs!$B$15)</f>
        <v>0</v>
      </c>
      <c r="I4933" s="2">
        <f>MAX(MIN(Inputs!$B$2, F4933*Inputs!$B$16, Inputs!$B$14*Inputs!$B$4 - G4933), 0)</f>
        <v>170</v>
      </c>
      <c r="J4933" s="2">
        <f>MAX(MIN(Inputs!$B$2, F4933*Inputs!$B$16, (Inputs!$B$14-F4933)/Inputs!$B$15)*Inputs!$B$9, 0)</f>
        <v>0</v>
      </c>
      <c r="K4933" s="2">
        <f>MAX(E4933*Inputs!$B$5 - B4933 - Inputs!$B$8, 0) * H4933</f>
        <v>0</v>
      </c>
      <c r="L4933" s="2">
        <f>IF(B4933 &gt;= D4933*Inputs!$B$10, MAX(B4933 - E4933/Inputs!$B$5 - Inputs!$B$8, 0) * I4933, 0)</f>
        <v>0</v>
      </c>
      <c r="M4933" s="2">
        <f t="shared" si="926"/>
        <v>0</v>
      </c>
      <c r="N4933" s="3" t="str">
        <f t="shared" si="927"/>
        <v>Idle</v>
      </c>
      <c r="O4933" s="3" t="str">
        <f t="shared" si="935"/>
        <v>Idle</v>
      </c>
      <c r="P4933" s="2">
        <f t="shared" si="928"/>
        <v>0</v>
      </c>
      <c r="Q4933" s="2">
        <f t="shared" si="929"/>
        <v>0</v>
      </c>
      <c r="R4933" s="2">
        <f t="shared" si="930"/>
        <v>0</v>
      </c>
      <c r="S4933" s="2">
        <f t="shared" si="931"/>
        <v>0</v>
      </c>
      <c r="T4933" s="2">
        <f t="shared" si="932"/>
        <v>0</v>
      </c>
      <c r="U4933" s="2">
        <f>IF(O4933="Reg", R4933 * Inputs!$B$7, 0)</f>
        <v>0</v>
      </c>
      <c r="V4933" s="2">
        <f>MAX(F4933 + P4933*Inputs!$B$15 - (Q4933/Inputs!$B$16) - U4933, 0)</f>
        <v>340</v>
      </c>
    </row>
    <row r="4934" spans="1:22" x14ac:dyDescent="0.3">
      <c r="A4934" s="1">
        <v>46228.5</v>
      </c>
      <c r="B4934" s="2">
        <v>180.14189929406501</v>
      </c>
      <c r="C4934" s="2">
        <v>2.0187359801579161</v>
      </c>
      <c r="D4934" s="2">
        <f t="shared" si="924"/>
        <v>53.935856217964734</v>
      </c>
      <c r="E4934" s="2">
        <f t="shared" si="925"/>
        <v>85.760975141017695</v>
      </c>
      <c r="F4934" s="2">
        <f t="shared" si="933"/>
        <v>340</v>
      </c>
      <c r="G4934" s="2">
        <f t="shared" si="934"/>
        <v>0</v>
      </c>
      <c r="H4934" s="2">
        <f>MIN(Inputs!$B$2, (Inputs!$B$14 - F4934)/Inputs!$B$15)</f>
        <v>0</v>
      </c>
      <c r="I4934" s="2">
        <f>MAX(MIN(Inputs!$B$2, F4934*Inputs!$B$16, Inputs!$B$14*Inputs!$B$4 - G4934), 0)</f>
        <v>170</v>
      </c>
      <c r="J4934" s="2">
        <f>MAX(MIN(Inputs!$B$2, F4934*Inputs!$B$16, (Inputs!$B$14-F4934)/Inputs!$B$15)*Inputs!$B$9, 0)</f>
        <v>0</v>
      </c>
      <c r="K4934" s="2">
        <f>MAX(E4934*Inputs!$B$5 - B4934 - Inputs!$B$8, 0) * H4934</f>
        <v>0</v>
      </c>
      <c r="L4934" s="2">
        <f>IF(B4934 &gt;= D4934*Inputs!$B$10, MAX(B4934 - E4934/Inputs!$B$5 - Inputs!$B$8, 0) * I4934, 0)</f>
        <v>10656.661773203541</v>
      </c>
      <c r="M4934" s="2">
        <f t="shared" si="926"/>
        <v>0</v>
      </c>
      <c r="N4934" s="3" t="str">
        <f t="shared" si="927"/>
        <v>Discharge</v>
      </c>
      <c r="O4934" s="3" t="str">
        <f t="shared" si="935"/>
        <v>Discharge</v>
      </c>
      <c r="P4934" s="2">
        <f t="shared" si="928"/>
        <v>0</v>
      </c>
      <c r="Q4934" s="2">
        <f t="shared" si="929"/>
        <v>170</v>
      </c>
      <c r="R4934" s="2">
        <f t="shared" si="930"/>
        <v>0</v>
      </c>
      <c r="S4934" s="2">
        <f t="shared" si="931"/>
        <v>30624.122879991053</v>
      </c>
      <c r="T4934" s="2">
        <f t="shared" si="932"/>
        <v>0</v>
      </c>
      <c r="U4934" s="2">
        <f>IF(O4934="Reg", R4934 * Inputs!$B$7, 0)</f>
        <v>0</v>
      </c>
      <c r="V4934" s="2">
        <f>MAX(F4934 + P4934*Inputs!$B$15 - (Q4934/Inputs!$B$16) - U4934, 0)</f>
        <v>170</v>
      </c>
    </row>
    <row r="4935" spans="1:22" x14ac:dyDescent="0.3">
      <c r="A4935" s="1">
        <v>46228.541666666657</v>
      </c>
      <c r="B4935" s="2">
        <v>47.951977679069593</v>
      </c>
      <c r="C4935" s="2">
        <v>6.9488849011544431</v>
      </c>
      <c r="D4935" s="2">
        <f t="shared" si="924"/>
        <v>53.935856217964734</v>
      </c>
      <c r="E4935" s="2">
        <f t="shared" si="925"/>
        <v>71.380684056337017</v>
      </c>
      <c r="F4935" s="2">
        <f t="shared" si="933"/>
        <v>170</v>
      </c>
      <c r="G4935" s="2">
        <f t="shared" si="934"/>
        <v>170</v>
      </c>
      <c r="H4935" s="2">
        <f>MIN(Inputs!$B$2, (Inputs!$B$14 - F4935)/Inputs!$B$15)</f>
        <v>170</v>
      </c>
      <c r="I4935" s="2">
        <f>MAX(MIN(Inputs!$B$2, F4935*Inputs!$B$16, Inputs!$B$14*Inputs!$B$4 - G4935), 0)</f>
        <v>170</v>
      </c>
      <c r="J4935" s="2">
        <f>MAX(MIN(Inputs!$B$2, F4935*Inputs!$B$16, (Inputs!$B$14-F4935)/Inputs!$B$15)*Inputs!$B$9, 0)</f>
        <v>136</v>
      </c>
      <c r="K4935" s="2">
        <f>MAX(E4935*Inputs!$B$5 - B4935 - Inputs!$B$8, 0) * H4935</f>
        <v>0</v>
      </c>
      <c r="L4935" s="2">
        <f>IF(B4935 &gt;= D4935*Inputs!$B$10, MAX(B4935 - E4935/Inputs!$B$5 - Inputs!$B$8, 0) * I4935, 0)</f>
        <v>0</v>
      </c>
      <c r="M4935" s="2">
        <f t="shared" si="926"/>
        <v>945.04834655700427</v>
      </c>
      <c r="N4935" s="3" t="str">
        <f t="shared" si="927"/>
        <v>Reg</v>
      </c>
      <c r="O4935" s="3" t="str">
        <f t="shared" si="935"/>
        <v>Discharge</v>
      </c>
      <c r="P4935" s="2">
        <f t="shared" si="928"/>
        <v>0</v>
      </c>
      <c r="Q4935" s="2">
        <f t="shared" si="929"/>
        <v>170</v>
      </c>
      <c r="R4935" s="2">
        <f t="shared" si="930"/>
        <v>0</v>
      </c>
      <c r="S4935" s="2">
        <f t="shared" si="931"/>
        <v>8151.8362054418312</v>
      </c>
      <c r="T4935" s="2">
        <f t="shared" si="932"/>
        <v>0</v>
      </c>
      <c r="U4935" s="2">
        <f>IF(O4935="Reg", R4935 * Inputs!$B$7, 0)</f>
        <v>0</v>
      </c>
      <c r="V4935" s="2">
        <f>MAX(F4935 + P4935*Inputs!$B$15 - (Q4935/Inputs!$B$16) - U4935, 0)</f>
        <v>0</v>
      </c>
    </row>
    <row r="4936" spans="1:22" x14ac:dyDescent="0.3">
      <c r="A4936" s="1">
        <v>46228.583333333343</v>
      </c>
      <c r="B4936" s="2">
        <v>53.259607118511902</v>
      </c>
      <c r="C4936" s="2">
        <v>6.7000815974203007</v>
      </c>
      <c r="D4936" s="2">
        <f t="shared" si="924"/>
        <v>53.935856217964734</v>
      </c>
      <c r="E4936" s="2">
        <f t="shared" si="925"/>
        <v>78.867856168326497</v>
      </c>
      <c r="F4936" s="2">
        <f t="shared" si="933"/>
        <v>0</v>
      </c>
      <c r="G4936" s="2">
        <f t="shared" si="934"/>
        <v>340</v>
      </c>
      <c r="H4936" s="2">
        <f>MIN(Inputs!$B$2, (Inputs!$B$14 - F4936)/Inputs!$B$15)</f>
        <v>170</v>
      </c>
      <c r="I4936" s="2">
        <f>MAX(MIN(Inputs!$B$2, F4936*Inputs!$B$16, Inputs!$B$14*Inputs!$B$4 - G4936), 0)</f>
        <v>0</v>
      </c>
      <c r="J4936" s="2">
        <f>MAX(MIN(Inputs!$B$2, F4936*Inputs!$B$16, (Inputs!$B$14-F4936)/Inputs!$B$15)*Inputs!$B$9, 0)</f>
        <v>0</v>
      </c>
      <c r="K4936" s="2">
        <f>MAX(E4936*Inputs!$B$5 - B4936 - Inputs!$B$8, 0) * H4936</f>
        <v>0</v>
      </c>
      <c r="L4936" s="2">
        <f>IF(B4936 &gt;= D4936*Inputs!$B$10, MAX(B4936 - E4936/Inputs!$B$5 - Inputs!$B$8, 0) * I4936, 0)</f>
        <v>0</v>
      </c>
      <c r="M4936" s="2">
        <f t="shared" si="926"/>
        <v>0</v>
      </c>
      <c r="N4936" s="3" t="str">
        <f t="shared" si="927"/>
        <v>Idle</v>
      </c>
      <c r="O4936" s="3" t="str">
        <f t="shared" si="935"/>
        <v>Idle</v>
      </c>
      <c r="P4936" s="2">
        <f t="shared" si="928"/>
        <v>0</v>
      </c>
      <c r="Q4936" s="2">
        <f t="shared" si="929"/>
        <v>0</v>
      </c>
      <c r="R4936" s="2">
        <f t="shared" si="930"/>
        <v>0</v>
      </c>
      <c r="S4936" s="2">
        <f t="shared" si="931"/>
        <v>0</v>
      </c>
      <c r="T4936" s="2">
        <f t="shared" si="932"/>
        <v>0</v>
      </c>
      <c r="U4936" s="2">
        <f>IF(O4936="Reg", R4936 * Inputs!$B$7, 0)</f>
        <v>0</v>
      </c>
      <c r="V4936" s="2">
        <f>MAX(F4936 + P4936*Inputs!$B$15 - (Q4936/Inputs!$B$16) - U4936, 0)</f>
        <v>0</v>
      </c>
    </row>
    <row r="4937" spans="1:22" x14ac:dyDescent="0.3">
      <c r="A4937" s="1">
        <v>46228.625</v>
      </c>
      <c r="B4937" s="2">
        <v>72.060848341339764</v>
      </c>
      <c r="C4937" s="2">
        <v>7.2149411599650968</v>
      </c>
      <c r="D4937" s="2">
        <f t="shared" si="924"/>
        <v>53.935856217964734</v>
      </c>
      <c r="E4937" s="2">
        <f t="shared" si="925"/>
        <v>83.535505069692732</v>
      </c>
      <c r="F4937" s="2">
        <f t="shared" si="933"/>
        <v>0</v>
      </c>
      <c r="G4937" s="2">
        <f t="shared" si="934"/>
        <v>340</v>
      </c>
      <c r="H4937" s="2">
        <f>MIN(Inputs!$B$2, (Inputs!$B$14 - F4937)/Inputs!$B$15)</f>
        <v>170</v>
      </c>
      <c r="I4937" s="2">
        <f>MAX(MIN(Inputs!$B$2, F4937*Inputs!$B$16, Inputs!$B$14*Inputs!$B$4 - G4937), 0)</f>
        <v>0</v>
      </c>
      <c r="J4937" s="2">
        <f>MAX(MIN(Inputs!$B$2, F4937*Inputs!$B$16, (Inputs!$B$14-F4937)/Inputs!$B$15)*Inputs!$B$9, 0)</f>
        <v>0</v>
      </c>
      <c r="K4937" s="2">
        <f>MAX(E4937*Inputs!$B$5 - B4937 - Inputs!$B$8, 0) * H4937</f>
        <v>0</v>
      </c>
      <c r="L4937" s="2">
        <f>IF(B4937 &gt;= D4937*Inputs!$B$10, MAX(B4937 - E4937/Inputs!$B$5 - Inputs!$B$8, 0) * I4937, 0)</f>
        <v>0</v>
      </c>
      <c r="M4937" s="2">
        <f t="shared" si="926"/>
        <v>0</v>
      </c>
      <c r="N4937" s="3" t="str">
        <f t="shared" si="927"/>
        <v>Idle</v>
      </c>
      <c r="O4937" s="3" t="str">
        <f t="shared" si="935"/>
        <v>Idle</v>
      </c>
      <c r="P4937" s="2">
        <f t="shared" si="928"/>
        <v>0</v>
      </c>
      <c r="Q4937" s="2">
        <f t="shared" si="929"/>
        <v>0</v>
      </c>
      <c r="R4937" s="2">
        <f t="shared" si="930"/>
        <v>0</v>
      </c>
      <c r="S4937" s="2">
        <f t="shared" si="931"/>
        <v>0</v>
      </c>
      <c r="T4937" s="2">
        <f t="shared" si="932"/>
        <v>0</v>
      </c>
      <c r="U4937" s="2">
        <f>IF(O4937="Reg", R4937 * Inputs!$B$7, 0)</f>
        <v>0</v>
      </c>
      <c r="V4937" s="2">
        <f>MAX(F4937 + P4937*Inputs!$B$15 - (Q4937/Inputs!$B$16) - U4937, 0)</f>
        <v>0</v>
      </c>
    </row>
    <row r="4938" spans="1:22" x14ac:dyDescent="0.3">
      <c r="A4938" s="1">
        <v>46228.666666666657</v>
      </c>
      <c r="B4938" s="2">
        <v>84.153875333998158</v>
      </c>
      <c r="C4938" s="2">
        <v>4.9047669795929556</v>
      </c>
      <c r="D4938" s="2">
        <f t="shared" si="924"/>
        <v>53.935856217964734</v>
      </c>
      <c r="E4938" s="2">
        <f t="shared" si="925"/>
        <v>82.990698569315711</v>
      </c>
      <c r="F4938" s="2">
        <f t="shared" si="933"/>
        <v>0</v>
      </c>
      <c r="G4938" s="2">
        <f t="shared" si="934"/>
        <v>340</v>
      </c>
      <c r="H4938" s="2">
        <f>MIN(Inputs!$B$2, (Inputs!$B$14 - F4938)/Inputs!$B$15)</f>
        <v>170</v>
      </c>
      <c r="I4938" s="2">
        <f>MAX(MIN(Inputs!$B$2, F4938*Inputs!$B$16, Inputs!$B$14*Inputs!$B$4 - G4938), 0)</f>
        <v>0</v>
      </c>
      <c r="J4938" s="2">
        <f>MAX(MIN(Inputs!$B$2, F4938*Inputs!$B$16, (Inputs!$B$14-F4938)/Inputs!$B$15)*Inputs!$B$9, 0)</f>
        <v>0</v>
      </c>
      <c r="K4938" s="2">
        <f>MAX(E4938*Inputs!$B$5 - B4938 - Inputs!$B$8, 0) * H4938</f>
        <v>0</v>
      </c>
      <c r="L4938" s="2">
        <f>IF(B4938 &gt;= D4938*Inputs!$B$10, MAX(B4938 - E4938/Inputs!$B$5 - Inputs!$B$8, 0) * I4938, 0)</f>
        <v>0</v>
      </c>
      <c r="M4938" s="2">
        <f t="shared" si="926"/>
        <v>0</v>
      </c>
      <c r="N4938" s="3" t="str">
        <f t="shared" si="927"/>
        <v>Idle</v>
      </c>
      <c r="O4938" s="3" t="str">
        <f t="shared" si="935"/>
        <v>Idle</v>
      </c>
      <c r="P4938" s="2">
        <f t="shared" si="928"/>
        <v>0</v>
      </c>
      <c r="Q4938" s="2">
        <f t="shared" si="929"/>
        <v>0</v>
      </c>
      <c r="R4938" s="2">
        <f t="shared" si="930"/>
        <v>0</v>
      </c>
      <c r="S4938" s="2">
        <f t="shared" si="931"/>
        <v>0</v>
      </c>
      <c r="T4938" s="2">
        <f t="shared" si="932"/>
        <v>0</v>
      </c>
      <c r="U4938" s="2">
        <f>IF(O4938="Reg", R4938 * Inputs!$B$7, 0)</f>
        <v>0</v>
      </c>
      <c r="V4938" s="2">
        <f>MAX(F4938 + P4938*Inputs!$B$15 - (Q4938/Inputs!$B$16) - U4938, 0)</f>
        <v>0</v>
      </c>
    </row>
    <row r="4939" spans="1:22" x14ac:dyDescent="0.3">
      <c r="A4939" s="1">
        <v>46228.708333333343</v>
      </c>
      <c r="B4939" s="2">
        <v>76.997643079121744</v>
      </c>
      <c r="C4939" s="2">
        <v>8.0251182527732894</v>
      </c>
      <c r="D4939" s="2">
        <f t="shared" si="924"/>
        <v>53.935856217964734</v>
      </c>
      <c r="E4939" s="2">
        <f t="shared" si="925"/>
        <v>79.424208694409103</v>
      </c>
      <c r="F4939" s="2">
        <f t="shared" si="933"/>
        <v>0</v>
      </c>
      <c r="G4939" s="2">
        <f t="shared" si="934"/>
        <v>340</v>
      </c>
      <c r="H4939" s="2">
        <f>MIN(Inputs!$B$2, (Inputs!$B$14 - F4939)/Inputs!$B$15)</f>
        <v>170</v>
      </c>
      <c r="I4939" s="2">
        <f>MAX(MIN(Inputs!$B$2, F4939*Inputs!$B$16, Inputs!$B$14*Inputs!$B$4 - G4939), 0)</f>
        <v>0</v>
      </c>
      <c r="J4939" s="2">
        <f>MAX(MIN(Inputs!$B$2, F4939*Inputs!$B$16, (Inputs!$B$14-F4939)/Inputs!$B$15)*Inputs!$B$9, 0)</f>
        <v>0</v>
      </c>
      <c r="K4939" s="2">
        <f>MAX(E4939*Inputs!$B$5 - B4939 - Inputs!$B$8, 0) * H4939</f>
        <v>0</v>
      </c>
      <c r="L4939" s="2">
        <f>IF(B4939 &gt;= D4939*Inputs!$B$10, MAX(B4939 - E4939/Inputs!$B$5 - Inputs!$B$8, 0) * I4939, 0)</f>
        <v>0</v>
      </c>
      <c r="M4939" s="2">
        <f t="shared" si="926"/>
        <v>0</v>
      </c>
      <c r="N4939" s="3" t="str">
        <f t="shared" si="927"/>
        <v>Idle</v>
      </c>
      <c r="O4939" s="3" t="str">
        <f t="shared" si="935"/>
        <v>Idle</v>
      </c>
      <c r="P4939" s="2">
        <f t="shared" si="928"/>
        <v>0</v>
      </c>
      <c r="Q4939" s="2">
        <f t="shared" si="929"/>
        <v>0</v>
      </c>
      <c r="R4939" s="2">
        <f t="shared" si="930"/>
        <v>0</v>
      </c>
      <c r="S4939" s="2">
        <f t="shared" si="931"/>
        <v>0</v>
      </c>
      <c r="T4939" s="2">
        <f t="shared" si="932"/>
        <v>0</v>
      </c>
      <c r="U4939" s="2">
        <f>IF(O4939="Reg", R4939 * Inputs!$B$7, 0)</f>
        <v>0</v>
      </c>
      <c r="V4939" s="2">
        <f>MAX(F4939 + P4939*Inputs!$B$15 - (Q4939/Inputs!$B$16) - U4939, 0)</f>
        <v>0</v>
      </c>
    </row>
    <row r="4940" spans="1:22" x14ac:dyDescent="0.3">
      <c r="A4940" s="1">
        <v>46228.75</v>
      </c>
      <c r="B4940" s="2">
        <v>93.860152785980944</v>
      </c>
      <c r="C4940" s="2">
        <v>11.786285911602461</v>
      </c>
      <c r="D4940" s="2">
        <f t="shared" si="924"/>
        <v>53.935856217964734</v>
      </c>
      <c r="E4940" s="2">
        <f t="shared" si="925"/>
        <v>96.899701206135319</v>
      </c>
      <c r="F4940" s="2">
        <f t="shared" si="933"/>
        <v>0</v>
      </c>
      <c r="G4940" s="2">
        <f t="shared" si="934"/>
        <v>340</v>
      </c>
      <c r="H4940" s="2">
        <f>MIN(Inputs!$B$2, (Inputs!$B$14 - F4940)/Inputs!$B$15)</f>
        <v>170</v>
      </c>
      <c r="I4940" s="2">
        <f>MAX(MIN(Inputs!$B$2, F4940*Inputs!$B$16, Inputs!$B$14*Inputs!$B$4 - G4940), 0)</f>
        <v>0</v>
      </c>
      <c r="J4940" s="2">
        <f>MAX(MIN(Inputs!$B$2, F4940*Inputs!$B$16, (Inputs!$B$14-F4940)/Inputs!$B$15)*Inputs!$B$9, 0)</f>
        <v>0</v>
      </c>
      <c r="K4940" s="2">
        <f>MAX(E4940*Inputs!$B$5 - B4940 - Inputs!$B$8, 0) * H4940</f>
        <v>0</v>
      </c>
      <c r="L4940" s="2">
        <f>IF(B4940 &gt;= D4940*Inputs!$B$10, MAX(B4940 - E4940/Inputs!$B$5 - Inputs!$B$8, 0) * I4940, 0)</f>
        <v>0</v>
      </c>
      <c r="M4940" s="2">
        <f t="shared" si="926"/>
        <v>0</v>
      </c>
      <c r="N4940" s="3" t="str">
        <f t="shared" si="927"/>
        <v>Idle</v>
      </c>
      <c r="O4940" s="3" t="str">
        <f t="shared" si="935"/>
        <v>Idle</v>
      </c>
      <c r="P4940" s="2">
        <f t="shared" si="928"/>
        <v>0</v>
      </c>
      <c r="Q4940" s="2">
        <f t="shared" si="929"/>
        <v>0</v>
      </c>
      <c r="R4940" s="2">
        <f t="shared" si="930"/>
        <v>0</v>
      </c>
      <c r="S4940" s="2">
        <f t="shared" si="931"/>
        <v>0</v>
      </c>
      <c r="T4940" s="2">
        <f t="shared" si="932"/>
        <v>0</v>
      </c>
      <c r="U4940" s="2">
        <f>IF(O4940="Reg", R4940 * Inputs!$B$7, 0)</f>
        <v>0</v>
      </c>
      <c r="V4940" s="2">
        <f>MAX(F4940 + P4940*Inputs!$B$15 - (Q4940/Inputs!$B$16) - U4940, 0)</f>
        <v>0</v>
      </c>
    </row>
    <row r="4941" spans="1:22" x14ac:dyDescent="0.3">
      <c r="A4941" s="1">
        <v>46228.791666666657</v>
      </c>
      <c r="B4941" s="2">
        <v>92.875010351006452</v>
      </c>
      <c r="C4941" s="2">
        <v>8.6949941859252462</v>
      </c>
      <c r="D4941" s="2">
        <f t="shared" si="924"/>
        <v>53.935856217964734</v>
      </c>
      <c r="E4941" s="2">
        <f t="shared" si="925"/>
        <v>87.916952687583773</v>
      </c>
      <c r="F4941" s="2">
        <f t="shared" si="933"/>
        <v>0</v>
      </c>
      <c r="G4941" s="2">
        <f t="shared" si="934"/>
        <v>340</v>
      </c>
      <c r="H4941" s="2">
        <f>MIN(Inputs!$B$2, (Inputs!$B$14 - F4941)/Inputs!$B$15)</f>
        <v>170</v>
      </c>
      <c r="I4941" s="2">
        <f>MAX(MIN(Inputs!$B$2, F4941*Inputs!$B$16, Inputs!$B$14*Inputs!$B$4 - G4941), 0)</f>
        <v>0</v>
      </c>
      <c r="J4941" s="2">
        <f>MAX(MIN(Inputs!$B$2, F4941*Inputs!$B$16, (Inputs!$B$14-F4941)/Inputs!$B$15)*Inputs!$B$9, 0)</f>
        <v>0</v>
      </c>
      <c r="K4941" s="2">
        <f>MAX(E4941*Inputs!$B$5 - B4941 - Inputs!$B$8, 0) * H4941</f>
        <v>0</v>
      </c>
      <c r="L4941" s="2">
        <f>IF(B4941 &gt;= D4941*Inputs!$B$10, MAX(B4941 - E4941/Inputs!$B$5 - Inputs!$B$8, 0) * I4941, 0)</f>
        <v>0</v>
      </c>
      <c r="M4941" s="2">
        <f t="shared" si="926"/>
        <v>0</v>
      </c>
      <c r="N4941" s="3" t="str">
        <f t="shared" si="927"/>
        <v>Idle</v>
      </c>
      <c r="O4941" s="3" t="str">
        <f t="shared" si="935"/>
        <v>Idle</v>
      </c>
      <c r="P4941" s="2">
        <f t="shared" si="928"/>
        <v>0</v>
      </c>
      <c r="Q4941" s="2">
        <f t="shared" si="929"/>
        <v>0</v>
      </c>
      <c r="R4941" s="2">
        <f t="shared" si="930"/>
        <v>0</v>
      </c>
      <c r="S4941" s="2">
        <f t="shared" si="931"/>
        <v>0</v>
      </c>
      <c r="T4941" s="2">
        <f t="shared" si="932"/>
        <v>0</v>
      </c>
      <c r="U4941" s="2">
        <f>IF(O4941="Reg", R4941 * Inputs!$B$7, 0)</f>
        <v>0</v>
      </c>
      <c r="V4941" s="2">
        <f>MAX(F4941 + P4941*Inputs!$B$15 - (Q4941/Inputs!$B$16) - U4941, 0)</f>
        <v>0</v>
      </c>
    </row>
    <row r="4942" spans="1:22" x14ac:dyDescent="0.3">
      <c r="A4942" s="1">
        <v>46228.833333333343</v>
      </c>
      <c r="B4942" s="2">
        <v>81.265500526709403</v>
      </c>
      <c r="C4942" s="2">
        <v>2.3555938889390071</v>
      </c>
      <c r="D4942" s="2">
        <f t="shared" si="924"/>
        <v>53.935856217964734</v>
      </c>
      <c r="E4942" s="2">
        <f t="shared" si="925"/>
        <v>75.254057184378127</v>
      </c>
      <c r="F4942" s="2">
        <f t="shared" si="933"/>
        <v>0</v>
      </c>
      <c r="G4942" s="2">
        <f t="shared" si="934"/>
        <v>340</v>
      </c>
      <c r="H4942" s="2">
        <f>MIN(Inputs!$B$2, (Inputs!$B$14 - F4942)/Inputs!$B$15)</f>
        <v>170</v>
      </c>
      <c r="I4942" s="2">
        <f>MAX(MIN(Inputs!$B$2, F4942*Inputs!$B$16, Inputs!$B$14*Inputs!$B$4 - G4942), 0)</f>
        <v>0</v>
      </c>
      <c r="J4942" s="2">
        <f>MAX(MIN(Inputs!$B$2, F4942*Inputs!$B$16, (Inputs!$B$14-F4942)/Inputs!$B$15)*Inputs!$B$9, 0)</f>
        <v>0</v>
      </c>
      <c r="K4942" s="2">
        <f>MAX(E4942*Inputs!$B$5 - B4942 - Inputs!$B$8, 0) * H4942</f>
        <v>0</v>
      </c>
      <c r="L4942" s="2">
        <f>IF(B4942 &gt;= D4942*Inputs!$B$10, MAX(B4942 - E4942/Inputs!$B$5 - Inputs!$B$8, 0) * I4942, 0)</f>
        <v>0</v>
      </c>
      <c r="M4942" s="2">
        <f t="shared" si="926"/>
        <v>0</v>
      </c>
      <c r="N4942" s="3" t="str">
        <f t="shared" si="927"/>
        <v>Idle</v>
      </c>
      <c r="O4942" s="3" t="str">
        <f t="shared" si="935"/>
        <v>Idle</v>
      </c>
      <c r="P4942" s="2">
        <f t="shared" si="928"/>
        <v>0</v>
      </c>
      <c r="Q4942" s="2">
        <f t="shared" si="929"/>
        <v>0</v>
      </c>
      <c r="R4942" s="2">
        <f t="shared" si="930"/>
        <v>0</v>
      </c>
      <c r="S4942" s="2">
        <f t="shared" si="931"/>
        <v>0</v>
      </c>
      <c r="T4942" s="2">
        <f t="shared" si="932"/>
        <v>0</v>
      </c>
      <c r="U4942" s="2">
        <f>IF(O4942="Reg", R4942 * Inputs!$B$7, 0)</f>
        <v>0</v>
      </c>
      <c r="V4942" s="2">
        <f>MAX(F4942 + P4942*Inputs!$B$15 - (Q4942/Inputs!$B$16) - U4942, 0)</f>
        <v>0</v>
      </c>
    </row>
    <row r="4943" spans="1:22" x14ac:dyDescent="0.3">
      <c r="A4943" s="1">
        <v>46228.875</v>
      </c>
      <c r="B4943" s="2">
        <v>68.792009339077552</v>
      </c>
      <c r="C4943" s="2">
        <v>4.858514225823841</v>
      </c>
      <c r="D4943" s="2">
        <f t="shared" si="924"/>
        <v>53.935856217964734</v>
      </c>
      <c r="E4943" s="2">
        <f t="shared" si="925"/>
        <v>61.840782073063771</v>
      </c>
      <c r="F4943" s="2">
        <f t="shared" si="933"/>
        <v>0</v>
      </c>
      <c r="G4943" s="2">
        <f t="shared" si="934"/>
        <v>340</v>
      </c>
      <c r="H4943" s="2">
        <f>MIN(Inputs!$B$2, (Inputs!$B$14 - F4943)/Inputs!$B$15)</f>
        <v>170</v>
      </c>
      <c r="I4943" s="2">
        <f>MAX(MIN(Inputs!$B$2, F4943*Inputs!$B$16, Inputs!$B$14*Inputs!$B$4 - G4943), 0)</f>
        <v>0</v>
      </c>
      <c r="J4943" s="2">
        <f>MAX(MIN(Inputs!$B$2, F4943*Inputs!$B$16, (Inputs!$B$14-F4943)/Inputs!$B$15)*Inputs!$B$9, 0)</f>
        <v>0</v>
      </c>
      <c r="K4943" s="2">
        <f>MAX(E4943*Inputs!$B$5 - B4943 - Inputs!$B$8, 0) * H4943</f>
        <v>0</v>
      </c>
      <c r="L4943" s="2">
        <f>IF(B4943 &gt;= D4943*Inputs!$B$10, MAX(B4943 - E4943/Inputs!$B$5 - Inputs!$B$8, 0) * I4943, 0)</f>
        <v>0</v>
      </c>
      <c r="M4943" s="2">
        <f t="shared" si="926"/>
        <v>0</v>
      </c>
      <c r="N4943" s="3" t="str">
        <f t="shared" si="927"/>
        <v>Idle</v>
      </c>
      <c r="O4943" s="3" t="str">
        <f t="shared" si="935"/>
        <v>Idle</v>
      </c>
      <c r="P4943" s="2">
        <f t="shared" si="928"/>
        <v>0</v>
      </c>
      <c r="Q4943" s="2">
        <f t="shared" si="929"/>
        <v>0</v>
      </c>
      <c r="R4943" s="2">
        <f t="shared" si="930"/>
        <v>0</v>
      </c>
      <c r="S4943" s="2">
        <f t="shared" si="931"/>
        <v>0</v>
      </c>
      <c r="T4943" s="2">
        <f t="shared" si="932"/>
        <v>0</v>
      </c>
      <c r="U4943" s="2">
        <f>IF(O4943="Reg", R4943 * Inputs!$B$7, 0)</f>
        <v>0</v>
      </c>
      <c r="V4943" s="2">
        <f>MAX(F4943 + P4943*Inputs!$B$15 - (Q4943/Inputs!$B$16) - U4943, 0)</f>
        <v>0</v>
      </c>
    </row>
    <row r="4944" spans="1:22" x14ac:dyDescent="0.3">
      <c r="A4944" s="1">
        <v>46228.916666666657</v>
      </c>
      <c r="B4944" s="2">
        <v>62.754936084558601</v>
      </c>
      <c r="C4944" s="2">
        <v>4.4044536080710737</v>
      </c>
      <c r="D4944" s="2">
        <f t="shared" si="924"/>
        <v>53.935856217964734</v>
      </c>
      <c r="E4944" s="2">
        <f t="shared" si="925"/>
        <v>50.375447183217517</v>
      </c>
      <c r="F4944" s="2">
        <f t="shared" si="933"/>
        <v>0</v>
      </c>
      <c r="G4944" s="2">
        <f t="shared" si="934"/>
        <v>340</v>
      </c>
      <c r="H4944" s="2">
        <f>MIN(Inputs!$B$2, (Inputs!$B$14 - F4944)/Inputs!$B$15)</f>
        <v>170</v>
      </c>
      <c r="I4944" s="2">
        <f>MAX(MIN(Inputs!$B$2, F4944*Inputs!$B$16, Inputs!$B$14*Inputs!$B$4 - G4944), 0)</f>
        <v>0</v>
      </c>
      <c r="J4944" s="2">
        <f>MAX(MIN(Inputs!$B$2, F4944*Inputs!$B$16, (Inputs!$B$14-F4944)/Inputs!$B$15)*Inputs!$B$9, 0)</f>
        <v>0</v>
      </c>
      <c r="K4944" s="2">
        <f>MAX(E4944*Inputs!$B$5 - B4944 - Inputs!$B$8, 0) * H4944</f>
        <v>0</v>
      </c>
      <c r="L4944" s="2">
        <f>IF(B4944 &gt;= D4944*Inputs!$B$10, MAX(B4944 - E4944/Inputs!$B$5 - Inputs!$B$8, 0) * I4944, 0)</f>
        <v>0</v>
      </c>
      <c r="M4944" s="2">
        <f t="shared" si="926"/>
        <v>0</v>
      </c>
      <c r="N4944" s="3" t="str">
        <f t="shared" si="927"/>
        <v>Idle</v>
      </c>
      <c r="O4944" s="3" t="str">
        <f t="shared" si="935"/>
        <v>Idle</v>
      </c>
      <c r="P4944" s="2">
        <f t="shared" si="928"/>
        <v>0</v>
      </c>
      <c r="Q4944" s="2">
        <f t="shared" si="929"/>
        <v>0</v>
      </c>
      <c r="R4944" s="2">
        <f t="shared" si="930"/>
        <v>0</v>
      </c>
      <c r="S4944" s="2">
        <f t="shared" si="931"/>
        <v>0</v>
      </c>
      <c r="T4944" s="2">
        <f t="shared" si="932"/>
        <v>0</v>
      </c>
      <c r="U4944" s="2">
        <f>IF(O4944="Reg", R4944 * Inputs!$B$7, 0)</f>
        <v>0</v>
      </c>
      <c r="V4944" s="2">
        <f>MAX(F4944 + P4944*Inputs!$B$15 - (Q4944/Inputs!$B$16) - U4944, 0)</f>
        <v>0</v>
      </c>
    </row>
    <row r="4945" spans="1:22" x14ac:dyDescent="0.3">
      <c r="A4945" s="1">
        <v>46228.958333333343</v>
      </c>
      <c r="B4945" s="2">
        <v>181.850598149479</v>
      </c>
      <c r="C4945" s="2">
        <v>21.806022515765971</v>
      </c>
      <c r="D4945" s="2">
        <f t="shared" si="924"/>
        <v>53.935856217964734</v>
      </c>
      <c r="E4945" s="2">
        <f t="shared" si="925"/>
        <v>39.916291169124413</v>
      </c>
      <c r="F4945" s="2">
        <f t="shared" si="933"/>
        <v>0</v>
      </c>
      <c r="G4945" s="2">
        <f t="shared" si="934"/>
        <v>340</v>
      </c>
      <c r="H4945" s="2">
        <f>MIN(Inputs!$B$2, (Inputs!$B$14 - F4945)/Inputs!$B$15)</f>
        <v>170</v>
      </c>
      <c r="I4945" s="2">
        <f>MAX(MIN(Inputs!$B$2, F4945*Inputs!$B$16, Inputs!$B$14*Inputs!$B$4 - G4945), 0)</f>
        <v>0</v>
      </c>
      <c r="J4945" s="2">
        <f>MAX(MIN(Inputs!$B$2, F4945*Inputs!$B$16, (Inputs!$B$14-F4945)/Inputs!$B$15)*Inputs!$B$9, 0)</f>
        <v>0</v>
      </c>
      <c r="K4945" s="2">
        <f>MAX(E4945*Inputs!$B$5 - B4945 - Inputs!$B$8, 0) * H4945</f>
        <v>0</v>
      </c>
      <c r="L4945" s="2">
        <f>IF(B4945 &gt;= D4945*Inputs!$B$10, MAX(B4945 - E4945/Inputs!$B$5 - Inputs!$B$8, 0) * I4945, 0)</f>
        <v>0</v>
      </c>
      <c r="M4945" s="2">
        <f t="shared" si="926"/>
        <v>0</v>
      </c>
      <c r="N4945" s="3" t="str">
        <f t="shared" si="927"/>
        <v>Idle</v>
      </c>
      <c r="O4945" s="3" t="str">
        <f t="shared" si="935"/>
        <v>Idle</v>
      </c>
      <c r="P4945" s="2">
        <f t="shared" si="928"/>
        <v>0</v>
      </c>
      <c r="Q4945" s="2">
        <f t="shared" si="929"/>
        <v>0</v>
      </c>
      <c r="R4945" s="2">
        <f t="shared" si="930"/>
        <v>0</v>
      </c>
      <c r="S4945" s="2">
        <f t="shared" si="931"/>
        <v>0</v>
      </c>
      <c r="T4945" s="2">
        <f t="shared" si="932"/>
        <v>0</v>
      </c>
      <c r="U4945" s="2">
        <f>IF(O4945="Reg", R4945 * Inputs!$B$7, 0)</f>
        <v>0</v>
      </c>
      <c r="V4945" s="2">
        <f>MAX(F4945 + P4945*Inputs!$B$15 - (Q4945/Inputs!$B$16) - U4945, 0)</f>
        <v>0</v>
      </c>
    </row>
    <row r="4946" spans="1:22" x14ac:dyDescent="0.3">
      <c r="A4946" s="1">
        <v>46229</v>
      </c>
      <c r="B4946" s="2">
        <v>39.963661674671542</v>
      </c>
      <c r="C4946" s="2">
        <v>22.103357076100021</v>
      </c>
      <c r="D4946" s="2">
        <f t="shared" si="924"/>
        <v>45.447481742903143</v>
      </c>
      <c r="E4946" s="2">
        <f t="shared" si="925"/>
        <v>9.6078581442112441</v>
      </c>
      <c r="F4946" s="2">
        <f t="shared" si="933"/>
        <v>0</v>
      </c>
      <c r="G4946" s="2">
        <f t="shared" si="934"/>
        <v>0</v>
      </c>
      <c r="H4946" s="2">
        <f>MIN(Inputs!$B$2, (Inputs!$B$14 - F4946)/Inputs!$B$15)</f>
        <v>170</v>
      </c>
      <c r="I4946" s="2">
        <f>MAX(MIN(Inputs!$B$2, F4946*Inputs!$B$16, Inputs!$B$14*Inputs!$B$4 - G4946), 0)</f>
        <v>0</v>
      </c>
      <c r="J4946" s="2">
        <f>MAX(MIN(Inputs!$B$2, F4946*Inputs!$B$16, (Inputs!$B$14-F4946)/Inputs!$B$15)*Inputs!$B$9, 0)</f>
        <v>0</v>
      </c>
      <c r="K4946" s="2">
        <f>MAX(E4946*Inputs!$B$5 - B4946 - Inputs!$B$8, 0) * H4946</f>
        <v>0</v>
      </c>
      <c r="L4946" s="2">
        <f>IF(B4946 &gt;= D4946*Inputs!$B$10, MAX(B4946 - E4946/Inputs!$B$5 - Inputs!$B$8, 0) * I4946, 0)</f>
        <v>0</v>
      </c>
      <c r="M4946" s="2">
        <f t="shared" si="926"/>
        <v>0</v>
      </c>
      <c r="N4946" s="3" t="str">
        <f t="shared" si="927"/>
        <v>Idle</v>
      </c>
      <c r="O4946" s="3" t="str">
        <f t="shared" si="935"/>
        <v>Idle</v>
      </c>
      <c r="P4946" s="2">
        <f t="shared" si="928"/>
        <v>0</v>
      </c>
      <c r="Q4946" s="2">
        <f t="shared" si="929"/>
        <v>0</v>
      </c>
      <c r="R4946" s="2">
        <f t="shared" si="930"/>
        <v>0</v>
      </c>
      <c r="S4946" s="2">
        <f t="shared" si="931"/>
        <v>0</v>
      </c>
      <c r="T4946" s="2">
        <f t="shared" si="932"/>
        <v>0</v>
      </c>
      <c r="U4946" s="2">
        <f>IF(O4946="Reg", R4946 * Inputs!$B$7, 0)</f>
        <v>0</v>
      </c>
      <c r="V4946" s="2">
        <f>MAX(F4946 + P4946*Inputs!$B$15 - (Q4946/Inputs!$B$16) - U4946, 0)</f>
        <v>0</v>
      </c>
    </row>
    <row r="4947" spans="1:22" x14ac:dyDescent="0.3">
      <c r="A4947" s="1">
        <v>46229.041666666657</v>
      </c>
      <c r="B4947" s="2">
        <v>16.89763733177265</v>
      </c>
      <c r="C4947" s="2">
        <v>9.9764155867805382</v>
      </c>
      <c r="D4947" s="2">
        <f t="shared" si="924"/>
        <v>45.447481742903143</v>
      </c>
      <c r="E4947" s="2">
        <f t="shared" si="925"/>
        <v>2.9472478650993197</v>
      </c>
      <c r="F4947" s="2">
        <f t="shared" si="933"/>
        <v>0</v>
      </c>
      <c r="G4947" s="2">
        <f t="shared" si="934"/>
        <v>0</v>
      </c>
      <c r="H4947" s="2">
        <f>MIN(Inputs!$B$2, (Inputs!$B$14 - F4947)/Inputs!$B$15)</f>
        <v>170</v>
      </c>
      <c r="I4947" s="2">
        <f>MAX(MIN(Inputs!$B$2, F4947*Inputs!$B$16, Inputs!$B$14*Inputs!$B$4 - G4947), 0)</f>
        <v>0</v>
      </c>
      <c r="J4947" s="2">
        <f>MAX(MIN(Inputs!$B$2, F4947*Inputs!$B$16, (Inputs!$B$14-F4947)/Inputs!$B$15)*Inputs!$B$9, 0)</f>
        <v>0</v>
      </c>
      <c r="K4947" s="2">
        <f>MAX(E4947*Inputs!$B$5 - B4947 - Inputs!$B$8, 0) * H4947</f>
        <v>0</v>
      </c>
      <c r="L4947" s="2">
        <f>IF(B4947 &gt;= D4947*Inputs!$B$10, MAX(B4947 - E4947/Inputs!$B$5 - Inputs!$B$8, 0) * I4947, 0)</f>
        <v>0</v>
      </c>
      <c r="M4947" s="2">
        <f t="shared" si="926"/>
        <v>0</v>
      </c>
      <c r="N4947" s="3" t="str">
        <f t="shared" si="927"/>
        <v>Idle</v>
      </c>
      <c r="O4947" s="3" t="str">
        <f t="shared" si="935"/>
        <v>Idle</v>
      </c>
      <c r="P4947" s="2">
        <f t="shared" si="928"/>
        <v>0</v>
      </c>
      <c r="Q4947" s="2">
        <f t="shared" si="929"/>
        <v>0</v>
      </c>
      <c r="R4947" s="2">
        <f t="shared" si="930"/>
        <v>0</v>
      </c>
      <c r="S4947" s="2">
        <f t="shared" si="931"/>
        <v>0</v>
      </c>
      <c r="T4947" s="2">
        <f t="shared" si="932"/>
        <v>0</v>
      </c>
      <c r="U4947" s="2">
        <f>IF(O4947="Reg", R4947 * Inputs!$B$7, 0)</f>
        <v>0</v>
      </c>
      <c r="V4947" s="2">
        <f>MAX(F4947 + P4947*Inputs!$B$15 - (Q4947/Inputs!$B$16) - U4947, 0)</f>
        <v>0</v>
      </c>
    </row>
    <row r="4948" spans="1:22" x14ac:dyDescent="0.3">
      <c r="A4948" s="1">
        <v>46229.083333333343</v>
      </c>
      <c r="B4948" s="2">
        <v>0.78584985882326741</v>
      </c>
      <c r="C4948" s="2">
        <v>1.559334635151147</v>
      </c>
      <c r="D4948" s="2">
        <f t="shared" si="924"/>
        <v>45.447481742903143</v>
      </c>
      <c r="E4948" s="2">
        <f t="shared" si="925"/>
        <v>0.13097497647054457</v>
      </c>
      <c r="F4948" s="2">
        <f t="shared" si="933"/>
        <v>0</v>
      </c>
      <c r="G4948" s="2">
        <f t="shared" si="934"/>
        <v>0</v>
      </c>
      <c r="H4948" s="2">
        <f>MIN(Inputs!$B$2, (Inputs!$B$14 - F4948)/Inputs!$B$15)</f>
        <v>170</v>
      </c>
      <c r="I4948" s="2">
        <f>MAX(MIN(Inputs!$B$2, F4948*Inputs!$B$16, Inputs!$B$14*Inputs!$B$4 - G4948), 0)</f>
        <v>0</v>
      </c>
      <c r="J4948" s="2">
        <f>MAX(MIN(Inputs!$B$2, F4948*Inputs!$B$16, (Inputs!$B$14-F4948)/Inputs!$B$15)*Inputs!$B$9, 0)</f>
        <v>0</v>
      </c>
      <c r="K4948" s="2">
        <f>MAX(E4948*Inputs!$B$5 - B4948 - Inputs!$B$8, 0) * H4948</f>
        <v>0</v>
      </c>
      <c r="L4948" s="2">
        <f>IF(B4948 &gt;= D4948*Inputs!$B$10, MAX(B4948 - E4948/Inputs!$B$5 - Inputs!$B$8, 0) * I4948, 0)</f>
        <v>0</v>
      </c>
      <c r="M4948" s="2">
        <f t="shared" si="926"/>
        <v>0</v>
      </c>
      <c r="N4948" s="3" t="str">
        <f t="shared" si="927"/>
        <v>Idle</v>
      </c>
      <c r="O4948" s="3" t="str">
        <f t="shared" si="935"/>
        <v>Idle</v>
      </c>
      <c r="P4948" s="2">
        <f t="shared" si="928"/>
        <v>0</v>
      </c>
      <c r="Q4948" s="2">
        <f t="shared" si="929"/>
        <v>0</v>
      </c>
      <c r="R4948" s="2">
        <f t="shared" si="930"/>
        <v>0</v>
      </c>
      <c r="S4948" s="2">
        <f t="shared" si="931"/>
        <v>0</v>
      </c>
      <c r="T4948" s="2">
        <f t="shared" si="932"/>
        <v>0</v>
      </c>
      <c r="U4948" s="2">
        <f>IF(O4948="Reg", R4948 * Inputs!$B$7, 0)</f>
        <v>0</v>
      </c>
      <c r="V4948" s="2">
        <f>MAX(F4948 + P4948*Inputs!$B$15 - (Q4948/Inputs!$B$16) - U4948, 0)</f>
        <v>0</v>
      </c>
    </row>
    <row r="4949" spans="1:22" x14ac:dyDescent="0.3">
      <c r="A4949" s="1">
        <v>46229.125</v>
      </c>
      <c r="B4949" s="2">
        <v>0</v>
      </c>
      <c r="C4949" s="2">
        <v>8.6195798591708197</v>
      </c>
      <c r="D4949" s="2">
        <f t="shared" si="924"/>
        <v>45.447481742903143</v>
      </c>
      <c r="E4949" s="2">
        <f t="shared" si="925"/>
        <v>0</v>
      </c>
      <c r="F4949" s="2">
        <f t="shared" si="933"/>
        <v>0</v>
      </c>
      <c r="G4949" s="2">
        <f t="shared" si="934"/>
        <v>0</v>
      </c>
      <c r="H4949" s="2">
        <f>MIN(Inputs!$B$2, (Inputs!$B$14 - F4949)/Inputs!$B$15)</f>
        <v>170</v>
      </c>
      <c r="I4949" s="2">
        <f>MAX(MIN(Inputs!$B$2, F4949*Inputs!$B$16, Inputs!$B$14*Inputs!$B$4 - G4949), 0)</f>
        <v>0</v>
      </c>
      <c r="J4949" s="2">
        <f>MAX(MIN(Inputs!$B$2, F4949*Inputs!$B$16, (Inputs!$B$14-F4949)/Inputs!$B$15)*Inputs!$B$9, 0)</f>
        <v>0</v>
      </c>
      <c r="K4949" s="2">
        <f>MAX(E4949*Inputs!$B$5 - B4949 - Inputs!$B$8, 0) * H4949</f>
        <v>0</v>
      </c>
      <c r="L4949" s="2">
        <f>IF(B4949 &gt;= D4949*Inputs!$B$10, MAX(B4949 - E4949/Inputs!$B$5 - Inputs!$B$8, 0) * I4949, 0)</f>
        <v>0</v>
      </c>
      <c r="M4949" s="2">
        <f t="shared" si="926"/>
        <v>0</v>
      </c>
      <c r="N4949" s="3" t="str">
        <f t="shared" si="927"/>
        <v>Idle</v>
      </c>
      <c r="O4949" s="3" t="str">
        <f t="shared" si="935"/>
        <v>Idle</v>
      </c>
      <c r="P4949" s="2">
        <f t="shared" si="928"/>
        <v>0</v>
      </c>
      <c r="Q4949" s="2">
        <f t="shared" si="929"/>
        <v>0</v>
      </c>
      <c r="R4949" s="2">
        <f t="shared" si="930"/>
        <v>0</v>
      </c>
      <c r="S4949" s="2">
        <f t="shared" si="931"/>
        <v>0</v>
      </c>
      <c r="T4949" s="2">
        <f t="shared" si="932"/>
        <v>0</v>
      </c>
      <c r="U4949" s="2">
        <f>IF(O4949="Reg", R4949 * Inputs!$B$7, 0)</f>
        <v>0</v>
      </c>
      <c r="V4949" s="2">
        <f>MAX(F4949 + P4949*Inputs!$B$15 - (Q4949/Inputs!$B$16) - U4949, 0)</f>
        <v>0</v>
      </c>
    </row>
    <row r="4950" spans="1:22" x14ac:dyDescent="0.3">
      <c r="A4950" s="1">
        <v>46229.166666666657</v>
      </c>
      <c r="B4950" s="2">
        <v>0</v>
      </c>
      <c r="C4950" s="2">
        <v>7.0149838200889976</v>
      </c>
      <c r="D4950" s="2">
        <f t="shared" si="924"/>
        <v>45.447481742903143</v>
      </c>
      <c r="E4950" s="2">
        <f t="shared" si="925"/>
        <v>0</v>
      </c>
      <c r="F4950" s="2">
        <f t="shared" si="933"/>
        <v>0</v>
      </c>
      <c r="G4950" s="2">
        <f t="shared" si="934"/>
        <v>0</v>
      </c>
      <c r="H4950" s="2">
        <f>MIN(Inputs!$B$2, (Inputs!$B$14 - F4950)/Inputs!$B$15)</f>
        <v>170</v>
      </c>
      <c r="I4950" s="2">
        <f>MAX(MIN(Inputs!$B$2, F4950*Inputs!$B$16, Inputs!$B$14*Inputs!$B$4 - G4950), 0)</f>
        <v>0</v>
      </c>
      <c r="J4950" s="2">
        <f>MAX(MIN(Inputs!$B$2, F4950*Inputs!$B$16, (Inputs!$B$14-F4950)/Inputs!$B$15)*Inputs!$B$9, 0)</f>
        <v>0</v>
      </c>
      <c r="K4950" s="2">
        <f>MAX(E4950*Inputs!$B$5 - B4950 - Inputs!$B$8, 0) * H4950</f>
        <v>0</v>
      </c>
      <c r="L4950" s="2">
        <f>IF(B4950 &gt;= D4950*Inputs!$B$10, MAX(B4950 - E4950/Inputs!$B$5 - Inputs!$B$8, 0) * I4950, 0)</f>
        <v>0</v>
      </c>
      <c r="M4950" s="2">
        <f t="shared" si="926"/>
        <v>0</v>
      </c>
      <c r="N4950" s="3" t="str">
        <f t="shared" si="927"/>
        <v>Idle</v>
      </c>
      <c r="O4950" s="3" t="str">
        <f t="shared" si="935"/>
        <v>Idle</v>
      </c>
      <c r="P4950" s="2">
        <f t="shared" si="928"/>
        <v>0</v>
      </c>
      <c r="Q4950" s="2">
        <f t="shared" si="929"/>
        <v>0</v>
      </c>
      <c r="R4950" s="2">
        <f t="shared" si="930"/>
        <v>0</v>
      </c>
      <c r="S4950" s="2">
        <f t="shared" si="931"/>
        <v>0</v>
      </c>
      <c r="T4950" s="2">
        <f t="shared" si="932"/>
        <v>0</v>
      </c>
      <c r="U4950" s="2">
        <f>IF(O4950="Reg", R4950 * Inputs!$B$7, 0)</f>
        <v>0</v>
      </c>
      <c r="V4950" s="2">
        <f>MAX(F4950 + P4950*Inputs!$B$15 - (Q4950/Inputs!$B$16) - U4950, 0)</f>
        <v>0</v>
      </c>
    </row>
    <row r="4951" spans="1:22" x14ac:dyDescent="0.3">
      <c r="A4951" s="1">
        <v>46229.208333333343</v>
      </c>
      <c r="B4951" s="2">
        <v>0</v>
      </c>
      <c r="C4951" s="2">
        <v>7.6097957669000484</v>
      </c>
      <c r="D4951" s="2">
        <f t="shared" si="924"/>
        <v>45.447481742903143</v>
      </c>
      <c r="E4951" s="2">
        <f t="shared" si="925"/>
        <v>0</v>
      </c>
      <c r="F4951" s="2">
        <f t="shared" si="933"/>
        <v>0</v>
      </c>
      <c r="G4951" s="2">
        <f t="shared" si="934"/>
        <v>0</v>
      </c>
      <c r="H4951" s="2">
        <f>MIN(Inputs!$B$2, (Inputs!$B$14 - F4951)/Inputs!$B$15)</f>
        <v>170</v>
      </c>
      <c r="I4951" s="2">
        <f>MAX(MIN(Inputs!$B$2, F4951*Inputs!$B$16, Inputs!$B$14*Inputs!$B$4 - G4951), 0)</f>
        <v>0</v>
      </c>
      <c r="J4951" s="2">
        <f>MAX(MIN(Inputs!$B$2, F4951*Inputs!$B$16, (Inputs!$B$14-F4951)/Inputs!$B$15)*Inputs!$B$9, 0)</f>
        <v>0</v>
      </c>
      <c r="K4951" s="2">
        <f>MAX(E4951*Inputs!$B$5 - B4951 - Inputs!$B$8, 0) * H4951</f>
        <v>0</v>
      </c>
      <c r="L4951" s="2">
        <f>IF(B4951 &gt;= D4951*Inputs!$B$10, MAX(B4951 - E4951/Inputs!$B$5 - Inputs!$B$8, 0) * I4951, 0)</f>
        <v>0</v>
      </c>
      <c r="M4951" s="2">
        <f t="shared" si="926"/>
        <v>0</v>
      </c>
      <c r="N4951" s="3" t="str">
        <f t="shared" si="927"/>
        <v>Idle</v>
      </c>
      <c r="O4951" s="3" t="str">
        <f t="shared" si="935"/>
        <v>Idle</v>
      </c>
      <c r="P4951" s="2">
        <f t="shared" si="928"/>
        <v>0</v>
      </c>
      <c r="Q4951" s="2">
        <f t="shared" si="929"/>
        <v>0</v>
      </c>
      <c r="R4951" s="2">
        <f t="shared" si="930"/>
        <v>0</v>
      </c>
      <c r="S4951" s="2">
        <f t="shared" si="931"/>
        <v>0</v>
      </c>
      <c r="T4951" s="2">
        <f t="shared" si="932"/>
        <v>0</v>
      </c>
      <c r="U4951" s="2">
        <f>IF(O4951="Reg", R4951 * Inputs!$B$7, 0)</f>
        <v>0</v>
      </c>
      <c r="V4951" s="2">
        <f>MAX(F4951 + P4951*Inputs!$B$15 - (Q4951/Inputs!$B$16) - U4951, 0)</f>
        <v>0</v>
      </c>
    </row>
    <row r="4952" spans="1:22" x14ac:dyDescent="0.3">
      <c r="A4952" s="1">
        <v>46229.25</v>
      </c>
      <c r="B4952" s="2">
        <v>0</v>
      </c>
      <c r="C4952" s="2">
        <v>2.4734129460733931</v>
      </c>
      <c r="D4952" s="2">
        <f t="shared" si="924"/>
        <v>45.447481742903143</v>
      </c>
      <c r="E4952" s="2">
        <f t="shared" si="925"/>
        <v>2.5141939496484365</v>
      </c>
      <c r="F4952" s="2">
        <f t="shared" si="933"/>
        <v>0</v>
      </c>
      <c r="G4952" s="2">
        <f t="shared" si="934"/>
        <v>0</v>
      </c>
      <c r="H4952" s="2">
        <f>MIN(Inputs!$B$2, (Inputs!$B$14 - F4952)/Inputs!$B$15)</f>
        <v>170</v>
      </c>
      <c r="I4952" s="2">
        <f>MAX(MIN(Inputs!$B$2, F4952*Inputs!$B$16, Inputs!$B$14*Inputs!$B$4 - G4952), 0)</f>
        <v>0</v>
      </c>
      <c r="J4952" s="2">
        <f>MAX(MIN(Inputs!$B$2, F4952*Inputs!$B$16, (Inputs!$B$14-F4952)/Inputs!$B$15)*Inputs!$B$9, 0)</f>
        <v>0</v>
      </c>
      <c r="K4952" s="2">
        <f>MAX(E4952*Inputs!$B$5 - B4952 - Inputs!$B$8, 0) * H4952</f>
        <v>0</v>
      </c>
      <c r="L4952" s="2">
        <f>IF(B4952 &gt;= D4952*Inputs!$B$10, MAX(B4952 - E4952/Inputs!$B$5 - Inputs!$B$8, 0) * I4952, 0)</f>
        <v>0</v>
      </c>
      <c r="M4952" s="2">
        <f t="shared" si="926"/>
        <v>0</v>
      </c>
      <c r="N4952" s="3" t="str">
        <f t="shared" si="927"/>
        <v>Idle</v>
      </c>
      <c r="O4952" s="3" t="str">
        <f t="shared" si="935"/>
        <v>Idle</v>
      </c>
      <c r="P4952" s="2">
        <f t="shared" si="928"/>
        <v>0</v>
      </c>
      <c r="Q4952" s="2">
        <f t="shared" si="929"/>
        <v>0</v>
      </c>
      <c r="R4952" s="2">
        <f t="shared" si="930"/>
        <v>0</v>
      </c>
      <c r="S4952" s="2">
        <f t="shared" si="931"/>
        <v>0</v>
      </c>
      <c r="T4952" s="2">
        <f t="shared" si="932"/>
        <v>0</v>
      </c>
      <c r="U4952" s="2">
        <f>IF(O4952="Reg", R4952 * Inputs!$B$7, 0)</f>
        <v>0</v>
      </c>
      <c r="V4952" s="2">
        <f>MAX(F4952 + P4952*Inputs!$B$15 - (Q4952/Inputs!$B$16) - U4952, 0)</f>
        <v>0</v>
      </c>
    </row>
    <row r="4953" spans="1:22" x14ac:dyDescent="0.3">
      <c r="A4953" s="1">
        <v>46229.291666666657</v>
      </c>
      <c r="B4953" s="2">
        <v>0</v>
      </c>
      <c r="C4953" s="2">
        <v>12.0222239091103</v>
      </c>
      <c r="D4953" s="2">
        <f t="shared" si="924"/>
        <v>45.447481742903143</v>
      </c>
      <c r="E4953" s="2">
        <f t="shared" si="925"/>
        <v>7.2274185311197634</v>
      </c>
      <c r="F4953" s="2">
        <f t="shared" si="933"/>
        <v>0</v>
      </c>
      <c r="G4953" s="2">
        <f t="shared" si="934"/>
        <v>0</v>
      </c>
      <c r="H4953" s="2">
        <f>MIN(Inputs!$B$2, (Inputs!$B$14 - F4953)/Inputs!$B$15)</f>
        <v>170</v>
      </c>
      <c r="I4953" s="2">
        <f>MAX(MIN(Inputs!$B$2, F4953*Inputs!$B$16, Inputs!$B$14*Inputs!$B$4 - G4953), 0)</f>
        <v>0</v>
      </c>
      <c r="J4953" s="2">
        <f>MAX(MIN(Inputs!$B$2, F4953*Inputs!$B$16, (Inputs!$B$14-F4953)/Inputs!$B$15)*Inputs!$B$9, 0)</f>
        <v>0</v>
      </c>
      <c r="K4953" s="2">
        <f>MAX(E4953*Inputs!$B$5 - B4953 - Inputs!$B$8, 0) * H4953</f>
        <v>0</v>
      </c>
      <c r="L4953" s="2">
        <f>IF(B4953 &gt;= D4953*Inputs!$B$10, MAX(B4953 - E4953/Inputs!$B$5 - Inputs!$B$8, 0) * I4953, 0)</f>
        <v>0</v>
      </c>
      <c r="M4953" s="2">
        <f t="shared" si="926"/>
        <v>0</v>
      </c>
      <c r="N4953" s="3" t="str">
        <f t="shared" si="927"/>
        <v>Idle</v>
      </c>
      <c r="O4953" s="3" t="str">
        <f t="shared" si="935"/>
        <v>Idle</v>
      </c>
      <c r="P4953" s="2">
        <f t="shared" si="928"/>
        <v>0</v>
      </c>
      <c r="Q4953" s="2">
        <f t="shared" si="929"/>
        <v>0</v>
      </c>
      <c r="R4953" s="2">
        <f t="shared" si="930"/>
        <v>0</v>
      </c>
      <c r="S4953" s="2">
        <f t="shared" si="931"/>
        <v>0</v>
      </c>
      <c r="T4953" s="2">
        <f t="shared" si="932"/>
        <v>0</v>
      </c>
      <c r="U4953" s="2">
        <f>IF(O4953="Reg", R4953 * Inputs!$B$7, 0)</f>
        <v>0</v>
      </c>
      <c r="V4953" s="2">
        <f>MAX(F4953 + P4953*Inputs!$B$15 - (Q4953/Inputs!$B$16) - U4953, 0)</f>
        <v>0</v>
      </c>
    </row>
    <row r="4954" spans="1:22" x14ac:dyDescent="0.3">
      <c r="A4954" s="1">
        <v>46229.333333333343</v>
      </c>
      <c r="B4954" s="2">
        <v>0</v>
      </c>
      <c r="C4954" s="2">
        <v>6.118281791213743</v>
      </c>
      <c r="D4954" s="2">
        <f t="shared" si="924"/>
        <v>45.447481742903143</v>
      </c>
      <c r="E4954" s="2">
        <f t="shared" si="925"/>
        <v>47.322706879570745</v>
      </c>
      <c r="F4954" s="2">
        <f t="shared" si="933"/>
        <v>0</v>
      </c>
      <c r="G4954" s="2">
        <f t="shared" si="934"/>
        <v>0</v>
      </c>
      <c r="H4954" s="2">
        <f>MIN(Inputs!$B$2, (Inputs!$B$14 - F4954)/Inputs!$B$15)</f>
        <v>170</v>
      </c>
      <c r="I4954" s="2">
        <f>MAX(MIN(Inputs!$B$2, F4954*Inputs!$B$16, Inputs!$B$14*Inputs!$B$4 - G4954), 0)</f>
        <v>0</v>
      </c>
      <c r="J4954" s="2">
        <f>MAX(MIN(Inputs!$B$2, F4954*Inputs!$B$16, (Inputs!$B$14-F4954)/Inputs!$B$15)*Inputs!$B$9, 0)</f>
        <v>0</v>
      </c>
      <c r="K4954" s="2">
        <f>MAX(E4954*Inputs!$B$5 - B4954 - Inputs!$B$8, 0) * H4954</f>
        <v>3679.4769491837828</v>
      </c>
      <c r="L4954" s="2">
        <f>IF(B4954 &gt;= D4954*Inputs!$B$10, MAX(B4954 - E4954/Inputs!$B$5 - Inputs!$B$8, 0) * I4954, 0)</f>
        <v>0</v>
      </c>
      <c r="M4954" s="2">
        <f t="shared" si="926"/>
        <v>0</v>
      </c>
      <c r="N4954" s="3" t="str">
        <f t="shared" si="927"/>
        <v>Charge</v>
      </c>
      <c r="O4954" s="3" t="str">
        <f t="shared" si="935"/>
        <v>Charge</v>
      </c>
      <c r="P4954" s="2">
        <f t="shared" si="928"/>
        <v>170</v>
      </c>
      <c r="Q4954" s="2">
        <f t="shared" si="929"/>
        <v>0</v>
      </c>
      <c r="R4954" s="2">
        <f t="shared" si="930"/>
        <v>0</v>
      </c>
      <c r="S4954" s="2">
        <f t="shared" si="931"/>
        <v>0</v>
      </c>
      <c r="T4954" s="2">
        <f t="shared" si="932"/>
        <v>0</v>
      </c>
      <c r="U4954" s="2">
        <f>IF(O4954="Reg", R4954 * Inputs!$B$7, 0)</f>
        <v>0</v>
      </c>
      <c r="V4954" s="2">
        <f>MAX(F4954 + P4954*Inputs!$B$15 - (Q4954/Inputs!$B$16) - U4954, 0)</f>
        <v>170</v>
      </c>
    </row>
    <row r="4955" spans="1:22" x14ac:dyDescent="0.3">
      <c r="A4955" s="1">
        <v>46229.375</v>
      </c>
      <c r="B4955" s="2">
        <v>0</v>
      </c>
      <c r="C4955" s="2">
        <v>22.857108790249409</v>
      </c>
      <c r="D4955" s="2">
        <f t="shared" si="924"/>
        <v>45.447481742903143</v>
      </c>
      <c r="E4955" s="2">
        <f t="shared" si="925"/>
        <v>57.843048722526213</v>
      </c>
      <c r="F4955" s="2">
        <f t="shared" si="933"/>
        <v>170</v>
      </c>
      <c r="G4955" s="2">
        <f t="shared" si="934"/>
        <v>0</v>
      </c>
      <c r="H4955" s="2">
        <f>MIN(Inputs!$B$2, (Inputs!$B$14 - F4955)/Inputs!$B$15)</f>
        <v>170</v>
      </c>
      <c r="I4955" s="2">
        <f>MAX(MIN(Inputs!$B$2, F4955*Inputs!$B$16, Inputs!$B$14*Inputs!$B$4 - G4955), 0)</f>
        <v>170</v>
      </c>
      <c r="J4955" s="2">
        <f>MAX(MIN(Inputs!$B$2, F4955*Inputs!$B$16, (Inputs!$B$14-F4955)/Inputs!$B$15)*Inputs!$B$9, 0)</f>
        <v>136</v>
      </c>
      <c r="K4955" s="2">
        <f>MAX(E4955*Inputs!$B$5 - B4955 - Inputs!$B$8, 0) * H4955</f>
        <v>5253.3200888899219</v>
      </c>
      <c r="L4955" s="2">
        <f>IF(B4955 &gt;= D4955*Inputs!$B$10, MAX(B4955 - E4955/Inputs!$B$5 - Inputs!$B$8, 0) * I4955, 0)</f>
        <v>0</v>
      </c>
      <c r="M4955" s="2">
        <f t="shared" si="926"/>
        <v>3108.5667954739197</v>
      </c>
      <c r="N4955" s="3" t="str">
        <f t="shared" si="927"/>
        <v>Charge</v>
      </c>
      <c r="O4955" s="3" t="str">
        <f t="shared" si="935"/>
        <v>Charge</v>
      </c>
      <c r="P4955" s="2">
        <f t="shared" si="928"/>
        <v>170</v>
      </c>
      <c r="Q4955" s="2">
        <f t="shared" si="929"/>
        <v>0</v>
      </c>
      <c r="R4955" s="2">
        <f t="shared" si="930"/>
        <v>0</v>
      </c>
      <c r="S4955" s="2">
        <f t="shared" si="931"/>
        <v>0</v>
      </c>
      <c r="T4955" s="2">
        <f t="shared" si="932"/>
        <v>0</v>
      </c>
      <c r="U4955" s="2">
        <f>IF(O4955="Reg", R4955 * Inputs!$B$7, 0)</f>
        <v>0</v>
      </c>
      <c r="V4955" s="2">
        <f>MAX(F4955 + P4955*Inputs!$B$15 - (Q4955/Inputs!$B$16) - U4955, 0)</f>
        <v>340</v>
      </c>
    </row>
    <row r="4956" spans="1:22" x14ac:dyDescent="0.3">
      <c r="A4956" s="1">
        <v>46229.416666666657</v>
      </c>
      <c r="B4956" s="2">
        <v>0</v>
      </c>
      <c r="C4956" s="2">
        <v>7.7081465095625026</v>
      </c>
      <c r="D4956" s="2">
        <f t="shared" si="924"/>
        <v>45.447481742903143</v>
      </c>
      <c r="E4956" s="2">
        <f t="shared" si="925"/>
        <v>70.312872489300275</v>
      </c>
      <c r="F4956" s="2">
        <f t="shared" si="933"/>
        <v>340</v>
      </c>
      <c r="G4956" s="2">
        <f t="shared" si="934"/>
        <v>0</v>
      </c>
      <c r="H4956" s="2">
        <f>MIN(Inputs!$B$2, (Inputs!$B$14 - F4956)/Inputs!$B$15)</f>
        <v>0</v>
      </c>
      <c r="I4956" s="2">
        <f>MAX(MIN(Inputs!$B$2, F4956*Inputs!$B$16, Inputs!$B$14*Inputs!$B$4 - G4956), 0)</f>
        <v>170</v>
      </c>
      <c r="J4956" s="2">
        <f>MAX(MIN(Inputs!$B$2, F4956*Inputs!$B$16, (Inputs!$B$14-F4956)/Inputs!$B$15)*Inputs!$B$9, 0)</f>
        <v>0</v>
      </c>
      <c r="K4956" s="2">
        <f>MAX(E4956*Inputs!$B$5 - B4956 - Inputs!$B$8, 0) * H4956</f>
        <v>0</v>
      </c>
      <c r="L4956" s="2">
        <f>IF(B4956 &gt;= D4956*Inputs!$B$10, MAX(B4956 - E4956/Inputs!$B$5 - Inputs!$B$8, 0) * I4956, 0)</f>
        <v>0</v>
      </c>
      <c r="M4956" s="2">
        <f t="shared" si="926"/>
        <v>0</v>
      </c>
      <c r="N4956" s="3" t="str">
        <f t="shared" si="927"/>
        <v>Idle</v>
      </c>
      <c r="O4956" s="3" t="str">
        <f t="shared" si="935"/>
        <v>Idle</v>
      </c>
      <c r="P4956" s="2">
        <f t="shared" si="928"/>
        <v>0</v>
      </c>
      <c r="Q4956" s="2">
        <f t="shared" si="929"/>
        <v>0</v>
      </c>
      <c r="R4956" s="2">
        <f t="shared" si="930"/>
        <v>0</v>
      </c>
      <c r="S4956" s="2">
        <f t="shared" si="931"/>
        <v>0</v>
      </c>
      <c r="T4956" s="2">
        <f t="shared" si="932"/>
        <v>0</v>
      </c>
      <c r="U4956" s="2">
        <f>IF(O4956="Reg", R4956 * Inputs!$B$7, 0)</f>
        <v>0</v>
      </c>
      <c r="V4956" s="2">
        <f>MAX(F4956 + P4956*Inputs!$B$15 - (Q4956/Inputs!$B$16) - U4956, 0)</f>
        <v>340</v>
      </c>
    </row>
    <row r="4957" spans="1:22" x14ac:dyDescent="0.3">
      <c r="A4957" s="1">
        <v>46229.458333333343</v>
      </c>
      <c r="B4957" s="2">
        <v>15.08516369789062</v>
      </c>
      <c r="C4957" s="2">
        <v>8.4421020697366291</v>
      </c>
      <c r="D4957" s="2">
        <f t="shared" si="924"/>
        <v>45.447481742903143</v>
      </c>
      <c r="E4957" s="2">
        <f t="shared" si="925"/>
        <v>84.318764703331425</v>
      </c>
      <c r="F4957" s="2">
        <f t="shared" si="933"/>
        <v>340</v>
      </c>
      <c r="G4957" s="2">
        <f t="shared" si="934"/>
        <v>0</v>
      </c>
      <c r="H4957" s="2">
        <f>MIN(Inputs!$B$2, (Inputs!$B$14 - F4957)/Inputs!$B$15)</f>
        <v>0</v>
      </c>
      <c r="I4957" s="2">
        <f>MAX(MIN(Inputs!$B$2, F4957*Inputs!$B$16, Inputs!$B$14*Inputs!$B$4 - G4957), 0)</f>
        <v>170</v>
      </c>
      <c r="J4957" s="2">
        <f>MAX(MIN(Inputs!$B$2, F4957*Inputs!$B$16, (Inputs!$B$14-F4957)/Inputs!$B$15)*Inputs!$B$9, 0)</f>
        <v>0</v>
      </c>
      <c r="K4957" s="2">
        <f>MAX(E4957*Inputs!$B$5 - B4957 - Inputs!$B$8, 0) * H4957</f>
        <v>0</v>
      </c>
      <c r="L4957" s="2">
        <f>IF(B4957 &gt;= D4957*Inputs!$B$10, MAX(B4957 - E4957/Inputs!$B$5 - Inputs!$B$8, 0) * I4957, 0)</f>
        <v>0</v>
      </c>
      <c r="M4957" s="2">
        <f t="shared" si="926"/>
        <v>0</v>
      </c>
      <c r="N4957" s="3" t="str">
        <f t="shared" si="927"/>
        <v>Idle</v>
      </c>
      <c r="O4957" s="3" t="str">
        <f t="shared" si="935"/>
        <v>Idle</v>
      </c>
      <c r="P4957" s="2">
        <f t="shared" si="928"/>
        <v>0</v>
      </c>
      <c r="Q4957" s="2">
        <f t="shared" si="929"/>
        <v>0</v>
      </c>
      <c r="R4957" s="2">
        <f t="shared" si="930"/>
        <v>0</v>
      </c>
      <c r="S4957" s="2">
        <f t="shared" si="931"/>
        <v>0</v>
      </c>
      <c r="T4957" s="2">
        <f t="shared" si="932"/>
        <v>0</v>
      </c>
      <c r="U4957" s="2">
        <f>IF(O4957="Reg", R4957 * Inputs!$B$7, 0)</f>
        <v>0</v>
      </c>
      <c r="V4957" s="2">
        <f>MAX(F4957 + P4957*Inputs!$B$15 - (Q4957/Inputs!$B$16) - U4957, 0)</f>
        <v>340</v>
      </c>
    </row>
    <row r="4958" spans="1:22" x14ac:dyDescent="0.3">
      <c r="A4958" s="1">
        <v>46229.5</v>
      </c>
      <c r="B4958" s="2">
        <v>28.279347488827959</v>
      </c>
      <c r="C4958" s="2">
        <v>8.5975387577143465</v>
      </c>
      <c r="D4958" s="2">
        <f t="shared" si="924"/>
        <v>45.447481742903143</v>
      </c>
      <c r="E4958" s="2">
        <f t="shared" si="925"/>
        <v>96.768201709522089</v>
      </c>
      <c r="F4958" s="2">
        <f t="shared" si="933"/>
        <v>340</v>
      </c>
      <c r="G4958" s="2">
        <f t="shared" si="934"/>
        <v>0</v>
      </c>
      <c r="H4958" s="2">
        <f>MIN(Inputs!$B$2, (Inputs!$B$14 - F4958)/Inputs!$B$15)</f>
        <v>0</v>
      </c>
      <c r="I4958" s="2">
        <f>MAX(MIN(Inputs!$B$2, F4958*Inputs!$B$16, Inputs!$B$14*Inputs!$B$4 - G4958), 0)</f>
        <v>170</v>
      </c>
      <c r="J4958" s="2">
        <f>MAX(MIN(Inputs!$B$2, F4958*Inputs!$B$16, (Inputs!$B$14-F4958)/Inputs!$B$15)*Inputs!$B$9, 0)</f>
        <v>0</v>
      </c>
      <c r="K4958" s="2">
        <f>MAX(E4958*Inputs!$B$5 - B4958 - Inputs!$B$8, 0) * H4958</f>
        <v>0</v>
      </c>
      <c r="L4958" s="2">
        <f>IF(B4958 &gt;= D4958*Inputs!$B$10, MAX(B4958 - E4958/Inputs!$B$5 - Inputs!$B$8, 0) * I4958, 0)</f>
        <v>0</v>
      </c>
      <c r="M4958" s="2">
        <f t="shared" si="926"/>
        <v>0</v>
      </c>
      <c r="N4958" s="3" t="str">
        <f t="shared" si="927"/>
        <v>Idle</v>
      </c>
      <c r="O4958" s="3" t="str">
        <f t="shared" si="935"/>
        <v>Idle</v>
      </c>
      <c r="P4958" s="2">
        <f t="shared" si="928"/>
        <v>0</v>
      </c>
      <c r="Q4958" s="2">
        <f t="shared" si="929"/>
        <v>0</v>
      </c>
      <c r="R4958" s="2">
        <f t="shared" si="930"/>
        <v>0</v>
      </c>
      <c r="S4958" s="2">
        <f t="shared" si="931"/>
        <v>0</v>
      </c>
      <c r="T4958" s="2">
        <f t="shared" si="932"/>
        <v>0</v>
      </c>
      <c r="U4958" s="2">
        <f>IF(O4958="Reg", R4958 * Inputs!$B$7, 0)</f>
        <v>0</v>
      </c>
      <c r="V4958" s="2">
        <f>MAX(F4958 + P4958*Inputs!$B$15 - (Q4958/Inputs!$B$16) - U4958, 0)</f>
        <v>340</v>
      </c>
    </row>
    <row r="4959" spans="1:22" x14ac:dyDescent="0.3">
      <c r="A4959" s="1">
        <v>46229.541666666657</v>
      </c>
      <c r="B4959" s="2">
        <v>240.5717300907059</v>
      </c>
      <c r="C4959" s="2">
        <v>3.22122751621212</v>
      </c>
      <c r="D4959" s="2">
        <f t="shared" si="924"/>
        <v>45.447481742903143</v>
      </c>
      <c r="E4959" s="2">
        <f t="shared" si="925"/>
        <v>107.27545534962071</v>
      </c>
      <c r="F4959" s="2">
        <f t="shared" si="933"/>
        <v>340</v>
      </c>
      <c r="G4959" s="2">
        <f t="shared" si="934"/>
        <v>0</v>
      </c>
      <c r="H4959" s="2">
        <f>MIN(Inputs!$B$2, (Inputs!$B$14 - F4959)/Inputs!$B$15)</f>
        <v>0</v>
      </c>
      <c r="I4959" s="2">
        <f>MAX(MIN(Inputs!$B$2, F4959*Inputs!$B$16, Inputs!$B$14*Inputs!$B$4 - G4959), 0)</f>
        <v>170</v>
      </c>
      <c r="J4959" s="2">
        <f>MAX(MIN(Inputs!$B$2, F4959*Inputs!$B$16, (Inputs!$B$14-F4959)/Inputs!$B$15)*Inputs!$B$9, 0)</f>
        <v>0</v>
      </c>
      <c r="K4959" s="2">
        <f>MAX(E4959*Inputs!$B$5 - B4959 - Inputs!$B$8, 0) * H4959</f>
        <v>0</v>
      </c>
      <c r="L4959" s="2">
        <f>IF(B4959 &gt;= D4959*Inputs!$B$10, MAX(B4959 - E4959/Inputs!$B$5 - Inputs!$B$8, 0) * I4959, 0)</f>
        <v>16773.526604697821</v>
      </c>
      <c r="M4959" s="2">
        <f t="shared" si="926"/>
        <v>0</v>
      </c>
      <c r="N4959" s="3" t="str">
        <f t="shared" si="927"/>
        <v>Discharge</v>
      </c>
      <c r="O4959" s="3" t="str">
        <f t="shared" si="935"/>
        <v>Discharge</v>
      </c>
      <c r="P4959" s="2">
        <f t="shared" si="928"/>
        <v>0</v>
      </c>
      <c r="Q4959" s="2">
        <f t="shared" si="929"/>
        <v>170</v>
      </c>
      <c r="R4959" s="2">
        <f t="shared" si="930"/>
        <v>0</v>
      </c>
      <c r="S4959" s="2">
        <f t="shared" si="931"/>
        <v>40897.194115420003</v>
      </c>
      <c r="T4959" s="2">
        <f t="shared" si="932"/>
        <v>0</v>
      </c>
      <c r="U4959" s="2">
        <f>IF(O4959="Reg", R4959 * Inputs!$B$7, 0)</f>
        <v>0</v>
      </c>
      <c r="V4959" s="2">
        <f>MAX(F4959 + P4959*Inputs!$B$15 - (Q4959/Inputs!$B$16) - U4959, 0)</f>
        <v>170</v>
      </c>
    </row>
    <row r="4960" spans="1:22" x14ac:dyDescent="0.3">
      <c r="A4960" s="1">
        <v>46229.583333333343</v>
      </c>
      <c r="B4960" s="2">
        <v>63.122051057732783</v>
      </c>
      <c r="C4960" s="2">
        <v>12.0261298438071</v>
      </c>
      <c r="D4960" s="2">
        <f t="shared" si="924"/>
        <v>45.447481742903143</v>
      </c>
      <c r="E4960" s="2">
        <f t="shared" si="925"/>
        <v>82.829192832758153</v>
      </c>
      <c r="F4960" s="2">
        <f t="shared" si="933"/>
        <v>170</v>
      </c>
      <c r="G4960" s="2">
        <f t="shared" si="934"/>
        <v>170</v>
      </c>
      <c r="H4960" s="2">
        <f>MIN(Inputs!$B$2, (Inputs!$B$14 - F4960)/Inputs!$B$15)</f>
        <v>170</v>
      </c>
      <c r="I4960" s="2">
        <f>MAX(MIN(Inputs!$B$2, F4960*Inputs!$B$16, Inputs!$B$14*Inputs!$B$4 - G4960), 0)</f>
        <v>170</v>
      </c>
      <c r="J4960" s="2">
        <f>MAX(MIN(Inputs!$B$2, F4960*Inputs!$B$16, (Inputs!$B$14-F4960)/Inputs!$B$15)*Inputs!$B$9, 0)</f>
        <v>136</v>
      </c>
      <c r="K4960" s="2">
        <f>MAX(E4960*Inputs!$B$5 - B4960 - Inputs!$B$8, 0) * H4960</f>
        <v>0</v>
      </c>
      <c r="L4960" s="2">
        <f>IF(B4960 &gt;= D4960*Inputs!$B$10, MAX(B4960 - E4960/Inputs!$B$5 - Inputs!$B$8, 0) * I4960, 0)</f>
        <v>0</v>
      </c>
      <c r="M4960" s="2">
        <f t="shared" si="926"/>
        <v>1635.5536587577656</v>
      </c>
      <c r="N4960" s="3" t="str">
        <f t="shared" si="927"/>
        <v>Reg</v>
      </c>
      <c r="O4960" s="3" t="str">
        <f t="shared" si="935"/>
        <v>Discharge</v>
      </c>
      <c r="P4960" s="2">
        <f t="shared" si="928"/>
        <v>0</v>
      </c>
      <c r="Q4960" s="2">
        <f t="shared" si="929"/>
        <v>170</v>
      </c>
      <c r="R4960" s="2">
        <f t="shared" si="930"/>
        <v>0</v>
      </c>
      <c r="S4960" s="2">
        <f t="shared" si="931"/>
        <v>10730.748679814573</v>
      </c>
      <c r="T4960" s="2">
        <f t="shared" si="932"/>
        <v>0</v>
      </c>
      <c r="U4960" s="2">
        <f>IF(O4960="Reg", R4960 * Inputs!$B$7, 0)</f>
        <v>0</v>
      </c>
      <c r="V4960" s="2">
        <f>MAX(F4960 + P4960*Inputs!$B$15 - (Q4960/Inputs!$B$16) - U4960, 0)</f>
        <v>0</v>
      </c>
    </row>
    <row r="4961" spans="1:22" x14ac:dyDescent="0.3">
      <c r="A4961" s="1">
        <v>46229.625</v>
      </c>
      <c r="B4961" s="2">
        <v>74.818942600644391</v>
      </c>
      <c r="C4961" s="2">
        <v>4.737809784386358</v>
      </c>
      <c r="D4961" s="2">
        <f t="shared" si="924"/>
        <v>45.447481742903143</v>
      </c>
      <c r="E4961" s="2">
        <f t="shared" si="925"/>
        <v>86.470542570988655</v>
      </c>
      <c r="F4961" s="2">
        <f t="shared" si="933"/>
        <v>0</v>
      </c>
      <c r="G4961" s="2">
        <f t="shared" si="934"/>
        <v>340</v>
      </c>
      <c r="H4961" s="2">
        <f>MIN(Inputs!$B$2, (Inputs!$B$14 - F4961)/Inputs!$B$15)</f>
        <v>170</v>
      </c>
      <c r="I4961" s="2">
        <f>MAX(MIN(Inputs!$B$2, F4961*Inputs!$B$16, Inputs!$B$14*Inputs!$B$4 - G4961), 0)</f>
        <v>0</v>
      </c>
      <c r="J4961" s="2">
        <f>MAX(MIN(Inputs!$B$2, F4961*Inputs!$B$16, (Inputs!$B$14-F4961)/Inputs!$B$15)*Inputs!$B$9, 0)</f>
        <v>0</v>
      </c>
      <c r="K4961" s="2">
        <f>MAX(E4961*Inputs!$B$5 - B4961 - Inputs!$B$8, 0) * H4961</f>
        <v>0</v>
      </c>
      <c r="L4961" s="2">
        <f>IF(B4961 &gt;= D4961*Inputs!$B$10, MAX(B4961 - E4961/Inputs!$B$5 - Inputs!$B$8, 0) * I4961, 0)</f>
        <v>0</v>
      </c>
      <c r="M4961" s="2">
        <f t="shared" si="926"/>
        <v>0</v>
      </c>
      <c r="N4961" s="3" t="str">
        <f t="shared" si="927"/>
        <v>Idle</v>
      </c>
      <c r="O4961" s="3" t="str">
        <f t="shared" si="935"/>
        <v>Idle</v>
      </c>
      <c r="P4961" s="2">
        <f t="shared" si="928"/>
        <v>0</v>
      </c>
      <c r="Q4961" s="2">
        <f t="shared" si="929"/>
        <v>0</v>
      </c>
      <c r="R4961" s="2">
        <f t="shared" si="930"/>
        <v>0</v>
      </c>
      <c r="S4961" s="2">
        <f t="shared" si="931"/>
        <v>0</v>
      </c>
      <c r="T4961" s="2">
        <f t="shared" si="932"/>
        <v>0</v>
      </c>
      <c r="U4961" s="2">
        <f>IF(O4961="Reg", R4961 * Inputs!$B$7, 0)</f>
        <v>0</v>
      </c>
      <c r="V4961" s="2">
        <f>MAX(F4961 + P4961*Inputs!$B$15 - (Q4961/Inputs!$B$16) - U4961, 0)</f>
        <v>0</v>
      </c>
    </row>
    <row r="4962" spans="1:22" x14ac:dyDescent="0.3">
      <c r="A4962" s="1">
        <v>46229.666666666657</v>
      </c>
      <c r="B4962" s="2">
        <v>84.035353284186897</v>
      </c>
      <c r="C4962" s="2">
        <v>25.811821461788409</v>
      </c>
      <c r="D4962" s="2">
        <f t="shared" si="924"/>
        <v>45.447481742903143</v>
      </c>
      <c r="E4962" s="2">
        <f t="shared" si="925"/>
        <v>85.613033062971525</v>
      </c>
      <c r="F4962" s="2">
        <f t="shared" si="933"/>
        <v>0</v>
      </c>
      <c r="G4962" s="2">
        <f t="shared" si="934"/>
        <v>340</v>
      </c>
      <c r="H4962" s="2">
        <f>MIN(Inputs!$B$2, (Inputs!$B$14 - F4962)/Inputs!$B$15)</f>
        <v>170</v>
      </c>
      <c r="I4962" s="2">
        <f>MAX(MIN(Inputs!$B$2, F4962*Inputs!$B$16, Inputs!$B$14*Inputs!$B$4 - G4962), 0)</f>
        <v>0</v>
      </c>
      <c r="J4962" s="2">
        <f>MAX(MIN(Inputs!$B$2, F4962*Inputs!$B$16, (Inputs!$B$14-F4962)/Inputs!$B$15)*Inputs!$B$9, 0)</f>
        <v>0</v>
      </c>
      <c r="K4962" s="2">
        <f>MAX(E4962*Inputs!$B$5 - B4962 - Inputs!$B$8, 0) * H4962</f>
        <v>0</v>
      </c>
      <c r="L4962" s="2">
        <f>IF(B4962 &gt;= D4962*Inputs!$B$10, MAX(B4962 - E4962/Inputs!$B$5 - Inputs!$B$8, 0) * I4962, 0)</f>
        <v>0</v>
      </c>
      <c r="M4962" s="2">
        <f t="shared" si="926"/>
        <v>0</v>
      </c>
      <c r="N4962" s="3" t="str">
        <f t="shared" si="927"/>
        <v>Idle</v>
      </c>
      <c r="O4962" s="3" t="str">
        <f t="shared" si="935"/>
        <v>Idle</v>
      </c>
      <c r="P4962" s="2">
        <f t="shared" si="928"/>
        <v>0</v>
      </c>
      <c r="Q4962" s="2">
        <f t="shared" si="929"/>
        <v>0</v>
      </c>
      <c r="R4962" s="2">
        <f t="shared" si="930"/>
        <v>0</v>
      </c>
      <c r="S4962" s="2">
        <f t="shared" si="931"/>
        <v>0</v>
      </c>
      <c r="T4962" s="2">
        <f t="shared" si="932"/>
        <v>0</v>
      </c>
      <c r="U4962" s="2">
        <f>IF(O4962="Reg", R4962 * Inputs!$B$7, 0)</f>
        <v>0</v>
      </c>
      <c r="V4962" s="2">
        <f>MAX(F4962 + P4962*Inputs!$B$15 - (Q4962/Inputs!$B$16) - U4962, 0)</f>
        <v>0</v>
      </c>
    </row>
    <row r="4963" spans="1:22" x14ac:dyDescent="0.3">
      <c r="A4963" s="1">
        <v>46229.708333333343</v>
      </c>
      <c r="B4963" s="2">
        <v>89.781785735034632</v>
      </c>
      <c r="C4963" s="2">
        <v>3.0690383125823391</v>
      </c>
      <c r="D4963" s="2">
        <f t="shared" si="924"/>
        <v>45.447481742903143</v>
      </c>
      <c r="E4963" s="2">
        <f t="shared" si="925"/>
        <v>80.543863984924343</v>
      </c>
      <c r="F4963" s="2">
        <f t="shared" si="933"/>
        <v>0</v>
      </c>
      <c r="G4963" s="2">
        <f t="shared" si="934"/>
        <v>340</v>
      </c>
      <c r="H4963" s="2">
        <f>MIN(Inputs!$B$2, (Inputs!$B$14 - F4963)/Inputs!$B$15)</f>
        <v>170</v>
      </c>
      <c r="I4963" s="2">
        <f>MAX(MIN(Inputs!$B$2, F4963*Inputs!$B$16, Inputs!$B$14*Inputs!$B$4 - G4963), 0)</f>
        <v>0</v>
      </c>
      <c r="J4963" s="2">
        <f>MAX(MIN(Inputs!$B$2, F4963*Inputs!$B$16, (Inputs!$B$14-F4963)/Inputs!$B$15)*Inputs!$B$9, 0)</f>
        <v>0</v>
      </c>
      <c r="K4963" s="2">
        <f>MAX(E4963*Inputs!$B$5 - B4963 - Inputs!$B$8, 0) * H4963</f>
        <v>0</v>
      </c>
      <c r="L4963" s="2">
        <f>IF(B4963 &gt;= D4963*Inputs!$B$10, MAX(B4963 - E4963/Inputs!$B$5 - Inputs!$B$8, 0) * I4963, 0)</f>
        <v>0</v>
      </c>
      <c r="M4963" s="2">
        <f t="shared" si="926"/>
        <v>0</v>
      </c>
      <c r="N4963" s="3" t="str">
        <f t="shared" si="927"/>
        <v>Idle</v>
      </c>
      <c r="O4963" s="3" t="str">
        <f t="shared" si="935"/>
        <v>Idle</v>
      </c>
      <c r="P4963" s="2">
        <f t="shared" si="928"/>
        <v>0</v>
      </c>
      <c r="Q4963" s="2">
        <f t="shared" si="929"/>
        <v>0</v>
      </c>
      <c r="R4963" s="2">
        <f t="shared" si="930"/>
        <v>0</v>
      </c>
      <c r="S4963" s="2">
        <f t="shared" si="931"/>
        <v>0</v>
      </c>
      <c r="T4963" s="2">
        <f t="shared" si="932"/>
        <v>0</v>
      </c>
      <c r="U4963" s="2">
        <f>IF(O4963="Reg", R4963 * Inputs!$B$7, 0)</f>
        <v>0</v>
      </c>
      <c r="V4963" s="2">
        <f>MAX(F4963 + P4963*Inputs!$B$15 - (Q4963/Inputs!$B$16) - U4963, 0)</f>
        <v>0</v>
      </c>
    </row>
    <row r="4964" spans="1:22" x14ac:dyDescent="0.3">
      <c r="A4964" s="1">
        <v>46229.75</v>
      </c>
      <c r="B4964" s="2">
        <v>91.322869329419703</v>
      </c>
      <c r="C4964" s="2">
        <v>7.6006334503472361</v>
      </c>
      <c r="D4964" s="2">
        <f t="shared" si="924"/>
        <v>45.447481742903143</v>
      </c>
      <c r="E4964" s="2">
        <f t="shared" si="925"/>
        <v>72.899673168230819</v>
      </c>
      <c r="F4964" s="2">
        <f t="shared" si="933"/>
        <v>0</v>
      </c>
      <c r="G4964" s="2">
        <f t="shared" si="934"/>
        <v>340</v>
      </c>
      <c r="H4964" s="2">
        <f>MIN(Inputs!$B$2, (Inputs!$B$14 - F4964)/Inputs!$B$15)</f>
        <v>170</v>
      </c>
      <c r="I4964" s="2">
        <f>MAX(MIN(Inputs!$B$2, F4964*Inputs!$B$16, Inputs!$B$14*Inputs!$B$4 - G4964), 0)</f>
        <v>0</v>
      </c>
      <c r="J4964" s="2">
        <f>MAX(MIN(Inputs!$B$2, F4964*Inputs!$B$16, (Inputs!$B$14-F4964)/Inputs!$B$15)*Inputs!$B$9, 0)</f>
        <v>0</v>
      </c>
      <c r="K4964" s="2">
        <f>MAX(E4964*Inputs!$B$5 - B4964 - Inputs!$B$8, 0) * H4964</f>
        <v>0</v>
      </c>
      <c r="L4964" s="2">
        <f>IF(B4964 &gt;= D4964*Inputs!$B$10, MAX(B4964 - E4964/Inputs!$B$5 - Inputs!$B$8, 0) * I4964, 0)</f>
        <v>0</v>
      </c>
      <c r="M4964" s="2">
        <f t="shared" si="926"/>
        <v>0</v>
      </c>
      <c r="N4964" s="3" t="str">
        <f t="shared" si="927"/>
        <v>Idle</v>
      </c>
      <c r="O4964" s="3" t="str">
        <f t="shared" si="935"/>
        <v>Idle</v>
      </c>
      <c r="P4964" s="2">
        <f t="shared" si="928"/>
        <v>0</v>
      </c>
      <c r="Q4964" s="2">
        <f t="shared" si="929"/>
        <v>0</v>
      </c>
      <c r="R4964" s="2">
        <f t="shared" si="930"/>
        <v>0</v>
      </c>
      <c r="S4964" s="2">
        <f t="shared" si="931"/>
        <v>0</v>
      </c>
      <c r="T4964" s="2">
        <f t="shared" si="932"/>
        <v>0</v>
      </c>
      <c r="U4964" s="2">
        <f>IF(O4964="Reg", R4964 * Inputs!$B$7, 0)</f>
        <v>0</v>
      </c>
      <c r="V4964" s="2">
        <f>MAX(F4964 + P4964*Inputs!$B$15 - (Q4964/Inputs!$B$16) - U4964, 0)</f>
        <v>0</v>
      </c>
    </row>
    <row r="4965" spans="1:22" x14ac:dyDescent="0.3">
      <c r="A4965" s="1">
        <v>46229.791666666657</v>
      </c>
      <c r="B4965" s="2">
        <v>93.89415498953052</v>
      </c>
      <c r="C4965" s="2">
        <v>4.4761463313145784</v>
      </c>
      <c r="D4965" s="2">
        <f t="shared" si="924"/>
        <v>45.447481742903143</v>
      </c>
      <c r="E4965" s="2">
        <f t="shared" si="925"/>
        <v>60.903044338235595</v>
      </c>
      <c r="F4965" s="2">
        <f t="shared" si="933"/>
        <v>0</v>
      </c>
      <c r="G4965" s="2">
        <f t="shared" si="934"/>
        <v>340</v>
      </c>
      <c r="H4965" s="2">
        <f>MIN(Inputs!$B$2, (Inputs!$B$14 - F4965)/Inputs!$B$15)</f>
        <v>170</v>
      </c>
      <c r="I4965" s="2">
        <f>MAX(MIN(Inputs!$B$2, F4965*Inputs!$B$16, Inputs!$B$14*Inputs!$B$4 - G4965), 0)</f>
        <v>0</v>
      </c>
      <c r="J4965" s="2">
        <f>MAX(MIN(Inputs!$B$2, F4965*Inputs!$B$16, (Inputs!$B$14-F4965)/Inputs!$B$15)*Inputs!$B$9, 0)</f>
        <v>0</v>
      </c>
      <c r="K4965" s="2">
        <f>MAX(E4965*Inputs!$B$5 - B4965 - Inputs!$B$8, 0) * H4965</f>
        <v>0</v>
      </c>
      <c r="L4965" s="2">
        <f>IF(B4965 &gt;= D4965*Inputs!$B$10, MAX(B4965 - E4965/Inputs!$B$5 - Inputs!$B$8, 0) * I4965, 0)</f>
        <v>0</v>
      </c>
      <c r="M4965" s="2">
        <f t="shared" si="926"/>
        <v>0</v>
      </c>
      <c r="N4965" s="3" t="str">
        <f t="shared" si="927"/>
        <v>Idle</v>
      </c>
      <c r="O4965" s="3" t="str">
        <f t="shared" si="935"/>
        <v>Idle</v>
      </c>
      <c r="P4965" s="2">
        <f t="shared" si="928"/>
        <v>0</v>
      </c>
      <c r="Q4965" s="2">
        <f t="shared" si="929"/>
        <v>0</v>
      </c>
      <c r="R4965" s="2">
        <f t="shared" si="930"/>
        <v>0</v>
      </c>
      <c r="S4965" s="2">
        <f t="shared" si="931"/>
        <v>0</v>
      </c>
      <c r="T4965" s="2">
        <f t="shared" si="932"/>
        <v>0</v>
      </c>
      <c r="U4965" s="2">
        <f>IF(O4965="Reg", R4965 * Inputs!$B$7, 0)</f>
        <v>0</v>
      </c>
      <c r="V4965" s="2">
        <f>MAX(F4965 + P4965*Inputs!$B$15 - (Q4965/Inputs!$B$16) - U4965, 0)</f>
        <v>0</v>
      </c>
    </row>
    <row r="4966" spans="1:22" x14ac:dyDescent="0.3">
      <c r="A4966" s="1">
        <v>46229.833333333343</v>
      </c>
      <c r="B4966" s="2">
        <v>84.970149487115833</v>
      </c>
      <c r="C4966" s="2">
        <v>4.2802390121044693</v>
      </c>
      <c r="D4966" s="2">
        <f t="shared" si="924"/>
        <v>45.447481742903143</v>
      </c>
      <c r="E4966" s="2">
        <f t="shared" si="925"/>
        <v>65.194548318154148</v>
      </c>
      <c r="F4966" s="2">
        <f t="shared" si="933"/>
        <v>0</v>
      </c>
      <c r="G4966" s="2">
        <f t="shared" si="934"/>
        <v>340</v>
      </c>
      <c r="H4966" s="2">
        <f>MIN(Inputs!$B$2, (Inputs!$B$14 - F4966)/Inputs!$B$15)</f>
        <v>170</v>
      </c>
      <c r="I4966" s="2">
        <f>MAX(MIN(Inputs!$B$2, F4966*Inputs!$B$16, Inputs!$B$14*Inputs!$B$4 - G4966), 0)</f>
        <v>0</v>
      </c>
      <c r="J4966" s="2">
        <f>MAX(MIN(Inputs!$B$2, F4966*Inputs!$B$16, (Inputs!$B$14-F4966)/Inputs!$B$15)*Inputs!$B$9, 0)</f>
        <v>0</v>
      </c>
      <c r="K4966" s="2">
        <f>MAX(E4966*Inputs!$B$5 - B4966 - Inputs!$B$8, 0) * H4966</f>
        <v>0</v>
      </c>
      <c r="L4966" s="2">
        <f>IF(B4966 &gt;= D4966*Inputs!$B$10, MAX(B4966 - E4966/Inputs!$B$5 - Inputs!$B$8, 0) * I4966, 0)</f>
        <v>0</v>
      </c>
      <c r="M4966" s="2">
        <f t="shared" si="926"/>
        <v>0</v>
      </c>
      <c r="N4966" s="3" t="str">
        <f t="shared" si="927"/>
        <v>Idle</v>
      </c>
      <c r="O4966" s="3" t="str">
        <f t="shared" si="935"/>
        <v>Idle</v>
      </c>
      <c r="P4966" s="2">
        <f t="shared" si="928"/>
        <v>0</v>
      </c>
      <c r="Q4966" s="2">
        <f t="shared" si="929"/>
        <v>0</v>
      </c>
      <c r="R4966" s="2">
        <f t="shared" si="930"/>
        <v>0</v>
      </c>
      <c r="S4966" s="2">
        <f t="shared" si="931"/>
        <v>0</v>
      </c>
      <c r="T4966" s="2">
        <f t="shared" si="932"/>
        <v>0</v>
      </c>
      <c r="U4966" s="2">
        <f>IF(O4966="Reg", R4966 * Inputs!$B$7, 0)</f>
        <v>0</v>
      </c>
      <c r="V4966" s="2">
        <f>MAX(F4966 + P4966*Inputs!$B$15 - (Q4966/Inputs!$B$16) - U4966, 0)</f>
        <v>0</v>
      </c>
    </row>
    <row r="4967" spans="1:22" x14ac:dyDescent="0.3">
      <c r="A4967" s="1">
        <v>46229.875</v>
      </c>
      <c r="B4967" s="2">
        <v>69.673885552541648</v>
      </c>
      <c r="C4967" s="2">
        <v>7.5513902915158226</v>
      </c>
      <c r="D4967" s="2">
        <f t="shared" si="924"/>
        <v>45.447481742903143</v>
      </c>
      <c r="E4967" s="2">
        <f t="shared" si="925"/>
        <v>51.939296007180246</v>
      </c>
      <c r="F4967" s="2">
        <f t="shared" si="933"/>
        <v>0</v>
      </c>
      <c r="G4967" s="2">
        <f t="shared" si="934"/>
        <v>340</v>
      </c>
      <c r="H4967" s="2">
        <f>MIN(Inputs!$B$2, (Inputs!$B$14 - F4967)/Inputs!$B$15)</f>
        <v>170</v>
      </c>
      <c r="I4967" s="2">
        <f>MAX(MIN(Inputs!$B$2, F4967*Inputs!$B$16, Inputs!$B$14*Inputs!$B$4 - G4967), 0)</f>
        <v>0</v>
      </c>
      <c r="J4967" s="2">
        <f>MAX(MIN(Inputs!$B$2, F4967*Inputs!$B$16, (Inputs!$B$14-F4967)/Inputs!$B$15)*Inputs!$B$9, 0)</f>
        <v>0</v>
      </c>
      <c r="K4967" s="2">
        <f>MAX(E4967*Inputs!$B$5 - B4967 - Inputs!$B$8, 0) * H4967</f>
        <v>0</v>
      </c>
      <c r="L4967" s="2">
        <f>IF(B4967 &gt;= D4967*Inputs!$B$10, MAX(B4967 - E4967/Inputs!$B$5 - Inputs!$B$8, 0) * I4967, 0)</f>
        <v>0</v>
      </c>
      <c r="M4967" s="2">
        <f t="shared" si="926"/>
        <v>0</v>
      </c>
      <c r="N4967" s="3" t="str">
        <f t="shared" si="927"/>
        <v>Idle</v>
      </c>
      <c r="O4967" s="3" t="str">
        <f t="shared" si="935"/>
        <v>Idle</v>
      </c>
      <c r="P4967" s="2">
        <f t="shared" si="928"/>
        <v>0</v>
      </c>
      <c r="Q4967" s="2">
        <f t="shared" si="929"/>
        <v>0</v>
      </c>
      <c r="R4967" s="2">
        <f t="shared" si="930"/>
        <v>0</v>
      </c>
      <c r="S4967" s="2">
        <f t="shared" si="931"/>
        <v>0</v>
      </c>
      <c r="T4967" s="2">
        <f t="shared" si="932"/>
        <v>0</v>
      </c>
      <c r="U4967" s="2">
        <f>IF(O4967="Reg", R4967 * Inputs!$B$7, 0)</f>
        <v>0</v>
      </c>
      <c r="V4967" s="2">
        <f>MAX(F4967 + P4967*Inputs!$B$15 - (Q4967/Inputs!$B$16) - U4967, 0)</f>
        <v>0</v>
      </c>
    </row>
    <row r="4968" spans="1:22" x14ac:dyDescent="0.3">
      <c r="A4968" s="1">
        <v>46229.916666666657</v>
      </c>
      <c r="B4968" s="2">
        <v>53.620338815903651</v>
      </c>
      <c r="C4968" s="2">
        <v>2.775782669988776</v>
      </c>
      <c r="D4968" s="2">
        <f t="shared" si="924"/>
        <v>45.447481742903143</v>
      </c>
      <c r="E4968" s="2">
        <f t="shared" si="925"/>
        <v>40.3269817484233</v>
      </c>
      <c r="F4968" s="2">
        <f t="shared" si="933"/>
        <v>0</v>
      </c>
      <c r="G4968" s="2">
        <f t="shared" si="934"/>
        <v>340</v>
      </c>
      <c r="H4968" s="2">
        <f>MIN(Inputs!$B$2, (Inputs!$B$14 - F4968)/Inputs!$B$15)</f>
        <v>170</v>
      </c>
      <c r="I4968" s="2">
        <f>MAX(MIN(Inputs!$B$2, F4968*Inputs!$B$16, Inputs!$B$14*Inputs!$B$4 - G4968), 0)</f>
        <v>0</v>
      </c>
      <c r="J4968" s="2">
        <f>MAX(MIN(Inputs!$B$2, F4968*Inputs!$B$16, (Inputs!$B$14-F4968)/Inputs!$B$15)*Inputs!$B$9, 0)</f>
        <v>0</v>
      </c>
      <c r="K4968" s="2">
        <f>MAX(E4968*Inputs!$B$5 - B4968 - Inputs!$B$8, 0) * H4968</f>
        <v>0</v>
      </c>
      <c r="L4968" s="2">
        <f>IF(B4968 &gt;= D4968*Inputs!$B$10, MAX(B4968 - E4968/Inputs!$B$5 - Inputs!$B$8, 0) * I4968, 0)</f>
        <v>0</v>
      </c>
      <c r="M4968" s="2">
        <f t="shared" si="926"/>
        <v>0</v>
      </c>
      <c r="N4968" s="3" t="str">
        <f t="shared" si="927"/>
        <v>Idle</v>
      </c>
      <c r="O4968" s="3" t="str">
        <f t="shared" si="935"/>
        <v>Idle</v>
      </c>
      <c r="P4968" s="2">
        <f t="shared" si="928"/>
        <v>0</v>
      </c>
      <c r="Q4968" s="2">
        <f t="shared" si="929"/>
        <v>0</v>
      </c>
      <c r="R4968" s="2">
        <f t="shared" si="930"/>
        <v>0</v>
      </c>
      <c r="S4968" s="2">
        <f t="shared" si="931"/>
        <v>0</v>
      </c>
      <c r="T4968" s="2">
        <f t="shared" si="932"/>
        <v>0</v>
      </c>
      <c r="U4968" s="2">
        <f>IF(O4968="Reg", R4968 * Inputs!$B$7, 0)</f>
        <v>0</v>
      </c>
      <c r="V4968" s="2">
        <f>MAX(F4968 + P4968*Inputs!$B$15 - (Q4968/Inputs!$B$16) - U4968, 0)</f>
        <v>0</v>
      </c>
    </row>
    <row r="4969" spans="1:22" x14ac:dyDescent="0.3">
      <c r="A4969" s="1">
        <v>46229.958333333343</v>
      </c>
      <c r="B4969" s="2">
        <v>43.916640834873448</v>
      </c>
      <c r="C4969" s="2">
        <v>9.338102207629964</v>
      </c>
      <c r="D4969" s="2">
        <f t="shared" si="924"/>
        <v>45.447481742903143</v>
      </c>
      <c r="E4969" s="2">
        <f t="shared" si="925"/>
        <v>31.390258612439354</v>
      </c>
      <c r="F4969" s="2">
        <f t="shared" si="933"/>
        <v>0</v>
      </c>
      <c r="G4969" s="2">
        <f t="shared" si="934"/>
        <v>340</v>
      </c>
      <c r="H4969" s="2">
        <f>MIN(Inputs!$B$2, (Inputs!$B$14 - F4969)/Inputs!$B$15)</f>
        <v>170</v>
      </c>
      <c r="I4969" s="2">
        <f>MAX(MIN(Inputs!$B$2, F4969*Inputs!$B$16, Inputs!$B$14*Inputs!$B$4 - G4969), 0)</f>
        <v>0</v>
      </c>
      <c r="J4969" s="2">
        <f>MAX(MIN(Inputs!$B$2, F4969*Inputs!$B$16, (Inputs!$B$14-F4969)/Inputs!$B$15)*Inputs!$B$9, 0)</f>
        <v>0</v>
      </c>
      <c r="K4969" s="2">
        <f>MAX(E4969*Inputs!$B$5 - B4969 - Inputs!$B$8, 0) * H4969</f>
        <v>0</v>
      </c>
      <c r="L4969" s="2">
        <f>IF(B4969 &gt;= D4969*Inputs!$B$10, MAX(B4969 - E4969/Inputs!$B$5 - Inputs!$B$8, 0) * I4969, 0)</f>
        <v>0</v>
      </c>
      <c r="M4969" s="2">
        <f t="shared" si="926"/>
        <v>0</v>
      </c>
      <c r="N4969" s="3" t="str">
        <f t="shared" si="927"/>
        <v>Idle</v>
      </c>
      <c r="O4969" s="3" t="str">
        <f t="shared" si="935"/>
        <v>Idle</v>
      </c>
      <c r="P4969" s="2">
        <f t="shared" si="928"/>
        <v>0</v>
      </c>
      <c r="Q4969" s="2">
        <f t="shared" si="929"/>
        <v>0</v>
      </c>
      <c r="R4969" s="2">
        <f t="shared" si="930"/>
        <v>0</v>
      </c>
      <c r="S4969" s="2">
        <f t="shared" si="931"/>
        <v>0</v>
      </c>
      <c r="T4969" s="2">
        <f t="shared" si="932"/>
        <v>0</v>
      </c>
      <c r="U4969" s="2">
        <f>IF(O4969="Reg", R4969 * Inputs!$B$7, 0)</f>
        <v>0</v>
      </c>
      <c r="V4969" s="2">
        <f>MAX(F4969 + P4969*Inputs!$B$15 - (Q4969/Inputs!$B$16) - U4969, 0)</f>
        <v>0</v>
      </c>
    </row>
    <row r="4970" spans="1:22" x14ac:dyDescent="0.3">
      <c r="A4970" s="1">
        <v>46230</v>
      </c>
      <c r="B4970" s="2">
        <v>19.34309634944842</v>
      </c>
      <c r="C4970" s="2">
        <v>4.7387438566358222</v>
      </c>
      <c r="D4970" s="2">
        <f t="shared" si="924"/>
        <v>44.666032198481844</v>
      </c>
      <c r="E4970" s="2">
        <f t="shared" si="925"/>
        <v>24.070818473293784</v>
      </c>
      <c r="F4970" s="2">
        <f t="shared" si="933"/>
        <v>0</v>
      </c>
      <c r="G4970" s="2">
        <f t="shared" si="934"/>
        <v>0</v>
      </c>
      <c r="H4970" s="2">
        <f>MIN(Inputs!$B$2, (Inputs!$B$14 - F4970)/Inputs!$B$15)</f>
        <v>170</v>
      </c>
      <c r="I4970" s="2">
        <f>MAX(MIN(Inputs!$B$2, F4970*Inputs!$B$16, Inputs!$B$14*Inputs!$B$4 - G4970), 0)</f>
        <v>0</v>
      </c>
      <c r="J4970" s="2">
        <f>MAX(MIN(Inputs!$B$2, F4970*Inputs!$B$16, (Inputs!$B$14-F4970)/Inputs!$B$15)*Inputs!$B$9, 0)</f>
        <v>0</v>
      </c>
      <c r="K4970" s="2">
        <f>MAX(E4970*Inputs!$B$5 - B4970 - Inputs!$B$8, 0) * H4970</f>
        <v>0</v>
      </c>
      <c r="L4970" s="2">
        <f>IF(B4970 &gt;= D4970*Inputs!$B$10, MAX(B4970 - E4970/Inputs!$B$5 - Inputs!$B$8, 0) * I4970, 0)</f>
        <v>0</v>
      </c>
      <c r="M4970" s="2">
        <f t="shared" si="926"/>
        <v>0</v>
      </c>
      <c r="N4970" s="3" t="str">
        <f t="shared" si="927"/>
        <v>Idle</v>
      </c>
      <c r="O4970" s="3" t="str">
        <f t="shared" si="935"/>
        <v>Idle</v>
      </c>
      <c r="P4970" s="2">
        <f t="shared" si="928"/>
        <v>0</v>
      </c>
      <c r="Q4970" s="2">
        <f t="shared" si="929"/>
        <v>0</v>
      </c>
      <c r="R4970" s="2">
        <f t="shared" si="930"/>
        <v>0</v>
      </c>
      <c r="S4970" s="2">
        <f t="shared" si="931"/>
        <v>0</v>
      </c>
      <c r="T4970" s="2">
        <f t="shared" si="932"/>
        <v>0</v>
      </c>
      <c r="U4970" s="2">
        <f>IF(O4970="Reg", R4970 * Inputs!$B$7, 0)</f>
        <v>0</v>
      </c>
      <c r="V4970" s="2">
        <f>MAX(F4970 + P4970*Inputs!$B$15 - (Q4970/Inputs!$B$16) - U4970, 0)</f>
        <v>0</v>
      </c>
    </row>
    <row r="4971" spans="1:22" x14ac:dyDescent="0.3">
      <c r="A4971" s="1">
        <v>46230.041666666657</v>
      </c>
      <c r="B4971" s="2">
        <v>119.6431788690419</v>
      </c>
      <c r="C4971" s="2">
        <v>17.688598524649581</v>
      </c>
      <c r="D4971" s="2">
        <f t="shared" si="924"/>
        <v>44.666032198481844</v>
      </c>
      <c r="E4971" s="2">
        <f t="shared" si="925"/>
        <v>20.846969081719049</v>
      </c>
      <c r="F4971" s="2">
        <f t="shared" si="933"/>
        <v>0</v>
      </c>
      <c r="G4971" s="2">
        <f t="shared" si="934"/>
        <v>0</v>
      </c>
      <c r="H4971" s="2">
        <f>MIN(Inputs!$B$2, (Inputs!$B$14 - F4971)/Inputs!$B$15)</f>
        <v>170</v>
      </c>
      <c r="I4971" s="2">
        <f>MAX(MIN(Inputs!$B$2, F4971*Inputs!$B$16, Inputs!$B$14*Inputs!$B$4 - G4971), 0)</f>
        <v>0</v>
      </c>
      <c r="J4971" s="2">
        <f>MAX(MIN(Inputs!$B$2, F4971*Inputs!$B$16, (Inputs!$B$14-F4971)/Inputs!$B$15)*Inputs!$B$9, 0)</f>
        <v>0</v>
      </c>
      <c r="K4971" s="2">
        <f>MAX(E4971*Inputs!$B$5 - B4971 - Inputs!$B$8, 0) * H4971</f>
        <v>0</v>
      </c>
      <c r="L4971" s="2">
        <f>IF(B4971 &gt;= D4971*Inputs!$B$10, MAX(B4971 - E4971/Inputs!$B$5 - Inputs!$B$8, 0) * I4971, 0)</f>
        <v>0</v>
      </c>
      <c r="M4971" s="2">
        <f t="shared" si="926"/>
        <v>0</v>
      </c>
      <c r="N4971" s="3" t="str">
        <f t="shared" si="927"/>
        <v>Idle</v>
      </c>
      <c r="O4971" s="3" t="str">
        <f t="shared" si="935"/>
        <v>Idle</v>
      </c>
      <c r="P4971" s="2">
        <f t="shared" si="928"/>
        <v>0</v>
      </c>
      <c r="Q4971" s="2">
        <f t="shared" si="929"/>
        <v>0</v>
      </c>
      <c r="R4971" s="2">
        <f t="shared" si="930"/>
        <v>0</v>
      </c>
      <c r="S4971" s="2">
        <f t="shared" si="931"/>
        <v>0</v>
      </c>
      <c r="T4971" s="2">
        <f t="shared" si="932"/>
        <v>0</v>
      </c>
      <c r="U4971" s="2">
        <f>IF(O4971="Reg", R4971 * Inputs!$B$7, 0)</f>
        <v>0</v>
      </c>
      <c r="V4971" s="2">
        <f>MAX(F4971 + P4971*Inputs!$B$15 - (Q4971/Inputs!$B$16) - U4971, 0)</f>
        <v>0</v>
      </c>
    </row>
    <row r="4972" spans="1:22" x14ac:dyDescent="0.3">
      <c r="A4972" s="1">
        <v>46230.083333333343</v>
      </c>
      <c r="B4972" s="2">
        <v>5.438635621272379</v>
      </c>
      <c r="C4972" s="2">
        <v>3.2653852194360011</v>
      </c>
      <c r="D4972" s="2">
        <f t="shared" si="924"/>
        <v>44.666032198481844</v>
      </c>
      <c r="E4972" s="2">
        <f t="shared" si="925"/>
        <v>0.90643927021206316</v>
      </c>
      <c r="F4972" s="2">
        <f t="shared" si="933"/>
        <v>0</v>
      </c>
      <c r="G4972" s="2">
        <f t="shared" si="934"/>
        <v>0</v>
      </c>
      <c r="H4972" s="2">
        <f>MIN(Inputs!$B$2, (Inputs!$B$14 - F4972)/Inputs!$B$15)</f>
        <v>170</v>
      </c>
      <c r="I4972" s="2">
        <f>MAX(MIN(Inputs!$B$2, F4972*Inputs!$B$16, Inputs!$B$14*Inputs!$B$4 - G4972), 0)</f>
        <v>0</v>
      </c>
      <c r="J4972" s="2">
        <f>MAX(MIN(Inputs!$B$2, F4972*Inputs!$B$16, (Inputs!$B$14-F4972)/Inputs!$B$15)*Inputs!$B$9, 0)</f>
        <v>0</v>
      </c>
      <c r="K4972" s="2">
        <f>MAX(E4972*Inputs!$B$5 - B4972 - Inputs!$B$8, 0) * H4972</f>
        <v>0</v>
      </c>
      <c r="L4972" s="2">
        <f>IF(B4972 &gt;= D4972*Inputs!$B$10, MAX(B4972 - E4972/Inputs!$B$5 - Inputs!$B$8, 0) * I4972, 0)</f>
        <v>0</v>
      </c>
      <c r="M4972" s="2">
        <f t="shared" si="926"/>
        <v>0</v>
      </c>
      <c r="N4972" s="3" t="str">
        <f t="shared" si="927"/>
        <v>Idle</v>
      </c>
      <c r="O4972" s="3" t="str">
        <f t="shared" si="935"/>
        <v>Idle</v>
      </c>
      <c r="P4972" s="2">
        <f t="shared" si="928"/>
        <v>0</v>
      </c>
      <c r="Q4972" s="2">
        <f t="shared" si="929"/>
        <v>0</v>
      </c>
      <c r="R4972" s="2">
        <f t="shared" si="930"/>
        <v>0</v>
      </c>
      <c r="S4972" s="2">
        <f t="shared" si="931"/>
        <v>0</v>
      </c>
      <c r="T4972" s="2">
        <f t="shared" si="932"/>
        <v>0</v>
      </c>
      <c r="U4972" s="2">
        <f>IF(O4972="Reg", R4972 * Inputs!$B$7, 0)</f>
        <v>0</v>
      </c>
      <c r="V4972" s="2">
        <f>MAX(F4972 + P4972*Inputs!$B$15 - (Q4972/Inputs!$B$16) - U4972, 0)</f>
        <v>0</v>
      </c>
    </row>
    <row r="4973" spans="1:22" x14ac:dyDescent="0.3">
      <c r="A4973" s="1">
        <v>46230.125</v>
      </c>
      <c r="B4973" s="2">
        <v>0</v>
      </c>
      <c r="C4973" s="2">
        <v>13.004367360806629</v>
      </c>
      <c r="D4973" s="2">
        <f t="shared" si="924"/>
        <v>44.666032198481844</v>
      </c>
      <c r="E4973" s="2">
        <f t="shared" si="925"/>
        <v>0</v>
      </c>
      <c r="F4973" s="2">
        <f t="shared" si="933"/>
        <v>0</v>
      </c>
      <c r="G4973" s="2">
        <f t="shared" si="934"/>
        <v>0</v>
      </c>
      <c r="H4973" s="2">
        <f>MIN(Inputs!$B$2, (Inputs!$B$14 - F4973)/Inputs!$B$15)</f>
        <v>170</v>
      </c>
      <c r="I4973" s="2">
        <f>MAX(MIN(Inputs!$B$2, F4973*Inputs!$B$16, Inputs!$B$14*Inputs!$B$4 - G4973), 0)</f>
        <v>0</v>
      </c>
      <c r="J4973" s="2">
        <f>MAX(MIN(Inputs!$B$2, F4973*Inputs!$B$16, (Inputs!$B$14-F4973)/Inputs!$B$15)*Inputs!$B$9, 0)</f>
        <v>0</v>
      </c>
      <c r="K4973" s="2">
        <f>MAX(E4973*Inputs!$B$5 - B4973 - Inputs!$B$8, 0) * H4973</f>
        <v>0</v>
      </c>
      <c r="L4973" s="2">
        <f>IF(B4973 &gt;= D4973*Inputs!$B$10, MAX(B4973 - E4973/Inputs!$B$5 - Inputs!$B$8, 0) * I4973, 0)</f>
        <v>0</v>
      </c>
      <c r="M4973" s="2">
        <f t="shared" si="926"/>
        <v>0</v>
      </c>
      <c r="N4973" s="3" t="str">
        <f t="shared" si="927"/>
        <v>Idle</v>
      </c>
      <c r="O4973" s="3" t="str">
        <f t="shared" si="935"/>
        <v>Idle</v>
      </c>
      <c r="P4973" s="2">
        <f t="shared" si="928"/>
        <v>0</v>
      </c>
      <c r="Q4973" s="2">
        <f t="shared" si="929"/>
        <v>0</v>
      </c>
      <c r="R4973" s="2">
        <f t="shared" si="930"/>
        <v>0</v>
      </c>
      <c r="S4973" s="2">
        <f t="shared" si="931"/>
        <v>0</v>
      </c>
      <c r="T4973" s="2">
        <f t="shared" si="932"/>
        <v>0</v>
      </c>
      <c r="U4973" s="2">
        <f>IF(O4973="Reg", R4973 * Inputs!$B$7, 0)</f>
        <v>0</v>
      </c>
      <c r="V4973" s="2">
        <f>MAX(F4973 + P4973*Inputs!$B$15 - (Q4973/Inputs!$B$16) - U4973, 0)</f>
        <v>0</v>
      </c>
    </row>
    <row r="4974" spans="1:22" x14ac:dyDescent="0.3">
      <c r="A4974" s="1">
        <v>46230.166666666657</v>
      </c>
      <c r="B4974" s="2">
        <v>0</v>
      </c>
      <c r="C4974" s="2">
        <v>2.2899028290030259</v>
      </c>
      <c r="D4974" s="2">
        <f t="shared" si="924"/>
        <v>44.666032198481844</v>
      </c>
      <c r="E4974" s="2">
        <f t="shared" si="925"/>
        <v>0</v>
      </c>
      <c r="F4974" s="2">
        <f t="shared" si="933"/>
        <v>0</v>
      </c>
      <c r="G4974" s="2">
        <f t="shared" si="934"/>
        <v>0</v>
      </c>
      <c r="H4974" s="2">
        <f>MIN(Inputs!$B$2, (Inputs!$B$14 - F4974)/Inputs!$B$15)</f>
        <v>170</v>
      </c>
      <c r="I4974" s="2">
        <f>MAX(MIN(Inputs!$B$2, F4974*Inputs!$B$16, Inputs!$B$14*Inputs!$B$4 - G4974), 0)</f>
        <v>0</v>
      </c>
      <c r="J4974" s="2">
        <f>MAX(MIN(Inputs!$B$2, F4974*Inputs!$B$16, (Inputs!$B$14-F4974)/Inputs!$B$15)*Inputs!$B$9, 0)</f>
        <v>0</v>
      </c>
      <c r="K4974" s="2">
        <f>MAX(E4974*Inputs!$B$5 - B4974 - Inputs!$B$8, 0) * H4974</f>
        <v>0</v>
      </c>
      <c r="L4974" s="2">
        <f>IF(B4974 &gt;= D4974*Inputs!$B$10, MAX(B4974 - E4974/Inputs!$B$5 - Inputs!$B$8, 0) * I4974, 0)</f>
        <v>0</v>
      </c>
      <c r="M4974" s="2">
        <f t="shared" si="926"/>
        <v>0</v>
      </c>
      <c r="N4974" s="3" t="str">
        <f t="shared" si="927"/>
        <v>Idle</v>
      </c>
      <c r="O4974" s="3" t="str">
        <f t="shared" si="935"/>
        <v>Idle</v>
      </c>
      <c r="P4974" s="2">
        <f t="shared" si="928"/>
        <v>0</v>
      </c>
      <c r="Q4974" s="2">
        <f t="shared" si="929"/>
        <v>0</v>
      </c>
      <c r="R4974" s="2">
        <f t="shared" si="930"/>
        <v>0</v>
      </c>
      <c r="S4974" s="2">
        <f t="shared" si="931"/>
        <v>0</v>
      </c>
      <c r="T4974" s="2">
        <f t="shared" si="932"/>
        <v>0</v>
      </c>
      <c r="U4974" s="2">
        <f>IF(O4974="Reg", R4974 * Inputs!$B$7, 0)</f>
        <v>0</v>
      </c>
      <c r="V4974" s="2">
        <f>MAX(F4974 + P4974*Inputs!$B$15 - (Q4974/Inputs!$B$16) - U4974, 0)</f>
        <v>0</v>
      </c>
    </row>
    <row r="4975" spans="1:22" x14ac:dyDescent="0.3">
      <c r="A4975" s="1">
        <v>46230.208333333343</v>
      </c>
      <c r="B4975" s="2">
        <v>0</v>
      </c>
      <c r="C4975" s="2">
        <v>8.4765271723228697</v>
      </c>
      <c r="D4975" s="2">
        <f t="shared" si="924"/>
        <v>44.666032198481844</v>
      </c>
      <c r="E4975" s="2">
        <f t="shared" si="925"/>
        <v>0.25745283628193816</v>
      </c>
      <c r="F4975" s="2">
        <f t="shared" si="933"/>
        <v>0</v>
      </c>
      <c r="G4975" s="2">
        <f t="shared" si="934"/>
        <v>0</v>
      </c>
      <c r="H4975" s="2">
        <f>MIN(Inputs!$B$2, (Inputs!$B$14 - F4975)/Inputs!$B$15)</f>
        <v>170</v>
      </c>
      <c r="I4975" s="2">
        <f>MAX(MIN(Inputs!$B$2, F4975*Inputs!$B$16, Inputs!$B$14*Inputs!$B$4 - G4975), 0)</f>
        <v>0</v>
      </c>
      <c r="J4975" s="2">
        <f>MAX(MIN(Inputs!$B$2, F4975*Inputs!$B$16, (Inputs!$B$14-F4975)/Inputs!$B$15)*Inputs!$B$9, 0)</f>
        <v>0</v>
      </c>
      <c r="K4975" s="2">
        <f>MAX(E4975*Inputs!$B$5 - B4975 - Inputs!$B$8, 0) * H4975</f>
        <v>0</v>
      </c>
      <c r="L4975" s="2">
        <f>IF(B4975 &gt;= D4975*Inputs!$B$10, MAX(B4975 - E4975/Inputs!$B$5 - Inputs!$B$8, 0) * I4975, 0)</f>
        <v>0</v>
      </c>
      <c r="M4975" s="2">
        <f t="shared" si="926"/>
        <v>0</v>
      </c>
      <c r="N4975" s="3" t="str">
        <f t="shared" si="927"/>
        <v>Idle</v>
      </c>
      <c r="O4975" s="3" t="str">
        <f t="shared" si="935"/>
        <v>Idle</v>
      </c>
      <c r="P4975" s="2">
        <f t="shared" si="928"/>
        <v>0</v>
      </c>
      <c r="Q4975" s="2">
        <f t="shared" si="929"/>
        <v>0</v>
      </c>
      <c r="R4975" s="2">
        <f t="shared" si="930"/>
        <v>0</v>
      </c>
      <c r="S4975" s="2">
        <f t="shared" si="931"/>
        <v>0</v>
      </c>
      <c r="T4975" s="2">
        <f t="shared" si="932"/>
        <v>0</v>
      </c>
      <c r="U4975" s="2">
        <f>IF(O4975="Reg", R4975 * Inputs!$B$7, 0)</f>
        <v>0</v>
      </c>
      <c r="V4975" s="2">
        <f>MAX(F4975 + P4975*Inputs!$B$15 - (Q4975/Inputs!$B$16) - U4975, 0)</f>
        <v>0</v>
      </c>
    </row>
    <row r="4976" spans="1:22" x14ac:dyDescent="0.3">
      <c r="A4976" s="1">
        <v>46230.25</v>
      </c>
      <c r="B4976" s="2">
        <v>0</v>
      </c>
      <c r="C4976" s="2">
        <v>15.56855869389952</v>
      </c>
      <c r="D4976" s="2">
        <f t="shared" si="924"/>
        <v>44.666032198481844</v>
      </c>
      <c r="E4976" s="2">
        <f t="shared" si="925"/>
        <v>2.5987346395853819</v>
      </c>
      <c r="F4976" s="2">
        <f t="shared" si="933"/>
        <v>0</v>
      </c>
      <c r="G4976" s="2">
        <f t="shared" si="934"/>
        <v>0</v>
      </c>
      <c r="H4976" s="2">
        <f>MIN(Inputs!$B$2, (Inputs!$B$14 - F4976)/Inputs!$B$15)</f>
        <v>170</v>
      </c>
      <c r="I4976" s="2">
        <f>MAX(MIN(Inputs!$B$2, F4976*Inputs!$B$16, Inputs!$B$14*Inputs!$B$4 - G4976), 0)</f>
        <v>0</v>
      </c>
      <c r="J4976" s="2">
        <f>MAX(MIN(Inputs!$B$2, F4976*Inputs!$B$16, (Inputs!$B$14-F4976)/Inputs!$B$15)*Inputs!$B$9, 0)</f>
        <v>0</v>
      </c>
      <c r="K4976" s="2">
        <f>MAX(E4976*Inputs!$B$5 - B4976 - Inputs!$B$8, 0) * H4976</f>
        <v>0</v>
      </c>
      <c r="L4976" s="2">
        <f>IF(B4976 &gt;= D4976*Inputs!$B$10, MAX(B4976 - E4976/Inputs!$B$5 - Inputs!$B$8, 0) * I4976, 0)</f>
        <v>0</v>
      </c>
      <c r="M4976" s="2">
        <f t="shared" si="926"/>
        <v>0</v>
      </c>
      <c r="N4976" s="3" t="str">
        <f t="shared" si="927"/>
        <v>Idle</v>
      </c>
      <c r="O4976" s="3" t="str">
        <f t="shared" si="935"/>
        <v>Idle</v>
      </c>
      <c r="P4976" s="2">
        <f t="shared" si="928"/>
        <v>0</v>
      </c>
      <c r="Q4976" s="2">
        <f t="shared" si="929"/>
        <v>0</v>
      </c>
      <c r="R4976" s="2">
        <f t="shared" si="930"/>
        <v>0</v>
      </c>
      <c r="S4976" s="2">
        <f t="shared" si="931"/>
        <v>0</v>
      </c>
      <c r="T4976" s="2">
        <f t="shared" si="932"/>
        <v>0</v>
      </c>
      <c r="U4976" s="2">
        <f>IF(O4976="Reg", R4976 * Inputs!$B$7, 0)</f>
        <v>0</v>
      </c>
      <c r="V4976" s="2">
        <f>MAX(F4976 + P4976*Inputs!$B$15 - (Q4976/Inputs!$B$16) - U4976, 0)</f>
        <v>0</v>
      </c>
    </row>
    <row r="4977" spans="1:22" x14ac:dyDescent="0.3">
      <c r="A4977" s="1">
        <v>46230.291666666657</v>
      </c>
      <c r="B4977" s="2">
        <v>0</v>
      </c>
      <c r="C4977" s="2">
        <v>8.2752920443609916</v>
      </c>
      <c r="D4977" s="2">
        <f t="shared" si="924"/>
        <v>44.666032198481844</v>
      </c>
      <c r="E4977" s="2">
        <f t="shared" si="925"/>
        <v>7.8563087782925285</v>
      </c>
      <c r="F4977" s="2">
        <f t="shared" si="933"/>
        <v>0</v>
      </c>
      <c r="G4977" s="2">
        <f t="shared" si="934"/>
        <v>0</v>
      </c>
      <c r="H4977" s="2">
        <f>MIN(Inputs!$B$2, (Inputs!$B$14 - F4977)/Inputs!$B$15)</f>
        <v>170</v>
      </c>
      <c r="I4977" s="2">
        <f>MAX(MIN(Inputs!$B$2, F4977*Inputs!$B$16, Inputs!$B$14*Inputs!$B$4 - G4977), 0)</f>
        <v>0</v>
      </c>
      <c r="J4977" s="2">
        <f>MAX(MIN(Inputs!$B$2, F4977*Inputs!$B$16, (Inputs!$B$14-F4977)/Inputs!$B$15)*Inputs!$B$9, 0)</f>
        <v>0</v>
      </c>
      <c r="K4977" s="2">
        <f>MAX(E4977*Inputs!$B$5 - B4977 - Inputs!$B$8, 0) * H4977</f>
        <v>0</v>
      </c>
      <c r="L4977" s="2">
        <f>IF(B4977 &gt;= D4977*Inputs!$B$10, MAX(B4977 - E4977/Inputs!$B$5 - Inputs!$B$8, 0) * I4977, 0)</f>
        <v>0</v>
      </c>
      <c r="M4977" s="2">
        <f t="shared" si="926"/>
        <v>0</v>
      </c>
      <c r="N4977" s="3" t="str">
        <f t="shared" si="927"/>
        <v>Idle</v>
      </c>
      <c r="O4977" s="3" t="str">
        <f t="shared" si="935"/>
        <v>Idle</v>
      </c>
      <c r="P4977" s="2">
        <f t="shared" si="928"/>
        <v>0</v>
      </c>
      <c r="Q4977" s="2">
        <f t="shared" si="929"/>
        <v>0</v>
      </c>
      <c r="R4977" s="2">
        <f t="shared" si="930"/>
        <v>0</v>
      </c>
      <c r="S4977" s="2">
        <f t="shared" si="931"/>
        <v>0</v>
      </c>
      <c r="T4977" s="2">
        <f t="shared" si="932"/>
        <v>0</v>
      </c>
      <c r="U4977" s="2">
        <f>IF(O4977="Reg", R4977 * Inputs!$B$7, 0)</f>
        <v>0</v>
      </c>
      <c r="V4977" s="2">
        <f>MAX(F4977 + P4977*Inputs!$B$15 - (Q4977/Inputs!$B$16) - U4977, 0)</f>
        <v>0</v>
      </c>
    </row>
    <row r="4978" spans="1:22" x14ac:dyDescent="0.3">
      <c r="A4978" s="1">
        <v>46230.333333333343</v>
      </c>
      <c r="B4978" s="2">
        <v>0</v>
      </c>
      <c r="C4978" s="2">
        <v>12.64920985552838</v>
      </c>
      <c r="D4978" s="2">
        <f t="shared" si="924"/>
        <v>44.666032198481844</v>
      </c>
      <c r="E4978" s="2">
        <f t="shared" si="925"/>
        <v>15.226018350382597</v>
      </c>
      <c r="F4978" s="2">
        <f t="shared" si="933"/>
        <v>0</v>
      </c>
      <c r="G4978" s="2">
        <f t="shared" si="934"/>
        <v>0</v>
      </c>
      <c r="H4978" s="2">
        <f>MIN(Inputs!$B$2, (Inputs!$B$14 - F4978)/Inputs!$B$15)</f>
        <v>170</v>
      </c>
      <c r="I4978" s="2">
        <f>MAX(MIN(Inputs!$B$2, F4978*Inputs!$B$16, Inputs!$B$14*Inputs!$B$4 - G4978), 0)</f>
        <v>0</v>
      </c>
      <c r="J4978" s="2">
        <f>MAX(MIN(Inputs!$B$2, F4978*Inputs!$B$16, (Inputs!$B$14-F4978)/Inputs!$B$15)*Inputs!$B$9, 0)</f>
        <v>0</v>
      </c>
      <c r="K4978" s="2">
        <f>MAX(E4978*Inputs!$B$5 - B4978 - Inputs!$B$8, 0) * H4978</f>
        <v>0</v>
      </c>
      <c r="L4978" s="2">
        <f>IF(B4978 &gt;= D4978*Inputs!$B$10, MAX(B4978 - E4978/Inputs!$B$5 - Inputs!$B$8, 0) * I4978, 0)</f>
        <v>0</v>
      </c>
      <c r="M4978" s="2">
        <f t="shared" si="926"/>
        <v>0</v>
      </c>
      <c r="N4978" s="3" t="str">
        <f t="shared" si="927"/>
        <v>Idle</v>
      </c>
      <c r="O4978" s="3" t="str">
        <f t="shared" si="935"/>
        <v>Idle</v>
      </c>
      <c r="P4978" s="2">
        <f t="shared" si="928"/>
        <v>0</v>
      </c>
      <c r="Q4978" s="2">
        <f t="shared" si="929"/>
        <v>0</v>
      </c>
      <c r="R4978" s="2">
        <f t="shared" si="930"/>
        <v>0</v>
      </c>
      <c r="S4978" s="2">
        <f t="shared" si="931"/>
        <v>0</v>
      </c>
      <c r="T4978" s="2">
        <f t="shared" si="932"/>
        <v>0</v>
      </c>
      <c r="U4978" s="2">
        <f>IF(O4978="Reg", R4978 * Inputs!$B$7, 0)</f>
        <v>0</v>
      </c>
      <c r="V4978" s="2">
        <f>MAX(F4978 + P4978*Inputs!$B$15 - (Q4978/Inputs!$B$16) - U4978, 0)</f>
        <v>0</v>
      </c>
    </row>
    <row r="4979" spans="1:22" x14ac:dyDescent="0.3">
      <c r="A4979" s="1">
        <v>46230.375</v>
      </c>
      <c r="B4979" s="2">
        <v>0</v>
      </c>
      <c r="C4979" s="2">
        <v>6.9025098051956943</v>
      </c>
      <c r="D4979" s="2">
        <f t="shared" si="924"/>
        <v>44.666032198481844</v>
      </c>
      <c r="E4979" s="2">
        <f t="shared" si="925"/>
        <v>40.491257619321566</v>
      </c>
      <c r="F4979" s="2">
        <f t="shared" si="933"/>
        <v>0</v>
      </c>
      <c r="G4979" s="2">
        <f t="shared" si="934"/>
        <v>0</v>
      </c>
      <c r="H4979" s="2">
        <f>MIN(Inputs!$B$2, (Inputs!$B$14 - F4979)/Inputs!$B$15)</f>
        <v>170</v>
      </c>
      <c r="I4979" s="2">
        <f>MAX(MIN(Inputs!$B$2, F4979*Inputs!$B$16, Inputs!$B$14*Inputs!$B$4 - G4979), 0)</f>
        <v>0</v>
      </c>
      <c r="J4979" s="2">
        <f>MAX(MIN(Inputs!$B$2, F4979*Inputs!$B$16, (Inputs!$B$14-F4979)/Inputs!$B$15)*Inputs!$B$9, 0)</f>
        <v>0</v>
      </c>
      <c r="K4979" s="2">
        <f>MAX(E4979*Inputs!$B$5 - B4979 - Inputs!$B$8, 0) * H4979</f>
        <v>2657.4921398505057</v>
      </c>
      <c r="L4979" s="2">
        <f>IF(B4979 &gt;= D4979*Inputs!$B$10, MAX(B4979 - E4979/Inputs!$B$5 - Inputs!$B$8, 0) * I4979, 0)</f>
        <v>0</v>
      </c>
      <c r="M4979" s="2">
        <f t="shared" si="926"/>
        <v>0</v>
      </c>
      <c r="N4979" s="3" t="str">
        <f t="shared" si="927"/>
        <v>Charge</v>
      </c>
      <c r="O4979" s="3" t="str">
        <f t="shared" si="935"/>
        <v>Charge</v>
      </c>
      <c r="P4979" s="2">
        <f t="shared" si="928"/>
        <v>170</v>
      </c>
      <c r="Q4979" s="2">
        <f t="shared" si="929"/>
        <v>0</v>
      </c>
      <c r="R4979" s="2">
        <f t="shared" si="930"/>
        <v>0</v>
      </c>
      <c r="S4979" s="2">
        <f t="shared" si="931"/>
        <v>0</v>
      </c>
      <c r="T4979" s="2">
        <f t="shared" si="932"/>
        <v>0</v>
      </c>
      <c r="U4979" s="2">
        <f>IF(O4979="Reg", R4979 * Inputs!$B$7, 0)</f>
        <v>0</v>
      </c>
      <c r="V4979" s="2">
        <f>MAX(F4979 + P4979*Inputs!$B$15 - (Q4979/Inputs!$B$16) - U4979, 0)</f>
        <v>170</v>
      </c>
    </row>
    <row r="4980" spans="1:22" x14ac:dyDescent="0.3">
      <c r="A4980" s="1">
        <v>46230.416666666657</v>
      </c>
      <c r="B4980" s="2">
        <v>1.5447170176916289</v>
      </c>
      <c r="C4980" s="2">
        <v>3.396305086381072</v>
      </c>
      <c r="D4980" s="2">
        <f t="shared" si="924"/>
        <v>44.666032198481844</v>
      </c>
      <c r="E4980" s="2">
        <f t="shared" si="925"/>
        <v>52.055364844611198</v>
      </c>
      <c r="F4980" s="2">
        <f t="shared" si="933"/>
        <v>170</v>
      </c>
      <c r="G4980" s="2">
        <f t="shared" si="934"/>
        <v>0</v>
      </c>
      <c r="H4980" s="2">
        <f>MIN(Inputs!$B$2, (Inputs!$B$14 - F4980)/Inputs!$B$15)</f>
        <v>170</v>
      </c>
      <c r="I4980" s="2">
        <f>MAX(MIN(Inputs!$B$2, F4980*Inputs!$B$16, Inputs!$B$14*Inputs!$B$4 - G4980), 0)</f>
        <v>170</v>
      </c>
      <c r="J4980" s="2">
        <f>MAX(MIN(Inputs!$B$2, F4980*Inputs!$B$16, (Inputs!$B$14-F4980)/Inputs!$B$15)*Inputs!$B$9, 0)</f>
        <v>136</v>
      </c>
      <c r="K4980" s="2">
        <f>MAX(E4980*Inputs!$B$5 - B4980 - Inputs!$B$8, 0) * H4980</f>
        <v>4124.8806877462584</v>
      </c>
      <c r="L4980" s="2">
        <f>IF(B4980 &gt;= D4980*Inputs!$B$10, MAX(B4980 - E4980/Inputs!$B$5 - Inputs!$B$8, 0) * I4980, 0)</f>
        <v>0</v>
      </c>
      <c r="M4980" s="2">
        <f t="shared" si="926"/>
        <v>461.89749174782577</v>
      </c>
      <c r="N4980" s="3" t="str">
        <f t="shared" si="927"/>
        <v>Charge</v>
      </c>
      <c r="O4980" s="3" t="str">
        <f t="shared" si="935"/>
        <v>Charge</v>
      </c>
      <c r="P4980" s="2">
        <f t="shared" si="928"/>
        <v>170</v>
      </c>
      <c r="Q4980" s="2">
        <f t="shared" si="929"/>
        <v>0</v>
      </c>
      <c r="R4980" s="2">
        <f t="shared" si="930"/>
        <v>0</v>
      </c>
      <c r="S4980" s="2">
        <f t="shared" si="931"/>
        <v>-262.6018930075769</v>
      </c>
      <c r="T4980" s="2">
        <f t="shared" si="932"/>
        <v>0</v>
      </c>
      <c r="U4980" s="2">
        <f>IF(O4980="Reg", R4980 * Inputs!$B$7, 0)</f>
        <v>0</v>
      </c>
      <c r="V4980" s="2">
        <f>MAX(F4980 + P4980*Inputs!$B$15 - (Q4980/Inputs!$B$16) - U4980, 0)</f>
        <v>340</v>
      </c>
    </row>
    <row r="4981" spans="1:22" x14ac:dyDescent="0.3">
      <c r="A4981" s="1">
        <v>46230.458333333343</v>
      </c>
      <c r="B4981" s="2">
        <v>14.04769081982066</v>
      </c>
      <c r="C4981" s="2">
        <v>18.293938330906769</v>
      </c>
      <c r="D4981" s="2">
        <f t="shared" si="924"/>
        <v>44.666032198481844</v>
      </c>
      <c r="E4981" s="2">
        <f t="shared" si="925"/>
        <v>66.066241565018572</v>
      </c>
      <c r="F4981" s="2">
        <f t="shared" si="933"/>
        <v>340</v>
      </c>
      <c r="G4981" s="2">
        <f t="shared" si="934"/>
        <v>0</v>
      </c>
      <c r="H4981" s="2">
        <f>MIN(Inputs!$B$2, (Inputs!$B$14 - F4981)/Inputs!$B$15)</f>
        <v>0</v>
      </c>
      <c r="I4981" s="2">
        <f>MAX(MIN(Inputs!$B$2, F4981*Inputs!$B$16, Inputs!$B$14*Inputs!$B$4 - G4981), 0)</f>
        <v>170</v>
      </c>
      <c r="J4981" s="2">
        <f>MAX(MIN(Inputs!$B$2, F4981*Inputs!$B$16, (Inputs!$B$14-F4981)/Inputs!$B$15)*Inputs!$B$9, 0)</f>
        <v>0</v>
      </c>
      <c r="K4981" s="2">
        <f>MAX(E4981*Inputs!$B$5 - B4981 - Inputs!$B$8, 0) * H4981</f>
        <v>0</v>
      </c>
      <c r="L4981" s="2">
        <f>IF(B4981 &gt;= D4981*Inputs!$B$10, MAX(B4981 - E4981/Inputs!$B$5 - Inputs!$B$8, 0) * I4981, 0)</f>
        <v>0</v>
      </c>
      <c r="M4981" s="2">
        <f t="shared" si="926"/>
        <v>0</v>
      </c>
      <c r="N4981" s="3" t="str">
        <f t="shared" si="927"/>
        <v>Idle</v>
      </c>
      <c r="O4981" s="3" t="str">
        <f t="shared" si="935"/>
        <v>Idle</v>
      </c>
      <c r="P4981" s="2">
        <f t="shared" si="928"/>
        <v>0</v>
      </c>
      <c r="Q4981" s="2">
        <f t="shared" si="929"/>
        <v>0</v>
      </c>
      <c r="R4981" s="2">
        <f t="shared" si="930"/>
        <v>0</v>
      </c>
      <c r="S4981" s="2">
        <f t="shared" si="931"/>
        <v>0</v>
      </c>
      <c r="T4981" s="2">
        <f t="shared" si="932"/>
        <v>0</v>
      </c>
      <c r="U4981" s="2">
        <f>IF(O4981="Reg", R4981 * Inputs!$B$7, 0)</f>
        <v>0</v>
      </c>
      <c r="V4981" s="2">
        <f>MAX(F4981 + P4981*Inputs!$B$15 - (Q4981/Inputs!$B$16) - U4981, 0)</f>
        <v>340</v>
      </c>
    </row>
    <row r="4982" spans="1:22" x14ac:dyDescent="0.3">
      <c r="A4982" s="1">
        <v>46230.5</v>
      </c>
      <c r="B4982" s="2">
        <v>31.545444832242879</v>
      </c>
      <c r="C4982" s="2">
        <v>3.2394940495315412</v>
      </c>
      <c r="D4982" s="2">
        <f t="shared" si="924"/>
        <v>44.666032198481844</v>
      </c>
      <c r="E4982" s="2">
        <f t="shared" si="925"/>
        <v>79.247898731417962</v>
      </c>
      <c r="F4982" s="2">
        <f t="shared" si="933"/>
        <v>340</v>
      </c>
      <c r="G4982" s="2">
        <f t="shared" si="934"/>
        <v>0</v>
      </c>
      <c r="H4982" s="2">
        <f>MIN(Inputs!$B$2, (Inputs!$B$14 - F4982)/Inputs!$B$15)</f>
        <v>0</v>
      </c>
      <c r="I4982" s="2">
        <f>MAX(MIN(Inputs!$B$2, F4982*Inputs!$B$16, Inputs!$B$14*Inputs!$B$4 - G4982), 0)</f>
        <v>170</v>
      </c>
      <c r="J4982" s="2">
        <f>MAX(MIN(Inputs!$B$2, F4982*Inputs!$B$16, (Inputs!$B$14-F4982)/Inputs!$B$15)*Inputs!$B$9, 0)</f>
        <v>0</v>
      </c>
      <c r="K4982" s="2">
        <f>MAX(E4982*Inputs!$B$5 - B4982 - Inputs!$B$8, 0) * H4982</f>
        <v>0</v>
      </c>
      <c r="L4982" s="2">
        <f>IF(B4982 &gt;= D4982*Inputs!$B$10, MAX(B4982 - E4982/Inputs!$B$5 - Inputs!$B$8, 0) * I4982, 0)</f>
        <v>0</v>
      </c>
      <c r="M4982" s="2">
        <f t="shared" si="926"/>
        <v>0</v>
      </c>
      <c r="N4982" s="3" t="str">
        <f t="shared" si="927"/>
        <v>Idle</v>
      </c>
      <c r="O4982" s="3" t="str">
        <f t="shared" si="935"/>
        <v>Idle</v>
      </c>
      <c r="P4982" s="2">
        <f t="shared" si="928"/>
        <v>0</v>
      </c>
      <c r="Q4982" s="2">
        <f t="shared" si="929"/>
        <v>0</v>
      </c>
      <c r="R4982" s="2">
        <f t="shared" si="930"/>
        <v>0</v>
      </c>
      <c r="S4982" s="2">
        <f t="shared" si="931"/>
        <v>0</v>
      </c>
      <c r="T4982" s="2">
        <f t="shared" si="932"/>
        <v>0</v>
      </c>
      <c r="U4982" s="2">
        <f>IF(O4982="Reg", R4982 * Inputs!$B$7, 0)</f>
        <v>0</v>
      </c>
      <c r="V4982" s="2">
        <f>MAX(F4982 + P4982*Inputs!$B$15 - (Q4982/Inputs!$B$16) - U4982, 0)</f>
        <v>340</v>
      </c>
    </row>
    <row r="4983" spans="1:22" x14ac:dyDescent="0.3">
      <c r="A4983" s="1">
        <v>46230.541666666657</v>
      </c>
      <c r="B4983" s="2">
        <v>44.218257432540419</v>
      </c>
      <c r="C4983" s="2">
        <v>13.108174795549591</v>
      </c>
      <c r="D4983" s="2">
        <f t="shared" si="924"/>
        <v>44.666032198481844</v>
      </c>
      <c r="E4983" s="2">
        <f t="shared" si="925"/>
        <v>89.68391761888256</v>
      </c>
      <c r="F4983" s="2">
        <f t="shared" si="933"/>
        <v>340</v>
      </c>
      <c r="G4983" s="2">
        <f t="shared" si="934"/>
        <v>0</v>
      </c>
      <c r="H4983" s="2">
        <f>MIN(Inputs!$B$2, (Inputs!$B$14 - F4983)/Inputs!$B$15)</f>
        <v>0</v>
      </c>
      <c r="I4983" s="2">
        <f>MAX(MIN(Inputs!$B$2, F4983*Inputs!$B$16, Inputs!$B$14*Inputs!$B$4 - G4983), 0)</f>
        <v>170</v>
      </c>
      <c r="J4983" s="2">
        <f>MAX(MIN(Inputs!$B$2, F4983*Inputs!$B$16, (Inputs!$B$14-F4983)/Inputs!$B$15)*Inputs!$B$9, 0)</f>
        <v>0</v>
      </c>
      <c r="K4983" s="2">
        <f>MAX(E4983*Inputs!$B$5 - B4983 - Inputs!$B$8, 0) * H4983</f>
        <v>0</v>
      </c>
      <c r="L4983" s="2">
        <f>IF(B4983 &gt;= D4983*Inputs!$B$10, MAX(B4983 - E4983/Inputs!$B$5 - Inputs!$B$8, 0) * I4983, 0)</f>
        <v>0</v>
      </c>
      <c r="M4983" s="2">
        <f t="shared" si="926"/>
        <v>0</v>
      </c>
      <c r="N4983" s="3" t="str">
        <f t="shared" si="927"/>
        <v>Idle</v>
      </c>
      <c r="O4983" s="3" t="str">
        <f t="shared" si="935"/>
        <v>Idle</v>
      </c>
      <c r="P4983" s="2">
        <f t="shared" si="928"/>
        <v>0</v>
      </c>
      <c r="Q4983" s="2">
        <f t="shared" si="929"/>
        <v>0</v>
      </c>
      <c r="R4983" s="2">
        <f t="shared" si="930"/>
        <v>0</v>
      </c>
      <c r="S4983" s="2">
        <f t="shared" si="931"/>
        <v>0</v>
      </c>
      <c r="T4983" s="2">
        <f t="shared" si="932"/>
        <v>0</v>
      </c>
      <c r="U4983" s="2">
        <f>IF(O4983="Reg", R4983 * Inputs!$B$7, 0)</f>
        <v>0</v>
      </c>
      <c r="V4983" s="2">
        <f>MAX(F4983 + P4983*Inputs!$B$15 - (Q4983/Inputs!$B$16) - U4983, 0)</f>
        <v>340</v>
      </c>
    </row>
    <row r="4984" spans="1:22" x14ac:dyDescent="0.3">
      <c r="A4984" s="1">
        <v>46230.583333333343</v>
      </c>
      <c r="B4984" s="2">
        <v>151.59143561363379</v>
      </c>
      <c r="C4984" s="2">
        <v>8.9048780547679609</v>
      </c>
      <c r="D4984" s="2">
        <f t="shared" si="924"/>
        <v>44.666032198481844</v>
      </c>
      <c r="E4984" s="2">
        <f t="shared" si="925"/>
        <v>95.290022043302159</v>
      </c>
      <c r="F4984" s="2">
        <f t="shared" si="933"/>
        <v>340</v>
      </c>
      <c r="G4984" s="2">
        <f t="shared" si="934"/>
        <v>0</v>
      </c>
      <c r="H4984" s="2">
        <f>MIN(Inputs!$B$2, (Inputs!$B$14 - F4984)/Inputs!$B$15)</f>
        <v>0</v>
      </c>
      <c r="I4984" s="2">
        <f>MAX(MIN(Inputs!$B$2, F4984*Inputs!$B$16, Inputs!$B$14*Inputs!$B$4 - G4984), 0)</f>
        <v>170</v>
      </c>
      <c r="J4984" s="2">
        <f>MAX(MIN(Inputs!$B$2, F4984*Inputs!$B$16, (Inputs!$B$14-F4984)/Inputs!$B$15)*Inputs!$B$9, 0)</f>
        <v>0</v>
      </c>
      <c r="K4984" s="2">
        <f>MAX(E4984*Inputs!$B$5 - B4984 - Inputs!$B$8, 0) * H4984</f>
        <v>0</v>
      </c>
      <c r="L4984" s="2">
        <f>IF(B4984 &gt;= D4984*Inputs!$B$10, MAX(B4984 - E4984/Inputs!$B$5 - Inputs!$B$8, 0) * I4984, 0)</f>
        <v>3962.2443414071008</v>
      </c>
      <c r="M4984" s="2">
        <f t="shared" si="926"/>
        <v>0</v>
      </c>
      <c r="N4984" s="3" t="str">
        <f t="shared" si="927"/>
        <v>Discharge</v>
      </c>
      <c r="O4984" s="3" t="str">
        <f t="shared" si="935"/>
        <v>Discharge</v>
      </c>
      <c r="P4984" s="2">
        <f t="shared" si="928"/>
        <v>0</v>
      </c>
      <c r="Q4984" s="2">
        <f t="shared" si="929"/>
        <v>170</v>
      </c>
      <c r="R4984" s="2">
        <f t="shared" si="930"/>
        <v>0</v>
      </c>
      <c r="S4984" s="2">
        <f t="shared" si="931"/>
        <v>25770.544054317743</v>
      </c>
      <c r="T4984" s="2">
        <f t="shared" si="932"/>
        <v>0</v>
      </c>
      <c r="U4984" s="2">
        <f>IF(O4984="Reg", R4984 * Inputs!$B$7, 0)</f>
        <v>0</v>
      </c>
      <c r="V4984" s="2">
        <f>MAX(F4984 + P4984*Inputs!$B$15 - (Q4984/Inputs!$B$16) - U4984, 0)</f>
        <v>170</v>
      </c>
    </row>
    <row r="4985" spans="1:22" x14ac:dyDescent="0.3">
      <c r="A4985" s="1">
        <v>46230.625</v>
      </c>
      <c r="B4985" s="2">
        <v>69.384643351737822</v>
      </c>
      <c r="C4985" s="2">
        <v>10.5109478806031</v>
      </c>
      <c r="D4985" s="2">
        <f t="shared" si="924"/>
        <v>44.666032198481844</v>
      </c>
      <c r="E4985" s="2">
        <f t="shared" si="925"/>
        <v>84.640766841193965</v>
      </c>
      <c r="F4985" s="2">
        <f t="shared" si="933"/>
        <v>170</v>
      </c>
      <c r="G4985" s="2">
        <f t="shared" si="934"/>
        <v>170</v>
      </c>
      <c r="H4985" s="2">
        <f>MIN(Inputs!$B$2, (Inputs!$B$14 - F4985)/Inputs!$B$15)</f>
        <v>170</v>
      </c>
      <c r="I4985" s="2">
        <f>MAX(MIN(Inputs!$B$2, F4985*Inputs!$B$16, Inputs!$B$14*Inputs!$B$4 - G4985), 0)</f>
        <v>170</v>
      </c>
      <c r="J4985" s="2">
        <f>MAX(MIN(Inputs!$B$2, F4985*Inputs!$B$16, (Inputs!$B$14-F4985)/Inputs!$B$15)*Inputs!$B$9, 0)</f>
        <v>136</v>
      </c>
      <c r="K4985" s="2">
        <f>MAX(E4985*Inputs!$B$5 - B4985 - Inputs!$B$8, 0) * H4985</f>
        <v>0</v>
      </c>
      <c r="L4985" s="2">
        <f>IF(B4985 &gt;= D4985*Inputs!$B$10, MAX(B4985 - E4985/Inputs!$B$5 - Inputs!$B$8, 0) * I4985, 0)</f>
        <v>0</v>
      </c>
      <c r="M4985" s="2">
        <f t="shared" si="926"/>
        <v>1429.4889117620216</v>
      </c>
      <c r="N4985" s="3" t="str">
        <f t="shared" si="927"/>
        <v>Reg</v>
      </c>
      <c r="O4985" s="3" t="str">
        <f t="shared" si="935"/>
        <v>Discharge</v>
      </c>
      <c r="P4985" s="2">
        <f t="shared" si="928"/>
        <v>0</v>
      </c>
      <c r="Q4985" s="2">
        <f t="shared" si="929"/>
        <v>170</v>
      </c>
      <c r="R4985" s="2">
        <f t="shared" si="930"/>
        <v>0</v>
      </c>
      <c r="S4985" s="2">
        <f t="shared" si="931"/>
        <v>11795.38936979543</v>
      </c>
      <c r="T4985" s="2">
        <f t="shared" si="932"/>
        <v>0</v>
      </c>
      <c r="U4985" s="2">
        <f>IF(O4985="Reg", R4985 * Inputs!$B$7, 0)</f>
        <v>0</v>
      </c>
      <c r="V4985" s="2">
        <f>MAX(F4985 + P4985*Inputs!$B$15 - (Q4985/Inputs!$B$16) - U4985, 0)</f>
        <v>0</v>
      </c>
    </row>
    <row r="4986" spans="1:22" x14ac:dyDescent="0.3">
      <c r="A4986" s="1">
        <v>46230.666666666657</v>
      </c>
      <c r="B4986" s="2">
        <v>85.609977340135842</v>
      </c>
      <c r="C4986" s="2">
        <v>7.7275814015152422</v>
      </c>
      <c r="D4986" s="2">
        <f t="shared" si="924"/>
        <v>44.666032198481844</v>
      </c>
      <c r="E4986" s="2">
        <f t="shared" si="925"/>
        <v>84.915344250288555</v>
      </c>
      <c r="F4986" s="2">
        <f t="shared" si="933"/>
        <v>0</v>
      </c>
      <c r="G4986" s="2">
        <f t="shared" si="934"/>
        <v>340</v>
      </c>
      <c r="H4986" s="2">
        <f>MIN(Inputs!$B$2, (Inputs!$B$14 - F4986)/Inputs!$B$15)</f>
        <v>170</v>
      </c>
      <c r="I4986" s="2">
        <f>MAX(MIN(Inputs!$B$2, F4986*Inputs!$B$16, Inputs!$B$14*Inputs!$B$4 - G4986), 0)</f>
        <v>0</v>
      </c>
      <c r="J4986" s="2">
        <f>MAX(MIN(Inputs!$B$2, F4986*Inputs!$B$16, (Inputs!$B$14-F4986)/Inputs!$B$15)*Inputs!$B$9, 0)</f>
        <v>0</v>
      </c>
      <c r="K4986" s="2">
        <f>MAX(E4986*Inputs!$B$5 - B4986 - Inputs!$B$8, 0) * H4986</f>
        <v>0</v>
      </c>
      <c r="L4986" s="2">
        <f>IF(B4986 &gt;= D4986*Inputs!$B$10, MAX(B4986 - E4986/Inputs!$B$5 - Inputs!$B$8, 0) * I4986, 0)</f>
        <v>0</v>
      </c>
      <c r="M4986" s="2">
        <f t="shared" si="926"/>
        <v>0</v>
      </c>
      <c r="N4986" s="3" t="str">
        <f t="shared" si="927"/>
        <v>Idle</v>
      </c>
      <c r="O4986" s="3" t="str">
        <f t="shared" si="935"/>
        <v>Idle</v>
      </c>
      <c r="P4986" s="2">
        <f t="shared" si="928"/>
        <v>0</v>
      </c>
      <c r="Q4986" s="2">
        <f t="shared" si="929"/>
        <v>0</v>
      </c>
      <c r="R4986" s="2">
        <f t="shared" si="930"/>
        <v>0</v>
      </c>
      <c r="S4986" s="2">
        <f t="shared" si="931"/>
        <v>0</v>
      </c>
      <c r="T4986" s="2">
        <f t="shared" si="932"/>
        <v>0</v>
      </c>
      <c r="U4986" s="2">
        <f>IF(O4986="Reg", R4986 * Inputs!$B$7, 0)</f>
        <v>0</v>
      </c>
      <c r="V4986" s="2">
        <f>MAX(F4986 + P4986*Inputs!$B$15 - (Q4986/Inputs!$B$16) - U4986, 0)</f>
        <v>0</v>
      </c>
    </row>
    <row r="4987" spans="1:22" x14ac:dyDescent="0.3">
      <c r="A4987" s="1">
        <v>46230.708333333343</v>
      </c>
      <c r="B4987" s="2">
        <v>93.137633818217012</v>
      </c>
      <c r="C4987" s="2">
        <v>17.389200392289101</v>
      </c>
      <c r="D4987" s="2">
        <f t="shared" si="924"/>
        <v>44.666032198481844</v>
      </c>
      <c r="E4987" s="2">
        <f t="shared" si="925"/>
        <v>80.020929212814039</v>
      </c>
      <c r="F4987" s="2">
        <f t="shared" si="933"/>
        <v>0</v>
      </c>
      <c r="G4987" s="2">
        <f t="shared" si="934"/>
        <v>340</v>
      </c>
      <c r="H4987" s="2">
        <f>MIN(Inputs!$B$2, (Inputs!$B$14 - F4987)/Inputs!$B$15)</f>
        <v>170</v>
      </c>
      <c r="I4987" s="2">
        <f>MAX(MIN(Inputs!$B$2, F4987*Inputs!$B$16, Inputs!$B$14*Inputs!$B$4 - G4987), 0)</f>
        <v>0</v>
      </c>
      <c r="J4987" s="2">
        <f>MAX(MIN(Inputs!$B$2, F4987*Inputs!$B$16, (Inputs!$B$14-F4987)/Inputs!$B$15)*Inputs!$B$9, 0)</f>
        <v>0</v>
      </c>
      <c r="K4987" s="2">
        <f>MAX(E4987*Inputs!$B$5 - B4987 - Inputs!$B$8, 0) * H4987</f>
        <v>0</v>
      </c>
      <c r="L4987" s="2">
        <f>IF(B4987 &gt;= D4987*Inputs!$B$10, MAX(B4987 - E4987/Inputs!$B$5 - Inputs!$B$8, 0) * I4987, 0)</f>
        <v>0</v>
      </c>
      <c r="M4987" s="2">
        <f t="shared" si="926"/>
        <v>0</v>
      </c>
      <c r="N4987" s="3" t="str">
        <f t="shared" si="927"/>
        <v>Idle</v>
      </c>
      <c r="O4987" s="3" t="str">
        <f t="shared" si="935"/>
        <v>Idle</v>
      </c>
      <c r="P4987" s="2">
        <f t="shared" si="928"/>
        <v>0</v>
      </c>
      <c r="Q4987" s="2">
        <f t="shared" si="929"/>
        <v>0</v>
      </c>
      <c r="R4987" s="2">
        <f t="shared" si="930"/>
        <v>0</v>
      </c>
      <c r="S4987" s="2">
        <f t="shared" si="931"/>
        <v>0</v>
      </c>
      <c r="T4987" s="2">
        <f t="shared" si="932"/>
        <v>0</v>
      </c>
      <c r="U4987" s="2">
        <f>IF(O4987="Reg", R4987 * Inputs!$B$7, 0)</f>
        <v>0</v>
      </c>
      <c r="V4987" s="2">
        <f>MAX(F4987 + P4987*Inputs!$B$15 - (Q4987/Inputs!$B$16) - U4987, 0)</f>
        <v>0</v>
      </c>
    </row>
    <row r="4988" spans="1:22" x14ac:dyDescent="0.3">
      <c r="A4988" s="1">
        <v>46230.75</v>
      </c>
      <c r="B4988" s="2">
        <v>94.161558157030413</v>
      </c>
      <c r="C4988" s="2">
        <v>6.1537255202629426</v>
      </c>
      <c r="D4988" s="2">
        <f t="shared" si="924"/>
        <v>44.666032198481844</v>
      </c>
      <c r="E4988" s="2">
        <f t="shared" si="925"/>
        <v>72.746676949630256</v>
      </c>
      <c r="F4988" s="2">
        <f t="shared" si="933"/>
        <v>0</v>
      </c>
      <c r="G4988" s="2">
        <f t="shared" si="934"/>
        <v>340</v>
      </c>
      <c r="H4988" s="2">
        <f>MIN(Inputs!$B$2, (Inputs!$B$14 - F4988)/Inputs!$B$15)</f>
        <v>170</v>
      </c>
      <c r="I4988" s="2">
        <f>MAX(MIN(Inputs!$B$2, F4988*Inputs!$B$16, Inputs!$B$14*Inputs!$B$4 - G4988), 0)</f>
        <v>0</v>
      </c>
      <c r="J4988" s="2">
        <f>MAX(MIN(Inputs!$B$2, F4988*Inputs!$B$16, (Inputs!$B$14-F4988)/Inputs!$B$15)*Inputs!$B$9, 0)</f>
        <v>0</v>
      </c>
      <c r="K4988" s="2">
        <f>MAX(E4988*Inputs!$B$5 - B4988 - Inputs!$B$8, 0) * H4988</f>
        <v>0</v>
      </c>
      <c r="L4988" s="2">
        <f>IF(B4988 &gt;= D4988*Inputs!$B$10, MAX(B4988 - E4988/Inputs!$B$5 - Inputs!$B$8, 0) * I4988, 0)</f>
        <v>0</v>
      </c>
      <c r="M4988" s="2">
        <f t="shared" si="926"/>
        <v>0</v>
      </c>
      <c r="N4988" s="3" t="str">
        <f t="shared" si="927"/>
        <v>Idle</v>
      </c>
      <c r="O4988" s="3" t="str">
        <f t="shared" si="935"/>
        <v>Idle</v>
      </c>
      <c r="P4988" s="2">
        <f t="shared" si="928"/>
        <v>0</v>
      </c>
      <c r="Q4988" s="2">
        <f t="shared" si="929"/>
        <v>0</v>
      </c>
      <c r="R4988" s="2">
        <f t="shared" si="930"/>
        <v>0</v>
      </c>
      <c r="S4988" s="2">
        <f t="shared" si="931"/>
        <v>0</v>
      </c>
      <c r="T4988" s="2">
        <f t="shared" si="932"/>
        <v>0</v>
      </c>
      <c r="U4988" s="2">
        <f>IF(O4988="Reg", R4988 * Inputs!$B$7, 0)</f>
        <v>0</v>
      </c>
      <c r="V4988" s="2">
        <f>MAX(F4988 + P4988*Inputs!$B$15 - (Q4988/Inputs!$B$16) - U4988, 0)</f>
        <v>0</v>
      </c>
    </row>
    <row r="4989" spans="1:22" x14ac:dyDescent="0.3">
      <c r="A4989" s="1">
        <v>46230.791666666657</v>
      </c>
      <c r="B4989" s="2">
        <v>77.854883979058073</v>
      </c>
      <c r="C4989" s="2">
        <v>5.483572243892576</v>
      </c>
      <c r="D4989" s="2">
        <f t="shared" si="924"/>
        <v>44.666032198481844</v>
      </c>
      <c r="E4989" s="2">
        <f t="shared" si="925"/>
        <v>60.432578515545146</v>
      </c>
      <c r="F4989" s="2">
        <f t="shared" si="933"/>
        <v>0</v>
      </c>
      <c r="G4989" s="2">
        <f t="shared" si="934"/>
        <v>340</v>
      </c>
      <c r="H4989" s="2">
        <f>MIN(Inputs!$B$2, (Inputs!$B$14 - F4989)/Inputs!$B$15)</f>
        <v>170</v>
      </c>
      <c r="I4989" s="2">
        <f>MAX(MIN(Inputs!$B$2, F4989*Inputs!$B$16, Inputs!$B$14*Inputs!$B$4 - G4989), 0)</f>
        <v>0</v>
      </c>
      <c r="J4989" s="2">
        <f>MAX(MIN(Inputs!$B$2, F4989*Inputs!$B$16, (Inputs!$B$14-F4989)/Inputs!$B$15)*Inputs!$B$9, 0)</f>
        <v>0</v>
      </c>
      <c r="K4989" s="2">
        <f>MAX(E4989*Inputs!$B$5 - B4989 - Inputs!$B$8, 0) * H4989</f>
        <v>0</v>
      </c>
      <c r="L4989" s="2">
        <f>IF(B4989 &gt;= D4989*Inputs!$B$10, MAX(B4989 - E4989/Inputs!$B$5 - Inputs!$B$8, 0) * I4989, 0)</f>
        <v>0</v>
      </c>
      <c r="M4989" s="2">
        <f t="shared" si="926"/>
        <v>0</v>
      </c>
      <c r="N4989" s="3" t="str">
        <f t="shared" si="927"/>
        <v>Idle</v>
      </c>
      <c r="O4989" s="3" t="str">
        <f t="shared" si="935"/>
        <v>Idle</v>
      </c>
      <c r="P4989" s="2">
        <f t="shared" si="928"/>
        <v>0</v>
      </c>
      <c r="Q4989" s="2">
        <f t="shared" si="929"/>
        <v>0</v>
      </c>
      <c r="R4989" s="2">
        <f t="shared" si="930"/>
        <v>0</v>
      </c>
      <c r="S4989" s="2">
        <f t="shared" si="931"/>
        <v>0</v>
      </c>
      <c r="T4989" s="2">
        <f t="shared" si="932"/>
        <v>0</v>
      </c>
      <c r="U4989" s="2">
        <f>IF(O4989="Reg", R4989 * Inputs!$B$7, 0)</f>
        <v>0</v>
      </c>
      <c r="V4989" s="2">
        <f>MAX(F4989 + P4989*Inputs!$B$15 - (Q4989/Inputs!$B$16) - U4989, 0)</f>
        <v>0</v>
      </c>
    </row>
    <row r="4990" spans="1:22" x14ac:dyDescent="0.3">
      <c r="A4990" s="1">
        <v>46230.833333333343</v>
      </c>
      <c r="B4990" s="2">
        <v>87.695904400984645</v>
      </c>
      <c r="C4990" s="2">
        <v>13.286216993908569</v>
      </c>
      <c r="D4990" s="2">
        <f t="shared" si="924"/>
        <v>44.666032198481844</v>
      </c>
      <c r="E4990" s="2">
        <f t="shared" si="925"/>
        <v>50.90604706910991</v>
      </c>
      <c r="F4990" s="2">
        <f t="shared" si="933"/>
        <v>0</v>
      </c>
      <c r="G4990" s="2">
        <f t="shared" si="934"/>
        <v>340</v>
      </c>
      <c r="H4990" s="2">
        <f>MIN(Inputs!$B$2, (Inputs!$B$14 - F4990)/Inputs!$B$15)</f>
        <v>170</v>
      </c>
      <c r="I4990" s="2">
        <f>MAX(MIN(Inputs!$B$2, F4990*Inputs!$B$16, Inputs!$B$14*Inputs!$B$4 - G4990), 0)</f>
        <v>0</v>
      </c>
      <c r="J4990" s="2">
        <f>MAX(MIN(Inputs!$B$2, F4990*Inputs!$B$16, (Inputs!$B$14-F4990)/Inputs!$B$15)*Inputs!$B$9, 0)</f>
        <v>0</v>
      </c>
      <c r="K4990" s="2">
        <f>MAX(E4990*Inputs!$B$5 - B4990 - Inputs!$B$8, 0) * H4990</f>
        <v>0</v>
      </c>
      <c r="L4990" s="2">
        <f>IF(B4990 &gt;= D4990*Inputs!$B$10, MAX(B4990 - E4990/Inputs!$B$5 - Inputs!$B$8, 0) * I4990, 0)</f>
        <v>0</v>
      </c>
      <c r="M4990" s="2">
        <f t="shared" si="926"/>
        <v>0</v>
      </c>
      <c r="N4990" s="3" t="str">
        <f t="shared" si="927"/>
        <v>Idle</v>
      </c>
      <c r="O4990" s="3" t="str">
        <f t="shared" si="935"/>
        <v>Idle</v>
      </c>
      <c r="P4990" s="2">
        <f t="shared" si="928"/>
        <v>0</v>
      </c>
      <c r="Q4990" s="2">
        <f t="shared" si="929"/>
        <v>0</v>
      </c>
      <c r="R4990" s="2">
        <f t="shared" si="930"/>
        <v>0</v>
      </c>
      <c r="S4990" s="2">
        <f t="shared" si="931"/>
        <v>0</v>
      </c>
      <c r="T4990" s="2">
        <f t="shared" si="932"/>
        <v>0</v>
      </c>
      <c r="U4990" s="2">
        <f>IF(O4990="Reg", R4990 * Inputs!$B$7, 0)</f>
        <v>0</v>
      </c>
      <c r="V4990" s="2">
        <f>MAX(F4990 + P4990*Inputs!$B$15 - (Q4990/Inputs!$B$16) - U4990, 0)</f>
        <v>0</v>
      </c>
    </row>
    <row r="4991" spans="1:22" x14ac:dyDescent="0.3">
      <c r="A4991" s="1">
        <v>46230.875</v>
      </c>
      <c r="B4991" s="2">
        <v>71.032107806305291</v>
      </c>
      <c r="C4991" s="2">
        <v>2.4623154986470861</v>
      </c>
      <c r="D4991" s="2">
        <f t="shared" si="924"/>
        <v>44.666032198481844</v>
      </c>
      <c r="E4991" s="2">
        <f t="shared" si="925"/>
        <v>36.855106959301601</v>
      </c>
      <c r="F4991" s="2">
        <f t="shared" si="933"/>
        <v>0</v>
      </c>
      <c r="G4991" s="2">
        <f t="shared" si="934"/>
        <v>340</v>
      </c>
      <c r="H4991" s="2">
        <f>MIN(Inputs!$B$2, (Inputs!$B$14 - F4991)/Inputs!$B$15)</f>
        <v>170</v>
      </c>
      <c r="I4991" s="2">
        <f>MAX(MIN(Inputs!$B$2, F4991*Inputs!$B$16, Inputs!$B$14*Inputs!$B$4 - G4991), 0)</f>
        <v>0</v>
      </c>
      <c r="J4991" s="2">
        <f>MAX(MIN(Inputs!$B$2, F4991*Inputs!$B$16, (Inputs!$B$14-F4991)/Inputs!$B$15)*Inputs!$B$9, 0)</f>
        <v>0</v>
      </c>
      <c r="K4991" s="2">
        <f>MAX(E4991*Inputs!$B$5 - B4991 - Inputs!$B$8, 0) * H4991</f>
        <v>0</v>
      </c>
      <c r="L4991" s="2">
        <f>IF(B4991 &gt;= D4991*Inputs!$B$10, MAX(B4991 - E4991/Inputs!$B$5 - Inputs!$B$8, 0) * I4991, 0)</f>
        <v>0</v>
      </c>
      <c r="M4991" s="2">
        <f t="shared" si="926"/>
        <v>0</v>
      </c>
      <c r="N4991" s="3" t="str">
        <f t="shared" si="927"/>
        <v>Idle</v>
      </c>
      <c r="O4991" s="3" t="str">
        <f t="shared" si="935"/>
        <v>Idle</v>
      </c>
      <c r="P4991" s="2">
        <f t="shared" si="928"/>
        <v>0</v>
      </c>
      <c r="Q4991" s="2">
        <f t="shared" si="929"/>
        <v>0</v>
      </c>
      <c r="R4991" s="2">
        <f t="shared" si="930"/>
        <v>0</v>
      </c>
      <c r="S4991" s="2">
        <f t="shared" si="931"/>
        <v>0</v>
      </c>
      <c r="T4991" s="2">
        <f t="shared" si="932"/>
        <v>0</v>
      </c>
      <c r="U4991" s="2">
        <f>IF(O4991="Reg", R4991 * Inputs!$B$7, 0)</f>
        <v>0</v>
      </c>
      <c r="V4991" s="2">
        <f>MAX(F4991 + P4991*Inputs!$B$15 - (Q4991/Inputs!$B$16) - U4991, 0)</f>
        <v>0</v>
      </c>
    </row>
    <row r="4992" spans="1:22" x14ac:dyDescent="0.3">
      <c r="A4992" s="1">
        <v>46230.916666666657</v>
      </c>
      <c r="B4992" s="2">
        <v>56.243487115288772</v>
      </c>
      <c r="C4992" s="2">
        <v>7.3085688551400034</v>
      </c>
      <c r="D4992" s="2">
        <f t="shared" si="924"/>
        <v>44.666032198481844</v>
      </c>
      <c r="E4992" s="2">
        <f t="shared" si="925"/>
        <v>25.016422324917386</v>
      </c>
      <c r="F4992" s="2">
        <f t="shared" si="933"/>
        <v>0</v>
      </c>
      <c r="G4992" s="2">
        <f t="shared" si="934"/>
        <v>340</v>
      </c>
      <c r="H4992" s="2">
        <f>MIN(Inputs!$B$2, (Inputs!$B$14 - F4992)/Inputs!$B$15)</f>
        <v>170</v>
      </c>
      <c r="I4992" s="2">
        <f>MAX(MIN(Inputs!$B$2, F4992*Inputs!$B$16, Inputs!$B$14*Inputs!$B$4 - G4992), 0)</f>
        <v>0</v>
      </c>
      <c r="J4992" s="2">
        <f>MAX(MIN(Inputs!$B$2, F4992*Inputs!$B$16, (Inputs!$B$14-F4992)/Inputs!$B$15)*Inputs!$B$9, 0)</f>
        <v>0</v>
      </c>
      <c r="K4992" s="2">
        <f>MAX(E4992*Inputs!$B$5 - B4992 - Inputs!$B$8, 0) * H4992</f>
        <v>0</v>
      </c>
      <c r="L4992" s="2">
        <f>IF(B4992 &gt;= D4992*Inputs!$B$10, MAX(B4992 - E4992/Inputs!$B$5 - Inputs!$B$8, 0) * I4992, 0)</f>
        <v>0</v>
      </c>
      <c r="M4992" s="2">
        <f t="shared" si="926"/>
        <v>0</v>
      </c>
      <c r="N4992" s="3" t="str">
        <f t="shared" si="927"/>
        <v>Idle</v>
      </c>
      <c r="O4992" s="3" t="str">
        <f t="shared" si="935"/>
        <v>Idle</v>
      </c>
      <c r="P4992" s="2">
        <f t="shared" si="928"/>
        <v>0</v>
      </c>
      <c r="Q4992" s="2">
        <f t="shared" si="929"/>
        <v>0</v>
      </c>
      <c r="R4992" s="2">
        <f t="shared" si="930"/>
        <v>0</v>
      </c>
      <c r="S4992" s="2">
        <f t="shared" si="931"/>
        <v>0</v>
      </c>
      <c r="T4992" s="2">
        <f t="shared" si="932"/>
        <v>0</v>
      </c>
      <c r="U4992" s="2">
        <f>IF(O4992="Reg", R4992 * Inputs!$B$7, 0)</f>
        <v>0</v>
      </c>
      <c r="V4992" s="2">
        <f>MAX(F4992 + P4992*Inputs!$B$15 - (Q4992/Inputs!$B$16) - U4992, 0)</f>
        <v>0</v>
      </c>
    </row>
    <row r="4993" spans="1:22" x14ac:dyDescent="0.3">
      <c r="A4993" s="1">
        <v>46230.958333333343</v>
      </c>
      <c r="B4993" s="2">
        <v>49.492120239114342</v>
      </c>
      <c r="C4993" s="2">
        <v>0.91324685948838857</v>
      </c>
      <c r="D4993" s="2">
        <f t="shared" si="924"/>
        <v>44.666032198481844</v>
      </c>
      <c r="E4993" s="2">
        <f t="shared" si="925"/>
        <v>15.642507805702587</v>
      </c>
      <c r="F4993" s="2">
        <f t="shared" si="933"/>
        <v>0</v>
      </c>
      <c r="G4993" s="2">
        <f t="shared" si="934"/>
        <v>340</v>
      </c>
      <c r="H4993" s="2">
        <f>MIN(Inputs!$B$2, (Inputs!$B$14 - F4993)/Inputs!$B$15)</f>
        <v>170</v>
      </c>
      <c r="I4993" s="2">
        <f>MAX(MIN(Inputs!$B$2, F4993*Inputs!$B$16, Inputs!$B$14*Inputs!$B$4 - G4993), 0)</f>
        <v>0</v>
      </c>
      <c r="J4993" s="2">
        <f>MAX(MIN(Inputs!$B$2, F4993*Inputs!$B$16, (Inputs!$B$14-F4993)/Inputs!$B$15)*Inputs!$B$9, 0)</f>
        <v>0</v>
      </c>
      <c r="K4993" s="2">
        <f>MAX(E4993*Inputs!$B$5 - B4993 - Inputs!$B$8, 0) * H4993</f>
        <v>0</v>
      </c>
      <c r="L4993" s="2">
        <f>IF(B4993 &gt;= D4993*Inputs!$B$10, MAX(B4993 - E4993/Inputs!$B$5 - Inputs!$B$8, 0) * I4993, 0)</f>
        <v>0</v>
      </c>
      <c r="M4993" s="2">
        <f t="shared" si="926"/>
        <v>0</v>
      </c>
      <c r="N4993" s="3" t="str">
        <f t="shared" si="927"/>
        <v>Idle</v>
      </c>
      <c r="O4993" s="3" t="str">
        <f t="shared" si="935"/>
        <v>Idle</v>
      </c>
      <c r="P4993" s="2">
        <f t="shared" si="928"/>
        <v>0</v>
      </c>
      <c r="Q4993" s="2">
        <f t="shared" si="929"/>
        <v>0</v>
      </c>
      <c r="R4993" s="2">
        <f t="shared" si="930"/>
        <v>0</v>
      </c>
      <c r="S4993" s="2">
        <f t="shared" si="931"/>
        <v>0</v>
      </c>
      <c r="T4993" s="2">
        <f t="shared" si="932"/>
        <v>0</v>
      </c>
      <c r="U4993" s="2">
        <f>IF(O4993="Reg", R4993 * Inputs!$B$7, 0)</f>
        <v>0</v>
      </c>
      <c r="V4993" s="2">
        <f>MAX(F4993 + P4993*Inputs!$B$15 - (Q4993/Inputs!$B$16) - U4993, 0)</f>
        <v>0</v>
      </c>
    </row>
    <row r="4994" spans="1:22" x14ac:dyDescent="0.3">
      <c r="A4994" s="1">
        <v>46231</v>
      </c>
      <c r="B4994" s="2">
        <v>20.276967552519761</v>
      </c>
      <c r="C4994" s="2">
        <v>3.0558459117938228</v>
      </c>
      <c r="D4994" s="2">
        <f t="shared" ref="D4994:D5057" si="936">AVERAGEIFS(B:B, A:A, "&gt;="&amp;INT(A4994), A:A, "&lt;"&amp;INT(A4994)+1)</f>
        <v>44.902938112512906</v>
      </c>
      <c r="E4994" s="2">
        <f t="shared" ref="E4994:E5057" si="937">AVERAGE(B4994:B4999)</f>
        <v>7.3938210991835307</v>
      </c>
      <c r="F4994" s="2">
        <f t="shared" si="933"/>
        <v>0</v>
      </c>
      <c r="G4994" s="2">
        <f t="shared" si="934"/>
        <v>0</v>
      </c>
      <c r="H4994" s="2">
        <f>MIN(Inputs!$B$2, (Inputs!$B$14 - F4994)/Inputs!$B$15)</f>
        <v>170</v>
      </c>
      <c r="I4994" s="2">
        <f>MAX(MIN(Inputs!$B$2, F4994*Inputs!$B$16, Inputs!$B$14*Inputs!$B$4 - G4994), 0)</f>
        <v>0</v>
      </c>
      <c r="J4994" s="2">
        <f>MAX(MIN(Inputs!$B$2, F4994*Inputs!$B$16, (Inputs!$B$14-F4994)/Inputs!$B$15)*Inputs!$B$9, 0)</f>
        <v>0</v>
      </c>
      <c r="K4994" s="2">
        <f>MAX(E4994*Inputs!$B$5 - B4994 - Inputs!$B$8, 0) * H4994</f>
        <v>0</v>
      </c>
      <c r="L4994" s="2">
        <f>IF(B4994 &gt;= D4994*Inputs!$B$10, MAX(B4994 - E4994/Inputs!$B$5 - Inputs!$B$8, 0) * I4994, 0)</f>
        <v>0</v>
      </c>
      <c r="M4994" s="2">
        <f t="shared" ref="M4994:M5057" si="938">C4994 * J4994</f>
        <v>0</v>
      </c>
      <c r="N4994" s="3" t="str">
        <f t="shared" ref="N4994:N5057" si="939">IF(MAX(K4994, L4994, M4994)&lt;=0, "Idle", IF(AND(M4994&gt;=K4994, M4994&gt;=L4994), "Reg", IF(L4994&gt;=K4994, "Discharge", "Charge")))</f>
        <v>Idle</v>
      </c>
      <c r="O4994" s="3" t="str">
        <f t="shared" si="935"/>
        <v>Idle</v>
      </c>
      <c r="P4994" s="2">
        <f t="shared" ref="P4994:P5057" si="940">IF(O4994="Charge", H4994, 0)</f>
        <v>0</v>
      </c>
      <c r="Q4994" s="2">
        <f t="shared" ref="Q4994:Q5057" si="941">IF(O4994="Discharge", I4994, 0)</f>
        <v>0</v>
      </c>
      <c r="R4994" s="2">
        <f t="shared" ref="R4994:R5057" si="942">IF(O4994="Reg", J4994, 0)</f>
        <v>0</v>
      </c>
      <c r="S4994" s="2">
        <f t="shared" ref="S4994:S5057" si="943">(Q4994 - P4994) * B4994</f>
        <v>0</v>
      </c>
      <c r="T4994" s="2">
        <f t="shared" ref="T4994:T5057" si="944">R4994 * C4994</f>
        <v>0</v>
      </c>
      <c r="U4994" s="2">
        <f>IF(O4994="Reg", R4994 * Inputs!$B$7, 0)</f>
        <v>0</v>
      </c>
      <c r="V4994" s="2">
        <f>MAX(F4994 + P4994*Inputs!$B$15 - (Q4994/Inputs!$B$16) - U4994, 0)</f>
        <v>0</v>
      </c>
    </row>
    <row r="4995" spans="1:22" x14ac:dyDescent="0.3">
      <c r="A4995" s="1">
        <v>46231.041666666657</v>
      </c>
      <c r="B4995" s="2">
        <v>20.695695300446658</v>
      </c>
      <c r="C4995" s="2">
        <v>9.5876233898384982</v>
      </c>
      <c r="D4995" s="2">
        <f t="shared" si="936"/>
        <v>44.902938112512906</v>
      </c>
      <c r="E4995" s="2">
        <f t="shared" si="937"/>
        <v>4.0143265070969036</v>
      </c>
      <c r="F4995" s="2">
        <f t="shared" ref="F4995:F5058" si="945">V4994</f>
        <v>0</v>
      </c>
      <c r="G4995" s="2">
        <f t="shared" ref="G4995:G5058" si="946">IF(INT(A4995)=INT(A4994), G4994 + Q4994, 0)</f>
        <v>0</v>
      </c>
      <c r="H4995" s="2">
        <f>MIN(Inputs!$B$2, (Inputs!$B$14 - F4995)/Inputs!$B$15)</f>
        <v>170</v>
      </c>
      <c r="I4995" s="2">
        <f>MAX(MIN(Inputs!$B$2, F4995*Inputs!$B$16, Inputs!$B$14*Inputs!$B$4 - G4995), 0)</f>
        <v>0</v>
      </c>
      <c r="J4995" s="2">
        <f>MAX(MIN(Inputs!$B$2, F4995*Inputs!$B$16, (Inputs!$B$14-F4995)/Inputs!$B$15)*Inputs!$B$9, 0)</f>
        <v>0</v>
      </c>
      <c r="K4995" s="2">
        <f>MAX(E4995*Inputs!$B$5 - B4995 - Inputs!$B$8, 0) * H4995</f>
        <v>0</v>
      </c>
      <c r="L4995" s="2">
        <f>IF(B4995 &gt;= D4995*Inputs!$B$10, MAX(B4995 - E4995/Inputs!$B$5 - Inputs!$B$8, 0) * I4995, 0)</f>
        <v>0</v>
      </c>
      <c r="M4995" s="2">
        <f t="shared" si="938"/>
        <v>0</v>
      </c>
      <c r="N4995" s="3" t="str">
        <f t="shared" si="939"/>
        <v>Idle</v>
      </c>
      <c r="O4995" s="3" t="str">
        <f t="shared" si="935"/>
        <v>Idle</v>
      </c>
      <c r="P4995" s="2">
        <f t="shared" si="940"/>
        <v>0</v>
      </c>
      <c r="Q4995" s="2">
        <f t="shared" si="941"/>
        <v>0</v>
      </c>
      <c r="R4995" s="2">
        <f t="shared" si="942"/>
        <v>0</v>
      </c>
      <c r="S4995" s="2">
        <f t="shared" si="943"/>
        <v>0</v>
      </c>
      <c r="T4995" s="2">
        <f t="shared" si="944"/>
        <v>0</v>
      </c>
      <c r="U4995" s="2">
        <f>IF(O4995="Reg", R4995 * Inputs!$B$7, 0)</f>
        <v>0</v>
      </c>
      <c r="V4995" s="2">
        <f>MAX(F4995 + P4995*Inputs!$B$15 - (Q4995/Inputs!$B$16) - U4995, 0)</f>
        <v>0</v>
      </c>
    </row>
    <row r="4996" spans="1:22" x14ac:dyDescent="0.3">
      <c r="A4996" s="1">
        <v>46231.083333333343</v>
      </c>
      <c r="B4996" s="2">
        <v>3.3902637421347648</v>
      </c>
      <c r="C4996" s="2">
        <v>13.191139384234059</v>
      </c>
      <c r="D4996" s="2">
        <f t="shared" si="936"/>
        <v>44.902938112512906</v>
      </c>
      <c r="E4996" s="2">
        <f t="shared" si="937"/>
        <v>0.5650439570224608</v>
      </c>
      <c r="F4996" s="2">
        <f t="shared" si="945"/>
        <v>0</v>
      </c>
      <c r="G4996" s="2">
        <f t="shared" si="946"/>
        <v>0</v>
      </c>
      <c r="H4996" s="2">
        <f>MIN(Inputs!$B$2, (Inputs!$B$14 - F4996)/Inputs!$B$15)</f>
        <v>170</v>
      </c>
      <c r="I4996" s="2">
        <f>MAX(MIN(Inputs!$B$2, F4996*Inputs!$B$16, Inputs!$B$14*Inputs!$B$4 - G4996), 0)</f>
        <v>0</v>
      </c>
      <c r="J4996" s="2">
        <f>MAX(MIN(Inputs!$B$2, F4996*Inputs!$B$16, (Inputs!$B$14-F4996)/Inputs!$B$15)*Inputs!$B$9, 0)</f>
        <v>0</v>
      </c>
      <c r="K4996" s="2">
        <f>MAX(E4996*Inputs!$B$5 - B4996 - Inputs!$B$8, 0) * H4996</f>
        <v>0</v>
      </c>
      <c r="L4996" s="2">
        <f>IF(B4996 &gt;= D4996*Inputs!$B$10, MAX(B4996 - E4996/Inputs!$B$5 - Inputs!$B$8, 0) * I4996, 0)</f>
        <v>0</v>
      </c>
      <c r="M4996" s="2">
        <f t="shared" si="938"/>
        <v>0</v>
      </c>
      <c r="N4996" s="3" t="str">
        <f t="shared" si="939"/>
        <v>Idle</v>
      </c>
      <c r="O4996" s="3" t="str">
        <f t="shared" ref="O4996:O5059" si="947">IF(O4995&lt;&gt;O4994, O4995, N4996)</f>
        <v>Idle</v>
      </c>
      <c r="P4996" s="2">
        <f t="shared" si="940"/>
        <v>0</v>
      </c>
      <c r="Q4996" s="2">
        <f t="shared" si="941"/>
        <v>0</v>
      </c>
      <c r="R4996" s="2">
        <f t="shared" si="942"/>
        <v>0</v>
      </c>
      <c r="S4996" s="2">
        <f t="shared" si="943"/>
        <v>0</v>
      </c>
      <c r="T4996" s="2">
        <f t="shared" si="944"/>
        <v>0</v>
      </c>
      <c r="U4996" s="2">
        <f>IF(O4996="Reg", R4996 * Inputs!$B$7, 0)</f>
        <v>0</v>
      </c>
      <c r="V4996" s="2">
        <f>MAX(F4996 + P4996*Inputs!$B$15 - (Q4996/Inputs!$B$16) - U4996, 0)</f>
        <v>0</v>
      </c>
    </row>
    <row r="4997" spans="1:22" x14ac:dyDescent="0.3">
      <c r="A4997" s="1">
        <v>46231.125</v>
      </c>
      <c r="B4997" s="2">
        <v>0</v>
      </c>
      <c r="C4997" s="2">
        <v>3.6659891862798522</v>
      </c>
      <c r="D4997" s="2">
        <f t="shared" si="936"/>
        <v>44.902938112512906</v>
      </c>
      <c r="E4997" s="2">
        <f t="shared" si="937"/>
        <v>0</v>
      </c>
      <c r="F4997" s="2">
        <f t="shared" si="945"/>
        <v>0</v>
      </c>
      <c r="G4997" s="2">
        <f t="shared" si="946"/>
        <v>0</v>
      </c>
      <c r="H4997" s="2">
        <f>MIN(Inputs!$B$2, (Inputs!$B$14 - F4997)/Inputs!$B$15)</f>
        <v>170</v>
      </c>
      <c r="I4997" s="2">
        <f>MAX(MIN(Inputs!$B$2, F4997*Inputs!$B$16, Inputs!$B$14*Inputs!$B$4 - G4997), 0)</f>
        <v>0</v>
      </c>
      <c r="J4997" s="2">
        <f>MAX(MIN(Inputs!$B$2, F4997*Inputs!$B$16, (Inputs!$B$14-F4997)/Inputs!$B$15)*Inputs!$B$9, 0)</f>
        <v>0</v>
      </c>
      <c r="K4997" s="2">
        <f>MAX(E4997*Inputs!$B$5 - B4997 - Inputs!$B$8, 0) * H4997</f>
        <v>0</v>
      </c>
      <c r="L4997" s="2">
        <f>IF(B4997 &gt;= D4997*Inputs!$B$10, MAX(B4997 - E4997/Inputs!$B$5 - Inputs!$B$8, 0) * I4997, 0)</f>
        <v>0</v>
      </c>
      <c r="M4997" s="2">
        <f t="shared" si="938"/>
        <v>0</v>
      </c>
      <c r="N4997" s="3" t="str">
        <f t="shared" si="939"/>
        <v>Idle</v>
      </c>
      <c r="O4997" s="3" t="str">
        <f t="shared" si="947"/>
        <v>Idle</v>
      </c>
      <c r="P4997" s="2">
        <f t="shared" si="940"/>
        <v>0</v>
      </c>
      <c r="Q4997" s="2">
        <f t="shared" si="941"/>
        <v>0</v>
      </c>
      <c r="R4997" s="2">
        <f t="shared" si="942"/>
        <v>0</v>
      </c>
      <c r="S4997" s="2">
        <f t="shared" si="943"/>
        <v>0</v>
      </c>
      <c r="T4997" s="2">
        <f t="shared" si="944"/>
        <v>0</v>
      </c>
      <c r="U4997" s="2">
        <f>IF(O4997="Reg", R4997 * Inputs!$B$7, 0)</f>
        <v>0</v>
      </c>
      <c r="V4997" s="2">
        <f>MAX(F4997 + P4997*Inputs!$B$15 - (Q4997/Inputs!$B$16) - U4997, 0)</f>
        <v>0</v>
      </c>
    </row>
    <row r="4998" spans="1:22" x14ac:dyDescent="0.3">
      <c r="A4998" s="1">
        <v>46231.166666666657</v>
      </c>
      <c r="B4998" s="2">
        <v>0</v>
      </c>
      <c r="C4998" s="2">
        <v>15.87602281700269</v>
      </c>
      <c r="D4998" s="2">
        <f t="shared" si="936"/>
        <v>44.902938112512906</v>
      </c>
      <c r="E4998" s="2">
        <f t="shared" si="937"/>
        <v>0</v>
      </c>
      <c r="F4998" s="2">
        <f t="shared" si="945"/>
        <v>0</v>
      </c>
      <c r="G4998" s="2">
        <f t="shared" si="946"/>
        <v>0</v>
      </c>
      <c r="H4998" s="2">
        <f>MIN(Inputs!$B$2, (Inputs!$B$14 - F4998)/Inputs!$B$15)</f>
        <v>170</v>
      </c>
      <c r="I4998" s="2">
        <f>MAX(MIN(Inputs!$B$2, F4998*Inputs!$B$16, Inputs!$B$14*Inputs!$B$4 - G4998), 0)</f>
        <v>0</v>
      </c>
      <c r="J4998" s="2">
        <f>MAX(MIN(Inputs!$B$2, F4998*Inputs!$B$16, (Inputs!$B$14-F4998)/Inputs!$B$15)*Inputs!$B$9, 0)</f>
        <v>0</v>
      </c>
      <c r="K4998" s="2">
        <f>MAX(E4998*Inputs!$B$5 - B4998 - Inputs!$B$8, 0) * H4998</f>
        <v>0</v>
      </c>
      <c r="L4998" s="2">
        <f>IF(B4998 &gt;= D4998*Inputs!$B$10, MAX(B4998 - E4998/Inputs!$B$5 - Inputs!$B$8, 0) * I4998, 0)</f>
        <v>0</v>
      </c>
      <c r="M4998" s="2">
        <f t="shared" si="938"/>
        <v>0</v>
      </c>
      <c r="N4998" s="3" t="str">
        <f t="shared" si="939"/>
        <v>Idle</v>
      </c>
      <c r="O4998" s="3" t="str">
        <f t="shared" si="947"/>
        <v>Idle</v>
      </c>
      <c r="P4998" s="2">
        <f t="shared" si="940"/>
        <v>0</v>
      </c>
      <c r="Q4998" s="2">
        <f t="shared" si="941"/>
        <v>0</v>
      </c>
      <c r="R4998" s="2">
        <f t="shared" si="942"/>
        <v>0</v>
      </c>
      <c r="S4998" s="2">
        <f t="shared" si="943"/>
        <v>0</v>
      </c>
      <c r="T4998" s="2">
        <f t="shared" si="944"/>
        <v>0</v>
      </c>
      <c r="U4998" s="2">
        <f>IF(O4998="Reg", R4998 * Inputs!$B$7, 0)</f>
        <v>0</v>
      </c>
      <c r="V4998" s="2">
        <f>MAX(F4998 + P4998*Inputs!$B$15 - (Q4998/Inputs!$B$16) - U4998, 0)</f>
        <v>0</v>
      </c>
    </row>
    <row r="4999" spans="1:22" x14ac:dyDescent="0.3">
      <c r="A4999" s="1">
        <v>46231.208333333343</v>
      </c>
      <c r="B4999" s="2">
        <v>0</v>
      </c>
      <c r="C4999" s="2">
        <v>7.9891352360205579</v>
      </c>
      <c r="D4999" s="2">
        <f t="shared" si="936"/>
        <v>44.902938112512906</v>
      </c>
      <c r="E4999" s="2">
        <f t="shared" si="937"/>
        <v>0.15096610498972002</v>
      </c>
      <c r="F4999" s="2">
        <f t="shared" si="945"/>
        <v>0</v>
      </c>
      <c r="G4999" s="2">
        <f t="shared" si="946"/>
        <v>0</v>
      </c>
      <c r="H4999" s="2">
        <f>MIN(Inputs!$B$2, (Inputs!$B$14 - F4999)/Inputs!$B$15)</f>
        <v>170</v>
      </c>
      <c r="I4999" s="2">
        <f>MAX(MIN(Inputs!$B$2, F4999*Inputs!$B$16, Inputs!$B$14*Inputs!$B$4 - G4999), 0)</f>
        <v>0</v>
      </c>
      <c r="J4999" s="2">
        <f>MAX(MIN(Inputs!$B$2, F4999*Inputs!$B$16, (Inputs!$B$14-F4999)/Inputs!$B$15)*Inputs!$B$9, 0)</f>
        <v>0</v>
      </c>
      <c r="K4999" s="2">
        <f>MAX(E4999*Inputs!$B$5 - B4999 - Inputs!$B$8, 0) * H4999</f>
        <v>0</v>
      </c>
      <c r="L4999" s="2">
        <f>IF(B4999 &gt;= D4999*Inputs!$B$10, MAX(B4999 - E4999/Inputs!$B$5 - Inputs!$B$8, 0) * I4999, 0)</f>
        <v>0</v>
      </c>
      <c r="M4999" s="2">
        <f t="shared" si="938"/>
        <v>0</v>
      </c>
      <c r="N4999" s="3" t="str">
        <f t="shared" si="939"/>
        <v>Idle</v>
      </c>
      <c r="O4999" s="3" t="str">
        <f t="shared" si="947"/>
        <v>Idle</v>
      </c>
      <c r="P4999" s="2">
        <f t="shared" si="940"/>
        <v>0</v>
      </c>
      <c r="Q4999" s="2">
        <f t="shared" si="941"/>
        <v>0</v>
      </c>
      <c r="R4999" s="2">
        <f t="shared" si="942"/>
        <v>0</v>
      </c>
      <c r="S4999" s="2">
        <f t="shared" si="943"/>
        <v>0</v>
      </c>
      <c r="T4999" s="2">
        <f t="shared" si="944"/>
        <v>0</v>
      </c>
      <c r="U4999" s="2">
        <f>IF(O4999="Reg", R4999 * Inputs!$B$7, 0)</f>
        <v>0</v>
      </c>
      <c r="V4999" s="2">
        <f>MAX(F4999 + P4999*Inputs!$B$15 - (Q4999/Inputs!$B$16) - U4999, 0)</f>
        <v>0</v>
      </c>
    </row>
    <row r="5000" spans="1:22" x14ac:dyDescent="0.3">
      <c r="A5000" s="1">
        <v>46231.25</v>
      </c>
      <c r="B5000" s="2">
        <v>0</v>
      </c>
      <c r="C5000" s="2">
        <v>27.926496804200731</v>
      </c>
      <c r="D5000" s="2">
        <f t="shared" si="936"/>
        <v>44.902938112512906</v>
      </c>
      <c r="E5000" s="2">
        <f t="shared" si="937"/>
        <v>2.7223046919584615</v>
      </c>
      <c r="F5000" s="2">
        <f t="shared" si="945"/>
        <v>0</v>
      </c>
      <c r="G5000" s="2">
        <f t="shared" si="946"/>
        <v>0</v>
      </c>
      <c r="H5000" s="2">
        <f>MIN(Inputs!$B$2, (Inputs!$B$14 - F5000)/Inputs!$B$15)</f>
        <v>170</v>
      </c>
      <c r="I5000" s="2">
        <f>MAX(MIN(Inputs!$B$2, F5000*Inputs!$B$16, Inputs!$B$14*Inputs!$B$4 - G5000), 0)</f>
        <v>0</v>
      </c>
      <c r="J5000" s="2">
        <f>MAX(MIN(Inputs!$B$2, F5000*Inputs!$B$16, (Inputs!$B$14-F5000)/Inputs!$B$15)*Inputs!$B$9, 0)</f>
        <v>0</v>
      </c>
      <c r="K5000" s="2">
        <f>MAX(E5000*Inputs!$B$5 - B5000 - Inputs!$B$8, 0) * H5000</f>
        <v>0</v>
      </c>
      <c r="L5000" s="2">
        <f>IF(B5000 &gt;= D5000*Inputs!$B$10, MAX(B5000 - E5000/Inputs!$B$5 - Inputs!$B$8, 0) * I5000, 0)</f>
        <v>0</v>
      </c>
      <c r="M5000" s="2">
        <f t="shared" si="938"/>
        <v>0</v>
      </c>
      <c r="N5000" s="3" t="str">
        <f t="shared" si="939"/>
        <v>Idle</v>
      </c>
      <c r="O5000" s="3" t="str">
        <f t="shared" si="947"/>
        <v>Idle</v>
      </c>
      <c r="P5000" s="2">
        <f t="shared" si="940"/>
        <v>0</v>
      </c>
      <c r="Q5000" s="2">
        <f t="shared" si="941"/>
        <v>0</v>
      </c>
      <c r="R5000" s="2">
        <f t="shared" si="942"/>
        <v>0</v>
      </c>
      <c r="S5000" s="2">
        <f t="shared" si="943"/>
        <v>0</v>
      </c>
      <c r="T5000" s="2">
        <f t="shared" si="944"/>
        <v>0</v>
      </c>
      <c r="U5000" s="2">
        <f>IF(O5000="Reg", R5000 * Inputs!$B$7, 0)</f>
        <v>0</v>
      </c>
      <c r="V5000" s="2">
        <f>MAX(F5000 + P5000*Inputs!$B$15 - (Q5000/Inputs!$B$16) - U5000, 0)</f>
        <v>0</v>
      </c>
    </row>
    <row r="5001" spans="1:22" x14ac:dyDescent="0.3">
      <c r="A5001" s="1">
        <v>46231.291666666657</v>
      </c>
      <c r="B5001" s="2">
        <v>0</v>
      </c>
      <c r="C5001" s="2">
        <v>6.3027253733859796</v>
      </c>
      <c r="D5001" s="2">
        <f t="shared" si="936"/>
        <v>44.902938112512906</v>
      </c>
      <c r="E5001" s="2">
        <f t="shared" si="937"/>
        <v>7.2136653357503882</v>
      </c>
      <c r="F5001" s="2">
        <f t="shared" si="945"/>
        <v>0</v>
      </c>
      <c r="G5001" s="2">
        <f t="shared" si="946"/>
        <v>0</v>
      </c>
      <c r="H5001" s="2">
        <f>MIN(Inputs!$B$2, (Inputs!$B$14 - F5001)/Inputs!$B$15)</f>
        <v>170</v>
      </c>
      <c r="I5001" s="2">
        <f>MAX(MIN(Inputs!$B$2, F5001*Inputs!$B$16, Inputs!$B$14*Inputs!$B$4 - G5001), 0)</f>
        <v>0</v>
      </c>
      <c r="J5001" s="2">
        <f>MAX(MIN(Inputs!$B$2, F5001*Inputs!$B$16, (Inputs!$B$14-F5001)/Inputs!$B$15)*Inputs!$B$9, 0)</f>
        <v>0</v>
      </c>
      <c r="K5001" s="2">
        <f>MAX(E5001*Inputs!$B$5 - B5001 - Inputs!$B$8, 0) * H5001</f>
        <v>0</v>
      </c>
      <c r="L5001" s="2">
        <f>IF(B5001 &gt;= D5001*Inputs!$B$10, MAX(B5001 - E5001/Inputs!$B$5 - Inputs!$B$8, 0) * I5001, 0)</f>
        <v>0</v>
      </c>
      <c r="M5001" s="2">
        <f t="shared" si="938"/>
        <v>0</v>
      </c>
      <c r="N5001" s="3" t="str">
        <f t="shared" si="939"/>
        <v>Idle</v>
      </c>
      <c r="O5001" s="3" t="str">
        <f t="shared" si="947"/>
        <v>Idle</v>
      </c>
      <c r="P5001" s="2">
        <f t="shared" si="940"/>
        <v>0</v>
      </c>
      <c r="Q5001" s="2">
        <f t="shared" si="941"/>
        <v>0</v>
      </c>
      <c r="R5001" s="2">
        <f t="shared" si="942"/>
        <v>0</v>
      </c>
      <c r="S5001" s="2">
        <f t="shared" si="943"/>
        <v>0</v>
      </c>
      <c r="T5001" s="2">
        <f t="shared" si="944"/>
        <v>0</v>
      </c>
      <c r="U5001" s="2">
        <f>IF(O5001="Reg", R5001 * Inputs!$B$7, 0)</f>
        <v>0</v>
      </c>
      <c r="V5001" s="2">
        <f>MAX(F5001 + P5001*Inputs!$B$15 - (Q5001/Inputs!$B$16) - U5001, 0)</f>
        <v>0</v>
      </c>
    </row>
    <row r="5002" spans="1:22" x14ac:dyDescent="0.3">
      <c r="A5002" s="1">
        <v>46231.333333333343</v>
      </c>
      <c r="B5002" s="2">
        <v>0</v>
      </c>
      <c r="C5002" s="2">
        <v>6.3414450758879486</v>
      </c>
      <c r="D5002" s="2">
        <f t="shared" si="936"/>
        <v>44.902938112512906</v>
      </c>
      <c r="E5002" s="2">
        <f t="shared" si="937"/>
        <v>14.739754104580847</v>
      </c>
      <c r="F5002" s="2">
        <f t="shared" si="945"/>
        <v>0</v>
      </c>
      <c r="G5002" s="2">
        <f t="shared" si="946"/>
        <v>0</v>
      </c>
      <c r="H5002" s="2">
        <f>MIN(Inputs!$B$2, (Inputs!$B$14 - F5002)/Inputs!$B$15)</f>
        <v>170</v>
      </c>
      <c r="I5002" s="2">
        <f>MAX(MIN(Inputs!$B$2, F5002*Inputs!$B$16, Inputs!$B$14*Inputs!$B$4 - G5002), 0)</f>
        <v>0</v>
      </c>
      <c r="J5002" s="2">
        <f>MAX(MIN(Inputs!$B$2, F5002*Inputs!$B$16, (Inputs!$B$14-F5002)/Inputs!$B$15)*Inputs!$B$9, 0)</f>
        <v>0</v>
      </c>
      <c r="K5002" s="2">
        <f>MAX(E5002*Inputs!$B$5 - B5002 - Inputs!$B$8, 0) * H5002</f>
        <v>0</v>
      </c>
      <c r="L5002" s="2">
        <f>IF(B5002 &gt;= D5002*Inputs!$B$10, MAX(B5002 - E5002/Inputs!$B$5 - Inputs!$B$8, 0) * I5002, 0)</f>
        <v>0</v>
      </c>
      <c r="M5002" s="2">
        <f t="shared" si="938"/>
        <v>0</v>
      </c>
      <c r="N5002" s="3" t="str">
        <f t="shared" si="939"/>
        <v>Idle</v>
      </c>
      <c r="O5002" s="3" t="str">
        <f t="shared" si="947"/>
        <v>Idle</v>
      </c>
      <c r="P5002" s="2">
        <f t="shared" si="940"/>
        <v>0</v>
      </c>
      <c r="Q5002" s="2">
        <f t="shared" si="941"/>
        <v>0</v>
      </c>
      <c r="R5002" s="2">
        <f t="shared" si="942"/>
        <v>0</v>
      </c>
      <c r="S5002" s="2">
        <f t="shared" si="943"/>
        <v>0</v>
      </c>
      <c r="T5002" s="2">
        <f t="shared" si="944"/>
        <v>0</v>
      </c>
      <c r="U5002" s="2">
        <f>IF(O5002="Reg", R5002 * Inputs!$B$7, 0)</f>
        <v>0</v>
      </c>
      <c r="V5002" s="2">
        <f>MAX(F5002 + P5002*Inputs!$B$15 - (Q5002/Inputs!$B$16) - U5002, 0)</f>
        <v>0</v>
      </c>
    </row>
    <row r="5003" spans="1:22" x14ac:dyDescent="0.3">
      <c r="A5003" s="1">
        <v>46231.375</v>
      </c>
      <c r="B5003" s="2">
        <v>0</v>
      </c>
      <c r="C5003" s="2">
        <v>3.266131220279954</v>
      </c>
      <c r="D5003" s="2">
        <f t="shared" si="936"/>
        <v>44.902938112512906</v>
      </c>
      <c r="E5003" s="2">
        <f t="shared" si="937"/>
        <v>24.27159014782886</v>
      </c>
      <c r="F5003" s="2">
        <f t="shared" si="945"/>
        <v>0</v>
      </c>
      <c r="G5003" s="2">
        <f t="shared" si="946"/>
        <v>0</v>
      </c>
      <c r="H5003" s="2">
        <f>MIN(Inputs!$B$2, (Inputs!$B$14 - F5003)/Inputs!$B$15)</f>
        <v>170</v>
      </c>
      <c r="I5003" s="2">
        <f>MAX(MIN(Inputs!$B$2, F5003*Inputs!$B$16, Inputs!$B$14*Inputs!$B$4 - G5003), 0)</f>
        <v>0</v>
      </c>
      <c r="J5003" s="2">
        <f>MAX(MIN(Inputs!$B$2, F5003*Inputs!$B$16, (Inputs!$B$14-F5003)/Inputs!$B$15)*Inputs!$B$9, 0)</f>
        <v>0</v>
      </c>
      <c r="K5003" s="2">
        <f>MAX(E5003*Inputs!$B$5 - B5003 - Inputs!$B$8, 0) * H5003</f>
        <v>231.02988611519743</v>
      </c>
      <c r="L5003" s="2">
        <f>IF(B5003 &gt;= D5003*Inputs!$B$10, MAX(B5003 - E5003/Inputs!$B$5 - Inputs!$B$8, 0) * I5003, 0)</f>
        <v>0</v>
      </c>
      <c r="M5003" s="2">
        <f t="shared" si="938"/>
        <v>0</v>
      </c>
      <c r="N5003" s="3" t="str">
        <f t="shared" si="939"/>
        <v>Charge</v>
      </c>
      <c r="O5003" s="3" t="str">
        <f t="shared" si="947"/>
        <v>Charge</v>
      </c>
      <c r="P5003" s="2">
        <f t="shared" si="940"/>
        <v>170</v>
      </c>
      <c r="Q5003" s="2">
        <f t="shared" si="941"/>
        <v>0</v>
      </c>
      <c r="R5003" s="2">
        <f t="shared" si="942"/>
        <v>0</v>
      </c>
      <c r="S5003" s="2">
        <f t="shared" si="943"/>
        <v>0</v>
      </c>
      <c r="T5003" s="2">
        <f t="shared" si="944"/>
        <v>0</v>
      </c>
      <c r="U5003" s="2">
        <f>IF(O5003="Reg", R5003 * Inputs!$B$7, 0)</f>
        <v>0</v>
      </c>
      <c r="V5003" s="2">
        <f>MAX(F5003 + P5003*Inputs!$B$15 - (Q5003/Inputs!$B$16) - U5003, 0)</f>
        <v>170</v>
      </c>
    </row>
    <row r="5004" spans="1:22" x14ac:dyDescent="0.3">
      <c r="A5004" s="1">
        <v>46231.416666666657</v>
      </c>
      <c r="B5004" s="2">
        <v>0.90579662993832011</v>
      </c>
      <c r="C5004" s="2">
        <v>13.4527174394136</v>
      </c>
      <c r="D5004" s="2">
        <f t="shared" si="936"/>
        <v>44.902938112512906</v>
      </c>
      <c r="E5004" s="2">
        <f t="shared" si="937"/>
        <v>36.379364089688828</v>
      </c>
      <c r="F5004" s="2">
        <f t="shared" si="945"/>
        <v>170</v>
      </c>
      <c r="G5004" s="2">
        <f t="shared" si="946"/>
        <v>0</v>
      </c>
      <c r="H5004" s="2">
        <f>MIN(Inputs!$B$2, (Inputs!$B$14 - F5004)/Inputs!$B$15)</f>
        <v>170</v>
      </c>
      <c r="I5004" s="2">
        <f>MAX(MIN(Inputs!$B$2, F5004*Inputs!$B$16, Inputs!$B$14*Inputs!$B$4 - G5004), 0)</f>
        <v>170</v>
      </c>
      <c r="J5004" s="2">
        <f>MAX(MIN(Inputs!$B$2, F5004*Inputs!$B$16, (Inputs!$B$14-F5004)/Inputs!$B$15)*Inputs!$B$9, 0)</f>
        <v>136</v>
      </c>
      <c r="K5004" s="2">
        <f>MAX(E5004*Inputs!$B$5 - B5004 - Inputs!$B$8, 0) * H5004</f>
        <v>1888.3674407279348</v>
      </c>
      <c r="L5004" s="2">
        <f>IF(B5004 &gt;= D5004*Inputs!$B$10, MAX(B5004 - E5004/Inputs!$B$5 - Inputs!$B$8, 0) * I5004, 0)</f>
        <v>0</v>
      </c>
      <c r="M5004" s="2">
        <f t="shared" si="938"/>
        <v>1829.5695717602496</v>
      </c>
      <c r="N5004" s="3" t="str">
        <f t="shared" si="939"/>
        <v>Charge</v>
      </c>
      <c r="O5004" s="3" t="str">
        <f t="shared" si="947"/>
        <v>Charge</v>
      </c>
      <c r="P5004" s="2">
        <f t="shared" si="940"/>
        <v>170</v>
      </c>
      <c r="Q5004" s="2">
        <f t="shared" si="941"/>
        <v>0</v>
      </c>
      <c r="R5004" s="2">
        <f t="shared" si="942"/>
        <v>0</v>
      </c>
      <c r="S5004" s="2">
        <f t="shared" si="943"/>
        <v>-153.98542708951442</v>
      </c>
      <c r="T5004" s="2">
        <f t="shared" si="944"/>
        <v>0</v>
      </c>
      <c r="U5004" s="2">
        <f>IF(O5004="Reg", R5004 * Inputs!$B$7, 0)</f>
        <v>0</v>
      </c>
      <c r="V5004" s="2">
        <f>MAX(F5004 + P5004*Inputs!$B$15 - (Q5004/Inputs!$B$16) - U5004, 0)</f>
        <v>340</v>
      </c>
    </row>
    <row r="5005" spans="1:22" x14ac:dyDescent="0.3">
      <c r="A5005" s="1">
        <v>46231.458333333343</v>
      </c>
      <c r="B5005" s="2">
        <v>15.42803152181245</v>
      </c>
      <c r="C5005" s="2">
        <v>10.04403554095639</v>
      </c>
      <c r="D5005" s="2">
        <f t="shared" si="936"/>
        <v>44.902938112512906</v>
      </c>
      <c r="E5005" s="2">
        <f t="shared" si="937"/>
        <v>49.006195677529313</v>
      </c>
      <c r="F5005" s="2">
        <f t="shared" si="945"/>
        <v>340</v>
      </c>
      <c r="G5005" s="2">
        <f t="shared" si="946"/>
        <v>0</v>
      </c>
      <c r="H5005" s="2">
        <f>MIN(Inputs!$B$2, (Inputs!$B$14 - F5005)/Inputs!$B$15)</f>
        <v>0</v>
      </c>
      <c r="I5005" s="2">
        <f>MAX(MIN(Inputs!$B$2, F5005*Inputs!$B$16, Inputs!$B$14*Inputs!$B$4 - G5005), 0)</f>
        <v>170</v>
      </c>
      <c r="J5005" s="2">
        <f>MAX(MIN(Inputs!$B$2, F5005*Inputs!$B$16, (Inputs!$B$14-F5005)/Inputs!$B$15)*Inputs!$B$9, 0)</f>
        <v>0</v>
      </c>
      <c r="K5005" s="2">
        <f>MAX(E5005*Inputs!$B$5 - B5005 - Inputs!$B$8, 0) * H5005</f>
        <v>0</v>
      </c>
      <c r="L5005" s="2">
        <f>IF(B5005 &gt;= D5005*Inputs!$B$10, MAX(B5005 - E5005/Inputs!$B$5 - Inputs!$B$8, 0) * I5005, 0)</f>
        <v>0</v>
      </c>
      <c r="M5005" s="2">
        <f t="shared" si="938"/>
        <v>0</v>
      </c>
      <c r="N5005" s="3" t="str">
        <f t="shared" si="939"/>
        <v>Idle</v>
      </c>
      <c r="O5005" s="3" t="str">
        <f t="shared" si="947"/>
        <v>Idle</v>
      </c>
      <c r="P5005" s="2">
        <f t="shared" si="940"/>
        <v>0</v>
      </c>
      <c r="Q5005" s="2">
        <f t="shared" si="941"/>
        <v>0</v>
      </c>
      <c r="R5005" s="2">
        <f t="shared" si="942"/>
        <v>0</v>
      </c>
      <c r="S5005" s="2">
        <f t="shared" si="943"/>
        <v>0</v>
      </c>
      <c r="T5005" s="2">
        <f t="shared" si="944"/>
        <v>0</v>
      </c>
      <c r="U5005" s="2">
        <f>IF(O5005="Reg", R5005 * Inputs!$B$7, 0)</f>
        <v>0</v>
      </c>
      <c r="V5005" s="2">
        <f>MAX(F5005 + P5005*Inputs!$B$15 - (Q5005/Inputs!$B$16) - U5005, 0)</f>
        <v>340</v>
      </c>
    </row>
    <row r="5006" spans="1:22" x14ac:dyDescent="0.3">
      <c r="A5006" s="1">
        <v>46231.5</v>
      </c>
      <c r="B5006" s="2">
        <v>26.94816386275156</v>
      </c>
      <c r="C5006" s="2">
        <v>18.085522188728628</v>
      </c>
      <c r="D5006" s="2">
        <f t="shared" si="936"/>
        <v>44.902938112512906</v>
      </c>
      <c r="E5006" s="2">
        <f t="shared" si="937"/>
        <v>61.674161344770575</v>
      </c>
      <c r="F5006" s="2">
        <f t="shared" si="945"/>
        <v>340</v>
      </c>
      <c r="G5006" s="2">
        <f t="shared" si="946"/>
        <v>0</v>
      </c>
      <c r="H5006" s="2">
        <f>MIN(Inputs!$B$2, (Inputs!$B$14 - F5006)/Inputs!$B$15)</f>
        <v>0</v>
      </c>
      <c r="I5006" s="2">
        <f>MAX(MIN(Inputs!$B$2, F5006*Inputs!$B$16, Inputs!$B$14*Inputs!$B$4 - G5006), 0)</f>
        <v>170</v>
      </c>
      <c r="J5006" s="2">
        <f>MAX(MIN(Inputs!$B$2, F5006*Inputs!$B$16, (Inputs!$B$14-F5006)/Inputs!$B$15)*Inputs!$B$9, 0)</f>
        <v>0</v>
      </c>
      <c r="K5006" s="2">
        <f>MAX(E5006*Inputs!$B$5 - B5006 - Inputs!$B$8, 0) * H5006</f>
        <v>0</v>
      </c>
      <c r="L5006" s="2">
        <f>IF(B5006 &gt;= D5006*Inputs!$B$10, MAX(B5006 - E5006/Inputs!$B$5 - Inputs!$B$8, 0) * I5006, 0)</f>
        <v>0</v>
      </c>
      <c r="M5006" s="2">
        <f t="shared" si="938"/>
        <v>0</v>
      </c>
      <c r="N5006" s="3" t="str">
        <f t="shared" si="939"/>
        <v>Idle</v>
      </c>
      <c r="O5006" s="3" t="str">
        <f t="shared" si="947"/>
        <v>Idle</v>
      </c>
      <c r="P5006" s="2">
        <f t="shared" si="940"/>
        <v>0</v>
      </c>
      <c r="Q5006" s="2">
        <f t="shared" si="941"/>
        <v>0</v>
      </c>
      <c r="R5006" s="2">
        <f t="shared" si="942"/>
        <v>0</v>
      </c>
      <c r="S5006" s="2">
        <f t="shared" si="943"/>
        <v>0</v>
      </c>
      <c r="T5006" s="2">
        <f t="shared" si="944"/>
        <v>0</v>
      </c>
      <c r="U5006" s="2">
        <f>IF(O5006="Reg", R5006 * Inputs!$B$7, 0)</f>
        <v>0</v>
      </c>
      <c r="V5006" s="2">
        <f>MAX(F5006 + P5006*Inputs!$B$15 - (Q5006/Inputs!$B$16) - U5006, 0)</f>
        <v>340</v>
      </c>
    </row>
    <row r="5007" spans="1:22" x14ac:dyDescent="0.3">
      <c r="A5007" s="1">
        <v>46231.541666666657</v>
      </c>
      <c r="B5007" s="2">
        <v>45.156532612982751</v>
      </c>
      <c r="C5007" s="2">
        <v>13.419367321936891</v>
      </c>
      <c r="D5007" s="2">
        <f t="shared" si="936"/>
        <v>44.902938112512906</v>
      </c>
      <c r="E5007" s="2">
        <f t="shared" si="937"/>
        <v>72.140108035431282</v>
      </c>
      <c r="F5007" s="2">
        <f t="shared" si="945"/>
        <v>340</v>
      </c>
      <c r="G5007" s="2">
        <f t="shared" si="946"/>
        <v>0</v>
      </c>
      <c r="H5007" s="2">
        <f>MIN(Inputs!$B$2, (Inputs!$B$14 - F5007)/Inputs!$B$15)</f>
        <v>0</v>
      </c>
      <c r="I5007" s="2">
        <f>MAX(MIN(Inputs!$B$2, F5007*Inputs!$B$16, Inputs!$B$14*Inputs!$B$4 - G5007), 0)</f>
        <v>170</v>
      </c>
      <c r="J5007" s="2">
        <f>MAX(MIN(Inputs!$B$2, F5007*Inputs!$B$16, (Inputs!$B$14-F5007)/Inputs!$B$15)*Inputs!$B$9, 0)</f>
        <v>0</v>
      </c>
      <c r="K5007" s="2">
        <f>MAX(E5007*Inputs!$B$5 - B5007 - Inputs!$B$8, 0) * H5007</f>
        <v>0</v>
      </c>
      <c r="L5007" s="2">
        <f>IF(B5007 &gt;= D5007*Inputs!$B$10, MAX(B5007 - E5007/Inputs!$B$5 - Inputs!$B$8, 0) * I5007, 0)</f>
        <v>0</v>
      </c>
      <c r="M5007" s="2">
        <f t="shared" si="938"/>
        <v>0</v>
      </c>
      <c r="N5007" s="3" t="str">
        <f t="shared" si="939"/>
        <v>Idle</v>
      </c>
      <c r="O5007" s="3" t="str">
        <f t="shared" si="947"/>
        <v>Idle</v>
      </c>
      <c r="P5007" s="2">
        <f t="shared" si="940"/>
        <v>0</v>
      </c>
      <c r="Q5007" s="2">
        <f t="shared" si="941"/>
        <v>0</v>
      </c>
      <c r="R5007" s="2">
        <f t="shared" si="942"/>
        <v>0</v>
      </c>
      <c r="S5007" s="2">
        <f t="shared" si="943"/>
        <v>0</v>
      </c>
      <c r="T5007" s="2">
        <f t="shared" si="944"/>
        <v>0</v>
      </c>
      <c r="U5007" s="2">
        <f>IF(O5007="Reg", R5007 * Inputs!$B$7, 0)</f>
        <v>0</v>
      </c>
      <c r="V5007" s="2">
        <f>MAX(F5007 + P5007*Inputs!$B$15 - (Q5007/Inputs!$B$16) - U5007, 0)</f>
        <v>340</v>
      </c>
    </row>
    <row r="5008" spans="1:22" x14ac:dyDescent="0.3">
      <c r="A5008" s="1">
        <v>46231.583333333343</v>
      </c>
      <c r="B5008" s="2">
        <v>57.191016259488087</v>
      </c>
      <c r="C5008" s="2">
        <v>9.4377110320272539</v>
      </c>
      <c r="D5008" s="2">
        <f t="shared" si="936"/>
        <v>44.902938112512906</v>
      </c>
      <c r="E5008" s="2">
        <f t="shared" si="937"/>
        <v>79.871336175646888</v>
      </c>
      <c r="F5008" s="2">
        <f t="shared" si="945"/>
        <v>340</v>
      </c>
      <c r="G5008" s="2">
        <f t="shared" si="946"/>
        <v>0</v>
      </c>
      <c r="H5008" s="2">
        <f>MIN(Inputs!$B$2, (Inputs!$B$14 - F5008)/Inputs!$B$15)</f>
        <v>0</v>
      </c>
      <c r="I5008" s="2">
        <f>MAX(MIN(Inputs!$B$2, F5008*Inputs!$B$16, Inputs!$B$14*Inputs!$B$4 - G5008), 0)</f>
        <v>170</v>
      </c>
      <c r="J5008" s="2">
        <f>MAX(MIN(Inputs!$B$2, F5008*Inputs!$B$16, (Inputs!$B$14-F5008)/Inputs!$B$15)*Inputs!$B$9, 0)</f>
        <v>0</v>
      </c>
      <c r="K5008" s="2">
        <f>MAX(E5008*Inputs!$B$5 - B5008 - Inputs!$B$8, 0) * H5008</f>
        <v>0</v>
      </c>
      <c r="L5008" s="2">
        <f>IF(B5008 &gt;= D5008*Inputs!$B$10, MAX(B5008 - E5008/Inputs!$B$5 - Inputs!$B$8, 0) * I5008, 0)</f>
        <v>0</v>
      </c>
      <c r="M5008" s="2">
        <f t="shared" si="938"/>
        <v>0</v>
      </c>
      <c r="N5008" s="3" t="str">
        <f t="shared" si="939"/>
        <v>Idle</v>
      </c>
      <c r="O5008" s="3" t="str">
        <f t="shared" si="947"/>
        <v>Idle</v>
      </c>
      <c r="P5008" s="2">
        <f t="shared" si="940"/>
        <v>0</v>
      </c>
      <c r="Q5008" s="2">
        <f t="shared" si="941"/>
        <v>0</v>
      </c>
      <c r="R5008" s="2">
        <f t="shared" si="942"/>
        <v>0</v>
      </c>
      <c r="S5008" s="2">
        <f t="shared" si="943"/>
        <v>0</v>
      </c>
      <c r="T5008" s="2">
        <f t="shared" si="944"/>
        <v>0</v>
      </c>
      <c r="U5008" s="2">
        <f>IF(O5008="Reg", R5008 * Inputs!$B$7, 0)</f>
        <v>0</v>
      </c>
      <c r="V5008" s="2">
        <f>MAX(F5008 + P5008*Inputs!$B$15 - (Q5008/Inputs!$B$16) - U5008, 0)</f>
        <v>340</v>
      </c>
    </row>
    <row r="5009" spans="1:22" x14ac:dyDescent="0.3">
      <c r="A5009" s="1">
        <v>46231.625</v>
      </c>
      <c r="B5009" s="2">
        <v>72.646643651159792</v>
      </c>
      <c r="C5009" s="2">
        <v>5.8500629732538787</v>
      </c>
      <c r="D5009" s="2">
        <f t="shared" si="936"/>
        <v>44.902938112512906</v>
      </c>
      <c r="E5009" s="2">
        <f t="shared" si="937"/>
        <v>115.24600610441837</v>
      </c>
      <c r="F5009" s="2">
        <f t="shared" si="945"/>
        <v>340</v>
      </c>
      <c r="G5009" s="2">
        <f t="shared" si="946"/>
        <v>0</v>
      </c>
      <c r="H5009" s="2">
        <f>MIN(Inputs!$B$2, (Inputs!$B$14 - F5009)/Inputs!$B$15)</f>
        <v>0</v>
      </c>
      <c r="I5009" s="2">
        <f>MAX(MIN(Inputs!$B$2, F5009*Inputs!$B$16, Inputs!$B$14*Inputs!$B$4 - G5009), 0)</f>
        <v>170</v>
      </c>
      <c r="J5009" s="2">
        <f>MAX(MIN(Inputs!$B$2, F5009*Inputs!$B$16, (Inputs!$B$14-F5009)/Inputs!$B$15)*Inputs!$B$9, 0)</f>
        <v>0</v>
      </c>
      <c r="K5009" s="2">
        <f>MAX(E5009*Inputs!$B$5 - B5009 - Inputs!$B$8, 0) * H5009</f>
        <v>0</v>
      </c>
      <c r="L5009" s="2">
        <f>IF(B5009 &gt;= D5009*Inputs!$B$10, MAX(B5009 - E5009/Inputs!$B$5 - Inputs!$B$8, 0) * I5009, 0)</f>
        <v>0</v>
      </c>
      <c r="M5009" s="2">
        <f t="shared" si="938"/>
        <v>0</v>
      </c>
      <c r="N5009" s="3" t="str">
        <f t="shared" si="939"/>
        <v>Idle</v>
      </c>
      <c r="O5009" s="3" t="str">
        <f t="shared" si="947"/>
        <v>Idle</v>
      </c>
      <c r="P5009" s="2">
        <f t="shared" si="940"/>
        <v>0</v>
      </c>
      <c r="Q5009" s="2">
        <f t="shared" si="941"/>
        <v>0</v>
      </c>
      <c r="R5009" s="2">
        <f t="shared" si="942"/>
        <v>0</v>
      </c>
      <c r="S5009" s="2">
        <f t="shared" si="943"/>
        <v>0</v>
      </c>
      <c r="T5009" s="2">
        <f t="shared" si="944"/>
        <v>0</v>
      </c>
      <c r="U5009" s="2">
        <f>IF(O5009="Reg", R5009 * Inputs!$B$7, 0)</f>
        <v>0</v>
      </c>
      <c r="V5009" s="2">
        <f>MAX(F5009 + P5009*Inputs!$B$15 - (Q5009/Inputs!$B$16) - U5009, 0)</f>
        <v>340</v>
      </c>
    </row>
    <row r="5010" spans="1:22" x14ac:dyDescent="0.3">
      <c r="A5010" s="1">
        <v>46231.666666666657</v>
      </c>
      <c r="B5010" s="2">
        <v>76.666786156981189</v>
      </c>
      <c r="C5010" s="2">
        <v>15.652119404447451</v>
      </c>
      <c r="D5010" s="2">
        <f t="shared" si="936"/>
        <v>44.902938112512906</v>
      </c>
      <c r="E5010" s="2">
        <f t="shared" si="937"/>
        <v>115.82200841014692</v>
      </c>
      <c r="F5010" s="2">
        <f t="shared" si="945"/>
        <v>340</v>
      </c>
      <c r="G5010" s="2">
        <f t="shared" si="946"/>
        <v>0</v>
      </c>
      <c r="H5010" s="2">
        <f>MIN(Inputs!$B$2, (Inputs!$B$14 - F5010)/Inputs!$B$15)</f>
        <v>0</v>
      </c>
      <c r="I5010" s="2">
        <f>MAX(MIN(Inputs!$B$2, F5010*Inputs!$B$16, Inputs!$B$14*Inputs!$B$4 - G5010), 0)</f>
        <v>170</v>
      </c>
      <c r="J5010" s="2">
        <f>MAX(MIN(Inputs!$B$2, F5010*Inputs!$B$16, (Inputs!$B$14-F5010)/Inputs!$B$15)*Inputs!$B$9, 0)</f>
        <v>0</v>
      </c>
      <c r="K5010" s="2">
        <f>MAX(E5010*Inputs!$B$5 - B5010 - Inputs!$B$8, 0) * H5010</f>
        <v>0</v>
      </c>
      <c r="L5010" s="2">
        <f>IF(B5010 &gt;= D5010*Inputs!$B$10, MAX(B5010 - E5010/Inputs!$B$5 - Inputs!$B$8, 0) * I5010, 0)</f>
        <v>0</v>
      </c>
      <c r="M5010" s="2">
        <f t="shared" si="938"/>
        <v>0</v>
      </c>
      <c r="N5010" s="3" t="str">
        <f t="shared" si="939"/>
        <v>Idle</v>
      </c>
      <c r="O5010" s="3" t="str">
        <f t="shared" si="947"/>
        <v>Idle</v>
      </c>
      <c r="P5010" s="2">
        <f t="shared" si="940"/>
        <v>0</v>
      </c>
      <c r="Q5010" s="2">
        <f t="shared" si="941"/>
        <v>0</v>
      </c>
      <c r="R5010" s="2">
        <f t="shared" si="942"/>
        <v>0</v>
      </c>
      <c r="S5010" s="2">
        <f t="shared" si="943"/>
        <v>0</v>
      </c>
      <c r="T5010" s="2">
        <f t="shared" si="944"/>
        <v>0</v>
      </c>
      <c r="U5010" s="2">
        <f>IF(O5010="Reg", R5010 * Inputs!$B$7, 0)</f>
        <v>0</v>
      </c>
      <c r="V5010" s="2">
        <f>MAX(F5010 + P5010*Inputs!$B$15 - (Q5010/Inputs!$B$16) - U5010, 0)</f>
        <v>340</v>
      </c>
    </row>
    <row r="5011" spans="1:22" x14ac:dyDescent="0.3">
      <c r="A5011" s="1">
        <v>46231.708333333343</v>
      </c>
      <c r="B5011" s="2">
        <v>91.435825525260114</v>
      </c>
      <c r="C5011" s="2">
        <v>6.5090923744134566</v>
      </c>
      <c r="D5011" s="2">
        <f t="shared" si="936"/>
        <v>44.902938112512906</v>
      </c>
      <c r="E5011" s="2">
        <f t="shared" si="937"/>
        <v>114.96061102630711</v>
      </c>
      <c r="F5011" s="2">
        <f t="shared" si="945"/>
        <v>340</v>
      </c>
      <c r="G5011" s="2">
        <f t="shared" si="946"/>
        <v>0</v>
      </c>
      <c r="H5011" s="2">
        <f>MIN(Inputs!$B$2, (Inputs!$B$14 - F5011)/Inputs!$B$15)</f>
        <v>0</v>
      </c>
      <c r="I5011" s="2">
        <f>MAX(MIN(Inputs!$B$2, F5011*Inputs!$B$16, Inputs!$B$14*Inputs!$B$4 - G5011), 0)</f>
        <v>170</v>
      </c>
      <c r="J5011" s="2">
        <f>MAX(MIN(Inputs!$B$2, F5011*Inputs!$B$16, (Inputs!$B$14-F5011)/Inputs!$B$15)*Inputs!$B$9, 0)</f>
        <v>0</v>
      </c>
      <c r="K5011" s="2">
        <f>MAX(E5011*Inputs!$B$5 - B5011 - Inputs!$B$8, 0) * H5011</f>
        <v>0</v>
      </c>
      <c r="L5011" s="2">
        <f>IF(B5011 &gt;= D5011*Inputs!$B$10, MAX(B5011 - E5011/Inputs!$B$5 - Inputs!$B$8, 0) * I5011, 0)</f>
        <v>0</v>
      </c>
      <c r="M5011" s="2">
        <f t="shared" si="938"/>
        <v>0</v>
      </c>
      <c r="N5011" s="3" t="str">
        <f t="shared" si="939"/>
        <v>Idle</v>
      </c>
      <c r="O5011" s="3" t="str">
        <f t="shared" si="947"/>
        <v>Idle</v>
      </c>
      <c r="P5011" s="2">
        <f t="shared" si="940"/>
        <v>0</v>
      </c>
      <c r="Q5011" s="2">
        <f t="shared" si="941"/>
        <v>0</v>
      </c>
      <c r="R5011" s="2">
        <f t="shared" si="942"/>
        <v>0</v>
      </c>
      <c r="S5011" s="2">
        <f t="shared" si="943"/>
        <v>0</v>
      </c>
      <c r="T5011" s="2">
        <f t="shared" si="944"/>
        <v>0</v>
      </c>
      <c r="U5011" s="2">
        <f>IF(O5011="Reg", R5011 * Inputs!$B$7, 0)</f>
        <v>0</v>
      </c>
      <c r="V5011" s="2">
        <f>MAX(F5011 + P5011*Inputs!$B$15 - (Q5011/Inputs!$B$16) - U5011, 0)</f>
        <v>340</v>
      </c>
    </row>
    <row r="5012" spans="1:22" x14ac:dyDescent="0.3">
      <c r="A5012" s="1">
        <v>46231.75</v>
      </c>
      <c r="B5012" s="2">
        <v>89.743844006715705</v>
      </c>
      <c r="C5012" s="2">
        <v>2.608600869039913</v>
      </c>
      <c r="D5012" s="2">
        <f t="shared" si="936"/>
        <v>44.902938112512906</v>
      </c>
      <c r="E5012" s="2">
        <f t="shared" si="937"/>
        <v>107.82146531413905</v>
      </c>
      <c r="F5012" s="2">
        <f t="shared" si="945"/>
        <v>340</v>
      </c>
      <c r="G5012" s="2">
        <f t="shared" si="946"/>
        <v>0</v>
      </c>
      <c r="H5012" s="2">
        <f>MIN(Inputs!$B$2, (Inputs!$B$14 - F5012)/Inputs!$B$15)</f>
        <v>0</v>
      </c>
      <c r="I5012" s="2">
        <f>MAX(MIN(Inputs!$B$2, F5012*Inputs!$B$16, Inputs!$B$14*Inputs!$B$4 - G5012), 0)</f>
        <v>170</v>
      </c>
      <c r="J5012" s="2">
        <f>MAX(MIN(Inputs!$B$2, F5012*Inputs!$B$16, (Inputs!$B$14-F5012)/Inputs!$B$15)*Inputs!$B$9, 0)</f>
        <v>0</v>
      </c>
      <c r="K5012" s="2">
        <f>MAX(E5012*Inputs!$B$5 - B5012 - Inputs!$B$8, 0) * H5012</f>
        <v>0</v>
      </c>
      <c r="L5012" s="2">
        <f>IF(B5012 &gt;= D5012*Inputs!$B$10, MAX(B5012 - E5012/Inputs!$B$5 - Inputs!$B$8, 0) * I5012, 0)</f>
        <v>0</v>
      </c>
      <c r="M5012" s="2">
        <f t="shared" si="938"/>
        <v>0</v>
      </c>
      <c r="N5012" s="3" t="str">
        <f t="shared" si="939"/>
        <v>Idle</v>
      </c>
      <c r="O5012" s="3" t="str">
        <f t="shared" si="947"/>
        <v>Idle</v>
      </c>
      <c r="P5012" s="2">
        <f t="shared" si="940"/>
        <v>0</v>
      </c>
      <c r="Q5012" s="2">
        <f t="shared" si="941"/>
        <v>0</v>
      </c>
      <c r="R5012" s="2">
        <f t="shared" si="942"/>
        <v>0</v>
      </c>
      <c r="S5012" s="2">
        <f t="shared" si="943"/>
        <v>0</v>
      </c>
      <c r="T5012" s="2">
        <f t="shared" si="944"/>
        <v>0</v>
      </c>
      <c r="U5012" s="2">
        <f>IF(O5012="Reg", R5012 * Inputs!$B$7, 0)</f>
        <v>0</v>
      </c>
      <c r="V5012" s="2">
        <f>MAX(F5012 + P5012*Inputs!$B$15 - (Q5012/Inputs!$B$16) - U5012, 0)</f>
        <v>340</v>
      </c>
    </row>
    <row r="5013" spans="1:22" x14ac:dyDescent="0.3">
      <c r="A5013" s="1">
        <v>46231.791666666657</v>
      </c>
      <c r="B5013" s="2">
        <v>91.543901454276451</v>
      </c>
      <c r="C5013" s="2">
        <v>13.77686876113502</v>
      </c>
      <c r="D5013" s="2">
        <f t="shared" si="936"/>
        <v>44.902938112512906</v>
      </c>
      <c r="E5013" s="2">
        <f t="shared" si="937"/>
        <v>97.727139729956363</v>
      </c>
      <c r="F5013" s="2">
        <f t="shared" si="945"/>
        <v>340</v>
      </c>
      <c r="G5013" s="2">
        <f t="shared" si="946"/>
        <v>0</v>
      </c>
      <c r="H5013" s="2">
        <f>MIN(Inputs!$B$2, (Inputs!$B$14 - F5013)/Inputs!$B$15)</f>
        <v>0</v>
      </c>
      <c r="I5013" s="2">
        <f>MAX(MIN(Inputs!$B$2, F5013*Inputs!$B$16, Inputs!$B$14*Inputs!$B$4 - G5013), 0)</f>
        <v>170</v>
      </c>
      <c r="J5013" s="2">
        <f>MAX(MIN(Inputs!$B$2, F5013*Inputs!$B$16, (Inputs!$B$14-F5013)/Inputs!$B$15)*Inputs!$B$9, 0)</f>
        <v>0</v>
      </c>
      <c r="K5013" s="2">
        <f>MAX(E5013*Inputs!$B$5 - B5013 - Inputs!$B$8, 0) * H5013</f>
        <v>0</v>
      </c>
      <c r="L5013" s="2">
        <f>IF(B5013 &gt;= D5013*Inputs!$B$10, MAX(B5013 - E5013/Inputs!$B$5 - Inputs!$B$8, 0) * I5013, 0)</f>
        <v>0</v>
      </c>
      <c r="M5013" s="2">
        <f t="shared" si="938"/>
        <v>0</v>
      </c>
      <c r="N5013" s="3" t="str">
        <f t="shared" si="939"/>
        <v>Idle</v>
      </c>
      <c r="O5013" s="3" t="str">
        <f t="shared" si="947"/>
        <v>Idle</v>
      </c>
      <c r="P5013" s="2">
        <f t="shared" si="940"/>
        <v>0</v>
      </c>
      <c r="Q5013" s="2">
        <f t="shared" si="941"/>
        <v>0</v>
      </c>
      <c r="R5013" s="2">
        <f t="shared" si="942"/>
        <v>0</v>
      </c>
      <c r="S5013" s="2">
        <f t="shared" si="943"/>
        <v>0</v>
      </c>
      <c r="T5013" s="2">
        <f t="shared" si="944"/>
        <v>0</v>
      </c>
      <c r="U5013" s="2">
        <f>IF(O5013="Reg", R5013 * Inputs!$B$7, 0)</f>
        <v>0</v>
      </c>
      <c r="V5013" s="2">
        <f>MAX(F5013 + P5013*Inputs!$B$15 - (Q5013/Inputs!$B$16) - U5013, 0)</f>
        <v>340</v>
      </c>
    </row>
    <row r="5014" spans="1:22" x14ac:dyDescent="0.3">
      <c r="A5014" s="1">
        <v>46231.833333333343</v>
      </c>
      <c r="B5014" s="2">
        <v>269.43903583211687</v>
      </c>
      <c r="C5014" s="2">
        <v>16.07391349922187</v>
      </c>
      <c r="D5014" s="2">
        <f t="shared" si="936"/>
        <v>44.902938112512906</v>
      </c>
      <c r="E5014" s="2">
        <f t="shared" si="937"/>
        <v>83.00817759012655</v>
      </c>
      <c r="F5014" s="2">
        <f t="shared" si="945"/>
        <v>340</v>
      </c>
      <c r="G5014" s="2">
        <f t="shared" si="946"/>
        <v>0</v>
      </c>
      <c r="H5014" s="2">
        <f>MIN(Inputs!$B$2, (Inputs!$B$14 - F5014)/Inputs!$B$15)</f>
        <v>0</v>
      </c>
      <c r="I5014" s="2">
        <f>MAX(MIN(Inputs!$B$2, F5014*Inputs!$B$16, Inputs!$B$14*Inputs!$B$4 - G5014), 0)</f>
        <v>170</v>
      </c>
      <c r="J5014" s="2">
        <f>MAX(MIN(Inputs!$B$2, F5014*Inputs!$B$16, (Inputs!$B$14-F5014)/Inputs!$B$15)*Inputs!$B$9, 0)</f>
        <v>0</v>
      </c>
      <c r="K5014" s="2">
        <f>MAX(E5014*Inputs!$B$5 - B5014 - Inputs!$B$8, 0) * H5014</f>
        <v>0</v>
      </c>
      <c r="L5014" s="2">
        <f>IF(B5014 &gt;= D5014*Inputs!$B$10, MAX(B5014 - E5014/Inputs!$B$5 - Inputs!$B$8, 0) * I5014, 0)</f>
        <v>26368.965420639968</v>
      </c>
      <c r="M5014" s="2">
        <f t="shared" si="938"/>
        <v>0</v>
      </c>
      <c r="N5014" s="3" t="str">
        <f t="shared" si="939"/>
        <v>Discharge</v>
      </c>
      <c r="O5014" s="3" t="str">
        <f t="shared" si="947"/>
        <v>Discharge</v>
      </c>
      <c r="P5014" s="2">
        <f t="shared" si="940"/>
        <v>0</v>
      </c>
      <c r="Q5014" s="2">
        <f t="shared" si="941"/>
        <v>170</v>
      </c>
      <c r="R5014" s="2">
        <f t="shared" si="942"/>
        <v>0</v>
      </c>
      <c r="S5014" s="2">
        <f t="shared" si="943"/>
        <v>45804.63609145987</v>
      </c>
      <c r="T5014" s="2">
        <f t="shared" si="944"/>
        <v>0</v>
      </c>
      <c r="U5014" s="2">
        <f>IF(O5014="Reg", R5014 * Inputs!$B$7, 0)</f>
        <v>0</v>
      </c>
      <c r="V5014" s="2">
        <f>MAX(F5014 + P5014*Inputs!$B$15 - (Q5014/Inputs!$B$16) - U5014, 0)</f>
        <v>170</v>
      </c>
    </row>
    <row r="5015" spans="1:22" x14ac:dyDescent="0.3">
      <c r="A5015" s="1">
        <v>46231.875</v>
      </c>
      <c r="B5015" s="2">
        <v>76.102657485531182</v>
      </c>
      <c r="C5015" s="2">
        <v>3.7801323240807592</v>
      </c>
      <c r="D5015" s="2">
        <f t="shared" si="936"/>
        <v>44.902938112512906</v>
      </c>
      <c r="E5015" s="2">
        <f t="shared" si="937"/>
        <v>38.101671618107055</v>
      </c>
      <c r="F5015" s="2">
        <f t="shared" si="945"/>
        <v>170</v>
      </c>
      <c r="G5015" s="2">
        <f t="shared" si="946"/>
        <v>170</v>
      </c>
      <c r="H5015" s="2">
        <f>MIN(Inputs!$B$2, (Inputs!$B$14 - F5015)/Inputs!$B$15)</f>
        <v>170</v>
      </c>
      <c r="I5015" s="2">
        <f>MAX(MIN(Inputs!$B$2, F5015*Inputs!$B$16, Inputs!$B$14*Inputs!$B$4 - G5015), 0)</f>
        <v>170</v>
      </c>
      <c r="J5015" s="2">
        <f>MAX(MIN(Inputs!$B$2, F5015*Inputs!$B$16, (Inputs!$B$14-F5015)/Inputs!$B$15)*Inputs!$B$9, 0)</f>
        <v>136</v>
      </c>
      <c r="K5015" s="2">
        <f>MAX(E5015*Inputs!$B$5 - B5015 - Inputs!$B$8, 0) * H5015</f>
        <v>0</v>
      </c>
      <c r="L5015" s="2">
        <f>IF(B5015 &gt;= D5015*Inputs!$B$10, MAX(B5015 - E5015/Inputs!$B$5 - Inputs!$B$8, 0) * I5015, 0)</f>
        <v>2176.9015735878015</v>
      </c>
      <c r="M5015" s="2">
        <f t="shared" si="938"/>
        <v>514.09799607498326</v>
      </c>
      <c r="N5015" s="3" t="str">
        <f t="shared" si="939"/>
        <v>Discharge</v>
      </c>
      <c r="O5015" s="3" t="str">
        <f t="shared" si="947"/>
        <v>Discharge</v>
      </c>
      <c r="P5015" s="2">
        <f t="shared" si="940"/>
        <v>0</v>
      </c>
      <c r="Q5015" s="2">
        <f t="shared" si="941"/>
        <v>170</v>
      </c>
      <c r="R5015" s="2">
        <f t="shared" si="942"/>
        <v>0</v>
      </c>
      <c r="S5015" s="2">
        <f t="shared" si="943"/>
        <v>12937.4517725403</v>
      </c>
      <c r="T5015" s="2">
        <f t="shared" si="944"/>
        <v>0</v>
      </c>
      <c r="U5015" s="2">
        <f>IF(O5015="Reg", R5015 * Inputs!$B$7, 0)</f>
        <v>0</v>
      </c>
      <c r="V5015" s="2">
        <f>MAX(F5015 + P5015*Inputs!$B$15 - (Q5015/Inputs!$B$16) - U5015, 0)</f>
        <v>0</v>
      </c>
    </row>
    <row r="5016" spans="1:22" x14ac:dyDescent="0.3">
      <c r="A5016" s="1">
        <v>46231.916666666657</v>
      </c>
      <c r="B5016" s="2">
        <v>71.498401853942369</v>
      </c>
      <c r="C5016" s="2">
        <v>5.4762229733787828</v>
      </c>
      <c r="D5016" s="2">
        <f t="shared" si="936"/>
        <v>44.902938112512906</v>
      </c>
      <c r="E5016" s="2">
        <f t="shared" si="937"/>
        <v>25.417895370518522</v>
      </c>
      <c r="F5016" s="2">
        <f t="shared" si="945"/>
        <v>0</v>
      </c>
      <c r="G5016" s="2">
        <f t="shared" si="946"/>
        <v>340</v>
      </c>
      <c r="H5016" s="2">
        <f>MIN(Inputs!$B$2, (Inputs!$B$14 - F5016)/Inputs!$B$15)</f>
        <v>170</v>
      </c>
      <c r="I5016" s="2">
        <f>MAX(MIN(Inputs!$B$2, F5016*Inputs!$B$16, Inputs!$B$14*Inputs!$B$4 - G5016), 0)</f>
        <v>0</v>
      </c>
      <c r="J5016" s="2">
        <f>MAX(MIN(Inputs!$B$2, F5016*Inputs!$B$16, (Inputs!$B$14-F5016)/Inputs!$B$15)*Inputs!$B$9, 0)</f>
        <v>0</v>
      </c>
      <c r="K5016" s="2">
        <f>MAX(E5016*Inputs!$B$5 - B5016 - Inputs!$B$8, 0) * H5016</f>
        <v>0</v>
      </c>
      <c r="L5016" s="2">
        <f>IF(B5016 &gt;= D5016*Inputs!$B$10, MAX(B5016 - E5016/Inputs!$B$5 - Inputs!$B$8, 0) * I5016, 0)</f>
        <v>0</v>
      </c>
      <c r="M5016" s="2">
        <f t="shared" si="938"/>
        <v>0</v>
      </c>
      <c r="N5016" s="3" t="str">
        <f t="shared" si="939"/>
        <v>Idle</v>
      </c>
      <c r="O5016" s="3" t="str">
        <f t="shared" si="947"/>
        <v>Idle</v>
      </c>
      <c r="P5016" s="2">
        <f t="shared" si="940"/>
        <v>0</v>
      </c>
      <c r="Q5016" s="2">
        <f t="shared" si="941"/>
        <v>0</v>
      </c>
      <c r="R5016" s="2">
        <f t="shared" si="942"/>
        <v>0</v>
      </c>
      <c r="S5016" s="2">
        <f t="shared" si="943"/>
        <v>0</v>
      </c>
      <c r="T5016" s="2">
        <f t="shared" si="944"/>
        <v>0</v>
      </c>
      <c r="U5016" s="2">
        <f>IF(O5016="Reg", R5016 * Inputs!$B$7, 0)</f>
        <v>0</v>
      </c>
      <c r="V5016" s="2">
        <f>MAX(F5016 + P5016*Inputs!$B$15 - (Q5016/Inputs!$B$16) - U5016, 0)</f>
        <v>0</v>
      </c>
    </row>
    <row r="5017" spans="1:22" x14ac:dyDescent="0.3">
      <c r="A5017" s="1">
        <v>46231.958333333343</v>
      </c>
      <c r="B5017" s="2">
        <v>48.600951252251633</v>
      </c>
      <c r="C5017" s="2">
        <v>18.46035056005574</v>
      </c>
      <c r="D5017" s="2">
        <f t="shared" si="936"/>
        <v>44.902938112512906</v>
      </c>
      <c r="E5017" s="2">
        <f t="shared" si="937"/>
        <v>13.50149506152813</v>
      </c>
      <c r="F5017" s="2">
        <f t="shared" si="945"/>
        <v>0</v>
      </c>
      <c r="G5017" s="2">
        <f t="shared" si="946"/>
        <v>340</v>
      </c>
      <c r="H5017" s="2">
        <f>MIN(Inputs!$B$2, (Inputs!$B$14 - F5017)/Inputs!$B$15)</f>
        <v>170</v>
      </c>
      <c r="I5017" s="2">
        <f>MAX(MIN(Inputs!$B$2, F5017*Inputs!$B$16, Inputs!$B$14*Inputs!$B$4 - G5017), 0)</f>
        <v>0</v>
      </c>
      <c r="J5017" s="2">
        <f>MAX(MIN(Inputs!$B$2, F5017*Inputs!$B$16, (Inputs!$B$14-F5017)/Inputs!$B$15)*Inputs!$B$9, 0)</f>
        <v>0</v>
      </c>
      <c r="K5017" s="2">
        <f>MAX(E5017*Inputs!$B$5 - B5017 - Inputs!$B$8, 0) * H5017</f>
        <v>0</v>
      </c>
      <c r="L5017" s="2">
        <f>IF(B5017 &gt;= D5017*Inputs!$B$10, MAX(B5017 - E5017/Inputs!$B$5 - Inputs!$B$8, 0) * I5017, 0)</f>
        <v>0</v>
      </c>
      <c r="M5017" s="2">
        <f t="shared" si="938"/>
        <v>0</v>
      </c>
      <c r="N5017" s="3" t="str">
        <f t="shared" si="939"/>
        <v>Idle</v>
      </c>
      <c r="O5017" s="3" t="str">
        <f t="shared" si="947"/>
        <v>Idle</v>
      </c>
      <c r="P5017" s="2">
        <f t="shared" si="940"/>
        <v>0</v>
      </c>
      <c r="Q5017" s="2">
        <f t="shared" si="941"/>
        <v>0</v>
      </c>
      <c r="R5017" s="2">
        <f t="shared" si="942"/>
        <v>0</v>
      </c>
      <c r="S5017" s="2">
        <f t="shared" si="943"/>
        <v>0</v>
      </c>
      <c r="T5017" s="2">
        <f t="shared" si="944"/>
        <v>0</v>
      </c>
      <c r="U5017" s="2">
        <f>IF(O5017="Reg", R5017 * Inputs!$B$7, 0)</f>
        <v>0</v>
      </c>
      <c r="V5017" s="2">
        <f>MAX(F5017 + P5017*Inputs!$B$15 - (Q5017/Inputs!$B$16) - U5017, 0)</f>
        <v>0</v>
      </c>
    </row>
    <row r="5018" spans="1:22" x14ac:dyDescent="0.3">
      <c r="A5018" s="1">
        <v>46232</v>
      </c>
      <c r="B5018" s="2">
        <v>29.177890501619551</v>
      </c>
      <c r="C5018" s="2">
        <v>8.306508468717567</v>
      </c>
      <c r="D5018" s="2">
        <f t="shared" si="936"/>
        <v>34.90129440944208</v>
      </c>
      <c r="E5018" s="2">
        <f t="shared" si="937"/>
        <v>5.4013365194861924</v>
      </c>
      <c r="F5018" s="2">
        <f t="shared" si="945"/>
        <v>0</v>
      </c>
      <c r="G5018" s="2">
        <f t="shared" si="946"/>
        <v>0</v>
      </c>
      <c r="H5018" s="2">
        <f>MIN(Inputs!$B$2, (Inputs!$B$14 - F5018)/Inputs!$B$15)</f>
        <v>170</v>
      </c>
      <c r="I5018" s="2">
        <f>MAX(MIN(Inputs!$B$2, F5018*Inputs!$B$16, Inputs!$B$14*Inputs!$B$4 - G5018), 0)</f>
        <v>0</v>
      </c>
      <c r="J5018" s="2">
        <f>MAX(MIN(Inputs!$B$2, F5018*Inputs!$B$16, (Inputs!$B$14-F5018)/Inputs!$B$15)*Inputs!$B$9, 0)</f>
        <v>0</v>
      </c>
      <c r="K5018" s="2">
        <f>MAX(E5018*Inputs!$B$5 - B5018 - Inputs!$B$8, 0) * H5018</f>
        <v>0</v>
      </c>
      <c r="L5018" s="2">
        <f>IF(B5018 &gt;= D5018*Inputs!$B$10, MAX(B5018 - E5018/Inputs!$B$5 - Inputs!$B$8, 0) * I5018, 0)</f>
        <v>0</v>
      </c>
      <c r="M5018" s="2">
        <f t="shared" si="938"/>
        <v>0</v>
      </c>
      <c r="N5018" s="3" t="str">
        <f t="shared" si="939"/>
        <v>Idle</v>
      </c>
      <c r="O5018" s="3" t="str">
        <f t="shared" si="947"/>
        <v>Idle</v>
      </c>
      <c r="P5018" s="2">
        <f t="shared" si="940"/>
        <v>0</v>
      </c>
      <c r="Q5018" s="2">
        <f t="shared" si="941"/>
        <v>0</v>
      </c>
      <c r="R5018" s="2">
        <f t="shared" si="942"/>
        <v>0</v>
      </c>
      <c r="S5018" s="2">
        <f t="shared" si="943"/>
        <v>0</v>
      </c>
      <c r="T5018" s="2">
        <f t="shared" si="944"/>
        <v>0</v>
      </c>
      <c r="U5018" s="2">
        <f>IF(O5018="Reg", R5018 * Inputs!$B$7, 0)</f>
        <v>0</v>
      </c>
      <c r="V5018" s="2">
        <f>MAX(F5018 + P5018*Inputs!$B$15 - (Q5018/Inputs!$B$16) - U5018, 0)</f>
        <v>0</v>
      </c>
    </row>
    <row r="5019" spans="1:22" x14ac:dyDescent="0.3">
      <c r="A5019" s="1">
        <v>46232.041666666657</v>
      </c>
      <c r="B5019" s="2">
        <v>3.2301286152976001</v>
      </c>
      <c r="C5019" s="2">
        <v>9.5077357661188753</v>
      </c>
      <c r="D5019" s="2">
        <f t="shared" si="936"/>
        <v>34.90129440944208</v>
      </c>
      <c r="E5019" s="2">
        <f t="shared" si="937"/>
        <v>0.53835476921626668</v>
      </c>
      <c r="F5019" s="2">
        <f t="shared" si="945"/>
        <v>0</v>
      </c>
      <c r="G5019" s="2">
        <f t="shared" si="946"/>
        <v>0</v>
      </c>
      <c r="H5019" s="2">
        <f>MIN(Inputs!$B$2, (Inputs!$B$14 - F5019)/Inputs!$B$15)</f>
        <v>170</v>
      </c>
      <c r="I5019" s="2">
        <f>MAX(MIN(Inputs!$B$2, F5019*Inputs!$B$16, Inputs!$B$14*Inputs!$B$4 - G5019), 0)</f>
        <v>0</v>
      </c>
      <c r="J5019" s="2">
        <f>MAX(MIN(Inputs!$B$2, F5019*Inputs!$B$16, (Inputs!$B$14-F5019)/Inputs!$B$15)*Inputs!$B$9, 0)</f>
        <v>0</v>
      </c>
      <c r="K5019" s="2">
        <f>MAX(E5019*Inputs!$B$5 - B5019 - Inputs!$B$8, 0) * H5019</f>
        <v>0</v>
      </c>
      <c r="L5019" s="2">
        <f>IF(B5019 &gt;= D5019*Inputs!$B$10, MAX(B5019 - E5019/Inputs!$B$5 - Inputs!$B$8, 0) * I5019, 0)</f>
        <v>0</v>
      </c>
      <c r="M5019" s="2">
        <f t="shared" si="938"/>
        <v>0</v>
      </c>
      <c r="N5019" s="3" t="str">
        <f t="shared" si="939"/>
        <v>Idle</v>
      </c>
      <c r="O5019" s="3" t="str">
        <f t="shared" si="947"/>
        <v>Idle</v>
      </c>
      <c r="P5019" s="2">
        <f t="shared" si="940"/>
        <v>0</v>
      </c>
      <c r="Q5019" s="2">
        <f t="shared" si="941"/>
        <v>0</v>
      </c>
      <c r="R5019" s="2">
        <f t="shared" si="942"/>
        <v>0</v>
      </c>
      <c r="S5019" s="2">
        <f t="shared" si="943"/>
        <v>0</v>
      </c>
      <c r="T5019" s="2">
        <f t="shared" si="944"/>
        <v>0</v>
      </c>
      <c r="U5019" s="2">
        <f>IF(O5019="Reg", R5019 * Inputs!$B$7, 0)</f>
        <v>0</v>
      </c>
      <c r="V5019" s="2">
        <f>MAX(F5019 + P5019*Inputs!$B$15 - (Q5019/Inputs!$B$16) - U5019, 0)</f>
        <v>0</v>
      </c>
    </row>
    <row r="5020" spans="1:22" x14ac:dyDescent="0.3">
      <c r="A5020" s="1">
        <v>46232.083333333343</v>
      </c>
      <c r="B5020" s="2">
        <v>0</v>
      </c>
      <c r="C5020" s="2">
        <v>2.7297467476480648</v>
      </c>
      <c r="D5020" s="2">
        <f t="shared" si="936"/>
        <v>34.90129440944208</v>
      </c>
      <c r="E5020" s="2">
        <f t="shared" si="937"/>
        <v>0</v>
      </c>
      <c r="F5020" s="2">
        <f t="shared" si="945"/>
        <v>0</v>
      </c>
      <c r="G5020" s="2">
        <f t="shared" si="946"/>
        <v>0</v>
      </c>
      <c r="H5020" s="2">
        <f>MIN(Inputs!$B$2, (Inputs!$B$14 - F5020)/Inputs!$B$15)</f>
        <v>170</v>
      </c>
      <c r="I5020" s="2">
        <f>MAX(MIN(Inputs!$B$2, F5020*Inputs!$B$16, Inputs!$B$14*Inputs!$B$4 - G5020), 0)</f>
        <v>0</v>
      </c>
      <c r="J5020" s="2">
        <f>MAX(MIN(Inputs!$B$2, F5020*Inputs!$B$16, (Inputs!$B$14-F5020)/Inputs!$B$15)*Inputs!$B$9, 0)</f>
        <v>0</v>
      </c>
      <c r="K5020" s="2">
        <f>MAX(E5020*Inputs!$B$5 - B5020 - Inputs!$B$8, 0) * H5020</f>
        <v>0</v>
      </c>
      <c r="L5020" s="2">
        <f>IF(B5020 &gt;= D5020*Inputs!$B$10, MAX(B5020 - E5020/Inputs!$B$5 - Inputs!$B$8, 0) * I5020, 0)</f>
        <v>0</v>
      </c>
      <c r="M5020" s="2">
        <f t="shared" si="938"/>
        <v>0</v>
      </c>
      <c r="N5020" s="3" t="str">
        <f t="shared" si="939"/>
        <v>Idle</v>
      </c>
      <c r="O5020" s="3" t="str">
        <f t="shared" si="947"/>
        <v>Idle</v>
      </c>
      <c r="P5020" s="2">
        <f t="shared" si="940"/>
        <v>0</v>
      </c>
      <c r="Q5020" s="2">
        <f t="shared" si="941"/>
        <v>0</v>
      </c>
      <c r="R5020" s="2">
        <f t="shared" si="942"/>
        <v>0</v>
      </c>
      <c r="S5020" s="2">
        <f t="shared" si="943"/>
        <v>0</v>
      </c>
      <c r="T5020" s="2">
        <f t="shared" si="944"/>
        <v>0</v>
      </c>
      <c r="U5020" s="2">
        <f>IF(O5020="Reg", R5020 * Inputs!$B$7, 0)</f>
        <v>0</v>
      </c>
      <c r="V5020" s="2">
        <f>MAX(F5020 + P5020*Inputs!$B$15 - (Q5020/Inputs!$B$16) - U5020, 0)</f>
        <v>0</v>
      </c>
    </row>
    <row r="5021" spans="1:22" x14ac:dyDescent="0.3">
      <c r="A5021" s="1">
        <v>46232.125</v>
      </c>
      <c r="B5021" s="2">
        <v>0</v>
      </c>
      <c r="C5021" s="2">
        <v>13.06341807160252</v>
      </c>
      <c r="D5021" s="2">
        <f t="shared" si="936"/>
        <v>34.90129440944208</v>
      </c>
      <c r="E5021" s="2">
        <f t="shared" si="937"/>
        <v>0</v>
      </c>
      <c r="F5021" s="2">
        <f t="shared" si="945"/>
        <v>0</v>
      </c>
      <c r="G5021" s="2">
        <f t="shared" si="946"/>
        <v>0</v>
      </c>
      <c r="H5021" s="2">
        <f>MIN(Inputs!$B$2, (Inputs!$B$14 - F5021)/Inputs!$B$15)</f>
        <v>170</v>
      </c>
      <c r="I5021" s="2">
        <f>MAX(MIN(Inputs!$B$2, F5021*Inputs!$B$16, Inputs!$B$14*Inputs!$B$4 - G5021), 0)</f>
        <v>0</v>
      </c>
      <c r="J5021" s="2">
        <f>MAX(MIN(Inputs!$B$2, F5021*Inputs!$B$16, (Inputs!$B$14-F5021)/Inputs!$B$15)*Inputs!$B$9, 0)</f>
        <v>0</v>
      </c>
      <c r="K5021" s="2">
        <f>MAX(E5021*Inputs!$B$5 - B5021 - Inputs!$B$8, 0) * H5021</f>
        <v>0</v>
      </c>
      <c r="L5021" s="2">
        <f>IF(B5021 &gt;= D5021*Inputs!$B$10, MAX(B5021 - E5021/Inputs!$B$5 - Inputs!$B$8, 0) * I5021, 0)</f>
        <v>0</v>
      </c>
      <c r="M5021" s="2">
        <f t="shared" si="938"/>
        <v>0</v>
      </c>
      <c r="N5021" s="3" t="str">
        <f t="shared" si="939"/>
        <v>Idle</v>
      </c>
      <c r="O5021" s="3" t="str">
        <f t="shared" si="947"/>
        <v>Idle</v>
      </c>
      <c r="P5021" s="2">
        <f t="shared" si="940"/>
        <v>0</v>
      </c>
      <c r="Q5021" s="2">
        <f t="shared" si="941"/>
        <v>0</v>
      </c>
      <c r="R5021" s="2">
        <f t="shared" si="942"/>
        <v>0</v>
      </c>
      <c r="S5021" s="2">
        <f t="shared" si="943"/>
        <v>0</v>
      </c>
      <c r="T5021" s="2">
        <f t="shared" si="944"/>
        <v>0</v>
      </c>
      <c r="U5021" s="2">
        <f>IF(O5021="Reg", R5021 * Inputs!$B$7, 0)</f>
        <v>0</v>
      </c>
      <c r="V5021" s="2">
        <f>MAX(F5021 + P5021*Inputs!$B$15 - (Q5021/Inputs!$B$16) - U5021, 0)</f>
        <v>0</v>
      </c>
    </row>
    <row r="5022" spans="1:22" x14ac:dyDescent="0.3">
      <c r="A5022" s="1">
        <v>46232.166666666657</v>
      </c>
      <c r="B5022" s="2">
        <v>0</v>
      </c>
      <c r="C5022" s="2">
        <v>6.1191079331432228</v>
      </c>
      <c r="D5022" s="2">
        <f t="shared" si="936"/>
        <v>34.90129440944208</v>
      </c>
      <c r="E5022" s="2">
        <f t="shared" si="937"/>
        <v>0</v>
      </c>
      <c r="F5022" s="2">
        <f t="shared" si="945"/>
        <v>0</v>
      </c>
      <c r="G5022" s="2">
        <f t="shared" si="946"/>
        <v>0</v>
      </c>
      <c r="H5022" s="2">
        <f>MIN(Inputs!$B$2, (Inputs!$B$14 - F5022)/Inputs!$B$15)</f>
        <v>170</v>
      </c>
      <c r="I5022" s="2">
        <f>MAX(MIN(Inputs!$B$2, F5022*Inputs!$B$16, Inputs!$B$14*Inputs!$B$4 - G5022), 0)</f>
        <v>0</v>
      </c>
      <c r="J5022" s="2">
        <f>MAX(MIN(Inputs!$B$2, F5022*Inputs!$B$16, (Inputs!$B$14-F5022)/Inputs!$B$15)*Inputs!$B$9, 0)</f>
        <v>0</v>
      </c>
      <c r="K5022" s="2">
        <f>MAX(E5022*Inputs!$B$5 - B5022 - Inputs!$B$8, 0) * H5022</f>
        <v>0</v>
      </c>
      <c r="L5022" s="2">
        <f>IF(B5022 &gt;= D5022*Inputs!$B$10, MAX(B5022 - E5022/Inputs!$B$5 - Inputs!$B$8, 0) * I5022, 0)</f>
        <v>0</v>
      </c>
      <c r="M5022" s="2">
        <f t="shared" si="938"/>
        <v>0</v>
      </c>
      <c r="N5022" s="3" t="str">
        <f t="shared" si="939"/>
        <v>Idle</v>
      </c>
      <c r="O5022" s="3" t="str">
        <f t="shared" si="947"/>
        <v>Idle</v>
      </c>
      <c r="P5022" s="2">
        <f t="shared" si="940"/>
        <v>0</v>
      </c>
      <c r="Q5022" s="2">
        <f t="shared" si="941"/>
        <v>0</v>
      </c>
      <c r="R5022" s="2">
        <f t="shared" si="942"/>
        <v>0</v>
      </c>
      <c r="S5022" s="2">
        <f t="shared" si="943"/>
        <v>0</v>
      </c>
      <c r="T5022" s="2">
        <f t="shared" si="944"/>
        <v>0</v>
      </c>
      <c r="U5022" s="2">
        <f>IF(O5022="Reg", R5022 * Inputs!$B$7, 0)</f>
        <v>0</v>
      </c>
      <c r="V5022" s="2">
        <f>MAX(F5022 + P5022*Inputs!$B$15 - (Q5022/Inputs!$B$16) - U5022, 0)</f>
        <v>0</v>
      </c>
    </row>
    <row r="5023" spans="1:22" x14ac:dyDescent="0.3">
      <c r="A5023" s="1">
        <v>46232.208333333343</v>
      </c>
      <c r="B5023" s="2">
        <v>0</v>
      </c>
      <c r="C5023" s="2">
        <v>3.1877309057174599</v>
      </c>
      <c r="D5023" s="2">
        <f t="shared" si="936"/>
        <v>34.90129440944208</v>
      </c>
      <c r="E5023" s="2">
        <f t="shared" si="937"/>
        <v>0</v>
      </c>
      <c r="F5023" s="2">
        <f t="shared" si="945"/>
        <v>0</v>
      </c>
      <c r="G5023" s="2">
        <f t="shared" si="946"/>
        <v>0</v>
      </c>
      <c r="H5023" s="2">
        <f>MIN(Inputs!$B$2, (Inputs!$B$14 - F5023)/Inputs!$B$15)</f>
        <v>170</v>
      </c>
      <c r="I5023" s="2">
        <f>MAX(MIN(Inputs!$B$2, F5023*Inputs!$B$16, Inputs!$B$14*Inputs!$B$4 - G5023), 0)</f>
        <v>0</v>
      </c>
      <c r="J5023" s="2">
        <f>MAX(MIN(Inputs!$B$2, F5023*Inputs!$B$16, (Inputs!$B$14-F5023)/Inputs!$B$15)*Inputs!$B$9, 0)</f>
        <v>0</v>
      </c>
      <c r="K5023" s="2">
        <f>MAX(E5023*Inputs!$B$5 - B5023 - Inputs!$B$8, 0) * H5023</f>
        <v>0</v>
      </c>
      <c r="L5023" s="2">
        <f>IF(B5023 &gt;= D5023*Inputs!$B$10, MAX(B5023 - E5023/Inputs!$B$5 - Inputs!$B$8, 0) * I5023, 0)</f>
        <v>0</v>
      </c>
      <c r="M5023" s="2">
        <f t="shared" si="938"/>
        <v>0</v>
      </c>
      <c r="N5023" s="3" t="str">
        <f t="shared" si="939"/>
        <v>Idle</v>
      </c>
      <c r="O5023" s="3" t="str">
        <f t="shared" si="947"/>
        <v>Idle</v>
      </c>
      <c r="P5023" s="2">
        <f t="shared" si="940"/>
        <v>0</v>
      </c>
      <c r="Q5023" s="2">
        <f t="shared" si="941"/>
        <v>0</v>
      </c>
      <c r="R5023" s="2">
        <f t="shared" si="942"/>
        <v>0</v>
      </c>
      <c r="S5023" s="2">
        <f t="shared" si="943"/>
        <v>0</v>
      </c>
      <c r="T5023" s="2">
        <f t="shared" si="944"/>
        <v>0</v>
      </c>
      <c r="U5023" s="2">
        <f>IF(O5023="Reg", R5023 * Inputs!$B$7, 0)</f>
        <v>0</v>
      </c>
      <c r="V5023" s="2">
        <f>MAX(F5023 + P5023*Inputs!$B$15 - (Q5023/Inputs!$B$16) - U5023, 0)</f>
        <v>0</v>
      </c>
    </row>
    <row r="5024" spans="1:22" x14ac:dyDescent="0.3">
      <c r="A5024" s="1">
        <v>46232.25</v>
      </c>
      <c r="B5024" s="2">
        <v>0</v>
      </c>
      <c r="C5024" s="2">
        <v>3.2618027313417892</v>
      </c>
      <c r="D5024" s="2">
        <f t="shared" si="936"/>
        <v>34.90129440944208</v>
      </c>
      <c r="E5024" s="2">
        <f t="shared" si="937"/>
        <v>2.7516206071503682</v>
      </c>
      <c r="F5024" s="2">
        <f t="shared" si="945"/>
        <v>0</v>
      </c>
      <c r="G5024" s="2">
        <f t="shared" si="946"/>
        <v>0</v>
      </c>
      <c r="H5024" s="2">
        <f>MIN(Inputs!$B$2, (Inputs!$B$14 - F5024)/Inputs!$B$15)</f>
        <v>170</v>
      </c>
      <c r="I5024" s="2">
        <f>MAX(MIN(Inputs!$B$2, F5024*Inputs!$B$16, Inputs!$B$14*Inputs!$B$4 - G5024), 0)</f>
        <v>0</v>
      </c>
      <c r="J5024" s="2">
        <f>MAX(MIN(Inputs!$B$2, F5024*Inputs!$B$16, (Inputs!$B$14-F5024)/Inputs!$B$15)*Inputs!$B$9, 0)</f>
        <v>0</v>
      </c>
      <c r="K5024" s="2">
        <f>MAX(E5024*Inputs!$B$5 - B5024 - Inputs!$B$8, 0) * H5024</f>
        <v>0</v>
      </c>
      <c r="L5024" s="2">
        <f>IF(B5024 &gt;= D5024*Inputs!$B$10, MAX(B5024 - E5024/Inputs!$B$5 - Inputs!$B$8, 0) * I5024, 0)</f>
        <v>0</v>
      </c>
      <c r="M5024" s="2">
        <f t="shared" si="938"/>
        <v>0</v>
      </c>
      <c r="N5024" s="3" t="str">
        <f t="shared" si="939"/>
        <v>Idle</v>
      </c>
      <c r="O5024" s="3" t="str">
        <f t="shared" si="947"/>
        <v>Idle</v>
      </c>
      <c r="P5024" s="2">
        <f t="shared" si="940"/>
        <v>0</v>
      </c>
      <c r="Q5024" s="2">
        <f t="shared" si="941"/>
        <v>0</v>
      </c>
      <c r="R5024" s="2">
        <f t="shared" si="942"/>
        <v>0</v>
      </c>
      <c r="S5024" s="2">
        <f t="shared" si="943"/>
        <v>0</v>
      </c>
      <c r="T5024" s="2">
        <f t="shared" si="944"/>
        <v>0</v>
      </c>
      <c r="U5024" s="2">
        <f>IF(O5024="Reg", R5024 * Inputs!$B$7, 0)</f>
        <v>0</v>
      </c>
      <c r="V5024" s="2">
        <f>MAX(F5024 + P5024*Inputs!$B$15 - (Q5024/Inputs!$B$16) - U5024, 0)</f>
        <v>0</v>
      </c>
    </row>
    <row r="5025" spans="1:22" x14ac:dyDescent="0.3">
      <c r="A5025" s="1">
        <v>46232.291666666657</v>
      </c>
      <c r="B5025" s="2">
        <v>0</v>
      </c>
      <c r="C5025" s="2">
        <v>16.649614562313921</v>
      </c>
      <c r="D5025" s="2">
        <f t="shared" si="936"/>
        <v>34.90129440944208</v>
      </c>
      <c r="E5025" s="2">
        <f t="shared" si="937"/>
        <v>6.3492157060600265</v>
      </c>
      <c r="F5025" s="2">
        <f t="shared" si="945"/>
        <v>0</v>
      </c>
      <c r="G5025" s="2">
        <f t="shared" si="946"/>
        <v>0</v>
      </c>
      <c r="H5025" s="2">
        <f>MIN(Inputs!$B$2, (Inputs!$B$14 - F5025)/Inputs!$B$15)</f>
        <v>170</v>
      </c>
      <c r="I5025" s="2">
        <f>MAX(MIN(Inputs!$B$2, F5025*Inputs!$B$16, Inputs!$B$14*Inputs!$B$4 - G5025), 0)</f>
        <v>0</v>
      </c>
      <c r="J5025" s="2">
        <f>MAX(MIN(Inputs!$B$2, F5025*Inputs!$B$16, (Inputs!$B$14-F5025)/Inputs!$B$15)*Inputs!$B$9, 0)</f>
        <v>0</v>
      </c>
      <c r="K5025" s="2">
        <f>MAX(E5025*Inputs!$B$5 - B5025 - Inputs!$B$8, 0) * H5025</f>
        <v>0</v>
      </c>
      <c r="L5025" s="2">
        <f>IF(B5025 &gt;= D5025*Inputs!$B$10, MAX(B5025 - E5025/Inputs!$B$5 - Inputs!$B$8, 0) * I5025, 0)</f>
        <v>0</v>
      </c>
      <c r="M5025" s="2">
        <f t="shared" si="938"/>
        <v>0</v>
      </c>
      <c r="N5025" s="3" t="str">
        <f t="shared" si="939"/>
        <v>Idle</v>
      </c>
      <c r="O5025" s="3" t="str">
        <f t="shared" si="947"/>
        <v>Idle</v>
      </c>
      <c r="P5025" s="2">
        <f t="shared" si="940"/>
        <v>0</v>
      </c>
      <c r="Q5025" s="2">
        <f t="shared" si="941"/>
        <v>0</v>
      </c>
      <c r="R5025" s="2">
        <f t="shared" si="942"/>
        <v>0</v>
      </c>
      <c r="S5025" s="2">
        <f t="shared" si="943"/>
        <v>0</v>
      </c>
      <c r="T5025" s="2">
        <f t="shared" si="944"/>
        <v>0</v>
      </c>
      <c r="U5025" s="2">
        <f>IF(O5025="Reg", R5025 * Inputs!$B$7, 0)</f>
        <v>0</v>
      </c>
      <c r="V5025" s="2">
        <f>MAX(F5025 + P5025*Inputs!$B$15 - (Q5025/Inputs!$B$16) - U5025, 0)</f>
        <v>0</v>
      </c>
    </row>
    <row r="5026" spans="1:22" x14ac:dyDescent="0.3">
      <c r="A5026" s="1">
        <v>46232.333333333343</v>
      </c>
      <c r="B5026" s="2">
        <v>0</v>
      </c>
      <c r="C5026" s="2">
        <v>1.9480024248198891</v>
      </c>
      <c r="D5026" s="2">
        <f t="shared" si="936"/>
        <v>34.90129440944208</v>
      </c>
      <c r="E5026" s="2">
        <f t="shared" si="937"/>
        <v>13.60235757205867</v>
      </c>
      <c r="F5026" s="2">
        <f t="shared" si="945"/>
        <v>0</v>
      </c>
      <c r="G5026" s="2">
        <f t="shared" si="946"/>
        <v>0</v>
      </c>
      <c r="H5026" s="2">
        <f>MIN(Inputs!$B$2, (Inputs!$B$14 - F5026)/Inputs!$B$15)</f>
        <v>170</v>
      </c>
      <c r="I5026" s="2">
        <f>MAX(MIN(Inputs!$B$2, F5026*Inputs!$B$16, Inputs!$B$14*Inputs!$B$4 - G5026), 0)</f>
        <v>0</v>
      </c>
      <c r="J5026" s="2">
        <f>MAX(MIN(Inputs!$B$2, F5026*Inputs!$B$16, (Inputs!$B$14-F5026)/Inputs!$B$15)*Inputs!$B$9, 0)</f>
        <v>0</v>
      </c>
      <c r="K5026" s="2">
        <f>MAX(E5026*Inputs!$B$5 - B5026 - Inputs!$B$8, 0) * H5026</f>
        <v>0</v>
      </c>
      <c r="L5026" s="2">
        <f>IF(B5026 &gt;= D5026*Inputs!$B$10, MAX(B5026 - E5026/Inputs!$B$5 - Inputs!$B$8, 0) * I5026, 0)</f>
        <v>0</v>
      </c>
      <c r="M5026" s="2">
        <f t="shared" si="938"/>
        <v>0</v>
      </c>
      <c r="N5026" s="3" t="str">
        <f t="shared" si="939"/>
        <v>Idle</v>
      </c>
      <c r="O5026" s="3" t="str">
        <f t="shared" si="947"/>
        <v>Idle</v>
      </c>
      <c r="P5026" s="2">
        <f t="shared" si="940"/>
        <v>0</v>
      </c>
      <c r="Q5026" s="2">
        <f t="shared" si="941"/>
        <v>0</v>
      </c>
      <c r="R5026" s="2">
        <f t="shared" si="942"/>
        <v>0</v>
      </c>
      <c r="S5026" s="2">
        <f t="shared" si="943"/>
        <v>0</v>
      </c>
      <c r="T5026" s="2">
        <f t="shared" si="944"/>
        <v>0</v>
      </c>
      <c r="U5026" s="2">
        <f>IF(O5026="Reg", R5026 * Inputs!$B$7, 0)</f>
        <v>0</v>
      </c>
      <c r="V5026" s="2">
        <f>MAX(F5026 + P5026*Inputs!$B$15 - (Q5026/Inputs!$B$16) - U5026, 0)</f>
        <v>0</v>
      </c>
    </row>
    <row r="5027" spans="1:22" x14ac:dyDescent="0.3">
      <c r="A5027" s="1">
        <v>46232.375</v>
      </c>
      <c r="B5027" s="2">
        <v>0</v>
      </c>
      <c r="C5027" s="2">
        <v>6.430522569822493</v>
      </c>
      <c r="D5027" s="2">
        <f t="shared" si="936"/>
        <v>34.90129440944208</v>
      </c>
      <c r="E5027" s="2">
        <f t="shared" si="937"/>
        <v>21.82077947019739</v>
      </c>
      <c r="F5027" s="2">
        <f t="shared" si="945"/>
        <v>0</v>
      </c>
      <c r="G5027" s="2">
        <f t="shared" si="946"/>
        <v>0</v>
      </c>
      <c r="H5027" s="2">
        <f>MIN(Inputs!$B$2, (Inputs!$B$14 - F5027)/Inputs!$B$15)</f>
        <v>170</v>
      </c>
      <c r="I5027" s="2">
        <f>MAX(MIN(Inputs!$B$2, F5027*Inputs!$B$16, Inputs!$B$14*Inputs!$B$4 - G5027), 0)</f>
        <v>0</v>
      </c>
      <c r="J5027" s="2">
        <f>MAX(MIN(Inputs!$B$2, F5027*Inputs!$B$16, (Inputs!$B$14-F5027)/Inputs!$B$15)*Inputs!$B$9, 0)</f>
        <v>0</v>
      </c>
      <c r="K5027" s="2">
        <f>MAX(E5027*Inputs!$B$5 - B5027 - Inputs!$B$8, 0) * H5027</f>
        <v>0</v>
      </c>
      <c r="L5027" s="2">
        <f>IF(B5027 &gt;= D5027*Inputs!$B$10, MAX(B5027 - E5027/Inputs!$B$5 - Inputs!$B$8, 0) * I5027, 0)</f>
        <v>0</v>
      </c>
      <c r="M5027" s="2">
        <f t="shared" si="938"/>
        <v>0</v>
      </c>
      <c r="N5027" s="3" t="str">
        <f t="shared" si="939"/>
        <v>Idle</v>
      </c>
      <c r="O5027" s="3" t="str">
        <f t="shared" si="947"/>
        <v>Idle</v>
      </c>
      <c r="P5027" s="2">
        <f t="shared" si="940"/>
        <v>0</v>
      </c>
      <c r="Q5027" s="2">
        <f t="shared" si="941"/>
        <v>0</v>
      </c>
      <c r="R5027" s="2">
        <f t="shared" si="942"/>
        <v>0</v>
      </c>
      <c r="S5027" s="2">
        <f t="shared" si="943"/>
        <v>0</v>
      </c>
      <c r="T5027" s="2">
        <f t="shared" si="944"/>
        <v>0</v>
      </c>
      <c r="U5027" s="2">
        <f>IF(O5027="Reg", R5027 * Inputs!$B$7, 0)</f>
        <v>0</v>
      </c>
      <c r="V5027" s="2">
        <f>MAX(F5027 + P5027*Inputs!$B$15 - (Q5027/Inputs!$B$16) - U5027, 0)</f>
        <v>0</v>
      </c>
    </row>
    <row r="5028" spans="1:22" x14ac:dyDescent="0.3">
      <c r="A5028" s="1">
        <v>46232.416666666657</v>
      </c>
      <c r="B5028" s="2">
        <v>0</v>
      </c>
      <c r="C5028" s="2">
        <v>5.6105713983012082</v>
      </c>
      <c r="D5028" s="2">
        <f t="shared" si="936"/>
        <v>34.90129440944208</v>
      </c>
      <c r="E5028" s="2">
        <f t="shared" si="937"/>
        <v>33.840062421075743</v>
      </c>
      <c r="F5028" s="2">
        <f t="shared" si="945"/>
        <v>0</v>
      </c>
      <c r="G5028" s="2">
        <f t="shared" si="946"/>
        <v>0</v>
      </c>
      <c r="H5028" s="2">
        <f>MIN(Inputs!$B$2, (Inputs!$B$14 - F5028)/Inputs!$B$15)</f>
        <v>170</v>
      </c>
      <c r="I5028" s="2">
        <f>MAX(MIN(Inputs!$B$2, F5028*Inputs!$B$16, Inputs!$B$14*Inputs!$B$4 - G5028), 0)</f>
        <v>0</v>
      </c>
      <c r="J5028" s="2">
        <f>MAX(MIN(Inputs!$B$2, F5028*Inputs!$B$16, (Inputs!$B$14-F5028)/Inputs!$B$15)*Inputs!$B$9, 0)</f>
        <v>0</v>
      </c>
      <c r="K5028" s="2">
        <f>MAX(E5028*Inputs!$B$5 - B5028 - Inputs!$B$8, 0) * H5028</f>
        <v>1662.4733381929309</v>
      </c>
      <c r="L5028" s="2">
        <f>IF(B5028 &gt;= D5028*Inputs!$B$10, MAX(B5028 - E5028/Inputs!$B$5 - Inputs!$B$8, 0) * I5028, 0)</f>
        <v>0</v>
      </c>
      <c r="M5028" s="2">
        <f t="shared" si="938"/>
        <v>0</v>
      </c>
      <c r="N5028" s="3" t="str">
        <f t="shared" si="939"/>
        <v>Charge</v>
      </c>
      <c r="O5028" s="3" t="str">
        <f t="shared" si="947"/>
        <v>Charge</v>
      </c>
      <c r="P5028" s="2">
        <f t="shared" si="940"/>
        <v>170</v>
      </c>
      <c r="Q5028" s="2">
        <f t="shared" si="941"/>
        <v>0</v>
      </c>
      <c r="R5028" s="2">
        <f t="shared" si="942"/>
        <v>0</v>
      </c>
      <c r="S5028" s="2">
        <f t="shared" si="943"/>
        <v>0</v>
      </c>
      <c r="T5028" s="2">
        <f t="shared" si="944"/>
        <v>0</v>
      </c>
      <c r="U5028" s="2">
        <f>IF(O5028="Reg", R5028 * Inputs!$B$7, 0)</f>
        <v>0</v>
      </c>
      <c r="V5028" s="2">
        <f>MAX(F5028 + P5028*Inputs!$B$15 - (Q5028/Inputs!$B$16) - U5028, 0)</f>
        <v>170</v>
      </c>
    </row>
    <row r="5029" spans="1:22" x14ac:dyDescent="0.3">
      <c r="A5029" s="1">
        <v>46232.458333333343</v>
      </c>
      <c r="B5029" s="2">
        <v>16.509723642902209</v>
      </c>
      <c r="C5029" s="2">
        <v>7.3029582133957627</v>
      </c>
      <c r="D5029" s="2">
        <f t="shared" si="936"/>
        <v>34.90129440944208</v>
      </c>
      <c r="E5029" s="2">
        <f t="shared" si="937"/>
        <v>46.442691275901758</v>
      </c>
      <c r="F5029" s="2">
        <f t="shared" si="945"/>
        <v>170</v>
      </c>
      <c r="G5029" s="2">
        <f t="shared" si="946"/>
        <v>0</v>
      </c>
      <c r="H5029" s="2">
        <f>MIN(Inputs!$B$2, (Inputs!$B$14 - F5029)/Inputs!$B$15)</f>
        <v>170</v>
      </c>
      <c r="I5029" s="2">
        <f>MAX(MIN(Inputs!$B$2, F5029*Inputs!$B$16, Inputs!$B$14*Inputs!$B$4 - G5029), 0)</f>
        <v>170</v>
      </c>
      <c r="J5029" s="2">
        <f>MAX(MIN(Inputs!$B$2, F5029*Inputs!$B$16, (Inputs!$B$14-F5029)/Inputs!$B$15)*Inputs!$B$9, 0)</f>
        <v>136</v>
      </c>
      <c r="K5029" s="2">
        <f>MAX(E5029*Inputs!$B$5 - B5029 - Inputs!$B$8, 0) * H5029</f>
        <v>741.17359558152759</v>
      </c>
      <c r="L5029" s="2">
        <f>IF(B5029 &gt;= D5029*Inputs!$B$10, MAX(B5029 - E5029/Inputs!$B$5 - Inputs!$B$8, 0) * I5029, 0)</f>
        <v>0</v>
      </c>
      <c r="M5029" s="2">
        <f t="shared" si="938"/>
        <v>993.20231702182377</v>
      </c>
      <c r="N5029" s="3" t="str">
        <f t="shared" si="939"/>
        <v>Reg</v>
      </c>
      <c r="O5029" s="3" t="str">
        <f t="shared" si="947"/>
        <v>Charge</v>
      </c>
      <c r="P5029" s="2">
        <f t="shared" si="940"/>
        <v>170</v>
      </c>
      <c r="Q5029" s="2">
        <f t="shared" si="941"/>
        <v>0</v>
      </c>
      <c r="R5029" s="2">
        <f t="shared" si="942"/>
        <v>0</v>
      </c>
      <c r="S5029" s="2">
        <f t="shared" si="943"/>
        <v>-2806.6530192933756</v>
      </c>
      <c r="T5029" s="2">
        <f t="shared" si="944"/>
        <v>0</v>
      </c>
      <c r="U5029" s="2">
        <f>IF(O5029="Reg", R5029 * Inputs!$B$7, 0)</f>
        <v>0</v>
      </c>
      <c r="V5029" s="2">
        <f>MAX(F5029 + P5029*Inputs!$B$15 - (Q5029/Inputs!$B$16) - U5029, 0)</f>
        <v>340</v>
      </c>
    </row>
    <row r="5030" spans="1:22" x14ac:dyDescent="0.3">
      <c r="A5030" s="1">
        <v>46232.5</v>
      </c>
      <c r="B5030" s="2">
        <v>21.585570593457948</v>
      </c>
      <c r="C5030" s="2">
        <v>10.330395119112181</v>
      </c>
      <c r="D5030" s="2">
        <f t="shared" si="936"/>
        <v>34.90129440944208</v>
      </c>
      <c r="E5030" s="2">
        <f t="shared" si="937"/>
        <v>58.228294342902132</v>
      </c>
      <c r="F5030" s="2">
        <f t="shared" si="945"/>
        <v>340</v>
      </c>
      <c r="G5030" s="2">
        <f t="shared" si="946"/>
        <v>0</v>
      </c>
      <c r="H5030" s="2">
        <f>MIN(Inputs!$B$2, (Inputs!$B$14 - F5030)/Inputs!$B$15)</f>
        <v>0</v>
      </c>
      <c r="I5030" s="2">
        <f>MAX(MIN(Inputs!$B$2, F5030*Inputs!$B$16, Inputs!$B$14*Inputs!$B$4 - G5030), 0)</f>
        <v>170</v>
      </c>
      <c r="J5030" s="2">
        <f>MAX(MIN(Inputs!$B$2, F5030*Inputs!$B$16, (Inputs!$B$14-F5030)/Inputs!$B$15)*Inputs!$B$9, 0)</f>
        <v>0</v>
      </c>
      <c r="K5030" s="2">
        <f>MAX(E5030*Inputs!$B$5 - B5030 - Inputs!$B$8, 0) * H5030</f>
        <v>0</v>
      </c>
      <c r="L5030" s="2">
        <f>IF(B5030 &gt;= D5030*Inputs!$B$10, MAX(B5030 - E5030/Inputs!$B$5 - Inputs!$B$8, 0) * I5030, 0)</f>
        <v>0</v>
      </c>
      <c r="M5030" s="2">
        <f t="shared" si="938"/>
        <v>0</v>
      </c>
      <c r="N5030" s="3" t="str">
        <f t="shared" si="939"/>
        <v>Idle</v>
      </c>
      <c r="O5030" s="3" t="str">
        <f t="shared" si="947"/>
        <v>Idle</v>
      </c>
      <c r="P5030" s="2">
        <f t="shared" si="940"/>
        <v>0</v>
      </c>
      <c r="Q5030" s="2">
        <f t="shared" si="941"/>
        <v>0</v>
      </c>
      <c r="R5030" s="2">
        <f t="shared" si="942"/>
        <v>0</v>
      </c>
      <c r="S5030" s="2">
        <f t="shared" si="943"/>
        <v>0</v>
      </c>
      <c r="T5030" s="2">
        <f t="shared" si="944"/>
        <v>0</v>
      </c>
      <c r="U5030" s="2">
        <f>IF(O5030="Reg", R5030 * Inputs!$B$7, 0)</f>
        <v>0</v>
      </c>
      <c r="V5030" s="2">
        <f>MAX(F5030 + P5030*Inputs!$B$15 - (Q5030/Inputs!$B$16) - U5030, 0)</f>
        <v>340</v>
      </c>
    </row>
    <row r="5031" spans="1:22" x14ac:dyDescent="0.3">
      <c r="A5031" s="1">
        <v>46232.541666666657</v>
      </c>
      <c r="B5031" s="2">
        <v>43.518851195991857</v>
      </c>
      <c r="C5031" s="2">
        <v>1.8412150927683819</v>
      </c>
      <c r="D5031" s="2">
        <f t="shared" si="936"/>
        <v>34.90129440944208</v>
      </c>
      <c r="E5031" s="2">
        <f t="shared" si="937"/>
        <v>71.07665527678563</v>
      </c>
      <c r="F5031" s="2">
        <f t="shared" si="945"/>
        <v>340</v>
      </c>
      <c r="G5031" s="2">
        <f t="shared" si="946"/>
        <v>0</v>
      </c>
      <c r="H5031" s="2">
        <f>MIN(Inputs!$B$2, (Inputs!$B$14 - F5031)/Inputs!$B$15)</f>
        <v>0</v>
      </c>
      <c r="I5031" s="2">
        <f>MAX(MIN(Inputs!$B$2, F5031*Inputs!$B$16, Inputs!$B$14*Inputs!$B$4 - G5031), 0)</f>
        <v>170</v>
      </c>
      <c r="J5031" s="2">
        <f>MAX(MIN(Inputs!$B$2, F5031*Inputs!$B$16, (Inputs!$B$14-F5031)/Inputs!$B$15)*Inputs!$B$9, 0)</f>
        <v>0</v>
      </c>
      <c r="K5031" s="2">
        <f>MAX(E5031*Inputs!$B$5 - B5031 - Inputs!$B$8, 0) * H5031</f>
        <v>0</v>
      </c>
      <c r="L5031" s="2">
        <f>IF(B5031 &gt;= D5031*Inputs!$B$10, MAX(B5031 - E5031/Inputs!$B$5 - Inputs!$B$8, 0) * I5031, 0)</f>
        <v>0</v>
      </c>
      <c r="M5031" s="2">
        <f t="shared" si="938"/>
        <v>0</v>
      </c>
      <c r="N5031" s="3" t="str">
        <f t="shared" si="939"/>
        <v>Idle</v>
      </c>
      <c r="O5031" s="3" t="str">
        <f t="shared" si="947"/>
        <v>Idle</v>
      </c>
      <c r="P5031" s="2">
        <f t="shared" si="940"/>
        <v>0</v>
      </c>
      <c r="Q5031" s="2">
        <f t="shared" si="941"/>
        <v>0</v>
      </c>
      <c r="R5031" s="2">
        <f t="shared" si="942"/>
        <v>0</v>
      </c>
      <c r="S5031" s="2">
        <f t="shared" si="943"/>
        <v>0</v>
      </c>
      <c r="T5031" s="2">
        <f t="shared" si="944"/>
        <v>0</v>
      </c>
      <c r="U5031" s="2">
        <f>IF(O5031="Reg", R5031 * Inputs!$B$7, 0)</f>
        <v>0</v>
      </c>
      <c r="V5031" s="2">
        <f>MAX(F5031 + P5031*Inputs!$B$15 - (Q5031/Inputs!$B$16) - U5031, 0)</f>
        <v>340</v>
      </c>
    </row>
    <row r="5032" spans="1:22" x14ac:dyDescent="0.3">
      <c r="A5032" s="1">
        <v>46232.583333333343</v>
      </c>
      <c r="B5032" s="2">
        <v>49.310531388832331</v>
      </c>
      <c r="C5032" s="2">
        <v>4.5907447602769382</v>
      </c>
      <c r="D5032" s="2">
        <f t="shared" si="936"/>
        <v>34.90129440944208</v>
      </c>
      <c r="E5032" s="2">
        <f t="shared" si="937"/>
        <v>78.080290201444612</v>
      </c>
      <c r="F5032" s="2">
        <f t="shared" si="945"/>
        <v>340</v>
      </c>
      <c r="G5032" s="2">
        <f t="shared" si="946"/>
        <v>0</v>
      </c>
      <c r="H5032" s="2">
        <f>MIN(Inputs!$B$2, (Inputs!$B$14 - F5032)/Inputs!$B$15)</f>
        <v>0</v>
      </c>
      <c r="I5032" s="2">
        <f>MAX(MIN(Inputs!$B$2, F5032*Inputs!$B$16, Inputs!$B$14*Inputs!$B$4 - G5032), 0)</f>
        <v>170</v>
      </c>
      <c r="J5032" s="2">
        <f>MAX(MIN(Inputs!$B$2, F5032*Inputs!$B$16, (Inputs!$B$14-F5032)/Inputs!$B$15)*Inputs!$B$9, 0)</f>
        <v>0</v>
      </c>
      <c r="K5032" s="2">
        <f>MAX(E5032*Inputs!$B$5 - B5032 - Inputs!$B$8, 0) * H5032</f>
        <v>0</v>
      </c>
      <c r="L5032" s="2">
        <f>IF(B5032 &gt;= D5032*Inputs!$B$10, MAX(B5032 - E5032/Inputs!$B$5 - Inputs!$B$8, 0) * I5032, 0)</f>
        <v>0</v>
      </c>
      <c r="M5032" s="2">
        <f t="shared" si="938"/>
        <v>0</v>
      </c>
      <c r="N5032" s="3" t="str">
        <f t="shared" si="939"/>
        <v>Idle</v>
      </c>
      <c r="O5032" s="3" t="str">
        <f t="shared" si="947"/>
        <v>Idle</v>
      </c>
      <c r="P5032" s="2">
        <f t="shared" si="940"/>
        <v>0</v>
      </c>
      <c r="Q5032" s="2">
        <f t="shared" si="941"/>
        <v>0</v>
      </c>
      <c r="R5032" s="2">
        <f t="shared" si="942"/>
        <v>0</v>
      </c>
      <c r="S5032" s="2">
        <f t="shared" si="943"/>
        <v>0</v>
      </c>
      <c r="T5032" s="2">
        <f t="shared" si="944"/>
        <v>0</v>
      </c>
      <c r="U5032" s="2">
        <f>IF(O5032="Reg", R5032 * Inputs!$B$7, 0)</f>
        <v>0</v>
      </c>
      <c r="V5032" s="2">
        <f>MAX(F5032 + P5032*Inputs!$B$15 - (Q5032/Inputs!$B$16) - U5032, 0)</f>
        <v>340</v>
      </c>
    </row>
    <row r="5033" spans="1:22" x14ac:dyDescent="0.3">
      <c r="A5033" s="1">
        <v>46232.625</v>
      </c>
      <c r="B5033" s="2">
        <v>72.115697705270122</v>
      </c>
      <c r="C5033" s="2">
        <v>38.265579540976788</v>
      </c>
      <c r="D5033" s="2">
        <f t="shared" si="936"/>
        <v>34.90129440944208</v>
      </c>
      <c r="E5033" s="2">
        <f t="shared" si="937"/>
        <v>83.844708849414246</v>
      </c>
      <c r="F5033" s="2">
        <f t="shared" si="945"/>
        <v>340</v>
      </c>
      <c r="G5033" s="2">
        <f t="shared" si="946"/>
        <v>0</v>
      </c>
      <c r="H5033" s="2">
        <f>MIN(Inputs!$B$2, (Inputs!$B$14 - F5033)/Inputs!$B$15)</f>
        <v>0</v>
      </c>
      <c r="I5033" s="2">
        <f>MAX(MIN(Inputs!$B$2, F5033*Inputs!$B$16, Inputs!$B$14*Inputs!$B$4 - G5033), 0)</f>
        <v>170</v>
      </c>
      <c r="J5033" s="2">
        <f>MAX(MIN(Inputs!$B$2, F5033*Inputs!$B$16, (Inputs!$B$14-F5033)/Inputs!$B$15)*Inputs!$B$9, 0)</f>
        <v>0</v>
      </c>
      <c r="K5033" s="2">
        <f>MAX(E5033*Inputs!$B$5 - B5033 - Inputs!$B$8, 0) * H5033</f>
        <v>0</v>
      </c>
      <c r="L5033" s="2">
        <f>IF(B5033 &gt;= D5033*Inputs!$B$10, MAX(B5033 - E5033/Inputs!$B$5 - Inputs!$B$8, 0) * I5033, 0)</f>
        <v>0</v>
      </c>
      <c r="M5033" s="2">
        <f t="shared" si="938"/>
        <v>0</v>
      </c>
      <c r="N5033" s="3" t="str">
        <f t="shared" si="939"/>
        <v>Idle</v>
      </c>
      <c r="O5033" s="3" t="str">
        <f t="shared" si="947"/>
        <v>Idle</v>
      </c>
      <c r="P5033" s="2">
        <f t="shared" si="940"/>
        <v>0</v>
      </c>
      <c r="Q5033" s="2">
        <f t="shared" si="941"/>
        <v>0</v>
      </c>
      <c r="R5033" s="2">
        <f t="shared" si="942"/>
        <v>0</v>
      </c>
      <c r="S5033" s="2">
        <f t="shared" si="943"/>
        <v>0</v>
      </c>
      <c r="T5033" s="2">
        <f t="shared" si="944"/>
        <v>0</v>
      </c>
      <c r="U5033" s="2">
        <f>IF(O5033="Reg", R5033 * Inputs!$B$7, 0)</f>
        <v>0</v>
      </c>
      <c r="V5033" s="2">
        <f>MAX(F5033 + P5033*Inputs!$B$15 - (Q5033/Inputs!$B$16) - U5033, 0)</f>
        <v>340</v>
      </c>
    </row>
    <row r="5034" spans="1:22" x14ac:dyDescent="0.3">
      <c r="A5034" s="1">
        <v>46232.666666666657</v>
      </c>
      <c r="B5034" s="2">
        <v>75.615773128956121</v>
      </c>
      <c r="C5034" s="2">
        <v>2.1789729452765538</v>
      </c>
      <c r="D5034" s="2">
        <f t="shared" si="936"/>
        <v>34.90129440944208</v>
      </c>
      <c r="E5034" s="2">
        <f t="shared" si="937"/>
        <v>82.291162598424265</v>
      </c>
      <c r="F5034" s="2">
        <f t="shared" si="945"/>
        <v>340</v>
      </c>
      <c r="G5034" s="2">
        <f t="shared" si="946"/>
        <v>0</v>
      </c>
      <c r="H5034" s="2">
        <f>MIN(Inputs!$B$2, (Inputs!$B$14 - F5034)/Inputs!$B$15)</f>
        <v>0</v>
      </c>
      <c r="I5034" s="2">
        <f>MAX(MIN(Inputs!$B$2, F5034*Inputs!$B$16, Inputs!$B$14*Inputs!$B$4 - G5034), 0)</f>
        <v>170</v>
      </c>
      <c r="J5034" s="2">
        <f>MAX(MIN(Inputs!$B$2, F5034*Inputs!$B$16, (Inputs!$B$14-F5034)/Inputs!$B$15)*Inputs!$B$9, 0)</f>
        <v>0</v>
      </c>
      <c r="K5034" s="2">
        <f>MAX(E5034*Inputs!$B$5 - B5034 - Inputs!$B$8, 0) * H5034</f>
        <v>0</v>
      </c>
      <c r="L5034" s="2">
        <f>IF(B5034 &gt;= D5034*Inputs!$B$10, MAX(B5034 - E5034/Inputs!$B$5 - Inputs!$B$8, 0) * I5034, 0)</f>
        <v>0</v>
      </c>
      <c r="M5034" s="2">
        <f t="shared" si="938"/>
        <v>0</v>
      </c>
      <c r="N5034" s="3" t="str">
        <f t="shared" si="939"/>
        <v>Idle</v>
      </c>
      <c r="O5034" s="3" t="str">
        <f t="shared" si="947"/>
        <v>Idle</v>
      </c>
      <c r="P5034" s="2">
        <f t="shared" si="940"/>
        <v>0</v>
      </c>
      <c r="Q5034" s="2">
        <f t="shared" si="941"/>
        <v>0</v>
      </c>
      <c r="R5034" s="2">
        <f t="shared" si="942"/>
        <v>0</v>
      </c>
      <c r="S5034" s="2">
        <f t="shared" si="943"/>
        <v>0</v>
      </c>
      <c r="T5034" s="2">
        <f t="shared" si="944"/>
        <v>0</v>
      </c>
      <c r="U5034" s="2">
        <f>IF(O5034="Reg", R5034 * Inputs!$B$7, 0)</f>
        <v>0</v>
      </c>
      <c r="V5034" s="2">
        <f>MAX(F5034 + P5034*Inputs!$B$15 - (Q5034/Inputs!$B$16) - U5034, 0)</f>
        <v>340</v>
      </c>
    </row>
    <row r="5035" spans="1:22" x14ac:dyDescent="0.3">
      <c r="A5035" s="1">
        <v>46232.708333333343</v>
      </c>
      <c r="B5035" s="2">
        <v>87.223342044904399</v>
      </c>
      <c r="C5035" s="2">
        <v>5.3220756605990216</v>
      </c>
      <c r="D5035" s="2">
        <f t="shared" si="936"/>
        <v>34.90129440944208</v>
      </c>
      <c r="E5035" s="2">
        <f t="shared" si="937"/>
        <v>80.268174039975477</v>
      </c>
      <c r="F5035" s="2">
        <f t="shared" si="945"/>
        <v>340</v>
      </c>
      <c r="G5035" s="2">
        <f t="shared" si="946"/>
        <v>0</v>
      </c>
      <c r="H5035" s="2">
        <f>MIN(Inputs!$B$2, (Inputs!$B$14 - F5035)/Inputs!$B$15)</f>
        <v>0</v>
      </c>
      <c r="I5035" s="2">
        <f>MAX(MIN(Inputs!$B$2, F5035*Inputs!$B$16, Inputs!$B$14*Inputs!$B$4 - G5035), 0)</f>
        <v>170</v>
      </c>
      <c r="J5035" s="2">
        <f>MAX(MIN(Inputs!$B$2, F5035*Inputs!$B$16, (Inputs!$B$14-F5035)/Inputs!$B$15)*Inputs!$B$9, 0)</f>
        <v>0</v>
      </c>
      <c r="K5035" s="2">
        <f>MAX(E5035*Inputs!$B$5 - B5035 - Inputs!$B$8, 0) * H5035</f>
        <v>0</v>
      </c>
      <c r="L5035" s="2">
        <f>IF(B5035 &gt;= D5035*Inputs!$B$10, MAX(B5035 - E5035/Inputs!$B$5 - Inputs!$B$8, 0) * I5035, 0)</f>
        <v>0</v>
      </c>
      <c r="M5035" s="2">
        <f t="shared" si="938"/>
        <v>0</v>
      </c>
      <c r="N5035" s="3" t="str">
        <f t="shared" si="939"/>
        <v>Idle</v>
      </c>
      <c r="O5035" s="3" t="str">
        <f t="shared" si="947"/>
        <v>Idle</v>
      </c>
      <c r="P5035" s="2">
        <f t="shared" si="940"/>
        <v>0</v>
      </c>
      <c r="Q5035" s="2">
        <f t="shared" si="941"/>
        <v>0</v>
      </c>
      <c r="R5035" s="2">
        <f t="shared" si="942"/>
        <v>0</v>
      </c>
      <c r="S5035" s="2">
        <f t="shared" si="943"/>
        <v>0</v>
      </c>
      <c r="T5035" s="2">
        <f t="shared" si="944"/>
        <v>0</v>
      </c>
      <c r="U5035" s="2">
        <f>IF(O5035="Reg", R5035 * Inputs!$B$7, 0)</f>
        <v>0</v>
      </c>
      <c r="V5035" s="2">
        <f>MAX(F5035 + P5035*Inputs!$B$15 - (Q5035/Inputs!$B$16) - U5035, 0)</f>
        <v>340</v>
      </c>
    </row>
    <row r="5036" spans="1:22" x14ac:dyDescent="0.3">
      <c r="A5036" s="1">
        <v>46232.75</v>
      </c>
      <c r="B5036" s="2">
        <v>98.67573619675899</v>
      </c>
      <c r="C5036" s="2">
        <v>4.7081581476041334</v>
      </c>
      <c r="D5036" s="2">
        <f t="shared" si="936"/>
        <v>34.90129440944208</v>
      </c>
      <c r="E5036" s="2">
        <f t="shared" si="937"/>
        <v>73.223926168229625</v>
      </c>
      <c r="F5036" s="2">
        <f t="shared" si="945"/>
        <v>340</v>
      </c>
      <c r="G5036" s="2">
        <f t="shared" si="946"/>
        <v>0</v>
      </c>
      <c r="H5036" s="2">
        <f>MIN(Inputs!$B$2, (Inputs!$B$14 - F5036)/Inputs!$B$15)</f>
        <v>0</v>
      </c>
      <c r="I5036" s="2">
        <f>MAX(MIN(Inputs!$B$2, F5036*Inputs!$B$16, Inputs!$B$14*Inputs!$B$4 - G5036), 0)</f>
        <v>170</v>
      </c>
      <c r="J5036" s="2">
        <f>MAX(MIN(Inputs!$B$2, F5036*Inputs!$B$16, (Inputs!$B$14-F5036)/Inputs!$B$15)*Inputs!$B$9, 0)</f>
        <v>0</v>
      </c>
      <c r="K5036" s="2">
        <f>MAX(E5036*Inputs!$B$5 - B5036 - Inputs!$B$8, 0) * H5036</f>
        <v>0</v>
      </c>
      <c r="L5036" s="2">
        <f>IF(B5036 &gt;= D5036*Inputs!$B$10, MAX(B5036 - E5036/Inputs!$B$5 - Inputs!$B$8, 0) * I5036, 0)</f>
        <v>0</v>
      </c>
      <c r="M5036" s="2">
        <f t="shared" si="938"/>
        <v>0</v>
      </c>
      <c r="N5036" s="3" t="str">
        <f t="shared" si="939"/>
        <v>Idle</v>
      </c>
      <c r="O5036" s="3" t="str">
        <f t="shared" si="947"/>
        <v>Idle</v>
      </c>
      <c r="P5036" s="2">
        <f t="shared" si="940"/>
        <v>0</v>
      </c>
      <c r="Q5036" s="2">
        <f t="shared" si="941"/>
        <v>0</v>
      </c>
      <c r="R5036" s="2">
        <f t="shared" si="942"/>
        <v>0</v>
      </c>
      <c r="S5036" s="2">
        <f t="shared" si="943"/>
        <v>0</v>
      </c>
      <c r="T5036" s="2">
        <f t="shared" si="944"/>
        <v>0</v>
      </c>
      <c r="U5036" s="2">
        <f>IF(O5036="Reg", R5036 * Inputs!$B$7, 0)</f>
        <v>0</v>
      </c>
      <c r="V5036" s="2">
        <f>MAX(F5036 + P5036*Inputs!$B$15 - (Q5036/Inputs!$B$16) - U5036, 0)</f>
        <v>340</v>
      </c>
    </row>
    <row r="5037" spans="1:22" x14ac:dyDescent="0.3">
      <c r="A5037" s="1">
        <v>46232.791666666657</v>
      </c>
      <c r="B5037" s="2">
        <v>85.540660743945764</v>
      </c>
      <c r="C5037" s="2">
        <v>6.1780940446175974</v>
      </c>
      <c r="D5037" s="2">
        <f t="shared" si="936"/>
        <v>34.90129440944208</v>
      </c>
      <c r="E5037" s="2">
        <f t="shared" si="937"/>
        <v>62.143959927850638</v>
      </c>
      <c r="F5037" s="2">
        <f t="shared" si="945"/>
        <v>340</v>
      </c>
      <c r="G5037" s="2">
        <f t="shared" si="946"/>
        <v>0</v>
      </c>
      <c r="H5037" s="2">
        <f>MIN(Inputs!$B$2, (Inputs!$B$14 - F5037)/Inputs!$B$15)</f>
        <v>0</v>
      </c>
      <c r="I5037" s="2">
        <f>MAX(MIN(Inputs!$B$2, F5037*Inputs!$B$16, Inputs!$B$14*Inputs!$B$4 - G5037), 0)</f>
        <v>170</v>
      </c>
      <c r="J5037" s="2">
        <f>MAX(MIN(Inputs!$B$2, F5037*Inputs!$B$16, (Inputs!$B$14-F5037)/Inputs!$B$15)*Inputs!$B$9, 0)</f>
        <v>0</v>
      </c>
      <c r="K5037" s="2">
        <f>MAX(E5037*Inputs!$B$5 - B5037 - Inputs!$B$8, 0) * H5037</f>
        <v>0</v>
      </c>
      <c r="L5037" s="2">
        <f>IF(B5037 &gt;= D5037*Inputs!$B$10, MAX(B5037 - E5037/Inputs!$B$5 - Inputs!$B$8, 0) * I5037, 0)</f>
        <v>0</v>
      </c>
      <c r="M5037" s="2">
        <f t="shared" si="938"/>
        <v>0</v>
      </c>
      <c r="N5037" s="3" t="str">
        <f t="shared" si="939"/>
        <v>Idle</v>
      </c>
      <c r="O5037" s="3" t="str">
        <f t="shared" si="947"/>
        <v>Idle</v>
      </c>
      <c r="P5037" s="2">
        <f t="shared" si="940"/>
        <v>0</v>
      </c>
      <c r="Q5037" s="2">
        <f t="shared" si="941"/>
        <v>0</v>
      </c>
      <c r="R5037" s="2">
        <f t="shared" si="942"/>
        <v>0</v>
      </c>
      <c r="S5037" s="2">
        <f t="shared" si="943"/>
        <v>0</v>
      </c>
      <c r="T5037" s="2">
        <f t="shared" si="944"/>
        <v>0</v>
      </c>
      <c r="U5037" s="2">
        <f>IF(O5037="Reg", R5037 * Inputs!$B$7, 0)</f>
        <v>0</v>
      </c>
      <c r="V5037" s="2">
        <f>MAX(F5037 + P5037*Inputs!$B$15 - (Q5037/Inputs!$B$16) - U5037, 0)</f>
        <v>340</v>
      </c>
    </row>
    <row r="5038" spans="1:22" x14ac:dyDescent="0.3">
      <c r="A5038" s="1">
        <v>46232.833333333343</v>
      </c>
      <c r="B5038" s="2">
        <v>83.897043276650123</v>
      </c>
      <c r="C5038" s="2">
        <v>4.4168961337409307</v>
      </c>
      <c r="D5038" s="2">
        <f t="shared" si="936"/>
        <v>34.90129440944208</v>
      </c>
      <c r="E5038" s="2">
        <f t="shared" si="937"/>
        <v>50.834666802266206</v>
      </c>
      <c r="F5038" s="2">
        <f t="shared" si="945"/>
        <v>340</v>
      </c>
      <c r="G5038" s="2">
        <f t="shared" si="946"/>
        <v>0</v>
      </c>
      <c r="H5038" s="2">
        <f>MIN(Inputs!$B$2, (Inputs!$B$14 - F5038)/Inputs!$B$15)</f>
        <v>0</v>
      </c>
      <c r="I5038" s="2">
        <f>MAX(MIN(Inputs!$B$2, F5038*Inputs!$B$16, Inputs!$B$14*Inputs!$B$4 - G5038), 0)</f>
        <v>170</v>
      </c>
      <c r="J5038" s="2">
        <f>MAX(MIN(Inputs!$B$2, F5038*Inputs!$B$16, (Inputs!$B$14-F5038)/Inputs!$B$15)*Inputs!$B$9, 0)</f>
        <v>0</v>
      </c>
      <c r="K5038" s="2">
        <f>MAX(E5038*Inputs!$B$5 - B5038 - Inputs!$B$8, 0) * H5038</f>
        <v>0</v>
      </c>
      <c r="L5038" s="2">
        <f>IF(B5038 &gt;= D5038*Inputs!$B$10, MAX(B5038 - E5038/Inputs!$B$5 - Inputs!$B$8, 0) * I5038, 0)</f>
        <v>1042.163997501822</v>
      </c>
      <c r="M5038" s="2">
        <f t="shared" si="938"/>
        <v>0</v>
      </c>
      <c r="N5038" s="3" t="str">
        <f t="shared" si="939"/>
        <v>Discharge</v>
      </c>
      <c r="O5038" s="3" t="str">
        <f t="shared" si="947"/>
        <v>Discharge</v>
      </c>
      <c r="P5038" s="2">
        <f t="shared" si="940"/>
        <v>0</v>
      </c>
      <c r="Q5038" s="2">
        <f t="shared" si="941"/>
        <v>170</v>
      </c>
      <c r="R5038" s="2">
        <f t="shared" si="942"/>
        <v>0</v>
      </c>
      <c r="S5038" s="2">
        <f t="shared" si="943"/>
        <v>14262.497357030521</v>
      </c>
      <c r="T5038" s="2">
        <f t="shared" si="944"/>
        <v>0</v>
      </c>
      <c r="U5038" s="2">
        <f>IF(O5038="Reg", R5038 * Inputs!$B$7, 0)</f>
        <v>0</v>
      </c>
      <c r="V5038" s="2">
        <f>MAX(F5038 + P5038*Inputs!$B$15 - (Q5038/Inputs!$B$16) - U5038, 0)</f>
        <v>170</v>
      </c>
    </row>
    <row r="5039" spans="1:22" x14ac:dyDescent="0.3">
      <c r="A5039" s="1">
        <v>46232.875</v>
      </c>
      <c r="B5039" s="2">
        <v>62.79442019933024</v>
      </c>
      <c r="C5039" s="2">
        <v>22.549880723051459</v>
      </c>
      <c r="D5039" s="2">
        <f t="shared" si="936"/>
        <v>34.90129440944208</v>
      </c>
      <c r="E5039" s="2">
        <f t="shared" si="937"/>
        <v>36.851826256157842</v>
      </c>
      <c r="F5039" s="2">
        <f t="shared" si="945"/>
        <v>170</v>
      </c>
      <c r="G5039" s="2">
        <f t="shared" si="946"/>
        <v>170</v>
      </c>
      <c r="H5039" s="2">
        <f>MIN(Inputs!$B$2, (Inputs!$B$14 - F5039)/Inputs!$B$15)</f>
        <v>170</v>
      </c>
      <c r="I5039" s="2">
        <f>MAX(MIN(Inputs!$B$2, F5039*Inputs!$B$16, Inputs!$B$14*Inputs!$B$4 - G5039), 0)</f>
        <v>170</v>
      </c>
      <c r="J5039" s="2">
        <f>MAX(MIN(Inputs!$B$2, F5039*Inputs!$B$16, (Inputs!$B$14-F5039)/Inputs!$B$15)*Inputs!$B$9, 0)</f>
        <v>136</v>
      </c>
      <c r="K5039" s="2">
        <f>MAX(E5039*Inputs!$B$5 - B5039 - Inputs!$B$8, 0) * H5039</f>
        <v>0</v>
      </c>
      <c r="L5039" s="2">
        <f>IF(B5039 &gt;= D5039*Inputs!$B$10, MAX(B5039 - E5039/Inputs!$B$5 - Inputs!$B$8, 0) * I5039, 0)</f>
        <v>155.94863440110265</v>
      </c>
      <c r="M5039" s="2">
        <f t="shared" si="938"/>
        <v>3066.7837783349983</v>
      </c>
      <c r="N5039" s="3" t="str">
        <f t="shared" si="939"/>
        <v>Reg</v>
      </c>
      <c r="O5039" s="3" t="str">
        <f t="shared" si="947"/>
        <v>Discharge</v>
      </c>
      <c r="P5039" s="2">
        <f t="shared" si="940"/>
        <v>0</v>
      </c>
      <c r="Q5039" s="2">
        <f t="shared" si="941"/>
        <v>170</v>
      </c>
      <c r="R5039" s="2">
        <f t="shared" si="942"/>
        <v>0</v>
      </c>
      <c r="S5039" s="2">
        <f t="shared" si="943"/>
        <v>10675.051433886141</v>
      </c>
      <c r="T5039" s="2">
        <f t="shared" si="944"/>
        <v>0</v>
      </c>
      <c r="U5039" s="2">
        <f>IF(O5039="Reg", R5039 * Inputs!$B$7, 0)</f>
        <v>0</v>
      </c>
      <c r="V5039" s="2">
        <f>MAX(F5039 + P5039*Inputs!$B$15 - (Q5039/Inputs!$B$16) - U5039, 0)</f>
        <v>0</v>
      </c>
    </row>
    <row r="5040" spans="1:22" x14ac:dyDescent="0.3">
      <c r="A5040" s="1">
        <v>46232.916666666657</v>
      </c>
      <c r="B5040" s="2">
        <v>63.477841778263382</v>
      </c>
      <c r="C5040" s="2">
        <v>9.5703012011863979</v>
      </c>
      <c r="D5040" s="2">
        <f t="shared" si="936"/>
        <v>34.90129440944208</v>
      </c>
      <c r="E5040" s="2">
        <f t="shared" si="937"/>
        <v>26.386089556269479</v>
      </c>
      <c r="F5040" s="2">
        <f t="shared" si="945"/>
        <v>0</v>
      </c>
      <c r="G5040" s="2">
        <f t="shared" si="946"/>
        <v>340</v>
      </c>
      <c r="H5040" s="2">
        <f>MIN(Inputs!$B$2, (Inputs!$B$14 - F5040)/Inputs!$B$15)</f>
        <v>170</v>
      </c>
      <c r="I5040" s="2">
        <f>MAX(MIN(Inputs!$B$2, F5040*Inputs!$B$16, Inputs!$B$14*Inputs!$B$4 - G5040), 0)</f>
        <v>0</v>
      </c>
      <c r="J5040" s="2">
        <f>MAX(MIN(Inputs!$B$2, F5040*Inputs!$B$16, (Inputs!$B$14-F5040)/Inputs!$B$15)*Inputs!$B$9, 0)</f>
        <v>0</v>
      </c>
      <c r="K5040" s="2">
        <f>MAX(E5040*Inputs!$B$5 - B5040 - Inputs!$B$8, 0) * H5040</f>
        <v>0</v>
      </c>
      <c r="L5040" s="2">
        <f>IF(B5040 &gt;= D5040*Inputs!$B$10, MAX(B5040 - E5040/Inputs!$B$5 - Inputs!$B$8, 0) * I5040, 0)</f>
        <v>0</v>
      </c>
      <c r="M5040" s="2">
        <f t="shared" si="938"/>
        <v>0</v>
      </c>
      <c r="N5040" s="3" t="str">
        <f t="shared" si="939"/>
        <v>Idle</v>
      </c>
      <c r="O5040" s="3" t="str">
        <f t="shared" si="947"/>
        <v>Idle</v>
      </c>
      <c r="P5040" s="2">
        <f t="shared" si="940"/>
        <v>0</v>
      </c>
      <c r="Q5040" s="2">
        <f t="shared" si="941"/>
        <v>0</v>
      </c>
      <c r="R5040" s="2">
        <f t="shared" si="942"/>
        <v>0</v>
      </c>
      <c r="S5040" s="2">
        <f t="shared" si="943"/>
        <v>0</v>
      </c>
      <c r="T5040" s="2">
        <f t="shared" si="944"/>
        <v>0</v>
      </c>
      <c r="U5040" s="2">
        <f>IF(O5040="Reg", R5040 * Inputs!$B$7, 0)</f>
        <v>0</v>
      </c>
      <c r="V5040" s="2">
        <f>MAX(F5040 + P5040*Inputs!$B$15 - (Q5040/Inputs!$B$16) - U5040, 0)</f>
        <v>0</v>
      </c>
    </row>
    <row r="5041" spans="1:22" x14ac:dyDescent="0.3">
      <c r="A5041" s="1">
        <v>46232.958333333343</v>
      </c>
      <c r="B5041" s="2">
        <v>44.957854814429218</v>
      </c>
      <c r="C5041" s="2">
        <v>5.8460108117158516</v>
      </c>
      <c r="D5041" s="2">
        <f t="shared" si="936"/>
        <v>34.90129440944208</v>
      </c>
      <c r="E5041" s="2">
        <f t="shared" si="937"/>
        <v>15.806449259892245</v>
      </c>
      <c r="F5041" s="2">
        <f t="shared" si="945"/>
        <v>0</v>
      </c>
      <c r="G5041" s="2">
        <f t="shared" si="946"/>
        <v>340</v>
      </c>
      <c r="H5041" s="2">
        <f>MIN(Inputs!$B$2, (Inputs!$B$14 - F5041)/Inputs!$B$15)</f>
        <v>170</v>
      </c>
      <c r="I5041" s="2">
        <f>MAX(MIN(Inputs!$B$2, F5041*Inputs!$B$16, Inputs!$B$14*Inputs!$B$4 - G5041), 0)</f>
        <v>0</v>
      </c>
      <c r="J5041" s="2">
        <f>MAX(MIN(Inputs!$B$2, F5041*Inputs!$B$16, (Inputs!$B$14-F5041)/Inputs!$B$15)*Inputs!$B$9, 0)</f>
        <v>0</v>
      </c>
      <c r="K5041" s="2">
        <f>MAX(E5041*Inputs!$B$5 - B5041 - Inputs!$B$8, 0) * H5041</f>
        <v>0</v>
      </c>
      <c r="L5041" s="2">
        <f>IF(B5041 &gt;= D5041*Inputs!$B$10, MAX(B5041 - E5041/Inputs!$B$5 - Inputs!$B$8, 0) * I5041, 0)</f>
        <v>0</v>
      </c>
      <c r="M5041" s="2">
        <f t="shared" si="938"/>
        <v>0</v>
      </c>
      <c r="N5041" s="3" t="str">
        <f t="shared" si="939"/>
        <v>Idle</v>
      </c>
      <c r="O5041" s="3" t="str">
        <f t="shared" si="947"/>
        <v>Idle</v>
      </c>
      <c r="P5041" s="2">
        <f t="shared" si="940"/>
        <v>0</v>
      </c>
      <c r="Q5041" s="2">
        <f t="shared" si="941"/>
        <v>0</v>
      </c>
      <c r="R5041" s="2">
        <f t="shared" si="942"/>
        <v>0</v>
      </c>
      <c r="S5041" s="2">
        <f t="shared" si="943"/>
        <v>0</v>
      </c>
      <c r="T5041" s="2">
        <f t="shared" si="944"/>
        <v>0</v>
      </c>
      <c r="U5041" s="2">
        <f>IF(O5041="Reg", R5041 * Inputs!$B$7, 0)</f>
        <v>0</v>
      </c>
      <c r="V5041" s="2">
        <f>MAX(F5041 + P5041*Inputs!$B$15 - (Q5041/Inputs!$B$16) - U5041, 0)</f>
        <v>0</v>
      </c>
    </row>
    <row r="5042" spans="1:22" x14ac:dyDescent="0.3">
      <c r="A5042" s="1">
        <v>46233</v>
      </c>
      <c r="B5042" s="2">
        <v>32.195938754485113</v>
      </c>
      <c r="C5042" s="2">
        <v>8.1737957780332557</v>
      </c>
      <c r="D5042" s="2">
        <f t="shared" si="936"/>
        <v>35.879086804726306</v>
      </c>
      <c r="E5042" s="2">
        <f t="shared" si="937"/>
        <v>8.3134734574873761</v>
      </c>
      <c r="F5042" s="2">
        <f t="shared" si="945"/>
        <v>0</v>
      </c>
      <c r="G5042" s="2">
        <f t="shared" si="946"/>
        <v>0</v>
      </c>
      <c r="H5042" s="2">
        <f>MIN(Inputs!$B$2, (Inputs!$B$14 - F5042)/Inputs!$B$15)</f>
        <v>170</v>
      </c>
      <c r="I5042" s="2">
        <f>MAX(MIN(Inputs!$B$2, F5042*Inputs!$B$16, Inputs!$B$14*Inputs!$B$4 - G5042), 0)</f>
        <v>0</v>
      </c>
      <c r="J5042" s="2">
        <f>MAX(MIN(Inputs!$B$2, F5042*Inputs!$B$16, (Inputs!$B$14-F5042)/Inputs!$B$15)*Inputs!$B$9, 0)</f>
        <v>0</v>
      </c>
      <c r="K5042" s="2">
        <f>MAX(E5042*Inputs!$B$5 - B5042 - Inputs!$B$8, 0) * H5042</f>
        <v>0</v>
      </c>
      <c r="L5042" s="2">
        <f>IF(B5042 &gt;= D5042*Inputs!$B$10, MAX(B5042 - E5042/Inputs!$B$5 - Inputs!$B$8, 0) * I5042, 0)</f>
        <v>0</v>
      </c>
      <c r="M5042" s="2">
        <f t="shared" si="938"/>
        <v>0</v>
      </c>
      <c r="N5042" s="3" t="str">
        <f t="shared" si="939"/>
        <v>Idle</v>
      </c>
      <c r="O5042" s="3" t="str">
        <f t="shared" si="947"/>
        <v>Idle</v>
      </c>
      <c r="P5042" s="2">
        <f t="shared" si="940"/>
        <v>0</v>
      </c>
      <c r="Q5042" s="2">
        <f t="shared" si="941"/>
        <v>0</v>
      </c>
      <c r="R5042" s="2">
        <f t="shared" si="942"/>
        <v>0</v>
      </c>
      <c r="S5042" s="2">
        <f t="shared" si="943"/>
        <v>0</v>
      </c>
      <c r="T5042" s="2">
        <f t="shared" si="944"/>
        <v>0</v>
      </c>
      <c r="U5042" s="2">
        <f>IF(O5042="Reg", R5042 * Inputs!$B$7, 0)</f>
        <v>0</v>
      </c>
      <c r="V5042" s="2">
        <f>MAX(F5042 + P5042*Inputs!$B$15 - (Q5042/Inputs!$B$16) - U5042, 0)</f>
        <v>0</v>
      </c>
    </row>
    <row r="5043" spans="1:22" x14ac:dyDescent="0.3">
      <c r="A5043" s="1">
        <v>46233.041666666657</v>
      </c>
      <c r="B5043" s="2">
        <v>17.68490199043914</v>
      </c>
      <c r="C5043" s="2">
        <v>23.210495032172108</v>
      </c>
      <c r="D5043" s="2">
        <f t="shared" si="936"/>
        <v>35.879086804726306</v>
      </c>
      <c r="E5043" s="2">
        <f t="shared" si="937"/>
        <v>2.9474836650731899</v>
      </c>
      <c r="F5043" s="2">
        <f t="shared" si="945"/>
        <v>0</v>
      </c>
      <c r="G5043" s="2">
        <f t="shared" si="946"/>
        <v>0</v>
      </c>
      <c r="H5043" s="2">
        <f>MIN(Inputs!$B$2, (Inputs!$B$14 - F5043)/Inputs!$B$15)</f>
        <v>170</v>
      </c>
      <c r="I5043" s="2">
        <f>MAX(MIN(Inputs!$B$2, F5043*Inputs!$B$16, Inputs!$B$14*Inputs!$B$4 - G5043), 0)</f>
        <v>0</v>
      </c>
      <c r="J5043" s="2">
        <f>MAX(MIN(Inputs!$B$2, F5043*Inputs!$B$16, (Inputs!$B$14-F5043)/Inputs!$B$15)*Inputs!$B$9, 0)</f>
        <v>0</v>
      </c>
      <c r="K5043" s="2">
        <f>MAX(E5043*Inputs!$B$5 - B5043 - Inputs!$B$8, 0) * H5043</f>
        <v>0</v>
      </c>
      <c r="L5043" s="2">
        <f>IF(B5043 &gt;= D5043*Inputs!$B$10, MAX(B5043 - E5043/Inputs!$B$5 - Inputs!$B$8, 0) * I5043, 0)</f>
        <v>0</v>
      </c>
      <c r="M5043" s="2">
        <f t="shared" si="938"/>
        <v>0</v>
      </c>
      <c r="N5043" s="3" t="str">
        <f t="shared" si="939"/>
        <v>Idle</v>
      </c>
      <c r="O5043" s="3" t="str">
        <f t="shared" si="947"/>
        <v>Idle</v>
      </c>
      <c r="P5043" s="2">
        <f t="shared" si="940"/>
        <v>0</v>
      </c>
      <c r="Q5043" s="2">
        <f t="shared" si="941"/>
        <v>0</v>
      </c>
      <c r="R5043" s="2">
        <f t="shared" si="942"/>
        <v>0</v>
      </c>
      <c r="S5043" s="2">
        <f t="shared" si="943"/>
        <v>0</v>
      </c>
      <c r="T5043" s="2">
        <f t="shared" si="944"/>
        <v>0</v>
      </c>
      <c r="U5043" s="2">
        <f>IF(O5043="Reg", R5043 * Inputs!$B$7, 0)</f>
        <v>0</v>
      </c>
      <c r="V5043" s="2">
        <f>MAX(F5043 + P5043*Inputs!$B$15 - (Q5043/Inputs!$B$16) - U5043, 0)</f>
        <v>0</v>
      </c>
    </row>
    <row r="5044" spans="1:22" x14ac:dyDescent="0.3">
      <c r="A5044" s="1">
        <v>46233.083333333343</v>
      </c>
      <c r="B5044" s="2">
        <v>0</v>
      </c>
      <c r="C5044" s="2">
        <v>6.6279122179267116</v>
      </c>
      <c r="D5044" s="2">
        <f t="shared" si="936"/>
        <v>35.879086804726306</v>
      </c>
      <c r="E5044" s="2">
        <f t="shared" si="937"/>
        <v>0</v>
      </c>
      <c r="F5044" s="2">
        <f t="shared" si="945"/>
        <v>0</v>
      </c>
      <c r="G5044" s="2">
        <f t="shared" si="946"/>
        <v>0</v>
      </c>
      <c r="H5044" s="2">
        <f>MIN(Inputs!$B$2, (Inputs!$B$14 - F5044)/Inputs!$B$15)</f>
        <v>170</v>
      </c>
      <c r="I5044" s="2">
        <f>MAX(MIN(Inputs!$B$2, F5044*Inputs!$B$16, Inputs!$B$14*Inputs!$B$4 - G5044), 0)</f>
        <v>0</v>
      </c>
      <c r="J5044" s="2">
        <f>MAX(MIN(Inputs!$B$2, F5044*Inputs!$B$16, (Inputs!$B$14-F5044)/Inputs!$B$15)*Inputs!$B$9, 0)</f>
        <v>0</v>
      </c>
      <c r="K5044" s="2">
        <f>MAX(E5044*Inputs!$B$5 - B5044 - Inputs!$B$8, 0) * H5044</f>
        <v>0</v>
      </c>
      <c r="L5044" s="2">
        <f>IF(B5044 &gt;= D5044*Inputs!$B$10, MAX(B5044 - E5044/Inputs!$B$5 - Inputs!$B$8, 0) * I5044, 0)</f>
        <v>0</v>
      </c>
      <c r="M5044" s="2">
        <f t="shared" si="938"/>
        <v>0</v>
      </c>
      <c r="N5044" s="3" t="str">
        <f t="shared" si="939"/>
        <v>Idle</v>
      </c>
      <c r="O5044" s="3" t="str">
        <f t="shared" si="947"/>
        <v>Idle</v>
      </c>
      <c r="P5044" s="2">
        <f t="shared" si="940"/>
        <v>0</v>
      </c>
      <c r="Q5044" s="2">
        <f t="shared" si="941"/>
        <v>0</v>
      </c>
      <c r="R5044" s="2">
        <f t="shared" si="942"/>
        <v>0</v>
      </c>
      <c r="S5044" s="2">
        <f t="shared" si="943"/>
        <v>0</v>
      </c>
      <c r="T5044" s="2">
        <f t="shared" si="944"/>
        <v>0</v>
      </c>
      <c r="U5044" s="2">
        <f>IF(O5044="Reg", R5044 * Inputs!$B$7, 0)</f>
        <v>0</v>
      </c>
      <c r="V5044" s="2">
        <f>MAX(F5044 + P5044*Inputs!$B$15 - (Q5044/Inputs!$B$16) - U5044, 0)</f>
        <v>0</v>
      </c>
    </row>
    <row r="5045" spans="1:22" x14ac:dyDescent="0.3">
      <c r="A5045" s="1">
        <v>46233.125</v>
      </c>
      <c r="B5045" s="2">
        <v>0</v>
      </c>
      <c r="C5045" s="2">
        <v>19.310786713388499</v>
      </c>
      <c r="D5045" s="2">
        <f t="shared" si="936"/>
        <v>35.879086804726306</v>
      </c>
      <c r="E5045" s="2">
        <f t="shared" si="937"/>
        <v>0</v>
      </c>
      <c r="F5045" s="2">
        <f t="shared" si="945"/>
        <v>0</v>
      </c>
      <c r="G5045" s="2">
        <f t="shared" si="946"/>
        <v>0</v>
      </c>
      <c r="H5045" s="2">
        <f>MIN(Inputs!$B$2, (Inputs!$B$14 - F5045)/Inputs!$B$15)</f>
        <v>170</v>
      </c>
      <c r="I5045" s="2">
        <f>MAX(MIN(Inputs!$B$2, F5045*Inputs!$B$16, Inputs!$B$14*Inputs!$B$4 - G5045), 0)</f>
        <v>0</v>
      </c>
      <c r="J5045" s="2">
        <f>MAX(MIN(Inputs!$B$2, F5045*Inputs!$B$16, (Inputs!$B$14-F5045)/Inputs!$B$15)*Inputs!$B$9, 0)</f>
        <v>0</v>
      </c>
      <c r="K5045" s="2">
        <f>MAX(E5045*Inputs!$B$5 - B5045 - Inputs!$B$8, 0) * H5045</f>
        <v>0</v>
      </c>
      <c r="L5045" s="2">
        <f>IF(B5045 &gt;= D5045*Inputs!$B$10, MAX(B5045 - E5045/Inputs!$B$5 - Inputs!$B$8, 0) * I5045, 0)</f>
        <v>0</v>
      </c>
      <c r="M5045" s="2">
        <f t="shared" si="938"/>
        <v>0</v>
      </c>
      <c r="N5045" s="3" t="str">
        <f t="shared" si="939"/>
        <v>Idle</v>
      </c>
      <c r="O5045" s="3" t="str">
        <f t="shared" si="947"/>
        <v>Idle</v>
      </c>
      <c r="P5045" s="2">
        <f t="shared" si="940"/>
        <v>0</v>
      </c>
      <c r="Q5045" s="2">
        <f t="shared" si="941"/>
        <v>0</v>
      </c>
      <c r="R5045" s="2">
        <f t="shared" si="942"/>
        <v>0</v>
      </c>
      <c r="S5045" s="2">
        <f t="shared" si="943"/>
        <v>0</v>
      </c>
      <c r="T5045" s="2">
        <f t="shared" si="944"/>
        <v>0</v>
      </c>
      <c r="U5045" s="2">
        <f>IF(O5045="Reg", R5045 * Inputs!$B$7, 0)</f>
        <v>0</v>
      </c>
      <c r="V5045" s="2">
        <f>MAX(F5045 + P5045*Inputs!$B$15 - (Q5045/Inputs!$B$16) - U5045, 0)</f>
        <v>0</v>
      </c>
    </row>
    <row r="5046" spans="1:22" x14ac:dyDescent="0.3">
      <c r="A5046" s="1">
        <v>46233.166666666657</v>
      </c>
      <c r="B5046" s="2">
        <v>0</v>
      </c>
      <c r="C5046" s="2">
        <v>6.7802847247435034</v>
      </c>
      <c r="D5046" s="2">
        <f t="shared" si="936"/>
        <v>35.879086804726306</v>
      </c>
      <c r="E5046" s="2">
        <f t="shared" si="937"/>
        <v>0</v>
      </c>
      <c r="F5046" s="2">
        <f t="shared" si="945"/>
        <v>0</v>
      </c>
      <c r="G5046" s="2">
        <f t="shared" si="946"/>
        <v>0</v>
      </c>
      <c r="H5046" s="2">
        <f>MIN(Inputs!$B$2, (Inputs!$B$14 - F5046)/Inputs!$B$15)</f>
        <v>170</v>
      </c>
      <c r="I5046" s="2">
        <f>MAX(MIN(Inputs!$B$2, F5046*Inputs!$B$16, Inputs!$B$14*Inputs!$B$4 - G5046), 0)</f>
        <v>0</v>
      </c>
      <c r="J5046" s="2">
        <f>MAX(MIN(Inputs!$B$2, F5046*Inputs!$B$16, (Inputs!$B$14-F5046)/Inputs!$B$15)*Inputs!$B$9, 0)</f>
        <v>0</v>
      </c>
      <c r="K5046" s="2">
        <f>MAX(E5046*Inputs!$B$5 - B5046 - Inputs!$B$8, 0) * H5046</f>
        <v>0</v>
      </c>
      <c r="L5046" s="2">
        <f>IF(B5046 &gt;= D5046*Inputs!$B$10, MAX(B5046 - E5046/Inputs!$B$5 - Inputs!$B$8, 0) * I5046, 0)</f>
        <v>0</v>
      </c>
      <c r="M5046" s="2">
        <f t="shared" si="938"/>
        <v>0</v>
      </c>
      <c r="N5046" s="3" t="str">
        <f t="shared" si="939"/>
        <v>Idle</v>
      </c>
      <c r="O5046" s="3" t="str">
        <f t="shared" si="947"/>
        <v>Idle</v>
      </c>
      <c r="P5046" s="2">
        <f t="shared" si="940"/>
        <v>0</v>
      </c>
      <c r="Q5046" s="2">
        <f t="shared" si="941"/>
        <v>0</v>
      </c>
      <c r="R5046" s="2">
        <f t="shared" si="942"/>
        <v>0</v>
      </c>
      <c r="S5046" s="2">
        <f t="shared" si="943"/>
        <v>0</v>
      </c>
      <c r="T5046" s="2">
        <f t="shared" si="944"/>
        <v>0</v>
      </c>
      <c r="U5046" s="2">
        <f>IF(O5046="Reg", R5046 * Inputs!$B$7, 0)</f>
        <v>0</v>
      </c>
      <c r="V5046" s="2">
        <f>MAX(F5046 + P5046*Inputs!$B$15 - (Q5046/Inputs!$B$16) - U5046, 0)</f>
        <v>0</v>
      </c>
    </row>
    <row r="5047" spans="1:22" x14ac:dyDescent="0.3">
      <c r="A5047" s="1">
        <v>46233.208333333343</v>
      </c>
      <c r="B5047" s="2">
        <v>0</v>
      </c>
      <c r="C5047" s="2">
        <v>16.875210933884041</v>
      </c>
      <c r="D5047" s="2">
        <f t="shared" si="936"/>
        <v>35.879086804726306</v>
      </c>
      <c r="E5047" s="2">
        <f t="shared" si="937"/>
        <v>1.2998643888977932</v>
      </c>
      <c r="F5047" s="2">
        <f t="shared" si="945"/>
        <v>0</v>
      </c>
      <c r="G5047" s="2">
        <f t="shared" si="946"/>
        <v>0</v>
      </c>
      <c r="H5047" s="2">
        <f>MIN(Inputs!$B$2, (Inputs!$B$14 - F5047)/Inputs!$B$15)</f>
        <v>170</v>
      </c>
      <c r="I5047" s="2">
        <f>MAX(MIN(Inputs!$B$2, F5047*Inputs!$B$16, Inputs!$B$14*Inputs!$B$4 - G5047), 0)</f>
        <v>0</v>
      </c>
      <c r="J5047" s="2">
        <f>MAX(MIN(Inputs!$B$2, F5047*Inputs!$B$16, (Inputs!$B$14-F5047)/Inputs!$B$15)*Inputs!$B$9, 0)</f>
        <v>0</v>
      </c>
      <c r="K5047" s="2">
        <f>MAX(E5047*Inputs!$B$5 - B5047 - Inputs!$B$8, 0) * H5047</f>
        <v>0</v>
      </c>
      <c r="L5047" s="2">
        <f>IF(B5047 &gt;= D5047*Inputs!$B$10, MAX(B5047 - E5047/Inputs!$B$5 - Inputs!$B$8, 0) * I5047, 0)</f>
        <v>0</v>
      </c>
      <c r="M5047" s="2">
        <f t="shared" si="938"/>
        <v>0</v>
      </c>
      <c r="N5047" s="3" t="str">
        <f t="shared" si="939"/>
        <v>Idle</v>
      </c>
      <c r="O5047" s="3" t="str">
        <f t="shared" si="947"/>
        <v>Idle</v>
      </c>
      <c r="P5047" s="2">
        <f t="shared" si="940"/>
        <v>0</v>
      </c>
      <c r="Q5047" s="2">
        <f t="shared" si="941"/>
        <v>0</v>
      </c>
      <c r="R5047" s="2">
        <f t="shared" si="942"/>
        <v>0</v>
      </c>
      <c r="S5047" s="2">
        <f t="shared" si="943"/>
        <v>0</v>
      </c>
      <c r="T5047" s="2">
        <f t="shared" si="944"/>
        <v>0</v>
      </c>
      <c r="U5047" s="2">
        <f>IF(O5047="Reg", R5047 * Inputs!$B$7, 0)</f>
        <v>0</v>
      </c>
      <c r="V5047" s="2">
        <f>MAX(F5047 + P5047*Inputs!$B$15 - (Q5047/Inputs!$B$16) - U5047, 0)</f>
        <v>0</v>
      </c>
    </row>
    <row r="5048" spans="1:22" x14ac:dyDescent="0.3">
      <c r="A5048" s="1">
        <v>46233.25</v>
      </c>
      <c r="B5048" s="2">
        <v>0</v>
      </c>
      <c r="C5048" s="2">
        <v>7.5313845658000549</v>
      </c>
      <c r="D5048" s="2">
        <f t="shared" si="936"/>
        <v>35.879086804726306</v>
      </c>
      <c r="E5048" s="2">
        <f t="shared" si="937"/>
        <v>4.1612035812147097</v>
      </c>
      <c r="F5048" s="2">
        <f t="shared" si="945"/>
        <v>0</v>
      </c>
      <c r="G5048" s="2">
        <f t="shared" si="946"/>
        <v>0</v>
      </c>
      <c r="H5048" s="2">
        <f>MIN(Inputs!$B$2, (Inputs!$B$14 - F5048)/Inputs!$B$15)</f>
        <v>170</v>
      </c>
      <c r="I5048" s="2">
        <f>MAX(MIN(Inputs!$B$2, F5048*Inputs!$B$16, Inputs!$B$14*Inputs!$B$4 - G5048), 0)</f>
        <v>0</v>
      </c>
      <c r="J5048" s="2">
        <f>MAX(MIN(Inputs!$B$2, F5048*Inputs!$B$16, (Inputs!$B$14-F5048)/Inputs!$B$15)*Inputs!$B$9, 0)</f>
        <v>0</v>
      </c>
      <c r="K5048" s="2">
        <f>MAX(E5048*Inputs!$B$5 - B5048 - Inputs!$B$8, 0) * H5048</f>
        <v>0</v>
      </c>
      <c r="L5048" s="2">
        <f>IF(B5048 &gt;= D5048*Inputs!$B$10, MAX(B5048 - E5048/Inputs!$B$5 - Inputs!$B$8, 0) * I5048, 0)</f>
        <v>0</v>
      </c>
      <c r="M5048" s="2">
        <f t="shared" si="938"/>
        <v>0</v>
      </c>
      <c r="N5048" s="3" t="str">
        <f t="shared" si="939"/>
        <v>Idle</v>
      </c>
      <c r="O5048" s="3" t="str">
        <f t="shared" si="947"/>
        <v>Idle</v>
      </c>
      <c r="P5048" s="2">
        <f t="shared" si="940"/>
        <v>0</v>
      </c>
      <c r="Q5048" s="2">
        <f t="shared" si="941"/>
        <v>0</v>
      </c>
      <c r="R5048" s="2">
        <f t="shared" si="942"/>
        <v>0</v>
      </c>
      <c r="S5048" s="2">
        <f t="shared" si="943"/>
        <v>0</v>
      </c>
      <c r="T5048" s="2">
        <f t="shared" si="944"/>
        <v>0</v>
      </c>
      <c r="U5048" s="2">
        <f>IF(O5048="Reg", R5048 * Inputs!$B$7, 0)</f>
        <v>0</v>
      </c>
      <c r="V5048" s="2">
        <f>MAX(F5048 + P5048*Inputs!$B$15 - (Q5048/Inputs!$B$16) - U5048, 0)</f>
        <v>0</v>
      </c>
    </row>
    <row r="5049" spans="1:22" x14ac:dyDescent="0.3">
      <c r="A5049" s="1">
        <v>46233.291666666657</v>
      </c>
      <c r="B5049" s="2">
        <v>0</v>
      </c>
      <c r="C5049" s="2">
        <v>7.6048920650150507</v>
      </c>
      <c r="D5049" s="2">
        <f t="shared" si="936"/>
        <v>35.879086804726306</v>
      </c>
      <c r="E5049" s="2">
        <f t="shared" si="937"/>
        <v>9.2423805390322702</v>
      </c>
      <c r="F5049" s="2">
        <f t="shared" si="945"/>
        <v>0</v>
      </c>
      <c r="G5049" s="2">
        <f t="shared" si="946"/>
        <v>0</v>
      </c>
      <c r="H5049" s="2">
        <f>MIN(Inputs!$B$2, (Inputs!$B$14 - F5049)/Inputs!$B$15)</f>
        <v>170</v>
      </c>
      <c r="I5049" s="2">
        <f>MAX(MIN(Inputs!$B$2, F5049*Inputs!$B$16, Inputs!$B$14*Inputs!$B$4 - G5049), 0)</f>
        <v>0</v>
      </c>
      <c r="J5049" s="2">
        <f>MAX(MIN(Inputs!$B$2, F5049*Inputs!$B$16, (Inputs!$B$14-F5049)/Inputs!$B$15)*Inputs!$B$9, 0)</f>
        <v>0</v>
      </c>
      <c r="K5049" s="2">
        <f>MAX(E5049*Inputs!$B$5 - B5049 - Inputs!$B$8, 0) * H5049</f>
        <v>0</v>
      </c>
      <c r="L5049" s="2">
        <f>IF(B5049 &gt;= D5049*Inputs!$B$10, MAX(B5049 - E5049/Inputs!$B$5 - Inputs!$B$8, 0) * I5049, 0)</f>
        <v>0</v>
      </c>
      <c r="M5049" s="2">
        <f t="shared" si="938"/>
        <v>0</v>
      </c>
      <c r="N5049" s="3" t="str">
        <f t="shared" si="939"/>
        <v>Idle</v>
      </c>
      <c r="O5049" s="3" t="str">
        <f t="shared" si="947"/>
        <v>Idle</v>
      </c>
      <c r="P5049" s="2">
        <f t="shared" si="940"/>
        <v>0</v>
      </c>
      <c r="Q5049" s="2">
        <f t="shared" si="941"/>
        <v>0</v>
      </c>
      <c r="R5049" s="2">
        <f t="shared" si="942"/>
        <v>0</v>
      </c>
      <c r="S5049" s="2">
        <f t="shared" si="943"/>
        <v>0</v>
      </c>
      <c r="T5049" s="2">
        <f t="shared" si="944"/>
        <v>0</v>
      </c>
      <c r="U5049" s="2">
        <f>IF(O5049="Reg", R5049 * Inputs!$B$7, 0)</f>
        <v>0</v>
      </c>
      <c r="V5049" s="2">
        <f>MAX(F5049 + P5049*Inputs!$B$15 - (Q5049/Inputs!$B$16) - U5049, 0)</f>
        <v>0</v>
      </c>
    </row>
    <row r="5050" spans="1:22" x14ac:dyDescent="0.3">
      <c r="A5050" s="1">
        <v>46233.333333333343</v>
      </c>
      <c r="B5050" s="2">
        <v>0</v>
      </c>
      <c r="C5050" s="2">
        <v>6.4079659700482878</v>
      </c>
      <c r="D5050" s="2">
        <f t="shared" si="936"/>
        <v>35.879086804726306</v>
      </c>
      <c r="E5050" s="2">
        <f t="shared" si="937"/>
        <v>17.135028599444791</v>
      </c>
      <c r="F5050" s="2">
        <f t="shared" si="945"/>
        <v>0</v>
      </c>
      <c r="G5050" s="2">
        <f t="shared" si="946"/>
        <v>0</v>
      </c>
      <c r="H5050" s="2">
        <f>MIN(Inputs!$B$2, (Inputs!$B$14 - F5050)/Inputs!$B$15)</f>
        <v>170</v>
      </c>
      <c r="I5050" s="2">
        <f>MAX(MIN(Inputs!$B$2, F5050*Inputs!$B$16, Inputs!$B$14*Inputs!$B$4 - G5050), 0)</f>
        <v>0</v>
      </c>
      <c r="J5050" s="2">
        <f>MAX(MIN(Inputs!$B$2, F5050*Inputs!$B$16, (Inputs!$B$14-F5050)/Inputs!$B$15)*Inputs!$B$9, 0)</f>
        <v>0</v>
      </c>
      <c r="K5050" s="2">
        <f>MAX(E5050*Inputs!$B$5 - B5050 - Inputs!$B$8, 0) * H5050</f>
        <v>0</v>
      </c>
      <c r="L5050" s="2">
        <f>IF(B5050 &gt;= D5050*Inputs!$B$10, MAX(B5050 - E5050/Inputs!$B$5 - Inputs!$B$8, 0) * I5050, 0)</f>
        <v>0</v>
      </c>
      <c r="M5050" s="2">
        <f t="shared" si="938"/>
        <v>0</v>
      </c>
      <c r="N5050" s="3" t="str">
        <f t="shared" si="939"/>
        <v>Idle</v>
      </c>
      <c r="O5050" s="3" t="str">
        <f t="shared" si="947"/>
        <v>Idle</v>
      </c>
      <c r="P5050" s="2">
        <f t="shared" si="940"/>
        <v>0</v>
      </c>
      <c r="Q5050" s="2">
        <f t="shared" si="941"/>
        <v>0</v>
      </c>
      <c r="R5050" s="2">
        <f t="shared" si="942"/>
        <v>0</v>
      </c>
      <c r="S5050" s="2">
        <f t="shared" si="943"/>
        <v>0</v>
      </c>
      <c r="T5050" s="2">
        <f t="shared" si="944"/>
        <v>0</v>
      </c>
      <c r="U5050" s="2">
        <f>IF(O5050="Reg", R5050 * Inputs!$B$7, 0)</f>
        <v>0</v>
      </c>
      <c r="V5050" s="2">
        <f>MAX(F5050 + P5050*Inputs!$B$15 - (Q5050/Inputs!$B$16) - U5050, 0)</f>
        <v>0</v>
      </c>
    </row>
    <row r="5051" spans="1:22" x14ac:dyDescent="0.3">
      <c r="A5051" s="1">
        <v>46233.375</v>
      </c>
      <c r="B5051" s="2">
        <v>0</v>
      </c>
      <c r="C5051" s="2">
        <v>24.36740927869797</v>
      </c>
      <c r="D5051" s="2">
        <f t="shared" si="936"/>
        <v>35.879086804726306</v>
      </c>
      <c r="E5051" s="2">
        <f t="shared" si="937"/>
        <v>26.870998310954096</v>
      </c>
      <c r="F5051" s="2">
        <f t="shared" si="945"/>
        <v>0</v>
      </c>
      <c r="G5051" s="2">
        <f t="shared" si="946"/>
        <v>0</v>
      </c>
      <c r="H5051" s="2">
        <f>MIN(Inputs!$B$2, (Inputs!$B$14 - F5051)/Inputs!$B$15)</f>
        <v>170</v>
      </c>
      <c r="I5051" s="2">
        <f>MAX(MIN(Inputs!$B$2, F5051*Inputs!$B$16, Inputs!$B$14*Inputs!$B$4 - G5051), 0)</f>
        <v>0</v>
      </c>
      <c r="J5051" s="2">
        <f>MAX(MIN(Inputs!$B$2, F5051*Inputs!$B$16, (Inputs!$B$14-F5051)/Inputs!$B$15)*Inputs!$B$9, 0)</f>
        <v>0</v>
      </c>
      <c r="K5051" s="2">
        <f>MAX(E5051*Inputs!$B$5 - B5051 - Inputs!$B$8, 0) * H5051</f>
        <v>619.90134731873263</v>
      </c>
      <c r="L5051" s="2">
        <f>IF(B5051 &gt;= D5051*Inputs!$B$10, MAX(B5051 - E5051/Inputs!$B$5 - Inputs!$B$8, 0) * I5051, 0)</f>
        <v>0</v>
      </c>
      <c r="M5051" s="2">
        <f t="shared" si="938"/>
        <v>0</v>
      </c>
      <c r="N5051" s="3" t="str">
        <f t="shared" si="939"/>
        <v>Charge</v>
      </c>
      <c r="O5051" s="3" t="str">
        <f t="shared" si="947"/>
        <v>Charge</v>
      </c>
      <c r="P5051" s="2">
        <f t="shared" si="940"/>
        <v>170</v>
      </c>
      <c r="Q5051" s="2">
        <f t="shared" si="941"/>
        <v>0</v>
      </c>
      <c r="R5051" s="2">
        <f t="shared" si="942"/>
        <v>0</v>
      </c>
      <c r="S5051" s="2">
        <f t="shared" si="943"/>
        <v>0</v>
      </c>
      <c r="T5051" s="2">
        <f t="shared" si="944"/>
        <v>0</v>
      </c>
      <c r="U5051" s="2">
        <f>IF(O5051="Reg", R5051 * Inputs!$B$7, 0)</f>
        <v>0</v>
      </c>
      <c r="V5051" s="2">
        <f>MAX(F5051 + P5051*Inputs!$B$15 - (Q5051/Inputs!$B$16) - U5051, 0)</f>
        <v>170</v>
      </c>
    </row>
    <row r="5052" spans="1:22" x14ac:dyDescent="0.3">
      <c r="A5052" s="1">
        <v>46233.416666666657</v>
      </c>
      <c r="B5052" s="2">
        <v>7.7991863333867588</v>
      </c>
      <c r="C5052" s="2">
        <v>13.02349612675372</v>
      </c>
      <c r="D5052" s="2">
        <f t="shared" si="936"/>
        <v>35.879086804726306</v>
      </c>
      <c r="E5052" s="2">
        <f t="shared" si="937"/>
        <v>38.667211661812637</v>
      </c>
      <c r="F5052" s="2">
        <f t="shared" si="945"/>
        <v>170</v>
      </c>
      <c r="G5052" s="2">
        <f t="shared" si="946"/>
        <v>0</v>
      </c>
      <c r="H5052" s="2">
        <f>MIN(Inputs!$B$2, (Inputs!$B$14 - F5052)/Inputs!$B$15)</f>
        <v>170</v>
      </c>
      <c r="I5052" s="2">
        <f>MAX(MIN(Inputs!$B$2, F5052*Inputs!$B$16, Inputs!$B$14*Inputs!$B$4 - G5052), 0)</f>
        <v>170</v>
      </c>
      <c r="J5052" s="2">
        <f>MAX(MIN(Inputs!$B$2, F5052*Inputs!$B$16, (Inputs!$B$14-F5052)/Inputs!$B$15)*Inputs!$B$9, 0)</f>
        <v>136</v>
      </c>
      <c r="K5052" s="2">
        <f>MAX(E5052*Inputs!$B$5 - B5052 - Inputs!$B$8, 0) * H5052</f>
        <v>1058.753187931422</v>
      </c>
      <c r="L5052" s="2">
        <f>IF(B5052 &gt;= D5052*Inputs!$B$10, MAX(B5052 - E5052/Inputs!$B$5 - Inputs!$B$8, 0) * I5052, 0)</f>
        <v>0</v>
      </c>
      <c r="M5052" s="2">
        <f t="shared" si="938"/>
        <v>1771.1954732385059</v>
      </c>
      <c r="N5052" s="3" t="str">
        <f t="shared" si="939"/>
        <v>Reg</v>
      </c>
      <c r="O5052" s="3" t="str">
        <f t="shared" si="947"/>
        <v>Charge</v>
      </c>
      <c r="P5052" s="2">
        <f t="shared" si="940"/>
        <v>170</v>
      </c>
      <c r="Q5052" s="2">
        <f t="shared" si="941"/>
        <v>0</v>
      </c>
      <c r="R5052" s="2">
        <f t="shared" si="942"/>
        <v>0</v>
      </c>
      <c r="S5052" s="2">
        <f t="shared" si="943"/>
        <v>-1325.8616766757491</v>
      </c>
      <c r="T5052" s="2">
        <f t="shared" si="944"/>
        <v>0</v>
      </c>
      <c r="U5052" s="2">
        <f>IF(O5052="Reg", R5052 * Inputs!$B$7, 0)</f>
        <v>0</v>
      </c>
      <c r="V5052" s="2">
        <f>MAX(F5052 + P5052*Inputs!$B$15 - (Q5052/Inputs!$B$16) - U5052, 0)</f>
        <v>340</v>
      </c>
    </row>
    <row r="5053" spans="1:22" x14ac:dyDescent="0.3">
      <c r="A5053" s="1">
        <v>46233.458333333343</v>
      </c>
      <c r="B5053" s="2">
        <v>17.168035153901499</v>
      </c>
      <c r="C5053" s="2">
        <v>7.9020003049342966</v>
      </c>
      <c r="D5053" s="2">
        <f t="shared" si="936"/>
        <v>35.879086804726306</v>
      </c>
      <c r="E5053" s="2">
        <f t="shared" si="937"/>
        <v>51.62728591769261</v>
      </c>
      <c r="F5053" s="2">
        <f t="shared" si="945"/>
        <v>340</v>
      </c>
      <c r="G5053" s="2">
        <f t="shared" si="946"/>
        <v>0</v>
      </c>
      <c r="H5053" s="2">
        <f>MIN(Inputs!$B$2, (Inputs!$B$14 - F5053)/Inputs!$B$15)</f>
        <v>0</v>
      </c>
      <c r="I5053" s="2">
        <f>MAX(MIN(Inputs!$B$2, F5053*Inputs!$B$16, Inputs!$B$14*Inputs!$B$4 - G5053), 0)</f>
        <v>170</v>
      </c>
      <c r="J5053" s="2">
        <f>MAX(MIN(Inputs!$B$2, F5053*Inputs!$B$16, (Inputs!$B$14-F5053)/Inputs!$B$15)*Inputs!$B$9, 0)</f>
        <v>0</v>
      </c>
      <c r="K5053" s="2">
        <f>MAX(E5053*Inputs!$B$5 - B5053 - Inputs!$B$8, 0) * H5053</f>
        <v>0</v>
      </c>
      <c r="L5053" s="2">
        <f>IF(B5053 &gt;= D5053*Inputs!$B$10, MAX(B5053 - E5053/Inputs!$B$5 - Inputs!$B$8, 0) * I5053, 0)</f>
        <v>0</v>
      </c>
      <c r="M5053" s="2">
        <f t="shared" si="938"/>
        <v>0</v>
      </c>
      <c r="N5053" s="3" t="str">
        <f t="shared" si="939"/>
        <v>Idle</v>
      </c>
      <c r="O5053" s="3" t="str">
        <f t="shared" si="947"/>
        <v>Idle</v>
      </c>
      <c r="P5053" s="2">
        <f t="shared" si="940"/>
        <v>0</v>
      </c>
      <c r="Q5053" s="2">
        <f t="shared" si="941"/>
        <v>0</v>
      </c>
      <c r="R5053" s="2">
        <f t="shared" si="942"/>
        <v>0</v>
      </c>
      <c r="S5053" s="2">
        <f t="shared" si="943"/>
        <v>0</v>
      </c>
      <c r="T5053" s="2">
        <f t="shared" si="944"/>
        <v>0</v>
      </c>
      <c r="U5053" s="2">
        <f>IF(O5053="Reg", R5053 * Inputs!$B$7, 0)</f>
        <v>0</v>
      </c>
      <c r="V5053" s="2">
        <f>MAX(F5053 + P5053*Inputs!$B$15 - (Q5053/Inputs!$B$16) - U5053, 0)</f>
        <v>340</v>
      </c>
    </row>
    <row r="5054" spans="1:22" x14ac:dyDescent="0.3">
      <c r="A5054" s="1">
        <v>46233.5</v>
      </c>
      <c r="B5054" s="2">
        <v>30.487061746905361</v>
      </c>
      <c r="C5054" s="2">
        <v>2.0297467056794951</v>
      </c>
      <c r="D5054" s="2">
        <f t="shared" si="936"/>
        <v>35.879086804726306</v>
      </c>
      <c r="E5054" s="2">
        <f t="shared" si="937"/>
        <v>61.61402284989515</v>
      </c>
      <c r="F5054" s="2">
        <f t="shared" si="945"/>
        <v>340</v>
      </c>
      <c r="G5054" s="2">
        <f t="shared" si="946"/>
        <v>0</v>
      </c>
      <c r="H5054" s="2">
        <f>MIN(Inputs!$B$2, (Inputs!$B$14 - F5054)/Inputs!$B$15)</f>
        <v>0</v>
      </c>
      <c r="I5054" s="2">
        <f>MAX(MIN(Inputs!$B$2, F5054*Inputs!$B$16, Inputs!$B$14*Inputs!$B$4 - G5054), 0)</f>
        <v>170</v>
      </c>
      <c r="J5054" s="2">
        <f>MAX(MIN(Inputs!$B$2, F5054*Inputs!$B$16, (Inputs!$B$14-F5054)/Inputs!$B$15)*Inputs!$B$9, 0)</f>
        <v>0</v>
      </c>
      <c r="K5054" s="2">
        <f>MAX(E5054*Inputs!$B$5 - B5054 - Inputs!$B$8, 0) * H5054</f>
        <v>0</v>
      </c>
      <c r="L5054" s="2">
        <f>IF(B5054 &gt;= D5054*Inputs!$B$10, MAX(B5054 - E5054/Inputs!$B$5 - Inputs!$B$8, 0) * I5054, 0)</f>
        <v>0</v>
      </c>
      <c r="M5054" s="2">
        <f t="shared" si="938"/>
        <v>0</v>
      </c>
      <c r="N5054" s="3" t="str">
        <f t="shared" si="939"/>
        <v>Idle</v>
      </c>
      <c r="O5054" s="3" t="str">
        <f t="shared" si="947"/>
        <v>Idle</v>
      </c>
      <c r="P5054" s="2">
        <f t="shared" si="940"/>
        <v>0</v>
      </c>
      <c r="Q5054" s="2">
        <f t="shared" si="941"/>
        <v>0</v>
      </c>
      <c r="R5054" s="2">
        <f t="shared" si="942"/>
        <v>0</v>
      </c>
      <c r="S5054" s="2">
        <f t="shared" si="943"/>
        <v>0</v>
      </c>
      <c r="T5054" s="2">
        <f t="shared" si="944"/>
        <v>0</v>
      </c>
      <c r="U5054" s="2">
        <f>IF(O5054="Reg", R5054 * Inputs!$B$7, 0)</f>
        <v>0</v>
      </c>
      <c r="V5054" s="2">
        <f>MAX(F5054 + P5054*Inputs!$B$15 - (Q5054/Inputs!$B$16) - U5054, 0)</f>
        <v>340</v>
      </c>
    </row>
    <row r="5055" spans="1:22" x14ac:dyDescent="0.3">
      <c r="A5055" s="1">
        <v>46233.541666666657</v>
      </c>
      <c r="B5055" s="2">
        <v>47.355888362475113</v>
      </c>
      <c r="C5055" s="2">
        <v>6.5197008013835953</v>
      </c>
      <c r="D5055" s="2">
        <f t="shared" si="936"/>
        <v>35.879086804726306</v>
      </c>
      <c r="E5055" s="2">
        <f t="shared" si="937"/>
        <v>70.693903798814532</v>
      </c>
      <c r="F5055" s="2">
        <f t="shared" si="945"/>
        <v>340</v>
      </c>
      <c r="G5055" s="2">
        <f t="shared" si="946"/>
        <v>0</v>
      </c>
      <c r="H5055" s="2">
        <f>MIN(Inputs!$B$2, (Inputs!$B$14 - F5055)/Inputs!$B$15)</f>
        <v>0</v>
      </c>
      <c r="I5055" s="2">
        <f>MAX(MIN(Inputs!$B$2, F5055*Inputs!$B$16, Inputs!$B$14*Inputs!$B$4 - G5055), 0)</f>
        <v>170</v>
      </c>
      <c r="J5055" s="2">
        <f>MAX(MIN(Inputs!$B$2, F5055*Inputs!$B$16, (Inputs!$B$14-F5055)/Inputs!$B$15)*Inputs!$B$9, 0)</f>
        <v>0</v>
      </c>
      <c r="K5055" s="2">
        <f>MAX(E5055*Inputs!$B$5 - B5055 - Inputs!$B$8, 0) * H5055</f>
        <v>0</v>
      </c>
      <c r="L5055" s="2">
        <f>IF(B5055 &gt;= D5055*Inputs!$B$10, MAX(B5055 - E5055/Inputs!$B$5 - Inputs!$B$8, 0) * I5055, 0)</f>
        <v>0</v>
      </c>
      <c r="M5055" s="2">
        <f t="shared" si="938"/>
        <v>0</v>
      </c>
      <c r="N5055" s="3" t="str">
        <f t="shared" si="939"/>
        <v>Idle</v>
      </c>
      <c r="O5055" s="3" t="str">
        <f t="shared" si="947"/>
        <v>Idle</v>
      </c>
      <c r="P5055" s="2">
        <f t="shared" si="940"/>
        <v>0</v>
      </c>
      <c r="Q5055" s="2">
        <f t="shared" si="941"/>
        <v>0</v>
      </c>
      <c r="R5055" s="2">
        <f t="shared" si="942"/>
        <v>0</v>
      </c>
      <c r="S5055" s="2">
        <f t="shared" si="943"/>
        <v>0</v>
      </c>
      <c r="T5055" s="2">
        <f t="shared" si="944"/>
        <v>0</v>
      </c>
      <c r="U5055" s="2">
        <f>IF(O5055="Reg", R5055 * Inputs!$B$7, 0)</f>
        <v>0</v>
      </c>
      <c r="V5055" s="2">
        <f>MAX(F5055 + P5055*Inputs!$B$15 - (Q5055/Inputs!$B$16) - U5055, 0)</f>
        <v>340</v>
      </c>
    </row>
    <row r="5056" spans="1:22" x14ac:dyDescent="0.3">
      <c r="A5056" s="1">
        <v>46233.583333333343</v>
      </c>
      <c r="B5056" s="2">
        <v>58.415818269055848</v>
      </c>
      <c r="C5056" s="2">
        <v>181.3512030944116</v>
      </c>
      <c r="D5056" s="2">
        <f t="shared" si="936"/>
        <v>35.879086804726306</v>
      </c>
      <c r="E5056" s="2">
        <f t="shared" si="937"/>
        <v>77.264681441183413</v>
      </c>
      <c r="F5056" s="2">
        <f t="shared" si="945"/>
        <v>340</v>
      </c>
      <c r="G5056" s="2">
        <f t="shared" si="946"/>
        <v>0</v>
      </c>
      <c r="H5056" s="2">
        <f>MIN(Inputs!$B$2, (Inputs!$B$14 - F5056)/Inputs!$B$15)</f>
        <v>0</v>
      </c>
      <c r="I5056" s="2">
        <f>MAX(MIN(Inputs!$B$2, F5056*Inputs!$B$16, Inputs!$B$14*Inputs!$B$4 - G5056), 0)</f>
        <v>170</v>
      </c>
      <c r="J5056" s="2">
        <f>MAX(MIN(Inputs!$B$2, F5056*Inputs!$B$16, (Inputs!$B$14-F5056)/Inputs!$B$15)*Inputs!$B$9, 0)</f>
        <v>0</v>
      </c>
      <c r="K5056" s="2">
        <f>MAX(E5056*Inputs!$B$5 - B5056 - Inputs!$B$8, 0) * H5056</f>
        <v>0</v>
      </c>
      <c r="L5056" s="2">
        <f>IF(B5056 &gt;= D5056*Inputs!$B$10, MAX(B5056 - E5056/Inputs!$B$5 - Inputs!$B$8, 0) * I5056, 0)</f>
        <v>0</v>
      </c>
      <c r="M5056" s="2">
        <f t="shared" si="938"/>
        <v>0</v>
      </c>
      <c r="N5056" s="3" t="str">
        <f t="shared" si="939"/>
        <v>Idle</v>
      </c>
      <c r="O5056" s="3" t="str">
        <f t="shared" si="947"/>
        <v>Idle</v>
      </c>
      <c r="P5056" s="2">
        <f t="shared" si="940"/>
        <v>0</v>
      </c>
      <c r="Q5056" s="2">
        <f t="shared" si="941"/>
        <v>0</v>
      </c>
      <c r="R5056" s="2">
        <f t="shared" si="942"/>
        <v>0</v>
      </c>
      <c r="S5056" s="2">
        <f t="shared" si="943"/>
        <v>0</v>
      </c>
      <c r="T5056" s="2">
        <f t="shared" si="944"/>
        <v>0</v>
      </c>
      <c r="U5056" s="2">
        <f>IF(O5056="Reg", R5056 * Inputs!$B$7, 0)</f>
        <v>0</v>
      </c>
      <c r="V5056" s="2">
        <f>MAX(F5056 + P5056*Inputs!$B$15 - (Q5056/Inputs!$B$16) - U5056, 0)</f>
        <v>340</v>
      </c>
    </row>
    <row r="5057" spans="1:22" x14ac:dyDescent="0.3">
      <c r="A5057" s="1">
        <v>46233.625</v>
      </c>
      <c r="B5057" s="2">
        <v>70.777280105151206</v>
      </c>
      <c r="C5057" s="2">
        <v>14.686378025007381</v>
      </c>
      <c r="D5057" s="2">
        <f t="shared" si="936"/>
        <v>35.879086804726306</v>
      </c>
      <c r="E5057" s="2">
        <f t="shared" si="937"/>
        <v>81.733925731188108</v>
      </c>
      <c r="F5057" s="2">
        <f t="shared" si="945"/>
        <v>340</v>
      </c>
      <c r="G5057" s="2">
        <f t="shared" si="946"/>
        <v>0</v>
      </c>
      <c r="H5057" s="2">
        <f>MIN(Inputs!$B$2, (Inputs!$B$14 - F5057)/Inputs!$B$15)</f>
        <v>0</v>
      </c>
      <c r="I5057" s="2">
        <f>MAX(MIN(Inputs!$B$2, F5057*Inputs!$B$16, Inputs!$B$14*Inputs!$B$4 - G5057), 0)</f>
        <v>170</v>
      </c>
      <c r="J5057" s="2">
        <f>MAX(MIN(Inputs!$B$2, F5057*Inputs!$B$16, (Inputs!$B$14-F5057)/Inputs!$B$15)*Inputs!$B$9, 0)</f>
        <v>0</v>
      </c>
      <c r="K5057" s="2">
        <f>MAX(E5057*Inputs!$B$5 - B5057 - Inputs!$B$8, 0) * H5057</f>
        <v>0</v>
      </c>
      <c r="L5057" s="2">
        <f>IF(B5057 &gt;= D5057*Inputs!$B$10, MAX(B5057 - E5057/Inputs!$B$5 - Inputs!$B$8, 0) * I5057, 0)</f>
        <v>0</v>
      </c>
      <c r="M5057" s="2">
        <f t="shared" si="938"/>
        <v>0</v>
      </c>
      <c r="N5057" s="3" t="str">
        <f t="shared" si="939"/>
        <v>Idle</v>
      </c>
      <c r="O5057" s="3" t="str">
        <f t="shared" si="947"/>
        <v>Idle</v>
      </c>
      <c r="P5057" s="2">
        <f t="shared" si="940"/>
        <v>0</v>
      </c>
      <c r="Q5057" s="2">
        <f t="shared" si="941"/>
        <v>0</v>
      </c>
      <c r="R5057" s="2">
        <f t="shared" si="942"/>
        <v>0</v>
      </c>
      <c r="S5057" s="2">
        <f t="shared" si="943"/>
        <v>0</v>
      </c>
      <c r="T5057" s="2">
        <f t="shared" si="944"/>
        <v>0</v>
      </c>
      <c r="U5057" s="2">
        <f>IF(O5057="Reg", R5057 * Inputs!$B$7, 0)</f>
        <v>0</v>
      </c>
      <c r="V5057" s="2">
        <f>MAX(F5057 + P5057*Inputs!$B$15 - (Q5057/Inputs!$B$16) - U5057, 0)</f>
        <v>340</v>
      </c>
    </row>
    <row r="5058" spans="1:22" x14ac:dyDescent="0.3">
      <c r="A5058" s="1">
        <v>46233.666666666657</v>
      </c>
      <c r="B5058" s="2">
        <v>85.559631868666671</v>
      </c>
      <c r="C5058" s="2">
        <v>7.4140116423582931</v>
      </c>
      <c r="D5058" s="2">
        <f t="shared" ref="D5058:D5121" si="948">AVERAGEIFS(B:B, A:A, "&gt;="&amp;INT(A5058), A:A, "&lt;"&amp;INT(A5058)+1)</f>
        <v>35.879086804726306</v>
      </c>
      <c r="E5058" s="2">
        <f t="shared" ref="E5058:E5121" si="949">AVERAGE(B5058:B5063)</f>
        <v>80.172229223398304</v>
      </c>
      <c r="F5058" s="2">
        <f t="shared" si="945"/>
        <v>340</v>
      </c>
      <c r="G5058" s="2">
        <f t="shared" si="946"/>
        <v>0</v>
      </c>
      <c r="H5058" s="2">
        <f>MIN(Inputs!$B$2, (Inputs!$B$14 - F5058)/Inputs!$B$15)</f>
        <v>0</v>
      </c>
      <c r="I5058" s="2">
        <f>MAX(MIN(Inputs!$B$2, F5058*Inputs!$B$16, Inputs!$B$14*Inputs!$B$4 - G5058), 0)</f>
        <v>170</v>
      </c>
      <c r="J5058" s="2">
        <f>MAX(MIN(Inputs!$B$2, F5058*Inputs!$B$16, (Inputs!$B$14-F5058)/Inputs!$B$15)*Inputs!$B$9, 0)</f>
        <v>0</v>
      </c>
      <c r="K5058" s="2">
        <f>MAX(E5058*Inputs!$B$5 - B5058 - Inputs!$B$8, 0) * H5058</f>
        <v>0</v>
      </c>
      <c r="L5058" s="2">
        <f>IF(B5058 &gt;= D5058*Inputs!$B$10, MAX(B5058 - E5058/Inputs!$B$5 - Inputs!$B$8, 0) * I5058, 0)</f>
        <v>0</v>
      </c>
      <c r="M5058" s="2">
        <f t="shared" ref="M5058:M5121" si="950">C5058 * J5058</f>
        <v>0</v>
      </c>
      <c r="N5058" s="3" t="str">
        <f t="shared" ref="N5058:N5121" si="951">IF(MAX(K5058, L5058, M5058)&lt;=0, "Idle", IF(AND(M5058&gt;=K5058, M5058&gt;=L5058), "Reg", IF(L5058&gt;=K5058, "Discharge", "Charge")))</f>
        <v>Idle</v>
      </c>
      <c r="O5058" s="3" t="str">
        <f t="shared" si="947"/>
        <v>Idle</v>
      </c>
      <c r="P5058" s="2">
        <f t="shared" ref="P5058:P5121" si="952">IF(O5058="Charge", H5058, 0)</f>
        <v>0</v>
      </c>
      <c r="Q5058" s="2">
        <f t="shared" ref="Q5058:Q5121" si="953">IF(O5058="Discharge", I5058, 0)</f>
        <v>0</v>
      </c>
      <c r="R5058" s="2">
        <f t="shared" ref="R5058:R5121" si="954">IF(O5058="Reg", J5058, 0)</f>
        <v>0</v>
      </c>
      <c r="S5058" s="2">
        <f t="shared" ref="S5058:S5121" si="955">(Q5058 - P5058) * B5058</f>
        <v>0</v>
      </c>
      <c r="T5058" s="2">
        <f t="shared" ref="T5058:T5121" si="956">R5058 * C5058</f>
        <v>0</v>
      </c>
      <c r="U5058" s="2">
        <f>IF(O5058="Reg", R5058 * Inputs!$B$7, 0)</f>
        <v>0</v>
      </c>
      <c r="V5058" s="2">
        <f>MAX(F5058 + P5058*Inputs!$B$15 - (Q5058/Inputs!$B$16) - U5058, 0)</f>
        <v>340</v>
      </c>
    </row>
    <row r="5059" spans="1:22" x14ac:dyDescent="0.3">
      <c r="A5059" s="1">
        <v>46233.708333333343</v>
      </c>
      <c r="B5059" s="2">
        <v>77.088456747116723</v>
      </c>
      <c r="C5059" s="2">
        <v>5.8342975087333846</v>
      </c>
      <c r="D5059" s="2">
        <f t="shared" si="948"/>
        <v>35.879086804726306</v>
      </c>
      <c r="E5059" s="2">
        <f t="shared" si="949"/>
        <v>74.349813973284441</v>
      </c>
      <c r="F5059" s="2">
        <f t="shared" ref="F5059:F5122" si="957">V5058</f>
        <v>340</v>
      </c>
      <c r="G5059" s="2">
        <f t="shared" ref="G5059:G5122" si="958">IF(INT(A5059)=INT(A5058), G5058 + Q5058, 0)</f>
        <v>0</v>
      </c>
      <c r="H5059" s="2">
        <f>MIN(Inputs!$B$2, (Inputs!$B$14 - F5059)/Inputs!$B$15)</f>
        <v>0</v>
      </c>
      <c r="I5059" s="2">
        <f>MAX(MIN(Inputs!$B$2, F5059*Inputs!$B$16, Inputs!$B$14*Inputs!$B$4 - G5059), 0)</f>
        <v>170</v>
      </c>
      <c r="J5059" s="2">
        <f>MAX(MIN(Inputs!$B$2, F5059*Inputs!$B$16, (Inputs!$B$14-F5059)/Inputs!$B$15)*Inputs!$B$9, 0)</f>
        <v>0</v>
      </c>
      <c r="K5059" s="2">
        <f>MAX(E5059*Inputs!$B$5 - B5059 - Inputs!$B$8, 0) * H5059</f>
        <v>0</v>
      </c>
      <c r="L5059" s="2">
        <f>IF(B5059 &gt;= D5059*Inputs!$B$10, MAX(B5059 - E5059/Inputs!$B$5 - Inputs!$B$8, 0) * I5059, 0)</f>
        <v>0</v>
      </c>
      <c r="M5059" s="2">
        <f t="shared" si="950"/>
        <v>0</v>
      </c>
      <c r="N5059" s="3" t="str">
        <f t="shared" si="951"/>
        <v>Idle</v>
      </c>
      <c r="O5059" s="3" t="str">
        <f t="shared" si="947"/>
        <v>Idle</v>
      </c>
      <c r="P5059" s="2">
        <f t="shared" si="952"/>
        <v>0</v>
      </c>
      <c r="Q5059" s="2">
        <f t="shared" si="953"/>
        <v>0</v>
      </c>
      <c r="R5059" s="2">
        <f t="shared" si="954"/>
        <v>0</v>
      </c>
      <c r="S5059" s="2">
        <f t="shared" si="955"/>
        <v>0</v>
      </c>
      <c r="T5059" s="2">
        <f t="shared" si="956"/>
        <v>0</v>
      </c>
      <c r="U5059" s="2">
        <f>IF(O5059="Reg", R5059 * Inputs!$B$7, 0)</f>
        <v>0</v>
      </c>
      <c r="V5059" s="2">
        <f>MAX(F5059 + P5059*Inputs!$B$15 - (Q5059/Inputs!$B$16) - U5059, 0)</f>
        <v>340</v>
      </c>
    </row>
    <row r="5060" spans="1:22" x14ac:dyDescent="0.3">
      <c r="A5060" s="1">
        <v>46233.75</v>
      </c>
      <c r="B5060" s="2">
        <v>84.966347440421657</v>
      </c>
      <c r="C5060" s="2">
        <v>6.6246155336066126</v>
      </c>
      <c r="D5060" s="2">
        <f t="shared" si="948"/>
        <v>35.879086804726306</v>
      </c>
      <c r="E5060" s="2">
        <f t="shared" si="949"/>
        <v>69.427647330308005</v>
      </c>
      <c r="F5060" s="2">
        <f t="shared" si="957"/>
        <v>340</v>
      </c>
      <c r="G5060" s="2">
        <f t="shared" si="958"/>
        <v>0</v>
      </c>
      <c r="H5060" s="2">
        <f>MIN(Inputs!$B$2, (Inputs!$B$14 - F5060)/Inputs!$B$15)</f>
        <v>0</v>
      </c>
      <c r="I5060" s="2">
        <f>MAX(MIN(Inputs!$B$2, F5060*Inputs!$B$16, Inputs!$B$14*Inputs!$B$4 - G5060), 0)</f>
        <v>170</v>
      </c>
      <c r="J5060" s="2">
        <f>MAX(MIN(Inputs!$B$2, F5060*Inputs!$B$16, (Inputs!$B$14-F5060)/Inputs!$B$15)*Inputs!$B$9, 0)</f>
        <v>0</v>
      </c>
      <c r="K5060" s="2">
        <f>MAX(E5060*Inputs!$B$5 - B5060 - Inputs!$B$8, 0) * H5060</f>
        <v>0</v>
      </c>
      <c r="L5060" s="2">
        <f>IF(B5060 &gt;= D5060*Inputs!$B$10, MAX(B5060 - E5060/Inputs!$B$5 - Inputs!$B$8, 0) * I5060, 0)</f>
        <v>0</v>
      </c>
      <c r="M5060" s="2">
        <f t="shared" si="950"/>
        <v>0</v>
      </c>
      <c r="N5060" s="3" t="str">
        <f t="shared" si="951"/>
        <v>Idle</v>
      </c>
      <c r="O5060" s="3" t="str">
        <f t="shared" ref="O5060:O5123" si="959">IF(O5059&lt;&gt;O5058, O5059, N5060)</f>
        <v>Idle</v>
      </c>
      <c r="P5060" s="2">
        <f t="shared" si="952"/>
        <v>0</v>
      </c>
      <c r="Q5060" s="2">
        <f t="shared" si="953"/>
        <v>0</v>
      </c>
      <c r="R5060" s="2">
        <f t="shared" si="954"/>
        <v>0</v>
      </c>
      <c r="S5060" s="2">
        <f t="shared" si="955"/>
        <v>0</v>
      </c>
      <c r="T5060" s="2">
        <f t="shared" si="956"/>
        <v>0</v>
      </c>
      <c r="U5060" s="2">
        <f>IF(O5060="Reg", R5060 * Inputs!$B$7, 0)</f>
        <v>0</v>
      </c>
      <c r="V5060" s="2">
        <f>MAX(F5060 + P5060*Inputs!$B$15 - (Q5060/Inputs!$B$16) - U5060, 0)</f>
        <v>340</v>
      </c>
    </row>
    <row r="5061" spans="1:22" x14ac:dyDescent="0.3">
      <c r="A5061" s="1">
        <v>46233.791666666657</v>
      </c>
      <c r="B5061" s="2">
        <v>86.780554216688401</v>
      </c>
      <c r="C5061" s="2">
        <v>11.67093750570521</v>
      </c>
      <c r="D5061" s="2">
        <f t="shared" si="948"/>
        <v>35.879086804726306</v>
      </c>
      <c r="E5061" s="2">
        <f t="shared" si="949"/>
        <v>60.546949605342839</v>
      </c>
      <c r="F5061" s="2">
        <f t="shared" si="957"/>
        <v>340</v>
      </c>
      <c r="G5061" s="2">
        <f t="shared" si="958"/>
        <v>0</v>
      </c>
      <c r="H5061" s="2">
        <f>MIN(Inputs!$B$2, (Inputs!$B$14 - F5061)/Inputs!$B$15)</f>
        <v>0</v>
      </c>
      <c r="I5061" s="2">
        <f>MAX(MIN(Inputs!$B$2, F5061*Inputs!$B$16, Inputs!$B$14*Inputs!$B$4 - G5061), 0)</f>
        <v>170</v>
      </c>
      <c r="J5061" s="2">
        <f>MAX(MIN(Inputs!$B$2, F5061*Inputs!$B$16, (Inputs!$B$14-F5061)/Inputs!$B$15)*Inputs!$B$9, 0)</f>
        <v>0</v>
      </c>
      <c r="K5061" s="2">
        <f>MAX(E5061*Inputs!$B$5 - B5061 - Inputs!$B$8, 0) * H5061</f>
        <v>0</v>
      </c>
      <c r="L5061" s="2">
        <f>IF(B5061 &gt;= D5061*Inputs!$B$10, MAX(B5061 - E5061/Inputs!$B$5 - Inputs!$B$8, 0) * I5061, 0)</f>
        <v>0</v>
      </c>
      <c r="M5061" s="2">
        <f t="shared" si="950"/>
        <v>0</v>
      </c>
      <c r="N5061" s="3" t="str">
        <f t="shared" si="951"/>
        <v>Idle</v>
      </c>
      <c r="O5061" s="3" t="str">
        <f t="shared" si="959"/>
        <v>Idle</v>
      </c>
      <c r="P5061" s="2">
        <f t="shared" si="952"/>
        <v>0</v>
      </c>
      <c r="Q5061" s="2">
        <f t="shared" si="953"/>
        <v>0</v>
      </c>
      <c r="R5061" s="2">
        <f t="shared" si="954"/>
        <v>0</v>
      </c>
      <c r="S5061" s="2">
        <f t="shared" si="955"/>
        <v>0</v>
      </c>
      <c r="T5061" s="2">
        <f t="shared" si="956"/>
        <v>0</v>
      </c>
      <c r="U5061" s="2">
        <f>IF(O5061="Reg", R5061 * Inputs!$B$7, 0)</f>
        <v>0</v>
      </c>
      <c r="V5061" s="2">
        <f>MAX(F5061 + P5061*Inputs!$B$15 - (Q5061/Inputs!$B$16) - U5061, 0)</f>
        <v>340</v>
      </c>
    </row>
    <row r="5062" spans="1:22" x14ac:dyDescent="0.3">
      <c r="A5062" s="1">
        <v>46233.833333333343</v>
      </c>
      <c r="B5062" s="2">
        <v>85.231284009084021</v>
      </c>
      <c r="C5062" s="2">
        <v>4.0211994822685933</v>
      </c>
      <c r="D5062" s="2">
        <f t="shared" si="948"/>
        <v>35.879086804726306</v>
      </c>
      <c r="E5062" s="2">
        <f t="shared" si="949"/>
        <v>48.19917172841172</v>
      </c>
      <c r="F5062" s="2">
        <f t="shared" si="957"/>
        <v>340</v>
      </c>
      <c r="G5062" s="2">
        <f t="shared" si="958"/>
        <v>0</v>
      </c>
      <c r="H5062" s="2">
        <f>MIN(Inputs!$B$2, (Inputs!$B$14 - F5062)/Inputs!$B$15)</f>
        <v>0</v>
      </c>
      <c r="I5062" s="2">
        <f>MAX(MIN(Inputs!$B$2, F5062*Inputs!$B$16, Inputs!$B$14*Inputs!$B$4 - G5062), 0)</f>
        <v>170</v>
      </c>
      <c r="J5062" s="2">
        <f>MAX(MIN(Inputs!$B$2, F5062*Inputs!$B$16, (Inputs!$B$14-F5062)/Inputs!$B$15)*Inputs!$B$9, 0)</f>
        <v>0</v>
      </c>
      <c r="K5062" s="2">
        <f>MAX(E5062*Inputs!$B$5 - B5062 - Inputs!$B$8, 0) * H5062</f>
        <v>0</v>
      </c>
      <c r="L5062" s="2">
        <f>IF(B5062 &gt;= D5062*Inputs!$B$10, MAX(B5062 - E5062/Inputs!$B$5 - Inputs!$B$8, 0) * I5062, 0)</f>
        <v>1778.11465219202</v>
      </c>
      <c r="M5062" s="2">
        <f t="shared" si="950"/>
        <v>0</v>
      </c>
      <c r="N5062" s="3" t="str">
        <f t="shared" si="951"/>
        <v>Discharge</v>
      </c>
      <c r="O5062" s="3" t="str">
        <f t="shared" si="959"/>
        <v>Discharge</v>
      </c>
      <c r="P5062" s="2">
        <f t="shared" si="952"/>
        <v>0</v>
      </c>
      <c r="Q5062" s="2">
        <f t="shared" si="953"/>
        <v>170</v>
      </c>
      <c r="R5062" s="2">
        <f t="shared" si="954"/>
        <v>0</v>
      </c>
      <c r="S5062" s="2">
        <f t="shared" si="955"/>
        <v>14489.318281544283</v>
      </c>
      <c r="T5062" s="2">
        <f t="shared" si="956"/>
        <v>0</v>
      </c>
      <c r="U5062" s="2">
        <f>IF(O5062="Reg", R5062 * Inputs!$B$7, 0)</f>
        <v>0</v>
      </c>
      <c r="V5062" s="2">
        <f>MAX(F5062 + P5062*Inputs!$B$15 - (Q5062/Inputs!$B$16) - U5062, 0)</f>
        <v>170</v>
      </c>
    </row>
    <row r="5063" spans="1:22" x14ac:dyDescent="0.3">
      <c r="A5063" s="1">
        <v>46233.875</v>
      </c>
      <c r="B5063" s="2">
        <v>61.407101058412437</v>
      </c>
      <c r="C5063" s="2">
        <v>11.131620856535489</v>
      </c>
      <c r="D5063" s="2">
        <f t="shared" si="948"/>
        <v>35.879086804726306</v>
      </c>
      <c r="E5063" s="2">
        <f t="shared" si="949"/>
        <v>33.993957726897712</v>
      </c>
      <c r="F5063" s="2">
        <f t="shared" si="957"/>
        <v>170</v>
      </c>
      <c r="G5063" s="2">
        <f t="shared" si="958"/>
        <v>170</v>
      </c>
      <c r="H5063" s="2">
        <f>MIN(Inputs!$B$2, (Inputs!$B$14 - F5063)/Inputs!$B$15)</f>
        <v>170</v>
      </c>
      <c r="I5063" s="2">
        <f>MAX(MIN(Inputs!$B$2, F5063*Inputs!$B$16, Inputs!$B$14*Inputs!$B$4 - G5063), 0)</f>
        <v>170</v>
      </c>
      <c r="J5063" s="2">
        <f>MAX(MIN(Inputs!$B$2, F5063*Inputs!$B$16, (Inputs!$B$14-F5063)/Inputs!$B$15)*Inputs!$B$9, 0)</f>
        <v>136</v>
      </c>
      <c r="K5063" s="2">
        <f>MAX(E5063*Inputs!$B$5 - B5063 - Inputs!$B$8, 0) * H5063</f>
        <v>0</v>
      </c>
      <c r="L5063" s="2">
        <f>IF(B5063 &gt;= D5063*Inputs!$B$10, MAX(B5063 - E5063/Inputs!$B$5 - Inputs!$B$8, 0) * I5063, 0)</f>
        <v>472.19261905214699</v>
      </c>
      <c r="M5063" s="2">
        <f t="shared" si="950"/>
        <v>1513.9004364888265</v>
      </c>
      <c r="N5063" s="3" t="str">
        <f t="shared" si="951"/>
        <v>Reg</v>
      </c>
      <c r="O5063" s="3" t="str">
        <f t="shared" si="959"/>
        <v>Discharge</v>
      </c>
      <c r="P5063" s="2">
        <f t="shared" si="952"/>
        <v>0</v>
      </c>
      <c r="Q5063" s="2">
        <f t="shared" si="953"/>
        <v>170</v>
      </c>
      <c r="R5063" s="2">
        <f t="shared" si="954"/>
        <v>0</v>
      </c>
      <c r="S5063" s="2">
        <f t="shared" si="955"/>
        <v>10439.207179930114</v>
      </c>
      <c r="T5063" s="2">
        <f t="shared" si="956"/>
        <v>0</v>
      </c>
      <c r="U5063" s="2">
        <f>IF(O5063="Reg", R5063 * Inputs!$B$7, 0)</f>
        <v>0</v>
      </c>
      <c r="V5063" s="2">
        <f>MAX(F5063 + P5063*Inputs!$B$15 - (Q5063/Inputs!$B$16) - U5063, 0)</f>
        <v>0</v>
      </c>
    </row>
    <row r="5064" spans="1:22" x14ac:dyDescent="0.3">
      <c r="A5064" s="1">
        <v>46233.916666666657</v>
      </c>
      <c r="B5064" s="2">
        <v>50.625140367983498</v>
      </c>
      <c r="C5064" s="2">
        <v>7.610732637168649</v>
      </c>
      <c r="D5064" s="2">
        <f t="shared" si="948"/>
        <v>35.879086804726306</v>
      </c>
      <c r="E5064" s="2">
        <f t="shared" si="949"/>
        <v>23.759440883828972</v>
      </c>
      <c r="F5064" s="2">
        <f t="shared" si="957"/>
        <v>0</v>
      </c>
      <c r="G5064" s="2">
        <f t="shared" si="958"/>
        <v>340</v>
      </c>
      <c r="H5064" s="2">
        <f>MIN(Inputs!$B$2, (Inputs!$B$14 - F5064)/Inputs!$B$15)</f>
        <v>170</v>
      </c>
      <c r="I5064" s="2">
        <f>MAX(MIN(Inputs!$B$2, F5064*Inputs!$B$16, Inputs!$B$14*Inputs!$B$4 - G5064), 0)</f>
        <v>0</v>
      </c>
      <c r="J5064" s="2">
        <f>MAX(MIN(Inputs!$B$2, F5064*Inputs!$B$16, (Inputs!$B$14-F5064)/Inputs!$B$15)*Inputs!$B$9, 0)</f>
        <v>0</v>
      </c>
      <c r="K5064" s="2">
        <f>MAX(E5064*Inputs!$B$5 - B5064 - Inputs!$B$8, 0) * H5064</f>
        <v>0</v>
      </c>
      <c r="L5064" s="2">
        <f>IF(B5064 &gt;= D5064*Inputs!$B$10, MAX(B5064 - E5064/Inputs!$B$5 - Inputs!$B$8, 0) * I5064, 0)</f>
        <v>0</v>
      </c>
      <c r="M5064" s="2">
        <f t="shared" si="950"/>
        <v>0</v>
      </c>
      <c r="N5064" s="3" t="str">
        <f t="shared" si="951"/>
        <v>Idle</v>
      </c>
      <c r="O5064" s="3" t="str">
        <f t="shared" si="959"/>
        <v>Idle</v>
      </c>
      <c r="P5064" s="2">
        <f t="shared" si="952"/>
        <v>0</v>
      </c>
      <c r="Q5064" s="2">
        <f t="shared" si="953"/>
        <v>0</v>
      </c>
      <c r="R5064" s="2">
        <f t="shared" si="954"/>
        <v>0</v>
      </c>
      <c r="S5064" s="2">
        <f t="shared" si="955"/>
        <v>0</v>
      </c>
      <c r="T5064" s="2">
        <f t="shared" si="956"/>
        <v>0</v>
      </c>
      <c r="U5064" s="2">
        <f>IF(O5064="Reg", R5064 * Inputs!$B$7, 0)</f>
        <v>0</v>
      </c>
      <c r="V5064" s="2">
        <f>MAX(F5064 + P5064*Inputs!$B$15 - (Q5064/Inputs!$B$16) - U5064, 0)</f>
        <v>0</v>
      </c>
    </row>
    <row r="5065" spans="1:22" x14ac:dyDescent="0.3">
      <c r="A5065" s="1">
        <v>46233.958333333343</v>
      </c>
      <c r="B5065" s="2">
        <v>47.55545688925806</v>
      </c>
      <c r="C5065" s="2">
        <v>10.43689228921885</v>
      </c>
      <c r="D5065" s="2">
        <f t="shared" si="948"/>
        <v>35.879086804726306</v>
      </c>
      <c r="E5065" s="2">
        <f t="shared" si="949"/>
        <v>15.321917489165058</v>
      </c>
      <c r="F5065" s="2">
        <f t="shared" si="957"/>
        <v>0</v>
      </c>
      <c r="G5065" s="2">
        <f t="shared" si="958"/>
        <v>340</v>
      </c>
      <c r="H5065" s="2">
        <f>MIN(Inputs!$B$2, (Inputs!$B$14 - F5065)/Inputs!$B$15)</f>
        <v>170</v>
      </c>
      <c r="I5065" s="2">
        <f>MAX(MIN(Inputs!$B$2, F5065*Inputs!$B$16, Inputs!$B$14*Inputs!$B$4 - G5065), 0)</f>
        <v>0</v>
      </c>
      <c r="J5065" s="2">
        <f>MAX(MIN(Inputs!$B$2, F5065*Inputs!$B$16, (Inputs!$B$14-F5065)/Inputs!$B$15)*Inputs!$B$9, 0)</f>
        <v>0</v>
      </c>
      <c r="K5065" s="2">
        <f>MAX(E5065*Inputs!$B$5 - B5065 - Inputs!$B$8, 0) * H5065</f>
        <v>0</v>
      </c>
      <c r="L5065" s="2">
        <f>IF(B5065 &gt;= D5065*Inputs!$B$10, MAX(B5065 - E5065/Inputs!$B$5 - Inputs!$B$8, 0) * I5065, 0)</f>
        <v>0</v>
      </c>
      <c r="M5065" s="2">
        <f t="shared" si="950"/>
        <v>0</v>
      </c>
      <c r="N5065" s="3" t="str">
        <f t="shared" si="951"/>
        <v>Idle</v>
      </c>
      <c r="O5065" s="3" t="str">
        <f t="shared" si="959"/>
        <v>Idle</v>
      </c>
      <c r="P5065" s="2">
        <f t="shared" si="952"/>
        <v>0</v>
      </c>
      <c r="Q5065" s="2">
        <f t="shared" si="953"/>
        <v>0</v>
      </c>
      <c r="R5065" s="2">
        <f t="shared" si="954"/>
        <v>0</v>
      </c>
      <c r="S5065" s="2">
        <f t="shared" si="955"/>
        <v>0</v>
      </c>
      <c r="T5065" s="2">
        <f t="shared" si="956"/>
        <v>0</v>
      </c>
      <c r="U5065" s="2">
        <f>IF(O5065="Reg", R5065 * Inputs!$B$7, 0)</f>
        <v>0</v>
      </c>
      <c r="V5065" s="2">
        <f>MAX(F5065 + P5065*Inputs!$B$15 - (Q5065/Inputs!$B$16) - U5065, 0)</f>
        <v>0</v>
      </c>
    </row>
    <row r="5066" spans="1:22" x14ac:dyDescent="0.3">
      <c r="A5066" s="1">
        <v>46234</v>
      </c>
      <c r="B5066" s="2">
        <v>31.6821610906307</v>
      </c>
      <c r="C5066" s="2">
        <v>2.754236556919798</v>
      </c>
      <c r="D5066" s="2">
        <f t="shared" si="948"/>
        <v>37.426377425203654</v>
      </c>
      <c r="E5066" s="2">
        <f t="shared" si="949"/>
        <v>7.3960080076220445</v>
      </c>
      <c r="F5066" s="2">
        <f t="shared" si="957"/>
        <v>0</v>
      </c>
      <c r="G5066" s="2">
        <f t="shared" si="958"/>
        <v>0</v>
      </c>
      <c r="H5066" s="2">
        <f>MIN(Inputs!$B$2, (Inputs!$B$14 - F5066)/Inputs!$B$15)</f>
        <v>170</v>
      </c>
      <c r="I5066" s="2">
        <f>MAX(MIN(Inputs!$B$2, F5066*Inputs!$B$16, Inputs!$B$14*Inputs!$B$4 - G5066), 0)</f>
        <v>0</v>
      </c>
      <c r="J5066" s="2">
        <f>MAX(MIN(Inputs!$B$2, F5066*Inputs!$B$16, (Inputs!$B$14-F5066)/Inputs!$B$15)*Inputs!$B$9, 0)</f>
        <v>0</v>
      </c>
      <c r="K5066" s="2">
        <f>MAX(E5066*Inputs!$B$5 - B5066 - Inputs!$B$8, 0) * H5066</f>
        <v>0</v>
      </c>
      <c r="L5066" s="2">
        <f>IF(B5066 &gt;= D5066*Inputs!$B$10, MAX(B5066 - E5066/Inputs!$B$5 - Inputs!$B$8, 0) * I5066, 0)</f>
        <v>0</v>
      </c>
      <c r="M5066" s="2">
        <f t="shared" si="950"/>
        <v>0</v>
      </c>
      <c r="N5066" s="3" t="str">
        <f t="shared" si="951"/>
        <v>Idle</v>
      </c>
      <c r="O5066" s="3" t="str">
        <f t="shared" si="959"/>
        <v>Idle</v>
      </c>
      <c r="P5066" s="2">
        <f t="shared" si="952"/>
        <v>0</v>
      </c>
      <c r="Q5066" s="2">
        <f t="shared" si="953"/>
        <v>0</v>
      </c>
      <c r="R5066" s="2">
        <f t="shared" si="954"/>
        <v>0</v>
      </c>
      <c r="S5066" s="2">
        <f t="shared" si="955"/>
        <v>0</v>
      </c>
      <c r="T5066" s="2">
        <f t="shared" si="956"/>
        <v>0</v>
      </c>
      <c r="U5066" s="2">
        <f>IF(O5066="Reg", R5066 * Inputs!$B$7, 0)</f>
        <v>0</v>
      </c>
      <c r="V5066" s="2">
        <f>MAX(F5066 + P5066*Inputs!$B$15 - (Q5066/Inputs!$B$16) - U5066, 0)</f>
        <v>0</v>
      </c>
    </row>
    <row r="5067" spans="1:22" x14ac:dyDescent="0.3">
      <c r="A5067" s="1">
        <v>46234.041666666657</v>
      </c>
      <c r="B5067" s="2">
        <v>12.69388695510157</v>
      </c>
      <c r="C5067" s="2">
        <v>3.7992641289907998</v>
      </c>
      <c r="D5067" s="2">
        <f t="shared" si="948"/>
        <v>37.426377425203654</v>
      </c>
      <c r="E5067" s="2">
        <f t="shared" si="949"/>
        <v>2.1156478258502616</v>
      </c>
      <c r="F5067" s="2">
        <f t="shared" si="957"/>
        <v>0</v>
      </c>
      <c r="G5067" s="2">
        <f t="shared" si="958"/>
        <v>0</v>
      </c>
      <c r="H5067" s="2">
        <f>MIN(Inputs!$B$2, (Inputs!$B$14 - F5067)/Inputs!$B$15)</f>
        <v>170</v>
      </c>
      <c r="I5067" s="2">
        <f>MAX(MIN(Inputs!$B$2, F5067*Inputs!$B$16, Inputs!$B$14*Inputs!$B$4 - G5067), 0)</f>
        <v>0</v>
      </c>
      <c r="J5067" s="2">
        <f>MAX(MIN(Inputs!$B$2, F5067*Inputs!$B$16, (Inputs!$B$14-F5067)/Inputs!$B$15)*Inputs!$B$9, 0)</f>
        <v>0</v>
      </c>
      <c r="K5067" s="2">
        <f>MAX(E5067*Inputs!$B$5 - B5067 - Inputs!$B$8, 0) * H5067</f>
        <v>0</v>
      </c>
      <c r="L5067" s="2">
        <f>IF(B5067 &gt;= D5067*Inputs!$B$10, MAX(B5067 - E5067/Inputs!$B$5 - Inputs!$B$8, 0) * I5067, 0)</f>
        <v>0</v>
      </c>
      <c r="M5067" s="2">
        <f t="shared" si="950"/>
        <v>0</v>
      </c>
      <c r="N5067" s="3" t="str">
        <f t="shared" si="951"/>
        <v>Idle</v>
      </c>
      <c r="O5067" s="3" t="str">
        <f t="shared" si="959"/>
        <v>Idle</v>
      </c>
      <c r="P5067" s="2">
        <f t="shared" si="952"/>
        <v>0</v>
      </c>
      <c r="Q5067" s="2">
        <f t="shared" si="953"/>
        <v>0</v>
      </c>
      <c r="R5067" s="2">
        <f t="shared" si="954"/>
        <v>0</v>
      </c>
      <c r="S5067" s="2">
        <f t="shared" si="955"/>
        <v>0</v>
      </c>
      <c r="T5067" s="2">
        <f t="shared" si="956"/>
        <v>0</v>
      </c>
      <c r="U5067" s="2">
        <f>IF(O5067="Reg", R5067 * Inputs!$B$7, 0)</f>
        <v>0</v>
      </c>
      <c r="V5067" s="2">
        <f>MAX(F5067 + P5067*Inputs!$B$15 - (Q5067/Inputs!$B$16) - U5067, 0)</f>
        <v>0</v>
      </c>
    </row>
    <row r="5068" spans="1:22" x14ac:dyDescent="0.3">
      <c r="A5068" s="1">
        <v>46234.083333333343</v>
      </c>
      <c r="B5068" s="2">
        <v>0</v>
      </c>
      <c r="C5068" s="2">
        <v>13.353302309283009</v>
      </c>
      <c r="D5068" s="2">
        <f t="shared" si="948"/>
        <v>37.426377425203654</v>
      </c>
      <c r="E5068" s="2">
        <f t="shared" si="949"/>
        <v>0</v>
      </c>
      <c r="F5068" s="2">
        <f t="shared" si="957"/>
        <v>0</v>
      </c>
      <c r="G5068" s="2">
        <f t="shared" si="958"/>
        <v>0</v>
      </c>
      <c r="H5068" s="2">
        <f>MIN(Inputs!$B$2, (Inputs!$B$14 - F5068)/Inputs!$B$15)</f>
        <v>170</v>
      </c>
      <c r="I5068" s="2">
        <f>MAX(MIN(Inputs!$B$2, F5068*Inputs!$B$16, Inputs!$B$14*Inputs!$B$4 - G5068), 0)</f>
        <v>0</v>
      </c>
      <c r="J5068" s="2">
        <f>MAX(MIN(Inputs!$B$2, F5068*Inputs!$B$16, (Inputs!$B$14-F5068)/Inputs!$B$15)*Inputs!$B$9, 0)</f>
        <v>0</v>
      </c>
      <c r="K5068" s="2">
        <f>MAX(E5068*Inputs!$B$5 - B5068 - Inputs!$B$8, 0) * H5068</f>
        <v>0</v>
      </c>
      <c r="L5068" s="2">
        <f>IF(B5068 &gt;= D5068*Inputs!$B$10, MAX(B5068 - E5068/Inputs!$B$5 - Inputs!$B$8, 0) * I5068, 0)</f>
        <v>0</v>
      </c>
      <c r="M5068" s="2">
        <f t="shared" si="950"/>
        <v>0</v>
      </c>
      <c r="N5068" s="3" t="str">
        <f t="shared" si="951"/>
        <v>Idle</v>
      </c>
      <c r="O5068" s="3" t="str">
        <f t="shared" si="959"/>
        <v>Idle</v>
      </c>
      <c r="P5068" s="2">
        <f t="shared" si="952"/>
        <v>0</v>
      </c>
      <c r="Q5068" s="2">
        <f t="shared" si="953"/>
        <v>0</v>
      </c>
      <c r="R5068" s="2">
        <f t="shared" si="954"/>
        <v>0</v>
      </c>
      <c r="S5068" s="2">
        <f t="shared" si="955"/>
        <v>0</v>
      </c>
      <c r="T5068" s="2">
        <f t="shared" si="956"/>
        <v>0</v>
      </c>
      <c r="U5068" s="2">
        <f>IF(O5068="Reg", R5068 * Inputs!$B$7, 0)</f>
        <v>0</v>
      </c>
      <c r="V5068" s="2">
        <f>MAX(F5068 + P5068*Inputs!$B$15 - (Q5068/Inputs!$B$16) - U5068, 0)</f>
        <v>0</v>
      </c>
    </row>
    <row r="5069" spans="1:22" x14ac:dyDescent="0.3">
      <c r="A5069" s="1">
        <v>46234.125</v>
      </c>
      <c r="B5069" s="2">
        <v>0</v>
      </c>
      <c r="C5069" s="2">
        <v>9.8502928230354314</v>
      </c>
      <c r="D5069" s="2">
        <f t="shared" si="948"/>
        <v>37.426377425203654</v>
      </c>
      <c r="E5069" s="2">
        <f t="shared" si="949"/>
        <v>0</v>
      </c>
      <c r="F5069" s="2">
        <f t="shared" si="957"/>
        <v>0</v>
      </c>
      <c r="G5069" s="2">
        <f t="shared" si="958"/>
        <v>0</v>
      </c>
      <c r="H5069" s="2">
        <f>MIN(Inputs!$B$2, (Inputs!$B$14 - F5069)/Inputs!$B$15)</f>
        <v>170</v>
      </c>
      <c r="I5069" s="2">
        <f>MAX(MIN(Inputs!$B$2, F5069*Inputs!$B$16, Inputs!$B$14*Inputs!$B$4 - G5069), 0)</f>
        <v>0</v>
      </c>
      <c r="J5069" s="2">
        <f>MAX(MIN(Inputs!$B$2, F5069*Inputs!$B$16, (Inputs!$B$14-F5069)/Inputs!$B$15)*Inputs!$B$9, 0)</f>
        <v>0</v>
      </c>
      <c r="K5069" s="2">
        <f>MAX(E5069*Inputs!$B$5 - B5069 - Inputs!$B$8, 0) * H5069</f>
        <v>0</v>
      </c>
      <c r="L5069" s="2">
        <f>IF(B5069 &gt;= D5069*Inputs!$B$10, MAX(B5069 - E5069/Inputs!$B$5 - Inputs!$B$8, 0) * I5069, 0)</f>
        <v>0</v>
      </c>
      <c r="M5069" s="2">
        <f t="shared" si="950"/>
        <v>0</v>
      </c>
      <c r="N5069" s="3" t="str">
        <f t="shared" si="951"/>
        <v>Idle</v>
      </c>
      <c r="O5069" s="3" t="str">
        <f t="shared" si="959"/>
        <v>Idle</v>
      </c>
      <c r="P5069" s="2">
        <f t="shared" si="952"/>
        <v>0</v>
      </c>
      <c r="Q5069" s="2">
        <f t="shared" si="953"/>
        <v>0</v>
      </c>
      <c r="R5069" s="2">
        <f t="shared" si="954"/>
        <v>0</v>
      </c>
      <c r="S5069" s="2">
        <f t="shared" si="955"/>
        <v>0</v>
      </c>
      <c r="T5069" s="2">
        <f t="shared" si="956"/>
        <v>0</v>
      </c>
      <c r="U5069" s="2">
        <f>IF(O5069="Reg", R5069 * Inputs!$B$7, 0)</f>
        <v>0</v>
      </c>
      <c r="V5069" s="2">
        <f>MAX(F5069 + P5069*Inputs!$B$15 - (Q5069/Inputs!$B$16) - U5069, 0)</f>
        <v>0</v>
      </c>
    </row>
    <row r="5070" spans="1:22" x14ac:dyDescent="0.3">
      <c r="A5070" s="1">
        <v>46234.166666666657</v>
      </c>
      <c r="B5070" s="2">
        <v>0</v>
      </c>
      <c r="C5070" s="2">
        <v>18.206848536028499</v>
      </c>
      <c r="D5070" s="2">
        <f t="shared" si="948"/>
        <v>37.426377425203654</v>
      </c>
      <c r="E5070" s="2">
        <f t="shared" si="949"/>
        <v>0</v>
      </c>
      <c r="F5070" s="2">
        <f t="shared" si="957"/>
        <v>0</v>
      </c>
      <c r="G5070" s="2">
        <f t="shared" si="958"/>
        <v>0</v>
      </c>
      <c r="H5070" s="2">
        <f>MIN(Inputs!$B$2, (Inputs!$B$14 - F5070)/Inputs!$B$15)</f>
        <v>170</v>
      </c>
      <c r="I5070" s="2">
        <f>MAX(MIN(Inputs!$B$2, F5070*Inputs!$B$16, Inputs!$B$14*Inputs!$B$4 - G5070), 0)</f>
        <v>0</v>
      </c>
      <c r="J5070" s="2">
        <f>MAX(MIN(Inputs!$B$2, F5070*Inputs!$B$16, (Inputs!$B$14-F5070)/Inputs!$B$15)*Inputs!$B$9, 0)</f>
        <v>0</v>
      </c>
      <c r="K5070" s="2">
        <f>MAX(E5070*Inputs!$B$5 - B5070 - Inputs!$B$8, 0) * H5070</f>
        <v>0</v>
      </c>
      <c r="L5070" s="2">
        <f>IF(B5070 &gt;= D5070*Inputs!$B$10, MAX(B5070 - E5070/Inputs!$B$5 - Inputs!$B$8, 0) * I5070, 0)</f>
        <v>0</v>
      </c>
      <c r="M5070" s="2">
        <f t="shared" si="950"/>
        <v>0</v>
      </c>
      <c r="N5070" s="3" t="str">
        <f t="shared" si="951"/>
        <v>Idle</v>
      </c>
      <c r="O5070" s="3" t="str">
        <f t="shared" si="959"/>
        <v>Idle</v>
      </c>
      <c r="P5070" s="2">
        <f t="shared" si="952"/>
        <v>0</v>
      </c>
      <c r="Q5070" s="2">
        <f t="shared" si="953"/>
        <v>0</v>
      </c>
      <c r="R5070" s="2">
        <f t="shared" si="954"/>
        <v>0</v>
      </c>
      <c r="S5070" s="2">
        <f t="shared" si="955"/>
        <v>0</v>
      </c>
      <c r="T5070" s="2">
        <f t="shared" si="956"/>
        <v>0</v>
      </c>
      <c r="U5070" s="2">
        <f>IF(O5070="Reg", R5070 * Inputs!$B$7, 0)</f>
        <v>0</v>
      </c>
      <c r="V5070" s="2">
        <f>MAX(F5070 + P5070*Inputs!$B$15 - (Q5070/Inputs!$B$16) - U5070, 0)</f>
        <v>0</v>
      </c>
    </row>
    <row r="5071" spans="1:22" x14ac:dyDescent="0.3">
      <c r="A5071" s="1">
        <v>46234.208333333343</v>
      </c>
      <c r="B5071" s="2">
        <v>0</v>
      </c>
      <c r="C5071" s="2">
        <v>6.1186268755624491</v>
      </c>
      <c r="D5071" s="2">
        <f t="shared" si="948"/>
        <v>37.426377425203654</v>
      </c>
      <c r="E5071" s="2">
        <f t="shared" si="949"/>
        <v>1.6454260784873107</v>
      </c>
      <c r="F5071" s="2">
        <f t="shared" si="957"/>
        <v>0</v>
      </c>
      <c r="G5071" s="2">
        <f t="shared" si="958"/>
        <v>0</v>
      </c>
      <c r="H5071" s="2">
        <f>MIN(Inputs!$B$2, (Inputs!$B$14 - F5071)/Inputs!$B$15)</f>
        <v>170</v>
      </c>
      <c r="I5071" s="2">
        <f>MAX(MIN(Inputs!$B$2, F5071*Inputs!$B$16, Inputs!$B$14*Inputs!$B$4 - G5071), 0)</f>
        <v>0</v>
      </c>
      <c r="J5071" s="2">
        <f>MAX(MIN(Inputs!$B$2, F5071*Inputs!$B$16, (Inputs!$B$14-F5071)/Inputs!$B$15)*Inputs!$B$9, 0)</f>
        <v>0</v>
      </c>
      <c r="K5071" s="2">
        <f>MAX(E5071*Inputs!$B$5 - B5071 - Inputs!$B$8, 0) * H5071</f>
        <v>0</v>
      </c>
      <c r="L5071" s="2">
        <f>IF(B5071 &gt;= D5071*Inputs!$B$10, MAX(B5071 - E5071/Inputs!$B$5 - Inputs!$B$8, 0) * I5071, 0)</f>
        <v>0</v>
      </c>
      <c r="M5071" s="2">
        <f t="shared" si="950"/>
        <v>0</v>
      </c>
      <c r="N5071" s="3" t="str">
        <f t="shared" si="951"/>
        <v>Idle</v>
      </c>
      <c r="O5071" s="3" t="str">
        <f t="shared" si="959"/>
        <v>Idle</v>
      </c>
      <c r="P5071" s="2">
        <f t="shared" si="952"/>
        <v>0</v>
      </c>
      <c r="Q5071" s="2">
        <f t="shared" si="953"/>
        <v>0</v>
      </c>
      <c r="R5071" s="2">
        <f t="shared" si="954"/>
        <v>0</v>
      </c>
      <c r="S5071" s="2">
        <f t="shared" si="955"/>
        <v>0</v>
      </c>
      <c r="T5071" s="2">
        <f t="shared" si="956"/>
        <v>0</v>
      </c>
      <c r="U5071" s="2">
        <f>IF(O5071="Reg", R5071 * Inputs!$B$7, 0)</f>
        <v>0</v>
      </c>
      <c r="V5071" s="2">
        <f>MAX(F5071 + P5071*Inputs!$B$15 - (Q5071/Inputs!$B$16) - U5071, 0)</f>
        <v>0</v>
      </c>
    </row>
    <row r="5072" spans="1:22" x14ac:dyDescent="0.3">
      <c r="A5072" s="1">
        <v>46234.25</v>
      </c>
      <c r="B5072" s="2">
        <v>0</v>
      </c>
      <c r="C5072" s="2">
        <v>4.8600314803684226</v>
      </c>
      <c r="D5072" s="2">
        <f t="shared" si="948"/>
        <v>37.426377425203654</v>
      </c>
      <c r="E5072" s="2">
        <f t="shared" si="949"/>
        <v>3.4193209026408975</v>
      </c>
      <c r="F5072" s="2">
        <f t="shared" si="957"/>
        <v>0</v>
      </c>
      <c r="G5072" s="2">
        <f t="shared" si="958"/>
        <v>0</v>
      </c>
      <c r="H5072" s="2">
        <f>MIN(Inputs!$B$2, (Inputs!$B$14 - F5072)/Inputs!$B$15)</f>
        <v>170</v>
      </c>
      <c r="I5072" s="2">
        <f>MAX(MIN(Inputs!$B$2, F5072*Inputs!$B$16, Inputs!$B$14*Inputs!$B$4 - G5072), 0)</f>
        <v>0</v>
      </c>
      <c r="J5072" s="2">
        <f>MAX(MIN(Inputs!$B$2, F5072*Inputs!$B$16, (Inputs!$B$14-F5072)/Inputs!$B$15)*Inputs!$B$9, 0)</f>
        <v>0</v>
      </c>
      <c r="K5072" s="2">
        <f>MAX(E5072*Inputs!$B$5 - B5072 - Inputs!$B$8, 0) * H5072</f>
        <v>0</v>
      </c>
      <c r="L5072" s="2">
        <f>IF(B5072 &gt;= D5072*Inputs!$B$10, MAX(B5072 - E5072/Inputs!$B$5 - Inputs!$B$8, 0) * I5072, 0)</f>
        <v>0</v>
      </c>
      <c r="M5072" s="2">
        <f t="shared" si="950"/>
        <v>0</v>
      </c>
      <c r="N5072" s="3" t="str">
        <f t="shared" si="951"/>
        <v>Idle</v>
      </c>
      <c r="O5072" s="3" t="str">
        <f t="shared" si="959"/>
        <v>Idle</v>
      </c>
      <c r="P5072" s="2">
        <f t="shared" si="952"/>
        <v>0</v>
      </c>
      <c r="Q5072" s="2">
        <f t="shared" si="953"/>
        <v>0</v>
      </c>
      <c r="R5072" s="2">
        <f t="shared" si="954"/>
        <v>0</v>
      </c>
      <c r="S5072" s="2">
        <f t="shared" si="955"/>
        <v>0</v>
      </c>
      <c r="T5072" s="2">
        <f t="shared" si="956"/>
        <v>0</v>
      </c>
      <c r="U5072" s="2">
        <f>IF(O5072="Reg", R5072 * Inputs!$B$7, 0)</f>
        <v>0</v>
      </c>
      <c r="V5072" s="2">
        <f>MAX(F5072 + P5072*Inputs!$B$15 - (Q5072/Inputs!$B$16) - U5072, 0)</f>
        <v>0</v>
      </c>
    </row>
    <row r="5073" spans="1:22" x14ac:dyDescent="0.3">
      <c r="A5073" s="1">
        <v>46234.291666666657</v>
      </c>
      <c r="B5073" s="2">
        <v>0</v>
      </c>
      <c r="C5073" s="2">
        <v>5.4637451538966548</v>
      </c>
      <c r="D5073" s="2">
        <f t="shared" si="948"/>
        <v>37.426377425203654</v>
      </c>
      <c r="E5073" s="2">
        <f t="shared" si="949"/>
        <v>8.492301930233829</v>
      </c>
      <c r="F5073" s="2">
        <f t="shared" si="957"/>
        <v>0</v>
      </c>
      <c r="G5073" s="2">
        <f t="shared" si="958"/>
        <v>0</v>
      </c>
      <c r="H5073" s="2">
        <f>MIN(Inputs!$B$2, (Inputs!$B$14 - F5073)/Inputs!$B$15)</f>
        <v>170</v>
      </c>
      <c r="I5073" s="2">
        <f>MAX(MIN(Inputs!$B$2, F5073*Inputs!$B$16, Inputs!$B$14*Inputs!$B$4 - G5073), 0)</f>
        <v>0</v>
      </c>
      <c r="J5073" s="2">
        <f>MAX(MIN(Inputs!$B$2, F5073*Inputs!$B$16, (Inputs!$B$14-F5073)/Inputs!$B$15)*Inputs!$B$9, 0)</f>
        <v>0</v>
      </c>
      <c r="K5073" s="2">
        <f>MAX(E5073*Inputs!$B$5 - B5073 - Inputs!$B$8, 0) * H5073</f>
        <v>0</v>
      </c>
      <c r="L5073" s="2">
        <f>IF(B5073 &gt;= D5073*Inputs!$B$10, MAX(B5073 - E5073/Inputs!$B$5 - Inputs!$B$8, 0) * I5073, 0)</f>
        <v>0</v>
      </c>
      <c r="M5073" s="2">
        <f t="shared" si="950"/>
        <v>0</v>
      </c>
      <c r="N5073" s="3" t="str">
        <f t="shared" si="951"/>
        <v>Idle</v>
      </c>
      <c r="O5073" s="3" t="str">
        <f t="shared" si="959"/>
        <v>Idle</v>
      </c>
      <c r="P5073" s="2">
        <f t="shared" si="952"/>
        <v>0</v>
      </c>
      <c r="Q5073" s="2">
        <f t="shared" si="953"/>
        <v>0</v>
      </c>
      <c r="R5073" s="2">
        <f t="shared" si="954"/>
        <v>0</v>
      </c>
      <c r="S5073" s="2">
        <f t="shared" si="955"/>
        <v>0</v>
      </c>
      <c r="T5073" s="2">
        <f t="shared" si="956"/>
        <v>0</v>
      </c>
      <c r="U5073" s="2">
        <f>IF(O5073="Reg", R5073 * Inputs!$B$7, 0)</f>
        <v>0</v>
      </c>
      <c r="V5073" s="2">
        <f>MAX(F5073 + P5073*Inputs!$B$15 - (Q5073/Inputs!$B$16) - U5073, 0)</f>
        <v>0</v>
      </c>
    </row>
    <row r="5074" spans="1:22" x14ac:dyDescent="0.3">
      <c r="A5074" s="1">
        <v>46234.333333333343</v>
      </c>
      <c r="B5074" s="2">
        <v>0</v>
      </c>
      <c r="C5074" s="2">
        <v>18.494607023897441</v>
      </c>
      <c r="D5074" s="2">
        <f t="shared" si="948"/>
        <v>37.426377425203654</v>
      </c>
      <c r="E5074" s="2">
        <f t="shared" si="949"/>
        <v>15.828631360624973</v>
      </c>
      <c r="F5074" s="2">
        <f t="shared" si="957"/>
        <v>0</v>
      </c>
      <c r="G5074" s="2">
        <f t="shared" si="958"/>
        <v>0</v>
      </c>
      <c r="H5074" s="2">
        <f>MIN(Inputs!$B$2, (Inputs!$B$14 - F5074)/Inputs!$B$15)</f>
        <v>170</v>
      </c>
      <c r="I5074" s="2">
        <f>MAX(MIN(Inputs!$B$2, F5074*Inputs!$B$16, Inputs!$B$14*Inputs!$B$4 - G5074), 0)</f>
        <v>0</v>
      </c>
      <c r="J5074" s="2">
        <f>MAX(MIN(Inputs!$B$2, F5074*Inputs!$B$16, (Inputs!$B$14-F5074)/Inputs!$B$15)*Inputs!$B$9, 0)</f>
        <v>0</v>
      </c>
      <c r="K5074" s="2">
        <f>MAX(E5074*Inputs!$B$5 - B5074 - Inputs!$B$8, 0) * H5074</f>
        <v>0</v>
      </c>
      <c r="L5074" s="2">
        <f>IF(B5074 &gt;= D5074*Inputs!$B$10, MAX(B5074 - E5074/Inputs!$B$5 - Inputs!$B$8, 0) * I5074, 0)</f>
        <v>0</v>
      </c>
      <c r="M5074" s="2">
        <f t="shared" si="950"/>
        <v>0</v>
      </c>
      <c r="N5074" s="3" t="str">
        <f t="shared" si="951"/>
        <v>Idle</v>
      </c>
      <c r="O5074" s="3" t="str">
        <f t="shared" si="959"/>
        <v>Idle</v>
      </c>
      <c r="P5074" s="2">
        <f t="shared" si="952"/>
        <v>0</v>
      </c>
      <c r="Q5074" s="2">
        <f t="shared" si="953"/>
        <v>0</v>
      </c>
      <c r="R5074" s="2">
        <f t="shared" si="954"/>
        <v>0</v>
      </c>
      <c r="S5074" s="2">
        <f t="shared" si="955"/>
        <v>0</v>
      </c>
      <c r="T5074" s="2">
        <f t="shared" si="956"/>
        <v>0</v>
      </c>
      <c r="U5074" s="2">
        <f>IF(O5074="Reg", R5074 * Inputs!$B$7, 0)</f>
        <v>0</v>
      </c>
      <c r="V5074" s="2">
        <f>MAX(F5074 + P5074*Inputs!$B$15 - (Q5074/Inputs!$B$16) - U5074, 0)</f>
        <v>0</v>
      </c>
    </row>
    <row r="5075" spans="1:22" x14ac:dyDescent="0.3">
      <c r="A5075" s="1">
        <v>46234.375</v>
      </c>
      <c r="B5075" s="2">
        <v>0</v>
      </c>
      <c r="C5075" s="2">
        <v>3.267185322548336</v>
      </c>
      <c r="D5075" s="2">
        <f t="shared" si="948"/>
        <v>37.426377425203654</v>
      </c>
      <c r="E5075" s="2">
        <f t="shared" si="949"/>
        <v>24.674892996967486</v>
      </c>
      <c r="F5075" s="2">
        <f t="shared" si="957"/>
        <v>0</v>
      </c>
      <c r="G5075" s="2">
        <f t="shared" si="958"/>
        <v>0</v>
      </c>
      <c r="H5075" s="2">
        <f>MIN(Inputs!$B$2, (Inputs!$B$14 - F5075)/Inputs!$B$15)</f>
        <v>170</v>
      </c>
      <c r="I5075" s="2">
        <f>MAX(MIN(Inputs!$B$2, F5075*Inputs!$B$16, Inputs!$B$14*Inputs!$B$4 - G5075), 0)</f>
        <v>0</v>
      </c>
      <c r="J5075" s="2">
        <f>MAX(MIN(Inputs!$B$2, F5075*Inputs!$B$16, (Inputs!$B$14-F5075)/Inputs!$B$15)*Inputs!$B$9, 0)</f>
        <v>0</v>
      </c>
      <c r="K5075" s="2">
        <f>MAX(E5075*Inputs!$B$5 - B5075 - Inputs!$B$8, 0) * H5075</f>
        <v>291.36399234633609</v>
      </c>
      <c r="L5075" s="2">
        <f>IF(B5075 &gt;= D5075*Inputs!$B$10, MAX(B5075 - E5075/Inputs!$B$5 - Inputs!$B$8, 0) * I5075, 0)</f>
        <v>0</v>
      </c>
      <c r="M5075" s="2">
        <f t="shared" si="950"/>
        <v>0</v>
      </c>
      <c r="N5075" s="3" t="str">
        <f t="shared" si="951"/>
        <v>Charge</v>
      </c>
      <c r="O5075" s="3" t="str">
        <f t="shared" si="959"/>
        <v>Charge</v>
      </c>
      <c r="P5075" s="2">
        <f t="shared" si="952"/>
        <v>170</v>
      </c>
      <c r="Q5075" s="2">
        <f t="shared" si="953"/>
        <v>0</v>
      </c>
      <c r="R5075" s="2">
        <f t="shared" si="954"/>
        <v>0</v>
      </c>
      <c r="S5075" s="2">
        <f t="shared" si="955"/>
        <v>0</v>
      </c>
      <c r="T5075" s="2">
        <f t="shared" si="956"/>
        <v>0</v>
      </c>
      <c r="U5075" s="2">
        <f>IF(O5075="Reg", R5075 * Inputs!$B$7, 0)</f>
        <v>0</v>
      </c>
      <c r="V5075" s="2">
        <f>MAX(F5075 + P5075*Inputs!$B$15 - (Q5075/Inputs!$B$16) - U5075, 0)</f>
        <v>170</v>
      </c>
    </row>
    <row r="5076" spans="1:22" x14ac:dyDescent="0.3">
      <c r="A5076" s="1">
        <v>46234.416666666657</v>
      </c>
      <c r="B5076" s="2">
        <v>9.8725564709238647</v>
      </c>
      <c r="C5076" s="2">
        <v>34.631744394817453</v>
      </c>
      <c r="D5076" s="2">
        <f t="shared" si="948"/>
        <v>37.426377425203654</v>
      </c>
      <c r="E5076" s="2">
        <f t="shared" si="949"/>
        <v>36.370806363031356</v>
      </c>
      <c r="F5076" s="2">
        <f t="shared" si="957"/>
        <v>170</v>
      </c>
      <c r="G5076" s="2">
        <f t="shared" si="958"/>
        <v>0</v>
      </c>
      <c r="H5076" s="2">
        <f>MIN(Inputs!$B$2, (Inputs!$B$14 - F5076)/Inputs!$B$15)</f>
        <v>170</v>
      </c>
      <c r="I5076" s="2">
        <f>MAX(MIN(Inputs!$B$2, F5076*Inputs!$B$16, Inputs!$B$14*Inputs!$B$4 - G5076), 0)</f>
        <v>170</v>
      </c>
      <c r="J5076" s="2">
        <f>MAX(MIN(Inputs!$B$2, F5076*Inputs!$B$16, (Inputs!$B$14-F5076)/Inputs!$B$15)*Inputs!$B$9, 0)</f>
        <v>136</v>
      </c>
      <c r="K5076" s="2">
        <f>MAX(E5076*Inputs!$B$5 - B5076 - Inputs!$B$8, 0) * H5076</f>
        <v>362.73803185243361</v>
      </c>
      <c r="L5076" s="2">
        <f>IF(B5076 &gt;= D5076*Inputs!$B$10, MAX(B5076 - E5076/Inputs!$B$5 - Inputs!$B$8, 0) * I5076, 0)</f>
        <v>0</v>
      </c>
      <c r="M5076" s="2">
        <f t="shared" si="950"/>
        <v>4709.9172376951738</v>
      </c>
      <c r="N5076" s="3" t="str">
        <f t="shared" si="951"/>
        <v>Reg</v>
      </c>
      <c r="O5076" s="3" t="str">
        <f t="shared" si="959"/>
        <v>Charge</v>
      </c>
      <c r="P5076" s="2">
        <f t="shared" si="952"/>
        <v>170</v>
      </c>
      <c r="Q5076" s="2">
        <f t="shared" si="953"/>
        <v>0</v>
      </c>
      <c r="R5076" s="2">
        <f t="shared" si="954"/>
        <v>0</v>
      </c>
      <c r="S5076" s="2">
        <f t="shared" si="955"/>
        <v>-1678.3346000570571</v>
      </c>
      <c r="T5076" s="2">
        <f t="shared" si="956"/>
        <v>0</v>
      </c>
      <c r="U5076" s="2">
        <f>IF(O5076="Reg", R5076 * Inputs!$B$7, 0)</f>
        <v>0</v>
      </c>
      <c r="V5076" s="2">
        <f>MAX(F5076 + P5076*Inputs!$B$15 - (Q5076/Inputs!$B$16) - U5076, 0)</f>
        <v>340</v>
      </c>
    </row>
    <row r="5077" spans="1:22" x14ac:dyDescent="0.3">
      <c r="A5077" s="1">
        <v>46234.458333333343</v>
      </c>
      <c r="B5077" s="2">
        <v>10.643368944921519</v>
      </c>
      <c r="C5077" s="2">
        <v>8.7234846115174012</v>
      </c>
      <c r="D5077" s="2">
        <f t="shared" si="948"/>
        <v>37.426377425203654</v>
      </c>
      <c r="E5077" s="2">
        <f t="shared" si="949"/>
        <v>48.762879689486056</v>
      </c>
      <c r="F5077" s="2">
        <f t="shared" si="957"/>
        <v>340</v>
      </c>
      <c r="G5077" s="2">
        <f t="shared" si="958"/>
        <v>0</v>
      </c>
      <c r="H5077" s="2">
        <f>MIN(Inputs!$B$2, (Inputs!$B$14 - F5077)/Inputs!$B$15)</f>
        <v>0</v>
      </c>
      <c r="I5077" s="2">
        <f>MAX(MIN(Inputs!$B$2, F5077*Inputs!$B$16, Inputs!$B$14*Inputs!$B$4 - G5077), 0)</f>
        <v>170</v>
      </c>
      <c r="J5077" s="2">
        <f>MAX(MIN(Inputs!$B$2, F5077*Inputs!$B$16, (Inputs!$B$14-F5077)/Inputs!$B$15)*Inputs!$B$9, 0)</f>
        <v>0</v>
      </c>
      <c r="K5077" s="2">
        <f>MAX(E5077*Inputs!$B$5 - B5077 - Inputs!$B$8, 0) * H5077</f>
        <v>0</v>
      </c>
      <c r="L5077" s="2">
        <f>IF(B5077 &gt;= D5077*Inputs!$B$10, MAX(B5077 - E5077/Inputs!$B$5 - Inputs!$B$8, 0) * I5077, 0)</f>
        <v>0</v>
      </c>
      <c r="M5077" s="2">
        <f t="shared" si="950"/>
        <v>0</v>
      </c>
      <c r="N5077" s="3" t="str">
        <f t="shared" si="951"/>
        <v>Idle</v>
      </c>
      <c r="O5077" s="3" t="str">
        <f t="shared" si="959"/>
        <v>Idle</v>
      </c>
      <c r="P5077" s="2">
        <f t="shared" si="952"/>
        <v>0</v>
      </c>
      <c r="Q5077" s="2">
        <f t="shared" si="953"/>
        <v>0</v>
      </c>
      <c r="R5077" s="2">
        <f t="shared" si="954"/>
        <v>0</v>
      </c>
      <c r="S5077" s="2">
        <f t="shared" si="955"/>
        <v>0</v>
      </c>
      <c r="T5077" s="2">
        <f t="shared" si="956"/>
        <v>0</v>
      </c>
      <c r="U5077" s="2">
        <f>IF(O5077="Reg", R5077 * Inputs!$B$7, 0)</f>
        <v>0</v>
      </c>
      <c r="V5077" s="2">
        <f>MAX(F5077 + P5077*Inputs!$B$15 - (Q5077/Inputs!$B$16) - U5077, 0)</f>
        <v>340</v>
      </c>
    </row>
    <row r="5078" spans="1:22" x14ac:dyDescent="0.3">
      <c r="A5078" s="1">
        <v>46234.5</v>
      </c>
      <c r="B5078" s="2">
        <v>30.43788616555759</v>
      </c>
      <c r="C5078" s="2">
        <v>3.7217172944145309</v>
      </c>
      <c r="D5078" s="2">
        <f t="shared" si="948"/>
        <v>37.426377425203654</v>
      </c>
      <c r="E5078" s="2">
        <f t="shared" si="949"/>
        <v>61.763181222777483</v>
      </c>
      <c r="F5078" s="2">
        <f t="shared" si="957"/>
        <v>340</v>
      </c>
      <c r="G5078" s="2">
        <f t="shared" si="958"/>
        <v>0</v>
      </c>
      <c r="H5078" s="2">
        <f>MIN(Inputs!$B$2, (Inputs!$B$14 - F5078)/Inputs!$B$15)</f>
        <v>0</v>
      </c>
      <c r="I5078" s="2">
        <f>MAX(MIN(Inputs!$B$2, F5078*Inputs!$B$16, Inputs!$B$14*Inputs!$B$4 - G5078), 0)</f>
        <v>170</v>
      </c>
      <c r="J5078" s="2">
        <f>MAX(MIN(Inputs!$B$2, F5078*Inputs!$B$16, (Inputs!$B$14-F5078)/Inputs!$B$15)*Inputs!$B$9, 0)</f>
        <v>0</v>
      </c>
      <c r="K5078" s="2">
        <f>MAX(E5078*Inputs!$B$5 - B5078 - Inputs!$B$8, 0) * H5078</f>
        <v>0</v>
      </c>
      <c r="L5078" s="2">
        <f>IF(B5078 &gt;= D5078*Inputs!$B$10, MAX(B5078 - E5078/Inputs!$B$5 - Inputs!$B$8, 0) * I5078, 0)</f>
        <v>0</v>
      </c>
      <c r="M5078" s="2">
        <f t="shared" si="950"/>
        <v>0</v>
      </c>
      <c r="N5078" s="3" t="str">
        <f t="shared" si="951"/>
        <v>Idle</v>
      </c>
      <c r="O5078" s="3" t="str">
        <f t="shared" si="959"/>
        <v>Idle</v>
      </c>
      <c r="P5078" s="2">
        <f t="shared" si="952"/>
        <v>0</v>
      </c>
      <c r="Q5078" s="2">
        <f t="shared" si="953"/>
        <v>0</v>
      </c>
      <c r="R5078" s="2">
        <f t="shared" si="954"/>
        <v>0</v>
      </c>
      <c r="S5078" s="2">
        <f t="shared" si="955"/>
        <v>0</v>
      </c>
      <c r="T5078" s="2">
        <f t="shared" si="956"/>
        <v>0</v>
      </c>
      <c r="U5078" s="2">
        <f>IF(O5078="Reg", R5078 * Inputs!$B$7, 0)</f>
        <v>0</v>
      </c>
      <c r="V5078" s="2">
        <f>MAX(F5078 + P5078*Inputs!$B$15 - (Q5078/Inputs!$B$16) - U5078, 0)</f>
        <v>340</v>
      </c>
    </row>
    <row r="5079" spans="1:22" x14ac:dyDescent="0.3">
      <c r="A5079" s="1">
        <v>46234.541666666657</v>
      </c>
      <c r="B5079" s="2">
        <v>44.017976582346868</v>
      </c>
      <c r="C5079" s="2">
        <v>5.2932959460242204</v>
      </c>
      <c r="D5079" s="2">
        <f t="shared" si="948"/>
        <v>37.426377425203654</v>
      </c>
      <c r="E5079" s="2">
        <f t="shared" si="949"/>
        <v>72.155035933954764</v>
      </c>
      <c r="F5079" s="2">
        <f t="shared" si="957"/>
        <v>340</v>
      </c>
      <c r="G5079" s="2">
        <f t="shared" si="958"/>
        <v>0</v>
      </c>
      <c r="H5079" s="2">
        <f>MIN(Inputs!$B$2, (Inputs!$B$14 - F5079)/Inputs!$B$15)</f>
        <v>0</v>
      </c>
      <c r="I5079" s="2">
        <f>MAX(MIN(Inputs!$B$2, F5079*Inputs!$B$16, Inputs!$B$14*Inputs!$B$4 - G5079), 0)</f>
        <v>170</v>
      </c>
      <c r="J5079" s="2">
        <f>MAX(MIN(Inputs!$B$2, F5079*Inputs!$B$16, (Inputs!$B$14-F5079)/Inputs!$B$15)*Inputs!$B$9, 0)</f>
        <v>0</v>
      </c>
      <c r="K5079" s="2">
        <f>MAX(E5079*Inputs!$B$5 - B5079 - Inputs!$B$8, 0) * H5079</f>
        <v>0</v>
      </c>
      <c r="L5079" s="2">
        <f>IF(B5079 &gt;= D5079*Inputs!$B$10, MAX(B5079 - E5079/Inputs!$B$5 - Inputs!$B$8, 0) * I5079, 0)</f>
        <v>0</v>
      </c>
      <c r="M5079" s="2">
        <f t="shared" si="950"/>
        <v>0</v>
      </c>
      <c r="N5079" s="3" t="str">
        <f t="shared" si="951"/>
        <v>Idle</v>
      </c>
      <c r="O5079" s="3" t="str">
        <f t="shared" si="959"/>
        <v>Idle</v>
      </c>
      <c r="P5079" s="2">
        <f t="shared" si="952"/>
        <v>0</v>
      </c>
      <c r="Q5079" s="2">
        <f t="shared" si="953"/>
        <v>0</v>
      </c>
      <c r="R5079" s="2">
        <f t="shared" si="954"/>
        <v>0</v>
      </c>
      <c r="S5079" s="2">
        <f t="shared" si="955"/>
        <v>0</v>
      </c>
      <c r="T5079" s="2">
        <f t="shared" si="956"/>
        <v>0</v>
      </c>
      <c r="U5079" s="2">
        <f>IF(O5079="Reg", R5079 * Inputs!$B$7, 0)</f>
        <v>0</v>
      </c>
      <c r="V5079" s="2">
        <f>MAX(F5079 + P5079*Inputs!$B$15 - (Q5079/Inputs!$B$16) - U5079, 0)</f>
        <v>340</v>
      </c>
    </row>
    <row r="5080" spans="1:22" x14ac:dyDescent="0.3">
      <c r="A5080" s="1">
        <v>46234.583333333343</v>
      </c>
      <c r="B5080" s="2">
        <v>53.077569818055089</v>
      </c>
      <c r="C5080" s="2">
        <v>22.171977149281641</v>
      </c>
      <c r="D5080" s="2">
        <f t="shared" si="948"/>
        <v>37.426377425203654</v>
      </c>
      <c r="E5080" s="2">
        <f t="shared" si="949"/>
        <v>80.714576386600456</v>
      </c>
      <c r="F5080" s="2">
        <f t="shared" si="957"/>
        <v>340</v>
      </c>
      <c r="G5080" s="2">
        <f t="shared" si="958"/>
        <v>0</v>
      </c>
      <c r="H5080" s="2">
        <f>MIN(Inputs!$B$2, (Inputs!$B$14 - F5080)/Inputs!$B$15)</f>
        <v>0</v>
      </c>
      <c r="I5080" s="2">
        <f>MAX(MIN(Inputs!$B$2, F5080*Inputs!$B$16, Inputs!$B$14*Inputs!$B$4 - G5080), 0)</f>
        <v>170</v>
      </c>
      <c r="J5080" s="2">
        <f>MAX(MIN(Inputs!$B$2, F5080*Inputs!$B$16, (Inputs!$B$14-F5080)/Inputs!$B$15)*Inputs!$B$9, 0)</f>
        <v>0</v>
      </c>
      <c r="K5080" s="2">
        <f>MAX(E5080*Inputs!$B$5 - B5080 - Inputs!$B$8, 0) * H5080</f>
        <v>0</v>
      </c>
      <c r="L5080" s="2">
        <f>IF(B5080 &gt;= D5080*Inputs!$B$10, MAX(B5080 - E5080/Inputs!$B$5 - Inputs!$B$8, 0) * I5080, 0)</f>
        <v>0</v>
      </c>
      <c r="M5080" s="2">
        <f t="shared" si="950"/>
        <v>0</v>
      </c>
      <c r="N5080" s="3" t="str">
        <f t="shared" si="951"/>
        <v>Idle</v>
      </c>
      <c r="O5080" s="3" t="str">
        <f t="shared" si="959"/>
        <v>Idle</v>
      </c>
      <c r="P5080" s="2">
        <f t="shared" si="952"/>
        <v>0</v>
      </c>
      <c r="Q5080" s="2">
        <f t="shared" si="953"/>
        <v>0</v>
      </c>
      <c r="R5080" s="2">
        <f t="shared" si="954"/>
        <v>0</v>
      </c>
      <c r="S5080" s="2">
        <f t="shared" si="955"/>
        <v>0</v>
      </c>
      <c r="T5080" s="2">
        <f t="shared" si="956"/>
        <v>0</v>
      </c>
      <c r="U5080" s="2">
        <f>IF(O5080="Reg", R5080 * Inputs!$B$7, 0)</f>
        <v>0</v>
      </c>
      <c r="V5080" s="2">
        <f>MAX(F5080 + P5080*Inputs!$B$15 - (Q5080/Inputs!$B$16) - U5080, 0)</f>
        <v>340</v>
      </c>
    </row>
    <row r="5081" spans="1:22" x14ac:dyDescent="0.3">
      <c r="A5081" s="1">
        <v>46234.625</v>
      </c>
      <c r="B5081" s="2">
        <v>70.175480196383205</v>
      </c>
      <c r="C5081" s="2">
        <v>13.75020627717271</v>
      </c>
      <c r="D5081" s="2">
        <f t="shared" si="948"/>
        <v>37.426377425203654</v>
      </c>
      <c r="E5081" s="2">
        <f t="shared" si="949"/>
        <v>85.972165427191769</v>
      </c>
      <c r="F5081" s="2">
        <f t="shared" si="957"/>
        <v>340</v>
      </c>
      <c r="G5081" s="2">
        <f t="shared" si="958"/>
        <v>0</v>
      </c>
      <c r="H5081" s="2">
        <f>MIN(Inputs!$B$2, (Inputs!$B$14 - F5081)/Inputs!$B$15)</f>
        <v>0</v>
      </c>
      <c r="I5081" s="2">
        <f>MAX(MIN(Inputs!$B$2, F5081*Inputs!$B$16, Inputs!$B$14*Inputs!$B$4 - G5081), 0)</f>
        <v>170</v>
      </c>
      <c r="J5081" s="2">
        <f>MAX(MIN(Inputs!$B$2, F5081*Inputs!$B$16, (Inputs!$B$14-F5081)/Inputs!$B$15)*Inputs!$B$9, 0)</f>
        <v>0</v>
      </c>
      <c r="K5081" s="2">
        <f>MAX(E5081*Inputs!$B$5 - B5081 - Inputs!$B$8, 0) * H5081</f>
        <v>0</v>
      </c>
      <c r="L5081" s="2">
        <f>IF(B5081 &gt;= D5081*Inputs!$B$10, MAX(B5081 - E5081/Inputs!$B$5 - Inputs!$B$8, 0) * I5081, 0)</f>
        <v>0</v>
      </c>
      <c r="M5081" s="2">
        <f t="shared" si="950"/>
        <v>0</v>
      </c>
      <c r="N5081" s="3" t="str">
        <f t="shared" si="951"/>
        <v>Idle</v>
      </c>
      <c r="O5081" s="3" t="str">
        <f t="shared" si="959"/>
        <v>Idle</v>
      </c>
      <c r="P5081" s="2">
        <f t="shared" si="952"/>
        <v>0</v>
      </c>
      <c r="Q5081" s="2">
        <f t="shared" si="953"/>
        <v>0</v>
      </c>
      <c r="R5081" s="2">
        <f t="shared" si="954"/>
        <v>0</v>
      </c>
      <c r="S5081" s="2">
        <f t="shared" si="955"/>
        <v>0</v>
      </c>
      <c r="T5081" s="2">
        <f t="shared" si="956"/>
        <v>0</v>
      </c>
      <c r="U5081" s="2">
        <f>IF(O5081="Reg", R5081 * Inputs!$B$7, 0)</f>
        <v>0</v>
      </c>
      <c r="V5081" s="2">
        <f>MAX(F5081 + P5081*Inputs!$B$15 - (Q5081/Inputs!$B$16) - U5081, 0)</f>
        <v>340</v>
      </c>
    </row>
    <row r="5082" spans="1:22" x14ac:dyDescent="0.3">
      <c r="A5082" s="1">
        <v>46234.666666666657</v>
      </c>
      <c r="B5082" s="2">
        <v>84.224996429652037</v>
      </c>
      <c r="C5082" s="2">
        <v>1.062629905355513</v>
      </c>
      <c r="D5082" s="2">
        <f t="shared" si="948"/>
        <v>37.426377425203654</v>
      </c>
      <c r="E5082" s="2">
        <f t="shared" si="949"/>
        <v>87.355936598334509</v>
      </c>
      <c r="F5082" s="2">
        <f t="shared" si="957"/>
        <v>340</v>
      </c>
      <c r="G5082" s="2">
        <f t="shared" si="958"/>
        <v>0</v>
      </c>
      <c r="H5082" s="2">
        <f>MIN(Inputs!$B$2, (Inputs!$B$14 - F5082)/Inputs!$B$15)</f>
        <v>0</v>
      </c>
      <c r="I5082" s="2">
        <f>MAX(MIN(Inputs!$B$2, F5082*Inputs!$B$16, Inputs!$B$14*Inputs!$B$4 - G5082), 0)</f>
        <v>170</v>
      </c>
      <c r="J5082" s="2">
        <f>MAX(MIN(Inputs!$B$2, F5082*Inputs!$B$16, (Inputs!$B$14-F5082)/Inputs!$B$15)*Inputs!$B$9, 0)</f>
        <v>0</v>
      </c>
      <c r="K5082" s="2">
        <f>MAX(E5082*Inputs!$B$5 - B5082 - Inputs!$B$8, 0) * H5082</f>
        <v>0</v>
      </c>
      <c r="L5082" s="2">
        <f>IF(B5082 &gt;= D5082*Inputs!$B$10, MAX(B5082 - E5082/Inputs!$B$5 - Inputs!$B$8, 0) * I5082, 0)</f>
        <v>0</v>
      </c>
      <c r="M5082" s="2">
        <f t="shared" si="950"/>
        <v>0</v>
      </c>
      <c r="N5082" s="3" t="str">
        <f t="shared" si="951"/>
        <v>Idle</v>
      </c>
      <c r="O5082" s="3" t="str">
        <f t="shared" si="959"/>
        <v>Idle</v>
      </c>
      <c r="P5082" s="2">
        <f t="shared" si="952"/>
        <v>0</v>
      </c>
      <c r="Q5082" s="2">
        <f t="shared" si="953"/>
        <v>0</v>
      </c>
      <c r="R5082" s="2">
        <f t="shared" si="954"/>
        <v>0</v>
      </c>
      <c r="S5082" s="2">
        <f t="shared" si="955"/>
        <v>0</v>
      </c>
      <c r="T5082" s="2">
        <f t="shared" si="956"/>
        <v>0</v>
      </c>
      <c r="U5082" s="2">
        <f>IF(O5082="Reg", R5082 * Inputs!$B$7, 0)</f>
        <v>0</v>
      </c>
      <c r="V5082" s="2">
        <f>MAX(F5082 + P5082*Inputs!$B$15 - (Q5082/Inputs!$B$16) - U5082, 0)</f>
        <v>340</v>
      </c>
    </row>
    <row r="5083" spans="1:22" x14ac:dyDescent="0.3">
      <c r="A5083" s="1">
        <v>46234.708333333343</v>
      </c>
      <c r="B5083" s="2">
        <v>88.645178144670098</v>
      </c>
      <c r="C5083" s="2">
        <v>3.2759211400946331</v>
      </c>
      <c r="D5083" s="2">
        <f t="shared" si="948"/>
        <v>37.426377425203654</v>
      </c>
      <c r="E5083" s="2">
        <f t="shared" si="949"/>
        <v>84.44996559377816</v>
      </c>
      <c r="F5083" s="2">
        <f t="shared" si="957"/>
        <v>340</v>
      </c>
      <c r="G5083" s="2">
        <f t="shared" si="958"/>
        <v>0</v>
      </c>
      <c r="H5083" s="2">
        <f>MIN(Inputs!$B$2, (Inputs!$B$14 - F5083)/Inputs!$B$15)</f>
        <v>0</v>
      </c>
      <c r="I5083" s="2">
        <f>MAX(MIN(Inputs!$B$2, F5083*Inputs!$B$16, Inputs!$B$14*Inputs!$B$4 - G5083), 0)</f>
        <v>170</v>
      </c>
      <c r="J5083" s="2">
        <f>MAX(MIN(Inputs!$B$2, F5083*Inputs!$B$16, (Inputs!$B$14-F5083)/Inputs!$B$15)*Inputs!$B$9, 0)</f>
        <v>0</v>
      </c>
      <c r="K5083" s="2">
        <f>MAX(E5083*Inputs!$B$5 - B5083 - Inputs!$B$8, 0) * H5083</f>
        <v>0</v>
      </c>
      <c r="L5083" s="2">
        <f>IF(B5083 &gt;= D5083*Inputs!$B$10, MAX(B5083 - E5083/Inputs!$B$5 - Inputs!$B$8, 0) * I5083, 0)</f>
        <v>0</v>
      </c>
      <c r="M5083" s="2">
        <f t="shared" si="950"/>
        <v>0</v>
      </c>
      <c r="N5083" s="3" t="str">
        <f t="shared" si="951"/>
        <v>Idle</v>
      </c>
      <c r="O5083" s="3" t="str">
        <f t="shared" si="959"/>
        <v>Idle</v>
      </c>
      <c r="P5083" s="2">
        <f t="shared" si="952"/>
        <v>0</v>
      </c>
      <c r="Q5083" s="2">
        <f t="shared" si="953"/>
        <v>0</v>
      </c>
      <c r="R5083" s="2">
        <f t="shared" si="954"/>
        <v>0</v>
      </c>
      <c r="S5083" s="2">
        <f t="shared" si="955"/>
        <v>0</v>
      </c>
      <c r="T5083" s="2">
        <f t="shared" si="956"/>
        <v>0</v>
      </c>
      <c r="U5083" s="2">
        <f>IF(O5083="Reg", R5083 * Inputs!$B$7, 0)</f>
        <v>0</v>
      </c>
      <c r="V5083" s="2">
        <f>MAX(F5083 + P5083*Inputs!$B$15 - (Q5083/Inputs!$B$16) - U5083, 0)</f>
        <v>340</v>
      </c>
    </row>
    <row r="5084" spans="1:22" x14ac:dyDescent="0.3">
      <c r="A5084" s="1">
        <v>46234.75</v>
      </c>
      <c r="B5084" s="2">
        <v>92.789014432621315</v>
      </c>
      <c r="C5084" s="2">
        <v>15.222162148535091</v>
      </c>
      <c r="D5084" s="2">
        <f t="shared" si="948"/>
        <v>37.426377425203654</v>
      </c>
      <c r="E5084" s="2">
        <f t="shared" si="949"/>
        <v>77.126999567774192</v>
      </c>
      <c r="F5084" s="2">
        <f t="shared" si="957"/>
        <v>340</v>
      </c>
      <c r="G5084" s="2">
        <f t="shared" si="958"/>
        <v>0</v>
      </c>
      <c r="H5084" s="2">
        <f>MIN(Inputs!$B$2, (Inputs!$B$14 - F5084)/Inputs!$B$15)</f>
        <v>0</v>
      </c>
      <c r="I5084" s="2">
        <f>MAX(MIN(Inputs!$B$2, F5084*Inputs!$B$16, Inputs!$B$14*Inputs!$B$4 - G5084), 0)</f>
        <v>170</v>
      </c>
      <c r="J5084" s="2">
        <f>MAX(MIN(Inputs!$B$2, F5084*Inputs!$B$16, (Inputs!$B$14-F5084)/Inputs!$B$15)*Inputs!$B$9, 0)</f>
        <v>0</v>
      </c>
      <c r="K5084" s="2">
        <f>MAX(E5084*Inputs!$B$5 - B5084 - Inputs!$B$8, 0) * H5084</f>
        <v>0</v>
      </c>
      <c r="L5084" s="2">
        <f>IF(B5084 &gt;= D5084*Inputs!$B$10, MAX(B5084 - E5084/Inputs!$B$5 - Inputs!$B$8, 0) * I5084, 0)</f>
        <v>0</v>
      </c>
      <c r="M5084" s="2">
        <f t="shared" si="950"/>
        <v>0</v>
      </c>
      <c r="N5084" s="3" t="str">
        <f t="shared" si="951"/>
        <v>Idle</v>
      </c>
      <c r="O5084" s="3" t="str">
        <f t="shared" si="959"/>
        <v>Idle</v>
      </c>
      <c r="P5084" s="2">
        <f t="shared" si="952"/>
        <v>0</v>
      </c>
      <c r="Q5084" s="2">
        <f t="shared" si="953"/>
        <v>0</v>
      </c>
      <c r="R5084" s="2">
        <f t="shared" si="954"/>
        <v>0</v>
      </c>
      <c r="S5084" s="2">
        <f t="shared" si="955"/>
        <v>0</v>
      </c>
      <c r="T5084" s="2">
        <f t="shared" si="956"/>
        <v>0</v>
      </c>
      <c r="U5084" s="2">
        <f>IF(O5084="Reg", R5084 * Inputs!$B$7, 0)</f>
        <v>0</v>
      </c>
      <c r="V5084" s="2">
        <f>MAX(F5084 + P5084*Inputs!$B$15 - (Q5084/Inputs!$B$16) - U5084, 0)</f>
        <v>340</v>
      </c>
    </row>
    <row r="5085" spans="1:22" x14ac:dyDescent="0.3">
      <c r="A5085" s="1">
        <v>46234.791666666657</v>
      </c>
      <c r="B5085" s="2">
        <v>95.375219298220998</v>
      </c>
      <c r="C5085" s="2">
        <v>10.05248660451549</v>
      </c>
      <c r="D5085" s="2">
        <f t="shared" si="948"/>
        <v>37.426377425203654</v>
      </c>
      <c r="E5085" s="2">
        <f t="shared" si="949"/>
        <v>67.526040410914831</v>
      </c>
      <c r="F5085" s="2">
        <f t="shared" si="957"/>
        <v>340</v>
      </c>
      <c r="G5085" s="2">
        <f t="shared" si="958"/>
        <v>0</v>
      </c>
      <c r="H5085" s="2">
        <f>MIN(Inputs!$B$2, (Inputs!$B$14 - F5085)/Inputs!$B$15)</f>
        <v>0</v>
      </c>
      <c r="I5085" s="2">
        <f>MAX(MIN(Inputs!$B$2, F5085*Inputs!$B$16, Inputs!$B$14*Inputs!$B$4 - G5085), 0)</f>
        <v>170</v>
      </c>
      <c r="J5085" s="2">
        <f>MAX(MIN(Inputs!$B$2, F5085*Inputs!$B$16, (Inputs!$B$14-F5085)/Inputs!$B$15)*Inputs!$B$9, 0)</f>
        <v>0</v>
      </c>
      <c r="K5085" s="2">
        <f>MAX(E5085*Inputs!$B$5 - B5085 - Inputs!$B$8, 0) * H5085</f>
        <v>0</v>
      </c>
      <c r="L5085" s="2">
        <f>IF(B5085 &gt;= D5085*Inputs!$B$10, MAX(B5085 - E5085/Inputs!$B$5 - Inputs!$B$8, 0) * I5085, 0)</f>
        <v>0</v>
      </c>
      <c r="M5085" s="2">
        <f t="shared" si="950"/>
        <v>0</v>
      </c>
      <c r="N5085" s="3" t="str">
        <f t="shared" si="951"/>
        <v>Idle</v>
      </c>
      <c r="O5085" s="3" t="str">
        <f t="shared" si="959"/>
        <v>Idle</v>
      </c>
      <c r="P5085" s="2">
        <f t="shared" si="952"/>
        <v>0</v>
      </c>
      <c r="Q5085" s="2">
        <f t="shared" si="953"/>
        <v>0</v>
      </c>
      <c r="R5085" s="2">
        <f t="shared" si="954"/>
        <v>0</v>
      </c>
      <c r="S5085" s="2">
        <f t="shared" si="955"/>
        <v>0</v>
      </c>
      <c r="T5085" s="2">
        <f t="shared" si="956"/>
        <v>0</v>
      </c>
      <c r="U5085" s="2">
        <f>IF(O5085="Reg", R5085 * Inputs!$B$7, 0)</f>
        <v>0</v>
      </c>
      <c r="V5085" s="2">
        <f>MAX(F5085 + P5085*Inputs!$B$15 - (Q5085/Inputs!$B$16) - U5085, 0)</f>
        <v>340</v>
      </c>
    </row>
    <row r="5086" spans="1:22" x14ac:dyDescent="0.3">
      <c r="A5086" s="1">
        <v>46234.833333333343</v>
      </c>
      <c r="B5086" s="2">
        <v>84.623104061602888</v>
      </c>
      <c r="C5086" s="2">
        <v>20.73298360617034</v>
      </c>
      <c r="D5086" s="2">
        <f t="shared" si="948"/>
        <v>37.426377425203654</v>
      </c>
      <c r="E5086" s="2">
        <f t="shared" si="949"/>
        <v>53.69189929523106</v>
      </c>
      <c r="F5086" s="2">
        <f t="shared" si="957"/>
        <v>340</v>
      </c>
      <c r="G5086" s="2">
        <f t="shared" si="958"/>
        <v>0</v>
      </c>
      <c r="H5086" s="2">
        <f>MIN(Inputs!$B$2, (Inputs!$B$14 - F5086)/Inputs!$B$15)</f>
        <v>0</v>
      </c>
      <c r="I5086" s="2">
        <f>MAX(MIN(Inputs!$B$2, F5086*Inputs!$B$16, Inputs!$B$14*Inputs!$B$4 - G5086), 0)</f>
        <v>170</v>
      </c>
      <c r="J5086" s="2">
        <f>MAX(MIN(Inputs!$B$2, F5086*Inputs!$B$16, (Inputs!$B$14-F5086)/Inputs!$B$15)*Inputs!$B$9, 0)</f>
        <v>0</v>
      </c>
      <c r="K5086" s="2">
        <f>MAX(E5086*Inputs!$B$5 - B5086 - Inputs!$B$8, 0) * H5086</f>
        <v>0</v>
      </c>
      <c r="L5086" s="2">
        <f>IF(B5086 &gt;= D5086*Inputs!$B$10, MAX(B5086 - E5086/Inputs!$B$5 - Inputs!$B$8, 0) * I5086, 0)</f>
        <v>613.62896298467285</v>
      </c>
      <c r="M5086" s="2">
        <f t="shared" si="950"/>
        <v>0</v>
      </c>
      <c r="N5086" s="3" t="str">
        <f t="shared" si="951"/>
        <v>Discharge</v>
      </c>
      <c r="O5086" s="3" t="str">
        <f t="shared" si="959"/>
        <v>Discharge</v>
      </c>
      <c r="P5086" s="2">
        <f t="shared" si="952"/>
        <v>0</v>
      </c>
      <c r="Q5086" s="2">
        <f t="shared" si="953"/>
        <v>170</v>
      </c>
      <c r="R5086" s="2">
        <f t="shared" si="954"/>
        <v>0</v>
      </c>
      <c r="S5086" s="2">
        <f t="shared" si="955"/>
        <v>14385.92769047249</v>
      </c>
      <c r="T5086" s="2">
        <f t="shared" si="956"/>
        <v>0</v>
      </c>
      <c r="U5086" s="2">
        <f>IF(O5086="Reg", R5086 * Inputs!$B$7, 0)</f>
        <v>0</v>
      </c>
      <c r="V5086" s="2">
        <f>MAX(F5086 + P5086*Inputs!$B$15 - (Q5086/Inputs!$B$16) - U5086, 0)</f>
        <v>170</v>
      </c>
    </row>
    <row r="5087" spans="1:22" x14ac:dyDescent="0.3">
      <c r="A5087" s="1">
        <v>46234.875</v>
      </c>
      <c r="B5087" s="2">
        <v>78.478107223239718</v>
      </c>
      <c r="C5087" s="2">
        <v>1.4845718989974741</v>
      </c>
      <c r="D5087" s="2">
        <f t="shared" si="948"/>
        <v>37.426377425203654</v>
      </c>
      <c r="E5087" s="2">
        <f t="shared" si="949"/>
        <v>40.869207896231124</v>
      </c>
      <c r="F5087" s="2">
        <f t="shared" si="957"/>
        <v>170</v>
      </c>
      <c r="G5087" s="2">
        <f t="shared" si="958"/>
        <v>170</v>
      </c>
      <c r="H5087" s="2">
        <f>MIN(Inputs!$B$2, (Inputs!$B$14 - F5087)/Inputs!$B$15)</f>
        <v>170</v>
      </c>
      <c r="I5087" s="2">
        <f>MAX(MIN(Inputs!$B$2, F5087*Inputs!$B$16, Inputs!$B$14*Inputs!$B$4 - G5087), 0)</f>
        <v>170</v>
      </c>
      <c r="J5087" s="2">
        <f>MAX(MIN(Inputs!$B$2, F5087*Inputs!$B$16, (Inputs!$B$14-F5087)/Inputs!$B$15)*Inputs!$B$9, 0)</f>
        <v>136</v>
      </c>
      <c r="K5087" s="2">
        <f>MAX(E5087*Inputs!$B$5 - B5087 - Inputs!$B$8, 0) * H5087</f>
        <v>0</v>
      </c>
      <c r="L5087" s="2">
        <f>IF(B5087 &gt;= D5087*Inputs!$B$10, MAX(B5087 - E5087/Inputs!$B$5 - Inputs!$B$8, 0) * I5087, 0)</f>
        <v>2046.0903389061032</v>
      </c>
      <c r="M5087" s="2">
        <f t="shared" si="950"/>
        <v>201.90177826365647</v>
      </c>
      <c r="N5087" s="3" t="str">
        <f t="shared" si="951"/>
        <v>Discharge</v>
      </c>
      <c r="O5087" s="3" t="str">
        <f t="shared" si="959"/>
        <v>Discharge</v>
      </c>
      <c r="P5087" s="2">
        <f t="shared" si="952"/>
        <v>0</v>
      </c>
      <c r="Q5087" s="2">
        <f t="shared" si="953"/>
        <v>170</v>
      </c>
      <c r="R5087" s="2">
        <f t="shared" si="954"/>
        <v>0</v>
      </c>
      <c r="S5087" s="2">
        <f t="shared" si="955"/>
        <v>13341.278227950752</v>
      </c>
      <c r="T5087" s="2">
        <f t="shared" si="956"/>
        <v>0</v>
      </c>
      <c r="U5087" s="2">
        <f>IF(O5087="Reg", R5087 * Inputs!$B$7, 0)</f>
        <v>0</v>
      </c>
      <c r="V5087" s="2">
        <f>MAX(F5087 + P5087*Inputs!$B$15 - (Q5087/Inputs!$B$16) - U5087, 0)</f>
        <v>0</v>
      </c>
    </row>
    <row r="5088" spans="1:22" x14ac:dyDescent="0.3">
      <c r="A5088" s="1">
        <v>46234.916666666657</v>
      </c>
      <c r="B5088" s="2">
        <v>66.789170402313971</v>
      </c>
      <c r="C5088" s="2">
        <v>15.29362716701168</v>
      </c>
      <c r="D5088" s="2">
        <f t="shared" si="948"/>
        <v>37.426377425203654</v>
      </c>
      <c r="E5088" s="2">
        <f t="shared" si="949"/>
        <v>27.789523359024511</v>
      </c>
      <c r="F5088" s="2">
        <f t="shared" si="957"/>
        <v>0</v>
      </c>
      <c r="G5088" s="2">
        <f t="shared" si="958"/>
        <v>340</v>
      </c>
      <c r="H5088" s="2">
        <f>MIN(Inputs!$B$2, (Inputs!$B$14 - F5088)/Inputs!$B$15)</f>
        <v>170</v>
      </c>
      <c r="I5088" s="2">
        <f>MAX(MIN(Inputs!$B$2, F5088*Inputs!$B$16, Inputs!$B$14*Inputs!$B$4 - G5088), 0)</f>
        <v>0</v>
      </c>
      <c r="J5088" s="2">
        <f>MAX(MIN(Inputs!$B$2, F5088*Inputs!$B$16, (Inputs!$B$14-F5088)/Inputs!$B$15)*Inputs!$B$9, 0)</f>
        <v>0</v>
      </c>
      <c r="K5088" s="2">
        <f>MAX(E5088*Inputs!$B$5 - B5088 - Inputs!$B$8, 0) * H5088</f>
        <v>0</v>
      </c>
      <c r="L5088" s="2">
        <f>IF(B5088 &gt;= D5088*Inputs!$B$10, MAX(B5088 - E5088/Inputs!$B$5 - Inputs!$B$8, 0) * I5088, 0)</f>
        <v>0</v>
      </c>
      <c r="M5088" s="2">
        <f t="shared" si="950"/>
        <v>0</v>
      </c>
      <c r="N5088" s="3" t="str">
        <f t="shared" si="951"/>
        <v>Idle</v>
      </c>
      <c r="O5088" s="3" t="str">
        <f t="shared" si="959"/>
        <v>Idle</v>
      </c>
      <c r="P5088" s="2">
        <f t="shared" si="952"/>
        <v>0</v>
      </c>
      <c r="Q5088" s="2">
        <f t="shared" si="953"/>
        <v>0</v>
      </c>
      <c r="R5088" s="2">
        <f t="shared" si="954"/>
        <v>0</v>
      </c>
      <c r="S5088" s="2">
        <f t="shared" si="955"/>
        <v>0</v>
      </c>
      <c r="T5088" s="2">
        <f t="shared" si="956"/>
        <v>0</v>
      </c>
      <c r="U5088" s="2">
        <f>IF(O5088="Reg", R5088 * Inputs!$B$7, 0)</f>
        <v>0</v>
      </c>
      <c r="V5088" s="2">
        <f>MAX(F5088 + P5088*Inputs!$B$15 - (Q5088/Inputs!$B$16) - U5088, 0)</f>
        <v>0</v>
      </c>
    </row>
    <row r="5089" spans="1:22" x14ac:dyDescent="0.3">
      <c r="A5089" s="1">
        <v>46234.958333333343</v>
      </c>
      <c r="B5089" s="2">
        <v>44.707381988646269</v>
      </c>
      <c r="C5089" s="2">
        <v>4.9386657863660703</v>
      </c>
      <c r="D5089" s="2">
        <f t="shared" si="948"/>
        <v>37.426377425203654</v>
      </c>
      <c r="E5089" s="2">
        <f t="shared" si="949"/>
        <v>36.584099549199564</v>
      </c>
      <c r="F5089" s="2">
        <f t="shared" si="957"/>
        <v>0</v>
      </c>
      <c r="G5089" s="2">
        <f t="shared" si="958"/>
        <v>340</v>
      </c>
      <c r="H5089" s="2">
        <f>MIN(Inputs!$B$2, (Inputs!$B$14 - F5089)/Inputs!$B$15)</f>
        <v>170</v>
      </c>
      <c r="I5089" s="2">
        <f>MAX(MIN(Inputs!$B$2, F5089*Inputs!$B$16, Inputs!$B$14*Inputs!$B$4 - G5089), 0)</f>
        <v>0</v>
      </c>
      <c r="J5089" s="2">
        <f>MAX(MIN(Inputs!$B$2, F5089*Inputs!$B$16, (Inputs!$B$14-F5089)/Inputs!$B$15)*Inputs!$B$9, 0)</f>
        <v>0</v>
      </c>
      <c r="K5089" s="2">
        <f>MAX(E5089*Inputs!$B$5 - B5089 - Inputs!$B$8, 0) * H5089</f>
        <v>0</v>
      </c>
      <c r="L5089" s="2">
        <f>IF(B5089 &gt;= D5089*Inputs!$B$10, MAX(B5089 - E5089/Inputs!$B$5 - Inputs!$B$8, 0) * I5089, 0)</f>
        <v>0</v>
      </c>
      <c r="M5089" s="2">
        <f t="shared" si="950"/>
        <v>0</v>
      </c>
      <c r="N5089" s="3" t="str">
        <f t="shared" si="951"/>
        <v>Idle</v>
      </c>
      <c r="O5089" s="3" t="str">
        <f t="shared" si="959"/>
        <v>Idle</v>
      </c>
      <c r="P5089" s="2">
        <f t="shared" si="952"/>
        <v>0</v>
      </c>
      <c r="Q5089" s="2">
        <f t="shared" si="953"/>
        <v>0</v>
      </c>
      <c r="R5089" s="2">
        <f t="shared" si="954"/>
        <v>0</v>
      </c>
      <c r="S5089" s="2">
        <f t="shared" si="955"/>
        <v>0</v>
      </c>
      <c r="T5089" s="2">
        <f t="shared" si="956"/>
        <v>0</v>
      </c>
      <c r="U5089" s="2">
        <f>IF(O5089="Reg", R5089 * Inputs!$B$7, 0)</f>
        <v>0</v>
      </c>
      <c r="V5089" s="2">
        <f>MAX(F5089 + P5089*Inputs!$B$15 - (Q5089/Inputs!$B$16) - U5089, 0)</f>
        <v>0</v>
      </c>
    </row>
    <row r="5090" spans="1:22" x14ac:dyDescent="0.3">
      <c r="A5090" s="1">
        <v>46235</v>
      </c>
      <c r="B5090" s="2">
        <v>35.183259491465208</v>
      </c>
      <c r="C5090" s="2">
        <v>52.56672367252407</v>
      </c>
      <c r="D5090" s="2">
        <f t="shared" si="948"/>
        <v>42.783201643858511</v>
      </c>
      <c r="E5090" s="2">
        <f t="shared" si="949"/>
        <v>29.132869217758525</v>
      </c>
      <c r="F5090" s="2">
        <f t="shared" si="957"/>
        <v>0</v>
      </c>
      <c r="G5090" s="2">
        <f t="shared" si="958"/>
        <v>0</v>
      </c>
      <c r="H5090" s="2">
        <f>MIN(Inputs!$B$2, (Inputs!$B$14 - F5090)/Inputs!$B$15)</f>
        <v>170</v>
      </c>
      <c r="I5090" s="2">
        <f>MAX(MIN(Inputs!$B$2, F5090*Inputs!$B$16, Inputs!$B$14*Inputs!$B$4 - G5090), 0)</f>
        <v>0</v>
      </c>
      <c r="J5090" s="2">
        <f>MAX(MIN(Inputs!$B$2, F5090*Inputs!$B$16, (Inputs!$B$14-F5090)/Inputs!$B$15)*Inputs!$B$9, 0)</f>
        <v>0</v>
      </c>
      <c r="K5090" s="2">
        <f>MAX(E5090*Inputs!$B$5 - B5090 - Inputs!$B$8, 0) * H5090</f>
        <v>0</v>
      </c>
      <c r="L5090" s="2">
        <f>IF(B5090 &gt;= D5090*Inputs!$B$10, MAX(B5090 - E5090/Inputs!$B$5 - Inputs!$B$8, 0) * I5090, 0)</f>
        <v>0</v>
      </c>
      <c r="M5090" s="2">
        <f t="shared" si="950"/>
        <v>0</v>
      </c>
      <c r="N5090" s="3" t="str">
        <f t="shared" si="951"/>
        <v>Idle</v>
      </c>
      <c r="O5090" s="3" t="str">
        <f t="shared" si="959"/>
        <v>Idle</v>
      </c>
      <c r="P5090" s="2">
        <f t="shared" si="952"/>
        <v>0</v>
      </c>
      <c r="Q5090" s="2">
        <f t="shared" si="953"/>
        <v>0</v>
      </c>
      <c r="R5090" s="2">
        <f t="shared" si="954"/>
        <v>0</v>
      </c>
      <c r="S5090" s="2">
        <f t="shared" si="955"/>
        <v>0</v>
      </c>
      <c r="T5090" s="2">
        <f t="shared" si="956"/>
        <v>0</v>
      </c>
      <c r="U5090" s="2">
        <f>IF(O5090="Reg", R5090 * Inputs!$B$7, 0)</f>
        <v>0</v>
      </c>
      <c r="V5090" s="2">
        <f>MAX(F5090 + P5090*Inputs!$B$15 - (Q5090/Inputs!$B$16) - U5090, 0)</f>
        <v>0</v>
      </c>
    </row>
    <row r="5091" spans="1:22" x14ac:dyDescent="0.3">
      <c r="A5091" s="1">
        <v>46235.041666666657</v>
      </c>
      <c r="B5091" s="2">
        <v>12.37037260411828</v>
      </c>
      <c r="C5091" s="2">
        <v>9.2244315826048382</v>
      </c>
      <c r="D5091" s="2">
        <f t="shared" si="948"/>
        <v>42.783201643858511</v>
      </c>
      <c r="E5091" s="2">
        <f t="shared" si="949"/>
        <v>23.268992635847653</v>
      </c>
      <c r="F5091" s="2">
        <f t="shared" si="957"/>
        <v>0</v>
      </c>
      <c r="G5091" s="2">
        <f t="shared" si="958"/>
        <v>0</v>
      </c>
      <c r="H5091" s="2">
        <f>MIN(Inputs!$B$2, (Inputs!$B$14 - F5091)/Inputs!$B$15)</f>
        <v>170</v>
      </c>
      <c r="I5091" s="2">
        <f>MAX(MIN(Inputs!$B$2, F5091*Inputs!$B$16, Inputs!$B$14*Inputs!$B$4 - G5091), 0)</f>
        <v>0</v>
      </c>
      <c r="J5091" s="2">
        <f>MAX(MIN(Inputs!$B$2, F5091*Inputs!$B$16, (Inputs!$B$14-F5091)/Inputs!$B$15)*Inputs!$B$9, 0)</f>
        <v>0</v>
      </c>
      <c r="K5091" s="2">
        <f>MAX(E5091*Inputs!$B$5 - B5091 - Inputs!$B$8, 0) * H5091</f>
        <v>0</v>
      </c>
      <c r="L5091" s="2">
        <f>IF(B5091 &gt;= D5091*Inputs!$B$10, MAX(B5091 - E5091/Inputs!$B$5 - Inputs!$B$8, 0) * I5091, 0)</f>
        <v>0</v>
      </c>
      <c r="M5091" s="2">
        <f t="shared" si="950"/>
        <v>0</v>
      </c>
      <c r="N5091" s="3" t="str">
        <f t="shared" si="951"/>
        <v>Idle</v>
      </c>
      <c r="O5091" s="3" t="str">
        <f t="shared" si="959"/>
        <v>Idle</v>
      </c>
      <c r="P5091" s="2">
        <f t="shared" si="952"/>
        <v>0</v>
      </c>
      <c r="Q5091" s="2">
        <f t="shared" si="953"/>
        <v>0</v>
      </c>
      <c r="R5091" s="2">
        <f t="shared" si="954"/>
        <v>0</v>
      </c>
      <c r="S5091" s="2">
        <f t="shared" si="955"/>
        <v>0</v>
      </c>
      <c r="T5091" s="2">
        <f t="shared" si="956"/>
        <v>0</v>
      </c>
      <c r="U5091" s="2">
        <f>IF(O5091="Reg", R5091 * Inputs!$B$7, 0)</f>
        <v>0</v>
      </c>
      <c r="V5091" s="2">
        <f>MAX(F5091 + P5091*Inputs!$B$15 - (Q5091/Inputs!$B$16) - U5091, 0)</f>
        <v>0</v>
      </c>
    </row>
    <row r="5092" spans="1:22" x14ac:dyDescent="0.3">
      <c r="A5092" s="1">
        <v>46235.083333333343</v>
      </c>
      <c r="B5092" s="2">
        <v>7.686955667603347</v>
      </c>
      <c r="C5092" s="2">
        <v>8.6990750203939662</v>
      </c>
      <c r="D5092" s="2">
        <f t="shared" si="948"/>
        <v>42.783201643858511</v>
      </c>
      <c r="E5092" s="2">
        <f t="shared" si="949"/>
        <v>21.207263868494607</v>
      </c>
      <c r="F5092" s="2">
        <f t="shared" si="957"/>
        <v>0</v>
      </c>
      <c r="G5092" s="2">
        <f t="shared" si="958"/>
        <v>0</v>
      </c>
      <c r="H5092" s="2">
        <f>MIN(Inputs!$B$2, (Inputs!$B$14 - F5092)/Inputs!$B$15)</f>
        <v>170</v>
      </c>
      <c r="I5092" s="2">
        <f>MAX(MIN(Inputs!$B$2, F5092*Inputs!$B$16, Inputs!$B$14*Inputs!$B$4 - G5092), 0)</f>
        <v>0</v>
      </c>
      <c r="J5092" s="2">
        <f>MAX(MIN(Inputs!$B$2, F5092*Inputs!$B$16, (Inputs!$B$14-F5092)/Inputs!$B$15)*Inputs!$B$9, 0)</f>
        <v>0</v>
      </c>
      <c r="K5092" s="2">
        <f>MAX(E5092*Inputs!$B$5 - B5092 - Inputs!$B$8, 0) * H5092</f>
        <v>0</v>
      </c>
      <c r="L5092" s="2">
        <f>IF(B5092 &gt;= D5092*Inputs!$B$10, MAX(B5092 - E5092/Inputs!$B$5 - Inputs!$B$8, 0) * I5092, 0)</f>
        <v>0</v>
      </c>
      <c r="M5092" s="2">
        <f t="shared" si="950"/>
        <v>0</v>
      </c>
      <c r="N5092" s="3" t="str">
        <f t="shared" si="951"/>
        <v>Idle</v>
      </c>
      <c r="O5092" s="3" t="str">
        <f t="shared" si="959"/>
        <v>Idle</v>
      </c>
      <c r="P5092" s="2">
        <f t="shared" si="952"/>
        <v>0</v>
      </c>
      <c r="Q5092" s="2">
        <f t="shared" si="953"/>
        <v>0</v>
      </c>
      <c r="R5092" s="2">
        <f t="shared" si="954"/>
        <v>0</v>
      </c>
      <c r="S5092" s="2">
        <f t="shared" si="955"/>
        <v>0</v>
      </c>
      <c r="T5092" s="2">
        <f t="shared" si="956"/>
        <v>0</v>
      </c>
      <c r="U5092" s="2">
        <f>IF(O5092="Reg", R5092 * Inputs!$B$7, 0)</f>
        <v>0</v>
      </c>
      <c r="V5092" s="2">
        <f>MAX(F5092 + P5092*Inputs!$B$15 - (Q5092/Inputs!$B$16) - U5092, 0)</f>
        <v>0</v>
      </c>
    </row>
    <row r="5093" spans="1:22" x14ac:dyDescent="0.3">
      <c r="A5093" s="1">
        <v>46235.125</v>
      </c>
      <c r="B5093" s="2">
        <v>0</v>
      </c>
      <c r="C5093" s="2">
        <v>5.0512525012003211</v>
      </c>
      <c r="D5093" s="2">
        <f t="shared" si="948"/>
        <v>42.783201643858511</v>
      </c>
      <c r="E5093" s="2">
        <f t="shared" si="949"/>
        <v>19.926104590560715</v>
      </c>
      <c r="F5093" s="2">
        <f t="shared" si="957"/>
        <v>0</v>
      </c>
      <c r="G5093" s="2">
        <f t="shared" si="958"/>
        <v>0</v>
      </c>
      <c r="H5093" s="2">
        <f>MIN(Inputs!$B$2, (Inputs!$B$14 - F5093)/Inputs!$B$15)</f>
        <v>170</v>
      </c>
      <c r="I5093" s="2">
        <f>MAX(MIN(Inputs!$B$2, F5093*Inputs!$B$16, Inputs!$B$14*Inputs!$B$4 - G5093), 0)</f>
        <v>0</v>
      </c>
      <c r="J5093" s="2">
        <f>MAX(MIN(Inputs!$B$2, F5093*Inputs!$B$16, (Inputs!$B$14-F5093)/Inputs!$B$15)*Inputs!$B$9, 0)</f>
        <v>0</v>
      </c>
      <c r="K5093" s="2">
        <f>MAX(E5093*Inputs!$B$5 - B5093 - Inputs!$B$8, 0) * H5093</f>
        <v>0</v>
      </c>
      <c r="L5093" s="2">
        <f>IF(B5093 &gt;= D5093*Inputs!$B$10, MAX(B5093 - E5093/Inputs!$B$5 - Inputs!$B$8, 0) * I5093, 0)</f>
        <v>0</v>
      </c>
      <c r="M5093" s="2">
        <f t="shared" si="950"/>
        <v>0</v>
      </c>
      <c r="N5093" s="3" t="str">
        <f t="shared" si="951"/>
        <v>Idle</v>
      </c>
      <c r="O5093" s="3" t="str">
        <f t="shared" si="959"/>
        <v>Idle</v>
      </c>
      <c r="P5093" s="2">
        <f t="shared" si="952"/>
        <v>0</v>
      </c>
      <c r="Q5093" s="2">
        <f t="shared" si="953"/>
        <v>0</v>
      </c>
      <c r="R5093" s="2">
        <f t="shared" si="954"/>
        <v>0</v>
      </c>
      <c r="S5093" s="2">
        <f t="shared" si="955"/>
        <v>0</v>
      </c>
      <c r="T5093" s="2">
        <f t="shared" si="956"/>
        <v>0</v>
      </c>
      <c r="U5093" s="2">
        <f>IF(O5093="Reg", R5093 * Inputs!$B$7, 0)</f>
        <v>0</v>
      </c>
      <c r="V5093" s="2">
        <f>MAX(F5093 + P5093*Inputs!$B$15 - (Q5093/Inputs!$B$16) - U5093, 0)</f>
        <v>0</v>
      </c>
    </row>
    <row r="5094" spans="1:22" x14ac:dyDescent="0.3">
      <c r="A5094" s="1">
        <v>46235.166666666657</v>
      </c>
      <c r="B5094" s="2">
        <v>119.5566275433643</v>
      </c>
      <c r="C5094" s="2">
        <v>16.07141269587477</v>
      </c>
      <c r="D5094" s="2">
        <f t="shared" si="948"/>
        <v>42.783201643858511</v>
      </c>
      <c r="E5094" s="2">
        <f t="shared" si="949"/>
        <v>19.926104590560715</v>
      </c>
      <c r="F5094" s="2">
        <f t="shared" si="957"/>
        <v>0</v>
      </c>
      <c r="G5094" s="2">
        <f t="shared" si="958"/>
        <v>0</v>
      </c>
      <c r="H5094" s="2">
        <f>MIN(Inputs!$B$2, (Inputs!$B$14 - F5094)/Inputs!$B$15)</f>
        <v>170</v>
      </c>
      <c r="I5094" s="2">
        <f>MAX(MIN(Inputs!$B$2, F5094*Inputs!$B$16, Inputs!$B$14*Inputs!$B$4 - G5094), 0)</f>
        <v>0</v>
      </c>
      <c r="J5094" s="2">
        <f>MAX(MIN(Inputs!$B$2, F5094*Inputs!$B$16, (Inputs!$B$14-F5094)/Inputs!$B$15)*Inputs!$B$9, 0)</f>
        <v>0</v>
      </c>
      <c r="K5094" s="2">
        <f>MAX(E5094*Inputs!$B$5 - B5094 - Inputs!$B$8, 0) * H5094</f>
        <v>0</v>
      </c>
      <c r="L5094" s="2">
        <f>IF(B5094 &gt;= D5094*Inputs!$B$10, MAX(B5094 - E5094/Inputs!$B$5 - Inputs!$B$8, 0) * I5094, 0)</f>
        <v>0</v>
      </c>
      <c r="M5094" s="2">
        <f t="shared" si="950"/>
        <v>0</v>
      </c>
      <c r="N5094" s="3" t="str">
        <f t="shared" si="951"/>
        <v>Idle</v>
      </c>
      <c r="O5094" s="3" t="str">
        <f t="shared" si="959"/>
        <v>Idle</v>
      </c>
      <c r="P5094" s="2">
        <f t="shared" si="952"/>
        <v>0</v>
      </c>
      <c r="Q5094" s="2">
        <f t="shared" si="953"/>
        <v>0</v>
      </c>
      <c r="R5094" s="2">
        <f t="shared" si="954"/>
        <v>0</v>
      </c>
      <c r="S5094" s="2">
        <f t="shared" si="955"/>
        <v>0</v>
      </c>
      <c r="T5094" s="2">
        <f t="shared" si="956"/>
        <v>0</v>
      </c>
      <c r="U5094" s="2">
        <f>IF(O5094="Reg", R5094 * Inputs!$B$7, 0)</f>
        <v>0</v>
      </c>
      <c r="V5094" s="2">
        <f>MAX(F5094 + P5094*Inputs!$B$15 - (Q5094/Inputs!$B$16) - U5094, 0)</f>
        <v>0</v>
      </c>
    </row>
    <row r="5095" spans="1:22" x14ac:dyDescent="0.3">
      <c r="A5095" s="1">
        <v>46235.208333333343</v>
      </c>
      <c r="B5095" s="2">
        <v>0</v>
      </c>
      <c r="C5095" s="2">
        <v>14.662221305443399</v>
      </c>
      <c r="D5095" s="2">
        <f t="shared" si="948"/>
        <v>42.783201643858511</v>
      </c>
      <c r="E5095" s="2">
        <f t="shared" si="949"/>
        <v>0.67580912000223936</v>
      </c>
      <c r="F5095" s="2">
        <f t="shared" si="957"/>
        <v>0</v>
      </c>
      <c r="G5095" s="2">
        <f t="shared" si="958"/>
        <v>0</v>
      </c>
      <c r="H5095" s="2">
        <f>MIN(Inputs!$B$2, (Inputs!$B$14 - F5095)/Inputs!$B$15)</f>
        <v>170</v>
      </c>
      <c r="I5095" s="2">
        <f>MAX(MIN(Inputs!$B$2, F5095*Inputs!$B$16, Inputs!$B$14*Inputs!$B$4 - G5095), 0)</f>
        <v>0</v>
      </c>
      <c r="J5095" s="2">
        <f>MAX(MIN(Inputs!$B$2, F5095*Inputs!$B$16, (Inputs!$B$14-F5095)/Inputs!$B$15)*Inputs!$B$9, 0)</f>
        <v>0</v>
      </c>
      <c r="K5095" s="2">
        <f>MAX(E5095*Inputs!$B$5 - B5095 - Inputs!$B$8, 0) * H5095</f>
        <v>0</v>
      </c>
      <c r="L5095" s="2">
        <f>IF(B5095 &gt;= D5095*Inputs!$B$10, MAX(B5095 - E5095/Inputs!$B$5 - Inputs!$B$8, 0) * I5095, 0)</f>
        <v>0</v>
      </c>
      <c r="M5095" s="2">
        <f t="shared" si="950"/>
        <v>0</v>
      </c>
      <c r="N5095" s="3" t="str">
        <f t="shared" si="951"/>
        <v>Idle</v>
      </c>
      <c r="O5095" s="3" t="str">
        <f t="shared" si="959"/>
        <v>Idle</v>
      </c>
      <c r="P5095" s="2">
        <f t="shared" si="952"/>
        <v>0</v>
      </c>
      <c r="Q5095" s="2">
        <f t="shared" si="953"/>
        <v>0</v>
      </c>
      <c r="R5095" s="2">
        <f t="shared" si="954"/>
        <v>0</v>
      </c>
      <c r="S5095" s="2">
        <f t="shared" si="955"/>
        <v>0</v>
      </c>
      <c r="T5095" s="2">
        <f t="shared" si="956"/>
        <v>0</v>
      </c>
      <c r="U5095" s="2">
        <f>IF(O5095="Reg", R5095 * Inputs!$B$7, 0)</f>
        <v>0</v>
      </c>
      <c r="V5095" s="2">
        <f>MAX(F5095 + P5095*Inputs!$B$15 - (Q5095/Inputs!$B$16) - U5095, 0)</f>
        <v>0</v>
      </c>
    </row>
    <row r="5096" spans="1:22" x14ac:dyDescent="0.3">
      <c r="A5096" s="1">
        <v>46235.25</v>
      </c>
      <c r="B5096" s="2">
        <v>0</v>
      </c>
      <c r="C5096" s="2">
        <v>6.2630152153565266</v>
      </c>
      <c r="D5096" s="2">
        <f t="shared" si="948"/>
        <v>42.783201643858511</v>
      </c>
      <c r="E5096" s="2">
        <f t="shared" si="949"/>
        <v>3.6959502050482791</v>
      </c>
      <c r="F5096" s="2">
        <f t="shared" si="957"/>
        <v>0</v>
      </c>
      <c r="G5096" s="2">
        <f t="shared" si="958"/>
        <v>0</v>
      </c>
      <c r="H5096" s="2">
        <f>MIN(Inputs!$B$2, (Inputs!$B$14 - F5096)/Inputs!$B$15)</f>
        <v>170</v>
      </c>
      <c r="I5096" s="2">
        <f>MAX(MIN(Inputs!$B$2, F5096*Inputs!$B$16, Inputs!$B$14*Inputs!$B$4 - G5096), 0)</f>
        <v>0</v>
      </c>
      <c r="J5096" s="2">
        <f>MAX(MIN(Inputs!$B$2, F5096*Inputs!$B$16, (Inputs!$B$14-F5096)/Inputs!$B$15)*Inputs!$B$9, 0)</f>
        <v>0</v>
      </c>
      <c r="K5096" s="2">
        <f>MAX(E5096*Inputs!$B$5 - B5096 - Inputs!$B$8, 0) * H5096</f>
        <v>0</v>
      </c>
      <c r="L5096" s="2">
        <f>IF(B5096 &gt;= D5096*Inputs!$B$10, MAX(B5096 - E5096/Inputs!$B$5 - Inputs!$B$8, 0) * I5096, 0)</f>
        <v>0</v>
      </c>
      <c r="M5096" s="2">
        <f t="shared" si="950"/>
        <v>0</v>
      </c>
      <c r="N5096" s="3" t="str">
        <f t="shared" si="951"/>
        <v>Idle</v>
      </c>
      <c r="O5096" s="3" t="str">
        <f t="shared" si="959"/>
        <v>Idle</v>
      </c>
      <c r="P5096" s="2">
        <f t="shared" si="952"/>
        <v>0</v>
      </c>
      <c r="Q5096" s="2">
        <f t="shared" si="953"/>
        <v>0</v>
      </c>
      <c r="R5096" s="2">
        <f t="shared" si="954"/>
        <v>0</v>
      </c>
      <c r="S5096" s="2">
        <f t="shared" si="955"/>
        <v>0</v>
      </c>
      <c r="T5096" s="2">
        <f t="shared" si="956"/>
        <v>0</v>
      </c>
      <c r="U5096" s="2">
        <f>IF(O5096="Reg", R5096 * Inputs!$B$7, 0)</f>
        <v>0</v>
      </c>
      <c r="V5096" s="2">
        <f>MAX(F5096 + P5096*Inputs!$B$15 - (Q5096/Inputs!$B$16) - U5096, 0)</f>
        <v>0</v>
      </c>
    </row>
    <row r="5097" spans="1:22" x14ac:dyDescent="0.3">
      <c r="A5097" s="1">
        <v>46235.291666666657</v>
      </c>
      <c r="B5097" s="2">
        <v>0</v>
      </c>
      <c r="C5097" s="2">
        <v>3.9430833409557322</v>
      </c>
      <c r="D5097" s="2">
        <f t="shared" si="948"/>
        <v>42.783201643858511</v>
      </c>
      <c r="E5097" s="2">
        <f t="shared" si="949"/>
        <v>9.6803531970997128</v>
      </c>
      <c r="F5097" s="2">
        <f t="shared" si="957"/>
        <v>0</v>
      </c>
      <c r="G5097" s="2">
        <f t="shared" si="958"/>
        <v>0</v>
      </c>
      <c r="H5097" s="2">
        <f>MIN(Inputs!$B$2, (Inputs!$B$14 - F5097)/Inputs!$B$15)</f>
        <v>170</v>
      </c>
      <c r="I5097" s="2">
        <f>MAX(MIN(Inputs!$B$2, F5097*Inputs!$B$16, Inputs!$B$14*Inputs!$B$4 - G5097), 0)</f>
        <v>0</v>
      </c>
      <c r="J5097" s="2">
        <f>MAX(MIN(Inputs!$B$2, F5097*Inputs!$B$16, (Inputs!$B$14-F5097)/Inputs!$B$15)*Inputs!$B$9, 0)</f>
        <v>0</v>
      </c>
      <c r="K5097" s="2">
        <f>MAX(E5097*Inputs!$B$5 - B5097 - Inputs!$B$8, 0) * H5097</f>
        <v>0</v>
      </c>
      <c r="L5097" s="2">
        <f>IF(B5097 &gt;= D5097*Inputs!$B$10, MAX(B5097 - E5097/Inputs!$B$5 - Inputs!$B$8, 0) * I5097, 0)</f>
        <v>0</v>
      </c>
      <c r="M5097" s="2">
        <f t="shared" si="950"/>
        <v>0</v>
      </c>
      <c r="N5097" s="3" t="str">
        <f t="shared" si="951"/>
        <v>Idle</v>
      </c>
      <c r="O5097" s="3" t="str">
        <f t="shared" si="959"/>
        <v>Idle</v>
      </c>
      <c r="P5097" s="2">
        <f t="shared" si="952"/>
        <v>0</v>
      </c>
      <c r="Q5097" s="2">
        <f t="shared" si="953"/>
        <v>0</v>
      </c>
      <c r="R5097" s="2">
        <f t="shared" si="954"/>
        <v>0</v>
      </c>
      <c r="S5097" s="2">
        <f t="shared" si="955"/>
        <v>0</v>
      </c>
      <c r="T5097" s="2">
        <f t="shared" si="956"/>
        <v>0</v>
      </c>
      <c r="U5097" s="2">
        <f>IF(O5097="Reg", R5097 * Inputs!$B$7, 0)</f>
        <v>0</v>
      </c>
      <c r="V5097" s="2">
        <f>MAX(F5097 + P5097*Inputs!$B$15 - (Q5097/Inputs!$B$16) - U5097, 0)</f>
        <v>0</v>
      </c>
    </row>
    <row r="5098" spans="1:22" x14ac:dyDescent="0.3">
      <c r="A5098" s="1">
        <v>46235.333333333343</v>
      </c>
      <c r="B5098" s="2">
        <v>0</v>
      </c>
      <c r="C5098" s="2">
        <v>12.54610935551672</v>
      </c>
      <c r="D5098" s="2">
        <f t="shared" si="948"/>
        <v>42.783201643858511</v>
      </c>
      <c r="E5098" s="2">
        <f t="shared" si="949"/>
        <v>17.938533727298832</v>
      </c>
      <c r="F5098" s="2">
        <f t="shared" si="957"/>
        <v>0</v>
      </c>
      <c r="G5098" s="2">
        <f t="shared" si="958"/>
        <v>0</v>
      </c>
      <c r="H5098" s="2">
        <f>MIN(Inputs!$B$2, (Inputs!$B$14 - F5098)/Inputs!$B$15)</f>
        <v>170</v>
      </c>
      <c r="I5098" s="2">
        <f>MAX(MIN(Inputs!$B$2, F5098*Inputs!$B$16, Inputs!$B$14*Inputs!$B$4 - G5098), 0)</f>
        <v>0</v>
      </c>
      <c r="J5098" s="2">
        <f>MAX(MIN(Inputs!$B$2, F5098*Inputs!$B$16, (Inputs!$B$14-F5098)/Inputs!$B$15)*Inputs!$B$9, 0)</f>
        <v>0</v>
      </c>
      <c r="K5098" s="2">
        <f>MAX(E5098*Inputs!$B$5 - B5098 - Inputs!$B$8, 0) * H5098</f>
        <v>0</v>
      </c>
      <c r="L5098" s="2">
        <f>IF(B5098 &gt;= D5098*Inputs!$B$10, MAX(B5098 - E5098/Inputs!$B$5 - Inputs!$B$8, 0) * I5098, 0)</f>
        <v>0</v>
      </c>
      <c r="M5098" s="2">
        <f t="shared" si="950"/>
        <v>0</v>
      </c>
      <c r="N5098" s="3" t="str">
        <f t="shared" si="951"/>
        <v>Idle</v>
      </c>
      <c r="O5098" s="3" t="str">
        <f t="shared" si="959"/>
        <v>Idle</v>
      </c>
      <c r="P5098" s="2">
        <f t="shared" si="952"/>
        <v>0</v>
      </c>
      <c r="Q5098" s="2">
        <f t="shared" si="953"/>
        <v>0</v>
      </c>
      <c r="R5098" s="2">
        <f t="shared" si="954"/>
        <v>0</v>
      </c>
      <c r="S5098" s="2">
        <f t="shared" si="955"/>
        <v>0</v>
      </c>
      <c r="T5098" s="2">
        <f t="shared" si="956"/>
        <v>0</v>
      </c>
      <c r="U5098" s="2">
        <f>IF(O5098="Reg", R5098 * Inputs!$B$7, 0)</f>
        <v>0</v>
      </c>
      <c r="V5098" s="2">
        <f>MAX(F5098 + P5098*Inputs!$B$15 - (Q5098/Inputs!$B$16) - U5098, 0)</f>
        <v>0</v>
      </c>
    </row>
    <row r="5099" spans="1:22" x14ac:dyDescent="0.3">
      <c r="A5099" s="1">
        <v>46235.375</v>
      </c>
      <c r="B5099" s="2">
        <v>0</v>
      </c>
      <c r="C5099" s="2">
        <v>5.98849616547363</v>
      </c>
      <c r="D5099" s="2">
        <f t="shared" si="948"/>
        <v>42.783201643858511</v>
      </c>
      <c r="E5099" s="2">
        <f t="shared" si="949"/>
        <v>28.890626385552796</v>
      </c>
      <c r="F5099" s="2">
        <f t="shared" si="957"/>
        <v>0</v>
      </c>
      <c r="G5099" s="2">
        <f t="shared" si="958"/>
        <v>0</v>
      </c>
      <c r="H5099" s="2">
        <f>MIN(Inputs!$B$2, (Inputs!$B$14 - F5099)/Inputs!$B$15)</f>
        <v>170</v>
      </c>
      <c r="I5099" s="2">
        <f>MAX(MIN(Inputs!$B$2, F5099*Inputs!$B$16, Inputs!$B$14*Inputs!$B$4 - G5099), 0)</f>
        <v>0</v>
      </c>
      <c r="J5099" s="2">
        <f>MAX(MIN(Inputs!$B$2, F5099*Inputs!$B$16, (Inputs!$B$14-F5099)/Inputs!$B$15)*Inputs!$B$9, 0)</f>
        <v>0</v>
      </c>
      <c r="K5099" s="2">
        <f>MAX(E5099*Inputs!$B$5 - B5099 - Inputs!$B$8, 0) * H5099</f>
        <v>922.03770727869858</v>
      </c>
      <c r="L5099" s="2">
        <f>IF(B5099 &gt;= D5099*Inputs!$B$10, MAX(B5099 - E5099/Inputs!$B$5 - Inputs!$B$8, 0) * I5099, 0)</f>
        <v>0</v>
      </c>
      <c r="M5099" s="2">
        <f t="shared" si="950"/>
        <v>0</v>
      </c>
      <c r="N5099" s="3" t="str">
        <f t="shared" si="951"/>
        <v>Charge</v>
      </c>
      <c r="O5099" s="3" t="str">
        <f t="shared" si="959"/>
        <v>Charge</v>
      </c>
      <c r="P5099" s="2">
        <f t="shared" si="952"/>
        <v>170</v>
      </c>
      <c r="Q5099" s="2">
        <f t="shared" si="953"/>
        <v>0</v>
      </c>
      <c r="R5099" s="2">
        <f t="shared" si="954"/>
        <v>0</v>
      </c>
      <c r="S5099" s="2">
        <f t="shared" si="955"/>
        <v>0</v>
      </c>
      <c r="T5099" s="2">
        <f t="shared" si="956"/>
        <v>0</v>
      </c>
      <c r="U5099" s="2">
        <f>IF(O5099="Reg", R5099 * Inputs!$B$7, 0)</f>
        <v>0</v>
      </c>
      <c r="V5099" s="2">
        <f>MAX(F5099 + P5099*Inputs!$B$15 - (Q5099/Inputs!$B$16) - U5099, 0)</f>
        <v>170</v>
      </c>
    </row>
    <row r="5100" spans="1:22" x14ac:dyDescent="0.3">
      <c r="A5100" s="1">
        <v>46235.416666666657</v>
      </c>
      <c r="B5100" s="2">
        <v>4.0548547200134362</v>
      </c>
      <c r="C5100" s="2">
        <v>12.405950707622891</v>
      </c>
      <c r="D5100" s="2">
        <f t="shared" si="948"/>
        <v>42.783201643858511</v>
      </c>
      <c r="E5100" s="2">
        <f t="shared" si="949"/>
        <v>40.50622253823169</v>
      </c>
      <c r="F5100" s="2">
        <f t="shared" si="957"/>
        <v>170</v>
      </c>
      <c r="G5100" s="2">
        <f t="shared" si="958"/>
        <v>0</v>
      </c>
      <c r="H5100" s="2">
        <f>MIN(Inputs!$B$2, (Inputs!$B$14 - F5100)/Inputs!$B$15)</f>
        <v>170</v>
      </c>
      <c r="I5100" s="2">
        <f>MAX(MIN(Inputs!$B$2, F5100*Inputs!$B$16, Inputs!$B$14*Inputs!$B$4 - G5100), 0)</f>
        <v>170</v>
      </c>
      <c r="J5100" s="2">
        <f>MAX(MIN(Inputs!$B$2, F5100*Inputs!$B$16, (Inputs!$B$14-F5100)/Inputs!$B$15)*Inputs!$B$9, 0)</f>
        <v>136</v>
      </c>
      <c r="K5100" s="2">
        <f>MAX(E5100*Inputs!$B$5 - B5100 - Inputs!$B$8, 0) * H5100</f>
        <v>1970.4055893171762</v>
      </c>
      <c r="L5100" s="2">
        <f>IF(B5100 &gt;= D5100*Inputs!$B$10, MAX(B5100 - E5100/Inputs!$B$5 - Inputs!$B$8, 0) * I5100, 0)</f>
        <v>0</v>
      </c>
      <c r="M5100" s="2">
        <f t="shared" si="950"/>
        <v>1687.209296236713</v>
      </c>
      <c r="N5100" s="3" t="str">
        <f t="shared" si="951"/>
        <v>Charge</v>
      </c>
      <c r="O5100" s="3" t="str">
        <f t="shared" si="959"/>
        <v>Charge</v>
      </c>
      <c r="P5100" s="2">
        <f t="shared" si="952"/>
        <v>170</v>
      </c>
      <c r="Q5100" s="2">
        <f t="shared" si="953"/>
        <v>0</v>
      </c>
      <c r="R5100" s="2">
        <f t="shared" si="954"/>
        <v>0</v>
      </c>
      <c r="S5100" s="2">
        <f t="shared" si="955"/>
        <v>-689.32530240228414</v>
      </c>
      <c r="T5100" s="2">
        <f t="shared" si="956"/>
        <v>0</v>
      </c>
      <c r="U5100" s="2">
        <f>IF(O5100="Reg", R5100 * Inputs!$B$7, 0)</f>
        <v>0</v>
      </c>
      <c r="V5100" s="2">
        <f>MAX(F5100 + P5100*Inputs!$B$15 - (Q5100/Inputs!$B$16) - U5100, 0)</f>
        <v>340</v>
      </c>
    </row>
    <row r="5101" spans="1:22" x14ac:dyDescent="0.3">
      <c r="A5101" s="1">
        <v>46235.458333333343</v>
      </c>
      <c r="B5101" s="2">
        <v>18.120846510276241</v>
      </c>
      <c r="C5101" s="2">
        <v>2.4219789600261552</v>
      </c>
      <c r="D5101" s="2">
        <f t="shared" si="948"/>
        <v>42.783201643858511</v>
      </c>
      <c r="E5101" s="2">
        <f t="shared" si="949"/>
        <v>54.147074869319482</v>
      </c>
      <c r="F5101" s="2">
        <f t="shared" si="957"/>
        <v>340</v>
      </c>
      <c r="G5101" s="2">
        <f t="shared" si="958"/>
        <v>0</v>
      </c>
      <c r="H5101" s="2">
        <f>MIN(Inputs!$B$2, (Inputs!$B$14 - F5101)/Inputs!$B$15)</f>
        <v>0</v>
      </c>
      <c r="I5101" s="2">
        <f>MAX(MIN(Inputs!$B$2, F5101*Inputs!$B$16, Inputs!$B$14*Inputs!$B$4 - G5101), 0)</f>
        <v>170</v>
      </c>
      <c r="J5101" s="2">
        <f>MAX(MIN(Inputs!$B$2, F5101*Inputs!$B$16, (Inputs!$B$14-F5101)/Inputs!$B$15)*Inputs!$B$9, 0)</f>
        <v>0</v>
      </c>
      <c r="K5101" s="2">
        <f>MAX(E5101*Inputs!$B$5 - B5101 - Inputs!$B$8, 0) * H5101</f>
        <v>0</v>
      </c>
      <c r="L5101" s="2">
        <f>IF(B5101 &gt;= D5101*Inputs!$B$10, MAX(B5101 - E5101/Inputs!$B$5 - Inputs!$B$8, 0) * I5101, 0)</f>
        <v>0</v>
      </c>
      <c r="M5101" s="2">
        <f t="shared" si="950"/>
        <v>0</v>
      </c>
      <c r="N5101" s="3" t="str">
        <f t="shared" si="951"/>
        <v>Idle</v>
      </c>
      <c r="O5101" s="3" t="str">
        <f t="shared" si="959"/>
        <v>Idle</v>
      </c>
      <c r="P5101" s="2">
        <f t="shared" si="952"/>
        <v>0</v>
      </c>
      <c r="Q5101" s="2">
        <f t="shared" si="953"/>
        <v>0</v>
      </c>
      <c r="R5101" s="2">
        <f t="shared" si="954"/>
        <v>0</v>
      </c>
      <c r="S5101" s="2">
        <f t="shared" si="955"/>
        <v>0</v>
      </c>
      <c r="T5101" s="2">
        <f t="shared" si="956"/>
        <v>0</v>
      </c>
      <c r="U5101" s="2">
        <f>IF(O5101="Reg", R5101 * Inputs!$B$7, 0)</f>
        <v>0</v>
      </c>
      <c r="V5101" s="2">
        <f>MAX(F5101 + P5101*Inputs!$B$15 - (Q5101/Inputs!$B$16) - U5101, 0)</f>
        <v>340</v>
      </c>
    </row>
    <row r="5102" spans="1:22" x14ac:dyDescent="0.3">
      <c r="A5102" s="1">
        <v>46235.5</v>
      </c>
      <c r="B5102" s="2">
        <v>35.906417952308601</v>
      </c>
      <c r="C5102" s="2">
        <v>34.567291915504633</v>
      </c>
      <c r="D5102" s="2">
        <f t="shared" si="948"/>
        <v>42.783201643858511</v>
      </c>
      <c r="E5102" s="2">
        <f t="shared" si="949"/>
        <v>66.297864196326302</v>
      </c>
      <c r="F5102" s="2">
        <f t="shared" si="957"/>
        <v>340</v>
      </c>
      <c r="G5102" s="2">
        <f t="shared" si="958"/>
        <v>0</v>
      </c>
      <c r="H5102" s="2">
        <f>MIN(Inputs!$B$2, (Inputs!$B$14 - F5102)/Inputs!$B$15)</f>
        <v>0</v>
      </c>
      <c r="I5102" s="2">
        <f>MAX(MIN(Inputs!$B$2, F5102*Inputs!$B$16, Inputs!$B$14*Inputs!$B$4 - G5102), 0)</f>
        <v>170</v>
      </c>
      <c r="J5102" s="2">
        <f>MAX(MIN(Inputs!$B$2, F5102*Inputs!$B$16, (Inputs!$B$14-F5102)/Inputs!$B$15)*Inputs!$B$9, 0)</f>
        <v>0</v>
      </c>
      <c r="K5102" s="2">
        <f>MAX(E5102*Inputs!$B$5 - B5102 - Inputs!$B$8, 0) * H5102</f>
        <v>0</v>
      </c>
      <c r="L5102" s="2">
        <f>IF(B5102 &gt;= D5102*Inputs!$B$10, MAX(B5102 - E5102/Inputs!$B$5 - Inputs!$B$8, 0) * I5102, 0)</f>
        <v>0</v>
      </c>
      <c r="M5102" s="2">
        <f t="shared" si="950"/>
        <v>0</v>
      </c>
      <c r="N5102" s="3" t="str">
        <f t="shared" si="951"/>
        <v>Idle</v>
      </c>
      <c r="O5102" s="3" t="str">
        <f t="shared" si="959"/>
        <v>Idle</v>
      </c>
      <c r="P5102" s="2">
        <f t="shared" si="952"/>
        <v>0</v>
      </c>
      <c r="Q5102" s="2">
        <f t="shared" si="953"/>
        <v>0</v>
      </c>
      <c r="R5102" s="2">
        <f t="shared" si="954"/>
        <v>0</v>
      </c>
      <c r="S5102" s="2">
        <f t="shared" si="955"/>
        <v>0</v>
      </c>
      <c r="T5102" s="2">
        <f t="shared" si="956"/>
        <v>0</v>
      </c>
      <c r="U5102" s="2">
        <f>IF(O5102="Reg", R5102 * Inputs!$B$7, 0)</f>
        <v>0</v>
      </c>
      <c r="V5102" s="2">
        <f>MAX(F5102 + P5102*Inputs!$B$15 - (Q5102/Inputs!$B$16) - U5102, 0)</f>
        <v>340</v>
      </c>
    </row>
    <row r="5103" spans="1:22" x14ac:dyDescent="0.3">
      <c r="A5103" s="1">
        <v>46235.541666666657</v>
      </c>
      <c r="B5103" s="2">
        <v>49.549083181194717</v>
      </c>
      <c r="C5103" s="2">
        <v>3.510397273777897</v>
      </c>
      <c r="D5103" s="2">
        <f t="shared" si="948"/>
        <v>42.783201643858511</v>
      </c>
      <c r="E5103" s="2">
        <f t="shared" si="949"/>
        <v>75.206091864229819</v>
      </c>
      <c r="F5103" s="2">
        <f t="shared" si="957"/>
        <v>340</v>
      </c>
      <c r="G5103" s="2">
        <f t="shared" si="958"/>
        <v>0</v>
      </c>
      <c r="H5103" s="2">
        <f>MIN(Inputs!$B$2, (Inputs!$B$14 - F5103)/Inputs!$B$15)</f>
        <v>0</v>
      </c>
      <c r="I5103" s="2">
        <f>MAX(MIN(Inputs!$B$2, F5103*Inputs!$B$16, Inputs!$B$14*Inputs!$B$4 - G5103), 0)</f>
        <v>170</v>
      </c>
      <c r="J5103" s="2">
        <f>MAX(MIN(Inputs!$B$2, F5103*Inputs!$B$16, (Inputs!$B$14-F5103)/Inputs!$B$15)*Inputs!$B$9, 0)</f>
        <v>0</v>
      </c>
      <c r="K5103" s="2">
        <f>MAX(E5103*Inputs!$B$5 - B5103 - Inputs!$B$8, 0) * H5103</f>
        <v>0</v>
      </c>
      <c r="L5103" s="2">
        <f>IF(B5103 &gt;= D5103*Inputs!$B$10, MAX(B5103 - E5103/Inputs!$B$5 - Inputs!$B$8, 0) * I5103, 0)</f>
        <v>0</v>
      </c>
      <c r="M5103" s="2">
        <f t="shared" si="950"/>
        <v>0</v>
      </c>
      <c r="N5103" s="3" t="str">
        <f t="shared" si="951"/>
        <v>Idle</v>
      </c>
      <c r="O5103" s="3" t="str">
        <f t="shared" si="959"/>
        <v>Idle</v>
      </c>
      <c r="P5103" s="2">
        <f t="shared" si="952"/>
        <v>0</v>
      </c>
      <c r="Q5103" s="2">
        <f t="shared" si="953"/>
        <v>0</v>
      </c>
      <c r="R5103" s="2">
        <f t="shared" si="954"/>
        <v>0</v>
      </c>
      <c r="S5103" s="2">
        <f t="shared" si="955"/>
        <v>0</v>
      </c>
      <c r="T5103" s="2">
        <f t="shared" si="956"/>
        <v>0</v>
      </c>
      <c r="U5103" s="2">
        <f>IF(O5103="Reg", R5103 * Inputs!$B$7, 0)</f>
        <v>0</v>
      </c>
      <c r="V5103" s="2">
        <f>MAX(F5103 + P5103*Inputs!$B$15 - (Q5103/Inputs!$B$16) - U5103, 0)</f>
        <v>340</v>
      </c>
    </row>
    <row r="5104" spans="1:22" x14ac:dyDescent="0.3">
      <c r="A5104" s="1">
        <v>46235.583333333343</v>
      </c>
      <c r="B5104" s="2">
        <v>65.712555949523789</v>
      </c>
      <c r="C5104" s="2">
        <v>23.6155520931786</v>
      </c>
      <c r="D5104" s="2">
        <f t="shared" si="948"/>
        <v>42.783201643858511</v>
      </c>
      <c r="E5104" s="2">
        <f t="shared" si="949"/>
        <v>80.899888164866255</v>
      </c>
      <c r="F5104" s="2">
        <f t="shared" si="957"/>
        <v>340</v>
      </c>
      <c r="G5104" s="2">
        <f t="shared" si="958"/>
        <v>0</v>
      </c>
      <c r="H5104" s="2">
        <f>MIN(Inputs!$B$2, (Inputs!$B$14 - F5104)/Inputs!$B$15)</f>
        <v>0</v>
      </c>
      <c r="I5104" s="2">
        <f>MAX(MIN(Inputs!$B$2, F5104*Inputs!$B$16, Inputs!$B$14*Inputs!$B$4 - G5104), 0)</f>
        <v>170</v>
      </c>
      <c r="J5104" s="2">
        <f>MAX(MIN(Inputs!$B$2, F5104*Inputs!$B$16, (Inputs!$B$14-F5104)/Inputs!$B$15)*Inputs!$B$9, 0)</f>
        <v>0</v>
      </c>
      <c r="K5104" s="2">
        <f>MAX(E5104*Inputs!$B$5 - B5104 - Inputs!$B$8, 0) * H5104</f>
        <v>0</v>
      </c>
      <c r="L5104" s="2">
        <f>IF(B5104 &gt;= D5104*Inputs!$B$10, MAX(B5104 - E5104/Inputs!$B$5 - Inputs!$B$8, 0) * I5104, 0)</f>
        <v>0</v>
      </c>
      <c r="M5104" s="2">
        <f t="shared" si="950"/>
        <v>0</v>
      </c>
      <c r="N5104" s="3" t="str">
        <f t="shared" si="951"/>
        <v>Idle</v>
      </c>
      <c r="O5104" s="3" t="str">
        <f t="shared" si="959"/>
        <v>Idle</v>
      </c>
      <c r="P5104" s="2">
        <f t="shared" si="952"/>
        <v>0</v>
      </c>
      <c r="Q5104" s="2">
        <f t="shared" si="953"/>
        <v>0</v>
      </c>
      <c r="R5104" s="2">
        <f t="shared" si="954"/>
        <v>0</v>
      </c>
      <c r="S5104" s="2">
        <f t="shared" si="955"/>
        <v>0</v>
      </c>
      <c r="T5104" s="2">
        <f t="shared" si="956"/>
        <v>0</v>
      </c>
      <c r="U5104" s="2">
        <f>IF(O5104="Reg", R5104 * Inputs!$B$7, 0)</f>
        <v>0</v>
      </c>
      <c r="V5104" s="2">
        <f>MAX(F5104 + P5104*Inputs!$B$15 - (Q5104/Inputs!$B$16) - U5104, 0)</f>
        <v>340</v>
      </c>
    </row>
    <row r="5105" spans="1:22" x14ac:dyDescent="0.3">
      <c r="A5105" s="1">
        <v>46235.625</v>
      </c>
      <c r="B5105" s="2">
        <v>69.693576916073368</v>
      </c>
      <c r="C5105" s="2">
        <v>3.6174653368038912</v>
      </c>
      <c r="D5105" s="2">
        <f t="shared" si="948"/>
        <v>42.783201643858511</v>
      </c>
      <c r="E5105" s="2">
        <f t="shared" si="949"/>
        <v>83.489041633646053</v>
      </c>
      <c r="F5105" s="2">
        <f t="shared" si="957"/>
        <v>340</v>
      </c>
      <c r="G5105" s="2">
        <f t="shared" si="958"/>
        <v>0</v>
      </c>
      <c r="H5105" s="2">
        <f>MIN(Inputs!$B$2, (Inputs!$B$14 - F5105)/Inputs!$B$15)</f>
        <v>0</v>
      </c>
      <c r="I5105" s="2">
        <f>MAX(MIN(Inputs!$B$2, F5105*Inputs!$B$16, Inputs!$B$14*Inputs!$B$4 - G5105), 0)</f>
        <v>170</v>
      </c>
      <c r="J5105" s="2">
        <f>MAX(MIN(Inputs!$B$2, F5105*Inputs!$B$16, (Inputs!$B$14-F5105)/Inputs!$B$15)*Inputs!$B$9, 0)</f>
        <v>0</v>
      </c>
      <c r="K5105" s="2">
        <f>MAX(E5105*Inputs!$B$5 - B5105 - Inputs!$B$8, 0) * H5105</f>
        <v>0</v>
      </c>
      <c r="L5105" s="2">
        <f>IF(B5105 &gt;= D5105*Inputs!$B$10, MAX(B5105 - E5105/Inputs!$B$5 - Inputs!$B$8, 0) * I5105, 0)</f>
        <v>0</v>
      </c>
      <c r="M5105" s="2">
        <f t="shared" si="950"/>
        <v>0</v>
      </c>
      <c r="N5105" s="3" t="str">
        <f t="shared" si="951"/>
        <v>Idle</v>
      </c>
      <c r="O5105" s="3" t="str">
        <f t="shared" si="959"/>
        <v>Idle</v>
      </c>
      <c r="P5105" s="2">
        <f t="shared" si="952"/>
        <v>0</v>
      </c>
      <c r="Q5105" s="2">
        <f t="shared" si="953"/>
        <v>0</v>
      </c>
      <c r="R5105" s="2">
        <f t="shared" si="954"/>
        <v>0</v>
      </c>
      <c r="S5105" s="2">
        <f t="shared" si="955"/>
        <v>0</v>
      </c>
      <c r="T5105" s="2">
        <f t="shared" si="956"/>
        <v>0</v>
      </c>
      <c r="U5105" s="2">
        <f>IF(O5105="Reg", R5105 * Inputs!$B$7, 0)</f>
        <v>0</v>
      </c>
      <c r="V5105" s="2">
        <f>MAX(F5105 + P5105*Inputs!$B$15 - (Q5105/Inputs!$B$16) - U5105, 0)</f>
        <v>340</v>
      </c>
    </row>
    <row r="5106" spans="1:22" x14ac:dyDescent="0.3">
      <c r="A5106" s="1">
        <v>46235.666666666657</v>
      </c>
      <c r="B5106" s="2">
        <v>85.899968706540164</v>
      </c>
      <c r="C5106" s="2">
        <v>2.0396892036753309</v>
      </c>
      <c r="D5106" s="2">
        <f t="shared" si="948"/>
        <v>42.783201643858511</v>
      </c>
      <c r="E5106" s="2">
        <f t="shared" si="949"/>
        <v>84.282982913691256</v>
      </c>
      <c r="F5106" s="2">
        <f t="shared" si="957"/>
        <v>340</v>
      </c>
      <c r="G5106" s="2">
        <f t="shared" si="958"/>
        <v>0</v>
      </c>
      <c r="H5106" s="2">
        <f>MIN(Inputs!$B$2, (Inputs!$B$14 - F5106)/Inputs!$B$15)</f>
        <v>0</v>
      </c>
      <c r="I5106" s="2">
        <f>MAX(MIN(Inputs!$B$2, F5106*Inputs!$B$16, Inputs!$B$14*Inputs!$B$4 - G5106), 0)</f>
        <v>170</v>
      </c>
      <c r="J5106" s="2">
        <f>MAX(MIN(Inputs!$B$2, F5106*Inputs!$B$16, (Inputs!$B$14-F5106)/Inputs!$B$15)*Inputs!$B$9, 0)</f>
        <v>0</v>
      </c>
      <c r="K5106" s="2">
        <f>MAX(E5106*Inputs!$B$5 - B5106 - Inputs!$B$8, 0) * H5106</f>
        <v>0</v>
      </c>
      <c r="L5106" s="2">
        <f>IF(B5106 &gt;= D5106*Inputs!$B$10, MAX(B5106 - E5106/Inputs!$B$5 - Inputs!$B$8, 0) * I5106, 0)</f>
        <v>0</v>
      </c>
      <c r="M5106" s="2">
        <f t="shared" si="950"/>
        <v>0</v>
      </c>
      <c r="N5106" s="3" t="str">
        <f t="shared" si="951"/>
        <v>Idle</v>
      </c>
      <c r="O5106" s="3" t="str">
        <f t="shared" si="959"/>
        <v>Idle</v>
      </c>
      <c r="P5106" s="2">
        <f t="shared" si="952"/>
        <v>0</v>
      </c>
      <c r="Q5106" s="2">
        <f t="shared" si="953"/>
        <v>0</v>
      </c>
      <c r="R5106" s="2">
        <f t="shared" si="954"/>
        <v>0</v>
      </c>
      <c r="S5106" s="2">
        <f t="shared" si="955"/>
        <v>0</v>
      </c>
      <c r="T5106" s="2">
        <f t="shared" si="956"/>
        <v>0</v>
      </c>
      <c r="U5106" s="2">
        <f>IF(O5106="Reg", R5106 * Inputs!$B$7, 0)</f>
        <v>0</v>
      </c>
      <c r="V5106" s="2">
        <f>MAX(F5106 + P5106*Inputs!$B$15 - (Q5106/Inputs!$B$16) - U5106, 0)</f>
        <v>340</v>
      </c>
    </row>
    <row r="5107" spans="1:22" x14ac:dyDescent="0.3">
      <c r="A5107" s="1">
        <v>46235.708333333343</v>
      </c>
      <c r="B5107" s="2">
        <v>91.025582472317183</v>
      </c>
      <c r="C5107" s="2">
        <v>2.3944628616968839</v>
      </c>
      <c r="D5107" s="2">
        <f t="shared" si="948"/>
        <v>42.783201643858511</v>
      </c>
      <c r="E5107" s="2">
        <f t="shared" si="949"/>
        <v>80.53782984777466</v>
      </c>
      <c r="F5107" s="2">
        <f t="shared" si="957"/>
        <v>340</v>
      </c>
      <c r="G5107" s="2">
        <f t="shared" si="958"/>
        <v>0</v>
      </c>
      <c r="H5107" s="2">
        <f>MIN(Inputs!$B$2, (Inputs!$B$14 - F5107)/Inputs!$B$15)</f>
        <v>0</v>
      </c>
      <c r="I5107" s="2">
        <f>MAX(MIN(Inputs!$B$2, F5107*Inputs!$B$16, Inputs!$B$14*Inputs!$B$4 - G5107), 0)</f>
        <v>170</v>
      </c>
      <c r="J5107" s="2">
        <f>MAX(MIN(Inputs!$B$2, F5107*Inputs!$B$16, (Inputs!$B$14-F5107)/Inputs!$B$15)*Inputs!$B$9, 0)</f>
        <v>0</v>
      </c>
      <c r="K5107" s="2">
        <f>MAX(E5107*Inputs!$B$5 - B5107 - Inputs!$B$8, 0) * H5107</f>
        <v>0</v>
      </c>
      <c r="L5107" s="2">
        <f>IF(B5107 &gt;= D5107*Inputs!$B$10, MAX(B5107 - E5107/Inputs!$B$5 - Inputs!$B$8, 0) * I5107, 0)</f>
        <v>0</v>
      </c>
      <c r="M5107" s="2">
        <f t="shared" si="950"/>
        <v>0</v>
      </c>
      <c r="N5107" s="3" t="str">
        <f t="shared" si="951"/>
        <v>Idle</v>
      </c>
      <c r="O5107" s="3" t="str">
        <f t="shared" si="959"/>
        <v>Idle</v>
      </c>
      <c r="P5107" s="2">
        <f t="shared" si="952"/>
        <v>0</v>
      </c>
      <c r="Q5107" s="2">
        <f t="shared" si="953"/>
        <v>0</v>
      </c>
      <c r="R5107" s="2">
        <f t="shared" si="954"/>
        <v>0</v>
      </c>
      <c r="S5107" s="2">
        <f t="shared" si="955"/>
        <v>0</v>
      </c>
      <c r="T5107" s="2">
        <f t="shared" si="956"/>
        <v>0</v>
      </c>
      <c r="U5107" s="2">
        <f>IF(O5107="Reg", R5107 * Inputs!$B$7, 0)</f>
        <v>0</v>
      </c>
      <c r="V5107" s="2">
        <f>MAX(F5107 + P5107*Inputs!$B$15 - (Q5107/Inputs!$B$16) - U5107, 0)</f>
        <v>340</v>
      </c>
    </row>
    <row r="5108" spans="1:22" x14ac:dyDescent="0.3">
      <c r="A5108" s="1">
        <v>46235.75</v>
      </c>
      <c r="B5108" s="2">
        <v>89.355783959729692</v>
      </c>
      <c r="C5108" s="2">
        <v>8.4258735259095143</v>
      </c>
      <c r="D5108" s="2">
        <f t="shared" si="948"/>
        <v>42.783201643858511</v>
      </c>
      <c r="E5108" s="2">
        <f t="shared" si="949"/>
        <v>72.006122956300942</v>
      </c>
      <c r="F5108" s="2">
        <f t="shared" si="957"/>
        <v>340</v>
      </c>
      <c r="G5108" s="2">
        <f t="shared" si="958"/>
        <v>0</v>
      </c>
      <c r="H5108" s="2">
        <f>MIN(Inputs!$B$2, (Inputs!$B$14 - F5108)/Inputs!$B$15)</f>
        <v>0</v>
      </c>
      <c r="I5108" s="2">
        <f>MAX(MIN(Inputs!$B$2, F5108*Inputs!$B$16, Inputs!$B$14*Inputs!$B$4 - G5108), 0)</f>
        <v>170</v>
      </c>
      <c r="J5108" s="2">
        <f>MAX(MIN(Inputs!$B$2, F5108*Inputs!$B$16, (Inputs!$B$14-F5108)/Inputs!$B$15)*Inputs!$B$9, 0)</f>
        <v>0</v>
      </c>
      <c r="K5108" s="2">
        <f>MAX(E5108*Inputs!$B$5 - B5108 - Inputs!$B$8, 0) * H5108</f>
        <v>0</v>
      </c>
      <c r="L5108" s="2">
        <f>IF(B5108 &gt;= D5108*Inputs!$B$10, MAX(B5108 - E5108/Inputs!$B$5 - Inputs!$B$8, 0) * I5108, 0)</f>
        <v>0</v>
      </c>
      <c r="M5108" s="2">
        <f t="shared" si="950"/>
        <v>0</v>
      </c>
      <c r="N5108" s="3" t="str">
        <f t="shared" si="951"/>
        <v>Idle</v>
      </c>
      <c r="O5108" s="3" t="str">
        <f t="shared" si="959"/>
        <v>Idle</v>
      </c>
      <c r="P5108" s="2">
        <f t="shared" si="952"/>
        <v>0</v>
      </c>
      <c r="Q5108" s="2">
        <f t="shared" si="953"/>
        <v>0</v>
      </c>
      <c r="R5108" s="2">
        <f t="shared" si="954"/>
        <v>0</v>
      </c>
      <c r="S5108" s="2">
        <f t="shared" si="955"/>
        <v>0</v>
      </c>
      <c r="T5108" s="2">
        <f t="shared" si="956"/>
        <v>0</v>
      </c>
      <c r="U5108" s="2">
        <f>IF(O5108="Reg", R5108 * Inputs!$B$7, 0)</f>
        <v>0</v>
      </c>
      <c r="V5108" s="2">
        <f>MAX(F5108 + P5108*Inputs!$B$15 - (Q5108/Inputs!$B$16) - U5108, 0)</f>
        <v>340</v>
      </c>
    </row>
    <row r="5109" spans="1:22" x14ac:dyDescent="0.3">
      <c r="A5109" s="1">
        <v>46235.791666666657</v>
      </c>
      <c r="B5109" s="2">
        <v>83.711860985013274</v>
      </c>
      <c r="C5109" s="2">
        <v>30.061809722699859</v>
      </c>
      <c r="D5109" s="2">
        <f t="shared" si="948"/>
        <v>42.783201643858511</v>
      </c>
      <c r="E5109" s="2">
        <f t="shared" si="949"/>
        <v>62.898048103091725</v>
      </c>
      <c r="F5109" s="2">
        <f t="shared" si="957"/>
        <v>340</v>
      </c>
      <c r="G5109" s="2">
        <f t="shared" si="958"/>
        <v>0</v>
      </c>
      <c r="H5109" s="2">
        <f>MIN(Inputs!$B$2, (Inputs!$B$14 - F5109)/Inputs!$B$15)</f>
        <v>0</v>
      </c>
      <c r="I5109" s="2">
        <f>MAX(MIN(Inputs!$B$2, F5109*Inputs!$B$16, Inputs!$B$14*Inputs!$B$4 - G5109), 0)</f>
        <v>170</v>
      </c>
      <c r="J5109" s="2">
        <f>MAX(MIN(Inputs!$B$2, F5109*Inputs!$B$16, (Inputs!$B$14-F5109)/Inputs!$B$15)*Inputs!$B$9, 0)</f>
        <v>0</v>
      </c>
      <c r="K5109" s="2">
        <f>MAX(E5109*Inputs!$B$5 - B5109 - Inputs!$B$8, 0) * H5109</f>
        <v>0</v>
      </c>
      <c r="L5109" s="2">
        <f>IF(B5109 &gt;= D5109*Inputs!$B$10, MAX(B5109 - E5109/Inputs!$B$5 - Inputs!$B$8, 0) * I5109, 0)</f>
        <v>0</v>
      </c>
      <c r="M5109" s="2">
        <f t="shared" si="950"/>
        <v>0</v>
      </c>
      <c r="N5109" s="3" t="str">
        <f t="shared" si="951"/>
        <v>Idle</v>
      </c>
      <c r="O5109" s="3" t="str">
        <f t="shared" si="959"/>
        <v>Idle</v>
      </c>
      <c r="P5109" s="2">
        <f t="shared" si="952"/>
        <v>0</v>
      </c>
      <c r="Q5109" s="2">
        <f t="shared" si="953"/>
        <v>0</v>
      </c>
      <c r="R5109" s="2">
        <f t="shared" si="954"/>
        <v>0</v>
      </c>
      <c r="S5109" s="2">
        <f t="shared" si="955"/>
        <v>0</v>
      </c>
      <c r="T5109" s="2">
        <f t="shared" si="956"/>
        <v>0</v>
      </c>
      <c r="U5109" s="2">
        <f>IF(O5109="Reg", R5109 * Inputs!$B$7, 0)</f>
        <v>0</v>
      </c>
      <c r="V5109" s="2">
        <f>MAX(F5109 + P5109*Inputs!$B$15 - (Q5109/Inputs!$B$16) - U5109, 0)</f>
        <v>340</v>
      </c>
    </row>
    <row r="5110" spans="1:22" x14ac:dyDescent="0.3">
      <c r="A5110" s="1">
        <v>46235.833333333343</v>
      </c>
      <c r="B5110" s="2">
        <v>81.247476762202609</v>
      </c>
      <c r="C5110" s="2">
        <v>5.851649141049232</v>
      </c>
      <c r="D5110" s="2">
        <f t="shared" si="948"/>
        <v>42.783201643858511</v>
      </c>
      <c r="E5110" s="2">
        <f t="shared" si="949"/>
        <v>49.901046286982215</v>
      </c>
      <c r="F5110" s="2">
        <f t="shared" si="957"/>
        <v>340</v>
      </c>
      <c r="G5110" s="2">
        <f t="shared" si="958"/>
        <v>0</v>
      </c>
      <c r="H5110" s="2">
        <f>MIN(Inputs!$B$2, (Inputs!$B$14 - F5110)/Inputs!$B$15)</f>
        <v>0</v>
      </c>
      <c r="I5110" s="2">
        <f>MAX(MIN(Inputs!$B$2, F5110*Inputs!$B$16, Inputs!$B$14*Inputs!$B$4 - G5110), 0)</f>
        <v>170</v>
      </c>
      <c r="J5110" s="2">
        <f>MAX(MIN(Inputs!$B$2, F5110*Inputs!$B$16, (Inputs!$B$14-F5110)/Inputs!$B$15)*Inputs!$B$9, 0)</f>
        <v>0</v>
      </c>
      <c r="K5110" s="2">
        <f>MAX(E5110*Inputs!$B$5 - B5110 - Inputs!$B$8, 0) * H5110</f>
        <v>0</v>
      </c>
      <c r="L5110" s="2">
        <f>IF(B5110 &gt;= D5110*Inputs!$B$10, MAX(B5110 - E5110/Inputs!$B$5 - Inputs!$B$8, 0) * I5110, 0)</f>
        <v>772.09619868015261</v>
      </c>
      <c r="M5110" s="2">
        <f t="shared" si="950"/>
        <v>0</v>
      </c>
      <c r="N5110" s="3" t="str">
        <f t="shared" si="951"/>
        <v>Discharge</v>
      </c>
      <c r="O5110" s="3" t="str">
        <f t="shared" si="959"/>
        <v>Discharge</v>
      </c>
      <c r="P5110" s="2">
        <f t="shared" si="952"/>
        <v>0</v>
      </c>
      <c r="Q5110" s="2">
        <f t="shared" si="953"/>
        <v>170</v>
      </c>
      <c r="R5110" s="2">
        <f t="shared" si="954"/>
        <v>0</v>
      </c>
      <c r="S5110" s="2">
        <f t="shared" si="955"/>
        <v>13812.071049574444</v>
      </c>
      <c r="T5110" s="2">
        <f t="shared" si="956"/>
        <v>0</v>
      </c>
      <c r="U5110" s="2">
        <f>IF(O5110="Reg", R5110 * Inputs!$B$7, 0)</f>
        <v>0</v>
      </c>
      <c r="V5110" s="2">
        <f>MAX(F5110 + P5110*Inputs!$B$15 - (Q5110/Inputs!$B$16) - U5110, 0)</f>
        <v>170</v>
      </c>
    </row>
    <row r="5111" spans="1:22" x14ac:dyDescent="0.3">
      <c r="A5111" s="1">
        <v>46235.875</v>
      </c>
      <c r="B5111" s="2">
        <v>74.457224596344588</v>
      </c>
      <c r="C5111" s="2">
        <v>7.7100319006930356</v>
      </c>
      <c r="D5111" s="2">
        <f t="shared" si="948"/>
        <v>42.783201643858511</v>
      </c>
      <c r="E5111" s="2">
        <f t="shared" si="949"/>
        <v>37.303859860004302</v>
      </c>
      <c r="F5111" s="2">
        <f t="shared" si="957"/>
        <v>170</v>
      </c>
      <c r="G5111" s="2">
        <f t="shared" si="958"/>
        <v>170</v>
      </c>
      <c r="H5111" s="2">
        <f>MIN(Inputs!$B$2, (Inputs!$B$14 - F5111)/Inputs!$B$15)</f>
        <v>170</v>
      </c>
      <c r="I5111" s="2">
        <f>MAX(MIN(Inputs!$B$2, F5111*Inputs!$B$16, Inputs!$B$14*Inputs!$B$4 - G5111), 0)</f>
        <v>170</v>
      </c>
      <c r="J5111" s="2">
        <f>MAX(MIN(Inputs!$B$2, F5111*Inputs!$B$16, (Inputs!$B$14-F5111)/Inputs!$B$15)*Inputs!$B$9, 0)</f>
        <v>136</v>
      </c>
      <c r="K5111" s="2">
        <f>MAX(E5111*Inputs!$B$5 - B5111 - Inputs!$B$8, 0) * H5111</f>
        <v>0</v>
      </c>
      <c r="L5111" s="2">
        <f>IF(B5111 &gt;= D5111*Inputs!$B$10, MAX(B5111 - E5111/Inputs!$B$5 - Inputs!$B$8, 0) * I5111, 0)</f>
        <v>2051.300708423204</v>
      </c>
      <c r="M5111" s="2">
        <f t="shared" si="950"/>
        <v>1048.5643384942528</v>
      </c>
      <c r="N5111" s="3" t="str">
        <f t="shared" si="951"/>
        <v>Discharge</v>
      </c>
      <c r="O5111" s="3" t="str">
        <f t="shared" si="959"/>
        <v>Discharge</v>
      </c>
      <c r="P5111" s="2">
        <f t="shared" si="952"/>
        <v>0</v>
      </c>
      <c r="Q5111" s="2">
        <f t="shared" si="953"/>
        <v>170</v>
      </c>
      <c r="R5111" s="2">
        <f t="shared" si="954"/>
        <v>0</v>
      </c>
      <c r="S5111" s="2">
        <f t="shared" si="955"/>
        <v>12657.728181378579</v>
      </c>
      <c r="T5111" s="2">
        <f t="shared" si="956"/>
        <v>0</v>
      </c>
      <c r="U5111" s="2">
        <f>IF(O5111="Reg", R5111 * Inputs!$B$7, 0)</f>
        <v>0</v>
      </c>
      <c r="V5111" s="2">
        <f>MAX(F5111 + P5111*Inputs!$B$15 - (Q5111/Inputs!$B$16) - U5111, 0)</f>
        <v>0</v>
      </c>
    </row>
    <row r="5112" spans="1:22" x14ac:dyDescent="0.3">
      <c r="A5112" s="1">
        <v>46235.916666666657</v>
      </c>
      <c r="B5112" s="2">
        <v>63.429050311040562</v>
      </c>
      <c r="C5112" s="2">
        <v>5.6979502722619833</v>
      </c>
      <c r="D5112" s="2">
        <f t="shared" si="948"/>
        <v>42.783201643858511</v>
      </c>
      <c r="E5112" s="2">
        <f t="shared" si="949"/>
        <v>24.894322427280205</v>
      </c>
      <c r="F5112" s="2">
        <f t="shared" si="957"/>
        <v>0</v>
      </c>
      <c r="G5112" s="2">
        <f t="shared" si="958"/>
        <v>340</v>
      </c>
      <c r="H5112" s="2">
        <f>MIN(Inputs!$B$2, (Inputs!$B$14 - F5112)/Inputs!$B$15)</f>
        <v>170</v>
      </c>
      <c r="I5112" s="2">
        <f>MAX(MIN(Inputs!$B$2, F5112*Inputs!$B$16, Inputs!$B$14*Inputs!$B$4 - G5112), 0)</f>
        <v>0</v>
      </c>
      <c r="J5112" s="2">
        <f>MAX(MIN(Inputs!$B$2, F5112*Inputs!$B$16, (Inputs!$B$14-F5112)/Inputs!$B$15)*Inputs!$B$9, 0)</f>
        <v>0</v>
      </c>
      <c r="K5112" s="2">
        <f>MAX(E5112*Inputs!$B$5 - B5112 - Inputs!$B$8, 0) * H5112</f>
        <v>0</v>
      </c>
      <c r="L5112" s="2">
        <f>IF(B5112 &gt;= D5112*Inputs!$B$10, MAX(B5112 - E5112/Inputs!$B$5 - Inputs!$B$8, 0) * I5112, 0)</f>
        <v>0</v>
      </c>
      <c r="M5112" s="2">
        <f t="shared" si="950"/>
        <v>0</v>
      </c>
      <c r="N5112" s="3" t="str">
        <f t="shared" si="951"/>
        <v>Idle</v>
      </c>
      <c r="O5112" s="3" t="str">
        <f t="shared" si="959"/>
        <v>Idle</v>
      </c>
      <c r="P5112" s="2">
        <f t="shared" si="952"/>
        <v>0</v>
      </c>
      <c r="Q5112" s="2">
        <f t="shared" si="953"/>
        <v>0</v>
      </c>
      <c r="R5112" s="2">
        <f t="shared" si="954"/>
        <v>0</v>
      </c>
      <c r="S5112" s="2">
        <f t="shared" si="955"/>
        <v>0</v>
      </c>
      <c r="T5112" s="2">
        <f t="shared" si="956"/>
        <v>0</v>
      </c>
      <c r="U5112" s="2">
        <f>IF(O5112="Reg", R5112 * Inputs!$B$7, 0)</f>
        <v>0</v>
      </c>
      <c r="V5112" s="2">
        <f>MAX(F5112 + P5112*Inputs!$B$15 - (Q5112/Inputs!$B$16) - U5112, 0)</f>
        <v>0</v>
      </c>
    </row>
    <row r="5113" spans="1:22" x14ac:dyDescent="0.3">
      <c r="A5113" s="1">
        <v>46235.958333333343</v>
      </c>
      <c r="B5113" s="2">
        <v>39.835341123474933</v>
      </c>
      <c r="C5113" s="2">
        <v>5.9375109151866479</v>
      </c>
      <c r="D5113" s="2">
        <f t="shared" si="948"/>
        <v>42.783201643858511</v>
      </c>
      <c r="E5113" s="2">
        <f t="shared" si="949"/>
        <v>14.322814042106776</v>
      </c>
      <c r="F5113" s="2">
        <f t="shared" si="957"/>
        <v>0</v>
      </c>
      <c r="G5113" s="2">
        <f t="shared" si="958"/>
        <v>340</v>
      </c>
      <c r="H5113" s="2">
        <f>MIN(Inputs!$B$2, (Inputs!$B$14 - F5113)/Inputs!$B$15)</f>
        <v>170</v>
      </c>
      <c r="I5113" s="2">
        <f>MAX(MIN(Inputs!$B$2, F5113*Inputs!$B$16, Inputs!$B$14*Inputs!$B$4 - G5113), 0)</f>
        <v>0</v>
      </c>
      <c r="J5113" s="2">
        <f>MAX(MIN(Inputs!$B$2, F5113*Inputs!$B$16, (Inputs!$B$14-F5113)/Inputs!$B$15)*Inputs!$B$9, 0)</f>
        <v>0</v>
      </c>
      <c r="K5113" s="2">
        <f>MAX(E5113*Inputs!$B$5 - B5113 - Inputs!$B$8, 0) * H5113</f>
        <v>0</v>
      </c>
      <c r="L5113" s="2">
        <f>IF(B5113 &gt;= D5113*Inputs!$B$10, MAX(B5113 - E5113/Inputs!$B$5 - Inputs!$B$8, 0) * I5113, 0)</f>
        <v>0</v>
      </c>
      <c r="M5113" s="2">
        <f t="shared" si="950"/>
        <v>0</v>
      </c>
      <c r="N5113" s="3" t="str">
        <f t="shared" si="951"/>
        <v>Idle</v>
      </c>
      <c r="O5113" s="3" t="str">
        <f t="shared" si="959"/>
        <v>Idle</v>
      </c>
      <c r="P5113" s="2">
        <f t="shared" si="952"/>
        <v>0</v>
      </c>
      <c r="Q5113" s="2">
        <f t="shared" si="953"/>
        <v>0</v>
      </c>
      <c r="R5113" s="2">
        <f t="shared" si="954"/>
        <v>0</v>
      </c>
      <c r="S5113" s="2">
        <f t="shared" si="955"/>
        <v>0</v>
      </c>
      <c r="T5113" s="2">
        <f t="shared" si="956"/>
        <v>0</v>
      </c>
      <c r="U5113" s="2">
        <f>IF(O5113="Reg", R5113 * Inputs!$B$7, 0)</f>
        <v>0</v>
      </c>
      <c r="V5113" s="2">
        <f>MAX(F5113 + P5113*Inputs!$B$15 - (Q5113/Inputs!$B$16) - U5113, 0)</f>
        <v>0</v>
      </c>
    </row>
    <row r="5114" spans="1:22" x14ac:dyDescent="0.3">
      <c r="A5114" s="1">
        <v>46236</v>
      </c>
      <c r="B5114" s="2">
        <v>34.707334840474417</v>
      </c>
      <c r="C5114" s="2">
        <v>5.4873292011328214</v>
      </c>
      <c r="D5114" s="2">
        <f t="shared" si="948"/>
        <v>36.899831359152287</v>
      </c>
      <c r="E5114" s="2">
        <f t="shared" si="949"/>
        <v>7.6835905215276199</v>
      </c>
      <c r="F5114" s="2">
        <f t="shared" si="957"/>
        <v>0</v>
      </c>
      <c r="G5114" s="2">
        <f t="shared" si="958"/>
        <v>0</v>
      </c>
      <c r="H5114" s="2">
        <f>MIN(Inputs!$B$2, (Inputs!$B$14 - F5114)/Inputs!$B$15)</f>
        <v>170</v>
      </c>
      <c r="I5114" s="2">
        <f>MAX(MIN(Inputs!$B$2, F5114*Inputs!$B$16, Inputs!$B$14*Inputs!$B$4 - G5114), 0)</f>
        <v>0</v>
      </c>
      <c r="J5114" s="2">
        <f>MAX(MIN(Inputs!$B$2, F5114*Inputs!$B$16, (Inputs!$B$14-F5114)/Inputs!$B$15)*Inputs!$B$9, 0)</f>
        <v>0</v>
      </c>
      <c r="K5114" s="2">
        <f>MAX(E5114*Inputs!$B$5 - B5114 - Inputs!$B$8, 0) * H5114</f>
        <v>0</v>
      </c>
      <c r="L5114" s="2">
        <f>IF(B5114 &gt;= D5114*Inputs!$B$10, MAX(B5114 - E5114/Inputs!$B$5 - Inputs!$B$8, 0) * I5114, 0)</f>
        <v>0</v>
      </c>
      <c r="M5114" s="2">
        <f t="shared" si="950"/>
        <v>0</v>
      </c>
      <c r="N5114" s="3" t="str">
        <f t="shared" si="951"/>
        <v>Idle</v>
      </c>
      <c r="O5114" s="3" t="str">
        <f t="shared" si="959"/>
        <v>Idle</v>
      </c>
      <c r="P5114" s="2">
        <f t="shared" si="952"/>
        <v>0</v>
      </c>
      <c r="Q5114" s="2">
        <f t="shared" si="953"/>
        <v>0</v>
      </c>
      <c r="R5114" s="2">
        <f t="shared" si="954"/>
        <v>0</v>
      </c>
      <c r="S5114" s="2">
        <f t="shared" si="955"/>
        <v>0</v>
      </c>
      <c r="T5114" s="2">
        <f t="shared" si="956"/>
        <v>0</v>
      </c>
      <c r="U5114" s="2">
        <f>IF(O5114="Reg", R5114 * Inputs!$B$7, 0)</f>
        <v>0</v>
      </c>
      <c r="V5114" s="2">
        <f>MAX(F5114 + P5114*Inputs!$B$15 - (Q5114/Inputs!$B$16) - U5114, 0)</f>
        <v>0</v>
      </c>
    </row>
    <row r="5115" spans="1:22" x14ac:dyDescent="0.3">
      <c r="A5115" s="1">
        <v>46236.041666666657</v>
      </c>
      <c r="B5115" s="2">
        <v>5.7298500883561623</v>
      </c>
      <c r="C5115" s="2">
        <v>6.2520449010311658</v>
      </c>
      <c r="D5115" s="2">
        <f t="shared" si="948"/>
        <v>36.899831359152287</v>
      </c>
      <c r="E5115" s="2">
        <f t="shared" si="949"/>
        <v>1.8990347147818849</v>
      </c>
      <c r="F5115" s="2">
        <f t="shared" si="957"/>
        <v>0</v>
      </c>
      <c r="G5115" s="2">
        <f t="shared" si="958"/>
        <v>0</v>
      </c>
      <c r="H5115" s="2">
        <f>MIN(Inputs!$B$2, (Inputs!$B$14 - F5115)/Inputs!$B$15)</f>
        <v>170</v>
      </c>
      <c r="I5115" s="2">
        <f>MAX(MIN(Inputs!$B$2, F5115*Inputs!$B$16, Inputs!$B$14*Inputs!$B$4 - G5115), 0)</f>
        <v>0</v>
      </c>
      <c r="J5115" s="2">
        <f>MAX(MIN(Inputs!$B$2, F5115*Inputs!$B$16, (Inputs!$B$14-F5115)/Inputs!$B$15)*Inputs!$B$9, 0)</f>
        <v>0</v>
      </c>
      <c r="K5115" s="2">
        <f>MAX(E5115*Inputs!$B$5 - B5115 - Inputs!$B$8, 0) * H5115</f>
        <v>0</v>
      </c>
      <c r="L5115" s="2">
        <f>IF(B5115 &gt;= D5115*Inputs!$B$10, MAX(B5115 - E5115/Inputs!$B$5 - Inputs!$B$8, 0) * I5115, 0)</f>
        <v>0</v>
      </c>
      <c r="M5115" s="2">
        <f t="shared" si="950"/>
        <v>0</v>
      </c>
      <c r="N5115" s="3" t="str">
        <f t="shared" si="951"/>
        <v>Idle</v>
      </c>
      <c r="O5115" s="3" t="str">
        <f t="shared" si="959"/>
        <v>Idle</v>
      </c>
      <c r="P5115" s="2">
        <f t="shared" si="952"/>
        <v>0</v>
      </c>
      <c r="Q5115" s="2">
        <f t="shared" si="953"/>
        <v>0</v>
      </c>
      <c r="R5115" s="2">
        <f t="shared" si="954"/>
        <v>0</v>
      </c>
      <c r="S5115" s="2">
        <f t="shared" si="955"/>
        <v>0</v>
      </c>
      <c r="T5115" s="2">
        <f t="shared" si="956"/>
        <v>0</v>
      </c>
      <c r="U5115" s="2">
        <f>IF(O5115="Reg", R5115 * Inputs!$B$7, 0)</f>
        <v>0</v>
      </c>
      <c r="V5115" s="2">
        <f>MAX(F5115 + P5115*Inputs!$B$15 - (Q5115/Inputs!$B$16) - U5115, 0)</f>
        <v>0</v>
      </c>
    </row>
    <row r="5116" spans="1:22" x14ac:dyDescent="0.3">
      <c r="A5116" s="1">
        <v>46236.083333333343</v>
      </c>
      <c r="B5116" s="2">
        <v>5.6643582003351476</v>
      </c>
      <c r="C5116" s="2">
        <v>33.409066776996632</v>
      </c>
      <c r="D5116" s="2">
        <f t="shared" si="948"/>
        <v>36.899831359152287</v>
      </c>
      <c r="E5116" s="2">
        <f t="shared" si="949"/>
        <v>0.94405970005585793</v>
      </c>
      <c r="F5116" s="2">
        <f t="shared" si="957"/>
        <v>0</v>
      </c>
      <c r="G5116" s="2">
        <f t="shared" si="958"/>
        <v>0</v>
      </c>
      <c r="H5116" s="2">
        <f>MIN(Inputs!$B$2, (Inputs!$B$14 - F5116)/Inputs!$B$15)</f>
        <v>170</v>
      </c>
      <c r="I5116" s="2">
        <f>MAX(MIN(Inputs!$B$2, F5116*Inputs!$B$16, Inputs!$B$14*Inputs!$B$4 - G5116), 0)</f>
        <v>0</v>
      </c>
      <c r="J5116" s="2">
        <f>MAX(MIN(Inputs!$B$2, F5116*Inputs!$B$16, (Inputs!$B$14-F5116)/Inputs!$B$15)*Inputs!$B$9, 0)</f>
        <v>0</v>
      </c>
      <c r="K5116" s="2">
        <f>MAX(E5116*Inputs!$B$5 - B5116 - Inputs!$B$8, 0) * H5116</f>
        <v>0</v>
      </c>
      <c r="L5116" s="2">
        <f>IF(B5116 &gt;= D5116*Inputs!$B$10, MAX(B5116 - E5116/Inputs!$B$5 - Inputs!$B$8, 0) * I5116, 0)</f>
        <v>0</v>
      </c>
      <c r="M5116" s="2">
        <f t="shared" si="950"/>
        <v>0</v>
      </c>
      <c r="N5116" s="3" t="str">
        <f t="shared" si="951"/>
        <v>Idle</v>
      </c>
      <c r="O5116" s="3" t="str">
        <f t="shared" si="959"/>
        <v>Idle</v>
      </c>
      <c r="P5116" s="2">
        <f t="shared" si="952"/>
        <v>0</v>
      </c>
      <c r="Q5116" s="2">
        <f t="shared" si="953"/>
        <v>0</v>
      </c>
      <c r="R5116" s="2">
        <f t="shared" si="954"/>
        <v>0</v>
      </c>
      <c r="S5116" s="2">
        <f t="shared" si="955"/>
        <v>0</v>
      </c>
      <c r="T5116" s="2">
        <f t="shared" si="956"/>
        <v>0</v>
      </c>
      <c r="U5116" s="2">
        <f>IF(O5116="Reg", R5116 * Inputs!$B$7, 0)</f>
        <v>0</v>
      </c>
      <c r="V5116" s="2">
        <f>MAX(F5116 + P5116*Inputs!$B$15 - (Q5116/Inputs!$B$16) - U5116, 0)</f>
        <v>0</v>
      </c>
    </row>
    <row r="5117" spans="1:22" x14ac:dyDescent="0.3">
      <c r="A5117" s="1">
        <v>46236.125</v>
      </c>
      <c r="B5117" s="2">
        <v>0</v>
      </c>
      <c r="C5117" s="2">
        <v>14.96095192036872</v>
      </c>
      <c r="D5117" s="2">
        <f t="shared" si="948"/>
        <v>36.899831359152287</v>
      </c>
      <c r="E5117" s="2">
        <f t="shared" si="949"/>
        <v>0</v>
      </c>
      <c r="F5117" s="2">
        <f t="shared" si="957"/>
        <v>0</v>
      </c>
      <c r="G5117" s="2">
        <f t="shared" si="958"/>
        <v>0</v>
      </c>
      <c r="H5117" s="2">
        <f>MIN(Inputs!$B$2, (Inputs!$B$14 - F5117)/Inputs!$B$15)</f>
        <v>170</v>
      </c>
      <c r="I5117" s="2">
        <f>MAX(MIN(Inputs!$B$2, F5117*Inputs!$B$16, Inputs!$B$14*Inputs!$B$4 - G5117), 0)</f>
        <v>0</v>
      </c>
      <c r="J5117" s="2">
        <f>MAX(MIN(Inputs!$B$2, F5117*Inputs!$B$16, (Inputs!$B$14-F5117)/Inputs!$B$15)*Inputs!$B$9, 0)</f>
        <v>0</v>
      </c>
      <c r="K5117" s="2">
        <f>MAX(E5117*Inputs!$B$5 - B5117 - Inputs!$B$8, 0) * H5117</f>
        <v>0</v>
      </c>
      <c r="L5117" s="2">
        <f>IF(B5117 &gt;= D5117*Inputs!$B$10, MAX(B5117 - E5117/Inputs!$B$5 - Inputs!$B$8, 0) * I5117, 0)</f>
        <v>0</v>
      </c>
      <c r="M5117" s="2">
        <f t="shared" si="950"/>
        <v>0</v>
      </c>
      <c r="N5117" s="3" t="str">
        <f t="shared" si="951"/>
        <v>Idle</v>
      </c>
      <c r="O5117" s="3" t="str">
        <f t="shared" si="959"/>
        <v>Idle</v>
      </c>
      <c r="P5117" s="2">
        <f t="shared" si="952"/>
        <v>0</v>
      </c>
      <c r="Q5117" s="2">
        <f t="shared" si="953"/>
        <v>0</v>
      </c>
      <c r="R5117" s="2">
        <f t="shared" si="954"/>
        <v>0</v>
      </c>
      <c r="S5117" s="2">
        <f t="shared" si="955"/>
        <v>0</v>
      </c>
      <c r="T5117" s="2">
        <f t="shared" si="956"/>
        <v>0</v>
      </c>
      <c r="U5117" s="2">
        <f>IF(O5117="Reg", R5117 * Inputs!$B$7, 0)</f>
        <v>0</v>
      </c>
      <c r="V5117" s="2">
        <f>MAX(F5117 + P5117*Inputs!$B$15 - (Q5117/Inputs!$B$16) - U5117, 0)</f>
        <v>0</v>
      </c>
    </row>
    <row r="5118" spans="1:22" x14ac:dyDescent="0.3">
      <c r="A5118" s="1">
        <v>46236.166666666657</v>
      </c>
      <c r="B5118" s="2">
        <v>0</v>
      </c>
      <c r="C5118" s="2">
        <v>2.4370004429779368</v>
      </c>
      <c r="D5118" s="2">
        <f t="shared" si="948"/>
        <v>36.899831359152287</v>
      </c>
      <c r="E5118" s="2">
        <f t="shared" si="949"/>
        <v>0</v>
      </c>
      <c r="F5118" s="2">
        <f t="shared" si="957"/>
        <v>0</v>
      </c>
      <c r="G5118" s="2">
        <f t="shared" si="958"/>
        <v>0</v>
      </c>
      <c r="H5118" s="2">
        <f>MIN(Inputs!$B$2, (Inputs!$B$14 - F5118)/Inputs!$B$15)</f>
        <v>170</v>
      </c>
      <c r="I5118" s="2">
        <f>MAX(MIN(Inputs!$B$2, F5118*Inputs!$B$16, Inputs!$B$14*Inputs!$B$4 - G5118), 0)</f>
        <v>0</v>
      </c>
      <c r="J5118" s="2">
        <f>MAX(MIN(Inputs!$B$2, F5118*Inputs!$B$16, (Inputs!$B$14-F5118)/Inputs!$B$15)*Inputs!$B$9, 0)</f>
        <v>0</v>
      </c>
      <c r="K5118" s="2">
        <f>MAX(E5118*Inputs!$B$5 - B5118 - Inputs!$B$8, 0) * H5118</f>
        <v>0</v>
      </c>
      <c r="L5118" s="2">
        <f>IF(B5118 &gt;= D5118*Inputs!$B$10, MAX(B5118 - E5118/Inputs!$B$5 - Inputs!$B$8, 0) * I5118, 0)</f>
        <v>0</v>
      </c>
      <c r="M5118" s="2">
        <f t="shared" si="950"/>
        <v>0</v>
      </c>
      <c r="N5118" s="3" t="str">
        <f t="shared" si="951"/>
        <v>Idle</v>
      </c>
      <c r="O5118" s="3" t="str">
        <f t="shared" si="959"/>
        <v>Idle</v>
      </c>
      <c r="P5118" s="2">
        <f t="shared" si="952"/>
        <v>0</v>
      </c>
      <c r="Q5118" s="2">
        <f t="shared" si="953"/>
        <v>0</v>
      </c>
      <c r="R5118" s="2">
        <f t="shared" si="954"/>
        <v>0</v>
      </c>
      <c r="S5118" s="2">
        <f t="shared" si="955"/>
        <v>0</v>
      </c>
      <c r="T5118" s="2">
        <f t="shared" si="956"/>
        <v>0</v>
      </c>
      <c r="U5118" s="2">
        <f>IF(O5118="Reg", R5118 * Inputs!$B$7, 0)</f>
        <v>0</v>
      </c>
      <c r="V5118" s="2">
        <f>MAX(F5118 + P5118*Inputs!$B$15 - (Q5118/Inputs!$B$16) - U5118, 0)</f>
        <v>0</v>
      </c>
    </row>
    <row r="5119" spans="1:22" x14ac:dyDescent="0.3">
      <c r="A5119" s="1">
        <v>46236.208333333343</v>
      </c>
      <c r="B5119" s="2">
        <v>0</v>
      </c>
      <c r="C5119" s="2">
        <v>3.6726670561680499</v>
      </c>
      <c r="D5119" s="2">
        <f t="shared" si="948"/>
        <v>36.899831359152287</v>
      </c>
      <c r="E5119" s="2">
        <f t="shared" si="949"/>
        <v>0.94945278309198888</v>
      </c>
      <c r="F5119" s="2">
        <f t="shared" si="957"/>
        <v>0</v>
      </c>
      <c r="G5119" s="2">
        <f t="shared" si="958"/>
        <v>0</v>
      </c>
      <c r="H5119" s="2">
        <f>MIN(Inputs!$B$2, (Inputs!$B$14 - F5119)/Inputs!$B$15)</f>
        <v>170</v>
      </c>
      <c r="I5119" s="2">
        <f>MAX(MIN(Inputs!$B$2, F5119*Inputs!$B$16, Inputs!$B$14*Inputs!$B$4 - G5119), 0)</f>
        <v>0</v>
      </c>
      <c r="J5119" s="2">
        <f>MAX(MIN(Inputs!$B$2, F5119*Inputs!$B$16, (Inputs!$B$14-F5119)/Inputs!$B$15)*Inputs!$B$9, 0)</f>
        <v>0</v>
      </c>
      <c r="K5119" s="2">
        <f>MAX(E5119*Inputs!$B$5 - B5119 - Inputs!$B$8, 0) * H5119</f>
        <v>0</v>
      </c>
      <c r="L5119" s="2">
        <f>IF(B5119 &gt;= D5119*Inputs!$B$10, MAX(B5119 - E5119/Inputs!$B$5 - Inputs!$B$8, 0) * I5119, 0)</f>
        <v>0</v>
      </c>
      <c r="M5119" s="2">
        <f t="shared" si="950"/>
        <v>0</v>
      </c>
      <c r="N5119" s="3" t="str">
        <f t="shared" si="951"/>
        <v>Idle</v>
      </c>
      <c r="O5119" s="3" t="str">
        <f t="shared" si="959"/>
        <v>Idle</v>
      </c>
      <c r="P5119" s="2">
        <f t="shared" si="952"/>
        <v>0</v>
      </c>
      <c r="Q5119" s="2">
        <f t="shared" si="953"/>
        <v>0</v>
      </c>
      <c r="R5119" s="2">
        <f t="shared" si="954"/>
        <v>0</v>
      </c>
      <c r="S5119" s="2">
        <f t="shared" si="955"/>
        <v>0</v>
      </c>
      <c r="T5119" s="2">
        <f t="shared" si="956"/>
        <v>0</v>
      </c>
      <c r="U5119" s="2">
        <f>IF(O5119="Reg", R5119 * Inputs!$B$7, 0)</f>
        <v>0</v>
      </c>
      <c r="V5119" s="2">
        <f>MAX(F5119 + P5119*Inputs!$B$15 - (Q5119/Inputs!$B$16) - U5119, 0)</f>
        <v>0</v>
      </c>
    </row>
    <row r="5120" spans="1:22" x14ac:dyDescent="0.3">
      <c r="A5120" s="1">
        <v>46236.25</v>
      </c>
      <c r="B5120" s="2">
        <v>0</v>
      </c>
      <c r="C5120" s="2">
        <v>6.3243067097296928</v>
      </c>
      <c r="D5120" s="2">
        <f t="shared" si="948"/>
        <v>36.899831359152287</v>
      </c>
      <c r="E5120" s="2">
        <f t="shared" si="949"/>
        <v>2.9007035833641552</v>
      </c>
      <c r="F5120" s="2">
        <f t="shared" si="957"/>
        <v>0</v>
      </c>
      <c r="G5120" s="2">
        <f t="shared" si="958"/>
        <v>0</v>
      </c>
      <c r="H5120" s="2">
        <f>MIN(Inputs!$B$2, (Inputs!$B$14 - F5120)/Inputs!$B$15)</f>
        <v>170</v>
      </c>
      <c r="I5120" s="2">
        <f>MAX(MIN(Inputs!$B$2, F5120*Inputs!$B$16, Inputs!$B$14*Inputs!$B$4 - G5120), 0)</f>
        <v>0</v>
      </c>
      <c r="J5120" s="2">
        <f>MAX(MIN(Inputs!$B$2, F5120*Inputs!$B$16, (Inputs!$B$14-F5120)/Inputs!$B$15)*Inputs!$B$9, 0)</f>
        <v>0</v>
      </c>
      <c r="K5120" s="2">
        <f>MAX(E5120*Inputs!$B$5 - B5120 - Inputs!$B$8, 0) * H5120</f>
        <v>0</v>
      </c>
      <c r="L5120" s="2">
        <f>IF(B5120 &gt;= D5120*Inputs!$B$10, MAX(B5120 - E5120/Inputs!$B$5 - Inputs!$B$8, 0) * I5120, 0)</f>
        <v>0</v>
      </c>
      <c r="M5120" s="2">
        <f t="shared" si="950"/>
        <v>0</v>
      </c>
      <c r="N5120" s="3" t="str">
        <f t="shared" si="951"/>
        <v>Idle</v>
      </c>
      <c r="O5120" s="3" t="str">
        <f t="shared" si="959"/>
        <v>Idle</v>
      </c>
      <c r="P5120" s="2">
        <f t="shared" si="952"/>
        <v>0</v>
      </c>
      <c r="Q5120" s="2">
        <f t="shared" si="953"/>
        <v>0</v>
      </c>
      <c r="R5120" s="2">
        <f t="shared" si="954"/>
        <v>0</v>
      </c>
      <c r="S5120" s="2">
        <f t="shared" si="955"/>
        <v>0</v>
      </c>
      <c r="T5120" s="2">
        <f t="shared" si="956"/>
        <v>0</v>
      </c>
      <c r="U5120" s="2">
        <f>IF(O5120="Reg", R5120 * Inputs!$B$7, 0)</f>
        <v>0</v>
      </c>
      <c r="V5120" s="2">
        <f>MAX(F5120 + P5120*Inputs!$B$15 - (Q5120/Inputs!$B$16) - U5120, 0)</f>
        <v>0</v>
      </c>
    </row>
    <row r="5121" spans="1:22" x14ac:dyDescent="0.3">
      <c r="A5121" s="1">
        <v>46236.291666666657</v>
      </c>
      <c r="B5121" s="2">
        <v>0</v>
      </c>
      <c r="C5121" s="2">
        <v>7.509454769936851</v>
      </c>
      <c r="D5121" s="2">
        <f t="shared" si="948"/>
        <v>36.899831359152287</v>
      </c>
      <c r="E5121" s="2">
        <f t="shared" si="949"/>
        <v>7.9988086056157472</v>
      </c>
      <c r="F5121" s="2">
        <f t="shared" si="957"/>
        <v>0</v>
      </c>
      <c r="G5121" s="2">
        <f t="shared" si="958"/>
        <v>0</v>
      </c>
      <c r="H5121" s="2">
        <f>MIN(Inputs!$B$2, (Inputs!$B$14 - F5121)/Inputs!$B$15)</f>
        <v>170</v>
      </c>
      <c r="I5121" s="2">
        <f>MAX(MIN(Inputs!$B$2, F5121*Inputs!$B$16, Inputs!$B$14*Inputs!$B$4 - G5121), 0)</f>
        <v>0</v>
      </c>
      <c r="J5121" s="2">
        <f>MAX(MIN(Inputs!$B$2, F5121*Inputs!$B$16, (Inputs!$B$14-F5121)/Inputs!$B$15)*Inputs!$B$9, 0)</f>
        <v>0</v>
      </c>
      <c r="K5121" s="2">
        <f>MAX(E5121*Inputs!$B$5 - B5121 - Inputs!$B$8, 0) * H5121</f>
        <v>0</v>
      </c>
      <c r="L5121" s="2">
        <f>IF(B5121 &gt;= D5121*Inputs!$B$10, MAX(B5121 - E5121/Inputs!$B$5 - Inputs!$B$8, 0) * I5121, 0)</f>
        <v>0</v>
      </c>
      <c r="M5121" s="2">
        <f t="shared" si="950"/>
        <v>0</v>
      </c>
      <c r="N5121" s="3" t="str">
        <f t="shared" si="951"/>
        <v>Idle</v>
      </c>
      <c r="O5121" s="3" t="str">
        <f t="shared" si="959"/>
        <v>Idle</v>
      </c>
      <c r="P5121" s="2">
        <f t="shared" si="952"/>
        <v>0</v>
      </c>
      <c r="Q5121" s="2">
        <f t="shared" si="953"/>
        <v>0</v>
      </c>
      <c r="R5121" s="2">
        <f t="shared" si="954"/>
        <v>0</v>
      </c>
      <c r="S5121" s="2">
        <f t="shared" si="955"/>
        <v>0</v>
      </c>
      <c r="T5121" s="2">
        <f t="shared" si="956"/>
        <v>0</v>
      </c>
      <c r="U5121" s="2">
        <f>IF(O5121="Reg", R5121 * Inputs!$B$7, 0)</f>
        <v>0</v>
      </c>
      <c r="V5121" s="2">
        <f>MAX(F5121 + P5121*Inputs!$B$15 - (Q5121/Inputs!$B$16) - U5121, 0)</f>
        <v>0</v>
      </c>
    </row>
    <row r="5122" spans="1:22" x14ac:dyDescent="0.3">
      <c r="A5122" s="1">
        <v>46236.333333333343</v>
      </c>
      <c r="B5122" s="2">
        <v>0</v>
      </c>
      <c r="C5122" s="2">
        <v>7.5417086939425566</v>
      </c>
      <c r="D5122" s="2">
        <f t="shared" ref="D5122:D5185" si="960">AVERAGEIFS(B:B, A:A, "&gt;="&amp;INT(A5122), A:A, "&lt;"&amp;INT(A5122)+1)</f>
        <v>36.899831359152287</v>
      </c>
      <c r="E5122" s="2">
        <f t="shared" ref="E5122:E5185" si="961">AVERAGE(B5122:B5127)</f>
        <v>14.641476774098967</v>
      </c>
      <c r="F5122" s="2">
        <f t="shared" si="957"/>
        <v>0</v>
      </c>
      <c r="G5122" s="2">
        <f t="shared" si="958"/>
        <v>0</v>
      </c>
      <c r="H5122" s="2">
        <f>MIN(Inputs!$B$2, (Inputs!$B$14 - F5122)/Inputs!$B$15)</f>
        <v>170</v>
      </c>
      <c r="I5122" s="2">
        <f>MAX(MIN(Inputs!$B$2, F5122*Inputs!$B$16, Inputs!$B$14*Inputs!$B$4 - G5122), 0)</f>
        <v>0</v>
      </c>
      <c r="J5122" s="2">
        <f>MAX(MIN(Inputs!$B$2, F5122*Inputs!$B$16, (Inputs!$B$14-F5122)/Inputs!$B$15)*Inputs!$B$9, 0)</f>
        <v>0</v>
      </c>
      <c r="K5122" s="2">
        <f>MAX(E5122*Inputs!$B$5 - B5122 - Inputs!$B$8, 0) * H5122</f>
        <v>0</v>
      </c>
      <c r="L5122" s="2">
        <f>IF(B5122 &gt;= D5122*Inputs!$B$10, MAX(B5122 - E5122/Inputs!$B$5 - Inputs!$B$8, 0) * I5122, 0)</f>
        <v>0</v>
      </c>
      <c r="M5122" s="2">
        <f t="shared" ref="M5122:M5185" si="962">C5122 * J5122</f>
        <v>0</v>
      </c>
      <c r="N5122" s="3" t="str">
        <f t="shared" ref="N5122:N5185" si="963">IF(MAX(K5122, L5122, M5122)&lt;=0, "Idle", IF(AND(M5122&gt;=K5122, M5122&gt;=L5122), "Reg", IF(L5122&gt;=K5122, "Discharge", "Charge")))</f>
        <v>Idle</v>
      </c>
      <c r="O5122" s="3" t="str">
        <f t="shared" si="959"/>
        <v>Idle</v>
      </c>
      <c r="P5122" s="2">
        <f t="shared" ref="P5122:P5185" si="964">IF(O5122="Charge", H5122, 0)</f>
        <v>0</v>
      </c>
      <c r="Q5122" s="2">
        <f t="shared" ref="Q5122:Q5185" si="965">IF(O5122="Discharge", I5122, 0)</f>
        <v>0</v>
      </c>
      <c r="R5122" s="2">
        <f t="shared" ref="R5122:R5185" si="966">IF(O5122="Reg", J5122, 0)</f>
        <v>0</v>
      </c>
      <c r="S5122" s="2">
        <f t="shared" ref="S5122:S5185" si="967">(Q5122 - P5122) * B5122</f>
        <v>0</v>
      </c>
      <c r="T5122" s="2">
        <f t="shared" ref="T5122:T5185" si="968">R5122 * C5122</f>
        <v>0</v>
      </c>
      <c r="U5122" s="2">
        <f>IF(O5122="Reg", R5122 * Inputs!$B$7, 0)</f>
        <v>0</v>
      </c>
      <c r="V5122" s="2">
        <f>MAX(F5122 + P5122*Inputs!$B$15 - (Q5122/Inputs!$B$16) - U5122, 0)</f>
        <v>0</v>
      </c>
    </row>
    <row r="5123" spans="1:22" x14ac:dyDescent="0.3">
      <c r="A5123" s="1">
        <v>46236.375</v>
      </c>
      <c r="B5123" s="2">
        <v>0</v>
      </c>
      <c r="C5123" s="2">
        <v>8.033722538086483</v>
      </c>
      <c r="D5123" s="2">
        <f t="shared" si="960"/>
        <v>36.899831359152287</v>
      </c>
      <c r="E5123" s="2">
        <f t="shared" si="961"/>
        <v>23.632933423093636</v>
      </c>
      <c r="F5123" s="2">
        <f t="shared" ref="F5123:F5186" si="969">V5122</f>
        <v>0</v>
      </c>
      <c r="G5123" s="2">
        <f t="shared" ref="G5123:G5186" si="970">IF(INT(A5123)=INT(A5122), G5122 + Q5122, 0)</f>
        <v>0</v>
      </c>
      <c r="H5123" s="2">
        <f>MIN(Inputs!$B$2, (Inputs!$B$14 - F5123)/Inputs!$B$15)</f>
        <v>170</v>
      </c>
      <c r="I5123" s="2">
        <f>MAX(MIN(Inputs!$B$2, F5123*Inputs!$B$16, Inputs!$B$14*Inputs!$B$4 - G5123), 0)</f>
        <v>0</v>
      </c>
      <c r="J5123" s="2">
        <f>MAX(MIN(Inputs!$B$2, F5123*Inputs!$B$16, (Inputs!$B$14-F5123)/Inputs!$B$15)*Inputs!$B$9, 0)</f>
        <v>0</v>
      </c>
      <c r="K5123" s="2">
        <f>MAX(E5123*Inputs!$B$5 - B5123 - Inputs!$B$8, 0) * H5123</f>
        <v>135.48684009480783</v>
      </c>
      <c r="L5123" s="2">
        <f>IF(B5123 &gt;= D5123*Inputs!$B$10, MAX(B5123 - E5123/Inputs!$B$5 - Inputs!$B$8, 0) * I5123, 0)</f>
        <v>0</v>
      </c>
      <c r="M5123" s="2">
        <f t="shared" si="962"/>
        <v>0</v>
      </c>
      <c r="N5123" s="3" t="str">
        <f t="shared" si="963"/>
        <v>Charge</v>
      </c>
      <c r="O5123" s="3" t="str">
        <f t="shared" si="959"/>
        <v>Charge</v>
      </c>
      <c r="P5123" s="2">
        <f t="shared" si="964"/>
        <v>170</v>
      </c>
      <c r="Q5123" s="2">
        <f t="shared" si="965"/>
        <v>0</v>
      </c>
      <c r="R5123" s="2">
        <f t="shared" si="966"/>
        <v>0</v>
      </c>
      <c r="S5123" s="2">
        <f t="shared" si="967"/>
        <v>0</v>
      </c>
      <c r="T5123" s="2">
        <f t="shared" si="968"/>
        <v>0</v>
      </c>
      <c r="U5123" s="2">
        <f>IF(O5123="Reg", R5123 * Inputs!$B$7, 0)</f>
        <v>0</v>
      </c>
      <c r="V5123" s="2">
        <f>MAX(F5123 + P5123*Inputs!$B$15 - (Q5123/Inputs!$B$16) - U5123, 0)</f>
        <v>170</v>
      </c>
    </row>
    <row r="5124" spans="1:22" x14ac:dyDescent="0.3">
      <c r="A5124" s="1">
        <v>46236.416666666657</v>
      </c>
      <c r="B5124" s="2">
        <v>5.6967166985519331</v>
      </c>
      <c r="C5124" s="2">
        <v>1.0850417297317081</v>
      </c>
      <c r="D5124" s="2">
        <f t="shared" si="960"/>
        <v>36.899831359152287</v>
      </c>
      <c r="E5124" s="2">
        <f t="shared" si="961"/>
        <v>36.691030978856723</v>
      </c>
      <c r="F5124" s="2">
        <f t="shared" si="969"/>
        <v>170</v>
      </c>
      <c r="G5124" s="2">
        <f t="shared" si="970"/>
        <v>0</v>
      </c>
      <c r="H5124" s="2">
        <f>MIN(Inputs!$B$2, (Inputs!$B$14 - F5124)/Inputs!$B$15)</f>
        <v>170</v>
      </c>
      <c r="I5124" s="2">
        <f>MAX(MIN(Inputs!$B$2, F5124*Inputs!$B$16, Inputs!$B$14*Inputs!$B$4 - G5124), 0)</f>
        <v>170</v>
      </c>
      <c r="J5124" s="2">
        <f>MAX(MIN(Inputs!$B$2, F5124*Inputs!$B$16, (Inputs!$B$14-F5124)/Inputs!$B$15)*Inputs!$B$9, 0)</f>
        <v>136</v>
      </c>
      <c r="K5124" s="2">
        <f>MAX(E5124*Inputs!$B$5 - B5124 - Inputs!$B$8, 0) * H5124</f>
        <v>1120.5363956831377</v>
      </c>
      <c r="L5124" s="2">
        <f>IF(B5124 &gt;= D5124*Inputs!$B$10, MAX(B5124 - E5124/Inputs!$B$5 - Inputs!$B$8, 0) * I5124, 0)</f>
        <v>0</v>
      </c>
      <c r="M5124" s="2">
        <f t="shared" si="962"/>
        <v>147.56567524351229</v>
      </c>
      <c r="N5124" s="3" t="str">
        <f t="shared" si="963"/>
        <v>Charge</v>
      </c>
      <c r="O5124" s="3" t="str">
        <f t="shared" ref="O5124:O5187" si="971">IF(O5123&lt;&gt;O5122, O5123, N5124)</f>
        <v>Charge</v>
      </c>
      <c r="P5124" s="2">
        <f t="shared" si="964"/>
        <v>170</v>
      </c>
      <c r="Q5124" s="2">
        <f t="shared" si="965"/>
        <v>0</v>
      </c>
      <c r="R5124" s="2">
        <f t="shared" si="966"/>
        <v>0</v>
      </c>
      <c r="S5124" s="2">
        <f t="shared" si="967"/>
        <v>-968.44183875382862</v>
      </c>
      <c r="T5124" s="2">
        <f t="shared" si="968"/>
        <v>0</v>
      </c>
      <c r="U5124" s="2">
        <f>IF(O5124="Reg", R5124 * Inputs!$B$7, 0)</f>
        <v>0</v>
      </c>
      <c r="V5124" s="2">
        <f>MAX(F5124 + P5124*Inputs!$B$15 - (Q5124/Inputs!$B$16) - U5124, 0)</f>
        <v>340</v>
      </c>
    </row>
    <row r="5125" spans="1:22" x14ac:dyDescent="0.3">
      <c r="A5125" s="1">
        <v>46236.458333333343</v>
      </c>
      <c r="B5125" s="2">
        <v>11.707504801633</v>
      </c>
      <c r="C5125" s="2">
        <v>6.274479998262934</v>
      </c>
      <c r="D5125" s="2">
        <f t="shared" si="960"/>
        <v>36.899831359152287</v>
      </c>
      <c r="E5125" s="2">
        <f t="shared" si="961"/>
        <v>49.602390029718883</v>
      </c>
      <c r="F5125" s="2">
        <f t="shared" si="969"/>
        <v>340</v>
      </c>
      <c r="G5125" s="2">
        <f t="shared" si="970"/>
        <v>0</v>
      </c>
      <c r="H5125" s="2">
        <f>MIN(Inputs!$B$2, (Inputs!$B$14 - F5125)/Inputs!$B$15)</f>
        <v>0</v>
      </c>
      <c r="I5125" s="2">
        <f>MAX(MIN(Inputs!$B$2, F5125*Inputs!$B$16, Inputs!$B$14*Inputs!$B$4 - G5125), 0)</f>
        <v>170</v>
      </c>
      <c r="J5125" s="2">
        <f>MAX(MIN(Inputs!$B$2, F5125*Inputs!$B$16, (Inputs!$B$14-F5125)/Inputs!$B$15)*Inputs!$B$9, 0)</f>
        <v>0</v>
      </c>
      <c r="K5125" s="2">
        <f>MAX(E5125*Inputs!$B$5 - B5125 - Inputs!$B$8, 0) * H5125</f>
        <v>0</v>
      </c>
      <c r="L5125" s="2">
        <f>IF(B5125 &gt;= D5125*Inputs!$B$10, MAX(B5125 - E5125/Inputs!$B$5 - Inputs!$B$8, 0) * I5125, 0)</f>
        <v>0</v>
      </c>
      <c r="M5125" s="2">
        <f t="shared" si="962"/>
        <v>0</v>
      </c>
      <c r="N5125" s="3" t="str">
        <f t="shared" si="963"/>
        <v>Idle</v>
      </c>
      <c r="O5125" s="3" t="str">
        <f t="shared" si="971"/>
        <v>Idle</v>
      </c>
      <c r="P5125" s="2">
        <f t="shared" si="964"/>
        <v>0</v>
      </c>
      <c r="Q5125" s="2">
        <f t="shared" si="965"/>
        <v>0</v>
      </c>
      <c r="R5125" s="2">
        <f t="shared" si="966"/>
        <v>0</v>
      </c>
      <c r="S5125" s="2">
        <f t="shared" si="967"/>
        <v>0</v>
      </c>
      <c r="T5125" s="2">
        <f t="shared" si="968"/>
        <v>0</v>
      </c>
      <c r="U5125" s="2">
        <f>IF(O5125="Reg", R5125 * Inputs!$B$7, 0)</f>
        <v>0</v>
      </c>
      <c r="V5125" s="2">
        <f>MAX(F5125 + P5125*Inputs!$B$15 - (Q5125/Inputs!$B$16) - U5125, 0)</f>
        <v>340</v>
      </c>
    </row>
    <row r="5126" spans="1:22" x14ac:dyDescent="0.3">
      <c r="A5126" s="1">
        <v>46236.5</v>
      </c>
      <c r="B5126" s="2">
        <v>30.58863013350955</v>
      </c>
      <c r="C5126" s="2">
        <v>1.977201477495335</v>
      </c>
      <c r="D5126" s="2">
        <f t="shared" si="960"/>
        <v>36.899831359152287</v>
      </c>
      <c r="E5126" s="2">
        <f t="shared" si="961"/>
        <v>62.987486752766983</v>
      </c>
      <c r="F5126" s="2">
        <f t="shared" si="969"/>
        <v>340</v>
      </c>
      <c r="G5126" s="2">
        <f t="shared" si="970"/>
        <v>0</v>
      </c>
      <c r="H5126" s="2">
        <f>MIN(Inputs!$B$2, (Inputs!$B$14 - F5126)/Inputs!$B$15)</f>
        <v>0</v>
      </c>
      <c r="I5126" s="2">
        <f>MAX(MIN(Inputs!$B$2, F5126*Inputs!$B$16, Inputs!$B$14*Inputs!$B$4 - G5126), 0)</f>
        <v>170</v>
      </c>
      <c r="J5126" s="2">
        <f>MAX(MIN(Inputs!$B$2, F5126*Inputs!$B$16, (Inputs!$B$14-F5126)/Inputs!$B$15)*Inputs!$B$9, 0)</f>
        <v>0</v>
      </c>
      <c r="K5126" s="2">
        <f>MAX(E5126*Inputs!$B$5 - B5126 - Inputs!$B$8, 0) * H5126</f>
        <v>0</v>
      </c>
      <c r="L5126" s="2">
        <f>IF(B5126 &gt;= D5126*Inputs!$B$10, MAX(B5126 - E5126/Inputs!$B$5 - Inputs!$B$8, 0) * I5126, 0)</f>
        <v>0</v>
      </c>
      <c r="M5126" s="2">
        <f t="shared" si="962"/>
        <v>0</v>
      </c>
      <c r="N5126" s="3" t="str">
        <f t="shared" si="963"/>
        <v>Idle</v>
      </c>
      <c r="O5126" s="3" t="str">
        <f t="shared" si="971"/>
        <v>Idle</v>
      </c>
      <c r="P5126" s="2">
        <f t="shared" si="964"/>
        <v>0</v>
      </c>
      <c r="Q5126" s="2">
        <f t="shared" si="965"/>
        <v>0</v>
      </c>
      <c r="R5126" s="2">
        <f t="shared" si="966"/>
        <v>0</v>
      </c>
      <c r="S5126" s="2">
        <f t="shared" si="967"/>
        <v>0</v>
      </c>
      <c r="T5126" s="2">
        <f t="shared" si="968"/>
        <v>0</v>
      </c>
      <c r="U5126" s="2">
        <f>IF(O5126="Reg", R5126 * Inputs!$B$7, 0)</f>
        <v>0</v>
      </c>
      <c r="V5126" s="2">
        <f>MAX(F5126 + P5126*Inputs!$B$15 - (Q5126/Inputs!$B$16) - U5126, 0)</f>
        <v>340</v>
      </c>
    </row>
    <row r="5127" spans="1:22" x14ac:dyDescent="0.3">
      <c r="A5127" s="1">
        <v>46236.541666666657</v>
      </c>
      <c r="B5127" s="2">
        <v>39.856009010899307</v>
      </c>
      <c r="C5127" s="2">
        <v>40.589424419432923</v>
      </c>
      <c r="D5127" s="2">
        <f t="shared" si="960"/>
        <v>36.899831359152287</v>
      </c>
      <c r="E5127" s="2">
        <f t="shared" si="961"/>
        <v>72.083497015503113</v>
      </c>
      <c r="F5127" s="2">
        <f t="shared" si="969"/>
        <v>340</v>
      </c>
      <c r="G5127" s="2">
        <f t="shared" si="970"/>
        <v>0</v>
      </c>
      <c r="H5127" s="2">
        <f>MIN(Inputs!$B$2, (Inputs!$B$14 - F5127)/Inputs!$B$15)</f>
        <v>0</v>
      </c>
      <c r="I5127" s="2">
        <f>MAX(MIN(Inputs!$B$2, F5127*Inputs!$B$16, Inputs!$B$14*Inputs!$B$4 - G5127), 0)</f>
        <v>170</v>
      </c>
      <c r="J5127" s="2">
        <f>MAX(MIN(Inputs!$B$2, F5127*Inputs!$B$16, (Inputs!$B$14-F5127)/Inputs!$B$15)*Inputs!$B$9, 0)</f>
        <v>0</v>
      </c>
      <c r="K5127" s="2">
        <f>MAX(E5127*Inputs!$B$5 - B5127 - Inputs!$B$8, 0) * H5127</f>
        <v>0</v>
      </c>
      <c r="L5127" s="2">
        <f>IF(B5127 &gt;= D5127*Inputs!$B$10, MAX(B5127 - E5127/Inputs!$B$5 - Inputs!$B$8, 0) * I5127, 0)</f>
        <v>0</v>
      </c>
      <c r="M5127" s="2">
        <f t="shared" si="962"/>
        <v>0</v>
      </c>
      <c r="N5127" s="3" t="str">
        <f t="shared" si="963"/>
        <v>Idle</v>
      </c>
      <c r="O5127" s="3" t="str">
        <f t="shared" si="971"/>
        <v>Idle</v>
      </c>
      <c r="P5127" s="2">
        <f t="shared" si="964"/>
        <v>0</v>
      </c>
      <c r="Q5127" s="2">
        <f t="shared" si="965"/>
        <v>0</v>
      </c>
      <c r="R5127" s="2">
        <f t="shared" si="966"/>
        <v>0</v>
      </c>
      <c r="S5127" s="2">
        <f t="shared" si="967"/>
        <v>0</v>
      </c>
      <c r="T5127" s="2">
        <f t="shared" si="968"/>
        <v>0</v>
      </c>
      <c r="U5127" s="2">
        <f>IF(O5127="Reg", R5127 * Inputs!$B$7, 0)</f>
        <v>0</v>
      </c>
      <c r="V5127" s="2">
        <f>MAX(F5127 + P5127*Inputs!$B$15 - (Q5127/Inputs!$B$16) - U5127, 0)</f>
        <v>340</v>
      </c>
    </row>
    <row r="5128" spans="1:22" x14ac:dyDescent="0.3">
      <c r="A5128" s="1">
        <v>46236.583333333343</v>
      </c>
      <c r="B5128" s="2">
        <v>53.948739893968018</v>
      </c>
      <c r="C5128" s="2">
        <v>8.4051924601310244</v>
      </c>
      <c r="D5128" s="2">
        <f t="shared" si="960"/>
        <v>36.899831359152287</v>
      </c>
      <c r="E5128" s="2">
        <f t="shared" si="961"/>
        <v>81.092558974792979</v>
      </c>
      <c r="F5128" s="2">
        <f t="shared" si="969"/>
        <v>340</v>
      </c>
      <c r="G5128" s="2">
        <f t="shared" si="970"/>
        <v>0</v>
      </c>
      <c r="H5128" s="2">
        <f>MIN(Inputs!$B$2, (Inputs!$B$14 - F5128)/Inputs!$B$15)</f>
        <v>0</v>
      </c>
      <c r="I5128" s="2">
        <f>MAX(MIN(Inputs!$B$2, F5128*Inputs!$B$16, Inputs!$B$14*Inputs!$B$4 - G5128), 0)</f>
        <v>170</v>
      </c>
      <c r="J5128" s="2">
        <f>MAX(MIN(Inputs!$B$2, F5128*Inputs!$B$16, (Inputs!$B$14-F5128)/Inputs!$B$15)*Inputs!$B$9, 0)</f>
        <v>0</v>
      </c>
      <c r="K5128" s="2">
        <f>MAX(E5128*Inputs!$B$5 - B5128 - Inputs!$B$8, 0) * H5128</f>
        <v>0</v>
      </c>
      <c r="L5128" s="2">
        <f>IF(B5128 &gt;= D5128*Inputs!$B$10, MAX(B5128 - E5128/Inputs!$B$5 - Inputs!$B$8, 0) * I5128, 0)</f>
        <v>0</v>
      </c>
      <c r="M5128" s="2">
        <f t="shared" si="962"/>
        <v>0</v>
      </c>
      <c r="N5128" s="3" t="str">
        <f t="shared" si="963"/>
        <v>Idle</v>
      </c>
      <c r="O5128" s="3" t="str">
        <f t="shared" si="971"/>
        <v>Idle</v>
      </c>
      <c r="P5128" s="2">
        <f t="shared" si="964"/>
        <v>0</v>
      </c>
      <c r="Q5128" s="2">
        <f t="shared" si="965"/>
        <v>0</v>
      </c>
      <c r="R5128" s="2">
        <f t="shared" si="966"/>
        <v>0</v>
      </c>
      <c r="S5128" s="2">
        <f t="shared" si="967"/>
        <v>0</v>
      </c>
      <c r="T5128" s="2">
        <f t="shared" si="968"/>
        <v>0</v>
      </c>
      <c r="U5128" s="2">
        <f>IF(O5128="Reg", R5128 * Inputs!$B$7, 0)</f>
        <v>0</v>
      </c>
      <c r="V5128" s="2">
        <f>MAX(F5128 + P5128*Inputs!$B$15 - (Q5128/Inputs!$B$16) - U5128, 0)</f>
        <v>340</v>
      </c>
    </row>
    <row r="5129" spans="1:22" x14ac:dyDescent="0.3">
      <c r="A5129" s="1">
        <v>46236.625</v>
      </c>
      <c r="B5129" s="2">
        <v>78.348585334578488</v>
      </c>
      <c r="C5129" s="2">
        <v>9.1231565228346891</v>
      </c>
      <c r="D5129" s="2">
        <f t="shared" si="960"/>
        <v>36.899831359152287</v>
      </c>
      <c r="E5129" s="2">
        <f t="shared" si="961"/>
        <v>85.132535200373283</v>
      </c>
      <c r="F5129" s="2">
        <f t="shared" si="969"/>
        <v>340</v>
      </c>
      <c r="G5129" s="2">
        <f t="shared" si="970"/>
        <v>0</v>
      </c>
      <c r="H5129" s="2">
        <f>MIN(Inputs!$B$2, (Inputs!$B$14 - F5129)/Inputs!$B$15)</f>
        <v>0</v>
      </c>
      <c r="I5129" s="2">
        <f>MAX(MIN(Inputs!$B$2, F5129*Inputs!$B$16, Inputs!$B$14*Inputs!$B$4 - G5129), 0)</f>
        <v>170</v>
      </c>
      <c r="J5129" s="2">
        <f>MAX(MIN(Inputs!$B$2, F5129*Inputs!$B$16, (Inputs!$B$14-F5129)/Inputs!$B$15)*Inputs!$B$9, 0)</f>
        <v>0</v>
      </c>
      <c r="K5129" s="2">
        <f>MAX(E5129*Inputs!$B$5 - B5129 - Inputs!$B$8, 0) * H5129</f>
        <v>0</v>
      </c>
      <c r="L5129" s="2">
        <f>IF(B5129 &gt;= D5129*Inputs!$B$10, MAX(B5129 - E5129/Inputs!$B$5 - Inputs!$B$8, 0) * I5129, 0)</f>
        <v>0</v>
      </c>
      <c r="M5129" s="2">
        <f t="shared" si="962"/>
        <v>0</v>
      </c>
      <c r="N5129" s="3" t="str">
        <f t="shared" si="963"/>
        <v>Idle</v>
      </c>
      <c r="O5129" s="3" t="str">
        <f t="shared" si="971"/>
        <v>Idle</v>
      </c>
      <c r="P5129" s="2">
        <f t="shared" si="964"/>
        <v>0</v>
      </c>
      <c r="Q5129" s="2">
        <f t="shared" si="965"/>
        <v>0</v>
      </c>
      <c r="R5129" s="2">
        <f t="shared" si="966"/>
        <v>0</v>
      </c>
      <c r="S5129" s="2">
        <f t="shared" si="967"/>
        <v>0</v>
      </c>
      <c r="T5129" s="2">
        <f t="shared" si="968"/>
        <v>0</v>
      </c>
      <c r="U5129" s="2">
        <f>IF(O5129="Reg", R5129 * Inputs!$B$7, 0)</f>
        <v>0</v>
      </c>
      <c r="V5129" s="2">
        <f>MAX(F5129 + P5129*Inputs!$B$15 - (Q5129/Inputs!$B$16) - U5129, 0)</f>
        <v>340</v>
      </c>
    </row>
    <row r="5130" spans="1:22" x14ac:dyDescent="0.3">
      <c r="A5130" s="1">
        <v>46236.666666666657</v>
      </c>
      <c r="B5130" s="2">
        <v>83.164871003724883</v>
      </c>
      <c r="C5130" s="2">
        <v>16.527892165986952</v>
      </c>
      <c r="D5130" s="2">
        <f t="shared" si="960"/>
        <v>36.899831359152287</v>
      </c>
      <c r="E5130" s="2">
        <f t="shared" si="961"/>
        <v>84.043370032768408</v>
      </c>
      <c r="F5130" s="2">
        <f t="shared" si="969"/>
        <v>340</v>
      </c>
      <c r="G5130" s="2">
        <f t="shared" si="970"/>
        <v>0</v>
      </c>
      <c r="H5130" s="2">
        <f>MIN(Inputs!$B$2, (Inputs!$B$14 - F5130)/Inputs!$B$15)</f>
        <v>0</v>
      </c>
      <c r="I5130" s="2">
        <f>MAX(MIN(Inputs!$B$2, F5130*Inputs!$B$16, Inputs!$B$14*Inputs!$B$4 - G5130), 0)</f>
        <v>170</v>
      </c>
      <c r="J5130" s="2">
        <f>MAX(MIN(Inputs!$B$2, F5130*Inputs!$B$16, (Inputs!$B$14-F5130)/Inputs!$B$15)*Inputs!$B$9, 0)</f>
        <v>0</v>
      </c>
      <c r="K5130" s="2">
        <f>MAX(E5130*Inputs!$B$5 - B5130 - Inputs!$B$8, 0) * H5130</f>
        <v>0</v>
      </c>
      <c r="L5130" s="2">
        <f>IF(B5130 &gt;= D5130*Inputs!$B$10, MAX(B5130 - E5130/Inputs!$B$5 - Inputs!$B$8, 0) * I5130, 0)</f>
        <v>0</v>
      </c>
      <c r="M5130" s="2">
        <f t="shared" si="962"/>
        <v>0</v>
      </c>
      <c r="N5130" s="3" t="str">
        <f t="shared" si="963"/>
        <v>Idle</v>
      </c>
      <c r="O5130" s="3" t="str">
        <f t="shared" si="971"/>
        <v>Idle</v>
      </c>
      <c r="P5130" s="2">
        <f t="shared" si="964"/>
        <v>0</v>
      </c>
      <c r="Q5130" s="2">
        <f t="shared" si="965"/>
        <v>0</v>
      </c>
      <c r="R5130" s="2">
        <f t="shared" si="966"/>
        <v>0</v>
      </c>
      <c r="S5130" s="2">
        <f t="shared" si="967"/>
        <v>0</v>
      </c>
      <c r="T5130" s="2">
        <f t="shared" si="968"/>
        <v>0</v>
      </c>
      <c r="U5130" s="2">
        <f>IF(O5130="Reg", R5130 * Inputs!$B$7, 0)</f>
        <v>0</v>
      </c>
      <c r="V5130" s="2">
        <f>MAX(F5130 + P5130*Inputs!$B$15 - (Q5130/Inputs!$B$16) - U5130, 0)</f>
        <v>340</v>
      </c>
    </row>
    <row r="5131" spans="1:22" x14ac:dyDescent="0.3">
      <c r="A5131" s="1">
        <v>46236.708333333343</v>
      </c>
      <c r="B5131" s="2">
        <v>92.018085139921624</v>
      </c>
      <c r="C5131" s="2">
        <v>1.4312637564898381</v>
      </c>
      <c r="D5131" s="2">
        <f t="shared" si="960"/>
        <v>36.899831359152287</v>
      </c>
      <c r="E5131" s="2">
        <f t="shared" si="961"/>
        <v>81.012529394268938</v>
      </c>
      <c r="F5131" s="2">
        <f t="shared" si="969"/>
        <v>340</v>
      </c>
      <c r="G5131" s="2">
        <f t="shared" si="970"/>
        <v>0</v>
      </c>
      <c r="H5131" s="2">
        <f>MIN(Inputs!$B$2, (Inputs!$B$14 - F5131)/Inputs!$B$15)</f>
        <v>0</v>
      </c>
      <c r="I5131" s="2">
        <f>MAX(MIN(Inputs!$B$2, F5131*Inputs!$B$16, Inputs!$B$14*Inputs!$B$4 - G5131), 0)</f>
        <v>170</v>
      </c>
      <c r="J5131" s="2">
        <f>MAX(MIN(Inputs!$B$2, F5131*Inputs!$B$16, (Inputs!$B$14-F5131)/Inputs!$B$15)*Inputs!$B$9, 0)</f>
        <v>0</v>
      </c>
      <c r="K5131" s="2">
        <f>MAX(E5131*Inputs!$B$5 - B5131 - Inputs!$B$8, 0) * H5131</f>
        <v>0</v>
      </c>
      <c r="L5131" s="2">
        <f>IF(B5131 &gt;= D5131*Inputs!$B$10, MAX(B5131 - E5131/Inputs!$B$5 - Inputs!$B$8, 0) * I5131, 0)</f>
        <v>0</v>
      </c>
      <c r="M5131" s="2">
        <f t="shared" si="962"/>
        <v>0</v>
      </c>
      <c r="N5131" s="3" t="str">
        <f t="shared" si="963"/>
        <v>Idle</v>
      </c>
      <c r="O5131" s="3" t="str">
        <f t="shared" si="971"/>
        <v>Idle</v>
      </c>
      <c r="P5131" s="2">
        <f t="shared" si="964"/>
        <v>0</v>
      </c>
      <c r="Q5131" s="2">
        <f t="shared" si="965"/>
        <v>0</v>
      </c>
      <c r="R5131" s="2">
        <f t="shared" si="966"/>
        <v>0</v>
      </c>
      <c r="S5131" s="2">
        <f t="shared" si="967"/>
        <v>0</v>
      </c>
      <c r="T5131" s="2">
        <f t="shared" si="968"/>
        <v>0</v>
      </c>
      <c r="U5131" s="2">
        <f>IF(O5131="Reg", R5131 * Inputs!$B$7, 0)</f>
        <v>0</v>
      </c>
      <c r="V5131" s="2">
        <f>MAX(F5131 + P5131*Inputs!$B$15 - (Q5131/Inputs!$B$16) - U5131, 0)</f>
        <v>340</v>
      </c>
    </row>
    <row r="5132" spans="1:22" x14ac:dyDescent="0.3">
      <c r="A5132" s="1">
        <v>46236.75</v>
      </c>
      <c r="B5132" s="2">
        <v>85.164691709926373</v>
      </c>
      <c r="C5132" s="2">
        <v>9.1194585956529135</v>
      </c>
      <c r="D5132" s="2">
        <f t="shared" si="960"/>
        <v>36.899831359152287</v>
      </c>
      <c r="E5132" s="2">
        <f t="shared" si="961"/>
        <v>74.027544578950426</v>
      </c>
      <c r="F5132" s="2">
        <f t="shared" si="969"/>
        <v>340</v>
      </c>
      <c r="G5132" s="2">
        <f t="shared" si="970"/>
        <v>0</v>
      </c>
      <c r="H5132" s="2">
        <f>MIN(Inputs!$B$2, (Inputs!$B$14 - F5132)/Inputs!$B$15)</f>
        <v>0</v>
      </c>
      <c r="I5132" s="2">
        <f>MAX(MIN(Inputs!$B$2, F5132*Inputs!$B$16, Inputs!$B$14*Inputs!$B$4 - G5132), 0)</f>
        <v>170</v>
      </c>
      <c r="J5132" s="2">
        <f>MAX(MIN(Inputs!$B$2, F5132*Inputs!$B$16, (Inputs!$B$14-F5132)/Inputs!$B$15)*Inputs!$B$9, 0)</f>
        <v>0</v>
      </c>
      <c r="K5132" s="2">
        <f>MAX(E5132*Inputs!$B$5 - B5132 - Inputs!$B$8, 0) * H5132</f>
        <v>0</v>
      </c>
      <c r="L5132" s="2">
        <f>IF(B5132 &gt;= D5132*Inputs!$B$10, MAX(B5132 - E5132/Inputs!$B$5 - Inputs!$B$8, 0) * I5132, 0)</f>
        <v>0</v>
      </c>
      <c r="M5132" s="2">
        <f t="shared" si="962"/>
        <v>0</v>
      </c>
      <c r="N5132" s="3" t="str">
        <f t="shared" si="963"/>
        <v>Idle</v>
      </c>
      <c r="O5132" s="3" t="str">
        <f t="shared" si="971"/>
        <v>Idle</v>
      </c>
      <c r="P5132" s="2">
        <f t="shared" si="964"/>
        <v>0</v>
      </c>
      <c r="Q5132" s="2">
        <f t="shared" si="965"/>
        <v>0</v>
      </c>
      <c r="R5132" s="2">
        <f t="shared" si="966"/>
        <v>0</v>
      </c>
      <c r="S5132" s="2">
        <f t="shared" si="967"/>
        <v>0</v>
      </c>
      <c r="T5132" s="2">
        <f t="shared" si="968"/>
        <v>0</v>
      </c>
      <c r="U5132" s="2">
        <f>IF(O5132="Reg", R5132 * Inputs!$B$7, 0)</f>
        <v>0</v>
      </c>
      <c r="V5132" s="2">
        <f>MAX(F5132 + P5132*Inputs!$B$15 - (Q5132/Inputs!$B$16) - U5132, 0)</f>
        <v>340</v>
      </c>
    </row>
    <row r="5133" spans="1:22" x14ac:dyDescent="0.3">
      <c r="A5133" s="1">
        <v>46236.791666666657</v>
      </c>
      <c r="B5133" s="2">
        <v>93.910380766638525</v>
      </c>
      <c r="C5133" s="2">
        <v>8.143178440713287</v>
      </c>
      <c r="D5133" s="2">
        <f t="shared" si="960"/>
        <v>36.899831359152287</v>
      </c>
      <c r="E5133" s="2">
        <f t="shared" si="961"/>
        <v>65.29999591437317</v>
      </c>
      <c r="F5133" s="2">
        <f t="shared" si="969"/>
        <v>340</v>
      </c>
      <c r="G5133" s="2">
        <f t="shared" si="970"/>
        <v>0</v>
      </c>
      <c r="H5133" s="2">
        <f>MIN(Inputs!$B$2, (Inputs!$B$14 - F5133)/Inputs!$B$15)</f>
        <v>0</v>
      </c>
      <c r="I5133" s="2">
        <f>MAX(MIN(Inputs!$B$2, F5133*Inputs!$B$16, Inputs!$B$14*Inputs!$B$4 - G5133), 0)</f>
        <v>170</v>
      </c>
      <c r="J5133" s="2">
        <f>MAX(MIN(Inputs!$B$2, F5133*Inputs!$B$16, (Inputs!$B$14-F5133)/Inputs!$B$15)*Inputs!$B$9, 0)</f>
        <v>0</v>
      </c>
      <c r="K5133" s="2">
        <f>MAX(E5133*Inputs!$B$5 - B5133 - Inputs!$B$8, 0) * H5133</f>
        <v>0</v>
      </c>
      <c r="L5133" s="2">
        <f>IF(B5133 &gt;= D5133*Inputs!$B$10, MAX(B5133 - E5133/Inputs!$B$5 - Inputs!$B$8, 0) * I5133, 0)</f>
        <v>0</v>
      </c>
      <c r="M5133" s="2">
        <f t="shared" si="962"/>
        <v>0</v>
      </c>
      <c r="N5133" s="3" t="str">
        <f t="shared" si="963"/>
        <v>Idle</v>
      </c>
      <c r="O5133" s="3" t="str">
        <f t="shared" si="971"/>
        <v>Idle</v>
      </c>
      <c r="P5133" s="2">
        <f t="shared" si="964"/>
        <v>0</v>
      </c>
      <c r="Q5133" s="2">
        <f t="shared" si="965"/>
        <v>0</v>
      </c>
      <c r="R5133" s="2">
        <f t="shared" si="966"/>
        <v>0</v>
      </c>
      <c r="S5133" s="2">
        <f t="shared" si="967"/>
        <v>0</v>
      </c>
      <c r="T5133" s="2">
        <f t="shared" si="968"/>
        <v>0</v>
      </c>
      <c r="U5133" s="2">
        <f>IF(O5133="Reg", R5133 * Inputs!$B$7, 0)</f>
        <v>0</v>
      </c>
      <c r="V5133" s="2">
        <f>MAX(F5133 + P5133*Inputs!$B$15 - (Q5133/Inputs!$B$16) - U5133, 0)</f>
        <v>340</v>
      </c>
    </row>
    <row r="5134" spans="1:22" x14ac:dyDescent="0.3">
      <c r="A5134" s="1">
        <v>46236.833333333343</v>
      </c>
      <c r="B5134" s="2">
        <v>78.188597247449735</v>
      </c>
      <c r="C5134" s="2">
        <v>7.0876654617260098</v>
      </c>
      <c r="D5134" s="2">
        <f t="shared" si="960"/>
        <v>36.899831359152287</v>
      </c>
      <c r="E5134" s="2">
        <f t="shared" si="961"/>
        <v>50.044212917060484</v>
      </c>
      <c r="F5134" s="2">
        <f t="shared" si="969"/>
        <v>340</v>
      </c>
      <c r="G5134" s="2">
        <f t="shared" si="970"/>
        <v>0</v>
      </c>
      <c r="H5134" s="2">
        <f>MIN(Inputs!$B$2, (Inputs!$B$14 - F5134)/Inputs!$B$15)</f>
        <v>0</v>
      </c>
      <c r="I5134" s="2">
        <f>MAX(MIN(Inputs!$B$2, F5134*Inputs!$B$16, Inputs!$B$14*Inputs!$B$4 - G5134), 0)</f>
        <v>170</v>
      </c>
      <c r="J5134" s="2">
        <f>MAX(MIN(Inputs!$B$2, F5134*Inputs!$B$16, (Inputs!$B$14-F5134)/Inputs!$B$15)*Inputs!$B$9, 0)</f>
        <v>0</v>
      </c>
      <c r="K5134" s="2">
        <f>MAX(E5134*Inputs!$B$5 - B5134 - Inputs!$B$8, 0) * H5134</f>
        <v>0</v>
      </c>
      <c r="L5134" s="2">
        <f>IF(B5134 &gt;= D5134*Inputs!$B$10, MAX(B5134 - E5134/Inputs!$B$5 - Inputs!$B$8, 0) * I5134, 0)</f>
        <v>224.42949127067942</v>
      </c>
      <c r="M5134" s="2">
        <f t="shared" si="962"/>
        <v>0</v>
      </c>
      <c r="N5134" s="3" t="str">
        <f t="shared" si="963"/>
        <v>Discharge</v>
      </c>
      <c r="O5134" s="3" t="str">
        <f t="shared" si="971"/>
        <v>Discharge</v>
      </c>
      <c r="P5134" s="2">
        <f t="shared" si="964"/>
        <v>0</v>
      </c>
      <c r="Q5134" s="2">
        <f t="shared" si="965"/>
        <v>170</v>
      </c>
      <c r="R5134" s="2">
        <f t="shared" si="966"/>
        <v>0</v>
      </c>
      <c r="S5134" s="2">
        <f t="shared" si="967"/>
        <v>13292.061532066455</v>
      </c>
      <c r="T5134" s="2">
        <f t="shared" si="968"/>
        <v>0</v>
      </c>
      <c r="U5134" s="2">
        <f>IF(O5134="Reg", R5134 * Inputs!$B$7, 0)</f>
        <v>0</v>
      </c>
      <c r="V5134" s="2">
        <f>MAX(F5134 + P5134*Inputs!$B$15 - (Q5134/Inputs!$B$16) - U5134, 0)</f>
        <v>170</v>
      </c>
    </row>
    <row r="5135" spans="1:22" x14ac:dyDescent="0.3">
      <c r="A5135" s="1">
        <v>46236.875</v>
      </c>
      <c r="B5135" s="2">
        <v>71.81359432894925</v>
      </c>
      <c r="C5135" s="2">
        <v>4.793396375683403</v>
      </c>
      <c r="D5135" s="2">
        <f t="shared" si="960"/>
        <v>36.899831359152287</v>
      </c>
      <c r="E5135" s="2">
        <f t="shared" si="961"/>
        <v>37.249572372784662</v>
      </c>
      <c r="F5135" s="2">
        <f t="shared" si="969"/>
        <v>170</v>
      </c>
      <c r="G5135" s="2">
        <f t="shared" si="970"/>
        <v>170</v>
      </c>
      <c r="H5135" s="2">
        <f>MIN(Inputs!$B$2, (Inputs!$B$14 - F5135)/Inputs!$B$15)</f>
        <v>170</v>
      </c>
      <c r="I5135" s="2">
        <f>MAX(MIN(Inputs!$B$2, F5135*Inputs!$B$16, Inputs!$B$14*Inputs!$B$4 - G5135), 0)</f>
        <v>170</v>
      </c>
      <c r="J5135" s="2">
        <f>MAX(MIN(Inputs!$B$2, F5135*Inputs!$B$16, (Inputs!$B$14-F5135)/Inputs!$B$15)*Inputs!$B$9, 0)</f>
        <v>136</v>
      </c>
      <c r="K5135" s="2">
        <f>MAX(E5135*Inputs!$B$5 - B5135 - Inputs!$B$8, 0) * H5135</f>
        <v>0</v>
      </c>
      <c r="L5135" s="2">
        <f>IF(B5135 &gt;= D5135*Inputs!$B$10, MAX(B5135 - E5135/Inputs!$B$5 - Inputs!$B$8, 0) * I5135, 0)</f>
        <v>1612.3709184516081</v>
      </c>
      <c r="M5135" s="2">
        <f t="shared" si="962"/>
        <v>651.90190709294279</v>
      </c>
      <c r="N5135" s="3" t="str">
        <f t="shared" si="963"/>
        <v>Discharge</v>
      </c>
      <c r="O5135" s="3" t="str">
        <f t="shared" si="971"/>
        <v>Discharge</v>
      </c>
      <c r="P5135" s="2">
        <f t="shared" si="964"/>
        <v>0</v>
      </c>
      <c r="Q5135" s="2">
        <f t="shared" si="965"/>
        <v>170</v>
      </c>
      <c r="R5135" s="2">
        <f t="shared" si="966"/>
        <v>0</v>
      </c>
      <c r="S5135" s="2">
        <f t="shared" si="967"/>
        <v>12208.311035921373</v>
      </c>
      <c r="T5135" s="2">
        <f t="shared" si="968"/>
        <v>0</v>
      </c>
      <c r="U5135" s="2">
        <f>IF(O5135="Reg", R5135 * Inputs!$B$7, 0)</f>
        <v>0</v>
      </c>
      <c r="V5135" s="2">
        <f>MAX(F5135 + P5135*Inputs!$B$15 - (Q5135/Inputs!$B$16) - U5135, 0)</f>
        <v>0</v>
      </c>
    </row>
    <row r="5136" spans="1:22" x14ac:dyDescent="0.3">
      <c r="A5136" s="1">
        <v>46236.916666666657</v>
      </c>
      <c r="B5136" s="2">
        <v>64.979827172728093</v>
      </c>
      <c r="C5136" s="2">
        <v>4.5477385279069109</v>
      </c>
      <c r="D5136" s="2">
        <f t="shared" si="960"/>
        <v>36.899831359152287</v>
      </c>
      <c r="E5136" s="2">
        <f t="shared" si="961"/>
        <v>25.28063998462645</v>
      </c>
      <c r="F5136" s="2">
        <f t="shared" si="969"/>
        <v>0</v>
      </c>
      <c r="G5136" s="2">
        <f t="shared" si="970"/>
        <v>340</v>
      </c>
      <c r="H5136" s="2">
        <f>MIN(Inputs!$B$2, (Inputs!$B$14 - F5136)/Inputs!$B$15)</f>
        <v>170</v>
      </c>
      <c r="I5136" s="2">
        <f>MAX(MIN(Inputs!$B$2, F5136*Inputs!$B$16, Inputs!$B$14*Inputs!$B$4 - G5136), 0)</f>
        <v>0</v>
      </c>
      <c r="J5136" s="2">
        <f>MAX(MIN(Inputs!$B$2, F5136*Inputs!$B$16, (Inputs!$B$14-F5136)/Inputs!$B$15)*Inputs!$B$9, 0)</f>
        <v>0</v>
      </c>
      <c r="K5136" s="2">
        <f>MAX(E5136*Inputs!$B$5 - B5136 - Inputs!$B$8, 0) * H5136</f>
        <v>0</v>
      </c>
      <c r="L5136" s="2">
        <f>IF(B5136 &gt;= D5136*Inputs!$B$10, MAX(B5136 - E5136/Inputs!$B$5 - Inputs!$B$8, 0) * I5136, 0)</f>
        <v>0</v>
      </c>
      <c r="M5136" s="2">
        <f t="shared" si="962"/>
        <v>0</v>
      </c>
      <c r="N5136" s="3" t="str">
        <f t="shared" si="963"/>
        <v>Idle</v>
      </c>
      <c r="O5136" s="3" t="str">
        <f t="shared" si="971"/>
        <v>Idle</v>
      </c>
      <c r="P5136" s="2">
        <f t="shared" si="964"/>
        <v>0</v>
      </c>
      <c r="Q5136" s="2">
        <f t="shared" si="965"/>
        <v>0</v>
      </c>
      <c r="R5136" s="2">
        <f t="shared" si="966"/>
        <v>0</v>
      </c>
      <c r="S5136" s="2">
        <f t="shared" si="967"/>
        <v>0</v>
      </c>
      <c r="T5136" s="2">
        <f t="shared" si="968"/>
        <v>0</v>
      </c>
      <c r="U5136" s="2">
        <f>IF(O5136="Reg", R5136 * Inputs!$B$7, 0)</f>
        <v>0</v>
      </c>
      <c r="V5136" s="2">
        <f>MAX(F5136 + P5136*Inputs!$B$15 - (Q5136/Inputs!$B$16) - U5136, 0)</f>
        <v>0</v>
      </c>
    </row>
    <row r="5137" spans="1:22" x14ac:dyDescent="0.3">
      <c r="A5137" s="1">
        <v>46236.958333333343</v>
      </c>
      <c r="B5137" s="2">
        <v>50.108176248010551</v>
      </c>
      <c r="C5137" s="2">
        <v>32.98370220499919</v>
      </c>
      <c r="D5137" s="2">
        <f t="shared" si="960"/>
        <v>36.899831359152287</v>
      </c>
      <c r="E5137" s="2">
        <f t="shared" si="961"/>
        <v>14.45066878917177</v>
      </c>
      <c r="F5137" s="2">
        <f t="shared" si="969"/>
        <v>0</v>
      </c>
      <c r="G5137" s="2">
        <f t="shared" si="970"/>
        <v>340</v>
      </c>
      <c r="H5137" s="2">
        <f>MIN(Inputs!$B$2, (Inputs!$B$14 - F5137)/Inputs!$B$15)</f>
        <v>170</v>
      </c>
      <c r="I5137" s="2">
        <f>MAX(MIN(Inputs!$B$2, F5137*Inputs!$B$16, Inputs!$B$14*Inputs!$B$4 - G5137), 0)</f>
        <v>0</v>
      </c>
      <c r="J5137" s="2">
        <f>MAX(MIN(Inputs!$B$2, F5137*Inputs!$B$16, (Inputs!$B$14-F5137)/Inputs!$B$15)*Inputs!$B$9, 0)</f>
        <v>0</v>
      </c>
      <c r="K5137" s="2">
        <f>MAX(E5137*Inputs!$B$5 - B5137 - Inputs!$B$8, 0) * H5137</f>
        <v>0</v>
      </c>
      <c r="L5137" s="2">
        <f>IF(B5137 &gt;= D5137*Inputs!$B$10, MAX(B5137 - E5137/Inputs!$B$5 - Inputs!$B$8, 0) * I5137, 0)</f>
        <v>0</v>
      </c>
      <c r="M5137" s="2">
        <f t="shared" si="962"/>
        <v>0</v>
      </c>
      <c r="N5137" s="3" t="str">
        <f t="shared" si="963"/>
        <v>Idle</v>
      </c>
      <c r="O5137" s="3" t="str">
        <f t="shared" si="971"/>
        <v>Idle</v>
      </c>
      <c r="P5137" s="2">
        <f t="shared" si="964"/>
        <v>0</v>
      </c>
      <c r="Q5137" s="2">
        <f t="shared" si="965"/>
        <v>0</v>
      </c>
      <c r="R5137" s="2">
        <f t="shared" si="966"/>
        <v>0</v>
      </c>
      <c r="S5137" s="2">
        <f t="shared" si="967"/>
        <v>0</v>
      </c>
      <c r="T5137" s="2">
        <f t="shared" si="968"/>
        <v>0</v>
      </c>
      <c r="U5137" s="2">
        <f>IF(O5137="Reg", R5137 * Inputs!$B$7, 0)</f>
        <v>0</v>
      </c>
      <c r="V5137" s="2">
        <f>MAX(F5137 + P5137*Inputs!$B$15 - (Q5137/Inputs!$B$16) - U5137, 0)</f>
        <v>0</v>
      </c>
    </row>
    <row r="5138" spans="1:22" x14ac:dyDescent="0.3">
      <c r="A5138" s="1">
        <v>46237</v>
      </c>
      <c r="B5138" s="2">
        <v>32.799399722462873</v>
      </c>
      <c r="C5138" s="2">
        <v>10.92735769402123</v>
      </c>
      <c r="D5138" s="2">
        <f t="shared" si="960"/>
        <v>38.183675294309168</v>
      </c>
      <c r="E5138" s="2">
        <f t="shared" si="961"/>
        <v>6.0993060811700106</v>
      </c>
      <c r="F5138" s="2">
        <f t="shared" si="969"/>
        <v>0</v>
      </c>
      <c r="G5138" s="2">
        <f t="shared" si="970"/>
        <v>0</v>
      </c>
      <c r="H5138" s="2">
        <f>MIN(Inputs!$B$2, (Inputs!$B$14 - F5138)/Inputs!$B$15)</f>
        <v>170</v>
      </c>
      <c r="I5138" s="2">
        <f>MAX(MIN(Inputs!$B$2, F5138*Inputs!$B$16, Inputs!$B$14*Inputs!$B$4 - G5138), 0)</f>
        <v>0</v>
      </c>
      <c r="J5138" s="2">
        <f>MAX(MIN(Inputs!$B$2, F5138*Inputs!$B$16, (Inputs!$B$14-F5138)/Inputs!$B$15)*Inputs!$B$9, 0)</f>
        <v>0</v>
      </c>
      <c r="K5138" s="2">
        <f>MAX(E5138*Inputs!$B$5 - B5138 - Inputs!$B$8, 0) * H5138</f>
        <v>0</v>
      </c>
      <c r="L5138" s="2">
        <f>IF(B5138 &gt;= D5138*Inputs!$B$10, MAX(B5138 - E5138/Inputs!$B$5 - Inputs!$B$8, 0) * I5138, 0)</f>
        <v>0</v>
      </c>
      <c r="M5138" s="2">
        <f t="shared" si="962"/>
        <v>0</v>
      </c>
      <c r="N5138" s="3" t="str">
        <f t="shared" si="963"/>
        <v>Idle</v>
      </c>
      <c r="O5138" s="3" t="str">
        <f t="shared" si="971"/>
        <v>Idle</v>
      </c>
      <c r="P5138" s="2">
        <f t="shared" si="964"/>
        <v>0</v>
      </c>
      <c r="Q5138" s="2">
        <f t="shared" si="965"/>
        <v>0</v>
      </c>
      <c r="R5138" s="2">
        <f t="shared" si="966"/>
        <v>0</v>
      </c>
      <c r="S5138" s="2">
        <f t="shared" si="967"/>
        <v>0</v>
      </c>
      <c r="T5138" s="2">
        <f t="shared" si="968"/>
        <v>0</v>
      </c>
      <c r="U5138" s="2">
        <f>IF(O5138="Reg", R5138 * Inputs!$B$7, 0)</f>
        <v>0</v>
      </c>
      <c r="V5138" s="2">
        <f>MAX(F5138 + P5138*Inputs!$B$15 - (Q5138/Inputs!$B$16) - U5138, 0)</f>
        <v>0</v>
      </c>
    </row>
    <row r="5139" spans="1:22" x14ac:dyDescent="0.3">
      <c r="A5139" s="1">
        <v>46237.041666666657</v>
      </c>
      <c r="B5139" s="2">
        <v>2.3756827827624551</v>
      </c>
      <c r="C5139" s="2">
        <v>4.8545029222030811</v>
      </c>
      <c r="D5139" s="2">
        <f t="shared" si="960"/>
        <v>38.183675294309168</v>
      </c>
      <c r="E5139" s="2">
        <f t="shared" si="961"/>
        <v>0.63273946075953236</v>
      </c>
      <c r="F5139" s="2">
        <f t="shared" si="969"/>
        <v>0</v>
      </c>
      <c r="G5139" s="2">
        <f t="shared" si="970"/>
        <v>0</v>
      </c>
      <c r="H5139" s="2">
        <f>MIN(Inputs!$B$2, (Inputs!$B$14 - F5139)/Inputs!$B$15)</f>
        <v>170</v>
      </c>
      <c r="I5139" s="2">
        <f>MAX(MIN(Inputs!$B$2, F5139*Inputs!$B$16, Inputs!$B$14*Inputs!$B$4 - G5139), 0)</f>
        <v>0</v>
      </c>
      <c r="J5139" s="2">
        <f>MAX(MIN(Inputs!$B$2, F5139*Inputs!$B$16, (Inputs!$B$14-F5139)/Inputs!$B$15)*Inputs!$B$9, 0)</f>
        <v>0</v>
      </c>
      <c r="K5139" s="2">
        <f>MAX(E5139*Inputs!$B$5 - B5139 - Inputs!$B$8, 0) * H5139</f>
        <v>0</v>
      </c>
      <c r="L5139" s="2">
        <f>IF(B5139 &gt;= D5139*Inputs!$B$10, MAX(B5139 - E5139/Inputs!$B$5 - Inputs!$B$8, 0) * I5139, 0)</f>
        <v>0</v>
      </c>
      <c r="M5139" s="2">
        <f t="shared" si="962"/>
        <v>0</v>
      </c>
      <c r="N5139" s="3" t="str">
        <f t="shared" si="963"/>
        <v>Idle</v>
      </c>
      <c r="O5139" s="3" t="str">
        <f t="shared" si="971"/>
        <v>Idle</v>
      </c>
      <c r="P5139" s="2">
        <f t="shared" si="964"/>
        <v>0</v>
      </c>
      <c r="Q5139" s="2">
        <f t="shared" si="965"/>
        <v>0</v>
      </c>
      <c r="R5139" s="2">
        <f t="shared" si="966"/>
        <v>0</v>
      </c>
      <c r="S5139" s="2">
        <f t="shared" si="967"/>
        <v>0</v>
      </c>
      <c r="T5139" s="2">
        <f t="shared" si="968"/>
        <v>0</v>
      </c>
      <c r="U5139" s="2">
        <f>IF(O5139="Reg", R5139 * Inputs!$B$7, 0)</f>
        <v>0</v>
      </c>
      <c r="V5139" s="2">
        <f>MAX(F5139 + P5139*Inputs!$B$15 - (Q5139/Inputs!$B$16) - U5139, 0)</f>
        <v>0</v>
      </c>
    </row>
    <row r="5140" spans="1:22" x14ac:dyDescent="0.3">
      <c r="A5140" s="1">
        <v>46237.083333333343</v>
      </c>
      <c r="B5140" s="2">
        <v>1.420753981794739</v>
      </c>
      <c r="C5140" s="2">
        <v>8.7086124067633897</v>
      </c>
      <c r="D5140" s="2">
        <f t="shared" si="960"/>
        <v>38.183675294309168</v>
      </c>
      <c r="E5140" s="2">
        <f t="shared" si="961"/>
        <v>0.23679233029912317</v>
      </c>
      <c r="F5140" s="2">
        <f t="shared" si="969"/>
        <v>0</v>
      </c>
      <c r="G5140" s="2">
        <f t="shared" si="970"/>
        <v>0</v>
      </c>
      <c r="H5140" s="2">
        <f>MIN(Inputs!$B$2, (Inputs!$B$14 - F5140)/Inputs!$B$15)</f>
        <v>170</v>
      </c>
      <c r="I5140" s="2">
        <f>MAX(MIN(Inputs!$B$2, F5140*Inputs!$B$16, Inputs!$B$14*Inputs!$B$4 - G5140), 0)</f>
        <v>0</v>
      </c>
      <c r="J5140" s="2">
        <f>MAX(MIN(Inputs!$B$2, F5140*Inputs!$B$16, (Inputs!$B$14-F5140)/Inputs!$B$15)*Inputs!$B$9, 0)</f>
        <v>0</v>
      </c>
      <c r="K5140" s="2">
        <f>MAX(E5140*Inputs!$B$5 - B5140 - Inputs!$B$8, 0) * H5140</f>
        <v>0</v>
      </c>
      <c r="L5140" s="2">
        <f>IF(B5140 &gt;= D5140*Inputs!$B$10, MAX(B5140 - E5140/Inputs!$B$5 - Inputs!$B$8, 0) * I5140, 0)</f>
        <v>0</v>
      </c>
      <c r="M5140" s="2">
        <f t="shared" si="962"/>
        <v>0</v>
      </c>
      <c r="N5140" s="3" t="str">
        <f t="shared" si="963"/>
        <v>Idle</v>
      </c>
      <c r="O5140" s="3" t="str">
        <f t="shared" si="971"/>
        <v>Idle</v>
      </c>
      <c r="P5140" s="2">
        <f t="shared" si="964"/>
        <v>0</v>
      </c>
      <c r="Q5140" s="2">
        <f t="shared" si="965"/>
        <v>0</v>
      </c>
      <c r="R5140" s="2">
        <f t="shared" si="966"/>
        <v>0</v>
      </c>
      <c r="S5140" s="2">
        <f t="shared" si="967"/>
        <v>0</v>
      </c>
      <c r="T5140" s="2">
        <f t="shared" si="968"/>
        <v>0</v>
      </c>
      <c r="U5140" s="2">
        <f>IF(O5140="Reg", R5140 * Inputs!$B$7, 0)</f>
        <v>0</v>
      </c>
      <c r="V5140" s="2">
        <f>MAX(F5140 + P5140*Inputs!$B$15 - (Q5140/Inputs!$B$16) - U5140, 0)</f>
        <v>0</v>
      </c>
    </row>
    <row r="5141" spans="1:22" x14ac:dyDescent="0.3">
      <c r="A5141" s="1">
        <v>46237.125</v>
      </c>
      <c r="B5141" s="2">
        <v>0</v>
      </c>
      <c r="C5141" s="2">
        <v>3.6157817425004</v>
      </c>
      <c r="D5141" s="2">
        <f t="shared" si="960"/>
        <v>38.183675294309168</v>
      </c>
      <c r="E5141" s="2">
        <f t="shared" si="961"/>
        <v>0</v>
      </c>
      <c r="F5141" s="2">
        <f t="shared" si="969"/>
        <v>0</v>
      </c>
      <c r="G5141" s="2">
        <f t="shared" si="970"/>
        <v>0</v>
      </c>
      <c r="H5141" s="2">
        <f>MIN(Inputs!$B$2, (Inputs!$B$14 - F5141)/Inputs!$B$15)</f>
        <v>170</v>
      </c>
      <c r="I5141" s="2">
        <f>MAX(MIN(Inputs!$B$2, F5141*Inputs!$B$16, Inputs!$B$14*Inputs!$B$4 - G5141), 0)</f>
        <v>0</v>
      </c>
      <c r="J5141" s="2">
        <f>MAX(MIN(Inputs!$B$2, F5141*Inputs!$B$16, (Inputs!$B$14-F5141)/Inputs!$B$15)*Inputs!$B$9, 0)</f>
        <v>0</v>
      </c>
      <c r="K5141" s="2">
        <f>MAX(E5141*Inputs!$B$5 - B5141 - Inputs!$B$8, 0) * H5141</f>
        <v>0</v>
      </c>
      <c r="L5141" s="2">
        <f>IF(B5141 &gt;= D5141*Inputs!$B$10, MAX(B5141 - E5141/Inputs!$B$5 - Inputs!$B$8, 0) * I5141, 0)</f>
        <v>0</v>
      </c>
      <c r="M5141" s="2">
        <f t="shared" si="962"/>
        <v>0</v>
      </c>
      <c r="N5141" s="3" t="str">
        <f t="shared" si="963"/>
        <v>Idle</v>
      </c>
      <c r="O5141" s="3" t="str">
        <f t="shared" si="971"/>
        <v>Idle</v>
      </c>
      <c r="P5141" s="2">
        <f t="shared" si="964"/>
        <v>0</v>
      </c>
      <c r="Q5141" s="2">
        <f t="shared" si="965"/>
        <v>0</v>
      </c>
      <c r="R5141" s="2">
        <f t="shared" si="966"/>
        <v>0</v>
      </c>
      <c r="S5141" s="2">
        <f t="shared" si="967"/>
        <v>0</v>
      </c>
      <c r="T5141" s="2">
        <f t="shared" si="968"/>
        <v>0</v>
      </c>
      <c r="U5141" s="2">
        <f>IF(O5141="Reg", R5141 * Inputs!$B$7, 0)</f>
        <v>0</v>
      </c>
      <c r="V5141" s="2">
        <f>MAX(F5141 + P5141*Inputs!$B$15 - (Q5141/Inputs!$B$16) - U5141, 0)</f>
        <v>0</v>
      </c>
    </row>
    <row r="5142" spans="1:22" x14ac:dyDescent="0.3">
      <c r="A5142" s="1">
        <v>46237.166666666657</v>
      </c>
      <c r="B5142" s="2">
        <v>0</v>
      </c>
      <c r="C5142" s="2">
        <v>18.653444142964819</v>
      </c>
      <c r="D5142" s="2">
        <f t="shared" si="960"/>
        <v>38.183675294309168</v>
      </c>
      <c r="E5142" s="2">
        <f t="shared" si="961"/>
        <v>0</v>
      </c>
      <c r="F5142" s="2">
        <f t="shared" si="969"/>
        <v>0</v>
      </c>
      <c r="G5142" s="2">
        <f t="shared" si="970"/>
        <v>0</v>
      </c>
      <c r="H5142" s="2">
        <f>MIN(Inputs!$B$2, (Inputs!$B$14 - F5142)/Inputs!$B$15)</f>
        <v>170</v>
      </c>
      <c r="I5142" s="2">
        <f>MAX(MIN(Inputs!$B$2, F5142*Inputs!$B$16, Inputs!$B$14*Inputs!$B$4 - G5142), 0)</f>
        <v>0</v>
      </c>
      <c r="J5142" s="2">
        <f>MAX(MIN(Inputs!$B$2, F5142*Inputs!$B$16, (Inputs!$B$14-F5142)/Inputs!$B$15)*Inputs!$B$9, 0)</f>
        <v>0</v>
      </c>
      <c r="K5142" s="2">
        <f>MAX(E5142*Inputs!$B$5 - B5142 - Inputs!$B$8, 0) * H5142</f>
        <v>0</v>
      </c>
      <c r="L5142" s="2">
        <f>IF(B5142 &gt;= D5142*Inputs!$B$10, MAX(B5142 - E5142/Inputs!$B$5 - Inputs!$B$8, 0) * I5142, 0)</f>
        <v>0</v>
      </c>
      <c r="M5142" s="2">
        <f t="shared" si="962"/>
        <v>0</v>
      </c>
      <c r="N5142" s="3" t="str">
        <f t="shared" si="963"/>
        <v>Idle</v>
      </c>
      <c r="O5142" s="3" t="str">
        <f t="shared" si="971"/>
        <v>Idle</v>
      </c>
      <c r="P5142" s="2">
        <f t="shared" si="964"/>
        <v>0</v>
      </c>
      <c r="Q5142" s="2">
        <f t="shared" si="965"/>
        <v>0</v>
      </c>
      <c r="R5142" s="2">
        <f t="shared" si="966"/>
        <v>0</v>
      </c>
      <c r="S5142" s="2">
        <f t="shared" si="967"/>
        <v>0</v>
      </c>
      <c r="T5142" s="2">
        <f t="shared" si="968"/>
        <v>0</v>
      </c>
      <c r="U5142" s="2">
        <f>IF(O5142="Reg", R5142 * Inputs!$B$7, 0)</f>
        <v>0</v>
      </c>
      <c r="V5142" s="2">
        <f>MAX(F5142 + P5142*Inputs!$B$15 - (Q5142/Inputs!$B$16) - U5142, 0)</f>
        <v>0</v>
      </c>
    </row>
    <row r="5143" spans="1:22" x14ac:dyDescent="0.3">
      <c r="A5143" s="1">
        <v>46237.208333333343</v>
      </c>
      <c r="B5143" s="2">
        <v>0</v>
      </c>
      <c r="C5143" s="2">
        <v>6.5618758948717382</v>
      </c>
      <c r="D5143" s="2">
        <f t="shared" si="960"/>
        <v>38.183675294309168</v>
      </c>
      <c r="E5143" s="2">
        <f t="shared" si="961"/>
        <v>0</v>
      </c>
      <c r="F5143" s="2">
        <f t="shared" si="969"/>
        <v>0</v>
      </c>
      <c r="G5143" s="2">
        <f t="shared" si="970"/>
        <v>0</v>
      </c>
      <c r="H5143" s="2">
        <f>MIN(Inputs!$B$2, (Inputs!$B$14 - F5143)/Inputs!$B$15)</f>
        <v>170</v>
      </c>
      <c r="I5143" s="2">
        <f>MAX(MIN(Inputs!$B$2, F5143*Inputs!$B$16, Inputs!$B$14*Inputs!$B$4 - G5143), 0)</f>
        <v>0</v>
      </c>
      <c r="J5143" s="2">
        <f>MAX(MIN(Inputs!$B$2, F5143*Inputs!$B$16, (Inputs!$B$14-F5143)/Inputs!$B$15)*Inputs!$B$9, 0)</f>
        <v>0</v>
      </c>
      <c r="K5143" s="2">
        <f>MAX(E5143*Inputs!$B$5 - B5143 - Inputs!$B$8, 0) * H5143</f>
        <v>0</v>
      </c>
      <c r="L5143" s="2">
        <f>IF(B5143 &gt;= D5143*Inputs!$B$10, MAX(B5143 - E5143/Inputs!$B$5 - Inputs!$B$8, 0) * I5143, 0)</f>
        <v>0</v>
      </c>
      <c r="M5143" s="2">
        <f t="shared" si="962"/>
        <v>0</v>
      </c>
      <c r="N5143" s="3" t="str">
        <f t="shared" si="963"/>
        <v>Idle</v>
      </c>
      <c r="O5143" s="3" t="str">
        <f t="shared" si="971"/>
        <v>Idle</v>
      </c>
      <c r="P5143" s="2">
        <f t="shared" si="964"/>
        <v>0</v>
      </c>
      <c r="Q5143" s="2">
        <f t="shared" si="965"/>
        <v>0</v>
      </c>
      <c r="R5143" s="2">
        <f t="shared" si="966"/>
        <v>0</v>
      </c>
      <c r="S5143" s="2">
        <f t="shared" si="967"/>
        <v>0</v>
      </c>
      <c r="T5143" s="2">
        <f t="shared" si="968"/>
        <v>0</v>
      </c>
      <c r="U5143" s="2">
        <f>IF(O5143="Reg", R5143 * Inputs!$B$7, 0)</f>
        <v>0</v>
      </c>
      <c r="V5143" s="2">
        <f>MAX(F5143 + P5143*Inputs!$B$15 - (Q5143/Inputs!$B$16) - U5143, 0)</f>
        <v>0</v>
      </c>
    </row>
    <row r="5144" spans="1:22" x14ac:dyDescent="0.3">
      <c r="A5144" s="1">
        <v>46237.25</v>
      </c>
      <c r="B5144" s="2">
        <v>0</v>
      </c>
      <c r="C5144" s="2">
        <v>3.3676753419548282</v>
      </c>
      <c r="D5144" s="2">
        <f t="shared" si="960"/>
        <v>38.183675294309168</v>
      </c>
      <c r="E5144" s="2">
        <f t="shared" si="961"/>
        <v>2.7624633995645098</v>
      </c>
      <c r="F5144" s="2">
        <f t="shared" si="969"/>
        <v>0</v>
      </c>
      <c r="G5144" s="2">
        <f t="shared" si="970"/>
        <v>0</v>
      </c>
      <c r="H5144" s="2">
        <f>MIN(Inputs!$B$2, (Inputs!$B$14 - F5144)/Inputs!$B$15)</f>
        <v>170</v>
      </c>
      <c r="I5144" s="2">
        <f>MAX(MIN(Inputs!$B$2, F5144*Inputs!$B$16, Inputs!$B$14*Inputs!$B$4 - G5144), 0)</f>
        <v>0</v>
      </c>
      <c r="J5144" s="2">
        <f>MAX(MIN(Inputs!$B$2, F5144*Inputs!$B$16, (Inputs!$B$14-F5144)/Inputs!$B$15)*Inputs!$B$9, 0)</f>
        <v>0</v>
      </c>
      <c r="K5144" s="2">
        <f>MAX(E5144*Inputs!$B$5 - B5144 - Inputs!$B$8, 0) * H5144</f>
        <v>0</v>
      </c>
      <c r="L5144" s="2">
        <f>IF(B5144 &gt;= D5144*Inputs!$B$10, MAX(B5144 - E5144/Inputs!$B$5 - Inputs!$B$8, 0) * I5144, 0)</f>
        <v>0</v>
      </c>
      <c r="M5144" s="2">
        <f t="shared" si="962"/>
        <v>0</v>
      </c>
      <c r="N5144" s="3" t="str">
        <f t="shared" si="963"/>
        <v>Idle</v>
      </c>
      <c r="O5144" s="3" t="str">
        <f t="shared" si="971"/>
        <v>Idle</v>
      </c>
      <c r="P5144" s="2">
        <f t="shared" si="964"/>
        <v>0</v>
      </c>
      <c r="Q5144" s="2">
        <f t="shared" si="965"/>
        <v>0</v>
      </c>
      <c r="R5144" s="2">
        <f t="shared" si="966"/>
        <v>0</v>
      </c>
      <c r="S5144" s="2">
        <f t="shared" si="967"/>
        <v>0</v>
      </c>
      <c r="T5144" s="2">
        <f t="shared" si="968"/>
        <v>0</v>
      </c>
      <c r="U5144" s="2">
        <f>IF(O5144="Reg", R5144 * Inputs!$B$7, 0)</f>
        <v>0</v>
      </c>
      <c r="V5144" s="2">
        <f>MAX(F5144 + P5144*Inputs!$B$15 - (Q5144/Inputs!$B$16) - U5144, 0)</f>
        <v>0</v>
      </c>
    </row>
    <row r="5145" spans="1:22" x14ac:dyDescent="0.3">
      <c r="A5145" s="1">
        <v>46237.291666666657</v>
      </c>
      <c r="B5145" s="2">
        <v>0</v>
      </c>
      <c r="C5145" s="2">
        <v>4.1049505736697904</v>
      </c>
      <c r="D5145" s="2">
        <f t="shared" si="960"/>
        <v>38.183675294309168</v>
      </c>
      <c r="E5145" s="2">
        <f t="shared" si="961"/>
        <v>8.2196569613329675</v>
      </c>
      <c r="F5145" s="2">
        <f t="shared" si="969"/>
        <v>0</v>
      </c>
      <c r="G5145" s="2">
        <f t="shared" si="970"/>
        <v>0</v>
      </c>
      <c r="H5145" s="2">
        <f>MIN(Inputs!$B$2, (Inputs!$B$14 - F5145)/Inputs!$B$15)</f>
        <v>170</v>
      </c>
      <c r="I5145" s="2">
        <f>MAX(MIN(Inputs!$B$2, F5145*Inputs!$B$16, Inputs!$B$14*Inputs!$B$4 - G5145), 0)</f>
        <v>0</v>
      </c>
      <c r="J5145" s="2">
        <f>MAX(MIN(Inputs!$B$2, F5145*Inputs!$B$16, (Inputs!$B$14-F5145)/Inputs!$B$15)*Inputs!$B$9, 0)</f>
        <v>0</v>
      </c>
      <c r="K5145" s="2">
        <f>MAX(E5145*Inputs!$B$5 - B5145 - Inputs!$B$8, 0) * H5145</f>
        <v>0</v>
      </c>
      <c r="L5145" s="2">
        <f>IF(B5145 &gt;= D5145*Inputs!$B$10, MAX(B5145 - E5145/Inputs!$B$5 - Inputs!$B$8, 0) * I5145, 0)</f>
        <v>0</v>
      </c>
      <c r="M5145" s="2">
        <f t="shared" si="962"/>
        <v>0</v>
      </c>
      <c r="N5145" s="3" t="str">
        <f t="shared" si="963"/>
        <v>Idle</v>
      </c>
      <c r="O5145" s="3" t="str">
        <f t="shared" si="971"/>
        <v>Idle</v>
      </c>
      <c r="P5145" s="2">
        <f t="shared" si="964"/>
        <v>0</v>
      </c>
      <c r="Q5145" s="2">
        <f t="shared" si="965"/>
        <v>0</v>
      </c>
      <c r="R5145" s="2">
        <f t="shared" si="966"/>
        <v>0</v>
      </c>
      <c r="S5145" s="2">
        <f t="shared" si="967"/>
        <v>0</v>
      </c>
      <c r="T5145" s="2">
        <f t="shared" si="968"/>
        <v>0</v>
      </c>
      <c r="U5145" s="2">
        <f>IF(O5145="Reg", R5145 * Inputs!$B$7, 0)</f>
        <v>0</v>
      </c>
      <c r="V5145" s="2">
        <f>MAX(F5145 + P5145*Inputs!$B$15 - (Q5145/Inputs!$B$16) - U5145, 0)</f>
        <v>0</v>
      </c>
    </row>
    <row r="5146" spans="1:22" x14ac:dyDescent="0.3">
      <c r="A5146" s="1">
        <v>46237.333333333343</v>
      </c>
      <c r="B5146" s="2">
        <v>0</v>
      </c>
      <c r="C5146" s="2">
        <v>8.3428210378207588</v>
      </c>
      <c r="D5146" s="2">
        <f t="shared" si="960"/>
        <v>38.183675294309168</v>
      </c>
      <c r="E5146" s="2">
        <f t="shared" si="961"/>
        <v>15.390674792766987</v>
      </c>
      <c r="F5146" s="2">
        <f t="shared" si="969"/>
        <v>0</v>
      </c>
      <c r="G5146" s="2">
        <f t="shared" si="970"/>
        <v>0</v>
      </c>
      <c r="H5146" s="2">
        <f>MIN(Inputs!$B$2, (Inputs!$B$14 - F5146)/Inputs!$B$15)</f>
        <v>170</v>
      </c>
      <c r="I5146" s="2">
        <f>MAX(MIN(Inputs!$B$2, F5146*Inputs!$B$16, Inputs!$B$14*Inputs!$B$4 - G5146), 0)</f>
        <v>0</v>
      </c>
      <c r="J5146" s="2">
        <f>MAX(MIN(Inputs!$B$2, F5146*Inputs!$B$16, (Inputs!$B$14-F5146)/Inputs!$B$15)*Inputs!$B$9, 0)</f>
        <v>0</v>
      </c>
      <c r="K5146" s="2">
        <f>MAX(E5146*Inputs!$B$5 - B5146 - Inputs!$B$8, 0) * H5146</f>
        <v>0</v>
      </c>
      <c r="L5146" s="2">
        <f>IF(B5146 &gt;= D5146*Inputs!$B$10, MAX(B5146 - E5146/Inputs!$B$5 - Inputs!$B$8, 0) * I5146, 0)</f>
        <v>0</v>
      </c>
      <c r="M5146" s="2">
        <f t="shared" si="962"/>
        <v>0</v>
      </c>
      <c r="N5146" s="3" t="str">
        <f t="shared" si="963"/>
        <v>Idle</v>
      </c>
      <c r="O5146" s="3" t="str">
        <f t="shared" si="971"/>
        <v>Idle</v>
      </c>
      <c r="P5146" s="2">
        <f t="shared" si="964"/>
        <v>0</v>
      </c>
      <c r="Q5146" s="2">
        <f t="shared" si="965"/>
        <v>0</v>
      </c>
      <c r="R5146" s="2">
        <f t="shared" si="966"/>
        <v>0</v>
      </c>
      <c r="S5146" s="2">
        <f t="shared" si="967"/>
        <v>0</v>
      </c>
      <c r="T5146" s="2">
        <f t="shared" si="968"/>
        <v>0</v>
      </c>
      <c r="U5146" s="2">
        <f>IF(O5146="Reg", R5146 * Inputs!$B$7, 0)</f>
        <v>0</v>
      </c>
      <c r="V5146" s="2">
        <f>MAX(F5146 + P5146*Inputs!$B$15 - (Q5146/Inputs!$B$16) - U5146, 0)</f>
        <v>0</v>
      </c>
    </row>
    <row r="5147" spans="1:22" x14ac:dyDescent="0.3">
      <c r="A5147" s="1">
        <v>46237.375</v>
      </c>
      <c r="B5147" s="2">
        <v>0</v>
      </c>
      <c r="C5147" s="2">
        <v>4.1836764709983507</v>
      </c>
      <c r="D5147" s="2">
        <f t="shared" si="960"/>
        <v>38.183675294309168</v>
      </c>
      <c r="E5147" s="2">
        <f t="shared" si="961"/>
        <v>25.837525306915271</v>
      </c>
      <c r="F5147" s="2">
        <f t="shared" si="969"/>
        <v>0</v>
      </c>
      <c r="G5147" s="2">
        <f t="shared" si="970"/>
        <v>0</v>
      </c>
      <c r="H5147" s="2">
        <f>MIN(Inputs!$B$2, (Inputs!$B$14 - F5147)/Inputs!$B$15)</f>
        <v>170</v>
      </c>
      <c r="I5147" s="2">
        <f>MAX(MIN(Inputs!$B$2, F5147*Inputs!$B$16, Inputs!$B$14*Inputs!$B$4 - G5147), 0)</f>
        <v>0</v>
      </c>
      <c r="J5147" s="2">
        <f>MAX(MIN(Inputs!$B$2, F5147*Inputs!$B$16, (Inputs!$B$14-F5147)/Inputs!$B$15)*Inputs!$B$9, 0)</f>
        <v>0</v>
      </c>
      <c r="K5147" s="2">
        <f>MAX(E5147*Inputs!$B$5 - B5147 - Inputs!$B$8, 0) * H5147</f>
        <v>465.29378591452479</v>
      </c>
      <c r="L5147" s="2">
        <f>IF(B5147 &gt;= D5147*Inputs!$B$10, MAX(B5147 - E5147/Inputs!$B$5 - Inputs!$B$8, 0) * I5147, 0)</f>
        <v>0</v>
      </c>
      <c r="M5147" s="2">
        <f t="shared" si="962"/>
        <v>0</v>
      </c>
      <c r="N5147" s="3" t="str">
        <f t="shared" si="963"/>
        <v>Charge</v>
      </c>
      <c r="O5147" s="3" t="str">
        <f t="shared" si="971"/>
        <v>Charge</v>
      </c>
      <c r="P5147" s="2">
        <f t="shared" si="964"/>
        <v>170</v>
      </c>
      <c r="Q5147" s="2">
        <f t="shared" si="965"/>
        <v>0</v>
      </c>
      <c r="R5147" s="2">
        <f t="shared" si="966"/>
        <v>0</v>
      </c>
      <c r="S5147" s="2">
        <f t="shared" si="967"/>
        <v>0</v>
      </c>
      <c r="T5147" s="2">
        <f t="shared" si="968"/>
        <v>0</v>
      </c>
      <c r="U5147" s="2">
        <f>IF(O5147="Reg", R5147 * Inputs!$B$7, 0)</f>
        <v>0</v>
      </c>
      <c r="V5147" s="2">
        <f>MAX(F5147 + P5147*Inputs!$B$15 - (Q5147/Inputs!$B$16) - U5147, 0)</f>
        <v>170</v>
      </c>
    </row>
    <row r="5148" spans="1:22" x14ac:dyDescent="0.3">
      <c r="A5148" s="1">
        <v>46237.416666666657</v>
      </c>
      <c r="B5148" s="2">
        <v>0</v>
      </c>
      <c r="C5148" s="2">
        <v>8.9816156976752453</v>
      </c>
      <c r="D5148" s="2">
        <f t="shared" si="960"/>
        <v>38.183675294309168</v>
      </c>
      <c r="E5148" s="2">
        <f t="shared" si="961"/>
        <v>37.960407813818023</v>
      </c>
      <c r="F5148" s="2">
        <f t="shared" si="969"/>
        <v>170</v>
      </c>
      <c r="G5148" s="2">
        <f t="shared" si="970"/>
        <v>0</v>
      </c>
      <c r="H5148" s="2">
        <f>MIN(Inputs!$B$2, (Inputs!$B$14 - F5148)/Inputs!$B$15)</f>
        <v>170</v>
      </c>
      <c r="I5148" s="2">
        <f>MAX(MIN(Inputs!$B$2, F5148*Inputs!$B$16, Inputs!$B$14*Inputs!$B$4 - G5148), 0)</f>
        <v>170</v>
      </c>
      <c r="J5148" s="2">
        <f>MAX(MIN(Inputs!$B$2, F5148*Inputs!$B$16, (Inputs!$B$14-F5148)/Inputs!$B$15)*Inputs!$B$9, 0)</f>
        <v>136</v>
      </c>
      <c r="K5148" s="2">
        <f>MAX(E5148*Inputs!$B$5 - B5148 - Inputs!$B$8, 0) * H5148</f>
        <v>2278.8770089471759</v>
      </c>
      <c r="L5148" s="2">
        <f>IF(B5148 &gt;= D5148*Inputs!$B$10, MAX(B5148 - E5148/Inputs!$B$5 - Inputs!$B$8, 0) * I5148, 0)</f>
        <v>0</v>
      </c>
      <c r="M5148" s="2">
        <f t="shared" si="962"/>
        <v>1221.4997348838333</v>
      </c>
      <c r="N5148" s="3" t="str">
        <f t="shared" si="963"/>
        <v>Charge</v>
      </c>
      <c r="O5148" s="3" t="str">
        <f t="shared" si="971"/>
        <v>Charge</v>
      </c>
      <c r="P5148" s="2">
        <f t="shared" si="964"/>
        <v>170</v>
      </c>
      <c r="Q5148" s="2">
        <f t="shared" si="965"/>
        <v>0</v>
      </c>
      <c r="R5148" s="2">
        <f t="shared" si="966"/>
        <v>0</v>
      </c>
      <c r="S5148" s="2">
        <f t="shared" si="967"/>
        <v>0</v>
      </c>
      <c r="T5148" s="2">
        <f t="shared" si="968"/>
        <v>0</v>
      </c>
      <c r="U5148" s="2">
        <f>IF(O5148="Reg", R5148 * Inputs!$B$7, 0)</f>
        <v>0</v>
      </c>
      <c r="V5148" s="2">
        <f>MAX(F5148 + P5148*Inputs!$B$15 - (Q5148/Inputs!$B$16) - U5148, 0)</f>
        <v>340</v>
      </c>
    </row>
    <row r="5149" spans="1:22" x14ac:dyDescent="0.3">
      <c r="A5149" s="1">
        <v>46237.458333333343</v>
      </c>
      <c r="B5149" s="2">
        <v>16.574780397387059</v>
      </c>
      <c r="C5149" s="2">
        <v>13.698539769288621</v>
      </c>
      <c r="D5149" s="2">
        <f t="shared" si="960"/>
        <v>38.183675294309168</v>
      </c>
      <c r="E5149" s="2">
        <f t="shared" si="961"/>
        <v>50.486727009377113</v>
      </c>
      <c r="F5149" s="2">
        <f t="shared" si="969"/>
        <v>340</v>
      </c>
      <c r="G5149" s="2">
        <f t="shared" si="970"/>
        <v>0</v>
      </c>
      <c r="H5149" s="2">
        <f>MIN(Inputs!$B$2, (Inputs!$B$14 - F5149)/Inputs!$B$15)</f>
        <v>0</v>
      </c>
      <c r="I5149" s="2">
        <f>MAX(MIN(Inputs!$B$2, F5149*Inputs!$B$16, Inputs!$B$14*Inputs!$B$4 - G5149), 0)</f>
        <v>170</v>
      </c>
      <c r="J5149" s="2">
        <f>MAX(MIN(Inputs!$B$2, F5149*Inputs!$B$16, (Inputs!$B$14-F5149)/Inputs!$B$15)*Inputs!$B$9, 0)</f>
        <v>0</v>
      </c>
      <c r="K5149" s="2">
        <f>MAX(E5149*Inputs!$B$5 - B5149 - Inputs!$B$8, 0) * H5149</f>
        <v>0</v>
      </c>
      <c r="L5149" s="2">
        <f>IF(B5149 &gt;= D5149*Inputs!$B$10, MAX(B5149 - E5149/Inputs!$B$5 - Inputs!$B$8, 0) * I5149, 0)</f>
        <v>0</v>
      </c>
      <c r="M5149" s="2">
        <f t="shared" si="962"/>
        <v>0</v>
      </c>
      <c r="N5149" s="3" t="str">
        <f t="shared" si="963"/>
        <v>Idle</v>
      </c>
      <c r="O5149" s="3" t="str">
        <f t="shared" si="971"/>
        <v>Idle</v>
      </c>
      <c r="P5149" s="2">
        <f t="shared" si="964"/>
        <v>0</v>
      </c>
      <c r="Q5149" s="2">
        <f t="shared" si="965"/>
        <v>0</v>
      </c>
      <c r="R5149" s="2">
        <f t="shared" si="966"/>
        <v>0</v>
      </c>
      <c r="S5149" s="2">
        <f t="shared" si="967"/>
        <v>0</v>
      </c>
      <c r="T5149" s="2">
        <f t="shared" si="968"/>
        <v>0</v>
      </c>
      <c r="U5149" s="2">
        <f>IF(O5149="Reg", R5149 * Inputs!$B$7, 0)</f>
        <v>0</v>
      </c>
      <c r="V5149" s="2">
        <f>MAX(F5149 + P5149*Inputs!$B$15 - (Q5149/Inputs!$B$16) - U5149, 0)</f>
        <v>340</v>
      </c>
    </row>
    <row r="5150" spans="1:22" x14ac:dyDescent="0.3">
      <c r="A5150" s="1">
        <v>46237.5</v>
      </c>
      <c r="B5150" s="2">
        <v>32.743161370610743</v>
      </c>
      <c r="C5150" s="2">
        <v>16.28962272566303</v>
      </c>
      <c r="D5150" s="2">
        <f t="shared" si="960"/>
        <v>38.183675294309168</v>
      </c>
      <c r="E5150" s="2">
        <f t="shared" si="961"/>
        <v>61.721831028890641</v>
      </c>
      <c r="F5150" s="2">
        <f t="shared" si="969"/>
        <v>340</v>
      </c>
      <c r="G5150" s="2">
        <f t="shared" si="970"/>
        <v>0</v>
      </c>
      <c r="H5150" s="2">
        <f>MIN(Inputs!$B$2, (Inputs!$B$14 - F5150)/Inputs!$B$15)</f>
        <v>0</v>
      </c>
      <c r="I5150" s="2">
        <f>MAX(MIN(Inputs!$B$2, F5150*Inputs!$B$16, Inputs!$B$14*Inputs!$B$4 - G5150), 0)</f>
        <v>170</v>
      </c>
      <c r="J5150" s="2">
        <f>MAX(MIN(Inputs!$B$2, F5150*Inputs!$B$16, (Inputs!$B$14-F5150)/Inputs!$B$15)*Inputs!$B$9, 0)</f>
        <v>0</v>
      </c>
      <c r="K5150" s="2">
        <f>MAX(E5150*Inputs!$B$5 - B5150 - Inputs!$B$8, 0) * H5150</f>
        <v>0</v>
      </c>
      <c r="L5150" s="2">
        <f>IF(B5150 &gt;= D5150*Inputs!$B$10, MAX(B5150 - E5150/Inputs!$B$5 - Inputs!$B$8, 0) * I5150, 0)</f>
        <v>0</v>
      </c>
      <c r="M5150" s="2">
        <f t="shared" si="962"/>
        <v>0</v>
      </c>
      <c r="N5150" s="3" t="str">
        <f t="shared" si="963"/>
        <v>Idle</v>
      </c>
      <c r="O5150" s="3" t="str">
        <f t="shared" si="971"/>
        <v>Idle</v>
      </c>
      <c r="P5150" s="2">
        <f t="shared" si="964"/>
        <v>0</v>
      </c>
      <c r="Q5150" s="2">
        <f t="shared" si="965"/>
        <v>0</v>
      </c>
      <c r="R5150" s="2">
        <f t="shared" si="966"/>
        <v>0</v>
      </c>
      <c r="S5150" s="2">
        <f t="shared" si="967"/>
        <v>0</v>
      </c>
      <c r="T5150" s="2">
        <f t="shared" si="968"/>
        <v>0</v>
      </c>
      <c r="U5150" s="2">
        <f>IF(O5150="Reg", R5150 * Inputs!$B$7, 0)</f>
        <v>0</v>
      </c>
      <c r="V5150" s="2">
        <f>MAX(F5150 + P5150*Inputs!$B$15 - (Q5150/Inputs!$B$16) - U5150, 0)</f>
        <v>340</v>
      </c>
    </row>
    <row r="5151" spans="1:22" x14ac:dyDescent="0.3">
      <c r="A5151" s="1">
        <v>46237.541666666657</v>
      </c>
      <c r="B5151" s="2">
        <v>43.026106988604113</v>
      </c>
      <c r="C5151" s="2">
        <v>5.4811029069766599</v>
      </c>
      <c r="D5151" s="2">
        <f t="shared" si="960"/>
        <v>38.183675294309168</v>
      </c>
      <c r="E5151" s="2">
        <f t="shared" si="961"/>
        <v>72.033828884440041</v>
      </c>
      <c r="F5151" s="2">
        <f t="shared" si="969"/>
        <v>340</v>
      </c>
      <c r="G5151" s="2">
        <f t="shared" si="970"/>
        <v>0</v>
      </c>
      <c r="H5151" s="2">
        <f>MIN(Inputs!$B$2, (Inputs!$B$14 - F5151)/Inputs!$B$15)</f>
        <v>0</v>
      </c>
      <c r="I5151" s="2">
        <f>MAX(MIN(Inputs!$B$2, F5151*Inputs!$B$16, Inputs!$B$14*Inputs!$B$4 - G5151), 0)</f>
        <v>170</v>
      </c>
      <c r="J5151" s="2">
        <f>MAX(MIN(Inputs!$B$2, F5151*Inputs!$B$16, (Inputs!$B$14-F5151)/Inputs!$B$15)*Inputs!$B$9, 0)</f>
        <v>0</v>
      </c>
      <c r="K5151" s="2">
        <f>MAX(E5151*Inputs!$B$5 - B5151 - Inputs!$B$8, 0) * H5151</f>
        <v>0</v>
      </c>
      <c r="L5151" s="2">
        <f>IF(B5151 &gt;= D5151*Inputs!$B$10, MAX(B5151 - E5151/Inputs!$B$5 - Inputs!$B$8, 0) * I5151, 0)</f>
        <v>0</v>
      </c>
      <c r="M5151" s="2">
        <f t="shared" si="962"/>
        <v>0</v>
      </c>
      <c r="N5151" s="3" t="str">
        <f t="shared" si="963"/>
        <v>Idle</v>
      </c>
      <c r="O5151" s="3" t="str">
        <f t="shared" si="971"/>
        <v>Idle</v>
      </c>
      <c r="P5151" s="2">
        <f t="shared" si="964"/>
        <v>0</v>
      </c>
      <c r="Q5151" s="2">
        <f t="shared" si="965"/>
        <v>0</v>
      </c>
      <c r="R5151" s="2">
        <f t="shared" si="966"/>
        <v>0</v>
      </c>
      <c r="S5151" s="2">
        <f t="shared" si="967"/>
        <v>0</v>
      </c>
      <c r="T5151" s="2">
        <f t="shared" si="968"/>
        <v>0</v>
      </c>
      <c r="U5151" s="2">
        <f>IF(O5151="Reg", R5151 * Inputs!$B$7, 0)</f>
        <v>0</v>
      </c>
      <c r="V5151" s="2">
        <f>MAX(F5151 + P5151*Inputs!$B$15 - (Q5151/Inputs!$B$16) - U5151, 0)</f>
        <v>340</v>
      </c>
    </row>
    <row r="5152" spans="1:22" x14ac:dyDescent="0.3">
      <c r="A5152" s="1">
        <v>46237.583333333343</v>
      </c>
      <c r="B5152" s="2">
        <v>62.681103084889713</v>
      </c>
      <c r="C5152" s="2">
        <v>7.7844433811896243</v>
      </c>
      <c r="D5152" s="2">
        <f t="shared" si="960"/>
        <v>38.183675294309168</v>
      </c>
      <c r="E5152" s="2">
        <f t="shared" si="961"/>
        <v>77.766100243313048</v>
      </c>
      <c r="F5152" s="2">
        <f t="shared" si="969"/>
        <v>340</v>
      </c>
      <c r="G5152" s="2">
        <f t="shared" si="970"/>
        <v>0</v>
      </c>
      <c r="H5152" s="2">
        <f>MIN(Inputs!$B$2, (Inputs!$B$14 - F5152)/Inputs!$B$15)</f>
        <v>0</v>
      </c>
      <c r="I5152" s="2">
        <f>MAX(MIN(Inputs!$B$2, F5152*Inputs!$B$16, Inputs!$B$14*Inputs!$B$4 - G5152), 0)</f>
        <v>170</v>
      </c>
      <c r="J5152" s="2">
        <f>MAX(MIN(Inputs!$B$2, F5152*Inputs!$B$16, (Inputs!$B$14-F5152)/Inputs!$B$15)*Inputs!$B$9, 0)</f>
        <v>0</v>
      </c>
      <c r="K5152" s="2">
        <f>MAX(E5152*Inputs!$B$5 - B5152 - Inputs!$B$8, 0) * H5152</f>
        <v>0</v>
      </c>
      <c r="L5152" s="2">
        <f>IF(B5152 &gt;= D5152*Inputs!$B$10, MAX(B5152 - E5152/Inputs!$B$5 - Inputs!$B$8, 0) * I5152, 0)</f>
        <v>0</v>
      </c>
      <c r="M5152" s="2">
        <f t="shared" si="962"/>
        <v>0</v>
      </c>
      <c r="N5152" s="3" t="str">
        <f t="shared" si="963"/>
        <v>Idle</v>
      </c>
      <c r="O5152" s="3" t="str">
        <f t="shared" si="971"/>
        <v>Idle</v>
      </c>
      <c r="P5152" s="2">
        <f t="shared" si="964"/>
        <v>0</v>
      </c>
      <c r="Q5152" s="2">
        <f t="shared" si="965"/>
        <v>0</v>
      </c>
      <c r="R5152" s="2">
        <f t="shared" si="966"/>
        <v>0</v>
      </c>
      <c r="S5152" s="2">
        <f t="shared" si="967"/>
        <v>0</v>
      </c>
      <c r="T5152" s="2">
        <f t="shared" si="968"/>
        <v>0</v>
      </c>
      <c r="U5152" s="2">
        <f>IF(O5152="Reg", R5152 * Inputs!$B$7, 0)</f>
        <v>0</v>
      </c>
      <c r="V5152" s="2">
        <f>MAX(F5152 + P5152*Inputs!$B$15 - (Q5152/Inputs!$B$16) - U5152, 0)</f>
        <v>340</v>
      </c>
    </row>
    <row r="5153" spans="1:22" x14ac:dyDescent="0.3">
      <c r="A5153" s="1">
        <v>46237.625</v>
      </c>
      <c r="B5153" s="2">
        <v>72.737295041416516</v>
      </c>
      <c r="C5153" s="2">
        <v>16.938719941743472</v>
      </c>
      <c r="D5153" s="2">
        <f t="shared" si="960"/>
        <v>38.183675294309168</v>
      </c>
      <c r="E5153" s="2">
        <f t="shared" si="961"/>
        <v>80.776430720065221</v>
      </c>
      <c r="F5153" s="2">
        <f t="shared" si="969"/>
        <v>340</v>
      </c>
      <c r="G5153" s="2">
        <f t="shared" si="970"/>
        <v>0</v>
      </c>
      <c r="H5153" s="2">
        <f>MIN(Inputs!$B$2, (Inputs!$B$14 - F5153)/Inputs!$B$15)</f>
        <v>0</v>
      </c>
      <c r="I5153" s="2">
        <f>MAX(MIN(Inputs!$B$2, F5153*Inputs!$B$16, Inputs!$B$14*Inputs!$B$4 - G5153), 0)</f>
        <v>170</v>
      </c>
      <c r="J5153" s="2">
        <f>MAX(MIN(Inputs!$B$2, F5153*Inputs!$B$16, (Inputs!$B$14-F5153)/Inputs!$B$15)*Inputs!$B$9, 0)</f>
        <v>0</v>
      </c>
      <c r="K5153" s="2">
        <f>MAX(E5153*Inputs!$B$5 - B5153 - Inputs!$B$8, 0) * H5153</f>
        <v>0</v>
      </c>
      <c r="L5153" s="2">
        <f>IF(B5153 &gt;= D5153*Inputs!$B$10, MAX(B5153 - E5153/Inputs!$B$5 - Inputs!$B$8, 0) * I5153, 0)</f>
        <v>0</v>
      </c>
      <c r="M5153" s="2">
        <f t="shared" si="962"/>
        <v>0</v>
      </c>
      <c r="N5153" s="3" t="str">
        <f t="shared" si="963"/>
        <v>Idle</v>
      </c>
      <c r="O5153" s="3" t="str">
        <f t="shared" si="971"/>
        <v>Idle</v>
      </c>
      <c r="P5153" s="2">
        <f t="shared" si="964"/>
        <v>0</v>
      </c>
      <c r="Q5153" s="2">
        <f t="shared" si="965"/>
        <v>0</v>
      </c>
      <c r="R5153" s="2">
        <f t="shared" si="966"/>
        <v>0</v>
      </c>
      <c r="S5153" s="2">
        <f t="shared" si="967"/>
        <v>0</v>
      </c>
      <c r="T5153" s="2">
        <f t="shared" si="968"/>
        <v>0</v>
      </c>
      <c r="U5153" s="2">
        <f>IF(O5153="Reg", R5153 * Inputs!$B$7, 0)</f>
        <v>0</v>
      </c>
      <c r="V5153" s="2">
        <f>MAX(F5153 + P5153*Inputs!$B$15 - (Q5153/Inputs!$B$16) - U5153, 0)</f>
        <v>340</v>
      </c>
    </row>
    <row r="5154" spans="1:22" x14ac:dyDescent="0.3">
      <c r="A5154" s="1">
        <v>46237.666666666657</v>
      </c>
      <c r="B5154" s="2">
        <v>75.157915173354539</v>
      </c>
      <c r="C5154" s="2">
        <v>2.9925529065707619</v>
      </c>
      <c r="D5154" s="2">
        <f t="shared" si="960"/>
        <v>38.183675294309168</v>
      </c>
      <c r="E5154" s="2">
        <f t="shared" si="961"/>
        <v>79.694933778728156</v>
      </c>
      <c r="F5154" s="2">
        <f t="shared" si="969"/>
        <v>340</v>
      </c>
      <c r="G5154" s="2">
        <f t="shared" si="970"/>
        <v>0</v>
      </c>
      <c r="H5154" s="2">
        <f>MIN(Inputs!$B$2, (Inputs!$B$14 - F5154)/Inputs!$B$15)</f>
        <v>0</v>
      </c>
      <c r="I5154" s="2">
        <f>MAX(MIN(Inputs!$B$2, F5154*Inputs!$B$16, Inputs!$B$14*Inputs!$B$4 - G5154), 0)</f>
        <v>170</v>
      </c>
      <c r="J5154" s="2">
        <f>MAX(MIN(Inputs!$B$2, F5154*Inputs!$B$16, (Inputs!$B$14-F5154)/Inputs!$B$15)*Inputs!$B$9, 0)</f>
        <v>0</v>
      </c>
      <c r="K5154" s="2">
        <f>MAX(E5154*Inputs!$B$5 - B5154 - Inputs!$B$8, 0) * H5154</f>
        <v>0</v>
      </c>
      <c r="L5154" s="2">
        <f>IF(B5154 &gt;= D5154*Inputs!$B$10, MAX(B5154 - E5154/Inputs!$B$5 - Inputs!$B$8, 0) * I5154, 0)</f>
        <v>0</v>
      </c>
      <c r="M5154" s="2">
        <f t="shared" si="962"/>
        <v>0</v>
      </c>
      <c r="N5154" s="3" t="str">
        <f t="shared" si="963"/>
        <v>Idle</v>
      </c>
      <c r="O5154" s="3" t="str">
        <f t="shared" si="971"/>
        <v>Idle</v>
      </c>
      <c r="P5154" s="2">
        <f t="shared" si="964"/>
        <v>0</v>
      </c>
      <c r="Q5154" s="2">
        <f t="shared" si="965"/>
        <v>0</v>
      </c>
      <c r="R5154" s="2">
        <f t="shared" si="966"/>
        <v>0</v>
      </c>
      <c r="S5154" s="2">
        <f t="shared" si="967"/>
        <v>0</v>
      </c>
      <c r="T5154" s="2">
        <f t="shared" si="968"/>
        <v>0</v>
      </c>
      <c r="U5154" s="2">
        <f>IF(O5154="Reg", R5154 * Inputs!$B$7, 0)</f>
        <v>0</v>
      </c>
      <c r="V5154" s="2">
        <f>MAX(F5154 + P5154*Inputs!$B$15 - (Q5154/Inputs!$B$16) - U5154, 0)</f>
        <v>340</v>
      </c>
    </row>
    <row r="5155" spans="1:22" x14ac:dyDescent="0.3">
      <c r="A5155" s="1">
        <v>46237.708333333343</v>
      </c>
      <c r="B5155" s="2">
        <v>83.985404514468172</v>
      </c>
      <c r="C5155" s="2">
        <v>9.6866415528441827</v>
      </c>
      <c r="D5155" s="2">
        <f t="shared" si="960"/>
        <v>38.183675294309168</v>
      </c>
      <c r="E5155" s="2">
        <f t="shared" si="961"/>
        <v>78.294355455658717</v>
      </c>
      <c r="F5155" s="2">
        <f t="shared" si="969"/>
        <v>340</v>
      </c>
      <c r="G5155" s="2">
        <f t="shared" si="970"/>
        <v>0</v>
      </c>
      <c r="H5155" s="2">
        <f>MIN(Inputs!$B$2, (Inputs!$B$14 - F5155)/Inputs!$B$15)</f>
        <v>0</v>
      </c>
      <c r="I5155" s="2">
        <f>MAX(MIN(Inputs!$B$2, F5155*Inputs!$B$16, Inputs!$B$14*Inputs!$B$4 - G5155), 0)</f>
        <v>170</v>
      </c>
      <c r="J5155" s="2">
        <f>MAX(MIN(Inputs!$B$2, F5155*Inputs!$B$16, (Inputs!$B$14-F5155)/Inputs!$B$15)*Inputs!$B$9, 0)</f>
        <v>0</v>
      </c>
      <c r="K5155" s="2">
        <f>MAX(E5155*Inputs!$B$5 - B5155 - Inputs!$B$8, 0) * H5155</f>
        <v>0</v>
      </c>
      <c r="L5155" s="2">
        <f>IF(B5155 &gt;= D5155*Inputs!$B$10, MAX(B5155 - E5155/Inputs!$B$5 - Inputs!$B$8, 0) * I5155, 0)</f>
        <v>0</v>
      </c>
      <c r="M5155" s="2">
        <f t="shared" si="962"/>
        <v>0</v>
      </c>
      <c r="N5155" s="3" t="str">
        <f t="shared" si="963"/>
        <v>Idle</v>
      </c>
      <c r="O5155" s="3" t="str">
        <f t="shared" si="971"/>
        <v>Idle</v>
      </c>
      <c r="P5155" s="2">
        <f t="shared" si="964"/>
        <v>0</v>
      </c>
      <c r="Q5155" s="2">
        <f t="shared" si="965"/>
        <v>0</v>
      </c>
      <c r="R5155" s="2">
        <f t="shared" si="966"/>
        <v>0</v>
      </c>
      <c r="S5155" s="2">
        <f t="shared" si="967"/>
        <v>0</v>
      </c>
      <c r="T5155" s="2">
        <f t="shared" si="968"/>
        <v>0</v>
      </c>
      <c r="U5155" s="2">
        <f>IF(O5155="Reg", R5155 * Inputs!$B$7, 0)</f>
        <v>0</v>
      </c>
      <c r="V5155" s="2">
        <f>MAX(F5155 + P5155*Inputs!$B$15 - (Q5155/Inputs!$B$16) - U5155, 0)</f>
        <v>340</v>
      </c>
    </row>
    <row r="5156" spans="1:22" x14ac:dyDescent="0.3">
      <c r="A5156" s="1">
        <v>46237.75</v>
      </c>
      <c r="B5156" s="2">
        <v>94.615148503907236</v>
      </c>
      <c r="C5156" s="2">
        <v>12.616295245413919</v>
      </c>
      <c r="D5156" s="2">
        <f t="shared" si="960"/>
        <v>38.183675294309168</v>
      </c>
      <c r="E5156" s="2">
        <f t="shared" si="961"/>
        <v>82.151100667611544</v>
      </c>
      <c r="F5156" s="2">
        <f t="shared" si="969"/>
        <v>340</v>
      </c>
      <c r="G5156" s="2">
        <f t="shared" si="970"/>
        <v>0</v>
      </c>
      <c r="H5156" s="2">
        <f>MIN(Inputs!$B$2, (Inputs!$B$14 - F5156)/Inputs!$B$15)</f>
        <v>0</v>
      </c>
      <c r="I5156" s="2">
        <f>MAX(MIN(Inputs!$B$2, F5156*Inputs!$B$16, Inputs!$B$14*Inputs!$B$4 - G5156), 0)</f>
        <v>170</v>
      </c>
      <c r="J5156" s="2">
        <f>MAX(MIN(Inputs!$B$2, F5156*Inputs!$B$16, (Inputs!$B$14-F5156)/Inputs!$B$15)*Inputs!$B$9, 0)</f>
        <v>0</v>
      </c>
      <c r="K5156" s="2">
        <f>MAX(E5156*Inputs!$B$5 - B5156 - Inputs!$B$8, 0) * H5156</f>
        <v>0</v>
      </c>
      <c r="L5156" s="2">
        <f>IF(B5156 &gt;= D5156*Inputs!$B$10, MAX(B5156 - E5156/Inputs!$B$5 - Inputs!$B$8, 0) * I5156, 0)</f>
        <v>0</v>
      </c>
      <c r="M5156" s="2">
        <f t="shared" si="962"/>
        <v>0</v>
      </c>
      <c r="N5156" s="3" t="str">
        <f t="shared" si="963"/>
        <v>Idle</v>
      </c>
      <c r="O5156" s="3" t="str">
        <f t="shared" si="971"/>
        <v>Idle</v>
      </c>
      <c r="P5156" s="2">
        <f t="shared" si="964"/>
        <v>0</v>
      </c>
      <c r="Q5156" s="2">
        <f t="shared" si="965"/>
        <v>0</v>
      </c>
      <c r="R5156" s="2">
        <f t="shared" si="966"/>
        <v>0</v>
      </c>
      <c r="S5156" s="2">
        <f t="shared" si="967"/>
        <v>0</v>
      </c>
      <c r="T5156" s="2">
        <f t="shared" si="968"/>
        <v>0</v>
      </c>
      <c r="U5156" s="2">
        <f>IF(O5156="Reg", R5156 * Inputs!$B$7, 0)</f>
        <v>0</v>
      </c>
      <c r="V5156" s="2">
        <f>MAX(F5156 + P5156*Inputs!$B$15 - (Q5156/Inputs!$B$16) - U5156, 0)</f>
        <v>340</v>
      </c>
    </row>
    <row r="5157" spans="1:22" x14ac:dyDescent="0.3">
      <c r="A5157" s="1">
        <v>46237.791666666657</v>
      </c>
      <c r="B5157" s="2">
        <v>77.419735141842168</v>
      </c>
      <c r="C5157" s="2">
        <v>2.6790180658001792</v>
      </c>
      <c r="D5157" s="2">
        <f t="shared" si="960"/>
        <v>38.183675294309168</v>
      </c>
      <c r="E5157" s="2">
        <f t="shared" si="961"/>
        <v>72.325360688488914</v>
      </c>
      <c r="F5157" s="2">
        <f t="shared" si="969"/>
        <v>340</v>
      </c>
      <c r="G5157" s="2">
        <f t="shared" si="970"/>
        <v>0</v>
      </c>
      <c r="H5157" s="2">
        <f>MIN(Inputs!$B$2, (Inputs!$B$14 - F5157)/Inputs!$B$15)</f>
        <v>0</v>
      </c>
      <c r="I5157" s="2">
        <f>MAX(MIN(Inputs!$B$2, F5157*Inputs!$B$16, Inputs!$B$14*Inputs!$B$4 - G5157), 0)</f>
        <v>170</v>
      </c>
      <c r="J5157" s="2">
        <f>MAX(MIN(Inputs!$B$2, F5157*Inputs!$B$16, (Inputs!$B$14-F5157)/Inputs!$B$15)*Inputs!$B$9, 0)</f>
        <v>0</v>
      </c>
      <c r="K5157" s="2">
        <f>MAX(E5157*Inputs!$B$5 - B5157 - Inputs!$B$8, 0) * H5157</f>
        <v>0</v>
      </c>
      <c r="L5157" s="2">
        <f>IF(B5157 &gt;= D5157*Inputs!$B$10, MAX(B5157 - E5157/Inputs!$B$5 - Inputs!$B$8, 0) * I5157, 0)</f>
        <v>0</v>
      </c>
      <c r="M5157" s="2">
        <f t="shared" si="962"/>
        <v>0</v>
      </c>
      <c r="N5157" s="3" t="str">
        <f t="shared" si="963"/>
        <v>Idle</v>
      </c>
      <c r="O5157" s="3" t="str">
        <f t="shared" si="971"/>
        <v>Idle</v>
      </c>
      <c r="P5157" s="2">
        <f t="shared" si="964"/>
        <v>0</v>
      </c>
      <c r="Q5157" s="2">
        <f t="shared" si="965"/>
        <v>0</v>
      </c>
      <c r="R5157" s="2">
        <f t="shared" si="966"/>
        <v>0</v>
      </c>
      <c r="S5157" s="2">
        <f t="shared" si="967"/>
        <v>0</v>
      </c>
      <c r="T5157" s="2">
        <f t="shared" si="968"/>
        <v>0</v>
      </c>
      <c r="U5157" s="2">
        <f>IF(O5157="Reg", R5157 * Inputs!$B$7, 0)</f>
        <v>0</v>
      </c>
      <c r="V5157" s="2">
        <f>MAX(F5157 + P5157*Inputs!$B$15 - (Q5157/Inputs!$B$16) - U5157, 0)</f>
        <v>340</v>
      </c>
    </row>
    <row r="5158" spans="1:22" x14ac:dyDescent="0.3">
      <c r="A5158" s="1">
        <v>46237.833333333343</v>
      </c>
      <c r="B5158" s="2">
        <v>80.74308594540264</v>
      </c>
      <c r="C5158" s="2">
        <v>5.9186270069356022</v>
      </c>
      <c r="D5158" s="2">
        <f t="shared" si="960"/>
        <v>38.183675294309168</v>
      </c>
      <c r="E5158" s="2">
        <f t="shared" si="961"/>
        <v>62.662229754410113</v>
      </c>
      <c r="F5158" s="2">
        <f t="shared" si="969"/>
        <v>340</v>
      </c>
      <c r="G5158" s="2">
        <f t="shared" si="970"/>
        <v>0</v>
      </c>
      <c r="H5158" s="2">
        <f>MIN(Inputs!$B$2, (Inputs!$B$14 - F5158)/Inputs!$B$15)</f>
        <v>0</v>
      </c>
      <c r="I5158" s="2">
        <f>MAX(MIN(Inputs!$B$2, F5158*Inputs!$B$16, Inputs!$B$14*Inputs!$B$4 - G5158), 0)</f>
        <v>170</v>
      </c>
      <c r="J5158" s="2">
        <f>MAX(MIN(Inputs!$B$2, F5158*Inputs!$B$16, (Inputs!$B$14-F5158)/Inputs!$B$15)*Inputs!$B$9, 0)</f>
        <v>0</v>
      </c>
      <c r="K5158" s="2">
        <f>MAX(E5158*Inputs!$B$5 - B5158 - Inputs!$B$8, 0) * H5158</f>
        <v>0</v>
      </c>
      <c r="L5158" s="2">
        <f>IF(B5158 &gt;= D5158*Inputs!$B$10, MAX(B5158 - E5158/Inputs!$B$5 - Inputs!$B$8, 0) * I5158, 0)</f>
        <v>0</v>
      </c>
      <c r="M5158" s="2">
        <f t="shared" si="962"/>
        <v>0</v>
      </c>
      <c r="N5158" s="3" t="str">
        <f t="shared" si="963"/>
        <v>Idle</v>
      </c>
      <c r="O5158" s="3" t="str">
        <f t="shared" si="971"/>
        <v>Idle</v>
      </c>
      <c r="P5158" s="2">
        <f t="shared" si="964"/>
        <v>0</v>
      </c>
      <c r="Q5158" s="2">
        <f t="shared" si="965"/>
        <v>0</v>
      </c>
      <c r="R5158" s="2">
        <f t="shared" si="966"/>
        <v>0</v>
      </c>
      <c r="S5158" s="2">
        <f t="shared" si="967"/>
        <v>0</v>
      </c>
      <c r="T5158" s="2">
        <f t="shared" si="968"/>
        <v>0</v>
      </c>
      <c r="U5158" s="2">
        <f>IF(O5158="Reg", R5158 * Inputs!$B$7, 0)</f>
        <v>0</v>
      </c>
      <c r="V5158" s="2">
        <f>MAX(F5158 + P5158*Inputs!$B$15 - (Q5158/Inputs!$B$16) - U5158, 0)</f>
        <v>340</v>
      </c>
    </row>
    <row r="5159" spans="1:22" x14ac:dyDescent="0.3">
      <c r="A5159" s="1">
        <v>46237.875</v>
      </c>
      <c r="B5159" s="2">
        <v>66.248313393394199</v>
      </c>
      <c r="C5159" s="2">
        <v>3.1824682769796802</v>
      </c>
      <c r="D5159" s="2">
        <f t="shared" si="960"/>
        <v>38.183675294309168</v>
      </c>
      <c r="E5159" s="2">
        <f t="shared" si="961"/>
        <v>50.274610678903969</v>
      </c>
      <c r="F5159" s="2">
        <f t="shared" si="969"/>
        <v>340</v>
      </c>
      <c r="G5159" s="2">
        <f t="shared" si="970"/>
        <v>0</v>
      </c>
      <c r="H5159" s="2">
        <f>MIN(Inputs!$B$2, (Inputs!$B$14 - F5159)/Inputs!$B$15)</f>
        <v>0</v>
      </c>
      <c r="I5159" s="2">
        <f>MAX(MIN(Inputs!$B$2, F5159*Inputs!$B$16, Inputs!$B$14*Inputs!$B$4 - G5159), 0)</f>
        <v>170</v>
      </c>
      <c r="J5159" s="2">
        <f>MAX(MIN(Inputs!$B$2, F5159*Inputs!$B$16, (Inputs!$B$14-F5159)/Inputs!$B$15)*Inputs!$B$9, 0)</f>
        <v>0</v>
      </c>
      <c r="K5159" s="2">
        <f>MAX(E5159*Inputs!$B$5 - B5159 - Inputs!$B$8, 0) * H5159</f>
        <v>0</v>
      </c>
      <c r="L5159" s="2">
        <f>IF(B5159 &gt;= D5159*Inputs!$B$10, MAX(B5159 - E5159/Inputs!$B$5 - Inputs!$B$8, 0) * I5159, 0)</f>
        <v>0</v>
      </c>
      <c r="M5159" s="2">
        <f t="shared" si="962"/>
        <v>0</v>
      </c>
      <c r="N5159" s="3" t="str">
        <f t="shared" si="963"/>
        <v>Idle</v>
      </c>
      <c r="O5159" s="3" t="str">
        <f t="shared" si="971"/>
        <v>Idle</v>
      </c>
      <c r="P5159" s="2">
        <f t="shared" si="964"/>
        <v>0</v>
      </c>
      <c r="Q5159" s="2">
        <f t="shared" si="965"/>
        <v>0</v>
      </c>
      <c r="R5159" s="2">
        <f t="shared" si="966"/>
        <v>0</v>
      </c>
      <c r="S5159" s="2">
        <f t="shared" si="967"/>
        <v>0</v>
      </c>
      <c r="T5159" s="2">
        <f t="shared" si="968"/>
        <v>0</v>
      </c>
      <c r="U5159" s="2">
        <f>IF(O5159="Reg", R5159 * Inputs!$B$7, 0)</f>
        <v>0</v>
      </c>
      <c r="V5159" s="2">
        <f>MAX(F5159 + P5159*Inputs!$B$15 - (Q5159/Inputs!$B$16) - U5159, 0)</f>
        <v>340</v>
      </c>
    </row>
    <row r="5160" spans="1:22" x14ac:dyDescent="0.3">
      <c r="A5160" s="1">
        <v>46237.916666666657</v>
      </c>
      <c r="B5160" s="2">
        <v>66.754445234937862</v>
      </c>
      <c r="C5160" s="2">
        <v>2.930847071478214</v>
      </c>
      <c r="D5160" s="2">
        <f t="shared" si="960"/>
        <v>38.183675294309168</v>
      </c>
      <c r="E5160" s="2">
        <f t="shared" si="961"/>
        <v>39.233225113338271</v>
      </c>
      <c r="F5160" s="2">
        <f t="shared" si="969"/>
        <v>340</v>
      </c>
      <c r="G5160" s="2">
        <f t="shared" si="970"/>
        <v>0</v>
      </c>
      <c r="H5160" s="2">
        <f>MIN(Inputs!$B$2, (Inputs!$B$14 - F5160)/Inputs!$B$15)</f>
        <v>0</v>
      </c>
      <c r="I5160" s="2">
        <f>MAX(MIN(Inputs!$B$2, F5160*Inputs!$B$16, Inputs!$B$14*Inputs!$B$4 - G5160), 0)</f>
        <v>170</v>
      </c>
      <c r="J5160" s="2">
        <f>MAX(MIN(Inputs!$B$2, F5160*Inputs!$B$16, (Inputs!$B$14-F5160)/Inputs!$B$15)*Inputs!$B$9, 0)</f>
        <v>0</v>
      </c>
      <c r="K5160" s="2">
        <f>MAX(E5160*Inputs!$B$5 - B5160 - Inputs!$B$8, 0) * H5160</f>
        <v>0</v>
      </c>
      <c r="L5160" s="2">
        <f>IF(B5160 &gt;= D5160*Inputs!$B$10, MAX(B5160 - E5160/Inputs!$B$5 - Inputs!$B$8, 0) * I5160, 0)</f>
        <v>369.10992940817948</v>
      </c>
      <c r="M5160" s="2">
        <f t="shared" si="962"/>
        <v>0</v>
      </c>
      <c r="N5160" s="3" t="str">
        <f t="shared" si="963"/>
        <v>Discharge</v>
      </c>
      <c r="O5160" s="3" t="str">
        <f t="shared" si="971"/>
        <v>Discharge</v>
      </c>
      <c r="P5160" s="2">
        <f t="shared" si="964"/>
        <v>0</v>
      </c>
      <c r="Q5160" s="2">
        <f t="shared" si="965"/>
        <v>170</v>
      </c>
      <c r="R5160" s="2">
        <f t="shared" si="966"/>
        <v>0</v>
      </c>
      <c r="S5160" s="2">
        <f t="shared" si="967"/>
        <v>11348.255689939437</v>
      </c>
      <c r="T5160" s="2">
        <f t="shared" si="968"/>
        <v>0</v>
      </c>
      <c r="U5160" s="2">
        <f>IF(O5160="Reg", R5160 * Inputs!$B$7, 0)</f>
        <v>0</v>
      </c>
      <c r="V5160" s="2">
        <f>MAX(F5160 + P5160*Inputs!$B$15 - (Q5160/Inputs!$B$16) - U5160, 0)</f>
        <v>170</v>
      </c>
    </row>
    <row r="5161" spans="1:22" x14ac:dyDescent="0.3">
      <c r="A5161" s="1">
        <v>46237.958333333343</v>
      </c>
      <c r="B5161" s="2">
        <v>107.12587578618511</v>
      </c>
      <c r="C5161" s="2">
        <v>2.011878664631332</v>
      </c>
      <c r="D5161" s="2">
        <f t="shared" si="960"/>
        <v>38.183675294309168</v>
      </c>
      <c r="E5161" s="2">
        <f t="shared" si="961"/>
        <v>28.107484240848624</v>
      </c>
      <c r="F5161" s="2">
        <f t="shared" si="969"/>
        <v>170</v>
      </c>
      <c r="G5161" s="2">
        <f t="shared" si="970"/>
        <v>170</v>
      </c>
      <c r="H5161" s="2">
        <f>MIN(Inputs!$B$2, (Inputs!$B$14 - F5161)/Inputs!$B$15)</f>
        <v>170</v>
      </c>
      <c r="I5161" s="2">
        <f>MAX(MIN(Inputs!$B$2, F5161*Inputs!$B$16, Inputs!$B$14*Inputs!$B$4 - G5161), 0)</f>
        <v>170</v>
      </c>
      <c r="J5161" s="2">
        <f>MAX(MIN(Inputs!$B$2, F5161*Inputs!$B$16, (Inputs!$B$14-F5161)/Inputs!$B$15)*Inputs!$B$9, 0)</f>
        <v>136</v>
      </c>
      <c r="K5161" s="2">
        <f>MAX(E5161*Inputs!$B$5 - B5161 - Inputs!$B$8, 0) * H5161</f>
        <v>0</v>
      </c>
      <c r="L5161" s="2">
        <f>IF(B5161 &gt;= D5161*Inputs!$B$10, MAX(B5161 - E5161/Inputs!$B$5 - Inputs!$B$8, 0) * I5161, 0)</f>
        <v>9381.5439734875308</v>
      </c>
      <c r="M5161" s="2">
        <f t="shared" si="962"/>
        <v>273.61549838986116</v>
      </c>
      <c r="N5161" s="3" t="str">
        <f t="shared" si="963"/>
        <v>Discharge</v>
      </c>
      <c r="O5161" s="3" t="str">
        <f t="shared" si="971"/>
        <v>Discharge</v>
      </c>
      <c r="P5161" s="2">
        <f t="shared" si="964"/>
        <v>0</v>
      </c>
      <c r="Q5161" s="2">
        <f t="shared" si="965"/>
        <v>170</v>
      </c>
      <c r="R5161" s="2">
        <f t="shared" si="966"/>
        <v>0</v>
      </c>
      <c r="S5161" s="2">
        <f t="shared" si="967"/>
        <v>18211.398883651469</v>
      </c>
      <c r="T5161" s="2">
        <f t="shared" si="968"/>
        <v>0</v>
      </c>
      <c r="U5161" s="2">
        <f>IF(O5161="Reg", R5161 * Inputs!$B$7, 0)</f>
        <v>0</v>
      </c>
      <c r="V5161" s="2">
        <f>MAX(F5161 + P5161*Inputs!$B$15 - (Q5161/Inputs!$B$16) - U5161, 0)</f>
        <v>0</v>
      </c>
    </row>
    <row r="5162" spans="1:22" x14ac:dyDescent="0.3">
      <c r="A5162" s="1">
        <v>46238</v>
      </c>
      <c r="B5162" s="2">
        <v>35.660708629171523</v>
      </c>
      <c r="C5162" s="2">
        <v>21.15273563564676</v>
      </c>
      <c r="D5162" s="2">
        <f t="shared" si="960"/>
        <v>52.828506838485417</v>
      </c>
      <c r="E5162" s="2">
        <f t="shared" si="961"/>
        <v>10.253171609817775</v>
      </c>
      <c r="F5162" s="2">
        <f t="shared" si="969"/>
        <v>0</v>
      </c>
      <c r="G5162" s="2">
        <f t="shared" si="970"/>
        <v>0</v>
      </c>
      <c r="H5162" s="2">
        <f>MIN(Inputs!$B$2, (Inputs!$B$14 - F5162)/Inputs!$B$15)</f>
        <v>170</v>
      </c>
      <c r="I5162" s="2">
        <f>MAX(MIN(Inputs!$B$2, F5162*Inputs!$B$16, Inputs!$B$14*Inputs!$B$4 - G5162), 0)</f>
        <v>0</v>
      </c>
      <c r="J5162" s="2">
        <f>MAX(MIN(Inputs!$B$2, F5162*Inputs!$B$16, (Inputs!$B$14-F5162)/Inputs!$B$15)*Inputs!$B$9, 0)</f>
        <v>0</v>
      </c>
      <c r="K5162" s="2">
        <f>MAX(E5162*Inputs!$B$5 - B5162 - Inputs!$B$8, 0) * H5162</f>
        <v>0</v>
      </c>
      <c r="L5162" s="2">
        <f>IF(B5162 &gt;= D5162*Inputs!$B$10, MAX(B5162 - E5162/Inputs!$B$5 - Inputs!$B$8, 0) * I5162, 0)</f>
        <v>0</v>
      </c>
      <c r="M5162" s="2">
        <f t="shared" si="962"/>
        <v>0</v>
      </c>
      <c r="N5162" s="3" t="str">
        <f t="shared" si="963"/>
        <v>Idle</v>
      </c>
      <c r="O5162" s="3" t="str">
        <f t="shared" si="971"/>
        <v>Idle</v>
      </c>
      <c r="P5162" s="2">
        <f t="shared" si="964"/>
        <v>0</v>
      </c>
      <c r="Q5162" s="2">
        <f t="shared" si="965"/>
        <v>0</v>
      </c>
      <c r="R5162" s="2">
        <f t="shared" si="966"/>
        <v>0</v>
      </c>
      <c r="S5162" s="2">
        <f t="shared" si="967"/>
        <v>0</v>
      </c>
      <c r="T5162" s="2">
        <f t="shared" si="968"/>
        <v>0</v>
      </c>
      <c r="U5162" s="2">
        <f>IF(O5162="Reg", R5162 * Inputs!$B$7, 0)</f>
        <v>0</v>
      </c>
      <c r="V5162" s="2">
        <f>MAX(F5162 + P5162*Inputs!$B$15 - (Q5162/Inputs!$B$16) - U5162, 0)</f>
        <v>0</v>
      </c>
    </row>
    <row r="5163" spans="1:22" x14ac:dyDescent="0.3">
      <c r="A5163" s="1">
        <v>46238.041666666657</v>
      </c>
      <c r="B5163" s="2">
        <v>19.440949537369399</v>
      </c>
      <c r="C5163" s="2">
        <v>13.802699954288631</v>
      </c>
      <c r="D5163" s="2">
        <f t="shared" si="960"/>
        <v>52.828506838485417</v>
      </c>
      <c r="E5163" s="2">
        <f t="shared" si="961"/>
        <v>4.309720171622522</v>
      </c>
      <c r="F5163" s="2">
        <f t="shared" si="969"/>
        <v>0</v>
      </c>
      <c r="G5163" s="2">
        <f t="shared" si="970"/>
        <v>0</v>
      </c>
      <c r="H5163" s="2">
        <f>MIN(Inputs!$B$2, (Inputs!$B$14 - F5163)/Inputs!$B$15)</f>
        <v>170</v>
      </c>
      <c r="I5163" s="2">
        <f>MAX(MIN(Inputs!$B$2, F5163*Inputs!$B$16, Inputs!$B$14*Inputs!$B$4 - G5163), 0)</f>
        <v>0</v>
      </c>
      <c r="J5163" s="2">
        <f>MAX(MIN(Inputs!$B$2, F5163*Inputs!$B$16, (Inputs!$B$14-F5163)/Inputs!$B$15)*Inputs!$B$9, 0)</f>
        <v>0</v>
      </c>
      <c r="K5163" s="2">
        <f>MAX(E5163*Inputs!$B$5 - B5163 - Inputs!$B$8, 0) * H5163</f>
        <v>0</v>
      </c>
      <c r="L5163" s="2">
        <f>IF(B5163 &gt;= D5163*Inputs!$B$10, MAX(B5163 - E5163/Inputs!$B$5 - Inputs!$B$8, 0) * I5163, 0)</f>
        <v>0</v>
      </c>
      <c r="M5163" s="2">
        <f t="shared" si="962"/>
        <v>0</v>
      </c>
      <c r="N5163" s="3" t="str">
        <f t="shared" si="963"/>
        <v>Idle</v>
      </c>
      <c r="O5163" s="3" t="str">
        <f t="shared" si="971"/>
        <v>Idle</v>
      </c>
      <c r="P5163" s="2">
        <f t="shared" si="964"/>
        <v>0</v>
      </c>
      <c r="Q5163" s="2">
        <f t="shared" si="965"/>
        <v>0</v>
      </c>
      <c r="R5163" s="2">
        <f t="shared" si="966"/>
        <v>0</v>
      </c>
      <c r="S5163" s="2">
        <f t="shared" si="967"/>
        <v>0</v>
      </c>
      <c r="T5163" s="2">
        <f t="shared" si="968"/>
        <v>0</v>
      </c>
      <c r="U5163" s="2">
        <f>IF(O5163="Reg", R5163 * Inputs!$B$7, 0)</f>
        <v>0</v>
      </c>
      <c r="V5163" s="2">
        <f>MAX(F5163 + P5163*Inputs!$B$15 - (Q5163/Inputs!$B$16) - U5163, 0)</f>
        <v>0</v>
      </c>
    </row>
    <row r="5164" spans="1:22" x14ac:dyDescent="0.3">
      <c r="A5164" s="1">
        <v>46238.083333333343</v>
      </c>
      <c r="B5164" s="2">
        <v>6.4173714923657306</v>
      </c>
      <c r="C5164" s="2">
        <v>6.6676699736896481</v>
      </c>
      <c r="D5164" s="2">
        <f t="shared" si="960"/>
        <v>52.828506838485417</v>
      </c>
      <c r="E5164" s="2">
        <f t="shared" si="961"/>
        <v>1.0695619153942884</v>
      </c>
      <c r="F5164" s="2">
        <f t="shared" si="969"/>
        <v>0</v>
      </c>
      <c r="G5164" s="2">
        <f t="shared" si="970"/>
        <v>0</v>
      </c>
      <c r="H5164" s="2">
        <f>MIN(Inputs!$B$2, (Inputs!$B$14 - F5164)/Inputs!$B$15)</f>
        <v>170</v>
      </c>
      <c r="I5164" s="2">
        <f>MAX(MIN(Inputs!$B$2, F5164*Inputs!$B$16, Inputs!$B$14*Inputs!$B$4 - G5164), 0)</f>
        <v>0</v>
      </c>
      <c r="J5164" s="2">
        <f>MAX(MIN(Inputs!$B$2, F5164*Inputs!$B$16, (Inputs!$B$14-F5164)/Inputs!$B$15)*Inputs!$B$9, 0)</f>
        <v>0</v>
      </c>
      <c r="K5164" s="2">
        <f>MAX(E5164*Inputs!$B$5 - B5164 - Inputs!$B$8, 0) * H5164</f>
        <v>0</v>
      </c>
      <c r="L5164" s="2">
        <f>IF(B5164 &gt;= D5164*Inputs!$B$10, MAX(B5164 - E5164/Inputs!$B$5 - Inputs!$B$8, 0) * I5164, 0)</f>
        <v>0</v>
      </c>
      <c r="M5164" s="2">
        <f t="shared" si="962"/>
        <v>0</v>
      </c>
      <c r="N5164" s="3" t="str">
        <f t="shared" si="963"/>
        <v>Idle</v>
      </c>
      <c r="O5164" s="3" t="str">
        <f t="shared" si="971"/>
        <v>Idle</v>
      </c>
      <c r="P5164" s="2">
        <f t="shared" si="964"/>
        <v>0</v>
      </c>
      <c r="Q5164" s="2">
        <f t="shared" si="965"/>
        <v>0</v>
      </c>
      <c r="R5164" s="2">
        <f t="shared" si="966"/>
        <v>0</v>
      </c>
      <c r="S5164" s="2">
        <f t="shared" si="967"/>
        <v>0</v>
      </c>
      <c r="T5164" s="2">
        <f t="shared" si="968"/>
        <v>0</v>
      </c>
      <c r="U5164" s="2">
        <f>IF(O5164="Reg", R5164 * Inputs!$B$7, 0)</f>
        <v>0</v>
      </c>
      <c r="V5164" s="2">
        <f>MAX(F5164 + P5164*Inputs!$B$15 - (Q5164/Inputs!$B$16) - U5164, 0)</f>
        <v>0</v>
      </c>
    </row>
    <row r="5165" spans="1:22" x14ac:dyDescent="0.3">
      <c r="A5165" s="1">
        <v>46238.125</v>
      </c>
      <c r="B5165" s="2">
        <v>0</v>
      </c>
      <c r="C5165" s="2">
        <v>4.3609854683951577</v>
      </c>
      <c r="D5165" s="2">
        <f t="shared" si="960"/>
        <v>52.828506838485417</v>
      </c>
      <c r="E5165" s="2">
        <f t="shared" si="961"/>
        <v>0</v>
      </c>
      <c r="F5165" s="2">
        <f t="shared" si="969"/>
        <v>0</v>
      </c>
      <c r="G5165" s="2">
        <f t="shared" si="970"/>
        <v>0</v>
      </c>
      <c r="H5165" s="2">
        <f>MIN(Inputs!$B$2, (Inputs!$B$14 - F5165)/Inputs!$B$15)</f>
        <v>170</v>
      </c>
      <c r="I5165" s="2">
        <f>MAX(MIN(Inputs!$B$2, F5165*Inputs!$B$16, Inputs!$B$14*Inputs!$B$4 - G5165), 0)</f>
        <v>0</v>
      </c>
      <c r="J5165" s="2">
        <f>MAX(MIN(Inputs!$B$2, F5165*Inputs!$B$16, (Inputs!$B$14-F5165)/Inputs!$B$15)*Inputs!$B$9, 0)</f>
        <v>0</v>
      </c>
      <c r="K5165" s="2">
        <f>MAX(E5165*Inputs!$B$5 - B5165 - Inputs!$B$8, 0) * H5165</f>
        <v>0</v>
      </c>
      <c r="L5165" s="2">
        <f>IF(B5165 &gt;= D5165*Inputs!$B$10, MAX(B5165 - E5165/Inputs!$B$5 - Inputs!$B$8, 0) * I5165, 0)</f>
        <v>0</v>
      </c>
      <c r="M5165" s="2">
        <f t="shared" si="962"/>
        <v>0</v>
      </c>
      <c r="N5165" s="3" t="str">
        <f t="shared" si="963"/>
        <v>Idle</v>
      </c>
      <c r="O5165" s="3" t="str">
        <f t="shared" si="971"/>
        <v>Idle</v>
      </c>
      <c r="P5165" s="2">
        <f t="shared" si="964"/>
        <v>0</v>
      </c>
      <c r="Q5165" s="2">
        <f t="shared" si="965"/>
        <v>0</v>
      </c>
      <c r="R5165" s="2">
        <f t="shared" si="966"/>
        <v>0</v>
      </c>
      <c r="S5165" s="2">
        <f t="shared" si="967"/>
        <v>0</v>
      </c>
      <c r="T5165" s="2">
        <f t="shared" si="968"/>
        <v>0</v>
      </c>
      <c r="U5165" s="2">
        <f>IF(O5165="Reg", R5165 * Inputs!$B$7, 0)</f>
        <v>0</v>
      </c>
      <c r="V5165" s="2">
        <f>MAX(F5165 + P5165*Inputs!$B$15 - (Q5165/Inputs!$B$16) - U5165, 0)</f>
        <v>0</v>
      </c>
    </row>
    <row r="5166" spans="1:22" x14ac:dyDescent="0.3">
      <c r="A5166" s="1">
        <v>46238.166666666657</v>
      </c>
      <c r="B5166" s="2">
        <v>0</v>
      </c>
      <c r="C5166" s="2">
        <v>12.484729811506471</v>
      </c>
      <c r="D5166" s="2">
        <f t="shared" si="960"/>
        <v>52.828506838485417</v>
      </c>
      <c r="E5166" s="2">
        <f t="shared" si="961"/>
        <v>0</v>
      </c>
      <c r="F5166" s="2">
        <f t="shared" si="969"/>
        <v>0</v>
      </c>
      <c r="G5166" s="2">
        <f t="shared" si="970"/>
        <v>0</v>
      </c>
      <c r="H5166" s="2">
        <f>MIN(Inputs!$B$2, (Inputs!$B$14 - F5166)/Inputs!$B$15)</f>
        <v>170</v>
      </c>
      <c r="I5166" s="2">
        <f>MAX(MIN(Inputs!$B$2, F5166*Inputs!$B$16, Inputs!$B$14*Inputs!$B$4 - G5166), 0)</f>
        <v>0</v>
      </c>
      <c r="J5166" s="2">
        <f>MAX(MIN(Inputs!$B$2, F5166*Inputs!$B$16, (Inputs!$B$14-F5166)/Inputs!$B$15)*Inputs!$B$9, 0)</f>
        <v>0</v>
      </c>
      <c r="K5166" s="2">
        <f>MAX(E5166*Inputs!$B$5 - B5166 - Inputs!$B$8, 0) * H5166</f>
        <v>0</v>
      </c>
      <c r="L5166" s="2">
        <f>IF(B5166 &gt;= D5166*Inputs!$B$10, MAX(B5166 - E5166/Inputs!$B$5 - Inputs!$B$8, 0) * I5166, 0)</f>
        <v>0</v>
      </c>
      <c r="M5166" s="2">
        <f t="shared" si="962"/>
        <v>0</v>
      </c>
      <c r="N5166" s="3" t="str">
        <f t="shared" si="963"/>
        <v>Idle</v>
      </c>
      <c r="O5166" s="3" t="str">
        <f t="shared" si="971"/>
        <v>Idle</v>
      </c>
      <c r="P5166" s="2">
        <f t="shared" si="964"/>
        <v>0</v>
      </c>
      <c r="Q5166" s="2">
        <f t="shared" si="965"/>
        <v>0</v>
      </c>
      <c r="R5166" s="2">
        <f t="shared" si="966"/>
        <v>0</v>
      </c>
      <c r="S5166" s="2">
        <f t="shared" si="967"/>
        <v>0</v>
      </c>
      <c r="T5166" s="2">
        <f t="shared" si="968"/>
        <v>0</v>
      </c>
      <c r="U5166" s="2">
        <f>IF(O5166="Reg", R5166 * Inputs!$B$7, 0)</f>
        <v>0</v>
      </c>
      <c r="V5166" s="2">
        <f>MAX(F5166 + P5166*Inputs!$B$15 - (Q5166/Inputs!$B$16) - U5166, 0)</f>
        <v>0</v>
      </c>
    </row>
    <row r="5167" spans="1:22" x14ac:dyDescent="0.3">
      <c r="A5167" s="1">
        <v>46238.208333333343</v>
      </c>
      <c r="B5167" s="2">
        <v>0</v>
      </c>
      <c r="C5167" s="2">
        <v>6.9262757431769666</v>
      </c>
      <c r="D5167" s="2">
        <f t="shared" si="960"/>
        <v>52.828506838485417</v>
      </c>
      <c r="E5167" s="2">
        <f t="shared" si="961"/>
        <v>0</v>
      </c>
      <c r="F5167" s="2">
        <f t="shared" si="969"/>
        <v>0</v>
      </c>
      <c r="G5167" s="2">
        <f t="shared" si="970"/>
        <v>0</v>
      </c>
      <c r="H5167" s="2">
        <f>MIN(Inputs!$B$2, (Inputs!$B$14 - F5167)/Inputs!$B$15)</f>
        <v>170</v>
      </c>
      <c r="I5167" s="2">
        <f>MAX(MIN(Inputs!$B$2, F5167*Inputs!$B$16, Inputs!$B$14*Inputs!$B$4 - G5167), 0)</f>
        <v>0</v>
      </c>
      <c r="J5167" s="2">
        <f>MAX(MIN(Inputs!$B$2, F5167*Inputs!$B$16, (Inputs!$B$14-F5167)/Inputs!$B$15)*Inputs!$B$9, 0)</f>
        <v>0</v>
      </c>
      <c r="K5167" s="2">
        <f>MAX(E5167*Inputs!$B$5 - B5167 - Inputs!$B$8, 0) * H5167</f>
        <v>0</v>
      </c>
      <c r="L5167" s="2">
        <f>IF(B5167 &gt;= D5167*Inputs!$B$10, MAX(B5167 - E5167/Inputs!$B$5 - Inputs!$B$8, 0) * I5167, 0)</f>
        <v>0</v>
      </c>
      <c r="M5167" s="2">
        <f t="shared" si="962"/>
        <v>0</v>
      </c>
      <c r="N5167" s="3" t="str">
        <f t="shared" si="963"/>
        <v>Idle</v>
      </c>
      <c r="O5167" s="3" t="str">
        <f t="shared" si="971"/>
        <v>Idle</v>
      </c>
      <c r="P5167" s="2">
        <f t="shared" si="964"/>
        <v>0</v>
      </c>
      <c r="Q5167" s="2">
        <f t="shared" si="965"/>
        <v>0</v>
      </c>
      <c r="R5167" s="2">
        <f t="shared" si="966"/>
        <v>0</v>
      </c>
      <c r="S5167" s="2">
        <f t="shared" si="967"/>
        <v>0</v>
      </c>
      <c r="T5167" s="2">
        <f t="shared" si="968"/>
        <v>0</v>
      </c>
      <c r="U5167" s="2">
        <f>IF(O5167="Reg", R5167 * Inputs!$B$7, 0)</f>
        <v>0</v>
      </c>
      <c r="V5167" s="2">
        <f>MAX(F5167 + P5167*Inputs!$B$15 - (Q5167/Inputs!$B$16) - U5167, 0)</f>
        <v>0</v>
      </c>
    </row>
    <row r="5168" spans="1:22" x14ac:dyDescent="0.3">
      <c r="A5168" s="1">
        <v>46238.25</v>
      </c>
      <c r="B5168" s="2">
        <v>0</v>
      </c>
      <c r="C5168" s="2">
        <v>3.6799704741087922</v>
      </c>
      <c r="D5168" s="2">
        <f t="shared" si="960"/>
        <v>52.828506838485417</v>
      </c>
      <c r="E5168" s="2">
        <f t="shared" si="961"/>
        <v>2.1554223830755999</v>
      </c>
      <c r="F5168" s="2">
        <f t="shared" si="969"/>
        <v>0</v>
      </c>
      <c r="G5168" s="2">
        <f t="shared" si="970"/>
        <v>0</v>
      </c>
      <c r="H5168" s="2">
        <f>MIN(Inputs!$B$2, (Inputs!$B$14 - F5168)/Inputs!$B$15)</f>
        <v>170</v>
      </c>
      <c r="I5168" s="2">
        <f>MAX(MIN(Inputs!$B$2, F5168*Inputs!$B$16, Inputs!$B$14*Inputs!$B$4 - G5168), 0)</f>
        <v>0</v>
      </c>
      <c r="J5168" s="2">
        <f>MAX(MIN(Inputs!$B$2, F5168*Inputs!$B$16, (Inputs!$B$14-F5168)/Inputs!$B$15)*Inputs!$B$9, 0)</f>
        <v>0</v>
      </c>
      <c r="K5168" s="2">
        <f>MAX(E5168*Inputs!$B$5 - B5168 - Inputs!$B$8, 0) * H5168</f>
        <v>0</v>
      </c>
      <c r="L5168" s="2">
        <f>IF(B5168 &gt;= D5168*Inputs!$B$10, MAX(B5168 - E5168/Inputs!$B$5 - Inputs!$B$8, 0) * I5168, 0)</f>
        <v>0</v>
      </c>
      <c r="M5168" s="2">
        <f t="shared" si="962"/>
        <v>0</v>
      </c>
      <c r="N5168" s="3" t="str">
        <f t="shared" si="963"/>
        <v>Idle</v>
      </c>
      <c r="O5168" s="3" t="str">
        <f t="shared" si="971"/>
        <v>Idle</v>
      </c>
      <c r="P5168" s="2">
        <f t="shared" si="964"/>
        <v>0</v>
      </c>
      <c r="Q5168" s="2">
        <f t="shared" si="965"/>
        <v>0</v>
      </c>
      <c r="R5168" s="2">
        <f t="shared" si="966"/>
        <v>0</v>
      </c>
      <c r="S5168" s="2">
        <f t="shared" si="967"/>
        <v>0</v>
      </c>
      <c r="T5168" s="2">
        <f t="shared" si="968"/>
        <v>0</v>
      </c>
      <c r="U5168" s="2">
        <f>IF(O5168="Reg", R5168 * Inputs!$B$7, 0)</f>
        <v>0</v>
      </c>
      <c r="V5168" s="2">
        <f>MAX(F5168 + P5168*Inputs!$B$15 - (Q5168/Inputs!$B$16) - U5168, 0)</f>
        <v>0</v>
      </c>
    </row>
    <row r="5169" spans="1:22" x14ac:dyDescent="0.3">
      <c r="A5169" s="1">
        <v>46238.291666666657</v>
      </c>
      <c r="B5169" s="2">
        <v>0</v>
      </c>
      <c r="C5169" s="2">
        <v>3.1739566188453319</v>
      </c>
      <c r="D5169" s="2">
        <f t="shared" si="960"/>
        <v>52.828506838485417</v>
      </c>
      <c r="E5169" s="2">
        <f t="shared" si="961"/>
        <v>7.7076531120953788</v>
      </c>
      <c r="F5169" s="2">
        <f t="shared" si="969"/>
        <v>0</v>
      </c>
      <c r="G5169" s="2">
        <f t="shared" si="970"/>
        <v>0</v>
      </c>
      <c r="H5169" s="2">
        <f>MIN(Inputs!$B$2, (Inputs!$B$14 - F5169)/Inputs!$B$15)</f>
        <v>170</v>
      </c>
      <c r="I5169" s="2">
        <f>MAX(MIN(Inputs!$B$2, F5169*Inputs!$B$16, Inputs!$B$14*Inputs!$B$4 - G5169), 0)</f>
        <v>0</v>
      </c>
      <c r="J5169" s="2">
        <f>MAX(MIN(Inputs!$B$2, F5169*Inputs!$B$16, (Inputs!$B$14-F5169)/Inputs!$B$15)*Inputs!$B$9, 0)</f>
        <v>0</v>
      </c>
      <c r="K5169" s="2">
        <f>MAX(E5169*Inputs!$B$5 - B5169 - Inputs!$B$8, 0) * H5169</f>
        <v>0</v>
      </c>
      <c r="L5169" s="2">
        <f>IF(B5169 &gt;= D5169*Inputs!$B$10, MAX(B5169 - E5169/Inputs!$B$5 - Inputs!$B$8, 0) * I5169, 0)</f>
        <v>0</v>
      </c>
      <c r="M5169" s="2">
        <f t="shared" si="962"/>
        <v>0</v>
      </c>
      <c r="N5169" s="3" t="str">
        <f t="shared" si="963"/>
        <v>Idle</v>
      </c>
      <c r="O5169" s="3" t="str">
        <f t="shared" si="971"/>
        <v>Idle</v>
      </c>
      <c r="P5169" s="2">
        <f t="shared" si="964"/>
        <v>0</v>
      </c>
      <c r="Q5169" s="2">
        <f t="shared" si="965"/>
        <v>0</v>
      </c>
      <c r="R5169" s="2">
        <f t="shared" si="966"/>
        <v>0</v>
      </c>
      <c r="S5169" s="2">
        <f t="shared" si="967"/>
        <v>0</v>
      </c>
      <c r="T5169" s="2">
        <f t="shared" si="968"/>
        <v>0</v>
      </c>
      <c r="U5169" s="2">
        <f>IF(O5169="Reg", R5169 * Inputs!$B$7, 0)</f>
        <v>0</v>
      </c>
      <c r="V5169" s="2">
        <f>MAX(F5169 + P5169*Inputs!$B$15 - (Q5169/Inputs!$B$16) - U5169, 0)</f>
        <v>0</v>
      </c>
    </row>
    <row r="5170" spans="1:22" x14ac:dyDescent="0.3">
      <c r="A5170" s="1">
        <v>46238.333333333343</v>
      </c>
      <c r="B5170" s="2">
        <v>0</v>
      </c>
      <c r="C5170" s="2">
        <v>2.896762229143611</v>
      </c>
      <c r="D5170" s="2">
        <f t="shared" si="960"/>
        <v>52.828506838485417</v>
      </c>
      <c r="E5170" s="2">
        <f t="shared" si="961"/>
        <v>14.296240745064196</v>
      </c>
      <c r="F5170" s="2">
        <f t="shared" si="969"/>
        <v>0</v>
      </c>
      <c r="G5170" s="2">
        <f t="shared" si="970"/>
        <v>0</v>
      </c>
      <c r="H5170" s="2">
        <f>MIN(Inputs!$B$2, (Inputs!$B$14 - F5170)/Inputs!$B$15)</f>
        <v>170</v>
      </c>
      <c r="I5170" s="2">
        <f>MAX(MIN(Inputs!$B$2, F5170*Inputs!$B$16, Inputs!$B$14*Inputs!$B$4 - G5170), 0)</f>
        <v>0</v>
      </c>
      <c r="J5170" s="2">
        <f>MAX(MIN(Inputs!$B$2, F5170*Inputs!$B$16, (Inputs!$B$14-F5170)/Inputs!$B$15)*Inputs!$B$9, 0)</f>
        <v>0</v>
      </c>
      <c r="K5170" s="2">
        <f>MAX(E5170*Inputs!$B$5 - B5170 - Inputs!$B$8, 0) * H5170</f>
        <v>0</v>
      </c>
      <c r="L5170" s="2">
        <f>IF(B5170 &gt;= D5170*Inputs!$B$10, MAX(B5170 - E5170/Inputs!$B$5 - Inputs!$B$8, 0) * I5170, 0)</f>
        <v>0</v>
      </c>
      <c r="M5170" s="2">
        <f t="shared" si="962"/>
        <v>0</v>
      </c>
      <c r="N5170" s="3" t="str">
        <f t="shared" si="963"/>
        <v>Idle</v>
      </c>
      <c r="O5170" s="3" t="str">
        <f t="shared" si="971"/>
        <v>Idle</v>
      </c>
      <c r="P5170" s="2">
        <f t="shared" si="964"/>
        <v>0</v>
      </c>
      <c r="Q5170" s="2">
        <f t="shared" si="965"/>
        <v>0</v>
      </c>
      <c r="R5170" s="2">
        <f t="shared" si="966"/>
        <v>0</v>
      </c>
      <c r="S5170" s="2">
        <f t="shared" si="967"/>
        <v>0</v>
      </c>
      <c r="T5170" s="2">
        <f t="shared" si="968"/>
        <v>0</v>
      </c>
      <c r="U5170" s="2">
        <f>IF(O5170="Reg", R5170 * Inputs!$B$7, 0)</f>
        <v>0</v>
      </c>
      <c r="V5170" s="2">
        <f>MAX(F5170 + P5170*Inputs!$B$15 - (Q5170/Inputs!$B$16) - U5170, 0)</f>
        <v>0</v>
      </c>
    </row>
    <row r="5171" spans="1:22" x14ac:dyDescent="0.3">
      <c r="A5171" s="1">
        <v>46238.375</v>
      </c>
      <c r="B5171" s="2">
        <v>0</v>
      </c>
      <c r="C5171" s="2">
        <v>3.0705682436691908</v>
      </c>
      <c r="D5171" s="2">
        <f t="shared" si="960"/>
        <v>52.828506838485417</v>
      </c>
      <c r="E5171" s="2">
        <f t="shared" si="961"/>
        <v>24.482586188890597</v>
      </c>
      <c r="F5171" s="2">
        <f t="shared" si="969"/>
        <v>0</v>
      </c>
      <c r="G5171" s="2">
        <f t="shared" si="970"/>
        <v>0</v>
      </c>
      <c r="H5171" s="2">
        <f>MIN(Inputs!$B$2, (Inputs!$B$14 - F5171)/Inputs!$B$15)</f>
        <v>170</v>
      </c>
      <c r="I5171" s="2">
        <f>MAX(MIN(Inputs!$B$2, F5171*Inputs!$B$16, Inputs!$B$14*Inputs!$B$4 - G5171), 0)</f>
        <v>0</v>
      </c>
      <c r="J5171" s="2">
        <f>MAX(MIN(Inputs!$B$2, F5171*Inputs!$B$16, (Inputs!$B$14-F5171)/Inputs!$B$15)*Inputs!$B$9, 0)</f>
        <v>0</v>
      </c>
      <c r="K5171" s="2">
        <f>MAX(E5171*Inputs!$B$5 - B5171 - Inputs!$B$8, 0) * H5171</f>
        <v>262.59489385803334</v>
      </c>
      <c r="L5171" s="2">
        <f>IF(B5171 &gt;= D5171*Inputs!$B$10, MAX(B5171 - E5171/Inputs!$B$5 - Inputs!$B$8, 0) * I5171, 0)</f>
        <v>0</v>
      </c>
      <c r="M5171" s="2">
        <f t="shared" si="962"/>
        <v>0</v>
      </c>
      <c r="N5171" s="3" t="str">
        <f t="shared" si="963"/>
        <v>Charge</v>
      </c>
      <c r="O5171" s="3" t="str">
        <f t="shared" si="971"/>
        <v>Charge</v>
      </c>
      <c r="P5171" s="2">
        <f t="shared" si="964"/>
        <v>170</v>
      </c>
      <c r="Q5171" s="2">
        <f t="shared" si="965"/>
        <v>0</v>
      </c>
      <c r="R5171" s="2">
        <f t="shared" si="966"/>
        <v>0</v>
      </c>
      <c r="S5171" s="2">
        <f t="shared" si="967"/>
        <v>0</v>
      </c>
      <c r="T5171" s="2">
        <f t="shared" si="968"/>
        <v>0</v>
      </c>
      <c r="U5171" s="2">
        <f>IF(O5171="Reg", R5171 * Inputs!$B$7, 0)</f>
        <v>0</v>
      </c>
      <c r="V5171" s="2">
        <f>MAX(F5171 + P5171*Inputs!$B$15 - (Q5171/Inputs!$B$16) - U5171, 0)</f>
        <v>170</v>
      </c>
    </row>
    <row r="5172" spans="1:22" x14ac:dyDescent="0.3">
      <c r="A5172" s="1">
        <v>46238.416666666657</v>
      </c>
      <c r="B5172" s="2">
        <v>0</v>
      </c>
      <c r="C5172" s="2">
        <v>2.870210724801221</v>
      </c>
      <c r="D5172" s="2">
        <f t="shared" si="960"/>
        <v>52.828506838485417</v>
      </c>
      <c r="E5172" s="2">
        <f t="shared" si="961"/>
        <v>67.161991358782473</v>
      </c>
      <c r="F5172" s="2">
        <f t="shared" si="969"/>
        <v>170</v>
      </c>
      <c r="G5172" s="2">
        <f t="shared" si="970"/>
        <v>0</v>
      </c>
      <c r="H5172" s="2">
        <f>MIN(Inputs!$B$2, (Inputs!$B$14 - F5172)/Inputs!$B$15)</f>
        <v>170</v>
      </c>
      <c r="I5172" s="2">
        <f>MAX(MIN(Inputs!$B$2, F5172*Inputs!$B$16, Inputs!$B$14*Inputs!$B$4 - G5172), 0)</f>
        <v>170</v>
      </c>
      <c r="J5172" s="2">
        <f>MAX(MIN(Inputs!$B$2, F5172*Inputs!$B$16, (Inputs!$B$14-F5172)/Inputs!$B$15)*Inputs!$B$9, 0)</f>
        <v>136</v>
      </c>
      <c r="K5172" s="2">
        <f>MAX(E5172*Inputs!$B$5 - B5172 - Inputs!$B$8, 0) * H5172</f>
        <v>6647.4339072738576</v>
      </c>
      <c r="L5172" s="2">
        <f>IF(B5172 &gt;= D5172*Inputs!$B$10, MAX(B5172 - E5172/Inputs!$B$5 - Inputs!$B$8, 0) * I5172, 0)</f>
        <v>0</v>
      </c>
      <c r="M5172" s="2">
        <f t="shared" si="962"/>
        <v>390.34865857296603</v>
      </c>
      <c r="N5172" s="3" t="str">
        <f t="shared" si="963"/>
        <v>Charge</v>
      </c>
      <c r="O5172" s="3" t="str">
        <f t="shared" si="971"/>
        <v>Charge</v>
      </c>
      <c r="P5172" s="2">
        <f t="shared" si="964"/>
        <v>170</v>
      </c>
      <c r="Q5172" s="2">
        <f t="shared" si="965"/>
        <v>0</v>
      </c>
      <c r="R5172" s="2">
        <f t="shared" si="966"/>
        <v>0</v>
      </c>
      <c r="S5172" s="2">
        <f t="shared" si="967"/>
        <v>0</v>
      </c>
      <c r="T5172" s="2">
        <f t="shared" si="968"/>
        <v>0</v>
      </c>
      <c r="U5172" s="2">
        <f>IF(O5172="Reg", R5172 * Inputs!$B$7, 0)</f>
        <v>0</v>
      </c>
      <c r="V5172" s="2">
        <f>MAX(F5172 + P5172*Inputs!$B$15 - (Q5172/Inputs!$B$16) - U5172, 0)</f>
        <v>340</v>
      </c>
    </row>
    <row r="5173" spans="1:22" x14ac:dyDescent="0.3">
      <c r="A5173" s="1">
        <v>46238.458333333343</v>
      </c>
      <c r="B5173" s="2">
        <v>12.9325342984536</v>
      </c>
      <c r="C5173" s="2">
        <v>4.6863480955332877</v>
      </c>
      <c r="D5173" s="2">
        <f t="shared" si="960"/>
        <v>52.828506838485417</v>
      </c>
      <c r="E5173" s="2">
        <f t="shared" si="961"/>
        <v>80.707946641997978</v>
      </c>
      <c r="F5173" s="2">
        <f t="shared" si="969"/>
        <v>340</v>
      </c>
      <c r="G5173" s="2">
        <f t="shared" si="970"/>
        <v>0</v>
      </c>
      <c r="H5173" s="2">
        <f>MIN(Inputs!$B$2, (Inputs!$B$14 - F5173)/Inputs!$B$15)</f>
        <v>0</v>
      </c>
      <c r="I5173" s="2">
        <f>MAX(MIN(Inputs!$B$2, F5173*Inputs!$B$16, Inputs!$B$14*Inputs!$B$4 - G5173), 0)</f>
        <v>170</v>
      </c>
      <c r="J5173" s="2">
        <f>MAX(MIN(Inputs!$B$2, F5173*Inputs!$B$16, (Inputs!$B$14-F5173)/Inputs!$B$15)*Inputs!$B$9, 0)</f>
        <v>0</v>
      </c>
      <c r="K5173" s="2">
        <f>MAX(E5173*Inputs!$B$5 - B5173 - Inputs!$B$8, 0) * H5173</f>
        <v>0</v>
      </c>
      <c r="L5173" s="2">
        <f>IF(B5173 &gt;= D5173*Inputs!$B$10, MAX(B5173 - E5173/Inputs!$B$5 - Inputs!$B$8, 0) * I5173, 0)</f>
        <v>0</v>
      </c>
      <c r="M5173" s="2">
        <f t="shared" si="962"/>
        <v>0</v>
      </c>
      <c r="N5173" s="3" t="str">
        <f t="shared" si="963"/>
        <v>Idle</v>
      </c>
      <c r="O5173" s="3" t="str">
        <f t="shared" si="971"/>
        <v>Idle</v>
      </c>
      <c r="P5173" s="2">
        <f t="shared" si="964"/>
        <v>0</v>
      </c>
      <c r="Q5173" s="2">
        <f t="shared" si="965"/>
        <v>0</v>
      </c>
      <c r="R5173" s="2">
        <f t="shared" si="966"/>
        <v>0</v>
      </c>
      <c r="S5173" s="2">
        <f t="shared" si="967"/>
        <v>0</v>
      </c>
      <c r="T5173" s="2">
        <f t="shared" si="968"/>
        <v>0</v>
      </c>
      <c r="U5173" s="2">
        <f>IF(O5173="Reg", R5173 * Inputs!$B$7, 0)</f>
        <v>0</v>
      </c>
      <c r="V5173" s="2">
        <f>MAX(F5173 + P5173*Inputs!$B$15 - (Q5173/Inputs!$B$16) - U5173, 0)</f>
        <v>340</v>
      </c>
    </row>
    <row r="5174" spans="1:22" x14ac:dyDescent="0.3">
      <c r="A5174" s="1">
        <v>46238.5</v>
      </c>
      <c r="B5174" s="2">
        <v>33.313384374118677</v>
      </c>
      <c r="C5174" s="2">
        <v>11.46998847958888</v>
      </c>
      <c r="D5174" s="2">
        <f t="shared" si="960"/>
        <v>52.828506838485417</v>
      </c>
      <c r="E5174" s="2">
        <f t="shared" si="961"/>
        <v>123.03092048580315</v>
      </c>
      <c r="F5174" s="2">
        <f t="shared" si="969"/>
        <v>340</v>
      </c>
      <c r="G5174" s="2">
        <f t="shared" si="970"/>
        <v>0</v>
      </c>
      <c r="H5174" s="2">
        <f>MIN(Inputs!$B$2, (Inputs!$B$14 - F5174)/Inputs!$B$15)</f>
        <v>0</v>
      </c>
      <c r="I5174" s="2">
        <f>MAX(MIN(Inputs!$B$2, F5174*Inputs!$B$16, Inputs!$B$14*Inputs!$B$4 - G5174), 0)</f>
        <v>170</v>
      </c>
      <c r="J5174" s="2">
        <f>MAX(MIN(Inputs!$B$2, F5174*Inputs!$B$16, (Inputs!$B$14-F5174)/Inputs!$B$15)*Inputs!$B$9, 0)</f>
        <v>0</v>
      </c>
      <c r="K5174" s="2">
        <f>MAX(E5174*Inputs!$B$5 - B5174 - Inputs!$B$8, 0) * H5174</f>
        <v>0</v>
      </c>
      <c r="L5174" s="2">
        <f>IF(B5174 &gt;= D5174*Inputs!$B$10, MAX(B5174 - E5174/Inputs!$B$5 - Inputs!$B$8, 0) * I5174, 0)</f>
        <v>0</v>
      </c>
      <c r="M5174" s="2">
        <f t="shared" si="962"/>
        <v>0</v>
      </c>
      <c r="N5174" s="3" t="str">
        <f t="shared" si="963"/>
        <v>Idle</v>
      </c>
      <c r="O5174" s="3" t="str">
        <f t="shared" si="971"/>
        <v>Idle</v>
      </c>
      <c r="P5174" s="2">
        <f t="shared" si="964"/>
        <v>0</v>
      </c>
      <c r="Q5174" s="2">
        <f t="shared" si="965"/>
        <v>0</v>
      </c>
      <c r="R5174" s="2">
        <f t="shared" si="966"/>
        <v>0</v>
      </c>
      <c r="S5174" s="2">
        <f t="shared" si="967"/>
        <v>0</v>
      </c>
      <c r="T5174" s="2">
        <f t="shared" si="968"/>
        <v>0</v>
      </c>
      <c r="U5174" s="2">
        <f>IF(O5174="Reg", R5174 * Inputs!$B$7, 0)</f>
        <v>0</v>
      </c>
      <c r="V5174" s="2">
        <f>MAX(F5174 + P5174*Inputs!$B$15 - (Q5174/Inputs!$B$16) - U5174, 0)</f>
        <v>340</v>
      </c>
    </row>
    <row r="5175" spans="1:22" x14ac:dyDescent="0.3">
      <c r="A5175" s="1">
        <v>46238.541666666657</v>
      </c>
      <c r="B5175" s="2">
        <v>39.531525797812911</v>
      </c>
      <c r="C5175" s="2">
        <v>3.3339975302846052</v>
      </c>
      <c r="D5175" s="2">
        <f t="shared" si="960"/>
        <v>52.828506838485417</v>
      </c>
      <c r="E5175" s="2">
        <f t="shared" si="961"/>
        <v>132.73858660563872</v>
      </c>
      <c r="F5175" s="2">
        <f t="shared" si="969"/>
        <v>340</v>
      </c>
      <c r="G5175" s="2">
        <f t="shared" si="970"/>
        <v>0</v>
      </c>
      <c r="H5175" s="2">
        <f>MIN(Inputs!$B$2, (Inputs!$B$14 - F5175)/Inputs!$B$15)</f>
        <v>0</v>
      </c>
      <c r="I5175" s="2">
        <f>MAX(MIN(Inputs!$B$2, F5175*Inputs!$B$16, Inputs!$B$14*Inputs!$B$4 - G5175), 0)</f>
        <v>170</v>
      </c>
      <c r="J5175" s="2">
        <f>MAX(MIN(Inputs!$B$2, F5175*Inputs!$B$16, (Inputs!$B$14-F5175)/Inputs!$B$15)*Inputs!$B$9, 0)</f>
        <v>0</v>
      </c>
      <c r="K5175" s="2">
        <f>MAX(E5175*Inputs!$B$5 - B5175 - Inputs!$B$8, 0) * H5175</f>
        <v>0</v>
      </c>
      <c r="L5175" s="2">
        <f>IF(B5175 &gt;= D5175*Inputs!$B$10, MAX(B5175 - E5175/Inputs!$B$5 - Inputs!$B$8, 0) * I5175, 0)</f>
        <v>0</v>
      </c>
      <c r="M5175" s="2">
        <f t="shared" si="962"/>
        <v>0</v>
      </c>
      <c r="N5175" s="3" t="str">
        <f t="shared" si="963"/>
        <v>Idle</v>
      </c>
      <c r="O5175" s="3" t="str">
        <f t="shared" si="971"/>
        <v>Idle</v>
      </c>
      <c r="P5175" s="2">
        <f t="shared" si="964"/>
        <v>0</v>
      </c>
      <c r="Q5175" s="2">
        <f t="shared" si="965"/>
        <v>0</v>
      </c>
      <c r="R5175" s="2">
        <f t="shared" si="966"/>
        <v>0</v>
      </c>
      <c r="S5175" s="2">
        <f t="shared" si="967"/>
        <v>0</v>
      </c>
      <c r="T5175" s="2">
        <f t="shared" si="968"/>
        <v>0</v>
      </c>
      <c r="U5175" s="2">
        <f>IF(O5175="Reg", R5175 * Inputs!$B$7, 0)</f>
        <v>0</v>
      </c>
      <c r="V5175" s="2">
        <f>MAX(F5175 + P5175*Inputs!$B$15 - (Q5175/Inputs!$B$16) - U5175, 0)</f>
        <v>340</v>
      </c>
    </row>
    <row r="5176" spans="1:22" x14ac:dyDescent="0.3">
      <c r="A5176" s="1">
        <v>46238.583333333343</v>
      </c>
      <c r="B5176" s="2">
        <v>61.118072662958419</v>
      </c>
      <c r="C5176" s="2">
        <v>4.5059853440047242</v>
      </c>
      <c r="D5176" s="2">
        <f t="shared" si="960"/>
        <v>52.828506838485417</v>
      </c>
      <c r="E5176" s="2">
        <f t="shared" si="961"/>
        <v>139.92169468389059</v>
      </c>
      <c r="F5176" s="2">
        <f t="shared" si="969"/>
        <v>340</v>
      </c>
      <c r="G5176" s="2">
        <f t="shared" si="970"/>
        <v>0</v>
      </c>
      <c r="H5176" s="2">
        <f>MIN(Inputs!$B$2, (Inputs!$B$14 - F5176)/Inputs!$B$15)</f>
        <v>0</v>
      </c>
      <c r="I5176" s="2">
        <f>MAX(MIN(Inputs!$B$2, F5176*Inputs!$B$16, Inputs!$B$14*Inputs!$B$4 - G5176), 0)</f>
        <v>170</v>
      </c>
      <c r="J5176" s="2">
        <f>MAX(MIN(Inputs!$B$2, F5176*Inputs!$B$16, (Inputs!$B$14-F5176)/Inputs!$B$15)*Inputs!$B$9, 0)</f>
        <v>0</v>
      </c>
      <c r="K5176" s="2">
        <f>MAX(E5176*Inputs!$B$5 - B5176 - Inputs!$B$8, 0) * H5176</f>
        <v>0</v>
      </c>
      <c r="L5176" s="2">
        <f>IF(B5176 &gt;= D5176*Inputs!$B$10, MAX(B5176 - E5176/Inputs!$B$5 - Inputs!$B$8, 0) * I5176, 0)</f>
        <v>0</v>
      </c>
      <c r="M5176" s="2">
        <f t="shared" si="962"/>
        <v>0</v>
      </c>
      <c r="N5176" s="3" t="str">
        <f t="shared" si="963"/>
        <v>Idle</v>
      </c>
      <c r="O5176" s="3" t="str">
        <f t="shared" si="971"/>
        <v>Idle</v>
      </c>
      <c r="P5176" s="2">
        <f t="shared" si="964"/>
        <v>0</v>
      </c>
      <c r="Q5176" s="2">
        <f t="shared" si="965"/>
        <v>0</v>
      </c>
      <c r="R5176" s="2">
        <f t="shared" si="966"/>
        <v>0</v>
      </c>
      <c r="S5176" s="2">
        <f t="shared" si="967"/>
        <v>0</v>
      </c>
      <c r="T5176" s="2">
        <f t="shared" si="968"/>
        <v>0</v>
      </c>
      <c r="U5176" s="2">
        <f>IF(O5176="Reg", R5176 * Inputs!$B$7, 0)</f>
        <v>0</v>
      </c>
      <c r="V5176" s="2">
        <f>MAX(F5176 + P5176*Inputs!$B$15 - (Q5176/Inputs!$B$16) - U5176, 0)</f>
        <v>340</v>
      </c>
    </row>
    <row r="5177" spans="1:22" x14ac:dyDescent="0.3">
      <c r="A5177" s="1">
        <v>46238.625</v>
      </c>
      <c r="B5177" s="2">
        <v>256.07643101935122</v>
      </c>
      <c r="C5177" s="2">
        <v>1.546783608377124</v>
      </c>
      <c r="D5177" s="2">
        <f t="shared" si="960"/>
        <v>52.828506838485417</v>
      </c>
      <c r="E5177" s="2">
        <f t="shared" si="961"/>
        <v>143.30349025053434</v>
      </c>
      <c r="F5177" s="2">
        <f t="shared" si="969"/>
        <v>340</v>
      </c>
      <c r="G5177" s="2">
        <f t="shared" si="970"/>
        <v>0</v>
      </c>
      <c r="H5177" s="2">
        <f>MIN(Inputs!$B$2, (Inputs!$B$14 - F5177)/Inputs!$B$15)</f>
        <v>0</v>
      </c>
      <c r="I5177" s="2">
        <f>MAX(MIN(Inputs!$B$2, F5177*Inputs!$B$16, Inputs!$B$14*Inputs!$B$4 - G5177), 0)</f>
        <v>170</v>
      </c>
      <c r="J5177" s="2">
        <f>MAX(MIN(Inputs!$B$2, F5177*Inputs!$B$16, (Inputs!$B$14-F5177)/Inputs!$B$15)*Inputs!$B$9, 0)</f>
        <v>0</v>
      </c>
      <c r="K5177" s="2">
        <f>MAX(E5177*Inputs!$B$5 - B5177 - Inputs!$B$8, 0) * H5177</f>
        <v>0</v>
      </c>
      <c r="L5177" s="2">
        <f>IF(B5177 &gt;= D5177*Inputs!$B$10, MAX(B5177 - E5177/Inputs!$B$5 - Inputs!$B$8, 0) * I5177, 0)</f>
        <v>12449.36447489103</v>
      </c>
      <c r="M5177" s="2">
        <f t="shared" si="962"/>
        <v>0</v>
      </c>
      <c r="N5177" s="3" t="str">
        <f t="shared" si="963"/>
        <v>Discharge</v>
      </c>
      <c r="O5177" s="3" t="str">
        <f t="shared" si="971"/>
        <v>Discharge</v>
      </c>
      <c r="P5177" s="2">
        <f t="shared" si="964"/>
        <v>0</v>
      </c>
      <c r="Q5177" s="2">
        <f t="shared" si="965"/>
        <v>170</v>
      </c>
      <c r="R5177" s="2">
        <f t="shared" si="966"/>
        <v>0</v>
      </c>
      <c r="S5177" s="2">
        <f t="shared" si="967"/>
        <v>43532.993273289707</v>
      </c>
      <c r="T5177" s="2">
        <f t="shared" si="968"/>
        <v>0</v>
      </c>
      <c r="U5177" s="2">
        <f>IF(O5177="Reg", R5177 * Inputs!$B$7, 0)</f>
        <v>0</v>
      </c>
      <c r="V5177" s="2">
        <f>MAX(F5177 + P5177*Inputs!$B$15 - (Q5177/Inputs!$B$16) - U5177, 0)</f>
        <v>170</v>
      </c>
    </row>
    <row r="5178" spans="1:22" x14ac:dyDescent="0.3">
      <c r="A5178" s="1">
        <v>46238.666666666657</v>
      </c>
      <c r="B5178" s="2">
        <v>81.275731699293061</v>
      </c>
      <c r="C5178" s="2">
        <v>14.92147183499883</v>
      </c>
      <c r="D5178" s="2">
        <f t="shared" si="960"/>
        <v>52.828506838485417</v>
      </c>
      <c r="E5178" s="2">
        <f t="shared" si="961"/>
        <v>114.03736501201261</v>
      </c>
      <c r="F5178" s="2">
        <f t="shared" si="969"/>
        <v>170</v>
      </c>
      <c r="G5178" s="2">
        <f t="shared" si="970"/>
        <v>170</v>
      </c>
      <c r="H5178" s="2">
        <f>MIN(Inputs!$B$2, (Inputs!$B$14 - F5178)/Inputs!$B$15)</f>
        <v>170</v>
      </c>
      <c r="I5178" s="2">
        <f>MAX(MIN(Inputs!$B$2, F5178*Inputs!$B$16, Inputs!$B$14*Inputs!$B$4 - G5178), 0)</f>
        <v>170</v>
      </c>
      <c r="J5178" s="2">
        <f>MAX(MIN(Inputs!$B$2, F5178*Inputs!$B$16, (Inputs!$B$14-F5178)/Inputs!$B$15)*Inputs!$B$9, 0)</f>
        <v>136</v>
      </c>
      <c r="K5178" s="2">
        <f>MAX(E5178*Inputs!$B$5 - B5178 - Inputs!$B$8, 0) * H5178</f>
        <v>0</v>
      </c>
      <c r="L5178" s="2">
        <f>IF(B5178 &gt;= D5178*Inputs!$B$10, MAX(B5178 - E5178/Inputs!$B$5 - Inputs!$B$8, 0) * I5178, 0)</f>
        <v>0</v>
      </c>
      <c r="M5178" s="2">
        <f t="shared" si="962"/>
        <v>2029.3201695598409</v>
      </c>
      <c r="N5178" s="3" t="str">
        <f t="shared" si="963"/>
        <v>Reg</v>
      </c>
      <c r="O5178" s="3" t="str">
        <f t="shared" si="971"/>
        <v>Discharge</v>
      </c>
      <c r="P5178" s="2">
        <f t="shared" si="964"/>
        <v>0</v>
      </c>
      <c r="Q5178" s="2">
        <f t="shared" si="965"/>
        <v>170</v>
      </c>
      <c r="R5178" s="2">
        <f t="shared" si="966"/>
        <v>0</v>
      </c>
      <c r="S5178" s="2">
        <f t="shared" si="967"/>
        <v>13816.87438887982</v>
      </c>
      <c r="T5178" s="2">
        <f t="shared" si="968"/>
        <v>0</v>
      </c>
      <c r="U5178" s="2">
        <f>IF(O5178="Reg", R5178 * Inputs!$B$7, 0)</f>
        <v>0</v>
      </c>
      <c r="V5178" s="2">
        <f>MAX(F5178 + P5178*Inputs!$B$15 - (Q5178/Inputs!$B$16) - U5178, 0)</f>
        <v>0</v>
      </c>
    </row>
    <row r="5179" spans="1:22" x14ac:dyDescent="0.3">
      <c r="A5179" s="1">
        <v>46238.708333333343</v>
      </c>
      <c r="B5179" s="2">
        <v>266.87037736128462</v>
      </c>
      <c r="C5179" s="2">
        <v>6.0540982705657864</v>
      </c>
      <c r="D5179" s="2">
        <f t="shared" si="960"/>
        <v>52.828506838485417</v>
      </c>
      <c r="E5179" s="2">
        <f t="shared" si="961"/>
        <v>111.15820350399265</v>
      </c>
      <c r="F5179" s="2">
        <f t="shared" si="969"/>
        <v>0</v>
      </c>
      <c r="G5179" s="2">
        <f t="shared" si="970"/>
        <v>340</v>
      </c>
      <c r="H5179" s="2">
        <f>MIN(Inputs!$B$2, (Inputs!$B$14 - F5179)/Inputs!$B$15)</f>
        <v>170</v>
      </c>
      <c r="I5179" s="2">
        <f>MAX(MIN(Inputs!$B$2, F5179*Inputs!$B$16, Inputs!$B$14*Inputs!$B$4 - G5179), 0)</f>
        <v>0</v>
      </c>
      <c r="J5179" s="2">
        <f>MAX(MIN(Inputs!$B$2, F5179*Inputs!$B$16, (Inputs!$B$14-F5179)/Inputs!$B$15)*Inputs!$B$9, 0)</f>
        <v>0</v>
      </c>
      <c r="K5179" s="2">
        <f>MAX(E5179*Inputs!$B$5 - B5179 - Inputs!$B$8, 0) * H5179</f>
        <v>0</v>
      </c>
      <c r="L5179" s="2">
        <f>IF(B5179 &gt;= D5179*Inputs!$B$10, MAX(B5179 - E5179/Inputs!$B$5 - Inputs!$B$8, 0) * I5179, 0)</f>
        <v>0</v>
      </c>
      <c r="M5179" s="2">
        <f t="shared" si="962"/>
        <v>0</v>
      </c>
      <c r="N5179" s="3" t="str">
        <f t="shared" si="963"/>
        <v>Idle</v>
      </c>
      <c r="O5179" s="3" t="str">
        <f t="shared" si="971"/>
        <v>Idle</v>
      </c>
      <c r="P5179" s="2">
        <f t="shared" si="964"/>
        <v>0</v>
      </c>
      <c r="Q5179" s="2">
        <f t="shared" si="965"/>
        <v>0</v>
      </c>
      <c r="R5179" s="2">
        <f t="shared" si="966"/>
        <v>0</v>
      </c>
      <c r="S5179" s="2">
        <f t="shared" si="967"/>
        <v>0</v>
      </c>
      <c r="T5179" s="2">
        <f t="shared" si="968"/>
        <v>0</v>
      </c>
      <c r="U5179" s="2">
        <f>IF(O5179="Reg", R5179 * Inputs!$B$7, 0)</f>
        <v>0</v>
      </c>
      <c r="V5179" s="2">
        <f>MAX(F5179 + P5179*Inputs!$B$15 - (Q5179/Inputs!$B$16) - U5179, 0)</f>
        <v>0</v>
      </c>
    </row>
    <row r="5180" spans="1:22" x14ac:dyDescent="0.3">
      <c r="A5180" s="1">
        <v>46238.75</v>
      </c>
      <c r="B5180" s="2">
        <v>91.559381093132089</v>
      </c>
      <c r="C5180" s="2">
        <v>6.6666911234365891</v>
      </c>
      <c r="D5180" s="2">
        <f t="shared" si="960"/>
        <v>52.828506838485417</v>
      </c>
      <c r="E5180" s="2">
        <f t="shared" si="961"/>
        <v>75.874512875245117</v>
      </c>
      <c r="F5180" s="2">
        <f t="shared" si="969"/>
        <v>0</v>
      </c>
      <c r="G5180" s="2">
        <f t="shared" si="970"/>
        <v>340</v>
      </c>
      <c r="H5180" s="2">
        <f>MIN(Inputs!$B$2, (Inputs!$B$14 - F5180)/Inputs!$B$15)</f>
        <v>170</v>
      </c>
      <c r="I5180" s="2">
        <f>MAX(MIN(Inputs!$B$2, F5180*Inputs!$B$16, Inputs!$B$14*Inputs!$B$4 - G5180), 0)</f>
        <v>0</v>
      </c>
      <c r="J5180" s="2">
        <f>MAX(MIN(Inputs!$B$2, F5180*Inputs!$B$16, (Inputs!$B$14-F5180)/Inputs!$B$15)*Inputs!$B$9, 0)</f>
        <v>0</v>
      </c>
      <c r="K5180" s="2">
        <f>MAX(E5180*Inputs!$B$5 - B5180 - Inputs!$B$8, 0) * H5180</f>
        <v>0</v>
      </c>
      <c r="L5180" s="2">
        <f>IF(B5180 &gt;= D5180*Inputs!$B$10, MAX(B5180 - E5180/Inputs!$B$5 - Inputs!$B$8, 0) * I5180, 0)</f>
        <v>0</v>
      </c>
      <c r="M5180" s="2">
        <f t="shared" si="962"/>
        <v>0</v>
      </c>
      <c r="N5180" s="3" t="str">
        <f t="shared" si="963"/>
        <v>Idle</v>
      </c>
      <c r="O5180" s="3" t="str">
        <f t="shared" si="971"/>
        <v>Idle</v>
      </c>
      <c r="P5180" s="2">
        <f t="shared" si="964"/>
        <v>0</v>
      </c>
      <c r="Q5180" s="2">
        <f t="shared" si="965"/>
        <v>0</v>
      </c>
      <c r="R5180" s="2">
        <f t="shared" si="966"/>
        <v>0</v>
      </c>
      <c r="S5180" s="2">
        <f t="shared" si="967"/>
        <v>0</v>
      </c>
      <c r="T5180" s="2">
        <f t="shared" si="968"/>
        <v>0</v>
      </c>
      <c r="U5180" s="2">
        <f>IF(O5180="Reg", R5180 * Inputs!$B$7, 0)</f>
        <v>0</v>
      </c>
      <c r="V5180" s="2">
        <f>MAX(F5180 + P5180*Inputs!$B$15 - (Q5180/Inputs!$B$16) - U5180, 0)</f>
        <v>0</v>
      </c>
    </row>
    <row r="5181" spans="1:22" x14ac:dyDescent="0.3">
      <c r="A5181" s="1">
        <v>46238.791666666657</v>
      </c>
      <c r="B5181" s="2">
        <v>82.630174267324122</v>
      </c>
      <c r="C5181" s="2">
        <v>15.987315060973611</v>
      </c>
      <c r="D5181" s="2">
        <f t="shared" si="960"/>
        <v>52.828506838485417</v>
      </c>
      <c r="E5181" s="2">
        <f t="shared" si="961"/>
        <v>66.585013789806851</v>
      </c>
      <c r="F5181" s="2">
        <f t="shared" si="969"/>
        <v>0</v>
      </c>
      <c r="G5181" s="2">
        <f t="shared" si="970"/>
        <v>340</v>
      </c>
      <c r="H5181" s="2">
        <f>MIN(Inputs!$B$2, (Inputs!$B$14 - F5181)/Inputs!$B$15)</f>
        <v>170</v>
      </c>
      <c r="I5181" s="2">
        <f>MAX(MIN(Inputs!$B$2, F5181*Inputs!$B$16, Inputs!$B$14*Inputs!$B$4 - G5181), 0)</f>
        <v>0</v>
      </c>
      <c r="J5181" s="2">
        <f>MAX(MIN(Inputs!$B$2, F5181*Inputs!$B$16, (Inputs!$B$14-F5181)/Inputs!$B$15)*Inputs!$B$9, 0)</f>
        <v>0</v>
      </c>
      <c r="K5181" s="2">
        <f>MAX(E5181*Inputs!$B$5 - B5181 - Inputs!$B$8, 0) * H5181</f>
        <v>0</v>
      </c>
      <c r="L5181" s="2">
        <f>IF(B5181 &gt;= D5181*Inputs!$B$10, MAX(B5181 - E5181/Inputs!$B$5 - Inputs!$B$8, 0) * I5181, 0)</f>
        <v>0</v>
      </c>
      <c r="M5181" s="2">
        <f t="shared" si="962"/>
        <v>0</v>
      </c>
      <c r="N5181" s="3" t="str">
        <f t="shared" si="963"/>
        <v>Idle</v>
      </c>
      <c r="O5181" s="3" t="str">
        <f t="shared" si="971"/>
        <v>Idle</v>
      </c>
      <c r="P5181" s="2">
        <f t="shared" si="964"/>
        <v>0</v>
      </c>
      <c r="Q5181" s="2">
        <f t="shared" si="965"/>
        <v>0</v>
      </c>
      <c r="R5181" s="2">
        <f t="shared" si="966"/>
        <v>0</v>
      </c>
      <c r="S5181" s="2">
        <f t="shared" si="967"/>
        <v>0</v>
      </c>
      <c r="T5181" s="2">
        <f t="shared" si="968"/>
        <v>0</v>
      </c>
      <c r="U5181" s="2">
        <f>IF(O5181="Reg", R5181 * Inputs!$B$7, 0)</f>
        <v>0</v>
      </c>
      <c r="V5181" s="2">
        <f>MAX(F5181 + P5181*Inputs!$B$15 - (Q5181/Inputs!$B$16) - U5181, 0)</f>
        <v>0</v>
      </c>
    </row>
    <row r="5182" spans="1:22" x14ac:dyDescent="0.3">
      <c r="A5182" s="1">
        <v>46238.833333333343</v>
      </c>
      <c r="B5182" s="2">
        <v>81.408846062821027</v>
      </c>
      <c r="C5182" s="2">
        <v>3.9935710495773828</v>
      </c>
      <c r="D5182" s="2">
        <f t="shared" si="960"/>
        <v>52.828506838485417</v>
      </c>
      <c r="E5182" s="2">
        <f t="shared" si="961"/>
        <v>54.081843462057002</v>
      </c>
      <c r="F5182" s="2">
        <f t="shared" si="969"/>
        <v>0</v>
      </c>
      <c r="G5182" s="2">
        <f t="shared" si="970"/>
        <v>340</v>
      </c>
      <c r="H5182" s="2">
        <f>MIN(Inputs!$B$2, (Inputs!$B$14 - F5182)/Inputs!$B$15)</f>
        <v>170</v>
      </c>
      <c r="I5182" s="2">
        <f>MAX(MIN(Inputs!$B$2, F5182*Inputs!$B$16, Inputs!$B$14*Inputs!$B$4 - G5182), 0)</f>
        <v>0</v>
      </c>
      <c r="J5182" s="2">
        <f>MAX(MIN(Inputs!$B$2, F5182*Inputs!$B$16, (Inputs!$B$14-F5182)/Inputs!$B$15)*Inputs!$B$9, 0)</f>
        <v>0</v>
      </c>
      <c r="K5182" s="2">
        <f>MAX(E5182*Inputs!$B$5 - B5182 - Inputs!$B$8, 0) * H5182</f>
        <v>0</v>
      </c>
      <c r="L5182" s="2">
        <f>IF(B5182 &gt;= D5182*Inputs!$B$10, MAX(B5182 - E5182/Inputs!$B$5 - Inputs!$B$8, 0) * I5182, 0)</f>
        <v>0</v>
      </c>
      <c r="M5182" s="2">
        <f t="shared" si="962"/>
        <v>0</v>
      </c>
      <c r="N5182" s="3" t="str">
        <f t="shared" si="963"/>
        <v>Idle</v>
      </c>
      <c r="O5182" s="3" t="str">
        <f t="shared" si="971"/>
        <v>Idle</v>
      </c>
      <c r="P5182" s="2">
        <f t="shared" si="964"/>
        <v>0</v>
      </c>
      <c r="Q5182" s="2">
        <f t="shared" si="965"/>
        <v>0</v>
      </c>
      <c r="R5182" s="2">
        <f t="shared" si="966"/>
        <v>0</v>
      </c>
      <c r="S5182" s="2">
        <f t="shared" si="967"/>
        <v>0</v>
      </c>
      <c r="T5182" s="2">
        <f t="shared" si="968"/>
        <v>0</v>
      </c>
      <c r="U5182" s="2">
        <f>IF(O5182="Reg", R5182 * Inputs!$B$7, 0)</f>
        <v>0</v>
      </c>
      <c r="V5182" s="2">
        <f>MAX(F5182 + P5182*Inputs!$B$15 - (Q5182/Inputs!$B$16) - U5182, 0)</f>
        <v>0</v>
      </c>
    </row>
    <row r="5183" spans="1:22" x14ac:dyDescent="0.3">
      <c r="A5183" s="1">
        <v>46238.875</v>
      </c>
      <c r="B5183" s="2">
        <v>80.479679588220719</v>
      </c>
      <c r="C5183" s="2">
        <v>16.396437039694259</v>
      </c>
      <c r="D5183" s="2">
        <f t="shared" si="960"/>
        <v>52.828506838485417</v>
      </c>
      <c r="E5183" s="2">
        <f t="shared" si="961"/>
        <v>41.538717039834275</v>
      </c>
      <c r="F5183" s="2">
        <f t="shared" si="969"/>
        <v>0</v>
      </c>
      <c r="G5183" s="2">
        <f t="shared" si="970"/>
        <v>340</v>
      </c>
      <c r="H5183" s="2">
        <f>MIN(Inputs!$B$2, (Inputs!$B$14 - F5183)/Inputs!$B$15)</f>
        <v>170</v>
      </c>
      <c r="I5183" s="2">
        <f>MAX(MIN(Inputs!$B$2, F5183*Inputs!$B$16, Inputs!$B$14*Inputs!$B$4 - G5183), 0)</f>
        <v>0</v>
      </c>
      <c r="J5183" s="2">
        <f>MAX(MIN(Inputs!$B$2, F5183*Inputs!$B$16, (Inputs!$B$14-F5183)/Inputs!$B$15)*Inputs!$B$9, 0)</f>
        <v>0</v>
      </c>
      <c r="K5183" s="2">
        <f>MAX(E5183*Inputs!$B$5 - B5183 - Inputs!$B$8, 0) * H5183</f>
        <v>0</v>
      </c>
      <c r="L5183" s="2">
        <f>IF(B5183 &gt;= D5183*Inputs!$B$10, MAX(B5183 - E5183/Inputs!$B$5 - Inputs!$B$8, 0) * I5183, 0)</f>
        <v>0</v>
      </c>
      <c r="M5183" s="2">
        <f t="shared" si="962"/>
        <v>0</v>
      </c>
      <c r="N5183" s="3" t="str">
        <f t="shared" si="963"/>
        <v>Idle</v>
      </c>
      <c r="O5183" s="3" t="str">
        <f t="shared" si="971"/>
        <v>Idle</v>
      </c>
      <c r="P5183" s="2">
        <f t="shared" si="964"/>
        <v>0</v>
      </c>
      <c r="Q5183" s="2">
        <f t="shared" si="965"/>
        <v>0</v>
      </c>
      <c r="R5183" s="2">
        <f t="shared" si="966"/>
        <v>0</v>
      </c>
      <c r="S5183" s="2">
        <f t="shared" si="967"/>
        <v>0</v>
      </c>
      <c r="T5183" s="2">
        <f t="shared" si="968"/>
        <v>0</v>
      </c>
      <c r="U5183" s="2">
        <f>IF(O5183="Reg", R5183 * Inputs!$B$7, 0)</f>
        <v>0</v>
      </c>
      <c r="V5183" s="2">
        <f>MAX(F5183 + P5183*Inputs!$B$15 - (Q5183/Inputs!$B$16) - U5183, 0)</f>
        <v>0</v>
      </c>
    </row>
    <row r="5184" spans="1:22" x14ac:dyDescent="0.3">
      <c r="A5184" s="1">
        <v>46238.916666666657</v>
      </c>
      <c r="B5184" s="2">
        <v>64.000762651173275</v>
      </c>
      <c r="C5184" s="2">
        <v>6.8472240762609999</v>
      </c>
      <c r="D5184" s="2">
        <f t="shared" si="960"/>
        <v>52.828506838485417</v>
      </c>
      <c r="E5184" s="2">
        <f t="shared" si="961"/>
        <v>28.125437108464155</v>
      </c>
      <c r="F5184" s="2">
        <f t="shared" si="969"/>
        <v>0</v>
      </c>
      <c r="G5184" s="2">
        <f t="shared" si="970"/>
        <v>340</v>
      </c>
      <c r="H5184" s="2">
        <f>MIN(Inputs!$B$2, (Inputs!$B$14 - F5184)/Inputs!$B$15)</f>
        <v>170</v>
      </c>
      <c r="I5184" s="2">
        <f>MAX(MIN(Inputs!$B$2, F5184*Inputs!$B$16, Inputs!$B$14*Inputs!$B$4 - G5184), 0)</f>
        <v>0</v>
      </c>
      <c r="J5184" s="2">
        <f>MAX(MIN(Inputs!$B$2, F5184*Inputs!$B$16, (Inputs!$B$14-F5184)/Inputs!$B$15)*Inputs!$B$9, 0)</f>
        <v>0</v>
      </c>
      <c r="K5184" s="2">
        <f>MAX(E5184*Inputs!$B$5 - B5184 - Inputs!$B$8, 0) * H5184</f>
        <v>0</v>
      </c>
      <c r="L5184" s="2">
        <f>IF(B5184 &gt;= D5184*Inputs!$B$10, MAX(B5184 - E5184/Inputs!$B$5 - Inputs!$B$8, 0) * I5184, 0)</f>
        <v>0</v>
      </c>
      <c r="M5184" s="2">
        <f t="shared" si="962"/>
        <v>0</v>
      </c>
      <c r="N5184" s="3" t="str">
        <f t="shared" si="963"/>
        <v>Idle</v>
      </c>
      <c r="O5184" s="3" t="str">
        <f t="shared" si="971"/>
        <v>Idle</v>
      </c>
      <c r="P5184" s="2">
        <f t="shared" si="964"/>
        <v>0</v>
      </c>
      <c r="Q5184" s="2">
        <f t="shared" si="965"/>
        <v>0</v>
      </c>
      <c r="R5184" s="2">
        <f t="shared" si="966"/>
        <v>0</v>
      </c>
      <c r="S5184" s="2">
        <f t="shared" si="967"/>
        <v>0</v>
      </c>
      <c r="T5184" s="2">
        <f t="shared" si="968"/>
        <v>0</v>
      </c>
      <c r="U5184" s="2">
        <f>IF(O5184="Reg", R5184 * Inputs!$B$7, 0)</f>
        <v>0</v>
      </c>
      <c r="V5184" s="2">
        <f>MAX(F5184 + P5184*Inputs!$B$15 - (Q5184/Inputs!$B$16) - U5184, 0)</f>
        <v>0</v>
      </c>
    </row>
    <row r="5185" spans="1:22" x14ac:dyDescent="0.3">
      <c r="A5185" s="1">
        <v>46238.958333333343</v>
      </c>
      <c r="B5185" s="2">
        <v>55.168233588799538</v>
      </c>
      <c r="C5185" s="2">
        <v>5.2975949903687951</v>
      </c>
      <c r="D5185" s="2">
        <f t="shared" si="960"/>
        <v>52.828506838485417</v>
      </c>
      <c r="E5185" s="2">
        <f t="shared" si="961"/>
        <v>17.458643333268608</v>
      </c>
      <c r="F5185" s="2">
        <f t="shared" si="969"/>
        <v>0</v>
      </c>
      <c r="G5185" s="2">
        <f t="shared" si="970"/>
        <v>340</v>
      </c>
      <c r="H5185" s="2">
        <f>MIN(Inputs!$B$2, (Inputs!$B$14 - F5185)/Inputs!$B$15)</f>
        <v>170</v>
      </c>
      <c r="I5185" s="2">
        <f>MAX(MIN(Inputs!$B$2, F5185*Inputs!$B$16, Inputs!$B$14*Inputs!$B$4 - G5185), 0)</f>
        <v>0</v>
      </c>
      <c r="J5185" s="2">
        <f>MAX(MIN(Inputs!$B$2, F5185*Inputs!$B$16, (Inputs!$B$14-F5185)/Inputs!$B$15)*Inputs!$B$9, 0)</f>
        <v>0</v>
      </c>
      <c r="K5185" s="2">
        <f>MAX(E5185*Inputs!$B$5 - B5185 - Inputs!$B$8, 0) * H5185</f>
        <v>0</v>
      </c>
      <c r="L5185" s="2">
        <f>IF(B5185 &gt;= D5185*Inputs!$B$10, MAX(B5185 - E5185/Inputs!$B$5 - Inputs!$B$8, 0) * I5185, 0)</f>
        <v>0</v>
      </c>
      <c r="M5185" s="2">
        <f t="shared" si="962"/>
        <v>0</v>
      </c>
      <c r="N5185" s="3" t="str">
        <f t="shared" si="963"/>
        <v>Idle</v>
      </c>
      <c r="O5185" s="3" t="str">
        <f t="shared" si="971"/>
        <v>Idle</v>
      </c>
      <c r="P5185" s="2">
        <f t="shared" si="964"/>
        <v>0</v>
      </c>
      <c r="Q5185" s="2">
        <f t="shared" si="965"/>
        <v>0</v>
      </c>
      <c r="R5185" s="2">
        <f t="shared" si="966"/>
        <v>0</v>
      </c>
      <c r="S5185" s="2">
        <f t="shared" si="967"/>
        <v>0</v>
      </c>
      <c r="T5185" s="2">
        <f t="shared" si="968"/>
        <v>0</v>
      </c>
      <c r="U5185" s="2">
        <f>IF(O5185="Reg", R5185 * Inputs!$B$7, 0)</f>
        <v>0</v>
      </c>
      <c r="V5185" s="2">
        <f>MAX(F5185 + P5185*Inputs!$B$15 - (Q5185/Inputs!$B$16) - U5185, 0)</f>
        <v>0</v>
      </c>
    </row>
    <row r="5186" spans="1:22" x14ac:dyDescent="0.3">
      <c r="A5186" s="1">
        <v>46239</v>
      </c>
      <c r="B5186" s="2">
        <v>35.822386580502467</v>
      </c>
      <c r="C5186" s="2">
        <v>30.787609216518959</v>
      </c>
      <c r="D5186" s="2">
        <f t="shared" ref="D5186:D5249" si="972">AVERAGEIFS(B:B, A:A, "&gt;="&amp;INT(A5186), A:A, "&lt;"&amp;INT(A5186)+1)</f>
        <v>44.680747830286087</v>
      </c>
      <c r="E5186" s="2">
        <f t="shared" ref="E5186:E5249" si="973">AVERAGE(B5186:B5191)</f>
        <v>40.575856501605195</v>
      </c>
      <c r="F5186" s="2">
        <f t="shared" si="969"/>
        <v>0</v>
      </c>
      <c r="G5186" s="2">
        <f t="shared" si="970"/>
        <v>0</v>
      </c>
      <c r="H5186" s="2">
        <f>MIN(Inputs!$B$2, (Inputs!$B$14 - F5186)/Inputs!$B$15)</f>
        <v>170</v>
      </c>
      <c r="I5186" s="2">
        <f>MAX(MIN(Inputs!$B$2, F5186*Inputs!$B$16, Inputs!$B$14*Inputs!$B$4 - G5186), 0)</f>
        <v>0</v>
      </c>
      <c r="J5186" s="2">
        <f>MAX(MIN(Inputs!$B$2, F5186*Inputs!$B$16, (Inputs!$B$14-F5186)/Inputs!$B$15)*Inputs!$B$9, 0)</f>
        <v>0</v>
      </c>
      <c r="K5186" s="2">
        <f>MAX(E5186*Inputs!$B$5 - B5186 - Inputs!$B$8, 0) * H5186</f>
        <v>0</v>
      </c>
      <c r="L5186" s="2">
        <f>IF(B5186 &gt;= D5186*Inputs!$B$10, MAX(B5186 - E5186/Inputs!$B$5 - Inputs!$B$8, 0) * I5186, 0)</f>
        <v>0</v>
      </c>
      <c r="M5186" s="2">
        <f t="shared" ref="M5186:M5249" si="974">C5186 * J5186</f>
        <v>0</v>
      </c>
      <c r="N5186" s="3" t="str">
        <f t="shared" ref="N5186:N5249" si="975">IF(MAX(K5186, L5186, M5186)&lt;=0, "Idle", IF(AND(M5186&gt;=K5186, M5186&gt;=L5186), "Reg", IF(L5186&gt;=K5186, "Discharge", "Charge")))</f>
        <v>Idle</v>
      </c>
      <c r="O5186" s="3" t="str">
        <f t="shared" si="971"/>
        <v>Idle</v>
      </c>
      <c r="P5186" s="2">
        <f t="shared" ref="P5186:P5249" si="976">IF(O5186="Charge", H5186, 0)</f>
        <v>0</v>
      </c>
      <c r="Q5186" s="2">
        <f t="shared" ref="Q5186:Q5249" si="977">IF(O5186="Discharge", I5186, 0)</f>
        <v>0</v>
      </c>
      <c r="R5186" s="2">
        <f t="shared" ref="R5186:R5249" si="978">IF(O5186="Reg", J5186, 0)</f>
        <v>0</v>
      </c>
      <c r="S5186" s="2">
        <f t="shared" ref="S5186:S5249" si="979">(Q5186 - P5186) * B5186</f>
        <v>0</v>
      </c>
      <c r="T5186" s="2">
        <f t="shared" ref="T5186:T5249" si="980">R5186 * C5186</f>
        <v>0</v>
      </c>
      <c r="U5186" s="2">
        <f>IF(O5186="Reg", R5186 * Inputs!$B$7, 0)</f>
        <v>0</v>
      </c>
      <c r="V5186" s="2">
        <f>MAX(F5186 + P5186*Inputs!$B$15 - (Q5186/Inputs!$B$16) - U5186, 0)</f>
        <v>0</v>
      </c>
    </row>
    <row r="5187" spans="1:22" x14ac:dyDescent="0.3">
      <c r="A5187" s="1">
        <v>46239.041666666657</v>
      </c>
      <c r="B5187" s="2">
        <v>7.6111523008250348</v>
      </c>
      <c r="C5187" s="2">
        <v>3.9495405369815249</v>
      </c>
      <c r="D5187" s="2">
        <f t="shared" si="972"/>
        <v>44.680747830286087</v>
      </c>
      <c r="E5187" s="2">
        <f t="shared" si="973"/>
        <v>34.605458738188126</v>
      </c>
      <c r="F5187" s="2">
        <f t="shared" ref="F5187:F5250" si="981">V5186</f>
        <v>0</v>
      </c>
      <c r="G5187" s="2">
        <f t="shared" ref="G5187:G5250" si="982">IF(INT(A5187)=INT(A5186), G5186 + Q5186, 0)</f>
        <v>0</v>
      </c>
      <c r="H5187" s="2">
        <f>MIN(Inputs!$B$2, (Inputs!$B$14 - F5187)/Inputs!$B$15)</f>
        <v>170</v>
      </c>
      <c r="I5187" s="2">
        <f>MAX(MIN(Inputs!$B$2, F5187*Inputs!$B$16, Inputs!$B$14*Inputs!$B$4 - G5187), 0)</f>
        <v>0</v>
      </c>
      <c r="J5187" s="2">
        <f>MAX(MIN(Inputs!$B$2, F5187*Inputs!$B$16, (Inputs!$B$14-F5187)/Inputs!$B$15)*Inputs!$B$9, 0)</f>
        <v>0</v>
      </c>
      <c r="K5187" s="2">
        <f>MAX(E5187*Inputs!$B$5 - B5187 - Inputs!$B$8, 0) * H5187</f>
        <v>483.08073609268831</v>
      </c>
      <c r="L5187" s="2">
        <f>IF(B5187 &gt;= D5187*Inputs!$B$10, MAX(B5187 - E5187/Inputs!$B$5 - Inputs!$B$8, 0) * I5187, 0)</f>
        <v>0</v>
      </c>
      <c r="M5187" s="2">
        <f t="shared" si="974"/>
        <v>0</v>
      </c>
      <c r="N5187" s="3" t="str">
        <f t="shared" si="975"/>
        <v>Charge</v>
      </c>
      <c r="O5187" s="3" t="str">
        <f t="shared" si="971"/>
        <v>Charge</v>
      </c>
      <c r="P5187" s="2">
        <f t="shared" si="976"/>
        <v>170</v>
      </c>
      <c r="Q5187" s="2">
        <f t="shared" si="977"/>
        <v>0</v>
      </c>
      <c r="R5187" s="2">
        <f t="shared" si="978"/>
        <v>0</v>
      </c>
      <c r="S5187" s="2">
        <f t="shared" si="979"/>
        <v>-1293.895891140256</v>
      </c>
      <c r="T5187" s="2">
        <f t="shared" si="980"/>
        <v>0</v>
      </c>
      <c r="U5187" s="2">
        <f>IF(O5187="Reg", R5187 * Inputs!$B$7, 0)</f>
        <v>0</v>
      </c>
      <c r="V5187" s="2">
        <f>MAX(F5187 + P5187*Inputs!$B$15 - (Q5187/Inputs!$B$16) - U5187, 0)</f>
        <v>170</v>
      </c>
    </row>
    <row r="5188" spans="1:22" x14ac:dyDescent="0.3">
      <c r="A5188" s="1">
        <v>46239.083333333343</v>
      </c>
      <c r="B5188" s="2">
        <v>6.1500875294846038</v>
      </c>
      <c r="C5188" s="2">
        <v>48.213610891767061</v>
      </c>
      <c r="D5188" s="2">
        <f t="shared" si="972"/>
        <v>44.680747830286087</v>
      </c>
      <c r="E5188" s="2">
        <f t="shared" si="973"/>
        <v>33.336933354717281</v>
      </c>
      <c r="F5188" s="2">
        <f t="shared" si="981"/>
        <v>170</v>
      </c>
      <c r="G5188" s="2">
        <f t="shared" si="982"/>
        <v>0</v>
      </c>
      <c r="H5188" s="2">
        <f>MIN(Inputs!$B$2, (Inputs!$B$14 - F5188)/Inputs!$B$15)</f>
        <v>170</v>
      </c>
      <c r="I5188" s="2">
        <f>MAX(MIN(Inputs!$B$2, F5188*Inputs!$B$16, Inputs!$B$14*Inputs!$B$4 - G5188), 0)</f>
        <v>170</v>
      </c>
      <c r="J5188" s="2">
        <f>MAX(MIN(Inputs!$B$2, F5188*Inputs!$B$16, (Inputs!$B$14-F5188)/Inputs!$B$15)*Inputs!$B$9, 0)</f>
        <v>136</v>
      </c>
      <c r="K5188" s="2">
        <f>MAX(E5188*Inputs!$B$5 - B5188 - Inputs!$B$8, 0) * H5188</f>
        <v>541.69034985332223</v>
      </c>
      <c r="L5188" s="2">
        <f>IF(B5188 &gt;= D5188*Inputs!$B$10, MAX(B5188 - E5188/Inputs!$B$5 - Inputs!$B$8, 0) * I5188, 0)</f>
        <v>0</v>
      </c>
      <c r="M5188" s="2">
        <f t="shared" si="974"/>
        <v>6557.0510812803204</v>
      </c>
      <c r="N5188" s="3" t="str">
        <f t="shared" si="975"/>
        <v>Reg</v>
      </c>
      <c r="O5188" s="3" t="str">
        <f t="shared" ref="O5188:O5251" si="983">IF(O5187&lt;&gt;O5186, O5187, N5188)</f>
        <v>Charge</v>
      </c>
      <c r="P5188" s="2">
        <f t="shared" si="976"/>
        <v>170</v>
      </c>
      <c r="Q5188" s="2">
        <f t="shared" si="977"/>
        <v>0</v>
      </c>
      <c r="R5188" s="2">
        <f t="shared" si="978"/>
        <v>0</v>
      </c>
      <c r="S5188" s="2">
        <f t="shared" si="979"/>
        <v>-1045.5148800123827</v>
      </c>
      <c r="T5188" s="2">
        <f t="shared" si="980"/>
        <v>0</v>
      </c>
      <c r="U5188" s="2">
        <f>IF(O5188="Reg", R5188 * Inputs!$B$7, 0)</f>
        <v>0</v>
      </c>
      <c r="V5188" s="2">
        <f>MAX(F5188 + P5188*Inputs!$B$15 - (Q5188/Inputs!$B$16) - U5188, 0)</f>
        <v>340</v>
      </c>
    </row>
    <row r="5189" spans="1:22" x14ac:dyDescent="0.3">
      <c r="A5189" s="1">
        <v>46239.125</v>
      </c>
      <c r="B5189" s="2">
        <v>0</v>
      </c>
      <c r="C5189" s="2">
        <v>9.7263630252509365</v>
      </c>
      <c r="D5189" s="2">
        <f t="shared" si="972"/>
        <v>44.680747830286087</v>
      </c>
      <c r="E5189" s="2">
        <f t="shared" si="973"/>
        <v>32.311918766469852</v>
      </c>
      <c r="F5189" s="2">
        <f t="shared" si="981"/>
        <v>340</v>
      </c>
      <c r="G5189" s="2">
        <f t="shared" si="982"/>
        <v>0</v>
      </c>
      <c r="H5189" s="2">
        <f>MIN(Inputs!$B$2, (Inputs!$B$14 - F5189)/Inputs!$B$15)</f>
        <v>0</v>
      </c>
      <c r="I5189" s="2">
        <f>MAX(MIN(Inputs!$B$2, F5189*Inputs!$B$16, Inputs!$B$14*Inputs!$B$4 - G5189), 0)</f>
        <v>170</v>
      </c>
      <c r="J5189" s="2">
        <f>MAX(MIN(Inputs!$B$2, F5189*Inputs!$B$16, (Inputs!$B$14-F5189)/Inputs!$B$15)*Inputs!$B$9, 0)</f>
        <v>0</v>
      </c>
      <c r="K5189" s="2">
        <f>MAX(E5189*Inputs!$B$5 - B5189 - Inputs!$B$8, 0) * H5189</f>
        <v>0</v>
      </c>
      <c r="L5189" s="2">
        <f>IF(B5189 &gt;= D5189*Inputs!$B$10, MAX(B5189 - E5189/Inputs!$B$5 - Inputs!$B$8, 0) * I5189, 0)</f>
        <v>0</v>
      </c>
      <c r="M5189" s="2">
        <f t="shared" si="974"/>
        <v>0</v>
      </c>
      <c r="N5189" s="3" t="str">
        <f t="shared" si="975"/>
        <v>Idle</v>
      </c>
      <c r="O5189" s="3" t="str">
        <f t="shared" si="983"/>
        <v>Idle</v>
      </c>
      <c r="P5189" s="2">
        <f t="shared" si="976"/>
        <v>0</v>
      </c>
      <c r="Q5189" s="2">
        <f t="shared" si="977"/>
        <v>0</v>
      </c>
      <c r="R5189" s="2">
        <f t="shared" si="978"/>
        <v>0</v>
      </c>
      <c r="S5189" s="2">
        <f t="shared" si="979"/>
        <v>0</v>
      </c>
      <c r="T5189" s="2">
        <f t="shared" si="980"/>
        <v>0</v>
      </c>
      <c r="U5189" s="2">
        <f>IF(O5189="Reg", R5189 * Inputs!$B$7, 0)</f>
        <v>0</v>
      </c>
      <c r="V5189" s="2">
        <f>MAX(F5189 + P5189*Inputs!$B$15 - (Q5189/Inputs!$B$16) - U5189, 0)</f>
        <v>340</v>
      </c>
    </row>
    <row r="5190" spans="1:22" x14ac:dyDescent="0.3">
      <c r="A5190" s="1">
        <v>46239.166666666657</v>
      </c>
      <c r="B5190" s="2">
        <v>0</v>
      </c>
      <c r="C5190" s="2">
        <v>7.3887623044012454</v>
      </c>
      <c r="D5190" s="2">
        <f t="shared" si="972"/>
        <v>44.680747830286087</v>
      </c>
      <c r="E5190" s="2">
        <f t="shared" si="973"/>
        <v>32.311918766469852</v>
      </c>
      <c r="F5190" s="2">
        <f t="shared" si="981"/>
        <v>340</v>
      </c>
      <c r="G5190" s="2">
        <f t="shared" si="982"/>
        <v>0</v>
      </c>
      <c r="H5190" s="2">
        <f>MIN(Inputs!$B$2, (Inputs!$B$14 - F5190)/Inputs!$B$15)</f>
        <v>0</v>
      </c>
      <c r="I5190" s="2">
        <f>MAX(MIN(Inputs!$B$2, F5190*Inputs!$B$16, Inputs!$B$14*Inputs!$B$4 - G5190), 0)</f>
        <v>170</v>
      </c>
      <c r="J5190" s="2">
        <f>MAX(MIN(Inputs!$B$2, F5190*Inputs!$B$16, (Inputs!$B$14-F5190)/Inputs!$B$15)*Inputs!$B$9, 0)</f>
        <v>0</v>
      </c>
      <c r="K5190" s="2">
        <f>MAX(E5190*Inputs!$B$5 - B5190 - Inputs!$B$8, 0) * H5190</f>
        <v>0</v>
      </c>
      <c r="L5190" s="2">
        <f>IF(B5190 &gt;= D5190*Inputs!$B$10, MAX(B5190 - E5190/Inputs!$B$5 - Inputs!$B$8, 0) * I5190, 0)</f>
        <v>0</v>
      </c>
      <c r="M5190" s="2">
        <f t="shared" si="974"/>
        <v>0</v>
      </c>
      <c r="N5190" s="3" t="str">
        <f t="shared" si="975"/>
        <v>Idle</v>
      </c>
      <c r="O5190" s="3" t="str">
        <f t="shared" si="983"/>
        <v>Idle</v>
      </c>
      <c r="P5190" s="2">
        <f t="shared" si="976"/>
        <v>0</v>
      </c>
      <c r="Q5190" s="2">
        <f t="shared" si="977"/>
        <v>0</v>
      </c>
      <c r="R5190" s="2">
        <f t="shared" si="978"/>
        <v>0</v>
      </c>
      <c r="S5190" s="2">
        <f t="shared" si="979"/>
        <v>0</v>
      </c>
      <c r="T5190" s="2">
        <f t="shared" si="980"/>
        <v>0</v>
      </c>
      <c r="U5190" s="2">
        <f>IF(O5190="Reg", R5190 * Inputs!$B$7, 0)</f>
        <v>0</v>
      </c>
      <c r="V5190" s="2">
        <f>MAX(F5190 + P5190*Inputs!$B$15 - (Q5190/Inputs!$B$16) - U5190, 0)</f>
        <v>340</v>
      </c>
    </row>
    <row r="5191" spans="1:22" x14ac:dyDescent="0.3">
      <c r="A5191" s="1">
        <v>46239.208333333343</v>
      </c>
      <c r="B5191" s="2">
        <v>193.87151259881909</v>
      </c>
      <c r="C5191" s="2">
        <v>3.4919197382804832</v>
      </c>
      <c r="D5191" s="2">
        <f t="shared" si="972"/>
        <v>44.680747830286087</v>
      </c>
      <c r="E5191" s="2">
        <f t="shared" si="973"/>
        <v>32.311918766469852</v>
      </c>
      <c r="F5191" s="2">
        <f t="shared" si="981"/>
        <v>340</v>
      </c>
      <c r="G5191" s="2">
        <f t="shared" si="982"/>
        <v>0</v>
      </c>
      <c r="H5191" s="2">
        <f>MIN(Inputs!$B$2, (Inputs!$B$14 - F5191)/Inputs!$B$15)</f>
        <v>0</v>
      </c>
      <c r="I5191" s="2">
        <f>MAX(MIN(Inputs!$B$2, F5191*Inputs!$B$16, Inputs!$B$14*Inputs!$B$4 - G5191), 0)</f>
        <v>170</v>
      </c>
      <c r="J5191" s="2">
        <f>MAX(MIN(Inputs!$B$2, F5191*Inputs!$B$16, (Inputs!$B$14-F5191)/Inputs!$B$15)*Inputs!$B$9, 0)</f>
        <v>0</v>
      </c>
      <c r="K5191" s="2">
        <f>MAX(E5191*Inputs!$B$5 - B5191 - Inputs!$B$8, 0) * H5191</f>
        <v>0</v>
      </c>
      <c r="L5191" s="2">
        <f>IF(B5191 &gt;= D5191*Inputs!$B$10, MAX(B5191 - E5191/Inputs!$B$5 - Inputs!$B$8, 0) * I5191, 0)</f>
        <v>23316.081925549392</v>
      </c>
      <c r="M5191" s="2">
        <f t="shared" si="974"/>
        <v>0</v>
      </c>
      <c r="N5191" s="3" t="str">
        <f t="shared" si="975"/>
        <v>Discharge</v>
      </c>
      <c r="O5191" s="3" t="str">
        <f t="shared" si="983"/>
        <v>Discharge</v>
      </c>
      <c r="P5191" s="2">
        <f t="shared" si="976"/>
        <v>0</v>
      </c>
      <c r="Q5191" s="2">
        <f t="shared" si="977"/>
        <v>170</v>
      </c>
      <c r="R5191" s="2">
        <f t="shared" si="978"/>
        <v>0</v>
      </c>
      <c r="S5191" s="2">
        <f t="shared" si="979"/>
        <v>32958.157141799245</v>
      </c>
      <c r="T5191" s="2">
        <f t="shared" si="980"/>
        <v>0</v>
      </c>
      <c r="U5191" s="2">
        <f>IF(O5191="Reg", R5191 * Inputs!$B$7, 0)</f>
        <v>0</v>
      </c>
      <c r="V5191" s="2">
        <f>MAX(F5191 + P5191*Inputs!$B$15 - (Q5191/Inputs!$B$16) - U5191, 0)</f>
        <v>170</v>
      </c>
    </row>
    <row r="5192" spans="1:22" x14ac:dyDescent="0.3">
      <c r="A5192" s="1">
        <v>46239.25</v>
      </c>
      <c r="B5192" s="2">
        <v>0</v>
      </c>
      <c r="C5192" s="2">
        <v>4.3031174405183279</v>
      </c>
      <c r="D5192" s="2">
        <f t="shared" si="972"/>
        <v>44.680747830286087</v>
      </c>
      <c r="E5192" s="2">
        <f t="shared" si="973"/>
        <v>2.2613224423748801</v>
      </c>
      <c r="F5192" s="2">
        <f t="shared" si="981"/>
        <v>170</v>
      </c>
      <c r="G5192" s="2">
        <f t="shared" si="982"/>
        <v>170</v>
      </c>
      <c r="H5192" s="2">
        <f>MIN(Inputs!$B$2, (Inputs!$B$14 - F5192)/Inputs!$B$15)</f>
        <v>170</v>
      </c>
      <c r="I5192" s="2">
        <f>MAX(MIN(Inputs!$B$2, F5192*Inputs!$B$16, Inputs!$B$14*Inputs!$B$4 - G5192), 0)</f>
        <v>170</v>
      </c>
      <c r="J5192" s="2">
        <f>MAX(MIN(Inputs!$B$2, F5192*Inputs!$B$16, (Inputs!$B$14-F5192)/Inputs!$B$15)*Inputs!$B$9, 0)</f>
        <v>136</v>
      </c>
      <c r="K5192" s="2">
        <f>MAX(E5192*Inputs!$B$5 - B5192 - Inputs!$B$8, 0) * H5192</f>
        <v>0</v>
      </c>
      <c r="L5192" s="2">
        <f>IF(B5192 &gt;= D5192*Inputs!$B$10, MAX(B5192 - E5192/Inputs!$B$5 - Inputs!$B$8, 0) * I5192, 0)</f>
        <v>0</v>
      </c>
      <c r="M5192" s="2">
        <f t="shared" si="974"/>
        <v>585.22397191049254</v>
      </c>
      <c r="N5192" s="3" t="str">
        <f t="shared" si="975"/>
        <v>Reg</v>
      </c>
      <c r="O5192" s="3" t="str">
        <f t="shared" si="983"/>
        <v>Discharge</v>
      </c>
      <c r="P5192" s="2">
        <f t="shared" si="976"/>
        <v>0</v>
      </c>
      <c r="Q5192" s="2">
        <f t="shared" si="977"/>
        <v>170</v>
      </c>
      <c r="R5192" s="2">
        <f t="shared" si="978"/>
        <v>0</v>
      </c>
      <c r="S5192" s="2">
        <f t="shared" si="979"/>
        <v>0</v>
      </c>
      <c r="T5192" s="2">
        <f t="shared" si="980"/>
        <v>0</v>
      </c>
      <c r="U5192" s="2">
        <f>IF(O5192="Reg", R5192 * Inputs!$B$7, 0)</f>
        <v>0</v>
      </c>
      <c r="V5192" s="2">
        <f>MAX(F5192 + P5192*Inputs!$B$15 - (Q5192/Inputs!$B$16) - U5192, 0)</f>
        <v>0</v>
      </c>
    </row>
    <row r="5193" spans="1:22" x14ac:dyDescent="0.3">
      <c r="A5193" s="1">
        <v>46239.291666666657</v>
      </c>
      <c r="B5193" s="2">
        <v>0</v>
      </c>
      <c r="C5193" s="2">
        <v>7.0478745046892977</v>
      </c>
      <c r="D5193" s="2">
        <f t="shared" si="972"/>
        <v>44.680747830286087</v>
      </c>
      <c r="E5193" s="2">
        <f t="shared" si="973"/>
        <v>7.0971658045851562</v>
      </c>
      <c r="F5193" s="2">
        <f t="shared" si="981"/>
        <v>0</v>
      </c>
      <c r="G5193" s="2">
        <f t="shared" si="982"/>
        <v>340</v>
      </c>
      <c r="H5193" s="2">
        <f>MIN(Inputs!$B$2, (Inputs!$B$14 - F5193)/Inputs!$B$15)</f>
        <v>170</v>
      </c>
      <c r="I5193" s="2">
        <f>MAX(MIN(Inputs!$B$2, F5193*Inputs!$B$16, Inputs!$B$14*Inputs!$B$4 - G5193), 0)</f>
        <v>0</v>
      </c>
      <c r="J5193" s="2">
        <f>MAX(MIN(Inputs!$B$2, F5193*Inputs!$B$16, (Inputs!$B$14-F5193)/Inputs!$B$15)*Inputs!$B$9, 0)</f>
        <v>0</v>
      </c>
      <c r="K5193" s="2">
        <f>MAX(E5193*Inputs!$B$5 - B5193 - Inputs!$B$8, 0) * H5193</f>
        <v>0</v>
      </c>
      <c r="L5193" s="2">
        <f>IF(B5193 &gt;= D5193*Inputs!$B$10, MAX(B5193 - E5193/Inputs!$B$5 - Inputs!$B$8, 0) * I5193, 0)</f>
        <v>0</v>
      </c>
      <c r="M5193" s="2">
        <f t="shared" si="974"/>
        <v>0</v>
      </c>
      <c r="N5193" s="3" t="str">
        <f t="shared" si="975"/>
        <v>Idle</v>
      </c>
      <c r="O5193" s="3" t="str">
        <f t="shared" si="983"/>
        <v>Idle</v>
      </c>
      <c r="P5193" s="2">
        <f t="shared" si="976"/>
        <v>0</v>
      </c>
      <c r="Q5193" s="2">
        <f t="shared" si="977"/>
        <v>0</v>
      </c>
      <c r="R5193" s="2">
        <f t="shared" si="978"/>
        <v>0</v>
      </c>
      <c r="S5193" s="2">
        <f t="shared" si="979"/>
        <v>0</v>
      </c>
      <c r="T5193" s="2">
        <f t="shared" si="980"/>
        <v>0</v>
      </c>
      <c r="U5193" s="2">
        <f>IF(O5193="Reg", R5193 * Inputs!$B$7, 0)</f>
        <v>0</v>
      </c>
      <c r="V5193" s="2">
        <f>MAX(F5193 + P5193*Inputs!$B$15 - (Q5193/Inputs!$B$16) - U5193, 0)</f>
        <v>0</v>
      </c>
    </row>
    <row r="5194" spans="1:22" x14ac:dyDescent="0.3">
      <c r="A5194" s="1">
        <v>46239.333333333343</v>
      </c>
      <c r="B5194" s="2">
        <v>0</v>
      </c>
      <c r="C5194" s="2">
        <v>1.9397631781047111</v>
      </c>
      <c r="D5194" s="2">
        <f t="shared" si="972"/>
        <v>44.680747830286087</v>
      </c>
      <c r="E5194" s="2">
        <f t="shared" si="973"/>
        <v>14.611522410199987</v>
      </c>
      <c r="F5194" s="2">
        <f t="shared" si="981"/>
        <v>0</v>
      </c>
      <c r="G5194" s="2">
        <f t="shared" si="982"/>
        <v>340</v>
      </c>
      <c r="H5194" s="2">
        <f>MIN(Inputs!$B$2, (Inputs!$B$14 - F5194)/Inputs!$B$15)</f>
        <v>170</v>
      </c>
      <c r="I5194" s="2">
        <f>MAX(MIN(Inputs!$B$2, F5194*Inputs!$B$16, Inputs!$B$14*Inputs!$B$4 - G5194), 0)</f>
        <v>0</v>
      </c>
      <c r="J5194" s="2">
        <f>MAX(MIN(Inputs!$B$2, F5194*Inputs!$B$16, (Inputs!$B$14-F5194)/Inputs!$B$15)*Inputs!$B$9, 0)</f>
        <v>0</v>
      </c>
      <c r="K5194" s="2">
        <f>MAX(E5194*Inputs!$B$5 - B5194 - Inputs!$B$8, 0) * H5194</f>
        <v>0</v>
      </c>
      <c r="L5194" s="2">
        <f>IF(B5194 &gt;= D5194*Inputs!$B$10, MAX(B5194 - E5194/Inputs!$B$5 - Inputs!$B$8, 0) * I5194, 0)</f>
        <v>0</v>
      </c>
      <c r="M5194" s="2">
        <f t="shared" si="974"/>
        <v>0</v>
      </c>
      <c r="N5194" s="3" t="str">
        <f t="shared" si="975"/>
        <v>Idle</v>
      </c>
      <c r="O5194" s="3" t="str">
        <f t="shared" si="983"/>
        <v>Idle</v>
      </c>
      <c r="P5194" s="2">
        <f t="shared" si="976"/>
        <v>0</v>
      </c>
      <c r="Q5194" s="2">
        <f t="shared" si="977"/>
        <v>0</v>
      </c>
      <c r="R5194" s="2">
        <f t="shared" si="978"/>
        <v>0</v>
      </c>
      <c r="S5194" s="2">
        <f t="shared" si="979"/>
        <v>0</v>
      </c>
      <c r="T5194" s="2">
        <f t="shared" si="980"/>
        <v>0</v>
      </c>
      <c r="U5194" s="2">
        <f>IF(O5194="Reg", R5194 * Inputs!$B$7, 0)</f>
        <v>0</v>
      </c>
      <c r="V5194" s="2">
        <f>MAX(F5194 + P5194*Inputs!$B$15 - (Q5194/Inputs!$B$16) - U5194, 0)</f>
        <v>0</v>
      </c>
    </row>
    <row r="5195" spans="1:22" x14ac:dyDescent="0.3">
      <c r="A5195" s="1">
        <v>46239.375</v>
      </c>
      <c r="B5195" s="2">
        <v>0</v>
      </c>
      <c r="C5195" s="2">
        <v>33.145955814025527</v>
      </c>
      <c r="D5195" s="2">
        <f t="shared" si="972"/>
        <v>44.680747830286087</v>
      </c>
      <c r="E5195" s="2">
        <f t="shared" si="973"/>
        <v>25.139647572982028</v>
      </c>
      <c r="F5195" s="2">
        <f t="shared" si="981"/>
        <v>0</v>
      </c>
      <c r="G5195" s="2">
        <f t="shared" si="982"/>
        <v>340</v>
      </c>
      <c r="H5195" s="2">
        <f>MIN(Inputs!$B$2, (Inputs!$B$14 - F5195)/Inputs!$B$15)</f>
        <v>170</v>
      </c>
      <c r="I5195" s="2">
        <f>MAX(MIN(Inputs!$B$2, F5195*Inputs!$B$16, Inputs!$B$14*Inputs!$B$4 - G5195), 0)</f>
        <v>0</v>
      </c>
      <c r="J5195" s="2">
        <f>MAX(MIN(Inputs!$B$2, F5195*Inputs!$B$16, (Inputs!$B$14-F5195)/Inputs!$B$15)*Inputs!$B$9, 0)</f>
        <v>0</v>
      </c>
      <c r="K5195" s="2">
        <f>MAX(E5195*Inputs!$B$5 - B5195 - Inputs!$B$8, 0) * H5195</f>
        <v>360.89127691811137</v>
      </c>
      <c r="L5195" s="2">
        <f>IF(B5195 &gt;= D5195*Inputs!$B$10, MAX(B5195 - E5195/Inputs!$B$5 - Inputs!$B$8, 0) * I5195, 0)</f>
        <v>0</v>
      </c>
      <c r="M5195" s="2">
        <f t="shared" si="974"/>
        <v>0</v>
      </c>
      <c r="N5195" s="3" t="str">
        <f t="shared" si="975"/>
        <v>Charge</v>
      </c>
      <c r="O5195" s="3" t="str">
        <f t="shared" si="983"/>
        <v>Charge</v>
      </c>
      <c r="P5195" s="2">
        <f t="shared" si="976"/>
        <v>170</v>
      </c>
      <c r="Q5195" s="2">
        <f t="shared" si="977"/>
        <v>0</v>
      </c>
      <c r="R5195" s="2">
        <f t="shared" si="978"/>
        <v>0</v>
      </c>
      <c r="S5195" s="2">
        <f t="shared" si="979"/>
        <v>0</v>
      </c>
      <c r="T5195" s="2">
        <f t="shared" si="980"/>
        <v>0</v>
      </c>
      <c r="U5195" s="2">
        <f>IF(O5195="Reg", R5195 * Inputs!$B$7, 0)</f>
        <v>0</v>
      </c>
      <c r="V5195" s="2">
        <f>MAX(F5195 + P5195*Inputs!$B$15 - (Q5195/Inputs!$B$16) - U5195, 0)</f>
        <v>170</v>
      </c>
    </row>
    <row r="5196" spans="1:22" x14ac:dyDescent="0.3">
      <c r="A5196" s="1">
        <v>46239.416666666657</v>
      </c>
      <c r="B5196" s="2">
        <v>0</v>
      </c>
      <c r="C5196" s="2">
        <v>41.53340519720382</v>
      </c>
      <c r="D5196" s="2">
        <f t="shared" si="972"/>
        <v>44.680747830286087</v>
      </c>
      <c r="E5196" s="2">
        <f t="shared" si="973"/>
        <v>37.852090082794021</v>
      </c>
      <c r="F5196" s="2">
        <f t="shared" si="981"/>
        <v>170</v>
      </c>
      <c r="G5196" s="2">
        <f t="shared" si="982"/>
        <v>340</v>
      </c>
      <c r="H5196" s="2">
        <f>MIN(Inputs!$B$2, (Inputs!$B$14 - F5196)/Inputs!$B$15)</f>
        <v>170</v>
      </c>
      <c r="I5196" s="2">
        <f>MAX(MIN(Inputs!$B$2, F5196*Inputs!$B$16, Inputs!$B$14*Inputs!$B$4 - G5196), 0)</f>
        <v>0</v>
      </c>
      <c r="J5196" s="2">
        <f>MAX(MIN(Inputs!$B$2, F5196*Inputs!$B$16, (Inputs!$B$14-F5196)/Inputs!$B$15)*Inputs!$B$9, 0)</f>
        <v>136</v>
      </c>
      <c r="K5196" s="2">
        <f>MAX(E5196*Inputs!$B$5 - B5196 - Inputs!$B$8, 0) * H5196</f>
        <v>2262.6726763859856</v>
      </c>
      <c r="L5196" s="2">
        <f>IF(B5196 &gt;= D5196*Inputs!$B$10, MAX(B5196 - E5196/Inputs!$B$5 - Inputs!$B$8, 0) * I5196, 0)</f>
        <v>0</v>
      </c>
      <c r="M5196" s="2">
        <f t="shared" si="974"/>
        <v>5648.5431068197195</v>
      </c>
      <c r="N5196" s="3" t="str">
        <f t="shared" si="975"/>
        <v>Reg</v>
      </c>
      <c r="O5196" s="3" t="str">
        <f t="shared" si="983"/>
        <v>Charge</v>
      </c>
      <c r="P5196" s="2">
        <f t="shared" si="976"/>
        <v>170</v>
      </c>
      <c r="Q5196" s="2">
        <f t="shared" si="977"/>
        <v>0</v>
      </c>
      <c r="R5196" s="2">
        <f t="shared" si="978"/>
        <v>0</v>
      </c>
      <c r="S5196" s="2">
        <f t="shared" si="979"/>
        <v>0</v>
      </c>
      <c r="T5196" s="2">
        <f t="shared" si="980"/>
        <v>0</v>
      </c>
      <c r="U5196" s="2">
        <f>IF(O5196="Reg", R5196 * Inputs!$B$7, 0)</f>
        <v>0</v>
      </c>
      <c r="V5196" s="2">
        <f>MAX(F5196 + P5196*Inputs!$B$15 - (Q5196/Inputs!$B$16) - U5196, 0)</f>
        <v>340</v>
      </c>
    </row>
    <row r="5197" spans="1:22" x14ac:dyDescent="0.3">
      <c r="A5197" s="1">
        <v>46239.458333333343</v>
      </c>
      <c r="B5197" s="2">
        <v>13.56793465424928</v>
      </c>
      <c r="C5197" s="2">
        <v>5.4632736355741827</v>
      </c>
      <c r="D5197" s="2">
        <f t="shared" si="972"/>
        <v>44.680747830286087</v>
      </c>
      <c r="E5197" s="2">
        <f t="shared" si="973"/>
        <v>51.620110956775932</v>
      </c>
      <c r="F5197" s="2">
        <f t="shared" si="981"/>
        <v>340</v>
      </c>
      <c r="G5197" s="2">
        <f t="shared" si="982"/>
        <v>340</v>
      </c>
      <c r="H5197" s="2">
        <f>MIN(Inputs!$B$2, (Inputs!$B$14 - F5197)/Inputs!$B$15)</f>
        <v>0</v>
      </c>
      <c r="I5197" s="2">
        <f>MAX(MIN(Inputs!$B$2, F5197*Inputs!$B$16, Inputs!$B$14*Inputs!$B$4 - G5197), 0)</f>
        <v>0</v>
      </c>
      <c r="J5197" s="2">
        <f>MAX(MIN(Inputs!$B$2, F5197*Inputs!$B$16, (Inputs!$B$14-F5197)/Inputs!$B$15)*Inputs!$B$9, 0)</f>
        <v>0</v>
      </c>
      <c r="K5197" s="2">
        <f>MAX(E5197*Inputs!$B$5 - B5197 - Inputs!$B$8, 0) * H5197</f>
        <v>0</v>
      </c>
      <c r="L5197" s="2">
        <f>IF(B5197 &gt;= D5197*Inputs!$B$10, MAX(B5197 - E5197/Inputs!$B$5 - Inputs!$B$8, 0) * I5197, 0)</f>
        <v>0</v>
      </c>
      <c r="M5197" s="2">
        <f t="shared" si="974"/>
        <v>0</v>
      </c>
      <c r="N5197" s="3" t="str">
        <f t="shared" si="975"/>
        <v>Idle</v>
      </c>
      <c r="O5197" s="3" t="str">
        <f t="shared" si="983"/>
        <v>Idle</v>
      </c>
      <c r="P5197" s="2">
        <f t="shared" si="976"/>
        <v>0</v>
      </c>
      <c r="Q5197" s="2">
        <f t="shared" si="977"/>
        <v>0</v>
      </c>
      <c r="R5197" s="2">
        <f t="shared" si="978"/>
        <v>0</v>
      </c>
      <c r="S5197" s="2">
        <f t="shared" si="979"/>
        <v>0</v>
      </c>
      <c r="T5197" s="2">
        <f t="shared" si="980"/>
        <v>0</v>
      </c>
      <c r="U5197" s="2">
        <f>IF(O5197="Reg", R5197 * Inputs!$B$7, 0)</f>
        <v>0</v>
      </c>
      <c r="V5197" s="2">
        <f>MAX(F5197 + P5197*Inputs!$B$15 - (Q5197/Inputs!$B$16) - U5197, 0)</f>
        <v>340</v>
      </c>
    </row>
    <row r="5198" spans="1:22" x14ac:dyDescent="0.3">
      <c r="A5198" s="1">
        <v>46239.5</v>
      </c>
      <c r="B5198" s="2">
        <v>29.015060173261659</v>
      </c>
      <c r="C5198" s="2">
        <v>2.0583599777828332</v>
      </c>
      <c r="D5198" s="2">
        <f t="shared" si="972"/>
        <v>44.680747830286087</v>
      </c>
      <c r="E5198" s="2">
        <f t="shared" si="973"/>
        <v>63.843178705406963</v>
      </c>
      <c r="F5198" s="2">
        <f t="shared" si="981"/>
        <v>340</v>
      </c>
      <c r="G5198" s="2">
        <f t="shared" si="982"/>
        <v>340</v>
      </c>
      <c r="H5198" s="2">
        <f>MIN(Inputs!$B$2, (Inputs!$B$14 - F5198)/Inputs!$B$15)</f>
        <v>0</v>
      </c>
      <c r="I5198" s="2">
        <f>MAX(MIN(Inputs!$B$2, F5198*Inputs!$B$16, Inputs!$B$14*Inputs!$B$4 - G5198), 0)</f>
        <v>0</v>
      </c>
      <c r="J5198" s="2">
        <f>MAX(MIN(Inputs!$B$2, F5198*Inputs!$B$16, (Inputs!$B$14-F5198)/Inputs!$B$15)*Inputs!$B$9, 0)</f>
        <v>0</v>
      </c>
      <c r="K5198" s="2">
        <f>MAX(E5198*Inputs!$B$5 - B5198 - Inputs!$B$8, 0) * H5198</f>
        <v>0</v>
      </c>
      <c r="L5198" s="2">
        <f>IF(B5198 &gt;= D5198*Inputs!$B$10, MAX(B5198 - E5198/Inputs!$B$5 - Inputs!$B$8, 0) * I5198, 0)</f>
        <v>0</v>
      </c>
      <c r="M5198" s="2">
        <f t="shared" si="974"/>
        <v>0</v>
      </c>
      <c r="N5198" s="3" t="str">
        <f t="shared" si="975"/>
        <v>Idle</v>
      </c>
      <c r="O5198" s="3" t="str">
        <f t="shared" si="983"/>
        <v>Idle</v>
      </c>
      <c r="P5198" s="2">
        <f t="shared" si="976"/>
        <v>0</v>
      </c>
      <c r="Q5198" s="2">
        <f t="shared" si="977"/>
        <v>0</v>
      </c>
      <c r="R5198" s="2">
        <f t="shared" si="978"/>
        <v>0</v>
      </c>
      <c r="S5198" s="2">
        <f t="shared" si="979"/>
        <v>0</v>
      </c>
      <c r="T5198" s="2">
        <f t="shared" si="980"/>
        <v>0</v>
      </c>
      <c r="U5198" s="2">
        <f>IF(O5198="Reg", R5198 * Inputs!$B$7, 0)</f>
        <v>0</v>
      </c>
      <c r="V5198" s="2">
        <f>MAX(F5198 + P5198*Inputs!$B$15 - (Q5198/Inputs!$B$16) - U5198, 0)</f>
        <v>340</v>
      </c>
    </row>
    <row r="5199" spans="1:22" x14ac:dyDescent="0.3">
      <c r="A5199" s="1">
        <v>46239.541666666657</v>
      </c>
      <c r="B5199" s="2">
        <v>45.086139633688987</v>
      </c>
      <c r="C5199" s="2">
        <v>23.23693447592375</v>
      </c>
      <c r="D5199" s="2">
        <f t="shared" si="972"/>
        <v>44.680747830286087</v>
      </c>
      <c r="E5199" s="2">
        <f t="shared" si="973"/>
        <v>73.079288707756064</v>
      </c>
      <c r="F5199" s="2">
        <f t="shared" si="981"/>
        <v>340</v>
      </c>
      <c r="G5199" s="2">
        <f t="shared" si="982"/>
        <v>340</v>
      </c>
      <c r="H5199" s="2">
        <f>MIN(Inputs!$B$2, (Inputs!$B$14 - F5199)/Inputs!$B$15)</f>
        <v>0</v>
      </c>
      <c r="I5199" s="2">
        <f>MAX(MIN(Inputs!$B$2, F5199*Inputs!$B$16, Inputs!$B$14*Inputs!$B$4 - G5199), 0)</f>
        <v>0</v>
      </c>
      <c r="J5199" s="2">
        <f>MAX(MIN(Inputs!$B$2, F5199*Inputs!$B$16, (Inputs!$B$14-F5199)/Inputs!$B$15)*Inputs!$B$9, 0)</f>
        <v>0</v>
      </c>
      <c r="K5199" s="2">
        <f>MAX(E5199*Inputs!$B$5 - B5199 - Inputs!$B$8, 0) * H5199</f>
        <v>0</v>
      </c>
      <c r="L5199" s="2">
        <f>IF(B5199 &gt;= D5199*Inputs!$B$10, MAX(B5199 - E5199/Inputs!$B$5 - Inputs!$B$8, 0) * I5199, 0)</f>
        <v>0</v>
      </c>
      <c r="M5199" s="2">
        <f t="shared" si="974"/>
        <v>0</v>
      </c>
      <c r="N5199" s="3" t="str">
        <f t="shared" si="975"/>
        <v>Idle</v>
      </c>
      <c r="O5199" s="3" t="str">
        <f t="shared" si="983"/>
        <v>Idle</v>
      </c>
      <c r="P5199" s="2">
        <f t="shared" si="976"/>
        <v>0</v>
      </c>
      <c r="Q5199" s="2">
        <f t="shared" si="977"/>
        <v>0</v>
      </c>
      <c r="R5199" s="2">
        <f t="shared" si="978"/>
        <v>0</v>
      </c>
      <c r="S5199" s="2">
        <f t="shared" si="979"/>
        <v>0</v>
      </c>
      <c r="T5199" s="2">
        <f t="shared" si="980"/>
        <v>0</v>
      </c>
      <c r="U5199" s="2">
        <f>IF(O5199="Reg", R5199 * Inputs!$B$7, 0)</f>
        <v>0</v>
      </c>
      <c r="V5199" s="2">
        <f>MAX(F5199 + P5199*Inputs!$B$15 - (Q5199/Inputs!$B$16) - U5199, 0)</f>
        <v>340</v>
      </c>
    </row>
    <row r="5200" spans="1:22" x14ac:dyDescent="0.3">
      <c r="A5200" s="1">
        <v>46239.583333333343</v>
      </c>
      <c r="B5200" s="2">
        <v>63.168750976692252</v>
      </c>
      <c r="C5200" s="2">
        <v>2.0748343701616712</v>
      </c>
      <c r="D5200" s="2">
        <f t="shared" si="972"/>
        <v>44.680747830286087</v>
      </c>
      <c r="E5200" s="2">
        <f t="shared" si="973"/>
        <v>80.166717267824353</v>
      </c>
      <c r="F5200" s="2">
        <f t="shared" si="981"/>
        <v>340</v>
      </c>
      <c r="G5200" s="2">
        <f t="shared" si="982"/>
        <v>340</v>
      </c>
      <c r="H5200" s="2">
        <f>MIN(Inputs!$B$2, (Inputs!$B$14 - F5200)/Inputs!$B$15)</f>
        <v>0</v>
      </c>
      <c r="I5200" s="2">
        <f>MAX(MIN(Inputs!$B$2, F5200*Inputs!$B$16, Inputs!$B$14*Inputs!$B$4 - G5200), 0)</f>
        <v>0</v>
      </c>
      <c r="J5200" s="2">
        <f>MAX(MIN(Inputs!$B$2, F5200*Inputs!$B$16, (Inputs!$B$14-F5200)/Inputs!$B$15)*Inputs!$B$9, 0)</f>
        <v>0</v>
      </c>
      <c r="K5200" s="2">
        <f>MAX(E5200*Inputs!$B$5 - B5200 - Inputs!$B$8, 0) * H5200</f>
        <v>0</v>
      </c>
      <c r="L5200" s="2">
        <f>IF(B5200 &gt;= D5200*Inputs!$B$10, MAX(B5200 - E5200/Inputs!$B$5 - Inputs!$B$8, 0) * I5200, 0)</f>
        <v>0</v>
      </c>
      <c r="M5200" s="2">
        <f t="shared" si="974"/>
        <v>0</v>
      </c>
      <c r="N5200" s="3" t="str">
        <f t="shared" si="975"/>
        <v>Idle</v>
      </c>
      <c r="O5200" s="3" t="str">
        <f t="shared" si="983"/>
        <v>Idle</v>
      </c>
      <c r="P5200" s="2">
        <f t="shared" si="976"/>
        <v>0</v>
      </c>
      <c r="Q5200" s="2">
        <f t="shared" si="977"/>
        <v>0</v>
      </c>
      <c r="R5200" s="2">
        <f t="shared" si="978"/>
        <v>0</v>
      </c>
      <c r="S5200" s="2">
        <f t="shared" si="979"/>
        <v>0</v>
      </c>
      <c r="T5200" s="2">
        <f t="shared" si="980"/>
        <v>0</v>
      </c>
      <c r="U5200" s="2">
        <f>IF(O5200="Reg", R5200 * Inputs!$B$7, 0)</f>
        <v>0</v>
      </c>
      <c r="V5200" s="2">
        <f>MAX(F5200 + P5200*Inputs!$B$15 - (Q5200/Inputs!$B$16) - U5200, 0)</f>
        <v>340</v>
      </c>
    </row>
    <row r="5201" spans="1:22" x14ac:dyDescent="0.3">
      <c r="A5201" s="1">
        <v>46239.625</v>
      </c>
      <c r="B5201" s="2">
        <v>76.274655058871957</v>
      </c>
      <c r="C5201" s="2">
        <v>13.67493460671618</v>
      </c>
      <c r="D5201" s="2">
        <f t="shared" si="972"/>
        <v>44.680747830286087</v>
      </c>
      <c r="E5201" s="2">
        <f t="shared" si="973"/>
        <v>83.303907259306101</v>
      </c>
      <c r="F5201" s="2">
        <f t="shared" si="981"/>
        <v>340</v>
      </c>
      <c r="G5201" s="2">
        <f t="shared" si="982"/>
        <v>340</v>
      </c>
      <c r="H5201" s="2">
        <f>MIN(Inputs!$B$2, (Inputs!$B$14 - F5201)/Inputs!$B$15)</f>
        <v>0</v>
      </c>
      <c r="I5201" s="2">
        <f>MAX(MIN(Inputs!$B$2, F5201*Inputs!$B$16, Inputs!$B$14*Inputs!$B$4 - G5201), 0)</f>
        <v>0</v>
      </c>
      <c r="J5201" s="2">
        <f>MAX(MIN(Inputs!$B$2, F5201*Inputs!$B$16, (Inputs!$B$14-F5201)/Inputs!$B$15)*Inputs!$B$9, 0)</f>
        <v>0</v>
      </c>
      <c r="K5201" s="2">
        <f>MAX(E5201*Inputs!$B$5 - B5201 - Inputs!$B$8, 0) * H5201</f>
        <v>0</v>
      </c>
      <c r="L5201" s="2">
        <f>IF(B5201 &gt;= D5201*Inputs!$B$10, MAX(B5201 - E5201/Inputs!$B$5 - Inputs!$B$8, 0) * I5201, 0)</f>
        <v>0</v>
      </c>
      <c r="M5201" s="2">
        <f t="shared" si="974"/>
        <v>0</v>
      </c>
      <c r="N5201" s="3" t="str">
        <f t="shared" si="975"/>
        <v>Idle</v>
      </c>
      <c r="O5201" s="3" t="str">
        <f t="shared" si="983"/>
        <v>Idle</v>
      </c>
      <c r="P5201" s="2">
        <f t="shared" si="976"/>
        <v>0</v>
      </c>
      <c r="Q5201" s="2">
        <f t="shared" si="977"/>
        <v>0</v>
      </c>
      <c r="R5201" s="2">
        <f t="shared" si="978"/>
        <v>0</v>
      </c>
      <c r="S5201" s="2">
        <f t="shared" si="979"/>
        <v>0</v>
      </c>
      <c r="T5201" s="2">
        <f t="shared" si="980"/>
        <v>0</v>
      </c>
      <c r="U5201" s="2">
        <f>IF(O5201="Reg", R5201 * Inputs!$B$7, 0)</f>
        <v>0</v>
      </c>
      <c r="V5201" s="2">
        <f>MAX(F5201 + P5201*Inputs!$B$15 - (Q5201/Inputs!$B$16) - U5201, 0)</f>
        <v>340</v>
      </c>
    </row>
    <row r="5202" spans="1:22" x14ac:dyDescent="0.3">
      <c r="A5202" s="1">
        <v>46239.666666666657</v>
      </c>
      <c r="B5202" s="2">
        <v>82.608125243891436</v>
      </c>
      <c r="C5202" s="2">
        <v>7.8567972875903456</v>
      </c>
      <c r="D5202" s="2">
        <f t="shared" si="972"/>
        <v>44.680747830286087</v>
      </c>
      <c r="E5202" s="2">
        <f t="shared" si="973"/>
        <v>82.669417659093853</v>
      </c>
      <c r="F5202" s="2">
        <f t="shared" si="981"/>
        <v>340</v>
      </c>
      <c r="G5202" s="2">
        <f t="shared" si="982"/>
        <v>340</v>
      </c>
      <c r="H5202" s="2">
        <f>MIN(Inputs!$B$2, (Inputs!$B$14 - F5202)/Inputs!$B$15)</f>
        <v>0</v>
      </c>
      <c r="I5202" s="2">
        <f>MAX(MIN(Inputs!$B$2, F5202*Inputs!$B$16, Inputs!$B$14*Inputs!$B$4 - G5202), 0)</f>
        <v>0</v>
      </c>
      <c r="J5202" s="2">
        <f>MAX(MIN(Inputs!$B$2, F5202*Inputs!$B$16, (Inputs!$B$14-F5202)/Inputs!$B$15)*Inputs!$B$9, 0)</f>
        <v>0</v>
      </c>
      <c r="K5202" s="2">
        <f>MAX(E5202*Inputs!$B$5 - B5202 - Inputs!$B$8, 0) * H5202</f>
        <v>0</v>
      </c>
      <c r="L5202" s="2">
        <f>IF(B5202 &gt;= D5202*Inputs!$B$10, MAX(B5202 - E5202/Inputs!$B$5 - Inputs!$B$8, 0) * I5202, 0)</f>
        <v>0</v>
      </c>
      <c r="M5202" s="2">
        <f t="shared" si="974"/>
        <v>0</v>
      </c>
      <c r="N5202" s="3" t="str">
        <f t="shared" si="975"/>
        <v>Idle</v>
      </c>
      <c r="O5202" s="3" t="str">
        <f t="shared" si="983"/>
        <v>Idle</v>
      </c>
      <c r="P5202" s="2">
        <f t="shared" si="976"/>
        <v>0</v>
      </c>
      <c r="Q5202" s="2">
        <f t="shared" si="977"/>
        <v>0</v>
      </c>
      <c r="R5202" s="2">
        <f t="shared" si="978"/>
        <v>0</v>
      </c>
      <c r="S5202" s="2">
        <f t="shared" si="979"/>
        <v>0</v>
      </c>
      <c r="T5202" s="2">
        <f t="shared" si="980"/>
        <v>0</v>
      </c>
      <c r="U5202" s="2">
        <f>IF(O5202="Reg", R5202 * Inputs!$B$7, 0)</f>
        <v>0</v>
      </c>
      <c r="V5202" s="2">
        <f>MAX(F5202 + P5202*Inputs!$B$15 - (Q5202/Inputs!$B$16) - U5202, 0)</f>
        <v>340</v>
      </c>
    </row>
    <row r="5203" spans="1:22" x14ac:dyDescent="0.3">
      <c r="A5203" s="1">
        <v>46239.708333333343</v>
      </c>
      <c r="B5203" s="2">
        <v>86.906341146035459</v>
      </c>
      <c r="C5203" s="2">
        <v>1.19440140382125</v>
      </c>
      <c r="D5203" s="2">
        <f t="shared" si="972"/>
        <v>44.680747830286087</v>
      </c>
      <c r="E5203" s="2">
        <f t="shared" si="973"/>
        <v>78.950855722189587</v>
      </c>
      <c r="F5203" s="2">
        <f t="shared" si="981"/>
        <v>340</v>
      </c>
      <c r="G5203" s="2">
        <f t="shared" si="982"/>
        <v>340</v>
      </c>
      <c r="H5203" s="2">
        <f>MIN(Inputs!$B$2, (Inputs!$B$14 - F5203)/Inputs!$B$15)</f>
        <v>0</v>
      </c>
      <c r="I5203" s="2">
        <f>MAX(MIN(Inputs!$B$2, F5203*Inputs!$B$16, Inputs!$B$14*Inputs!$B$4 - G5203), 0)</f>
        <v>0</v>
      </c>
      <c r="J5203" s="2">
        <f>MAX(MIN(Inputs!$B$2, F5203*Inputs!$B$16, (Inputs!$B$14-F5203)/Inputs!$B$15)*Inputs!$B$9, 0)</f>
        <v>0</v>
      </c>
      <c r="K5203" s="2">
        <f>MAX(E5203*Inputs!$B$5 - B5203 - Inputs!$B$8, 0) * H5203</f>
        <v>0</v>
      </c>
      <c r="L5203" s="2">
        <f>IF(B5203 &gt;= D5203*Inputs!$B$10, MAX(B5203 - E5203/Inputs!$B$5 - Inputs!$B$8, 0) * I5203, 0)</f>
        <v>0</v>
      </c>
      <c r="M5203" s="2">
        <f t="shared" si="974"/>
        <v>0</v>
      </c>
      <c r="N5203" s="3" t="str">
        <f t="shared" si="975"/>
        <v>Idle</v>
      </c>
      <c r="O5203" s="3" t="str">
        <f t="shared" si="983"/>
        <v>Idle</v>
      </c>
      <c r="P5203" s="2">
        <f t="shared" si="976"/>
        <v>0</v>
      </c>
      <c r="Q5203" s="2">
        <f t="shared" si="977"/>
        <v>0</v>
      </c>
      <c r="R5203" s="2">
        <f t="shared" si="978"/>
        <v>0</v>
      </c>
      <c r="S5203" s="2">
        <f t="shared" si="979"/>
        <v>0</v>
      </c>
      <c r="T5203" s="2">
        <f t="shared" si="980"/>
        <v>0</v>
      </c>
      <c r="U5203" s="2">
        <f>IF(O5203="Reg", R5203 * Inputs!$B$7, 0)</f>
        <v>0</v>
      </c>
      <c r="V5203" s="2">
        <f>MAX(F5203 + P5203*Inputs!$B$15 - (Q5203/Inputs!$B$16) - U5203, 0)</f>
        <v>340</v>
      </c>
    </row>
    <row r="5204" spans="1:22" x14ac:dyDescent="0.3">
      <c r="A5204" s="1">
        <v>46239.75</v>
      </c>
      <c r="B5204" s="2">
        <v>84.431720187356319</v>
      </c>
      <c r="C5204" s="2">
        <v>2.066482239971859</v>
      </c>
      <c r="D5204" s="2">
        <f t="shared" si="972"/>
        <v>44.680747830286087</v>
      </c>
      <c r="E5204" s="2">
        <f t="shared" si="973"/>
        <v>72.042633671757329</v>
      </c>
      <c r="F5204" s="2">
        <f t="shared" si="981"/>
        <v>340</v>
      </c>
      <c r="G5204" s="2">
        <f t="shared" si="982"/>
        <v>340</v>
      </c>
      <c r="H5204" s="2">
        <f>MIN(Inputs!$B$2, (Inputs!$B$14 - F5204)/Inputs!$B$15)</f>
        <v>0</v>
      </c>
      <c r="I5204" s="2">
        <f>MAX(MIN(Inputs!$B$2, F5204*Inputs!$B$16, Inputs!$B$14*Inputs!$B$4 - G5204), 0)</f>
        <v>0</v>
      </c>
      <c r="J5204" s="2">
        <f>MAX(MIN(Inputs!$B$2, F5204*Inputs!$B$16, (Inputs!$B$14-F5204)/Inputs!$B$15)*Inputs!$B$9, 0)</f>
        <v>0</v>
      </c>
      <c r="K5204" s="2">
        <f>MAX(E5204*Inputs!$B$5 - B5204 - Inputs!$B$8, 0) * H5204</f>
        <v>0</v>
      </c>
      <c r="L5204" s="2">
        <f>IF(B5204 &gt;= D5204*Inputs!$B$10, MAX(B5204 - E5204/Inputs!$B$5 - Inputs!$B$8, 0) * I5204, 0)</f>
        <v>0</v>
      </c>
      <c r="M5204" s="2">
        <f t="shared" si="974"/>
        <v>0</v>
      </c>
      <c r="N5204" s="3" t="str">
        <f t="shared" si="975"/>
        <v>Idle</v>
      </c>
      <c r="O5204" s="3" t="str">
        <f t="shared" si="983"/>
        <v>Idle</v>
      </c>
      <c r="P5204" s="2">
        <f t="shared" si="976"/>
        <v>0</v>
      </c>
      <c r="Q5204" s="2">
        <f t="shared" si="977"/>
        <v>0</v>
      </c>
      <c r="R5204" s="2">
        <f t="shared" si="978"/>
        <v>0</v>
      </c>
      <c r="S5204" s="2">
        <f t="shared" si="979"/>
        <v>0</v>
      </c>
      <c r="T5204" s="2">
        <f t="shared" si="980"/>
        <v>0</v>
      </c>
      <c r="U5204" s="2">
        <f>IF(O5204="Reg", R5204 * Inputs!$B$7, 0)</f>
        <v>0</v>
      </c>
      <c r="V5204" s="2">
        <f>MAX(F5204 + P5204*Inputs!$B$15 - (Q5204/Inputs!$B$16) - U5204, 0)</f>
        <v>340</v>
      </c>
    </row>
    <row r="5205" spans="1:22" x14ac:dyDescent="0.3">
      <c r="A5205" s="1">
        <v>46239.791666666657</v>
      </c>
      <c r="B5205" s="2">
        <v>87.610710994098696</v>
      </c>
      <c r="C5205" s="2">
        <v>22.97294238553151</v>
      </c>
      <c r="D5205" s="2">
        <f t="shared" si="972"/>
        <v>44.680747830286087</v>
      </c>
      <c r="E5205" s="2">
        <f t="shared" si="973"/>
        <v>63.453547909055935</v>
      </c>
      <c r="F5205" s="2">
        <f t="shared" si="981"/>
        <v>340</v>
      </c>
      <c r="G5205" s="2">
        <f t="shared" si="982"/>
        <v>340</v>
      </c>
      <c r="H5205" s="2">
        <f>MIN(Inputs!$B$2, (Inputs!$B$14 - F5205)/Inputs!$B$15)</f>
        <v>0</v>
      </c>
      <c r="I5205" s="2">
        <f>MAX(MIN(Inputs!$B$2, F5205*Inputs!$B$16, Inputs!$B$14*Inputs!$B$4 - G5205), 0)</f>
        <v>0</v>
      </c>
      <c r="J5205" s="2">
        <f>MAX(MIN(Inputs!$B$2, F5205*Inputs!$B$16, (Inputs!$B$14-F5205)/Inputs!$B$15)*Inputs!$B$9, 0)</f>
        <v>0</v>
      </c>
      <c r="K5205" s="2">
        <f>MAX(E5205*Inputs!$B$5 - B5205 - Inputs!$B$8, 0) * H5205</f>
        <v>0</v>
      </c>
      <c r="L5205" s="2">
        <f>IF(B5205 &gt;= D5205*Inputs!$B$10, MAX(B5205 - E5205/Inputs!$B$5 - Inputs!$B$8, 0) * I5205, 0)</f>
        <v>0</v>
      </c>
      <c r="M5205" s="2">
        <f t="shared" si="974"/>
        <v>0</v>
      </c>
      <c r="N5205" s="3" t="str">
        <f t="shared" si="975"/>
        <v>Idle</v>
      </c>
      <c r="O5205" s="3" t="str">
        <f t="shared" si="983"/>
        <v>Idle</v>
      </c>
      <c r="P5205" s="2">
        <f t="shared" si="976"/>
        <v>0</v>
      </c>
      <c r="Q5205" s="2">
        <f t="shared" si="977"/>
        <v>0</v>
      </c>
      <c r="R5205" s="2">
        <f t="shared" si="978"/>
        <v>0</v>
      </c>
      <c r="S5205" s="2">
        <f t="shared" si="979"/>
        <v>0</v>
      </c>
      <c r="T5205" s="2">
        <f t="shared" si="980"/>
        <v>0</v>
      </c>
      <c r="U5205" s="2">
        <f>IF(O5205="Reg", R5205 * Inputs!$B$7, 0)</f>
        <v>0</v>
      </c>
      <c r="V5205" s="2">
        <f>MAX(F5205 + P5205*Inputs!$B$15 - (Q5205/Inputs!$B$16) - U5205, 0)</f>
        <v>340</v>
      </c>
    </row>
    <row r="5206" spans="1:22" x14ac:dyDescent="0.3">
      <c r="A5206" s="1">
        <v>46239.833333333343</v>
      </c>
      <c r="B5206" s="2">
        <v>81.991890925582723</v>
      </c>
      <c r="C5206" s="2">
        <v>2.2115222792050262</v>
      </c>
      <c r="D5206" s="2">
        <f t="shared" si="972"/>
        <v>44.680747830286087</v>
      </c>
      <c r="E5206" s="2">
        <f t="shared" si="973"/>
        <v>52.414576754642844</v>
      </c>
      <c r="F5206" s="2">
        <f t="shared" si="981"/>
        <v>340</v>
      </c>
      <c r="G5206" s="2">
        <f t="shared" si="982"/>
        <v>340</v>
      </c>
      <c r="H5206" s="2">
        <f>MIN(Inputs!$B$2, (Inputs!$B$14 - F5206)/Inputs!$B$15)</f>
        <v>0</v>
      </c>
      <c r="I5206" s="2">
        <f>MAX(MIN(Inputs!$B$2, F5206*Inputs!$B$16, Inputs!$B$14*Inputs!$B$4 - G5206), 0)</f>
        <v>0</v>
      </c>
      <c r="J5206" s="2">
        <f>MAX(MIN(Inputs!$B$2, F5206*Inputs!$B$16, (Inputs!$B$14-F5206)/Inputs!$B$15)*Inputs!$B$9, 0)</f>
        <v>0</v>
      </c>
      <c r="K5206" s="2">
        <f>MAX(E5206*Inputs!$B$5 - B5206 - Inputs!$B$8, 0) * H5206</f>
        <v>0</v>
      </c>
      <c r="L5206" s="2">
        <f>IF(B5206 &gt;= D5206*Inputs!$B$10, MAX(B5206 - E5206/Inputs!$B$5 - Inputs!$B$8, 0) * I5206, 0)</f>
        <v>0</v>
      </c>
      <c r="M5206" s="2">
        <f t="shared" si="974"/>
        <v>0</v>
      </c>
      <c r="N5206" s="3" t="str">
        <f t="shared" si="975"/>
        <v>Idle</v>
      </c>
      <c r="O5206" s="3" t="str">
        <f t="shared" si="983"/>
        <v>Idle</v>
      </c>
      <c r="P5206" s="2">
        <f t="shared" si="976"/>
        <v>0</v>
      </c>
      <c r="Q5206" s="2">
        <f t="shared" si="977"/>
        <v>0</v>
      </c>
      <c r="R5206" s="2">
        <f t="shared" si="978"/>
        <v>0</v>
      </c>
      <c r="S5206" s="2">
        <f t="shared" si="979"/>
        <v>0</v>
      </c>
      <c r="T5206" s="2">
        <f t="shared" si="980"/>
        <v>0</v>
      </c>
      <c r="U5206" s="2">
        <f>IF(O5206="Reg", R5206 * Inputs!$B$7, 0)</f>
        <v>0</v>
      </c>
      <c r="V5206" s="2">
        <f>MAX(F5206 + P5206*Inputs!$B$15 - (Q5206/Inputs!$B$16) - U5206, 0)</f>
        <v>340</v>
      </c>
    </row>
    <row r="5207" spans="1:22" x14ac:dyDescent="0.3">
      <c r="A5207" s="1">
        <v>46239.875</v>
      </c>
      <c r="B5207" s="2">
        <v>72.467717457598482</v>
      </c>
      <c r="C5207" s="2">
        <v>8.7885823938839049</v>
      </c>
      <c r="D5207" s="2">
        <f t="shared" si="972"/>
        <v>44.680747830286087</v>
      </c>
      <c r="E5207" s="2">
        <f t="shared" si="973"/>
        <v>39.067859870026091</v>
      </c>
      <c r="F5207" s="2">
        <f t="shared" si="981"/>
        <v>340</v>
      </c>
      <c r="G5207" s="2">
        <f t="shared" si="982"/>
        <v>340</v>
      </c>
      <c r="H5207" s="2">
        <f>MIN(Inputs!$B$2, (Inputs!$B$14 - F5207)/Inputs!$B$15)</f>
        <v>0</v>
      </c>
      <c r="I5207" s="2">
        <f>MAX(MIN(Inputs!$B$2, F5207*Inputs!$B$16, Inputs!$B$14*Inputs!$B$4 - G5207), 0)</f>
        <v>0</v>
      </c>
      <c r="J5207" s="2">
        <f>MAX(MIN(Inputs!$B$2, F5207*Inputs!$B$16, (Inputs!$B$14-F5207)/Inputs!$B$15)*Inputs!$B$9, 0)</f>
        <v>0</v>
      </c>
      <c r="K5207" s="2">
        <f>MAX(E5207*Inputs!$B$5 - B5207 - Inputs!$B$8, 0) * H5207</f>
        <v>0</v>
      </c>
      <c r="L5207" s="2">
        <f>IF(B5207 &gt;= D5207*Inputs!$B$10, MAX(B5207 - E5207/Inputs!$B$5 - Inputs!$B$8, 0) * I5207, 0)</f>
        <v>0</v>
      </c>
      <c r="M5207" s="2">
        <f t="shared" si="974"/>
        <v>0</v>
      </c>
      <c r="N5207" s="3" t="str">
        <f t="shared" si="975"/>
        <v>Idle</v>
      </c>
      <c r="O5207" s="3" t="str">
        <f t="shared" si="983"/>
        <v>Idle</v>
      </c>
      <c r="P5207" s="2">
        <f t="shared" si="976"/>
        <v>0</v>
      </c>
      <c r="Q5207" s="2">
        <f t="shared" si="977"/>
        <v>0</v>
      </c>
      <c r="R5207" s="2">
        <f t="shared" si="978"/>
        <v>0</v>
      </c>
      <c r="S5207" s="2">
        <f t="shared" si="979"/>
        <v>0</v>
      </c>
      <c r="T5207" s="2">
        <f t="shared" si="980"/>
        <v>0</v>
      </c>
      <c r="U5207" s="2">
        <f>IF(O5207="Reg", R5207 * Inputs!$B$7, 0)</f>
        <v>0</v>
      </c>
      <c r="V5207" s="2">
        <f>MAX(F5207 + P5207*Inputs!$B$15 - (Q5207/Inputs!$B$16) - U5207, 0)</f>
        <v>340</v>
      </c>
    </row>
    <row r="5208" spans="1:22" x14ac:dyDescent="0.3">
      <c r="A5208" s="1">
        <v>46239.916666666657</v>
      </c>
      <c r="B5208" s="2">
        <v>60.296753622465793</v>
      </c>
      <c r="C5208" s="2">
        <v>4.2103573075455341</v>
      </c>
      <c r="D5208" s="2">
        <f t="shared" si="972"/>
        <v>44.680747830286087</v>
      </c>
      <c r="E5208" s="2">
        <f t="shared" si="973"/>
        <v>26.989906960426339</v>
      </c>
      <c r="F5208" s="2">
        <f t="shared" si="981"/>
        <v>340</v>
      </c>
      <c r="G5208" s="2">
        <f t="shared" si="982"/>
        <v>340</v>
      </c>
      <c r="H5208" s="2">
        <f>MIN(Inputs!$B$2, (Inputs!$B$14 - F5208)/Inputs!$B$15)</f>
        <v>0</v>
      </c>
      <c r="I5208" s="2">
        <f>MAX(MIN(Inputs!$B$2, F5208*Inputs!$B$16, Inputs!$B$14*Inputs!$B$4 - G5208), 0)</f>
        <v>0</v>
      </c>
      <c r="J5208" s="2">
        <f>MAX(MIN(Inputs!$B$2, F5208*Inputs!$B$16, (Inputs!$B$14-F5208)/Inputs!$B$15)*Inputs!$B$9, 0)</f>
        <v>0</v>
      </c>
      <c r="K5208" s="2">
        <f>MAX(E5208*Inputs!$B$5 - B5208 - Inputs!$B$8, 0) * H5208</f>
        <v>0</v>
      </c>
      <c r="L5208" s="2">
        <f>IF(B5208 &gt;= D5208*Inputs!$B$10, MAX(B5208 - E5208/Inputs!$B$5 - Inputs!$B$8, 0) * I5208, 0)</f>
        <v>0</v>
      </c>
      <c r="M5208" s="2">
        <f t="shared" si="974"/>
        <v>0</v>
      </c>
      <c r="N5208" s="3" t="str">
        <f t="shared" si="975"/>
        <v>Idle</v>
      </c>
      <c r="O5208" s="3" t="str">
        <f t="shared" si="983"/>
        <v>Idle</v>
      </c>
      <c r="P5208" s="2">
        <f t="shared" si="976"/>
        <v>0</v>
      </c>
      <c r="Q5208" s="2">
        <f t="shared" si="977"/>
        <v>0</v>
      </c>
      <c r="R5208" s="2">
        <f t="shared" si="978"/>
        <v>0</v>
      </c>
      <c r="S5208" s="2">
        <f t="shared" si="979"/>
        <v>0</v>
      </c>
      <c r="T5208" s="2">
        <f t="shared" si="980"/>
        <v>0</v>
      </c>
      <c r="U5208" s="2">
        <f>IF(O5208="Reg", R5208 * Inputs!$B$7, 0)</f>
        <v>0</v>
      </c>
      <c r="V5208" s="2">
        <f>MAX(F5208 + P5208*Inputs!$B$15 - (Q5208/Inputs!$B$16) - U5208, 0)</f>
        <v>340</v>
      </c>
    </row>
    <row r="5209" spans="1:22" x14ac:dyDescent="0.3">
      <c r="A5209" s="1">
        <v>46239.958333333343</v>
      </c>
      <c r="B5209" s="2">
        <v>45.45700884344194</v>
      </c>
      <c r="C5209" s="2">
        <v>10.63275896770125</v>
      </c>
      <c r="D5209" s="2">
        <f t="shared" si="972"/>
        <v>44.680747830286087</v>
      </c>
      <c r="E5209" s="2">
        <f t="shared" si="973"/>
        <v>16.940448023348711</v>
      </c>
      <c r="F5209" s="2">
        <f t="shared" si="981"/>
        <v>340</v>
      </c>
      <c r="G5209" s="2">
        <f t="shared" si="982"/>
        <v>340</v>
      </c>
      <c r="H5209" s="2">
        <f>MIN(Inputs!$B$2, (Inputs!$B$14 - F5209)/Inputs!$B$15)</f>
        <v>0</v>
      </c>
      <c r="I5209" s="2">
        <f>MAX(MIN(Inputs!$B$2, F5209*Inputs!$B$16, Inputs!$B$14*Inputs!$B$4 - G5209), 0)</f>
        <v>0</v>
      </c>
      <c r="J5209" s="2">
        <f>MAX(MIN(Inputs!$B$2, F5209*Inputs!$B$16, (Inputs!$B$14-F5209)/Inputs!$B$15)*Inputs!$B$9, 0)</f>
        <v>0</v>
      </c>
      <c r="K5209" s="2">
        <f>MAX(E5209*Inputs!$B$5 - B5209 - Inputs!$B$8, 0) * H5209</f>
        <v>0</v>
      </c>
      <c r="L5209" s="2">
        <f>IF(B5209 &gt;= D5209*Inputs!$B$10, MAX(B5209 - E5209/Inputs!$B$5 - Inputs!$B$8, 0) * I5209, 0)</f>
        <v>0</v>
      </c>
      <c r="M5209" s="2">
        <f t="shared" si="974"/>
        <v>0</v>
      </c>
      <c r="N5209" s="3" t="str">
        <f t="shared" si="975"/>
        <v>Idle</v>
      </c>
      <c r="O5209" s="3" t="str">
        <f t="shared" si="983"/>
        <v>Idle</v>
      </c>
      <c r="P5209" s="2">
        <f t="shared" si="976"/>
        <v>0</v>
      </c>
      <c r="Q5209" s="2">
        <f t="shared" si="977"/>
        <v>0</v>
      </c>
      <c r="R5209" s="2">
        <f t="shared" si="978"/>
        <v>0</v>
      </c>
      <c r="S5209" s="2">
        <f t="shared" si="979"/>
        <v>0</v>
      </c>
      <c r="T5209" s="2">
        <f t="shared" si="980"/>
        <v>0</v>
      </c>
      <c r="U5209" s="2">
        <f>IF(O5209="Reg", R5209 * Inputs!$B$7, 0)</f>
        <v>0</v>
      </c>
      <c r="V5209" s="2">
        <f>MAX(F5209 + P5209*Inputs!$B$15 - (Q5209/Inputs!$B$16) - U5209, 0)</f>
        <v>340</v>
      </c>
    </row>
    <row r="5210" spans="1:22" x14ac:dyDescent="0.3">
      <c r="A5210" s="1">
        <v>46240</v>
      </c>
      <c r="B5210" s="2">
        <v>32.897205611147932</v>
      </c>
      <c r="C5210" s="2">
        <v>6.1008978221546171</v>
      </c>
      <c r="D5210" s="2">
        <f t="shared" si="972"/>
        <v>36.470054262672427</v>
      </c>
      <c r="E5210" s="2">
        <f t="shared" si="973"/>
        <v>9.3642798827750529</v>
      </c>
      <c r="F5210" s="2">
        <f t="shared" si="981"/>
        <v>340</v>
      </c>
      <c r="G5210" s="2">
        <f t="shared" si="982"/>
        <v>0</v>
      </c>
      <c r="H5210" s="2">
        <f>MIN(Inputs!$B$2, (Inputs!$B$14 - F5210)/Inputs!$B$15)</f>
        <v>0</v>
      </c>
      <c r="I5210" s="2">
        <f>MAX(MIN(Inputs!$B$2, F5210*Inputs!$B$16, Inputs!$B$14*Inputs!$B$4 - G5210), 0)</f>
        <v>170</v>
      </c>
      <c r="J5210" s="2">
        <f>MAX(MIN(Inputs!$B$2, F5210*Inputs!$B$16, (Inputs!$B$14-F5210)/Inputs!$B$15)*Inputs!$B$9, 0)</f>
        <v>0</v>
      </c>
      <c r="K5210" s="2">
        <f>MAX(E5210*Inputs!$B$5 - B5210 - Inputs!$B$8, 0) * H5210</f>
        <v>0</v>
      </c>
      <c r="L5210" s="2">
        <f>IF(B5210 &gt;= D5210*Inputs!$B$10, MAX(B5210 - E5210/Inputs!$B$5 - Inputs!$B$8, 0) * I5210, 0)</f>
        <v>0</v>
      </c>
      <c r="M5210" s="2">
        <f t="shared" si="974"/>
        <v>0</v>
      </c>
      <c r="N5210" s="3" t="str">
        <f t="shared" si="975"/>
        <v>Idle</v>
      </c>
      <c r="O5210" s="3" t="str">
        <f t="shared" si="983"/>
        <v>Idle</v>
      </c>
      <c r="P5210" s="2">
        <f t="shared" si="976"/>
        <v>0</v>
      </c>
      <c r="Q5210" s="2">
        <f t="shared" si="977"/>
        <v>0</v>
      </c>
      <c r="R5210" s="2">
        <f t="shared" si="978"/>
        <v>0</v>
      </c>
      <c r="S5210" s="2">
        <f t="shared" si="979"/>
        <v>0</v>
      </c>
      <c r="T5210" s="2">
        <f t="shared" si="980"/>
        <v>0</v>
      </c>
      <c r="U5210" s="2">
        <f>IF(O5210="Reg", R5210 * Inputs!$B$7, 0)</f>
        <v>0</v>
      </c>
      <c r="V5210" s="2">
        <f>MAX(F5210 + P5210*Inputs!$B$15 - (Q5210/Inputs!$B$16) - U5210, 0)</f>
        <v>340</v>
      </c>
    </row>
    <row r="5211" spans="1:22" x14ac:dyDescent="0.3">
      <c r="A5211" s="1">
        <v>46240.041666666657</v>
      </c>
      <c r="B5211" s="2">
        <v>21.376884067620221</v>
      </c>
      <c r="C5211" s="2">
        <v>8.9089294364353471</v>
      </c>
      <c r="D5211" s="2">
        <f t="shared" si="972"/>
        <v>36.470054262672427</v>
      </c>
      <c r="E5211" s="2">
        <f t="shared" si="973"/>
        <v>3.8814122809170648</v>
      </c>
      <c r="F5211" s="2">
        <f t="shared" si="981"/>
        <v>340</v>
      </c>
      <c r="G5211" s="2">
        <f t="shared" si="982"/>
        <v>0</v>
      </c>
      <c r="H5211" s="2">
        <f>MIN(Inputs!$B$2, (Inputs!$B$14 - F5211)/Inputs!$B$15)</f>
        <v>0</v>
      </c>
      <c r="I5211" s="2">
        <f>MAX(MIN(Inputs!$B$2, F5211*Inputs!$B$16, Inputs!$B$14*Inputs!$B$4 - G5211), 0)</f>
        <v>170</v>
      </c>
      <c r="J5211" s="2">
        <f>MAX(MIN(Inputs!$B$2, F5211*Inputs!$B$16, (Inputs!$B$14-F5211)/Inputs!$B$15)*Inputs!$B$9, 0)</f>
        <v>0</v>
      </c>
      <c r="K5211" s="2">
        <f>MAX(E5211*Inputs!$B$5 - B5211 - Inputs!$B$8, 0) * H5211</f>
        <v>0</v>
      </c>
      <c r="L5211" s="2">
        <f>IF(B5211 &gt;= D5211*Inputs!$B$10, MAX(B5211 - E5211/Inputs!$B$5 - Inputs!$B$8, 0) * I5211, 0)</f>
        <v>0</v>
      </c>
      <c r="M5211" s="2">
        <f t="shared" si="974"/>
        <v>0</v>
      </c>
      <c r="N5211" s="3" t="str">
        <f t="shared" si="975"/>
        <v>Idle</v>
      </c>
      <c r="O5211" s="3" t="str">
        <f t="shared" si="983"/>
        <v>Idle</v>
      </c>
      <c r="P5211" s="2">
        <f t="shared" si="976"/>
        <v>0</v>
      </c>
      <c r="Q5211" s="2">
        <f t="shared" si="977"/>
        <v>0</v>
      </c>
      <c r="R5211" s="2">
        <f t="shared" si="978"/>
        <v>0</v>
      </c>
      <c r="S5211" s="2">
        <f t="shared" si="979"/>
        <v>0</v>
      </c>
      <c r="T5211" s="2">
        <f t="shared" si="980"/>
        <v>0</v>
      </c>
      <c r="U5211" s="2">
        <f>IF(O5211="Reg", R5211 * Inputs!$B$7, 0)</f>
        <v>0</v>
      </c>
      <c r="V5211" s="2">
        <f>MAX(F5211 + P5211*Inputs!$B$15 - (Q5211/Inputs!$B$16) - U5211, 0)</f>
        <v>340</v>
      </c>
    </row>
    <row r="5212" spans="1:22" x14ac:dyDescent="0.3">
      <c r="A5212" s="1">
        <v>46240.083333333343</v>
      </c>
      <c r="B5212" s="2">
        <v>1.911589617882167</v>
      </c>
      <c r="C5212" s="2">
        <v>7.741217297590187</v>
      </c>
      <c r="D5212" s="2">
        <f t="shared" si="972"/>
        <v>36.470054262672427</v>
      </c>
      <c r="E5212" s="2">
        <f t="shared" si="973"/>
        <v>0.31859826964702781</v>
      </c>
      <c r="F5212" s="2">
        <f t="shared" si="981"/>
        <v>340</v>
      </c>
      <c r="G5212" s="2">
        <f t="shared" si="982"/>
        <v>0</v>
      </c>
      <c r="H5212" s="2">
        <f>MIN(Inputs!$B$2, (Inputs!$B$14 - F5212)/Inputs!$B$15)</f>
        <v>0</v>
      </c>
      <c r="I5212" s="2">
        <f>MAX(MIN(Inputs!$B$2, F5212*Inputs!$B$16, Inputs!$B$14*Inputs!$B$4 - G5212), 0)</f>
        <v>170</v>
      </c>
      <c r="J5212" s="2">
        <f>MAX(MIN(Inputs!$B$2, F5212*Inputs!$B$16, (Inputs!$B$14-F5212)/Inputs!$B$15)*Inputs!$B$9, 0)</f>
        <v>0</v>
      </c>
      <c r="K5212" s="2">
        <f>MAX(E5212*Inputs!$B$5 - B5212 - Inputs!$B$8, 0) * H5212</f>
        <v>0</v>
      </c>
      <c r="L5212" s="2">
        <f>IF(B5212 &gt;= D5212*Inputs!$B$10, MAX(B5212 - E5212/Inputs!$B$5 - Inputs!$B$8, 0) * I5212, 0)</f>
        <v>0</v>
      </c>
      <c r="M5212" s="2">
        <f t="shared" si="974"/>
        <v>0</v>
      </c>
      <c r="N5212" s="3" t="str">
        <f t="shared" si="975"/>
        <v>Idle</v>
      </c>
      <c r="O5212" s="3" t="str">
        <f t="shared" si="983"/>
        <v>Idle</v>
      </c>
      <c r="P5212" s="2">
        <f t="shared" si="976"/>
        <v>0</v>
      </c>
      <c r="Q5212" s="2">
        <f t="shared" si="977"/>
        <v>0</v>
      </c>
      <c r="R5212" s="2">
        <f t="shared" si="978"/>
        <v>0</v>
      </c>
      <c r="S5212" s="2">
        <f t="shared" si="979"/>
        <v>0</v>
      </c>
      <c r="T5212" s="2">
        <f t="shared" si="980"/>
        <v>0</v>
      </c>
      <c r="U5212" s="2">
        <f>IF(O5212="Reg", R5212 * Inputs!$B$7, 0)</f>
        <v>0</v>
      </c>
      <c r="V5212" s="2">
        <f>MAX(F5212 + P5212*Inputs!$B$15 - (Q5212/Inputs!$B$16) - U5212, 0)</f>
        <v>340</v>
      </c>
    </row>
    <row r="5213" spans="1:22" x14ac:dyDescent="0.3">
      <c r="A5213" s="1">
        <v>46240.125</v>
      </c>
      <c r="B5213" s="2">
        <v>0</v>
      </c>
      <c r="C5213" s="2">
        <v>8.134083081560382</v>
      </c>
      <c r="D5213" s="2">
        <f t="shared" si="972"/>
        <v>36.470054262672427</v>
      </c>
      <c r="E5213" s="2">
        <f t="shared" si="973"/>
        <v>0</v>
      </c>
      <c r="F5213" s="2">
        <f t="shared" si="981"/>
        <v>340</v>
      </c>
      <c r="G5213" s="2">
        <f t="shared" si="982"/>
        <v>0</v>
      </c>
      <c r="H5213" s="2">
        <f>MIN(Inputs!$B$2, (Inputs!$B$14 - F5213)/Inputs!$B$15)</f>
        <v>0</v>
      </c>
      <c r="I5213" s="2">
        <f>MAX(MIN(Inputs!$B$2, F5213*Inputs!$B$16, Inputs!$B$14*Inputs!$B$4 - G5213), 0)</f>
        <v>170</v>
      </c>
      <c r="J5213" s="2">
        <f>MAX(MIN(Inputs!$B$2, F5213*Inputs!$B$16, (Inputs!$B$14-F5213)/Inputs!$B$15)*Inputs!$B$9, 0)</f>
        <v>0</v>
      </c>
      <c r="K5213" s="2">
        <f>MAX(E5213*Inputs!$B$5 - B5213 - Inputs!$B$8, 0) * H5213</f>
        <v>0</v>
      </c>
      <c r="L5213" s="2">
        <f>IF(B5213 &gt;= D5213*Inputs!$B$10, MAX(B5213 - E5213/Inputs!$B$5 - Inputs!$B$8, 0) * I5213, 0)</f>
        <v>0</v>
      </c>
      <c r="M5213" s="2">
        <f t="shared" si="974"/>
        <v>0</v>
      </c>
      <c r="N5213" s="3" t="str">
        <f t="shared" si="975"/>
        <v>Idle</v>
      </c>
      <c r="O5213" s="3" t="str">
        <f t="shared" si="983"/>
        <v>Idle</v>
      </c>
      <c r="P5213" s="2">
        <f t="shared" si="976"/>
        <v>0</v>
      </c>
      <c r="Q5213" s="2">
        <f t="shared" si="977"/>
        <v>0</v>
      </c>
      <c r="R5213" s="2">
        <f t="shared" si="978"/>
        <v>0</v>
      </c>
      <c r="S5213" s="2">
        <f t="shared" si="979"/>
        <v>0</v>
      </c>
      <c r="T5213" s="2">
        <f t="shared" si="980"/>
        <v>0</v>
      </c>
      <c r="U5213" s="2">
        <f>IF(O5213="Reg", R5213 * Inputs!$B$7, 0)</f>
        <v>0</v>
      </c>
      <c r="V5213" s="2">
        <f>MAX(F5213 + P5213*Inputs!$B$15 - (Q5213/Inputs!$B$16) - U5213, 0)</f>
        <v>340</v>
      </c>
    </row>
    <row r="5214" spans="1:22" x14ac:dyDescent="0.3">
      <c r="A5214" s="1">
        <v>46240.166666666657</v>
      </c>
      <c r="B5214" s="2">
        <v>0</v>
      </c>
      <c r="C5214" s="2">
        <v>9.8835967087357002</v>
      </c>
      <c r="D5214" s="2">
        <f t="shared" si="972"/>
        <v>36.470054262672427</v>
      </c>
      <c r="E5214" s="2">
        <f t="shared" si="973"/>
        <v>0</v>
      </c>
      <c r="F5214" s="2">
        <f t="shared" si="981"/>
        <v>340</v>
      </c>
      <c r="G5214" s="2">
        <f t="shared" si="982"/>
        <v>0</v>
      </c>
      <c r="H5214" s="2">
        <f>MIN(Inputs!$B$2, (Inputs!$B$14 - F5214)/Inputs!$B$15)</f>
        <v>0</v>
      </c>
      <c r="I5214" s="2">
        <f>MAX(MIN(Inputs!$B$2, F5214*Inputs!$B$16, Inputs!$B$14*Inputs!$B$4 - G5214), 0)</f>
        <v>170</v>
      </c>
      <c r="J5214" s="2">
        <f>MAX(MIN(Inputs!$B$2, F5214*Inputs!$B$16, (Inputs!$B$14-F5214)/Inputs!$B$15)*Inputs!$B$9, 0)</f>
        <v>0</v>
      </c>
      <c r="K5214" s="2">
        <f>MAX(E5214*Inputs!$B$5 - B5214 - Inputs!$B$8, 0) * H5214</f>
        <v>0</v>
      </c>
      <c r="L5214" s="2">
        <f>IF(B5214 &gt;= D5214*Inputs!$B$10, MAX(B5214 - E5214/Inputs!$B$5 - Inputs!$B$8, 0) * I5214, 0)</f>
        <v>0</v>
      </c>
      <c r="M5214" s="2">
        <f t="shared" si="974"/>
        <v>0</v>
      </c>
      <c r="N5214" s="3" t="str">
        <f t="shared" si="975"/>
        <v>Idle</v>
      </c>
      <c r="O5214" s="3" t="str">
        <f t="shared" si="983"/>
        <v>Idle</v>
      </c>
      <c r="P5214" s="2">
        <f t="shared" si="976"/>
        <v>0</v>
      </c>
      <c r="Q5214" s="2">
        <f t="shared" si="977"/>
        <v>0</v>
      </c>
      <c r="R5214" s="2">
        <f t="shared" si="978"/>
        <v>0</v>
      </c>
      <c r="S5214" s="2">
        <f t="shared" si="979"/>
        <v>0</v>
      </c>
      <c r="T5214" s="2">
        <f t="shared" si="980"/>
        <v>0</v>
      </c>
      <c r="U5214" s="2">
        <f>IF(O5214="Reg", R5214 * Inputs!$B$7, 0)</f>
        <v>0</v>
      </c>
      <c r="V5214" s="2">
        <f>MAX(F5214 + P5214*Inputs!$B$15 - (Q5214/Inputs!$B$16) - U5214, 0)</f>
        <v>340</v>
      </c>
    </row>
    <row r="5215" spans="1:22" x14ac:dyDescent="0.3">
      <c r="A5215" s="1">
        <v>46240.208333333343</v>
      </c>
      <c r="B5215" s="2">
        <v>0</v>
      </c>
      <c r="C5215" s="2">
        <v>30.066434862173569</v>
      </c>
      <c r="D5215" s="2">
        <f t="shared" si="972"/>
        <v>36.470054262672427</v>
      </c>
      <c r="E5215" s="2">
        <f t="shared" si="973"/>
        <v>0</v>
      </c>
      <c r="F5215" s="2">
        <f t="shared" si="981"/>
        <v>340</v>
      </c>
      <c r="G5215" s="2">
        <f t="shared" si="982"/>
        <v>0</v>
      </c>
      <c r="H5215" s="2">
        <f>MIN(Inputs!$B$2, (Inputs!$B$14 - F5215)/Inputs!$B$15)</f>
        <v>0</v>
      </c>
      <c r="I5215" s="2">
        <f>MAX(MIN(Inputs!$B$2, F5215*Inputs!$B$16, Inputs!$B$14*Inputs!$B$4 - G5215), 0)</f>
        <v>170</v>
      </c>
      <c r="J5215" s="2">
        <f>MAX(MIN(Inputs!$B$2, F5215*Inputs!$B$16, (Inputs!$B$14-F5215)/Inputs!$B$15)*Inputs!$B$9, 0)</f>
        <v>0</v>
      </c>
      <c r="K5215" s="2">
        <f>MAX(E5215*Inputs!$B$5 - B5215 - Inputs!$B$8, 0) * H5215</f>
        <v>0</v>
      </c>
      <c r="L5215" s="2">
        <f>IF(B5215 &gt;= D5215*Inputs!$B$10, MAX(B5215 - E5215/Inputs!$B$5 - Inputs!$B$8, 0) * I5215, 0)</f>
        <v>0</v>
      </c>
      <c r="M5215" s="2">
        <f t="shared" si="974"/>
        <v>0</v>
      </c>
      <c r="N5215" s="3" t="str">
        <f t="shared" si="975"/>
        <v>Idle</v>
      </c>
      <c r="O5215" s="3" t="str">
        <f t="shared" si="983"/>
        <v>Idle</v>
      </c>
      <c r="P5215" s="2">
        <f t="shared" si="976"/>
        <v>0</v>
      </c>
      <c r="Q5215" s="2">
        <f t="shared" si="977"/>
        <v>0</v>
      </c>
      <c r="R5215" s="2">
        <f t="shared" si="978"/>
        <v>0</v>
      </c>
      <c r="S5215" s="2">
        <f t="shared" si="979"/>
        <v>0</v>
      </c>
      <c r="T5215" s="2">
        <f t="shared" si="980"/>
        <v>0</v>
      </c>
      <c r="U5215" s="2">
        <f>IF(O5215="Reg", R5215 * Inputs!$B$7, 0)</f>
        <v>0</v>
      </c>
      <c r="V5215" s="2">
        <f>MAX(F5215 + P5215*Inputs!$B$15 - (Q5215/Inputs!$B$16) - U5215, 0)</f>
        <v>340</v>
      </c>
    </row>
    <row r="5216" spans="1:22" x14ac:dyDescent="0.3">
      <c r="A5216" s="1">
        <v>46240.25</v>
      </c>
      <c r="B5216" s="2">
        <v>0</v>
      </c>
      <c r="C5216" s="2">
        <v>2.5440392998389911</v>
      </c>
      <c r="D5216" s="2">
        <f t="shared" si="972"/>
        <v>36.470054262672427</v>
      </c>
      <c r="E5216" s="2">
        <f t="shared" si="973"/>
        <v>2.5818561894083718</v>
      </c>
      <c r="F5216" s="2">
        <f t="shared" si="981"/>
        <v>340</v>
      </c>
      <c r="G5216" s="2">
        <f t="shared" si="982"/>
        <v>0</v>
      </c>
      <c r="H5216" s="2">
        <f>MIN(Inputs!$B$2, (Inputs!$B$14 - F5216)/Inputs!$B$15)</f>
        <v>0</v>
      </c>
      <c r="I5216" s="2">
        <f>MAX(MIN(Inputs!$B$2, F5216*Inputs!$B$16, Inputs!$B$14*Inputs!$B$4 - G5216), 0)</f>
        <v>170</v>
      </c>
      <c r="J5216" s="2">
        <f>MAX(MIN(Inputs!$B$2, F5216*Inputs!$B$16, (Inputs!$B$14-F5216)/Inputs!$B$15)*Inputs!$B$9, 0)</f>
        <v>0</v>
      </c>
      <c r="K5216" s="2">
        <f>MAX(E5216*Inputs!$B$5 - B5216 - Inputs!$B$8, 0) * H5216</f>
        <v>0</v>
      </c>
      <c r="L5216" s="2">
        <f>IF(B5216 &gt;= D5216*Inputs!$B$10, MAX(B5216 - E5216/Inputs!$B$5 - Inputs!$B$8, 0) * I5216, 0)</f>
        <v>0</v>
      </c>
      <c r="M5216" s="2">
        <f t="shared" si="974"/>
        <v>0</v>
      </c>
      <c r="N5216" s="3" t="str">
        <f t="shared" si="975"/>
        <v>Idle</v>
      </c>
      <c r="O5216" s="3" t="str">
        <f t="shared" si="983"/>
        <v>Idle</v>
      </c>
      <c r="P5216" s="2">
        <f t="shared" si="976"/>
        <v>0</v>
      </c>
      <c r="Q5216" s="2">
        <f t="shared" si="977"/>
        <v>0</v>
      </c>
      <c r="R5216" s="2">
        <f t="shared" si="978"/>
        <v>0</v>
      </c>
      <c r="S5216" s="2">
        <f t="shared" si="979"/>
        <v>0</v>
      </c>
      <c r="T5216" s="2">
        <f t="shared" si="980"/>
        <v>0</v>
      </c>
      <c r="U5216" s="2">
        <f>IF(O5216="Reg", R5216 * Inputs!$B$7, 0)</f>
        <v>0</v>
      </c>
      <c r="V5216" s="2">
        <f>MAX(F5216 + P5216*Inputs!$B$15 - (Q5216/Inputs!$B$16) - U5216, 0)</f>
        <v>340</v>
      </c>
    </row>
    <row r="5217" spans="1:22" x14ac:dyDescent="0.3">
      <c r="A5217" s="1">
        <v>46240.291666666657</v>
      </c>
      <c r="B5217" s="2">
        <v>0</v>
      </c>
      <c r="C5217" s="2">
        <v>4.7970937959369442</v>
      </c>
      <c r="D5217" s="2">
        <f t="shared" si="972"/>
        <v>36.470054262672427</v>
      </c>
      <c r="E5217" s="2">
        <f t="shared" si="973"/>
        <v>7.0603081662251101</v>
      </c>
      <c r="F5217" s="2">
        <f t="shared" si="981"/>
        <v>340</v>
      </c>
      <c r="G5217" s="2">
        <f t="shared" si="982"/>
        <v>0</v>
      </c>
      <c r="H5217" s="2">
        <f>MIN(Inputs!$B$2, (Inputs!$B$14 - F5217)/Inputs!$B$15)</f>
        <v>0</v>
      </c>
      <c r="I5217" s="2">
        <f>MAX(MIN(Inputs!$B$2, F5217*Inputs!$B$16, Inputs!$B$14*Inputs!$B$4 - G5217), 0)</f>
        <v>170</v>
      </c>
      <c r="J5217" s="2">
        <f>MAX(MIN(Inputs!$B$2, F5217*Inputs!$B$16, (Inputs!$B$14-F5217)/Inputs!$B$15)*Inputs!$B$9, 0)</f>
        <v>0</v>
      </c>
      <c r="K5217" s="2">
        <f>MAX(E5217*Inputs!$B$5 - B5217 - Inputs!$B$8, 0) * H5217</f>
        <v>0</v>
      </c>
      <c r="L5217" s="2">
        <f>IF(B5217 &gt;= D5217*Inputs!$B$10, MAX(B5217 - E5217/Inputs!$B$5 - Inputs!$B$8, 0) * I5217, 0)</f>
        <v>0</v>
      </c>
      <c r="M5217" s="2">
        <f t="shared" si="974"/>
        <v>0</v>
      </c>
      <c r="N5217" s="3" t="str">
        <f t="shared" si="975"/>
        <v>Idle</v>
      </c>
      <c r="O5217" s="3" t="str">
        <f t="shared" si="983"/>
        <v>Idle</v>
      </c>
      <c r="P5217" s="2">
        <f t="shared" si="976"/>
        <v>0</v>
      </c>
      <c r="Q5217" s="2">
        <f t="shared" si="977"/>
        <v>0</v>
      </c>
      <c r="R5217" s="2">
        <f t="shared" si="978"/>
        <v>0</v>
      </c>
      <c r="S5217" s="2">
        <f t="shared" si="979"/>
        <v>0</v>
      </c>
      <c r="T5217" s="2">
        <f t="shared" si="980"/>
        <v>0</v>
      </c>
      <c r="U5217" s="2">
        <f>IF(O5217="Reg", R5217 * Inputs!$B$7, 0)</f>
        <v>0</v>
      </c>
      <c r="V5217" s="2">
        <f>MAX(F5217 + P5217*Inputs!$B$15 - (Q5217/Inputs!$B$16) - U5217, 0)</f>
        <v>340</v>
      </c>
    </row>
    <row r="5218" spans="1:22" x14ac:dyDescent="0.3">
      <c r="A5218" s="1">
        <v>46240.333333333343</v>
      </c>
      <c r="B5218" s="2">
        <v>0</v>
      </c>
      <c r="C5218" s="2">
        <v>6.4258251045102197</v>
      </c>
      <c r="D5218" s="2">
        <f t="shared" si="972"/>
        <v>36.470054262672427</v>
      </c>
      <c r="E5218" s="2">
        <f t="shared" si="973"/>
        <v>15.648862967518005</v>
      </c>
      <c r="F5218" s="2">
        <f t="shared" si="981"/>
        <v>340</v>
      </c>
      <c r="G5218" s="2">
        <f t="shared" si="982"/>
        <v>0</v>
      </c>
      <c r="H5218" s="2">
        <f>MIN(Inputs!$B$2, (Inputs!$B$14 - F5218)/Inputs!$B$15)</f>
        <v>0</v>
      </c>
      <c r="I5218" s="2">
        <f>MAX(MIN(Inputs!$B$2, F5218*Inputs!$B$16, Inputs!$B$14*Inputs!$B$4 - G5218), 0)</f>
        <v>170</v>
      </c>
      <c r="J5218" s="2">
        <f>MAX(MIN(Inputs!$B$2, F5218*Inputs!$B$16, (Inputs!$B$14-F5218)/Inputs!$B$15)*Inputs!$B$9, 0)</f>
        <v>0</v>
      </c>
      <c r="K5218" s="2">
        <f>MAX(E5218*Inputs!$B$5 - B5218 - Inputs!$B$8, 0) * H5218</f>
        <v>0</v>
      </c>
      <c r="L5218" s="2">
        <f>IF(B5218 &gt;= D5218*Inputs!$B$10, MAX(B5218 - E5218/Inputs!$B$5 - Inputs!$B$8, 0) * I5218, 0)</f>
        <v>0</v>
      </c>
      <c r="M5218" s="2">
        <f t="shared" si="974"/>
        <v>0</v>
      </c>
      <c r="N5218" s="3" t="str">
        <f t="shared" si="975"/>
        <v>Idle</v>
      </c>
      <c r="O5218" s="3" t="str">
        <f t="shared" si="983"/>
        <v>Idle</v>
      </c>
      <c r="P5218" s="2">
        <f t="shared" si="976"/>
        <v>0</v>
      </c>
      <c r="Q5218" s="2">
        <f t="shared" si="977"/>
        <v>0</v>
      </c>
      <c r="R5218" s="2">
        <f t="shared" si="978"/>
        <v>0</v>
      </c>
      <c r="S5218" s="2">
        <f t="shared" si="979"/>
        <v>0</v>
      </c>
      <c r="T5218" s="2">
        <f t="shared" si="980"/>
        <v>0</v>
      </c>
      <c r="U5218" s="2">
        <f>IF(O5218="Reg", R5218 * Inputs!$B$7, 0)</f>
        <v>0</v>
      </c>
      <c r="V5218" s="2">
        <f>MAX(F5218 + P5218*Inputs!$B$15 - (Q5218/Inputs!$B$16) - U5218, 0)</f>
        <v>340</v>
      </c>
    </row>
    <row r="5219" spans="1:22" x14ac:dyDescent="0.3">
      <c r="A5219" s="1">
        <v>46240.375</v>
      </c>
      <c r="B5219" s="2">
        <v>0</v>
      </c>
      <c r="C5219" s="2">
        <v>2.1300584242765561</v>
      </c>
      <c r="D5219" s="2">
        <f t="shared" si="972"/>
        <v>36.470054262672427</v>
      </c>
      <c r="E5219" s="2">
        <f t="shared" si="973"/>
        <v>24.831393816666168</v>
      </c>
      <c r="F5219" s="2">
        <f t="shared" si="981"/>
        <v>340</v>
      </c>
      <c r="G5219" s="2">
        <f t="shared" si="982"/>
        <v>0</v>
      </c>
      <c r="H5219" s="2">
        <f>MIN(Inputs!$B$2, (Inputs!$B$14 - F5219)/Inputs!$B$15)</f>
        <v>0</v>
      </c>
      <c r="I5219" s="2">
        <f>MAX(MIN(Inputs!$B$2, F5219*Inputs!$B$16, Inputs!$B$14*Inputs!$B$4 - G5219), 0)</f>
        <v>170</v>
      </c>
      <c r="J5219" s="2">
        <f>MAX(MIN(Inputs!$B$2, F5219*Inputs!$B$16, (Inputs!$B$14-F5219)/Inputs!$B$15)*Inputs!$B$9, 0)</f>
        <v>0</v>
      </c>
      <c r="K5219" s="2">
        <f>MAX(E5219*Inputs!$B$5 - B5219 - Inputs!$B$8, 0) * H5219</f>
        <v>0</v>
      </c>
      <c r="L5219" s="2">
        <f>IF(B5219 &gt;= D5219*Inputs!$B$10, MAX(B5219 - E5219/Inputs!$B$5 - Inputs!$B$8, 0) * I5219, 0)</f>
        <v>0</v>
      </c>
      <c r="M5219" s="2">
        <f t="shared" si="974"/>
        <v>0</v>
      </c>
      <c r="N5219" s="3" t="str">
        <f t="shared" si="975"/>
        <v>Idle</v>
      </c>
      <c r="O5219" s="3" t="str">
        <f t="shared" si="983"/>
        <v>Idle</v>
      </c>
      <c r="P5219" s="2">
        <f t="shared" si="976"/>
        <v>0</v>
      </c>
      <c r="Q5219" s="2">
        <f t="shared" si="977"/>
        <v>0</v>
      </c>
      <c r="R5219" s="2">
        <f t="shared" si="978"/>
        <v>0</v>
      </c>
      <c r="S5219" s="2">
        <f t="shared" si="979"/>
        <v>0</v>
      </c>
      <c r="T5219" s="2">
        <f t="shared" si="980"/>
        <v>0</v>
      </c>
      <c r="U5219" s="2">
        <f>IF(O5219="Reg", R5219 * Inputs!$B$7, 0)</f>
        <v>0</v>
      </c>
      <c r="V5219" s="2">
        <f>MAX(F5219 + P5219*Inputs!$B$15 - (Q5219/Inputs!$B$16) - U5219, 0)</f>
        <v>340</v>
      </c>
    </row>
    <row r="5220" spans="1:22" x14ac:dyDescent="0.3">
      <c r="A5220" s="1">
        <v>46240.416666666657</v>
      </c>
      <c r="B5220" s="2">
        <v>0</v>
      </c>
      <c r="C5220" s="2">
        <v>8.420969536030988</v>
      </c>
      <c r="D5220" s="2">
        <f t="shared" si="972"/>
        <v>36.470054262672427</v>
      </c>
      <c r="E5220" s="2">
        <f t="shared" si="973"/>
        <v>38.090426454148123</v>
      </c>
      <c r="F5220" s="2">
        <f t="shared" si="981"/>
        <v>340</v>
      </c>
      <c r="G5220" s="2">
        <f t="shared" si="982"/>
        <v>0</v>
      </c>
      <c r="H5220" s="2">
        <f>MIN(Inputs!$B$2, (Inputs!$B$14 - F5220)/Inputs!$B$15)</f>
        <v>0</v>
      </c>
      <c r="I5220" s="2">
        <f>MAX(MIN(Inputs!$B$2, F5220*Inputs!$B$16, Inputs!$B$14*Inputs!$B$4 - G5220), 0)</f>
        <v>170</v>
      </c>
      <c r="J5220" s="2">
        <f>MAX(MIN(Inputs!$B$2, F5220*Inputs!$B$16, (Inputs!$B$14-F5220)/Inputs!$B$15)*Inputs!$B$9, 0)</f>
        <v>0</v>
      </c>
      <c r="K5220" s="2">
        <f>MAX(E5220*Inputs!$B$5 - B5220 - Inputs!$B$8, 0) * H5220</f>
        <v>0</v>
      </c>
      <c r="L5220" s="2">
        <f>IF(B5220 &gt;= D5220*Inputs!$B$10, MAX(B5220 - E5220/Inputs!$B$5 - Inputs!$B$8, 0) * I5220, 0)</f>
        <v>0</v>
      </c>
      <c r="M5220" s="2">
        <f t="shared" si="974"/>
        <v>0</v>
      </c>
      <c r="N5220" s="3" t="str">
        <f t="shared" si="975"/>
        <v>Idle</v>
      </c>
      <c r="O5220" s="3" t="str">
        <f t="shared" si="983"/>
        <v>Idle</v>
      </c>
      <c r="P5220" s="2">
        <f t="shared" si="976"/>
        <v>0</v>
      </c>
      <c r="Q5220" s="2">
        <f t="shared" si="977"/>
        <v>0</v>
      </c>
      <c r="R5220" s="2">
        <f t="shared" si="978"/>
        <v>0</v>
      </c>
      <c r="S5220" s="2">
        <f t="shared" si="979"/>
        <v>0</v>
      </c>
      <c r="T5220" s="2">
        <f t="shared" si="980"/>
        <v>0</v>
      </c>
      <c r="U5220" s="2">
        <f>IF(O5220="Reg", R5220 * Inputs!$B$7, 0)</f>
        <v>0</v>
      </c>
      <c r="V5220" s="2">
        <f>MAX(F5220 + P5220*Inputs!$B$15 - (Q5220/Inputs!$B$16) - U5220, 0)</f>
        <v>340</v>
      </c>
    </row>
    <row r="5221" spans="1:22" x14ac:dyDescent="0.3">
      <c r="A5221" s="1">
        <v>46240.458333333343</v>
      </c>
      <c r="B5221" s="2">
        <v>15.491137136450231</v>
      </c>
      <c r="C5221" s="2">
        <v>5.8239979095401626</v>
      </c>
      <c r="D5221" s="2">
        <f t="shared" si="972"/>
        <v>36.470054262672427</v>
      </c>
      <c r="E5221" s="2">
        <f t="shared" si="973"/>
        <v>51.695183394897775</v>
      </c>
      <c r="F5221" s="2">
        <f t="shared" si="981"/>
        <v>340</v>
      </c>
      <c r="G5221" s="2">
        <f t="shared" si="982"/>
        <v>0</v>
      </c>
      <c r="H5221" s="2">
        <f>MIN(Inputs!$B$2, (Inputs!$B$14 - F5221)/Inputs!$B$15)</f>
        <v>0</v>
      </c>
      <c r="I5221" s="2">
        <f>MAX(MIN(Inputs!$B$2, F5221*Inputs!$B$16, Inputs!$B$14*Inputs!$B$4 - G5221), 0)</f>
        <v>170</v>
      </c>
      <c r="J5221" s="2">
        <f>MAX(MIN(Inputs!$B$2, F5221*Inputs!$B$16, (Inputs!$B$14-F5221)/Inputs!$B$15)*Inputs!$B$9, 0)</f>
        <v>0</v>
      </c>
      <c r="K5221" s="2">
        <f>MAX(E5221*Inputs!$B$5 - B5221 - Inputs!$B$8, 0) * H5221</f>
        <v>0</v>
      </c>
      <c r="L5221" s="2">
        <f>IF(B5221 &gt;= D5221*Inputs!$B$10, MAX(B5221 - E5221/Inputs!$B$5 - Inputs!$B$8, 0) * I5221, 0)</f>
        <v>0</v>
      </c>
      <c r="M5221" s="2">
        <f t="shared" si="974"/>
        <v>0</v>
      </c>
      <c r="N5221" s="3" t="str">
        <f t="shared" si="975"/>
        <v>Idle</v>
      </c>
      <c r="O5221" s="3" t="str">
        <f t="shared" si="983"/>
        <v>Idle</v>
      </c>
      <c r="P5221" s="2">
        <f t="shared" si="976"/>
        <v>0</v>
      </c>
      <c r="Q5221" s="2">
        <f t="shared" si="977"/>
        <v>0</v>
      </c>
      <c r="R5221" s="2">
        <f t="shared" si="978"/>
        <v>0</v>
      </c>
      <c r="S5221" s="2">
        <f t="shared" si="979"/>
        <v>0</v>
      </c>
      <c r="T5221" s="2">
        <f t="shared" si="980"/>
        <v>0</v>
      </c>
      <c r="U5221" s="2">
        <f>IF(O5221="Reg", R5221 * Inputs!$B$7, 0)</f>
        <v>0</v>
      </c>
      <c r="V5221" s="2">
        <f>MAX(F5221 + P5221*Inputs!$B$15 - (Q5221/Inputs!$B$16) - U5221, 0)</f>
        <v>340</v>
      </c>
    </row>
    <row r="5222" spans="1:22" x14ac:dyDescent="0.3">
      <c r="A5222" s="1">
        <v>46240.5</v>
      </c>
      <c r="B5222" s="2">
        <v>26.870711860900428</v>
      </c>
      <c r="C5222" s="2">
        <v>9.7113529453240499</v>
      </c>
      <c r="D5222" s="2">
        <f t="shared" si="972"/>
        <v>36.470054262672427</v>
      </c>
      <c r="E5222" s="2">
        <f t="shared" si="973"/>
        <v>62.683724263236321</v>
      </c>
      <c r="F5222" s="2">
        <f t="shared" si="981"/>
        <v>340</v>
      </c>
      <c r="G5222" s="2">
        <f t="shared" si="982"/>
        <v>0</v>
      </c>
      <c r="H5222" s="2">
        <f>MIN(Inputs!$B$2, (Inputs!$B$14 - F5222)/Inputs!$B$15)</f>
        <v>0</v>
      </c>
      <c r="I5222" s="2">
        <f>MAX(MIN(Inputs!$B$2, F5222*Inputs!$B$16, Inputs!$B$14*Inputs!$B$4 - G5222), 0)</f>
        <v>170</v>
      </c>
      <c r="J5222" s="2">
        <f>MAX(MIN(Inputs!$B$2, F5222*Inputs!$B$16, (Inputs!$B$14-F5222)/Inputs!$B$15)*Inputs!$B$9, 0)</f>
        <v>0</v>
      </c>
      <c r="K5222" s="2">
        <f>MAX(E5222*Inputs!$B$5 - B5222 - Inputs!$B$8, 0) * H5222</f>
        <v>0</v>
      </c>
      <c r="L5222" s="2">
        <f>IF(B5222 &gt;= D5222*Inputs!$B$10, MAX(B5222 - E5222/Inputs!$B$5 - Inputs!$B$8, 0) * I5222, 0)</f>
        <v>0</v>
      </c>
      <c r="M5222" s="2">
        <f t="shared" si="974"/>
        <v>0</v>
      </c>
      <c r="N5222" s="3" t="str">
        <f t="shared" si="975"/>
        <v>Idle</v>
      </c>
      <c r="O5222" s="3" t="str">
        <f t="shared" si="983"/>
        <v>Idle</v>
      </c>
      <c r="P5222" s="2">
        <f t="shared" si="976"/>
        <v>0</v>
      </c>
      <c r="Q5222" s="2">
        <f t="shared" si="977"/>
        <v>0</v>
      </c>
      <c r="R5222" s="2">
        <f t="shared" si="978"/>
        <v>0</v>
      </c>
      <c r="S5222" s="2">
        <f t="shared" si="979"/>
        <v>0</v>
      </c>
      <c r="T5222" s="2">
        <f t="shared" si="980"/>
        <v>0</v>
      </c>
      <c r="U5222" s="2">
        <f>IF(O5222="Reg", R5222 * Inputs!$B$7, 0)</f>
        <v>0</v>
      </c>
      <c r="V5222" s="2">
        <f>MAX(F5222 + P5222*Inputs!$B$15 - (Q5222/Inputs!$B$16) - U5222, 0)</f>
        <v>340</v>
      </c>
    </row>
    <row r="5223" spans="1:22" x14ac:dyDescent="0.3">
      <c r="A5223" s="1">
        <v>46240.541666666657</v>
      </c>
      <c r="B5223" s="2">
        <v>51.531328807757369</v>
      </c>
      <c r="C5223" s="2">
        <v>15.60308765473818</v>
      </c>
      <c r="D5223" s="2">
        <f t="shared" si="972"/>
        <v>36.470054262672427</v>
      </c>
      <c r="E5223" s="2">
        <f t="shared" si="973"/>
        <v>74.09514572335722</v>
      </c>
      <c r="F5223" s="2">
        <f t="shared" si="981"/>
        <v>340</v>
      </c>
      <c r="G5223" s="2">
        <f t="shared" si="982"/>
        <v>0</v>
      </c>
      <c r="H5223" s="2">
        <f>MIN(Inputs!$B$2, (Inputs!$B$14 - F5223)/Inputs!$B$15)</f>
        <v>0</v>
      </c>
      <c r="I5223" s="2">
        <f>MAX(MIN(Inputs!$B$2, F5223*Inputs!$B$16, Inputs!$B$14*Inputs!$B$4 - G5223), 0)</f>
        <v>170</v>
      </c>
      <c r="J5223" s="2">
        <f>MAX(MIN(Inputs!$B$2, F5223*Inputs!$B$16, (Inputs!$B$14-F5223)/Inputs!$B$15)*Inputs!$B$9, 0)</f>
        <v>0</v>
      </c>
      <c r="K5223" s="2">
        <f>MAX(E5223*Inputs!$B$5 - B5223 - Inputs!$B$8, 0) * H5223</f>
        <v>0</v>
      </c>
      <c r="L5223" s="2">
        <f>IF(B5223 &gt;= D5223*Inputs!$B$10, MAX(B5223 - E5223/Inputs!$B$5 - Inputs!$B$8, 0) * I5223, 0)</f>
        <v>0</v>
      </c>
      <c r="M5223" s="2">
        <f t="shared" si="974"/>
        <v>0</v>
      </c>
      <c r="N5223" s="3" t="str">
        <f t="shared" si="975"/>
        <v>Idle</v>
      </c>
      <c r="O5223" s="3" t="str">
        <f t="shared" si="983"/>
        <v>Idle</v>
      </c>
      <c r="P5223" s="2">
        <f t="shared" si="976"/>
        <v>0</v>
      </c>
      <c r="Q5223" s="2">
        <f t="shared" si="977"/>
        <v>0</v>
      </c>
      <c r="R5223" s="2">
        <f t="shared" si="978"/>
        <v>0</v>
      </c>
      <c r="S5223" s="2">
        <f t="shared" si="979"/>
        <v>0</v>
      </c>
      <c r="T5223" s="2">
        <f t="shared" si="980"/>
        <v>0</v>
      </c>
      <c r="U5223" s="2">
        <f>IF(O5223="Reg", R5223 * Inputs!$B$7, 0)</f>
        <v>0</v>
      </c>
      <c r="V5223" s="2">
        <f>MAX(F5223 + P5223*Inputs!$B$15 - (Q5223/Inputs!$B$16) - U5223, 0)</f>
        <v>340</v>
      </c>
    </row>
    <row r="5224" spans="1:22" x14ac:dyDescent="0.3">
      <c r="A5224" s="1">
        <v>46240.583333333343</v>
      </c>
      <c r="B5224" s="2">
        <v>55.095185094888983</v>
      </c>
      <c r="C5224" s="2">
        <v>14.674597374311331</v>
      </c>
      <c r="D5224" s="2">
        <f t="shared" si="972"/>
        <v>36.470054262672427</v>
      </c>
      <c r="E5224" s="2">
        <f t="shared" si="973"/>
        <v>77.921736169530675</v>
      </c>
      <c r="F5224" s="2">
        <f t="shared" si="981"/>
        <v>340</v>
      </c>
      <c r="G5224" s="2">
        <f t="shared" si="982"/>
        <v>0</v>
      </c>
      <c r="H5224" s="2">
        <f>MIN(Inputs!$B$2, (Inputs!$B$14 - F5224)/Inputs!$B$15)</f>
        <v>0</v>
      </c>
      <c r="I5224" s="2">
        <f>MAX(MIN(Inputs!$B$2, F5224*Inputs!$B$16, Inputs!$B$14*Inputs!$B$4 - G5224), 0)</f>
        <v>170</v>
      </c>
      <c r="J5224" s="2">
        <f>MAX(MIN(Inputs!$B$2, F5224*Inputs!$B$16, (Inputs!$B$14-F5224)/Inputs!$B$15)*Inputs!$B$9, 0)</f>
        <v>0</v>
      </c>
      <c r="K5224" s="2">
        <f>MAX(E5224*Inputs!$B$5 - B5224 - Inputs!$B$8, 0) * H5224</f>
        <v>0</v>
      </c>
      <c r="L5224" s="2">
        <f>IF(B5224 &gt;= D5224*Inputs!$B$10, MAX(B5224 - E5224/Inputs!$B$5 - Inputs!$B$8, 0) * I5224, 0)</f>
        <v>0</v>
      </c>
      <c r="M5224" s="2">
        <f t="shared" si="974"/>
        <v>0</v>
      </c>
      <c r="N5224" s="3" t="str">
        <f t="shared" si="975"/>
        <v>Idle</v>
      </c>
      <c r="O5224" s="3" t="str">
        <f t="shared" si="983"/>
        <v>Idle</v>
      </c>
      <c r="P5224" s="2">
        <f t="shared" si="976"/>
        <v>0</v>
      </c>
      <c r="Q5224" s="2">
        <f t="shared" si="977"/>
        <v>0</v>
      </c>
      <c r="R5224" s="2">
        <f t="shared" si="978"/>
        <v>0</v>
      </c>
      <c r="S5224" s="2">
        <f t="shared" si="979"/>
        <v>0</v>
      </c>
      <c r="T5224" s="2">
        <f t="shared" si="980"/>
        <v>0</v>
      </c>
      <c r="U5224" s="2">
        <f>IF(O5224="Reg", R5224 * Inputs!$B$7, 0)</f>
        <v>0</v>
      </c>
      <c r="V5224" s="2">
        <f>MAX(F5224 + P5224*Inputs!$B$15 - (Q5224/Inputs!$B$16) - U5224, 0)</f>
        <v>340</v>
      </c>
    </row>
    <row r="5225" spans="1:22" x14ac:dyDescent="0.3">
      <c r="A5225" s="1">
        <v>46240.625</v>
      </c>
      <c r="B5225" s="2">
        <v>79.554195824891735</v>
      </c>
      <c r="C5225" s="2">
        <v>18.262070854491181</v>
      </c>
      <c r="D5225" s="2">
        <f t="shared" si="972"/>
        <v>36.470054262672427</v>
      </c>
      <c r="E5225" s="2">
        <f t="shared" si="973"/>
        <v>81.086867028435208</v>
      </c>
      <c r="F5225" s="2">
        <f t="shared" si="981"/>
        <v>340</v>
      </c>
      <c r="G5225" s="2">
        <f t="shared" si="982"/>
        <v>0</v>
      </c>
      <c r="H5225" s="2">
        <f>MIN(Inputs!$B$2, (Inputs!$B$14 - F5225)/Inputs!$B$15)</f>
        <v>0</v>
      </c>
      <c r="I5225" s="2">
        <f>MAX(MIN(Inputs!$B$2, F5225*Inputs!$B$16, Inputs!$B$14*Inputs!$B$4 - G5225), 0)</f>
        <v>170</v>
      </c>
      <c r="J5225" s="2">
        <f>MAX(MIN(Inputs!$B$2, F5225*Inputs!$B$16, (Inputs!$B$14-F5225)/Inputs!$B$15)*Inputs!$B$9, 0)</f>
        <v>0</v>
      </c>
      <c r="K5225" s="2">
        <f>MAX(E5225*Inputs!$B$5 - B5225 - Inputs!$B$8, 0) * H5225</f>
        <v>0</v>
      </c>
      <c r="L5225" s="2">
        <f>IF(B5225 &gt;= D5225*Inputs!$B$10, MAX(B5225 - E5225/Inputs!$B$5 - Inputs!$B$8, 0) * I5225, 0)</f>
        <v>0</v>
      </c>
      <c r="M5225" s="2">
        <f t="shared" si="974"/>
        <v>0</v>
      </c>
      <c r="N5225" s="3" t="str">
        <f t="shared" si="975"/>
        <v>Idle</v>
      </c>
      <c r="O5225" s="3" t="str">
        <f t="shared" si="983"/>
        <v>Idle</v>
      </c>
      <c r="P5225" s="2">
        <f t="shared" si="976"/>
        <v>0</v>
      </c>
      <c r="Q5225" s="2">
        <f t="shared" si="977"/>
        <v>0</v>
      </c>
      <c r="R5225" s="2">
        <f t="shared" si="978"/>
        <v>0</v>
      </c>
      <c r="S5225" s="2">
        <f t="shared" si="979"/>
        <v>0</v>
      </c>
      <c r="T5225" s="2">
        <f t="shared" si="980"/>
        <v>0</v>
      </c>
      <c r="U5225" s="2">
        <f>IF(O5225="Reg", R5225 * Inputs!$B$7, 0)</f>
        <v>0</v>
      </c>
      <c r="V5225" s="2">
        <f>MAX(F5225 + P5225*Inputs!$B$15 - (Q5225/Inputs!$B$16) - U5225, 0)</f>
        <v>340</v>
      </c>
    </row>
    <row r="5226" spans="1:22" x14ac:dyDescent="0.3">
      <c r="A5226" s="1">
        <v>46240.666666666657</v>
      </c>
      <c r="B5226" s="2">
        <v>81.628541644497886</v>
      </c>
      <c r="C5226" s="2">
        <v>3.904064762462506</v>
      </c>
      <c r="D5226" s="2">
        <f t="shared" si="972"/>
        <v>36.470054262672427</v>
      </c>
      <c r="E5226" s="2">
        <f t="shared" si="973"/>
        <v>81.030770118266375</v>
      </c>
      <c r="F5226" s="2">
        <f t="shared" si="981"/>
        <v>340</v>
      </c>
      <c r="G5226" s="2">
        <f t="shared" si="982"/>
        <v>0</v>
      </c>
      <c r="H5226" s="2">
        <f>MIN(Inputs!$B$2, (Inputs!$B$14 - F5226)/Inputs!$B$15)</f>
        <v>0</v>
      </c>
      <c r="I5226" s="2">
        <f>MAX(MIN(Inputs!$B$2, F5226*Inputs!$B$16, Inputs!$B$14*Inputs!$B$4 - G5226), 0)</f>
        <v>170</v>
      </c>
      <c r="J5226" s="2">
        <f>MAX(MIN(Inputs!$B$2, F5226*Inputs!$B$16, (Inputs!$B$14-F5226)/Inputs!$B$15)*Inputs!$B$9, 0)</f>
        <v>0</v>
      </c>
      <c r="K5226" s="2">
        <f>MAX(E5226*Inputs!$B$5 - B5226 - Inputs!$B$8, 0) * H5226</f>
        <v>0</v>
      </c>
      <c r="L5226" s="2">
        <f>IF(B5226 &gt;= D5226*Inputs!$B$10, MAX(B5226 - E5226/Inputs!$B$5 - Inputs!$B$8, 0) * I5226, 0)</f>
        <v>0</v>
      </c>
      <c r="M5226" s="2">
        <f t="shared" si="974"/>
        <v>0</v>
      </c>
      <c r="N5226" s="3" t="str">
        <f t="shared" si="975"/>
        <v>Idle</v>
      </c>
      <c r="O5226" s="3" t="str">
        <f t="shared" si="983"/>
        <v>Idle</v>
      </c>
      <c r="P5226" s="2">
        <f t="shared" si="976"/>
        <v>0</v>
      </c>
      <c r="Q5226" s="2">
        <f t="shared" si="977"/>
        <v>0</v>
      </c>
      <c r="R5226" s="2">
        <f t="shared" si="978"/>
        <v>0</v>
      </c>
      <c r="S5226" s="2">
        <f t="shared" si="979"/>
        <v>0</v>
      </c>
      <c r="T5226" s="2">
        <f t="shared" si="980"/>
        <v>0</v>
      </c>
      <c r="U5226" s="2">
        <f>IF(O5226="Reg", R5226 * Inputs!$B$7, 0)</f>
        <v>0</v>
      </c>
      <c r="V5226" s="2">
        <f>MAX(F5226 + P5226*Inputs!$B$15 - (Q5226/Inputs!$B$16) - U5226, 0)</f>
        <v>340</v>
      </c>
    </row>
    <row r="5227" spans="1:22" x14ac:dyDescent="0.3">
      <c r="A5227" s="1">
        <v>46240.708333333343</v>
      </c>
      <c r="B5227" s="2">
        <v>81.422382346481498</v>
      </c>
      <c r="C5227" s="2">
        <v>3.5000576127862941</v>
      </c>
      <c r="D5227" s="2">
        <f t="shared" si="972"/>
        <v>36.470054262672427</v>
      </c>
      <c r="E5227" s="2">
        <f t="shared" si="973"/>
        <v>77.907563665826714</v>
      </c>
      <c r="F5227" s="2">
        <f t="shared" si="981"/>
        <v>340</v>
      </c>
      <c r="G5227" s="2">
        <f t="shared" si="982"/>
        <v>0</v>
      </c>
      <c r="H5227" s="2">
        <f>MIN(Inputs!$B$2, (Inputs!$B$14 - F5227)/Inputs!$B$15)</f>
        <v>0</v>
      </c>
      <c r="I5227" s="2">
        <f>MAX(MIN(Inputs!$B$2, F5227*Inputs!$B$16, Inputs!$B$14*Inputs!$B$4 - G5227), 0)</f>
        <v>170</v>
      </c>
      <c r="J5227" s="2">
        <f>MAX(MIN(Inputs!$B$2, F5227*Inputs!$B$16, (Inputs!$B$14-F5227)/Inputs!$B$15)*Inputs!$B$9, 0)</f>
        <v>0</v>
      </c>
      <c r="K5227" s="2">
        <f>MAX(E5227*Inputs!$B$5 - B5227 - Inputs!$B$8, 0) * H5227</f>
        <v>0</v>
      </c>
      <c r="L5227" s="2">
        <f>IF(B5227 &gt;= D5227*Inputs!$B$10, MAX(B5227 - E5227/Inputs!$B$5 - Inputs!$B$8, 0) * I5227, 0)</f>
        <v>0</v>
      </c>
      <c r="M5227" s="2">
        <f t="shared" si="974"/>
        <v>0</v>
      </c>
      <c r="N5227" s="3" t="str">
        <f t="shared" si="975"/>
        <v>Idle</v>
      </c>
      <c r="O5227" s="3" t="str">
        <f t="shared" si="983"/>
        <v>Idle</v>
      </c>
      <c r="P5227" s="2">
        <f t="shared" si="976"/>
        <v>0</v>
      </c>
      <c r="Q5227" s="2">
        <f t="shared" si="977"/>
        <v>0</v>
      </c>
      <c r="R5227" s="2">
        <f t="shared" si="978"/>
        <v>0</v>
      </c>
      <c r="S5227" s="2">
        <f t="shared" si="979"/>
        <v>0</v>
      </c>
      <c r="T5227" s="2">
        <f t="shared" si="980"/>
        <v>0</v>
      </c>
      <c r="U5227" s="2">
        <f>IF(O5227="Reg", R5227 * Inputs!$B$7, 0)</f>
        <v>0</v>
      </c>
      <c r="V5227" s="2">
        <f>MAX(F5227 + P5227*Inputs!$B$15 - (Q5227/Inputs!$B$16) - U5227, 0)</f>
        <v>340</v>
      </c>
    </row>
    <row r="5228" spans="1:22" x14ac:dyDescent="0.3">
      <c r="A5228" s="1">
        <v>46240.75</v>
      </c>
      <c r="B5228" s="2">
        <v>95.339240621625834</v>
      </c>
      <c r="C5228" s="2">
        <v>6.0216122539601926</v>
      </c>
      <c r="D5228" s="2">
        <f t="shared" si="972"/>
        <v>36.470054262672427</v>
      </c>
      <c r="E5228" s="2">
        <f t="shared" si="973"/>
        <v>71.250356715269959</v>
      </c>
      <c r="F5228" s="2">
        <f t="shared" si="981"/>
        <v>340</v>
      </c>
      <c r="G5228" s="2">
        <f t="shared" si="982"/>
        <v>0</v>
      </c>
      <c r="H5228" s="2">
        <f>MIN(Inputs!$B$2, (Inputs!$B$14 - F5228)/Inputs!$B$15)</f>
        <v>0</v>
      </c>
      <c r="I5228" s="2">
        <f>MAX(MIN(Inputs!$B$2, F5228*Inputs!$B$16, Inputs!$B$14*Inputs!$B$4 - G5228), 0)</f>
        <v>170</v>
      </c>
      <c r="J5228" s="2">
        <f>MAX(MIN(Inputs!$B$2, F5228*Inputs!$B$16, (Inputs!$B$14-F5228)/Inputs!$B$15)*Inputs!$B$9, 0)</f>
        <v>0</v>
      </c>
      <c r="K5228" s="2">
        <f>MAX(E5228*Inputs!$B$5 - B5228 - Inputs!$B$8, 0) * H5228</f>
        <v>0</v>
      </c>
      <c r="L5228" s="2">
        <f>IF(B5228 &gt;= D5228*Inputs!$B$10, MAX(B5228 - E5228/Inputs!$B$5 - Inputs!$B$8, 0) * I5228, 0)</f>
        <v>0</v>
      </c>
      <c r="M5228" s="2">
        <f t="shared" si="974"/>
        <v>0</v>
      </c>
      <c r="N5228" s="3" t="str">
        <f t="shared" si="975"/>
        <v>Idle</v>
      </c>
      <c r="O5228" s="3" t="str">
        <f t="shared" si="983"/>
        <v>Idle</v>
      </c>
      <c r="P5228" s="2">
        <f t="shared" si="976"/>
        <v>0</v>
      </c>
      <c r="Q5228" s="2">
        <f t="shared" si="977"/>
        <v>0</v>
      </c>
      <c r="R5228" s="2">
        <f t="shared" si="978"/>
        <v>0</v>
      </c>
      <c r="S5228" s="2">
        <f t="shared" si="979"/>
        <v>0</v>
      </c>
      <c r="T5228" s="2">
        <f t="shared" si="980"/>
        <v>0</v>
      </c>
      <c r="U5228" s="2">
        <f>IF(O5228="Reg", R5228 * Inputs!$B$7, 0)</f>
        <v>0</v>
      </c>
      <c r="V5228" s="2">
        <f>MAX(F5228 + P5228*Inputs!$B$15 - (Q5228/Inputs!$B$16) - U5228, 0)</f>
        <v>340</v>
      </c>
    </row>
    <row r="5229" spans="1:22" x14ac:dyDescent="0.3">
      <c r="A5229" s="1">
        <v>46240.791666666657</v>
      </c>
      <c r="B5229" s="2">
        <v>74.49087148479812</v>
      </c>
      <c r="C5229" s="2">
        <v>8.5233832482700844</v>
      </c>
      <c r="D5229" s="2">
        <f t="shared" si="972"/>
        <v>36.470054262672427</v>
      </c>
      <c r="E5229" s="2">
        <f t="shared" si="973"/>
        <v>91.981113980238433</v>
      </c>
      <c r="F5229" s="2">
        <f t="shared" si="981"/>
        <v>340</v>
      </c>
      <c r="G5229" s="2">
        <f t="shared" si="982"/>
        <v>0</v>
      </c>
      <c r="H5229" s="2">
        <f>MIN(Inputs!$B$2, (Inputs!$B$14 - F5229)/Inputs!$B$15)</f>
        <v>0</v>
      </c>
      <c r="I5229" s="2">
        <f>MAX(MIN(Inputs!$B$2, F5229*Inputs!$B$16, Inputs!$B$14*Inputs!$B$4 - G5229), 0)</f>
        <v>170</v>
      </c>
      <c r="J5229" s="2">
        <f>MAX(MIN(Inputs!$B$2, F5229*Inputs!$B$16, (Inputs!$B$14-F5229)/Inputs!$B$15)*Inputs!$B$9, 0)</f>
        <v>0</v>
      </c>
      <c r="K5229" s="2">
        <f>MAX(E5229*Inputs!$B$5 - B5229 - Inputs!$B$8, 0) * H5229</f>
        <v>0</v>
      </c>
      <c r="L5229" s="2">
        <f>IF(B5229 &gt;= D5229*Inputs!$B$10, MAX(B5229 - E5229/Inputs!$B$5 - Inputs!$B$8, 0) * I5229, 0)</f>
        <v>0</v>
      </c>
      <c r="M5229" s="2">
        <f t="shared" si="974"/>
        <v>0</v>
      </c>
      <c r="N5229" s="3" t="str">
        <f t="shared" si="975"/>
        <v>Idle</v>
      </c>
      <c r="O5229" s="3" t="str">
        <f t="shared" si="983"/>
        <v>Idle</v>
      </c>
      <c r="P5229" s="2">
        <f t="shared" si="976"/>
        <v>0</v>
      </c>
      <c r="Q5229" s="2">
        <f t="shared" si="977"/>
        <v>0</v>
      </c>
      <c r="R5229" s="2">
        <f t="shared" si="978"/>
        <v>0</v>
      </c>
      <c r="S5229" s="2">
        <f t="shared" si="979"/>
        <v>0</v>
      </c>
      <c r="T5229" s="2">
        <f t="shared" si="980"/>
        <v>0</v>
      </c>
      <c r="U5229" s="2">
        <f>IF(O5229="Reg", R5229 * Inputs!$B$7, 0)</f>
        <v>0</v>
      </c>
      <c r="V5229" s="2">
        <f>MAX(F5229 + P5229*Inputs!$B$15 - (Q5229/Inputs!$B$16) - U5229, 0)</f>
        <v>340</v>
      </c>
    </row>
    <row r="5230" spans="1:22" x14ac:dyDescent="0.3">
      <c r="A5230" s="1">
        <v>46240.833333333343</v>
      </c>
      <c r="B5230" s="2">
        <v>74.085970248316173</v>
      </c>
      <c r="C5230" s="2">
        <v>4.2456434107652399</v>
      </c>
      <c r="D5230" s="2">
        <f t="shared" si="972"/>
        <v>36.470054262672427</v>
      </c>
      <c r="E5230" s="2">
        <f t="shared" si="973"/>
        <v>82.196993392311896</v>
      </c>
      <c r="F5230" s="2">
        <f t="shared" si="981"/>
        <v>340</v>
      </c>
      <c r="G5230" s="2">
        <f t="shared" si="982"/>
        <v>0</v>
      </c>
      <c r="H5230" s="2">
        <f>MIN(Inputs!$B$2, (Inputs!$B$14 - F5230)/Inputs!$B$15)</f>
        <v>0</v>
      </c>
      <c r="I5230" s="2">
        <f>MAX(MIN(Inputs!$B$2, F5230*Inputs!$B$16, Inputs!$B$14*Inputs!$B$4 - G5230), 0)</f>
        <v>170</v>
      </c>
      <c r="J5230" s="2">
        <f>MAX(MIN(Inputs!$B$2, F5230*Inputs!$B$16, (Inputs!$B$14-F5230)/Inputs!$B$15)*Inputs!$B$9, 0)</f>
        <v>0</v>
      </c>
      <c r="K5230" s="2">
        <f>MAX(E5230*Inputs!$B$5 - B5230 - Inputs!$B$8, 0) * H5230</f>
        <v>0</v>
      </c>
      <c r="L5230" s="2">
        <f>IF(B5230 &gt;= D5230*Inputs!$B$10, MAX(B5230 - E5230/Inputs!$B$5 - Inputs!$B$8, 0) * I5230, 0)</f>
        <v>0</v>
      </c>
      <c r="M5230" s="2">
        <f t="shared" si="974"/>
        <v>0</v>
      </c>
      <c r="N5230" s="3" t="str">
        <f t="shared" si="975"/>
        <v>Idle</v>
      </c>
      <c r="O5230" s="3" t="str">
        <f t="shared" si="983"/>
        <v>Idle</v>
      </c>
      <c r="P5230" s="2">
        <f t="shared" si="976"/>
        <v>0</v>
      </c>
      <c r="Q5230" s="2">
        <f t="shared" si="977"/>
        <v>0</v>
      </c>
      <c r="R5230" s="2">
        <f t="shared" si="978"/>
        <v>0</v>
      </c>
      <c r="S5230" s="2">
        <f t="shared" si="979"/>
        <v>0</v>
      </c>
      <c r="T5230" s="2">
        <f t="shared" si="980"/>
        <v>0</v>
      </c>
      <c r="U5230" s="2">
        <f>IF(O5230="Reg", R5230 * Inputs!$B$7, 0)</f>
        <v>0</v>
      </c>
      <c r="V5230" s="2">
        <f>MAX(F5230 + P5230*Inputs!$B$15 - (Q5230/Inputs!$B$16) - U5230, 0)</f>
        <v>340</v>
      </c>
    </row>
    <row r="5231" spans="1:22" x14ac:dyDescent="0.3">
      <c r="A5231" s="1">
        <v>46240.875</v>
      </c>
      <c r="B5231" s="2">
        <v>79.217614363878738</v>
      </c>
      <c r="C5231" s="2">
        <v>21.409275091933392</v>
      </c>
      <c r="D5231" s="2">
        <f t="shared" si="972"/>
        <v>36.470054262672427</v>
      </c>
      <c r="E5231" s="2">
        <f t="shared" si="973"/>
        <v>70.420923457087767</v>
      </c>
      <c r="F5231" s="2">
        <f t="shared" si="981"/>
        <v>340</v>
      </c>
      <c r="G5231" s="2">
        <f t="shared" si="982"/>
        <v>0</v>
      </c>
      <c r="H5231" s="2">
        <f>MIN(Inputs!$B$2, (Inputs!$B$14 - F5231)/Inputs!$B$15)</f>
        <v>0</v>
      </c>
      <c r="I5231" s="2">
        <f>MAX(MIN(Inputs!$B$2, F5231*Inputs!$B$16, Inputs!$B$14*Inputs!$B$4 - G5231), 0)</f>
        <v>170</v>
      </c>
      <c r="J5231" s="2">
        <f>MAX(MIN(Inputs!$B$2, F5231*Inputs!$B$16, (Inputs!$B$14-F5231)/Inputs!$B$15)*Inputs!$B$9, 0)</f>
        <v>0</v>
      </c>
      <c r="K5231" s="2">
        <f>MAX(E5231*Inputs!$B$5 - B5231 - Inputs!$B$8, 0) * H5231</f>
        <v>0</v>
      </c>
      <c r="L5231" s="2">
        <f>IF(B5231 &gt;= D5231*Inputs!$B$10, MAX(B5231 - E5231/Inputs!$B$5 - Inputs!$B$8, 0) * I5231, 0)</f>
        <v>0</v>
      </c>
      <c r="M5231" s="2">
        <f t="shared" si="974"/>
        <v>0</v>
      </c>
      <c r="N5231" s="3" t="str">
        <f t="shared" si="975"/>
        <v>Idle</v>
      </c>
      <c r="O5231" s="3" t="str">
        <f t="shared" si="983"/>
        <v>Idle</v>
      </c>
      <c r="P5231" s="2">
        <f t="shared" si="976"/>
        <v>0</v>
      </c>
      <c r="Q5231" s="2">
        <f t="shared" si="977"/>
        <v>0</v>
      </c>
      <c r="R5231" s="2">
        <f t="shared" si="978"/>
        <v>0</v>
      </c>
      <c r="S5231" s="2">
        <f t="shared" si="979"/>
        <v>0</v>
      </c>
      <c r="T5231" s="2">
        <f t="shared" si="980"/>
        <v>0</v>
      </c>
      <c r="U5231" s="2">
        <f>IF(O5231="Reg", R5231 * Inputs!$B$7, 0)</f>
        <v>0</v>
      </c>
      <c r="V5231" s="2">
        <f>MAX(F5231 + P5231*Inputs!$B$15 - (Q5231/Inputs!$B$16) - U5231, 0)</f>
        <v>340</v>
      </c>
    </row>
    <row r="5232" spans="1:22" x14ac:dyDescent="0.3">
      <c r="A5232" s="1">
        <v>46240.916666666657</v>
      </c>
      <c r="B5232" s="2">
        <v>62.889302929859937</v>
      </c>
      <c r="C5232" s="2">
        <v>10.12474418387932</v>
      </c>
      <c r="D5232" s="2">
        <f t="shared" si="972"/>
        <v>36.470054262672427</v>
      </c>
      <c r="E5232" s="2">
        <f t="shared" si="973"/>
        <v>57.217987729774649</v>
      </c>
      <c r="F5232" s="2">
        <f t="shared" si="981"/>
        <v>340</v>
      </c>
      <c r="G5232" s="2">
        <f t="shared" si="982"/>
        <v>0</v>
      </c>
      <c r="H5232" s="2">
        <f>MIN(Inputs!$B$2, (Inputs!$B$14 - F5232)/Inputs!$B$15)</f>
        <v>0</v>
      </c>
      <c r="I5232" s="2">
        <f>MAX(MIN(Inputs!$B$2, F5232*Inputs!$B$16, Inputs!$B$14*Inputs!$B$4 - G5232), 0)</f>
        <v>170</v>
      </c>
      <c r="J5232" s="2">
        <f>MAX(MIN(Inputs!$B$2, F5232*Inputs!$B$16, (Inputs!$B$14-F5232)/Inputs!$B$15)*Inputs!$B$9, 0)</f>
        <v>0</v>
      </c>
      <c r="K5232" s="2">
        <f>MAX(E5232*Inputs!$B$5 - B5232 - Inputs!$B$8, 0) * H5232</f>
        <v>0</v>
      </c>
      <c r="L5232" s="2">
        <f>IF(B5232 &gt;= D5232*Inputs!$B$10, MAX(B5232 - E5232/Inputs!$B$5 - Inputs!$B$8, 0) * I5232, 0)</f>
        <v>0</v>
      </c>
      <c r="M5232" s="2">
        <f t="shared" si="974"/>
        <v>0</v>
      </c>
      <c r="N5232" s="3" t="str">
        <f t="shared" si="975"/>
        <v>Idle</v>
      </c>
      <c r="O5232" s="3" t="str">
        <f t="shared" si="983"/>
        <v>Idle</v>
      </c>
      <c r="P5232" s="2">
        <f t="shared" si="976"/>
        <v>0</v>
      </c>
      <c r="Q5232" s="2">
        <f t="shared" si="977"/>
        <v>0</v>
      </c>
      <c r="R5232" s="2">
        <f t="shared" si="978"/>
        <v>0</v>
      </c>
      <c r="S5232" s="2">
        <f t="shared" si="979"/>
        <v>0</v>
      </c>
      <c r="T5232" s="2">
        <f t="shared" si="980"/>
        <v>0</v>
      </c>
      <c r="U5232" s="2">
        <f>IF(O5232="Reg", R5232 * Inputs!$B$7, 0)</f>
        <v>0</v>
      </c>
      <c r="V5232" s="2">
        <f>MAX(F5232 + P5232*Inputs!$B$15 - (Q5232/Inputs!$B$16) - U5232, 0)</f>
        <v>340</v>
      </c>
    </row>
    <row r="5233" spans="1:22" x14ac:dyDescent="0.3">
      <c r="A5233" s="1">
        <v>46240.958333333343</v>
      </c>
      <c r="B5233" s="2">
        <v>41.479140643140937</v>
      </c>
      <c r="C5233" s="2">
        <v>3.4696275357752642</v>
      </c>
      <c r="D5233" s="2">
        <f t="shared" si="972"/>
        <v>36.470054262672427</v>
      </c>
      <c r="E5233" s="2">
        <f t="shared" si="973"/>
        <v>46.736437241464664</v>
      </c>
      <c r="F5233" s="2">
        <f t="shared" si="981"/>
        <v>340</v>
      </c>
      <c r="G5233" s="2">
        <f t="shared" si="982"/>
        <v>0</v>
      </c>
      <c r="H5233" s="2">
        <f>MIN(Inputs!$B$2, (Inputs!$B$14 - F5233)/Inputs!$B$15)</f>
        <v>0</v>
      </c>
      <c r="I5233" s="2">
        <f>MAX(MIN(Inputs!$B$2, F5233*Inputs!$B$16, Inputs!$B$14*Inputs!$B$4 - G5233), 0)</f>
        <v>170</v>
      </c>
      <c r="J5233" s="2">
        <f>MAX(MIN(Inputs!$B$2, F5233*Inputs!$B$16, (Inputs!$B$14-F5233)/Inputs!$B$15)*Inputs!$B$9, 0)</f>
        <v>0</v>
      </c>
      <c r="K5233" s="2">
        <f>MAX(E5233*Inputs!$B$5 - B5233 - Inputs!$B$8, 0) * H5233</f>
        <v>0</v>
      </c>
      <c r="L5233" s="2">
        <f>IF(B5233 &gt;= D5233*Inputs!$B$10, MAX(B5233 - E5233/Inputs!$B$5 - Inputs!$B$8, 0) * I5233, 0)</f>
        <v>0</v>
      </c>
      <c r="M5233" s="2">
        <f t="shared" si="974"/>
        <v>0</v>
      </c>
      <c r="N5233" s="3" t="str">
        <f t="shared" si="975"/>
        <v>Idle</v>
      </c>
      <c r="O5233" s="3" t="str">
        <f t="shared" si="983"/>
        <v>Idle</v>
      </c>
      <c r="P5233" s="2">
        <f t="shared" si="976"/>
        <v>0</v>
      </c>
      <c r="Q5233" s="2">
        <f t="shared" si="977"/>
        <v>0</v>
      </c>
      <c r="R5233" s="2">
        <f t="shared" si="978"/>
        <v>0</v>
      </c>
      <c r="S5233" s="2">
        <f t="shared" si="979"/>
        <v>0</v>
      </c>
      <c r="T5233" s="2">
        <f t="shared" si="980"/>
        <v>0</v>
      </c>
      <c r="U5233" s="2">
        <f>IF(O5233="Reg", R5233 * Inputs!$B$7, 0)</f>
        <v>0</v>
      </c>
      <c r="V5233" s="2">
        <f>MAX(F5233 + P5233*Inputs!$B$15 - (Q5233/Inputs!$B$16) - U5233, 0)</f>
        <v>340</v>
      </c>
    </row>
    <row r="5234" spans="1:22" x14ac:dyDescent="0.3">
      <c r="A5234" s="1">
        <v>46241</v>
      </c>
      <c r="B5234" s="2">
        <v>219.72378421143679</v>
      </c>
      <c r="C5234" s="2">
        <v>6.6676616084371227</v>
      </c>
      <c r="D5234" s="2">
        <f t="shared" si="972"/>
        <v>47.366251981159856</v>
      </c>
      <c r="E5234" s="2">
        <f t="shared" si="973"/>
        <v>39.823247134274503</v>
      </c>
      <c r="F5234" s="2">
        <f t="shared" si="981"/>
        <v>340</v>
      </c>
      <c r="G5234" s="2">
        <f t="shared" si="982"/>
        <v>0</v>
      </c>
      <c r="H5234" s="2">
        <f>MIN(Inputs!$B$2, (Inputs!$B$14 - F5234)/Inputs!$B$15)</f>
        <v>0</v>
      </c>
      <c r="I5234" s="2">
        <f>MAX(MIN(Inputs!$B$2, F5234*Inputs!$B$16, Inputs!$B$14*Inputs!$B$4 - G5234), 0)</f>
        <v>170</v>
      </c>
      <c r="J5234" s="2">
        <f>MAX(MIN(Inputs!$B$2, F5234*Inputs!$B$16, (Inputs!$B$14-F5234)/Inputs!$B$15)*Inputs!$B$9, 0)</f>
        <v>0</v>
      </c>
      <c r="K5234" s="2">
        <f>MAX(E5234*Inputs!$B$5 - B5234 - Inputs!$B$8, 0) * H5234</f>
        <v>0</v>
      </c>
      <c r="L5234" s="2">
        <f>IF(B5234 &gt;= D5234*Inputs!$B$10, MAX(B5234 - E5234/Inputs!$B$5 - Inputs!$B$8, 0) * I5234, 0)</f>
        <v>26259.916028641226</v>
      </c>
      <c r="M5234" s="2">
        <f t="shared" si="974"/>
        <v>0</v>
      </c>
      <c r="N5234" s="3" t="str">
        <f t="shared" si="975"/>
        <v>Discharge</v>
      </c>
      <c r="O5234" s="3" t="str">
        <f t="shared" si="983"/>
        <v>Discharge</v>
      </c>
      <c r="P5234" s="2">
        <f t="shared" si="976"/>
        <v>0</v>
      </c>
      <c r="Q5234" s="2">
        <f t="shared" si="977"/>
        <v>170</v>
      </c>
      <c r="R5234" s="2">
        <f t="shared" si="978"/>
        <v>0</v>
      </c>
      <c r="S5234" s="2">
        <f t="shared" si="979"/>
        <v>37353.043315944255</v>
      </c>
      <c r="T5234" s="2">
        <f t="shared" si="980"/>
        <v>0</v>
      </c>
      <c r="U5234" s="2">
        <f>IF(O5234="Reg", R5234 * Inputs!$B$7, 0)</f>
        <v>0</v>
      </c>
      <c r="V5234" s="2">
        <f>MAX(F5234 + P5234*Inputs!$B$15 - (Q5234/Inputs!$B$16) - U5234, 0)</f>
        <v>170</v>
      </c>
    </row>
    <row r="5235" spans="1:22" x14ac:dyDescent="0.3">
      <c r="A5235" s="1">
        <v>46241.041666666657</v>
      </c>
      <c r="B5235" s="2">
        <v>15.78614795723877</v>
      </c>
      <c r="C5235" s="2">
        <v>33.713058920564272</v>
      </c>
      <c r="D5235" s="2">
        <f t="shared" si="972"/>
        <v>47.366251981159856</v>
      </c>
      <c r="E5235" s="2">
        <f t="shared" si="973"/>
        <v>3.2026164323683708</v>
      </c>
      <c r="F5235" s="2">
        <f t="shared" si="981"/>
        <v>170</v>
      </c>
      <c r="G5235" s="2">
        <f t="shared" si="982"/>
        <v>170</v>
      </c>
      <c r="H5235" s="2">
        <f>MIN(Inputs!$B$2, (Inputs!$B$14 - F5235)/Inputs!$B$15)</f>
        <v>170</v>
      </c>
      <c r="I5235" s="2">
        <f>MAX(MIN(Inputs!$B$2, F5235*Inputs!$B$16, Inputs!$B$14*Inputs!$B$4 - G5235), 0)</f>
        <v>170</v>
      </c>
      <c r="J5235" s="2">
        <f>MAX(MIN(Inputs!$B$2, F5235*Inputs!$B$16, (Inputs!$B$14-F5235)/Inputs!$B$15)*Inputs!$B$9, 0)</f>
        <v>136</v>
      </c>
      <c r="K5235" s="2">
        <f>MAX(E5235*Inputs!$B$5 - B5235 - Inputs!$B$8, 0) * H5235</f>
        <v>0</v>
      </c>
      <c r="L5235" s="2">
        <f>IF(B5235 &gt;= D5235*Inputs!$B$10, MAX(B5235 - E5235/Inputs!$B$5 - Inputs!$B$8, 0) * I5235, 0)</f>
        <v>0</v>
      </c>
      <c r="M5235" s="2">
        <f t="shared" si="974"/>
        <v>4584.9760131967414</v>
      </c>
      <c r="N5235" s="3" t="str">
        <f t="shared" si="975"/>
        <v>Reg</v>
      </c>
      <c r="O5235" s="3" t="str">
        <f t="shared" si="983"/>
        <v>Discharge</v>
      </c>
      <c r="P5235" s="2">
        <f t="shared" si="976"/>
        <v>0</v>
      </c>
      <c r="Q5235" s="2">
        <f t="shared" si="977"/>
        <v>170</v>
      </c>
      <c r="R5235" s="2">
        <f t="shared" si="978"/>
        <v>0</v>
      </c>
      <c r="S5235" s="2">
        <f t="shared" si="979"/>
        <v>2683.6451527305908</v>
      </c>
      <c r="T5235" s="2">
        <f t="shared" si="980"/>
        <v>0</v>
      </c>
      <c r="U5235" s="2">
        <f>IF(O5235="Reg", R5235 * Inputs!$B$7, 0)</f>
        <v>0</v>
      </c>
      <c r="V5235" s="2">
        <f>MAX(F5235 + P5235*Inputs!$B$15 - (Q5235/Inputs!$B$16) - U5235, 0)</f>
        <v>0</v>
      </c>
    </row>
    <row r="5236" spans="1:22" x14ac:dyDescent="0.3">
      <c r="A5236" s="1">
        <v>46241.083333333343</v>
      </c>
      <c r="B5236" s="2">
        <v>3.4295506369714541</v>
      </c>
      <c r="C5236" s="2">
        <v>34.806832620372496</v>
      </c>
      <c r="D5236" s="2">
        <f t="shared" si="972"/>
        <v>47.366251981159856</v>
      </c>
      <c r="E5236" s="2">
        <f t="shared" si="973"/>
        <v>0.57159177282857565</v>
      </c>
      <c r="F5236" s="2">
        <f t="shared" si="981"/>
        <v>0</v>
      </c>
      <c r="G5236" s="2">
        <f t="shared" si="982"/>
        <v>340</v>
      </c>
      <c r="H5236" s="2">
        <f>MIN(Inputs!$B$2, (Inputs!$B$14 - F5236)/Inputs!$B$15)</f>
        <v>170</v>
      </c>
      <c r="I5236" s="2">
        <f>MAX(MIN(Inputs!$B$2, F5236*Inputs!$B$16, Inputs!$B$14*Inputs!$B$4 - G5236), 0)</f>
        <v>0</v>
      </c>
      <c r="J5236" s="2">
        <f>MAX(MIN(Inputs!$B$2, F5236*Inputs!$B$16, (Inputs!$B$14-F5236)/Inputs!$B$15)*Inputs!$B$9, 0)</f>
        <v>0</v>
      </c>
      <c r="K5236" s="2">
        <f>MAX(E5236*Inputs!$B$5 - B5236 - Inputs!$B$8, 0) * H5236</f>
        <v>0</v>
      </c>
      <c r="L5236" s="2">
        <f>IF(B5236 &gt;= D5236*Inputs!$B$10, MAX(B5236 - E5236/Inputs!$B$5 - Inputs!$B$8, 0) * I5236, 0)</f>
        <v>0</v>
      </c>
      <c r="M5236" s="2">
        <f t="shared" si="974"/>
        <v>0</v>
      </c>
      <c r="N5236" s="3" t="str">
        <f t="shared" si="975"/>
        <v>Idle</v>
      </c>
      <c r="O5236" s="3" t="str">
        <f t="shared" si="983"/>
        <v>Idle</v>
      </c>
      <c r="P5236" s="2">
        <f t="shared" si="976"/>
        <v>0</v>
      </c>
      <c r="Q5236" s="2">
        <f t="shared" si="977"/>
        <v>0</v>
      </c>
      <c r="R5236" s="2">
        <f t="shared" si="978"/>
        <v>0</v>
      </c>
      <c r="S5236" s="2">
        <f t="shared" si="979"/>
        <v>0</v>
      </c>
      <c r="T5236" s="2">
        <f t="shared" si="980"/>
        <v>0</v>
      </c>
      <c r="U5236" s="2">
        <f>IF(O5236="Reg", R5236 * Inputs!$B$7, 0)</f>
        <v>0</v>
      </c>
      <c r="V5236" s="2">
        <f>MAX(F5236 + P5236*Inputs!$B$15 - (Q5236/Inputs!$B$16) - U5236, 0)</f>
        <v>0</v>
      </c>
    </row>
    <row r="5237" spans="1:22" x14ac:dyDescent="0.3">
      <c r="A5237" s="1">
        <v>46241.125</v>
      </c>
      <c r="B5237" s="2">
        <v>0</v>
      </c>
      <c r="C5237" s="2">
        <v>10.550388741465699</v>
      </c>
      <c r="D5237" s="2">
        <f t="shared" si="972"/>
        <v>47.366251981159856</v>
      </c>
      <c r="E5237" s="2">
        <f t="shared" si="973"/>
        <v>0</v>
      </c>
      <c r="F5237" s="2">
        <f t="shared" si="981"/>
        <v>0</v>
      </c>
      <c r="G5237" s="2">
        <f t="shared" si="982"/>
        <v>340</v>
      </c>
      <c r="H5237" s="2">
        <f>MIN(Inputs!$B$2, (Inputs!$B$14 - F5237)/Inputs!$B$15)</f>
        <v>170</v>
      </c>
      <c r="I5237" s="2">
        <f>MAX(MIN(Inputs!$B$2, F5237*Inputs!$B$16, Inputs!$B$14*Inputs!$B$4 - G5237), 0)</f>
        <v>0</v>
      </c>
      <c r="J5237" s="2">
        <f>MAX(MIN(Inputs!$B$2, F5237*Inputs!$B$16, (Inputs!$B$14-F5237)/Inputs!$B$15)*Inputs!$B$9, 0)</f>
        <v>0</v>
      </c>
      <c r="K5237" s="2">
        <f>MAX(E5237*Inputs!$B$5 - B5237 - Inputs!$B$8, 0) * H5237</f>
        <v>0</v>
      </c>
      <c r="L5237" s="2">
        <f>IF(B5237 &gt;= D5237*Inputs!$B$10, MAX(B5237 - E5237/Inputs!$B$5 - Inputs!$B$8, 0) * I5237, 0)</f>
        <v>0</v>
      </c>
      <c r="M5237" s="2">
        <f t="shared" si="974"/>
        <v>0</v>
      </c>
      <c r="N5237" s="3" t="str">
        <f t="shared" si="975"/>
        <v>Idle</v>
      </c>
      <c r="O5237" s="3" t="str">
        <f t="shared" si="983"/>
        <v>Idle</v>
      </c>
      <c r="P5237" s="2">
        <f t="shared" si="976"/>
        <v>0</v>
      </c>
      <c r="Q5237" s="2">
        <f t="shared" si="977"/>
        <v>0</v>
      </c>
      <c r="R5237" s="2">
        <f t="shared" si="978"/>
        <v>0</v>
      </c>
      <c r="S5237" s="2">
        <f t="shared" si="979"/>
        <v>0</v>
      </c>
      <c r="T5237" s="2">
        <f t="shared" si="980"/>
        <v>0</v>
      </c>
      <c r="U5237" s="2">
        <f>IF(O5237="Reg", R5237 * Inputs!$B$7, 0)</f>
        <v>0</v>
      </c>
      <c r="V5237" s="2">
        <f>MAX(F5237 + P5237*Inputs!$B$15 - (Q5237/Inputs!$B$16) - U5237, 0)</f>
        <v>0</v>
      </c>
    </row>
    <row r="5238" spans="1:22" x14ac:dyDescent="0.3">
      <c r="A5238" s="1">
        <v>46241.166666666657</v>
      </c>
      <c r="B5238" s="2">
        <v>0</v>
      </c>
      <c r="C5238" s="2">
        <v>11.948271693512259</v>
      </c>
      <c r="D5238" s="2">
        <f t="shared" si="972"/>
        <v>47.366251981159856</v>
      </c>
      <c r="E5238" s="2">
        <f t="shared" si="973"/>
        <v>0</v>
      </c>
      <c r="F5238" s="2">
        <f t="shared" si="981"/>
        <v>0</v>
      </c>
      <c r="G5238" s="2">
        <f t="shared" si="982"/>
        <v>340</v>
      </c>
      <c r="H5238" s="2">
        <f>MIN(Inputs!$B$2, (Inputs!$B$14 - F5238)/Inputs!$B$15)</f>
        <v>170</v>
      </c>
      <c r="I5238" s="2">
        <f>MAX(MIN(Inputs!$B$2, F5238*Inputs!$B$16, Inputs!$B$14*Inputs!$B$4 - G5238), 0)</f>
        <v>0</v>
      </c>
      <c r="J5238" s="2">
        <f>MAX(MIN(Inputs!$B$2, F5238*Inputs!$B$16, (Inputs!$B$14-F5238)/Inputs!$B$15)*Inputs!$B$9, 0)</f>
        <v>0</v>
      </c>
      <c r="K5238" s="2">
        <f>MAX(E5238*Inputs!$B$5 - B5238 - Inputs!$B$8, 0) * H5238</f>
        <v>0</v>
      </c>
      <c r="L5238" s="2">
        <f>IF(B5238 &gt;= D5238*Inputs!$B$10, MAX(B5238 - E5238/Inputs!$B$5 - Inputs!$B$8, 0) * I5238, 0)</f>
        <v>0</v>
      </c>
      <c r="M5238" s="2">
        <f t="shared" si="974"/>
        <v>0</v>
      </c>
      <c r="N5238" s="3" t="str">
        <f t="shared" si="975"/>
        <v>Idle</v>
      </c>
      <c r="O5238" s="3" t="str">
        <f t="shared" si="983"/>
        <v>Idle</v>
      </c>
      <c r="P5238" s="2">
        <f t="shared" si="976"/>
        <v>0</v>
      </c>
      <c r="Q5238" s="2">
        <f t="shared" si="977"/>
        <v>0</v>
      </c>
      <c r="R5238" s="2">
        <f t="shared" si="978"/>
        <v>0</v>
      </c>
      <c r="S5238" s="2">
        <f t="shared" si="979"/>
        <v>0</v>
      </c>
      <c r="T5238" s="2">
        <f t="shared" si="980"/>
        <v>0</v>
      </c>
      <c r="U5238" s="2">
        <f>IF(O5238="Reg", R5238 * Inputs!$B$7, 0)</f>
        <v>0</v>
      </c>
      <c r="V5238" s="2">
        <f>MAX(F5238 + P5238*Inputs!$B$15 - (Q5238/Inputs!$B$16) - U5238, 0)</f>
        <v>0</v>
      </c>
    </row>
    <row r="5239" spans="1:22" x14ac:dyDescent="0.3">
      <c r="A5239" s="1">
        <v>46241.208333333343</v>
      </c>
      <c r="B5239" s="2">
        <v>0</v>
      </c>
      <c r="C5239" s="2">
        <v>17.515150242800999</v>
      </c>
      <c r="D5239" s="2">
        <f t="shared" si="972"/>
        <v>47.366251981159856</v>
      </c>
      <c r="E5239" s="2">
        <f t="shared" si="973"/>
        <v>0</v>
      </c>
      <c r="F5239" s="2">
        <f t="shared" si="981"/>
        <v>0</v>
      </c>
      <c r="G5239" s="2">
        <f t="shared" si="982"/>
        <v>340</v>
      </c>
      <c r="H5239" s="2">
        <f>MIN(Inputs!$B$2, (Inputs!$B$14 - F5239)/Inputs!$B$15)</f>
        <v>170</v>
      </c>
      <c r="I5239" s="2">
        <f>MAX(MIN(Inputs!$B$2, F5239*Inputs!$B$16, Inputs!$B$14*Inputs!$B$4 - G5239), 0)</f>
        <v>0</v>
      </c>
      <c r="J5239" s="2">
        <f>MAX(MIN(Inputs!$B$2, F5239*Inputs!$B$16, (Inputs!$B$14-F5239)/Inputs!$B$15)*Inputs!$B$9, 0)</f>
        <v>0</v>
      </c>
      <c r="K5239" s="2">
        <f>MAX(E5239*Inputs!$B$5 - B5239 - Inputs!$B$8, 0) * H5239</f>
        <v>0</v>
      </c>
      <c r="L5239" s="2">
        <f>IF(B5239 &gt;= D5239*Inputs!$B$10, MAX(B5239 - E5239/Inputs!$B$5 - Inputs!$B$8, 0) * I5239, 0)</f>
        <v>0</v>
      </c>
      <c r="M5239" s="2">
        <f t="shared" si="974"/>
        <v>0</v>
      </c>
      <c r="N5239" s="3" t="str">
        <f t="shared" si="975"/>
        <v>Idle</v>
      </c>
      <c r="O5239" s="3" t="str">
        <f t="shared" si="983"/>
        <v>Idle</v>
      </c>
      <c r="P5239" s="2">
        <f t="shared" si="976"/>
        <v>0</v>
      </c>
      <c r="Q5239" s="2">
        <f t="shared" si="977"/>
        <v>0</v>
      </c>
      <c r="R5239" s="2">
        <f t="shared" si="978"/>
        <v>0</v>
      </c>
      <c r="S5239" s="2">
        <f t="shared" si="979"/>
        <v>0</v>
      </c>
      <c r="T5239" s="2">
        <f t="shared" si="980"/>
        <v>0</v>
      </c>
      <c r="U5239" s="2">
        <f>IF(O5239="Reg", R5239 * Inputs!$B$7, 0)</f>
        <v>0</v>
      </c>
      <c r="V5239" s="2">
        <f>MAX(F5239 + P5239*Inputs!$B$15 - (Q5239/Inputs!$B$16) - U5239, 0)</f>
        <v>0</v>
      </c>
    </row>
    <row r="5240" spans="1:22" x14ac:dyDescent="0.3">
      <c r="A5240" s="1">
        <v>46241.25</v>
      </c>
      <c r="B5240" s="2">
        <v>0</v>
      </c>
      <c r="C5240" s="2">
        <v>4.8694204084597938</v>
      </c>
      <c r="D5240" s="2">
        <f t="shared" si="972"/>
        <v>47.366251981159856</v>
      </c>
      <c r="E5240" s="2">
        <f t="shared" si="973"/>
        <v>1.2505944680650301</v>
      </c>
      <c r="F5240" s="2">
        <f t="shared" si="981"/>
        <v>0</v>
      </c>
      <c r="G5240" s="2">
        <f t="shared" si="982"/>
        <v>340</v>
      </c>
      <c r="H5240" s="2">
        <f>MIN(Inputs!$B$2, (Inputs!$B$14 - F5240)/Inputs!$B$15)</f>
        <v>170</v>
      </c>
      <c r="I5240" s="2">
        <f>MAX(MIN(Inputs!$B$2, F5240*Inputs!$B$16, Inputs!$B$14*Inputs!$B$4 - G5240), 0)</f>
        <v>0</v>
      </c>
      <c r="J5240" s="2">
        <f>MAX(MIN(Inputs!$B$2, F5240*Inputs!$B$16, (Inputs!$B$14-F5240)/Inputs!$B$15)*Inputs!$B$9, 0)</f>
        <v>0</v>
      </c>
      <c r="K5240" s="2">
        <f>MAX(E5240*Inputs!$B$5 - B5240 - Inputs!$B$8, 0) * H5240</f>
        <v>0</v>
      </c>
      <c r="L5240" s="2">
        <f>IF(B5240 &gt;= D5240*Inputs!$B$10, MAX(B5240 - E5240/Inputs!$B$5 - Inputs!$B$8, 0) * I5240, 0)</f>
        <v>0</v>
      </c>
      <c r="M5240" s="2">
        <f t="shared" si="974"/>
        <v>0</v>
      </c>
      <c r="N5240" s="3" t="str">
        <f t="shared" si="975"/>
        <v>Idle</v>
      </c>
      <c r="O5240" s="3" t="str">
        <f t="shared" si="983"/>
        <v>Idle</v>
      </c>
      <c r="P5240" s="2">
        <f t="shared" si="976"/>
        <v>0</v>
      </c>
      <c r="Q5240" s="2">
        <f t="shared" si="977"/>
        <v>0</v>
      </c>
      <c r="R5240" s="2">
        <f t="shared" si="978"/>
        <v>0</v>
      </c>
      <c r="S5240" s="2">
        <f t="shared" si="979"/>
        <v>0</v>
      </c>
      <c r="T5240" s="2">
        <f t="shared" si="980"/>
        <v>0</v>
      </c>
      <c r="U5240" s="2">
        <f>IF(O5240="Reg", R5240 * Inputs!$B$7, 0)</f>
        <v>0</v>
      </c>
      <c r="V5240" s="2">
        <f>MAX(F5240 + P5240*Inputs!$B$15 - (Q5240/Inputs!$B$16) - U5240, 0)</f>
        <v>0</v>
      </c>
    </row>
    <row r="5241" spans="1:22" x14ac:dyDescent="0.3">
      <c r="A5241" s="1">
        <v>46241.291666666657</v>
      </c>
      <c r="B5241" s="2">
        <v>0</v>
      </c>
      <c r="C5241" s="2">
        <v>5.9806257617813836</v>
      </c>
      <c r="D5241" s="2">
        <f t="shared" si="972"/>
        <v>47.366251981159856</v>
      </c>
      <c r="E5241" s="2">
        <f t="shared" si="973"/>
        <v>6.448667745845504</v>
      </c>
      <c r="F5241" s="2">
        <f t="shared" si="981"/>
        <v>0</v>
      </c>
      <c r="G5241" s="2">
        <f t="shared" si="982"/>
        <v>340</v>
      </c>
      <c r="H5241" s="2">
        <f>MIN(Inputs!$B$2, (Inputs!$B$14 - F5241)/Inputs!$B$15)</f>
        <v>170</v>
      </c>
      <c r="I5241" s="2">
        <f>MAX(MIN(Inputs!$B$2, F5241*Inputs!$B$16, Inputs!$B$14*Inputs!$B$4 - G5241), 0)</f>
        <v>0</v>
      </c>
      <c r="J5241" s="2">
        <f>MAX(MIN(Inputs!$B$2, F5241*Inputs!$B$16, (Inputs!$B$14-F5241)/Inputs!$B$15)*Inputs!$B$9, 0)</f>
        <v>0</v>
      </c>
      <c r="K5241" s="2">
        <f>MAX(E5241*Inputs!$B$5 - B5241 - Inputs!$B$8, 0) * H5241</f>
        <v>0</v>
      </c>
      <c r="L5241" s="2">
        <f>IF(B5241 &gt;= D5241*Inputs!$B$10, MAX(B5241 - E5241/Inputs!$B$5 - Inputs!$B$8, 0) * I5241, 0)</f>
        <v>0</v>
      </c>
      <c r="M5241" s="2">
        <f t="shared" si="974"/>
        <v>0</v>
      </c>
      <c r="N5241" s="3" t="str">
        <f t="shared" si="975"/>
        <v>Idle</v>
      </c>
      <c r="O5241" s="3" t="str">
        <f t="shared" si="983"/>
        <v>Idle</v>
      </c>
      <c r="P5241" s="2">
        <f t="shared" si="976"/>
        <v>0</v>
      </c>
      <c r="Q5241" s="2">
        <f t="shared" si="977"/>
        <v>0</v>
      </c>
      <c r="R5241" s="2">
        <f t="shared" si="978"/>
        <v>0</v>
      </c>
      <c r="S5241" s="2">
        <f t="shared" si="979"/>
        <v>0</v>
      </c>
      <c r="T5241" s="2">
        <f t="shared" si="980"/>
        <v>0</v>
      </c>
      <c r="U5241" s="2">
        <f>IF(O5241="Reg", R5241 * Inputs!$B$7, 0)</f>
        <v>0</v>
      </c>
      <c r="V5241" s="2">
        <f>MAX(F5241 + P5241*Inputs!$B$15 - (Q5241/Inputs!$B$16) - U5241, 0)</f>
        <v>0</v>
      </c>
    </row>
    <row r="5242" spans="1:22" x14ac:dyDescent="0.3">
      <c r="A5242" s="1">
        <v>46241.333333333343</v>
      </c>
      <c r="B5242" s="2">
        <v>0</v>
      </c>
      <c r="C5242" s="2">
        <v>6.5675072561128749</v>
      </c>
      <c r="D5242" s="2">
        <f t="shared" si="972"/>
        <v>47.366251981159856</v>
      </c>
      <c r="E5242" s="2">
        <f t="shared" si="973"/>
        <v>15.212420804056464</v>
      </c>
      <c r="F5242" s="2">
        <f t="shared" si="981"/>
        <v>0</v>
      </c>
      <c r="G5242" s="2">
        <f t="shared" si="982"/>
        <v>340</v>
      </c>
      <c r="H5242" s="2">
        <f>MIN(Inputs!$B$2, (Inputs!$B$14 - F5242)/Inputs!$B$15)</f>
        <v>170</v>
      </c>
      <c r="I5242" s="2">
        <f>MAX(MIN(Inputs!$B$2, F5242*Inputs!$B$16, Inputs!$B$14*Inputs!$B$4 - G5242), 0)</f>
        <v>0</v>
      </c>
      <c r="J5242" s="2">
        <f>MAX(MIN(Inputs!$B$2, F5242*Inputs!$B$16, (Inputs!$B$14-F5242)/Inputs!$B$15)*Inputs!$B$9, 0)</f>
        <v>0</v>
      </c>
      <c r="K5242" s="2">
        <f>MAX(E5242*Inputs!$B$5 - B5242 - Inputs!$B$8, 0) * H5242</f>
        <v>0</v>
      </c>
      <c r="L5242" s="2">
        <f>IF(B5242 &gt;= D5242*Inputs!$B$10, MAX(B5242 - E5242/Inputs!$B$5 - Inputs!$B$8, 0) * I5242, 0)</f>
        <v>0</v>
      </c>
      <c r="M5242" s="2">
        <f t="shared" si="974"/>
        <v>0</v>
      </c>
      <c r="N5242" s="3" t="str">
        <f t="shared" si="975"/>
        <v>Idle</v>
      </c>
      <c r="O5242" s="3" t="str">
        <f t="shared" si="983"/>
        <v>Idle</v>
      </c>
      <c r="P5242" s="2">
        <f t="shared" si="976"/>
        <v>0</v>
      </c>
      <c r="Q5242" s="2">
        <f t="shared" si="977"/>
        <v>0</v>
      </c>
      <c r="R5242" s="2">
        <f t="shared" si="978"/>
        <v>0</v>
      </c>
      <c r="S5242" s="2">
        <f t="shared" si="979"/>
        <v>0</v>
      </c>
      <c r="T5242" s="2">
        <f t="shared" si="980"/>
        <v>0</v>
      </c>
      <c r="U5242" s="2">
        <f>IF(O5242="Reg", R5242 * Inputs!$B$7, 0)</f>
        <v>0</v>
      </c>
      <c r="V5242" s="2">
        <f>MAX(F5242 + P5242*Inputs!$B$15 - (Q5242/Inputs!$B$16) - U5242, 0)</f>
        <v>0</v>
      </c>
    </row>
    <row r="5243" spans="1:22" x14ac:dyDescent="0.3">
      <c r="A5243" s="1">
        <v>46241.375</v>
      </c>
      <c r="B5243" s="2">
        <v>0</v>
      </c>
      <c r="C5243" s="2">
        <v>11.50513648963673</v>
      </c>
      <c r="D5243" s="2">
        <f t="shared" si="972"/>
        <v>47.366251981159856</v>
      </c>
      <c r="E5243" s="2">
        <f t="shared" si="973"/>
        <v>25.111970467640734</v>
      </c>
      <c r="F5243" s="2">
        <f t="shared" si="981"/>
        <v>0</v>
      </c>
      <c r="G5243" s="2">
        <f t="shared" si="982"/>
        <v>340</v>
      </c>
      <c r="H5243" s="2">
        <f>MIN(Inputs!$B$2, (Inputs!$B$14 - F5243)/Inputs!$B$15)</f>
        <v>170</v>
      </c>
      <c r="I5243" s="2">
        <f>MAX(MIN(Inputs!$B$2, F5243*Inputs!$B$16, Inputs!$B$14*Inputs!$B$4 - G5243), 0)</f>
        <v>0</v>
      </c>
      <c r="J5243" s="2">
        <f>MAX(MIN(Inputs!$B$2, F5243*Inputs!$B$16, (Inputs!$B$14-F5243)/Inputs!$B$15)*Inputs!$B$9, 0)</f>
        <v>0</v>
      </c>
      <c r="K5243" s="2">
        <f>MAX(E5243*Inputs!$B$5 - B5243 - Inputs!$B$8, 0) * H5243</f>
        <v>356.75078195905377</v>
      </c>
      <c r="L5243" s="2">
        <f>IF(B5243 &gt;= D5243*Inputs!$B$10, MAX(B5243 - E5243/Inputs!$B$5 - Inputs!$B$8, 0) * I5243, 0)</f>
        <v>0</v>
      </c>
      <c r="M5243" s="2">
        <f t="shared" si="974"/>
        <v>0</v>
      </c>
      <c r="N5243" s="3" t="str">
        <f t="shared" si="975"/>
        <v>Charge</v>
      </c>
      <c r="O5243" s="3" t="str">
        <f t="shared" si="983"/>
        <v>Charge</v>
      </c>
      <c r="P5243" s="2">
        <f t="shared" si="976"/>
        <v>170</v>
      </c>
      <c r="Q5243" s="2">
        <f t="shared" si="977"/>
        <v>0</v>
      </c>
      <c r="R5243" s="2">
        <f t="shared" si="978"/>
        <v>0</v>
      </c>
      <c r="S5243" s="2">
        <f t="shared" si="979"/>
        <v>0</v>
      </c>
      <c r="T5243" s="2">
        <f t="shared" si="980"/>
        <v>0</v>
      </c>
      <c r="U5243" s="2">
        <f>IF(O5243="Reg", R5243 * Inputs!$B$7, 0)</f>
        <v>0</v>
      </c>
      <c r="V5243" s="2">
        <f>MAX(F5243 + P5243*Inputs!$B$15 - (Q5243/Inputs!$B$16) - U5243, 0)</f>
        <v>170</v>
      </c>
    </row>
    <row r="5244" spans="1:22" x14ac:dyDescent="0.3">
      <c r="A5244" s="1">
        <v>46241.416666666657</v>
      </c>
      <c r="B5244" s="2">
        <v>0</v>
      </c>
      <c r="C5244" s="2">
        <v>32.117459285557388</v>
      </c>
      <c r="D5244" s="2">
        <f t="shared" si="972"/>
        <v>47.366251981159856</v>
      </c>
      <c r="E5244" s="2">
        <f t="shared" si="973"/>
        <v>47.835236134895815</v>
      </c>
      <c r="F5244" s="2">
        <f t="shared" si="981"/>
        <v>170</v>
      </c>
      <c r="G5244" s="2">
        <f t="shared" si="982"/>
        <v>340</v>
      </c>
      <c r="H5244" s="2">
        <f>MIN(Inputs!$B$2, (Inputs!$B$14 - F5244)/Inputs!$B$15)</f>
        <v>170</v>
      </c>
      <c r="I5244" s="2">
        <f>MAX(MIN(Inputs!$B$2, F5244*Inputs!$B$16, Inputs!$B$14*Inputs!$B$4 - G5244), 0)</f>
        <v>0</v>
      </c>
      <c r="J5244" s="2">
        <f>MAX(MIN(Inputs!$B$2, F5244*Inputs!$B$16, (Inputs!$B$14-F5244)/Inputs!$B$15)*Inputs!$B$9, 0)</f>
        <v>136</v>
      </c>
      <c r="K5244" s="2">
        <f>MAX(E5244*Inputs!$B$5 - B5244 - Inputs!$B$8, 0) * H5244</f>
        <v>3756.1513257804136</v>
      </c>
      <c r="L5244" s="2">
        <f>IF(B5244 &gt;= D5244*Inputs!$B$10, MAX(B5244 - E5244/Inputs!$B$5 - Inputs!$B$8, 0) * I5244, 0)</f>
        <v>0</v>
      </c>
      <c r="M5244" s="2">
        <f t="shared" si="974"/>
        <v>4367.9744628358048</v>
      </c>
      <c r="N5244" s="3" t="str">
        <f t="shared" si="975"/>
        <v>Reg</v>
      </c>
      <c r="O5244" s="3" t="str">
        <f t="shared" si="983"/>
        <v>Charge</v>
      </c>
      <c r="P5244" s="2">
        <f t="shared" si="976"/>
        <v>170</v>
      </c>
      <c r="Q5244" s="2">
        <f t="shared" si="977"/>
        <v>0</v>
      </c>
      <c r="R5244" s="2">
        <f t="shared" si="978"/>
        <v>0</v>
      </c>
      <c r="S5244" s="2">
        <f t="shared" si="979"/>
        <v>0</v>
      </c>
      <c r="T5244" s="2">
        <f t="shared" si="980"/>
        <v>0</v>
      </c>
      <c r="U5244" s="2">
        <f>IF(O5244="Reg", R5244 * Inputs!$B$7, 0)</f>
        <v>0</v>
      </c>
      <c r="V5244" s="2">
        <f>MAX(F5244 + P5244*Inputs!$B$15 - (Q5244/Inputs!$B$16) - U5244, 0)</f>
        <v>340</v>
      </c>
    </row>
    <row r="5245" spans="1:22" x14ac:dyDescent="0.3">
      <c r="A5245" s="1">
        <v>46241.458333333343</v>
      </c>
      <c r="B5245" s="2">
        <v>7.5035668083901799</v>
      </c>
      <c r="C5245" s="2">
        <v>6.597462390840235</v>
      </c>
      <c r="D5245" s="2">
        <f t="shared" si="972"/>
        <v>47.366251981159856</v>
      </c>
      <c r="E5245" s="2">
        <f t="shared" si="973"/>
        <v>62.192486093027377</v>
      </c>
      <c r="F5245" s="2">
        <f t="shared" si="981"/>
        <v>340</v>
      </c>
      <c r="G5245" s="2">
        <f t="shared" si="982"/>
        <v>340</v>
      </c>
      <c r="H5245" s="2">
        <f>MIN(Inputs!$B$2, (Inputs!$B$14 - F5245)/Inputs!$B$15)</f>
        <v>0</v>
      </c>
      <c r="I5245" s="2">
        <f>MAX(MIN(Inputs!$B$2, F5245*Inputs!$B$16, Inputs!$B$14*Inputs!$B$4 - G5245), 0)</f>
        <v>0</v>
      </c>
      <c r="J5245" s="2">
        <f>MAX(MIN(Inputs!$B$2, F5245*Inputs!$B$16, (Inputs!$B$14-F5245)/Inputs!$B$15)*Inputs!$B$9, 0)</f>
        <v>0</v>
      </c>
      <c r="K5245" s="2">
        <f>MAX(E5245*Inputs!$B$5 - B5245 - Inputs!$B$8, 0) * H5245</f>
        <v>0</v>
      </c>
      <c r="L5245" s="2">
        <f>IF(B5245 &gt;= D5245*Inputs!$B$10, MAX(B5245 - E5245/Inputs!$B$5 - Inputs!$B$8, 0) * I5245, 0)</f>
        <v>0</v>
      </c>
      <c r="M5245" s="2">
        <f t="shared" si="974"/>
        <v>0</v>
      </c>
      <c r="N5245" s="3" t="str">
        <f t="shared" si="975"/>
        <v>Idle</v>
      </c>
      <c r="O5245" s="3" t="str">
        <f t="shared" si="983"/>
        <v>Idle</v>
      </c>
      <c r="P5245" s="2">
        <f t="shared" si="976"/>
        <v>0</v>
      </c>
      <c r="Q5245" s="2">
        <f t="shared" si="977"/>
        <v>0</v>
      </c>
      <c r="R5245" s="2">
        <f t="shared" si="978"/>
        <v>0</v>
      </c>
      <c r="S5245" s="2">
        <f t="shared" si="979"/>
        <v>0</v>
      </c>
      <c r="T5245" s="2">
        <f t="shared" si="980"/>
        <v>0</v>
      </c>
      <c r="U5245" s="2">
        <f>IF(O5245="Reg", R5245 * Inputs!$B$7, 0)</f>
        <v>0</v>
      </c>
      <c r="V5245" s="2">
        <f>MAX(F5245 + P5245*Inputs!$B$15 - (Q5245/Inputs!$B$16) - U5245, 0)</f>
        <v>340</v>
      </c>
    </row>
    <row r="5246" spans="1:22" x14ac:dyDescent="0.3">
      <c r="A5246" s="1">
        <v>46241.5</v>
      </c>
      <c r="B5246" s="2">
        <v>31.188439666682839</v>
      </c>
      <c r="C5246" s="2">
        <v>24.037291060143001</v>
      </c>
      <c r="D5246" s="2">
        <f t="shared" si="972"/>
        <v>47.366251981159856</v>
      </c>
      <c r="E5246" s="2">
        <f t="shared" si="973"/>
        <v>75.812960265213221</v>
      </c>
      <c r="F5246" s="2">
        <f t="shared" si="981"/>
        <v>340</v>
      </c>
      <c r="G5246" s="2">
        <f t="shared" si="982"/>
        <v>340</v>
      </c>
      <c r="H5246" s="2">
        <f>MIN(Inputs!$B$2, (Inputs!$B$14 - F5246)/Inputs!$B$15)</f>
        <v>0</v>
      </c>
      <c r="I5246" s="2">
        <f>MAX(MIN(Inputs!$B$2, F5246*Inputs!$B$16, Inputs!$B$14*Inputs!$B$4 - G5246), 0)</f>
        <v>0</v>
      </c>
      <c r="J5246" s="2">
        <f>MAX(MIN(Inputs!$B$2, F5246*Inputs!$B$16, (Inputs!$B$14-F5246)/Inputs!$B$15)*Inputs!$B$9, 0)</f>
        <v>0</v>
      </c>
      <c r="K5246" s="2">
        <f>MAX(E5246*Inputs!$B$5 - B5246 - Inputs!$B$8, 0) * H5246</f>
        <v>0</v>
      </c>
      <c r="L5246" s="2">
        <f>IF(B5246 &gt;= D5246*Inputs!$B$10, MAX(B5246 - E5246/Inputs!$B$5 - Inputs!$B$8, 0) * I5246, 0)</f>
        <v>0</v>
      </c>
      <c r="M5246" s="2">
        <f t="shared" si="974"/>
        <v>0</v>
      </c>
      <c r="N5246" s="3" t="str">
        <f t="shared" si="975"/>
        <v>Idle</v>
      </c>
      <c r="O5246" s="3" t="str">
        <f t="shared" si="983"/>
        <v>Idle</v>
      </c>
      <c r="P5246" s="2">
        <f t="shared" si="976"/>
        <v>0</v>
      </c>
      <c r="Q5246" s="2">
        <f t="shared" si="977"/>
        <v>0</v>
      </c>
      <c r="R5246" s="2">
        <f t="shared" si="978"/>
        <v>0</v>
      </c>
      <c r="S5246" s="2">
        <f t="shared" si="979"/>
        <v>0</v>
      </c>
      <c r="T5246" s="2">
        <f t="shared" si="980"/>
        <v>0</v>
      </c>
      <c r="U5246" s="2">
        <f>IF(O5246="Reg", R5246 * Inputs!$B$7, 0)</f>
        <v>0</v>
      </c>
      <c r="V5246" s="2">
        <f>MAX(F5246 + P5246*Inputs!$B$15 - (Q5246/Inputs!$B$16) - U5246, 0)</f>
        <v>340</v>
      </c>
    </row>
    <row r="5247" spans="1:22" x14ac:dyDescent="0.3">
      <c r="A5247" s="1">
        <v>46241.541666666657</v>
      </c>
      <c r="B5247" s="2">
        <v>52.582518349265762</v>
      </c>
      <c r="C5247" s="2">
        <v>12.70382856932021</v>
      </c>
      <c r="D5247" s="2">
        <f t="shared" si="972"/>
        <v>47.366251981159856</v>
      </c>
      <c r="E5247" s="2">
        <f t="shared" si="973"/>
        <v>85.415768332653201</v>
      </c>
      <c r="F5247" s="2">
        <f t="shared" si="981"/>
        <v>340</v>
      </c>
      <c r="G5247" s="2">
        <f t="shared" si="982"/>
        <v>340</v>
      </c>
      <c r="H5247" s="2">
        <f>MIN(Inputs!$B$2, (Inputs!$B$14 - F5247)/Inputs!$B$15)</f>
        <v>0</v>
      </c>
      <c r="I5247" s="2">
        <f>MAX(MIN(Inputs!$B$2, F5247*Inputs!$B$16, Inputs!$B$14*Inputs!$B$4 - G5247), 0)</f>
        <v>0</v>
      </c>
      <c r="J5247" s="2">
        <f>MAX(MIN(Inputs!$B$2, F5247*Inputs!$B$16, (Inputs!$B$14-F5247)/Inputs!$B$15)*Inputs!$B$9, 0)</f>
        <v>0</v>
      </c>
      <c r="K5247" s="2">
        <f>MAX(E5247*Inputs!$B$5 - B5247 - Inputs!$B$8, 0) * H5247</f>
        <v>0</v>
      </c>
      <c r="L5247" s="2">
        <f>IF(B5247 &gt;= D5247*Inputs!$B$10, MAX(B5247 - E5247/Inputs!$B$5 - Inputs!$B$8, 0) * I5247, 0)</f>
        <v>0</v>
      </c>
      <c r="M5247" s="2">
        <f t="shared" si="974"/>
        <v>0</v>
      </c>
      <c r="N5247" s="3" t="str">
        <f t="shared" si="975"/>
        <v>Idle</v>
      </c>
      <c r="O5247" s="3" t="str">
        <f t="shared" si="983"/>
        <v>Idle</v>
      </c>
      <c r="P5247" s="2">
        <f t="shared" si="976"/>
        <v>0</v>
      </c>
      <c r="Q5247" s="2">
        <f t="shared" si="977"/>
        <v>0</v>
      </c>
      <c r="R5247" s="2">
        <f t="shared" si="978"/>
        <v>0</v>
      </c>
      <c r="S5247" s="2">
        <f t="shared" si="979"/>
        <v>0</v>
      </c>
      <c r="T5247" s="2">
        <f t="shared" si="980"/>
        <v>0</v>
      </c>
      <c r="U5247" s="2">
        <f>IF(O5247="Reg", R5247 * Inputs!$B$7, 0)</f>
        <v>0</v>
      </c>
      <c r="V5247" s="2">
        <f>MAX(F5247 + P5247*Inputs!$B$15 - (Q5247/Inputs!$B$16) - U5247, 0)</f>
        <v>340</v>
      </c>
    </row>
    <row r="5248" spans="1:22" x14ac:dyDescent="0.3">
      <c r="A5248" s="1">
        <v>46241.583333333343</v>
      </c>
      <c r="B5248" s="2">
        <v>59.397297981505623</v>
      </c>
      <c r="C5248" s="2">
        <v>11.95553730148562</v>
      </c>
      <c r="D5248" s="2">
        <f t="shared" si="972"/>
        <v>47.366251981159856</v>
      </c>
      <c r="E5248" s="2">
        <f t="shared" si="973"/>
        <v>91.134705738304589</v>
      </c>
      <c r="F5248" s="2">
        <f t="shared" si="981"/>
        <v>340</v>
      </c>
      <c r="G5248" s="2">
        <f t="shared" si="982"/>
        <v>340</v>
      </c>
      <c r="H5248" s="2">
        <f>MIN(Inputs!$B$2, (Inputs!$B$14 - F5248)/Inputs!$B$15)</f>
        <v>0</v>
      </c>
      <c r="I5248" s="2">
        <f>MAX(MIN(Inputs!$B$2, F5248*Inputs!$B$16, Inputs!$B$14*Inputs!$B$4 - G5248), 0)</f>
        <v>0</v>
      </c>
      <c r="J5248" s="2">
        <f>MAX(MIN(Inputs!$B$2, F5248*Inputs!$B$16, (Inputs!$B$14-F5248)/Inputs!$B$15)*Inputs!$B$9, 0)</f>
        <v>0</v>
      </c>
      <c r="K5248" s="2">
        <f>MAX(E5248*Inputs!$B$5 - B5248 - Inputs!$B$8, 0) * H5248</f>
        <v>0</v>
      </c>
      <c r="L5248" s="2">
        <f>IF(B5248 &gt;= D5248*Inputs!$B$10, MAX(B5248 - E5248/Inputs!$B$5 - Inputs!$B$8, 0) * I5248, 0)</f>
        <v>0</v>
      </c>
      <c r="M5248" s="2">
        <f t="shared" si="974"/>
        <v>0</v>
      </c>
      <c r="N5248" s="3" t="str">
        <f t="shared" si="975"/>
        <v>Idle</v>
      </c>
      <c r="O5248" s="3" t="str">
        <f t="shared" si="983"/>
        <v>Idle</v>
      </c>
      <c r="P5248" s="2">
        <f t="shared" si="976"/>
        <v>0</v>
      </c>
      <c r="Q5248" s="2">
        <f t="shared" si="977"/>
        <v>0</v>
      </c>
      <c r="R5248" s="2">
        <f t="shared" si="978"/>
        <v>0</v>
      </c>
      <c r="S5248" s="2">
        <f t="shared" si="979"/>
        <v>0</v>
      </c>
      <c r="T5248" s="2">
        <f t="shared" si="980"/>
        <v>0</v>
      </c>
      <c r="U5248" s="2">
        <f>IF(O5248="Reg", R5248 * Inputs!$B$7, 0)</f>
        <v>0</v>
      </c>
      <c r="V5248" s="2">
        <f>MAX(F5248 + P5248*Inputs!$B$15 - (Q5248/Inputs!$B$16) - U5248, 0)</f>
        <v>340</v>
      </c>
    </row>
    <row r="5249" spans="1:22" x14ac:dyDescent="0.3">
      <c r="A5249" s="1">
        <v>46241.625</v>
      </c>
      <c r="B5249" s="2">
        <v>136.33959400353049</v>
      </c>
      <c r="C5249" s="2">
        <v>8.6049008057873433</v>
      </c>
      <c r="D5249" s="2">
        <f t="shared" si="972"/>
        <v>47.366251981159856</v>
      </c>
      <c r="E5249" s="2">
        <f t="shared" si="973"/>
        <v>94.789972239344024</v>
      </c>
      <c r="F5249" s="2">
        <f t="shared" si="981"/>
        <v>340</v>
      </c>
      <c r="G5249" s="2">
        <f t="shared" si="982"/>
        <v>340</v>
      </c>
      <c r="H5249" s="2">
        <f>MIN(Inputs!$B$2, (Inputs!$B$14 - F5249)/Inputs!$B$15)</f>
        <v>0</v>
      </c>
      <c r="I5249" s="2">
        <f>MAX(MIN(Inputs!$B$2, F5249*Inputs!$B$16, Inputs!$B$14*Inputs!$B$4 - G5249), 0)</f>
        <v>0</v>
      </c>
      <c r="J5249" s="2">
        <f>MAX(MIN(Inputs!$B$2, F5249*Inputs!$B$16, (Inputs!$B$14-F5249)/Inputs!$B$15)*Inputs!$B$9, 0)</f>
        <v>0</v>
      </c>
      <c r="K5249" s="2">
        <f>MAX(E5249*Inputs!$B$5 - B5249 - Inputs!$B$8, 0) * H5249</f>
        <v>0</v>
      </c>
      <c r="L5249" s="2">
        <f>IF(B5249 &gt;= D5249*Inputs!$B$10, MAX(B5249 - E5249/Inputs!$B$5 - Inputs!$B$8, 0) * I5249, 0)</f>
        <v>0</v>
      </c>
      <c r="M5249" s="2">
        <f t="shared" si="974"/>
        <v>0</v>
      </c>
      <c r="N5249" s="3" t="str">
        <f t="shared" si="975"/>
        <v>Idle</v>
      </c>
      <c r="O5249" s="3" t="str">
        <f t="shared" si="983"/>
        <v>Idle</v>
      </c>
      <c r="P5249" s="2">
        <f t="shared" si="976"/>
        <v>0</v>
      </c>
      <c r="Q5249" s="2">
        <f t="shared" si="977"/>
        <v>0</v>
      </c>
      <c r="R5249" s="2">
        <f t="shared" si="978"/>
        <v>0</v>
      </c>
      <c r="S5249" s="2">
        <f t="shared" si="979"/>
        <v>0</v>
      </c>
      <c r="T5249" s="2">
        <f t="shared" si="980"/>
        <v>0</v>
      </c>
      <c r="U5249" s="2">
        <f>IF(O5249="Reg", R5249 * Inputs!$B$7, 0)</f>
        <v>0</v>
      </c>
      <c r="V5249" s="2">
        <f>MAX(F5249 + P5249*Inputs!$B$15 - (Q5249/Inputs!$B$16) - U5249, 0)</f>
        <v>340</v>
      </c>
    </row>
    <row r="5250" spans="1:22" x14ac:dyDescent="0.3">
      <c r="A5250" s="1">
        <v>46241.666666666657</v>
      </c>
      <c r="B5250" s="2">
        <v>86.143499748789338</v>
      </c>
      <c r="C5250" s="2">
        <v>27.830583826075351</v>
      </c>
      <c r="D5250" s="2">
        <f t="shared" ref="D5250:D5313" si="984">AVERAGEIFS(B:B, A:A, "&gt;="&amp;INT(A5250), A:A, "&lt;"&amp;INT(A5250)+1)</f>
        <v>47.366251981159856</v>
      </c>
      <c r="E5250" s="2">
        <f t="shared" ref="E5250:E5313" si="985">AVERAGE(B5250:B5255)</f>
        <v>84.353048253652432</v>
      </c>
      <c r="F5250" s="2">
        <f t="shared" si="981"/>
        <v>340</v>
      </c>
      <c r="G5250" s="2">
        <f t="shared" si="982"/>
        <v>340</v>
      </c>
      <c r="H5250" s="2">
        <f>MIN(Inputs!$B$2, (Inputs!$B$14 - F5250)/Inputs!$B$15)</f>
        <v>0</v>
      </c>
      <c r="I5250" s="2">
        <f>MAX(MIN(Inputs!$B$2, F5250*Inputs!$B$16, Inputs!$B$14*Inputs!$B$4 - G5250), 0)</f>
        <v>0</v>
      </c>
      <c r="J5250" s="2">
        <f>MAX(MIN(Inputs!$B$2, F5250*Inputs!$B$16, (Inputs!$B$14-F5250)/Inputs!$B$15)*Inputs!$B$9, 0)</f>
        <v>0</v>
      </c>
      <c r="K5250" s="2">
        <f>MAX(E5250*Inputs!$B$5 - B5250 - Inputs!$B$8, 0) * H5250</f>
        <v>0</v>
      </c>
      <c r="L5250" s="2">
        <f>IF(B5250 &gt;= D5250*Inputs!$B$10, MAX(B5250 - E5250/Inputs!$B$5 - Inputs!$B$8, 0) * I5250, 0)</f>
        <v>0</v>
      </c>
      <c r="M5250" s="2">
        <f t="shared" ref="M5250:M5313" si="986">C5250 * J5250</f>
        <v>0</v>
      </c>
      <c r="N5250" s="3" t="str">
        <f t="shared" ref="N5250:N5313" si="987">IF(MAX(K5250, L5250, M5250)&lt;=0, "Idle", IF(AND(M5250&gt;=K5250, M5250&gt;=L5250), "Reg", IF(L5250&gt;=K5250, "Discharge", "Charge")))</f>
        <v>Idle</v>
      </c>
      <c r="O5250" s="3" t="str">
        <f t="shared" si="983"/>
        <v>Idle</v>
      </c>
      <c r="P5250" s="2">
        <f t="shared" ref="P5250:P5313" si="988">IF(O5250="Charge", H5250, 0)</f>
        <v>0</v>
      </c>
      <c r="Q5250" s="2">
        <f t="shared" ref="Q5250:Q5313" si="989">IF(O5250="Discharge", I5250, 0)</f>
        <v>0</v>
      </c>
      <c r="R5250" s="2">
        <f t="shared" ref="R5250:R5313" si="990">IF(O5250="Reg", J5250, 0)</f>
        <v>0</v>
      </c>
      <c r="S5250" s="2">
        <f t="shared" ref="S5250:S5313" si="991">(Q5250 - P5250) * B5250</f>
        <v>0</v>
      </c>
      <c r="T5250" s="2">
        <f t="shared" ref="T5250:T5313" si="992">R5250 * C5250</f>
        <v>0</v>
      </c>
      <c r="U5250" s="2">
        <f>IF(O5250="Reg", R5250 * Inputs!$B$7, 0)</f>
        <v>0</v>
      </c>
      <c r="V5250" s="2">
        <f>MAX(F5250 + P5250*Inputs!$B$15 - (Q5250/Inputs!$B$16) - U5250, 0)</f>
        <v>340</v>
      </c>
    </row>
    <row r="5251" spans="1:22" x14ac:dyDescent="0.3">
      <c r="A5251" s="1">
        <v>46241.708333333343</v>
      </c>
      <c r="B5251" s="2">
        <v>89.226411841505296</v>
      </c>
      <c r="C5251" s="2">
        <v>6.6940933277107684</v>
      </c>
      <c r="D5251" s="2">
        <f t="shared" si="984"/>
        <v>47.366251981159856</v>
      </c>
      <c r="E5251" s="2">
        <f t="shared" si="985"/>
        <v>80.058737194368618</v>
      </c>
      <c r="F5251" s="2">
        <f t="shared" ref="F5251:F5314" si="993">V5250</f>
        <v>340</v>
      </c>
      <c r="G5251" s="2">
        <f t="shared" ref="G5251:G5314" si="994">IF(INT(A5251)=INT(A5250), G5250 + Q5250, 0)</f>
        <v>340</v>
      </c>
      <c r="H5251" s="2">
        <f>MIN(Inputs!$B$2, (Inputs!$B$14 - F5251)/Inputs!$B$15)</f>
        <v>0</v>
      </c>
      <c r="I5251" s="2">
        <f>MAX(MIN(Inputs!$B$2, F5251*Inputs!$B$16, Inputs!$B$14*Inputs!$B$4 - G5251), 0)</f>
        <v>0</v>
      </c>
      <c r="J5251" s="2">
        <f>MAX(MIN(Inputs!$B$2, F5251*Inputs!$B$16, (Inputs!$B$14-F5251)/Inputs!$B$15)*Inputs!$B$9, 0)</f>
        <v>0</v>
      </c>
      <c r="K5251" s="2">
        <f>MAX(E5251*Inputs!$B$5 - B5251 - Inputs!$B$8, 0) * H5251</f>
        <v>0</v>
      </c>
      <c r="L5251" s="2">
        <f>IF(B5251 &gt;= D5251*Inputs!$B$10, MAX(B5251 - E5251/Inputs!$B$5 - Inputs!$B$8, 0) * I5251, 0)</f>
        <v>0</v>
      </c>
      <c r="M5251" s="2">
        <f t="shared" si="986"/>
        <v>0</v>
      </c>
      <c r="N5251" s="3" t="str">
        <f t="shared" si="987"/>
        <v>Idle</v>
      </c>
      <c r="O5251" s="3" t="str">
        <f t="shared" si="983"/>
        <v>Idle</v>
      </c>
      <c r="P5251" s="2">
        <f t="shared" si="988"/>
        <v>0</v>
      </c>
      <c r="Q5251" s="2">
        <f t="shared" si="989"/>
        <v>0</v>
      </c>
      <c r="R5251" s="2">
        <f t="shared" si="990"/>
        <v>0</v>
      </c>
      <c r="S5251" s="2">
        <f t="shared" si="991"/>
        <v>0</v>
      </c>
      <c r="T5251" s="2">
        <f t="shared" si="992"/>
        <v>0</v>
      </c>
      <c r="U5251" s="2">
        <f>IF(O5251="Reg", R5251 * Inputs!$B$7, 0)</f>
        <v>0</v>
      </c>
      <c r="V5251" s="2">
        <f>MAX(F5251 + P5251*Inputs!$B$15 - (Q5251/Inputs!$B$16) - U5251, 0)</f>
        <v>340</v>
      </c>
    </row>
    <row r="5252" spans="1:22" x14ac:dyDescent="0.3">
      <c r="A5252" s="1">
        <v>46241.75</v>
      </c>
      <c r="B5252" s="2">
        <v>88.80528807132265</v>
      </c>
      <c r="C5252" s="2">
        <v>10.97781916517186</v>
      </c>
      <c r="D5252" s="2">
        <f t="shared" si="984"/>
        <v>47.366251981159856</v>
      </c>
      <c r="E5252" s="2">
        <f t="shared" si="985"/>
        <v>72.578206057086703</v>
      </c>
      <c r="F5252" s="2">
        <f t="shared" si="993"/>
        <v>340</v>
      </c>
      <c r="G5252" s="2">
        <f t="shared" si="994"/>
        <v>340</v>
      </c>
      <c r="H5252" s="2">
        <f>MIN(Inputs!$B$2, (Inputs!$B$14 - F5252)/Inputs!$B$15)</f>
        <v>0</v>
      </c>
      <c r="I5252" s="2">
        <f>MAX(MIN(Inputs!$B$2, F5252*Inputs!$B$16, Inputs!$B$14*Inputs!$B$4 - G5252), 0)</f>
        <v>0</v>
      </c>
      <c r="J5252" s="2">
        <f>MAX(MIN(Inputs!$B$2, F5252*Inputs!$B$16, (Inputs!$B$14-F5252)/Inputs!$B$15)*Inputs!$B$9, 0)</f>
        <v>0</v>
      </c>
      <c r="K5252" s="2">
        <f>MAX(E5252*Inputs!$B$5 - B5252 - Inputs!$B$8, 0) * H5252</f>
        <v>0</v>
      </c>
      <c r="L5252" s="2">
        <f>IF(B5252 &gt;= D5252*Inputs!$B$10, MAX(B5252 - E5252/Inputs!$B$5 - Inputs!$B$8, 0) * I5252, 0)</f>
        <v>0</v>
      </c>
      <c r="M5252" s="2">
        <f t="shared" si="986"/>
        <v>0</v>
      </c>
      <c r="N5252" s="3" t="str">
        <f t="shared" si="987"/>
        <v>Idle</v>
      </c>
      <c r="O5252" s="3" t="str">
        <f t="shared" ref="O5252:O5315" si="995">IF(O5251&lt;&gt;O5250, O5251, N5252)</f>
        <v>Idle</v>
      </c>
      <c r="P5252" s="2">
        <f t="shared" si="988"/>
        <v>0</v>
      </c>
      <c r="Q5252" s="2">
        <f t="shared" si="989"/>
        <v>0</v>
      </c>
      <c r="R5252" s="2">
        <f t="shared" si="990"/>
        <v>0</v>
      </c>
      <c r="S5252" s="2">
        <f t="shared" si="991"/>
        <v>0</v>
      </c>
      <c r="T5252" s="2">
        <f t="shared" si="992"/>
        <v>0</v>
      </c>
      <c r="U5252" s="2">
        <f>IF(O5252="Reg", R5252 * Inputs!$B$7, 0)</f>
        <v>0</v>
      </c>
      <c r="V5252" s="2">
        <f>MAX(F5252 + P5252*Inputs!$B$15 - (Q5252/Inputs!$B$16) - U5252, 0)</f>
        <v>340</v>
      </c>
    </row>
    <row r="5253" spans="1:22" x14ac:dyDescent="0.3">
      <c r="A5253" s="1">
        <v>46241.791666666657</v>
      </c>
      <c r="B5253" s="2">
        <v>86.896142783174042</v>
      </c>
      <c r="C5253" s="2">
        <v>6.6596206851200579</v>
      </c>
      <c r="D5253" s="2">
        <f t="shared" si="984"/>
        <v>47.366251981159856</v>
      </c>
      <c r="E5253" s="2">
        <f t="shared" si="985"/>
        <v>62.229947931460238</v>
      </c>
      <c r="F5253" s="2">
        <f t="shared" si="993"/>
        <v>340</v>
      </c>
      <c r="G5253" s="2">
        <f t="shared" si="994"/>
        <v>340</v>
      </c>
      <c r="H5253" s="2">
        <f>MIN(Inputs!$B$2, (Inputs!$B$14 - F5253)/Inputs!$B$15)</f>
        <v>0</v>
      </c>
      <c r="I5253" s="2">
        <f>MAX(MIN(Inputs!$B$2, F5253*Inputs!$B$16, Inputs!$B$14*Inputs!$B$4 - G5253), 0)</f>
        <v>0</v>
      </c>
      <c r="J5253" s="2">
        <f>MAX(MIN(Inputs!$B$2, F5253*Inputs!$B$16, (Inputs!$B$14-F5253)/Inputs!$B$15)*Inputs!$B$9, 0)</f>
        <v>0</v>
      </c>
      <c r="K5253" s="2">
        <f>MAX(E5253*Inputs!$B$5 - B5253 - Inputs!$B$8, 0) * H5253</f>
        <v>0</v>
      </c>
      <c r="L5253" s="2">
        <f>IF(B5253 &gt;= D5253*Inputs!$B$10, MAX(B5253 - E5253/Inputs!$B$5 - Inputs!$B$8, 0) * I5253, 0)</f>
        <v>0</v>
      </c>
      <c r="M5253" s="2">
        <f t="shared" si="986"/>
        <v>0</v>
      </c>
      <c r="N5253" s="3" t="str">
        <f t="shared" si="987"/>
        <v>Idle</v>
      </c>
      <c r="O5253" s="3" t="str">
        <f t="shared" si="995"/>
        <v>Idle</v>
      </c>
      <c r="P5253" s="2">
        <f t="shared" si="988"/>
        <v>0</v>
      </c>
      <c r="Q5253" s="2">
        <f t="shared" si="989"/>
        <v>0</v>
      </c>
      <c r="R5253" s="2">
        <f t="shared" si="990"/>
        <v>0</v>
      </c>
      <c r="S5253" s="2">
        <f t="shared" si="991"/>
        <v>0</v>
      </c>
      <c r="T5253" s="2">
        <f t="shared" si="992"/>
        <v>0</v>
      </c>
      <c r="U5253" s="2">
        <f>IF(O5253="Reg", R5253 * Inputs!$B$7, 0)</f>
        <v>0</v>
      </c>
      <c r="V5253" s="2">
        <f>MAX(F5253 + P5253*Inputs!$B$15 - (Q5253/Inputs!$B$16) - U5253, 0)</f>
        <v>340</v>
      </c>
    </row>
    <row r="5254" spans="1:22" x14ac:dyDescent="0.3">
      <c r="A5254" s="1">
        <v>46241.833333333343</v>
      </c>
      <c r="B5254" s="2">
        <v>81.328896987742226</v>
      </c>
      <c r="C5254" s="2">
        <v>5.6360076255239084</v>
      </c>
      <c r="D5254" s="2">
        <f t="shared" si="984"/>
        <v>47.366251981159856</v>
      </c>
      <c r="E5254" s="2">
        <f t="shared" si="985"/>
        <v>50.857891501187176</v>
      </c>
      <c r="F5254" s="2">
        <f t="shared" si="993"/>
        <v>340</v>
      </c>
      <c r="G5254" s="2">
        <f t="shared" si="994"/>
        <v>340</v>
      </c>
      <c r="H5254" s="2">
        <f>MIN(Inputs!$B$2, (Inputs!$B$14 - F5254)/Inputs!$B$15)</f>
        <v>0</v>
      </c>
      <c r="I5254" s="2">
        <f>MAX(MIN(Inputs!$B$2, F5254*Inputs!$B$16, Inputs!$B$14*Inputs!$B$4 - G5254), 0)</f>
        <v>0</v>
      </c>
      <c r="J5254" s="2">
        <f>MAX(MIN(Inputs!$B$2, F5254*Inputs!$B$16, (Inputs!$B$14-F5254)/Inputs!$B$15)*Inputs!$B$9, 0)</f>
        <v>0</v>
      </c>
      <c r="K5254" s="2">
        <f>MAX(E5254*Inputs!$B$5 - B5254 - Inputs!$B$8, 0) * H5254</f>
        <v>0</v>
      </c>
      <c r="L5254" s="2">
        <f>IF(B5254 &gt;= D5254*Inputs!$B$10, MAX(B5254 - E5254/Inputs!$B$5 - Inputs!$B$8, 0) * I5254, 0)</f>
        <v>0</v>
      </c>
      <c r="M5254" s="2">
        <f t="shared" si="986"/>
        <v>0</v>
      </c>
      <c r="N5254" s="3" t="str">
        <f t="shared" si="987"/>
        <v>Idle</v>
      </c>
      <c r="O5254" s="3" t="str">
        <f t="shared" si="995"/>
        <v>Idle</v>
      </c>
      <c r="P5254" s="2">
        <f t="shared" si="988"/>
        <v>0</v>
      </c>
      <c r="Q5254" s="2">
        <f t="shared" si="989"/>
        <v>0</v>
      </c>
      <c r="R5254" s="2">
        <f t="shared" si="990"/>
        <v>0</v>
      </c>
      <c r="S5254" s="2">
        <f t="shared" si="991"/>
        <v>0</v>
      </c>
      <c r="T5254" s="2">
        <f t="shared" si="992"/>
        <v>0</v>
      </c>
      <c r="U5254" s="2">
        <f>IF(O5254="Reg", R5254 * Inputs!$B$7, 0)</f>
        <v>0</v>
      </c>
      <c r="V5254" s="2">
        <f>MAX(F5254 + P5254*Inputs!$B$15 - (Q5254/Inputs!$B$16) - U5254, 0)</f>
        <v>340</v>
      </c>
    </row>
    <row r="5255" spans="1:22" x14ac:dyDescent="0.3">
      <c r="A5255" s="1">
        <v>46241.875</v>
      </c>
      <c r="B5255" s="2">
        <v>73.718050089381023</v>
      </c>
      <c r="C5255" s="2">
        <v>13.94151901467985</v>
      </c>
      <c r="D5255" s="2">
        <f t="shared" si="984"/>
        <v>47.366251981159856</v>
      </c>
      <c r="E5255" s="2">
        <f t="shared" si="985"/>
        <v>37.303075336563474</v>
      </c>
      <c r="F5255" s="2">
        <f t="shared" si="993"/>
        <v>340</v>
      </c>
      <c r="G5255" s="2">
        <f t="shared" si="994"/>
        <v>340</v>
      </c>
      <c r="H5255" s="2">
        <f>MIN(Inputs!$B$2, (Inputs!$B$14 - F5255)/Inputs!$B$15)</f>
        <v>0</v>
      </c>
      <c r="I5255" s="2">
        <f>MAX(MIN(Inputs!$B$2, F5255*Inputs!$B$16, Inputs!$B$14*Inputs!$B$4 - G5255), 0)</f>
        <v>0</v>
      </c>
      <c r="J5255" s="2">
        <f>MAX(MIN(Inputs!$B$2, F5255*Inputs!$B$16, (Inputs!$B$14-F5255)/Inputs!$B$15)*Inputs!$B$9, 0)</f>
        <v>0</v>
      </c>
      <c r="K5255" s="2">
        <f>MAX(E5255*Inputs!$B$5 - B5255 - Inputs!$B$8, 0) * H5255</f>
        <v>0</v>
      </c>
      <c r="L5255" s="2">
        <f>IF(B5255 &gt;= D5255*Inputs!$B$10, MAX(B5255 - E5255/Inputs!$B$5 - Inputs!$B$8, 0) * I5255, 0)</f>
        <v>0</v>
      </c>
      <c r="M5255" s="2">
        <f t="shared" si="986"/>
        <v>0</v>
      </c>
      <c r="N5255" s="3" t="str">
        <f t="shared" si="987"/>
        <v>Idle</v>
      </c>
      <c r="O5255" s="3" t="str">
        <f t="shared" si="995"/>
        <v>Idle</v>
      </c>
      <c r="P5255" s="2">
        <f t="shared" si="988"/>
        <v>0</v>
      </c>
      <c r="Q5255" s="2">
        <f t="shared" si="989"/>
        <v>0</v>
      </c>
      <c r="R5255" s="2">
        <f t="shared" si="990"/>
        <v>0</v>
      </c>
      <c r="S5255" s="2">
        <f t="shared" si="991"/>
        <v>0</v>
      </c>
      <c r="T5255" s="2">
        <f t="shared" si="992"/>
        <v>0</v>
      </c>
      <c r="U5255" s="2">
        <f>IF(O5255="Reg", R5255 * Inputs!$B$7, 0)</f>
        <v>0</v>
      </c>
      <c r="V5255" s="2">
        <f>MAX(F5255 + P5255*Inputs!$B$15 - (Q5255/Inputs!$B$16) - U5255, 0)</f>
        <v>340</v>
      </c>
    </row>
    <row r="5256" spans="1:22" x14ac:dyDescent="0.3">
      <c r="A5256" s="1">
        <v>46241.916666666657</v>
      </c>
      <c r="B5256" s="2">
        <v>60.37763339308637</v>
      </c>
      <c r="C5256" s="2">
        <v>9.2912393377308966</v>
      </c>
      <c r="D5256" s="2">
        <f t="shared" si="984"/>
        <v>47.366251981159856</v>
      </c>
      <c r="E5256" s="2">
        <f t="shared" si="985"/>
        <v>25.016733654999967</v>
      </c>
      <c r="F5256" s="2">
        <f t="shared" si="993"/>
        <v>340</v>
      </c>
      <c r="G5256" s="2">
        <f t="shared" si="994"/>
        <v>340</v>
      </c>
      <c r="H5256" s="2">
        <f>MIN(Inputs!$B$2, (Inputs!$B$14 - F5256)/Inputs!$B$15)</f>
        <v>0</v>
      </c>
      <c r="I5256" s="2">
        <f>MAX(MIN(Inputs!$B$2, F5256*Inputs!$B$16, Inputs!$B$14*Inputs!$B$4 - G5256), 0)</f>
        <v>0</v>
      </c>
      <c r="J5256" s="2">
        <f>MAX(MIN(Inputs!$B$2, F5256*Inputs!$B$16, (Inputs!$B$14-F5256)/Inputs!$B$15)*Inputs!$B$9, 0)</f>
        <v>0</v>
      </c>
      <c r="K5256" s="2">
        <f>MAX(E5256*Inputs!$B$5 - B5256 - Inputs!$B$8, 0) * H5256</f>
        <v>0</v>
      </c>
      <c r="L5256" s="2">
        <f>IF(B5256 &gt;= D5256*Inputs!$B$10, MAX(B5256 - E5256/Inputs!$B$5 - Inputs!$B$8, 0) * I5256, 0)</f>
        <v>0</v>
      </c>
      <c r="M5256" s="2">
        <f t="shared" si="986"/>
        <v>0</v>
      </c>
      <c r="N5256" s="3" t="str">
        <f t="shared" si="987"/>
        <v>Idle</v>
      </c>
      <c r="O5256" s="3" t="str">
        <f t="shared" si="995"/>
        <v>Idle</v>
      </c>
      <c r="P5256" s="2">
        <f t="shared" si="988"/>
        <v>0</v>
      </c>
      <c r="Q5256" s="2">
        <f t="shared" si="989"/>
        <v>0</v>
      </c>
      <c r="R5256" s="2">
        <f t="shared" si="990"/>
        <v>0</v>
      </c>
      <c r="S5256" s="2">
        <f t="shared" si="991"/>
        <v>0</v>
      </c>
      <c r="T5256" s="2">
        <f t="shared" si="992"/>
        <v>0</v>
      </c>
      <c r="U5256" s="2">
        <f>IF(O5256="Reg", R5256 * Inputs!$B$7, 0)</f>
        <v>0</v>
      </c>
      <c r="V5256" s="2">
        <f>MAX(F5256 + P5256*Inputs!$B$15 - (Q5256/Inputs!$B$16) - U5256, 0)</f>
        <v>340</v>
      </c>
    </row>
    <row r="5257" spans="1:22" x14ac:dyDescent="0.3">
      <c r="A5257" s="1">
        <v>46241.958333333343</v>
      </c>
      <c r="B5257" s="2">
        <v>44.343225017813829</v>
      </c>
      <c r="C5257" s="2">
        <v>6.8006375225552347</v>
      </c>
      <c r="D5257" s="2">
        <f t="shared" si="984"/>
        <v>47.366251981159856</v>
      </c>
      <c r="E5257" s="2">
        <f t="shared" si="985"/>
        <v>14.953794756152242</v>
      </c>
      <c r="F5257" s="2">
        <f t="shared" si="993"/>
        <v>340</v>
      </c>
      <c r="G5257" s="2">
        <f t="shared" si="994"/>
        <v>340</v>
      </c>
      <c r="H5257" s="2">
        <f>MIN(Inputs!$B$2, (Inputs!$B$14 - F5257)/Inputs!$B$15)</f>
        <v>0</v>
      </c>
      <c r="I5257" s="2">
        <f>MAX(MIN(Inputs!$B$2, F5257*Inputs!$B$16, Inputs!$B$14*Inputs!$B$4 - G5257), 0)</f>
        <v>0</v>
      </c>
      <c r="J5257" s="2">
        <f>MAX(MIN(Inputs!$B$2, F5257*Inputs!$B$16, (Inputs!$B$14-F5257)/Inputs!$B$15)*Inputs!$B$9, 0)</f>
        <v>0</v>
      </c>
      <c r="K5257" s="2">
        <f>MAX(E5257*Inputs!$B$5 - B5257 - Inputs!$B$8, 0) * H5257</f>
        <v>0</v>
      </c>
      <c r="L5257" s="2">
        <f>IF(B5257 &gt;= D5257*Inputs!$B$10, MAX(B5257 - E5257/Inputs!$B$5 - Inputs!$B$8, 0) * I5257, 0)</f>
        <v>0</v>
      </c>
      <c r="M5257" s="2">
        <f t="shared" si="986"/>
        <v>0</v>
      </c>
      <c r="N5257" s="3" t="str">
        <f t="shared" si="987"/>
        <v>Idle</v>
      </c>
      <c r="O5257" s="3" t="str">
        <f t="shared" si="995"/>
        <v>Idle</v>
      </c>
      <c r="P5257" s="2">
        <f t="shared" si="988"/>
        <v>0</v>
      </c>
      <c r="Q5257" s="2">
        <f t="shared" si="989"/>
        <v>0</v>
      </c>
      <c r="R5257" s="2">
        <f t="shared" si="990"/>
        <v>0</v>
      </c>
      <c r="S5257" s="2">
        <f t="shared" si="991"/>
        <v>0</v>
      </c>
      <c r="T5257" s="2">
        <f t="shared" si="992"/>
        <v>0</v>
      </c>
      <c r="U5257" s="2">
        <f>IF(O5257="Reg", R5257 * Inputs!$B$7, 0)</f>
        <v>0</v>
      </c>
      <c r="V5257" s="2">
        <f>MAX(F5257 + P5257*Inputs!$B$15 - (Q5257/Inputs!$B$16) - U5257, 0)</f>
        <v>340</v>
      </c>
    </row>
    <row r="5258" spans="1:22" x14ac:dyDescent="0.3">
      <c r="A5258" s="1">
        <v>46242</v>
      </c>
      <c r="B5258" s="2">
        <v>26.71573931756393</v>
      </c>
      <c r="C5258" s="2">
        <v>3.6463360531917082</v>
      </c>
      <c r="D5258" s="2">
        <f t="shared" si="984"/>
        <v>37.581404246149312</v>
      </c>
      <c r="E5258" s="2">
        <f t="shared" si="985"/>
        <v>7.5632572531832691</v>
      </c>
      <c r="F5258" s="2">
        <f t="shared" si="993"/>
        <v>340</v>
      </c>
      <c r="G5258" s="2">
        <f t="shared" si="994"/>
        <v>0</v>
      </c>
      <c r="H5258" s="2">
        <f>MIN(Inputs!$B$2, (Inputs!$B$14 - F5258)/Inputs!$B$15)</f>
        <v>0</v>
      </c>
      <c r="I5258" s="2">
        <f>MAX(MIN(Inputs!$B$2, F5258*Inputs!$B$16, Inputs!$B$14*Inputs!$B$4 - G5258), 0)</f>
        <v>170</v>
      </c>
      <c r="J5258" s="2">
        <f>MAX(MIN(Inputs!$B$2, F5258*Inputs!$B$16, (Inputs!$B$14-F5258)/Inputs!$B$15)*Inputs!$B$9, 0)</f>
        <v>0</v>
      </c>
      <c r="K5258" s="2">
        <f>MAX(E5258*Inputs!$B$5 - B5258 - Inputs!$B$8, 0) * H5258</f>
        <v>0</v>
      </c>
      <c r="L5258" s="2">
        <f>IF(B5258 &gt;= D5258*Inputs!$B$10, MAX(B5258 - E5258/Inputs!$B$5 - Inputs!$B$8, 0) * I5258, 0)</f>
        <v>0</v>
      </c>
      <c r="M5258" s="2">
        <f t="shared" si="986"/>
        <v>0</v>
      </c>
      <c r="N5258" s="3" t="str">
        <f t="shared" si="987"/>
        <v>Idle</v>
      </c>
      <c r="O5258" s="3" t="str">
        <f t="shared" si="995"/>
        <v>Idle</v>
      </c>
      <c r="P5258" s="2">
        <f t="shared" si="988"/>
        <v>0</v>
      </c>
      <c r="Q5258" s="2">
        <f t="shared" si="989"/>
        <v>0</v>
      </c>
      <c r="R5258" s="2">
        <f t="shared" si="990"/>
        <v>0</v>
      </c>
      <c r="S5258" s="2">
        <f t="shared" si="991"/>
        <v>0</v>
      </c>
      <c r="T5258" s="2">
        <f t="shared" si="992"/>
        <v>0</v>
      </c>
      <c r="U5258" s="2">
        <f>IF(O5258="Reg", R5258 * Inputs!$B$7, 0)</f>
        <v>0</v>
      </c>
      <c r="V5258" s="2">
        <f>MAX(F5258 + P5258*Inputs!$B$15 - (Q5258/Inputs!$B$16) - U5258, 0)</f>
        <v>340</v>
      </c>
    </row>
    <row r="5259" spans="1:22" x14ac:dyDescent="0.3">
      <c r="A5259" s="1">
        <v>46242.041666666657</v>
      </c>
      <c r="B5259" s="2">
        <v>18.66380420153568</v>
      </c>
      <c r="C5259" s="2">
        <v>10.19187107456588</v>
      </c>
      <c r="D5259" s="2">
        <f t="shared" si="984"/>
        <v>37.581404246149312</v>
      </c>
      <c r="E5259" s="2">
        <f t="shared" si="985"/>
        <v>3.1106340335892799</v>
      </c>
      <c r="F5259" s="2">
        <f t="shared" si="993"/>
        <v>340</v>
      </c>
      <c r="G5259" s="2">
        <f t="shared" si="994"/>
        <v>0</v>
      </c>
      <c r="H5259" s="2">
        <f>MIN(Inputs!$B$2, (Inputs!$B$14 - F5259)/Inputs!$B$15)</f>
        <v>0</v>
      </c>
      <c r="I5259" s="2">
        <f>MAX(MIN(Inputs!$B$2, F5259*Inputs!$B$16, Inputs!$B$14*Inputs!$B$4 - G5259), 0)</f>
        <v>170</v>
      </c>
      <c r="J5259" s="2">
        <f>MAX(MIN(Inputs!$B$2, F5259*Inputs!$B$16, (Inputs!$B$14-F5259)/Inputs!$B$15)*Inputs!$B$9, 0)</f>
        <v>0</v>
      </c>
      <c r="K5259" s="2">
        <f>MAX(E5259*Inputs!$B$5 - B5259 - Inputs!$B$8, 0) * H5259</f>
        <v>0</v>
      </c>
      <c r="L5259" s="2">
        <f>IF(B5259 &gt;= D5259*Inputs!$B$10, MAX(B5259 - E5259/Inputs!$B$5 - Inputs!$B$8, 0) * I5259, 0)</f>
        <v>0</v>
      </c>
      <c r="M5259" s="2">
        <f t="shared" si="986"/>
        <v>0</v>
      </c>
      <c r="N5259" s="3" t="str">
        <f t="shared" si="987"/>
        <v>Idle</v>
      </c>
      <c r="O5259" s="3" t="str">
        <f t="shared" si="995"/>
        <v>Idle</v>
      </c>
      <c r="P5259" s="2">
        <f t="shared" si="988"/>
        <v>0</v>
      </c>
      <c r="Q5259" s="2">
        <f t="shared" si="989"/>
        <v>0</v>
      </c>
      <c r="R5259" s="2">
        <f t="shared" si="990"/>
        <v>0</v>
      </c>
      <c r="S5259" s="2">
        <f t="shared" si="991"/>
        <v>0</v>
      </c>
      <c r="T5259" s="2">
        <f t="shared" si="992"/>
        <v>0</v>
      </c>
      <c r="U5259" s="2">
        <f>IF(O5259="Reg", R5259 * Inputs!$B$7, 0)</f>
        <v>0</v>
      </c>
      <c r="V5259" s="2">
        <f>MAX(F5259 + P5259*Inputs!$B$15 - (Q5259/Inputs!$B$16) - U5259, 0)</f>
        <v>340</v>
      </c>
    </row>
    <row r="5260" spans="1:22" x14ac:dyDescent="0.3">
      <c r="A5260" s="1">
        <v>46242.083333333343</v>
      </c>
      <c r="B5260" s="2">
        <v>0</v>
      </c>
      <c r="C5260" s="2">
        <v>74.540966916930415</v>
      </c>
      <c r="D5260" s="2">
        <f t="shared" si="984"/>
        <v>37.581404246149312</v>
      </c>
      <c r="E5260" s="2">
        <f t="shared" si="985"/>
        <v>0</v>
      </c>
      <c r="F5260" s="2">
        <f t="shared" si="993"/>
        <v>340</v>
      </c>
      <c r="G5260" s="2">
        <f t="shared" si="994"/>
        <v>0</v>
      </c>
      <c r="H5260" s="2">
        <f>MIN(Inputs!$B$2, (Inputs!$B$14 - F5260)/Inputs!$B$15)</f>
        <v>0</v>
      </c>
      <c r="I5260" s="2">
        <f>MAX(MIN(Inputs!$B$2, F5260*Inputs!$B$16, Inputs!$B$14*Inputs!$B$4 - G5260), 0)</f>
        <v>170</v>
      </c>
      <c r="J5260" s="2">
        <f>MAX(MIN(Inputs!$B$2, F5260*Inputs!$B$16, (Inputs!$B$14-F5260)/Inputs!$B$15)*Inputs!$B$9, 0)</f>
        <v>0</v>
      </c>
      <c r="K5260" s="2">
        <f>MAX(E5260*Inputs!$B$5 - B5260 - Inputs!$B$8, 0) * H5260</f>
        <v>0</v>
      </c>
      <c r="L5260" s="2">
        <f>IF(B5260 &gt;= D5260*Inputs!$B$10, MAX(B5260 - E5260/Inputs!$B$5 - Inputs!$B$8, 0) * I5260, 0)</f>
        <v>0</v>
      </c>
      <c r="M5260" s="2">
        <f t="shared" si="986"/>
        <v>0</v>
      </c>
      <c r="N5260" s="3" t="str">
        <f t="shared" si="987"/>
        <v>Idle</v>
      </c>
      <c r="O5260" s="3" t="str">
        <f t="shared" si="995"/>
        <v>Idle</v>
      </c>
      <c r="P5260" s="2">
        <f t="shared" si="988"/>
        <v>0</v>
      </c>
      <c r="Q5260" s="2">
        <f t="shared" si="989"/>
        <v>0</v>
      </c>
      <c r="R5260" s="2">
        <f t="shared" si="990"/>
        <v>0</v>
      </c>
      <c r="S5260" s="2">
        <f t="shared" si="991"/>
        <v>0</v>
      </c>
      <c r="T5260" s="2">
        <f t="shared" si="992"/>
        <v>0</v>
      </c>
      <c r="U5260" s="2">
        <f>IF(O5260="Reg", R5260 * Inputs!$B$7, 0)</f>
        <v>0</v>
      </c>
      <c r="V5260" s="2">
        <f>MAX(F5260 + P5260*Inputs!$B$15 - (Q5260/Inputs!$B$16) - U5260, 0)</f>
        <v>340</v>
      </c>
    </row>
    <row r="5261" spans="1:22" x14ac:dyDescent="0.3">
      <c r="A5261" s="1">
        <v>46242.125</v>
      </c>
      <c r="B5261" s="2">
        <v>0</v>
      </c>
      <c r="C5261" s="2">
        <v>4.3501038593199493</v>
      </c>
      <c r="D5261" s="2">
        <f t="shared" si="984"/>
        <v>37.581404246149312</v>
      </c>
      <c r="E5261" s="2">
        <f t="shared" si="985"/>
        <v>0</v>
      </c>
      <c r="F5261" s="2">
        <f t="shared" si="993"/>
        <v>340</v>
      </c>
      <c r="G5261" s="2">
        <f t="shared" si="994"/>
        <v>0</v>
      </c>
      <c r="H5261" s="2">
        <f>MIN(Inputs!$B$2, (Inputs!$B$14 - F5261)/Inputs!$B$15)</f>
        <v>0</v>
      </c>
      <c r="I5261" s="2">
        <f>MAX(MIN(Inputs!$B$2, F5261*Inputs!$B$16, Inputs!$B$14*Inputs!$B$4 - G5261), 0)</f>
        <v>170</v>
      </c>
      <c r="J5261" s="2">
        <f>MAX(MIN(Inputs!$B$2, F5261*Inputs!$B$16, (Inputs!$B$14-F5261)/Inputs!$B$15)*Inputs!$B$9, 0)</f>
        <v>0</v>
      </c>
      <c r="K5261" s="2">
        <f>MAX(E5261*Inputs!$B$5 - B5261 - Inputs!$B$8, 0) * H5261</f>
        <v>0</v>
      </c>
      <c r="L5261" s="2">
        <f>IF(B5261 &gt;= D5261*Inputs!$B$10, MAX(B5261 - E5261/Inputs!$B$5 - Inputs!$B$8, 0) * I5261, 0)</f>
        <v>0</v>
      </c>
      <c r="M5261" s="2">
        <f t="shared" si="986"/>
        <v>0</v>
      </c>
      <c r="N5261" s="3" t="str">
        <f t="shared" si="987"/>
        <v>Idle</v>
      </c>
      <c r="O5261" s="3" t="str">
        <f t="shared" si="995"/>
        <v>Idle</v>
      </c>
      <c r="P5261" s="2">
        <f t="shared" si="988"/>
        <v>0</v>
      </c>
      <c r="Q5261" s="2">
        <f t="shared" si="989"/>
        <v>0</v>
      </c>
      <c r="R5261" s="2">
        <f t="shared" si="990"/>
        <v>0</v>
      </c>
      <c r="S5261" s="2">
        <f t="shared" si="991"/>
        <v>0</v>
      </c>
      <c r="T5261" s="2">
        <f t="shared" si="992"/>
        <v>0</v>
      </c>
      <c r="U5261" s="2">
        <f>IF(O5261="Reg", R5261 * Inputs!$B$7, 0)</f>
        <v>0</v>
      </c>
      <c r="V5261" s="2">
        <f>MAX(F5261 + P5261*Inputs!$B$15 - (Q5261/Inputs!$B$16) - U5261, 0)</f>
        <v>340</v>
      </c>
    </row>
    <row r="5262" spans="1:22" x14ac:dyDescent="0.3">
      <c r="A5262" s="1">
        <v>46242.166666666657</v>
      </c>
      <c r="B5262" s="2">
        <v>0</v>
      </c>
      <c r="C5262" s="2">
        <v>8.3377357554275005</v>
      </c>
      <c r="D5262" s="2">
        <f t="shared" si="984"/>
        <v>37.581404246149312</v>
      </c>
      <c r="E5262" s="2">
        <f t="shared" si="985"/>
        <v>0</v>
      </c>
      <c r="F5262" s="2">
        <f t="shared" si="993"/>
        <v>340</v>
      </c>
      <c r="G5262" s="2">
        <f t="shared" si="994"/>
        <v>0</v>
      </c>
      <c r="H5262" s="2">
        <f>MIN(Inputs!$B$2, (Inputs!$B$14 - F5262)/Inputs!$B$15)</f>
        <v>0</v>
      </c>
      <c r="I5262" s="2">
        <f>MAX(MIN(Inputs!$B$2, F5262*Inputs!$B$16, Inputs!$B$14*Inputs!$B$4 - G5262), 0)</f>
        <v>170</v>
      </c>
      <c r="J5262" s="2">
        <f>MAX(MIN(Inputs!$B$2, F5262*Inputs!$B$16, (Inputs!$B$14-F5262)/Inputs!$B$15)*Inputs!$B$9, 0)</f>
        <v>0</v>
      </c>
      <c r="K5262" s="2">
        <f>MAX(E5262*Inputs!$B$5 - B5262 - Inputs!$B$8, 0) * H5262</f>
        <v>0</v>
      </c>
      <c r="L5262" s="2">
        <f>IF(B5262 &gt;= D5262*Inputs!$B$10, MAX(B5262 - E5262/Inputs!$B$5 - Inputs!$B$8, 0) * I5262, 0)</f>
        <v>0</v>
      </c>
      <c r="M5262" s="2">
        <f t="shared" si="986"/>
        <v>0</v>
      </c>
      <c r="N5262" s="3" t="str">
        <f t="shared" si="987"/>
        <v>Idle</v>
      </c>
      <c r="O5262" s="3" t="str">
        <f t="shared" si="995"/>
        <v>Idle</v>
      </c>
      <c r="P5262" s="2">
        <f t="shared" si="988"/>
        <v>0</v>
      </c>
      <c r="Q5262" s="2">
        <f t="shared" si="989"/>
        <v>0</v>
      </c>
      <c r="R5262" s="2">
        <f t="shared" si="990"/>
        <v>0</v>
      </c>
      <c r="S5262" s="2">
        <f t="shared" si="991"/>
        <v>0</v>
      </c>
      <c r="T5262" s="2">
        <f t="shared" si="992"/>
        <v>0</v>
      </c>
      <c r="U5262" s="2">
        <f>IF(O5262="Reg", R5262 * Inputs!$B$7, 0)</f>
        <v>0</v>
      </c>
      <c r="V5262" s="2">
        <f>MAX(F5262 + P5262*Inputs!$B$15 - (Q5262/Inputs!$B$16) - U5262, 0)</f>
        <v>340</v>
      </c>
    </row>
    <row r="5263" spans="1:22" x14ac:dyDescent="0.3">
      <c r="A5263" s="1">
        <v>46242.208333333343</v>
      </c>
      <c r="B5263" s="2">
        <v>0</v>
      </c>
      <c r="C5263" s="2">
        <v>12.253603616793731</v>
      </c>
      <c r="D5263" s="2">
        <f t="shared" si="984"/>
        <v>37.581404246149312</v>
      </c>
      <c r="E5263" s="2">
        <f t="shared" si="985"/>
        <v>1.9847961738499649</v>
      </c>
      <c r="F5263" s="2">
        <f t="shared" si="993"/>
        <v>340</v>
      </c>
      <c r="G5263" s="2">
        <f t="shared" si="994"/>
        <v>0</v>
      </c>
      <c r="H5263" s="2">
        <f>MIN(Inputs!$B$2, (Inputs!$B$14 - F5263)/Inputs!$B$15)</f>
        <v>0</v>
      </c>
      <c r="I5263" s="2">
        <f>MAX(MIN(Inputs!$B$2, F5263*Inputs!$B$16, Inputs!$B$14*Inputs!$B$4 - G5263), 0)</f>
        <v>170</v>
      </c>
      <c r="J5263" s="2">
        <f>MAX(MIN(Inputs!$B$2, F5263*Inputs!$B$16, (Inputs!$B$14-F5263)/Inputs!$B$15)*Inputs!$B$9, 0)</f>
        <v>0</v>
      </c>
      <c r="K5263" s="2">
        <f>MAX(E5263*Inputs!$B$5 - B5263 - Inputs!$B$8, 0) * H5263</f>
        <v>0</v>
      </c>
      <c r="L5263" s="2">
        <f>IF(B5263 &gt;= D5263*Inputs!$B$10, MAX(B5263 - E5263/Inputs!$B$5 - Inputs!$B$8, 0) * I5263, 0)</f>
        <v>0</v>
      </c>
      <c r="M5263" s="2">
        <f t="shared" si="986"/>
        <v>0</v>
      </c>
      <c r="N5263" s="3" t="str">
        <f t="shared" si="987"/>
        <v>Idle</v>
      </c>
      <c r="O5263" s="3" t="str">
        <f t="shared" si="995"/>
        <v>Idle</v>
      </c>
      <c r="P5263" s="2">
        <f t="shared" si="988"/>
        <v>0</v>
      </c>
      <c r="Q5263" s="2">
        <f t="shared" si="989"/>
        <v>0</v>
      </c>
      <c r="R5263" s="2">
        <f t="shared" si="990"/>
        <v>0</v>
      </c>
      <c r="S5263" s="2">
        <f t="shared" si="991"/>
        <v>0</v>
      </c>
      <c r="T5263" s="2">
        <f t="shared" si="992"/>
        <v>0</v>
      </c>
      <c r="U5263" s="2">
        <f>IF(O5263="Reg", R5263 * Inputs!$B$7, 0)</f>
        <v>0</v>
      </c>
      <c r="V5263" s="2">
        <f>MAX(F5263 + P5263*Inputs!$B$15 - (Q5263/Inputs!$B$16) - U5263, 0)</f>
        <v>340</v>
      </c>
    </row>
    <row r="5264" spans="1:22" x14ac:dyDescent="0.3">
      <c r="A5264" s="1">
        <v>46242.25</v>
      </c>
      <c r="B5264" s="2">
        <v>0</v>
      </c>
      <c r="C5264" s="2">
        <v>3.411725055995765</v>
      </c>
      <c r="D5264" s="2">
        <f t="shared" si="984"/>
        <v>37.581404246149312</v>
      </c>
      <c r="E5264" s="2">
        <f t="shared" si="985"/>
        <v>4.2377072545389751</v>
      </c>
      <c r="F5264" s="2">
        <f t="shared" si="993"/>
        <v>340</v>
      </c>
      <c r="G5264" s="2">
        <f t="shared" si="994"/>
        <v>0</v>
      </c>
      <c r="H5264" s="2">
        <f>MIN(Inputs!$B$2, (Inputs!$B$14 - F5264)/Inputs!$B$15)</f>
        <v>0</v>
      </c>
      <c r="I5264" s="2">
        <f>MAX(MIN(Inputs!$B$2, F5264*Inputs!$B$16, Inputs!$B$14*Inputs!$B$4 - G5264), 0)</f>
        <v>170</v>
      </c>
      <c r="J5264" s="2">
        <f>MAX(MIN(Inputs!$B$2, F5264*Inputs!$B$16, (Inputs!$B$14-F5264)/Inputs!$B$15)*Inputs!$B$9, 0)</f>
        <v>0</v>
      </c>
      <c r="K5264" s="2">
        <f>MAX(E5264*Inputs!$B$5 - B5264 - Inputs!$B$8, 0) * H5264</f>
        <v>0</v>
      </c>
      <c r="L5264" s="2">
        <f>IF(B5264 &gt;= D5264*Inputs!$B$10, MAX(B5264 - E5264/Inputs!$B$5 - Inputs!$B$8, 0) * I5264, 0)</f>
        <v>0</v>
      </c>
      <c r="M5264" s="2">
        <f t="shared" si="986"/>
        <v>0</v>
      </c>
      <c r="N5264" s="3" t="str">
        <f t="shared" si="987"/>
        <v>Idle</v>
      </c>
      <c r="O5264" s="3" t="str">
        <f t="shared" si="995"/>
        <v>Idle</v>
      </c>
      <c r="P5264" s="2">
        <f t="shared" si="988"/>
        <v>0</v>
      </c>
      <c r="Q5264" s="2">
        <f t="shared" si="989"/>
        <v>0</v>
      </c>
      <c r="R5264" s="2">
        <f t="shared" si="990"/>
        <v>0</v>
      </c>
      <c r="S5264" s="2">
        <f t="shared" si="991"/>
        <v>0</v>
      </c>
      <c r="T5264" s="2">
        <f t="shared" si="992"/>
        <v>0</v>
      </c>
      <c r="U5264" s="2">
        <f>IF(O5264="Reg", R5264 * Inputs!$B$7, 0)</f>
        <v>0</v>
      </c>
      <c r="V5264" s="2">
        <f>MAX(F5264 + P5264*Inputs!$B$15 - (Q5264/Inputs!$B$16) - U5264, 0)</f>
        <v>340</v>
      </c>
    </row>
    <row r="5265" spans="1:22" x14ac:dyDescent="0.3">
      <c r="A5265" s="1">
        <v>46242.291666666657</v>
      </c>
      <c r="B5265" s="2">
        <v>0</v>
      </c>
      <c r="C5265" s="2">
        <v>7.8368464620833604</v>
      </c>
      <c r="D5265" s="2">
        <f t="shared" si="984"/>
        <v>37.581404246149312</v>
      </c>
      <c r="E5265" s="2">
        <f t="shared" si="985"/>
        <v>10.100443652743726</v>
      </c>
      <c r="F5265" s="2">
        <f t="shared" si="993"/>
        <v>340</v>
      </c>
      <c r="G5265" s="2">
        <f t="shared" si="994"/>
        <v>0</v>
      </c>
      <c r="H5265" s="2">
        <f>MIN(Inputs!$B$2, (Inputs!$B$14 - F5265)/Inputs!$B$15)</f>
        <v>0</v>
      </c>
      <c r="I5265" s="2">
        <f>MAX(MIN(Inputs!$B$2, F5265*Inputs!$B$16, Inputs!$B$14*Inputs!$B$4 - G5265), 0)</f>
        <v>170</v>
      </c>
      <c r="J5265" s="2">
        <f>MAX(MIN(Inputs!$B$2, F5265*Inputs!$B$16, (Inputs!$B$14-F5265)/Inputs!$B$15)*Inputs!$B$9, 0)</f>
        <v>0</v>
      </c>
      <c r="K5265" s="2">
        <f>MAX(E5265*Inputs!$B$5 - B5265 - Inputs!$B$8, 0) * H5265</f>
        <v>0</v>
      </c>
      <c r="L5265" s="2">
        <f>IF(B5265 &gt;= D5265*Inputs!$B$10, MAX(B5265 - E5265/Inputs!$B$5 - Inputs!$B$8, 0) * I5265, 0)</f>
        <v>0</v>
      </c>
      <c r="M5265" s="2">
        <f t="shared" si="986"/>
        <v>0</v>
      </c>
      <c r="N5265" s="3" t="str">
        <f t="shared" si="987"/>
        <v>Idle</v>
      </c>
      <c r="O5265" s="3" t="str">
        <f t="shared" si="995"/>
        <v>Idle</v>
      </c>
      <c r="P5265" s="2">
        <f t="shared" si="988"/>
        <v>0</v>
      </c>
      <c r="Q5265" s="2">
        <f t="shared" si="989"/>
        <v>0</v>
      </c>
      <c r="R5265" s="2">
        <f t="shared" si="990"/>
        <v>0</v>
      </c>
      <c r="S5265" s="2">
        <f t="shared" si="991"/>
        <v>0</v>
      </c>
      <c r="T5265" s="2">
        <f t="shared" si="992"/>
        <v>0</v>
      </c>
      <c r="U5265" s="2">
        <f>IF(O5265="Reg", R5265 * Inputs!$B$7, 0)</f>
        <v>0</v>
      </c>
      <c r="V5265" s="2">
        <f>MAX(F5265 + P5265*Inputs!$B$15 - (Q5265/Inputs!$B$16) - U5265, 0)</f>
        <v>340</v>
      </c>
    </row>
    <row r="5266" spans="1:22" x14ac:dyDescent="0.3">
      <c r="A5266" s="1">
        <v>46242.333333333343</v>
      </c>
      <c r="B5266" s="2">
        <v>0</v>
      </c>
      <c r="C5266" s="2">
        <v>4.0738954997258627</v>
      </c>
      <c r="D5266" s="2">
        <f t="shared" si="984"/>
        <v>37.581404246149312</v>
      </c>
      <c r="E5266" s="2">
        <f t="shared" si="985"/>
        <v>17.143052728663211</v>
      </c>
      <c r="F5266" s="2">
        <f t="shared" si="993"/>
        <v>340</v>
      </c>
      <c r="G5266" s="2">
        <f t="shared" si="994"/>
        <v>0</v>
      </c>
      <c r="H5266" s="2">
        <f>MIN(Inputs!$B$2, (Inputs!$B$14 - F5266)/Inputs!$B$15)</f>
        <v>0</v>
      </c>
      <c r="I5266" s="2">
        <f>MAX(MIN(Inputs!$B$2, F5266*Inputs!$B$16, Inputs!$B$14*Inputs!$B$4 - G5266), 0)</f>
        <v>170</v>
      </c>
      <c r="J5266" s="2">
        <f>MAX(MIN(Inputs!$B$2, F5266*Inputs!$B$16, (Inputs!$B$14-F5266)/Inputs!$B$15)*Inputs!$B$9, 0)</f>
        <v>0</v>
      </c>
      <c r="K5266" s="2">
        <f>MAX(E5266*Inputs!$B$5 - B5266 - Inputs!$B$8, 0) * H5266</f>
        <v>0</v>
      </c>
      <c r="L5266" s="2">
        <f>IF(B5266 &gt;= D5266*Inputs!$B$10, MAX(B5266 - E5266/Inputs!$B$5 - Inputs!$B$8, 0) * I5266, 0)</f>
        <v>0</v>
      </c>
      <c r="M5266" s="2">
        <f t="shared" si="986"/>
        <v>0</v>
      </c>
      <c r="N5266" s="3" t="str">
        <f t="shared" si="987"/>
        <v>Idle</v>
      </c>
      <c r="O5266" s="3" t="str">
        <f t="shared" si="995"/>
        <v>Idle</v>
      </c>
      <c r="P5266" s="2">
        <f t="shared" si="988"/>
        <v>0</v>
      </c>
      <c r="Q5266" s="2">
        <f t="shared" si="989"/>
        <v>0</v>
      </c>
      <c r="R5266" s="2">
        <f t="shared" si="990"/>
        <v>0</v>
      </c>
      <c r="S5266" s="2">
        <f t="shared" si="991"/>
        <v>0</v>
      </c>
      <c r="T5266" s="2">
        <f t="shared" si="992"/>
        <v>0</v>
      </c>
      <c r="U5266" s="2">
        <f>IF(O5266="Reg", R5266 * Inputs!$B$7, 0)</f>
        <v>0</v>
      </c>
      <c r="V5266" s="2">
        <f>MAX(F5266 + P5266*Inputs!$B$15 - (Q5266/Inputs!$B$16) - U5266, 0)</f>
        <v>340</v>
      </c>
    </row>
    <row r="5267" spans="1:22" x14ac:dyDescent="0.3">
      <c r="A5267" s="1">
        <v>46242.375</v>
      </c>
      <c r="B5267" s="2">
        <v>0</v>
      </c>
      <c r="C5267" s="2">
        <v>13.063471745317861</v>
      </c>
      <c r="D5267" s="2">
        <f t="shared" si="984"/>
        <v>37.581404246149312</v>
      </c>
      <c r="E5267" s="2">
        <f t="shared" si="985"/>
        <v>27.590307359168587</v>
      </c>
      <c r="F5267" s="2">
        <f t="shared" si="993"/>
        <v>340</v>
      </c>
      <c r="G5267" s="2">
        <f t="shared" si="994"/>
        <v>0</v>
      </c>
      <c r="H5267" s="2">
        <f>MIN(Inputs!$B$2, (Inputs!$B$14 - F5267)/Inputs!$B$15)</f>
        <v>0</v>
      </c>
      <c r="I5267" s="2">
        <f>MAX(MIN(Inputs!$B$2, F5267*Inputs!$B$16, Inputs!$B$14*Inputs!$B$4 - G5267), 0)</f>
        <v>170</v>
      </c>
      <c r="J5267" s="2">
        <f>MAX(MIN(Inputs!$B$2, F5267*Inputs!$B$16, (Inputs!$B$14-F5267)/Inputs!$B$15)*Inputs!$B$9, 0)</f>
        <v>0</v>
      </c>
      <c r="K5267" s="2">
        <f>MAX(E5267*Inputs!$B$5 - B5267 - Inputs!$B$8, 0) * H5267</f>
        <v>0</v>
      </c>
      <c r="L5267" s="2">
        <f>IF(B5267 &gt;= D5267*Inputs!$B$10, MAX(B5267 - E5267/Inputs!$B$5 - Inputs!$B$8, 0) * I5267, 0)</f>
        <v>0</v>
      </c>
      <c r="M5267" s="2">
        <f t="shared" si="986"/>
        <v>0</v>
      </c>
      <c r="N5267" s="3" t="str">
        <f t="shared" si="987"/>
        <v>Idle</v>
      </c>
      <c r="O5267" s="3" t="str">
        <f t="shared" si="995"/>
        <v>Idle</v>
      </c>
      <c r="P5267" s="2">
        <f t="shared" si="988"/>
        <v>0</v>
      </c>
      <c r="Q5267" s="2">
        <f t="shared" si="989"/>
        <v>0</v>
      </c>
      <c r="R5267" s="2">
        <f t="shared" si="990"/>
        <v>0</v>
      </c>
      <c r="S5267" s="2">
        <f t="shared" si="991"/>
        <v>0</v>
      </c>
      <c r="T5267" s="2">
        <f t="shared" si="992"/>
        <v>0</v>
      </c>
      <c r="U5267" s="2">
        <f>IF(O5267="Reg", R5267 * Inputs!$B$7, 0)</f>
        <v>0</v>
      </c>
      <c r="V5267" s="2">
        <f>MAX(F5267 + P5267*Inputs!$B$15 - (Q5267/Inputs!$B$16) - U5267, 0)</f>
        <v>340</v>
      </c>
    </row>
    <row r="5268" spans="1:22" x14ac:dyDescent="0.3">
      <c r="A5268" s="1">
        <v>46242.416666666657</v>
      </c>
      <c r="B5268" s="2">
        <v>11.908777043099789</v>
      </c>
      <c r="C5268" s="2">
        <v>5.3768258727321454</v>
      </c>
      <c r="D5268" s="2">
        <f t="shared" si="984"/>
        <v>37.581404246149312</v>
      </c>
      <c r="E5268" s="2">
        <f t="shared" si="985"/>
        <v>40.699273884110688</v>
      </c>
      <c r="F5268" s="2">
        <f t="shared" si="993"/>
        <v>340</v>
      </c>
      <c r="G5268" s="2">
        <f t="shared" si="994"/>
        <v>0</v>
      </c>
      <c r="H5268" s="2">
        <f>MIN(Inputs!$B$2, (Inputs!$B$14 - F5268)/Inputs!$B$15)</f>
        <v>0</v>
      </c>
      <c r="I5268" s="2">
        <f>MAX(MIN(Inputs!$B$2, F5268*Inputs!$B$16, Inputs!$B$14*Inputs!$B$4 - G5268), 0)</f>
        <v>170</v>
      </c>
      <c r="J5268" s="2">
        <f>MAX(MIN(Inputs!$B$2, F5268*Inputs!$B$16, (Inputs!$B$14-F5268)/Inputs!$B$15)*Inputs!$B$9, 0)</f>
        <v>0</v>
      </c>
      <c r="K5268" s="2">
        <f>MAX(E5268*Inputs!$B$5 - B5268 - Inputs!$B$8, 0) * H5268</f>
        <v>0</v>
      </c>
      <c r="L5268" s="2">
        <f>IF(B5268 &gt;= D5268*Inputs!$B$10, MAX(B5268 - E5268/Inputs!$B$5 - Inputs!$B$8, 0) * I5268, 0)</f>
        <v>0</v>
      </c>
      <c r="M5268" s="2">
        <f t="shared" si="986"/>
        <v>0</v>
      </c>
      <c r="N5268" s="3" t="str">
        <f t="shared" si="987"/>
        <v>Idle</v>
      </c>
      <c r="O5268" s="3" t="str">
        <f t="shared" si="995"/>
        <v>Idle</v>
      </c>
      <c r="P5268" s="2">
        <f t="shared" si="988"/>
        <v>0</v>
      </c>
      <c r="Q5268" s="2">
        <f t="shared" si="989"/>
        <v>0</v>
      </c>
      <c r="R5268" s="2">
        <f t="shared" si="990"/>
        <v>0</v>
      </c>
      <c r="S5268" s="2">
        <f t="shared" si="991"/>
        <v>0</v>
      </c>
      <c r="T5268" s="2">
        <f t="shared" si="992"/>
        <v>0</v>
      </c>
      <c r="U5268" s="2">
        <f>IF(O5268="Reg", R5268 * Inputs!$B$7, 0)</f>
        <v>0</v>
      </c>
      <c r="V5268" s="2">
        <f>MAX(F5268 + P5268*Inputs!$B$15 - (Q5268/Inputs!$B$16) - U5268, 0)</f>
        <v>340</v>
      </c>
    </row>
    <row r="5269" spans="1:22" x14ac:dyDescent="0.3">
      <c r="A5269" s="1">
        <v>46242.458333333343</v>
      </c>
      <c r="B5269" s="2">
        <v>13.51746648413406</v>
      </c>
      <c r="C5269" s="2">
        <v>10.84232164917816</v>
      </c>
      <c r="D5269" s="2">
        <f t="shared" si="984"/>
        <v>37.581404246149312</v>
      </c>
      <c r="E5269" s="2">
        <f t="shared" si="985"/>
        <v>52.641502711200836</v>
      </c>
      <c r="F5269" s="2">
        <f t="shared" si="993"/>
        <v>340</v>
      </c>
      <c r="G5269" s="2">
        <f t="shared" si="994"/>
        <v>0</v>
      </c>
      <c r="H5269" s="2">
        <f>MIN(Inputs!$B$2, (Inputs!$B$14 - F5269)/Inputs!$B$15)</f>
        <v>0</v>
      </c>
      <c r="I5269" s="2">
        <f>MAX(MIN(Inputs!$B$2, F5269*Inputs!$B$16, Inputs!$B$14*Inputs!$B$4 - G5269), 0)</f>
        <v>170</v>
      </c>
      <c r="J5269" s="2">
        <f>MAX(MIN(Inputs!$B$2, F5269*Inputs!$B$16, (Inputs!$B$14-F5269)/Inputs!$B$15)*Inputs!$B$9, 0)</f>
        <v>0</v>
      </c>
      <c r="K5269" s="2">
        <f>MAX(E5269*Inputs!$B$5 - B5269 - Inputs!$B$8, 0) * H5269</f>
        <v>0</v>
      </c>
      <c r="L5269" s="2">
        <f>IF(B5269 &gt;= D5269*Inputs!$B$10, MAX(B5269 - E5269/Inputs!$B$5 - Inputs!$B$8, 0) * I5269, 0)</f>
        <v>0</v>
      </c>
      <c r="M5269" s="2">
        <f t="shared" si="986"/>
        <v>0</v>
      </c>
      <c r="N5269" s="3" t="str">
        <f t="shared" si="987"/>
        <v>Idle</v>
      </c>
      <c r="O5269" s="3" t="str">
        <f t="shared" si="995"/>
        <v>Idle</v>
      </c>
      <c r="P5269" s="2">
        <f t="shared" si="988"/>
        <v>0</v>
      </c>
      <c r="Q5269" s="2">
        <f t="shared" si="989"/>
        <v>0</v>
      </c>
      <c r="R5269" s="2">
        <f t="shared" si="990"/>
        <v>0</v>
      </c>
      <c r="S5269" s="2">
        <f t="shared" si="991"/>
        <v>0</v>
      </c>
      <c r="T5269" s="2">
        <f t="shared" si="992"/>
        <v>0</v>
      </c>
      <c r="U5269" s="2">
        <f>IF(O5269="Reg", R5269 * Inputs!$B$7, 0)</f>
        <v>0</v>
      </c>
      <c r="V5269" s="2">
        <f>MAX(F5269 + P5269*Inputs!$B$15 - (Q5269/Inputs!$B$16) - U5269, 0)</f>
        <v>340</v>
      </c>
    </row>
    <row r="5270" spans="1:22" x14ac:dyDescent="0.3">
      <c r="A5270" s="1">
        <v>46242.5</v>
      </c>
      <c r="B5270" s="2">
        <v>35.176418389228502</v>
      </c>
      <c r="C5270" s="2">
        <v>15.37180780017378</v>
      </c>
      <c r="D5270" s="2">
        <f t="shared" si="984"/>
        <v>37.581404246149312</v>
      </c>
      <c r="E5270" s="2">
        <f t="shared" si="985"/>
        <v>65.039504258935139</v>
      </c>
      <c r="F5270" s="2">
        <f t="shared" si="993"/>
        <v>340</v>
      </c>
      <c r="G5270" s="2">
        <f t="shared" si="994"/>
        <v>0</v>
      </c>
      <c r="H5270" s="2">
        <f>MIN(Inputs!$B$2, (Inputs!$B$14 - F5270)/Inputs!$B$15)</f>
        <v>0</v>
      </c>
      <c r="I5270" s="2">
        <f>MAX(MIN(Inputs!$B$2, F5270*Inputs!$B$16, Inputs!$B$14*Inputs!$B$4 - G5270), 0)</f>
        <v>170</v>
      </c>
      <c r="J5270" s="2">
        <f>MAX(MIN(Inputs!$B$2, F5270*Inputs!$B$16, (Inputs!$B$14-F5270)/Inputs!$B$15)*Inputs!$B$9, 0)</f>
        <v>0</v>
      </c>
      <c r="K5270" s="2">
        <f>MAX(E5270*Inputs!$B$5 - B5270 - Inputs!$B$8, 0) * H5270</f>
        <v>0</v>
      </c>
      <c r="L5270" s="2">
        <f>IF(B5270 &gt;= D5270*Inputs!$B$10, MAX(B5270 - E5270/Inputs!$B$5 - Inputs!$B$8, 0) * I5270, 0)</f>
        <v>0</v>
      </c>
      <c r="M5270" s="2">
        <f t="shared" si="986"/>
        <v>0</v>
      </c>
      <c r="N5270" s="3" t="str">
        <f t="shared" si="987"/>
        <v>Idle</v>
      </c>
      <c r="O5270" s="3" t="str">
        <f t="shared" si="995"/>
        <v>Idle</v>
      </c>
      <c r="P5270" s="2">
        <f t="shared" si="988"/>
        <v>0</v>
      </c>
      <c r="Q5270" s="2">
        <f t="shared" si="989"/>
        <v>0</v>
      </c>
      <c r="R5270" s="2">
        <f t="shared" si="990"/>
        <v>0</v>
      </c>
      <c r="S5270" s="2">
        <f t="shared" si="991"/>
        <v>0</v>
      </c>
      <c r="T5270" s="2">
        <f t="shared" si="992"/>
        <v>0</v>
      </c>
      <c r="U5270" s="2">
        <f>IF(O5270="Reg", R5270 * Inputs!$B$7, 0)</f>
        <v>0</v>
      </c>
      <c r="V5270" s="2">
        <f>MAX(F5270 + P5270*Inputs!$B$15 - (Q5270/Inputs!$B$16) - U5270, 0)</f>
        <v>340</v>
      </c>
    </row>
    <row r="5271" spans="1:22" x14ac:dyDescent="0.3">
      <c r="A5271" s="1">
        <v>46242.541666666657</v>
      </c>
      <c r="B5271" s="2">
        <v>42.255654455516918</v>
      </c>
      <c r="C5271" s="2">
        <v>7.2396713804401847</v>
      </c>
      <c r="D5271" s="2">
        <f t="shared" si="984"/>
        <v>37.581404246149312</v>
      </c>
      <c r="E5271" s="2">
        <f t="shared" si="985"/>
        <v>72.522287509181638</v>
      </c>
      <c r="F5271" s="2">
        <f t="shared" si="993"/>
        <v>340</v>
      </c>
      <c r="G5271" s="2">
        <f t="shared" si="994"/>
        <v>0</v>
      </c>
      <c r="H5271" s="2">
        <f>MIN(Inputs!$B$2, (Inputs!$B$14 - F5271)/Inputs!$B$15)</f>
        <v>0</v>
      </c>
      <c r="I5271" s="2">
        <f>MAX(MIN(Inputs!$B$2, F5271*Inputs!$B$16, Inputs!$B$14*Inputs!$B$4 - G5271), 0)</f>
        <v>170</v>
      </c>
      <c r="J5271" s="2">
        <f>MAX(MIN(Inputs!$B$2, F5271*Inputs!$B$16, (Inputs!$B$14-F5271)/Inputs!$B$15)*Inputs!$B$9, 0)</f>
        <v>0</v>
      </c>
      <c r="K5271" s="2">
        <f>MAX(E5271*Inputs!$B$5 - B5271 - Inputs!$B$8, 0) * H5271</f>
        <v>0</v>
      </c>
      <c r="L5271" s="2">
        <f>IF(B5271 &gt;= D5271*Inputs!$B$10, MAX(B5271 - E5271/Inputs!$B$5 - Inputs!$B$8, 0) * I5271, 0)</f>
        <v>0</v>
      </c>
      <c r="M5271" s="2">
        <f t="shared" si="986"/>
        <v>0</v>
      </c>
      <c r="N5271" s="3" t="str">
        <f t="shared" si="987"/>
        <v>Idle</v>
      </c>
      <c r="O5271" s="3" t="str">
        <f t="shared" si="995"/>
        <v>Idle</v>
      </c>
      <c r="P5271" s="2">
        <f t="shared" si="988"/>
        <v>0</v>
      </c>
      <c r="Q5271" s="2">
        <f t="shared" si="989"/>
        <v>0</v>
      </c>
      <c r="R5271" s="2">
        <f t="shared" si="990"/>
        <v>0</v>
      </c>
      <c r="S5271" s="2">
        <f t="shared" si="991"/>
        <v>0</v>
      </c>
      <c r="T5271" s="2">
        <f t="shared" si="992"/>
        <v>0</v>
      </c>
      <c r="U5271" s="2">
        <f>IF(O5271="Reg", R5271 * Inputs!$B$7, 0)</f>
        <v>0</v>
      </c>
      <c r="V5271" s="2">
        <f>MAX(F5271 + P5271*Inputs!$B$15 - (Q5271/Inputs!$B$16) - U5271, 0)</f>
        <v>340</v>
      </c>
    </row>
    <row r="5272" spans="1:22" x14ac:dyDescent="0.3">
      <c r="A5272" s="1">
        <v>46242.583333333343</v>
      </c>
      <c r="B5272" s="2">
        <v>62.683527783032261</v>
      </c>
      <c r="C5272" s="2">
        <v>5.9694625876584846</v>
      </c>
      <c r="D5272" s="2">
        <f t="shared" si="984"/>
        <v>37.581404246149312</v>
      </c>
      <c r="E5272" s="2">
        <f t="shared" si="985"/>
        <v>81.25263387383076</v>
      </c>
      <c r="F5272" s="2">
        <f t="shared" si="993"/>
        <v>340</v>
      </c>
      <c r="G5272" s="2">
        <f t="shared" si="994"/>
        <v>0</v>
      </c>
      <c r="H5272" s="2">
        <f>MIN(Inputs!$B$2, (Inputs!$B$14 - F5272)/Inputs!$B$15)</f>
        <v>0</v>
      </c>
      <c r="I5272" s="2">
        <f>MAX(MIN(Inputs!$B$2, F5272*Inputs!$B$16, Inputs!$B$14*Inputs!$B$4 - G5272), 0)</f>
        <v>170</v>
      </c>
      <c r="J5272" s="2">
        <f>MAX(MIN(Inputs!$B$2, F5272*Inputs!$B$16, (Inputs!$B$14-F5272)/Inputs!$B$15)*Inputs!$B$9, 0)</f>
        <v>0</v>
      </c>
      <c r="K5272" s="2">
        <f>MAX(E5272*Inputs!$B$5 - B5272 - Inputs!$B$8, 0) * H5272</f>
        <v>0</v>
      </c>
      <c r="L5272" s="2">
        <f>IF(B5272 &gt;= D5272*Inputs!$B$10, MAX(B5272 - E5272/Inputs!$B$5 - Inputs!$B$8, 0) * I5272, 0)</f>
        <v>0</v>
      </c>
      <c r="M5272" s="2">
        <f t="shared" si="986"/>
        <v>0</v>
      </c>
      <c r="N5272" s="3" t="str">
        <f t="shared" si="987"/>
        <v>Idle</v>
      </c>
      <c r="O5272" s="3" t="str">
        <f t="shared" si="995"/>
        <v>Idle</v>
      </c>
      <c r="P5272" s="2">
        <f t="shared" si="988"/>
        <v>0</v>
      </c>
      <c r="Q5272" s="2">
        <f t="shared" si="989"/>
        <v>0</v>
      </c>
      <c r="R5272" s="2">
        <f t="shared" si="990"/>
        <v>0</v>
      </c>
      <c r="S5272" s="2">
        <f t="shared" si="991"/>
        <v>0</v>
      </c>
      <c r="T5272" s="2">
        <f t="shared" si="992"/>
        <v>0</v>
      </c>
      <c r="U5272" s="2">
        <f>IF(O5272="Reg", R5272 * Inputs!$B$7, 0)</f>
        <v>0</v>
      </c>
      <c r="V5272" s="2">
        <f>MAX(F5272 + P5272*Inputs!$B$15 - (Q5272/Inputs!$B$16) - U5272, 0)</f>
        <v>340</v>
      </c>
    </row>
    <row r="5273" spans="1:22" x14ac:dyDescent="0.3">
      <c r="A5273" s="1">
        <v>46242.625</v>
      </c>
      <c r="B5273" s="2">
        <v>78.653799149652627</v>
      </c>
      <c r="C5273" s="2">
        <v>3.0243900945920661</v>
      </c>
      <c r="D5273" s="2">
        <f t="shared" si="984"/>
        <v>37.581404246149312</v>
      </c>
      <c r="E5273" s="2">
        <f t="shared" si="985"/>
        <v>84.104487224786681</v>
      </c>
      <c r="F5273" s="2">
        <f t="shared" si="993"/>
        <v>340</v>
      </c>
      <c r="G5273" s="2">
        <f t="shared" si="994"/>
        <v>0</v>
      </c>
      <c r="H5273" s="2">
        <f>MIN(Inputs!$B$2, (Inputs!$B$14 - F5273)/Inputs!$B$15)</f>
        <v>0</v>
      </c>
      <c r="I5273" s="2">
        <f>MAX(MIN(Inputs!$B$2, F5273*Inputs!$B$16, Inputs!$B$14*Inputs!$B$4 - G5273), 0)</f>
        <v>170</v>
      </c>
      <c r="J5273" s="2">
        <f>MAX(MIN(Inputs!$B$2, F5273*Inputs!$B$16, (Inputs!$B$14-F5273)/Inputs!$B$15)*Inputs!$B$9, 0)</f>
        <v>0</v>
      </c>
      <c r="K5273" s="2">
        <f>MAX(E5273*Inputs!$B$5 - B5273 - Inputs!$B$8, 0) * H5273</f>
        <v>0</v>
      </c>
      <c r="L5273" s="2">
        <f>IF(B5273 &gt;= D5273*Inputs!$B$10, MAX(B5273 - E5273/Inputs!$B$5 - Inputs!$B$8, 0) * I5273, 0)</f>
        <v>0</v>
      </c>
      <c r="M5273" s="2">
        <f t="shared" si="986"/>
        <v>0</v>
      </c>
      <c r="N5273" s="3" t="str">
        <f t="shared" si="987"/>
        <v>Idle</v>
      </c>
      <c r="O5273" s="3" t="str">
        <f t="shared" si="995"/>
        <v>Idle</v>
      </c>
      <c r="P5273" s="2">
        <f t="shared" si="988"/>
        <v>0</v>
      </c>
      <c r="Q5273" s="2">
        <f t="shared" si="989"/>
        <v>0</v>
      </c>
      <c r="R5273" s="2">
        <f t="shared" si="990"/>
        <v>0</v>
      </c>
      <c r="S5273" s="2">
        <f t="shared" si="991"/>
        <v>0</v>
      </c>
      <c r="T5273" s="2">
        <f t="shared" si="992"/>
        <v>0</v>
      </c>
      <c r="U5273" s="2">
        <f>IF(O5273="Reg", R5273 * Inputs!$B$7, 0)</f>
        <v>0</v>
      </c>
      <c r="V5273" s="2">
        <f>MAX(F5273 + P5273*Inputs!$B$15 - (Q5273/Inputs!$B$16) - U5273, 0)</f>
        <v>340</v>
      </c>
    </row>
    <row r="5274" spans="1:22" x14ac:dyDescent="0.3">
      <c r="A5274" s="1">
        <v>46242.666666666657</v>
      </c>
      <c r="B5274" s="2">
        <v>83.562150005640618</v>
      </c>
      <c r="C5274" s="2">
        <v>5.7548615030863592</v>
      </c>
      <c r="D5274" s="2">
        <f t="shared" si="984"/>
        <v>37.581404246149312</v>
      </c>
      <c r="E5274" s="2">
        <f t="shared" si="985"/>
        <v>84.798247499092511</v>
      </c>
      <c r="F5274" s="2">
        <f t="shared" si="993"/>
        <v>340</v>
      </c>
      <c r="G5274" s="2">
        <f t="shared" si="994"/>
        <v>0</v>
      </c>
      <c r="H5274" s="2">
        <f>MIN(Inputs!$B$2, (Inputs!$B$14 - F5274)/Inputs!$B$15)</f>
        <v>0</v>
      </c>
      <c r="I5274" s="2">
        <f>MAX(MIN(Inputs!$B$2, F5274*Inputs!$B$16, Inputs!$B$14*Inputs!$B$4 - G5274), 0)</f>
        <v>170</v>
      </c>
      <c r="J5274" s="2">
        <f>MAX(MIN(Inputs!$B$2, F5274*Inputs!$B$16, (Inputs!$B$14-F5274)/Inputs!$B$15)*Inputs!$B$9, 0)</f>
        <v>0</v>
      </c>
      <c r="K5274" s="2">
        <f>MAX(E5274*Inputs!$B$5 - B5274 - Inputs!$B$8, 0) * H5274</f>
        <v>0</v>
      </c>
      <c r="L5274" s="2">
        <f>IF(B5274 &gt;= D5274*Inputs!$B$10, MAX(B5274 - E5274/Inputs!$B$5 - Inputs!$B$8, 0) * I5274, 0)</f>
        <v>0</v>
      </c>
      <c r="M5274" s="2">
        <f t="shared" si="986"/>
        <v>0</v>
      </c>
      <c r="N5274" s="3" t="str">
        <f t="shared" si="987"/>
        <v>Idle</v>
      </c>
      <c r="O5274" s="3" t="str">
        <f t="shared" si="995"/>
        <v>Idle</v>
      </c>
      <c r="P5274" s="2">
        <f t="shared" si="988"/>
        <v>0</v>
      </c>
      <c r="Q5274" s="2">
        <f t="shared" si="989"/>
        <v>0</v>
      </c>
      <c r="R5274" s="2">
        <f t="shared" si="990"/>
        <v>0</v>
      </c>
      <c r="S5274" s="2">
        <f t="shared" si="991"/>
        <v>0</v>
      </c>
      <c r="T5274" s="2">
        <f t="shared" si="992"/>
        <v>0</v>
      </c>
      <c r="U5274" s="2">
        <f>IF(O5274="Reg", R5274 * Inputs!$B$7, 0)</f>
        <v>0</v>
      </c>
      <c r="V5274" s="2">
        <f>MAX(F5274 + P5274*Inputs!$B$15 - (Q5274/Inputs!$B$16) - U5274, 0)</f>
        <v>340</v>
      </c>
    </row>
    <row r="5275" spans="1:22" x14ac:dyDescent="0.3">
      <c r="A5275" s="1">
        <v>46242.708333333343</v>
      </c>
      <c r="B5275" s="2">
        <v>87.90547577053988</v>
      </c>
      <c r="C5275" s="2">
        <v>2.6811658097230402</v>
      </c>
      <c r="D5275" s="2">
        <f t="shared" si="984"/>
        <v>37.581404246149312</v>
      </c>
      <c r="E5275" s="2">
        <f t="shared" si="985"/>
        <v>80.896872142640561</v>
      </c>
      <c r="F5275" s="2">
        <f t="shared" si="993"/>
        <v>340</v>
      </c>
      <c r="G5275" s="2">
        <f t="shared" si="994"/>
        <v>0</v>
      </c>
      <c r="H5275" s="2">
        <f>MIN(Inputs!$B$2, (Inputs!$B$14 - F5275)/Inputs!$B$15)</f>
        <v>0</v>
      </c>
      <c r="I5275" s="2">
        <f>MAX(MIN(Inputs!$B$2, F5275*Inputs!$B$16, Inputs!$B$14*Inputs!$B$4 - G5275), 0)</f>
        <v>170</v>
      </c>
      <c r="J5275" s="2">
        <f>MAX(MIN(Inputs!$B$2, F5275*Inputs!$B$16, (Inputs!$B$14-F5275)/Inputs!$B$15)*Inputs!$B$9, 0)</f>
        <v>0</v>
      </c>
      <c r="K5275" s="2">
        <f>MAX(E5275*Inputs!$B$5 - B5275 - Inputs!$B$8, 0) * H5275</f>
        <v>0</v>
      </c>
      <c r="L5275" s="2">
        <f>IF(B5275 &gt;= D5275*Inputs!$B$10, MAX(B5275 - E5275/Inputs!$B$5 - Inputs!$B$8, 0) * I5275, 0)</f>
        <v>0</v>
      </c>
      <c r="M5275" s="2">
        <f t="shared" si="986"/>
        <v>0</v>
      </c>
      <c r="N5275" s="3" t="str">
        <f t="shared" si="987"/>
        <v>Idle</v>
      </c>
      <c r="O5275" s="3" t="str">
        <f t="shared" si="995"/>
        <v>Idle</v>
      </c>
      <c r="P5275" s="2">
        <f t="shared" si="988"/>
        <v>0</v>
      </c>
      <c r="Q5275" s="2">
        <f t="shared" si="989"/>
        <v>0</v>
      </c>
      <c r="R5275" s="2">
        <f t="shared" si="990"/>
        <v>0</v>
      </c>
      <c r="S5275" s="2">
        <f t="shared" si="991"/>
        <v>0</v>
      </c>
      <c r="T5275" s="2">
        <f t="shared" si="992"/>
        <v>0</v>
      </c>
      <c r="U5275" s="2">
        <f>IF(O5275="Reg", R5275 * Inputs!$B$7, 0)</f>
        <v>0</v>
      </c>
      <c r="V5275" s="2">
        <f>MAX(F5275 + P5275*Inputs!$B$15 - (Q5275/Inputs!$B$16) - U5275, 0)</f>
        <v>340</v>
      </c>
    </row>
    <row r="5276" spans="1:22" x14ac:dyDescent="0.3">
      <c r="A5276" s="1">
        <v>46242.75</v>
      </c>
      <c r="B5276" s="2">
        <v>80.073117890707493</v>
      </c>
      <c r="C5276" s="2">
        <v>26.081387847792652</v>
      </c>
      <c r="D5276" s="2">
        <f t="shared" si="984"/>
        <v>37.581404246149312</v>
      </c>
      <c r="E5276" s="2">
        <f t="shared" si="985"/>
        <v>73.48514821793988</v>
      </c>
      <c r="F5276" s="2">
        <f t="shared" si="993"/>
        <v>340</v>
      </c>
      <c r="G5276" s="2">
        <f t="shared" si="994"/>
        <v>0</v>
      </c>
      <c r="H5276" s="2">
        <f>MIN(Inputs!$B$2, (Inputs!$B$14 - F5276)/Inputs!$B$15)</f>
        <v>0</v>
      </c>
      <c r="I5276" s="2">
        <f>MAX(MIN(Inputs!$B$2, F5276*Inputs!$B$16, Inputs!$B$14*Inputs!$B$4 - G5276), 0)</f>
        <v>170</v>
      </c>
      <c r="J5276" s="2">
        <f>MAX(MIN(Inputs!$B$2, F5276*Inputs!$B$16, (Inputs!$B$14-F5276)/Inputs!$B$15)*Inputs!$B$9, 0)</f>
        <v>0</v>
      </c>
      <c r="K5276" s="2">
        <f>MAX(E5276*Inputs!$B$5 - B5276 - Inputs!$B$8, 0) * H5276</f>
        <v>0</v>
      </c>
      <c r="L5276" s="2">
        <f>IF(B5276 &gt;= D5276*Inputs!$B$10, MAX(B5276 - E5276/Inputs!$B$5 - Inputs!$B$8, 0) * I5276, 0)</f>
        <v>0</v>
      </c>
      <c r="M5276" s="2">
        <f t="shared" si="986"/>
        <v>0</v>
      </c>
      <c r="N5276" s="3" t="str">
        <f t="shared" si="987"/>
        <v>Idle</v>
      </c>
      <c r="O5276" s="3" t="str">
        <f t="shared" si="995"/>
        <v>Idle</v>
      </c>
      <c r="P5276" s="2">
        <f t="shared" si="988"/>
        <v>0</v>
      </c>
      <c r="Q5276" s="2">
        <f t="shared" si="989"/>
        <v>0</v>
      </c>
      <c r="R5276" s="2">
        <f t="shared" si="990"/>
        <v>0</v>
      </c>
      <c r="S5276" s="2">
        <f t="shared" si="991"/>
        <v>0</v>
      </c>
      <c r="T5276" s="2">
        <f t="shared" si="992"/>
        <v>0</v>
      </c>
      <c r="U5276" s="2">
        <f>IF(O5276="Reg", R5276 * Inputs!$B$7, 0)</f>
        <v>0</v>
      </c>
      <c r="V5276" s="2">
        <f>MAX(F5276 + P5276*Inputs!$B$15 - (Q5276/Inputs!$B$16) - U5276, 0)</f>
        <v>340</v>
      </c>
    </row>
    <row r="5277" spans="1:22" x14ac:dyDescent="0.3">
      <c r="A5277" s="1">
        <v>46242.791666666657</v>
      </c>
      <c r="B5277" s="2">
        <v>94.637732643411638</v>
      </c>
      <c r="C5277" s="2">
        <v>1.591482910022707</v>
      </c>
      <c r="D5277" s="2">
        <f t="shared" si="984"/>
        <v>37.581404246149312</v>
      </c>
      <c r="E5277" s="2">
        <f t="shared" si="985"/>
        <v>64.533859114332259</v>
      </c>
      <c r="F5277" s="2">
        <f t="shared" si="993"/>
        <v>340</v>
      </c>
      <c r="G5277" s="2">
        <f t="shared" si="994"/>
        <v>0</v>
      </c>
      <c r="H5277" s="2">
        <f>MIN(Inputs!$B$2, (Inputs!$B$14 - F5277)/Inputs!$B$15)</f>
        <v>0</v>
      </c>
      <c r="I5277" s="2">
        <f>MAX(MIN(Inputs!$B$2, F5277*Inputs!$B$16, Inputs!$B$14*Inputs!$B$4 - G5277), 0)</f>
        <v>170</v>
      </c>
      <c r="J5277" s="2">
        <f>MAX(MIN(Inputs!$B$2, F5277*Inputs!$B$16, (Inputs!$B$14-F5277)/Inputs!$B$15)*Inputs!$B$9, 0)</f>
        <v>0</v>
      </c>
      <c r="K5277" s="2">
        <f>MAX(E5277*Inputs!$B$5 - B5277 - Inputs!$B$8, 0) * H5277</f>
        <v>0</v>
      </c>
      <c r="L5277" s="2">
        <f>IF(B5277 &gt;= D5277*Inputs!$B$10, MAX(B5277 - E5277/Inputs!$B$5 - Inputs!$B$8, 0) * I5277, 0)</f>
        <v>221.64631138397496</v>
      </c>
      <c r="M5277" s="2">
        <f t="shared" si="986"/>
        <v>0</v>
      </c>
      <c r="N5277" s="3" t="str">
        <f t="shared" si="987"/>
        <v>Discharge</v>
      </c>
      <c r="O5277" s="3" t="str">
        <f t="shared" si="995"/>
        <v>Discharge</v>
      </c>
      <c r="P5277" s="2">
        <f t="shared" si="988"/>
        <v>0</v>
      </c>
      <c r="Q5277" s="2">
        <f t="shared" si="989"/>
        <v>170</v>
      </c>
      <c r="R5277" s="2">
        <f t="shared" si="990"/>
        <v>0</v>
      </c>
      <c r="S5277" s="2">
        <f t="shared" si="991"/>
        <v>16088.414549379979</v>
      </c>
      <c r="T5277" s="2">
        <f t="shared" si="992"/>
        <v>0</v>
      </c>
      <c r="U5277" s="2">
        <f>IF(O5277="Reg", R5277 * Inputs!$B$7, 0)</f>
        <v>0</v>
      </c>
      <c r="V5277" s="2">
        <f>MAX(F5277 + P5277*Inputs!$B$15 - (Q5277/Inputs!$B$16) - U5277, 0)</f>
        <v>170</v>
      </c>
    </row>
    <row r="5278" spans="1:22" x14ac:dyDescent="0.3">
      <c r="A5278" s="1">
        <v>46242.833333333343</v>
      </c>
      <c r="B5278" s="2">
        <v>79.794647888767798</v>
      </c>
      <c r="C5278" s="2">
        <v>2.6794277220191001</v>
      </c>
      <c r="D5278" s="2">
        <f t="shared" si="984"/>
        <v>37.581404246149312</v>
      </c>
      <c r="E5278" s="2">
        <f t="shared" si="985"/>
        <v>51.956609842404767</v>
      </c>
      <c r="F5278" s="2">
        <f t="shared" si="993"/>
        <v>170</v>
      </c>
      <c r="G5278" s="2">
        <f t="shared" si="994"/>
        <v>170</v>
      </c>
      <c r="H5278" s="2">
        <f>MIN(Inputs!$B$2, (Inputs!$B$14 - F5278)/Inputs!$B$15)</f>
        <v>170</v>
      </c>
      <c r="I5278" s="2">
        <f>MAX(MIN(Inputs!$B$2, F5278*Inputs!$B$16, Inputs!$B$14*Inputs!$B$4 - G5278), 0)</f>
        <v>170</v>
      </c>
      <c r="J5278" s="2">
        <f>MAX(MIN(Inputs!$B$2, F5278*Inputs!$B$16, (Inputs!$B$14-F5278)/Inputs!$B$15)*Inputs!$B$9, 0)</f>
        <v>136</v>
      </c>
      <c r="K5278" s="2">
        <f>MAX(E5278*Inputs!$B$5 - B5278 - Inputs!$B$8, 0) * H5278</f>
        <v>0</v>
      </c>
      <c r="L5278" s="2">
        <f>IF(B5278 &gt;= D5278*Inputs!$B$10, MAX(B5278 - E5278/Inputs!$B$5 - Inputs!$B$8, 0) * I5278, 0)</f>
        <v>128.01778517142344</v>
      </c>
      <c r="M5278" s="2">
        <f t="shared" si="986"/>
        <v>364.4021701945976</v>
      </c>
      <c r="N5278" s="3" t="str">
        <f t="shared" si="987"/>
        <v>Reg</v>
      </c>
      <c r="O5278" s="3" t="str">
        <f t="shared" si="995"/>
        <v>Discharge</v>
      </c>
      <c r="P5278" s="2">
        <f t="shared" si="988"/>
        <v>0</v>
      </c>
      <c r="Q5278" s="2">
        <f t="shared" si="989"/>
        <v>170</v>
      </c>
      <c r="R5278" s="2">
        <f t="shared" si="990"/>
        <v>0</v>
      </c>
      <c r="S5278" s="2">
        <f t="shared" si="991"/>
        <v>13565.090141090526</v>
      </c>
      <c r="T5278" s="2">
        <f t="shared" si="992"/>
        <v>0</v>
      </c>
      <c r="U5278" s="2">
        <f>IF(O5278="Reg", R5278 * Inputs!$B$7, 0)</f>
        <v>0</v>
      </c>
      <c r="V5278" s="2">
        <f>MAX(F5278 + P5278*Inputs!$B$15 - (Q5278/Inputs!$B$16) - U5278, 0)</f>
        <v>0</v>
      </c>
    </row>
    <row r="5279" spans="1:22" x14ac:dyDescent="0.3">
      <c r="A5279" s="1">
        <v>46242.875</v>
      </c>
      <c r="B5279" s="2">
        <v>82.816360795487668</v>
      </c>
      <c r="C5279" s="2">
        <v>37.392104583068473</v>
      </c>
      <c r="D5279" s="2">
        <f t="shared" si="984"/>
        <v>37.581404246149312</v>
      </c>
      <c r="E5279" s="2">
        <f t="shared" si="985"/>
        <v>38.657501860943476</v>
      </c>
      <c r="F5279" s="2">
        <f t="shared" si="993"/>
        <v>0</v>
      </c>
      <c r="G5279" s="2">
        <f t="shared" si="994"/>
        <v>340</v>
      </c>
      <c r="H5279" s="2">
        <f>MIN(Inputs!$B$2, (Inputs!$B$14 - F5279)/Inputs!$B$15)</f>
        <v>170</v>
      </c>
      <c r="I5279" s="2">
        <f>MAX(MIN(Inputs!$B$2, F5279*Inputs!$B$16, Inputs!$B$14*Inputs!$B$4 - G5279), 0)</f>
        <v>0</v>
      </c>
      <c r="J5279" s="2">
        <f>MAX(MIN(Inputs!$B$2, F5279*Inputs!$B$16, (Inputs!$B$14-F5279)/Inputs!$B$15)*Inputs!$B$9, 0)</f>
        <v>0</v>
      </c>
      <c r="K5279" s="2">
        <f>MAX(E5279*Inputs!$B$5 - B5279 - Inputs!$B$8, 0) * H5279</f>
        <v>0</v>
      </c>
      <c r="L5279" s="2">
        <f>IF(B5279 &gt;= D5279*Inputs!$B$10, MAX(B5279 - E5279/Inputs!$B$5 - Inputs!$B$8, 0) * I5279, 0)</f>
        <v>0</v>
      </c>
      <c r="M5279" s="2">
        <f t="shared" si="986"/>
        <v>0</v>
      </c>
      <c r="N5279" s="3" t="str">
        <f t="shared" si="987"/>
        <v>Idle</v>
      </c>
      <c r="O5279" s="3" t="str">
        <f t="shared" si="995"/>
        <v>Idle</v>
      </c>
      <c r="P5279" s="2">
        <f t="shared" si="988"/>
        <v>0</v>
      </c>
      <c r="Q5279" s="2">
        <f t="shared" si="989"/>
        <v>0</v>
      </c>
      <c r="R5279" s="2">
        <f t="shared" si="990"/>
        <v>0</v>
      </c>
      <c r="S5279" s="2">
        <f t="shared" si="991"/>
        <v>0</v>
      </c>
      <c r="T5279" s="2">
        <f t="shared" si="992"/>
        <v>0</v>
      </c>
      <c r="U5279" s="2">
        <f>IF(O5279="Reg", R5279 * Inputs!$B$7, 0)</f>
        <v>0</v>
      </c>
      <c r="V5279" s="2">
        <f>MAX(F5279 + P5279*Inputs!$B$15 - (Q5279/Inputs!$B$16) - U5279, 0)</f>
        <v>0</v>
      </c>
    </row>
    <row r="5280" spans="1:22" x14ac:dyDescent="0.3">
      <c r="A5280" s="1">
        <v>46242.916666666657</v>
      </c>
      <c r="B5280" s="2">
        <v>60.153897866928972</v>
      </c>
      <c r="C5280" s="2">
        <v>2.223101760844493</v>
      </c>
      <c r="D5280" s="2">
        <f t="shared" si="984"/>
        <v>37.581404246149312</v>
      </c>
      <c r="E5280" s="2">
        <f t="shared" si="985"/>
        <v>24.854775061695531</v>
      </c>
      <c r="F5280" s="2">
        <f t="shared" si="993"/>
        <v>0</v>
      </c>
      <c r="G5280" s="2">
        <f t="shared" si="994"/>
        <v>340</v>
      </c>
      <c r="H5280" s="2">
        <f>MIN(Inputs!$B$2, (Inputs!$B$14 - F5280)/Inputs!$B$15)</f>
        <v>170</v>
      </c>
      <c r="I5280" s="2">
        <f>MAX(MIN(Inputs!$B$2, F5280*Inputs!$B$16, Inputs!$B$14*Inputs!$B$4 - G5280), 0)</f>
        <v>0</v>
      </c>
      <c r="J5280" s="2">
        <f>MAX(MIN(Inputs!$B$2, F5280*Inputs!$B$16, (Inputs!$B$14-F5280)/Inputs!$B$15)*Inputs!$B$9, 0)</f>
        <v>0</v>
      </c>
      <c r="K5280" s="2">
        <f>MAX(E5280*Inputs!$B$5 - B5280 - Inputs!$B$8, 0) * H5280</f>
        <v>0</v>
      </c>
      <c r="L5280" s="2">
        <f>IF(B5280 &gt;= D5280*Inputs!$B$10, MAX(B5280 - E5280/Inputs!$B$5 - Inputs!$B$8, 0) * I5280, 0)</f>
        <v>0</v>
      </c>
      <c r="M5280" s="2">
        <f t="shared" si="986"/>
        <v>0</v>
      </c>
      <c r="N5280" s="3" t="str">
        <f t="shared" si="987"/>
        <v>Idle</v>
      </c>
      <c r="O5280" s="3" t="str">
        <f t="shared" si="995"/>
        <v>Idle</v>
      </c>
      <c r="P5280" s="2">
        <f t="shared" si="988"/>
        <v>0</v>
      </c>
      <c r="Q5280" s="2">
        <f t="shared" si="989"/>
        <v>0</v>
      </c>
      <c r="R5280" s="2">
        <f t="shared" si="990"/>
        <v>0</v>
      </c>
      <c r="S5280" s="2">
        <f t="shared" si="991"/>
        <v>0</v>
      </c>
      <c r="T5280" s="2">
        <f t="shared" si="992"/>
        <v>0</v>
      </c>
      <c r="U5280" s="2">
        <f>IF(O5280="Reg", R5280 * Inputs!$B$7, 0)</f>
        <v>0</v>
      </c>
      <c r="V5280" s="2">
        <f>MAX(F5280 + P5280*Inputs!$B$15 - (Q5280/Inputs!$B$16) - U5280, 0)</f>
        <v>0</v>
      </c>
    </row>
    <row r="5281" spans="1:22" x14ac:dyDescent="0.3">
      <c r="A5281" s="1">
        <v>46242.958333333343</v>
      </c>
      <c r="B5281" s="2">
        <v>43.435132222335689</v>
      </c>
      <c r="C5281" s="2">
        <v>1.273563729920909</v>
      </c>
      <c r="D5281" s="2">
        <f t="shared" si="984"/>
        <v>37.581404246149312</v>
      </c>
      <c r="E5281" s="2">
        <f t="shared" si="985"/>
        <v>14.82912541720737</v>
      </c>
      <c r="F5281" s="2">
        <f t="shared" si="993"/>
        <v>0</v>
      </c>
      <c r="G5281" s="2">
        <f t="shared" si="994"/>
        <v>340</v>
      </c>
      <c r="H5281" s="2">
        <f>MIN(Inputs!$B$2, (Inputs!$B$14 - F5281)/Inputs!$B$15)</f>
        <v>170</v>
      </c>
      <c r="I5281" s="2">
        <f>MAX(MIN(Inputs!$B$2, F5281*Inputs!$B$16, Inputs!$B$14*Inputs!$B$4 - G5281), 0)</f>
        <v>0</v>
      </c>
      <c r="J5281" s="2">
        <f>MAX(MIN(Inputs!$B$2, F5281*Inputs!$B$16, (Inputs!$B$14-F5281)/Inputs!$B$15)*Inputs!$B$9, 0)</f>
        <v>0</v>
      </c>
      <c r="K5281" s="2">
        <f>MAX(E5281*Inputs!$B$5 - B5281 - Inputs!$B$8, 0) * H5281</f>
        <v>0</v>
      </c>
      <c r="L5281" s="2">
        <f>IF(B5281 &gt;= D5281*Inputs!$B$10, MAX(B5281 - E5281/Inputs!$B$5 - Inputs!$B$8, 0) * I5281, 0)</f>
        <v>0</v>
      </c>
      <c r="M5281" s="2">
        <f t="shared" si="986"/>
        <v>0</v>
      </c>
      <c r="N5281" s="3" t="str">
        <f t="shared" si="987"/>
        <v>Idle</v>
      </c>
      <c r="O5281" s="3" t="str">
        <f t="shared" si="995"/>
        <v>Idle</v>
      </c>
      <c r="P5281" s="2">
        <f t="shared" si="988"/>
        <v>0</v>
      </c>
      <c r="Q5281" s="2">
        <f t="shared" si="989"/>
        <v>0</v>
      </c>
      <c r="R5281" s="2">
        <f t="shared" si="990"/>
        <v>0</v>
      </c>
      <c r="S5281" s="2">
        <f t="shared" si="991"/>
        <v>0</v>
      </c>
      <c r="T5281" s="2">
        <f t="shared" si="992"/>
        <v>0</v>
      </c>
      <c r="U5281" s="2">
        <f>IF(O5281="Reg", R5281 * Inputs!$B$7, 0)</f>
        <v>0</v>
      </c>
      <c r="V5281" s="2">
        <f>MAX(F5281 + P5281*Inputs!$B$15 - (Q5281/Inputs!$B$16) - U5281, 0)</f>
        <v>0</v>
      </c>
    </row>
    <row r="5282" spans="1:22" x14ac:dyDescent="0.3">
      <c r="A5282" s="1">
        <v>46243</v>
      </c>
      <c r="B5282" s="2">
        <v>26.365383269061809</v>
      </c>
      <c r="C5282" s="2">
        <v>9.6843581110555572</v>
      </c>
      <c r="D5282" s="2">
        <f t="shared" si="984"/>
        <v>39.182257291718919</v>
      </c>
      <c r="E5282" s="2">
        <f t="shared" si="985"/>
        <v>7.5899367134847537</v>
      </c>
      <c r="F5282" s="2">
        <f t="shared" si="993"/>
        <v>0</v>
      </c>
      <c r="G5282" s="2">
        <f t="shared" si="994"/>
        <v>0</v>
      </c>
      <c r="H5282" s="2">
        <f>MIN(Inputs!$B$2, (Inputs!$B$14 - F5282)/Inputs!$B$15)</f>
        <v>170</v>
      </c>
      <c r="I5282" s="2">
        <f>MAX(MIN(Inputs!$B$2, F5282*Inputs!$B$16, Inputs!$B$14*Inputs!$B$4 - G5282), 0)</f>
        <v>0</v>
      </c>
      <c r="J5282" s="2">
        <f>MAX(MIN(Inputs!$B$2, F5282*Inputs!$B$16, (Inputs!$B$14-F5282)/Inputs!$B$15)*Inputs!$B$9, 0)</f>
        <v>0</v>
      </c>
      <c r="K5282" s="2">
        <f>MAX(E5282*Inputs!$B$5 - B5282 - Inputs!$B$8, 0) * H5282</f>
        <v>0</v>
      </c>
      <c r="L5282" s="2">
        <f>IF(B5282 &gt;= D5282*Inputs!$B$10, MAX(B5282 - E5282/Inputs!$B$5 - Inputs!$B$8, 0) * I5282, 0)</f>
        <v>0</v>
      </c>
      <c r="M5282" s="2">
        <f t="shared" si="986"/>
        <v>0</v>
      </c>
      <c r="N5282" s="3" t="str">
        <f t="shared" si="987"/>
        <v>Idle</v>
      </c>
      <c r="O5282" s="3" t="str">
        <f t="shared" si="995"/>
        <v>Idle</v>
      </c>
      <c r="P5282" s="2">
        <f t="shared" si="988"/>
        <v>0</v>
      </c>
      <c r="Q5282" s="2">
        <f t="shared" si="989"/>
        <v>0</v>
      </c>
      <c r="R5282" s="2">
        <f t="shared" si="990"/>
        <v>0</v>
      </c>
      <c r="S5282" s="2">
        <f t="shared" si="991"/>
        <v>0</v>
      </c>
      <c r="T5282" s="2">
        <f t="shared" si="992"/>
        <v>0</v>
      </c>
      <c r="U5282" s="2">
        <f>IF(O5282="Reg", R5282 * Inputs!$B$7, 0)</f>
        <v>0</v>
      </c>
      <c r="V5282" s="2">
        <f>MAX(F5282 + P5282*Inputs!$B$15 - (Q5282/Inputs!$B$16) - U5282, 0)</f>
        <v>0</v>
      </c>
    </row>
    <row r="5283" spans="1:22" x14ac:dyDescent="0.3">
      <c r="A5283" s="1">
        <v>46243.041666666657</v>
      </c>
      <c r="B5283" s="2">
        <v>19.17423701184671</v>
      </c>
      <c r="C5283" s="2">
        <v>3.8093698287407061</v>
      </c>
      <c r="D5283" s="2">
        <f t="shared" si="984"/>
        <v>39.182257291718919</v>
      </c>
      <c r="E5283" s="2">
        <f t="shared" si="985"/>
        <v>14.41120891310438</v>
      </c>
      <c r="F5283" s="2">
        <f t="shared" si="993"/>
        <v>0</v>
      </c>
      <c r="G5283" s="2">
        <f t="shared" si="994"/>
        <v>0</v>
      </c>
      <c r="H5283" s="2">
        <f>MIN(Inputs!$B$2, (Inputs!$B$14 - F5283)/Inputs!$B$15)</f>
        <v>170</v>
      </c>
      <c r="I5283" s="2">
        <f>MAX(MIN(Inputs!$B$2, F5283*Inputs!$B$16, Inputs!$B$14*Inputs!$B$4 - G5283), 0)</f>
        <v>0</v>
      </c>
      <c r="J5283" s="2">
        <f>MAX(MIN(Inputs!$B$2, F5283*Inputs!$B$16, (Inputs!$B$14-F5283)/Inputs!$B$15)*Inputs!$B$9, 0)</f>
        <v>0</v>
      </c>
      <c r="K5283" s="2">
        <f>MAX(E5283*Inputs!$B$5 - B5283 - Inputs!$B$8, 0) * H5283</f>
        <v>0</v>
      </c>
      <c r="L5283" s="2">
        <f>IF(B5283 &gt;= D5283*Inputs!$B$10, MAX(B5283 - E5283/Inputs!$B$5 - Inputs!$B$8, 0) * I5283, 0)</f>
        <v>0</v>
      </c>
      <c r="M5283" s="2">
        <f t="shared" si="986"/>
        <v>0</v>
      </c>
      <c r="N5283" s="3" t="str">
        <f t="shared" si="987"/>
        <v>Idle</v>
      </c>
      <c r="O5283" s="3" t="str">
        <f t="shared" si="995"/>
        <v>Idle</v>
      </c>
      <c r="P5283" s="2">
        <f t="shared" si="988"/>
        <v>0</v>
      </c>
      <c r="Q5283" s="2">
        <f t="shared" si="989"/>
        <v>0</v>
      </c>
      <c r="R5283" s="2">
        <f t="shared" si="990"/>
        <v>0</v>
      </c>
      <c r="S5283" s="2">
        <f t="shared" si="991"/>
        <v>0</v>
      </c>
      <c r="T5283" s="2">
        <f t="shared" si="992"/>
        <v>0</v>
      </c>
      <c r="U5283" s="2">
        <f>IF(O5283="Reg", R5283 * Inputs!$B$7, 0)</f>
        <v>0</v>
      </c>
      <c r="V5283" s="2">
        <f>MAX(F5283 + P5283*Inputs!$B$15 - (Q5283/Inputs!$B$16) - U5283, 0)</f>
        <v>0</v>
      </c>
    </row>
    <row r="5284" spans="1:22" x14ac:dyDescent="0.3">
      <c r="A5284" s="1">
        <v>46243.083333333343</v>
      </c>
      <c r="B5284" s="2">
        <v>0</v>
      </c>
      <c r="C5284" s="2">
        <v>16.782510186124249</v>
      </c>
      <c r="D5284" s="2">
        <f t="shared" si="984"/>
        <v>39.182257291718919</v>
      </c>
      <c r="E5284" s="2">
        <f t="shared" si="985"/>
        <v>11.21550274446326</v>
      </c>
      <c r="F5284" s="2">
        <f t="shared" si="993"/>
        <v>0</v>
      </c>
      <c r="G5284" s="2">
        <f t="shared" si="994"/>
        <v>0</v>
      </c>
      <c r="H5284" s="2">
        <f>MIN(Inputs!$B$2, (Inputs!$B$14 - F5284)/Inputs!$B$15)</f>
        <v>170</v>
      </c>
      <c r="I5284" s="2">
        <f>MAX(MIN(Inputs!$B$2, F5284*Inputs!$B$16, Inputs!$B$14*Inputs!$B$4 - G5284), 0)</f>
        <v>0</v>
      </c>
      <c r="J5284" s="2">
        <f>MAX(MIN(Inputs!$B$2, F5284*Inputs!$B$16, (Inputs!$B$14-F5284)/Inputs!$B$15)*Inputs!$B$9, 0)</f>
        <v>0</v>
      </c>
      <c r="K5284" s="2">
        <f>MAX(E5284*Inputs!$B$5 - B5284 - Inputs!$B$8, 0) * H5284</f>
        <v>0</v>
      </c>
      <c r="L5284" s="2">
        <f>IF(B5284 &gt;= D5284*Inputs!$B$10, MAX(B5284 - E5284/Inputs!$B$5 - Inputs!$B$8, 0) * I5284, 0)</f>
        <v>0</v>
      </c>
      <c r="M5284" s="2">
        <f t="shared" si="986"/>
        <v>0</v>
      </c>
      <c r="N5284" s="3" t="str">
        <f t="shared" si="987"/>
        <v>Idle</v>
      </c>
      <c r="O5284" s="3" t="str">
        <f t="shared" si="995"/>
        <v>Idle</v>
      </c>
      <c r="P5284" s="2">
        <f t="shared" si="988"/>
        <v>0</v>
      </c>
      <c r="Q5284" s="2">
        <f t="shared" si="989"/>
        <v>0</v>
      </c>
      <c r="R5284" s="2">
        <f t="shared" si="990"/>
        <v>0</v>
      </c>
      <c r="S5284" s="2">
        <f t="shared" si="991"/>
        <v>0</v>
      </c>
      <c r="T5284" s="2">
        <f t="shared" si="992"/>
        <v>0</v>
      </c>
      <c r="U5284" s="2">
        <f>IF(O5284="Reg", R5284 * Inputs!$B$7, 0)</f>
        <v>0</v>
      </c>
      <c r="V5284" s="2">
        <f>MAX(F5284 + P5284*Inputs!$B$15 - (Q5284/Inputs!$B$16) - U5284, 0)</f>
        <v>0</v>
      </c>
    </row>
    <row r="5285" spans="1:22" x14ac:dyDescent="0.3">
      <c r="A5285" s="1">
        <v>46243.125</v>
      </c>
      <c r="B5285" s="2">
        <v>0</v>
      </c>
      <c r="C5285" s="2">
        <v>5.214586028742807</v>
      </c>
      <c r="D5285" s="2">
        <f t="shared" si="984"/>
        <v>39.182257291718919</v>
      </c>
      <c r="E5285" s="2">
        <f t="shared" si="985"/>
        <v>11.21550274446326</v>
      </c>
      <c r="F5285" s="2">
        <f t="shared" si="993"/>
        <v>0</v>
      </c>
      <c r="G5285" s="2">
        <f t="shared" si="994"/>
        <v>0</v>
      </c>
      <c r="H5285" s="2">
        <f>MIN(Inputs!$B$2, (Inputs!$B$14 - F5285)/Inputs!$B$15)</f>
        <v>170</v>
      </c>
      <c r="I5285" s="2">
        <f>MAX(MIN(Inputs!$B$2, F5285*Inputs!$B$16, Inputs!$B$14*Inputs!$B$4 - G5285), 0)</f>
        <v>0</v>
      </c>
      <c r="J5285" s="2">
        <f>MAX(MIN(Inputs!$B$2, F5285*Inputs!$B$16, (Inputs!$B$14-F5285)/Inputs!$B$15)*Inputs!$B$9, 0)</f>
        <v>0</v>
      </c>
      <c r="K5285" s="2">
        <f>MAX(E5285*Inputs!$B$5 - B5285 - Inputs!$B$8, 0) * H5285</f>
        <v>0</v>
      </c>
      <c r="L5285" s="2">
        <f>IF(B5285 &gt;= D5285*Inputs!$B$10, MAX(B5285 - E5285/Inputs!$B$5 - Inputs!$B$8, 0) * I5285, 0)</f>
        <v>0</v>
      </c>
      <c r="M5285" s="2">
        <f t="shared" si="986"/>
        <v>0</v>
      </c>
      <c r="N5285" s="3" t="str">
        <f t="shared" si="987"/>
        <v>Idle</v>
      </c>
      <c r="O5285" s="3" t="str">
        <f t="shared" si="995"/>
        <v>Idle</v>
      </c>
      <c r="P5285" s="2">
        <f t="shared" si="988"/>
        <v>0</v>
      </c>
      <c r="Q5285" s="2">
        <f t="shared" si="989"/>
        <v>0</v>
      </c>
      <c r="R5285" s="2">
        <f t="shared" si="990"/>
        <v>0</v>
      </c>
      <c r="S5285" s="2">
        <f t="shared" si="991"/>
        <v>0</v>
      </c>
      <c r="T5285" s="2">
        <f t="shared" si="992"/>
        <v>0</v>
      </c>
      <c r="U5285" s="2">
        <f>IF(O5285="Reg", R5285 * Inputs!$B$7, 0)</f>
        <v>0</v>
      </c>
      <c r="V5285" s="2">
        <f>MAX(F5285 + P5285*Inputs!$B$15 - (Q5285/Inputs!$B$16) - U5285, 0)</f>
        <v>0</v>
      </c>
    </row>
    <row r="5286" spans="1:22" x14ac:dyDescent="0.3">
      <c r="A5286" s="1">
        <v>46243.166666666657</v>
      </c>
      <c r="B5286" s="2">
        <v>0</v>
      </c>
      <c r="C5286" s="2">
        <v>11.350113768007519</v>
      </c>
      <c r="D5286" s="2">
        <f t="shared" si="984"/>
        <v>39.182257291718919</v>
      </c>
      <c r="E5286" s="2">
        <f t="shared" si="985"/>
        <v>11.21550274446326</v>
      </c>
      <c r="F5286" s="2">
        <f t="shared" si="993"/>
        <v>0</v>
      </c>
      <c r="G5286" s="2">
        <f t="shared" si="994"/>
        <v>0</v>
      </c>
      <c r="H5286" s="2">
        <f>MIN(Inputs!$B$2, (Inputs!$B$14 - F5286)/Inputs!$B$15)</f>
        <v>170</v>
      </c>
      <c r="I5286" s="2">
        <f>MAX(MIN(Inputs!$B$2, F5286*Inputs!$B$16, Inputs!$B$14*Inputs!$B$4 - G5286), 0)</f>
        <v>0</v>
      </c>
      <c r="J5286" s="2">
        <f>MAX(MIN(Inputs!$B$2, F5286*Inputs!$B$16, (Inputs!$B$14-F5286)/Inputs!$B$15)*Inputs!$B$9, 0)</f>
        <v>0</v>
      </c>
      <c r="K5286" s="2">
        <f>MAX(E5286*Inputs!$B$5 - B5286 - Inputs!$B$8, 0) * H5286</f>
        <v>0</v>
      </c>
      <c r="L5286" s="2">
        <f>IF(B5286 &gt;= D5286*Inputs!$B$10, MAX(B5286 - E5286/Inputs!$B$5 - Inputs!$B$8, 0) * I5286, 0)</f>
        <v>0</v>
      </c>
      <c r="M5286" s="2">
        <f t="shared" si="986"/>
        <v>0</v>
      </c>
      <c r="N5286" s="3" t="str">
        <f t="shared" si="987"/>
        <v>Idle</v>
      </c>
      <c r="O5286" s="3" t="str">
        <f t="shared" si="995"/>
        <v>Idle</v>
      </c>
      <c r="P5286" s="2">
        <f t="shared" si="988"/>
        <v>0</v>
      </c>
      <c r="Q5286" s="2">
        <f t="shared" si="989"/>
        <v>0</v>
      </c>
      <c r="R5286" s="2">
        <f t="shared" si="990"/>
        <v>0</v>
      </c>
      <c r="S5286" s="2">
        <f t="shared" si="991"/>
        <v>0</v>
      </c>
      <c r="T5286" s="2">
        <f t="shared" si="992"/>
        <v>0</v>
      </c>
      <c r="U5286" s="2">
        <f>IF(O5286="Reg", R5286 * Inputs!$B$7, 0)</f>
        <v>0</v>
      </c>
      <c r="V5286" s="2">
        <f>MAX(F5286 + P5286*Inputs!$B$15 - (Q5286/Inputs!$B$16) - U5286, 0)</f>
        <v>0</v>
      </c>
    </row>
    <row r="5287" spans="1:22" x14ac:dyDescent="0.3">
      <c r="A5287" s="1">
        <v>46243.208333333343</v>
      </c>
      <c r="B5287" s="2">
        <v>0</v>
      </c>
      <c r="C5287" s="2">
        <v>6.9911081214184883</v>
      </c>
      <c r="D5287" s="2">
        <f t="shared" si="984"/>
        <v>39.182257291718919</v>
      </c>
      <c r="E5287" s="2">
        <f t="shared" si="985"/>
        <v>11.21550274446326</v>
      </c>
      <c r="F5287" s="2">
        <f t="shared" si="993"/>
        <v>0</v>
      </c>
      <c r="G5287" s="2">
        <f t="shared" si="994"/>
        <v>0</v>
      </c>
      <c r="H5287" s="2">
        <f>MIN(Inputs!$B$2, (Inputs!$B$14 - F5287)/Inputs!$B$15)</f>
        <v>170</v>
      </c>
      <c r="I5287" s="2">
        <f>MAX(MIN(Inputs!$B$2, F5287*Inputs!$B$16, Inputs!$B$14*Inputs!$B$4 - G5287), 0)</f>
        <v>0</v>
      </c>
      <c r="J5287" s="2">
        <f>MAX(MIN(Inputs!$B$2, F5287*Inputs!$B$16, (Inputs!$B$14-F5287)/Inputs!$B$15)*Inputs!$B$9, 0)</f>
        <v>0</v>
      </c>
      <c r="K5287" s="2">
        <f>MAX(E5287*Inputs!$B$5 - B5287 - Inputs!$B$8, 0) * H5287</f>
        <v>0</v>
      </c>
      <c r="L5287" s="2">
        <f>IF(B5287 &gt;= D5287*Inputs!$B$10, MAX(B5287 - E5287/Inputs!$B$5 - Inputs!$B$8, 0) * I5287, 0)</f>
        <v>0</v>
      </c>
      <c r="M5287" s="2">
        <f t="shared" si="986"/>
        <v>0</v>
      </c>
      <c r="N5287" s="3" t="str">
        <f t="shared" si="987"/>
        <v>Idle</v>
      </c>
      <c r="O5287" s="3" t="str">
        <f t="shared" si="995"/>
        <v>Idle</v>
      </c>
      <c r="P5287" s="2">
        <f t="shared" si="988"/>
        <v>0</v>
      </c>
      <c r="Q5287" s="2">
        <f t="shared" si="989"/>
        <v>0</v>
      </c>
      <c r="R5287" s="2">
        <f t="shared" si="990"/>
        <v>0</v>
      </c>
      <c r="S5287" s="2">
        <f t="shared" si="991"/>
        <v>0</v>
      </c>
      <c r="T5287" s="2">
        <f t="shared" si="992"/>
        <v>0</v>
      </c>
      <c r="U5287" s="2">
        <f>IF(O5287="Reg", R5287 * Inputs!$B$7, 0)</f>
        <v>0</v>
      </c>
      <c r="V5287" s="2">
        <f>MAX(F5287 + P5287*Inputs!$B$15 - (Q5287/Inputs!$B$16) - U5287, 0)</f>
        <v>0</v>
      </c>
    </row>
    <row r="5288" spans="1:22" x14ac:dyDescent="0.3">
      <c r="A5288" s="1">
        <v>46243.25</v>
      </c>
      <c r="B5288" s="2">
        <v>67.293016466779562</v>
      </c>
      <c r="C5288" s="2">
        <v>28.443680041086019</v>
      </c>
      <c r="D5288" s="2">
        <f t="shared" si="984"/>
        <v>39.182257291718919</v>
      </c>
      <c r="E5288" s="2">
        <f t="shared" si="985"/>
        <v>14.219284047939217</v>
      </c>
      <c r="F5288" s="2">
        <f t="shared" si="993"/>
        <v>0</v>
      </c>
      <c r="G5288" s="2">
        <f t="shared" si="994"/>
        <v>0</v>
      </c>
      <c r="H5288" s="2">
        <f>MIN(Inputs!$B$2, (Inputs!$B$14 - F5288)/Inputs!$B$15)</f>
        <v>170</v>
      </c>
      <c r="I5288" s="2">
        <f>MAX(MIN(Inputs!$B$2, F5288*Inputs!$B$16, Inputs!$B$14*Inputs!$B$4 - G5288), 0)</f>
        <v>0</v>
      </c>
      <c r="J5288" s="2">
        <f>MAX(MIN(Inputs!$B$2, F5288*Inputs!$B$16, (Inputs!$B$14-F5288)/Inputs!$B$15)*Inputs!$B$9, 0)</f>
        <v>0</v>
      </c>
      <c r="K5288" s="2">
        <f>MAX(E5288*Inputs!$B$5 - B5288 - Inputs!$B$8, 0) * H5288</f>
        <v>0</v>
      </c>
      <c r="L5288" s="2">
        <f>IF(B5288 &gt;= D5288*Inputs!$B$10, MAX(B5288 - E5288/Inputs!$B$5 - Inputs!$B$8, 0) * I5288, 0)</f>
        <v>0</v>
      </c>
      <c r="M5288" s="2">
        <f t="shared" si="986"/>
        <v>0</v>
      </c>
      <c r="N5288" s="3" t="str">
        <f t="shared" si="987"/>
        <v>Idle</v>
      </c>
      <c r="O5288" s="3" t="str">
        <f t="shared" si="995"/>
        <v>Idle</v>
      </c>
      <c r="P5288" s="2">
        <f t="shared" si="988"/>
        <v>0</v>
      </c>
      <c r="Q5288" s="2">
        <f t="shared" si="989"/>
        <v>0</v>
      </c>
      <c r="R5288" s="2">
        <f t="shared" si="990"/>
        <v>0</v>
      </c>
      <c r="S5288" s="2">
        <f t="shared" si="991"/>
        <v>0</v>
      </c>
      <c r="T5288" s="2">
        <f t="shared" si="992"/>
        <v>0</v>
      </c>
      <c r="U5288" s="2">
        <f>IF(O5288="Reg", R5288 * Inputs!$B$7, 0)</f>
        <v>0</v>
      </c>
      <c r="V5288" s="2">
        <f>MAX(F5288 + P5288*Inputs!$B$15 - (Q5288/Inputs!$B$16) - U5288, 0)</f>
        <v>0</v>
      </c>
    </row>
    <row r="5289" spans="1:22" x14ac:dyDescent="0.3">
      <c r="A5289" s="1">
        <v>46243.291666666657</v>
      </c>
      <c r="B5289" s="2">
        <v>0</v>
      </c>
      <c r="C5289" s="2">
        <v>31.584980384265009</v>
      </c>
      <c r="D5289" s="2">
        <f t="shared" si="984"/>
        <v>39.182257291718919</v>
      </c>
      <c r="E5289" s="2">
        <f t="shared" si="985"/>
        <v>6.9815557420495162</v>
      </c>
      <c r="F5289" s="2">
        <f t="shared" si="993"/>
        <v>0</v>
      </c>
      <c r="G5289" s="2">
        <f t="shared" si="994"/>
        <v>0</v>
      </c>
      <c r="H5289" s="2">
        <f>MIN(Inputs!$B$2, (Inputs!$B$14 - F5289)/Inputs!$B$15)</f>
        <v>170</v>
      </c>
      <c r="I5289" s="2">
        <f>MAX(MIN(Inputs!$B$2, F5289*Inputs!$B$16, Inputs!$B$14*Inputs!$B$4 - G5289), 0)</f>
        <v>0</v>
      </c>
      <c r="J5289" s="2">
        <f>MAX(MIN(Inputs!$B$2, F5289*Inputs!$B$16, (Inputs!$B$14-F5289)/Inputs!$B$15)*Inputs!$B$9, 0)</f>
        <v>0</v>
      </c>
      <c r="K5289" s="2">
        <f>MAX(E5289*Inputs!$B$5 - B5289 - Inputs!$B$8, 0) * H5289</f>
        <v>0</v>
      </c>
      <c r="L5289" s="2">
        <f>IF(B5289 &gt;= D5289*Inputs!$B$10, MAX(B5289 - E5289/Inputs!$B$5 - Inputs!$B$8, 0) * I5289, 0)</f>
        <v>0</v>
      </c>
      <c r="M5289" s="2">
        <f t="shared" si="986"/>
        <v>0</v>
      </c>
      <c r="N5289" s="3" t="str">
        <f t="shared" si="987"/>
        <v>Idle</v>
      </c>
      <c r="O5289" s="3" t="str">
        <f t="shared" si="995"/>
        <v>Idle</v>
      </c>
      <c r="P5289" s="2">
        <f t="shared" si="988"/>
        <v>0</v>
      </c>
      <c r="Q5289" s="2">
        <f t="shared" si="989"/>
        <v>0</v>
      </c>
      <c r="R5289" s="2">
        <f t="shared" si="990"/>
        <v>0</v>
      </c>
      <c r="S5289" s="2">
        <f t="shared" si="991"/>
        <v>0</v>
      </c>
      <c r="T5289" s="2">
        <f t="shared" si="992"/>
        <v>0</v>
      </c>
      <c r="U5289" s="2">
        <f>IF(O5289="Reg", R5289 * Inputs!$B$7, 0)</f>
        <v>0</v>
      </c>
      <c r="V5289" s="2">
        <f>MAX(F5289 + P5289*Inputs!$B$15 - (Q5289/Inputs!$B$16) - U5289, 0)</f>
        <v>0</v>
      </c>
    </row>
    <row r="5290" spans="1:22" x14ac:dyDescent="0.3">
      <c r="A5290" s="1">
        <v>46243.333333333343</v>
      </c>
      <c r="B5290" s="2">
        <v>0</v>
      </c>
      <c r="C5290" s="2">
        <v>24.207401776058511</v>
      </c>
      <c r="D5290" s="2">
        <f t="shared" si="984"/>
        <v>39.182257291718919</v>
      </c>
      <c r="E5290" s="2">
        <f t="shared" si="985"/>
        <v>14.492613578116581</v>
      </c>
      <c r="F5290" s="2">
        <f t="shared" si="993"/>
        <v>0</v>
      </c>
      <c r="G5290" s="2">
        <f t="shared" si="994"/>
        <v>0</v>
      </c>
      <c r="H5290" s="2">
        <f>MIN(Inputs!$B$2, (Inputs!$B$14 - F5290)/Inputs!$B$15)</f>
        <v>170</v>
      </c>
      <c r="I5290" s="2">
        <f>MAX(MIN(Inputs!$B$2, F5290*Inputs!$B$16, Inputs!$B$14*Inputs!$B$4 - G5290), 0)</f>
        <v>0</v>
      </c>
      <c r="J5290" s="2">
        <f>MAX(MIN(Inputs!$B$2, F5290*Inputs!$B$16, (Inputs!$B$14-F5290)/Inputs!$B$15)*Inputs!$B$9, 0)</f>
        <v>0</v>
      </c>
      <c r="K5290" s="2">
        <f>MAX(E5290*Inputs!$B$5 - B5290 - Inputs!$B$8, 0) * H5290</f>
        <v>0</v>
      </c>
      <c r="L5290" s="2">
        <f>IF(B5290 &gt;= D5290*Inputs!$B$10, MAX(B5290 - E5290/Inputs!$B$5 - Inputs!$B$8, 0) * I5290, 0)</f>
        <v>0</v>
      </c>
      <c r="M5290" s="2">
        <f t="shared" si="986"/>
        <v>0</v>
      </c>
      <c r="N5290" s="3" t="str">
        <f t="shared" si="987"/>
        <v>Idle</v>
      </c>
      <c r="O5290" s="3" t="str">
        <f t="shared" si="995"/>
        <v>Idle</v>
      </c>
      <c r="P5290" s="2">
        <f t="shared" si="988"/>
        <v>0</v>
      </c>
      <c r="Q5290" s="2">
        <f t="shared" si="989"/>
        <v>0</v>
      </c>
      <c r="R5290" s="2">
        <f t="shared" si="990"/>
        <v>0</v>
      </c>
      <c r="S5290" s="2">
        <f t="shared" si="991"/>
        <v>0</v>
      </c>
      <c r="T5290" s="2">
        <f t="shared" si="992"/>
        <v>0</v>
      </c>
      <c r="U5290" s="2">
        <f>IF(O5290="Reg", R5290 * Inputs!$B$7, 0)</f>
        <v>0</v>
      </c>
      <c r="V5290" s="2">
        <f>MAX(F5290 + P5290*Inputs!$B$15 - (Q5290/Inputs!$B$16) - U5290, 0)</f>
        <v>0</v>
      </c>
    </row>
    <row r="5291" spans="1:22" x14ac:dyDescent="0.3">
      <c r="A5291" s="1">
        <v>46243.375</v>
      </c>
      <c r="B5291" s="2">
        <v>0</v>
      </c>
      <c r="C5291" s="2">
        <v>15.430929013427219</v>
      </c>
      <c r="D5291" s="2">
        <f t="shared" si="984"/>
        <v>39.182257291718919</v>
      </c>
      <c r="E5291" s="2">
        <f t="shared" si="985"/>
        <v>23.661189263328591</v>
      </c>
      <c r="F5291" s="2">
        <f t="shared" si="993"/>
        <v>0</v>
      </c>
      <c r="G5291" s="2">
        <f t="shared" si="994"/>
        <v>0</v>
      </c>
      <c r="H5291" s="2">
        <f>MIN(Inputs!$B$2, (Inputs!$B$14 - F5291)/Inputs!$B$15)</f>
        <v>170</v>
      </c>
      <c r="I5291" s="2">
        <f>MAX(MIN(Inputs!$B$2, F5291*Inputs!$B$16, Inputs!$B$14*Inputs!$B$4 - G5291), 0)</f>
        <v>0</v>
      </c>
      <c r="J5291" s="2">
        <f>MAX(MIN(Inputs!$B$2, F5291*Inputs!$B$16, (Inputs!$B$14-F5291)/Inputs!$B$15)*Inputs!$B$9, 0)</f>
        <v>0</v>
      </c>
      <c r="K5291" s="2">
        <f>MAX(E5291*Inputs!$B$5 - B5291 - Inputs!$B$8, 0) * H5291</f>
        <v>139.71391379395703</v>
      </c>
      <c r="L5291" s="2">
        <f>IF(B5291 &gt;= D5291*Inputs!$B$10, MAX(B5291 - E5291/Inputs!$B$5 - Inputs!$B$8, 0) * I5291, 0)</f>
        <v>0</v>
      </c>
      <c r="M5291" s="2">
        <f t="shared" si="986"/>
        <v>0</v>
      </c>
      <c r="N5291" s="3" t="str">
        <f t="shared" si="987"/>
        <v>Charge</v>
      </c>
      <c r="O5291" s="3" t="str">
        <f t="shared" si="995"/>
        <v>Charge</v>
      </c>
      <c r="P5291" s="2">
        <f t="shared" si="988"/>
        <v>170</v>
      </c>
      <c r="Q5291" s="2">
        <f t="shared" si="989"/>
        <v>0</v>
      </c>
      <c r="R5291" s="2">
        <f t="shared" si="990"/>
        <v>0</v>
      </c>
      <c r="S5291" s="2">
        <f t="shared" si="991"/>
        <v>0</v>
      </c>
      <c r="T5291" s="2">
        <f t="shared" si="992"/>
        <v>0</v>
      </c>
      <c r="U5291" s="2">
        <f>IF(O5291="Reg", R5291 * Inputs!$B$7, 0)</f>
        <v>0</v>
      </c>
      <c r="V5291" s="2">
        <f>MAX(F5291 + P5291*Inputs!$B$15 - (Q5291/Inputs!$B$16) - U5291, 0)</f>
        <v>170</v>
      </c>
    </row>
    <row r="5292" spans="1:22" x14ac:dyDescent="0.3">
      <c r="A5292" s="1">
        <v>46243.416666666657</v>
      </c>
      <c r="B5292" s="2">
        <v>0</v>
      </c>
      <c r="C5292" s="2">
        <v>2.1919011346604869</v>
      </c>
      <c r="D5292" s="2">
        <f t="shared" si="984"/>
        <v>39.182257291718919</v>
      </c>
      <c r="E5292" s="2">
        <f t="shared" si="985"/>
        <v>35.552490717144536</v>
      </c>
      <c r="F5292" s="2">
        <f t="shared" si="993"/>
        <v>170</v>
      </c>
      <c r="G5292" s="2">
        <f t="shared" si="994"/>
        <v>0</v>
      </c>
      <c r="H5292" s="2">
        <f>MIN(Inputs!$B$2, (Inputs!$B$14 - F5292)/Inputs!$B$15)</f>
        <v>170</v>
      </c>
      <c r="I5292" s="2">
        <f>MAX(MIN(Inputs!$B$2, F5292*Inputs!$B$16, Inputs!$B$14*Inputs!$B$4 - G5292), 0)</f>
        <v>170</v>
      </c>
      <c r="J5292" s="2">
        <f>MAX(MIN(Inputs!$B$2, F5292*Inputs!$B$16, (Inputs!$B$14-F5292)/Inputs!$B$15)*Inputs!$B$9, 0)</f>
        <v>136</v>
      </c>
      <c r="K5292" s="2">
        <f>MAX(E5292*Inputs!$B$5 - B5292 - Inputs!$B$8, 0) * H5292</f>
        <v>1918.6526112848223</v>
      </c>
      <c r="L5292" s="2">
        <f>IF(B5292 &gt;= D5292*Inputs!$B$10, MAX(B5292 - E5292/Inputs!$B$5 - Inputs!$B$8, 0) * I5292, 0)</f>
        <v>0</v>
      </c>
      <c r="M5292" s="2">
        <f t="shared" si="986"/>
        <v>298.09855431382618</v>
      </c>
      <c r="N5292" s="3" t="str">
        <f t="shared" si="987"/>
        <v>Charge</v>
      </c>
      <c r="O5292" s="3" t="str">
        <f t="shared" si="995"/>
        <v>Charge</v>
      </c>
      <c r="P5292" s="2">
        <f t="shared" si="988"/>
        <v>170</v>
      </c>
      <c r="Q5292" s="2">
        <f t="shared" si="989"/>
        <v>0</v>
      </c>
      <c r="R5292" s="2">
        <f t="shared" si="990"/>
        <v>0</v>
      </c>
      <c r="S5292" s="2">
        <f t="shared" si="991"/>
        <v>0</v>
      </c>
      <c r="T5292" s="2">
        <f t="shared" si="992"/>
        <v>0</v>
      </c>
      <c r="U5292" s="2">
        <f>IF(O5292="Reg", R5292 * Inputs!$B$7, 0)</f>
        <v>0</v>
      </c>
      <c r="V5292" s="2">
        <f>MAX(F5292 + P5292*Inputs!$B$15 - (Q5292/Inputs!$B$16) - U5292, 0)</f>
        <v>340</v>
      </c>
    </row>
    <row r="5293" spans="1:22" x14ac:dyDescent="0.3">
      <c r="A5293" s="1">
        <v>46243.458333333343</v>
      </c>
      <c r="B5293" s="2">
        <v>18.02268782085573</v>
      </c>
      <c r="C5293" s="2">
        <v>8.654236365209691</v>
      </c>
      <c r="D5293" s="2">
        <f t="shared" si="984"/>
        <v>39.182257291718919</v>
      </c>
      <c r="E5293" s="2">
        <f t="shared" si="985"/>
        <v>49.661650277301568</v>
      </c>
      <c r="F5293" s="2">
        <f t="shared" si="993"/>
        <v>340</v>
      </c>
      <c r="G5293" s="2">
        <f t="shared" si="994"/>
        <v>0</v>
      </c>
      <c r="H5293" s="2">
        <f>MIN(Inputs!$B$2, (Inputs!$B$14 - F5293)/Inputs!$B$15)</f>
        <v>0</v>
      </c>
      <c r="I5293" s="2">
        <f>MAX(MIN(Inputs!$B$2, F5293*Inputs!$B$16, Inputs!$B$14*Inputs!$B$4 - G5293), 0)</f>
        <v>170</v>
      </c>
      <c r="J5293" s="2">
        <f>MAX(MIN(Inputs!$B$2, F5293*Inputs!$B$16, (Inputs!$B$14-F5293)/Inputs!$B$15)*Inputs!$B$9, 0)</f>
        <v>0</v>
      </c>
      <c r="K5293" s="2">
        <f>MAX(E5293*Inputs!$B$5 - B5293 - Inputs!$B$8, 0) * H5293</f>
        <v>0</v>
      </c>
      <c r="L5293" s="2">
        <f>IF(B5293 &gt;= D5293*Inputs!$B$10, MAX(B5293 - E5293/Inputs!$B$5 - Inputs!$B$8, 0) * I5293, 0)</f>
        <v>0</v>
      </c>
      <c r="M5293" s="2">
        <f t="shared" si="986"/>
        <v>0</v>
      </c>
      <c r="N5293" s="3" t="str">
        <f t="shared" si="987"/>
        <v>Idle</v>
      </c>
      <c r="O5293" s="3" t="str">
        <f t="shared" si="995"/>
        <v>Idle</v>
      </c>
      <c r="P5293" s="2">
        <f t="shared" si="988"/>
        <v>0</v>
      </c>
      <c r="Q5293" s="2">
        <f t="shared" si="989"/>
        <v>0</v>
      </c>
      <c r="R5293" s="2">
        <f t="shared" si="990"/>
        <v>0</v>
      </c>
      <c r="S5293" s="2">
        <f t="shared" si="991"/>
        <v>0</v>
      </c>
      <c r="T5293" s="2">
        <f t="shared" si="992"/>
        <v>0</v>
      </c>
      <c r="U5293" s="2">
        <f>IF(O5293="Reg", R5293 * Inputs!$B$7, 0)</f>
        <v>0</v>
      </c>
      <c r="V5293" s="2">
        <f>MAX(F5293 + P5293*Inputs!$B$15 - (Q5293/Inputs!$B$16) - U5293, 0)</f>
        <v>340</v>
      </c>
    </row>
    <row r="5294" spans="1:22" x14ac:dyDescent="0.3">
      <c r="A5294" s="1">
        <v>46243.5</v>
      </c>
      <c r="B5294" s="2">
        <v>23.86664663144137</v>
      </c>
      <c r="C5294" s="2">
        <v>3.7691903721360669</v>
      </c>
      <c r="D5294" s="2">
        <f t="shared" si="984"/>
        <v>39.182257291718919</v>
      </c>
      <c r="E5294" s="2">
        <f t="shared" si="985"/>
        <v>61.204633015009868</v>
      </c>
      <c r="F5294" s="2">
        <f t="shared" si="993"/>
        <v>340</v>
      </c>
      <c r="G5294" s="2">
        <f t="shared" si="994"/>
        <v>0</v>
      </c>
      <c r="H5294" s="2">
        <f>MIN(Inputs!$B$2, (Inputs!$B$14 - F5294)/Inputs!$B$15)</f>
        <v>0</v>
      </c>
      <c r="I5294" s="2">
        <f>MAX(MIN(Inputs!$B$2, F5294*Inputs!$B$16, Inputs!$B$14*Inputs!$B$4 - G5294), 0)</f>
        <v>170</v>
      </c>
      <c r="J5294" s="2">
        <f>MAX(MIN(Inputs!$B$2, F5294*Inputs!$B$16, (Inputs!$B$14-F5294)/Inputs!$B$15)*Inputs!$B$9, 0)</f>
        <v>0</v>
      </c>
      <c r="K5294" s="2">
        <f>MAX(E5294*Inputs!$B$5 - B5294 - Inputs!$B$8, 0) * H5294</f>
        <v>0</v>
      </c>
      <c r="L5294" s="2">
        <f>IF(B5294 &gt;= D5294*Inputs!$B$10, MAX(B5294 - E5294/Inputs!$B$5 - Inputs!$B$8, 0) * I5294, 0)</f>
        <v>0</v>
      </c>
      <c r="M5294" s="2">
        <f t="shared" si="986"/>
        <v>0</v>
      </c>
      <c r="N5294" s="3" t="str">
        <f t="shared" si="987"/>
        <v>Idle</v>
      </c>
      <c r="O5294" s="3" t="str">
        <f t="shared" si="995"/>
        <v>Idle</v>
      </c>
      <c r="P5294" s="2">
        <f t="shared" si="988"/>
        <v>0</v>
      </c>
      <c r="Q5294" s="2">
        <f t="shared" si="989"/>
        <v>0</v>
      </c>
      <c r="R5294" s="2">
        <f t="shared" si="990"/>
        <v>0</v>
      </c>
      <c r="S5294" s="2">
        <f t="shared" si="991"/>
        <v>0</v>
      </c>
      <c r="T5294" s="2">
        <f t="shared" si="992"/>
        <v>0</v>
      </c>
      <c r="U5294" s="2">
        <f>IF(O5294="Reg", R5294 * Inputs!$B$7, 0)</f>
        <v>0</v>
      </c>
      <c r="V5294" s="2">
        <f>MAX(F5294 + P5294*Inputs!$B$15 - (Q5294/Inputs!$B$16) - U5294, 0)</f>
        <v>340</v>
      </c>
    </row>
    <row r="5295" spans="1:22" x14ac:dyDescent="0.3">
      <c r="A5295" s="1">
        <v>46243.541666666657</v>
      </c>
      <c r="B5295" s="2">
        <v>45.066347016402382</v>
      </c>
      <c r="C5295" s="2">
        <v>2.911160074080597</v>
      </c>
      <c r="D5295" s="2">
        <f t="shared" si="984"/>
        <v>39.182257291718919</v>
      </c>
      <c r="E5295" s="2">
        <f t="shared" si="985"/>
        <v>72.542991876838585</v>
      </c>
      <c r="F5295" s="2">
        <f t="shared" si="993"/>
        <v>340</v>
      </c>
      <c r="G5295" s="2">
        <f t="shared" si="994"/>
        <v>0</v>
      </c>
      <c r="H5295" s="2">
        <f>MIN(Inputs!$B$2, (Inputs!$B$14 - F5295)/Inputs!$B$15)</f>
        <v>0</v>
      </c>
      <c r="I5295" s="2">
        <f>MAX(MIN(Inputs!$B$2, F5295*Inputs!$B$16, Inputs!$B$14*Inputs!$B$4 - G5295), 0)</f>
        <v>170</v>
      </c>
      <c r="J5295" s="2">
        <f>MAX(MIN(Inputs!$B$2, F5295*Inputs!$B$16, (Inputs!$B$14-F5295)/Inputs!$B$15)*Inputs!$B$9, 0)</f>
        <v>0</v>
      </c>
      <c r="K5295" s="2">
        <f>MAX(E5295*Inputs!$B$5 - B5295 - Inputs!$B$8, 0) * H5295</f>
        <v>0</v>
      </c>
      <c r="L5295" s="2">
        <f>IF(B5295 &gt;= D5295*Inputs!$B$10, MAX(B5295 - E5295/Inputs!$B$5 - Inputs!$B$8, 0) * I5295, 0)</f>
        <v>0</v>
      </c>
      <c r="M5295" s="2">
        <f t="shared" si="986"/>
        <v>0</v>
      </c>
      <c r="N5295" s="3" t="str">
        <f t="shared" si="987"/>
        <v>Idle</v>
      </c>
      <c r="O5295" s="3" t="str">
        <f t="shared" si="995"/>
        <v>Idle</v>
      </c>
      <c r="P5295" s="2">
        <f t="shared" si="988"/>
        <v>0</v>
      </c>
      <c r="Q5295" s="2">
        <f t="shared" si="989"/>
        <v>0</v>
      </c>
      <c r="R5295" s="2">
        <f t="shared" si="990"/>
        <v>0</v>
      </c>
      <c r="S5295" s="2">
        <f t="shared" si="991"/>
        <v>0</v>
      </c>
      <c r="T5295" s="2">
        <f t="shared" si="992"/>
        <v>0</v>
      </c>
      <c r="U5295" s="2">
        <f>IF(O5295="Reg", R5295 * Inputs!$B$7, 0)</f>
        <v>0</v>
      </c>
      <c r="V5295" s="2">
        <f>MAX(F5295 + P5295*Inputs!$B$15 - (Q5295/Inputs!$B$16) - U5295, 0)</f>
        <v>340</v>
      </c>
    </row>
    <row r="5296" spans="1:22" x14ac:dyDescent="0.3">
      <c r="A5296" s="1">
        <v>46243.583333333343</v>
      </c>
      <c r="B5296" s="2">
        <v>55.011454111272052</v>
      </c>
      <c r="C5296" s="2">
        <v>21.431399858349199</v>
      </c>
      <c r="D5296" s="2">
        <f t="shared" si="984"/>
        <v>39.182257291718919</v>
      </c>
      <c r="E5296" s="2">
        <f t="shared" si="985"/>
        <v>79.431557306081359</v>
      </c>
      <c r="F5296" s="2">
        <f t="shared" si="993"/>
        <v>340</v>
      </c>
      <c r="G5296" s="2">
        <f t="shared" si="994"/>
        <v>0</v>
      </c>
      <c r="H5296" s="2">
        <f>MIN(Inputs!$B$2, (Inputs!$B$14 - F5296)/Inputs!$B$15)</f>
        <v>0</v>
      </c>
      <c r="I5296" s="2">
        <f>MAX(MIN(Inputs!$B$2, F5296*Inputs!$B$16, Inputs!$B$14*Inputs!$B$4 - G5296), 0)</f>
        <v>170</v>
      </c>
      <c r="J5296" s="2">
        <f>MAX(MIN(Inputs!$B$2, F5296*Inputs!$B$16, (Inputs!$B$14-F5296)/Inputs!$B$15)*Inputs!$B$9, 0)</f>
        <v>0</v>
      </c>
      <c r="K5296" s="2">
        <f>MAX(E5296*Inputs!$B$5 - B5296 - Inputs!$B$8, 0) * H5296</f>
        <v>0</v>
      </c>
      <c r="L5296" s="2">
        <f>IF(B5296 &gt;= D5296*Inputs!$B$10, MAX(B5296 - E5296/Inputs!$B$5 - Inputs!$B$8, 0) * I5296, 0)</f>
        <v>0</v>
      </c>
      <c r="M5296" s="2">
        <f t="shared" si="986"/>
        <v>0</v>
      </c>
      <c r="N5296" s="3" t="str">
        <f t="shared" si="987"/>
        <v>Idle</v>
      </c>
      <c r="O5296" s="3" t="str">
        <f t="shared" si="995"/>
        <v>Idle</v>
      </c>
      <c r="P5296" s="2">
        <f t="shared" si="988"/>
        <v>0</v>
      </c>
      <c r="Q5296" s="2">
        <f t="shared" si="989"/>
        <v>0</v>
      </c>
      <c r="R5296" s="2">
        <f t="shared" si="990"/>
        <v>0</v>
      </c>
      <c r="S5296" s="2">
        <f t="shared" si="991"/>
        <v>0</v>
      </c>
      <c r="T5296" s="2">
        <f t="shared" si="992"/>
        <v>0</v>
      </c>
      <c r="U5296" s="2">
        <f>IF(O5296="Reg", R5296 * Inputs!$B$7, 0)</f>
        <v>0</v>
      </c>
      <c r="V5296" s="2">
        <f>MAX(F5296 + P5296*Inputs!$B$15 - (Q5296/Inputs!$B$16) - U5296, 0)</f>
        <v>340</v>
      </c>
    </row>
    <row r="5297" spans="1:22" x14ac:dyDescent="0.3">
      <c r="A5297" s="1">
        <v>46243.625</v>
      </c>
      <c r="B5297" s="2">
        <v>71.347808722895692</v>
      </c>
      <c r="C5297" s="2">
        <v>6.6317513249145179</v>
      </c>
      <c r="D5297" s="2">
        <f t="shared" si="984"/>
        <v>39.182257291718919</v>
      </c>
      <c r="E5297" s="2">
        <f t="shared" si="985"/>
        <v>85.06090526296488</v>
      </c>
      <c r="F5297" s="2">
        <f t="shared" si="993"/>
        <v>340</v>
      </c>
      <c r="G5297" s="2">
        <f t="shared" si="994"/>
        <v>0</v>
      </c>
      <c r="H5297" s="2">
        <f>MIN(Inputs!$B$2, (Inputs!$B$14 - F5297)/Inputs!$B$15)</f>
        <v>0</v>
      </c>
      <c r="I5297" s="2">
        <f>MAX(MIN(Inputs!$B$2, F5297*Inputs!$B$16, Inputs!$B$14*Inputs!$B$4 - G5297), 0)</f>
        <v>170</v>
      </c>
      <c r="J5297" s="2">
        <f>MAX(MIN(Inputs!$B$2, F5297*Inputs!$B$16, (Inputs!$B$14-F5297)/Inputs!$B$15)*Inputs!$B$9, 0)</f>
        <v>0</v>
      </c>
      <c r="K5297" s="2">
        <f>MAX(E5297*Inputs!$B$5 - B5297 - Inputs!$B$8, 0) * H5297</f>
        <v>0</v>
      </c>
      <c r="L5297" s="2">
        <f>IF(B5297 &gt;= D5297*Inputs!$B$10, MAX(B5297 - E5297/Inputs!$B$5 - Inputs!$B$8, 0) * I5297, 0)</f>
        <v>0</v>
      </c>
      <c r="M5297" s="2">
        <f t="shared" si="986"/>
        <v>0</v>
      </c>
      <c r="N5297" s="3" t="str">
        <f t="shared" si="987"/>
        <v>Idle</v>
      </c>
      <c r="O5297" s="3" t="str">
        <f t="shared" si="995"/>
        <v>Idle</v>
      </c>
      <c r="P5297" s="2">
        <f t="shared" si="988"/>
        <v>0</v>
      </c>
      <c r="Q5297" s="2">
        <f t="shared" si="989"/>
        <v>0</v>
      </c>
      <c r="R5297" s="2">
        <f t="shared" si="990"/>
        <v>0</v>
      </c>
      <c r="S5297" s="2">
        <f t="shared" si="991"/>
        <v>0</v>
      </c>
      <c r="T5297" s="2">
        <f t="shared" si="992"/>
        <v>0</v>
      </c>
      <c r="U5297" s="2">
        <f>IF(O5297="Reg", R5297 * Inputs!$B$7, 0)</f>
        <v>0</v>
      </c>
      <c r="V5297" s="2">
        <f>MAX(F5297 + P5297*Inputs!$B$15 - (Q5297/Inputs!$B$16) - U5297, 0)</f>
        <v>340</v>
      </c>
    </row>
    <row r="5298" spans="1:22" x14ac:dyDescent="0.3">
      <c r="A5298" s="1">
        <v>46243.666666666657</v>
      </c>
      <c r="B5298" s="2">
        <v>84.654957360942205</v>
      </c>
      <c r="C5298" s="2">
        <v>5.4060961247460062</v>
      </c>
      <c r="D5298" s="2">
        <f t="shared" si="984"/>
        <v>39.182257291718919</v>
      </c>
      <c r="E5298" s="2">
        <f t="shared" si="985"/>
        <v>85.944902518120003</v>
      </c>
      <c r="F5298" s="2">
        <f t="shared" si="993"/>
        <v>340</v>
      </c>
      <c r="G5298" s="2">
        <f t="shared" si="994"/>
        <v>0</v>
      </c>
      <c r="H5298" s="2">
        <f>MIN(Inputs!$B$2, (Inputs!$B$14 - F5298)/Inputs!$B$15)</f>
        <v>0</v>
      </c>
      <c r="I5298" s="2">
        <f>MAX(MIN(Inputs!$B$2, F5298*Inputs!$B$16, Inputs!$B$14*Inputs!$B$4 - G5298), 0)</f>
        <v>170</v>
      </c>
      <c r="J5298" s="2">
        <f>MAX(MIN(Inputs!$B$2, F5298*Inputs!$B$16, (Inputs!$B$14-F5298)/Inputs!$B$15)*Inputs!$B$9, 0)</f>
        <v>0</v>
      </c>
      <c r="K5298" s="2">
        <f>MAX(E5298*Inputs!$B$5 - B5298 - Inputs!$B$8, 0) * H5298</f>
        <v>0</v>
      </c>
      <c r="L5298" s="2">
        <f>IF(B5298 &gt;= D5298*Inputs!$B$10, MAX(B5298 - E5298/Inputs!$B$5 - Inputs!$B$8, 0) * I5298, 0)</f>
        <v>0</v>
      </c>
      <c r="M5298" s="2">
        <f t="shared" si="986"/>
        <v>0</v>
      </c>
      <c r="N5298" s="3" t="str">
        <f t="shared" si="987"/>
        <v>Idle</v>
      </c>
      <c r="O5298" s="3" t="str">
        <f t="shared" si="995"/>
        <v>Idle</v>
      </c>
      <c r="P5298" s="2">
        <f t="shared" si="988"/>
        <v>0</v>
      </c>
      <c r="Q5298" s="2">
        <f t="shared" si="989"/>
        <v>0</v>
      </c>
      <c r="R5298" s="2">
        <f t="shared" si="990"/>
        <v>0</v>
      </c>
      <c r="S5298" s="2">
        <f t="shared" si="991"/>
        <v>0</v>
      </c>
      <c r="T5298" s="2">
        <f t="shared" si="992"/>
        <v>0</v>
      </c>
      <c r="U5298" s="2">
        <f>IF(O5298="Reg", R5298 * Inputs!$B$7, 0)</f>
        <v>0</v>
      </c>
      <c r="V5298" s="2">
        <f>MAX(F5298 + P5298*Inputs!$B$15 - (Q5298/Inputs!$B$16) - U5298, 0)</f>
        <v>340</v>
      </c>
    </row>
    <row r="5299" spans="1:22" x14ac:dyDescent="0.3">
      <c r="A5299" s="1">
        <v>46243.708333333343</v>
      </c>
      <c r="B5299" s="2">
        <v>87.280584247105509</v>
      </c>
      <c r="C5299" s="2">
        <v>5.3446641954190213</v>
      </c>
      <c r="D5299" s="2">
        <f t="shared" si="984"/>
        <v>39.182257291718919</v>
      </c>
      <c r="E5299" s="2">
        <f t="shared" si="985"/>
        <v>81.199472587536334</v>
      </c>
      <c r="F5299" s="2">
        <f t="shared" si="993"/>
        <v>340</v>
      </c>
      <c r="G5299" s="2">
        <f t="shared" si="994"/>
        <v>0</v>
      </c>
      <c r="H5299" s="2">
        <f>MIN(Inputs!$B$2, (Inputs!$B$14 - F5299)/Inputs!$B$15)</f>
        <v>0</v>
      </c>
      <c r="I5299" s="2">
        <f>MAX(MIN(Inputs!$B$2, F5299*Inputs!$B$16, Inputs!$B$14*Inputs!$B$4 - G5299), 0)</f>
        <v>170</v>
      </c>
      <c r="J5299" s="2">
        <f>MAX(MIN(Inputs!$B$2, F5299*Inputs!$B$16, (Inputs!$B$14-F5299)/Inputs!$B$15)*Inputs!$B$9, 0)</f>
        <v>0</v>
      </c>
      <c r="K5299" s="2">
        <f>MAX(E5299*Inputs!$B$5 - B5299 - Inputs!$B$8, 0) * H5299</f>
        <v>0</v>
      </c>
      <c r="L5299" s="2">
        <f>IF(B5299 &gt;= D5299*Inputs!$B$10, MAX(B5299 - E5299/Inputs!$B$5 - Inputs!$B$8, 0) * I5299, 0)</f>
        <v>0</v>
      </c>
      <c r="M5299" s="2">
        <f t="shared" si="986"/>
        <v>0</v>
      </c>
      <c r="N5299" s="3" t="str">
        <f t="shared" si="987"/>
        <v>Idle</v>
      </c>
      <c r="O5299" s="3" t="str">
        <f t="shared" si="995"/>
        <v>Idle</v>
      </c>
      <c r="P5299" s="2">
        <f t="shared" si="988"/>
        <v>0</v>
      </c>
      <c r="Q5299" s="2">
        <f t="shared" si="989"/>
        <v>0</v>
      </c>
      <c r="R5299" s="2">
        <f t="shared" si="990"/>
        <v>0</v>
      </c>
      <c r="S5299" s="2">
        <f t="shared" si="991"/>
        <v>0</v>
      </c>
      <c r="T5299" s="2">
        <f t="shared" si="992"/>
        <v>0</v>
      </c>
      <c r="U5299" s="2">
        <f>IF(O5299="Reg", R5299 * Inputs!$B$7, 0)</f>
        <v>0</v>
      </c>
      <c r="V5299" s="2">
        <f>MAX(F5299 + P5299*Inputs!$B$15 - (Q5299/Inputs!$B$16) - U5299, 0)</f>
        <v>340</v>
      </c>
    </row>
    <row r="5300" spans="1:22" x14ac:dyDescent="0.3">
      <c r="A5300" s="1">
        <v>46243.75</v>
      </c>
      <c r="B5300" s="2">
        <v>91.896799802413597</v>
      </c>
      <c r="C5300" s="2">
        <v>4.3316739551632946</v>
      </c>
      <c r="D5300" s="2">
        <f t="shared" si="984"/>
        <v>39.182257291718919</v>
      </c>
      <c r="E5300" s="2">
        <f t="shared" si="985"/>
        <v>73.715175390441843</v>
      </c>
      <c r="F5300" s="2">
        <f t="shared" si="993"/>
        <v>340</v>
      </c>
      <c r="G5300" s="2">
        <f t="shared" si="994"/>
        <v>0</v>
      </c>
      <c r="H5300" s="2">
        <f>MIN(Inputs!$B$2, (Inputs!$B$14 - F5300)/Inputs!$B$15)</f>
        <v>0</v>
      </c>
      <c r="I5300" s="2">
        <f>MAX(MIN(Inputs!$B$2, F5300*Inputs!$B$16, Inputs!$B$14*Inputs!$B$4 - G5300), 0)</f>
        <v>170</v>
      </c>
      <c r="J5300" s="2">
        <f>MAX(MIN(Inputs!$B$2, F5300*Inputs!$B$16, (Inputs!$B$14-F5300)/Inputs!$B$15)*Inputs!$B$9, 0)</f>
        <v>0</v>
      </c>
      <c r="K5300" s="2">
        <f>MAX(E5300*Inputs!$B$5 - B5300 - Inputs!$B$8, 0) * H5300</f>
        <v>0</v>
      </c>
      <c r="L5300" s="2">
        <f>IF(B5300 &gt;= D5300*Inputs!$B$10, MAX(B5300 - E5300/Inputs!$B$5 - Inputs!$B$8, 0) * I5300, 0)</f>
        <v>0</v>
      </c>
      <c r="M5300" s="2">
        <f t="shared" si="986"/>
        <v>0</v>
      </c>
      <c r="N5300" s="3" t="str">
        <f t="shared" si="987"/>
        <v>Idle</v>
      </c>
      <c r="O5300" s="3" t="str">
        <f t="shared" si="995"/>
        <v>Idle</v>
      </c>
      <c r="P5300" s="2">
        <f t="shared" si="988"/>
        <v>0</v>
      </c>
      <c r="Q5300" s="2">
        <f t="shared" si="989"/>
        <v>0</v>
      </c>
      <c r="R5300" s="2">
        <f t="shared" si="990"/>
        <v>0</v>
      </c>
      <c r="S5300" s="2">
        <f t="shared" si="991"/>
        <v>0</v>
      </c>
      <c r="T5300" s="2">
        <f t="shared" si="992"/>
        <v>0</v>
      </c>
      <c r="U5300" s="2">
        <f>IF(O5300="Reg", R5300 * Inputs!$B$7, 0)</f>
        <v>0</v>
      </c>
      <c r="V5300" s="2">
        <f>MAX(F5300 + P5300*Inputs!$B$15 - (Q5300/Inputs!$B$16) - U5300, 0)</f>
        <v>340</v>
      </c>
    </row>
    <row r="5301" spans="1:22" x14ac:dyDescent="0.3">
      <c r="A5301" s="1">
        <v>46243.791666666657</v>
      </c>
      <c r="B5301" s="2">
        <v>86.397739591859107</v>
      </c>
      <c r="C5301" s="2">
        <v>14.779129640760161</v>
      </c>
      <c r="D5301" s="2">
        <f t="shared" si="984"/>
        <v>39.182257291718919</v>
      </c>
      <c r="E5301" s="2">
        <f t="shared" si="985"/>
        <v>78.358872888080896</v>
      </c>
      <c r="F5301" s="2">
        <f t="shared" si="993"/>
        <v>340</v>
      </c>
      <c r="G5301" s="2">
        <f t="shared" si="994"/>
        <v>0</v>
      </c>
      <c r="H5301" s="2">
        <f>MIN(Inputs!$B$2, (Inputs!$B$14 - F5301)/Inputs!$B$15)</f>
        <v>0</v>
      </c>
      <c r="I5301" s="2">
        <f>MAX(MIN(Inputs!$B$2, F5301*Inputs!$B$16, Inputs!$B$14*Inputs!$B$4 - G5301), 0)</f>
        <v>170</v>
      </c>
      <c r="J5301" s="2">
        <f>MAX(MIN(Inputs!$B$2, F5301*Inputs!$B$16, (Inputs!$B$14-F5301)/Inputs!$B$15)*Inputs!$B$9, 0)</f>
        <v>0</v>
      </c>
      <c r="K5301" s="2">
        <f>MAX(E5301*Inputs!$B$5 - B5301 - Inputs!$B$8, 0) * H5301</f>
        <v>0</v>
      </c>
      <c r="L5301" s="2">
        <f>IF(B5301 &gt;= D5301*Inputs!$B$10, MAX(B5301 - E5301/Inputs!$B$5 - Inputs!$B$8, 0) * I5301, 0)</f>
        <v>0</v>
      </c>
      <c r="M5301" s="2">
        <f t="shared" si="986"/>
        <v>0</v>
      </c>
      <c r="N5301" s="3" t="str">
        <f t="shared" si="987"/>
        <v>Idle</v>
      </c>
      <c r="O5301" s="3" t="str">
        <f t="shared" si="995"/>
        <v>Idle</v>
      </c>
      <c r="P5301" s="2">
        <f t="shared" si="988"/>
        <v>0</v>
      </c>
      <c r="Q5301" s="2">
        <f t="shared" si="989"/>
        <v>0</v>
      </c>
      <c r="R5301" s="2">
        <f t="shared" si="990"/>
        <v>0</v>
      </c>
      <c r="S5301" s="2">
        <f t="shared" si="991"/>
        <v>0</v>
      </c>
      <c r="T5301" s="2">
        <f t="shared" si="992"/>
        <v>0</v>
      </c>
      <c r="U5301" s="2">
        <f>IF(O5301="Reg", R5301 * Inputs!$B$7, 0)</f>
        <v>0</v>
      </c>
      <c r="V5301" s="2">
        <f>MAX(F5301 + P5301*Inputs!$B$15 - (Q5301/Inputs!$B$16) - U5301, 0)</f>
        <v>340</v>
      </c>
    </row>
    <row r="5302" spans="1:22" x14ac:dyDescent="0.3">
      <c r="A5302" s="1">
        <v>46243.833333333343</v>
      </c>
      <c r="B5302" s="2">
        <v>88.787541852573185</v>
      </c>
      <c r="C5302" s="2">
        <v>8.3540575018007726</v>
      </c>
      <c r="D5302" s="2">
        <f t="shared" si="984"/>
        <v>39.182257291718919</v>
      </c>
      <c r="E5302" s="2">
        <f t="shared" si="985"/>
        <v>100.29801745367131</v>
      </c>
      <c r="F5302" s="2">
        <f t="shared" si="993"/>
        <v>340</v>
      </c>
      <c r="G5302" s="2">
        <f t="shared" si="994"/>
        <v>0</v>
      </c>
      <c r="H5302" s="2">
        <f>MIN(Inputs!$B$2, (Inputs!$B$14 - F5302)/Inputs!$B$15)</f>
        <v>0</v>
      </c>
      <c r="I5302" s="2">
        <f>MAX(MIN(Inputs!$B$2, F5302*Inputs!$B$16, Inputs!$B$14*Inputs!$B$4 - G5302), 0)</f>
        <v>170</v>
      </c>
      <c r="J5302" s="2">
        <f>MAX(MIN(Inputs!$B$2, F5302*Inputs!$B$16, (Inputs!$B$14-F5302)/Inputs!$B$15)*Inputs!$B$9, 0)</f>
        <v>0</v>
      </c>
      <c r="K5302" s="2">
        <f>MAX(E5302*Inputs!$B$5 - B5302 - Inputs!$B$8, 0) * H5302</f>
        <v>0</v>
      </c>
      <c r="L5302" s="2">
        <f>IF(B5302 &gt;= D5302*Inputs!$B$10, MAX(B5302 - E5302/Inputs!$B$5 - Inputs!$B$8, 0) * I5302, 0)</f>
        <v>0</v>
      </c>
      <c r="M5302" s="2">
        <f t="shared" si="986"/>
        <v>0</v>
      </c>
      <c r="N5302" s="3" t="str">
        <f t="shared" si="987"/>
        <v>Idle</v>
      </c>
      <c r="O5302" s="3" t="str">
        <f t="shared" si="995"/>
        <v>Idle</v>
      </c>
      <c r="P5302" s="2">
        <f t="shared" si="988"/>
        <v>0</v>
      </c>
      <c r="Q5302" s="2">
        <f t="shared" si="989"/>
        <v>0</v>
      </c>
      <c r="R5302" s="2">
        <f t="shared" si="990"/>
        <v>0</v>
      </c>
      <c r="S5302" s="2">
        <f t="shared" si="991"/>
        <v>0</v>
      </c>
      <c r="T5302" s="2">
        <f t="shared" si="992"/>
        <v>0</v>
      </c>
      <c r="U5302" s="2">
        <f>IF(O5302="Reg", R5302 * Inputs!$B$7, 0)</f>
        <v>0</v>
      </c>
      <c r="V5302" s="2">
        <f>MAX(F5302 + P5302*Inputs!$B$15 - (Q5302/Inputs!$B$16) - U5302, 0)</f>
        <v>340</v>
      </c>
    </row>
    <row r="5303" spans="1:22" x14ac:dyDescent="0.3">
      <c r="A5303" s="1">
        <v>46243.875</v>
      </c>
      <c r="B5303" s="2">
        <v>76.651792253826443</v>
      </c>
      <c r="C5303" s="2">
        <v>1.6665911861738429</v>
      </c>
      <c r="D5303" s="2">
        <f t="shared" si="984"/>
        <v>39.182257291718919</v>
      </c>
      <c r="E5303" s="2">
        <f t="shared" si="985"/>
        <v>87.520313596711375</v>
      </c>
      <c r="F5303" s="2">
        <f t="shared" si="993"/>
        <v>340</v>
      </c>
      <c r="G5303" s="2">
        <f t="shared" si="994"/>
        <v>0</v>
      </c>
      <c r="H5303" s="2">
        <f>MIN(Inputs!$B$2, (Inputs!$B$14 - F5303)/Inputs!$B$15)</f>
        <v>0</v>
      </c>
      <c r="I5303" s="2">
        <f>MAX(MIN(Inputs!$B$2, F5303*Inputs!$B$16, Inputs!$B$14*Inputs!$B$4 - G5303), 0)</f>
        <v>170</v>
      </c>
      <c r="J5303" s="2">
        <f>MAX(MIN(Inputs!$B$2, F5303*Inputs!$B$16, (Inputs!$B$14-F5303)/Inputs!$B$15)*Inputs!$B$9, 0)</f>
        <v>0</v>
      </c>
      <c r="K5303" s="2">
        <f>MAX(E5303*Inputs!$B$5 - B5303 - Inputs!$B$8, 0) * H5303</f>
        <v>0</v>
      </c>
      <c r="L5303" s="2">
        <f>IF(B5303 &gt;= D5303*Inputs!$B$10, MAX(B5303 - E5303/Inputs!$B$5 - Inputs!$B$8, 0) * I5303, 0)</f>
        <v>0</v>
      </c>
      <c r="M5303" s="2">
        <f t="shared" si="986"/>
        <v>0</v>
      </c>
      <c r="N5303" s="3" t="str">
        <f t="shared" si="987"/>
        <v>Idle</v>
      </c>
      <c r="O5303" s="3" t="str">
        <f t="shared" si="995"/>
        <v>Idle</v>
      </c>
      <c r="P5303" s="2">
        <f t="shared" si="988"/>
        <v>0</v>
      </c>
      <c r="Q5303" s="2">
        <f t="shared" si="989"/>
        <v>0</v>
      </c>
      <c r="R5303" s="2">
        <f t="shared" si="990"/>
        <v>0</v>
      </c>
      <c r="S5303" s="2">
        <f t="shared" si="991"/>
        <v>0</v>
      </c>
      <c r="T5303" s="2">
        <f t="shared" si="992"/>
        <v>0</v>
      </c>
      <c r="U5303" s="2">
        <f>IF(O5303="Reg", R5303 * Inputs!$B$7, 0)</f>
        <v>0</v>
      </c>
      <c r="V5303" s="2">
        <f>MAX(F5303 + P5303*Inputs!$B$15 - (Q5303/Inputs!$B$16) - U5303, 0)</f>
        <v>340</v>
      </c>
    </row>
    <row r="5304" spans="1:22" x14ac:dyDescent="0.3">
      <c r="A5304" s="1">
        <v>46243.916666666657</v>
      </c>
      <c r="B5304" s="2">
        <v>56.182377777440109</v>
      </c>
      <c r="C5304" s="2">
        <v>8.7847399129730164</v>
      </c>
      <c r="D5304" s="2">
        <f t="shared" si="984"/>
        <v>39.182257291718919</v>
      </c>
      <c r="E5304" s="2">
        <f t="shared" si="985"/>
        <v>74.745014887740282</v>
      </c>
      <c r="F5304" s="2">
        <f t="shared" si="993"/>
        <v>340</v>
      </c>
      <c r="G5304" s="2">
        <f t="shared" si="994"/>
        <v>0</v>
      </c>
      <c r="H5304" s="2">
        <f>MIN(Inputs!$B$2, (Inputs!$B$14 - F5304)/Inputs!$B$15)</f>
        <v>0</v>
      </c>
      <c r="I5304" s="2">
        <f>MAX(MIN(Inputs!$B$2, F5304*Inputs!$B$16, Inputs!$B$14*Inputs!$B$4 - G5304), 0)</f>
        <v>170</v>
      </c>
      <c r="J5304" s="2">
        <f>MAX(MIN(Inputs!$B$2, F5304*Inputs!$B$16, (Inputs!$B$14-F5304)/Inputs!$B$15)*Inputs!$B$9, 0)</f>
        <v>0</v>
      </c>
      <c r="K5304" s="2">
        <f>MAX(E5304*Inputs!$B$5 - B5304 - Inputs!$B$8, 0) * H5304</f>
        <v>0</v>
      </c>
      <c r="L5304" s="2">
        <f>IF(B5304 &gt;= D5304*Inputs!$B$10, MAX(B5304 - E5304/Inputs!$B$5 - Inputs!$B$8, 0) * I5304, 0)</f>
        <v>0</v>
      </c>
      <c r="M5304" s="2">
        <f t="shared" si="986"/>
        <v>0</v>
      </c>
      <c r="N5304" s="3" t="str">
        <f t="shared" si="987"/>
        <v>Idle</v>
      </c>
      <c r="O5304" s="3" t="str">
        <f t="shared" si="995"/>
        <v>Idle</v>
      </c>
      <c r="P5304" s="2">
        <f t="shared" si="988"/>
        <v>0</v>
      </c>
      <c r="Q5304" s="2">
        <f t="shared" si="989"/>
        <v>0</v>
      </c>
      <c r="R5304" s="2">
        <f t="shared" si="990"/>
        <v>0</v>
      </c>
      <c r="S5304" s="2">
        <f t="shared" si="991"/>
        <v>0</v>
      </c>
      <c r="T5304" s="2">
        <f t="shared" si="992"/>
        <v>0</v>
      </c>
      <c r="U5304" s="2">
        <f>IF(O5304="Reg", R5304 * Inputs!$B$7, 0)</f>
        <v>0</v>
      </c>
      <c r="V5304" s="2">
        <f>MAX(F5304 + P5304*Inputs!$B$15 - (Q5304/Inputs!$B$16) - U5304, 0)</f>
        <v>340</v>
      </c>
    </row>
    <row r="5305" spans="1:22" x14ac:dyDescent="0.3">
      <c r="A5305" s="1">
        <v>46243.958333333343</v>
      </c>
      <c r="B5305" s="2">
        <v>42.374801064538637</v>
      </c>
      <c r="C5305" s="2">
        <v>8.2287901881055809</v>
      </c>
      <c r="D5305" s="2">
        <f t="shared" si="984"/>
        <v>39.182257291718919</v>
      </c>
      <c r="E5305" s="2">
        <f t="shared" si="985"/>
        <v>65.381285258166926</v>
      </c>
      <c r="F5305" s="2">
        <f t="shared" si="993"/>
        <v>340</v>
      </c>
      <c r="G5305" s="2">
        <f t="shared" si="994"/>
        <v>0</v>
      </c>
      <c r="H5305" s="2">
        <f>MIN(Inputs!$B$2, (Inputs!$B$14 - F5305)/Inputs!$B$15)</f>
        <v>0</v>
      </c>
      <c r="I5305" s="2">
        <f>MAX(MIN(Inputs!$B$2, F5305*Inputs!$B$16, Inputs!$B$14*Inputs!$B$4 - G5305), 0)</f>
        <v>170</v>
      </c>
      <c r="J5305" s="2">
        <f>MAX(MIN(Inputs!$B$2, F5305*Inputs!$B$16, (Inputs!$B$14-F5305)/Inputs!$B$15)*Inputs!$B$9, 0)</f>
        <v>0</v>
      </c>
      <c r="K5305" s="2">
        <f>MAX(E5305*Inputs!$B$5 - B5305 - Inputs!$B$8, 0) * H5305</f>
        <v>0</v>
      </c>
      <c r="L5305" s="2">
        <f>IF(B5305 &gt;= D5305*Inputs!$B$10, MAX(B5305 - E5305/Inputs!$B$5 - Inputs!$B$8, 0) * I5305, 0)</f>
        <v>0</v>
      </c>
      <c r="M5305" s="2">
        <f t="shared" si="986"/>
        <v>0</v>
      </c>
      <c r="N5305" s="3" t="str">
        <f t="shared" si="987"/>
        <v>Idle</v>
      </c>
      <c r="O5305" s="3" t="str">
        <f t="shared" si="995"/>
        <v>Idle</v>
      </c>
      <c r="P5305" s="2">
        <f t="shared" si="988"/>
        <v>0</v>
      </c>
      <c r="Q5305" s="2">
        <f t="shared" si="989"/>
        <v>0</v>
      </c>
      <c r="R5305" s="2">
        <f t="shared" si="990"/>
        <v>0</v>
      </c>
      <c r="S5305" s="2">
        <f t="shared" si="991"/>
        <v>0</v>
      </c>
      <c r="T5305" s="2">
        <f t="shared" si="992"/>
        <v>0</v>
      </c>
      <c r="U5305" s="2">
        <f>IF(O5305="Reg", R5305 * Inputs!$B$7, 0)</f>
        <v>0</v>
      </c>
      <c r="V5305" s="2">
        <f>MAX(F5305 + P5305*Inputs!$B$15 - (Q5305/Inputs!$B$16) - U5305, 0)</f>
        <v>340</v>
      </c>
    </row>
    <row r="5306" spans="1:22" x14ac:dyDescent="0.3">
      <c r="A5306" s="1">
        <v>46244</v>
      </c>
      <c r="B5306" s="2">
        <v>119.7589847882479</v>
      </c>
      <c r="C5306" s="2">
        <v>2.9635955455602678</v>
      </c>
      <c r="D5306" s="2">
        <f t="shared" si="984"/>
        <v>48.838754740909877</v>
      </c>
      <c r="E5306" s="2">
        <f t="shared" si="985"/>
        <v>58.318818414077157</v>
      </c>
      <c r="F5306" s="2">
        <f t="shared" si="993"/>
        <v>340</v>
      </c>
      <c r="G5306" s="2">
        <f t="shared" si="994"/>
        <v>0</v>
      </c>
      <c r="H5306" s="2">
        <f>MIN(Inputs!$B$2, (Inputs!$B$14 - F5306)/Inputs!$B$15)</f>
        <v>0</v>
      </c>
      <c r="I5306" s="2">
        <f>MAX(MIN(Inputs!$B$2, F5306*Inputs!$B$16, Inputs!$B$14*Inputs!$B$4 - G5306), 0)</f>
        <v>170</v>
      </c>
      <c r="J5306" s="2">
        <f>MAX(MIN(Inputs!$B$2, F5306*Inputs!$B$16, (Inputs!$B$14-F5306)/Inputs!$B$15)*Inputs!$B$9, 0)</f>
        <v>0</v>
      </c>
      <c r="K5306" s="2">
        <f>MAX(E5306*Inputs!$B$5 - B5306 - Inputs!$B$8, 0) * H5306</f>
        <v>0</v>
      </c>
      <c r="L5306" s="2">
        <f>IF(B5306 &gt;= D5306*Inputs!$B$10, MAX(B5306 - E5306/Inputs!$B$5 - Inputs!$B$8, 0) * I5306, 0)</f>
        <v>5692.8920385554202</v>
      </c>
      <c r="M5306" s="2">
        <f t="shared" si="986"/>
        <v>0</v>
      </c>
      <c r="N5306" s="3" t="str">
        <f t="shared" si="987"/>
        <v>Discharge</v>
      </c>
      <c r="O5306" s="3" t="str">
        <f t="shared" si="995"/>
        <v>Discharge</v>
      </c>
      <c r="P5306" s="2">
        <f t="shared" si="988"/>
        <v>0</v>
      </c>
      <c r="Q5306" s="2">
        <f t="shared" si="989"/>
        <v>170</v>
      </c>
      <c r="R5306" s="2">
        <f t="shared" si="990"/>
        <v>0</v>
      </c>
      <c r="S5306" s="2">
        <f t="shared" si="991"/>
        <v>20359.027414002143</v>
      </c>
      <c r="T5306" s="2">
        <f t="shared" si="992"/>
        <v>0</v>
      </c>
      <c r="U5306" s="2">
        <f>IF(O5306="Reg", R5306 * Inputs!$B$7, 0)</f>
        <v>0</v>
      </c>
      <c r="V5306" s="2">
        <f>MAX(F5306 + P5306*Inputs!$B$15 - (Q5306/Inputs!$B$16) - U5306, 0)</f>
        <v>170</v>
      </c>
    </row>
    <row r="5307" spans="1:22" x14ac:dyDescent="0.3">
      <c r="A5307" s="1">
        <v>46244.041666666657</v>
      </c>
      <c r="B5307" s="2">
        <v>218.03260698540149</v>
      </c>
      <c r="C5307" s="2">
        <v>8.2614015215542356</v>
      </c>
      <c r="D5307" s="2">
        <f t="shared" si="984"/>
        <v>48.838754740909877</v>
      </c>
      <c r="E5307" s="2">
        <f t="shared" si="985"/>
        <v>38.35898761603584</v>
      </c>
      <c r="F5307" s="2">
        <f t="shared" si="993"/>
        <v>170</v>
      </c>
      <c r="G5307" s="2">
        <f t="shared" si="994"/>
        <v>170</v>
      </c>
      <c r="H5307" s="2">
        <f>MIN(Inputs!$B$2, (Inputs!$B$14 - F5307)/Inputs!$B$15)</f>
        <v>170</v>
      </c>
      <c r="I5307" s="2">
        <f>MAX(MIN(Inputs!$B$2, F5307*Inputs!$B$16, Inputs!$B$14*Inputs!$B$4 - G5307), 0)</f>
        <v>170</v>
      </c>
      <c r="J5307" s="2">
        <f>MAX(MIN(Inputs!$B$2, F5307*Inputs!$B$16, (Inputs!$B$14-F5307)/Inputs!$B$15)*Inputs!$B$9, 0)</f>
        <v>136</v>
      </c>
      <c r="K5307" s="2">
        <f>MAX(E5307*Inputs!$B$5 - B5307 - Inputs!$B$8, 0) * H5307</f>
        <v>0</v>
      </c>
      <c r="L5307" s="2">
        <f>IF(B5307 &gt;= D5307*Inputs!$B$10, MAX(B5307 - E5307/Inputs!$B$5 - Inputs!$B$8, 0) * I5307, 0)</f>
        <v>26255.284216238604</v>
      </c>
      <c r="M5307" s="2">
        <f t="shared" si="986"/>
        <v>1123.550606931376</v>
      </c>
      <c r="N5307" s="3" t="str">
        <f t="shared" si="987"/>
        <v>Discharge</v>
      </c>
      <c r="O5307" s="3" t="str">
        <f t="shared" si="995"/>
        <v>Discharge</v>
      </c>
      <c r="P5307" s="2">
        <f t="shared" si="988"/>
        <v>0</v>
      </c>
      <c r="Q5307" s="2">
        <f t="shared" si="989"/>
        <v>170</v>
      </c>
      <c r="R5307" s="2">
        <f t="shared" si="990"/>
        <v>0</v>
      </c>
      <c r="S5307" s="2">
        <f t="shared" si="991"/>
        <v>37065.543187518255</v>
      </c>
      <c r="T5307" s="2">
        <f t="shared" si="992"/>
        <v>0</v>
      </c>
      <c r="U5307" s="2">
        <f>IF(O5307="Reg", R5307 * Inputs!$B$7, 0)</f>
        <v>0</v>
      </c>
      <c r="V5307" s="2">
        <f>MAX(F5307 + P5307*Inputs!$B$15 - (Q5307/Inputs!$B$16) - U5307, 0)</f>
        <v>0</v>
      </c>
    </row>
    <row r="5308" spans="1:22" x14ac:dyDescent="0.3">
      <c r="A5308" s="1">
        <v>46244.083333333343</v>
      </c>
      <c r="B5308" s="2">
        <v>12.12131871081357</v>
      </c>
      <c r="C5308" s="2">
        <v>6.0425278818621839</v>
      </c>
      <c r="D5308" s="2">
        <f t="shared" si="984"/>
        <v>48.838754740909877</v>
      </c>
      <c r="E5308" s="2">
        <f t="shared" si="985"/>
        <v>2.0202197851355952</v>
      </c>
      <c r="F5308" s="2">
        <f t="shared" si="993"/>
        <v>0</v>
      </c>
      <c r="G5308" s="2">
        <f t="shared" si="994"/>
        <v>340</v>
      </c>
      <c r="H5308" s="2">
        <f>MIN(Inputs!$B$2, (Inputs!$B$14 - F5308)/Inputs!$B$15)</f>
        <v>170</v>
      </c>
      <c r="I5308" s="2">
        <f>MAX(MIN(Inputs!$B$2, F5308*Inputs!$B$16, Inputs!$B$14*Inputs!$B$4 - G5308), 0)</f>
        <v>0</v>
      </c>
      <c r="J5308" s="2">
        <f>MAX(MIN(Inputs!$B$2, F5308*Inputs!$B$16, (Inputs!$B$14-F5308)/Inputs!$B$15)*Inputs!$B$9, 0)</f>
        <v>0</v>
      </c>
      <c r="K5308" s="2">
        <f>MAX(E5308*Inputs!$B$5 - B5308 - Inputs!$B$8, 0) * H5308</f>
        <v>0</v>
      </c>
      <c r="L5308" s="2">
        <f>IF(B5308 &gt;= D5308*Inputs!$B$10, MAX(B5308 - E5308/Inputs!$B$5 - Inputs!$B$8, 0) * I5308, 0)</f>
        <v>0</v>
      </c>
      <c r="M5308" s="2">
        <f t="shared" si="986"/>
        <v>0</v>
      </c>
      <c r="N5308" s="3" t="str">
        <f t="shared" si="987"/>
        <v>Idle</v>
      </c>
      <c r="O5308" s="3" t="str">
        <f t="shared" si="995"/>
        <v>Idle</v>
      </c>
      <c r="P5308" s="2">
        <f t="shared" si="988"/>
        <v>0</v>
      </c>
      <c r="Q5308" s="2">
        <f t="shared" si="989"/>
        <v>0</v>
      </c>
      <c r="R5308" s="2">
        <f t="shared" si="990"/>
        <v>0</v>
      </c>
      <c r="S5308" s="2">
        <f t="shared" si="991"/>
        <v>0</v>
      </c>
      <c r="T5308" s="2">
        <f t="shared" si="992"/>
        <v>0</v>
      </c>
      <c r="U5308" s="2">
        <f>IF(O5308="Reg", R5308 * Inputs!$B$7, 0)</f>
        <v>0</v>
      </c>
      <c r="V5308" s="2">
        <f>MAX(F5308 + P5308*Inputs!$B$15 - (Q5308/Inputs!$B$16) - U5308, 0)</f>
        <v>0</v>
      </c>
    </row>
    <row r="5309" spans="1:22" x14ac:dyDescent="0.3">
      <c r="A5309" s="1">
        <v>46244.125</v>
      </c>
      <c r="B5309" s="2">
        <v>0</v>
      </c>
      <c r="C5309" s="2">
        <v>8.5500019399344591</v>
      </c>
      <c r="D5309" s="2">
        <f t="shared" si="984"/>
        <v>48.838754740909877</v>
      </c>
      <c r="E5309" s="2">
        <f t="shared" si="985"/>
        <v>0</v>
      </c>
      <c r="F5309" s="2">
        <f t="shared" si="993"/>
        <v>0</v>
      </c>
      <c r="G5309" s="2">
        <f t="shared" si="994"/>
        <v>340</v>
      </c>
      <c r="H5309" s="2">
        <f>MIN(Inputs!$B$2, (Inputs!$B$14 - F5309)/Inputs!$B$15)</f>
        <v>170</v>
      </c>
      <c r="I5309" s="2">
        <f>MAX(MIN(Inputs!$B$2, F5309*Inputs!$B$16, Inputs!$B$14*Inputs!$B$4 - G5309), 0)</f>
        <v>0</v>
      </c>
      <c r="J5309" s="2">
        <f>MAX(MIN(Inputs!$B$2, F5309*Inputs!$B$16, (Inputs!$B$14-F5309)/Inputs!$B$15)*Inputs!$B$9, 0)</f>
        <v>0</v>
      </c>
      <c r="K5309" s="2">
        <f>MAX(E5309*Inputs!$B$5 - B5309 - Inputs!$B$8, 0) * H5309</f>
        <v>0</v>
      </c>
      <c r="L5309" s="2">
        <f>IF(B5309 &gt;= D5309*Inputs!$B$10, MAX(B5309 - E5309/Inputs!$B$5 - Inputs!$B$8, 0) * I5309, 0)</f>
        <v>0</v>
      </c>
      <c r="M5309" s="2">
        <f t="shared" si="986"/>
        <v>0</v>
      </c>
      <c r="N5309" s="3" t="str">
        <f t="shared" si="987"/>
        <v>Idle</v>
      </c>
      <c r="O5309" s="3" t="str">
        <f t="shared" si="995"/>
        <v>Idle</v>
      </c>
      <c r="P5309" s="2">
        <f t="shared" si="988"/>
        <v>0</v>
      </c>
      <c r="Q5309" s="2">
        <f t="shared" si="989"/>
        <v>0</v>
      </c>
      <c r="R5309" s="2">
        <f t="shared" si="990"/>
        <v>0</v>
      </c>
      <c r="S5309" s="2">
        <f t="shared" si="991"/>
        <v>0</v>
      </c>
      <c r="T5309" s="2">
        <f t="shared" si="992"/>
        <v>0</v>
      </c>
      <c r="U5309" s="2">
        <f>IF(O5309="Reg", R5309 * Inputs!$B$7, 0)</f>
        <v>0</v>
      </c>
      <c r="V5309" s="2">
        <f>MAX(F5309 + P5309*Inputs!$B$15 - (Q5309/Inputs!$B$16) - U5309, 0)</f>
        <v>0</v>
      </c>
    </row>
    <row r="5310" spans="1:22" x14ac:dyDescent="0.3">
      <c r="A5310" s="1">
        <v>46244.166666666657</v>
      </c>
      <c r="B5310" s="2">
        <v>0</v>
      </c>
      <c r="C5310" s="2">
        <v>6.0319297928522531</v>
      </c>
      <c r="D5310" s="2">
        <f t="shared" si="984"/>
        <v>48.838754740909877</v>
      </c>
      <c r="E5310" s="2">
        <f t="shared" si="985"/>
        <v>0</v>
      </c>
      <c r="F5310" s="2">
        <f t="shared" si="993"/>
        <v>0</v>
      </c>
      <c r="G5310" s="2">
        <f t="shared" si="994"/>
        <v>340</v>
      </c>
      <c r="H5310" s="2">
        <f>MIN(Inputs!$B$2, (Inputs!$B$14 - F5310)/Inputs!$B$15)</f>
        <v>170</v>
      </c>
      <c r="I5310" s="2">
        <f>MAX(MIN(Inputs!$B$2, F5310*Inputs!$B$16, Inputs!$B$14*Inputs!$B$4 - G5310), 0)</f>
        <v>0</v>
      </c>
      <c r="J5310" s="2">
        <f>MAX(MIN(Inputs!$B$2, F5310*Inputs!$B$16, (Inputs!$B$14-F5310)/Inputs!$B$15)*Inputs!$B$9, 0)</f>
        <v>0</v>
      </c>
      <c r="K5310" s="2">
        <f>MAX(E5310*Inputs!$B$5 - B5310 - Inputs!$B$8, 0) * H5310</f>
        <v>0</v>
      </c>
      <c r="L5310" s="2">
        <f>IF(B5310 &gt;= D5310*Inputs!$B$10, MAX(B5310 - E5310/Inputs!$B$5 - Inputs!$B$8, 0) * I5310, 0)</f>
        <v>0</v>
      </c>
      <c r="M5310" s="2">
        <f t="shared" si="986"/>
        <v>0</v>
      </c>
      <c r="N5310" s="3" t="str">
        <f t="shared" si="987"/>
        <v>Idle</v>
      </c>
      <c r="O5310" s="3" t="str">
        <f t="shared" si="995"/>
        <v>Idle</v>
      </c>
      <c r="P5310" s="2">
        <f t="shared" si="988"/>
        <v>0</v>
      </c>
      <c r="Q5310" s="2">
        <f t="shared" si="989"/>
        <v>0</v>
      </c>
      <c r="R5310" s="2">
        <f t="shared" si="990"/>
        <v>0</v>
      </c>
      <c r="S5310" s="2">
        <f t="shared" si="991"/>
        <v>0</v>
      </c>
      <c r="T5310" s="2">
        <f t="shared" si="992"/>
        <v>0</v>
      </c>
      <c r="U5310" s="2">
        <f>IF(O5310="Reg", R5310 * Inputs!$B$7, 0)</f>
        <v>0</v>
      </c>
      <c r="V5310" s="2">
        <f>MAX(F5310 + P5310*Inputs!$B$15 - (Q5310/Inputs!$B$16) - U5310, 0)</f>
        <v>0</v>
      </c>
    </row>
    <row r="5311" spans="1:22" x14ac:dyDescent="0.3">
      <c r="A5311" s="1">
        <v>46244.208333333343</v>
      </c>
      <c r="B5311" s="2">
        <v>0</v>
      </c>
      <c r="C5311" s="2">
        <v>53.269246927256411</v>
      </c>
      <c r="D5311" s="2">
        <f t="shared" si="984"/>
        <v>48.838754740909877</v>
      </c>
      <c r="E5311" s="2">
        <f t="shared" si="985"/>
        <v>0</v>
      </c>
      <c r="F5311" s="2">
        <f t="shared" si="993"/>
        <v>0</v>
      </c>
      <c r="G5311" s="2">
        <f t="shared" si="994"/>
        <v>340</v>
      </c>
      <c r="H5311" s="2">
        <f>MIN(Inputs!$B$2, (Inputs!$B$14 - F5311)/Inputs!$B$15)</f>
        <v>170</v>
      </c>
      <c r="I5311" s="2">
        <f>MAX(MIN(Inputs!$B$2, F5311*Inputs!$B$16, Inputs!$B$14*Inputs!$B$4 - G5311), 0)</f>
        <v>0</v>
      </c>
      <c r="J5311" s="2">
        <f>MAX(MIN(Inputs!$B$2, F5311*Inputs!$B$16, (Inputs!$B$14-F5311)/Inputs!$B$15)*Inputs!$B$9, 0)</f>
        <v>0</v>
      </c>
      <c r="K5311" s="2">
        <f>MAX(E5311*Inputs!$B$5 - B5311 - Inputs!$B$8, 0) * H5311</f>
        <v>0</v>
      </c>
      <c r="L5311" s="2">
        <f>IF(B5311 &gt;= D5311*Inputs!$B$10, MAX(B5311 - E5311/Inputs!$B$5 - Inputs!$B$8, 0) * I5311, 0)</f>
        <v>0</v>
      </c>
      <c r="M5311" s="2">
        <f t="shared" si="986"/>
        <v>0</v>
      </c>
      <c r="N5311" s="3" t="str">
        <f t="shared" si="987"/>
        <v>Idle</v>
      </c>
      <c r="O5311" s="3" t="str">
        <f t="shared" si="995"/>
        <v>Idle</v>
      </c>
      <c r="P5311" s="2">
        <f t="shared" si="988"/>
        <v>0</v>
      </c>
      <c r="Q5311" s="2">
        <f t="shared" si="989"/>
        <v>0</v>
      </c>
      <c r="R5311" s="2">
        <f t="shared" si="990"/>
        <v>0</v>
      </c>
      <c r="S5311" s="2">
        <f t="shared" si="991"/>
        <v>0</v>
      </c>
      <c r="T5311" s="2">
        <f t="shared" si="992"/>
        <v>0</v>
      </c>
      <c r="U5311" s="2">
        <f>IF(O5311="Reg", R5311 * Inputs!$B$7, 0)</f>
        <v>0</v>
      </c>
      <c r="V5311" s="2">
        <f>MAX(F5311 + P5311*Inputs!$B$15 - (Q5311/Inputs!$B$16) - U5311, 0)</f>
        <v>0</v>
      </c>
    </row>
    <row r="5312" spans="1:22" x14ac:dyDescent="0.3">
      <c r="A5312" s="1">
        <v>46244.25</v>
      </c>
      <c r="B5312" s="2">
        <v>0</v>
      </c>
      <c r="C5312" s="2">
        <v>30.594879218616679</v>
      </c>
      <c r="D5312" s="2">
        <f t="shared" si="984"/>
        <v>48.838754740909877</v>
      </c>
      <c r="E5312" s="2">
        <f t="shared" si="985"/>
        <v>2.1317429699778114</v>
      </c>
      <c r="F5312" s="2">
        <f t="shared" si="993"/>
        <v>0</v>
      </c>
      <c r="G5312" s="2">
        <f t="shared" si="994"/>
        <v>340</v>
      </c>
      <c r="H5312" s="2">
        <f>MIN(Inputs!$B$2, (Inputs!$B$14 - F5312)/Inputs!$B$15)</f>
        <v>170</v>
      </c>
      <c r="I5312" s="2">
        <f>MAX(MIN(Inputs!$B$2, F5312*Inputs!$B$16, Inputs!$B$14*Inputs!$B$4 - G5312), 0)</f>
        <v>0</v>
      </c>
      <c r="J5312" s="2">
        <f>MAX(MIN(Inputs!$B$2, F5312*Inputs!$B$16, (Inputs!$B$14-F5312)/Inputs!$B$15)*Inputs!$B$9, 0)</f>
        <v>0</v>
      </c>
      <c r="K5312" s="2">
        <f>MAX(E5312*Inputs!$B$5 - B5312 - Inputs!$B$8, 0) * H5312</f>
        <v>0</v>
      </c>
      <c r="L5312" s="2">
        <f>IF(B5312 &gt;= D5312*Inputs!$B$10, MAX(B5312 - E5312/Inputs!$B$5 - Inputs!$B$8, 0) * I5312, 0)</f>
        <v>0</v>
      </c>
      <c r="M5312" s="2">
        <f t="shared" si="986"/>
        <v>0</v>
      </c>
      <c r="N5312" s="3" t="str">
        <f t="shared" si="987"/>
        <v>Idle</v>
      </c>
      <c r="O5312" s="3" t="str">
        <f t="shared" si="995"/>
        <v>Idle</v>
      </c>
      <c r="P5312" s="2">
        <f t="shared" si="988"/>
        <v>0</v>
      </c>
      <c r="Q5312" s="2">
        <f t="shared" si="989"/>
        <v>0</v>
      </c>
      <c r="R5312" s="2">
        <f t="shared" si="990"/>
        <v>0</v>
      </c>
      <c r="S5312" s="2">
        <f t="shared" si="991"/>
        <v>0</v>
      </c>
      <c r="T5312" s="2">
        <f t="shared" si="992"/>
        <v>0</v>
      </c>
      <c r="U5312" s="2">
        <f>IF(O5312="Reg", R5312 * Inputs!$B$7, 0)</f>
        <v>0</v>
      </c>
      <c r="V5312" s="2">
        <f>MAX(F5312 + P5312*Inputs!$B$15 - (Q5312/Inputs!$B$16) - U5312, 0)</f>
        <v>0</v>
      </c>
    </row>
    <row r="5313" spans="1:22" x14ac:dyDescent="0.3">
      <c r="A5313" s="1">
        <v>46244.291666666657</v>
      </c>
      <c r="B5313" s="2">
        <v>0</v>
      </c>
      <c r="C5313" s="2">
        <v>8.102827949201771</v>
      </c>
      <c r="D5313" s="2">
        <f t="shared" si="984"/>
        <v>48.838754740909877</v>
      </c>
      <c r="E5313" s="2">
        <f t="shared" si="985"/>
        <v>5.3818404677033129</v>
      </c>
      <c r="F5313" s="2">
        <f t="shared" si="993"/>
        <v>0</v>
      </c>
      <c r="G5313" s="2">
        <f t="shared" si="994"/>
        <v>340</v>
      </c>
      <c r="H5313" s="2">
        <f>MIN(Inputs!$B$2, (Inputs!$B$14 - F5313)/Inputs!$B$15)</f>
        <v>170</v>
      </c>
      <c r="I5313" s="2">
        <f>MAX(MIN(Inputs!$B$2, F5313*Inputs!$B$16, Inputs!$B$14*Inputs!$B$4 - G5313), 0)</f>
        <v>0</v>
      </c>
      <c r="J5313" s="2">
        <f>MAX(MIN(Inputs!$B$2, F5313*Inputs!$B$16, (Inputs!$B$14-F5313)/Inputs!$B$15)*Inputs!$B$9, 0)</f>
        <v>0</v>
      </c>
      <c r="K5313" s="2">
        <f>MAX(E5313*Inputs!$B$5 - B5313 - Inputs!$B$8, 0) * H5313</f>
        <v>0</v>
      </c>
      <c r="L5313" s="2">
        <f>IF(B5313 &gt;= D5313*Inputs!$B$10, MAX(B5313 - E5313/Inputs!$B$5 - Inputs!$B$8, 0) * I5313, 0)</f>
        <v>0</v>
      </c>
      <c r="M5313" s="2">
        <f t="shared" si="986"/>
        <v>0</v>
      </c>
      <c r="N5313" s="3" t="str">
        <f t="shared" si="987"/>
        <v>Idle</v>
      </c>
      <c r="O5313" s="3" t="str">
        <f t="shared" si="995"/>
        <v>Idle</v>
      </c>
      <c r="P5313" s="2">
        <f t="shared" si="988"/>
        <v>0</v>
      </c>
      <c r="Q5313" s="2">
        <f t="shared" si="989"/>
        <v>0</v>
      </c>
      <c r="R5313" s="2">
        <f t="shared" si="990"/>
        <v>0</v>
      </c>
      <c r="S5313" s="2">
        <f t="shared" si="991"/>
        <v>0</v>
      </c>
      <c r="T5313" s="2">
        <f t="shared" si="992"/>
        <v>0</v>
      </c>
      <c r="U5313" s="2">
        <f>IF(O5313="Reg", R5313 * Inputs!$B$7, 0)</f>
        <v>0</v>
      </c>
      <c r="V5313" s="2">
        <f>MAX(F5313 + P5313*Inputs!$B$15 - (Q5313/Inputs!$B$16) - U5313, 0)</f>
        <v>0</v>
      </c>
    </row>
    <row r="5314" spans="1:22" x14ac:dyDescent="0.3">
      <c r="A5314" s="1">
        <v>46244.333333333343</v>
      </c>
      <c r="B5314" s="2">
        <v>0</v>
      </c>
      <c r="C5314" s="2">
        <v>15.065189162204581</v>
      </c>
      <c r="D5314" s="2">
        <f t="shared" ref="D5314:D5377" si="996">AVERAGEIFS(B:B, A:A, "&gt;="&amp;INT(A5314), A:A, "&lt;"&amp;INT(A5314)+1)</f>
        <v>48.838754740909877</v>
      </c>
      <c r="E5314" s="2">
        <f t="shared" ref="E5314:E5377" si="997">AVERAGE(B5314:B5319)</f>
        <v>12.868047431373924</v>
      </c>
      <c r="F5314" s="2">
        <f t="shared" si="993"/>
        <v>0</v>
      </c>
      <c r="G5314" s="2">
        <f t="shared" si="994"/>
        <v>340</v>
      </c>
      <c r="H5314" s="2">
        <f>MIN(Inputs!$B$2, (Inputs!$B$14 - F5314)/Inputs!$B$15)</f>
        <v>170</v>
      </c>
      <c r="I5314" s="2">
        <f>MAX(MIN(Inputs!$B$2, F5314*Inputs!$B$16, Inputs!$B$14*Inputs!$B$4 - G5314), 0)</f>
        <v>0</v>
      </c>
      <c r="J5314" s="2">
        <f>MAX(MIN(Inputs!$B$2, F5314*Inputs!$B$16, (Inputs!$B$14-F5314)/Inputs!$B$15)*Inputs!$B$9, 0)</f>
        <v>0</v>
      </c>
      <c r="K5314" s="2">
        <f>MAX(E5314*Inputs!$B$5 - B5314 - Inputs!$B$8, 0) * H5314</f>
        <v>0</v>
      </c>
      <c r="L5314" s="2">
        <f>IF(B5314 &gt;= D5314*Inputs!$B$10, MAX(B5314 - E5314/Inputs!$B$5 - Inputs!$B$8, 0) * I5314, 0)</f>
        <v>0</v>
      </c>
      <c r="M5314" s="2">
        <f t="shared" ref="M5314:M5377" si="998">C5314 * J5314</f>
        <v>0</v>
      </c>
      <c r="N5314" s="3" t="str">
        <f t="shared" ref="N5314:N5377" si="999">IF(MAX(K5314, L5314, M5314)&lt;=0, "Idle", IF(AND(M5314&gt;=K5314, M5314&gt;=L5314), "Reg", IF(L5314&gt;=K5314, "Discharge", "Charge")))</f>
        <v>Idle</v>
      </c>
      <c r="O5314" s="3" t="str">
        <f t="shared" si="995"/>
        <v>Idle</v>
      </c>
      <c r="P5314" s="2">
        <f t="shared" ref="P5314:P5377" si="1000">IF(O5314="Charge", H5314, 0)</f>
        <v>0</v>
      </c>
      <c r="Q5314" s="2">
        <f t="shared" ref="Q5314:Q5377" si="1001">IF(O5314="Discharge", I5314, 0)</f>
        <v>0</v>
      </c>
      <c r="R5314" s="2">
        <f t="shared" ref="R5314:R5377" si="1002">IF(O5314="Reg", J5314, 0)</f>
        <v>0</v>
      </c>
      <c r="S5314" s="2">
        <f t="shared" ref="S5314:S5377" si="1003">(Q5314 - P5314) * B5314</f>
        <v>0</v>
      </c>
      <c r="T5314" s="2">
        <f t="shared" ref="T5314:T5377" si="1004">R5314 * C5314</f>
        <v>0</v>
      </c>
      <c r="U5314" s="2">
        <f>IF(O5314="Reg", R5314 * Inputs!$B$7, 0)</f>
        <v>0</v>
      </c>
      <c r="V5314" s="2">
        <f>MAX(F5314 + P5314*Inputs!$B$15 - (Q5314/Inputs!$B$16) - U5314, 0)</f>
        <v>0</v>
      </c>
    </row>
    <row r="5315" spans="1:22" x14ac:dyDescent="0.3">
      <c r="A5315" s="1">
        <v>46244.375</v>
      </c>
      <c r="B5315" s="2">
        <v>0</v>
      </c>
      <c r="C5315" s="2">
        <v>15.843382348619381</v>
      </c>
      <c r="D5315" s="2">
        <f t="shared" si="996"/>
        <v>48.838754740909877</v>
      </c>
      <c r="E5315" s="2">
        <f t="shared" si="997"/>
        <v>23.143481412363609</v>
      </c>
      <c r="F5315" s="2">
        <f t="shared" ref="F5315:F5378" si="1005">V5314</f>
        <v>0</v>
      </c>
      <c r="G5315" s="2">
        <f t="shared" ref="G5315:G5378" si="1006">IF(INT(A5315)=INT(A5314), G5314 + Q5314, 0)</f>
        <v>340</v>
      </c>
      <c r="H5315" s="2">
        <f>MIN(Inputs!$B$2, (Inputs!$B$14 - F5315)/Inputs!$B$15)</f>
        <v>170</v>
      </c>
      <c r="I5315" s="2">
        <f>MAX(MIN(Inputs!$B$2, F5315*Inputs!$B$16, Inputs!$B$14*Inputs!$B$4 - G5315), 0)</f>
        <v>0</v>
      </c>
      <c r="J5315" s="2">
        <f>MAX(MIN(Inputs!$B$2, F5315*Inputs!$B$16, (Inputs!$B$14-F5315)/Inputs!$B$15)*Inputs!$B$9, 0)</f>
        <v>0</v>
      </c>
      <c r="K5315" s="2">
        <f>MAX(E5315*Inputs!$B$5 - B5315 - Inputs!$B$8, 0) * H5315</f>
        <v>62.264819289595756</v>
      </c>
      <c r="L5315" s="2">
        <f>IF(B5315 &gt;= D5315*Inputs!$B$10, MAX(B5315 - E5315/Inputs!$B$5 - Inputs!$B$8, 0) * I5315, 0)</f>
        <v>0</v>
      </c>
      <c r="M5315" s="2">
        <f t="shared" si="998"/>
        <v>0</v>
      </c>
      <c r="N5315" s="3" t="str">
        <f t="shared" si="999"/>
        <v>Charge</v>
      </c>
      <c r="O5315" s="3" t="str">
        <f t="shared" si="995"/>
        <v>Charge</v>
      </c>
      <c r="P5315" s="2">
        <f t="shared" si="1000"/>
        <v>170</v>
      </c>
      <c r="Q5315" s="2">
        <f t="shared" si="1001"/>
        <v>0</v>
      </c>
      <c r="R5315" s="2">
        <f t="shared" si="1002"/>
        <v>0</v>
      </c>
      <c r="S5315" s="2">
        <f t="shared" si="1003"/>
        <v>0</v>
      </c>
      <c r="T5315" s="2">
        <f t="shared" si="1004"/>
        <v>0</v>
      </c>
      <c r="U5315" s="2">
        <f>IF(O5315="Reg", R5315 * Inputs!$B$7, 0)</f>
        <v>0</v>
      </c>
      <c r="V5315" s="2">
        <f>MAX(F5315 + P5315*Inputs!$B$15 - (Q5315/Inputs!$B$16) - U5315, 0)</f>
        <v>170</v>
      </c>
    </row>
    <row r="5316" spans="1:22" x14ac:dyDescent="0.3">
      <c r="A5316" s="1">
        <v>46244.416666666657</v>
      </c>
      <c r="B5316" s="2">
        <v>0</v>
      </c>
      <c r="C5316" s="2">
        <v>5.1453848361780086</v>
      </c>
      <c r="D5316" s="2">
        <f t="shared" si="996"/>
        <v>48.838754740909877</v>
      </c>
      <c r="E5316" s="2">
        <f t="shared" si="997"/>
        <v>36.746231234835683</v>
      </c>
      <c r="F5316" s="2">
        <f t="shared" si="1005"/>
        <v>170</v>
      </c>
      <c r="G5316" s="2">
        <f t="shared" si="1006"/>
        <v>340</v>
      </c>
      <c r="H5316" s="2">
        <f>MIN(Inputs!$B$2, (Inputs!$B$14 - F5316)/Inputs!$B$15)</f>
        <v>170</v>
      </c>
      <c r="I5316" s="2">
        <f>MAX(MIN(Inputs!$B$2, F5316*Inputs!$B$16, Inputs!$B$14*Inputs!$B$4 - G5316), 0)</f>
        <v>0</v>
      </c>
      <c r="J5316" s="2">
        <f>MAX(MIN(Inputs!$B$2, F5316*Inputs!$B$16, (Inputs!$B$14-F5316)/Inputs!$B$15)*Inputs!$B$9, 0)</f>
        <v>136</v>
      </c>
      <c r="K5316" s="2">
        <f>MAX(E5316*Inputs!$B$5 - B5316 - Inputs!$B$8, 0) * H5316</f>
        <v>2097.2361927314187</v>
      </c>
      <c r="L5316" s="2">
        <f>IF(B5316 &gt;= D5316*Inputs!$B$10, MAX(B5316 - E5316/Inputs!$B$5 - Inputs!$B$8, 0) * I5316, 0)</f>
        <v>0</v>
      </c>
      <c r="M5316" s="2">
        <f t="shared" si="998"/>
        <v>699.77233772020918</v>
      </c>
      <c r="N5316" s="3" t="str">
        <f t="shared" si="999"/>
        <v>Charge</v>
      </c>
      <c r="O5316" s="3" t="str">
        <f t="shared" ref="O5316:O5379" si="1007">IF(O5315&lt;&gt;O5314, O5315, N5316)</f>
        <v>Charge</v>
      </c>
      <c r="P5316" s="2">
        <f t="shared" si="1000"/>
        <v>170</v>
      </c>
      <c r="Q5316" s="2">
        <f t="shared" si="1001"/>
        <v>0</v>
      </c>
      <c r="R5316" s="2">
        <f t="shared" si="1002"/>
        <v>0</v>
      </c>
      <c r="S5316" s="2">
        <f t="shared" si="1003"/>
        <v>0</v>
      </c>
      <c r="T5316" s="2">
        <f t="shared" si="1004"/>
        <v>0</v>
      </c>
      <c r="U5316" s="2">
        <f>IF(O5316="Reg", R5316 * Inputs!$B$7, 0)</f>
        <v>0</v>
      </c>
      <c r="V5316" s="2">
        <f>MAX(F5316 + P5316*Inputs!$B$15 - (Q5316/Inputs!$B$16) - U5316, 0)</f>
        <v>340</v>
      </c>
    </row>
    <row r="5317" spans="1:22" x14ac:dyDescent="0.3">
      <c r="A5317" s="1">
        <v>46244.458333333343</v>
      </c>
      <c r="B5317" s="2">
        <v>12.790457819866869</v>
      </c>
      <c r="C5317" s="2">
        <v>9.0797192817744321</v>
      </c>
      <c r="D5317" s="2">
        <f t="shared" si="996"/>
        <v>48.838754740909877</v>
      </c>
      <c r="E5317" s="2">
        <f t="shared" si="997"/>
        <v>51.005174629528881</v>
      </c>
      <c r="F5317" s="2">
        <f t="shared" si="1005"/>
        <v>340</v>
      </c>
      <c r="G5317" s="2">
        <f t="shared" si="1006"/>
        <v>340</v>
      </c>
      <c r="H5317" s="2">
        <f>MIN(Inputs!$B$2, (Inputs!$B$14 - F5317)/Inputs!$B$15)</f>
        <v>0</v>
      </c>
      <c r="I5317" s="2">
        <f>MAX(MIN(Inputs!$B$2, F5317*Inputs!$B$16, Inputs!$B$14*Inputs!$B$4 - G5317), 0)</f>
        <v>0</v>
      </c>
      <c r="J5317" s="2">
        <f>MAX(MIN(Inputs!$B$2, F5317*Inputs!$B$16, (Inputs!$B$14-F5317)/Inputs!$B$15)*Inputs!$B$9, 0)</f>
        <v>0</v>
      </c>
      <c r="K5317" s="2">
        <f>MAX(E5317*Inputs!$B$5 - B5317 - Inputs!$B$8, 0) * H5317</f>
        <v>0</v>
      </c>
      <c r="L5317" s="2">
        <f>IF(B5317 &gt;= D5317*Inputs!$B$10, MAX(B5317 - E5317/Inputs!$B$5 - Inputs!$B$8, 0) * I5317, 0)</f>
        <v>0</v>
      </c>
      <c r="M5317" s="2">
        <f t="shared" si="998"/>
        <v>0</v>
      </c>
      <c r="N5317" s="3" t="str">
        <f t="shared" si="999"/>
        <v>Idle</v>
      </c>
      <c r="O5317" s="3" t="str">
        <f t="shared" si="1007"/>
        <v>Idle</v>
      </c>
      <c r="P5317" s="2">
        <f t="shared" si="1000"/>
        <v>0</v>
      </c>
      <c r="Q5317" s="2">
        <f t="shared" si="1001"/>
        <v>0</v>
      </c>
      <c r="R5317" s="2">
        <f t="shared" si="1002"/>
        <v>0</v>
      </c>
      <c r="S5317" s="2">
        <f t="shared" si="1003"/>
        <v>0</v>
      </c>
      <c r="T5317" s="2">
        <f t="shared" si="1004"/>
        <v>0</v>
      </c>
      <c r="U5317" s="2">
        <f>IF(O5317="Reg", R5317 * Inputs!$B$7, 0)</f>
        <v>0</v>
      </c>
      <c r="V5317" s="2">
        <f>MAX(F5317 + P5317*Inputs!$B$15 - (Q5317/Inputs!$B$16) - U5317, 0)</f>
        <v>340</v>
      </c>
    </row>
    <row r="5318" spans="1:22" x14ac:dyDescent="0.3">
      <c r="A5318" s="1">
        <v>46244.5</v>
      </c>
      <c r="B5318" s="2">
        <v>19.500584986353012</v>
      </c>
      <c r="C5318" s="2">
        <v>22.971242133514931</v>
      </c>
      <c r="D5318" s="2">
        <f t="shared" si="996"/>
        <v>48.838754740909877</v>
      </c>
      <c r="E5318" s="2">
        <f t="shared" si="997"/>
        <v>62.427674621424963</v>
      </c>
      <c r="F5318" s="2">
        <f t="shared" si="1005"/>
        <v>340</v>
      </c>
      <c r="G5318" s="2">
        <f t="shared" si="1006"/>
        <v>340</v>
      </c>
      <c r="H5318" s="2">
        <f>MIN(Inputs!$B$2, (Inputs!$B$14 - F5318)/Inputs!$B$15)</f>
        <v>0</v>
      </c>
      <c r="I5318" s="2">
        <f>MAX(MIN(Inputs!$B$2, F5318*Inputs!$B$16, Inputs!$B$14*Inputs!$B$4 - G5318), 0)</f>
        <v>0</v>
      </c>
      <c r="J5318" s="2">
        <f>MAX(MIN(Inputs!$B$2, F5318*Inputs!$B$16, (Inputs!$B$14-F5318)/Inputs!$B$15)*Inputs!$B$9, 0)</f>
        <v>0</v>
      </c>
      <c r="K5318" s="2">
        <f>MAX(E5318*Inputs!$B$5 - B5318 - Inputs!$B$8, 0) * H5318</f>
        <v>0</v>
      </c>
      <c r="L5318" s="2">
        <f>IF(B5318 &gt;= D5318*Inputs!$B$10, MAX(B5318 - E5318/Inputs!$B$5 - Inputs!$B$8, 0) * I5318, 0)</f>
        <v>0</v>
      </c>
      <c r="M5318" s="2">
        <f t="shared" si="998"/>
        <v>0</v>
      </c>
      <c r="N5318" s="3" t="str">
        <f t="shared" si="999"/>
        <v>Idle</v>
      </c>
      <c r="O5318" s="3" t="str">
        <f t="shared" si="1007"/>
        <v>Idle</v>
      </c>
      <c r="P5318" s="2">
        <f t="shared" si="1000"/>
        <v>0</v>
      </c>
      <c r="Q5318" s="2">
        <f t="shared" si="1001"/>
        <v>0</v>
      </c>
      <c r="R5318" s="2">
        <f t="shared" si="1002"/>
        <v>0</v>
      </c>
      <c r="S5318" s="2">
        <f t="shared" si="1003"/>
        <v>0</v>
      </c>
      <c r="T5318" s="2">
        <f t="shared" si="1004"/>
        <v>0</v>
      </c>
      <c r="U5318" s="2">
        <f>IF(O5318="Reg", R5318 * Inputs!$B$7, 0)</f>
        <v>0</v>
      </c>
      <c r="V5318" s="2">
        <f>MAX(F5318 + P5318*Inputs!$B$15 - (Q5318/Inputs!$B$16) - U5318, 0)</f>
        <v>340</v>
      </c>
    </row>
    <row r="5319" spans="1:22" x14ac:dyDescent="0.3">
      <c r="A5319" s="1">
        <v>46244.541666666657</v>
      </c>
      <c r="B5319" s="2">
        <v>44.917241782023659</v>
      </c>
      <c r="C5319" s="2">
        <v>11.973359495834771</v>
      </c>
      <c r="D5319" s="2">
        <f t="shared" si="996"/>
        <v>48.838754740909877</v>
      </c>
      <c r="E5319" s="2">
        <f t="shared" si="997"/>
        <v>73.470164365564372</v>
      </c>
      <c r="F5319" s="2">
        <f t="shared" si="1005"/>
        <v>340</v>
      </c>
      <c r="G5319" s="2">
        <f t="shared" si="1006"/>
        <v>340</v>
      </c>
      <c r="H5319" s="2">
        <f>MIN(Inputs!$B$2, (Inputs!$B$14 - F5319)/Inputs!$B$15)</f>
        <v>0</v>
      </c>
      <c r="I5319" s="2">
        <f>MAX(MIN(Inputs!$B$2, F5319*Inputs!$B$16, Inputs!$B$14*Inputs!$B$4 - G5319), 0)</f>
        <v>0</v>
      </c>
      <c r="J5319" s="2">
        <f>MAX(MIN(Inputs!$B$2, F5319*Inputs!$B$16, (Inputs!$B$14-F5319)/Inputs!$B$15)*Inputs!$B$9, 0)</f>
        <v>0</v>
      </c>
      <c r="K5319" s="2">
        <f>MAX(E5319*Inputs!$B$5 - B5319 - Inputs!$B$8, 0) * H5319</f>
        <v>0</v>
      </c>
      <c r="L5319" s="2">
        <f>IF(B5319 &gt;= D5319*Inputs!$B$10, MAX(B5319 - E5319/Inputs!$B$5 - Inputs!$B$8, 0) * I5319, 0)</f>
        <v>0</v>
      </c>
      <c r="M5319" s="2">
        <f t="shared" si="998"/>
        <v>0</v>
      </c>
      <c r="N5319" s="3" t="str">
        <f t="shared" si="999"/>
        <v>Idle</v>
      </c>
      <c r="O5319" s="3" t="str">
        <f t="shared" si="1007"/>
        <v>Idle</v>
      </c>
      <c r="P5319" s="2">
        <f t="shared" si="1000"/>
        <v>0</v>
      </c>
      <c r="Q5319" s="2">
        <f t="shared" si="1001"/>
        <v>0</v>
      </c>
      <c r="R5319" s="2">
        <f t="shared" si="1002"/>
        <v>0</v>
      </c>
      <c r="S5319" s="2">
        <f t="shared" si="1003"/>
        <v>0</v>
      </c>
      <c r="T5319" s="2">
        <f t="shared" si="1004"/>
        <v>0</v>
      </c>
      <c r="U5319" s="2">
        <f>IF(O5319="Reg", R5319 * Inputs!$B$7, 0)</f>
        <v>0</v>
      </c>
      <c r="V5319" s="2">
        <f>MAX(F5319 + P5319*Inputs!$B$15 - (Q5319/Inputs!$B$16) - U5319, 0)</f>
        <v>340</v>
      </c>
    </row>
    <row r="5320" spans="1:22" x14ac:dyDescent="0.3">
      <c r="A5320" s="1">
        <v>46244.583333333343</v>
      </c>
      <c r="B5320" s="2">
        <v>61.652603885938092</v>
      </c>
      <c r="C5320" s="2">
        <v>28.478381791333991</v>
      </c>
      <c r="D5320" s="2">
        <f t="shared" si="996"/>
        <v>48.838754740909877</v>
      </c>
      <c r="E5320" s="2">
        <f t="shared" si="997"/>
        <v>80.876920746962384</v>
      </c>
      <c r="F5320" s="2">
        <f t="shared" si="1005"/>
        <v>340</v>
      </c>
      <c r="G5320" s="2">
        <f t="shared" si="1006"/>
        <v>340</v>
      </c>
      <c r="H5320" s="2">
        <f>MIN(Inputs!$B$2, (Inputs!$B$14 - F5320)/Inputs!$B$15)</f>
        <v>0</v>
      </c>
      <c r="I5320" s="2">
        <f>MAX(MIN(Inputs!$B$2, F5320*Inputs!$B$16, Inputs!$B$14*Inputs!$B$4 - G5320), 0)</f>
        <v>0</v>
      </c>
      <c r="J5320" s="2">
        <f>MAX(MIN(Inputs!$B$2, F5320*Inputs!$B$16, (Inputs!$B$14-F5320)/Inputs!$B$15)*Inputs!$B$9, 0)</f>
        <v>0</v>
      </c>
      <c r="K5320" s="2">
        <f>MAX(E5320*Inputs!$B$5 - B5320 - Inputs!$B$8, 0) * H5320</f>
        <v>0</v>
      </c>
      <c r="L5320" s="2">
        <f>IF(B5320 &gt;= D5320*Inputs!$B$10, MAX(B5320 - E5320/Inputs!$B$5 - Inputs!$B$8, 0) * I5320, 0)</f>
        <v>0</v>
      </c>
      <c r="M5320" s="2">
        <f t="shared" si="998"/>
        <v>0</v>
      </c>
      <c r="N5320" s="3" t="str">
        <f t="shared" si="999"/>
        <v>Idle</v>
      </c>
      <c r="O5320" s="3" t="str">
        <f t="shared" si="1007"/>
        <v>Idle</v>
      </c>
      <c r="P5320" s="2">
        <f t="shared" si="1000"/>
        <v>0</v>
      </c>
      <c r="Q5320" s="2">
        <f t="shared" si="1001"/>
        <v>0</v>
      </c>
      <c r="R5320" s="2">
        <f t="shared" si="1002"/>
        <v>0</v>
      </c>
      <c r="S5320" s="2">
        <f t="shared" si="1003"/>
        <v>0</v>
      </c>
      <c r="T5320" s="2">
        <f t="shared" si="1004"/>
        <v>0</v>
      </c>
      <c r="U5320" s="2">
        <f>IF(O5320="Reg", R5320 * Inputs!$B$7, 0)</f>
        <v>0</v>
      </c>
      <c r="V5320" s="2">
        <f>MAX(F5320 + P5320*Inputs!$B$15 - (Q5320/Inputs!$B$16) - U5320, 0)</f>
        <v>340</v>
      </c>
    </row>
    <row r="5321" spans="1:22" x14ac:dyDescent="0.3">
      <c r="A5321" s="1">
        <v>46244.625</v>
      </c>
      <c r="B5321" s="2">
        <v>81.616498934832435</v>
      </c>
      <c r="C5321" s="2">
        <v>8.4972357465380117</v>
      </c>
      <c r="D5321" s="2">
        <f t="shared" si="996"/>
        <v>48.838754740909877</v>
      </c>
      <c r="E5321" s="2">
        <f t="shared" si="997"/>
        <v>85.120139090540007</v>
      </c>
      <c r="F5321" s="2">
        <f t="shared" si="1005"/>
        <v>340</v>
      </c>
      <c r="G5321" s="2">
        <f t="shared" si="1006"/>
        <v>340</v>
      </c>
      <c r="H5321" s="2">
        <f>MIN(Inputs!$B$2, (Inputs!$B$14 - F5321)/Inputs!$B$15)</f>
        <v>0</v>
      </c>
      <c r="I5321" s="2">
        <f>MAX(MIN(Inputs!$B$2, F5321*Inputs!$B$16, Inputs!$B$14*Inputs!$B$4 - G5321), 0)</f>
        <v>0</v>
      </c>
      <c r="J5321" s="2">
        <f>MAX(MIN(Inputs!$B$2, F5321*Inputs!$B$16, (Inputs!$B$14-F5321)/Inputs!$B$15)*Inputs!$B$9, 0)</f>
        <v>0</v>
      </c>
      <c r="K5321" s="2">
        <f>MAX(E5321*Inputs!$B$5 - B5321 - Inputs!$B$8, 0) * H5321</f>
        <v>0</v>
      </c>
      <c r="L5321" s="2">
        <f>IF(B5321 &gt;= D5321*Inputs!$B$10, MAX(B5321 - E5321/Inputs!$B$5 - Inputs!$B$8, 0) * I5321, 0)</f>
        <v>0</v>
      </c>
      <c r="M5321" s="2">
        <f t="shared" si="998"/>
        <v>0</v>
      </c>
      <c r="N5321" s="3" t="str">
        <f t="shared" si="999"/>
        <v>Idle</v>
      </c>
      <c r="O5321" s="3" t="str">
        <f t="shared" si="1007"/>
        <v>Idle</v>
      </c>
      <c r="P5321" s="2">
        <f t="shared" si="1000"/>
        <v>0</v>
      </c>
      <c r="Q5321" s="2">
        <f t="shared" si="1001"/>
        <v>0</v>
      </c>
      <c r="R5321" s="2">
        <f t="shared" si="1002"/>
        <v>0</v>
      </c>
      <c r="S5321" s="2">
        <f t="shared" si="1003"/>
        <v>0</v>
      </c>
      <c r="T5321" s="2">
        <f t="shared" si="1004"/>
        <v>0</v>
      </c>
      <c r="U5321" s="2">
        <f>IF(O5321="Reg", R5321 * Inputs!$B$7, 0)</f>
        <v>0</v>
      </c>
      <c r="V5321" s="2">
        <f>MAX(F5321 + P5321*Inputs!$B$15 - (Q5321/Inputs!$B$16) - U5321, 0)</f>
        <v>340</v>
      </c>
    </row>
    <row r="5322" spans="1:22" x14ac:dyDescent="0.3">
      <c r="A5322" s="1">
        <v>46244.666666666657</v>
      </c>
      <c r="B5322" s="2">
        <v>85.553660368159171</v>
      </c>
      <c r="C5322" s="2">
        <v>9.5418902869247315</v>
      </c>
      <c r="D5322" s="2">
        <f t="shared" si="996"/>
        <v>48.838754740909877</v>
      </c>
      <c r="E5322" s="2">
        <f t="shared" si="997"/>
        <v>83.767191487497826</v>
      </c>
      <c r="F5322" s="2">
        <f t="shared" si="1005"/>
        <v>340</v>
      </c>
      <c r="G5322" s="2">
        <f t="shared" si="1006"/>
        <v>340</v>
      </c>
      <c r="H5322" s="2">
        <f>MIN(Inputs!$B$2, (Inputs!$B$14 - F5322)/Inputs!$B$15)</f>
        <v>0</v>
      </c>
      <c r="I5322" s="2">
        <f>MAX(MIN(Inputs!$B$2, F5322*Inputs!$B$16, Inputs!$B$14*Inputs!$B$4 - G5322), 0)</f>
        <v>0</v>
      </c>
      <c r="J5322" s="2">
        <f>MAX(MIN(Inputs!$B$2, F5322*Inputs!$B$16, (Inputs!$B$14-F5322)/Inputs!$B$15)*Inputs!$B$9, 0)</f>
        <v>0</v>
      </c>
      <c r="K5322" s="2">
        <f>MAX(E5322*Inputs!$B$5 - B5322 - Inputs!$B$8, 0) * H5322</f>
        <v>0</v>
      </c>
      <c r="L5322" s="2">
        <f>IF(B5322 &gt;= D5322*Inputs!$B$10, MAX(B5322 - E5322/Inputs!$B$5 - Inputs!$B$8, 0) * I5322, 0)</f>
        <v>0</v>
      </c>
      <c r="M5322" s="2">
        <f t="shared" si="998"/>
        <v>0</v>
      </c>
      <c r="N5322" s="3" t="str">
        <f t="shared" si="999"/>
        <v>Idle</v>
      </c>
      <c r="O5322" s="3" t="str">
        <f t="shared" si="1007"/>
        <v>Idle</v>
      </c>
      <c r="P5322" s="2">
        <f t="shared" si="1000"/>
        <v>0</v>
      </c>
      <c r="Q5322" s="2">
        <f t="shared" si="1001"/>
        <v>0</v>
      </c>
      <c r="R5322" s="2">
        <f t="shared" si="1002"/>
        <v>0</v>
      </c>
      <c r="S5322" s="2">
        <f t="shared" si="1003"/>
        <v>0</v>
      </c>
      <c r="T5322" s="2">
        <f t="shared" si="1004"/>
        <v>0</v>
      </c>
      <c r="U5322" s="2">
        <f>IF(O5322="Reg", R5322 * Inputs!$B$7, 0)</f>
        <v>0</v>
      </c>
      <c r="V5322" s="2">
        <f>MAX(F5322 + P5322*Inputs!$B$15 - (Q5322/Inputs!$B$16) - U5322, 0)</f>
        <v>340</v>
      </c>
    </row>
    <row r="5323" spans="1:22" x14ac:dyDescent="0.3">
      <c r="A5323" s="1">
        <v>46244.708333333343</v>
      </c>
      <c r="B5323" s="2">
        <v>81.325457771243407</v>
      </c>
      <c r="C5323" s="2">
        <v>17.60932843216229</v>
      </c>
      <c r="D5323" s="2">
        <f t="shared" si="996"/>
        <v>48.838754740909877</v>
      </c>
      <c r="E5323" s="2">
        <f t="shared" si="997"/>
        <v>79.364034077479019</v>
      </c>
      <c r="F5323" s="2">
        <f t="shared" si="1005"/>
        <v>340</v>
      </c>
      <c r="G5323" s="2">
        <f t="shared" si="1006"/>
        <v>340</v>
      </c>
      <c r="H5323" s="2">
        <f>MIN(Inputs!$B$2, (Inputs!$B$14 - F5323)/Inputs!$B$15)</f>
        <v>0</v>
      </c>
      <c r="I5323" s="2">
        <f>MAX(MIN(Inputs!$B$2, F5323*Inputs!$B$16, Inputs!$B$14*Inputs!$B$4 - G5323), 0)</f>
        <v>0</v>
      </c>
      <c r="J5323" s="2">
        <f>MAX(MIN(Inputs!$B$2, F5323*Inputs!$B$16, (Inputs!$B$14-F5323)/Inputs!$B$15)*Inputs!$B$9, 0)</f>
        <v>0</v>
      </c>
      <c r="K5323" s="2">
        <f>MAX(E5323*Inputs!$B$5 - B5323 - Inputs!$B$8, 0) * H5323</f>
        <v>0</v>
      </c>
      <c r="L5323" s="2">
        <f>IF(B5323 &gt;= D5323*Inputs!$B$10, MAX(B5323 - E5323/Inputs!$B$5 - Inputs!$B$8, 0) * I5323, 0)</f>
        <v>0</v>
      </c>
      <c r="M5323" s="2">
        <f t="shared" si="998"/>
        <v>0</v>
      </c>
      <c r="N5323" s="3" t="str">
        <f t="shared" si="999"/>
        <v>Idle</v>
      </c>
      <c r="O5323" s="3" t="str">
        <f t="shared" si="1007"/>
        <v>Idle</v>
      </c>
      <c r="P5323" s="2">
        <f t="shared" si="1000"/>
        <v>0</v>
      </c>
      <c r="Q5323" s="2">
        <f t="shared" si="1001"/>
        <v>0</v>
      </c>
      <c r="R5323" s="2">
        <f t="shared" si="1002"/>
        <v>0</v>
      </c>
      <c r="S5323" s="2">
        <f t="shared" si="1003"/>
        <v>0</v>
      </c>
      <c r="T5323" s="2">
        <f t="shared" si="1004"/>
        <v>0</v>
      </c>
      <c r="U5323" s="2">
        <f>IF(O5323="Reg", R5323 * Inputs!$B$7, 0)</f>
        <v>0</v>
      </c>
      <c r="V5323" s="2">
        <f>MAX(F5323 + P5323*Inputs!$B$15 - (Q5323/Inputs!$B$16) - U5323, 0)</f>
        <v>340</v>
      </c>
    </row>
    <row r="5324" spans="1:22" x14ac:dyDescent="0.3">
      <c r="A5324" s="1">
        <v>46244.75</v>
      </c>
      <c r="B5324" s="2">
        <v>85.755523451189475</v>
      </c>
      <c r="C5324" s="2">
        <v>11.45943947171657</v>
      </c>
      <c r="D5324" s="2">
        <f t="shared" si="996"/>
        <v>48.838754740909877</v>
      </c>
      <c r="E5324" s="2">
        <f t="shared" si="997"/>
        <v>72.476782958159546</v>
      </c>
      <c r="F5324" s="2">
        <f t="shared" si="1005"/>
        <v>340</v>
      </c>
      <c r="G5324" s="2">
        <f t="shared" si="1006"/>
        <v>340</v>
      </c>
      <c r="H5324" s="2">
        <f>MIN(Inputs!$B$2, (Inputs!$B$14 - F5324)/Inputs!$B$15)</f>
        <v>0</v>
      </c>
      <c r="I5324" s="2">
        <f>MAX(MIN(Inputs!$B$2, F5324*Inputs!$B$16, Inputs!$B$14*Inputs!$B$4 - G5324), 0)</f>
        <v>0</v>
      </c>
      <c r="J5324" s="2">
        <f>MAX(MIN(Inputs!$B$2, F5324*Inputs!$B$16, (Inputs!$B$14-F5324)/Inputs!$B$15)*Inputs!$B$9, 0)</f>
        <v>0</v>
      </c>
      <c r="K5324" s="2">
        <f>MAX(E5324*Inputs!$B$5 - B5324 - Inputs!$B$8, 0) * H5324</f>
        <v>0</v>
      </c>
      <c r="L5324" s="2">
        <f>IF(B5324 &gt;= D5324*Inputs!$B$10, MAX(B5324 - E5324/Inputs!$B$5 - Inputs!$B$8, 0) * I5324, 0)</f>
        <v>0</v>
      </c>
      <c r="M5324" s="2">
        <f t="shared" si="998"/>
        <v>0</v>
      </c>
      <c r="N5324" s="3" t="str">
        <f t="shared" si="999"/>
        <v>Idle</v>
      </c>
      <c r="O5324" s="3" t="str">
        <f t="shared" si="1007"/>
        <v>Idle</v>
      </c>
      <c r="P5324" s="2">
        <f t="shared" si="1000"/>
        <v>0</v>
      </c>
      <c r="Q5324" s="2">
        <f t="shared" si="1001"/>
        <v>0</v>
      </c>
      <c r="R5324" s="2">
        <f t="shared" si="1002"/>
        <v>0</v>
      </c>
      <c r="S5324" s="2">
        <f t="shared" si="1003"/>
        <v>0</v>
      </c>
      <c r="T5324" s="2">
        <f t="shared" si="1004"/>
        <v>0</v>
      </c>
      <c r="U5324" s="2">
        <f>IF(O5324="Reg", R5324 * Inputs!$B$7, 0)</f>
        <v>0</v>
      </c>
      <c r="V5324" s="2">
        <f>MAX(F5324 + P5324*Inputs!$B$15 - (Q5324/Inputs!$B$16) - U5324, 0)</f>
        <v>340</v>
      </c>
    </row>
    <row r="5325" spans="1:22" x14ac:dyDescent="0.3">
      <c r="A5325" s="1">
        <v>46244.791666666657</v>
      </c>
      <c r="B5325" s="2">
        <v>89.357780070411707</v>
      </c>
      <c r="C5325" s="2">
        <v>9.2276959065431559</v>
      </c>
      <c r="D5325" s="2">
        <f t="shared" si="996"/>
        <v>48.838754740909877</v>
      </c>
      <c r="E5325" s="2">
        <f t="shared" si="997"/>
        <v>63.390086759514212</v>
      </c>
      <c r="F5325" s="2">
        <f t="shared" si="1005"/>
        <v>340</v>
      </c>
      <c r="G5325" s="2">
        <f t="shared" si="1006"/>
        <v>340</v>
      </c>
      <c r="H5325" s="2">
        <f>MIN(Inputs!$B$2, (Inputs!$B$14 - F5325)/Inputs!$B$15)</f>
        <v>0</v>
      </c>
      <c r="I5325" s="2">
        <f>MAX(MIN(Inputs!$B$2, F5325*Inputs!$B$16, Inputs!$B$14*Inputs!$B$4 - G5325), 0)</f>
        <v>0</v>
      </c>
      <c r="J5325" s="2">
        <f>MAX(MIN(Inputs!$B$2, F5325*Inputs!$B$16, (Inputs!$B$14-F5325)/Inputs!$B$15)*Inputs!$B$9, 0)</f>
        <v>0</v>
      </c>
      <c r="K5325" s="2">
        <f>MAX(E5325*Inputs!$B$5 - B5325 - Inputs!$B$8, 0) * H5325</f>
        <v>0</v>
      </c>
      <c r="L5325" s="2">
        <f>IF(B5325 &gt;= D5325*Inputs!$B$10, MAX(B5325 - E5325/Inputs!$B$5 - Inputs!$B$8, 0) * I5325, 0)</f>
        <v>0</v>
      </c>
      <c r="M5325" s="2">
        <f t="shared" si="998"/>
        <v>0</v>
      </c>
      <c r="N5325" s="3" t="str">
        <f t="shared" si="999"/>
        <v>Idle</v>
      </c>
      <c r="O5325" s="3" t="str">
        <f t="shared" si="1007"/>
        <v>Idle</v>
      </c>
      <c r="P5325" s="2">
        <f t="shared" si="1000"/>
        <v>0</v>
      </c>
      <c r="Q5325" s="2">
        <f t="shared" si="1001"/>
        <v>0</v>
      </c>
      <c r="R5325" s="2">
        <f t="shared" si="1002"/>
        <v>0</v>
      </c>
      <c r="S5325" s="2">
        <f t="shared" si="1003"/>
        <v>0</v>
      </c>
      <c r="T5325" s="2">
        <f t="shared" si="1004"/>
        <v>0</v>
      </c>
      <c r="U5325" s="2">
        <f>IF(O5325="Reg", R5325 * Inputs!$B$7, 0)</f>
        <v>0</v>
      </c>
      <c r="V5325" s="2">
        <f>MAX(F5325 + P5325*Inputs!$B$15 - (Q5325/Inputs!$B$16) - U5325, 0)</f>
        <v>340</v>
      </c>
    </row>
    <row r="5326" spans="1:22" x14ac:dyDescent="0.3">
      <c r="A5326" s="1">
        <v>46244.833333333343</v>
      </c>
      <c r="B5326" s="2">
        <v>87.111913947403892</v>
      </c>
      <c r="C5326" s="2">
        <v>2.9087424452930262</v>
      </c>
      <c r="D5326" s="2">
        <f t="shared" si="996"/>
        <v>48.838754740909877</v>
      </c>
      <c r="E5326" s="2">
        <f t="shared" si="997"/>
        <v>51.592759207432884</v>
      </c>
      <c r="F5326" s="2">
        <f t="shared" si="1005"/>
        <v>340</v>
      </c>
      <c r="G5326" s="2">
        <f t="shared" si="1006"/>
        <v>340</v>
      </c>
      <c r="H5326" s="2">
        <f>MIN(Inputs!$B$2, (Inputs!$B$14 - F5326)/Inputs!$B$15)</f>
        <v>0</v>
      </c>
      <c r="I5326" s="2">
        <f>MAX(MIN(Inputs!$B$2, F5326*Inputs!$B$16, Inputs!$B$14*Inputs!$B$4 - G5326), 0)</f>
        <v>0</v>
      </c>
      <c r="J5326" s="2">
        <f>MAX(MIN(Inputs!$B$2, F5326*Inputs!$B$16, (Inputs!$B$14-F5326)/Inputs!$B$15)*Inputs!$B$9, 0)</f>
        <v>0</v>
      </c>
      <c r="K5326" s="2">
        <f>MAX(E5326*Inputs!$B$5 - B5326 - Inputs!$B$8, 0) * H5326</f>
        <v>0</v>
      </c>
      <c r="L5326" s="2">
        <f>IF(B5326 &gt;= D5326*Inputs!$B$10, MAX(B5326 - E5326/Inputs!$B$5 - Inputs!$B$8, 0) * I5326, 0)</f>
        <v>0</v>
      </c>
      <c r="M5326" s="2">
        <f t="shared" si="998"/>
        <v>0</v>
      </c>
      <c r="N5326" s="3" t="str">
        <f t="shared" si="999"/>
        <v>Idle</v>
      </c>
      <c r="O5326" s="3" t="str">
        <f t="shared" si="1007"/>
        <v>Idle</v>
      </c>
      <c r="P5326" s="2">
        <f t="shared" si="1000"/>
        <v>0</v>
      </c>
      <c r="Q5326" s="2">
        <f t="shared" si="1001"/>
        <v>0</v>
      </c>
      <c r="R5326" s="2">
        <f t="shared" si="1002"/>
        <v>0</v>
      </c>
      <c r="S5326" s="2">
        <f t="shared" si="1003"/>
        <v>0</v>
      </c>
      <c r="T5326" s="2">
        <f t="shared" si="1004"/>
        <v>0</v>
      </c>
      <c r="U5326" s="2">
        <f>IF(O5326="Reg", R5326 * Inputs!$B$7, 0)</f>
        <v>0</v>
      </c>
      <c r="V5326" s="2">
        <f>MAX(F5326 + P5326*Inputs!$B$15 - (Q5326/Inputs!$B$16) - U5326, 0)</f>
        <v>340</v>
      </c>
    </row>
    <row r="5327" spans="1:22" x14ac:dyDescent="0.3">
      <c r="A5327" s="1">
        <v>46244.875</v>
      </c>
      <c r="B5327" s="2">
        <v>73.498813316579358</v>
      </c>
      <c r="C5327" s="2">
        <v>23.43111545455054</v>
      </c>
      <c r="D5327" s="2">
        <f t="shared" si="996"/>
        <v>48.838754740909877</v>
      </c>
      <c r="E5327" s="2">
        <f t="shared" si="997"/>
        <v>37.131653723095297</v>
      </c>
      <c r="F5327" s="2">
        <f t="shared" si="1005"/>
        <v>340</v>
      </c>
      <c r="G5327" s="2">
        <f t="shared" si="1006"/>
        <v>340</v>
      </c>
      <c r="H5327" s="2">
        <f>MIN(Inputs!$B$2, (Inputs!$B$14 - F5327)/Inputs!$B$15)</f>
        <v>0</v>
      </c>
      <c r="I5327" s="2">
        <f>MAX(MIN(Inputs!$B$2, F5327*Inputs!$B$16, Inputs!$B$14*Inputs!$B$4 - G5327), 0)</f>
        <v>0</v>
      </c>
      <c r="J5327" s="2">
        <f>MAX(MIN(Inputs!$B$2, F5327*Inputs!$B$16, (Inputs!$B$14-F5327)/Inputs!$B$15)*Inputs!$B$9, 0)</f>
        <v>0</v>
      </c>
      <c r="K5327" s="2">
        <f>MAX(E5327*Inputs!$B$5 - B5327 - Inputs!$B$8, 0) * H5327</f>
        <v>0</v>
      </c>
      <c r="L5327" s="2">
        <f>IF(B5327 &gt;= D5327*Inputs!$B$10, MAX(B5327 - E5327/Inputs!$B$5 - Inputs!$B$8, 0) * I5327, 0)</f>
        <v>0</v>
      </c>
      <c r="M5327" s="2">
        <f t="shared" si="998"/>
        <v>0</v>
      </c>
      <c r="N5327" s="3" t="str">
        <f t="shared" si="999"/>
        <v>Idle</v>
      </c>
      <c r="O5327" s="3" t="str">
        <f t="shared" si="1007"/>
        <v>Idle</v>
      </c>
      <c r="P5327" s="2">
        <f t="shared" si="1000"/>
        <v>0</v>
      </c>
      <c r="Q5327" s="2">
        <f t="shared" si="1001"/>
        <v>0</v>
      </c>
      <c r="R5327" s="2">
        <f t="shared" si="1002"/>
        <v>0</v>
      </c>
      <c r="S5327" s="2">
        <f t="shared" si="1003"/>
        <v>0</v>
      </c>
      <c r="T5327" s="2">
        <f t="shared" si="1004"/>
        <v>0</v>
      </c>
      <c r="U5327" s="2">
        <f>IF(O5327="Reg", R5327 * Inputs!$B$7, 0)</f>
        <v>0</v>
      </c>
      <c r="V5327" s="2">
        <f>MAX(F5327 + P5327*Inputs!$B$15 - (Q5327/Inputs!$B$16) - U5327, 0)</f>
        <v>340</v>
      </c>
    </row>
    <row r="5328" spans="1:22" x14ac:dyDescent="0.3">
      <c r="A5328" s="1">
        <v>46244.916666666657</v>
      </c>
      <c r="B5328" s="2">
        <v>59.13471590804631</v>
      </c>
      <c r="C5328" s="2">
        <v>3.6090219547751912</v>
      </c>
      <c r="D5328" s="2">
        <f t="shared" si="996"/>
        <v>48.838754740909877</v>
      </c>
      <c r="E5328" s="2">
        <f t="shared" si="997"/>
        <v>24.881851503665402</v>
      </c>
      <c r="F5328" s="2">
        <f t="shared" si="1005"/>
        <v>340</v>
      </c>
      <c r="G5328" s="2">
        <f t="shared" si="1006"/>
        <v>340</v>
      </c>
      <c r="H5328" s="2">
        <f>MIN(Inputs!$B$2, (Inputs!$B$14 - F5328)/Inputs!$B$15)</f>
        <v>0</v>
      </c>
      <c r="I5328" s="2">
        <f>MAX(MIN(Inputs!$B$2, F5328*Inputs!$B$16, Inputs!$B$14*Inputs!$B$4 - G5328), 0)</f>
        <v>0</v>
      </c>
      <c r="J5328" s="2">
        <f>MAX(MIN(Inputs!$B$2, F5328*Inputs!$B$16, (Inputs!$B$14-F5328)/Inputs!$B$15)*Inputs!$B$9, 0)</f>
        <v>0</v>
      </c>
      <c r="K5328" s="2">
        <f>MAX(E5328*Inputs!$B$5 - B5328 - Inputs!$B$8, 0) * H5328</f>
        <v>0</v>
      </c>
      <c r="L5328" s="2">
        <f>IF(B5328 &gt;= D5328*Inputs!$B$10, MAX(B5328 - E5328/Inputs!$B$5 - Inputs!$B$8, 0) * I5328, 0)</f>
        <v>0</v>
      </c>
      <c r="M5328" s="2">
        <f t="shared" si="998"/>
        <v>0</v>
      </c>
      <c r="N5328" s="3" t="str">
        <f t="shared" si="999"/>
        <v>Idle</v>
      </c>
      <c r="O5328" s="3" t="str">
        <f t="shared" si="1007"/>
        <v>Idle</v>
      </c>
      <c r="P5328" s="2">
        <f t="shared" si="1000"/>
        <v>0</v>
      </c>
      <c r="Q5328" s="2">
        <f t="shared" si="1001"/>
        <v>0</v>
      </c>
      <c r="R5328" s="2">
        <f t="shared" si="1002"/>
        <v>0</v>
      </c>
      <c r="S5328" s="2">
        <f t="shared" si="1003"/>
        <v>0</v>
      </c>
      <c r="T5328" s="2">
        <f t="shared" si="1004"/>
        <v>0</v>
      </c>
      <c r="U5328" s="2">
        <f>IF(O5328="Reg", R5328 * Inputs!$B$7, 0)</f>
        <v>0</v>
      </c>
      <c r="V5328" s="2">
        <f>MAX(F5328 + P5328*Inputs!$B$15 - (Q5328/Inputs!$B$16) - U5328, 0)</f>
        <v>340</v>
      </c>
    </row>
    <row r="5329" spans="1:22" x14ac:dyDescent="0.3">
      <c r="A5329" s="1">
        <v>46244.958333333343</v>
      </c>
      <c r="B5329" s="2">
        <v>40.001951055326543</v>
      </c>
      <c r="C5329" s="2">
        <v>17.463518094998658</v>
      </c>
      <c r="D5329" s="2">
        <f t="shared" si="996"/>
        <v>48.838754740909877</v>
      </c>
      <c r="E5329" s="2">
        <f t="shared" si="997"/>
        <v>15.026065518991018</v>
      </c>
      <c r="F5329" s="2">
        <f t="shared" si="1005"/>
        <v>340</v>
      </c>
      <c r="G5329" s="2">
        <f t="shared" si="1006"/>
        <v>340</v>
      </c>
      <c r="H5329" s="2">
        <f>MIN(Inputs!$B$2, (Inputs!$B$14 - F5329)/Inputs!$B$15)</f>
        <v>0</v>
      </c>
      <c r="I5329" s="2">
        <f>MAX(MIN(Inputs!$B$2, F5329*Inputs!$B$16, Inputs!$B$14*Inputs!$B$4 - G5329), 0)</f>
        <v>0</v>
      </c>
      <c r="J5329" s="2">
        <f>MAX(MIN(Inputs!$B$2, F5329*Inputs!$B$16, (Inputs!$B$14-F5329)/Inputs!$B$15)*Inputs!$B$9, 0)</f>
        <v>0</v>
      </c>
      <c r="K5329" s="2">
        <f>MAX(E5329*Inputs!$B$5 - B5329 - Inputs!$B$8, 0) * H5329</f>
        <v>0</v>
      </c>
      <c r="L5329" s="2">
        <f>IF(B5329 &gt;= D5329*Inputs!$B$10, MAX(B5329 - E5329/Inputs!$B$5 - Inputs!$B$8, 0) * I5329, 0)</f>
        <v>0</v>
      </c>
      <c r="M5329" s="2">
        <f t="shared" si="998"/>
        <v>0</v>
      </c>
      <c r="N5329" s="3" t="str">
        <f t="shared" si="999"/>
        <v>Idle</v>
      </c>
      <c r="O5329" s="3" t="str">
        <f t="shared" si="1007"/>
        <v>Idle</v>
      </c>
      <c r="P5329" s="2">
        <f t="shared" si="1000"/>
        <v>0</v>
      </c>
      <c r="Q5329" s="2">
        <f t="shared" si="1001"/>
        <v>0</v>
      </c>
      <c r="R5329" s="2">
        <f t="shared" si="1002"/>
        <v>0</v>
      </c>
      <c r="S5329" s="2">
        <f t="shared" si="1003"/>
        <v>0</v>
      </c>
      <c r="T5329" s="2">
        <f t="shared" si="1004"/>
        <v>0</v>
      </c>
      <c r="U5329" s="2">
        <f>IF(O5329="Reg", R5329 * Inputs!$B$7, 0)</f>
        <v>0</v>
      </c>
      <c r="V5329" s="2">
        <f>MAX(F5329 + P5329*Inputs!$B$15 - (Q5329/Inputs!$B$16) - U5329, 0)</f>
        <v>340</v>
      </c>
    </row>
    <row r="5330" spans="1:22" x14ac:dyDescent="0.3">
      <c r="A5330" s="1">
        <v>46245</v>
      </c>
      <c r="B5330" s="2">
        <v>31.235346259317449</v>
      </c>
      <c r="C5330" s="2">
        <v>4.2098729952779559</v>
      </c>
      <c r="D5330" s="2">
        <f t="shared" si="996"/>
        <v>37.513524493381389</v>
      </c>
      <c r="E5330" s="2">
        <f t="shared" si="997"/>
        <v>8.3590736764365925</v>
      </c>
      <c r="F5330" s="2">
        <f t="shared" si="1005"/>
        <v>340</v>
      </c>
      <c r="G5330" s="2">
        <f t="shared" si="1006"/>
        <v>0</v>
      </c>
      <c r="H5330" s="2">
        <f>MIN(Inputs!$B$2, (Inputs!$B$14 - F5330)/Inputs!$B$15)</f>
        <v>0</v>
      </c>
      <c r="I5330" s="2">
        <f>MAX(MIN(Inputs!$B$2, F5330*Inputs!$B$16, Inputs!$B$14*Inputs!$B$4 - G5330), 0)</f>
        <v>170</v>
      </c>
      <c r="J5330" s="2">
        <f>MAX(MIN(Inputs!$B$2, F5330*Inputs!$B$16, (Inputs!$B$14-F5330)/Inputs!$B$15)*Inputs!$B$9, 0)</f>
        <v>0</v>
      </c>
      <c r="K5330" s="2">
        <f>MAX(E5330*Inputs!$B$5 - B5330 - Inputs!$B$8, 0) * H5330</f>
        <v>0</v>
      </c>
      <c r="L5330" s="2">
        <f>IF(B5330 &gt;= D5330*Inputs!$B$10, MAX(B5330 - E5330/Inputs!$B$5 - Inputs!$B$8, 0) * I5330, 0)</f>
        <v>0</v>
      </c>
      <c r="M5330" s="2">
        <f t="shared" si="998"/>
        <v>0</v>
      </c>
      <c r="N5330" s="3" t="str">
        <f t="shared" si="999"/>
        <v>Idle</v>
      </c>
      <c r="O5330" s="3" t="str">
        <f t="shared" si="1007"/>
        <v>Idle</v>
      </c>
      <c r="P5330" s="2">
        <f t="shared" si="1000"/>
        <v>0</v>
      </c>
      <c r="Q5330" s="2">
        <f t="shared" si="1001"/>
        <v>0</v>
      </c>
      <c r="R5330" s="2">
        <f t="shared" si="1002"/>
        <v>0</v>
      </c>
      <c r="S5330" s="2">
        <f t="shared" si="1003"/>
        <v>0</v>
      </c>
      <c r="T5330" s="2">
        <f t="shared" si="1004"/>
        <v>0</v>
      </c>
      <c r="U5330" s="2">
        <f>IF(O5330="Reg", R5330 * Inputs!$B$7, 0)</f>
        <v>0</v>
      </c>
      <c r="V5330" s="2">
        <f>MAX(F5330 + P5330*Inputs!$B$15 - (Q5330/Inputs!$B$16) - U5330, 0)</f>
        <v>340</v>
      </c>
    </row>
    <row r="5331" spans="1:22" x14ac:dyDescent="0.3">
      <c r="A5331" s="1">
        <v>46245.041666666657</v>
      </c>
      <c r="B5331" s="2">
        <v>18.573814757923749</v>
      </c>
      <c r="C5331" s="2">
        <v>12.99714547532804</v>
      </c>
      <c r="D5331" s="2">
        <f t="shared" si="996"/>
        <v>37.513524493381389</v>
      </c>
      <c r="E5331" s="2">
        <f t="shared" si="997"/>
        <v>3.1531826332170194</v>
      </c>
      <c r="F5331" s="2">
        <f t="shared" si="1005"/>
        <v>340</v>
      </c>
      <c r="G5331" s="2">
        <f t="shared" si="1006"/>
        <v>0</v>
      </c>
      <c r="H5331" s="2">
        <f>MIN(Inputs!$B$2, (Inputs!$B$14 - F5331)/Inputs!$B$15)</f>
        <v>0</v>
      </c>
      <c r="I5331" s="2">
        <f>MAX(MIN(Inputs!$B$2, F5331*Inputs!$B$16, Inputs!$B$14*Inputs!$B$4 - G5331), 0)</f>
        <v>170</v>
      </c>
      <c r="J5331" s="2">
        <f>MAX(MIN(Inputs!$B$2, F5331*Inputs!$B$16, (Inputs!$B$14-F5331)/Inputs!$B$15)*Inputs!$B$9, 0)</f>
        <v>0</v>
      </c>
      <c r="K5331" s="2">
        <f>MAX(E5331*Inputs!$B$5 - B5331 - Inputs!$B$8, 0) * H5331</f>
        <v>0</v>
      </c>
      <c r="L5331" s="2">
        <f>IF(B5331 &gt;= D5331*Inputs!$B$10, MAX(B5331 - E5331/Inputs!$B$5 - Inputs!$B$8, 0) * I5331, 0)</f>
        <v>0</v>
      </c>
      <c r="M5331" s="2">
        <f t="shared" si="998"/>
        <v>0</v>
      </c>
      <c r="N5331" s="3" t="str">
        <f t="shared" si="999"/>
        <v>Idle</v>
      </c>
      <c r="O5331" s="3" t="str">
        <f t="shared" si="1007"/>
        <v>Idle</v>
      </c>
      <c r="P5331" s="2">
        <f t="shared" si="1000"/>
        <v>0</v>
      </c>
      <c r="Q5331" s="2">
        <f t="shared" si="1001"/>
        <v>0</v>
      </c>
      <c r="R5331" s="2">
        <f t="shared" si="1002"/>
        <v>0</v>
      </c>
      <c r="S5331" s="2">
        <f t="shared" si="1003"/>
        <v>0</v>
      </c>
      <c r="T5331" s="2">
        <f t="shared" si="1004"/>
        <v>0</v>
      </c>
      <c r="U5331" s="2">
        <f>IF(O5331="Reg", R5331 * Inputs!$B$7, 0)</f>
        <v>0</v>
      </c>
      <c r="V5331" s="2">
        <f>MAX(F5331 + P5331*Inputs!$B$15 - (Q5331/Inputs!$B$16) - U5331, 0)</f>
        <v>340</v>
      </c>
    </row>
    <row r="5332" spans="1:22" x14ac:dyDescent="0.3">
      <c r="A5332" s="1">
        <v>46245.083333333343</v>
      </c>
      <c r="B5332" s="2">
        <v>0.34528104137836729</v>
      </c>
      <c r="C5332" s="2">
        <v>9.9033153021807969</v>
      </c>
      <c r="D5332" s="2">
        <f t="shared" si="996"/>
        <v>37.513524493381389</v>
      </c>
      <c r="E5332" s="2">
        <f t="shared" si="997"/>
        <v>5.7546840229727884E-2</v>
      </c>
      <c r="F5332" s="2">
        <f t="shared" si="1005"/>
        <v>340</v>
      </c>
      <c r="G5332" s="2">
        <f t="shared" si="1006"/>
        <v>0</v>
      </c>
      <c r="H5332" s="2">
        <f>MIN(Inputs!$B$2, (Inputs!$B$14 - F5332)/Inputs!$B$15)</f>
        <v>0</v>
      </c>
      <c r="I5332" s="2">
        <f>MAX(MIN(Inputs!$B$2, F5332*Inputs!$B$16, Inputs!$B$14*Inputs!$B$4 - G5332), 0)</f>
        <v>170</v>
      </c>
      <c r="J5332" s="2">
        <f>MAX(MIN(Inputs!$B$2, F5332*Inputs!$B$16, (Inputs!$B$14-F5332)/Inputs!$B$15)*Inputs!$B$9, 0)</f>
        <v>0</v>
      </c>
      <c r="K5332" s="2">
        <f>MAX(E5332*Inputs!$B$5 - B5332 - Inputs!$B$8, 0) * H5332</f>
        <v>0</v>
      </c>
      <c r="L5332" s="2">
        <f>IF(B5332 &gt;= D5332*Inputs!$B$10, MAX(B5332 - E5332/Inputs!$B$5 - Inputs!$B$8, 0) * I5332, 0)</f>
        <v>0</v>
      </c>
      <c r="M5332" s="2">
        <f t="shared" si="998"/>
        <v>0</v>
      </c>
      <c r="N5332" s="3" t="str">
        <f t="shared" si="999"/>
        <v>Idle</v>
      </c>
      <c r="O5332" s="3" t="str">
        <f t="shared" si="1007"/>
        <v>Idle</v>
      </c>
      <c r="P5332" s="2">
        <f t="shared" si="1000"/>
        <v>0</v>
      </c>
      <c r="Q5332" s="2">
        <f t="shared" si="1001"/>
        <v>0</v>
      </c>
      <c r="R5332" s="2">
        <f t="shared" si="1002"/>
        <v>0</v>
      </c>
      <c r="S5332" s="2">
        <f t="shared" si="1003"/>
        <v>0</v>
      </c>
      <c r="T5332" s="2">
        <f t="shared" si="1004"/>
        <v>0</v>
      </c>
      <c r="U5332" s="2">
        <f>IF(O5332="Reg", R5332 * Inputs!$B$7, 0)</f>
        <v>0</v>
      </c>
      <c r="V5332" s="2">
        <f>MAX(F5332 + P5332*Inputs!$B$15 - (Q5332/Inputs!$B$16) - U5332, 0)</f>
        <v>340</v>
      </c>
    </row>
    <row r="5333" spans="1:22" x14ac:dyDescent="0.3">
      <c r="A5333" s="1">
        <v>46245.125</v>
      </c>
      <c r="B5333" s="2">
        <v>0</v>
      </c>
      <c r="C5333" s="2">
        <v>25.24640919362697</v>
      </c>
      <c r="D5333" s="2">
        <f t="shared" si="996"/>
        <v>37.513524493381389</v>
      </c>
      <c r="E5333" s="2">
        <f t="shared" si="997"/>
        <v>0</v>
      </c>
      <c r="F5333" s="2">
        <f t="shared" si="1005"/>
        <v>340</v>
      </c>
      <c r="G5333" s="2">
        <f t="shared" si="1006"/>
        <v>0</v>
      </c>
      <c r="H5333" s="2">
        <f>MIN(Inputs!$B$2, (Inputs!$B$14 - F5333)/Inputs!$B$15)</f>
        <v>0</v>
      </c>
      <c r="I5333" s="2">
        <f>MAX(MIN(Inputs!$B$2, F5333*Inputs!$B$16, Inputs!$B$14*Inputs!$B$4 - G5333), 0)</f>
        <v>170</v>
      </c>
      <c r="J5333" s="2">
        <f>MAX(MIN(Inputs!$B$2, F5333*Inputs!$B$16, (Inputs!$B$14-F5333)/Inputs!$B$15)*Inputs!$B$9, 0)</f>
        <v>0</v>
      </c>
      <c r="K5333" s="2">
        <f>MAX(E5333*Inputs!$B$5 - B5333 - Inputs!$B$8, 0) * H5333</f>
        <v>0</v>
      </c>
      <c r="L5333" s="2">
        <f>IF(B5333 &gt;= D5333*Inputs!$B$10, MAX(B5333 - E5333/Inputs!$B$5 - Inputs!$B$8, 0) * I5333, 0)</f>
        <v>0</v>
      </c>
      <c r="M5333" s="2">
        <f t="shared" si="998"/>
        <v>0</v>
      </c>
      <c r="N5333" s="3" t="str">
        <f t="shared" si="999"/>
        <v>Idle</v>
      </c>
      <c r="O5333" s="3" t="str">
        <f t="shared" si="1007"/>
        <v>Idle</v>
      </c>
      <c r="P5333" s="2">
        <f t="shared" si="1000"/>
        <v>0</v>
      </c>
      <c r="Q5333" s="2">
        <f t="shared" si="1001"/>
        <v>0</v>
      </c>
      <c r="R5333" s="2">
        <f t="shared" si="1002"/>
        <v>0</v>
      </c>
      <c r="S5333" s="2">
        <f t="shared" si="1003"/>
        <v>0</v>
      </c>
      <c r="T5333" s="2">
        <f t="shared" si="1004"/>
        <v>0</v>
      </c>
      <c r="U5333" s="2">
        <f>IF(O5333="Reg", R5333 * Inputs!$B$7, 0)</f>
        <v>0</v>
      </c>
      <c r="V5333" s="2">
        <f>MAX(F5333 + P5333*Inputs!$B$15 - (Q5333/Inputs!$B$16) - U5333, 0)</f>
        <v>340</v>
      </c>
    </row>
    <row r="5334" spans="1:22" x14ac:dyDescent="0.3">
      <c r="A5334" s="1">
        <v>46245.166666666657</v>
      </c>
      <c r="B5334" s="2">
        <v>0</v>
      </c>
      <c r="C5334" s="2">
        <v>2.2189677407171091</v>
      </c>
      <c r="D5334" s="2">
        <f t="shared" si="996"/>
        <v>37.513524493381389</v>
      </c>
      <c r="E5334" s="2">
        <f t="shared" si="997"/>
        <v>0</v>
      </c>
      <c r="F5334" s="2">
        <f t="shared" si="1005"/>
        <v>340</v>
      </c>
      <c r="G5334" s="2">
        <f t="shared" si="1006"/>
        <v>0</v>
      </c>
      <c r="H5334" s="2">
        <f>MIN(Inputs!$B$2, (Inputs!$B$14 - F5334)/Inputs!$B$15)</f>
        <v>0</v>
      </c>
      <c r="I5334" s="2">
        <f>MAX(MIN(Inputs!$B$2, F5334*Inputs!$B$16, Inputs!$B$14*Inputs!$B$4 - G5334), 0)</f>
        <v>170</v>
      </c>
      <c r="J5334" s="2">
        <f>MAX(MIN(Inputs!$B$2, F5334*Inputs!$B$16, (Inputs!$B$14-F5334)/Inputs!$B$15)*Inputs!$B$9, 0)</f>
        <v>0</v>
      </c>
      <c r="K5334" s="2">
        <f>MAX(E5334*Inputs!$B$5 - B5334 - Inputs!$B$8, 0) * H5334</f>
        <v>0</v>
      </c>
      <c r="L5334" s="2">
        <f>IF(B5334 &gt;= D5334*Inputs!$B$10, MAX(B5334 - E5334/Inputs!$B$5 - Inputs!$B$8, 0) * I5334, 0)</f>
        <v>0</v>
      </c>
      <c r="M5334" s="2">
        <f t="shared" si="998"/>
        <v>0</v>
      </c>
      <c r="N5334" s="3" t="str">
        <f t="shared" si="999"/>
        <v>Idle</v>
      </c>
      <c r="O5334" s="3" t="str">
        <f t="shared" si="1007"/>
        <v>Idle</v>
      </c>
      <c r="P5334" s="2">
        <f t="shared" si="1000"/>
        <v>0</v>
      </c>
      <c r="Q5334" s="2">
        <f t="shared" si="1001"/>
        <v>0</v>
      </c>
      <c r="R5334" s="2">
        <f t="shared" si="1002"/>
        <v>0</v>
      </c>
      <c r="S5334" s="2">
        <f t="shared" si="1003"/>
        <v>0</v>
      </c>
      <c r="T5334" s="2">
        <f t="shared" si="1004"/>
        <v>0</v>
      </c>
      <c r="U5334" s="2">
        <f>IF(O5334="Reg", R5334 * Inputs!$B$7, 0)</f>
        <v>0</v>
      </c>
      <c r="V5334" s="2">
        <f>MAX(F5334 + P5334*Inputs!$B$15 - (Q5334/Inputs!$B$16) - U5334, 0)</f>
        <v>340</v>
      </c>
    </row>
    <row r="5335" spans="1:22" x14ac:dyDescent="0.3">
      <c r="A5335" s="1">
        <v>46245.208333333343</v>
      </c>
      <c r="B5335" s="2">
        <v>0</v>
      </c>
      <c r="C5335" s="2">
        <v>11.516284207927241</v>
      </c>
      <c r="D5335" s="2">
        <f t="shared" si="996"/>
        <v>37.513524493381389</v>
      </c>
      <c r="E5335" s="2">
        <f t="shared" si="997"/>
        <v>0</v>
      </c>
      <c r="F5335" s="2">
        <f t="shared" si="1005"/>
        <v>340</v>
      </c>
      <c r="G5335" s="2">
        <f t="shared" si="1006"/>
        <v>0</v>
      </c>
      <c r="H5335" s="2">
        <f>MIN(Inputs!$B$2, (Inputs!$B$14 - F5335)/Inputs!$B$15)</f>
        <v>0</v>
      </c>
      <c r="I5335" s="2">
        <f>MAX(MIN(Inputs!$B$2, F5335*Inputs!$B$16, Inputs!$B$14*Inputs!$B$4 - G5335), 0)</f>
        <v>170</v>
      </c>
      <c r="J5335" s="2">
        <f>MAX(MIN(Inputs!$B$2, F5335*Inputs!$B$16, (Inputs!$B$14-F5335)/Inputs!$B$15)*Inputs!$B$9, 0)</f>
        <v>0</v>
      </c>
      <c r="K5335" s="2">
        <f>MAX(E5335*Inputs!$B$5 - B5335 - Inputs!$B$8, 0) * H5335</f>
        <v>0</v>
      </c>
      <c r="L5335" s="2">
        <f>IF(B5335 &gt;= D5335*Inputs!$B$10, MAX(B5335 - E5335/Inputs!$B$5 - Inputs!$B$8, 0) * I5335, 0)</f>
        <v>0</v>
      </c>
      <c r="M5335" s="2">
        <f t="shared" si="998"/>
        <v>0</v>
      </c>
      <c r="N5335" s="3" t="str">
        <f t="shared" si="999"/>
        <v>Idle</v>
      </c>
      <c r="O5335" s="3" t="str">
        <f t="shared" si="1007"/>
        <v>Idle</v>
      </c>
      <c r="P5335" s="2">
        <f t="shared" si="1000"/>
        <v>0</v>
      </c>
      <c r="Q5335" s="2">
        <f t="shared" si="1001"/>
        <v>0</v>
      </c>
      <c r="R5335" s="2">
        <f t="shared" si="1002"/>
        <v>0</v>
      </c>
      <c r="S5335" s="2">
        <f t="shared" si="1003"/>
        <v>0</v>
      </c>
      <c r="T5335" s="2">
        <f t="shared" si="1004"/>
        <v>0</v>
      </c>
      <c r="U5335" s="2">
        <f>IF(O5335="Reg", R5335 * Inputs!$B$7, 0)</f>
        <v>0</v>
      </c>
      <c r="V5335" s="2">
        <f>MAX(F5335 + P5335*Inputs!$B$15 - (Q5335/Inputs!$B$16) - U5335, 0)</f>
        <v>340</v>
      </c>
    </row>
    <row r="5336" spans="1:22" x14ac:dyDescent="0.3">
      <c r="A5336" s="1">
        <v>46245.25</v>
      </c>
      <c r="B5336" s="2">
        <v>0</v>
      </c>
      <c r="C5336" s="2">
        <v>4.1985771127908276</v>
      </c>
      <c r="D5336" s="2">
        <f t="shared" si="996"/>
        <v>37.513524493381389</v>
      </c>
      <c r="E5336" s="2">
        <f t="shared" si="997"/>
        <v>2.0988532891866249</v>
      </c>
      <c r="F5336" s="2">
        <f t="shared" si="1005"/>
        <v>340</v>
      </c>
      <c r="G5336" s="2">
        <f t="shared" si="1006"/>
        <v>0</v>
      </c>
      <c r="H5336" s="2">
        <f>MIN(Inputs!$B$2, (Inputs!$B$14 - F5336)/Inputs!$B$15)</f>
        <v>0</v>
      </c>
      <c r="I5336" s="2">
        <f>MAX(MIN(Inputs!$B$2, F5336*Inputs!$B$16, Inputs!$B$14*Inputs!$B$4 - G5336), 0)</f>
        <v>170</v>
      </c>
      <c r="J5336" s="2">
        <f>MAX(MIN(Inputs!$B$2, F5336*Inputs!$B$16, (Inputs!$B$14-F5336)/Inputs!$B$15)*Inputs!$B$9, 0)</f>
        <v>0</v>
      </c>
      <c r="K5336" s="2">
        <f>MAX(E5336*Inputs!$B$5 - B5336 - Inputs!$B$8, 0) * H5336</f>
        <v>0</v>
      </c>
      <c r="L5336" s="2">
        <f>IF(B5336 &gt;= D5336*Inputs!$B$10, MAX(B5336 - E5336/Inputs!$B$5 - Inputs!$B$8, 0) * I5336, 0)</f>
        <v>0</v>
      </c>
      <c r="M5336" s="2">
        <f t="shared" si="998"/>
        <v>0</v>
      </c>
      <c r="N5336" s="3" t="str">
        <f t="shared" si="999"/>
        <v>Idle</v>
      </c>
      <c r="O5336" s="3" t="str">
        <f t="shared" si="1007"/>
        <v>Idle</v>
      </c>
      <c r="P5336" s="2">
        <f t="shared" si="1000"/>
        <v>0</v>
      </c>
      <c r="Q5336" s="2">
        <f t="shared" si="1001"/>
        <v>0</v>
      </c>
      <c r="R5336" s="2">
        <f t="shared" si="1002"/>
        <v>0</v>
      </c>
      <c r="S5336" s="2">
        <f t="shared" si="1003"/>
        <v>0</v>
      </c>
      <c r="T5336" s="2">
        <f t="shared" si="1004"/>
        <v>0</v>
      </c>
      <c r="U5336" s="2">
        <f>IF(O5336="Reg", R5336 * Inputs!$B$7, 0)</f>
        <v>0</v>
      </c>
      <c r="V5336" s="2">
        <f>MAX(F5336 + P5336*Inputs!$B$15 - (Q5336/Inputs!$B$16) - U5336, 0)</f>
        <v>340</v>
      </c>
    </row>
    <row r="5337" spans="1:22" x14ac:dyDescent="0.3">
      <c r="A5337" s="1">
        <v>46245.291666666657</v>
      </c>
      <c r="B5337" s="2">
        <v>0</v>
      </c>
      <c r="C5337" s="2">
        <v>5.2797410718368836</v>
      </c>
      <c r="D5337" s="2">
        <f t="shared" si="996"/>
        <v>37.513524493381389</v>
      </c>
      <c r="E5337" s="2">
        <f t="shared" si="997"/>
        <v>8.6021643124540166</v>
      </c>
      <c r="F5337" s="2">
        <f t="shared" si="1005"/>
        <v>340</v>
      </c>
      <c r="G5337" s="2">
        <f t="shared" si="1006"/>
        <v>0</v>
      </c>
      <c r="H5337" s="2">
        <f>MIN(Inputs!$B$2, (Inputs!$B$14 - F5337)/Inputs!$B$15)</f>
        <v>0</v>
      </c>
      <c r="I5337" s="2">
        <f>MAX(MIN(Inputs!$B$2, F5337*Inputs!$B$16, Inputs!$B$14*Inputs!$B$4 - G5337), 0)</f>
        <v>170</v>
      </c>
      <c r="J5337" s="2">
        <f>MAX(MIN(Inputs!$B$2, F5337*Inputs!$B$16, (Inputs!$B$14-F5337)/Inputs!$B$15)*Inputs!$B$9, 0)</f>
        <v>0</v>
      </c>
      <c r="K5337" s="2">
        <f>MAX(E5337*Inputs!$B$5 - B5337 - Inputs!$B$8, 0) * H5337</f>
        <v>0</v>
      </c>
      <c r="L5337" s="2">
        <f>IF(B5337 &gt;= D5337*Inputs!$B$10, MAX(B5337 - E5337/Inputs!$B$5 - Inputs!$B$8, 0) * I5337, 0)</f>
        <v>0</v>
      </c>
      <c r="M5337" s="2">
        <f t="shared" si="998"/>
        <v>0</v>
      </c>
      <c r="N5337" s="3" t="str">
        <f t="shared" si="999"/>
        <v>Idle</v>
      </c>
      <c r="O5337" s="3" t="str">
        <f t="shared" si="1007"/>
        <v>Idle</v>
      </c>
      <c r="P5337" s="2">
        <f t="shared" si="1000"/>
        <v>0</v>
      </c>
      <c r="Q5337" s="2">
        <f t="shared" si="1001"/>
        <v>0</v>
      </c>
      <c r="R5337" s="2">
        <f t="shared" si="1002"/>
        <v>0</v>
      </c>
      <c r="S5337" s="2">
        <f t="shared" si="1003"/>
        <v>0</v>
      </c>
      <c r="T5337" s="2">
        <f t="shared" si="1004"/>
        <v>0</v>
      </c>
      <c r="U5337" s="2">
        <f>IF(O5337="Reg", R5337 * Inputs!$B$7, 0)</f>
        <v>0</v>
      </c>
      <c r="V5337" s="2">
        <f>MAX(F5337 + P5337*Inputs!$B$15 - (Q5337/Inputs!$B$16) - U5337, 0)</f>
        <v>340</v>
      </c>
    </row>
    <row r="5338" spans="1:22" x14ac:dyDescent="0.3">
      <c r="A5338" s="1">
        <v>46245.333333333343</v>
      </c>
      <c r="B5338" s="2">
        <v>0</v>
      </c>
      <c r="C5338" s="2">
        <v>8.1864282972906697</v>
      </c>
      <c r="D5338" s="2">
        <f t="shared" si="996"/>
        <v>37.513524493381389</v>
      </c>
      <c r="E5338" s="2">
        <f t="shared" si="997"/>
        <v>16.487996352114461</v>
      </c>
      <c r="F5338" s="2">
        <f t="shared" si="1005"/>
        <v>340</v>
      </c>
      <c r="G5338" s="2">
        <f t="shared" si="1006"/>
        <v>0</v>
      </c>
      <c r="H5338" s="2">
        <f>MIN(Inputs!$B$2, (Inputs!$B$14 - F5338)/Inputs!$B$15)</f>
        <v>0</v>
      </c>
      <c r="I5338" s="2">
        <f>MAX(MIN(Inputs!$B$2, F5338*Inputs!$B$16, Inputs!$B$14*Inputs!$B$4 - G5338), 0)</f>
        <v>170</v>
      </c>
      <c r="J5338" s="2">
        <f>MAX(MIN(Inputs!$B$2, F5338*Inputs!$B$16, (Inputs!$B$14-F5338)/Inputs!$B$15)*Inputs!$B$9, 0)</f>
        <v>0</v>
      </c>
      <c r="K5338" s="2">
        <f>MAX(E5338*Inputs!$B$5 - B5338 - Inputs!$B$8, 0) * H5338</f>
        <v>0</v>
      </c>
      <c r="L5338" s="2">
        <f>IF(B5338 &gt;= D5338*Inputs!$B$10, MAX(B5338 - E5338/Inputs!$B$5 - Inputs!$B$8, 0) * I5338, 0)</f>
        <v>0</v>
      </c>
      <c r="M5338" s="2">
        <f t="shared" si="998"/>
        <v>0</v>
      </c>
      <c r="N5338" s="3" t="str">
        <f t="shared" si="999"/>
        <v>Idle</v>
      </c>
      <c r="O5338" s="3" t="str">
        <f t="shared" si="1007"/>
        <v>Idle</v>
      </c>
      <c r="P5338" s="2">
        <f t="shared" si="1000"/>
        <v>0</v>
      </c>
      <c r="Q5338" s="2">
        <f t="shared" si="1001"/>
        <v>0</v>
      </c>
      <c r="R5338" s="2">
        <f t="shared" si="1002"/>
        <v>0</v>
      </c>
      <c r="S5338" s="2">
        <f t="shared" si="1003"/>
        <v>0</v>
      </c>
      <c r="T5338" s="2">
        <f t="shared" si="1004"/>
        <v>0</v>
      </c>
      <c r="U5338" s="2">
        <f>IF(O5338="Reg", R5338 * Inputs!$B$7, 0)</f>
        <v>0</v>
      </c>
      <c r="V5338" s="2">
        <f>MAX(F5338 + P5338*Inputs!$B$15 - (Q5338/Inputs!$B$16) - U5338, 0)</f>
        <v>340</v>
      </c>
    </row>
    <row r="5339" spans="1:22" x14ac:dyDescent="0.3">
      <c r="A5339" s="1">
        <v>46245.375</v>
      </c>
      <c r="B5339" s="2">
        <v>0</v>
      </c>
      <c r="C5339" s="2">
        <v>22.78542509067189</v>
      </c>
      <c r="D5339" s="2">
        <f t="shared" si="996"/>
        <v>37.513524493381389</v>
      </c>
      <c r="E5339" s="2">
        <f t="shared" si="997"/>
        <v>25.483499624296076</v>
      </c>
      <c r="F5339" s="2">
        <f t="shared" si="1005"/>
        <v>340</v>
      </c>
      <c r="G5339" s="2">
        <f t="shared" si="1006"/>
        <v>0</v>
      </c>
      <c r="H5339" s="2">
        <f>MIN(Inputs!$B$2, (Inputs!$B$14 - F5339)/Inputs!$B$15)</f>
        <v>0</v>
      </c>
      <c r="I5339" s="2">
        <f>MAX(MIN(Inputs!$B$2, F5339*Inputs!$B$16, Inputs!$B$14*Inputs!$B$4 - G5339), 0)</f>
        <v>170</v>
      </c>
      <c r="J5339" s="2">
        <f>MAX(MIN(Inputs!$B$2, F5339*Inputs!$B$16, (Inputs!$B$14-F5339)/Inputs!$B$15)*Inputs!$B$9, 0)</f>
        <v>0</v>
      </c>
      <c r="K5339" s="2">
        <f>MAX(E5339*Inputs!$B$5 - B5339 - Inputs!$B$8, 0) * H5339</f>
        <v>0</v>
      </c>
      <c r="L5339" s="2">
        <f>IF(B5339 &gt;= D5339*Inputs!$B$10, MAX(B5339 - E5339/Inputs!$B$5 - Inputs!$B$8, 0) * I5339, 0)</f>
        <v>0</v>
      </c>
      <c r="M5339" s="2">
        <f t="shared" si="998"/>
        <v>0</v>
      </c>
      <c r="N5339" s="3" t="str">
        <f t="shared" si="999"/>
        <v>Idle</v>
      </c>
      <c r="O5339" s="3" t="str">
        <f t="shared" si="1007"/>
        <v>Idle</v>
      </c>
      <c r="P5339" s="2">
        <f t="shared" si="1000"/>
        <v>0</v>
      </c>
      <c r="Q5339" s="2">
        <f t="shared" si="1001"/>
        <v>0</v>
      </c>
      <c r="R5339" s="2">
        <f t="shared" si="1002"/>
        <v>0</v>
      </c>
      <c r="S5339" s="2">
        <f t="shared" si="1003"/>
        <v>0</v>
      </c>
      <c r="T5339" s="2">
        <f t="shared" si="1004"/>
        <v>0</v>
      </c>
      <c r="U5339" s="2">
        <f>IF(O5339="Reg", R5339 * Inputs!$B$7, 0)</f>
        <v>0</v>
      </c>
      <c r="V5339" s="2">
        <f>MAX(F5339 + P5339*Inputs!$B$15 - (Q5339/Inputs!$B$16) - U5339, 0)</f>
        <v>340</v>
      </c>
    </row>
    <row r="5340" spans="1:22" x14ac:dyDescent="0.3">
      <c r="A5340" s="1">
        <v>46245.416666666657</v>
      </c>
      <c r="B5340" s="2">
        <v>0</v>
      </c>
      <c r="C5340" s="2">
        <v>7.028727661133825</v>
      </c>
      <c r="D5340" s="2">
        <f t="shared" si="996"/>
        <v>37.513524493381389</v>
      </c>
      <c r="E5340" s="2">
        <f t="shared" si="997"/>
        <v>37.369828365465338</v>
      </c>
      <c r="F5340" s="2">
        <f t="shared" si="1005"/>
        <v>340</v>
      </c>
      <c r="G5340" s="2">
        <f t="shared" si="1006"/>
        <v>0</v>
      </c>
      <c r="H5340" s="2">
        <f>MIN(Inputs!$B$2, (Inputs!$B$14 - F5340)/Inputs!$B$15)</f>
        <v>0</v>
      </c>
      <c r="I5340" s="2">
        <f>MAX(MIN(Inputs!$B$2, F5340*Inputs!$B$16, Inputs!$B$14*Inputs!$B$4 - G5340), 0)</f>
        <v>170</v>
      </c>
      <c r="J5340" s="2">
        <f>MAX(MIN(Inputs!$B$2, F5340*Inputs!$B$16, (Inputs!$B$14-F5340)/Inputs!$B$15)*Inputs!$B$9, 0)</f>
        <v>0</v>
      </c>
      <c r="K5340" s="2">
        <f>MAX(E5340*Inputs!$B$5 - B5340 - Inputs!$B$8, 0) * H5340</f>
        <v>0</v>
      </c>
      <c r="L5340" s="2">
        <f>IF(B5340 &gt;= D5340*Inputs!$B$10, MAX(B5340 - E5340/Inputs!$B$5 - Inputs!$B$8, 0) * I5340, 0)</f>
        <v>0</v>
      </c>
      <c r="M5340" s="2">
        <f t="shared" si="998"/>
        <v>0</v>
      </c>
      <c r="N5340" s="3" t="str">
        <f t="shared" si="999"/>
        <v>Idle</v>
      </c>
      <c r="O5340" s="3" t="str">
        <f t="shared" si="1007"/>
        <v>Idle</v>
      </c>
      <c r="P5340" s="2">
        <f t="shared" si="1000"/>
        <v>0</v>
      </c>
      <c r="Q5340" s="2">
        <f t="shared" si="1001"/>
        <v>0</v>
      </c>
      <c r="R5340" s="2">
        <f t="shared" si="1002"/>
        <v>0</v>
      </c>
      <c r="S5340" s="2">
        <f t="shared" si="1003"/>
        <v>0</v>
      </c>
      <c r="T5340" s="2">
        <f t="shared" si="1004"/>
        <v>0</v>
      </c>
      <c r="U5340" s="2">
        <f>IF(O5340="Reg", R5340 * Inputs!$B$7, 0)</f>
        <v>0</v>
      </c>
      <c r="V5340" s="2">
        <f>MAX(F5340 + P5340*Inputs!$B$15 - (Q5340/Inputs!$B$16) - U5340, 0)</f>
        <v>340</v>
      </c>
    </row>
    <row r="5341" spans="1:22" x14ac:dyDescent="0.3">
      <c r="A5341" s="1">
        <v>46245.458333333343</v>
      </c>
      <c r="B5341" s="2">
        <v>12.59311973511975</v>
      </c>
      <c r="C5341" s="2">
        <v>5.5270362997409226</v>
      </c>
      <c r="D5341" s="2">
        <f t="shared" si="996"/>
        <v>37.513524493381389</v>
      </c>
      <c r="E5341" s="2">
        <f t="shared" si="997"/>
        <v>50.416198471380788</v>
      </c>
      <c r="F5341" s="2">
        <f t="shared" si="1005"/>
        <v>340</v>
      </c>
      <c r="G5341" s="2">
        <f t="shared" si="1006"/>
        <v>0</v>
      </c>
      <c r="H5341" s="2">
        <f>MIN(Inputs!$B$2, (Inputs!$B$14 - F5341)/Inputs!$B$15)</f>
        <v>0</v>
      </c>
      <c r="I5341" s="2">
        <f>MAX(MIN(Inputs!$B$2, F5341*Inputs!$B$16, Inputs!$B$14*Inputs!$B$4 - G5341), 0)</f>
        <v>170</v>
      </c>
      <c r="J5341" s="2">
        <f>MAX(MIN(Inputs!$B$2, F5341*Inputs!$B$16, (Inputs!$B$14-F5341)/Inputs!$B$15)*Inputs!$B$9, 0)</f>
        <v>0</v>
      </c>
      <c r="K5341" s="2">
        <f>MAX(E5341*Inputs!$B$5 - B5341 - Inputs!$B$8, 0) * H5341</f>
        <v>0</v>
      </c>
      <c r="L5341" s="2">
        <f>IF(B5341 &gt;= D5341*Inputs!$B$10, MAX(B5341 - E5341/Inputs!$B$5 - Inputs!$B$8, 0) * I5341, 0)</f>
        <v>0</v>
      </c>
      <c r="M5341" s="2">
        <f t="shared" si="998"/>
        <v>0</v>
      </c>
      <c r="N5341" s="3" t="str">
        <f t="shared" si="999"/>
        <v>Idle</v>
      </c>
      <c r="O5341" s="3" t="str">
        <f t="shared" si="1007"/>
        <v>Idle</v>
      </c>
      <c r="P5341" s="2">
        <f t="shared" si="1000"/>
        <v>0</v>
      </c>
      <c r="Q5341" s="2">
        <f t="shared" si="1001"/>
        <v>0</v>
      </c>
      <c r="R5341" s="2">
        <f t="shared" si="1002"/>
        <v>0</v>
      </c>
      <c r="S5341" s="2">
        <f t="shared" si="1003"/>
        <v>0</v>
      </c>
      <c r="T5341" s="2">
        <f t="shared" si="1004"/>
        <v>0</v>
      </c>
      <c r="U5341" s="2">
        <f>IF(O5341="Reg", R5341 * Inputs!$B$7, 0)</f>
        <v>0</v>
      </c>
      <c r="V5341" s="2">
        <f>MAX(F5341 + P5341*Inputs!$B$15 - (Q5341/Inputs!$B$16) - U5341, 0)</f>
        <v>340</v>
      </c>
    </row>
    <row r="5342" spans="1:22" x14ac:dyDescent="0.3">
      <c r="A5342" s="1">
        <v>46245.5</v>
      </c>
      <c r="B5342" s="2">
        <v>39.019866139604353</v>
      </c>
      <c r="C5342" s="2">
        <v>24.260462709992311</v>
      </c>
      <c r="D5342" s="2">
        <f t="shared" si="996"/>
        <v>37.513524493381389</v>
      </c>
      <c r="E5342" s="2">
        <f t="shared" si="997"/>
        <v>64.423339421991372</v>
      </c>
      <c r="F5342" s="2">
        <f t="shared" si="1005"/>
        <v>340</v>
      </c>
      <c r="G5342" s="2">
        <f t="shared" si="1006"/>
        <v>0</v>
      </c>
      <c r="H5342" s="2">
        <f>MIN(Inputs!$B$2, (Inputs!$B$14 - F5342)/Inputs!$B$15)</f>
        <v>0</v>
      </c>
      <c r="I5342" s="2">
        <f>MAX(MIN(Inputs!$B$2, F5342*Inputs!$B$16, Inputs!$B$14*Inputs!$B$4 - G5342), 0)</f>
        <v>170</v>
      </c>
      <c r="J5342" s="2">
        <f>MAX(MIN(Inputs!$B$2, F5342*Inputs!$B$16, (Inputs!$B$14-F5342)/Inputs!$B$15)*Inputs!$B$9, 0)</f>
        <v>0</v>
      </c>
      <c r="K5342" s="2">
        <f>MAX(E5342*Inputs!$B$5 - B5342 - Inputs!$B$8, 0) * H5342</f>
        <v>0</v>
      </c>
      <c r="L5342" s="2">
        <f>IF(B5342 &gt;= D5342*Inputs!$B$10, MAX(B5342 - E5342/Inputs!$B$5 - Inputs!$B$8, 0) * I5342, 0)</f>
        <v>0</v>
      </c>
      <c r="M5342" s="2">
        <f t="shared" si="998"/>
        <v>0</v>
      </c>
      <c r="N5342" s="3" t="str">
        <f t="shared" si="999"/>
        <v>Idle</v>
      </c>
      <c r="O5342" s="3" t="str">
        <f t="shared" si="1007"/>
        <v>Idle</v>
      </c>
      <c r="P5342" s="2">
        <f t="shared" si="1000"/>
        <v>0</v>
      </c>
      <c r="Q5342" s="2">
        <f t="shared" si="1001"/>
        <v>0</v>
      </c>
      <c r="R5342" s="2">
        <f t="shared" si="1002"/>
        <v>0</v>
      </c>
      <c r="S5342" s="2">
        <f t="shared" si="1003"/>
        <v>0</v>
      </c>
      <c r="T5342" s="2">
        <f t="shared" si="1004"/>
        <v>0</v>
      </c>
      <c r="U5342" s="2">
        <f>IF(O5342="Reg", R5342 * Inputs!$B$7, 0)</f>
        <v>0</v>
      </c>
      <c r="V5342" s="2">
        <f>MAX(F5342 + P5342*Inputs!$B$15 - (Q5342/Inputs!$B$16) - U5342, 0)</f>
        <v>340</v>
      </c>
    </row>
    <row r="5343" spans="1:22" x14ac:dyDescent="0.3">
      <c r="A5343" s="1">
        <v>46245.541666666657</v>
      </c>
      <c r="B5343" s="2">
        <v>47.314992237962663</v>
      </c>
      <c r="C5343" s="2">
        <v>9.9937067581988579</v>
      </c>
      <c r="D5343" s="2">
        <f t="shared" si="996"/>
        <v>37.513524493381389</v>
      </c>
      <c r="E5343" s="2">
        <f t="shared" si="997"/>
        <v>72.694294017845579</v>
      </c>
      <c r="F5343" s="2">
        <f t="shared" si="1005"/>
        <v>340</v>
      </c>
      <c r="G5343" s="2">
        <f t="shared" si="1006"/>
        <v>0</v>
      </c>
      <c r="H5343" s="2">
        <f>MIN(Inputs!$B$2, (Inputs!$B$14 - F5343)/Inputs!$B$15)</f>
        <v>0</v>
      </c>
      <c r="I5343" s="2">
        <f>MAX(MIN(Inputs!$B$2, F5343*Inputs!$B$16, Inputs!$B$14*Inputs!$B$4 - G5343), 0)</f>
        <v>170</v>
      </c>
      <c r="J5343" s="2">
        <f>MAX(MIN(Inputs!$B$2, F5343*Inputs!$B$16, (Inputs!$B$14-F5343)/Inputs!$B$15)*Inputs!$B$9, 0)</f>
        <v>0</v>
      </c>
      <c r="K5343" s="2">
        <f>MAX(E5343*Inputs!$B$5 - B5343 - Inputs!$B$8, 0) * H5343</f>
        <v>0</v>
      </c>
      <c r="L5343" s="2">
        <f>IF(B5343 &gt;= D5343*Inputs!$B$10, MAX(B5343 - E5343/Inputs!$B$5 - Inputs!$B$8, 0) * I5343, 0)</f>
        <v>0</v>
      </c>
      <c r="M5343" s="2">
        <f t="shared" si="998"/>
        <v>0</v>
      </c>
      <c r="N5343" s="3" t="str">
        <f t="shared" si="999"/>
        <v>Idle</v>
      </c>
      <c r="O5343" s="3" t="str">
        <f t="shared" si="1007"/>
        <v>Idle</v>
      </c>
      <c r="P5343" s="2">
        <f t="shared" si="1000"/>
        <v>0</v>
      </c>
      <c r="Q5343" s="2">
        <f t="shared" si="1001"/>
        <v>0</v>
      </c>
      <c r="R5343" s="2">
        <f t="shared" si="1002"/>
        <v>0</v>
      </c>
      <c r="S5343" s="2">
        <f t="shared" si="1003"/>
        <v>0</v>
      </c>
      <c r="T5343" s="2">
        <f t="shared" si="1004"/>
        <v>0</v>
      </c>
      <c r="U5343" s="2">
        <f>IF(O5343="Reg", R5343 * Inputs!$B$7, 0)</f>
        <v>0</v>
      </c>
      <c r="V5343" s="2">
        <f>MAX(F5343 + P5343*Inputs!$B$15 - (Q5343/Inputs!$B$16) - U5343, 0)</f>
        <v>340</v>
      </c>
    </row>
    <row r="5344" spans="1:22" x14ac:dyDescent="0.3">
      <c r="A5344" s="1">
        <v>46245.583333333343</v>
      </c>
      <c r="B5344" s="2">
        <v>53.97301963308972</v>
      </c>
      <c r="C5344" s="2">
        <v>4.438657629008719</v>
      </c>
      <c r="D5344" s="2">
        <f t="shared" si="996"/>
        <v>37.513524493381389</v>
      </c>
      <c r="E5344" s="2">
        <f t="shared" si="997"/>
        <v>80.064820863109091</v>
      </c>
      <c r="F5344" s="2">
        <f t="shared" si="1005"/>
        <v>340</v>
      </c>
      <c r="G5344" s="2">
        <f t="shared" si="1006"/>
        <v>0</v>
      </c>
      <c r="H5344" s="2">
        <f>MIN(Inputs!$B$2, (Inputs!$B$14 - F5344)/Inputs!$B$15)</f>
        <v>0</v>
      </c>
      <c r="I5344" s="2">
        <f>MAX(MIN(Inputs!$B$2, F5344*Inputs!$B$16, Inputs!$B$14*Inputs!$B$4 - G5344), 0)</f>
        <v>170</v>
      </c>
      <c r="J5344" s="2">
        <f>MAX(MIN(Inputs!$B$2, F5344*Inputs!$B$16, (Inputs!$B$14-F5344)/Inputs!$B$15)*Inputs!$B$9, 0)</f>
        <v>0</v>
      </c>
      <c r="K5344" s="2">
        <f>MAX(E5344*Inputs!$B$5 - B5344 - Inputs!$B$8, 0) * H5344</f>
        <v>0</v>
      </c>
      <c r="L5344" s="2">
        <f>IF(B5344 &gt;= D5344*Inputs!$B$10, MAX(B5344 - E5344/Inputs!$B$5 - Inputs!$B$8, 0) * I5344, 0)</f>
        <v>0</v>
      </c>
      <c r="M5344" s="2">
        <f t="shared" si="998"/>
        <v>0</v>
      </c>
      <c r="N5344" s="3" t="str">
        <f t="shared" si="999"/>
        <v>Idle</v>
      </c>
      <c r="O5344" s="3" t="str">
        <f t="shared" si="1007"/>
        <v>Idle</v>
      </c>
      <c r="P5344" s="2">
        <f t="shared" si="1000"/>
        <v>0</v>
      </c>
      <c r="Q5344" s="2">
        <f t="shared" si="1001"/>
        <v>0</v>
      </c>
      <c r="R5344" s="2">
        <f t="shared" si="1002"/>
        <v>0</v>
      </c>
      <c r="S5344" s="2">
        <f t="shared" si="1003"/>
        <v>0</v>
      </c>
      <c r="T5344" s="2">
        <f t="shared" si="1004"/>
        <v>0</v>
      </c>
      <c r="U5344" s="2">
        <f>IF(O5344="Reg", R5344 * Inputs!$B$7, 0)</f>
        <v>0</v>
      </c>
      <c r="V5344" s="2">
        <f>MAX(F5344 + P5344*Inputs!$B$15 - (Q5344/Inputs!$B$16) - U5344, 0)</f>
        <v>340</v>
      </c>
    </row>
    <row r="5345" spans="1:22" x14ac:dyDescent="0.3">
      <c r="A5345" s="1">
        <v>46245.625</v>
      </c>
      <c r="B5345" s="2">
        <v>71.317972447015549</v>
      </c>
      <c r="C5345" s="2">
        <v>11.49149109100623</v>
      </c>
      <c r="D5345" s="2">
        <f t="shared" si="996"/>
        <v>37.513524493381389</v>
      </c>
      <c r="E5345" s="2">
        <f t="shared" si="997"/>
        <v>84.325911206277041</v>
      </c>
      <c r="F5345" s="2">
        <f t="shared" si="1005"/>
        <v>340</v>
      </c>
      <c r="G5345" s="2">
        <f t="shared" si="1006"/>
        <v>0</v>
      </c>
      <c r="H5345" s="2">
        <f>MIN(Inputs!$B$2, (Inputs!$B$14 - F5345)/Inputs!$B$15)</f>
        <v>0</v>
      </c>
      <c r="I5345" s="2">
        <f>MAX(MIN(Inputs!$B$2, F5345*Inputs!$B$16, Inputs!$B$14*Inputs!$B$4 - G5345), 0)</f>
        <v>170</v>
      </c>
      <c r="J5345" s="2">
        <f>MAX(MIN(Inputs!$B$2, F5345*Inputs!$B$16, (Inputs!$B$14-F5345)/Inputs!$B$15)*Inputs!$B$9, 0)</f>
        <v>0</v>
      </c>
      <c r="K5345" s="2">
        <f>MAX(E5345*Inputs!$B$5 - B5345 - Inputs!$B$8, 0) * H5345</f>
        <v>0</v>
      </c>
      <c r="L5345" s="2">
        <f>IF(B5345 &gt;= D5345*Inputs!$B$10, MAX(B5345 - E5345/Inputs!$B$5 - Inputs!$B$8, 0) * I5345, 0)</f>
        <v>0</v>
      </c>
      <c r="M5345" s="2">
        <f t="shared" si="998"/>
        <v>0</v>
      </c>
      <c r="N5345" s="3" t="str">
        <f t="shared" si="999"/>
        <v>Idle</v>
      </c>
      <c r="O5345" s="3" t="str">
        <f t="shared" si="1007"/>
        <v>Idle</v>
      </c>
      <c r="P5345" s="2">
        <f t="shared" si="1000"/>
        <v>0</v>
      </c>
      <c r="Q5345" s="2">
        <f t="shared" si="1001"/>
        <v>0</v>
      </c>
      <c r="R5345" s="2">
        <f t="shared" si="1002"/>
        <v>0</v>
      </c>
      <c r="S5345" s="2">
        <f t="shared" si="1003"/>
        <v>0</v>
      </c>
      <c r="T5345" s="2">
        <f t="shared" si="1004"/>
        <v>0</v>
      </c>
      <c r="U5345" s="2">
        <f>IF(O5345="Reg", R5345 * Inputs!$B$7, 0)</f>
        <v>0</v>
      </c>
      <c r="V5345" s="2">
        <f>MAX(F5345 + P5345*Inputs!$B$15 - (Q5345/Inputs!$B$16) - U5345, 0)</f>
        <v>340</v>
      </c>
    </row>
    <row r="5346" spans="1:22" x14ac:dyDescent="0.3">
      <c r="A5346" s="1">
        <v>46245.666666666657</v>
      </c>
      <c r="B5346" s="2">
        <v>78.278220635492687</v>
      </c>
      <c r="C5346" s="2">
        <v>7.8634767535685839</v>
      </c>
      <c r="D5346" s="2">
        <f t="shared" si="996"/>
        <v>37.513524493381389</v>
      </c>
      <c r="E5346" s="2">
        <f t="shared" si="997"/>
        <v>86.06482004719031</v>
      </c>
      <c r="F5346" s="2">
        <f t="shared" si="1005"/>
        <v>340</v>
      </c>
      <c r="G5346" s="2">
        <f t="shared" si="1006"/>
        <v>0</v>
      </c>
      <c r="H5346" s="2">
        <f>MIN(Inputs!$B$2, (Inputs!$B$14 - F5346)/Inputs!$B$15)</f>
        <v>0</v>
      </c>
      <c r="I5346" s="2">
        <f>MAX(MIN(Inputs!$B$2, F5346*Inputs!$B$16, Inputs!$B$14*Inputs!$B$4 - G5346), 0)</f>
        <v>170</v>
      </c>
      <c r="J5346" s="2">
        <f>MAX(MIN(Inputs!$B$2, F5346*Inputs!$B$16, (Inputs!$B$14-F5346)/Inputs!$B$15)*Inputs!$B$9, 0)</f>
        <v>0</v>
      </c>
      <c r="K5346" s="2">
        <f>MAX(E5346*Inputs!$B$5 - B5346 - Inputs!$B$8, 0) * H5346</f>
        <v>0</v>
      </c>
      <c r="L5346" s="2">
        <f>IF(B5346 &gt;= D5346*Inputs!$B$10, MAX(B5346 - E5346/Inputs!$B$5 - Inputs!$B$8, 0) * I5346, 0)</f>
        <v>0</v>
      </c>
      <c r="M5346" s="2">
        <f t="shared" si="998"/>
        <v>0</v>
      </c>
      <c r="N5346" s="3" t="str">
        <f t="shared" si="999"/>
        <v>Idle</v>
      </c>
      <c r="O5346" s="3" t="str">
        <f t="shared" si="1007"/>
        <v>Idle</v>
      </c>
      <c r="P5346" s="2">
        <f t="shared" si="1000"/>
        <v>0</v>
      </c>
      <c r="Q5346" s="2">
        <f t="shared" si="1001"/>
        <v>0</v>
      </c>
      <c r="R5346" s="2">
        <f t="shared" si="1002"/>
        <v>0</v>
      </c>
      <c r="S5346" s="2">
        <f t="shared" si="1003"/>
        <v>0</v>
      </c>
      <c r="T5346" s="2">
        <f t="shared" si="1004"/>
        <v>0</v>
      </c>
      <c r="U5346" s="2">
        <f>IF(O5346="Reg", R5346 * Inputs!$B$7, 0)</f>
        <v>0</v>
      </c>
      <c r="V5346" s="2">
        <f>MAX(F5346 + P5346*Inputs!$B$15 - (Q5346/Inputs!$B$16) - U5346, 0)</f>
        <v>340</v>
      </c>
    </row>
    <row r="5347" spans="1:22" x14ac:dyDescent="0.3">
      <c r="A5347" s="1">
        <v>46245.708333333343</v>
      </c>
      <c r="B5347" s="2">
        <v>96.635965438783188</v>
      </c>
      <c r="C5347" s="2">
        <v>6.5895471110167581</v>
      </c>
      <c r="D5347" s="2">
        <f t="shared" si="996"/>
        <v>37.513524493381389</v>
      </c>
      <c r="E5347" s="2">
        <f t="shared" si="997"/>
        <v>83.040802423085822</v>
      </c>
      <c r="F5347" s="2">
        <f t="shared" si="1005"/>
        <v>340</v>
      </c>
      <c r="G5347" s="2">
        <f t="shared" si="1006"/>
        <v>0</v>
      </c>
      <c r="H5347" s="2">
        <f>MIN(Inputs!$B$2, (Inputs!$B$14 - F5347)/Inputs!$B$15)</f>
        <v>0</v>
      </c>
      <c r="I5347" s="2">
        <f>MAX(MIN(Inputs!$B$2, F5347*Inputs!$B$16, Inputs!$B$14*Inputs!$B$4 - G5347), 0)</f>
        <v>170</v>
      </c>
      <c r="J5347" s="2">
        <f>MAX(MIN(Inputs!$B$2, F5347*Inputs!$B$16, (Inputs!$B$14-F5347)/Inputs!$B$15)*Inputs!$B$9, 0)</f>
        <v>0</v>
      </c>
      <c r="K5347" s="2">
        <f>MAX(E5347*Inputs!$B$5 - B5347 - Inputs!$B$8, 0) * H5347</f>
        <v>0</v>
      </c>
      <c r="L5347" s="2">
        <f>IF(B5347 &gt;= D5347*Inputs!$B$10, MAX(B5347 - E5347/Inputs!$B$5 - Inputs!$B$8, 0) * I5347, 0)</f>
        <v>0</v>
      </c>
      <c r="M5347" s="2">
        <f t="shared" si="998"/>
        <v>0</v>
      </c>
      <c r="N5347" s="3" t="str">
        <f t="shared" si="999"/>
        <v>Idle</v>
      </c>
      <c r="O5347" s="3" t="str">
        <f t="shared" si="1007"/>
        <v>Idle</v>
      </c>
      <c r="P5347" s="2">
        <f t="shared" si="1000"/>
        <v>0</v>
      </c>
      <c r="Q5347" s="2">
        <f t="shared" si="1001"/>
        <v>0</v>
      </c>
      <c r="R5347" s="2">
        <f t="shared" si="1002"/>
        <v>0</v>
      </c>
      <c r="S5347" s="2">
        <f t="shared" si="1003"/>
        <v>0</v>
      </c>
      <c r="T5347" s="2">
        <f t="shared" si="1004"/>
        <v>0</v>
      </c>
      <c r="U5347" s="2">
        <f>IF(O5347="Reg", R5347 * Inputs!$B$7, 0)</f>
        <v>0</v>
      </c>
      <c r="V5347" s="2">
        <f>MAX(F5347 + P5347*Inputs!$B$15 - (Q5347/Inputs!$B$16) - U5347, 0)</f>
        <v>340</v>
      </c>
    </row>
    <row r="5348" spans="1:22" x14ac:dyDescent="0.3">
      <c r="A5348" s="1">
        <v>46245.75</v>
      </c>
      <c r="B5348" s="2">
        <v>88.645593714729628</v>
      </c>
      <c r="C5348" s="2">
        <v>12.466965224571901</v>
      </c>
      <c r="D5348" s="2">
        <f t="shared" si="996"/>
        <v>37.513524493381389</v>
      </c>
      <c r="E5348" s="2">
        <f t="shared" si="997"/>
        <v>75.172831585910941</v>
      </c>
      <c r="F5348" s="2">
        <f t="shared" si="1005"/>
        <v>340</v>
      </c>
      <c r="G5348" s="2">
        <f t="shared" si="1006"/>
        <v>0</v>
      </c>
      <c r="H5348" s="2">
        <f>MIN(Inputs!$B$2, (Inputs!$B$14 - F5348)/Inputs!$B$15)</f>
        <v>0</v>
      </c>
      <c r="I5348" s="2">
        <f>MAX(MIN(Inputs!$B$2, F5348*Inputs!$B$16, Inputs!$B$14*Inputs!$B$4 - G5348), 0)</f>
        <v>170</v>
      </c>
      <c r="J5348" s="2">
        <f>MAX(MIN(Inputs!$B$2, F5348*Inputs!$B$16, (Inputs!$B$14-F5348)/Inputs!$B$15)*Inputs!$B$9, 0)</f>
        <v>0</v>
      </c>
      <c r="K5348" s="2">
        <f>MAX(E5348*Inputs!$B$5 - B5348 - Inputs!$B$8, 0) * H5348</f>
        <v>0</v>
      </c>
      <c r="L5348" s="2">
        <f>IF(B5348 &gt;= D5348*Inputs!$B$10, MAX(B5348 - E5348/Inputs!$B$5 - Inputs!$B$8, 0) * I5348, 0)</f>
        <v>0</v>
      </c>
      <c r="M5348" s="2">
        <f t="shared" si="998"/>
        <v>0</v>
      </c>
      <c r="N5348" s="3" t="str">
        <f t="shared" si="999"/>
        <v>Idle</v>
      </c>
      <c r="O5348" s="3" t="str">
        <f t="shared" si="1007"/>
        <v>Idle</v>
      </c>
      <c r="P5348" s="2">
        <f t="shared" si="1000"/>
        <v>0</v>
      </c>
      <c r="Q5348" s="2">
        <f t="shared" si="1001"/>
        <v>0</v>
      </c>
      <c r="R5348" s="2">
        <f t="shared" si="1002"/>
        <v>0</v>
      </c>
      <c r="S5348" s="2">
        <f t="shared" si="1003"/>
        <v>0</v>
      </c>
      <c r="T5348" s="2">
        <f t="shared" si="1004"/>
        <v>0</v>
      </c>
      <c r="U5348" s="2">
        <f>IF(O5348="Reg", R5348 * Inputs!$B$7, 0)</f>
        <v>0</v>
      </c>
      <c r="V5348" s="2">
        <f>MAX(F5348 + P5348*Inputs!$B$15 - (Q5348/Inputs!$B$16) - U5348, 0)</f>
        <v>340</v>
      </c>
    </row>
    <row r="5349" spans="1:22" x14ac:dyDescent="0.3">
      <c r="A5349" s="1">
        <v>46245.791666666657</v>
      </c>
      <c r="B5349" s="2">
        <v>91.538153309543745</v>
      </c>
      <c r="C5349" s="2">
        <v>1.9966558422535969</v>
      </c>
      <c r="D5349" s="2">
        <f t="shared" si="996"/>
        <v>37.513524493381389</v>
      </c>
      <c r="E5349" s="2">
        <f t="shared" si="997"/>
        <v>65.008295779538798</v>
      </c>
      <c r="F5349" s="2">
        <f t="shared" si="1005"/>
        <v>340</v>
      </c>
      <c r="G5349" s="2">
        <f t="shared" si="1006"/>
        <v>0</v>
      </c>
      <c r="H5349" s="2">
        <f>MIN(Inputs!$B$2, (Inputs!$B$14 - F5349)/Inputs!$B$15)</f>
        <v>0</v>
      </c>
      <c r="I5349" s="2">
        <f>MAX(MIN(Inputs!$B$2, F5349*Inputs!$B$16, Inputs!$B$14*Inputs!$B$4 - G5349), 0)</f>
        <v>170</v>
      </c>
      <c r="J5349" s="2">
        <f>MAX(MIN(Inputs!$B$2, F5349*Inputs!$B$16, (Inputs!$B$14-F5349)/Inputs!$B$15)*Inputs!$B$9, 0)</f>
        <v>0</v>
      </c>
      <c r="K5349" s="2">
        <f>MAX(E5349*Inputs!$B$5 - B5349 - Inputs!$B$8, 0) * H5349</f>
        <v>0</v>
      </c>
      <c r="L5349" s="2">
        <f>IF(B5349 &gt;= D5349*Inputs!$B$10, MAX(B5349 - E5349/Inputs!$B$5 - Inputs!$B$8, 0) * I5349, 0)</f>
        <v>0</v>
      </c>
      <c r="M5349" s="2">
        <f t="shared" si="998"/>
        <v>0</v>
      </c>
      <c r="N5349" s="3" t="str">
        <f t="shared" si="999"/>
        <v>Idle</v>
      </c>
      <c r="O5349" s="3" t="str">
        <f t="shared" si="1007"/>
        <v>Idle</v>
      </c>
      <c r="P5349" s="2">
        <f t="shared" si="1000"/>
        <v>0</v>
      </c>
      <c r="Q5349" s="2">
        <f t="shared" si="1001"/>
        <v>0</v>
      </c>
      <c r="R5349" s="2">
        <f t="shared" si="1002"/>
        <v>0</v>
      </c>
      <c r="S5349" s="2">
        <f t="shared" si="1003"/>
        <v>0</v>
      </c>
      <c r="T5349" s="2">
        <f t="shared" si="1004"/>
        <v>0</v>
      </c>
      <c r="U5349" s="2">
        <f>IF(O5349="Reg", R5349 * Inputs!$B$7, 0)</f>
        <v>0</v>
      </c>
      <c r="V5349" s="2">
        <f>MAX(F5349 + P5349*Inputs!$B$15 - (Q5349/Inputs!$B$16) - U5349, 0)</f>
        <v>340</v>
      </c>
    </row>
    <row r="5350" spans="1:22" x14ac:dyDescent="0.3">
      <c r="A5350" s="1">
        <v>46245.833333333343</v>
      </c>
      <c r="B5350" s="2">
        <v>79.539561692097394</v>
      </c>
      <c r="C5350" s="2">
        <v>12.183616987841789</v>
      </c>
      <c r="D5350" s="2">
        <f t="shared" si="996"/>
        <v>37.513524493381389</v>
      </c>
      <c r="E5350" s="2">
        <f t="shared" si="997"/>
        <v>50.679003330299196</v>
      </c>
      <c r="F5350" s="2">
        <f t="shared" si="1005"/>
        <v>340</v>
      </c>
      <c r="G5350" s="2">
        <f t="shared" si="1006"/>
        <v>0</v>
      </c>
      <c r="H5350" s="2">
        <f>MIN(Inputs!$B$2, (Inputs!$B$14 - F5350)/Inputs!$B$15)</f>
        <v>0</v>
      </c>
      <c r="I5350" s="2">
        <f>MAX(MIN(Inputs!$B$2, F5350*Inputs!$B$16, Inputs!$B$14*Inputs!$B$4 - G5350), 0)</f>
        <v>170</v>
      </c>
      <c r="J5350" s="2">
        <f>MAX(MIN(Inputs!$B$2, F5350*Inputs!$B$16, (Inputs!$B$14-F5350)/Inputs!$B$15)*Inputs!$B$9, 0)</f>
        <v>0</v>
      </c>
      <c r="K5350" s="2">
        <f>MAX(E5350*Inputs!$B$5 - B5350 - Inputs!$B$8, 0) * H5350</f>
        <v>0</v>
      </c>
      <c r="L5350" s="2">
        <f>IF(B5350 &gt;= D5350*Inputs!$B$10, MAX(B5350 - E5350/Inputs!$B$5 - Inputs!$B$8, 0) * I5350, 0)</f>
        <v>331.46348066693929</v>
      </c>
      <c r="M5350" s="2">
        <f t="shared" si="998"/>
        <v>0</v>
      </c>
      <c r="N5350" s="3" t="str">
        <f t="shared" si="999"/>
        <v>Discharge</v>
      </c>
      <c r="O5350" s="3" t="str">
        <f t="shared" si="1007"/>
        <v>Discharge</v>
      </c>
      <c r="P5350" s="2">
        <f t="shared" si="1000"/>
        <v>0</v>
      </c>
      <c r="Q5350" s="2">
        <f t="shared" si="1001"/>
        <v>170</v>
      </c>
      <c r="R5350" s="2">
        <f t="shared" si="1002"/>
        <v>0</v>
      </c>
      <c r="S5350" s="2">
        <f t="shared" si="1003"/>
        <v>13521.725487656557</v>
      </c>
      <c r="T5350" s="2">
        <f t="shared" si="1004"/>
        <v>0</v>
      </c>
      <c r="U5350" s="2">
        <f>IF(O5350="Reg", R5350 * Inputs!$B$7, 0)</f>
        <v>0</v>
      </c>
      <c r="V5350" s="2">
        <f>MAX(F5350 + P5350*Inputs!$B$15 - (Q5350/Inputs!$B$16) - U5350, 0)</f>
        <v>170</v>
      </c>
    </row>
    <row r="5351" spans="1:22" x14ac:dyDescent="0.3">
      <c r="A5351" s="1">
        <v>46245.875</v>
      </c>
      <c r="B5351" s="2">
        <v>81.751425492495201</v>
      </c>
      <c r="C5351" s="2">
        <v>5.9329072090717494</v>
      </c>
      <c r="D5351" s="2">
        <f t="shared" si="996"/>
        <v>37.513524493381389</v>
      </c>
      <c r="E5351" s="2">
        <f t="shared" si="997"/>
        <v>37.939032116782926</v>
      </c>
      <c r="F5351" s="2">
        <f t="shared" si="1005"/>
        <v>170</v>
      </c>
      <c r="G5351" s="2">
        <f t="shared" si="1006"/>
        <v>170</v>
      </c>
      <c r="H5351" s="2">
        <f>MIN(Inputs!$B$2, (Inputs!$B$14 - F5351)/Inputs!$B$15)</f>
        <v>170</v>
      </c>
      <c r="I5351" s="2">
        <f>MAX(MIN(Inputs!$B$2, F5351*Inputs!$B$16, Inputs!$B$14*Inputs!$B$4 - G5351), 0)</f>
        <v>170</v>
      </c>
      <c r="J5351" s="2">
        <f>MAX(MIN(Inputs!$B$2, F5351*Inputs!$B$16, (Inputs!$B$14-F5351)/Inputs!$B$15)*Inputs!$B$9, 0)</f>
        <v>136</v>
      </c>
      <c r="K5351" s="2">
        <f>MAX(E5351*Inputs!$B$5 - B5351 - Inputs!$B$8, 0) * H5351</f>
        <v>0</v>
      </c>
      <c r="L5351" s="2">
        <f>IF(B5351 &gt;= D5351*Inputs!$B$10, MAX(B5351 - E5351/Inputs!$B$5 - Inputs!$B$8, 0) * I5351, 0)</f>
        <v>3168.6111293456643</v>
      </c>
      <c r="M5351" s="2">
        <f t="shared" si="998"/>
        <v>806.87538043375787</v>
      </c>
      <c r="N5351" s="3" t="str">
        <f t="shared" si="999"/>
        <v>Discharge</v>
      </c>
      <c r="O5351" s="3" t="str">
        <f t="shared" si="1007"/>
        <v>Discharge</v>
      </c>
      <c r="P5351" s="2">
        <f t="shared" si="1000"/>
        <v>0</v>
      </c>
      <c r="Q5351" s="2">
        <f t="shared" si="1001"/>
        <v>170</v>
      </c>
      <c r="R5351" s="2">
        <f t="shared" si="1002"/>
        <v>0</v>
      </c>
      <c r="S5351" s="2">
        <f t="shared" si="1003"/>
        <v>13897.742333724183</v>
      </c>
      <c r="T5351" s="2">
        <f t="shared" si="1004"/>
        <v>0</v>
      </c>
      <c r="U5351" s="2">
        <f>IF(O5351="Reg", R5351 * Inputs!$B$7, 0)</f>
        <v>0</v>
      </c>
      <c r="V5351" s="2">
        <f>MAX(F5351 + P5351*Inputs!$B$15 - (Q5351/Inputs!$B$16) - U5351, 0)</f>
        <v>0</v>
      </c>
    </row>
    <row r="5352" spans="1:22" x14ac:dyDescent="0.3">
      <c r="A5352" s="1">
        <v>46245.916666666657</v>
      </c>
      <c r="B5352" s="2">
        <v>60.134114890865767</v>
      </c>
      <c r="C5352" s="2">
        <v>3.2657977799343998</v>
      </c>
      <c r="D5352" s="2">
        <f t="shared" si="996"/>
        <v>37.513524493381389</v>
      </c>
      <c r="E5352" s="2">
        <f t="shared" si="997"/>
        <v>24.313794534700396</v>
      </c>
      <c r="F5352" s="2">
        <f t="shared" si="1005"/>
        <v>0</v>
      </c>
      <c r="G5352" s="2">
        <f t="shared" si="1006"/>
        <v>340</v>
      </c>
      <c r="H5352" s="2">
        <f>MIN(Inputs!$B$2, (Inputs!$B$14 - F5352)/Inputs!$B$15)</f>
        <v>170</v>
      </c>
      <c r="I5352" s="2">
        <f>MAX(MIN(Inputs!$B$2, F5352*Inputs!$B$16, Inputs!$B$14*Inputs!$B$4 - G5352), 0)</f>
        <v>0</v>
      </c>
      <c r="J5352" s="2">
        <f>MAX(MIN(Inputs!$B$2, F5352*Inputs!$B$16, (Inputs!$B$14-F5352)/Inputs!$B$15)*Inputs!$B$9, 0)</f>
        <v>0</v>
      </c>
      <c r="K5352" s="2">
        <f>MAX(E5352*Inputs!$B$5 - B5352 - Inputs!$B$8, 0) * H5352</f>
        <v>0</v>
      </c>
      <c r="L5352" s="2">
        <f>IF(B5352 &gt;= D5352*Inputs!$B$10, MAX(B5352 - E5352/Inputs!$B$5 - Inputs!$B$8, 0) * I5352, 0)</f>
        <v>0</v>
      </c>
      <c r="M5352" s="2">
        <f t="shared" si="998"/>
        <v>0</v>
      </c>
      <c r="N5352" s="3" t="str">
        <f t="shared" si="999"/>
        <v>Idle</v>
      </c>
      <c r="O5352" s="3" t="str">
        <f t="shared" si="1007"/>
        <v>Idle</v>
      </c>
      <c r="P5352" s="2">
        <f t="shared" si="1000"/>
        <v>0</v>
      </c>
      <c r="Q5352" s="2">
        <f t="shared" si="1001"/>
        <v>0</v>
      </c>
      <c r="R5352" s="2">
        <f t="shared" si="1002"/>
        <v>0</v>
      </c>
      <c r="S5352" s="2">
        <f t="shared" si="1003"/>
        <v>0</v>
      </c>
      <c r="T5352" s="2">
        <f t="shared" si="1004"/>
        <v>0</v>
      </c>
      <c r="U5352" s="2">
        <f>IF(O5352="Reg", R5352 * Inputs!$B$7, 0)</f>
        <v>0</v>
      </c>
      <c r="V5352" s="2">
        <f>MAX(F5352 + P5352*Inputs!$B$15 - (Q5352/Inputs!$B$16) - U5352, 0)</f>
        <v>0</v>
      </c>
    </row>
    <row r="5353" spans="1:22" x14ac:dyDescent="0.3">
      <c r="A5353" s="1">
        <v>46245.958333333343</v>
      </c>
      <c r="B5353" s="2">
        <v>49.428140415733978</v>
      </c>
      <c r="C5353" s="2">
        <v>19.34742769022693</v>
      </c>
      <c r="D5353" s="2">
        <f t="shared" si="996"/>
        <v>37.513524493381389</v>
      </c>
      <c r="E5353" s="2">
        <f t="shared" si="997"/>
        <v>14.291442052889437</v>
      </c>
      <c r="F5353" s="2">
        <f t="shared" si="1005"/>
        <v>0</v>
      </c>
      <c r="G5353" s="2">
        <f t="shared" si="1006"/>
        <v>340</v>
      </c>
      <c r="H5353" s="2">
        <f>MIN(Inputs!$B$2, (Inputs!$B$14 - F5353)/Inputs!$B$15)</f>
        <v>170</v>
      </c>
      <c r="I5353" s="2">
        <f>MAX(MIN(Inputs!$B$2, F5353*Inputs!$B$16, Inputs!$B$14*Inputs!$B$4 - G5353), 0)</f>
        <v>0</v>
      </c>
      <c r="J5353" s="2">
        <f>MAX(MIN(Inputs!$B$2, F5353*Inputs!$B$16, (Inputs!$B$14-F5353)/Inputs!$B$15)*Inputs!$B$9, 0)</f>
        <v>0</v>
      </c>
      <c r="K5353" s="2">
        <f>MAX(E5353*Inputs!$B$5 - B5353 - Inputs!$B$8, 0) * H5353</f>
        <v>0</v>
      </c>
      <c r="L5353" s="2">
        <f>IF(B5353 &gt;= D5353*Inputs!$B$10, MAX(B5353 - E5353/Inputs!$B$5 - Inputs!$B$8, 0) * I5353, 0)</f>
        <v>0</v>
      </c>
      <c r="M5353" s="2">
        <f t="shared" si="998"/>
        <v>0</v>
      </c>
      <c r="N5353" s="3" t="str">
        <f t="shared" si="999"/>
        <v>Idle</v>
      </c>
      <c r="O5353" s="3" t="str">
        <f t="shared" si="1007"/>
        <v>Idle</v>
      </c>
      <c r="P5353" s="2">
        <f t="shared" si="1000"/>
        <v>0</v>
      </c>
      <c r="Q5353" s="2">
        <f t="shared" si="1001"/>
        <v>0</v>
      </c>
      <c r="R5353" s="2">
        <f t="shared" si="1002"/>
        <v>0</v>
      </c>
      <c r="S5353" s="2">
        <f t="shared" si="1003"/>
        <v>0</v>
      </c>
      <c r="T5353" s="2">
        <f t="shared" si="1004"/>
        <v>0</v>
      </c>
      <c r="U5353" s="2">
        <f>IF(O5353="Reg", R5353 * Inputs!$B$7, 0)</f>
        <v>0</v>
      </c>
      <c r="V5353" s="2">
        <f>MAX(F5353 + P5353*Inputs!$B$15 - (Q5353/Inputs!$B$16) - U5353, 0)</f>
        <v>0</v>
      </c>
    </row>
    <row r="5354" spans="1:22" x14ac:dyDescent="0.3">
      <c r="A5354" s="1">
        <v>46246</v>
      </c>
      <c r="B5354" s="2">
        <v>27.658378876496641</v>
      </c>
      <c r="C5354" s="2">
        <v>4.1874024085727957</v>
      </c>
      <c r="D5354" s="2">
        <f t="shared" si="996"/>
        <v>53.290427617396638</v>
      </c>
      <c r="E5354" s="2">
        <f t="shared" si="997"/>
        <v>6.0534186502671057</v>
      </c>
      <c r="F5354" s="2">
        <f t="shared" si="1005"/>
        <v>0</v>
      </c>
      <c r="G5354" s="2">
        <f t="shared" si="1006"/>
        <v>0</v>
      </c>
      <c r="H5354" s="2">
        <f>MIN(Inputs!$B$2, (Inputs!$B$14 - F5354)/Inputs!$B$15)</f>
        <v>170</v>
      </c>
      <c r="I5354" s="2">
        <f>MAX(MIN(Inputs!$B$2, F5354*Inputs!$B$16, Inputs!$B$14*Inputs!$B$4 - G5354), 0)</f>
        <v>0</v>
      </c>
      <c r="J5354" s="2">
        <f>MAX(MIN(Inputs!$B$2, F5354*Inputs!$B$16, (Inputs!$B$14-F5354)/Inputs!$B$15)*Inputs!$B$9, 0)</f>
        <v>0</v>
      </c>
      <c r="K5354" s="2">
        <f>MAX(E5354*Inputs!$B$5 - B5354 - Inputs!$B$8, 0) * H5354</f>
        <v>0</v>
      </c>
      <c r="L5354" s="2">
        <f>IF(B5354 &gt;= D5354*Inputs!$B$10, MAX(B5354 - E5354/Inputs!$B$5 - Inputs!$B$8, 0) * I5354, 0)</f>
        <v>0</v>
      </c>
      <c r="M5354" s="2">
        <f t="shared" si="998"/>
        <v>0</v>
      </c>
      <c r="N5354" s="3" t="str">
        <f t="shared" si="999"/>
        <v>Idle</v>
      </c>
      <c r="O5354" s="3" t="str">
        <f t="shared" si="1007"/>
        <v>Idle</v>
      </c>
      <c r="P5354" s="2">
        <f t="shared" si="1000"/>
        <v>0</v>
      </c>
      <c r="Q5354" s="2">
        <f t="shared" si="1001"/>
        <v>0</v>
      </c>
      <c r="R5354" s="2">
        <f t="shared" si="1002"/>
        <v>0</v>
      </c>
      <c r="S5354" s="2">
        <f t="shared" si="1003"/>
        <v>0</v>
      </c>
      <c r="T5354" s="2">
        <f t="shared" si="1004"/>
        <v>0</v>
      </c>
      <c r="U5354" s="2">
        <f>IF(O5354="Reg", R5354 * Inputs!$B$7, 0)</f>
        <v>0</v>
      </c>
      <c r="V5354" s="2">
        <f>MAX(F5354 + P5354*Inputs!$B$15 - (Q5354/Inputs!$B$16) - U5354, 0)</f>
        <v>0</v>
      </c>
    </row>
    <row r="5355" spans="1:22" x14ac:dyDescent="0.3">
      <c r="A5355" s="1">
        <v>46246.041666666657</v>
      </c>
      <c r="B5355" s="2">
        <v>5.5623986141061446</v>
      </c>
      <c r="C5355" s="2">
        <v>10.695739231241269</v>
      </c>
      <c r="D5355" s="2">
        <f t="shared" si="996"/>
        <v>53.290427617396638</v>
      </c>
      <c r="E5355" s="2">
        <f t="shared" si="997"/>
        <v>1.4436888375176657</v>
      </c>
      <c r="F5355" s="2">
        <f t="shared" si="1005"/>
        <v>0</v>
      </c>
      <c r="G5355" s="2">
        <f t="shared" si="1006"/>
        <v>0</v>
      </c>
      <c r="H5355" s="2">
        <f>MIN(Inputs!$B$2, (Inputs!$B$14 - F5355)/Inputs!$B$15)</f>
        <v>170</v>
      </c>
      <c r="I5355" s="2">
        <f>MAX(MIN(Inputs!$B$2, F5355*Inputs!$B$16, Inputs!$B$14*Inputs!$B$4 - G5355), 0)</f>
        <v>0</v>
      </c>
      <c r="J5355" s="2">
        <f>MAX(MIN(Inputs!$B$2, F5355*Inputs!$B$16, (Inputs!$B$14-F5355)/Inputs!$B$15)*Inputs!$B$9, 0)</f>
        <v>0</v>
      </c>
      <c r="K5355" s="2">
        <f>MAX(E5355*Inputs!$B$5 - B5355 - Inputs!$B$8, 0) * H5355</f>
        <v>0</v>
      </c>
      <c r="L5355" s="2">
        <f>IF(B5355 &gt;= D5355*Inputs!$B$10, MAX(B5355 - E5355/Inputs!$B$5 - Inputs!$B$8, 0) * I5355, 0)</f>
        <v>0</v>
      </c>
      <c r="M5355" s="2">
        <f t="shared" si="998"/>
        <v>0</v>
      </c>
      <c r="N5355" s="3" t="str">
        <f t="shared" si="999"/>
        <v>Idle</v>
      </c>
      <c r="O5355" s="3" t="str">
        <f t="shared" si="1007"/>
        <v>Idle</v>
      </c>
      <c r="P5355" s="2">
        <f t="shared" si="1000"/>
        <v>0</v>
      </c>
      <c r="Q5355" s="2">
        <f t="shared" si="1001"/>
        <v>0</v>
      </c>
      <c r="R5355" s="2">
        <f t="shared" si="1002"/>
        <v>0</v>
      </c>
      <c r="S5355" s="2">
        <f t="shared" si="1003"/>
        <v>0</v>
      </c>
      <c r="T5355" s="2">
        <f t="shared" si="1004"/>
        <v>0</v>
      </c>
      <c r="U5355" s="2">
        <f>IF(O5355="Reg", R5355 * Inputs!$B$7, 0)</f>
        <v>0</v>
      </c>
      <c r="V5355" s="2">
        <f>MAX(F5355 + P5355*Inputs!$B$15 - (Q5355/Inputs!$B$16) - U5355, 0)</f>
        <v>0</v>
      </c>
    </row>
    <row r="5356" spans="1:22" x14ac:dyDescent="0.3">
      <c r="A5356" s="1">
        <v>46246.083333333343</v>
      </c>
      <c r="B5356" s="2">
        <v>3.0997344109998508</v>
      </c>
      <c r="C5356" s="2">
        <v>11.65166203719768</v>
      </c>
      <c r="D5356" s="2">
        <f t="shared" si="996"/>
        <v>53.290427617396638</v>
      </c>
      <c r="E5356" s="2">
        <f t="shared" si="997"/>
        <v>0.51662240183330843</v>
      </c>
      <c r="F5356" s="2">
        <f t="shared" si="1005"/>
        <v>0</v>
      </c>
      <c r="G5356" s="2">
        <f t="shared" si="1006"/>
        <v>0</v>
      </c>
      <c r="H5356" s="2">
        <f>MIN(Inputs!$B$2, (Inputs!$B$14 - F5356)/Inputs!$B$15)</f>
        <v>170</v>
      </c>
      <c r="I5356" s="2">
        <f>MAX(MIN(Inputs!$B$2, F5356*Inputs!$B$16, Inputs!$B$14*Inputs!$B$4 - G5356), 0)</f>
        <v>0</v>
      </c>
      <c r="J5356" s="2">
        <f>MAX(MIN(Inputs!$B$2, F5356*Inputs!$B$16, (Inputs!$B$14-F5356)/Inputs!$B$15)*Inputs!$B$9, 0)</f>
        <v>0</v>
      </c>
      <c r="K5356" s="2">
        <f>MAX(E5356*Inputs!$B$5 - B5356 - Inputs!$B$8, 0) * H5356</f>
        <v>0</v>
      </c>
      <c r="L5356" s="2">
        <f>IF(B5356 &gt;= D5356*Inputs!$B$10, MAX(B5356 - E5356/Inputs!$B$5 - Inputs!$B$8, 0) * I5356, 0)</f>
        <v>0</v>
      </c>
      <c r="M5356" s="2">
        <f t="shared" si="998"/>
        <v>0</v>
      </c>
      <c r="N5356" s="3" t="str">
        <f t="shared" si="999"/>
        <v>Idle</v>
      </c>
      <c r="O5356" s="3" t="str">
        <f t="shared" si="1007"/>
        <v>Idle</v>
      </c>
      <c r="P5356" s="2">
        <f t="shared" si="1000"/>
        <v>0</v>
      </c>
      <c r="Q5356" s="2">
        <f t="shared" si="1001"/>
        <v>0</v>
      </c>
      <c r="R5356" s="2">
        <f t="shared" si="1002"/>
        <v>0</v>
      </c>
      <c r="S5356" s="2">
        <f t="shared" si="1003"/>
        <v>0</v>
      </c>
      <c r="T5356" s="2">
        <f t="shared" si="1004"/>
        <v>0</v>
      </c>
      <c r="U5356" s="2">
        <f>IF(O5356="Reg", R5356 * Inputs!$B$7, 0)</f>
        <v>0</v>
      </c>
      <c r="V5356" s="2">
        <f>MAX(F5356 + P5356*Inputs!$B$15 - (Q5356/Inputs!$B$16) - U5356, 0)</f>
        <v>0</v>
      </c>
    </row>
    <row r="5357" spans="1:22" x14ac:dyDescent="0.3">
      <c r="A5357" s="1">
        <v>46246.125</v>
      </c>
      <c r="B5357" s="2">
        <v>0</v>
      </c>
      <c r="C5357" s="2">
        <v>9.2586709905265483</v>
      </c>
      <c r="D5357" s="2">
        <f t="shared" si="996"/>
        <v>53.290427617396638</v>
      </c>
      <c r="E5357" s="2">
        <f t="shared" si="997"/>
        <v>0</v>
      </c>
      <c r="F5357" s="2">
        <f t="shared" si="1005"/>
        <v>0</v>
      </c>
      <c r="G5357" s="2">
        <f t="shared" si="1006"/>
        <v>0</v>
      </c>
      <c r="H5357" s="2">
        <f>MIN(Inputs!$B$2, (Inputs!$B$14 - F5357)/Inputs!$B$15)</f>
        <v>170</v>
      </c>
      <c r="I5357" s="2">
        <f>MAX(MIN(Inputs!$B$2, F5357*Inputs!$B$16, Inputs!$B$14*Inputs!$B$4 - G5357), 0)</f>
        <v>0</v>
      </c>
      <c r="J5357" s="2">
        <f>MAX(MIN(Inputs!$B$2, F5357*Inputs!$B$16, (Inputs!$B$14-F5357)/Inputs!$B$15)*Inputs!$B$9, 0)</f>
        <v>0</v>
      </c>
      <c r="K5357" s="2">
        <f>MAX(E5357*Inputs!$B$5 - B5357 - Inputs!$B$8, 0) * H5357</f>
        <v>0</v>
      </c>
      <c r="L5357" s="2">
        <f>IF(B5357 &gt;= D5357*Inputs!$B$10, MAX(B5357 - E5357/Inputs!$B$5 - Inputs!$B$8, 0) * I5357, 0)</f>
        <v>0</v>
      </c>
      <c r="M5357" s="2">
        <f t="shared" si="998"/>
        <v>0</v>
      </c>
      <c r="N5357" s="3" t="str">
        <f t="shared" si="999"/>
        <v>Idle</v>
      </c>
      <c r="O5357" s="3" t="str">
        <f t="shared" si="1007"/>
        <v>Idle</v>
      </c>
      <c r="P5357" s="2">
        <f t="shared" si="1000"/>
        <v>0</v>
      </c>
      <c r="Q5357" s="2">
        <f t="shared" si="1001"/>
        <v>0</v>
      </c>
      <c r="R5357" s="2">
        <f t="shared" si="1002"/>
        <v>0</v>
      </c>
      <c r="S5357" s="2">
        <f t="shared" si="1003"/>
        <v>0</v>
      </c>
      <c r="T5357" s="2">
        <f t="shared" si="1004"/>
        <v>0</v>
      </c>
      <c r="U5357" s="2">
        <f>IF(O5357="Reg", R5357 * Inputs!$B$7, 0)</f>
        <v>0</v>
      </c>
      <c r="V5357" s="2">
        <f>MAX(F5357 + P5357*Inputs!$B$15 - (Q5357/Inputs!$B$16) - U5357, 0)</f>
        <v>0</v>
      </c>
    </row>
    <row r="5358" spans="1:22" x14ac:dyDescent="0.3">
      <c r="A5358" s="1">
        <v>46246.166666666657</v>
      </c>
      <c r="B5358" s="2">
        <v>0</v>
      </c>
      <c r="C5358" s="2">
        <v>4.2575448717726454</v>
      </c>
      <c r="D5358" s="2">
        <f t="shared" si="996"/>
        <v>53.290427617396638</v>
      </c>
      <c r="E5358" s="2">
        <f t="shared" si="997"/>
        <v>0</v>
      </c>
      <c r="F5358" s="2">
        <f t="shared" si="1005"/>
        <v>0</v>
      </c>
      <c r="G5358" s="2">
        <f t="shared" si="1006"/>
        <v>0</v>
      </c>
      <c r="H5358" s="2">
        <f>MIN(Inputs!$B$2, (Inputs!$B$14 - F5358)/Inputs!$B$15)</f>
        <v>170</v>
      </c>
      <c r="I5358" s="2">
        <f>MAX(MIN(Inputs!$B$2, F5358*Inputs!$B$16, Inputs!$B$14*Inputs!$B$4 - G5358), 0)</f>
        <v>0</v>
      </c>
      <c r="J5358" s="2">
        <f>MAX(MIN(Inputs!$B$2, F5358*Inputs!$B$16, (Inputs!$B$14-F5358)/Inputs!$B$15)*Inputs!$B$9, 0)</f>
        <v>0</v>
      </c>
      <c r="K5358" s="2">
        <f>MAX(E5358*Inputs!$B$5 - B5358 - Inputs!$B$8, 0) * H5358</f>
        <v>0</v>
      </c>
      <c r="L5358" s="2">
        <f>IF(B5358 &gt;= D5358*Inputs!$B$10, MAX(B5358 - E5358/Inputs!$B$5 - Inputs!$B$8, 0) * I5358, 0)</f>
        <v>0</v>
      </c>
      <c r="M5358" s="2">
        <f t="shared" si="998"/>
        <v>0</v>
      </c>
      <c r="N5358" s="3" t="str">
        <f t="shared" si="999"/>
        <v>Idle</v>
      </c>
      <c r="O5358" s="3" t="str">
        <f t="shared" si="1007"/>
        <v>Idle</v>
      </c>
      <c r="P5358" s="2">
        <f t="shared" si="1000"/>
        <v>0</v>
      </c>
      <c r="Q5358" s="2">
        <f t="shared" si="1001"/>
        <v>0</v>
      </c>
      <c r="R5358" s="2">
        <f t="shared" si="1002"/>
        <v>0</v>
      </c>
      <c r="S5358" s="2">
        <f t="shared" si="1003"/>
        <v>0</v>
      </c>
      <c r="T5358" s="2">
        <f t="shared" si="1004"/>
        <v>0</v>
      </c>
      <c r="U5358" s="2">
        <f>IF(O5358="Reg", R5358 * Inputs!$B$7, 0)</f>
        <v>0</v>
      </c>
      <c r="V5358" s="2">
        <f>MAX(F5358 + P5358*Inputs!$B$15 - (Q5358/Inputs!$B$16) - U5358, 0)</f>
        <v>0</v>
      </c>
    </row>
    <row r="5359" spans="1:22" x14ac:dyDescent="0.3">
      <c r="A5359" s="1">
        <v>46246.208333333343</v>
      </c>
      <c r="B5359" s="2">
        <v>0</v>
      </c>
      <c r="C5359" s="2">
        <v>5.6118481478723039</v>
      </c>
      <c r="D5359" s="2">
        <f t="shared" si="996"/>
        <v>53.290427617396638</v>
      </c>
      <c r="E5359" s="2">
        <f t="shared" si="997"/>
        <v>0</v>
      </c>
      <c r="F5359" s="2">
        <f t="shared" si="1005"/>
        <v>0</v>
      </c>
      <c r="G5359" s="2">
        <f t="shared" si="1006"/>
        <v>0</v>
      </c>
      <c r="H5359" s="2">
        <f>MIN(Inputs!$B$2, (Inputs!$B$14 - F5359)/Inputs!$B$15)</f>
        <v>170</v>
      </c>
      <c r="I5359" s="2">
        <f>MAX(MIN(Inputs!$B$2, F5359*Inputs!$B$16, Inputs!$B$14*Inputs!$B$4 - G5359), 0)</f>
        <v>0</v>
      </c>
      <c r="J5359" s="2">
        <f>MAX(MIN(Inputs!$B$2, F5359*Inputs!$B$16, (Inputs!$B$14-F5359)/Inputs!$B$15)*Inputs!$B$9, 0)</f>
        <v>0</v>
      </c>
      <c r="K5359" s="2">
        <f>MAX(E5359*Inputs!$B$5 - B5359 - Inputs!$B$8, 0) * H5359</f>
        <v>0</v>
      </c>
      <c r="L5359" s="2">
        <f>IF(B5359 &gt;= D5359*Inputs!$B$10, MAX(B5359 - E5359/Inputs!$B$5 - Inputs!$B$8, 0) * I5359, 0)</f>
        <v>0</v>
      </c>
      <c r="M5359" s="2">
        <f t="shared" si="998"/>
        <v>0</v>
      </c>
      <c r="N5359" s="3" t="str">
        <f t="shared" si="999"/>
        <v>Idle</v>
      </c>
      <c r="O5359" s="3" t="str">
        <f t="shared" si="1007"/>
        <v>Idle</v>
      </c>
      <c r="P5359" s="2">
        <f t="shared" si="1000"/>
        <v>0</v>
      </c>
      <c r="Q5359" s="2">
        <f t="shared" si="1001"/>
        <v>0</v>
      </c>
      <c r="R5359" s="2">
        <f t="shared" si="1002"/>
        <v>0</v>
      </c>
      <c r="S5359" s="2">
        <f t="shared" si="1003"/>
        <v>0</v>
      </c>
      <c r="T5359" s="2">
        <f t="shared" si="1004"/>
        <v>0</v>
      </c>
      <c r="U5359" s="2">
        <f>IF(O5359="Reg", R5359 * Inputs!$B$7, 0)</f>
        <v>0</v>
      </c>
      <c r="V5359" s="2">
        <f>MAX(F5359 + P5359*Inputs!$B$15 - (Q5359/Inputs!$B$16) - U5359, 0)</f>
        <v>0</v>
      </c>
    </row>
    <row r="5360" spans="1:22" x14ac:dyDescent="0.3">
      <c r="A5360" s="1">
        <v>46246.25</v>
      </c>
      <c r="B5360" s="2">
        <v>0</v>
      </c>
      <c r="C5360" s="2">
        <v>3.171305517519261</v>
      </c>
      <c r="D5360" s="2">
        <f t="shared" si="996"/>
        <v>53.290427617396638</v>
      </c>
      <c r="E5360" s="2">
        <f t="shared" si="997"/>
        <v>2.77622574920075</v>
      </c>
      <c r="F5360" s="2">
        <f t="shared" si="1005"/>
        <v>0</v>
      </c>
      <c r="G5360" s="2">
        <f t="shared" si="1006"/>
        <v>0</v>
      </c>
      <c r="H5360" s="2">
        <f>MIN(Inputs!$B$2, (Inputs!$B$14 - F5360)/Inputs!$B$15)</f>
        <v>170</v>
      </c>
      <c r="I5360" s="2">
        <f>MAX(MIN(Inputs!$B$2, F5360*Inputs!$B$16, Inputs!$B$14*Inputs!$B$4 - G5360), 0)</f>
        <v>0</v>
      </c>
      <c r="J5360" s="2">
        <f>MAX(MIN(Inputs!$B$2, F5360*Inputs!$B$16, (Inputs!$B$14-F5360)/Inputs!$B$15)*Inputs!$B$9, 0)</f>
        <v>0</v>
      </c>
      <c r="K5360" s="2">
        <f>MAX(E5360*Inputs!$B$5 - B5360 - Inputs!$B$8, 0) * H5360</f>
        <v>0</v>
      </c>
      <c r="L5360" s="2">
        <f>IF(B5360 &gt;= D5360*Inputs!$B$10, MAX(B5360 - E5360/Inputs!$B$5 - Inputs!$B$8, 0) * I5360, 0)</f>
        <v>0</v>
      </c>
      <c r="M5360" s="2">
        <f t="shared" si="998"/>
        <v>0</v>
      </c>
      <c r="N5360" s="3" t="str">
        <f t="shared" si="999"/>
        <v>Idle</v>
      </c>
      <c r="O5360" s="3" t="str">
        <f t="shared" si="1007"/>
        <v>Idle</v>
      </c>
      <c r="P5360" s="2">
        <f t="shared" si="1000"/>
        <v>0</v>
      </c>
      <c r="Q5360" s="2">
        <f t="shared" si="1001"/>
        <v>0</v>
      </c>
      <c r="R5360" s="2">
        <f t="shared" si="1002"/>
        <v>0</v>
      </c>
      <c r="S5360" s="2">
        <f t="shared" si="1003"/>
        <v>0</v>
      </c>
      <c r="T5360" s="2">
        <f t="shared" si="1004"/>
        <v>0</v>
      </c>
      <c r="U5360" s="2">
        <f>IF(O5360="Reg", R5360 * Inputs!$B$7, 0)</f>
        <v>0</v>
      </c>
      <c r="V5360" s="2">
        <f>MAX(F5360 + P5360*Inputs!$B$15 - (Q5360/Inputs!$B$16) - U5360, 0)</f>
        <v>0</v>
      </c>
    </row>
    <row r="5361" spans="1:22" x14ac:dyDescent="0.3">
      <c r="A5361" s="1">
        <v>46246.291666666657</v>
      </c>
      <c r="B5361" s="2">
        <v>0</v>
      </c>
      <c r="C5361" s="2">
        <v>0.57424962710765715</v>
      </c>
      <c r="D5361" s="2">
        <f t="shared" si="996"/>
        <v>53.290427617396638</v>
      </c>
      <c r="E5361" s="2">
        <f t="shared" si="997"/>
        <v>39.102070603622913</v>
      </c>
      <c r="F5361" s="2">
        <f t="shared" si="1005"/>
        <v>0</v>
      </c>
      <c r="G5361" s="2">
        <f t="shared" si="1006"/>
        <v>0</v>
      </c>
      <c r="H5361" s="2">
        <f>MIN(Inputs!$B$2, (Inputs!$B$14 - F5361)/Inputs!$B$15)</f>
        <v>170</v>
      </c>
      <c r="I5361" s="2">
        <f>MAX(MIN(Inputs!$B$2, F5361*Inputs!$B$16, Inputs!$B$14*Inputs!$B$4 - G5361), 0)</f>
        <v>0</v>
      </c>
      <c r="J5361" s="2">
        <f>MAX(MIN(Inputs!$B$2, F5361*Inputs!$B$16, (Inputs!$B$14-F5361)/Inputs!$B$15)*Inputs!$B$9, 0)</f>
        <v>0</v>
      </c>
      <c r="K5361" s="2">
        <f>MAX(E5361*Inputs!$B$5 - B5361 - Inputs!$B$8, 0) * H5361</f>
        <v>2449.6697623019882</v>
      </c>
      <c r="L5361" s="2">
        <f>IF(B5361 &gt;= D5361*Inputs!$B$10, MAX(B5361 - E5361/Inputs!$B$5 - Inputs!$B$8, 0) * I5361, 0)</f>
        <v>0</v>
      </c>
      <c r="M5361" s="2">
        <f t="shared" si="998"/>
        <v>0</v>
      </c>
      <c r="N5361" s="3" t="str">
        <f t="shared" si="999"/>
        <v>Charge</v>
      </c>
      <c r="O5361" s="3" t="str">
        <f t="shared" si="1007"/>
        <v>Charge</v>
      </c>
      <c r="P5361" s="2">
        <f t="shared" si="1000"/>
        <v>170</v>
      </c>
      <c r="Q5361" s="2">
        <f t="shared" si="1001"/>
        <v>0</v>
      </c>
      <c r="R5361" s="2">
        <f t="shared" si="1002"/>
        <v>0</v>
      </c>
      <c r="S5361" s="2">
        <f t="shared" si="1003"/>
        <v>0</v>
      </c>
      <c r="T5361" s="2">
        <f t="shared" si="1004"/>
        <v>0</v>
      </c>
      <c r="U5361" s="2">
        <f>IF(O5361="Reg", R5361 * Inputs!$B$7, 0)</f>
        <v>0</v>
      </c>
      <c r="V5361" s="2">
        <f>MAX(F5361 + P5361*Inputs!$B$15 - (Q5361/Inputs!$B$16) - U5361, 0)</f>
        <v>170</v>
      </c>
    </row>
    <row r="5362" spans="1:22" x14ac:dyDescent="0.3">
      <c r="A5362" s="1">
        <v>46246.333333333343</v>
      </c>
      <c r="B5362" s="2">
        <v>0</v>
      </c>
      <c r="C5362" s="2">
        <v>3.610722388618623</v>
      </c>
      <c r="D5362" s="2">
        <f t="shared" si="996"/>
        <v>53.290427617396638</v>
      </c>
      <c r="E5362" s="2">
        <f t="shared" si="997"/>
        <v>45.866499895462454</v>
      </c>
      <c r="F5362" s="2">
        <f t="shared" si="1005"/>
        <v>170</v>
      </c>
      <c r="G5362" s="2">
        <f t="shared" si="1006"/>
        <v>0</v>
      </c>
      <c r="H5362" s="2">
        <f>MIN(Inputs!$B$2, (Inputs!$B$14 - F5362)/Inputs!$B$15)</f>
        <v>170</v>
      </c>
      <c r="I5362" s="2">
        <f>MAX(MIN(Inputs!$B$2, F5362*Inputs!$B$16, Inputs!$B$14*Inputs!$B$4 - G5362), 0)</f>
        <v>170</v>
      </c>
      <c r="J5362" s="2">
        <f>MAX(MIN(Inputs!$B$2, F5362*Inputs!$B$16, (Inputs!$B$14-F5362)/Inputs!$B$15)*Inputs!$B$9, 0)</f>
        <v>136</v>
      </c>
      <c r="K5362" s="2">
        <f>MAX(E5362*Inputs!$B$5 - B5362 - Inputs!$B$8, 0) * H5362</f>
        <v>3461.6283843611832</v>
      </c>
      <c r="L5362" s="2">
        <f>IF(B5362 &gt;= D5362*Inputs!$B$10, MAX(B5362 - E5362/Inputs!$B$5 - Inputs!$B$8, 0) * I5362, 0)</f>
        <v>0</v>
      </c>
      <c r="M5362" s="2">
        <f t="shared" si="998"/>
        <v>491.05824485213276</v>
      </c>
      <c r="N5362" s="3" t="str">
        <f t="shared" si="999"/>
        <v>Charge</v>
      </c>
      <c r="O5362" s="3" t="str">
        <f t="shared" si="1007"/>
        <v>Charge</v>
      </c>
      <c r="P5362" s="2">
        <f t="shared" si="1000"/>
        <v>170</v>
      </c>
      <c r="Q5362" s="2">
        <f t="shared" si="1001"/>
        <v>0</v>
      </c>
      <c r="R5362" s="2">
        <f t="shared" si="1002"/>
        <v>0</v>
      </c>
      <c r="S5362" s="2">
        <f t="shared" si="1003"/>
        <v>0</v>
      </c>
      <c r="T5362" s="2">
        <f t="shared" si="1004"/>
        <v>0</v>
      </c>
      <c r="U5362" s="2">
        <f>IF(O5362="Reg", R5362 * Inputs!$B$7, 0)</f>
        <v>0</v>
      </c>
      <c r="V5362" s="2">
        <f>MAX(F5362 + P5362*Inputs!$B$15 - (Q5362/Inputs!$B$16) - U5362, 0)</f>
        <v>340</v>
      </c>
    </row>
    <row r="5363" spans="1:22" x14ac:dyDescent="0.3">
      <c r="A5363" s="1">
        <v>46246.375</v>
      </c>
      <c r="B5363" s="2">
        <v>0</v>
      </c>
      <c r="C5363" s="2">
        <v>17.940460703673029</v>
      </c>
      <c r="D5363" s="2">
        <f t="shared" si="996"/>
        <v>53.290427617396638</v>
      </c>
      <c r="E5363" s="2">
        <f t="shared" si="997"/>
        <v>57.638052111302535</v>
      </c>
      <c r="F5363" s="2">
        <f t="shared" si="1005"/>
        <v>340</v>
      </c>
      <c r="G5363" s="2">
        <f t="shared" si="1006"/>
        <v>0</v>
      </c>
      <c r="H5363" s="2">
        <f>MIN(Inputs!$B$2, (Inputs!$B$14 - F5363)/Inputs!$B$15)</f>
        <v>0</v>
      </c>
      <c r="I5363" s="2">
        <f>MAX(MIN(Inputs!$B$2, F5363*Inputs!$B$16, Inputs!$B$14*Inputs!$B$4 - G5363), 0)</f>
        <v>170</v>
      </c>
      <c r="J5363" s="2">
        <f>MAX(MIN(Inputs!$B$2, F5363*Inputs!$B$16, (Inputs!$B$14-F5363)/Inputs!$B$15)*Inputs!$B$9, 0)</f>
        <v>0</v>
      </c>
      <c r="K5363" s="2">
        <f>MAX(E5363*Inputs!$B$5 - B5363 - Inputs!$B$8, 0) * H5363</f>
        <v>0</v>
      </c>
      <c r="L5363" s="2">
        <f>IF(B5363 &gt;= D5363*Inputs!$B$10, MAX(B5363 - E5363/Inputs!$B$5 - Inputs!$B$8, 0) * I5363, 0)</f>
        <v>0</v>
      </c>
      <c r="M5363" s="2">
        <f t="shared" si="998"/>
        <v>0</v>
      </c>
      <c r="N5363" s="3" t="str">
        <f t="shared" si="999"/>
        <v>Idle</v>
      </c>
      <c r="O5363" s="3" t="str">
        <f t="shared" si="1007"/>
        <v>Idle</v>
      </c>
      <c r="P5363" s="2">
        <f t="shared" si="1000"/>
        <v>0</v>
      </c>
      <c r="Q5363" s="2">
        <f t="shared" si="1001"/>
        <v>0</v>
      </c>
      <c r="R5363" s="2">
        <f t="shared" si="1002"/>
        <v>0</v>
      </c>
      <c r="S5363" s="2">
        <f t="shared" si="1003"/>
        <v>0</v>
      </c>
      <c r="T5363" s="2">
        <f t="shared" si="1004"/>
        <v>0</v>
      </c>
      <c r="U5363" s="2">
        <f>IF(O5363="Reg", R5363 * Inputs!$B$7, 0)</f>
        <v>0</v>
      </c>
      <c r="V5363" s="2">
        <f>MAX(F5363 + P5363*Inputs!$B$15 - (Q5363/Inputs!$B$16) - U5363, 0)</f>
        <v>340</v>
      </c>
    </row>
    <row r="5364" spans="1:22" x14ac:dyDescent="0.3">
      <c r="A5364" s="1">
        <v>46246.416666666657</v>
      </c>
      <c r="B5364" s="2">
        <v>0</v>
      </c>
      <c r="C5364" s="2">
        <v>9.8044133490546415</v>
      </c>
      <c r="D5364" s="2">
        <f t="shared" si="996"/>
        <v>53.290427617396638</v>
      </c>
      <c r="E5364" s="2">
        <f t="shared" si="997"/>
        <v>82.33799412823852</v>
      </c>
      <c r="F5364" s="2">
        <f t="shared" si="1005"/>
        <v>340</v>
      </c>
      <c r="G5364" s="2">
        <f t="shared" si="1006"/>
        <v>0</v>
      </c>
      <c r="H5364" s="2">
        <f>MIN(Inputs!$B$2, (Inputs!$B$14 - F5364)/Inputs!$B$15)</f>
        <v>0</v>
      </c>
      <c r="I5364" s="2">
        <f>MAX(MIN(Inputs!$B$2, F5364*Inputs!$B$16, Inputs!$B$14*Inputs!$B$4 - G5364), 0)</f>
        <v>170</v>
      </c>
      <c r="J5364" s="2">
        <f>MAX(MIN(Inputs!$B$2, F5364*Inputs!$B$16, (Inputs!$B$14-F5364)/Inputs!$B$15)*Inputs!$B$9, 0)</f>
        <v>0</v>
      </c>
      <c r="K5364" s="2">
        <f>MAX(E5364*Inputs!$B$5 - B5364 - Inputs!$B$8, 0) * H5364</f>
        <v>0</v>
      </c>
      <c r="L5364" s="2">
        <f>IF(B5364 &gt;= D5364*Inputs!$B$10, MAX(B5364 - E5364/Inputs!$B$5 - Inputs!$B$8, 0) * I5364, 0)</f>
        <v>0</v>
      </c>
      <c r="M5364" s="2">
        <f t="shared" si="998"/>
        <v>0</v>
      </c>
      <c r="N5364" s="3" t="str">
        <f t="shared" si="999"/>
        <v>Idle</v>
      </c>
      <c r="O5364" s="3" t="str">
        <f t="shared" si="1007"/>
        <v>Idle</v>
      </c>
      <c r="P5364" s="2">
        <f t="shared" si="1000"/>
        <v>0</v>
      </c>
      <c r="Q5364" s="2">
        <f t="shared" si="1001"/>
        <v>0</v>
      </c>
      <c r="R5364" s="2">
        <f t="shared" si="1002"/>
        <v>0</v>
      </c>
      <c r="S5364" s="2">
        <f t="shared" si="1003"/>
        <v>0</v>
      </c>
      <c r="T5364" s="2">
        <f t="shared" si="1004"/>
        <v>0</v>
      </c>
      <c r="U5364" s="2">
        <f>IF(O5364="Reg", R5364 * Inputs!$B$7, 0)</f>
        <v>0</v>
      </c>
      <c r="V5364" s="2">
        <f>MAX(F5364 + P5364*Inputs!$B$15 - (Q5364/Inputs!$B$16) - U5364, 0)</f>
        <v>340</v>
      </c>
    </row>
    <row r="5365" spans="1:22" x14ac:dyDescent="0.3">
      <c r="A5365" s="1">
        <v>46246.458333333343</v>
      </c>
      <c r="B5365" s="2">
        <v>16.657354495204501</v>
      </c>
      <c r="C5365" s="2">
        <v>3.5203791533413171</v>
      </c>
      <c r="D5365" s="2">
        <f t="shared" si="996"/>
        <v>53.290427617396638</v>
      </c>
      <c r="E5365" s="2">
        <f t="shared" si="997"/>
        <v>118.08613048927837</v>
      </c>
      <c r="F5365" s="2">
        <f t="shared" si="1005"/>
        <v>340</v>
      </c>
      <c r="G5365" s="2">
        <f t="shared" si="1006"/>
        <v>0</v>
      </c>
      <c r="H5365" s="2">
        <f>MIN(Inputs!$B$2, (Inputs!$B$14 - F5365)/Inputs!$B$15)</f>
        <v>0</v>
      </c>
      <c r="I5365" s="2">
        <f>MAX(MIN(Inputs!$B$2, F5365*Inputs!$B$16, Inputs!$B$14*Inputs!$B$4 - G5365), 0)</f>
        <v>170</v>
      </c>
      <c r="J5365" s="2">
        <f>MAX(MIN(Inputs!$B$2, F5365*Inputs!$B$16, (Inputs!$B$14-F5365)/Inputs!$B$15)*Inputs!$B$9, 0)</f>
        <v>0</v>
      </c>
      <c r="K5365" s="2">
        <f>MAX(E5365*Inputs!$B$5 - B5365 - Inputs!$B$8, 0) * H5365</f>
        <v>0</v>
      </c>
      <c r="L5365" s="2">
        <f>IF(B5365 &gt;= D5365*Inputs!$B$10, MAX(B5365 - E5365/Inputs!$B$5 - Inputs!$B$8, 0) * I5365, 0)</f>
        <v>0</v>
      </c>
      <c r="M5365" s="2">
        <f t="shared" si="998"/>
        <v>0</v>
      </c>
      <c r="N5365" s="3" t="str">
        <f t="shared" si="999"/>
        <v>Idle</v>
      </c>
      <c r="O5365" s="3" t="str">
        <f t="shared" si="1007"/>
        <v>Idle</v>
      </c>
      <c r="P5365" s="2">
        <f t="shared" si="1000"/>
        <v>0</v>
      </c>
      <c r="Q5365" s="2">
        <f t="shared" si="1001"/>
        <v>0</v>
      </c>
      <c r="R5365" s="2">
        <f t="shared" si="1002"/>
        <v>0</v>
      </c>
      <c r="S5365" s="2">
        <f t="shared" si="1003"/>
        <v>0</v>
      </c>
      <c r="T5365" s="2">
        <f t="shared" si="1004"/>
        <v>0</v>
      </c>
      <c r="U5365" s="2">
        <f>IF(O5365="Reg", R5365 * Inputs!$B$7, 0)</f>
        <v>0</v>
      </c>
      <c r="V5365" s="2">
        <f>MAX(F5365 + P5365*Inputs!$B$15 - (Q5365/Inputs!$B$16) - U5365, 0)</f>
        <v>340</v>
      </c>
    </row>
    <row r="5366" spans="1:22" x14ac:dyDescent="0.3">
      <c r="A5366" s="1">
        <v>46246.5</v>
      </c>
      <c r="B5366" s="2">
        <v>217.955069126533</v>
      </c>
      <c r="C5366" s="2">
        <v>2.4075042497583139</v>
      </c>
      <c r="D5366" s="2">
        <f t="shared" si="996"/>
        <v>53.290427617396638</v>
      </c>
      <c r="E5366" s="2">
        <f t="shared" si="997"/>
        <v>130.90374980026871</v>
      </c>
      <c r="F5366" s="2">
        <f t="shared" si="1005"/>
        <v>340</v>
      </c>
      <c r="G5366" s="2">
        <f t="shared" si="1006"/>
        <v>0</v>
      </c>
      <c r="H5366" s="2">
        <f>MIN(Inputs!$B$2, (Inputs!$B$14 - F5366)/Inputs!$B$15)</f>
        <v>0</v>
      </c>
      <c r="I5366" s="2">
        <f>MAX(MIN(Inputs!$B$2, F5366*Inputs!$B$16, Inputs!$B$14*Inputs!$B$4 - G5366), 0)</f>
        <v>170</v>
      </c>
      <c r="J5366" s="2">
        <f>MAX(MIN(Inputs!$B$2, F5366*Inputs!$B$16, (Inputs!$B$14-F5366)/Inputs!$B$15)*Inputs!$B$9, 0)</f>
        <v>0</v>
      </c>
      <c r="K5366" s="2">
        <f>MAX(E5366*Inputs!$B$5 - B5366 - Inputs!$B$8, 0) * H5366</f>
        <v>0</v>
      </c>
      <c r="L5366" s="2">
        <f>IF(B5366 &gt;= D5366*Inputs!$B$10, MAX(B5366 - E5366/Inputs!$B$5 - Inputs!$B$8, 0) * I5366, 0)</f>
        <v>8364.1373582768829</v>
      </c>
      <c r="M5366" s="2">
        <f t="shared" si="998"/>
        <v>0</v>
      </c>
      <c r="N5366" s="3" t="str">
        <f t="shared" si="999"/>
        <v>Discharge</v>
      </c>
      <c r="O5366" s="3" t="str">
        <f t="shared" si="1007"/>
        <v>Discharge</v>
      </c>
      <c r="P5366" s="2">
        <f t="shared" si="1000"/>
        <v>0</v>
      </c>
      <c r="Q5366" s="2">
        <f t="shared" si="1001"/>
        <v>170</v>
      </c>
      <c r="R5366" s="2">
        <f t="shared" si="1002"/>
        <v>0</v>
      </c>
      <c r="S5366" s="2">
        <f t="shared" si="1003"/>
        <v>37052.361751510609</v>
      </c>
      <c r="T5366" s="2">
        <f t="shared" si="1004"/>
        <v>0</v>
      </c>
      <c r="U5366" s="2">
        <f>IF(O5366="Reg", R5366 * Inputs!$B$7, 0)</f>
        <v>0</v>
      </c>
      <c r="V5366" s="2">
        <f>MAX(F5366 + P5366*Inputs!$B$15 - (Q5366/Inputs!$B$16) - U5366, 0)</f>
        <v>170</v>
      </c>
    </row>
    <row r="5367" spans="1:22" x14ac:dyDescent="0.3">
      <c r="A5367" s="1">
        <v>46246.541666666657</v>
      </c>
      <c r="B5367" s="2">
        <v>40.586575751037223</v>
      </c>
      <c r="C5367" s="2">
        <v>14.25315009907907</v>
      </c>
      <c r="D5367" s="2">
        <f t="shared" si="996"/>
        <v>53.290427617396638</v>
      </c>
      <c r="E5367" s="2">
        <f t="shared" si="997"/>
        <v>110.15818307022988</v>
      </c>
      <c r="F5367" s="2">
        <f t="shared" si="1005"/>
        <v>170</v>
      </c>
      <c r="G5367" s="2">
        <f t="shared" si="1006"/>
        <v>170</v>
      </c>
      <c r="H5367" s="2">
        <f>MIN(Inputs!$B$2, (Inputs!$B$14 - F5367)/Inputs!$B$15)</f>
        <v>170</v>
      </c>
      <c r="I5367" s="2">
        <f>MAX(MIN(Inputs!$B$2, F5367*Inputs!$B$16, Inputs!$B$14*Inputs!$B$4 - G5367), 0)</f>
        <v>170</v>
      </c>
      <c r="J5367" s="2">
        <f>MAX(MIN(Inputs!$B$2, F5367*Inputs!$B$16, (Inputs!$B$14-F5367)/Inputs!$B$15)*Inputs!$B$9, 0)</f>
        <v>136</v>
      </c>
      <c r="K5367" s="2">
        <f>MAX(E5367*Inputs!$B$5 - B5367 - Inputs!$B$8, 0) * H5367</f>
        <v>6179.9463096300624</v>
      </c>
      <c r="L5367" s="2">
        <f>IF(B5367 &gt;= D5367*Inputs!$B$10, MAX(B5367 - E5367/Inputs!$B$5 - Inputs!$B$8, 0) * I5367, 0)</f>
        <v>0</v>
      </c>
      <c r="M5367" s="2">
        <f t="shared" si="998"/>
        <v>1938.4284134747536</v>
      </c>
      <c r="N5367" s="3" t="str">
        <f t="shared" si="999"/>
        <v>Charge</v>
      </c>
      <c r="O5367" s="3" t="str">
        <f t="shared" si="1007"/>
        <v>Discharge</v>
      </c>
      <c r="P5367" s="2">
        <f t="shared" si="1000"/>
        <v>0</v>
      </c>
      <c r="Q5367" s="2">
        <f t="shared" si="1001"/>
        <v>170</v>
      </c>
      <c r="R5367" s="2">
        <f t="shared" si="1002"/>
        <v>0</v>
      </c>
      <c r="S5367" s="2">
        <f t="shared" si="1003"/>
        <v>6899.7178776763276</v>
      </c>
      <c r="T5367" s="2">
        <f t="shared" si="1004"/>
        <v>0</v>
      </c>
      <c r="U5367" s="2">
        <f>IF(O5367="Reg", R5367 * Inputs!$B$7, 0)</f>
        <v>0</v>
      </c>
      <c r="V5367" s="2">
        <f>MAX(F5367 + P5367*Inputs!$B$15 - (Q5367/Inputs!$B$16) - U5367, 0)</f>
        <v>0</v>
      </c>
    </row>
    <row r="5368" spans="1:22" x14ac:dyDescent="0.3">
      <c r="A5368" s="1">
        <v>46246.583333333343</v>
      </c>
      <c r="B5368" s="2">
        <v>70.629313295040504</v>
      </c>
      <c r="C5368" s="2">
        <v>21.54102881114995</v>
      </c>
      <c r="D5368" s="2">
        <f t="shared" si="996"/>
        <v>53.290427617396638</v>
      </c>
      <c r="E5368" s="2">
        <f t="shared" si="997"/>
        <v>117.3420034749691</v>
      </c>
      <c r="F5368" s="2">
        <f t="shared" si="1005"/>
        <v>0</v>
      </c>
      <c r="G5368" s="2">
        <f t="shared" si="1006"/>
        <v>340</v>
      </c>
      <c r="H5368" s="2">
        <f>MIN(Inputs!$B$2, (Inputs!$B$14 - F5368)/Inputs!$B$15)</f>
        <v>170</v>
      </c>
      <c r="I5368" s="2">
        <f>MAX(MIN(Inputs!$B$2, F5368*Inputs!$B$16, Inputs!$B$14*Inputs!$B$4 - G5368), 0)</f>
        <v>0</v>
      </c>
      <c r="J5368" s="2">
        <f>MAX(MIN(Inputs!$B$2, F5368*Inputs!$B$16, (Inputs!$B$14-F5368)/Inputs!$B$15)*Inputs!$B$9, 0)</f>
        <v>0</v>
      </c>
      <c r="K5368" s="2">
        <f>MAX(E5368*Inputs!$B$5 - B5368 - Inputs!$B$8, 0) * H5368</f>
        <v>2147.3804596984933</v>
      </c>
      <c r="L5368" s="2">
        <f>IF(B5368 &gt;= D5368*Inputs!$B$10, MAX(B5368 - E5368/Inputs!$B$5 - Inputs!$B$8, 0) * I5368, 0)</f>
        <v>0</v>
      </c>
      <c r="M5368" s="2">
        <f t="shared" si="998"/>
        <v>0</v>
      </c>
      <c r="N5368" s="3" t="str">
        <f t="shared" si="999"/>
        <v>Charge</v>
      </c>
      <c r="O5368" s="3" t="str">
        <f t="shared" si="1007"/>
        <v>Charge</v>
      </c>
      <c r="P5368" s="2">
        <f t="shared" si="1000"/>
        <v>170</v>
      </c>
      <c r="Q5368" s="2">
        <f t="shared" si="1001"/>
        <v>0</v>
      </c>
      <c r="R5368" s="2">
        <f t="shared" si="1002"/>
        <v>0</v>
      </c>
      <c r="S5368" s="2">
        <f t="shared" si="1003"/>
        <v>-12006.983260156885</v>
      </c>
      <c r="T5368" s="2">
        <f t="shared" si="1004"/>
        <v>0</v>
      </c>
      <c r="U5368" s="2">
        <f>IF(O5368="Reg", R5368 * Inputs!$B$7, 0)</f>
        <v>0</v>
      </c>
      <c r="V5368" s="2">
        <f>MAX(F5368 + P5368*Inputs!$B$15 - (Q5368/Inputs!$B$16) - U5368, 0)</f>
        <v>170</v>
      </c>
    </row>
    <row r="5369" spans="1:22" x14ac:dyDescent="0.3">
      <c r="A5369" s="1">
        <v>46246.625</v>
      </c>
      <c r="B5369" s="2">
        <v>148.1996521016159</v>
      </c>
      <c r="C5369" s="2">
        <v>5.2901202236574534</v>
      </c>
      <c r="D5369" s="2">
        <f t="shared" si="996"/>
        <v>53.290427617396638</v>
      </c>
      <c r="E5369" s="2">
        <f t="shared" si="997"/>
        <v>118.74626965990727</v>
      </c>
      <c r="F5369" s="2">
        <f t="shared" si="1005"/>
        <v>170</v>
      </c>
      <c r="G5369" s="2">
        <f t="shared" si="1006"/>
        <v>340</v>
      </c>
      <c r="H5369" s="2">
        <f>MIN(Inputs!$B$2, (Inputs!$B$14 - F5369)/Inputs!$B$15)</f>
        <v>170</v>
      </c>
      <c r="I5369" s="2">
        <f>MAX(MIN(Inputs!$B$2, F5369*Inputs!$B$16, Inputs!$B$14*Inputs!$B$4 - G5369), 0)</f>
        <v>0</v>
      </c>
      <c r="J5369" s="2">
        <f>MAX(MIN(Inputs!$B$2, F5369*Inputs!$B$16, (Inputs!$B$14-F5369)/Inputs!$B$15)*Inputs!$B$9, 0)</f>
        <v>136</v>
      </c>
      <c r="K5369" s="2">
        <f>MAX(E5369*Inputs!$B$5 - B5369 - Inputs!$B$8, 0) * H5369</f>
        <v>0</v>
      </c>
      <c r="L5369" s="2">
        <f>IF(B5369 &gt;= D5369*Inputs!$B$10, MAX(B5369 - E5369/Inputs!$B$5 - Inputs!$B$8, 0) * I5369, 0)</f>
        <v>0</v>
      </c>
      <c r="M5369" s="2">
        <f t="shared" si="998"/>
        <v>719.45635041741366</v>
      </c>
      <c r="N5369" s="3" t="str">
        <f t="shared" si="999"/>
        <v>Reg</v>
      </c>
      <c r="O5369" s="3" t="str">
        <f t="shared" si="1007"/>
        <v>Charge</v>
      </c>
      <c r="P5369" s="2">
        <f t="shared" si="1000"/>
        <v>170</v>
      </c>
      <c r="Q5369" s="2">
        <f t="shared" si="1001"/>
        <v>0</v>
      </c>
      <c r="R5369" s="2">
        <f t="shared" si="1002"/>
        <v>0</v>
      </c>
      <c r="S5369" s="2">
        <f t="shared" si="1003"/>
        <v>-25193.940857274702</v>
      </c>
      <c r="T5369" s="2">
        <f t="shared" si="1004"/>
        <v>0</v>
      </c>
      <c r="U5369" s="2">
        <f>IF(O5369="Reg", R5369 * Inputs!$B$7, 0)</f>
        <v>0</v>
      </c>
      <c r="V5369" s="2">
        <f>MAX(F5369 + P5369*Inputs!$B$15 - (Q5369/Inputs!$B$16) - U5369, 0)</f>
        <v>340</v>
      </c>
    </row>
    <row r="5370" spans="1:22" x14ac:dyDescent="0.3">
      <c r="A5370" s="1">
        <v>46246.666666666657</v>
      </c>
      <c r="B5370" s="2">
        <v>214.4888181662391</v>
      </c>
      <c r="C5370" s="2">
        <v>5.6369055429845334</v>
      </c>
      <c r="D5370" s="2">
        <f t="shared" si="996"/>
        <v>53.290427617396638</v>
      </c>
      <c r="E5370" s="2">
        <f t="shared" si="997"/>
        <v>106.24190489008068</v>
      </c>
      <c r="F5370" s="2">
        <f t="shared" si="1005"/>
        <v>340</v>
      </c>
      <c r="G5370" s="2">
        <f t="shared" si="1006"/>
        <v>340</v>
      </c>
      <c r="H5370" s="2">
        <f>MIN(Inputs!$B$2, (Inputs!$B$14 - F5370)/Inputs!$B$15)</f>
        <v>0</v>
      </c>
      <c r="I5370" s="2">
        <f>MAX(MIN(Inputs!$B$2, F5370*Inputs!$B$16, Inputs!$B$14*Inputs!$B$4 - G5370), 0)</f>
        <v>0</v>
      </c>
      <c r="J5370" s="2">
        <f>MAX(MIN(Inputs!$B$2, F5370*Inputs!$B$16, (Inputs!$B$14-F5370)/Inputs!$B$15)*Inputs!$B$9, 0)</f>
        <v>0</v>
      </c>
      <c r="K5370" s="2">
        <f>MAX(E5370*Inputs!$B$5 - B5370 - Inputs!$B$8, 0) * H5370</f>
        <v>0</v>
      </c>
      <c r="L5370" s="2">
        <f>IF(B5370 &gt;= D5370*Inputs!$B$10, MAX(B5370 - E5370/Inputs!$B$5 - Inputs!$B$8, 0) * I5370, 0)</f>
        <v>0</v>
      </c>
      <c r="M5370" s="2">
        <f t="shared" si="998"/>
        <v>0</v>
      </c>
      <c r="N5370" s="3" t="str">
        <f t="shared" si="999"/>
        <v>Idle</v>
      </c>
      <c r="O5370" s="3" t="str">
        <f t="shared" si="1007"/>
        <v>Idle</v>
      </c>
      <c r="P5370" s="2">
        <f t="shared" si="1000"/>
        <v>0</v>
      </c>
      <c r="Q5370" s="2">
        <f t="shared" si="1001"/>
        <v>0</v>
      </c>
      <c r="R5370" s="2">
        <f t="shared" si="1002"/>
        <v>0</v>
      </c>
      <c r="S5370" s="2">
        <f t="shared" si="1003"/>
        <v>0</v>
      </c>
      <c r="T5370" s="2">
        <f t="shared" si="1004"/>
        <v>0</v>
      </c>
      <c r="U5370" s="2">
        <f>IF(O5370="Reg", R5370 * Inputs!$B$7, 0)</f>
        <v>0</v>
      </c>
      <c r="V5370" s="2">
        <f>MAX(F5370 + P5370*Inputs!$B$15 - (Q5370/Inputs!$B$16) - U5370, 0)</f>
        <v>340</v>
      </c>
    </row>
    <row r="5371" spans="1:22" x14ac:dyDescent="0.3">
      <c r="A5371" s="1">
        <v>46246.708333333343</v>
      </c>
      <c r="B5371" s="2">
        <v>93.5630703611466</v>
      </c>
      <c r="C5371" s="2">
        <v>8.2744212386384621</v>
      </c>
      <c r="D5371" s="2">
        <f t="shared" si="996"/>
        <v>53.290427617396638</v>
      </c>
      <c r="E5371" s="2">
        <f t="shared" si="997"/>
        <v>79.941129079391843</v>
      </c>
      <c r="F5371" s="2">
        <f t="shared" si="1005"/>
        <v>340</v>
      </c>
      <c r="G5371" s="2">
        <f t="shared" si="1006"/>
        <v>340</v>
      </c>
      <c r="H5371" s="2">
        <f>MIN(Inputs!$B$2, (Inputs!$B$14 - F5371)/Inputs!$B$15)</f>
        <v>0</v>
      </c>
      <c r="I5371" s="2">
        <f>MAX(MIN(Inputs!$B$2, F5371*Inputs!$B$16, Inputs!$B$14*Inputs!$B$4 - G5371), 0)</f>
        <v>0</v>
      </c>
      <c r="J5371" s="2">
        <f>MAX(MIN(Inputs!$B$2, F5371*Inputs!$B$16, (Inputs!$B$14-F5371)/Inputs!$B$15)*Inputs!$B$9, 0)</f>
        <v>0</v>
      </c>
      <c r="K5371" s="2">
        <f>MAX(E5371*Inputs!$B$5 - B5371 - Inputs!$B$8, 0) * H5371</f>
        <v>0</v>
      </c>
      <c r="L5371" s="2">
        <f>IF(B5371 &gt;= D5371*Inputs!$B$10, MAX(B5371 - E5371/Inputs!$B$5 - Inputs!$B$8, 0) * I5371, 0)</f>
        <v>0</v>
      </c>
      <c r="M5371" s="2">
        <f t="shared" si="998"/>
        <v>0</v>
      </c>
      <c r="N5371" s="3" t="str">
        <f t="shared" si="999"/>
        <v>Idle</v>
      </c>
      <c r="O5371" s="3" t="str">
        <f t="shared" si="1007"/>
        <v>Idle</v>
      </c>
      <c r="P5371" s="2">
        <f t="shared" si="1000"/>
        <v>0</v>
      </c>
      <c r="Q5371" s="2">
        <f t="shared" si="1001"/>
        <v>0</v>
      </c>
      <c r="R5371" s="2">
        <f t="shared" si="1002"/>
        <v>0</v>
      </c>
      <c r="S5371" s="2">
        <f t="shared" si="1003"/>
        <v>0</v>
      </c>
      <c r="T5371" s="2">
        <f t="shared" si="1004"/>
        <v>0</v>
      </c>
      <c r="U5371" s="2">
        <f>IF(O5371="Reg", R5371 * Inputs!$B$7, 0)</f>
        <v>0</v>
      </c>
      <c r="V5371" s="2">
        <f>MAX(F5371 + P5371*Inputs!$B$15 - (Q5371/Inputs!$B$16) - U5371, 0)</f>
        <v>340</v>
      </c>
    </row>
    <row r="5372" spans="1:22" x14ac:dyDescent="0.3">
      <c r="A5372" s="1">
        <v>46246.75</v>
      </c>
      <c r="B5372" s="2">
        <v>93.48166874629996</v>
      </c>
      <c r="C5372" s="2">
        <v>13.078665887549461</v>
      </c>
      <c r="D5372" s="2">
        <f t="shared" si="996"/>
        <v>53.290427617396638</v>
      </c>
      <c r="E5372" s="2">
        <f t="shared" si="997"/>
        <v>73.428316269849986</v>
      </c>
      <c r="F5372" s="2">
        <f t="shared" si="1005"/>
        <v>340</v>
      </c>
      <c r="G5372" s="2">
        <f t="shared" si="1006"/>
        <v>340</v>
      </c>
      <c r="H5372" s="2">
        <f>MIN(Inputs!$B$2, (Inputs!$B$14 - F5372)/Inputs!$B$15)</f>
        <v>0</v>
      </c>
      <c r="I5372" s="2">
        <f>MAX(MIN(Inputs!$B$2, F5372*Inputs!$B$16, Inputs!$B$14*Inputs!$B$4 - G5372), 0)</f>
        <v>0</v>
      </c>
      <c r="J5372" s="2">
        <f>MAX(MIN(Inputs!$B$2, F5372*Inputs!$B$16, (Inputs!$B$14-F5372)/Inputs!$B$15)*Inputs!$B$9, 0)</f>
        <v>0</v>
      </c>
      <c r="K5372" s="2">
        <f>MAX(E5372*Inputs!$B$5 - B5372 - Inputs!$B$8, 0) * H5372</f>
        <v>0</v>
      </c>
      <c r="L5372" s="2">
        <f>IF(B5372 &gt;= D5372*Inputs!$B$10, MAX(B5372 - E5372/Inputs!$B$5 - Inputs!$B$8, 0) * I5372, 0)</f>
        <v>0</v>
      </c>
      <c r="M5372" s="2">
        <f t="shared" si="998"/>
        <v>0</v>
      </c>
      <c r="N5372" s="3" t="str">
        <f t="shared" si="999"/>
        <v>Idle</v>
      </c>
      <c r="O5372" s="3" t="str">
        <f t="shared" si="1007"/>
        <v>Idle</v>
      </c>
      <c r="P5372" s="2">
        <f t="shared" si="1000"/>
        <v>0</v>
      </c>
      <c r="Q5372" s="2">
        <f t="shared" si="1001"/>
        <v>0</v>
      </c>
      <c r="R5372" s="2">
        <f t="shared" si="1002"/>
        <v>0</v>
      </c>
      <c r="S5372" s="2">
        <f t="shared" si="1003"/>
        <v>0</v>
      </c>
      <c r="T5372" s="2">
        <f t="shared" si="1004"/>
        <v>0</v>
      </c>
      <c r="U5372" s="2">
        <f>IF(O5372="Reg", R5372 * Inputs!$B$7, 0)</f>
        <v>0</v>
      </c>
      <c r="V5372" s="2">
        <f>MAX(F5372 + P5372*Inputs!$B$15 - (Q5372/Inputs!$B$16) - U5372, 0)</f>
        <v>340</v>
      </c>
    </row>
    <row r="5373" spans="1:22" x14ac:dyDescent="0.3">
      <c r="A5373" s="1">
        <v>46246.791666666657</v>
      </c>
      <c r="B5373" s="2">
        <v>83.689498179472636</v>
      </c>
      <c r="C5373" s="2">
        <v>17.524764363329059</v>
      </c>
      <c r="D5373" s="2">
        <f t="shared" si="996"/>
        <v>53.290427617396638</v>
      </c>
      <c r="E5373" s="2">
        <f t="shared" si="997"/>
        <v>63.99719647885135</v>
      </c>
      <c r="F5373" s="2">
        <f t="shared" si="1005"/>
        <v>340</v>
      </c>
      <c r="G5373" s="2">
        <f t="shared" si="1006"/>
        <v>340</v>
      </c>
      <c r="H5373" s="2">
        <f>MIN(Inputs!$B$2, (Inputs!$B$14 - F5373)/Inputs!$B$15)</f>
        <v>0</v>
      </c>
      <c r="I5373" s="2">
        <f>MAX(MIN(Inputs!$B$2, F5373*Inputs!$B$16, Inputs!$B$14*Inputs!$B$4 - G5373), 0)</f>
        <v>0</v>
      </c>
      <c r="J5373" s="2">
        <f>MAX(MIN(Inputs!$B$2, F5373*Inputs!$B$16, (Inputs!$B$14-F5373)/Inputs!$B$15)*Inputs!$B$9, 0)</f>
        <v>0</v>
      </c>
      <c r="K5373" s="2">
        <f>MAX(E5373*Inputs!$B$5 - B5373 - Inputs!$B$8, 0) * H5373</f>
        <v>0</v>
      </c>
      <c r="L5373" s="2">
        <f>IF(B5373 &gt;= D5373*Inputs!$B$10, MAX(B5373 - E5373/Inputs!$B$5 - Inputs!$B$8, 0) * I5373, 0)</f>
        <v>0</v>
      </c>
      <c r="M5373" s="2">
        <f t="shared" si="998"/>
        <v>0</v>
      </c>
      <c r="N5373" s="3" t="str">
        <f t="shared" si="999"/>
        <v>Idle</v>
      </c>
      <c r="O5373" s="3" t="str">
        <f t="shared" si="1007"/>
        <v>Idle</v>
      </c>
      <c r="P5373" s="2">
        <f t="shared" si="1000"/>
        <v>0</v>
      </c>
      <c r="Q5373" s="2">
        <f t="shared" si="1001"/>
        <v>0</v>
      </c>
      <c r="R5373" s="2">
        <f t="shared" si="1002"/>
        <v>0</v>
      </c>
      <c r="S5373" s="2">
        <f t="shared" si="1003"/>
        <v>0</v>
      </c>
      <c r="T5373" s="2">
        <f t="shared" si="1004"/>
        <v>0</v>
      </c>
      <c r="U5373" s="2">
        <f>IF(O5373="Reg", R5373 * Inputs!$B$7, 0)</f>
        <v>0</v>
      </c>
      <c r="V5373" s="2">
        <f>MAX(F5373 + P5373*Inputs!$B$15 - (Q5373/Inputs!$B$16) - U5373, 0)</f>
        <v>340</v>
      </c>
    </row>
    <row r="5374" spans="1:22" x14ac:dyDescent="0.3">
      <c r="A5374" s="1">
        <v>46246.833333333343</v>
      </c>
      <c r="B5374" s="2">
        <v>79.054910404669371</v>
      </c>
      <c r="C5374" s="2">
        <v>10.14289028874923</v>
      </c>
      <c r="D5374" s="2">
        <f t="shared" si="996"/>
        <v>53.290427617396638</v>
      </c>
      <c r="E5374" s="2">
        <f t="shared" si="997"/>
        <v>52.693689976961849</v>
      </c>
      <c r="F5374" s="2">
        <f t="shared" si="1005"/>
        <v>340</v>
      </c>
      <c r="G5374" s="2">
        <f t="shared" si="1006"/>
        <v>340</v>
      </c>
      <c r="H5374" s="2">
        <f>MIN(Inputs!$B$2, (Inputs!$B$14 - F5374)/Inputs!$B$15)</f>
        <v>0</v>
      </c>
      <c r="I5374" s="2">
        <f>MAX(MIN(Inputs!$B$2, F5374*Inputs!$B$16, Inputs!$B$14*Inputs!$B$4 - G5374), 0)</f>
        <v>0</v>
      </c>
      <c r="J5374" s="2">
        <f>MAX(MIN(Inputs!$B$2, F5374*Inputs!$B$16, (Inputs!$B$14-F5374)/Inputs!$B$15)*Inputs!$B$9, 0)</f>
        <v>0</v>
      </c>
      <c r="K5374" s="2">
        <f>MAX(E5374*Inputs!$B$5 - B5374 - Inputs!$B$8, 0) * H5374</f>
        <v>0</v>
      </c>
      <c r="L5374" s="2">
        <f>IF(B5374 &gt;= D5374*Inputs!$B$10, MAX(B5374 - E5374/Inputs!$B$5 - Inputs!$B$8, 0) * I5374, 0)</f>
        <v>0</v>
      </c>
      <c r="M5374" s="2">
        <f t="shared" si="998"/>
        <v>0</v>
      </c>
      <c r="N5374" s="3" t="str">
        <f t="shared" si="999"/>
        <v>Idle</v>
      </c>
      <c r="O5374" s="3" t="str">
        <f t="shared" si="1007"/>
        <v>Idle</v>
      </c>
      <c r="P5374" s="2">
        <f t="shared" si="1000"/>
        <v>0</v>
      </c>
      <c r="Q5374" s="2">
        <f t="shared" si="1001"/>
        <v>0</v>
      </c>
      <c r="R5374" s="2">
        <f t="shared" si="1002"/>
        <v>0</v>
      </c>
      <c r="S5374" s="2">
        <f t="shared" si="1003"/>
        <v>0</v>
      </c>
      <c r="T5374" s="2">
        <f t="shared" si="1004"/>
        <v>0</v>
      </c>
      <c r="U5374" s="2">
        <f>IF(O5374="Reg", R5374 * Inputs!$B$7, 0)</f>
        <v>0</v>
      </c>
      <c r="V5374" s="2">
        <f>MAX(F5374 + P5374*Inputs!$B$15 - (Q5374/Inputs!$B$16) - U5374, 0)</f>
        <v>340</v>
      </c>
    </row>
    <row r="5375" spans="1:22" x14ac:dyDescent="0.3">
      <c r="A5375" s="1">
        <v>46246.875</v>
      </c>
      <c r="B5375" s="2">
        <v>73.173463482656416</v>
      </c>
      <c r="C5375" s="2">
        <v>7.6579036900535424</v>
      </c>
      <c r="D5375" s="2">
        <f t="shared" si="996"/>
        <v>53.290427617396638</v>
      </c>
      <c r="E5375" s="2">
        <f t="shared" si="997"/>
        <v>41.623324167297937</v>
      </c>
      <c r="F5375" s="2">
        <f t="shared" si="1005"/>
        <v>340</v>
      </c>
      <c r="G5375" s="2">
        <f t="shared" si="1006"/>
        <v>340</v>
      </c>
      <c r="H5375" s="2">
        <f>MIN(Inputs!$B$2, (Inputs!$B$14 - F5375)/Inputs!$B$15)</f>
        <v>0</v>
      </c>
      <c r="I5375" s="2">
        <f>MAX(MIN(Inputs!$B$2, F5375*Inputs!$B$16, Inputs!$B$14*Inputs!$B$4 - G5375), 0)</f>
        <v>0</v>
      </c>
      <c r="J5375" s="2">
        <f>MAX(MIN(Inputs!$B$2, F5375*Inputs!$B$16, (Inputs!$B$14-F5375)/Inputs!$B$15)*Inputs!$B$9, 0)</f>
        <v>0</v>
      </c>
      <c r="K5375" s="2">
        <f>MAX(E5375*Inputs!$B$5 - B5375 - Inputs!$B$8, 0) * H5375</f>
        <v>0</v>
      </c>
      <c r="L5375" s="2">
        <f>IF(B5375 &gt;= D5375*Inputs!$B$10, MAX(B5375 - E5375/Inputs!$B$5 - Inputs!$B$8, 0) * I5375, 0)</f>
        <v>0</v>
      </c>
      <c r="M5375" s="2">
        <f t="shared" si="998"/>
        <v>0</v>
      </c>
      <c r="N5375" s="3" t="str">
        <f t="shared" si="999"/>
        <v>Idle</v>
      </c>
      <c r="O5375" s="3" t="str">
        <f t="shared" si="1007"/>
        <v>Idle</v>
      </c>
      <c r="P5375" s="2">
        <f t="shared" si="1000"/>
        <v>0</v>
      </c>
      <c r="Q5375" s="2">
        <f t="shared" si="1001"/>
        <v>0</v>
      </c>
      <c r="R5375" s="2">
        <f t="shared" si="1002"/>
        <v>0</v>
      </c>
      <c r="S5375" s="2">
        <f t="shared" si="1003"/>
        <v>0</v>
      </c>
      <c r="T5375" s="2">
        <f t="shared" si="1004"/>
        <v>0</v>
      </c>
      <c r="U5375" s="2">
        <f>IF(O5375="Reg", R5375 * Inputs!$B$7, 0)</f>
        <v>0</v>
      </c>
      <c r="V5375" s="2">
        <f>MAX(F5375 + P5375*Inputs!$B$15 - (Q5375/Inputs!$B$16) - U5375, 0)</f>
        <v>340</v>
      </c>
    </row>
    <row r="5376" spans="1:22" x14ac:dyDescent="0.3">
      <c r="A5376" s="1">
        <v>46246.916666666657</v>
      </c>
      <c r="B5376" s="2">
        <v>56.684163302106057</v>
      </c>
      <c r="C5376" s="2">
        <v>7.0006701486325316</v>
      </c>
      <c r="D5376" s="2">
        <f t="shared" si="996"/>
        <v>53.290427617396638</v>
      </c>
      <c r="E5376" s="2">
        <f t="shared" si="997"/>
        <v>29.427746920188529</v>
      </c>
      <c r="F5376" s="2">
        <f t="shared" si="1005"/>
        <v>340</v>
      </c>
      <c r="G5376" s="2">
        <f t="shared" si="1006"/>
        <v>340</v>
      </c>
      <c r="H5376" s="2">
        <f>MIN(Inputs!$B$2, (Inputs!$B$14 - F5376)/Inputs!$B$15)</f>
        <v>0</v>
      </c>
      <c r="I5376" s="2">
        <f>MAX(MIN(Inputs!$B$2, F5376*Inputs!$B$16, Inputs!$B$14*Inputs!$B$4 - G5376), 0)</f>
        <v>0</v>
      </c>
      <c r="J5376" s="2">
        <f>MAX(MIN(Inputs!$B$2, F5376*Inputs!$B$16, (Inputs!$B$14-F5376)/Inputs!$B$15)*Inputs!$B$9, 0)</f>
        <v>0</v>
      </c>
      <c r="K5376" s="2">
        <f>MAX(E5376*Inputs!$B$5 - B5376 - Inputs!$B$8, 0) * H5376</f>
        <v>0</v>
      </c>
      <c r="L5376" s="2">
        <f>IF(B5376 &gt;= D5376*Inputs!$B$10, MAX(B5376 - E5376/Inputs!$B$5 - Inputs!$B$8, 0) * I5376, 0)</f>
        <v>0</v>
      </c>
      <c r="M5376" s="2">
        <f t="shared" si="998"/>
        <v>0</v>
      </c>
      <c r="N5376" s="3" t="str">
        <f t="shared" si="999"/>
        <v>Idle</v>
      </c>
      <c r="O5376" s="3" t="str">
        <f t="shared" si="1007"/>
        <v>Idle</v>
      </c>
      <c r="P5376" s="2">
        <f t="shared" si="1000"/>
        <v>0</v>
      </c>
      <c r="Q5376" s="2">
        <f t="shared" si="1001"/>
        <v>0</v>
      </c>
      <c r="R5376" s="2">
        <f t="shared" si="1002"/>
        <v>0</v>
      </c>
      <c r="S5376" s="2">
        <f t="shared" si="1003"/>
        <v>0</v>
      </c>
      <c r="T5376" s="2">
        <f t="shared" si="1004"/>
        <v>0</v>
      </c>
      <c r="U5376" s="2">
        <f>IF(O5376="Reg", R5376 * Inputs!$B$7, 0)</f>
        <v>0</v>
      </c>
      <c r="V5376" s="2">
        <f>MAX(F5376 + P5376*Inputs!$B$15 - (Q5376/Inputs!$B$16) - U5376, 0)</f>
        <v>340</v>
      </c>
    </row>
    <row r="5377" spans="1:22" x14ac:dyDescent="0.3">
      <c r="A5377" s="1">
        <v>46246.958333333343</v>
      </c>
      <c r="B5377" s="2">
        <v>54.486193503895457</v>
      </c>
      <c r="C5377" s="2">
        <v>33.170730610248611</v>
      </c>
      <c r="D5377" s="2">
        <f t="shared" si="996"/>
        <v>53.290427617396638</v>
      </c>
      <c r="E5377" s="2">
        <f t="shared" si="997"/>
        <v>19.980386369837522</v>
      </c>
      <c r="F5377" s="2">
        <f t="shared" si="1005"/>
        <v>340</v>
      </c>
      <c r="G5377" s="2">
        <f t="shared" si="1006"/>
        <v>340</v>
      </c>
      <c r="H5377" s="2">
        <f>MIN(Inputs!$B$2, (Inputs!$B$14 - F5377)/Inputs!$B$15)</f>
        <v>0</v>
      </c>
      <c r="I5377" s="2">
        <f>MAX(MIN(Inputs!$B$2, F5377*Inputs!$B$16, Inputs!$B$14*Inputs!$B$4 - G5377), 0)</f>
        <v>0</v>
      </c>
      <c r="J5377" s="2">
        <f>MAX(MIN(Inputs!$B$2, F5377*Inputs!$B$16, (Inputs!$B$14-F5377)/Inputs!$B$15)*Inputs!$B$9, 0)</f>
        <v>0</v>
      </c>
      <c r="K5377" s="2">
        <f>MAX(E5377*Inputs!$B$5 - B5377 - Inputs!$B$8, 0) * H5377</f>
        <v>0</v>
      </c>
      <c r="L5377" s="2">
        <f>IF(B5377 &gt;= D5377*Inputs!$B$10, MAX(B5377 - E5377/Inputs!$B$5 - Inputs!$B$8, 0) * I5377, 0)</f>
        <v>0</v>
      </c>
      <c r="M5377" s="2">
        <f t="shared" si="998"/>
        <v>0</v>
      </c>
      <c r="N5377" s="3" t="str">
        <f t="shared" si="999"/>
        <v>Idle</v>
      </c>
      <c r="O5377" s="3" t="str">
        <f t="shared" si="1007"/>
        <v>Idle</v>
      </c>
      <c r="P5377" s="2">
        <f t="shared" si="1000"/>
        <v>0</v>
      </c>
      <c r="Q5377" s="2">
        <f t="shared" si="1001"/>
        <v>0</v>
      </c>
      <c r="R5377" s="2">
        <f t="shared" si="1002"/>
        <v>0</v>
      </c>
      <c r="S5377" s="2">
        <f t="shared" si="1003"/>
        <v>0</v>
      </c>
      <c r="T5377" s="2">
        <f t="shared" si="1004"/>
        <v>0</v>
      </c>
      <c r="U5377" s="2">
        <f>IF(O5377="Reg", R5377 * Inputs!$B$7, 0)</f>
        <v>0</v>
      </c>
      <c r="V5377" s="2">
        <f>MAX(F5377 + P5377*Inputs!$B$15 - (Q5377/Inputs!$B$16) - U5377, 0)</f>
        <v>340</v>
      </c>
    </row>
    <row r="5378" spans="1:22" x14ac:dyDescent="0.3">
      <c r="A5378" s="1">
        <v>46247</v>
      </c>
      <c r="B5378" s="2">
        <v>36.894950000308178</v>
      </c>
      <c r="C5378" s="2">
        <v>7.197359203799639</v>
      </c>
      <c r="D5378" s="2">
        <f t="shared" ref="D5378:D5441" si="1008">AVERAGEIFS(B:B, A:A, "&gt;="&amp;INT(A5378), A:A, "&lt;"&amp;INT(A5378)+1)</f>
        <v>37.750341304501241</v>
      </c>
      <c r="E5378" s="2">
        <f t="shared" ref="E5378:E5441" si="1009">AVERAGE(B5378:B5383)</f>
        <v>10.899354119188279</v>
      </c>
      <c r="F5378" s="2">
        <f t="shared" si="1005"/>
        <v>340</v>
      </c>
      <c r="G5378" s="2">
        <f t="shared" si="1006"/>
        <v>0</v>
      </c>
      <c r="H5378" s="2">
        <f>MIN(Inputs!$B$2, (Inputs!$B$14 - F5378)/Inputs!$B$15)</f>
        <v>0</v>
      </c>
      <c r="I5378" s="2">
        <f>MAX(MIN(Inputs!$B$2, F5378*Inputs!$B$16, Inputs!$B$14*Inputs!$B$4 - G5378), 0)</f>
        <v>170</v>
      </c>
      <c r="J5378" s="2">
        <f>MAX(MIN(Inputs!$B$2, F5378*Inputs!$B$16, (Inputs!$B$14-F5378)/Inputs!$B$15)*Inputs!$B$9, 0)</f>
        <v>0</v>
      </c>
      <c r="K5378" s="2">
        <f>MAX(E5378*Inputs!$B$5 - B5378 - Inputs!$B$8, 0) * H5378</f>
        <v>0</v>
      </c>
      <c r="L5378" s="2">
        <f>IF(B5378 &gt;= D5378*Inputs!$B$10, MAX(B5378 - E5378/Inputs!$B$5 - Inputs!$B$8, 0) * I5378, 0)</f>
        <v>0</v>
      </c>
      <c r="M5378" s="2">
        <f t="shared" ref="M5378:M5441" si="1010">C5378 * J5378</f>
        <v>0</v>
      </c>
      <c r="N5378" s="3" t="str">
        <f t="shared" ref="N5378:N5441" si="1011">IF(MAX(K5378, L5378, M5378)&lt;=0, "Idle", IF(AND(M5378&gt;=K5378, M5378&gt;=L5378), "Reg", IF(L5378&gt;=K5378, "Discharge", "Charge")))</f>
        <v>Idle</v>
      </c>
      <c r="O5378" s="3" t="str">
        <f t="shared" si="1007"/>
        <v>Idle</v>
      </c>
      <c r="P5378" s="2">
        <f t="shared" ref="P5378:P5441" si="1012">IF(O5378="Charge", H5378, 0)</f>
        <v>0</v>
      </c>
      <c r="Q5378" s="2">
        <f t="shared" ref="Q5378:Q5441" si="1013">IF(O5378="Discharge", I5378, 0)</f>
        <v>0</v>
      </c>
      <c r="R5378" s="2">
        <f t="shared" ref="R5378:R5441" si="1014">IF(O5378="Reg", J5378, 0)</f>
        <v>0</v>
      </c>
      <c r="S5378" s="2">
        <f t="shared" ref="S5378:S5441" si="1015">(Q5378 - P5378) * B5378</f>
        <v>0</v>
      </c>
      <c r="T5378" s="2">
        <f t="shared" ref="T5378:T5441" si="1016">R5378 * C5378</f>
        <v>0</v>
      </c>
      <c r="U5378" s="2">
        <f>IF(O5378="Reg", R5378 * Inputs!$B$7, 0)</f>
        <v>0</v>
      </c>
      <c r="V5378" s="2">
        <f>MAX(F5378 + P5378*Inputs!$B$15 - (Q5378/Inputs!$B$16) - U5378, 0)</f>
        <v>340</v>
      </c>
    </row>
    <row r="5379" spans="1:22" x14ac:dyDescent="0.3">
      <c r="A5379" s="1">
        <v>46247.041666666657</v>
      </c>
      <c r="B5379" s="2">
        <v>15.86845916813556</v>
      </c>
      <c r="C5379" s="2">
        <v>41.870725299273488</v>
      </c>
      <c r="D5379" s="2">
        <f t="shared" si="1008"/>
        <v>37.750341304501241</v>
      </c>
      <c r="E5379" s="2">
        <f t="shared" si="1009"/>
        <v>4.7501957858035837</v>
      </c>
      <c r="F5379" s="2">
        <f t="shared" ref="F5379:F5442" si="1017">V5378</f>
        <v>340</v>
      </c>
      <c r="G5379" s="2">
        <f t="shared" ref="G5379:G5442" si="1018">IF(INT(A5379)=INT(A5378), G5378 + Q5378, 0)</f>
        <v>0</v>
      </c>
      <c r="H5379" s="2">
        <f>MIN(Inputs!$B$2, (Inputs!$B$14 - F5379)/Inputs!$B$15)</f>
        <v>0</v>
      </c>
      <c r="I5379" s="2">
        <f>MAX(MIN(Inputs!$B$2, F5379*Inputs!$B$16, Inputs!$B$14*Inputs!$B$4 - G5379), 0)</f>
        <v>170</v>
      </c>
      <c r="J5379" s="2">
        <f>MAX(MIN(Inputs!$B$2, F5379*Inputs!$B$16, (Inputs!$B$14-F5379)/Inputs!$B$15)*Inputs!$B$9, 0)</f>
        <v>0</v>
      </c>
      <c r="K5379" s="2">
        <f>MAX(E5379*Inputs!$B$5 - B5379 - Inputs!$B$8, 0) * H5379</f>
        <v>0</v>
      </c>
      <c r="L5379" s="2">
        <f>IF(B5379 &gt;= D5379*Inputs!$B$10, MAX(B5379 - E5379/Inputs!$B$5 - Inputs!$B$8, 0) * I5379, 0)</f>
        <v>0</v>
      </c>
      <c r="M5379" s="2">
        <f t="shared" si="1010"/>
        <v>0</v>
      </c>
      <c r="N5379" s="3" t="str">
        <f t="shared" si="1011"/>
        <v>Idle</v>
      </c>
      <c r="O5379" s="3" t="str">
        <f t="shared" si="1007"/>
        <v>Idle</v>
      </c>
      <c r="P5379" s="2">
        <f t="shared" si="1012"/>
        <v>0</v>
      </c>
      <c r="Q5379" s="2">
        <f t="shared" si="1013"/>
        <v>0</v>
      </c>
      <c r="R5379" s="2">
        <f t="shared" si="1014"/>
        <v>0</v>
      </c>
      <c r="S5379" s="2">
        <f t="shared" si="1015"/>
        <v>0</v>
      </c>
      <c r="T5379" s="2">
        <f t="shared" si="1016"/>
        <v>0</v>
      </c>
      <c r="U5379" s="2">
        <f>IF(O5379="Reg", R5379 * Inputs!$B$7, 0)</f>
        <v>0</v>
      </c>
      <c r="V5379" s="2">
        <f>MAX(F5379 + P5379*Inputs!$B$15 - (Q5379/Inputs!$B$16) - U5379, 0)</f>
        <v>340</v>
      </c>
    </row>
    <row r="5380" spans="1:22" x14ac:dyDescent="0.3">
      <c r="A5380" s="1">
        <v>46247.083333333343</v>
      </c>
      <c r="B5380" s="2">
        <v>12.63271554668594</v>
      </c>
      <c r="C5380" s="2">
        <v>2.061261238177531</v>
      </c>
      <c r="D5380" s="2">
        <f t="shared" si="1008"/>
        <v>37.750341304501241</v>
      </c>
      <c r="E5380" s="2">
        <f t="shared" si="1009"/>
        <v>2.1054525911143234</v>
      </c>
      <c r="F5380" s="2">
        <f t="shared" si="1017"/>
        <v>340</v>
      </c>
      <c r="G5380" s="2">
        <f t="shared" si="1018"/>
        <v>0</v>
      </c>
      <c r="H5380" s="2">
        <f>MIN(Inputs!$B$2, (Inputs!$B$14 - F5380)/Inputs!$B$15)</f>
        <v>0</v>
      </c>
      <c r="I5380" s="2">
        <f>MAX(MIN(Inputs!$B$2, F5380*Inputs!$B$16, Inputs!$B$14*Inputs!$B$4 - G5380), 0)</f>
        <v>170</v>
      </c>
      <c r="J5380" s="2">
        <f>MAX(MIN(Inputs!$B$2, F5380*Inputs!$B$16, (Inputs!$B$14-F5380)/Inputs!$B$15)*Inputs!$B$9, 0)</f>
        <v>0</v>
      </c>
      <c r="K5380" s="2">
        <f>MAX(E5380*Inputs!$B$5 - B5380 - Inputs!$B$8, 0) * H5380</f>
        <v>0</v>
      </c>
      <c r="L5380" s="2">
        <f>IF(B5380 &gt;= D5380*Inputs!$B$10, MAX(B5380 - E5380/Inputs!$B$5 - Inputs!$B$8, 0) * I5380, 0)</f>
        <v>0</v>
      </c>
      <c r="M5380" s="2">
        <f t="shared" si="1010"/>
        <v>0</v>
      </c>
      <c r="N5380" s="3" t="str">
        <f t="shared" si="1011"/>
        <v>Idle</v>
      </c>
      <c r="O5380" s="3" t="str">
        <f t="shared" ref="O5380:O5443" si="1019">IF(O5379&lt;&gt;O5378, O5379, N5380)</f>
        <v>Idle</v>
      </c>
      <c r="P5380" s="2">
        <f t="shared" si="1012"/>
        <v>0</v>
      </c>
      <c r="Q5380" s="2">
        <f t="shared" si="1013"/>
        <v>0</v>
      </c>
      <c r="R5380" s="2">
        <f t="shared" si="1014"/>
        <v>0</v>
      </c>
      <c r="S5380" s="2">
        <f t="shared" si="1015"/>
        <v>0</v>
      </c>
      <c r="T5380" s="2">
        <f t="shared" si="1016"/>
        <v>0</v>
      </c>
      <c r="U5380" s="2">
        <f>IF(O5380="Reg", R5380 * Inputs!$B$7, 0)</f>
        <v>0</v>
      </c>
      <c r="V5380" s="2">
        <f>MAX(F5380 + P5380*Inputs!$B$15 - (Q5380/Inputs!$B$16) - U5380, 0)</f>
        <v>340</v>
      </c>
    </row>
    <row r="5381" spans="1:22" x14ac:dyDescent="0.3">
      <c r="A5381" s="1">
        <v>46247.125</v>
      </c>
      <c r="B5381" s="2">
        <v>0</v>
      </c>
      <c r="C5381" s="2">
        <v>5.423111662942298</v>
      </c>
      <c r="D5381" s="2">
        <f t="shared" si="1008"/>
        <v>37.750341304501241</v>
      </c>
      <c r="E5381" s="2">
        <f t="shared" si="1009"/>
        <v>0</v>
      </c>
      <c r="F5381" s="2">
        <f t="shared" si="1017"/>
        <v>340</v>
      </c>
      <c r="G5381" s="2">
        <f t="shared" si="1018"/>
        <v>0</v>
      </c>
      <c r="H5381" s="2">
        <f>MIN(Inputs!$B$2, (Inputs!$B$14 - F5381)/Inputs!$B$15)</f>
        <v>0</v>
      </c>
      <c r="I5381" s="2">
        <f>MAX(MIN(Inputs!$B$2, F5381*Inputs!$B$16, Inputs!$B$14*Inputs!$B$4 - G5381), 0)</f>
        <v>170</v>
      </c>
      <c r="J5381" s="2">
        <f>MAX(MIN(Inputs!$B$2, F5381*Inputs!$B$16, (Inputs!$B$14-F5381)/Inputs!$B$15)*Inputs!$B$9, 0)</f>
        <v>0</v>
      </c>
      <c r="K5381" s="2">
        <f>MAX(E5381*Inputs!$B$5 - B5381 - Inputs!$B$8, 0) * H5381</f>
        <v>0</v>
      </c>
      <c r="L5381" s="2">
        <f>IF(B5381 &gt;= D5381*Inputs!$B$10, MAX(B5381 - E5381/Inputs!$B$5 - Inputs!$B$8, 0) * I5381, 0)</f>
        <v>0</v>
      </c>
      <c r="M5381" s="2">
        <f t="shared" si="1010"/>
        <v>0</v>
      </c>
      <c r="N5381" s="3" t="str">
        <f t="shared" si="1011"/>
        <v>Idle</v>
      </c>
      <c r="O5381" s="3" t="str">
        <f t="shared" si="1019"/>
        <v>Idle</v>
      </c>
      <c r="P5381" s="2">
        <f t="shared" si="1012"/>
        <v>0</v>
      </c>
      <c r="Q5381" s="2">
        <f t="shared" si="1013"/>
        <v>0</v>
      </c>
      <c r="R5381" s="2">
        <f t="shared" si="1014"/>
        <v>0</v>
      </c>
      <c r="S5381" s="2">
        <f t="shared" si="1015"/>
        <v>0</v>
      </c>
      <c r="T5381" s="2">
        <f t="shared" si="1016"/>
        <v>0</v>
      </c>
      <c r="U5381" s="2">
        <f>IF(O5381="Reg", R5381 * Inputs!$B$7, 0)</f>
        <v>0</v>
      </c>
      <c r="V5381" s="2">
        <f>MAX(F5381 + P5381*Inputs!$B$15 - (Q5381/Inputs!$B$16) - U5381, 0)</f>
        <v>340</v>
      </c>
    </row>
    <row r="5382" spans="1:22" x14ac:dyDescent="0.3">
      <c r="A5382" s="1">
        <v>46247.166666666657</v>
      </c>
      <c r="B5382" s="2">
        <v>0</v>
      </c>
      <c r="C5382" s="2">
        <v>9.2709281791559786</v>
      </c>
      <c r="D5382" s="2">
        <f t="shared" si="1008"/>
        <v>37.750341304501241</v>
      </c>
      <c r="E5382" s="2">
        <f t="shared" si="1009"/>
        <v>0</v>
      </c>
      <c r="F5382" s="2">
        <f t="shared" si="1017"/>
        <v>340</v>
      </c>
      <c r="G5382" s="2">
        <f t="shared" si="1018"/>
        <v>0</v>
      </c>
      <c r="H5382" s="2">
        <f>MIN(Inputs!$B$2, (Inputs!$B$14 - F5382)/Inputs!$B$15)</f>
        <v>0</v>
      </c>
      <c r="I5382" s="2">
        <f>MAX(MIN(Inputs!$B$2, F5382*Inputs!$B$16, Inputs!$B$14*Inputs!$B$4 - G5382), 0)</f>
        <v>170</v>
      </c>
      <c r="J5382" s="2">
        <f>MAX(MIN(Inputs!$B$2, F5382*Inputs!$B$16, (Inputs!$B$14-F5382)/Inputs!$B$15)*Inputs!$B$9, 0)</f>
        <v>0</v>
      </c>
      <c r="K5382" s="2">
        <f>MAX(E5382*Inputs!$B$5 - B5382 - Inputs!$B$8, 0) * H5382</f>
        <v>0</v>
      </c>
      <c r="L5382" s="2">
        <f>IF(B5382 &gt;= D5382*Inputs!$B$10, MAX(B5382 - E5382/Inputs!$B$5 - Inputs!$B$8, 0) * I5382, 0)</f>
        <v>0</v>
      </c>
      <c r="M5382" s="2">
        <f t="shared" si="1010"/>
        <v>0</v>
      </c>
      <c r="N5382" s="3" t="str">
        <f t="shared" si="1011"/>
        <v>Idle</v>
      </c>
      <c r="O5382" s="3" t="str">
        <f t="shared" si="1019"/>
        <v>Idle</v>
      </c>
      <c r="P5382" s="2">
        <f t="shared" si="1012"/>
        <v>0</v>
      </c>
      <c r="Q5382" s="2">
        <f t="shared" si="1013"/>
        <v>0</v>
      </c>
      <c r="R5382" s="2">
        <f t="shared" si="1014"/>
        <v>0</v>
      </c>
      <c r="S5382" s="2">
        <f t="shared" si="1015"/>
        <v>0</v>
      </c>
      <c r="T5382" s="2">
        <f t="shared" si="1016"/>
        <v>0</v>
      </c>
      <c r="U5382" s="2">
        <f>IF(O5382="Reg", R5382 * Inputs!$B$7, 0)</f>
        <v>0</v>
      </c>
      <c r="V5382" s="2">
        <f>MAX(F5382 + P5382*Inputs!$B$15 - (Q5382/Inputs!$B$16) - U5382, 0)</f>
        <v>340</v>
      </c>
    </row>
    <row r="5383" spans="1:22" x14ac:dyDescent="0.3">
      <c r="A5383" s="1">
        <v>46247.208333333343</v>
      </c>
      <c r="B5383" s="2">
        <v>0</v>
      </c>
      <c r="C5383" s="2">
        <v>2.5010370933594062</v>
      </c>
      <c r="D5383" s="2">
        <f t="shared" si="1008"/>
        <v>37.750341304501241</v>
      </c>
      <c r="E5383" s="2">
        <f t="shared" si="1009"/>
        <v>0</v>
      </c>
      <c r="F5383" s="2">
        <f t="shared" si="1017"/>
        <v>340</v>
      </c>
      <c r="G5383" s="2">
        <f t="shared" si="1018"/>
        <v>0</v>
      </c>
      <c r="H5383" s="2">
        <f>MIN(Inputs!$B$2, (Inputs!$B$14 - F5383)/Inputs!$B$15)</f>
        <v>0</v>
      </c>
      <c r="I5383" s="2">
        <f>MAX(MIN(Inputs!$B$2, F5383*Inputs!$B$16, Inputs!$B$14*Inputs!$B$4 - G5383), 0)</f>
        <v>170</v>
      </c>
      <c r="J5383" s="2">
        <f>MAX(MIN(Inputs!$B$2, F5383*Inputs!$B$16, (Inputs!$B$14-F5383)/Inputs!$B$15)*Inputs!$B$9, 0)</f>
        <v>0</v>
      </c>
      <c r="K5383" s="2">
        <f>MAX(E5383*Inputs!$B$5 - B5383 - Inputs!$B$8, 0) * H5383</f>
        <v>0</v>
      </c>
      <c r="L5383" s="2">
        <f>IF(B5383 &gt;= D5383*Inputs!$B$10, MAX(B5383 - E5383/Inputs!$B$5 - Inputs!$B$8, 0) * I5383, 0)</f>
        <v>0</v>
      </c>
      <c r="M5383" s="2">
        <f t="shared" si="1010"/>
        <v>0</v>
      </c>
      <c r="N5383" s="3" t="str">
        <f t="shared" si="1011"/>
        <v>Idle</v>
      </c>
      <c r="O5383" s="3" t="str">
        <f t="shared" si="1019"/>
        <v>Idle</v>
      </c>
      <c r="P5383" s="2">
        <f t="shared" si="1012"/>
        <v>0</v>
      </c>
      <c r="Q5383" s="2">
        <f t="shared" si="1013"/>
        <v>0</v>
      </c>
      <c r="R5383" s="2">
        <f t="shared" si="1014"/>
        <v>0</v>
      </c>
      <c r="S5383" s="2">
        <f t="shared" si="1015"/>
        <v>0</v>
      </c>
      <c r="T5383" s="2">
        <f t="shared" si="1016"/>
        <v>0</v>
      </c>
      <c r="U5383" s="2">
        <f>IF(O5383="Reg", R5383 * Inputs!$B$7, 0)</f>
        <v>0</v>
      </c>
      <c r="V5383" s="2">
        <f>MAX(F5383 + P5383*Inputs!$B$15 - (Q5383/Inputs!$B$16) - U5383, 0)</f>
        <v>340</v>
      </c>
    </row>
    <row r="5384" spans="1:22" x14ac:dyDescent="0.3">
      <c r="A5384" s="1">
        <v>46247.25</v>
      </c>
      <c r="B5384" s="2">
        <v>0</v>
      </c>
      <c r="C5384" s="2">
        <v>14.82453750999829</v>
      </c>
      <c r="D5384" s="2">
        <f t="shared" si="1008"/>
        <v>37.750341304501241</v>
      </c>
      <c r="E5384" s="2">
        <f t="shared" si="1009"/>
        <v>1.5322806765767272</v>
      </c>
      <c r="F5384" s="2">
        <f t="shared" si="1017"/>
        <v>340</v>
      </c>
      <c r="G5384" s="2">
        <f t="shared" si="1018"/>
        <v>0</v>
      </c>
      <c r="H5384" s="2">
        <f>MIN(Inputs!$B$2, (Inputs!$B$14 - F5384)/Inputs!$B$15)</f>
        <v>0</v>
      </c>
      <c r="I5384" s="2">
        <f>MAX(MIN(Inputs!$B$2, F5384*Inputs!$B$16, Inputs!$B$14*Inputs!$B$4 - G5384), 0)</f>
        <v>170</v>
      </c>
      <c r="J5384" s="2">
        <f>MAX(MIN(Inputs!$B$2, F5384*Inputs!$B$16, (Inputs!$B$14-F5384)/Inputs!$B$15)*Inputs!$B$9, 0)</f>
        <v>0</v>
      </c>
      <c r="K5384" s="2">
        <f>MAX(E5384*Inputs!$B$5 - B5384 - Inputs!$B$8, 0) * H5384</f>
        <v>0</v>
      </c>
      <c r="L5384" s="2">
        <f>IF(B5384 &gt;= D5384*Inputs!$B$10, MAX(B5384 - E5384/Inputs!$B$5 - Inputs!$B$8, 0) * I5384, 0)</f>
        <v>0</v>
      </c>
      <c r="M5384" s="2">
        <f t="shared" si="1010"/>
        <v>0</v>
      </c>
      <c r="N5384" s="3" t="str">
        <f t="shared" si="1011"/>
        <v>Idle</v>
      </c>
      <c r="O5384" s="3" t="str">
        <f t="shared" si="1019"/>
        <v>Idle</v>
      </c>
      <c r="P5384" s="2">
        <f t="shared" si="1012"/>
        <v>0</v>
      </c>
      <c r="Q5384" s="2">
        <f t="shared" si="1013"/>
        <v>0</v>
      </c>
      <c r="R5384" s="2">
        <f t="shared" si="1014"/>
        <v>0</v>
      </c>
      <c r="S5384" s="2">
        <f t="shared" si="1015"/>
        <v>0</v>
      </c>
      <c r="T5384" s="2">
        <f t="shared" si="1016"/>
        <v>0</v>
      </c>
      <c r="U5384" s="2">
        <f>IF(O5384="Reg", R5384 * Inputs!$B$7, 0)</f>
        <v>0</v>
      </c>
      <c r="V5384" s="2">
        <f>MAX(F5384 + P5384*Inputs!$B$15 - (Q5384/Inputs!$B$16) - U5384, 0)</f>
        <v>340</v>
      </c>
    </row>
    <row r="5385" spans="1:22" x14ac:dyDescent="0.3">
      <c r="A5385" s="1">
        <v>46247.291666666657</v>
      </c>
      <c r="B5385" s="2">
        <v>0</v>
      </c>
      <c r="C5385" s="2">
        <v>20.922218167057551</v>
      </c>
      <c r="D5385" s="2">
        <f t="shared" si="1008"/>
        <v>37.750341304501241</v>
      </c>
      <c r="E5385" s="2">
        <f t="shared" si="1009"/>
        <v>6.5384657540973521</v>
      </c>
      <c r="F5385" s="2">
        <f t="shared" si="1017"/>
        <v>340</v>
      </c>
      <c r="G5385" s="2">
        <f t="shared" si="1018"/>
        <v>0</v>
      </c>
      <c r="H5385" s="2">
        <f>MIN(Inputs!$B$2, (Inputs!$B$14 - F5385)/Inputs!$B$15)</f>
        <v>0</v>
      </c>
      <c r="I5385" s="2">
        <f>MAX(MIN(Inputs!$B$2, F5385*Inputs!$B$16, Inputs!$B$14*Inputs!$B$4 - G5385), 0)</f>
        <v>170</v>
      </c>
      <c r="J5385" s="2">
        <f>MAX(MIN(Inputs!$B$2, F5385*Inputs!$B$16, (Inputs!$B$14-F5385)/Inputs!$B$15)*Inputs!$B$9, 0)</f>
        <v>0</v>
      </c>
      <c r="K5385" s="2">
        <f>MAX(E5385*Inputs!$B$5 - B5385 - Inputs!$B$8, 0) * H5385</f>
        <v>0</v>
      </c>
      <c r="L5385" s="2">
        <f>IF(B5385 &gt;= D5385*Inputs!$B$10, MAX(B5385 - E5385/Inputs!$B$5 - Inputs!$B$8, 0) * I5385, 0)</f>
        <v>0</v>
      </c>
      <c r="M5385" s="2">
        <f t="shared" si="1010"/>
        <v>0</v>
      </c>
      <c r="N5385" s="3" t="str">
        <f t="shared" si="1011"/>
        <v>Idle</v>
      </c>
      <c r="O5385" s="3" t="str">
        <f t="shared" si="1019"/>
        <v>Idle</v>
      </c>
      <c r="P5385" s="2">
        <f t="shared" si="1012"/>
        <v>0</v>
      </c>
      <c r="Q5385" s="2">
        <f t="shared" si="1013"/>
        <v>0</v>
      </c>
      <c r="R5385" s="2">
        <f t="shared" si="1014"/>
        <v>0</v>
      </c>
      <c r="S5385" s="2">
        <f t="shared" si="1015"/>
        <v>0</v>
      </c>
      <c r="T5385" s="2">
        <f t="shared" si="1016"/>
        <v>0</v>
      </c>
      <c r="U5385" s="2">
        <f>IF(O5385="Reg", R5385 * Inputs!$B$7, 0)</f>
        <v>0</v>
      </c>
      <c r="V5385" s="2">
        <f>MAX(F5385 + P5385*Inputs!$B$15 - (Q5385/Inputs!$B$16) - U5385, 0)</f>
        <v>340</v>
      </c>
    </row>
    <row r="5386" spans="1:22" x14ac:dyDescent="0.3">
      <c r="A5386" s="1">
        <v>46247.333333333343</v>
      </c>
      <c r="B5386" s="2">
        <v>0</v>
      </c>
      <c r="C5386" s="2">
        <v>3.5106630289095531</v>
      </c>
      <c r="D5386" s="2">
        <f t="shared" si="1008"/>
        <v>37.750341304501241</v>
      </c>
      <c r="E5386" s="2">
        <f t="shared" si="1009"/>
        <v>14.210164278962024</v>
      </c>
      <c r="F5386" s="2">
        <f t="shared" si="1017"/>
        <v>340</v>
      </c>
      <c r="G5386" s="2">
        <f t="shared" si="1018"/>
        <v>0</v>
      </c>
      <c r="H5386" s="2">
        <f>MIN(Inputs!$B$2, (Inputs!$B$14 - F5386)/Inputs!$B$15)</f>
        <v>0</v>
      </c>
      <c r="I5386" s="2">
        <f>MAX(MIN(Inputs!$B$2, F5386*Inputs!$B$16, Inputs!$B$14*Inputs!$B$4 - G5386), 0)</f>
        <v>170</v>
      </c>
      <c r="J5386" s="2">
        <f>MAX(MIN(Inputs!$B$2, F5386*Inputs!$B$16, (Inputs!$B$14-F5386)/Inputs!$B$15)*Inputs!$B$9, 0)</f>
        <v>0</v>
      </c>
      <c r="K5386" s="2">
        <f>MAX(E5386*Inputs!$B$5 - B5386 - Inputs!$B$8, 0) * H5386</f>
        <v>0</v>
      </c>
      <c r="L5386" s="2">
        <f>IF(B5386 &gt;= D5386*Inputs!$B$10, MAX(B5386 - E5386/Inputs!$B$5 - Inputs!$B$8, 0) * I5386, 0)</f>
        <v>0</v>
      </c>
      <c r="M5386" s="2">
        <f t="shared" si="1010"/>
        <v>0</v>
      </c>
      <c r="N5386" s="3" t="str">
        <f t="shared" si="1011"/>
        <v>Idle</v>
      </c>
      <c r="O5386" s="3" t="str">
        <f t="shared" si="1019"/>
        <v>Idle</v>
      </c>
      <c r="P5386" s="2">
        <f t="shared" si="1012"/>
        <v>0</v>
      </c>
      <c r="Q5386" s="2">
        <f t="shared" si="1013"/>
        <v>0</v>
      </c>
      <c r="R5386" s="2">
        <f t="shared" si="1014"/>
        <v>0</v>
      </c>
      <c r="S5386" s="2">
        <f t="shared" si="1015"/>
        <v>0</v>
      </c>
      <c r="T5386" s="2">
        <f t="shared" si="1016"/>
        <v>0</v>
      </c>
      <c r="U5386" s="2">
        <f>IF(O5386="Reg", R5386 * Inputs!$B$7, 0)</f>
        <v>0</v>
      </c>
      <c r="V5386" s="2">
        <f>MAX(F5386 + P5386*Inputs!$B$15 - (Q5386/Inputs!$B$16) - U5386, 0)</f>
        <v>340</v>
      </c>
    </row>
    <row r="5387" spans="1:22" x14ac:dyDescent="0.3">
      <c r="A5387" s="1">
        <v>46247.375</v>
      </c>
      <c r="B5387" s="2">
        <v>0</v>
      </c>
      <c r="C5387" s="2">
        <v>4.856926030231981</v>
      </c>
      <c r="D5387" s="2">
        <f t="shared" si="1008"/>
        <v>37.750341304501241</v>
      </c>
      <c r="E5387" s="2">
        <f t="shared" si="1009"/>
        <v>24.470852239696367</v>
      </c>
      <c r="F5387" s="2">
        <f t="shared" si="1017"/>
        <v>340</v>
      </c>
      <c r="G5387" s="2">
        <f t="shared" si="1018"/>
        <v>0</v>
      </c>
      <c r="H5387" s="2">
        <f>MIN(Inputs!$B$2, (Inputs!$B$14 - F5387)/Inputs!$B$15)</f>
        <v>0</v>
      </c>
      <c r="I5387" s="2">
        <f>MAX(MIN(Inputs!$B$2, F5387*Inputs!$B$16, Inputs!$B$14*Inputs!$B$4 - G5387), 0)</f>
        <v>170</v>
      </c>
      <c r="J5387" s="2">
        <f>MAX(MIN(Inputs!$B$2, F5387*Inputs!$B$16, (Inputs!$B$14-F5387)/Inputs!$B$15)*Inputs!$B$9, 0)</f>
        <v>0</v>
      </c>
      <c r="K5387" s="2">
        <f>MAX(E5387*Inputs!$B$5 - B5387 - Inputs!$B$8, 0) * H5387</f>
        <v>0</v>
      </c>
      <c r="L5387" s="2">
        <f>IF(B5387 &gt;= D5387*Inputs!$B$10, MAX(B5387 - E5387/Inputs!$B$5 - Inputs!$B$8, 0) * I5387, 0)</f>
        <v>0</v>
      </c>
      <c r="M5387" s="2">
        <f t="shared" si="1010"/>
        <v>0</v>
      </c>
      <c r="N5387" s="3" t="str">
        <f t="shared" si="1011"/>
        <v>Idle</v>
      </c>
      <c r="O5387" s="3" t="str">
        <f t="shared" si="1019"/>
        <v>Idle</v>
      </c>
      <c r="P5387" s="2">
        <f t="shared" si="1012"/>
        <v>0</v>
      </c>
      <c r="Q5387" s="2">
        <f t="shared" si="1013"/>
        <v>0</v>
      </c>
      <c r="R5387" s="2">
        <f t="shared" si="1014"/>
        <v>0</v>
      </c>
      <c r="S5387" s="2">
        <f t="shared" si="1015"/>
        <v>0</v>
      </c>
      <c r="T5387" s="2">
        <f t="shared" si="1016"/>
        <v>0</v>
      </c>
      <c r="U5387" s="2">
        <f>IF(O5387="Reg", R5387 * Inputs!$B$7, 0)</f>
        <v>0</v>
      </c>
      <c r="V5387" s="2">
        <f>MAX(F5387 + P5387*Inputs!$B$15 - (Q5387/Inputs!$B$16) - U5387, 0)</f>
        <v>340</v>
      </c>
    </row>
    <row r="5388" spans="1:22" x14ac:dyDescent="0.3">
      <c r="A5388" s="1">
        <v>46247.416666666657</v>
      </c>
      <c r="B5388" s="2">
        <v>0</v>
      </c>
      <c r="C5388" s="2">
        <v>25.142978451885629</v>
      </c>
      <c r="D5388" s="2">
        <f t="shared" si="1008"/>
        <v>37.750341304501241</v>
      </c>
      <c r="E5388" s="2">
        <f t="shared" si="1009"/>
        <v>37.892217623900031</v>
      </c>
      <c r="F5388" s="2">
        <f t="shared" si="1017"/>
        <v>340</v>
      </c>
      <c r="G5388" s="2">
        <f t="shared" si="1018"/>
        <v>0</v>
      </c>
      <c r="H5388" s="2">
        <f>MIN(Inputs!$B$2, (Inputs!$B$14 - F5388)/Inputs!$B$15)</f>
        <v>0</v>
      </c>
      <c r="I5388" s="2">
        <f>MAX(MIN(Inputs!$B$2, F5388*Inputs!$B$16, Inputs!$B$14*Inputs!$B$4 - G5388), 0)</f>
        <v>170</v>
      </c>
      <c r="J5388" s="2">
        <f>MAX(MIN(Inputs!$B$2, F5388*Inputs!$B$16, (Inputs!$B$14-F5388)/Inputs!$B$15)*Inputs!$B$9, 0)</f>
        <v>0</v>
      </c>
      <c r="K5388" s="2">
        <f>MAX(E5388*Inputs!$B$5 - B5388 - Inputs!$B$8, 0) * H5388</f>
        <v>0</v>
      </c>
      <c r="L5388" s="2">
        <f>IF(B5388 &gt;= D5388*Inputs!$B$10, MAX(B5388 - E5388/Inputs!$B$5 - Inputs!$B$8, 0) * I5388, 0)</f>
        <v>0</v>
      </c>
      <c r="M5388" s="2">
        <f t="shared" si="1010"/>
        <v>0</v>
      </c>
      <c r="N5388" s="3" t="str">
        <f t="shared" si="1011"/>
        <v>Idle</v>
      </c>
      <c r="O5388" s="3" t="str">
        <f t="shared" si="1019"/>
        <v>Idle</v>
      </c>
      <c r="P5388" s="2">
        <f t="shared" si="1012"/>
        <v>0</v>
      </c>
      <c r="Q5388" s="2">
        <f t="shared" si="1013"/>
        <v>0</v>
      </c>
      <c r="R5388" s="2">
        <f t="shared" si="1014"/>
        <v>0</v>
      </c>
      <c r="S5388" s="2">
        <f t="shared" si="1015"/>
        <v>0</v>
      </c>
      <c r="T5388" s="2">
        <f t="shared" si="1016"/>
        <v>0</v>
      </c>
      <c r="U5388" s="2">
        <f>IF(O5388="Reg", R5388 * Inputs!$B$7, 0)</f>
        <v>0</v>
      </c>
      <c r="V5388" s="2">
        <f>MAX(F5388 + P5388*Inputs!$B$15 - (Q5388/Inputs!$B$16) - U5388, 0)</f>
        <v>340</v>
      </c>
    </row>
    <row r="5389" spans="1:22" x14ac:dyDescent="0.3">
      <c r="A5389" s="1">
        <v>46247.458333333343</v>
      </c>
      <c r="B5389" s="2">
        <v>9.193684059460363</v>
      </c>
      <c r="C5389" s="2">
        <v>7.8039625357762992</v>
      </c>
      <c r="D5389" s="2">
        <f t="shared" si="1008"/>
        <v>37.750341304501241</v>
      </c>
      <c r="E5389" s="2">
        <f t="shared" si="1009"/>
        <v>51.208705572031221</v>
      </c>
      <c r="F5389" s="2">
        <f t="shared" si="1017"/>
        <v>340</v>
      </c>
      <c r="G5389" s="2">
        <f t="shared" si="1018"/>
        <v>0</v>
      </c>
      <c r="H5389" s="2">
        <f>MIN(Inputs!$B$2, (Inputs!$B$14 - F5389)/Inputs!$B$15)</f>
        <v>0</v>
      </c>
      <c r="I5389" s="2">
        <f>MAX(MIN(Inputs!$B$2, F5389*Inputs!$B$16, Inputs!$B$14*Inputs!$B$4 - G5389), 0)</f>
        <v>170</v>
      </c>
      <c r="J5389" s="2">
        <f>MAX(MIN(Inputs!$B$2, F5389*Inputs!$B$16, (Inputs!$B$14-F5389)/Inputs!$B$15)*Inputs!$B$9, 0)</f>
        <v>0</v>
      </c>
      <c r="K5389" s="2">
        <f>MAX(E5389*Inputs!$B$5 - B5389 - Inputs!$B$8, 0) * H5389</f>
        <v>0</v>
      </c>
      <c r="L5389" s="2">
        <f>IF(B5389 &gt;= D5389*Inputs!$B$10, MAX(B5389 - E5389/Inputs!$B$5 - Inputs!$B$8, 0) * I5389, 0)</f>
        <v>0</v>
      </c>
      <c r="M5389" s="2">
        <f t="shared" si="1010"/>
        <v>0</v>
      </c>
      <c r="N5389" s="3" t="str">
        <f t="shared" si="1011"/>
        <v>Idle</v>
      </c>
      <c r="O5389" s="3" t="str">
        <f t="shared" si="1019"/>
        <v>Idle</v>
      </c>
      <c r="P5389" s="2">
        <f t="shared" si="1012"/>
        <v>0</v>
      </c>
      <c r="Q5389" s="2">
        <f t="shared" si="1013"/>
        <v>0</v>
      </c>
      <c r="R5389" s="2">
        <f t="shared" si="1014"/>
        <v>0</v>
      </c>
      <c r="S5389" s="2">
        <f t="shared" si="1015"/>
        <v>0</v>
      </c>
      <c r="T5389" s="2">
        <f t="shared" si="1016"/>
        <v>0</v>
      </c>
      <c r="U5389" s="2">
        <f>IF(O5389="Reg", R5389 * Inputs!$B$7, 0)</f>
        <v>0</v>
      </c>
      <c r="V5389" s="2">
        <f>MAX(F5389 + P5389*Inputs!$B$15 - (Q5389/Inputs!$B$16) - U5389, 0)</f>
        <v>340</v>
      </c>
    </row>
    <row r="5390" spans="1:22" x14ac:dyDescent="0.3">
      <c r="A5390" s="1">
        <v>46247.5</v>
      </c>
      <c r="B5390" s="2">
        <v>30.037110465123749</v>
      </c>
      <c r="C5390" s="2">
        <v>1.3504502347695559</v>
      </c>
      <c r="D5390" s="2">
        <f t="shared" si="1008"/>
        <v>37.750341304501241</v>
      </c>
      <c r="E5390" s="2">
        <f t="shared" si="1009"/>
        <v>64.153903010022773</v>
      </c>
      <c r="F5390" s="2">
        <f t="shared" si="1017"/>
        <v>340</v>
      </c>
      <c r="G5390" s="2">
        <f t="shared" si="1018"/>
        <v>0</v>
      </c>
      <c r="H5390" s="2">
        <f>MIN(Inputs!$B$2, (Inputs!$B$14 - F5390)/Inputs!$B$15)</f>
        <v>0</v>
      </c>
      <c r="I5390" s="2">
        <f>MAX(MIN(Inputs!$B$2, F5390*Inputs!$B$16, Inputs!$B$14*Inputs!$B$4 - G5390), 0)</f>
        <v>170</v>
      </c>
      <c r="J5390" s="2">
        <f>MAX(MIN(Inputs!$B$2, F5390*Inputs!$B$16, (Inputs!$B$14-F5390)/Inputs!$B$15)*Inputs!$B$9, 0)</f>
        <v>0</v>
      </c>
      <c r="K5390" s="2">
        <f>MAX(E5390*Inputs!$B$5 - B5390 - Inputs!$B$8, 0) * H5390</f>
        <v>0</v>
      </c>
      <c r="L5390" s="2">
        <f>IF(B5390 &gt;= D5390*Inputs!$B$10, MAX(B5390 - E5390/Inputs!$B$5 - Inputs!$B$8, 0) * I5390, 0)</f>
        <v>0</v>
      </c>
      <c r="M5390" s="2">
        <f t="shared" si="1010"/>
        <v>0</v>
      </c>
      <c r="N5390" s="3" t="str">
        <f t="shared" si="1011"/>
        <v>Idle</v>
      </c>
      <c r="O5390" s="3" t="str">
        <f t="shared" si="1019"/>
        <v>Idle</v>
      </c>
      <c r="P5390" s="2">
        <f t="shared" si="1012"/>
        <v>0</v>
      </c>
      <c r="Q5390" s="2">
        <f t="shared" si="1013"/>
        <v>0</v>
      </c>
      <c r="R5390" s="2">
        <f t="shared" si="1014"/>
        <v>0</v>
      </c>
      <c r="S5390" s="2">
        <f t="shared" si="1015"/>
        <v>0</v>
      </c>
      <c r="T5390" s="2">
        <f t="shared" si="1016"/>
        <v>0</v>
      </c>
      <c r="U5390" s="2">
        <f>IF(O5390="Reg", R5390 * Inputs!$B$7, 0)</f>
        <v>0</v>
      </c>
      <c r="V5390" s="2">
        <f>MAX(F5390 + P5390*Inputs!$B$15 - (Q5390/Inputs!$B$16) - U5390, 0)</f>
        <v>340</v>
      </c>
    </row>
    <row r="5391" spans="1:22" x14ac:dyDescent="0.3">
      <c r="A5391" s="1">
        <v>46247.541666666657</v>
      </c>
      <c r="B5391" s="2">
        <v>46.030191149188028</v>
      </c>
      <c r="C5391" s="2">
        <v>20.061980008213141</v>
      </c>
      <c r="D5391" s="2">
        <f t="shared" si="1008"/>
        <v>37.750341304501241</v>
      </c>
      <c r="E5391" s="2">
        <f t="shared" si="1009"/>
        <v>73.468709340924818</v>
      </c>
      <c r="F5391" s="2">
        <f t="shared" si="1017"/>
        <v>340</v>
      </c>
      <c r="G5391" s="2">
        <f t="shared" si="1018"/>
        <v>0</v>
      </c>
      <c r="H5391" s="2">
        <f>MIN(Inputs!$B$2, (Inputs!$B$14 - F5391)/Inputs!$B$15)</f>
        <v>0</v>
      </c>
      <c r="I5391" s="2">
        <f>MAX(MIN(Inputs!$B$2, F5391*Inputs!$B$16, Inputs!$B$14*Inputs!$B$4 - G5391), 0)</f>
        <v>170</v>
      </c>
      <c r="J5391" s="2">
        <f>MAX(MIN(Inputs!$B$2, F5391*Inputs!$B$16, (Inputs!$B$14-F5391)/Inputs!$B$15)*Inputs!$B$9, 0)</f>
        <v>0</v>
      </c>
      <c r="K5391" s="2">
        <f>MAX(E5391*Inputs!$B$5 - B5391 - Inputs!$B$8, 0) * H5391</f>
        <v>0</v>
      </c>
      <c r="L5391" s="2">
        <f>IF(B5391 &gt;= D5391*Inputs!$B$10, MAX(B5391 - E5391/Inputs!$B$5 - Inputs!$B$8, 0) * I5391, 0)</f>
        <v>0</v>
      </c>
      <c r="M5391" s="2">
        <f t="shared" si="1010"/>
        <v>0</v>
      </c>
      <c r="N5391" s="3" t="str">
        <f t="shared" si="1011"/>
        <v>Idle</v>
      </c>
      <c r="O5391" s="3" t="str">
        <f t="shared" si="1019"/>
        <v>Idle</v>
      </c>
      <c r="P5391" s="2">
        <f t="shared" si="1012"/>
        <v>0</v>
      </c>
      <c r="Q5391" s="2">
        <f t="shared" si="1013"/>
        <v>0</v>
      </c>
      <c r="R5391" s="2">
        <f t="shared" si="1014"/>
        <v>0</v>
      </c>
      <c r="S5391" s="2">
        <f t="shared" si="1015"/>
        <v>0</v>
      </c>
      <c r="T5391" s="2">
        <f t="shared" si="1016"/>
        <v>0</v>
      </c>
      <c r="U5391" s="2">
        <f>IF(O5391="Reg", R5391 * Inputs!$B$7, 0)</f>
        <v>0</v>
      </c>
      <c r="V5391" s="2">
        <f>MAX(F5391 + P5391*Inputs!$B$15 - (Q5391/Inputs!$B$16) - U5391, 0)</f>
        <v>340</v>
      </c>
    </row>
    <row r="5392" spans="1:22" x14ac:dyDescent="0.3">
      <c r="A5392" s="1">
        <v>46247.583333333343</v>
      </c>
      <c r="B5392" s="2">
        <v>61.564127764406059</v>
      </c>
      <c r="C5392" s="2">
        <v>9.8439102548834221</v>
      </c>
      <c r="D5392" s="2">
        <f t="shared" si="1008"/>
        <v>37.750341304501241</v>
      </c>
      <c r="E5392" s="2">
        <f t="shared" si="1009"/>
        <v>80.903087460599522</v>
      </c>
      <c r="F5392" s="2">
        <f t="shared" si="1017"/>
        <v>340</v>
      </c>
      <c r="G5392" s="2">
        <f t="shared" si="1018"/>
        <v>0</v>
      </c>
      <c r="H5392" s="2">
        <f>MIN(Inputs!$B$2, (Inputs!$B$14 - F5392)/Inputs!$B$15)</f>
        <v>0</v>
      </c>
      <c r="I5392" s="2">
        <f>MAX(MIN(Inputs!$B$2, F5392*Inputs!$B$16, Inputs!$B$14*Inputs!$B$4 - G5392), 0)</f>
        <v>170</v>
      </c>
      <c r="J5392" s="2">
        <f>MAX(MIN(Inputs!$B$2, F5392*Inputs!$B$16, (Inputs!$B$14-F5392)/Inputs!$B$15)*Inputs!$B$9, 0)</f>
        <v>0</v>
      </c>
      <c r="K5392" s="2">
        <f>MAX(E5392*Inputs!$B$5 - B5392 - Inputs!$B$8, 0) * H5392</f>
        <v>0</v>
      </c>
      <c r="L5392" s="2">
        <f>IF(B5392 &gt;= D5392*Inputs!$B$10, MAX(B5392 - E5392/Inputs!$B$5 - Inputs!$B$8, 0) * I5392, 0)</f>
        <v>0</v>
      </c>
      <c r="M5392" s="2">
        <f t="shared" si="1010"/>
        <v>0</v>
      </c>
      <c r="N5392" s="3" t="str">
        <f t="shared" si="1011"/>
        <v>Idle</v>
      </c>
      <c r="O5392" s="3" t="str">
        <f t="shared" si="1019"/>
        <v>Idle</v>
      </c>
      <c r="P5392" s="2">
        <f t="shared" si="1012"/>
        <v>0</v>
      </c>
      <c r="Q5392" s="2">
        <f t="shared" si="1013"/>
        <v>0</v>
      </c>
      <c r="R5392" s="2">
        <f t="shared" si="1014"/>
        <v>0</v>
      </c>
      <c r="S5392" s="2">
        <f t="shared" si="1015"/>
        <v>0</v>
      </c>
      <c r="T5392" s="2">
        <f t="shared" si="1016"/>
        <v>0</v>
      </c>
      <c r="U5392" s="2">
        <f>IF(O5392="Reg", R5392 * Inputs!$B$7, 0)</f>
        <v>0</v>
      </c>
      <c r="V5392" s="2">
        <f>MAX(F5392 + P5392*Inputs!$B$15 - (Q5392/Inputs!$B$16) - U5392, 0)</f>
        <v>340</v>
      </c>
    </row>
    <row r="5393" spans="1:22" x14ac:dyDescent="0.3">
      <c r="A5393" s="1">
        <v>46247.625</v>
      </c>
      <c r="B5393" s="2">
        <v>80.528192305221978</v>
      </c>
      <c r="C5393" s="2">
        <v>9.824307467703191</v>
      </c>
      <c r="D5393" s="2">
        <f t="shared" si="1008"/>
        <v>37.750341304501241</v>
      </c>
      <c r="E5393" s="2">
        <f t="shared" si="1009"/>
        <v>85.047777654781697</v>
      </c>
      <c r="F5393" s="2">
        <f t="shared" si="1017"/>
        <v>340</v>
      </c>
      <c r="G5393" s="2">
        <f t="shared" si="1018"/>
        <v>0</v>
      </c>
      <c r="H5393" s="2">
        <f>MIN(Inputs!$B$2, (Inputs!$B$14 - F5393)/Inputs!$B$15)</f>
        <v>0</v>
      </c>
      <c r="I5393" s="2">
        <f>MAX(MIN(Inputs!$B$2, F5393*Inputs!$B$16, Inputs!$B$14*Inputs!$B$4 - G5393), 0)</f>
        <v>170</v>
      </c>
      <c r="J5393" s="2">
        <f>MAX(MIN(Inputs!$B$2, F5393*Inputs!$B$16, (Inputs!$B$14-F5393)/Inputs!$B$15)*Inputs!$B$9, 0)</f>
        <v>0</v>
      </c>
      <c r="K5393" s="2">
        <f>MAX(E5393*Inputs!$B$5 - B5393 - Inputs!$B$8, 0) * H5393</f>
        <v>0</v>
      </c>
      <c r="L5393" s="2">
        <f>IF(B5393 &gt;= D5393*Inputs!$B$10, MAX(B5393 - E5393/Inputs!$B$5 - Inputs!$B$8, 0) * I5393, 0)</f>
        <v>0</v>
      </c>
      <c r="M5393" s="2">
        <f t="shared" si="1010"/>
        <v>0</v>
      </c>
      <c r="N5393" s="3" t="str">
        <f t="shared" si="1011"/>
        <v>Idle</v>
      </c>
      <c r="O5393" s="3" t="str">
        <f t="shared" si="1019"/>
        <v>Idle</v>
      </c>
      <c r="P5393" s="2">
        <f t="shared" si="1012"/>
        <v>0</v>
      </c>
      <c r="Q5393" s="2">
        <f t="shared" si="1013"/>
        <v>0</v>
      </c>
      <c r="R5393" s="2">
        <f t="shared" si="1014"/>
        <v>0</v>
      </c>
      <c r="S5393" s="2">
        <f t="shared" si="1015"/>
        <v>0</v>
      </c>
      <c r="T5393" s="2">
        <f t="shared" si="1016"/>
        <v>0</v>
      </c>
      <c r="U5393" s="2">
        <f>IF(O5393="Reg", R5393 * Inputs!$B$7, 0)</f>
        <v>0</v>
      </c>
      <c r="V5393" s="2">
        <f>MAX(F5393 + P5393*Inputs!$B$15 - (Q5393/Inputs!$B$16) - U5393, 0)</f>
        <v>340</v>
      </c>
    </row>
    <row r="5394" spans="1:22" x14ac:dyDescent="0.3">
      <c r="A5394" s="1">
        <v>46247.666666666657</v>
      </c>
      <c r="B5394" s="2">
        <v>79.898927688787154</v>
      </c>
      <c r="C5394" s="2">
        <v>12.890402848993491</v>
      </c>
      <c r="D5394" s="2">
        <f t="shared" si="1008"/>
        <v>37.750341304501241</v>
      </c>
      <c r="E5394" s="2">
        <f t="shared" si="1009"/>
        <v>83.868497897370659</v>
      </c>
      <c r="F5394" s="2">
        <f t="shared" si="1017"/>
        <v>340</v>
      </c>
      <c r="G5394" s="2">
        <f t="shared" si="1018"/>
        <v>0</v>
      </c>
      <c r="H5394" s="2">
        <f>MIN(Inputs!$B$2, (Inputs!$B$14 - F5394)/Inputs!$B$15)</f>
        <v>0</v>
      </c>
      <c r="I5394" s="2">
        <f>MAX(MIN(Inputs!$B$2, F5394*Inputs!$B$16, Inputs!$B$14*Inputs!$B$4 - G5394), 0)</f>
        <v>170</v>
      </c>
      <c r="J5394" s="2">
        <f>MAX(MIN(Inputs!$B$2, F5394*Inputs!$B$16, (Inputs!$B$14-F5394)/Inputs!$B$15)*Inputs!$B$9, 0)</f>
        <v>0</v>
      </c>
      <c r="K5394" s="2">
        <f>MAX(E5394*Inputs!$B$5 - B5394 - Inputs!$B$8, 0) * H5394</f>
        <v>0</v>
      </c>
      <c r="L5394" s="2">
        <f>IF(B5394 &gt;= D5394*Inputs!$B$10, MAX(B5394 - E5394/Inputs!$B$5 - Inputs!$B$8, 0) * I5394, 0)</f>
        <v>0</v>
      </c>
      <c r="M5394" s="2">
        <f t="shared" si="1010"/>
        <v>0</v>
      </c>
      <c r="N5394" s="3" t="str">
        <f t="shared" si="1011"/>
        <v>Idle</v>
      </c>
      <c r="O5394" s="3" t="str">
        <f t="shared" si="1019"/>
        <v>Idle</v>
      </c>
      <c r="P5394" s="2">
        <f t="shared" si="1012"/>
        <v>0</v>
      </c>
      <c r="Q5394" s="2">
        <f t="shared" si="1013"/>
        <v>0</v>
      </c>
      <c r="R5394" s="2">
        <f t="shared" si="1014"/>
        <v>0</v>
      </c>
      <c r="S5394" s="2">
        <f t="shared" si="1015"/>
        <v>0</v>
      </c>
      <c r="T5394" s="2">
        <f t="shared" si="1016"/>
        <v>0</v>
      </c>
      <c r="U5394" s="2">
        <f>IF(O5394="Reg", R5394 * Inputs!$B$7, 0)</f>
        <v>0</v>
      </c>
      <c r="V5394" s="2">
        <f>MAX(F5394 + P5394*Inputs!$B$15 - (Q5394/Inputs!$B$16) - U5394, 0)</f>
        <v>340</v>
      </c>
    </row>
    <row r="5395" spans="1:22" x14ac:dyDescent="0.3">
      <c r="A5395" s="1">
        <v>46247.708333333343</v>
      </c>
      <c r="B5395" s="2">
        <v>86.864868687409754</v>
      </c>
      <c r="C5395" s="2">
        <v>45.562906382262611</v>
      </c>
      <c r="D5395" s="2">
        <f t="shared" si="1008"/>
        <v>37.750341304501241</v>
      </c>
      <c r="E5395" s="2">
        <f t="shared" si="1009"/>
        <v>81.128518981814508</v>
      </c>
      <c r="F5395" s="2">
        <f t="shared" si="1017"/>
        <v>340</v>
      </c>
      <c r="G5395" s="2">
        <f t="shared" si="1018"/>
        <v>0</v>
      </c>
      <c r="H5395" s="2">
        <f>MIN(Inputs!$B$2, (Inputs!$B$14 - F5395)/Inputs!$B$15)</f>
        <v>0</v>
      </c>
      <c r="I5395" s="2">
        <f>MAX(MIN(Inputs!$B$2, F5395*Inputs!$B$16, Inputs!$B$14*Inputs!$B$4 - G5395), 0)</f>
        <v>170</v>
      </c>
      <c r="J5395" s="2">
        <f>MAX(MIN(Inputs!$B$2, F5395*Inputs!$B$16, (Inputs!$B$14-F5395)/Inputs!$B$15)*Inputs!$B$9, 0)</f>
        <v>0</v>
      </c>
      <c r="K5395" s="2">
        <f>MAX(E5395*Inputs!$B$5 - B5395 - Inputs!$B$8, 0) * H5395</f>
        <v>0</v>
      </c>
      <c r="L5395" s="2">
        <f>IF(B5395 &gt;= D5395*Inputs!$B$10, MAX(B5395 - E5395/Inputs!$B$5 - Inputs!$B$8, 0) * I5395, 0)</f>
        <v>0</v>
      </c>
      <c r="M5395" s="2">
        <f t="shared" si="1010"/>
        <v>0</v>
      </c>
      <c r="N5395" s="3" t="str">
        <f t="shared" si="1011"/>
        <v>Idle</v>
      </c>
      <c r="O5395" s="3" t="str">
        <f t="shared" si="1019"/>
        <v>Idle</v>
      </c>
      <c r="P5395" s="2">
        <f t="shared" si="1012"/>
        <v>0</v>
      </c>
      <c r="Q5395" s="2">
        <f t="shared" si="1013"/>
        <v>0</v>
      </c>
      <c r="R5395" s="2">
        <f t="shared" si="1014"/>
        <v>0</v>
      </c>
      <c r="S5395" s="2">
        <f t="shared" si="1015"/>
        <v>0</v>
      </c>
      <c r="T5395" s="2">
        <f t="shared" si="1016"/>
        <v>0</v>
      </c>
      <c r="U5395" s="2">
        <f>IF(O5395="Reg", R5395 * Inputs!$B$7, 0)</f>
        <v>0</v>
      </c>
      <c r="V5395" s="2">
        <f>MAX(F5395 + P5395*Inputs!$B$15 - (Q5395/Inputs!$B$16) - U5395, 0)</f>
        <v>340</v>
      </c>
    </row>
    <row r="5396" spans="1:22" x14ac:dyDescent="0.3">
      <c r="A5396" s="1">
        <v>46247.75</v>
      </c>
      <c r="B5396" s="2">
        <v>85.925948450535955</v>
      </c>
      <c r="C5396" s="2">
        <v>10.17058585628109</v>
      </c>
      <c r="D5396" s="2">
        <f t="shared" si="1008"/>
        <v>37.750341304501241</v>
      </c>
      <c r="E5396" s="2">
        <f t="shared" si="1009"/>
        <v>74.415827412217183</v>
      </c>
      <c r="F5396" s="2">
        <f t="shared" si="1017"/>
        <v>340</v>
      </c>
      <c r="G5396" s="2">
        <f t="shared" si="1018"/>
        <v>0</v>
      </c>
      <c r="H5396" s="2">
        <f>MIN(Inputs!$B$2, (Inputs!$B$14 - F5396)/Inputs!$B$15)</f>
        <v>0</v>
      </c>
      <c r="I5396" s="2">
        <f>MAX(MIN(Inputs!$B$2, F5396*Inputs!$B$16, Inputs!$B$14*Inputs!$B$4 - G5396), 0)</f>
        <v>170</v>
      </c>
      <c r="J5396" s="2">
        <f>MAX(MIN(Inputs!$B$2, F5396*Inputs!$B$16, (Inputs!$B$14-F5396)/Inputs!$B$15)*Inputs!$B$9, 0)</f>
        <v>0</v>
      </c>
      <c r="K5396" s="2">
        <f>MAX(E5396*Inputs!$B$5 - B5396 - Inputs!$B$8, 0) * H5396</f>
        <v>0</v>
      </c>
      <c r="L5396" s="2">
        <f>IF(B5396 &gt;= D5396*Inputs!$B$10, MAX(B5396 - E5396/Inputs!$B$5 - Inputs!$B$8, 0) * I5396, 0)</f>
        <v>0</v>
      </c>
      <c r="M5396" s="2">
        <f t="shared" si="1010"/>
        <v>0</v>
      </c>
      <c r="N5396" s="3" t="str">
        <f t="shared" si="1011"/>
        <v>Idle</v>
      </c>
      <c r="O5396" s="3" t="str">
        <f t="shared" si="1019"/>
        <v>Idle</v>
      </c>
      <c r="P5396" s="2">
        <f t="shared" si="1012"/>
        <v>0</v>
      </c>
      <c r="Q5396" s="2">
        <f t="shared" si="1013"/>
        <v>0</v>
      </c>
      <c r="R5396" s="2">
        <f t="shared" si="1014"/>
        <v>0</v>
      </c>
      <c r="S5396" s="2">
        <f t="shared" si="1015"/>
        <v>0</v>
      </c>
      <c r="T5396" s="2">
        <f t="shared" si="1016"/>
        <v>0</v>
      </c>
      <c r="U5396" s="2">
        <f>IF(O5396="Reg", R5396 * Inputs!$B$7, 0)</f>
        <v>0</v>
      </c>
      <c r="V5396" s="2">
        <f>MAX(F5396 + P5396*Inputs!$B$15 - (Q5396/Inputs!$B$16) - U5396, 0)</f>
        <v>340</v>
      </c>
    </row>
    <row r="5397" spans="1:22" x14ac:dyDescent="0.3">
      <c r="A5397" s="1">
        <v>46247.791666666657</v>
      </c>
      <c r="B5397" s="2">
        <v>90.636459867236212</v>
      </c>
      <c r="C5397" s="2">
        <v>1.1589937335968761</v>
      </c>
      <c r="D5397" s="2">
        <f t="shared" si="1008"/>
        <v>37.750341304501241</v>
      </c>
      <c r="E5397" s="2">
        <f t="shared" si="1009"/>
        <v>65.246504402202945</v>
      </c>
      <c r="F5397" s="2">
        <f t="shared" si="1017"/>
        <v>340</v>
      </c>
      <c r="G5397" s="2">
        <f t="shared" si="1018"/>
        <v>0</v>
      </c>
      <c r="H5397" s="2">
        <f>MIN(Inputs!$B$2, (Inputs!$B$14 - F5397)/Inputs!$B$15)</f>
        <v>0</v>
      </c>
      <c r="I5397" s="2">
        <f>MAX(MIN(Inputs!$B$2, F5397*Inputs!$B$16, Inputs!$B$14*Inputs!$B$4 - G5397), 0)</f>
        <v>170</v>
      </c>
      <c r="J5397" s="2">
        <f>MAX(MIN(Inputs!$B$2, F5397*Inputs!$B$16, (Inputs!$B$14-F5397)/Inputs!$B$15)*Inputs!$B$9, 0)</f>
        <v>0</v>
      </c>
      <c r="K5397" s="2">
        <f>MAX(E5397*Inputs!$B$5 - B5397 - Inputs!$B$8, 0) * H5397</f>
        <v>0</v>
      </c>
      <c r="L5397" s="2">
        <f>IF(B5397 &gt;= D5397*Inputs!$B$10, MAX(B5397 - E5397/Inputs!$B$5 - Inputs!$B$8, 0) * I5397, 0)</f>
        <v>0</v>
      </c>
      <c r="M5397" s="2">
        <f t="shared" si="1010"/>
        <v>0</v>
      </c>
      <c r="N5397" s="3" t="str">
        <f t="shared" si="1011"/>
        <v>Idle</v>
      </c>
      <c r="O5397" s="3" t="str">
        <f t="shared" si="1019"/>
        <v>Idle</v>
      </c>
      <c r="P5397" s="2">
        <f t="shared" si="1012"/>
        <v>0</v>
      </c>
      <c r="Q5397" s="2">
        <f t="shared" si="1013"/>
        <v>0</v>
      </c>
      <c r="R5397" s="2">
        <f t="shared" si="1014"/>
        <v>0</v>
      </c>
      <c r="S5397" s="2">
        <f t="shared" si="1015"/>
        <v>0</v>
      </c>
      <c r="T5397" s="2">
        <f t="shared" si="1016"/>
        <v>0</v>
      </c>
      <c r="U5397" s="2">
        <f>IF(O5397="Reg", R5397 * Inputs!$B$7, 0)</f>
        <v>0</v>
      </c>
      <c r="V5397" s="2">
        <f>MAX(F5397 + P5397*Inputs!$B$15 - (Q5397/Inputs!$B$16) - U5397, 0)</f>
        <v>340</v>
      </c>
    </row>
    <row r="5398" spans="1:22" x14ac:dyDescent="0.3">
      <c r="A5398" s="1">
        <v>46247.833333333343</v>
      </c>
      <c r="B5398" s="2">
        <v>86.432268929499116</v>
      </c>
      <c r="C5398" s="2">
        <v>10.962366609068351</v>
      </c>
      <c r="D5398" s="2">
        <f t="shared" si="1008"/>
        <v>37.750341304501241</v>
      </c>
      <c r="E5398" s="2">
        <f t="shared" si="1009"/>
        <v>53.119039907111564</v>
      </c>
      <c r="F5398" s="2">
        <f t="shared" si="1017"/>
        <v>340</v>
      </c>
      <c r="G5398" s="2">
        <f t="shared" si="1018"/>
        <v>0</v>
      </c>
      <c r="H5398" s="2">
        <f>MIN(Inputs!$B$2, (Inputs!$B$14 - F5398)/Inputs!$B$15)</f>
        <v>0</v>
      </c>
      <c r="I5398" s="2">
        <f>MAX(MIN(Inputs!$B$2, F5398*Inputs!$B$16, Inputs!$B$14*Inputs!$B$4 - G5398), 0)</f>
        <v>170</v>
      </c>
      <c r="J5398" s="2">
        <f>MAX(MIN(Inputs!$B$2, F5398*Inputs!$B$16, (Inputs!$B$14-F5398)/Inputs!$B$15)*Inputs!$B$9, 0)</f>
        <v>0</v>
      </c>
      <c r="K5398" s="2">
        <f>MAX(E5398*Inputs!$B$5 - B5398 - Inputs!$B$8, 0) * H5398</f>
        <v>0</v>
      </c>
      <c r="L5398" s="2">
        <f>IF(B5398 &gt;= D5398*Inputs!$B$10, MAX(B5398 - E5398/Inputs!$B$5 - Inputs!$B$8, 0) * I5398, 0)</f>
        <v>1031.8530086864791</v>
      </c>
      <c r="M5398" s="2">
        <f t="shared" si="1010"/>
        <v>0</v>
      </c>
      <c r="N5398" s="3" t="str">
        <f t="shared" si="1011"/>
        <v>Discharge</v>
      </c>
      <c r="O5398" s="3" t="str">
        <f t="shared" si="1019"/>
        <v>Discharge</v>
      </c>
      <c r="P5398" s="2">
        <f t="shared" si="1012"/>
        <v>0</v>
      </c>
      <c r="Q5398" s="2">
        <f t="shared" si="1013"/>
        <v>170</v>
      </c>
      <c r="R5398" s="2">
        <f t="shared" si="1014"/>
        <v>0</v>
      </c>
      <c r="S5398" s="2">
        <f t="shared" si="1015"/>
        <v>14693.48571801485</v>
      </c>
      <c r="T5398" s="2">
        <f t="shared" si="1016"/>
        <v>0</v>
      </c>
      <c r="U5398" s="2">
        <f>IF(O5398="Reg", R5398 * Inputs!$B$7, 0)</f>
        <v>0</v>
      </c>
      <c r="V5398" s="2">
        <f>MAX(F5398 + P5398*Inputs!$B$15 - (Q5398/Inputs!$B$16) - U5398, 0)</f>
        <v>170</v>
      </c>
    </row>
    <row r="5399" spans="1:22" x14ac:dyDescent="0.3">
      <c r="A5399" s="1">
        <v>46247.875</v>
      </c>
      <c r="B5399" s="2">
        <v>73.452513760755778</v>
      </c>
      <c r="C5399" s="2">
        <v>3.5179890058403389</v>
      </c>
      <c r="D5399" s="2">
        <f t="shared" si="1008"/>
        <v>37.750341304501241</v>
      </c>
      <c r="E5399" s="2">
        <f t="shared" si="1009"/>
        <v>39.163080747974128</v>
      </c>
      <c r="F5399" s="2">
        <f t="shared" si="1017"/>
        <v>170</v>
      </c>
      <c r="G5399" s="2">
        <f t="shared" si="1018"/>
        <v>170</v>
      </c>
      <c r="H5399" s="2">
        <f>MIN(Inputs!$B$2, (Inputs!$B$14 - F5399)/Inputs!$B$15)</f>
        <v>170</v>
      </c>
      <c r="I5399" s="2">
        <f>MAX(MIN(Inputs!$B$2, F5399*Inputs!$B$16, Inputs!$B$14*Inputs!$B$4 - G5399), 0)</f>
        <v>170</v>
      </c>
      <c r="J5399" s="2">
        <f>MAX(MIN(Inputs!$B$2, F5399*Inputs!$B$16, (Inputs!$B$14-F5399)/Inputs!$B$15)*Inputs!$B$9, 0)</f>
        <v>136</v>
      </c>
      <c r="K5399" s="2">
        <f>MAX(E5399*Inputs!$B$5 - B5399 - Inputs!$B$8, 0) * H5399</f>
        <v>0</v>
      </c>
      <c r="L5399" s="2">
        <f>IF(B5399 &gt;= D5399*Inputs!$B$10, MAX(B5399 - E5399/Inputs!$B$5 - Inputs!$B$8, 0) * I5399, 0)</f>
        <v>1521.3321948334803</v>
      </c>
      <c r="M5399" s="2">
        <f t="shared" si="1010"/>
        <v>478.44650479428611</v>
      </c>
      <c r="N5399" s="3" t="str">
        <f t="shared" si="1011"/>
        <v>Discharge</v>
      </c>
      <c r="O5399" s="3" t="str">
        <f t="shared" si="1019"/>
        <v>Discharge</v>
      </c>
      <c r="P5399" s="2">
        <f t="shared" si="1012"/>
        <v>0</v>
      </c>
      <c r="Q5399" s="2">
        <f t="shared" si="1013"/>
        <v>170</v>
      </c>
      <c r="R5399" s="2">
        <f t="shared" si="1014"/>
        <v>0</v>
      </c>
      <c r="S5399" s="2">
        <f t="shared" si="1015"/>
        <v>12486.927339328482</v>
      </c>
      <c r="T5399" s="2">
        <f t="shared" si="1016"/>
        <v>0</v>
      </c>
      <c r="U5399" s="2">
        <f>IF(O5399="Reg", R5399 * Inputs!$B$7, 0)</f>
        <v>0</v>
      </c>
      <c r="V5399" s="2">
        <f>MAX(F5399 + P5399*Inputs!$B$15 - (Q5399/Inputs!$B$16) - U5399, 0)</f>
        <v>0</v>
      </c>
    </row>
    <row r="5400" spans="1:22" x14ac:dyDescent="0.3">
      <c r="A5400" s="1">
        <v>46247.916666666657</v>
      </c>
      <c r="B5400" s="2">
        <v>63.459054195450243</v>
      </c>
      <c r="C5400" s="2">
        <v>5.8477105030423102</v>
      </c>
      <c r="D5400" s="2">
        <f t="shared" si="1008"/>
        <v>37.750341304501241</v>
      </c>
      <c r="E5400" s="2">
        <f t="shared" si="1009"/>
        <v>26.920995121181502</v>
      </c>
      <c r="F5400" s="2">
        <f t="shared" si="1017"/>
        <v>0</v>
      </c>
      <c r="G5400" s="2">
        <f t="shared" si="1018"/>
        <v>340</v>
      </c>
      <c r="H5400" s="2">
        <f>MIN(Inputs!$B$2, (Inputs!$B$14 - F5400)/Inputs!$B$15)</f>
        <v>170</v>
      </c>
      <c r="I5400" s="2">
        <f>MAX(MIN(Inputs!$B$2, F5400*Inputs!$B$16, Inputs!$B$14*Inputs!$B$4 - G5400), 0)</f>
        <v>0</v>
      </c>
      <c r="J5400" s="2">
        <f>MAX(MIN(Inputs!$B$2, F5400*Inputs!$B$16, (Inputs!$B$14-F5400)/Inputs!$B$15)*Inputs!$B$9, 0)</f>
        <v>0</v>
      </c>
      <c r="K5400" s="2">
        <f>MAX(E5400*Inputs!$B$5 - B5400 - Inputs!$B$8, 0) * H5400</f>
        <v>0</v>
      </c>
      <c r="L5400" s="2">
        <f>IF(B5400 &gt;= D5400*Inputs!$B$10, MAX(B5400 - E5400/Inputs!$B$5 - Inputs!$B$8, 0) * I5400, 0)</f>
        <v>0</v>
      </c>
      <c r="M5400" s="2">
        <f t="shared" si="1010"/>
        <v>0</v>
      </c>
      <c r="N5400" s="3" t="str">
        <f t="shared" si="1011"/>
        <v>Idle</v>
      </c>
      <c r="O5400" s="3" t="str">
        <f t="shared" si="1019"/>
        <v>Idle</v>
      </c>
      <c r="P5400" s="2">
        <f t="shared" si="1012"/>
        <v>0</v>
      </c>
      <c r="Q5400" s="2">
        <f t="shared" si="1013"/>
        <v>0</v>
      </c>
      <c r="R5400" s="2">
        <f t="shared" si="1014"/>
        <v>0</v>
      </c>
      <c r="S5400" s="2">
        <f t="shared" si="1015"/>
        <v>0</v>
      </c>
      <c r="T5400" s="2">
        <f t="shared" si="1016"/>
        <v>0</v>
      </c>
      <c r="U5400" s="2">
        <f>IF(O5400="Reg", R5400 * Inputs!$B$7, 0)</f>
        <v>0</v>
      </c>
      <c r="V5400" s="2">
        <f>MAX(F5400 + P5400*Inputs!$B$15 - (Q5400/Inputs!$B$16) - U5400, 0)</f>
        <v>0</v>
      </c>
    </row>
    <row r="5401" spans="1:22" x14ac:dyDescent="0.3">
      <c r="A5401" s="1">
        <v>46247.958333333343</v>
      </c>
      <c r="B5401" s="2">
        <v>46.588719269825823</v>
      </c>
      <c r="C5401" s="2">
        <v>10.54186533389931</v>
      </c>
      <c r="D5401" s="2">
        <f t="shared" si="1008"/>
        <v>37.750341304501241</v>
      </c>
      <c r="E5401" s="2">
        <f t="shared" si="1009"/>
        <v>16.344486088606455</v>
      </c>
      <c r="F5401" s="2">
        <f t="shared" si="1017"/>
        <v>0</v>
      </c>
      <c r="G5401" s="2">
        <f t="shared" si="1018"/>
        <v>340</v>
      </c>
      <c r="H5401" s="2">
        <f>MIN(Inputs!$B$2, (Inputs!$B$14 - F5401)/Inputs!$B$15)</f>
        <v>170</v>
      </c>
      <c r="I5401" s="2">
        <f>MAX(MIN(Inputs!$B$2, F5401*Inputs!$B$16, Inputs!$B$14*Inputs!$B$4 - G5401), 0)</f>
        <v>0</v>
      </c>
      <c r="J5401" s="2">
        <f>MAX(MIN(Inputs!$B$2, F5401*Inputs!$B$16, (Inputs!$B$14-F5401)/Inputs!$B$15)*Inputs!$B$9, 0)</f>
        <v>0</v>
      </c>
      <c r="K5401" s="2">
        <f>MAX(E5401*Inputs!$B$5 - B5401 - Inputs!$B$8, 0) * H5401</f>
        <v>0</v>
      </c>
      <c r="L5401" s="2">
        <f>IF(B5401 &gt;= D5401*Inputs!$B$10, MAX(B5401 - E5401/Inputs!$B$5 - Inputs!$B$8, 0) * I5401, 0)</f>
        <v>0</v>
      </c>
      <c r="M5401" s="2">
        <f t="shared" si="1010"/>
        <v>0</v>
      </c>
      <c r="N5401" s="3" t="str">
        <f t="shared" si="1011"/>
        <v>Idle</v>
      </c>
      <c r="O5401" s="3" t="str">
        <f t="shared" si="1019"/>
        <v>Idle</v>
      </c>
      <c r="P5401" s="2">
        <f t="shared" si="1012"/>
        <v>0</v>
      </c>
      <c r="Q5401" s="2">
        <f t="shared" si="1013"/>
        <v>0</v>
      </c>
      <c r="R5401" s="2">
        <f t="shared" si="1014"/>
        <v>0</v>
      </c>
      <c r="S5401" s="2">
        <f t="shared" si="1015"/>
        <v>0</v>
      </c>
      <c r="T5401" s="2">
        <f t="shared" si="1016"/>
        <v>0</v>
      </c>
      <c r="U5401" s="2">
        <f>IF(O5401="Reg", R5401 * Inputs!$B$7, 0)</f>
        <v>0</v>
      </c>
      <c r="V5401" s="2">
        <f>MAX(F5401 + P5401*Inputs!$B$15 - (Q5401/Inputs!$B$16) - U5401, 0)</f>
        <v>0</v>
      </c>
    </row>
    <row r="5402" spans="1:22" x14ac:dyDescent="0.3">
      <c r="A5402" s="1">
        <v>46248</v>
      </c>
      <c r="B5402" s="2">
        <v>30.91001039045053</v>
      </c>
      <c r="C5402" s="2">
        <v>8.7715628264105785</v>
      </c>
      <c r="D5402" s="2">
        <f t="shared" si="1008"/>
        <v>36.819947004449681</v>
      </c>
      <c r="E5402" s="2">
        <f t="shared" si="1009"/>
        <v>8.5796995436354866</v>
      </c>
      <c r="F5402" s="2">
        <f t="shared" si="1017"/>
        <v>0</v>
      </c>
      <c r="G5402" s="2">
        <f t="shared" si="1018"/>
        <v>0</v>
      </c>
      <c r="H5402" s="2">
        <f>MIN(Inputs!$B$2, (Inputs!$B$14 - F5402)/Inputs!$B$15)</f>
        <v>170</v>
      </c>
      <c r="I5402" s="2">
        <f>MAX(MIN(Inputs!$B$2, F5402*Inputs!$B$16, Inputs!$B$14*Inputs!$B$4 - G5402), 0)</f>
        <v>0</v>
      </c>
      <c r="J5402" s="2">
        <f>MAX(MIN(Inputs!$B$2, F5402*Inputs!$B$16, (Inputs!$B$14-F5402)/Inputs!$B$15)*Inputs!$B$9, 0)</f>
        <v>0</v>
      </c>
      <c r="K5402" s="2">
        <f>MAX(E5402*Inputs!$B$5 - B5402 - Inputs!$B$8, 0) * H5402</f>
        <v>0</v>
      </c>
      <c r="L5402" s="2">
        <f>IF(B5402 &gt;= D5402*Inputs!$B$10, MAX(B5402 - E5402/Inputs!$B$5 - Inputs!$B$8, 0) * I5402, 0)</f>
        <v>0</v>
      </c>
      <c r="M5402" s="2">
        <f t="shared" si="1010"/>
        <v>0</v>
      </c>
      <c r="N5402" s="3" t="str">
        <f t="shared" si="1011"/>
        <v>Idle</v>
      </c>
      <c r="O5402" s="3" t="str">
        <f t="shared" si="1019"/>
        <v>Idle</v>
      </c>
      <c r="P5402" s="2">
        <f t="shared" si="1012"/>
        <v>0</v>
      </c>
      <c r="Q5402" s="2">
        <f t="shared" si="1013"/>
        <v>0</v>
      </c>
      <c r="R5402" s="2">
        <f t="shared" si="1014"/>
        <v>0</v>
      </c>
      <c r="S5402" s="2">
        <f t="shared" si="1015"/>
        <v>0</v>
      </c>
      <c r="T5402" s="2">
        <f t="shared" si="1016"/>
        <v>0</v>
      </c>
      <c r="U5402" s="2">
        <f>IF(O5402="Reg", R5402 * Inputs!$B$7, 0)</f>
        <v>0</v>
      </c>
      <c r="V5402" s="2">
        <f>MAX(F5402 + P5402*Inputs!$B$15 - (Q5402/Inputs!$B$16) - U5402, 0)</f>
        <v>0</v>
      </c>
    </row>
    <row r="5403" spans="1:22" x14ac:dyDescent="0.3">
      <c r="A5403" s="1">
        <v>46248.041666666657</v>
      </c>
      <c r="B5403" s="2">
        <v>17.87167289668794</v>
      </c>
      <c r="C5403" s="2">
        <v>4.2661476787171821</v>
      </c>
      <c r="D5403" s="2">
        <f t="shared" si="1008"/>
        <v>36.819947004449681</v>
      </c>
      <c r="E5403" s="2">
        <f t="shared" si="1009"/>
        <v>3.4280311452270644</v>
      </c>
      <c r="F5403" s="2">
        <f t="shared" si="1017"/>
        <v>0</v>
      </c>
      <c r="G5403" s="2">
        <f t="shared" si="1018"/>
        <v>0</v>
      </c>
      <c r="H5403" s="2">
        <f>MIN(Inputs!$B$2, (Inputs!$B$14 - F5403)/Inputs!$B$15)</f>
        <v>170</v>
      </c>
      <c r="I5403" s="2">
        <f>MAX(MIN(Inputs!$B$2, F5403*Inputs!$B$16, Inputs!$B$14*Inputs!$B$4 - G5403), 0)</f>
        <v>0</v>
      </c>
      <c r="J5403" s="2">
        <f>MAX(MIN(Inputs!$B$2, F5403*Inputs!$B$16, (Inputs!$B$14-F5403)/Inputs!$B$15)*Inputs!$B$9, 0)</f>
        <v>0</v>
      </c>
      <c r="K5403" s="2">
        <f>MAX(E5403*Inputs!$B$5 - B5403 - Inputs!$B$8, 0) * H5403</f>
        <v>0</v>
      </c>
      <c r="L5403" s="2">
        <f>IF(B5403 &gt;= D5403*Inputs!$B$10, MAX(B5403 - E5403/Inputs!$B$5 - Inputs!$B$8, 0) * I5403, 0)</f>
        <v>0</v>
      </c>
      <c r="M5403" s="2">
        <f t="shared" si="1010"/>
        <v>0</v>
      </c>
      <c r="N5403" s="3" t="str">
        <f t="shared" si="1011"/>
        <v>Idle</v>
      </c>
      <c r="O5403" s="3" t="str">
        <f t="shared" si="1019"/>
        <v>Idle</v>
      </c>
      <c r="P5403" s="2">
        <f t="shared" si="1012"/>
        <v>0</v>
      </c>
      <c r="Q5403" s="2">
        <f t="shared" si="1013"/>
        <v>0</v>
      </c>
      <c r="R5403" s="2">
        <f t="shared" si="1014"/>
        <v>0</v>
      </c>
      <c r="S5403" s="2">
        <f t="shared" si="1015"/>
        <v>0</v>
      </c>
      <c r="T5403" s="2">
        <f t="shared" si="1016"/>
        <v>0</v>
      </c>
      <c r="U5403" s="2">
        <f>IF(O5403="Reg", R5403 * Inputs!$B$7, 0)</f>
        <v>0</v>
      </c>
      <c r="V5403" s="2">
        <f>MAX(F5403 + P5403*Inputs!$B$15 - (Q5403/Inputs!$B$16) - U5403, 0)</f>
        <v>0</v>
      </c>
    </row>
    <row r="5404" spans="1:22" x14ac:dyDescent="0.3">
      <c r="A5404" s="1">
        <v>46248.083333333343</v>
      </c>
      <c r="B5404" s="2">
        <v>2.696513974674446</v>
      </c>
      <c r="C5404" s="2">
        <v>5.9135453613478184</v>
      </c>
      <c r="D5404" s="2">
        <f t="shared" si="1008"/>
        <v>36.819947004449681</v>
      </c>
      <c r="E5404" s="2">
        <f t="shared" si="1009"/>
        <v>0.44941899577907435</v>
      </c>
      <c r="F5404" s="2">
        <f t="shared" si="1017"/>
        <v>0</v>
      </c>
      <c r="G5404" s="2">
        <f t="shared" si="1018"/>
        <v>0</v>
      </c>
      <c r="H5404" s="2">
        <f>MIN(Inputs!$B$2, (Inputs!$B$14 - F5404)/Inputs!$B$15)</f>
        <v>170</v>
      </c>
      <c r="I5404" s="2">
        <f>MAX(MIN(Inputs!$B$2, F5404*Inputs!$B$16, Inputs!$B$14*Inputs!$B$4 - G5404), 0)</f>
        <v>0</v>
      </c>
      <c r="J5404" s="2">
        <f>MAX(MIN(Inputs!$B$2, F5404*Inputs!$B$16, (Inputs!$B$14-F5404)/Inputs!$B$15)*Inputs!$B$9, 0)</f>
        <v>0</v>
      </c>
      <c r="K5404" s="2">
        <f>MAX(E5404*Inputs!$B$5 - B5404 - Inputs!$B$8, 0) * H5404</f>
        <v>0</v>
      </c>
      <c r="L5404" s="2">
        <f>IF(B5404 &gt;= D5404*Inputs!$B$10, MAX(B5404 - E5404/Inputs!$B$5 - Inputs!$B$8, 0) * I5404, 0)</f>
        <v>0</v>
      </c>
      <c r="M5404" s="2">
        <f t="shared" si="1010"/>
        <v>0</v>
      </c>
      <c r="N5404" s="3" t="str">
        <f t="shared" si="1011"/>
        <v>Idle</v>
      </c>
      <c r="O5404" s="3" t="str">
        <f t="shared" si="1019"/>
        <v>Idle</v>
      </c>
      <c r="P5404" s="2">
        <f t="shared" si="1012"/>
        <v>0</v>
      </c>
      <c r="Q5404" s="2">
        <f t="shared" si="1013"/>
        <v>0</v>
      </c>
      <c r="R5404" s="2">
        <f t="shared" si="1014"/>
        <v>0</v>
      </c>
      <c r="S5404" s="2">
        <f t="shared" si="1015"/>
        <v>0</v>
      </c>
      <c r="T5404" s="2">
        <f t="shared" si="1016"/>
        <v>0</v>
      </c>
      <c r="U5404" s="2">
        <f>IF(O5404="Reg", R5404 * Inputs!$B$7, 0)</f>
        <v>0</v>
      </c>
      <c r="V5404" s="2">
        <f>MAX(F5404 + P5404*Inputs!$B$15 - (Q5404/Inputs!$B$16) - U5404, 0)</f>
        <v>0</v>
      </c>
    </row>
    <row r="5405" spans="1:22" x14ac:dyDescent="0.3">
      <c r="A5405" s="1">
        <v>46248.125</v>
      </c>
      <c r="B5405" s="2">
        <v>0</v>
      </c>
      <c r="C5405" s="2">
        <v>5.9135580064953608</v>
      </c>
      <c r="D5405" s="2">
        <f t="shared" si="1008"/>
        <v>36.819947004449681</v>
      </c>
      <c r="E5405" s="2">
        <f t="shared" si="1009"/>
        <v>0</v>
      </c>
      <c r="F5405" s="2">
        <f t="shared" si="1017"/>
        <v>0</v>
      </c>
      <c r="G5405" s="2">
        <f t="shared" si="1018"/>
        <v>0</v>
      </c>
      <c r="H5405" s="2">
        <f>MIN(Inputs!$B$2, (Inputs!$B$14 - F5405)/Inputs!$B$15)</f>
        <v>170</v>
      </c>
      <c r="I5405" s="2">
        <f>MAX(MIN(Inputs!$B$2, F5405*Inputs!$B$16, Inputs!$B$14*Inputs!$B$4 - G5405), 0)</f>
        <v>0</v>
      </c>
      <c r="J5405" s="2">
        <f>MAX(MIN(Inputs!$B$2, F5405*Inputs!$B$16, (Inputs!$B$14-F5405)/Inputs!$B$15)*Inputs!$B$9, 0)</f>
        <v>0</v>
      </c>
      <c r="K5405" s="2">
        <f>MAX(E5405*Inputs!$B$5 - B5405 - Inputs!$B$8, 0) * H5405</f>
        <v>0</v>
      </c>
      <c r="L5405" s="2">
        <f>IF(B5405 &gt;= D5405*Inputs!$B$10, MAX(B5405 - E5405/Inputs!$B$5 - Inputs!$B$8, 0) * I5405, 0)</f>
        <v>0</v>
      </c>
      <c r="M5405" s="2">
        <f t="shared" si="1010"/>
        <v>0</v>
      </c>
      <c r="N5405" s="3" t="str">
        <f t="shared" si="1011"/>
        <v>Idle</v>
      </c>
      <c r="O5405" s="3" t="str">
        <f t="shared" si="1019"/>
        <v>Idle</v>
      </c>
      <c r="P5405" s="2">
        <f t="shared" si="1012"/>
        <v>0</v>
      </c>
      <c r="Q5405" s="2">
        <f t="shared" si="1013"/>
        <v>0</v>
      </c>
      <c r="R5405" s="2">
        <f t="shared" si="1014"/>
        <v>0</v>
      </c>
      <c r="S5405" s="2">
        <f t="shared" si="1015"/>
        <v>0</v>
      </c>
      <c r="T5405" s="2">
        <f t="shared" si="1016"/>
        <v>0</v>
      </c>
      <c r="U5405" s="2">
        <f>IF(O5405="Reg", R5405 * Inputs!$B$7, 0)</f>
        <v>0</v>
      </c>
      <c r="V5405" s="2">
        <f>MAX(F5405 + P5405*Inputs!$B$15 - (Q5405/Inputs!$B$16) - U5405, 0)</f>
        <v>0</v>
      </c>
    </row>
    <row r="5406" spans="1:22" x14ac:dyDescent="0.3">
      <c r="A5406" s="1">
        <v>46248.166666666657</v>
      </c>
      <c r="B5406" s="2">
        <v>0</v>
      </c>
      <c r="C5406" s="2">
        <v>2.3985195441845089</v>
      </c>
      <c r="D5406" s="2">
        <f t="shared" si="1008"/>
        <v>36.819947004449681</v>
      </c>
      <c r="E5406" s="2">
        <f t="shared" si="1009"/>
        <v>0</v>
      </c>
      <c r="F5406" s="2">
        <f t="shared" si="1017"/>
        <v>0</v>
      </c>
      <c r="G5406" s="2">
        <f t="shared" si="1018"/>
        <v>0</v>
      </c>
      <c r="H5406" s="2">
        <f>MIN(Inputs!$B$2, (Inputs!$B$14 - F5406)/Inputs!$B$15)</f>
        <v>170</v>
      </c>
      <c r="I5406" s="2">
        <f>MAX(MIN(Inputs!$B$2, F5406*Inputs!$B$16, Inputs!$B$14*Inputs!$B$4 - G5406), 0)</f>
        <v>0</v>
      </c>
      <c r="J5406" s="2">
        <f>MAX(MIN(Inputs!$B$2, F5406*Inputs!$B$16, (Inputs!$B$14-F5406)/Inputs!$B$15)*Inputs!$B$9, 0)</f>
        <v>0</v>
      </c>
      <c r="K5406" s="2">
        <f>MAX(E5406*Inputs!$B$5 - B5406 - Inputs!$B$8, 0) * H5406</f>
        <v>0</v>
      </c>
      <c r="L5406" s="2">
        <f>IF(B5406 &gt;= D5406*Inputs!$B$10, MAX(B5406 - E5406/Inputs!$B$5 - Inputs!$B$8, 0) * I5406, 0)</f>
        <v>0</v>
      </c>
      <c r="M5406" s="2">
        <f t="shared" si="1010"/>
        <v>0</v>
      </c>
      <c r="N5406" s="3" t="str">
        <f t="shared" si="1011"/>
        <v>Idle</v>
      </c>
      <c r="O5406" s="3" t="str">
        <f t="shared" si="1019"/>
        <v>Idle</v>
      </c>
      <c r="P5406" s="2">
        <f t="shared" si="1012"/>
        <v>0</v>
      </c>
      <c r="Q5406" s="2">
        <f t="shared" si="1013"/>
        <v>0</v>
      </c>
      <c r="R5406" s="2">
        <f t="shared" si="1014"/>
        <v>0</v>
      </c>
      <c r="S5406" s="2">
        <f t="shared" si="1015"/>
        <v>0</v>
      </c>
      <c r="T5406" s="2">
        <f t="shared" si="1016"/>
        <v>0</v>
      </c>
      <c r="U5406" s="2">
        <f>IF(O5406="Reg", R5406 * Inputs!$B$7, 0)</f>
        <v>0</v>
      </c>
      <c r="V5406" s="2">
        <f>MAX(F5406 + P5406*Inputs!$B$15 - (Q5406/Inputs!$B$16) - U5406, 0)</f>
        <v>0</v>
      </c>
    </row>
    <row r="5407" spans="1:22" x14ac:dyDescent="0.3">
      <c r="A5407" s="1">
        <v>46248.208333333343</v>
      </c>
      <c r="B5407" s="2">
        <v>0</v>
      </c>
      <c r="C5407" s="2">
        <v>4.1432896986311913</v>
      </c>
      <c r="D5407" s="2">
        <f t="shared" si="1008"/>
        <v>36.819947004449681</v>
      </c>
      <c r="E5407" s="2">
        <f t="shared" si="1009"/>
        <v>0</v>
      </c>
      <c r="F5407" s="2">
        <f t="shared" si="1017"/>
        <v>0</v>
      </c>
      <c r="G5407" s="2">
        <f t="shared" si="1018"/>
        <v>0</v>
      </c>
      <c r="H5407" s="2">
        <f>MIN(Inputs!$B$2, (Inputs!$B$14 - F5407)/Inputs!$B$15)</f>
        <v>170</v>
      </c>
      <c r="I5407" s="2">
        <f>MAX(MIN(Inputs!$B$2, F5407*Inputs!$B$16, Inputs!$B$14*Inputs!$B$4 - G5407), 0)</f>
        <v>0</v>
      </c>
      <c r="J5407" s="2">
        <f>MAX(MIN(Inputs!$B$2, F5407*Inputs!$B$16, (Inputs!$B$14-F5407)/Inputs!$B$15)*Inputs!$B$9, 0)</f>
        <v>0</v>
      </c>
      <c r="K5407" s="2">
        <f>MAX(E5407*Inputs!$B$5 - B5407 - Inputs!$B$8, 0) * H5407</f>
        <v>0</v>
      </c>
      <c r="L5407" s="2">
        <f>IF(B5407 &gt;= D5407*Inputs!$B$10, MAX(B5407 - E5407/Inputs!$B$5 - Inputs!$B$8, 0) * I5407, 0)</f>
        <v>0</v>
      </c>
      <c r="M5407" s="2">
        <f t="shared" si="1010"/>
        <v>0</v>
      </c>
      <c r="N5407" s="3" t="str">
        <f t="shared" si="1011"/>
        <v>Idle</v>
      </c>
      <c r="O5407" s="3" t="str">
        <f t="shared" si="1019"/>
        <v>Idle</v>
      </c>
      <c r="P5407" s="2">
        <f t="shared" si="1012"/>
        <v>0</v>
      </c>
      <c r="Q5407" s="2">
        <f t="shared" si="1013"/>
        <v>0</v>
      </c>
      <c r="R5407" s="2">
        <f t="shared" si="1014"/>
        <v>0</v>
      </c>
      <c r="S5407" s="2">
        <f t="shared" si="1015"/>
        <v>0</v>
      </c>
      <c r="T5407" s="2">
        <f t="shared" si="1016"/>
        <v>0</v>
      </c>
      <c r="U5407" s="2">
        <f>IF(O5407="Reg", R5407 * Inputs!$B$7, 0)</f>
        <v>0</v>
      </c>
      <c r="V5407" s="2">
        <f>MAX(F5407 + P5407*Inputs!$B$15 - (Q5407/Inputs!$B$16) - U5407, 0)</f>
        <v>0</v>
      </c>
    </row>
    <row r="5408" spans="1:22" x14ac:dyDescent="0.3">
      <c r="A5408" s="1">
        <v>46248.25</v>
      </c>
      <c r="B5408" s="2">
        <v>0</v>
      </c>
      <c r="C5408" s="2">
        <v>4.9992750714038996</v>
      </c>
      <c r="D5408" s="2">
        <f t="shared" si="1008"/>
        <v>36.819947004449681</v>
      </c>
      <c r="E5408" s="2">
        <f t="shared" si="1009"/>
        <v>2.5900402872649151</v>
      </c>
      <c r="F5408" s="2">
        <f t="shared" si="1017"/>
        <v>0</v>
      </c>
      <c r="G5408" s="2">
        <f t="shared" si="1018"/>
        <v>0</v>
      </c>
      <c r="H5408" s="2">
        <f>MIN(Inputs!$B$2, (Inputs!$B$14 - F5408)/Inputs!$B$15)</f>
        <v>170</v>
      </c>
      <c r="I5408" s="2">
        <f>MAX(MIN(Inputs!$B$2, F5408*Inputs!$B$16, Inputs!$B$14*Inputs!$B$4 - G5408), 0)</f>
        <v>0</v>
      </c>
      <c r="J5408" s="2">
        <f>MAX(MIN(Inputs!$B$2, F5408*Inputs!$B$16, (Inputs!$B$14-F5408)/Inputs!$B$15)*Inputs!$B$9, 0)</f>
        <v>0</v>
      </c>
      <c r="K5408" s="2">
        <f>MAX(E5408*Inputs!$B$5 - B5408 - Inputs!$B$8, 0) * H5408</f>
        <v>0</v>
      </c>
      <c r="L5408" s="2">
        <f>IF(B5408 &gt;= D5408*Inputs!$B$10, MAX(B5408 - E5408/Inputs!$B$5 - Inputs!$B$8, 0) * I5408, 0)</f>
        <v>0</v>
      </c>
      <c r="M5408" s="2">
        <f t="shared" si="1010"/>
        <v>0</v>
      </c>
      <c r="N5408" s="3" t="str">
        <f t="shared" si="1011"/>
        <v>Idle</v>
      </c>
      <c r="O5408" s="3" t="str">
        <f t="shared" si="1019"/>
        <v>Idle</v>
      </c>
      <c r="P5408" s="2">
        <f t="shared" si="1012"/>
        <v>0</v>
      </c>
      <c r="Q5408" s="2">
        <f t="shared" si="1013"/>
        <v>0</v>
      </c>
      <c r="R5408" s="2">
        <f t="shared" si="1014"/>
        <v>0</v>
      </c>
      <c r="S5408" s="2">
        <f t="shared" si="1015"/>
        <v>0</v>
      </c>
      <c r="T5408" s="2">
        <f t="shared" si="1016"/>
        <v>0</v>
      </c>
      <c r="U5408" s="2">
        <f>IF(O5408="Reg", R5408 * Inputs!$B$7, 0)</f>
        <v>0</v>
      </c>
      <c r="V5408" s="2">
        <f>MAX(F5408 + P5408*Inputs!$B$15 - (Q5408/Inputs!$B$16) - U5408, 0)</f>
        <v>0</v>
      </c>
    </row>
    <row r="5409" spans="1:22" x14ac:dyDescent="0.3">
      <c r="A5409" s="1">
        <v>46248.291666666657</v>
      </c>
      <c r="B5409" s="2">
        <v>0</v>
      </c>
      <c r="C5409" s="2">
        <v>9.769343832245708</v>
      </c>
      <c r="D5409" s="2">
        <f t="shared" si="1008"/>
        <v>36.819947004449681</v>
      </c>
      <c r="E5409" s="2">
        <f t="shared" si="1009"/>
        <v>7.3183025822371235</v>
      </c>
      <c r="F5409" s="2">
        <f t="shared" si="1017"/>
        <v>0</v>
      </c>
      <c r="G5409" s="2">
        <f t="shared" si="1018"/>
        <v>0</v>
      </c>
      <c r="H5409" s="2">
        <f>MIN(Inputs!$B$2, (Inputs!$B$14 - F5409)/Inputs!$B$15)</f>
        <v>170</v>
      </c>
      <c r="I5409" s="2">
        <f>MAX(MIN(Inputs!$B$2, F5409*Inputs!$B$16, Inputs!$B$14*Inputs!$B$4 - G5409), 0)</f>
        <v>0</v>
      </c>
      <c r="J5409" s="2">
        <f>MAX(MIN(Inputs!$B$2, F5409*Inputs!$B$16, (Inputs!$B$14-F5409)/Inputs!$B$15)*Inputs!$B$9, 0)</f>
        <v>0</v>
      </c>
      <c r="K5409" s="2">
        <f>MAX(E5409*Inputs!$B$5 - B5409 - Inputs!$B$8, 0) * H5409</f>
        <v>0</v>
      </c>
      <c r="L5409" s="2">
        <f>IF(B5409 &gt;= D5409*Inputs!$B$10, MAX(B5409 - E5409/Inputs!$B$5 - Inputs!$B$8, 0) * I5409, 0)</f>
        <v>0</v>
      </c>
      <c r="M5409" s="2">
        <f t="shared" si="1010"/>
        <v>0</v>
      </c>
      <c r="N5409" s="3" t="str">
        <f t="shared" si="1011"/>
        <v>Idle</v>
      </c>
      <c r="O5409" s="3" t="str">
        <f t="shared" si="1019"/>
        <v>Idle</v>
      </c>
      <c r="P5409" s="2">
        <f t="shared" si="1012"/>
        <v>0</v>
      </c>
      <c r="Q5409" s="2">
        <f t="shared" si="1013"/>
        <v>0</v>
      </c>
      <c r="R5409" s="2">
        <f t="shared" si="1014"/>
        <v>0</v>
      </c>
      <c r="S5409" s="2">
        <f t="shared" si="1015"/>
        <v>0</v>
      </c>
      <c r="T5409" s="2">
        <f t="shared" si="1016"/>
        <v>0</v>
      </c>
      <c r="U5409" s="2">
        <f>IF(O5409="Reg", R5409 * Inputs!$B$7, 0)</f>
        <v>0</v>
      </c>
      <c r="V5409" s="2">
        <f>MAX(F5409 + P5409*Inputs!$B$15 - (Q5409/Inputs!$B$16) - U5409, 0)</f>
        <v>0</v>
      </c>
    </row>
    <row r="5410" spans="1:22" x14ac:dyDescent="0.3">
      <c r="A5410" s="1">
        <v>46248.333333333343</v>
      </c>
      <c r="B5410" s="2">
        <v>0</v>
      </c>
      <c r="C5410" s="2">
        <v>6.1244006616737083</v>
      </c>
      <c r="D5410" s="2">
        <f t="shared" si="1008"/>
        <v>36.819947004449681</v>
      </c>
      <c r="E5410" s="2">
        <f t="shared" si="1009"/>
        <v>15.56185002863063</v>
      </c>
      <c r="F5410" s="2">
        <f t="shared" si="1017"/>
        <v>0</v>
      </c>
      <c r="G5410" s="2">
        <f t="shared" si="1018"/>
        <v>0</v>
      </c>
      <c r="H5410" s="2">
        <f>MIN(Inputs!$B$2, (Inputs!$B$14 - F5410)/Inputs!$B$15)</f>
        <v>170</v>
      </c>
      <c r="I5410" s="2">
        <f>MAX(MIN(Inputs!$B$2, F5410*Inputs!$B$16, Inputs!$B$14*Inputs!$B$4 - G5410), 0)</f>
        <v>0</v>
      </c>
      <c r="J5410" s="2">
        <f>MAX(MIN(Inputs!$B$2, F5410*Inputs!$B$16, (Inputs!$B$14-F5410)/Inputs!$B$15)*Inputs!$B$9, 0)</f>
        <v>0</v>
      </c>
      <c r="K5410" s="2">
        <f>MAX(E5410*Inputs!$B$5 - B5410 - Inputs!$B$8, 0) * H5410</f>
        <v>0</v>
      </c>
      <c r="L5410" s="2">
        <f>IF(B5410 &gt;= D5410*Inputs!$B$10, MAX(B5410 - E5410/Inputs!$B$5 - Inputs!$B$8, 0) * I5410, 0)</f>
        <v>0</v>
      </c>
      <c r="M5410" s="2">
        <f t="shared" si="1010"/>
        <v>0</v>
      </c>
      <c r="N5410" s="3" t="str">
        <f t="shared" si="1011"/>
        <v>Idle</v>
      </c>
      <c r="O5410" s="3" t="str">
        <f t="shared" si="1019"/>
        <v>Idle</v>
      </c>
      <c r="P5410" s="2">
        <f t="shared" si="1012"/>
        <v>0</v>
      </c>
      <c r="Q5410" s="2">
        <f t="shared" si="1013"/>
        <v>0</v>
      </c>
      <c r="R5410" s="2">
        <f t="shared" si="1014"/>
        <v>0</v>
      </c>
      <c r="S5410" s="2">
        <f t="shared" si="1015"/>
        <v>0</v>
      </c>
      <c r="T5410" s="2">
        <f t="shared" si="1016"/>
        <v>0</v>
      </c>
      <c r="U5410" s="2">
        <f>IF(O5410="Reg", R5410 * Inputs!$B$7, 0)</f>
        <v>0</v>
      </c>
      <c r="V5410" s="2">
        <f>MAX(F5410 + P5410*Inputs!$B$15 - (Q5410/Inputs!$B$16) - U5410, 0)</f>
        <v>0</v>
      </c>
    </row>
    <row r="5411" spans="1:22" x14ac:dyDescent="0.3">
      <c r="A5411" s="1">
        <v>46248.375</v>
      </c>
      <c r="B5411" s="2">
        <v>0</v>
      </c>
      <c r="C5411" s="2">
        <v>3.6368916559453388</v>
      </c>
      <c r="D5411" s="2">
        <f t="shared" si="1008"/>
        <v>36.819947004449681</v>
      </c>
      <c r="E5411" s="2">
        <f t="shared" si="1009"/>
        <v>25.272085494332885</v>
      </c>
      <c r="F5411" s="2">
        <f t="shared" si="1017"/>
        <v>0</v>
      </c>
      <c r="G5411" s="2">
        <f t="shared" si="1018"/>
        <v>0</v>
      </c>
      <c r="H5411" s="2">
        <f>MIN(Inputs!$B$2, (Inputs!$B$14 - F5411)/Inputs!$B$15)</f>
        <v>170</v>
      </c>
      <c r="I5411" s="2">
        <f>MAX(MIN(Inputs!$B$2, F5411*Inputs!$B$16, Inputs!$B$14*Inputs!$B$4 - G5411), 0)</f>
        <v>0</v>
      </c>
      <c r="J5411" s="2">
        <f>MAX(MIN(Inputs!$B$2, F5411*Inputs!$B$16, (Inputs!$B$14-F5411)/Inputs!$B$15)*Inputs!$B$9, 0)</f>
        <v>0</v>
      </c>
      <c r="K5411" s="2">
        <f>MAX(E5411*Inputs!$B$5 - B5411 - Inputs!$B$8, 0) * H5411</f>
        <v>380.70398995219938</v>
      </c>
      <c r="L5411" s="2">
        <f>IF(B5411 &gt;= D5411*Inputs!$B$10, MAX(B5411 - E5411/Inputs!$B$5 - Inputs!$B$8, 0) * I5411, 0)</f>
        <v>0</v>
      </c>
      <c r="M5411" s="2">
        <f t="shared" si="1010"/>
        <v>0</v>
      </c>
      <c r="N5411" s="3" t="str">
        <f t="shared" si="1011"/>
        <v>Charge</v>
      </c>
      <c r="O5411" s="3" t="str">
        <f t="shared" si="1019"/>
        <v>Charge</v>
      </c>
      <c r="P5411" s="2">
        <f t="shared" si="1012"/>
        <v>170</v>
      </c>
      <c r="Q5411" s="2">
        <f t="shared" si="1013"/>
        <v>0</v>
      </c>
      <c r="R5411" s="2">
        <f t="shared" si="1014"/>
        <v>0</v>
      </c>
      <c r="S5411" s="2">
        <f t="shared" si="1015"/>
        <v>0</v>
      </c>
      <c r="T5411" s="2">
        <f t="shared" si="1016"/>
        <v>0</v>
      </c>
      <c r="U5411" s="2">
        <f>IF(O5411="Reg", R5411 * Inputs!$B$7, 0)</f>
        <v>0</v>
      </c>
      <c r="V5411" s="2">
        <f>MAX(F5411 + P5411*Inputs!$B$15 - (Q5411/Inputs!$B$16) - U5411, 0)</f>
        <v>170</v>
      </c>
    </row>
    <row r="5412" spans="1:22" x14ac:dyDescent="0.3">
      <c r="A5412" s="1">
        <v>46248.416666666657</v>
      </c>
      <c r="B5412" s="2">
        <v>0</v>
      </c>
      <c r="C5412" s="2">
        <v>12.000734378777571</v>
      </c>
      <c r="D5412" s="2">
        <f t="shared" si="1008"/>
        <v>36.819947004449681</v>
      </c>
      <c r="E5412" s="2">
        <f t="shared" si="1009"/>
        <v>38.302640505588862</v>
      </c>
      <c r="F5412" s="2">
        <f t="shared" si="1017"/>
        <v>170</v>
      </c>
      <c r="G5412" s="2">
        <f t="shared" si="1018"/>
        <v>0</v>
      </c>
      <c r="H5412" s="2">
        <f>MIN(Inputs!$B$2, (Inputs!$B$14 - F5412)/Inputs!$B$15)</f>
        <v>170</v>
      </c>
      <c r="I5412" s="2">
        <f>MAX(MIN(Inputs!$B$2, F5412*Inputs!$B$16, Inputs!$B$14*Inputs!$B$4 - G5412), 0)</f>
        <v>170</v>
      </c>
      <c r="J5412" s="2">
        <f>MAX(MIN(Inputs!$B$2, F5412*Inputs!$B$16, (Inputs!$B$14-F5412)/Inputs!$B$15)*Inputs!$B$9, 0)</f>
        <v>136</v>
      </c>
      <c r="K5412" s="2">
        <f>MAX(E5412*Inputs!$B$5 - B5412 - Inputs!$B$8, 0) * H5412</f>
        <v>2330.0750196360941</v>
      </c>
      <c r="L5412" s="2">
        <f>IF(B5412 &gt;= D5412*Inputs!$B$10, MAX(B5412 - E5412/Inputs!$B$5 - Inputs!$B$8, 0) * I5412, 0)</f>
        <v>0</v>
      </c>
      <c r="M5412" s="2">
        <f t="shared" si="1010"/>
        <v>1632.0998755137496</v>
      </c>
      <c r="N5412" s="3" t="str">
        <f t="shared" si="1011"/>
        <v>Charge</v>
      </c>
      <c r="O5412" s="3" t="str">
        <f t="shared" si="1019"/>
        <v>Charge</v>
      </c>
      <c r="P5412" s="2">
        <f t="shared" si="1012"/>
        <v>170</v>
      </c>
      <c r="Q5412" s="2">
        <f t="shared" si="1013"/>
        <v>0</v>
      </c>
      <c r="R5412" s="2">
        <f t="shared" si="1014"/>
        <v>0</v>
      </c>
      <c r="S5412" s="2">
        <f t="shared" si="1015"/>
        <v>0</v>
      </c>
      <c r="T5412" s="2">
        <f t="shared" si="1016"/>
        <v>0</v>
      </c>
      <c r="U5412" s="2">
        <f>IF(O5412="Reg", R5412 * Inputs!$B$7, 0)</f>
        <v>0</v>
      </c>
      <c r="V5412" s="2">
        <f>MAX(F5412 + P5412*Inputs!$B$15 - (Q5412/Inputs!$B$16) - U5412, 0)</f>
        <v>340</v>
      </c>
    </row>
    <row r="5413" spans="1:22" x14ac:dyDescent="0.3">
      <c r="A5413" s="1">
        <v>46248.458333333343</v>
      </c>
      <c r="B5413" s="2">
        <v>15.540241723589491</v>
      </c>
      <c r="C5413" s="2">
        <v>5.6940150715409672</v>
      </c>
      <c r="D5413" s="2">
        <f t="shared" si="1008"/>
        <v>36.819947004449681</v>
      </c>
      <c r="E5413" s="2">
        <f t="shared" si="1009"/>
        <v>51.685567962777178</v>
      </c>
      <c r="F5413" s="2">
        <f t="shared" si="1017"/>
        <v>340</v>
      </c>
      <c r="G5413" s="2">
        <f t="shared" si="1018"/>
        <v>0</v>
      </c>
      <c r="H5413" s="2">
        <f>MIN(Inputs!$B$2, (Inputs!$B$14 - F5413)/Inputs!$B$15)</f>
        <v>0</v>
      </c>
      <c r="I5413" s="2">
        <f>MAX(MIN(Inputs!$B$2, F5413*Inputs!$B$16, Inputs!$B$14*Inputs!$B$4 - G5413), 0)</f>
        <v>170</v>
      </c>
      <c r="J5413" s="2">
        <f>MAX(MIN(Inputs!$B$2, F5413*Inputs!$B$16, (Inputs!$B$14-F5413)/Inputs!$B$15)*Inputs!$B$9, 0)</f>
        <v>0</v>
      </c>
      <c r="K5413" s="2">
        <f>MAX(E5413*Inputs!$B$5 - B5413 - Inputs!$B$8, 0) * H5413</f>
        <v>0</v>
      </c>
      <c r="L5413" s="2">
        <f>IF(B5413 &gt;= D5413*Inputs!$B$10, MAX(B5413 - E5413/Inputs!$B$5 - Inputs!$B$8, 0) * I5413, 0)</f>
        <v>0</v>
      </c>
      <c r="M5413" s="2">
        <f t="shared" si="1010"/>
        <v>0</v>
      </c>
      <c r="N5413" s="3" t="str">
        <f t="shared" si="1011"/>
        <v>Idle</v>
      </c>
      <c r="O5413" s="3" t="str">
        <f t="shared" si="1019"/>
        <v>Idle</v>
      </c>
      <c r="P5413" s="2">
        <f t="shared" si="1012"/>
        <v>0</v>
      </c>
      <c r="Q5413" s="2">
        <f t="shared" si="1013"/>
        <v>0</v>
      </c>
      <c r="R5413" s="2">
        <f t="shared" si="1014"/>
        <v>0</v>
      </c>
      <c r="S5413" s="2">
        <f t="shared" si="1015"/>
        <v>0</v>
      </c>
      <c r="T5413" s="2">
        <f t="shared" si="1016"/>
        <v>0</v>
      </c>
      <c r="U5413" s="2">
        <f>IF(O5413="Reg", R5413 * Inputs!$B$7, 0)</f>
        <v>0</v>
      </c>
      <c r="V5413" s="2">
        <f>MAX(F5413 + P5413*Inputs!$B$15 - (Q5413/Inputs!$B$16) - U5413, 0)</f>
        <v>340</v>
      </c>
    </row>
    <row r="5414" spans="1:22" x14ac:dyDescent="0.3">
      <c r="A5414" s="1">
        <v>46248.5</v>
      </c>
      <c r="B5414" s="2">
        <v>28.369573769833249</v>
      </c>
      <c r="C5414" s="2">
        <v>4.2101318713348519</v>
      </c>
      <c r="D5414" s="2">
        <f t="shared" si="1008"/>
        <v>36.819947004449681</v>
      </c>
      <c r="E5414" s="2">
        <f t="shared" si="1009"/>
        <v>64.596006788887038</v>
      </c>
      <c r="F5414" s="2">
        <f t="shared" si="1017"/>
        <v>340</v>
      </c>
      <c r="G5414" s="2">
        <f t="shared" si="1018"/>
        <v>0</v>
      </c>
      <c r="H5414" s="2">
        <f>MIN(Inputs!$B$2, (Inputs!$B$14 - F5414)/Inputs!$B$15)</f>
        <v>0</v>
      </c>
      <c r="I5414" s="2">
        <f>MAX(MIN(Inputs!$B$2, F5414*Inputs!$B$16, Inputs!$B$14*Inputs!$B$4 - G5414), 0)</f>
        <v>170</v>
      </c>
      <c r="J5414" s="2">
        <f>MAX(MIN(Inputs!$B$2, F5414*Inputs!$B$16, (Inputs!$B$14-F5414)/Inputs!$B$15)*Inputs!$B$9, 0)</f>
        <v>0</v>
      </c>
      <c r="K5414" s="2">
        <f>MAX(E5414*Inputs!$B$5 - B5414 - Inputs!$B$8, 0) * H5414</f>
        <v>0</v>
      </c>
      <c r="L5414" s="2">
        <f>IF(B5414 &gt;= D5414*Inputs!$B$10, MAX(B5414 - E5414/Inputs!$B$5 - Inputs!$B$8, 0) * I5414, 0)</f>
        <v>0</v>
      </c>
      <c r="M5414" s="2">
        <f t="shared" si="1010"/>
        <v>0</v>
      </c>
      <c r="N5414" s="3" t="str">
        <f t="shared" si="1011"/>
        <v>Idle</v>
      </c>
      <c r="O5414" s="3" t="str">
        <f t="shared" si="1019"/>
        <v>Idle</v>
      </c>
      <c r="P5414" s="2">
        <f t="shared" si="1012"/>
        <v>0</v>
      </c>
      <c r="Q5414" s="2">
        <f t="shared" si="1013"/>
        <v>0</v>
      </c>
      <c r="R5414" s="2">
        <f t="shared" si="1014"/>
        <v>0</v>
      </c>
      <c r="S5414" s="2">
        <f t="shared" si="1015"/>
        <v>0</v>
      </c>
      <c r="T5414" s="2">
        <f t="shared" si="1016"/>
        <v>0</v>
      </c>
      <c r="U5414" s="2">
        <f>IF(O5414="Reg", R5414 * Inputs!$B$7, 0)</f>
        <v>0</v>
      </c>
      <c r="V5414" s="2">
        <f>MAX(F5414 + P5414*Inputs!$B$15 - (Q5414/Inputs!$B$16) - U5414, 0)</f>
        <v>340</v>
      </c>
    </row>
    <row r="5415" spans="1:22" x14ac:dyDescent="0.3">
      <c r="A5415" s="1">
        <v>46248.541666666657</v>
      </c>
      <c r="B5415" s="2">
        <v>49.461284678361039</v>
      </c>
      <c r="C5415" s="2">
        <v>19.270120530342901</v>
      </c>
      <c r="D5415" s="2">
        <f t="shared" si="1008"/>
        <v>36.819947004449681</v>
      </c>
      <c r="E5415" s="2">
        <f t="shared" si="1009"/>
        <v>72.914545076756212</v>
      </c>
      <c r="F5415" s="2">
        <f t="shared" si="1017"/>
        <v>340</v>
      </c>
      <c r="G5415" s="2">
        <f t="shared" si="1018"/>
        <v>0</v>
      </c>
      <c r="H5415" s="2">
        <f>MIN(Inputs!$B$2, (Inputs!$B$14 - F5415)/Inputs!$B$15)</f>
        <v>0</v>
      </c>
      <c r="I5415" s="2">
        <f>MAX(MIN(Inputs!$B$2, F5415*Inputs!$B$16, Inputs!$B$14*Inputs!$B$4 - G5415), 0)</f>
        <v>170</v>
      </c>
      <c r="J5415" s="2">
        <f>MAX(MIN(Inputs!$B$2, F5415*Inputs!$B$16, (Inputs!$B$14-F5415)/Inputs!$B$15)*Inputs!$B$9, 0)</f>
        <v>0</v>
      </c>
      <c r="K5415" s="2">
        <f>MAX(E5415*Inputs!$B$5 - B5415 - Inputs!$B$8, 0) * H5415</f>
        <v>0</v>
      </c>
      <c r="L5415" s="2">
        <f>IF(B5415 &gt;= D5415*Inputs!$B$10, MAX(B5415 - E5415/Inputs!$B$5 - Inputs!$B$8, 0) * I5415, 0)</f>
        <v>0</v>
      </c>
      <c r="M5415" s="2">
        <f t="shared" si="1010"/>
        <v>0</v>
      </c>
      <c r="N5415" s="3" t="str">
        <f t="shared" si="1011"/>
        <v>Idle</v>
      </c>
      <c r="O5415" s="3" t="str">
        <f t="shared" si="1019"/>
        <v>Idle</v>
      </c>
      <c r="P5415" s="2">
        <f t="shared" si="1012"/>
        <v>0</v>
      </c>
      <c r="Q5415" s="2">
        <f t="shared" si="1013"/>
        <v>0</v>
      </c>
      <c r="R5415" s="2">
        <f t="shared" si="1014"/>
        <v>0</v>
      </c>
      <c r="S5415" s="2">
        <f t="shared" si="1015"/>
        <v>0</v>
      </c>
      <c r="T5415" s="2">
        <f t="shared" si="1016"/>
        <v>0</v>
      </c>
      <c r="U5415" s="2">
        <f>IF(O5415="Reg", R5415 * Inputs!$B$7, 0)</f>
        <v>0</v>
      </c>
      <c r="V5415" s="2">
        <f>MAX(F5415 + P5415*Inputs!$B$15 - (Q5415/Inputs!$B$16) - U5415, 0)</f>
        <v>340</v>
      </c>
    </row>
    <row r="5416" spans="1:22" x14ac:dyDescent="0.3">
      <c r="A5416" s="1">
        <v>46248.583333333343</v>
      </c>
      <c r="B5416" s="2">
        <v>58.26141279421352</v>
      </c>
      <c r="C5416" s="2">
        <v>5.1620772773155581</v>
      </c>
      <c r="D5416" s="2">
        <f t="shared" si="1008"/>
        <v>36.819947004449681</v>
      </c>
      <c r="E5416" s="2">
        <f t="shared" si="1009"/>
        <v>79.371763261354758</v>
      </c>
      <c r="F5416" s="2">
        <f t="shared" si="1017"/>
        <v>340</v>
      </c>
      <c r="G5416" s="2">
        <f t="shared" si="1018"/>
        <v>0</v>
      </c>
      <c r="H5416" s="2">
        <f>MIN(Inputs!$B$2, (Inputs!$B$14 - F5416)/Inputs!$B$15)</f>
        <v>0</v>
      </c>
      <c r="I5416" s="2">
        <f>MAX(MIN(Inputs!$B$2, F5416*Inputs!$B$16, Inputs!$B$14*Inputs!$B$4 - G5416), 0)</f>
        <v>170</v>
      </c>
      <c r="J5416" s="2">
        <f>MAX(MIN(Inputs!$B$2, F5416*Inputs!$B$16, (Inputs!$B$14-F5416)/Inputs!$B$15)*Inputs!$B$9, 0)</f>
        <v>0</v>
      </c>
      <c r="K5416" s="2">
        <f>MAX(E5416*Inputs!$B$5 - B5416 - Inputs!$B$8, 0) * H5416</f>
        <v>0</v>
      </c>
      <c r="L5416" s="2">
        <f>IF(B5416 &gt;= D5416*Inputs!$B$10, MAX(B5416 - E5416/Inputs!$B$5 - Inputs!$B$8, 0) * I5416, 0)</f>
        <v>0</v>
      </c>
      <c r="M5416" s="2">
        <f t="shared" si="1010"/>
        <v>0</v>
      </c>
      <c r="N5416" s="3" t="str">
        <f t="shared" si="1011"/>
        <v>Idle</v>
      </c>
      <c r="O5416" s="3" t="str">
        <f t="shared" si="1019"/>
        <v>Idle</v>
      </c>
      <c r="P5416" s="2">
        <f t="shared" si="1012"/>
        <v>0</v>
      </c>
      <c r="Q5416" s="2">
        <f t="shared" si="1013"/>
        <v>0</v>
      </c>
      <c r="R5416" s="2">
        <f t="shared" si="1014"/>
        <v>0</v>
      </c>
      <c r="S5416" s="2">
        <f t="shared" si="1015"/>
        <v>0</v>
      </c>
      <c r="T5416" s="2">
        <f t="shared" si="1016"/>
        <v>0</v>
      </c>
      <c r="U5416" s="2">
        <f>IF(O5416="Reg", R5416 * Inputs!$B$7, 0)</f>
        <v>0</v>
      </c>
      <c r="V5416" s="2">
        <f>MAX(F5416 + P5416*Inputs!$B$15 - (Q5416/Inputs!$B$16) - U5416, 0)</f>
        <v>340</v>
      </c>
    </row>
    <row r="5417" spans="1:22" x14ac:dyDescent="0.3">
      <c r="A5417" s="1">
        <v>46248.625</v>
      </c>
      <c r="B5417" s="2">
        <v>78.183330067535877</v>
      </c>
      <c r="C5417" s="2">
        <v>39.195600879791321</v>
      </c>
      <c r="D5417" s="2">
        <f t="shared" si="1008"/>
        <v>36.819947004449681</v>
      </c>
      <c r="E5417" s="2">
        <f t="shared" si="1009"/>
        <v>83.858332283657461</v>
      </c>
      <c r="F5417" s="2">
        <f t="shared" si="1017"/>
        <v>340</v>
      </c>
      <c r="G5417" s="2">
        <f t="shared" si="1018"/>
        <v>0</v>
      </c>
      <c r="H5417" s="2">
        <f>MIN(Inputs!$B$2, (Inputs!$B$14 - F5417)/Inputs!$B$15)</f>
        <v>0</v>
      </c>
      <c r="I5417" s="2">
        <f>MAX(MIN(Inputs!$B$2, F5417*Inputs!$B$16, Inputs!$B$14*Inputs!$B$4 - G5417), 0)</f>
        <v>170</v>
      </c>
      <c r="J5417" s="2">
        <f>MAX(MIN(Inputs!$B$2, F5417*Inputs!$B$16, (Inputs!$B$14-F5417)/Inputs!$B$15)*Inputs!$B$9, 0)</f>
        <v>0</v>
      </c>
      <c r="K5417" s="2">
        <f>MAX(E5417*Inputs!$B$5 - B5417 - Inputs!$B$8, 0) * H5417</f>
        <v>0</v>
      </c>
      <c r="L5417" s="2">
        <f>IF(B5417 &gt;= D5417*Inputs!$B$10, MAX(B5417 - E5417/Inputs!$B$5 - Inputs!$B$8, 0) * I5417, 0)</f>
        <v>0</v>
      </c>
      <c r="M5417" s="2">
        <f t="shared" si="1010"/>
        <v>0</v>
      </c>
      <c r="N5417" s="3" t="str">
        <f t="shared" si="1011"/>
        <v>Idle</v>
      </c>
      <c r="O5417" s="3" t="str">
        <f t="shared" si="1019"/>
        <v>Idle</v>
      </c>
      <c r="P5417" s="2">
        <f t="shared" si="1012"/>
        <v>0</v>
      </c>
      <c r="Q5417" s="2">
        <f t="shared" si="1013"/>
        <v>0</v>
      </c>
      <c r="R5417" s="2">
        <f t="shared" si="1014"/>
        <v>0</v>
      </c>
      <c r="S5417" s="2">
        <f t="shared" si="1015"/>
        <v>0</v>
      </c>
      <c r="T5417" s="2">
        <f t="shared" si="1016"/>
        <v>0</v>
      </c>
      <c r="U5417" s="2">
        <f>IF(O5417="Reg", R5417 * Inputs!$B$7, 0)</f>
        <v>0</v>
      </c>
      <c r="V5417" s="2">
        <f>MAX(F5417 + P5417*Inputs!$B$15 - (Q5417/Inputs!$B$16) - U5417, 0)</f>
        <v>340</v>
      </c>
    </row>
    <row r="5418" spans="1:22" x14ac:dyDescent="0.3">
      <c r="A5418" s="1">
        <v>46248.666666666657</v>
      </c>
      <c r="B5418" s="2">
        <v>80.297564743129897</v>
      </c>
      <c r="C5418" s="2">
        <v>13.02867445915548</v>
      </c>
      <c r="D5418" s="2">
        <f t="shared" si="1008"/>
        <v>36.819947004449681</v>
      </c>
      <c r="E5418" s="2">
        <f t="shared" si="1009"/>
        <v>83.214585290258526</v>
      </c>
      <c r="F5418" s="2">
        <f t="shared" si="1017"/>
        <v>340</v>
      </c>
      <c r="G5418" s="2">
        <f t="shared" si="1018"/>
        <v>0</v>
      </c>
      <c r="H5418" s="2">
        <f>MIN(Inputs!$B$2, (Inputs!$B$14 - F5418)/Inputs!$B$15)</f>
        <v>0</v>
      </c>
      <c r="I5418" s="2">
        <f>MAX(MIN(Inputs!$B$2, F5418*Inputs!$B$16, Inputs!$B$14*Inputs!$B$4 - G5418), 0)</f>
        <v>170</v>
      </c>
      <c r="J5418" s="2">
        <f>MAX(MIN(Inputs!$B$2, F5418*Inputs!$B$16, (Inputs!$B$14-F5418)/Inputs!$B$15)*Inputs!$B$9, 0)</f>
        <v>0</v>
      </c>
      <c r="K5418" s="2">
        <f>MAX(E5418*Inputs!$B$5 - B5418 - Inputs!$B$8, 0) * H5418</f>
        <v>0</v>
      </c>
      <c r="L5418" s="2">
        <f>IF(B5418 &gt;= D5418*Inputs!$B$10, MAX(B5418 - E5418/Inputs!$B$5 - Inputs!$B$8, 0) * I5418, 0)</f>
        <v>0</v>
      </c>
      <c r="M5418" s="2">
        <f t="shared" si="1010"/>
        <v>0</v>
      </c>
      <c r="N5418" s="3" t="str">
        <f t="shared" si="1011"/>
        <v>Idle</v>
      </c>
      <c r="O5418" s="3" t="str">
        <f t="shared" si="1019"/>
        <v>Idle</v>
      </c>
      <c r="P5418" s="2">
        <f t="shared" si="1012"/>
        <v>0</v>
      </c>
      <c r="Q5418" s="2">
        <f t="shared" si="1013"/>
        <v>0</v>
      </c>
      <c r="R5418" s="2">
        <f t="shared" si="1014"/>
        <v>0</v>
      </c>
      <c r="S5418" s="2">
        <f t="shared" si="1015"/>
        <v>0</v>
      </c>
      <c r="T5418" s="2">
        <f t="shared" si="1016"/>
        <v>0</v>
      </c>
      <c r="U5418" s="2">
        <f>IF(O5418="Reg", R5418 * Inputs!$B$7, 0)</f>
        <v>0</v>
      </c>
      <c r="V5418" s="2">
        <f>MAX(F5418 + P5418*Inputs!$B$15 - (Q5418/Inputs!$B$16) - U5418, 0)</f>
        <v>340</v>
      </c>
    </row>
    <row r="5419" spans="1:22" x14ac:dyDescent="0.3">
      <c r="A5419" s="1">
        <v>46248.708333333343</v>
      </c>
      <c r="B5419" s="2">
        <v>93.002874680248695</v>
      </c>
      <c r="C5419" s="2">
        <v>6.5148456123030014</v>
      </c>
      <c r="D5419" s="2">
        <f t="shared" si="1008"/>
        <v>36.819947004449681</v>
      </c>
      <c r="E5419" s="2">
        <f t="shared" si="1009"/>
        <v>79.722052610978622</v>
      </c>
      <c r="F5419" s="2">
        <f t="shared" si="1017"/>
        <v>340</v>
      </c>
      <c r="G5419" s="2">
        <f t="shared" si="1018"/>
        <v>0</v>
      </c>
      <c r="H5419" s="2">
        <f>MIN(Inputs!$B$2, (Inputs!$B$14 - F5419)/Inputs!$B$15)</f>
        <v>0</v>
      </c>
      <c r="I5419" s="2">
        <f>MAX(MIN(Inputs!$B$2, F5419*Inputs!$B$16, Inputs!$B$14*Inputs!$B$4 - G5419), 0)</f>
        <v>170</v>
      </c>
      <c r="J5419" s="2">
        <f>MAX(MIN(Inputs!$B$2, F5419*Inputs!$B$16, (Inputs!$B$14-F5419)/Inputs!$B$15)*Inputs!$B$9, 0)</f>
        <v>0</v>
      </c>
      <c r="K5419" s="2">
        <f>MAX(E5419*Inputs!$B$5 - B5419 - Inputs!$B$8, 0) * H5419</f>
        <v>0</v>
      </c>
      <c r="L5419" s="2">
        <f>IF(B5419 &gt;= D5419*Inputs!$B$10, MAX(B5419 - E5419/Inputs!$B$5 - Inputs!$B$8, 0) * I5419, 0)</f>
        <v>0</v>
      </c>
      <c r="M5419" s="2">
        <f t="shared" si="1010"/>
        <v>0</v>
      </c>
      <c r="N5419" s="3" t="str">
        <f t="shared" si="1011"/>
        <v>Idle</v>
      </c>
      <c r="O5419" s="3" t="str">
        <f t="shared" si="1019"/>
        <v>Idle</v>
      </c>
      <c r="P5419" s="2">
        <f t="shared" si="1012"/>
        <v>0</v>
      </c>
      <c r="Q5419" s="2">
        <f t="shared" si="1013"/>
        <v>0</v>
      </c>
      <c r="R5419" s="2">
        <f t="shared" si="1014"/>
        <v>0</v>
      </c>
      <c r="S5419" s="2">
        <f t="shared" si="1015"/>
        <v>0</v>
      </c>
      <c r="T5419" s="2">
        <f t="shared" si="1016"/>
        <v>0</v>
      </c>
      <c r="U5419" s="2">
        <f>IF(O5419="Reg", R5419 * Inputs!$B$7, 0)</f>
        <v>0</v>
      </c>
      <c r="V5419" s="2">
        <f>MAX(F5419 + P5419*Inputs!$B$15 - (Q5419/Inputs!$B$16) - U5419, 0)</f>
        <v>340</v>
      </c>
    </row>
    <row r="5420" spans="1:22" x14ac:dyDescent="0.3">
      <c r="A5420" s="1">
        <v>46248.75</v>
      </c>
      <c r="B5420" s="2">
        <v>78.280803497048211</v>
      </c>
      <c r="C5420" s="2">
        <v>14.020066070212341</v>
      </c>
      <c r="D5420" s="2">
        <f t="shared" si="1008"/>
        <v>36.819947004449681</v>
      </c>
      <c r="E5420" s="2">
        <f t="shared" si="1009"/>
        <v>71.514041398011258</v>
      </c>
      <c r="F5420" s="2">
        <f t="shared" si="1017"/>
        <v>340</v>
      </c>
      <c r="G5420" s="2">
        <f t="shared" si="1018"/>
        <v>0</v>
      </c>
      <c r="H5420" s="2">
        <f>MIN(Inputs!$B$2, (Inputs!$B$14 - F5420)/Inputs!$B$15)</f>
        <v>0</v>
      </c>
      <c r="I5420" s="2">
        <f>MAX(MIN(Inputs!$B$2, F5420*Inputs!$B$16, Inputs!$B$14*Inputs!$B$4 - G5420), 0)</f>
        <v>170</v>
      </c>
      <c r="J5420" s="2">
        <f>MAX(MIN(Inputs!$B$2, F5420*Inputs!$B$16, (Inputs!$B$14-F5420)/Inputs!$B$15)*Inputs!$B$9, 0)</f>
        <v>0</v>
      </c>
      <c r="K5420" s="2">
        <f>MAX(E5420*Inputs!$B$5 - B5420 - Inputs!$B$8, 0) * H5420</f>
        <v>0</v>
      </c>
      <c r="L5420" s="2">
        <f>IF(B5420 &gt;= D5420*Inputs!$B$10, MAX(B5420 - E5420/Inputs!$B$5 - Inputs!$B$8, 0) * I5420, 0)</f>
        <v>0</v>
      </c>
      <c r="M5420" s="2">
        <f t="shared" si="1010"/>
        <v>0</v>
      </c>
      <c r="N5420" s="3" t="str">
        <f t="shared" si="1011"/>
        <v>Idle</v>
      </c>
      <c r="O5420" s="3" t="str">
        <f t="shared" si="1019"/>
        <v>Idle</v>
      </c>
      <c r="P5420" s="2">
        <f t="shared" si="1012"/>
        <v>0</v>
      </c>
      <c r="Q5420" s="2">
        <f t="shared" si="1013"/>
        <v>0</v>
      </c>
      <c r="R5420" s="2">
        <f t="shared" si="1014"/>
        <v>0</v>
      </c>
      <c r="S5420" s="2">
        <f t="shared" si="1015"/>
        <v>0</v>
      </c>
      <c r="T5420" s="2">
        <f t="shared" si="1016"/>
        <v>0</v>
      </c>
      <c r="U5420" s="2">
        <f>IF(O5420="Reg", R5420 * Inputs!$B$7, 0)</f>
        <v>0</v>
      </c>
      <c r="V5420" s="2">
        <f>MAX(F5420 + P5420*Inputs!$B$15 - (Q5420/Inputs!$B$16) - U5420, 0)</f>
        <v>340</v>
      </c>
    </row>
    <row r="5421" spans="1:22" x14ac:dyDescent="0.3">
      <c r="A5421" s="1">
        <v>46248.791666666657</v>
      </c>
      <c r="B5421" s="2">
        <v>88.204593785952298</v>
      </c>
      <c r="C5421" s="2">
        <v>4.5729220351475153</v>
      </c>
      <c r="D5421" s="2">
        <f t="shared" si="1008"/>
        <v>36.819947004449681</v>
      </c>
      <c r="E5421" s="2">
        <f t="shared" si="1009"/>
        <v>62.177492877945014</v>
      </c>
      <c r="F5421" s="2">
        <f t="shared" si="1017"/>
        <v>340</v>
      </c>
      <c r="G5421" s="2">
        <f t="shared" si="1018"/>
        <v>0</v>
      </c>
      <c r="H5421" s="2">
        <f>MIN(Inputs!$B$2, (Inputs!$B$14 - F5421)/Inputs!$B$15)</f>
        <v>0</v>
      </c>
      <c r="I5421" s="2">
        <f>MAX(MIN(Inputs!$B$2, F5421*Inputs!$B$16, Inputs!$B$14*Inputs!$B$4 - G5421), 0)</f>
        <v>170</v>
      </c>
      <c r="J5421" s="2">
        <f>MAX(MIN(Inputs!$B$2, F5421*Inputs!$B$16, (Inputs!$B$14-F5421)/Inputs!$B$15)*Inputs!$B$9, 0)</f>
        <v>0</v>
      </c>
      <c r="K5421" s="2">
        <f>MAX(E5421*Inputs!$B$5 - B5421 - Inputs!$B$8, 0) * H5421</f>
        <v>0</v>
      </c>
      <c r="L5421" s="2">
        <f>IF(B5421 &gt;= D5421*Inputs!$B$10, MAX(B5421 - E5421/Inputs!$B$5 - Inputs!$B$8, 0) * I5421, 0)</f>
        <v>0</v>
      </c>
      <c r="M5421" s="2">
        <f t="shared" si="1010"/>
        <v>0</v>
      </c>
      <c r="N5421" s="3" t="str">
        <f t="shared" si="1011"/>
        <v>Idle</v>
      </c>
      <c r="O5421" s="3" t="str">
        <f t="shared" si="1019"/>
        <v>Idle</v>
      </c>
      <c r="P5421" s="2">
        <f t="shared" si="1012"/>
        <v>0</v>
      </c>
      <c r="Q5421" s="2">
        <f t="shared" si="1013"/>
        <v>0</v>
      </c>
      <c r="R5421" s="2">
        <f t="shared" si="1014"/>
        <v>0</v>
      </c>
      <c r="S5421" s="2">
        <f t="shared" si="1015"/>
        <v>0</v>
      </c>
      <c r="T5421" s="2">
        <f t="shared" si="1016"/>
        <v>0</v>
      </c>
      <c r="U5421" s="2">
        <f>IF(O5421="Reg", R5421 * Inputs!$B$7, 0)</f>
        <v>0</v>
      </c>
      <c r="V5421" s="2">
        <f>MAX(F5421 + P5421*Inputs!$B$15 - (Q5421/Inputs!$B$16) - U5421, 0)</f>
        <v>340</v>
      </c>
    </row>
    <row r="5422" spans="1:22" x14ac:dyDescent="0.3">
      <c r="A5422" s="1">
        <v>46248.833333333343</v>
      </c>
      <c r="B5422" s="2">
        <v>85.180826928029759</v>
      </c>
      <c r="C5422" s="2">
        <v>26.817088020217788</v>
      </c>
      <c r="D5422" s="2">
        <f t="shared" si="1008"/>
        <v>36.819947004449681</v>
      </c>
      <c r="E5422" s="2">
        <f t="shared" si="1009"/>
        <v>49.126077600188637</v>
      </c>
      <c r="F5422" s="2">
        <f t="shared" si="1017"/>
        <v>340</v>
      </c>
      <c r="G5422" s="2">
        <f t="shared" si="1018"/>
        <v>0</v>
      </c>
      <c r="H5422" s="2">
        <f>MIN(Inputs!$B$2, (Inputs!$B$14 - F5422)/Inputs!$B$15)</f>
        <v>0</v>
      </c>
      <c r="I5422" s="2">
        <f>MAX(MIN(Inputs!$B$2, F5422*Inputs!$B$16, Inputs!$B$14*Inputs!$B$4 - G5422), 0)</f>
        <v>170</v>
      </c>
      <c r="J5422" s="2">
        <f>MAX(MIN(Inputs!$B$2, F5422*Inputs!$B$16, (Inputs!$B$14-F5422)/Inputs!$B$15)*Inputs!$B$9, 0)</f>
        <v>0</v>
      </c>
      <c r="K5422" s="2">
        <f>MAX(E5422*Inputs!$B$5 - B5422 - Inputs!$B$8, 0) * H5422</f>
        <v>0</v>
      </c>
      <c r="L5422" s="2">
        <f>IF(B5422 &gt;= D5422*Inputs!$B$10, MAX(B5422 - E5422/Inputs!$B$5 - Inputs!$B$8, 0) * I5422, 0)</f>
        <v>1590.4755868195266</v>
      </c>
      <c r="M5422" s="2">
        <f t="shared" si="1010"/>
        <v>0</v>
      </c>
      <c r="N5422" s="3" t="str">
        <f t="shared" si="1011"/>
        <v>Discharge</v>
      </c>
      <c r="O5422" s="3" t="str">
        <f t="shared" si="1019"/>
        <v>Discharge</v>
      </c>
      <c r="P5422" s="2">
        <f t="shared" si="1012"/>
        <v>0</v>
      </c>
      <c r="Q5422" s="2">
        <f t="shared" si="1013"/>
        <v>170</v>
      </c>
      <c r="R5422" s="2">
        <f t="shared" si="1014"/>
        <v>0</v>
      </c>
      <c r="S5422" s="2">
        <f t="shared" si="1015"/>
        <v>14480.740577765058</v>
      </c>
      <c r="T5422" s="2">
        <f t="shared" si="1016"/>
        <v>0</v>
      </c>
      <c r="U5422" s="2">
        <f>IF(O5422="Reg", R5422 * Inputs!$B$7, 0)</f>
        <v>0</v>
      </c>
      <c r="V5422" s="2">
        <f>MAX(F5422 + P5422*Inputs!$B$15 - (Q5422/Inputs!$B$16) - U5422, 0)</f>
        <v>170</v>
      </c>
    </row>
    <row r="5423" spans="1:22" x14ac:dyDescent="0.3">
      <c r="A5423" s="1">
        <v>46248.875</v>
      </c>
      <c r="B5423" s="2">
        <v>74.320848107142268</v>
      </c>
      <c r="C5423" s="2">
        <v>5.9886225371075339</v>
      </c>
      <c r="D5423" s="2">
        <f t="shared" si="1008"/>
        <v>36.819947004449681</v>
      </c>
      <c r="E5423" s="2">
        <f t="shared" si="1009"/>
        <v>34.929273112183687</v>
      </c>
      <c r="F5423" s="2">
        <f t="shared" si="1017"/>
        <v>170</v>
      </c>
      <c r="G5423" s="2">
        <f t="shared" si="1018"/>
        <v>170</v>
      </c>
      <c r="H5423" s="2">
        <f>MIN(Inputs!$B$2, (Inputs!$B$14 - F5423)/Inputs!$B$15)</f>
        <v>170</v>
      </c>
      <c r="I5423" s="2">
        <f>MAX(MIN(Inputs!$B$2, F5423*Inputs!$B$16, Inputs!$B$14*Inputs!$B$4 - G5423), 0)</f>
        <v>170</v>
      </c>
      <c r="J5423" s="2">
        <f>MAX(MIN(Inputs!$B$2, F5423*Inputs!$B$16, (Inputs!$B$14-F5423)/Inputs!$B$15)*Inputs!$B$9, 0)</f>
        <v>136</v>
      </c>
      <c r="K5423" s="2">
        <f>MAX(E5423*Inputs!$B$5 - B5423 - Inputs!$B$8, 0) * H5423</f>
        <v>0</v>
      </c>
      <c r="L5423" s="2">
        <f>IF(B5423 &gt;= D5423*Inputs!$B$10, MAX(B5423 - E5423/Inputs!$B$5 - Inputs!$B$8, 0) * I5423, 0)</f>
        <v>2486.8436906332463</v>
      </c>
      <c r="M5423" s="2">
        <f t="shared" si="1010"/>
        <v>814.45266504662459</v>
      </c>
      <c r="N5423" s="3" t="str">
        <f t="shared" si="1011"/>
        <v>Discharge</v>
      </c>
      <c r="O5423" s="3" t="str">
        <f t="shared" si="1019"/>
        <v>Discharge</v>
      </c>
      <c r="P5423" s="2">
        <f t="shared" si="1012"/>
        <v>0</v>
      </c>
      <c r="Q5423" s="2">
        <f t="shared" si="1013"/>
        <v>170</v>
      </c>
      <c r="R5423" s="2">
        <f t="shared" si="1014"/>
        <v>0</v>
      </c>
      <c r="S5423" s="2">
        <f t="shared" si="1015"/>
        <v>12634.544178214186</v>
      </c>
      <c r="T5423" s="2">
        <f t="shared" si="1016"/>
        <v>0</v>
      </c>
      <c r="U5423" s="2">
        <f>IF(O5423="Reg", R5423 * Inputs!$B$7, 0)</f>
        <v>0</v>
      </c>
      <c r="V5423" s="2">
        <f>MAX(F5423 + P5423*Inputs!$B$15 - (Q5423/Inputs!$B$16) - U5423, 0)</f>
        <v>0</v>
      </c>
    </row>
    <row r="5424" spans="1:22" x14ac:dyDescent="0.3">
      <c r="A5424" s="1">
        <v>46248.916666666657</v>
      </c>
      <c r="B5424" s="2">
        <v>59.342368667450437</v>
      </c>
      <c r="C5424" s="2">
        <v>16.231908277976171</v>
      </c>
      <c r="D5424" s="2">
        <f t="shared" si="1008"/>
        <v>36.819947004449681</v>
      </c>
      <c r="E5424" s="2">
        <f t="shared" si="1009"/>
        <v>22.542465094326634</v>
      </c>
      <c r="F5424" s="2">
        <f t="shared" si="1017"/>
        <v>0</v>
      </c>
      <c r="G5424" s="2">
        <f t="shared" si="1018"/>
        <v>340</v>
      </c>
      <c r="H5424" s="2">
        <f>MIN(Inputs!$B$2, (Inputs!$B$14 - F5424)/Inputs!$B$15)</f>
        <v>170</v>
      </c>
      <c r="I5424" s="2">
        <f>MAX(MIN(Inputs!$B$2, F5424*Inputs!$B$16, Inputs!$B$14*Inputs!$B$4 - G5424), 0)</f>
        <v>0</v>
      </c>
      <c r="J5424" s="2">
        <f>MAX(MIN(Inputs!$B$2, F5424*Inputs!$B$16, (Inputs!$B$14-F5424)/Inputs!$B$15)*Inputs!$B$9, 0)</f>
        <v>0</v>
      </c>
      <c r="K5424" s="2">
        <f>MAX(E5424*Inputs!$B$5 - B5424 - Inputs!$B$8, 0) * H5424</f>
        <v>0</v>
      </c>
      <c r="L5424" s="2">
        <f>IF(B5424 &gt;= D5424*Inputs!$B$10, MAX(B5424 - E5424/Inputs!$B$5 - Inputs!$B$8, 0) * I5424, 0)</f>
        <v>0</v>
      </c>
      <c r="M5424" s="2">
        <f t="shared" si="1010"/>
        <v>0</v>
      </c>
      <c r="N5424" s="3" t="str">
        <f t="shared" si="1011"/>
        <v>Idle</v>
      </c>
      <c r="O5424" s="3" t="str">
        <f t="shared" si="1019"/>
        <v>Idle</v>
      </c>
      <c r="P5424" s="2">
        <f t="shared" si="1012"/>
        <v>0</v>
      </c>
      <c r="Q5424" s="2">
        <f t="shared" si="1013"/>
        <v>0</v>
      </c>
      <c r="R5424" s="2">
        <f t="shared" si="1014"/>
        <v>0</v>
      </c>
      <c r="S5424" s="2">
        <f t="shared" si="1015"/>
        <v>0</v>
      </c>
      <c r="T5424" s="2">
        <f t="shared" si="1016"/>
        <v>0</v>
      </c>
      <c r="U5424" s="2">
        <f>IF(O5424="Reg", R5424 * Inputs!$B$7, 0)</f>
        <v>0</v>
      </c>
      <c r="V5424" s="2">
        <f>MAX(F5424 + P5424*Inputs!$B$15 - (Q5424/Inputs!$B$16) - U5424, 0)</f>
        <v>0</v>
      </c>
    </row>
    <row r="5425" spans="1:22" x14ac:dyDescent="0.3">
      <c r="A5425" s="1">
        <v>46248.958333333343</v>
      </c>
      <c r="B5425" s="2">
        <v>43.75480740244457</v>
      </c>
      <c r="C5425" s="2">
        <v>13.2277304240297</v>
      </c>
      <c r="D5425" s="2">
        <f t="shared" si="1008"/>
        <v>36.819947004449681</v>
      </c>
      <c r="E5425" s="2">
        <f t="shared" si="1009"/>
        <v>12.652070316418232</v>
      </c>
      <c r="F5425" s="2">
        <f t="shared" si="1017"/>
        <v>0</v>
      </c>
      <c r="G5425" s="2">
        <f t="shared" si="1018"/>
        <v>340</v>
      </c>
      <c r="H5425" s="2">
        <f>MIN(Inputs!$B$2, (Inputs!$B$14 - F5425)/Inputs!$B$15)</f>
        <v>170</v>
      </c>
      <c r="I5425" s="2">
        <f>MAX(MIN(Inputs!$B$2, F5425*Inputs!$B$16, Inputs!$B$14*Inputs!$B$4 - G5425), 0)</f>
        <v>0</v>
      </c>
      <c r="J5425" s="2">
        <f>MAX(MIN(Inputs!$B$2, F5425*Inputs!$B$16, (Inputs!$B$14-F5425)/Inputs!$B$15)*Inputs!$B$9, 0)</f>
        <v>0</v>
      </c>
      <c r="K5425" s="2">
        <f>MAX(E5425*Inputs!$B$5 - B5425 - Inputs!$B$8, 0) * H5425</f>
        <v>0</v>
      </c>
      <c r="L5425" s="2">
        <f>IF(B5425 &gt;= D5425*Inputs!$B$10, MAX(B5425 - E5425/Inputs!$B$5 - Inputs!$B$8, 0) * I5425, 0)</f>
        <v>0</v>
      </c>
      <c r="M5425" s="2">
        <f t="shared" si="1010"/>
        <v>0</v>
      </c>
      <c r="N5425" s="3" t="str">
        <f t="shared" si="1011"/>
        <v>Idle</v>
      </c>
      <c r="O5425" s="3" t="str">
        <f t="shared" si="1019"/>
        <v>Idle</v>
      </c>
      <c r="P5425" s="2">
        <f t="shared" si="1012"/>
        <v>0</v>
      </c>
      <c r="Q5425" s="2">
        <f t="shared" si="1013"/>
        <v>0</v>
      </c>
      <c r="R5425" s="2">
        <f t="shared" si="1014"/>
        <v>0</v>
      </c>
      <c r="S5425" s="2">
        <f t="shared" si="1015"/>
        <v>0</v>
      </c>
      <c r="T5425" s="2">
        <f t="shared" si="1016"/>
        <v>0</v>
      </c>
      <c r="U5425" s="2">
        <f>IF(O5425="Reg", R5425 * Inputs!$B$7, 0)</f>
        <v>0</v>
      </c>
      <c r="V5425" s="2">
        <f>MAX(F5425 + P5425*Inputs!$B$15 - (Q5425/Inputs!$B$16) - U5425, 0)</f>
        <v>0</v>
      </c>
    </row>
    <row r="5426" spans="1:22" x14ac:dyDescent="0.3">
      <c r="A5426" s="1">
        <v>46249</v>
      </c>
      <c r="B5426" s="2">
        <v>22.261512376650781</v>
      </c>
      <c r="C5426" s="2">
        <v>5.0177694310913878</v>
      </c>
      <c r="D5426" s="2">
        <f t="shared" si="1008"/>
        <v>41.882933920283904</v>
      </c>
      <c r="E5426" s="2">
        <f t="shared" si="1009"/>
        <v>5.3596024160108025</v>
      </c>
      <c r="F5426" s="2">
        <f t="shared" si="1017"/>
        <v>0</v>
      </c>
      <c r="G5426" s="2">
        <f t="shared" si="1018"/>
        <v>0</v>
      </c>
      <c r="H5426" s="2">
        <f>MIN(Inputs!$B$2, (Inputs!$B$14 - F5426)/Inputs!$B$15)</f>
        <v>170</v>
      </c>
      <c r="I5426" s="2">
        <f>MAX(MIN(Inputs!$B$2, F5426*Inputs!$B$16, Inputs!$B$14*Inputs!$B$4 - G5426), 0)</f>
        <v>0</v>
      </c>
      <c r="J5426" s="2">
        <f>MAX(MIN(Inputs!$B$2, F5426*Inputs!$B$16, (Inputs!$B$14-F5426)/Inputs!$B$15)*Inputs!$B$9, 0)</f>
        <v>0</v>
      </c>
      <c r="K5426" s="2">
        <f>MAX(E5426*Inputs!$B$5 - B5426 - Inputs!$B$8, 0) * H5426</f>
        <v>0</v>
      </c>
      <c r="L5426" s="2">
        <f>IF(B5426 &gt;= D5426*Inputs!$B$10, MAX(B5426 - E5426/Inputs!$B$5 - Inputs!$B$8, 0) * I5426, 0)</f>
        <v>0</v>
      </c>
      <c r="M5426" s="2">
        <f t="shared" si="1010"/>
        <v>0</v>
      </c>
      <c r="N5426" s="3" t="str">
        <f t="shared" si="1011"/>
        <v>Idle</v>
      </c>
      <c r="O5426" s="3" t="str">
        <f t="shared" si="1019"/>
        <v>Idle</v>
      </c>
      <c r="P5426" s="2">
        <f t="shared" si="1012"/>
        <v>0</v>
      </c>
      <c r="Q5426" s="2">
        <f t="shared" si="1013"/>
        <v>0</v>
      </c>
      <c r="R5426" s="2">
        <f t="shared" si="1014"/>
        <v>0</v>
      </c>
      <c r="S5426" s="2">
        <f t="shared" si="1015"/>
        <v>0</v>
      </c>
      <c r="T5426" s="2">
        <f t="shared" si="1016"/>
        <v>0</v>
      </c>
      <c r="U5426" s="2">
        <f>IF(O5426="Reg", R5426 * Inputs!$B$7, 0)</f>
        <v>0</v>
      </c>
      <c r="V5426" s="2">
        <f>MAX(F5426 + P5426*Inputs!$B$15 - (Q5426/Inputs!$B$16) - U5426, 0)</f>
        <v>0</v>
      </c>
    </row>
    <row r="5427" spans="1:22" x14ac:dyDescent="0.3">
      <c r="A5427" s="1">
        <v>46249.041666666657</v>
      </c>
      <c r="B5427" s="2">
        <v>9.8961021194140351</v>
      </c>
      <c r="C5427" s="2">
        <v>12.916934773092869</v>
      </c>
      <c r="D5427" s="2">
        <f t="shared" si="1008"/>
        <v>41.882933920283904</v>
      </c>
      <c r="E5427" s="2">
        <f t="shared" si="1009"/>
        <v>1.6493503532356726</v>
      </c>
      <c r="F5427" s="2">
        <f t="shared" si="1017"/>
        <v>0</v>
      </c>
      <c r="G5427" s="2">
        <f t="shared" si="1018"/>
        <v>0</v>
      </c>
      <c r="H5427" s="2">
        <f>MIN(Inputs!$B$2, (Inputs!$B$14 - F5427)/Inputs!$B$15)</f>
        <v>170</v>
      </c>
      <c r="I5427" s="2">
        <f>MAX(MIN(Inputs!$B$2, F5427*Inputs!$B$16, Inputs!$B$14*Inputs!$B$4 - G5427), 0)</f>
        <v>0</v>
      </c>
      <c r="J5427" s="2">
        <f>MAX(MIN(Inputs!$B$2, F5427*Inputs!$B$16, (Inputs!$B$14-F5427)/Inputs!$B$15)*Inputs!$B$9, 0)</f>
        <v>0</v>
      </c>
      <c r="K5427" s="2">
        <f>MAX(E5427*Inputs!$B$5 - B5427 - Inputs!$B$8, 0) * H5427</f>
        <v>0</v>
      </c>
      <c r="L5427" s="2">
        <f>IF(B5427 &gt;= D5427*Inputs!$B$10, MAX(B5427 - E5427/Inputs!$B$5 - Inputs!$B$8, 0) * I5427, 0)</f>
        <v>0</v>
      </c>
      <c r="M5427" s="2">
        <f t="shared" si="1010"/>
        <v>0</v>
      </c>
      <c r="N5427" s="3" t="str">
        <f t="shared" si="1011"/>
        <v>Idle</v>
      </c>
      <c r="O5427" s="3" t="str">
        <f t="shared" si="1019"/>
        <v>Idle</v>
      </c>
      <c r="P5427" s="2">
        <f t="shared" si="1012"/>
        <v>0</v>
      </c>
      <c r="Q5427" s="2">
        <f t="shared" si="1013"/>
        <v>0</v>
      </c>
      <c r="R5427" s="2">
        <f t="shared" si="1014"/>
        <v>0</v>
      </c>
      <c r="S5427" s="2">
        <f t="shared" si="1015"/>
        <v>0</v>
      </c>
      <c r="T5427" s="2">
        <f t="shared" si="1016"/>
        <v>0</v>
      </c>
      <c r="U5427" s="2">
        <f>IF(O5427="Reg", R5427 * Inputs!$B$7, 0)</f>
        <v>0</v>
      </c>
      <c r="V5427" s="2">
        <f>MAX(F5427 + P5427*Inputs!$B$15 - (Q5427/Inputs!$B$16) - U5427, 0)</f>
        <v>0</v>
      </c>
    </row>
    <row r="5428" spans="1:22" x14ac:dyDescent="0.3">
      <c r="A5428" s="1">
        <v>46249.083333333343</v>
      </c>
      <c r="B5428" s="2">
        <v>0</v>
      </c>
      <c r="C5428" s="2">
        <v>17.117413195645721</v>
      </c>
      <c r="D5428" s="2">
        <f t="shared" si="1008"/>
        <v>41.882933920283904</v>
      </c>
      <c r="E5428" s="2">
        <f t="shared" si="1009"/>
        <v>0</v>
      </c>
      <c r="F5428" s="2">
        <f t="shared" si="1017"/>
        <v>0</v>
      </c>
      <c r="G5428" s="2">
        <f t="shared" si="1018"/>
        <v>0</v>
      </c>
      <c r="H5428" s="2">
        <f>MIN(Inputs!$B$2, (Inputs!$B$14 - F5428)/Inputs!$B$15)</f>
        <v>170</v>
      </c>
      <c r="I5428" s="2">
        <f>MAX(MIN(Inputs!$B$2, F5428*Inputs!$B$16, Inputs!$B$14*Inputs!$B$4 - G5428), 0)</f>
        <v>0</v>
      </c>
      <c r="J5428" s="2">
        <f>MAX(MIN(Inputs!$B$2, F5428*Inputs!$B$16, (Inputs!$B$14-F5428)/Inputs!$B$15)*Inputs!$B$9, 0)</f>
        <v>0</v>
      </c>
      <c r="K5428" s="2">
        <f>MAX(E5428*Inputs!$B$5 - B5428 - Inputs!$B$8, 0) * H5428</f>
        <v>0</v>
      </c>
      <c r="L5428" s="2">
        <f>IF(B5428 &gt;= D5428*Inputs!$B$10, MAX(B5428 - E5428/Inputs!$B$5 - Inputs!$B$8, 0) * I5428, 0)</f>
        <v>0</v>
      </c>
      <c r="M5428" s="2">
        <f t="shared" si="1010"/>
        <v>0</v>
      </c>
      <c r="N5428" s="3" t="str">
        <f t="shared" si="1011"/>
        <v>Idle</v>
      </c>
      <c r="O5428" s="3" t="str">
        <f t="shared" si="1019"/>
        <v>Idle</v>
      </c>
      <c r="P5428" s="2">
        <f t="shared" si="1012"/>
        <v>0</v>
      </c>
      <c r="Q5428" s="2">
        <f t="shared" si="1013"/>
        <v>0</v>
      </c>
      <c r="R5428" s="2">
        <f t="shared" si="1014"/>
        <v>0</v>
      </c>
      <c r="S5428" s="2">
        <f t="shared" si="1015"/>
        <v>0</v>
      </c>
      <c r="T5428" s="2">
        <f t="shared" si="1016"/>
        <v>0</v>
      </c>
      <c r="U5428" s="2">
        <f>IF(O5428="Reg", R5428 * Inputs!$B$7, 0)</f>
        <v>0</v>
      </c>
      <c r="V5428" s="2">
        <f>MAX(F5428 + P5428*Inputs!$B$15 - (Q5428/Inputs!$B$16) - U5428, 0)</f>
        <v>0</v>
      </c>
    </row>
    <row r="5429" spans="1:22" x14ac:dyDescent="0.3">
      <c r="A5429" s="1">
        <v>46249.125</v>
      </c>
      <c r="B5429" s="2">
        <v>0</v>
      </c>
      <c r="C5429" s="2">
        <v>21.678584321252959</v>
      </c>
      <c r="D5429" s="2">
        <f t="shared" si="1008"/>
        <v>41.882933920283904</v>
      </c>
      <c r="E5429" s="2">
        <f t="shared" si="1009"/>
        <v>0</v>
      </c>
      <c r="F5429" s="2">
        <f t="shared" si="1017"/>
        <v>0</v>
      </c>
      <c r="G5429" s="2">
        <f t="shared" si="1018"/>
        <v>0</v>
      </c>
      <c r="H5429" s="2">
        <f>MIN(Inputs!$B$2, (Inputs!$B$14 - F5429)/Inputs!$B$15)</f>
        <v>170</v>
      </c>
      <c r="I5429" s="2">
        <f>MAX(MIN(Inputs!$B$2, F5429*Inputs!$B$16, Inputs!$B$14*Inputs!$B$4 - G5429), 0)</f>
        <v>0</v>
      </c>
      <c r="J5429" s="2">
        <f>MAX(MIN(Inputs!$B$2, F5429*Inputs!$B$16, (Inputs!$B$14-F5429)/Inputs!$B$15)*Inputs!$B$9, 0)</f>
        <v>0</v>
      </c>
      <c r="K5429" s="2">
        <f>MAX(E5429*Inputs!$B$5 - B5429 - Inputs!$B$8, 0) * H5429</f>
        <v>0</v>
      </c>
      <c r="L5429" s="2">
        <f>IF(B5429 &gt;= D5429*Inputs!$B$10, MAX(B5429 - E5429/Inputs!$B$5 - Inputs!$B$8, 0) * I5429, 0)</f>
        <v>0</v>
      </c>
      <c r="M5429" s="2">
        <f t="shared" si="1010"/>
        <v>0</v>
      </c>
      <c r="N5429" s="3" t="str">
        <f t="shared" si="1011"/>
        <v>Idle</v>
      </c>
      <c r="O5429" s="3" t="str">
        <f t="shared" si="1019"/>
        <v>Idle</v>
      </c>
      <c r="P5429" s="2">
        <f t="shared" si="1012"/>
        <v>0</v>
      </c>
      <c r="Q5429" s="2">
        <f t="shared" si="1013"/>
        <v>0</v>
      </c>
      <c r="R5429" s="2">
        <f t="shared" si="1014"/>
        <v>0</v>
      </c>
      <c r="S5429" s="2">
        <f t="shared" si="1015"/>
        <v>0</v>
      </c>
      <c r="T5429" s="2">
        <f t="shared" si="1016"/>
        <v>0</v>
      </c>
      <c r="U5429" s="2">
        <f>IF(O5429="Reg", R5429 * Inputs!$B$7, 0)</f>
        <v>0</v>
      </c>
      <c r="V5429" s="2">
        <f>MAX(F5429 + P5429*Inputs!$B$15 - (Q5429/Inputs!$B$16) - U5429, 0)</f>
        <v>0</v>
      </c>
    </row>
    <row r="5430" spans="1:22" x14ac:dyDescent="0.3">
      <c r="A5430" s="1">
        <v>46249.166666666657</v>
      </c>
      <c r="B5430" s="2">
        <v>0</v>
      </c>
      <c r="C5430" s="2">
        <v>45.85255768049872</v>
      </c>
      <c r="D5430" s="2">
        <f t="shared" si="1008"/>
        <v>41.882933920283904</v>
      </c>
      <c r="E5430" s="2">
        <f t="shared" si="1009"/>
        <v>0</v>
      </c>
      <c r="F5430" s="2">
        <f t="shared" si="1017"/>
        <v>0</v>
      </c>
      <c r="G5430" s="2">
        <f t="shared" si="1018"/>
        <v>0</v>
      </c>
      <c r="H5430" s="2">
        <f>MIN(Inputs!$B$2, (Inputs!$B$14 - F5430)/Inputs!$B$15)</f>
        <v>170</v>
      </c>
      <c r="I5430" s="2">
        <f>MAX(MIN(Inputs!$B$2, F5430*Inputs!$B$16, Inputs!$B$14*Inputs!$B$4 - G5430), 0)</f>
        <v>0</v>
      </c>
      <c r="J5430" s="2">
        <f>MAX(MIN(Inputs!$B$2, F5430*Inputs!$B$16, (Inputs!$B$14-F5430)/Inputs!$B$15)*Inputs!$B$9, 0)</f>
        <v>0</v>
      </c>
      <c r="K5430" s="2">
        <f>MAX(E5430*Inputs!$B$5 - B5430 - Inputs!$B$8, 0) * H5430</f>
        <v>0</v>
      </c>
      <c r="L5430" s="2">
        <f>IF(B5430 &gt;= D5430*Inputs!$B$10, MAX(B5430 - E5430/Inputs!$B$5 - Inputs!$B$8, 0) * I5430, 0)</f>
        <v>0</v>
      </c>
      <c r="M5430" s="2">
        <f t="shared" si="1010"/>
        <v>0</v>
      </c>
      <c r="N5430" s="3" t="str">
        <f t="shared" si="1011"/>
        <v>Idle</v>
      </c>
      <c r="O5430" s="3" t="str">
        <f t="shared" si="1019"/>
        <v>Idle</v>
      </c>
      <c r="P5430" s="2">
        <f t="shared" si="1012"/>
        <v>0</v>
      </c>
      <c r="Q5430" s="2">
        <f t="shared" si="1013"/>
        <v>0</v>
      </c>
      <c r="R5430" s="2">
        <f t="shared" si="1014"/>
        <v>0</v>
      </c>
      <c r="S5430" s="2">
        <f t="shared" si="1015"/>
        <v>0</v>
      </c>
      <c r="T5430" s="2">
        <f t="shared" si="1016"/>
        <v>0</v>
      </c>
      <c r="U5430" s="2">
        <f>IF(O5430="Reg", R5430 * Inputs!$B$7, 0)</f>
        <v>0</v>
      </c>
      <c r="V5430" s="2">
        <f>MAX(F5430 + P5430*Inputs!$B$15 - (Q5430/Inputs!$B$16) - U5430, 0)</f>
        <v>0</v>
      </c>
    </row>
    <row r="5431" spans="1:22" x14ac:dyDescent="0.3">
      <c r="A5431" s="1">
        <v>46249.208333333343</v>
      </c>
      <c r="B5431" s="2">
        <v>0</v>
      </c>
      <c r="C5431" s="2">
        <v>6.4975361091738844</v>
      </c>
      <c r="D5431" s="2">
        <f t="shared" si="1008"/>
        <v>41.882933920283904</v>
      </c>
      <c r="E5431" s="2">
        <f t="shared" si="1009"/>
        <v>0</v>
      </c>
      <c r="F5431" s="2">
        <f t="shared" si="1017"/>
        <v>0</v>
      </c>
      <c r="G5431" s="2">
        <f t="shared" si="1018"/>
        <v>0</v>
      </c>
      <c r="H5431" s="2">
        <f>MIN(Inputs!$B$2, (Inputs!$B$14 - F5431)/Inputs!$B$15)</f>
        <v>170</v>
      </c>
      <c r="I5431" s="2">
        <f>MAX(MIN(Inputs!$B$2, F5431*Inputs!$B$16, Inputs!$B$14*Inputs!$B$4 - G5431), 0)</f>
        <v>0</v>
      </c>
      <c r="J5431" s="2">
        <f>MAX(MIN(Inputs!$B$2, F5431*Inputs!$B$16, (Inputs!$B$14-F5431)/Inputs!$B$15)*Inputs!$B$9, 0)</f>
        <v>0</v>
      </c>
      <c r="K5431" s="2">
        <f>MAX(E5431*Inputs!$B$5 - B5431 - Inputs!$B$8, 0) * H5431</f>
        <v>0</v>
      </c>
      <c r="L5431" s="2">
        <f>IF(B5431 &gt;= D5431*Inputs!$B$10, MAX(B5431 - E5431/Inputs!$B$5 - Inputs!$B$8, 0) * I5431, 0)</f>
        <v>0</v>
      </c>
      <c r="M5431" s="2">
        <f t="shared" si="1010"/>
        <v>0</v>
      </c>
      <c r="N5431" s="3" t="str">
        <f t="shared" si="1011"/>
        <v>Idle</v>
      </c>
      <c r="O5431" s="3" t="str">
        <f t="shared" si="1019"/>
        <v>Idle</v>
      </c>
      <c r="P5431" s="2">
        <f t="shared" si="1012"/>
        <v>0</v>
      </c>
      <c r="Q5431" s="2">
        <f t="shared" si="1013"/>
        <v>0</v>
      </c>
      <c r="R5431" s="2">
        <f t="shared" si="1014"/>
        <v>0</v>
      </c>
      <c r="S5431" s="2">
        <f t="shared" si="1015"/>
        <v>0</v>
      </c>
      <c r="T5431" s="2">
        <f t="shared" si="1016"/>
        <v>0</v>
      </c>
      <c r="U5431" s="2">
        <f>IF(O5431="Reg", R5431 * Inputs!$B$7, 0)</f>
        <v>0</v>
      </c>
      <c r="V5431" s="2">
        <f>MAX(F5431 + P5431*Inputs!$B$15 - (Q5431/Inputs!$B$16) - U5431, 0)</f>
        <v>0</v>
      </c>
    </row>
    <row r="5432" spans="1:22" x14ac:dyDescent="0.3">
      <c r="A5432" s="1">
        <v>46249.25</v>
      </c>
      <c r="B5432" s="2">
        <v>0</v>
      </c>
      <c r="C5432" s="2">
        <v>5.341925220724228</v>
      </c>
      <c r="D5432" s="2">
        <f t="shared" si="1008"/>
        <v>41.882933920283904</v>
      </c>
      <c r="E5432" s="2">
        <f t="shared" si="1009"/>
        <v>3.0623153714001199</v>
      </c>
      <c r="F5432" s="2">
        <f t="shared" si="1017"/>
        <v>0</v>
      </c>
      <c r="G5432" s="2">
        <f t="shared" si="1018"/>
        <v>0</v>
      </c>
      <c r="H5432" s="2">
        <f>MIN(Inputs!$B$2, (Inputs!$B$14 - F5432)/Inputs!$B$15)</f>
        <v>170</v>
      </c>
      <c r="I5432" s="2">
        <f>MAX(MIN(Inputs!$B$2, F5432*Inputs!$B$16, Inputs!$B$14*Inputs!$B$4 - G5432), 0)</f>
        <v>0</v>
      </c>
      <c r="J5432" s="2">
        <f>MAX(MIN(Inputs!$B$2, F5432*Inputs!$B$16, (Inputs!$B$14-F5432)/Inputs!$B$15)*Inputs!$B$9, 0)</f>
        <v>0</v>
      </c>
      <c r="K5432" s="2">
        <f>MAX(E5432*Inputs!$B$5 - B5432 - Inputs!$B$8, 0) * H5432</f>
        <v>0</v>
      </c>
      <c r="L5432" s="2">
        <f>IF(B5432 &gt;= D5432*Inputs!$B$10, MAX(B5432 - E5432/Inputs!$B$5 - Inputs!$B$8, 0) * I5432, 0)</f>
        <v>0</v>
      </c>
      <c r="M5432" s="2">
        <f t="shared" si="1010"/>
        <v>0</v>
      </c>
      <c r="N5432" s="3" t="str">
        <f t="shared" si="1011"/>
        <v>Idle</v>
      </c>
      <c r="O5432" s="3" t="str">
        <f t="shared" si="1019"/>
        <v>Idle</v>
      </c>
      <c r="P5432" s="2">
        <f t="shared" si="1012"/>
        <v>0</v>
      </c>
      <c r="Q5432" s="2">
        <f t="shared" si="1013"/>
        <v>0</v>
      </c>
      <c r="R5432" s="2">
        <f t="shared" si="1014"/>
        <v>0</v>
      </c>
      <c r="S5432" s="2">
        <f t="shared" si="1015"/>
        <v>0</v>
      </c>
      <c r="T5432" s="2">
        <f t="shared" si="1016"/>
        <v>0</v>
      </c>
      <c r="U5432" s="2">
        <f>IF(O5432="Reg", R5432 * Inputs!$B$7, 0)</f>
        <v>0</v>
      </c>
      <c r="V5432" s="2">
        <f>MAX(F5432 + P5432*Inputs!$B$15 - (Q5432/Inputs!$B$16) - U5432, 0)</f>
        <v>0</v>
      </c>
    </row>
    <row r="5433" spans="1:22" x14ac:dyDescent="0.3">
      <c r="A5433" s="1">
        <v>46249.291666666657</v>
      </c>
      <c r="B5433" s="2">
        <v>0</v>
      </c>
      <c r="C5433" s="2">
        <v>9.9472203248380282</v>
      </c>
      <c r="D5433" s="2">
        <f t="shared" si="1008"/>
        <v>41.882933920283904</v>
      </c>
      <c r="E5433" s="2">
        <f t="shared" si="1009"/>
        <v>32.410917652778352</v>
      </c>
      <c r="F5433" s="2">
        <f t="shared" si="1017"/>
        <v>0</v>
      </c>
      <c r="G5433" s="2">
        <f t="shared" si="1018"/>
        <v>0</v>
      </c>
      <c r="H5433" s="2">
        <f>MIN(Inputs!$B$2, (Inputs!$B$14 - F5433)/Inputs!$B$15)</f>
        <v>170</v>
      </c>
      <c r="I5433" s="2">
        <f>MAX(MIN(Inputs!$B$2, F5433*Inputs!$B$16, Inputs!$B$14*Inputs!$B$4 - G5433), 0)</f>
        <v>0</v>
      </c>
      <c r="J5433" s="2">
        <f>MAX(MIN(Inputs!$B$2, F5433*Inputs!$B$16, (Inputs!$B$14-F5433)/Inputs!$B$15)*Inputs!$B$9, 0)</f>
        <v>0</v>
      </c>
      <c r="K5433" s="2">
        <f>MAX(E5433*Inputs!$B$5 - B5433 - Inputs!$B$8, 0) * H5433</f>
        <v>1448.6732808556415</v>
      </c>
      <c r="L5433" s="2">
        <f>IF(B5433 &gt;= D5433*Inputs!$B$10, MAX(B5433 - E5433/Inputs!$B$5 - Inputs!$B$8, 0) * I5433, 0)</f>
        <v>0</v>
      </c>
      <c r="M5433" s="2">
        <f t="shared" si="1010"/>
        <v>0</v>
      </c>
      <c r="N5433" s="3" t="str">
        <f t="shared" si="1011"/>
        <v>Charge</v>
      </c>
      <c r="O5433" s="3" t="str">
        <f t="shared" si="1019"/>
        <v>Charge</v>
      </c>
      <c r="P5433" s="2">
        <f t="shared" si="1012"/>
        <v>170</v>
      </c>
      <c r="Q5433" s="2">
        <f t="shared" si="1013"/>
        <v>0</v>
      </c>
      <c r="R5433" s="2">
        <f t="shared" si="1014"/>
        <v>0</v>
      </c>
      <c r="S5433" s="2">
        <f t="shared" si="1015"/>
        <v>0</v>
      </c>
      <c r="T5433" s="2">
        <f t="shared" si="1016"/>
        <v>0</v>
      </c>
      <c r="U5433" s="2">
        <f>IF(O5433="Reg", R5433 * Inputs!$B$7, 0)</f>
        <v>0</v>
      </c>
      <c r="V5433" s="2">
        <f>MAX(F5433 + P5433*Inputs!$B$15 - (Q5433/Inputs!$B$16) - U5433, 0)</f>
        <v>170</v>
      </c>
    </row>
    <row r="5434" spans="1:22" x14ac:dyDescent="0.3">
      <c r="A5434" s="1">
        <v>46249.333333333343</v>
      </c>
      <c r="B5434" s="2">
        <v>0</v>
      </c>
      <c r="C5434" s="2">
        <v>2.259067334453182</v>
      </c>
      <c r="D5434" s="2">
        <f t="shared" si="1008"/>
        <v>41.882933920283904</v>
      </c>
      <c r="E5434" s="2">
        <f t="shared" si="1009"/>
        <v>40.492516178064001</v>
      </c>
      <c r="F5434" s="2">
        <f t="shared" si="1017"/>
        <v>170</v>
      </c>
      <c r="G5434" s="2">
        <f t="shared" si="1018"/>
        <v>0</v>
      </c>
      <c r="H5434" s="2">
        <f>MIN(Inputs!$B$2, (Inputs!$B$14 - F5434)/Inputs!$B$15)</f>
        <v>170</v>
      </c>
      <c r="I5434" s="2">
        <f>MAX(MIN(Inputs!$B$2, F5434*Inputs!$B$16, Inputs!$B$14*Inputs!$B$4 - G5434), 0)</f>
        <v>170</v>
      </c>
      <c r="J5434" s="2">
        <f>MAX(MIN(Inputs!$B$2, F5434*Inputs!$B$16, (Inputs!$B$14-F5434)/Inputs!$B$15)*Inputs!$B$9, 0)</f>
        <v>136</v>
      </c>
      <c r="K5434" s="2">
        <f>MAX(E5434*Inputs!$B$5 - B5434 - Inputs!$B$8, 0) * H5434</f>
        <v>2657.6804202383742</v>
      </c>
      <c r="L5434" s="2">
        <f>IF(B5434 &gt;= D5434*Inputs!$B$10, MAX(B5434 - E5434/Inputs!$B$5 - Inputs!$B$8, 0) * I5434, 0)</f>
        <v>0</v>
      </c>
      <c r="M5434" s="2">
        <f t="shared" si="1010"/>
        <v>307.23315748563277</v>
      </c>
      <c r="N5434" s="3" t="str">
        <f t="shared" si="1011"/>
        <v>Charge</v>
      </c>
      <c r="O5434" s="3" t="str">
        <f t="shared" si="1019"/>
        <v>Charge</v>
      </c>
      <c r="P5434" s="2">
        <f t="shared" si="1012"/>
        <v>170</v>
      </c>
      <c r="Q5434" s="2">
        <f t="shared" si="1013"/>
        <v>0</v>
      </c>
      <c r="R5434" s="2">
        <f t="shared" si="1014"/>
        <v>0</v>
      </c>
      <c r="S5434" s="2">
        <f t="shared" si="1015"/>
        <v>0</v>
      </c>
      <c r="T5434" s="2">
        <f t="shared" si="1016"/>
        <v>0</v>
      </c>
      <c r="U5434" s="2">
        <f>IF(O5434="Reg", R5434 * Inputs!$B$7, 0)</f>
        <v>0</v>
      </c>
      <c r="V5434" s="2">
        <f>MAX(F5434 + P5434*Inputs!$B$15 - (Q5434/Inputs!$B$16) - U5434, 0)</f>
        <v>340</v>
      </c>
    </row>
    <row r="5435" spans="1:22" x14ac:dyDescent="0.3">
      <c r="A5435" s="1">
        <v>46249.375</v>
      </c>
      <c r="B5435" s="2">
        <v>0</v>
      </c>
      <c r="C5435" s="2">
        <v>16.914750564827362</v>
      </c>
      <c r="D5435" s="2">
        <f t="shared" si="1008"/>
        <v>41.882933920283904</v>
      </c>
      <c r="E5435" s="2">
        <f t="shared" si="1009"/>
        <v>50.008917733056215</v>
      </c>
      <c r="F5435" s="2">
        <f t="shared" si="1017"/>
        <v>340</v>
      </c>
      <c r="G5435" s="2">
        <f t="shared" si="1018"/>
        <v>0</v>
      </c>
      <c r="H5435" s="2">
        <f>MIN(Inputs!$B$2, (Inputs!$B$14 - F5435)/Inputs!$B$15)</f>
        <v>0</v>
      </c>
      <c r="I5435" s="2">
        <f>MAX(MIN(Inputs!$B$2, F5435*Inputs!$B$16, Inputs!$B$14*Inputs!$B$4 - G5435), 0)</f>
        <v>170</v>
      </c>
      <c r="J5435" s="2">
        <f>MAX(MIN(Inputs!$B$2, F5435*Inputs!$B$16, (Inputs!$B$14-F5435)/Inputs!$B$15)*Inputs!$B$9, 0)</f>
        <v>0</v>
      </c>
      <c r="K5435" s="2">
        <f>MAX(E5435*Inputs!$B$5 - B5435 - Inputs!$B$8, 0) * H5435</f>
        <v>0</v>
      </c>
      <c r="L5435" s="2">
        <f>IF(B5435 &gt;= D5435*Inputs!$B$10, MAX(B5435 - E5435/Inputs!$B$5 - Inputs!$B$8, 0) * I5435, 0)</f>
        <v>0</v>
      </c>
      <c r="M5435" s="2">
        <f t="shared" si="1010"/>
        <v>0</v>
      </c>
      <c r="N5435" s="3" t="str">
        <f t="shared" si="1011"/>
        <v>Idle</v>
      </c>
      <c r="O5435" s="3" t="str">
        <f t="shared" si="1019"/>
        <v>Idle</v>
      </c>
      <c r="P5435" s="2">
        <f t="shared" si="1012"/>
        <v>0</v>
      </c>
      <c r="Q5435" s="2">
        <f t="shared" si="1013"/>
        <v>0</v>
      </c>
      <c r="R5435" s="2">
        <f t="shared" si="1014"/>
        <v>0</v>
      </c>
      <c r="S5435" s="2">
        <f t="shared" si="1015"/>
        <v>0</v>
      </c>
      <c r="T5435" s="2">
        <f t="shared" si="1016"/>
        <v>0</v>
      </c>
      <c r="U5435" s="2">
        <f>IF(O5435="Reg", R5435 * Inputs!$B$7, 0)</f>
        <v>0</v>
      </c>
      <c r="V5435" s="2">
        <f>MAX(F5435 + P5435*Inputs!$B$15 - (Q5435/Inputs!$B$16) - U5435, 0)</f>
        <v>340</v>
      </c>
    </row>
    <row r="5436" spans="1:22" x14ac:dyDescent="0.3">
      <c r="A5436" s="1">
        <v>46249.416666666657</v>
      </c>
      <c r="B5436" s="2">
        <v>0</v>
      </c>
      <c r="C5436" s="2">
        <v>15.20989794190238</v>
      </c>
      <c r="D5436" s="2">
        <f t="shared" si="1008"/>
        <v>41.882933920283904</v>
      </c>
      <c r="E5436" s="2">
        <f t="shared" si="1009"/>
        <v>61.812135331450271</v>
      </c>
      <c r="F5436" s="2">
        <f t="shared" si="1017"/>
        <v>340</v>
      </c>
      <c r="G5436" s="2">
        <f t="shared" si="1018"/>
        <v>0</v>
      </c>
      <c r="H5436" s="2">
        <f>MIN(Inputs!$B$2, (Inputs!$B$14 - F5436)/Inputs!$B$15)</f>
        <v>0</v>
      </c>
      <c r="I5436" s="2">
        <f>MAX(MIN(Inputs!$B$2, F5436*Inputs!$B$16, Inputs!$B$14*Inputs!$B$4 - G5436), 0)</f>
        <v>170</v>
      </c>
      <c r="J5436" s="2">
        <f>MAX(MIN(Inputs!$B$2, F5436*Inputs!$B$16, (Inputs!$B$14-F5436)/Inputs!$B$15)*Inputs!$B$9, 0)</f>
        <v>0</v>
      </c>
      <c r="K5436" s="2">
        <f>MAX(E5436*Inputs!$B$5 - B5436 - Inputs!$B$8, 0) * H5436</f>
        <v>0</v>
      </c>
      <c r="L5436" s="2">
        <f>IF(B5436 &gt;= D5436*Inputs!$B$10, MAX(B5436 - E5436/Inputs!$B$5 - Inputs!$B$8, 0) * I5436, 0)</f>
        <v>0</v>
      </c>
      <c r="M5436" s="2">
        <f t="shared" si="1010"/>
        <v>0</v>
      </c>
      <c r="N5436" s="3" t="str">
        <f t="shared" si="1011"/>
        <v>Idle</v>
      </c>
      <c r="O5436" s="3" t="str">
        <f t="shared" si="1019"/>
        <v>Idle</v>
      </c>
      <c r="P5436" s="2">
        <f t="shared" si="1012"/>
        <v>0</v>
      </c>
      <c r="Q5436" s="2">
        <f t="shared" si="1013"/>
        <v>0</v>
      </c>
      <c r="R5436" s="2">
        <f t="shared" si="1014"/>
        <v>0</v>
      </c>
      <c r="S5436" s="2">
        <f t="shared" si="1015"/>
        <v>0</v>
      </c>
      <c r="T5436" s="2">
        <f t="shared" si="1016"/>
        <v>0</v>
      </c>
      <c r="U5436" s="2">
        <f>IF(O5436="Reg", R5436 * Inputs!$B$7, 0)</f>
        <v>0</v>
      </c>
      <c r="V5436" s="2">
        <f>MAX(F5436 + P5436*Inputs!$B$15 - (Q5436/Inputs!$B$16) - U5436, 0)</f>
        <v>340</v>
      </c>
    </row>
    <row r="5437" spans="1:22" x14ac:dyDescent="0.3">
      <c r="A5437" s="1">
        <v>46249.458333333343</v>
      </c>
      <c r="B5437" s="2">
        <v>18.37389222840072</v>
      </c>
      <c r="C5437" s="2">
        <v>95.211021612733646</v>
      </c>
      <c r="D5437" s="2">
        <f t="shared" si="1008"/>
        <v>41.882933920283904</v>
      </c>
      <c r="E5437" s="2">
        <f t="shared" si="1009"/>
        <v>73.992578230634834</v>
      </c>
      <c r="F5437" s="2">
        <f t="shared" si="1017"/>
        <v>340</v>
      </c>
      <c r="G5437" s="2">
        <f t="shared" si="1018"/>
        <v>0</v>
      </c>
      <c r="H5437" s="2">
        <f>MIN(Inputs!$B$2, (Inputs!$B$14 - F5437)/Inputs!$B$15)</f>
        <v>0</v>
      </c>
      <c r="I5437" s="2">
        <f>MAX(MIN(Inputs!$B$2, F5437*Inputs!$B$16, Inputs!$B$14*Inputs!$B$4 - G5437), 0)</f>
        <v>170</v>
      </c>
      <c r="J5437" s="2">
        <f>MAX(MIN(Inputs!$B$2, F5437*Inputs!$B$16, (Inputs!$B$14-F5437)/Inputs!$B$15)*Inputs!$B$9, 0)</f>
        <v>0</v>
      </c>
      <c r="K5437" s="2">
        <f>MAX(E5437*Inputs!$B$5 - B5437 - Inputs!$B$8, 0) * H5437</f>
        <v>0</v>
      </c>
      <c r="L5437" s="2">
        <f>IF(B5437 &gt;= D5437*Inputs!$B$10, MAX(B5437 - E5437/Inputs!$B$5 - Inputs!$B$8, 0) * I5437, 0)</f>
        <v>0</v>
      </c>
      <c r="M5437" s="2">
        <f t="shared" si="1010"/>
        <v>0</v>
      </c>
      <c r="N5437" s="3" t="str">
        <f t="shared" si="1011"/>
        <v>Idle</v>
      </c>
      <c r="O5437" s="3" t="str">
        <f t="shared" si="1019"/>
        <v>Idle</v>
      </c>
      <c r="P5437" s="2">
        <f t="shared" si="1012"/>
        <v>0</v>
      </c>
      <c r="Q5437" s="2">
        <f t="shared" si="1013"/>
        <v>0</v>
      </c>
      <c r="R5437" s="2">
        <f t="shared" si="1014"/>
        <v>0</v>
      </c>
      <c r="S5437" s="2">
        <f t="shared" si="1015"/>
        <v>0</v>
      </c>
      <c r="T5437" s="2">
        <f t="shared" si="1016"/>
        <v>0</v>
      </c>
      <c r="U5437" s="2">
        <f>IF(O5437="Reg", R5437 * Inputs!$B$7, 0)</f>
        <v>0</v>
      </c>
      <c r="V5437" s="2">
        <f>MAX(F5437 + P5437*Inputs!$B$15 - (Q5437/Inputs!$B$16) - U5437, 0)</f>
        <v>340</v>
      </c>
    </row>
    <row r="5438" spans="1:22" x14ac:dyDescent="0.3">
      <c r="A5438" s="1">
        <v>46249.5</v>
      </c>
      <c r="B5438" s="2">
        <v>176.0916136882694</v>
      </c>
      <c r="C5438" s="2">
        <v>14.13567538673753</v>
      </c>
      <c r="D5438" s="2">
        <f t="shared" si="1008"/>
        <v>41.882933920283904</v>
      </c>
      <c r="E5438" s="2">
        <f t="shared" si="1009"/>
        <v>84.90150883075296</v>
      </c>
      <c r="F5438" s="2">
        <f t="shared" si="1017"/>
        <v>340</v>
      </c>
      <c r="G5438" s="2">
        <f t="shared" si="1018"/>
        <v>0</v>
      </c>
      <c r="H5438" s="2">
        <f>MIN(Inputs!$B$2, (Inputs!$B$14 - F5438)/Inputs!$B$15)</f>
        <v>0</v>
      </c>
      <c r="I5438" s="2">
        <f>MAX(MIN(Inputs!$B$2, F5438*Inputs!$B$16, Inputs!$B$14*Inputs!$B$4 - G5438), 0)</f>
        <v>170</v>
      </c>
      <c r="J5438" s="2">
        <f>MAX(MIN(Inputs!$B$2, F5438*Inputs!$B$16, (Inputs!$B$14-F5438)/Inputs!$B$15)*Inputs!$B$9, 0)</f>
        <v>0</v>
      </c>
      <c r="K5438" s="2">
        <f>MAX(E5438*Inputs!$B$5 - B5438 - Inputs!$B$8, 0) * H5438</f>
        <v>0</v>
      </c>
      <c r="L5438" s="2">
        <f>IF(B5438 &gt;= D5438*Inputs!$B$10, MAX(B5438 - E5438/Inputs!$B$5 - Inputs!$B$8, 0) * I5438, 0)</f>
        <v>10134.14648470125</v>
      </c>
      <c r="M5438" s="2">
        <f t="shared" si="1010"/>
        <v>0</v>
      </c>
      <c r="N5438" s="3" t="str">
        <f t="shared" si="1011"/>
        <v>Discharge</v>
      </c>
      <c r="O5438" s="3" t="str">
        <f t="shared" si="1019"/>
        <v>Discharge</v>
      </c>
      <c r="P5438" s="2">
        <f t="shared" si="1012"/>
        <v>0</v>
      </c>
      <c r="Q5438" s="2">
        <f t="shared" si="1013"/>
        <v>170</v>
      </c>
      <c r="R5438" s="2">
        <f t="shared" si="1014"/>
        <v>0</v>
      </c>
      <c r="S5438" s="2">
        <f t="shared" si="1015"/>
        <v>29935.574327005797</v>
      </c>
      <c r="T5438" s="2">
        <f t="shared" si="1016"/>
        <v>0</v>
      </c>
      <c r="U5438" s="2">
        <f>IF(O5438="Reg", R5438 * Inputs!$B$7, 0)</f>
        <v>0</v>
      </c>
      <c r="V5438" s="2">
        <f>MAX(F5438 + P5438*Inputs!$B$15 - (Q5438/Inputs!$B$16) - U5438, 0)</f>
        <v>170</v>
      </c>
    </row>
    <row r="5439" spans="1:22" x14ac:dyDescent="0.3">
      <c r="A5439" s="1">
        <v>46249.541666666657</v>
      </c>
      <c r="B5439" s="2">
        <v>48.48959115171391</v>
      </c>
      <c r="C5439" s="2">
        <v>3.889706237953841</v>
      </c>
      <c r="D5439" s="2">
        <f t="shared" si="1008"/>
        <v>41.882933920283904</v>
      </c>
      <c r="E5439" s="2">
        <f t="shared" si="1009"/>
        <v>70.546122930934018</v>
      </c>
      <c r="F5439" s="2">
        <f t="shared" si="1017"/>
        <v>170</v>
      </c>
      <c r="G5439" s="2">
        <f t="shared" si="1018"/>
        <v>170</v>
      </c>
      <c r="H5439" s="2">
        <f>MIN(Inputs!$B$2, (Inputs!$B$14 - F5439)/Inputs!$B$15)</f>
        <v>170</v>
      </c>
      <c r="I5439" s="2">
        <f>MAX(MIN(Inputs!$B$2, F5439*Inputs!$B$16, Inputs!$B$14*Inputs!$B$4 - G5439), 0)</f>
        <v>170</v>
      </c>
      <c r="J5439" s="2">
        <f>MAX(MIN(Inputs!$B$2, F5439*Inputs!$B$16, (Inputs!$B$14-F5439)/Inputs!$B$15)*Inputs!$B$9, 0)</f>
        <v>136</v>
      </c>
      <c r="K5439" s="2">
        <f>MAX(E5439*Inputs!$B$5 - B5439 - Inputs!$B$8, 0) * H5439</f>
        <v>0</v>
      </c>
      <c r="L5439" s="2">
        <f>IF(B5439 &gt;= D5439*Inputs!$B$10, MAX(B5439 - E5439/Inputs!$B$5 - Inputs!$B$8, 0) * I5439, 0)</f>
        <v>0</v>
      </c>
      <c r="M5439" s="2">
        <f t="shared" si="1010"/>
        <v>529.00004836172241</v>
      </c>
      <c r="N5439" s="3" t="str">
        <f t="shared" si="1011"/>
        <v>Reg</v>
      </c>
      <c r="O5439" s="3" t="str">
        <f t="shared" si="1019"/>
        <v>Discharge</v>
      </c>
      <c r="P5439" s="2">
        <f t="shared" si="1012"/>
        <v>0</v>
      </c>
      <c r="Q5439" s="2">
        <f t="shared" si="1013"/>
        <v>170</v>
      </c>
      <c r="R5439" s="2">
        <f t="shared" si="1014"/>
        <v>0</v>
      </c>
      <c r="S5439" s="2">
        <f t="shared" si="1015"/>
        <v>8243.2304957913639</v>
      </c>
      <c r="T5439" s="2">
        <f t="shared" si="1016"/>
        <v>0</v>
      </c>
      <c r="U5439" s="2">
        <f>IF(O5439="Reg", R5439 * Inputs!$B$7, 0)</f>
        <v>0</v>
      </c>
      <c r="V5439" s="2">
        <f>MAX(F5439 + P5439*Inputs!$B$15 - (Q5439/Inputs!$B$16) - U5439, 0)</f>
        <v>0</v>
      </c>
    </row>
    <row r="5440" spans="1:22" x14ac:dyDescent="0.3">
      <c r="A5440" s="1">
        <v>46249.583333333343</v>
      </c>
      <c r="B5440" s="2">
        <v>57.098409329953277</v>
      </c>
      <c r="C5440" s="2">
        <v>5.3167459747841583</v>
      </c>
      <c r="D5440" s="2">
        <f t="shared" si="1008"/>
        <v>41.882933920283904</v>
      </c>
      <c r="E5440" s="2">
        <f t="shared" si="1009"/>
        <v>78.003104144983197</v>
      </c>
      <c r="F5440" s="2">
        <f t="shared" si="1017"/>
        <v>0</v>
      </c>
      <c r="G5440" s="2">
        <f t="shared" si="1018"/>
        <v>340</v>
      </c>
      <c r="H5440" s="2">
        <f>MIN(Inputs!$B$2, (Inputs!$B$14 - F5440)/Inputs!$B$15)</f>
        <v>170</v>
      </c>
      <c r="I5440" s="2">
        <f>MAX(MIN(Inputs!$B$2, F5440*Inputs!$B$16, Inputs!$B$14*Inputs!$B$4 - G5440), 0)</f>
        <v>0</v>
      </c>
      <c r="J5440" s="2">
        <f>MAX(MIN(Inputs!$B$2, F5440*Inputs!$B$16, (Inputs!$B$14-F5440)/Inputs!$B$15)*Inputs!$B$9, 0)</f>
        <v>0</v>
      </c>
      <c r="K5440" s="2">
        <f>MAX(E5440*Inputs!$B$5 - B5440 - Inputs!$B$8, 0) * H5440</f>
        <v>0</v>
      </c>
      <c r="L5440" s="2">
        <f>IF(B5440 &gt;= D5440*Inputs!$B$10, MAX(B5440 - E5440/Inputs!$B$5 - Inputs!$B$8, 0) * I5440, 0)</f>
        <v>0</v>
      </c>
      <c r="M5440" s="2">
        <f t="shared" si="1010"/>
        <v>0</v>
      </c>
      <c r="N5440" s="3" t="str">
        <f t="shared" si="1011"/>
        <v>Idle</v>
      </c>
      <c r="O5440" s="3" t="str">
        <f t="shared" si="1019"/>
        <v>Idle</v>
      </c>
      <c r="P5440" s="2">
        <f t="shared" si="1012"/>
        <v>0</v>
      </c>
      <c r="Q5440" s="2">
        <f t="shared" si="1013"/>
        <v>0</v>
      </c>
      <c r="R5440" s="2">
        <f t="shared" si="1014"/>
        <v>0</v>
      </c>
      <c r="S5440" s="2">
        <f t="shared" si="1015"/>
        <v>0</v>
      </c>
      <c r="T5440" s="2">
        <f t="shared" si="1016"/>
        <v>0</v>
      </c>
      <c r="U5440" s="2">
        <f>IF(O5440="Reg", R5440 * Inputs!$B$7, 0)</f>
        <v>0</v>
      </c>
      <c r="V5440" s="2">
        <f>MAX(F5440 + P5440*Inputs!$B$15 - (Q5440/Inputs!$B$16) - U5440, 0)</f>
        <v>0</v>
      </c>
    </row>
    <row r="5441" spans="1:22" x14ac:dyDescent="0.3">
      <c r="A5441" s="1">
        <v>46249.625</v>
      </c>
      <c r="B5441" s="2">
        <v>70.819305590364337</v>
      </c>
      <c r="C5441" s="2">
        <v>9.6418510548835616</v>
      </c>
      <c r="D5441" s="2">
        <f t="shared" si="1008"/>
        <v>41.882933920283904</v>
      </c>
      <c r="E5441" s="2">
        <f t="shared" si="1009"/>
        <v>83.237396248808423</v>
      </c>
      <c r="F5441" s="2">
        <f t="shared" si="1017"/>
        <v>0</v>
      </c>
      <c r="G5441" s="2">
        <f t="shared" si="1018"/>
        <v>340</v>
      </c>
      <c r="H5441" s="2">
        <f>MIN(Inputs!$B$2, (Inputs!$B$14 - F5441)/Inputs!$B$15)</f>
        <v>170</v>
      </c>
      <c r="I5441" s="2">
        <f>MAX(MIN(Inputs!$B$2, F5441*Inputs!$B$16, Inputs!$B$14*Inputs!$B$4 - G5441), 0)</f>
        <v>0</v>
      </c>
      <c r="J5441" s="2">
        <f>MAX(MIN(Inputs!$B$2, F5441*Inputs!$B$16, (Inputs!$B$14-F5441)/Inputs!$B$15)*Inputs!$B$9, 0)</f>
        <v>0</v>
      </c>
      <c r="K5441" s="2">
        <f>MAX(E5441*Inputs!$B$5 - B5441 - Inputs!$B$8, 0) * H5441</f>
        <v>0</v>
      </c>
      <c r="L5441" s="2">
        <f>IF(B5441 &gt;= D5441*Inputs!$B$10, MAX(B5441 - E5441/Inputs!$B$5 - Inputs!$B$8, 0) * I5441, 0)</f>
        <v>0</v>
      </c>
      <c r="M5441" s="2">
        <f t="shared" si="1010"/>
        <v>0</v>
      </c>
      <c r="N5441" s="3" t="str">
        <f t="shared" si="1011"/>
        <v>Idle</v>
      </c>
      <c r="O5441" s="3" t="str">
        <f t="shared" si="1019"/>
        <v>Idle</v>
      </c>
      <c r="P5441" s="2">
        <f t="shared" si="1012"/>
        <v>0</v>
      </c>
      <c r="Q5441" s="2">
        <f t="shared" si="1013"/>
        <v>0</v>
      </c>
      <c r="R5441" s="2">
        <f t="shared" si="1014"/>
        <v>0</v>
      </c>
      <c r="S5441" s="2">
        <f t="shared" si="1015"/>
        <v>0</v>
      </c>
      <c r="T5441" s="2">
        <f t="shared" si="1016"/>
        <v>0</v>
      </c>
      <c r="U5441" s="2">
        <f>IF(O5441="Reg", R5441 * Inputs!$B$7, 0)</f>
        <v>0</v>
      </c>
      <c r="V5441" s="2">
        <f>MAX(F5441 + P5441*Inputs!$B$15 - (Q5441/Inputs!$B$16) - U5441, 0)</f>
        <v>0</v>
      </c>
    </row>
    <row r="5442" spans="1:22" x14ac:dyDescent="0.3">
      <c r="A5442" s="1">
        <v>46249.666666666657</v>
      </c>
      <c r="B5442" s="2">
        <v>73.082657395107347</v>
      </c>
      <c r="C5442" s="2">
        <v>6.2751737548679829</v>
      </c>
      <c r="D5442" s="2">
        <f t="shared" ref="D5442:D5505" si="1020">AVERAGEIFS(B:B, A:A, "&gt;="&amp;INT(A5442), A:A, "&lt;"&amp;INT(A5442)+1)</f>
        <v>41.882933920283904</v>
      </c>
      <c r="E5442" s="2">
        <f t="shared" ref="E5442:E5505" si="1021">AVERAGE(B5442:B5447)</f>
        <v>83.4745977753782</v>
      </c>
      <c r="F5442" s="2">
        <f t="shared" si="1017"/>
        <v>0</v>
      </c>
      <c r="G5442" s="2">
        <f t="shared" si="1018"/>
        <v>340</v>
      </c>
      <c r="H5442" s="2">
        <f>MIN(Inputs!$B$2, (Inputs!$B$14 - F5442)/Inputs!$B$15)</f>
        <v>170</v>
      </c>
      <c r="I5442" s="2">
        <f>MAX(MIN(Inputs!$B$2, F5442*Inputs!$B$16, Inputs!$B$14*Inputs!$B$4 - G5442), 0)</f>
        <v>0</v>
      </c>
      <c r="J5442" s="2">
        <f>MAX(MIN(Inputs!$B$2, F5442*Inputs!$B$16, (Inputs!$B$14-F5442)/Inputs!$B$15)*Inputs!$B$9, 0)</f>
        <v>0</v>
      </c>
      <c r="K5442" s="2">
        <f>MAX(E5442*Inputs!$B$5 - B5442 - Inputs!$B$8, 0) * H5442</f>
        <v>0</v>
      </c>
      <c r="L5442" s="2">
        <f>IF(B5442 &gt;= D5442*Inputs!$B$10, MAX(B5442 - E5442/Inputs!$B$5 - Inputs!$B$8, 0) * I5442, 0)</f>
        <v>0</v>
      </c>
      <c r="M5442" s="2">
        <f t="shared" ref="M5442:M5505" si="1022">C5442 * J5442</f>
        <v>0</v>
      </c>
      <c r="N5442" s="3" t="str">
        <f t="shared" ref="N5442:N5505" si="1023">IF(MAX(K5442, L5442, M5442)&lt;=0, "Idle", IF(AND(M5442&gt;=K5442, M5442&gt;=L5442), "Reg", IF(L5442&gt;=K5442, "Discharge", "Charge")))</f>
        <v>Idle</v>
      </c>
      <c r="O5442" s="3" t="str">
        <f t="shared" si="1019"/>
        <v>Idle</v>
      </c>
      <c r="P5442" s="2">
        <f t="shared" ref="P5442:P5505" si="1024">IF(O5442="Charge", H5442, 0)</f>
        <v>0</v>
      </c>
      <c r="Q5442" s="2">
        <f t="shared" ref="Q5442:Q5505" si="1025">IF(O5442="Discharge", I5442, 0)</f>
        <v>0</v>
      </c>
      <c r="R5442" s="2">
        <f t="shared" ref="R5442:R5505" si="1026">IF(O5442="Reg", J5442, 0)</f>
        <v>0</v>
      </c>
      <c r="S5442" s="2">
        <f t="shared" ref="S5442:S5505" si="1027">(Q5442 - P5442) * B5442</f>
        <v>0</v>
      </c>
      <c r="T5442" s="2">
        <f t="shared" ref="T5442:T5505" si="1028">R5442 * C5442</f>
        <v>0</v>
      </c>
      <c r="U5442" s="2">
        <f>IF(O5442="Reg", R5442 * Inputs!$B$7, 0)</f>
        <v>0</v>
      </c>
      <c r="V5442" s="2">
        <f>MAX(F5442 + P5442*Inputs!$B$15 - (Q5442/Inputs!$B$16) - U5442, 0)</f>
        <v>0</v>
      </c>
    </row>
    <row r="5443" spans="1:22" x14ac:dyDescent="0.3">
      <c r="A5443" s="1">
        <v>46249.708333333343</v>
      </c>
      <c r="B5443" s="2">
        <v>83.827475829109474</v>
      </c>
      <c r="C5443" s="2">
        <v>3.3903387590467409</v>
      </c>
      <c r="D5443" s="2">
        <f t="shared" si="1020"/>
        <v>41.882933920283904</v>
      </c>
      <c r="E5443" s="2">
        <f t="shared" si="1021"/>
        <v>80.154242337529922</v>
      </c>
      <c r="F5443" s="2">
        <f t="shared" ref="F5443:F5506" si="1029">V5442</f>
        <v>0</v>
      </c>
      <c r="G5443" s="2">
        <f t="shared" ref="G5443:G5506" si="1030">IF(INT(A5443)=INT(A5442), G5442 + Q5442, 0)</f>
        <v>340</v>
      </c>
      <c r="H5443" s="2">
        <f>MIN(Inputs!$B$2, (Inputs!$B$14 - F5443)/Inputs!$B$15)</f>
        <v>170</v>
      </c>
      <c r="I5443" s="2">
        <f>MAX(MIN(Inputs!$B$2, F5443*Inputs!$B$16, Inputs!$B$14*Inputs!$B$4 - G5443), 0)</f>
        <v>0</v>
      </c>
      <c r="J5443" s="2">
        <f>MAX(MIN(Inputs!$B$2, F5443*Inputs!$B$16, (Inputs!$B$14-F5443)/Inputs!$B$15)*Inputs!$B$9, 0)</f>
        <v>0</v>
      </c>
      <c r="K5443" s="2">
        <f>MAX(E5443*Inputs!$B$5 - B5443 - Inputs!$B$8, 0) * H5443</f>
        <v>0</v>
      </c>
      <c r="L5443" s="2">
        <f>IF(B5443 &gt;= D5443*Inputs!$B$10, MAX(B5443 - E5443/Inputs!$B$5 - Inputs!$B$8, 0) * I5443, 0)</f>
        <v>0</v>
      </c>
      <c r="M5443" s="2">
        <f t="shared" si="1022"/>
        <v>0</v>
      </c>
      <c r="N5443" s="3" t="str">
        <f t="shared" si="1023"/>
        <v>Idle</v>
      </c>
      <c r="O5443" s="3" t="str">
        <f t="shared" si="1019"/>
        <v>Idle</v>
      </c>
      <c r="P5443" s="2">
        <f t="shared" si="1024"/>
        <v>0</v>
      </c>
      <c r="Q5443" s="2">
        <f t="shared" si="1025"/>
        <v>0</v>
      </c>
      <c r="R5443" s="2">
        <f t="shared" si="1026"/>
        <v>0</v>
      </c>
      <c r="S5443" s="2">
        <f t="shared" si="1027"/>
        <v>0</v>
      </c>
      <c r="T5443" s="2">
        <f t="shared" si="1028"/>
        <v>0</v>
      </c>
      <c r="U5443" s="2">
        <f>IF(O5443="Reg", R5443 * Inputs!$B$7, 0)</f>
        <v>0</v>
      </c>
      <c r="V5443" s="2">
        <f>MAX(F5443 + P5443*Inputs!$B$15 - (Q5443/Inputs!$B$16) - U5443, 0)</f>
        <v>0</v>
      </c>
    </row>
    <row r="5444" spans="1:22" x14ac:dyDescent="0.3">
      <c r="A5444" s="1">
        <v>46249.75</v>
      </c>
      <c r="B5444" s="2">
        <v>89.959298289355758</v>
      </c>
      <c r="C5444" s="2">
        <v>6.43570575226126</v>
      </c>
      <c r="D5444" s="2">
        <f t="shared" si="1020"/>
        <v>41.882933920283904</v>
      </c>
      <c r="E5444" s="2">
        <f t="shared" si="1021"/>
        <v>74.20830906297175</v>
      </c>
      <c r="F5444" s="2">
        <f t="shared" si="1029"/>
        <v>0</v>
      </c>
      <c r="G5444" s="2">
        <f t="shared" si="1030"/>
        <v>340</v>
      </c>
      <c r="H5444" s="2">
        <f>MIN(Inputs!$B$2, (Inputs!$B$14 - F5444)/Inputs!$B$15)</f>
        <v>170</v>
      </c>
      <c r="I5444" s="2">
        <f>MAX(MIN(Inputs!$B$2, F5444*Inputs!$B$16, Inputs!$B$14*Inputs!$B$4 - G5444), 0)</f>
        <v>0</v>
      </c>
      <c r="J5444" s="2">
        <f>MAX(MIN(Inputs!$B$2, F5444*Inputs!$B$16, (Inputs!$B$14-F5444)/Inputs!$B$15)*Inputs!$B$9, 0)</f>
        <v>0</v>
      </c>
      <c r="K5444" s="2">
        <f>MAX(E5444*Inputs!$B$5 - B5444 - Inputs!$B$8, 0) * H5444</f>
        <v>0</v>
      </c>
      <c r="L5444" s="2">
        <f>IF(B5444 &gt;= D5444*Inputs!$B$10, MAX(B5444 - E5444/Inputs!$B$5 - Inputs!$B$8, 0) * I5444, 0)</f>
        <v>0</v>
      </c>
      <c r="M5444" s="2">
        <f t="shared" si="1022"/>
        <v>0</v>
      </c>
      <c r="N5444" s="3" t="str">
        <f t="shared" si="1023"/>
        <v>Idle</v>
      </c>
      <c r="O5444" s="3" t="str">
        <f t="shared" ref="O5444:O5507" si="1031">IF(O5443&lt;&gt;O5442, O5443, N5444)</f>
        <v>Idle</v>
      </c>
      <c r="P5444" s="2">
        <f t="shared" si="1024"/>
        <v>0</v>
      </c>
      <c r="Q5444" s="2">
        <f t="shared" si="1025"/>
        <v>0</v>
      </c>
      <c r="R5444" s="2">
        <f t="shared" si="1026"/>
        <v>0</v>
      </c>
      <c r="S5444" s="2">
        <f t="shared" si="1027"/>
        <v>0</v>
      </c>
      <c r="T5444" s="2">
        <f t="shared" si="1028"/>
        <v>0</v>
      </c>
      <c r="U5444" s="2">
        <f>IF(O5444="Reg", R5444 * Inputs!$B$7, 0)</f>
        <v>0</v>
      </c>
      <c r="V5444" s="2">
        <f>MAX(F5444 + P5444*Inputs!$B$15 - (Q5444/Inputs!$B$16) - U5444, 0)</f>
        <v>0</v>
      </c>
    </row>
    <row r="5445" spans="1:22" x14ac:dyDescent="0.3">
      <c r="A5445" s="1">
        <v>46249.791666666657</v>
      </c>
      <c r="B5445" s="2">
        <v>93.231478436009098</v>
      </c>
      <c r="C5445" s="2">
        <v>5.4531856245221491</v>
      </c>
      <c r="D5445" s="2">
        <f t="shared" si="1020"/>
        <v>41.882933920283904</v>
      </c>
      <c r="E5445" s="2">
        <f t="shared" si="1021"/>
        <v>79.643077293984518</v>
      </c>
      <c r="F5445" s="2">
        <f t="shared" si="1029"/>
        <v>0</v>
      </c>
      <c r="G5445" s="2">
        <f t="shared" si="1030"/>
        <v>340</v>
      </c>
      <c r="H5445" s="2">
        <f>MIN(Inputs!$B$2, (Inputs!$B$14 - F5445)/Inputs!$B$15)</f>
        <v>170</v>
      </c>
      <c r="I5445" s="2">
        <f>MAX(MIN(Inputs!$B$2, F5445*Inputs!$B$16, Inputs!$B$14*Inputs!$B$4 - G5445), 0)</f>
        <v>0</v>
      </c>
      <c r="J5445" s="2">
        <f>MAX(MIN(Inputs!$B$2, F5445*Inputs!$B$16, (Inputs!$B$14-F5445)/Inputs!$B$15)*Inputs!$B$9, 0)</f>
        <v>0</v>
      </c>
      <c r="K5445" s="2">
        <f>MAX(E5445*Inputs!$B$5 - B5445 - Inputs!$B$8, 0) * H5445</f>
        <v>0</v>
      </c>
      <c r="L5445" s="2">
        <f>IF(B5445 &gt;= D5445*Inputs!$B$10, MAX(B5445 - E5445/Inputs!$B$5 - Inputs!$B$8, 0) * I5445, 0)</f>
        <v>0</v>
      </c>
      <c r="M5445" s="2">
        <f t="shared" si="1022"/>
        <v>0</v>
      </c>
      <c r="N5445" s="3" t="str">
        <f t="shared" si="1023"/>
        <v>Idle</v>
      </c>
      <c r="O5445" s="3" t="str">
        <f t="shared" si="1031"/>
        <v>Idle</v>
      </c>
      <c r="P5445" s="2">
        <f t="shared" si="1024"/>
        <v>0</v>
      </c>
      <c r="Q5445" s="2">
        <f t="shared" si="1025"/>
        <v>0</v>
      </c>
      <c r="R5445" s="2">
        <f t="shared" si="1026"/>
        <v>0</v>
      </c>
      <c r="S5445" s="2">
        <f t="shared" si="1027"/>
        <v>0</v>
      </c>
      <c r="T5445" s="2">
        <f t="shared" si="1028"/>
        <v>0</v>
      </c>
      <c r="U5445" s="2">
        <f>IF(O5445="Reg", R5445 * Inputs!$B$7, 0)</f>
        <v>0</v>
      </c>
      <c r="V5445" s="2">
        <f>MAX(F5445 + P5445*Inputs!$B$15 - (Q5445/Inputs!$B$16) - U5445, 0)</f>
        <v>0</v>
      </c>
    </row>
    <row r="5446" spans="1:22" x14ac:dyDescent="0.3">
      <c r="A5446" s="1">
        <v>46249.833333333343</v>
      </c>
      <c r="B5446" s="2">
        <v>88.504161952904639</v>
      </c>
      <c r="C5446" s="2">
        <v>7.185561857217813</v>
      </c>
      <c r="D5446" s="2">
        <f t="shared" si="1020"/>
        <v>41.882933920283904</v>
      </c>
      <c r="E5446" s="2">
        <f t="shared" si="1021"/>
        <v>67.451740658744328</v>
      </c>
      <c r="F5446" s="2">
        <f t="shared" si="1029"/>
        <v>0</v>
      </c>
      <c r="G5446" s="2">
        <f t="shared" si="1030"/>
        <v>340</v>
      </c>
      <c r="H5446" s="2">
        <f>MIN(Inputs!$B$2, (Inputs!$B$14 - F5446)/Inputs!$B$15)</f>
        <v>170</v>
      </c>
      <c r="I5446" s="2">
        <f>MAX(MIN(Inputs!$B$2, F5446*Inputs!$B$16, Inputs!$B$14*Inputs!$B$4 - G5446), 0)</f>
        <v>0</v>
      </c>
      <c r="J5446" s="2">
        <f>MAX(MIN(Inputs!$B$2, F5446*Inputs!$B$16, (Inputs!$B$14-F5446)/Inputs!$B$15)*Inputs!$B$9, 0)</f>
        <v>0</v>
      </c>
      <c r="K5446" s="2">
        <f>MAX(E5446*Inputs!$B$5 - B5446 - Inputs!$B$8, 0) * H5446</f>
        <v>0</v>
      </c>
      <c r="L5446" s="2">
        <f>IF(B5446 &gt;= D5446*Inputs!$B$10, MAX(B5446 - E5446/Inputs!$B$5 - Inputs!$B$8, 0) * I5446, 0)</f>
        <v>0</v>
      </c>
      <c r="M5446" s="2">
        <f t="shared" si="1022"/>
        <v>0</v>
      </c>
      <c r="N5446" s="3" t="str">
        <f t="shared" si="1023"/>
        <v>Idle</v>
      </c>
      <c r="O5446" s="3" t="str">
        <f t="shared" si="1031"/>
        <v>Idle</v>
      </c>
      <c r="P5446" s="2">
        <f t="shared" si="1024"/>
        <v>0</v>
      </c>
      <c r="Q5446" s="2">
        <f t="shared" si="1025"/>
        <v>0</v>
      </c>
      <c r="R5446" s="2">
        <f t="shared" si="1026"/>
        <v>0</v>
      </c>
      <c r="S5446" s="2">
        <f t="shared" si="1027"/>
        <v>0</v>
      </c>
      <c r="T5446" s="2">
        <f t="shared" si="1028"/>
        <v>0</v>
      </c>
      <c r="U5446" s="2">
        <f>IF(O5446="Reg", R5446 * Inputs!$B$7, 0)</f>
        <v>0</v>
      </c>
      <c r="V5446" s="2">
        <f>MAX(F5446 + P5446*Inputs!$B$15 - (Q5446/Inputs!$B$16) - U5446, 0)</f>
        <v>0</v>
      </c>
    </row>
    <row r="5447" spans="1:22" x14ac:dyDescent="0.3">
      <c r="A5447" s="1">
        <v>46249.875</v>
      </c>
      <c r="B5447" s="2">
        <v>72.242514749782899</v>
      </c>
      <c r="C5447" s="2">
        <v>8.9519538576598663</v>
      </c>
      <c r="D5447" s="2">
        <f t="shared" si="1020"/>
        <v>41.882933920283904</v>
      </c>
      <c r="E5447" s="2">
        <f t="shared" si="1021"/>
        <v>53.774602252439685</v>
      </c>
      <c r="F5447" s="2">
        <f t="shared" si="1029"/>
        <v>0</v>
      </c>
      <c r="G5447" s="2">
        <f t="shared" si="1030"/>
        <v>340</v>
      </c>
      <c r="H5447" s="2">
        <f>MIN(Inputs!$B$2, (Inputs!$B$14 - F5447)/Inputs!$B$15)</f>
        <v>170</v>
      </c>
      <c r="I5447" s="2">
        <f>MAX(MIN(Inputs!$B$2, F5447*Inputs!$B$16, Inputs!$B$14*Inputs!$B$4 - G5447), 0)</f>
        <v>0</v>
      </c>
      <c r="J5447" s="2">
        <f>MAX(MIN(Inputs!$B$2, F5447*Inputs!$B$16, (Inputs!$B$14-F5447)/Inputs!$B$15)*Inputs!$B$9, 0)</f>
        <v>0</v>
      </c>
      <c r="K5447" s="2">
        <f>MAX(E5447*Inputs!$B$5 - B5447 - Inputs!$B$8, 0) * H5447</f>
        <v>0</v>
      </c>
      <c r="L5447" s="2">
        <f>IF(B5447 &gt;= D5447*Inputs!$B$10, MAX(B5447 - E5447/Inputs!$B$5 - Inputs!$B$8, 0) * I5447, 0)</f>
        <v>0</v>
      </c>
      <c r="M5447" s="2">
        <f t="shared" si="1022"/>
        <v>0</v>
      </c>
      <c r="N5447" s="3" t="str">
        <f t="shared" si="1023"/>
        <v>Idle</v>
      </c>
      <c r="O5447" s="3" t="str">
        <f t="shared" si="1031"/>
        <v>Idle</v>
      </c>
      <c r="P5447" s="2">
        <f t="shared" si="1024"/>
        <v>0</v>
      </c>
      <c r="Q5447" s="2">
        <f t="shared" si="1025"/>
        <v>0</v>
      </c>
      <c r="R5447" s="2">
        <f t="shared" si="1026"/>
        <v>0</v>
      </c>
      <c r="S5447" s="2">
        <f t="shared" si="1027"/>
        <v>0</v>
      </c>
      <c r="T5447" s="2">
        <f t="shared" si="1028"/>
        <v>0</v>
      </c>
      <c r="U5447" s="2">
        <f>IF(O5447="Reg", R5447 * Inputs!$B$7, 0)</f>
        <v>0</v>
      </c>
      <c r="V5447" s="2">
        <f>MAX(F5447 + P5447*Inputs!$B$15 - (Q5447/Inputs!$B$16) - U5447, 0)</f>
        <v>0</v>
      </c>
    </row>
    <row r="5448" spans="1:22" x14ac:dyDescent="0.3">
      <c r="A5448" s="1">
        <v>46249.916666666657</v>
      </c>
      <c r="B5448" s="2">
        <v>53.160524768017723</v>
      </c>
      <c r="C5448" s="2">
        <v>10.03483320600569</v>
      </c>
      <c r="D5448" s="2">
        <f t="shared" si="1020"/>
        <v>41.882933920283904</v>
      </c>
      <c r="E5448" s="2">
        <f t="shared" si="1021"/>
        <v>41.73418312747588</v>
      </c>
      <c r="F5448" s="2">
        <f t="shared" si="1029"/>
        <v>0</v>
      </c>
      <c r="G5448" s="2">
        <f t="shared" si="1030"/>
        <v>340</v>
      </c>
      <c r="H5448" s="2">
        <f>MIN(Inputs!$B$2, (Inputs!$B$14 - F5448)/Inputs!$B$15)</f>
        <v>170</v>
      </c>
      <c r="I5448" s="2">
        <f>MAX(MIN(Inputs!$B$2, F5448*Inputs!$B$16, Inputs!$B$14*Inputs!$B$4 - G5448), 0)</f>
        <v>0</v>
      </c>
      <c r="J5448" s="2">
        <f>MAX(MIN(Inputs!$B$2, F5448*Inputs!$B$16, (Inputs!$B$14-F5448)/Inputs!$B$15)*Inputs!$B$9, 0)</f>
        <v>0</v>
      </c>
      <c r="K5448" s="2">
        <f>MAX(E5448*Inputs!$B$5 - B5448 - Inputs!$B$8, 0) * H5448</f>
        <v>0</v>
      </c>
      <c r="L5448" s="2">
        <f>IF(B5448 &gt;= D5448*Inputs!$B$10, MAX(B5448 - E5448/Inputs!$B$5 - Inputs!$B$8, 0) * I5448, 0)</f>
        <v>0</v>
      </c>
      <c r="M5448" s="2">
        <f t="shared" si="1022"/>
        <v>0</v>
      </c>
      <c r="N5448" s="3" t="str">
        <f t="shared" si="1023"/>
        <v>Idle</v>
      </c>
      <c r="O5448" s="3" t="str">
        <f t="shared" si="1031"/>
        <v>Idle</v>
      </c>
      <c r="P5448" s="2">
        <f t="shared" si="1024"/>
        <v>0</v>
      </c>
      <c r="Q5448" s="2">
        <f t="shared" si="1025"/>
        <v>0</v>
      </c>
      <c r="R5448" s="2">
        <f t="shared" si="1026"/>
        <v>0</v>
      </c>
      <c r="S5448" s="2">
        <f t="shared" si="1027"/>
        <v>0</v>
      </c>
      <c r="T5448" s="2">
        <f t="shared" si="1028"/>
        <v>0</v>
      </c>
      <c r="U5448" s="2">
        <f>IF(O5448="Reg", R5448 * Inputs!$B$7, 0)</f>
        <v>0</v>
      </c>
      <c r="V5448" s="2">
        <f>MAX(F5448 + P5448*Inputs!$B$15 - (Q5448/Inputs!$B$16) - U5448, 0)</f>
        <v>0</v>
      </c>
    </row>
    <row r="5449" spans="1:22" x14ac:dyDescent="0.3">
      <c r="A5449" s="1">
        <v>46249.958333333343</v>
      </c>
      <c r="B5449" s="2">
        <v>48.151876181760358</v>
      </c>
      <c r="C5449" s="2">
        <v>6.0690696144493002</v>
      </c>
      <c r="D5449" s="2">
        <f t="shared" si="1020"/>
        <v>41.882933920283904</v>
      </c>
      <c r="E5449" s="2">
        <f t="shared" si="1021"/>
        <v>32.874095666139588</v>
      </c>
      <c r="F5449" s="2">
        <f t="shared" si="1029"/>
        <v>0</v>
      </c>
      <c r="G5449" s="2">
        <f t="shared" si="1030"/>
        <v>340</v>
      </c>
      <c r="H5449" s="2">
        <f>MIN(Inputs!$B$2, (Inputs!$B$14 - F5449)/Inputs!$B$15)</f>
        <v>170</v>
      </c>
      <c r="I5449" s="2">
        <f>MAX(MIN(Inputs!$B$2, F5449*Inputs!$B$16, Inputs!$B$14*Inputs!$B$4 - G5449), 0)</f>
        <v>0</v>
      </c>
      <c r="J5449" s="2">
        <f>MAX(MIN(Inputs!$B$2, F5449*Inputs!$B$16, (Inputs!$B$14-F5449)/Inputs!$B$15)*Inputs!$B$9, 0)</f>
        <v>0</v>
      </c>
      <c r="K5449" s="2">
        <f>MAX(E5449*Inputs!$B$5 - B5449 - Inputs!$B$8, 0) * H5449</f>
        <v>0</v>
      </c>
      <c r="L5449" s="2">
        <f>IF(B5449 &gt;= D5449*Inputs!$B$10, MAX(B5449 - E5449/Inputs!$B$5 - Inputs!$B$8, 0) * I5449, 0)</f>
        <v>0</v>
      </c>
      <c r="M5449" s="2">
        <f t="shared" si="1022"/>
        <v>0</v>
      </c>
      <c r="N5449" s="3" t="str">
        <f t="shared" si="1023"/>
        <v>Idle</v>
      </c>
      <c r="O5449" s="3" t="str">
        <f t="shared" si="1031"/>
        <v>Idle</v>
      </c>
      <c r="P5449" s="2">
        <f t="shared" si="1024"/>
        <v>0</v>
      </c>
      <c r="Q5449" s="2">
        <f t="shared" si="1025"/>
        <v>0</v>
      </c>
      <c r="R5449" s="2">
        <f t="shared" si="1026"/>
        <v>0</v>
      </c>
      <c r="S5449" s="2">
        <f t="shared" si="1027"/>
        <v>0</v>
      </c>
      <c r="T5449" s="2">
        <f t="shared" si="1028"/>
        <v>0</v>
      </c>
      <c r="U5449" s="2">
        <f>IF(O5449="Reg", R5449 * Inputs!$B$7, 0)</f>
        <v>0</v>
      </c>
      <c r="V5449" s="2">
        <f>MAX(F5449 + P5449*Inputs!$B$15 - (Q5449/Inputs!$B$16) - U5449, 0)</f>
        <v>0</v>
      </c>
    </row>
    <row r="5450" spans="1:22" x14ac:dyDescent="0.3">
      <c r="A5450" s="1">
        <v>46250</v>
      </c>
      <c r="B5450" s="2">
        <v>122.56790767543239</v>
      </c>
      <c r="C5450" s="2">
        <v>7.9044513693398546</v>
      </c>
      <c r="D5450" s="2">
        <f t="shared" si="1020"/>
        <v>42.295437070781148</v>
      </c>
      <c r="E5450" s="2">
        <f t="shared" si="1021"/>
        <v>24.848782969179535</v>
      </c>
      <c r="F5450" s="2">
        <f t="shared" si="1029"/>
        <v>0</v>
      </c>
      <c r="G5450" s="2">
        <f t="shared" si="1030"/>
        <v>0</v>
      </c>
      <c r="H5450" s="2">
        <f>MIN(Inputs!$B$2, (Inputs!$B$14 - F5450)/Inputs!$B$15)</f>
        <v>170</v>
      </c>
      <c r="I5450" s="2">
        <f>MAX(MIN(Inputs!$B$2, F5450*Inputs!$B$16, Inputs!$B$14*Inputs!$B$4 - G5450), 0)</f>
        <v>0</v>
      </c>
      <c r="J5450" s="2">
        <f>MAX(MIN(Inputs!$B$2, F5450*Inputs!$B$16, (Inputs!$B$14-F5450)/Inputs!$B$15)*Inputs!$B$9, 0)</f>
        <v>0</v>
      </c>
      <c r="K5450" s="2">
        <f>MAX(E5450*Inputs!$B$5 - B5450 - Inputs!$B$8, 0) * H5450</f>
        <v>0</v>
      </c>
      <c r="L5450" s="2">
        <f>IF(B5450 &gt;= D5450*Inputs!$B$10, MAX(B5450 - E5450/Inputs!$B$5 - Inputs!$B$8, 0) * I5450, 0)</f>
        <v>0</v>
      </c>
      <c r="M5450" s="2">
        <f t="shared" si="1022"/>
        <v>0</v>
      </c>
      <c r="N5450" s="3" t="str">
        <f t="shared" si="1023"/>
        <v>Idle</v>
      </c>
      <c r="O5450" s="3" t="str">
        <f t="shared" si="1031"/>
        <v>Idle</v>
      </c>
      <c r="P5450" s="2">
        <f t="shared" si="1024"/>
        <v>0</v>
      </c>
      <c r="Q5450" s="2">
        <f t="shared" si="1025"/>
        <v>0</v>
      </c>
      <c r="R5450" s="2">
        <f t="shared" si="1026"/>
        <v>0</v>
      </c>
      <c r="S5450" s="2">
        <f t="shared" si="1027"/>
        <v>0</v>
      </c>
      <c r="T5450" s="2">
        <f t="shared" si="1028"/>
        <v>0</v>
      </c>
      <c r="U5450" s="2">
        <f>IF(O5450="Reg", R5450 * Inputs!$B$7, 0)</f>
        <v>0</v>
      </c>
      <c r="V5450" s="2">
        <f>MAX(F5450 + P5450*Inputs!$B$15 - (Q5450/Inputs!$B$16) - U5450, 0)</f>
        <v>0</v>
      </c>
    </row>
    <row r="5451" spans="1:22" x14ac:dyDescent="0.3">
      <c r="A5451" s="1">
        <v>46250.041666666657</v>
      </c>
      <c r="B5451" s="2">
        <v>20.083458624567999</v>
      </c>
      <c r="C5451" s="2">
        <v>1.5110481896731249</v>
      </c>
      <c r="D5451" s="2">
        <f t="shared" si="1020"/>
        <v>42.295437070781148</v>
      </c>
      <c r="E5451" s="2">
        <f t="shared" si="1021"/>
        <v>4.4207983566074676</v>
      </c>
      <c r="F5451" s="2">
        <f t="shared" si="1029"/>
        <v>0</v>
      </c>
      <c r="G5451" s="2">
        <f t="shared" si="1030"/>
        <v>0</v>
      </c>
      <c r="H5451" s="2">
        <f>MIN(Inputs!$B$2, (Inputs!$B$14 - F5451)/Inputs!$B$15)</f>
        <v>170</v>
      </c>
      <c r="I5451" s="2">
        <f>MAX(MIN(Inputs!$B$2, F5451*Inputs!$B$16, Inputs!$B$14*Inputs!$B$4 - G5451), 0)</f>
        <v>0</v>
      </c>
      <c r="J5451" s="2">
        <f>MAX(MIN(Inputs!$B$2, F5451*Inputs!$B$16, (Inputs!$B$14-F5451)/Inputs!$B$15)*Inputs!$B$9, 0)</f>
        <v>0</v>
      </c>
      <c r="K5451" s="2">
        <f>MAX(E5451*Inputs!$B$5 - B5451 - Inputs!$B$8, 0) * H5451</f>
        <v>0</v>
      </c>
      <c r="L5451" s="2">
        <f>IF(B5451 &gt;= D5451*Inputs!$B$10, MAX(B5451 - E5451/Inputs!$B$5 - Inputs!$B$8, 0) * I5451, 0)</f>
        <v>0</v>
      </c>
      <c r="M5451" s="2">
        <f t="shared" si="1022"/>
        <v>0</v>
      </c>
      <c r="N5451" s="3" t="str">
        <f t="shared" si="1023"/>
        <v>Idle</v>
      </c>
      <c r="O5451" s="3" t="str">
        <f t="shared" si="1031"/>
        <v>Idle</v>
      </c>
      <c r="P5451" s="2">
        <f t="shared" si="1024"/>
        <v>0</v>
      </c>
      <c r="Q5451" s="2">
        <f t="shared" si="1025"/>
        <v>0</v>
      </c>
      <c r="R5451" s="2">
        <f t="shared" si="1026"/>
        <v>0</v>
      </c>
      <c r="S5451" s="2">
        <f t="shared" si="1027"/>
        <v>0</v>
      </c>
      <c r="T5451" s="2">
        <f t="shared" si="1028"/>
        <v>0</v>
      </c>
      <c r="U5451" s="2">
        <f>IF(O5451="Reg", R5451 * Inputs!$B$7, 0)</f>
        <v>0</v>
      </c>
      <c r="V5451" s="2">
        <f>MAX(F5451 + P5451*Inputs!$B$15 - (Q5451/Inputs!$B$16) - U5451, 0)</f>
        <v>0</v>
      </c>
    </row>
    <row r="5452" spans="1:22" x14ac:dyDescent="0.3">
      <c r="A5452" s="1">
        <v>46250.083333333343</v>
      </c>
      <c r="B5452" s="2">
        <v>6.4413315150768096</v>
      </c>
      <c r="C5452" s="2">
        <v>6.7592219623802752</v>
      </c>
      <c r="D5452" s="2">
        <f t="shared" si="1020"/>
        <v>42.295437070781148</v>
      </c>
      <c r="E5452" s="2">
        <f t="shared" si="1021"/>
        <v>1.0735552525128016</v>
      </c>
      <c r="F5452" s="2">
        <f t="shared" si="1029"/>
        <v>0</v>
      </c>
      <c r="G5452" s="2">
        <f t="shared" si="1030"/>
        <v>0</v>
      </c>
      <c r="H5452" s="2">
        <f>MIN(Inputs!$B$2, (Inputs!$B$14 - F5452)/Inputs!$B$15)</f>
        <v>170</v>
      </c>
      <c r="I5452" s="2">
        <f>MAX(MIN(Inputs!$B$2, F5452*Inputs!$B$16, Inputs!$B$14*Inputs!$B$4 - G5452), 0)</f>
        <v>0</v>
      </c>
      <c r="J5452" s="2">
        <f>MAX(MIN(Inputs!$B$2, F5452*Inputs!$B$16, (Inputs!$B$14-F5452)/Inputs!$B$15)*Inputs!$B$9, 0)</f>
        <v>0</v>
      </c>
      <c r="K5452" s="2">
        <f>MAX(E5452*Inputs!$B$5 - B5452 - Inputs!$B$8, 0) * H5452</f>
        <v>0</v>
      </c>
      <c r="L5452" s="2">
        <f>IF(B5452 &gt;= D5452*Inputs!$B$10, MAX(B5452 - E5452/Inputs!$B$5 - Inputs!$B$8, 0) * I5452, 0)</f>
        <v>0</v>
      </c>
      <c r="M5452" s="2">
        <f t="shared" si="1022"/>
        <v>0</v>
      </c>
      <c r="N5452" s="3" t="str">
        <f t="shared" si="1023"/>
        <v>Idle</v>
      </c>
      <c r="O5452" s="3" t="str">
        <f t="shared" si="1031"/>
        <v>Idle</v>
      </c>
      <c r="P5452" s="2">
        <f t="shared" si="1024"/>
        <v>0</v>
      </c>
      <c r="Q5452" s="2">
        <f t="shared" si="1025"/>
        <v>0</v>
      </c>
      <c r="R5452" s="2">
        <f t="shared" si="1026"/>
        <v>0</v>
      </c>
      <c r="S5452" s="2">
        <f t="shared" si="1027"/>
        <v>0</v>
      </c>
      <c r="T5452" s="2">
        <f t="shared" si="1028"/>
        <v>0</v>
      </c>
      <c r="U5452" s="2">
        <f>IF(O5452="Reg", R5452 * Inputs!$B$7, 0)</f>
        <v>0</v>
      </c>
      <c r="V5452" s="2">
        <f>MAX(F5452 + P5452*Inputs!$B$15 - (Q5452/Inputs!$B$16) - U5452, 0)</f>
        <v>0</v>
      </c>
    </row>
    <row r="5453" spans="1:22" x14ac:dyDescent="0.3">
      <c r="A5453" s="1">
        <v>46250.125</v>
      </c>
      <c r="B5453" s="2">
        <v>0</v>
      </c>
      <c r="C5453" s="2">
        <v>24.326898578136181</v>
      </c>
      <c r="D5453" s="2">
        <f t="shared" si="1020"/>
        <v>42.295437070781148</v>
      </c>
      <c r="E5453" s="2">
        <f t="shared" si="1021"/>
        <v>0</v>
      </c>
      <c r="F5453" s="2">
        <f t="shared" si="1029"/>
        <v>0</v>
      </c>
      <c r="G5453" s="2">
        <f t="shared" si="1030"/>
        <v>0</v>
      </c>
      <c r="H5453" s="2">
        <f>MIN(Inputs!$B$2, (Inputs!$B$14 - F5453)/Inputs!$B$15)</f>
        <v>170</v>
      </c>
      <c r="I5453" s="2">
        <f>MAX(MIN(Inputs!$B$2, F5453*Inputs!$B$16, Inputs!$B$14*Inputs!$B$4 - G5453), 0)</f>
        <v>0</v>
      </c>
      <c r="J5453" s="2">
        <f>MAX(MIN(Inputs!$B$2, F5453*Inputs!$B$16, (Inputs!$B$14-F5453)/Inputs!$B$15)*Inputs!$B$9, 0)</f>
        <v>0</v>
      </c>
      <c r="K5453" s="2">
        <f>MAX(E5453*Inputs!$B$5 - B5453 - Inputs!$B$8, 0) * H5453</f>
        <v>0</v>
      </c>
      <c r="L5453" s="2">
        <f>IF(B5453 &gt;= D5453*Inputs!$B$10, MAX(B5453 - E5453/Inputs!$B$5 - Inputs!$B$8, 0) * I5453, 0)</f>
        <v>0</v>
      </c>
      <c r="M5453" s="2">
        <f t="shared" si="1022"/>
        <v>0</v>
      </c>
      <c r="N5453" s="3" t="str">
        <f t="shared" si="1023"/>
        <v>Idle</v>
      </c>
      <c r="O5453" s="3" t="str">
        <f t="shared" si="1031"/>
        <v>Idle</v>
      </c>
      <c r="P5453" s="2">
        <f t="shared" si="1024"/>
        <v>0</v>
      </c>
      <c r="Q5453" s="2">
        <f t="shared" si="1025"/>
        <v>0</v>
      </c>
      <c r="R5453" s="2">
        <f t="shared" si="1026"/>
        <v>0</v>
      </c>
      <c r="S5453" s="2">
        <f t="shared" si="1027"/>
        <v>0</v>
      </c>
      <c r="T5453" s="2">
        <f t="shared" si="1028"/>
        <v>0</v>
      </c>
      <c r="U5453" s="2">
        <f>IF(O5453="Reg", R5453 * Inputs!$B$7, 0)</f>
        <v>0</v>
      </c>
      <c r="V5453" s="2">
        <f>MAX(F5453 + P5453*Inputs!$B$15 - (Q5453/Inputs!$B$16) - U5453, 0)</f>
        <v>0</v>
      </c>
    </row>
    <row r="5454" spans="1:22" x14ac:dyDescent="0.3">
      <c r="A5454" s="1">
        <v>46250.166666666657</v>
      </c>
      <c r="B5454" s="2">
        <v>0</v>
      </c>
      <c r="C5454" s="2">
        <v>3.665299040145134</v>
      </c>
      <c r="D5454" s="2">
        <f t="shared" si="1020"/>
        <v>42.295437070781148</v>
      </c>
      <c r="E5454" s="2">
        <f t="shared" si="1021"/>
        <v>0</v>
      </c>
      <c r="F5454" s="2">
        <f t="shared" si="1029"/>
        <v>0</v>
      </c>
      <c r="G5454" s="2">
        <f t="shared" si="1030"/>
        <v>0</v>
      </c>
      <c r="H5454" s="2">
        <f>MIN(Inputs!$B$2, (Inputs!$B$14 - F5454)/Inputs!$B$15)</f>
        <v>170</v>
      </c>
      <c r="I5454" s="2">
        <f>MAX(MIN(Inputs!$B$2, F5454*Inputs!$B$16, Inputs!$B$14*Inputs!$B$4 - G5454), 0)</f>
        <v>0</v>
      </c>
      <c r="J5454" s="2">
        <f>MAX(MIN(Inputs!$B$2, F5454*Inputs!$B$16, (Inputs!$B$14-F5454)/Inputs!$B$15)*Inputs!$B$9, 0)</f>
        <v>0</v>
      </c>
      <c r="K5454" s="2">
        <f>MAX(E5454*Inputs!$B$5 - B5454 - Inputs!$B$8, 0) * H5454</f>
        <v>0</v>
      </c>
      <c r="L5454" s="2">
        <f>IF(B5454 &gt;= D5454*Inputs!$B$10, MAX(B5454 - E5454/Inputs!$B$5 - Inputs!$B$8, 0) * I5454, 0)</f>
        <v>0</v>
      </c>
      <c r="M5454" s="2">
        <f t="shared" si="1022"/>
        <v>0</v>
      </c>
      <c r="N5454" s="3" t="str">
        <f t="shared" si="1023"/>
        <v>Idle</v>
      </c>
      <c r="O5454" s="3" t="str">
        <f t="shared" si="1031"/>
        <v>Idle</v>
      </c>
      <c r="P5454" s="2">
        <f t="shared" si="1024"/>
        <v>0</v>
      </c>
      <c r="Q5454" s="2">
        <f t="shared" si="1025"/>
        <v>0</v>
      </c>
      <c r="R5454" s="2">
        <f t="shared" si="1026"/>
        <v>0</v>
      </c>
      <c r="S5454" s="2">
        <f t="shared" si="1027"/>
        <v>0</v>
      </c>
      <c r="T5454" s="2">
        <f t="shared" si="1028"/>
        <v>0</v>
      </c>
      <c r="U5454" s="2">
        <f>IF(O5454="Reg", R5454 * Inputs!$B$7, 0)</f>
        <v>0</v>
      </c>
      <c r="V5454" s="2">
        <f>MAX(F5454 + P5454*Inputs!$B$15 - (Q5454/Inputs!$B$16) - U5454, 0)</f>
        <v>0</v>
      </c>
    </row>
    <row r="5455" spans="1:22" x14ac:dyDescent="0.3">
      <c r="A5455" s="1">
        <v>46250.208333333343</v>
      </c>
      <c r="B5455" s="2">
        <v>0</v>
      </c>
      <c r="C5455" s="2">
        <v>4.6306290363479823</v>
      </c>
      <c r="D5455" s="2">
        <f t="shared" si="1020"/>
        <v>42.295437070781148</v>
      </c>
      <c r="E5455" s="2">
        <f t="shared" si="1021"/>
        <v>1.9036420285434765</v>
      </c>
      <c r="F5455" s="2">
        <f t="shared" si="1029"/>
        <v>0</v>
      </c>
      <c r="G5455" s="2">
        <f t="shared" si="1030"/>
        <v>0</v>
      </c>
      <c r="H5455" s="2">
        <f>MIN(Inputs!$B$2, (Inputs!$B$14 - F5455)/Inputs!$B$15)</f>
        <v>170</v>
      </c>
      <c r="I5455" s="2">
        <f>MAX(MIN(Inputs!$B$2, F5455*Inputs!$B$16, Inputs!$B$14*Inputs!$B$4 - G5455), 0)</f>
        <v>0</v>
      </c>
      <c r="J5455" s="2">
        <f>MAX(MIN(Inputs!$B$2, F5455*Inputs!$B$16, (Inputs!$B$14-F5455)/Inputs!$B$15)*Inputs!$B$9, 0)</f>
        <v>0</v>
      </c>
      <c r="K5455" s="2">
        <f>MAX(E5455*Inputs!$B$5 - B5455 - Inputs!$B$8, 0) * H5455</f>
        <v>0</v>
      </c>
      <c r="L5455" s="2">
        <f>IF(B5455 &gt;= D5455*Inputs!$B$10, MAX(B5455 - E5455/Inputs!$B$5 - Inputs!$B$8, 0) * I5455, 0)</f>
        <v>0</v>
      </c>
      <c r="M5455" s="2">
        <f t="shared" si="1022"/>
        <v>0</v>
      </c>
      <c r="N5455" s="3" t="str">
        <f t="shared" si="1023"/>
        <v>Idle</v>
      </c>
      <c r="O5455" s="3" t="str">
        <f t="shared" si="1031"/>
        <v>Idle</v>
      </c>
      <c r="P5455" s="2">
        <f t="shared" si="1024"/>
        <v>0</v>
      </c>
      <c r="Q5455" s="2">
        <f t="shared" si="1025"/>
        <v>0</v>
      </c>
      <c r="R5455" s="2">
        <f t="shared" si="1026"/>
        <v>0</v>
      </c>
      <c r="S5455" s="2">
        <f t="shared" si="1027"/>
        <v>0</v>
      </c>
      <c r="T5455" s="2">
        <f t="shared" si="1028"/>
        <v>0</v>
      </c>
      <c r="U5455" s="2">
        <f>IF(O5455="Reg", R5455 * Inputs!$B$7, 0)</f>
        <v>0</v>
      </c>
      <c r="V5455" s="2">
        <f>MAX(F5455 + P5455*Inputs!$B$15 - (Q5455/Inputs!$B$16) - U5455, 0)</f>
        <v>0</v>
      </c>
    </row>
    <row r="5456" spans="1:22" x14ac:dyDescent="0.3">
      <c r="A5456" s="1">
        <v>46250.25</v>
      </c>
      <c r="B5456" s="2">
        <v>0</v>
      </c>
      <c r="C5456" s="2">
        <v>8.4999417607407324</v>
      </c>
      <c r="D5456" s="2">
        <f t="shared" si="1020"/>
        <v>42.295437070781148</v>
      </c>
      <c r="E5456" s="2">
        <f t="shared" si="1021"/>
        <v>3.3583933403358439</v>
      </c>
      <c r="F5456" s="2">
        <f t="shared" si="1029"/>
        <v>0</v>
      </c>
      <c r="G5456" s="2">
        <f t="shared" si="1030"/>
        <v>0</v>
      </c>
      <c r="H5456" s="2">
        <f>MIN(Inputs!$B$2, (Inputs!$B$14 - F5456)/Inputs!$B$15)</f>
        <v>170</v>
      </c>
      <c r="I5456" s="2">
        <f>MAX(MIN(Inputs!$B$2, F5456*Inputs!$B$16, Inputs!$B$14*Inputs!$B$4 - G5456), 0)</f>
        <v>0</v>
      </c>
      <c r="J5456" s="2">
        <f>MAX(MIN(Inputs!$B$2, F5456*Inputs!$B$16, (Inputs!$B$14-F5456)/Inputs!$B$15)*Inputs!$B$9, 0)</f>
        <v>0</v>
      </c>
      <c r="K5456" s="2">
        <f>MAX(E5456*Inputs!$B$5 - B5456 - Inputs!$B$8, 0) * H5456</f>
        <v>0</v>
      </c>
      <c r="L5456" s="2">
        <f>IF(B5456 &gt;= D5456*Inputs!$B$10, MAX(B5456 - E5456/Inputs!$B$5 - Inputs!$B$8, 0) * I5456, 0)</f>
        <v>0</v>
      </c>
      <c r="M5456" s="2">
        <f t="shared" si="1022"/>
        <v>0</v>
      </c>
      <c r="N5456" s="3" t="str">
        <f t="shared" si="1023"/>
        <v>Idle</v>
      </c>
      <c r="O5456" s="3" t="str">
        <f t="shared" si="1031"/>
        <v>Idle</v>
      </c>
      <c r="P5456" s="2">
        <f t="shared" si="1024"/>
        <v>0</v>
      </c>
      <c r="Q5456" s="2">
        <f t="shared" si="1025"/>
        <v>0</v>
      </c>
      <c r="R5456" s="2">
        <f t="shared" si="1026"/>
        <v>0</v>
      </c>
      <c r="S5456" s="2">
        <f t="shared" si="1027"/>
        <v>0</v>
      </c>
      <c r="T5456" s="2">
        <f t="shared" si="1028"/>
        <v>0</v>
      </c>
      <c r="U5456" s="2">
        <f>IF(O5456="Reg", R5456 * Inputs!$B$7, 0)</f>
        <v>0</v>
      </c>
      <c r="V5456" s="2">
        <f>MAX(F5456 + P5456*Inputs!$B$15 - (Q5456/Inputs!$B$16) - U5456, 0)</f>
        <v>0</v>
      </c>
    </row>
    <row r="5457" spans="1:22" x14ac:dyDescent="0.3">
      <c r="A5457" s="1">
        <v>46250.291666666657</v>
      </c>
      <c r="B5457" s="2">
        <v>0</v>
      </c>
      <c r="C5457" s="2">
        <v>4.6497542047385361</v>
      </c>
      <c r="D5457" s="2">
        <f t="shared" si="1020"/>
        <v>42.295437070781148</v>
      </c>
      <c r="E5457" s="2">
        <f t="shared" si="1021"/>
        <v>8.666785446311815</v>
      </c>
      <c r="F5457" s="2">
        <f t="shared" si="1029"/>
        <v>0</v>
      </c>
      <c r="G5457" s="2">
        <f t="shared" si="1030"/>
        <v>0</v>
      </c>
      <c r="H5457" s="2">
        <f>MIN(Inputs!$B$2, (Inputs!$B$14 - F5457)/Inputs!$B$15)</f>
        <v>170</v>
      </c>
      <c r="I5457" s="2">
        <f>MAX(MIN(Inputs!$B$2, F5457*Inputs!$B$16, Inputs!$B$14*Inputs!$B$4 - G5457), 0)</f>
        <v>0</v>
      </c>
      <c r="J5457" s="2">
        <f>MAX(MIN(Inputs!$B$2, F5457*Inputs!$B$16, (Inputs!$B$14-F5457)/Inputs!$B$15)*Inputs!$B$9, 0)</f>
        <v>0</v>
      </c>
      <c r="K5457" s="2">
        <f>MAX(E5457*Inputs!$B$5 - B5457 - Inputs!$B$8, 0) * H5457</f>
        <v>0</v>
      </c>
      <c r="L5457" s="2">
        <f>IF(B5457 &gt;= D5457*Inputs!$B$10, MAX(B5457 - E5457/Inputs!$B$5 - Inputs!$B$8, 0) * I5457, 0)</f>
        <v>0</v>
      </c>
      <c r="M5457" s="2">
        <f t="shared" si="1022"/>
        <v>0</v>
      </c>
      <c r="N5457" s="3" t="str">
        <f t="shared" si="1023"/>
        <v>Idle</v>
      </c>
      <c r="O5457" s="3" t="str">
        <f t="shared" si="1031"/>
        <v>Idle</v>
      </c>
      <c r="P5457" s="2">
        <f t="shared" si="1024"/>
        <v>0</v>
      </c>
      <c r="Q5457" s="2">
        <f t="shared" si="1025"/>
        <v>0</v>
      </c>
      <c r="R5457" s="2">
        <f t="shared" si="1026"/>
        <v>0</v>
      </c>
      <c r="S5457" s="2">
        <f t="shared" si="1027"/>
        <v>0</v>
      </c>
      <c r="T5457" s="2">
        <f t="shared" si="1028"/>
        <v>0</v>
      </c>
      <c r="U5457" s="2">
        <f>IF(O5457="Reg", R5457 * Inputs!$B$7, 0)</f>
        <v>0</v>
      </c>
      <c r="V5457" s="2">
        <f>MAX(F5457 + P5457*Inputs!$B$15 - (Q5457/Inputs!$B$16) - U5457, 0)</f>
        <v>0</v>
      </c>
    </row>
    <row r="5458" spans="1:22" x14ac:dyDescent="0.3">
      <c r="A5458" s="1">
        <v>46250.333333333343</v>
      </c>
      <c r="B5458" s="2">
        <v>0</v>
      </c>
      <c r="C5458" s="2">
        <v>4.4996221442996589</v>
      </c>
      <c r="D5458" s="2">
        <f t="shared" si="1020"/>
        <v>42.295437070781148</v>
      </c>
      <c r="E5458" s="2">
        <f t="shared" si="1021"/>
        <v>16.020805320102596</v>
      </c>
      <c r="F5458" s="2">
        <f t="shared" si="1029"/>
        <v>0</v>
      </c>
      <c r="G5458" s="2">
        <f t="shared" si="1030"/>
        <v>0</v>
      </c>
      <c r="H5458" s="2">
        <f>MIN(Inputs!$B$2, (Inputs!$B$14 - F5458)/Inputs!$B$15)</f>
        <v>170</v>
      </c>
      <c r="I5458" s="2">
        <f>MAX(MIN(Inputs!$B$2, F5458*Inputs!$B$16, Inputs!$B$14*Inputs!$B$4 - G5458), 0)</f>
        <v>0</v>
      </c>
      <c r="J5458" s="2">
        <f>MAX(MIN(Inputs!$B$2, F5458*Inputs!$B$16, (Inputs!$B$14-F5458)/Inputs!$B$15)*Inputs!$B$9, 0)</f>
        <v>0</v>
      </c>
      <c r="K5458" s="2">
        <f>MAX(E5458*Inputs!$B$5 - B5458 - Inputs!$B$8, 0) * H5458</f>
        <v>0</v>
      </c>
      <c r="L5458" s="2">
        <f>IF(B5458 &gt;= D5458*Inputs!$B$10, MAX(B5458 - E5458/Inputs!$B$5 - Inputs!$B$8, 0) * I5458, 0)</f>
        <v>0</v>
      </c>
      <c r="M5458" s="2">
        <f t="shared" si="1022"/>
        <v>0</v>
      </c>
      <c r="N5458" s="3" t="str">
        <f t="shared" si="1023"/>
        <v>Idle</v>
      </c>
      <c r="O5458" s="3" t="str">
        <f t="shared" si="1031"/>
        <v>Idle</v>
      </c>
      <c r="P5458" s="2">
        <f t="shared" si="1024"/>
        <v>0</v>
      </c>
      <c r="Q5458" s="2">
        <f t="shared" si="1025"/>
        <v>0</v>
      </c>
      <c r="R5458" s="2">
        <f t="shared" si="1026"/>
        <v>0</v>
      </c>
      <c r="S5458" s="2">
        <f t="shared" si="1027"/>
        <v>0</v>
      </c>
      <c r="T5458" s="2">
        <f t="shared" si="1028"/>
        <v>0</v>
      </c>
      <c r="U5458" s="2">
        <f>IF(O5458="Reg", R5458 * Inputs!$B$7, 0)</f>
        <v>0</v>
      </c>
      <c r="V5458" s="2">
        <f>MAX(F5458 + P5458*Inputs!$B$15 - (Q5458/Inputs!$B$16) - U5458, 0)</f>
        <v>0</v>
      </c>
    </row>
    <row r="5459" spans="1:22" x14ac:dyDescent="0.3">
      <c r="A5459" s="1">
        <v>46250.375</v>
      </c>
      <c r="B5459" s="2">
        <v>0</v>
      </c>
      <c r="C5459" s="2">
        <v>3.3905335137842849</v>
      </c>
      <c r="D5459" s="2">
        <f t="shared" si="1020"/>
        <v>42.295437070781148</v>
      </c>
      <c r="E5459" s="2">
        <f t="shared" si="1021"/>
        <v>27.399303747801156</v>
      </c>
      <c r="F5459" s="2">
        <f t="shared" si="1029"/>
        <v>0</v>
      </c>
      <c r="G5459" s="2">
        <f t="shared" si="1030"/>
        <v>0</v>
      </c>
      <c r="H5459" s="2">
        <f>MIN(Inputs!$B$2, (Inputs!$B$14 - F5459)/Inputs!$B$15)</f>
        <v>170</v>
      </c>
      <c r="I5459" s="2">
        <f>MAX(MIN(Inputs!$B$2, F5459*Inputs!$B$16, Inputs!$B$14*Inputs!$B$4 - G5459), 0)</f>
        <v>0</v>
      </c>
      <c r="J5459" s="2">
        <f>MAX(MIN(Inputs!$B$2, F5459*Inputs!$B$16, (Inputs!$B$14-F5459)/Inputs!$B$15)*Inputs!$B$9, 0)</f>
        <v>0</v>
      </c>
      <c r="K5459" s="2">
        <f>MAX(E5459*Inputs!$B$5 - B5459 - Inputs!$B$8, 0) * H5459</f>
        <v>698.93584067105314</v>
      </c>
      <c r="L5459" s="2">
        <f>IF(B5459 &gt;= D5459*Inputs!$B$10, MAX(B5459 - E5459/Inputs!$B$5 - Inputs!$B$8, 0) * I5459, 0)</f>
        <v>0</v>
      </c>
      <c r="M5459" s="2">
        <f t="shared" si="1022"/>
        <v>0</v>
      </c>
      <c r="N5459" s="3" t="str">
        <f t="shared" si="1023"/>
        <v>Charge</v>
      </c>
      <c r="O5459" s="3" t="str">
        <f t="shared" si="1031"/>
        <v>Charge</v>
      </c>
      <c r="P5459" s="2">
        <f t="shared" si="1024"/>
        <v>170</v>
      </c>
      <c r="Q5459" s="2">
        <f t="shared" si="1025"/>
        <v>0</v>
      </c>
      <c r="R5459" s="2">
        <f t="shared" si="1026"/>
        <v>0</v>
      </c>
      <c r="S5459" s="2">
        <f t="shared" si="1027"/>
        <v>0</v>
      </c>
      <c r="T5459" s="2">
        <f t="shared" si="1028"/>
        <v>0</v>
      </c>
      <c r="U5459" s="2">
        <f>IF(O5459="Reg", R5459 * Inputs!$B$7, 0)</f>
        <v>0</v>
      </c>
      <c r="V5459" s="2">
        <f>MAX(F5459 + P5459*Inputs!$B$15 - (Q5459/Inputs!$B$16) - U5459, 0)</f>
        <v>170</v>
      </c>
    </row>
    <row r="5460" spans="1:22" x14ac:dyDescent="0.3">
      <c r="A5460" s="1">
        <v>46250.416666666657</v>
      </c>
      <c r="B5460" s="2">
        <v>11.421852171260859</v>
      </c>
      <c r="C5460" s="2">
        <v>3.2071608018737492</v>
      </c>
      <c r="D5460" s="2">
        <f t="shared" si="1020"/>
        <v>42.295437070781148</v>
      </c>
      <c r="E5460" s="2">
        <f t="shared" si="1021"/>
        <v>39.805121565962828</v>
      </c>
      <c r="F5460" s="2">
        <f t="shared" si="1029"/>
        <v>170</v>
      </c>
      <c r="G5460" s="2">
        <f t="shared" si="1030"/>
        <v>0</v>
      </c>
      <c r="H5460" s="2">
        <f>MIN(Inputs!$B$2, (Inputs!$B$14 - F5460)/Inputs!$B$15)</f>
        <v>170</v>
      </c>
      <c r="I5460" s="2">
        <f>MAX(MIN(Inputs!$B$2, F5460*Inputs!$B$16, Inputs!$B$14*Inputs!$B$4 - G5460), 0)</f>
        <v>170</v>
      </c>
      <c r="J5460" s="2">
        <f>MAX(MIN(Inputs!$B$2, F5460*Inputs!$B$16, (Inputs!$B$14-F5460)/Inputs!$B$15)*Inputs!$B$9, 0)</f>
        <v>136</v>
      </c>
      <c r="K5460" s="2">
        <f>MAX(E5460*Inputs!$B$5 - B5460 - Inputs!$B$8, 0) * H5460</f>
        <v>613.1313171536932</v>
      </c>
      <c r="L5460" s="2">
        <f>IF(B5460 &gt;= D5460*Inputs!$B$10, MAX(B5460 - E5460/Inputs!$B$5 - Inputs!$B$8, 0) * I5460, 0)</f>
        <v>0</v>
      </c>
      <c r="M5460" s="2">
        <f t="shared" si="1022"/>
        <v>436.17386905482988</v>
      </c>
      <c r="N5460" s="3" t="str">
        <f t="shared" si="1023"/>
        <v>Charge</v>
      </c>
      <c r="O5460" s="3" t="str">
        <f t="shared" si="1031"/>
        <v>Charge</v>
      </c>
      <c r="P5460" s="2">
        <f t="shared" si="1024"/>
        <v>170</v>
      </c>
      <c r="Q5460" s="2">
        <f t="shared" si="1025"/>
        <v>0</v>
      </c>
      <c r="R5460" s="2">
        <f t="shared" si="1026"/>
        <v>0</v>
      </c>
      <c r="S5460" s="2">
        <f t="shared" si="1027"/>
        <v>-1941.7148691143461</v>
      </c>
      <c r="T5460" s="2">
        <f t="shared" si="1028"/>
        <v>0</v>
      </c>
      <c r="U5460" s="2">
        <f>IF(O5460="Reg", R5460 * Inputs!$B$7, 0)</f>
        <v>0</v>
      </c>
      <c r="V5460" s="2">
        <f>MAX(F5460 + P5460*Inputs!$B$15 - (Q5460/Inputs!$B$16) - U5460, 0)</f>
        <v>340</v>
      </c>
    </row>
    <row r="5461" spans="1:22" x14ac:dyDescent="0.3">
      <c r="A5461" s="1">
        <v>46250.458333333343</v>
      </c>
      <c r="B5461" s="2">
        <v>8.7285078707542034</v>
      </c>
      <c r="C5461" s="2">
        <v>4.8397715458133304</v>
      </c>
      <c r="D5461" s="2">
        <f t="shared" si="1020"/>
        <v>42.295437070781148</v>
      </c>
      <c r="E5461" s="2">
        <f t="shared" si="1021"/>
        <v>50.971502166549421</v>
      </c>
      <c r="F5461" s="2">
        <f t="shared" si="1029"/>
        <v>340</v>
      </c>
      <c r="G5461" s="2">
        <f t="shared" si="1030"/>
        <v>0</v>
      </c>
      <c r="H5461" s="2">
        <f>MIN(Inputs!$B$2, (Inputs!$B$14 - F5461)/Inputs!$B$15)</f>
        <v>0</v>
      </c>
      <c r="I5461" s="2">
        <f>MAX(MIN(Inputs!$B$2, F5461*Inputs!$B$16, Inputs!$B$14*Inputs!$B$4 - G5461), 0)</f>
        <v>170</v>
      </c>
      <c r="J5461" s="2">
        <f>MAX(MIN(Inputs!$B$2, F5461*Inputs!$B$16, (Inputs!$B$14-F5461)/Inputs!$B$15)*Inputs!$B$9, 0)</f>
        <v>0</v>
      </c>
      <c r="K5461" s="2">
        <f>MAX(E5461*Inputs!$B$5 - B5461 - Inputs!$B$8, 0) * H5461</f>
        <v>0</v>
      </c>
      <c r="L5461" s="2">
        <f>IF(B5461 &gt;= D5461*Inputs!$B$10, MAX(B5461 - E5461/Inputs!$B$5 - Inputs!$B$8, 0) * I5461, 0)</f>
        <v>0</v>
      </c>
      <c r="M5461" s="2">
        <f t="shared" si="1022"/>
        <v>0</v>
      </c>
      <c r="N5461" s="3" t="str">
        <f t="shared" si="1023"/>
        <v>Idle</v>
      </c>
      <c r="O5461" s="3" t="str">
        <f t="shared" si="1031"/>
        <v>Idle</v>
      </c>
      <c r="P5461" s="2">
        <f t="shared" si="1024"/>
        <v>0</v>
      </c>
      <c r="Q5461" s="2">
        <f t="shared" si="1025"/>
        <v>0</v>
      </c>
      <c r="R5461" s="2">
        <f t="shared" si="1026"/>
        <v>0</v>
      </c>
      <c r="S5461" s="2">
        <f t="shared" si="1027"/>
        <v>0</v>
      </c>
      <c r="T5461" s="2">
        <f t="shared" si="1028"/>
        <v>0</v>
      </c>
      <c r="U5461" s="2">
        <f>IF(O5461="Reg", R5461 * Inputs!$B$7, 0)</f>
        <v>0</v>
      </c>
      <c r="V5461" s="2">
        <f>MAX(F5461 + P5461*Inputs!$B$15 - (Q5461/Inputs!$B$16) - U5461, 0)</f>
        <v>340</v>
      </c>
    </row>
    <row r="5462" spans="1:22" x14ac:dyDescent="0.3">
      <c r="A5462" s="1">
        <v>46250.5</v>
      </c>
      <c r="B5462" s="2">
        <v>31.850352635855831</v>
      </c>
      <c r="C5462" s="2">
        <v>5.3915497342401517</v>
      </c>
      <c r="D5462" s="2">
        <f t="shared" si="1020"/>
        <v>42.295437070781148</v>
      </c>
      <c r="E5462" s="2">
        <f t="shared" si="1021"/>
        <v>63.111679280991318</v>
      </c>
      <c r="F5462" s="2">
        <f t="shared" si="1029"/>
        <v>340</v>
      </c>
      <c r="G5462" s="2">
        <f t="shared" si="1030"/>
        <v>0</v>
      </c>
      <c r="H5462" s="2">
        <f>MIN(Inputs!$B$2, (Inputs!$B$14 - F5462)/Inputs!$B$15)</f>
        <v>0</v>
      </c>
      <c r="I5462" s="2">
        <f>MAX(MIN(Inputs!$B$2, F5462*Inputs!$B$16, Inputs!$B$14*Inputs!$B$4 - G5462), 0)</f>
        <v>170</v>
      </c>
      <c r="J5462" s="2">
        <f>MAX(MIN(Inputs!$B$2, F5462*Inputs!$B$16, (Inputs!$B$14-F5462)/Inputs!$B$15)*Inputs!$B$9, 0)</f>
        <v>0</v>
      </c>
      <c r="K5462" s="2">
        <f>MAX(E5462*Inputs!$B$5 - B5462 - Inputs!$B$8, 0) * H5462</f>
        <v>0</v>
      </c>
      <c r="L5462" s="2">
        <f>IF(B5462 &gt;= D5462*Inputs!$B$10, MAX(B5462 - E5462/Inputs!$B$5 - Inputs!$B$8, 0) * I5462, 0)</f>
        <v>0</v>
      </c>
      <c r="M5462" s="2">
        <f t="shared" si="1022"/>
        <v>0</v>
      </c>
      <c r="N5462" s="3" t="str">
        <f t="shared" si="1023"/>
        <v>Idle</v>
      </c>
      <c r="O5462" s="3" t="str">
        <f t="shared" si="1031"/>
        <v>Idle</v>
      </c>
      <c r="P5462" s="2">
        <f t="shared" si="1024"/>
        <v>0</v>
      </c>
      <c r="Q5462" s="2">
        <f t="shared" si="1025"/>
        <v>0</v>
      </c>
      <c r="R5462" s="2">
        <f t="shared" si="1026"/>
        <v>0</v>
      </c>
      <c r="S5462" s="2">
        <f t="shared" si="1027"/>
        <v>0</v>
      </c>
      <c r="T5462" s="2">
        <f t="shared" si="1028"/>
        <v>0</v>
      </c>
      <c r="U5462" s="2">
        <f>IF(O5462="Reg", R5462 * Inputs!$B$7, 0)</f>
        <v>0</v>
      </c>
      <c r="V5462" s="2">
        <f>MAX(F5462 + P5462*Inputs!$B$15 - (Q5462/Inputs!$B$16) - U5462, 0)</f>
        <v>340</v>
      </c>
    </row>
    <row r="5463" spans="1:22" x14ac:dyDescent="0.3">
      <c r="A5463" s="1">
        <v>46250.541666666657</v>
      </c>
      <c r="B5463" s="2">
        <v>44.124119242744683</v>
      </c>
      <c r="C5463" s="2">
        <v>6.1727573897371082</v>
      </c>
      <c r="D5463" s="2">
        <f t="shared" si="1020"/>
        <v>42.295437070781148</v>
      </c>
      <c r="E5463" s="2">
        <f t="shared" si="1021"/>
        <v>73.067928067629722</v>
      </c>
      <c r="F5463" s="2">
        <f t="shared" si="1029"/>
        <v>340</v>
      </c>
      <c r="G5463" s="2">
        <f t="shared" si="1030"/>
        <v>0</v>
      </c>
      <c r="H5463" s="2">
        <f>MIN(Inputs!$B$2, (Inputs!$B$14 - F5463)/Inputs!$B$15)</f>
        <v>0</v>
      </c>
      <c r="I5463" s="2">
        <f>MAX(MIN(Inputs!$B$2, F5463*Inputs!$B$16, Inputs!$B$14*Inputs!$B$4 - G5463), 0)</f>
        <v>170</v>
      </c>
      <c r="J5463" s="2">
        <f>MAX(MIN(Inputs!$B$2, F5463*Inputs!$B$16, (Inputs!$B$14-F5463)/Inputs!$B$15)*Inputs!$B$9, 0)</f>
        <v>0</v>
      </c>
      <c r="K5463" s="2">
        <f>MAX(E5463*Inputs!$B$5 - B5463 - Inputs!$B$8, 0) * H5463</f>
        <v>0</v>
      </c>
      <c r="L5463" s="2">
        <f>IF(B5463 &gt;= D5463*Inputs!$B$10, MAX(B5463 - E5463/Inputs!$B$5 - Inputs!$B$8, 0) * I5463, 0)</f>
        <v>0</v>
      </c>
      <c r="M5463" s="2">
        <f t="shared" si="1022"/>
        <v>0</v>
      </c>
      <c r="N5463" s="3" t="str">
        <f t="shared" si="1023"/>
        <v>Idle</v>
      </c>
      <c r="O5463" s="3" t="str">
        <f t="shared" si="1031"/>
        <v>Idle</v>
      </c>
      <c r="P5463" s="2">
        <f t="shared" si="1024"/>
        <v>0</v>
      </c>
      <c r="Q5463" s="2">
        <f t="shared" si="1025"/>
        <v>0</v>
      </c>
      <c r="R5463" s="2">
        <f t="shared" si="1026"/>
        <v>0</v>
      </c>
      <c r="S5463" s="2">
        <f t="shared" si="1027"/>
        <v>0</v>
      </c>
      <c r="T5463" s="2">
        <f t="shared" si="1028"/>
        <v>0</v>
      </c>
      <c r="U5463" s="2">
        <f>IF(O5463="Reg", R5463 * Inputs!$B$7, 0)</f>
        <v>0</v>
      </c>
      <c r="V5463" s="2">
        <f>MAX(F5463 + P5463*Inputs!$B$15 - (Q5463/Inputs!$B$16) - U5463, 0)</f>
        <v>340</v>
      </c>
    </row>
    <row r="5464" spans="1:22" x14ac:dyDescent="0.3">
      <c r="A5464" s="1">
        <v>46250.583333333343</v>
      </c>
      <c r="B5464" s="2">
        <v>68.270990566191344</v>
      </c>
      <c r="C5464" s="2">
        <v>29.15712783287411</v>
      </c>
      <c r="D5464" s="2">
        <f t="shared" si="1020"/>
        <v>42.295437070781148</v>
      </c>
      <c r="E5464" s="2">
        <f t="shared" si="1021"/>
        <v>81.672671081114459</v>
      </c>
      <c r="F5464" s="2">
        <f t="shared" si="1029"/>
        <v>340</v>
      </c>
      <c r="G5464" s="2">
        <f t="shared" si="1030"/>
        <v>0</v>
      </c>
      <c r="H5464" s="2">
        <f>MIN(Inputs!$B$2, (Inputs!$B$14 - F5464)/Inputs!$B$15)</f>
        <v>0</v>
      </c>
      <c r="I5464" s="2">
        <f>MAX(MIN(Inputs!$B$2, F5464*Inputs!$B$16, Inputs!$B$14*Inputs!$B$4 - G5464), 0)</f>
        <v>170</v>
      </c>
      <c r="J5464" s="2">
        <f>MAX(MIN(Inputs!$B$2, F5464*Inputs!$B$16, (Inputs!$B$14-F5464)/Inputs!$B$15)*Inputs!$B$9, 0)</f>
        <v>0</v>
      </c>
      <c r="K5464" s="2">
        <f>MAX(E5464*Inputs!$B$5 - B5464 - Inputs!$B$8, 0) * H5464</f>
        <v>0</v>
      </c>
      <c r="L5464" s="2">
        <f>IF(B5464 &gt;= D5464*Inputs!$B$10, MAX(B5464 - E5464/Inputs!$B$5 - Inputs!$B$8, 0) * I5464, 0)</f>
        <v>0</v>
      </c>
      <c r="M5464" s="2">
        <f t="shared" si="1022"/>
        <v>0</v>
      </c>
      <c r="N5464" s="3" t="str">
        <f t="shared" si="1023"/>
        <v>Idle</v>
      </c>
      <c r="O5464" s="3" t="str">
        <f t="shared" si="1031"/>
        <v>Idle</v>
      </c>
      <c r="P5464" s="2">
        <f t="shared" si="1024"/>
        <v>0</v>
      </c>
      <c r="Q5464" s="2">
        <f t="shared" si="1025"/>
        <v>0</v>
      </c>
      <c r="R5464" s="2">
        <f t="shared" si="1026"/>
        <v>0</v>
      </c>
      <c r="S5464" s="2">
        <f t="shared" si="1027"/>
        <v>0</v>
      </c>
      <c r="T5464" s="2">
        <f t="shared" si="1028"/>
        <v>0</v>
      </c>
      <c r="U5464" s="2">
        <f>IF(O5464="Reg", R5464 * Inputs!$B$7, 0)</f>
        <v>0</v>
      </c>
      <c r="V5464" s="2">
        <f>MAX(F5464 + P5464*Inputs!$B$15 - (Q5464/Inputs!$B$16) - U5464, 0)</f>
        <v>340</v>
      </c>
    </row>
    <row r="5465" spans="1:22" x14ac:dyDescent="0.3">
      <c r="A5465" s="1">
        <v>46250.625</v>
      </c>
      <c r="B5465" s="2">
        <v>74.434906908970063</v>
      </c>
      <c r="C5465" s="2">
        <v>32.797190411289357</v>
      </c>
      <c r="D5465" s="2">
        <f t="shared" si="1020"/>
        <v>42.295437070781148</v>
      </c>
      <c r="E5465" s="2">
        <f t="shared" si="1021"/>
        <v>84.939309216400389</v>
      </c>
      <c r="F5465" s="2">
        <f t="shared" si="1029"/>
        <v>340</v>
      </c>
      <c r="G5465" s="2">
        <f t="shared" si="1030"/>
        <v>0</v>
      </c>
      <c r="H5465" s="2">
        <f>MIN(Inputs!$B$2, (Inputs!$B$14 - F5465)/Inputs!$B$15)</f>
        <v>0</v>
      </c>
      <c r="I5465" s="2">
        <f>MAX(MIN(Inputs!$B$2, F5465*Inputs!$B$16, Inputs!$B$14*Inputs!$B$4 - G5465), 0)</f>
        <v>170</v>
      </c>
      <c r="J5465" s="2">
        <f>MAX(MIN(Inputs!$B$2, F5465*Inputs!$B$16, (Inputs!$B$14-F5465)/Inputs!$B$15)*Inputs!$B$9, 0)</f>
        <v>0</v>
      </c>
      <c r="K5465" s="2">
        <f>MAX(E5465*Inputs!$B$5 - B5465 - Inputs!$B$8, 0) * H5465</f>
        <v>0</v>
      </c>
      <c r="L5465" s="2">
        <f>IF(B5465 &gt;= D5465*Inputs!$B$10, MAX(B5465 - E5465/Inputs!$B$5 - Inputs!$B$8, 0) * I5465, 0)</f>
        <v>0</v>
      </c>
      <c r="M5465" s="2">
        <f t="shared" si="1022"/>
        <v>0</v>
      </c>
      <c r="N5465" s="3" t="str">
        <f t="shared" si="1023"/>
        <v>Idle</v>
      </c>
      <c r="O5465" s="3" t="str">
        <f t="shared" si="1031"/>
        <v>Idle</v>
      </c>
      <c r="P5465" s="2">
        <f t="shared" si="1024"/>
        <v>0</v>
      </c>
      <c r="Q5465" s="2">
        <f t="shared" si="1025"/>
        <v>0</v>
      </c>
      <c r="R5465" s="2">
        <f t="shared" si="1026"/>
        <v>0</v>
      </c>
      <c r="S5465" s="2">
        <f t="shared" si="1027"/>
        <v>0</v>
      </c>
      <c r="T5465" s="2">
        <f t="shared" si="1028"/>
        <v>0</v>
      </c>
      <c r="U5465" s="2">
        <f>IF(O5465="Reg", R5465 * Inputs!$B$7, 0)</f>
        <v>0</v>
      </c>
      <c r="V5465" s="2">
        <f>MAX(F5465 + P5465*Inputs!$B$15 - (Q5465/Inputs!$B$16) - U5465, 0)</f>
        <v>340</v>
      </c>
    </row>
    <row r="5466" spans="1:22" x14ac:dyDescent="0.3">
      <c r="A5466" s="1">
        <v>46250.666666666657</v>
      </c>
      <c r="B5466" s="2">
        <v>78.420135774780448</v>
      </c>
      <c r="C5466" s="2">
        <v>3.1366123291120518</v>
      </c>
      <c r="D5466" s="2">
        <f t="shared" si="1020"/>
        <v>42.295437070781148</v>
      </c>
      <c r="E5466" s="2">
        <f t="shared" si="1021"/>
        <v>85.152575416254294</v>
      </c>
      <c r="F5466" s="2">
        <f t="shared" si="1029"/>
        <v>340</v>
      </c>
      <c r="G5466" s="2">
        <f t="shared" si="1030"/>
        <v>0</v>
      </c>
      <c r="H5466" s="2">
        <f>MIN(Inputs!$B$2, (Inputs!$B$14 - F5466)/Inputs!$B$15)</f>
        <v>0</v>
      </c>
      <c r="I5466" s="2">
        <f>MAX(MIN(Inputs!$B$2, F5466*Inputs!$B$16, Inputs!$B$14*Inputs!$B$4 - G5466), 0)</f>
        <v>170</v>
      </c>
      <c r="J5466" s="2">
        <f>MAX(MIN(Inputs!$B$2, F5466*Inputs!$B$16, (Inputs!$B$14-F5466)/Inputs!$B$15)*Inputs!$B$9, 0)</f>
        <v>0</v>
      </c>
      <c r="K5466" s="2">
        <f>MAX(E5466*Inputs!$B$5 - B5466 - Inputs!$B$8, 0) * H5466</f>
        <v>0</v>
      </c>
      <c r="L5466" s="2">
        <f>IF(B5466 &gt;= D5466*Inputs!$B$10, MAX(B5466 - E5466/Inputs!$B$5 - Inputs!$B$8, 0) * I5466, 0)</f>
        <v>0</v>
      </c>
      <c r="M5466" s="2">
        <f t="shared" si="1022"/>
        <v>0</v>
      </c>
      <c r="N5466" s="3" t="str">
        <f t="shared" si="1023"/>
        <v>Idle</v>
      </c>
      <c r="O5466" s="3" t="str">
        <f t="shared" si="1031"/>
        <v>Idle</v>
      </c>
      <c r="P5466" s="2">
        <f t="shared" si="1024"/>
        <v>0</v>
      </c>
      <c r="Q5466" s="2">
        <f t="shared" si="1025"/>
        <v>0</v>
      </c>
      <c r="R5466" s="2">
        <f t="shared" si="1026"/>
        <v>0</v>
      </c>
      <c r="S5466" s="2">
        <f t="shared" si="1027"/>
        <v>0</v>
      </c>
      <c r="T5466" s="2">
        <f t="shared" si="1028"/>
        <v>0</v>
      </c>
      <c r="U5466" s="2">
        <f>IF(O5466="Reg", R5466 * Inputs!$B$7, 0)</f>
        <v>0</v>
      </c>
      <c r="V5466" s="2">
        <f>MAX(F5466 + P5466*Inputs!$B$15 - (Q5466/Inputs!$B$16) - U5466, 0)</f>
        <v>340</v>
      </c>
    </row>
    <row r="5467" spans="1:22" x14ac:dyDescent="0.3">
      <c r="A5467" s="1">
        <v>46250.708333333343</v>
      </c>
      <c r="B5467" s="2">
        <v>81.569570557405498</v>
      </c>
      <c r="C5467" s="2">
        <v>14.28541471911049</v>
      </c>
      <c r="D5467" s="2">
        <f t="shared" si="1020"/>
        <v>42.295437070781148</v>
      </c>
      <c r="E5467" s="2">
        <f t="shared" si="1021"/>
        <v>83.934626194405979</v>
      </c>
      <c r="F5467" s="2">
        <f t="shared" si="1029"/>
        <v>340</v>
      </c>
      <c r="G5467" s="2">
        <f t="shared" si="1030"/>
        <v>0</v>
      </c>
      <c r="H5467" s="2">
        <f>MIN(Inputs!$B$2, (Inputs!$B$14 - F5467)/Inputs!$B$15)</f>
        <v>0</v>
      </c>
      <c r="I5467" s="2">
        <f>MAX(MIN(Inputs!$B$2, F5467*Inputs!$B$16, Inputs!$B$14*Inputs!$B$4 - G5467), 0)</f>
        <v>170</v>
      </c>
      <c r="J5467" s="2">
        <f>MAX(MIN(Inputs!$B$2, F5467*Inputs!$B$16, (Inputs!$B$14-F5467)/Inputs!$B$15)*Inputs!$B$9, 0)</f>
        <v>0</v>
      </c>
      <c r="K5467" s="2">
        <f>MAX(E5467*Inputs!$B$5 - B5467 - Inputs!$B$8, 0) * H5467</f>
        <v>0</v>
      </c>
      <c r="L5467" s="2">
        <f>IF(B5467 &gt;= D5467*Inputs!$B$10, MAX(B5467 - E5467/Inputs!$B$5 - Inputs!$B$8, 0) * I5467, 0)</f>
        <v>0</v>
      </c>
      <c r="M5467" s="2">
        <f t="shared" si="1022"/>
        <v>0</v>
      </c>
      <c r="N5467" s="3" t="str">
        <f t="shared" si="1023"/>
        <v>Idle</v>
      </c>
      <c r="O5467" s="3" t="str">
        <f t="shared" si="1031"/>
        <v>Idle</v>
      </c>
      <c r="P5467" s="2">
        <f t="shared" si="1024"/>
        <v>0</v>
      </c>
      <c r="Q5467" s="2">
        <f t="shared" si="1025"/>
        <v>0</v>
      </c>
      <c r="R5467" s="2">
        <f t="shared" si="1026"/>
        <v>0</v>
      </c>
      <c r="S5467" s="2">
        <f t="shared" si="1027"/>
        <v>0</v>
      </c>
      <c r="T5467" s="2">
        <f t="shared" si="1028"/>
        <v>0</v>
      </c>
      <c r="U5467" s="2">
        <f>IF(O5467="Reg", R5467 * Inputs!$B$7, 0)</f>
        <v>0</v>
      </c>
      <c r="V5467" s="2">
        <f>MAX(F5467 + P5467*Inputs!$B$15 - (Q5467/Inputs!$B$16) - U5467, 0)</f>
        <v>340</v>
      </c>
    </row>
    <row r="5468" spans="1:22" x14ac:dyDescent="0.3">
      <c r="A5468" s="1">
        <v>46250.75</v>
      </c>
      <c r="B5468" s="2">
        <v>91.587845355686355</v>
      </c>
      <c r="C5468" s="2">
        <v>1.7608907582713169</v>
      </c>
      <c r="D5468" s="2">
        <f t="shared" si="1020"/>
        <v>42.295437070781148</v>
      </c>
      <c r="E5468" s="2">
        <f t="shared" si="1021"/>
        <v>77.862892692617876</v>
      </c>
      <c r="F5468" s="2">
        <f t="shared" si="1029"/>
        <v>340</v>
      </c>
      <c r="G5468" s="2">
        <f t="shared" si="1030"/>
        <v>0</v>
      </c>
      <c r="H5468" s="2">
        <f>MIN(Inputs!$B$2, (Inputs!$B$14 - F5468)/Inputs!$B$15)</f>
        <v>0</v>
      </c>
      <c r="I5468" s="2">
        <f>MAX(MIN(Inputs!$B$2, F5468*Inputs!$B$16, Inputs!$B$14*Inputs!$B$4 - G5468), 0)</f>
        <v>170</v>
      </c>
      <c r="J5468" s="2">
        <f>MAX(MIN(Inputs!$B$2, F5468*Inputs!$B$16, (Inputs!$B$14-F5468)/Inputs!$B$15)*Inputs!$B$9, 0)</f>
        <v>0</v>
      </c>
      <c r="K5468" s="2">
        <f>MAX(E5468*Inputs!$B$5 - B5468 - Inputs!$B$8, 0) * H5468</f>
        <v>0</v>
      </c>
      <c r="L5468" s="2">
        <f>IF(B5468 &gt;= D5468*Inputs!$B$10, MAX(B5468 - E5468/Inputs!$B$5 - Inputs!$B$8, 0) * I5468, 0)</f>
        <v>0</v>
      </c>
      <c r="M5468" s="2">
        <f t="shared" si="1022"/>
        <v>0</v>
      </c>
      <c r="N5468" s="3" t="str">
        <f t="shared" si="1023"/>
        <v>Idle</v>
      </c>
      <c r="O5468" s="3" t="str">
        <f t="shared" si="1031"/>
        <v>Idle</v>
      </c>
      <c r="P5468" s="2">
        <f t="shared" si="1024"/>
        <v>0</v>
      </c>
      <c r="Q5468" s="2">
        <f t="shared" si="1025"/>
        <v>0</v>
      </c>
      <c r="R5468" s="2">
        <f t="shared" si="1026"/>
        <v>0</v>
      </c>
      <c r="S5468" s="2">
        <f t="shared" si="1027"/>
        <v>0</v>
      </c>
      <c r="T5468" s="2">
        <f t="shared" si="1028"/>
        <v>0</v>
      </c>
      <c r="U5468" s="2">
        <f>IF(O5468="Reg", R5468 * Inputs!$B$7, 0)</f>
        <v>0</v>
      </c>
      <c r="V5468" s="2">
        <f>MAX(F5468 + P5468*Inputs!$B$15 - (Q5468/Inputs!$B$16) - U5468, 0)</f>
        <v>340</v>
      </c>
    </row>
    <row r="5469" spans="1:22" x14ac:dyDescent="0.3">
      <c r="A5469" s="1">
        <v>46250.791666666657</v>
      </c>
      <c r="B5469" s="2">
        <v>95.752577323653028</v>
      </c>
      <c r="C5469" s="2">
        <v>14.32884405275508</v>
      </c>
      <c r="D5469" s="2">
        <f t="shared" si="1020"/>
        <v>42.295437070781148</v>
      </c>
      <c r="E5469" s="2">
        <f t="shared" si="1021"/>
        <v>68.729587013882181</v>
      </c>
      <c r="F5469" s="2">
        <f t="shared" si="1029"/>
        <v>340</v>
      </c>
      <c r="G5469" s="2">
        <f t="shared" si="1030"/>
        <v>0</v>
      </c>
      <c r="H5469" s="2">
        <f>MIN(Inputs!$B$2, (Inputs!$B$14 - F5469)/Inputs!$B$15)</f>
        <v>0</v>
      </c>
      <c r="I5469" s="2">
        <f>MAX(MIN(Inputs!$B$2, F5469*Inputs!$B$16, Inputs!$B$14*Inputs!$B$4 - G5469), 0)</f>
        <v>170</v>
      </c>
      <c r="J5469" s="2">
        <f>MAX(MIN(Inputs!$B$2, F5469*Inputs!$B$16, (Inputs!$B$14-F5469)/Inputs!$B$15)*Inputs!$B$9, 0)</f>
        <v>0</v>
      </c>
      <c r="K5469" s="2">
        <f>MAX(E5469*Inputs!$B$5 - B5469 - Inputs!$B$8, 0) * H5469</f>
        <v>0</v>
      </c>
      <c r="L5469" s="2">
        <f>IF(B5469 &gt;= D5469*Inputs!$B$10, MAX(B5469 - E5469/Inputs!$B$5 - Inputs!$B$8, 0) * I5469, 0)</f>
        <v>0</v>
      </c>
      <c r="M5469" s="2">
        <f t="shared" si="1022"/>
        <v>0</v>
      </c>
      <c r="N5469" s="3" t="str">
        <f t="shared" si="1023"/>
        <v>Idle</v>
      </c>
      <c r="O5469" s="3" t="str">
        <f t="shared" si="1031"/>
        <v>Idle</v>
      </c>
      <c r="P5469" s="2">
        <f t="shared" si="1024"/>
        <v>0</v>
      </c>
      <c r="Q5469" s="2">
        <f t="shared" si="1025"/>
        <v>0</v>
      </c>
      <c r="R5469" s="2">
        <f t="shared" si="1026"/>
        <v>0</v>
      </c>
      <c r="S5469" s="2">
        <f t="shared" si="1027"/>
        <v>0</v>
      </c>
      <c r="T5469" s="2">
        <f t="shared" si="1028"/>
        <v>0</v>
      </c>
      <c r="U5469" s="2">
        <f>IF(O5469="Reg", R5469 * Inputs!$B$7, 0)</f>
        <v>0</v>
      </c>
      <c r="V5469" s="2">
        <f>MAX(F5469 + P5469*Inputs!$B$15 - (Q5469/Inputs!$B$16) - U5469, 0)</f>
        <v>340</v>
      </c>
    </row>
    <row r="5470" spans="1:22" x14ac:dyDescent="0.3">
      <c r="A5470" s="1">
        <v>46250.833333333343</v>
      </c>
      <c r="B5470" s="2">
        <v>87.87081937790694</v>
      </c>
      <c r="C5470" s="2">
        <v>0.90792970065996903</v>
      </c>
      <c r="D5470" s="2">
        <f t="shared" si="1020"/>
        <v>42.295437070781148</v>
      </c>
      <c r="E5470" s="2">
        <f t="shared" si="1021"/>
        <v>54.894272319037981</v>
      </c>
      <c r="F5470" s="2">
        <f t="shared" si="1029"/>
        <v>340</v>
      </c>
      <c r="G5470" s="2">
        <f t="shared" si="1030"/>
        <v>0</v>
      </c>
      <c r="H5470" s="2">
        <f>MIN(Inputs!$B$2, (Inputs!$B$14 - F5470)/Inputs!$B$15)</f>
        <v>0</v>
      </c>
      <c r="I5470" s="2">
        <f>MAX(MIN(Inputs!$B$2, F5470*Inputs!$B$16, Inputs!$B$14*Inputs!$B$4 - G5470), 0)</f>
        <v>170</v>
      </c>
      <c r="J5470" s="2">
        <f>MAX(MIN(Inputs!$B$2, F5470*Inputs!$B$16, (Inputs!$B$14-F5470)/Inputs!$B$15)*Inputs!$B$9, 0)</f>
        <v>0</v>
      </c>
      <c r="K5470" s="2">
        <f>MAX(E5470*Inputs!$B$5 - B5470 - Inputs!$B$8, 0) * H5470</f>
        <v>0</v>
      </c>
      <c r="L5470" s="2">
        <f>IF(B5470 &gt;= D5470*Inputs!$B$10, MAX(B5470 - E5470/Inputs!$B$5 - Inputs!$B$8, 0) * I5470, 0)</f>
        <v>933.46395988457027</v>
      </c>
      <c r="M5470" s="2">
        <f t="shared" si="1022"/>
        <v>0</v>
      </c>
      <c r="N5470" s="3" t="str">
        <f t="shared" si="1023"/>
        <v>Discharge</v>
      </c>
      <c r="O5470" s="3" t="str">
        <f t="shared" si="1031"/>
        <v>Discharge</v>
      </c>
      <c r="P5470" s="2">
        <f t="shared" si="1024"/>
        <v>0</v>
      </c>
      <c r="Q5470" s="2">
        <f t="shared" si="1025"/>
        <v>170</v>
      </c>
      <c r="R5470" s="2">
        <f t="shared" si="1026"/>
        <v>0</v>
      </c>
      <c r="S5470" s="2">
        <f t="shared" si="1027"/>
        <v>14938.039294244179</v>
      </c>
      <c r="T5470" s="2">
        <f t="shared" si="1028"/>
        <v>0</v>
      </c>
      <c r="U5470" s="2">
        <f>IF(O5470="Reg", R5470 * Inputs!$B$7, 0)</f>
        <v>0</v>
      </c>
      <c r="V5470" s="2">
        <f>MAX(F5470 + P5470*Inputs!$B$15 - (Q5470/Inputs!$B$16) - U5470, 0)</f>
        <v>170</v>
      </c>
    </row>
    <row r="5471" spans="1:22" x14ac:dyDescent="0.3">
      <c r="A5471" s="1">
        <v>46250.875</v>
      </c>
      <c r="B5471" s="2">
        <v>75.714504108093536</v>
      </c>
      <c r="C5471" s="2">
        <v>49.561942384188733</v>
      </c>
      <c r="D5471" s="2">
        <f t="shared" si="1020"/>
        <v>42.295437070781148</v>
      </c>
      <c r="E5471" s="2">
        <f t="shared" si="1021"/>
        <v>40.381624224987647</v>
      </c>
      <c r="F5471" s="2">
        <f t="shared" si="1029"/>
        <v>170</v>
      </c>
      <c r="G5471" s="2">
        <f t="shared" si="1030"/>
        <v>170</v>
      </c>
      <c r="H5471" s="2">
        <f>MIN(Inputs!$B$2, (Inputs!$B$14 - F5471)/Inputs!$B$15)</f>
        <v>170</v>
      </c>
      <c r="I5471" s="2">
        <f>MAX(MIN(Inputs!$B$2, F5471*Inputs!$B$16, Inputs!$B$14*Inputs!$B$4 - G5471), 0)</f>
        <v>170</v>
      </c>
      <c r="J5471" s="2">
        <f>MAX(MIN(Inputs!$B$2, F5471*Inputs!$B$16, (Inputs!$B$14-F5471)/Inputs!$B$15)*Inputs!$B$9, 0)</f>
        <v>136</v>
      </c>
      <c r="K5471" s="2">
        <f>MAX(E5471*Inputs!$B$5 - B5471 - Inputs!$B$8, 0) * H5471</f>
        <v>0</v>
      </c>
      <c r="L5471" s="2">
        <f>IF(B5471 &gt;= D5471*Inputs!$B$10, MAX(B5471 - E5471/Inputs!$B$5 - Inputs!$B$8, 0) * I5471, 0)</f>
        <v>1670.4701094578329</v>
      </c>
      <c r="M5471" s="2">
        <f t="shared" si="1022"/>
        <v>6740.4241642496672</v>
      </c>
      <c r="N5471" s="3" t="str">
        <f t="shared" si="1023"/>
        <v>Reg</v>
      </c>
      <c r="O5471" s="3" t="str">
        <f t="shared" si="1031"/>
        <v>Discharge</v>
      </c>
      <c r="P5471" s="2">
        <f t="shared" si="1024"/>
        <v>0</v>
      </c>
      <c r="Q5471" s="2">
        <f t="shared" si="1025"/>
        <v>170</v>
      </c>
      <c r="R5471" s="2">
        <f t="shared" si="1026"/>
        <v>0</v>
      </c>
      <c r="S5471" s="2">
        <f t="shared" si="1027"/>
        <v>12871.465698375901</v>
      </c>
      <c r="T5471" s="2">
        <f t="shared" si="1028"/>
        <v>0</v>
      </c>
      <c r="U5471" s="2">
        <f>IF(O5471="Reg", R5471 * Inputs!$B$7, 0)</f>
        <v>0</v>
      </c>
      <c r="V5471" s="2">
        <f>MAX(F5471 + P5471*Inputs!$B$15 - (Q5471/Inputs!$B$16) - U5471, 0)</f>
        <v>0</v>
      </c>
    </row>
    <row r="5472" spans="1:22" x14ac:dyDescent="0.3">
      <c r="A5472" s="1">
        <v>46250.916666666657</v>
      </c>
      <c r="B5472" s="2">
        <v>71.112440443690517</v>
      </c>
      <c r="C5472" s="2">
        <v>6.6585723476232834</v>
      </c>
      <c r="D5472" s="2">
        <f t="shared" si="1020"/>
        <v>42.295437070781148</v>
      </c>
      <c r="E5472" s="2">
        <f t="shared" si="1021"/>
        <v>27.762540206972059</v>
      </c>
      <c r="F5472" s="2">
        <f t="shared" si="1029"/>
        <v>0</v>
      </c>
      <c r="G5472" s="2">
        <f t="shared" si="1030"/>
        <v>340</v>
      </c>
      <c r="H5472" s="2">
        <f>MIN(Inputs!$B$2, (Inputs!$B$14 - F5472)/Inputs!$B$15)</f>
        <v>170</v>
      </c>
      <c r="I5472" s="2">
        <f>MAX(MIN(Inputs!$B$2, F5472*Inputs!$B$16, Inputs!$B$14*Inputs!$B$4 - G5472), 0)</f>
        <v>0</v>
      </c>
      <c r="J5472" s="2">
        <f>MAX(MIN(Inputs!$B$2, F5472*Inputs!$B$16, (Inputs!$B$14-F5472)/Inputs!$B$15)*Inputs!$B$9, 0)</f>
        <v>0</v>
      </c>
      <c r="K5472" s="2">
        <f>MAX(E5472*Inputs!$B$5 - B5472 - Inputs!$B$8, 0) * H5472</f>
        <v>0</v>
      </c>
      <c r="L5472" s="2">
        <f>IF(B5472 &gt;= D5472*Inputs!$B$10, MAX(B5472 - E5472/Inputs!$B$5 - Inputs!$B$8, 0) * I5472, 0)</f>
        <v>0</v>
      </c>
      <c r="M5472" s="2">
        <f t="shared" si="1022"/>
        <v>0</v>
      </c>
      <c r="N5472" s="3" t="str">
        <f t="shared" si="1023"/>
        <v>Idle</v>
      </c>
      <c r="O5472" s="3" t="str">
        <f t="shared" si="1031"/>
        <v>Idle</v>
      </c>
      <c r="P5472" s="2">
        <f t="shared" si="1024"/>
        <v>0</v>
      </c>
      <c r="Q5472" s="2">
        <f t="shared" si="1025"/>
        <v>0</v>
      </c>
      <c r="R5472" s="2">
        <f t="shared" si="1026"/>
        <v>0</v>
      </c>
      <c r="S5472" s="2">
        <f t="shared" si="1027"/>
        <v>0</v>
      </c>
      <c r="T5472" s="2">
        <f t="shared" si="1028"/>
        <v>0</v>
      </c>
      <c r="U5472" s="2">
        <f>IF(O5472="Reg", R5472 * Inputs!$B$7, 0)</f>
        <v>0</v>
      </c>
      <c r="V5472" s="2">
        <f>MAX(F5472 + P5472*Inputs!$B$15 - (Q5472/Inputs!$B$16) - U5472, 0)</f>
        <v>0</v>
      </c>
    </row>
    <row r="5473" spans="1:22" x14ac:dyDescent="0.3">
      <c r="A5473" s="1">
        <v>46250.958333333343</v>
      </c>
      <c r="B5473" s="2">
        <v>45.139169546676953</v>
      </c>
      <c r="C5473" s="2">
        <v>11.176376003159151</v>
      </c>
      <c r="D5473" s="2">
        <f t="shared" si="1020"/>
        <v>42.295437070781148</v>
      </c>
      <c r="E5473" s="2">
        <f t="shared" si="1021"/>
        <v>15.910466799690305</v>
      </c>
      <c r="F5473" s="2">
        <f t="shared" si="1029"/>
        <v>0</v>
      </c>
      <c r="G5473" s="2">
        <f t="shared" si="1030"/>
        <v>340</v>
      </c>
      <c r="H5473" s="2">
        <f>MIN(Inputs!$B$2, (Inputs!$B$14 - F5473)/Inputs!$B$15)</f>
        <v>170</v>
      </c>
      <c r="I5473" s="2">
        <f>MAX(MIN(Inputs!$B$2, F5473*Inputs!$B$16, Inputs!$B$14*Inputs!$B$4 - G5473), 0)</f>
        <v>0</v>
      </c>
      <c r="J5473" s="2">
        <f>MAX(MIN(Inputs!$B$2, F5473*Inputs!$B$16, (Inputs!$B$14-F5473)/Inputs!$B$15)*Inputs!$B$9, 0)</f>
        <v>0</v>
      </c>
      <c r="K5473" s="2">
        <f>MAX(E5473*Inputs!$B$5 - B5473 - Inputs!$B$8, 0) * H5473</f>
        <v>0</v>
      </c>
      <c r="L5473" s="2">
        <f>IF(B5473 &gt;= D5473*Inputs!$B$10, MAX(B5473 - E5473/Inputs!$B$5 - Inputs!$B$8, 0) * I5473, 0)</f>
        <v>0</v>
      </c>
      <c r="M5473" s="2">
        <f t="shared" si="1022"/>
        <v>0</v>
      </c>
      <c r="N5473" s="3" t="str">
        <f t="shared" si="1023"/>
        <v>Idle</v>
      </c>
      <c r="O5473" s="3" t="str">
        <f t="shared" si="1031"/>
        <v>Idle</v>
      </c>
      <c r="P5473" s="2">
        <f t="shared" si="1024"/>
        <v>0</v>
      </c>
      <c r="Q5473" s="2">
        <f t="shared" si="1025"/>
        <v>0</v>
      </c>
      <c r="R5473" s="2">
        <f t="shared" si="1026"/>
        <v>0</v>
      </c>
      <c r="S5473" s="2">
        <f t="shared" si="1027"/>
        <v>0</v>
      </c>
      <c r="T5473" s="2">
        <f t="shared" si="1028"/>
        <v>0</v>
      </c>
      <c r="U5473" s="2">
        <f>IF(O5473="Reg", R5473 * Inputs!$B$7, 0)</f>
        <v>0</v>
      </c>
      <c r="V5473" s="2">
        <f>MAX(F5473 + P5473*Inputs!$B$15 - (Q5473/Inputs!$B$16) - U5473, 0)</f>
        <v>0</v>
      </c>
    </row>
    <row r="5474" spans="1:22" x14ac:dyDescent="0.3">
      <c r="A5474" s="1">
        <v>46251</v>
      </c>
      <c r="B5474" s="2">
        <v>36.788011283272098</v>
      </c>
      <c r="C5474" s="2">
        <v>10.96459865470417</v>
      </c>
      <c r="D5474" s="2">
        <f t="shared" si="1020"/>
        <v>37.008629637724631</v>
      </c>
      <c r="E5474" s="2">
        <f t="shared" si="1021"/>
        <v>8.3872718752441457</v>
      </c>
      <c r="F5474" s="2">
        <f t="shared" si="1029"/>
        <v>0</v>
      </c>
      <c r="G5474" s="2">
        <f t="shared" si="1030"/>
        <v>0</v>
      </c>
      <c r="H5474" s="2">
        <f>MIN(Inputs!$B$2, (Inputs!$B$14 - F5474)/Inputs!$B$15)</f>
        <v>170</v>
      </c>
      <c r="I5474" s="2">
        <f>MAX(MIN(Inputs!$B$2, F5474*Inputs!$B$16, Inputs!$B$14*Inputs!$B$4 - G5474), 0)</f>
        <v>0</v>
      </c>
      <c r="J5474" s="2">
        <f>MAX(MIN(Inputs!$B$2, F5474*Inputs!$B$16, (Inputs!$B$14-F5474)/Inputs!$B$15)*Inputs!$B$9, 0)</f>
        <v>0</v>
      </c>
      <c r="K5474" s="2">
        <f>MAX(E5474*Inputs!$B$5 - B5474 - Inputs!$B$8, 0) * H5474</f>
        <v>0</v>
      </c>
      <c r="L5474" s="2">
        <f>IF(B5474 &gt;= D5474*Inputs!$B$10, MAX(B5474 - E5474/Inputs!$B$5 - Inputs!$B$8, 0) * I5474, 0)</f>
        <v>0</v>
      </c>
      <c r="M5474" s="2">
        <f t="shared" si="1022"/>
        <v>0</v>
      </c>
      <c r="N5474" s="3" t="str">
        <f t="shared" si="1023"/>
        <v>Idle</v>
      </c>
      <c r="O5474" s="3" t="str">
        <f t="shared" si="1031"/>
        <v>Idle</v>
      </c>
      <c r="P5474" s="2">
        <f t="shared" si="1024"/>
        <v>0</v>
      </c>
      <c r="Q5474" s="2">
        <f t="shared" si="1025"/>
        <v>0</v>
      </c>
      <c r="R5474" s="2">
        <f t="shared" si="1026"/>
        <v>0</v>
      </c>
      <c r="S5474" s="2">
        <f t="shared" si="1027"/>
        <v>0</v>
      </c>
      <c r="T5474" s="2">
        <f t="shared" si="1028"/>
        <v>0</v>
      </c>
      <c r="U5474" s="2">
        <f>IF(O5474="Reg", R5474 * Inputs!$B$7, 0)</f>
        <v>0</v>
      </c>
      <c r="V5474" s="2">
        <f>MAX(F5474 + P5474*Inputs!$B$15 - (Q5474/Inputs!$B$16) - U5474, 0)</f>
        <v>0</v>
      </c>
    </row>
    <row r="5475" spans="1:22" x14ac:dyDescent="0.3">
      <c r="A5475" s="1">
        <v>46251.041666666657</v>
      </c>
      <c r="B5475" s="2">
        <v>12.740689154587839</v>
      </c>
      <c r="C5475" s="2">
        <v>9.701591940319183</v>
      </c>
      <c r="D5475" s="2">
        <f t="shared" si="1020"/>
        <v>37.008629637724631</v>
      </c>
      <c r="E5475" s="2">
        <f t="shared" si="1021"/>
        <v>2.2559366613654626</v>
      </c>
      <c r="F5475" s="2">
        <f t="shared" si="1029"/>
        <v>0</v>
      </c>
      <c r="G5475" s="2">
        <f t="shared" si="1030"/>
        <v>0</v>
      </c>
      <c r="H5475" s="2">
        <f>MIN(Inputs!$B$2, (Inputs!$B$14 - F5475)/Inputs!$B$15)</f>
        <v>170</v>
      </c>
      <c r="I5475" s="2">
        <f>MAX(MIN(Inputs!$B$2, F5475*Inputs!$B$16, Inputs!$B$14*Inputs!$B$4 - G5475), 0)</f>
        <v>0</v>
      </c>
      <c r="J5475" s="2">
        <f>MAX(MIN(Inputs!$B$2, F5475*Inputs!$B$16, (Inputs!$B$14-F5475)/Inputs!$B$15)*Inputs!$B$9, 0)</f>
        <v>0</v>
      </c>
      <c r="K5475" s="2">
        <f>MAX(E5475*Inputs!$B$5 - B5475 - Inputs!$B$8, 0) * H5475</f>
        <v>0</v>
      </c>
      <c r="L5475" s="2">
        <f>IF(B5475 &gt;= D5475*Inputs!$B$10, MAX(B5475 - E5475/Inputs!$B$5 - Inputs!$B$8, 0) * I5475, 0)</f>
        <v>0</v>
      </c>
      <c r="M5475" s="2">
        <f t="shared" si="1022"/>
        <v>0</v>
      </c>
      <c r="N5475" s="3" t="str">
        <f t="shared" si="1023"/>
        <v>Idle</v>
      </c>
      <c r="O5475" s="3" t="str">
        <f t="shared" si="1031"/>
        <v>Idle</v>
      </c>
      <c r="P5475" s="2">
        <f t="shared" si="1024"/>
        <v>0</v>
      </c>
      <c r="Q5475" s="2">
        <f t="shared" si="1025"/>
        <v>0</v>
      </c>
      <c r="R5475" s="2">
        <f t="shared" si="1026"/>
        <v>0</v>
      </c>
      <c r="S5475" s="2">
        <f t="shared" si="1027"/>
        <v>0</v>
      </c>
      <c r="T5475" s="2">
        <f t="shared" si="1028"/>
        <v>0</v>
      </c>
      <c r="U5475" s="2">
        <f>IF(O5475="Reg", R5475 * Inputs!$B$7, 0)</f>
        <v>0</v>
      </c>
      <c r="V5475" s="2">
        <f>MAX(F5475 + P5475*Inputs!$B$15 - (Q5475/Inputs!$B$16) - U5475, 0)</f>
        <v>0</v>
      </c>
    </row>
    <row r="5476" spans="1:22" x14ac:dyDescent="0.3">
      <c r="A5476" s="1">
        <v>46251.083333333343</v>
      </c>
      <c r="B5476" s="2">
        <v>0.79493081360493634</v>
      </c>
      <c r="C5476" s="2">
        <v>4.2861318190834323</v>
      </c>
      <c r="D5476" s="2">
        <f t="shared" si="1020"/>
        <v>37.008629637724631</v>
      </c>
      <c r="E5476" s="2">
        <f t="shared" si="1021"/>
        <v>0.13248846893415606</v>
      </c>
      <c r="F5476" s="2">
        <f t="shared" si="1029"/>
        <v>0</v>
      </c>
      <c r="G5476" s="2">
        <f t="shared" si="1030"/>
        <v>0</v>
      </c>
      <c r="H5476" s="2">
        <f>MIN(Inputs!$B$2, (Inputs!$B$14 - F5476)/Inputs!$B$15)</f>
        <v>170</v>
      </c>
      <c r="I5476" s="2">
        <f>MAX(MIN(Inputs!$B$2, F5476*Inputs!$B$16, Inputs!$B$14*Inputs!$B$4 - G5476), 0)</f>
        <v>0</v>
      </c>
      <c r="J5476" s="2">
        <f>MAX(MIN(Inputs!$B$2, F5476*Inputs!$B$16, (Inputs!$B$14-F5476)/Inputs!$B$15)*Inputs!$B$9, 0)</f>
        <v>0</v>
      </c>
      <c r="K5476" s="2">
        <f>MAX(E5476*Inputs!$B$5 - B5476 - Inputs!$B$8, 0) * H5476</f>
        <v>0</v>
      </c>
      <c r="L5476" s="2">
        <f>IF(B5476 &gt;= D5476*Inputs!$B$10, MAX(B5476 - E5476/Inputs!$B$5 - Inputs!$B$8, 0) * I5476, 0)</f>
        <v>0</v>
      </c>
      <c r="M5476" s="2">
        <f t="shared" si="1022"/>
        <v>0</v>
      </c>
      <c r="N5476" s="3" t="str">
        <f t="shared" si="1023"/>
        <v>Idle</v>
      </c>
      <c r="O5476" s="3" t="str">
        <f t="shared" si="1031"/>
        <v>Idle</v>
      </c>
      <c r="P5476" s="2">
        <f t="shared" si="1024"/>
        <v>0</v>
      </c>
      <c r="Q5476" s="2">
        <f t="shared" si="1025"/>
        <v>0</v>
      </c>
      <c r="R5476" s="2">
        <f t="shared" si="1026"/>
        <v>0</v>
      </c>
      <c r="S5476" s="2">
        <f t="shared" si="1027"/>
        <v>0</v>
      </c>
      <c r="T5476" s="2">
        <f t="shared" si="1028"/>
        <v>0</v>
      </c>
      <c r="U5476" s="2">
        <f>IF(O5476="Reg", R5476 * Inputs!$B$7, 0)</f>
        <v>0</v>
      </c>
      <c r="V5476" s="2">
        <f>MAX(F5476 + P5476*Inputs!$B$15 - (Q5476/Inputs!$B$16) - U5476, 0)</f>
        <v>0</v>
      </c>
    </row>
    <row r="5477" spans="1:22" x14ac:dyDescent="0.3">
      <c r="A5477" s="1">
        <v>46251.125</v>
      </c>
      <c r="B5477" s="2">
        <v>0</v>
      </c>
      <c r="C5477" s="2">
        <v>6.2364150297139869</v>
      </c>
      <c r="D5477" s="2">
        <f t="shared" si="1020"/>
        <v>37.008629637724631</v>
      </c>
      <c r="E5477" s="2">
        <f t="shared" si="1021"/>
        <v>0</v>
      </c>
      <c r="F5477" s="2">
        <f t="shared" si="1029"/>
        <v>0</v>
      </c>
      <c r="G5477" s="2">
        <f t="shared" si="1030"/>
        <v>0</v>
      </c>
      <c r="H5477" s="2">
        <f>MIN(Inputs!$B$2, (Inputs!$B$14 - F5477)/Inputs!$B$15)</f>
        <v>170</v>
      </c>
      <c r="I5477" s="2">
        <f>MAX(MIN(Inputs!$B$2, F5477*Inputs!$B$16, Inputs!$B$14*Inputs!$B$4 - G5477), 0)</f>
        <v>0</v>
      </c>
      <c r="J5477" s="2">
        <f>MAX(MIN(Inputs!$B$2, F5477*Inputs!$B$16, (Inputs!$B$14-F5477)/Inputs!$B$15)*Inputs!$B$9, 0)</f>
        <v>0</v>
      </c>
      <c r="K5477" s="2">
        <f>MAX(E5477*Inputs!$B$5 - B5477 - Inputs!$B$8, 0) * H5477</f>
        <v>0</v>
      </c>
      <c r="L5477" s="2">
        <f>IF(B5477 &gt;= D5477*Inputs!$B$10, MAX(B5477 - E5477/Inputs!$B$5 - Inputs!$B$8, 0) * I5477, 0)</f>
        <v>0</v>
      </c>
      <c r="M5477" s="2">
        <f t="shared" si="1022"/>
        <v>0</v>
      </c>
      <c r="N5477" s="3" t="str">
        <f t="shared" si="1023"/>
        <v>Idle</v>
      </c>
      <c r="O5477" s="3" t="str">
        <f t="shared" si="1031"/>
        <v>Idle</v>
      </c>
      <c r="P5477" s="2">
        <f t="shared" si="1024"/>
        <v>0</v>
      </c>
      <c r="Q5477" s="2">
        <f t="shared" si="1025"/>
        <v>0</v>
      </c>
      <c r="R5477" s="2">
        <f t="shared" si="1026"/>
        <v>0</v>
      </c>
      <c r="S5477" s="2">
        <f t="shared" si="1027"/>
        <v>0</v>
      </c>
      <c r="T5477" s="2">
        <f t="shared" si="1028"/>
        <v>0</v>
      </c>
      <c r="U5477" s="2">
        <f>IF(O5477="Reg", R5477 * Inputs!$B$7, 0)</f>
        <v>0</v>
      </c>
      <c r="V5477" s="2">
        <f>MAX(F5477 + P5477*Inputs!$B$15 - (Q5477/Inputs!$B$16) - U5477, 0)</f>
        <v>0</v>
      </c>
    </row>
    <row r="5478" spans="1:22" x14ac:dyDescent="0.3">
      <c r="A5478" s="1">
        <v>46251.166666666657</v>
      </c>
      <c r="B5478" s="2">
        <v>0</v>
      </c>
      <c r="C5478" s="2">
        <v>6.9443577314228104</v>
      </c>
      <c r="D5478" s="2">
        <f t="shared" si="1020"/>
        <v>37.008629637724631</v>
      </c>
      <c r="E5478" s="2">
        <f t="shared" si="1021"/>
        <v>0</v>
      </c>
      <c r="F5478" s="2">
        <f t="shared" si="1029"/>
        <v>0</v>
      </c>
      <c r="G5478" s="2">
        <f t="shared" si="1030"/>
        <v>0</v>
      </c>
      <c r="H5478" s="2">
        <f>MIN(Inputs!$B$2, (Inputs!$B$14 - F5478)/Inputs!$B$15)</f>
        <v>170</v>
      </c>
      <c r="I5478" s="2">
        <f>MAX(MIN(Inputs!$B$2, F5478*Inputs!$B$16, Inputs!$B$14*Inputs!$B$4 - G5478), 0)</f>
        <v>0</v>
      </c>
      <c r="J5478" s="2">
        <f>MAX(MIN(Inputs!$B$2, F5478*Inputs!$B$16, (Inputs!$B$14-F5478)/Inputs!$B$15)*Inputs!$B$9, 0)</f>
        <v>0</v>
      </c>
      <c r="K5478" s="2">
        <f>MAX(E5478*Inputs!$B$5 - B5478 - Inputs!$B$8, 0) * H5478</f>
        <v>0</v>
      </c>
      <c r="L5478" s="2">
        <f>IF(B5478 &gt;= D5478*Inputs!$B$10, MAX(B5478 - E5478/Inputs!$B$5 - Inputs!$B$8, 0) * I5478, 0)</f>
        <v>0</v>
      </c>
      <c r="M5478" s="2">
        <f t="shared" si="1022"/>
        <v>0</v>
      </c>
      <c r="N5478" s="3" t="str">
        <f t="shared" si="1023"/>
        <v>Idle</v>
      </c>
      <c r="O5478" s="3" t="str">
        <f t="shared" si="1031"/>
        <v>Idle</v>
      </c>
      <c r="P5478" s="2">
        <f t="shared" si="1024"/>
        <v>0</v>
      </c>
      <c r="Q5478" s="2">
        <f t="shared" si="1025"/>
        <v>0</v>
      </c>
      <c r="R5478" s="2">
        <f t="shared" si="1026"/>
        <v>0</v>
      </c>
      <c r="S5478" s="2">
        <f t="shared" si="1027"/>
        <v>0</v>
      </c>
      <c r="T5478" s="2">
        <f t="shared" si="1028"/>
        <v>0</v>
      </c>
      <c r="U5478" s="2">
        <f>IF(O5478="Reg", R5478 * Inputs!$B$7, 0)</f>
        <v>0</v>
      </c>
      <c r="V5478" s="2">
        <f>MAX(F5478 + P5478*Inputs!$B$15 - (Q5478/Inputs!$B$16) - U5478, 0)</f>
        <v>0</v>
      </c>
    </row>
    <row r="5479" spans="1:22" x14ac:dyDescent="0.3">
      <c r="A5479" s="1">
        <v>46251.208333333343</v>
      </c>
      <c r="B5479" s="2">
        <v>0</v>
      </c>
      <c r="C5479" s="2">
        <v>6.465855711587464</v>
      </c>
      <c r="D5479" s="2">
        <f t="shared" si="1020"/>
        <v>37.008629637724631</v>
      </c>
      <c r="E5479" s="2">
        <f t="shared" si="1021"/>
        <v>0</v>
      </c>
      <c r="F5479" s="2">
        <f t="shared" si="1029"/>
        <v>0</v>
      </c>
      <c r="G5479" s="2">
        <f t="shared" si="1030"/>
        <v>0</v>
      </c>
      <c r="H5479" s="2">
        <f>MIN(Inputs!$B$2, (Inputs!$B$14 - F5479)/Inputs!$B$15)</f>
        <v>170</v>
      </c>
      <c r="I5479" s="2">
        <f>MAX(MIN(Inputs!$B$2, F5479*Inputs!$B$16, Inputs!$B$14*Inputs!$B$4 - G5479), 0)</f>
        <v>0</v>
      </c>
      <c r="J5479" s="2">
        <f>MAX(MIN(Inputs!$B$2, F5479*Inputs!$B$16, (Inputs!$B$14-F5479)/Inputs!$B$15)*Inputs!$B$9, 0)</f>
        <v>0</v>
      </c>
      <c r="K5479" s="2">
        <f>MAX(E5479*Inputs!$B$5 - B5479 - Inputs!$B$8, 0) * H5479</f>
        <v>0</v>
      </c>
      <c r="L5479" s="2">
        <f>IF(B5479 &gt;= D5479*Inputs!$B$10, MAX(B5479 - E5479/Inputs!$B$5 - Inputs!$B$8, 0) * I5479, 0)</f>
        <v>0</v>
      </c>
      <c r="M5479" s="2">
        <f t="shared" si="1022"/>
        <v>0</v>
      </c>
      <c r="N5479" s="3" t="str">
        <f t="shared" si="1023"/>
        <v>Idle</v>
      </c>
      <c r="O5479" s="3" t="str">
        <f t="shared" si="1031"/>
        <v>Idle</v>
      </c>
      <c r="P5479" s="2">
        <f t="shared" si="1024"/>
        <v>0</v>
      </c>
      <c r="Q5479" s="2">
        <f t="shared" si="1025"/>
        <v>0</v>
      </c>
      <c r="R5479" s="2">
        <f t="shared" si="1026"/>
        <v>0</v>
      </c>
      <c r="S5479" s="2">
        <f t="shared" si="1027"/>
        <v>0</v>
      </c>
      <c r="T5479" s="2">
        <f t="shared" si="1028"/>
        <v>0</v>
      </c>
      <c r="U5479" s="2">
        <f>IF(O5479="Reg", R5479 * Inputs!$B$7, 0)</f>
        <v>0</v>
      </c>
      <c r="V5479" s="2">
        <f>MAX(F5479 + P5479*Inputs!$B$15 - (Q5479/Inputs!$B$16) - U5479, 0)</f>
        <v>0</v>
      </c>
    </row>
    <row r="5480" spans="1:22" x14ac:dyDescent="0.3">
      <c r="A5480" s="1">
        <v>46251.25</v>
      </c>
      <c r="B5480" s="2">
        <v>0</v>
      </c>
      <c r="C5480" s="2">
        <v>15.82692587258239</v>
      </c>
      <c r="D5480" s="2">
        <f t="shared" si="1020"/>
        <v>37.008629637724631</v>
      </c>
      <c r="E5480" s="2">
        <f t="shared" si="1021"/>
        <v>2.0953636819592165</v>
      </c>
      <c r="F5480" s="2">
        <f t="shared" si="1029"/>
        <v>0</v>
      </c>
      <c r="G5480" s="2">
        <f t="shared" si="1030"/>
        <v>0</v>
      </c>
      <c r="H5480" s="2">
        <f>MIN(Inputs!$B$2, (Inputs!$B$14 - F5480)/Inputs!$B$15)</f>
        <v>170</v>
      </c>
      <c r="I5480" s="2">
        <f>MAX(MIN(Inputs!$B$2, F5480*Inputs!$B$16, Inputs!$B$14*Inputs!$B$4 - G5480), 0)</f>
        <v>0</v>
      </c>
      <c r="J5480" s="2">
        <f>MAX(MIN(Inputs!$B$2, F5480*Inputs!$B$16, (Inputs!$B$14-F5480)/Inputs!$B$15)*Inputs!$B$9, 0)</f>
        <v>0</v>
      </c>
      <c r="K5480" s="2">
        <f>MAX(E5480*Inputs!$B$5 - B5480 - Inputs!$B$8, 0) * H5480</f>
        <v>0</v>
      </c>
      <c r="L5480" s="2">
        <f>IF(B5480 &gt;= D5480*Inputs!$B$10, MAX(B5480 - E5480/Inputs!$B$5 - Inputs!$B$8, 0) * I5480, 0)</f>
        <v>0</v>
      </c>
      <c r="M5480" s="2">
        <f t="shared" si="1022"/>
        <v>0</v>
      </c>
      <c r="N5480" s="3" t="str">
        <f t="shared" si="1023"/>
        <v>Idle</v>
      </c>
      <c r="O5480" s="3" t="str">
        <f t="shared" si="1031"/>
        <v>Idle</v>
      </c>
      <c r="P5480" s="2">
        <f t="shared" si="1024"/>
        <v>0</v>
      </c>
      <c r="Q5480" s="2">
        <f t="shared" si="1025"/>
        <v>0</v>
      </c>
      <c r="R5480" s="2">
        <f t="shared" si="1026"/>
        <v>0</v>
      </c>
      <c r="S5480" s="2">
        <f t="shared" si="1027"/>
        <v>0</v>
      </c>
      <c r="T5480" s="2">
        <f t="shared" si="1028"/>
        <v>0</v>
      </c>
      <c r="U5480" s="2">
        <f>IF(O5480="Reg", R5480 * Inputs!$B$7, 0)</f>
        <v>0</v>
      </c>
      <c r="V5480" s="2">
        <f>MAX(F5480 + P5480*Inputs!$B$15 - (Q5480/Inputs!$B$16) - U5480, 0)</f>
        <v>0</v>
      </c>
    </row>
    <row r="5481" spans="1:22" x14ac:dyDescent="0.3">
      <c r="A5481" s="1">
        <v>46251.291666666657</v>
      </c>
      <c r="B5481" s="2">
        <v>0</v>
      </c>
      <c r="C5481" s="2">
        <v>9.2989974747233664</v>
      </c>
      <c r="D5481" s="2">
        <f t="shared" si="1020"/>
        <v>37.008629637724631</v>
      </c>
      <c r="E5481" s="2">
        <f t="shared" si="1021"/>
        <v>7.9065297819846725</v>
      </c>
      <c r="F5481" s="2">
        <f t="shared" si="1029"/>
        <v>0</v>
      </c>
      <c r="G5481" s="2">
        <f t="shared" si="1030"/>
        <v>0</v>
      </c>
      <c r="H5481" s="2">
        <f>MIN(Inputs!$B$2, (Inputs!$B$14 - F5481)/Inputs!$B$15)</f>
        <v>170</v>
      </c>
      <c r="I5481" s="2">
        <f>MAX(MIN(Inputs!$B$2, F5481*Inputs!$B$16, Inputs!$B$14*Inputs!$B$4 - G5481), 0)</f>
        <v>0</v>
      </c>
      <c r="J5481" s="2">
        <f>MAX(MIN(Inputs!$B$2, F5481*Inputs!$B$16, (Inputs!$B$14-F5481)/Inputs!$B$15)*Inputs!$B$9, 0)</f>
        <v>0</v>
      </c>
      <c r="K5481" s="2">
        <f>MAX(E5481*Inputs!$B$5 - B5481 - Inputs!$B$8, 0) * H5481</f>
        <v>0</v>
      </c>
      <c r="L5481" s="2">
        <f>IF(B5481 &gt;= D5481*Inputs!$B$10, MAX(B5481 - E5481/Inputs!$B$5 - Inputs!$B$8, 0) * I5481, 0)</f>
        <v>0</v>
      </c>
      <c r="M5481" s="2">
        <f t="shared" si="1022"/>
        <v>0</v>
      </c>
      <c r="N5481" s="3" t="str">
        <f t="shared" si="1023"/>
        <v>Idle</v>
      </c>
      <c r="O5481" s="3" t="str">
        <f t="shared" si="1031"/>
        <v>Idle</v>
      </c>
      <c r="P5481" s="2">
        <f t="shared" si="1024"/>
        <v>0</v>
      </c>
      <c r="Q5481" s="2">
        <f t="shared" si="1025"/>
        <v>0</v>
      </c>
      <c r="R5481" s="2">
        <f t="shared" si="1026"/>
        <v>0</v>
      </c>
      <c r="S5481" s="2">
        <f t="shared" si="1027"/>
        <v>0</v>
      </c>
      <c r="T5481" s="2">
        <f t="shared" si="1028"/>
        <v>0</v>
      </c>
      <c r="U5481" s="2">
        <f>IF(O5481="Reg", R5481 * Inputs!$B$7, 0)</f>
        <v>0</v>
      </c>
      <c r="V5481" s="2">
        <f>MAX(F5481 + P5481*Inputs!$B$15 - (Q5481/Inputs!$B$16) - U5481, 0)</f>
        <v>0</v>
      </c>
    </row>
    <row r="5482" spans="1:22" x14ac:dyDescent="0.3">
      <c r="A5482" s="1">
        <v>46251.333333333343</v>
      </c>
      <c r="B5482" s="2">
        <v>0</v>
      </c>
      <c r="C5482" s="2">
        <v>18.213961201271879</v>
      </c>
      <c r="D5482" s="2">
        <f t="shared" si="1020"/>
        <v>37.008629637724631</v>
      </c>
      <c r="E5482" s="2">
        <f t="shared" si="1021"/>
        <v>14.783581043915639</v>
      </c>
      <c r="F5482" s="2">
        <f t="shared" si="1029"/>
        <v>0</v>
      </c>
      <c r="G5482" s="2">
        <f t="shared" si="1030"/>
        <v>0</v>
      </c>
      <c r="H5482" s="2">
        <f>MIN(Inputs!$B$2, (Inputs!$B$14 - F5482)/Inputs!$B$15)</f>
        <v>170</v>
      </c>
      <c r="I5482" s="2">
        <f>MAX(MIN(Inputs!$B$2, F5482*Inputs!$B$16, Inputs!$B$14*Inputs!$B$4 - G5482), 0)</f>
        <v>0</v>
      </c>
      <c r="J5482" s="2">
        <f>MAX(MIN(Inputs!$B$2, F5482*Inputs!$B$16, (Inputs!$B$14-F5482)/Inputs!$B$15)*Inputs!$B$9, 0)</f>
        <v>0</v>
      </c>
      <c r="K5482" s="2">
        <f>MAX(E5482*Inputs!$B$5 - B5482 - Inputs!$B$8, 0) * H5482</f>
        <v>0</v>
      </c>
      <c r="L5482" s="2">
        <f>IF(B5482 &gt;= D5482*Inputs!$B$10, MAX(B5482 - E5482/Inputs!$B$5 - Inputs!$B$8, 0) * I5482, 0)</f>
        <v>0</v>
      </c>
      <c r="M5482" s="2">
        <f t="shared" si="1022"/>
        <v>0</v>
      </c>
      <c r="N5482" s="3" t="str">
        <f t="shared" si="1023"/>
        <v>Idle</v>
      </c>
      <c r="O5482" s="3" t="str">
        <f t="shared" si="1031"/>
        <v>Idle</v>
      </c>
      <c r="P5482" s="2">
        <f t="shared" si="1024"/>
        <v>0</v>
      </c>
      <c r="Q5482" s="2">
        <f t="shared" si="1025"/>
        <v>0</v>
      </c>
      <c r="R5482" s="2">
        <f t="shared" si="1026"/>
        <v>0</v>
      </c>
      <c r="S5482" s="2">
        <f t="shared" si="1027"/>
        <v>0</v>
      </c>
      <c r="T5482" s="2">
        <f t="shared" si="1028"/>
        <v>0</v>
      </c>
      <c r="U5482" s="2">
        <f>IF(O5482="Reg", R5482 * Inputs!$B$7, 0)</f>
        <v>0</v>
      </c>
      <c r="V5482" s="2">
        <f>MAX(F5482 + P5482*Inputs!$B$15 - (Q5482/Inputs!$B$16) - U5482, 0)</f>
        <v>0</v>
      </c>
    </row>
    <row r="5483" spans="1:22" x14ac:dyDescent="0.3">
      <c r="A5483" s="1">
        <v>46251.375</v>
      </c>
      <c r="B5483" s="2">
        <v>0</v>
      </c>
      <c r="C5483" s="2">
        <v>36.518447549866522</v>
      </c>
      <c r="D5483" s="2">
        <f t="shared" si="1020"/>
        <v>37.008629637724631</v>
      </c>
      <c r="E5483" s="2">
        <f t="shared" si="1021"/>
        <v>25.276731561027642</v>
      </c>
      <c r="F5483" s="2">
        <f t="shared" si="1029"/>
        <v>0</v>
      </c>
      <c r="G5483" s="2">
        <f t="shared" si="1030"/>
        <v>0</v>
      </c>
      <c r="H5483" s="2">
        <f>MIN(Inputs!$B$2, (Inputs!$B$14 - F5483)/Inputs!$B$15)</f>
        <v>170</v>
      </c>
      <c r="I5483" s="2">
        <f>MAX(MIN(Inputs!$B$2, F5483*Inputs!$B$16, Inputs!$B$14*Inputs!$B$4 - G5483), 0)</f>
        <v>0</v>
      </c>
      <c r="J5483" s="2">
        <f>MAX(MIN(Inputs!$B$2, F5483*Inputs!$B$16, (Inputs!$B$14-F5483)/Inputs!$B$15)*Inputs!$B$9, 0)</f>
        <v>0</v>
      </c>
      <c r="K5483" s="2">
        <f>MAX(E5483*Inputs!$B$5 - B5483 - Inputs!$B$8, 0) * H5483</f>
        <v>381.39904152973531</v>
      </c>
      <c r="L5483" s="2">
        <f>IF(B5483 &gt;= D5483*Inputs!$B$10, MAX(B5483 - E5483/Inputs!$B$5 - Inputs!$B$8, 0) * I5483, 0)</f>
        <v>0</v>
      </c>
      <c r="M5483" s="2">
        <f t="shared" si="1022"/>
        <v>0</v>
      </c>
      <c r="N5483" s="3" t="str">
        <f t="shared" si="1023"/>
        <v>Charge</v>
      </c>
      <c r="O5483" s="3" t="str">
        <f t="shared" si="1031"/>
        <v>Charge</v>
      </c>
      <c r="P5483" s="2">
        <f t="shared" si="1024"/>
        <v>170</v>
      </c>
      <c r="Q5483" s="2">
        <f t="shared" si="1025"/>
        <v>0</v>
      </c>
      <c r="R5483" s="2">
        <f t="shared" si="1026"/>
        <v>0</v>
      </c>
      <c r="S5483" s="2">
        <f t="shared" si="1027"/>
        <v>0</v>
      </c>
      <c r="T5483" s="2">
        <f t="shared" si="1028"/>
        <v>0</v>
      </c>
      <c r="U5483" s="2">
        <f>IF(O5483="Reg", R5483 * Inputs!$B$7, 0)</f>
        <v>0</v>
      </c>
      <c r="V5483" s="2">
        <f>MAX(F5483 + P5483*Inputs!$B$15 - (Q5483/Inputs!$B$16) - U5483, 0)</f>
        <v>170</v>
      </c>
    </row>
    <row r="5484" spans="1:22" x14ac:dyDescent="0.3">
      <c r="A5484" s="1">
        <v>46251.416666666657</v>
      </c>
      <c r="B5484" s="2">
        <v>0</v>
      </c>
      <c r="C5484" s="2">
        <v>9.4771910780926394</v>
      </c>
      <c r="D5484" s="2">
        <f t="shared" si="1020"/>
        <v>37.008629637724631</v>
      </c>
      <c r="E5484" s="2">
        <f t="shared" si="1021"/>
        <v>37.062439023868194</v>
      </c>
      <c r="F5484" s="2">
        <f t="shared" si="1029"/>
        <v>170</v>
      </c>
      <c r="G5484" s="2">
        <f t="shared" si="1030"/>
        <v>0</v>
      </c>
      <c r="H5484" s="2">
        <f>MIN(Inputs!$B$2, (Inputs!$B$14 - F5484)/Inputs!$B$15)</f>
        <v>170</v>
      </c>
      <c r="I5484" s="2">
        <f>MAX(MIN(Inputs!$B$2, F5484*Inputs!$B$16, Inputs!$B$14*Inputs!$B$4 - G5484), 0)</f>
        <v>170</v>
      </c>
      <c r="J5484" s="2">
        <f>MAX(MIN(Inputs!$B$2, F5484*Inputs!$B$16, (Inputs!$B$14-F5484)/Inputs!$B$15)*Inputs!$B$9, 0)</f>
        <v>136</v>
      </c>
      <c r="K5484" s="2">
        <f>MAX(E5484*Inputs!$B$5 - B5484 - Inputs!$B$8, 0) * H5484</f>
        <v>2144.5408779706822</v>
      </c>
      <c r="L5484" s="2">
        <f>IF(B5484 &gt;= D5484*Inputs!$B$10, MAX(B5484 - E5484/Inputs!$B$5 - Inputs!$B$8, 0) * I5484, 0)</f>
        <v>0</v>
      </c>
      <c r="M5484" s="2">
        <f t="shared" si="1022"/>
        <v>1288.8979866205989</v>
      </c>
      <c r="N5484" s="3" t="str">
        <f t="shared" si="1023"/>
        <v>Charge</v>
      </c>
      <c r="O5484" s="3" t="str">
        <f t="shared" si="1031"/>
        <v>Charge</v>
      </c>
      <c r="P5484" s="2">
        <f t="shared" si="1024"/>
        <v>170</v>
      </c>
      <c r="Q5484" s="2">
        <f t="shared" si="1025"/>
        <v>0</v>
      </c>
      <c r="R5484" s="2">
        <f t="shared" si="1026"/>
        <v>0</v>
      </c>
      <c r="S5484" s="2">
        <f t="shared" si="1027"/>
        <v>0</v>
      </c>
      <c r="T5484" s="2">
        <f t="shared" si="1028"/>
        <v>0</v>
      </c>
      <c r="U5484" s="2">
        <f>IF(O5484="Reg", R5484 * Inputs!$B$7, 0)</f>
        <v>0</v>
      </c>
      <c r="V5484" s="2">
        <f>MAX(F5484 + P5484*Inputs!$B$15 - (Q5484/Inputs!$B$16) - U5484, 0)</f>
        <v>340</v>
      </c>
    </row>
    <row r="5485" spans="1:22" x14ac:dyDescent="0.3">
      <c r="A5485" s="1">
        <v>46251.458333333343</v>
      </c>
      <c r="B5485" s="2">
        <v>12.5721820917553</v>
      </c>
      <c r="C5485" s="2">
        <v>2.5104008283671462</v>
      </c>
      <c r="D5485" s="2">
        <f t="shared" si="1020"/>
        <v>37.008629637724631</v>
      </c>
      <c r="E5485" s="2">
        <f t="shared" si="1021"/>
        <v>50.309095798975932</v>
      </c>
      <c r="F5485" s="2">
        <f t="shared" si="1029"/>
        <v>340</v>
      </c>
      <c r="G5485" s="2">
        <f t="shared" si="1030"/>
        <v>0</v>
      </c>
      <c r="H5485" s="2">
        <f>MIN(Inputs!$B$2, (Inputs!$B$14 - F5485)/Inputs!$B$15)</f>
        <v>0</v>
      </c>
      <c r="I5485" s="2">
        <f>MAX(MIN(Inputs!$B$2, F5485*Inputs!$B$16, Inputs!$B$14*Inputs!$B$4 - G5485), 0)</f>
        <v>170</v>
      </c>
      <c r="J5485" s="2">
        <f>MAX(MIN(Inputs!$B$2, F5485*Inputs!$B$16, (Inputs!$B$14-F5485)/Inputs!$B$15)*Inputs!$B$9, 0)</f>
        <v>0</v>
      </c>
      <c r="K5485" s="2">
        <f>MAX(E5485*Inputs!$B$5 - B5485 - Inputs!$B$8, 0) * H5485</f>
        <v>0</v>
      </c>
      <c r="L5485" s="2">
        <f>IF(B5485 &gt;= D5485*Inputs!$B$10, MAX(B5485 - E5485/Inputs!$B$5 - Inputs!$B$8, 0) * I5485, 0)</f>
        <v>0</v>
      </c>
      <c r="M5485" s="2">
        <f t="shared" si="1022"/>
        <v>0</v>
      </c>
      <c r="N5485" s="3" t="str">
        <f t="shared" si="1023"/>
        <v>Idle</v>
      </c>
      <c r="O5485" s="3" t="str">
        <f t="shared" si="1031"/>
        <v>Idle</v>
      </c>
      <c r="P5485" s="2">
        <f t="shared" si="1024"/>
        <v>0</v>
      </c>
      <c r="Q5485" s="2">
        <f t="shared" si="1025"/>
        <v>0</v>
      </c>
      <c r="R5485" s="2">
        <f t="shared" si="1026"/>
        <v>0</v>
      </c>
      <c r="S5485" s="2">
        <f t="shared" si="1027"/>
        <v>0</v>
      </c>
      <c r="T5485" s="2">
        <f t="shared" si="1028"/>
        <v>0</v>
      </c>
      <c r="U5485" s="2">
        <f>IF(O5485="Reg", R5485 * Inputs!$B$7, 0)</f>
        <v>0</v>
      </c>
      <c r="V5485" s="2">
        <f>MAX(F5485 + P5485*Inputs!$B$15 - (Q5485/Inputs!$B$16) - U5485, 0)</f>
        <v>340</v>
      </c>
    </row>
    <row r="5486" spans="1:22" x14ac:dyDescent="0.3">
      <c r="A5486" s="1">
        <v>46251.5</v>
      </c>
      <c r="B5486" s="2">
        <v>34.866996600152731</v>
      </c>
      <c r="C5486" s="2">
        <v>3.4982003236611749</v>
      </c>
      <c r="D5486" s="2">
        <f t="shared" si="1020"/>
        <v>37.008629637724631</v>
      </c>
      <c r="E5486" s="2">
        <f t="shared" si="1021"/>
        <v>62.60602759933267</v>
      </c>
      <c r="F5486" s="2">
        <f t="shared" si="1029"/>
        <v>340</v>
      </c>
      <c r="G5486" s="2">
        <f t="shared" si="1030"/>
        <v>0</v>
      </c>
      <c r="H5486" s="2">
        <f>MIN(Inputs!$B$2, (Inputs!$B$14 - F5486)/Inputs!$B$15)</f>
        <v>0</v>
      </c>
      <c r="I5486" s="2">
        <f>MAX(MIN(Inputs!$B$2, F5486*Inputs!$B$16, Inputs!$B$14*Inputs!$B$4 - G5486), 0)</f>
        <v>170</v>
      </c>
      <c r="J5486" s="2">
        <f>MAX(MIN(Inputs!$B$2, F5486*Inputs!$B$16, (Inputs!$B$14-F5486)/Inputs!$B$15)*Inputs!$B$9, 0)</f>
        <v>0</v>
      </c>
      <c r="K5486" s="2">
        <f>MAX(E5486*Inputs!$B$5 - B5486 - Inputs!$B$8, 0) * H5486</f>
        <v>0</v>
      </c>
      <c r="L5486" s="2">
        <f>IF(B5486 &gt;= D5486*Inputs!$B$10, MAX(B5486 - E5486/Inputs!$B$5 - Inputs!$B$8, 0) * I5486, 0)</f>
        <v>0</v>
      </c>
      <c r="M5486" s="2">
        <f t="shared" si="1022"/>
        <v>0</v>
      </c>
      <c r="N5486" s="3" t="str">
        <f t="shared" si="1023"/>
        <v>Idle</v>
      </c>
      <c r="O5486" s="3" t="str">
        <f t="shared" si="1031"/>
        <v>Idle</v>
      </c>
      <c r="P5486" s="2">
        <f t="shared" si="1024"/>
        <v>0</v>
      </c>
      <c r="Q5486" s="2">
        <f t="shared" si="1025"/>
        <v>0</v>
      </c>
      <c r="R5486" s="2">
        <f t="shared" si="1026"/>
        <v>0</v>
      </c>
      <c r="S5486" s="2">
        <f t="shared" si="1027"/>
        <v>0</v>
      </c>
      <c r="T5486" s="2">
        <f t="shared" si="1028"/>
        <v>0</v>
      </c>
      <c r="U5486" s="2">
        <f>IF(O5486="Reg", R5486 * Inputs!$B$7, 0)</f>
        <v>0</v>
      </c>
      <c r="V5486" s="2">
        <f>MAX(F5486 + P5486*Inputs!$B$15 - (Q5486/Inputs!$B$16) - U5486, 0)</f>
        <v>340</v>
      </c>
    </row>
    <row r="5487" spans="1:22" x14ac:dyDescent="0.3">
      <c r="A5487" s="1">
        <v>46251.541666666657</v>
      </c>
      <c r="B5487" s="2">
        <v>41.262307571585801</v>
      </c>
      <c r="C5487" s="2">
        <v>5.8145249053965813</v>
      </c>
      <c r="D5487" s="2">
        <f t="shared" si="1020"/>
        <v>37.008629637724631</v>
      </c>
      <c r="E5487" s="2">
        <f t="shared" si="1021"/>
        <v>71.741112835084067</v>
      </c>
      <c r="F5487" s="2">
        <f t="shared" si="1029"/>
        <v>340</v>
      </c>
      <c r="G5487" s="2">
        <f t="shared" si="1030"/>
        <v>0</v>
      </c>
      <c r="H5487" s="2">
        <f>MIN(Inputs!$B$2, (Inputs!$B$14 - F5487)/Inputs!$B$15)</f>
        <v>0</v>
      </c>
      <c r="I5487" s="2">
        <f>MAX(MIN(Inputs!$B$2, F5487*Inputs!$B$16, Inputs!$B$14*Inputs!$B$4 - G5487), 0)</f>
        <v>170</v>
      </c>
      <c r="J5487" s="2">
        <f>MAX(MIN(Inputs!$B$2, F5487*Inputs!$B$16, (Inputs!$B$14-F5487)/Inputs!$B$15)*Inputs!$B$9, 0)</f>
        <v>0</v>
      </c>
      <c r="K5487" s="2">
        <f>MAX(E5487*Inputs!$B$5 - B5487 - Inputs!$B$8, 0) * H5487</f>
        <v>0</v>
      </c>
      <c r="L5487" s="2">
        <f>IF(B5487 &gt;= D5487*Inputs!$B$10, MAX(B5487 - E5487/Inputs!$B$5 - Inputs!$B$8, 0) * I5487, 0)</f>
        <v>0</v>
      </c>
      <c r="M5487" s="2">
        <f t="shared" si="1022"/>
        <v>0</v>
      </c>
      <c r="N5487" s="3" t="str">
        <f t="shared" si="1023"/>
        <v>Idle</v>
      </c>
      <c r="O5487" s="3" t="str">
        <f t="shared" si="1031"/>
        <v>Idle</v>
      </c>
      <c r="P5487" s="2">
        <f t="shared" si="1024"/>
        <v>0</v>
      </c>
      <c r="Q5487" s="2">
        <f t="shared" si="1025"/>
        <v>0</v>
      </c>
      <c r="R5487" s="2">
        <f t="shared" si="1026"/>
        <v>0</v>
      </c>
      <c r="S5487" s="2">
        <f t="shared" si="1027"/>
        <v>0</v>
      </c>
      <c r="T5487" s="2">
        <f t="shared" si="1028"/>
        <v>0</v>
      </c>
      <c r="U5487" s="2">
        <f>IF(O5487="Reg", R5487 * Inputs!$B$7, 0)</f>
        <v>0</v>
      </c>
      <c r="V5487" s="2">
        <f>MAX(F5487 + P5487*Inputs!$B$15 - (Q5487/Inputs!$B$16) - U5487, 0)</f>
        <v>340</v>
      </c>
    </row>
    <row r="5488" spans="1:22" x14ac:dyDescent="0.3">
      <c r="A5488" s="1">
        <v>46251.583333333343</v>
      </c>
      <c r="B5488" s="2">
        <v>62.958903102672011</v>
      </c>
      <c r="C5488" s="2">
        <v>7.3031387686191591</v>
      </c>
      <c r="D5488" s="2">
        <f t="shared" si="1020"/>
        <v>37.008629637724631</v>
      </c>
      <c r="E5488" s="2">
        <f t="shared" si="1021"/>
        <v>79.590470495960417</v>
      </c>
      <c r="F5488" s="2">
        <f t="shared" si="1029"/>
        <v>340</v>
      </c>
      <c r="G5488" s="2">
        <f t="shared" si="1030"/>
        <v>0</v>
      </c>
      <c r="H5488" s="2">
        <f>MIN(Inputs!$B$2, (Inputs!$B$14 - F5488)/Inputs!$B$15)</f>
        <v>0</v>
      </c>
      <c r="I5488" s="2">
        <f>MAX(MIN(Inputs!$B$2, F5488*Inputs!$B$16, Inputs!$B$14*Inputs!$B$4 - G5488), 0)</f>
        <v>170</v>
      </c>
      <c r="J5488" s="2">
        <f>MAX(MIN(Inputs!$B$2, F5488*Inputs!$B$16, (Inputs!$B$14-F5488)/Inputs!$B$15)*Inputs!$B$9, 0)</f>
        <v>0</v>
      </c>
      <c r="K5488" s="2">
        <f>MAX(E5488*Inputs!$B$5 - B5488 - Inputs!$B$8, 0) * H5488</f>
        <v>0</v>
      </c>
      <c r="L5488" s="2">
        <f>IF(B5488 &gt;= D5488*Inputs!$B$10, MAX(B5488 - E5488/Inputs!$B$5 - Inputs!$B$8, 0) * I5488, 0)</f>
        <v>0</v>
      </c>
      <c r="M5488" s="2">
        <f t="shared" si="1022"/>
        <v>0</v>
      </c>
      <c r="N5488" s="3" t="str">
        <f t="shared" si="1023"/>
        <v>Idle</v>
      </c>
      <c r="O5488" s="3" t="str">
        <f t="shared" si="1031"/>
        <v>Idle</v>
      </c>
      <c r="P5488" s="2">
        <f t="shared" si="1024"/>
        <v>0</v>
      </c>
      <c r="Q5488" s="2">
        <f t="shared" si="1025"/>
        <v>0</v>
      </c>
      <c r="R5488" s="2">
        <f t="shared" si="1026"/>
        <v>0</v>
      </c>
      <c r="S5488" s="2">
        <f t="shared" si="1027"/>
        <v>0</v>
      </c>
      <c r="T5488" s="2">
        <f t="shared" si="1028"/>
        <v>0</v>
      </c>
      <c r="U5488" s="2">
        <f>IF(O5488="Reg", R5488 * Inputs!$B$7, 0)</f>
        <v>0</v>
      </c>
      <c r="V5488" s="2">
        <f>MAX(F5488 + P5488*Inputs!$B$15 - (Q5488/Inputs!$B$16) - U5488, 0)</f>
        <v>340</v>
      </c>
    </row>
    <row r="5489" spans="1:22" x14ac:dyDescent="0.3">
      <c r="A5489" s="1">
        <v>46251.625</v>
      </c>
      <c r="B5489" s="2">
        <v>70.714244777043334</v>
      </c>
      <c r="C5489" s="2">
        <v>42.61425797884484</v>
      </c>
      <c r="D5489" s="2">
        <f t="shared" si="1020"/>
        <v>37.008629637724631</v>
      </c>
      <c r="E5489" s="2">
        <f t="shared" si="1021"/>
        <v>84.697029355555728</v>
      </c>
      <c r="F5489" s="2">
        <f t="shared" si="1029"/>
        <v>340</v>
      </c>
      <c r="G5489" s="2">
        <f t="shared" si="1030"/>
        <v>0</v>
      </c>
      <c r="H5489" s="2">
        <f>MIN(Inputs!$B$2, (Inputs!$B$14 - F5489)/Inputs!$B$15)</f>
        <v>0</v>
      </c>
      <c r="I5489" s="2">
        <f>MAX(MIN(Inputs!$B$2, F5489*Inputs!$B$16, Inputs!$B$14*Inputs!$B$4 - G5489), 0)</f>
        <v>170</v>
      </c>
      <c r="J5489" s="2">
        <f>MAX(MIN(Inputs!$B$2, F5489*Inputs!$B$16, (Inputs!$B$14-F5489)/Inputs!$B$15)*Inputs!$B$9, 0)</f>
        <v>0</v>
      </c>
      <c r="K5489" s="2">
        <f>MAX(E5489*Inputs!$B$5 - B5489 - Inputs!$B$8, 0) * H5489</f>
        <v>0</v>
      </c>
      <c r="L5489" s="2">
        <f>IF(B5489 &gt;= D5489*Inputs!$B$10, MAX(B5489 - E5489/Inputs!$B$5 - Inputs!$B$8, 0) * I5489, 0)</f>
        <v>0</v>
      </c>
      <c r="M5489" s="2">
        <f t="shared" si="1022"/>
        <v>0</v>
      </c>
      <c r="N5489" s="3" t="str">
        <f t="shared" si="1023"/>
        <v>Idle</v>
      </c>
      <c r="O5489" s="3" t="str">
        <f t="shared" si="1031"/>
        <v>Idle</v>
      </c>
      <c r="P5489" s="2">
        <f t="shared" si="1024"/>
        <v>0</v>
      </c>
      <c r="Q5489" s="2">
        <f t="shared" si="1025"/>
        <v>0</v>
      </c>
      <c r="R5489" s="2">
        <f t="shared" si="1026"/>
        <v>0</v>
      </c>
      <c r="S5489" s="2">
        <f t="shared" si="1027"/>
        <v>0</v>
      </c>
      <c r="T5489" s="2">
        <f t="shared" si="1028"/>
        <v>0</v>
      </c>
      <c r="U5489" s="2">
        <f>IF(O5489="Reg", R5489 * Inputs!$B$7, 0)</f>
        <v>0</v>
      </c>
      <c r="V5489" s="2">
        <f>MAX(F5489 + P5489*Inputs!$B$15 - (Q5489/Inputs!$B$16) - U5489, 0)</f>
        <v>340</v>
      </c>
    </row>
    <row r="5490" spans="1:22" x14ac:dyDescent="0.3">
      <c r="A5490" s="1">
        <v>46251.666666666657</v>
      </c>
      <c r="B5490" s="2">
        <v>79.479940650646455</v>
      </c>
      <c r="C5490" s="2">
        <v>6.594480539500629</v>
      </c>
      <c r="D5490" s="2">
        <f t="shared" si="1020"/>
        <v>37.008629637724631</v>
      </c>
      <c r="E5490" s="2">
        <f t="shared" si="1021"/>
        <v>84.831555305284667</v>
      </c>
      <c r="F5490" s="2">
        <f t="shared" si="1029"/>
        <v>340</v>
      </c>
      <c r="G5490" s="2">
        <f t="shared" si="1030"/>
        <v>0</v>
      </c>
      <c r="H5490" s="2">
        <f>MIN(Inputs!$B$2, (Inputs!$B$14 - F5490)/Inputs!$B$15)</f>
        <v>0</v>
      </c>
      <c r="I5490" s="2">
        <f>MAX(MIN(Inputs!$B$2, F5490*Inputs!$B$16, Inputs!$B$14*Inputs!$B$4 - G5490), 0)</f>
        <v>170</v>
      </c>
      <c r="J5490" s="2">
        <f>MAX(MIN(Inputs!$B$2, F5490*Inputs!$B$16, (Inputs!$B$14-F5490)/Inputs!$B$15)*Inputs!$B$9, 0)</f>
        <v>0</v>
      </c>
      <c r="K5490" s="2">
        <f>MAX(E5490*Inputs!$B$5 - B5490 - Inputs!$B$8, 0) * H5490</f>
        <v>0</v>
      </c>
      <c r="L5490" s="2">
        <f>IF(B5490 &gt;= D5490*Inputs!$B$10, MAX(B5490 - E5490/Inputs!$B$5 - Inputs!$B$8, 0) * I5490, 0)</f>
        <v>0</v>
      </c>
      <c r="M5490" s="2">
        <f t="shared" si="1022"/>
        <v>0</v>
      </c>
      <c r="N5490" s="3" t="str">
        <f t="shared" si="1023"/>
        <v>Idle</v>
      </c>
      <c r="O5490" s="3" t="str">
        <f t="shared" si="1031"/>
        <v>Idle</v>
      </c>
      <c r="P5490" s="2">
        <f t="shared" si="1024"/>
        <v>0</v>
      </c>
      <c r="Q5490" s="2">
        <f t="shared" si="1025"/>
        <v>0</v>
      </c>
      <c r="R5490" s="2">
        <f t="shared" si="1026"/>
        <v>0</v>
      </c>
      <c r="S5490" s="2">
        <f t="shared" si="1027"/>
        <v>0</v>
      </c>
      <c r="T5490" s="2">
        <f t="shared" si="1028"/>
        <v>0</v>
      </c>
      <c r="U5490" s="2">
        <f>IF(O5490="Reg", R5490 * Inputs!$B$7, 0)</f>
        <v>0</v>
      </c>
      <c r="V5490" s="2">
        <f>MAX(F5490 + P5490*Inputs!$B$15 - (Q5490/Inputs!$B$16) - U5490, 0)</f>
        <v>340</v>
      </c>
    </row>
    <row r="5491" spans="1:22" x14ac:dyDescent="0.3">
      <c r="A5491" s="1">
        <v>46251.708333333343</v>
      </c>
      <c r="B5491" s="2">
        <v>86.353772893895709</v>
      </c>
      <c r="C5491" s="2">
        <v>20.6006860917987</v>
      </c>
      <c r="D5491" s="2">
        <f t="shared" si="1020"/>
        <v>37.008629637724631</v>
      </c>
      <c r="E5491" s="2">
        <f t="shared" si="1021"/>
        <v>81.779928298329878</v>
      </c>
      <c r="F5491" s="2">
        <f t="shared" si="1029"/>
        <v>340</v>
      </c>
      <c r="G5491" s="2">
        <f t="shared" si="1030"/>
        <v>0</v>
      </c>
      <c r="H5491" s="2">
        <f>MIN(Inputs!$B$2, (Inputs!$B$14 - F5491)/Inputs!$B$15)</f>
        <v>0</v>
      </c>
      <c r="I5491" s="2">
        <f>MAX(MIN(Inputs!$B$2, F5491*Inputs!$B$16, Inputs!$B$14*Inputs!$B$4 - G5491), 0)</f>
        <v>170</v>
      </c>
      <c r="J5491" s="2">
        <f>MAX(MIN(Inputs!$B$2, F5491*Inputs!$B$16, (Inputs!$B$14-F5491)/Inputs!$B$15)*Inputs!$B$9, 0)</f>
        <v>0</v>
      </c>
      <c r="K5491" s="2">
        <f>MAX(E5491*Inputs!$B$5 - B5491 - Inputs!$B$8, 0) * H5491</f>
        <v>0</v>
      </c>
      <c r="L5491" s="2">
        <f>IF(B5491 &gt;= D5491*Inputs!$B$10, MAX(B5491 - E5491/Inputs!$B$5 - Inputs!$B$8, 0) * I5491, 0)</f>
        <v>0</v>
      </c>
      <c r="M5491" s="2">
        <f t="shared" si="1022"/>
        <v>0</v>
      </c>
      <c r="N5491" s="3" t="str">
        <f t="shared" si="1023"/>
        <v>Idle</v>
      </c>
      <c r="O5491" s="3" t="str">
        <f t="shared" si="1031"/>
        <v>Idle</v>
      </c>
      <c r="P5491" s="2">
        <f t="shared" si="1024"/>
        <v>0</v>
      </c>
      <c r="Q5491" s="2">
        <f t="shared" si="1025"/>
        <v>0</v>
      </c>
      <c r="R5491" s="2">
        <f t="shared" si="1026"/>
        <v>0</v>
      </c>
      <c r="S5491" s="2">
        <f t="shared" si="1027"/>
        <v>0</v>
      </c>
      <c r="T5491" s="2">
        <f t="shared" si="1028"/>
        <v>0</v>
      </c>
      <c r="U5491" s="2">
        <f>IF(O5491="Reg", R5491 * Inputs!$B$7, 0)</f>
        <v>0</v>
      </c>
      <c r="V5491" s="2">
        <f>MAX(F5491 + P5491*Inputs!$B$15 - (Q5491/Inputs!$B$16) - U5491, 0)</f>
        <v>340</v>
      </c>
    </row>
    <row r="5492" spans="1:22" x14ac:dyDescent="0.3">
      <c r="A5492" s="1">
        <v>46251.75</v>
      </c>
      <c r="B5492" s="2">
        <v>89.677508014661086</v>
      </c>
      <c r="C5492" s="2">
        <v>2.8345179382716128</v>
      </c>
      <c r="D5492" s="2">
        <f t="shared" si="1020"/>
        <v>37.008629637724631</v>
      </c>
      <c r="E5492" s="2">
        <f t="shared" si="1021"/>
        <v>74.945855394362468</v>
      </c>
      <c r="F5492" s="2">
        <f t="shared" si="1029"/>
        <v>340</v>
      </c>
      <c r="G5492" s="2">
        <f t="shared" si="1030"/>
        <v>0</v>
      </c>
      <c r="H5492" s="2">
        <f>MIN(Inputs!$B$2, (Inputs!$B$14 - F5492)/Inputs!$B$15)</f>
        <v>0</v>
      </c>
      <c r="I5492" s="2">
        <f>MAX(MIN(Inputs!$B$2, F5492*Inputs!$B$16, Inputs!$B$14*Inputs!$B$4 - G5492), 0)</f>
        <v>170</v>
      </c>
      <c r="J5492" s="2">
        <f>MAX(MIN(Inputs!$B$2, F5492*Inputs!$B$16, (Inputs!$B$14-F5492)/Inputs!$B$15)*Inputs!$B$9, 0)</f>
        <v>0</v>
      </c>
      <c r="K5492" s="2">
        <f>MAX(E5492*Inputs!$B$5 - B5492 - Inputs!$B$8, 0) * H5492</f>
        <v>0</v>
      </c>
      <c r="L5492" s="2">
        <f>IF(B5492 &gt;= D5492*Inputs!$B$10, MAX(B5492 - E5492/Inputs!$B$5 - Inputs!$B$8, 0) * I5492, 0)</f>
        <v>0</v>
      </c>
      <c r="M5492" s="2">
        <f t="shared" si="1022"/>
        <v>0</v>
      </c>
      <c r="N5492" s="3" t="str">
        <f t="shared" si="1023"/>
        <v>Idle</v>
      </c>
      <c r="O5492" s="3" t="str">
        <f t="shared" si="1031"/>
        <v>Idle</v>
      </c>
      <c r="P5492" s="2">
        <f t="shared" si="1024"/>
        <v>0</v>
      </c>
      <c r="Q5492" s="2">
        <f t="shared" si="1025"/>
        <v>0</v>
      </c>
      <c r="R5492" s="2">
        <f t="shared" si="1026"/>
        <v>0</v>
      </c>
      <c r="S5492" s="2">
        <f t="shared" si="1027"/>
        <v>0</v>
      </c>
      <c r="T5492" s="2">
        <f t="shared" si="1028"/>
        <v>0</v>
      </c>
      <c r="U5492" s="2">
        <f>IF(O5492="Reg", R5492 * Inputs!$B$7, 0)</f>
        <v>0</v>
      </c>
      <c r="V5492" s="2">
        <f>MAX(F5492 + P5492*Inputs!$B$15 - (Q5492/Inputs!$B$16) - U5492, 0)</f>
        <v>340</v>
      </c>
    </row>
    <row r="5493" spans="1:22" x14ac:dyDescent="0.3">
      <c r="A5493" s="1">
        <v>46251.791666666657</v>
      </c>
      <c r="B5493" s="2">
        <v>88.358453536843939</v>
      </c>
      <c r="C5493" s="2">
        <v>8.0837039698013768</v>
      </c>
      <c r="D5493" s="2">
        <f t="shared" si="1020"/>
        <v>37.008629637724631</v>
      </c>
      <c r="E5493" s="2">
        <f t="shared" si="1021"/>
        <v>64.980000451449115</v>
      </c>
      <c r="F5493" s="2">
        <f t="shared" si="1029"/>
        <v>340</v>
      </c>
      <c r="G5493" s="2">
        <f t="shared" si="1030"/>
        <v>0</v>
      </c>
      <c r="H5493" s="2">
        <f>MIN(Inputs!$B$2, (Inputs!$B$14 - F5493)/Inputs!$B$15)</f>
        <v>0</v>
      </c>
      <c r="I5493" s="2">
        <f>MAX(MIN(Inputs!$B$2, F5493*Inputs!$B$16, Inputs!$B$14*Inputs!$B$4 - G5493), 0)</f>
        <v>170</v>
      </c>
      <c r="J5493" s="2">
        <f>MAX(MIN(Inputs!$B$2, F5493*Inputs!$B$16, (Inputs!$B$14-F5493)/Inputs!$B$15)*Inputs!$B$9, 0)</f>
        <v>0</v>
      </c>
      <c r="K5493" s="2">
        <f>MAX(E5493*Inputs!$B$5 - B5493 - Inputs!$B$8, 0) * H5493</f>
        <v>0</v>
      </c>
      <c r="L5493" s="2">
        <f>IF(B5493 &gt;= D5493*Inputs!$B$10, MAX(B5493 - E5493/Inputs!$B$5 - Inputs!$B$8, 0) * I5493, 0)</f>
        <v>0</v>
      </c>
      <c r="M5493" s="2">
        <f t="shared" si="1022"/>
        <v>0</v>
      </c>
      <c r="N5493" s="3" t="str">
        <f t="shared" si="1023"/>
        <v>Idle</v>
      </c>
      <c r="O5493" s="3" t="str">
        <f t="shared" si="1031"/>
        <v>Idle</v>
      </c>
      <c r="P5493" s="2">
        <f t="shared" si="1024"/>
        <v>0</v>
      </c>
      <c r="Q5493" s="2">
        <f t="shared" si="1025"/>
        <v>0</v>
      </c>
      <c r="R5493" s="2">
        <f t="shared" si="1026"/>
        <v>0</v>
      </c>
      <c r="S5493" s="2">
        <f t="shared" si="1027"/>
        <v>0</v>
      </c>
      <c r="T5493" s="2">
        <f t="shared" si="1028"/>
        <v>0</v>
      </c>
      <c r="U5493" s="2">
        <f>IF(O5493="Reg", R5493 * Inputs!$B$7, 0)</f>
        <v>0</v>
      </c>
      <c r="V5493" s="2">
        <f>MAX(F5493 + P5493*Inputs!$B$15 - (Q5493/Inputs!$B$16) - U5493, 0)</f>
        <v>340</v>
      </c>
    </row>
    <row r="5494" spans="1:22" x14ac:dyDescent="0.3">
      <c r="A5494" s="1">
        <v>46251.833333333343</v>
      </c>
      <c r="B5494" s="2">
        <v>93.598256260243858</v>
      </c>
      <c r="C5494" s="2">
        <v>9.9874831725884743</v>
      </c>
      <c r="D5494" s="2">
        <f t="shared" si="1020"/>
        <v>37.008629637724631</v>
      </c>
      <c r="E5494" s="2">
        <f t="shared" si="1021"/>
        <v>53.045374580371934</v>
      </c>
      <c r="F5494" s="2">
        <f t="shared" si="1029"/>
        <v>340</v>
      </c>
      <c r="G5494" s="2">
        <f t="shared" si="1030"/>
        <v>0</v>
      </c>
      <c r="H5494" s="2">
        <f>MIN(Inputs!$B$2, (Inputs!$B$14 - F5494)/Inputs!$B$15)</f>
        <v>0</v>
      </c>
      <c r="I5494" s="2">
        <f>MAX(MIN(Inputs!$B$2, F5494*Inputs!$B$16, Inputs!$B$14*Inputs!$B$4 - G5494), 0)</f>
        <v>170</v>
      </c>
      <c r="J5494" s="2">
        <f>MAX(MIN(Inputs!$B$2, F5494*Inputs!$B$16, (Inputs!$B$14-F5494)/Inputs!$B$15)*Inputs!$B$9, 0)</f>
        <v>0</v>
      </c>
      <c r="K5494" s="2">
        <f>MAX(E5494*Inputs!$B$5 - B5494 - Inputs!$B$8, 0) * H5494</f>
        <v>0</v>
      </c>
      <c r="L5494" s="2">
        <f>IF(B5494 &gt;= D5494*Inputs!$B$10, MAX(B5494 - E5494/Inputs!$B$5 - Inputs!$B$8, 0) * I5494, 0)</f>
        <v>2264.3016566696047</v>
      </c>
      <c r="M5494" s="2">
        <f t="shared" si="1022"/>
        <v>0</v>
      </c>
      <c r="N5494" s="3" t="str">
        <f t="shared" si="1023"/>
        <v>Discharge</v>
      </c>
      <c r="O5494" s="3" t="str">
        <f t="shared" si="1031"/>
        <v>Discharge</v>
      </c>
      <c r="P5494" s="2">
        <f t="shared" si="1024"/>
        <v>0</v>
      </c>
      <c r="Q5494" s="2">
        <f t="shared" si="1025"/>
        <v>170</v>
      </c>
      <c r="R5494" s="2">
        <f t="shared" si="1026"/>
        <v>0</v>
      </c>
      <c r="S5494" s="2">
        <f t="shared" si="1027"/>
        <v>15911.703564241456</v>
      </c>
      <c r="T5494" s="2">
        <f t="shared" si="1028"/>
        <v>0</v>
      </c>
      <c r="U5494" s="2">
        <f>IF(O5494="Reg", R5494 * Inputs!$B$7, 0)</f>
        <v>0</v>
      </c>
      <c r="V5494" s="2">
        <f>MAX(F5494 + P5494*Inputs!$B$15 - (Q5494/Inputs!$B$16) - U5494, 0)</f>
        <v>170</v>
      </c>
    </row>
    <row r="5495" spans="1:22" x14ac:dyDescent="0.3">
      <c r="A5495" s="1">
        <v>46251.875</v>
      </c>
      <c r="B5495" s="2">
        <v>71.521400475416968</v>
      </c>
      <c r="C5495" s="2">
        <v>14.7692956078302</v>
      </c>
      <c r="D5495" s="2">
        <f t="shared" si="1020"/>
        <v>37.008629637724631</v>
      </c>
      <c r="E5495" s="2">
        <f t="shared" si="1021"/>
        <v>37.445665203664625</v>
      </c>
      <c r="F5495" s="2">
        <f t="shared" si="1029"/>
        <v>170</v>
      </c>
      <c r="G5495" s="2">
        <f t="shared" si="1030"/>
        <v>170</v>
      </c>
      <c r="H5495" s="2">
        <f>MIN(Inputs!$B$2, (Inputs!$B$14 - F5495)/Inputs!$B$15)</f>
        <v>170</v>
      </c>
      <c r="I5495" s="2">
        <f>MAX(MIN(Inputs!$B$2, F5495*Inputs!$B$16, Inputs!$B$14*Inputs!$B$4 - G5495), 0)</f>
        <v>170</v>
      </c>
      <c r="J5495" s="2">
        <f>MAX(MIN(Inputs!$B$2, F5495*Inputs!$B$16, (Inputs!$B$14-F5495)/Inputs!$B$15)*Inputs!$B$9, 0)</f>
        <v>136</v>
      </c>
      <c r="K5495" s="2">
        <f>MAX(E5495*Inputs!$B$5 - B5495 - Inputs!$B$8, 0) * H5495</f>
        <v>0</v>
      </c>
      <c r="L5495" s="2">
        <f>IF(B5495 &gt;= D5495*Inputs!$B$10, MAX(B5495 - E5495/Inputs!$B$5 - Inputs!$B$8, 0) * I5495, 0)</f>
        <v>1524.8163937493089</v>
      </c>
      <c r="M5495" s="2">
        <f t="shared" si="1022"/>
        <v>2008.6242026649072</v>
      </c>
      <c r="N5495" s="3" t="str">
        <f t="shared" si="1023"/>
        <v>Reg</v>
      </c>
      <c r="O5495" s="3" t="str">
        <f t="shared" si="1031"/>
        <v>Discharge</v>
      </c>
      <c r="P5495" s="2">
        <f t="shared" si="1024"/>
        <v>0</v>
      </c>
      <c r="Q5495" s="2">
        <f t="shared" si="1025"/>
        <v>170</v>
      </c>
      <c r="R5495" s="2">
        <f t="shared" si="1026"/>
        <v>0</v>
      </c>
      <c r="S5495" s="2">
        <f t="shared" si="1027"/>
        <v>12158.638080820885</v>
      </c>
      <c r="T5495" s="2">
        <f t="shared" si="1028"/>
        <v>0</v>
      </c>
      <c r="U5495" s="2">
        <f>IF(O5495="Reg", R5495 * Inputs!$B$7, 0)</f>
        <v>0</v>
      </c>
      <c r="V5495" s="2">
        <f>MAX(F5495 + P5495*Inputs!$B$15 - (Q5495/Inputs!$B$16) - U5495, 0)</f>
        <v>0</v>
      </c>
    </row>
    <row r="5496" spans="1:22" x14ac:dyDescent="0.3">
      <c r="A5496" s="1">
        <v>46251.916666666657</v>
      </c>
      <c r="B5496" s="2">
        <v>61.170178608917723</v>
      </c>
      <c r="C5496" s="2">
        <v>6.8052376336951106</v>
      </c>
      <c r="D5496" s="2">
        <f t="shared" si="1020"/>
        <v>37.008629637724631</v>
      </c>
      <c r="E5496" s="2">
        <f t="shared" si="1021"/>
        <v>25.525431791095126</v>
      </c>
      <c r="F5496" s="2">
        <f t="shared" si="1029"/>
        <v>0</v>
      </c>
      <c r="G5496" s="2">
        <f t="shared" si="1030"/>
        <v>340</v>
      </c>
      <c r="H5496" s="2">
        <f>MIN(Inputs!$B$2, (Inputs!$B$14 - F5496)/Inputs!$B$15)</f>
        <v>170</v>
      </c>
      <c r="I5496" s="2">
        <f>MAX(MIN(Inputs!$B$2, F5496*Inputs!$B$16, Inputs!$B$14*Inputs!$B$4 - G5496), 0)</f>
        <v>0</v>
      </c>
      <c r="J5496" s="2">
        <f>MAX(MIN(Inputs!$B$2, F5496*Inputs!$B$16, (Inputs!$B$14-F5496)/Inputs!$B$15)*Inputs!$B$9, 0)</f>
        <v>0</v>
      </c>
      <c r="K5496" s="2">
        <f>MAX(E5496*Inputs!$B$5 - B5496 - Inputs!$B$8, 0) * H5496</f>
        <v>0</v>
      </c>
      <c r="L5496" s="2">
        <f>IF(B5496 &gt;= D5496*Inputs!$B$10, MAX(B5496 - E5496/Inputs!$B$5 - Inputs!$B$8, 0) * I5496, 0)</f>
        <v>0</v>
      </c>
      <c r="M5496" s="2">
        <f t="shared" si="1022"/>
        <v>0</v>
      </c>
      <c r="N5496" s="3" t="str">
        <f t="shared" si="1023"/>
        <v>Idle</v>
      </c>
      <c r="O5496" s="3" t="str">
        <f t="shared" si="1031"/>
        <v>Idle</v>
      </c>
      <c r="P5496" s="2">
        <f t="shared" si="1024"/>
        <v>0</v>
      </c>
      <c r="Q5496" s="2">
        <f t="shared" si="1025"/>
        <v>0</v>
      </c>
      <c r="R5496" s="2">
        <f t="shared" si="1026"/>
        <v>0</v>
      </c>
      <c r="S5496" s="2">
        <f t="shared" si="1027"/>
        <v>0</v>
      </c>
      <c r="T5496" s="2">
        <f t="shared" si="1028"/>
        <v>0</v>
      </c>
      <c r="U5496" s="2">
        <f>IF(O5496="Reg", R5496 * Inputs!$B$7, 0)</f>
        <v>0</v>
      </c>
      <c r="V5496" s="2">
        <f>MAX(F5496 + P5496*Inputs!$B$15 - (Q5496/Inputs!$B$16) - U5496, 0)</f>
        <v>0</v>
      </c>
    </row>
    <row r="5497" spans="1:22" x14ac:dyDescent="0.3">
      <c r="A5497" s="1">
        <v>46251.958333333343</v>
      </c>
      <c r="B5497" s="2">
        <v>45.349335470091347</v>
      </c>
      <c r="C5497" s="2">
        <v>17.19435267655096</v>
      </c>
      <c r="D5497" s="2">
        <f t="shared" si="1020"/>
        <v>37.008629637724631</v>
      </c>
      <c r="E5497" s="2">
        <f t="shared" si="1021"/>
        <v>15.330402022942172</v>
      </c>
      <c r="F5497" s="2">
        <f t="shared" si="1029"/>
        <v>0</v>
      </c>
      <c r="G5497" s="2">
        <f t="shared" si="1030"/>
        <v>340</v>
      </c>
      <c r="H5497" s="2">
        <f>MIN(Inputs!$B$2, (Inputs!$B$14 - F5497)/Inputs!$B$15)</f>
        <v>170</v>
      </c>
      <c r="I5497" s="2">
        <f>MAX(MIN(Inputs!$B$2, F5497*Inputs!$B$16, Inputs!$B$14*Inputs!$B$4 - G5497), 0)</f>
        <v>0</v>
      </c>
      <c r="J5497" s="2">
        <f>MAX(MIN(Inputs!$B$2, F5497*Inputs!$B$16, (Inputs!$B$14-F5497)/Inputs!$B$15)*Inputs!$B$9, 0)</f>
        <v>0</v>
      </c>
      <c r="K5497" s="2">
        <f>MAX(E5497*Inputs!$B$5 - B5497 - Inputs!$B$8, 0) * H5497</f>
        <v>0</v>
      </c>
      <c r="L5497" s="2">
        <f>IF(B5497 &gt;= D5497*Inputs!$B$10, MAX(B5497 - E5497/Inputs!$B$5 - Inputs!$B$8, 0) * I5497, 0)</f>
        <v>0</v>
      </c>
      <c r="M5497" s="2">
        <f t="shared" si="1022"/>
        <v>0</v>
      </c>
      <c r="N5497" s="3" t="str">
        <f t="shared" si="1023"/>
        <v>Idle</v>
      </c>
      <c r="O5497" s="3" t="str">
        <f t="shared" si="1031"/>
        <v>Idle</v>
      </c>
      <c r="P5497" s="2">
        <f t="shared" si="1024"/>
        <v>0</v>
      </c>
      <c r="Q5497" s="2">
        <f t="shared" si="1025"/>
        <v>0</v>
      </c>
      <c r="R5497" s="2">
        <f t="shared" si="1026"/>
        <v>0</v>
      </c>
      <c r="S5497" s="2">
        <f t="shared" si="1027"/>
        <v>0</v>
      </c>
      <c r="T5497" s="2">
        <f t="shared" si="1028"/>
        <v>0</v>
      </c>
      <c r="U5497" s="2">
        <f>IF(O5497="Reg", R5497 * Inputs!$B$7, 0)</f>
        <v>0</v>
      </c>
      <c r="V5497" s="2">
        <f>MAX(F5497 + P5497*Inputs!$B$15 - (Q5497/Inputs!$B$16) - U5497, 0)</f>
        <v>0</v>
      </c>
    </row>
    <row r="5498" spans="1:22" x14ac:dyDescent="0.3">
      <c r="A5498" s="1">
        <v>46252</v>
      </c>
      <c r="B5498" s="2">
        <v>29.882378357180901</v>
      </c>
      <c r="C5498" s="2">
        <v>5.0804568001567434</v>
      </c>
      <c r="D5498" s="2">
        <f t="shared" si="1020"/>
        <v>36.703357470732989</v>
      </c>
      <c r="E5498" s="2">
        <f t="shared" si="1021"/>
        <v>7.7721794445936139</v>
      </c>
      <c r="F5498" s="2">
        <f t="shared" si="1029"/>
        <v>0</v>
      </c>
      <c r="G5498" s="2">
        <f t="shared" si="1030"/>
        <v>0</v>
      </c>
      <c r="H5498" s="2">
        <f>MIN(Inputs!$B$2, (Inputs!$B$14 - F5498)/Inputs!$B$15)</f>
        <v>170</v>
      </c>
      <c r="I5498" s="2">
        <f>MAX(MIN(Inputs!$B$2, F5498*Inputs!$B$16, Inputs!$B$14*Inputs!$B$4 - G5498), 0)</f>
        <v>0</v>
      </c>
      <c r="J5498" s="2">
        <f>MAX(MIN(Inputs!$B$2, F5498*Inputs!$B$16, (Inputs!$B$14-F5498)/Inputs!$B$15)*Inputs!$B$9, 0)</f>
        <v>0</v>
      </c>
      <c r="K5498" s="2">
        <f>MAX(E5498*Inputs!$B$5 - B5498 - Inputs!$B$8, 0) * H5498</f>
        <v>0</v>
      </c>
      <c r="L5498" s="2">
        <f>IF(B5498 &gt;= D5498*Inputs!$B$10, MAX(B5498 - E5498/Inputs!$B$5 - Inputs!$B$8, 0) * I5498, 0)</f>
        <v>0</v>
      </c>
      <c r="M5498" s="2">
        <f t="shared" si="1022"/>
        <v>0</v>
      </c>
      <c r="N5498" s="3" t="str">
        <f t="shared" si="1023"/>
        <v>Idle</v>
      </c>
      <c r="O5498" s="3" t="str">
        <f t="shared" si="1031"/>
        <v>Idle</v>
      </c>
      <c r="P5498" s="2">
        <f t="shared" si="1024"/>
        <v>0</v>
      </c>
      <c r="Q5498" s="2">
        <f t="shared" si="1025"/>
        <v>0</v>
      </c>
      <c r="R5498" s="2">
        <f t="shared" si="1026"/>
        <v>0</v>
      </c>
      <c r="S5498" s="2">
        <f t="shared" si="1027"/>
        <v>0</v>
      </c>
      <c r="T5498" s="2">
        <f t="shared" si="1028"/>
        <v>0</v>
      </c>
      <c r="U5498" s="2">
        <f>IF(O5498="Reg", R5498 * Inputs!$B$7, 0)</f>
        <v>0</v>
      </c>
      <c r="V5498" s="2">
        <f>MAX(F5498 + P5498*Inputs!$B$15 - (Q5498/Inputs!$B$16) - U5498, 0)</f>
        <v>0</v>
      </c>
    </row>
    <row r="5499" spans="1:22" x14ac:dyDescent="0.3">
      <c r="A5499" s="1">
        <v>46252.041666666657</v>
      </c>
      <c r="B5499" s="2">
        <v>16.75069831038078</v>
      </c>
      <c r="C5499" s="2">
        <v>9.4978391951180416</v>
      </c>
      <c r="D5499" s="2">
        <f t="shared" si="1020"/>
        <v>36.703357470732989</v>
      </c>
      <c r="E5499" s="2">
        <f t="shared" si="1021"/>
        <v>2.7917830517301301</v>
      </c>
      <c r="F5499" s="2">
        <f t="shared" si="1029"/>
        <v>0</v>
      </c>
      <c r="G5499" s="2">
        <f t="shared" si="1030"/>
        <v>0</v>
      </c>
      <c r="H5499" s="2">
        <f>MIN(Inputs!$B$2, (Inputs!$B$14 - F5499)/Inputs!$B$15)</f>
        <v>170</v>
      </c>
      <c r="I5499" s="2">
        <f>MAX(MIN(Inputs!$B$2, F5499*Inputs!$B$16, Inputs!$B$14*Inputs!$B$4 - G5499), 0)</f>
        <v>0</v>
      </c>
      <c r="J5499" s="2">
        <f>MAX(MIN(Inputs!$B$2, F5499*Inputs!$B$16, (Inputs!$B$14-F5499)/Inputs!$B$15)*Inputs!$B$9, 0)</f>
        <v>0</v>
      </c>
      <c r="K5499" s="2">
        <f>MAX(E5499*Inputs!$B$5 - B5499 - Inputs!$B$8, 0) * H5499</f>
        <v>0</v>
      </c>
      <c r="L5499" s="2">
        <f>IF(B5499 &gt;= D5499*Inputs!$B$10, MAX(B5499 - E5499/Inputs!$B$5 - Inputs!$B$8, 0) * I5499, 0)</f>
        <v>0</v>
      </c>
      <c r="M5499" s="2">
        <f t="shared" si="1022"/>
        <v>0</v>
      </c>
      <c r="N5499" s="3" t="str">
        <f t="shared" si="1023"/>
        <v>Idle</v>
      </c>
      <c r="O5499" s="3" t="str">
        <f t="shared" si="1031"/>
        <v>Idle</v>
      </c>
      <c r="P5499" s="2">
        <f t="shared" si="1024"/>
        <v>0</v>
      </c>
      <c r="Q5499" s="2">
        <f t="shared" si="1025"/>
        <v>0</v>
      </c>
      <c r="R5499" s="2">
        <f t="shared" si="1026"/>
        <v>0</v>
      </c>
      <c r="S5499" s="2">
        <f t="shared" si="1027"/>
        <v>0</v>
      </c>
      <c r="T5499" s="2">
        <f t="shared" si="1028"/>
        <v>0</v>
      </c>
      <c r="U5499" s="2">
        <f>IF(O5499="Reg", R5499 * Inputs!$B$7, 0)</f>
        <v>0</v>
      </c>
      <c r="V5499" s="2">
        <f>MAX(F5499 + P5499*Inputs!$B$15 - (Q5499/Inputs!$B$16) - U5499, 0)</f>
        <v>0</v>
      </c>
    </row>
    <row r="5500" spans="1:22" x14ac:dyDescent="0.3">
      <c r="A5500" s="1">
        <v>46252.083333333343</v>
      </c>
      <c r="B5500" s="2">
        <v>0</v>
      </c>
      <c r="C5500" s="2">
        <v>3.7063193713081111</v>
      </c>
      <c r="D5500" s="2">
        <f t="shared" si="1020"/>
        <v>36.703357470732989</v>
      </c>
      <c r="E5500" s="2">
        <f t="shared" si="1021"/>
        <v>0</v>
      </c>
      <c r="F5500" s="2">
        <f t="shared" si="1029"/>
        <v>0</v>
      </c>
      <c r="G5500" s="2">
        <f t="shared" si="1030"/>
        <v>0</v>
      </c>
      <c r="H5500" s="2">
        <f>MIN(Inputs!$B$2, (Inputs!$B$14 - F5500)/Inputs!$B$15)</f>
        <v>170</v>
      </c>
      <c r="I5500" s="2">
        <f>MAX(MIN(Inputs!$B$2, F5500*Inputs!$B$16, Inputs!$B$14*Inputs!$B$4 - G5500), 0)</f>
        <v>0</v>
      </c>
      <c r="J5500" s="2">
        <f>MAX(MIN(Inputs!$B$2, F5500*Inputs!$B$16, (Inputs!$B$14-F5500)/Inputs!$B$15)*Inputs!$B$9, 0)</f>
        <v>0</v>
      </c>
      <c r="K5500" s="2">
        <f>MAX(E5500*Inputs!$B$5 - B5500 - Inputs!$B$8, 0) * H5500</f>
        <v>0</v>
      </c>
      <c r="L5500" s="2">
        <f>IF(B5500 &gt;= D5500*Inputs!$B$10, MAX(B5500 - E5500/Inputs!$B$5 - Inputs!$B$8, 0) * I5500, 0)</f>
        <v>0</v>
      </c>
      <c r="M5500" s="2">
        <f t="shared" si="1022"/>
        <v>0</v>
      </c>
      <c r="N5500" s="3" t="str">
        <f t="shared" si="1023"/>
        <v>Idle</v>
      </c>
      <c r="O5500" s="3" t="str">
        <f t="shared" si="1031"/>
        <v>Idle</v>
      </c>
      <c r="P5500" s="2">
        <f t="shared" si="1024"/>
        <v>0</v>
      </c>
      <c r="Q5500" s="2">
        <f t="shared" si="1025"/>
        <v>0</v>
      </c>
      <c r="R5500" s="2">
        <f t="shared" si="1026"/>
        <v>0</v>
      </c>
      <c r="S5500" s="2">
        <f t="shared" si="1027"/>
        <v>0</v>
      </c>
      <c r="T5500" s="2">
        <f t="shared" si="1028"/>
        <v>0</v>
      </c>
      <c r="U5500" s="2">
        <f>IF(O5500="Reg", R5500 * Inputs!$B$7, 0)</f>
        <v>0</v>
      </c>
      <c r="V5500" s="2">
        <f>MAX(F5500 + P5500*Inputs!$B$15 - (Q5500/Inputs!$B$16) - U5500, 0)</f>
        <v>0</v>
      </c>
    </row>
    <row r="5501" spans="1:22" x14ac:dyDescent="0.3">
      <c r="A5501" s="1">
        <v>46252.125</v>
      </c>
      <c r="B5501" s="2">
        <v>0</v>
      </c>
      <c r="C5501" s="2">
        <v>29.773480079235309</v>
      </c>
      <c r="D5501" s="2">
        <f t="shared" si="1020"/>
        <v>36.703357470732989</v>
      </c>
      <c r="E5501" s="2">
        <f t="shared" si="1021"/>
        <v>0</v>
      </c>
      <c r="F5501" s="2">
        <f t="shared" si="1029"/>
        <v>0</v>
      </c>
      <c r="G5501" s="2">
        <f t="shared" si="1030"/>
        <v>0</v>
      </c>
      <c r="H5501" s="2">
        <f>MIN(Inputs!$B$2, (Inputs!$B$14 - F5501)/Inputs!$B$15)</f>
        <v>170</v>
      </c>
      <c r="I5501" s="2">
        <f>MAX(MIN(Inputs!$B$2, F5501*Inputs!$B$16, Inputs!$B$14*Inputs!$B$4 - G5501), 0)</f>
        <v>0</v>
      </c>
      <c r="J5501" s="2">
        <f>MAX(MIN(Inputs!$B$2, F5501*Inputs!$B$16, (Inputs!$B$14-F5501)/Inputs!$B$15)*Inputs!$B$9, 0)</f>
        <v>0</v>
      </c>
      <c r="K5501" s="2">
        <f>MAX(E5501*Inputs!$B$5 - B5501 - Inputs!$B$8, 0) * H5501</f>
        <v>0</v>
      </c>
      <c r="L5501" s="2">
        <f>IF(B5501 &gt;= D5501*Inputs!$B$10, MAX(B5501 - E5501/Inputs!$B$5 - Inputs!$B$8, 0) * I5501, 0)</f>
        <v>0</v>
      </c>
      <c r="M5501" s="2">
        <f t="shared" si="1022"/>
        <v>0</v>
      </c>
      <c r="N5501" s="3" t="str">
        <f t="shared" si="1023"/>
        <v>Idle</v>
      </c>
      <c r="O5501" s="3" t="str">
        <f t="shared" si="1031"/>
        <v>Idle</v>
      </c>
      <c r="P5501" s="2">
        <f t="shared" si="1024"/>
        <v>0</v>
      </c>
      <c r="Q5501" s="2">
        <f t="shared" si="1025"/>
        <v>0</v>
      </c>
      <c r="R5501" s="2">
        <f t="shared" si="1026"/>
        <v>0</v>
      </c>
      <c r="S5501" s="2">
        <f t="shared" si="1027"/>
        <v>0</v>
      </c>
      <c r="T5501" s="2">
        <f t="shared" si="1028"/>
        <v>0</v>
      </c>
      <c r="U5501" s="2">
        <f>IF(O5501="Reg", R5501 * Inputs!$B$7, 0)</f>
        <v>0</v>
      </c>
      <c r="V5501" s="2">
        <f>MAX(F5501 + P5501*Inputs!$B$15 - (Q5501/Inputs!$B$16) - U5501, 0)</f>
        <v>0</v>
      </c>
    </row>
    <row r="5502" spans="1:22" x14ac:dyDescent="0.3">
      <c r="A5502" s="1">
        <v>46252.166666666657</v>
      </c>
      <c r="B5502" s="2">
        <v>0</v>
      </c>
      <c r="C5502" s="2">
        <v>5.1756574660268493</v>
      </c>
      <c r="D5502" s="2">
        <f t="shared" si="1020"/>
        <v>36.703357470732989</v>
      </c>
      <c r="E5502" s="2">
        <f t="shared" si="1021"/>
        <v>0</v>
      </c>
      <c r="F5502" s="2">
        <f t="shared" si="1029"/>
        <v>0</v>
      </c>
      <c r="G5502" s="2">
        <f t="shared" si="1030"/>
        <v>0</v>
      </c>
      <c r="H5502" s="2">
        <f>MIN(Inputs!$B$2, (Inputs!$B$14 - F5502)/Inputs!$B$15)</f>
        <v>170</v>
      </c>
      <c r="I5502" s="2">
        <f>MAX(MIN(Inputs!$B$2, F5502*Inputs!$B$16, Inputs!$B$14*Inputs!$B$4 - G5502), 0)</f>
        <v>0</v>
      </c>
      <c r="J5502" s="2">
        <f>MAX(MIN(Inputs!$B$2, F5502*Inputs!$B$16, (Inputs!$B$14-F5502)/Inputs!$B$15)*Inputs!$B$9, 0)</f>
        <v>0</v>
      </c>
      <c r="K5502" s="2">
        <f>MAX(E5502*Inputs!$B$5 - B5502 - Inputs!$B$8, 0) * H5502</f>
        <v>0</v>
      </c>
      <c r="L5502" s="2">
        <f>IF(B5502 &gt;= D5502*Inputs!$B$10, MAX(B5502 - E5502/Inputs!$B$5 - Inputs!$B$8, 0) * I5502, 0)</f>
        <v>0</v>
      </c>
      <c r="M5502" s="2">
        <f t="shared" si="1022"/>
        <v>0</v>
      </c>
      <c r="N5502" s="3" t="str">
        <f t="shared" si="1023"/>
        <v>Idle</v>
      </c>
      <c r="O5502" s="3" t="str">
        <f t="shared" si="1031"/>
        <v>Idle</v>
      </c>
      <c r="P5502" s="2">
        <f t="shared" si="1024"/>
        <v>0</v>
      </c>
      <c r="Q5502" s="2">
        <f t="shared" si="1025"/>
        <v>0</v>
      </c>
      <c r="R5502" s="2">
        <f t="shared" si="1026"/>
        <v>0</v>
      </c>
      <c r="S5502" s="2">
        <f t="shared" si="1027"/>
        <v>0</v>
      </c>
      <c r="T5502" s="2">
        <f t="shared" si="1028"/>
        <v>0</v>
      </c>
      <c r="U5502" s="2">
        <f>IF(O5502="Reg", R5502 * Inputs!$B$7, 0)</f>
        <v>0</v>
      </c>
      <c r="V5502" s="2">
        <f>MAX(F5502 + P5502*Inputs!$B$15 - (Q5502/Inputs!$B$16) - U5502, 0)</f>
        <v>0</v>
      </c>
    </row>
    <row r="5503" spans="1:22" x14ac:dyDescent="0.3">
      <c r="A5503" s="1">
        <v>46252.208333333343</v>
      </c>
      <c r="B5503" s="2">
        <v>0</v>
      </c>
      <c r="C5503" s="2">
        <v>5.251665732308096</v>
      </c>
      <c r="D5503" s="2">
        <f t="shared" si="1020"/>
        <v>36.703357470732989</v>
      </c>
      <c r="E5503" s="2">
        <f t="shared" si="1021"/>
        <v>0</v>
      </c>
      <c r="F5503" s="2">
        <f t="shared" si="1029"/>
        <v>0</v>
      </c>
      <c r="G5503" s="2">
        <f t="shared" si="1030"/>
        <v>0</v>
      </c>
      <c r="H5503" s="2">
        <f>MIN(Inputs!$B$2, (Inputs!$B$14 - F5503)/Inputs!$B$15)</f>
        <v>170</v>
      </c>
      <c r="I5503" s="2">
        <f>MAX(MIN(Inputs!$B$2, F5503*Inputs!$B$16, Inputs!$B$14*Inputs!$B$4 - G5503), 0)</f>
        <v>0</v>
      </c>
      <c r="J5503" s="2">
        <f>MAX(MIN(Inputs!$B$2, F5503*Inputs!$B$16, (Inputs!$B$14-F5503)/Inputs!$B$15)*Inputs!$B$9, 0)</f>
        <v>0</v>
      </c>
      <c r="K5503" s="2">
        <f>MAX(E5503*Inputs!$B$5 - B5503 - Inputs!$B$8, 0) * H5503</f>
        <v>0</v>
      </c>
      <c r="L5503" s="2">
        <f>IF(B5503 &gt;= D5503*Inputs!$B$10, MAX(B5503 - E5503/Inputs!$B$5 - Inputs!$B$8, 0) * I5503, 0)</f>
        <v>0</v>
      </c>
      <c r="M5503" s="2">
        <f t="shared" si="1022"/>
        <v>0</v>
      </c>
      <c r="N5503" s="3" t="str">
        <f t="shared" si="1023"/>
        <v>Idle</v>
      </c>
      <c r="O5503" s="3" t="str">
        <f t="shared" si="1031"/>
        <v>Idle</v>
      </c>
      <c r="P5503" s="2">
        <f t="shared" si="1024"/>
        <v>0</v>
      </c>
      <c r="Q5503" s="2">
        <f t="shared" si="1025"/>
        <v>0</v>
      </c>
      <c r="R5503" s="2">
        <f t="shared" si="1026"/>
        <v>0</v>
      </c>
      <c r="S5503" s="2">
        <f t="shared" si="1027"/>
        <v>0</v>
      </c>
      <c r="T5503" s="2">
        <f t="shared" si="1028"/>
        <v>0</v>
      </c>
      <c r="U5503" s="2">
        <f>IF(O5503="Reg", R5503 * Inputs!$B$7, 0)</f>
        <v>0</v>
      </c>
      <c r="V5503" s="2">
        <f>MAX(F5503 + P5503*Inputs!$B$15 - (Q5503/Inputs!$B$16) - U5503, 0)</f>
        <v>0</v>
      </c>
    </row>
    <row r="5504" spans="1:22" x14ac:dyDescent="0.3">
      <c r="A5504" s="1">
        <v>46252.25</v>
      </c>
      <c r="B5504" s="2">
        <v>0</v>
      </c>
      <c r="C5504" s="2">
        <v>3.821262985755185</v>
      </c>
      <c r="D5504" s="2">
        <f t="shared" si="1020"/>
        <v>36.703357470732989</v>
      </c>
      <c r="E5504" s="2">
        <f t="shared" si="1021"/>
        <v>2.9907733468300433</v>
      </c>
      <c r="F5504" s="2">
        <f t="shared" si="1029"/>
        <v>0</v>
      </c>
      <c r="G5504" s="2">
        <f t="shared" si="1030"/>
        <v>0</v>
      </c>
      <c r="H5504" s="2">
        <f>MIN(Inputs!$B$2, (Inputs!$B$14 - F5504)/Inputs!$B$15)</f>
        <v>170</v>
      </c>
      <c r="I5504" s="2">
        <f>MAX(MIN(Inputs!$B$2, F5504*Inputs!$B$16, Inputs!$B$14*Inputs!$B$4 - G5504), 0)</f>
        <v>0</v>
      </c>
      <c r="J5504" s="2">
        <f>MAX(MIN(Inputs!$B$2, F5504*Inputs!$B$16, (Inputs!$B$14-F5504)/Inputs!$B$15)*Inputs!$B$9, 0)</f>
        <v>0</v>
      </c>
      <c r="K5504" s="2">
        <f>MAX(E5504*Inputs!$B$5 - B5504 - Inputs!$B$8, 0) * H5504</f>
        <v>0</v>
      </c>
      <c r="L5504" s="2">
        <f>IF(B5504 &gt;= D5504*Inputs!$B$10, MAX(B5504 - E5504/Inputs!$B$5 - Inputs!$B$8, 0) * I5504, 0)</f>
        <v>0</v>
      </c>
      <c r="M5504" s="2">
        <f t="shared" si="1022"/>
        <v>0</v>
      </c>
      <c r="N5504" s="3" t="str">
        <f t="shared" si="1023"/>
        <v>Idle</v>
      </c>
      <c r="O5504" s="3" t="str">
        <f t="shared" si="1031"/>
        <v>Idle</v>
      </c>
      <c r="P5504" s="2">
        <f t="shared" si="1024"/>
        <v>0</v>
      </c>
      <c r="Q5504" s="2">
        <f t="shared" si="1025"/>
        <v>0</v>
      </c>
      <c r="R5504" s="2">
        <f t="shared" si="1026"/>
        <v>0</v>
      </c>
      <c r="S5504" s="2">
        <f t="shared" si="1027"/>
        <v>0</v>
      </c>
      <c r="T5504" s="2">
        <f t="shared" si="1028"/>
        <v>0</v>
      </c>
      <c r="U5504" s="2">
        <f>IF(O5504="Reg", R5504 * Inputs!$B$7, 0)</f>
        <v>0</v>
      </c>
      <c r="V5504" s="2">
        <f>MAX(F5504 + P5504*Inputs!$B$15 - (Q5504/Inputs!$B$16) - U5504, 0)</f>
        <v>0</v>
      </c>
    </row>
    <row r="5505" spans="1:22" x14ac:dyDescent="0.3">
      <c r="A5505" s="1">
        <v>46252.291666666657</v>
      </c>
      <c r="B5505" s="2">
        <v>0</v>
      </c>
      <c r="C5505" s="2">
        <v>7.8592983409263724</v>
      </c>
      <c r="D5505" s="2">
        <f t="shared" si="1020"/>
        <v>36.703357470732989</v>
      </c>
      <c r="E5505" s="2">
        <f t="shared" si="1021"/>
        <v>9.6893465894194204</v>
      </c>
      <c r="F5505" s="2">
        <f t="shared" si="1029"/>
        <v>0</v>
      </c>
      <c r="G5505" s="2">
        <f t="shared" si="1030"/>
        <v>0</v>
      </c>
      <c r="H5505" s="2">
        <f>MIN(Inputs!$B$2, (Inputs!$B$14 - F5505)/Inputs!$B$15)</f>
        <v>170</v>
      </c>
      <c r="I5505" s="2">
        <f>MAX(MIN(Inputs!$B$2, F5505*Inputs!$B$16, Inputs!$B$14*Inputs!$B$4 - G5505), 0)</f>
        <v>0</v>
      </c>
      <c r="J5505" s="2">
        <f>MAX(MIN(Inputs!$B$2, F5505*Inputs!$B$16, (Inputs!$B$14-F5505)/Inputs!$B$15)*Inputs!$B$9, 0)</f>
        <v>0</v>
      </c>
      <c r="K5505" s="2">
        <f>MAX(E5505*Inputs!$B$5 - B5505 - Inputs!$B$8, 0) * H5505</f>
        <v>0</v>
      </c>
      <c r="L5505" s="2">
        <f>IF(B5505 &gt;= D5505*Inputs!$B$10, MAX(B5505 - E5505/Inputs!$B$5 - Inputs!$B$8, 0) * I5505, 0)</f>
        <v>0</v>
      </c>
      <c r="M5505" s="2">
        <f t="shared" si="1022"/>
        <v>0</v>
      </c>
      <c r="N5505" s="3" t="str">
        <f t="shared" si="1023"/>
        <v>Idle</v>
      </c>
      <c r="O5505" s="3" t="str">
        <f t="shared" si="1031"/>
        <v>Idle</v>
      </c>
      <c r="P5505" s="2">
        <f t="shared" si="1024"/>
        <v>0</v>
      </c>
      <c r="Q5505" s="2">
        <f t="shared" si="1025"/>
        <v>0</v>
      </c>
      <c r="R5505" s="2">
        <f t="shared" si="1026"/>
        <v>0</v>
      </c>
      <c r="S5505" s="2">
        <f t="shared" si="1027"/>
        <v>0</v>
      </c>
      <c r="T5505" s="2">
        <f t="shared" si="1028"/>
        <v>0</v>
      </c>
      <c r="U5505" s="2">
        <f>IF(O5505="Reg", R5505 * Inputs!$B$7, 0)</f>
        <v>0</v>
      </c>
      <c r="V5505" s="2">
        <f>MAX(F5505 + P5505*Inputs!$B$15 - (Q5505/Inputs!$B$16) - U5505, 0)</f>
        <v>0</v>
      </c>
    </row>
    <row r="5506" spans="1:22" x14ac:dyDescent="0.3">
      <c r="A5506" s="1">
        <v>46252.333333333343</v>
      </c>
      <c r="B5506" s="2">
        <v>0</v>
      </c>
      <c r="C5506" s="2">
        <v>5.082972057602392</v>
      </c>
      <c r="D5506" s="2">
        <f t="shared" ref="D5506:D5569" si="1032">AVERAGEIFS(B:B, A:A, "&gt;="&amp;INT(A5506), A:A, "&lt;"&amp;INT(A5506)+1)</f>
        <v>36.703357470732989</v>
      </c>
      <c r="E5506" s="2">
        <f t="shared" ref="E5506:E5569" si="1033">AVERAGE(B5506:B5511)</f>
        <v>17.426558378279022</v>
      </c>
      <c r="F5506" s="2">
        <f t="shared" si="1029"/>
        <v>0</v>
      </c>
      <c r="G5506" s="2">
        <f t="shared" si="1030"/>
        <v>0</v>
      </c>
      <c r="H5506" s="2">
        <f>MIN(Inputs!$B$2, (Inputs!$B$14 - F5506)/Inputs!$B$15)</f>
        <v>170</v>
      </c>
      <c r="I5506" s="2">
        <f>MAX(MIN(Inputs!$B$2, F5506*Inputs!$B$16, Inputs!$B$14*Inputs!$B$4 - G5506), 0)</f>
        <v>0</v>
      </c>
      <c r="J5506" s="2">
        <f>MAX(MIN(Inputs!$B$2, F5506*Inputs!$B$16, (Inputs!$B$14-F5506)/Inputs!$B$15)*Inputs!$B$9, 0)</f>
        <v>0</v>
      </c>
      <c r="K5506" s="2">
        <f>MAX(E5506*Inputs!$B$5 - B5506 - Inputs!$B$8, 0) * H5506</f>
        <v>0</v>
      </c>
      <c r="L5506" s="2">
        <f>IF(B5506 &gt;= D5506*Inputs!$B$10, MAX(B5506 - E5506/Inputs!$B$5 - Inputs!$B$8, 0) * I5506, 0)</f>
        <v>0</v>
      </c>
      <c r="M5506" s="2">
        <f t="shared" ref="M5506:M5569" si="1034">C5506 * J5506</f>
        <v>0</v>
      </c>
      <c r="N5506" s="3" t="str">
        <f t="shared" ref="N5506:N5569" si="1035">IF(MAX(K5506, L5506, M5506)&lt;=0, "Idle", IF(AND(M5506&gt;=K5506, M5506&gt;=L5506), "Reg", IF(L5506&gt;=K5506, "Discharge", "Charge")))</f>
        <v>Idle</v>
      </c>
      <c r="O5506" s="3" t="str">
        <f t="shared" si="1031"/>
        <v>Idle</v>
      </c>
      <c r="P5506" s="2">
        <f t="shared" ref="P5506:P5569" si="1036">IF(O5506="Charge", H5506, 0)</f>
        <v>0</v>
      </c>
      <c r="Q5506" s="2">
        <f t="shared" ref="Q5506:Q5569" si="1037">IF(O5506="Discharge", I5506, 0)</f>
        <v>0</v>
      </c>
      <c r="R5506" s="2">
        <f t="shared" ref="R5506:R5569" si="1038">IF(O5506="Reg", J5506, 0)</f>
        <v>0</v>
      </c>
      <c r="S5506" s="2">
        <f t="shared" ref="S5506:S5569" si="1039">(Q5506 - P5506) * B5506</f>
        <v>0</v>
      </c>
      <c r="T5506" s="2">
        <f t="shared" ref="T5506:T5569" si="1040">R5506 * C5506</f>
        <v>0</v>
      </c>
      <c r="U5506" s="2">
        <f>IF(O5506="Reg", R5506 * Inputs!$B$7, 0)</f>
        <v>0</v>
      </c>
      <c r="V5506" s="2">
        <f>MAX(F5506 + P5506*Inputs!$B$15 - (Q5506/Inputs!$B$16) - U5506, 0)</f>
        <v>0</v>
      </c>
    </row>
    <row r="5507" spans="1:22" x14ac:dyDescent="0.3">
      <c r="A5507" s="1">
        <v>46252.375</v>
      </c>
      <c r="B5507" s="2">
        <v>0</v>
      </c>
      <c r="C5507" s="2">
        <v>14.491231588015699</v>
      </c>
      <c r="D5507" s="2">
        <f t="shared" si="1032"/>
        <v>36.703357470732989</v>
      </c>
      <c r="E5507" s="2">
        <f t="shared" si="1033"/>
        <v>26.060477584823868</v>
      </c>
      <c r="F5507" s="2">
        <f t="shared" ref="F5507:F5570" si="1041">V5506</f>
        <v>0</v>
      </c>
      <c r="G5507" s="2">
        <f t="shared" ref="G5507:G5570" si="1042">IF(INT(A5507)=INT(A5506), G5506 + Q5506, 0)</f>
        <v>0</v>
      </c>
      <c r="H5507" s="2">
        <f>MIN(Inputs!$B$2, (Inputs!$B$14 - F5507)/Inputs!$B$15)</f>
        <v>170</v>
      </c>
      <c r="I5507" s="2">
        <f>MAX(MIN(Inputs!$B$2, F5507*Inputs!$B$16, Inputs!$B$14*Inputs!$B$4 - G5507), 0)</f>
        <v>0</v>
      </c>
      <c r="J5507" s="2">
        <f>MAX(MIN(Inputs!$B$2, F5507*Inputs!$B$16, (Inputs!$B$14-F5507)/Inputs!$B$15)*Inputs!$B$9, 0)</f>
        <v>0</v>
      </c>
      <c r="K5507" s="2">
        <f>MAX(E5507*Inputs!$B$5 - B5507 - Inputs!$B$8, 0) * H5507</f>
        <v>498.64744668965096</v>
      </c>
      <c r="L5507" s="2">
        <f>IF(B5507 &gt;= D5507*Inputs!$B$10, MAX(B5507 - E5507/Inputs!$B$5 - Inputs!$B$8, 0) * I5507, 0)</f>
        <v>0</v>
      </c>
      <c r="M5507" s="2">
        <f t="shared" si="1034"/>
        <v>0</v>
      </c>
      <c r="N5507" s="3" t="str">
        <f t="shared" si="1035"/>
        <v>Charge</v>
      </c>
      <c r="O5507" s="3" t="str">
        <f t="shared" si="1031"/>
        <v>Charge</v>
      </c>
      <c r="P5507" s="2">
        <f t="shared" si="1036"/>
        <v>170</v>
      </c>
      <c r="Q5507" s="2">
        <f t="shared" si="1037"/>
        <v>0</v>
      </c>
      <c r="R5507" s="2">
        <f t="shared" si="1038"/>
        <v>0</v>
      </c>
      <c r="S5507" s="2">
        <f t="shared" si="1039"/>
        <v>0</v>
      </c>
      <c r="T5507" s="2">
        <f t="shared" si="1040"/>
        <v>0</v>
      </c>
      <c r="U5507" s="2">
        <f>IF(O5507="Reg", R5507 * Inputs!$B$7, 0)</f>
        <v>0</v>
      </c>
      <c r="V5507" s="2">
        <f>MAX(F5507 + P5507*Inputs!$B$15 - (Q5507/Inputs!$B$16) - U5507, 0)</f>
        <v>170</v>
      </c>
    </row>
    <row r="5508" spans="1:22" x14ac:dyDescent="0.3">
      <c r="A5508" s="1">
        <v>46252.416666666657</v>
      </c>
      <c r="B5508" s="2">
        <v>0</v>
      </c>
      <c r="C5508" s="2">
        <v>2.790391162737837</v>
      </c>
      <c r="D5508" s="2">
        <f t="shared" si="1032"/>
        <v>36.703357470732989</v>
      </c>
      <c r="E5508" s="2">
        <f t="shared" si="1033"/>
        <v>36.72845069529717</v>
      </c>
      <c r="F5508" s="2">
        <f t="shared" si="1041"/>
        <v>170</v>
      </c>
      <c r="G5508" s="2">
        <f t="shared" si="1042"/>
        <v>0</v>
      </c>
      <c r="H5508" s="2">
        <f>MIN(Inputs!$B$2, (Inputs!$B$14 - F5508)/Inputs!$B$15)</f>
        <v>170</v>
      </c>
      <c r="I5508" s="2">
        <f>MAX(MIN(Inputs!$B$2, F5508*Inputs!$B$16, Inputs!$B$14*Inputs!$B$4 - G5508), 0)</f>
        <v>170</v>
      </c>
      <c r="J5508" s="2">
        <f>MAX(MIN(Inputs!$B$2, F5508*Inputs!$B$16, (Inputs!$B$14-F5508)/Inputs!$B$15)*Inputs!$B$9, 0)</f>
        <v>136</v>
      </c>
      <c r="K5508" s="2">
        <f>MAX(E5508*Inputs!$B$5 - B5508 - Inputs!$B$8, 0) * H5508</f>
        <v>2094.5762240164563</v>
      </c>
      <c r="L5508" s="2">
        <f>IF(B5508 &gt;= D5508*Inputs!$B$10, MAX(B5508 - E5508/Inputs!$B$5 - Inputs!$B$8, 0) * I5508, 0)</f>
        <v>0</v>
      </c>
      <c r="M5508" s="2">
        <f t="shared" si="1034"/>
        <v>379.49319813234581</v>
      </c>
      <c r="N5508" s="3" t="str">
        <f t="shared" si="1035"/>
        <v>Charge</v>
      </c>
      <c r="O5508" s="3" t="str">
        <f t="shared" ref="O5508:O5571" si="1043">IF(O5507&lt;&gt;O5506, O5507, N5508)</f>
        <v>Charge</v>
      </c>
      <c r="P5508" s="2">
        <f t="shared" si="1036"/>
        <v>170</v>
      </c>
      <c r="Q5508" s="2">
        <f t="shared" si="1037"/>
        <v>0</v>
      </c>
      <c r="R5508" s="2">
        <f t="shared" si="1038"/>
        <v>0</v>
      </c>
      <c r="S5508" s="2">
        <f t="shared" si="1039"/>
        <v>0</v>
      </c>
      <c r="T5508" s="2">
        <f t="shared" si="1040"/>
        <v>0</v>
      </c>
      <c r="U5508" s="2">
        <f>IF(O5508="Reg", R5508 * Inputs!$B$7, 0)</f>
        <v>0</v>
      </c>
      <c r="V5508" s="2">
        <f>MAX(F5508 + P5508*Inputs!$B$15 - (Q5508/Inputs!$B$16) - U5508, 0)</f>
        <v>340</v>
      </c>
    </row>
    <row r="5509" spans="1:22" x14ac:dyDescent="0.3">
      <c r="A5509" s="1">
        <v>46252.458333333343</v>
      </c>
      <c r="B5509" s="2">
        <v>17.94464008098026</v>
      </c>
      <c r="C5509" s="2">
        <v>4.288023942560109</v>
      </c>
      <c r="D5509" s="2">
        <f t="shared" si="1032"/>
        <v>36.703357470732989</v>
      </c>
      <c r="E5509" s="2">
        <f t="shared" si="1033"/>
        <v>51.142041001905092</v>
      </c>
      <c r="F5509" s="2">
        <f t="shared" si="1041"/>
        <v>340</v>
      </c>
      <c r="G5509" s="2">
        <f t="shared" si="1042"/>
        <v>0</v>
      </c>
      <c r="H5509" s="2">
        <f>MIN(Inputs!$B$2, (Inputs!$B$14 - F5509)/Inputs!$B$15)</f>
        <v>0</v>
      </c>
      <c r="I5509" s="2">
        <f>MAX(MIN(Inputs!$B$2, F5509*Inputs!$B$16, Inputs!$B$14*Inputs!$B$4 - G5509), 0)</f>
        <v>170</v>
      </c>
      <c r="J5509" s="2">
        <f>MAX(MIN(Inputs!$B$2, F5509*Inputs!$B$16, (Inputs!$B$14-F5509)/Inputs!$B$15)*Inputs!$B$9, 0)</f>
        <v>0</v>
      </c>
      <c r="K5509" s="2">
        <f>MAX(E5509*Inputs!$B$5 - B5509 - Inputs!$B$8, 0) * H5509</f>
        <v>0</v>
      </c>
      <c r="L5509" s="2">
        <f>IF(B5509 &gt;= D5509*Inputs!$B$10, MAX(B5509 - E5509/Inputs!$B$5 - Inputs!$B$8, 0) * I5509, 0)</f>
        <v>0</v>
      </c>
      <c r="M5509" s="2">
        <f t="shared" si="1034"/>
        <v>0</v>
      </c>
      <c r="N5509" s="3" t="str">
        <f t="shared" si="1035"/>
        <v>Idle</v>
      </c>
      <c r="O5509" s="3" t="str">
        <f t="shared" si="1043"/>
        <v>Idle</v>
      </c>
      <c r="P5509" s="2">
        <f t="shared" si="1036"/>
        <v>0</v>
      </c>
      <c r="Q5509" s="2">
        <f t="shared" si="1037"/>
        <v>0</v>
      </c>
      <c r="R5509" s="2">
        <f t="shared" si="1038"/>
        <v>0</v>
      </c>
      <c r="S5509" s="2">
        <f t="shared" si="1039"/>
        <v>0</v>
      </c>
      <c r="T5509" s="2">
        <f t="shared" si="1040"/>
        <v>0</v>
      </c>
      <c r="U5509" s="2">
        <f>IF(O5509="Reg", R5509 * Inputs!$B$7, 0)</f>
        <v>0</v>
      </c>
      <c r="V5509" s="2">
        <f>MAX(F5509 + P5509*Inputs!$B$15 - (Q5509/Inputs!$B$16) - U5509, 0)</f>
        <v>340</v>
      </c>
    </row>
    <row r="5510" spans="1:22" x14ac:dyDescent="0.3">
      <c r="A5510" s="1">
        <v>46252.5</v>
      </c>
      <c r="B5510" s="2">
        <v>40.191439455536262</v>
      </c>
      <c r="C5510" s="2">
        <v>28.10617364982188</v>
      </c>
      <c r="D5510" s="2">
        <f t="shared" si="1032"/>
        <v>36.703357470732989</v>
      </c>
      <c r="E5510" s="2">
        <f t="shared" si="1033"/>
        <v>62.190405014610775</v>
      </c>
      <c r="F5510" s="2">
        <f t="shared" si="1041"/>
        <v>340</v>
      </c>
      <c r="G5510" s="2">
        <f t="shared" si="1042"/>
        <v>0</v>
      </c>
      <c r="H5510" s="2">
        <f>MIN(Inputs!$B$2, (Inputs!$B$14 - F5510)/Inputs!$B$15)</f>
        <v>0</v>
      </c>
      <c r="I5510" s="2">
        <f>MAX(MIN(Inputs!$B$2, F5510*Inputs!$B$16, Inputs!$B$14*Inputs!$B$4 - G5510), 0)</f>
        <v>170</v>
      </c>
      <c r="J5510" s="2">
        <f>MAX(MIN(Inputs!$B$2, F5510*Inputs!$B$16, (Inputs!$B$14-F5510)/Inputs!$B$15)*Inputs!$B$9, 0)</f>
        <v>0</v>
      </c>
      <c r="K5510" s="2">
        <f>MAX(E5510*Inputs!$B$5 - B5510 - Inputs!$B$8, 0) * H5510</f>
        <v>0</v>
      </c>
      <c r="L5510" s="2">
        <f>IF(B5510 &gt;= D5510*Inputs!$B$10, MAX(B5510 - E5510/Inputs!$B$5 - Inputs!$B$8, 0) * I5510, 0)</f>
        <v>0</v>
      </c>
      <c r="M5510" s="2">
        <f t="shared" si="1034"/>
        <v>0</v>
      </c>
      <c r="N5510" s="3" t="str">
        <f t="shared" si="1035"/>
        <v>Idle</v>
      </c>
      <c r="O5510" s="3" t="str">
        <f t="shared" si="1043"/>
        <v>Idle</v>
      </c>
      <c r="P5510" s="2">
        <f t="shared" si="1036"/>
        <v>0</v>
      </c>
      <c r="Q5510" s="2">
        <f t="shared" si="1037"/>
        <v>0</v>
      </c>
      <c r="R5510" s="2">
        <f t="shared" si="1038"/>
        <v>0</v>
      </c>
      <c r="S5510" s="2">
        <f t="shared" si="1039"/>
        <v>0</v>
      </c>
      <c r="T5510" s="2">
        <f t="shared" si="1040"/>
        <v>0</v>
      </c>
      <c r="U5510" s="2">
        <f>IF(O5510="Reg", R5510 * Inputs!$B$7, 0)</f>
        <v>0</v>
      </c>
      <c r="V5510" s="2">
        <f>MAX(F5510 + P5510*Inputs!$B$15 - (Q5510/Inputs!$B$16) - U5510, 0)</f>
        <v>340</v>
      </c>
    </row>
    <row r="5511" spans="1:22" x14ac:dyDescent="0.3">
      <c r="A5511" s="1">
        <v>46252.541666666657</v>
      </c>
      <c r="B5511" s="2">
        <v>46.423270733157622</v>
      </c>
      <c r="C5511" s="2">
        <v>7.9455179908800719</v>
      </c>
      <c r="D5511" s="2">
        <f t="shared" si="1032"/>
        <v>36.703357470732989</v>
      </c>
      <c r="E5511" s="2">
        <f t="shared" si="1033"/>
        <v>71.148699126423367</v>
      </c>
      <c r="F5511" s="2">
        <f t="shared" si="1041"/>
        <v>340</v>
      </c>
      <c r="G5511" s="2">
        <f t="shared" si="1042"/>
        <v>0</v>
      </c>
      <c r="H5511" s="2">
        <f>MIN(Inputs!$B$2, (Inputs!$B$14 - F5511)/Inputs!$B$15)</f>
        <v>0</v>
      </c>
      <c r="I5511" s="2">
        <f>MAX(MIN(Inputs!$B$2, F5511*Inputs!$B$16, Inputs!$B$14*Inputs!$B$4 - G5511), 0)</f>
        <v>170</v>
      </c>
      <c r="J5511" s="2">
        <f>MAX(MIN(Inputs!$B$2, F5511*Inputs!$B$16, (Inputs!$B$14-F5511)/Inputs!$B$15)*Inputs!$B$9, 0)</f>
        <v>0</v>
      </c>
      <c r="K5511" s="2">
        <f>MAX(E5511*Inputs!$B$5 - B5511 - Inputs!$B$8, 0) * H5511</f>
        <v>0</v>
      </c>
      <c r="L5511" s="2">
        <f>IF(B5511 &gt;= D5511*Inputs!$B$10, MAX(B5511 - E5511/Inputs!$B$5 - Inputs!$B$8, 0) * I5511, 0)</f>
        <v>0</v>
      </c>
      <c r="M5511" s="2">
        <f t="shared" si="1034"/>
        <v>0</v>
      </c>
      <c r="N5511" s="3" t="str">
        <f t="shared" si="1035"/>
        <v>Idle</v>
      </c>
      <c r="O5511" s="3" t="str">
        <f t="shared" si="1043"/>
        <v>Idle</v>
      </c>
      <c r="P5511" s="2">
        <f t="shared" si="1036"/>
        <v>0</v>
      </c>
      <c r="Q5511" s="2">
        <f t="shared" si="1037"/>
        <v>0</v>
      </c>
      <c r="R5511" s="2">
        <f t="shared" si="1038"/>
        <v>0</v>
      </c>
      <c r="S5511" s="2">
        <f t="shared" si="1039"/>
        <v>0</v>
      </c>
      <c r="T5511" s="2">
        <f t="shared" si="1040"/>
        <v>0</v>
      </c>
      <c r="U5511" s="2">
        <f>IF(O5511="Reg", R5511 * Inputs!$B$7, 0)</f>
        <v>0</v>
      </c>
      <c r="V5511" s="2">
        <f>MAX(F5511 + P5511*Inputs!$B$15 - (Q5511/Inputs!$B$16) - U5511, 0)</f>
        <v>340</v>
      </c>
    </row>
    <row r="5512" spans="1:22" x14ac:dyDescent="0.3">
      <c r="A5512" s="1">
        <v>46252.583333333343</v>
      </c>
      <c r="B5512" s="2">
        <v>51.803515239269068</v>
      </c>
      <c r="C5512" s="2">
        <v>3.888940345607395</v>
      </c>
      <c r="D5512" s="2">
        <f t="shared" si="1032"/>
        <v>36.703357470732989</v>
      </c>
      <c r="E5512" s="2">
        <f t="shared" si="1033"/>
        <v>78.081524334969785</v>
      </c>
      <c r="F5512" s="2">
        <f t="shared" si="1041"/>
        <v>340</v>
      </c>
      <c r="G5512" s="2">
        <f t="shared" si="1042"/>
        <v>0</v>
      </c>
      <c r="H5512" s="2">
        <f>MIN(Inputs!$B$2, (Inputs!$B$14 - F5512)/Inputs!$B$15)</f>
        <v>0</v>
      </c>
      <c r="I5512" s="2">
        <f>MAX(MIN(Inputs!$B$2, F5512*Inputs!$B$16, Inputs!$B$14*Inputs!$B$4 - G5512), 0)</f>
        <v>170</v>
      </c>
      <c r="J5512" s="2">
        <f>MAX(MIN(Inputs!$B$2, F5512*Inputs!$B$16, (Inputs!$B$14-F5512)/Inputs!$B$15)*Inputs!$B$9, 0)</f>
        <v>0</v>
      </c>
      <c r="K5512" s="2">
        <f>MAX(E5512*Inputs!$B$5 - B5512 - Inputs!$B$8, 0) * H5512</f>
        <v>0</v>
      </c>
      <c r="L5512" s="2">
        <f>IF(B5512 &gt;= D5512*Inputs!$B$10, MAX(B5512 - E5512/Inputs!$B$5 - Inputs!$B$8, 0) * I5512, 0)</f>
        <v>0</v>
      </c>
      <c r="M5512" s="2">
        <f t="shared" si="1034"/>
        <v>0</v>
      </c>
      <c r="N5512" s="3" t="str">
        <f t="shared" si="1035"/>
        <v>Idle</v>
      </c>
      <c r="O5512" s="3" t="str">
        <f t="shared" si="1043"/>
        <v>Idle</v>
      </c>
      <c r="P5512" s="2">
        <f t="shared" si="1036"/>
        <v>0</v>
      </c>
      <c r="Q5512" s="2">
        <f t="shared" si="1037"/>
        <v>0</v>
      </c>
      <c r="R5512" s="2">
        <f t="shared" si="1038"/>
        <v>0</v>
      </c>
      <c r="S5512" s="2">
        <f t="shared" si="1039"/>
        <v>0</v>
      </c>
      <c r="T5512" s="2">
        <f t="shared" si="1040"/>
        <v>0</v>
      </c>
      <c r="U5512" s="2">
        <f>IF(O5512="Reg", R5512 * Inputs!$B$7, 0)</f>
        <v>0</v>
      </c>
      <c r="V5512" s="2">
        <f>MAX(F5512 + P5512*Inputs!$B$15 - (Q5512/Inputs!$B$16) - U5512, 0)</f>
        <v>340</v>
      </c>
    </row>
    <row r="5513" spans="1:22" x14ac:dyDescent="0.3">
      <c r="A5513" s="1">
        <v>46252.625</v>
      </c>
      <c r="B5513" s="2">
        <v>64.007838662839816</v>
      </c>
      <c r="C5513" s="2">
        <v>3.3128120401538581</v>
      </c>
      <c r="D5513" s="2">
        <f t="shared" si="1032"/>
        <v>36.703357470732989</v>
      </c>
      <c r="E5513" s="2">
        <f t="shared" si="1033"/>
        <v>82.507197431508942</v>
      </c>
      <c r="F5513" s="2">
        <f t="shared" si="1041"/>
        <v>340</v>
      </c>
      <c r="G5513" s="2">
        <f t="shared" si="1042"/>
        <v>0</v>
      </c>
      <c r="H5513" s="2">
        <f>MIN(Inputs!$B$2, (Inputs!$B$14 - F5513)/Inputs!$B$15)</f>
        <v>0</v>
      </c>
      <c r="I5513" s="2">
        <f>MAX(MIN(Inputs!$B$2, F5513*Inputs!$B$16, Inputs!$B$14*Inputs!$B$4 - G5513), 0)</f>
        <v>170</v>
      </c>
      <c r="J5513" s="2">
        <f>MAX(MIN(Inputs!$B$2, F5513*Inputs!$B$16, (Inputs!$B$14-F5513)/Inputs!$B$15)*Inputs!$B$9, 0)</f>
        <v>0</v>
      </c>
      <c r="K5513" s="2">
        <f>MAX(E5513*Inputs!$B$5 - B5513 - Inputs!$B$8, 0) * H5513</f>
        <v>0</v>
      </c>
      <c r="L5513" s="2">
        <f>IF(B5513 &gt;= D5513*Inputs!$B$10, MAX(B5513 - E5513/Inputs!$B$5 - Inputs!$B$8, 0) * I5513, 0)</f>
        <v>0</v>
      </c>
      <c r="M5513" s="2">
        <f t="shared" si="1034"/>
        <v>0</v>
      </c>
      <c r="N5513" s="3" t="str">
        <f t="shared" si="1035"/>
        <v>Idle</v>
      </c>
      <c r="O5513" s="3" t="str">
        <f t="shared" si="1043"/>
        <v>Idle</v>
      </c>
      <c r="P5513" s="2">
        <f t="shared" si="1036"/>
        <v>0</v>
      </c>
      <c r="Q5513" s="2">
        <f t="shared" si="1037"/>
        <v>0</v>
      </c>
      <c r="R5513" s="2">
        <f t="shared" si="1038"/>
        <v>0</v>
      </c>
      <c r="S5513" s="2">
        <f t="shared" si="1039"/>
        <v>0</v>
      </c>
      <c r="T5513" s="2">
        <f t="shared" si="1040"/>
        <v>0</v>
      </c>
      <c r="U5513" s="2">
        <f>IF(O5513="Reg", R5513 * Inputs!$B$7, 0)</f>
        <v>0</v>
      </c>
      <c r="V5513" s="2">
        <f>MAX(F5513 + P5513*Inputs!$B$15 - (Q5513/Inputs!$B$16) - U5513, 0)</f>
        <v>340</v>
      </c>
    </row>
    <row r="5514" spans="1:22" x14ac:dyDescent="0.3">
      <c r="A5514" s="1">
        <v>46252.666666666657</v>
      </c>
      <c r="B5514" s="2">
        <v>86.48154183964752</v>
      </c>
      <c r="C5514" s="2">
        <v>8.0677498332177375</v>
      </c>
      <c r="D5514" s="2">
        <f t="shared" si="1032"/>
        <v>36.703357470732989</v>
      </c>
      <c r="E5514" s="2">
        <f t="shared" si="1033"/>
        <v>84.295679905416009</v>
      </c>
      <c r="F5514" s="2">
        <f t="shared" si="1041"/>
        <v>340</v>
      </c>
      <c r="G5514" s="2">
        <f t="shared" si="1042"/>
        <v>0</v>
      </c>
      <c r="H5514" s="2">
        <f>MIN(Inputs!$B$2, (Inputs!$B$14 - F5514)/Inputs!$B$15)</f>
        <v>0</v>
      </c>
      <c r="I5514" s="2">
        <f>MAX(MIN(Inputs!$B$2, F5514*Inputs!$B$16, Inputs!$B$14*Inputs!$B$4 - G5514), 0)</f>
        <v>170</v>
      </c>
      <c r="J5514" s="2">
        <f>MAX(MIN(Inputs!$B$2, F5514*Inputs!$B$16, (Inputs!$B$14-F5514)/Inputs!$B$15)*Inputs!$B$9, 0)</f>
        <v>0</v>
      </c>
      <c r="K5514" s="2">
        <f>MAX(E5514*Inputs!$B$5 - B5514 - Inputs!$B$8, 0) * H5514</f>
        <v>0</v>
      </c>
      <c r="L5514" s="2">
        <f>IF(B5514 &gt;= D5514*Inputs!$B$10, MAX(B5514 - E5514/Inputs!$B$5 - Inputs!$B$8, 0) * I5514, 0)</f>
        <v>0</v>
      </c>
      <c r="M5514" s="2">
        <f t="shared" si="1034"/>
        <v>0</v>
      </c>
      <c r="N5514" s="3" t="str">
        <f t="shared" si="1035"/>
        <v>Idle</v>
      </c>
      <c r="O5514" s="3" t="str">
        <f t="shared" si="1043"/>
        <v>Idle</v>
      </c>
      <c r="P5514" s="2">
        <f t="shared" si="1036"/>
        <v>0</v>
      </c>
      <c r="Q5514" s="2">
        <f t="shared" si="1037"/>
        <v>0</v>
      </c>
      <c r="R5514" s="2">
        <f t="shared" si="1038"/>
        <v>0</v>
      </c>
      <c r="S5514" s="2">
        <f t="shared" si="1039"/>
        <v>0</v>
      </c>
      <c r="T5514" s="2">
        <f t="shared" si="1040"/>
        <v>0</v>
      </c>
      <c r="U5514" s="2">
        <f>IF(O5514="Reg", R5514 * Inputs!$B$7, 0)</f>
        <v>0</v>
      </c>
      <c r="V5514" s="2">
        <f>MAX(F5514 + P5514*Inputs!$B$15 - (Q5514/Inputs!$B$16) - U5514, 0)</f>
        <v>340</v>
      </c>
    </row>
    <row r="5515" spans="1:22" x14ac:dyDescent="0.3">
      <c r="A5515" s="1">
        <v>46252.708333333343</v>
      </c>
      <c r="B5515" s="2">
        <v>84.234824157214334</v>
      </c>
      <c r="C5515" s="2">
        <v>3.332812119851972</v>
      </c>
      <c r="D5515" s="2">
        <f t="shared" si="1032"/>
        <v>36.703357470732989</v>
      </c>
      <c r="E5515" s="2">
        <f t="shared" si="1033"/>
        <v>80.562261952346503</v>
      </c>
      <c r="F5515" s="2">
        <f t="shared" si="1041"/>
        <v>340</v>
      </c>
      <c r="G5515" s="2">
        <f t="shared" si="1042"/>
        <v>0</v>
      </c>
      <c r="H5515" s="2">
        <f>MIN(Inputs!$B$2, (Inputs!$B$14 - F5515)/Inputs!$B$15)</f>
        <v>0</v>
      </c>
      <c r="I5515" s="2">
        <f>MAX(MIN(Inputs!$B$2, F5515*Inputs!$B$16, Inputs!$B$14*Inputs!$B$4 - G5515), 0)</f>
        <v>170</v>
      </c>
      <c r="J5515" s="2">
        <f>MAX(MIN(Inputs!$B$2, F5515*Inputs!$B$16, (Inputs!$B$14-F5515)/Inputs!$B$15)*Inputs!$B$9, 0)</f>
        <v>0</v>
      </c>
      <c r="K5515" s="2">
        <f>MAX(E5515*Inputs!$B$5 - B5515 - Inputs!$B$8, 0) * H5515</f>
        <v>0</v>
      </c>
      <c r="L5515" s="2">
        <f>IF(B5515 &gt;= D5515*Inputs!$B$10, MAX(B5515 - E5515/Inputs!$B$5 - Inputs!$B$8, 0) * I5515, 0)</f>
        <v>0</v>
      </c>
      <c r="M5515" s="2">
        <f t="shared" si="1034"/>
        <v>0</v>
      </c>
      <c r="N5515" s="3" t="str">
        <f t="shared" si="1035"/>
        <v>Idle</v>
      </c>
      <c r="O5515" s="3" t="str">
        <f t="shared" si="1043"/>
        <v>Idle</v>
      </c>
      <c r="P5515" s="2">
        <f t="shared" si="1036"/>
        <v>0</v>
      </c>
      <c r="Q5515" s="2">
        <f t="shared" si="1037"/>
        <v>0</v>
      </c>
      <c r="R5515" s="2">
        <f t="shared" si="1038"/>
        <v>0</v>
      </c>
      <c r="S5515" s="2">
        <f t="shared" si="1039"/>
        <v>0</v>
      </c>
      <c r="T5515" s="2">
        <f t="shared" si="1040"/>
        <v>0</v>
      </c>
      <c r="U5515" s="2">
        <f>IF(O5515="Reg", R5515 * Inputs!$B$7, 0)</f>
        <v>0</v>
      </c>
      <c r="V5515" s="2">
        <f>MAX(F5515 + P5515*Inputs!$B$15 - (Q5515/Inputs!$B$16) - U5515, 0)</f>
        <v>340</v>
      </c>
    </row>
    <row r="5516" spans="1:22" x14ac:dyDescent="0.3">
      <c r="A5516" s="1">
        <v>46252.75</v>
      </c>
      <c r="B5516" s="2">
        <v>93.941204126411847</v>
      </c>
      <c r="C5516" s="2">
        <v>4.4485037567175576</v>
      </c>
      <c r="D5516" s="2">
        <f t="shared" si="1032"/>
        <v>36.703357470732989</v>
      </c>
      <c r="E5516" s="2">
        <f t="shared" si="1033"/>
        <v>73.860072076897538</v>
      </c>
      <c r="F5516" s="2">
        <f t="shared" si="1041"/>
        <v>340</v>
      </c>
      <c r="G5516" s="2">
        <f t="shared" si="1042"/>
        <v>0</v>
      </c>
      <c r="H5516" s="2">
        <f>MIN(Inputs!$B$2, (Inputs!$B$14 - F5516)/Inputs!$B$15)</f>
        <v>0</v>
      </c>
      <c r="I5516" s="2">
        <f>MAX(MIN(Inputs!$B$2, F5516*Inputs!$B$16, Inputs!$B$14*Inputs!$B$4 - G5516), 0)</f>
        <v>170</v>
      </c>
      <c r="J5516" s="2">
        <f>MAX(MIN(Inputs!$B$2, F5516*Inputs!$B$16, (Inputs!$B$14-F5516)/Inputs!$B$15)*Inputs!$B$9, 0)</f>
        <v>0</v>
      </c>
      <c r="K5516" s="2">
        <f>MAX(E5516*Inputs!$B$5 - B5516 - Inputs!$B$8, 0) * H5516</f>
        <v>0</v>
      </c>
      <c r="L5516" s="2">
        <f>IF(B5516 &gt;= D5516*Inputs!$B$10, MAX(B5516 - E5516/Inputs!$B$5 - Inputs!$B$8, 0) * I5516, 0)</f>
        <v>0</v>
      </c>
      <c r="M5516" s="2">
        <f t="shared" si="1034"/>
        <v>0</v>
      </c>
      <c r="N5516" s="3" t="str">
        <f t="shared" si="1035"/>
        <v>Idle</v>
      </c>
      <c r="O5516" s="3" t="str">
        <f t="shared" si="1043"/>
        <v>Idle</v>
      </c>
      <c r="P5516" s="2">
        <f t="shared" si="1036"/>
        <v>0</v>
      </c>
      <c r="Q5516" s="2">
        <f t="shared" si="1037"/>
        <v>0</v>
      </c>
      <c r="R5516" s="2">
        <f t="shared" si="1038"/>
        <v>0</v>
      </c>
      <c r="S5516" s="2">
        <f t="shared" si="1039"/>
        <v>0</v>
      </c>
      <c r="T5516" s="2">
        <f t="shared" si="1040"/>
        <v>0</v>
      </c>
      <c r="U5516" s="2">
        <f>IF(O5516="Reg", R5516 * Inputs!$B$7, 0)</f>
        <v>0</v>
      </c>
      <c r="V5516" s="2">
        <f>MAX(F5516 + P5516*Inputs!$B$15 - (Q5516/Inputs!$B$16) - U5516, 0)</f>
        <v>340</v>
      </c>
    </row>
    <row r="5517" spans="1:22" x14ac:dyDescent="0.3">
      <c r="A5517" s="1">
        <v>46252.791666666657</v>
      </c>
      <c r="B5517" s="2">
        <v>88.020221984436162</v>
      </c>
      <c r="C5517" s="2">
        <v>6.1013880384602368</v>
      </c>
      <c r="D5517" s="2">
        <f t="shared" si="1032"/>
        <v>36.703357470732989</v>
      </c>
      <c r="E5517" s="2">
        <f t="shared" si="1033"/>
        <v>63.089602559836287</v>
      </c>
      <c r="F5517" s="2">
        <f t="shared" si="1041"/>
        <v>340</v>
      </c>
      <c r="G5517" s="2">
        <f t="shared" si="1042"/>
        <v>0</v>
      </c>
      <c r="H5517" s="2">
        <f>MIN(Inputs!$B$2, (Inputs!$B$14 - F5517)/Inputs!$B$15)</f>
        <v>0</v>
      </c>
      <c r="I5517" s="2">
        <f>MAX(MIN(Inputs!$B$2, F5517*Inputs!$B$16, Inputs!$B$14*Inputs!$B$4 - G5517), 0)</f>
        <v>170</v>
      </c>
      <c r="J5517" s="2">
        <f>MAX(MIN(Inputs!$B$2, F5517*Inputs!$B$16, (Inputs!$B$14-F5517)/Inputs!$B$15)*Inputs!$B$9, 0)</f>
        <v>0</v>
      </c>
      <c r="K5517" s="2">
        <f>MAX(E5517*Inputs!$B$5 - B5517 - Inputs!$B$8, 0) * H5517</f>
        <v>0</v>
      </c>
      <c r="L5517" s="2">
        <f>IF(B5517 &gt;= D5517*Inputs!$B$10, MAX(B5517 - E5517/Inputs!$B$5 - Inputs!$B$8, 0) * I5517, 0)</f>
        <v>0</v>
      </c>
      <c r="M5517" s="2">
        <f t="shared" si="1034"/>
        <v>0</v>
      </c>
      <c r="N5517" s="3" t="str">
        <f t="shared" si="1035"/>
        <v>Idle</v>
      </c>
      <c r="O5517" s="3" t="str">
        <f t="shared" si="1043"/>
        <v>Idle</v>
      </c>
      <c r="P5517" s="2">
        <f t="shared" si="1036"/>
        <v>0</v>
      </c>
      <c r="Q5517" s="2">
        <f t="shared" si="1037"/>
        <v>0</v>
      </c>
      <c r="R5517" s="2">
        <f t="shared" si="1038"/>
        <v>0</v>
      </c>
      <c r="S5517" s="2">
        <f t="shared" si="1039"/>
        <v>0</v>
      </c>
      <c r="T5517" s="2">
        <f t="shared" si="1040"/>
        <v>0</v>
      </c>
      <c r="U5517" s="2">
        <f>IF(O5517="Reg", R5517 * Inputs!$B$7, 0)</f>
        <v>0</v>
      </c>
      <c r="V5517" s="2">
        <f>MAX(F5517 + P5517*Inputs!$B$15 - (Q5517/Inputs!$B$16) - U5517, 0)</f>
        <v>340</v>
      </c>
    </row>
    <row r="5518" spans="1:22" x14ac:dyDescent="0.3">
      <c r="A5518" s="1">
        <v>46252.833333333343</v>
      </c>
      <c r="B5518" s="2">
        <v>78.357553818504016</v>
      </c>
      <c r="C5518" s="2">
        <v>12.04613299906749</v>
      </c>
      <c r="D5518" s="2">
        <f t="shared" si="1032"/>
        <v>36.703357470732989</v>
      </c>
      <c r="E5518" s="2">
        <f t="shared" si="1033"/>
        <v>49.801145546531188</v>
      </c>
      <c r="F5518" s="2">
        <f t="shared" si="1041"/>
        <v>340</v>
      </c>
      <c r="G5518" s="2">
        <f t="shared" si="1042"/>
        <v>0</v>
      </c>
      <c r="H5518" s="2">
        <f>MIN(Inputs!$B$2, (Inputs!$B$14 - F5518)/Inputs!$B$15)</f>
        <v>0</v>
      </c>
      <c r="I5518" s="2">
        <f>MAX(MIN(Inputs!$B$2, F5518*Inputs!$B$16, Inputs!$B$14*Inputs!$B$4 - G5518), 0)</f>
        <v>170</v>
      </c>
      <c r="J5518" s="2">
        <f>MAX(MIN(Inputs!$B$2, F5518*Inputs!$B$16, (Inputs!$B$14-F5518)/Inputs!$B$15)*Inputs!$B$9, 0)</f>
        <v>0</v>
      </c>
      <c r="K5518" s="2">
        <f>MAX(E5518*Inputs!$B$5 - B5518 - Inputs!$B$8, 0) * H5518</f>
        <v>0</v>
      </c>
      <c r="L5518" s="2">
        <f>IF(B5518 &gt;= D5518*Inputs!$B$10, MAX(B5518 - E5518/Inputs!$B$5 - Inputs!$B$8, 0) * I5518, 0)</f>
        <v>300.10830492943086</v>
      </c>
      <c r="M5518" s="2">
        <f t="shared" si="1034"/>
        <v>0</v>
      </c>
      <c r="N5518" s="3" t="str">
        <f t="shared" si="1035"/>
        <v>Discharge</v>
      </c>
      <c r="O5518" s="3" t="str">
        <f t="shared" si="1043"/>
        <v>Discharge</v>
      </c>
      <c r="P5518" s="2">
        <f t="shared" si="1036"/>
        <v>0</v>
      </c>
      <c r="Q5518" s="2">
        <f t="shared" si="1037"/>
        <v>170</v>
      </c>
      <c r="R5518" s="2">
        <f t="shared" si="1038"/>
        <v>0</v>
      </c>
      <c r="S5518" s="2">
        <f t="shared" si="1039"/>
        <v>13320.784149145682</v>
      </c>
      <c r="T5518" s="2">
        <f t="shared" si="1040"/>
        <v>0</v>
      </c>
      <c r="U5518" s="2">
        <f>IF(O5518="Reg", R5518 * Inputs!$B$7, 0)</f>
        <v>0</v>
      </c>
      <c r="V5518" s="2">
        <f>MAX(F5518 + P5518*Inputs!$B$15 - (Q5518/Inputs!$B$16) - U5518, 0)</f>
        <v>170</v>
      </c>
    </row>
    <row r="5519" spans="1:22" x14ac:dyDescent="0.3">
      <c r="A5519" s="1">
        <v>46252.875</v>
      </c>
      <c r="B5519" s="2">
        <v>74.73873350628223</v>
      </c>
      <c r="C5519" s="2">
        <v>4.7171853812393314</v>
      </c>
      <c r="D5519" s="2">
        <f t="shared" si="1032"/>
        <v>36.703357470732989</v>
      </c>
      <c r="E5519" s="2">
        <f t="shared" si="1033"/>
        <v>36.741553243447186</v>
      </c>
      <c r="F5519" s="2">
        <f t="shared" si="1041"/>
        <v>170</v>
      </c>
      <c r="G5519" s="2">
        <f t="shared" si="1042"/>
        <v>170</v>
      </c>
      <c r="H5519" s="2">
        <f>MIN(Inputs!$B$2, (Inputs!$B$14 - F5519)/Inputs!$B$15)</f>
        <v>170</v>
      </c>
      <c r="I5519" s="2">
        <f>MAX(MIN(Inputs!$B$2, F5519*Inputs!$B$16, Inputs!$B$14*Inputs!$B$4 - G5519), 0)</f>
        <v>170</v>
      </c>
      <c r="J5519" s="2">
        <f>MAX(MIN(Inputs!$B$2, F5519*Inputs!$B$16, (Inputs!$B$14-F5519)/Inputs!$B$15)*Inputs!$B$9, 0)</f>
        <v>136</v>
      </c>
      <c r="K5519" s="2">
        <f>MAX(E5519*Inputs!$B$5 - B5519 - Inputs!$B$8, 0) * H5519</f>
        <v>0</v>
      </c>
      <c r="L5519" s="2">
        <f>IF(B5519 &gt;= D5519*Inputs!$B$10, MAX(B5519 - E5519/Inputs!$B$5 - Inputs!$B$8, 0) * I5519, 0)</f>
        <v>2207.7846376747721</v>
      </c>
      <c r="M5519" s="2">
        <f t="shared" si="1034"/>
        <v>641.53721184854908</v>
      </c>
      <c r="N5519" s="3" t="str">
        <f t="shared" si="1035"/>
        <v>Discharge</v>
      </c>
      <c r="O5519" s="3" t="str">
        <f t="shared" si="1043"/>
        <v>Discharge</v>
      </c>
      <c r="P5519" s="2">
        <f t="shared" si="1036"/>
        <v>0</v>
      </c>
      <c r="Q5519" s="2">
        <f t="shared" si="1037"/>
        <v>170</v>
      </c>
      <c r="R5519" s="2">
        <f t="shared" si="1038"/>
        <v>0</v>
      </c>
      <c r="S5519" s="2">
        <f t="shared" si="1039"/>
        <v>12705.584696067979</v>
      </c>
      <c r="T5519" s="2">
        <f t="shared" si="1040"/>
        <v>0</v>
      </c>
      <c r="U5519" s="2">
        <f>IF(O5519="Reg", R5519 * Inputs!$B$7, 0)</f>
        <v>0</v>
      </c>
      <c r="V5519" s="2">
        <f>MAX(F5519 + P5519*Inputs!$B$15 - (Q5519/Inputs!$B$16) - U5519, 0)</f>
        <v>0</v>
      </c>
    </row>
    <row r="5520" spans="1:22" x14ac:dyDescent="0.3">
      <c r="A5520" s="1">
        <v>46252.916666666657</v>
      </c>
      <c r="B5520" s="2">
        <v>64.081034121230417</v>
      </c>
      <c r="C5520" s="2">
        <v>5.3734330608014256</v>
      </c>
      <c r="D5520" s="2">
        <f t="shared" si="1032"/>
        <v>36.703357470732989</v>
      </c>
      <c r="E5520" s="2">
        <f t="shared" si="1033"/>
        <v>24.285097659066817</v>
      </c>
      <c r="F5520" s="2">
        <f t="shared" si="1041"/>
        <v>0</v>
      </c>
      <c r="G5520" s="2">
        <f t="shared" si="1042"/>
        <v>340</v>
      </c>
      <c r="H5520" s="2">
        <f>MIN(Inputs!$B$2, (Inputs!$B$14 - F5520)/Inputs!$B$15)</f>
        <v>170</v>
      </c>
      <c r="I5520" s="2">
        <f>MAX(MIN(Inputs!$B$2, F5520*Inputs!$B$16, Inputs!$B$14*Inputs!$B$4 - G5520), 0)</f>
        <v>0</v>
      </c>
      <c r="J5520" s="2">
        <f>MAX(MIN(Inputs!$B$2, F5520*Inputs!$B$16, (Inputs!$B$14-F5520)/Inputs!$B$15)*Inputs!$B$9, 0)</f>
        <v>0</v>
      </c>
      <c r="K5520" s="2">
        <f>MAX(E5520*Inputs!$B$5 - B5520 - Inputs!$B$8, 0) * H5520</f>
        <v>0</v>
      </c>
      <c r="L5520" s="2">
        <f>IF(B5520 &gt;= D5520*Inputs!$B$10, MAX(B5520 - E5520/Inputs!$B$5 - Inputs!$B$8, 0) * I5520, 0)</f>
        <v>0</v>
      </c>
      <c r="M5520" s="2">
        <f t="shared" si="1034"/>
        <v>0</v>
      </c>
      <c r="N5520" s="3" t="str">
        <f t="shared" si="1035"/>
        <v>Idle</v>
      </c>
      <c r="O5520" s="3" t="str">
        <f t="shared" si="1043"/>
        <v>Idle</v>
      </c>
      <c r="P5520" s="2">
        <f t="shared" si="1036"/>
        <v>0</v>
      </c>
      <c r="Q5520" s="2">
        <f t="shared" si="1037"/>
        <v>0</v>
      </c>
      <c r="R5520" s="2">
        <f t="shared" si="1038"/>
        <v>0</v>
      </c>
      <c r="S5520" s="2">
        <f t="shared" si="1039"/>
        <v>0</v>
      </c>
      <c r="T5520" s="2">
        <f t="shared" si="1040"/>
        <v>0</v>
      </c>
      <c r="U5520" s="2">
        <f>IF(O5520="Reg", R5520 * Inputs!$B$7, 0)</f>
        <v>0</v>
      </c>
      <c r="V5520" s="2">
        <f>MAX(F5520 + P5520*Inputs!$B$15 - (Q5520/Inputs!$B$16) - U5520, 0)</f>
        <v>0</v>
      </c>
    </row>
    <row r="5521" spans="1:22" x14ac:dyDescent="0.3">
      <c r="A5521" s="1">
        <v>46252.958333333343</v>
      </c>
      <c r="B5521" s="2">
        <v>44.021684904520477</v>
      </c>
      <c r="C5521" s="2">
        <v>5.7006539136565921</v>
      </c>
      <c r="D5521" s="2">
        <f t="shared" si="1032"/>
        <v>36.703357470732989</v>
      </c>
      <c r="E5521" s="2">
        <f t="shared" si="1033"/>
        <v>13.604925305528413</v>
      </c>
      <c r="F5521" s="2">
        <f t="shared" si="1041"/>
        <v>0</v>
      </c>
      <c r="G5521" s="2">
        <f t="shared" si="1042"/>
        <v>340</v>
      </c>
      <c r="H5521" s="2">
        <f>MIN(Inputs!$B$2, (Inputs!$B$14 - F5521)/Inputs!$B$15)</f>
        <v>170</v>
      </c>
      <c r="I5521" s="2">
        <f>MAX(MIN(Inputs!$B$2, F5521*Inputs!$B$16, Inputs!$B$14*Inputs!$B$4 - G5521), 0)</f>
        <v>0</v>
      </c>
      <c r="J5521" s="2">
        <f>MAX(MIN(Inputs!$B$2, F5521*Inputs!$B$16, (Inputs!$B$14-F5521)/Inputs!$B$15)*Inputs!$B$9, 0)</f>
        <v>0</v>
      </c>
      <c r="K5521" s="2">
        <f>MAX(E5521*Inputs!$B$5 - B5521 - Inputs!$B$8, 0) * H5521</f>
        <v>0</v>
      </c>
      <c r="L5521" s="2">
        <f>IF(B5521 &gt;= D5521*Inputs!$B$10, MAX(B5521 - E5521/Inputs!$B$5 - Inputs!$B$8, 0) * I5521, 0)</f>
        <v>0</v>
      </c>
      <c r="M5521" s="2">
        <f t="shared" si="1034"/>
        <v>0</v>
      </c>
      <c r="N5521" s="3" t="str">
        <f t="shared" si="1035"/>
        <v>Idle</v>
      </c>
      <c r="O5521" s="3" t="str">
        <f t="shared" si="1043"/>
        <v>Idle</v>
      </c>
      <c r="P5521" s="2">
        <f t="shared" si="1036"/>
        <v>0</v>
      </c>
      <c r="Q5521" s="2">
        <f t="shared" si="1037"/>
        <v>0</v>
      </c>
      <c r="R5521" s="2">
        <f t="shared" si="1038"/>
        <v>0</v>
      </c>
      <c r="S5521" s="2">
        <f t="shared" si="1039"/>
        <v>0</v>
      </c>
      <c r="T5521" s="2">
        <f t="shared" si="1040"/>
        <v>0</v>
      </c>
      <c r="U5521" s="2">
        <f>IF(O5521="Reg", R5521 * Inputs!$B$7, 0)</f>
        <v>0</v>
      </c>
      <c r="V5521" s="2">
        <f>MAX(F5521 + P5521*Inputs!$B$15 - (Q5521/Inputs!$B$16) - U5521, 0)</f>
        <v>0</v>
      </c>
    </row>
    <row r="5522" spans="1:22" x14ac:dyDescent="0.3">
      <c r="A5522" s="1">
        <v>46253</v>
      </c>
      <c r="B5522" s="2">
        <v>29.318387024044409</v>
      </c>
      <c r="C5522" s="2">
        <v>1.0852021971912249</v>
      </c>
      <c r="D5522" s="2">
        <f t="shared" si="1032"/>
        <v>35.943083349191909</v>
      </c>
      <c r="E5522" s="2">
        <f t="shared" si="1033"/>
        <v>6.2679778214416677</v>
      </c>
      <c r="F5522" s="2">
        <f t="shared" si="1041"/>
        <v>0</v>
      </c>
      <c r="G5522" s="2">
        <f t="shared" si="1042"/>
        <v>0</v>
      </c>
      <c r="H5522" s="2">
        <f>MIN(Inputs!$B$2, (Inputs!$B$14 - F5522)/Inputs!$B$15)</f>
        <v>170</v>
      </c>
      <c r="I5522" s="2">
        <f>MAX(MIN(Inputs!$B$2, F5522*Inputs!$B$16, Inputs!$B$14*Inputs!$B$4 - G5522), 0)</f>
        <v>0</v>
      </c>
      <c r="J5522" s="2">
        <f>MAX(MIN(Inputs!$B$2, F5522*Inputs!$B$16, (Inputs!$B$14-F5522)/Inputs!$B$15)*Inputs!$B$9, 0)</f>
        <v>0</v>
      </c>
      <c r="K5522" s="2">
        <f>MAX(E5522*Inputs!$B$5 - B5522 - Inputs!$B$8, 0) * H5522</f>
        <v>0</v>
      </c>
      <c r="L5522" s="2">
        <f>IF(B5522 &gt;= D5522*Inputs!$B$10, MAX(B5522 - E5522/Inputs!$B$5 - Inputs!$B$8, 0) * I5522, 0)</f>
        <v>0</v>
      </c>
      <c r="M5522" s="2">
        <f t="shared" si="1034"/>
        <v>0</v>
      </c>
      <c r="N5522" s="3" t="str">
        <f t="shared" si="1035"/>
        <v>Idle</v>
      </c>
      <c r="O5522" s="3" t="str">
        <f t="shared" si="1043"/>
        <v>Idle</v>
      </c>
      <c r="P5522" s="2">
        <f t="shared" si="1036"/>
        <v>0</v>
      </c>
      <c r="Q5522" s="2">
        <f t="shared" si="1037"/>
        <v>0</v>
      </c>
      <c r="R5522" s="2">
        <f t="shared" si="1038"/>
        <v>0</v>
      </c>
      <c r="S5522" s="2">
        <f t="shared" si="1039"/>
        <v>0</v>
      </c>
      <c r="T5522" s="2">
        <f t="shared" si="1040"/>
        <v>0</v>
      </c>
      <c r="U5522" s="2">
        <f>IF(O5522="Reg", R5522 * Inputs!$B$7, 0)</f>
        <v>0</v>
      </c>
      <c r="V5522" s="2">
        <f>MAX(F5522 + P5522*Inputs!$B$15 - (Q5522/Inputs!$B$16) - U5522, 0)</f>
        <v>0</v>
      </c>
    </row>
    <row r="5523" spans="1:22" x14ac:dyDescent="0.3">
      <c r="A5523" s="1">
        <v>46253.041666666657</v>
      </c>
      <c r="B5523" s="2">
        <v>8.289479904605594</v>
      </c>
      <c r="C5523" s="2">
        <v>6.3076654610395382</v>
      </c>
      <c r="D5523" s="2">
        <f t="shared" si="1032"/>
        <v>35.943083349191909</v>
      </c>
      <c r="E5523" s="2">
        <f t="shared" si="1033"/>
        <v>1.3815799841009324</v>
      </c>
      <c r="F5523" s="2">
        <f t="shared" si="1041"/>
        <v>0</v>
      </c>
      <c r="G5523" s="2">
        <f t="shared" si="1042"/>
        <v>0</v>
      </c>
      <c r="H5523" s="2">
        <f>MIN(Inputs!$B$2, (Inputs!$B$14 - F5523)/Inputs!$B$15)</f>
        <v>170</v>
      </c>
      <c r="I5523" s="2">
        <f>MAX(MIN(Inputs!$B$2, F5523*Inputs!$B$16, Inputs!$B$14*Inputs!$B$4 - G5523), 0)</f>
        <v>0</v>
      </c>
      <c r="J5523" s="2">
        <f>MAX(MIN(Inputs!$B$2, F5523*Inputs!$B$16, (Inputs!$B$14-F5523)/Inputs!$B$15)*Inputs!$B$9, 0)</f>
        <v>0</v>
      </c>
      <c r="K5523" s="2">
        <f>MAX(E5523*Inputs!$B$5 - B5523 - Inputs!$B$8, 0) * H5523</f>
        <v>0</v>
      </c>
      <c r="L5523" s="2">
        <f>IF(B5523 &gt;= D5523*Inputs!$B$10, MAX(B5523 - E5523/Inputs!$B$5 - Inputs!$B$8, 0) * I5523, 0)</f>
        <v>0</v>
      </c>
      <c r="M5523" s="2">
        <f t="shared" si="1034"/>
        <v>0</v>
      </c>
      <c r="N5523" s="3" t="str">
        <f t="shared" si="1035"/>
        <v>Idle</v>
      </c>
      <c r="O5523" s="3" t="str">
        <f t="shared" si="1043"/>
        <v>Idle</v>
      </c>
      <c r="P5523" s="2">
        <f t="shared" si="1036"/>
        <v>0</v>
      </c>
      <c r="Q5523" s="2">
        <f t="shared" si="1037"/>
        <v>0</v>
      </c>
      <c r="R5523" s="2">
        <f t="shared" si="1038"/>
        <v>0</v>
      </c>
      <c r="S5523" s="2">
        <f t="shared" si="1039"/>
        <v>0</v>
      </c>
      <c r="T5523" s="2">
        <f t="shared" si="1040"/>
        <v>0</v>
      </c>
      <c r="U5523" s="2">
        <f>IF(O5523="Reg", R5523 * Inputs!$B$7, 0)</f>
        <v>0</v>
      </c>
      <c r="V5523" s="2">
        <f>MAX(F5523 + P5523*Inputs!$B$15 - (Q5523/Inputs!$B$16) - U5523, 0)</f>
        <v>0</v>
      </c>
    </row>
    <row r="5524" spans="1:22" x14ac:dyDescent="0.3">
      <c r="A5524" s="1">
        <v>46253.083333333343</v>
      </c>
      <c r="B5524" s="2">
        <v>0</v>
      </c>
      <c r="C5524" s="2">
        <v>4.1110484406633132</v>
      </c>
      <c r="D5524" s="2">
        <f t="shared" si="1032"/>
        <v>35.943083349191909</v>
      </c>
      <c r="E5524" s="2">
        <f t="shared" si="1033"/>
        <v>0</v>
      </c>
      <c r="F5524" s="2">
        <f t="shared" si="1041"/>
        <v>0</v>
      </c>
      <c r="G5524" s="2">
        <f t="shared" si="1042"/>
        <v>0</v>
      </c>
      <c r="H5524" s="2">
        <f>MIN(Inputs!$B$2, (Inputs!$B$14 - F5524)/Inputs!$B$15)</f>
        <v>170</v>
      </c>
      <c r="I5524" s="2">
        <f>MAX(MIN(Inputs!$B$2, F5524*Inputs!$B$16, Inputs!$B$14*Inputs!$B$4 - G5524), 0)</f>
        <v>0</v>
      </c>
      <c r="J5524" s="2">
        <f>MAX(MIN(Inputs!$B$2, F5524*Inputs!$B$16, (Inputs!$B$14-F5524)/Inputs!$B$15)*Inputs!$B$9, 0)</f>
        <v>0</v>
      </c>
      <c r="K5524" s="2">
        <f>MAX(E5524*Inputs!$B$5 - B5524 - Inputs!$B$8, 0) * H5524</f>
        <v>0</v>
      </c>
      <c r="L5524" s="2">
        <f>IF(B5524 &gt;= D5524*Inputs!$B$10, MAX(B5524 - E5524/Inputs!$B$5 - Inputs!$B$8, 0) * I5524, 0)</f>
        <v>0</v>
      </c>
      <c r="M5524" s="2">
        <f t="shared" si="1034"/>
        <v>0</v>
      </c>
      <c r="N5524" s="3" t="str">
        <f t="shared" si="1035"/>
        <v>Idle</v>
      </c>
      <c r="O5524" s="3" t="str">
        <f t="shared" si="1043"/>
        <v>Idle</v>
      </c>
      <c r="P5524" s="2">
        <f t="shared" si="1036"/>
        <v>0</v>
      </c>
      <c r="Q5524" s="2">
        <f t="shared" si="1037"/>
        <v>0</v>
      </c>
      <c r="R5524" s="2">
        <f t="shared" si="1038"/>
        <v>0</v>
      </c>
      <c r="S5524" s="2">
        <f t="shared" si="1039"/>
        <v>0</v>
      </c>
      <c r="T5524" s="2">
        <f t="shared" si="1040"/>
        <v>0</v>
      </c>
      <c r="U5524" s="2">
        <f>IF(O5524="Reg", R5524 * Inputs!$B$7, 0)</f>
        <v>0</v>
      </c>
      <c r="V5524" s="2">
        <f>MAX(F5524 + P5524*Inputs!$B$15 - (Q5524/Inputs!$B$16) - U5524, 0)</f>
        <v>0</v>
      </c>
    </row>
    <row r="5525" spans="1:22" x14ac:dyDescent="0.3">
      <c r="A5525" s="1">
        <v>46253.125</v>
      </c>
      <c r="B5525" s="2">
        <v>0</v>
      </c>
      <c r="C5525" s="2">
        <v>9.8846517129436702</v>
      </c>
      <c r="D5525" s="2">
        <f t="shared" si="1032"/>
        <v>35.943083349191909</v>
      </c>
      <c r="E5525" s="2">
        <f t="shared" si="1033"/>
        <v>0</v>
      </c>
      <c r="F5525" s="2">
        <f t="shared" si="1041"/>
        <v>0</v>
      </c>
      <c r="G5525" s="2">
        <f t="shared" si="1042"/>
        <v>0</v>
      </c>
      <c r="H5525" s="2">
        <f>MIN(Inputs!$B$2, (Inputs!$B$14 - F5525)/Inputs!$B$15)</f>
        <v>170</v>
      </c>
      <c r="I5525" s="2">
        <f>MAX(MIN(Inputs!$B$2, F5525*Inputs!$B$16, Inputs!$B$14*Inputs!$B$4 - G5525), 0)</f>
        <v>0</v>
      </c>
      <c r="J5525" s="2">
        <f>MAX(MIN(Inputs!$B$2, F5525*Inputs!$B$16, (Inputs!$B$14-F5525)/Inputs!$B$15)*Inputs!$B$9, 0)</f>
        <v>0</v>
      </c>
      <c r="K5525" s="2">
        <f>MAX(E5525*Inputs!$B$5 - B5525 - Inputs!$B$8, 0) * H5525</f>
        <v>0</v>
      </c>
      <c r="L5525" s="2">
        <f>IF(B5525 &gt;= D5525*Inputs!$B$10, MAX(B5525 - E5525/Inputs!$B$5 - Inputs!$B$8, 0) * I5525, 0)</f>
        <v>0</v>
      </c>
      <c r="M5525" s="2">
        <f t="shared" si="1034"/>
        <v>0</v>
      </c>
      <c r="N5525" s="3" t="str">
        <f t="shared" si="1035"/>
        <v>Idle</v>
      </c>
      <c r="O5525" s="3" t="str">
        <f t="shared" si="1043"/>
        <v>Idle</v>
      </c>
      <c r="P5525" s="2">
        <f t="shared" si="1036"/>
        <v>0</v>
      </c>
      <c r="Q5525" s="2">
        <f t="shared" si="1037"/>
        <v>0</v>
      </c>
      <c r="R5525" s="2">
        <f t="shared" si="1038"/>
        <v>0</v>
      </c>
      <c r="S5525" s="2">
        <f t="shared" si="1039"/>
        <v>0</v>
      </c>
      <c r="T5525" s="2">
        <f t="shared" si="1040"/>
        <v>0</v>
      </c>
      <c r="U5525" s="2">
        <f>IF(O5525="Reg", R5525 * Inputs!$B$7, 0)</f>
        <v>0</v>
      </c>
      <c r="V5525" s="2">
        <f>MAX(F5525 + P5525*Inputs!$B$15 - (Q5525/Inputs!$B$16) - U5525, 0)</f>
        <v>0</v>
      </c>
    </row>
    <row r="5526" spans="1:22" x14ac:dyDescent="0.3">
      <c r="A5526" s="1">
        <v>46253.166666666657</v>
      </c>
      <c r="B5526" s="2">
        <v>0</v>
      </c>
      <c r="C5526" s="2">
        <v>22.733692550686719</v>
      </c>
      <c r="D5526" s="2">
        <f t="shared" si="1032"/>
        <v>35.943083349191909</v>
      </c>
      <c r="E5526" s="2">
        <f t="shared" si="1033"/>
        <v>0</v>
      </c>
      <c r="F5526" s="2">
        <f t="shared" si="1041"/>
        <v>0</v>
      </c>
      <c r="G5526" s="2">
        <f t="shared" si="1042"/>
        <v>0</v>
      </c>
      <c r="H5526" s="2">
        <f>MIN(Inputs!$B$2, (Inputs!$B$14 - F5526)/Inputs!$B$15)</f>
        <v>170</v>
      </c>
      <c r="I5526" s="2">
        <f>MAX(MIN(Inputs!$B$2, F5526*Inputs!$B$16, Inputs!$B$14*Inputs!$B$4 - G5526), 0)</f>
        <v>0</v>
      </c>
      <c r="J5526" s="2">
        <f>MAX(MIN(Inputs!$B$2, F5526*Inputs!$B$16, (Inputs!$B$14-F5526)/Inputs!$B$15)*Inputs!$B$9, 0)</f>
        <v>0</v>
      </c>
      <c r="K5526" s="2">
        <f>MAX(E5526*Inputs!$B$5 - B5526 - Inputs!$B$8, 0) * H5526</f>
        <v>0</v>
      </c>
      <c r="L5526" s="2">
        <f>IF(B5526 &gt;= D5526*Inputs!$B$10, MAX(B5526 - E5526/Inputs!$B$5 - Inputs!$B$8, 0) * I5526, 0)</f>
        <v>0</v>
      </c>
      <c r="M5526" s="2">
        <f t="shared" si="1034"/>
        <v>0</v>
      </c>
      <c r="N5526" s="3" t="str">
        <f t="shared" si="1035"/>
        <v>Idle</v>
      </c>
      <c r="O5526" s="3" t="str">
        <f t="shared" si="1043"/>
        <v>Idle</v>
      </c>
      <c r="P5526" s="2">
        <f t="shared" si="1036"/>
        <v>0</v>
      </c>
      <c r="Q5526" s="2">
        <f t="shared" si="1037"/>
        <v>0</v>
      </c>
      <c r="R5526" s="2">
        <f t="shared" si="1038"/>
        <v>0</v>
      </c>
      <c r="S5526" s="2">
        <f t="shared" si="1039"/>
        <v>0</v>
      </c>
      <c r="T5526" s="2">
        <f t="shared" si="1040"/>
        <v>0</v>
      </c>
      <c r="U5526" s="2">
        <f>IF(O5526="Reg", R5526 * Inputs!$B$7, 0)</f>
        <v>0</v>
      </c>
      <c r="V5526" s="2">
        <f>MAX(F5526 + P5526*Inputs!$B$15 - (Q5526/Inputs!$B$16) - U5526, 0)</f>
        <v>0</v>
      </c>
    </row>
    <row r="5527" spans="1:22" x14ac:dyDescent="0.3">
      <c r="A5527" s="1">
        <v>46253.208333333343</v>
      </c>
      <c r="B5527" s="2">
        <v>0</v>
      </c>
      <c r="C5527" s="2">
        <v>4.7535737103102242</v>
      </c>
      <c r="D5527" s="2">
        <f t="shared" si="1032"/>
        <v>35.943083349191909</v>
      </c>
      <c r="E5527" s="2">
        <f t="shared" si="1033"/>
        <v>0.5306036130737718</v>
      </c>
      <c r="F5527" s="2">
        <f t="shared" si="1041"/>
        <v>0</v>
      </c>
      <c r="G5527" s="2">
        <f t="shared" si="1042"/>
        <v>0</v>
      </c>
      <c r="H5527" s="2">
        <f>MIN(Inputs!$B$2, (Inputs!$B$14 - F5527)/Inputs!$B$15)</f>
        <v>170</v>
      </c>
      <c r="I5527" s="2">
        <f>MAX(MIN(Inputs!$B$2, F5527*Inputs!$B$16, Inputs!$B$14*Inputs!$B$4 - G5527), 0)</f>
        <v>0</v>
      </c>
      <c r="J5527" s="2">
        <f>MAX(MIN(Inputs!$B$2, F5527*Inputs!$B$16, (Inputs!$B$14-F5527)/Inputs!$B$15)*Inputs!$B$9, 0)</f>
        <v>0</v>
      </c>
      <c r="K5527" s="2">
        <f>MAX(E5527*Inputs!$B$5 - B5527 - Inputs!$B$8, 0) * H5527</f>
        <v>0</v>
      </c>
      <c r="L5527" s="2">
        <f>IF(B5527 &gt;= D5527*Inputs!$B$10, MAX(B5527 - E5527/Inputs!$B$5 - Inputs!$B$8, 0) * I5527, 0)</f>
        <v>0</v>
      </c>
      <c r="M5527" s="2">
        <f t="shared" si="1034"/>
        <v>0</v>
      </c>
      <c r="N5527" s="3" t="str">
        <f t="shared" si="1035"/>
        <v>Idle</v>
      </c>
      <c r="O5527" s="3" t="str">
        <f t="shared" si="1043"/>
        <v>Idle</v>
      </c>
      <c r="P5527" s="2">
        <f t="shared" si="1036"/>
        <v>0</v>
      </c>
      <c r="Q5527" s="2">
        <f t="shared" si="1037"/>
        <v>0</v>
      </c>
      <c r="R5527" s="2">
        <f t="shared" si="1038"/>
        <v>0</v>
      </c>
      <c r="S5527" s="2">
        <f t="shared" si="1039"/>
        <v>0</v>
      </c>
      <c r="T5527" s="2">
        <f t="shared" si="1040"/>
        <v>0</v>
      </c>
      <c r="U5527" s="2">
        <f>IF(O5527="Reg", R5527 * Inputs!$B$7, 0)</f>
        <v>0</v>
      </c>
      <c r="V5527" s="2">
        <f>MAX(F5527 + P5527*Inputs!$B$15 - (Q5527/Inputs!$B$16) - U5527, 0)</f>
        <v>0</v>
      </c>
    </row>
    <row r="5528" spans="1:22" x14ac:dyDescent="0.3">
      <c r="A5528" s="1">
        <v>46253.25</v>
      </c>
      <c r="B5528" s="2">
        <v>0</v>
      </c>
      <c r="C5528" s="2">
        <v>7.2009676600446468</v>
      </c>
      <c r="D5528" s="2">
        <f t="shared" si="1032"/>
        <v>35.943083349191909</v>
      </c>
      <c r="E5528" s="2">
        <f t="shared" si="1033"/>
        <v>3.9577361721495219</v>
      </c>
      <c r="F5528" s="2">
        <f t="shared" si="1041"/>
        <v>0</v>
      </c>
      <c r="G5528" s="2">
        <f t="shared" si="1042"/>
        <v>0</v>
      </c>
      <c r="H5528" s="2">
        <f>MIN(Inputs!$B$2, (Inputs!$B$14 - F5528)/Inputs!$B$15)</f>
        <v>170</v>
      </c>
      <c r="I5528" s="2">
        <f>MAX(MIN(Inputs!$B$2, F5528*Inputs!$B$16, Inputs!$B$14*Inputs!$B$4 - G5528), 0)</f>
        <v>0</v>
      </c>
      <c r="J5528" s="2">
        <f>MAX(MIN(Inputs!$B$2, F5528*Inputs!$B$16, (Inputs!$B$14-F5528)/Inputs!$B$15)*Inputs!$B$9, 0)</f>
        <v>0</v>
      </c>
      <c r="K5528" s="2">
        <f>MAX(E5528*Inputs!$B$5 - B5528 - Inputs!$B$8, 0) * H5528</f>
        <v>0</v>
      </c>
      <c r="L5528" s="2">
        <f>IF(B5528 &gt;= D5528*Inputs!$B$10, MAX(B5528 - E5528/Inputs!$B$5 - Inputs!$B$8, 0) * I5528, 0)</f>
        <v>0</v>
      </c>
      <c r="M5528" s="2">
        <f t="shared" si="1034"/>
        <v>0</v>
      </c>
      <c r="N5528" s="3" t="str">
        <f t="shared" si="1035"/>
        <v>Idle</v>
      </c>
      <c r="O5528" s="3" t="str">
        <f t="shared" si="1043"/>
        <v>Idle</v>
      </c>
      <c r="P5528" s="2">
        <f t="shared" si="1036"/>
        <v>0</v>
      </c>
      <c r="Q5528" s="2">
        <f t="shared" si="1037"/>
        <v>0</v>
      </c>
      <c r="R5528" s="2">
        <f t="shared" si="1038"/>
        <v>0</v>
      </c>
      <c r="S5528" s="2">
        <f t="shared" si="1039"/>
        <v>0</v>
      </c>
      <c r="T5528" s="2">
        <f t="shared" si="1040"/>
        <v>0</v>
      </c>
      <c r="U5528" s="2">
        <f>IF(O5528="Reg", R5528 * Inputs!$B$7, 0)</f>
        <v>0</v>
      </c>
      <c r="V5528" s="2">
        <f>MAX(F5528 + P5528*Inputs!$B$15 - (Q5528/Inputs!$B$16) - U5528, 0)</f>
        <v>0</v>
      </c>
    </row>
    <row r="5529" spans="1:22" x14ac:dyDescent="0.3">
      <c r="A5529" s="1">
        <v>46253.291666666657</v>
      </c>
      <c r="B5529" s="2">
        <v>0</v>
      </c>
      <c r="C5529" s="2">
        <v>25.72265568663709</v>
      </c>
      <c r="D5529" s="2">
        <f t="shared" si="1032"/>
        <v>35.943083349191909</v>
      </c>
      <c r="E5529" s="2">
        <f t="shared" si="1033"/>
        <v>8.702598108163679</v>
      </c>
      <c r="F5529" s="2">
        <f t="shared" si="1041"/>
        <v>0</v>
      </c>
      <c r="G5529" s="2">
        <f t="shared" si="1042"/>
        <v>0</v>
      </c>
      <c r="H5529" s="2">
        <f>MIN(Inputs!$B$2, (Inputs!$B$14 - F5529)/Inputs!$B$15)</f>
        <v>170</v>
      </c>
      <c r="I5529" s="2">
        <f>MAX(MIN(Inputs!$B$2, F5529*Inputs!$B$16, Inputs!$B$14*Inputs!$B$4 - G5529), 0)</f>
        <v>0</v>
      </c>
      <c r="J5529" s="2">
        <f>MAX(MIN(Inputs!$B$2, F5529*Inputs!$B$16, (Inputs!$B$14-F5529)/Inputs!$B$15)*Inputs!$B$9, 0)</f>
        <v>0</v>
      </c>
      <c r="K5529" s="2">
        <f>MAX(E5529*Inputs!$B$5 - B5529 - Inputs!$B$8, 0) * H5529</f>
        <v>0</v>
      </c>
      <c r="L5529" s="2">
        <f>IF(B5529 &gt;= D5529*Inputs!$B$10, MAX(B5529 - E5529/Inputs!$B$5 - Inputs!$B$8, 0) * I5529, 0)</f>
        <v>0</v>
      </c>
      <c r="M5529" s="2">
        <f t="shared" si="1034"/>
        <v>0</v>
      </c>
      <c r="N5529" s="3" t="str">
        <f t="shared" si="1035"/>
        <v>Idle</v>
      </c>
      <c r="O5529" s="3" t="str">
        <f t="shared" si="1043"/>
        <v>Idle</v>
      </c>
      <c r="P5529" s="2">
        <f t="shared" si="1036"/>
        <v>0</v>
      </c>
      <c r="Q5529" s="2">
        <f t="shared" si="1037"/>
        <v>0</v>
      </c>
      <c r="R5529" s="2">
        <f t="shared" si="1038"/>
        <v>0</v>
      </c>
      <c r="S5529" s="2">
        <f t="shared" si="1039"/>
        <v>0</v>
      </c>
      <c r="T5529" s="2">
        <f t="shared" si="1040"/>
        <v>0</v>
      </c>
      <c r="U5529" s="2">
        <f>IF(O5529="Reg", R5529 * Inputs!$B$7, 0)</f>
        <v>0</v>
      </c>
      <c r="V5529" s="2">
        <f>MAX(F5529 + P5529*Inputs!$B$15 - (Q5529/Inputs!$B$16) - U5529, 0)</f>
        <v>0</v>
      </c>
    </row>
    <row r="5530" spans="1:22" x14ac:dyDescent="0.3">
      <c r="A5530" s="1">
        <v>46253.333333333343</v>
      </c>
      <c r="B5530" s="2">
        <v>0</v>
      </c>
      <c r="C5530" s="2">
        <v>1.3615038190690121</v>
      </c>
      <c r="D5530" s="2">
        <f t="shared" si="1032"/>
        <v>35.943083349191909</v>
      </c>
      <c r="E5530" s="2">
        <f t="shared" si="1033"/>
        <v>15.333321340241312</v>
      </c>
      <c r="F5530" s="2">
        <f t="shared" si="1041"/>
        <v>0</v>
      </c>
      <c r="G5530" s="2">
        <f t="shared" si="1042"/>
        <v>0</v>
      </c>
      <c r="H5530" s="2">
        <f>MIN(Inputs!$B$2, (Inputs!$B$14 - F5530)/Inputs!$B$15)</f>
        <v>170</v>
      </c>
      <c r="I5530" s="2">
        <f>MAX(MIN(Inputs!$B$2, F5530*Inputs!$B$16, Inputs!$B$14*Inputs!$B$4 - G5530), 0)</f>
        <v>0</v>
      </c>
      <c r="J5530" s="2">
        <f>MAX(MIN(Inputs!$B$2, F5530*Inputs!$B$16, (Inputs!$B$14-F5530)/Inputs!$B$15)*Inputs!$B$9, 0)</f>
        <v>0</v>
      </c>
      <c r="K5530" s="2">
        <f>MAX(E5530*Inputs!$B$5 - B5530 - Inputs!$B$8, 0) * H5530</f>
        <v>0</v>
      </c>
      <c r="L5530" s="2">
        <f>IF(B5530 &gt;= D5530*Inputs!$B$10, MAX(B5530 - E5530/Inputs!$B$5 - Inputs!$B$8, 0) * I5530, 0)</f>
        <v>0</v>
      </c>
      <c r="M5530" s="2">
        <f t="shared" si="1034"/>
        <v>0</v>
      </c>
      <c r="N5530" s="3" t="str">
        <f t="shared" si="1035"/>
        <v>Idle</v>
      </c>
      <c r="O5530" s="3" t="str">
        <f t="shared" si="1043"/>
        <v>Idle</v>
      </c>
      <c r="P5530" s="2">
        <f t="shared" si="1036"/>
        <v>0</v>
      </c>
      <c r="Q5530" s="2">
        <f t="shared" si="1037"/>
        <v>0</v>
      </c>
      <c r="R5530" s="2">
        <f t="shared" si="1038"/>
        <v>0</v>
      </c>
      <c r="S5530" s="2">
        <f t="shared" si="1039"/>
        <v>0</v>
      </c>
      <c r="T5530" s="2">
        <f t="shared" si="1040"/>
        <v>0</v>
      </c>
      <c r="U5530" s="2">
        <f>IF(O5530="Reg", R5530 * Inputs!$B$7, 0)</f>
        <v>0</v>
      </c>
      <c r="V5530" s="2">
        <f>MAX(F5530 + P5530*Inputs!$B$15 - (Q5530/Inputs!$B$16) - U5530, 0)</f>
        <v>0</v>
      </c>
    </row>
    <row r="5531" spans="1:22" x14ac:dyDescent="0.3">
      <c r="A5531" s="1">
        <v>46253.375</v>
      </c>
      <c r="B5531" s="2">
        <v>0</v>
      </c>
      <c r="C5531" s="2">
        <v>5.2523491469653019</v>
      </c>
      <c r="D5531" s="2">
        <f t="shared" si="1032"/>
        <v>35.943083349191909</v>
      </c>
      <c r="E5531" s="2">
        <f t="shared" si="1033"/>
        <v>26.021513508317753</v>
      </c>
      <c r="F5531" s="2">
        <f t="shared" si="1041"/>
        <v>0</v>
      </c>
      <c r="G5531" s="2">
        <f t="shared" si="1042"/>
        <v>0</v>
      </c>
      <c r="H5531" s="2">
        <f>MIN(Inputs!$B$2, (Inputs!$B$14 - F5531)/Inputs!$B$15)</f>
        <v>170</v>
      </c>
      <c r="I5531" s="2">
        <f>MAX(MIN(Inputs!$B$2, F5531*Inputs!$B$16, Inputs!$B$14*Inputs!$B$4 - G5531), 0)</f>
        <v>0</v>
      </c>
      <c r="J5531" s="2">
        <f>MAX(MIN(Inputs!$B$2, F5531*Inputs!$B$16, (Inputs!$B$14-F5531)/Inputs!$B$15)*Inputs!$B$9, 0)</f>
        <v>0</v>
      </c>
      <c r="K5531" s="2">
        <f>MAX(E5531*Inputs!$B$5 - B5531 - Inputs!$B$8, 0) * H5531</f>
        <v>492.81842084433595</v>
      </c>
      <c r="L5531" s="2">
        <f>IF(B5531 &gt;= D5531*Inputs!$B$10, MAX(B5531 - E5531/Inputs!$B$5 - Inputs!$B$8, 0) * I5531, 0)</f>
        <v>0</v>
      </c>
      <c r="M5531" s="2">
        <f t="shared" si="1034"/>
        <v>0</v>
      </c>
      <c r="N5531" s="3" t="str">
        <f t="shared" si="1035"/>
        <v>Charge</v>
      </c>
      <c r="O5531" s="3" t="str">
        <f t="shared" si="1043"/>
        <v>Charge</v>
      </c>
      <c r="P5531" s="2">
        <f t="shared" si="1036"/>
        <v>170</v>
      </c>
      <c r="Q5531" s="2">
        <f t="shared" si="1037"/>
        <v>0</v>
      </c>
      <c r="R5531" s="2">
        <f t="shared" si="1038"/>
        <v>0</v>
      </c>
      <c r="S5531" s="2">
        <f t="shared" si="1039"/>
        <v>0</v>
      </c>
      <c r="T5531" s="2">
        <f t="shared" si="1040"/>
        <v>0</v>
      </c>
      <c r="U5531" s="2">
        <f>IF(O5531="Reg", R5531 * Inputs!$B$7, 0)</f>
        <v>0</v>
      </c>
      <c r="V5531" s="2">
        <f>MAX(F5531 + P5531*Inputs!$B$15 - (Q5531/Inputs!$B$16) - U5531, 0)</f>
        <v>170</v>
      </c>
    </row>
    <row r="5532" spans="1:22" x14ac:dyDescent="0.3">
      <c r="A5532" s="1">
        <v>46253.416666666657</v>
      </c>
      <c r="B5532" s="2">
        <v>3.183621678442631</v>
      </c>
      <c r="C5532" s="2">
        <v>1.81536695642239</v>
      </c>
      <c r="D5532" s="2">
        <f t="shared" si="1032"/>
        <v>35.943083349191909</v>
      </c>
      <c r="E5532" s="2">
        <f t="shared" si="1033"/>
        <v>37.459162360589147</v>
      </c>
      <c r="F5532" s="2">
        <f t="shared" si="1041"/>
        <v>170</v>
      </c>
      <c r="G5532" s="2">
        <f t="shared" si="1042"/>
        <v>0</v>
      </c>
      <c r="H5532" s="2">
        <f>MIN(Inputs!$B$2, (Inputs!$B$14 - F5532)/Inputs!$B$15)</f>
        <v>170</v>
      </c>
      <c r="I5532" s="2">
        <f>MAX(MIN(Inputs!$B$2, F5532*Inputs!$B$16, Inputs!$B$14*Inputs!$B$4 - G5532), 0)</f>
        <v>170</v>
      </c>
      <c r="J5532" s="2">
        <f>MAX(MIN(Inputs!$B$2, F5532*Inputs!$B$16, (Inputs!$B$14-F5532)/Inputs!$B$15)*Inputs!$B$9, 0)</f>
        <v>136</v>
      </c>
      <c r="K5532" s="2">
        <f>MAX(E5532*Inputs!$B$5 - B5532 - Inputs!$B$8, 0) * H5532</f>
        <v>1662.675003808889</v>
      </c>
      <c r="L5532" s="2">
        <f>IF(B5532 &gt;= D5532*Inputs!$B$10, MAX(B5532 - E5532/Inputs!$B$5 - Inputs!$B$8, 0) * I5532, 0)</f>
        <v>0</v>
      </c>
      <c r="M5532" s="2">
        <f t="shared" si="1034"/>
        <v>246.88990607344505</v>
      </c>
      <c r="N5532" s="3" t="str">
        <f t="shared" si="1035"/>
        <v>Charge</v>
      </c>
      <c r="O5532" s="3" t="str">
        <f t="shared" si="1043"/>
        <v>Charge</v>
      </c>
      <c r="P5532" s="2">
        <f t="shared" si="1036"/>
        <v>170</v>
      </c>
      <c r="Q5532" s="2">
        <f t="shared" si="1037"/>
        <v>0</v>
      </c>
      <c r="R5532" s="2">
        <f t="shared" si="1038"/>
        <v>0</v>
      </c>
      <c r="S5532" s="2">
        <f t="shared" si="1039"/>
        <v>-541.21568533524726</v>
      </c>
      <c r="T5532" s="2">
        <f t="shared" si="1040"/>
        <v>0</v>
      </c>
      <c r="U5532" s="2">
        <f>IF(O5532="Reg", R5532 * Inputs!$B$7, 0)</f>
        <v>0</v>
      </c>
      <c r="V5532" s="2">
        <f>MAX(F5532 + P5532*Inputs!$B$15 - (Q5532/Inputs!$B$16) - U5532, 0)</f>
        <v>340</v>
      </c>
    </row>
    <row r="5533" spans="1:22" x14ac:dyDescent="0.3">
      <c r="A5533" s="1">
        <v>46253.458333333343</v>
      </c>
      <c r="B5533" s="2">
        <v>20.562795354454501</v>
      </c>
      <c r="C5533" s="2">
        <v>16.302616068485278</v>
      </c>
      <c r="D5533" s="2">
        <f t="shared" si="1032"/>
        <v>35.943083349191909</v>
      </c>
      <c r="E5533" s="2">
        <f t="shared" si="1033"/>
        <v>48.41694245671372</v>
      </c>
      <c r="F5533" s="2">
        <f t="shared" si="1041"/>
        <v>340</v>
      </c>
      <c r="G5533" s="2">
        <f t="shared" si="1042"/>
        <v>0</v>
      </c>
      <c r="H5533" s="2">
        <f>MIN(Inputs!$B$2, (Inputs!$B$14 - F5533)/Inputs!$B$15)</f>
        <v>0</v>
      </c>
      <c r="I5533" s="2">
        <f>MAX(MIN(Inputs!$B$2, F5533*Inputs!$B$16, Inputs!$B$14*Inputs!$B$4 - G5533), 0)</f>
        <v>170</v>
      </c>
      <c r="J5533" s="2">
        <f>MAX(MIN(Inputs!$B$2, F5533*Inputs!$B$16, (Inputs!$B$14-F5533)/Inputs!$B$15)*Inputs!$B$9, 0)</f>
        <v>0</v>
      </c>
      <c r="K5533" s="2">
        <f>MAX(E5533*Inputs!$B$5 - B5533 - Inputs!$B$8, 0) * H5533</f>
        <v>0</v>
      </c>
      <c r="L5533" s="2">
        <f>IF(B5533 &gt;= D5533*Inputs!$B$10, MAX(B5533 - E5533/Inputs!$B$5 - Inputs!$B$8, 0) * I5533, 0)</f>
        <v>0</v>
      </c>
      <c r="M5533" s="2">
        <f t="shared" si="1034"/>
        <v>0</v>
      </c>
      <c r="N5533" s="3" t="str">
        <f t="shared" si="1035"/>
        <v>Idle</v>
      </c>
      <c r="O5533" s="3" t="str">
        <f t="shared" si="1043"/>
        <v>Idle</v>
      </c>
      <c r="P5533" s="2">
        <f t="shared" si="1036"/>
        <v>0</v>
      </c>
      <c r="Q5533" s="2">
        <f t="shared" si="1037"/>
        <v>0</v>
      </c>
      <c r="R5533" s="2">
        <f t="shared" si="1038"/>
        <v>0</v>
      </c>
      <c r="S5533" s="2">
        <f t="shared" si="1039"/>
        <v>0</v>
      </c>
      <c r="T5533" s="2">
        <f t="shared" si="1040"/>
        <v>0</v>
      </c>
      <c r="U5533" s="2">
        <f>IF(O5533="Reg", R5533 * Inputs!$B$7, 0)</f>
        <v>0</v>
      </c>
      <c r="V5533" s="2">
        <f>MAX(F5533 + P5533*Inputs!$B$15 - (Q5533/Inputs!$B$16) - U5533, 0)</f>
        <v>340</v>
      </c>
    </row>
    <row r="5534" spans="1:22" x14ac:dyDescent="0.3">
      <c r="A5534" s="1">
        <v>46253.5</v>
      </c>
      <c r="B5534" s="2">
        <v>28.469171616084939</v>
      </c>
      <c r="C5534" s="2">
        <v>10.31768484294413</v>
      </c>
      <c r="D5534" s="2">
        <f t="shared" si="1032"/>
        <v>35.943083349191909</v>
      </c>
      <c r="E5534" s="2">
        <f t="shared" si="1033"/>
        <v>58.822460990907921</v>
      </c>
      <c r="F5534" s="2">
        <f t="shared" si="1041"/>
        <v>340</v>
      </c>
      <c r="G5534" s="2">
        <f t="shared" si="1042"/>
        <v>0</v>
      </c>
      <c r="H5534" s="2">
        <f>MIN(Inputs!$B$2, (Inputs!$B$14 - F5534)/Inputs!$B$15)</f>
        <v>0</v>
      </c>
      <c r="I5534" s="2">
        <f>MAX(MIN(Inputs!$B$2, F5534*Inputs!$B$16, Inputs!$B$14*Inputs!$B$4 - G5534), 0)</f>
        <v>170</v>
      </c>
      <c r="J5534" s="2">
        <f>MAX(MIN(Inputs!$B$2, F5534*Inputs!$B$16, (Inputs!$B$14-F5534)/Inputs!$B$15)*Inputs!$B$9, 0)</f>
        <v>0</v>
      </c>
      <c r="K5534" s="2">
        <f>MAX(E5534*Inputs!$B$5 - B5534 - Inputs!$B$8, 0) * H5534</f>
        <v>0</v>
      </c>
      <c r="L5534" s="2">
        <f>IF(B5534 &gt;= D5534*Inputs!$B$10, MAX(B5534 - E5534/Inputs!$B$5 - Inputs!$B$8, 0) * I5534, 0)</f>
        <v>0</v>
      </c>
      <c r="M5534" s="2">
        <f t="shared" si="1034"/>
        <v>0</v>
      </c>
      <c r="N5534" s="3" t="str">
        <f t="shared" si="1035"/>
        <v>Idle</v>
      </c>
      <c r="O5534" s="3" t="str">
        <f t="shared" si="1043"/>
        <v>Idle</v>
      </c>
      <c r="P5534" s="2">
        <f t="shared" si="1036"/>
        <v>0</v>
      </c>
      <c r="Q5534" s="2">
        <f t="shared" si="1037"/>
        <v>0</v>
      </c>
      <c r="R5534" s="2">
        <f t="shared" si="1038"/>
        <v>0</v>
      </c>
      <c r="S5534" s="2">
        <f t="shared" si="1039"/>
        <v>0</v>
      </c>
      <c r="T5534" s="2">
        <f t="shared" si="1040"/>
        <v>0</v>
      </c>
      <c r="U5534" s="2">
        <f>IF(O5534="Reg", R5534 * Inputs!$B$7, 0)</f>
        <v>0</v>
      </c>
      <c r="V5534" s="2">
        <f>MAX(F5534 + P5534*Inputs!$B$15 - (Q5534/Inputs!$B$16) - U5534, 0)</f>
        <v>340</v>
      </c>
    </row>
    <row r="5535" spans="1:22" x14ac:dyDescent="0.3">
      <c r="A5535" s="1">
        <v>46253.541666666657</v>
      </c>
      <c r="B5535" s="2">
        <v>39.784339392465803</v>
      </c>
      <c r="C5535" s="2">
        <v>7.4352225938389243</v>
      </c>
      <c r="D5535" s="2">
        <f t="shared" si="1032"/>
        <v>35.943083349191909</v>
      </c>
      <c r="E5535" s="2">
        <f t="shared" si="1033"/>
        <v>70.223408998690346</v>
      </c>
      <c r="F5535" s="2">
        <f t="shared" si="1041"/>
        <v>340</v>
      </c>
      <c r="G5535" s="2">
        <f t="shared" si="1042"/>
        <v>0</v>
      </c>
      <c r="H5535" s="2">
        <f>MIN(Inputs!$B$2, (Inputs!$B$14 - F5535)/Inputs!$B$15)</f>
        <v>0</v>
      </c>
      <c r="I5535" s="2">
        <f>MAX(MIN(Inputs!$B$2, F5535*Inputs!$B$16, Inputs!$B$14*Inputs!$B$4 - G5535), 0)</f>
        <v>170</v>
      </c>
      <c r="J5535" s="2">
        <f>MAX(MIN(Inputs!$B$2, F5535*Inputs!$B$16, (Inputs!$B$14-F5535)/Inputs!$B$15)*Inputs!$B$9, 0)</f>
        <v>0</v>
      </c>
      <c r="K5535" s="2">
        <f>MAX(E5535*Inputs!$B$5 - B5535 - Inputs!$B$8, 0) * H5535</f>
        <v>0</v>
      </c>
      <c r="L5535" s="2">
        <f>IF(B5535 &gt;= D5535*Inputs!$B$10, MAX(B5535 - E5535/Inputs!$B$5 - Inputs!$B$8, 0) * I5535, 0)</f>
        <v>0</v>
      </c>
      <c r="M5535" s="2">
        <f t="shared" si="1034"/>
        <v>0</v>
      </c>
      <c r="N5535" s="3" t="str">
        <f t="shared" si="1035"/>
        <v>Idle</v>
      </c>
      <c r="O5535" s="3" t="str">
        <f t="shared" si="1043"/>
        <v>Idle</v>
      </c>
      <c r="P5535" s="2">
        <f t="shared" si="1036"/>
        <v>0</v>
      </c>
      <c r="Q5535" s="2">
        <f t="shared" si="1037"/>
        <v>0</v>
      </c>
      <c r="R5535" s="2">
        <f t="shared" si="1038"/>
        <v>0</v>
      </c>
      <c r="S5535" s="2">
        <f t="shared" si="1039"/>
        <v>0</v>
      </c>
      <c r="T5535" s="2">
        <f t="shared" si="1040"/>
        <v>0</v>
      </c>
      <c r="U5535" s="2">
        <f>IF(O5535="Reg", R5535 * Inputs!$B$7, 0)</f>
        <v>0</v>
      </c>
      <c r="V5535" s="2">
        <f>MAX(F5535 + P5535*Inputs!$B$15 - (Q5535/Inputs!$B$16) - U5535, 0)</f>
        <v>340</v>
      </c>
    </row>
    <row r="5536" spans="1:22" x14ac:dyDescent="0.3">
      <c r="A5536" s="1">
        <v>46253.583333333343</v>
      </c>
      <c r="B5536" s="2">
        <v>64.129153008458658</v>
      </c>
      <c r="C5536" s="2">
        <v>6.0173433136947292</v>
      </c>
      <c r="D5536" s="2">
        <f t="shared" si="1032"/>
        <v>35.943083349191909</v>
      </c>
      <c r="E5536" s="2">
        <f t="shared" si="1033"/>
        <v>79.138645122633037</v>
      </c>
      <c r="F5536" s="2">
        <f t="shared" si="1041"/>
        <v>340</v>
      </c>
      <c r="G5536" s="2">
        <f t="shared" si="1042"/>
        <v>0</v>
      </c>
      <c r="H5536" s="2">
        <f>MIN(Inputs!$B$2, (Inputs!$B$14 - F5536)/Inputs!$B$15)</f>
        <v>0</v>
      </c>
      <c r="I5536" s="2">
        <f>MAX(MIN(Inputs!$B$2, F5536*Inputs!$B$16, Inputs!$B$14*Inputs!$B$4 - G5536), 0)</f>
        <v>170</v>
      </c>
      <c r="J5536" s="2">
        <f>MAX(MIN(Inputs!$B$2, F5536*Inputs!$B$16, (Inputs!$B$14-F5536)/Inputs!$B$15)*Inputs!$B$9, 0)</f>
        <v>0</v>
      </c>
      <c r="K5536" s="2">
        <f>MAX(E5536*Inputs!$B$5 - B5536 - Inputs!$B$8, 0) * H5536</f>
        <v>0</v>
      </c>
      <c r="L5536" s="2">
        <f>IF(B5536 &gt;= D5536*Inputs!$B$10, MAX(B5536 - E5536/Inputs!$B$5 - Inputs!$B$8, 0) * I5536, 0)</f>
        <v>0</v>
      </c>
      <c r="M5536" s="2">
        <f t="shared" si="1034"/>
        <v>0</v>
      </c>
      <c r="N5536" s="3" t="str">
        <f t="shared" si="1035"/>
        <v>Idle</v>
      </c>
      <c r="O5536" s="3" t="str">
        <f t="shared" si="1043"/>
        <v>Idle</v>
      </c>
      <c r="P5536" s="2">
        <f t="shared" si="1036"/>
        <v>0</v>
      </c>
      <c r="Q5536" s="2">
        <f t="shared" si="1037"/>
        <v>0</v>
      </c>
      <c r="R5536" s="2">
        <f t="shared" si="1038"/>
        <v>0</v>
      </c>
      <c r="S5536" s="2">
        <f t="shared" si="1039"/>
        <v>0</v>
      </c>
      <c r="T5536" s="2">
        <f t="shared" si="1040"/>
        <v>0</v>
      </c>
      <c r="U5536" s="2">
        <f>IF(O5536="Reg", R5536 * Inputs!$B$7, 0)</f>
        <v>0</v>
      </c>
      <c r="V5536" s="2">
        <f>MAX(F5536 + P5536*Inputs!$B$15 - (Q5536/Inputs!$B$16) - U5536, 0)</f>
        <v>340</v>
      </c>
    </row>
    <row r="5537" spans="1:22" x14ac:dyDescent="0.3">
      <c r="A5537" s="1">
        <v>46253.625</v>
      </c>
      <c r="B5537" s="2">
        <v>68.625893113628351</v>
      </c>
      <c r="C5537" s="2">
        <v>4.7260272467054252</v>
      </c>
      <c r="D5537" s="2">
        <f t="shared" si="1032"/>
        <v>35.943083349191909</v>
      </c>
      <c r="E5537" s="2">
        <f t="shared" si="1033"/>
        <v>80.030700471569119</v>
      </c>
      <c r="F5537" s="2">
        <f t="shared" si="1041"/>
        <v>340</v>
      </c>
      <c r="G5537" s="2">
        <f t="shared" si="1042"/>
        <v>0</v>
      </c>
      <c r="H5537" s="2">
        <f>MIN(Inputs!$B$2, (Inputs!$B$14 - F5537)/Inputs!$B$15)</f>
        <v>0</v>
      </c>
      <c r="I5537" s="2">
        <f>MAX(MIN(Inputs!$B$2, F5537*Inputs!$B$16, Inputs!$B$14*Inputs!$B$4 - G5537), 0)</f>
        <v>170</v>
      </c>
      <c r="J5537" s="2">
        <f>MAX(MIN(Inputs!$B$2, F5537*Inputs!$B$16, (Inputs!$B$14-F5537)/Inputs!$B$15)*Inputs!$B$9, 0)</f>
        <v>0</v>
      </c>
      <c r="K5537" s="2">
        <f>MAX(E5537*Inputs!$B$5 - B5537 - Inputs!$B$8, 0) * H5537</f>
        <v>0</v>
      </c>
      <c r="L5537" s="2">
        <f>IF(B5537 &gt;= D5537*Inputs!$B$10, MAX(B5537 - E5537/Inputs!$B$5 - Inputs!$B$8, 0) * I5537, 0)</f>
        <v>0</v>
      </c>
      <c r="M5537" s="2">
        <f t="shared" si="1034"/>
        <v>0</v>
      </c>
      <c r="N5537" s="3" t="str">
        <f t="shared" si="1035"/>
        <v>Idle</v>
      </c>
      <c r="O5537" s="3" t="str">
        <f t="shared" si="1043"/>
        <v>Idle</v>
      </c>
      <c r="P5537" s="2">
        <f t="shared" si="1036"/>
        <v>0</v>
      </c>
      <c r="Q5537" s="2">
        <f t="shared" si="1037"/>
        <v>0</v>
      </c>
      <c r="R5537" s="2">
        <f t="shared" si="1038"/>
        <v>0</v>
      </c>
      <c r="S5537" s="2">
        <f t="shared" si="1039"/>
        <v>0</v>
      </c>
      <c r="T5537" s="2">
        <f t="shared" si="1040"/>
        <v>0</v>
      </c>
      <c r="U5537" s="2">
        <f>IF(O5537="Reg", R5537 * Inputs!$B$7, 0)</f>
        <v>0</v>
      </c>
      <c r="V5537" s="2">
        <f>MAX(F5537 + P5537*Inputs!$B$15 - (Q5537/Inputs!$B$16) - U5537, 0)</f>
        <v>340</v>
      </c>
    </row>
    <row r="5538" spans="1:22" x14ac:dyDescent="0.3">
      <c r="A5538" s="1">
        <v>46253.666666666657</v>
      </c>
      <c r="B5538" s="2">
        <v>68.930302255190043</v>
      </c>
      <c r="C5538" s="2">
        <v>36.275022668893108</v>
      </c>
      <c r="D5538" s="2">
        <f t="shared" si="1032"/>
        <v>35.943083349191909</v>
      </c>
      <c r="E5538" s="2">
        <f t="shared" si="1033"/>
        <v>80.709948332502719</v>
      </c>
      <c r="F5538" s="2">
        <f t="shared" si="1041"/>
        <v>340</v>
      </c>
      <c r="G5538" s="2">
        <f t="shared" si="1042"/>
        <v>0</v>
      </c>
      <c r="H5538" s="2">
        <f>MIN(Inputs!$B$2, (Inputs!$B$14 - F5538)/Inputs!$B$15)</f>
        <v>0</v>
      </c>
      <c r="I5538" s="2">
        <f>MAX(MIN(Inputs!$B$2, F5538*Inputs!$B$16, Inputs!$B$14*Inputs!$B$4 - G5538), 0)</f>
        <v>170</v>
      </c>
      <c r="J5538" s="2">
        <f>MAX(MIN(Inputs!$B$2, F5538*Inputs!$B$16, (Inputs!$B$14-F5538)/Inputs!$B$15)*Inputs!$B$9, 0)</f>
        <v>0</v>
      </c>
      <c r="K5538" s="2">
        <f>MAX(E5538*Inputs!$B$5 - B5538 - Inputs!$B$8, 0) * H5538</f>
        <v>0</v>
      </c>
      <c r="L5538" s="2">
        <f>IF(B5538 &gt;= D5538*Inputs!$B$10, MAX(B5538 - E5538/Inputs!$B$5 - Inputs!$B$8, 0) * I5538, 0)</f>
        <v>0</v>
      </c>
      <c r="M5538" s="2">
        <f t="shared" si="1034"/>
        <v>0</v>
      </c>
      <c r="N5538" s="3" t="str">
        <f t="shared" si="1035"/>
        <v>Idle</v>
      </c>
      <c r="O5538" s="3" t="str">
        <f t="shared" si="1043"/>
        <v>Idle</v>
      </c>
      <c r="P5538" s="2">
        <f t="shared" si="1036"/>
        <v>0</v>
      </c>
      <c r="Q5538" s="2">
        <f t="shared" si="1037"/>
        <v>0</v>
      </c>
      <c r="R5538" s="2">
        <f t="shared" si="1038"/>
        <v>0</v>
      </c>
      <c r="S5538" s="2">
        <f t="shared" si="1039"/>
        <v>0</v>
      </c>
      <c r="T5538" s="2">
        <f t="shared" si="1040"/>
        <v>0</v>
      </c>
      <c r="U5538" s="2">
        <f>IF(O5538="Reg", R5538 * Inputs!$B$7, 0)</f>
        <v>0</v>
      </c>
      <c r="V5538" s="2">
        <f>MAX(F5538 + P5538*Inputs!$B$15 - (Q5538/Inputs!$B$16) - U5538, 0)</f>
        <v>340</v>
      </c>
    </row>
    <row r="5539" spans="1:22" x14ac:dyDescent="0.3">
      <c r="A5539" s="1">
        <v>46253.708333333343</v>
      </c>
      <c r="B5539" s="2">
        <v>82.995906559619684</v>
      </c>
      <c r="C5539" s="2">
        <v>18.91858228147137</v>
      </c>
      <c r="D5539" s="2">
        <f t="shared" si="1032"/>
        <v>35.943083349191909</v>
      </c>
      <c r="E5539" s="2">
        <f t="shared" si="1033"/>
        <v>80.008164096722297</v>
      </c>
      <c r="F5539" s="2">
        <f t="shared" si="1041"/>
        <v>340</v>
      </c>
      <c r="G5539" s="2">
        <f t="shared" si="1042"/>
        <v>0</v>
      </c>
      <c r="H5539" s="2">
        <f>MIN(Inputs!$B$2, (Inputs!$B$14 - F5539)/Inputs!$B$15)</f>
        <v>0</v>
      </c>
      <c r="I5539" s="2">
        <f>MAX(MIN(Inputs!$B$2, F5539*Inputs!$B$16, Inputs!$B$14*Inputs!$B$4 - G5539), 0)</f>
        <v>170</v>
      </c>
      <c r="J5539" s="2">
        <f>MAX(MIN(Inputs!$B$2, F5539*Inputs!$B$16, (Inputs!$B$14-F5539)/Inputs!$B$15)*Inputs!$B$9, 0)</f>
        <v>0</v>
      </c>
      <c r="K5539" s="2">
        <f>MAX(E5539*Inputs!$B$5 - B5539 - Inputs!$B$8, 0) * H5539</f>
        <v>0</v>
      </c>
      <c r="L5539" s="2">
        <f>IF(B5539 &gt;= D5539*Inputs!$B$10, MAX(B5539 - E5539/Inputs!$B$5 - Inputs!$B$8, 0) * I5539, 0)</f>
        <v>0</v>
      </c>
      <c r="M5539" s="2">
        <f t="shared" si="1034"/>
        <v>0</v>
      </c>
      <c r="N5539" s="3" t="str">
        <f t="shared" si="1035"/>
        <v>Idle</v>
      </c>
      <c r="O5539" s="3" t="str">
        <f t="shared" si="1043"/>
        <v>Idle</v>
      </c>
      <c r="P5539" s="2">
        <f t="shared" si="1036"/>
        <v>0</v>
      </c>
      <c r="Q5539" s="2">
        <f t="shared" si="1037"/>
        <v>0</v>
      </c>
      <c r="R5539" s="2">
        <f t="shared" si="1038"/>
        <v>0</v>
      </c>
      <c r="S5539" s="2">
        <f t="shared" si="1039"/>
        <v>0</v>
      </c>
      <c r="T5539" s="2">
        <f t="shared" si="1040"/>
        <v>0</v>
      </c>
      <c r="U5539" s="2">
        <f>IF(O5539="Reg", R5539 * Inputs!$B$7, 0)</f>
        <v>0</v>
      </c>
      <c r="V5539" s="2">
        <f>MAX(F5539 + P5539*Inputs!$B$15 - (Q5539/Inputs!$B$16) - U5539, 0)</f>
        <v>340</v>
      </c>
    </row>
    <row r="5540" spans="1:22" x14ac:dyDescent="0.3">
      <c r="A5540" s="1">
        <v>46253.75</v>
      </c>
      <c r="B5540" s="2">
        <v>96.874859662779542</v>
      </c>
      <c r="C5540" s="2">
        <v>3.6839390006536612</v>
      </c>
      <c r="D5540" s="2">
        <f t="shared" si="1032"/>
        <v>35.943083349191909</v>
      </c>
      <c r="E5540" s="2">
        <f t="shared" si="1033"/>
        <v>74.724158412268523</v>
      </c>
      <c r="F5540" s="2">
        <f t="shared" si="1041"/>
        <v>340</v>
      </c>
      <c r="G5540" s="2">
        <f t="shared" si="1042"/>
        <v>0</v>
      </c>
      <c r="H5540" s="2">
        <f>MIN(Inputs!$B$2, (Inputs!$B$14 - F5540)/Inputs!$B$15)</f>
        <v>0</v>
      </c>
      <c r="I5540" s="2">
        <f>MAX(MIN(Inputs!$B$2, F5540*Inputs!$B$16, Inputs!$B$14*Inputs!$B$4 - G5540), 0)</f>
        <v>170</v>
      </c>
      <c r="J5540" s="2">
        <f>MAX(MIN(Inputs!$B$2, F5540*Inputs!$B$16, (Inputs!$B$14-F5540)/Inputs!$B$15)*Inputs!$B$9, 0)</f>
        <v>0</v>
      </c>
      <c r="K5540" s="2">
        <f>MAX(E5540*Inputs!$B$5 - B5540 - Inputs!$B$8, 0) * H5540</f>
        <v>0</v>
      </c>
      <c r="L5540" s="2">
        <f>IF(B5540 &gt;= D5540*Inputs!$B$10, MAX(B5540 - E5540/Inputs!$B$5 - Inputs!$B$8, 0) * I5540, 0)</f>
        <v>0</v>
      </c>
      <c r="M5540" s="2">
        <f t="shared" si="1034"/>
        <v>0</v>
      </c>
      <c r="N5540" s="3" t="str">
        <f t="shared" si="1035"/>
        <v>Idle</v>
      </c>
      <c r="O5540" s="3" t="str">
        <f t="shared" si="1043"/>
        <v>Idle</v>
      </c>
      <c r="P5540" s="2">
        <f t="shared" si="1036"/>
        <v>0</v>
      </c>
      <c r="Q5540" s="2">
        <f t="shared" si="1037"/>
        <v>0</v>
      </c>
      <c r="R5540" s="2">
        <f t="shared" si="1038"/>
        <v>0</v>
      </c>
      <c r="S5540" s="2">
        <f t="shared" si="1039"/>
        <v>0</v>
      </c>
      <c r="T5540" s="2">
        <f t="shared" si="1040"/>
        <v>0</v>
      </c>
      <c r="U5540" s="2">
        <f>IF(O5540="Reg", R5540 * Inputs!$B$7, 0)</f>
        <v>0</v>
      </c>
      <c r="V5540" s="2">
        <f>MAX(F5540 + P5540*Inputs!$B$15 - (Q5540/Inputs!$B$16) - U5540, 0)</f>
        <v>340</v>
      </c>
    </row>
    <row r="5541" spans="1:22" x14ac:dyDescent="0.3">
      <c r="A5541" s="1">
        <v>46253.791666666657</v>
      </c>
      <c r="B5541" s="2">
        <v>93.27575613612197</v>
      </c>
      <c r="C5541" s="2">
        <v>21.304916791330221</v>
      </c>
      <c r="D5541" s="2">
        <f t="shared" si="1032"/>
        <v>35.943083349191909</v>
      </c>
      <c r="E5541" s="2">
        <f t="shared" si="1033"/>
        <v>63.9557580687949</v>
      </c>
      <c r="F5541" s="2">
        <f t="shared" si="1041"/>
        <v>340</v>
      </c>
      <c r="G5541" s="2">
        <f t="shared" si="1042"/>
        <v>0</v>
      </c>
      <c r="H5541" s="2">
        <f>MIN(Inputs!$B$2, (Inputs!$B$14 - F5541)/Inputs!$B$15)</f>
        <v>0</v>
      </c>
      <c r="I5541" s="2">
        <f>MAX(MIN(Inputs!$B$2, F5541*Inputs!$B$16, Inputs!$B$14*Inputs!$B$4 - G5541), 0)</f>
        <v>170</v>
      </c>
      <c r="J5541" s="2">
        <f>MAX(MIN(Inputs!$B$2, F5541*Inputs!$B$16, (Inputs!$B$14-F5541)/Inputs!$B$15)*Inputs!$B$9, 0)</f>
        <v>0</v>
      </c>
      <c r="K5541" s="2">
        <f>MAX(E5541*Inputs!$B$5 - B5541 - Inputs!$B$8, 0) * H5541</f>
        <v>0</v>
      </c>
      <c r="L5541" s="2">
        <f>IF(B5541 &gt;= D5541*Inputs!$B$10, MAX(B5541 - E5541/Inputs!$B$5 - Inputs!$B$8, 0) * I5541, 0)</f>
        <v>101.78891621444748</v>
      </c>
      <c r="M5541" s="2">
        <f t="shared" si="1034"/>
        <v>0</v>
      </c>
      <c r="N5541" s="3" t="str">
        <f t="shared" si="1035"/>
        <v>Discharge</v>
      </c>
      <c r="O5541" s="3" t="str">
        <f t="shared" si="1043"/>
        <v>Discharge</v>
      </c>
      <c r="P5541" s="2">
        <f t="shared" si="1036"/>
        <v>0</v>
      </c>
      <c r="Q5541" s="2">
        <f t="shared" si="1037"/>
        <v>170</v>
      </c>
      <c r="R5541" s="2">
        <f t="shared" si="1038"/>
        <v>0</v>
      </c>
      <c r="S5541" s="2">
        <f t="shared" si="1039"/>
        <v>15856.878543140734</v>
      </c>
      <c r="T5541" s="2">
        <f t="shared" si="1040"/>
        <v>0</v>
      </c>
      <c r="U5541" s="2">
        <f>IF(O5541="Reg", R5541 * Inputs!$B$7, 0)</f>
        <v>0</v>
      </c>
      <c r="V5541" s="2">
        <f>MAX(F5541 + P5541*Inputs!$B$15 - (Q5541/Inputs!$B$16) - U5541, 0)</f>
        <v>170</v>
      </c>
    </row>
    <row r="5542" spans="1:22" x14ac:dyDescent="0.3">
      <c r="A5542" s="1">
        <v>46253.833333333343</v>
      </c>
      <c r="B5542" s="2">
        <v>69.481485102075069</v>
      </c>
      <c r="C5542" s="2">
        <v>21.901854873030292</v>
      </c>
      <c r="D5542" s="2">
        <f t="shared" si="1032"/>
        <v>35.943083349191909</v>
      </c>
      <c r="E5542" s="2">
        <f t="shared" si="1033"/>
        <v>49.275829259597948</v>
      </c>
      <c r="F5542" s="2">
        <f t="shared" si="1041"/>
        <v>170</v>
      </c>
      <c r="G5542" s="2">
        <f t="shared" si="1042"/>
        <v>170</v>
      </c>
      <c r="H5542" s="2">
        <f>MIN(Inputs!$B$2, (Inputs!$B$14 - F5542)/Inputs!$B$15)</f>
        <v>170</v>
      </c>
      <c r="I5542" s="2">
        <f>MAX(MIN(Inputs!$B$2, F5542*Inputs!$B$16, Inputs!$B$14*Inputs!$B$4 - G5542), 0)</f>
        <v>170</v>
      </c>
      <c r="J5542" s="2">
        <f>MAX(MIN(Inputs!$B$2, F5542*Inputs!$B$16, (Inputs!$B$14-F5542)/Inputs!$B$15)*Inputs!$B$9, 0)</f>
        <v>136</v>
      </c>
      <c r="K5542" s="2">
        <f>MAX(E5542*Inputs!$B$5 - B5542 - Inputs!$B$8, 0) * H5542</f>
        <v>0</v>
      </c>
      <c r="L5542" s="2">
        <f>IF(B5542 &gt;= D5542*Inputs!$B$10, MAX(B5542 - E5542/Inputs!$B$5 - Inputs!$B$8, 0) * I5542, 0)</f>
        <v>0</v>
      </c>
      <c r="M5542" s="2">
        <f t="shared" si="1034"/>
        <v>2978.6522627321197</v>
      </c>
      <c r="N5542" s="3" t="str">
        <f t="shared" si="1035"/>
        <v>Reg</v>
      </c>
      <c r="O5542" s="3" t="str">
        <f t="shared" si="1043"/>
        <v>Discharge</v>
      </c>
      <c r="P5542" s="2">
        <f t="shared" si="1036"/>
        <v>0</v>
      </c>
      <c r="Q5542" s="2">
        <f t="shared" si="1037"/>
        <v>170</v>
      </c>
      <c r="R5542" s="2">
        <f t="shared" si="1038"/>
        <v>0</v>
      </c>
      <c r="S5542" s="2">
        <f t="shared" si="1039"/>
        <v>11811.852467352763</v>
      </c>
      <c r="T5542" s="2">
        <f t="shared" si="1040"/>
        <v>0</v>
      </c>
      <c r="U5542" s="2">
        <f>IF(O5542="Reg", R5542 * Inputs!$B$7, 0)</f>
        <v>0</v>
      </c>
      <c r="V5542" s="2">
        <f>MAX(F5542 + P5542*Inputs!$B$15 - (Q5542/Inputs!$B$16) - U5542, 0)</f>
        <v>0</v>
      </c>
    </row>
    <row r="5543" spans="1:22" x14ac:dyDescent="0.3">
      <c r="A5543" s="1">
        <v>46253.875</v>
      </c>
      <c r="B5543" s="2">
        <v>72.701380279229994</v>
      </c>
      <c r="C5543" s="2">
        <v>6.4013074383505151</v>
      </c>
      <c r="D5543" s="2">
        <f t="shared" si="1032"/>
        <v>35.943083349191909</v>
      </c>
      <c r="E5543" s="2">
        <f t="shared" si="1033"/>
        <v>38.912144245047287</v>
      </c>
      <c r="F5543" s="2">
        <f t="shared" si="1041"/>
        <v>0</v>
      </c>
      <c r="G5543" s="2">
        <f t="shared" si="1042"/>
        <v>340</v>
      </c>
      <c r="H5543" s="2">
        <f>MIN(Inputs!$B$2, (Inputs!$B$14 - F5543)/Inputs!$B$15)</f>
        <v>170</v>
      </c>
      <c r="I5543" s="2">
        <f>MAX(MIN(Inputs!$B$2, F5543*Inputs!$B$16, Inputs!$B$14*Inputs!$B$4 - G5543), 0)</f>
        <v>0</v>
      </c>
      <c r="J5543" s="2">
        <f>MAX(MIN(Inputs!$B$2, F5543*Inputs!$B$16, (Inputs!$B$14-F5543)/Inputs!$B$15)*Inputs!$B$9, 0)</f>
        <v>0</v>
      </c>
      <c r="K5543" s="2">
        <f>MAX(E5543*Inputs!$B$5 - B5543 - Inputs!$B$8, 0) * H5543</f>
        <v>0</v>
      </c>
      <c r="L5543" s="2">
        <f>IF(B5543 &gt;= D5543*Inputs!$B$10, MAX(B5543 - E5543/Inputs!$B$5 - Inputs!$B$8, 0) * I5543, 0)</f>
        <v>0</v>
      </c>
      <c r="M5543" s="2">
        <f t="shared" si="1034"/>
        <v>0</v>
      </c>
      <c r="N5543" s="3" t="str">
        <f t="shared" si="1035"/>
        <v>Idle</v>
      </c>
      <c r="O5543" s="3" t="str">
        <f t="shared" si="1043"/>
        <v>Idle</v>
      </c>
      <c r="P5543" s="2">
        <f t="shared" si="1036"/>
        <v>0</v>
      </c>
      <c r="Q5543" s="2">
        <f t="shared" si="1037"/>
        <v>0</v>
      </c>
      <c r="R5543" s="2">
        <f t="shared" si="1038"/>
        <v>0</v>
      </c>
      <c r="S5543" s="2">
        <f t="shared" si="1039"/>
        <v>0</v>
      </c>
      <c r="T5543" s="2">
        <f t="shared" si="1040"/>
        <v>0</v>
      </c>
      <c r="U5543" s="2">
        <f>IF(O5543="Reg", R5543 * Inputs!$B$7, 0)</f>
        <v>0</v>
      </c>
      <c r="V5543" s="2">
        <f>MAX(F5543 + P5543*Inputs!$B$15 - (Q5543/Inputs!$B$16) - U5543, 0)</f>
        <v>0</v>
      </c>
    </row>
    <row r="5544" spans="1:22" x14ac:dyDescent="0.3">
      <c r="A5544" s="1">
        <v>46253.916666666657</v>
      </c>
      <c r="B5544" s="2">
        <v>64.719596840507478</v>
      </c>
      <c r="C5544" s="2">
        <v>23.027143991015741</v>
      </c>
      <c r="D5544" s="2">
        <f t="shared" si="1032"/>
        <v>35.943083349191909</v>
      </c>
      <c r="E5544" s="2">
        <f t="shared" si="1033"/>
        <v>26.795247531842293</v>
      </c>
      <c r="F5544" s="2">
        <f t="shared" si="1041"/>
        <v>0</v>
      </c>
      <c r="G5544" s="2">
        <f t="shared" si="1042"/>
        <v>340</v>
      </c>
      <c r="H5544" s="2">
        <f>MIN(Inputs!$B$2, (Inputs!$B$14 - F5544)/Inputs!$B$15)</f>
        <v>170</v>
      </c>
      <c r="I5544" s="2">
        <f>MAX(MIN(Inputs!$B$2, F5544*Inputs!$B$16, Inputs!$B$14*Inputs!$B$4 - G5544), 0)</f>
        <v>0</v>
      </c>
      <c r="J5544" s="2">
        <f>MAX(MIN(Inputs!$B$2, F5544*Inputs!$B$16, (Inputs!$B$14-F5544)/Inputs!$B$15)*Inputs!$B$9, 0)</f>
        <v>0</v>
      </c>
      <c r="K5544" s="2">
        <f>MAX(E5544*Inputs!$B$5 - B5544 - Inputs!$B$8, 0) * H5544</f>
        <v>0</v>
      </c>
      <c r="L5544" s="2">
        <f>IF(B5544 &gt;= D5544*Inputs!$B$10, MAX(B5544 - E5544/Inputs!$B$5 - Inputs!$B$8, 0) * I5544, 0)</f>
        <v>0</v>
      </c>
      <c r="M5544" s="2">
        <f t="shared" si="1034"/>
        <v>0</v>
      </c>
      <c r="N5544" s="3" t="str">
        <f t="shared" si="1035"/>
        <v>Idle</v>
      </c>
      <c r="O5544" s="3" t="str">
        <f t="shared" si="1043"/>
        <v>Idle</v>
      </c>
      <c r="P5544" s="2">
        <f t="shared" si="1036"/>
        <v>0</v>
      </c>
      <c r="Q5544" s="2">
        <f t="shared" si="1037"/>
        <v>0</v>
      </c>
      <c r="R5544" s="2">
        <f t="shared" si="1038"/>
        <v>0</v>
      </c>
      <c r="S5544" s="2">
        <f t="shared" si="1039"/>
        <v>0</v>
      </c>
      <c r="T5544" s="2">
        <f t="shared" si="1040"/>
        <v>0</v>
      </c>
      <c r="U5544" s="2">
        <f>IF(O5544="Reg", R5544 * Inputs!$B$7, 0)</f>
        <v>0</v>
      </c>
      <c r="V5544" s="2">
        <f>MAX(F5544 + P5544*Inputs!$B$15 - (Q5544/Inputs!$B$16) - U5544, 0)</f>
        <v>0</v>
      </c>
    </row>
    <row r="5545" spans="1:22" x14ac:dyDescent="0.3">
      <c r="A5545" s="1">
        <v>46253.958333333343</v>
      </c>
      <c r="B5545" s="2">
        <v>51.291872452897017</v>
      </c>
      <c r="C5545" s="2">
        <v>6.4112543913495621</v>
      </c>
      <c r="D5545" s="2">
        <f t="shared" si="1032"/>
        <v>35.943083349191909</v>
      </c>
      <c r="E5545" s="2">
        <f t="shared" si="1033"/>
        <v>16.008648058424377</v>
      </c>
      <c r="F5545" s="2">
        <f t="shared" si="1041"/>
        <v>0</v>
      </c>
      <c r="G5545" s="2">
        <f t="shared" si="1042"/>
        <v>340</v>
      </c>
      <c r="H5545" s="2">
        <f>MIN(Inputs!$B$2, (Inputs!$B$14 - F5545)/Inputs!$B$15)</f>
        <v>170</v>
      </c>
      <c r="I5545" s="2">
        <f>MAX(MIN(Inputs!$B$2, F5545*Inputs!$B$16, Inputs!$B$14*Inputs!$B$4 - G5545), 0)</f>
        <v>0</v>
      </c>
      <c r="J5545" s="2">
        <f>MAX(MIN(Inputs!$B$2, F5545*Inputs!$B$16, (Inputs!$B$14-F5545)/Inputs!$B$15)*Inputs!$B$9, 0)</f>
        <v>0</v>
      </c>
      <c r="K5545" s="2">
        <f>MAX(E5545*Inputs!$B$5 - B5545 - Inputs!$B$8, 0) * H5545</f>
        <v>0</v>
      </c>
      <c r="L5545" s="2">
        <f>IF(B5545 &gt;= D5545*Inputs!$B$10, MAX(B5545 - E5545/Inputs!$B$5 - Inputs!$B$8, 0) * I5545, 0)</f>
        <v>0</v>
      </c>
      <c r="M5545" s="2">
        <f t="shared" si="1034"/>
        <v>0</v>
      </c>
      <c r="N5545" s="3" t="str">
        <f t="shared" si="1035"/>
        <v>Idle</v>
      </c>
      <c r="O5545" s="3" t="str">
        <f t="shared" si="1043"/>
        <v>Idle</v>
      </c>
      <c r="P5545" s="2">
        <f t="shared" si="1036"/>
        <v>0</v>
      </c>
      <c r="Q5545" s="2">
        <f t="shared" si="1037"/>
        <v>0</v>
      </c>
      <c r="R5545" s="2">
        <f t="shared" si="1038"/>
        <v>0</v>
      </c>
      <c r="S5545" s="2">
        <f t="shared" si="1039"/>
        <v>0</v>
      </c>
      <c r="T5545" s="2">
        <f t="shared" si="1040"/>
        <v>0</v>
      </c>
      <c r="U5545" s="2">
        <f>IF(O5545="Reg", R5545 * Inputs!$B$7, 0)</f>
        <v>0</v>
      </c>
      <c r="V5545" s="2">
        <f>MAX(F5545 + P5545*Inputs!$B$15 - (Q5545/Inputs!$B$16) - U5545, 0)</f>
        <v>0</v>
      </c>
    </row>
    <row r="5546" spans="1:22" x14ac:dyDescent="0.3">
      <c r="A5546" s="1">
        <v>46254</v>
      </c>
      <c r="B5546" s="2">
        <v>32.26445760193792</v>
      </c>
      <c r="C5546" s="2">
        <v>5.5081266347232516</v>
      </c>
      <c r="D5546" s="2">
        <f t="shared" si="1032"/>
        <v>45.92220125417095</v>
      </c>
      <c r="E5546" s="2">
        <f t="shared" si="1033"/>
        <v>7.4600026496082066</v>
      </c>
      <c r="F5546" s="2">
        <f t="shared" si="1041"/>
        <v>0</v>
      </c>
      <c r="G5546" s="2">
        <f t="shared" si="1042"/>
        <v>0</v>
      </c>
      <c r="H5546" s="2">
        <f>MIN(Inputs!$B$2, (Inputs!$B$14 - F5546)/Inputs!$B$15)</f>
        <v>170</v>
      </c>
      <c r="I5546" s="2">
        <f>MAX(MIN(Inputs!$B$2, F5546*Inputs!$B$16, Inputs!$B$14*Inputs!$B$4 - G5546), 0)</f>
        <v>0</v>
      </c>
      <c r="J5546" s="2">
        <f>MAX(MIN(Inputs!$B$2, F5546*Inputs!$B$16, (Inputs!$B$14-F5546)/Inputs!$B$15)*Inputs!$B$9, 0)</f>
        <v>0</v>
      </c>
      <c r="K5546" s="2">
        <f>MAX(E5546*Inputs!$B$5 - B5546 - Inputs!$B$8, 0) * H5546</f>
        <v>0</v>
      </c>
      <c r="L5546" s="2">
        <f>IF(B5546 &gt;= D5546*Inputs!$B$10, MAX(B5546 - E5546/Inputs!$B$5 - Inputs!$B$8, 0) * I5546, 0)</f>
        <v>0</v>
      </c>
      <c r="M5546" s="2">
        <f t="shared" si="1034"/>
        <v>0</v>
      </c>
      <c r="N5546" s="3" t="str">
        <f t="shared" si="1035"/>
        <v>Idle</v>
      </c>
      <c r="O5546" s="3" t="str">
        <f t="shared" si="1043"/>
        <v>Idle</v>
      </c>
      <c r="P5546" s="2">
        <f t="shared" si="1036"/>
        <v>0</v>
      </c>
      <c r="Q5546" s="2">
        <f t="shared" si="1037"/>
        <v>0</v>
      </c>
      <c r="R5546" s="2">
        <f t="shared" si="1038"/>
        <v>0</v>
      </c>
      <c r="S5546" s="2">
        <f t="shared" si="1039"/>
        <v>0</v>
      </c>
      <c r="T5546" s="2">
        <f t="shared" si="1040"/>
        <v>0</v>
      </c>
      <c r="U5546" s="2">
        <f>IF(O5546="Reg", R5546 * Inputs!$B$7, 0)</f>
        <v>0</v>
      </c>
      <c r="V5546" s="2">
        <f>MAX(F5546 + P5546*Inputs!$B$15 - (Q5546/Inputs!$B$16) - U5546, 0)</f>
        <v>0</v>
      </c>
    </row>
    <row r="5547" spans="1:22" x14ac:dyDescent="0.3">
      <c r="A5547" s="1">
        <v>46254.041666666657</v>
      </c>
      <c r="B5547" s="2">
        <v>5.1961832809401898</v>
      </c>
      <c r="C5547" s="2">
        <v>3.2572381247518072</v>
      </c>
      <c r="D5547" s="2">
        <f t="shared" si="1032"/>
        <v>45.92220125417095</v>
      </c>
      <c r="E5547" s="2">
        <f t="shared" si="1033"/>
        <v>2.08259304928522</v>
      </c>
      <c r="F5547" s="2">
        <f t="shared" si="1041"/>
        <v>0</v>
      </c>
      <c r="G5547" s="2">
        <f t="shared" si="1042"/>
        <v>0</v>
      </c>
      <c r="H5547" s="2">
        <f>MIN(Inputs!$B$2, (Inputs!$B$14 - F5547)/Inputs!$B$15)</f>
        <v>170</v>
      </c>
      <c r="I5547" s="2">
        <f>MAX(MIN(Inputs!$B$2, F5547*Inputs!$B$16, Inputs!$B$14*Inputs!$B$4 - G5547), 0)</f>
        <v>0</v>
      </c>
      <c r="J5547" s="2">
        <f>MAX(MIN(Inputs!$B$2, F5547*Inputs!$B$16, (Inputs!$B$14-F5547)/Inputs!$B$15)*Inputs!$B$9, 0)</f>
        <v>0</v>
      </c>
      <c r="K5547" s="2">
        <f>MAX(E5547*Inputs!$B$5 - B5547 - Inputs!$B$8, 0) * H5547</f>
        <v>0</v>
      </c>
      <c r="L5547" s="2">
        <f>IF(B5547 &gt;= D5547*Inputs!$B$10, MAX(B5547 - E5547/Inputs!$B$5 - Inputs!$B$8, 0) * I5547, 0)</f>
        <v>0</v>
      </c>
      <c r="M5547" s="2">
        <f t="shared" si="1034"/>
        <v>0</v>
      </c>
      <c r="N5547" s="3" t="str">
        <f t="shared" si="1035"/>
        <v>Idle</v>
      </c>
      <c r="O5547" s="3" t="str">
        <f t="shared" si="1043"/>
        <v>Idle</v>
      </c>
      <c r="P5547" s="2">
        <f t="shared" si="1036"/>
        <v>0</v>
      </c>
      <c r="Q5547" s="2">
        <f t="shared" si="1037"/>
        <v>0</v>
      </c>
      <c r="R5547" s="2">
        <f t="shared" si="1038"/>
        <v>0</v>
      </c>
      <c r="S5547" s="2">
        <f t="shared" si="1039"/>
        <v>0</v>
      </c>
      <c r="T5547" s="2">
        <f t="shared" si="1040"/>
        <v>0</v>
      </c>
      <c r="U5547" s="2">
        <f>IF(O5547="Reg", R5547 * Inputs!$B$7, 0)</f>
        <v>0</v>
      </c>
      <c r="V5547" s="2">
        <f>MAX(F5547 + P5547*Inputs!$B$15 - (Q5547/Inputs!$B$16) - U5547, 0)</f>
        <v>0</v>
      </c>
    </row>
    <row r="5548" spans="1:22" x14ac:dyDescent="0.3">
      <c r="A5548" s="1">
        <v>46254.083333333343</v>
      </c>
      <c r="B5548" s="2">
        <v>7.2993750147711296</v>
      </c>
      <c r="C5548" s="2">
        <v>8.5624974181947273</v>
      </c>
      <c r="D5548" s="2">
        <f t="shared" si="1032"/>
        <v>45.92220125417095</v>
      </c>
      <c r="E5548" s="2">
        <f t="shared" si="1033"/>
        <v>1.2165625024618549</v>
      </c>
      <c r="F5548" s="2">
        <f t="shared" si="1041"/>
        <v>0</v>
      </c>
      <c r="G5548" s="2">
        <f t="shared" si="1042"/>
        <v>0</v>
      </c>
      <c r="H5548" s="2">
        <f>MIN(Inputs!$B$2, (Inputs!$B$14 - F5548)/Inputs!$B$15)</f>
        <v>170</v>
      </c>
      <c r="I5548" s="2">
        <f>MAX(MIN(Inputs!$B$2, F5548*Inputs!$B$16, Inputs!$B$14*Inputs!$B$4 - G5548), 0)</f>
        <v>0</v>
      </c>
      <c r="J5548" s="2">
        <f>MAX(MIN(Inputs!$B$2, F5548*Inputs!$B$16, (Inputs!$B$14-F5548)/Inputs!$B$15)*Inputs!$B$9, 0)</f>
        <v>0</v>
      </c>
      <c r="K5548" s="2">
        <f>MAX(E5548*Inputs!$B$5 - B5548 - Inputs!$B$8, 0) * H5548</f>
        <v>0</v>
      </c>
      <c r="L5548" s="2">
        <f>IF(B5548 &gt;= D5548*Inputs!$B$10, MAX(B5548 - E5548/Inputs!$B$5 - Inputs!$B$8, 0) * I5548, 0)</f>
        <v>0</v>
      </c>
      <c r="M5548" s="2">
        <f t="shared" si="1034"/>
        <v>0</v>
      </c>
      <c r="N5548" s="3" t="str">
        <f t="shared" si="1035"/>
        <v>Idle</v>
      </c>
      <c r="O5548" s="3" t="str">
        <f t="shared" si="1043"/>
        <v>Idle</v>
      </c>
      <c r="P5548" s="2">
        <f t="shared" si="1036"/>
        <v>0</v>
      </c>
      <c r="Q5548" s="2">
        <f t="shared" si="1037"/>
        <v>0</v>
      </c>
      <c r="R5548" s="2">
        <f t="shared" si="1038"/>
        <v>0</v>
      </c>
      <c r="S5548" s="2">
        <f t="shared" si="1039"/>
        <v>0</v>
      </c>
      <c r="T5548" s="2">
        <f t="shared" si="1040"/>
        <v>0</v>
      </c>
      <c r="U5548" s="2">
        <f>IF(O5548="Reg", R5548 * Inputs!$B$7, 0)</f>
        <v>0</v>
      </c>
      <c r="V5548" s="2">
        <f>MAX(F5548 + P5548*Inputs!$B$15 - (Q5548/Inputs!$B$16) - U5548, 0)</f>
        <v>0</v>
      </c>
    </row>
    <row r="5549" spans="1:22" x14ac:dyDescent="0.3">
      <c r="A5549" s="1">
        <v>46254.125</v>
      </c>
      <c r="B5549" s="2">
        <v>0</v>
      </c>
      <c r="C5549" s="2">
        <v>4.2892723827845449</v>
      </c>
      <c r="D5549" s="2">
        <f t="shared" si="1032"/>
        <v>45.92220125417095</v>
      </c>
      <c r="E5549" s="2">
        <f t="shared" si="1033"/>
        <v>0</v>
      </c>
      <c r="F5549" s="2">
        <f t="shared" si="1041"/>
        <v>0</v>
      </c>
      <c r="G5549" s="2">
        <f t="shared" si="1042"/>
        <v>0</v>
      </c>
      <c r="H5549" s="2">
        <f>MIN(Inputs!$B$2, (Inputs!$B$14 - F5549)/Inputs!$B$15)</f>
        <v>170</v>
      </c>
      <c r="I5549" s="2">
        <f>MAX(MIN(Inputs!$B$2, F5549*Inputs!$B$16, Inputs!$B$14*Inputs!$B$4 - G5549), 0)</f>
        <v>0</v>
      </c>
      <c r="J5549" s="2">
        <f>MAX(MIN(Inputs!$B$2, F5549*Inputs!$B$16, (Inputs!$B$14-F5549)/Inputs!$B$15)*Inputs!$B$9, 0)</f>
        <v>0</v>
      </c>
      <c r="K5549" s="2">
        <f>MAX(E5549*Inputs!$B$5 - B5549 - Inputs!$B$8, 0) * H5549</f>
        <v>0</v>
      </c>
      <c r="L5549" s="2">
        <f>IF(B5549 &gt;= D5549*Inputs!$B$10, MAX(B5549 - E5549/Inputs!$B$5 - Inputs!$B$8, 0) * I5549, 0)</f>
        <v>0</v>
      </c>
      <c r="M5549" s="2">
        <f t="shared" si="1034"/>
        <v>0</v>
      </c>
      <c r="N5549" s="3" t="str">
        <f t="shared" si="1035"/>
        <v>Idle</v>
      </c>
      <c r="O5549" s="3" t="str">
        <f t="shared" si="1043"/>
        <v>Idle</v>
      </c>
      <c r="P5549" s="2">
        <f t="shared" si="1036"/>
        <v>0</v>
      </c>
      <c r="Q5549" s="2">
        <f t="shared" si="1037"/>
        <v>0</v>
      </c>
      <c r="R5549" s="2">
        <f t="shared" si="1038"/>
        <v>0</v>
      </c>
      <c r="S5549" s="2">
        <f t="shared" si="1039"/>
        <v>0</v>
      </c>
      <c r="T5549" s="2">
        <f t="shared" si="1040"/>
        <v>0</v>
      </c>
      <c r="U5549" s="2">
        <f>IF(O5549="Reg", R5549 * Inputs!$B$7, 0)</f>
        <v>0</v>
      </c>
      <c r="V5549" s="2">
        <f>MAX(F5549 + P5549*Inputs!$B$15 - (Q5549/Inputs!$B$16) - U5549, 0)</f>
        <v>0</v>
      </c>
    </row>
    <row r="5550" spans="1:22" x14ac:dyDescent="0.3">
      <c r="A5550" s="1">
        <v>46254.166666666657</v>
      </c>
      <c r="B5550" s="2">
        <v>0</v>
      </c>
      <c r="C5550" s="2">
        <v>9.1356208101634717</v>
      </c>
      <c r="D5550" s="2">
        <f t="shared" si="1032"/>
        <v>45.92220125417095</v>
      </c>
      <c r="E5550" s="2">
        <f t="shared" si="1033"/>
        <v>0</v>
      </c>
      <c r="F5550" s="2">
        <f t="shared" si="1041"/>
        <v>0</v>
      </c>
      <c r="G5550" s="2">
        <f t="shared" si="1042"/>
        <v>0</v>
      </c>
      <c r="H5550" s="2">
        <f>MIN(Inputs!$B$2, (Inputs!$B$14 - F5550)/Inputs!$B$15)</f>
        <v>170</v>
      </c>
      <c r="I5550" s="2">
        <f>MAX(MIN(Inputs!$B$2, F5550*Inputs!$B$16, Inputs!$B$14*Inputs!$B$4 - G5550), 0)</f>
        <v>0</v>
      </c>
      <c r="J5550" s="2">
        <f>MAX(MIN(Inputs!$B$2, F5550*Inputs!$B$16, (Inputs!$B$14-F5550)/Inputs!$B$15)*Inputs!$B$9, 0)</f>
        <v>0</v>
      </c>
      <c r="K5550" s="2">
        <f>MAX(E5550*Inputs!$B$5 - B5550 - Inputs!$B$8, 0) * H5550</f>
        <v>0</v>
      </c>
      <c r="L5550" s="2">
        <f>IF(B5550 &gt;= D5550*Inputs!$B$10, MAX(B5550 - E5550/Inputs!$B$5 - Inputs!$B$8, 0) * I5550, 0)</f>
        <v>0</v>
      </c>
      <c r="M5550" s="2">
        <f t="shared" si="1034"/>
        <v>0</v>
      </c>
      <c r="N5550" s="3" t="str">
        <f t="shared" si="1035"/>
        <v>Idle</v>
      </c>
      <c r="O5550" s="3" t="str">
        <f t="shared" si="1043"/>
        <v>Idle</v>
      </c>
      <c r="P5550" s="2">
        <f t="shared" si="1036"/>
        <v>0</v>
      </c>
      <c r="Q5550" s="2">
        <f t="shared" si="1037"/>
        <v>0</v>
      </c>
      <c r="R5550" s="2">
        <f t="shared" si="1038"/>
        <v>0</v>
      </c>
      <c r="S5550" s="2">
        <f t="shared" si="1039"/>
        <v>0</v>
      </c>
      <c r="T5550" s="2">
        <f t="shared" si="1040"/>
        <v>0</v>
      </c>
      <c r="U5550" s="2">
        <f>IF(O5550="Reg", R5550 * Inputs!$B$7, 0)</f>
        <v>0</v>
      </c>
      <c r="V5550" s="2">
        <f>MAX(F5550 + P5550*Inputs!$B$15 - (Q5550/Inputs!$B$16) - U5550, 0)</f>
        <v>0</v>
      </c>
    </row>
    <row r="5551" spans="1:22" x14ac:dyDescent="0.3">
      <c r="A5551" s="1">
        <v>46254.208333333343</v>
      </c>
      <c r="B5551" s="2">
        <v>0</v>
      </c>
      <c r="C5551" s="2">
        <v>3.6666024104975179</v>
      </c>
      <c r="D5551" s="2">
        <f t="shared" si="1032"/>
        <v>45.92220125417095</v>
      </c>
      <c r="E5551" s="2">
        <f t="shared" si="1033"/>
        <v>0</v>
      </c>
      <c r="F5551" s="2">
        <f t="shared" si="1041"/>
        <v>0</v>
      </c>
      <c r="G5551" s="2">
        <f t="shared" si="1042"/>
        <v>0</v>
      </c>
      <c r="H5551" s="2">
        <f>MIN(Inputs!$B$2, (Inputs!$B$14 - F5551)/Inputs!$B$15)</f>
        <v>170</v>
      </c>
      <c r="I5551" s="2">
        <f>MAX(MIN(Inputs!$B$2, F5551*Inputs!$B$16, Inputs!$B$14*Inputs!$B$4 - G5551), 0)</f>
        <v>0</v>
      </c>
      <c r="J5551" s="2">
        <f>MAX(MIN(Inputs!$B$2, F5551*Inputs!$B$16, (Inputs!$B$14-F5551)/Inputs!$B$15)*Inputs!$B$9, 0)</f>
        <v>0</v>
      </c>
      <c r="K5551" s="2">
        <f>MAX(E5551*Inputs!$B$5 - B5551 - Inputs!$B$8, 0) * H5551</f>
        <v>0</v>
      </c>
      <c r="L5551" s="2">
        <f>IF(B5551 &gt;= D5551*Inputs!$B$10, MAX(B5551 - E5551/Inputs!$B$5 - Inputs!$B$8, 0) * I5551, 0)</f>
        <v>0</v>
      </c>
      <c r="M5551" s="2">
        <f t="shared" si="1034"/>
        <v>0</v>
      </c>
      <c r="N5551" s="3" t="str">
        <f t="shared" si="1035"/>
        <v>Idle</v>
      </c>
      <c r="O5551" s="3" t="str">
        <f t="shared" si="1043"/>
        <v>Idle</v>
      </c>
      <c r="P5551" s="2">
        <f t="shared" si="1036"/>
        <v>0</v>
      </c>
      <c r="Q5551" s="2">
        <f t="shared" si="1037"/>
        <v>0</v>
      </c>
      <c r="R5551" s="2">
        <f t="shared" si="1038"/>
        <v>0</v>
      </c>
      <c r="S5551" s="2">
        <f t="shared" si="1039"/>
        <v>0</v>
      </c>
      <c r="T5551" s="2">
        <f t="shared" si="1040"/>
        <v>0</v>
      </c>
      <c r="U5551" s="2">
        <f>IF(O5551="Reg", R5551 * Inputs!$B$7, 0)</f>
        <v>0</v>
      </c>
      <c r="V5551" s="2">
        <f>MAX(F5551 + P5551*Inputs!$B$15 - (Q5551/Inputs!$B$16) - U5551, 0)</f>
        <v>0</v>
      </c>
    </row>
    <row r="5552" spans="1:22" x14ac:dyDescent="0.3">
      <c r="A5552" s="1">
        <v>46254.25</v>
      </c>
      <c r="B5552" s="2">
        <v>0</v>
      </c>
      <c r="C5552" s="2">
        <v>1.3952115750756049</v>
      </c>
      <c r="D5552" s="2">
        <f t="shared" si="1032"/>
        <v>45.92220125417095</v>
      </c>
      <c r="E5552" s="2">
        <f t="shared" si="1033"/>
        <v>2.4292602242645001</v>
      </c>
      <c r="F5552" s="2">
        <f t="shared" si="1041"/>
        <v>0</v>
      </c>
      <c r="G5552" s="2">
        <f t="shared" si="1042"/>
        <v>0</v>
      </c>
      <c r="H5552" s="2">
        <f>MIN(Inputs!$B$2, (Inputs!$B$14 - F5552)/Inputs!$B$15)</f>
        <v>170</v>
      </c>
      <c r="I5552" s="2">
        <f>MAX(MIN(Inputs!$B$2, F5552*Inputs!$B$16, Inputs!$B$14*Inputs!$B$4 - G5552), 0)</f>
        <v>0</v>
      </c>
      <c r="J5552" s="2">
        <f>MAX(MIN(Inputs!$B$2, F5552*Inputs!$B$16, (Inputs!$B$14-F5552)/Inputs!$B$15)*Inputs!$B$9, 0)</f>
        <v>0</v>
      </c>
      <c r="K5552" s="2">
        <f>MAX(E5552*Inputs!$B$5 - B5552 - Inputs!$B$8, 0) * H5552</f>
        <v>0</v>
      </c>
      <c r="L5552" s="2">
        <f>IF(B5552 &gt;= D5552*Inputs!$B$10, MAX(B5552 - E5552/Inputs!$B$5 - Inputs!$B$8, 0) * I5552, 0)</f>
        <v>0</v>
      </c>
      <c r="M5552" s="2">
        <f t="shared" si="1034"/>
        <v>0</v>
      </c>
      <c r="N5552" s="3" t="str">
        <f t="shared" si="1035"/>
        <v>Idle</v>
      </c>
      <c r="O5552" s="3" t="str">
        <f t="shared" si="1043"/>
        <v>Idle</v>
      </c>
      <c r="P5552" s="2">
        <f t="shared" si="1036"/>
        <v>0</v>
      </c>
      <c r="Q5552" s="2">
        <f t="shared" si="1037"/>
        <v>0</v>
      </c>
      <c r="R5552" s="2">
        <f t="shared" si="1038"/>
        <v>0</v>
      </c>
      <c r="S5552" s="2">
        <f t="shared" si="1039"/>
        <v>0</v>
      </c>
      <c r="T5552" s="2">
        <f t="shared" si="1040"/>
        <v>0</v>
      </c>
      <c r="U5552" s="2">
        <f>IF(O5552="Reg", R5552 * Inputs!$B$7, 0)</f>
        <v>0</v>
      </c>
      <c r="V5552" s="2">
        <f>MAX(F5552 + P5552*Inputs!$B$15 - (Q5552/Inputs!$B$16) - U5552, 0)</f>
        <v>0</v>
      </c>
    </row>
    <row r="5553" spans="1:22" x14ac:dyDescent="0.3">
      <c r="A5553" s="1">
        <v>46254.291666666657</v>
      </c>
      <c r="B5553" s="2">
        <v>0</v>
      </c>
      <c r="C5553" s="2">
        <v>9.1434422846876693</v>
      </c>
      <c r="D5553" s="2">
        <f t="shared" si="1032"/>
        <v>45.92220125417095</v>
      </c>
      <c r="E5553" s="2">
        <f t="shared" si="1033"/>
        <v>7.7129682834605013</v>
      </c>
      <c r="F5553" s="2">
        <f t="shared" si="1041"/>
        <v>0</v>
      </c>
      <c r="G5553" s="2">
        <f t="shared" si="1042"/>
        <v>0</v>
      </c>
      <c r="H5553" s="2">
        <f>MIN(Inputs!$B$2, (Inputs!$B$14 - F5553)/Inputs!$B$15)</f>
        <v>170</v>
      </c>
      <c r="I5553" s="2">
        <f>MAX(MIN(Inputs!$B$2, F5553*Inputs!$B$16, Inputs!$B$14*Inputs!$B$4 - G5553), 0)</f>
        <v>0</v>
      </c>
      <c r="J5553" s="2">
        <f>MAX(MIN(Inputs!$B$2, F5553*Inputs!$B$16, (Inputs!$B$14-F5553)/Inputs!$B$15)*Inputs!$B$9, 0)</f>
        <v>0</v>
      </c>
      <c r="K5553" s="2">
        <f>MAX(E5553*Inputs!$B$5 - B5553 - Inputs!$B$8, 0) * H5553</f>
        <v>0</v>
      </c>
      <c r="L5553" s="2">
        <f>IF(B5553 &gt;= D5553*Inputs!$B$10, MAX(B5553 - E5553/Inputs!$B$5 - Inputs!$B$8, 0) * I5553, 0)</f>
        <v>0</v>
      </c>
      <c r="M5553" s="2">
        <f t="shared" si="1034"/>
        <v>0</v>
      </c>
      <c r="N5553" s="3" t="str">
        <f t="shared" si="1035"/>
        <v>Idle</v>
      </c>
      <c r="O5553" s="3" t="str">
        <f t="shared" si="1043"/>
        <v>Idle</v>
      </c>
      <c r="P5553" s="2">
        <f t="shared" si="1036"/>
        <v>0</v>
      </c>
      <c r="Q5553" s="2">
        <f t="shared" si="1037"/>
        <v>0</v>
      </c>
      <c r="R5553" s="2">
        <f t="shared" si="1038"/>
        <v>0</v>
      </c>
      <c r="S5553" s="2">
        <f t="shared" si="1039"/>
        <v>0</v>
      </c>
      <c r="T5553" s="2">
        <f t="shared" si="1040"/>
        <v>0</v>
      </c>
      <c r="U5553" s="2">
        <f>IF(O5553="Reg", R5553 * Inputs!$B$7, 0)</f>
        <v>0</v>
      </c>
      <c r="V5553" s="2">
        <f>MAX(F5553 + P5553*Inputs!$B$15 - (Q5553/Inputs!$B$16) - U5553, 0)</f>
        <v>0</v>
      </c>
    </row>
    <row r="5554" spans="1:22" x14ac:dyDescent="0.3">
      <c r="A5554" s="1">
        <v>46254.333333333343</v>
      </c>
      <c r="B5554" s="2">
        <v>0</v>
      </c>
      <c r="C5554" s="2">
        <v>6.1200449672043016</v>
      </c>
      <c r="D5554" s="2">
        <f t="shared" si="1032"/>
        <v>45.92220125417095</v>
      </c>
      <c r="E5554" s="2">
        <f t="shared" si="1033"/>
        <v>16.642158374096855</v>
      </c>
      <c r="F5554" s="2">
        <f t="shared" si="1041"/>
        <v>0</v>
      </c>
      <c r="G5554" s="2">
        <f t="shared" si="1042"/>
        <v>0</v>
      </c>
      <c r="H5554" s="2">
        <f>MIN(Inputs!$B$2, (Inputs!$B$14 - F5554)/Inputs!$B$15)</f>
        <v>170</v>
      </c>
      <c r="I5554" s="2">
        <f>MAX(MIN(Inputs!$B$2, F5554*Inputs!$B$16, Inputs!$B$14*Inputs!$B$4 - G5554), 0)</f>
        <v>0</v>
      </c>
      <c r="J5554" s="2">
        <f>MAX(MIN(Inputs!$B$2, F5554*Inputs!$B$16, (Inputs!$B$14-F5554)/Inputs!$B$15)*Inputs!$B$9, 0)</f>
        <v>0</v>
      </c>
      <c r="K5554" s="2">
        <f>MAX(E5554*Inputs!$B$5 - B5554 - Inputs!$B$8, 0) * H5554</f>
        <v>0</v>
      </c>
      <c r="L5554" s="2">
        <f>IF(B5554 &gt;= D5554*Inputs!$B$10, MAX(B5554 - E5554/Inputs!$B$5 - Inputs!$B$8, 0) * I5554, 0)</f>
        <v>0</v>
      </c>
      <c r="M5554" s="2">
        <f t="shared" si="1034"/>
        <v>0</v>
      </c>
      <c r="N5554" s="3" t="str">
        <f t="shared" si="1035"/>
        <v>Idle</v>
      </c>
      <c r="O5554" s="3" t="str">
        <f t="shared" si="1043"/>
        <v>Idle</v>
      </c>
      <c r="P5554" s="2">
        <f t="shared" si="1036"/>
        <v>0</v>
      </c>
      <c r="Q5554" s="2">
        <f t="shared" si="1037"/>
        <v>0</v>
      </c>
      <c r="R5554" s="2">
        <f t="shared" si="1038"/>
        <v>0</v>
      </c>
      <c r="S5554" s="2">
        <f t="shared" si="1039"/>
        <v>0</v>
      </c>
      <c r="T5554" s="2">
        <f t="shared" si="1040"/>
        <v>0</v>
      </c>
      <c r="U5554" s="2">
        <f>IF(O5554="Reg", R5554 * Inputs!$B$7, 0)</f>
        <v>0</v>
      </c>
      <c r="V5554" s="2">
        <f>MAX(F5554 + P5554*Inputs!$B$15 - (Q5554/Inputs!$B$16) - U5554, 0)</f>
        <v>0</v>
      </c>
    </row>
    <row r="5555" spans="1:22" x14ac:dyDescent="0.3">
      <c r="A5555" s="1">
        <v>46254.375</v>
      </c>
      <c r="B5555" s="2">
        <v>0</v>
      </c>
      <c r="C5555" s="2">
        <v>7.6102662590365791</v>
      </c>
      <c r="D5555" s="2">
        <f t="shared" si="1032"/>
        <v>45.92220125417095</v>
      </c>
      <c r="E5555" s="2">
        <f t="shared" si="1033"/>
        <v>60.313876462316387</v>
      </c>
      <c r="F5555" s="2">
        <f t="shared" si="1041"/>
        <v>0</v>
      </c>
      <c r="G5555" s="2">
        <f t="shared" si="1042"/>
        <v>0</v>
      </c>
      <c r="H5555" s="2">
        <f>MIN(Inputs!$B$2, (Inputs!$B$14 - F5555)/Inputs!$B$15)</f>
        <v>170</v>
      </c>
      <c r="I5555" s="2">
        <f>MAX(MIN(Inputs!$B$2, F5555*Inputs!$B$16, Inputs!$B$14*Inputs!$B$4 - G5555), 0)</f>
        <v>0</v>
      </c>
      <c r="J5555" s="2">
        <f>MAX(MIN(Inputs!$B$2, F5555*Inputs!$B$16, (Inputs!$B$14-F5555)/Inputs!$B$15)*Inputs!$B$9, 0)</f>
        <v>0</v>
      </c>
      <c r="K5555" s="2">
        <f>MAX(E5555*Inputs!$B$5 - B5555 - Inputs!$B$8, 0) * H5555</f>
        <v>5622.9559187625318</v>
      </c>
      <c r="L5555" s="2">
        <f>IF(B5555 &gt;= D5555*Inputs!$B$10, MAX(B5555 - E5555/Inputs!$B$5 - Inputs!$B$8, 0) * I5555, 0)</f>
        <v>0</v>
      </c>
      <c r="M5555" s="2">
        <f t="shared" si="1034"/>
        <v>0</v>
      </c>
      <c r="N5555" s="3" t="str">
        <f t="shared" si="1035"/>
        <v>Charge</v>
      </c>
      <c r="O5555" s="3" t="str">
        <f t="shared" si="1043"/>
        <v>Charge</v>
      </c>
      <c r="P5555" s="2">
        <f t="shared" si="1036"/>
        <v>170</v>
      </c>
      <c r="Q5555" s="2">
        <f t="shared" si="1037"/>
        <v>0</v>
      </c>
      <c r="R5555" s="2">
        <f t="shared" si="1038"/>
        <v>0</v>
      </c>
      <c r="S5555" s="2">
        <f t="shared" si="1039"/>
        <v>0</v>
      </c>
      <c r="T5555" s="2">
        <f t="shared" si="1040"/>
        <v>0</v>
      </c>
      <c r="U5555" s="2">
        <f>IF(O5555="Reg", R5555 * Inputs!$B$7, 0)</f>
        <v>0</v>
      </c>
      <c r="V5555" s="2">
        <f>MAX(F5555 + P5555*Inputs!$B$15 - (Q5555/Inputs!$B$16) - U5555, 0)</f>
        <v>170</v>
      </c>
    </row>
    <row r="5556" spans="1:22" x14ac:dyDescent="0.3">
      <c r="A5556" s="1">
        <v>46254.416666666657</v>
      </c>
      <c r="B5556" s="2">
        <v>0</v>
      </c>
      <c r="C5556" s="2">
        <v>3.9817933800154548</v>
      </c>
      <c r="D5556" s="2">
        <f t="shared" si="1032"/>
        <v>45.92220125417095</v>
      </c>
      <c r="E5556" s="2">
        <f t="shared" si="1033"/>
        <v>71.993653343661734</v>
      </c>
      <c r="F5556" s="2">
        <f t="shared" si="1041"/>
        <v>170</v>
      </c>
      <c r="G5556" s="2">
        <f t="shared" si="1042"/>
        <v>0</v>
      </c>
      <c r="H5556" s="2">
        <f>MIN(Inputs!$B$2, (Inputs!$B$14 - F5556)/Inputs!$B$15)</f>
        <v>170</v>
      </c>
      <c r="I5556" s="2">
        <f>MAX(MIN(Inputs!$B$2, F5556*Inputs!$B$16, Inputs!$B$14*Inputs!$B$4 - G5556), 0)</f>
        <v>170</v>
      </c>
      <c r="J5556" s="2">
        <f>MAX(MIN(Inputs!$B$2, F5556*Inputs!$B$16, (Inputs!$B$14-F5556)/Inputs!$B$15)*Inputs!$B$9, 0)</f>
        <v>136</v>
      </c>
      <c r="K5556" s="2">
        <f>MAX(E5556*Inputs!$B$5 - B5556 - Inputs!$B$8, 0) * H5556</f>
        <v>7370.2505402117949</v>
      </c>
      <c r="L5556" s="2">
        <f>IF(B5556 &gt;= D5556*Inputs!$B$10, MAX(B5556 - E5556/Inputs!$B$5 - Inputs!$B$8, 0) * I5556, 0)</f>
        <v>0</v>
      </c>
      <c r="M5556" s="2">
        <f t="shared" si="1034"/>
        <v>541.52389968210184</v>
      </c>
      <c r="N5556" s="3" t="str">
        <f t="shared" si="1035"/>
        <v>Charge</v>
      </c>
      <c r="O5556" s="3" t="str">
        <f t="shared" si="1043"/>
        <v>Charge</v>
      </c>
      <c r="P5556" s="2">
        <f t="shared" si="1036"/>
        <v>170</v>
      </c>
      <c r="Q5556" s="2">
        <f t="shared" si="1037"/>
        <v>0</v>
      </c>
      <c r="R5556" s="2">
        <f t="shared" si="1038"/>
        <v>0</v>
      </c>
      <c r="S5556" s="2">
        <f t="shared" si="1039"/>
        <v>0</v>
      </c>
      <c r="T5556" s="2">
        <f t="shared" si="1040"/>
        <v>0</v>
      </c>
      <c r="U5556" s="2">
        <f>IF(O5556="Reg", R5556 * Inputs!$B$7, 0)</f>
        <v>0</v>
      </c>
      <c r="V5556" s="2">
        <f>MAX(F5556 + P5556*Inputs!$B$15 - (Q5556/Inputs!$B$16) - U5556, 0)</f>
        <v>340</v>
      </c>
    </row>
    <row r="5557" spans="1:22" x14ac:dyDescent="0.3">
      <c r="A5557" s="1">
        <v>46254.458333333343</v>
      </c>
      <c r="B5557" s="2">
        <v>14.575561345586999</v>
      </c>
      <c r="C5557" s="2">
        <v>24.978545263088751</v>
      </c>
      <c r="D5557" s="2">
        <f t="shared" si="1032"/>
        <v>45.92220125417095</v>
      </c>
      <c r="E5557" s="2">
        <f t="shared" si="1033"/>
        <v>86.253947453019364</v>
      </c>
      <c r="F5557" s="2">
        <f t="shared" si="1041"/>
        <v>340</v>
      </c>
      <c r="G5557" s="2">
        <f t="shared" si="1042"/>
        <v>0</v>
      </c>
      <c r="H5557" s="2">
        <f>MIN(Inputs!$B$2, (Inputs!$B$14 - F5557)/Inputs!$B$15)</f>
        <v>0</v>
      </c>
      <c r="I5557" s="2">
        <f>MAX(MIN(Inputs!$B$2, F5557*Inputs!$B$16, Inputs!$B$14*Inputs!$B$4 - G5557), 0)</f>
        <v>170</v>
      </c>
      <c r="J5557" s="2">
        <f>MAX(MIN(Inputs!$B$2, F5557*Inputs!$B$16, (Inputs!$B$14-F5557)/Inputs!$B$15)*Inputs!$B$9, 0)</f>
        <v>0</v>
      </c>
      <c r="K5557" s="2">
        <f>MAX(E5557*Inputs!$B$5 - B5557 - Inputs!$B$8, 0) * H5557</f>
        <v>0</v>
      </c>
      <c r="L5557" s="2">
        <f>IF(B5557 &gt;= D5557*Inputs!$B$10, MAX(B5557 - E5557/Inputs!$B$5 - Inputs!$B$8, 0) * I5557, 0)</f>
        <v>0</v>
      </c>
      <c r="M5557" s="2">
        <f t="shared" si="1034"/>
        <v>0</v>
      </c>
      <c r="N5557" s="3" t="str">
        <f t="shared" si="1035"/>
        <v>Idle</v>
      </c>
      <c r="O5557" s="3" t="str">
        <f t="shared" si="1043"/>
        <v>Idle</v>
      </c>
      <c r="P5557" s="2">
        <f t="shared" si="1036"/>
        <v>0</v>
      </c>
      <c r="Q5557" s="2">
        <f t="shared" si="1037"/>
        <v>0</v>
      </c>
      <c r="R5557" s="2">
        <f t="shared" si="1038"/>
        <v>0</v>
      </c>
      <c r="S5557" s="2">
        <f t="shared" si="1039"/>
        <v>0</v>
      </c>
      <c r="T5557" s="2">
        <f t="shared" si="1040"/>
        <v>0</v>
      </c>
      <c r="U5557" s="2">
        <f>IF(O5557="Reg", R5557 * Inputs!$B$7, 0)</f>
        <v>0</v>
      </c>
      <c r="V5557" s="2">
        <f>MAX(F5557 + P5557*Inputs!$B$15 - (Q5557/Inputs!$B$16) - U5557, 0)</f>
        <v>340</v>
      </c>
    </row>
    <row r="5558" spans="1:22" x14ac:dyDescent="0.3">
      <c r="A5558" s="1">
        <v>46254.5</v>
      </c>
      <c r="B5558" s="2">
        <v>31.70224835517601</v>
      </c>
      <c r="C5558" s="2">
        <v>1.392447063874289</v>
      </c>
      <c r="D5558" s="2">
        <f t="shared" si="1032"/>
        <v>45.92220125417095</v>
      </c>
      <c r="E5558" s="2">
        <f t="shared" si="1033"/>
        <v>98.761478034158301</v>
      </c>
      <c r="F5558" s="2">
        <f t="shared" si="1041"/>
        <v>340</v>
      </c>
      <c r="G5558" s="2">
        <f t="shared" si="1042"/>
        <v>0</v>
      </c>
      <c r="H5558" s="2">
        <f>MIN(Inputs!$B$2, (Inputs!$B$14 - F5558)/Inputs!$B$15)</f>
        <v>0</v>
      </c>
      <c r="I5558" s="2">
        <f>MAX(MIN(Inputs!$B$2, F5558*Inputs!$B$16, Inputs!$B$14*Inputs!$B$4 - G5558), 0)</f>
        <v>170</v>
      </c>
      <c r="J5558" s="2">
        <f>MAX(MIN(Inputs!$B$2, F5558*Inputs!$B$16, (Inputs!$B$14-F5558)/Inputs!$B$15)*Inputs!$B$9, 0)</f>
        <v>0</v>
      </c>
      <c r="K5558" s="2">
        <f>MAX(E5558*Inputs!$B$5 - B5558 - Inputs!$B$8, 0) * H5558</f>
        <v>0</v>
      </c>
      <c r="L5558" s="2">
        <f>IF(B5558 &gt;= D5558*Inputs!$B$10, MAX(B5558 - E5558/Inputs!$B$5 - Inputs!$B$8, 0) * I5558, 0)</f>
        <v>0</v>
      </c>
      <c r="M5558" s="2">
        <f t="shared" si="1034"/>
        <v>0</v>
      </c>
      <c r="N5558" s="3" t="str">
        <f t="shared" si="1035"/>
        <v>Idle</v>
      </c>
      <c r="O5558" s="3" t="str">
        <f t="shared" si="1043"/>
        <v>Idle</v>
      </c>
      <c r="P5558" s="2">
        <f t="shared" si="1036"/>
        <v>0</v>
      </c>
      <c r="Q5558" s="2">
        <f t="shared" si="1037"/>
        <v>0</v>
      </c>
      <c r="R5558" s="2">
        <f t="shared" si="1038"/>
        <v>0</v>
      </c>
      <c r="S5558" s="2">
        <f t="shared" si="1039"/>
        <v>0</v>
      </c>
      <c r="T5558" s="2">
        <f t="shared" si="1040"/>
        <v>0</v>
      </c>
      <c r="U5558" s="2">
        <f>IF(O5558="Reg", R5558 * Inputs!$B$7, 0)</f>
        <v>0</v>
      </c>
      <c r="V5558" s="2">
        <f>MAX(F5558 + P5558*Inputs!$B$15 - (Q5558/Inputs!$B$16) - U5558, 0)</f>
        <v>340</v>
      </c>
    </row>
    <row r="5559" spans="1:22" x14ac:dyDescent="0.3">
      <c r="A5559" s="1">
        <v>46254.541666666657</v>
      </c>
      <c r="B5559" s="2">
        <v>53.575140543818137</v>
      </c>
      <c r="C5559" s="2">
        <v>4.3963580139385794</v>
      </c>
      <c r="D5559" s="2">
        <f t="shared" si="1032"/>
        <v>45.92220125417095</v>
      </c>
      <c r="E5559" s="2">
        <f t="shared" si="1033"/>
        <v>109.73767209834769</v>
      </c>
      <c r="F5559" s="2">
        <f t="shared" si="1041"/>
        <v>340</v>
      </c>
      <c r="G5559" s="2">
        <f t="shared" si="1042"/>
        <v>0</v>
      </c>
      <c r="H5559" s="2">
        <f>MIN(Inputs!$B$2, (Inputs!$B$14 - F5559)/Inputs!$B$15)</f>
        <v>0</v>
      </c>
      <c r="I5559" s="2">
        <f>MAX(MIN(Inputs!$B$2, F5559*Inputs!$B$16, Inputs!$B$14*Inputs!$B$4 - G5559), 0)</f>
        <v>170</v>
      </c>
      <c r="J5559" s="2">
        <f>MAX(MIN(Inputs!$B$2, F5559*Inputs!$B$16, (Inputs!$B$14-F5559)/Inputs!$B$15)*Inputs!$B$9, 0)</f>
        <v>0</v>
      </c>
      <c r="K5559" s="2">
        <f>MAX(E5559*Inputs!$B$5 - B5559 - Inputs!$B$8, 0) * H5559</f>
        <v>0</v>
      </c>
      <c r="L5559" s="2">
        <f>IF(B5559 &gt;= D5559*Inputs!$B$10, MAX(B5559 - E5559/Inputs!$B$5 - Inputs!$B$8, 0) * I5559, 0)</f>
        <v>0</v>
      </c>
      <c r="M5559" s="2">
        <f t="shared" si="1034"/>
        <v>0</v>
      </c>
      <c r="N5559" s="3" t="str">
        <f t="shared" si="1035"/>
        <v>Idle</v>
      </c>
      <c r="O5559" s="3" t="str">
        <f t="shared" si="1043"/>
        <v>Idle</v>
      </c>
      <c r="P5559" s="2">
        <f t="shared" si="1036"/>
        <v>0</v>
      </c>
      <c r="Q5559" s="2">
        <f t="shared" si="1037"/>
        <v>0</v>
      </c>
      <c r="R5559" s="2">
        <f t="shared" si="1038"/>
        <v>0</v>
      </c>
      <c r="S5559" s="2">
        <f t="shared" si="1039"/>
        <v>0</v>
      </c>
      <c r="T5559" s="2">
        <f t="shared" si="1040"/>
        <v>0</v>
      </c>
      <c r="U5559" s="2">
        <f>IF(O5559="Reg", R5559 * Inputs!$B$7, 0)</f>
        <v>0</v>
      </c>
      <c r="V5559" s="2">
        <f>MAX(F5559 + P5559*Inputs!$B$15 - (Q5559/Inputs!$B$16) - U5559, 0)</f>
        <v>340</v>
      </c>
    </row>
    <row r="5560" spans="1:22" x14ac:dyDescent="0.3">
      <c r="A5560" s="1">
        <v>46254.583333333343</v>
      </c>
      <c r="B5560" s="2">
        <v>262.03030852931721</v>
      </c>
      <c r="C5560" s="2">
        <v>15.324963364632479</v>
      </c>
      <c r="D5560" s="2">
        <f t="shared" si="1032"/>
        <v>45.92220125417095</v>
      </c>
      <c r="E5560" s="2">
        <f t="shared" si="1033"/>
        <v>116.34484955004355</v>
      </c>
      <c r="F5560" s="2">
        <f t="shared" si="1041"/>
        <v>340</v>
      </c>
      <c r="G5560" s="2">
        <f t="shared" si="1042"/>
        <v>0</v>
      </c>
      <c r="H5560" s="2">
        <f>MIN(Inputs!$B$2, (Inputs!$B$14 - F5560)/Inputs!$B$15)</f>
        <v>0</v>
      </c>
      <c r="I5560" s="2">
        <f>MAX(MIN(Inputs!$B$2, F5560*Inputs!$B$16, Inputs!$B$14*Inputs!$B$4 - G5560), 0)</f>
        <v>170</v>
      </c>
      <c r="J5560" s="2">
        <f>MAX(MIN(Inputs!$B$2, F5560*Inputs!$B$16, (Inputs!$B$14-F5560)/Inputs!$B$15)*Inputs!$B$9, 0)</f>
        <v>0</v>
      </c>
      <c r="K5560" s="2">
        <f>MAX(E5560*Inputs!$B$5 - B5560 - Inputs!$B$8, 0) * H5560</f>
        <v>0</v>
      </c>
      <c r="L5560" s="2">
        <f>IF(B5560 &gt;= D5560*Inputs!$B$10, MAX(B5560 - E5560/Inputs!$B$5 - Inputs!$B$8, 0) * I5560, 0)</f>
        <v>18669.442877816422</v>
      </c>
      <c r="M5560" s="2">
        <f t="shared" si="1034"/>
        <v>0</v>
      </c>
      <c r="N5560" s="3" t="str">
        <f t="shared" si="1035"/>
        <v>Discharge</v>
      </c>
      <c r="O5560" s="3" t="str">
        <f t="shared" si="1043"/>
        <v>Discharge</v>
      </c>
      <c r="P5560" s="2">
        <f t="shared" si="1036"/>
        <v>0</v>
      </c>
      <c r="Q5560" s="2">
        <f t="shared" si="1037"/>
        <v>170</v>
      </c>
      <c r="R5560" s="2">
        <f t="shared" si="1038"/>
        <v>0</v>
      </c>
      <c r="S5560" s="2">
        <f t="shared" si="1039"/>
        <v>44545.152449983929</v>
      </c>
      <c r="T5560" s="2">
        <f t="shared" si="1040"/>
        <v>0</v>
      </c>
      <c r="U5560" s="2">
        <f>IF(O5560="Reg", R5560 * Inputs!$B$7, 0)</f>
        <v>0</v>
      </c>
      <c r="V5560" s="2">
        <f>MAX(F5560 + P5560*Inputs!$B$15 - (Q5560/Inputs!$B$16) - U5560, 0)</f>
        <v>170</v>
      </c>
    </row>
    <row r="5561" spans="1:22" x14ac:dyDescent="0.3">
      <c r="A5561" s="1">
        <v>46254.625</v>
      </c>
      <c r="B5561" s="2">
        <v>70.078661288072098</v>
      </c>
      <c r="C5561" s="2">
        <v>7.6727045965182503</v>
      </c>
      <c r="D5561" s="2">
        <f t="shared" si="1032"/>
        <v>45.92220125417095</v>
      </c>
      <c r="E5561" s="2">
        <f t="shared" si="1033"/>
        <v>87.105907190930395</v>
      </c>
      <c r="F5561" s="2">
        <f t="shared" si="1041"/>
        <v>170</v>
      </c>
      <c r="G5561" s="2">
        <f t="shared" si="1042"/>
        <v>170</v>
      </c>
      <c r="H5561" s="2">
        <f>MIN(Inputs!$B$2, (Inputs!$B$14 - F5561)/Inputs!$B$15)</f>
        <v>170</v>
      </c>
      <c r="I5561" s="2">
        <f>MAX(MIN(Inputs!$B$2, F5561*Inputs!$B$16, Inputs!$B$14*Inputs!$B$4 - G5561), 0)</f>
        <v>170</v>
      </c>
      <c r="J5561" s="2">
        <f>MAX(MIN(Inputs!$B$2, F5561*Inputs!$B$16, (Inputs!$B$14-F5561)/Inputs!$B$15)*Inputs!$B$9, 0)</f>
        <v>136</v>
      </c>
      <c r="K5561" s="2">
        <f>MAX(E5561*Inputs!$B$5 - B5561 - Inputs!$B$8, 0) * H5561</f>
        <v>0</v>
      </c>
      <c r="L5561" s="2">
        <f>IF(B5561 &gt;= D5561*Inputs!$B$10, MAX(B5561 - E5561/Inputs!$B$5 - Inputs!$B$8, 0) * I5561, 0)</f>
        <v>0</v>
      </c>
      <c r="M5561" s="2">
        <f t="shared" si="1034"/>
        <v>1043.487825126482</v>
      </c>
      <c r="N5561" s="3" t="str">
        <f t="shared" si="1035"/>
        <v>Reg</v>
      </c>
      <c r="O5561" s="3" t="str">
        <f t="shared" si="1043"/>
        <v>Discharge</v>
      </c>
      <c r="P5561" s="2">
        <f t="shared" si="1036"/>
        <v>0</v>
      </c>
      <c r="Q5561" s="2">
        <f t="shared" si="1037"/>
        <v>170</v>
      </c>
      <c r="R5561" s="2">
        <f t="shared" si="1038"/>
        <v>0</v>
      </c>
      <c r="S5561" s="2">
        <f t="shared" si="1039"/>
        <v>11913.372418972256</v>
      </c>
      <c r="T5561" s="2">
        <f t="shared" si="1040"/>
        <v>0</v>
      </c>
      <c r="U5561" s="2">
        <f>IF(O5561="Reg", R5561 * Inputs!$B$7, 0)</f>
        <v>0</v>
      </c>
      <c r="V5561" s="2">
        <f>MAX(F5561 + P5561*Inputs!$B$15 - (Q5561/Inputs!$B$16) - U5561, 0)</f>
        <v>0</v>
      </c>
    </row>
    <row r="5562" spans="1:22" x14ac:dyDescent="0.3">
      <c r="A5562" s="1">
        <v>46254.666666666657</v>
      </c>
      <c r="B5562" s="2">
        <v>85.561764656145741</v>
      </c>
      <c r="C5562" s="2">
        <v>22.417097467016792</v>
      </c>
      <c r="D5562" s="2">
        <f t="shared" si="1032"/>
        <v>45.92220125417095</v>
      </c>
      <c r="E5562" s="2">
        <f t="shared" si="1033"/>
        <v>87.573905638802913</v>
      </c>
      <c r="F5562" s="2">
        <f t="shared" si="1041"/>
        <v>0</v>
      </c>
      <c r="G5562" s="2">
        <f t="shared" si="1042"/>
        <v>340</v>
      </c>
      <c r="H5562" s="2">
        <f>MIN(Inputs!$B$2, (Inputs!$B$14 - F5562)/Inputs!$B$15)</f>
        <v>170</v>
      </c>
      <c r="I5562" s="2">
        <f>MAX(MIN(Inputs!$B$2, F5562*Inputs!$B$16, Inputs!$B$14*Inputs!$B$4 - G5562), 0)</f>
        <v>0</v>
      </c>
      <c r="J5562" s="2">
        <f>MAX(MIN(Inputs!$B$2, F5562*Inputs!$B$16, (Inputs!$B$14-F5562)/Inputs!$B$15)*Inputs!$B$9, 0)</f>
        <v>0</v>
      </c>
      <c r="K5562" s="2">
        <f>MAX(E5562*Inputs!$B$5 - B5562 - Inputs!$B$8, 0) * H5562</f>
        <v>0</v>
      </c>
      <c r="L5562" s="2">
        <f>IF(B5562 &gt;= D5562*Inputs!$B$10, MAX(B5562 - E5562/Inputs!$B$5 - Inputs!$B$8, 0) * I5562, 0)</f>
        <v>0</v>
      </c>
      <c r="M5562" s="2">
        <f t="shared" si="1034"/>
        <v>0</v>
      </c>
      <c r="N5562" s="3" t="str">
        <f t="shared" si="1035"/>
        <v>Idle</v>
      </c>
      <c r="O5562" s="3" t="str">
        <f t="shared" si="1043"/>
        <v>Idle</v>
      </c>
      <c r="P5562" s="2">
        <f t="shared" si="1036"/>
        <v>0</v>
      </c>
      <c r="Q5562" s="2">
        <f t="shared" si="1037"/>
        <v>0</v>
      </c>
      <c r="R5562" s="2">
        <f t="shared" si="1038"/>
        <v>0</v>
      </c>
      <c r="S5562" s="2">
        <f t="shared" si="1039"/>
        <v>0</v>
      </c>
      <c r="T5562" s="2">
        <f t="shared" si="1040"/>
        <v>0</v>
      </c>
      <c r="U5562" s="2">
        <f>IF(O5562="Reg", R5562 * Inputs!$B$7, 0)</f>
        <v>0</v>
      </c>
      <c r="V5562" s="2">
        <f>MAX(F5562 + P5562*Inputs!$B$15 - (Q5562/Inputs!$B$16) - U5562, 0)</f>
        <v>0</v>
      </c>
    </row>
    <row r="5563" spans="1:22" x14ac:dyDescent="0.3">
      <c r="A5563" s="1">
        <v>46254.708333333343</v>
      </c>
      <c r="B5563" s="2">
        <v>89.62074483242057</v>
      </c>
      <c r="C5563" s="2">
        <v>7.0010459913248511</v>
      </c>
      <c r="D5563" s="2">
        <f t="shared" si="1032"/>
        <v>45.92220125417095</v>
      </c>
      <c r="E5563" s="2">
        <f t="shared" si="1033"/>
        <v>82.530304111457852</v>
      </c>
      <c r="F5563" s="2">
        <f t="shared" si="1041"/>
        <v>0</v>
      </c>
      <c r="G5563" s="2">
        <f t="shared" si="1042"/>
        <v>340</v>
      </c>
      <c r="H5563" s="2">
        <f>MIN(Inputs!$B$2, (Inputs!$B$14 - F5563)/Inputs!$B$15)</f>
        <v>170</v>
      </c>
      <c r="I5563" s="2">
        <f>MAX(MIN(Inputs!$B$2, F5563*Inputs!$B$16, Inputs!$B$14*Inputs!$B$4 - G5563), 0)</f>
        <v>0</v>
      </c>
      <c r="J5563" s="2">
        <f>MAX(MIN(Inputs!$B$2, F5563*Inputs!$B$16, (Inputs!$B$14-F5563)/Inputs!$B$15)*Inputs!$B$9, 0)</f>
        <v>0</v>
      </c>
      <c r="K5563" s="2">
        <f>MAX(E5563*Inputs!$B$5 - B5563 - Inputs!$B$8, 0) * H5563</f>
        <v>0</v>
      </c>
      <c r="L5563" s="2">
        <f>IF(B5563 &gt;= D5563*Inputs!$B$10, MAX(B5563 - E5563/Inputs!$B$5 - Inputs!$B$8, 0) * I5563, 0)</f>
        <v>0</v>
      </c>
      <c r="M5563" s="2">
        <f t="shared" si="1034"/>
        <v>0</v>
      </c>
      <c r="N5563" s="3" t="str">
        <f t="shared" si="1035"/>
        <v>Idle</v>
      </c>
      <c r="O5563" s="3" t="str">
        <f t="shared" si="1043"/>
        <v>Idle</v>
      </c>
      <c r="P5563" s="2">
        <f t="shared" si="1036"/>
        <v>0</v>
      </c>
      <c r="Q5563" s="2">
        <f t="shared" si="1037"/>
        <v>0</v>
      </c>
      <c r="R5563" s="2">
        <f t="shared" si="1038"/>
        <v>0</v>
      </c>
      <c r="S5563" s="2">
        <f t="shared" si="1039"/>
        <v>0</v>
      </c>
      <c r="T5563" s="2">
        <f t="shared" si="1040"/>
        <v>0</v>
      </c>
      <c r="U5563" s="2">
        <f>IF(O5563="Reg", R5563 * Inputs!$B$7, 0)</f>
        <v>0</v>
      </c>
      <c r="V5563" s="2">
        <f>MAX(F5563 + P5563*Inputs!$B$15 - (Q5563/Inputs!$B$16) - U5563, 0)</f>
        <v>0</v>
      </c>
    </row>
    <row r="5564" spans="1:22" x14ac:dyDescent="0.3">
      <c r="A5564" s="1">
        <v>46254.75</v>
      </c>
      <c r="B5564" s="2">
        <v>97.559412740312396</v>
      </c>
      <c r="C5564" s="2">
        <v>3.6426652594428721</v>
      </c>
      <c r="D5564" s="2">
        <f t="shared" si="1032"/>
        <v>45.92220125417095</v>
      </c>
      <c r="E5564" s="2">
        <f t="shared" si="1033"/>
        <v>75.038064108652762</v>
      </c>
      <c r="F5564" s="2">
        <f t="shared" si="1041"/>
        <v>0</v>
      </c>
      <c r="G5564" s="2">
        <f t="shared" si="1042"/>
        <v>340</v>
      </c>
      <c r="H5564" s="2">
        <f>MIN(Inputs!$B$2, (Inputs!$B$14 - F5564)/Inputs!$B$15)</f>
        <v>170</v>
      </c>
      <c r="I5564" s="2">
        <f>MAX(MIN(Inputs!$B$2, F5564*Inputs!$B$16, Inputs!$B$14*Inputs!$B$4 - G5564), 0)</f>
        <v>0</v>
      </c>
      <c r="J5564" s="2">
        <f>MAX(MIN(Inputs!$B$2, F5564*Inputs!$B$16, (Inputs!$B$14-F5564)/Inputs!$B$15)*Inputs!$B$9, 0)</f>
        <v>0</v>
      </c>
      <c r="K5564" s="2">
        <f>MAX(E5564*Inputs!$B$5 - B5564 - Inputs!$B$8, 0) * H5564</f>
        <v>0</v>
      </c>
      <c r="L5564" s="2">
        <f>IF(B5564 &gt;= D5564*Inputs!$B$10, MAX(B5564 - E5564/Inputs!$B$5 - Inputs!$B$8, 0) * I5564, 0)</f>
        <v>0</v>
      </c>
      <c r="M5564" s="2">
        <f t="shared" si="1034"/>
        <v>0</v>
      </c>
      <c r="N5564" s="3" t="str">
        <f t="shared" si="1035"/>
        <v>Idle</v>
      </c>
      <c r="O5564" s="3" t="str">
        <f t="shared" si="1043"/>
        <v>Idle</v>
      </c>
      <c r="P5564" s="2">
        <f t="shared" si="1036"/>
        <v>0</v>
      </c>
      <c r="Q5564" s="2">
        <f t="shared" si="1037"/>
        <v>0</v>
      </c>
      <c r="R5564" s="2">
        <f t="shared" si="1038"/>
        <v>0</v>
      </c>
      <c r="S5564" s="2">
        <f t="shared" si="1039"/>
        <v>0</v>
      </c>
      <c r="T5564" s="2">
        <f t="shared" si="1040"/>
        <v>0</v>
      </c>
      <c r="U5564" s="2">
        <f>IF(O5564="Reg", R5564 * Inputs!$B$7, 0)</f>
        <v>0</v>
      </c>
      <c r="V5564" s="2">
        <f>MAX(F5564 + P5564*Inputs!$B$15 - (Q5564/Inputs!$B$16) - U5564, 0)</f>
        <v>0</v>
      </c>
    </row>
    <row r="5565" spans="1:22" x14ac:dyDescent="0.3">
      <c r="A5565" s="1">
        <v>46254.791666666657</v>
      </c>
      <c r="B5565" s="2">
        <v>93.218205253993304</v>
      </c>
      <c r="C5565" s="2">
        <v>12.277605472544369</v>
      </c>
      <c r="D5565" s="2">
        <f t="shared" si="1032"/>
        <v>45.92220125417095</v>
      </c>
      <c r="E5565" s="2">
        <f t="shared" si="1033"/>
        <v>63.51798318551257</v>
      </c>
      <c r="F5565" s="2">
        <f t="shared" si="1041"/>
        <v>0</v>
      </c>
      <c r="G5565" s="2">
        <f t="shared" si="1042"/>
        <v>340</v>
      </c>
      <c r="H5565" s="2">
        <f>MIN(Inputs!$B$2, (Inputs!$B$14 - F5565)/Inputs!$B$15)</f>
        <v>170</v>
      </c>
      <c r="I5565" s="2">
        <f>MAX(MIN(Inputs!$B$2, F5565*Inputs!$B$16, Inputs!$B$14*Inputs!$B$4 - G5565), 0)</f>
        <v>0</v>
      </c>
      <c r="J5565" s="2">
        <f>MAX(MIN(Inputs!$B$2, F5565*Inputs!$B$16, (Inputs!$B$14-F5565)/Inputs!$B$15)*Inputs!$B$9, 0)</f>
        <v>0</v>
      </c>
      <c r="K5565" s="2">
        <f>MAX(E5565*Inputs!$B$5 - B5565 - Inputs!$B$8, 0) * H5565</f>
        <v>0</v>
      </c>
      <c r="L5565" s="2">
        <f>IF(B5565 &gt;= D5565*Inputs!$B$10, MAX(B5565 - E5565/Inputs!$B$5 - Inputs!$B$8, 0) * I5565, 0)</f>
        <v>0</v>
      </c>
      <c r="M5565" s="2">
        <f t="shared" si="1034"/>
        <v>0</v>
      </c>
      <c r="N5565" s="3" t="str">
        <f t="shared" si="1035"/>
        <v>Idle</v>
      </c>
      <c r="O5565" s="3" t="str">
        <f t="shared" si="1043"/>
        <v>Idle</v>
      </c>
      <c r="P5565" s="2">
        <f t="shared" si="1036"/>
        <v>0</v>
      </c>
      <c r="Q5565" s="2">
        <f t="shared" si="1037"/>
        <v>0</v>
      </c>
      <c r="R5565" s="2">
        <f t="shared" si="1038"/>
        <v>0</v>
      </c>
      <c r="S5565" s="2">
        <f t="shared" si="1039"/>
        <v>0</v>
      </c>
      <c r="T5565" s="2">
        <f t="shared" si="1040"/>
        <v>0</v>
      </c>
      <c r="U5565" s="2">
        <f>IF(O5565="Reg", R5565 * Inputs!$B$7, 0)</f>
        <v>0</v>
      </c>
      <c r="V5565" s="2">
        <f>MAX(F5565 + P5565*Inputs!$B$15 - (Q5565/Inputs!$B$16) - U5565, 0)</f>
        <v>0</v>
      </c>
    </row>
    <row r="5566" spans="1:22" x14ac:dyDescent="0.3">
      <c r="A5566" s="1">
        <v>46254.833333333343</v>
      </c>
      <c r="B5566" s="2">
        <v>86.596654374638305</v>
      </c>
      <c r="C5566" s="2">
        <v>7.468131675714762</v>
      </c>
      <c r="D5566" s="2">
        <f t="shared" si="1032"/>
        <v>45.92220125417095</v>
      </c>
      <c r="E5566" s="2">
        <f t="shared" si="1033"/>
        <v>49.977567477204992</v>
      </c>
      <c r="F5566" s="2">
        <f t="shared" si="1041"/>
        <v>0</v>
      </c>
      <c r="G5566" s="2">
        <f t="shared" si="1042"/>
        <v>340</v>
      </c>
      <c r="H5566" s="2">
        <f>MIN(Inputs!$B$2, (Inputs!$B$14 - F5566)/Inputs!$B$15)</f>
        <v>170</v>
      </c>
      <c r="I5566" s="2">
        <f>MAX(MIN(Inputs!$B$2, F5566*Inputs!$B$16, Inputs!$B$14*Inputs!$B$4 - G5566), 0)</f>
        <v>0</v>
      </c>
      <c r="J5566" s="2">
        <f>MAX(MIN(Inputs!$B$2, F5566*Inputs!$B$16, (Inputs!$B$14-F5566)/Inputs!$B$15)*Inputs!$B$9, 0)</f>
        <v>0</v>
      </c>
      <c r="K5566" s="2">
        <f>MAX(E5566*Inputs!$B$5 - B5566 - Inputs!$B$8, 0) * H5566</f>
        <v>0</v>
      </c>
      <c r="L5566" s="2">
        <f>IF(B5566 &gt;= D5566*Inputs!$B$10, MAX(B5566 - E5566/Inputs!$B$5 - Inputs!$B$8, 0) * I5566, 0)</f>
        <v>0</v>
      </c>
      <c r="M5566" s="2">
        <f t="shared" si="1034"/>
        <v>0</v>
      </c>
      <c r="N5566" s="3" t="str">
        <f t="shared" si="1035"/>
        <v>Idle</v>
      </c>
      <c r="O5566" s="3" t="str">
        <f t="shared" si="1043"/>
        <v>Idle</v>
      </c>
      <c r="P5566" s="2">
        <f t="shared" si="1036"/>
        <v>0</v>
      </c>
      <c r="Q5566" s="2">
        <f t="shared" si="1037"/>
        <v>0</v>
      </c>
      <c r="R5566" s="2">
        <f t="shared" si="1038"/>
        <v>0</v>
      </c>
      <c r="S5566" s="2">
        <f t="shared" si="1039"/>
        <v>0</v>
      </c>
      <c r="T5566" s="2">
        <f t="shared" si="1040"/>
        <v>0</v>
      </c>
      <c r="U5566" s="2">
        <f>IF(O5566="Reg", R5566 * Inputs!$B$7, 0)</f>
        <v>0</v>
      </c>
      <c r="V5566" s="2">
        <f>MAX(F5566 + P5566*Inputs!$B$15 - (Q5566/Inputs!$B$16) - U5566, 0)</f>
        <v>0</v>
      </c>
    </row>
    <row r="5567" spans="1:22" x14ac:dyDescent="0.3">
      <c r="A5567" s="1">
        <v>46254.875</v>
      </c>
      <c r="B5567" s="2">
        <v>72.886651975307203</v>
      </c>
      <c r="C5567" s="2">
        <v>17.828705146811721</v>
      </c>
      <c r="D5567" s="2">
        <f t="shared" si="1032"/>
        <v>45.92220125417095</v>
      </c>
      <c r="E5567" s="2">
        <f t="shared" si="1033"/>
        <v>35.589019075355985</v>
      </c>
      <c r="F5567" s="2">
        <f t="shared" si="1041"/>
        <v>0</v>
      </c>
      <c r="G5567" s="2">
        <f t="shared" si="1042"/>
        <v>340</v>
      </c>
      <c r="H5567" s="2">
        <f>MIN(Inputs!$B$2, (Inputs!$B$14 - F5567)/Inputs!$B$15)</f>
        <v>170</v>
      </c>
      <c r="I5567" s="2">
        <f>MAX(MIN(Inputs!$B$2, F5567*Inputs!$B$16, Inputs!$B$14*Inputs!$B$4 - G5567), 0)</f>
        <v>0</v>
      </c>
      <c r="J5567" s="2">
        <f>MAX(MIN(Inputs!$B$2, F5567*Inputs!$B$16, (Inputs!$B$14-F5567)/Inputs!$B$15)*Inputs!$B$9, 0)</f>
        <v>0</v>
      </c>
      <c r="K5567" s="2">
        <f>MAX(E5567*Inputs!$B$5 - B5567 - Inputs!$B$8, 0) * H5567</f>
        <v>0</v>
      </c>
      <c r="L5567" s="2">
        <f>IF(B5567 &gt;= D5567*Inputs!$B$10, MAX(B5567 - E5567/Inputs!$B$5 - Inputs!$B$8, 0) * I5567, 0)</f>
        <v>0</v>
      </c>
      <c r="M5567" s="2">
        <f t="shared" si="1034"/>
        <v>0</v>
      </c>
      <c r="N5567" s="3" t="str">
        <f t="shared" si="1035"/>
        <v>Idle</v>
      </c>
      <c r="O5567" s="3" t="str">
        <f t="shared" si="1043"/>
        <v>Idle</v>
      </c>
      <c r="P5567" s="2">
        <f t="shared" si="1036"/>
        <v>0</v>
      </c>
      <c r="Q5567" s="2">
        <f t="shared" si="1037"/>
        <v>0</v>
      </c>
      <c r="R5567" s="2">
        <f t="shared" si="1038"/>
        <v>0</v>
      </c>
      <c r="S5567" s="2">
        <f t="shared" si="1039"/>
        <v>0</v>
      </c>
      <c r="T5567" s="2">
        <f t="shared" si="1040"/>
        <v>0</v>
      </c>
      <c r="U5567" s="2">
        <f>IF(O5567="Reg", R5567 * Inputs!$B$7, 0)</f>
        <v>0</v>
      </c>
      <c r="V5567" s="2">
        <f>MAX(F5567 + P5567*Inputs!$B$15 - (Q5567/Inputs!$B$16) - U5567, 0)</f>
        <v>0</v>
      </c>
    </row>
    <row r="5568" spans="1:22" x14ac:dyDescent="0.3">
      <c r="A5568" s="1">
        <v>46254.916666666657</v>
      </c>
      <c r="B5568" s="2">
        <v>55.300155492075341</v>
      </c>
      <c r="C5568" s="2">
        <v>1.70788054758013</v>
      </c>
      <c r="D5568" s="2">
        <f t="shared" si="1032"/>
        <v>45.92220125417095</v>
      </c>
      <c r="E5568" s="2">
        <f t="shared" si="1033"/>
        <v>23.441243746138113</v>
      </c>
      <c r="F5568" s="2">
        <f t="shared" si="1041"/>
        <v>0</v>
      </c>
      <c r="G5568" s="2">
        <f t="shared" si="1042"/>
        <v>340</v>
      </c>
      <c r="H5568" s="2">
        <f>MIN(Inputs!$B$2, (Inputs!$B$14 - F5568)/Inputs!$B$15)</f>
        <v>170</v>
      </c>
      <c r="I5568" s="2">
        <f>MAX(MIN(Inputs!$B$2, F5568*Inputs!$B$16, Inputs!$B$14*Inputs!$B$4 - G5568), 0)</f>
        <v>0</v>
      </c>
      <c r="J5568" s="2">
        <f>MAX(MIN(Inputs!$B$2, F5568*Inputs!$B$16, (Inputs!$B$14-F5568)/Inputs!$B$15)*Inputs!$B$9, 0)</f>
        <v>0</v>
      </c>
      <c r="K5568" s="2">
        <f>MAX(E5568*Inputs!$B$5 - B5568 - Inputs!$B$8, 0) * H5568</f>
        <v>0</v>
      </c>
      <c r="L5568" s="2">
        <f>IF(B5568 &gt;= D5568*Inputs!$B$10, MAX(B5568 - E5568/Inputs!$B$5 - Inputs!$B$8, 0) * I5568, 0)</f>
        <v>0</v>
      </c>
      <c r="M5568" s="2">
        <f t="shared" si="1034"/>
        <v>0</v>
      </c>
      <c r="N5568" s="3" t="str">
        <f t="shared" si="1035"/>
        <v>Idle</v>
      </c>
      <c r="O5568" s="3" t="str">
        <f t="shared" si="1043"/>
        <v>Idle</v>
      </c>
      <c r="P5568" s="2">
        <f t="shared" si="1036"/>
        <v>0</v>
      </c>
      <c r="Q5568" s="2">
        <f t="shared" si="1037"/>
        <v>0</v>
      </c>
      <c r="R5568" s="2">
        <f t="shared" si="1038"/>
        <v>0</v>
      </c>
      <c r="S5568" s="2">
        <f t="shared" si="1039"/>
        <v>0</v>
      </c>
      <c r="T5568" s="2">
        <f t="shared" si="1040"/>
        <v>0</v>
      </c>
      <c r="U5568" s="2">
        <f>IF(O5568="Reg", R5568 * Inputs!$B$7, 0)</f>
        <v>0</v>
      </c>
      <c r="V5568" s="2">
        <f>MAX(F5568 + P5568*Inputs!$B$15 - (Q5568/Inputs!$B$16) - U5568, 0)</f>
        <v>0</v>
      </c>
    </row>
    <row r="5569" spans="1:22" x14ac:dyDescent="0.3">
      <c r="A5569" s="1">
        <v>46254.958333333343</v>
      </c>
      <c r="B5569" s="2">
        <v>44.66730481559005</v>
      </c>
      <c r="C5569" s="2">
        <v>2.422217867941078</v>
      </c>
      <c r="D5569" s="2">
        <f t="shared" si="1032"/>
        <v>45.92220125417095</v>
      </c>
      <c r="E5569" s="2">
        <f t="shared" si="1033"/>
        <v>14.224551164125558</v>
      </c>
      <c r="F5569" s="2">
        <f t="shared" si="1041"/>
        <v>0</v>
      </c>
      <c r="G5569" s="2">
        <f t="shared" si="1042"/>
        <v>340</v>
      </c>
      <c r="H5569" s="2">
        <f>MIN(Inputs!$B$2, (Inputs!$B$14 - F5569)/Inputs!$B$15)</f>
        <v>170</v>
      </c>
      <c r="I5569" s="2">
        <f>MAX(MIN(Inputs!$B$2, F5569*Inputs!$B$16, Inputs!$B$14*Inputs!$B$4 - G5569), 0)</f>
        <v>0</v>
      </c>
      <c r="J5569" s="2">
        <f>MAX(MIN(Inputs!$B$2, F5569*Inputs!$B$16, (Inputs!$B$14-F5569)/Inputs!$B$15)*Inputs!$B$9, 0)</f>
        <v>0</v>
      </c>
      <c r="K5569" s="2">
        <f>MAX(E5569*Inputs!$B$5 - B5569 - Inputs!$B$8, 0) * H5569</f>
        <v>0</v>
      </c>
      <c r="L5569" s="2">
        <f>IF(B5569 &gt;= D5569*Inputs!$B$10, MAX(B5569 - E5569/Inputs!$B$5 - Inputs!$B$8, 0) * I5569, 0)</f>
        <v>0</v>
      </c>
      <c r="M5569" s="2">
        <f t="shared" si="1034"/>
        <v>0</v>
      </c>
      <c r="N5569" s="3" t="str">
        <f t="shared" si="1035"/>
        <v>Idle</v>
      </c>
      <c r="O5569" s="3" t="str">
        <f t="shared" si="1043"/>
        <v>Idle</v>
      </c>
      <c r="P5569" s="2">
        <f t="shared" si="1036"/>
        <v>0</v>
      </c>
      <c r="Q5569" s="2">
        <f t="shared" si="1037"/>
        <v>0</v>
      </c>
      <c r="R5569" s="2">
        <f t="shared" si="1038"/>
        <v>0</v>
      </c>
      <c r="S5569" s="2">
        <f t="shared" si="1039"/>
        <v>0</v>
      </c>
      <c r="T5569" s="2">
        <f t="shared" si="1040"/>
        <v>0</v>
      </c>
      <c r="U5569" s="2">
        <f>IF(O5569="Reg", R5569 * Inputs!$B$7, 0)</f>
        <v>0</v>
      </c>
      <c r="V5569" s="2">
        <f>MAX(F5569 + P5569*Inputs!$B$15 - (Q5569/Inputs!$B$16) - U5569, 0)</f>
        <v>0</v>
      </c>
    </row>
    <row r="5570" spans="1:22" x14ac:dyDescent="0.3">
      <c r="A5570" s="1">
        <v>46255</v>
      </c>
      <c r="B5570" s="2">
        <v>28.438927201471191</v>
      </c>
      <c r="C5570" s="2">
        <v>1.858348319506316</v>
      </c>
      <c r="D5570" s="2">
        <f t="shared" ref="D5570:D5633" si="1044">AVERAGEIFS(B:B, A:A, "&gt;="&amp;INT(A5570), A:A, "&lt;"&amp;INT(A5570)+1)</f>
        <v>44.134038608426728</v>
      </c>
      <c r="E5570" s="2">
        <f t="shared" ref="E5570:E5633" si="1045">AVERAGE(B5570:B5575)</f>
        <v>6.7800003615272146</v>
      </c>
      <c r="F5570" s="2">
        <f t="shared" si="1041"/>
        <v>0</v>
      </c>
      <c r="G5570" s="2">
        <f t="shared" si="1042"/>
        <v>0</v>
      </c>
      <c r="H5570" s="2">
        <f>MIN(Inputs!$B$2, (Inputs!$B$14 - F5570)/Inputs!$B$15)</f>
        <v>170</v>
      </c>
      <c r="I5570" s="2">
        <f>MAX(MIN(Inputs!$B$2, F5570*Inputs!$B$16, Inputs!$B$14*Inputs!$B$4 - G5570), 0)</f>
        <v>0</v>
      </c>
      <c r="J5570" s="2">
        <f>MAX(MIN(Inputs!$B$2, F5570*Inputs!$B$16, (Inputs!$B$14-F5570)/Inputs!$B$15)*Inputs!$B$9, 0)</f>
        <v>0</v>
      </c>
      <c r="K5570" s="2">
        <f>MAX(E5570*Inputs!$B$5 - B5570 - Inputs!$B$8, 0) * H5570</f>
        <v>0</v>
      </c>
      <c r="L5570" s="2">
        <f>IF(B5570 &gt;= D5570*Inputs!$B$10, MAX(B5570 - E5570/Inputs!$B$5 - Inputs!$B$8, 0) * I5570, 0)</f>
        <v>0</v>
      </c>
      <c r="M5570" s="2">
        <f t="shared" ref="M5570:M5633" si="1046">C5570 * J5570</f>
        <v>0</v>
      </c>
      <c r="N5570" s="3" t="str">
        <f t="shared" ref="N5570:N5633" si="1047">IF(MAX(K5570, L5570, M5570)&lt;=0, "Idle", IF(AND(M5570&gt;=K5570, M5570&gt;=L5570), "Reg", IF(L5570&gt;=K5570, "Discharge", "Charge")))</f>
        <v>Idle</v>
      </c>
      <c r="O5570" s="3" t="str">
        <f t="shared" si="1043"/>
        <v>Idle</v>
      </c>
      <c r="P5570" s="2">
        <f t="shared" ref="P5570:P5633" si="1048">IF(O5570="Charge", H5570, 0)</f>
        <v>0</v>
      </c>
      <c r="Q5570" s="2">
        <f t="shared" ref="Q5570:Q5633" si="1049">IF(O5570="Discharge", I5570, 0)</f>
        <v>0</v>
      </c>
      <c r="R5570" s="2">
        <f t="shared" ref="R5570:R5633" si="1050">IF(O5570="Reg", J5570, 0)</f>
        <v>0</v>
      </c>
      <c r="S5570" s="2">
        <f t="shared" ref="S5570:S5633" si="1051">(Q5570 - P5570) * B5570</f>
        <v>0</v>
      </c>
      <c r="T5570" s="2">
        <f t="shared" ref="T5570:T5633" si="1052">R5570 * C5570</f>
        <v>0</v>
      </c>
      <c r="U5570" s="2">
        <f>IF(O5570="Reg", R5570 * Inputs!$B$7, 0)</f>
        <v>0</v>
      </c>
      <c r="V5570" s="2">
        <f>MAX(F5570 + P5570*Inputs!$B$15 - (Q5570/Inputs!$B$16) - U5570, 0)</f>
        <v>0</v>
      </c>
    </row>
    <row r="5571" spans="1:22" x14ac:dyDescent="0.3">
      <c r="A5571" s="1">
        <v>46255.041666666657</v>
      </c>
      <c r="B5571" s="2">
        <v>11.97571100414793</v>
      </c>
      <c r="C5571" s="2">
        <v>16.402836591772289</v>
      </c>
      <c r="D5571" s="2">
        <f t="shared" si="1044"/>
        <v>44.134038608426728</v>
      </c>
      <c r="E5571" s="2">
        <f t="shared" si="1045"/>
        <v>2.0401791612820168</v>
      </c>
      <c r="F5571" s="2">
        <f t="shared" ref="F5571:F5634" si="1053">V5570</f>
        <v>0</v>
      </c>
      <c r="G5571" s="2">
        <f t="shared" ref="G5571:G5634" si="1054">IF(INT(A5571)=INT(A5570), G5570 + Q5570, 0)</f>
        <v>0</v>
      </c>
      <c r="H5571" s="2">
        <f>MIN(Inputs!$B$2, (Inputs!$B$14 - F5571)/Inputs!$B$15)</f>
        <v>170</v>
      </c>
      <c r="I5571" s="2">
        <f>MAX(MIN(Inputs!$B$2, F5571*Inputs!$B$16, Inputs!$B$14*Inputs!$B$4 - G5571), 0)</f>
        <v>0</v>
      </c>
      <c r="J5571" s="2">
        <f>MAX(MIN(Inputs!$B$2, F5571*Inputs!$B$16, (Inputs!$B$14-F5571)/Inputs!$B$15)*Inputs!$B$9, 0)</f>
        <v>0</v>
      </c>
      <c r="K5571" s="2">
        <f>MAX(E5571*Inputs!$B$5 - B5571 - Inputs!$B$8, 0) * H5571</f>
        <v>0</v>
      </c>
      <c r="L5571" s="2">
        <f>IF(B5571 &gt;= D5571*Inputs!$B$10, MAX(B5571 - E5571/Inputs!$B$5 - Inputs!$B$8, 0) * I5571, 0)</f>
        <v>0</v>
      </c>
      <c r="M5571" s="2">
        <f t="shared" si="1046"/>
        <v>0</v>
      </c>
      <c r="N5571" s="3" t="str">
        <f t="shared" si="1047"/>
        <v>Idle</v>
      </c>
      <c r="O5571" s="3" t="str">
        <f t="shared" si="1043"/>
        <v>Idle</v>
      </c>
      <c r="P5571" s="2">
        <f t="shared" si="1048"/>
        <v>0</v>
      </c>
      <c r="Q5571" s="2">
        <f t="shared" si="1049"/>
        <v>0</v>
      </c>
      <c r="R5571" s="2">
        <f t="shared" si="1050"/>
        <v>0</v>
      </c>
      <c r="S5571" s="2">
        <f t="shared" si="1051"/>
        <v>0</v>
      </c>
      <c r="T5571" s="2">
        <f t="shared" si="1052"/>
        <v>0</v>
      </c>
      <c r="U5571" s="2">
        <f>IF(O5571="Reg", R5571 * Inputs!$B$7, 0)</f>
        <v>0</v>
      </c>
      <c r="V5571" s="2">
        <f>MAX(F5571 + P5571*Inputs!$B$15 - (Q5571/Inputs!$B$16) - U5571, 0)</f>
        <v>0</v>
      </c>
    </row>
    <row r="5572" spans="1:22" x14ac:dyDescent="0.3">
      <c r="A5572" s="1">
        <v>46255.083333333343</v>
      </c>
      <c r="B5572" s="2">
        <v>0.26536396354417108</v>
      </c>
      <c r="C5572" s="2">
        <v>11.92136317200722</v>
      </c>
      <c r="D5572" s="2">
        <f t="shared" si="1044"/>
        <v>44.134038608426728</v>
      </c>
      <c r="E5572" s="2">
        <f t="shared" si="1045"/>
        <v>4.4227327257361844E-2</v>
      </c>
      <c r="F5572" s="2">
        <f t="shared" si="1053"/>
        <v>0</v>
      </c>
      <c r="G5572" s="2">
        <f t="shared" si="1054"/>
        <v>0</v>
      </c>
      <c r="H5572" s="2">
        <f>MIN(Inputs!$B$2, (Inputs!$B$14 - F5572)/Inputs!$B$15)</f>
        <v>170</v>
      </c>
      <c r="I5572" s="2">
        <f>MAX(MIN(Inputs!$B$2, F5572*Inputs!$B$16, Inputs!$B$14*Inputs!$B$4 - G5572), 0)</f>
        <v>0</v>
      </c>
      <c r="J5572" s="2">
        <f>MAX(MIN(Inputs!$B$2, F5572*Inputs!$B$16, (Inputs!$B$14-F5572)/Inputs!$B$15)*Inputs!$B$9, 0)</f>
        <v>0</v>
      </c>
      <c r="K5572" s="2">
        <f>MAX(E5572*Inputs!$B$5 - B5572 - Inputs!$B$8, 0) * H5572</f>
        <v>0</v>
      </c>
      <c r="L5572" s="2">
        <f>IF(B5572 &gt;= D5572*Inputs!$B$10, MAX(B5572 - E5572/Inputs!$B$5 - Inputs!$B$8, 0) * I5572, 0)</f>
        <v>0</v>
      </c>
      <c r="M5572" s="2">
        <f t="shared" si="1046"/>
        <v>0</v>
      </c>
      <c r="N5572" s="3" t="str">
        <f t="shared" si="1047"/>
        <v>Idle</v>
      </c>
      <c r="O5572" s="3" t="str">
        <f t="shared" ref="O5572:O5635" si="1055">IF(O5571&lt;&gt;O5570, O5571, N5572)</f>
        <v>Idle</v>
      </c>
      <c r="P5572" s="2">
        <f t="shared" si="1048"/>
        <v>0</v>
      </c>
      <c r="Q5572" s="2">
        <f t="shared" si="1049"/>
        <v>0</v>
      </c>
      <c r="R5572" s="2">
        <f t="shared" si="1050"/>
        <v>0</v>
      </c>
      <c r="S5572" s="2">
        <f t="shared" si="1051"/>
        <v>0</v>
      </c>
      <c r="T5572" s="2">
        <f t="shared" si="1052"/>
        <v>0</v>
      </c>
      <c r="U5572" s="2">
        <f>IF(O5572="Reg", R5572 * Inputs!$B$7, 0)</f>
        <v>0</v>
      </c>
      <c r="V5572" s="2">
        <f>MAX(F5572 + P5572*Inputs!$B$15 - (Q5572/Inputs!$B$16) - U5572, 0)</f>
        <v>0</v>
      </c>
    </row>
    <row r="5573" spans="1:22" x14ac:dyDescent="0.3">
      <c r="A5573" s="1">
        <v>46255.125</v>
      </c>
      <c r="B5573" s="2">
        <v>0</v>
      </c>
      <c r="C5573" s="2">
        <v>6.468336940980639</v>
      </c>
      <c r="D5573" s="2">
        <f t="shared" si="1044"/>
        <v>44.134038608426728</v>
      </c>
      <c r="E5573" s="2">
        <f t="shared" si="1045"/>
        <v>0</v>
      </c>
      <c r="F5573" s="2">
        <f t="shared" si="1053"/>
        <v>0</v>
      </c>
      <c r="G5573" s="2">
        <f t="shared" si="1054"/>
        <v>0</v>
      </c>
      <c r="H5573" s="2">
        <f>MIN(Inputs!$B$2, (Inputs!$B$14 - F5573)/Inputs!$B$15)</f>
        <v>170</v>
      </c>
      <c r="I5573" s="2">
        <f>MAX(MIN(Inputs!$B$2, F5573*Inputs!$B$16, Inputs!$B$14*Inputs!$B$4 - G5573), 0)</f>
        <v>0</v>
      </c>
      <c r="J5573" s="2">
        <f>MAX(MIN(Inputs!$B$2, F5573*Inputs!$B$16, (Inputs!$B$14-F5573)/Inputs!$B$15)*Inputs!$B$9, 0)</f>
        <v>0</v>
      </c>
      <c r="K5573" s="2">
        <f>MAX(E5573*Inputs!$B$5 - B5573 - Inputs!$B$8, 0) * H5573</f>
        <v>0</v>
      </c>
      <c r="L5573" s="2">
        <f>IF(B5573 &gt;= D5573*Inputs!$B$10, MAX(B5573 - E5573/Inputs!$B$5 - Inputs!$B$8, 0) * I5573, 0)</f>
        <v>0</v>
      </c>
      <c r="M5573" s="2">
        <f t="shared" si="1046"/>
        <v>0</v>
      </c>
      <c r="N5573" s="3" t="str">
        <f t="shared" si="1047"/>
        <v>Idle</v>
      </c>
      <c r="O5573" s="3" t="str">
        <f t="shared" si="1055"/>
        <v>Idle</v>
      </c>
      <c r="P5573" s="2">
        <f t="shared" si="1048"/>
        <v>0</v>
      </c>
      <c r="Q5573" s="2">
        <f t="shared" si="1049"/>
        <v>0</v>
      </c>
      <c r="R5573" s="2">
        <f t="shared" si="1050"/>
        <v>0</v>
      </c>
      <c r="S5573" s="2">
        <f t="shared" si="1051"/>
        <v>0</v>
      </c>
      <c r="T5573" s="2">
        <f t="shared" si="1052"/>
        <v>0</v>
      </c>
      <c r="U5573" s="2">
        <f>IF(O5573="Reg", R5573 * Inputs!$B$7, 0)</f>
        <v>0</v>
      </c>
      <c r="V5573" s="2">
        <f>MAX(F5573 + P5573*Inputs!$B$15 - (Q5573/Inputs!$B$16) - U5573, 0)</f>
        <v>0</v>
      </c>
    </row>
    <row r="5574" spans="1:22" x14ac:dyDescent="0.3">
      <c r="A5574" s="1">
        <v>46255.166666666657</v>
      </c>
      <c r="B5574" s="2">
        <v>0</v>
      </c>
      <c r="C5574" s="2">
        <v>4.5385888473831812</v>
      </c>
      <c r="D5574" s="2">
        <f t="shared" si="1044"/>
        <v>44.134038608426728</v>
      </c>
      <c r="E5574" s="2">
        <f t="shared" si="1045"/>
        <v>0</v>
      </c>
      <c r="F5574" s="2">
        <f t="shared" si="1053"/>
        <v>0</v>
      </c>
      <c r="G5574" s="2">
        <f t="shared" si="1054"/>
        <v>0</v>
      </c>
      <c r="H5574" s="2">
        <f>MIN(Inputs!$B$2, (Inputs!$B$14 - F5574)/Inputs!$B$15)</f>
        <v>170</v>
      </c>
      <c r="I5574" s="2">
        <f>MAX(MIN(Inputs!$B$2, F5574*Inputs!$B$16, Inputs!$B$14*Inputs!$B$4 - G5574), 0)</f>
        <v>0</v>
      </c>
      <c r="J5574" s="2">
        <f>MAX(MIN(Inputs!$B$2, F5574*Inputs!$B$16, (Inputs!$B$14-F5574)/Inputs!$B$15)*Inputs!$B$9, 0)</f>
        <v>0</v>
      </c>
      <c r="K5574" s="2">
        <f>MAX(E5574*Inputs!$B$5 - B5574 - Inputs!$B$8, 0) * H5574</f>
        <v>0</v>
      </c>
      <c r="L5574" s="2">
        <f>IF(B5574 &gt;= D5574*Inputs!$B$10, MAX(B5574 - E5574/Inputs!$B$5 - Inputs!$B$8, 0) * I5574, 0)</f>
        <v>0</v>
      </c>
      <c r="M5574" s="2">
        <f t="shared" si="1046"/>
        <v>0</v>
      </c>
      <c r="N5574" s="3" t="str">
        <f t="shared" si="1047"/>
        <v>Idle</v>
      </c>
      <c r="O5574" s="3" t="str">
        <f t="shared" si="1055"/>
        <v>Idle</v>
      </c>
      <c r="P5574" s="2">
        <f t="shared" si="1048"/>
        <v>0</v>
      </c>
      <c r="Q5574" s="2">
        <f t="shared" si="1049"/>
        <v>0</v>
      </c>
      <c r="R5574" s="2">
        <f t="shared" si="1050"/>
        <v>0</v>
      </c>
      <c r="S5574" s="2">
        <f t="shared" si="1051"/>
        <v>0</v>
      </c>
      <c r="T5574" s="2">
        <f t="shared" si="1052"/>
        <v>0</v>
      </c>
      <c r="U5574" s="2">
        <f>IF(O5574="Reg", R5574 * Inputs!$B$7, 0)</f>
        <v>0</v>
      </c>
      <c r="V5574" s="2">
        <f>MAX(F5574 + P5574*Inputs!$B$15 - (Q5574/Inputs!$B$16) - U5574, 0)</f>
        <v>0</v>
      </c>
    </row>
    <row r="5575" spans="1:22" x14ac:dyDescent="0.3">
      <c r="A5575" s="1">
        <v>46255.208333333343</v>
      </c>
      <c r="B5575" s="2">
        <v>0</v>
      </c>
      <c r="C5575" s="2">
        <v>9.3563674257281804</v>
      </c>
      <c r="D5575" s="2">
        <f t="shared" si="1044"/>
        <v>44.134038608426728</v>
      </c>
      <c r="E5575" s="2">
        <f t="shared" si="1045"/>
        <v>0</v>
      </c>
      <c r="F5575" s="2">
        <f t="shared" si="1053"/>
        <v>0</v>
      </c>
      <c r="G5575" s="2">
        <f t="shared" si="1054"/>
        <v>0</v>
      </c>
      <c r="H5575" s="2">
        <f>MIN(Inputs!$B$2, (Inputs!$B$14 - F5575)/Inputs!$B$15)</f>
        <v>170</v>
      </c>
      <c r="I5575" s="2">
        <f>MAX(MIN(Inputs!$B$2, F5575*Inputs!$B$16, Inputs!$B$14*Inputs!$B$4 - G5575), 0)</f>
        <v>0</v>
      </c>
      <c r="J5575" s="2">
        <f>MAX(MIN(Inputs!$B$2, F5575*Inputs!$B$16, (Inputs!$B$14-F5575)/Inputs!$B$15)*Inputs!$B$9, 0)</f>
        <v>0</v>
      </c>
      <c r="K5575" s="2">
        <f>MAX(E5575*Inputs!$B$5 - B5575 - Inputs!$B$8, 0) * H5575</f>
        <v>0</v>
      </c>
      <c r="L5575" s="2">
        <f>IF(B5575 &gt;= D5575*Inputs!$B$10, MAX(B5575 - E5575/Inputs!$B$5 - Inputs!$B$8, 0) * I5575, 0)</f>
        <v>0</v>
      </c>
      <c r="M5575" s="2">
        <f t="shared" si="1046"/>
        <v>0</v>
      </c>
      <c r="N5575" s="3" t="str">
        <f t="shared" si="1047"/>
        <v>Idle</v>
      </c>
      <c r="O5575" s="3" t="str">
        <f t="shared" si="1055"/>
        <v>Idle</v>
      </c>
      <c r="P5575" s="2">
        <f t="shared" si="1048"/>
        <v>0</v>
      </c>
      <c r="Q5575" s="2">
        <f t="shared" si="1049"/>
        <v>0</v>
      </c>
      <c r="R5575" s="2">
        <f t="shared" si="1050"/>
        <v>0</v>
      </c>
      <c r="S5575" s="2">
        <f t="shared" si="1051"/>
        <v>0</v>
      </c>
      <c r="T5575" s="2">
        <f t="shared" si="1052"/>
        <v>0</v>
      </c>
      <c r="U5575" s="2">
        <f>IF(O5575="Reg", R5575 * Inputs!$B$7, 0)</f>
        <v>0</v>
      </c>
      <c r="V5575" s="2">
        <f>MAX(F5575 + P5575*Inputs!$B$15 - (Q5575/Inputs!$B$16) - U5575, 0)</f>
        <v>0</v>
      </c>
    </row>
    <row r="5576" spans="1:22" x14ac:dyDescent="0.3">
      <c r="A5576" s="1">
        <v>46255.25</v>
      </c>
      <c r="B5576" s="2">
        <v>0</v>
      </c>
      <c r="C5576" s="2">
        <v>3.024795181387645</v>
      </c>
      <c r="D5576" s="2">
        <f t="shared" si="1044"/>
        <v>44.134038608426728</v>
      </c>
      <c r="E5576" s="2">
        <f t="shared" si="1045"/>
        <v>21.417219711441618</v>
      </c>
      <c r="F5576" s="2">
        <f t="shared" si="1053"/>
        <v>0</v>
      </c>
      <c r="G5576" s="2">
        <f t="shared" si="1054"/>
        <v>0</v>
      </c>
      <c r="H5576" s="2">
        <f>MIN(Inputs!$B$2, (Inputs!$B$14 - F5576)/Inputs!$B$15)</f>
        <v>170</v>
      </c>
      <c r="I5576" s="2">
        <f>MAX(MIN(Inputs!$B$2, F5576*Inputs!$B$16, Inputs!$B$14*Inputs!$B$4 - G5576), 0)</f>
        <v>0</v>
      </c>
      <c r="J5576" s="2">
        <f>MAX(MIN(Inputs!$B$2, F5576*Inputs!$B$16, (Inputs!$B$14-F5576)/Inputs!$B$15)*Inputs!$B$9, 0)</f>
        <v>0</v>
      </c>
      <c r="K5576" s="2">
        <f>MAX(E5576*Inputs!$B$5 - B5576 - Inputs!$B$8, 0) * H5576</f>
        <v>0</v>
      </c>
      <c r="L5576" s="2">
        <f>IF(B5576 &gt;= D5576*Inputs!$B$10, MAX(B5576 - E5576/Inputs!$B$5 - Inputs!$B$8, 0) * I5576, 0)</f>
        <v>0</v>
      </c>
      <c r="M5576" s="2">
        <f t="shared" si="1046"/>
        <v>0</v>
      </c>
      <c r="N5576" s="3" t="str">
        <f t="shared" si="1047"/>
        <v>Idle</v>
      </c>
      <c r="O5576" s="3" t="str">
        <f t="shared" si="1055"/>
        <v>Idle</v>
      </c>
      <c r="P5576" s="2">
        <f t="shared" si="1048"/>
        <v>0</v>
      </c>
      <c r="Q5576" s="2">
        <f t="shared" si="1049"/>
        <v>0</v>
      </c>
      <c r="R5576" s="2">
        <f t="shared" si="1050"/>
        <v>0</v>
      </c>
      <c r="S5576" s="2">
        <f t="shared" si="1051"/>
        <v>0</v>
      </c>
      <c r="T5576" s="2">
        <f t="shared" si="1052"/>
        <v>0</v>
      </c>
      <c r="U5576" s="2">
        <f>IF(O5576="Reg", R5576 * Inputs!$B$7, 0)</f>
        <v>0</v>
      </c>
      <c r="V5576" s="2">
        <f>MAX(F5576 + P5576*Inputs!$B$15 - (Q5576/Inputs!$B$16) - U5576, 0)</f>
        <v>0</v>
      </c>
    </row>
    <row r="5577" spans="1:22" x14ac:dyDescent="0.3">
      <c r="A5577" s="1">
        <v>46255.291666666657</v>
      </c>
      <c r="B5577" s="2">
        <v>0</v>
      </c>
      <c r="C5577" s="2">
        <v>5.3646379780318094</v>
      </c>
      <c r="D5577" s="2">
        <f t="shared" si="1044"/>
        <v>44.134038608426728</v>
      </c>
      <c r="E5577" s="2">
        <f t="shared" si="1045"/>
        <v>35.566125840473426</v>
      </c>
      <c r="F5577" s="2">
        <f t="shared" si="1053"/>
        <v>0</v>
      </c>
      <c r="G5577" s="2">
        <f t="shared" si="1054"/>
        <v>0</v>
      </c>
      <c r="H5577" s="2">
        <f>MIN(Inputs!$B$2, (Inputs!$B$14 - F5577)/Inputs!$B$15)</f>
        <v>170</v>
      </c>
      <c r="I5577" s="2">
        <f>MAX(MIN(Inputs!$B$2, F5577*Inputs!$B$16, Inputs!$B$14*Inputs!$B$4 - G5577), 0)</f>
        <v>0</v>
      </c>
      <c r="J5577" s="2">
        <f>MAX(MIN(Inputs!$B$2, F5577*Inputs!$B$16, (Inputs!$B$14-F5577)/Inputs!$B$15)*Inputs!$B$9, 0)</f>
        <v>0</v>
      </c>
      <c r="K5577" s="2">
        <f>MAX(E5577*Inputs!$B$5 - B5577 - Inputs!$B$8, 0) * H5577</f>
        <v>1920.6924257348246</v>
      </c>
      <c r="L5577" s="2">
        <f>IF(B5577 &gt;= D5577*Inputs!$B$10, MAX(B5577 - E5577/Inputs!$B$5 - Inputs!$B$8, 0) * I5577, 0)</f>
        <v>0</v>
      </c>
      <c r="M5577" s="2">
        <f t="shared" si="1046"/>
        <v>0</v>
      </c>
      <c r="N5577" s="3" t="str">
        <f t="shared" si="1047"/>
        <v>Charge</v>
      </c>
      <c r="O5577" s="3" t="str">
        <f t="shared" si="1055"/>
        <v>Charge</v>
      </c>
      <c r="P5577" s="2">
        <f t="shared" si="1048"/>
        <v>170</v>
      </c>
      <c r="Q5577" s="2">
        <f t="shared" si="1049"/>
        <v>0</v>
      </c>
      <c r="R5577" s="2">
        <f t="shared" si="1050"/>
        <v>0</v>
      </c>
      <c r="S5577" s="2">
        <f t="shared" si="1051"/>
        <v>0</v>
      </c>
      <c r="T5577" s="2">
        <f t="shared" si="1052"/>
        <v>0</v>
      </c>
      <c r="U5577" s="2">
        <f>IF(O5577="Reg", R5577 * Inputs!$B$7, 0)</f>
        <v>0</v>
      </c>
      <c r="V5577" s="2">
        <f>MAX(F5577 + P5577*Inputs!$B$15 - (Q5577/Inputs!$B$16) - U5577, 0)</f>
        <v>170</v>
      </c>
    </row>
    <row r="5578" spans="1:22" x14ac:dyDescent="0.3">
      <c r="A5578" s="1">
        <v>46255.333333333343</v>
      </c>
      <c r="B5578" s="2">
        <v>0</v>
      </c>
      <c r="C5578" s="2">
        <v>17.341044835919892</v>
      </c>
      <c r="D5578" s="2">
        <f t="shared" si="1044"/>
        <v>44.134038608426728</v>
      </c>
      <c r="E5578" s="2">
        <f t="shared" si="1045"/>
        <v>44.628832584622579</v>
      </c>
      <c r="F5578" s="2">
        <f t="shared" si="1053"/>
        <v>170</v>
      </c>
      <c r="G5578" s="2">
        <f t="shared" si="1054"/>
        <v>0</v>
      </c>
      <c r="H5578" s="2">
        <f>MIN(Inputs!$B$2, (Inputs!$B$14 - F5578)/Inputs!$B$15)</f>
        <v>170</v>
      </c>
      <c r="I5578" s="2">
        <f>MAX(MIN(Inputs!$B$2, F5578*Inputs!$B$16, Inputs!$B$14*Inputs!$B$4 - G5578), 0)</f>
        <v>170</v>
      </c>
      <c r="J5578" s="2">
        <f>MAX(MIN(Inputs!$B$2, F5578*Inputs!$B$16, (Inputs!$B$14-F5578)/Inputs!$B$15)*Inputs!$B$9, 0)</f>
        <v>136</v>
      </c>
      <c r="K5578" s="2">
        <f>MAX(E5578*Inputs!$B$5 - B5578 - Inputs!$B$8, 0) * H5578</f>
        <v>3276.473354659538</v>
      </c>
      <c r="L5578" s="2">
        <f>IF(B5578 &gt;= D5578*Inputs!$B$10, MAX(B5578 - E5578/Inputs!$B$5 - Inputs!$B$8, 0) * I5578, 0)</f>
        <v>0</v>
      </c>
      <c r="M5578" s="2">
        <f t="shared" si="1046"/>
        <v>2358.3820976851052</v>
      </c>
      <c r="N5578" s="3" t="str">
        <f t="shared" si="1047"/>
        <v>Charge</v>
      </c>
      <c r="O5578" s="3" t="str">
        <f t="shared" si="1055"/>
        <v>Charge</v>
      </c>
      <c r="P5578" s="2">
        <f t="shared" si="1048"/>
        <v>170</v>
      </c>
      <c r="Q5578" s="2">
        <f t="shared" si="1049"/>
        <v>0</v>
      </c>
      <c r="R5578" s="2">
        <f t="shared" si="1050"/>
        <v>0</v>
      </c>
      <c r="S5578" s="2">
        <f t="shared" si="1051"/>
        <v>0</v>
      </c>
      <c r="T5578" s="2">
        <f t="shared" si="1052"/>
        <v>0</v>
      </c>
      <c r="U5578" s="2">
        <f>IF(O5578="Reg", R5578 * Inputs!$B$7, 0)</f>
        <v>0</v>
      </c>
      <c r="V5578" s="2">
        <f>MAX(F5578 + P5578*Inputs!$B$15 - (Q5578/Inputs!$B$16) - U5578, 0)</f>
        <v>340</v>
      </c>
    </row>
    <row r="5579" spans="1:22" x14ac:dyDescent="0.3">
      <c r="A5579" s="1">
        <v>46255.375</v>
      </c>
      <c r="B5579" s="2">
        <v>0</v>
      </c>
      <c r="C5579" s="2">
        <v>4.2316125430321776</v>
      </c>
      <c r="D5579" s="2">
        <f t="shared" si="1044"/>
        <v>44.134038608426728</v>
      </c>
      <c r="E5579" s="2">
        <f t="shared" si="1045"/>
        <v>54.031930799550416</v>
      </c>
      <c r="F5579" s="2">
        <f t="shared" si="1053"/>
        <v>340</v>
      </c>
      <c r="G5579" s="2">
        <f t="shared" si="1054"/>
        <v>0</v>
      </c>
      <c r="H5579" s="2">
        <f>MIN(Inputs!$B$2, (Inputs!$B$14 - F5579)/Inputs!$B$15)</f>
        <v>0</v>
      </c>
      <c r="I5579" s="2">
        <f>MAX(MIN(Inputs!$B$2, F5579*Inputs!$B$16, Inputs!$B$14*Inputs!$B$4 - G5579), 0)</f>
        <v>170</v>
      </c>
      <c r="J5579" s="2">
        <f>MAX(MIN(Inputs!$B$2, F5579*Inputs!$B$16, (Inputs!$B$14-F5579)/Inputs!$B$15)*Inputs!$B$9, 0)</f>
        <v>0</v>
      </c>
      <c r="K5579" s="2">
        <f>MAX(E5579*Inputs!$B$5 - B5579 - Inputs!$B$8, 0) * H5579</f>
        <v>0</v>
      </c>
      <c r="L5579" s="2">
        <f>IF(B5579 &gt;= D5579*Inputs!$B$10, MAX(B5579 - E5579/Inputs!$B$5 - Inputs!$B$8, 0) * I5579, 0)</f>
        <v>0</v>
      </c>
      <c r="M5579" s="2">
        <f t="shared" si="1046"/>
        <v>0</v>
      </c>
      <c r="N5579" s="3" t="str">
        <f t="shared" si="1047"/>
        <v>Idle</v>
      </c>
      <c r="O5579" s="3" t="str">
        <f t="shared" si="1055"/>
        <v>Idle</v>
      </c>
      <c r="P5579" s="2">
        <f t="shared" si="1048"/>
        <v>0</v>
      </c>
      <c r="Q5579" s="2">
        <f t="shared" si="1049"/>
        <v>0</v>
      </c>
      <c r="R5579" s="2">
        <f t="shared" si="1050"/>
        <v>0</v>
      </c>
      <c r="S5579" s="2">
        <f t="shared" si="1051"/>
        <v>0</v>
      </c>
      <c r="T5579" s="2">
        <f t="shared" si="1052"/>
        <v>0</v>
      </c>
      <c r="U5579" s="2">
        <f>IF(O5579="Reg", R5579 * Inputs!$B$7, 0)</f>
        <v>0</v>
      </c>
      <c r="V5579" s="2">
        <f>MAX(F5579 + P5579*Inputs!$B$15 - (Q5579/Inputs!$B$16) - U5579, 0)</f>
        <v>340</v>
      </c>
    </row>
    <row r="5580" spans="1:22" x14ac:dyDescent="0.3">
      <c r="A5580" s="1">
        <v>46255.416666666657</v>
      </c>
      <c r="B5580" s="2">
        <v>0</v>
      </c>
      <c r="C5580" s="2">
        <v>2.8105160276127048</v>
      </c>
      <c r="D5580" s="2">
        <f t="shared" si="1044"/>
        <v>44.134038608426728</v>
      </c>
      <c r="E5580" s="2">
        <f t="shared" si="1045"/>
        <v>65.657548461009355</v>
      </c>
      <c r="F5580" s="2">
        <f t="shared" si="1053"/>
        <v>340</v>
      </c>
      <c r="G5580" s="2">
        <f t="shared" si="1054"/>
        <v>0</v>
      </c>
      <c r="H5580" s="2">
        <f>MIN(Inputs!$B$2, (Inputs!$B$14 - F5580)/Inputs!$B$15)</f>
        <v>0</v>
      </c>
      <c r="I5580" s="2">
        <f>MAX(MIN(Inputs!$B$2, F5580*Inputs!$B$16, Inputs!$B$14*Inputs!$B$4 - G5580), 0)</f>
        <v>170</v>
      </c>
      <c r="J5580" s="2">
        <f>MAX(MIN(Inputs!$B$2, F5580*Inputs!$B$16, (Inputs!$B$14-F5580)/Inputs!$B$15)*Inputs!$B$9, 0)</f>
        <v>0</v>
      </c>
      <c r="K5580" s="2">
        <f>MAX(E5580*Inputs!$B$5 - B5580 - Inputs!$B$8, 0) * H5580</f>
        <v>0</v>
      </c>
      <c r="L5580" s="2">
        <f>IF(B5580 &gt;= D5580*Inputs!$B$10, MAX(B5580 - E5580/Inputs!$B$5 - Inputs!$B$8, 0) * I5580, 0)</f>
        <v>0</v>
      </c>
      <c r="M5580" s="2">
        <f t="shared" si="1046"/>
        <v>0</v>
      </c>
      <c r="N5580" s="3" t="str">
        <f t="shared" si="1047"/>
        <v>Idle</v>
      </c>
      <c r="O5580" s="3" t="str">
        <f t="shared" si="1055"/>
        <v>Idle</v>
      </c>
      <c r="P5580" s="2">
        <f t="shared" si="1048"/>
        <v>0</v>
      </c>
      <c r="Q5580" s="2">
        <f t="shared" si="1049"/>
        <v>0</v>
      </c>
      <c r="R5580" s="2">
        <f t="shared" si="1050"/>
        <v>0</v>
      </c>
      <c r="S5580" s="2">
        <f t="shared" si="1051"/>
        <v>0</v>
      </c>
      <c r="T5580" s="2">
        <f t="shared" si="1052"/>
        <v>0</v>
      </c>
      <c r="U5580" s="2">
        <f>IF(O5580="Reg", R5580 * Inputs!$B$7, 0)</f>
        <v>0</v>
      </c>
      <c r="V5580" s="2">
        <f>MAX(F5580 + P5580*Inputs!$B$15 - (Q5580/Inputs!$B$16) - U5580, 0)</f>
        <v>340</v>
      </c>
    </row>
    <row r="5581" spans="1:22" x14ac:dyDescent="0.3">
      <c r="A5581" s="1">
        <v>46255.458333333343</v>
      </c>
      <c r="B5581" s="2">
        <v>128.50331826864971</v>
      </c>
      <c r="C5581" s="2">
        <v>19.843607561023159</v>
      </c>
      <c r="D5581" s="2">
        <f t="shared" si="1044"/>
        <v>44.134038608426728</v>
      </c>
      <c r="E5581" s="2">
        <f t="shared" si="1045"/>
        <v>78.588399329434665</v>
      </c>
      <c r="F5581" s="2">
        <f t="shared" si="1053"/>
        <v>340</v>
      </c>
      <c r="G5581" s="2">
        <f t="shared" si="1054"/>
        <v>0</v>
      </c>
      <c r="H5581" s="2">
        <f>MIN(Inputs!$B$2, (Inputs!$B$14 - F5581)/Inputs!$B$15)</f>
        <v>0</v>
      </c>
      <c r="I5581" s="2">
        <f>MAX(MIN(Inputs!$B$2, F5581*Inputs!$B$16, Inputs!$B$14*Inputs!$B$4 - G5581), 0)</f>
        <v>170</v>
      </c>
      <c r="J5581" s="2">
        <f>MAX(MIN(Inputs!$B$2, F5581*Inputs!$B$16, (Inputs!$B$14-F5581)/Inputs!$B$15)*Inputs!$B$9, 0)</f>
        <v>0</v>
      </c>
      <c r="K5581" s="2">
        <f>MAX(E5581*Inputs!$B$5 - B5581 - Inputs!$B$8, 0) * H5581</f>
        <v>0</v>
      </c>
      <c r="L5581" s="2">
        <f>IF(B5581 &gt;= D5581*Inputs!$B$10, MAX(B5581 - E5581/Inputs!$B$5 - Inputs!$B$8, 0) * I5581, 0)</f>
        <v>3263.7142352114806</v>
      </c>
      <c r="M5581" s="2">
        <f t="shared" si="1046"/>
        <v>0</v>
      </c>
      <c r="N5581" s="3" t="str">
        <f t="shared" si="1047"/>
        <v>Discharge</v>
      </c>
      <c r="O5581" s="3" t="str">
        <f t="shared" si="1055"/>
        <v>Discharge</v>
      </c>
      <c r="P5581" s="2">
        <f t="shared" si="1048"/>
        <v>0</v>
      </c>
      <c r="Q5581" s="2">
        <f t="shared" si="1049"/>
        <v>170</v>
      </c>
      <c r="R5581" s="2">
        <f t="shared" si="1050"/>
        <v>0</v>
      </c>
      <c r="S5581" s="2">
        <f t="shared" si="1051"/>
        <v>21845.564105670452</v>
      </c>
      <c r="T5581" s="2">
        <f t="shared" si="1052"/>
        <v>0</v>
      </c>
      <c r="U5581" s="2">
        <f>IF(O5581="Reg", R5581 * Inputs!$B$7, 0)</f>
        <v>0</v>
      </c>
      <c r="V5581" s="2">
        <f>MAX(F5581 + P5581*Inputs!$B$15 - (Q5581/Inputs!$B$16) - U5581, 0)</f>
        <v>170</v>
      </c>
    </row>
    <row r="5582" spans="1:22" x14ac:dyDescent="0.3">
      <c r="A5582" s="1">
        <v>46255.5</v>
      </c>
      <c r="B5582" s="2">
        <v>84.893436774190832</v>
      </c>
      <c r="C5582" s="2">
        <v>12.667651857834731</v>
      </c>
      <c r="D5582" s="2">
        <f t="shared" si="1044"/>
        <v>44.134038608426728</v>
      </c>
      <c r="E5582" s="2">
        <f t="shared" si="1045"/>
        <v>71.279338999430692</v>
      </c>
      <c r="F5582" s="2">
        <f t="shared" si="1053"/>
        <v>170</v>
      </c>
      <c r="G5582" s="2">
        <f t="shared" si="1054"/>
        <v>170</v>
      </c>
      <c r="H5582" s="2">
        <f>MIN(Inputs!$B$2, (Inputs!$B$14 - F5582)/Inputs!$B$15)</f>
        <v>170</v>
      </c>
      <c r="I5582" s="2">
        <f>MAX(MIN(Inputs!$B$2, F5582*Inputs!$B$16, Inputs!$B$14*Inputs!$B$4 - G5582), 0)</f>
        <v>170</v>
      </c>
      <c r="J5582" s="2">
        <f>MAX(MIN(Inputs!$B$2, F5582*Inputs!$B$16, (Inputs!$B$14-F5582)/Inputs!$B$15)*Inputs!$B$9, 0)</f>
        <v>136</v>
      </c>
      <c r="K5582" s="2">
        <f>MAX(E5582*Inputs!$B$5 - B5582 - Inputs!$B$8, 0) * H5582</f>
        <v>0</v>
      </c>
      <c r="L5582" s="2">
        <f>IF(B5582 &gt;= D5582*Inputs!$B$10, MAX(B5582 - E5582/Inputs!$B$5 - Inputs!$B$8, 0) * I5582, 0)</f>
        <v>0</v>
      </c>
      <c r="M5582" s="2">
        <f t="shared" si="1046"/>
        <v>1722.8006526655233</v>
      </c>
      <c r="N5582" s="3" t="str">
        <f t="shared" si="1047"/>
        <v>Reg</v>
      </c>
      <c r="O5582" s="3" t="str">
        <f t="shared" si="1055"/>
        <v>Discharge</v>
      </c>
      <c r="P5582" s="2">
        <f t="shared" si="1048"/>
        <v>0</v>
      </c>
      <c r="Q5582" s="2">
        <f t="shared" si="1049"/>
        <v>170</v>
      </c>
      <c r="R5582" s="2">
        <f t="shared" si="1050"/>
        <v>0</v>
      </c>
      <c r="S5582" s="2">
        <f t="shared" si="1051"/>
        <v>14431.884251612442</v>
      </c>
      <c r="T5582" s="2">
        <f t="shared" si="1052"/>
        <v>0</v>
      </c>
      <c r="U5582" s="2">
        <f>IF(O5582="Reg", R5582 * Inputs!$B$7, 0)</f>
        <v>0</v>
      </c>
      <c r="V5582" s="2">
        <f>MAX(F5582 + P5582*Inputs!$B$15 - (Q5582/Inputs!$B$16) - U5582, 0)</f>
        <v>0</v>
      </c>
    </row>
    <row r="5583" spans="1:22" x14ac:dyDescent="0.3">
      <c r="A5583" s="1">
        <v>46255.541666666657</v>
      </c>
      <c r="B5583" s="2">
        <v>54.376240464894948</v>
      </c>
      <c r="C5583" s="2">
        <v>8.0198712985295533</v>
      </c>
      <c r="D5583" s="2">
        <f t="shared" si="1044"/>
        <v>44.134038608426728</v>
      </c>
      <c r="E5583" s="2">
        <f t="shared" si="1045"/>
        <v>73.871852765933241</v>
      </c>
      <c r="F5583" s="2">
        <f t="shared" si="1053"/>
        <v>0</v>
      </c>
      <c r="G5583" s="2">
        <f t="shared" si="1054"/>
        <v>340</v>
      </c>
      <c r="H5583" s="2">
        <f>MIN(Inputs!$B$2, (Inputs!$B$14 - F5583)/Inputs!$B$15)</f>
        <v>170</v>
      </c>
      <c r="I5583" s="2">
        <f>MAX(MIN(Inputs!$B$2, F5583*Inputs!$B$16, Inputs!$B$14*Inputs!$B$4 - G5583), 0)</f>
        <v>0</v>
      </c>
      <c r="J5583" s="2">
        <f>MAX(MIN(Inputs!$B$2, F5583*Inputs!$B$16, (Inputs!$B$14-F5583)/Inputs!$B$15)*Inputs!$B$9, 0)</f>
        <v>0</v>
      </c>
      <c r="K5583" s="2">
        <f>MAX(E5583*Inputs!$B$5 - B5583 - Inputs!$B$8, 0) * H5583</f>
        <v>0</v>
      </c>
      <c r="L5583" s="2">
        <f>IF(B5583 &gt;= D5583*Inputs!$B$10, MAX(B5583 - E5583/Inputs!$B$5 - Inputs!$B$8, 0) * I5583, 0)</f>
        <v>0</v>
      </c>
      <c r="M5583" s="2">
        <f t="shared" si="1046"/>
        <v>0</v>
      </c>
      <c r="N5583" s="3" t="str">
        <f t="shared" si="1047"/>
        <v>Idle</v>
      </c>
      <c r="O5583" s="3" t="str">
        <f t="shared" si="1055"/>
        <v>Idle</v>
      </c>
      <c r="P5583" s="2">
        <f t="shared" si="1048"/>
        <v>0</v>
      </c>
      <c r="Q5583" s="2">
        <f t="shared" si="1049"/>
        <v>0</v>
      </c>
      <c r="R5583" s="2">
        <f t="shared" si="1050"/>
        <v>0</v>
      </c>
      <c r="S5583" s="2">
        <f t="shared" si="1051"/>
        <v>0</v>
      </c>
      <c r="T5583" s="2">
        <f t="shared" si="1052"/>
        <v>0</v>
      </c>
      <c r="U5583" s="2">
        <f>IF(O5583="Reg", R5583 * Inputs!$B$7, 0)</f>
        <v>0</v>
      </c>
      <c r="V5583" s="2">
        <f>MAX(F5583 + P5583*Inputs!$B$15 - (Q5583/Inputs!$B$16) - U5583, 0)</f>
        <v>0</v>
      </c>
    </row>
    <row r="5584" spans="1:22" x14ac:dyDescent="0.3">
      <c r="A5584" s="1">
        <v>46255.583333333343</v>
      </c>
      <c r="B5584" s="2">
        <v>56.418589289567002</v>
      </c>
      <c r="C5584" s="2">
        <v>5.62184363133336</v>
      </c>
      <c r="D5584" s="2">
        <f t="shared" si="1044"/>
        <v>44.134038608426728</v>
      </c>
      <c r="E5584" s="2">
        <f t="shared" si="1045"/>
        <v>80.754549285696186</v>
      </c>
      <c r="F5584" s="2">
        <f t="shared" si="1053"/>
        <v>0</v>
      </c>
      <c r="G5584" s="2">
        <f t="shared" si="1054"/>
        <v>340</v>
      </c>
      <c r="H5584" s="2">
        <f>MIN(Inputs!$B$2, (Inputs!$B$14 - F5584)/Inputs!$B$15)</f>
        <v>170</v>
      </c>
      <c r="I5584" s="2">
        <f>MAX(MIN(Inputs!$B$2, F5584*Inputs!$B$16, Inputs!$B$14*Inputs!$B$4 - G5584), 0)</f>
        <v>0</v>
      </c>
      <c r="J5584" s="2">
        <f>MAX(MIN(Inputs!$B$2, F5584*Inputs!$B$16, (Inputs!$B$14-F5584)/Inputs!$B$15)*Inputs!$B$9, 0)</f>
        <v>0</v>
      </c>
      <c r="K5584" s="2">
        <f>MAX(E5584*Inputs!$B$5 - B5584 - Inputs!$B$8, 0) * H5584</f>
        <v>0</v>
      </c>
      <c r="L5584" s="2">
        <f>IF(B5584 &gt;= D5584*Inputs!$B$10, MAX(B5584 - E5584/Inputs!$B$5 - Inputs!$B$8, 0) * I5584, 0)</f>
        <v>0</v>
      </c>
      <c r="M5584" s="2">
        <f t="shared" si="1046"/>
        <v>0</v>
      </c>
      <c r="N5584" s="3" t="str">
        <f t="shared" si="1047"/>
        <v>Idle</v>
      </c>
      <c r="O5584" s="3" t="str">
        <f t="shared" si="1055"/>
        <v>Idle</v>
      </c>
      <c r="P5584" s="2">
        <f t="shared" si="1048"/>
        <v>0</v>
      </c>
      <c r="Q5584" s="2">
        <f t="shared" si="1049"/>
        <v>0</v>
      </c>
      <c r="R5584" s="2">
        <f t="shared" si="1050"/>
        <v>0</v>
      </c>
      <c r="S5584" s="2">
        <f t="shared" si="1051"/>
        <v>0</v>
      </c>
      <c r="T5584" s="2">
        <f t="shared" si="1052"/>
        <v>0</v>
      </c>
      <c r="U5584" s="2">
        <f>IF(O5584="Reg", R5584 * Inputs!$B$7, 0)</f>
        <v>0</v>
      </c>
      <c r="V5584" s="2">
        <f>MAX(F5584 + P5584*Inputs!$B$15 - (Q5584/Inputs!$B$16) - U5584, 0)</f>
        <v>0</v>
      </c>
    </row>
    <row r="5585" spans="1:22" x14ac:dyDescent="0.3">
      <c r="A5585" s="1">
        <v>46255.625</v>
      </c>
      <c r="B5585" s="2">
        <v>69.753705968753664</v>
      </c>
      <c r="C5585" s="2">
        <v>5.9698063198537614</v>
      </c>
      <c r="D5585" s="2">
        <f t="shared" si="1044"/>
        <v>44.134038608426728</v>
      </c>
      <c r="E5585" s="2">
        <f t="shared" si="1045"/>
        <v>85.506892422724846</v>
      </c>
      <c r="F5585" s="2">
        <f t="shared" si="1053"/>
        <v>0</v>
      </c>
      <c r="G5585" s="2">
        <f t="shared" si="1054"/>
        <v>340</v>
      </c>
      <c r="H5585" s="2">
        <f>MIN(Inputs!$B$2, (Inputs!$B$14 - F5585)/Inputs!$B$15)</f>
        <v>170</v>
      </c>
      <c r="I5585" s="2">
        <f>MAX(MIN(Inputs!$B$2, F5585*Inputs!$B$16, Inputs!$B$14*Inputs!$B$4 - G5585), 0)</f>
        <v>0</v>
      </c>
      <c r="J5585" s="2">
        <f>MAX(MIN(Inputs!$B$2, F5585*Inputs!$B$16, (Inputs!$B$14-F5585)/Inputs!$B$15)*Inputs!$B$9, 0)</f>
        <v>0</v>
      </c>
      <c r="K5585" s="2">
        <f>MAX(E5585*Inputs!$B$5 - B5585 - Inputs!$B$8, 0) * H5585</f>
        <v>0</v>
      </c>
      <c r="L5585" s="2">
        <f>IF(B5585 &gt;= D5585*Inputs!$B$10, MAX(B5585 - E5585/Inputs!$B$5 - Inputs!$B$8, 0) * I5585, 0)</f>
        <v>0</v>
      </c>
      <c r="M5585" s="2">
        <f t="shared" si="1046"/>
        <v>0</v>
      </c>
      <c r="N5585" s="3" t="str">
        <f t="shared" si="1047"/>
        <v>Idle</v>
      </c>
      <c r="O5585" s="3" t="str">
        <f t="shared" si="1055"/>
        <v>Idle</v>
      </c>
      <c r="P5585" s="2">
        <f t="shared" si="1048"/>
        <v>0</v>
      </c>
      <c r="Q5585" s="2">
        <f t="shared" si="1049"/>
        <v>0</v>
      </c>
      <c r="R5585" s="2">
        <f t="shared" si="1050"/>
        <v>0</v>
      </c>
      <c r="S5585" s="2">
        <f t="shared" si="1051"/>
        <v>0</v>
      </c>
      <c r="T5585" s="2">
        <f t="shared" si="1052"/>
        <v>0</v>
      </c>
      <c r="U5585" s="2">
        <f>IF(O5585="Reg", R5585 * Inputs!$B$7, 0)</f>
        <v>0</v>
      </c>
      <c r="V5585" s="2">
        <f>MAX(F5585 + P5585*Inputs!$B$15 - (Q5585/Inputs!$B$16) - U5585, 0)</f>
        <v>0</v>
      </c>
    </row>
    <row r="5586" spans="1:22" x14ac:dyDescent="0.3">
      <c r="A5586" s="1">
        <v>46255.666666666657</v>
      </c>
      <c r="B5586" s="2">
        <v>77.585105210551845</v>
      </c>
      <c r="C5586" s="2">
        <v>2.6380512670413938</v>
      </c>
      <c r="D5586" s="2">
        <f t="shared" si="1044"/>
        <v>44.134038608426728</v>
      </c>
      <c r="E5586" s="2">
        <f t="shared" si="1045"/>
        <v>86.852445293381678</v>
      </c>
      <c r="F5586" s="2">
        <f t="shared" si="1053"/>
        <v>0</v>
      </c>
      <c r="G5586" s="2">
        <f t="shared" si="1054"/>
        <v>340</v>
      </c>
      <c r="H5586" s="2">
        <f>MIN(Inputs!$B$2, (Inputs!$B$14 - F5586)/Inputs!$B$15)</f>
        <v>170</v>
      </c>
      <c r="I5586" s="2">
        <f>MAX(MIN(Inputs!$B$2, F5586*Inputs!$B$16, Inputs!$B$14*Inputs!$B$4 - G5586), 0)</f>
        <v>0</v>
      </c>
      <c r="J5586" s="2">
        <f>MAX(MIN(Inputs!$B$2, F5586*Inputs!$B$16, (Inputs!$B$14-F5586)/Inputs!$B$15)*Inputs!$B$9, 0)</f>
        <v>0</v>
      </c>
      <c r="K5586" s="2">
        <f>MAX(E5586*Inputs!$B$5 - B5586 - Inputs!$B$8, 0) * H5586</f>
        <v>0</v>
      </c>
      <c r="L5586" s="2">
        <f>IF(B5586 &gt;= D5586*Inputs!$B$10, MAX(B5586 - E5586/Inputs!$B$5 - Inputs!$B$8, 0) * I5586, 0)</f>
        <v>0</v>
      </c>
      <c r="M5586" s="2">
        <f t="shared" si="1046"/>
        <v>0</v>
      </c>
      <c r="N5586" s="3" t="str">
        <f t="shared" si="1047"/>
        <v>Idle</v>
      </c>
      <c r="O5586" s="3" t="str">
        <f t="shared" si="1055"/>
        <v>Idle</v>
      </c>
      <c r="P5586" s="2">
        <f t="shared" si="1048"/>
        <v>0</v>
      </c>
      <c r="Q5586" s="2">
        <f t="shared" si="1049"/>
        <v>0</v>
      </c>
      <c r="R5586" s="2">
        <f t="shared" si="1050"/>
        <v>0</v>
      </c>
      <c r="S5586" s="2">
        <f t="shared" si="1051"/>
        <v>0</v>
      </c>
      <c r="T5586" s="2">
        <f t="shared" si="1052"/>
        <v>0</v>
      </c>
      <c r="U5586" s="2">
        <f>IF(O5586="Reg", R5586 * Inputs!$B$7, 0)</f>
        <v>0</v>
      </c>
      <c r="V5586" s="2">
        <f>MAX(F5586 + P5586*Inputs!$B$15 - (Q5586/Inputs!$B$16) - U5586, 0)</f>
        <v>0</v>
      </c>
    </row>
    <row r="5587" spans="1:22" x14ac:dyDescent="0.3">
      <c r="A5587" s="1">
        <v>46255.708333333343</v>
      </c>
      <c r="B5587" s="2">
        <v>84.648956288625882</v>
      </c>
      <c r="C5587" s="2">
        <v>3.2197163767777428</v>
      </c>
      <c r="D5587" s="2">
        <f t="shared" si="1044"/>
        <v>44.134038608426728</v>
      </c>
      <c r="E5587" s="2">
        <f t="shared" si="1045"/>
        <v>82.823141524274476</v>
      </c>
      <c r="F5587" s="2">
        <f t="shared" si="1053"/>
        <v>0</v>
      </c>
      <c r="G5587" s="2">
        <f t="shared" si="1054"/>
        <v>340</v>
      </c>
      <c r="H5587" s="2">
        <f>MIN(Inputs!$B$2, (Inputs!$B$14 - F5587)/Inputs!$B$15)</f>
        <v>170</v>
      </c>
      <c r="I5587" s="2">
        <f>MAX(MIN(Inputs!$B$2, F5587*Inputs!$B$16, Inputs!$B$14*Inputs!$B$4 - G5587), 0)</f>
        <v>0</v>
      </c>
      <c r="J5587" s="2">
        <f>MAX(MIN(Inputs!$B$2, F5587*Inputs!$B$16, (Inputs!$B$14-F5587)/Inputs!$B$15)*Inputs!$B$9, 0)</f>
        <v>0</v>
      </c>
      <c r="K5587" s="2">
        <f>MAX(E5587*Inputs!$B$5 - B5587 - Inputs!$B$8, 0) * H5587</f>
        <v>0</v>
      </c>
      <c r="L5587" s="2">
        <f>IF(B5587 &gt;= D5587*Inputs!$B$10, MAX(B5587 - E5587/Inputs!$B$5 - Inputs!$B$8, 0) * I5587, 0)</f>
        <v>0</v>
      </c>
      <c r="M5587" s="2">
        <f t="shared" si="1046"/>
        <v>0</v>
      </c>
      <c r="N5587" s="3" t="str">
        <f t="shared" si="1047"/>
        <v>Idle</v>
      </c>
      <c r="O5587" s="3" t="str">
        <f t="shared" si="1055"/>
        <v>Idle</v>
      </c>
      <c r="P5587" s="2">
        <f t="shared" si="1048"/>
        <v>0</v>
      </c>
      <c r="Q5587" s="2">
        <f t="shared" si="1049"/>
        <v>0</v>
      </c>
      <c r="R5587" s="2">
        <f t="shared" si="1050"/>
        <v>0</v>
      </c>
      <c r="S5587" s="2">
        <f t="shared" si="1051"/>
        <v>0</v>
      </c>
      <c r="T5587" s="2">
        <f t="shared" si="1052"/>
        <v>0</v>
      </c>
      <c r="U5587" s="2">
        <f>IF(O5587="Reg", R5587 * Inputs!$B$7, 0)</f>
        <v>0</v>
      </c>
      <c r="V5587" s="2">
        <f>MAX(F5587 + P5587*Inputs!$B$15 - (Q5587/Inputs!$B$16) - U5587, 0)</f>
        <v>0</v>
      </c>
    </row>
    <row r="5588" spans="1:22" x14ac:dyDescent="0.3">
      <c r="A5588" s="1">
        <v>46255.75</v>
      </c>
      <c r="B5588" s="2">
        <v>100.4485193732062</v>
      </c>
      <c r="C5588" s="2">
        <v>2.922268153240319</v>
      </c>
      <c r="D5588" s="2">
        <f t="shared" si="1044"/>
        <v>44.134038608426728</v>
      </c>
      <c r="E5588" s="2">
        <f t="shared" si="1045"/>
        <v>77.059595361307359</v>
      </c>
      <c r="F5588" s="2">
        <f t="shared" si="1053"/>
        <v>0</v>
      </c>
      <c r="G5588" s="2">
        <f t="shared" si="1054"/>
        <v>340</v>
      </c>
      <c r="H5588" s="2">
        <f>MIN(Inputs!$B$2, (Inputs!$B$14 - F5588)/Inputs!$B$15)</f>
        <v>170</v>
      </c>
      <c r="I5588" s="2">
        <f>MAX(MIN(Inputs!$B$2, F5588*Inputs!$B$16, Inputs!$B$14*Inputs!$B$4 - G5588), 0)</f>
        <v>0</v>
      </c>
      <c r="J5588" s="2">
        <f>MAX(MIN(Inputs!$B$2, F5588*Inputs!$B$16, (Inputs!$B$14-F5588)/Inputs!$B$15)*Inputs!$B$9, 0)</f>
        <v>0</v>
      </c>
      <c r="K5588" s="2">
        <f>MAX(E5588*Inputs!$B$5 - B5588 - Inputs!$B$8, 0) * H5588</f>
        <v>0</v>
      </c>
      <c r="L5588" s="2">
        <f>IF(B5588 &gt;= D5588*Inputs!$B$10, MAX(B5588 - E5588/Inputs!$B$5 - Inputs!$B$8, 0) * I5588, 0)</f>
        <v>0</v>
      </c>
      <c r="M5588" s="2">
        <f t="shared" si="1046"/>
        <v>0</v>
      </c>
      <c r="N5588" s="3" t="str">
        <f t="shared" si="1047"/>
        <v>Idle</v>
      </c>
      <c r="O5588" s="3" t="str">
        <f t="shared" si="1055"/>
        <v>Idle</v>
      </c>
      <c r="P5588" s="2">
        <f t="shared" si="1048"/>
        <v>0</v>
      </c>
      <c r="Q5588" s="2">
        <f t="shared" si="1049"/>
        <v>0</v>
      </c>
      <c r="R5588" s="2">
        <f t="shared" si="1050"/>
        <v>0</v>
      </c>
      <c r="S5588" s="2">
        <f t="shared" si="1051"/>
        <v>0</v>
      </c>
      <c r="T5588" s="2">
        <f t="shared" si="1052"/>
        <v>0</v>
      </c>
      <c r="U5588" s="2">
        <f>IF(O5588="Reg", R5588 * Inputs!$B$7, 0)</f>
        <v>0</v>
      </c>
      <c r="V5588" s="2">
        <f>MAX(F5588 + P5588*Inputs!$B$15 - (Q5588/Inputs!$B$16) - U5588, 0)</f>
        <v>0</v>
      </c>
    </row>
    <row r="5589" spans="1:22" x14ac:dyDescent="0.3">
      <c r="A5589" s="1">
        <v>46255.791666666657</v>
      </c>
      <c r="B5589" s="2">
        <v>95.672419583472561</v>
      </c>
      <c r="C5589" s="2">
        <v>3.7014904649282512</v>
      </c>
      <c r="D5589" s="2">
        <f t="shared" si="1044"/>
        <v>44.134038608426728</v>
      </c>
      <c r="E5589" s="2">
        <f t="shared" si="1045"/>
        <v>64.891190765208137</v>
      </c>
      <c r="F5589" s="2">
        <f t="shared" si="1053"/>
        <v>0</v>
      </c>
      <c r="G5589" s="2">
        <f t="shared" si="1054"/>
        <v>340</v>
      </c>
      <c r="H5589" s="2">
        <f>MIN(Inputs!$B$2, (Inputs!$B$14 - F5589)/Inputs!$B$15)</f>
        <v>170</v>
      </c>
      <c r="I5589" s="2">
        <f>MAX(MIN(Inputs!$B$2, F5589*Inputs!$B$16, Inputs!$B$14*Inputs!$B$4 - G5589), 0)</f>
        <v>0</v>
      </c>
      <c r="J5589" s="2">
        <f>MAX(MIN(Inputs!$B$2, F5589*Inputs!$B$16, (Inputs!$B$14-F5589)/Inputs!$B$15)*Inputs!$B$9, 0)</f>
        <v>0</v>
      </c>
      <c r="K5589" s="2">
        <f>MAX(E5589*Inputs!$B$5 - B5589 - Inputs!$B$8, 0) * H5589</f>
        <v>0</v>
      </c>
      <c r="L5589" s="2">
        <f>IF(B5589 &gt;= D5589*Inputs!$B$10, MAX(B5589 - E5589/Inputs!$B$5 - Inputs!$B$8, 0) * I5589, 0)</f>
        <v>0</v>
      </c>
      <c r="M5589" s="2">
        <f t="shared" si="1046"/>
        <v>0</v>
      </c>
      <c r="N5589" s="3" t="str">
        <f t="shared" si="1047"/>
        <v>Idle</v>
      </c>
      <c r="O5589" s="3" t="str">
        <f t="shared" si="1055"/>
        <v>Idle</v>
      </c>
      <c r="P5589" s="2">
        <f t="shared" si="1048"/>
        <v>0</v>
      </c>
      <c r="Q5589" s="2">
        <f t="shared" si="1049"/>
        <v>0</v>
      </c>
      <c r="R5589" s="2">
        <f t="shared" si="1050"/>
        <v>0</v>
      </c>
      <c r="S5589" s="2">
        <f t="shared" si="1051"/>
        <v>0</v>
      </c>
      <c r="T5589" s="2">
        <f t="shared" si="1052"/>
        <v>0</v>
      </c>
      <c r="U5589" s="2">
        <f>IF(O5589="Reg", R5589 * Inputs!$B$7, 0)</f>
        <v>0</v>
      </c>
      <c r="V5589" s="2">
        <f>MAX(F5589 + P5589*Inputs!$B$15 - (Q5589/Inputs!$B$16) - U5589, 0)</f>
        <v>0</v>
      </c>
    </row>
    <row r="5590" spans="1:22" x14ac:dyDescent="0.3">
      <c r="A5590" s="1">
        <v>46255.833333333343</v>
      </c>
      <c r="B5590" s="2">
        <v>84.932648111738928</v>
      </c>
      <c r="C5590" s="2">
        <v>6.4112537681104511</v>
      </c>
      <c r="D5590" s="2">
        <f t="shared" si="1044"/>
        <v>44.134038608426728</v>
      </c>
      <c r="E5590" s="2">
        <f t="shared" si="1045"/>
        <v>50.669194800240184</v>
      </c>
      <c r="F5590" s="2">
        <f t="shared" si="1053"/>
        <v>0</v>
      </c>
      <c r="G5590" s="2">
        <f t="shared" si="1054"/>
        <v>340</v>
      </c>
      <c r="H5590" s="2">
        <f>MIN(Inputs!$B$2, (Inputs!$B$14 - F5590)/Inputs!$B$15)</f>
        <v>170</v>
      </c>
      <c r="I5590" s="2">
        <f>MAX(MIN(Inputs!$B$2, F5590*Inputs!$B$16, Inputs!$B$14*Inputs!$B$4 - G5590), 0)</f>
        <v>0</v>
      </c>
      <c r="J5590" s="2">
        <f>MAX(MIN(Inputs!$B$2, F5590*Inputs!$B$16, (Inputs!$B$14-F5590)/Inputs!$B$15)*Inputs!$B$9, 0)</f>
        <v>0</v>
      </c>
      <c r="K5590" s="2">
        <f>MAX(E5590*Inputs!$B$5 - B5590 - Inputs!$B$8, 0) * H5590</f>
        <v>0</v>
      </c>
      <c r="L5590" s="2">
        <f>IF(B5590 &gt;= D5590*Inputs!$B$10, MAX(B5590 - E5590/Inputs!$B$5 - Inputs!$B$8, 0) * I5590, 0)</f>
        <v>0</v>
      </c>
      <c r="M5590" s="2">
        <f t="shared" si="1046"/>
        <v>0</v>
      </c>
      <c r="N5590" s="3" t="str">
        <f t="shared" si="1047"/>
        <v>Idle</v>
      </c>
      <c r="O5590" s="3" t="str">
        <f t="shared" si="1055"/>
        <v>Idle</v>
      </c>
      <c r="P5590" s="2">
        <f t="shared" si="1048"/>
        <v>0</v>
      </c>
      <c r="Q5590" s="2">
        <f t="shared" si="1049"/>
        <v>0</v>
      </c>
      <c r="R5590" s="2">
        <f t="shared" si="1050"/>
        <v>0</v>
      </c>
      <c r="S5590" s="2">
        <f t="shared" si="1051"/>
        <v>0</v>
      </c>
      <c r="T5590" s="2">
        <f t="shared" si="1052"/>
        <v>0</v>
      </c>
      <c r="U5590" s="2">
        <f>IF(O5590="Reg", R5590 * Inputs!$B$7, 0)</f>
        <v>0</v>
      </c>
      <c r="V5590" s="2">
        <f>MAX(F5590 + P5590*Inputs!$B$15 - (Q5590/Inputs!$B$16) - U5590, 0)</f>
        <v>0</v>
      </c>
    </row>
    <row r="5591" spans="1:22" x14ac:dyDescent="0.3">
      <c r="A5591" s="1">
        <v>46255.875</v>
      </c>
      <c r="B5591" s="2">
        <v>77.827023192694725</v>
      </c>
      <c r="C5591" s="2">
        <v>17.267533079088011</v>
      </c>
      <c r="D5591" s="2">
        <f t="shared" si="1044"/>
        <v>44.134038608426728</v>
      </c>
      <c r="E5591" s="2">
        <f t="shared" si="1045"/>
        <v>36.514017598469955</v>
      </c>
      <c r="F5591" s="2">
        <f t="shared" si="1053"/>
        <v>0</v>
      </c>
      <c r="G5591" s="2">
        <f t="shared" si="1054"/>
        <v>340</v>
      </c>
      <c r="H5591" s="2">
        <f>MIN(Inputs!$B$2, (Inputs!$B$14 - F5591)/Inputs!$B$15)</f>
        <v>170</v>
      </c>
      <c r="I5591" s="2">
        <f>MAX(MIN(Inputs!$B$2, F5591*Inputs!$B$16, Inputs!$B$14*Inputs!$B$4 - G5591), 0)</f>
        <v>0</v>
      </c>
      <c r="J5591" s="2">
        <f>MAX(MIN(Inputs!$B$2, F5591*Inputs!$B$16, (Inputs!$B$14-F5591)/Inputs!$B$15)*Inputs!$B$9, 0)</f>
        <v>0</v>
      </c>
      <c r="K5591" s="2">
        <f>MAX(E5591*Inputs!$B$5 - B5591 - Inputs!$B$8, 0) * H5591</f>
        <v>0</v>
      </c>
      <c r="L5591" s="2">
        <f>IF(B5591 &gt;= D5591*Inputs!$B$10, MAX(B5591 - E5591/Inputs!$B$5 - Inputs!$B$8, 0) * I5591, 0)</f>
        <v>0</v>
      </c>
      <c r="M5591" s="2">
        <f t="shared" si="1046"/>
        <v>0</v>
      </c>
      <c r="N5591" s="3" t="str">
        <f t="shared" si="1047"/>
        <v>Idle</v>
      </c>
      <c r="O5591" s="3" t="str">
        <f t="shared" si="1055"/>
        <v>Idle</v>
      </c>
      <c r="P5591" s="2">
        <f t="shared" si="1048"/>
        <v>0</v>
      </c>
      <c r="Q5591" s="2">
        <f t="shared" si="1049"/>
        <v>0</v>
      </c>
      <c r="R5591" s="2">
        <f t="shared" si="1050"/>
        <v>0</v>
      </c>
      <c r="S5591" s="2">
        <f t="shared" si="1051"/>
        <v>0</v>
      </c>
      <c r="T5591" s="2">
        <f t="shared" si="1052"/>
        <v>0</v>
      </c>
      <c r="U5591" s="2">
        <f>IF(O5591="Reg", R5591 * Inputs!$B$7, 0)</f>
        <v>0</v>
      </c>
      <c r="V5591" s="2">
        <f>MAX(F5591 + P5591*Inputs!$B$15 - (Q5591/Inputs!$B$16) - U5591, 0)</f>
        <v>0</v>
      </c>
    </row>
    <row r="5592" spans="1:22" x14ac:dyDescent="0.3">
      <c r="A5592" s="1">
        <v>46255.916666666657</v>
      </c>
      <c r="B5592" s="2">
        <v>53.409282595908593</v>
      </c>
      <c r="C5592" s="2">
        <v>9.6263074455726105</v>
      </c>
      <c r="D5592" s="2">
        <f t="shared" si="1044"/>
        <v>44.134038608426728</v>
      </c>
      <c r="E5592" s="2">
        <f t="shared" si="1045"/>
        <v>23.542847066354174</v>
      </c>
      <c r="F5592" s="2">
        <f t="shared" si="1053"/>
        <v>0</v>
      </c>
      <c r="G5592" s="2">
        <f t="shared" si="1054"/>
        <v>340</v>
      </c>
      <c r="H5592" s="2">
        <f>MIN(Inputs!$B$2, (Inputs!$B$14 - F5592)/Inputs!$B$15)</f>
        <v>170</v>
      </c>
      <c r="I5592" s="2">
        <f>MAX(MIN(Inputs!$B$2, F5592*Inputs!$B$16, Inputs!$B$14*Inputs!$B$4 - G5592), 0)</f>
        <v>0</v>
      </c>
      <c r="J5592" s="2">
        <f>MAX(MIN(Inputs!$B$2, F5592*Inputs!$B$16, (Inputs!$B$14-F5592)/Inputs!$B$15)*Inputs!$B$9, 0)</f>
        <v>0</v>
      </c>
      <c r="K5592" s="2">
        <f>MAX(E5592*Inputs!$B$5 - B5592 - Inputs!$B$8, 0) * H5592</f>
        <v>0</v>
      </c>
      <c r="L5592" s="2">
        <f>IF(B5592 &gt;= D5592*Inputs!$B$10, MAX(B5592 - E5592/Inputs!$B$5 - Inputs!$B$8, 0) * I5592, 0)</f>
        <v>0</v>
      </c>
      <c r="M5592" s="2">
        <f t="shared" si="1046"/>
        <v>0</v>
      </c>
      <c r="N5592" s="3" t="str">
        <f t="shared" si="1047"/>
        <v>Idle</v>
      </c>
      <c r="O5592" s="3" t="str">
        <f t="shared" si="1055"/>
        <v>Idle</v>
      </c>
      <c r="P5592" s="2">
        <f t="shared" si="1048"/>
        <v>0</v>
      </c>
      <c r="Q5592" s="2">
        <f t="shared" si="1049"/>
        <v>0</v>
      </c>
      <c r="R5592" s="2">
        <f t="shared" si="1050"/>
        <v>0</v>
      </c>
      <c r="S5592" s="2">
        <f t="shared" si="1051"/>
        <v>0</v>
      </c>
      <c r="T5592" s="2">
        <f t="shared" si="1052"/>
        <v>0</v>
      </c>
      <c r="U5592" s="2">
        <f>IF(O5592="Reg", R5592 * Inputs!$B$7, 0)</f>
        <v>0</v>
      </c>
      <c r="V5592" s="2">
        <f>MAX(F5592 + P5592*Inputs!$B$15 - (Q5592/Inputs!$B$16) - U5592, 0)</f>
        <v>0</v>
      </c>
    </row>
    <row r="5593" spans="1:22" x14ac:dyDescent="0.3">
      <c r="A5593" s="1">
        <v>46255.958333333343</v>
      </c>
      <c r="B5593" s="2">
        <v>50.067679310823237</v>
      </c>
      <c r="C5593" s="2">
        <v>4.837341942854346</v>
      </c>
      <c r="D5593" s="2">
        <f t="shared" si="1044"/>
        <v>44.134038608426728</v>
      </c>
      <c r="E5593" s="2">
        <f t="shared" si="1045"/>
        <v>14.641299967036076</v>
      </c>
      <c r="F5593" s="2">
        <f t="shared" si="1053"/>
        <v>0</v>
      </c>
      <c r="G5593" s="2">
        <f t="shared" si="1054"/>
        <v>340</v>
      </c>
      <c r="H5593" s="2">
        <f>MIN(Inputs!$B$2, (Inputs!$B$14 - F5593)/Inputs!$B$15)</f>
        <v>170</v>
      </c>
      <c r="I5593" s="2">
        <f>MAX(MIN(Inputs!$B$2, F5593*Inputs!$B$16, Inputs!$B$14*Inputs!$B$4 - G5593), 0)</f>
        <v>0</v>
      </c>
      <c r="J5593" s="2">
        <f>MAX(MIN(Inputs!$B$2, F5593*Inputs!$B$16, (Inputs!$B$14-F5593)/Inputs!$B$15)*Inputs!$B$9, 0)</f>
        <v>0</v>
      </c>
      <c r="K5593" s="2">
        <f>MAX(E5593*Inputs!$B$5 - B5593 - Inputs!$B$8, 0) * H5593</f>
        <v>0</v>
      </c>
      <c r="L5593" s="2">
        <f>IF(B5593 &gt;= D5593*Inputs!$B$10, MAX(B5593 - E5593/Inputs!$B$5 - Inputs!$B$8, 0) * I5593, 0)</f>
        <v>0</v>
      </c>
      <c r="M5593" s="2">
        <f t="shared" si="1046"/>
        <v>0</v>
      </c>
      <c r="N5593" s="3" t="str">
        <f t="shared" si="1047"/>
        <v>Idle</v>
      </c>
      <c r="O5593" s="3" t="str">
        <f t="shared" si="1055"/>
        <v>Idle</v>
      </c>
      <c r="P5593" s="2">
        <f t="shared" si="1048"/>
        <v>0</v>
      </c>
      <c r="Q5593" s="2">
        <f t="shared" si="1049"/>
        <v>0</v>
      </c>
      <c r="R5593" s="2">
        <f t="shared" si="1050"/>
        <v>0</v>
      </c>
      <c r="S5593" s="2">
        <f t="shared" si="1051"/>
        <v>0</v>
      </c>
      <c r="T5593" s="2">
        <f t="shared" si="1052"/>
        <v>0</v>
      </c>
      <c r="U5593" s="2">
        <f>IF(O5593="Reg", R5593 * Inputs!$B$7, 0)</f>
        <v>0</v>
      </c>
      <c r="V5593" s="2">
        <f>MAX(F5593 + P5593*Inputs!$B$15 - (Q5593/Inputs!$B$16) - U5593, 0)</f>
        <v>0</v>
      </c>
    </row>
    <row r="5594" spans="1:22" x14ac:dyDescent="0.3">
      <c r="A5594" s="1">
        <v>46256</v>
      </c>
      <c r="B5594" s="2">
        <v>27.438091796610831</v>
      </c>
      <c r="C5594" s="2">
        <v>3.3444322543458922</v>
      </c>
      <c r="D5594" s="2">
        <f t="shared" si="1044"/>
        <v>36.237882235365639</v>
      </c>
      <c r="E5594" s="2">
        <f t="shared" si="1045"/>
        <v>6.2966867485655369</v>
      </c>
      <c r="F5594" s="2">
        <f t="shared" si="1053"/>
        <v>0</v>
      </c>
      <c r="G5594" s="2">
        <f t="shared" si="1054"/>
        <v>0</v>
      </c>
      <c r="H5594" s="2">
        <f>MIN(Inputs!$B$2, (Inputs!$B$14 - F5594)/Inputs!$B$15)</f>
        <v>170</v>
      </c>
      <c r="I5594" s="2">
        <f>MAX(MIN(Inputs!$B$2, F5594*Inputs!$B$16, Inputs!$B$14*Inputs!$B$4 - G5594), 0)</f>
        <v>0</v>
      </c>
      <c r="J5594" s="2">
        <f>MAX(MIN(Inputs!$B$2, F5594*Inputs!$B$16, (Inputs!$B$14-F5594)/Inputs!$B$15)*Inputs!$B$9, 0)</f>
        <v>0</v>
      </c>
      <c r="K5594" s="2">
        <f>MAX(E5594*Inputs!$B$5 - B5594 - Inputs!$B$8, 0) * H5594</f>
        <v>0</v>
      </c>
      <c r="L5594" s="2">
        <f>IF(B5594 &gt;= D5594*Inputs!$B$10, MAX(B5594 - E5594/Inputs!$B$5 - Inputs!$B$8, 0) * I5594, 0)</f>
        <v>0</v>
      </c>
      <c r="M5594" s="2">
        <f t="shared" si="1046"/>
        <v>0</v>
      </c>
      <c r="N5594" s="3" t="str">
        <f t="shared" si="1047"/>
        <v>Idle</v>
      </c>
      <c r="O5594" s="3" t="str">
        <f t="shared" si="1055"/>
        <v>Idle</v>
      </c>
      <c r="P5594" s="2">
        <f t="shared" si="1048"/>
        <v>0</v>
      </c>
      <c r="Q5594" s="2">
        <f t="shared" si="1049"/>
        <v>0</v>
      </c>
      <c r="R5594" s="2">
        <f t="shared" si="1050"/>
        <v>0</v>
      </c>
      <c r="S5594" s="2">
        <f t="shared" si="1051"/>
        <v>0</v>
      </c>
      <c r="T5594" s="2">
        <f t="shared" si="1052"/>
        <v>0</v>
      </c>
      <c r="U5594" s="2">
        <f>IF(O5594="Reg", R5594 * Inputs!$B$7, 0)</f>
        <v>0</v>
      </c>
      <c r="V5594" s="2">
        <f>MAX(F5594 + P5594*Inputs!$B$15 - (Q5594/Inputs!$B$16) - U5594, 0)</f>
        <v>0</v>
      </c>
    </row>
    <row r="5595" spans="1:22" x14ac:dyDescent="0.3">
      <c r="A5595" s="1">
        <v>46256.041666666657</v>
      </c>
      <c r="B5595" s="2">
        <v>10.34044379366483</v>
      </c>
      <c r="C5595" s="2">
        <v>15.704847601457081</v>
      </c>
      <c r="D5595" s="2">
        <f t="shared" si="1044"/>
        <v>36.237882235365639</v>
      </c>
      <c r="E5595" s="2">
        <f t="shared" si="1045"/>
        <v>1.7236714491303984</v>
      </c>
      <c r="F5595" s="2">
        <f t="shared" si="1053"/>
        <v>0</v>
      </c>
      <c r="G5595" s="2">
        <f t="shared" si="1054"/>
        <v>0</v>
      </c>
      <c r="H5595" s="2">
        <f>MIN(Inputs!$B$2, (Inputs!$B$14 - F5595)/Inputs!$B$15)</f>
        <v>170</v>
      </c>
      <c r="I5595" s="2">
        <f>MAX(MIN(Inputs!$B$2, F5595*Inputs!$B$16, Inputs!$B$14*Inputs!$B$4 - G5595), 0)</f>
        <v>0</v>
      </c>
      <c r="J5595" s="2">
        <f>MAX(MIN(Inputs!$B$2, F5595*Inputs!$B$16, (Inputs!$B$14-F5595)/Inputs!$B$15)*Inputs!$B$9, 0)</f>
        <v>0</v>
      </c>
      <c r="K5595" s="2">
        <f>MAX(E5595*Inputs!$B$5 - B5595 - Inputs!$B$8, 0) * H5595</f>
        <v>0</v>
      </c>
      <c r="L5595" s="2">
        <f>IF(B5595 &gt;= D5595*Inputs!$B$10, MAX(B5595 - E5595/Inputs!$B$5 - Inputs!$B$8, 0) * I5595, 0)</f>
        <v>0</v>
      </c>
      <c r="M5595" s="2">
        <f t="shared" si="1046"/>
        <v>0</v>
      </c>
      <c r="N5595" s="3" t="str">
        <f t="shared" si="1047"/>
        <v>Idle</v>
      </c>
      <c r="O5595" s="3" t="str">
        <f t="shared" si="1055"/>
        <v>Idle</v>
      </c>
      <c r="P5595" s="2">
        <f t="shared" si="1048"/>
        <v>0</v>
      </c>
      <c r="Q5595" s="2">
        <f t="shared" si="1049"/>
        <v>0</v>
      </c>
      <c r="R5595" s="2">
        <f t="shared" si="1050"/>
        <v>0</v>
      </c>
      <c r="S5595" s="2">
        <f t="shared" si="1051"/>
        <v>0</v>
      </c>
      <c r="T5595" s="2">
        <f t="shared" si="1052"/>
        <v>0</v>
      </c>
      <c r="U5595" s="2">
        <f>IF(O5595="Reg", R5595 * Inputs!$B$7, 0)</f>
        <v>0</v>
      </c>
      <c r="V5595" s="2">
        <f>MAX(F5595 + P5595*Inputs!$B$15 - (Q5595/Inputs!$B$16) - U5595, 0)</f>
        <v>0</v>
      </c>
    </row>
    <row r="5596" spans="1:22" x14ac:dyDescent="0.3">
      <c r="A5596" s="1">
        <v>46256.083333333343</v>
      </c>
      <c r="B5596" s="2">
        <v>1.5849011175602919E-3</v>
      </c>
      <c r="C5596" s="2">
        <v>3.8145770277695981</v>
      </c>
      <c r="D5596" s="2">
        <f t="shared" si="1044"/>
        <v>36.237882235365639</v>
      </c>
      <c r="E5596" s="2">
        <f t="shared" si="1045"/>
        <v>2.6415018626004867E-4</v>
      </c>
      <c r="F5596" s="2">
        <f t="shared" si="1053"/>
        <v>0</v>
      </c>
      <c r="G5596" s="2">
        <f t="shared" si="1054"/>
        <v>0</v>
      </c>
      <c r="H5596" s="2">
        <f>MIN(Inputs!$B$2, (Inputs!$B$14 - F5596)/Inputs!$B$15)</f>
        <v>170</v>
      </c>
      <c r="I5596" s="2">
        <f>MAX(MIN(Inputs!$B$2, F5596*Inputs!$B$16, Inputs!$B$14*Inputs!$B$4 - G5596), 0)</f>
        <v>0</v>
      </c>
      <c r="J5596" s="2">
        <f>MAX(MIN(Inputs!$B$2, F5596*Inputs!$B$16, (Inputs!$B$14-F5596)/Inputs!$B$15)*Inputs!$B$9, 0)</f>
        <v>0</v>
      </c>
      <c r="K5596" s="2">
        <f>MAX(E5596*Inputs!$B$5 - B5596 - Inputs!$B$8, 0) * H5596</f>
        <v>0</v>
      </c>
      <c r="L5596" s="2">
        <f>IF(B5596 &gt;= D5596*Inputs!$B$10, MAX(B5596 - E5596/Inputs!$B$5 - Inputs!$B$8, 0) * I5596, 0)</f>
        <v>0</v>
      </c>
      <c r="M5596" s="2">
        <f t="shared" si="1046"/>
        <v>0</v>
      </c>
      <c r="N5596" s="3" t="str">
        <f t="shared" si="1047"/>
        <v>Idle</v>
      </c>
      <c r="O5596" s="3" t="str">
        <f t="shared" si="1055"/>
        <v>Idle</v>
      </c>
      <c r="P5596" s="2">
        <f t="shared" si="1048"/>
        <v>0</v>
      </c>
      <c r="Q5596" s="2">
        <f t="shared" si="1049"/>
        <v>0</v>
      </c>
      <c r="R5596" s="2">
        <f t="shared" si="1050"/>
        <v>0</v>
      </c>
      <c r="S5596" s="2">
        <f t="shared" si="1051"/>
        <v>0</v>
      </c>
      <c r="T5596" s="2">
        <f t="shared" si="1052"/>
        <v>0</v>
      </c>
      <c r="U5596" s="2">
        <f>IF(O5596="Reg", R5596 * Inputs!$B$7, 0)</f>
        <v>0</v>
      </c>
      <c r="V5596" s="2">
        <f>MAX(F5596 + P5596*Inputs!$B$15 - (Q5596/Inputs!$B$16) - U5596, 0)</f>
        <v>0</v>
      </c>
    </row>
    <row r="5597" spans="1:22" x14ac:dyDescent="0.3">
      <c r="A5597" s="1">
        <v>46256.125</v>
      </c>
      <c r="B5597" s="2">
        <v>0</v>
      </c>
      <c r="C5597" s="2">
        <v>8.4887477324175222</v>
      </c>
      <c r="D5597" s="2">
        <f t="shared" si="1044"/>
        <v>36.237882235365639</v>
      </c>
      <c r="E5597" s="2">
        <f t="shared" si="1045"/>
        <v>0</v>
      </c>
      <c r="F5597" s="2">
        <f t="shared" si="1053"/>
        <v>0</v>
      </c>
      <c r="G5597" s="2">
        <f t="shared" si="1054"/>
        <v>0</v>
      </c>
      <c r="H5597" s="2">
        <f>MIN(Inputs!$B$2, (Inputs!$B$14 - F5597)/Inputs!$B$15)</f>
        <v>170</v>
      </c>
      <c r="I5597" s="2">
        <f>MAX(MIN(Inputs!$B$2, F5597*Inputs!$B$16, Inputs!$B$14*Inputs!$B$4 - G5597), 0)</f>
        <v>0</v>
      </c>
      <c r="J5597" s="2">
        <f>MAX(MIN(Inputs!$B$2, F5597*Inputs!$B$16, (Inputs!$B$14-F5597)/Inputs!$B$15)*Inputs!$B$9, 0)</f>
        <v>0</v>
      </c>
      <c r="K5597" s="2">
        <f>MAX(E5597*Inputs!$B$5 - B5597 - Inputs!$B$8, 0) * H5597</f>
        <v>0</v>
      </c>
      <c r="L5597" s="2">
        <f>IF(B5597 &gt;= D5597*Inputs!$B$10, MAX(B5597 - E5597/Inputs!$B$5 - Inputs!$B$8, 0) * I5597, 0)</f>
        <v>0</v>
      </c>
      <c r="M5597" s="2">
        <f t="shared" si="1046"/>
        <v>0</v>
      </c>
      <c r="N5597" s="3" t="str">
        <f t="shared" si="1047"/>
        <v>Idle</v>
      </c>
      <c r="O5597" s="3" t="str">
        <f t="shared" si="1055"/>
        <v>Idle</v>
      </c>
      <c r="P5597" s="2">
        <f t="shared" si="1048"/>
        <v>0</v>
      </c>
      <c r="Q5597" s="2">
        <f t="shared" si="1049"/>
        <v>0</v>
      </c>
      <c r="R5597" s="2">
        <f t="shared" si="1050"/>
        <v>0</v>
      </c>
      <c r="S5597" s="2">
        <f t="shared" si="1051"/>
        <v>0</v>
      </c>
      <c r="T5597" s="2">
        <f t="shared" si="1052"/>
        <v>0</v>
      </c>
      <c r="U5597" s="2">
        <f>IF(O5597="Reg", R5597 * Inputs!$B$7, 0)</f>
        <v>0</v>
      </c>
      <c r="V5597" s="2">
        <f>MAX(F5597 + P5597*Inputs!$B$15 - (Q5597/Inputs!$B$16) - U5597, 0)</f>
        <v>0</v>
      </c>
    </row>
    <row r="5598" spans="1:22" x14ac:dyDescent="0.3">
      <c r="A5598" s="1">
        <v>46256.166666666657</v>
      </c>
      <c r="B5598" s="2">
        <v>0</v>
      </c>
      <c r="C5598" s="2">
        <v>2.5763218928057259</v>
      </c>
      <c r="D5598" s="2">
        <f t="shared" si="1044"/>
        <v>36.237882235365639</v>
      </c>
      <c r="E5598" s="2">
        <f t="shared" si="1045"/>
        <v>0</v>
      </c>
      <c r="F5598" s="2">
        <f t="shared" si="1053"/>
        <v>0</v>
      </c>
      <c r="G5598" s="2">
        <f t="shared" si="1054"/>
        <v>0</v>
      </c>
      <c r="H5598" s="2">
        <f>MIN(Inputs!$B$2, (Inputs!$B$14 - F5598)/Inputs!$B$15)</f>
        <v>170</v>
      </c>
      <c r="I5598" s="2">
        <f>MAX(MIN(Inputs!$B$2, F5598*Inputs!$B$16, Inputs!$B$14*Inputs!$B$4 - G5598), 0)</f>
        <v>0</v>
      </c>
      <c r="J5598" s="2">
        <f>MAX(MIN(Inputs!$B$2, F5598*Inputs!$B$16, (Inputs!$B$14-F5598)/Inputs!$B$15)*Inputs!$B$9, 0)</f>
        <v>0</v>
      </c>
      <c r="K5598" s="2">
        <f>MAX(E5598*Inputs!$B$5 - B5598 - Inputs!$B$8, 0) * H5598</f>
        <v>0</v>
      </c>
      <c r="L5598" s="2">
        <f>IF(B5598 &gt;= D5598*Inputs!$B$10, MAX(B5598 - E5598/Inputs!$B$5 - Inputs!$B$8, 0) * I5598, 0)</f>
        <v>0</v>
      </c>
      <c r="M5598" s="2">
        <f t="shared" si="1046"/>
        <v>0</v>
      </c>
      <c r="N5598" s="3" t="str">
        <f t="shared" si="1047"/>
        <v>Idle</v>
      </c>
      <c r="O5598" s="3" t="str">
        <f t="shared" si="1055"/>
        <v>Idle</v>
      </c>
      <c r="P5598" s="2">
        <f t="shared" si="1048"/>
        <v>0</v>
      </c>
      <c r="Q5598" s="2">
        <f t="shared" si="1049"/>
        <v>0</v>
      </c>
      <c r="R5598" s="2">
        <f t="shared" si="1050"/>
        <v>0</v>
      </c>
      <c r="S5598" s="2">
        <f t="shared" si="1051"/>
        <v>0</v>
      </c>
      <c r="T5598" s="2">
        <f t="shared" si="1052"/>
        <v>0</v>
      </c>
      <c r="U5598" s="2">
        <f>IF(O5598="Reg", R5598 * Inputs!$B$7, 0)</f>
        <v>0</v>
      </c>
      <c r="V5598" s="2">
        <f>MAX(F5598 + P5598*Inputs!$B$15 - (Q5598/Inputs!$B$16) - U5598, 0)</f>
        <v>0</v>
      </c>
    </row>
    <row r="5599" spans="1:22" x14ac:dyDescent="0.3">
      <c r="A5599" s="1">
        <v>46256.208333333343</v>
      </c>
      <c r="B5599" s="2">
        <v>0</v>
      </c>
      <c r="C5599" s="2">
        <v>0.91233577167607394</v>
      </c>
      <c r="D5599" s="2">
        <f t="shared" si="1044"/>
        <v>36.237882235365639</v>
      </c>
      <c r="E5599" s="2">
        <f t="shared" si="1045"/>
        <v>1.0288348255300843</v>
      </c>
      <c r="F5599" s="2">
        <f t="shared" si="1053"/>
        <v>0</v>
      </c>
      <c r="G5599" s="2">
        <f t="shared" si="1054"/>
        <v>0</v>
      </c>
      <c r="H5599" s="2">
        <f>MIN(Inputs!$B$2, (Inputs!$B$14 - F5599)/Inputs!$B$15)</f>
        <v>170</v>
      </c>
      <c r="I5599" s="2">
        <f>MAX(MIN(Inputs!$B$2, F5599*Inputs!$B$16, Inputs!$B$14*Inputs!$B$4 - G5599), 0)</f>
        <v>0</v>
      </c>
      <c r="J5599" s="2">
        <f>MAX(MIN(Inputs!$B$2, F5599*Inputs!$B$16, (Inputs!$B$14-F5599)/Inputs!$B$15)*Inputs!$B$9, 0)</f>
        <v>0</v>
      </c>
      <c r="K5599" s="2">
        <f>MAX(E5599*Inputs!$B$5 - B5599 - Inputs!$B$8, 0) * H5599</f>
        <v>0</v>
      </c>
      <c r="L5599" s="2">
        <f>IF(B5599 &gt;= D5599*Inputs!$B$10, MAX(B5599 - E5599/Inputs!$B$5 - Inputs!$B$8, 0) * I5599, 0)</f>
        <v>0</v>
      </c>
      <c r="M5599" s="2">
        <f t="shared" si="1046"/>
        <v>0</v>
      </c>
      <c r="N5599" s="3" t="str">
        <f t="shared" si="1047"/>
        <v>Idle</v>
      </c>
      <c r="O5599" s="3" t="str">
        <f t="shared" si="1055"/>
        <v>Idle</v>
      </c>
      <c r="P5599" s="2">
        <f t="shared" si="1048"/>
        <v>0</v>
      </c>
      <c r="Q5599" s="2">
        <f t="shared" si="1049"/>
        <v>0</v>
      </c>
      <c r="R5599" s="2">
        <f t="shared" si="1050"/>
        <v>0</v>
      </c>
      <c r="S5599" s="2">
        <f t="shared" si="1051"/>
        <v>0</v>
      </c>
      <c r="T5599" s="2">
        <f t="shared" si="1052"/>
        <v>0</v>
      </c>
      <c r="U5599" s="2">
        <f>IF(O5599="Reg", R5599 * Inputs!$B$7, 0)</f>
        <v>0</v>
      </c>
      <c r="V5599" s="2">
        <f>MAX(F5599 + P5599*Inputs!$B$15 - (Q5599/Inputs!$B$16) - U5599, 0)</f>
        <v>0</v>
      </c>
    </row>
    <row r="5600" spans="1:22" x14ac:dyDescent="0.3">
      <c r="A5600" s="1">
        <v>46256.25</v>
      </c>
      <c r="B5600" s="2">
        <v>0</v>
      </c>
      <c r="C5600" s="2">
        <v>7.6546689475215111</v>
      </c>
      <c r="D5600" s="2">
        <f t="shared" si="1044"/>
        <v>36.237882235365639</v>
      </c>
      <c r="E5600" s="2">
        <f t="shared" si="1045"/>
        <v>3.6094160006066964</v>
      </c>
      <c r="F5600" s="2">
        <f t="shared" si="1053"/>
        <v>0</v>
      </c>
      <c r="G5600" s="2">
        <f t="shared" si="1054"/>
        <v>0</v>
      </c>
      <c r="H5600" s="2">
        <f>MIN(Inputs!$B$2, (Inputs!$B$14 - F5600)/Inputs!$B$15)</f>
        <v>170</v>
      </c>
      <c r="I5600" s="2">
        <f>MAX(MIN(Inputs!$B$2, F5600*Inputs!$B$16, Inputs!$B$14*Inputs!$B$4 - G5600), 0)</f>
        <v>0</v>
      </c>
      <c r="J5600" s="2">
        <f>MAX(MIN(Inputs!$B$2, F5600*Inputs!$B$16, (Inputs!$B$14-F5600)/Inputs!$B$15)*Inputs!$B$9, 0)</f>
        <v>0</v>
      </c>
      <c r="K5600" s="2">
        <f>MAX(E5600*Inputs!$B$5 - B5600 - Inputs!$B$8, 0) * H5600</f>
        <v>0</v>
      </c>
      <c r="L5600" s="2">
        <f>IF(B5600 &gt;= D5600*Inputs!$B$10, MAX(B5600 - E5600/Inputs!$B$5 - Inputs!$B$8, 0) * I5600, 0)</f>
        <v>0</v>
      </c>
      <c r="M5600" s="2">
        <f t="shared" si="1046"/>
        <v>0</v>
      </c>
      <c r="N5600" s="3" t="str">
        <f t="shared" si="1047"/>
        <v>Idle</v>
      </c>
      <c r="O5600" s="3" t="str">
        <f t="shared" si="1055"/>
        <v>Idle</v>
      </c>
      <c r="P5600" s="2">
        <f t="shared" si="1048"/>
        <v>0</v>
      </c>
      <c r="Q5600" s="2">
        <f t="shared" si="1049"/>
        <v>0</v>
      </c>
      <c r="R5600" s="2">
        <f t="shared" si="1050"/>
        <v>0</v>
      </c>
      <c r="S5600" s="2">
        <f t="shared" si="1051"/>
        <v>0</v>
      </c>
      <c r="T5600" s="2">
        <f t="shared" si="1052"/>
        <v>0</v>
      </c>
      <c r="U5600" s="2">
        <f>IF(O5600="Reg", R5600 * Inputs!$B$7, 0)</f>
        <v>0</v>
      </c>
      <c r="V5600" s="2">
        <f>MAX(F5600 + P5600*Inputs!$B$15 - (Q5600/Inputs!$B$16) - U5600, 0)</f>
        <v>0</v>
      </c>
    </row>
    <row r="5601" spans="1:22" x14ac:dyDescent="0.3">
      <c r="A5601" s="1">
        <v>46256.291666666657</v>
      </c>
      <c r="B5601" s="2">
        <v>0</v>
      </c>
      <c r="C5601" s="2">
        <v>7.6362757936131853</v>
      </c>
      <c r="D5601" s="2">
        <f t="shared" si="1044"/>
        <v>36.237882235365639</v>
      </c>
      <c r="E5601" s="2">
        <f t="shared" si="1045"/>
        <v>9.0531556588529902</v>
      </c>
      <c r="F5601" s="2">
        <f t="shared" si="1053"/>
        <v>0</v>
      </c>
      <c r="G5601" s="2">
        <f t="shared" si="1054"/>
        <v>0</v>
      </c>
      <c r="H5601" s="2">
        <f>MIN(Inputs!$B$2, (Inputs!$B$14 - F5601)/Inputs!$B$15)</f>
        <v>170</v>
      </c>
      <c r="I5601" s="2">
        <f>MAX(MIN(Inputs!$B$2, F5601*Inputs!$B$16, Inputs!$B$14*Inputs!$B$4 - G5601), 0)</f>
        <v>0</v>
      </c>
      <c r="J5601" s="2">
        <f>MAX(MIN(Inputs!$B$2, F5601*Inputs!$B$16, (Inputs!$B$14-F5601)/Inputs!$B$15)*Inputs!$B$9, 0)</f>
        <v>0</v>
      </c>
      <c r="K5601" s="2">
        <f>MAX(E5601*Inputs!$B$5 - B5601 - Inputs!$B$8, 0) * H5601</f>
        <v>0</v>
      </c>
      <c r="L5601" s="2">
        <f>IF(B5601 &gt;= D5601*Inputs!$B$10, MAX(B5601 - E5601/Inputs!$B$5 - Inputs!$B$8, 0) * I5601, 0)</f>
        <v>0</v>
      </c>
      <c r="M5601" s="2">
        <f t="shared" si="1046"/>
        <v>0</v>
      </c>
      <c r="N5601" s="3" t="str">
        <f t="shared" si="1047"/>
        <v>Idle</v>
      </c>
      <c r="O5601" s="3" t="str">
        <f t="shared" si="1055"/>
        <v>Idle</v>
      </c>
      <c r="P5601" s="2">
        <f t="shared" si="1048"/>
        <v>0</v>
      </c>
      <c r="Q5601" s="2">
        <f t="shared" si="1049"/>
        <v>0</v>
      </c>
      <c r="R5601" s="2">
        <f t="shared" si="1050"/>
        <v>0</v>
      </c>
      <c r="S5601" s="2">
        <f t="shared" si="1051"/>
        <v>0</v>
      </c>
      <c r="T5601" s="2">
        <f t="shared" si="1052"/>
        <v>0</v>
      </c>
      <c r="U5601" s="2">
        <f>IF(O5601="Reg", R5601 * Inputs!$B$7, 0)</f>
        <v>0</v>
      </c>
      <c r="V5601" s="2">
        <f>MAX(F5601 + P5601*Inputs!$B$15 - (Q5601/Inputs!$B$16) - U5601, 0)</f>
        <v>0</v>
      </c>
    </row>
    <row r="5602" spans="1:22" x14ac:dyDescent="0.3">
      <c r="A5602" s="1">
        <v>46256.333333333343</v>
      </c>
      <c r="B5602" s="2">
        <v>0</v>
      </c>
      <c r="C5602" s="2">
        <v>4.2131860154290326</v>
      </c>
      <c r="D5602" s="2">
        <f t="shared" si="1044"/>
        <v>36.237882235365639</v>
      </c>
      <c r="E5602" s="2">
        <f t="shared" si="1045"/>
        <v>15.306335672126124</v>
      </c>
      <c r="F5602" s="2">
        <f t="shared" si="1053"/>
        <v>0</v>
      </c>
      <c r="G5602" s="2">
        <f t="shared" si="1054"/>
        <v>0</v>
      </c>
      <c r="H5602" s="2">
        <f>MIN(Inputs!$B$2, (Inputs!$B$14 - F5602)/Inputs!$B$15)</f>
        <v>170</v>
      </c>
      <c r="I5602" s="2">
        <f>MAX(MIN(Inputs!$B$2, F5602*Inputs!$B$16, Inputs!$B$14*Inputs!$B$4 - G5602), 0)</f>
        <v>0</v>
      </c>
      <c r="J5602" s="2">
        <f>MAX(MIN(Inputs!$B$2, F5602*Inputs!$B$16, (Inputs!$B$14-F5602)/Inputs!$B$15)*Inputs!$B$9, 0)</f>
        <v>0</v>
      </c>
      <c r="K5602" s="2">
        <f>MAX(E5602*Inputs!$B$5 - B5602 - Inputs!$B$8, 0) * H5602</f>
        <v>0</v>
      </c>
      <c r="L5602" s="2">
        <f>IF(B5602 &gt;= D5602*Inputs!$B$10, MAX(B5602 - E5602/Inputs!$B$5 - Inputs!$B$8, 0) * I5602, 0)</f>
        <v>0</v>
      </c>
      <c r="M5602" s="2">
        <f t="shared" si="1046"/>
        <v>0</v>
      </c>
      <c r="N5602" s="3" t="str">
        <f t="shared" si="1047"/>
        <v>Idle</v>
      </c>
      <c r="O5602" s="3" t="str">
        <f t="shared" si="1055"/>
        <v>Idle</v>
      </c>
      <c r="P5602" s="2">
        <f t="shared" si="1048"/>
        <v>0</v>
      </c>
      <c r="Q5602" s="2">
        <f t="shared" si="1049"/>
        <v>0</v>
      </c>
      <c r="R5602" s="2">
        <f t="shared" si="1050"/>
        <v>0</v>
      </c>
      <c r="S5602" s="2">
        <f t="shared" si="1051"/>
        <v>0</v>
      </c>
      <c r="T5602" s="2">
        <f t="shared" si="1052"/>
        <v>0</v>
      </c>
      <c r="U5602" s="2">
        <f>IF(O5602="Reg", R5602 * Inputs!$B$7, 0)</f>
        <v>0</v>
      </c>
      <c r="V5602" s="2">
        <f>MAX(F5602 + P5602*Inputs!$B$15 - (Q5602/Inputs!$B$16) - U5602, 0)</f>
        <v>0</v>
      </c>
    </row>
    <row r="5603" spans="1:22" x14ac:dyDescent="0.3">
      <c r="A5603" s="1">
        <v>46256.375</v>
      </c>
      <c r="B5603" s="2">
        <v>0</v>
      </c>
      <c r="C5603" s="2">
        <v>1.901811671919988</v>
      </c>
      <c r="D5603" s="2">
        <f t="shared" si="1044"/>
        <v>36.237882235365639</v>
      </c>
      <c r="E5603" s="2">
        <f t="shared" si="1045"/>
        <v>26.187556837890572</v>
      </c>
      <c r="F5603" s="2">
        <f t="shared" si="1053"/>
        <v>0</v>
      </c>
      <c r="G5603" s="2">
        <f t="shared" si="1054"/>
        <v>0</v>
      </c>
      <c r="H5603" s="2">
        <f>MIN(Inputs!$B$2, (Inputs!$B$14 - F5603)/Inputs!$B$15)</f>
        <v>170</v>
      </c>
      <c r="I5603" s="2">
        <f>MAX(MIN(Inputs!$B$2, F5603*Inputs!$B$16, Inputs!$B$14*Inputs!$B$4 - G5603), 0)</f>
        <v>0</v>
      </c>
      <c r="J5603" s="2">
        <f>MAX(MIN(Inputs!$B$2, F5603*Inputs!$B$16, (Inputs!$B$14-F5603)/Inputs!$B$15)*Inputs!$B$9, 0)</f>
        <v>0</v>
      </c>
      <c r="K5603" s="2">
        <f>MAX(E5603*Inputs!$B$5 - B5603 - Inputs!$B$8, 0) * H5603</f>
        <v>517.65850294842983</v>
      </c>
      <c r="L5603" s="2">
        <f>IF(B5603 &gt;= D5603*Inputs!$B$10, MAX(B5603 - E5603/Inputs!$B$5 - Inputs!$B$8, 0) * I5603, 0)</f>
        <v>0</v>
      </c>
      <c r="M5603" s="2">
        <f t="shared" si="1046"/>
        <v>0</v>
      </c>
      <c r="N5603" s="3" t="str">
        <f t="shared" si="1047"/>
        <v>Charge</v>
      </c>
      <c r="O5603" s="3" t="str">
        <f t="shared" si="1055"/>
        <v>Charge</v>
      </c>
      <c r="P5603" s="2">
        <f t="shared" si="1048"/>
        <v>170</v>
      </c>
      <c r="Q5603" s="2">
        <f t="shared" si="1049"/>
        <v>0</v>
      </c>
      <c r="R5603" s="2">
        <f t="shared" si="1050"/>
        <v>0</v>
      </c>
      <c r="S5603" s="2">
        <f t="shared" si="1051"/>
        <v>0</v>
      </c>
      <c r="T5603" s="2">
        <f t="shared" si="1052"/>
        <v>0</v>
      </c>
      <c r="U5603" s="2">
        <f>IF(O5603="Reg", R5603 * Inputs!$B$7, 0)</f>
        <v>0</v>
      </c>
      <c r="V5603" s="2">
        <f>MAX(F5603 + P5603*Inputs!$B$15 - (Q5603/Inputs!$B$16) - U5603, 0)</f>
        <v>170</v>
      </c>
    </row>
    <row r="5604" spans="1:22" x14ac:dyDescent="0.3">
      <c r="A5604" s="1">
        <v>46256.416666666657</v>
      </c>
      <c r="B5604" s="2">
        <v>6.1730089531805064</v>
      </c>
      <c r="C5604" s="2">
        <v>2.8589810215957989</v>
      </c>
      <c r="D5604" s="2">
        <f t="shared" si="1044"/>
        <v>36.237882235365639</v>
      </c>
      <c r="E5604" s="2">
        <f t="shared" si="1045"/>
        <v>38.458056858722586</v>
      </c>
      <c r="F5604" s="2">
        <f t="shared" si="1053"/>
        <v>170</v>
      </c>
      <c r="G5604" s="2">
        <f t="shared" si="1054"/>
        <v>0</v>
      </c>
      <c r="H5604" s="2">
        <f>MIN(Inputs!$B$2, (Inputs!$B$14 - F5604)/Inputs!$B$15)</f>
        <v>170</v>
      </c>
      <c r="I5604" s="2">
        <f>MAX(MIN(Inputs!$B$2, F5604*Inputs!$B$16, Inputs!$B$14*Inputs!$B$4 - G5604), 0)</f>
        <v>170</v>
      </c>
      <c r="J5604" s="2">
        <f>MAX(MIN(Inputs!$B$2, F5604*Inputs!$B$16, (Inputs!$B$14-F5604)/Inputs!$B$15)*Inputs!$B$9, 0)</f>
        <v>136</v>
      </c>
      <c r="K5604" s="2">
        <f>MAX(E5604*Inputs!$B$5 - B5604 - Inputs!$B$8, 0) * H5604</f>
        <v>1303.9137840242133</v>
      </c>
      <c r="L5604" s="2">
        <f>IF(B5604 &gt;= D5604*Inputs!$B$10, MAX(B5604 - E5604/Inputs!$B$5 - Inputs!$B$8, 0) * I5604, 0)</f>
        <v>0</v>
      </c>
      <c r="M5604" s="2">
        <f t="shared" si="1046"/>
        <v>388.82141893702862</v>
      </c>
      <c r="N5604" s="3" t="str">
        <f t="shared" si="1047"/>
        <v>Charge</v>
      </c>
      <c r="O5604" s="3" t="str">
        <f t="shared" si="1055"/>
        <v>Charge</v>
      </c>
      <c r="P5604" s="2">
        <f t="shared" si="1048"/>
        <v>170</v>
      </c>
      <c r="Q5604" s="2">
        <f t="shared" si="1049"/>
        <v>0</v>
      </c>
      <c r="R5604" s="2">
        <f t="shared" si="1050"/>
        <v>0</v>
      </c>
      <c r="S5604" s="2">
        <f t="shared" si="1051"/>
        <v>-1049.4115220406861</v>
      </c>
      <c r="T5604" s="2">
        <f t="shared" si="1052"/>
        <v>0</v>
      </c>
      <c r="U5604" s="2">
        <f>IF(O5604="Reg", R5604 * Inputs!$B$7, 0)</f>
        <v>0</v>
      </c>
      <c r="V5604" s="2">
        <f>MAX(F5604 + P5604*Inputs!$B$15 - (Q5604/Inputs!$B$16) - U5604, 0)</f>
        <v>340</v>
      </c>
    </row>
    <row r="5605" spans="1:22" x14ac:dyDescent="0.3">
      <c r="A5605" s="1">
        <v>46256.458333333343</v>
      </c>
      <c r="B5605" s="2">
        <v>15.48348705045967</v>
      </c>
      <c r="C5605" s="2">
        <v>13.83522700423026</v>
      </c>
      <c r="D5605" s="2">
        <f t="shared" si="1044"/>
        <v>36.237882235365639</v>
      </c>
      <c r="E5605" s="2">
        <f t="shared" si="1045"/>
        <v>49.995653334302965</v>
      </c>
      <c r="F5605" s="2">
        <f t="shared" si="1053"/>
        <v>340</v>
      </c>
      <c r="G5605" s="2">
        <f t="shared" si="1054"/>
        <v>0</v>
      </c>
      <c r="H5605" s="2">
        <f>MIN(Inputs!$B$2, (Inputs!$B$14 - F5605)/Inputs!$B$15)</f>
        <v>0</v>
      </c>
      <c r="I5605" s="2">
        <f>MAX(MIN(Inputs!$B$2, F5605*Inputs!$B$16, Inputs!$B$14*Inputs!$B$4 - G5605), 0)</f>
        <v>170</v>
      </c>
      <c r="J5605" s="2">
        <f>MAX(MIN(Inputs!$B$2, F5605*Inputs!$B$16, (Inputs!$B$14-F5605)/Inputs!$B$15)*Inputs!$B$9, 0)</f>
        <v>0</v>
      </c>
      <c r="K5605" s="2">
        <f>MAX(E5605*Inputs!$B$5 - B5605 - Inputs!$B$8, 0) * H5605</f>
        <v>0</v>
      </c>
      <c r="L5605" s="2">
        <f>IF(B5605 &gt;= D5605*Inputs!$B$10, MAX(B5605 - E5605/Inputs!$B$5 - Inputs!$B$8, 0) * I5605, 0)</f>
        <v>0</v>
      </c>
      <c r="M5605" s="2">
        <f t="shared" si="1046"/>
        <v>0</v>
      </c>
      <c r="N5605" s="3" t="str">
        <f t="shared" si="1047"/>
        <v>Idle</v>
      </c>
      <c r="O5605" s="3" t="str">
        <f t="shared" si="1055"/>
        <v>Idle</v>
      </c>
      <c r="P5605" s="2">
        <f t="shared" si="1048"/>
        <v>0</v>
      </c>
      <c r="Q5605" s="2">
        <f t="shared" si="1049"/>
        <v>0</v>
      </c>
      <c r="R5605" s="2">
        <f t="shared" si="1050"/>
        <v>0</v>
      </c>
      <c r="S5605" s="2">
        <f t="shared" si="1051"/>
        <v>0</v>
      </c>
      <c r="T5605" s="2">
        <f t="shared" si="1052"/>
        <v>0</v>
      </c>
      <c r="U5605" s="2">
        <f>IF(O5605="Reg", R5605 * Inputs!$B$7, 0)</f>
        <v>0</v>
      </c>
      <c r="V5605" s="2">
        <f>MAX(F5605 + P5605*Inputs!$B$15 - (Q5605/Inputs!$B$16) - U5605, 0)</f>
        <v>340</v>
      </c>
    </row>
    <row r="5606" spans="1:22" x14ac:dyDescent="0.3">
      <c r="A5606" s="1">
        <v>46256.5</v>
      </c>
      <c r="B5606" s="2">
        <v>32.662437949477763</v>
      </c>
      <c r="C5606" s="2">
        <v>8.3840622240872982</v>
      </c>
      <c r="D5606" s="2">
        <f t="shared" si="1044"/>
        <v>36.237882235365639</v>
      </c>
      <c r="E5606" s="2">
        <f t="shared" si="1045"/>
        <v>61.883031105473982</v>
      </c>
      <c r="F5606" s="2">
        <f t="shared" si="1053"/>
        <v>340</v>
      </c>
      <c r="G5606" s="2">
        <f t="shared" si="1054"/>
        <v>0</v>
      </c>
      <c r="H5606" s="2">
        <f>MIN(Inputs!$B$2, (Inputs!$B$14 - F5606)/Inputs!$B$15)</f>
        <v>0</v>
      </c>
      <c r="I5606" s="2">
        <f>MAX(MIN(Inputs!$B$2, F5606*Inputs!$B$16, Inputs!$B$14*Inputs!$B$4 - G5606), 0)</f>
        <v>170</v>
      </c>
      <c r="J5606" s="2">
        <f>MAX(MIN(Inputs!$B$2, F5606*Inputs!$B$16, (Inputs!$B$14-F5606)/Inputs!$B$15)*Inputs!$B$9, 0)</f>
        <v>0</v>
      </c>
      <c r="K5606" s="2">
        <f>MAX(E5606*Inputs!$B$5 - B5606 - Inputs!$B$8, 0) * H5606</f>
        <v>0</v>
      </c>
      <c r="L5606" s="2">
        <f>IF(B5606 &gt;= D5606*Inputs!$B$10, MAX(B5606 - E5606/Inputs!$B$5 - Inputs!$B$8, 0) * I5606, 0)</f>
        <v>0</v>
      </c>
      <c r="M5606" s="2">
        <f t="shared" si="1046"/>
        <v>0</v>
      </c>
      <c r="N5606" s="3" t="str">
        <f t="shared" si="1047"/>
        <v>Idle</v>
      </c>
      <c r="O5606" s="3" t="str">
        <f t="shared" si="1055"/>
        <v>Idle</v>
      </c>
      <c r="P5606" s="2">
        <f t="shared" si="1048"/>
        <v>0</v>
      </c>
      <c r="Q5606" s="2">
        <f t="shared" si="1049"/>
        <v>0</v>
      </c>
      <c r="R5606" s="2">
        <f t="shared" si="1050"/>
        <v>0</v>
      </c>
      <c r="S5606" s="2">
        <f t="shared" si="1051"/>
        <v>0</v>
      </c>
      <c r="T5606" s="2">
        <f t="shared" si="1052"/>
        <v>0</v>
      </c>
      <c r="U5606" s="2">
        <f>IF(O5606="Reg", R5606 * Inputs!$B$7, 0)</f>
        <v>0</v>
      </c>
      <c r="V5606" s="2">
        <f>MAX(F5606 + P5606*Inputs!$B$15 - (Q5606/Inputs!$B$16) - U5606, 0)</f>
        <v>340</v>
      </c>
    </row>
    <row r="5607" spans="1:22" x14ac:dyDescent="0.3">
      <c r="A5607" s="1">
        <v>46256.541666666657</v>
      </c>
      <c r="B5607" s="2">
        <v>37.519080079638798</v>
      </c>
      <c r="C5607" s="2">
        <v>5.3787735882438543</v>
      </c>
      <c r="D5607" s="2">
        <f t="shared" si="1044"/>
        <v>36.237882235365639</v>
      </c>
      <c r="E5607" s="2">
        <f t="shared" si="1045"/>
        <v>71.036762293966092</v>
      </c>
      <c r="F5607" s="2">
        <f t="shared" si="1053"/>
        <v>340</v>
      </c>
      <c r="G5607" s="2">
        <f t="shared" si="1054"/>
        <v>0</v>
      </c>
      <c r="H5607" s="2">
        <f>MIN(Inputs!$B$2, (Inputs!$B$14 - F5607)/Inputs!$B$15)</f>
        <v>0</v>
      </c>
      <c r="I5607" s="2">
        <f>MAX(MIN(Inputs!$B$2, F5607*Inputs!$B$16, Inputs!$B$14*Inputs!$B$4 - G5607), 0)</f>
        <v>170</v>
      </c>
      <c r="J5607" s="2">
        <f>MAX(MIN(Inputs!$B$2, F5607*Inputs!$B$16, (Inputs!$B$14-F5607)/Inputs!$B$15)*Inputs!$B$9, 0)</f>
        <v>0</v>
      </c>
      <c r="K5607" s="2">
        <f>MAX(E5607*Inputs!$B$5 - B5607 - Inputs!$B$8, 0) * H5607</f>
        <v>0</v>
      </c>
      <c r="L5607" s="2">
        <f>IF(B5607 &gt;= D5607*Inputs!$B$10, MAX(B5607 - E5607/Inputs!$B$5 - Inputs!$B$8, 0) * I5607, 0)</f>
        <v>0</v>
      </c>
      <c r="M5607" s="2">
        <f t="shared" si="1046"/>
        <v>0</v>
      </c>
      <c r="N5607" s="3" t="str">
        <f t="shared" si="1047"/>
        <v>Idle</v>
      </c>
      <c r="O5607" s="3" t="str">
        <f t="shared" si="1055"/>
        <v>Idle</v>
      </c>
      <c r="P5607" s="2">
        <f t="shared" si="1048"/>
        <v>0</v>
      </c>
      <c r="Q5607" s="2">
        <f t="shared" si="1049"/>
        <v>0</v>
      </c>
      <c r="R5607" s="2">
        <f t="shared" si="1050"/>
        <v>0</v>
      </c>
      <c r="S5607" s="2">
        <f t="shared" si="1051"/>
        <v>0</v>
      </c>
      <c r="T5607" s="2">
        <f t="shared" si="1052"/>
        <v>0</v>
      </c>
      <c r="U5607" s="2">
        <f>IF(O5607="Reg", R5607 * Inputs!$B$7, 0)</f>
        <v>0</v>
      </c>
      <c r="V5607" s="2">
        <f>MAX(F5607 + P5607*Inputs!$B$15 - (Q5607/Inputs!$B$16) - U5607, 0)</f>
        <v>340</v>
      </c>
    </row>
    <row r="5608" spans="1:22" x14ac:dyDescent="0.3">
      <c r="A5608" s="1">
        <v>46256.583333333343</v>
      </c>
      <c r="B5608" s="2">
        <v>65.287326994586707</v>
      </c>
      <c r="C5608" s="2">
        <v>16.89488844148087</v>
      </c>
      <c r="D5608" s="2">
        <f t="shared" si="1044"/>
        <v>36.237882235365639</v>
      </c>
      <c r="E5608" s="2">
        <f t="shared" si="1045"/>
        <v>80.266029811546815</v>
      </c>
      <c r="F5608" s="2">
        <f t="shared" si="1053"/>
        <v>340</v>
      </c>
      <c r="G5608" s="2">
        <f t="shared" si="1054"/>
        <v>0</v>
      </c>
      <c r="H5608" s="2">
        <f>MIN(Inputs!$B$2, (Inputs!$B$14 - F5608)/Inputs!$B$15)</f>
        <v>0</v>
      </c>
      <c r="I5608" s="2">
        <f>MAX(MIN(Inputs!$B$2, F5608*Inputs!$B$16, Inputs!$B$14*Inputs!$B$4 - G5608), 0)</f>
        <v>170</v>
      </c>
      <c r="J5608" s="2">
        <f>MAX(MIN(Inputs!$B$2, F5608*Inputs!$B$16, (Inputs!$B$14-F5608)/Inputs!$B$15)*Inputs!$B$9, 0)</f>
        <v>0</v>
      </c>
      <c r="K5608" s="2">
        <f>MAX(E5608*Inputs!$B$5 - B5608 - Inputs!$B$8, 0) * H5608</f>
        <v>0</v>
      </c>
      <c r="L5608" s="2">
        <f>IF(B5608 &gt;= D5608*Inputs!$B$10, MAX(B5608 - E5608/Inputs!$B$5 - Inputs!$B$8, 0) * I5608, 0)</f>
        <v>0</v>
      </c>
      <c r="M5608" s="2">
        <f t="shared" si="1046"/>
        <v>0</v>
      </c>
      <c r="N5608" s="3" t="str">
        <f t="shared" si="1047"/>
        <v>Idle</v>
      </c>
      <c r="O5608" s="3" t="str">
        <f t="shared" si="1055"/>
        <v>Idle</v>
      </c>
      <c r="P5608" s="2">
        <f t="shared" si="1048"/>
        <v>0</v>
      </c>
      <c r="Q5608" s="2">
        <f t="shared" si="1049"/>
        <v>0</v>
      </c>
      <c r="R5608" s="2">
        <f t="shared" si="1050"/>
        <v>0</v>
      </c>
      <c r="S5608" s="2">
        <f t="shared" si="1051"/>
        <v>0</v>
      </c>
      <c r="T5608" s="2">
        <f t="shared" si="1052"/>
        <v>0</v>
      </c>
      <c r="U5608" s="2">
        <f>IF(O5608="Reg", R5608 * Inputs!$B$7, 0)</f>
        <v>0</v>
      </c>
      <c r="V5608" s="2">
        <f>MAX(F5608 + P5608*Inputs!$B$15 - (Q5608/Inputs!$B$16) - U5608, 0)</f>
        <v>340</v>
      </c>
    </row>
    <row r="5609" spans="1:22" x14ac:dyDescent="0.3">
      <c r="A5609" s="1">
        <v>46256.625</v>
      </c>
      <c r="B5609" s="2">
        <v>73.623000124992089</v>
      </c>
      <c r="C5609" s="2">
        <v>8.0496797735119898</v>
      </c>
      <c r="D5609" s="2">
        <f t="shared" si="1044"/>
        <v>36.237882235365639</v>
      </c>
      <c r="E5609" s="2">
        <f t="shared" si="1045"/>
        <v>82.313933850940387</v>
      </c>
      <c r="F5609" s="2">
        <f t="shared" si="1053"/>
        <v>340</v>
      </c>
      <c r="G5609" s="2">
        <f t="shared" si="1054"/>
        <v>0</v>
      </c>
      <c r="H5609" s="2">
        <f>MIN(Inputs!$B$2, (Inputs!$B$14 - F5609)/Inputs!$B$15)</f>
        <v>0</v>
      </c>
      <c r="I5609" s="2">
        <f>MAX(MIN(Inputs!$B$2, F5609*Inputs!$B$16, Inputs!$B$14*Inputs!$B$4 - G5609), 0)</f>
        <v>170</v>
      </c>
      <c r="J5609" s="2">
        <f>MAX(MIN(Inputs!$B$2, F5609*Inputs!$B$16, (Inputs!$B$14-F5609)/Inputs!$B$15)*Inputs!$B$9, 0)</f>
        <v>0</v>
      </c>
      <c r="K5609" s="2">
        <f>MAX(E5609*Inputs!$B$5 - B5609 - Inputs!$B$8, 0) * H5609</f>
        <v>0</v>
      </c>
      <c r="L5609" s="2">
        <f>IF(B5609 &gt;= D5609*Inputs!$B$10, MAX(B5609 - E5609/Inputs!$B$5 - Inputs!$B$8, 0) * I5609, 0)</f>
        <v>0</v>
      </c>
      <c r="M5609" s="2">
        <f t="shared" si="1046"/>
        <v>0</v>
      </c>
      <c r="N5609" s="3" t="str">
        <f t="shared" si="1047"/>
        <v>Idle</v>
      </c>
      <c r="O5609" s="3" t="str">
        <f t="shared" si="1055"/>
        <v>Idle</v>
      </c>
      <c r="P5609" s="2">
        <f t="shared" si="1048"/>
        <v>0</v>
      </c>
      <c r="Q5609" s="2">
        <f t="shared" si="1049"/>
        <v>0</v>
      </c>
      <c r="R5609" s="2">
        <f t="shared" si="1050"/>
        <v>0</v>
      </c>
      <c r="S5609" s="2">
        <f t="shared" si="1051"/>
        <v>0</v>
      </c>
      <c r="T5609" s="2">
        <f t="shared" si="1052"/>
        <v>0</v>
      </c>
      <c r="U5609" s="2">
        <f>IF(O5609="Reg", R5609 * Inputs!$B$7, 0)</f>
        <v>0</v>
      </c>
      <c r="V5609" s="2">
        <f>MAX(F5609 + P5609*Inputs!$B$15 - (Q5609/Inputs!$B$16) - U5609, 0)</f>
        <v>340</v>
      </c>
    </row>
    <row r="5610" spans="1:22" x14ac:dyDescent="0.3">
      <c r="A5610" s="1">
        <v>46256.666666666657</v>
      </c>
      <c r="B5610" s="2">
        <v>75.398587806662761</v>
      </c>
      <c r="C5610" s="2">
        <v>3.6897786860450301</v>
      </c>
      <c r="D5610" s="2">
        <f t="shared" si="1044"/>
        <v>36.237882235365639</v>
      </c>
      <c r="E5610" s="2">
        <f t="shared" si="1045"/>
        <v>81.479994423198036</v>
      </c>
      <c r="F5610" s="2">
        <f t="shared" si="1053"/>
        <v>340</v>
      </c>
      <c r="G5610" s="2">
        <f t="shared" si="1054"/>
        <v>0</v>
      </c>
      <c r="H5610" s="2">
        <f>MIN(Inputs!$B$2, (Inputs!$B$14 - F5610)/Inputs!$B$15)</f>
        <v>0</v>
      </c>
      <c r="I5610" s="2">
        <f>MAX(MIN(Inputs!$B$2, F5610*Inputs!$B$16, Inputs!$B$14*Inputs!$B$4 - G5610), 0)</f>
        <v>170</v>
      </c>
      <c r="J5610" s="2">
        <f>MAX(MIN(Inputs!$B$2, F5610*Inputs!$B$16, (Inputs!$B$14-F5610)/Inputs!$B$15)*Inputs!$B$9, 0)</f>
        <v>0</v>
      </c>
      <c r="K5610" s="2">
        <f>MAX(E5610*Inputs!$B$5 - B5610 - Inputs!$B$8, 0) * H5610</f>
        <v>0</v>
      </c>
      <c r="L5610" s="2">
        <f>IF(B5610 &gt;= D5610*Inputs!$B$10, MAX(B5610 - E5610/Inputs!$B$5 - Inputs!$B$8, 0) * I5610, 0)</f>
        <v>0</v>
      </c>
      <c r="M5610" s="2">
        <f t="shared" si="1046"/>
        <v>0</v>
      </c>
      <c r="N5610" s="3" t="str">
        <f t="shared" si="1047"/>
        <v>Idle</v>
      </c>
      <c r="O5610" s="3" t="str">
        <f t="shared" si="1055"/>
        <v>Idle</v>
      </c>
      <c r="P5610" s="2">
        <f t="shared" si="1048"/>
        <v>0</v>
      </c>
      <c r="Q5610" s="2">
        <f t="shared" si="1049"/>
        <v>0</v>
      </c>
      <c r="R5610" s="2">
        <f t="shared" si="1050"/>
        <v>0</v>
      </c>
      <c r="S5610" s="2">
        <f t="shared" si="1051"/>
        <v>0</v>
      </c>
      <c r="T5610" s="2">
        <f t="shared" si="1052"/>
        <v>0</v>
      </c>
      <c r="U5610" s="2">
        <f>IF(O5610="Reg", R5610 * Inputs!$B$7, 0)</f>
        <v>0</v>
      </c>
      <c r="V5610" s="2">
        <f>MAX(F5610 + P5610*Inputs!$B$15 - (Q5610/Inputs!$B$16) - U5610, 0)</f>
        <v>340</v>
      </c>
    </row>
    <row r="5611" spans="1:22" x14ac:dyDescent="0.3">
      <c r="A5611" s="1">
        <v>46256.708333333343</v>
      </c>
      <c r="B5611" s="2">
        <v>86.807753677485792</v>
      </c>
      <c r="C5611" s="2">
        <v>23.592971789705899</v>
      </c>
      <c r="D5611" s="2">
        <f t="shared" si="1044"/>
        <v>36.237882235365639</v>
      </c>
      <c r="E5611" s="2">
        <f t="shared" si="1045"/>
        <v>78.754594191613293</v>
      </c>
      <c r="F5611" s="2">
        <f t="shared" si="1053"/>
        <v>340</v>
      </c>
      <c r="G5611" s="2">
        <f t="shared" si="1054"/>
        <v>0</v>
      </c>
      <c r="H5611" s="2">
        <f>MIN(Inputs!$B$2, (Inputs!$B$14 - F5611)/Inputs!$B$15)</f>
        <v>0</v>
      </c>
      <c r="I5611" s="2">
        <f>MAX(MIN(Inputs!$B$2, F5611*Inputs!$B$16, Inputs!$B$14*Inputs!$B$4 - G5611), 0)</f>
        <v>170</v>
      </c>
      <c r="J5611" s="2">
        <f>MAX(MIN(Inputs!$B$2, F5611*Inputs!$B$16, (Inputs!$B$14-F5611)/Inputs!$B$15)*Inputs!$B$9, 0)</f>
        <v>0</v>
      </c>
      <c r="K5611" s="2">
        <f>MAX(E5611*Inputs!$B$5 - B5611 - Inputs!$B$8, 0) * H5611</f>
        <v>0</v>
      </c>
      <c r="L5611" s="2">
        <f>IF(B5611 &gt;= D5611*Inputs!$B$10, MAX(B5611 - E5611/Inputs!$B$5 - Inputs!$B$8, 0) * I5611, 0)</f>
        <v>0</v>
      </c>
      <c r="M5611" s="2">
        <f t="shared" si="1046"/>
        <v>0</v>
      </c>
      <c r="N5611" s="3" t="str">
        <f t="shared" si="1047"/>
        <v>Idle</v>
      </c>
      <c r="O5611" s="3" t="str">
        <f t="shared" si="1055"/>
        <v>Idle</v>
      </c>
      <c r="P5611" s="2">
        <f t="shared" si="1048"/>
        <v>0</v>
      </c>
      <c r="Q5611" s="2">
        <f t="shared" si="1049"/>
        <v>0</v>
      </c>
      <c r="R5611" s="2">
        <f t="shared" si="1050"/>
        <v>0</v>
      </c>
      <c r="S5611" s="2">
        <f t="shared" si="1051"/>
        <v>0</v>
      </c>
      <c r="T5611" s="2">
        <f t="shared" si="1052"/>
        <v>0</v>
      </c>
      <c r="U5611" s="2">
        <f>IF(O5611="Reg", R5611 * Inputs!$B$7, 0)</f>
        <v>0</v>
      </c>
      <c r="V5611" s="2">
        <f>MAX(F5611 + P5611*Inputs!$B$15 - (Q5611/Inputs!$B$16) - U5611, 0)</f>
        <v>340</v>
      </c>
    </row>
    <row r="5612" spans="1:22" x14ac:dyDescent="0.3">
      <c r="A5612" s="1">
        <v>46256.75</v>
      </c>
      <c r="B5612" s="2">
        <v>87.584825080430377</v>
      </c>
      <c r="C5612" s="2">
        <v>12.455534452665111</v>
      </c>
      <c r="D5612" s="2">
        <f t="shared" si="1044"/>
        <v>36.237882235365639</v>
      </c>
      <c r="E5612" s="2">
        <f t="shared" si="1045"/>
        <v>73.162395086816346</v>
      </c>
      <c r="F5612" s="2">
        <f t="shared" si="1053"/>
        <v>340</v>
      </c>
      <c r="G5612" s="2">
        <f t="shared" si="1054"/>
        <v>0</v>
      </c>
      <c r="H5612" s="2">
        <f>MIN(Inputs!$B$2, (Inputs!$B$14 - F5612)/Inputs!$B$15)</f>
        <v>0</v>
      </c>
      <c r="I5612" s="2">
        <f>MAX(MIN(Inputs!$B$2, F5612*Inputs!$B$16, Inputs!$B$14*Inputs!$B$4 - G5612), 0)</f>
        <v>170</v>
      </c>
      <c r="J5612" s="2">
        <f>MAX(MIN(Inputs!$B$2, F5612*Inputs!$B$16, (Inputs!$B$14-F5612)/Inputs!$B$15)*Inputs!$B$9, 0)</f>
        <v>0</v>
      </c>
      <c r="K5612" s="2">
        <f>MAX(E5612*Inputs!$B$5 - B5612 - Inputs!$B$8, 0) * H5612</f>
        <v>0</v>
      </c>
      <c r="L5612" s="2">
        <f>IF(B5612 &gt;= D5612*Inputs!$B$10, MAX(B5612 - E5612/Inputs!$B$5 - Inputs!$B$8, 0) * I5612, 0)</f>
        <v>0</v>
      </c>
      <c r="M5612" s="2">
        <f t="shared" si="1046"/>
        <v>0</v>
      </c>
      <c r="N5612" s="3" t="str">
        <f t="shared" si="1047"/>
        <v>Idle</v>
      </c>
      <c r="O5612" s="3" t="str">
        <f t="shared" si="1055"/>
        <v>Idle</v>
      </c>
      <c r="P5612" s="2">
        <f t="shared" si="1048"/>
        <v>0</v>
      </c>
      <c r="Q5612" s="2">
        <f t="shared" si="1049"/>
        <v>0</v>
      </c>
      <c r="R5612" s="2">
        <f t="shared" si="1050"/>
        <v>0</v>
      </c>
      <c r="S5612" s="2">
        <f t="shared" si="1051"/>
        <v>0</v>
      </c>
      <c r="T5612" s="2">
        <f t="shared" si="1052"/>
        <v>0</v>
      </c>
      <c r="U5612" s="2">
        <f>IF(O5612="Reg", R5612 * Inputs!$B$7, 0)</f>
        <v>0</v>
      </c>
      <c r="V5612" s="2">
        <f>MAX(F5612 + P5612*Inputs!$B$15 - (Q5612/Inputs!$B$16) - U5612, 0)</f>
        <v>340</v>
      </c>
    </row>
    <row r="5613" spans="1:22" x14ac:dyDescent="0.3">
      <c r="A5613" s="1">
        <v>46256.791666666657</v>
      </c>
      <c r="B5613" s="2">
        <v>92.894685185123137</v>
      </c>
      <c r="C5613" s="2">
        <v>13.905495590394059</v>
      </c>
      <c r="D5613" s="2">
        <f t="shared" si="1044"/>
        <v>36.237882235365639</v>
      </c>
      <c r="E5613" s="2">
        <f t="shared" si="1045"/>
        <v>61.229197157458607</v>
      </c>
      <c r="F5613" s="2">
        <f t="shared" si="1053"/>
        <v>340</v>
      </c>
      <c r="G5613" s="2">
        <f t="shared" si="1054"/>
        <v>0</v>
      </c>
      <c r="H5613" s="2">
        <f>MIN(Inputs!$B$2, (Inputs!$B$14 - F5613)/Inputs!$B$15)</f>
        <v>0</v>
      </c>
      <c r="I5613" s="2">
        <f>MAX(MIN(Inputs!$B$2, F5613*Inputs!$B$16, Inputs!$B$14*Inputs!$B$4 - G5613), 0)</f>
        <v>170</v>
      </c>
      <c r="J5613" s="2">
        <f>MAX(MIN(Inputs!$B$2, F5613*Inputs!$B$16, (Inputs!$B$14-F5613)/Inputs!$B$15)*Inputs!$B$9, 0)</f>
        <v>0</v>
      </c>
      <c r="K5613" s="2">
        <f>MAX(E5613*Inputs!$B$5 - B5613 - Inputs!$B$8, 0) * H5613</f>
        <v>0</v>
      </c>
      <c r="L5613" s="2">
        <f>IF(B5613 &gt;= D5613*Inputs!$B$10, MAX(B5613 - E5613/Inputs!$B$5 - Inputs!$B$8, 0) * I5613, 0)</f>
        <v>563.72884878006585</v>
      </c>
      <c r="M5613" s="2">
        <f t="shared" si="1046"/>
        <v>0</v>
      </c>
      <c r="N5613" s="3" t="str">
        <f t="shared" si="1047"/>
        <v>Discharge</v>
      </c>
      <c r="O5613" s="3" t="str">
        <f t="shared" si="1055"/>
        <v>Discharge</v>
      </c>
      <c r="P5613" s="2">
        <f t="shared" si="1048"/>
        <v>0</v>
      </c>
      <c r="Q5613" s="2">
        <f t="shared" si="1049"/>
        <v>170</v>
      </c>
      <c r="R5613" s="2">
        <f t="shared" si="1050"/>
        <v>0</v>
      </c>
      <c r="S5613" s="2">
        <f t="shared" si="1051"/>
        <v>15792.096481470933</v>
      </c>
      <c r="T5613" s="2">
        <f t="shared" si="1052"/>
        <v>0</v>
      </c>
      <c r="U5613" s="2">
        <f>IF(O5613="Reg", R5613 * Inputs!$B$7, 0)</f>
        <v>0</v>
      </c>
      <c r="V5613" s="2">
        <f>MAX(F5613 + P5613*Inputs!$B$15 - (Q5613/Inputs!$B$16) - U5613, 0)</f>
        <v>170</v>
      </c>
    </row>
    <row r="5614" spans="1:22" x14ac:dyDescent="0.3">
      <c r="A5614" s="1">
        <v>46256.833333333343</v>
      </c>
      <c r="B5614" s="2">
        <v>77.574751230948152</v>
      </c>
      <c r="C5614" s="2">
        <v>35.568162489107529</v>
      </c>
      <c r="D5614" s="2">
        <f t="shared" si="1044"/>
        <v>36.237882235365639</v>
      </c>
      <c r="E5614" s="2">
        <f t="shared" si="1045"/>
        <v>48.202875918571245</v>
      </c>
      <c r="F5614" s="2">
        <f t="shared" si="1053"/>
        <v>170</v>
      </c>
      <c r="G5614" s="2">
        <f t="shared" si="1054"/>
        <v>170</v>
      </c>
      <c r="H5614" s="2">
        <f>MIN(Inputs!$B$2, (Inputs!$B$14 - F5614)/Inputs!$B$15)</f>
        <v>170</v>
      </c>
      <c r="I5614" s="2">
        <f>MAX(MIN(Inputs!$B$2, F5614*Inputs!$B$16, Inputs!$B$14*Inputs!$B$4 - G5614), 0)</f>
        <v>170</v>
      </c>
      <c r="J5614" s="2">
        <f>MAX(MIN(Inputs!$B$2, F5614*Inputs!$B$16, (Inputs!$B$14-F5614)/Inputs!$B$15)*Inputs!$B$9, 0)</f>
        <v>136</v>
      </c>
      <c r="K5614" s="2">
        <f>MAX(E5614*Inputs!$B$5 - B5614 - Inputs!$B$8, 0) * H5614</f>
        <v>0</v>
      </c>
      <c r="L5614" s="2">
        <f>IF(B5614 &gt;= D5614*Inputs!$B$10, MAX(B5614 - E5614/Inputs!$B$5 - Inputs!$B$8, 0) * I5614, 0)</f>
        <v>475.78849771901344</v>
      </c>
      <c r="M5614" s="2">
        <f t="shared" si="1046"/>
        <v>4837.2700985186239</v>
      </c>
      <c r="N5614" s="3" t="str">
        <f t="shared" si="1047"/>
        <v>Reg</v>
      </c>
      <c r="O5614" s="3" t="str">
        <f t="shared" si="1055"/>
        <v>Discharge</v>
      </c>
      <c r="P5614" s="2">
        <f t="shared" si="1048"/>
        <v>0</v>
      </c>
      <c r="Q5614" s="2">
        <f t="shared" si="1049"/>
        <v>170</v>
      </c>
      <c r="R5614" s="2">
        <f t="shared" si="1050"/>
        <v>0</v>
      </c>
      <c r="S5614" s="2">
        <f t="shared" si="1051"/>
        <v>13187.707709261185</v>
      </c>
      <c r="T5614" s="2">
        <f t="shared" si="1052"/>
        <v>0</v>
      </c>
      <c r="U5614" s="2">
        <f>IF(O5614="Reg", R5614 * Inputs!$B$7, 0)</f>
        <v>0</v>
      </c>
      <c r="V5614" s="2">
        <f>MAX(F5614 + P5614*Inputs!$B$15 - (Q5614/Inputs!$B$16) - U5614, 0)</f>
        <v>0</v>
      </c>
    </row>
    <row r="5615" spans="1:22" x14ac:dyDescent="0.3">
      <c r="A5615" s="1">
        <v>46256.875</v>
      </c>
      <c r="B5615" s="2">
        <v>68.619363558538026</v>
      </c>
      <c r="C5615" s="2">
        <v>5.0040031386739212</v>
      </c>
      <c r="D5615" s="2">
        <f t="shared" si="1044"/>
        <v>36.237882235365639</v>
      </c>
      <c r="E5615" s="2">
        <f t="shared" si="1045"/>
        <v>35.273750713413214</v>
      </c>
      <c r="F5615" s="2">
        <f t="shared" si="1053"/>
        <v>0</v>
      </c>
      <c r="G5615" s="2">
        <f t="shared" si="1054"/>
        <v>340</v>
      </c>
      <c r="H5615" s="2">
        <f>MIN(Inputs!$B$2, (Inputs!$B$14 - F5615)/Inputs!$B$15)</f>
        <v>170</v>
      </c>
      <c r="I5615" s="2">
        <f>MAX(MIN(Inputs!$B$2, F5615*Inputs!$B$16, Inputs!$B$14*Inputs!$B$4 - G5615), 0)</f>
        <v>0</v>
      </c>
      <c r="J5615" s="2">
        <f>MAX(MIN(Inputs!$B$2, F5615*Inputs!$B$16, (Inputs!$B$14-F5615)/Inputs!$B$15)*Inputs!$B$9, 0)</f>
        <v>0</v>
      </c>
      <c r="K5615" s="2">
        <f>MAX(E5615*Inputs!$B$5 - B5615 - Inputs!$B$8, 0) * H5615</f>
        <v>0</v>
      </c>
      <c r="L5615" s="2">
        <f>IF(B5615 &gt;= D5615*Inputs!$B$10, MAX(B5615 - E5615/Inputs!$B$5 - Inputs!$B$8, 0) * I5615, 0)</f>
        <v>0</v>
      </c>
      <c r="M5615" s="2">
        <f t="shared" si="1046"/>
        <v>0</v>
      </c>
      <c r="N5615" s="3" t="str">
        <f t="shared" si="1047"/>
        <v>Idle</v>
      </c>
      <c r="O5615" s="3" t="str">
        <f t="shared" si="1055"/>
        <v>Idle</v>
      </c>
      <c r="P5615" s="2">
        <f t="shared" si="1048"/>
        <v>0</v>
      </c>
      <c r="Q5615" s="2">
        <f t="shared" si="1049"/>
        <v>0</v>
      </c>
      <c r="R5615" s="2">
        <f t="shared" si="1050"/>
        <v>0</v>
      </c>
      <c r="S5615" s="2">
        <f t="shared" si="1051"/>
        <v>0</v>
      </c>
      <c r="T5615" s="2">
        <f t="shared" si="1052"/>
        <v>0</v>
      </c>
      <c r="U5615" s="2">
        <f>IF(O5615="Reg", R5615 * Inputs!$B$7, 0)</f>
        <v>0</v>
      </c>
      <c r="V5615" s="2">
        <f>MAX(F5615 + P5615*Inputs!$B$15 - (Q5615/Inputs!$B$16) - U5615, 0)</f>
        <v>0</v>
      </c>
    </row>
    <row r="5616" spans="1:22" x14ac:dyDescent="0.3">
      <c r="A5616" s="1">
        <v>46256.916666666657</v>
      </c>
      <c r="B5616" s="2">
        <v>59.046186417154232</v>
      </c>
      <c r="C5616" s="2">
        <v>6.5899658008327853</v>
      </c>
      <c r="D5616" s="2">
        <f t="shared" si="1044"/>
        <v>36.237882235365639</v>
      </c>
      <c r="E5616" s="2">
        <f t="shared" si="1045"/>
        <v>23.837190120323541</v>
      </c>
      <c r="F5616" s="2">
        <f t="shared" si="1053"/>
        <v>0</v>
      </c>
      <c r="G5616" s="2">
        <f t="shared" si="1054"/>
        <v>340</v>
      </c>
      <c r="H5616" s="2">
        <f>MIN(Inputs!$B$2, (Inputs!$B$14 - F5616)/Inputs!$B$15)</f>
        <v>170</v>
      </c>
      <c r="I5616" s="2">
        <f>MAX(MIN(Inputs!$B$2, F5616*Inputs!$B$16, Inputs!$B$14*Inputs!$B$4 - G5616), 0)</f>
        <v>0</v>
      </c>
      <c r="J5616" s="2">
        <f>MAX(MIN(Inputs!$B$2, F5616*Inputs!$B$16, (Inputs!$B$14-F5616)/Inputs!$B$15)*Inputs!$B$9, 0)</f>
        <v>0</v>
      </c>
      <c r="K5616" s="2">
        <f>MAX(E5616*Inputs!$B$5 - B5616 - Inputs!$B$8, 0) * H5616</f>
        <v>0</v>
      </c>
      <c r="L5616" s="2">
        <f>IF(B5616 &gt;= D5616*Inputs!$B$10, MAX(B5616 - E5616/Inputs!$B$5 - Inputs!$B$8, 0) * I5616, 0)</f>
        <v>0</v>
      </c>
      <c r="M5616" s="2">
        <f t="shared" si="1046"/>
        <v>0</v>
      </c>
      <c r="N5616" s="3" t="str">
        <f t="shared" si="1047"/>
        <v>Idle</v>
      </c>
      <c r="O5616" s="3" t="str">
        <f t="shared" si="1055"/>
        <v>Idle</v>
      </c>
      <c r="P5616" s="2">
        <f t="shared" si="1048"/>
        <v>0</v>
      </c>
      <c r="Q5616" s="2">
        <f t="shared" si="1049"/>
        <v>0</v>
      </c>
      <c r="R5616" s="2">
        <f t="shared" si="1050"/>
        <v>0</v>
      </c>
      <c r="S5616" s="2">
        <f t="shared" si="1051"/>
        <v>0</v>
      </c>
      <c r="T5616" s="2">
        <f t="shared" si="1052"/>
        <v>0</v>
      </c>
      <c r="U5616" s="2">
        <f>IF(O5616="Reg", R5616 * Inputs!$B$7, 0)</f>
        <v>0</v>
      </c>
      <c r="V5616" s="2">
        <f>MAX(F5616 + P5616*Inputs!$B$15 - (Q5616/Inputs!$B$16) - U5616, 0)</f>
        <v>0</v>
      </c>
    </row>
    <row r="5617" spans="1:22" x14ac:dyDescent="0.3">
      <c r="A5617" s="1">
        <v>46256.958333333343</v>
      </c>
      <c r="B5617" s="2">
        <v>53.254559048704188</v>
      </c>
      <c r="C5617" s="2">
        <v>5.7735874132528844</v>
      </c>
      <c r="D5617" s="2">
        <f t="shared" si="1044"/>
        <v>36.237882235365639</v>
      </c>
      <c r="E5617" s="2">
        <f t="shared" si="1045"/>
        <v>13.996159050797838</v>
      </c>
      <c r="F5617" s="2">
        <f t="shared" si="1053"/>
        <v>0</v>
      </c>
      <c r="G5617" s="2">
        <f t="shared" si="1054"/>
        <v>340</v>
      </c>
      <c r="H5617" s="2">
        <f>MIN(Inputs!$B$2, (Inputs!$B$14 - F5617)/Inputs!$B$15)</f>
        <v>170</v>
      </c>
      <c r="I5617" s="2">
        <f>MAX(MIN(Inputs!$B$2, F5617*Inputs!$B$16, Inputs!$B$14*Inputs!$B$4 - G5617), 0)</f>
        <v>0</v>
      </c>
      <c r="J5617" s="2">
        <f>MAX(MIN(Inputs!$B$2, F5617*Inputs!$B$16, (Inputs!$B$14-F5617)/Inputs!$B$15)*Inputs!$B$9, 0)</f>
        <v>0</v>
      </c>
      <c r="K5617" s="2">
        <f>MAX(E5617*Inputs!$B$5 - B5617 - Inputs!$B$8, 0) * H5617</f>
        <v>0</v>
      </c>
      <c r="L5617" s="2">
        <f>IF(B5617 &gt;= D5617*Inputs!$B$10, MAX(B5617 - E5617/Inputs!$B$5 - Inputs!$B$8, 0) * I5617, 0)</f>
        <v>0</v>
      </c>
      <c r="M5617" s="2">
        <f t="shared" si="1046"/>
        <v>0</v>
      </c>
      <c r="N5617" s="3" t="str">
        <f t="shared" si="1047"/>
        <v>Idle</v>
      </c>
      <c r="O5617" s="3" t="str">
        <f t="shared" si="1055"/>
        <v>Idle</v>
      </c>
      <c r="P5617" s="2">
        <f t="shared" si="1048"/>
        <v>0</v>
      </c>
      <c r="Q5617" s="2">
        <f t="shared" si="1049"/>
        <v>0</v>
      </c>
      <c r="R5617" s="2">
        <f t="shared" si="1050"/>
        <v>0</v>
      </c>
      <c r="S5617" s="2">
        <f t="shared" si="1051"/>
        <v>0</v>
      </c>
      <c r="T5617" s="2">
        <f t="shared" si="1052"/>
        <v>0</v>
      </c>
      <c r="U5617" s="2">
        <f>IF(O5617="Reg", R5617 * Inputs!$B$7, 0)</f>
        <v>0</v>
      </c>
      <c r="V5617" s="2">
        <f>MAX(F5617 + P5617*Inputs!$B$15 - (Q5617/Inputs!$B$16) - U5617, 0)</f>
        <v>0</v>
      </c>
    </row>
    <row r="5618" spans="1:22" x14ac:dyDescent="0.3">
      <c r="A5618" s="1">
        <v>46257</v>
      </c>
      <c r="B5618" s="2">
        <v>15.98563750428389</v>
      </c>
      <c r="C5618" s="2">
        <v>7.7563597780180489</v>
      </c>
      <c r="D5618" s="2">
        <f t="shared" si="1044"/>
        <v>52.16947067418112</v>
      </c>
      <c r="E5618" s="2">
        <f t="shared" si="1045"/>
        <v>5.1203992093471387</v>
      </c>
      <c r="F5618" s="2">
        <f t="shared" si="1053"/>
        <v>0</v>
      </c>
      <c r="G5618" s="2">
        <f t="shared" si="1054"/>
        <v>0</v>
      </c>
      <c r="H5618" s="2">
        <f>MIN(Inputs!$B$2, (Inputs!$B$14 - F5618)/Inputs!$B$15)</f>
        <v>170</v>
      </c>
      <c r="I5618" s="2">
        <f>MAX(MIN(Inputs!$B$2, F5618*Inputs!$B$16, Inputs!$B$14*Inputs!$B$4 - G5618), 0)</f>
        <v>0</v>
      </c>
      <c r="J5618" s="2">
        <f>MAX(MIN(Inputs!$B$2, F5618*Inputs!$B$16, (Inputs!$B$14-F5618)/Inputs!$B$15)*Inputs!$B$9, 0)</f>
        <v>0</v>
      </c>
      <c r="K5618" s="2">
        <f>MAX(E5618*Inputs!$B$5 - B5618 - Inputs!$B$8, 0) * H5618</f>
        <v>0</v>
      </c>
      <c r="L5618" s="2">
        <f>IF(B5618 &gt;= D5618*Inputs!$B$10, MAX(B5618 - E5618/Inputs!$B$5 - Inputs!$B$8, 0) * I5618, 0)</f>
        <v>0</v>
      </c>
      <c r="M5618" s="2">
        <f t="shared" si="1046"/>
        <v>0</v>
      </c>
      <c r="N5618" s="3" t="str">
        <f t="shared" si="1047"/>
        <v>Idle</v>
      </c>
      <c r="O5618" s="3" t="str">
        <f t="shared" si="1055"/>
        <v>Idle</v>
      </c>
      <c r="P5618" s="2">
        <f t="shared" si="1048"/>
        <v>0</v>
      </c>
      <c r="Q5618" s="2">
        <f t="shared" si="1049"/>
        <v>0</v>
      </c>
      <c r="R5618" s="2">
        <f t="shared" si="1050"/>
        <v>0</v>
      </c>
      <c r="S5618" s="2">
        <f t="shared" si="1051"/>
        <v>0</v>
      </c>
      <c r="T5618" s="2">
        <f t="shared" si="1052"/>
        <v>0</v>
      </c>
      <c r="U5618" s="2">
        <f>IF(O5618="Reg", R5618 * Inputs!$B$7, 0)</f>
        <v>0</v>
      </c>
      <c r="V5618" s="2">
        <f>MAX(F5618 + P5618*Inputs!$B$15 - (Q5618/Inputs!$B$16) - U5618, 0)</f>
        <v>0</v>
      </c>
    </row>
    <row r="5619" spans="1:22" x14ac:dyDescent="0.3">
      <c r="A5619" s="1">
        <v>46257.041666666657</v>
      </c>
      <c r="B5619" s="2">
        <v>14.73675775179894</v>
      </c>
      <c r="C5619" s="2">
        <v>4.513114292007204</v>
      </c>
      <c r="D5619" s="2">
        <f t="shared" si="1044"/>
        <v>52.16947067418112</v>
      </c>
      <c r="E5619" s="2">
        <f t="shared" si="1045"/>
        <v>2.4561262919664899</v>
      </c>
      <c r="F5619" s="2">
        <f t="shared" si="1053"/>
        <v>0</v>
      </c>
      <c r="G5619" s="2">
        <f t="shared" si="1054"/>
        <v>0</v>
      </c>
      <c r="H5619" s="2">
        <f>MIN(Inputs!$B$2, (Inputs!$B$14 - F5619)/Inputs!$B$15)</f>
        <v>170</v>
      </c>
      <c r="I5619" s="2">
        <f>MAX(MIN(Inputs!$B$2, F5619*Inputs!$B$16, Inputs!$B$14*Inputs!$B$4 - G5619), 0)</f>
        <v>0</v>
      </c>
      <c r="J5619" s="2">
        <f>MAX(MIN(Inputs!$B$2, F5619*Inputs!$B$16, (Inputs!$B$14-F5619)/Inputs!$B$15)*Inputs!$B$9, 0)</f>
        <v>0</v>
      </c>
      <c r="K5619" s="2">
        <f>MAX(E5619*Inputs!$B$5 - B5619 - Inputs!$B$8, 0) * H5619</f>
        <v>0</v>
      </c>
      <c r="L5619" s="2">
        <f>IF(B5619 &gt;= D5619*Inputs!$B$10, MAX(B5619 - E5619/Inputs!$B$5 - Inputs!$B$8, 0) * I5619, 0)</f>
        <v>0</v>
      </c>
      <c r="M5619" s="2">
        <f t="shared" si="1046"/>
        <v>0</v>
      </c>
      <c r="N5619" s="3" t="str">
        <f t="shared" si="1047"/>
        <v>Idle</v>
      </c>
      <c r="O5619" s="3" t="str">
        <f t="shared" si="1055"/>
        <v>Idle</v>
      </c>
      <c r="P5619" s="2">
        <f t="shared" si="1048"/>
        <v>0</v>
      </c>
      <c r="Q5619" s="2">
        <f t="shared" si="1049"/>
        <v>0</v>
      </c>
      <c r="R5619" s="2">
        <f t="shared" si="1050"/>
        <v>0</v>
      </c>
      <c r="S5619" s="2">
        <f t="shared" si="1051"/>
        <v>0</v>
      </c>
      <c r="T5619" s="2">
        <f t="shared" si="1052"/>
        <v>0</v>
      </c>
      <c r="U5619" s="2">
        <f>IF(O5619="Reg", R5619 * Inputs!$B$7, 0)</f>
        <v>0</v>
      </c>
      <c r="V5619" s="2">
        <f>MAX(F5619 + P5619*Inputs!$B$15 - (Q5619/Inputs!$B$16) - U5619, 0)</f>
        <v>0</v>
      </c>
    </row>
    <row r="5620" spans="1:22" x14ac:dyDescent="0.3">
      <c r="A5620" s="1">
        <v>46257.083333333343</v>
      </c>
      <c r="B5620" s="2">
        <v>0</v>
      </c>
      <c r="C5620" s="2">
        <v>9.9533576312154803</v>
      </c>
      <c r="D5620" s="2">
        <f t="shared" si="1044"/>
        <v>52.16947067418112</v>
      </c>
      <c r="E5620" s="2">
        <f t="shared" si="1045"/>
        <v>0</v>
      </c>
      <c r="F5620" s="2">
        <f t="shared" si="1053"/>
        <v>0</v>
      </c>
      <c r="G5620" s="2">
        <f t="shared" si="1054"/>
        <v>0</v>
      </c>
      <c r="H5620" s="2">
        <f>MIN(Inputs!$B$2, (Inputs!$B$14 - F5620)/Inputs!$B$15)</f>
        <v>170</v>
      </c>
      <c r="I5620" s="2">
        <f>MAX(MIN(Inputs!$B$2, F5620*Inputs!$B$16, Inputs!$B$14*Inputs!$B$4 - G5620), 0)</f>
        <v>0</v>
      </c>
      <c r="J5620" s="2">
        <f>MAX(MIN(Inputs!$B$2, F5620*Inputs!$B$16, (Inputs!$B$14-F5620)/Inputs!$B$15)*Inputs!$B$9, 0)</f>
        <v>0</v>
      </c>
      <c r="K5620" s="2">
        <f>MAX(E5620*Inputs!$B$5 - B5620 - Inputs!$B$8, 0) * H5620</f>
        <v>0</v>
      </c>
      <c r="L5620" s="2">
        <f>IF(B5620 &gt;= D5620*Inputs!$B$10, MAX(B5620 - E5620/Inputs!$B$5 - Inputs!$B$8, 0) * I5620, 0)</f>
        <v>0</v>
      </c>
      <c r="M5620" s="2">
        <f t="shared" si="1046"/>
        <v>0</v>
      </c>
      <c r="N5620" s="3" t="str">
        <f t="shared" si="1047"/>
        <v>Idle</v>
      </c>
      <c r="O5620" s="3" t="str">
        <f t="shared" si="1055"/>
        <v>Idle</v>
      </c>
      <c r="P5620" s="2">
        <f t="shared" si="1048"/>
        <v>0</v>
      </c>
      <c r="Q5620" s="2">
        <f t="shared" si="1049"/>
        <v>0</v>
      </c>
      <c r="R5620" s="2">
        <f t="shared" si="1050"/>
        <v>0</v>
      </c>
      <c r="S5620" s="2">
        <f t="shared" si="1051"/>
        <v>0</v>
      </c>
      <c r="T5620" s="2">
        <f t="shared" si="1052"/>
        <v>0</v>
      </c>
      <c r="U5620" s="2">
        <f>IF(O5620="Reg", R5620 * Inputs!$B$7, 0)</f>
        <v>0</v>
      </c>
      <c r="V5620" s="2">
        <f>MAX(F5620 + P5620*Inputs!$B$15 - (Q5620/Inputs!$B$16) - U5620, 0)</f>
        <v>0</v>
      </c>
    </row>
    <row r="5621" spans="1:22" x14ac:dyDescent="0.3">
      <c r="A5621" s="1">
        <v>46257.125</v>
      </c>
      <c r="B5621" s="2">
        <v>0</v>
      </c>
      <c r="C5621" s="2">
        <v>19.1832572620302</v>
      </c>
      <c r="D5621" s="2">
        <f t="shared" si="1044"/>
        <v>52.16947067418112</v>
      </c>
      <c r="E5621" s="2">
        <f t="shared" si="1045"/>
        <v>0</v>
      </c>
      <c r="F5621" s="2">
        <f t="shared" si="1053"/>
        <v>0</v>
      </c>
      <c r="G5621" s="2">
        <f t="shared" si="1054"/>
        <v>0</v>
      </c>
      <c r="H5621" s="2">
        <f>MIN(Inputs!$B$2, (Inputs!$B$14 - F5621)/Inputs!$B$15)</f>
        <v>170</v>
      </c>
      <c r="I5621" s="2">
        <f>MAX(MIN(Inputs!$B$2, F5621*Inputs!$B$16, Inputs!$B$14*Inputs!$B$4 - G5621), 0)</f>
        <v>0</v>
      </c>
      <c r="J5621" s="2">
        <f>MAX(MIN(Inputs!$B$2, F5621*Inputs!$B$16, (Inputs!$B$14-F5621)/Inputs!$B$15)*Inputs!$B$9, 0)</f>
        <v>0</v>
      </c>
      <c r="K5621" s="2">
        <f>MAX(E5621*Inputs!$B$5 - B5621 - Inputs!$B$8, 0) * H5621</f>
        <v>0</v>
      </c>
      <c r="L5621" s="2">
        <f>IF(B5621 &gt;= D5621*Inputs!$B$10, MAX(B5621 - E5621/Inputs!$B$5 - Inputs!$B$8, 0) * I5621, 0)</f>
        <v>0</v>
      </c>
      <c r="M5621" s="2">
        <f t="shared" si="1046"/>
        <v>0</v>
      </c>
      <c r="N5621" s="3" t="str">
        <f t="shared" si="1047"/>
        <v>Idle</v>
      </c>
      <c r="O5621" s="3" t="str">
        <f t="shared" si="1055"/>
        <v>Idle</v>
      </c>
      <c r="P5621" s="2">
        <f t="shared" si="1048"/>
        <v>0</v>
      </c>
      <c r="Q5621" s="2">
        <f t="shared" si="1049"/>
        <v>0</v>
      </c>
      <c r="R5621" s="2">
        <f t="shared" si="1050"/>
        <v>0</v>
      </c>
      <c r="S5621" s="2">
        <f t="shared" si="1051"/>
        <v>0</v>
      </c>
      <c r="T5621" s="2">
        <f t="shared" si="1052"/>
        <v>0</v>
      </c>
      <c r="U5621" s="2">
        <f>IF(O5621="Reg", R5621 * Inputs!$B$7, 0)</f>
        <v>0</v>
      </c>
      <c r="V5621" s="2">
        <f>MAX(F5621 + P5621*Inputs!$B$15 - (Q5621/Inputs!$B$16) - U5621, 0)</f>
        <v>0</v>
      </c>
    </row>
    <row r="5622" spans="1:22" x14ac:dyDescent="0.3">
      <c r="A5622" s="1">
        <v>46257.166666666657</v>
      </c>
      <c r="B5622" s="2">
        <v>0</v>
      </c>
      <c r="C5622" s="2">
        <v>7.8132744185848244</v>
      </c>
      <c r="D5622" s="2">
        <f t="shared" si="1044"/>
        <v>52.16947067418112</v>
      </c>
      <c r="E5622" s="2">
        <f t="shared" si="1045"/>
        <v>0</v>
      </c>
      <c r="F5622" s="2">
        <f t="shared" si="1053"/>
        <v>0</v>
      </c>
      <c r="G5622" s="2">
        <f t="shared" si="1054"/>
        <v>0</v>
      </c>
      <c r="H5622" s="2">
        <f>MIN(Inputs!$B$2, (Inputs!$B$14 - F5622)/Inputs!$B$15)</f>
        <v>170</v>
      </c>
      <c r="I5622" s="2">
        <f>MAX(MIN(Inputs!$B$2, F5622*Inputs!$B$16, Inputs!$B$14*Inputs!$B$4 - G5622), 0)</f>
        <v>0</v>
      </c>
      <c r="J5622" s="2">
        <f>MAX(MIN(Inputs!$B$2, F5622*Inputs!$B$16, (Inputs!$B$14-F5622)/Inputs!$B$15)*Inputs!$B$9, 0)</f>
        <v>0</v>
      </c>
      <c r="K5622" s="2">
        <f>MAX(E5622*Inputs!$B$5 - B5622 - Inputs!$B$8, 0) * H5622</f>
        <v>0</v>
      </c>
      <c r="L5622" s="2">
        <f>IF(B5622 &gt;= D5622*Inputs!$B$10, MAX(B5622 - E5622/Inputs!$B$5 - Inputs!$B$8, 0) * I5622, 0)</f>
        <v>0</v>
      </c>
      <c r="M5622" s="2">
        <f t="shared" si="1046"/>
        <v>0</v>
      </c>
      <c r="N5622" s="3" t="str">
        <f t="shared" si="1047"/>
        <v>Idle</v>
      </c>
      <c r="O5622" s="3" t="str">
        <f t="shared" si="1055"/>
        <v>Idle</v>
      </c>
      <c r="P5622" s="2">
        <f t="shared" si="1048"/>
        <v>0</v>
      </c>
      <c r="Q5622" s="2">
        <f t="shared" si="1049"/>
        <v>0</v>
      </c>
      <c r="R5622" s="2">
        <f t="shared" si="1050"/>
        <v>0</v>
      </c>
      <c r="S5622" s="2">
        <f t="shared" si="1051"/>
        <v>0</v>
      </c>
      <c r="T5622" s="2">
        <f t="shared" si="1052"/>
        <v>0</v>
      </c>
      <c r="U5622" s="2">
        <f>IF(O5622="Reg", R5622 * Inputs!$B$7, 0)</f>
        <v>0</v>
      </c>
      <c r="V5622" s="2">
        <f>MAX(F5622 + P5622*Inputs!$B$15 - (Q5622/Inputs!$B$16) - U5622, 0)</f>
        <v>0</v>
      </c>
    </row>
    <row r="5623" spans="1:22" x14ac:dyDescent="0.3">
      <c r="A5623" s="1">
        <v>46257.208333333343</v>
      </c>
      <c r="B5623" s="2">
        <v>0</v>
      </c>
      <c r="C5623" s="2">
        <v>1.8647670514602559</v>
      </c>
      <c r="D5623" s="2">
        <f t="shared" si="1044"/>
        <v>52.16947067418112</v>
      </c>
      <c r="E5623" s="2">
        <f t="shared" si="1045"/>
        <v>0</v>
      </c>
      <c r="F5623" s="2">
        <f t="shared" si="1053"/>
        <v>0</v>
      </c>
      <c r="G5623" s="2">
        <f t="shared" si="1054"/>
        <v>0</v>
      </c>
      <c r="H5623" s="2">
        <f>MIN(Inputs!$B$2, (Inputs!$B$14 - F5623)/Inputs!$B$15)</f>
        <v>170</v>
      </c>
      <c r="I5623" s="2">
        <f>MAX(MIN(Inputs!$B$2, F5623*Inputs!$B$16, Inputs!$B$14*Inputs!$B$4 - G5623), 0)</f>
        <v>0</v>
      </c>
      <c r="J5623" s="2">
        <f>MAX(MIN(Inputs!$B$2, F5623*Inputs!$B$16, (Inputs!$B$14-F5623)/Inputs!$B$15)*Inputs!$B$9, 0)</f>
        <v>0</v>
      </c>
      <c r="K5623" s="2">
        <f>MAX(E5623*Inputs!$B$5 - B5623 - Inputs!$B$8, 0) * H5623</f>
        <v>0</v>
      </c>
      <c r="L5623" s="2">
        <f>IF(B5623 &gt;= D5623*Inputs!$B$10, MAX(B5623 - E5623/Inputs!$B$5 - Inputs!$B$8, 0) * I5623, 0)</f>
        <v>0</v>
      </c>
      <c r="M5623" s="2">
        <f t="shared" si="1046"/>
        <v>0</v>
      </c>
      <c r="N5623" s="3" t="str">
        <f t="shared" si="1047"/>
        <v>Idle</v>
      </c>
      <c r="O5623" s="3" t="str">
        <f t="shared" si="1055"/>
        <v>Idle</v>
      </c>
      <c r="P5623" s="2">
        <f t="shared" si="1048"/>
        <v>0</v>
      </c>
      <c r="Q5623" s="2">
        <f t="shared" si="1049"/>
        <v>0</v>
      </c>
      <c r="R5623" s="2">
        <f t="shared" si="1050"/>
        <v>0</v>
      </c>
      <c r="S5623" s="2">
        <f t="shared" si="1051"/>
        <v>0</v>
      </c>
      <c r="T5623" s="2">
        <f t="shared" si="1052"/>
        <v>0</v>
      </c>
      <c r="U5623" s="2">
        <f>IF(O5623="Reg", R5623 * Inputs!$B$7, 0)</f>
        <v>0</v>
      </c>
      <c r="V5623" s="2">
        <f>MAX(F5623 + P5623*Inputs!$B$15 - (Q5623/Inputs!$B$16) - U5623, 0)</f>
        <v>0</v>
      </c>
    </row>
    <row r="5624" spans="1:22" x14ac:dyDescent="0.3">
      <c r="A5624" s="1">
        <v>46257.25</v>
      </c>
      <c r="B5624" s="2">
        <v>0</v>
      </c>
      <c r="C5624" s="2">
        <v>4.469705344648327</v>
      </c>
      <c r="D5624" s="2">
        <f t="shared" si="1044"/>
        <v>52.16947067418112</v>
      </c>
      <c r="E5624" s="2">
        <f t="shared" si="1045"/>
        <v>35.319101694567514</v>
      </c>
      <c r="F5624" s="2">
        <f t="shared" si="1053"/>
        <v>0</v>
      </c>
      <c r="G5624" s="2">
        <f t="shared" si="1054"/>
        <v>0</v>
      </c>
      <c r="H5624" s="2">
        <f>MIN(Inputs!$B$2, (Inputs!$B$14 - F5624)/Inputs!$B$15)</f>
        <v>170</v>
      </c>
      <c r="I5624" s="2">
        <f>MAX(MIN(Inputs!$B$2, F5624*Inputs!$B$16, Inputs!$B$14*Inputs!$B$4 - G5624), 0)</f>
        <v>0</v>
      </c>
      <c r="J5624" s="2">
        <f>MAX(MIN(Inputs!$B$2, F5624*Inputs!$B$16, (Inputs!$B$14-F5624)/Inputs!$B$15)*Inputs!$B$9, 0)</f>
        <v>0</v>
      </c>
      <c r="K5624" s="2">
        <f>MAX(E5624*Inputs!$B$5 - B5624 - Inputs!$B$8, 0) * H5624</f>
        <v>1883.7376135073</v>
      </c>
      <c r="L5624" s="2">
        <f>IF(B5624 &gt;= D5624*Inputs!$B$10, MAX(B5624 - E5624/Inputs!$B$5 - Inputs!$B$8, 0) * I5624, 0)</f>
        <v>0</v>
      </c>
      <c r="M5624" s="2">
        <f t="shared" si="1046"/>
        <v>0</v>
      </c>
      <c r="N5624" s="3" t="str">
        <f t="shared" si="1047"/>
        <v>Charge</v>
      </c>
      <c r="O5624" s="3" t="str">
        <f t="shared" si="1055"/>
        <v>Charge</v>
      </c>
      <c r="P5624" s="2">
        <f t="shared" si="1048"/>
        <v>170</v>
      </c>
      <c r="Q5624" s="2">
        <f t="shared" si="1049"/>
        <v>0</v>
      </c>
      <c r="R5624" s="2">
        <f t="shared" si="1050"/>
        <v>0</v>
      </c>
      <c r="S5624" s="2">
        <f t="shared" si="1051"/>
        <v>0</v>
      </c>
      <c r="T5624" s="2">
        <f t="shared" si="1052"/>
        <v>0</v>
      </c>
      <c r="U5624" s="2">
        <f>IF(O5624="Reg", R5624 * Inputs!$B$7, 0)</f>
        <v>0</v>
      </c>
      <c r="V5624" s="2">
        <f>MAX(F5624 + P5624*Inputs!$B$15 - (Q5624/Inputs!$B$16) - U5624, 0)</f>
        <v>170</v>
      </c>
    </row>
    <row r="5625" spans="1:22" x14ac:dyDescent="0.3">
      <c r="A5625" s="1">
        <v>46257.291666666657</v>
      </c>
      <c r="B5625" s="2">
        <v>0</v>
      </c>
      <c r="C5625" s="2">
        <v>5.9382137551933294</v>
      </c>
      <c r="D5625" s="2">
        <f t="shared" si="1044"/>
        <v>52.16947067418112</v>
      </c>
      <c r="E5625" s="2">
        <f t="shared" si="1045"/>
        <v>40.927766977914565</v>
      </c>
      <c r="F5625" s="2">
        <f t="shared" si="1053"/>
        <v>170</v>
      </c>
      <c r="G5625" s="2">
        <f t="shared" si="1054"/>
        <v>0</v>
      </c>
      <c r="H5625" s="2">
        <f>MIN(Inputs!$B$2, (Inputs!$B$14 - F5625)/Inputs!$B$15)</f>
        <v>170</v>
      </c>
      <c r="I5625" s="2">
        <f>MAX(MIN(Inputs!$B$2, F5625*Inputs!$B$16, Inputs!$B$14*Inputs!$B$4 - G5625), 0)</f>
        <v>170</v>
      </c>
      <c r="J5625" s="2">
        <f>MAX(MIN(Inputs!$B$2, F5625*Inputs!$B$16, (Inputs!$B$14-F5625)/Inputs!$B$15)*Inputs!$B$9, 0)</f>
        <v>136</v>
      </c>
      <c r="K5625" s="2">
        <f>MAX(E5625*Inputs!$B$5 - B5625 - Inputs!$B$8, 0) * H5625</f>
        <v>2722.7939398960198</v>
      </c>
      <c r="L5625" s="2">
        <f>IF(B5625 &gt;= D5625*Inputs!$B$10, MAX(B5625 - E5625/Inputs!$B$5 - Inputs!$B$8, 0) * I5625, 0)</f>
        <v>0</v>
      </c>
      <c r="M5625" s="2">
        <f t="shared" si="1046"/>
        <v>807.59707070629281</v>
      </c>
      <c r="N5625" s="3" t="str">
        <f t="shared" si="1047"/>
        <v>Charge</v>
      </c>
      <c r="O5625" s="3" t="str">
        <f t="shared" si="1055"/>
        <v>Charge</v>
      </c>
      <c r="P5625" s="2">
        <f t="shared" si="1048"/>
        <v>170</v>
      </c>
      <c r="Q5625" s="2">
        <f t="shared" si="1049"/>
        <v>0</v>
      </c>
      <c r="R5625" s="2">
        <f t="shared" si="1050"/>
        <v>0</v>
      </c>
      <c r="S5625" s="2">
        <f t="shared" si="1051"/>
        <v>0</v>
      </c>
      <c r="T5625" s="2">
        <f t="shared" si="1052"/>
        <v>0</v>
      </c>
      <c r="U5625" s="2">
        <f>IF(O5625="Reg", R5625 * Inputs!$B$7, 0)</f>
        <v>0</v>
      </c>
      <c r="V5625" s="2">
        <f>MAX(F5625 + P5625*Inputs!$B$15 - (Q5625/Inputs!$B$16) - U5625, 0)</f>
        <v>340</v>
      </c>
    </row>
    <row r="5626" spans="1:22" x14ac:dyDescent="0.3">
      <c r="A5626" s="1">
        <v>46257.333333333343</v>
      </c>
      <c r="B5626" s="2">
        <v>0</v>
      </c>
      <c r="C5626" s="2">
        <v>8.3212462547486883</v>
      </c>
      <c r="D5626" s="2">
        <f t="shared" si="1044"/>
        <v>52.16947067418112</v>
      </c>
      <c r="E5626" s="2">
        <f t="shared" si="1045"/>
        <v>48.432359350741102</v>
      </c>
      <c r="F5626" s="2">
        <f t="shared" si="1053"/>
        <v>340</v>
      </c>
      <c r="G5626" s="2">
        <f t="shared" si="1054"/>
        <v>0</v>
      </c>
      <c r="H5626" s="2">
        <f>MIN(Inputs!$B$2, (Inputs!$B$14 - F5626)/Inputs!$B$15)</f>
        <v>0</v>
      </c>
      <c r="I5626" s="2">
        <f>MAX(MIN(Inputs!$B$2, F5626*Inputs!$B$16, Inputs!$B$14*Inputs!$B$4 - G5626), 0)</f>
        <v>170</v>
      </c>
      <c r="J5626" s="2">
        <f>MAX(MIN(Inputs!$B$2, F5626*Inputs!$B$16, (Inputs!$B$14-F5626)/Inputs!$B$15)*Inputs!$B$9, 0)</f>
        <v>0</v>
      </c>
      <c r="K5626" s="2">
        <f>MAX(E5626*Inputs!$B$5 - B5626 - Inputs!$B$8, 0) * H5626</f>
        <v>0</v>
      </c>
      <c r="L5626" s="2">
        <f>IF(B5626 &gt;= D5626*Inputs!$B$10, MAX(B5626 - E5626/Inputs!$B$5 - Inputs!$B$8, 0) * I5626, 0)</f>
        <v>0</v>
      </c>
      <c r="M5626" s="2">
        <f t="shared" si="1046"/>
        <v>0</v>
      </c>
      <c r="N5626" s="3" t="str">
        <f t="shared" si="1047"/>
        <v>Idle</v>
      </c>
      <c r="O5626" s="3" t="str">
        <f t="shared" si="1055"/>
        <v>Idle</v>
      </c>
      <c r="P5626" s="2">
        <f t="shared" si="1048"/>
        <v>0</v>
      </c>
      <c r="Q5626" s="2">
        <f t="shared" si="1049"/>
        <v>0</v>
      </c>
      <c r="R5626" s="2">
        <f t="shared" si="1050"/>
        <v>0</v>
      </c>
      <c r="S5626" s="2">
        <f t="shared" si="1051"/>
        <v>0</v>
      </c>
      <c r="T5626" s="2">
        <f t="shared" si="1052"/>
        <v>0</v>
      </c>
      <c r="U5626" s="2">
        <f>IF(O5626="Reg", R5626 * Inputs!$B$7, 0)</f>
        <v>0</v>
      </c>
      <c r="V5626" s="2">
        <f>MAX(F5626 + P5626*Inputs!$B$15 - (Q5626/Inputs!$B$16) - U5626, 0)</f>
        <v>340</v>
      </c>
    </row>
    <row r="5627" spans="1:22" x14ac:dyDescent="0.3">
      <c r="A5627" s="1">
        <v>46257.375</v>
      </c>
      <c r="B5627" s="2">
        <v>0</v>
      </c>
      <c r="C5627" s="2">
        <v>2.4324602854958499</v>
      </c>
      <c r="D5627" s="2">
        <f t="shared" si="1044"/>
        <v>52.16947067418112</v>
      </c>
      <c r="E5627" s="2">
        <f t="shared" si="1045"/>
        <v>58.670862673315874</v>
      </c>
      <c r="F5627" s="2">
        <f t="shared" si="1053"/>
        <v>340</v>
      </c>
      <c r="G5627" s="2">
        <f t="shared" si="1054"/>
        <v>0</v>
      </c>
      <c r="H5627" s="2">
        <f>MIN(Inputs!$B$2, (Inputs!$B$14 - F5627)/Inputs!$B$15)</f>
        <v>0</v>
      </c>
      <c r="I5627" s="2">
        <f>MAX(MIN(Inputs!$B$2, F5627*Inputs!$B$16, Inputs!$B$14*Inputs!$B$4 - G5627), 0)</f>
        <v>170</v>
      </c>
      <c r="J5627" s="2">
        <f>MAX(MIN(Inputs!$B$2, F5627*Inputs!$B$16, (Inputs!$B$14-F5627)/Inputs!$B$15)*Inputs!$B$9, 0)</f>
        <v>0</v>
      </c>
      <c r="K5627" s="2">
        <f>MAX(E5627*Inputs!$B$5 - B5627 - Inputs!$B$8, 0) * H5627</f>
        <v>0</v>
      </c>
      <c r="L5627" s="2">
        <f>IF(B5627 &gt;= D5627*Inputs!$B$10, MAX(B5627 - E5627/Inputs!$B$5 - Inputs!$B$8, 0) * I5627, 0)</f>
        <v>0</v>
      </c>
      <c r="M5627" s="2">
        <f t="shared" si="1046"/>
        <v>0</v>
      </c>
      <c r="N5627" s="3" t="str">
        <f t="shared" si="1047"/>
        <v>Idle</v>
      </c>
      <c r="O5627" s="3" t="str">
        <f t="shared" si="1055"/>
        <v>Idle</v>
      </c>
      <c r="P5627" s="2">
        <f t="shared" si="1048"/>
        <v>0</v>
      </c>
      <c r="Q5627" s="2">
        <f t="shared" si="1049"/>
        <v>0</v>
      </c>
      <c r="R5627" s="2">
        <f t="shared" si="1050"/>
        <v>0</v>
      </c>
      <c r="S5627" s="2">
        <f t="shared" si="1051"/>
        <v>0</v>
      </c>
      <c r="T5627" s="2">
        <f t="shared" si="1052"/>
        <v>0</v>
      </c>
      <c r="U5627" s="2">
        <f>IF(O5627="Reg", R5627 * Inputs!$B$7, 0)</f>
        <v>0</v>
      </c>
      <c r="V5627" s="2">
        <f>MAX(F5627 + P5627*Inputs!$B$15 - (Q5627/Inputs!$B$16) - U5627, 0)</f>
        <v>340</v>
      </c>
    </row>
    <row r="5628" spans="1:22" x14ac:dyDescent="0.3">
      <c r="A5628" s="1">
        <v>46257.416666666657</v>
      </c>
      <c r="B5628" s="2">
        <v>0</v>
      </c>
      <c r="C5628" s="2">
        <v>3.8199787133480672</v>
      </c>
      <c r="D5628" s="2">
        <f t="shared" si="1044"/>
        <v>52.16947067418112</v>
      </c>
      <c r="E5628" s="2">
        <f t="shared" si="1045"/>
        <v>101.80053665948822</v>
      </c>
      <c r="F5628" s="2">
        <f t="shared" si="1053"/>
        <v>340</v>
      </c>
      <c r="G5628" s="2">
        <f t="shared" si="1054"/>
        <v>0</v>
      </c>
      <c r="H5628" s="2">
        <f>MIN(Inputs!$B$2, (Inputs!$B$14 - F5628)/Inputs!$B$15)</f>
        <v>0</v>
      </c>
      <c r="I5628" s="2">
        <f>MAX(MIN(Inputs!$B$2, F5628*Inputs!$B$16, Inputs!$B$14*Inputs!$B$4 - G5628), 0)</f>
        <v>170</v>
      </c>
      <c r="J5628" s="2">
        <f>MAX(MIN(Inputs!$B$2, F5628*Inputs!$B$16, (Inputs!$B$14-F5628)/Inputs!$B$15)*Inputs!$B$9, 0)</f>
        <v>0</v>
      </c>
      <c r="K5628" s="2">
        <f>MAX(E5628*Inputs!$B$5 - B5628 - Inputs!$B$8, 0) * H5628</f>
        <v>0</v>
      </c>
      <c r="L5628" s="2">
        <f>IF(B5628 &gt;= D5628*Inputs!$B$10, MAX(B5628 - E5628/Inputs!$B$5 - Inputs!$B$8, 0) * I5628, 0)</f>
        <v>0</v>
      </c>
      <c r="M5628" s="2">
        <f t="shared" si="1046"/>
        <v>0</v>
      </c>
      <c r="N5628" s="3" t="str">
        <f t="shared" si="1047"/>
        <v>Idle</v>
      </c>
      <c r="O5628" s="3" t="str">
        <f t="shared" si="1055"/>
        <v>Idle</v>
      </c>
      <c r="P5628" s="2">
        <f t="shared" si="1048"/>
        <v>0</v>
      </c>
      <c r="Q5628" s="2">
        <f t="shared" si="1049"/>
        <v>0</v>
      </c>
      <c r="R5628" s="2">
        <f t="shared" si="1050"/>
        <v>0</v>
      </c>
      <c r="S5628" s="2">
        <f t="shared" si="1051"/>
        <v>0</v>
      </c>
      <c r="T5628" s="2">
        <f t="shared" si="1052"/>
        <v>0</v>
      </c>
      <c r="U5628" s="2">
        <f>IF(O5628="Reg", R5628 * Inputs!$B$7, 0)</f>
        <v>0</v>
      </c>
      <c r="V5628" s="2">
        <f>MAX(F5628 + P5628*Inputs!$B$15 - (Q5628/Inputs!$B$16) - U5628, 0)</f>
        <v>340</v>
      </c>
    </row>
    <row r="5629" spans="1:22" x14ac:dyDescent="0.3">
      <c r="A5629" s="1">
        <v>46257.458333333343</v>
      </c>
      <c r="B5629" s="2">
        <v>211.9146101674051</v>
      </c>
      <c r="C5629" s="2">
        <v>2.9309962900534692</v>
      </c>
      <c r="D5629" s="2">
        <f t="shared" si="1044"/>
        <v>52.16947067418112</v>
      </c>
      <c r="E5629" s="2">
        <f t="shared" si="1045"/>
        <v>115.55613698855041</v>
      </c>
      <c r="F5629" s="2">
        <f t="shared" si="1053"/>
        <v>340</v>
      </c>
      <c r="G5629" s="2">
        <f t="shared" si="1054"/>
        <v>0</v>
      </c>
      <c r="H5629" s="2">
        <f>MIN(Inputs!$B$2, (Inputs!$B$14 - F5629)/Inputs!$B$15)</f>
        <v>0</v>
      </c>
      <c r="I5629" s="2">
        <f>MAX(MIN(Inputs!$B$2, F5629*Inputs!$B$16, Inputs!$B$14*Inputs!$B$4 - G5629), 0)</f>
        <v>170</v>
      </c>
      <c r="J5629" s="2">
        <f>MAX(MIN(Inputs!$B$2, F5629*Inputs!$B$16, (Inputs!$B$14-F5629)/Inputs!$B$15)*Inputs!$B$9, 0)</f>
        <v>0</v>
      </c>
      <c r="K5629" s="2">
        <f>MAX(E5629*Inputs!$B$5 - B5629 - Inputs!$B$8, 0) * H5629</f>
        <v>0</v>
      </c>
      <c r="L5629" s="2">
        <f>IF(B5629 &gt;= D5629*Inputs!$B$10, MAX(B5629 - E5629/Inputs!$B$5 - Inputs!$B$8, 0) * I5629, 0)</f>
        <v>10302.139082943448</v>
      </c>
      <c r="M5629" s="2">
        <f t="shared" si="1046"/>
        <v>0</v>
      </c>
      <c r="N5629" s="3" t="str">
        <f t="shared" si="1047"/>
        <v>Discharge</v>
      </c>
      <c r="O5629" s="3" t="str">
        <f t="shared" si="1055"/>
        <v>Discharge</v>
      </c>
      <c r="P5629" s="2">
        <f t="shared" si="1048"/>
        <v>0</v>
      </c>
      <c r="Q5629" s="2">
        <f t="shared" si="1049"/>
        <v>170</v>
      </c>
      <c r="R5629" s="2">
        <f t="shared" si="1050"/>
        <v>0</v>
      </c>
      <c r="S5629" s="2">
        <f t="shared" si="1051"/>
        <v>36025.483728458865</v>
      </c>
      <c r="T5629" s="2">
        <f t="shared" si="1052"/>
        <v>0</v>
      </c>
      <c r="U5629" s="2">
        <f>IF(O5629="Reg", R5629 * Inputs!$B$7, 0)</f>
        <v>0</v>
      </c>
      <c r="V5629" s="2">
        <f>MAX(F5629 + P5629*Inputs!$B$15 - (Q5629/Inputs!$B$16) - U5629, 0)</f>
        <v>170</v>
      </c>
    </row>
    <row r="5630" spans="1:22" x14ac:dyDescent="0.3">
      <c r="A5630" s="1">
        <v>46257.5</v>
      </c>
      <c r="B5630" s="2">
        <v>33.65199170008227</v>
      </c>
      <c r="C5630" s="2">
        <v>14.6434025708623</v>
      </c>
      <c r="D5630" s="2">
        <f t="shared" si="1044"/>
        <v>52.16947067418112</v>
      </c>
      <c r="E5630" s="2">
        <f t="shared" si="1045"/>
        <v>94.438078853205226</v>
      </c>
      <c r="F5630" s="2">
        <f t="shared" si="1053"/>
        <v>170</v>
      </c>
      <c r="G5630" s="2">
        <f t="shared" si="1054"/>
        <v>170</v>
      </c>
      <c r="H5630" s="2">
        <f>MIN(Inputs!$B$2, (Inputs!$B$14 - F5630)/Inputs!$B$15)</f>
        <v>170</v>
      </c>
      <c r="I5630" s="2">
        <f>MAX(MIN(Inputs!$B$2, F5630*Inputs!$B$16, Inputs!$B$14*Inputs!$B$4 - G5630), 0)</f>
        <v>170</v>
      </c>
      <c r="J5630" s="2">
        <f>MAX(MIN(Inputs!$B$2, F5630*Inputs!$B$16, (Inputs!$B$14-F5630)/Inputs!$B$15)*Inputs!$B$9, 0)</f>
        <v>136</v>
      </c>
      <c r="K5630" s="2">
        <f>MAX(E5630*Inputs!$B$5 - B5630 - Inputs!$B$8, 0) * H5630</f>
        <v>5007.0980074255158</v>
      </c>
      <c r="L5630" s="2">
        <f>IF(B5630 &gt;= D5630*Inputs!$B$10, MAX(B5630 - E5630/Inputs!$B$5 - Inputs!$B$8, 0) * I5630, 0)</f>
        <v>0</v>
      </c>
      <c r="M5630" s="2">
        <f t="shared" si="1046"/>
        <v>1991.5027496372727</v>
      </c>
      <c r="N5630" s="3" t="str">
        <f t="shared" si="1047"/>
        <v>Charge</v>
      </c>
      <c r="O5630" s="3" t="str">
        <f t="shared" si="1055"/>
        <v>Discharge</v>
      </c>
      <c r="P5630" s="2">
        <f t="shared" si="1048"/>
        <v>0</v>
      </c>
      <c r="Q5630" s="2">
        <f t="shared" si="1049"/>
        <v>170</v>
      </c>
      <c r="R5630" s="2">
        <f t="shared" si="1050"/>
        <v>0</v>
      </c>
      <c r="S5630" s="2">
        <f t="shared" si="1051"/>
        <v>5720.8385890139862</v>
      </c>
      <c r="T5630" s="2">
        <f t="shared" si="1052"/>
        <v>0</v>
      </c>
      <c r="U5630" s="2">
        <f>IF(O5630="Reg", R5630 * Inputs!$B$7, 0)</f>
        <v>0</v>
      </c>
      <c r="V5630" s="2">
        <f>MAX(F5630 + P5630*Inputs!$B$15 - (Q5630/Inputs!$B$16) - U5630, 0)</f>
        <v>0</v>
      </c>
    </row>
    <row r="5631" spans="1:22" x14ac:dyDescent="0.3">
      <c r="A5631" s="1">
        <v>46257.541666666657</v>
      </c>
      <c r="B5631" s="2">
        <v>45.027554236959247</v>
      </c>
      <c r="C5631" s="2">
        <v>28.27725107937389</v>
      </c>
      <c r="D5631" s="2">
        <f t="shared" si="1044"/>
        <v>52.16947067418112</v>
      </c>
      <c r="E5631" s="2">
        <f t="shared" si="1045"/>
        <v>105.91189200300755</v>
      </c>
      <c r="F5631" s="2">
        <f t="shared" si="1053"/>
        <v>0</v>
      </c>
      <c r="G5631" s="2">
        <f t="shared" si="1054"/>
        <v>340</v>
      </c>
      <c r="H5631" s="2">
        <f>MIN(Inputs!$B$2, (Inputs!$B$14 - F5631)/Inputs!$B$15)</f>
        <v>170</v>
      </c>
      <c r="I5631" s="2">
        <f>MAX(MIN(Inputs!$B$2, F5631*Inputs!$B$16, Inputs!$B$14*Inputs!$B$4 - G5631), 0)</f>
        <v>0</v>
      </c>
      <c r="J5631" s="2">
        <f>MAX(MIN(Inputs!$B$2, F5631*Inputs!$B$16, (Inputs!$B$14-F5631)/Inputs!$B$15)*Inputs!$B$9, 0)</f>
        <v>0</v>
      </c>
      <c r="K5631" s="2">
        <f>MAX(E5631*Inputs!$B$5 - B5631 - Inputs!$B$8, 0) * H5631</f>
        <v>4789.7348233668572</v>
      </c>
      <c r="L5631" s="2">
        <f>IF(B5631 &gt;= D5631*Inputs!$B$10, MAX(B5631 - E5631/Inputs!$B$5 - Inputs!$B$8, 0) * I5631, 0)</f>
        <v>0</v>
      </c>
      <c r="M5631" s="2">
        <f t="shared" si="1046"/>
        <v>0</v>
      </c>
      <c r="N5631" s="3" t="str">
        <f t="shared" si="1047"/>
        <v>Charge</v>
      </c>
      <c r="O5631" s="3" t="str">
        <f t="shared" si="1055"/>
        <v>Charge</v>
      </c>
      <c r="P5631" s="2">
        <f t="shared" si="1048"/>
        <v>170</v>
      </c>
      <c r="Q5631" s="2">
        <f t="shared" si="1049"/>
        <v>0</v>
      </c>
      <c r="R5631" s="2">
        <f t="shared" si="1050"/>
        <v>0</v>
      </c>
      <c r="S5631" s="2">
        <f t="shared" si="1051"/>
        <v>-7654.6842202830721</v>
      </c>
      <c r="T5631" s="2">
        <f t="shared" si="1052"/>
        <v>0</v>
      </c>
      <c r="U5631" s="2">
        <f>IF(O5631="Reg", R5631 * Inputs!$B$7, 0)</f>
        <v>0</v>
      </c>
      <c r="V5631" s="2">
        <f>MAX(F5631 + P5631*Inputs!$B$15 - (Q5631/Inputs!$B$16) - U5631, 0)</f>
        <v>170</v>
      </c>
    </row>
    <row r="5632" spans="1:22" x14ac:dyDescent="0.3">
      <c r="A5632" s="1">
        <v>46257.583333333343</v>
      </c>
      <c r="B5632" s="2">
        <v>61.431019935448653</v>
      </c>
      <c r="C5632" s="2">
        <v>1.125298987313309</v>
      </c>
      <c r="D5632" s="2">
        <f t="shared" si="1044"/>
        <v>52.16947067418112</v>
      </c>
      <c r="E5632" s="2">
        <f t="shared" si="1045"/>
        <v>112.05833481625372</v>
      </c>
      <c r="F5632" s="2">
        <f t="shared" si="1053"/>
        <v>170</v>
      </c>
      <c r="G5632" s="2">
        <f t="shared" si="1054"/>
        <v>340</v>
      </c>
      <c r="H5632" s="2">
        <f>MIN(Inputs!$B$2, (Inputs!$B$14 - F5632)/Inputs!$B$15)</f>
        <v>170</v>
      </c>
      <c r="I5632" s="2">
        <f>MAX(MIN(Inputs!$B$2, F5632*Inputs!$B$16, Inputs!$B$14*Inputs!$B$4 - G5632), 0)</f>
        <v>0</v>
      </c>
      <c r="J5632" s="2">
        <f>MAX(MIN(Inputs!$B$2, F5632*Inputs!$B$16, (Inputs!$B$14-F5632)/Inputs!$B$15)*Inputs!$B$9, 0)</f>
        <v>136</v>
      </c>
      <c r="K5632" s="2">
        <f>MAX(E5632*Inputs!$B$5 - B5632 - Inputs!$B$8, 0) * H5632</f>
        <v>2920.6534994852859</v>
      </c>
      <c r="L5632" s="2">
        <f>IF(B5632 &gt;= D5632*Inputs!$B$10, MAX(B5632 - E5632/Inputs!$B$5 - Inputs!$B$8, 0) * I5632, 0)</f>
        <v>0</v>
      </c>
      <c r="M5632" s="2">
        <f t="shared" si="1046"/>
        <v>153.04066227461001</v>
      </c>
      <c r="N5632" s="3" t="str">
        <f t="shared" si="1047"/>
        <v>Charge</v>
      </c>
      <c r="O5632" s="3" t="str">
        <f t="shared" si="1055"/>
        <v>Charge</v>
      </c>
      <c r="P5632" s="2">
        <f t="shared" si="1048"/>
        <v>170</v>
      </c>
      <c r="Q5632" s="2">
        <f t="shared" si="1049"/>
        <v>0</v>
      </c>
      <c r="R5632" s="2">
        <f t="shared" si="1050"/>
        <v>0</v>
      </c>
      <c r="S5632" s="2">
        <f t="shared" si="1051"/>
        <v>-10443.273389026272</v>
      </c>
      <c r="T5632" s="2">
        <f t="shared" si="1052"/>
        <v>0</v>
      </c>
      <c r="U5632" s="2">
        <f>IF(O5632="Reg", R5632 * Inputs!$B$7, 0)</f>
        <v>0</v>
      </c>
      <c r="V5632" s="2">
        <f>MAX(F5632 + P5632*Inputs!$B$15 - (Q5632/Inputs!$B$16) - U5632, 0)</f>
        <v>340</v>
      </c>
    </row>
    <row r="5633" spans="1:22" x14ac:dyDescent="0.3">
      <c r="A5633" s="1">
        <v>46257.625</v>
      </c>
      <c r="B5633" s="2">
        <v>258.77804391703398</v>
      </c>
      <c r="C5633" s="2">
        <v>5.0782652555102237</v>
      </c>
      <c r="D5633" s="2">
        <f t="shared" si="1044"/>
        <v>52.16947067418112</v>
      </c>
      <c r="E5633" s="2">
        <f t="shared" si="1045"/>
        <v>114.69003345418496</v>
      </c>
      <c r="F5633" s="2">
        <f t="shared" si="1053"/>
        <v>340</v>
      </c>
      <c r="G5633" s="2">
        <f t="shared" si="1054"/>
        <v>340</v>
      </c>
      <c r="H5633" s="2">
        <f>MIN(Inputs!$B$2, (Inputs!$B$14 - F5633)/Inputs!$B$15)</f>
        <v>0</v>
      </c>
      <c r="I5633" s="2">
        <f>MAX(MIN(Inputs!$B$2, F5633*Inputs!$B$16, Inputs!$B$14*Inputs!$B$4 - G5633), 0)</f>
        <v>0</v>
      </c>
      <c r="J5633" s="2">
        <f>MAX(MIN(Inputs!$B$2, F5633*Inputs!$B$16, (Inputs!$B$14-F5633)/Inputs!$B$15)*Inputs!$B$9, 0)</f>
        <v>0</v>
      </c>
      <c r="K5633" s="2">
        <f>MAX(E5633*Inputs!$B$5 - B5633 - Inputs!$B$8, 0) * H5633</f>
        <v>0</v>
      </c>
      <c r="L5633" s="2">
        <f>IF(B5633 &gt;= D5633*Inputs!$B$10, MAX(B5633 - E5633/Inputs!$B$5 - Inputs!$B$8, 0) * I5633, 0)</f>
        <v>0</v>
      </c>
      <c r="M5633" s="2">
        <f t="shared" si="1046"/>
        <v>0</v>
      </c>
      <c r="N5633" s="3" t="str">
        <f t="shared" si="1047"/>
        <v>Idle</v>
      </c>
      <c r="O5633" s="3" t="str">
        <f t="shared" si="1055"/>
        <v>Idle</v>
      </c>
      <c r="P5633" s="2">
        <f t="shared" si="1048"/>
        <v>0</v>
      </c>
      <c r="Q5633" s="2">
        <f t="shared" si="1049"/>
        <v>0</v>
      </c>
      <c r="R5633" s="2">
        <f t="shared" si="1050"/>
        <v>0</v>
      </c>
      <c r="S5633" s="2">
        <f t="shared" si="1051"/>
        <v>0</v>
      </c>
      <c r="T5633" s="2">
        <f t="shared" si="1052"/>
        <v>0</v>
      </c>
      <c r="U5633" s="2">
        <f>IF(O5633="Reg", R5633 * Inputs!$B$7, 0)</f>
        <v>0</v>
      </c>
      <c r="V5633" s="2">
        <f>MAX(F5633 + P5633*Inputs!$B$15 - (Q5633/Inputs!$B$16) - U5633, 0)</f>
        <v>340</v>
      </c>
    </row>
    <row r="5634" spans="1:22" x14ac:dyDescent="0.3">
      <c r="A5634" s="1">
        <v>46257.666666666657</v>
      </c>
      <c r="B5634" s="2">
        <v>82.533601974373113</v>
      </c>
      <c r="C5634" s="2">
        <v>17.012173518827989</v>
      </c>
      <c r="D5634" s="2">
        <f t="shared" ref="D5634:D5697" si="1056">AVERAGEIFS(B:B, A:A, "&gt;="&amp;INT(A5634), A:A, "&lt;"&amp;INT(A5634)+1)</f>
        <v>52.16947067418112</v>
      </c>
      <c r="E5634" s="2">
        <f t="shared" ref="E5634:E5697" si="1057">AVERAGE(B5634:B5639)</f>
        <v>83.448331441245557</v>
      </c>
      <c r="F5634" s="2">
        <f t="shared" si="1053"/>
        <v>340</v>
      </c>
      <c r="G5634" s="2">
        <f t="shared" si="1054"/>
        <v>340</v>
      </c>
      <c r="H5634" s="2">
        <f>MIN(Inputs!$B$2, (Inputs!$B$14 - F5634)/Inputs!$B$15)</f>
        <v>0</v>
      </c>
      <c r="I5634" s="2">
        <f>MAX(MIN(Inputs!$B$2, F5634*Inputs!$B$16, Inputs!$B$14*Inputs!$B$4 - G5634), 0)</f>
        <v>0</v>
      </c>
      <c r="J5634" s="2">
        <f>MAX(MIN(Inputs!$B$2, F5634*Inputs!$B$16, (Inputs!$B$14-F5634)/Inputs!$B$15)*Inputs!$B$9, 0)</f>
        <v>0</v>
      </c>
      <c r="K5634" s="2">
        <f>MAX(E5634*Inputs!$B$5 - B5634 - Inputs!$B$8, 0) * H5634</f>
        <v>0</v>
      </c>
      <c r="L5634" s="2">
        <f>IF(B5634 &gt;= D5634*Inputs!$B$10, MAX(B5634 - E5634/Inputs!$B$5 - Inputs!$B$8, 0) * I5634, 0)</f>
        <v>0</v>
      </c>
      <c r="M5634" s="2">
        <f t="shared" ref="M5634:M5697" si="1058">C5634 * J5634</f>
        <v>0</v>
      </c>
      <c r="N5634" s="3" t="str">
        <f t="shared" ref="N5634:N5697" si="1059">IF(MAX(K5634, L5634, M5634)&lt;=0, "Idle", IF(AND(M5634&gt;=K5634, M5634&gt;=L5634), "Reg", IF(L5634&gt;=K5634, "Discharge", "Charge")))</f>
        <v>Idle</v>
      </c>
      <c r="O5634" s="3" t="str">
        <f t="shared" si="1055"/>
        <v>Idle</v>
      </c>
      <c r="P5634" s="2">
        <f t="shared" ref="P5634:P5697" si="1060">IF(O5634="Charge", H5634, 0)</f>
        <v>0</v>
      </c>
      <c r="Q5634" s="2">
        <f t="shared" ref="Q5634:Q5697" si="1061">IF(O5634="Discharge", I5634, 0)</f>
        <v>0</v>
      </c>
      <c r="R5634" s="2">
        <f t="shared" ref="R5634:R5697" si="1062">IF(O5634="Reg", J5634, 0)</f>
        <v>0</v>
      </c>
      <c r="S5634" s="2">
        <f t="shared" ref="S5634:S5697" si="1063">(Q5634 - P5634) * B5634</f>
        <v>0</v>
      </c>
      <c r="T5634" s="2">
        <f t="shared" ref="T5634:T5697" si="1064">R5634 * C5634</f>
        <v>0</v>
      </c>
      <c r="U5634" s="2">
        <f>IF(O5634="Reg", R5634 * Inputs!$B$7, 0)</f>
        <v>0</v>
      </c>
      <c r="V5634" s="2">
        <f>MAX(F5634 + P5634*Inputs!$B$15 - (Q5634/Inputs!$B$16) - U5634, 0)</f>
        <v>340</v>
      </c>
    </row>
    <row r="5635" spans="1:22" x14ac:dyDescent="0.3">
      <c r="A5635" s="1">
        <v>46257.708333333343</v>
      </c>
      <c r="B5635" s="2">
        <v>85.206261355334107</v>
      </c>
      <c r="C5635" s="2">
        <v>3.922500056738417</v>
      </c>
      <c r="D5635" s="2">
        <f t="shared" si="1056"/>
        <v>52.16947067418112</v>
      </c>
      <c r="E5635" s="2">
        <f t="shared" si="1057"/>
        <v>80.058903869799693</v>
      </c>
      <c r="F5635" s="2">
        <f t="shared" ref="F5635:F5698" si="1065">V5634</f>
        <v>340</v>
      </c>
      <c r="G5635" s="2">
        <f t="shared" ref="G5635:G5698" si="1066">IF(INT(A5635)=INT(A5634), G5634 + Q5634, 0)</f>
        <v>340</v>
      </c>
      <c r="H5635" s="2">
        <f>MIN(Inputs!$B$2, (Inputs!$B$14 - F5635)/Inputs!$B$15)</f>
        <v>0</v>
      </c>
      <c r="I5635" s="2">
        <f>MAX(MIN(Inputs!$B$2, F5635*Inputs!$B$16, Inputs!$B$14*Inputs!$B$4 - G5635), 0)</f>
        <v>0</v>
      </c>
      <c r="J5635" s="2">
        <f>MAX(MIN(Inputs!$B$2, F5635*Inputs!$B$16, (Inputs!$B$14-F5635)/Inputs!$B$15)*Inputs!$B$9, 0)</f>
        <v>0</v>
      </c>
      <c r="K5635" s="2">
        <f>MAX(E5635*Inputs!$B$5 - B5635 - Inputs!$B$8, 0) * H5635</f>
        <v>0</v>
      </c>
      <c r="L5635" s="2">
        <f>IF(B5635 &gt;= D5635*Inputs!$B$10, MAX(B5635 - E5635/Inputs!$B$5 - Inputs!$B$8, 0) * I5635, 0)</f>
        <v>0</v>
      </c>
      <c r="M5635" s="2">
        <f t="shared" si="1058"/>
        <v>0</v>
      </c>
      <c r="N5635" s="3" t="str">
        <f t="shared" si="1059"/>
        <v>Idle</v>
      </c>
      <c r="O5635" s="3" t="str">
        <f t="shared" si="1055"/>
        <v>Idle</v>
      </c>
      <c r="P5635" s="2">
        <f t="shared" si="1060"/>
        <v>0</v>
      </c>
      <c r="Q5635" s="2">
        <f t="shared" si="1061"/>
        <v>0</v>
      </c>
      <c r="R5635" s="2">
        <f t="shared" si="1062"/>
        <v>0</v>
      </c>
      <c r="S5635" s="2">
        <f t="shared" si="1063"/>
        <v>0</v>
      </c>
      <c r="T5635" s="2">
        <f t="shared" si="1064"/>
        <v>0</v>
      </c>
      <c r="U5635" s="2">
        <f>IF(O5635="Reg", R5635 * Inputs!$B$7, 0)</f>
        <v>0</v>
      </c>
      <c r="V5635" s="2">
        <f>MAX(F5635 + P5635*Inputs!$B$15 - (Q5635/Inputs!$B$16) - U5635, 0)</f>
        <v>340</v>
      </c>
    </row>
    <row r="5636" spans="1:22" x14ac:dyDescent="0.3">
      <c r="A5636" s="1">
        <v>46257.75</v>
      </c>
      <c r="B5636" s="2">
        <v>102.4948705988961</v>
      </c>
      <c r="C5636" s="2">
        <v>8.6886743084839981</v>
      </c>
      <c r="D5636" s="2">
        <f t="shared" si="1056"/>
        <v>52.16947067418112</v>
      </c>
      <c r="E5636" s="2">
        <f t="shared" si="1057"/>
        <v>73.800302939604549</v>
      </c>
      <c r="F5636" s="2">
        <f t="shared" si="1065"/>
        <v>340</v>
      </c>
      <c r="G5636" s="2">
        <f t="shared" si="1066"/>
        <v>340</v>
      </c>
      <c r="H5636" s="2">
        <f>MIN(Inputs!$B$2, (Inputs!$B$14 - F5636)/Inputs!$B$15)</f>
        <v>0</v>
      </c>
      <c r="I5636" s="2">
        <f>MAX(MIN(Inputs!$B$2, F5636*Inputs!$B$16, Inputs!$B$14*Inputs!$B$4 - G5636), 0)</f>
        <v>0</v>
      </c>
      <c r="J5636" s="2">
        <f>MAX(MIN(Inputs!$B$2, F5636*Inputs!$B$16, (Inputs!$B$14-F5636)/Inputs!$B$15)*Inputs!$B$9, 0)</f>
        <v>0</v>
      </c>
      <c r="K5636" s="2">
        <f>MAX(E5636*Inputs!$B$5 - B5636 - Inputs!$B$8, 0) * H5636</f>
        <v>0</v>
      </c>
      <c r="L5636" s="2">
        <f>IF(B5636 &gt;= D5636*Inputs!$B$10, MAX(B5636 - E5636/Inputs!$B$5 - Inputs!$B$8, 0) * I5636, 0)</f>
        <v>0</v>
      </c>
      <c r="M5636" s="2">
        <f t="shared" si="1058"/>
        <v>0</v>
      </c>
      <c r="N5636" s="3" t="str">
        <f t="shared" si="1059"/>
        <v>Idle</v>
      </c>
      <c r="O5636" s="3" t="str">
        <f t="shared" ref="O5636:O5699" si="1067">IF(O5635&lt;&gt;O5634, O5635, N5636)</f>
        <v>Idle</v>
      </c>
      <c r="P5636" s="2">
        <f t="shared" si="1060"/>
        <v>0</v>
      </c>
      <c r="Q5636" s="2">
        <f t="shared" si="1061"/>
        <v>0</v>
      </c>
      <c r="R5636" s="2">
        <f t="shared" si="1062"/>
        <v>0</v>
      </c>
      <c r="S5636" s="2">
        <f t="shared" si="1063"/>
        <v>0</v>
      </c>
      <c r="T5636" s="2">
        <f t="shared" si="1064"/>
        <v>0</v>
      </c>
      <c r="U5636" s="2">
        <f>IF(O5636="Reg", R5636 * Inputs!$B$7, 0)</f>
        <v>0</v>
      </c>
      <c r="V5636" s="2">
        <f>MAX(F5636 + P5636*Inputs!$B$15 - (Q5636/Inputs!$B$16) - U5636, 0)</f>
        <v>340</v>
      </c>
    </row>
    <row r="5637" spans="1:22" x14ac:dyDescent="0.3">
      <c r="A5637" s="1">
        <v>46257.791666666657</v>
      </c>
      <c r="B5637" s="2">
        <v>81.906211116436495</v>
      </c>
      <c r="C5637" s="2">
        <v>3.9818737051977928</v>
      </c>
      <c r="D5637" s="2">
        <f t="shared" si="1056"/>
        <v>52.16947067418112</v>
      </c>
      <c r="E5637" s="2">
        <f t="shared" si="1057"/>
        <v>60.994365218213396</v>
      </c>
      <c r="F5637" s="2">
        <f t="shared" si="1065"/>
        <v>340</v>
      </c>
      <c r="G5637" s="2">
        <f t="shared" si="1066"/>
        <v>340</v>
      </c>
      <c r="H5637" s="2">
        <f>MIN(Inputs!$B$2, (Inputs!$B$14 - F5637)/Inputs!$B$15)</f>
        <v>0</v>
      </c>
      <c r="I5637" s="2">
        <f>MAX(MIN(Inputs!$B$2, F5637*Inputs!$B$16, Inputs!$B$14*Inputs!$B$4 - G5637), 0)</f>
        <v>0</v>
      </c>
      <c r="J5637" s="2">
        <f>MAX(MIN(Inputs!$B$2, F5637*Inputs!$B$16, (Inputs!$B$14-F5637)/Inputs!$B$15)*Inputs!$B$9, 0)</f>
        <v>0</v>
      </c>
      <c r="K5637" s="2">
        <f>MAX(E5637*Inputs!$B$5 - B5637 - Inputs!$B$8, 0) * H5637</f>
        <v>0</v>
      </c>
      <c r="L5637" s="2">
        <f>IF(B5637 &gt;= D5637*Inputs!$B$10, MAX(B5637 - E5637/Inputs!$B$5 - Inputs!$B$8, 0) * I5637, 0)</f>
        <v>0</v>
      </c>
      <c r="M5637" s="2">
        <f t="shared" si="1058"/>
        <v>0</v>
      </c>
      <c r="N5637" s="3" t="str">
        <f t="shared" si="1059"/>
        <v>Idle</v>
      </c>
      <c r="O5637" s="3" t="str">
        <f t="shared" si="1067"/>
        <v>Idle</v>
      </c>
      <c r="P5637" s="2">
        <f t="shared" si="1060"/>
        <v>0</v>
      </c>
      <c r="Q5637" s="2">
        <f t="shared" si="1061"/>
        <v>0</v>
      </c>
      <c r="R5637" s="2">
        <f t="shared" si="1062"/>
        <v>0</v>
      </c>
      <c r="S5637" s="2">
        <f t="shared" si="1063"/>
        <v>0</v>
      </c>
      <c r="T5637" s="2">
        <f t="shared" si="1064"/>
        <v>0</v>
      </c>
      <c r="U5637" s="2">
        <f>IF(O5637="Reg", R5637 * Inputs!$B$7, 0)</f>
        <v>0</v>
      </c>
      <c r="V5637" s="2">
        <f>MAX(F5637 + P5637*Inputs!$B$15 - (Q5637/Inputs!$B$16) - U5637, 0)</f>
        <v>340</v>
      </c>
    </row>
    <row r="5638" spans="1:22" x14ac:dyDescent="0.3">
      <c r="A5638" s="1">
        <v>46257.833333333343</v>
      </c>
      <c r="B5638" s="2">
        <v>77.221211763035981</v>
      </c>
      <c r="C5638" s="2">
        <v>8.2670554664092251</v>
      </c>
      <c r="D5638" s="2">
        <f t="shared" si="1056"/>
        <v>52.16947067418112</v>
      </c>
      <c r="E5638" s="2">
        <f t="shared" si="1057"/>
        <v>49.511045452902188</v>
      </c>
      <c r="F5638" s="2">
        <f t="shared" si="1065"/>
        <v>340</v>
      </c>
      <c r="G5638" s="2">
        <f t="shared" si="1066"/>
        <v>340</v>
      </c>
      <c r="H5638" s="2">
        <f>MIN(Inputs!$B$2, (Inputs!$B$14 - F5638)/Inputs!$B$15)</f>
        <v>0</v>
      </c>
      <c r="I5638" s="2">
        <f>MAX(MIN(Inputs!$B$2, F5638*Inputs!$B$16, Inputs!$B$14*Inputs!$B$4 - G5638), 0)</f>
        <v>0</v>
      </c>
      <c r="J5638" s="2">
        <f>MAX(MIN(Inputs!$B$2, F5638*Inputs!$B$16, (Inputs!$B$14-F5638)/Inputs!$B$15)*Inputs!$B$9, 0)</f>
        <v>0</v>
      </c>
      <c r="K5638" s="2">
        <f>MAX(E5638*Inputs!$B$5 - B5638 - Inputs!$B$8, 0) * H5638</f>
        <v>0</v>
      </c>
      <c r="L5638" s="2">
        <f>IF(B5638 &gt;= D5638*Inputs!$B$10, MAX(B5638 - E5638/Inputs!$B$5 - Inputs!$B$8, 0) * I5638, 0)</f>
        <v>0</v>
      </c>
      <c r="M5638" s="2">
        <f t="shared" si="1058"/>
        <v>0</v>
      </c>
      <c r="N5638" s="3" t="str">
        <f t="shared" si="1059"/>
        <v>Idle</v>
      </c>
      <c r="O5638" s="3" t="str">
        <f t="shared" si="1067"/>
        <v>Idle</v>
      </c>
      <c r="P5638" s="2">
        <f t="shared" si="1060"/>
        <v>0</v>
      </c>
      <c r="Q5638" s="2">
        <f t="shared" si="1061"/>
        <v>0</v>
      </c>
      <c r="R5638" s="2">
        <f t="shared" si="1062"/>
        <v>0</v>
      </c>
      <c r="S5638" s="2">
        <f t="shared" si="1063"/>
        <v>0</v>
      </c>
      <c r="T5638" s="2">
        <f t="shared" si="1064"/>
        <v>0</v>
      </c>
      <c r="U5638" s="2">
        <f>IF(O5638="Reg", R5638 * Inputs!$B$7, 0)</f>
        <v>0</v>
      </c>
      <c r="V5638" s="2">
        <f>MAX(F5638 + P5638*Inputs!$B$15 - (Q5638/Inputs!$B$16) - U5638, 0)</f>
        <v>340</v>
      </c>
    </row>
    <row r="5639" spans="1:22" x14ac:dyDescent="0.3">
      <c r="A5639" s="1">
        <v>46257.875</v>
      </c>
      <c r="B5639" s="2">
        <v>71.327831839397533</v>
      </c>
      <c r="C5639" s="2">
        <v>5.4697304362046113</v>
      </c>
      <c r="D5639" s="2">
        <f t="shared" si="1056"/>
        <v>52.16947067418112</v>
      </c>
      <c r="E5639" s="2">
        <f t="shared" si="1057"/>
        <v>36.640843492396193</v>
      </c>
      <c r="F5639" s="2">
        <f t="shared" si="1065"/>
        <v>340</v>
      </c>
      <c r="G5639" s="2">
        <f t="shared" si="1066"/>
        <v>340</v>
      </c>
      <c r="H5639" s="2">
        <f>MIN(Inputs!$B$2, (Inputs!$B$14 - F5639)/Inputs!$B$15)</f>
        <v>0</v>
      </c>
      <c r="I5639" s="2">
        <f>MAX(MIN(Inputs!$B$2, F5639*Inputs!$B$16, Inputs!$B$14*Inputs!$B$4 - G5639), 0)</f>
        <v>0</v>
      </c>
      <c r="J5639" s="2">
        <f>MAX(MIN(Inputs!$B$2, F5639*Inputs!$B$16, (Inputs!$B$14-F5639)/Inputs!$B$15)*Inputs!$B$9, 0)</f>
        <v>0</v>
      </c>
      <c r="K5639" s="2">
        <f>MAX(E5639*Inputs!$B$5 - B5639 - Inputs!$B$8, 0) * H5639</f>
        <v>0</v>
      </c>
      <c r="L5639" s="2">
        <f>IF(B5639 &gt;= D5639*Inputs!$B$10, MAX(B5639 - E5639/Inputs!$B$5 - Inputs!$B$8, 0) * I5639, 0)</f>
        <v>0</v>
      </c>
      <c r="M5639" s="2">
        <f t="shared" si="1058"/>
        <v>0</v>
      </c>
      <c r="N5639" s="3" t="str">
        <f t="shared" si="1059"/>
        <v>Idle</v>
      </c>
      <c r="O5639" s="3" t="str">
        <f t="shared" si="1067"/>
        <v>Idle</v>
      </c>
      <c r="P5639" s="2">
        <f t="shared" si="1060"/>
        <v>0</v>
      </c>
      <c r="Q5639" s="2">
        <f t="shared" si="1061"/>
        <v>0</v>
      </c>
      <c r="R5639" s="2">
        <f t="shared" si="1062"/>
        <v>0</v>
      </c>
      <c r="S5639" s="2">
        <f t="shared" si="1063"/>
        <v>0</v>
      </c>
      <c r="T5639" s="2">
        <f t="shared" si="1064"/>
        <v>0</v>
      </c>
      <c r="U5639" s="2">
        <f>IF(O5639="Reg", R5639 * Inputs!$B$7, 0)</f>
        <v>0</v>
      </c>
      <c r="V5639" s="2">
        <f>MAX(F5639 + P5639*Inputs!$B$15 - (Q5639/Inputs!$B$16) - U5639, 0)</f>
        <v>340</v>
      </c>
    </row>
    <row r="5640" spans="1:22" x14ac:dyDescent="0.3">
      <c r="A5640" s="1">
        <v>46257.916666666657</v>
      </c>
      <c r="B5640" s="2">
        <v>62.19703654569792</v>
      </c>
      <c r="C5640" s="2">
        <v>11.155674881999531</v>
      </c>
      <c r="D5640" s="2">
        <f t="shared" si="1056"/>
        <v>52.16947067418112</v>
      </c>
      <c r="E5640" s="2">
        <f t="shared" si="1057"/>
        <v>24.752871519163275</v>
      </c>
      <c r="F5640" s="2">
        <f t="shared" si="1065"/>
        <v>340</v>
      </c>
      <c r="G5640" s="2">
        <f t="shared" si="1066"/>
        <v>340</v>
      </c>
      <c r="H5640" s="2">
        <f>MIN(Inputs!$B$2, (Inputs!$B$14 - F5640)/Inputs!$B$15)</f>
        <v>0</v>
      </c>
      <c r="I5640" s="2">
        <f>MAX(MIN(Inputs!$B$2, F5640*Inputs!$B$16, Inputs!$B$14*Inputs!$B$4 - G5640), 0)</f>
        <v>0</v>
      </c>
      <c r="J5640" s="2">
        <f>MAX(MIN(Inputs!$B$2, F5640*Inputs!$B$16, (Inputs!$B$14-F5640)/Inputs!$B$15)*Inputs!$B$9, 0)</f>
        <v>0</v>
      </c>
      <c r="K5640" s="2">
        <f>MAX(E5640*Inputs!$B$5 - B5640 - Inputs!$B$8, 0) * H5640</f>
        <v>0</v>
      </c>
      <c r="L5640" s="2">
        <f>IF(B5640 &gt;= D5640*Inputs!$B$10, MAX(B5640 - E5640/Inputs!$B$5 - Inputs!$B$8, 0) * I5640, 0)</f>
        <v>0</v>
      </c>
      <c r="M5640" s="2">
        <f t="shared" si="1058"/>
        <v>0</v>
      </c>
      <c r="N5640" s="3" t="str">
        <f t="shared" si="1059"/>
        <v>Idle</v>
      </c>
      <c r="O5640" s="3" t="str">
        <f t="shared" si="1067"/>
        <v>Idle</v>
      </c>
      <c r="P5640" s="2">
        <f t="shared" si="1060"/>
        <v>0</v>
      </c>
      <c r="Q5640" s="2">
        <f t="shared" si="1061"/>
        <v>0</v>
      </c>
      <c r="R5640" s="2">
        <f t="shared" si="1062"/>
        <v>0</v>
      </c>
      <c r="S5640" s="2">
        <f t="shared" si="1063"/>
        <v>0</v>
      </c>
      <c r="T5640" s="2">
        <f t="shared" si="1064"/>
        <v>0</v>
      </c>
      <c r="U5640" s="2">
        <f>IF(O5640="Reg", R5640 * Inputs!$B$7, 0)</f>
        <v>0</v>
      </c>
      <c r="V5640" s="2">
        <f>MAX(F5640 + P5640*Inputs!$B$15 - (Q5640/Inputs!$B$16) - U5640, 0)</f>
        <v>340</v>
      </c>
    </row>
    <row r="5641" spans="1:22" x14ac:dyDescent="0.3">
      <c r="A5641" s="1">
        <v>46257.958333333343</v>
      </c>
      <c r="B5641" s="2">
        <v>47.654655774163253</v>
      </c>
      <c r="C5641" s="2">
        <v>2.8338140389768438</v>
      </c>
      <c r="D5641" s="2">
        <f t="shared" si="1056"/>
        <v>52.16947067418112</v>
      </c>
      <c r="E5641" s="2">
        <f t="shared" si="1057"/>
        <v>14.386698761546953</v>
      </c>
      <c r="F5641" s="2">
        <f t="shared" si="1065"/>
        <v>340</v>
      </c>
      <c r="G5641" s="2">
        <f t="shared" si="1066"/>
        <v>340</v>
      </c>
      <c r="H5641" s="2">
        <f>MIN(Inputs!$B$2, (Inputs!$B$14 - F5641)/Inputs!$B$15)</f>
        <v>0</v>
      </c>
      <c r="I5641" s="2">
        <f>MAX(MIN(Inputs!$B$2, F5641*Inputs!$B$16, Inputs!$B$14*Inputs!$B$4 - G5641), 0)</f>
        <v>0</v>
      </c>
      <c r="J5641" s="2">
        <f>MAX(MIN(Inputs!$B$2, F5641*Inputs!$B$16, (Inputs!$B$14-F5641)/Inputs!$B$15)*Inputs!$B$9, 0)</f>
        <v>0</v>
      </c>
      <c r="K5641" s="2">
        <f>MAX(E5641*Inputs!$B$5 - B5641 - Inputs!$B$8, 0) * H5641</f>
        <v>0</v>
      </c>
      <c r="L5641" s="2">
        <f>IF(B5641 &gt;= D5641*Inputs!$B$10, MAX(B5641 - E5641/Inputs!$B$5 - Inputs!$B$8, 0) * I5641, 0)</f>
        <v>0</v>
      </c>
      <c r="M5641" s="2">
        <f t="shared" si="1058"/>
        <v>0</v>
      </c>
      <c r="N5641" s="3" t="str">
        <f t="shared" si="1059"/>
        <v>Idle</v>
      </c>
      <c r="O5641" s="3" t="str">
        <f t="shared" si="1067"/>
        <v>Idle</v>
      </c>
      <c r="P5641" s="2">
        <f t="shared" si="1060"/>
        <v>0</v>
      </c>
      <c r="Q5641" s="2">
        <f t="shared" si="1061"/>
        <v>0</v>
      </c>
      <c r="R5641" s="2">
        <f t="shared" si="1062"/>
        <v>0</v>
      </c>
      <c r="S5641" s="2">
        <f t="shared" si="1063"/>
        <v>0</v>
      </c>
      <c r="T5641" s="2">
        <f t="shared" si="1064"/>
        <v>0</v>
      </c>
      <c r="U5641" s="2">
        <f>IF(O5641="Reg", R5641 * Inputs!$B$7, 0)</f>
        <v>0</v>
      </c>
      <c r="V5641" s="2">
        <f>MAX(F5641 + P5641*Inputs!$B$15 - (Q5641/Inputs!$B$16) - U5641, 0)</f>
        <v>340</v>
      </c>
    </row>
    <row r="5642" spans="1:22" x14ac:dyDescent="0.3">
      <c r="A5642" s="1">
        <v>46258</v>
      </c>
      <c r="B5642" s="2">
        <v>25.65924427054922</v>
      </c>
      <c r="C5642" s="2">
        <v>4.2810590175227494</v>
      </c>
      <c r="D5642" s="2">
        <f t="shared" si="1056"/>
        <v>35.177948286549075</v>
      </c>
      <c r="E5642" s="2">
        <f t="shared" si="1057"/>
        <v>6.4442561325197447</v>
      </c>
      <c r="F5642" s="2">
        <f t="shared" si="1065"/>
        <v>340</v>
      </c>
      <c r="G5642" s="2">
        <f t="shared" si="1066"/>
        <v>0</v>
      </c>
      <c r="H5642" s="2">
        <f>MIN(Inputs!$B$2, (Inputs!$B$14 - F5642)/Inputs!$B$15)</f>
        <v>0</v>
      </c>
      <c r="I5642" s="2">
        <f>MAX(MIN(Inputs!$B$2, F5642*Inputs!$B$16, Inputs!$B$14*Inputs!$B$4 - G5642), 0)</f>
        <v>170</v>
      </c>
      <c r="J5642" s="2">
        <f>MAX(MIN(Inputs!$B$2, F5642*Inputs!$B$16, (Inputs!$B$14-F5642)/Inputs!$B$15)*Inputs!$B$9, 0)</f>
        <v>0</v>
      </c>
      <c r="K5642" s="2">
        <f>MAX(E5642*Inputs!$B$5 - B5642 - Inputs!$B$8, 0) * H5642</f>
        <v>0</v>
      </c>
      <c r="L5642" s="2">
        <f>IF(B5642 &gt;= D5642*Inputs!$B$10, MAX(B5642 - E5642/Inputs!$B$5 - Inputs!$B$8, 0) * I5642, 0)</f>
        <v>0</v>
      </c>
      <c r="M5642" s="2">
        <f t="shared" si="1058"/>
        <v>0</v>
      </c>
      <c r="N5642" s="3" t="str">
        <f t="shared" si="1059"/>
        <v>Idle</v>
      </c>
      <c r="O5642" s="3" t="str">
        <f t="shared" si="1067"/>
        <v>Idle</v>
      </c>
      <c r="P5642" s="2">
        <f t="shared" si="1060"/>
        <v>0</v>
      </c>
      <c r="Q5642" s="2">
        <f t="shared" si="1061"/>
        <v>0</v>
      </c>
      <c r="R5642" s="2">
        <f t="shared" si="1062"/>
        <v>0</v>
      </c>
      <c r="S5642" s="2">
        <f t="shared" si="1063"/>
        <v>0</v>
      </c>
      <c r="T5642" s="2">
        <f t="shared" si="1064"/>
        <v>0</v>
      </c>
      <c r="U5642" s="2">
        <f>IF(O5642="Reg", R5642 * Inputs!$B$7, 0)</f>
        <v>0</v>
      </c>
      <c r="V5642" s="2">
        <f>MAX(F5642 + P5642*Inputs!$B$15 - (Q5642/Inputs!$B$16) - U5642, 0)</f>
        <v>340</v>
      </c>
    </row>
    <row r="5643" spans="1:22" x14ac:dyDescent="0.3">
      <c r="A5643" s="1">
        <v>46258.041666666657</v>
      </c>
      <c r="B5643" s="2">
        <v>13.00629252456925</v>
      </c>
      <c r="C5643" s="2">
        <v>6.4947054799563784</v>
      </c>
      <c r="D5643" s="2">
        <f t="shared" si="1056"/>
        <v>35.177948286549075</v>
      </c>
      <c r="E5643" s="2">
        <f t="shared" si="1057"/>
        <v>2.1677154207615419</v>
      </c>
      <c r="F5643" s="2">
        <f t="shared" si="1065"/>
        <v>340</v>
      </c>
      <c r="G5643" s="2">
        <f t="shared" si="1066"/>
        <v>0</v>
      </c>
      <c r="H5643" s="2">
        <f>MIN(Inputs!$B$2, (Inputs!$B$14 - F5643)/Inputs!$B$15)</f>
        <v>0</v>
      </c>
      <c r="I5643" s="2">
        <f>MAX(MIN(Inputs!$B$2, F5643*Inputs!$B$16, Inputs!$B$14*Inputs!$B$4 - G5643), 0)</f>
        <v>170</v>
      </c>
      <c r="J5643" s="2">
        <f>MAX(MIN(Inputs!$B$2, F5643*Inputs!$B$16, (Inputs!$B$14-F5643)/Inputs!$B$15)*Inputs!$B$9, 0)</f>
        <v>0</v>
      </c>
      <c r="K5643" s="2">
        <f>MAX(E5643*Inputs!$B$5 - B5643 - Inputs!$B$8, 0) * H5643</f>
        <v>0</v>
      </c>
      <c r="L5643" s="2">
        <f>IF(B5643 &gt;= D5643*Inputs!$B$10, MAX(B5643 - E5643/Inputs!$B$5 - Inputs!$B$8, 0) * I5643, 0)</f>
        <v>0</v>
      </c>
      <c r="M5643" s="2">
        <f t="shared" si="1058"/>
        <v>0</v>
      </c>
      <c r="N5643" s="3" t="str">
        <f t="shared" si="1059"/>
        <v>Idle</v>
      </c>
      <c r="O5643" s="3" t="str">
        <f t="shared" si="1067"/>
        <v>Idle</v>
      </c>
      <c r="P5643" s="2">
        <f t="shared" si="1060"/>
        <v>0</v>
      </c>
      <c r="Q5643" s="2">
        <f t="shared" si="1061"/>
        <v>0</v>
      </c>
      <c r="R5643" s="2">
        <f t="shared" si="1062"/>
        <v>0</v>
      </c>
      <c r="S5643" s="2">
        <f t="shared" si="1063"/>
        <v>0</v>
      </c>
      <c r="T5643" s="2">
        <f t="shared" si="1064"/>
        <v>0</v>
      </c>
      <c r="U5643" s="2">
        <f>IF(O5643="Reg", R5643 * Inputs!$B$7, 0)</f>
        <v>0</v>
      </c>
      <c r="V5643" s="2">
        <f>MAX(F5643 + P5643*Inputs!$B$15 - (Q5643/Inputs!$B$16) - U5643, 0)</f>
        <v>340</v>
      </c>
    </row>
    <row r="5644" spans="1:22" x14ac:dyDescent="0.3">
      <c r="A5644" s="1">
        <v>46258.083333333343</v>
      </c>
      <c r="B5644" s="2">
        <v>0</v>
      </c>
      <c r="C5644" s="2">
        <v>9.6941060066911255</v>
      </c>
      <c r="D5644" s="2">
        <f t="shared" si="1056"/>
        <v>35.177948286549075</v>
      </c>
      <c r="E5644" s="2">
        <f t="shared" si="1057"/>
        <v>0</v>
      </c>
      <c r="F5644" s="2">
        <f t="shared" si="1065"/>
        <v>340</v>
      </c>
      <c r="G5644" s="2">
        <f t="shared" si="1066"/>
        <v>0</v>
      </c>
      <c r="H5644" s="2">
        <f>MIN(Inputs!$B$2, (Inputs!$B$14 - F5644)/Inputs!$B$15)</f>
        <v>0</v>
      </c>
      <c r="I5644" s="2">
        <f>MAX(MIN(Inputs!$B$2, F5644*Inputs!$B$16, Inputs!$B$14*Inputs!$B$4 - G5644), 0)</f>
        <v>170</v>
      </c>
      <c r="J5644" s="2">
        <f>MAX(MIN(Inputs!$B$2, F5644*Inputs!$B$16, (Inputs!$B$14-F5644)/Inputs!$B$15)*Inputs!$B$9, 0)</f>
        <v>0</v>
      </c>
      <c r="K5644" s="2">
        <f>MAX(E5644*Inputs!$B$5 - B5644 - Inputs!$B$8, 0) * H5644</f>
        <v>0</v>
      </c>
      <c r="L5644" s="2">
        <f>IF(B5644 &gt;= D5644*Inputs!$B$10, MAX(B5644 - E5644/Inputs!$B$5 - Inputs!$B$8, 0) * I5644, 0)</f>
        <v>0</v>
      </c>
      <c r="M5644" s="2">
        <f t="shared" si="1058"/>
        <v>0</v>
      </c>
      <c r="N5644" s="3" t="str">
        <f t="shared" si="1059"/>
        <v>Idle</v>
      </c>
      <c r="O5644" s="3" t="str">
        <f t="shared" si="1067"/>
        <v>Idle</v>
      </c>
      <c r="P5644" s="2">
        <f t="shared" si="1060"/>
        <v>0</v>
      </c>
      <c r="Q5644" s="2">
        <f t="shared" si="1061"/>
        <v>0</v>
      </c>
      <c r="R5644" s="2">
        <f t="shared" si="1062"/>
        <v>0</v>
      </c>
      <c r="S5644" s="2">
        <f t="shared" si="1063"/>
        <v>0</v>
      </c>
      <c r="T5644" s="2">
        <f t="shared" si="1064"/>
        <v>0</v>
      </c>
      <c r="U5644" s="2">
        <f>IF(O5644="Reg", R5644 * Inputs!$B$7, 0)</f>
        <v>0</v>
      </c>
      <c r="V5644" s="2">
        <f>MAX(F5644 + P5644*Inputs!$B$15 - (Q5644/Inputs!$B$16) - U5644, 0)</f>
        <v>340</v>
      </c>
    </row>
    <row r="5645" spans="1:22" x14ac:dyDescent="0.3">
      <c r="A5645" s="1">
        <v>46258.125</v>
      </c>
      <c r="B5645" s="2">
        <v>0</v>
      </c>
      <c r="C5645" s="2">
        <v>13.385016181555351</v>
      </c>
      <c r="D5645" s="2">
        <f t="shared" si="1056"/>
        <v>35.177948286549075</v>
      </c>
      <c r="E5645" s="2">
        <f t="shared" si="1057"/>
        <v>0</v>
      </c>
      <c r="F5645" s="2">
        <f t="shared" si="1065"/>
        <v>340</v>
      </c>
      <c r="G5645" s="2">
        <f t="shared" si="1066"/>
        <v>0</v>
      </c>
      <c r="H5645" s="2">
        <f>MIN(Inputs!$B$2, (Inputs!$B$14 - F5645)/Inputs!$B$15)</f>
        <v>0</v>
      </c>
      <c r="I5645" s="2">
        <f>MAX(MIN(Inputs!$B$2, F5645*Inputs!$B$16, Inputs!$B$14*Inputs!$B$4 - G5645), 0)</f>
        <v>170</v>
      </c>
      <c r="J5645" s="2">
        <f>MAX(MIN(Inputs!$B$2, F5645*Inputs!$B$16, (Inputs!$B$14-F5645)/Inputs!$B$15)*Inputs!$B$9, 0)</f>
        <v>0</v>
      </c>
      <c r="K5645" s="2">
        <f>MAX(E5645*Inputs!$B$5 - B5645 - Inputs!$B$8, 0) * H5645</f>
        <v>0</v>
      </c>
      <c r="L5645" s="2">
        <f>IF(B5645 &gt;= D5645*Inputs!$B$10, MAX(B5645 - E5645/Inputs!$B$5 - Inputs!$B$8, 0) * I5645, 0)</f>
        <v>0</v>
      </c>
      <c r="M5645" s="2">
        <f t="shared" si="1058"/>
        <v>0</v>
      </c>
      <c r="N5645" s="3" t="str">
        <f t="shared" si="1059"/>
        <v>Idle</v>
      </c>
      <c r="O5645" s="3" t="str">
        <f t="shared" si="1067"/>
        <v>Idle</v>
      </c>
      <c r="P5645" s="2">
        <f t="shared" si="1060"/>
        <v>0</v>
      </c>
      <c r="Q5645" s="2">
        <f t="shared" si="1061"/>
        <v>0</v>
      </c>
      <c r="R5645" s="2">
        <f t="shared" si="1062"/>
        <v>0</v>
      </c>
      <c r="S5645" s="2">
        <f t="shared" si="1063"/>
        <v>0</v>
      </c>
      <c r="T5645" s="2">
        <f t="shared" si="1064"/>
        <v>0</v>
      </c>
      <c r="U5645" s="2">
        <f>IF(O5645="Reg", R5645 * Inputs!$B$7, 0)</f>
        <v>0</v>
      </c>
      <c r="V5645" s="2">
        <f>MAX(F5645 + P5645*Inputs!$B$15 - (Q5645/Inputs!$B$16) - U5645, 0)</f>
        <v>340</v>
      </c>
    </row>
    <row r="5646" spans="1:22" x14ac:dyDescent="0.3">
      <c r="A5646" s="1">
        <v>46258.166666666657</v>
      </c>
      <c r="B5646" s="2">
        <v>0</v>
      </c>
      <c r="C5646" s="2">
        <v>2.990475595179976</v>
      </c>
      <c r="D5646" s="2">
        <f t="shared" si="1056"/>
        <v>35.177948286549075</v>
      </c>
      <c r="E5646" s="2">
        <f t="shared" si="1057"/>
        <v>0</v>
      </c>
      <c r="F5646" s="2">
        <f t="shared" si="1065"/>
        <v>340</v>
      </c>
      <c r="G5646" s="2">
        <f t="shared" si="1066"/>
        <v>0</v>
      </c>
      <c r="H5646" s="2">
        <f>MIN(Inputs!$B$2, (Inputs!$B$14 - F5646)/Inputs!$B$15)</f>
        <v>0</v>
      </c>
      <c r="I5646" s="2">
        <f>MAX(MIN(Inputs!$B$2, F5646*Inputs!$B$16, Inputs!$B$14*Inputs!$B$4 - G5646), 0)</f>
        <v>170</v>
      </c>
      <c r="J5646" s="2">
        <f>MAX(MIN(Inputs!$B$2, F5646*Inputs!$B$16, (Inputs!$B$14-F5646)/Inputs!$B$15)*Inputs!$B$9, 0)</f>
        <v>0</v>
      </c>
      <c r="K5646" s="2">
        <f>MAX(E5646*Inputs!$B$5 - B5646 - Inputs!$B$8, 0) * H5646</f>
        <v>0</v>
      </c>
      <c r="L5646" s="2">
        <f>IF(B5646 &gt;= D5646*Inputs!$B$10, MAX(B5646 - E5646/Inputs!$B$5 - Inputs!$B$8, 0) * I5646, 0)</f>
        <v>0</v>
      </c>
      <c r="M5646" s="2">
        <f t="shared" si="1058"/>
        <v>0</v>
      </c>
      <c r="N5646" s="3" t="str">
        <f t="shared" si="1059"/>
        <v>Idle</v>
      </c>
      <c r="O5646" s="3" t="str">
        <f t="shared" si="1067"/>
        <v>Idle</v>
      </c>
      <c r="P5646" s="2">
        <f t="shared" si="1060"/>
        <v>0</v>
      </c>
      <c r="Q5646" s="2">
        <f t="shared" si="1061"/>
        <v>0</v>
      </c>
      <c r="R5646" s="2">
        <f t="shared" si="1062"/>
        <v>0</v>
      </c>
      <c r="S5646" s="2">
        <f t="shared" si="1063"/>
        <v>0</v>
      </c>
      <c r="T5646" s="2">
        <f t="shared" si="1064"/>
        <v>0</v>
      </c>
      <c r="U5646" s="2">
        <f>IF(O5646="Reg", R5646 * Inputs!$B$7, 0)</f>
        <v>0</v>
      </c>
      <c r="V5646" s="2">
        <f>MAX(F5646 + P5646*Inputs!$B$15 - (Q5646/Inputs!$B$16) - U5646, 0)</f>
        <v>340</v>
      </c>
    </row>
    <row r="5647" spans="1:22" x14ac:dyDescent="0.3">
      <c r="A5647" s="1">
        <v>46258.208333333343</v>
      </c>
      <c r="B5647" s="2">
        <v>0</v>
      </c>
      <c r="C5647" s="2">
        <v>6.1248133576769517</v>
      </c>
      <c r="D5647" s="2">
        <f t="shared" si="1056"/>
        <v>35.177948286549075</v>
      </c>
      <c r="E5647" s="2">
        <f t="shared" si="1057"/>
        <v>0.50018294728588797</v>
      </c>
      <c r="F5647" s="2">
        <f t="shared" si="1065"/>
        <v>340</v>
      </c>
      <c r="G5647" s="2">
        <f t="shared" si="1066"/>
        <v>0</v>
      </c>
      <c r="H5647" s="2">
        <f>MIN(Inputs!$B$2, (Inputs!$B$14 - F5647)/Inputs!$B$15)</f>
        <v>0</v>
      </c>
      <c r="I5647" s="2">
        <f>MAX(MIN(Inputs!$B$2, F5647*Inputs!$B$16, Inputs!$B$14*Inputs!$B$4 - G5647), 0)</f>
        <v>170</v>
      </c>
      <c r="J5647" s="2">
        <f>MAX(MIN(Inputs!$B$2, F5647*Inputs!$B$16, (Inputs!$B$14-F5647)/Inputs!$B$15)*Inputs!$B$9, 0)</f>
        <v>0</v>
      </c>
      <c r="K5647" s="2">
        <f>MAX(E5647*Inputs!$B$5 - B5647 - Inputs!$B$8, 0) * H5647</f>
        <v>0</v>
      </c>
      <c r="L5647" s="2">
        <f>IF(B5647 &gt;= D5647*Inputs!$B$10, MAX(B5647 - E5647/Inputs!$B$5 - Inputs!$B$8, 0) * I5647, 0)</f>
        <v>0</v>
      </c>
      <c r="M5647" s="2">
        <f t="shared" si="1058"/>
        <v>0</v>
      </c>
      <c r="N5647" s="3" t="str">
        <f t="shared" si="1059"/>
        <v>Idle</v>
      </c>
      <c r="O5647" s="3" t="str">
        <f t="shared" si="1067"/>
        <v>Idle</v>
      </c>
      <c r="P5647" s="2">
        <f t="shared" si="1060"/>
        <v>0</v>
      </c>
      <c r="Q5647" s="2">
        <f t="shared" si="1061"/>
        <v>0</v>
      </c>
      <c r="R5647" s="2">
        <f t="shared" si="1062"/>
        <v>0</v>
      </c>
      <c r="S5647" s="2">
        <f t="shared" si="1063"/>
        <v>0</v>
      </c>
      <c r="T5647" s="2">
        <f t="shared" si="1064"/>
        <v>0</v>
      </c>
      <c r="U5647" s="2">
        <f>IF(O5647="Reg", R5647 * Inputs!$B$7, 0)</f>
        <v>0</v>
      </c>
      <c r="V5647" s="2">
        <f>MAX(F5647 + P5647*Inputs!$B$15 - (Q5647/Inputs!$B$16) - U5647, 0)</f>
        <v>340</v>
      </c>
    </row>
    <row r="5648" spans="1:22" x14ac:dyDescent="0.3">
      <c r="A5648" s="1">
        <v>46258.25</v>
      </c>
      <c r="B5648" s="2">
        <v>0</v>
      </c>
      <c r="C5648" s="2">
        <v>14.81412703242014</v>
      </c>
      <c r="D5648" s="2">
        <f t="shared" si="1056"/>
        <v>35.177948286549075</v>
      </c>
      <c r="E5648" s="2">
        <f t="shared" si="1057"/>
        <v>3.117855647809225</v>
      </c>
      <c r="F5648" s="2">
        <f t="shared" si="1065"/>
        <v>340</v>
      </c>
      <c r="G5648" s="2">
        <f t="shared" si="1066"/>
        <v>0</v>
      </c>
      <c r="H5648" s="2">
        <f>MIN(Inputs!$B$2, (Inputs!$B$14 - F5648)/Inputs!$B$15)</f>
        <v>0</v>
      </c>
      <c r="I5648" s="2">
        <f>MAX(MIN(Inputs!$B$2, F5648*Inputs!$B$16, Inputs!$B$14*Inputs!$B$4 - G5648), 0)</f>
        <v>170</v>
      </c>
      <c r="J5648" s="2">
        <f>MAX(MIN(Inputs!$B$2, F5648*Inputs!$B$16, (Inputs!$B$14-F5648)/Inputs!$B$15)*Inputs!$B$9, 0)</f>
        <v>0</v>
      </c>
      <c r="K5648" s="2">
        <f>MAX(E5648*Inputs!$B$5 - B5648 - Inputs!$B$8, 0) * H5648</f>
        <v>0</v>
      </c>
      <c r="L5648" s="2">
        <f>IF(B5648 &gt;= D5648*Inputs!$B$10, MAX(B5648 - E5648/Inputs!$B$5 - Inputs!$B$8, 0) * I5648, 0)</f>
        <v>0</v>
      </c>
      <c r="M5648" s="2">
        <f t="shared" si="1058"/>
        <v>0</v>
      </c>
      <c r="N5648" s="3" t="str">
        <f t="shared" si="1059"/>
        <v>Idle</v>
      </c>
      <c r="O5648" s="3" t="str">
        <f t="shared" si="1067"/>
        <v>Idle</v>
      </c>
      <c r="P5648" s="2">
        <f t="shared" si="1060"/>
        <v>0</v>
      </c>
      <c r="Q5648" s="2">
        <f t="shared" si="1061"/>
        <v>0</v>
      </c>
      <c r="R5648" s="2">
        <f t="shared" si="1062"/>
        <v>0</v>
      </c>
      <c r="S5648" s="2">
        <f t="shared" si="1063"/>
        <v>0</v>
      </c>
      <c r="T5648" s="2">
        <f t="shared" si="1064"/>
        <v>0</v>
      </c>
      <c r="U5648" s="2">
        <f>IF(O5648="Reg", R5648 * Inputs!$B$7, 0)</f>
        <v>0</v>
      </c>
      <c r="V5648" s="2">
        <f>MAX(F5648 + P5648*Inputs!$B$15 - (Q5648/Inputs!$B$16) - U5648, 0)</f>
        <v>340</v>
      </c>
    </row>
    <row r="5649" spans="1:22" x14ac:dyDescent="0.3">
      <c r="A5649" s="1">
        <v>46258.291666666657</v>
      </c>
      <c r="B5649" s="2">
        <v>0</v>
      </c>
      <c r="C5649" s="2">
        <v>14.19611148027372</v>
      </c>
      <c r="D5649" s="2">
        <f t="shared" si="1056"/>
        <v>35.177948286549075</v>
      </c>
      <c r="E5649" s="2">
        <f t="shared" si="1057"/>
        <v>7.2656267368766629</v>
      </c>
      <c r="F5649" s="2">
        <f t="shared" si="1065"/>
        <v>340</v>
      </c>
      <c r="G5649" s="2">
        <f t="shared" si="1066"/>
        <v>0</v>
      </c>
      <c r="H5649" s="2">
        <f>MIN(Inputs!$B$2, (Inputs!$B$14 - F5649)/Inputs!$B$15)</f>
        <v>0</v>
      </c>
      <c r="I5649" s="2">
        <f>MAX(MIN(Inputs!$B$2, F5649*Inputs!$B$16, Inputs!$B$14*Inputs!$B$4 - G5649), 0)</f>
        <v>170</v>
      </c>
      <c r="J5649" s="2">
        <f>MAX(MIN(Inputs!$B$2, F5649*Inputs!$B$16, (Inputs!$B$14-F5649)/Inputs!$B$15)*Inputs!$B$9, 0)</f>
        <v>0</v>
      </c>
      <c r="K5649" s="2">
        <f>MAX(E5649*Inputs!$B$5 - B5649 - Inputs!$B$8, 0) * H5649</f>
        <v>0</v>
      </c>
      <c r="L5649" s="2">
        <f>IF(B5649 &gt;= D5649*Inputs!$B$10, MAX(B5649 - E5649/Inputs!$B$5 - Inputs!$B$8, 0) * I5649, 0)</f>
        <v>0</v>
      </c>
      <c r="M5649" s="2">
        <f t="shared" si="1058"/>
        <v>0</v>
      </c>
      <c r="N5649" s="3" t="str">
        <f t="shared" si="1059"/>
        <v>Idle</v>
      </c>
      <c r="O5649" s="3" t="str">
        <f t="shared" si="1067"/>
        <v>Idle</v>
      </c>
      <c r="P5649" s="2">
        <f t="shared" si="1060"/>
        <v>0</v>
      </c>
      <c r="Q5649" s="2">
        <f t="shared" si="1061"/>
        <v>0</v>
      </c>
      <c r="R5649" s="2">
        <f t="shared" si="1062"/>
        <v>0</v>
      </c>
      <c r="S5649" s="2">
        <f t="shared" si="1063"/>
        <v>0</v>
      </c>
      <c r="T5649" s="2">
        <f t="shared" si="1064"/>
        <v>0</v>
      </c>
      <c r="U5649" s="2">
        <f>IF(O5649="Reg", R5649 * Inputs!$B$7, 0)</f>
        <v>0</v>
      </c>
      <c r="V5649" s="2">
        <f>MAX(F5649 + P5649*Inputs!$B$15 - (Q5649/Inputs!$B$16) - U5649, 0)</f>
        <v>340</v>
      </c>
    </row>
    <row r="5650" spans="1:22" x14ac:dyDescent="0.3">
      <c r="A5650" s="1">
        <v>46258.333333333343</v>
      </c>
      <c r="B5650" s="2">
        <v>0</v>
      </c>
      <c r="C5650" s="2">
        <v>15.30134611519326</v>
      </c>
      <c r="D5650" s="2">
        <f t="shared" si="1056"/>
        <v>35.177948286549075</v>
      </c>
      <c r="E5650" s="2">
        <f t="shared" si="1057"/>
        <v>14.348418105992366</v>
      </c>
      <c r="F5650" s="2">
        <f t="shared" si="1065"/>
        <v>340</v>
      </c>
      <c r="G5650" s="2">
        <f t="shared" si="1066"/>
        <v>0</v>
      </c>
      <c r="H5650" s="2">
        <f>MIN(Inputs!$B$2, (Inputs!$B$14 - F5650)/Inputs!$B$15)</f>
        <v>0</v>
      </c>
      <c r="I5650" s="2">
        <f>MAX(MIN(Inputs!$B$2, F5650*Inputs!$B$16, Inputs!$B$14*Inputs!$B$4 - G5650), 0)</f>
        <v>170</v>
      </c>
      <c r="J5650" s="2">
        <f>MAX(MIN(Inputs!$B$2, F5650*Inputs!$B$16, (Inputs!$B$14-F5650)/Inputs!$B$15)*Inputs!$B$9, 0)</f>
        <v>0</v>
      </c>
      <c r="K5650" s="2">
        <f>MAX(E5650*Inputs!$B$5 - B5650 - Inputs!$B$8, 0) * H5650</f>
        <v>0</v>
      </c>
      <c r="L5650" s="2">
        <f>IF(B5650 &gt;= D5650*Inputs!$B$10, MAX(B5650 - E5650/Inputs!$B$5 - Inputs!$B$8, 0) * I5650, 0)</f>
        <v>0</v>
      </c>
      <c r="M5650" s="2">
        <f t="shared" si="1058"/>
        <v>0</v>
      </c>
      <c r="N5650" s="3" t="str">
        <f t="shared" si="1059"/>
        <v>Idle</v>
      </c>
      <c r="O5650" s="3" t="str">
        <f t="shared" si="1067"/>
        <v>Idle</v>
      </c>
      <c r="P5650" s="2">
        <f t="shared" si="1060"/>
        <v>0</v>
      </c>
      <c r="Q5650" s="2">
        <f t="shared" si="1061"/>
        <v>0</v>
      </c>
      <c r="R5650" s="2">
        <f t="shared" si="1062"/>
        <v>0</v>
      </c>
      <c r="S5650" s="2">
        <f t="shared" si="1063"/>
        <v>0</v>
      </c>
      <c r="T5650" s="2">
        <f t="shared" si="1064"/>
        <v>0</v>
      </c>
      <c r="U5650" s="2">
        <f>IF(O5650="Reg", R5650 * Inputs!$B$7, 0)</f>
        <v>0</v>
      </c>
      <c r="V5650" s="2">
        <f>MAX(F5650 + P5650*Inputs!$B$15 - (Q5650/Inputs!$B$16) - U5650, 0)</f>
        <v>340</v>
      </c>
    </row>
    <row r="5651" spans="1:22" x14ac:dyDescent="0.3">
      <c r="A5651" s="1">
        <v>46258.375</v>
      </c>
      <c r="B5651" s="2">
        <v>0</v>
      </c>
      <c r="C5651" s="2">
        <v>9.3497781043326089</v>
      </c>
      <c r="D5651" s="2">
        <f t="shared" si="1056"/>
        <v>35.177948286549075</v>
      </c>
      <c r="E5651" s="2">
        <f t="shared" si="1057"/>
        <v>24.838869257033707</v>
      </c>
      <c r="F5651" s="2">
        <f t="shared" si="1065"/>
        <v>340</v>
      </c>
      <c r="G5651" s="2">
        <f t="shared" si="1066"/>
        <v>0</v>
      </c>
      <c r="H5651" s="2">
        <f>MIN(Inputs!$B$2, (Inputs!$B$14 - F5651)/Inputs!$B$15)</f>
        <v>0</v>
      </c>
      <c r="I5651" s="2">
        <f>MAX(MIN(Inputs!$B$2, F5651*Inputs!$B$16, Inputs!$B$14*Inputs!$B$4 - G5651), 0)</f>
        <v>170</v>
      </c>
      <c r="J5651" s="2">
        <f>MAX(MIN(Inputs!$B$2, F5651*Inputs!$B$16, (Inputs!$B$14-F5651)/Inputs!$B$15)*Inputs!$B$9, 0)</f>
        <v>0</v>
      </c>
      <c r="K5651" s="2">
        <f>MAX(E5651*Inputs!$B$5 - B5651 - Inputs!$B$8, 0) * H5651</f>
        <v>0</v>
      </c>
      <c r="L5651" s="2">
        <f>IF(B5651 &gt;= D5651*Inputs!$B$10, MAX(B5651 - E5651/Inputs!$B$5 - Inputs!$B$8, 0) * I5651, 0)</f>
        <v>0</v>
      </c>
      <c r="M5651" s="2">
        <f t="shared" si="1058"/>
        <v>0</v>
      </c>
      <c r="N5651" s="3" t="str">
        <f t="shared" si="1059"/>
        <v>Idle</v>
      </c>
      <c r="O5651" s="3" t="str">
        <f t="shared" si="1067"/>
        <v>Idle</v>
      </c>
      <c r="P5651" s="2">
        <f t="shared" si="1060"/>
        <v>0</v>
      </c>
      <c r="Q5651" s="2">
        <f t="shared" si="1061"/>
        <v>0</v>
      </c>
      <c r="R5651" s="2">
        <f t="shared" si="1062"/>
        <v>0</v>
      </c>
      <c r="S5651" s="2">
        <f t="shared" si="1063"/>
        <v>0</v>
      </c>
      <c r="T5651" s="2">
        <f t="shared" si="1064"/>
        <v>0</v>
      </c>
      <c r="U5651" s="2">
        <f>IF(O5651="Reg", R5651 * Inputs!$B$7, 0)</f>
        <v>0</v>
      </c>
      <c r="V5651" s="2">
        <f>MAX(F5651 + P5651*Inputs!$B$15 - (Q5651/Inputs!$B$16) - U5651, 0)</f>
        <v>340</v>
      </c>
    </row>
    <row r="5652" spans="1:22" x14ac:dyDescent="0.3">
      <c r="A5652" s="1">
        <v>46258.416666666657</v>
      </c>
      <c r="B5652" s="2">
        <v>3.001097683715328</v>
      </c>
      <c r="C5652" s="2">
        <v>9.897515332253306</v>
      </c>
      <c r="D5652" s="2">
        <f t="shared" si="1056"/>
        <v>35.177948286549075</v>
      </c>
      <c r="E5652" s="2">
        <f t="shared" si="1057"/>
        <v>35.429331148774622</v>
      </c>
      <c r="F5652" s="2">
        <f t="shared" si="1065"/>
        <v>340</v>
      </c>
      <c r="G5652" s="2">
        <f t="shared" si="1066"/>
        <v>0</v>
      </c>
      <c r="H5652" s="2">
        <f>MIN(Inputs!$B$2, (Inputs!$B$14 - F5652)/Inputs!$B$15)</f>
        <v>0</v>
      </c>
      <c r="I5652" s="2">
        <f>MAX(MIN(Inputs!$B$2, F5652*Inputs!$B$16, Inputs!$B$14*Inputs!$B$4 - G5652), 0)</f>
        <v>170</v>
      </c>
      <c r="J5652" s="2">
        <f>MAX(MIN(Inputs!$B$2, F5652*Inputs!$B$16, (Inputs!$B$14-F5652)/Inputs!$B$15)*Inputs!$B$9, 0)</f>
        <v>0</v>
      </c>
      <c r="K5652" s="2">
        <f>MAX(E5652*Inputs!$B$5 - B5652 - Inputs!$B$8, 0) * H5652</f>
        <v>0</v>
      </c>
      <c r="L5652" s="2">
        <f>IF(B5652 &gt;= D5652*Inputs!$B$10, MAX(B5652 - E5652/Inputs!$B$5 - Inputs!$B$8, 0) * I5652, 0)</f>
        <v>0</v>
      </c>
      <c r="M5652" s="2">
        <f t="shared" si="1058"/>
        <v>0</v>
      </c>
      <c r="N5652" s="3" t="str">
        <f t="shared" si="1059"/>
        <v>Idle</v>
      </c>
      <c r="O5652" s="3" t="str">
        <f t="shared" si="1067"/>
        <v>Idle</v>
      </c>
      <c r="P5652" s="2">
        <f t="shared" si="1060"/>
        <v>0</v>
      </c>
      <c r="Q5652" s="2">
        <f t="shared" si="1061"/>
        <v>0</v>
      </c>
      <c r="R5652" s="2">
        <f t="shared" si="1062"/>
        <v>0</v>
      </c>
      <c r="S5652" s="2">
        <f t="shared" si="1063"/>
        <v>0</v>
      </c>
      <c r="T5652" s="2">
        <f t="shared" si="1064"/>
        <v>0</v>
      </c>
      <c r="U5652" s="2">
        <f>IF(O5652="Reg", R5652 * Inputs!$B$7, 0)</f>
        <v>0</v>
      </c>
      <c r="V5652" s="2">
        <f>MAX(F5652 + P5652*Inputs!$B$15 - (Q5652/Inputs!$B$16) - U5652, 0)</f>
        <v>340</v>
      </c>
    </row>
    <row r="5653" spans="1:22" x14ac:dyDescent="0.3">
      <c r="A5653" s="1">
        <v>46258.458333333343</v>
      </c>
      <c r="B5653" s="2">
        <v>15.70603620314002</v>
      </c>
      <c r="C5653" s="2">
        <v>8.0557393692304498</v>
      </c>
      <c r="D5653" s="2">
        <f t="shared" si="1056"/>
        <v>35.177948286549075</v>
      </c>
      <c r="E5653" s="2">
        <f t="shared" si="1057"/>
        <v>48.766926700466456</v>
      </c>
      <c r="F5653" s="2">
        <f t="shared" si="1065"/>
        <v>340</v>
      </c>
      <c r="G5653" s="2">
        <f t="shared" si="1066"/>
        <v>0</v>
      </c>
      <c r="H5653" s="2">
        <f>MIN(Inputs!$B$2, (Inputs!$B$14 - F5653)/Inputs!$B$15)</f>
        <v>0</v>
      </c>
      <c r="I5653" s="2">
        <f>MAX(MIN(Inputs!$B$2, F5653*Inputs!$B$16, Inputs!$B$14*Inputs!$B$4 - G5653), 0)</f>
        <v>170</v>
      </c>
      <c r="J5653" s="2">
        <f>MAX(MIN(Inputs!$B$2, F5653*Inputs!$B$16, (Inputs!$B$14-F5653)/Inputs!$B$15)*Inputs!$B$9, 0)</f>
        <v>0</v>
      </c>
      <c r="K5653" s="2">
        <f>MAX(E5653*Inputs!$B$5 - B5653 - Inputs!$B$8, 0) * H5653</f>
        <v>0</v>
      </c>
      <c r="L5653" s="2">
        <f>IF(B5653 &gt;= D5653*Inputs!$B$10, MAX(B5653 - E5653/Inputs!$B$5 - Inputs!$B$8, 0) * I5653, 0)</f>
        <v>0</v>
      </c>
      <c r="M5653" s="2">
        <f t="shared" si="1058"/>
        <v>0</v>
      </c>
      <c r="N5653" s="3" t="str">
        <f t="shared" si="1059"/>
        <v>Idle</v>
      </c>
      <c r="O5653" s="3" t="str">
        <f t="shared" si="1067"/>
        <v>Idle</v>
      </c>
      <c r="P5653" s="2">
        <f t="shared" si="1060"/>
        <v>0</v>
      </c>
      <c r="Q5653" s="2">
        <f t="shared" si="1061"/>
        <v>0</v>
      </c>
      <c r="R5653" s="2">
        <f t="shared" si="1062"/>
        <v>0</v>
      </c>
      <c r="S5653" s="2">
        <f t="shared" si="1063"/>
        <v>0</v>
      </c>
      <c r="T5653" s="2">
        <f t="shared" si="1064"/>
        <v>0</v>
      </c>
      <c r="U5653" s="2">
        <f>IF(O5653="Reg", R5653 * Inputs!$B$7, 0)</f>
        <v>0</v>
      </c>
      <c r="V5653" s="2">
        <f>MAX(F5653 + P5653*Inputs!$B$15 - (Q5653/Inputs!$B$16) - U5653, 0)</f>
        <v>340</v>
      </c>
    </row>
    <row r="5654" spans="1:22" x14ac:dyDescent="0.3">
      <c r="A5654" s="1">
        <v>46258.5</v>
      </c>
      <c r="B5654" s="2">
        <v>24.88662653440463</v>
      </c>
      <c r="C5654" s="2">
        <v>3.0510608430748709</v>
      </c>
      <c r="D5654" s="2">
        <f t="shared" si="1056"/>
        <v>35.177948286549075</v>
      </c>
      <c r="E5654" s="2">
        <f t="shared" si="1057"/>
        <v>60.170655272702845</v>
      </c>
      <c r="F5654" s="2">
        <f t="shared" si="1065"/>
        <v>340</v>
      </c>
      <c r="G5654" s="2">
        <f t="shared" si="1066"/>
        <v>0</v>
      </c>
      <c r="H5654" s="2">
        <f>MIN(Inputs!$B$2, (Inputs!$B$14 - F5654)/Inputs!$B$15)</f>
        <v>0</v>
      </c>
      <c r="I5654" s="2">
        <f>MAX(MIN(Inputs!$B$2, F5654*Inputs!$B$16, Inputs!$B$14*Inputs!$B$4 - G5654), 0)</f>
        <v>170</v>
      </c>
      <c r="J5654" s="2">
        <f>MAX(MIN(Inputs!$B$2, F5654*Inputs!$B$16, (Inputs!$B$14-F5654)/Inputs!$B$15)*Inputs!$B$9, 0)</f>
        <v>0</v>
      </c>
      <c r="K5654" s="2">
        <f>MAX(E5654*Inputs!$B$5 - B5654 - Inputs!$B$8, 0) * H5654</f>
        <v>0</v>
      </c>
      <c r="L5654" s="2">
        <f>IF(B5654 &gt;= D5654*Inputs!$B$10, MAX(B5654 - E5654/Inputs!$B$5 - Inputs!$B$8, 0) * I5654, 0)</f>
        <v>0</v>
      </c>
      <c r="M5654" s="2">
        <f t="shared" si="1058"/>
        <v>0</v>
      </c>
      <c r="N5654" s="3" t="str">
        <f t="shared" si="1059"/>
        <v>Idle</v>
      </c>
      <c r="O5654" s="3" t="str">
        <f t="shared" si="1067"/>
        <v>Idle</v>
      </c>
      <c r="P5654" s="2">
        <f t="shared" si="1060"/>
        <v>0</v>
      </c>
      <c r="Q5654" s="2">
        <f t="shared" si="1061"/>
        <v>0</v>
      </c>
      <c r="R5654" s="2">
        <f t="shared" si="1062"/>
        <v>0</v>
      </c>
      <c r="S5654" s="2">
        <f t="shared" si="1063"/>
        <v>0</v>
      </c>
      <c r="T5654" s="2">
        <f t="shared" si="1064"/>
        <v>0</v>
      </c>
      <c r="U5654" s="2">
        <f>IF(O5654="Reg", R5654 * Inputs!$B$7, 0)</f>
        <v>0</v>
      </c>
      <c r="V5654" s="2">
        <f>MAX(F5654 + P5654*Inputs!$B$15 - (Q5654/Inputs!$B$16) - U5654, 0)</f>
        <v>340</v>
      </c>
    </row>
    <row r="5655" spans="1:22" x14ac:dyDescent="0.3">
      <c r="A5655" s="1">
        <v>46258.541666666657</v>
      </c>
      <c r="B5655" s="2">
        <v>42.496748214694207</v>
      </c>
      <c r="C5655" s="2">
        <v>2.0054022211707698</v>
      </c>
      <c r="D5655" s="2">
        <f t="shared" si="1056"/>
        <v>35.177948286549075</v>
      </c>
      <c r="E5655" s="2">
        <f t="shared" si="1057"/>
        <v>69.690544109730538</v>
      </c>
      <c r="F5655" s="2">
        <f t="shared" si="1065"/>
        <v>340</v>
      </c>
      <c r="G5655" s="2">
        <f t="shared" si="1066"/>
        <v>0</v>
      </c>
      <c r="H5655" s="2">
        <f>MIN(Inputs!$B$2, (Inputs!$B$14 - F5655)/Inputs!$B$15)</f>
        <v>0</v>
      </c>
      <c r="I5655" s="2">
        <f>MAX(MIN(Inputs!$B$2, F5655*Inputs!$B$16, Inputs!$B$14*Inputs!$B$4 - G5655), 0)</f>
        <v>170</v>
      </c>
      <c r="J5655" s="2">
        <f>MAX(MIN(Inputs!$B$2, F5655*Inputs!$B$16, (Inputs!$B$14-F5655)/Inputs!$B$15)*Inputs!$B$9, 0)</f>
        <v>0</v>
      </c>
      <c r="K5655" s="2">
        <f>MAX(E5655*Inputs!$B$5 - B5655 - Inputs!$B$8, 0) * H5655</f>
        <v>0</v>
      </c>
      <c r="L5655" s="2">
        <f>IF(B5655 &gt;= D5655*Inputs!$B$10, MAX(B5655 - E5655/Inputs!$B$5 - Inputs!$B$8, 0) * I5655, 0)</f>
        <v>0</v>
      </c>
      <c r="M5655" s="2">
        <f t="shared" si="1058"/>
        <v>0</v>
      </c>
      <c r="N5655" s="3" t="str">
        <f t="shared" si="1059"/>
        <v>Idle</v>
      </c>
      <c r="O5655" s="3" t="str">
        <f t="shared" si="1067"/>
        <v>Idle</v>
      </c>
      <c r="P5655" s="2">
        <f t="shared" si="1060"/>
        <v>0</v>
      </c>
      <c r="Q5655" s="2">
        <f t="shared" si="1061"/>
        <v>0</v>
      </c>
      <c r="R5655" s="2">
        <f t="shared" si="1062"/>
        <v>0</v>
      </c>
      <c r="S5655" s="2">
        <f t="shared" si="1063"/>
        <v>0</v>
      </c>
      <c r="T5655" s="2">
        <f t="shared" si="1064"/>
        <v>0</v>
      </c>
      <c r="U5655" s="2">
        <f>IF(O5655="Reg", R5655 * Inputs!$B$7, 0)</f>
        <v>0</v>
      </c>
      <c r="V5655" s="2">
        <f>MAX(F5655 + P5655*Inputs!$B$15 - (Q5655/Inputs!$B$16) - U5655, 0)</f>
        <v>340</v>
      </c>
    </row>
    <row r="5656" spans="1:22" x14ac:dyDescent="0.3">
      <c r="A5656" s="1">
        <v>46258.583333333343</v>
      </c>
      <c r="B5656" s="2">
        <v>62.942706906248041</v>
      </c>
      <c r="C5656" s="2">
        <v>3.0251524918910722</v>
      </c>
      <c r="D5656" s="2">
        <f t="shared" si="1056"/>
        <v>35.177948286549075</v>
      </c>
      <c r="E5656" s="2">
        <f t="shared" si="1057"/>
        <v>78.278815365804533</v>
      </c>
      <c r="F5656" s="2">
        <f t="shared" si="1065"/>
        <v>340</v>
      </c>
      <c r="G5656" s="2">
        <f t="shared" si="1066"/>
        <v>0</v>
      </c>
      <c r="H5656" s="2">
        <f>MIN(Inputs!$B$2, (Inputs!$B$14 - F5656)/Inputs!$B$15)</f>
        <v>0</v>
      </c>
      <c r="I5656" s="2">
        <f>MAX(MIN(Inputs!$B$2, F5656*Inputs!$B$16, Inputs!$B$14*Inputs!$B$4 - G5656), 0)</f>
        <v>170</v>
      </c>
      <c r="J5656" s="2">
        <f>MAX(MIN(Inputs!$B$2, F5656*Inputs!$B$16, (Inputs!$B$14-F5656)/Inputs!$B$15)*Inputs!$B$9, 0)</f>
        <v>0</v>
      </c>
      <c r="K5656" s="2">
        <f>MAX(E5656*Inputs!$B$5 - B5656 - Inputs!$B$8, 0) * H5656</f>
        <v>0</v>
      </c>
      <c r="L5656" s="2">
        <f>IF(B5656 &gt;= D5656*Inputs!$B$10, MAX(B5656 - E5656/Inputs!$B$5 - Inputs!$B$8, 0) * I5656, 0)</f>
        <v>0</v>
      </c>
      <c r="M5656" s="2">
        <f t="shared" si="1058"/>
        <v>0</v>
      </c>
      <c r="N5656" s="3" t="str">
        <f t="shared" si="1059"/>
        <v>Idle</v>
      </c>
      <c r="O5656" s="3" t="str">
        <f t="shared" si="1067"/>
        <v>Idle</v>
      </c>
      <c r="P5656" s="2">
        <f t="shared" si="1060"/>
        <v>0</v>
      </c>
      <c r="Q5656" s="2">
        <f t="shared" si="1061"/>
        <v>0</v>
      </c>
      <c r="R5656" s="2">
        <f t="shared" si="1062"/>
        <v>0</v>
      </c>
      <c r="S5656" s="2">
        <f t="shared" si="1063"/>
        <v>0</v>
      </c>
      <c r="T5656" s="2">
        <f t="shared" si="1064"/>
        <v>0</v>
      </c>
      <c r="U5656" s="2">
        <f>IF(O5656="Reg", R5656 * Inputs!$B$7, 0)</f>
        <v>0</v>
      </c>
      <c r="V5656" s="2">
        <f>MAX(F5656 + P5656*Inputs!$B$15 - (Q5656/Inputs!$B$16) - U5656, 0)</f>
        <v>340</v>
      </c>
    </row>
    <row r="5657" spans="1:22" x14ac:dyDescent="0.3">
      <c r="A5657" s="1">
        <v>46258.625</v>
      </c>
      <c r="B5657" s="2">
        <v>63.542771350445477</v>
      </c>
      <c r="C5657" s="2">
        <v>2.923209411482222</v>
      </c>
      <c r="D5657" s="2">
        <f t="shared" si="1056"/>
        <v>35.177948286549075</v>
      </c>
      <c r="E5657" s="2">
        <f t="shared" si="1057"/>
        <v>81.641755389789452</v>
      </c>
      <c r="F5657" s="2">
        <f t="shared" si="1065"/>
        <v>340</v>
      </c>
      <c r="G5657" s="2">
        <f t="shared" si="1066"/>
        <v>0</v>
      </c>
      <c r="H5657" s="2">
        <f>MIN(Inputs!$B$2, (Inputs!$B$14 - F5657)/Inputs!$B$15)</f>
        <v>0</v>
      </c>
      <c r="I5657" s="2">
        <f>MAX(MIN(Inputs!$B$2, F5657*Inputs!$B$16, Inputs!$B$14*Inputs!$B$4 - G5657), 0)</f>
        <v>170</v>
      </c>
      <c r="J5657" s="2">
        <f>MAX(MIN(Inputs!$B$2, F5657*Inputs!$B$16, (Inputs!$B$14-F5657)/Inputs!$B$15)*Inputs!$B$9, 0)</f>
        <v>0</v>
      </c>
      <c r="K5657" s="2">
        <f>MAX(E5657*Inputs!$B$5 - B5657 - Inputs!$B$8, 0) * H5657</f>
        <v>0</v>
      </c>
      <c r="L5657" s="2">
        <f>IF(B5657 &gt;= D5657*Inputs!$B$10, MAX(B5657 - E5657/Inputs!$B$5 - Inputs!$B$8, 0) * I5657, 0)</f>
        <v>0</v>
      </c>
      <c r="M5657" s="2">
        <f t="shared" si="1058"/>
        <v>0</v>
      </c>
      <c r="N5657" s="3" t="str">
        <f t="shared" si="1059"/>
        <v>Idle</v>
      </c>
      <c r="O5657" s="3" t="str">
        <f t="shared" si="1067"/>
        <v>Idle</v>
      </c>
      <c r="P5657" s="2">
        <f t="shared" si="1060"/>
        <v>0</v>
      </c>
      <c r="Q5657" s="2">
        <f t="shared" si="1061"/>
        <v>0</v>
      </c>
      <c r="R5657" s="2">
        <f t="shared" si="1062"/>
        <v>0</v>
      </c>
      <c r="S5657" s="2">
        <f t="shared" si="1063"/>
        <v>0</v>
      </c>
      <c r="T5657" s="2">
        <f t="shared" si="1064"/>
        <v>0</v>
      </c>
      <c r="U5657" s="2">
        <f>IF(O5657="Reg", R5657 * Inputs!$B$7, 0)</f>
        <v>0</v>
      </c>
      <c r="V5657" s="2">
        <f>MAX(F5657 + P5657*Inputs!$B$15 - (Q5657/Inputs!$B$16) - U5657, 0)</f>
        <v>340</v>
      </c>
    </row>
    <row r="5658" spans="1:22" x14ac:dyDescent="0.3">
      <c r="A5658" s="1">
        <v>46258.666666666657</v>
      </c>
      <c r="B5658" s="2">
        <v>83.026670993866347</v>
      </c>
      <c r="C5658" s="2">
        <v>7.0475396091423672</v>
      </c>
      <c r="D5658" s="2">
        <f t="shared" si="1056"/>
        <v>35.177948286549075</v>
      </c>
      <c r="E5658" s="2">
        <f t="shared" si="1057"/>
        <v>82.328645975409046</v>
      </c>
      <c r="F5658" s="2">
        <f t="shared" si="1065"/>
        <v>340</v>
      </c>
      <c r="G5658" s="2">
        <f t="shared" si="1066"/>
        <v>0</v>
      </c>
      <c r="H5658" s="2">
        <f>MIN(Inputs!$B$2, (Inputs!$B$14 - F5658)/Inputs!$B$15)</f>
        <v>0</v>
      </c>
      <c r="I5658" s="2">
        <f>MAX(MIN(Inputs!$B$2, F5658*Inputs!$B$16, Inputs!$B$14*Inputs!$B$4 - G5658), 0)</f>
        <v>170</v>
      </c>
      <c r="J5658" s="2">
        <f>MAX(MIN(Inputs!$B$2, F5658*Inputs!$B$16, (Inputs!$B$14-F5658)/Inputs!$B$15)*Inputs!$B$9, 0)</f>
        <v>0</v>
      </c>
      <c r="K5658" s="2">
        <f>MAX(E5658*Inputs!$B$5 - B5658 - Inputs!$B$8, 0) * H5658</f>
        <v>0</v>
      </c>
      <c r="L5658" s="2">
        <f>IF(B5658 &gt;= D5658*Inputs!$B$10, MAX(B5658 - E5658/Inputs!$B$5 - Inputs!$B$8, 0) * I5658, 0)</f>
        <v>0</v>
      </c>
      <c r="M5658" s="2">
        <f t="shared" si="1058"/>
        <v>0</v>
      </c>
      <c r="N5658" s="3" t="str">
        <f t="shared" si="1059"/>
        <v>Idle</v>
      </c>
      <c r="O5658" s="3" t="str">
        <f t="shared" si="1067"/>
        <v>Idle</v>
      </c>
      <c r="P5658" s="2">
        <f t="shared" si="1060"/>
        <v>0</v>
      </c>
      <c r="Q5658" s="2">
        <f t="shared" si="1061"/>
        <v>0</v>
      </c>
      <c r="R5658" s="2">
        <f t="shared" si="1062"/>
        <v>0</v>
      </c>
      <c r="S5658" s="2">
        <f t="shared" si="1063"/>
        <v>0</v>
      </c>
      <c r="T5658" s="2">
        <f t="shared" si="1064"/>
        <v>0</v>
      </c>
      <c r="U5658" s="2">
        <f>IF(O5658="Reg", R5658 * Inputs!$B$7, 0)</f>
        <v>0</v>
      </c>
      <c r="V5658" s="2">
        <f>MAX(F5658 + P5658*Inputs!$B$15 - (Q5658/Inputs!$B$16) - U5658, 0)</f>
        <v>340</v>
      </c>
    </row>
    <row r="5659" spans="1:22" x14ac:dyDescent="0.3">
      <c r="A5659" s="1">
        <v>46258.708333333343</v>
      </c>
      <c r="B5659" s="2">
        <v>84.128407636558407</v>
      </c>
      <c r="C5659" s="2">
        <v>8.1596540489707667</v>
      </c>
      <c r="D5659" s="2">
        <f t="shared" si="1056"/>
        <v>35.177948286549075</v>
      </c>
      <c r="E5659" s="2">
        <f t="shared" si="1057"/>
        <v>78.077356072475752</v>
      </c>
      <c r="F5659" s="2">
        <f t="shared" si="1065"/>
        <v>340</v>
      </c>
      <c r="G5659" s="2">
        <f t="shared" si="1066"/>
        <v>0</v>
      </c>
      <c r="H5659" s="2">
        <f>MIN(Inputs!$B$2, (Inputs!$B$14 - F5659)/Inputs!$B$15)</f>
        <v>0</v>
      </c>
      <c r="I5659" s="2">
        <f>MAX(MIN(Inputs!$B$2, F5659*Inputs!$B$16, Inputs!$B$14*Inputs!$B$4 - G5659), 0)</f>
        <v>170</v>
      </c>
      <c r="J5659" s="2">
        <f>MAX(MIN(Inputs!$B$2, F5659*Inputs!$B$16, (Inputs!$B$14-F5659)/Inputs!$B$15)*Inputs!$B$9, 0)</f>
        <v>0</v>
      </c>
      <c r="K5659" s="2">
        <f>MAX(E5659*Inputs!$B$5 - B5659 - Inputs!$B$8, 0) * H5659</f>
        <v>0</v>
      </c>
      <c r="L5659" s="2">
        <f>IF(B5659 &gt;= D5659*Inputs!$B$10, MAX(B5659 - E5659/Inputs!$B$5 - Inputs!$B$8, 0) * I5659, 0)</f>
        <v>0</v>
      </c>
      <c r="M5659" s="2">
        <f t="shared" si="1058"/>
        <v>0</v>
      </c>
      <c r="N5659" s="3" t="str">
        <f t="shared" si="1059"/>
        <v>Idle</v>
      </c>
      <c r="O5659" s="3" t="str">
        <f t="shared" si="1067"/>
        <v>Idle</v>
      </c>
      <c r="P5659" s="2">
        <f t="shared" si="1060"/>
        <v>0</v>
      </c>
      <c r="Q5659" s="2">
        <f t="shared" si="1061"/>
        <v>0</v>
      </c>
      <c r="R5659" s="2">
        <f t="shared" si="1062"/>
        <v>0</v>
      </c>
      <c r="S5659" s="2">
        <f t="shared" si="1063"/>
        <v>0</v>
      </c>
      <c r="T5659" s="2">
        <f t="shared" si="1064"/>
        <v>0</v>
      </c>
      <c r="U5659" s="2">
        <f>IF(O5659="Reg", R5659 * Inputs!$B$7, 0)</f>
        <v>0</v>
      </c>
      <c r="V5659" s="2">
        <f>MAX(F5659 + P5659*Inputs!$B$15 - (Q5659/Inputs!$B$16) - U5659, 0)</f>
        <v>340</v>
      </c>
    </row>
    <row r="5660" spans="1:22" x14ac:dyDescent="0.3">
      <c r="A5660" s="1">
        <v>46258.75</v>
      </c>
      <c r="B5660" s="2">
        <v>82.005959556570787</v>
      </c>
      <c r="C5660" s="2">
        <v>3.7910880883645151</v>
      </c>
      <c r="D5660" s="2">
        <f t="shared" si="1056"/>
        <v>35.177948286549075</v>
      </c>
      <c r="E5660" s="2">
        <f t="shared" si="1057"/>
        <v>70.979026093164507</v>
      </c>
      <c r="F5660" s="2">
        <f t="shared" si="1065"/>
        <v>340</v>
      </c>
      <c r="G5660" s="2">
        <f t="shared" si="1066"/>
        <v>0</v>
      </c>
      <c r="H5660" s="2">
        <f>MIN(Inputs!$B$2, (Inputs!$B$14 - F5660)/Inputs!$B$15)</f>
        <v>0</v>
      </c>
      <c r="I5660" s="2">
        <f>MAX(MIN(Inputs!$B$2, F5660*Inputs!$B$16, Inputs!$B$14*Inputs!$B$4 - G5660), 0)</f>
        <v>170</v>
      </c>
      <c r="J5660" s="2">
        <f>MAX(MIN(Inputs!$B$2, F5660*Inputs!$B$16, (Inputs!$B$14-F5660)/Inputs!$B$15)*Inputs!$B$9, 0)</f>
        <v>0</v>
      </c>
      <c r="K5660" s="2">
        <f>MAX(E5660*Inputs!$B$5 - B5660 - Inputs!$B$8, 0) * H5660</f>
        <v>0</v>
      </c>
      <c r="L5660" s="2">
        <f>IF(B5660 &gt;= D5660*Inputs!$B$10, MAX(B5660 - E5660/Inputs!$B$5 - Inputs!$B$8, 0) * I5660, 0)</f>
        <v>0</v>
      </c>
      <c r="M5660" s="2">
        <f t="shared" si="1058"/>
        <v>0</v>
      </c>
      <c r="N5660" s="3" t="str">
        <f t="shared" si="1059"/>
        <v>Idle</v>
      </c>
      <c r="O5660" s="3" t="str">
        <f t="shared" si="1067"/>
        <v>Idle</v>
      </c>
      <c r="P5660" s="2">
        <f t="shared" si="1060"/>
        <v>0</v>
      </c>
      <c r="Q5660" s="2">
        <f t="shared" si="1061"/>
        <v>0</v>
      </c>
      <c r="R5660" s="2">
        <f t="shared" si="1062"/>
        <v>0</v>
      </c>
      <c r="S5660" s="2">
        <f t="shared" si="1063"/>
        <v>0</v>
      </c>
      <c r="T5660" s="2">
        <f t="shared" si="1064"/>
        <v>0</v>
      </c>
      <c r="U5660" s="2">
        <f>IF(O5660="Reg", R5660 * Inputs!$B$7, 0)</f>
        <v>0</v>
      </c>
      <c r="V5660" s="2">
        <f>MAX(F5660 + P5660*Inputs!$B$15 - (Q5660/Inputs!$B$16) - U5660, 0)</f>
        <v>340</v>
      </c>
    </row>
    <row r="5661" spans="1:22" x14ac:dyDescent="0.3">
      <c r="A5661" s="1">
        <v>46258.791666666657</v>
      </c>
      <c r="B5661" s="2">
        <v>94.026375751138147</v>
      </c>
      <c r="C5661" s="2">
        <v>2.2930339742532899</v>
      </c>
      <c r="D5661" s="2">
        <f t="shared" si="1056"/>
        <v>35.177948286549075</v>
      </c>
      <c r="E5661" s="2">
        <f t="shared" si="1057"/>
        <v>60.723085488715441</v>
      </c>
      <c r="F5661" s="2">
        <f t="shared" si="1065"/>
        <v>340</v>
      </c>
      <c r="G5661" s="2">
        <f t="shared" si="1066"/>
        <v>0</v>
      </c>
      <c r="H5661" s="2">
        <f>MIN(Inputs!$B$2, (Inputs!$B$14 - F5661)/Inputs!$B$15)</f>
        <v>0</v>
      </c>
      <c r="I5661" s="2">
        <f>MAX(MIN(Inputs!$B$2, F5661*Inputs!$B$16, Inputs!$B$14*Inputs!$B$4 - G5661), 0)</f>
        <v>170</v>
      </c>
      <c r="J5661" s="2">
        <f>MAX(MIN(Inputs!$B$2, F5661*Inputs!$B$16, (Inputs!$B$14-F5661)/Inputs!$B$15)*Inputs!$B$9, 0)</f>
        <v>0</v>
      </c>
      <c r="K5661" s="2">
        <f>MAX(E5661*Inputs!$B$5 - B5661 - Inputs!$B$8, 0) * H5661</f>
        <v>0</v>
      </c>
      <c r="L5661" s="2">
        <f>IF(B5661 &gt;= D5661*Inputs!$B$10, MAX(B5661 - E5661/Inputs!$B$5 - Inputs!$B$8, 0) * I5661, 0)</f>
        <v>853.88781737345664</v>
      </c>
      <c r="M5661" s="2">
        <f t="shared" si="1058"/>
        <v>0</v>
      </c>
      <c r="N5661" s="3" t="str">
        <f t="shared" si="1059"/>
        <v>Discharge</v>
      </c>
      <c r="O5661" s="3" t="str">
        <f t="shared" si="1067"/>
        <v>Discharge</v>
      </c>
      <c r="P5661" s="2">
        <f t="shared" si="1060"/>
        <v>0</v>
      </c>
      <c r="Q5661" s="2">
        <f t="shared" si="1061"/>
        <v>170</v>
      </c>
      <c r="R5661" s="2">
        <f t="shared" si="1062"/>
        <v>0</v>
      </c>
      <c r="S5661" s="2">
        <f t="shared" si="1063"/>
        <v>15984.483877693485</v>
      </c>
      <c r="T5661" s="2">
        <f t="shared" si="1064"/>
        <v>0</v>
      </c>
      <c r="U5661" s="2">
        <f>IF(O5661="Reg", R5661 * Inputs!$B$7, 0)</f>
        <v>0</v>
      </c>
      <c r="V5661" s="2">
        <f>MAX(F5661 + P5661*Inputs!$B$15 - (Q5661/Inputs!$B$16) - U5661, 0)</f>
        <v>170</v>
      </c>
    </row>
    <row r="5662" spans="1:22" x14ac:dyDescent="0.3">
      <c r="A5662" s="1">
        <v>46258.833333333343</v>
      </c>
      <c r="B5662" s="2">
        <v>83.120347050157577</v>
      </c>
      <c r="C5662" s="2">
        <v>4.9300004095837977</v>
      </c>
      <c r="D5662" s="2">
        <f t="shared" si="1056"/>
        <v>35.177948286549075</v>
      </c>
      <c r="E5662" s="2">
        <f t="shared" si="1057"/>
        <v>46.89824100888805</v>
      </c>
      <c r="F5662" s="2">
        <f t="shared" si="1065"/>
        <v>170</v>
      </c>
      <c r="G5662" s="2">
        <f t="shared" si="1066"/>
        <v>170</v>
      </c>
      <c r="H5662" s="2">
        <f>MIN(Inputs!$B$2, (Inputs!$B$14 - F5662)/Inputs!$B$15)</f>
        <v>170</v>
      </c>
      <c r="I5662" s="2">
        <f>MAX(MIN(Inputs!$B$2, F5662*Inputs!$B$16, Inputs!$B$14*Inputs!$B$4 - G5662), 0)</f>
        <v>170</v>
      </c>
      <c r="J5662" s="2">
        <f>MAX(MIN(Inputs!$B$2, F5662*Inputs!$B$16, (Inputs!$B$14-F5662)/Inputs!$B$15)*Inputs!$B$9, 0)</f>
        <v>136</v>
      </c>
      <c r="K5662" s="2">
        <f>MAX(E5662*Inputs!$B$5 - B5662 - Inputs!$B$8, 0) * H5662</f>
        <v>0</v>
      </c>
      <c r="L5662" s="2">
        <f>IF(B5662 &gt;= D5662*Inputs!$B$10, MAX(B5662 - E5662/Inputs!$B$5 - Inputs!$B$8, 0) * I5662, 0)</f>
        <v>1670.5715309006873</v>
      </c>
      <c r="M5662" s="2">
        <f t="shared" si="1058"/>
        <v>670.48005570339649</v>
      </c>
      <c r="N5662" s="3" t="str">
        <f t="shared" si="1059"/>
        <v>Discharge</v>
      </c>
      <c r="O5662" s="3" t="str">
        <f t="shared" si="1067"/>
        <v>Discharge</v>
      </c>
      <c r="P5662" s="2">
        <f t="shared" si="1060"/>
        <v>0</v>
      </c>
      <c r="Q5662" s="2">
        <f t="shared" si="1061"/>
        <v>170</v>
      </c>
      <c r="R5662" s="2">
        <f t="shared" si="1062"/>
        <v>0</v>
      </c>
      <c r="S5662" s="2">
        <f t="shared" si="1063"/>
        <v>14130.458998526788</v>
      </c>
      <c r="T5662" s="2">
        <f t="shared" si="1064"/>
        <v>0</v>
      </c>
      <c r="U5662" s="2">
        <f>IF(O5662="Reg", R5662 * Inputs!$B$7, 0)</f>
        <v>0</v>
      </c>
      <c r="V5662" s="2">
        <f>MAX(F5662 + P5662*Inputs!$B$15 - (Q5662/Inputs!$B$16) - U5662, 0)</f>
        <v>0</v>
      </c>
    </row>
    <row r="5663" spans="1:22" x14ac:dyDescent="0.3">
      <c r="A5663" s="1">
        <v>46258.875</v>
      </c>
      <c r="B5663" s="2">
        <v>67.664114864163025</v>
      </c>
      <c r="C5663" s="2">
        <v>6.9586892244163172</v>
      </c>
      <c r="D5663" s="2">
        <f t="shared" si="1056"/>
        <v>35.177948286549075</v>
      </c>
      <c r="E5663" s="2">
        <f t="shared" si="1057"/>
        <v>33.677339917806769</v>
      </c>
      <c r="F5663" s="2">
        <f t="shared" si="1065"/>
        <v>0</v>
      </c>
      <c r="G5663" s="2">
        <f t="shared" si="1066"/>
        <v>340</v>
      </c>
      <c r="H5663" s="2">
        <f>MIN(Inputs!$B$2, (Inputs!$B$14 - F5663)/Inputs!$B$15)</f>
        <v>170</v>
      </c>
      <c r="I5663" s="2">
        <f>MAX(MIN(Inputs!$B$2, F5663*Inputs!$B$16, Inputs!$B$14*Inputs!$B$4 - G5663), 0)</f>
        <v>0</v>
      </c>
      <c r="J5663" s="2">
        <f>MAX(MIN(Inputs!$B$2, F5663*Inputs!$B$16, (Inputs!$B$14-F5663)/Inputs!$B$15)*Inputs!$B$9, 0)</f>
        <v>0</v>
      </c>
      <c r="K5663" s="2">
        <f>MAX(E5663*Inputs!$B$5 - B5663 - Inputs!$B$8, 0) * H5663</f>
        <v>0</v>
      </c>
      <c r="L5663" s="2">
        <f>IF(B5663 &gt;= D5663*Inputs!$B$10, MAX(B5663 - E5663/Inputs!$B$5 - Inputs!$B$8, 0) * I5663, 0)</f>
        <v>0</v>
      </c>
      <c r="M5663" s="2">
        <f t="shared" si="1058"/>
        <v>0</v>
      </c>
      <c r="N5663" s="3" t="str">
        <f t="shared" si="1059"/>
        <v>Idle</v>
      </c>
      <c r="O5663" s="3" t="str">
        <f t="shared" si="1067"/>
        <v>Idle</v>
      </c>
      <c r="P5663" s="2">
        <f t="shared" si="1060"/>
        <v>0</v>
      </c>
      <c r="Q5663" s="2">
        <f t="shared" si="1061"/>
        <v>0</v>
      </c>
      <c r="R5663" s="2">
        <f t="shared" si="1062"/>
        <v>0</v>
      </c>
      <c r="S5663" s="2">
        <f t="shared" si="1063"/>
        <v>0</v>
      </c>
      <c r="T5663" s="2">
        <f t="shared" si="1064"/>
        <v>0</v>
      </c>
      <c r="U5663" s="2">
        <f>IF(O5663="Reg", R5663 * Inputs!$B$7, 0)</f>
        <v>0</v>
      </c>
      <c r="V5663" s="2">
        <f>MAX(F5663 + P5663*Inputs!$B$15 - (Q5663/Inputs!$B$16) - U5663, 0)</f>
        <v>0</v>
      </c>
    </row>
    <row r="5664" spans="1:22" x14ac:dyDescent="0.3">
      <c r="A5664" s="1">
        <v>46258.916666666657</v>
      </c>
      <c r="B5664" s="2">
        <v>57.518931576266517</v>
      </c>
      <c r="C5664" s="2">
        <v>16.32080919780006</v>
      </c>
      <c r="D5664" s="2">
        <f t="shared" si="1056"/>
        <v>35.177948286549075</v>
      </c>
      <c r="E5664" s="2">
        <f t="shared" si="1057"/>
        <v>22.399987440446267</v>
      </c>
      <c r="F5664" s="2">
        <f t="shared" si="1065"/>
        <v>0</v>
      </c>
      <c r="G5664" s="2">
        <f t="shared" si="1066"/>
        <v>340</v>
      </c>
      <c r="H5664" s="2">
        <f>MIN(Inputs!$B$2, (Inputs!$B$14 - F5664)/Inputs!$B$15)</f>
        <v>170</v>
      </c>
      <c r="I5664" s="2">
        <f>MAX(MIN(Inputs!$B$2, F5664*Inputs!$B$16, Inputs!$B$14*Inputs!$B$4 - G5664), 0)</f>
        <v>0</v>
      </c>
      <c r="J5664" s="2">
        <f>MAX(MIN(Inputs!$B$2, F5664*Inputs!$B$16, (Inputs!$B$14-F5664)/Inputs!$B$15)*Inputs!$B$9, 0)</f>
        <v>0</v>
      </c>
      <c r="K5664" s="2">
        <f>MAX(E5664*Inputs!$B$5 - B5664 - Inputs!$B$8, 0) * H5664</f>
        <v>0</v>
      </c>
      <c r="L5664" s="2">
        <f>IF(B5664 &gt;= D5664*Inputs!$B$10, MAX(B5664 - E5664/Inputs!$B$5 - Inputs!$B$8, 0) * I5664, 0)</f>
        <v>0</v>
      </c>
      <c r="M5664" s="2">
        <f t="shared" si="1058"/>
        <v>0</v>
      </c>
      <c r="N5664" s="3" t="str">
        <f t="shared" si="1059"/>
        <v>Idle</v>
      </c>
      <c r="O5664" s="3" t="str">
        <f t="shared" si="1067"/>
        <v>Idle</v>
      </c>
      <c r="P5664" s="2">
        <f t="shared" si="1060"/>
        <v>0</v>
      </c>
      <c r="Q5664" s="2">
        <f t="shared" si="1061"/>
        <v>0</v>
      </c>
      <c r="R5664" s="2">
        <f t="shared" si="1062"/>
        <v>0</v>
      </c>
      <c r="S5664" s="2">
        <f t="shared" si="1063"/>
        <v>0</v>
      </c>
      <c r="T5664" s="2">
        <f t="shared" si="1064"/>
        <v>0</v>
      </c>
      <c r="U5664" s="2">
        <f>IF(O5664="Reg", R5664 * Inputs!$B$7, 0)</f>
        <v>0</v>
      </c>
      <c r="V5664" s="2">
        <f>MAX(F5664 + P5664*Inputs!$B$15 - (Q5664/Inputs!$B$16) - U5664, 0)</f>
        <v>0</v>
      </c>
    </row>
    <row r="5665" spans="1:22" x14ac:dyDescent="0.3">
      <c r="A5665" s="1">
        <v>46258.958333333343</v>
      </c>
      <c r="B5665" s="2">
        <v>41.538427760690951</v>
      </c>
      <c r="C5665" s="2">
        <v>3.216117675678503</v>
      </c>
      <c r="D5665" s="2">
        <f t="shared" si="1056"/>
        <v>35.177948286549075</v>
      </c>
      <c r="E5665" s="2">
        <f t="shared" si="1057"/>
        <v>41.250994883909833</v>
      </c>
      <c r="F5665" s="2">
        <f t="shared" si="1065"/>
        <v>0</v>
      </c>
      <c r="G5665" s="2">
        <f t="shared" si="1066"/>
        <v>340</v>
      </c>
      <c r="H5665" s="2">
        <f>MIN(Inputs!$B$2, (Inputs!$B$14 - F5665)/Inputs!$B$15)</f>
        <v>170</v>
      </c>
      <c r="I5665" s="2">
        <f>MAX(MIN(Inputs!$B$2, F5665*Inputs!$B$16, Inputs!$B$14*Inputs!$B$4 - G5665), 0)</f>
        <v>0</v>
      </c>
      <c r="J5665" s="2">
        <f>MAX(MIN(Inputs!$B$2, F5665*Inputs!$B$16, (Inputs!$B$14-F5665)/Inputs!$B$15)*Inputs!$B$9, 0)</f>
        <v>0</v>
      </c>
      <c r="K5665" s="2">
        <f>MAX(E5665*Inputs!$B$5 - B5665 - Inputs!$B$8, 0) * H5665</f>
        <v>0</v>
      </c>
      <c r="L5665" s="2">
        <f>IF(B5665 &gt;= D5665*Inputs!$B$10, MAX(B5665 - E5665/Inputs!$B$5 - Inputs!$B$8, 0) * I5665, 0)</f>
        <v>0</v>
      </c>
      <c r="M5665" s="2">
        <f t="shared" si="1058"/>
        <v>0</v>
      </c>
      <c r="N5665" s="3" t="str">
        <f t="shared" si="1059"/>
        <v>Idle</v>
      </c>
      <c r="O5665" s="3" t="str">
        <f t="shared" si="1067"/>
        <v>Idle</v>
      </c>
      <c r="P5665" s="2">
        <f t="shared" si="1060"/>
        <v>0</v>
      </c>
      <c r="Q5665" s="2">
        <f t="shared" si="1061"/>
        <v>0</v>
      </c>
      <c r="R5665" s="2">
        <f t="shared" si="1062"/>
        <v>0</v>
      </c>
      <c r="S5665" s="2">
        <f t="shared" si="1063"/>
        <v>0</v>
      </c>
      <c r="T5665" s="2">
        <f t="shared" si="1064"/>
        <v>0</v>
      </c>
      <c r="U5665" s="2">
        <f>IF(O5665="Reg", R5665 * Inputs!$B$7, 0)</f>
        <v>0</v>
      </c>
      <c r="V5665" s="2">
        <f>MAX(F5665 + P5665*Inputs!$B$15 - (Q5665/Inputs!$B$16) - U5665, 0)</f>
        <v>0</v>
      </c>
    </row>
    <row r="5666" spans="1:22" x14ac:dyDescent="0.3">
      <c r="A5666" s="1">
        <v>46259</v>
      </c>
      <c r="B5666" s="2">
        <v>20.470315929876449</v>
      </c>
      <c r="C5666" s="2">
        <v>15.543160603852019</v>
      </c>
      <c r="D5666" s="2">
        <f t="shared" si="1056"/>
        <v>43.678258680234997</v>
      </c>
      <c r="E5666" s="2">
        <f t="shared" si="1057"/>
        <v>34.327923590461339</v>
      </c>
      <c r="F5666" s="2">
        <f t="shared" si="1065"/>
        <v>0</v>
      </c>
      <c r="G5666" s="2">
        <f t="shared" si="1066"/>
        <v>0</v>
      </c>
      <c r="H5666" s="2">
        <f>MIN(Inputs!$B$2, (Inputs!$B$14 - F5666)/Inputs!$B$15)</f>
        <v>170</v>
      </c>
      <c r="I5666" s="2">
        <f>MAX(MIN(Inputs!$B$2, F5666*Inputs!$B$16, Inputs!$B$14*Inputs!$B$4 - G5666), 0)</f>
        <v>0</v>
      </c>
      <c r="J5666" s="2">
        <f>MAX(MIN(Inputs!$B$2, F5666*Inputs!$B$16, (Inputs!$B$14-F5666)/Inputs!$B$15)*Inputs!$B$9, 0)</f>
        <v>0</v>
      </c>
      <c r="K5666" s="2">
        <f>MAX(E5666*Inputs!$B$5 - B5666 - Inputs!$B$8, 0) * H5666</f>
        <v>0</v>
      </c>
      <c r="L5666" s="2">
        <f>IF(B5666 &gt;= D5666*Inputs!$B$10, MAX(B5666 - E5666/Inputs!$B$5 - Inputs!$B$8, 0) * I5666, 0)</f>
        <v>0</v>
      </c>
      <c r="M5666" s="2">
        <f t="shared" si="1058"/>
        <v>0</v>
      </c>
      <c r="N5666" s="3" t="str">
        <f t="shared" si="1059"/>
        <v>Idle</v>
      </c>
      <c r="O5666" s="3" t="str">
        <f t="shared" si="1067"/>
        <v>Idle</v>
      </c>
      <c r="P5666" s="2">
        <f t="shared" si="1060"/>
        <v>0</v>
      </c>
      <c r="Q5666" s="2">
        <f t="shared" si="1061"/>
        <v>0</v>
      </c>
      <c r="R5666" s="2">
        <f t="shared" si="1062"/>
        <v>0</v>
      </c>
      <c r="S5666" s="2">
        <f t="shared" si="1063"/>
        <v>0</v>
      </c>
      <c r="T5666" s="2">
        <f t="shared" si="1064"/>
        <v>0</v>
      </c>
      <c r="U5666" s="2">
        <f>IF(O5666="Reg", R5666 * Inputs!$B$7, 0)</f>
        <v>0</v>
      </c>
      <c r="V5666" s="2">
        <f>MAX(F5666 + P5666*Inputs!$B$15 - (Q5666/Inputs!$B$16) - U5666, 0)</f>
        <v>0</v>
      </c>
    </row>
    <row r="5667" spans="1:22" x14ac:dyDescent="0.3">
      <c r="A5667" s="1">
        <v>46259.041666666657</v>
      </c>
      <c r="B5667" s="2">
        <v>11.077308872173759</v>
      </c>
      <c r="C5667" s="2">
        <v>22.07063601222654</v>
      </c>
      <c r="D5667" s="2">
        <f t="shared" si="1056"/>
        <v>43.678258680234997</v>
      </c>
      <c r="E5667" s="2">
        <f t="shared" si="1057"/>
        <v>30.916204268815264</v>
      </c>
      <c r="F5667" s="2">
        <f t="shared" si="1065"/>
        <v>0</v>
      </c>
      <c r="G5667" s="2">
        <f t="shared" si="1066"/>
        <v>0</v>
      </c>
      <c r="H5667" s="2">
        <f>MIN(Inputs!$B$2, (Inputs!$B$14 - F5667)/Inputs!$B$15)</f>
        <v>170</v>
      </c>
      <c r="I5667" s="2">
        <f>MAX(MIN(Inputs!$B$2, F5667*Inputs!$B$16, Inputs!$B$14*Inputs!$B$4 - G5667), 0)</f>
        <v>0</v>
      </c>
      <c r="J5667" s="2">
        <f>MAX(MIN(Inputs!$B$2, F5667*Inputs!$B$16, (Inputs!$B$14-F5667)/Inputs!$B$15)*Inputs!$B$9, 0)</f>
        <v>0</v>
      </c>
      <c r="K5667" s="2">
        <f>MAX(E5667*Inputs!$B$5 - B5667 - Inputs!$B$8, 0) * H5667</f>
        <v>0</v>
      </c>
      <c r="L5667" s="2">
        <f>IF(B5667 &gt;= D5667*Inputs!$B$10, MAX(B5667 - E5667/Inputs!$B$5 - Inputs!$B$8, 0) * I5667, 0)</f>
        <v>0</v>
      </c>
      <c r="M5667" s="2">
        <f t="shared" si="1058"/>
        <v>0</v>
      </c>
      <c r="N5667" s="3" t="str">
        <f t="shared" si="1059"/>
        <v>Idle</v>
      </c>
      <c r="O5667" s="3" t="str">
        <f t="shared" si="1067"/>
        <v>Idle</v>
      </c>
      <c r="P5667" s="2">
        <f t="shared" si="1060"/>
        <v>0</v>
      </c>
      <c r="Q5667" s="2">
        <f t="shared" si="1061"/>
        <v>0</v>
      </c>
      <c r="R5667" s="2">
        <f t="shared" si="1062"/>
        <v>0</v>
      </c>
      <c r="S5667" s="2">
        <f t="shared" si="1063"/>
        <v>0</v>
      </c>
      <c r="T5667" s="2">
        <f t="shared" si="1064"/>
        <v>0</v>
      </c>
      <c r="U5667" s="2">
        <f>IF(O5667="Reg", R5667 * Inputs!$B$7, 0)</f>
        <v>0</v>
      </c>
      <c r="V5667" s="2">
        <f>MAX(F5667 + P5667*Inputs!$B$15 - (Q5667/Inputs!$B$16) - U5667, 0)</f>
        <v>0</v>
      </c>
    </row>
    <row r="5668" spans="1:22" x14ac:dyDescent="0.3">
      <c r="A5668" s="1">
        <v>46259.083333333343</v>
      </c>
      <c r="B5668" s="2">
        <v>3.794940503669932</v>
      </c>
      <c r="C5668" s="2">
        <v>4.0709953269583892</v>
      </c>
      <c r="D5668" s="2">
        <f t="shared" si="1056"/>
        <v>43.678258680234997</v>
      </c>
      <c r="E5668" s="2">
        <f t="shared" si="1057"/>
        <v>29.069986123452967</v>
      </c>
      <c r="F5668" s="2">
        <f t="shared" si="1065"/>
        <v>0</v>
      </c>
      <c r="G5668" s="2">
        <f t="shared" si="1066"/>
        <v>0</v>
      </c>
      <c r="H5668" s="2">
        <f>MIN(Inputs!$B$2, (Inputs!$B$14 - F5668)/Inputs!$B$15)</f>
        <v>170</v>
      </c>
      <c r="I5668" s="2">
        <f>MAX(MIN(Inputs!$B$2, F5668*Inputs!$B$16, Inputs!$B$14*Inputs!$B$4 - G5668), 0)</f>
        <v>0</v>
      </c>
      <c r="J5668" s="2">
        <f>MAX(MIN(Inputs!$B$2, F5668*Inputs!$B$16, (Inputs!$B$14-F5668)/Inputs!$B$15)*Inputs!$B$9, 0)</f>
        <v>0</v>
      </c>
      <c r="K5668" s="2">
        <f>MAX(E5668*Inputs!$B$5 - B5668 - Inputs!$B$8, 0) * H5668</f>
        <v>303.73003844467564</v>
      </c>
      <c r="L5668" s="2">
        <f>IF(B5668 &gt;= D5668*Inputs!$B$10, MAX(B5668 - E5668/Inputs!$B$5 - Inputs!$B$8, 0) * I5668, 0)</f>
        <v>0</v>
      </c>
      <c r="M5668" s="2">
        <f t="shared" si="1058"/>
        <v>0</v>
      </c>
      <c r="N5668" s="3" t="str">
        <f t="shared" si="1059"/>
        <v>Charge</v>
      </c>
      <c r="O5668" s="3" t="str">
        <f t="shared" si="1067"/>
        <v>Charge</v>
      </c>
      <c r="P5668" s="2">
        <f t="shared" si="1060"/>
        <v>170</v>
      </c>
      <c r="Q5668" s="2">
        <f t="shared" si="1061"/>
        <v>0</v>
      </c>
      <c r="R5668" s="2">
        <f t="shared" si="1062"/>
        <v>0</v>
      </c>
      <c r="S5668" s="2">
        <f t="shared" si="1063"/>
        <v>-645.1398856238884</v>
      </c>
      <c r="T5668" s="2">
        <f t="shared" si="1064"/>
        <v>0</v>
      </c>
      <c r="U5668" s="2">
        <f>IF(O5668="Reg", R5668 * Inputs!$B$7, 0)</f>
        <v>0</v>
      </c>
      <c r="V5668" s="2">
        <f>MAX(F5668 + P5668*Inputs!$B$15 - (Q5668/Inputs!$B$16) - U5668, 0)</f>
        <v>170</v>
      </c>
    </row>
    <row r="5669" spans="1:22" x14ac:dyDescent="0.3">
      <c r="A5669" s="1">
        <v>46259.125</v>
      </c>
      <c r="B5669" s="2">
        <v>0</v>
      </c>
      <c r="C5669" s="2">
        <v>2.6667497678104932</v>
      </c>
      <c r="D5669" s="2">
        <f t="shared" si="1056"/>
        <v>43.678258680234997</v>
      </c>
      <c r="E5669" s="2">
        <f t="shared" si="1057"/>
        <v>28.43749603950798</v>
      </c>
      <c r="F5669" s="2">
        <f t="shared" si="1065"/>
        <v>170</v>
      </c>
      <c r="G5669" s="2">
        <f t="shared" si="1066"/>
        <v>0</v>
      </c>
      <c r="H5669" s="2">
        <f>MIN(Inputs!$B$2, (Inputs!$B$14 - F5669)/Inputs!$B$15)</f>
        <v>170</v>
      </c>
      <c r="I5669" s="2">
        <f>MAX(MIN(Inputs!$B$2, F5669*Inputs!$B$16, Inputs!$B$14*Inputs!$B$4 - G5669), 0)</f>
        <v>170</v>
      </c>
      <c r="J5669" s="2">
        <f>MAX(MIN(Inputs!$B$2, F5669*Inputs!$B$16, (Inputs!$B$14-F5669)/Inputs!$B$15)*Inputs!$B$9, 0)</f>
        <v>136</v>
      </c>
      <c r="K5669" s="2">
        <f>MAX(E5669*Inputs!$B$5 - B5669 - Inputs!$B$8, 0) * H5669</f>
        <v>854.24940751039367</v>
      </c>
      <c r="L5669" s="2">
        <f>IF(B5669 &gt;= D5669*Inputs!$B$10, MAX(B5669 - E5669/Inputs!$B$5 - Inputs!$B$8, 0) * I5669, 0)</f>
        <v>0</v>
      </c>
      <c r="M5669" s="2">
        <f t="shared" si="1058"/>
        <v>362.67796842222708</v>
      </c>
      <c r="N5669" s="3" t="str">
        <f t="shared" si="1059"/>
        <v>Charge</v>
      </c>
      <c r="O5669" s="3" t="str">
        <f t="shared" si="1067"/>
        <v>Charge</v>
      </c>
      <c r="P5669" s="2">
        <f t="shared" si="1060"/>
        <v>170</v>
      </c>
      <c r="Q5669" s="2">
        <f t="shared" si="1061"/>
        <v>0</v>
      </c>
      <c r="R5669" s="2">
        <f t="shared" si="1062"/>
        <v>0</v>
      </c>
      <c r="S5669" s="2">
        <f t="shared" si="1063"/>
        <v>0</v>
      </c>
      <c r="T5669" s="2">
        <f t="shared" si="1064"/>
        <v>0</v>
      </c>
      <c r="U5669" s="2">
        <f>IF(O5669="Reg", R5669 * Inputs!$B$7, 0)</f>
        <v>0</v>
      </c>
      <c r="V5669" s="2">
        <f>MAX(F5669 + P5669*Inputs!$B$15 - (Q5669/Inputs!$B$16) - U5669, 0)</f>
        <v>340</v>
      </c>
    </row>
    <row r="5670" spans="1:22" x14ac:dyDescent="0.3">
      <c r="A5670" s="1">
        <v>46259.166666666657</v>
      </c>
      <c r="B5670" s="2">
        <v>170.62497623704789</v>
      </c>
      <c r="C5670" s="2">
        <v>9.409759579453068</v>
      </c>
      <c r="D5670" s="2">
        <f t="shared" si="1056"/>
        <v>43.678258680234997</v>
      </c>
      <c r="E5670" s="2">
        <f t="shared" si="1057"/>
        <v>28.43749603950798</v>
      </c>
      <c r="F5670" s="2">
        <f t="shared" si="1065"/>
        <v>340</v>
      </c>
      <c r="G5670" s="2">
        <f t="shared" si="1066"/>
        <v>0</v>
      </c>
      <c r="H5670" s="2">
        <f>MIN(Inputs!$B$2, (Inputs!$B$14 - F5670)/Inputs!$B$15)</f>
        <v>0</v>
      </c>
      <c r="I5670" s="2">
        <f>MAX(MIN(Inputs!$B$2, F5670*Inputs!$B$16, Inputs!$B$14*Inputs!$B$4 - G5670), 0)</f>
        <v>170</v>
      </c>
      <c r="J5670" s="2">
        <f>MAX(MIN(Inputs!$B$2, F5670*Inputs!$B$16, (Inputs!$B$14-F5670)/Inputs!$B$15)*Inputs!$B$9, 0)</f>
        <v>0</v>
      </c>
      <c r="K5670" s="2">
        <f>MAX(E5670*Inputs!$B$5 - B5670 - Inputs!$B$8, 0) * H5670</f>
        <v>0</v>
      </c>
      <c r="L5670" s="2">
        <f>IF(B5670 &gt;= D5670*Inputs!$B$10, MAX(B5670 - E5670/Inputs!$B$5 - Inputs!$B$8, 0) * I5670, 0)</f>
        <v>20112.638770847734</v>
      </c>
      <c r="M5670" s="2">
        <f t="shared" si="1058"/>
        <v>0</v>
      </c>
      <c r="N5670" s="3" t="str">
        <f t="shared" si="1059"/>
        <v>Discharge</v>
      </c>
      <c r="O5670" s="3" t="str">
        <f t="shared" si="1067"/>
        <v>Discharge</v>
      </c>
      <c r="P5670" s="2">
        <f t="shared" si="1060"/>
        <v>0</v>
      </c>
      <c r="Q5670" s="2">
        <f t="shared" si="1061"/>
        <v>170</v>
      </c>
      <c r="R5670" s="2">
        <f t="shared" si="1062"/>
        <v>0</v>
      </c>
      <c r="S5670" s="2">
        <f t="shared" si="1063"/>
        <v>29006.24596029814</v>
      </c>
      <c r="T5670" s="2">
        <f t="shared" si="1064"/>
        <v>0</v>
      </c>
      <c r="U5670" s="2">
        <f>IF(O5670="Reg", R5670 * Inputs!$B$7, 0)</f>
        <v>0</v>
      </c>
      <c r="V5670" s="2">
        <f>MAX(F5670 + P5670*Inputs!$B$15 - (Q5670/Inputs!$B$16) - U5670, 0)</f>
        <v>170</v>
      </c>
    </row>
    <row r="5671" spans="1:22" x14ac:dyDescent="0.3">
      <c r="A5671" s="1">
        <v>46259.208333333343</v>
      </c>
      <c r="B5671" s="2">
        <v>0</v>
      </c>
      <c r="C5671" s="2">
        <v>3.8351822728029479</v>
      </c>
      <c r="D5671" s="2">
        <f t="shared" si="1056"/>
        <v>43.678258680234997</v>
      </c>
      <c r="E5671" s="2">
        <f t="shared" si="1057"/>
        <v>0</v>
      </c>
      <c r="F5671" s="2">
        <f t="shared" si="1065"/>
        <v>170</v>
      </c>
      <c r="G5671" s="2">
        <f t="shared" si="1066"/>
        <v>170</v>
      </c>
      <c r="H5671" s="2">
        <f>MIN(Inputs!$B$2, (Inputs!$B$14 - F5671)/Inputs!$B$15)</f>
        <v>170</v>
      </c>
      <c r="I5671" s="2">
        <f>MAX(MIN(Inputs!$B$2, F5671*Inputs!$B$16, Inputs!$B$14*Inputs!$B$4 - G5671), 0)</f>
        <v>170</v>
      </c>
      <c r="J5671" s="2">
        <f>MAX(MIN(Inputs!$B$2, F5671*Inputs!$B$16, (Inputs!$B$14-F5671)/Inputs!$B$15)*Inputs!$B$9, 0)</f>
        <v>136</v>
      </c>
      <c r="K5671" s="2">
        <f>MAX(E5671*Inputs!$B$5 - B5671 - Inputs!$B$8, 0) * H5671</f>
        <v>0</v>
      </c>
      <c r="L5671" s="2">
        <f>IF(B5671 &gt;= D5671*Inputs!$B$10, MAX(B5671 - E5671/Inputs!$B$5 - Inputs!$B$8, 0) * I5671, 0)</f>
        <v>0</v>
      </c>
      <c r="M5671" s="2">
        <f t="shared" si="1058"/>
        <v>521.58478910120095</v>
      </c>
      <c r="N5671" s="3" t="str">
        <f t="shared" si="1059"/>
        <v>Reg</v>
      </c>
      <c r="O5671" s="3" t="str">
        <f t="shared" si="1067"/>
        <v>Discharge</v>
      </c>
      <c r="P5671" s="2">
        <f t="shared" si="1060"/>
        <v>0</v>
      </c>
      <c r="Q5671" s="2">
        <f t="shared" si="1061"/>
        <v>170</v>
      </c>
      <c r="R5671" s="2">
        <f t="shared" si="1062"/>
        <v>0</v>
      </c>
      <c r="S5671" s="2">
        <f t="shared" si="1063"/>
        <v>0</v>
      </c>
      <c r="T5671" s="2">
        <f t="shared" si="1064"/>
        <v>0</v>
      </c>
      <c r="U5671" s="2">
        <f>IF(O5671="Reg", R5671 * Inputs!$B$7, 0)</f>
        <v>0</v>
      </c>
      <c r="V5671" s="2">
        <f>MAX(F5671 + P5671*Inputs!$B$15 - (Q5671/Inputs!$B$16) - U5671, 0)</f>
        <v>0</v>
      </c>
    </row>
    <row r="5672" spans="1:22" x14ac:dyDescent="0.3">
      <c r="A5672" s="1">
        <v>46259.25</v>
      </c>
      <c r="B5672" s="2">
        <v>0</v>
      </c>
      <c r="C5672" s="2">
        <v>3.442830898002943</v>
      </c>
      <c r="D5672" s="2">
        <f t="shared" si="1056"/>
        <v>43.678258680234997</v>
      </c>
      <c r="E5672" s="2">
        <f t="shared" si="1057"/>
        <v>1.9428887917663935</v>
      </c>
      <c r="F5672" s="2">
        <f t="shared" si="1065"/>
        <v>0</v>
      </c>
      <c r="G5672" s="2">
        <f t="shared" si="1066"/>
        <v>340</v>
      </c>
      <c r="H5672" s="2">
        <f>MIN(Inputs!$B$2, (Inputs!$B$14 - F5672)/Inputs!$B$15)</f>
        <v>170</v>
      </c>
      <c r="I5672" s="2">
        <f>MAX(MIN(Inputs!$B$2, F5672*Inputs!$B$16, Inputs!$B$14*Inputs!$B$4 - G5672), 0)</f>
        <v>0</v>
      </c>
      <c r="J5672" s="2">
        <f>MAX(MIN(Inputs!$B$2, F5672*Inputs!$B$16, (Inputs!$B$14-F5672)/Inputs!$B$15)*Inputs!$B$9, 0)</f>
        <v>0</v>
      </c>
      <c r="K5672" s="2">
        <f>MAX(E5672*Inputs!$B$5 - B5672 - Inputs!$B$8, 0) * H5672</f>
        <v>0</v>
      </c>
      <c r="L5672" s="2">
        <f>IF(B5672 &gt;= D5672*Inputs!$B$10, MAX(B5672 - E5672/Inputs!$B$5 - Inputs!$B$8, 0) * I5672, 0)</f>
        <v>0</v>
      </c>
      <c r="M5672" s="2">
        <f t="shared" si="1058"/>
        <v>0</v>
      </c>
      <c r="N5672" s="3" t="str">
        <f t="shared" si="1059"/>
        <v>Idle</v>
      </c>
      <c r="O5672" s="3" t="str">
        <f t="shared" si="1067"/>
        <v>Idle</v>
      </c>
      <c r="P5672" s="2">
        <f t="shared" si="1060"/>
        <v>0</v>
      </c>
      <c r="Q5672" s="2">
        <f t="shared" si="1061"/>
        <v>0</v>
      </c>
      <c r="R5672" s="2">
        <f t="shared" si="1062"/>
        <v>0</v>
      </c>
      <c r="S5672" s="2">
        <f t="shared" si="1063"/>
        <v>0</v>
      </c>
      <c r="T5672" s="2">
        <f t="shared" si="1064"/>
        <v>0</v>
      </c>
      <c r="U5672" s="2">
        <f>IF(O5672="Reg", R5672 * Inputs!$B$7, 0)</f>
        <v>0</v>
      </c>
      <c r="V5672" s="2">
        <f>MAX(F5672 + P5672*Inputs!$B$15 - (Q5672/Inputs!$B$16) - U5672, 0)</f>
        <v>0</v>
      </c>
    </row>
    <row r="5673" spans="1:22" x14ac:dyDescent="0.3">
      <c r="A5673" s="1">
        <v>46259.291666666657</v>
      </c>
      <c r="B5673" s="2">
        <v>0</v>
      </c>
      <c r="C5673" s="2">
        <v>8.6281345292174798</v>
      </c>
      <c r="D5673" s="2">
        <f t="shared" si="1056"/>
        <v>43.678258680234997</v>
      </c>
      <c r="E5673" s="2">
        <f t="shared" si="1057"/>
        <v>7.4618092211299825</v>
      </c>
      <c r="F5673" s="2">
        <f t="shared" si="1065"/>
        <v>0</v>
      </c>
      <c r="G5673" s="2">
        <f t="shared" si="1066"/>
        <v>340</v>
      </c>
      <c r="H5673" s="2">
        <f>MIN(Inputs!$B$2, (Inputs!$B$14 - F5673)/Inputs!$B$15)</f>
        <v>170</v>
      </c>
      <c r="I5673" s="2">
        <f>MAX(MIN(Inputs!$B$2, F5673*Inputs!$B$16, Inputs!$B$14*Inputs!$B$4 - G5673), 0)</f>
        <v>0</v>
      </c>
      <c r="J5673" s="2">
        <f>MAX(MIN(Inputs!$B$2, F5673*Inputs!$B$16, (Inputs!$B$14-F5673)/Inputs!$B$15)*Inputs!$B$9, 0)</f>
        <v>0</v>
      </c>
      <c r="K5673" s="2">
        <f>MAX(E5673*Inputs!$B$5 - B5673 - Inputs!$B$8, 0) * H5673</f>
        <v>0</v>
      </c>
      <c r="L5673" s="2">
        <f>IF(B5673 &gt;= D5673*Inputs!$B$10, MAX(B5673 - E5673/Inputs!$B$5 - Inputs!$B$8, 0) * I5673, 0)</f>
        <v>0</v>
      </c>
      <c r="M5673" s="2">
        <f t="shared" si="1058"/>
        <v>0</v>
      </c>
      <c r="N5673" s="3" t="str">
        <f t="shared" si="1059"/>
        <v>Idle</v>
      </c>
      <c r="O5673" s="3" t="str">
        <f t="shared" si="1067"/>
        <v>Idle</v>
      </c>
      <c r="P5673" s="2">
        <f t="shared" si="1060"/>
        <v>0</v>
      </c>
      <c r="Q5673" s="2">
        <f t="shared" si="1061"/>
        <v>0</v>
      </c>
      <c r="R5673" s="2">
        <f t="shared" si="1062"/>
        <v>0</v>
      </c>
      <c r="S5673" s="2">
        <f t="shared" si="1063"/>
        <v>0</v>
      </c>
      <c r="T5673" s="2">
        <f t="shared" si="1064"/>
        <v>0</v>
      </c>
      <c r="U5673" s="2">
        <f>IF(O5673="Reg", R5673 * Inputs!$B$7, 0)</f>
        <v>0</v>
      </c>
      <c r="V5673" s="2">
        <f>MAX(F5673 + P5673*Inputs!$B$15 - (Q5673/Inputs!$B$16) - U5673, 0)</f>
        <v>0</v>
      </c>
    </row>
    <row r="5674" spans="1:22" x14ac:dyDescent="0.3">
      <c r="A5674" s="1">
        <v>46259.333333333343</v>
      </c>
      <c r="B5674" s="2">
        <v>0</v>
      </c>
      <c r="C5674" s="2">
        <v>7.8991175643546061</v>
      </c>
      <c r="D5674" s="2">
        <f t="shared" si="1056"/>
        <v>43.678258680234997</v>
      </c>
      <c r="E5674" s="2">
        <f t="shared" si="1057"/>
        <v>15.453260492949417</v>
      </c>
      <c r="F5674" s="2">
        <f t="shared" si="1065"/>
        <v>0</v>
      </c>
      <c r="G5674" s="2">
        <f t="shared" si="1066"/>
        <v>340</v>
      </c>
      <c r="H5674" s="2">
        <f>MIN(Inputs!$B$2, (Inputs!$B$14 - F5674)/Inputs!$B$15)</f>
        <v>170</v>
      </c>
      <c r="I5674" s="2">
        <f>MAX(MIN(Inputs!$B$2, F5674*Inputs!$B$16, Inputs!$B$14*Inputs!$B$4 - G5674), 0)</f>
        <v>0</v>
      </c>
      <c r="J5674" s="2">
        <f>MAX(MIN(Inputs!$B$2, F5674*Inputs!$B$16, (Inputs!$B$14-F5674)/Inputs!$B$15)*Inputs!$B$9, 0)</f>
        <v>0</v>
      </c>
      <c r="K5674" s="2">
        <f>MAX(E5674*Inputs!$B$5 - B5674 - Inputs!$B$8, 0) * H5674</f>
        <v>0</v>
      </c>
      <c r="L5674" s="2">
        <f>IF(B5674 &gt;= D5674*Inputs!$B$10, MAX(B5674 - E5674/Inputs!$B$5 - Inputs!$B$8, 0) * I5674, 0)</f>
        <v>0</v>
      </c>
      <c r="M5674" s="2">
        <f t="shared" si="1058"/>
        <v>0</v>
      </c>
      <c r="N5674" s="3" t="str">
        <f t="shared" si="1059"/>
        <v>Idle</v>
      </c>
      <c r="O5674" s="3" t="str">
        <f t="shared" si="1067"/>
        <v>Idle</v>
      </c>
      <c r="P5674" s="2">
        <f t="shared" si="1060"/>
        <v>0</v>
      </c>
      <c r="Q5674" s="2">
        <f t="shared" si="1061"/>
        <v>0</v>
      </c>
      <c r="R5674" s="2">
        <f t="shared" si="1062"/>
        <v>0</v>
      </c>
      <c r="S5674" s="2">
        <f t="shared" si="1063"/>
        <v>0</v>
      </c>
      <c r="T5674" s="2">
        <f t="shared" si="1064"/>
        <v>0</v>
      </c>
      <c r="U5674" s="2">
        <f>IF(O5674="Reg", R5674 * Inputs!$B$7, 0)</f>
        <v>0</v>
      </c>
      <c r="V5674" s="2">
        <f>MAX(F5674 + P5674*Inputs!$B$15 - (Q5674/Inputs!$B$16) - U5674, 0)</f>
        <v>0</v>
      </c>
    </row>
    <row r="5675" spans="1:22" x14ac:dyDescent="0.3">
      <c r="A5675" s="1">
        <v>46259.375</v>
      </c>
      <c r="B5675" s="2">
        <v>0</v>
      </c>
      <c r="C5675" s="2">
        <v>2.2988836447511729</v>
      </c>
      <c r="D5675" s="2">
        <f t="shared" si="1056"/>
        <v>43.678258680234997</v>
      </c>
      <c r="E5675" s="2">
        <f t="shared" si="1057"/>
        <v>26.285969210979527</v>
      </c>
      <c r="F5675" s="2">
        <f t="shared" si="1065"/>
        <v>0</v>
      </c>
      <c r="G5675" s="2">
        <f t="shared" si="1066"/>
        <v>340</v>
      </c>
      <c r="H5675" s="2">
        <f>MIN(Inputs!$B$2, (Inputs!$B$14 - F5675)/Inputs!$B$15)</f>
        <v>170</v>
      </c>
      <c r="I5675" s="2">
        <f>MAX(MIN(Inputs!$B$2, F5675*Inputs!$B$16, Inputs!$B$14*Inputs!$B$4 - G5675), 0)</f>
        <v>0</v>
      </c>
      <c r="J5675" s="2">
        <f>MAX(MIN(Inputs!$B$2, F5675*Inputs!$B$16, (Inputs!$B$14-F5675)/Inputs!$B$15)*Inputs!$B$9, 0)</f>
        <v>0</v>
      </c>
      <c r="K5675" s="2">
        <f>MAX(E5675*Inputs!$B$5 - B5675 - Inputs!$B$8, 0) * H5675</f>
        <v>532.38099396253722</v>
      </c>
      <c r="L5675" s="2">
        <f>IF(B5675 &gt;= D5675*Inputs!$B$10, MAX(B5675 - E5675/Inputs!$B$5 - Inputs!$B$8, 0) * I5675, 0)</f>
        <v>0</v>
      </c>
      <c r="M5675" s="2">
        <f t="shared" si="1058"/>
        <v>0</v>
      </c>
      <c r="N5675" s="3" t="str">
        <f t="shared" si="1059"/>
        <v>Charge</v>
      </c>
      <c r="O5675" s="3" t="str">
        <f t="shared" si="1067"/>
        <v>Charge</v>
      </c>
      <c r="P5675" s="2">
        <f t="shared" si="1060"/>
        <v>170</v>
      </c>
      <c r="Q5675" s="2">
        <f t="shared" si="1061"/>
        <v>0</v>
      </c>
      <c r="R5675" s="2">
        <f t="shared" si="1062"/>
        <v>0</v>
      </c>
      <c r="S5675" s="2">
        <f t="shared" si="1063"/>
        <v>0</v>
      </c>
      <c r="T5675" s="2">
        <f t="shared" si="1064"/>
        <v>0</v>
      </c>
      <c r="U5675" s="2">
        <f>IF(O5675="Reg", R5675 * Inputs!$B$7, 0)</f>
        <v>0</v>
      </c>
      <c r="V5675" s="2">
        <f>MAX(F5675 + P5675*Inputs!$B$15 - (Q5675/Inputs!$B$16) - U5675, 0)</f>
        <v>170</v>
      </c>
    </row>
    <row r="5676" spans="1:22" x14ac:dyDescent="0.3">
      <c r="A5676" s="1">
        <v>46259.416666666657</v>
      </c>
      <c r="B5676" s="2">
        <v>0</v>
      </c>
      <c r="C5676" s="2">
        <v>32.145896857085297</v>
      </c>
      <c r="D5676" s="2">
        <f t="shared" si="1056"/>
        <v>43.678258680234997</v>
      </c>
      <c r="E5676" s="2">
        <f t="shared" si="1057"/>
        <v>39.747252379956556</v>
      </c>
      <c r="F5676" s="2">
        <f t="shared" si="1065"/>
        <v>170</v>
      </c>
      <c r="G5676" s="2">
        <f t="shared" si="1066"/>
        <v>340</v>
      </c>
      <c r="H5676" s="2">
        <f>MIN(Inputs!$B$2, (Inputs!$B$14 - F5676)/Inputs!$B$15)</f>
        <v>170</v>
      </c>
      <c r="I5676" s="2">
        <f>MAX(MIN(Inputs!$B$2, F5676*Inputs!$B$16, Inputs!$B$14*Inputs!$B$4 - G5676), 0)</f>
        <v>0</v>
      </c>
      <c r="J5676" s="2">
        <f>MAX(MIN(Inputs!$B$2, F5676*Inputs!$B$16, (Inputs!$B$14-F5676)/Inputs!$B$15)*Inputs!$B$9, 0)</f>
        <v>136</v>
      </c>
      <c r="K5676" s="2">
        <f>MAX(E5676*Inputs!$B$5 - B5676 - Inputs!$B$8, 0) * H5676</f>
        <v>2546.1889560415011</v>
      </c>
      <c r="L5676" s="2">
        <f>IF(B5676 &gt;= D5676*Inputs!$B$10, MAX(B5676 - E5676/Inputs!$B$5 - Inputs!$B$8, 0) * I5676, 0)</f>
        <v>0</v>
      </c>
      <c r="M5676" s="2">
        <f t="shared" si="1058"/>
        <v>4371.8419725636004</v>
      </c>
      <c r="N5676" s="3" t="str">
        <f t="shared" si="1059"/>
        <v>Reg</v>
      </c>
      <c r="O5676" s="3" t="str">
        <f t="shared" si="1067"/>
        <v>Charge</v>
      </c>
      <c r="P5676" s="2">
        <f t="shared" si="1060"/>
        <v>170</v>
      </c>
      <c r="Q5676" s="2">
        <f t="shared" si="1061"/>
        <v>0</v>
      </c>
      <c r="R5676" s="2">
        <f t="shared" si="1062"/>
        <v>0</v>
      </c>
      <c r="S5676" s="2">
        <f t="shared" si="1063"/>
        <v>0</v>
      </c>
      <c r="T5676" s="2">
        <f t="shared" si="1064"/>
        <v>0</v>
      </c>
      <c r="U5676" s="2">
        <f>IF(O5676="Reg", R5676 * Inputs!$B$7, 0)</f>
        <v>0</v>
      </c>
      <c r="V5676" s="2">
        <f>MAX(F5676 + P5676*Inputs!$B$15 - (Q5676/Inputs!$B$16) - U5676, 0)</f>
        <v>340</v>
      </c>
    </row>
    <row r="5677" spans="1:22" x14ac:dyDescent="0.3">
      <c r="A5677" s="1">
        <v>46259.458333333343</v>
      </c>
      <c r="B5677" s="2">
        <v>11.657332750598361</v>
      </c>
      <c r="C5677" s="2">
        <v>3.407558046112237</v>
      </c>
      <c r="D5677" s="2">
        <f t="shared" si="1056"/>
        <v>43.678258680234997</v>
      </c>
      <c r="E5677" s="2">
        <f t="shared" si="1057"/>
        <v>53.151121493985421</v>
      </c>
      <c r="F5677" s="2">
        <f t="shared" si="1065"/>
        <v>340</v>
      </c>
      <c r="G5677" s="2">
        <f t="shared" si="1066"/>
        <v>340</v>
      </c>
      <c r="H5677" s="2">
        <f>MIN(Inputs!$B$2, (Inputs!$B$14 - F5677)/Inputs!$B$15)</f>
        <v>0</v>
      </c>
      <c r="I5677" s="2">
        <f>MAX(MIN(Inputs!$B$2, F5677*Inputs!$B$16, Inputs!$B$14*Inputs!$B$4 - G5677), 0)</f>
        <v>0</v>
      </c>
      <c r="J5677" s="2">
        <f>MAX(MIN(Inputs!$B$2, F5677*Inputs!$B$16, (Inputs!$B$14-F5677)/Inputs!$B$15)*Inputs!$B$9, 0)</f>
        <v>0</v>
      </c>
      <c r="K5677" s="2">
        <f>MAX(E5677*Inputs!$B$5 - B5677 - Inputs!$B$8, 0) * H5677</f>
        <v>0</v>
      </c>
      <c r="L5677" s="2">
        <f>IF(B5677 &gt;= D5677*Inputs!$B$10, MAX(B5677 - E5677/Inputs!$B$5 - Inputs!$B$8, 0) * I5677, 0)</f>
        <v>0</v>
      </c>
      <c r="M5677" s="2">
        <f t="shared" si="1058"/>
        <v>0</v>
      </c>
      <c r="N5677" s="3" t="str">
        <f t="shared" si="1059"/>
        <v>Idle</v>
      </c>
      <c r="O5677" s="3" t="str">
        <f t="shared" si="1067"/>
        <v>Idle</v>
      </c>
      <c r="P5677" s="2">
        <f t="shared" si="1060"/>
        <v>0</v>
      </c>
      <c r="Q5677" s="2">
        <f t="shared" si="1061"/>
        <v>0</v>
      </c>
      <c r="R5677" s="2">
        <f t="shared" si="1062"/>
        <v>0</v>
      </c>
      <c r="S5677" s="2">
        <f t="shared" si="1063"/>
        <v>0</v>
      </c>
      <c r="T5677" s="2">
        <f t="shared" si="1064"/>
        <v>0</v>
      </c>
      <c r="U5677" s="2">
        <f>IF(O5677="Reg", R5677 * Inputs!$B$7, 0)</f>
        <v>0</v>
      </c>
      <c r="V5677" s="2">
        <f>MAX(F5677 + P5677*Inputs!$B$15 - (Q5677/Inputs!$B$16) - U5677, 0)</f>
        <v>340</v>
      </c>
    </row>
    <row r="5678" spans="1:22" x14ac:dyDescent="0.3">
      <c r="A5678" s="1">
        <v>46259.5</v>
      </c>
      <c r="B5678" s="2">
        <v>33.113522576181538</v>
      </c>
      <c r="C5678" s="2">
        <v>8.5821214539392017</v>
      </c>
      <c r="D5678" s="2">
        <f t="shared" si="1056"/>
        <v>43.678258680234997</v>
      </c>
      <c r="E5678" s="2">
        <f t="shared" si="1057"/>
        <v>65.17093600439442</v>
      </c>
      <c r="F5678" s="2">
        <f t="shared" si="1065"/>
        <v>340</v>
      </c>
      <c r="G5678" s="2">
        <f t="shared" si="1066"/>
        <v>340</v>
      </c>
      <c r="H5678" s="2">
        <f>MIN(Inputs!$B$2, (Inputs!$B$14 - F5678)/Inputs!$B$15)</f>
        <v>0</v>
      </c>
      <c r="I5678" s="2">
        <f>MAX(MIN(Inputs!$B$2, F5678*Inputs!$B$16, Inputs!$B$14*Inputs!$B$4 - G5678), 0)</f>
        <v>0</v>
      </c>
      <c r="J5678" s="2">
        <f>MAX(MIN(Inputs!$B$2, F5678*Inputs!$B$16, (Inputs!$B$14-F5678)/Inputs!$B$15)*Inputs!$B$9, 0)</f>
        <v>0</v>
      </c>
      <c r="K5678" s="2">
        <f>MAX(E5678*Inputs!$B$5 - B5678 - Inputs!$B$8, 0) * H5678</f>
        <v>0</v>
      </c>
      <c r="L5678" s="2">
        <f>IF(B5678 &gt;= D5678*Inputs!$B$10, MAX(B5678 - E5678/Inputs!$B$5 - Inputs!$B$8, 0) * I5678, 0)</f>
        <v>0</v>
      </c>
      <c r="M5678" s="2">
        <f t="shared" si="1058"/>
        <v>0</v>
      </c>
      <c r="N5678" s="3" t="str">
        <f t="shared" si="1059"/>
        <v>Idle</v>
      </c>
      <c r="O5678" s="3" t="str">
        <f t="shared" si="1067"/>
        <v>Idle</v>
      </c>
      <c r="P5678" s="2">
        <f t="shared" si="1060"/>
        <v>0</v>
      </c>
      <c r="Q5678" s="2">
        <f t="shared" si="1061"/>
        <v>0</v>
      </c>
      <c r="R5678" s="2">
        <f t="shared" si="1062"/>
        <v>0</v>
      </c>
      <c r="S5678" s="2">
        <f t="shared" si="1063"/>
        <v>0</v>
      </c>
      <c r="T5678" s="2">
        <f t="shared" si="1064"/>
        <v>0</v>
      </c>
      <c r="U5678" s="2">
        <f>IF(O5678="Reg", R5678 * Inputs!$B$7, 0)</f>
        <v>0</v>
      </c>
      <c r="V5678" s="2">
        <f>MAX(F5678 + P5678*Inputs!$B$15 - (Q5678/Inputs!$B$16) - U5678, 0)</f>
        <v>340</v>
      </c>
    </row>
    <row r="5679" spans="1:22" x14ac:dyDescent="0.3">
      <c r="A5679" s="1">
        <v>46259.541666666657</v>
      </c>
      <c r="B5679" s="2">
        <v>47.948707630916608</v>
      </c>
      <c r="C5679" s="2">
        <v>8.4788808909893092</v>
      </c>
      <c r="D5679" s="2">
        <f t="shared" si="1056"/>
        <v>43.678258680234997</v>
      </c>
      <c r="E5679" s="2">
        <f t="shared" si="1057"/>
        <v>73.548392596988307</v>
      </c>
      <c r="F5679" s="2">
        <f t="shared" si="1065"/>
        <v>340</v>
      </c>
      <c r="G5679" s="2">
        <f t="shared" si="1066"/>
        <v>340</v>
      </c>
      <c r="H5679" s="2">
        <f>MIN(Inputs!$B$2, (Inputs!$B$14 - F5679)/Inputs!$B$15)</f>
        <v>0</v>
      </c>
      <c r="I5679" s="2">
        <f>MAX(MIN(Inputs!$B$2, F5679*Inputs!$B$16, Inputs!$B$14*Inputs!$B$4 - G5679), 0)</f>
        <v>0</v>
      </c>
      <c r="J5679" s="2">
        <f>MAX(MIN(Inputs!$B$2, F5679*Inputs!$B$16, (Inputs!$B$14-F5679)/Inputs!$B$15)*Inputs!$B$9, 0)</f>
        <v>0</v>
      </c>
      <c r="K5679" s="2">
        <f>MAX(E5679*Inputs!$B$5 - B5679 - Inputs!$B$8, 0) * H5679</f>
        <v>0</v>
      </c>
      <c r="L5679" s="2">
        <f>IF(B5679 &gt;= D5679*Inputs!$B$10, MAX(B5679 - E5679/Inputs!$B$5 - Inputs!$B$8, 0) * I5679, 0)</f>
        <v>0</v>
      </c>
      <c r="M5679" s="2">
        <f t="shared" si="1058"/>
        <v>0</v>
      </c>
      <c r="N5679" s="3" t="str">
        <f t="shared" si="1059"/>
        <v>Idle</v>
      </c>
      <c r="O5679" s="3" t="str">
        <f t="shared" si="1067"/>
        <v>Idle</v>
      </c>
      <c r="P5679" s="2">
        <f t="shared" si="1060"/>
        <v>0</v>
      </c>
      <c r="Q5679" s="2">
        <f t="shared" si="1061"/>
        <v>0</v>
      </c>
      <c r="R5679" s="2">
        <f t="shared" si="1062"/>
        <v>0</v>
      </c>
      <c r="S5679" s="2">
        <f t="shared" si="1063"/>
        <v>0</v>
      </c>
      <c r="T5679" s="2">
        <f t="shared" si="1064"/>
        <v>0</v>
      </c>
      <c r="U5679" s="2">
        <f>IF(O5679="Reg", R5679 * Inputs!$B$7, 0)</f>
        <v>0</v>
      </c>
      <c r="V5679" s="2">
        <f>MAX(F5679 + P5679*Inputs!$B$15 - (Q5679/Inputs!$B$16) - U5679, 0)</f>
        <v>340</v>
      </c>
    </row>
    <row r="5680" spans="1:22" x14ac:dyDescent="0.3">
      <c r="A5680" s="1">
        <v>46259.583333333343</v>
      </c>
      <c r="B5680" s="2">
        <v>64.996252308180658</v>
      </c>
      <c r="C5680" s="2">
        <v>2.8959944612087321</v>
      </c>
      <c r="D5680" s="2">
        <f t="shared" si="1056"/>
        <v>43.678258680234997</v>
      </c>
      <c r="E5680" s="2">
        <f t="shared" si="1057"/>
        <v>81.82610546859847</v>
      </c>
      <c r="F5680" s="2">
        <f t="shared" si="1065"/>
        <v>340</v>
      </c>
      <c r="G5680" s="2">
        <f t="shared" si="1066"/>
        <v>340</v>
      </c>
      <c r="H5680" s="2">
        <f>MIN(Inputs!$B$2, (Inputs!$B$14 - F5680)/Inputs!$B$15)</f>
        <v>0</v>
      </c>
      <c r="I5680" s="2">
        <f>MAX(MIN(Inputs!$B$2, F5680*Inputs!$B$16, Inputs!$B$14*Inputs!$B$4 - G5680), 0)</f>
        <v>0</v>
      </c>
      <c r="J5680" s="2">
        <f>MAX(MIN(Inputs!$B$2, F5680*Inputs!$B$16, (Inputs!$B$14-F5680)/Inputs!$B$15)*Inputs!$B$9, 0)</f>
        <v>0</v>
      </c>
      <c r="K5680" s="2">
        <f>MAX(E5680*Inputs!$B$5 - B5680 - Inputs!$B$8, 0) * H5680</f>
        <v>0</v>
      </c>
      <c r="L5680" s="2">
        <f>IF(B5680 &gt;= D5680*Inputs!$B$10, MAX(B5680 - E5680/Inputs!$B$5 - Inputs!$B$8, 0) * I5680, 0)</f>
        <v>0</v>
      </c>
      <c r="M5680" s="2">
        <f t="shared" si="1058"/>
        <v>0</v>
      </c>
      <c r="N5680" s="3" t="str">
        <f t="shared" si="1059"/>
        <v>Idle</v>
      </c>
      <c r="O5680" s="3" t="str">
        <f t="shared" si="1067"/>
        <v>Idle</v>
      </c>
      <c r="P5680" s="2">
        <f t="shared" si="1060"/>
        <v>0</v>
      </c>
      <c r="Q5680" s="2">
        <f t="shared" si="1061"/>
        <v>0</v>
      </c>
      <c r="R5680" s="2">
        <f t="shared" si="1062"/>
        <v>0</v>
      </c>
      <c r="S5680" s="2">
        <f t="shared" si="1063"/>
        <v>0</v>
      </c>
      <c r="T5680" s="2">
        <f t="shared" si="1064"/>
        <v>0</v>
      </c>
      <c r="U5680" s="2">
        <f>IF(O5680="Reg", R5680 * Inputs!$B$7, 0)</f>
        <v>0</v>
      </c>
      <c r="V5680" s="2">
        <f>MAX(F5680 + P5680*Inputs!$B$15 - (Q5680/Inputs!$B$16) - U5680, 0)</f>
        <v>340</v>
      </c>
    </row>
    <row r="5681" spans="1:22" x14ac:dyDescent="0.3">
      <c r="A5681" s="1">
        <v>46259.625</v>
      </c>
      <c r="B5681" s="2">
        <v>80.767699013862185</v>
      </c>
      <c r="C5681" s="2">
        <v>4.274856796882184</v>
      </c>
      <c r="D5681" s="2">
        <f t="shared" si="1056"/>
        <v>43.678258680234997</v>
      </c>
      <c r="E5681" s="2">
        <f t="shared" si="1057"/>
        <v>83.960374688391653</v>
      </c>
      <c r="F5681" s="2">
        <f t="shared" si="1065"/>
        <v>340</v>
      </c>
      <c r="G5681" s="2">
        <f t="shared" si="1066"/>
        <v>340</v>
      </c>
      <c r="H5681" s="2">
        <f>MIN(Inputs!$B$2, (Inputs!$B$14 - F5681)/Inputs!$B$15)</f>
        <v>0</v>
      </c>
      <c r="I5681" s="2">
        <f>MAX(MIN(Inputs!$B$2, F5681*Inputs!$B$16, Inputs!$B$14*Inputs!$B$4 - G5681), 0)</f>
        <v>0</v>
      </c>
      <c r="J5681" s="2">
        <f>MAX(MIN(Inputs!$B$2, F5681*Inputs!$B$16, (Inputs!$B$14-F5681)/Inputs!$B$15)*Inputs!$B$9, 0)</f>
        <v>0</v>
      </c>
      <c r="K5681" s="2">
        <f>MAX(E5681*Inputs!$B$5 - B5681 - Inputs!$B$8, 0) * H5681</f>
        <v>0</v>
      </c>
      <c r="L5681" s="2">
        <f>IF(B5681 &gt;= D5681*Inputs!$B$10, MAX(B5681 - E5681/Inputs!$B$5 - Inputs!$B$8, 0) * I5681, 0)</f>
        <v>0</v>
      </c>
      <c r="M5681" s="2">
        <f t="shared" si="1058"/>
        <v>0</v>
      </c>
      <c r="N5681" s="3" t="str">
        <f t="shared" si="1059"/>
        <v>Idle</v>
      </c>
      <c r="O5681" s="3" t="str">
        <f t="shared" si="1067"/>
        <v>Idle</v>
      </c>
      <c r="P5681" s="2">
        <f t="shared" si="1060"/>
        <v>0</v>
      </c>
      <c r="Q5681" s="2">
        <f t="shared" si="1061"/>
        <v>0</v>
      </c>
      <c r="R5681" s="2">
        <f t="shared" si="1062"/>
        <v>0</v>
      </c>
      <c r="S5681" s="2">
        <f t="shared" si="1063"/>
        <v>0</v>
      </c>
      <c r="T5681" s="2">
        <f t="shared" si="1064"/>
        <v>0</v>
      </c>
      <c r="U5681" s="2">
        <f>IF(O5681="Reg", R5681 * Inputs!$B$7, 0)</f>
        <v>0</v>
      </c>
      <c r="V5681" s="2">
        <f>MAX(F5681 + P5681*Inputs!$B$15 - (Q5681/Inputs!$B$16) - U5681, 0)</f>
        <v>340</v>
      </c>
    </row>
    <row r="5682" spans="1:22" x14ac:dyDescent="0.3">
      <c r="A5682" s="1">
        <v>46259.666666666657</v>
      </c>
      <c r="B5682" s="2">
        <v>80.423214684173203</v>
      </c>
      <c r="C5682" s="2">
        <v>8.7669518784436598</v>
      </c>
      <c r="D5682" s="2">
        <f t="shared" si="1056"/>
        <v>43.678258680234997</v>
      </c>
      <c r="E5682" s="2">
        <f t="shared" si="1057"/>
        <v>83.575602271180131</v>
      </c>
      <c r="F5682" s="2">
        <f t="shared" si="1065"/>
        <v>340</v>
      </c>
      <c r="G5682" s="2">
        <f t="shared" si="1066"/>
        <v>340</v>
      </c>
      <c r="H5682" s="2">
        <f>MIN(Inputs!$B$2, (Inputs!$B$14 - F5682)/Inputs!$B$15)</f>
        <v>0</v>
      </c>
      <c r="I5682" s="2">
        <f>MAX(MIN(Inputs!$B$2, F5682*Inputs!$B$16, Inputs!$B$14*Inputs!$B$4 - G5682), 0)</f>
        <v>0</v>
      </c>
      <c r="J5682" s="2">
        <f>MAX(MIN(Inputs!$B$2, F5682*Inputs!$B$16, (Inputs!$B$14-F5682)/Inputs!$B$15)*Inputs!$B$9, 0)</f>
        <v>0</v>
      </c>
      <c r="K5682" s="2">
        <f>MAX(E5682*Inputs!$B$5 - B5682 - Inputs!$B$8, 0) * H5682</f>
        <v>0</v>
      </c>
      <c r="L5682" s="2">
        <f>IF(B5682 &gt;= D5682*Inputs!$B$10, MAX(B5682 - E5682/Inputs!$B$5 - Inputs!$B$8, 0) * I5682, 0)</f>
        <v>0</v>
      </c>
      <c r="M5682" s="2">
        <f t="shared" si="1058"/>
        <v>0</v>
      </c>
      <c r="N5682" s="3" t="str">
        <f t="shared" si="1059"/>
        <v>Idle</v>
      </c>
      <c r="O5682" s="3" t="str">
        <f t="shared" si="1067"/>
        <v>Idle</v>
      </c>
      <c r="P5682" s="2">
        <f t="shared" si="1060"/>
        <v>0</v>
      </c>
      <c r="Q5682" s="2">
        <f t="shared" si="1061"/>
        <v>0</v>
      </c>
      <c r="R5682" s="2">
        <f t="shared" si="1062"/>
        <v>0</v>
      </c>
      <c r="S5682" s="2">
        <f t="shared" si="1063"/>
        <v>0</v>
      </c>
      <c r="T5682" s="2">
        <f t="shared" si="1064"/>
        <v>0</v>
      </c>
      <c r="U5682" s="2">
        <f>IF(O5682="Reg", R5682 * Inputs!$B$7, 0)</f>
        <v>0</v>
      </c>
      <c r="V5682" s="2">
        <f>MAX(F5682 + P5682*Inputs!$B$15 - (Q5682/Inputs!$B$16) - U5682, 0)</f>
        <v>340</v>
      </c>
    </row>
    <row r="5683" spans="1:22" x14ac:dyDescent="0.3">
      <c r="A5683" s="1">
        <v>46259.708333333343</v>
      </c>
      <c r="B5683" s="2">
        <v>83.776219813052322</v>
      </c>
      <c r="C5683" s="2">
        <v>8.8136258194455142</v>
      </c>
      <c r="D5683" s="2">
        <f t="shared" si="1056"/>
        <v>43.678258680234997</v>
      </c>
      <c r="E5683" s="2">
        <f t="shared" si="1057"/>
        <v>80.019866816773117</v>
      </c>
      <c r="F5683" s="2">
        <f t="shared" si="1065"/>
        <v>340</v>
      </c>
      <c r="G5683" s="2">
        <f t="shared" si="1066"/>
        <v>340</v>
      </c>
      <c r="H5683" s="2">
        <f>MIN(Inputs!$B$2, (Inputs!$B$14 - F5683)/Inputs!$B$15)</f>
        <v>0</v>
      </c>
      <c r="I5683" s="2">
        <f>MAX(MIN(Inputs!$B$2, F5683*Inputs!$B$16, Inputs!$B$14*Inputs!$B$4 - G5683), 0)</f>
        <v>0</v>
      </c>
      <c r="J5683" s="2">
        <f>MAX(MIN(Inputs!$B$2, F5683*Inputs!$B$16, (Inputs!$B$14-F5683)/Inputs!$B$15)*Inputs!$B$9, 0)</f>
        <v>0</v>
      </c>
      <c r="K5683" s="2">
        <f>MAX(E5683*Inputs!$B$5 - B5683 - Inputs!$B$8, 0) * H5683</f>
        <v>0</v>
      </c>
      <c r="L5683" s="2">
        <f>IF(B5683 &gt;= D5683*Inputs!$B$10, MAX(B5683 - E5683/Inputs!$B$5 - Inputs!$B$8, 0) * I5683, 0)</f>
        <v>0</v>
      </c>
      <c r="M5683" s="2">
        <f t="shared" si="1058"/>
        <v>0</v>
      </c>
      <c r="N5683" s="3" t="str">
        <f t="shared" si="1059"/>
        <v>Idle</v>
      </c>
      <c r="O5683" s="3" t="str">
        <f t="shared" si="1067"/>
        <v>Idle</v>
      </c>
      <c r="P5683" s="2">
        <f t="shared" si="1060"/>
        <v>0</v>
      </c>
      <c r="Q5683" s="2">
        <f t="shared" si="1061"/>
        <v>0</v>
      </c>
      <c r="R5683" s="2">
        <f t="shared" si="1062"/>
        <v>0</v>
      </c>
      <c r="S5683" s="2">
        <f t="shared" si="1063"/>
        <v>0</v>
      </c>
      <c r="T5683" s="2">
        <f t="shared" si="1064"/>
        <v>0</v>
      </c>
      <c r="U5683" s="2">
        <f>IF(O5683="Reg", R5683 * Inputs!$B$7, 0)</f>
        <v>0</v>
      </c>
      <c r="V5683" s="2">
        <f>MAX(F5683 + P5683*Inputs!$B$15 - (Q5683/Inputs!$B$16) - U5683, 0)</f>
        <v>340</v>
      </c>
    </row>
    <row r="5684" spans="1:22" x14ac:dyDescent="0.3">
      <c r="A5684" s="1">
        <v>46259.75</v>
      </c>
      <c r="B5684" s="2">
        <v>83.378262131744862</v>
      </c>
      <c r="C5684" s="2">
        <v>3.6913912512039468</v>
      </c>
      <c r="D5684" s="2">
        <f t="shared" si="1056"/>
        <v>43.678258680234997</v>
      </c>
      <c r="E5684" s="2">
        <f t="shared" si="1057"/>
        <v>73.271286334317864</v>
      </c>
      <c r="F5684" s="2">
        <f t="shared" si="1065"/>
        <v>340</v>
      </c>
      <c r="G5684" s="2">
        <f t="shared" si="1066"/>
        <v>340</v>
      </c>
      <c r="H5684" s="2">
        <f>MIN(Inputs!$B$2, (Inputs!$B$14 - F5684)/Inputs!$B$15)</f>
        <v>0</v>
      </c>
      <c r="I5684" s="2">
        <f>MAX(MIN(Inputs!$B$2, F5684*Inputs!$B$16, Inputs!$B$14*Inputs!$B$4 - G5684), 0)</f>
        <v>0</v>
      </c>
      <c r="J5684" s="2">
        <f>MAX(MIN(Inputs!$B$2, F5684*Inputs!$B$16, (Inputs!$B$14-F5684)/Inputs!$B$15)*Inputs!$B$9, 0)</f>
        <v>0</v>
      </c>
      <c r="K5684" s="2">
        <f>MAX(E5684*Inputs!$B$5 - B5684 - Inputs!$B$8, 0) * H5684</f>
        <v>0</v>
      </c>
      <c r="L5684" s="2">
        <f>IF(B5684 &gt;= D5684*Inputs!$B$10, MAX(B5684 - E5684/Inputs!$B$5 - Inputs!$B$8, 0) * I5684, 0)</f>
        <v>0</v>
      </c>
      <c r="M5684" s="2">
        <f t="shared" si="1058"/>
        <v>0</v>
      </c>
      <c r="N5684" s="3" t="str">
        <f t="shared" si="1059"/>
        <v>Idle</v>
      </c>
      <c r="O5684" s="3" t="str">
        <f t="shared" si="1067"/>
        <v>Idle</v>
      </c>
      <c r="P5684" s="2">
        <f t="shared" si="1060"/>
        <v>0</v>
      </c>
      <c r="Q5684" s="2">
        <f t="shared" si="1061"/>
        <v>0</v>
      </c>
      <c r="R5684" s="2">
        <f t="shared" si="1062"/>
        <v>0</v>
      </c>
      <c r="S5684" s="2">
        <f t="shared" si="1063"/>
        <v>0</v>
      </c>
      <c r="T5684" s="2">
        <f t="shared" si="1064"/>
        <v>0</v>
      </c>
      <c r="U5684" s="2">
        <f>IF(O5684="Reg", R5684 * Inputs!$B$7, 0)</f>
        <v>0</v>
      </c>
      <c r="V5684" s="2">
        <f>MAX(F5684 + P5684*Inputs!$B$15 - (Q5684/Inputs!$B$16) - U5684, 0)</f>
        <v>340</v>
      </c>
    </row>
    <row r="5685" spans="1:22" x14ac:dyDescent="0.3">
      <c r="A5685" s="1">
        <v>46259.791666666657</v>
      </c>
      <c r="B5685" s="2">
        <v>97.614984860577579</v>
      </c>
      <c r="C5685" s="2">
        <v>35.751258506658729</v>
      </c>
      <c r="D5685" s="2">
        <f t="shared" si="1056"/>
        <v>43.678258680234997</v>
      </c>
      <c r="E5685" s="2">
        <f t="shared" si="1057"/>
        <v>64.222953600420126</v>
      </c>
      <c r="F5685" s="2">
        <f t="shared" si="1065"/>
        <v>340</v>
      </c>
      <c r="G5685" s="2">
        <f t="shared" si="1066"/>
        <v>340</v>
      </c>
      <c r="H5685" s="2">
        <f>MIN(Inputs!$B$2, (Inputs!$B$14 - F5685)/Inputs!$B$15)</f>
        <v>0</v>
      </c>
      <c r="I5685" s="2">
        <f>MAX(MIN(Inputs!$B$2, F5685*Inputs!$B$16, Inputs!$B$14*Inputs!$B$4 - G5685), 0)</f>
        <v>0</v>
      </c>
      <c r="J5685" s="2">
        <f>MAX(MIN(Inputs!$B$2, F5685*Inputs!$B$16, (Inputs!$B$14-F5685)/Inputs!$B$15)*Inputs!$B$9, 0)</f>
        <v>0</v>
      </c>
      <c r="K5685" s="2">
        <f>MAX(E5685*Inputs!$B$5 - B5685 - Inputs!$B$8, 0) * H5685</f>
        <v>0</v>
      </c>
      <c r="L5685" s="2">
        <f>IF(B5685 &gt;= D5685*Inputs!$B$10, MAX(B5685 - E5685/Inputs!$B$5 - Inputs!$B$8, 0) * I5685, 0)</f>
        <v>0</v>
      </c>
      <c r="M5685" s="2">
        <f t="shared" si="1058"/>
        <v>0</v>
      </c>
      <c r="N5685" s="3" t="str">
        <f t="shared" si="1059"/>
        <v>Idle</v>
      </c>
      <c r="O5685" s="3" t="str">
        <f t="shared" si="1067"/>
        <v>Idle</v>
      </c>
      <c r="P5685" s="2">
        <f t="shared" si="1060"/>
        <v>0</v>
      </c>
      <c r="Q5685" s="2">
        <f t="shared" si="1061"/>
        <v>0</v>
      </c>
      <c r="R5685" s="2">
        <f t="shared" si="1062"/>
        <v>0</v>
      </c>
      <c r="S5685" s="2">
        <f t="shared" si="1063"/>
        <v>0</v>
      </c>
      <c r="T5685" s="2">
        <f t="shared" si="1064"/>
        <v>0</v>
      </c>
      <c r="U5685" s="2">
        <f>IF(O5685="Reg", R5685 * Inputs!$B$7, 0)</f>
        <v>0</v>
      </c>
      <c r="V5685" s="2">
        <f>MAX(F5685 + P5685*Inputs!$B$15 - (Q5685/Inputs!$B$16) - U5685, 0)</f>
        <v>340</v>
      </c>
    </row>
    <row r="5686" spans="1:22" x14ac:dyDescent="0.3">
      <c r="A5686" s="1">
        <v>46259.833333333343</v>
      </c>
      <c r="B5686" s="2">
        <v>77.801867626939753</v>
      </c>
      <c r="C5686" s="2">
        <v>12.404341035416859</v>
      </c>
      <c r="D5686" s="2">
        <f t="shared" si="1056"/>
        <v>43.678258680234997</v>
      </c>
      <c r="E5686" s="2">
        <f t="shared" si="1057"/>
        <v>50.277489635161494</v>
      </c>
      <c r="F5686" s="2">
        <f t="shared" si="1065"/>
        <v>340</v>
      </c>
      <c r="G5686" s="2">
        <f t="shared" si="1066"/>
        <v>340</v>
      </c>
      <c r="H5686" s="2">
        <f>MIN(Inputs!$B$2, (Inputs!$B$14 - F5686)/Inputs!$B$15)</f>
        <v>0</v>
      </c>
      <c r="I5686" s="2">
        <f>MAX(MIN(Inputs!$B$2, F5686*Inputs!$B$16, Inputs!$B$14*Inputs!$B$4 - G5686), 0)</f>
        <v>0</v>
      </c>
      <c r="J5686" s="2">
        <f>MAX(MIN(Inputs!$B$2, F5686*Inputs!$B$16, (Inputs!$B$14-F5686)/Inputs!$B$15)*Inputs!$B$9, 0)</f>
        <v>0</v>
      </c>
      <c r="K5686" s="2">
        <f>MAX(E5686*Inputs!$B$5 - B5686 - Inputs!$B$8, 0) * H5686</f>
        <v>0</v>
      </c>
      <c r="L5686" s="2">
        <f>IF(B5686 &gt;= D5686*Inputs!$B$10, MAX(B5686 - E5686/Inputs!$B$5 - Inputs!$B$8, 0) * I5686, 0)</f>
        <v>0</v>
      </c>
      <c r="M5686" s="2">
        <f t="shared" si="1058"/>
        <v>0</v>
      </c>
      <c r="N5686" s="3" t="str">
        <f t="shared" si="1059"/>
        <v>Idle</v>
      </c>
      <c r="O5686" s="3" t="str">
        <f t="shared" si="1067"/>
        <v>Idle</v>
      </c>
      <c r="P5686" s="2">
        <f t="shared" si="1060"/>
        <v>0</v>
      </c>
      <c r="Q5686" s="2">
        <f t="shared" si="1061"/>
        <v>0</v>
      </c>
      <c r="R5686" s="2">
        <f t="shared" si="1062"/>
        <v>0</v>
      </c>
      <c r="S5686" s="2">
        <f t="shared" si="1063"/>
        <v>0</v>
      </c>
      <c r="T5686" s="2">
        <f t="shared" si="1064"/>
        <v>0</v>
      </c>
      <c r="U5686" s="2">
        <f>IF(O5686="Reg", R5686 * Inputs!$B$7, 0)</f>
        <v>0</v>
      </c>
      <c r="V5686" s="2">
        <f>MAX(F5686 + P5686*Inputs!$B$15 - (Q5686/Inputs!$B$16) - U5686, 0)</f>
        <v>340</v>
      </c>
    </row>
    <row r="5687" spans="1:22" x14ac:dyDescent="0.3">
      <c r="A5687" s="1">
        <v>46259.875</v>
      </c>
      <c r="B5687" s="2">
        <v>78.459064510593095</v>
      </c>
      <c r="C5687" s="2">
        <v>11.065448233965229</v>
      </c>
      <c r="D5687" s="2">
        <f t="shared" si="1056"/>
        <v>43.678258680234997</v>
      </c>
      <c r="E5687" s="2">
        <f t="shared" si="1057"/>
        <v>37.947012191982019</v>
      </c>
      <c r="F5687" s="2">
        <f t="shared" si="1065"/>
        <v>340</v>
      </c>
      <c r="G5687" s="2">
        <f t="shared" si="1066"/>
        <v>340</v>
      </c>
      <c r="H5687" s="2">
        <f>MIN(Inputs!$B$2, (Inputs!$B$14 - F5687)/Inputs!$B$15)</f>
        <v>0</v>
      </c>
      <c r="I5687" s="2">
        <f>MAX(MIN(Inputs!$B$2, F5687*Inputs!$B$16, Inputs!$B$14*Inputs!$B$4 - G5687), 0)</f>
        <v>0</v>
      </c>
      <c r="J5687" s="2">
        <f>MAX(MIN(Inputs!$B$2, F5687*Inputs!$B$16, (Inputs!$B$14-F5687)/Inputs!$B$15)*Inputs!$B$9, 0)</f>
        <v>0</v>
      </c>
      <c r="K5687" s="2">
        <f>MAX(E5687*Inputs!$B$5 - B5687 - Inputs!$B$8, 0) * H5687</f>
        <v>0</v>
      </c>
      <c r="L5687" s="2">
        <f>IF(B5687 &gt;= D5687*Inputs!$B$10, MAX(B5687 - E5687/Inputs!$B$5 - Inputs!$B$8, 0) * I5687, 0)</f>
        <v>0</v>
      </c>
      <c r="M5687" s="2">
        <f t="shared" si="1058"/>
        <v>0</v>
      </c>
      <c r="N5687" s="3" t="str">
        <f t="shared" si="1059"/>
        <v>Idle</v>
      </c>
      <c r="O5687" s="3" t="str">
        <f t="shared" si="1067"/>
        <v>Idle</v>
      </c>
      <c r="P5687" s="2">
        <f t="shared" si="1060"/>
        <v>0</v>
      </c>
      <c r="Q5687" s="2">
        <f t="shared" si="1061"/>
        <v>0</v>
      </c>
      <c r="R5687" s="2">
        <f t="shared" si="1062"/>
        <v>0</v>
      </c>
      <c r="S5687" s="2">
        <f t="shared" si="1063"/>
        <v>0</v>
      </c>
      <c r="T5687" s="2">
        <f t="shared" si="1064"/>
        <v>0</v>
      </c>
      <c r="U5687" s="2">
        <f>IF(O5687="Reg", R5687 * Inputs!$B$7, 0)</f>
        <v>0</v>
      </c>
      <c r="V5687" s="2">
        <f>MAX(F5687 + P5687*Inputs!$B$15 - (Q5687/Inputs!$B$16) - U5687, 0)</f>
        <v>340</v>
      </c>
    </row>
    <row r="5688" spans="1:22" x14ac:dyDescent="0.3">
      <c r="A5688" s="1">
        <v>46259.916666666657</v>
      </c>
      <c r="B5688" s="2">
        <v>59.088801957731093</v>
      </c>
      <c r="C5688" s="2">
        <v>30.156779103983901</v>
      </c>
      <c r="D5688" s="2">
        <f t="shared" si="1056"/>
        <v>43.678258680234997</v>
      </c>
      <c r="E5688" s="2">
        <f t="shared" si="1057"/>
        <v>24.870501440216511</v>
      </c>
      <c r="F5688" s="2">
        <f t="shared" si="1065"/>
        <v>340</v>
      </c>
      <c r="G5688" s="2">
        <f t="shared" si="1066"/>
        <v>340</v>
      </c>
      <c r="H5688" s="2">
        <f>MIN(Inputs!$B$2, (Inputs!$B$14 - F5688)/Inputs!$B$15)</f>
        <v>0</v>
      </c>
      <c r="I5688" s="2">
        <f>MAX(MIN(Inputs!$B$2, F5688*Inputs!$B$16, Inputs!$B$14*Inputs!$B$4 - G5688), 0)</f>
        <v>0</v>
      </c>
      <c r="J5688" s="2">
        <f>MAX(MIN(Inputs!$B$2, F5688*Inputs!$B$16, (Inputs!$B$14-F5688)/Inputs!$B$15)*Inputs!$B$9, 0)</f>
        <v>0</v>
      </c>
      <c r="K5688" s="2">
        <f>MAX(E5688*Inputs!$B$5 - B5688 - Inputs!$B$8, 0) * H5688</f>
        <v>0</v>
      </c>
      <c r="L5688" s="2">
        <f>IF(B5688 &gt;= D5688*Inputs!$B$10, MAX(B5688 - E5688/Inputs!$B$5 - Inputs!$B$8, 0) * I5688, 0)</f>
        <v>0</v>
      </c>
      <c r="M5688" s="2">
        <f t="shared" si="1058"/>
        <v>0</v>
      </c>
      <c r="N5688" s="3" t="str">
        <f t="shared" si="1059"/>
        <v>Idle</v>
      </c>
      <c r="O5688" s="3" t="str">
        <f t="shared" si="1067"/>
        <v>Idle</v>
      </c>
      <c r="P5688" s="2">
        <f t="shared" si="1060"/>
        <v>0</v>
      </c>
      <c r="Q5688" s="2">
        <f t="shared" si="1061"/>
        <v>0</v>
      </c>
      <c r="R5688" s="2">
        <f t="shared" si="1062"/>
        <v>0</v>
      </c>
      <c r="S5688" s="2">
        <f t="shared" si="1063"/>
        <v>0</v>
      </c>
      <c r="T5688" s="2">
        <f t="shared" si="1064"/>
        <v>0</v>
      </c>
      <c r="U5688" s="2">
        <f>IF(O5688="Reg", R5688 * Inputs!$B$7, 0)</f>
        <v>0</v>
      </c>
      <c r="V5688" s="2">
        <f>MAX(F5688 + P5688*Inputs!$B$15 - (Q5688/Inputs!$B$16) - U5688, 0)</f>
        <v>340</v>
      </c>
    </row>
    <row r="5689" spans="1:22" x14ac:dyDescent="0.3">
      <c r="A5689" s="1">
        <v>46259.958333333343</v>
      </c>
      <c r="B5689" s="2">
        <v>43.284736918320803</v>
      </c>
      <c r="C5689" s="2">
        <v>13.89257271511439</v>
      </c>
      <c r="D5689" s="2">
        <f t="shared" si="1056"/>
        <v>43.678258680234997</v>
      </c>
      <c r="E5689" s="2">
        <f t="shared" si="1057"/>
        <v>15.022367780594662</v>
      </c>
      <c r="F5689" s="2">
        <f t="shared" si="1065"/>
        <v>340</v>
      </c>
      <c r="G5689" s="2">
        <f t="shared" si="1066"/>
        <v>340</v>
      </c>
      <c r="H5689" s="2">
        <f>MIN(Inputs!$B$2, (Inputs!$B$14 - F5689)/Inputs!$B$15)</f>
        <v>0</v>
      </c>
      <c r="I5689" s="2">
        <f>MAX(MIN(Inputs!$B$2, F5689*Inputs!$B$16, Inputs!$B$14*Inputs!$B$4 - G5689), 0)</f>
        <v>0</v>
      </c>
      <c r="J5689" s="2">
        <f>MAX(MIN(Inputs!$B$2, F5689*Inputs!$B$16, (Inputs!$B$14-F5689)/Inputs!$B$15)*Inputs!$B$9, 0)</f>
        <v>0</v>
      </c>
      <c r="K5689" s="2">
        <f>MAX(E5689*Inputs!$B$5 - B5689 - Inputs!$B$8, 0) * H5689</f>
        <v>0</v>
      </c>
      <c r="L5689" s="2">
        <f>IF(B5689 &gt;= D5689*Inputs!$B$10, MAX(B5689 - E5689/Inputs!$B$5 - Inputs!$B$8, 0) * I5689, 0)</f>
        <v>0</v>
      </c>
      <c r="M5689" s="2">
        <f t="shared" si="1058"/>
        <v>0</v>
      </c>
      <c r="N5689" s="3" t="str">
        <f t="shared" si="1059"/>
        <v>Idle</v>
      </c>
      <c r="O5689" s="3" t="str">
        <f t="shared" si="1067"/>
        <v>Idle</v>
      </c>
      <c r="P5689" s="2">
        <f t="shared" si="1060"/>
        <v>0</v>
      </c>
      <c r="Q5689" s="2">
        <f t="shared" si="1061"/>
        <v>0</v>
      </c>
      <c r="R5689" s="2">
        <f t="shared" si="1062"/>
        <v>0</v>
      </c>
      <c r="S5689" s="2">
        <f t="shared" si="1063"/>
        <v>0</v>
      </c>
      <c r="T5689" s="2">
        <f t="shared" si="1064"/>
        <v>0</v>
      </c>
      <c r="U5689" s="2">
        <f>IF(O5689="Reg", R5689 * Inputs!$B$7, 0)</f>
        <v>0</v>
      </c>
      <c r="V5689" s="2">
        <f>MAX(F5689 + P5689*Inputs!$B$15 - (Q5689/Inputs!$B$16) - U5689, 0)</f>
        <v>340</v>
      </c>
    </row>
    <row r="5690" spans="1:22" x14ac:dyDescent="0.3">
      <c r="A5690" s="1">
        <v>46260</v>
      </c>
      <c r="B5690" s="2">
        <v>29.088265728358479</v>
      </c>
      <c r="C5690" s="2">
        <v>3.4679656544405821</v>
      </c>
      <c r="D5690" s="2">
        <f t="shared" si="1056"/>
        <v>37.256821557269127</v>
      </c>
      <c r="E5690" s="2">
        <f t="shared" si="1057"/>
        <v>7.8082449608745295</v>
      </c>
      <c r="F5690" s="2">
        <f t="shared" si="1065"/>
        <v>340</v>
      </c>
      <c r="G5690" s="2">
        <f t="shared" si="1066"/>
        <v>0</v>
      </c>
      <c r="H5690" s="2">
        <f>MIN(Inputs!$B$2, (Inputs!$B$14 - F5690)/Inputs!$B$15)</f>
        <v>0</v>
      </c>
      <c r="I5690" s="2">
        <f>MAX(MIN(Inputs!$B$2, F5690*Inputs!$B$16, Inputs!$B$14*Inputs!$B$4 - G5690), 0)</f>
        <v>170</v>
      </c>
      <c r="J5690" s="2">
        <f>MAX(MIN(Inputs!$B$2, F5690*Inputs!$B$16, (Inputs!$B$14-F5690)/Inputs!$B$15)*Inputs!$B$9, 0)</f>
        <v>0</v>
      </c>
      <c r="K5690" s="2">
        <f>MAX(E5690*Inputs!$B$5 - B5690 - Inputs!$B$8, 0) * H5690</f>
        <v>0</v>
      </c>
      <c r="L5690" s="2">
        <f>IF(B5690 &gt;= D5690*Inputs!$B$10, MAX(B5690 - E5690/Inputs!$B$5 - Inputs!$B$8, 0) * I5690, 0)</f>
        <v>0</v>
      </c>
      <c r="M5690" s="2">
        <f t="shared" si="1058"/>
        <v>0</v>
      </c>
      <c r="N5690" s="3" t="str">
        <f t="shared" si="1059"/>
        <v>Idle</v>
      </c>
      <c r="O5690" s="3" t="str">
        <f t="shared" si="1067"/>
        <v>Idle</v>
      </c>
      <c r="P5690" s="2">
        <f t="shared" si="1060"/>
        <v>0</v>
      </c>
      <c r="Q5690" s="2">
        <f t="shared" si="1061"/>
        <v>0</v>
      </c>
      <c r="R5690" s="2">
        <f t="shared" si="1062"/>
        <v>0</v>
      </c>
      <c r="S5690" s="2">
        <f t="shared" si="1063"/>
        <v>0</v>
      </c>
      <c r="T5690" s="2">
        <f t="shared" si="1064"/>
        <v>0</v>
      </c>
      <c r="U5690" s="2">
        <f>IF(O5690="Reg", R5690 * Inputs!$B$7, 0)</f>
        <v>0</v>
      </c>
      <c r="V5690" s="2">
        <f>MAX(F5690 + P5690*Inputs!$B$15 - (Q5690/Inputs!$B$16) - U5690, 0)</f>
        <v>340</v>
      </c>
    </row>
    <row r="5691" spans="1:22" x14ac:dyDescent="0.3">
      <c r="A5691" s="1">
        <v>46260.041666666657</v>
      </c>
      <c r="B5691" s="2">
        <v>13.94220106902579</v>
      </c>
      <c r="C5691" s="2">
        <v>2.6597138848386059</v>
      </c>
      <c r="D5691" s="2">
        <f t="shared" si="1056"/>
        <v>37.256821557269127</v>
      </c>
      <c r="E5691" s="2">
        <f t="shared" si="1057"/>
        <v>2.9602006728147821</v>
      </c>
      <c r="F5691" s="2">
        <f t="shared" si="1065"/>
        <v>340</v>
      </c>
      <c r="G5691" s="2">
        <f t="shared" si="1066"/>
        <v>0</v>
      </c>
      <c r="H5691" s="2">
        <f>MIN(Inputs!$B$2, (Inputs!$B$14 - F5691)/Inputs!$B$15)</f>
        <v>0</v>
      </c>
      <c r="I5691" s="2">
        <f>MAX(MIN(Inputs!$B$2, F5691*Inputs!$B$16, Inputs!$B$14*Inputs!$B$4 - G5691), 0)</f>
        <v>170</v>
      </c>
      <c r="J5691" s="2">
        <f>MAX(MIN(Inputs!$B$2, F5691*Inputs!$B$16, (Inputs!$B$14-F5691)/Inputs!$B$15)*Inputs!$B$9, 0)</f>
        <v>0</v>
      </c>
      <c r="K5691" s="2">
        <f>MAX(E5691*Inputs!$B$5 - B5691 - Inputs!$B$8, 0) * H5691</f>
        <v>0</v>
      </c>
      <c r="L5691" s="2">
        <f>IF(B5691 &gt;= D5691*Inputs!$B$10, MAX(B5691 - E5691/Inputs!$B$5 - Inputs!$B$8, 0) * I5691, 0)</f>
        <v>0</v>
      </c>
      <c r="M5691" s="2">
        <f t="shared" si="1058"/>
        <v>0</v>
      </c>
      <c r="N5691" s="3" t="str">
        <f t="shared" si="1059"/>
        <v>Idle</v>
      </c>
      <c r="O5691" s="3" t="str">
        <f t="shared" si="1067"/>
        <v>Idle</v>
      </c>
      <c r="P5691" s="2">
        <f t="shared" si="1060"/>
        <v>0</v>
      </c>
      <c r="Q5691" s="2">
        <f t="shared" si="1061"/>
        <v>0</v>
      </c>
      <c r="R5691" s="2">
        <f t="shared" si="1062"/>
        <v>0</v>
      </c>
      <c r="S5691" s="2">
        <f t="shared" si="1063"/>
        <v>0</v>
      </c>
      <c r="T5691" s="2">
        <f t="shared" si="1064"/>
        <v>0</v>
      </c>
      <c r="U5691" s="2">
        <f>IF(O5691="Reg", R5691 * Inputs!$B$7, 0)</f>
        <v>0</v>
      </c>
      <c r="V5691" s="2">
        <f>MAX(F5691 + P5691*Inputs!$B$15 - (Q5691/Inputs!$B$16) - U5691, 0)</f>
        <v>340</v>
      </c>
    </row>
    <row r="5692" spans="1:22" x14ac:dyDescent="0.3">
      <c r="A5692" s="1">
        <v>46260.083333333343</v>
      </c>
      <c r="B5692" s="2">
        <v>3.8190029678629038</v>
      </c>
      <c r="C5692" s="2">
        <v>11.642652419179139</v>
      </c>
      <c r="D5692" s="2">
        <f t="shared" si="1056"/>
        <v>37.256821557269127</v>
      </c>
      <c r="E5692" s="2">
        <f t="shared" si="1057"/>
        <v>0.63650049464381731</v>
      </c>
      <c r="F5692" s="2">
        <f t="shared" si="1065"/>
        <v>340</v>
      </c>
      <c r="G5692" s="2">
        <f t="shared" si="1066"/>
        <v>0</v>
      </c>
      <c r="H5692" s="2">
        <f>MIN(Inputs!$B$2, (Inputs!$B$14 - F5692)/Inputs!$B$15)</f>
        <v>0</v>
      </c>
      <c r="I5692" s="2">
        <f>MAX(MIN(Inputs!$B$2, F5692*Inputs!$B$16, Inputs!$B$14*Inputs!$B$4 - G5692), 0)</f>
        <v>170</v>
      </c>
      <c r="J5692" s="2">
        <f>MAX(MIN(Inputs!$B$2, F5692*Inputs!$B$16, (Inputs!$B$14-F5692)/Inputs!$B$15)*Inputs!$B$9, 0)</f>
        <v>0</v>
      </c>
      <c r="K5692" s="2">
        <f>MAX(E5692*Inputs!$B$5 - B5692 - Inputs!$B$8, 0) * H5692</f>
        <v>0</v>
      </c>
      <c r="L5692" s="2">
        <f>IF(B5692 &gt;= D5692*Inputs!$B$10, MAX(B5692 - E5692/Inputs!$B$5 - Inputs!$B$8, 0) * I5692, 0)</f>
        <v>0</v>
      </c>
      <c r="M5692" s="2">
        <f t="shared" si="1058"/>
        <v>0</v>
      </c>
      <c r="N5692" s="3" t="str">
        <f t="shared" si="1059"/>
        <v>Idle</v>
      </c>
      <c r="O5692" s="3" t="str">
        <f t="shared" si="1067"/>
        <v>Idle</v>
      </c>
      <c r="P5692" s="2">
        <f t="shared" si="1060"/>
        <v>0</v>
      </c>
      <c r="Q5692" s="2">
        <f t="shared" si="1061"/>
        <v>0</v>
      </c>
      <c r="R5692" s="2">
        <f t="shared" si="1062"/>
        <v>0</v>
      </c>
      <c r="S5692" s="2">
        <f t="shared" si="1063"/>
        <v>0</v>
      </c>
      <c r="T5692" s="2">
        <f t="shared" si="1064"/>
        <v>0</v>
      </c>
      <c r="U5692" s="2">
        <f>IF(O5692="Reg", R5692 * Inputs!$B$7, 0)</f>
        <v>0</v>
      </c>
      <c r="V5692" s="2">
        <f>MAX(F5692 + P5692*Inputs!$B$15 - (Q5692/Inputs!$B$16) - U5692, 0)</f>
        <v>340</v>
      </c>
    </row>
    <row r="5693" spans="1:22" x14ac:dyDescent="0.3">
      <c r="A5693" s="1">
        <v>46260.125</v>
      </c>
      <c r="B5693" s="2">
        <v>0</v>
      </c>
      <c r="C5693" s="2">
        <v>24.562849177277599</v>
      </c>
      <c r="D5693" s="2">
        <f t="shared" si="1056"/>
        <v>37.256821557269127</v>
      </c>
      <c r="E5693" s="2">
        <f t="shared" si="1057"/>
        <v>0</v>
      </c>
      <c r="F5693" s="2">
        <f t="shared" si="1065"/>
        <v>340</v>
      </c>
      <c r="G5693" s="2">
        <f t="shared" si="1066"/>
        <v>0</v>
      </c>
      <c r="H5693" s="2">
        <f>MIN(Inputs!$B$2, (Inputs!$B$14 - F5693)/Inputs!$B$15)</f>
        <v>0</v>
      </c>
      <c r="I5693" s="2">
        <f>MAX(MIN(Inputs!$B$2, F5693*Inputs!$B$16, Inputs!$B$14*Inputs!$B$4 - G5693), 0)</f>
        <v>170</v>
      </c>
      <c r="J5693" s="2">
        <f>MAX(MIN(Inputs!$B$2, F5693*Inputs!$B$16, (Inputs!$B$14-F5693)/Inputs!$B$15)*Inputs!$B$9, 0)</f>
        <v>0</v>
      </c>
      <c r="K5693" s="2">
        <f>MAX(E5693*Inputs!$B$5 - B5693 - Inputs!$B$8, 0) * H5693</f>
        <v>0</v>
      </c>
      <c r="L5693" s="2">
        <f>IF(B5693 &gt;= D5693*Inputs!$B$10, MAX(B5693 - E5693/Inputs!$B$5 - Inputs!$B$8, 0) * I5693, 0)</f>
        <v>0</v>
      </c>
      <c r="M5693" s="2">
        <f t="shared" si="1058"/>
        <v>0</v>
      </c>
      <c r="N5693" s="3" t="str">
        <f t="shared" si="1059"/>
        <v>Idle</v>
      </c>
      <c r="O5693" s="3" t="str">
        <f t="shared" si="1067"/>
        <v>Idle</v>
      </c>
      <c r="P5693" s="2">
        <f t="shared" si="1060"/>
        <v>0</v>
      </c>
      <c r="Q5693" s="2">
        <f t="shared" si="1061"/>
        <v>0</v>
      </c>
      <c r="R5693" s="2">
        <f t="shared" si="1062"/>
        <v>0</v>
      </c>
      <c r="S5693" s="2">
        <f t="shared" si="1063"/>
        <v>0</v>
      </c>
      <c r="T5693" s="2">
        <f t="shared" si="1064"/>
        <v>0</v>
      </c>
      <c r="U5693" s="2">
        <f>IF(O5693="Reg", R5693 * Inputs!$B$7, 0)</f>
        <v>0</v>
      </c>
      <c r="V5693" s="2">
        <f>MAX(F5693 + P5693*Inputs!$B$15 - (Q5693/Inputs!$B$16) - U5693, 0)</f>
        <v>340</v>
      </c>
    </row>
    <row r="5694" spans="1:22" x14ac:dyDescent="0.3">
      <c r="A5694" s="1">
        <v>46260.166666666657</v>
      </c>
      <c r="B5694" s="2">
        <v>0</v>
      </c>
      <c r="C5694" s="2">
        <v>15.452570001288001</v>
      </c>
      <c r="D5694" s="2">
        <f t="shared" si="1056"/>
        <v>37.256821557269127</v>
      </c>
      <c r="E5694" s="2">
        <f t="shared" si="1057"/>
        <v>0</v>
      </c>
      <c r="F5694" s="2">
        <f t="shared" si="1065"/>
        <v>340</v>
      </c>
      <c r="G5694" s="2">
        <f t="shared" si="1066"/>
        <v>0</v>
      </c>
      <c r="H5694" s="2">
        <f>MIN(Inputs!$B$2, (Inputs!$B$14 - F5694)/Inputs!$B$15)</f>
        <v>0</v>
      </c>
      <c r="I5694" s="2">
        <f>MAX(MIN(Inputs!$B$2, F5694*Inputs!$B$16, Inputs!$B$14*Inputs!$B$4 - G5694), 0)</f>
        <v>170</v>
      </c>
      <c r="J5694" s="2">
        <f>MAX(MIN(Inputs!$B$2, F5694*Inputs!$B$16, (Inputs!$B$14-F5694)/Inputs!$B$15)*Inputs!$B$9, 0)</f>
        <v>0</v>
      </c>
      <c r="K5694" s="2">
        <f>MAX(E5694*Inputs!$B$5 - B5694 - Inputs!$B$8, 0) * H5694</f>
        <v>0</v>
      </c>
      <c r="L5694" s="2">
        <f>IF(B5694 &gt;= D5694*Inputs!$B$10, MAX(B5694 - E5694/Inputs!$B$5 - Inputs!$B$8, 0) * I5694, 0)</f>
        <v>0</v>
      </c>
      <c r="M5694" s="2">
        <f t="shared" si="1058"/>
        <v>0</v>
      </c>
      <c r="N5694" s="3" t="str">
        <f t="shared" si="1059"/>
        <v>Idle</v>
      </c>
      <c r="O5694" s="3" t="str">
        <f t="shared" si="1067"/>
        <v>Idle</v>
      </c>
      <c r="P5694" s="2">
        <f t="shared" si="1060"/>
        <v>0</v>
      </c>
      <c r="Q5694" s="2">
        <f t="shared" si="1061"/>
        <v>0</v>
      </c>
      <c r="R5694" s="2">
        <f t="shared" si="1062"/>
        <v>0</v>
      </c>
      <c r="S5694" s="2">
        <f t="shared" si="1063"/>
        <v>0</v>
      </c>
      <c r="T5694" s="2">
        <f t="shared" si="1064"/>
        <v>0</v>
      </c>
      <c r="U5694" s="2">
        <f>IF(O5694="Reg", R5694 * Inputs!$B$7, 0)</f>
        <v>0</v>
      </c>
      <c r="V5694" s="2">
        <f>MAX(F5694 + P5694*Inputs!$B$15 - (Q5694/Inputs!$B$16) - U5694, 0)</f>
        <v>340</v>
      </c>
    </row>
    <row r="5695" spans="1:22" x14ac:dyDescent="0.3">
      <c r="A5695" s="1">
        <v>46260.208333333343</v>
      </c>
      <c r="B5695" s="2">
        <v>0</v>
      </c>
      <c r="C5695" s="2">
        <v>12.246932437754859</v>
      </c>
      <c r="D5695" s="2">
        <f t="shared" si="1056"/>
        <v>37.256821557269127</v>
      </c>
      <c r="E5695" s="2">
        <f t="shared" si="1057"/>
        <v>1.0216567152063514</v>
      </c>
      <c r="F5695" s="2">
        <f t="shared" si="1065"/>
        <v>340</v>
      </c>
      <c r="G5695" s="2">
        <f t="shared" si="1066"/>
        <v>0</v>
      </c>
      <c r="H5695" s="2">
        <f>MIN(Inputs!$B$2, (Inputs!$B$14 - F5695)/Inputs!$B$15)</f>
        <v>0</v>
      </c>
      <c r="I5695" s="2">
        <f>MAX(MIN(Inputs!$B$2, F5695*Inputs!$B$16, Inputs!$B$14*Inputs!$B$4 - G5695), 0)</f>
        <v>170</v>
      </c>
      <c r="J5695" s="2">
        <f>MAX(MIN(Inputs!$B$2, F5695*Inputs!$B$16, (Inputs!$B$14-F5695)/Inputs!$B$15)*Inputs!$B$9, 0)</f>
        <v>0</v>
      </c>
      <c r="K5695" s="2">
        <f>MAX(E5695*Inputs!$B$5 - B5695 - Inputs!$B$8, 0) * H5695</f>
        <v>0</v>
      </c>
      <c r="L5695" s="2">
        <f>IF(B5695 &gt;= D5695*Inputs!$B$10, MAX(B5695 - E5695/Inputs!$B$5 - Inputs!$B$8, 0) * I5695, 0)</f>
        <v>0</v>
      </c>
      <c r="M5695" s="2">
        <f t="shared" si="1058"/>
        <v>0</v>
      </c>
      <c r="N5695" s="3" t="str">
        <f t="shared" si="1059"/>
        <v>Idle</v>
      </c>
      <c r="O5695" s="3" t="str">
        <f t="shared" si="1067"/>
        <v>Idle</v>
      </c>
      <c r="P5695" s="2">
        <f t="shared" si="1060"/>
        <v>0</v>
      </c>
      <c r="Q5695" s="2">
        <f t="shared" si="1061"/>
        <v>0</v>
      </c>
      <c r="R5695" s="2">
        <f t="shared" si="1062"/>
        <v>0</v>
      </c>
      <c r="S5695" s="2">
        <f t="shared" si="1063"/>
        <v>0</v>
      </c>
      <c r="T5695" s="2">
        <f t="shared" si="1064"/>
        <v>0</v>
      </c>
      <c r="U5695" s="2">
        <f>IF(O5695="Reg", R5695 * Inputs!$B$7, 0)</f>
        <v>0</v>
      </c>
      <c r="V5695" s="2">
        <f>MAX(F5695 + P5695*Inputs!$B$15 - (Q5695/Inputs!$B$16) - U5695, 0)</f>
        <v>340</v>
      </c>
    </row>
    <row r="5696" spans="1:22" x14ac:dyDescent="0.3">
      <c r="A5696" s="1">
        <v>46260.25</v>
      </c>
      <c r="B5696" s="2">
        <v>0</v>
      </c>
      <c r="C5696" s="2">
        <v>7.2725305930500008</v>
      </c>
      <c r="D5696" s="2">
        <f t="shared" si="1056"/>
        <v>37.256821557269127</v>
      </c>
      <c r="E5696" s="2">
        <f t="shared" si="1057"/>
        <v>3.6333127964189162</v>
      </c>
      <c r="F5696" s="2">
        <f t="shared" si="1065"/>
        <v>340</v>
      </c>
      <c r="G5696" s="2">
        <f t="shared" si="1066"/>
        <v>0</v>
      </c>
      <c r="H5696" s="2">
        <f>MIN(Inputs!$B$2, (Inputs!$B$14 - F5696)/Inputs!$B$15)</f>
        <v>0</v>
      </c>
      <c r="I5696" s="2">
        <f>MAX(MIN(Inputs!$B$2, F5696*Inputs!$B$16, Inputs!$B$14*Inputs!$B$4 - G5696), 0)</f>
        <v>170</v>
      </c>
      <c r="J5696" s="2">
        <f>MAX(MIN(Inputs!$B$2, F5696*Inputs!$B$16, (Inputs!$B$14-F5696)/Inputs!$B$15)*Inputs!$B$9, 0)</f>
        <v>0</v>
      </c>
      <c r="K5696" s="2">
        <f>MAX(E5696*Inputs!$B$5 - B5696 - Inputs!$B$8, 0) * H5696</f>
        <v>0</v>
      </c>
      <c r="L5696" s="2">
        <f>IF(B5696 &gt;= D5696*Inputs!$B$10, MAX(B5696 - E5696/Inputs!$B$5 - Inputs!$B$8, 0) * I5696, 0)</f>
        <v>0</v>
      </c>
      <c r="M5696" s="2">
        <f t="shared" si="1058"/>
        <v>0</v>
      </c>
      <c r="N5696" s="3" t="str">
        <f t="shared" si="1059"/>
        <v>Idle</v>
      </c>
      <c r="O5696" s="3" t="str">
        <f t="shared" si="1067"/>
        <v>Idle</v>
      </c>
      <c r="P5696" s="2">
        <f t="shared" si="1060"/>
        <v>0</v>
      </c>
      <c r="Q5696" s="2">
        <f t="shared" si="1061"/>
        <v>0</v>
      </c>
      <c r="R5696" s="2">
        <f t="shared" si="1062"/>
        <v>0</v>
      </c>
      <c r="S5696" s="2">
        <f t="shared" si="1063"/>
        <v>0</v>
      </c>
      <c r="T5696" s="2">
        <f t="shared" si="1064"/>
        <v>0</v>
      </c>
      <c r="U5696" s="2">
        <f>IF(O5696="Reg", R5696 * Inputs!$B$7, 0)</f>
        <v>0</v>
      </c>
      <c r="V5696" s="2">
        <f>MAX(F5696 + P5696*Inputs!$B$15 - (Q5696/Inputs!$B$16) - U5696, 0)</f>
        <v>340</v>
      </c>
    </row>
    <row r="5697" spans="1:22" x14ac:dyDescent="0.3">
      <c r="A5697" s="1">
        <v>46260.291666666657</v>
      </c>
      <c r="B5697" s="2">
        <v>0</v>
      </c>
      <c r="C5697" s="2">
        <v>3.4183231014638862</v>
      </c>
      <c r="D5697" s="2">
        <f t="shared" si="1056"/>
        <v>37.256821557269127</v>
      </c>
      <c r="E5697" s="2">
        <f t="shared" si="1057"/>
        <v>8.1301793332151107</v>
      </c>
      <c r="F5697" s="2">
        <f t="shared" si="1065"/>
        <v>340</v>
      </c>
      <c r="G5697" s="2">
        <f t="shared" si="1066"/>
        <v>0</v>
      </c>
      <c r="H5697" s="2">
        <f>MIN(Inputs!$B$2, (Inputs!$B$14 - F5697)/Inputs!$B$15)</f>
        <v>0</v>
      </c>
      <c r="I5697" s="2">
        <f>MAX(MIN(Inputs!$B$2, F5697*Inputs!$B$16, Inputs!$B$14*Inputs!$B$4 - G5697), 0)</f>
        <v>170</v>
      </c>
      <c r="J5697" s="2">
        <f>MAX(MIN(Inputs!$B$2, F5697*Inputs!$B$16, (Inputs!$B$14-F5697)/Inputs!$B$15)*Inputs!$B$9, 0)</f>
        <v>0</v>
      </c>
      <c r="K5697" s="2">
        <f>MAX(E5697*Inputs!$B$5 - B5697 - Inputs!$B$8, 0) * H5697</f>
        <v>0</v>
      </c>
      <c r="L5697" s="2">
        <f>IF(B5697 &gt;= D5697*Inputs!$B$10, MAX(B5697 - E5697/Inputs!$B$5 - Inputs!$B$8, 0) * I5697, 0)</f>
        <v>0</v>
      </c>
      <c r="M5697" s="2">
        <f t="shared" si="1058"/>
        <v>0</v>
      </c>
      <c r="N5697" s="3" t="str">
        <f t="shared" si="1059"/>
        <v>Idle</v>
      </c>
      <c r="O5697" s="3" t="str">
        <f t="shared" si="1067"/>
        <v>Idle</v>
      </c>
      <c r="P5697" s="2">
        <f t="shared" si="1060"/>
        <v>0</v>
      </c>
      <c r="Q5697" s="2">
        <f t="shared" si="1061"/>
        <v>0</v>
      </c>
      <c r="R5697" s="2">
        <f t="shared" si="1062"/>
        <v>0</v>
      </c>
      <c r="S5697" s="2">
        <f t="shared" si="1063"/>
        <v>0</v>
      </c>
      <c r="T5697" s="2">
        <f t="shared" si="1064"/>
        <v>0</v>
      </c>
      <c r="U5697" s="2">
        <f>IF(O5697="Reg", R5697 * Inputs!$B$7, 0)</f>
        <v>0</v>
      </c>
      <c r="V5697" s="2">
        <f>MAX(F5697 + P5697*Inputs!$B$15 - (Q5697/Inputs!$B$16) - U5697, 0)</f>
        <v>340</v>
      </c>
    </row>
    <row r="5698" spans="1:22" x14ac:dyDescent="0.3">
      <c r="A5698" s="1">
        <v>46260.333333333343</v>
      </c>
      <c r="B5698" s="2">
        <v>0</v>
      </c>
      <c r="C5698" s="2">
        <v>5.3130122722147153</v>
      </c>
      <c r="D5698" s="2">
        <f t="shared" ref="D5698:D5761" si="1068">AVERAGEIFS(B:B, A:A, "&gt;="&amp;INT(A5698), A:A, "&lt;"&amp;INT(A5698)+1)</f>
        <v>37.256821557269127</v>
      </c>
      <c r="E5698" s="2">
        <f t="shared" ref="E5698:E5761" si="1069">AVERAGE(B5698:B5703)</f>
        <v>16.560257721221401</v>
      </c>
      <c r="F5698" s="2">
        <f t="shared" si="1065"/>
        <v>340</v>
      </c>
      <c r="G5698" s="2">
        <f t="shared" si="1066"/>
        <v>0</v>
      </c>
      <c r="H5698" s="2">
        <f>MIN(Inputs!$B$2, (Inputs!$B$14 - F5698)/Inputs!$B$15)</f>
        <v>0</v>
      </c>
      <c r="I5698" s="2">
        <f>MAX(MIN(Inputs!$B$2, F5698*Inputs!$B$16, Inputs!$B$14*Inputs!$B$4 - G5698), 0)</f>
        <v>170</v>
      </c>
      <c r="J5698" s="2">
        <f>MAX(MIN(Inputs!$B$2, F5698*Inputs!$B$16, (Inputs!$B$14-F5698)/Inputs!$B$15)*Inputs!$B$9, 0)</f>
        <v>0</v>
      </c>
      <c r="K5698" s="2">
        <f>MAX(E5698*Inputs!$B$5 - B5698 - Inputs!$B$8, 0) * H5698</f>
        <v>0</v>
      </c>
      <c r="L5698" s="2">
        <f>IF(B5698 &gt;= D5698*Inputs!$B$10, MAX(B5698 - E5698/Inputs!$B$5 - Inputs!$B$8, 0) * I5698, 0)</f>
        <v>0</v>
      </c>
      <c r="M5698" s="2">
        <f t="shared" ref="M5698:M5761" si="1070">C5698 * J5698</f>
        <v>0</v>
      </c>
      <c r="N5698" s="3" t="str">
        <f t="shared" ref="N5698:N5761" si="1071">IF(MAX(K5698, L5698, M5698)&lt;=0, "Idle", IF(AND(M5698&gt;=K5698, M5698&gt;=L5698), "Reg", IF(L5698&gt;=K5698, "Discharge", "Charge")))</f>
        <v>Idle</v>
      </c>
      <c r="O5698" s="3" t="str">
        <f t="shared" si="1067"/>
        <v>Idle</v>
      </c>
      <c r="P5698" s="2">
        <f t="shared" ref="P5698:P5761" si="1072">IF(O5698="Charge", H5698, 0)</f>
        <v>0</v>
      </c>
      <c r="Q5698" s="2">
        <f t="shared" ref="Q5698:Q5761" si="1073">IF(O5698="Discharge", I5698, 0)</f>
        <v>0</v>
      </c>
      <c r="R5698" s="2">
        <f t="shared" ref="R5698:R5761" si="1074">IF(O5698="Reg", J5698, 0)</f>
        <v>0</v>
      </c>
      <c r="S5698" s="2">
        <f t="shared" ref="S5698:S5761" si="1075">(Q5698 - P5698) * B5698</f>
        <v>0</v>
      </c>
      <c r="T5698" s="2">
        <f t="shared" ref="T5698:T5761" si="1076">R5698 * C5698</f>
        <v>0</v>
      </c>
      <c r="U5698" s="2">
        <f>IF(O5698="Reg", R5698 * Inputs!$B$7, 0)</f>
        <v>0</v>
      </c>
      <c r="V5698" s="2">
        <f>MAX(F5698 + P5698*Inputs!$B$15 - (Q5698/Inputs!$B$16) - U5698, 0)</f>
        <v>340</v>
      </c>
    </row>
    <row r="5699" spans="1:22" x14ac:dyDescent="0.3">
      <c r="A5699" s="1">
        <v>46260.375</v>
      </c>
      <c r="B5699" s="2">
        <v>0</v>
      </c>
      <c r="C5699" s="2">
        <v>3.7163034998220539</v>
      </c>
      <c r="D5699" s="2">
        <f t="shared" si="1068"/>
        <v>37.256821557269127</v>
      </c>
      <c r="E5699" s="2">
        <f t="shared" si="1069"/>
        <v>26.903478249485911</v>
      </c>
      <c r="F5699" s="2">
        <f t="shared" ref="F5699:F5762" si="1077">V5698</f>
        <v>340</v>
      </c>
      <c r="G5699" s="2">
        <f t="shared" ref="G5699:G5762" si="1078">IF(INT(A5699)=INT(A5698), G5698 + Q5698, 0)</f>
        <v>0</v>
      </c>
      <c r="H5699" s="2">
        <f>MIN(Inputs!$B$2, (Inputs!$B$14 - F5699)/Inputs!$B$15)</f>
        <v>0</v>
      </c>
      <c r="I5699" s="2">
        <f>MAX(MIN(Inputs!$B$2, F5699*Inputs!$B$16, Inputs!$B$14*Inputs!$B$4 - G5699), 0)</f>
        <v>170</v>
      </c>
      <c r="J5699" s="2">
        <f>MAX(MIN(Inputs!$B$2, F5699*Inputs!$B$16, (Inputs!$B$14-F5699)/Inputs!$B$15)*Inputs!$B$9, 0)</f>
        <v>0</v>
      </c>
      <c r="K5699" s="2">
        <f>MAX(E5699*Inputs!$B$5 - B5699 - Inputs!$B$8, 0) * H5699</f>
        <v>0</v>
      </c>
      <c r="L5699" s="2">
        <f>IF(B5699 &gt;= D5699*Inputs!$B$10, MAX(B5699 - E5699/Inputs!$B$5 - Inputs!$B$8, 0) * I5699, 0)</f>
        <v>0</v>
      </c>
      <c r="M5699" s="2">
        <f t="shared" si="1070"/>
        <v>0</v>
      </c>
      <c r="N5699" s="3" t="str">
        <f t="shared" si="1071"/>
        <v>Idle</v>
      </c>
      <c r="O5699" s="3" t="str">
        <f t="shared" si="1067"/>
        <v>Idle</v>
      </c>
      <c r="P5699" s="2">
        <f t="shared" si="1072"/>
        <v>0</v>
      </c>
      <c r="Q5699" s="2">
        <f t="shared" si="1073"/>
        <v>0</v>
      </c>
      <c r="R5699" s="2">
        <f t="shared" si="1074"/>
        <v>0</v>
      </c>
      <c r="S5699" s="2">
        <f t="shared" si="1075"/>
        <v>0</v>
      </c>
      <c r="T5699" s="2">
        <f t="shared" si="1076"/>
        <v>0</v>
      </c>
      <c r="U5699" s="2">
        <f>IF(O5699="Reg", R5699 * Inputs!$B$7, 0)</f>
        <v>0</v>
      </c>
      <c r="V5699" s="2">
        <f>MAX(F5699 + P5699*Inputs!$B$15 - (Q5699/Inputs!$B$16) - U5699, 0)</f>
        <v>340</v>
      </c>
    </row>
    <row r="5700" spans="1:22" x14ac:dyDescent="0.3">
      <c r="A5700" s="1">
        <v>46260.416666666657</v>
      </c>
      <c r="B5700" s="2">
        <v>6.1299402912381078</v>
      </c>
      <c r="C5700" s="2">
        <v>9.0762062340870528</v>
      </c>
      <c r="D5700" s="2">
        <f t="shared" si="1068"/>
        <v>37.256821557269127</v>
      </c>
      <c r="E5700" s="2">
        <f t="shared" si="1069"/>
        <v>39.167208262933059</v>
      </c>
      <c r="F5700" s="2">
        <f t="shared" si="1077"/>
        <v>340</v>
      </c>
      <c r="G5700" s="2">
        <f t="shared" si="1078"/>
        <v>0</v>
      </c>
      <c r="H5700" s="2">
        <f>MIN(Inputs!$B$2, (Inputs!$B$14 - F5700)/Inputs!$B$15)</f>
        <v>0</v>
      </c>
      <c r="I5700" s="2">
        <f>MAX(MIN(Inputs!$B$2, F5700*Inputs!$B$16, Inputs!$B$14*Inputs!$B$4 - G5700), 0)</f>
        <v>170</v>
      </c>
      <c r="J5700" s="2">
        <f>MAX(MIN(Inputs!$B$2, F5700*Inputs!$B$16, (Inputs!$B$14-F5700)/Inputs!$B$15)*Inputs!$B$9, 0)</f>
        <v>0</v>
      </c>
      <c r="K5700" s="2">
        <f>MAX(E5700*Inputs!$B$5 - B5700 - Inputs!$B$8, 0) * H5700</f>
        <v>0</v>
      </c>
      <c r="L5700" s="2">
        <f>IF(B5700 &gt;= D5700*Inputs!$B$10, MAX(B5700 - E5700/Inputs!$B$5 - Inputs!$B$8, 0) * I5700, 0)</f>
        <v>0</v>
      </c>
      <c r="M5700" s="2">
        <f t="shared" si="1070"/>
        <v>0</v>
      </c>
      <c r="N5700" s="3" t="str">
        <f t="shared" si="1071"/>
        <v>Idle</v>
      </c>
      <c r="O5700" s="3" t="str">
        <f t="shared" ref="O5700:O5763" si="1079">IF(O5699&lt;&gt;O5698, O5699, N5700)</f>
        <v>Idle</v>
      </c>
      <c r="P5700" s="2">
        <f t="shared" si="1072"/>
        <v>0</v>
      </c>
      <c r="Q5700" s="2">
        <f t="shared" si="1073"/>
        <v>0</v>
      </c>
      <c r="R5700" s="2">
        <f t="shared" si="1074"/>
        <v>0</v>
      </c>
      <c r="S5700" s="2">
        <f t="shared" si="1075"/>
        <v>0</v>
      </c>
      <c r="T5700" s="2">
        <f t="shared" si="1076"/>
        <v>0</v>
      </c>
      <c r="U5700" s="2">
        <f>IF(O5700="Reg", R5700 * Inputs!$B$7, 0)</f>
        <v>0</v>
      </c>
      <c r="V5700" s="2">
        <f>MAX(F5700 + P5700*Inputs!$B$15 - (Q5700/Inputs!$B$16) - U5700, 0)</f>
        <v>340</v>
      </c>
    </row>
    <row r="5701" spans="1:22" x14ac:dyDescent="0.3">
      <c r="A5701" s="1">
        <v>46260.458333333343</v>
      </c>
      <c r="B5701" s="2">
        <v>15.66993648727539</v>
      </c>
      <c r="C5701" s="2">
        <v>7.1090026820071541</v>
      </c>
      <c r="D5701" s="2">
        <f t="shared" si="1068"/>
        <v>37.256821557269127</v>
      </c>
      <c r="E5701" s="2">
        <f t="shared" si="1069"/>
        <v>52.32066225394513</v>
      </c>
      <c r="F5701" s="2">
        <f t="shared" si="1077"/>
        <v>340</v>
      </c>
      <c r="G5701" s="2">
        <f t="shared" si="1078"/>
        <v>0</v>
      </c>
      <c r="H5701" s="2">
        <f>MIN(Inputs!$B$2, (Inputs!$B$14 - F5701)/Inputs!$B$15)</f>
        <v>0</v>
      </c>
      <c r="I5701" s="2">
        <f>MAX(MIN(Inputs!$B$2, F5701*Inputs!$B$16, Inputs!$B$14*Inputs!$B$4 - G5701), 0)</f>
        <v>170</v>
      </c>
      <c r="J5701" s="2">
        <f>MAX(MIN(Inputs!$B$2, F5701*Inputs!$B$16, (Inputs!$B$14-F5701)/Inputs!$B$15)*Inputs!$B$9, 0)</f>
        <v>0</v>
      </c>
      <c r="K5701" s="2">
        <f>MAX(E5701*Inputs!$B$5 - B5701 - Inputs!$B$8, 0) * H5701</f>
        <v>0</v>
      </c>
      <c r="L5701" s="2">
        <f>IF(B5701 &gt;= D5701*Inputs!$B$10, MAX(B5701 - E5701/Inputs!$B$5 - Inputs!$B$8, 0) * I5701, 0)</f>
        <v>0</v>
      </c>
      <c r="M5701" s="2">
        <f t="shared" si="1070"/>
        <v>0</v>
      </c>
      <c r="N5701" s="3" t="str">
        <f t="shared" si="1071"/>
        <v>Idle</v>
      </c>
      <c r="O5701" s="3" t="str">
        <f t="shared" si="1079"/>
        <v>Idle</v>
      </c>
      <c r="P5701" s="2">
        <f t="shared" si="1072"/>
        <v>0</v>
      </c>
      <c r="Q5701" s="2">
        <f t="shared" si="1073"/>
        <v>0</v>
      </c>
      <c r="R5701" s="2">
        <f t="shared" si="1074"/>
        <v>0</v>
      </c>
      <c r="S5701" s="2">
        <f t="shared" si="1075"/>
        <v>0</v>
      </c>
      <c r="T5701" s="2">
        <f t="shared" si="1076"/>
        <v>0</v>
      </c>
      <c r="U5701" s="2">
        <f>IF(O5701="Reg", R5701 * Inputs!$B$7, 0)</f>
        <v>0</v>
      </c>
      <c r="V5701" s="2">
        <f>MAX(F5701 + P5701*Inputs!$B$15 - (Q5701/Inputs!$B$16) - U5701, 0)</f>
        <v>340</v>
      </c>
    </row>
    <row r="5702" spans="1:22" x14ac:dyDescent="0.3">
      <c r="A5702" s="1">
        <v>46260.5</v>
      </c>
      <c r="B5702" s="2">
        <v>26.981199220777171</v>
      </c>
      <c r="C5702" s="2">
        <v>3.9870221000378372</v>
      </c>
      <c r="D5702" s="2">
        <f t="shared" si="1068"/>
        <v>37.256821557269127</v>
      </c>
      <c r="E5702" s="2">
        <f t="shared" si="1069"/>
        <v>64.421325079390954</v>
      </c>
      <c r="F5702" s="2">
        <f t="shared" si="1077"/>
        <v>340</v>
      </c>
      <c r="G5702" s="2">
        <f t="shared" si="1078"/>
        <v>0</v>
      </c>
      <c r="H5702" s="2">
        <f>MIN(Inputs!$B$2, (Inputs!$B$14 - F5702)/Inputs!$B$15)</f>
        <v>0</v>
      </c>
      <c r="I5702" s="2">
        <f>MAX(MIN(Inputs!$B$2, F5702*Inputs!$B$16, Inputs!$B$14*Inputs!$B$4 - G5702), 0)</f>
        <v>170</v>
      </c>
      <c r="J5702" s="2">
        <f>MAX(MIN(Inputs!$B$2, F5702*Inputs!$B$16, (Inputs!$B$14-F5702)/Inputs!$B$15)*Inputs!$B$9, 0)</f>
        <v>0</v>
      </c>
      <c r="K5702" s="2">
        <f>MAX(E5702*Inputs!$B$5 - B5702 - Inputs!$B$8, 0) * H5702</f>
        <v>0</v>
      </c>
      <c r="L5702" s="2">
        <f>IF(B5702 &gt;= D5702*Inputs!$B$10, MAX(B5702 - E5702/Inputs!$B$5 - Inputs!$B$8, 0) * I5702, 0)</f>
        <v>0</v>
      </c>
      <c r="M5702" s="2">
        <f t="shared" si="1070"/>
        <v>0</v>
      </c>
      <c r="N5702" s="3" t="str">
        <f t="shared" si="1071"/>
        <v>Idle</v>
      </c>
      <c r="O5702" s="3" t="str">
        <f t="shared" si="1079"/>
        <v>Idle</v>
      </c>
      <c r="P5702" s="2">
        <f t="shared" si="1072"/>
        <v>0</v>
      </c>
      <c r="Q5702" s="2">
        <f t="shared" si="1073"/>
        <v>0</v>
      </c>
      <c r="R5702" s="2">
        <f t="shared" si="1074"/>
        <v>0</v>
      </c>
      <c r="S5702" s="2">
        <f t="shared" si="1075"/>
        <v>0</v>
      </c>
      <c r="T5702" s="2">
        <f t="shared" si="1076"/>
        <v>0</v>
      </c>
      <c r="U5702" s="2">
        <f>IF(O5702="Reg", R5702 * Inputs!$B$7, 0)</f>
        <v>0</v>
      </c>
      <c r="V5702" s="2">
        <f>MAX(F5702 + P5702*Inputs!$B$15 - (Q5702/Inputs!$B$16) - U5702, 0)</f>
        <v>340</v>
      </c>
    </row>
    <row r="5703" spans="1:22" x14ac:dyDescent="0.3">
      <c r="A5703" s="1">
        <v>46260.541666666657</v>
      </c>
      <c r="B5703" s="2">
        <v>50.580470328037741</v>
      </c>
      <c r="C5703" s="2">
        <v>24.27873748529851</v>
      </c>
      <c r="D5703" s="2">
        <f t="shared" si="1068"/>
        <v>37.256821557269127</v>
      </c>
      <c r="E5703" s="2">
        <f t="shared" si="1069"/>
        <v>75.531140414911917</v>
      </c>
      <c r="F5703" s="2">
        <f t="shared" si="1077"/>
        <v>340</v>
      </c>
      <c r="G5703" s="2">
        <f t="shared" si="1078"/>
        <v>0</v>
      </c>
      <c r="H5703" s="2">
        <f>MIN(Inputs!$B$2, (Inputs!$B$14 - F5703)/Inputs!$B$15)</f>
        <v>0</v>
      </c>
      <c r="I5703" s="2">
        <f>MAX(MIN(Inputs!$B$2, F5703*Inputs!$B$16, Inputs!$B$14*Inputs!$B$4 - G5703), 0)</f>
        <v>170</v>
      </c>
      <c r="J5703" s="2">
        <f>MAX(MIN(Inputs!$B$2, F5703*Inputs!$B$16, (Inputs!$B$14-F5703)/Inputs!$B$15)*Inputs!$B$9, 0)</f>
        <v>0</v>
      </c>
      <c r="K5703" s="2">
        <f>MAX(E5703*Inputs!$B$5 - B5703 - Inputs!$B$8, 0) * H5703</f>
        <v>0</v>
      </c>
      <c r="L5703" s="2">
        <f>IF(B5703 &gt;= D5703*Inputs!$B$10, MAX(B5703 - E5703/Inputs!$B$5 - Inputs!$B$8, 0) * I5703, 0)</f>
        <v>0</v>
      </c>
      <c r="M5703" s="2">
        <f t="shared" si="1070"/>
        <v>0</v>
      </c>
      <c r="N5703" s="3" t="str">
        <f t="shared" si="1071"/>
        <v>Idle</v>
      </c>
      <c r="O5703" s="3" t="str">
        <f t="shared" si="1079"/>
        <v>Idle</v>
      </c>
      <c r="P5703" s="2">
        <f t="shared" si="1072"/>
        <v>0</v>
      </c>
      <c r="Q5703" s="2">
        <f t="shared" si="1073"/>
        <v>0</v>
      </c>
      <c r="R5703" s="2">
        <f t="shared" si="1074"/>
        <v>0</v>
      </c>
      <c r="S5703" s="2">
        <f t="shared" si="1075"/>
        <v>0</v>
      </c>
      <c r="T5703" s="2">
        <f t="shared" si="1076"/>
        <v>0</v>
      </c>
      <c r="U5703" s="2">
        <f>IF(O5703="Reg", R5703 * Inputs!$B$7, 0)</f>
        <v>0</v>
      </c>
      <c r="V5703" s="2">
        <f>MAX(F5703 + P5703*Inputs!$B$15 - (Q5703/Inputs!$B$16) - U5703, 0)</f>
        <v>340</v>
      </c>
    </row>
    <row r="5704" spans="1:22" x14ac:dyDescent="0.3">
      <c r="A5704" s="1">
        <v>46260.583333333343</v>
      </c>
      <c r="B5704" s="2">
        <v>62.059323169587053</v>
      </c>
      <c r="C5704" s="2">
        <v>10.16973414566343</v>
      </c>
      <c r="D5704" s="2">
        <f t="shared" si="1068"/>
        <v>37.256821557269127</v>
      </c>
      <c r="E5704" s="2">
        <f t="shared" si="1069"/>
        <v>83.221966269097948</v>
      </c>
      <c r="F5704" s="2">
        <f t="shared" si="1077"/>
        <v>340</v>
      </c>
      <c r="G5704" s="2">
        <f t="shared" si="1078"/>
        <v>0</v>
      </c>
      <c r="H5704" s="2">
        <f>MIN(Inputs!$B$2, (Inputs!$B$14 - F5704)/Inputs!$B$15)</f>
        <v>0</v>
      </c>
      <c r="I5704" s="2">
        <f>MAX(MIN(Inputs!$B$2, F5704*Inputs!$B$16, Inputs!$B$14*Inputs!$B$4 - G5704), 0)</f>
        <v>170</v>
      </c>
      <c r="J5704" s="2">
        <f>MAX(MIN(Inputs!$B$2, F5704*Inputs!$B$16, (Inputs!$B$14-F5704)/Inputs!$B$15)*Inputs!$B$9, 0)</f>
        <v>0</v>
      </c>
      <c r="K5704" s="2">
        <f>MAX(E5704*Inputs!$B$5 - B5704 - Inputs!$B$8, 0) * H5704</f>
        <v>0</v>
      </c>
      <c r="L5704" s="2">
        <f>IF(B5704 &gt;= D5704*Inputs!$B$10, MAX(B5704 - E5704/Inputs!$B$5 - Inputs!$B$8, 0) * I5704, 0)</f>
        <v>0</v>
      </c>
      <c r="M5704" s="2">
        <f t="shared" si="1070"/>
        <v>0</v>
      </c>
      <c r="N5704" s="3" t="str">
        <f t="shared" si="1071"/>
        <v>Idle</v>
      </c>
      <c r="O5704" s="3" t="str">
        <f t="shared" si="1079"/>
        <v>Idle</v>
      </c>
      <c r="P5704" s="2">
        <f t="shared" si="1072"/>
        <v>0</v>
      </c>
      <c r="Q5704" s="2">
        <f t="shared" si="1073"/>
        <v>0</v>
      </c>
      <c r="R5704" s="2">
        <f t="shared" si="1074"/>
        <v>0</v>
      </c>
      <c r="S5704" s="2">
        <f t="shared" si="1075"/>
        <v>0</v>
      </c>
      <c r="T5704" s="2">
        <f t="shared" si="1076"/>
        <v>0</v>
      </c>
      <c r="U5704" s="2">
        <f>IF(O5704="Reg", R5704 * Inputs!$B$7, 0)</f>
        <v>0</v>
      </c>
      <c r="V5704" s="2">
        <f>MAX(F5704 + P5704*Inputs!$B$15 - (Q5704/Inputs!$B$16) - U5704, 0)</f>
        <v>340</v>
      </c>
    </row>
    <row r="5705" spans="1:22" x14ac:dyDescent="0.3">
      <c r="A5705" s="1">
        <v>46260.625</v>
      </c>
      <c r="B5705" s="2">
        <v>73.582380080682881</v>
      </c>
      <c r="C5705" s="2">
        <v>4.4235769620930361</v>
      </c>
      <c r="D5705" s="2">
        <f t="shared" si="1068"/>
        <v>37.256821557269127</v>
      </c>
      <c r="E5705" s="2">
        <f t="shared" si="1069"/>
        <v>84.696557943792598</v>
      </c>
      <c r="F5705" s="2">
        <f t="shared" si="1077"/>
        <v>340</v>
      </c>
      <c r="G5705" s="2">
        <f t="shared" si="1078"/>
        <v>0</v>
      </c>
      <c r="H5705" s="2">
        <f>MIN(Inputs!$B$2, (Inputs!$B$14 - F5705)/Inputs!$B$15)</f>
        <v>0</v>
      </c>
      <c r="I5705" s="2">
        <f>MAX(MIN(Inputs!$B$2, F5705*Inputs!$B$16, Inputs!$B$14*Inputs!$B$4 - G5705), 0)</f>
        <v>170</v>
      </c>
      <c r="J5705" s="2">
        <f>MAX(MIN(Inputs!$B$2, F5705*Inputs!$B$16, (Inputs!$B$14-F5705)/Inputs!$B$15)*Inputs!$B$9, 0)</f>
        <v>0</v>
      </c>
      <c r="K5705" s="2">
        <f>MAX(E5705*Inputs!$B$5 - B5705 - Inputs!$B$8, 0) * H5705</f>
        <v>0</v>
      </c>
      <c r="L5705" s="2">
        <f>IF(B5705 &gt;= D5705*Inputs!$B$10, MAX(B5705 - E5705/Inputs!$B$5 - Inputs!$B$8, 0) * I5705, 0)</f>
        <v>0</v>
      </c>
      <c r="M5705" s="2">
        <f t="shared" si="1070"/>
        <v>0</v>
      </c>
      <c r="N5705" s="3" t="str">
        <f t="shared" si="1071"/>
        <v>Idle</v>
      </c>
      <c r="O5705" s="3" t="str">
        <f t="shared" si="1079"/>
        <v>Idle</v>
      </c>
      <c r="P5705" s="2">
        <f t="shared" si="1072"/>
        <v>0</v>
      </c>
      <c r="Q5705" s="2">
        <f t="shared" si="1073"/>
        <v>0</v>
      </c>
      <c r="R5705" s="2">
        <f t="shared" si="1074"/>
        <v>0</v>
      </c>
      <c r="S5705" s="2">
        <f t="shared" si="1075"/>
        <v>0</v>
      </c>
      <c r="T5705" s="2">
        <f t="shared" si="1076"/>
        <v>0</v>
      </c>
      <c r="U5705" s="2">
        <f>IF(O5705="Reg", R5705 * Inputs!$B$7, 0)</f>
        <v>0</v>
      </c>
      <c r="V5705" s="2">
        <f>MAX(F5705 + P5705*Inputs!$B$15 - (Q5705/Inputs!$B$16) - U5705, 0)</f>
        <v>340</v>
      </c>
    </row>
    <row r="5706" spans="1:22" x14ac:dyDescent="0.3">
      <c r="A5706" s="1">
        <v>46260.666666666657</v>
      </c>
      <c r="B5706" s="2">
        <v>85.050664237310514</v>
      </c>
      <c r="C5706" s="2">
        <v>12.38772047586961</v>
      </c>
      <c r="D5706" s="2">
        <f t="shared" si="1068"/>
        <v>37.256821557269127</v>
      </c>
      <c r="E5706" s="2">
        <f t="shared" si="1069"/>
        <v>83.228911843403026</v>
      </c>
      <c r="F5706" s="2">
        <f t="shared" si="1077"/>
        <v>340</v>
      </c>
      <c r="G5706" s="2">
        <f t="shared" si="1078"/>
        <v>0</v>
      </c>
      <c r="H5706" s="2">
        <f>MIN(Inputs!$B$2, (Inputs!$B$14 - F5706)/Inputs!$B$15)</f>
        <v>0</v>
      </c>
      <c r="I5706" s="2">
        <f>MAX(MIN(Inputs!$B$2, F5706*Inputs!$B$16, Inputs!$B$14*Inputs!$B$4 - G5706), 0)</f>
        <v>170</v>
      </c>
      <c r="J5706" s="2">
        <f>MAX(MIN(Inputs!$B$2, F5706*Inputs!$B$16, (Inputs!$B$14-F5706)/Inputs!$B$15)*Inputs!$B$9, 0)</f>
        <v>0</v>
      </c>
      <c r="K5706" s="2">
        <f>MAX(E5706*Inputs!$B$5 - B5706 - Inputs!$B$8, 0) * H5706</f>
        <v>0</v>
      </c>
      <c r="L5706" s="2">
        <f>IF(B5706 &gt;= D5706*Inputs!$B$10, MAX(B5706 - E5706/Inputs!$B$5 - Inputs!$B$8, 0) * I5706, 0)</f>
        <v>0</v>
      </c>
      <c r="M5706" s="2">
        <f t="shared" si="1070"/>
        <v>0</v>
      </c>
      <c r="N5706" s="3" t="str">
        <f t="shared" si="1071"/>
        <v>Idle</v>
      </c>
      <c r="O5706" s="3" t="str">
        <f t="shared" si="1079"/>
        <v>Idle</v>
      </c>
      <c r="P5706" s="2">
        <f t="shared" si="1072"/>
        <v>0</v>
      </c>
      <c r="Q5706" s="2">
        <f t="shared" si="1073"/>
        <v>0</v>
      </c>
      <c r="R5706" s="2">
        <f t="shared" si="1074"/>
        <v>0</v>
      </c>
      <c r="S5706" s="2">
        <f t="shared" si="1075"/>
        <v>0</v>
      </c>
      <c r="T5706" s="2">
        <f t="shared" si="1076"/>
        <v>0</v>
      </c>
      <c r="U5706" s="2">
        <f>IF(O5706="Reg", R5706 * Inputs!$B$7, 0)</f>
        <v>0</v>
      </c>
      <c r="V5706" s="2">
        <f>MAX(F5706 + P5706*Inputs!$B$15 - (Q5706/Inputs!$B$16) - U5706, 0)</f>
        <v>340</v>
      </c>
    </row>
    <row r="5707" spans="1:22" x14ac:dyDescent="0.3">
      <c r="A5707" s="1">
        <v>46260.708333333343</v>
      </c>
      <c r="B5707" s="2">
        <v>88.273913439950377</v>
      </c>
      <c r="C5707" s="2">
        <v>5.6144692937916352</v>
      </c>
      <c r="D5707" s="2">
        <f t="shared" si="1068"/>
        <v>37.256821557269127</v>
      </c>
      <c r="E5707" s="2">
        <f t="shared" si="1069"/>
        <v>79.264602060548597</v>
      </c>
      <c r="F5707" s="2">
        <f t="shared" si="1077"/>
        <v>340</v>
      </c>
      <c r="G5707" s="2">
        <f t="shared" si="1078"/>
        <v>0</v>
      </c>
      <c r="H5707" s="2">
        <f>MIN(Inputs!$B$2, (Inputs!$B$14 - F5707)/Inputs!$B$15)</f>
        <v>0</v>
      </c>
      <c r="I5707" s="2">
        <f>MAX(MIN(Inputs!$B$2, F5707*Inputs!$B$16, Inputs!$B$14*Inputs!$B$4 - G5707), 0)</f>
        <v>170</v>
      </c>
      <c r="J5707" s="2">
        <f>MAX(MIN(Inputs!$B$2, F5707*Inputs!$B$16, (Inputs!$B$14-F5707)/Inputs!$B$15)*Inputs!$B$9, 0)</f>
        <v>0</v>
      </c>
      <c r="K5707" s="2">
        <f>MAX(E5707*Inputs!$B$5 - B5707 - Inputs!$B$8, 0) * H5707</f>
        <v>0</v>
      </c>
      <c r="L5707" s="2">
        <f>IF(B5707 &gt;= D5707*Inputs!$B$10, MAX(B5707 - E5707/Inputs!$B$5 - Inputs!$B$8, 0) * I5707, 0)</f>
        <v>0</v>
      </c>
      <c r="M5707" s="2">
        <f t="shared" si="1070"/>
        <v>0</v>
      </c>
      <c r="N5707" s="3" t="str">
        <f t="shared" si="1071"/>
        <v>Idle</v>
      </c>
      <c r="O5707" s="3" t="str">
        <f t="shared" si="1079"/>
        <v>Idle</v>
      </c>
      <c r="P5707" s="2">
        <f t="shared" si="1072"/>
        <v>0</v>
      </c>
      <c r="Q5707" s="2">
        <f t="shared" si="1073"/>
        <v>0</v>
      </c>
      <c r="R5707" s="2">
        <f t="shared" si="1074"/>
        <v>0</v>
      </c>
      <c r="S5707" s="2">
        <f t="shared" si="1075"/>
        <v>0</v>
      </c>
      <c r="T5707" s="2">
        <f t="shared" si="1076"/>
        <v>0</v>
      </c>
      <c r="U5707" s="2">
        <f>IF(O5707="Reg", R5707 * Inputs!$B$7, 0)</f>
        <v>0</v>
      </c>
      <c r="V5707" s="2">
        <f>MAX(F5707 + P5707*Inputs!$B$15 - (Q5707/Inputs!$B$16) - U5707, 0)</f>
        <v>340</v>
      </c>
    </row>
    <row r="5708" spans="1:22" x14ac:dyDescent="0.3">
      <c r="A5708" s="1">
        <v>46260.75</v>
      </c>
      <c r="B5708" s="2">
        <v>93.640091233902908</v>
      </c>
      <c r="C5708" s="2">
        <v>4.5079376726466434</v>
      </c>
      <c r="D5708" s="2">
        <f t="shared" si="1068"/>
        <v>37.256821557269127</v>
      </c>
      <c r="E5708" s="2">
        <f t="shared" si="1069"/>
        <v>73.164403392392117</v>
      </c>
      <c r="F5708" s="2">
        <f t="shared" si="1077"/>
        <v>340</v>
      </c>
      <c r="G5708" s="2">
        <f t="shared" si="1078"/>
        <v>0</v>
      </c>
      <c r="H5708" s="2">
        <f>MIN(Inputs!$B$2, (Inputs!$B$14 - F5708)/Inputs!$B$15)</f>
        <v>0</v>
      </c>
      <c r="I5708" s="2">
        <f>MAX(MIN(Inputs!$B$2, F5708*Inputs!$B$16, Inputs!$B$14*Inputs!$B$4 - G5708), 0)</f>
        <v>170</v>
      </c>
      <c r="J5708" s="2">
        <f>MAX(MIN(Inputs!$B$2, F5708*Inputs!$B$16, (Inputs!$B$14-F5708)/Inputs!$B$15)*Inputs!$B$9, 0)</f>
        <v>0</v>
      </c>
      <c r="K5708" s="2">
        <f>MAX(E5708*Inputs!$B$5 - B5708 - Inputs!$B$8, 0) * H5708</f>
        <v>0</v>
      </c>
      <c r="L5708" s="2">
        <f>IF(B5708 &gt;= D5708*Inputs!$B$10, MAX(B5708 - E5708/Inputs!$B$5 - Inputs!$B$8, 0) * I5708, 0)</f>
        <v>0</v>
      </c>
      <c r="M5708" s="2">
        <f t="shared" si="1070"/>
        <v>0</v>
      </c>
      <c r="N5708" s="3" t="str">
        <f t="shared" si="1071"/>
        <v>Idle</v>
      </c>
      <c r="O5708" s="3" t="str">
        <f t="shared" si="1079"/>
        <v>Idle</v>
      </c>
      <c r="P5708" s="2">
        <f t="shared" si="1072"/>
        <v>0</v>
      </c>
      <c r="Q5708" s="2">
        <f t="shared" si="1073"/>
        <v>0</v>
      </c>
      <c r="R5708" s="2">
        <f t="shared" si="1074"/>
        <v>0</v>
      </c>
      <c r="S5708" s="2">
        <f t="shared" si="1075"/>
        <v>0</v>
      </c>
      <c r="T5708" s="2">
        <f t="shared" si="1076"/>
        <v>0</v>
      </c>
      <c r="U5708" s="2">
        <f>IF(O5708="Reg", R5708 * Inputs!$B$7, 0)</f>
        <v>0</v>
      </c>
      <c r="V5708" s="2">
        <f>MAX(F5708 + P5708*Inputs!$B$15 - (Q5708/Inputs!$B$16) - U5708, 0)</f>
        <v>340</v>
      </c>
    </row>
    <row r="5709" spans="1:22" x14ac:dyDescent="0.3">
      <c r="A5709" s="1">
        <v>46260.791666666657</v>
      </c>
      <c r="B5709" s="2">
        <v>96.72542545315396</v>
      </c>
      <c r="C5709" s="2">
        <v>19.48849019477808</v>
      </c>
      <c r="D5709" s="2">
        <f t="shared" si="1068"/>
        <v>37.256821557269127</v>
      </c>
      <c r="E5709" s="2">
        <f t="shared" si="1069"/>
        <v>63.761499019225084</v>
      </c>
      <c r="F5709" s="2">
        <f t="shared" si="1077"/>
        <v>340</v>
      </c>
      <c r="G5709" s="2">
        <f t="shared" si="1078"/>
        <v>0</v>
      </c>
      <c r="H5709" s="2">
        <f>MIN(Inputs!$B$2, (Inputs!$B$14 - F5709)/Inputs!$B$15)</f>
        <v>0</v>
      </c>
      <c r="I5709" s="2">
        <f>MAX(MIN(Inputs!$B$2, F5709*Inputs!$B$16, Inputs!$B$14*Inputs!$B$4 - G5709), 0)</f>
        <v>170</v>
      </c>
      <c r="J5709" s="2">
        <f>MAX(MIN(Inputs!$B$2, F5709*Inputs!$B$16, (Inputs!$B$14-F5709)/Inputs!$B$15)*Inputs!$B$9, 0)</f>
        <v>0</v>
      </c>
      <c r="K5709" s="2">
        <f>MAX(E5709*Inputs!$B$5 - B5709 - Inputs!$B$8, 0) * H5709</f>
        <v>0</v>
      </c>
      <c r="L5709" s="2">
        <f>IF(B5709 &gt;= D5709*Inputs!$B$10, MAX(B5709 - E5709/Inputs!$B$5 - Inputs!$B$8, 0) * I5709, 0)</f>
        <v>725.76001650405487</v>
      </c>
      <c r="M5709" s="2">
        <f t="shared" si="1070"/>
        <v>0</v>
      </c>
      <c r="N5709" s="3" t="str">
        <f t="shared" si="1071"/>
        <v>Discharge</v>
      </c>
      <c r="O5709" s="3" t="str">
        <f t="shared" si="1079"/>
        <v>Discharge</v>
      </c>
      <c r="P5709" s="2">
        <f t="shared" si="1072"/>
        <v>0</v>
      </c>
      <c r="Q5709" s="2">
        <f t="shared" si="1073"/>
        <v>170</v>
      </c>
      <c r="R5709" s="2">
        <f t="shared" si="1074"/>
        <v>0</v>
      </c>
      <c r="S5709" s="2">
        <f t="shared" si="1075"/>
        <v>16443.322327036174</v>
      </c>
      <c r="T5709" s="2">
        <f t="shared" si="1076"/>
        <v>0</v>
      </c>
      <c r="U5709" s="2">
        <f>IF(O5709="Reg", R5709 * Inputs!$B$7, 0)</f>
        <v>0</v>
      </c>
      <c r="V5709" s="2">
        <f>MAX(F5709 + P5709*Inputs!$B$15 - (Q5709/Inputs!$B$16) - U5709, 0)</f>
        <v>170</v>
      </c>
    </row>
    <row r="5710" spans="1:22" x14ac:dyDescent="0.3">
      <c r="A5710" s="1">
        <v>46260.833333333343</v>
      </c>
      <c r="B5710" s="2">
        <v>70.90687321775502</v>
      </c>
      <c r="C5710" s="2">
        <v>8.4357652377789556</v>
      </c>
      <c r="D5710" s="2">
        <f t="shared" si="1068"/>
        <v>37.256821557269127</v>
      </c>
      <c r="E5710" s="2">
        <f t="shared" si="1069"/>
        <v>50.28985289542851</v>
      </c>
      <c r="F5710" s="2">
        <f t="shared" si="1077"/>
        <v>170</v>
      </c>
      <c r="G5710" s="2">
        <f t="shared" si="1078"/>
        <v>170</v>
      </c>
      <c r="H5710" s="2">
        <f>MIN(Inputs!$B$2, (Inputs!$B$14 - F5710)/Inputs!$B$15)</f>
        <v>170</v>
      </c>
      <c r="I5710" s="2">
        <f>MAX(MIN(Inputs!$B$2, F5710*Inputs!$B$16, Inputs!$B$14*Inputs!$B$4 - G5710), 0)</f>
        <v>170</v>
      </c>
      <c r="J5710" s="2">
        <f>MAX(MIN(Inputs!$B$2, F5710*Inputs!$B$16, (Inputs!$B$14-F5710)/Inputs!$B$15)*Inputs!$B$9, 0)</f>
        <v>136</v>
      </c>
      <c r="K5710" s="2">
        <f>MAX(E5710*Inputs!$B$5 - B5710 - Inputs!$B$8, 0) * H5710</f>
        <v>0</v>
      </c>
      <c r="L5710" s="2">
        <f>IF(B5710 &gt;= D5710*Inputs!$B$10, MAX(B5710 - E5710/Inputs!$B$5 - Inputs!$B$8, 0) * I5710, 0)</f>
        <v>0</v>
      </c>
      <c r="M5710" s="2">
        <f t="shared" si="1070"/>
        <v>1147.2640723379379</v>
      </c>
      <c r="N5710" s="3" t="str">
        <f t="shared" si="1071"/>
        <v>Reg</v>
      </c>
      <c r="O5710" s="3" t="str">
        <f t="shared" si="1079"/>
        <v>Discharge</v>
      </c>
      <c r="P5710" s="2">
        <f t="shared" si="1072"/>
        <v>0</v>
      </c>
      <c r="Q5710" s="2">
        <f t="shared" si="1073"/>
        <v>170</v>
      </c>
      <c r="R5710" s="2">
        <f t="shared" si="1074"/>
        <v>0</v>
      </c>
      <c r="S5710" s="2">
        <f t="shared" si="1075"/>
        <v>12054.168447018354</v>
      </c>
      <c r="T5710" s="2">
        <f t="shared" si="1076"/>
        <v>0</v>
      </c>
      <c r="U5710" s="2">
        <f>IF(O5710="Reg", R5710 * Inputs!$B$7, 0)</f>
        <v>0</v>
      </c>
      <c r="V5710" s="2">
        <f>MAX(F5710 + P5710*Inputs!$B$15 - (Q5710/Inputs!$B$16) - U5710, 0)</f>
        <v>0</v>
      </c>
    </row>
    <row r="5711" spans="1:22" x14ac:dyDescent="0.3">
      <c r="A5711" s="1">
        <v>46260.875</v>
      </c>
      <c r="B5711" s="2">
        <v>64.776503478345376</v>
      </c>
      <c r="C5711" s="2">
        <v>6.8360216484316494</v>
      </c>
      <c r="D5711" s="2">
        <f t="shared" si="1068"/>
        <v>37.256821557269127</v>
      </c>
      <c r="E5711" s="2">
        <f t="shared" si="1069"/>
        <v>40.339877175229724</v>
      </c>
      <c r="F5711" s="2">
        <f t="shared" si="1077"/>
        <v>0</v>
      </c>
      <c r="G5711" s="2">
        <f t="shared" si="1078"/>
        <v>340</v>
      </c>
      <c r="H5711" s="2">
        <f>MIN(Inputs!$B$2, (Inputs!$B$14 - F5711)/Inputs!$B$15)</f>
        <v>170</v>
      </c>
      <c r="I5711" s="2">
        <f>MAX(MIN(Inputs!$B$2, F5711*Inputs!$B$16, Inputs!$B$14*Inputs!$B$4 - G5711), 0)</f>
        <v>0</v>
      </c>
      <c r="J5711" s="2">
        <f>MAX(MIN(Inputs!$B$2, F5711*Inputs!$B$16, (Inputs!$B$14-F5711)/Inputs!$B$15)*Inputs!$B$9, 0)</f>
        <v>0</v>
      </c>
      <c r="K5711" s="2">
        <f>MAX(E5711*Inputs!$B$5 - B5711 - Inputs!$B$8, 0) * H5711</f>
        <v>0</v>
      </c>
      <c r="L5711" s="2">
        <f>IF(B5711 &gt;= D5711*Inputs!$B$10, MAX(B5711 - E5711/Inputs!$B$5 - Inputs!$B$8, 0) * I5711, 0)</f>
        <v>0</v>
      </c>
      <c r="M5711" s="2">
        <f t="shared" si="1070"/>
        <v>0</v>
      </c>
      <c r="N5711" s="3" t="str">
        <f t="shared" si="1071"/>
        <v>Idle</v>
      </c>
      <c r="O5711" s="3" t="str">
        <f t="shared" si="1079"/>
        <v>Idle</v>
      </c>
      <c r="P5711" s="2">
        <f t="shared" si="1072"/>
        <v>0</v>
      </c>
      <c r="Q5711" s="2">
        <f t="shared" si="1073"/>
        <v>0</v>
      </c>
      <c r="R5711" s="2">
        <f t="shared" si="1074"/>
        <v>0</v>
      </c>
      <c r="S5711" s="2">
        <f t="shared" si="1075"/>
        <v>0</v>
      </c>
      <c r="T5711" s="2">
        <f t="shared" si="1076"/>
        <v>0</v>
      </c>
      <c r="U5711" s="2">
        <f>IF(O5711="Reg", R5711 * Inputs!$B$7, 0)</f>
        <v>0</v>
      </c>
      <c r="V5711" s="2">
        <f>MAX(F5711 + P5711*Inputs!$B$15 - (Q5711/Inputs!$B$16) - U5711, 0)</f>
        <v>0</v>
      </c>
    </row>
    <row r="5712" spans="1:22" x14ac:dyDescent="0.3">
      <c r="A5712" s="1">
        <v>46260.916666666657</v>
      </c>
      <c r="B5712" s="2">
        <v>61.264805540183978</v>
      </c>
      <c r="C5712" s="2">
        <v>4.8082078831475954</v>
      </c>
      <c r="D5712" s="2">
        <f t="shared" si="1068"/>
        <v>37.256821557269127</v>
      </c>
      <c r="E5712" s="2">
        <f t="shared" si="1069"/>
        <v>29.543793262172162</v>
      </c>
      <c r="F5712" s="2">
        <f t="shared" si="1077"/>
        <v>0</v>
      </c>
      <c r="G5712" s="2">
        <f t="shared" si="1078"/>
        <v>340</v>
      </c>
      <c r="H5712" s="2">
        <f>MIN(Inputs!$B$2, (Inputs!$B$14 - F5712)/Inputs!$B$15)</f>
        <v>170</v>
      </c>
      <c r="I5712" s="2">
        <f>MAX(MIN(Inputs!$B$2, F5712*Inputs!$B$16, Inputs!$B$14*Inputs!$B$4 - G5712), 0)</f>
        <v>0</v>
      </c>
      <c r="J5712" s="2">
        <f>MAX(MIN(Inputs!$B$2, F5712*Inputs!$B$16, (Inputs!$B$14-F5712)/Inputs!$B$15)*Inputs!$B$9, 0)</f>
        <v>0</v>
      </c>
      <c r="K5712" s="2">
        <f>MAX(E5712*Inputs!$B$5 - B5712 - Inputs!$B$8, 0) * H5712</f>
        <v>0</v>
      </c>
      <c r="L5712" s="2">
        <f>IF(B5712 &gt;= D5712*Inputs!$B$10, MAX(B5712 - E5712/Inputs!$B$5 - Inputs!$B$8, 0) * I5712, 0)</f>
        <v>0</v>
      </c>
      <c r="M5712" s="2">
        <f t="shared" si="1070"/>
        <v>0</v>
      </c>
      <c r="N5712" s="3" t="str">
        <f t="shared" si="1071"/>
        <v>Idle</v>
      </c>
      <c r="O5712" s="3" t="str">
        <f t="shared" si="1079"/>
        <v>Idle</v>
      </c>
      <c r="P5712" s="2">
        <f t="shared" si="1072"/>
        <v>0</v>
      </c>
      <c r="Q5712" s="2">
        <f t="shared" si="1073"/>
        <v>0</v>
      </c>
      <c r="R5712" s="2">
        <f t="shared" si="1074"/>
        <v>0</v>
      </c>
      <c r="S5712" s="2">
        <f t="shared" si="1075"/>
        <v>0</v>
      </c>
      <c r="T5712" s="2">
        <f t="shared" si="1076"/>
        <v>0</v>
      </c>
      <c r="U5712" s="2">
        <f>IF(O5712="Reg", R5712 * Inputs!$B$7, 0)</f>
        <v>0</v>
      </c>
      <c r="V5712" s="2">
        <f>MAX(F5712 + P5712*Inputs!$B$15 - (Q5712/Inputs!$B$16) - U5712, 0)</f>
        <v>0</v>
      </c>
    </row>
    <row r="5713" spans="1:22" x14ac:dyDescent="0.3">
      <c r="A5713" s="1">
        <v>46260.958333333343</v>
      </c>
      <c r="B5713" s="2">
        <v>51.672721431011361</v>
      </c>
      <c r="C5713" s="2">
        <v>7.7193644736792439</v>
      </c>
      <c r="D5713" s="2">
        <f t="shared" si="1068"/>
        <v>37.256821557269127</v>
      </c>
      <c r="E5713" s="2">
        <f t="shared" si="1069"/>
        <v>19.332992338808165</v>
      </c>
      <c r="F5713" s="2">
        <f t="shared" si="1077"/>
        <v>0</v>
      </c>
      <c r="G5713" s="2">
        <f t="shared" si="1078"/>
        <v>340</v>
      </c>
      <c r="H5713" s="2">
        <f>MIN(Inputs!$B$2, (Inputs!$B$14 - F5713)/Inputs!$B$15)</f>
        <v>170</v>
      </c>
      <c r="I5713" s="2">
        <f>MAX(MIN(Inputs!$B$2, F5713*Inputs!$B$16, Inputs!$B$14*Inputs!$B$4 - G5713), 0)</f>
        <v>0</v>
      </c>
      <c r="J5713" s="2">
        <f>MAX(MIN(Inputs!$B$2, F5713*Inputs!$B$16, (Inputs!$B$14-F5713)/Inputs!$B$15)*Inputs!$B$9, 0)</f>
        <v>0</v>
      </c>
      <c r="K5713" s="2">
        <f>MAX(E5713*Inputs!$B$5 - B5713 - Inputs!$B$8, 0) * H5713</f>
        <v>0</v>
      </c>
      <c r="L5713" s="2">
        <f>IF(B5713 &gt;= D5713*Inputs!$B$10, MAX(B5713 - E5713/Inputs!$B$5 - Inputs!$B$8, 0) * I5713, 0)</f>
        <v>0</v>
      </c>
      <c r="M5713" s="2">
        <f t="shared" si="1070"/>
        <v>0</v>
      </c>
      <c r="N5713" s="3" t="str">
        <f t="shared" si="1071"/>
        <v>Idle</v>
      </c>
      <c r="O5713" s="3" t="str">
        <f t="shared" si="1079"/>
        <v>Idle</v>
      </c>
      <c r="P5713" s="2">
        <f t="shared" si="1072"/>
        <v>0</v>
      </c>
      <c r="Q5713" s="2">
        <f t="shared" si="1073"/>
        <v>0</v>
      </c>
      <c r="R5713" s="2">
        <f t="shared" si="1074"/>
        <v>0</v>
      </c>
      <c r="S5713" s="2">
        <f t="shared" si="1075"/>
        <v>0</v>
      </c>
      <c r="T5713" s="2">
        <f t="shared" si="1076"/>
        <v>0</v>
      </c>
      <c r="U5713" s="2">
        <f>IF(O5713="Reg", R5713 * Inputs!$B$7, 0)</f>
        <v>0</v>
      </c>
      <c r="V5713" s="2">
        <f>MAX(F5713 + P5713*Inputs!$B$15 - (Q5713/Inputs!$B$16) - U5713, 0)</f>
        <v>0</v>
      </c>
    </row>
    <row r="5714" spans="1:22" x14ac:dyDescent="0.3">
      <c r="A5714" s="1">
        <v>46261</v>
      </c>
      <c r="B5714" s="2">
        <v>37.222664994900747</v>
      </c>
      <c r="C5714" s="2">
        <v>4.9214954222744378</v>
      </c>
      <c r="D5714" s="2">
        <f t="shared" si="1068"/>
        <v>36.40701262954159</v>
      </c>
      <c r="E5714" s="2">
        <f t="shared" si="1069"/>
        <v>10.720872100306273</v>
      </c>
      <c r="F5714" s="2">
        <f t="shared" si="1077"/>
        <v>0</v>
      </c>
      <c r="G5714" s="2">
        <f t="shared" si="1078"/>
        <v>0</v>
      </c>
      <c r="H5714" s="2">
        <f>MIN(Inputs!$B$2, (Inputs!$B$14 - F5714)/Inputs!$B$15)</f>
        <v>170</v>
      </c>
      <c r="I5714" s="2">
        <f>MAX(MIN(Inputs!$B$2, F5714*Inputs!$B$16, Inputs!$B$14*Inputs!$B$4 - G5714), 0)</f>
        <v>0</v>
      </c>
      <c r="J5714" s="2">
        <f>MAX(MIN(Inputs!$B$2, F5714*Inputs!$B$16, (Inputs!$B$14-F5714)/Inputs!$B$15)*Inputs!$B$9, 0)</f>
        <v>0</v>
      </c>
      <c r="K5714" s="2">
        <f>MAX(E5714*Inputs!$B$5 - B5714 - Inputs!$B$8, 0) * H5714</f>
        <v>0</v>
      </c>
      <c r="L5714" s="2">
        <f>IF(B5714 &gt;= D5714*Inputs!$B$10, MAX(B5714 - E5714/Inputs!$B$5 - Inputs!$B$8, 0) * I5714, 0)</f>
        <v>0</v>
      </c>
      <c r="M5714" s="2">
        <f t="shared" si="1070"/>
        <v>0</v>
      </c>
      <c r="N5714" s="3" t="str">
        <f t="shared" si="1071"/>
        <v>Idle</v>
      </c>
      <c r="O5714" s="3" t="str">
        <f t="shared" si="1079"/>
        <v>Idle</v>
      </c>
      <c r="P5714" s="2">
        <f t="shared" si="1072"/>
        <v>0</v>
      </c>
      <c r="Q5714" s="2">
        <f t="shared" si="1073"/>
        <v>0</v>
      </c>
      <c r="R5714" s="2">
        <f t="shared" si="1074"/>
        <v>0</v>
      </c>
      <c r="S5714" s="2">
        <f t="shared" si="1075"/>
        <v>0</v>
      </c>
      <c r="T5714" s="2">
        <f t="shared" si="1076"/>
        <v>0</v>
      </c>
      <c r="U5714" s="2">
        <f>IF(O5714="Reg", R5714 * Inputs!$B$7, 0)</f>
        <v>0</v>
      </c>
      <c r="V5714" s="2">
        <f>MAX(F5714 + P5714*Inputs!$B$15 - (Q5714/Inputs!$B$16) - U5714, 0)</f>
        <v>0</v>
      </c>
    </row>
    <row r="5715" spans="1:22" x14ac:dyDescent="0.3">
      <c r="A5715" s="1">
        <v>46261.041666666657</v>
      </c>
      <c r="B5715" s="2">
        <v>15.89554871037463</v>
      </c>
      <c r="C5715" s="2">
        <v>3.597684718265028</v>
      </c>
      <c r="D5715" s="2">
        <f t="shared" si="1068"/>
        <v>36.40701262954159</v>
      </c>
      <c r="E5715" s="2">
        <f t="shared" si="1069"/>
        <v>4.5170946011561481</v>
      </c>
      <c r="F5715" s="2">
        <f t="shared" si="1077"/>
        <v>0</v>
      </c>
      <c r="G5715" s="2">
        <f t="shared" si="1078"/>
        <v>0</v>
      </c>
      <c r="H5715" s="2">
        <f>MIN(Inputs!$B$2, (Inputs!$B$14 - F5715)/Inputs!$B$15)</f>
        <v>170</v>
      </c>
      <c r="I5715" s="2">
        <f>MAX(MIN(Inputs!$B$2, F5715*Inputs!$B$16, Inputs!$B$14*Inputs!$B$4 - G5715), 0)</f>
        <v>0</v>
      </c>
      <c r="J5715" s="2">
        <f>MAX(MIN(Inputs!$B$2, F5715*Inputs!$B$16, (Inputs!$B$14-F5715)/Inputs!$B$15)*Inputs!$B$9, 0)</f>
        <v>0</v>
      </c>
      <c r="K5715" s="2">
        <f>MAX(E5715*Inputs!$B$5 - B5715 - Inputs!$B$8, 0) * H5715</f>
        <v>0</v>
      </c>
      <c r="L5715" s="2">
        <f>IF(B5715 &gt;= D5715*Inputs!$B$10, MAX(B5715 - E5715/Inputs!$B$5 - Inputs!$B$8, 0) * I5715, 0)</f>
        <v>0</v>
      </c>
      <c r="M5715" s="2">
        <f t="shared" si="1070"/>
        <v>0</v>
      </c>
      <c r="N5715" s="3" t="str">
        <f t="shared" si="1071"/>
        <v>Idle</v>
      </c>
      <c r="O5715" s="3" t="str">
        <f t="shared" si="1079"/>
        <v>Idle</v>
      </c>
      <c r="P5715" s="2">
        <f t="shared" si="1072"/>
        <v>0</v>
      </c>
      <c r="Q5715" s="2">
        <f t="shared" si="1073"/>
        <v>0</v>
      </c>
      <c r="R5715" s="2">
        <f t="shared" si="1074"/>
        <v>0</v>
      </c>
      <c r="S5715" s="2">
        <f t="shared" si="1075"/>
        <v>0</v>
      </c>
      <c r="T5715" s="2">
        <f t="shared" si="1076"/>
        <v>0</v>
      </c>
      <c r="U5715" s="2">
        <f>IF(O5715="Reg", R5715 * Inputs!$B$7, 0)</f>
        <v>0</v>
      </c>
      <c r="V5715" s="2">
        <f>MAX(F5715 + P5715*Inputs!$B$15 - (Q5715/Inputs!$B$16) - U5715, 0)</f>
        <v>0</v>
      </c>
    </row>
    <row r="5716" spans="1:22" x14ac:dyDescent="0.3">
      <c r="A5716" s="1">
        <v>46261.083333333343</v>
      </c>
      <c r="B5716" s="2">
        <v>11.207018896562261</v>
      </c>
      <c r="C5716" s="2">
        <v>12.487668735834511</v>
      </c>
      <c r="D5716" s="2">
        <f t="shared" si="1068"/>
        <v>36.40701262954159</v>
      </c>
      <c r="E5716" s="2">
        <f t="shared" si="1069"/>
        <v>1.8678364827603768</v>
      </c>
      <c r="F5716" s="2">
        <f t="shared" si="1077"/>
        <v>0</v>
      </c>
      <c r="G5716" s="2">
        <f t="shared" si="1078"/>
        <v>0</v>
      </c>
      <c r="H5716" s="2">
        <f>MIN(Inputs!$B$2, (Inputs!$B$14 - F5716)/Inputs!$B$15)</f>
        <v>170</v>
      </c>
      <c r="I5716" s="2">
        <f>MAX(MIN(Inputs!$B$2, F5716*Inputs!$B$16, Inputs!$B$14*Inputs!$B$4 - G5716), 0)</f>
        <v>0</v>
      </c>
      <c r="J5716" s="2">
        <f>MAX(MIN(Inputs!$B$2, F5716*Inputs!$B$16, (Inputs!$B$14-F5716)/Inputs!$B$15)*Inputs!$B$9, 0)</f>
        <v>0</v>
      </c>
      <c r="K5716" s="2">
        <f>MAX(E5716*Inputs!$B$5 - B5716 - Inputs!$B$8, 0) * H5716</f>
        <v>0</v>
      </c>
      <c r="L5716" s="2">
        <f>IF(B5716 &gt;= D5716*Inputs!$B$10, MAX(B5716 - E5716/Inputs!$B$5 - Inputs!$B$8, 0) * I5716, 0)</f>
        <v>0</v>
      </c>
      <c r="M5716" s="2">
        <f t="shared" si="1070"/>
        <v>0</v>
      </c>
      <c r="N5716" s="3" t="str">
        <f t="shared" si="1071"/>
        <v>Idle</v>
      </c>
      <c r="O5716" s="3" t="str">
        <f t="shared" si="1079"/>
        <v>Idle</v>
      </c>
      <c r="P5716" s="2">
        <f t="shared" si="1072"/>
        <v>0</v>
      </c>
      <c r="Q5716" s="2">
        <f t="shared" si="1073"/>
        <v>0</v>
      </c>
      <c r="R5716" s="2">
        <f t="shared" si="1074"/>
        <v>0</v>
      </c>
      <c r="S5716" s="2">
        <f t="shared" si="1075"/>
        <v>0</v>
      </c>
      <c r="T5716" s="2">
        <f t="shared" si="1076"/>
        <v>0</v>
      </c>
      <c r="U5716" s="2">
        <f>IF(O5716="Reg", R5716 * Inputs!$B$7, 0)</f>
        <v>0</v>
      </c>
      <c r="V5716" s="2">
        <f>MAX(F5716 + P5716*Inputs!$B$15 - (Q5716/Inputs!$B$16) - U5716, 0)</f>
        <v>0</v>
      </c>
    </row>
    <row r="5717" spans="1:22" x14ac:dyDescent="0.3">
      <c r="A5717" s="1">
        <v>46261.125</v>
      </c>
      <c r="B5717" s="2">
        <v>0</v>
      </c>
      <c r="C5717" s="2">
        <v>1.9415160282379971</v>
      </c>
      <c r="D5717" s="2">
        <f t="shared" si="1068"/>
        <v>36.40701262954159</v>
      </c>
      <c r="E5717" s="2">
        <f t="shared" si="1069"/>
        <v>0</v>
      </c>
      <c r="F5717" s="2">
        <f t="shared" si="1077"/>
        <v>0</v>
      </c>
      <c r="G5717" s="2">
        <f t="shared" si="1078"/>
        <v>0</v>
      </c>
      <c r="H5717" s="2">
        <f>MIN(Inputs!$B$2, (Inputs!$B$14 - F5717)/Inputs!$B$15)</f>
        <v>170</v>
      </c>
      <c r="I5717" s="2">
        <f>MAX(MIN(Inputs!$B$2, F5717*Inputs!$B$16, Inputs!$B$14*Inputs!$B$4 - G5717), 0)</f>
        <v>0</v>
      </c>
      <c r="J5717" s="2">
        <f>MAX(MIN(Inputs!$B$2, F5717*Inputs!$B$16, (Inputs!$B$14-F5717)/Inputs!$B$15)*Inputs!$B$9, 0)</f>
        <v>0</v>
      </c>
      <c r="K5717" s="2">
        <f>MAX(E5717*Inputs!$B$5 - B5717 - Inputs!$B$8, 0) * H5717</f>
        <v>0</v>
      </c>
      <c r="L5717" s="2">
        <f>IF(B5717 &gt;= D5717*Inputs!$B$10, MAX(B5717 - E5717/Inputs!$B$5 - Inputs!$B$8, 0) * I5717, 0)</f>
        <v>0</v>
      </c>
      <c r="M5717" s="2">
        <f t="shared" si="1070"/>
        <v>0</v>
      </c>
      <c r="N5717" s="3" t="str">
        <f t="shared" si="1071"/>
        <v>Idle</v>
      </c>
      <c r="O5717" s="3" t="str">
        <f t="shared" si="1079"/>
        <v>Idle</v>
      </c>
      <c r="P5717" s="2">
        <f t="shared" si="1072"/>
        <v>0</v>
      </c>
      <c r="Q5717" s="2">
        <f t="shared" si="1073"/>
        <v>0</v>
      </c>
      <c r="R5717" s="2">
        <f t="shared" si="1074"/>
        <v>0</v>
      </c>
      <c r="S5717" s="2">
        <f t="shared" si="1075"/>
        <v>0</v>
      </c>
      <c r="T5717" s="2">
        <f t="shared" si="1076"/>
        <v>0</v>
      </c>
      <c r="U5717" s="2">
        <f>IF(O5717="Reg", R5717 * Inputs!$B$7, 0)</f>
        <v>0</v>
      </c>
      <c r="V5717" s="2">
        <f>MAX(F5717 + P5717*Inputs!$B$15 - (Q5717/Inputs!$B$16) - U5717, 0)</f>
        <v>0</v>
      </c>
    </row>
    <row r="5718" spans="1:22" x14ac:dyDescent="0.3">
      <c r="A5718" s="1">
        <v>46261.166666666657</v>
      </c>
      <c r="B5718" s="2">
        <v>0</v>
      </c>
      <c r="C5718" s="2">
        <v>11.50499701408652</v>
      </c>
      <c r="D5718" s="2">
        <f t="shared" si="1068"/>
        <v>36.40701262954159</v>
      </c>
      <c r="E5718" s="2">
        <f t="shared" si="1069"/>
        <v>0</v>
      </c>
      <c r="F5718" s="2">
        <f t="shared" si="1077"/>
        <v>0</v>
      </c>
      <c r="G5718" s="2">
        <f t="shared" si="1078"/>
        <v>0</v>
      </c>
      <c r="H5718" s="2">
        <f>MIN(Inputs!$B$2, (Inputs!$B$14 - F5718)/Inputs!$B$15)</f>
        <v>170</v>
      </c>
      <c r="I5718" s="2">
        <f>MAX(MIN(Inputs!$B$2, F5718*Inputs!$B$16, Inputs!$B$14*Inputs!$B$4 - G5718), 0)</f>
        <v>0</v>
      </c>
      <c r="J5718" s="2">
        <f>MAX(MIN(Inputs!$B$2, F5718*Inputs!$B$16, (Inputs!$B$14-F5718)/Inputs!$B$15)*Inputs!$B$9, 0)</f>
        <v>0</v>
      </c>
      <c r="K5718" s="2">
        <f>MAX(E5718*Inputs!$B$5 - B5718 - Inputs!$B$8, 0) * H5718</f>
        <v>0</v>
      </c>
      <c r="L5718" s="2">
        <f>IF(B5718 &gt;= D5718*Inputs!$B$10, MAX(B5718 - E5718/Inputs!$B$5 - Inputs!$B$8, 0) * I5718, 0)</f>
        <v>0</v>
      </c>
      <c r="M5718" s="2">
        <f t="shared" si="1070"/>
        <v>0</v>
      </c>
      <c r="N5718" s="3" t="str">
        <f t="shared" si="1071"/>
        <v>Idle</v>
      </c>
      <c r="O5718" s="3" t="str">
        <f t="shared" si="1079"/>
        <v>Idle</v>
      </c>
      <c r="P5718" s="2">
        <f t="shared" si="1072"/>
        <v>0</v>
      </c>
      <c r="Q5718" s="2">
        <f t="shared" si="1073"/>
        <v>0</v>
      </c>
      <c r="R5718" s="2">
        <f t="shared" si="1074"/>
        <v>0</v>
      </c>
      <c r="S5718" s="2">
        <f t="shared" si="1075"/>
        <v>0</v>
      </c>
      <c r="T5718" s="2">
        <f t="shared" si="1076"/>
        <v>0</v>
      </c>
      <c r="U5718" s="2">
        <f>IF(O5718="Reg", R5718 * Inputs!$B$7, 0)</f>
        <v>0</v>
      </c>
      <c r="V5718" s="2">
        <f>MAX(F5718 + P5718*Inputs!$B$15 - (Q5718/Inputs!$B$16) - U5718, 0)</f>
        <v>0</v>
      </c>
    </row>
    <row r="5719" spans="1:22" x14ac:dyDescent="0.3">
      <c r="A5719" s="1">
        <v>46261.208333333343</v>
      </c>
      <c r="B5719" s="2">
        <v>0</v>
      </c>
      <c r="C5719" s="2">
        <v>4.9226671304044292</v>
      </c>
      <c r="D5719" s="2">
        <f t="shared" si="1068"/>
        <v>36.40701262954159</v>
      </c>
      <c r="E5719" s="2">
        <f t="shared" si="1069"/>
        <v>0.80177992377479723</v>
      </c>
      <c r="F5719" s="2">
        <f t="shared" si="1077"/>
        <v>0</v>
      </c>
      <c r="G5719" s="2">
        <f t="shared" si="1078"/>
        <v>0</v>
      </c>
      <c r="H5719" s="2">
        <f>MIN(Inputs!$B$2, (Inputs!$B$14 - F5719)/Inputs!$B$15)</f>
        <v>170</v>
      </c>
      <c r="I5719" s="2">
        <f>MAX(MIN(Inputs!$B$2, F5719*Inputs!$B$16, Inputs!$B$14*Inputs!$B$4 - G5719), 0)</f>
        <v>0</v>
      </c>
      <c r="J5719" s="2">
        <f>MAX(MIN(Inputs!$B$2, F5719*Inputs!$B$16, (Inputs!$B$14-F5719)/Inputs!$B$15)*Inputs!$B$9, 0)</f>
        <v>0</v>
      </c>
      <c r="K5719" s="2">
        <f>MAX(E5719*Inputs!$B$5 - B5719 - Inputs!$B$8, 0) * H5719</f>
        <v>0</v>
      </c>
      <c r="L5719" s="2">
        <f>IF(B5719 &gt;= D5719*Inputs!$B$10, MAX(B5719 - E5719/Inputs!$B$5 - Inputs!$B$8, 0) * I5719, 0)</f>
        <v>0</v>
      </c>
      <c r="M5719" s="2">
        <f t="shared" si="1070"/>
        <v>0</v>
      </c>
      <c r="N5719" s="3" t="str">
        <f t="shared" si="1071"/>
        <v>Idle</v>
      </c>
      <c r="O5719" s="3" t="str">
        <f t="shared" si="1079"/>
        <v>Idle</v>
      </c>
      <c r="P5719" s="2">
        <f t="shared" si="1072"/>
        <v>0</v>
      </c>
      <c r="Q5719" s="2">
        <f t="shared" si="1073"/>
        <v>0</v>
      </c>
      <c r="R5719" s="2">
        <f t="shared" si="1074"/>
        <v>0</v>
      </c>
      <c r="S5719" s="2">
        <f t="shared" si="1075"/>
        <v>0</v>
      </c>
      <c r="T5719" s="2">
        <f t="shared" si="1076"/>
        <v>0</v>
      </c>
      <c r="U5719" s="2">
        <f>IF(O5719="Reg", R5719 * Inputs!$B$7, 0)</f>
        <v>0</v>
      </c>
      <c r="V5719" s="2">
        <f>MAX(F5719 + P5719*Inputs!$B$15 - (Q5719/Inputs!$B$16) - U5719, 0)</f>
        <v>0</v>
      </c>
    </row>
    <row r="5720" spans="1:22" x14ac:dyDescent="0.3">
      <c r="A5720" s="1">
        <v>46261.25</v>
      </c>
      <c r="B5720" s="2">
        <v>0</v>
      </c>
      <c r="C5720" s="2">
        <v>3.2765940783591199</v>
      </c>
      <c r="D5720" s="2">
        <f t="shared" si="1068"/>
        <v>36.40701262954159</v>
      </c>
      <c r="E5720" s="2">
        <f t="shared" si="1069"/>
        <v>3.788525100256976</v>
      </c>
      <c r="F5720" s="2">
        <f t="shared" si="1077"/>
        <v>0</v>
      </c>
      <c r="G5720" s="2">
        <f t="shared" si="1078"/>
        <v>0</v>
      </c>
      <c r="H5720" s="2">
        <f>MIN(Inputs!$B$2, (Inputs!$B$14 - F5720)/Inputs!$B$15)</f>
        <v>170</v>
      </c>
      <c r="I5720" s="2">
        <f>MAX(MIN(Inputs!$B$2, F5720*Inputs!$B$16, Inputs!$B$14*Inputs!$B$4 - G5720), 0)</f>
        <v>0</v>
      </c>
      <c r="J5720" s="2">
        <f>MAX(MIN(Inputs!$B$2, F5720*Inputs!$B$16, (Inputs!$B$14-F5720)/Inputs!$B$15)*Inputs!$B$9, 0)</f>
        <v>0</v>
      </c>
      <c r="K5720" s="2">
        <f>MAX(E5720*Inputs!$B$5 - B5720 - Inputs!$B$8, 0) * H5720</f>
        <v>0</v>
      </c>
      <c r="L5720" s="2">
        <f>IF(B5720 &gt;= D5720*Inputs!$B$10, MAX(B5720 - E5720/Inputs!$B$5 - Inputs!$B$8, 0) * I5720, 0)</f>
        <v>0</v>
      </c>
      <c r="M5720" s="2">
        <f t="shared" si="1070"/>
        <v>0</v>
      </c>
      <c r="N5720" s="3" t="str">
        <f t="shared" si="1071"/>
        <v>Idle</v>
      </c>
      <c r="O5720" s="3" t="str">
        <f t="shared" si="1079"/>
        <v>Idle</v>
      </c>
      <c r="P5720" s="2">
        <f t="shared" si="1072"/>
        <v>0</v>
      </c>
      <c r="Q5720" s="2">
        <f t="shared" si="1073"/>
        <v>0</v>
      </c>
      <c r="R5720" s="2">
        <f t="shared" si="1074"/>
        <v>0</v>
      </c>
      <c r="S5720" s="2">
        <f t="shared" si="1075"/>
        <v>0</v>
      </c>
      <c r="T5720" s="2">
        <f t="shared" si="1076"/>
        <v>0</v>
      </c>
      <c r="U5720" s="2">
        <f>IF(O5720="Reg", R5720 * Inputs!$B$7, 0)</f>
        <v>0</v>
      </c>
      <c r="V5720" s="2">
        <f>MAX(F5720 + P5720*Inputs!$B$15 - (Q5720/Inputs!$B$16) - U5720, 0)</f>
        <v>0</v>
      </c>
    </row>
    <row r="5721" spans="1:22" x14ac:dyDescent="0.3">
      <c r="A5721" s="1">
        <v>46261.291666666657</v>
      </c>
      <c r="B5721" s="2">
        <v>0</v>
      </c>
      <c r="C5721" s="2">
        <v>3.256331036380121</v>
      </c>
      <c r="D5721" s="2">
        <f t="shared" si="1068"/>
        <v>36.40701262954159</v>
      </c>
      <c r="E5721" s="2">
        <f t="shared" si="1069"/>
        <v>8.2777136719097921</v>
      </c>
      <c r="F5721" s="2">
        <f t="shared" si="1077"/>
        <v>0</v>
      </c>
      <c r="G5721" s="2">
        <f t="shared" si="1078"/>
        <v>0</v>
      </c>
      <c r="H5721" s="2">
        <f>MIN(Inputs!$B$2, (Inputs!$B$14 - F5721)/Inputs!$B$15)</f>
        <v>170</v>
      </c>
      <c r="I5721" s="2">
        <f>MAX(MIN(Inputs!$B$2, F5721*Inputs!$B$16, Inputs!$B$14*Inputs!$B$4 - G5721), 0)</f>
        <v>0</v>
      </c>
      <c r="J5721" s="2">
        <f>MAX(MIN(Inputs!$B$2, F5721*Inputs!$B$16, (Inputs!$B$14-F5721)/Inputs!$B$15)*Inputs!$B$9, 0)</f>
        <v>0</v>
      </c>
      <c r="K5721" s="2">
        <f>MAX(E5721*Inputs!$B$5 - B5721 - Inputs!$B$8, 0) * H5721</f>
        <v>0</v>
      </c>
      <c r="L5721" s="2">
        <f>IF(B5721 &gt;= D5721*Inputs!$B$10, MAX(B5721 - E5721/Inputs!$B$5 - Inputs!$B$8, 0) * I5721, 0)</f>
        <v>0</v>
      </c>
      <c r="M5721" s="2">
        <f t="shared" si="1070"/>
        <v>0</v>
      </c>
      <c r="N5721" s="3" t="str">
        <f t="shared" si="1071"/>
        <v>Idle</v>
      </c>
      <c r="O5721" s="3" t="str">
        <f t="shared" si="1079"/>
        <v>Idle</v>
      </c>
      <c r="P5721" s="2">
        <f t="shared" si="1072"/>
        <v>0</v>
      </c>
      <c r="Q5721" s="2">
        <f t="shared" si="1073"/>
        <v>0</v>
      </c>
      <c r="R5721" s="2">
        <f t="shared" si="1074"/>
        <v>0</v>
      </c>
      <c r="S5721" s="2">
        <f t="shared" si="1075"/>
        <v>0</v>
      </c>
      <c r="T5721" s="2">
        <f t="shared" si="1076"/>
        <v>0</v>
      </c>
      <c r="U5721" s="2">
        <f>IF(O5721="Reg", R5721 * Inputs!$B$7, 0)</f>
        <v>0</v>
      </c>
      <c r="V5721" s="2">
        <f>MAX(F5721 + P5721*Inputs!$B$15 - (Q5721/Inputs!$B$16) - U5721, 0)</f>
        <v>0</v>
      </c>
    </row>
    <row r="5722" spans="1:22" x14ac:dyDescent="0.3">
      <c r="A5722" s="1">
        <v>46261.333333333343</v>
      </c>
      <c r="B5722" s="2">
        <v>0</v>
      </c>
      <c r="C5722" s="2">
        <v>5.4838376778819118</v>
      </c>
      <c r="D5722" s="2">
        <f t="shared" si="1068"/>
        <v>36.40701262954159</v>
      </c>
      <c r="E5722" s="2">
        <f t="shared" si="1069"/>
        <v>15.220179049126783</v>
      </c>
      <c r="F5722" s="2">
        <f t="shared" si="1077"/>
        <v>0</v>
      </c>
      <c r="G5722" s="2">
        <f t="shared" si="1078"/>
        <v>0</v>
      </c>
      <c r="H5722" s="2">
        <f>MIN(Inputs!$B$2, (Inputs!$B$14 - F5722)/Inputs!$B$15)</f>
        <v>170</v>
      </c>
      <c r="I5722" s="2">
        <f>MAX(MIN(Inputs!$B$2, F5722*Inputs!$B$16, Inputs!$B$14*Inputs!$B$4 - G5722), 0)</f>
        <v>0</v>
      </c>
      <c r="J5722" s="2">
        <f>MAX(MIN(Inputs!$B$2, F5722*Inputs!$B$16, (Inputs!$B$14-F5722)/Inputs!$B$15)*Inputs!$B$9, 0)</f>
        <v>0</v>
      </c>
      <c r="K5722" s="2">
        <f>MAX(E5722*Inputs!$B$5 - B5722 - Inputs!$B$8, 0) * H5722</f>
        <v>0</v>
      </c>
      <c r="L5722" s="2">
        <f>IF(B5722 &gt;= D5722*Inputs!$B$10, MAX(B5722 - E5722/Inputs!$B$5 - Inputs!$B$8, 0) * I5722, 0)</f>
        <v>0</v>
      </c>
      <c r="M5722" s="2">
        <f t="shared" si="1070"/>
        <v>0</v>
      </c>
      <c r="N5722" s="3" t="str">
        <f t="shared" si="1071"/>
        <v>Idle</v>
      </c>
      <c r="O5722" s="3" t="str">
        <f t="shared" si="1079"/>
        <v>Idle</v>
      </c>
      <c r="P5722" s="2">
        <f t="shared" si="1072"/>
        <v>0</v>
      </c>
      <c r="Q5722" s="2">
        <f t="shared" si="1073"/>
        <v>0</v>
      </c>
      <c r="R5722" s="2">
        <f t="shared" si="1074"/>
        <v>0</v>
      </c>
      <c r="S5722" s="2">
        <f t="shared" si="1075"/>
        <v>0</v>
      </c>
      <c r="T5722" s="2">
        <f t="shared" si="1076"/>
        <v>0</v>
      </c>
      <c r="U5722" s="2">
        <f>IF(O5722="Reg", R5722 * Inputs!$B$7, 0)</f>
        <v>0</v>
      </c>
      <c r="V5722" s="2">
        <f>MAX(F5722 + P5722*Inputs!$B$15 - (Q5722/Inputs!$B$16) - U5722, 0)</f>
        <v>0</v>
      </c>
    </row>
    <row r="5723" spans="1:22" x14ac:dyDescent="0.3">
      <c r="A5723" s="1">
        <v>46261.375</v>
      </c>
      <c r="B5723" s="2">
        <v>0</v>
      </c>
      <c r="C5723" s="2">
        <v>18.855022810426629</v>
      </c>
      <c r="D5723" s="2">
        <f t="shared" si="1068"/>
        <v>36.40701262954159</v>
      </c>
      <c r="E5723" s="2">
        <f t="shared" si="1069"/>
        <v>25.018646360400371</v>
      </c>
      <c r="F5723" s="2">
        <f t="shared" si="1077"/>
        <v>0</v>
      </c>
      <c r="G5723" s="2">
        <f t="shared" si="1078"/>
        <v>0</v>
      </c>
      <c r="H5723" s="2">
        <f>MIN(Inputs!$B$2, (Inputs!$B$14 - F5723)/Inputs!$B$15)</f>
        <v>170</v>
      </c>
      <c r="I5723" s="2">
        <f>MAX(MIN(Inputs!$B$2, F5723*Inputs!$B$16, Inputs!$B$14*Inputs!$B$4 - G5723), 0)</f>
        <v>0</v>
      </c>
      <c r="J5723" s="2">
        <f>MAX(MIN(Inputs!$B$2, F5723*Inputs!$B$16, (Inputs!$B$14-F5723)/Inputs!$B$15)*Inputs!$B$9, 0)</f>
        <v>0</v>
      </c>
      <c r="K5723" s="2">
        <f>MAX(E5723*Inputs!$B$5 - B5723 - Inputs!$B$8, 0) * H5723</f>
        <v>342.78949551589551</v>
      </c>
      <c r="L5723" s="2">
        <f>IF(B5723 &gt;= D5723*Inputs!$B$10, MAX(B5723 - E5723/Inputs!$B$5 - Inputs!$B$8, 0) * I5723, 0)</f>
        <v>0</v>
      </c>
      <c r="M5723" s="2">
        <f t="shared" si="1070"/>
        <v>0</v>
      </c>
      <c r="N5723" s="3" t="str">
        <f t="shared" si="1071"/>
        <v>Charge</v>
      </c>
      <c r="O5723" s="3" t="str">
        <f t="shared" si="1079"/>
        <v>Charge</v>
      </c>
      <c r="P5723" s="2">
        <f t="shared" si="1072"/>
        <v>170</v>
      </c>
      <c r="Q5723" s="2">
        <f t="shared" si="1073"/>
        <v>0</v>
      </c>
      <c r="R5723" s="2">
        <f t="shared" si="1074"/>
        <v>0</v>
      </c>
      <c r="S5723" s="2">
        <f t="shared" si="1075"/>
        <v>0</v>
      </c>
      <c r="T5723" s="2">
        <f t="shared" si="1076"/>
        <v>0</v>
      </c>
      <c r="U5723" s="2">
        <f>IF(O5723="Reg", R5723 * Inputs!$B$7, 0)</f>
        <v>0</v>
      </c>
      <c r="V5723" s="2">
        <f>MAX(F5723 + P5723*Inputs!$B$15 - (Q5723/Inputs!$B$16) - U5723, 0)</f>
        <v>170</v>
      </c>
    </row>
    <row r="5724" spans="1:22" x14ac:dyDescent="0.3">
      <c r="A5724" s="1">
        <v>46261.416666666657</v>
      </c>
      <c r="B5724" s="2">
        <v>4.8106795426487832</v>
      </c>
      <c r="C5724" s="2">
        <v>3.1774522987030518</v>
      </c>
      <c r="D5724" s="2">
        <f t="shared" si="1068"/>
        <v>36.40701262954159</v>
      </c>
      <c r="E5724" s="2">
        <f t="shared" si="1069"/>
        <v>36.947098666718738</v>
      </c>
      <c r="F5724" s="2">
        <f t="shared" si="1077"/>
        <v>170</v>
      </c>
      <c r="G5724" s="2">
        <f t="shared" si="1078"/>
        <v>0</v>
      </c>
      <c r="H5724" s="2">
        <f>MIN(Inputs!$B$2, (Inputs!$B$14 - F5724)/Inputs!$B$15)</f>
        <v>170</v>
      </c>
      <c r="I5724" s="2">
        <f>MAX(MIN(Inputs!$B$2, F5724*Inputs!$B$16, Inputs!$B$14*Inputs!$B$4 - G5724), 0)</f>
        <v>170</v>
      </c>
      <c r="J5724" s="2">
        <f>MAX(MIN(Inputs!$B$2, F5724*Inputs!$B$16, (Inputs!$B$14-F5724)/Inputs!$B$15)*Inputs!$B$9, 0)</f>
        <v>136</v>
      </c>
      <c r="K5724" s="2">
        <f>MAX(E5724*Inputs!$B$5 - B5724 - Inputs!$B$8, 0) * H5724</f>
        <v>1309.4704382908296</v>
      </c>
      <c r="L5724" s="2">
        <f>IF(B5724 &gt;= D5724*Inputs!$B$10, MAX(B5724 - E5724/Inputs!$B$5 - Inputs!$B$8, 0) * I5724, 0)</f>
        <v>0</v>
      </c>
      <c r="M5724" s="2">
        <f t="shared" si="1070"/>
        <v>432.13351262361505</v>
      </c>
      <c r="N5724" s="3" t="str">
        <f t="shared" si="1071"/>
        <v>Charge</v>
      </c>
      <c r="O5724" s="3" t="str">
        <f t="shared" si="1079"/>
        <v>Charge</v>
      </c>
      <c r="P5724" s="2">
        <f t="shared" si="1072"/>
        <v>170</v>
      </c>
      <c r="Q5724" s="2">
        <f t="shared" si="1073"/>
        <v>0</v>
      </c>
      <c r="R5724" s="2">
        <f t="shared" si="1074"/>
        <v>0</v>
      </c>
      <c r="S5724" s="2">
        <f t="shared" si="1075"/>
        <v>-817.81552225029316</v>
      </c>
      <c r="T5724" s="2">
        <f t="shared" si="1076"/>
        <v>0</v>
      </c>
      <c r="U5724" s="2">
        <f>IF(O5724="Reg", R5724 * Inputs!$B$7, 0)</f>
        <v>0</v>
      </c>
      <c r="V5724" s="2">
        <f>MAX(F5724 + P5724*Inputs!$B$15 - (Q5724/Inputs!$B$16) - U5724, 0)</f>
        <v>340</v>
      </c>
    </row>
    <row r="5725" spans="1:22" x14ac:dyDescent="0.3">
      <c r="A5725" s="1">
        <v>46261.458333333343</v>
      </c>
      <c r="B5725" s="2">
        <v>17.920471058893071</v>
      </c>
      <c r="C5725" s="2">
        <v>12.5091326350732</v>
      </c>
      <c r="D5725" s="2">
        <f t="shared" si="1068"/>
        <v>36.40701262954159</v>
      </c>
      <c r="E5725" s="2">
        <f t="shared" si="1069"/>
        <v>49.053043213202749</v>
      </c>
      <c r="F5725" s="2">
        <f t="shared" si="1077"/>
        <v>340</v>
      </c>
      <c r="G5725" s="2">
        <f t="shared" si="1078"/>
        <v>0</v>
      </c>
      <c r="H5725" s="2">
        <f>MIN(Inputs!$B$2, (Inputs!$B$14 - F5725)/Inputs!$B$15)</f>
        <v>0</v>
      </c>
      <c r="I5725" s="2">
        <f>MAX(MIN(Inputs!$B$2, F5725*Inputs!$B$16, Inputs!$B$14*Inputs!$B$4 - G5725), 0)</f>
        <v>170</v>
      </c>
      <c r="J5725" s="2">
        <f>MAX(MIN(Inputs!$B$2, F5725*Inputs!$B$16, (Inputs!$B$14-F5725)/Inputs!$B$15)*Inputs!$B$9, 0)</f>
        <v>0</v>
      </c>
      <c r="K5725" s="2">
        <f>MAX(E5725*Inputs!$B$5 - B5725 - Inputs!$B$8, 0) * H5725</f>
        <v>0</v>
      </c>
      <c r="L5725" s="2">
        <f>IF(B5725 &gt;= D5725*Inputs!$B$10, MAX(B5725 - E5725/Inputs!$B$5 - Inputs!$B$8, 0) * I5725, 0)</f>
        <v>0</v>
      </c>
      <c r="M5725" s="2">
        <f t="shared" si="1070"/>
        <v>0</v>
      </c>
      <c r="N5725" s="3" t="str">
        <f t="shared" si="1071"/>
        <v>Idle</v>
      </c>
      <c r="O5725" s="3" t="str">
        <f t="shared" si="1079"/>
        <v>Idle</v>
      </c>
      <c r="P5725" s="2">
        <f t="shared" si="1072"/>
        <v>0</v>
      </c>
      <c r="Q5725" s="2">
        <f t="shared" si="1073"/>
        <v>0</v>
      </c>
      <c r="R5725" s="2">
        <f t="shared" si="1074"/>
        <v>0</v>
      </c>
      <c r="S5725" s="2">
        <f t="shared" si="1075"/>
        <v>0</v>
      </c>
      <c r="T5725" s="2">
        <f t="shared" si="1076"/>
        <v>0</v>
      </c>
      <c r="U5725" s="2">
        <f>IF(O5725="Reg", R5725 * Inputs!$B$7, 0)</f>
        <v>0</v>
      </c>
      <c r="V5725" s="2">
        <f>MAX(F5725 + P5725*Inputs!$B$15 - (Q5725/Inputs!$B$16) - U5725, 0)</f>
        <v>340</v>
      </c>
    </row>
    <row r="5726" spans="1:22" x14ac:dyDescent="0.3">
      <c r="A5726" s="1">
        <v>46261.5</v>
      </c>
      <c r="B5726" s="2">
        <v>26.93513142991689</v>
      </c>
      <c r="C5726" s="2">
        <v>10.784591086826991</v>
      </c>
      <c r="D5726" s="2">
        <f t="shared" si="1068"/>
        <v>36.40701262954159</v>
      </c>
      <c r="E5726" s="2">
        <f t="shared" si="1069"/>
        <v>60.427731358173048</v>
      </c>
      <c r="F5726" s="2">
        <f t="shared" si="1077"/>
        <v>340</v>
      </c>
      <c r="G5726" s="2">
        <f t="shared" si="1078"/>
        <v>0</v>
      </c>
      <c r="H5726" s="2">
        <f>MIN(Inputs!$B$2, (Inputs!$B$14 - F5726)/Inputs!$B$15)</f>
        <v>0</v>
      </c>
      <c r="I5726" s="2">
        <f>MAX(MIN(Inputs!$B$2, F5726*Inputs!$B$16, Inputs!$B$14*Inputs!$B$4 - G5726), 0)</f>
        <v>170</v>
      </c>
      <c r="J5726" s="2">
        <f>MAX(MIN(Inputs!$B$2, F5726*Inputs!$B$16, (Inputs!$B$14-F5726)/Inputs!$B$15)*Inputs!$B$9, 0)</f>
        <v>0</v>
      </c>
      <c r="K5726" s="2">
        <f>MAX(E5726*Inputs!$B$5 - B5726 - Inputs!$B$8, 0) * H5726</f>
        <v>0</v>
      </c>
      <c r="L5726" s="2">
        <f>IF(B5726 &gt;= D5726*Inputs!$B$10, MAX(B5726 - E5726/Inputs!$B$5 - Inputs!$B$8, 0) * I5726, 0)</f>
        <v>0</v>
      </c>
      <c r="M5726" s="2">
        <f t="shared" si="1070"/>
        <v>0</v>
      </c>
      <c r="N5726" s="3" t="str">
        <f t="shared" si="1071"/>
        <v>Idle</v>
      </c>
      <c r="O5726" s="3" t="str">
        <f t="shared" si="1079"/>
        <v>Idle</v>
      </c>
      <c r="P5726" s="2">
        <f t="shared" si="1072"/>
        <v>0</v>
      </c>
      <c r="Q5726" s="2">
        <f t="shared" si="1073"/>
        <v>0</v>
      </c>
      <c r="R5726" s="2">
        <f t="shared" si="1074"/>
        <v>0</v>
      </c>
      <c r="S5726" s="2">
        <f t="shared" si="1075"/>
        <v>0</v>
      </c>
      <c r="T5726" s="2">
        <f t="shared" si="1076"/>
        <v>0</v>
      </c>
      <c r="U5726" s="2">
        <f>IF(O5726="Reg", R5726 * Inputs!$B$7, 0)</f>
        <v>0</v>
      </c>
      <c r="V5726" s="2">
        <f>MAX(F5726 + P5726*Inputs!$B$15 - (Q5726/Inputs!$B$16) - U5726, 0)</f>
        <v>340</v>
      </c>
    </row>
    <row r="5727" spans="1:22" x14ac:dyDescent="0.3">
      <c r="A5727" s="1">
        <v>46261.541666666657</v>
      </c>
      <c r="B5727" s="2">
        <v>41.654792263301943</v>
      </c>
      <c r="C5727" s="2">
        <v>13.93924805110391</v>
      </c>
      <c r="D5727" s="2">
        <f t="shared" si="1068"/>
        <v>36.40701262954159</v>
      </c>
      <c r="E5727" s="2">
        <f t="shared" si="1069"/>
        <v>71.396661841391307</v>
      </c>
      <c r="F5727" s="2">
        <f t="shared" si="1077"/>
        <v>340</v>
      </c>
      <c r="G5727" s="2">
        <f t="shared" si="1078"/>
        <v>0</v>
      </c>
      <c r="H5727" s="2">
        <f>MIN(Inputs!$B$2, (Inputs!$B$14 - F5727)/Inputs!$B$15)</f>
        <v>0</v>
      </c>
      <c r="I5727" s="2">
        <f>MAX(MIN(Inputs!$B$2, F5727*Inputs!$B$16, Inputs!$B$14*Inputs!$B$4 - G5727), 0)</f>
        <v>170</v>
      </c>
      <c r="J5727" s="2">
        <f>MAX(MIN(Inputs!$B$2, F5727*Inputs!$B$16, (Inputs!$B$14-F5727)/Inputs!$B$15)*Inputs!$B$9, 0)</f>
        <v>0</v>
      </c>
      <c r="K5727" s="2">
        <f>MAX(E5727*Inputs!$B$5 - B5727 - Inputs!$B$8, 0) * H5727</f>
        <v>0</v>
      </c>
      <c r="L5727" s="2">
        <f>IF(B5727 &gt;= D5727*Inputs!$B$10, MAX(B5727 - E5727/Inputs!$B$5 - Inputs!$B$8, 0) * I5727, 0)</f>
        <v>0</v>
      </c>
      <c r="M5727" s="2">
        <f t="shared" si="1070"/>
        <v>0</v>
      </c>
      <c r="N5727" s="3" t="str">
        <f t="shared" si="1071"/>
        <v>Idle</v>
      </c>
      <c r="O5727" s="3" t="str">
        <f t="shared" si="1079"/>
        <v>Idle</v>
      </c>
      <c r="P5727" s="2">
        <f t="shared" si="1072"/>
        <v>0</v>
      </c>
      <c r="Q5727" s="2">
        <f t="shared" si="1073"/>
        <v>0</v>
      </c>
      <c r="R5727" s="2">
        <f t="shared" si="1074"/>
        <v>0</v>
      </c>
      <c r="S5727" s="2">
        <f t="shared" si="1075"/>
        <v>0</v>
      </c>
      <c r="T5727" s="2">
        <f t="shared" si="1076"/>
        <v>0</v>
      </c>
      <c r="U5727" s="2">
        <f>IF(O5727="Reg", R5727 * Inputs!$B$7, 0)</f>
        <v>0</v>
      </c>
      <c r="V5727" s="2">
        <f>MAX(F5727 + P5727*Inputs!$B$15 - (Q5727/Inputs!$B$16) - U5727, 0)</f>
        <v>340</v>
      </c>
    </row>
    <row r="5728" spans="1:22" x14ac:dyDescent="0.3">
      <c r="A5728" s="1">
        <v>46261.583333333343</v>
      </c>
      <c r="B5728" s="2">
        <v>58.790803867641543</v>
      </c>
      <c r="C5728" s="2">
        <v>2.904523534539452</v>
      </c>
      <c r="D5728" s="2">
        <f t="shared" si="1068"/>
        <v>36.40701262954159</v>
      </c>
      <c r="E5728" s="2">
        <f t="shared" si="1069"/>
        <v>78.65010907827498</v>
      </c>
      <c r="F5728" s="2">
        <f t="shared" si="1077"/>
        <v>340</v>
      </c>
      <c r="G5728" s="2">
        <f t="shared" si="1078"/>
        <v>0</v>
      </c>
      <c r="H5728" s="2">
        <f>MIN(Inputs!$B$2, (Inputs!$B$14 - F5728)/Inputs!$B$15)</f>
        <v>0</v>
      </c>
      <c r="I5728" s="2">
        <f>MAX(MIN(Inputs!$B$2, F5728*Inputs!$B$16, Inputs!$B$14*Inputs!$B$4 - G5728), 0)</f>
        <v>170</v>
      </c>
      <c r="J5728" s="2">
        <f>MAX(MIN(Inputs!$B$2, F5728*Inputs!$B$16, (Inputs!$B$14-F5728)/Inputs!$B$15)*Inputs!$B$9, 0)</f>
        <v>0</v>
      </c>
      <c r="K5728" s="2">
        <f>MAX(E5728*Inputs!$B$5 - B5728 - Inputs!$B$8, 0) * H5728</f>
        <v>0</v>
      </c>
      <c r="L5728" s="2">
        <f>IF(B5728 &gt;= D5728*Inputs!$B$10, MAX(B5728 - E5728/Inputs!$B$5 - Inputs!$B$8, 0) * I5728, 0)</f>
        <v>0</v>
      </c>
      <c r="M5728" s="2">
        <f t="shared" si="1070"/>
        <v>0</v>
      </c>
      <c r="N5728" s="3" t="str">
        <f t="shared" si="1071"/>
        <v>Idle</v>
      </c>
      <c r="O5728" s="3" t="str">
        <f t="shared" si="1079"/>
        <v>Idle</v>
      </c>
      <c r="P5728" s="2">
        <f t="shared" si="1072"/>
        <v>0</v>
      </c>
      <c r="Q5728" s="2">
        <f t="shared" si="1073"/>
        <v>0</v>
      </c>
      <c r="R5728" s="2">
        <f t="shared" si="1074"/>
        <v>0</v>
      </c>
      <c r="S5728" s="2">
        <f t="shared" si="1075"/>
        <v>0</v>
      </c>
      <c r="T5728" s="2">
        <f t="shared" si="1076"/>
        <v>0</v>
      </c>
      <c r="U5728" s="2">
        <f>IF(O5728="Reg", R5728 * Inputs!$B$7, 0)</f>
        <v>0</v>
      </c>
      <c r="V5728" s="2">
        <f>MAX(F5728 + P5728*Inputs!$B$15 - (Q5728/Inputs!$B$16) - U5728, 0)</f>
        <v>340</v>
      </c>
    </row>
    <row r="5729" spans="1:22" x14ac:dyDescent="0.3">
      <c r="A5729" s="1">
        <v>46261.625</v>
      </c>
      <c r="B5729" s="2">
        <v>71.570713837910176</v>
      </c>
      <c r="C5729" s="2">
        <v>9.368073299220093</v>
      </c>
      <c r="D5729" s="2">
        <f t="shared" si="1068"/>
        <v>36.40701262954159</v>
      </c>
      <c r="E5729" s="2">
        <f t="shared" si="1069"/>
        <v>82.151006993815443</v>
      </c>
      <c r="F5729" s="2">
        <f t="shared" si="1077"/>
        <v>340</v>
      </c>
      <c r="G5729" s="2">
        <f t="shared" si="1078"/>
        <v>0</v>
      </c>
      <c r="H5729" s="2">
        <f>MIN(Inputs!$B$2, (Inputs!$B$14 - F5729)/Inputs!$B$15)</f>
        <v>0</v>
      </c>
      <c r="I5729" s="2">
        <f>MAX(MIN(Inputs!$B$2, F5729*Inputs!$B$16, Inputs!$B$14*Inputs!$B$4 - G5729), 0)</f>
        <v>170</v>
      </c>
      <c r="J5729" s="2">
        <f>MAX(MIN(Inputs!$B$2, F5729*Inputs!$B$16, (Inputs!$B$14-F5729)/Inputs!$B$15)*Inputs!$B$9, 0)</f>
        <v>0</v>
      </c>
      <c r="K5729" s="2">
        <f>MAX(E5729*Inputs!$B$5 - B5729 - Inputs!$B$8, 0) * H5729</f>
        <v>0</v>
      </c>
      <c r="L5729" s="2">
        <f>IF(B5729 &gt;= D5729*Inputs!$B$10, MAX(B5729 - E5729/Inputs!$B$5 - Inputs!$B$8, 0) * I5729, 0)</f>
        <v>0</v>
      </c>
      <c r="M5729" s="2">
        <f t="shared" si="1070"/>
        <v>0</v>
      </c>
      <c r="N5729" s="3" t="str">
        <f t="shared" si="1071"/>
        <v>Idle</v>
      </c>
      <c r="O5729" s="3" t="str">
        <f t="shared" si="1079"/>
        <v>Idle</v>
      </c>
      <c r="P5729" s="2">
        <f t="shared" si="1072"/>
        <v>0</v>
      </c>
      <c r="Q5729" s="2">
        <f t="shared" si="1073"/>
        <v>0</v>
      </c>
      <c r="R5729" s="2">
        <f t="shared" si="1074"/>
        <v>0</v>
      </c>
      <c r="S5729" s="2">
        <f t="shared" si="1075"/>
        <v>0</v>
      </c>
      <c r="T5729" s="2">
        <f t="shared" si="1076"/>
        <v>0</v>
      </c>
      <c r="U5729" s="2">
        <f>IF(O5729="Reg", R5729 * Inputs!$B$7, 0)</f>
        <v>0</v>
      </c>
      <c r="V5729" s="2">
        <f>MAX(F5729 + P5729*Inputs!$B$15 - (Q5729/Inputs!$B$16) - U5729, 0)</f>
        <v>340</v>
      </c>
    </row>
    <row r="5730" spans="1:22" x14ac:dyDescent="0.3">
      <c r="A5730" s="1">
        <v>46261.666666666657</v>
      </c>
      <c r="B5730" s="2">
        <v>77.446346821552822</v>
      </c>
      <c r="C5730" s="2">
        <v>8.9245723825432126</v>
      </c>
      <c r="D5730" s="2">
        <f t="shared" si="1068"/>
        <v>36.40701262954159</v>
      </c>
      <c r="E5730" s="2">
        <f t="shared" si="1069"/>
        <v>81.67464873794124</v>
      </c>
      <c r="F5730" s="2">
        <f t="shared" si="1077"/>
        <v>340</v>
      </c>
      <c r="G5730" s="2">
        <f t="shared" si="1078"/>
        <v>0</v>
      </c>
      <c r="H5730" s="2">
        <f>MIN(Inputs!$B$2, (Inputs!$B$14 - F5730)/Inputs!$B$15)</f>
        <v>0</v>
      </c>
      <c r="I5730" s="2">
        <f>MAX(MIN(Inputs!$B$2, F5730*Inputs!$B$16, Inputs!$B$14*Inputs!$B$4 - G5730), 0)</f>
        <v>170</v>
      </c>
      <c r="J5730" s="2">
        <f>MAX(MIN(Inputs!$B$2, F5730*Inputs!$B$16, (Inputs!$B$14-F5730)/Inputs!$B$15)*Inputs!$B$9, 0)</f>
        <v>0</v>
      </c>
      <c r="K5730" s="2">
        <f>MAX(E5730*Inputs!$B$5 - B5730 - Inputs!$B$8, 0) * H5730</f>
        <v>0</v>
      </c>
      <c r="L5730" s="2">
        <f>IF(B5730 &gt;= D5730*Inputs!$B$10, MAX(B5730 - E5730/Inputs!$B$5 - Inputs!$B$8, 0) * I5730, 0)</f>
        <v>0</v>
      </c>
      <c r="M5730" s="2">
        <f t="shared" si="1070"/>
        <v>0</v>
      </c>
      <c r="N5730" s="3" t="str">
        <f t="shared" si="1071"/>
        <v>Idle</v>
      </c>
      <c r="O5730" s="3" t="str">
        <f t="shared" si="1079"/>
        <v>Idle</v>
      </c>
      <c r="P5730" s="2">
        <f t="shared" si="1072"/>
        <v>0</v>
      </c>
      <c r="Q5730" s="2">
        <f t="shared" si="1073"/>
        <v>0</v>
      </c>
      <c r="R5730" s="2">
        <f t="shared" si="1074"/>
        <v>0</v>
      </c>
      <c r="S5730" s="2">
        <f t="shared" si="1075"/>
        <v>0</v>
      </c>
      <c r="T5730" s="2">
        <f t="shared" si="1076"/>
        <v>0</v>
      </c>
      <c r="U5730" s="2">
        <f>IF(O5730="Reg", R5730 * Inputs!$B$7, 0)</f>
        <v>0</v>
      </c>
      <c r="V5730" s="2">
        <f>MAX(F5730 + P5730*Inputs!$B$15 - (Q5730/Inputs!$B$16) - U5730, 0)</f>
        <v>340</v>
      </c>
    </row>
    <row r="5731" spans="1:22" x14ac:dyDescent="0.3">
      <c r="A5731" s="1">
        <v>46261.708333333343</v>
      </c>
      <c r="B5731" s="2">
        <v>86.16859992871494</v>
      </c>
      <c r="C5731" s="2">
        <v>4.6003370277162752</v>
      </c>
      <c r="D5731" s="2">
        <f t="shared" si="1068"/>
        <v>36.40701262954159</v>
      </c>
      <c r="E5731" s="2">
        <f t="shared" si="1069"/>
        <v>78.349257301400328</v>
      </c>
      <c r="F5731" s="2">
        <f t="shared" si="1077"/>
        <v>340</v>
      </c>
      <c r="G5731" s="2">
        <f t="shared" si="1078"/>
        <v>0</v>
      </c>
      <c r="H5731" s="2">
        <f>MIN(Inputs!$B$2, (Inputs!$B$14 - F5731)/Inputs!$B$15)</f>
        <v>0</v>
      </c>
      <c r="I5731" s="2">
        <f>MAX(MIN(Inputs!$B$2, F5731*Inputs!$B$16, Inputs!$B$14*Inputs!$B$4 - G5731), 0)</f>
        <v>170</v>
      </c>
      <c r="J5731" s="2">
        <f>MAX(MIN(Inputs!$B$2, F5731*Inputs!$B$16, (Inputs!$B$14-F5731)/Inputs!$B$15)*Inputs!$B$9, 0)</f>
        <v>0</v>
      </c>
      <c r="K5731" s="2">
        <f>MAX(E5731*Inputs!$B$5 - B5731 - Inputs!$B$8, 0) * H5731</f>
        <v>0</v>
      </c>
      <c r="L5731" s="2">
        <f>IF(B5731 &gt;= D5731*Inputs!$B$10, MAX(B5731 - E5731/Inputs!$B$5 - Inputs!$B$8, 0) * I5731, 0)</f>
        <v>0</v>
      </c>
      <c r="M5731" s="2">
        <f t="shared" si="1070"/>
        <v>0</v>
      </c>
      <c r="N5731" s="3" t="str">
        <f t="shared" si="1071"/>
        <v>Idle</v>
      </c>
      <c r="O5731" s="3" t="str">
        <f t="shared" si="1079"/>
        <v>Idle</v>
      </c>
      <c r="P5731" s="2">
        <f t="shared" si="1072"/>
        <v>0</v>
      </c>
      <c r="Q5731" s="2">
        <f t="shared" si="1073"/>
        <v>0</v>
      </c>
      <c r="R5731" s="2">
        <f t="shared" si="1074"/>
        <v>0</v>
      </c>
      <c r="S5731" s="2">
        <f t="shared" si="1075"/>
        <v>0</v>
      </c>
      <c r="T5731" s="2">
        <f t="shared" si="1076"/>
        <v>0</v>
      </c>
      <c r="U5731" s="2">
        <f>IF(O5731="Reg", R5731 * Inputs!$B$7, 0)</f>
        <v>0</v>
      </c>
      <c r="V5731" s="2">
        <f>MAX(F5731 + P5731*Inputs!$B$15 - (Q5731/Inputs!$B$16) - U5731, 0)</f>
        <v>340</v>
      </c>
    </row>
    <row r="5732" spans="1:22" x14ac:dyDescent="0.3">
      <c r="A5732" s="1">
        <v>46261.75</v>
      </c>
      <c r="B5732" s="2">
        <v>92.748714329226388</v>
      </c>
      <c r="C5732" s="2">
        <v>1.8127606429172181</v>
      </c>
      <c r="D5732" s="2">
        <f t="shared" si="1068"/>
        <v>36.40701262954159</v>
      </c>
      <c r="E5732" s="2">
        <f t="shared" si="1069"/>
        <v>70.690921959430028</v>
      </c>
      <c r="F5732" s="2">
        <f t="shared" si="1077"/>
        <v>340</v>
      </c>
      <c r="G5732" s="2">
        <f t="shared" si="1078"/>
        <v>0</v>
      </c>
      <c r="H5732" s="2">
        <f>MIN(Inputs!$B$2, (Inputs!$B$14 - F5732)/Inputs!$B$15)</f>
        <v>0</v>
      </c>
      <c r="I5732" s="2">
        <f>MAX(MIN(Inputs!$B$2, F5732*Inputs!$B$16, Inputs!$B$14*Inputs!$B$4 - G5732), 0)</f>
        <v>170</v>
      </c>
      <c r="J5732" s="2">
        <f>MAX(MIN(Inputs!$B$2, F5732*Inputs!$B$16, (Inputs!$B$14-F5732)/Inputs!$B$15)*Inputs!$B$9, 0)</f>
        <v>0</v>
      </c>
      <c r="K5732" s="2">
        <f>MAX(E5732*Inputs!$B$5 - B5732 - Inputs!$B$8, 0) * H5732</f>
        <v>0</v>
      </c>
      <c r="L5732" s="2">
        <f>IF(B5732 &gt;= D5732*Inputs!$B$10, MAX(B5732 - E5732/Inputs!$B$5 - Inputs!$B$8, 0) * I5732, 0)</f>
        <v>0</v>
      </c>
      <c r="M5732" s="2">
        <f t="shared" si="1070"/>
        <v>0</v>
      </c>
      <c r="N5732" s="3" t="str">
        <f t="shared" si="1071"/>
        <v>Idle</v>
      </c>
      <c r="O5732" s="3" t="str">
        <f t="shared" si="1079"/>
        <v>Idle</v>
      </c>
      <c r="P5732" s="2">
        <f t="shared" si="1072"/>
        <v>0</v>
      </c>
      <c r="Q5732" s="2">
        <f t="shared" si="1073"/>
        <v>0</v>
      </c>
      <c r="R5732" s="2">
        <f t="shared" si="1074"/>
        <v>0</v>
      </c>
      <c r="S5732" s="2">
        <f t="shared" si="1075"/>
        <v>0</v>
      </c>
      <c r="T5732" s="2">
        <f t="shared" si="1076"/>
        <v>0</v>
      </c>
      <c r="U5732" s="2">
        <f>IF(O5732="Reg", R5732 * Inputs!$B$7, 0)</f>
        <v>0</v>
      </c>
      <c r="V5732" s="2">
        <f>MAX(F5732 + P5732*Inputs!$B$15 - (Q5732/Inputs!$B$16) - U5732, 0)</f>
        <v>340</v>
      </c>
    </row>
    <row r="5733" spans="1:22" x14ac:dyDescent="0.3">
      <c r="A5733" s="1">
        <v>46261.791666666657</v>
      </c>
      <c r="B5733" s="2">
        <v>85.175475684604038</v>
      </c>
      <c r="C5733" s="2">
        <v>1.948730373239941</v>
      </c>
      <c r="D5733" s="2">
        <f t="shared" si="1068"/>
        <v>36.40701262954159</v>
      </c>
      <c r="E5733" s="2">
        <f t="shared" si="1069"/>
        <v>60.170121897139985</v>
      </c>
      <c r="F5733" s="2">
        <f t="shared" si="1077"/>
        <v>340</v>
      </c>
      <c r="G5733" s="2">
        <f t="shared" si="1078"/>
        <v>0</v>
      </c>
      <c r="H5733" s="2">
        <f>MIN(Inputs!$B$2, (Inputs!$B$14 - F5733)/Inputs!$B$15)</f>
        <v>0</v>
      </c>
      <c r="I5733" s="2">
        <f>MAX(MIN(Inputs!$B$2, F5733*Inputs!$B$16, Inputs!$B$14*Inputs!$B$4 - G5733), 0)</f>
        <v>170</v>
      </c>
      <c r="J5733" s="2">
        <f>MAX(MIN(Inputs!$B$2, F5733*Inputs!$B$16, (Inputs!$B$14-F5733)/Inputs!$B$15)*Inputs!$B$9, 0)</f>
        <v>0</v>
      </c>
      <c r="K5733" s="2">
        <f>MAX(E5733*Inputs!$B$5 - B5733 - Inputs!$B$8, 0) * H5733</f>
        <v>0</v>
      </c>
      <c r="L5733" s="2">
        <f>IF(B5733 &gt;= D5733*Inputs!$B$10, MAX(B5733 - E5733/Inputs!$B$5 - Inputs!$B$8, 0) * I5733, 0)</f>
        <v>0</v>
      </c>
      <c r="M5733" s="2">
        <f t="shared" si="1070"/>
        <v>0</v>
      </c>
      <c r="N5733" s="3" t="str">
        <f t="shared" si="1071"/>
        <v>Idle</v>
      </c>
      <c r="O5733" s="3" t="str">
        <f t="shared" si="1079"/>
        <v>Idle</v>
      </c>
      <c r="P5733" s="2">
        <f t="shared" si="1072"/>
        <v>0</v>
      </c>
      <c r="Q5733" s="2">
        <f t="shared" si="1073"/>
        <v>0</v>
      </c>
      <c r="R5733" s="2">
        <f t="shared" si="1074"/>
        <v>0</v>
      </c>
      <c r="S5733" s="2">
        <f t="shared" si="1075"/>
        <v>0</v>
      </c>
      <c r="T5733" s="2">
        <f t="shared" si="1076"/>
        <v>0</v>
      </c>
      <c r="U5733" s="2">
        <f>IF(O5733="Reg", R5733 * Inputs!$B$7, 0)</f>
        <v>0</v>
      </c>
      <c r="V5733" s="2">
        <f>MAX(F5733 + P5733*Inputs!$B$15 - (Q5733/Inputs!$B$16) - U5733, 0)</f>
        <v>340</v>
      </c>
    </row>
    <row r="5734" spans="1:22" x14ac:dyDescent="0.3">
      <c r="A5734" s="1">
        <v>46261.833333333343</v>
      </c>
      <c r="B5734" s="2">
        <v>79.796191360884336</v>
      </c>
      <c r="C5734" s="2">
        <v>10.102633879230609</v>
      </c>
      <c r="D5734" s="2">
        <f t="shared" si="1068"/>
        <v>36.40701262954159</v>
      </c>
      <c r="E5734" s="2">
        <f t="shared" si="1069"/>
        <v>48.469600971145532</v>
      </c>
      <c r="F5734" s="2">
        <f t="shared" si="1077"/>
        <v>340</v>
      </c>
      <c r="G5734" s="2">
        <f t="shared" si="1078"/>
        <v>0</v>
      </c>
      <c r="H5734" s="2">
        <f>MIN(Inputs!$B$2, (Inputs!$B$14 - F5734)/Inputs!$B$15)</f>
        <v>0</v>
      </c>
      <c r="I5734" s="2">
        <f>MAX(MIN(Inputs!$B$2, F5734*Inputs!$B$16, Inputs!$B$14*Inputs!$B$4 - G5734), 0)</f>
        <v>170</v>
      </c>
      <c r="J5734" s="2">
        <f>MAX(MIN(Inputs!$B$2, F5734*Inputs!$B$16, (Inputs!$B$14-F5734)/Inputs!$B$15)*Inputs!$B$9, 0)</f>
        <v>0</v>
      </c>
      <c r="K5734" s="2">
        <f>MAX(E5734*Inputs!$B$5 - B5734 - Inputs!$B$8, 0) * H5734</f>
        <v>0</v>
      </c>
      <c r="L5734" s="2">
        <f>IF(B5734 &gt;= D5734*Inputs!$B$10, MAX(B5734 - E5734/Inputs!$B$5 - Inputs!$B$8, 0) * I5734, 0)</f>
        <v>801.90688919722299</v>
      </c>
      <c r="M5734" s="2">
        <f t="shared" si="1070"/>
        <v>0</v>
      </c>
      <c r="N5734" s="3" t="str">
        <f t="shared" si="1071"/>
        <v>Discharge</v>
      </c>
      <c r="O5734" s="3" t="str">
        <f t="shared" si="1079"/>
        <v>Discharge</v>
      </c>
      <c r="P5734" s="2">
        <f t="shared" si="1072"/>
        <v>0</v>
      </c>
      <c r="Q5734" s="2">
        <f t="shared" si="1073"/>
        <v>170</v>
      </c>
      <c r="R5734" s="2">
        <f t="shared" si="1074"/>
        <v>0</v>
      </c>
      <c r="S5734" s="2">
        <f t="shared" si="1075"/>
        <v>13565.352531350338</v>
      </c>
      <c r="T5734" s="2">
        <f t="shared" si="1076"/>
        <v>0</v>
      </c>
      <c r="U5734" s="2">
        <f>IF(O5734="Reg", R5734 * Inputs!$B$7, 0)</f>
        <v>0</v>
      </c>
      <c r="V5734" s="2">
        <f>MAX(F5734 + P5734*Inputs!$B$15 - (Q5734/Inputs!$B$16) - U5734, 0)</f>
        <v>170</v>
      </c>
    </row>
    <row r="5735" spans="1:22" x14ac:dyDescent="0.3">
      <c r="A5735" s="1">
        <v>46261.875</v>
      </c>
      <c r="B5735" s="2">
        <v>68.712564302664887</v>
      </c>
      <c r="C5735" s="2">
        <v>7.2133840026697449</v>
      </c>
      <c r="D5735" s="2">
        <f t="shared" si="1068"/>
        <v>36.40701262954159</v>
      </c>
      <c r="E5735" s="2">
        <f t="shared" si="1069"/>
        <v>35.170235744331485</v>
      </c>
      <c r="F5735" s="2">
        <f t="shared" si="1077"/>
        <v>170</v>
      </c>
      <c r="G5735" s="2">
        <f t="shared" si="1078"/>
        <v>170</v>
      </c>
      <c r="H5735" s="2">
        <f>MIN(Inputs!$B$2, (Inputs!$B$14 - F5735)/Inputs!$B$15)</f>
        <v>170</v>
      </c>
      <c r="I5735" s="2">
        <f>MAX(MIN(Inputs!$B$2, F5735*Inputs!$B$16, Inputs!$B$14*Inputs!$B$4 - G5735), 0)</f>
        <v>170</v>
      </c>
      <c r="J5735" s="2">
        <f>MAX(MIN(Inputs!$B$2, F5735*Inputs!$B$16, (Inputs!$B$14-F5735)/Inputs!$B$15)*Inputs!$B$9, 0)</f>
        <v>136</v>
      </c>
      <c r="K5735" s="2">
        <f>MAX(E5735*Inputs!$B$5 - B5735 - Inputs!$B$8, 0) * H5735</f>
        <v>0</v>
      </c>
      <c r="L5735" s="2">
        <f>IF(B5735 &gt;= D5735*Inputs!$B$10, MAX(B5735 - E5735/Inputs!$B$5 - Inputs!$B$8, 0) * I5735, 0)</f>
        <v>1486.8858444799034</v>
      </c>
      <c r="M5735" s="2">
        <f t="shared" si="1070"/>
        <v>981.02022436308528</v>
      </c>
      <c r="N5735" s="3" t="str">
        <f t="shared" si="1071"/>
        <v>Discharge</v>
      </c>
      <c r="O5735" s="3" t="str">
        <f t="shared" si="1079"/>
        <v>Discharge</v>
      </c>
      <c r="P5735" s="2">
        <f t="shared" si="1072"/>
        <v>0</v>
      </c>
      <c r="Q5735" s="2">
        <f t="shared" si="1073"/>
        <v>170</v>
      </c>
      <c r="R5735" s="2">
        <f t="shared" si="1074"/>
        <v>0</v>
      </c>
      <c r="S5735" s="2">
        <f t="shared" si="1075"/>
        <v>11681.135931453031</v>
      </c>
      <c r="T5735" s="2">
        <f t="shared" si="1076"/>
        <v>0</v>
      </c>
      <c r="U5735" s="2">
        <f>IF(O5735="Reg", R5735 * Inputs!$B$7, 0)</f>
        <v>0</v>
      </c>
      <c r="V5735" s="2">
        <f>MAX(F5735 + P5735*Inputs!$B$15 - (Q5735/Inputs!$B$16) - U5735, 0)</f>
        <v>0</v>
      </c>
    </row>
    <row r="5736" spans="1:22" x14ac:dyDescent="0.3">
      <c r="A5736" s="1">
        <v>46261.916666666657</v>
      </c>
      <c r="B5736" s="2">
        <v>57.493998202307409</v>
      </c>
      <c r="C5736" s="2">
        <v>9.8509477631142168</v>
      </c>
      <c r="D5736" s="2">
        <f t="shared" si="1068"/>
        <v>36.40701262954159</v>
      </c>
      <c r="E5736" s="2">
        <f t="shared" si="1069"/>
        <v>23.718141693887333</v>
      </c>
      <c r="F5736" s="2">
        <f t="shared" si="1077"/>
        <v>0</v>
      </c>
      <c r="G5736" s="2">
        <f t="shared" si="1078"/>
        <v>340</v>
      </c>
      <c r="H5736" s="2">
        <f>MIN(Inputs!$B$2, (Inputs!$B$14 - F5736)/Inputs!$B$15)</f>
        <v>170</v>
      </c>
      <c r="I5736" s="2">
        <f>MAX(MIN(Inputs!$B$2, F5736*Inputs!$B$16, Inputs!$B$14*Inputs!$B$4 - G5736), 0)</f>
        <v>0</v>
      </c>
      <c r="J5736" s="2">
        <f>MAX(MIN(Inputs!$B$2, F5736*Inputs!$B$16, (Inputs!$B$14-F5736)/Inputs!$B$15)*Inputs!$B$9, 0)</f>
        <v>0</v>
      </c>
      <c r="K5736" s="2">
        <f>MAX(E5736*Inputs!$B$5 - B5736 - Inputs!$B$8, 0) * H5736</f>
        <v>0</v>
      </c>
      <c r="L5736" s="2">
        <f>IF(B5736 &gt;= D5736*Inputs!$B$10, MAX(B5736 - E5736/Inputs!$B$5 - Inputs!$B$8, 0) * I5736, 0)</f>
        <v>0</v>
      </c>
      <c r="M5736" s="2">
        <f t="shared" si="1070"/>
        <v>0</v>
      </c>
      <c r="N5736" s="3" t="str">
        <f t="shared" si="1071"/>
        <v>Idle</v>
      </c>
      <c r="O5736" s="3" t="str">
        <f t="shared" si="1079"/>
        <v>Idle</v>
      </c>
      <c r="P5736" s="2">
        <f t="shared" si="1072"/>
        <v>0</v>
      </c>
      <c r="Q5736" s="2">
        <f t="shared" si="1073"/>
        <v>0</v>
      </c>
      <c r="R5736" s="2">
        <f t="shared" si="1074"/>
        <v>0</v>
      </c>
      <c r="S5736" s="2">
        <f t="shared" si="1075"/>
        <v>0</v>
      </c>
      <c r="T5736" s="2">
        <f t="shared" si="1076"/>
        <v>0</v>
      </c>
      <c r="U5736" s="2">
        <f>IF(O5736="Reg", R5736 * Inputs!$B$7, 0)</f>
        <v>0</v>
      </c>
      <c r="V5736" s="2">
        <f>MAX(F5736 + P5736*Inputs!$B$15 - (Q5736/Inputs!$B$16) - U5736, 0)</f>
        <v>0</v>
      </c>
    </row>
    <row r="5737" spans="1:22" x14ac:dyDescent="0.3">
      <c r="A5737" s="1">
        <v>46261.958333333343</v>
      </c>
      <c r="B5737" s="2">
        <v>40.218587876893153</v>
      </c>
      <c r="C5737" s="2">
        <v>5.2819010266670317</v>
      </c>
      <c r="D5737" s="2">
        <f t="shared" si="1068"/>
        <v>36.40701262954159</v>
      </c>
      <c r="E5737" s="2">
        <f t="shared" si="1069"/>
        <v>14.135808660169433</v>
      </c>
      <c r="F5737" s="2">
        <f t="shared" si="1077"/>
        <v>0</v>
      </c>
      <c r="G5737" s="2">
        <f t="shared" si="1078"/>
        <v>340</v>
      </c>
      <c r="H5737" s="2">
        <f>MIN(Inputs!$B$2, (Inputs!$B$14 - F5737)/Inputs!$B$15)</f>
        <v>170</v>
      </c>
      <c r="I5737" s="2">
        <f>MAX(MIN(Inputs!$B$2, F5737*Inputs!$B$16, Inputs!$B$14*Inputs!$B$4 - G5737), 0)</f>
        <v>0</v>
      </c>
      <c r="J5737" s="2">
        <f>MAX(MIN(Inputs!$B$2, F5737*Inputs!$B$16, (Inputs!$B$14-F5737)/Inputs!$B$15)*Inputs!$B$9, 0)</f>
        <v>0</v>
      </c>
      <c r="K5737" s="2">
        <f>MAX(E5737*Inputs!$B$5 - B5737 - Inputs!$B$8, 0) * H5737</f>
        <v>0</v>
      </c>
      <c r="L5737" s="2">
        <f>IF(B5737 &gt;= D5737*Inputs!$B$10, MAX(B5737 - E5737/Inputs!$B$5 - Inputs!$B$8, 0) * I5737, 0)</f>
        <v>0</v>
      </c>
      <c r="M5737" s="2">
        <f t="shared" si="1070"/>
        <v>0</v>
      </c>
      <c r="N5737" s="3" t="str">
        <f t="shared" si="1071"/>
        <v>Idle</v>
      </c>
      <c r="O5737" s="3" t="str">
        <f t="shared" si="1079"/>
        <v>Idle</v>
      </c>
      <c r="P5737" s="2">
        <f t="shared" si="1072"/>
        <v>0</v>
      </c>
      <c r="Q5737" s="2">
        <f t="shared" si="1073"/>
        <v>0</v>
      </c>
      <c r="R5737" s="2">
        <f t="shared" si="1074"/>
        <v>0</v>
      </c>
      <c r="S5737" s="2">
        <f t="shared" si="1075"/>
        <v>0</v>
      </c>
      <c r="T5737" s="2">
        <f t="shared" si="1076"/>
        <v>0</v>
      </c>
      <c r="U5737" s="2">
        <f>IF(O5737="Reg", R5737 * Inputs!$B$7, 0)</f>
        <v>0</v>
      </c>
      <c r="V5737" s="2">
        <f>MAX(F5737 + P5737*Inputs!$B$15 - (Q5737/Inputs!$B$16) - U5737, 0)</f>
        <v>0</v>
      </c>
    </row>
    <row r="5738" spans="1:22" x14ac:dyDescent="0.3">
      <c r="A5738" s="1">
        <v>46262</v>
      </c>
      <c r="B5738" s="2">
        <v>29.62391395548612</v>
      </c>
      <c r="C5738" s="2">
        <v>3.664425254222532</v>
      </c>
      <c r="D5738" s="2">
        <f t="shared" si="1068"/>
        <v>56.444016802550692</v>
      </c>
      <c r="E5738" s="2">
        <f t="shared" si="1069"/>
        <v>7.4327106806872409</v>
      </c>
      <c r="F5738" s="2">
        <f t="shared" si="1077"/>
        <v>0</v>
      </c>
      <c r="G5738" s="2">
        <f t="shared" si="1078"/>
        <v>0</v>
      </c>
      <c r="H5738" s="2">
        <f>MIN(Inputs!$B$2, (Inputs!$B$14 - F5738)/Inputs!$B$15)</f>
        <v>170</v>
      </c>
      <c r="I5738" s="2">
        <f>MAX(MIN(Inputs!$B$2, F5738*Inputs!$B$16, Inputs!$B$14*Inputs!$B$4 - G5738), 0)</f>
        <v>0</v>
      </c>
      <c r="J5738" s="2">
        <f>MAX(MIN(Inputs!$B$2, F5738*Inputs!$B$16, (Inputs!$B$14-F5738)/Inputs!$B$15)*Inputs!$B$9, 0)</f>
        <v>0</v>
      </c>
      <c r="K5738" s="2">
        <f>MAX(E5738*Inputs!$B$5 - B5738 - Inputs!$B$8, 0) * H5738</f>
        <v>0</v>
      </c>
      <c r="L5738" s="2">
        <f>IF(B5738 &gt;= D5738*Inputs!$B$10, MAX(B5738 - E5738/Inputs!$B$5 - Inputs!$B$8, 0) * I5738, 0)</f>
        <v>0</v>
      </c>
      <c r="M5738" s="2">
        <f t="shared" si="1070"/>
        <v>0</v>
      </c>
      <c r="N5738" s="3" t="str">
        <f t="shared" si="1071"/>
        <v>Idle</v>
      </c>
      <c r="O5738" s="3" t="str">
        <f t="shared" si="1079"/>
        <v>Idle</v>
      </c>
      <c r="P5738" s="2">
        <f t="shared" si="1072"/>
        <v>0</v>
      </c>
      <c r="Q5738" s="2">
        <f t="shared" si="1073"/>
        <v>0</v>
      </c>
      <c r="R5738" s="2">
        <f t="shared" si="1074"/>
        <v>0</v>
      </c>
      <c r="S5738" s="2">
        <f t="shared" si="1075"/>
        <v>0</v>
      </c>
      <c r="T5738" s="2">
        <f t="shared" si="1076"/>
        <v>0</v>
      </c>
      <c r="U5738" s="2">
        <f>IF(O5738="Reg", R5738 * Inputs!$B$7, 0)</f>
        <v>0</v>
      </c>
      <c r="V5738" s="2">
        <f>MAX(F5738 + P5738*Inputs!$B$15 - (Q5738/Inputs!$B$16) - U5738, 0)</f>
        <v>0</v>
      </c>
    </row>
    <row r="5739" spans="1:22" x14ac:dyDescent="0.3">
      <c r="A5739" s="1">
        <v>46262.041666666657</v>
      </c>
      <c r="B5739" s="2">
        <v>14.972350128637331</v>
      </c>
      <c r="C5739" s="2">
        <v>8.8940656596412708</v>
      </c>
      <c r="D5739" s="2">
        <f t="shared" si="1068"/>
        <v>56.444016802550692</v>
      </c>
      <c r="E5739" s="2">
        <f t="shared" si="1069"/>
        <v>2.4953916881062219</v>
      </c>
      <c r="F5739" s="2">
        <f t="shared" si="1077"/>
        <v>0</v>
      </c>
      <c r="G5739" s="2">
        <f t="shared" si="1078"/>
        <v>0</v>
      </c>
      <c r="H5739" s="2">
        <f>MIN(Inputs!$B$2, (Inputs!$B$14 - F5739)/Inputs!$B$15)</f>
        <v>170</v>
      </c>
      <c r="I5739" s="2">
        <f>MAX(MIN(Inputs!$B$2, F5739*Inputs!$B$16, Inputs!$B$14*Inputs!$B$4 - G5739), 0)</f>
        <v>0</v>
      </c>
      <c r="J5739" s="2">
        <f>MAX(MIN(Inputs!$B$2, F5739*Inputs!$B$16, (Inputs!$B$14-F5739)/Inputs!$B$15)*Inputs!$B$9, 0)</f>
        <v>0</v>
      </c>
      <c r="K5739" s="2">
        <f>MAX(E5739*Inputs!$B$5 - B5739 - Inputs!$B$8, 0) * H5739</f>
        <v>0</v>
      </c>
      <c r="L5739" s="2">
        <f>IF(B5739 &gt;= D5739*Inputs!$B$10, MAX(B5739 - E5739/Inputs!$B$5 - Inputs!$B$8, 0) * I5739, 0)</f>
        <v>0</v>
      </c>
      <c r="M5739" s="2">
        <f t="shared" si="1070"/>
        <v>0</v>
      </c>
      <c r="N5739" s="3" t="str">
        <f t="shared" si="1071"/>
        <v>Idle</v>
      </c>
      <c r="O5739" s="3" t="str">
        <f t="shared" si="1079"/>
        <v>Idle</v>
      </c>
      <c r="P5739" s="2">
        <f t="shared" si="1072"/>
        <v>0</v>
      </c>
      <c r="Q5739" s="2">
        <f t="shared" si="1073"/>
        <v>0</v>
      </c>
      <c r="R5739" s="2">
        <f t="shared" si="1074"/>
        <v>0</v>
      </c>
      <c r="S5739" s="2">
        <f t="shared" si="1075"/>
        <v>0</v>
      </c>
      <c r="T5739" s="2">
        <f t="shared" si="1076"/>
        <v>0</v>
      </c>
      <c r="U5739" s="2">
        <f>IF(O5739="Reg", R5739 * Inputs!$B$7, 0)</f>
        <v>0</v>
      </c>
      <c r="V5739" s="2">
        <f>MAX(F5739 + P5739*Inputs!$B$15 - (Q5739/Inputs!$B$16) - U5739, 0)</f>
        <v>0</v>
      </c>
    </row>
    <row r="5740" spans="1:22" x14ac:dyDescent="0.3">
      <c r="A5740" s="1">
        <v>46262.083333333343</v>
      </c>
      <c r="B5740" s="2">
        <v>0</v>
      </c>
      <c r="C5740" s="2">
        <v>5.6784574884036134</v>
      </c>
      <c r="D5740" s="2">
        <f t="shared" si="1068"/>
        <v>56.444016802550692</v>
      </c>
      <c r="E5740" s="2">
        <f t="shared" si="1069"/>
        <v>0</v>
      </c>
      <c r="F5740" s="2">
        <f t="shared" si="1077"/>
        <v>0</v>
      </c>
      <c r="G5740" s="2">
        <f t="shared" si="1078"/>
        <v>0</v>
      </c>
      <c r="H5740" s="2">
        <f>MIN(Inputs!$B$2, (Inputs!$B$14 - F5740)/Inputs!$B$15)</f>
        <v>170</v>
      </c>
      <c r="I5740" s="2">
        <f>MAX(MIN(Inputs!$B$2, F5740*Inputs!$B$16, Inputs!$B$14*Inputs!$B$4 - G5740), 0)</f>
        <v>0</v>
      </c>
      <c r="J5740" s="2">
        <f>MAX(MIN(Inputs!$B$2, F5740*Inputs!$B$16, (Inputs!$B$14-F5740)/Inputs!$B$15)*Inputs!$B$9, 0)</f>
        <v>0</v>
      </c>
      <c r="K5740" s="2">
        <f>MAX(E5740*Inputs!$B$5 - B5740 - Inputs!$B$8, 0) * H5740</f>
        <v>0</v>
      </c>
      <c r="L5740" s="2">
        <f>IF(B5740 &gt;= D5740*Inputs!$B$10, MAX(B5740 - E5740/Inputs!$B$5 - Inputs!$B$8, 0) * I5740, 0)</f>
        <v>0</v>
      </c>
      <c r="M5740" s="2">
        <f t="shared" si="1070"/>
        <v>0</v>
      </c>
      <c r="N5740" s="3" t="str">
        <f t="shared" si="1071"/>
        <v>Idle</v>
      </c>
      <c r="O5740" s="3" t="str">
        <f t="shared" si="1079"/>
        <v>Idle</v>
      </c>
      <c r="P5740" s="2">
        <f t="shared" si="1072"/>
        <v>0</v>
      </c>
      <c r="Q5740" s="2">
        <f t="shared" si="1073"/>
        <v>0</v>
      </c>
      <c r="R5740" s="2">
        <f t="shared" si="1074"/>
        <v>0</v>
      </c>
      <c r="S5740" s="2">
        <f t="shared" si="1075"/>
        <v>0</v>
      </c>
      <c r="T5740" s="2">
        <f t="shared" si="1076"/>
        <v>0</v>
      </c>
      <c r="U5740" s="2">
        <f>IF(O5740="Reg", R5740 * Inputs!$B$7, 0)</f>
        <v>0</v>
      </c>
      <c r="V5740" s="2">
        <f>MAX(F5740 + P5740*Inputs!$B$15 - (Q5740/Inputs!$B$16) - U5740, 0)</f>
        <v>0</v>
      </c>
    </row>
    <row r="5741" spans="1:22" x14ac:dyDescent="0.3">
      <c r="A5741" s="1">
        <v>46262.125</v>
      </c>
      <c r="B5741" s="2">
        <v>0</v>
      </c>
      <c r="C5741" s="2">
        <v>3.908765047309787</v>
      </c>
      <c r="D5741" s="2">
        <f t="shared" si="1068"/>
        <v>56.444016802550692</v>
      </c>
      <c r="E5741" s="2">
        <f t="shared" si="1069"/>
        <v>27.108513097963367</v>
      </c>
      <c r="F5741" s="2">
        <f t="shared" si="1077"/>
        <v>0</v>
      </c>
      <c r="G5741" s="2">
        <f t="shared" si="1078"/>
        <v>0</v>
      </c>
      <c r="H5741" s="2">
        <f>MIN(Inputs!$B$2, (Inputs!$B$14 - F5741)/Inputs!$B$15)</f>
        <v>170</v>
      </c>
      <c r="I5741" s="2">
        <f>MAX(MIN(Inputs!$B$2, F5741*Inputs!$B$16, Inputs!$B$14*Inputs!$B$4 - G5741), 0)</f>
        <v>0</v>
      </c>
      <c r="J5741" s="2">
        <f>MAX(MIN(Inputs!$B$2, F5741*Inputs!$B$16, (Inputs!$B$14-F5741)/Inputs!$B$15)*Inputs!$B$9, 0)</f>
        <v>0</v>
      </c>
      <c r="K5741" s="2">
        <f>MAX(E5741*Inputs!$B$5 - B5741 - Inputs!$B$8, 0) * H5741</f>
        <v>655.43355945531994</v>
      </c>
      <c r="L5741" s="2">
        <f>IF(B5741 &gt;= D5741*Inputs!$B$10, MAX(B5741 - E5741/Inputs!$B$5 - Inputs!$B$8, 0) * I5741, 0)</f>
        <v>0</v>
      </c>
      <c r="M5741" s="2">
        <f t="shared" si="1070"/>
        <v>0</v>
      </c>
      <c r="N5741" s="3" t="str">
        <f t="shared" si="1071"/>
        <v>Charge</v>
      </c>
      <c r="O5741" s="3" t="str">
        <f t="shared" si="1079"/>
        <v>Charge</v>
      </c>
      <c r="P5741" s="2">
        <f t="shared" si="1072"/>
        <v>170</v>
      </c>
      <c r="Q5741" s="2">
        <f t="shared" si="1073"/>
        <v>0</v>
      </c>
      <c r="R5741" s="2">
        <f t="shared" si="1074"/>
        <v>0</v>
      </c>
      <c r="S5741" s="2">
        <f t="shared" si="1075"/>
        <v>0</v>
      </c>
      <c r="T5741" s="2">
        <f t="shared" si="1076"/>
        <v>0</v>
      </c>
      <c r="U5741" s="2">
        <f>IF(O5741="Reg", R5741 * Inputs!$B$7, 0)</f>
        <v>0</v>
      </c>
      <c r="V5741" s="2">
        <f>MAX(F5741 + P5741*Inputs!$B$15 - (Q5741/Inputs!$B$16) - U5741, 0)</f>
        <v>170</v>
      </c>
    </row>
    <row r="5742" spans="1:22" x14ac:dyDescent="0.3">
      <c r="A5742" s="1">
        <v>46262.166666666657</v>
      </c>
      <c r="B5742" s="2">
        <v>0</v>
      </c>
      <c r="C5742" s="2">
        <v>2.7091632234199419</v>
      </c>
      <c r="D5742" s="2">
        <f t="shared" si="1068"/>
        <v>56.444016802550692</v>
      </c>
      <c r="E5742" s="2">
        <f t="shared" si="1069"/>
        <v>27.108513097963367</v>
      </c>
      <c r="F5742" s="2">
        <f t="shared" si="1077"/>
        <v>170</v>
      </c>
      <c r="G5742" s="2">
        <f t="shared" si="1078"/>
        <v>0</v>
      </c>
      <c r="H5742" s="2">
        <f>MIN(Inputs!$B$2, (Inputs!$B$14 - F5742)/Inputs!$B$15)</f>
        <v>170</v>
      </c>
      <c r="I5742" s="2">
        <f>MAX(MIN(Inputs!$B$2, F5742*Inputs!$B$16, Inputs!$B$14*Inputs!$B$4 - G5742), 0)</f>
        <v>170</v>
      </c>
      <c r="J5742" s="2">
        <f>MAX(MIN(Inputs!$B$2, F5742*Inputs!$B$16, (Inputs!$B$14-F5742)/Inputs!$B$15)*Inputs!$B$9, 0)</f>
        <v>136</v>
      </c>
      <c r="K5742" s="2">
        <f>MAX(E5742*Inputs!$B$5 - B5742 - Inputs!$B$8, 0) * H5742</f>
        <v>655.43355945531994</v>
      </c>
      <c r="L5742" s="2">
        <f>IF(B5742 &gt;= D5742*Inputs!$B$10, MAX(B5742 - E5742/Inputs!$B$5 - Inputs!$B$8, 0) * I5742, 0)</f>
        <v>0</v>
      </c>
      <c r="M5742" s="2">
        <f t="shared" si="1070"/>
        <v>368.4461983851121</v>
      </c>
      <c r="N5742" s="3" t="str">
        <f t="shared" si="1071"/>
        <v>Charge</v>
      </c>
      <c r="O5742" s="3" t="str">
        <f t="shared" si="1079"/>
        <v>Charge</v>
      </c>
      <c r="P5742" s="2">
        <f t="shared" si="1072"/>
        <v>170</v>
      </c>
      <c r="Q5742" s="2">
        <f t="shared" si="1073"/>
        <v>0</v>
      </c>
      <c r="R5742" s="2">
        <f t="shared" si="1074"/>
        <v>0</v>
      </c>
      <c r="S5742" s="2">
        <f t="shared" si="1075"/>
        <v>0</v>
      </c>
      <c r="T5742" s="2">
        <f t="shared" si="1076"/>
        <v>0</v>
      </c>
      <c r="U5742" s="2">
        <f>IF(O5742="Reg", R5742 * Inputs!$B$7, 0)</f>
        <v>0</v>
      </c>
      <c r="V5742" s="2">
        <f>MAX(F5742 + P5742*Inputs!$B$15 - (Q5742/Inputs!$B$16) - U5742, 0)</f>
        <v>340</v>
      </c>
    </row>
    <row r="5743" spans="1:22" x14ac:dyDescent="0.3">
      <c r="A5743" s="1">
        <v>46262.208333333343</v>
      </c>
      <c r="B5743" s="2">
        <v>0</v>
      </c>
      <c r="C5743" s="2">
        <v>16.75203128740052</v>
      </c>
      <c r="D5743" s="2">
        <f t="shared" si="1068"/>
        <v>56.444016802550692</v>
      </c>
      <c r="E5743" s="2">
        <f t="shared" si="1069"/>
        <v>27.482784712059527</v>
      </c>
      <c r="F5743" s="2">
        <f t="shared" si="1077"/>
        <v>340</v>
      </c>
      <c r="G5743" s="2">
        <f t="shared" si="1078"/>
        <v>0</v>
      </c>
      <c r="H5743" s="2">
        <f>MIN(Inputs!$B$2, (Inputs!$B$14 - F5743)/Inputs!$B$15)</f>
        <v>0</v>
      </c>
      <c r="I5743" s="2">
        <f>MAX(MIN(Inputs!$B$2, F5743*Inputs!$B$16, Inputs!$B$14*Inputs!$B$4 - G5743), 0)</f>
        <v>170</v>
      </c>
      <c r="J5743" s="2">
        <f>MAX(MIN(Inputs!$B$2, F5743*Inputs!$B$16, (Inputs!$B$14-F5743)/Inputs!$B$15)*Inputs!$B$9, 0)</f>
        <v>0</v>
      </c>
      <c r="K5743" s="2">
        <f>MAX(E5743*Inputs!$B$5 - B5743 - Inputs!$B$8, 0) * H5743</f>
        <v>0</v>
      </c>
      <c r="L5743" s="2">
        <f>IF(B5743 &gt;= D5743*Inputs!$B$10, MAX(B5743 - E5743/Inputs!$B$5 - Inputs!$B$8, 0) * I5743, 0)</f>
        <v>0</v>
      </c>
      <c r="M5743" s="2">
        <f t="shared" si="1070"/>
        <v>0</v>
      </c>
      <c r="N5743" s="3" t="str">
        <f t="shared" si="1071"/>
        <v>Idle</v>
      </c>
      <c r="O5743" s="3" t="str">
        <f t="shared" si="1079"/>
        <v>Idle</v>
      </c>
      <c r="P5743" s="2">
        <f t="shared" si="1072"/>
        <v>0</v>
      </c>
      <c r="Q5743" s="2">
        <f t="shared" si="1073"/>
        <v>0</v>
      </c>
      <c r="R5743" s="2">
        <f t="shared" si="1074"/>
        <v>0</v>
      </c>
      <c r="S5743" s="2">
        <f t="shared" si="1075"/>
        <v>0</v>
      </c>
      <c r="T5743" s="2">
        <f t="shared" si="1076"/>
        <v>0</v>
      </c>
      <c r="U5743" s="2">
        <f>IF(O5743="Reg", R5743 * Inputs!$B$7, 0)</f>
        <v>0</v>
      </c>
      <c r="V5743" s="2">
        <f>MAX(F5743 + P5743*Inputs!$B$15 - (Q5743/Inputs!$B$16) - U5743, 0)</f>
        <v>340</v>
      </c>
    </row>
    <row r="5744" spans="1:22" x14ac:dyDescent="0.3">
      <c r="A5744" s="1">
        <v>46262.25</v>
      </c>
      <c r="B5744" s="2">
        <v>0</v>
      </c>
      <c r="C5744" s="2">
        <v>7.3842566081056766</v>
      </c>
      <c r="D5744" s="2">
        <f t="shared" si="1068"/>
        <v>56.444016802550692</v>
      </c>
      <c r="E5744" s="2">
        <f t="shared" si="1069"/>
        <v>31.902772982986829</v>
      </c>
      <c r="F5744" s="2">
        <f t="shared" si="1077"/>
        <v>340</v>
      </c>
      <c r="G5744" s="2">
        <f t="shared" si="1078"/>
        <v>0</v>
      </c>
      <c r="H5744" s="2">
        <f>MIN(Inputs!$B$2, (Inputs!$B$14 - F5744)/Inputs!$B$15)</f>
        <v>0</v>
      </c>
      <c r="I5744" s="2">
        <f>MAX(MIN(Inputs!$B$2, F5744*Inputs!$B$16, Inputs!$B$14*Inputs!$B$4 - G5744), 0)</f>
        <v>170</v>
      </c>
      <c r="J5744" s="2">
        <f>MAX(MIN(Inputs!$B$2, F5744*Inputs!$B$16, (Inputs!$B$14-F5744)/Inputs!$B$15)*Inputs!$B$9, 0)</f>
        <v>0</v>
      </c>
      <c r="K5744" s="2">
        <f>MAX(E5744*Inputs!$B$5 - B5744 - Inputs!$B$8, 0) * H5744</f>
        <v>0</v>
      </c>
      <c r="L5744" s="2">
        <f>IF(B5744 &gt;= D5744*Inputs!$B$10, MAX(B5744 - E5744/Inputs!$B$5 - Inputs!$B$8, 0) * I5744, 0)</f>
        <v>0</v>
      </c>
      <c r="M5744" s="2">
        <f t="shared" si="1070"/>
        <v>0</v>
      </c>
      <c r="N5744" s="3" t="str">
        <f t="shared" si="1071"/>
        <v>Idle</v>
      </c>
      <c r="O5744" s="3" t="str">
        <f t="shared" si="1079"/>
        <v>Idle</v>
      </c>
      <c r="P5744" s="2">
        <f t="shared" si="1072"/>
        <v>0</v>
      </c>
      <c r="Q5744" s="2">
        <f t="shared" si="1073"/>
        <v>0</v>
      </c>
      <c r="R5744" s="2">
        <f t="shared" si="1074"/>
        <v>0</v>
      </c>
      <c r="S5744" s="2">
        <f t="shared" si="1075"/>
        <v>0</v>
      </c>
      <c r="T5744" s="2">
        <f t="shared" si="1076"/>
        <v>0</v>
      </c>
      <c r="U5744" s="2">
        <f>IF(O5744="Reg", R5744 * Inputs!$B$7, 0)</f>
        <v>0</v>
      </c>
      <c r="V5744" s="2">
        <f>MAX(F5744 + P5744*Inputs!$B$15 - (Q5744/Inputs!$B$16) - U5744, 0)</f>
        <v>340</v>
      </c>
    </row>
    <row r="5745" spans="1:22" x14ac:dyDescent="0.3">
      <c r="A5745" s="1">
        <v>46262.291666666657</v>
      </c>
      <c r="B5745" s="2">
        <v>0</v>
      </c>
      <c r="C5745" s="2">
        <v>25.273499873272499</v>
      </c>
      <c r="D5745" s="2">
        <f t="shared" si="1068"/>
        <v>56.444016802550692</v>
      </c>
      <c r="E5745" s="2">
        <f t="shared" si="1069"/>
        <v>67.110024418572934</v>
      </c>
      <c r="F5745" s="2">
        <f t="shared" si="1077"/>
        <v>340</v>
      </c>
      <c r="G5745" s="2">
        <f t="shared" si="1078"/>
        <v>0</v>
      </c>
      <c r="H5745" s="2">
        <f>MIN(Inputs!$B$2, (Inputs!$B$14 - F5745)/Inputs!$B$15)</f>
        <v>0</v>
      </c>
      <c r="I5745" s="2">
        <f>MAX(MIN(Inputs!$B$2, F5745*Inputs!$B$16, Inputs!$B$14*Inputs!$B$4 - G5745), 0)</f>
        <v>170</v>
      </c>
      <c r="J5745" s="2">
        <f>MAX(MIN(Inputs!$B$2, F5745*Inputs!$B$16, (Inputs!$B$14-F5745)/Inputs!$B$15)*Inputs!$B$9, 0)</f>
        <v>0</v>
      </c>
      <c r="K5745" s="2">
        <f>MAX(E5745*Inputs!$B$5 - B5745 - Inputs!$B$8, 0) * H5745</f>
        <v>0</v>
      </c>
      <c r="L5745" s="2">
        <f>IF(B5745 &gt;= D5745*Inputs!$B$10, MAX(B5745 - E5745/Inputs!$B$5 - Inputs!$B$8, 0) * I5745, 0)</f>
        <v>0</v>
      </c>
      <c r="M5745" s="2">
        <f t="shared" si="1070"/>
        <v>0</v>
      </c>
      <c r="N5745" s="3" t="str">
        <f t="shared" si="1071"/>
        <v>Idle</v>
      </c>
      <c r="O5745" s="3" t="str">
        <f t="shared" si="1079"/>
        <v>Idle</v>
      </c>
      <c r="P5745" s="2">
        <f t="shared" si="1072"/>
        <v>0</v>
      </c>
      <c r="Q5745" s="2">
        <f t="shared" si="1073"/>
        <v>0</v>
      </c>
      <c r="R5745" s="2">
        <f t="shared" si="1074"/>
        <v>0</v>
      </c>
      <c r="S5745" s="2">
        <f t="shared" si="1075"/>
        <v>0</v>
      </c>
      <c r="T5745" s="2">
        <f t="shared" si="1076"/>
        <v>0</v>
      </c>
      <c r="U5745" s="2">
        <f>IF(O5745="Reg", R5745 * Inputs!$B$7, 0)</f>
        <v>0</v>
      </c>
      <c r="V5745" s="2">
        <f>MAX(F5745 + P5745*Inputs!$B$15 - (Q5745/Inputs!$B$16) - U5745, 0)</f>
        <v>340</v>
      </c>
    </row>
    <row r="5746" spans="1:22" x14ac:dyDescent="0.3">
      <c r="A5746" s="1">
        <v>46262.333333333343</v>
      </c>
      <c r="B5746" s="2">
        <v>162.6510785877802</v>
      </c>
      <c r="C5746" s="2">
        <v>2.9226186806555252</v>
      </c>
      <c r="D5746" s="2">
        <f t="shared" si="1068"/>
        <v>56.444016802550692</v>
      </c>
      <c r="E5746" s="2">
        <f t="shared" si="1069"/>
        <v>75.42605753459118</v>
      </c>
      <c r="F5746" s="2">
        <f t="shared" si="1077"/>
        <v>340</v>
      </c>
      <c r="G5746" s="2">
        <f t="shared" si="1078"/>
        <v>0</v>
      </c>
      <c r="H5746" s="2">
        <f>MIN(Inputs!$B$2, (Inputs!$B$14 - F5746)/Inputs!$B$15)</f>
        <v>0</v>
      </c>
      <c r="I5746" s="2">
        <f>MAX(MIN(Inputs!$B$2, F5746*Inputs!$B$16, Inputs!$B$14*Inputs!$B$4 - G5746), 0)</f>
        <v>170</v>
      </c>
      <c r="J5746" s="2">
        <f>MAX(MIN(Inputs!$B$2, F5746*Inputs!$B$16, (Inputs!$B$14-F5746)/Inputs!$B$15)*Inputs!$B$9, 0)</f>
        <v>0</v>
      </c>
      <c r="K5746" s="2">
        <f>MAX(E5746*Inputs!$B$5 - B5746 - Inputs!$B$8, 0) * H5746</f>
        <v>0</v>
      </c>
      <c r="L5746" s="2">
        <f>IF(B5746 &gt;= D5746*Inputs!$B$10, MAX(B5746 - E5746/Inputs!$B$5 - Inputs!$B$8, 0) * I5746, 0)</f>
        <v>9679.7404271038849</v>
      </c>
      <c r="M5746" s="2">
        <f t="shared" si="1070"/>
        <v>0</v>
      </c>
      <c r="N5746" s="3" t="str">
        <f t="shared" si="1071"/>
        <v>Discharge</v>
      </c>
      <c r="O5746" s="3" t="str">
        <f t="shared" si="1079"/>
        <v>Discharge</v>
      </c>
      <c r="P5746" s="2">
        <f t="shared" si="1072"/>
        <v>0</v>
      </c>
      <c r="Q5746" s="2">
        <f t="shared" si="1073"/>
        <v>170</v>
      </c>
      <c r="R5746" s="2">
        <f t="shared" si="1074"/>
        <v>0</v>
      </c>
      <c r="S5746" s="2">
        <f t="shared" si="1075"/>
        <v>27650.683359922634</v>
      </c>
      <c r="T5746" s="2">
        <f t="shared" si="1076"/>
        <v>0</v>
      </c>
      <c r="U5746" s="2">
        <f>IF(O5746="Reg", R5746 * Inputs!$B$7, 0)</f>
        <v>0</v>
      </c>
      <c r="V5746" s="2">
        <f>MAX(F5746 + P5746*Inputs!$B$15 - (Q5746/Inputs!$B$16) - U5746, 0)</f>
        <v>170</v>
      </c>
    </row>
    <row r="5747" spans="1:22" x14ac:dyDescent="0.3">
      <c r="A5747" s="1">
        <v>46262.375</v>
      </c>
      <c r="B5747" s="2">
        <v>0</v>
      </c>
      <c r="C5747" s="2">
        <v>3.185423586697965</v>
      </c>
      <c r="D5747" s="2">
        <f t="shared" si="1068"/>
        <v>56.444016802550692</v>
      </c>
      <c r="E5747" s="2">
        <f t="shared" si="1069"/>
        <v>80.657793937129583</v>
      </c>
      <c r="F5747" s="2">
        <f t="shared" si="1077"/>
        <v>170</v>
      </c>
      <c r="G5747" s="2">
        <f t="shared" si="1078"/>
        <v>170</v>
      </c>
      <c r="H5747" s="2">
        <f>MIN(Inputs!$B$2, (Inputs!$B$14 - F5747)/Inputs!$B$15)</f>
        <v>170</v>
      </c>
      <c r="I5747" s="2">
        <f>MAX(MIN(Inputs!$B$2, F5747*Inputs!$B$16, Inputs!$B$14*Inputs!$B$4 - G5747), 0)</f>
        <v>170</v>
      </c>
      <c r="J5747" s="2">
        <f>MAX(MIN(Inputs!$B$2, F5747*Inputs!$B$16, (Inputs!$B$14-F5747)/Inputs!$B$15)*Inputs!$B$9, 0)</f>
        <v>136</v>
      </c>
      <c r="K5747" s="2">
        <f>MAX(E5747*Inputs!$B$5 - B5747 - Inputs!$B$8, 0) * H5747</f>
        <v>8666.4059729945857</v>
      </c>
      <c r="L5747" s="2">
        <f>IF(B5747 &gt;= D5747*Inputs!$B$10, MAX(B5747 - E5747/Inputs!$B$5 - Inputs!$B$8, 0) * I5747, 0)</f>
        <v>0</v>
      </c>
      <c r="M5747" s="2">
        <f t="shared" si="1070"/>
        <v>433.21760779092324</v>
      </c>
      <c r="N5747" s="3" t="str">
        <f t="shared" si="1071"/>
        <v>Charge</v>
      </c>
      <c r="O5747" s="3" t="str">
        <f t="shared" si="1079"/>
        <v>Discharge</v>
      </c>
      <c r="P5747" s="2">
        <f t="shared" si="1072"/>
        <v>0</v>
      </c>
      <c r="Q5747" s="2">
        <f t="shared" si="1073"/>
        <v>170</v>
      </c>
      <c r="R5747" s="2">
        <f t="shared" si="1074"/>
        <v>0</v>
      </c>
      <c r="S5747" s="2">
        <f t="shared" si="1075"/>
        <v>0</v>
      </c>
      <c r="T5747" s="2">
        <f t="shared" si="1076"/>
        <v>0</v>
      </c>
      <c r="U5747" s="2">
        <f>IF(O5747="Reg", R5747 * Inputs!$B$7, 0)</f>
        <v>0</v>
      </c>
      <c r="V5747" s="2">
        <f>MAX(F5747 + P5747*Inputs!$B$15 - (Q5747/Inputs!$B$16) - U5747, 0)</f>
        <v>0</v>
      </c>
    </row>
    <row r="5748" spans="1:22" x14ac:dyDescent="0.3">
      <c r="A5748" s="1">
        <v>46262.416666666657</v>
      </c>
      <c r="B5748" s="2">
        <v>2.2456296845769468</v>
      </c>
      <c r="C5748" s="2">
        <v>7.0615500123937878</v>
      </c>
      <c r="D5748" s="2">
        <f t="shared" si="1068"/>
        <v>56.444016802550692</v>
      </c>
      <c r="E5748" s="2">
        <f t="shared" si="1069"/>
        <v>93.283707933260629</v>
      </c>
      <c r="F5748" s="2">
        <f t="shared" si="1077"/>
        <v>0</v>
      </c>
      <c r="G5748" s="2">
        <f t="shared" si="1078"/>
        <v>340</v>
      </c>
      <c r="H5748" s="2">
        <f>MIN(Inputs!$B$2, (Inputs!$B$14 - F5748)/Inputs!$B$15)</f>
        <v>170</v>
      </c>
      <c r="I5748" s="2">
        <f>MAX(MIN(Inputs!$B$2, F5748*Inputs!$B$16, Inputs!$B$14*Inputs!$B$4 - G5748), 0)</f>
        <v>0</v>
      </c>
      <c r="J5748" s="2">
        <f>MAX(MIN(Inputs!$B$2, F5748*Inputs!$B$16, (Inputs!$B$14-F5748)/Inputs!$B$15)*Inputs!$B$9, 0)</f>
        <v>0</v>
      </c>
      <c r="K5748" s="2">
        <f>MAX(E5748*Inputs!$B$5 - B5748 - Inputs!$B$8, 0) * H5748</f>
        <v>10173.485660437711</v>
      </c>
      <c r="L5748" s="2">
        <f>IF(B5748 &gt;= D5748*Inputs!$B$10, MAX(B5748 - E5748/Inputs!$B$5 - Inputs!$B$8, 0) * I5748, 0)</f>
        <v>0</v>
      </c>
      <c r="M5748" s="2">
        <f t="shared" si="1070"/>
        <v>0</v>
      </c>
      <c r="N5748" s="3" t="str">
        <f t="shared" si="1071"/>
        <v>Charge</v>
      </c>
      <c r="O5748" s="3" t="str">
        <f t="shared" si="1079"/>
        <v>Charge</v>
      </c>
      <c r="P5748" s="2">
        <f t="shared" si="1072"/>
        <v>170</v>
      </c>
      <c r="Q5748" s="2">
        <f t="shared" si="1073"/>
        <v>0</v>
      </c>
      <c r="R5748" s="2">
        <f t="shared" si="1074"/>
        <v>0</v>
      </c>
      <c r="S5748" s="2">
        <f t="shared" si="1075"/>
        <v>-381.75704637808093</v>
      </c>
      <c r="T5748" s="2">
        <f t="shared" si="1076"/>
        <v>0</v>
      </c>
      <c r="U5748" s="2">
        <f>IF(O5748="Reg", R5748 * Inputs!$B$7, 0)</f>
        <v>0</v>
      </c>
      <c r="V5748" s="2">
        <f>MAX(F5748 + P5748*Inputs!$B$15 - (Q5748/Inputs!$B$16) - U5748, 0)</f>
        <v>170</v>
      </c>
    </row>
    <row r="5749" spans="1:22" x14ac:dyDescent="0.3">
      <c r="A5749" s="1">
        <v>46262.458333333343</v>
      </c>
      <c r="B5749" s="2">
        <v>26.519929625563801</v>
      </c>
      <c r="C5749" s="2">
        <v>4.01602056620957</v>
      </c>
      <c r="D5749" s="2">
        <f t="shared" si="1068"/>
        <v>56.444016802550692</v>
      </c>
      <c r="E5749" s="2">
        <f t="shared" si="1069"/>
        <v>106.67113376865878</v>
      </c>
      <c r="F5749" s="2">
        <f t="shared" si="1077"/>
        <v>170</v>
      </c>
      <c r="G5749" s="2">
        <f t="shared" si="1078"/>
        <v>340</v>
      </c>
      <c r="H5749" s="2">
        <f>MIN(Inputs!$B$2, (Inputs!$B$14 - F5749)/Inputs!$B$15)</f>
        <v>170</v>
      </c>
      <c r="I5749" s="2">
        <f>MAX(MIN(Inputs!$B$2, F5749*Inputs!$B$16, Inputs!$B$14*Inputs!$B$4 - G5749), 0)</f>
        <v>0</v>
      </c>
      <c r="J5749" s="2">
        <f>MAX(MIN(Inputs!$B$2, F5749*Inputs!$B$16, (Inputs!$B$14-F5749)/Inputs!$B$15)*Inputs!$B$9, 0)</f>
        <v>136</v>
      </c>
      <c r="K5749" s="2">
        <f>MAX(E5749*Inputs!$B$5 - B5749 - Inputs!$B$8, 0) * H5749</f>
        <v>8049.6135754455063</v>
      </c>
      <c r="L5749" s="2">
        <f>IF(B5749 &gt;= D5749*Inputs!$B$10, MAX(B5749 - E5749/Inputs!$B$5 - Inputs!$B$8, 0) * I5749, 0)</f>
        <v>0</v>
      </c>
      <c r="M5749" s="2">
        <f t="shared" si="1070"/>
        <v>546.17879700450158</v>
      </c>
      <c r="N5749" s="3" t="str">
        <f t="shared" si="1071"/>
        <v>Charge</v>
      </c>
      <c r="O5749" s="3" t="str">
        <f t="shared" si="1079"/>
        <v>Charge</v>
      </c>
      <c r="P5749" s="2">
        <f t="shared" si="1072"/>
        <v>170</v>
      </c>
      <c r="Q5749" s="2">
        <f t="shared" si="1073"/>
        <v>0</v>
      </c>
      <c r="R5749" s="2">
        <f t="shared" si="1074"/>
        <v>0</v>
      </c>
      <c r="S5749" s="2">
        <f t="shared" si="1075"/>
        <v>-4508.3880363458466</v>
      </c>
      <c r="T5749" s="2">
        <f t="shared" si="1076"/>
        <v>0</v>
      </c>
      <c r="U5749" s="2">
        <f>IF(O5749="Reg", R5749 * Inputs!$B$7, 0)</f>
        <v>0</v>
      </c>
      <c r="V5749" s="2">
        <f>MAX(F5749 + P5749*Inputs!$B$15 - (Q5749/Inputs!$B$16) - U5749, 0)</f>
        <v>340</v>
      </c>
    </row>
    <row r="5750" spans="1:22" x14ac:dyDescent="0.3">
      <c r="A5750" s="1">
        <v>46262.5</v>
      </c>
      <c r="B5750" s="2">
        <v>211.24350861351661</v>
      </c>
      <c r="C5750" s="2">
        <v>4.0867354476509519</v>
      </c>
      <c r="D5750" s="2">
        <f t="shared" si="1068"/>
        <v>56.444016802550692</v>
      </c>
      <c r="E5750" s="2">
        <f t="shared" si="1069"/>
        <v>114.90458915349841</v>
      </c>
      <c r="F5750" s="2">
        <f t="shared" si="1077"/>
        <v>340</v>
      </c>
      <c r="G5750" s="2">
        <f t="shared" si="1078"/>
        <v>340</v>
      </c>
      <c r="H5750" s="2">
        <f>MIN(Inputs!$B$2, (Inputs!$B$14 - F5750)/Inputs!$B$15)</f>
        <v>0</v>
      </c>
      <c r="I5750" s="2">
        <f>MAX(MIN(Inputs!$B$2, F5750*Inputs!$B$16, Inputs!$B$14*Inputs!$B$4 - G5750), 0)</f>
        <v>0</v>
      </c>
      <c r="J5750" s="2">
        <f>MAX(MIN(Inputs!$B$2, F5750*Inputs!$B$16, (Inputs!$B$14-F5750)/Inputs!$B$15)*Inputs!$B$9, 0)</f>
        <v>0</v>
      </c>
      <c r="K5750" s="2">
        <f>MAX(E5750*Inputs!$B$5 - B5750 - Inputs!$B$8, 0) * H5750</f>
        <v>0</v>
      </c>
      <c r="L5750" s="2">
        <f>IF(B5750 &gt;= D5750*Inputs!$B$10, MAX(B5750 - E5750/Inputs!$B$5 - Inputs!$B$8, 0) * I5750, 0)</f>
        <v>0</v>
      </c>
      <c r="M5750" s="2">
        <f t="shared" si="1070"/>
        <v>0</v>
      </c>
      <c r="N5750" s="3" t="str">
        <f t="shared" si="1071"/>
        <v>Idle</v>
      </c>
      <c r="O5750" s="3" t="str">
        <f t="shared" si="1079"/>
        <v>Idle</v>
      </c>
      <c r="P5750" s="2">
        <f t="shared" si="1072"/>
        <v>0</v>
      </c>
      <c r="Q5750" s="2">
        <f t="shared" si="1073"/>
        <v>0</v>
      </c>
      <c r="R5750" s="2">
        <f t="shared" si="1074"/>
        <v>0</v>
      </c>
      <c r="S5750" s="2">
        <f t="shared" si="1075"/>
        <v>0</v>
      </c>
      <c r="T5750" s="2">
        <f t="shared" si="1076"/>
        <v>0</v>
      </c>
      <c r="U5750" s="2">
        <f>IF(O5750="Reg", R5750 * Inputs!$B$7, 0)</f>
        <v>0</v>
      </c>
      <c r="V5750" s="2">
        <f>MAX(F5750 + P5750*Inputs!$B$15 - (Q5750/Inputs!$B$16) - U5750, 0)</f>
        <v>340</v>
      </c>
    </row>
    <row r="5751" spans="1:22" x14ac:dyDescent="0.3">
      <c r="A5751" s="1">
        <v>46262.541666666657</v>
      </c>
      <c r="B5751" s="2">
        <v>49.896198696109522</v>
      </c>
      <c r="C5751" s="2">
        <v>10.6019942603783</v>
      </c>
      <c r="D5751" s="2">
        <f t="shared" si="1068"/>
        <v>56.444016802550692</v>
      </c>
      <c r="E5751" s="2">
        <f t="shared" si="1069"/>
        <v>94.090299407090924</v>
      </c>
      <c r="F5751" s="2">
        <f t="shared" si="1077"/>
        <v>340</v>
      </c>
      <c r="G5751" s="2">
        <f t="shared" si="1078"/>
        <v>340</v>
      </c>
      <c r="H5751" s="2">
        <f>MIN(Inputs!$B$2, (Inputs!$B$14 - F5751)/Inputs!$B$15)</f>
        <v>0</v>
      </c>
      <c r="I5751" s="2">
        <f>MAX(MIN(Inputs!$B$2, F5751*Inputs!$B$16, Inputs!$B$14*Inputs!$B$4 - G5751), 0)</f>
        <v>0</v>
      </c>
      <c r="J5751" s="2">
        <f>MAX(MIN(Inputs!$B$2, F5751*Inputs!$B$16, (Inputs!$B$14-F5751)/Inputs!$B$15)*Inputs!$B$9, 0)</f>
        <v>0</v>
      </c>
      <c r="K5751" s="2">
        <f>MAX(E5751*Inputs!$B$5 - B5751 - Inputs!$B$8, 0) * H5751</f>
        <v>0</v>
      </c>
      <c r="L5751" s="2">
        <f>IF(B5751 &gt;= D5751*Inputs!$B$10, MAX(B5751 - E5751/Inputs!$B$5 - Inputs!$B$8, 0) * I5751, 0)</f>
        <v>0</v>
      </c>
      <c r="M5751" s="2">
        <f t="shared" si="1070"/>
        <v>0</v>
      </c>
      <c r="N5751" s="3" t="str">
        <f t="shared" si="1071"/>
        <v>Idle</v>
      </c>
      <c r="O5751" s="3" t="str">
        <f t="shared" si="1079"/>
        <v>Idle</v>
      </c>
      <c r="P5751" s="2">
        <f t="shared" si="1072"/>
        <v>0</v>
      </c>
      <c r="Q5751" s="2">
        <f t="shared" si="1073"/>
        <v>0</v>
      </c>
      <c r="R5751" s="2">
        <f t="shared" si="1074"/>
        <v>0</v>
      </c>
      <c r="S5751" s="2">
        <f t="shared" si="1075"/>
        <v>0</v>
      </c>
      <c r="T5751" s="2">
        <f t="shared" si="1076"/>
        <v>0</v>
      </c>
      <c r="U5751" s="2">
        <f>IF(O5751="Reg", R5751 * Inputs!$B$7, 0)</f>
        <v>0</v>
      </c>
      <c r="V5751" s="2">
        <f>MAX(F5751 + P5751*Inputs!$B$15 - (Q5751/Inputs!$B$16) - U5751, 0)</f>
        <v>340</v>
      </c>
    </row>
    <row r="5752" spans="1:22" x14ac:dyDescent="0.3">
      <c r="A5752" s="1">
        <v>46262.583333333343</v>
      </c>
      <c r="B5752" s="2">
        <v>194.04149700301059</v>
      </c>
      <c r="C5752" s="2">
        <v>2.0921918993430642</v>
      </c>
      <c r="D5752" s="2">
        <f t="shared" si="1068"/>
        <v>56.444016802550692</v>
      </c>
      <c r="E5752" s="2">
        <f t="shared" si="1069"/>
        <v>100.85667887582566</v>
      </c>
      <c r="F5752" s="2">
        <f t="shared" si="1077"/>
        <v>340</v>
      </c>
      <c r="G5752" s="2">
        <f t="shared" si="1078"/>
        <v>340</v>
      </c>
      <c r="H5752" s="2">
        <f>MIN(Inputs!$B$2, (Inputs!$B$14 - F5752)/Inputs!$B$15)</f>
        <v>0</v>
      </c>
      <c r="I5752" s="2">
        <f>MAX(MIN(Inputs!$B$2, F5752*Inputs!$B$16, Inputs!$B$14*Inputs!$B$4 - G5752), 0)</f>
        <v>0</v>
      </c>
      <c r="J5752" s="2">
        <f>MAX(MIN(Inputs!$B$2, F5752*Inputs!$B$16, (Inputs!$B$14-F5752)/Inputs!$B$15)*Inputs!$B$9, 0)</f>
        <v>0</v>
      </c>
      <c r="K5752" s="2">
        <f>MAX(E5752*Inputs!$B$5 - B5752 - Inputs!$B$8, 0) * H5752</f>
        <v>0</v>
      </c>
      <c r="L5752" s="2">
        <f>IF(B5752 &gt;= D5752*Inputs!$B$10, MAX(B5752 - E5752/Inputs!$B$5 - Inputs!$B$8, 0) * I5752, 0)</f>
        <v>0</v>
      </c>
      <c r="M5752" s="2">
        <f t="shared" si="1070"/>
        <v>0</v>
      </c>
      <c r="N5752" s="3" t="str">
        <f t="shared" si="1071"/>
        <v>Idle</v>
      </c>
      <c r="O5752" s="3" t="str">
        <f t="shared" si="1079"/>
        <v>Idle</v>
      </c>
      <c r="P5752" s="2">
        <f t="shared" si="1072"/>
        <v>0</v>
      </c>
      <c r="Q5752" s="2">
        <f t="shared" si="1073"/>
        <v>0</v>
      </c>
      <c r="R5752" s="2">
        <f t="shared" si="1074"/>
        <v>0</v>
      </c>
      <c r="S5752" s="2">
        <f t="shared" si="1075"/>
        <v>0</v>
      </c>
      <c r="T5752" s="2">
        <f t="shared" si="1076"/>
        <v>0</v>
      </c>
      <c r="U5752" s="2">
        <f>IF(O5752="Reg", R5752 * Inputs!$B$7, 0)</f>
        <v>0</v>
      </c>
      <c r="V5752" s="2">
        <f>MAX(F5752 + P5752*Inputs!$B$15 - (Q5752/Inputs!$B$16) - U5752, 0)</f>
        <v>340</v>
      </c>
    </row>
    <row r="5753" spans="1:22" x14ac:dyDescent="0.3">
      <c r="A5753" s="1">
        <v>46262.625</v>
      </c>
      <c r="B5753" s="2">
        <v>75.755483976786238</v>
      </c>
      <c r="C5753" s="2">
        <v>5.3788954833026112</v>
      </c>
      <c r="D5753" s="2">
        <f t="shared" si="1068"/>
        <v>56.444016802550692</v>
      </c>
      <c r="E5753" s="2">
        <f t="shared" si="1069"/>
        <v>81.365408901140157</v>
      </c>
      <c r="F5753" s="2">
        <f t="shared" si="1077"/>
        <v>340</v>
      </c>
      <c r="G5753" s="2">
        <f t="shared" si="1078"/>
        <v>340</v>
      </c>
      <c r="H5753" s="2">
        <f>MIN(Inputs!$B$2, (Inputs!$B$14 - F5753)/Inputs!$B$15)</f>
        <v>0</v>
      </c>
      <c r="I5753" s="2">
        <f>MAX(MIN(Inputs!$B$2, F5753*Inputs!$B$16, Inputs!$B$14*Inputs!$B$4 - G5753), 0)</f>
        <v>0</v>
      </c>
      <c r="J5753" s="2">
        <f>MAX(MIN(Inputs!$B$2, F5753*Inputs!$B$16, (Inputs!$B$14-F5753)/Inputs!$B$15)*Inputs!$B$9, 0)</f>
        <v>0</v>
      </c>
      <c r="K5753" s="2">
        <f>MAX(E5753*Inputs!$B$5 - B5753 - Inputs!$B$8, 0) * H5753</f>
        <v>0</v>
      </c>
      <c r="L5753" s="2">
        <f>IF(B5753 &gt;= D5753*Inputs!$B$10, MAX(B5753 - E5753/Inputs!$B$5 - Inputs!$B$8, 0) * I5753, 0)</f>
        <v>0</v>
      </c>
      <c r="M5753" s="2">
        <f t="shared" si="1070"/>
        <v>0</v>
      </c>
      <c r="N5753" s="3" t="str">
        <f t="shared" si="1071"/>
        <v>Idle</v>
      </c>
      <c r="O5753" s="3" t="str">
        <f t="shared" si="1079"/>
        <v>Idle</v>
      </c>
      <c r="P5753" s="2">
        <f t="shared" si="1072"/>
        <v>0</v>
      </c>
      <c r="Q5753" s="2">
        <f t="shared" si="1073"/>
        <v>0</v>
      </c>
      <c r="R5753" s="2">
        <f t="shared" si="1074"/>
        <v>0</v>
      </c>
      <c r="S5753" s="2">
        <f t="shared" si="1075"/>
        <v>0</v>
      </c>
      <c r="T5753" s="2">
        <f t="shared" si="1076"/>
        <v>0</v>
      </c>
      <c r="U5753" s="2">
        <f>IF(O5753="Reg", R5753 * Inputs!$B$7, 0)</f>
        <v>0</v>
      </c>
      <c r="V5753" s="2">
        <f>MAX(F5753 + P5753*Inputs!$B$15 - (Q5753/Inputs!$B$16) - U5753, 0)</f>
        <v>340</v>
      </c>
    </row>
    <row r="5754" spans="1:22" x14ac:dyDescent="0.3">
      <c r="A5754" s="1">
        <v>46262.666666666657</v>
      </c>
      <c r="B5754" s="2">
        <v>82.570184696965953</v>
      </c>
      <c r="C5754" s="2">
        <v>21.689454762364779</v>
      </c>
      <c r="D5754" s="2">
        <f t="shared" si="1068"/>
        <v>56.444016802550692</v>
      </c>
      <c r="E5754" s="2">
        <f t="shared" si="1069"/>
        <v>81.697721183872162</v>
      </c>
      <c r="F5754" s="2">
        <f t="shared" si="1077"/>
        <v>340</v>
      </c>
      <c r="G5754" s="2">
        <f t="shared" si="1078"/>
        <v>340</v>
      </c>
      <c r="H5754" s="2">
        <f>MIN(Inputs!$B$2, (Inputs!$B$14 - F5754)/Inputs!$B$15)</f>
        <v>0</v>
      </c>
      <c r="I5754" s="2">
        <f>MAX(MIN(Inputs!$B$2, F5754*Inputs!$B$16, Inputs!$B$14*Inputs!$B$4 - G5754), 0)</f>
        <v>0</v>
      </c>
      <c r="J5754" s="2">
        <f>MAX(MIN(Inputs!$B$2, F5754*Inputs!$B$16, (Inputs!$B$14-F5754)/Inputs!$B$15)*Inputs!$B$9, 0)</f>
        <v>0</v>
      </c>
      <c r="K5754" s="2">
        <f>MAX(E5754*Inputs!$B$5 - B5754 - Inputs!$B$8, 0) * H5754</f>
        <v>0</v>
      </c>
      <c r="L5754" s="2">
        <f>IF(B5754 &gt;= D5754*Inputs!$B$10, MAX(B5754 - E5754/Inputs!$B$5 - Inputs!$B$8, 0) * I5754, 0)</f>
        <v>0</v>
      </c>
      <c r="M5754" s="2">
        <f t="shared" si="1070"/>
        <v>0</v>
      </c>
      <c r="N5754" s="3" t="str">
        <f t="shared" si="1071"/>
        <v>Idle</v>
      </c>
      <c r="O5754" s="3" t="str">
        <f t="shared" si="1079"/>
        <v>Idle</v>
      </c>
      <c r="P5754" s="2">
        <f t="shared" si="1072"/>
        <v>0</v>
      </c>
      <c r="Q5754" s="2">
        <f t="shared" si="1073"/>
        <v>0</v>
      </c>
      <c r="R5754" s="2">
        <f t="shared" si="1074"/>
        <v>0</v>
      </c>
      <c r="S5754" s="2">
        <f t="shared" si="1075"/>
        <v>0</v>
      </c>
      <c r="T5754" s="2">
        <f t="shared" si="1076"/>
        <v>0</v>
      </c>
      <c r="U5754" s="2">
        <f>IF(O5754="Reg", R5754 * Inputs!$B$7, 0)</f>
        <v>0</v>
      </c>
      <c r="V5754" s="2">
        <f>MAX(F5754 + P5754*Inputs!$B$15 - (Q5754/Inputs!$B$16) - U5754, 0)</f>
        <v>340</v>
      </c>
    </row>
    <row r="5755" spans="1:22" x14ac:dyDescent="0.3">
      <c r="A5755" s="1">
        <v>46262.708333333343</v>
      </c>
      <c r="B5755" s="2">
        <v>75.920661934601469</v>
      </c>
      <c r="C5755" s="2">
        <v>15.828642322521841</v>
      </c>
      <c r="D5755" s="2">
        <f t="shared" si="1068"/>
        <v>56.444016802550692</v>
      </c>
      <c r="E5755" s="2">
        <f t="shared" si="1069"/>
        <v>77.208710697231368</v>
      </c>
      <c r="F5755" s="2">
        <f t="shared" si="1077"/>
        <v>340</v>
      </c>
      <c r="G5755" s="2">
        <f t="shared" si="1078"/>
        <v>340</v>
      </c>
      <c r="H5755" s="2">
        <f>MIN(Inputs!$B$2, (Inputs!$B$14 - F5755)/Inputs!$B$15)</f>
        <v>0</v>
      </c>
      <c r="I5755" s="2">
        <f>MAX(MIN(Inputs!$B$2, F5755*Inputs!$B$16, Inputs!$B$14*Inputs!$B$4 - G5755), 0)</f>
        <v>0</v>
      </c>
      <c r="J5755" s="2">
        <f>MAX(MIN(Inputs!$B$2, F5755*Inputs!$B$16, (Inputs!$B$14-F5755)/Inputs!$B$15)*Inputs!$B$9, 0)</f>
        <v>0</v>
      </c>
      <c r="K5755" s="2">
        <f>MAX(E5755*Inputs!$B$5 - B5755 - Inputs!$B$8, 0) * H5755</f>
        <v>0</v>
      </c>
      <c r="L5755" s="2">
        <f>IF(B5755 &gt;= D5755*Inputs!$B$10, MAX(B5755 - E5755/Inputs!$B$5 - Inputs!$B$8, 0) * I5755, 0)</f>
        <v>0</v>
      </c>
      <c r="M5755" s="2">
        <f t="shared" si="1070"/>
        <v>0</v>
      </c>
      <c r="N5755" s="3" t="str">
        <f t="shared" si="1071"/>
        <v>Idle</v>
      </c>
      <c r="O5755" s="3" t="str">
        <f t="shared" si="1079"/>
        <v>Idle</v>
      </c>
      <c r="P5755" s="2">
        <f t="shared" si="1072"/>
        <v>0</v>
      </c>
      <c r="Q5755" s="2">
        <f t="shared" si="1073"/>
        <v>0</v>
      </c>
      <c r="R5755" s="2">
        <f t="shared" si="1074"/>
        <v>0</v>
      </c>
      <c r="S5755" s="2">
        <f t="shared" si="1075"/>
        <v>0</v>
      </c>
      <c r="T5755" s="2">
        <f t="shared" si="1076"/>
        <v>0</v>
      </c>
      <c r="U5755" s="2">
        <f>IF(O5755="Reg", R5755 * Inputs!$B$7, 0)</f>
        <v>0</v>
      </c>
      <c r="V5755" s="2">
        <f>MAX(F5755 + P5755*Inputs!$B$15 - (Q5755/Inputs!$B$16) - U5755, 0)</f>
        <v>340</v>
      </c>
    </row>
    <row r="5756" spans="1:22" x14ac:dyDescent="0.3">
      <c r="A5756" s="1">
        <v>46262.75</v>
      </c>
      <c r="B5756" s="2">
        <v>86.357770135071789</v>
      </c>
      <c r="C5756" s="2">
        <v>7.169171094877778</v>
      </c>
      <c r="D5756" s="2">
        <f t="shared" si="1068"/>
        <v>56.444016802550692</v>
      </c>
      <c r="E5756" s="2">
        <f t="shared" si="1069"/>
        <v>71.535994393030265</v>
      </c>
      <c r="F5756" s="2">
        <f t="shared" si="1077"/>
        <v>340</v>
      </c>
      <c r="G5756" s="2">
        <f t="shared" si="1078"/>
        <v>340</v>
      </c>
      <c r="H5756" s="2">
        <f>MIN(Inputs!$B$2, (Inputs!$B$14 - F5756)/Inputs!$B$15)</f>
        <v>0</v>
      </c>
      <c r="I5756" s="2">
        <f>MAX(MIN(Inputs!$B$2, F5756*Inputs!$B$16, Inputs!$B$14*Inputs!$B$4 - G5756), 0)</f>
        <v>0</v>
      </c>
      <c r="J5756" s="2">
        <f>MAX(MIN(Inputs!$B$2, F5756*Inputs!$B$16, (Inputs!$B$14-F5756)/Inputs!$B$15)*Inputs!$B$9, 0)</f>
        <v>0</v>
      </c>
      <c r="K5756" s="2">
        <f>MAX(E5756*Inputs!$B$5 - B5756 - Inputs!$B$8, 0) * H5756</f>
        <v>0</v>
      </c>
      <c r="L5756" s="2">
        <f>IF(B5756 &gt;= D5756*Inputs!$B$10, MAX(B5756 - E5756/Inputs!$B$5 - Inputs!$B$8, 0) * I5756, 0)</f>
        <v>0</v>
      </c>
      <c r="M5756" s="2">
        <f t="shared" si="1070"/>
        <v>0</v>
      </c>
      <c r="N5756" s="3" t="str">
        <f t="shared" si="1071"/>
        <v>Idle</v>
      </c>
      <c r="O5756" s="3" t="str">
        <f t="shared" si="1079"/>
        <v>Idle</v>
      </c>
      <c r="P5756" s="2">
        <f t="shared" si="1072"/>
        <v>0</v>
      </c>
      <c r="Q5756" s="2">
        <f t="shared" si="1073"/>
        <v>0</v>
      </c>
      <c r="R5756" s="2">
        <f t="shared" si="1074"/>
        <v>0</v>
      </c>
      <c r="S5756" s="2">
        <f t="shared" si="1075"/>
        <v>0</v>
      </c>
      <c r="T5756" s="2">
        <f t="shared" si="1076"/>
        <v>0</v>
      </c>
      <c r="U5756" s="2">
        <f>IF(O5756="Reg", R5756 * Inputs!$B$7, 0)</f>
        <v>0</v>
      </c>
      <c r="V5756" s="2">
        <f>MAX(F5756 + P5756*Inputs!$B$15 - (Q5756/Inputs!$B$16) - U5756, 0)</f>
        <v>340</v>
      </c>
    </row>
    <row r="5757" spans="1:22" x14ac:dyDescent="0.3">
      <c r="A5757" s="1">
        <v>46262.791666666657</v>
      </c>
      <c r="B5757" s="2">
        <v>90.494475508518036</v>
      </c>
      <c r="C5757" s="2">
        <v>17.232560975466299</v>
      </c>
      <c r="D5757" s="2">
        <f t="shared" si="1068"/>
        <v>56.444016802550692</v>
      </c>
      <c r="E5757" s="2">
        <f t="shared" si="1069"/>
        <v>62.168352915632909</v>
      </c>
      <c r="F5757" s="2">
        <f t="shared" si="1077"/>
        <v>340</v>
      </c>
      <c r="G5757" s="2">
        <f t="shared" si="1078"/>
        <v>340</v>
      </c>
      <c r="H5757" s="2">
        <f>MIN(Inputs!$B$2, (Inputs!$B$14 - F5757)/Inputs!$B$15)</f>
        <v>0</v>
      </c>
      <c r="I5757" s="2">
        <f>MAX(MIN(Inputs!$B$2, F5757*Inputs!$B$16, Inputs!$B$14*Inputs!$B$4 - G5757), 0)</f>
        <v>0</v>
      </c>
      <c r="J5757" s="2">
        <f>MAX(MIN(Inputs!$B$2, F5757*Inputs!$B$16, (Inputs!$B$14-F5757)/Inputs!$B$15)*Inputs!$B$9, 0)</f>
        <v>0</v>
      </c>
      <c r="K5757" s="2">
        <f>MAX(E5757*Inputs!$B$5 - B5757 - Inputs!$B$8, 0) * H5757</f>
        <v>0</v>
      </c>
      <c r="L5757" s="2">
        <f>IF(B5757 &gt;= D5757*Inputs!$B$10, MAX(B5757 - E5757/Inputs!$B$5 - Inputs!$B$8, 0) * I5757, 0)</f>
        <v>0</v>
      </c>
      <c r="M5757" s="2">
        <f t="shared" si="1070"/>
        <v>0</v>
      </c>
      <c r="N5757" s="3" t="str">
        <f t="shared" si="1071"/>
        <v>Idle</v>
      </c>
      <c r="O5757" s="3" t="str">
        <f t="shared" si="1079"/>
        <v>Idle</v>
      </c>
      <c r="P5757" s="2">
        <f t="shared" si="1072"/>
        <v>0</v>
      </c>
      <c r="Q5757" s="2">
        <f t="shared" si="1073"/>
        <v>0</v>
      </c>
      <c r="R5757" s="2">
        <f t="shared" si="1074"/>
        <v>0</v>
      </c>
      <c r="S5757" s="2">
        <f t="shared" si="1075"/>
        <v>0</v>
      </c>
      <c r="T5757" s="2">
        <f t="shared" si="1076"/>
        <v>0</v>
      </c>
      <c r="U5757" s="2">
        <f>IF(O5757="Reg", R5757 * Inputs!$B$7, 0)</f>
        <v>0</v>
      </c>
      <c r="V5757" s="2">
        <f>MAX(F5757 + P5757*Inputs!$B$15 - (Q5757/Inputs!$B$16) - U5757, 0)</f>
        <v>340</v>
      </c>
    </row>
    <row r="5758" spans="1:22" x14ac:dyDescent="0.3">
      <c r="A5758" s="1">
        <v>46262.833333333343</v>
      </c>
      <c r="B5758" s="2">
        <v>77.093877154897456</v>
      </c>
      <c r="C5758" s="2">
        <v>1.389967473933601</v>
      </c>
      <c r="D5758" s="2">
        <f t="shared" si="1068"/>
        <v>56.444016802550692</v>
      </c>
      <c r="E5758" s="2">
        <f t="shared" si="1069"/>
        <v>49.828405072922145</v>
      </c>
      <c r="F5758" s="2">
        <f t="shared" si="1077"/>
        <v>340</v>
      </c>
      <c r="G5758" s="2">
        <f t="shared" si="1078"/>
        <v>340</v>
      </c>
      <c r="H5758" s="2">
        <f>MIN(Inputs!$B$2, (Inputs!$B$14 - F5758)/Inputs!$B$15)</f>
        <v>0</v>
      </c>
      <c r="I5758" s="2">
        <f>MAX(MIN(Inputs!$B$2, F5758*Inputs!$B$16, Inputs!$B$14*Inputs!$B$4 - G5758), 0)</f>
        <v>0</v>
      </c>
      <c r="J5758" s="2">
        <f>MAX(MIN(Inputs!$B$2, F5758*Inputs!$B$16, (Inputs!$B$14-F5758)/Inputs!$B$15)*Inputs!$B$9, 0)</f>
        <v>0</v>
      </c>
      <c r="K5758" s="2">
        <f>MAX(E5758*Inputs!$B$5 - B5758 - Inputs!$B$8, 0) * H5758</f>
        <v>0</v>
      </c>
      <c r="L5758" s="2">
        <f>IF(B5758 &gt;= D5758*Inputs!$B$10, MAX(B5758 - E5758/Inputs!$B$5 - Inputs!$B$8, 0) * I5758, 0)</f>
        <v>0</v>
      </c>
      <c r="M5758" s="2">
        <f t="shared" si="1070"/>
        <v>0</v>
      </c>
      <c r="N5758" s="3" t="str">
        <f t="shared" si="1071"/>
        <v>Idle</v>
      </c>
      <c r="O5758" s="3" t="str">
        <f t="shared" si="1079"/>
        <v>Idle</v>
      </c>
      <c r="P5758" s="2">
        <f t="shared" si="1072"/>
        <v>0</v>
      </c>
      <c r="Q5758" s="2">
        <f t="shared" si="1073"/>
        <v>0</v>
      </c>
      <c r="R5758" s="2">
        <f t="shared" si="1074"/>
        <v>0</v>
      </c>
      <c r="S5758" s="2">
        <f t="shared" si="1075"/>
        <v>0</v>
      </c>
      <c r="T5758" s="2">
        <f t="shared" si="1076"/>
        <v>0</v>
      </c>
      <c r="U5758" s="2">
        <f>IF(O5758="Reg", R5758 * Inputs!$B$7, 0)</f>
        <v>0</v>
      </c>
      <c r="V5758" s="2">
        <f>MAX(F5758 + P5758*Inputs!$B$15 - (Q5758/Inputs!$B$16) - U5758, 0)</f>
        <v>340</v>
      </c>
    </row>
    <row r="5759" spans="1:22" x14ac:dyDescent="0.3">
      <c r="A5759" s="1">
        <v>46262.875</v>
      </c>
      <c r="B5759" s="2">
        <v>77.749357673178295</v>
      </c>
      <c r="C5759" s="2">
        <v>1.1959181552535749</v>
      </c>
      <c r="D5759" s="2">
        <f t="shared" si="1068"/>
        <v>56.444016802550692</v>
      </c>
      <c r="E5759" s="2">
        <f t="shared" si="1069"/>
        <v>37.804326672161572</v>
      </c>
      <c r="F5759" s="2">
        <f t="shared" si="1077"/>
        <v>340</v>
      </c>
      <c r="G5759" s="2">
        <f t="shared" si="1078"/>
        <v>340</v>
      </c>
      <c r="H5759" s="2">
        <f>MIN(Inputs!$B$2, (Inputs!$B$14 - F5759)/Inputs!$B$15)</f>
        <v>0</v>
      </c>
      <c r="I5759" s="2">
        <f>MAX(MIN(Inputs!$B$2, F5759*Inputs!$B$16, Inputs!$B$14*Inputs!$B$4 - G5759), 0)</f>
        <v>0</v>
      </c>
      <c r="J5759" s="2">
        <f>MAX(MIN(Inputs!$B$2, F5759*Inputs!$B$16, (Inputs!$B$14-F5759)/Inputs!$B$15)*Inputs!$B$9, 0)</f>
        <v>0</v>
      </c>
      <c r="K5759" s="2">
        <f>MAX(E5759*Inputs!$B$5 - B5759 - Inputs!$B$8, 0) * H5759</f>
        <v>0</v>
      </c>
      <c r="L5759" s="2">
        <f>IF(B5759 &gt;= D5759*Inputs!$B$10, MAX(B5759 - E5759/Inputs!$B$5 - Inputs!$B$8, 0) * I5759, 0)</f>
        <v>0</v>
      </c>
      <c r="M5759" s="2">
        <f t="shared" si="1070"/>
        <v>0</v>
      </c>
      <c r="N5759" s="3" t="str">
        <f t="shared" si="1071"/>
        <v>Idle</v>
      </c>
      <c r="O5759" s="3" t="str">
        <f t="shared" si="1079"/>
        <v>Idle</v>
      </c>
      <c r="P5759" s="2">
        <f t="shared" si="1072"/>
        <v>0</v>
      </c>
      <c r="Q5759" s="2">
        <f t="shared" si="1073"/>
        <v>0</v>
      </c>
      <c r="R5759" s="2">
        <f t="shared" si="1074"/>
        <v>0</v>
      </c>
      <c r="S5759" s="2">
        <f t="shared" si="1075"/>
        <v>0</v>
      </c>
      <c r="T5759" s="2">
        <f t="shared" si="1076"/>
        <v>0</v>
      </c>
      <c r="U5759" s="2">
        <f>IF(O5759="Reg", R5759 * Inputs!$B$7, 0)</f>
        <v>0</v>
      </c>
      <c r="V5759" s="2">
        <f>MAX(F5759 + P5759*Inputs!$B$15 - (Q5759/Inputs!$B$16) - U5759, 0)</f>
        <v>340</v>
      </c>
    </row>
    <row r="5760" spans="1:22" x14ac:dyDescent="0.3">
      <c r="A5760" s="1">
        <v>46262.916666666657</v>
      </c>
      <c r="B5760" s="2">
        <v>55.63612177712114</v>
      </c>
      <c r="C5760" s="2">
        <v>7.0194430954214448</v>
      </c>
      <c r="D5760" s="2">
        <f t="shared" si="1068"/>
        <v>56.444016802550692</v>
      </c>
      <c r="E5760" s="2">
        <f t="shared" si="1069"/>
        <v>24.846100393298524</v>
      </c>
      <c r="F5760" s="2">
        <f t="shared" si="1077"/>
        <v>340</v>
      </c>
      <c r="G5760" s="2">
        <f t="shared" si="1078"/>
        <v>340</v>
      </c>
      <c r="H5760" s="2">
        <f>MIN(Inputs!$B$2, (Inputs!$B$14 - F5760)/Inputs!$B$15)</f>
        <v>0</v>
      </c>
      <c r="I5760" s="2">
        <f>MAX(MIN(Inputs!$B$2, F5760*Inputs!$B$16, Inputs!$B$14*Inputs!$B$4 - G5760), 0)</f>
        <v>0</v>
      </c>
      <c r="J5760" s="2">
        <f>MAX(MIN(Inputs!$B$2, F5760*Inputs!$B$16, (Inputs!$B$14-F5760)/Inputs!$B$15)*Inputs!$B$9, 0)</f>
        <v>0</v>
      </c>
      <c r="K5760" s="2">
        <f>MAX(E5760*Inputs!$B$5 - B5760 - Inputs!$B$8, 0) * H5760</f>
        <v>0</v>
      </c>
      <c r="L5760" s="2">
        <f>IF(B5760 &gt;= D5760*Inputs!$B$10, MAX(B5760 - E5760/Inputs!$B$5 - Inputs!$B$8, 0) * I5760, 0)</f>
        <v>0</v>
      </c>
      <c r="M5760" s="2">
        <f t="shared" si="1070"/>
        <v>0</v>
      </c>
      <c r="N5760" s="3" t="str">
        <f t="shared" si="1071"/>
        <v>Idle</v>
      </c>
      <c r="O5760" s="3" t="str">
        <f t="shared" si="1079"/>
        <v>Idle</v>
      </c>
      <c r="P5760" s="2">
        <f t="shared" si="1072"/>
        <v>0</v>
      </c>
      <c r="Q5760" s="2">
        <f t="shared" si="1073"/>
        <v>0</v>
      </c>
      <c r="R5760" s="2">
        <f t="shared" si="1074"/>
        <v>0</v>
      </c>
      <c r="S5760" s="2">
        <f t="shared" si="1075"/>
        <v>0</v>
      </c>
      <c r="T5760" s="2">
        <f t="shared" si="1076"/>
        <v>0</v>
      </c>
      <c r="U5760" s="2">
        <f>IF(O5760="Reg", R5760 * Inputs!$B$7, 0)</f>
        <v>0</v>
      </c>
      <c r="V5760" s="2">
        <f>MAX(F5760 + P5760*Inputs!$B$15 - (Q5760/Inputs!$B$16) - U5760, 0)</f>
        <v>340</v>
      </c>
    </row>
    <row r="5761" spans="1:22" x14ac:dyDescent="0.3">
      <c r="A5761" s="1">
        <v>46262.958333333343</v>
      </c>
      <c r="B5761" s="2">
        <v>41.884364109394859</v>
      </c>
      <c r="C5761" s="2">
        <v>3.0857755184728748</v>
      </c>
      <c r="D5761" s="2">
        <f t="shared" si="1068"/>
        <v>56.444016802550692</v>
      </c>
      <c r="E5761" s="2">
        <f t="shared" si="1069"/>
        <v>15.573413430445001</v>
      </c>
      <c r="F5761" s="2">
        <f t="shared" si="1077"/>
        <v>340</v>
      </c>
      <c r="G5761" s="2">
        <f t="shared" si="1078"/>
        <v>340</v>
      </c>
      <c r="H5761" s="2">
        <f>MIN(Inputs!$B$2, (Inputs!$B$14 - F5761)/Inputs!$B$15)</f>
        <v>0</v>
      </c>
      <c r="I5761" s="2">
        <f>MAX(MIN(Inputs!$B$2, F5761*Inputs!$B$16, Inputs!$B$14*Inputs!$B$4 - G5761), 0)</f>
        <v>0</v>
      </c>
      <c r="J5761" s="2">
        <f>MAX(MIN(Inputs!$B$2, F5761*Inputs!$B$16, (Inputs!$B$14-F5761)/Inputs!$B$15)*Inputs!$B$9, 0)</f>
        <v>0</v>
      </c>
      <c r="K5761" s="2">
        <f>MAX(E5761*Inputs!$B$5 - B5761 - Inputs!$B$8, 0) * H5761</f>
        <v>0</v>
      </c>
      <c r="L5761" s="2">
        <f>IF(B5761 &gt;= D5761*Inputs!$B$10, MAX(B5761 - E5761/Inputs!$B$5 - Inputs!$B$8, 0) * I5761, 0)</f>
        <v>0</v>
      </c>
      <c r="M5761" s="2">
        <f t="shared" si="1070"/>
        <v>0</v>
      </c>
      <c r="N5761" s="3" t="str">
        <f t="shared" si="1071"/>
        <v>Idle</v>
      </c>
      <c r="O5761" s="3" t="str">
        <f t="shared" si="1079"/>
        <v>Idle</v>
      </c>
      <c r="P5761" s="2">
        <f t="shared" si="1072"/>
        <v>0</v>
      </c>
      <c r="Q5761" s="2">
        <f t="shared" si="1073"/>
        <v>0</v>
      </c>
      <c r="R5761" s="2">
        <f t="shared" si="1074"/>
        <v>0</v>
      </c>
      <c r="S5761" s="2">
        <f t="shared" si="1075"/>
        <v>0</v>
      </c>
      <c r="T5761" s="2">
        <f t="shared" si="1076"/>
        <v>0</v>
      </c>
      <c r="U5761" s="2">
        <f>IF(O5761="Reg", R5761 * Inputs!$B$7, 0)</f>
        <v>0</v>
      </c>
      <c r="V5761" s="2">
        <f>MAX(F5761 + P5761*Inputs!$B$15 - (Q5761/Inputs!$B$16) - U5761, 0)</f>
        <v>340</v>
      </c>
    </row>
    <row r="5762" spans="1:22" x14ac:dyDescent="0.3">
      <c r="A5762" s="1">
        <v>46263</v>
      </c>
      <c r="B5762" s="2">
        <v>30.151921270687609</v>
      </c>
      <c r="C5762" s="2">
        <v>9.7822391314027275</v>
      </c>
      <c r="D5762" s="2">
        <f t="shared" ref="D5762:D5825" si="1080">AVERAGEIFS(B:B, A:A, "&gt;="&amp;INT(A5762), A:A, "&lt;"&amp;INT(A5762)+1)</f>
        <v>37.009863539214351</v>
      </c>
      <c r="E5762" s="2">
        <f t="shared" ref="E5762:E5825" si="1081">AVERAGE(B5762:B5767)</f>
        <v>8.5926860788791934</v>
      </c>
      <c r="F5762" s="2">
        <f t="shared" si="1077"/>
        <v>340</v>
      </c>
      <c r="G5762" s="2">
        <f t="shared" si="1078"/>
        <v>0</v>
      </c>
      <c r="H5762" s="2">
        <f>MIN(Inputs!$B$2, (Inputs!$B$14 - F5762)/Inputs!$B$15)</f>
        <v>0</v>
      </c>
      <c r="I5762" s="2">
        <f>MAX(MIN(Inputs!$B$2, F5762*Inputs!$B$16, Inputs!$B$14*Inputs!$B$4 - G5762), 0)</f>
        <v>170</v>
      </c>
      <c r="J5762" s="2">
        <f>MAX(MIN(Inputs!$B$2, F5762*Inputs!$B$16, (Inputs!$B$14-F5762)/Inputs!$B$15)*Inputs!$B$9, 0)</f>
        <v>0</v>
      </c>
      <c r="K5762" s="2">
        <f>MAX(E5762*Inputs!$B$5 - B5762 - Inputs!$B$8, 0) * H5762</f>
        <v>0</v>
      </c>
      <c r="L5762" s="2">
        <f>IF(B5762 &gt;= D5762*Inputs!$B$10, MAX(B5762 - E5762/Inputs!$B$5 - Inputs!$B$8, 0) * I5762, 0)</f>
        <v>0</v>
      </c>
      <c r="M5762" s="2">
        <f t="shared" ref="M5762:M5825" si="1082">C5762 * J5762</f>
        <v>0</v>
      </c>
      <c r="N5762" s="3" t="str">
        <f t="shared" ref="N5762:N5825" si="1083">IF(MAX(K5762, L5762, M5762)&lt;=0, "Idle", IF(AND(M5762&gt;=K5762, M5762&gt;=L5762), "Reg", IF(L5762&gt;=K5762, "Discharge", "Charge")))</f>
        <v>Idle</v>
      </c>
      <c r="O5762" s="3" t="str">
        <f t="shared" si="1079"/>
        <v>Idle</v>
      </c>
      <c r="P5762" s="2">
        <f t="shared" ref="P5762:P5825" si="1084">IF(O5762="Charge", H5762, 0)</f>
        <v>0</v>
      </c>
      <c r="Q5762" s="2">
        <f t="shared" ref="Q5762:Q5825" si="1085">IF(O5762="Discharge", I5762, 0)</f>
        <v>0</v>
      </c>
      <c r="R5762" s="2">
        <f t="shared" ref="R5762:R5825" si="1086">IF(O5762="Reg", J5762, 0)</f>
        <v>0</v>
      </c>
      <c r="S5762" s="2">
        <f t="shared" ref="S5762:S5825" si="1087">(Q5762 - P5762) * B5762</f>
        <v>0</v>
      </c>
      <c r="T5762" s="2">
        <f t="shared" ref="T5762:T5825" si="1088">R5762 * C5762</f>
        <v>0</v>
      </c>
      <c r="U5762" s="2">
        <f>IF(O5762="Reg", R5762 * Inputs!$B$7, 0)</f>
        <v>0</v>
      </c>
      <c r="V5762" s="2">
        <f>MAX(F5762 + P5762*Inputs!$B$15 - (Q5762/Inputs!$B$16) - U5762, 0)</f>
        <v>340</v>
      </c>
    </row>
    <row r="5763" spans="1:22" x14ac:dyDescent="0.3">
      <c r="A5763" s="1">
        <v>46263.041666666657</v>
      </c>
      <c r="B5763" s="2">
        <v>16.454788452253521</v>
      </c>
      <c r="C5763" s="2">
        <v>10.44318999040221</v>
      </c>
      <c r="D5763" s="2">
        <f t="shared" si="1080"/>
        <v>37.009863539214351</v>
      </c>
      <c r="E5763" s="2">
        <f t="shared" si="1081"/>
        <v>3.5673658670979242</v>
      </c>
      <c r="F5763" s="2">
        <f t="shared" ref="F5763:F5826" si="1089">V5762</f>
        <v>340</v>
      </c>
      <c r="G5763" s="2">
        <f t="shared" ref="G5763:G5826" si="1090">IF(INT(A5763)=INT(A5762), G5762 + Q5762, 0)</f>
        <v>0</v>
      </c>
      <c r="H5763" s="2">
        <f>MIN(Inputs!$B$2, (Inputs!$B$14 - F5763)/Inputs!$B$15)</f>
        <v>0</v>
      </c>
      <c r="I5763" s="2">
        <f>MAX(MIN(Inputs!$B$2, F5763*Inputs!$B$16, Inputs!$B$14*Inputs!$B$4 - G5763), 0)</f>
        <v>170</v>
      </c>
      <c r="J5763" s="2">
        <f>MAX(MIN(Inputs!$B$2, F5763*Inputs!$B$16, (Inputs!$B$14-F5763)/Inputs!$B$15)*Inputs!$B$9, 0)</f>
        <v>0</v>
      </c>
      <c r="K5763" s="2">
        <f>MAX(E5763*Inputs!$B$5 - B5763 - Inputs!$B$8, 0) * H5763</f>
        <v>0</v>
      </c>
      <c r="L5763" s="2">
        <f>IF(B5763 &gt;= D5763*Inputs!$B$10, MAX(B5763 - E5763/Inputs!$B$5 - Inputs!$B$8, 0) * I5763, 0)</f>
        <v>0</v>
      </c>
      <c r="M5763" s="2">
        <f t="shared" si="1082"/>
        <v>0</v>
      </c>
      <c r="N5763" s="3" t="str">
        <f t="shared" si="1083"/>
        <v>Idle</v>
      </c>
      <c r="O5763" s="3" t="str">
        <f t="shared" si="1079"/>
        <v>Idle</v>
      </c>
      <c r="P5763" s="2">
        <f t="shared" si="1084"/>
        <v>0</v>
      </c>
      <c r="Q5763" s="2">
        <f t="shared" si="1085"/>
        <v>0</v>
      </c>
      <c r="R5763" s="2">
        <f t="shared" si="1086"/>
        <v>0</v>
      </c>
      <c r="S5763" s="2">
        <f t="shared" si="1087"/>
        <v>0</v>
      </c>
      <c r="T5763" s="2">
        <f t="shared" si="1088"/>
        <v>0</v>
      </c>
      <c r="U5763" s="2">
        <f>IF(O5763="Reg", R5763 * Inputs!$B$7, 0)</f>
        <v>0</v>
      </c>
      <c r="V5763" s="2">
        <f>MAX(F5763 + P5763*Inputs!$B$15 - (Q5763/Inputs!$B$16) - U5763, 0)</f>
        <v>340</v>
      </c>
    </row>
    <row r="5764" spans="1:22" x14ac:dyDescent="0.3">
      <c r="A5764" s="1">
        <v>46263.083333333343</v>
      </c>
      <c r="B5764" s="2">
        <v>4.9494067503340258</v>
      </c>
      <c r="C5764" s="2">
        <v>2.1551431974252448</v>
      </c>
      <c r="D5764" s="2">
        <f t="shared" si="1080"/>
        <v>37.009863539214351</v>
      </c>
      <c r="E5764" s="2">
        <f t="shared" si="1081"/>
        <v>0.82490112505567093</v>
      </c>
      <c r="F5764" s="2">
        <f t="shared" si="1089"/>
        <v>340</v>
      </c>
      <c r="G5764" s="2">
        <f t="shared" si="1090"/>
        <v>0</v>
      </c>
      <c r="H5764" s="2">
        <f>MIN(Inputs!$B$2, (Inputs!$B$14 - F5764)/Inputs!$B$15)</f>
        <v>0</v>
      </c>
      <c r="I5764" s="2">
        <f>MAX(MIN(Inputs!$B$2, F5764*Inputs!$B$16, Inputs!$B$14*Inputs!$B$4 - G5764), 0)</f>
        <v>170</v>
      </c>
      <c r="J5764" s="2">
        <f>MAX(MIN(Inputs!$B$2, F5764*Inputs!$B$16, (Inputs!$B$14-F5764)/Inputs!$B$15)*Inputs!$B$9, 0)</f>
        <v>0</v>
      </c>
      <c r="K5764" s="2">
        <f>MAX(E5764*Inputs!$B$5 - B5764 - Inputs!$B$8, 0) * H5764</f>
        <v>0</v>
      </c>
      <c r="L5764" s="2">
        <f>IF(B5764 &gt;= D5764*Inputs!$B$10, MAX(B5764 - E5764/Inputs!$B$5 - Inputs!$B$8, 0) * I5764, 0)</f>
        <v>0</v>
      </c>
      <c r="M5764" s="2">
        <f t="shared" si="1082"/>
        <v>0</v>
      </c>
      <c r="N5764" s="3" t="str">
        <f t="shared" si="1083"/>
        <v>Idle</v>
      </c>
      <c r="O5764" s="3" t="str">
        <f t="shared" ref="O5764:O5827" si="1091">IF(O5763&lt;&gt;O5762, O5763, N5764)</f>
        <v>Idle</v>
      </c>
      <c r="P5764" s="2">
        <f t="shared" si="1084"/>
        <v>0</v>
      </c>
      <c r="Q5764" s="2">
        <f t="shared" si="1085"/>
        <v>0</v>
      </c>
      <c r="R5764" s="2">
        <f t="shared" si="1086"/>
        <v>0</v>
      </c>
      <c r="S5764" s="2">
        <f t="shared" si="1087"/>
        <v>0</v>
      </c>
      <c r="T5764" s="2">
        <f t="shared" si="1088"/>
        <v>0</v>
      </c>
      <c r="U5764" s="2">
        <f>IF(O5764="Reg", R5764 * Inputs!$B$7, 0)</f>
        <v>0</v>
      </c>
      <c r="V5764" s="2">
        <f>MAX(F5764 + P5764*Inputs!$B$15 - (Q5764/Inputs!$B$16) - U5764, 0)</f>
        <v>340</v>
      </c>
    </row>
    <row r="5765" spans="1:22" x14ac:dyDescent="0.3">
      <c r="A5765" s="1">
        <v>46263.125</v>
      </c>
      <c r="B5765" s="2">
        <v>0</v>
      </c>
      <c r="C5765" s="2">
        <v>21.31085160745317</v>
      </c>
      <c r="D5765" s="2">
        <f t="shared" si="1080"/>
        <v>37.009863539214351</v>
      </c>
      <c r="E5765" s="2">
        <f t="shared" si="1081"/>
        <v>0</v>
      </c>
      <c r="F5765" s="2">
        <f t="shared" si="1089"/>
        <v>340</v>
      </c>
      <c r="G5765" s="2">
        <f t="shared" si="1090"/>
        <v>0</v>
      </c>
      <c r="H5765" s="2">
        <f>MIN(Inputs!$B$2, (Inputs!$B$14 - F5765)/Inputs!$B$15)</f>
        <v>0</v>
      </c>
      <c r="I5765" s="2">
        <f>MAX(MIN(Inputs!$B$2, F5765*Inputs!$B$16, Inputs!$B$14*Inputs!$B$4 - G5765), 0)</f>
        <v>170</v>
      </c>
      <c r="J5765" s="2">
        <f>MAX(MIN(Inputs!$B$2, F5765*Inputs!$B$16, (Inputs!$B$14-F5765)/Inputs!$B$15)*Inputs!$B$9, 0)</f>
        <v>0</v>
      </c>
      <c r="K5765" s="2">
        <f>MAX(E5765*Inputs!$B$5 - B5765 - Inputs!$B$8, 0) * H5765</f>
        <v>0</v>
      </c>
      <c r="L5765" s="2">
        <f>IF(B5765 &gt;= D5765*Inputs!$B$10, MAX(B5765 - E5765/Inputs!$B$5 - Inputs!$B$8, 0) * I5765, 0)</f>
        <v>0</v>
      </c>
      <c r="M5765" s="2">
        <f t="shared" si="1082"/>
        <v>0</v>
      </c>
      <c r="N5765" s="3" t="str">
        <f t="shared" si="1083"/>
        <v>Idle</v>
      </c>
      <c r="O5765" s="3" t="str">
        <f t="shared" si="1091"/>
        <v>Idle</v>
      </c>
      <c r="P5765" s="2">
        <f t="shared" si="1084"/>
        <v>0</v>
      </c>
      <c r="Q5765" s="2">
        <f t="shared" si="1085"/>
        <v>0</v>
      </c>
      <c r="R5765" s="2">
        <f t="shared" si="1086"/>
        <v>0</v>
      </c>
      <c r="S5765" s="2">
        <f t="shared" si="1087"/>
        <v>0</v>
      </c>
      <c r="T5765" s="2">
        <f t="shared" si="1088"/>
        <v>0</v>
      </c>
      <c r="U5765" s="2">
        <f>IF(O5765="Reg", R5765 * Inputs!$B$7, 0)</f>
        <v>0</v>
      </c>
      <c r="V5765" s="2">
        <f>MAX(F5765 + P5765*Inputs!$B$15 - (Q5765/Inputs!$B$16) - U5765, 0)</f>
        <v>340</v>
      </c>
    </row>
    <row r="5766" spans="1:22" x14ac:dyDescent="0.3">
      <c r="A5766" s="1">
        <v>46263.166666666657</v>
      </c>
      <c r="B5766" s="2">
        <v>0</v>
      </c>
      <c r="C5766" s="2">
        <v>13.343535805616069</v>
      </c>
      <c r="D5766" s="2">
        <f t="shared" si="1080"/>
        <v>37.009863539214351</v>
      </c>
      <c r="E5766" s="2">
        <f t="shared" si="1081"/>
        <v>0</v>
      </c>
      <c r="F5766" s="2">
        <f t="shared" si="1089"/>
        <v>340</v>
      </c>
      <c r="G5766" s="2">
        <f t="shared" si="1090"/>
        <v>0</v>
      </c>
      <c r="H5766" s="2">
        <f>MIN(Inputs!$B$2, (Inputs!$B$14 - F5766)/Inputs!$B$15)</f>
        <v>0</v>
      </c>
      <c r="I5766" s="2">
        <f>MAX(MIN(Inputs!$B$2, F5766*Inputs!$B$16, Inputs!$B$14*Inputs!$B$4 - G5766), 0)</f>
        <v>170</v>
      </c>
      <c r="J5766" s="2">
        <f>MAX(MIN(Inputs!$B$2, F5766*Inputs!$B$16, (Inputs!$B$14-F5766)/Inputs!$B$15)*Inputs!$B$9, 0)</f>
        <v>0</v>
      </c>
      <c r="K5766" s="2">
        <f>MAX(E5766*Inputs!$B$5 - B5766 - Inputs!$B$8, 0) * H5766</f>
        <v>0</v>
      </c>
      <c r="L5766" s="2">
        <f>IF(B5766 &gt;= D5766*Inputs!$B$10, MAX(B5766 - E5766/Inputs!$B$5 - Inputs!$B$8, 0) * I5766, 0)</f>
        <v>0</v>
      </c>
      <c r="M5766" s="2">
        <f t="shared" si="1082"/>
        <v>0</v>
      </c>
      <c r="N5766" s="3" t="str">
        <f t="shared" si="1083"/>
        <v>Idle</v>
      </c>
      <c r="O5766" s="3" t="str">
        <f t="shared" si="1091"/>
        <v>Idle</v>
      </c>
      <c r="P5766" s="2">
        <f t="shared" si="1084"/>
        <v>0</v>
      </c>
      <c r="Q5766" s="2">
        <f t="shared" si="1085"/>
        <v>0</v>
      </c>
      <c r="R5766" s="2">
        <f t="shared" si="1086"/>
        <v>0</v>
      </c>
      <c r="S5766" s="2">
        <f t="shared" si="1087"/>
        <v>0</v>
      </c>
      <c r="T5766" s="2">
        <f t="shared" si="1088"/>
        <v>0</v>
      </c>
      <c r="U5766" s="2">
        <f>IF(O5766="Reg", R5766 * Inputs!$B$7, 0)</f>
        <v>0</v>
      </c>
      <c r="V5766" s="2">
        <f>MAX(F5766 + P5766*Inputs!$B$15 - (Q5766/Inputs!$B$16) - U5766, 0)</f>
        <v>340</v>
      </c>
    </row>
    <row r="5767" spans="1:22" x14ac:dyDescent="0.3">
      <c r="A5767" s="1">
        <v>46263.208333333343</v>
      </c>
      <c r="B5767" s="2">
        <v>0</v>
      </c>
      <c r="C5767" s="2">
        <v>15.15903900978782</v>
      </c>
      <c r="D5767" s="2">
        <f t="shared" si="1080"/>
        <v>37.009863539214351</v>
      </c>
      <c r="E5767" s="2">
        <f t="shared" si="1081"/>
        <v>0.1065778750449461</v>
      </c>
      <c r="F5767" s="2">
        <f t="shared" si="1089"/>
        <v>340</v>
      </c>
      <c r="G5767" s="2">
        <f t="shared" si="1090"/>
        <v>0</v>
      </c>
      <c r="H5767" s="2">
        <f>MIN(Inputs!$B$2, (Inputs!$B$14 - F5767)/Inputs!$B$15)</f>
        <v>0</v>
      </c>
      <c r="I5767" s="2">
        <f>MAX(MIN(Inputs!$B$2, F5767*Inputs!$B$16, Inputs!$B$14*Inputs!$B$4 - G5767), 0)</f>
        <v>170</v>
      </c>
      <c r="J5767" s="2">
        <f>MAX(MIN(Inputs!$B$2, F5767*Inputs!$B$16, (Inputs!$B$14-F5767)/Inputs!$B$15)*Inputs!$B$9, 0)</f>
        <v>0</v>
      </c>
      <c r="K5767" s="2">
        <f>MAX(E5767*Inputs!$B$5 - B5767 - Inputs!$B$8, 0) * H5767</f>
        <v>0</v>
      </c>
      <c r="L5767" s="2">
        <f>IF(B5767 &gt;= D5767*Inputs!$B$10, MAX(B5767 - E5767/Inputs!$B$5 - Inputs!$B$8, 0) * I5767, 0)</f>
        <v>0</v>
      </c>
      <c r="M5767" s="2">
        <f t="shared" si="1082"/>
        <v>0</v>
      </c>
      <c r="N5767" s="3" t="str">
        <f t="shared" si="1083"/>
        <v>Idle</v>
      </c>
      <c r="O5767" s="3" t="str">
        <f t="shared" si="1091"/>
        <v>Idle</v>
      </c>
      <c r="P5767" s="2">
        <f t="shared" si="1084"/>
        <v>0</v>
      </c>
      <c r="Q5767" s="2">
        <f t="shared" si="1085"/>
        <v>0</v>
      </c>
      <c r="R5767" s="2">
        <f t="shared" si="1086"/>
        <v>0</v>
      </c>
      <c r="S5767" s="2">
        <f t="shared" si="1087"/>
        <v>0</v>
      </c>
      <c r="T5767" s="2">
        <f t="shared" si="1088"/>
        <v>0</v>
      </c>
      <c r="U5767" s="2">
        <f>IF(O5767="Reg", R5767 * Inputs!$B$7, 0)</f>
        <v>0</v>
      </c>
      <c r="V5767" s="2">
        <f>MAX(F5767 + P5767*Inputs!$B$15 - (Q5767/Inputs!$B$16) - U5767, 0)</f>
        <v>340</v>
      </c>
    </row>
    <row r="5768" spans="1:22" x14ac:dyDescent="0.3">
      <c r="A5768" s="1">
        <v>46263.25</v>
      </c>
      <c r="B5768" s="2">
        <v>0</v>
      </c>
      <c r="C5768" s="2">
        <v>0.91637757651106044</v>
      </c>
      <c r="D5768" s="2">
        <f t="shared" si="1080"/>
        <v>37.009863539214351</v>
      </c>
      <c r="E5768" s="2">
        <f t="shared" si="1081"/>
        <v>2.8607261510605171</v>
      </c>
      <c r="F5768" s="2">
        <f t="shared" si="1089"/>
        <v>340</v>
      </c>
      <c r="G5768" s="2">
        <f t="shared" si="1090"/>
        <v>0</v>
      </c>
      <c r="H5768" s="2">
        <f>MIN(Inputs!$B$2, (Inputs!$B$14 - F5768)/Inputs!$B$15)</f>
        <v>0</v>
      </c>
      <c r="I5768" s="2">
        <f>MAX(MIN(Inputs!$B$2, F5768*Inputs!$B$16, Inputs!$B$14*Inputs!$B$4 - G5768), 0)</f>
        <v>170</v>
      </c>
      <c r="J5768" s="2">
        <f>MAX(MIN(Inputs!$B$2, F5768*Inputs!$B$16, (Inputs!$B$14-F5768)/Inputs!$B$15)*Inputs!$B$9, 0)</f>
        <v>0</v>
      </c>
      <c r="K5768" s="2">
        <f>MAX(E5768*Inputs!$B$5 - B5768 - Inputs!$B$8, 0) * H5768</f>
        <v>0</v>
      </c>
      <c r="L5768" s="2">
        <f>IF(B5768 &gt;= D5768*Inputs!$B$10, MAX(B5768 - E5768/Inputs!$B$5 - Inputs!$B$8, 0) * I5768, 0)</f>
        <v>0</v>
      </c>
      <c r="M5768" s="2">
        <f t="shared" si="1082"/>
        <v>0</v>
      </c>
      <c r="N5768" s="3" t="str">
        <f t="shared" si="1083"/>
        <v>Idle</v>
      </c>
      <c r="O5768" s="3" t="str">
        <f t="shared" si="1091"/>
        <v>Idle</v>
      </c>
      <c r="P5768" s="2">
        <f t="shared" si="1084"/>
        <v>0</v>
      </c>
      <c r="Q5768" s="2">
        <f t="shared" si="1085"/>
        <v>0</v>
      </c>
      <c r="R5768" s="2">
        <f t="shared" si="1086"/>
        <v>0</v>
      </c>
      <c r="S5768" s="2">
        <f t="shared" si="1087"/>
        <v>0</v>
      </c>
      <c r="T5768" s="2">
        <f t="shared" si="1088"/>
        <v>0</v>
      </c>
      <c r="U5768" s="2">
        <f>IF(O5768="Reg", R5768 * Inputs!$B$7, 0)</f>
        <v>0</v>
      </c>
      <c r="V5768" s="2">
        <f>MAX(F5768 + P5768*Inputs!$B$15 - (Q5768/Inputs!$B$16) - U5768, 0)</f>
        <v>340</v>
      </c>
    </row>
    <row r="5769" spans="1:22" x14ac:dyDescent="0.3">
      <c r="A5769" s="1">
        <v>46263.291666666657</v>
      </c>
      <c r="B5769" s="2">
        <v>0</v>
      </c>
      <c r="C5769" s="2">
        <v>4.8941676332586663</v>
      </c>
      <c r="D5769" s="2">
        <f t="shared" si="1080"/>
        <v>37.009863539214351</v>
      </c>
      <c r="E5769" s="2">
        <f t="shared" si="1081"/>
        <v>8.0805853432697514</v>
      </c>
      <c r="F5769" s="2">
        <f t="shared" si="1089"/>
        <v>340</v>
      </c>
      <c r="G5769" s="2">
        <f t="shared" si="1090"/>
        <v>0</v>
      </c>
      <c r="H5769" s="2">
        <f>MIN(Inputs!$B$2, (Inputs!$B$14 - F5769)/Inputs!$B$15)</f>
        <v>0</v>
      </c>
      <c r="I5769" s="2">
        <f>MAX(MIN(Inputs!$B$2, F5769*Inputs!$B$16, Inputs!$B$14*Inputs!$B$4 - G5769), 0)</f>
        <v>170</v>
      </c>
      <c r="J5769" s="2">
        <f>MAX(MIN(Inputs!$B$2, F5769*Inputs!$B$16, (Inputs!$B$14-F5769)/Inputs!$B$15)*Inputs!$B$9, 0)</f>
        <v>0</v>
      </c>
      <c r="K5769" s="2">
        <f>MAX(E5769*Inputs!$B$5 - B5769 - Inputs!$B$8, 0) * H5769</f>
        <v>0</v>
      </c>
      <c r="L5769" s="2">
        <f>IF(B5769 &gt;= D5769*Inputs!$B$10, MAX(B5769 - E5769/Inputs!$B$5 - Inputs!$B$8, 0) * I5769, 0)</f>
        <v>0</v>
      </c>
      <c r="M5769" s="2">
        <f t="shared" si="1082"/>
        <v>0</v>
      </c>
      <c r="N5769" s="3" t="str">
        <f t="shared" si="1083"/>
        <v>Idle</v>
      </c>
      <c r="O5769" s="3" t="str">
        <f t="shared" si="1091"/>
        <v>Idle</v>
      </c>
      <c r="P5769" s="2">
        <f t="shared" si="1084"/>
        <v>0</v>
      </c>
      <c r="Q5769" s="2">
        <f t="shared" si="1085"/>
        <v>0</v>
      </c>
      <c r="R5769" s="2">
        <f t="shared" si="1086"/>
        <v>0</v>
      </c>
      <c r="S5769" s="2">
        <f t="shared" si="1087"/>
        <v>0</v>
      </c>
      <c r="T5769" s="2">
        <f t="shared" si="1088"/>
        <v>0</v>
      </c>
      <c r="U5769" s="2">
        <f>IF(O5769="Reg", R5769 * Inputs!$B$7, 0)</f>
        <v>0</v>
      </c>
      <c r="V5769" s="2">
        <f>MAX(F5769 + P5769*Inputs!$B$15 - (Q5769/Inputs!$B$16) - U5769, 0)</f>
        <v>340</v>
      </c>
    </row>
    <row r="5770" spans="1:22" x14ac:dyDescent="0.3">
      <c r="A5770" s="1">
        <v>46263.333333333343</v>
      </c>
      <c r="B5770" s="2">
        <v>0</v>
      </c>
      <c r="C5770" s="2">
        <v>5.5164340555114784</v>
      </c>
      <c r="D5770" s="2">
        <f t="shared" si="1080"/>
        <v>37.009863539214351</v>
      </c>
      <c r="E5770" s="2">
        <f t="shared" si="1081"/>
        <v>14.128674161193933</v>
      </c>
      <c r="F5770" s="2">
        <f t="shared" si="1089"/>
        <v>340</v>
      </c>
      <c r="G5770" s="2">
        <f t="shared" si="1090"/>
        <v>0</v>
      </c>
      <c r="H5770" s="2">
        <f>MIN(Inputs!$B$2, (Inputs!$B$14 - F5770)/Inputs!$B$15)</f>
        <v>0</v>
      </c>
      <c r="I5770" s="2">
        <f>MAX(MIN(Inputs!$B$2, F5770*Inputs!$B$16, Inputs!$B$14*Inputs!$B$4 - G5770), 0)</f>
        <v>170</v>
      </c>
      <c r="J5770" s="2">
        <f>MAX(MIN(Inputs!$B$2, F5770*Inputs!$B$16, (Inputs!$B$14-F5770)/Inputs!$B$15)*Inputs!$B$9, 0)</f>
        <v>0</v>
      </c>
      <c r="K5770" s="2">
        <f>MAX(E5770*Inputs!$B$5 - B5770 - Inputs!$B$8, 0) * H5770</f>
        <v>0</v>
      </c>
      <c r="L5770" s="2">
        <f>IF(B5770 &gt;= D5770*Inputs!$B$10, MAX(B5770 - E5770/Inputs!$B$5 - Inputs!$B$8, 0) * I5770, 0)</f>
        <v>0</v>
      </c>
      <c r="M5770" s="2">
        <f t="shared" si="1082"/>
        <v>0</v>
      </c>
      <c r="N5770" s="3" t="str">
        <f t="shared" si="1083"/>
        <v>Idle</v>
      </c>
      <c r="O5770" s="3" t="str">
        <f t="shared" si="1091"/>
        <v>Idle</v>
      </c>
      <c r="P5770" s="2">
        <f t="shared" si="1084"/>
        <v>0</v>
      </c>
      <c r="Q5770" s="2">
        <f t="shared" si="1085"/>
        <v>0</v>
      </c>
      <c r="R5770" s="2">
        <f t="shared" si="1086"/>
        <v>0</v>
      </c>
      <c r="S5770" s="2">
        <f t="shared" si="1087"/>
        <v>0</v>
      </c>
      <c r="T5770" s="2">
        <f t="shared" si="1088"/>
        <v>0</v>
      </c>
      <c r="U5770" s="2">
        <f>IF(O5770="Reg", R5770 * Inputs!$B$7, 0)</f>
        <v>0</v>
      </c>
      <c r="V5770" s="2">
        <f>MAX(F5770 + P5770*Inputs!$B$15 - (Q5770/Inputs!$B$16) - U5770, 0)</f>
        <v>340</v>
      </c>
    </row>
    <row r="5771" spans="1:22" x14ac:dyDescent="0.3">
      <c r="A5771" s="1">
        <v>46263.375</v>
      </c>
      <c r="B5771" s="2">
        <v>0</v>
      </c>
      <c r="C5771" s="2">
        <v>15.3816858672197</v>
      </c>
      <c r="D5771" s="2">
        <f t="shared" si="1080"/>
        <v>37.009863539214351</v>
      </c>
      <c r="E5771" s="2">
        <f t="shared" si="1081"/>
        <v>23.482147907773864</v>
      </c>
      <c r="F5771" s="2">
        <f t="shared" si="1089"/>
        <v>340</v>
      </c>
      <c r="G5771" s="2">
        <f t="shared" si="1090"/>
        <v>0</v>
      </c>
      <c r="H5771" s="2">
        <f>MIN(Inputs!$B$2, (Inputs!$B$14 - F5771)/Inputs!$B$15)</f>
        <v>0</v>
      </c>
      <c r="I5771" s="2">
        <f>MAX(MIN(Inputs!$B$2, F5771*Inputs!$B$16, Inputs!$B$14*Inputs!$B$4 - G5771), 0)</f>
        <v>170</v>
      </c>
      <c r="J5771" s="2">
        <f>MAX(MIN(Inputs!$B$2, F5771*Inputs!$B$16, (Inputs!$B$14-F5771)/Inputs!$B$15)*Inputs!$B$9, 0)</f>
        <v>0</v>
      </c>
      <c r="K5771" s="2">
        <f>MAX(E5771*Inputs!$B$5 - B5771 - Inputs!$B$8, 0) * H5771</f>
        <v>0</v>
      </c>
      <c r="L5771" s="2">
        <f>IF(B5771 &gt;= D5771*Inputs!$B$10, MAX(B5771 - E5771/Inputs!$B$5 - Inputs!$B$8, 0) * I5771, 0)</f>
        <v>0</v>
      </c>
      <c r="M5771" s="2">
        <f t="shared" si="1082"/>
        <v>0</v>
      </c>
      <c r="N5771" s="3" t="str">
        <f t="shared" si="1083"/>
        <v>Idle</v>
      </c>
      <c r="O5771" s="3" t="str">
        <f t="shared" si="1091"/>
        <v>Idle</v>
      </c>
      <c r="P5771" s="2">
        <f t="shared" si="1084"/>
        <v>0</v>
      </c>
      <c r="Q5771" s="2">
        <f t="shared" si="1085"/>
        <v>0</v>
      </c>
      <c r="R5771" s="2">
        <f t="shared" si="1086"/>
        <v>0</v>
      </c>
      <c r="S5771" s="2">
        <f t="shared" si="1087"/>
        <v>0</v>
      </c>
      <c r="T5771" s="2">
        <f t="shared" si="1088"/>
        <v>0</v>
      </c>
      <c r="U5771" s="2">
        <f>IF(O5771="Reg", R5771 * Inputs!$B$7, 0)</f>
        <v>0</v>
      </c>
      <c r="V5771" s="2">
        <f>MAX(F5771 + P5771*Inputs!$B$15 - (Q5771/Inputs!$B$16) - U5771, 0)</f>
        <v>340</v>
      </c>
    </row>
    <row r="5772" spans="1:22" x14ac:dyDescent="0.3">
      <c r="A5772" s="1">
        <v>46263.416666666657</v>
      </c>
      <c r="B5772" s="2">
        <v>0.63946725026967666</v>
      </c>
      <c r="C5772" s="2">
        <v>9.8453034871181568</v>
      </c>
      <c r="D5772" s="2">
        <f t="shared" si="1080"/>
        <v>37.009863539214351</v>
      </c>
      <c r="E5772" s="2">
        <f t="shared" si="1081"/>
        <v>35.805073091594686</v>
      </c>
      <c r="F5772" s="2">
        <f t="shared" si="1089"/>
        <v>340</v>
      </c>
      <c r="G5772" s="2">
        <f t="shared" si="1090"/>
        <v>0</v>
      </c>
      <c r="H5772" s="2">
        <f>MIN(Inputs!$B$2, (Inputs!$B$14 - F5772)/Inputs!$B$15)</f>
        <v>0</v>
      </c>
      <c r="I5772" s="2">
        <f>MAX(MIN(Inputs!$B$2, F5772*Inputs!$B$16, Inputs!$B$14*Inputs!$B$4 - G5772), 0)</f>
        <v>170</v>
      </c>
      <c r="J5772" s="2">
        <f>MAX(MIN(Inputs!$B$2, F5772*Inputs!$B$16, (Inputs!$B$14-F5772)/Inputs!$B$15)*Inputs!$B$9, 0)</f>
        <v>0</v>
      </c>
      <c r="K5772" s="2">
        <f>MAX(E5772*Inputs!$B$5 - B5772 - Inputs!$B$8, 0) * H5772</f>
        <v>0</v>
      </c>
      <c r="L5772" s="2">
        <f>IF(B5772 &gt;= D5772*Inputs!$B$10, MAX(B5772 - E5772/Inputs!$B$5 - Inputs!$B$8, 0) * I5772, 0)</f>
        <v>0</v>
      </c>
      <c r="M5772" s="2">
        <f t="shared" si="1082"/>
        <v>0</v>
      </c>
      <c r="N5772" s="3" t="str">
        <f t="shared" si="1083"/>
        <v>Idle</v>
      </c>
      <c r="O5772" s="3" t="str">
        <f t="shared" si="1091"/>
        <v>Idle</v>
      </c>
      <c r="P5772" s="2">
        <f t="shared" si="1084"/>
        <v>0</v>
      </c>
      <c r="Q5772" s="2">
        <f t="shared" si="1085"/>
        <v>0</v>
      </c>
      <c r="R5772" s="2">
        <f t="shared" si="1086"/>
        <v>0</v>
      </c>
      <c r="S5772" s="2">
        <f t="shared" si="1087"/>
        <v>0</v>
      </c>
      <c r="T5772" s="2">
        <f t="shared" si="1088"/>
        <v>0</v>
      </c>
      <c r="U5772" s="2">
        <f>IF(O5772="Reg", R5772 * Inputs!$B$7, 0)</f>
        <v>0</v>
      </c>
      <c r="V5772" s="2">
        <f>MAX(F5772 + P5772*Inputs!$B$15 - (Q5772/Inputs!$B$16) - U5772, 0)</f>
        <v>340</v>
      </c>
    </row>
    <row r="5773" spans="1:22" x14ac:dyDescent="0.3">
      <c r="A5773" s="1">
        <v>46263.458333333343</v>
      </c>
      <c r="B5773" s="2">
        <v>16.524889656093428</v>
      </c>
      <c r="C5773" s="2">
        <v>16.191982405591109</v>
      </c>
      <c r="D5773" s="2">
        <f t="shared" si="1080"/>
        <v>37.009863539214351</v>
      </c>
      <c r="E5773" s="2">
        <f t="shared" si="1081"/>
        <v>50.462152944727372</v>
      </c>
      <c r="F5773" s="2">
        <f t="shared" si="1089"/>
        <v>340</v>
      </c>
      <c r="G5773" s="2">
        <f t="shared" si="1090"/>
        <v>0</v>
      </c>
      <c r="H5773" s="2">
        <f>MIN(Inputs!$B$2, (Inputs!$B$14 - F5773)/Inputs!$B$15)</f>
        <v>0</v>
      </c>
      <c r="I5773" s="2">
        <f>MAX(MIN(Inputs!$B$2, F5773*Inputs!$B$16, Inputs!$B$14*Inputs!$B$4 - G5773), 0)</f>
        <v>170</v>
      </c>
      <c r="J5773" s="2">
        <f>MAX(MIN(Inputs!$B$2, F5773*Inputs!$B$16, (Inputs!$B$14-F5773)/Inputs!$B$15)*Inputs!$B$9, 0)</f>
        <v>0</v>
      </c>
      <c r="K5773" s="2">
        <f>MAX(E5773*Inputs!$B$5 - B5773 - Inputs!$B$8, 0) * H5773</f>
        <v>0</v>
      </c>
      <c r="L5773" s="2">
        <f>IF(B5773 &gt;= D5773*Inputs!$B$10, MAX(B5773 - E5773/Inputs!$B$5 - Inputs!$B$8, 0) * I5773, 0)</f>
        <v>0</v>
      </c>
      <c r="M5773" s="2">
        <f t="shared" si="1082"/>
        <v>0</v>
      </c>
      <c r="N5773" s="3" t="str">
        <f t="shared" si="1083"/>
        <v>Idle</v>
      </c>
      <c r="O5773" s="3" t="str">
        <f t="shared" si="1091"/>
        <v>Idle</v>
      </c>
      <c r="P5773" s="2">
        <f t="shared" si="1084"/>
        <v>0</v>
      </c>
      <c r="Q5773" s="2">
        <f t="shared" si="1085"/>
        <v>0</v>
      </c>
      <c r="R5773" s="2">
        <f t="shared" si="1086"/>
        <v>0</v>
      </c>
      <c r="S5773" s="2">
        <f t="shared" si="1087"/>
        <v>0</v>
      </c>
      <c r="T5773" s="2">
        <f t="shared" si="1088"/>
        <v>0</v>
      </c>
      <c r="U5773" s="2">
        <f>IF(O5773="Reg", R5773 * Inputs!$B$7, 0)</f>
        <v>0</v>
      </c>
      <c r="V5773" s="2">
        <f>MAX(F5773 + P5773*Inputs!$B$15 - (Q5773/Inputs!$B$16) - U5773, 0)</f>
        <v>340</v>
      </c>
    </row>
    <row r="5774" spans="1:22" x14ac:dyDescent="0.3">
      <c r="A5774" s="1">
        <v>46263.5</v>
      </c>
      <c r="B5774" s="2">
        <v>31.319155153255409</v>
      </c>
      <c r="C5774" s="2">
        <v>37.792056031885913</v>
      </c>
      <c r="D5774" s="2">
        <f t="shared" si="1080"/>
        <v>37.009863539214351</v>
      </c>
      <c r="E5774" s="2">
        <f t="shared" si="1081"/>
        <v>61.964026300127784</v>
      </c>
      <c r="F5774" s="2">
        <f t="shared" si="1089"/>
        <v>340</v>
      </c>
      <c r="G5774" s="2">
        <f t="shared" si="1090"/>
        <v>0</v>
      </c>
      <c r="H5774" s="2">
        <f>MIN(Inputs!$B$2, (Inputs!$B$14 - F5774)/Inputs!$B$15)</f>
        <v>0</v>
      </c>
      <c r="I5774" s="2">
        <f>MAX(MIN(Inputs!$B$2, F5774*Inputs!$B$16, Inputs!$B$14*Inputs!$B$4 - G5774), 0)</f>
        <v>170</v>
      </c>
      <c r="J5774" s="2">
        <f>MAX(MIN(Inputs!$B$2, F5774*Inputs!$B$16, (Inputs!$B$14-F5774)/Inputs!$B$15)*Inputs!$B$9, 0)</f>
        <v>0</v>
      </c>
      <c r="K5774" s="2">
        <f>MAX(E5774*Inputs!$B$5 - B5774 - Inputs!$B$8, 0) * H5774</f>
        <v>0</v>
      </c>
      <c r="L5774" s="2">
        <f>IF(B5774 &gt;= D5774*Inputs!$B$10, MAX(B5774 - E5774/Inputs!$B$5 - Inputs!$B$8, 0) * I5774, 0)</f>
        <v>0</v>
      </c>
      <c r="M5774" s="2">
        <f t="shared" si="1082"/>
        <v>0</v>
      </c>
      <c r="N5774" s="3" t="str">
        <f t="shared" si="1083"/>
        <v>Idle</v>
      </c>
      <c r="O5774" s="3" t="str">
        <f t="shared" si="1091"/>
        <v>Idle</v>
      </c>
      <c r="P5774" s="2">
        <f t="shared" si="1084"/>
        <v>0</v>
      </c>
      <c r="Q5774" s="2">
        <f t="shared" si="1085"/>
        <v>0</v>
      </c>
      <c r="R5774" s="2">
        <f t="shared" si="1086"/>
        <v>0</v>
      </c>
      <c r="S5774" s="2">
        <f t="shared" si="1087"/>
        <v>0</v>
      </c>
      <c r="T5774" s="2">
        <f t="shared" si="1088"/>
        <v>0</v>
      </c>
      <c r="U5774" s="2">
        <f>IF(O5774="Reg", R5774 * Inputs!$B$7, 0)</f>
        <v>0</v>
      </c>
      <c r="V5774" s="2">
        <f>MAX(F5774 + P5774*Inputs!$B$15 - (Q5774/Inputs!$B$16) - U5774, 0)</f>
        <v>340</v>
      </c>
    </row>
    <row r="5775" spans="1:22" x14ac:dyDescent="0.3">
      <c r="A5775" s="1">
        <v>46263.541666666657</v>
      </c>
      <c r="B5775" s="2">
        <v>36.28853290754509</v>
      </c>
      <c r="C5775" s="2">
        <v>3.6889385965852108</v>
      </c>
      <c r="D5775" s="2">
        <f t="shared" si="1080"/>
        <v>37.009863539214351</v>
      </c>
      <c r="E5775" s="2">
        <f t="shared" si="1081"/>
        <v>72.970675370890703</v>
      </c>
      <c r="F5775" s="2">
        <f t="shared" si="1089"/>
        <v>340</v>
      </c>
      <c r="G5775" s="2">
        <f t="shared" si="1090"/>
        <v>0</v>
      </c>
      <c r="H5775" s="2">
        <f>MIN(Inputs!$B$2, (Inputs!$B$14 - F5775)/Inputs!$B$15)</f>
        <v>0</v>
      </c>
      <c r="I5775" s="2">
        <f>MAX(MIN(Inputs!$B$2, F5775*Inputs!$B$16, Inputs!$B$14*Inputs!$B$4 - G5775), 0)</f>
        <v>170</v>
      </c>
      <c r="J5775" s="2">
        <f>MAX(MIN(Inputs!$B$2, F5775*Inputs!$B$16, (Inputs!$B$14-F5775)/Inputs!$B$15)*Inputs!$B$9, 0)</f>
        <v>0</v>
      </c>
      <c r="K5775" s="2">
        <f>MAX(E5775*Inputs!$B$5 - B5775 - Inputs!$B$8, 0) * H5775</f>
        <v>0</v>
      </c>
      <c r="L5775" s="2">
        <f>IF(B5775 &gt;= D5775*Inputs!$B$10, MAX(B5775 - E5775/Inputs!$B$5 - Inputs!$B$8, 0) * I5775, 0)</f>
        <v>0</v>
      </c>
      <c r="M5775" s="2">
        <f t="shared" si="1082"/>
        <v>0</v>
      </c>
      <c r="N5775" s="3" t="str">
        <f t="shared" si="1083"/>
        <v>Idle</v>
      </c>
      <c r="O5775" s="3" t="str">
        <f t="shared" si="1091"/>
        <v>Idle</v>
      </c>
      <c r="P5775" s="2">
        <f t="shared" si="1084"/>
        <v>0</v>
      </c>
      <c r="Q5775" s="2">
        <f t="shared" si="1085"/>
        <v>0</v>
      </c>
      <c r="R5775" s="2">
        <f t="shared" si="1086"/>
        <v>0</v>
      </c>
      <c r="S5775" s="2">
        <f t="shared" si="1087"/>
        <v>0</v>
      </c>
      <c r="T5775" s="2">
        <f t="shared" si="1088"/>
        <v>0</v>
      </c>
      <c r="U5775" s="2">
        <f>IF(O5775="Reg", R5775 * Inputs!$B$7, 0)</f>
        <v>0</v>
      </c>
      <c r="V5775" s="2">
        <f>MAX(F5775 + P5775*Inputs!$B$15 - (Q5775/Inputs!$B$16) - U5775, 0)</f>
        <v>340</v>
      </c>
    </row>
    <row r="5776" spans="1:22" x14ac:dyDescent="0.3">
      <c r="A5776" s="1">
        <v>46263.583333333343</v>
      </c>
      <c r="B5776" s="2">
        <v>56.120842479479592</v>
      </c>
      <c r="C5776" s="2">
        <v>50.11202556683007</v>
      </c>
      <c r="D5776" s="2">
        <f t="shared" si="1080"/>
        <v>37.009863539214351</v>
      </c>
      <c r="E5776" s="2">
        <f t="shared" si="1081"/>
        <v>81.037343400500802</v>
      </c>
      <c r="F5776" s="2">
        <f t="shared" si="1089"/>
        <v>340</v>
      </c>
      <c r="G5776" s="2">
        <f t="shared" si="1090"/>
        <v>0</v>
      </c>
      <c r="H5776" s="2">
        <f>MIN(Inputs!$B$2, (Inputs!$B$14 - F5776)/Inputs!$B$15)</f>
        <v>0</v>
      </c>
      <c r="I5776" s="2">
        <f>MAX(MIN(Inputs!$B$2, F5776*Inputs!$B$16, Inputs!$B$14*Inputs!$B$4 - G5776), 0)</f>
        <v>170</v>
      </c>
      <c r="J5776" s="2">
        <f>MAX(MIN(Inputs!$B$2, F5776*Inputs!$B$16, (Inputs!$B$14-F5776)/Inputs!$B$15)*Inputs!$B$9, 0)</f>
        <v>0</v>
      </c>
      <c r="K5776" s="2">
        <f>MAX(E5776*Inputs!$B$5 - B5776 - Inputs!$B$8, 0) * H5776</f>
        <v>0</v>
      </c>
      <c r="L5776" s="2">
        <f>IF(B5776 &gt;= D5776*Inputs!$B$10, MAX(B5776 - E5776/Inputs!$B$5 - Inputs!$B$8, 0) * I5776, 0)</f>
        <v>0</v>
      </c>
      <c r="M5776" s="2">
        <f t="shared" si="1082"/>
        <v>0</v>
      </c>
      <c r="N5776" s="3" t="str">
        <f t="shared" si="1083"/>
        <v>Idle</v>
      </c>
      <c r="O5776" s="3" t="str">
        <f t="shared" si="1091"/>
        <v>Idle</v>
      </c>
      <c r="P5776" s="2">
        <f t="shared" si="1084"/>
        <v>0</v>
      </c>
      <c r="Q5776" s="2">
        <f t="shared" si="1085"/>
        <v>0</v>
      </c>
      <c r="R5776" s="2">
        <f t="shared" si="1086"/>
        <v>0</v>
      </c>
      <c r="S5776" s="2">
        <f t="shared" si="1087"/>
        <v>0</v>
      </c>
      <c r="T5776" s="2">
        <f t="shared" si="1088"/>
        <v>0</v>
      </c>
      <c r="U5776" s="2">
        <f>IF(O5776="Reg", R5776 * Inputs!$B$7, 0)</f>
        <v>0</v>
      </c>
      <c r="V5776" s="2">
        <f>MAX(F5776 + P5776*Inputs!$B$15 - (Q5776/Inputs!$B$16) - U5776, 0)</f>
        <v>340</v>
      </c>
    </row>
    <row r="5777" spans="1:22" x14ac:dyDescent="0.3">
      <c r="A5777" s="1">
        <v>46263.625</v>
      </c>
      <c r="B5777" s="2">
        <v>73.9375511029249</v>
      </c>
      <c r="C5777" s="2">
        <v>12.19090638629126</v>
      </c>
      <c r="D5777" s="2">
        <f t="shared" si="1080"/>
        <v>37.009863539214351</v>
      </c>
      <c r="E5777" s="2">
        <f t="shared" si="1081"/>
        <v>85.266623703764182</v>
      </c>
      <c r="F5777" s="2">
        <f t="shared" si="1089"/>
        <v>340</v>
      </c>
      <c r="G5777" s="2">
        <f t="shared" si="1090"/>
        <v>0</v>
      </c>
      <c r="H5777" s="2">
        <f>MIN(Inputs!$B$2, (Inputs!$B$14 - F5777)/Inputs!$B$15)</f>
        <v>0</v>
      </c>
      <c r="I5777" s="2">
        <f>MAX(MIN(Inputs!$B$2, F5777*Inputs!$B$16, Inputs!$B$14*Inputs!$B$4 - G5777), 0)</f>
        <v>170</v>
      </c>
      <c r="J5777" s="2">
        <f>MAX(MIN(Inputs!$B$2, F5777*Inputs!$B$16, (Inputs!$B$14-F5777)/Inputs!$B$15)*Inputs!$B$9, 0)</f>
        <v>0</v>
      </c>
      <c r="K5777" s="2">
        <f>MAX(E5777*Inputs!$B$5 - B5777 - Inputs!$B$8, 0) * H5777</f>
        <v>0</v>
      </c>
      <c r="L5777" s="2">
        <f>IF(B5777 &gt;= D5777*Inputs!$B$10, MAX(B5777 - E5777/Inputs!$B$5 - Inputs!$B$8, 0) * I5777, 0)</f>
        <v>0</v>
      </c>
      <c r="M5777" s="2">
        <f t="shared" si="1082"/>
        <v>0</v>
      </c>
      <c r="N5777" s="3" t="str">
        <f t="shared" si="1083"/>
        <v>Idle</v>
      </c>
      <c r="O5777" s="3" t="str">
        <f t="shared" si="1091"/>
        <v>Idle</v>
      </c>
      <c r="P5777" s="2">
        <f t="shared" si="1084"/>
        <v>0</v>
      </c>
      <c r="Q5777" s="2">
        <f t="shared" si="1085"/>
        <v>0</v>
      </c>
      <c r="R5777" s="2">
        <f t="shared" si="1086"/>
        <v>0</v>
      </c>
      <c r="S5777" s="2">
        <f t="shared" si="1087"/>
        <v>0</v>
      </c>
      <c r="T5777" s="2">
        <f t="shared" si="1088"/>
        <v>0</v>
      </c>
      <c r="U5777" s="2">
        <f>IF(O5777="Reg", R5777 * Inputs!$B$7, 0)</f>
        <v>0</v>
      </c>
      <c r="V5777" s="2">
        <f>MAX(F5777 + P5777*Inputs!$B$15 - (Q5777/Inputs!$B$16) - U5777, 0)</f>
        <v>340</v>
      </c>
    </row>
    <row r="5778" spans="1:22" x14ac:dyDescent="0.3">
      <c r="A5778" s="1">
        <v>46263.666666666657</v>
      </c>
      <c r="B5778" s="2">
        <v>88.581946369065804</v>
      </c>
      <c r="C5778" s="2">
        <v>5.0077446789174109</v>
      </c>
      <c r="D5778" s="2">
        <f t="shared" si="1080"/>
        <v>37.009863539214351</v>
      </c>
      <c r="E5778" s="2">
        <f t="shared" si="1081"/>
        <v>85.255642656478173</v>
      </c>
      <c r="F5778" s="2">
        <f t="shared" si="1089"/>
        <v>340</v>
      </c>
      <c r="G5778" s="2">
        <f t="shared" si="1090"/>
        <v>0</v>
      </c>
      <c r="H5778" s="2">
        <f>MIN(Inputs!$B$2, (Inputs!$B$14 - F5778)/Inputs!$B$15)</f>
        <v>0</v>
      </c>
      <c r="I5778" s="2">
        <f>MAX(MIN(Inputs!$B$2, F5778*Inputs!$B$16, Inputs!$B$14*Inputs!$B$4 - G5778), 0)</f>
        <v>170</v>
      </c>
      <c r="J5778" s="2">
        <f>MAX(MIN(Inputs!$B$2, F5778*Inputs!$B$16, (Inputs!$B$14-F5778)/Inputs!$B$15)*Inputs!$B$9, 0)</f>
        <v>0</v>
      </c>
      <c r="K5778" s="2">
        <f>MAX(E5778*Inputs!$B$5 - B5778 - Inputs!$B$8, 0) * H5778</f>
        <v>0</v>
      </c>
      <c r="L5778" s="2">
        <f>IF(B5778 &gt;= D5778*Inputs!$B$10, MAX(B5778 - E5778/Inputs!$B$5 - Inputs!$B$8, 0) * I5778, 0)</f>
        <v>0</v>
      </c>
      <c r="M5778" s="2">
        <f t="shared" si="1082"/>
        <v>0</v>
      </c>
      <c r="N5778" s="3" t="str">
        <f t="shared" si="1083"/>
        <v>Idle</v>
      </c>
      <c r="O5778" s="3" t="str">
        <f t="shared" si="1091"/>
        <v>Idle</v>
      </c>
      <c r="P5778" s="2">
        <f t="shared" si="1084"/>
        <v>0</v>
      </c>
      <c r="Q5778" s="2">
        <f t="shared" si="1085"/>
        <v>0</v>
      </c>
      <c r="R5778" s="2">
        <f t="shared" si="1086"/>
        <v>0</v>
      </c>
      <c r="S5778" s="2">
        <f t="shared" si="1087"/>
        <v>0</v>
      </c>
      <c r="T5778" s="2">
        <f t="shared" si="1088"/>
        <v>0</v>
      </c>
      <c r="U5778" s="2">
        <f>IF(O5778="Reg", R5778 * Inputs!$B$7, 0)</f>
        <v>0</v>
      </c>
      <c r="V5778" s="2">
        <f>MAX(F5778 + P5778*Inputs!$B$15 - (Q5778/Inputs!$B$16) - U5778, 0)</f>
        <v>340</v>
      </c>
    </row>
    <row r="5779" spans="1:22" x14ac:dyDescent="0.3">
      <c r="A5779" s="1">
        <v>46263.708333333343</v>
      </c>
      <c r="B5779" s="2">
        <v>85.536129788495941</v>
      </c>
      <c r="C5779" s="2">
        <v>8.5311192353064076</v>
      </c>
      <c r="D5779" s="2">
        <f t="shared" si="1080"/>
        <v>37.009863539214351</v>
      </c>
      <c r="E5779" s="2">
        <f t="shared" si="1081"/>
        <v>80.452033550762067</v>
      </c>
      <c r="F5779" s="2">
        <f t="shared" si="1089"/>
        <v>340</v>
      </c>
      <c r="G5779" s="2">
        <f t="shared" si="1090"/>
        <v>0</v>
      </c>
      <c r="H5779" s="2">
        <f>MIN(Inputs!$B$2, (Inputs!$B$14 - F5779)/Inputs!$B$15)</f>
        <v>0</v>
      </c>
      <c r="I5779" s="2">
        <f>MAX(MIN(Inputs!$B$2, F5779*Inputs!$B$16, Inputs!$B$14*Inputs!$B$4 - G5779), 0)</f>
        <v>170</v>
      </c>
      <c r="J5779" s="2">
        <f>MAX(MIN(Inputs!$B$2, F5779*Inputs!$B$16, (Inputs!$B$14-F5779)/Inputs!$B$15)*Inputs!$B$9, 0)</f>
        <v>0</v>
      </c>
      <c r="K5779" s="2">
        <f>MAX(E5779*Inputs!$B$5 - B5779 - Inputs!$B$8, 0) * H5779</f>
        <v>0</v>
      </c>
      <c r="L5779" s="2">
        <f>IF(B5779 &gt;= D5779*Inputs!$B$10, MAX(B5779 - E5779/Inputs!$B$5 - Inputs!$B$8, 0) * I5779, 0)</f>
        <v>0</v>
      </c>
      <c r="M5779" s="2">
        <f t="shared" si="1082"/>
        <v>0</v>
      </c>
      <c r="N5779" s="3" t="str">
        <f t="shared" si="1083"/>
        <v>Idle</v>
      </c>
      <c r="O5779" s="3" t="str">
        <f t="shared" si="1091"/>
        <v>Idle</v>
      </c>
      <c r="P5779" s="2">
        <f t="shared" si="1084"/>
        <v>0</v>
      </c>
      <c r="Q5779" s="2">
        <f t="shared" si="1085"/>
        <v>0</v>
      </c>
      <c r="R5779" s="2">
        <f t="shared" si="1086"/>
        <v>0</v>
      </c>
      <c r="S5779" s="2">
        <f t="shared" si="1087"/>
        <v>0</v>
      </c>
      <c r="T5779" s="2">
        <f t="shared" si="1088"/>
        <v>0</v>
      </c>
      <c r="U5779" s="2">
        <f>IF(O5779="Reg", R5779 * Inputs!$B$7, 0)</f>
        <v>0</v>
      </c>
      <c r="V5779" s="2">
        <f>MAX(F5779 + P5779*Inputs!$B$15 - (Q5779/Inputs!$B$16) - U5779, 0)</f>
        <v>340</v>
      </c>
    </row>
    <row r="5780" spans="1:22" x14ac:dyDescent="0.3">
      <c r="A5780" s="1">
        <v>46263.75</v>
      </c>
      <c r="B5780" s="2">
        <v>97.359049577832906</v>
      </c>
      <c r="C5780" s="2">
        <v>7.3325070770042631</v>
      </c>
      <c r="D5780" s="2">
        <f t="shared" si="1080"/>
        <v>37.009863539214351</v>
      </c>
      <c r="E5780" s="2">
        <f t="shared" si="1081"/>
        <v>74.622015626789889</v>
      </c>
      <c r="F5780" s="2">
        <f t="shared" si="1089"/>
        <v>340</v>
      </c>
      <c r="G5780" s="2">
        <f t="shared" si="1090"/>
        <v>0</v>
      </c>
      <c r="H5780" s="2">
        <f>MIN(Inputs!$B$2, (Inputs!$B$14 - F5780)/Inputs!$B$15)</f>
        <v>0</v>
      </c>
      <c r="I5780" s="2">
        <f>MAX(MIN(Inputs!$B$2, F5780*Inputs!$B$16, Inputs!$B$14*Inputs!$B$4 - G5780), 0)</f>
        <v>170</v>
      </c>
      <c r="J5780" s="2">
        <f>MAX(MIN(Inputs!$B$2, F5780*Inputs!$B$16, (Inputs!$B$14-F5780)/Inputs!$B$15)*Inputs!$B$9, 0)</f>
        <v>0</v>
      </c>
      <c r="K5780" s="2">
        <f>MAX(E5780*Inputs!$B$5 - B5780 - Inputs!$B$8, 0) * H5780</f>
        <v>0</v>
      </c>
      <c r="L5780" s="2">
        <f>IF(B5780 &gt;= D5780*Inputs!$B$10, MAX(B5780 - E5780/Inputs!$B$5 - Inputs!$B$8, 0) * I5780, 0)</f>
        <v>0</v>
      </c>
      <c r="M5780" s="2">
        <f t="shared" si="1082"/>
        <v>0</v>
      </c>
      <c r="N5780" s="3" t="str">
        <f t="shared" si="1083"/>
        <v>Idle</v>
      </c>
      <c r="O5780" s="3" t="str">
        <f t="shared" si="1091"/>
        <v>Idle</v>
      </c>
      <c r="P5780" s="2">
        <f t="shared" si="1084"/>
        <v>0</v>
      </c>
      <c r="Q5780" s="2">
        <f t="shared" si="1085"/>
        <v>0</v>
      </c>
      <c r="R5780" s="2">
        <f t="shared" si="1086"/>
        <v>0</v>
      </c>
      <c r="S5780" s="2">
        <f t="shared" si="1087"/>
        <v>0</v>
      </c>
      <c r="T5780" s="2">
        <f t="shared" si="1088"/>
        <v>0</v>
      </c>
      <c r="U5780" s="2">
        <f>IF(O5780="Reg", R5780 * Inputs!$B$7, 0)</f>
        <v>0</v>
      </c>
      <c r="V5780" s="2">
        <f>MAX(F5780 + P5780*Inputs!$B$15 - (Q5780/Inputs!$B$16) - U5780, 0)</f>
        <v>340</v>
      </c>
    </row>
    <row r="5781" spans="1:22" x14ac:dyDescent="0.3">
      <c r="A5781" s="1">
        <v>46263.791666666657</v>
      </c>
      <c r="B5781" s="2">
        <v>84.688541085205657</v>
      </c>
      <c r="C5781" s="2">
        <v>11.610136349946529</v>
      </c>
      <c r="D5781" s="2">
        <f t="shared" si="1080"/>
        <v>37.009863539214351</v>
      </c>
      <c r="E5781" s="2">
        <f t="shared" si="1081"/>
        <v>63.029680626861243</v>
      </c>
      <c r="F5781" s="2">
        <f t="shared" si="1089"/>
        <v>340</v>
      </c>
      <c r="G5781" s="2">
        <f t="shared" si="1090"/>
        <v>0</v>
      </c>
      <c r="H5781" s="2">
        <f>MIN(Inputs!$B$2, (Inputs!$B$14 - F5781)/Inputs!$B$15)</f>
        <v>0</v>
      </c>
      <c r="I5781" s="2">
        <f>MAX(MIN(Inputs!$B$2, F5781*Inputs!$B$16, Inputs!$B$14*Inputs!$B$4 - G5781), 0)</f>
        <v>170</v>
      </c>
      <c r="J5781" s="2">
        <f>MAX(MIN(Inputs!$B$2, F5781*Inputs!$B$16, (Inputs!$B$14-F5781)/Inputs!$B$15)*Inputs!$B$9, 0)</f>
        <v>0</v>
      </c>
      <c r="K5781" s="2">
        <f>MAX(E5781*Inputs!$B$5 - B5781 - Inputs!$B$8, 0) * H5781</f>
        <v>0</v>
      </c>
      <c r="L5781" s="2">
        <f>IF(B5781 &gt;= D5781*Inputs!$B$10, MAX(B5781 - E5781/Inputs!$B$5 - Inputs!$B$8, 0) * I5781, 0)</f>
        <v>0</v>
      </c>
      <c r="M5781" s="2">
        <f t="shared" si="1082"/>
        <v>0</v>
      </c>
      <c r="N5781" s="3" t="str">
        <f t="shared" si="1083"/>
        <v>Idle</v>
      </c>
      <c r="O5781" s="3" t="str">
        <f t="shared" si="1091"/>
        <v>Idle</v>
      </c>
      <c r="P5781" s="2">
        <f t="shared" si="1084"/>
        <v>0</v>
      </c>
      <c r="Q5781" s="2">
        <f t="shared" si="1085"/>
        <v>0</v>
      </c>
      <c r="R5781" s="2">
        <f t="shared" si="1086"/>
        <v>0</v>
      </c>
      <c r="S5781" s="2">
        <f t="shared" si="1087"/>
        <v>0</v>
      </c>
      <c r="T5781" s="2">
        <f t="shared" si="1088"/>
        <v>0</v>
      </c>
      <c r="U5781" s="2">
        <f>IF(O5781="Reg", R5781 * Inputs!$B$7, 0)</f>
        <v>0</v>
      </c>
      <c r="V5781" s="2">
        <f>MAX(F5781 + P5781*Inputs!$B$15 - (Q5781/Inputs!$B$16) - U5781, 0)</f>
        <v>340</v>
      </c>
    </row>
    <row r="5782" spans="1:22" x14ac:dyDescent="0.3">
      <c r="A5782" s="1">
        <v>46263.833333333343</v>
      </c>
      <c r="B5782" s="2">
        <v>81.496524299059914</v>
      </c>
      <c r="C5782" s="2">
        <v>13.085156910569051</v>
      </c>
      <c r="D5782" s="2">
        <f t="shared" si="1080"/>
        <v>37.009863539214351</v>
      </c>
      <c r="E5782" s="2">
        <f t="shared" si="1081"/>
        <v>52.617047569751854</v>
      </c>
      <c r="F5782" s="2">
        <f t="shared" si="1089"/>
        <v>340</v>
      </c>
      <c r="G5782" s="2">
        <f t="shared" si="1090"/>
        <v>0</v>
      </c>
      <c r="H5782" s="2">
        <f>MIN(Inputs!$B$2, (Inputs!$B$14 - F5782)/Inputs!$B$15)</f>
        <v>0</v>
      </c>
      <c r="I5782" s="2">
        <f>MAX(MIN(Inputs!$B$2, F5782*Inputs!$B$16, Inputs!$B$14*Inputs!$B$4 - G5782), 0)</f>
        <v>170</v>
      </c>
      <c r="J5782" s="2">
        <f>MAX(MIN(Inputs!$B$2, F5782*Inputs!$B$16, (Inputs!$B$14-F5782)/Inputs!$B$15)*Inputs!$B$9, 0)</f>
        <v>0</v>
      </c>
      <c r="K5782" s="2">
        <f>MAX(E5782*Inputs!$B$5 - B5782 - Inputs!$B$8, 0) * H5782</f>
        <v>0</v>
      </c>
      <c r="L5782" s="2">
        <f>IF(B5782 &gt;= D5782*Inputs!$B$10, MAX(B5782 - E5782/Inputs!$B$5 - Inputs!$B$8, 0) * I5782, 0)</f>
        <v>289.7522139563045</v>
      </c>
      <c r="M5782" s="2">
        <f t="shared" si="1082"/>
        <v>0</v>
      </c>
      <c r="N5782" s="3" t="str">
        <f t="shared" si="1083"/>
        <v>Discharge</v>
      </c>
      <c r="O5782" s="3" t="str">
        <f t="shared" si="1091"/>
        <v>Discharge</v>
      </c>
      <c r="P5782" s="2">
        <f t="shared" si="1084"/>
        <v>0</v>
      </c>
      <c r="Q5782" s="2">
        <f t="shared" si="1085"/>
        <v>170</v>
      </c>
      <c r="R5782" s="2">
        <f t="shared" si="1086"/>
        <v>0</v>
      </c>
      <c r="S5782" s="2">
        <f t="shared" si="1087"/>
        <v>13854.409130840186</v>
      </c>
      <c r="T5782" s="2">
        <f t="shared" si="1088"/>
        <v>0</v>
      </c>
      <c r="U5782" s="2">
        <f>IF(O5782="Reg", R5782 * Inputs!$B$7, 0)</f>
        <v>0</v>
      </c>
      <c r="V5782" s="2">
        <f>MAX(F5782 + P5782*Inputs!$B$15 - (Q5782/Inputs!$B$16) - U5782, 0)</f>
        <v>170</v>
      </c>
    </row>
    <row r="5783" spans="1:22" x14ac:dyDescent="0.3">
      <c r="A5783" s="1">
        <v>46263.875</v>
      </c>
      <c r="B5783" s="2">
        <v>73.87166481920876</v>
      </c>
      <c r="C5783" s="2">
        <v>5.6215309857653031</v>
      </c>
      <c r="D5783" s="2">
        <f t="shared" si="1080"/>
        <v>37.009863539214351</v>
      </c>
      <c r="E5783" s="2">
        <f t="shared" si="1081"/>
        <v>40.62738808373004</v>
      </c>
      <c r="F5783" s="2">
        <f t="shared" si="1089"/>
        <v>170</v>
      </c>
      <c r="G5783" s="2">
        <f t="shared" si="1090"/>
        <v>170</v>
      </c>
      <c r="H5783" s="2">
        <f>MIN(Inputs!$B$2, (Inputs!$B$14 - F5783)/Inputs!$B$15)</f>
        <v>170</v>
      </c>
      <c r="I5783" s="2">
        <f>MAX(MIN(Inputs!$B$2, F5783*Inputs!$B$16, Inputs!$B$14*Inputs!$B$4 - G5783), 0)</f>
        <v>170</v>
      </c>
      <c r="J5783" s="2">
        <f>MAX(MIN(Inputs!$B$2, F5783*Inputs!$B$16, (Inputs!$B$14-F5783)/Inputs!$B$15)*Inputs!$B$9, 0)</f>
        <v>136</v>
      </c>
      <c r="K5783" s="2">
        <f>MAX(E5783*Inputs!$B$5 - B5783 - Inputs!$B$8, 0) * H5783</f>
        <v>0</v>
      </c>
      <c r="L5783" s="2">
        <f>IF(B5783 &gt;= D5783*Inputs!$B$10, MAX(B5783 - E5783/Inputs!$B$5 - Inputs!$B$8, 0) * I5783, 0)</f>
        <v>1309.7103212721868</v>
      </c>
      <c r="M5783" s="2">
        <f t="shared" si="1082"/>
        <v>764.52821406408123</v>
      </c>
      <c r="N5783" s="3" t="str">
        <f t="shared" si="1083"/>
        <v>Discharge</v>
      </c>
      <c r="O5783" s="3" t="str">
        <f t="shared" si="1091"/>
        <v>Discharge</v>
      </c>
      <c r="P5783" s="2">
        <f t="shared" si="1084"/>
        <v>0</v>
      </c>
      <c r="Q5783" s="2">
        <f t="shared" si="1085"/>
        <v>170</v>
      </c>
      <c r="R5783" s="2">
        <f t="shared" si="1086"/>
        <v>0</v>
      </c>
      <c r="S5783" s="2">
        <f t="shared" si="1087"/>
        <v>12558.183019265489</v>
      </c>
      <c r="T5783" s="2">
        <f t="shared" si="1088"/>
        <v>0</v>
      </c>
      <c r="U5783" s="2">
        <f>IF(O5783="Reg", R5783 * Inputs!$B$7, 0)</f>
        <v>0</v>
      </c>
      <c r="V5783" s="2">
        <f>MAX(F5783 + P5783*Inputs!$B$15 - (Q5783/Inputs!$B$16) - U5783, 0)</f>
        <v>0</v>
      </c>
    </row>
    <row r="5784" spans="1:22" x14ac:dyDescent="0.3">
      <c r="A5784" s="1">
        <v>46263.916666666657</v>
      </c>
      <c r="B5784" s="2">
        <v>59.760291734769183</v>
      </c>
      <c r="C5784" s="2">
        <v>4.789478032397942</v>
      </c>
      <c r="D5784" s="2">
        <f t="shared" si="1080"/>
        <v>37.009863539214351</v>
      </c>
      <c r="E5784" s="2">
        <f t="shared" si="1081"/>
        <v>28.315443947195245</v>
      </c>
      <c r="F5784" s="2">
        <f t="shared" si="1089"/>
        <v>0</v>
      </c>
      <c r="G5784" s="2">
        <f t="shared" si="1090"/>
        <v>340</v>
      </c>
      <c r="H5784" s="2">
        <f>MIN(Inputs!$B$2, (Inputs!$B$14 - F5784)/Inputs!$B$15)</f>
        <v>170</v>
      </c>
      <c r="I5784" s="2">
        <f>MAX(MIN(Inputs!$B$2, F5784*Inputs!$B$16, Inputs!$B$14*Inputs!$B$4 - G5784), 0)</f>
        <v>0</v>
      </c>
      <c r="J5784" s="2">
        <f>MAX(MIN(Inputs!$B$2, F5784*Inputs!$B$16, (Inputs!$B$14-F5784)/Inputs!$B$15)*Inputs!$B$9, 0)</f>
        <v>0</v>
      </c>
      <c r="K5784" s="2">
        <f>MAX(E5784*Inputs!$B$5 - B5784 - Inputs!$B$8, 0) * H5784</f>
        <v>0</v>
      </c>
      <c r="L5784" s="2">
        <f>IF(B5784 &gt;= D5784*Inputs!$B$10, MAX(B5784 - E5784/Inputs!$B$5 - Inputs!$B$8, 0) * I5784, 0)</f>
        <v>0</v>
      </c>
      <c r="M5784" s="2">
        <f t="shared" si="1082"/>
        <v>0</v>
      </c>
      <c r="N5784" s="3" t="str">
        <f t="shared" si="1083"/>
        <v>Idle</v>
      </c>
      <c r="O5784" s="3" t="str">
        <f t="shared" si="1091"/>
        <v>Idle</v>
      </c>
      <c r="P5784" s="2">
        <f t="shared" si="1084"/>
        <v>0</v>
      </c>
      <c r="Q5784" s="2">
        <f t="shared" si="1085"/>
        <v>0</v>
      </c>
      <c r="R5784" s="2">
        <f t="shared" si="1086"/>
        <v>0</v>
      </c>
      <c r="S5784" s="2">
        <f t="shared" si="1087"/>
        <v>0</v>
      </c>
      <c r="T5784" s="2">
        <f t="shared" si="1088"/>
        <v>0</v>
      </c>
      <c r="U5784" s="2">
        <f>IF(O5784="Reg", R5784 * Inputs!$B$7, 0)</f>
        <v>0</v>
      </c>
      <c r="V5784" s="2">
        <f>MAX(F5784 + P5784*Inputs!$B$15 - (Q5784/Inputs!$B$16) - U5784, 0)</f>
        <v>0</v>
      </c>
    </row>
    <row r="5785" spans="1:22" x14ac:dyDescent="0.3">
      <c r="A5785" s="1">
        <v>46263.958333333343</v>
      </c>
      <c r="B5785" s="2">
        <v>50.55602224466292</v>
      </c>
      <c r="C5785" s="2">
        <v>9.435181746146851</v>
      </c>
      <c r="D5785" s="2">
        <f t="shared" si="1080"/>
        <v>37.009863539214351</v>
      </c>
      <c r="E5785" s="2">
        <f t="shared" si="1081"/>
        <v>18.355395324733717</v>
      </c>
      <c r="F5785" s="2">
        <f t="shared" si="1089"/>
        <v>0</v>
      </c>
      <c r="G5785" s="2">
        <f t="shared" si="1090"/>
        <v>340</v>
      </c>
      <c r="H5785" s="2">
        <f>MIN(Inputs!$B$2, (Inputs!$B$14 - F5785)/Inputs!$B$15)</f>
        <v>170</v>
      </c>
      <c r="I5785" s="2">
        <f>MAX(MIN(Inputs!$B$2, F5785*Inputs!$B$16, Inputs!$B$14*Inputs!$B$4 - G5785), 0)</f>
        <v>0</v>
      </c>
      <c r="J5785" s="2">
        <f>MAX(MIN(Inputs!$B$2, F5785*Inputs!$B$16, (Inputs!$B$14-F5785)/Inputs!$B$15)*Inputs!$B$9, 0)</f>
        <v>0</v>
      </c>
      <c r="K5785" s="2">
        <f>MAX(E5785*Inputs!$B$5 - B5785 - Inputs!$B$8, 0) * H5785</f>
        <v>0</v>
      </c>
      <c r="L5785" s="2">
        <f>IF(B5785 &gt;= D5785*Inputs!$B$10, MAX(B5785 - E5785/Inputs!$B$5 - Inputs!$B$8, 0) * I5785, 0)</f>
        <v>0</v>
      </c>
      <c r="M5785" s="2">
        <f t="shared" si="1082"/>
        <v>0</v>
      </c>
      <c r="N5785" s="3" t="str">
        <f t="shared" si="1083"/>
        <v>Idle</v>
      </c>
      <c r="O5785" s="3" t="str">
        <f t="shared" si="1091"/>
        <v>Idle</v>
      </c>
      <c r="P5785" s="2">
        <f t="shared" si="1084"/>
        <v>0</v>
      </c>
      <c r="Q5785" s="2">
        <f t="shared" si="1085"/>
        <v>0</v>
      </c>
      <c r="R5785" s="2">
        <f t="shared" si="1086"/>
        <v>0</v>
      </c>
      <c r="S5785" s="2">
        <f t="shared" si="1087"/>
        <v>0</v>
      </c>
      <c r="T5785" s="2">
        <f t="shared" si="1088"/>
        <v>0</v>
      </c>
      <c r="U5785" s="2">
        <f>IF(O5785="Reg", R5785 * Inputs!$B$7, 0)</f>
        <v>0</v>
      </c>
      <c r="V5785" s="2">
        <f>MAX(F5785 + P5785*Inputs!$B$15 - (Q5785/Inputs!$B$16) - U5785, 0)</f>
        <v>0</v>
      </c>
    </row>
    <row r="5786" spans="1:22" x14ac:dyDescent="0.3">
      <c r="A5786" s="1">
        <v>46264</v>
      </c>
      <c r="B5786" s="2">
        <v>27.805039578260999</v>
      </c>
      <c r="C5786" s="2">
        <v>26.570994261041172</v>
      </c>
      <c r="D5786" s="2">
        <f t="shared" si="1080"/>
        <v>36.023156002662198</v>
      </c>
      <c r="E5786" s="2">
        <f t="shared" si="1081"/>
        <v>9.9293916172898946</v>
      </c>
      <c r="F5786" s="2">
        <f t="shared" si="1089"/>
        <v>0</v>
      </c>
      <c r="G5786" s="2">
        <f t="shared" si="1090"/>
        <v>0</v>
      </c>
      <c r="H5786" s="2">
        <f>MIN(Inputs!$B$2, (Inputs!$B$14 - F5786)/Inputs!$B$15)</f>
        <v>170</v>
      </c>
      <c r="I5786" s="2">
        <f>MAX(MIN(Inputs!$B$2, F5786*Inputs!$B$16, Inputs!$B$14*Inputs!$B$4 - G5786), 0)</f>
        <v>0</v>
      </c>
      <c r="J5786" s="2">
        <f>MAX(MIN(Inputs!$B$2, F5786*Inputs!$B$16, (Inputs!$B$14-F5786)/Inputs!$B$15)*Inputs!$B$9, 0)</f>
        <v>0</v>
      </c>
      <c r="K5786" s="2">
        <f>MAX(E5786*Inputs!$B$5 - B5786 - Inputs!$B$8, 0) * H5786</f>
        <v>0</v>
      </c>
      <c r="L5786" s="2">
        <f>IF(B5786 &gt;= D5786*Inputs!$B$10, MAX(B5786 - E5786/Inputs!$B$5 - Inputs!$B$8, 0) * I5786, 0)</f>
        <v>0</v>
      </c>
      <c r="M5786" s="2">
        <f t="shared" si="1082"/>
        <v>0</v>
      </c>
      <c r="N5786" s="3" t="str">
        <f t="shared" si="1083"/>
        <v>Idle</v>
      </c>
      <c r="O5786" s="3" t="str">
        <f t="shared" si="1091"/>
        <v>Idle</v>
      </c>
      <c r="P5786" s="2">
        <f t="shared" si="1084"/>
        <v>0</v>
      </c>
      <c r="Q5786" s="2">
        <f t="shared" si="1085"/>
        <v>0</v>
      </c>
      <c r="R5786" s="2">
        <f t="shared" si="1086"/>
        <v>0</v>
      </c>
      <c r="S5786" s="2">
        <f t="shared" si="1087"/>
        <v>0</v>
      </c>
      <c r="T5786" s="2">
        <f t="shared" si="1088"/>
        <v>0</v>
      </c>
      <c r="U5786" s="2">
        <f>IF(O5786="Reg", R5786 * Inputs!$B$7, 0)</f>
        <v>0</v>
      </c>
      <c r="V5786" s="2">
        <f>MAX(F5786 + P5786*Inputs!$B$15 - (Q5786/Inputs!$B$16) - U5786, 0)</f>
        <v>0</v>
      </c>
    </row>
    <row r="5787" spans="1:22" x14ac:dyDescent="0.3">
      <c r="A5787" s="1">
        <v>46264.041666666657</v>
      </c>
      <c r="B5787" s="2">
        <v>22.212742742549349</v>
      </c>
      <c r="C5787" s="2">
        <v>8.5071846470669019</v>
      </c>
      <c r="D5787" s="2">
        <f t="shared" si="1080"/>
        <v>36.023156002662198</v>
      </c>
      <c r="E5787" s="2">
        <f t="shared" si="1081"/>
        <v>5.2952183542463951</v>
      </c>
      <c r="F5787" s="2">
        <f t="shared" si="1089"/>
        <v>0</v>
      </c>
      <c r="G5787" s="2">
        <f t="shared" si="1090"/>
        <v>0</v>
      </c>
      <c r="H5787" s="2">
        <f>MIN(Inputs!$B$2, (Inputs!$B$14 - F5787)/Inputs!$B$15)</f>
        <v>170</v>
      </c>
      <c r="I5787" s="2">
        <f>MAX(MIN(Inputs!$B$2, F5787*Inputs!$B$16, Inputs!$B$14*Inputs!$B$4 - G5787), 0)</f>
        <v>0</v>
      </c>
      <c r="J5787" s="2">
        <f>MAX(MIN(Inputs!$B$2, F5787*Inputs!$B$16, (Inputs!$B$14-F5787)/Inputs!$B$15)*Inputs!$B$9, 0)</f>
        <v>0</v>
      </c>
      <c r="K5787" s="2">
        <f>MAX(E5787*Inputs!$B$5 - B5787 - Inputs!$B$8, 0) * H5787</f>
        <v>0</v>
      </c>
      <c r="L5787" s="2">
        <f>IF(B5787 &gt;= D5787*Inputs!$B$10, MAX(B5787 - E5787/Inputs!$B$5 - Inputs!$B$8, 0) * I5787, 0)</f>
        <v>0</v>
      </c>
      <c r="M5787" s="2">
        <f t="shared" si="1082"/>
        <v>0</v>
      </c>
      <c r="N5787" s="3" t="str">
        <f t="shared" si="1083"/>
        <v>Idle</v>
      </c>
      <c r="O5787" s="3" t="str">
        <f t="shared" si="1091"/>
        <v>Idle</v>
      </c>
      <c r="P5787" s="2">
        <f t="shared" si="1084"/>
        <v>0</v>
      </c>
      <c r="Q5787" s="2">
        <f t="shared" si="1085"/>
        <v>0</v>
      </c>
      <c r="R5787" s="2">
        <f t="shared" si="1086"/>
        <v>0</v>
      </c>
      <c r="S5787" s="2">
        <f t="shared" si="1087"/>
        <v>0</v>
      </c>
      <c r="T5787" s="2">
        <f t="shared" si="1088"/>
        <v>0</v>
      </c>
      <c r="U5787" s="2">
        <f>IF(O5787="Reg", R5787 * Inputs!$B$7, 0)</f>
        <v>0</v>
      </c>
      <c r="V5787" s="2">
        <f>MAX(F5787 + P5787*Inputs!$B$15 - (Q5787/Inputs!$B$16) - U5787, 0)</f>
        <v>0</v>
      </c>
    </row>
    <row r="5788" spans="1:22" x14ac:dyDescent="0.3">
      <c r="A5788" s="1">
        <v>46264.083333333343</v>
      </c>
      <c r="B5788" s="2">
        <v>9.5585673829290201</v>
      </c>
      <c r="C5788" s="2">
        <v>8.8625609752256977</v>
      </c>
      <c r="D5788" s="2">
        <f t="shared" si="1080"/>
        <v>36.023156002662198</v>
      </c>
      <c r="E5788" s="2">
        <f t="shared" si="1081"/>
        <v>1.5930945638215033</v>
      </c>
      <c r="F5788" s="2">
        <f t="shared" si="1089"/>
        <v>0</v>
      </c>
      <c r="G5788" s="2">
        <f t="shared" si="1090"/>
        <v>0</v>
      </c>
      <c r="H5788" s="2">
        <f>MIN(Inputs!$B$2, (Inputs!$B$14 - F5788)/Inputs!$B$15)</f>
        <v>170</v>
      </c>
      <c r="I5788" s="2">
        <f>MAX(MIN(Inputs!$B$2, F5788*Inputs!$B$16, Inputs!$B$14*Inputs!$B$4 - G5788), 0)</f>
        <v>0</v>
      </c>
      <c r="J5788" s="2">
        <f>MAX(MIN(Inputs!$B$2, F5788*Inputs!$B$16, (Inputs!$B$14-F5788)/Inputs!$B$15)*Inputs!$B$9, 0)</f>
        <v>0</v>
      </c>
      <c r="K5788" s="2">
        <f>MAX(E5788*Inputs!$B$5 - B5788 - Inputs!$B$8, 0) * H5788</f>
        <v>0</v>
      </c>
      <c r="L5788" s="2">
        <f>IF(B5788 &gt;= D5788*Inputs!$B$10, MAX(B5788 - E5788/Inputs!$B$5 - Inputs!$B$8, 0) * I5788, 0)</f>
        <v>0</v>
      </c>
      <c r="M5788" s="2">
        <f t="shared" si="1082"/>
        <v>0</v>
      </c>
      <c r="N5788" s="3" t="str">
        <f t="shared" si="1083"/>
        <v>Idle</v>
      </c>
      <c r="O5788" s="3" t="str">
        <f t="shared" si="1091"/>
        <v>Idle</v>
      </c>
      <c r="P5788" s="2">
        <f t="shared" si="1084"/>
        <v>0</v>
      </c>
      <c r="Q5788" s="2">
        <f t="shared" si="1085"/>
        <v>0</v>
      </c>
      <c r="R5788" s="2">
        <f t="shared" si="1086"/>
        <v>0</v>
      </c>
      <c r="S5788" s="2">
        <f t="shared" si="1087"/>
        <v>0</v>
      </c>
      <c r="T5788" s="2">
        <f t="shared" si="1088"/>
        <v>0</v>
      </c>
      <c r="U5788" s="2">
        <f>IF(O5788="Reg", R5788 * Inputs!$B$7, 0)</f>
        <v>0</v>
      </c>
      <c r="V5788" s="2">
        <f>MAX(F5788 + P5788*Inputs!$B$15 - (Q5788/Inputs!$B$16) - U5788, 0)</f>
        <v>0</v>
      </c>
    </row>
    <row r="5789" spans="1:22" x14ac:dyDescent="0.3">
      <c r="A5789" s="1">
        <v>46264.125</v>
      </c>
      <c r="B5789" s="2">
        <v>0</v>
      </c>
      <c r="C5789" s="2">
        <v>1.7409103055836119</v>
      </c>
      <c r="D5789" s="2">
        <f t="shared" si="1080"/>
        <v>36.023156002662198</v>
      </c>
      <c r="E5789" s="2">
        <f t="shared" si="1081"/>
        <v>0</v>
      </c>
      <c r="F5789" s="2">
        <f t="shared" si="1089"/>
        <v>0</v>
      </c>
      <c r="G5789" s="2">
        <f t="shared" si="1090"/>
        <v>0</v>
      </c>
      <c r="H5789" s="2">
        <f>MIN(Inputs!$B$2, (Inputs!$B$14 - F5789)/Inputs!$B$15)</f>
        <v>170</v>
      </c>
      <c r="I5789" s="2">
        <f>MAX(MIN(Inputs!$B$2, F5789*Inputs!$B$16, Inputs!$B$14*Inputs!$B$4 - G5789), 0)</f>
        <v>0</v>
      </c>
      <c r="J5789" s="2">
        <f>MAX(MIN(Inputs!$B$2, F5789*Inputs!$B$16, (Inputs!$B$14-F5789)/Inputs!$B$15)*Inputs!$B$9, 0)</f>
        <v>0</v>
      </c>
      <c r="K5789" s="2">
        <f>MAX(E5789*Inputs!$B$5 - B5789 - Inputs!$B$8, 0) * H5789</f>
        <v>0</v>
      </c>
      <c r="L5789" s="2">
        <f>IF(B5789 &gt;= D5789*Inputs!$B$10, MAX(B5789 - E5789/Inputs!$B$5 - Inputs!$B$8, 0) * I5789, 0)</f>
        <v>0</v>
      </c>
      <c r="M5789" s="2">
        <f t="shared" si="1082"/>
        <v>0</v>
      </c>
      <c r="N5789" s="3" t="str">
        <f t="shared" si="1083"/>
        <v>Idle</v>
      </c>
      <c r="O5789" s="3" t="str">
        <f t="shared" si="1091"/>
        <v>Idle</v>
      </c>
      <c r="P5789" s="2">
        <f t="shared" si="1084"/>
        <v>0</v>
      </c>
      <c r="Q5789" s="2">
        <f t="shared" si="1085"/>
        <v>0</v>
      </c>
      <c r="R5789" s="2">
        <f t="shared" si="1086"/>
        <v>0</v>
      </c>
      <c r="S5789" s="2">
        <f t="shared" si="1087"/>
        <v>0</v>
      </c>
      <c r="T5789" s="2">
        <f t="shared" si="1088"/>
        <v>0</v>
      </c>
      <c r="U5789" s="2">
        <f>IF(O5789="Reg", R5789 * Inputs!$B$7, 0)</f>
        <v>0</v>
      </c>
      <c r="V5789" s="2">
        <f>MAX(F5789 + P5789*Inputs!$B$15 - (Q5789/Inputs!$B$16) - U5789, 0)</f>
        <v>0</v>
      </c>
    </row>
    <row r="5790" spans="1:22" x14ac:dyDescent="0.3">
      <c r="A5790" s="1">
        <v>46264.166666666657</v>
      </c>
      <c r="B5790" s="2">
        <v>0</v>
      </c>
      <c r="C5790" s="2">
        <v>14.114512425259409</v>
      </c>
      <c r="D5790" s="2">
        <f t="shared" si="1080"/>
        <v>36.023156002662198</v>
      </c>
      <c r="E5790" s="2">
        <f t="shared" si="1081"/>
        <v>0</v>
      </c>
      <c r="F5790" s="2">
        <f t="shared" si="1089"/>
        <v>0</v>
      </c>
      <c r="G5790" s="2">
        <f t="shared" si="1090"/>
        <v>0</v>
      </c>
      <c r="H5790" s="2">
        <f>MIN(Inputs!$B$2, (Inputs!$B$14 - F5790)/Inputs!$B$15)</f>
        <v>170</v>
      </c>
      <c r="I5790" s="2">
        <f>MAX(MIN(Inputs!$B$2, F5790*Inputs!$B$16, Inputs!$B$14*Inputs!$B$4 - G5790), 0)</f>
        <v>0</v>
      </c>
      <c r="J5790" s="2">
        <f>MAX(MIN(Inputs!$B$2, F5790*Inputs!$B$16, (Inputs!$B$14-F5790)/Inputs!$B$15)*Inputs!$B$9, 0)</f>
        <v>0</v>
      </c>
      <c r="K5790" s="2">
        <f>MAX(E5790*Inputs!$B$5 - B5790 - Inputs!$B$8, 0) * H5790</f>
        <v>0</v>
      </c>
      <c r="L5790" s="2">
        <f>IF(B5790 &gt;= D5790*Inputs!$B$10, MAX(B5790 - E5790/Inputs!$B$5 - Inputs!$B$8, 0) * I5790, 0)</f>
        <v>0</v>
      </c>
      <c r="M5790" s="2">
        <f t="shared" si="1082"/>
        <v>0</v>
      </c>
      <c r="N5790" s="3" t="str">
        <f t="shared" si="1083"/>
        <v>Idle</v>
      </c>
      <c r="O5790" s="3" t="str">
        <f t="shared" si="1091"/>
        <v>Idle</v>
      </c>
      <c r="P5790" s="2">
        <f t="shared" si="1084"/>
        <v>0</v>
      </c>
      <c r="Q5790" s="2">
        <f t="shared" si="1085"/>
        <v>0</v>
      </c>
      <c r="R5790" s="2">
        <f t="shared" si="1086"/>
        <v>0</v>
      </c>
      <c r="S5790" s="2">
        <f t="shared" si="1087"/>
        <v>0</v>
      </c>
      <c r="T5790" s="2">
        <f t="shared" si="1088"/>
        <v>0</v>
      </c>
      <c r="U5790" s="2">
        <f>IF(O5790="Reg", R5790 * Inputs!$B$7, 0)</f>
        <v>0</v>
      </c>
      <c r="V5790" s="2">
        <f>MAX(F5790 + P5790*Inputs!$B$15 - (Q5790/Inputs!$B$16) - U5790, 0)</f>
        <v>0</v>
      </c>
    </row>
    <row r="5791" spans="1:22" x14ac:dyDescent="0.3">
      <c r="A5791" s="1">
        <v>46264.208333333343</v>
      </c>
      <c r="B5791" s="2">
        <v>0</v>
      </c>
      <c r="C5791" s="2">
        <v>3.0767435513212229</v>
      </c>
      <c r="D5791" s="2">
        <f t="shared" si="1080"/>
        <v>36.023156002662198</v>
      </c>
      <c r="E5791" s="2">
        <f t="shared" si="1081"/>
        <v>1.4184115549346435E-2</v>
      </c>
      <c r="F5791" s="2">
        <f t="shared" si="1089"/>
        <v>0</v>
      </c>
      <c r="G5791" s="2">
        <f t="shared" si="1090"/>
        <v>0</v>
      </c>
      <c r="H5791" s="2">
        <f>MIN(Inputs!$B$2, (Inputs!$B$14 - F5791)/Inputs!$B$15)</f>
        <v>170</v>
      </c>
      <c r="I5791" s="2">
        <f>MAX(MIN(Inputs!$B$2, F5791*Inputs!$B$16, Inputs!$B$14*Inputs!$B$4 - G5791), 0)</f>
        <v>0</v>
      </c>
      <c r="J5791" s="2">
        <f>MAX(MIN(Inputs!$B$2, F5791*Inputs!$B$16, (Inputs!$B$14-F5791)/Inputs!$B$15)*Inputs!$B$9, 0)</f>
        <v>0</v>
      </c>
      <c r="K5791" s="2">
        <f>MAX(E5791*Inputs!$B$5 - B5791 - Inputs!$B$8, 0) * H5791</f>
        <v>0</v>
      </c>
      <c r="L5791" s="2">
        <f>IF(B5791 &gt;= D5791*Inputs!$B$10, MAX(B5791 - E5791/Inputs!$B$5 - Inputs!$B$8, 0) * I5791, 0)</f>
        <v>0</v>
      </c>
      <c r="M5791" s="2">
        <f t="shared" si="1082"/>
        <v>0</v>
      </c>
      <c r="N5791" s="3" t="str">
        <f t="shared" si="1083"/>
        <v>Idle</v>
      </c>
      <c r="O5791" s="3" t="str">
        <f t="shared" si="1091"/>
        <v>Idle</v>
      </c>
      <c r="P5791" s="2">
        <f t="shared" si="1084"/>
        <v>0</v>
      </c>
      <c r="Q5791" s="2">
        <f t="shared" si="1085"/>
        <v>0</v>
      </c>
      <c r="R5791" s="2">
        <f t="shared" si="1086"/>
        <v>0</v>
      </c>
      <c r="S5791" s="2">
        <f t="shared" si="1087"/>
        <v>0</v>
      </c>
      <c r="T5791" s="2">
        <f t="shared" si="1088"/>
        <v>0</v>
      </c>
      <c r="U5791" s="2">
        <f>IF(O5791="Reg", R5791 * Inputs!$B$7, 0)</f>
        <v>0</v>
      </c>
      <c r="V5791" s="2">
        <f>MAX(F5791 + P5791*Inputs!$B$15 - (Q5791/Inputs!$B$16) - U5791, 0)</f>
        <v>0</v>
      </c>
    </row>
    <row r="5792" spans="1:22" x14ac:dyDescent="0.3">
      <c r="A5792" s="1">
        <v>46264.25</v>
      </c>
      <c r="B5792" s="2">
        <v>0</v>
      </c>
      <c r="C5792" s="2">
        <v>8.1633817749278474</v>
      </c>
      <c r="D5792" s="2">
        <f t="shared" si="1080"/>
        <v>36.023156002662198</v>
      </c>
      <c r="E5792" s="2">
        <f t="shared" si="1081"/>
        <v>1.1115045551516312</v>
      </c>
      <c r="F5792" s="2">
        <f t="shared" si="1089"/>
        <v>0</v>
      </c>
      <c r="G5792" s="2">
        <f t="shared" si="1090"/>
        <v>0</v>
      </c>
      <c r="H5792" s="2">
        <f>MIN(Inputs!$B$2, (Inputs!$B$14 - F5792)/Inputs!$B$15)</f>
        <v>170</v>
      </c>
      <c r="I5792" s="2">
        <f>MAX(MIN(Inputs!$B$2, F5792*Inputs!$B$16, Inputs!$B$14*Inputs!$B$4 - G5792), 0)</f>
        <v>0</v>
      </c>
      <c r="J5792" s="2">
        <f>MAX(MIN(Inputs!$B$2, F5792*Inputs!$B$16, (Inputs!$B$14-F5792)/Inputs!$B$15)*Inputs!$B$9, 0)</f>
        <v>0</v>
      </c>
      <c r="K5792" s="2">
        <f>MAX(E5792*Inputs!$B$5 - B5792 - Inputs!$B$8, 0) * H5792</f>
        <v>0</v>
      </c>
      <c r="L5792" s="2">
        <f>IF(B5792 &gt;= D5792*Inputs!$B$10, MAX(B5792 - E5792/Inputs!$B$5 - Inputs!$B$8, 0) * I5792, 0)</f>
        <v>0</v>
      </c>
      <c r="M5792" s="2">
        <f t="shared" si="1082"/>
        <v>0</v>
      </c>
      <c r="N5792" s="3" t="str">
        <f t="shared" si="1083"/>
        <v>Idle</v>
      </c>
      <c r="O5792" s="3" t="str">
        <f t="shared" si="1091"/>
        <v>Idle</v>
      </c>
      <c r="P5792" s="2">
        <f t="shared" si="1084"/>
        <v>0</v>
      </c>
      <c r="Q5792" s="2">
        <f t="shared" si="1085"/>
        <v>0</v>
      </c>
      <c r="R5792" s="2">
        <f t="shared" si="1086"/>
        <v>0</v>
      </c>
      <c r="S5792" s="2">
        <f t="shared" si="1087"/>
        <v>0</v>
      </c>
      <c r="T5792" s="2">
        <f t="shared" si="1088"/>
        <v>0</v>
      </c>
      <c r="U5792" s="2">
        <f>IF(O5792="Reg", R5792 * Inputs!$B$7, 0)</f>
        <v>0</v>
      </c>
      <c r="V5792" s="2">
        <f>MAX(F5792 + P5792*Inputs!$B$15 - (Q5792/Inputs!$B$16) - U5792, 0)</f>
        <v>0</v>
      </c>
    </row>
    <row r="5793" spans="1:22" x14ac:dyDescent="0.3">
      <c r="A5793" s="1">
        <v>46264.291666666657</v>
      </c>
      <c r="B5793" s="2">
        <v>0</v>
      </c>
      <c r="C5793" s="2">
        <v>5.2638409147348986</v>
      </c>
      <c r="D5793" s="2">
        <f t="shared" si="1080"/>
        <v>36.023156002662198</v>
      </c>
      <c r="E5793" s="2">
        <f t="shared" si="1081"/>
        <v>7.3638670081604403</v>
      </c>
      <c r="F5793" s="2">
        <f t="shared" si="1089"/>
        <v>0</v>
      </c>
      <c r="G5793" s="2">
        <f t="shared" si="1090"/>
        <v>0</v>
      </c>
      <c r="H5793" s="2">
        <f>MIN(Inputs!$B$2, (Inputs!$B$14 - F5793)/Inputs!$B$15)</f>
        <v>170</v>
      </c>
      <c r="I5793" s="2">
        <f>MAX(MIN(Inputs!$B$2, F5793*Inputs!$B$16, Inputs!$B$14*Inputs!$B$4 - G5793), 0)</f>
        <v>0</v>
      </c>
      <c r="J5793" s="2">
        <f>MAX(MIN(Inputs!$B$2, F5793*Inputs!$B$16, (Inputs!$B$14-F5793)/Inputs!$B$15)*Inputs!$B$9, 0)</f>
        <v>0</v>
      </c>
      <c r="K5793" s="2">
        <f>MAX(E5793*Inputs!$B$5 - B5793 - Inputs!$B$8, 0) * H5793</f>
        <v>0</v>
      </c>
      <c r="L5793" s="2">
        <f>IF(B5793 &gt;= D5793*Inputs!$B$10, MAX(B5793 - E5793/Inputs!$B$5 - Inputs!$B$8, 0) * I5793, 0)</f>
        <v>0</v>
      </c>
      <c r="M5793" s="2">
        <f t="shared" si="1082"/>
        <v>0</v>
      </c>
      <c r="N5793" s="3" t="str">
        <f t="shared" si="1083"/>
        <v>Idle</v>
      </c>
      <c r="O5793" s="3" t="str">
        <f t="shared" si="1091"/>
        <v>Idle</v>
      </c>
      <c r="P5793" s="2">
        <f t="shared" si="1084"/>
        <v>0</v>
      </c>
      <c r="Q5793" s="2">
        <f t="shared" si="1085"/>
        <v>0</v>
      </c>
      <c r="R5793" s="2">
        <f t="shared" si="1086"/>
        <v>0</v>
      </c>
      <c r="S5793" s="2">
        <f t="shared" si="1087"/>
        <v>0</v>
      </c>
      <c r="T5793" s="2">
        <f t="shared" si="1088"/>
        <v>0</v>
      </c>
      <c r="U5793" s="2">
        <f>IF(O5793="Reg", R5793 * Inputs!$B$7, 0)</f>
        <v>0</v>
      </c>
      <c r="V5793" s="2">
        <f>MAX(F5793 + P5793*Inputs!$B$15 - (Q5793/Inputs!$B$16) - U5793, 0)</f>
        <v>0</v>
      </c>
    </row>
    <row r="5794" spans="1:22" x14ac:dyDescent="0.3">
      <c r="A5794" s="1">
        <v>46264.333333333343</v>
      </c>
      <c r="B5794" s="2">
        <v>0</v>
      </c>
      <c r="C5794" s="2">
        <v>5.8048187627547962</v>
      </c>
      <c r="D5794" s="2">
        <f t="shared" si="1080"/>
        <v>36.023156002662198</v>
      </c>
      <c r="E5794" s="2">
        <f t="shared" si="1081"/>
        <v>13.828528201157811</v>
      </c>
      <c r="F5794" s="2">
        <f t="shared" si="1089"/>
        <v>0</v>
      </c>
      <c r="G5794" s="2">
        <f t="shared" si="1090"/>
        <v>0</v>
      </c>
      <c r="H5794" s="2">
        <f>MIN(Inputs!$B$2, (Inputs!$B$14 - F5794)/Inputs!$B$15)</f>
        <v>170</v>
      </c>
      <c r="I5794" s="2">
        <f>MAX(MIN(Inputs!$B$2, F5794*Inputs!$B$16, Inputs!$B$14*Inputs!$B$4 - G5794), 0)</f>
        <v>0</v>
      </c>
      <c r="J5794" s="2">
        <f>MAX(MIN(Inputs!$B$2, F5794*Inputs!$B$16, (Inputs!$B$14-F5794)/Inputs!$B$15)*Inputs!$B$9, 0)</f>
        <v>0</v>
      </c>
      <c r="K5794" s="2">
        <f>MAX(E5794*Inputs!$B$5 - B5794 - Inputs!$B$8, 0) * H5794</f>
        <v>0</v>
      </c>
      <c r="L5794" s="2">
        <f>IF(B5794 &gt;= D5794*Inputs!$B$10, MAX(B5794 - E5794/Inputs!$B$5 - Inputs!$B$8, 0) * I5794, 0)</f>
        <v>0</v>
      </c>
      <c r="M5794" s="2">
        <f t="shared" si="1082"/>
        <v>0</v>
      </c>
      <c r="N5794" s="3" t="str">
        <f t="shared" si="1083"/>
        <v>Idle</v>
      </c>
      <c r="O5794" s="3" t="str">
        <f t="shared" si="1091"/>
        <v>Idle</v>
      </c>
      <c r="P5794" s="2">
        <f t="shared" si="1084"/>
        <v>0</v>
      </c>
      <c r="Q5794" s="2">
        <f t="shared" si="1085"/>
        <v>0</v>
      </c>
      <c r="R5794" s="2">
        <f t="shared" si="1086"/>
        <v>0</v>
      </c>
      <c r="S5794" s="2">
        <f t="shared" si="1087"/>
        <v>0</v>
      </c>
      <c r="T5794" s="2">
        <f t="shared" si="1088"/>
        <v>0</v>
      </c>
      <c r="U5794" s="2">
        <f>IF(O5794="Reg", R5794 * Inputs!$B$7, 0)</f>
        <v>0</v>
      </c>
      <c r="V5794" s="2">
        <f>MAX(F5794 + P5794*Inputs!$B$15 - (Q5794/Inputs!$B$16) - U5794, 0)</f>
        <v>0</v>
      </c>
    </row>
    <row r="5795" spans="1:22" x14ac:dyDescent="0.3">
      <c r="A5795" s="1">
        <v>46264.375</v>
      </c>
      <c r="B5795" s="2">
        <v>0</v>
      </c>
      <c r="C5795" s="2">
        <v>3.6029139104899821</v>
      </c>
      <c r="D5795" s="2">
        <f t="shared" si="1080"/>
        <v>36.023156002662198</v>
      </c>
      <c r="E5795" s="2">
        <f t="shared" si="1081"/>
        <v>24.581816514001716</v>
      </c>
      <c r="F5795" s="2">
        <f t="shared" si="1089"/>
        <v>0</v>
      </c>
      <c r="G5795" s="2">
        <f t="shared" si="1090"/>
        <v>0</v>
      </c>
      <c r="H5795" s="2">
        <f>MIN(Inputs!$B$2, (Inputs!$B$14 - F5795)/Inputs!$B$15)</f>
        <v>170</v>
      </c>
      <c r="I5795" s="2">
        <f>MAX(MIN(Inputs!$B$2, F5795*Inputs!$B$16, Inputs!$B$14*Inputs!$B$4 - G5795), 0)</f>
        <v>0</v>
      </c>
      <c r="J5795" s="2">
        <f>MAX(MIN(Inputs!$B$2, F5795*Inputs!$B$16, (Inputs!$B$14-F5795)/Inputs!$B$15)*Inputs!$B$9, 0)</f>
        <v>0</v>
      </c>
      <c r="K5795" s="2">
        <f>MAX(E5795*Inputs!$B$5 - B5795 - Inputs!$B$8, 0) * H5795</f>
        <v>277.43975049465683</v>
      </c>
      <c r="L5795" s="2">
        <f>IF(B5795 &gt;= D5795*Inputs!$B$10, MAX(B5795 - E5795/Inputs!$B$5 - Inputs!$B$8, 0) * I5795, 0)</f>
        <v>0</v>
      </c>
      <c r="M5795" s="2">
        <f t="shared" si="1082"/>
        <v>0</v>
      </c>
      <c r="N5795" s="3" t="str">
        <f t="shared" si="1083"/>
        <v>Charge</v>
      </c>
      <c r="O5795" s="3" t="str">
        <f t="shared" si="1091"/>
        <v>Charge</v>
      </c>
      <c r="P5795" s="2">
        <f t="shared" si="1084"/>
        <v>170</v>
      </c>
      <c r="Q5795" s="2">
        <f t="shared" si="1085"/>
        <v>0</v>
      </c>
      <c r="R5795" s="2">
        <f t="shared" si="1086"/>
        <v>0</v>
      </c>
      <c r="S5795" s="2">
        <f t="shared" si="1087"/>
        <v>0</v>
      </c>
      <c r="T5795" s="2">
        <f t="shared" si="1088"/>
        <v>0</v>
      </c>
      <c r="U5795" s="2">
        <f>IF(O5795="Reg", R5795 * Inputs!$B$7, 0)</f>
        <v>0</v>
      </c>
      <c r="V5795" s="2">
        <f>MAX(F5795 + P5795*Inputs!$B$15 - (Q5795/Inputs!$B$16) - U5795, 0)</f>
        <v>170</v>
      </c>
    </row>
    <row r="5796" spans="1:22" x14ac:dyDescent="0.3">
      <c r="A5796" s="1">
        <v>46264.416666666657</v>
      </c>
      <c r="B5796" s="2">
        <v>8.5104693296078615E-2</v>
      </c>
      <c r="C5796" s="2">
        <v>15.970301220628601</v>
      </c>
      <c r="D5796" s="2">
        <f t="shared" si="1080"/>
        <v>36.023156002662198</v>
      </c>
      <c r="E5796" s="2">
        <f t="shared" si="1081"/>
        <v>36.491232652426902</v>
      </c>
      <c r="F5796" s="2">
        <f t="shared" si="1089"/>
        <v>170</v>
      </c>
      <c r="G5796" s="2">
        <f t="shared" si="1090"/>
        <v>0</v>
      </c>
      <c r="H5796" s="2">
        <f>MIN(Inputs!$B$2, (Inputs!$B$14 - F5796)/Inputs!$B$15)</f>
        <v>170</v>
      </c>
      <c r="I5796" s="2">
        <f>MAX(MIN(Inputs!$B$2, F5796*Inputs!$B$16, Inputs!$B$14*Inputs!$B$4 - G5796), 0)</f>
        <v>170</v>
      </c>
      <c r="J5796" s="2">
        <f>MAX(MIN(Inputs!$B$2, F5796*Inputs!$B$16, (Inputs!$B$14-F5796)/Inputs!$B$15)*Inputs!$B$9, 0)</f>
        <v>136</v>
      </c>
      <c r="K5796" s="2">
        <f>MAX(E5796*Inputs!$B$5 - B5796 - Inputs!$B$8, 0) * H5796</f>
        <v>2044.6206069427312</v>
      </c>
      <c r="L5796" s="2">
        <f>IF(B5796 &gt;= D5796*Inputs!$B$10, MAX(B5796 - E5796/Inputs!$B$5 - Inputs!$B$8, 0) * I5796, 0)</f>
        <v>0</v>
      </c>
      <c r="M5796" s="2">
        <f t="shared" si="1082"/>
        <v>2171.9609660054898</v>
      </c>
      <c r="N5796" s="3" t="str">
        <f t="shared" si="1083"/>
        <v>Reg</v>
      </c>
      <c r="O5796" s="3" t="str">
        <f t="shared" si="1091"/>
        <v>Charge</v>
      </c>
      <c r="P5796" s="2">
        <f t="shared" si="1084"/>
        <v>170</v>
      </c>
      <c r="Q5796" s="2">
        <f t="shared" si="1085"/>
        <v>0</v>
      </c>
      <c r="R5796" s="2">
        <f t="shared" si="1086"/>
        <v>0</v>
      </c>
      <c r="S5796" s="2">
        <f t="shared" si="1087"/>
        <v>-14.467797860333365</v>
      </c>
      <c r="T5796" s="2">
        <f t="shared" si="1088"/>
        <v>0</v>
      </c>
      <c r="U5796" s="2">
        <f>IF(O5796="Reg", R5796 * Inputs!$B$7, 0)</f>
        <v>0</v>
      </c>
      <c r="V5796" s="2">
        <f>MAX(F5796 + P5796*Inputs!$B$15 - (Q5796/Inputs!$B$16) - U5796, 0)</f>
        <v>340</v>
      </c>
    </row>
    <row r="5797" spans="1:22" x14ac:dyDescent="0.3">
      <c r="A5797" s="1">
        <v>46264.458333333343</v>
      </c>
      <c r="B5797" s="2">
        <v>6.5839226376137088</v>
      </c>
      <c r="C5797" s="2">
        <v>11.08238489877137</v>
      </c>
      <c r="D5797" s="2">
        <f t="shared" si="1080"/>
        <v>36.023156002662198</v>
      </c>
      <c r="E5797" s="2">
        <f t="shared" si="1081"/>
        <v>49.011000945918283</v>
      </c>
      <c r="F5797" s="2">
        <f t="shared" si="1089"/>
        <v>340</v>
      </c>
      <c r="G5797" s="2">
        <f t="shared" si="1090"/>
        <v>0</v>
      </c>
      <c r="H5797" s="2">
        <f>MIN(Inputs!$B$2, (Inputs!$B$14 - F5797)/Inputs!$B$15)</f>
        <v>0</v>
      </c>
      <c r="I5797" s="2">
        <f>MAX(MIN(Inputs!$B$2, F5797*Inputs!$B$16, Inputs!$B$14*Inputs!$B$4 - G5797), 0)</f>
        <v>170</v>
      </c>
      <c r="J5797" s="2">
        <f>MAX(MIN(Inputs!$B$2, F5797*Inputs!$B$16, (Inputs!$B$14-F5797)/Inputs!$B$15)*Inputs!$B$9, 0)</f>
        <v>0</v>
      </c>
      <c r="K5797" s="2">
        <f>MAX(E5797*Inputs!$B$5 - B5797 - Inputs!$B$8, 0) * H5797</f>
        <v>0</v>
      </c>
      <c r="L5797" s="2">
        <f>IF(B5797 &gt;= D5797*Inputs!$B$10, MAX(B5797 - E5797/Inputs!$B$5 - Inputs!$B$8, 0) * I5797, 0)</f>
        <v>0</v>
      </c>
      <c r="M5797" s="2">
        <f t="shared" si="1082"/>
        <v>0</v>
      </c>
      <c r="N5797" s="3" t="str">
        <f t="shared" si="1083"/>
        <v>Idle</v>
      </c>
      <c r="O5797" s="3" t="str">
        <f t="shared" si="1091"/>
        <v>Idle</v>
      </c>
      <c r="P5797" s="2">
        <f t="shared" si="1084"/>
        <v>0</v>
      </c>
      <c r="Q5797" s="2">
        <f t="shared" si="1085"/>
        <v>0</v>
      </c>
      <c r="R5797" s="2">
        <f t="shared" si="1086"/>
        <v>0</v>
      </c>
      <c r="S5797" s="2">
        <f t="shared" si="1087"/>
        <v>0</v>
      </c>
      <c r="T5797" s="2">
        <f t="shared" si="1088"/>
        <v>0</v>
      </c>
      <c r="U5797" s="2">
        <f>IF(O5797="Reg", R5797 * Inputs!$B$7, 0)</f>
        <v>0</v>
      </c>
      <c r="V5797" s="2">
        <f>MAX(F5797 + P5797*Inputs!$B$15 - (Q5797/Inputs!$B$16) - U5797, 0)</f>
        <v>340</v>
      </c>
    </row>
    <row r="5798" spans="1:22" x14ac:dyDescent="0.3">
      <c r="A5798" s="1">
        <v>46264.5</v>
      </c>
      <c r="B5798" s="2">
        <v>37.514174718052857</v>
      </c>
      <c r="C5798" s="2">
        <v>10.92768433258318</v>
      </c>
      <c r="D5798" s="2">
        <f t="shared" si="1080"/>
        <v>36.023156002662198</v>
      </c>
      <c r="E5798" s="2">
        <f t="shared" si="1081"/>
        <v>61.922843169247678</v>
      </c>
      <c r="F5798" s="2">
        <f t="shared" si="1089"/>
        <v>340</v>
      </c>
      <c r="G5798" s="2">
        <f t="shared" si="1090"/>
        <v>0</v>
      </c>
      <c r="H5798" s="2">
        <f>MIN(Inputs!$B$2, (Inputs!$B$14 - F5798)/Inputs!$B$15)</f>
        <v>0</v>
      </c>
      <c r="I5798" s="2">
        <f>MAX(MIN(Inputs!$B$2, F5798*Inputs!$B$16, Inputs!$B$14*Inputs!$B$4 - G5798), 0)</f>
        <v>170</v>
      </c>
      <c r="J5798" s="2">
        <f>MAX(MIN(Inputs!$B$2, F5798*Inputs!$B$16, (Inputs!$B$14-F5798)/Inputs!$B$15)*Inputs!$B$9, 0)</f>
        <v>0</v>
      </c>
      <c r="K5798" s="2">
        <f>MAX(E5798*Inputs!$B$5 - B5798 - Inputs!$B$8, 0) * H5798</f>
        <v>0</v>
      </c>
      <c r="L5798" s="2">
        <f>IF(B5798 &gt;= D5798*Inputs!$B$10, MAX(B5798 - E5798/Inputs!$B$5 - Inputs!$B$8, 0) * I5798, 0)</f>
        <v>0</v>
      </c>
      <c r="M5798" s="2">
        <f t="shared" si="1082"/>
        <v>0</v>
      </c>
      <c r="N5798" s="3" t="str">
        <f t="shared" si="1083"/>
        <v>Idle</v>
      </c>
      <c r="O5798" s="3" t="str">
        <f t="shared" si="1091"/>
        <v>Idle</v>
      </c>
      <c r="P5798" s="2">
        <f t="shared" si="1084"/>
        <v>0</v>
      </c>
      <c r="Q5798" s="2">
        <f t="shared" si="1085"/>
        <v>0</v>
      </c>
      <c r="R5798" s="2">
        <f t="shared" si="1086"/>
        <v>0</v>
      </c>
      <c r="S5798" s="2">
        <f t="shared" si="1087"/>
        <v>0</v>
      </c>
      <c r="T5798" s="2">
        <f t="shared" si="1088"/>
        <v>0</v>
      </c>
      <c r="U5798" s="2">
        <f>IF(O5798="Reg", R5798 * Inputs!$B$7, 0)</f>
        <v>0</v>
      </c>
      <c r="V5798" s="2">
        <f>MAX(F5798 + P5798*Inputs!$B$15 - (Q5798/Inputs!$B$16) - U5798, 0)</f>
        <v>340</v>
      </c>
    </row>
    <row r="5799" spans="1:22" x14ac:dyDescent="0.3">
      <c r="A5799" s="1">
        <v>46264.541666666657</v>
      </c>
      <c r="B5799" s="2">
        <v>38.787967157984227</v>
      </c>
      <c r="C5799" s="2">
        <v>2.460779705053616</v>
      </c>
      <c r="D5799" s="2">
        <f t="shared" si="1080"/>
        <v>36.023156002662198</v>
      </c>
      <c r="E5799" s="2">
        <f t="shared" si="1081"/>
        <v>70.479060541768789</v>
      </c>
      <c r="F5799" s="2">
        <f t="shared" si="1089"/>
        <v>340</v>
      </c>
      <c r="G5799" s="2">
        <f t="shared" si="1090"/>
        <v>0</v>
      </c>
      <c r="H5799" s="2">
        <f>MIN(Inputs!$B$2, (Inputs!$B$14 - F5799)/Inputs!$B$15)</f>
        <v>0</v>
      </c>
      <c r="I5799" s="2">
        <f>MAX(MIN(Inputs!$B$2, F5799*Inputs!$B$16, Inputs!$B$14*Inputs!$B$4 - G5799), 0)</f>
        <v>170</v>
      </c>
      <c r="J5799" s="2">
        <f>MAX(MIN(Inputs!$B$2, F5799*Inputs!$B$16, (Inputs!$B$14-F5799)/Inputs!$B$15)*Inputs!$B$9, 0)</f>
        <v>0</v>
      </c>
      <c r="K5799" s="2">
        <f>MAX(E5799*Inputs!$B$5 - B5799 - Inputs!$B$8, 0) * H5799</f>
        <v>0</v>
      </c>
      <c r="L5799" s="2">
        <f>IF(B5799 &gt;= D5799*Inputs!$B$10, MAX(B5799 - E5799/Inputs!$B$5 - Inputs!$B$8, 0) * I5799, 0)</f>
        <v>0</v>
      </c>
      <c r="M5799" s="2">
        <f t="shared" si="1082"/>
        <v>0</v>
      </c>
      <c r="N5799" s="3" t="str">
        <f t="shared" si="1083"/>
        <v>Idle</v>
      </c>
      <c r="O5799" s="3" t="str">
        <f t="shared" si="1091"/>
        <v>Idle</v>
      </c>
      <c r="P5799" s="2">
        <f t="shared" si="1084"/>
        <v>0</v>
      </c>
      <c r="Q5799" s="2">
        <f t="shared" si="1085"/>
        <v>0</v>
      </c>
      <c r="R5799" s="2">
        <f t="shared" si="1086"/>
        <v>0</v>
      </c>
      <c r="S5799" s="2">
        <f t="shared" si="1087"/>
        <v>0</v>
      </c>
      <c r="T5799" s="2">
        <f t="shared" si="1088"/>
        <v>0</v>
      </c>
      <c r="U5799" s="2">
        <f>IF(O5799="Reg", R5799 * Inputs!$B$7, 0)</f>
        <v>0</v>
      </c>
      <c r="V5799" s="2">
        <f>MAX(F5799 + P5799*Inputs!$B$15 - (Q5799/Inputs!$B$16) - U5799, 0)</f>
        <v>340</v>
      </c>
    </row>
    <row r="5800" spans="1:22" x14ac:dyDescent="0.3">
      <c r="A5800" s="1">
        <v>46264.583333333343</v>
      </c>
      <c r="B5800" s="2">
        <v>64.519729877063426</v>
      </c>
      <c r="C5800" s="2">
        <v>4.4367418659722802</v>
      </c>
      <c r="D5800" s="2">
        <f t="shared" si="1080"/>
        <v>36.023156002662198</v>
      </c>
      <c r="E5800" s="2">
        <f t="shared" si="1081"/>
        <v>77.647620530271055</v>
      </c>
      <c r="F5800" s="2">
        <f t="shared" si="1089"/>
        <v>340</v>
      </c>
      <c r="G5800" s="2">
        <f t="shared" si="1090"/>
        <v>0</v>
      </c>
      <c r="H5800" s="2">
        <f>MIN(Inputs!$B$2, (Inputs!$B$14 - F5800)/Inputs!$B$15)</f>
        <v>0</v>
      </c>
      <c r="I5800" s="2">
        <f>MAX(MIN(Inputs!$B$2, F5800*Inputs!$B$16, Inputs!$B$14*Inputs!$B$4 - G5800), 0)</f>
        <v>170</v>
      </c>
      <c r="J5800" s="2">
        <f>MAX(MIN(Inputs!$B$2, F5800*Inputs!$B$16, (Inputs!$B$14-F5800)/Inputs!$B$15)*Inputs!$B$9, 0)</f>
        <v>0</v>
      </c>
      <c r="K5800" s="2">
        <f>MAX(E5800*Inputs!$B$5 - B5800 - Inputs!$B$8, 0) * H5800</f>
        <v>0</v>
      </c>
      <c r="L5800" s="2">
        <f>IF(B5800 &gt;= D5800*Inputs!$B$10, MAX(B5800 - E5800/Inputs!$B$5 - Inputs!$B$8, 0) * I5800, 0)</f>
        <v>0</v>
      </c>
      <c r="M5800" s="2">
        <f t="shared" si="1082"/>
        <v>0</v>
      </c>
      <c r="N5800" s="3" t="str">
        <f t="shared" si="1083"/>
        <v>Idle</v>
      </c>
      <c r="O5800" s="3" t="str">
        <f t="shared" si="1091"/>
        <v>Idle</v>
      </c>
      <c r="P5800" s="2">
        <f t="shared" si="1084"/>
        <v>0</v>
      </c>
      <c r="Q5800" s="2">
        <f t="shared" si="1085"/>
        <v>0</v>
      </c>
      <c r="R5800" s="2">
        <f t="shared" si="1086"/>
        <v>0</v>
      </c>
      <c r="S5800" s="2">
        <f t="shared" si="1087"/>
        <v>0</v>
      </c>
      <c r="T5800" s="2">
        <f t="shared" si="1088"/>
        <v>0</v>
      </c>
      <c r="U5800" s="2">
        <f>IF(O5800="Reg", R5800 * Inputs!$B$7, 0)</f>
        <v>0</v>
      </c>
      <c r="V5800" s="2">
        <f>MAX(F5800 + P5800*Inputs!$B$15 - (Q5800/Inputs!$B$16) - U5800, 0)</f>
        <v>340</v>
      </c>
    </row>
    <row r="5801" spans="1:22" x14ac:dyDescent="0.3">
      <c r="A5801" s="1">
        <v>46264.625</v>
      </c>
      <c r="B5801" s="2">
        <v>71.456496830551117</v>
      </c>
      <c r="C5801" s="2">
        <v>7.6046414917543004</v>
      </c>
      <c r="D5801" s="2">
        <f t="shared" si="1080"/>
        <v>36.023156002662198</v>
      </c>
      <c r="E5801" s="2">
        <f t="shared" si="1081"/>
        <v>80.074400404787525</v>
      </c>
      <c r="F5801" s="2">
        <f t="shared" si="1089"/>
        <v>340</v>
      </c>
      <c r="G5801" s="2">
        <f t="shared" si="1090"/>
        <v>0</v>
      </c>
      <c r="H5801" s="2">
        <f>MIN(Inputs!$B$2, (Inputs!$B$14 - F5801)/Inputs!$B$15)</f>
        <v>0</v>
      </c>
      <c r="I5801" s="2">
        <f>MAX(MIN(Inputs!$B$2, F5801*Inputs!$B$16, Inputs!$B$14*Inputs!$B$4 - G5801), 0)</f>
        <v>170</v>
      </c>
      <c r="J5801" s="2">
        <f>MAX(MIN(Inputs!$B$2, F5801*Inputs!$B$16, (Inputs!$B$14-F5801)/Inputs!$B$15)*Inputs!$B$9, 0)</f>
        <v>0</v>
      </c>
      <c r="K5801" s="2">
        <f>MAX(E5801*Inputs!$B$5 - B5801 - Inputs!$B$8, 0) * H5801</f>
        <v>0</v>
      </c>
      <c r="L5801" s="2">
        <f>IF(B5801 &gt;= D5801*Inputs!$B$10, MAX(B5801 - E5801/Inputs!$B$5 - Inputs!$B$8, 0) * I5801, 0)</f>
        <v>0</v>
      </c>
      <c r="M5801" s="2">
        <f t="shared" si="1082"/>
        <v>0</v>
      </c>
      <c r="N5801" s="3" t="str">
        <f t="shared" si="1083"/>
        <v>Idle</v>
      </c>
      <c r="O5801" s="3" t="str">
        <f t="shared" si="1091"/>
        <v>Idle</v>
      </c>
      <c r="P5801" s="2">
        <f t="shared" si="1084"/>
        <v>0</v>
      </c>
      <c r="Q5801" s="2">
        <f t="shared" si="1085"/>
        <v>0</v>
      </c>
      <c r="R5801" s="2">
        <f t="shared" si="1086"/>
        <v>0</v>
      </c>
      <c r="S5801" s="2">
        <f t="shared" si="1087"/>
        <v>0</v>
      </c>
      <c r="T5801" s="2">
        <f t="shared" si="1088"/>
        <v>0</v>
      </c>
      <c r="U5801" s="2">
        <f>IF(O5801="Reg", R5801 * Inputs!$B$7, 0)</f>
        <v>0</v>
      </c>
      <c r="V5801" s="2">
        <f>MAX(F5801 + P5801*Inputs!$B$15 - (Q5801/Inputs!$B$16) - U5801, 0)</f>
        <v>340</v>
      </c>
    </row>
    <row r="5802" spans="1:22" x14ac:dyDescent="0.3">
      <c r="A5802" s="1">
        <v>46264.666666666657</v>
      </c>
      <c r="B5802" s="2">
        <v>75.203714454244391</v>
      </c>
      <c r="C5802" s="2">
        <v>13.03342055592292</v>
      </c>
      <c r="D5802" s="2">
        <f t="shared" si="1080"/>
        <v>36.023156002662198</v>
      </c>
      <c r="E5802" s="2">
        <f t="shared" si="1081"/>
        <v>79.64106128101534</v>
      </c>
      <c r="F5802" s="2">
        <f t="shared" si="1089"/>
        <v>340</v>
      </c>
      <c r="G5802" s="2">
        <f t="shared" si="1090"/>
        <v>0</v>
      </c>
      <c r="H5802" s="2">
        <f>MIN(Inputs!$B$2, (Inputs!$B$14 - F5802)/Inputs!$B$15)</f>
        <v>0</v>
      </c>
      <c r="I5802" s="2">
        <f>MAX(MIN(Inputs!$B$2, F5802*Inputs!$B$16, Inputs!$B$14*Inputs!$B$4 - G5802), 0)</f>
        <v>170</v>
      </c>
      <c r="J5802" s="2">
        <f>MAX(MIN(Inputs!$B$2, F5802*Inputs!$B$16, (Inputs!$B$14-F5802)/Inputs!$B$15)*Inputs!$B$9, 0)</f>
        <v>0</v>
      </c>
      <c r="K5802" s="2">
        <f>MAX(E5802*Inputs!$B$5 - B5802 - Inputs!$B$8, 0) * H5802</f>
        <v>0</v>
      </c>
      <c r="L5802" s="2">
        <f>IF(B5802 &gt;= D5802*Inputs!$B$10, MAX(B5802 - E5802/Inputs!$B$5 - Inputs!$B$8, 0) * I5802, 0)</f>
        <v>0</v>
      </c>
      <c r="M5802" s="2">
        <f t="shared" si="1082"/>
        <v>0</v>
      </c>
      <c r="N5802" s="3" t="str">
        <f t="shared" si="1083"/>
        <v>Idle</v>
      </c>
      <c r="O5802" s="3" t="str">
        <f t="shared" si="1091"/>
        <v>Idle</v>
      </c>
      <c r="P5802" s="2">
        <f t="shared" si="1084"/>
        <v>0</v>
      </c>
      <c r="Q5802" s="2">
        <f t="shared" si="1085"/>
        <v>0</v>
      </c>
      <c r="R5802" s="2">
        <f t="shared" si="1086"/>
        <v>0</v>
      </c>
      <c r="S5802" s="2">
        <f t="shared" si="1087"/>
        <v>0</v>
      </c>
      <c r="T5802" s="2">
        <f t="shared" si="1088"/>
        <v>0</v>
      </c>
      <c r="U5802" s="2">
        <f>IF(O5802="Reg", R5802 * Inputs!$B$7, 0)</f>
        <v>0</v>
      </c>
      <c r="V5802" s="2">
        <f>MAX(F5802 + P5802*Inputs!$B$15 - (Q5802/Inputs!$B$16) - U5802, 0)</f>
        <v>340</v>
      </c>
    </row>
    <row r="5803" spans="1:22" x14ac:dyDescent="0.3">
      <c r="A5803" s="1">
        <v>46264.708333333343</v>
      </c>
      <c r="B5803" s="2">
        <v>84.054975977590061</v>
      </c>
      <c r="C5803" s="2">
        <v>19.201221219903701</v>
      </c>
      <c r="D5803" s="2">
        <f t="shared" si="1080"/>
        <v>36.023156002662198</v>
      </c>
      <c r="E5803" s="2">
        <f t="shared" si="1081"/>
        <v>77.625235944322711</v>
      </c>
      <c r="F5803" s="2">
        <f t="shared" si="1089"/>
        <v>340</v>
      </c>
      <c r="G5803" s="2">
        <f t="shared" si="1090"/>
        <v>0</v>
      </c>
      <c r="H5803" s="2">
        <f>MIN(Inputs!$B$2, (Inputs!$B$14 - F5803)/Inputs!$B$15)</f>
        <v>0</v>
      </c>
      <c r="I5803" s="2">
        <f>MAX(MIN(Inputs!$B$2, F5803*Inputs!$B$16, Inputs!$B$14*Inputs!$B$4 - G5803), 0)</f>
        <v>170</v>
      </c>
      <c r="J5803" s="2">
        <f>MAX(MIN(Inputs!$B$2, F5803*Inputs!$B$16, (Inputs!$B$14-F5803)/Inputs!$B$15)*Inputs!$B$9, 0)</f>
        <v>0</v>
      </c>
      <c r="K5803" s="2">
        <f>MAX(E5803*Inputs!$B$5 - B5803 - Inputs!$B$8, 0) * H5803</f>
        <v>0</v>
      </c>
      <c r="L5803" s="2">
        <f>IF(B5803 &gt;= D5803*Inputs!$B$10, MAX(B5803 - E5803/Inputs!$B$5 - Inputs!$B$8, 0) * I5803, 0)</f>
        <v>0</v>
      </c>
      <c r="M5803" s="2">
        <f t="shared" si="1082"/>
        <v>0</v>
      </c>
      <c r="N5803" s="3" t="str">
        <f t="shared" si="1083"/>
        <v>Idle</v>
      </c>
      <c r="O5803" s="3" t="str">
        <f t="shared" si="1091"/>
        <v>Idle</v>
      </c>
      <c r="P5803" s="2">
        <f t="shared" si="1084"/>
        <v>0</v>
      </c>
      <c r="Q5803" s="2">
        <f t="shared" si="1085"/>
        <v>0</v>
      </c>
      <c r="R5803" s="2">
        <f t="shared" si="1086"/>
        <v>0</v>
      </c>
      <c r="S5803" s="2">
        <f t="shared" si="1087"/>
        <v>0</v>
      </c>
      <c r="T5803" s="2">
        <f t="shared" si="1088"/>
        <v>0</v>
      </c>
      <c r="U5803" s="2">
        <f>IF(O5803="Reg", R5803 * Inputs!$B$7, 0)</f>
        <v>0</v>
      </c>
      <c r="V5803" s="2">
        <f>MAX(F5803 + P5803*Inputs!$B$15 - (Q5803/Inputs!$B$16) - U5803, 0)</f>
        <v>340</v>
      </c>
    </row>
    <row r="5804" spans="1:22" x14ac:dyDescent="0.3">
      <c r="A5804" s="1">
        <v>46264.75</v>
      </c>
      <c r="B5804" s="2">
        <v>88.851478953179537</v>
      </c>
      <c r="C5804" s="2">
        <v>32.925048699825098</v>
      </c>
      <c r="D5804" s="2">
        <f t="shared" si="1080"/>
        <v>36.023156002662198</v>
      </c>
      <c r="E5804" s="2">
        <f t="shared" si="1081"/>
        <v>71.128884668959572</v>
      </c>
      <c r="F5804" s="2">
        <f t="shared" si="1089"/>
        <v>340</v>
      </c>
      <c r="G5804" s="2">
        <f t="shared" si="1090"/>
        <v>0</v>
      </c>
      <c r="H5804" s="2">
        <f>MIN(Inputs!$B$2, (Inputs!$B$14 - F5804)/Inputs!$B$15)</f>
        <v>0</v>
      </c>
      <c r="I5804" s="2">
        <f>MAX(MIN(Inputs!$B$2, F5804*Inputs!$B$16, Inputs!$B$14*Inputs!$B$4 - G5804), 0)</f>
        <v>170</v>
      </c>
      <c r="J5804" s="2">
        <f>MAX(MIN(Inputs!$B$2, F5804*Inputs!$B$16, (Inputs!$B$14-F5804)/Inputs!$B$15)*Inputs!$B$9, 0)</f>
        <v>0</v>
      </c>
      <c r="K5804" s="2">
        <f>MAX(E5804*Inputs!$B$5 - B5804 - Inputs!$B$8, 0) * H5804</f>
        <v>0</v>
      </c>
      <c r="L5804" s="2">
        <f>IF(B5804 &gt;= D5804*Inputs!$B$10, MAX(B5804 - E5804/Inputs!$B$5 - Inputs!$B$8, 0) * I5804, 0)</f>
        <v>0</v>
      </c>
      <c r="M5804" s="2">
        <f t="shared" si="1082"/>
        <v>0</v>
      </c>
      <c r="N5804" s="3" t="str">
        <f t="shared" si="1083"/>
        <v>Idle</v>
      </c>
      <c r="O5804" s="3" t="str">
        <f t="shared" si="1091"/>
        <v>Idle</v>
      </c>
      <c r="P5804" s="2">
        <f t="shared" si="1084"/>
        <v>0</v>
      </c>
      <c r="Q5804" s="2">
        <f t="shared" si="1085"/>
        <v>0</v>
      </c>
      <c r="R5804" s="2">
        <f t="shared" si="1086"/>
        <v>0</v>
      </c>
      <c r="S5804" s="2">
        <f t="shared" si="1087"/>
        <v>0</v>
      </c>
      <c r="T5804" s="2">
        <f t="shared" si="1088"/>
        <v>0</v>
      </c>
      <c r="U5804" s="2">
        <f>IF(O5804="Reg", R5804 * Inputs!$B$7, 0)</f>
        <v>0</v>
      </c>
      <c r="V5804" s="2">
        <f>MAX(F5804 + P5804*Inputs!$B$15 - (Q5804/Inputs!$B$16) - U5804, 0)</f>
        <v>340</v>
      </c>
    </row>
    <row r="5805" spans="1:22" x14ac:dyDescent="0.3">
      <c r="A5805" s="1">
        <v>46264.791666666657</v>
      </c>
      <c r="B5805" s="2">
        <v>81.799327088997728</v>
      </c>
      <c r="C5805" s="2">
        <v>11.817259268303919</v>
      </c>
      <c r="D5805" s="2">
        <f t="shared" si="1080"/>
        <v>36.023156002662198</v>
      </c>
      <c r="E5805" s="2">
        <f t="shared" si="1081"/>
        <v>61.271232867087861</v>
      </c>
      <c r="F5805" s="2">
        <f t="shared" si="1089"/>
        <v>340</v>
      </c>
      <c r="G5805" s="2">
        <f t="shared" si="1090"/>
        <v>0</v>
      </c>
      <c r="H5805" s="2">
        <f>MIN(Inputs!$B$2, (Inputs!$B$14 - F5805)/Inputs!$B$15)</f>
        <v>0</v>
      </c>
      <c r="I5805" s="2">
        <f>MAX(MIN(Inputs!$B$2, F5805*Inputs!$B$16, Inputs!$B$14*Inputs!$B$4 - G5805), 0)</f>
        <v>170</v>
      </c>
      <c r="J5805" s="2">
        <f>MAX(MIN(Inputs!$B$2, F5805*Inputs!$B$16, (Inputs!$B$14-F5805)/Inputs!$B$15)*Inputs!$B$9, 0)</f>
        <v>0</v>
      </c>
      <c r="K5805" s="2">
        <f>MAX(E5805*Inputs!$B$5 - B5805 - Inputs!$B$8, 0) * H5805</f>
        <v>0</v>
      </c>
      <c r="L5805" s="2">
        <f>IF(B5805 &gt;= D5805*Inputs!$B$10, MAX(B5805 - E5805/Inputs!$B$5 - Inputs!$B$8, 0) * I5805, 0)</f>
        <v>0</v>
      </c>
      <c r="M5805" s="2">
        <f t="shared" si="1082"/>
        <v>0</v>
      </c>
      <c r="N5805" s="3" t="str">
        <f t="shared" si="1083"/>
        <v>Idle</v>
      </c>
      <c r="O5805" s="3" t="str">
        <f t="shared" si="1091"/>
        <v>Idle</v>
      </c>
      <c r="P5805" s="2">
        <f t="shared" si="1084"/>
        <v>0</v>
      </c>
      <c r="Q5805" s="2">
        <f t="shared" si="1085"/>
        <v>0</v>
      </c>
      <c r="R5805" s="2">
        <f t="shared" si="1086"/>
        <v>0</v>
      </c>
      <c r="S5805" s="2">
        <f t="shared" si="1087"/>
        <v>0</v>
      </c>
      <c r="T5805" s="2">
        <f t="shared" si="1088"/>
        <v>0</v>
      </c>
      <c r="U5805" s="2">
        <f>IF(O5805="Reg", R5805 * Inputs!$B$7, 0)</f>
        <v>0</v>
      </c>
      <c r="V5805" s="2">
        <f>MAX(F5805 + P5805*Inputs!$B$15 - (Q5805/Inputs!$B$16) - U5805, 0)</f>
        <v>340</v>
      </c>
    </row>
    <row r="5806" spans="1:22" x14ac:dyDescent="0.3">
      <c r="A5806" s="1">
        <v>46264.833333333343</v>
      </c>
      <c r="B5806" s="2">
        <v>79.08040912416233</v>
      </c>
      <c r="C5806" s="2">
        <v>6.9433264095584324</v>
      </c>
      <c r="D5806" s="2">
        <f t="shared" si="1080"/>
        <v>36.023156002662198</v>
      </c>
      <c r="E5806" s="2">
        <f t="shared" si="1081"/>
        <v>49.704853079778623</v>
      </c>
      <c r="F5806" s="2">
        <f t="shared" si="1089"/>
        <v>340</v>
      </c>
      <c r="G5806" s="2">
        <f t="shared" si="1090"/>
        <v>0</v>
      </c>
      <c r="H5806" s="2">
        <f>MIN(Inputs!$B$2, (Inputs!$B$14 - F5806)/Inputs!$B$15)</f>
        <v>0</v>
      </c>
      <c r="I5806" s="2">
        <f>MAX(MIN(Inputs!$B$2, F5806*Inputs!$B$16, Inputs!$B$14*Inputs!$B$4 - G5806), 0)</f>
        <v>170</v>
      </c>
      <c r="J5806" s="2">
        <f>MAX(MIN(Inputs!$B$2, F5806*Inputs!$B$16, (Inputs!$B$14-F5806)/Inputs!$B$15)*Inputs!$B$9, 0)</f>
        <v>0</v>
      </c>
      <c r="K5806" s="2">
        <f>MAX(E5806*Inputs!$B$5 - B5806 - Inputs!$B$8, 0) * H5806</f>
        <v>0</v>
      </c>
      <c r="L5806" s="2">
        <f>IF(B5806 &gt;= D5806*Inputs!$B$10, MAX(B5806 - E5806/Inputs!$B$5 - Inputs!$B$8, 0) * I5806, 0)</f>
        <v>441.59566069581717</v>
      </c>
      <c r="M5806" s="2">
        <f t="shared" si="1082"/>
        <v>0</v>
      </c>
      <c r="N5806" s="3" t="str">
        <f t="shared" si="1083"/>
        <v>Discharge</v>
      </c>
      <c r="O5806" s="3" t="str">
        <f t="shared" si="1091"/>
        <v>Discharge</v>
      </c>
      <c r="P5806" s="2">
        <f t="shared" si="1084"/>
        <v>0</v>
      </c>
      <c r="Q5806" s="2">
        <f t="shared" si="1085"/>
        <v>170</v>
      </c>
      <c r="R5806" s="2">
        <f t="shared" si="1086"/>
        <v>0</v>
      </c>
      <c r="S5806" s="2">
        <f t="shared" si="1087"/>
        <v>13443.669551107596</v>
      </c>
      <c r="T5806" s="2">
        <f t="shared" si="1088"/>
        <v>0</v>
      </c>
      <c r="U5806" s="2">
        <f>IF(O5806="Reg", R5806 * Inputs!$B$7, 0)</f>
        <v>0</v>
      </c>
      <c r="V5806" s="2">
        <f>MAX(F5806 + P5806*Inputs!$B$15 - (Q5806/Inputs!$B$16) - U5806, 0)</f>
        <v>170</v>
      </c>
    </row>
    <row r="5807" spans="1:22" x14ac:dyDescent="0.3">
      <c r="A5807" s="1">
        <v>46264.875</v>
      </c>
      <c r="B5807" s="2">
        <v>68.856462087918018</v>
      </c>
      <c r="C5807" s="2">
        <v>4.707265532618182</v>
      </c>
      <c r="D5807" s="2">
        <f t="shared" si="1080"/>
        <v>36.023156002662198</v>
      </c>
      <c r="E5807" s="2">
        <f t="shared" si="1081"/>
        <v>36.727954297677336</v>
      </c>
      <c r="F5807" s="2">
        <f t="shared" si="1089"/>
        <v>170</v>
      </c>
      <c r="G5807" s="2">
        <f t="shared" si="1090"/>
        <v>170</v>
      </c>
      <c r="H5807" s="2">
        <f>MIN(Inputs!$B$2, (Inputs!$B$14 - F5807)/Inputs!$B$15)</f>
        <v>170</v>
      </c>
      <c r="I5807" s="2">
        <f>MAX(MIN(Inputs!$B$2, F5807*Inputs!$B$16, Inputs!$B$14*Inputs!$B$4 - G5807), 0)</f>
        <v>170</v>
      </c>
      <c r="J5807" s="2">
        <f>MAX(MIN(Inputs!$B$2, F5807*Inputs!$B$16, (Inputs!$B$14-F5807)/Inputs!$B$15)*Inputs!$B$9, 0)</f>
        <v>136</v>
      </c>
      <c r="K5807" s="2">
        <f>MAX(E5807*Inputs!$B$5 - B5807 - Inputs!$B$8, 0) * H5807</f>
        <v>0</v>
      </c>
      <c r="L5807" s="2">
        <f>IF(B5807 &gt;= D5807*Inputs!$B$10, MAX(B5807 - E5807/Inputs!$B$5 - Inputs!$B$8, 0) * I5807, 0)</f>
        <v>1210.4255656220328</v>
      </c>
      <c r="M5807" s="2">
        <f t="shared" si="1082"/>
        <v>640.18811243607274</v>
      </c>
      <c r="N5807" s="3" t="str">
        <f t="shared" si="1083"/>
        <v>Discharge</v>
      </c>
      <c r="O5807" s="3" t="str">
        <f t="shared" si="1091"/>
        <v>Discharge</v>
      </c>
      <c r="P5807" s="2">
        <f t="shared" si="1084"/>
        <v>0</v>
      </c>
      <c r="Q5807" s="2">
        <f t="shared" si="1085"/>
        <v>170</v>
      </c>
      <c r="R5807" s="2">
        <f t="shared" si="1086"/>
        <v>0</v>
      </c>
      <c r="S5807" s="2">
        <f t="shared" si="1087"/>
        <v>11705.598554946064</v>
      </c>
      <c r="T5807" s="2">
        <f t="shared" si="1088"/>
        <v>0</v>
      </c>
      <c r="U5807" s="2">
        <f>IF(O5807="Reg", R5807 * Inputs!$B$7, 0)</f>
        <v>0</v>
      </c>
      <c r="V5807" s="2">
        <f>MAX(F5807 + P5807*Inputs!$B$15 - (Q5807/Inputs!$B$16) - U5807, 0)</f>
        <v>0</v>
      </c>
    </row>
    <row r="5808" spans="1:22" x14ac:dyDescent="0.3">
      <c r="A5808" s="1">
        <v>46264.916666666657</v>
      </c>
      <c r="B5808" s="2">
        <v>63.108762434088618</v>
      </c>
      <c r="C5808" s="2">
        <v>12.068222345174</v>
      </c>
      <c r="D5808" s="2">
        <f t="shared" si="1080"/>
        <v>36.023156002662198</v>
      </c>
      <c r="E5808" s="2">
        <f t="shared" si="1081"/>
        <v>25.251877283024331</v>
      </c>
      <c r="F5808" s="2">
        <f t="shared" si="1089"/>
        <v>0</v>
      </c>
      <c r="G5808" s="2">
        <f t="shared" si="1090"/>
        <v>340</v>
      </c>
      <c r="H5808" s="2">
        <f>MIN(Inputs!$B$2, (Inputs!$B$14 - F5808)/Inputs!$B$15)</f>
        <v>170</v>
      </c>
      <c r="I5808" s="2">
        <f>MAX(MIN(Inputs!$B$2, F5808*Inputs!$B$16, Inputs!$B$14*Inputs!$B$4 - G5808), 0)</f>
        <v>0</v>
      </c>
      <c r="J5808" s="2">
        <f>MAX(MIN(Inputs!$B$2, F5808*Inputs!$B$16, (Inputs!$B$14-F5808)/Inputs!$B$15)*Inputs!$B$9, 0)</f>
        <v>0</v>
      </c>
      <c r="K5808" s="2">
        <f>MAX(E5808*Inputs!$B$5 - B5808 - Inputs!$B$8, 0) * H5808</f>
        <v>0</v>
      </c>
      <c r="L5808" s="2">
        <f>IF(B5808 &gt;= D5808*Inputs!$B$10, MAX(B5808 - E5808/Inputs!$B$5 - Inputs!$B$8, 0) * I5808, 0)</f>
        <v>0</v>
      </c>
      <c r="M5808" s="2">
        <f t="shared" si="1082"/>
        <v>0</v>
      </c>
      <c r="N5808" s="3" t="str">
        <f t="shared" si="1083"/>
        <v>Idle</v>
      </c>
      <c r="O5808" s="3" t="str">
        <f t="shared" si="1091"/>
        <v>Idle</v>
      </c>
      <c r="P5808" s="2">
        <f t="shared" si="1084"/>
        <v>0</v>
      </c>
      <c r="Q5808" s="2">
        <f t="shared" si="1085"/>
        <v>0</v>
      </c>
      <c r="R5808" s="2">
        <f t="shared" si="1086"/>
        <v>0</v>
      </c>
      <c r="S5808" s="2">
        <f t="shared" si="1087"/>
        <v>0</v>
      </c>
      <c r="T5808" s="2">
        <f t="shared" si="1088"/>
        <v>0</v>
      </c>
      <c r="U5808" s="2">
        <f>IF(O5808="Reg", R5808 * Inputs!$B$7, 0)</f>
        <v>0</v>
      </c>
      <c r="V5808" s="2">
        <f>MAX(F5808 + P5808*Inputs!$B$15 - (Q5808/Inputs!$B$16) - U5808, 0)</f>
        <v>0</v>
      </c>
    </row>
    <row r="5809" spans="1:22" x14ac:dyDescent="0.3">
      <c r="A5809" s="1">
        <v>46264.958333333343</v>
      </c>
      <c r="B5809" s="2">
        <v>45.076868325411247</v>
      </c>
      <c r="C5809" s="2">
        <v>16.792793733183832</v>
      </c>
      <c r="D5809" s="2">
        <f t="shared" si="1080"/>
        <v>36.023156002662198</v>
      </c>
      <c r="E5809" s="2">
        <f t="shared" si="1081"/>
        <v>14.733750210676225</v>
      </c>
      <c r="F5809" s="2">
        <f t="shared" si="1089"/>
        <v>0</v>
      </c>
      <c r="G5809" s="2">
        <f t="shared" si="1090"/>
        <v>340</v>
      </c>
      <c r="H5809" s="2">
        <f>MIN(Inputs!$B$2, (Inputs!$B$14 - F5809)/Inputs!$B$15)</f>
        <v>170</v>
      </c>
      <c r="I5809" s="2">
        <f>MAX(MIN(Inputs!$B$2, F5809*Inputs!$B$16, Inputs!$B$14*Inputs!$B$4 - G5809), 0)</f>
        <v>0</v>
      </c>
      <c r="J5809" s="2">
        <f>MAX(MIN(Inputs!$B$2, F5809*Inputs!$B$16, (Inputs!$B$14-F5809)/Inputs!$B$15)*Inputs!$B$9, 0)</f>
        <v>0</v>
      </c>
      <c r="K5809" s="2">
        <f>MAX(E5809*Inputs!$B$5 - B5809 - Inputs!$B$8, 0) * H5809</f>
        <v>0</v>
      </c>
      <c r="L5809" s="2">
        <f>IF(B5809 &gt;= D5809*Inputs!$B$10, MAX(B5809 - E5809/Inputs!$B$5 - Inputs!$B$8, 0) * I5809, 0)</f>
        <v>0</v>
      </c>
      <c r="M5809" s="2">
        <f t="shared" si="1082"/>
        <v>0</v>
      </c>
      <c r="N5809" s="3" t="str">
        <f t="shared" si="1083"/>
        <v>Idle</v>
      </c>
      <c r="O5809" s="3" t="str">
        <f t="shared" si="1091"/>
        <v>Idle</v>
      </c>
      <c r="P5809" s="2">
        <f t="shared" si="1084"/>
        <v>0</v>
      </c>
      <c r="Q5809" s="2">
        <f t="shared" si="1085"/>
        <v>0</v>
      </c>
      <c r="R5809" s="2">
        <f t="shared" si="1086"/>
        <v>0</v>
      </c>
      <c r="S5809" s="2">
        <f t="shared" si="1087"/>
        <v>0</v>
      </c>
      <c r="T5809" s="2">
        <f t="shared" si="1088"/>
        <v>0</v>
      </c>
      <c r="U5809" s="2">
        <f>IF(O5809="Reg", R5809 * Inputs!$B$7, 0)</f>
        <v>0</v>
      </c>
      <c r="V5809" s="2">
        <f>MAX(F5809 + P5809*Inputs!$B$15 - (Q5809/Inputs!$B$16) - U5809, 0)</f>
        <v>0</v>
      </c>
    </row>
    <row r="5810" spans="1:22" x14ac:dyDescent="0.3">
      <c r="A5810" s="1">
        <v>46265</v>
      </c>
      <c r="B5810" s="2">
        <v>29.7055681419492</v>
      </c>
      <c r="C5810" s="2">
        <v>5.4114022539793059</v>
      </c>
      <c r="D5810" s="2">
        <f t="shared" si="1080"/>
        <v>36.213173640808769</v>
      </c>
      <c r="E5810" s="2">
        <f t="shared" si="1081"/>
        <v>7.2209388231076863</v>
      </c>
      <c r="F5810" s="2">
        <f t="shared" si="1089"/>
        <v>0</v>
      </c>
      <c r="G5810" s="2">
        <f t="shared" si="1090"/>
        <v>0</v>
      </c>
      <c r="H5810" s="2">
        <f>MIN(Inputs!$B$2, (Inputs!$B$14 - F5810)/Inputs!$B$15)</f>
        <v>170</v>
      </c>
      <c r="I5810" s="2">
        <f>MAX(MIN(Inputs!$B$2, F5810*Inputs!$B$16, Inputs!$B$14*Inputs!$B$4 - G5810), 0)</f>
        <v>0</v>
      </c>
      <c r="J5810" s="2">
        <f>MAX(MIN(Inputs!$B$2, F5810*Inputs!$B$16, (Inputs!$B$14-F5810)/Inputs!$B$15)*Inputs!$B$9, 0)</f>
        <v>0</v>
      </c>
      <c r="K5810" s="2">
        <f>MAX(E5810*Inputs!$B$5 - B5810 - Inputs!$B$8, 0) * H5810</f>
        <v>0</v>
      </c>
      <c r="L5810" s="2">
        <f>IF(B5810 &gt;= D5810*Inputs!$B$10, MAX(B5810 - E5810/Inputs!$B$5 - Inputs!$B$8, 0) * I5810, 0)</f>
        <v>0</v>
      </c>
      <c r="M5810" s="2">
        <f t="shared" si="1082"/>
        <v>0</v>
      </c>
      <c r="N5810" s="3" t="str">
        <f t="shared" si="1083"/>
        <v>Idle</v>
      </c>
      <c r="O5810" s="3" t="str">
        <f t="shared" si="1091"/>
        <v>Idle</v>
      </c>
      <c r="P5810" s="2">
        <f t="shared" si="1084"/>
        <v>0</v>
      </c>
      <c r="Q5810" s="2">
        <f t="shared" si="1085"/>
        <v>0</v>
      </c>
      <c r="R5810" s="2">
        <f t="shared" si="1086"/>
        <v>0</v>
      </c>
      <c r="S5810" s="2">
        <f t="shared" si="1087"/>
        <v>0</v>
      </c>
      <c r="T5810" s="2">
        <f t="shared" si="1088"/>
        <v>0</v>
      </c>
      <c r="U5810" s="2">
        <f>IF(O5810="Reg", R5810 * Inputs!$B$7, 0)</f>
        <v>0</v>
      </c>
      <c r="V5810" s="2">
        <f>MAX(F5810 + P5810*Inputs!$B$15 - (Q5810/Inputs!$B$16) - U5810, 0)</f>
        <v>0</v>
      </c>
    </row>
    <row r="5811" spans="1:22" x14ac:dyDescent="0.3">
      <c r="A5811" s="1">
        <v>46265.041666666657</v>
      </c>
      <c r="B5811" s="2">
        <v>12.40104836514236</v>
      </c>
      <c r="C5811" s="2">
        <v>1.229542936244679</v>
      </c>
      <c r="D5811" s="2">
        <f t="shared" si="1080"/>
        <v>36.213173640808769</v>
      </c>
      <c r="E5811" s="2">
        <f t="shared" si="1081"/>
        <v>2.2700107994494858</v>
      </c>
      <c r="F5811" s="2">
        <f t="shared" si="1089"/>
        <v>0</v>
      </c>
      <c r="G5811" s="2">
        <f t="shared" si="1090"/>
        <v>0</v>
      </c>
      <c r="H5811" s="2">
        <f>MIN(Inputs!$B$2, (Inputs!$B$14 - F5811)/Inputs!$B$15)</f>
        <v>170</v>
      </c>
      <c r="I5811" s="2">
        <f>MAX(MIN(Inputs!$B$2, F5811*Inputs!$B$16, Inputs!$B$14*Inputs!$B$4 - G5811), 0)</f>
        <v>0</v>
      </c>
      <c r="J5811" s="2">
        <f>MAX(MIN(Inputs!$B$2, F5811*Inputs!$B$16, (Inputs!$B$14-F5811)/Inputs!$B$15)*Inputs!$B$9, 0)</f>
        <v>0</v>
      </c>
      <c r="K5811" s="2">
        <f>MAX(E5811*Inputs!$B$5 - B5811 - Inputs!$B$8, 0) * H5811</f>
        <v>0</v>
      </c>
      <c r="L5811" s="2">
        <f>IF(B5811 &gt;= D5811*Inputs!$B$10, MAX(B5811 - E5811/Inputs!$B$5 - Inputs!$B$8, 0) * I5811, 0)</f>
        <v>0</v>
      </c>
      <c r="M5811" s="2">
        <f t="shared" si="1082"/>
        <v>0</v>
      </c>
      <c r="N5811" s="3" t="str">
        <f t="shared" si="1083"/>
        <v>Idle</v>
      </c>
      <c r="O5811" s="3" t="str">
        <f t="shared" si="1091"/>
        <v>Idle</v>
      </c>
      <c r="P5811" s="2">
        <f t="shared" si="1084"/>
        <v>0</v>
      </c>
      <c r="Q5811" s="2">
        <f t="shared" si="1085"/>
        <v>0</v>
      </c>
      <c r="R5811" s="2">
        <f t="shared" si="1086"/>
        <v>0</v>
      </c>
      <c r="S5811" s="2">
        <f t="shared" si="1087"/>
        <v>0</v>
      </c>
      <c r="T5811" s="2">
        <f t="shared" si="1088"/>
        <v>0</v>
      </c>
      <c r="U5811" s="2">
        <f>IF(O5811="Reg", R5811 * Inputs!$B$7, 0)</f>
        <v>0</v>
      </c>
      <c r="V5811" s="2">
        <f>MAX(F5811 + P5811*Inputs!$B$15 - (Q5811/Inputs!$B$16) - U5811, 0)</f>
        <v>0</v>
      </c>
    </row>
    <row r="5812" spans="1:22" x14ac:dyDescent="0.3">
      <c r="A5812" s="1">
        <v>46265.083333333343</v>
      </c>
      <c r="B5812" s="2">
        <v>1.2190164315545551</v>
      </c>
      <c r="C5812" s="2">
        <v>3.9818901901845178</v>
      </c>
      <c r="D5812" s="2">
        <f t="shared" si="1080"/>
        <v>36.213173640808769</v>
      </c>
      <c r="E5812" s="2">
        <f t="shared" si="1081"/>
        <v>0.20316940525909252</v>
      </c>
      <c r="F5812" s="2">
        <f t="shared" si="1089"/>
        <v>0</v>
      </c>
      <c r="G5812" s="2">
        <f t="shared" si="1090"/>
        <v>0</v>
      </c>
      <c r="H5812" s="2">
        <f>MIN(Inputs!$B$2, (Inputs!$B$14 - F5812)/Inputs!$B$15)</f>
        <v>170</v>
      </c>
      <c r="I5812" s="2">
        <f>MAX(MIN(Inputs!$B$2, F5812*Inputs!$B$16, Inputs!$B$14*Inputs!$B$4 - G5812), 0)</f>
        <v>0</v>
      </c>
      <c r="J5812" s="2">
        <f>MAX(MIN(Inputs!$B$2, F5812*Inputs!$B$16, (Inputs!$B$14-F5812)/Inputs!$B$15)*Inputs!$B$9, 0)</f>
        <v>0</v>
      </c>
      <c r="K5812" s="2">
        <f>MAX(E5812*Inputs!$B$5 - B5812 - Inputs!$B$8, 0) * H5812</f>
        <v>0</v>
      </c>
      <c r="L5812" s="2">
        <f>IF(B5812 &gt;= D5812*Inputs!$B$10, MAX(B5812 - E5812/Inputs!$B$5 - Inputs!$B$8, 0) * I5812, 0)</f>
        <v>0</v>
      </c>
      <c r="M5812" s="2">
        <f t="shared" si="1082"/>
        <v>0</v>
      </c>
      <c r="N5812" s="3" t="str">
        <f t="shared" si="1083"/>
        <v>Idle</v>
      </c>
      <c r="O5812" s="3" t="str">
        <f t="shared" si="1091"/>
        <v>Idle</v>
      </c>
      <c r="P5812" s="2">
        <f t="shared" si="1084"/>
        <v>0</v>
      </c>
      <c r="Q5812" s="2">
        <f t="shared" si="1085"/>
        <v>0</v>
      </c>
      <c r="R5812" s="2">
        <f t="shared" si="1086"/>
        <v>0</v>
      </c>
      <c r="S5812" s="2">
        <f t="shared" si="1087"/>
        <v>0</v>
      </c>
      <c r="T5812" s="2">
        <f t="shared" si="1088"/>
        <v>0</v>
      </c>
      <c r="U5812" s="2">
        <f>IF(O5812="Reg", R5812 * Inputs!$B$7, 0)</f>
        <v>0</v>
      </c>
      <c r="V5812" s="2">
        <f>MAX(F5812 + P5812*Inputs!$B$15 - (Q5812/Inputs!$B$16) - U5812, 0)</f>
        <v>0</v>
      </c>
    </row>
    <row r="5813" spans="1:22" x14ac:dyDescent="0.3">
      <c r="A5813" s="1">
        <v>46265.125</v>
      </c>
      <c r="B5813" s="2">
        <v>0</v>
      </c>
      <c r="C5813" s="2">
        <v>10.6495589302952</v>
      </c>
      <c r="D5813" s="2">
        <f t="shared" si="1080"/>
        <v>36.213173640808769</v>
      </c>
      <c r="E5813" s="2">
        <f t="shared" si="1081"/>
        <v>0</v>
      </c>
      <c r="F5813" s="2">
        <f t="shared" si="1089"/>
        <v>0</v>
      </c>
      <c r="G5813" s="2">
        <f t="shared" si="1090"/>
        <v>0</v>
      </c>
      <c r="H5813" s="2">
        <f>MIN(Inputs!$B$2, (Inputs!$B$14 - F5813)/Inputs!$B$15)</f>
        <v>170</v>
      </c>
      <c r="I5813" s="2">
        <f>MAX(MIN(Inputs!$B$2, F5813*Inputs!$B$16, Inputs!$B$14*Inputs!$B$4 - G5813), 0)</f>
        <v>0</v>
      </c>
      <c r="J5813" s="2">
        <f>MAX(MIN(Inputs!$B$2, F5813*Inputs!$B$16, (Inputs!$B$14-F5813)/Inputs!$B$15)*Inputs!$B$9, 0)</f>
        <v>0</v>
      </c>
      <c r="K5813" s="2">
        <f>MAX(E5813*Inputs!$B$5 - B5813 - Inputs!$B$8, 0) * H5813</f>
        <v>0</v>
      </c>
      <c r="L5813" s="2">
        <f>IF(B5813 &gt;= D5813*Inputs!$B$10, MAX(B5813 - E5813/Inputs!$B$5 - Inputs!$B$8, 0) * I5813, 0)</f>
        <v>0</v>
      </c>
      <c r="M5813" s="2">
        <f t="shared" si="1082"/>
        <v>0</v>
      </c>
      <c r="N5813" s="3" t="str">
        <f t="shared" si="1083"/>
        <v>Idle</v>
      </c>
      <c r="O5813" s="3" t="str">
        <f t="shared" si="1091"/>
        <v>Idle</v>
      </c>
      <c r="P5813" s="2">
        <f t="shared" si="1084"/>
        <v>0</v>
      </c>
      <c r="Q5813" s="2">
        <f t="shared" si="1085"/>
        <v>0</v>
      </c>
      <c r="R5813" s="2">
        <f t="shared" si="1086"/>
        <v>0</v>
      </c>
      <c r="S5813" s="2">
        <f t="shared" si="1087"/>
        <v>0</v>
      </c>
      <c r="T5813" s="2">
        <f t="shared" si="1088"/>
        <v>0</v>
      </c>
      <c r="U5813" s="2">
        <f>IF(O5813="Reg", R5813 * Inputs!$B$7, 0)</f>
        <v>0</v>
      </c>
      <c r="V5813" s="2">
        <f>MAX(F5813 + P5813*Inputs!$B$15 - (Q5813/Inputs!$B$16) - U5813, 0)</f>
        <v>0</v>
      </c>
    </row>
    <row r="5814" spans="1:22" x14ac:dyDescent="0.3">
      <c r="A5814" s="1">
        <v>46265.166666666657</v>
      </c>
      <c r="B5814" s="2">
        <v>0</v>
      </c>
      <c r="C5814" s="2">
        <v>7.8942506649870179</v>
      </c>
      <c r="D5814" s="2">
        <f t="shared" si="1080"/>
        <v>36.213173640808769</v>
      </c>
      <c r="E5814" s="2">
        <f t="shared" si="1081"/>
        <v>0</v>
      </c>
      <c r="F5814" s="2">
        <f t="shared" si="1089"/>
        <v>0</v>
      </c>
      <c r="G5814" s="2">
        <f t="shared" si="1090"/>
        <v>0</v>
      </c>
      <c r="H5814" s="2">
        <f>MIN(Inputs!$B$2, (Inputs!$B$14 - F5814)/Inputs!$B$15)</f>
        <v>170</v>
      </c>
      <c r="I5814" s="2">
        <f>MAX(MIN(Inputs!$B$2, F5814*Inputs!$B$16, Inputs!$B$14*Inputs!$B$4 - G5814), 0)</f>
        <v>0</v>
      </c>
      <c r="J5814" s="2">
        <f>MAX(MIN(Inputs!$B$2, F5814*Inputs!$B$16, (Inputs!$B$14-F5814)/Inputs!$B$15)*Inputs!$B$9, 0)</f>
        <v>0</v>
      </c>
      <c r="K5814" s="2">
        <f>MAX(E5814*Inputs!$B$5 - B5814 - Inputs!$B$8, 0) * H5814</f>
        <v>0</v>
      </c>
      <c r="L5814" s="2">
        <f>IF(B5814 &gt;= D5814*Inputs!$B$10, MAX(B5814 - E5814/Inputs!$B$5 - Inputs!$B$8, 0) * I5814, 0)</f>
        <v>0</v>
      </c>
      <c r="M5814" s="2">
        <f t="shared" si="1082"/>
        <v>0</v>
      </c>
      <c r="N5814" s="3" t="str">
        <f t="shared" si="1083"/>
        <v>Idle</v>
      </c>
      <c r="O5814" s="3" t="str">
        <f t="shared" si="1091"/>
        <v>Idle</v>
      </c>
      <c r="P5814" s="2">
        <f t="shared" si="1084"/>
        <v>0</v>
      </c>
      <c r="Q5814" s="2">
        <f t="shared" si="1085"/>
        <v>0</v>
      </c>
      <c r="R5814" s="2">
        <f t="shared" si="1086"/>
        <v>0</v>
      </c>
      <c r="S5814" s="2">
        <f t="shared" si="1087"/>
        <v>0</v>
      </c>
      <c r="T5814" s="2">
        <f t="shared" si="1088"/>
        <v>0</v>
      </c>
      <c r="U5814" s="2">
        <f>IF(O5814="Reg", R5814 * Inputs!$B$7, 0)</f>
        <v>0</v>
      </c>
      <c r="V5814" s="2">
        <f>MAX(F5814 + P5814*Inputs!$B$15 - (Q5814/Inputs!$B$16) - U5814, 0)</f>
        <v>0</v>
      </c>
    </row>
    <row r="5815" spans="1:22" x14ac:dyDescent="0.3">
      <c r="A5815" s="1">
        <v>46265.208333333343</v>
      </c>
      <c r="B5815" s="2">
        <v>0</v>
      </c>
      <c r="C5815" s="2">
        <v>22.233062656892859</v>
      </c>
      <c r="D5815" s="2">
        <f t="shared" si="1080"/>
        <v>36.213173640808769</v>
      </c>
      <c r="E5815" s="2">
        <f t="shared" si="1081"/>
        <v>0.40295333665729366</v>
      </c>
      <c r="F5815" s="2">
        <f t="shared" si="1089"/>
        <v>0</v>
      </c>
      <c r="G5815" s="2">
        <f t="shared" si="1090"/>
        <v>0</v>
      </c>
      <c r="H5815" s="2">
        <f>MIN(Inputs!$B$2, (Inputs!$B$14 - F5815)/Inputs!$B$15)</f>
        <v>170</v>
      </c>
      <c r="I5815" s="2">
        <f>MAX(MIN(Inputs!$B$2, F5815*Inputs!$B$16, Inputs!$B$14*Inputs!$B$4 - G5815), 0)</f>
        <v>0</v>
      </c>
      <c r="J5815" s="2">
        <f>MAX(MIN(Inputs!$B$2, F5815*Inputs!$B$16, (Inputs!$B$14-F5815)/Inputs!$B$15)*Inputs!$B$9, 0)</f>
        <v>0</v>
      </c>
      <c r="K5815" s="2">
        <f>MAX(E5815*Inputs!$B$5 - B5815 - Inputs!$B$8, 0) * H5815</f>
        <v>0</v>
      </c>
      <c r="L5815" s="2">
        <f>IF(B5815 &gt;= D5815*Inputs!$B$10, MAX(B5815 - E5815/Inputs!$B$5 - Inputs!$B$8, 0) * I5815, 0)</f>
        <v>0</v>
      </c>
      <c r="M5815" s="2">
        <f t="shared" si="1082"/>
        <v>0</v>
      </c>
      <c r="N5815" s="3" t="str">
        <f t="shared" si="1083"/>
        <v>Idle</v>
      </c>
      <c r="O5815" s="3" t="str">
        <f t="shared" si="1091"/>
        <v>Idle</v>
      </c>
      <c r="P5815" s="2">
        <f t="shared" si="1084"/>
        <v>0</v>
      </c>
      <c r="Q5815" s="2">
        <f t="shared" si="1085"/>
        <v>0</v>
      </c>
      <c r="R5815" s="2">
        <f t="shared" si="1086"/>
        <v>0</v>
      </c>
      <c r="S5815" s="2">
        <f t="shared" si="1087"/>
        <v>0</v>
      </c>
      <c r="T5815" s="2">
        <f t="shared" si="1088"/>
        <v>0</v>
      </c>
      <c r="U5815" s="2">
        <f>IF(O5815="Reg", R5815 * Inputs!$B$7, 0)</f>
        <v>0</v>
      </c>
      <c r="V5815" s="2">
        <f>MAX(F5815 + P5815*Inputs!$B$15 - (Q5815/Inputs!$B$16) - U5815, 0)</f>
        <v>0</v>
      </c>
    </row>
    <row r="5816" spans="1:22" x14ac:dyDescent="0.3">
      <c r="A5816" s="1">
        <v>46265.25</v>
      </c>
      <c r="B5816" s="2">
        <v>0</v>
      </c>
      <c r="C5816" s="2">
        <v>3.804300943702684</v>
      </c>
      <c r="D5816" s="2">
        <f t="shared" si="1080"/>
        <v>36.213173640808769</v>
      </c>
      <c r="E5816" s="2">
        <f t="shared" si="1081"/>
        <v>2.3809627648500253</v>
      </c>
      <c r="F5816" s="2">
        <f t="shared" si="1089"/>
        <v>0</v>
      </c>
      <c r="G5816" s="2">
        <f t="shared" si="1090"/>
        <v>0</v>
      </c>
      <c r="H5816" s="2">
        <f>MIN(Inputs!$B$2, (Inputs!$B$14 - F5816)/Inputs!$B$15)</f>
        <v>170</v>
      </c>
      <c r="I5816" s="2">
        <f>MAX(MIN(Inputs!$B$2, F5816*Inputs!$B$16, Inputs!$B$14*Inputs!$B$4 - G5816), 0)</f>
        <v>0</v>
      </c>
      <c r="J5816" s="2">
        <f>MAX(MIN(Inputs!$B$2, F5816*Inputs!$B$16, (Inputs!$B$14-F5816)/Inputs!$B$15)*Inputs!$B$9, 0)</f>
        <v>0</v>
      </c>
      <c r="K5816" s="2">
        <f>MAX(E5816*Inputs!$B$5 - B5816 - Inputs!$B$8, 0) * H5816</f>
        <v>0</v>
      </c>
      <c r="L5816" s="2">
        <f>IF(B5816 &gt;= D5816*Inputs!$B$10, MAX(B5816 - E5816/Inputs!$B$5 - Inputs!$B$8, 0) * I5816, 0)</f>
        <v>0</v>
      </c>
      <c r="M5816" s="2">
        <f t="shared" si="1082"/>
        <v>0</v>
      </c>
      <c r="N5816" s="3" t="str">
        <f t="shared" si="1083"/>
        <v>Idle</v>
      </c>
      <c r="O5816" s="3" t="str">
        <f t="shared" si="1091"/>
        <v>Idle</v>
      </c>
      <c r="P5816" s="2">
        <f t="shared" si="1084"/>
        <v>0</v>
      </c>
      <c r="Q5816" s="2">
        <f t="shared" si="1085"/>
        <v>0</v>
      </c>
      <c r="R5816" s="2">
        <f t="shared" si="1086"/>
        <v>0</v>
      </c>
      <c r="S5816" s="2">
        <f t="shared" si="1087"/>
        <v>0</v>
      </c>
      <c r="T5816" s="2">
        <f t="shared" si="1088"/>
        <v>0</v>
      </c>
      <c r="U5816" s="2">
        <f>IF(O5816="Reg", R5816 * Inputs!$B$7, 0)</f>
        <v>0</v>
      </c>
      <c r="V5816" s="2">
        <f>MAX(F5816 + P5816*Inputs!$B$15 - (Q5816/Inputs!$B$16) - U5816, 0)</f>
        <v>0</v>
      </c>
    </row>
    <row r="5817" spans="1:22" x14ac:dyDescent="0.3">
      <c r="A5817" s="1">
        <v>46265.291666666657</v>
      </c>
      <c r="B5817" s="2">
        <v>0</v>
      </c>
      <c r="C5817" s="2">
        <v>7.9803033734446638</v>
      </c>
      <c r="D5817" s="2">
        <f t="shared" si="1080"/>
        <v>36.213173640808769</v>
      </c>
      <c r="E5817" s="2">
        <f t="shared" si="1081"/>
        <v>6.2639175885096279</v>
      </c>
      <c r="F5817" s="2">
        <f t="shared" si="1089"/>
        <v>0</v>
      </c>
      <c r="G5817" s="2">
        <f t="shared" si="1090"/>
        <v>0</v>
      </c>
      <c r="H5817" s="2">
        <f>MIN(Inputs!$B$2, (Inputs!$B$14 - F5817)/Inputs!$B$15)</f>
        <v>170</v>
      </c>
      <c r="I5817" s="2">
        <f>MAX(MIN(Inputs!$B$2, F5817*Inputs!$B$16, Inputs!$B$14*Inputs!$B$4 - G5817), 0)</f>
        <v>0</v>
      </c>
      <c r="J5817" s="2">
        <f>MAX(MIN(Inputs!$B$2, F5817*Inputs!$B$16, (Inputs!$B$14-F5817)/Inputs!$B$15)*Inputs!$B$9, 0)</f>
        <v>0</v>
      </c>
      <c r="K5817" s="2">
        <f>MAX(E5817*Inputs!$B$5 - B5817 - Inputs!$B$8, 0) * H5817</f>
        <v>0</v>
      </c>
      <c r="L5817" s="2">
        <f>IF(B5817 &gt;= D5817*Inputs!$B$10, MAX(B5817 - E5817/Inputs!$B$5 - Inputs!$B$8, 0) * I5817, 0)</f>
        <v>0</v>
      </c>
      <c r="M5817" s="2">
        <f t="shared" si="1082"/>
        <v>0</v>
      </c>
      <c r="N5817" s="3" t="str">
        <f t="shared" si="1083"/>
        <v>Idle</v>
      </c>
      <c r="O5817" s="3" t="str">
        <f t="shared" si="1091"/>
        <v>Idle</v>
      </c>
      <c r="P5817" s="2">
        <f t="shared" si="1084"/>
        <v>0</v>
      </c>
      <c r="Q5817" s="2">
        <f t="shared" si="1085"/>
        <v>0</v>
      </c>
      <c r="R5817" s="2">
        <f t="shared" si="1086"/>
        <v>0</v>
      </c>
      <c r="S5817" s="2">
        <f t="shared" si="1087"/>
        <v>0</v>
      </c>
      <c r="T5817" s="2">
        <f t="shared" si="1088"/>
        <v>0</v>
      </c>
      <c r="U5817" s="2">
        <f>IF(O5817="Reg", R5817 * Inputs!$B$7, 0)</f>
        <v>0</v>
      </c>
      <c r="V5817" s="2">
        <f>MAX(F5817 + P5817*Inputs!$B$15 - (Q5817/Inputs!$B$16) - U5817, 0)</f>
        <v>0</v>
      </c>
    </row>
    <row r="5818" spans="1:22" x14ac:dyDescent="0.3">
      <c r="A5818" s="1">
        <v>46265.333333333343</v>
      </c>
      <c r="B5818" s="2">
        <v>0</v>
      </c>
      <c r="C5818" s="2">
        <v>5.500396040809524</v>
      </c>
      <c r="D5818" s="2">
        <f t="shared" si="1080"/>
        <v>36.213173640808769</v>
      </c>
      <c r="E5818" s="2">
        <f t="shared" si="1081"/>
        <v>13.055403730543977</v>
      </c>
      <c r="F5818" s="2">
        <f t="shared" si="1089"/>
        <v>0</v>
      </c>
      <c r="G5818" s="2">
        <f t="shared" si="1090"/>
        <v>0</v>
      </c>
      <c r="H5818" s="2">
        <f>MIN(Inputs!$B$2, (Inputs!$B$14 - F5818)/Inputs!$B$15)</f>
        <v>170</v>
      </c>
      <c r="I5818" s="2">
        <f>MAX(MIN(Inputs!$B$2, F5818*Inputs!$B$16, Inputs!$B$14*Inputs!$B$4 - G5818), 0)</f>
        <v>0</v>
      </c>
      <c r="J5818" s="2">
        <f>MAX(MIN(Inputs!$B$2, F5818*Inputs!$B$16, (Inputs!$B$14-F5818)/Inputs!$B$15)*Inputs!$B$9, 0)</f>
        <v>0</v>
      </c>
      <c r="K5818" s="2">
        <f>MAX(E5818*Inputs!$B$5 - B5818 - Inputs!$B$8, 0) * H5818</f>
        <v>0</v>
      </c>
      <c r="L5818" s="2">
        <f>IF(B5818 &gt;= D5818*Inputs!$B$10, MAX(B5818 - E5818/Inputs!$B$5 - Inputs!$B$8, 0) * I5818, 0)</f>
        <v>0</v>
      </c>
      <c r="M5818" s="2">
        <f t="shared" si="1082"/>
        <v>0</v>
      </c>
      <c r="N5818" s="3" t="str">
        <f t="shared" si="1083"/>
        <v>Idle</v>
      </c>
      <c r="O5818" s="3" t="str">
        <f t="shared" si="1091"/>
        <v>Idle</v>
      </c>
      <c r="P5818" s="2">
        <f t="shared" si="1084"/>
        <v>0</v>
      </c>
      <c r="Q5818" s="2">
        <f t="shared" si="1085"/>
        <v>0</v>
      </c>
      <c r="R5818" s="2">
        <f t="shared" si="1086"/>
        <v>0</v>
      </c>
      <c r="S5818" s="2">
        <f t="shared" si="1087"/>
        <v>0</v>
      </c>
      <c r="T5818" s="2">
        <f t="shared" si="1088"/>
        <v>0</v>
      </c>
      <c r="U5818" s="2">
        <f>IF(O5818="Reg", R5818 * Inputs!$B$7, 0)</f>
        <v>0</v>
      </c>
      <c r="V5818" s="2">
        <f>MAX(F5818 + P5818*Inputs!$B$15 - (Q5818/Inputs!$B$16) - U5818, 0)</f>
        <v>0</v>
      </c>
    </row>
    <row r="5819" spans="1:22" x14ac:dyDescent="0.3">
      <c r="A5819" s="1">
        <v>46265.375</v>
      </c>
      <c r="B5819" s="2">
        <v>0</v>
      </c>
      <c r="C5819" s="2">
        <v>12.72930191584009</v>
      </c>
      <c r="D5819" s="2">
        <f t="shared" si="1080"/>
        <v>36.213173640808769</v>
      </c>
      <c r="E5819" s="2">
        <f t="shared" si="1081"/>
        <v>23.19105569977847</v>
      </c>
      <c r="F5819" s="2">
        <f t="shared" si="1089"/>
        <v>0</v>
      </c>
      <c r="G5819" s="2">
        <f t="shared" si="1090"/>
        <v>0</v>
      </c>
      <c r="H5819" s="2">
        <f>MIN(Inputs!$B$2, (Inputs!$B$14 - F5819)/Inputs!$B$15)</f>
        <v>170</v>
      </c>
      <c r="I5819" s="2">
        <f>MAX(MIN(Inputs!$B$2, F5819*Inputs!$B$16, Inputs!$B$14*Inputs!$B$4 - G5819), 0)</f>
        <v>0</v>
      </c>
      <c r="J5819" s="2">
        <f>MAX(MIN(Inputs!$B$2, F5819*Inputs!$B$16, (Inputs!$B$14-F5819)/Inputs!$B$15)*Inputs!$B$9, 0)</f>
        <v>0</v>
      </c>
      <c r="K5819" s="2">
        <f>MAX(E5819*Inputs!$B$5 - B5819 - Inputs!$B$8, 0) * H5819</f>
        <v>69.381932686859471</v>
      </c>
      <c r="L5819" s="2">
        <f>IF(B5819 &gt;= D5819*Inputs!$B$10, MAX(B5819 - E5819/Inputs!$B$5 - Inputs!$B$8, 0) * I5819, 0)</f>
        <v>0</v>
      </c>
      <c r="M5819" s="2">
        <f t="shared" si="1082"/>
        <v>0</v>
      </c>
      <c r="N5819" s="3" t="str">
        <f t="shared" si="1083"/>
        <v>Charge</v>
      </c>
      <c r="O5819" s="3" t="str">
        <f t="shared" si="1091"/>
        <v>Charge</v>
      </c>
      <c r="P5819" s="2">
        <f t="shared" si="1084"/>
        <v>170</v>
      </c>
      <c r="Q5819" s="2">
        <f t="shared" si="1085"/>
        <v>0</v>
      </c>
      <c r="R5819" s="2">
        <f t="shared" si="1086"/>
        <v>0</v>
      </c>
      <c r="S5819" s="2">
        <f t="shared" si="1087"/>
        <v>0</v>
      </c>
      <c r="T5819" s="2">
        <f t="shared" si="1088"/>
        <v>0</v>
      </c>
      <c r="U5819" s="2">
        <f>IF(O5819="Reg", R5819 * Inputs!$B$7, 0)</f>
        <v>0</v>
      </c>
      <c r="V5819" s="2">
        <f>MAX(F5819 + P5819*Inputs!$B$15 - (Q5819/Inputs!$B$16) - U5819, 0)</f>
        <v>170</v>
      </c>
    </row>
    <row r="5820" spans="1:22" x14ac:dyDescent="0.3">
      <c r="A5820" s="1">
        <v>46265.416666666657</v>
      </c>
      <c r="B5820" s="2">
        <v>2.4177200199437618</v>
      </c>
      <c r="C5820" s="2">
        <v>15.116645445973161</v>
      </c>
      <c r="D5820" s="2">
        <f t="shared" si="1080"/>
        <v>36.213173640808769</v>
      </c>
      <c r="E5820" s="2">
        <f t="shared" si="1081"/>
        <v>35.262128834963413</v>
      </c>
      <c r="F5820" s="2">
        <f t="shared" si="1089"/>
        <v>170</v>
      </c>
      <c r="G5820" s="2">
        <f t="shared" si="1090"/>
        <v>0</v>
      </c>
      <c r="H5820" s="2">
        <f>MIN(Inputs!$B$2, (Inputs!$B$14 - F5820)/Inputs!$B$15)</f>
        <v>170</v>
      </c>
      <c r="I5820" s="2">
        <f>MAX(MIN(Inputs!$B$2, F5820*Inputs!$B$16, Inputs!$B$14*Inputs!$B$4 - G5820), 0)</f>
        <v>170</v>
      </c>
      <c r="J5820" s="2">
        <f>MAX(MIN(Inputs!$B$2, F5820*Inputs!$B$16, (Inputs!$B$14-F5820)/Inputs!$B$15)*Inputs!$B$9, 0)</f>
        <v>136</v>
      </c>
      <c r="K5820" s="2">
        <f>MAX(E5820*Inputs!$B$5 - B5820 - Inputs!$B$8, 0) * H5820</f>
        <v>1464.2020703200874</v>
      </c>
      <c r="L5820" s="2">
        <f>IF(B5820 &gt;= D5820*Inputs!$B$10, MAX(B5820 - E5820/Inputs!$B$5 - Inputs!$B$8, 0) * I5820, 0)</f>
        <v>0</v>
      </c>
      <c r="M5820" s="2">
        <f t="shared" si="1082"/>
        <v>2055.8637806523498</v>
      </c>
      <c r="N5820" s="3" t="str">
        <f t="shared" si="1083"/>
        <v>Reg</v>
      </c>
      <c r="O5820" s="3" t="str">
        <f t="shared" si="1091"/>
        <v>Charge</v>
      </c>
      <c r="P5820" s="2">
        <f t="shared" si="1084"/>
        <v>170</v>
      </c>
      <c r="Q5820" s="2">
        <f t="shared" si="1085"/>
        <v>0</v>
      </c>
      <c r="R5820" s="2">
        <f t="shared" si="1086"/>
        <v>0</v>
      </c>
      <c r="S5820" s="2">
        <f t="shared" si="1087"/>
        <v>-411.01240339043949</v>
      </c>
      <c r="T5820" s="2">
        <f t="shared" si="1088"/>
        <v>0</v>
      </c>
      <c r="U5820" s="2">
        <f>IF(O5820="Reg", R5820 * Inputs!$B$7, 0)</f>
        <v>0</v>
      </c>
      <c r="V5820" s="2">
        <f>MAX(F5820 + P5820*Inputs!$B$15 - (Q5820/Inputs!$B$16) - U5820, 0)</f>
        <v>340</v>
      </c>
    </row>
    <row r="5821" spans="1:22" x14ac:dyDescent="0.3">
      <c r="A5821" s="1">
        <v>46265.458333333343</v>
      </c>
      <c r="B5821" s="2">
        <v>11.868056569156391</v>
      </c>
      <c r="C5821" s="2">
        <v>12.53484111253878</v>
      </c>
      <c r="D5821" s="2">
        <f t="shared" si="1080"/>
        <v>36.213173640808769</v>
      </c>
      <c r="E5821" s="2">
        <f t="shared" si="1081"/>
        <v>48.031471679421486</v>
      </c>
      <c r="F5821" s="2">
        <f t="shared" si="1089"/>
        <v>340</v>
      </c>
      <c r="G5821" s="2">
        <f t="shared" si="1090"/>
        <v>0</v>
      </c>
      <c r="H5821" s="2">
        <f>MIN(Inputs!$B$2, (Inputs!$B$14 - F5821)/Inputs!$B$15)</f>
        <v>0</v>
      </c>
      <c r="I5821" s="2">
        <f>MAX(MIN(Inputs!$B$2, F5821*Inputs!$B$16, Inputs!$B$14*Inputs!$B$4 - G5821), 0)</f>
        <v>170</v>
      </c>
      <c r="J5821" s="2">
        <f>MAX(MIN(Inputs!$B$2, F5821*Inputs!$B$16, (Inputs!$B$14-F5821)/Inputs!$B$15)*Inputs!$B$9, 0)</f>
        <v>0</v>
      </c>
      <c r="K5821" s="2">
        <f>MAX(E5821*Inputs!$B$5 - B5821 - Inputs!$B$8, 0) * H5821</f>
        <v>0</v>
      </c>
      <c r="L5821" s="2">
        <f>IF(B5821 &gt;= D5821*Inputs!$B$10, MAX(B5821 - E5821/Inputs!$B$5 - Inputs!$B$8, 0) * I5821, 0)</f>
        <v>0</v>
      </c>
      <c r="M5821" s="2">
        <f t="shared" si="1082"/>
        <v>0</v>
      </c>
      <c r="N5821" s="3" t="str">
        <f t="shared" si="1083"/>
        <v>Idle</v>
      </c>
      <c r="O5821" s="3" t="str">
        <f t="shared" si="1091"/>
        <v>Idle</v>
      </c>
      <c r="P5821" s="2">
        <f t="shared" si="1084"/>
        <v>0</v>
      </c>
      <c r="Q5821" s="2">
        <f t="shared" si="1085"/>
        <v>0</v>
      </c>
      <c r="R5821" s="2">
        <f t="shared" si="1086"/>
        <v>0</v>
      </c>
      <c r="S5821" s="2">
        <f t="shared" si="1087"/>
        <v>0</v>
      </c>
      <c r="T5821" s="2">
        <f t="shared" si="1088"/>
        <v>0</v>
      </c>
      <c r="U5821" s="2">
        <f>IF(O5821="Reg", R5821 * Inputs!$B$7, 0)</f>
        <v>0</v>
      </c>
      <c r="V5821" s="2">
        <f>MAX(F5821 + P5821*Inputs!$B$15 - (Q5821/Inputs!$B$16) - U5821, 0)</f>
        <v>340</v>
      </c>
    </row>
    <row r="5822" spans="1:22" x14ac:dyDescent="0.3">
      <c r="A5822" s="1">
        <v>46265.5</v>
      </c>
      <c r="B5822" s="2">
        <v>23.297728941957619</v>
      </c>
      <c r="C5822" s="2">
        <v>5.0675578989870473</v>
      </c>
      <c r="D5822" s="2">
        <f t="shared" si="1080"/>
        <v>36.213173640808769</v>
      </c>
      <c r="E5822" s="2">
        <f t="shared" si="1081"/>
        <v>61.572563081170607</v>
      </c>
      <c r="F5822" s="2">
        <f t="shared" si="1089"/>
        <v>340</v>
      </c>
      <c r="G5822" s="2">
        <f t="shared" si="1090"/>
        <v>0</v>
      </c>
      <c r="H5822" s="2">
        <f>MIN(Inputs!$B$2, (Inputs!$B$14 - F5822)/Inputs!$B$15)</f>
        <v>0</v>
      </c>
      <c r="I5822" s="2">
        <f>MAX(MIN(Inputs!$B$2, F5822*Inputs!$B$16, Inputs!$B$14*Inputs!$B$4 - G5822), 0)</f>
        <v>170</v>
      </c>
      <c r="J5822" s="2">
        <f>MAX(MIN(Inputs!$B$2, F5822*Inputs!$B$16, (Inputs!$B$14-F5822)/Inputs!$B$15)*Inputs!$B$9, 0)</f>
        <v>0</v>
      </c>
      <c r="K5822" s="2">
        <f>MAX(E5822*Inputs!$B$5 - B5822 - Inputs!$B$8, 0) * H5822</f>
        <v>0</v>
      </c>
      <c r="L5822" s="2">
        <f>IF(B5822 &gt;= D5822*Inputs!$B$10, MAX(B5822 - E5822/Inputs!$B$5 - Inputs!$B$8, 0) * I5822, 0)</f>
        <v>0</v>
      </c>
      <c r="M5822" s="2">
        <f t="shared" si="1082"/>
        <v>0</v>
      </c>
      <c r="N5822" s="3" t="str">
        <f t="shared" si="1083"/>
        <v>Idle</v>
      </c>
      <c r="O5822" s="3" t="str">
        <f t="shared" si="1091"/>
        <v>Idle</v>
      </c>
      <c r="P5822" s="2">
        <f t="shared" si="1084"/>
        <v>0</v>
      </c>
      <c r="Q5822" s="2">
        <f t="shared" si="1085"/>
        <v>0</v>
      </c>
      <c r="R5822" s="2">
        <f t="shared" si="1086"/>
        <v>0</v>
      </c>
      <c r="S5822" s="2">
        <f t="shared" si="1087"/>
        <v>0</v>
      </c>
      <c r="T5822" s="2">
        <f t="shared" si="1088"/>
        <v>0</v>
      </c>
      <c r="U5822" s="2">
        <f>IF(O5822="Reg", R5822 * Inputs!$B$7, 0)</f>
        <v>0</v>
      </c>
      <c r="V5822" s="2">
        <f>MAX(F5822 + P5822*Inputs!$B$15 - (Q5822/Inputs!$B$16) - U5822, 0)</f>
        <v>340</v>
      </c>
    </row>
    <row r="5823" spans="1:22" x14ac:dyDescent="0.3">
      <c r="A5823" s="1">
        <v>46265.541666666657</v>
      </c>
      <c r="B5823" s="2">
        <v>40.748916852206087</v>
      </c>
      <c r="C5823" s="2">
        <v>2.6640339461652118</v>
      </c>
      <c r="D5823" s="2">
        <f t="shared" si="1080"/>
        <v>36.213173640808769</v>
      </c>
      <c r="E5823" s="2">
        <f t="shared" si="1081"/>
        <v>72.472787635023238</v>
      </c>
      <c r="F5823" s="2">
        <f t="shared" si="1089"/>
        <v>340</v>
      </c>
      <c r="G5823" s="2">
        <f t="shared" si="1090"/>
        <v>0</v>
      </c>
      <c r="H5823" s="2">
        <f>MIN(Inputs!$B$2, (Inputs!$B$14 - F5823)/Inputs!$B$15)</f>
        <v>0</v>
      </c>
      <c r="I5823" s="2">
        <f>MAX(MIN(Inputs!$B$2, F5823*Inputs!$B$16, Inputs!$B$14*Inputs!$B$4 - G5823), 0)</f>
        <v>170</v>
      </c>
      <c r="J5823" s="2">
        <f>MAX(MIN(Inputs!$B$2, F5823*Inputs!$B$16, (Inputs!$B$14-F5823)/Inputs!$B$15)*Inputs!$B$9, 0)</f>
        <v>0</v>
      </c>
      <c r="K5823" s="2">
        <f>MAX(E5823*Inputs!$B$5 - B5823 - Inputs!$B$8, 0) * H5823</f>
        <v>0</v>
      </c>
      <c r="L5823" s="2">
        <f>IF(B5823 &gt;= D5823*Inputs!$B$10, MAX(B5823 - E5823/Inputs!$B$5 - Inputs!$B$8, 0) * I5823, 0)</f>
        <v>0</v>
      </c>
      <c r="M5823" s="2">
        <f t="shared" si="1082"/>
        <v>0</v>
      </c>
      <c r="N5823" s="3" t="str">
        <f t="shared" si="1083"/>
        <v>Idle</v>
      </c>
      <c r="O5823" s="3" t="str">
        <f t="shared" si="1091"/>
        <v>Idle</v>
      </c>
      <c r="P5823" s="2">
        <f t="shared" si="1084"/>
        <v>0</v>
      </c>
      <c r="Q5823" s="2">
        <f t="shared" si="1085"/>
        <v>0</v>
      </c>
      <c r="R5823" s="2">
        <f t="shared" si="1086"/>
        <v>0</v>
      </c>
      <c r="S5823" s="2">
        <f t="shared" si="1087"/>
        <v>0</v>
      </c>
      <c r="T5823" s="2">
        <f t="shared" si="1088"/>
        <v>0</v>
      </c>
      <c r="U5823" s="2">
        <f>IF(O5823="Reg", R5823 * Inputs!$B$7, 0)</f>
        <v>0</v>
      </c>
      <c r="V5823" s="2">
        <f>MAX(F5823 + P5823*Inputs!$B$15 - (Q5823/Inputs!$B$16) - U5823, 0)</f>
        <v>340</v>
      </c>
    </row>
    <row r="5824" spans="1:22" x14ac:dyDescent="0.3">
      <c r="A5824" s="1">
        <v>46265.583333333343</v>
      </c>
      <c r="B5824" s="2">
        <v>60.813911815406946</v>
      </c>
      <c r="C5824" s="2">
        <v>6.3294313191088527</v>
      </c>
      <c r="D5824" s="2">
        <f t="shared" si="1080"/>
        <v>36.213173640808769</v>
      </c>
      <c r="E5824" s="2">
        <f t="shared" si="1081"/>
        <v>79.612273273754596</v>
      </c>
      <c r="F5824" s="2">
        <f t="shared" si="1089"/>
        <v>340</v>
      </c>
      <c r="G5824" s="2">
        <f t="shared" si="1090"/>
        <v>0</v>
      </c>
      <c r="H5824" s="2">
        <f>MIN(Inputs!$B$2, (Inputs!$B$14 - F5824)/Inputs!$B$15)</f>
        <v>0</v>
      </c>
      <c r="I5824" s="2">
        <f>MAX(MIN(Inputs!$B$2, F5824*Inputs!$B$16, Inputs!$B$14*Inputs!$B$4 - G5824), 0)</f>
        <v>170</v>
      </c>
      <c r="J5824" s="2">
        <f>MAX(MIN(Inputs!$B$2, F5824*Inputs!$B$16, (Inputs!$B$14-F5824)/Inputs!$B$15)*Inputs!$B$9, 0)</f>
        <v>0</v>
      </c>
      <c r="K5824" s="2">
        <f>MAX(E5824*Inputs!$B$5 - B5824 - Inputs!$B$8, 0) * H5824</f>
        <v>0</v>
      </c>
      <c r="L5824" s="2">
        <f>IF(B5824 &gt;= D5824*Inputs!$B$10, MAX(B5824 - E5824/Inputs!$B$5 - Inputs!$B$8, 0) * I5824, 0)</f>
        <v>0</v>
      </c>
      <c r="M5824" s="2">
        <f t="shared" si="1082"/>
        <v>0</v>
      </c>
      <c r="N5824" s="3" t="str">
        <f t="shared" si="1083"/>
        <v>Idle</v>
      </c>
      <c r="O5824" s="3" t="str">
        <f t="shared" si="1091"/>
        <v>Idle</v>
      </c>
      <c r="P5824" s="2">
        <f t="shared" si="1084"/>
        <v>0</v>
      </c>
      <c r="Q5824" s="2">
        <f t="shared" si="1085"/>
        <v>0</v>
      </c>
      <c r="R5824" s="2">
        <f t="shared" si="1086"/>
        <v>0</v>
      </c>
      <c r="S5824" s="2">
        <f t="shared" si="1087"/>
        <v>0</v>
      </c>
      <c r="T5824" s="2">
        <f t="shared" si="1088"/>
        <v>0</v>
      </c>
      <c r="U5824" s="2">
        <f>IF(O5824="Reg", R5824 * Inputs!$B$7, 0)</f>
        <v>0</v>
      </c>
      <c r="V5824" s="2">
        <f>MAX(F5824 + P5824*Inputs!$B$15 - (Q5824/Inputs!$B$16) - U5824, 0)</f>
        <v>340</v>
      </c>
    </row>
    <row r="5825" spans="1:22" x14ac:dyDescent="0.3">
      <c r="A5825" s="1">
        <v>46265.625</v>
      </c>
      <c r="B5825" s="2">
        <v>72.426438811109634</v>
      </c>
      <c r="C5825" s="2">
        <v>9.2946027100836712</v>
      </c>
      <c r="D5825" s="2">
        <f t="shared" si="1080"/>
        <v>36.213173640808769</v>
      </c>
      <c r="E5825" s="2">
        <f t="shared" si="1081"/>
        <v>83.372964816472134</v>
      </c>
      <c r="F5825" s="2">
        <f t="shared" si="1089"/>
        <v>340</v>
      </c>
      <c r="G5825" s="2">
        <f t="shared" si="1090"/>
        <v>0</v>
      </c>
      <c r="H5825" s="2">
        <f>MIN(Inputs!$B$2, (Inputs!$B$14 - F5825)/Inputs!$B$15)</f>
        <v>0</v>
      </c>
      <c r="I5825" s="2">
        <f>MAX(MIN(Inputs!$B$2, F5825*Inputs!$B$16, Inputs!$B$14*Inputs!$B$4 - G5825), 0)</f>
        <v>170</v>
      </c>
      <c r="J5825" s="2">
        <f>MAX(MIN(Inputs!$B$2, F5825*Inputs!$B$16, (Inputs!$B$14-F5825)/Inputs!$B$15)*Inputs!$B$9, 0)</f>
        <v>0</v>
      </c>
      <c r="K5825" s="2">
        <f>MAX(E5825*Inputs!$B$5 - B5825 - Inputs!$B$8, 0) * H5825</f>
        <v>0</v>
      </c>
      <c r="L5825" s="2">
        <f>IF(B5825 &gt;= D5825*Inputs!$B$10, MAX(B5825 - E5825/Inputs!$B$5 - Inputs!$B$8, 0) * I5825, 0)</f>
        <v>0</v>
      </c>
      <c r="M5825" s="2">
        <f t="shared" si="1082"/>
        <v>0</v>
      </c>
      <c r="N5825" s="3" t="str">
        <f t="shared" si="1083"/>
        <v>Idle</v>
      </c>
      <c r="O5825" s="3" t="str">
        <f t="shared" si="1091"/>
        <v>Idle</v>
      </c>
      <c r="P5825" s="2">
        <f t="shared" si="1084"/>
        <v>0</v>
      </c>
      <c r="Q5825" s="2">
        <f t="shared" si="1085"/>
        <v>0</v>
      </c>
      <c r="R5825" s="2">
        <f t="shared" si="1086"/>
        <v>0</v>
      </c>
      <c r="S5825" s="2">
        <f t="shared" si="1087"/>
        <v>0</v>
      </c>
      <c r="T5825" s="2">
        <f t="shared" si="1088"/>
        <v>0</v>
      </c>
      <c r="U5825" s="2">
        <f>IF(O5825="Reg", R5825 * Inputs!$B$7, 0)</f>
        <v>0</v>
      </c>
      <c r="V5825" s="2">
        <f>MAX(F5825 + P5825*Inputs!$B$15 - (Q5825/Inputs!$B$16) - U5825, 0)</f>
        <v>340</v>
      </c>
    </row>
    <row r="5826" spans="1:22" x14ac:dyDescent="0.3">
      <c r="A5826" s="1">
        <v>46265.666666666657</v>
      </c>
      <c r="B5826" s="2">
        <v>79.033777086692211</v>
      </c>
      <c r="C5826" s="2">
        <v>5.595479641808895</v>
      </c>
      <c r="D5826" s="2">
        <f t="shared" ref="D5826:D5889" si="1092">AVERAGEIFS(B:B, A:A, "&gt;="&amp;INT(A5826), A:A, "&lt;"&amp;INT(A5826)+1)</f>
        <v>36.213173640808769</v>
      </c>
      <c r="E5826" s="2">
        <f t="shared" ref="E5826:E5889" si="1093">AVERAGE(B5826:B5831)</f>
        <v>83.02104696412971</v>
      </c>
      <c r="F5826" s="2">
        <f t="shared" si="1089"/>
        <v>340</v>
      </c>
      <c r="G5826" s="2">
        <f t="shared" si="1090"/>
        <v>0</v>
      </c>
      <c r="H5826" s="2">
        <f>MIN(Inputs!$B$2, (Inputs!$B$14 - F5826)/Inputs!$B$15)</f>
        <v>0</v>
      </c>
      <c r="I5826" s="2">
        <f>MAX(MIN(Inputs!$B$2, F5826*Inputs!$B$16, Inputs!$B$14*Inputs!$B$4 - G5826), 0)</f>
        <v>170</v>
      </c>
      <c r="J5826" s="2">
        <f>MAX(MIN(Inputs!$B$2, F5826*Inputs!$B$16, (Inputs!$B$14-F5826)/Inputs!$B$15)*Inputs!$B$9, 0)</f>
        <v>0</v>
      </c>
      <c r="K5826" s="2">
        <f>MAX(E5826*Inputs!$B$5 - B5826 - Inputs!$B$8, 0) * H5826</f>
        <v>0</v>
      </c>
      <c r="L5826" s="2">
        <f>IF(B5826 &gt;= D5826*Inputs!$B$10, MAX(B5826 - E5826/Inputs!$B$5 - Inputs!$B$8, 0) * I5826, 0)</f>
        <v>0</v>
      </c>
      <c r="M5826" s="2">
        <f t="shared" ref="M5826:M5889" si="1094">C5826 * J5826</f>
        <v>0</v>
      </c>
      <c r="N5826" s="3" t="str">
        <f t="shared" ref="N5826:N5889" si="1095">IF(MAX(K5826, L5826, M5826)&lt;=0, "Idle", IF(AND(M5826&gt;=K5826, M5826&gt;=L5826), "Reg", IF(L5826&gt;=K5826, "Discharge", "Charge")))</f>
        <v>Idle</v>
      </c>
      <c r="O5826" s="3" t="str">
        <f t="shared" si="1091"/>
        <v>Idle</v>
      </c>
      <c r="P5826" s="2">
        <f t="shared" ref="P5826:P5889" si="1096">IF(O5826="Charge", H5826, 0)</f>
        <v>0</v>
      </c>
      <c r="Q5826" s="2">
        <f t="shared" ref="Q5826:Q5889" si="1097">IF(O5826="Discharge", I5826, 0)</f>
        <v>0</v>
      </c>
      <c r="R5826" s="2">
        <f t="shared" ref="R5826:R5889" si="1098">IF(O5826="Reg", J5826, 0)</f>
        <v>0</v>
      </c>
      <c r="S5826" s="2">
        <f t="shared" ref="S5826:S5889" si="1099">(Q5826 - P5826) * B5826</f>
        <v>0</v>
      </c>
      <c r="T5826" s="2">
        <f t="shared" ref="T5826:T5889" si="1100">R5826 * C5826</f>
        <v>0</v>
      </c>
      <c r="U5826" s="2">
        <f>IF(O5826="Reg", R5826 * Inputs!$B$7, 0)</f>
        <v>0</v>
      </c>
      <c r="V5826" s="2">
        <f>MAX(F5826 + P5826*Inputs!$B$15 - (Q5826/Inputs!$B$16) - U5826, 0)</f>
        <v>340</v>
      </c>
    </row>
    <row r="5827" spans="1:22" x14ac:dyDescent="0.3">
      <c r="A5827" s="1">
        <v>46265.708333333343</v>
      </c>
      <c r="B5827" s="2">
        <v>93.114604979651148</v>
      </c>
      <c r="C5827" s="2">
        <v>42.353857866462761</v>
      </c>
      <c r="D5827" s="2">
        <f t="shared" si="1092"/>
        <v>36.213173640808769</v>
      </c>
      <c r="E5827" s="2">
        <f t="shared" si="1093"/>
        <v>80.842399004886033</v>
      </c>
      <c r="F5827" s="2">
        <f t="shared" ref="F5827:F5890" si="1101">V5826</f>
        <v>340</v>
      </c>
      <c r="G5827" s="2">
        <f t="shared" ref="G5827:G5890" si="1102">IF(INT(A5827)=INT(A5826), G5826 + Q5826, 0)</f>
        <v>0</v>
      </c>
      <c r="H5827" s="2">
        <f>MIN(Inputs!$B$2, (Inputs!$B$14 - F5827)/Inputs!$B$15)</f>
        <v>0</v>
      </c>
      <c r="I5827" s="2">
        <f>MAX(MIN(Inputs!$B$2, F5827*Inputs!$B$16, Inputs!$B$14*Inputs!$B$4 - G5827), 0)</f>
        <v>170</v>
      </c>
      <c r="J5827" s="2">
        <f>MAX(MIN(Inputs!$B$2, F5827*Inputs!$B$16, (Inputs!$B$14-F5827)/Inputs!$B$15)*Inputs!$B$9, 0)</f>
        <v>0</v>
      </c>
      <c r="K5827" s="2">
        <f>MAX(E5827*Inputs!$B$5 - B5827 - Inputs!$B$8, 0) * H5827</f>
        <v>0</v>
      </c>
      <c r="L5827" s="2">
        <f>IF(B5827 &gt;= D5827*Inputs!$B$10, MAX(B5827 - E5827/Inputs!$B$5 - Inputs!$B$8, 0) * I5827, 0)</f>
        <v>0</v>
      </c>
      <c r="M5827" s="2">
        <f t="shared" si="1094"/>
        <v>0</v>
      </c>
      <c r="N5827" s="3" t="str">
        <f t="shared" si="1095"/>
        <v>Idle</v>
      </c>
      <c r="O5827" s="3" t="str">
        <f t="shared" si="1091"/>
        <v>Idle</v>
      </c>
      <c r="P5827" s="2">
        <f t="shared" si="1096"/>
        <v>0</v>
      </c>
      <c r="Q5827" s="2">
        <f t="shared" si="1097"/>
        <v>0</v>
      </c>
      <c r="R5827" s="2">
        <f t="shared" si="1098"/>
        <v>0</v>
      </c>
      <c r="S5827" s="2">
        <f t="shared" si="1099"/>
        <v>0</v>
      </c>
      <c r="T5827" s="2">
        <f t="shared" si="1100"/>
        <v>0</v>
      </c>
      <c r="U5827" s="2">
        <f>IF(O5827="Reg", R5827 * Inputs!$B$7, 0)</f>
        <v>0</v>
      </c>
      <c r="V5827" s="2">
        <f>MAX(F5827 + P5827*Inputs!$B$15 - (Q5827/Inputs!$B$16) - U5827, 0)</f>
        <v>340</v>
      </c>
    </row>
    <row r="5828" spans="1:22" x14ac:dyDescent="0.3">
      <c r="A5828" s="1">
        <v>46265.75</v>
      </c>
      <c r="B5828" s="2">
        <v>88.69907626507343</v>
      </c>
      <c r="C5828" s="2">
        <v>36.902163714778077</v>
      </c>
      <c r="D5828" s="2">
        <f t="shared" si="1092"/>
        <v>36.213173640808769</v>
      </c>
      <c r="E5828" s="2">
        <f t="shared" si="1093"/>
        <v>73.678229894106721</v>
      </c>
      <c r="F5828" s="2">
        <f t="shared" si="1101"/>
        <v>340</v>
      </c>
      <c r="G5828" s="2">
        <f t="shared" si="1102"/>
        <v>0</v>
      </c>
      <c r="H5828" s="2">
        <f>MIN(Inputs!$B$2, (Inputs!$B$14 - F5828)/Inputs!$B$15)</f>
        <v>0</v>
      </c>
      <c r="I5828" s="2">
        <f>MAX(MIN(Inputs!$B$2, F5828*Inputs!$B$16, Inputs!$B$14*Inputs!$B$4 - G5828), 0)</f>
        <v>170</v>
      </c>
      <c r="J5828" s="2">
        <f>MAX(MIN(Inputs!$B$2, F5828*Inputs!$B$16, (Inputs!$B$14-F5828)/Inputs!$B$15)*Inputs!$B$9, 0)</f>
        <v>0</v>
      </c>
      <c r="K5828" s="2">
        <f>MAX(E5828*Inputs!$B$5 - B5828 - Inputs!$B$8, 0) * H5828</f>
        <v>0</v>
      </c>
      <c r="L5828" s="2">
        <f>IF(B5828 &gt;= D5828*Inputs!$B$10, MAX(B5828 - E5828/Inputs!$B$5 - Inputs!$B$8, 0) * I5828, 0)</f>
        <v>0</v>
      </c>
      <c r="M5828" s="2">
        <f t="shared" si="1094"/>
        <v>0</v>
      </c>
      <c r="N5828" s="3" t="str">
        <f t="shared" si="1095"/>
        <v>Idle</v>
      </c>
      <c r="O5828" s="3" t="str">
        <f t="shared" ref="O5828:O5891" si="1103">IF(O5827&lt;&gt;O5826, O5827, N5828)</f>
        <v>Idle</v>
      </c>
      <c r="P5828" s="2">
        <f t="shared" si="1096"/>
        <v>0</v>
      </c>
      <c r="Q5828" s="2">
        <f t="shared" si="1097"/>
        <v>0</v>
      </c>
      <c r="R5828" s="2">
        <f t="shared" si="1098"/>
        <v>0</v>
      </c>
      <c r="S5828" s="2">
        <f t="shared" si="1099"/>
        <v>0</v>
      </c>
      <c r="T5828" s="2">
        <f t="shared" si="1100"/>
        <v>0</v>
      </c>
      <c r="U5828" s="2">
        <f>IF(O5828="Reg", R5828 * Inputs!$B$7, 0)</f>
        <v>0</v>
      </c>
      <c r="V5828" s="2">
        <f>MAX(F5828 + P5828*Inputs!$B$15 - (Q5828/Inputs!$B$16) - U5828, 0)</f>
        <v>340</v>
      </c>
    </row>
    <row r="5829" spans="1:22" x14ac:dyDescent="0.3">
      <c r="A5829" s="1">
        <v>46265.791666666657</v>
      </c>
      <c r="B5829" s="2">
        <v>83.585830684594256</v>
      </c>
      <c r="C5829" s="2">
        <v>2.4056708008535841</v>
      </c>
      <c r="D5829" s="2">
        <f t="shared" si="1092"/>
        <v>36.213173640808769</v>
      </c>
      <c r="E5829" s="2">
        <f t="shared" si="1093"/>
        <v>64.600951406745565</v>
      </c>
      <c r="F5829" s="2">
        <f t="shared" si="1101"/>
        <v>340</v>
      </c>
      <c r="G5829" s="2">
        <f t="shared" si="1102"/>
        <v>0</v>
      </c>
      <c r="H5829" s="2">
        <f>MIN(Inputs!$B$2, (Inputs!$B$14 - F5829)/Inputs!$B$15)</f>
        <v>0</v>
      </c>
      <c r="I5829" s="2">
        <f>MAX(MIN(Inputs!$B$2, F5829*Inputs!$B$16, Inputs!$B$14*Inputs!$B$4 - G5829), 0)</f>
        <v>170</v>
      </c>
      <c r="J5829" s="2">
        <f>MAX(MIN(Inputs!$B$2, F5829*Inputs!$B$16, (Inputs!$B$14-F5829)/Inputs!$B$15)*Inputs!$B$9, 0)</f>
        <v>0</v>
      </c>
      <c r="K5829" s="2">
        <f>MAX(E5829*Inputs!$B$5 - B5829 - Inputs!$B$8, 0) * H5829</f>
        <v>0</v>
      </c>
      <c r="L5829" s="2">
        <f>IF(B5829 &gt;= D5829*Inputs!$B$10, MAX(B5829 - E5829/Inputs!$B$5 - Inputs!$B$8, 0) * I5829, 0)</f>
        <v>0</v>
      </c>
      <c r="M5829" s="2">
        <f t="shared" si="1094"/>
        <v>0</v>
      </c>
      <c r="N5829" s="3" t="str">
        <f t="shared" si="1095"/>
        <v>Idle</v>
      </c>
      <c r="O5829" s="3" t="str">
        <f t="shared" si="1103"/>
        <v>Idle</v>
      </c>
      <c r="P5829" s="2">
        <f t="shared" si="1096"/>
        <v>0</v>
      </c>
      <c r="Q5829" s="2">
        <f t="shared" si="1097"/>
        <v>0</v>
      </c>
      <c r="R5829" s="2">
        <f t="shared" si="1098"/>
        <v>0</v>
      </c>
      <c r="S5829" s="2">
        <f t="shared" si="1099"/>
        <v>0</v>
      </c>
      <c r="T5829" s="2">
        <f t="shared" si="1100"/>
        <v>0</v>
      </c>
      <c r="U5829" s="2">
        <f>IF(O5829="Reg", R5829 * Inputs!$B$7, 0)</f>
        <v>0</v>
      </c>
      <c r="V5829" s="2">
        <f>MAX(F5829 + P5829*Inputs!$B$15 - (Q5829/Inputs!$B$16) - U5829, 0)</f>
        <v>340</v>
      </c>
    </row>
    <row r="5830" spans="1:22" x14ac:dyDescent="0.3">
      <c r="A5830" s="1">
        <v>46265.833333333343</v>
      </c>
      <c r="B5830" s="2">
        <v>83.378061071712111</v>
      </c>
      <c r="C5830" s="2">
        <v>2.0346252485234011</v>
      </c>
      <c r="D5830" s="2">
        <f t="shared" si="1092"/>
        <v>36.213173640808769</v>
      </c>
      <c r="E5830" s="2">
        <f t="shared" si="1093"/>
        <v>53.01847827880664</v>
      </c>
      <c r="F5830" s="2">
        <f t="shared" si="1101"/>
        <v>340</v>
      </c>
      <c r="G5830" s="2">
        <f t="shared" si="1102"/>
        <v>0</v>
      </c>
      <c r="H5830" s="2">
        <f>MIN(Inputs!$B$2, (Inputs!$B$14 - F5830)/Inputs!$B$15)</f>
        <v>0</v>
      </c>
      <c r="I5830" s="2">
        <f>MAX(MIN(Inputs!$B$2, F5830*Inputs!$B$16, Inputs!$B$14*Inputs!$B$4 - G5830), 0)</f>
        <v>170</v>
      </c>
      <c r="J5830" s="2">
        <f>MAX(MIN(Inputs!$B$2, F5830*Inputs!$B$16, (Inputs!$B$14-F5830)/Inputs!$B$15)*Inputs!$B$9, 0)</f>
        <v>0</v>
      </c>
      <c r="K5830" s="2">
        <f>MAX(E5830*Inputs!$B$5 - B5830 - Inputs!$B$8, 0) * H5830</f>
        <v>0</v>
      </c>
      <c r="L5830" s="2">
        <f>IF(B5830 &gt;= D5830*Inputs!$B$10, MAX(B5830 - E5830/Inputs!$B$5 - Inputs!$B$8, 0) * I5830, 0)</f>
        <v>532.06435105795788</v>
      </c>
      <c r="M5830" s="2">
        <f t="shared" si="1094"/>
        <v>0</v>
      </c>
      <c r="N5830" s="3" t="str">
        <f t="shared" si="1095"/>
        <v>Discharge</v>
      </c>
      <c r="O5830" s="3" t="str">
        <f t="shared" si="1103"/>
        <v>Discharge</v>
      </c>
      <c r="P5830" s="2">
        <f t="shared" si="1096"/>
        <v>0</v>
      </c>
      <c r="Q5830" s="2">
        <f t="shared" si="1097"/>
        <v>170</v>
      </c>
      <c r="R5830" s="2">
        <f t="shared" si="1098"/>
        <v>0</v>
      </c>
      <c r="S5830" s="2">
        <f t="shared" si="1099"/>
        <v>14174.270382191058</v>
      </c>
      <c r="T5830" s="2">
        <f t="shared" si="1100"/>
        <v>0</v>
      </c>
      <c r="U5830" s="2">
        <f>IF(O5830="Reg", R5830 * Inputs!$B$7, 0)</f>
        <v>0</v>
      </c>
      <c r="V5830" s="2">
        <f>MAX(F5830 + P5830*Inputs!$B$15 - (Q5830/Inputs!$B$16) - U5830, 0)</f>
        <v>170</v>
      </c>
    </row>
    <row r="5831" spans="1:22" x14ac:dyDescent="0.3">
      <c r="A5831" s="1">
        <v>46265.875</v>
      </c>
      <c r="B5831" s="2">
        <v>70.314931697055115</v>
      </c>
      <c r="C5831" s="2">
        <v>34.570745634766148</v>
      </c>
      <c r="D5831" s="2">
        <f t="shared" si="1092"/>
        <v>36.213173640808769</v>
      </c>
      <c r="E5831" s="2">
        <f t="shared" si="1093"/>
        <v>42.650396469526001</v>
      </c>
      <c r="F5831" s="2">
        <f t="shared" si="1101"/>
        <v>170</v>
      </c>
      <c r="G5831" s="2">
        <f t="shared" si="1102"/>
        <v>170</v>
      </c>
      <c r="H5831" s="2">
        <f>MIN(Inputs!$B$2, (Inputs!$B$14 - F5831)/Inputs!$B$15)</f>
        <v>170</v>
      </c>
      <c r="I5831" s="2">
        <f>MAX(MIN(Inputs!$B$2, F5831*Inputs!$B$16, Inputs!$B$14*Inputs!$B$4 - G5831), 0)</f>
        <v>170</v>
      </c>
      <c r="J5831" s="2">
        <f>MAX(MIN(Inputs!$B$2, F5831*Inputs!$B$16, (Inputs!$B$14-F5831)/Inputs!$B$15)*Inputs!$B$9, 0)</f>
        <v>136</v>
      </c>
      <c r="K5831" s="2">
        <f>MAX(E5831*Inputs!$B$5 - B5831 - Inputs!$B$8, 0) * H5831</f>
        <v>0</v>
      </c>
      <c r="L5831" s="2">
        <f>IF(B5831 &gt;= D5831*Inputs!$B$10, MAX(B5831 - E5831/Inputs!$B$5 - Inputs!$B$8, 0) * I5831, 0)</f>
        <v>314.25725234093818</v>
      </c>
      <c r="M5831" s="2">
        <f t="shared" si="1094"/>
        <v>4701.6214063281959</v>
      </c>
      <c r="N5831" s="3" t="str">
        <f t="shared" si="1095"/>
        <v>Reg</v>
      </c>
      <c r="O5831" s="3" t="str">
        <f t="shared" si="1103"/>
        <v>Discharge</v>
      </c>
      <c r="P5831" s="2">
        <f t="shared" si="1096"/>
        <v>0</v>
      </c>
      <c r="Q5831" s="2">
        <f t="shared" si="1097"/>
        <v>170</v>
      </c>
      <c r="R5831" s="2">
        <f t="shared" si="1098"/>
        <v>0</v>
      </c>
      <c r="S5831" s="2">
        <f t="shared" si="1099"/>
        <v>11953.53838849937</v>
      </c>
      <c r="T5831" s="2">
        <f t="shared" si="1100"/>
        <v>0</v>
      </c>
      <c r="U5831" s="2">
        <f>IF(O5831="Reg", R5831 * Inputs!$B$7, 0)</f>
        <v>0</v>
      </c>
      <c r="V5831" s="2">
        <f>MAX(F5831 + P5831*Inputs!$B$15 - (Q5831/Inputs!$B$16) - U5831, 0)</f>
        <v>0</v>
      </c>
    </row>
    <row r="5832" spans="1:22" x14ac:dyDescent="0.3">
      <c r="A5832" s="1">
        <v>46265.916666666657</v>
      </c>
      <c r="B5832" s="2">
        <v>65.961889331230111</v>
      </c>
      <c r="C5832" s="2">
        <v>1.790213793431092</v>
      </c>
      <c r="D5832" s="2">
        <f t="shared" si="1092"/>
        <v>36.213173640808769</v>
      </c>
      <c r="E5832" s="2">
        <f t="shared" si="1093"/>
        <v>30.931241186683479</v>
      </c>
      <c r="F5832" s="2">
        <f t="shared" si="1101"/>
        <v>0</v>
      </c>
      <c r="G5832" s="2">
        <f t="shared" si="1102"/>
        <v>340</v>
      </c>
      <c r="H5832" s="2">
        <f>MIN(Inputs!$B$2, (Inputs!$B$14 - F5832)/Inputs!$B$15)</f>
        <v>170</v>
      </c>
      <c r="I5832" s="2">
        <f>MAX(MIN(Inputs!$B$2, F5832*Inputs!$B$16, Inputs!$B$14*Inputs!$B$4 - G5832), 0)</f>
        <v>0</v>
      </c>
      <c r="J5832" s="2">
        <f>MAX(MIN(Inputs!$B$2, F5832*Inputs!$B$16, (Inputs!$B$14-F5832)/Inputs!$B$15)*Inputs!$B$9, 0)</f>
        <v>0</v>
      </c>
      <c r="K5832" s="2">
        <f>MAX(E5832*Inputs!$B$5 - B5832 - Inputs!$B$8, 0) * H5832</f>
        <v>0</v>
      </c>
      <c r="L5832" s="2">
        <f>IF(B5832 &gt;= D5832*Inputs!$B$10, MAX(B5832 - E5832/Inputs!$B$5 - Inputs!$B$8, 0) * I5832, 0)</f>
        <v>0</v>
      </c>
      <c r="M5832" s="2">
        <f t="shared" si="1094"/>
        <v>0</v>
      </c>
      <c r="N5832" s="3" t="str">
        <f t="shared" si="1095"/>
        <v>Idle</v>
      </c>
      <c r="O5832" s="3" t="str">
        <f t="shared" si="1103"/>
        <v>Idle</v>
      </c>
      <c r="P5832" s="2">
        <f t="shared" si="1096"/>
        <v>0</v>
      </c>
      <c r="Q5832" s="2">
        <f t="shared" si="1097"/>
        <v>0</v>
      </c>
      <c r="R5832" s="2">
        <f t="shared" si="1098"/>
        <v>0</v>
      </c>
      <c r="S5832" s="2">
        <f t="shared" si="1099"/>
        <v>0</v>
      </c>
      <c r="T5832" s="2">
        <f t="shared" si="1100"/>
        <v>0</v>
      </c>
      <c r="U5832" s="2">
        <f>IF(O5832="Reg", R5832 * Inputs!$B$7, 0)</f>
        <v>0</v>
      </c>
      <c r="V5832" s="2">
        <f>MAX(F5832 + P5832*Inputs!$B$15 - (Q5832/Inputs!$B$16) - U5832, 0)</f>
        <v>0</v>
      </c>
    </row>
    <row r="5833" spans="1:22" x14ac:dyDescent="0.3">
      <c r="A5833" s="1">
        <v>46265.958333333343</v>
      </c>
      <c r="B5833" s="2">
        <v>50.129590314975289</v>
      </c>
      <c r="C5833" s="2">
        <v>3.1980778086636681</v>
      </c>
      <c r="D5833" s="2">
        <f t="shared" si="1092"/>
        <v>36.213173640808769</v>
      </c>
      <c r="E5833" s="2">
        <f t="shared" si="1093"/>
        <v>19.937592964811795</v>
      </c>
      <c r="F5833" s="2">
        <f t="shared" si="1101"/>
        <v>0</v>
      </c>
      <c r="G5833" s="2">
        <f t="shared" si="1102"/>
        <v>340</v>
      </c>
      <c r="H5833" s="2">
        <f>MIN(Inputs!$B$2, (Inputs!$B$14 - F5833)/Inputs!$B$15)</f>
        <v>170</v>
      </c>
      <c r="I5833" s="2">
        <f>MAX(MIN(Inputs!$B$2, F5833*Inputs!$B$16, Inputs!$B$14*Inputs!$B$4 - G5833), 0)</f>
        <v>0</v>
      </c>
      <c r="J5833" s="2">
        <f>MAX(MIN(Inputs!$B$2, F5833*Inputs!$B$16, (Inputs!$B$14-F5833)/Inputs!$B$15)*Inputs!$B$9, 0)</f>
        <v>0</v>
      </c>
      <c r="K5833" s="2">
        <f>MAX(E5833*Inputs!$B$5 - B5833 - Inputs!$B$8, 0) * H5833</f>
        <v>0</v>
      </c>
      <c r="L5833" s="2">
        <f>IF(B5833 &gt;= D5833*Inputs!$B$10, MAX(B5833 - E5833/Inputs!$B$5 - Inputs!$B$8, 0) * I5833, 0)</f>
        <v>0</v>
      </c>
      <c r="M5833" s="2">
        <f t="shared" si="1094"/>
        <v>0</v>
      </c>
      <c r="N5833" s="3" t="str">
        <f t="shared" si="1095"/>
        <v>Idle</v>
      </c>
      <c r="O5833" s="3" t="str">
        <f t="shared" si="1103"/>
        <v>Idle</v>
      </c>
      <c r="P5833" s="2">
        <f t="shared" si="1096"/>
        <v>0</v>
      </c>
      <c r="Q5833" s="2">
        <f t="shared" si="1097"/>
        <v>0</v>
      </c>
      <c r="R5833" s="2">
        <f t="shared" si="1098"/>
        <v>0</v>
      </c>
      <c r="S5833" s="2">
        <f t="shared" si="1099"/>
        <v>0</v>
      </c>
      <c r="T5833" s="2">
        <f t="shared" si="1100"/>
        <v>0</v>
      </c>
      <c r="U5833" s="2">
        <f>IF(O5833="Reg", R5833 * Inputs!$B$7, 0)</f>
        <v>0</v>
      </c>
      <c r="V5833" s="2">
        <f>MAX(F5833 + P5833*Inputs!$B$15 - (Q5833/Inputs!$B$16) - U5833, 0)</f>
        <v>0</v>
      </c>
    </row>
    <row r="5834" spans="1:22" x14ac:dyDescent="0.3">
      <c r="A5834" s="1">
        <v>46266</v>
      </c>
      <c r="B5834" s="2">
        <v>34.235405340906468</v>
      </c>
      <c r="C5834" s="2">
        <v>10.984445990756059</v>
      </c>
      <c r="D5834" s="2">
        <f t="shared" si="1092"/>
        <v>37.358170072709143</v>
      </c>
      <c r="E5834" s="2">
        <f t="shared" si="1093"/>
        <v>11.582661245649247</v>
      </c>
      <c r="F5834" s="2">
        <f t="shared" si="1101"/>
        <v>0</v>
      </c>
      <c r="G5834" s="2">
        <f t="shared" si="1102"/>
        <v>0</v>
      </c>
      <c r="H5834" s="2">
        <f>MIN(Inputs!$B$2, (Inputs!$B$14 - F5834)/Inputs!$B$15)</f>
        <v>170</v>
      </c>
      <c r="I5834" s="2">
        <f>MAX(MIN(Inputs!$B$2, F5834*Inputs!$B$16, Inputs!$B$14*Inputs!$B$4 - G5834), 0)</f>
        <v>0</v>
      </c>
      <c r="J5834" s="2">
        <f>MAX(MIN(Inputs!$B$2, F5834*Inputs!$B$16, (Inputs!$B$14-F5834)/Inputs!$B$15)*Inputs!$B$9, 0)</f>
        <v>0</v>
      </c>
      <c r="K5834" s="2">
        <f>MAX(E5834*Inputs!$B$5 - B5834 - Inputs!$B$8, 0) * H5834</f>
        <v>0</v>
      </c>
      <c r="L5834" s="2">
        <f>IF(B5834 &gt;= D5834*Inputs!$B$10, MAX(B5834 - E5834/Inputs!$B$5 - Inputs!$B$8, 0) * I5834, 0)</f>
        <v>0</v>
      </c>
      <c r="M5834" s="2">
        <f t="shared" si="1094"/>
        <v>0</v>
      </c>
      <c r="N5834" s="3" t="str">
        <f t="shared" si="1095"/>
        <v>Idle</v>
      </c>
      <c r="O5834" s="3" t="str">
        <f t="shared" si="1103"/>
        <v>Idle</v>
      </c>
      <c r="P5834" s="2">
        <f t="shared" si="1096"/>
        <v>0</v>
      </c>
      <c r="Q5834" s="2">
        <f t="shared" si="1097"/>
        <v>0</v>
      </c>
      <c r="R5834" s="2">
        <f t="shared" si="1098"/>
        <v>0</v>
      </c>
      <c r="S5834" s="2">
        <f t="shared" si="1099"/>
        <v>0</v>
      </c>
      <c r="T5834" s="2">
        <f t="shared" si="1100"/>
        <v>0</v>
      </c>
      <c r="U5834" s="2">
        <f>IF(O5834="Reg", R5834 * Inputs!$B$7, 0)</f>
        <v>0</v>
      </c>
      <c r="V5834" s="2">
        <f>MAX(F5834 + P5834*Inputs!$B$15 - (Q5834/Inputs!$B$16) - U5834, 0)</f>
        <v>0</v>
      </c>
    </row>
    <row r="5835" spans="1:22" x14ac:dyDescent="0.3">
      <c r="A5835" s="1">
        <v>46266.041666666657</v>
      </c>
      <c r="B5835" s="2">
        <v>14.090991916960689</v>
      </c>
      <c r="C5835" s="2">
        <v>4.7603338123118881</v>
      </c>
      <c r="D5835" s="2">
        <f t="shared" si="1092"/>
        <v>37.358170072709143</v>
      </c>
      <c r="E5835" s="2">
        <f t="shared" si="1093"/>
        <v>5.8767603554981678</v>
      </c>
      <c r="F5835" s="2">
        <f t="shared" si="1101"/>
        <v>0</v>
      </c>
      <c r="G5835" s="2">
        <f t="shared" si="1102"/>
        <v>0</v>
      </c>
      <c r="H5835" s="2">
        <f>MIN(Inputs!$B$2, (Inputs!$B$14 - F5835)/Inputs!$B$15)</f>
        <v>170</v>
      </c>
      <c r="I5835" s="2">
        <f>MAX(MIN(Inputs!$B$2, F5835*Inputs!$B$16, Inputs!$B$14*Inputs!$B$4 - G5835), 0)</f>
        <v>0</v>
      </c>
      <c r="J5835" s="2">
        <f>MAX(MIN(Inputs!$B$2, F5835*Inputs!$B$16, (Inputs!$B$14-F5835)/Inputs!$B$15)*Inputs!$B$9, 0)</f>
        <v>0</v>
      </c>
      <c r="K5835" s="2">
        <f>MAX(E5835*Inputs!$B$5 - B5835 - Inputs!$B$8, 0) * H5835</f>
        <v>0</v>
      </c>
      <c r="L5835" s="2">
        <f>IF(B5835 &gt;= D5835*Inputs!$B$10, MAX(B5835 - E5835/Inputs!$B$5 - Inputs!$B$8, 0) * I5835, 0)</f>
        <v>0</v>
      </c>
      <c r="M5835" s="2">
        <f t="shared" si="1094"/>
        <v>0</v>
      </c>
      <c r="N5835" s="3" t="str">
        <f t="shared" si="1095"/>
        <v>Idle</v>
      </c>
      <c r="O5835" s="3" t="str">
        <f t="shared" si="1103"/>
        <v>Idle</v>
      </c>
      <c r="P5835" s="2">
        <f t="shared" si="1096"/>
        <v>0</v>
      </c>
      <c r="Q5835" s="2">
        <f t="shared" si="1097"/>
        <v>0</v>
      </c>
      <c r="R5835" s="2">
        <f t="shared" si="1098"/>
        <v>0</v>
      </c>
      <c r="S5835" s="2">
        <f t="shared" si="1099"/>
        <v>0</v>
      </c>
      <c r="T5835" s="2">
        <f t="shared" si="1100"/>
        <v>0</v>
      </c>
      <c r="U5835" s="2">
        <f>IF(O5835="Reg", R5835 * Inputs!$B$7, 0)</f>
        <v>0</v>
      </c>
      <c r="V5835" s="2">
        <f>MAX(F5835 + P5835*Inputs!$B$15 - (Q5835/Inputs!$B$16) - U5835, 0)</f>
        <v>0</v>
      </c>
    </row>
    <row r="5836" spans="1:22" x14ac:dyDescent="0.3">
      <c r="A5836" s="1">
        <v>46266.083333333343</v>
      </c>
      <c r="B5836" s="2">
        <v>21.169570216028319</v>
      </c>
      <c r="C5836" s="2">
        <v>15.719980957204729</v>
      </c>
      <c r="D5836" s="2">
        <f t="shared" si="1092"/>
        <v>37.358170072709143</v>
      </c>
      <c r="E5836" s="2">
        <f t="shared" si="1093"/>
        <v>3.5282617026713865</v>
      </c>
      <c r="F5836" s="2">
        <f t="shared" si="1101"/>
        <v>0</v>
      </c>
      <c r="G5836" s="2">
        <f t="shared" si="1102"/>
        <v>0</v>
      </c>
      <c r="H5836" s="2">
        <f>MIN(Inputs!$B$2, (Inputs!$B$14 - F5836)/Inputs!$B$15)</f>
        <v>170</v>
      </c>
      <c r="I5836" s="2">
        <f>MAX(MIN(Inputs!$B$2, F5836*Inputs!$B$16, Inputs!$B$14*Inputs!$B$4 - G5836), 0)</f>
        <v>0</v>
      </c>
      <c r="J5836" s="2">
        <f>MAX(MIN(Inputs!$B$2, F5836*Inputs!$B$16, (Inputs!$B$14-F5836)/Inputs!$B$15)*Inputs!$B$9, 0)</f>
        <v>0</v>
      </c>
      <c r="K5836" s="2">
        <f>MAX(E5836*Inputs!$B$5 - B5836 - Inputs!$B$8, 0) * H5836</f>
        <v>0</v>
      </c>
      <c r="L5836" s="2">
        <f>IF(B5836 &gt;= D5836*Inputs!$B$10, MAX(B5836 - E5836/Inputs!$B$5 - Inputs!$B$8, 0) * I5836, 0)</f>
        <v>0</v>
      </c>
      <c r="M5836" s="2">
        <f t="shared" si="1094"/>
        <v>0</v>
      </c>
      <c r="N5836" s="3" t="str">
        <f t="shared" si="1095"/>
        <v>Idle</v>
      </c>
      <c r="O5836" s="3" t="str">
        <f t="shared" si="1103"/>
        <v>Idle</v>
      </c>
      <c r="P5836" s="2">
        <f t="shared" si="1096"/>
        <v>0</v>
      </c>
      <c r="Q5836" s="2">
        <f t="shared" si="1097"/>
        <v>0</v>
      </c>
      <c r="R5836" s="2">
        <f t="shared" si="1098"/>
        <v>0</v>
      </c>
      <c r="S5836" s="2">
        <f t="shared" si="1099"/>
        <v>0</v>
      </c>
      <c r="T5836" s="2">
        <f t="shared" si="1100"/>
        <v>0</v>
      </c>
      <c r="U5836" s="2">
        <f>IF(O5836="Reg", R5836 * Inputs!$B$7, 0)</f>
        <v>0</v>
      </c>
      <c r="V5836" s="2">
        <f>MAX(F5836 + P5836*Inputs!$B$15 - (Q5836/Inputs!$B$16) - U5836, 0)</f>
        <v>0</v>
      </c>
    </row>
    <row r="5837" spans="1:22" x14ac:dyDescent="0.3">
      <c r="A5837" s="1">
        <v>46266.125</v>
      </c>
      <c r="B5837" s="2">
        <v>0</v>
      </c>
      <c r="C5837" s="2">
        <v>7.8354560108303666</v>
      </c>
      <c r="D5837" s="2">
        <f t="shared" si="1092"/>
        <v>37.358170072709143</v>
      </c>
      <c r="E5837" s="2">
        <f t="shared" si="1093"/>
        <v>0.16352988007368996</v>
      </c>
      <c r="F5837" s="2">
        <f t="shared" si="1101"/>
        <v>0</v>
      </c>
      <c r="G5837" s="2">
        <f t="shared" si="1102"/>
        <v>0</v>
      </c>
      <c r="H5837" s="2">
        <f>MIN(Inputs!$B$2, (Inputs!$B$14 - F5837)/Inputs!$B$15)</f>
        <v>170</v>
      </c>
      <c r="I5837" s="2">
        <f>MAX(MIN(Inputs!$B$2, F5837*Inputs!$B$16, Inputs!$B$14*Inputs!$B$4 - G5837), 0)</f>
        <v>0</v>
      </c>
      <c r="J5837" s="2">
        <f>MAX(MIN(Inputs!$B$2, F5837*Inputs!$B$16, (Inputs!$B$14-F5837)/Inputs!$B$15)*Inputs!$B$9, 0)</f>
        <v>0</v>
      </c>
      <c r="K5837" s="2">
        <f>MAX(E5837*Inputs!$B$5 - B5837 - Inputs!$B$8, 0) * H5837</f>
        <v>0</v>
      </c>
      <c r="L5837" s="2">
        <f>IF(B5837 &gt;= D5837*Inputs!$B$10, MAX(B5837 - E5837/Inputs!$B$5 - Inputs!$B$8, 0) * I5837, 0)</f>
        <v>0</v>
      </c>
      <c r="M5837" s="2">
        <f t="shared" si="1094"/>
        <v>0</v>
      </c>
      <c r="N5837" s="3" t="str">
        <f t="shared" si="1095"/>
        <v>Idle</v>
      </c>
      <c r="O5837" s="3" t="str">
        <f t="shared" si="1103"/>
        <v>Idle</v>
      </c>
      <c r="P5837" s="2">
        <f t="shared" si="1096"/>
        <v>0</v>
      </c>
      <c r="Q5837" s="2">
        <f t="shared" si="1097"/>
        <v>0</v>
      </c>
      <c r="R5837" s="2">
        <f t="shared" si="1098"/>
        <v>0</v>
      </c>
      <c r="S5837" s="2">
        <f t="shared" si="1099"/>
        <v>0</v>
      </c>
      <c r="T5837" s="2">
        <f t="shared" si="1100"/>
        <v>0</v>
      </c>
      <c r="U5837" s="2">
        <f>IF(O5837="Reg", R5837 * Inputs!$B$7, 0)</f>
        <v>0</v>
      </c>
      <c r="V5837" s="2">
        <f>MAX(F5837 + P5837*Inputs!$B$15 - (Q5837/Inputs!$B$16) - U5837, 0)</f>
        <v>0</v>
      </c>
    </row>
    <row r="5838" spans="1:22" x14ac:dyDescent="0.3">
      <c r="A5838" s="1">
        <v>46266.166666666657</v>
      </c>
      <c r="B5838" s="2">
        <v>0</v>
      </c>
      <c r="C5838" s="2">
        <v>6.6068217200532144</v>
      </c>
      <c r="D5838" s="2">
        <f t="shared" si="1092"/>
        <v>37.358170072709143</v>
      </c>
      <c r="E5838" s="2">
        <f t="shared" si="1093"/>
        <v>2.3368183031094465</v>
      </c>
      <c r="F5838" s="2">
        <f t="shared" si="1101"/>
        <v>0</v>
      </c>
      <c r="G5838" s="2">
        <f t="shared" si="1102"/>
        <v>0</v>
      </c>
      <c r="H5838" s="2">
        <f>MIN(Inputs!$B$2, (Inputs!$B$14 - F5838)/Inputs!$B$15)</f>
        <v>170</v>
      </c>
      <c r="I5838" s="2">
        <f>MAX(MIN(Inputs!$B$2, F5838*Inputs!$B$16, Inputs!$B$14*Inputs!$B$4 - G5838), 0)</f>
        <v>0</v>
      </c>
      <c r="J5838" s="2">
        <f>MAX(MIN(Inputs!$B$2, F5838*Inputs!$B$16, (Inputs!$B$14-F5838)/Inputs!$B$15)*Inputs!$B$9, 0)</f>
        <v>0</v>
      </c>
      <c r="K5838" s="2">
        <f>MAX(E5838*Inputs!$B$5 - B5838 - Inputs!$B$8, 0) * H5838</f>
        <v>0</v>
      </c>
      <c r="L5838" s="2">
        <f>IF(B5838 &gt;= D5838*Inputs!$B$10, MAX(B5838 - E5838/Inputs!$B$5 - Inputs!$B$8, 0) * I5838, 0)</f>
        <v>0</v>
      </c>
      <c r="M5838" s="2">
        <f t="shared" si="1094"/>
        <v>0</v>
      </c>
      <c r="N5838" s="3" t="str">
        <f t="shared" si="1095"/>
        <v>Idle</v>
      </c>
      <c r="O5838" s="3" t="str">
        <f t="shared" si="1103"/>
        <v>Idle</v>
      </c>
      <c r="P5838" s="2">
        <f t="shared" si="1096"/>
        <v>0</v>
      </c>
      <c r="Q5838" s="2">
        <f t="shared" si="1097"/>
        <v>0</v>
      </c>
      <c r="R5838" s="2">
        <f t="shared" si="1098"/>
        <v>0</v>
      </c>
      <c r="S5838" s="2">
        <f t="shared" si="1099"/>
        <v>0</v>
      </c>
      <c r="T5838" s="2">
        <f t="shared" si="1100"/>
        <v>0</v>
      </c>
      <c r="U5838" s="2">
        <f>IF(O5838="Reg", R5838 * Inputs!$B$7, 0)</f>
        <v>0</v>
      </c>
      <c r="V5838" s="2">
        <f>MAX(F5838 + P5838*Inputs!$B$15 - (Q5838/Inputs!$B$16) - U5838, 0)</f>
        <v>0</v>
      </c>
    </row>
    <row r="5839" spans="1:22" x14ac:dyDescent="0.3">
      <c r="A5839" s="1">
        <v>46266.208333333343</v>
      </c>
      <c r="B5839" s="2">
        <v>0</v>
      </c>
      <c r="C5839" s="2">
        <v>6.4286157247676208</v>
      </c>
      <c r="D5839" s="2">
        <f t="shared" si="1092"/>
        <v>37.358170072709143</v>
      </c>
      <c r="E5839" s="2">
        <f t="shared" si="1093"/>
        <v>5.8228693348551088</v>
      </c>
      <c r="F5839" s="2">
        <f t="shared" si="1101"/>
        <v>0</v>
      </c>
      <c r="G5839" s="2">
        <f t="shared" si="1102"/>
        <v>0</v>
      </c>
      <c r="H5839" s="2">
        <f>MIN(Inputs!$B$2, (Inputs!$B$14 - F5839)/Inputs!$B$15)</f>
        <v>170</v>
      </c>
      <c r="I5839" s="2">
        <f>MAX(MIN(Inputs!$B$2, F5839*Inputs!$B$16, Inputs!$B$14*Inputs!$B$4 - G5839), 0)</f>
        <v>0</v>
      </c>
      <c r="J5839" s="2">
        <f>MAX(MIN(Inputs!$B$2, F5839*Inputs!$B$16, (Inputs!$B$14-F5839)/Inputs!$B$15)*Inputs!$B$9, 0)</f>
        <v>0</v>
      </c>
      <c r="K5839" s="2">
        <f>MAX(E5839*Inputs!$B$5 - B5839 - Inputs!$B$8, 0) * H5839</f>
        <v>0</v>
      </c>
      <c r="L5839" s="2">
        <f>IF(B5839 &gt;= D5839*Inputs!$B$10, MAX(B5839 - E5839/Inputs!$B$5 - Inputs!$B$8, 0) * I5839, 0)</f>
        <v>0</v>
      </c>
      <c r="M5839" s="2">
        <f t="shared" si="1094"/>
        <v>0</v>
      </c>
      <c r="N5839" s="3" t="str">
        <f t="shared" si="1095"/>
        <v>Idle</v>
      </c>
      <c r="O5839" s="3" t="str">
        <f t="shared" si="1103"/>
        <v>Idle</v>
      </c>
      <c r="P5839" s="2">
        <f t="shared" si="1096"/>
        <v>0</v>
      </c>
      <c r="Q5839" s="2">
        <f t="shared" si="1097"/>
        <v>0</v>
      </c>
      <c r="R5839" s="2">
        <f t="shared" si="1098"/>
        <v>0</v>
      </c>
      <c r="S5839" s="2">
        <f t="shared" si="1099"/>
        <v>0</v>
      </c>
      <c r="T5839" s="2">
        <f t="shared" si="1100"/>
        <v>0</v>
      </c>
      <c r="U5839" s="2">
        <f>IF(O5839="Reg", R5839 * Inputs!$B$7, 0)</f>
        <v>0</v>
      </c>
      <c r="V5839" s="2">
        <f>MAX(F5839 + P5839*Inputs!$B$15 - (Q5839/Inputs!$B$16) - U5839, 0)</f>
        <v>0</v>
      </c>
    </row>
    <row r="5840" spans="1:22" x14ac:dyDescent="0.3">
      <c r="A5840" s="1">
        <v>46266.25</v>
      </c>
      <c r="B5840" s="2">
        <v>0</v>
      </c>
      <c r="C5840" s="2">
        <v>2.7586583096211141</v>
      </c>
      <c r="D5840" s="2">
        <f t="shared" si="1092"/>
        <v>37.358170072709143</v>
      </c>
      <c r="E5840" s="2">
        <f t="shared" si="1093"/>
        <v>10.364297682179478</v>
      </c>
      <c r="F5840" s="2">
        <f t="shared" si="1101"/>
        <v>0</v>
      </c>
      <c r="G5840" s="2">
        <f t="shared" si="1102"/>
        <v>0</v>
      </c>
      <c r="H5840" s="2">
        <f>MIN(Inputs!$B$2, (Inputs!$B$14 - F5840)/Inputs!$B$15)</f>
        <v>170</v>
      </c>
      <c r="I5840" s="2">
        <f>MAX(MIN(Inputs!$B$2, F5840*Inputs!$B$16, Inputs!$B$14*Inputs!$B$4 - G5840), 0)</f>
        <v>0</v>
      </c>
      <c r="J5840" s="2">
        <f>MAX(MIN(Inputs!$B$2, F5840*Inputs!$B$16, (Inputs!$B$14-F5840)/Inputs!$B$15)*Inputs!$B$9, 0)</f>
        <v>0</v>
      </c>
      <c r="K5840" s="2">
        <f>MAX(E5840*Inputs!$B$5 - B5840 - Inputs!$B$8, 0) * H5840</f>
        <v>0</v>
      </c>
      <c r="L5840" s="2">
        <f>IF(B5840 &gt;= D5840*Inputs!$B$10, MAX(B5840 - E5840/Inputs!$B$5 - Inputs!$B$8, 0) * I5840, 0)</f>
        <v>0</v>
      </c>
      <c r="M5840" s="2">
        <f t="shared" si="1094"/>
        <v>0</v>
      </c>
      <c r="N5840" s="3" t="str">
        <f t="shared" si="1095"/>
        <v>Idle</v>
      </c>
      <c r="O5840" s="3" t="str">
        <f t="shared" si="1103"/>
        <v>Idle</v>
      </c>
      <c r="P5840" s="2">
        <f t="shared" si="1096"/>
        <v>0</v>
      </c>
      <c r="Q5840" s="2">
        <f t="shared" si="1097"/>
        <v>0</v>
      </c>
      <c r="R5840" s="2">
        <f t="shared" si="1098"/>
        <v>0</v>
      </c>
      <c r="S5840" s="2">
        <f t="shared" si="1099"/>
        <v>0</v>
      </c>
      <c r="T5840" s="2">
        <f t="shared" si="1100"/>
        <v>0</v>
      </c>
      <c r="U5840" s="2">
        <f>IF(O5840="Reg", R5840 * Inputs!$B$7, 0)</f>
        <v>0</v>
      </c>
      <c r="V5840" s="2">
        <f>MAX(F5840 + P5840*Inputs!$B$15 - (Q5840/Inputs!$B$16) - U5840, 0)</f>
        <v>0</v>
      </c>
    </row>
    <row r="5841" spans="1:22" x14ac:dyDescent="0.3">
      <c r="A5841" s="1">
        <v>46266.291666666657</v>
      </c>
      <c r="B5841" s="2">
        <v>0</v>
      </c>
      <c r="C5841" s="2">
        <v>8.8976804428689125</v>
      </c>
      <c r="D5841" s="2">
        <f t="shared" si="1092"/>
        <v>37.358170072709143</v>
      </c>
      <c r="E5841" s="2">
        <f t="shared" si="1093"/>
        <v>15.962419509056858</v>
      </c>
      <c r="F5841" s="2">
        <f t="shared" si="1101"/>
        <v>0</v>
      </c>
      <c r="G5841" s="2">
        <f t="shared" si="1102"/>
        <v>0</v>
      </c>
      <c r="H5841" s="2">
        <f>MIN(Inputs!$B$2, (Inputs!$B$14 - F5841)/Inputs!$B$15)</f>
        <v>170</v>
      </c>
      <c r="I5841" s="2">
        <f>MAX(MIN(Inputs!$B$2, F5841*Inputs!$B$16, Inputs!$B$14*Inputs!$B$4 - G5841), 0)</f>
        <v>0</v>
      </c>
      <c r="J5841" s="2">
        <f>MAX(MIN(Inputs!$B$2, F5841*Inputs!$B$16, (Inputs!$B$14-F5841)/Inputs!$B$15)*Inputs!$B$9, 0)</f>
        <v>0</v>
      </c>
      <c r="K5841" s="2">
        <f>MAX(E5841*Inputs!$B$5 - B5841 - Inputs!$B$8, 0) * H5841</f>
        <v>0</v>
      </c>
      <c r="L5841" s="2">
        <f>IF(B5841 &gt;= D5841*Inputs!$B$10, MAX(B5841 - E5841/Inputs!$B$5 - Inputs!$B$8, 0) * I5841, 0)</f>
        <v>0</v>
      </c>
      <c r="M5841" s="2">
        <f t="shared" si="1094"/>
        <v>0</v>
      </c>
      <c r="N5841" s="3" t="str">
        <f t="shared" si="1095"/>
        <v>Idle</v>
      </c>
      <c r="O5841" s="3" t="str">
        <f t="shared" si="1103"/>
        <v>Idle</v>
      </c>
      <c r="P5841" s="2">
        <f t="shared" si="1096"/>
        <v>0</v>
      </c>
      <c r="Q5841" s="2">
        <f t="shared" si="1097"/>
        <v>0</v>
      </c>
      <c r="R5841" s="2">
        <f t="shared" si="1098"/>
        <v>0</v>
      </c>
      <c r="S5841" s="2">
        <f t="shared" si="1099"/>
        <v>0</v>
      </c>
      <c r="T5841" s="2">
        <f t="shared" si="1100"/>
        <v>0</v>
      </c>
      <c r="U5841" s="2">
        <f>IF(O5841="Reg", R5841 * Inputs!$B$7, 0)</f>
        <v>0</v>
      </c>
      <c r="V5841" s="2">
        <f>MAX(F5841 + P5841*Inputs!$B$15 - (Q5841/Inputs!$B$16) - U5841, 0)</f>
        <v>0</v>
      </c>
    </row>
    <row r="5842" spans="1:22" x14ac:dyDescent="0.3">
      <c r="A5842" s="1">
        <v>46266.333333333343</v>
      </c>
      <c r="B5842" s="2">
        <v>0.98117928044213976</v>
      </c>
      <c r="C5842" s="2">
        <v>10.326879968171299</v>
      </c>
      <c r="D5842" s="2">
        <f t="shared" si="1092"/>
        <v>37.358170072709143</v>
      </c>
      <c r="E5842" s="2">
        <f t="shared" si="1093"/>
        <v>22.783031653457272</v>
      </c>
      <c r="F5842" s="2">
        <f t="shared" si="1101"/>
        <v>0</v>
      </c>
      <c r="G5842" s="2">
        <f t="shared" si="1102"/>
        <v>0</v>
      </c>
      <c r="H5842" s="2">
        <f>MIN(Inputs!$B$2, (Inputs!$B$14 - F5842)/Inputs!$B$15)</f>
        <v>170</v>
      </c>
      <c r="I5842" s="2">
        <f>MAX(MIN(Inputs!$B$2, F5842*Inputs!$B$16, Inputs!$B$14*Inputs!$B$4 - G5842), 0)</f>
        <v>0</v>
      </c>
      <c r="J5842" s="2">
        <f>MAX(MIN(Inputs!$B$2, F5842*Inputs!$B$16, (Inputs!$B$14-F5842)/Inputs!$B$15)*Inputs!$B$9, 0)</f>
        <v>0</v>
      </c>
      <c r="K5842" s="2">
        <f>MAX(E5842*Inputs!$B$5 - B5842 - Inputs!$B$8, 0) * H5842</f>
        <v>0</v>
      </c>
      <c r="L5842" s="2">
        <f>IF(B5842 &gt;= D5842*Inputs!$B$10, MAX(B5842 - E5842/Inputs!$B$5 - Inputs!$B$8, 0) * I5842, 0)</f>
        <v>0</v>
      </c>
      <c r="M5842" s="2">
        <f t="shared" si="1094"/>
        <v>0</v>
      </c>
      <c r="N5842" s="3" t="str">
        <f t="shared" si="1095"/>
        <v>Idle</v>
      </c>
      <c r="O5842" s="3" t="str">
        <f t="shared" si="1103"/>
        <v>Idle</v>
      </c>
      <c r="P5842" s="2">
        <f t="shared" si="1096"/>
        <v>0</v>
      </c>
      <c r="Q5842" s="2">
        <f t="shared" si="1097"/>
        <v>0</v>
      </c>
      <c r="R5842" s="2">
        <f t="shared" si="1098"/>
        <v>0</v>
      </c>
      <c r="S5842" s="2">
        <f t="shared" si="1099"/>
        <v>0</v>
      </c>
      <c r="T5842" s="2">
        <f t="shared" si="1100"/>
        <v>0</v>
      </c>
      <c r="U5842" s="2">
        <f>IF(O5842="Reg", R5842 * Inputs!$B$7, 0)</f>
        <v>0</v>
      </c>
      <c r="V5842" s="2">
        <f>MAX(F5842 + P5842*Inputs!$B$15 - (Q5842/Inputs!$B$16) - U5842, 0)</f>
        <v>0</v>
      </c>
    </row>
    <row r="5843" spans="1:22" x14ac:dyDescent="0.3">
      <c r="A5843" s="1">
        <v>46266.375</v>
      </c>
      <c r="B5843" s="2">
        <v>13.03973053821454</v>
      </c>
      <c r="C5843" s="2">
        <v>8.0646346504616275</v>
      </c>
      <c r="D5843" s="2">
        <f t="shared" si="1092"/>
        <v>37.358170072709143</v>
      </c>
      <c r="E5843" s="2">
        <f t="shared" si="1093"/>
        <v>30.951513362033101</v>
      </c>
      <c r="F5843" s="2">
        <f t="shared" si="1101"/>
        <v>0</v>
      </c>
      <c r="G5843" s="2">
        <f t="shared" si="1102"/>
        <v>0</v>
      </c>
      <c r="H5843" s="2">
        <f>MIN(Inputs!$B$2, (Inputs!$B$14 - F5843)/Inputs!$B$15)</f>
        <v>170</v>
      </c>
      <c r="I5843" s="2">
        <f>MAX(MIN(Inputs!$B$2, F5843*Inputs!$B$16, Inputs!$B$14*Inputs!$B$4 - G5843), 0)</f>
        <v>0</v>
      </c>
      <c r="J5843" s="2">
        <f>MAX(MIN(Inputs!$B$2, F5843*Inputs!$B$16, (Inputs!$B$14-F5843)/Inputs!$B$15)*Inputs!$B$9, 0)</f>
        <v>0</v>
      </c>
      <c r="K5843" s="2">
        <f>MAX(E5843*Inputs!$B$5 - B5843 - Inputs!$B$8, 0) * H5843</f>
        <v>0</v>
      </c>
      <c r="L5843" s="2">
        <f>IF(B5843 &gt;= D5843*Inputs!$B$10, MAX(B5843 - E5843/Inputs!$B$5 - Inputs!$B$8, 0) * I5843, 0)</f>
        <v>0</v>
      </c>
      <c r="M5843" s="2">
        <f t="shared" si="1094"/>
        <v>0</v>
      </c>
      <c r="N5843" s="3" t="str">
        <f t="shared" si="1095"/>
        <v>Idle</v>
      </c>
      <c r="O5843" s="3" t="str">
        <f t="shared" si="1103"/>
        <v>Idle</v>
      </c>
      <c r="P5843" s="2">
        <f t="shared" si="1096"/>
        <v>0</v>
      </c>
      <c r="Q5843" s="2">
        <f t="shared" si="1097"/>
        <v>0</v>
      </c>
      <c r="R5843" s="2">
        <f t="shared" si="1098"/>
        <v>0</v>
      </c>
      <c r="S5843" s="2">
        <f t="shared" si="1099"/>
        <v>0</v>
      </c>
      <c r="T5843" s="2">
        <f t="shared" si="1100"/>
        <v>0</v>
      </c>
      <c r="U5843" s="2">
        <f>IF(O5843="Reg", R5843 * Inputs!$B$7, 0)</f>
        <v>0</v>
      </c>
      <c r="V5843" s="2">
        <f>MAX(F5843 + P5843*Inputs!$B$15 - (Q5843/Inputs!$B$16) - U5843, 0)</f>
        <v>0</v>
      </c>
    </row>
    <row r="5844" spans="1:22" x14ac:dyDescent="0.3">
      <c r="A5844" s="1">
        <v>46266.416666666657</v>
      </c>
      <c r="B5844" s="2">
        <v>20.916306190473971</v>
      </c>
      <c r="C5844" s="2">
        <v>17.33599910909788</v>
      </c>
      <c r="D5844" s="2">
        <f t="shared" si="1092"/>
        <v>37.358170072709143</v>
      </c>
      <c r="E5844" s="2">
        <f t="shared" si="1093"/>
        <v>39.90973392396473</v>
      </c>
      <c r="F5844" s="2">
        <f t="shared" si="1101"/>
        <v>0</v>
      </c>
      <c r="G5844" s="2">
        <f t="shared" si="1102"/>
        <v>0</v>
      </c>
      <c r="H5844" s="2">
        <f>MIN(Inputs!$B$2, (Inputs!$B$14 - F5844)/Inputs!$B$15)</f>
        <v>170</v>
      </c>
      <c r="I5844" s="2">
        <f>MAX(MIN(Inputs!$B$2, F5844*Inputs!$B$16, Inputs!$B$14*Inputs!$B$4 - G5844), 0)</f>
        <v>0</v>
      </c>
      <c r="J5844" s="2">
        <f>MAX(MIN(Inputs!$B$2, F5844*Inputs!$B$16, (Inputs!$B$14-F5844)/Inputs!$B$15)*Inputs!$B$9, 0)</f>
        <v>0</v>
      </c>
      <c r="K5844" s="2">
        <f>MAX(E5844*Inputs!$B$5 - B5844 - Inputs!$B$8, 0) * H5844</f>
        <v>0</v>
      </c>
      <c r="L5844" s="2">
        <f>IF(B5844 &gt;= D5844*Inputs!$B$10, MAX(B5844 - E5844/Inputs!$B$5 - Inputs!$B$8, 0) * I5844, 0)</f>
        <v>0</v>
      </c>
      <c r="M5844" s="2">
        <f t="shared" si="1094"/>
        <v>0</v>
      </c>
      <c r="N5844" s="3" t="str">
        <f t="shared" si="1095"/>
        <v>Idle</v>
      </c>
      <c r="O5844" s="3" t="str">
        <f t="shared" si="1103"/>
        <v>Idle</v>
      </c>
      <c r="P5844" s="2">
        <f t="shared" si="1096"/>
        <v>0</v>
      </c>
      <c r="Q5844" s="2">
        <f t="shared" si="1097"/>
        <v>0</v>
      </c>
      <c r="R5844" s="2">
        <f t="shared" si="1098"/>
        <v>0</v>
      </c>
      <c r="S5844" s="2">
        <f t="shared" si="1099"/>
        <v>0</v>
      </c>
      <c r="T5844" s="2">
        <f t="shared" si="1100"/>
        <v>0</v>
      </c>
      <c r="U5844" s="2">
        <f>IF(O5844="Reg", R5844 * Inputs!$B$7, 0)</f>
        <v>0</v>
      </c>
      <c r="V5844" s="2">
        <f>MAX(F5844 + P5844*Inputs!$B$15 - (Q5844/Inputs!$B$16) - U5844, 0)</f>
        <v>0</v>
      </c>
    </row>
    <row r="5845" spans="1:22" x14ac:dyDescent="0.3">
      <c r="A5845" s="1">
        <v>46266.458333333343</v>
      </c>
      <c r="B5845" s="2">
        <v>27.24857008394622</v>
      </c>
      <c r="C5845" s="2">
        <v>3.6166617125883378</v>
      </c>
      <c r="D5845" s="2">
        <f t="shared" si="1092"/>
        <v>37.358170072709143</v>
      </c>
      <c r="E5845" s="2">
        <f t="shared" si="1093"/>
        <v>47.060224869605385</v>
      </c>
      <c r="F5845" s="2">
        <f t="shared" si="1101"/>
        <v>0</v>
      </c>
      <c r="G5845" s="2">
        <f t="shared" si="1102"/>
        <v>0</v>
      </c>
      <c r="H5845" s="2">
        <f>MIN(Inputs!$B$2, (Inputs!$B$14 - F5845)/Inputs!$B$15)</f>
        <v>170</v>
      </c>
      <c r="I5845" s="2">
        <f>MAX(MIN(Inputs!$B$2, F5845*Inputs!$B$16, Inputs!$B$14*Inputs!$B$4 - G5845), 0)</f>
        <v>0</v>
      </c>
      <c r="J5845" s="2">
        <f>MAX(MIN(Inputs!$B$2, F5845*Inputs!$B$16, (Inputs!$B$14-F5845)/Inputs!$B$15)*Inputs!$B$9, 0)</f>
        <v>0</v>
      </c>
      <c r="K5845" s="2">
        <f>MAX(E5845*Inputs!$B$5 - B5845 - Inputs!$B$8, 0) * H5845</f>
        <v>0</v>
      </c>
      <c r="L5845" s="2">
        <f>IF(B5845 &gt;= D5845*Inputs!$B$10, MAX(B5845 - E5845/Inputs!$B$5 - Inputs!$B$8, 0) * I5845, 0)</f>
        <v>0</v>
      </c>
      <c r="M5845" s="2">
        <f t="shared" si="1094"/>
        <v>0</v>
      </c>
      <c r="N5845" s="3" t="str">
        <f t="shared" si="1095"/>
        <v>Idle</v>
      </c>
      <c r="O5845" s="3" t="str">
        <f t="shared" si="1103"/>
        <v>Idle</v>
      </c>
      <c r="P5845" s="2">
        <f t="shared" si="1096"/>
        <v>0</v>
      </c>
      <c r="Q5845" s="2">
        <f t="shared" si="1097"/>
        <v>0</v>
      </c>
      <c r="R5845" s="2">
        <f t="shared" si="1098"/>
        <v>0</v>
      </c>
      <c r="S5845" s="2">
        <f t="shared" si="1099"/>
        <v>0</v>
      </c>
      <c r="T5845" s="2">
        <f t="shared" si="1100"/>
        <v>0</v>
      </c>
      <c r="U5845" s="2">
        <f>IF(O5845="Reg", R5845 * Inputs!$B$7, 0)</f>
        <v>0</v>
      </c>
      <c r="V5845" s="2">
        <f>MAX(F5845 + P5845*Inputs!$B$15 - (Q5845/Inputs!$B$16) - U5845, 0)</f>
        <v>0</v>
      </c>
    </row>
    <row r="5846" spans="1:22" x14ac:dyDescent="0.3">
      <c r="A5846" s="1">
        <v>46266.5</v>
      </c>
      <c r="B5846" s="2">
        <v>33.588730961264268</v>
      </c>
      <c r="C5846" s="2">
        <v>9.5242167129468225</v>
      </c>
      <c r="D5846" s="2">
        <f t="shared" si="1092"/>
        <v>37.358170072709143</v>
      </c>
      <c r="E5846" s="2">
        <f t="shared" si="1093"/>
        <v>53.665348460317297</v>
      </c>
      <c r="F5846" s="2">
        <f t="shared" si="1101"/>
        <v>0</v>
      </c>
      <c r="G5846" s="2">
        <f t="shared" si="1102"/>
        <v>0</v>
      </c>
      <c r="H5846" s="2">
        <f>MIN(Inputs!$B$2, (Inputs!$B$14 - F5846)/Inputs!$B$15)</f>
        <v>170</v>
      </c>
      <c r="I5846" s="2">
        <f>MAX(MIN(Inputs!$B$2, F5846*Inputs!$B$16, Inputs!$B$14*Inputs!$B$4 - G5846), 0)</f>
        <v>0</v>
      </c>
      <c r="J5846" s="2">
        <f>MAX(MIN(Inputs!$B$2, F5846*Inputs!$B$16, (Inputs!$B$14-F5846)/Inputs!$B$15)*Inputs!$B$9, 0)</f>
        <v>0</v>
      </c>
      <c r="K5846" s="2">
        <f>MAX(E5846*Inputs!$B$5 - B5846 - Inputs!$B$8, 0) * H5846</f>
        <v>0</v>
      </c>
      <c r="L5846" s="2">
        <f>IF(B5846 &gt;= D5846*Inputs!$B$10, MAX(B5846 - E5846/Inputs!$B$5 - Inputs!$B$8, 0) * I5846, 0)</f>
        <v>0</v>
      </c>
      <c r="M5846" s="2">
        <f t="shared" si="1094"/>
        <v>0</v>
      </c>
      <c r="N5846" s="3" t="str">
        <f t="shared" si="1095"/>
        <v>Idle</v>
      </c>
      <c r="O5846" s="3" t="str">
        <f t="shared" si="1103"/>
        <v>Idle</v>
      </c>
      <c r="P5846" s="2">
        <f t="shared" si="1096"/>
        <v>0</v>
      </c>
      <c r="Q5846" s="2">
        <f t="shared" si="1097"/>
        <v>0</v>
      </c>
      <c r="R5846" s="2">
        <f t="shared" si="1098"/>
        <v>0</v>
      </c>
      <c r="S5846" s="2">
        <f t="shared" si="1099"/>
        <v>0</v>
      </c>
      <c r="T5846" s="2">
        <f t="shared" si="1100"/>
        <v>0</v>
      </c>
      <c r="U5846" s="2">
        <f>IF(O5846="Reg", R5846 * Inputs!$B$7, 0)</f>
        <v>0</v>
      </c>
      <c r="V5846" s="2">
        <f>MAX(F5846 + P5846*Inputs!$B$15 - (Q5846/Inputs!$B$16) - U5846, 0)</f>
        <v>0</v>
      </c>
    </row>
    <row r="5847" spans="1:22" x14ac:dyDescent="0.3">
      <c r="A5847" s="1">
        <v>46266.541666666657</v>
      </c>
      <c r="B5847" s="2">
        <v>40.923672866402491</v>
      </c>
      <c r="C5847" s="2">
        <v>4.9570092921992757</v>
      </c>
      <c r="D5847" s="2">
        <f t="shared" si="1092"/>
        <v>37.358170072709143</v>
      </c>
      <c r="E5847" s="2">
        <f t="shared" si="1093"/>
        <v>72.652540690751366</v>
      </c>
      <c r="F5847" s="2">
        <f t="shared" si="1101"/>
        <v>0</v>
      </c>
      <c r="G5847" s="2">
        <f t="shared" si="1102"/>
        <v>0</v>
      </c>
      <c r="H5847" s="2">
        <f>MIN(Inputs!$B$2, (Inputs!$B$14 - F5847)/Inputs!$B$15)</f>
        <v>170</v>
      </c>
      <c r="I5847" s="2">
        <f>MAX(MIN(Inputs!$B$2, F5847*Inputs!$B$16, Inputs!$B$14*Inputs!$B$4 - G5847), 0)</f>
        <v>0</v>
      </c>
      <c r="J5847" s="2">
        <f>MAX(MIN(Inputs!$B$2, F5847*Inputs!$B$16, (Inputs!$B$14-F5847)/Inputs!$B$15)*Inputs!$B$9, 0)</f>
        <v>0</v>
      </c>
      <c r="K5847" s="2">
        <f>MAX(E5847*Inputs!$B$5 - B5847 - Inputs!$B$8, 0) * H5847</f>
        <v>511.79570004798046</v>
      </c>
      <c r="L5847" s="2">
        <f>IF(B5847 &gt;= D5847*Inputs!$B$10, MAX(B5847 - E5847/Inputs!$B$5 - Inputs!$B$8, 0) * I5847, 0)</f>
        <v>0</v>
      </c>
      <c r="M5847" s="2">
        <f t="shared" si="1094"/>
        <v>0</v>
      </c>
      <c r="N5847" s="3" t="str">
        <f t="shared" si="1095"/>
        <v>Charge</v>
      </c>
      <c r="O5847" s="3" t="str">
        <f t="shared" si="1103"/>
        <v>Charge</v>
      </c>
      <c r="P5847" s="2">
        <f t="shared" si="1096"/>
        <v>170</v>
      </c>
      <c r="Q5847" s="2">
        <f t="shared" si="1097"/>
        <v>0</v>
      </c>
      <c r="R5847" s="2">
        <f t="shared" si="1098"/>
        <v>0</v>
      </c>
      <c r="S5847" s="2">
        <f t="shared" si="1099"/>
        <v>-6957.0243872884239</v>
      </c>
      <c r="T5847" s="2">
        <f t="shared" si="1100"/>
        <v>0</v>
      </c>
      <c r="U5847" s="2">
        <f>IF(O5847="Reg", R5847 * Inputs!$B$7, 0)</f>
        <v>0</v>
      </c>
      <c r="V5847" s="2">
        <f>MAX(F5847 + P5847*Inputs!$B$15 - (Q5847/Inputs!$B$16) - U5847, 0)</f>
        <v>170</v>
      </c>
    </row>
    <row r="5848" spans="1:22" x14ac:dyDescent="0.3">
      <c r="A5848" s="1">
        <v>46266.583333333343</v>
      </c>
      <c r="B5848" s="2">
        <v>49.992069531897123</v>
      </c>
      <c r="C5848" s="2">
        <v>9.6319995552826239</v>
      </c>
      <c r="D5848" s="2">
        <f t="shared" si="1092"/>
        <v>37.358170072709143</v>
      </c>
      <c r="E5848" s="2">
        <f t="shared" si="1093"/>
        <v>77.561321107281174</v>
      </c>
      <c r="F5848" s="2">
        <f t="shared" si="1101"/>
        <v>170</v>
      </c>
      <c r="G5848" s="2">
        <f t="shared" si="1102"/>
        <v>0</v>
      </c>
      <c r="H5848" s="2">
        <f>MIN(Inputs!$B$2, (Inputs!$B$14 - F5848)/Inputs!$B$15)</f>
        <v>170</v>
      </c>
      <c r="I5848" s="2">
        <f>MAX(MIN(Inputs!$B$2, F5848*Inputs!$B$16, Inputs!$B$14*Inputs!$B$4 - G5848), 0)</f>
        <v>170</v>
      </c>
      <c r="J5848" s="2">
        <f>MAX(MIN(Inputs!$B$2, F5848*Inputs!$B$16, (Inputs!$B$14-F5848)/Inputs!$B$15)*Inputs!$B$9, 0)</f>
        <v>136</v>
      </c>
      <c r="K5848" s="2">
        <f>MAX(E5848*Inputs!$B$5 - B5848 - Inputs!$B$8, 0) * H5848</f>
        <v>0</v>
      </c>
      <c r="L5848" s="2">
        <f>IF(B5848 &gt;= D5848*Inputs!$B$10, MAX(B5848 - E5848/Inputs!$B$5 - Inputs!$B$8, 0) * I5848, 0)</f>
        <v>0</v>
      </c>
      <c r="M5848" s="2">
        <f t="shared" si="1094"/>
        <v>1309.9519395184368</v>
      </c>
      <c r="N5848" s="3" t="str">
        <f t="shared" si="1095"/>
        <v>Reg</v>
      </c>
      <c r="O5848" s="3" t="str">
        <f t="shared" si="1103"/>
        <v>Charge</v>
      </c>
      <c r="P5848" s="2">
        <f t="shared" si="1096"/>
        <v>170</v>
      </c>
      <c r="Q5848" s="2">
        <f t="shared" si="1097"/>
        <v>0</v>
      </c>
      <c r="R5848" s="2">
        <f t="shared" si="1098"/>
        <v>0</v>
      </c>
      <c r="S5848" s="2">
        <f t="shared" si="1099"/>
        <v>-8498.6518204225104</v>
      </c>
      <c r="T5848" s="2">
        <f t="shared" si="1100"/>
        <v>0</v>
      </c>
      <c r="U5848" s="2">
        <f>IF(O5848="Reg", R5848 * Inputs!$B$7, 0)</f>
        <v>0</v>
      </c>
      <c r="V5848" s="2">
        <f>MAX(F5848 + P5848*Inputs!$B$15 - (Q5848/Inputs!$B$16) - U5848, 0)</f>
        <v>340</v>
      </c>
    </row>
    <row r="5849" spans="1:22" x14ac:dyDescent="0.3">
      <c r="A5849" s="1">
        <v>46266.625</v>
      </c>
      <c r="B5849" s="2">
        <v>66.789053909804295</v>
      </c>
      <c r="C5849" s="2">
        <v>26.273918070980841</v>
      </c>
      <c r="D5849" s="2">
        <f t="shared" si="1092"/>
        <v>37.358170072709143</v>
      </c>
      <c r="E5849" s="2">
        <f t="shared" si="1093"/>
        <v>79.689022292005745</v>
      </c>
      <c r="F5849" s="2">
        <f t="shared" si="1101"/>
        <v>340</v>
      </c>
      <c r="G5849" s="2">
        <f t="shared" si="1102"/>
        <v>0</v>
      </c>
      <c r="H5849" s="2">
        <f>MIN(Inputs!$B$2, (Inputs!$B$14 - F5849)/Inputs!$B$15)</f>
        <v>0</v>
      </c>
      <c r="I5849" s="2">
        <f>MAX(MIN(Inputs!$B$2, F5849*Inputs!$B$16, Inputs!$B$14*Inputs!$B$4 - G5849), 0)</f>
        <v>170</v>
      </c>
      <c r="J5849" s="2">
        <f>MAX(MIN(Inputs!$B$2, F5849*Inputs!$B$16, (Inputs!$B$14-F5849)/Inputs!$B$15)*Inputs!$B$9, 0)</f>
        <v>0</v>
      </c>
      <c r="K5849" s="2">
        <f>MAX(E5849*Inputs!$B$5 - B5849 - Inputs!$B$8, 0) * H5849</f>
        <v>0</v>
      </c>
      <c r="L5849" s="2">
        <f>IF(B5849 &gt;= D5849*Inputs!$B$10, MAX(B5849 - E5849/Inputs!$B$5 - Inputs!$B$8, 0) * I5849, 0)</f>
        <v>0</v>
      </c>
      <c r="M5849" s="2">
        <f t="shared" si="1094"/>
        <v>0</v>
      </c>
      <c r="N5849" s="3" t="str">
        <f t="shared" si="1095"/>
        <v>Idle</v>
      </c>
      <c r="O5849" s="3" t="str">
        <f t="shared" si="1103"/>
        <v>Idle</v>
      </c>
      <c r="P5849" s="2">
        <f t="shared" si="1096"/>
        <v>0</v>
      </c>
      <c r="Q5849" s="2">
        <f t="shared" si="1097"/>
        <v>0</v>
      </c>
      <c r="R5849" s="2">
        <f t="shared" si="1098"/>
        <v>0</v>
      </c>
      <c r="S5849" s="2">
        <f t="shared" si="1099"/>
        <v>0</v>
      </c>
      <c r="T5849" s="2">
        <f t="shared" si="1100"/>
        <v>0</v>
      </c>
      <c r="U5849" s="2">
        <f>IF(O5849="Reg", R5849 * Inputs!$B$7, 0)</f>
        <v>0</v>
      </c>
      <c r="V5849" s="2">
        <f>MAX(F5849 + P5849*Inputs!$B$15 - (Q5849/Inputs!$B$16) - U5849, 0)</f>
        <v>340</v>
      </c>
    </row>
    <row r="5850" spans="1:22" x14ac:dyDescent="0.3">
      <c r="A5850" s="1">
        <v>46266.666666666657</v>
      </c>
      <c r="B5850" s="2">
        <v>63.819251864317948</v>
      </c>
      <c r="C5850" s="2">
        <v>3.244432544680802</v>
      </c>
      <c r="D5850" s="2">
        <f t="shared" si="1092"/>
        <v>37.358170072709143</v>
      </c>
      <c r="E5850" s="2">
        <f t="shared" si="1093"/>
        <v>78.340959120688311</v>
      </c>
      <c r="F5850" s="2">
        <f t="shared" si="1101"/>
        <v>340</v>
      </c>
      <c r="G5850" s="2">
        <f t="shared" si="1102"/>
        <v>0</v>
      </c>
      <c r="H5850" s="2">
        <f>MIN(Inputs!$B$2, (Inputs!$B$14 - F5850)/Inputs!$B$15)</f>
        <v>0</v>
      </c>
      <c r="I5850" s="2">
        <f>MAX(MIN(Inputs!$B$2, F5850*Inputs!$B$16, Inputs!$B$14*Inputs!$B$4 - G5850), 0)</f>
        <v>170</v>
      </c>
      <c r="J5850" s="2">
        <f>MAX(MIN(Inputs!$B$2, F5850*Inputs!$B$16, (Inputs!$B$14-F5850)/Inputs!$B$15)*Inputs!$B$9, 0)</f>
        <v>0</v>
      </c>
      <c r="K5850" s="2">
        <f>MAX(E5850*Inputs!$B$5 - B5850 - Inputs!$B$8, 0) * H5850</f>
        <v>0</v>
      </c>
      <c r="L5850" s="2">
        <f>IF(B5850 &gt;= D5850*Inputs!$B$10, MAX(B5850 - E5850/Inputs!$B$5 - Inputs!$B$8, 0) * I5850, 0)</f>
        <v>0</v>
      </c>
      <c r="M5850" s="2">
        <f t="shared" si="1094"/>
        <v>0</v>
      </c>
      <c r="N5850" s="3" t="str">
        <f t="shared" si="1095"/>
        <v>Idle</v>
      </c>
      <c r="O5850" s="3" t="str">
        <f t="shared" si="1103"/>
        <v>Idle</v>
      </c>
      <c r="P5850" s="2">
        <f t="shared" si="1096"/>
        <v>0</v>
      </c>
      <c r="Q5850" s="2">
        <f t="shared" si="1097"/>
        <v>0</v>
      </c>
      <c r="R5850" s="2">
        <f t="shared" si="1098"/>
        <v>0</v>
      </c>
      <c r="S5850" s="2">
        <f t="shared" si="1099"/>
        <v>0</v>
      </c>
      <c r="T5850" s="2">
        <f t="shared" si="1100"/>
        <v>0</v>
      </c>
      <c r="U5850" s="2">
        <f>IF(O5850="Reg", R5850 * Inputs!$B$7, 0)</f>
        <v>0</v>
      </c>
      <c r="V5850" s="2">
        <f>MAX(F5850 + P5850*Inputs!$B$15 - (Q5850/Inputs!$B$16) - U5850, 0)</f>
        <v>340</v>
      </c>
    </row>
    <row r="5851" spans="1:22" x14ac:dyDescent="0.3">
      <c r="A5851" s="1">
        <v>46266.708333333343</v>
      </c>
      <c r="B5851" s="2">
        <v>66.879311628217678</v>
      </c>
      <c r="C5851" s="2">
        <v>3.314547864521987</v>
      </c>
      <c r="D5851" s="2">
        <f t="shared" si="1092"/>
        <v>37.358170072709143</v>
      </c>
      <c r="E5851" s="2">
        <f t="shared" si="1093"/>
        <v>76.572454989252932</v>
      </c>
      <c r="F5851" s="2">
        <f t="shared" si="1101"/>
        <v>340</v>
      </c>
      <c r="G5851" s="2">
        <f t="shared" si="1102"/>
        <v>0</v>
      </c>
      <c r="H5851" s="2">
        <f>MIN(Inputs!$B$2, (Inputs!$B$14 - F5851)/Inputs!$B$15)</f>
        <v>0</v>
      </c>
      <c r="I5851" s="2">
        <f>MAX(MIN(Inputs!$B$2, F5851*Inputs!$B$16, Inputs!$B$14*Inputs!$B$4 - G5851), 0)</f>
        <v>170</v>
      </c>
      <c r="J5851" s="2">
        <f>MAX(MIN(Inputs!$B$2, F5851*Inputs!$B$16, (Inputs!$B$14-F5851)/Inputs!$B$15)*Inputs!$B$9, 0)</f>
        <v>0</v>
      </c>
      <c r="K5851" s="2">
        <f>MAX(E5851*Inputs!$B$5 - B5851 - Inputs!$B$8, 0) * H5851</f>
        <v>0</v>
      </c>
      <c r="L5851" s="2">
        <f>IF(B5851 &gt;= D5851*Inputs!$B$10, MAX(B5851 - E5851/Inputs!$B$5 - Inputs!$B$8, 0) * I5851, 0)</f>
        <v>0</v>
      </c>
      <c r="M5851" s="2">
        <f t="shared" si="1094"/>
        <v>0</v>
      </c>
      <c r="N5851" s="3" t="str">
        <f t="shared" si="1095"/>
        <v>Idle</v>
      </c>
      <c r="O5851" s="3" t="str">
        <f t="shared" si="1103"/>
        <v>Idle</v>
      </c>
      <c r="P5851" s="2">
        <f t="shared" si="1096"/>
        <v>0</v>
      </c>
      <c r="Q5851" s="2">
        <f t="shared" si="1097"/>
        <v>0</v>
      </c>
      <c r="R5851" s="2">
        <f t="shared" si="1098"/>
        <v>0</v>
      </c>
      <c r="S5851" s="2">
        <f t="shared" si="1099"/>
        <v>0</v>
      </c>
      <c r="T5851" s="2">
        <f t="shared" si="1100"/>
        <v>0</v>
      </c>
      <c r="U5851" s="2">
        <f>IF(O5851="Reg", R5851 * Inputs!$B$7, 0)</f>
        <v>0</v>
      </c>
      <c r="V5851" s="2">
        <f>MAX(F5851 + P5851*Inputs!$B$15 - (Q5851/Inputs!$B$16) - U5851, 0)</f>
        <v>340</v>
      </c>
    </row>
    <row r="5852" spans="1:22" x14ac:dyDescent="0.3">
      <c r="A5852" s="1">
        <v>46266.75</v>
      </c>
      <c r="B5852" s="2">
        <v>147.5118843438687</v>
      </c>
      <c r="C5852" s="2">
        <v>2.8375967477411499</v>
      </c>
      <c r="D5852" s="2">
        <f t="shared" si="1092"/>
        <v>37.358170072709143</v>
      </c>
      <c r="E5852" s="2">
        <f t="shared" si="1093"/>
        <v>73.820372902690579</v>
      </c>
      <c r="F5852" s="2">
        <f t="shared" si="1101"/>
        <v>340</v>
      </c>
      <c r="G5852" s="2">
        <f t="shared" si="1102"/>
        <v>0</v>
      </c>
      <c r="H5852" s="2">
        <f>MIN(Inputs!$B$2, (Inputs!$B$14 - F5852)/Inputs!$B$15)</f>
        <v>0</v>
      </c>
      <c r="I5852" s="2">
        <f>MAX(MIN(Inputs!$B$2, F5852*Inputs!$B$16, Inputs!$B$14*Inputs!$B$4 - G5852), 0)</f>
        <v>170</v>
      </c>
      <c r="J5852" s="2">
        <f>MAX(MIN(Inputs!$B$2, F5852*Inputs!$B$16, (Inputs!$B$14-F5852)/Inputs!$B$15)*Inputs!$B$9, 0)</f>
        <v>0</v>
      </c>
      <c r="K5852" s="2">
        <f>MAX(E5852*Inputs!$B$5 - B5852 - Inputs!$B$8, 0) * H5852</f>
        <v>0</v>
      </c>
      <c r="L5852" s="2">
        <f>IF(B5852 &gt;= D5852*Inputs!$B$10, MAX(B5852 - E5852/Inputs!$B$5 - Inputs!$B$8, 0) * I5852, 0)</f>
        <v>7416.2664822560891</v>
      </c>
      <c r="M5852" s="2">
        <f t="shared" si="1094"/>
        <v>0</v>
      </c>
      <c r="N5852" s="3" t="str">
        <f t="shared" si="1095"/>
        <v>Discharge</v>
      </c>
      <c r="O5852" s="3" t="str">
        <f t="shared" si="1103"/>
        <v>Discharge</v>
      </c>
      <c r="P5852" s="2">
        <f t="shared" si="1096"/>
        <v>0</v>
      </c>
      <c r="Q5852" s="2">
        <f t="shared" si="1097"/>
        <v>170</v>
      </c>
      <c r="R5852" s="2">
        <f t="shared" si="1098"/>
        <v>0</v>
      </c>
      <c r="S5852" s="2">
        <f t="shared" si="1099"/>
        <v>25077.020338457678</v>
      </c>
      <c r="T5852" s="2">
        <f t="shared" si="1100"/>
        <v>0</v>
      </c>
      <c r="U5852" s="2">
        <f>IF(O5852="Reg", R5852 * Inputs!$B$7, 0)</f>
        <v>0</v>
      </c>
      <c r="V5852" s="2">
        <f>MAX(F5852 + P5852*Inputs!$B$15 - (Q5852/Inputs!$B$16) - U5852, 0)</f>
        <v>170</v>
      </c>
    </row>
    <row r="5853" spans="1:22" x14ac:dyDescent="0.3">
      <c r="A5853" s="1">
        <v>46266.791666666657</v>
      </c>
      <c r="B5853" s="2">
        <v>70.376355365581261</v>
      </c>
      <c r="C5853" s="2">
        <v>30.898062376641501</v>
      </c>
      <c r="D5853" s="2">
        <f t="shared" si="1092"/>
        <v>37.358170072709143</v>
      </c>
      <c r="E5853" s="2">
        <f t="shared" si="1093"/>
        <v>55.321547797859232</v>
      </c>
      <c r="F5853" s="2">
        <f t="shared" si="1101"/>
        <v>170</v>
      </c>
      <c r="G5853" s="2">
        <f t="shared" si="1102"/>
        <v>170</v>
      </c>
      <c r="H5853" s="2">
        <f>MIN(Inputs!$B$2, (Inputs!$B$14 - F5853)/Inputs!$B$15)</f>
        <v>170</v>
      </c>
      <c r="I5853" s="2">
        <f>MAX(MIN(Inputs!$B$2, F5853*Inputs!$B$16, Inputs!$B$14*Inputs!$B$4 - G5853), 0)</f>
        <v>170</v>
      </c>
      <c r="J5853" s="2">
        <f>MAX(MIN(Inputs!$B$2, F5853*Inputs!$B$16, (Inputs!$B$14-F5853)/Inputs!$B$15)*Inputs!$B$9, 0)</f>
        <v>136</v>
      </c>
      <c r="K5853" s="2">
        <f>MAX(E5853*Inputs!$B$5 - B5853 - Inputs!$B$8, 0) * H5853</f>
        <v>0</v>
      </c>
      <c r="L5853" s="2">
        <f>IF(B5853 &gt;= D5853*Inputs!$B$10, MAX(B5853 - E5853/Inputs!$B$5 - Inputs!$B$8, 0) * I5853, 0)</f>
        <v>0</v>
      </c>
      <c r="M5853" s="2">
        <f t="shared" si="1094"/>
        <v>4202.1364832232439</v>
      </c>
      <c r="N5853" s="3" t="str">
        <f t="shared" si="1095"/>
        <v>Reg</v>
      </c>
      <c r="O5853" s="3" t="str">
        <f t="shared" si="1103"/>
        <v>Discharge</v>
      </c>
      <c r="P5853" s="2">
        <f t="shared" si="1096"/>
        <v>0</v>
      </c>
      <c r="Q5853" s="2">
        <f t="shared" si="1097"/>
        <v>170</v>
      </c>
      <c r="R5853" s="2">
        <f t="shared" si="1098"/>
        <v>0</v>
      </c>
      <c r="S5853" s="2">
        <f t="shared" si="1099"/>
        <v>11963.980412148814</v>
      </c>
      <c r="T5853" s="2">
        <f t="shared" si="1100"/>
        <v>0</v>
      </c>
      <c r="U5853" s="2">
        <f>IF(O5853="Reg", R5853 * Inputs!$B$7, 0)</f>
        <v>0</v>
      </c>
      <c r="V5853" s="2">
        <f>MAX(F5853 + P5853*Inputs!$B$15 - (Q5853/Inputs!$B$16) - U5853, 0)</f>
        <v>0</v>
      </c>
    </row>
    <row r="5854" spans="1:22" x14ac:dyDescent="0.3">
      <c r="A5854" s="1">
        <v>46266.833333333343</v>
      </c>
      <c r="B5854" s="2">
        <v>62.758276640244553</v>
      </c>
      <c r="C5854" s="2">
        <v>9.4177128077701759</v>
      </c>
      <c r="D5854" s="2">
        <f t="shared" si="1092"/>
        <v>37.358170072709143</v>
      </c>
      <c r="E5854" s="2">
        <f t="shared" si="1093"/>
        <v>46.131616693271731</v>
      </c>
      <c r="F5854" s="2">
        <f t="shared" si="1101"/>
        <v>0</v>
      </c>
      <c r="G5854" s="2">
        <f t="shared" si="1102"/>
        <v>340</v>
      </c>
      <c r="H5854" s="2">
        <f>MIN(Inputs!$B$2, (Inputs!$B$14 - F5854)/Inputs!$B$15)</f>
        <v>170</v>
      </c>
      <c r="I5854" s="2">
        <f>MAX(MIN(Inputs!$B$2, F5854*Inputs!$B$16, Inputs!$B$14*Inputs!$B$4 - G5854), 0)</f>
        <v>0</v>
      </c>
      <c r="J5854" s="2">
        <f>MAX(MIN(Inputs!$B$2, F5854*Inputs!$B$16, (Inputs!$B$14-F5854)/Inputs!$B$15)*Inputs!$B$9, 0)</f>
        <v>0</v>
      </c>
      <c r="K5854" s="2">
        <f>MAX(E5854*Inputs!$B$5 - B5854 - Inputs!$B$8, 0) * H5854</f>
        <v>0</v>
      </c>
      <c r="L5854" s="2">
        <f>IF(B5854 &gt;= D5854*Inputs!$B$10, MAX(B5854 - E5854/Inputs!$B$5 - Inputs!$B$8, 0) * I5854, 0)</f>
        <v>0</v>
      </c>
      <c r="M5854" s="2">
        <f t="shared" si="1094"/>
        <v>0</v>
      </c>
      <c r="N5854" s="3" t="str">
        <f t="shared" si="1095"/>
        <v>Idle</v>
      </c>
      <c r="O5854" s="3" t="str">
        <f t="shared" si="1103"/>
        <v>Idle</v>
      </c>
      <c r="P5854" s="2">
        <f t="shared" si="1096"/>
        <v>0</v>
      </c>
      <c r="Q5854" s="2">
        <f t="shared" si="1097"/>
        <v>0</v>
      </c>
      <c r="R5854" s="2">
        <f t="shared" si="1098"/>
        <v>0</v>
      </c>
      <c r="S5854" s="2">
        <f t="shared" si="1099"/>
        <v>0</v>
      </c>
      <c r="T5854" s="2">
        <f t="shared" si="1100"/>
        <v>0</v>
      </c>
      <c r="U5854" s="2">
        <f>IF(O5854="Reg", R5854 * Inputs!$B$7, 0)</f>
        <v>0</v>
      </c>
      <c r="V5854" s="2">
        <f>MAX(F5854 + P5854*Inputs!$B$15 - (Q5854/Inputs!$B$16) - U5854, 0)</f>
        <v>0</v>
      </c>
    </row>
    <row r="5855" spans="1:22" x14ac:dyDescent="0.3">
      <c r="A5855" s="1">
        <v>46266.875</v>
      </c>
      <c r="B5855" s="2">
        <v>58.700674881899687</v>
      </c>
      <c r="C5855" s="2">
        <v>4.608920393336934</v>
      </c>
      <c r="D5855" s="2">
        <f t="shared" si="1092"/>
        <v>37.358170072709143</v>
      </c>
      <c r="E5855" s="2">
        <f t="shared" si="1093"/>
        <v>35.969965578328065</v>
      </c>
      <c r="F5855" s="2">
        <f t="shared" si="1101"/>
        <v>0</v>
      </c>
      <c r="G5855" s="2">
        <f t="shared" si="1102"/>
        <v>340</v>
      </c>
      <c r="H5855" s="2">
        <f>MIN(Inputs!$B$2, (Inputs!$B$14 - F5855)/Inputs!$B$15)</f>
        <v>170</v>
      </c>
      <c r="I5855" s="2">
        <f>MAX(MIN(Inputs!$B$2, F5855*Inputs!$B$16, Inputs!$B$14*Inputs!$B$4 - G5855), 0)</f>
        <v>0</v>
      </c>
      <c r="J5855" s="2">
        <f>MAX(MIN(Inputs!$B$2, F5855*Inputs!$B$16, (Inputs!$B$14-F5855)/Inputs!$B$15)*Inputs!$B$9, 0)</f>
        <v>0</v>
      </c>
      <c r="K5855" s="2">
        <f>MAX(E5855*Inputs!$B$5 - B5855 - Inputs!$B$8, 0) * H5855</f>
        <v>0</v>
      </c>
      <c r="L5855" s="2">
        <f>IF(B5855 &gt;= D5855*Inputs!$B$10, MAX(B5855 - E5855/Inputs!$B$5 - Inputs!$B$8, 0) * I5855, 0)</f>
        <v>0</v>
      </c>
      <c r="M5855" s="2">
        <f t="shared" si="1094"/>
        <v>0</v>
      </c>
      <c r="N5855" s="3" t="str">
        <f t="shared" si="1095"/>
        <v>Idle</v>
      </c>
      <c r="O5855" s="3" t="str">
        <f t="shared" si="1103"/>
        <v>Idle</v>
      </c>
      <c r="P5855" s="2">
        <f t="shared" si="1096"/>
        <v>0</v>
      </c>
      <c r="Q5855" s="2">
        <f t="shared" si="1097"/>
        <v>0</v>
      </c>
      <c r="R5855" s="2">
        <f t="shared" si="1098"/>
        <v>0</v>
      </c>
      <c r="S5855" s="2">
        <f t="shared" si="1099"/>
        <v>0</v>
      </c>
      <c r="T5855" s="2">
        <f t="shared" si="1100"/>
        <v>0</v>
      </c>
      <c r="U5855" s="2">
        <f>IF(O5855="Reg", R5855 * Inputs!$B$7, 0)</f>
        <v>0</v>
      </c>
      <c r="V5855" s="2">
        <f>MAX(F5855 + P5855*Inputs!$B$15 - (Q5855/Inputs!$B$16) - U5855, 0)</f>
        <v>0</v>
      </c>
    </row>
    <row r="5856" spans="1:22" x14ac:dyDescent="0.3">
      <c r="A5856" s="1">
        <v>46266.916666666657</v>
      </c>
      <c r="B5856" s="2">
        <v>53.208227075705672</v>
      </c>
      <c r="C5856" s="2">
        <v>10.12637418405474</v>
      </c>
      <c r="D5856" s="2">
        <f t="shared" si="1092"/>
        <v>37.358170072709143</v>
      </c>
      <c r="E5856" s="2">
        <f t="shared" si="1093"/>
        <v>27.57051404961614</v>
      </c>
      <c r="F5856" s="2">
        <f t="shared" si="1101"/>
        <v>0</v>
      </c>
      <c r="G5856" s="2">
        <f t="shared" si="1102"/>
        <v>340</v>
      </c>
      <c r="H5856" s="2">
        <f>MIN(Inputs!$B$2, (Inputs!$B$14 - F5856)/Inputs!$B$15)</f>
        <v>170</v>
      </c>
      <c r="I5856" s="2">
        <f>MAX(MIN(Inputs!$B$2, F5856*Inputs!$B$16, Inputs!$B$14*Inputs!$B$4 - G5856), 0)</f>
        <v>0</v>
      </c>
      <c r="J5856" s="2">
        <f>MAX(MIN(Inputs!$B$2, F5856*Inputs!$B$16, (Inputs!$B$14-F5856)/Inputs!$B$15)*Inputs!$B$9, 0)</f>
        <v>0</v>
      </c>
      <c r="K5856" s="2">
        <f>MAX(E5856*Inputs!$B$5 - B5856 - Inputs!$B$8, 0) * H5856</f>
        <v>0</v>
      </c>
      <c r="L5856" s="2">
        <f>IF(B5856 &gt;= D5856*Inputs!$B$10, MAX(B5856 - E5856/Inputs!$B$5 - Inputs!$B$8, 0) * I5856, 0)</f>
        <v>0</v>
      </c>
      <c r="M5856" s="2">
        <f t="shared" si="1094"/>
        <v>0</v>
      </c>
      <c r="N5856" s="3" t="str">
        <f t="shared" si="1095"/>
        <v>Idle</v>
      </c>
      <c r="O5856" s="3" t="str">
        <f t="shared" si="1103"/>
        <v>Idle</v>
      </c>
      <c r="P5856" s="2">
        <f t="shared" si="1096"/>
        <v>0</v>
      </c>
      <c r="Q5856" s="2">
        <f t="shared" si="1097"/>
        <v>0</v>
      </c>
      <c r="R5856" s="2">
        <f t="shared" si="1098"/>
        <v>0</v>
      </c>
      <c r="S5856" s="2">
        <f t="shared" si="1099"/>
        <v>0</v>
      </c>
      <c r="T5856" s="2">
        <f t="shared" si="1100"/>
        <v>0</v>
      </c>
      <c r="U5856" s="2">
        <f>IF(O5856="Reg", R5856 * Inputs!$B$7, 0)</f>
        <v>0</v>
      </c>
      <c r="V5856" s="2">
        <f>MAX(F5856 + P5856*Inputs!$B$15 - (Q5856/Inputs!$B$16) - U5856, 0)</f>
        <v>0</v>
      </c>
    </row>
    <row r="5857" spans="1:22" x14ac:dyDescent="0.3">
      <c r="A5857" s="1">
        <v>46266.958333333343</v>
      </c>
      <c r="B5857" s="2">
        <v>50.366819108843558</v>
      </c>
      <c r="C5857" s="2">
        <v>4.4873856431025283</v>
      </c>
      <c r="D5857" s="2">
        <f t="shared" si="1092"/>
        <v>37.358170072709143</v>
      </c>
      <c r="E5857" s="2">
        <f t="shared" si="1093"/>
        <v>18.702476203665192</v>
      </c>
      <c r="F5857" s="2">
        <f t="shared" si="1101"/>
        <v>0</v>
      </c>
      <c r="G5857" s="2">
        <f t="shared" si="1102"/>
        <v>340</v>
      </c>
      <c r="H5857" s="2">
        <f>MIN(Inputs!$B$2, (Inputs!$B$14 - F5857)/Inputs!$B$15)</f>
        <v>170</v>
      </c>
      <c r="I5857" s="2">
        <f>MAX(MIN(Inputs!$B$2, F5857*Inputs!$B$16, Inputs!$B$14*Inputs!$B$4 - G5857), 0)</f>
        <v>0</v>
      </c>
      <c r="J5857" s="2">
        <f>MAX(MIN(Inputs!$B$2, F5857*Inputs!$B$16, (Inputs!$B$14-F5857)/Inputs!$B$15)*Inputs!$B$9, 0)</f>
        <v>0</v>
      </c>
      <c r="K5857" s="2">
        <f>MAX(E5857*Inputs!$B$5 - B5857 - Inputs!$B$8, 0) * H5857</f>
        <v>0</v>
      </c>
      <c r="L5857" s="2">
        <f>IF(B5857 &gt;= D5857*Inputs!$B$10, MAX(B5857 - E5857/Inputs!$B$5 - Inputs!$B$8, 0) * I5857, 0)</f>
        <v>0</v>
      </c>
      <c r="M5857" s="2">
        <f t="shared" si="1094"/>
        <v>0</v>
      </c>
      <c r="N5857" s="3" t="str">
        <f t="shared" si="1095"/>
        <v>Idle</v>
      </c>
      <c r="O5857" s="3" t="str">
        <f t="shared" si="1103"/>
        <v>Idle</v>
      </c>
      <c r="P5857" s="2">
        <f t="shared" si="1096"/>
        <v>0</v>
      </c>
      <c r="Q5857" s="2">
        <f t="shared" si="1097"/>
        <v>0</v>
      </c>
      <c r="R5857" s="2">
        <f t="shared" si="1098"/>
        <v>0</v>
      </c>
      <c r="S5857" s="2">
        <f t="shared" si="1099"/>
        <v>0</v>
      </c>
      <c r="T5857" s="2">
        <f t="shared" si="1100"/>
        <v>0</v>
      </c>
      <c r="U5857" s="2">
        <f>IF(O5857="Reg", R5857 * Inputs!$B$7, 0)</f>
        <v>0</v>
      </c>
      <c r="V5857" s="2">
        <f>MAX(F5857 + P5857*Inputs!$B$15 - (Q5857/Inputs!$B$16) - U5857, 0)</f>
        <v>0</v>
      </c>
    </row>
    <row r="5858" spans="1:22" x14ac:dyDescent="0.3">
      <c r="A5858" s="1">
        <v>46267</v>
      </c>
      <c r="B5858" s="2">
        <v>36.518933714880632</v>
      </c>
      <c r="C5858" s="2">
        <v>6.5897442143427423</v>
      </c>
      <c r="D5858" s="2">
        <f t="shared" si="1092"/>
        <v>33.194225538520101</v>
      </c>
      <c r="E5858" s="2">
        <f t="shared" si="1093"/>
        <v>10.308006352191269</v>
      </c>
      <c r="F5858" s="2">
        <f t="shared" si="1101"/>
        <v>0</v>
      </c>
      <c r="G5858" s="2">
        <f t="shared" si="1102"/>
        <v>0</v>
      </c>
      <c r="H5858" s="2">
        <f>MIN(Inputs!$B$2, (Inputs!$B$14 - F5858)/Inputs!$B$15)</f>
        <v>170</v>
      </c>
      <c r="I5858" s="2">
        <f>MAX(MIN(Inputs!$B$2, F5858*Inputs!$B$16, Inputs!$B$14*Inputs!$B$4 - G5858), 0)</f>
        <v>0</v>
      </c>
      <c r="J5858" s="2">
        <f>MAX(MIN(Inputs!$B$2, F5858*Inputs!$B$16, (Inputs!$B$14-F5858)/Inputs!$B$15)*Inputs!$B$9, 0)</f>
        <v>0</v>
      </c>
      <c r="K5858" s="2">
        <f>MAX(E5858*Inputs!$B$5 - B5858 - Inputs!$B$8, 0) * H5858</f>
        <v>0</v>
      </c>
      <c r="L5858" s="2">
        <f>IF(B5858 &gt;= D5858*Inputs!$B$10, MAX(B5858 - E5858/Inputs!$B$5 - Inputs!$B$8, 0) * I5858, 0)</f>
        <v>0</v>
      </c>
      <c r="M5858" s="2">
        <f t="shared" si="1094"/>
        <v>0</v>
      </c>
      <c r="N5858" s="3" t="str">
        <f t="shared" si="1095"/>
        <v>Idle</v>
      </c>
      <c r="O5858" s="3" t="str">
        <f t="shared" si="1103"/>
        <v>Idle</v>
      </c>
      <c r="P5858" s="2">
        <f t="shared" si="1096"/>
        <v>0</v>
      </c>
      <c r="Q5858" s="2">
        <f t="shared" si="1097"/>
        <v>0</v>
      </c>
      <c r="R5858" s="2">
        <f t="shared" si="1098"/>
        <v>0</v>
      </c>
      <c r="S5858" s="2">
        <f t="shared" si="1099"/>
        <v>0</v>
      </c>
      <c r="T5858" s="2">
        <f t="shared" si="1100"/>
        <v>0</v>
      </c>
      <c r="U5858" s="2">
        <f>IF(O5858="Reg", R5858 * Inputs!$B$7, 0)</f>
        <v>0</v>
      </c>
      <c r="V5858" s="2">
        <f>MAX(F5858 + P5858*Inputs!$B$15 - (Q5858/Inputs!$B$16) - U5858, 0)</f>
        <v>0</v>
      </c>
    </row>
    <row r="5859" spans="1:22" x14ac:dyDescent="0.3">
      <c r="A5859" s="1">
        <v>46267.041666666657</v>
      </c>
      <c r="B5859" s="2">
        <v>15.23676873805629</v>
      </c>
      <c r="C5859" s="2">
        <v>1.5789788590295191</v>
      </c>
      <c r="D5859" s="2">
        <f t="shared" si="1092"/>
        <v>33.194225538520101</v>
      </c>
      <c r="E5859" s="2">
        <f t="shared" si="1093"/>
        <v>4.2215173997111615</v>
      </c>
      <c r="F5859" s="2">
        <f t="shared" si="1101"/>
        <v>0</v>
      </c>
      <c r="G5859" s="2">
        <f t="shared" si="1102"/>
        <v>0</v>
      </c>
      <c r="H5859" s="2">
        <f>MIN(Inputs!$B$2, (Inputs!$B$14 - F5859)/Inputs!$B$15)</f>
        <v>170</v>
      </c>
      <c r="I5859" s="2">
        <f>MAX(MIN(Inputs!$B$2, F5859*Inputs!$B$16, Inputs!$B$14*Inputs!$B$4 - G5859), 0)</f>
        <v>0</v>
      </c>
      <c r="J5859" s="2">
        <f>MAX(MIN(Inputs!$B$2, F5859*Inputs!$B$16, (Inputs!$B$14-F5859)/Inputs!$B$15)*Inputs!$B$9, 0)</f>
        <v>0</v>
      </c>
      <c r="K5859" s="2">
        <f>MAX(E5859*Inputs!$B$5 - B5859 - Inputs!$B$8, 0) * H5859</f>
        <v>0</v>
      </c>
      <c r="L5859" s="2">
        <f>IF(B5859 &gt;= D5859*Inputs!$B$10, MAX(B5859 - E5859/Inputs!$B$5 - Inputs!$B$8, 0) * I5859, 0)</f>
        <v>0</v>
      </c>
      <c r="M5859" s="2">
        <f t="shared" si="1094"/>
        <v>0</v>
      </c>
      <c r="N5859" s="3" t="str">
        <f t="shared" si="1095"/>
        <v>Idle</v>
      </c>
      <c r="O5859" s="3" t="str">
        <f t="shared" si="1103"/>
        <v>Idle</v>
      </c>
      <c r="P5859" s="2">
        <f t="shared" si="1096"/>
        <v>0</v>
      </c>
      <c r="Q5859" s="2">
        <f t="shared" si="1097"/>
        <v>0</v>
      </c>
      <c r="R5859" s="2">
        <f t="shared" si="1098"/>
        <v>0</v>
      </c>
      <c r="S5859" s="2">
        <f t="shared" si="1099"/>
        <v>0</v>
      </c>
      <c r="T5859" s="2">
        <f t="shared" si="1100"/>
        <v>0</v>
      </c>
      <c r="U5859" s="2">
        <f>IF(O5859="Reg", R5859 * Inputs!$B$7, 0)</f>
        <v>0</v>
      </c>
      <c r="V5859" s="2">
        <f>MAX(F5859 + P5859*Inputs!$B$15 - (Q5859/Inputs!$B$16) - U5859, 0)</f>
        <v>0</v>
      </c>
    </row>
    <row r="5860" spans="1:22" x14ac:dyDescent="0.3">
      <c r="A5860" s="1">
        <v>46267.083333333343</v>
      </c>
      <c r="B5860" s="2">
        <v>1.7883699505825541</v>
      </c>
      <c r="C5860" s="2">
        <v>5.7924936350025726</v>
      </c>
      <c r="D5860" s="2">
        <f t="shared" si="1092"/>
        <v>33.194225538520101</v>
      </c>
      <c r="E5860" s="2">
        <f t="shared" si="1093"/>
        <v>1.6820559433684472</v>
      </c>
      <c r="F5860" s="2">
        <f t="shared" si="1101"/>
        <v>0</v>
      </c>
      <c r="G5860" s="2">
        <f t="shared" si="1102"/>
        <v>0</v>
      </c>
      <c r="H5860" s="2">
        <f>MIN(Inputs!$B$2, (Inputs!$B$14 - F5860)/Inputs!$B$15)</f>
        <v>170</v>
      </c>
      <c r="I5860" s="2">
        <f>MAX(MIN(Inputs!$B$2, F5860*Inputs!$B$16, Inputs!$B$14*Inputs!$B$4 - G5860), 0)</f>
        <v>0</v>
      </c>
      <c r="J5860" s="2">
        <f>MAX(MIN(Inputs!$B$2, F5860*Inputs!$B$16, (Inputs!$B$14-F5860)/Inputs!$B$15)*Inputs!$B$9, 0)</f>
        <v>0</v>
      </c>
      <c r="K5860" s="2">
        <f>MAX(E5860*Inputs!$B$5 - B5860 - Inputs!$B$8, 0) * H5860</f>
        <v>0</v>
      </c>
      <c r="L5860" s="2">
        <f>IF(B5860 &gt;= D5860*Inputs!$B$10, MAX(B5860 - E5860/Inputs!$B$5 - Inputs!$B$8, 0) * I5860, 0)</f>
        <v>0</v>
      </c>
      <c r="M5860" s="2">
        <f t="shared" si="1094"/>
        <v>0</v>
      </c>
      <c r="N5860" s="3" t="str">
        <f t="shared" si="1095"/>
        <v>Idle</v>
      </c>
      <c r="O5860" s="3" t="str">
        <f t="shared" si="1103"/>
        <v>Idle</v>
      </c>
      <c r="P5860" s="2">
        <f t="shared" si="1096"/>
        <v>0</v>
      </c>
      <c r="Q5860" s="2">
        <f t="shared" si="1097"/>
        <v>0</v>
      </c>
      <c r="R5860" s="2">
        <f t="shared" si="1098"/>
        <v>0</v>
      </c>
      <c r="S5860" s="2">
        <f t="shared" si="1099"/>
        <v>0</v>
      </c>
      <c r="T5860" s="2">
        <f t="shared" si="1100"/>
        <v>0</v>
      </c>
      <c r="U5860" s="2">
        <f>IF(O5860="Reg", R5860 * Inputs!$B$7, 0)</f>
        <v>0</v>
      </c>
      <c r="V5860" s="2">
        <f>MAX(F5860 + P5860*Inputs!$B$15 - (Q5860/Inputs!$B$16) - U5860, 0)</f>
        <v>0</v>
      </c>
    </row>
    <row r="5861" spans="1:22" x14ac:dyDescent="0.3">
      <c r="A5861" s="1">
        <v>46267.125</v>
      </c>
      <c r="B5861" s="2">
        <v>8.3039657096281285</v>
      </c>
      <c r="C5861" s="2">
        <v>11.891922343062969</v>
      </c>
      <c r="D5861" s="2">
        <f t="shared" si="1092"/>
        <v>33.194225538520101</v>
      </c>
      <c r="E5861" s="2">
        <f t="shared" si="1093"/>
        <v>1.3839942849380213</v>
      </c>
      <c r="F5861" s="2">
        <f t="shared" si="1101"/>
        <v>0</v>
      </c>
      <c r="G5861" s="2">
        <f t="shared" si="1102"/>
        <v>0</v>
      </c>
      <c r="H5861" s="2">
        <f>MIN(Inputs!$B$2, (Inputs!$B$14 - F5861)/Inputs!$B$15)</f>
        <v>170</v>
      </c>
      <c r="I5861" s="2">
        <f>MAX(MIN(Inputs!$B$2, F5861*Inputs!$B$16, Inputs!$B$14*Inputs!$B$4 - G5861), 0)</f>
        <v>0</v>
      </c>
      <c r="J5861" s="2">
        <f>MAX(MIN(Inputs!$B$2, F5861*Inputs!$B$16, (Inputs!$B$14-F5861)/Inputs!$B$15)*Inputs!$B$9, 0)</f>
        <v>0</v>
      </c>
      <c r="K5861" s="2">
        <f>MAX(E5861*Inputs!$B$5 - B5861 - Inputs!$B$8, 0) * H5861</f>
        <v>0</v>
      </c>
      <c r="L5861" s="2">
        <f>IF(B5861 &gt;= D5861*Inputs!$B$10, MAX(B5861 - E5861/Inputs!$B$5 - Inputs!$B$8, 0) * I5861, 0)</f>
        <v>0</v>
      </c>
      <c r="M5861" s="2">
        <f t="shared" si="1094"/>
        <v>0</v>
      </c>
      <c r="N5861" s="3" t="str">
        <f t="shared" si="1095"/>
        <v>Idle</v>
      </c>
      <c r="O5861" s="3" t="str">
        <f t="shared" si="1103"/>
        <v>Idle</v>
      </c>
      <c r="P5861" s="2">
        <f t="shared" si="1096"/>
        <v>0</v>
      </c>
      <c r="Q5861" s="2">
        <f t="shared" si="1097"/>
        <v>0</v>
      </c>
      <c r="R5861" s="2">
        <f t="shared" si="1098"/>
        <v>0</v>
      </c>
      <c r="S5861" s="2">
        <f t="shared" si="1099"/>
        <v>0</v>
      </c>
      <c r="T5861" s="2">
        <f t="shared" si="1100"/>
        <v>0</v>
      </c>
      <c r="U5861" s="2">
        <f>IF(O5861="Reg", R5861 * Inputs!$B$7, 0)</f>
        <v>0</v>
      </c>
      <c r="V5861" s="2">
        <f>MAX(F5861 + P5861*Inputs!$B$15 - (Q5861/Inputs!$B$16) - U5861, 0)</f>
        <v>0</v>
      </c>
    </row>
    <row r="5862" spans="1:22" x14ac:dyDescent="0.3">
      <c r="A5862" s="1">
        <v>46267.166666666657</v>
      </c>
      <c r="B5862" s="2">
        <v>0</v>
      </c>
      <c r="C5862" s="2">
        <v>10.335343757040871</v>
      </c>
      <c r="D5862" s="2">
        <f t="shared" si="1092"/>
        <v>33.194225538520101</v>
      </c>
      <c r="E5862" s="2">
        <f t="shared" si="1093"/>
        <v>0.76166798661645607</v>
      </c>
      <c r="F5862" s="2">
        <f t="shared" si="1101"/>
        <v>0</v>
      </c>
      <c r="G5862" s="2">
        <f t="shared" si="1102"/>
        <v>0</v>
      </c>
      <c r="H5862" s="2">
        <f>MIN(Inputs!$B$2, (Inputs!$B$14 - F5862)/Inputs!$B$15)</f>
        <v>170</v>
      </c>
      <c r="I5862" s="2">
        <f>MAX(MIN(Inputs!$B$2, F5862*Inputs!$B$16, Inputs!$B$14*Inputs!$B$4 - G5862), 0)</f>
        <v>0</v>
      </c>
      <c r="J5862" s="2">
        <f>MAX(MIN(Inputs!$B$2, F5862*Inputs!$B$16, (Inputs!$B$14-F5862)/Inputs!$B$15)*Inputs!$B$9, 0)</f>
        <v>0</v>
      </c>
      <c r="K5862" s="2">
        <f>MAX(E5862*Inputs!$B$5 - B5862 - Inputs!$B$8, 0) * H5862</f>
        <v>0</v>
      </c>
      <c r="L5862" s="2">
        <f>IF(B5862 &gt;= D5862*Inputs!$B$10, MAX(B5862 - E5862/Inputs!$B$5 - Inputs!$B$8, 0) * I5862, 0)</f>
        <v>0</v>
      </c>
      <c r="M5862" s="2">
        <f t="shared" si="1094"/>
        <v>0</v>
      </c>
      <c r="N5862" s="3" t="str">
        <f t="shared" si="1095"/>
        <v>Idle</v>
      </c>
      <c r="O5862" s="3" t="str">
        <f t="shared" si="1103"/>
        <v>Idle</v>
      </c>
      <c r="P5862" s="2">
        <f t="shared" si="1096"/>
        <v>0</v>
      </c>
      <c r="Q5862" s="2">
        <f t="shared" si="1097"/>
        <v>0</v>
      </c>
      <c r="R5862" s="2">
        <f t="shared" si="1098"/>
        <v>0</v>
      </c>
      <c r="S5862" s="2">
        <f t="shared" si="1099"/>
        <v>0</v>
      </c>
      <c r="T5862" s="2">
        <f t="shared" si="1100"/>
        <v>0</v>
      </c>
      <c r="U5862" s="2">
        <f>IF(O5862="Reg", R5862 * Inputs!$B$7, 0)</f>
        <v>0</v>
      </c>
      <c r="V5862" s="2">
        <f>MAX(F5862 + P5862*Inputs!$B$15 - (Q5862/Inputs!$B$16) - U5862, 0)</f>
        <v>0</v>
      </c>
    </row>
    <row r="5863" spans="1:22" x14ac:dyDescent="0.3">
      <c r="A5863" s="1">
        <v>46267.208333333343</v>
      </c>
      <c r="B5863" s="2">
        <v>0</v>
      </c>
      <c r="C5863" s="2">
        <v>2.4771479493387369</v>
      </c>
      <c r="D5863" s="2">
        <f t="shared" si="1092"/>
        <v>33.194225538520101</v>
      </c>
      <c r="E5863" s="2">
        <f t="shared" si="1093"/>
        <v>3.295786882025054</v>
      </c>
      <c r="F5863" s="2">
        <f t="shared" si="1101"/>
        <v>0</v>
      </c>
      <c r="G5863" s="2">
        <f t="shared" si="1102"/>
        <v>0</v>
      </c>
      <c r="H5863" s="2">
        <f>MIN(Inputs!$B$2, (Inputs!$B$14 - F5863)/Inputs!$B$15)</f>
        <v>170</v>
      </c>
      <c r="I5863" s="2">
        <f>MAX(MIN(Inputs!$B$2, F5863*Inputs!$B$16, Inputs!$B$14*Inputs!$B$4 - G5863), 0)</f>
        <v>0</v>
      </c>
      <c r="J5863" s="2">
        <f>MAX(MIN(Inputs!$B$2, F5863*Inputs!$B$16, (Inputs!$B$14-F5863)/Inputs!$B$15)*Inputs!$B$9, 0)</f>
        <v>0</v>
      </c>
      <c r="K5863" s="2">
        <f>MAX(E5863*Inputs!$B$5 - B5863 - Inputs!$B$8, 0) * H5863</f>
        <v>0</v>
      </c>
      <c r="L5863" s="2">
        <f>IF(B5863 &gt;= D5863*Inputs!$B$10, MAX(B5863 - E5863/Inputs!$B$5 - Inputs!$B$8, 0) * I5863, 0)</f>
        <v>0</v>
      </c>
      <c r="M5863" s="2">
        <f t="shared" si="1094"/>
        <v>0</v>
      </c>
      <c r="N5863" s="3" t="str">
        <f t="shared" si="1095"/>
        <v>Idle</v>
      </c>
      <c r="O5863" s="3" t="str">
        <f t="shared" si="1103"/>
        <v>Idle</v>
      </c>
      <c r="P5863" s="2">
        <f t="shared" si="1096"/>
        <v>0</v>
      </c>
      <c r="Q5863" s="2">
        <f t="shared" si="1097"/>
        <v>0</v>
      </c>
      <c r="R5863" s="2">
        <f t="shared" si="1098"/>
        <v>0</v>
      </c>
      <c r="S5863" s="2">
        <f t="shared" si="1099"/>
        <v>0</v>
      </c>
      <c r="T5863" s="2">
        <f t="shared" si="1100"/>
        <v>0</v>
      </c>
      <c r="U5863" s="2">
        <f>IF(O5863="Reg", R5863 * Inputs!$B$7, 0)</f>
        <v>0</v>
      </c>
      <c r="V5863" s="2">
        <f>MAX(F5863 + P5863*Inputs!$B$15 - (Q5863/Inputs!$B$16) - U5863, 0)</f>
        <v>0</v>
      </c>
    </row>
    <row r="5864" spans="1:22" x14ac:dyDescent="0.3">
      <c r="A5864" s="1">
        <v>46267.25</v>
      </c>
      <c r="B5864" s="2">
        <v>0</v>
      </c>
      <c r="C5864" s="2">
        <v>14.302979628845231</v>
      </c>
      <c r="D5864" s="2">
        <f t="shared" si="1092"/>
        <v>33.194225538520101</v>
      </c>
      <c r="E5864" s="2">
        <f t="shared" si="1093"/>
        <v>6.2249890887427943</v>
      </c>
      <c r="F5864" s="2">
        <f t="shared" si="1101"/>
        <v>0</v>
      </c>
      <c r="G5864" s="2">
        <f t="shared" si="1102"/>
        <v>0</v>
      </c>
      <c r="H5864" s="2">
        <f>MIN(Inputs!$B$2, (Inputs!$B$14 - F5864)/Inputs!$B$15)</f>
        <v>170</v>
      </c>
      <c r="I5864" s="2">
        <f>MAX(MIN(Inputs!$B$2, F5864*Inputs!$B$16, Inputs!$B$14*Inputs!$B$4 - G5864), 0)</f>
        <v>0</v>
      </c>
      <c r="J5864" s="2">
        <f>MAX(MIN(Inputs!$B$2, F5864*Inputs!$B$16, (Inputs!$B$14-F5864)/Inputs!$B$15)*Inputs!$B$9, 0)</f>
        <v>0</v>
      </c>
      <c r="K5864" s="2">
        <f>MAX(E5864*Inputs!$B$5 - B5864 - Inputs!$B$8, 0) * H5864</f>
        <v>0</v>
      </c>
      <c r="L5864" s="2">
        <f>IF(B5864 &gt;= D5864*Inputs!$B$10, MAX(B5864 - E5864/Inputs!$B$5 - Inputs!$B$8, 0) * I5864, 0)</f>
        <v>0</v>
      </c>
      <c r="M5864" s="2">
        <f t="shared" si="1094"/>
        <v>0</v>
      </c>
      <c r="N5864" s="3" t="str">
        <f t="shared" si="1095"/>
        <v>Idle</v>
      </c>
      <c r="O5864" s="3" t="str">
        <f t="shared" si="1103"/>
        <v>Idle</v>
      </c>
      <c r="P5864" s="2">
        <f t="shared" si="1096"/>
        <v>0</v>
      </c>
      <c r="Q5864" s="2">
        <f t="shared" si="1097"/>
        <v>0</v>
      </c>
      <c r="R5864" s="2">
        <f t="shared" si="1098"/>
        <v>0</v>
      </c>
      <c r="S5864" s="2">
        <f t="shared" si="1099"/>
        <v>0</v>
      </c>
      <c r="T5864" s="2">
        <f t="shared" si="1100"/>
        <v>0</v>
      </c>
      <c r="U5864" s="2">
        <f>IF(O5864="Reg", R5864 * Inputs!$B$7, 0)</f>
        <v>0</v>
      </c>
      <c r="V5864" s="2">
        <f>MAX(F5864 + P5864*Inputs!$B$15 - (Q5864/Inputs!$B$16) - U5864, 0)</f>
        <v>0</v>
      </c>
    </row>
    <row r="5865" spans="1:22" x14ac:dyDescent="0.3">
      <c r="A5865" s="1">
        <v>46267.291666666657</v>
      </c>
      <c r="B5865" s="2">
        <v>0</v>
      </c>
      <c r="C5865" s="2">
        <v>8.8517678528373338</v>
      </c>
      <c r="D5865" s="2">
        <f t="shared" si="1092"/>
        <v>33.194225538520101</v>
      </c>
      <c r="E5865" s="2">
        <f t="shared" si="1093"/>
        <v>11.489675604545132</v>
      </c>
      <c r="F5865" s="2">
        <f t="shared" si="1101"/>
        <v>0</v>
      </c>
      <c r="G5865" s="2">
        <f t="shared" si="1102"/>
        <v>0</v>
      </c>
      <c r="H5865" s="2">
        <f>MIN(Inputs!$B$2, (Inputs!$B$14 - F5865)/Inputs!$B$15)</f>
        <v>170</v>
      </c>
      <c r="I5865" s="2">
        <f>MAX(MIN(Inputs!$B$2, F5865*Inputs!$B$16, Inputs!$B$14*Inputs!$B$4 - G5865), 0)</f>
        <v>0</v>
      </c>
      <c r="J5865" s="2">
        <f>MAX(MIN(Inputs!$B$2, F5865*Inputs!$B$16, (Inputs!$B$14-F5865)/Inputs!$B$15)*Inputs!$B$9, 0)</f>
        <v>0</v>
      </c>
      <c r="K5865" s="2">
        <f>MAX(E5865*Inputs!$B$5 - B5865 - Inputs!$B$8, 0) * H5865</f>
        <v>0</v>
      </c>
      <c r="L5865" s="2">
        <f>IF(B5865 &gt;= D5865*Inputs!$B$10, MAX(B5865 - E5865/Inputs!$B$5 - Inputs!$B$8, 0) * I5865, 0)</f>
        <v>0</v>
      </c>
      <c r="M5865" s="2">
        <f t="shared" si="1094"/>
        <v>0</v>
      </c>
      <c r="N5865" s="3" t="str">
        <f t="shared" si="1095"/>
        <v>Idle</v>
      </c>
      <c r="O5865" s="3" t="str">
        <f t="shared" si="1103"/>
        <v>Idle</v>
      </c>
      <c r="P5865" s="2">
        <f t="shared" si="1096"/>
        <v>0</v>
      </c>
      <c r="Q5865" s="2">
        <f t="shared" si="1097"/>
        <v>0</v>
      </c>
      <c r="R5865" s="2">
        <f t="shared" si="1098"/>
        <v>0</v>
      </c>
      <c r="S5865" s="2">
        <f t="shared" si="1099"/>
        <v>0</v>
      </c>
      <c r="T5865" s="2">
        <f t="shared" si="1100"/>
        <v>0</v>
      </c>
      <c r="U5865" s="2">
        <f>IF(O5865="Reg", R5865 * Inputs!$B$7, 0)</f>
        <v>0</v>
      </c>
      <c r="V5865" s="2">
        <f>MAX(F5865 + P5865*Inputs!$B$15 - (Q5865/Inputs!$B$16) - U5865, 0)</f>
        <v>0</v>
      </c>
    </row>
    <row r="5866" spans="1:22" x14ac:dyDescent="0.3">
      <c r="A5866" s="1">
        <v>46267.333333333343</v>
      </c>
      <c r="B5866" s="2">
        <v>0</v>
      </c>
      <c r="C5866" s="2">
        <v>4.5142219293745898</v>
      </c>
      <c r="D5866" s="2">
        <f t="shared" si="1092"/>
        <v>33.194225538520101</v>
      </c>
      <c r="E5866" s="2">
        <f t="shared" si="1093"/>
        <v>17.461917803285104</v>
      </c>
      <c r="F5866" s="2">
        <f t="shared" si="1101"/>
        <v>0</v>
      </c>
      <c r="G5866" s="2">
        <f t="shared" si="1102"/>
        <v>0</v>
      </c>
      <c r="H5866" s="2">
        <f>MIN(Inputs!$B$2, (Inputs!$B$14 - F5866)/Inputs!$B$15)</f>
        <v>170</v>
      </c>
      <c r="I5866" s="2">
        <f>MAX(MIN(Inputs!$B$2, F5866*Inputs!$B$16, Inputs!$B$14*Inputs!$B$4 - G5866), 0)</f>
        <v>0</v>
      </c>
      <c r="J5866" s="2">
        <f>MAX(MIN(Inputs!$B$2, F5866*Inputs!$B$16, (Inputs!$B$14-F5866)/Inputs!$B$15)*Inputs!$B$9, 0)</f>
        <v>0</v>
      </c>
      <c r="K5866" s="2">
        <f>MAX(E5866*Inputs!$B$5 - B5866 - Inputs!$B$8, 0) * H5866</f>
        <v>0</v>
      </c>
      <c r="L5866" s="2">
        <f>IF(B5866 &gt;= D5866*Inputs!$B$10, MAX(B5866 - E5866/Inputs!$B$5 - Inputs!$B$8, 0) * I5866, 0)</f>
        <v>0</v>
      </c>
      <c r="M5866" s="2">
        <f t="shared" si="1094"/>
        <v>0</v>
      </c>
      <c r="N5866" s="3" t="str">
        <f t="shared" si="1095"/>
        <v>Idle</v>
      </c>
      <c r="O5866" s="3" t="str">
        <f t="shared" si="1103"/>
        <v>Idle</v>
      </c>
      <c r="P5866" s="2">
        <f t="shared" si="1096"/>
        <v>0</v>
      </c>
      <c r="Q5866" s="2">
        <f t="shared" si="1097"/>
        <v>0</v>
      </c>
      <c r="R5866" s="2">
        <f t="shared" si="1098"/>
        <v>0</v>
      </c>
      <c r="S5866" s="2">
        <f t="shared" si="1099"/>
        <v>0</v>
      </c>
      <c r="T5866" s="2">
        <f t="shared" si="1100"/>
        <v>0</v>
      </c>
      <c r="U5866" s="2">
        <f>IF(O5866="Reg", R5866 * Inputs!$B$7, 0)</f>
        <v>0</v>
      </c>
      <c r="V5866" s="2">
        <f>MAX(F5866 + P5866*Inputs!$B$15 - (Q5866/Inputs!$B$16) - U5866, 0)</f>
        <v>0</v>
      </c>
    </row>
    <row r="5867" spans="1:22" x14ac:dyDescent="0.3">
      <c r="A5867" s="1">
        <v>46267.375</v>
      </c>
      <c r="B5867" s="2">
        <v>4.5700079196987362</v>
      </c>
      <c r="C5867" s="2">
        <v>17.002241559682162</v>
      </c>
      <c r="D5867" s="2">
        <f t="shared" si="1092"/>
        <v>33.194225538520101</v>
      </c>
      <c r="E5867" s="2">
        <f t="shared" si="1093"/>
        <v>26.934141324887264</v>
      </c>
      <c r="F5867" s="2">
        <f t="shared" si="1101"/>
        <v>0</v>
      </c>
      <c r="G5867" s="2">
        <f t="shared" si="1102"/>
        <v>0</v>
      </c>
      <c r="H5867" s="2">
        <f>MIN(Inputs!$B$2, (Inputs!$B$14 - F5867)/Inputs!$B$15)</f>
        <v>170</v>
      </c>
      <c r="I5867" s="2">
        <f>MAX(MIN(Inputs!$B$2, F5867*Inputs!$B$16, Inputs!$B$14*Inputs!$B$4 - G5867), 0)</f>
        <v>0</v>
      </c>
      <c r="J5867" s="2">
        <f>MAX(MIN(Inputs!$B$2, F5867*Inputs!$B$16, (Inputs!$B$14-F5867)/Inputs!$B$15)*Inputs!$B$9, 0)</f>
        <v>0</v>
      </c>
      <c r="K5867" s="2">
        <f>MAX(E5867*Inputs!$B$5 - B5867 - Inputs!$B$8, 0) * H5867</f>
        <v>0</v>
      </c>
      <c r="L5867" s="2">
        <f>IF(B5867 &gt;= D5867*Inputs!$B$10, MAX(B5867 - E5867/Inputs!$B$5 - Inputs!$B$8, 0) * I5867, 0)</f>
        <v>0</v>
      </c>
      <c r="M5867" s="2">
        <f t="shared" si="1094"/>
        <v>0</v>
      </c>
      <c r="N5867" s="3" t="str">
        <f t="shared" si="1095"/>
        <v>Idle</v>
      </c>
      <c r="O5867" s="3" t="str">
        <f t="shared" si="1103"/>
        <v>Idle</v>
      </c>
      <c r="P5867" s="2">
        <f t="shared" si="1096"/>
        <v>0</v>
      </c>
      <c r="Q5867" s="2">
        <f t="shared" si="1097"/>
        <v>0</v>
      </c>
      <c r="R5867" s="2">
        <f t="shared" si="1098"/>
        <v>0</v>
      </c>
      <c r="S5867" s="2">
        <f t="shared" si="1099"/>
        <v>0</v>
      </c>
      <c r="T5867" s="2">
        <f t="shared" si="1100"/>
        <v>0</v>
      </c>
      <c r="U5867" s="2">
        <f>IF(O5867="Reg", R5867 * Inputs!$B$7, 0)</f>
        <v>0</v>
      </c>
      <c r="V5867" s="2">
        <f>MAX(F5867 + P5867*Inputs!$B$15 - (Q5867/Inputs!$B$16) - U5867, 0)</f>
        <v>0</v>
      </c>
    </row>
    <row r="5868" spans="1:22" x14ac:dyDescent="0.3">
      <c r="A5868" s="1">
        <v>46267.416666666657</v>
      </c>
      <c r="B5868" s="2">
        <v>15.204713372451589</v>
      </c>
      <c r="C5868" s="2">
        <v>5.8815858460854438</v>
      </c>
      <c r="D5868" s="2">
        <f t="shared" si="1092"/>
        <v>33.194225538520101</v>
      </c>
      <c r="E5868" s="2">
        <f t="shared" si="1093"/>
        <v>34.675069500604266</v>
      </c>
      <c r="F5868" s="2">
        <f t="shared" si="1101"/>
        <v>0</v>
      </c>
      <c r="G5868" s="2">
        <f t="shared" si="1102"/>
        <v>0</v>
      </c>
      <c r="H5868" s="2">
        <f>MIN(Inputs!$B$2, (Inputs!$B$14 - F5868)/Inputs!$B$15)</f>
        <v>170</v>
      </c>
      <c r="I5868" s="2">
        <f>MAX(MIN(Inputs!$B$2, F5868*Inputs!$B$16, Inputs!$B$14*Inputs!$B$4 - G5868), 0)</f>
        <v>0</v>
      </c>
      <c r="J5868" s="2">
        <f>MAX(MIN(Inputs!$B$2, F5868*Inputs!$B$16, (Inputs!$B$14-F5868)/Inputs!$B$15)*Inputs!$B$9, 0)</f>
        <v>0</v>
      </c>
      <c r="K5868" s="2">
        <f>MAX(E5868*Inputs!$B$5 - B5868 - Inputs!$B$8, 0) * H5868</f>
        <v>0</v>
      </c>
      <c r="L5868" s="2">
        <f>IF(B5868 &gt;= D5868*Inputs!$B$10, MAX(B5868 - E5868/Inputs!$B$5 - Inputs!$B$8, 0) * I5868, 0)</f>
        <v>0</v>
      </c>
      <c r="M5868" s="2">
        <f t="shared" si="1094"/>
        <v>0</v>
      </c>
      <c r="N5868" s="3" t="str">
        <f t="shared" si="1095"/>
        <v>Idle</v>
      </c>
      <c r="O5868" s="3" t="str">
        <f t="shared" si="1103"/>
        <v>Idle</v>
      </c>
      <c r="P5868" s="2">
        <f t="shared" si="1096"/>
        <v>0</v>
      </c>
      <c r="Q5868" s="2">
        <f t="shared" si="1097"/>
        <v>0</v>
      </c>
      <c r="R5868" s="2">
        <f t="shared" si="1098"/>
        <v>0</v>
      </c>
      <c r="S5868" s="2">
        <f t="shared" si="1099"/>
        <v>0</v>
      </c>
      <c r="T5868" s="2">
        <f t="shared" si="1100"/>
        <v>0</v>
      </c>
      <c r="U5868" s="2">
        <f>IF(O5868="Reg", R5868 * Inputs!$B$7, 0)</f>
        <v>0</v>
      </c>
      <c r="V5868" s="2">
        <f>MAX(F5868 + P5868*Inputs!$B$15 - (Q5868/Inputs!$B$16) - U5868, 0)</f>
        <v>0</v>
      </c>
    </row>
    <row r="5869" spans="1:22" x14ac:dyDescent="0.3">
      <c r="A5869" s="1">
        <v>46267.458333333343</v>
      </c>
      <c r="B5869" s="2">
        <v>17.575213240306439</v>
      </c>
      <c r="C5869" s="2">
        <v>3.8086216781476669</v>
      </c>
      <c r="D5869" s="2">
        <f t="shared" si="1092"/>
        <v>33.194225538520101</v>
      </c>
      <c r="E5869" s="2">
        <f t="shared" si="1093"/>
        <v>42.178098954722309</v>
      </c>
      <c r="F5869" s="2">
        <f t="shared" si="1101"/>
        <v>0</v>
      </c>
      <c r="G5869" s="2">
        <f t="shared" si="1102"/>
        <v>0</v>
      </c>
      <c r="H5869" s="2">
        <f>MIN(Inputs!$B$2, (Inputs!$B$14 - F5869)/Inputs!$B$15)</f>
        <v>170</v>
      </c>
      <c r="I5869" s="2">
        <f>MAX(MIN(Inputs!$B$2, F5869*Inputs!$B$16, Inputs!$B$14*Inputs!$B$4 - G5869), 0)</f>
        <v>0</v>
      </c>
      <c r="J5869" s="2">
        <f>MAX(MIN(Inputs!$B$2, F5869*Inputs!$B$16, (Inputs!$B$14-F5869)/Inputs!$B$15)*Inputs!$B$9, 0)</f>
        <v>0</v>
      </c>
      <c r="K5869" s="2">
        <f>MAX(E5869*Inputs!$B$5 - B5869 - Inputs!$B$8, 0) * H5869</f>
        <v>0</v>
      </c>
      <c r="L5869" s="2">
        <f>IF(B5869 &gt;= D5869*Inputs!$B$10, MAX(B5869 - E5869/Inputs!$B$5 - Inputs!$B$8, 0) * I5869, 0)</f>
        <v>0</v>
      </c>
      <c r="M5869" s="2">
        <f t="shared" si="1094"/>
        <v>0</v>
      </c>
      <c r="N5869" s="3" t="str">
        <f t="shared" si="1095"/>
        <v>Idle</v>
      </c>
      <c r="O5869" s="3" t="str">
        <f t="shared" si="1103"/>
        <v>Idle</v>
      </c>
      <c r="P5869" s="2">
        <f t="shared" si="1096"/>
        <v>0</v>
      </c>
      <c r="Q5869" s="2">
        <f t="shared" si="1097"/>
        <v>0</v>
      </c>
      <c r="R5869" s="2">
        <f t="shared" si="1098"/>
        <v>0</v>
      </c>
      <c r="S5869" s="2">
        <f t="shared" si="1099"/>
        <v>0</v>
      </c>
      <c r="T5869" s="2">
        <f t="shared" si="1100"/>
        <v>0</v>
      </c>
      <c r="U5869" s="2">
        <f>IF(O5869="Reg", R5869 * Inputs!$B$7, 0)</f>
        <v>0</v>
      </c>
      <c r="V5869" s="2">
        <f>MAX(F5869 + P5869*Inputs!$B$15 - (Q5869/Inputs!$B$16) - U5869, 0)</f>
        <v>0</v>
      </c>
    </row>
    <row r="5870" spans="1:22" x14ac:dyDescent="0.3">
      <c r="A5870" s="1">
        <v>46267.5</v>
      </c>
      <c r="B5870" s="2">
        <v>31.588119094814029</v>
      </c>
      <c r="C5870" s="2">
        <v>5.3779491091217357</v>
      </c>
      <c r="D5870" s="2">
        <f t="shared" si="1092"/>
        <v>33.194225538520101</v>
      </c>
      <c r="E5870" s="2">
        <f t="shared" si="1093"/>
        <v>60.826283576906036</v>
      </c>
      <c r="F5870" s="2">
        <f t="shared" si="1101"/>
        <v>0</v>
      </c>
      <c r="G5870" s="2">
        <f t="shared" si="1102"/>
        <v>0</v>
      </c>
      <c r="H5870" s="2">
        <f>MIN(Inputs!$B$2, (Inputs!$B$14 - F5870)/Inputs!$B$15)</f>
        <v>170</v>
      </c>
      <c r="I5870" s="2">
        <f>MAX(MIN(Inputs!$B$2, F5870*Inputs!$B$16, Inputs!$B$14*Inputs!$B$4 - G5870), 0)</f>
        <v>0</v>
      </c>
      <c r="J5870" s="2">
        <f>MAX(MIN(Inputs!$B$2, F5870*Inputs!$B$16, (Inputs!$B$14-F5870)/Inputs!$B$15)*Inputs!$B$9, 0)</f>
        <v>0</v>
      </c>
      <c r="K5870" s="2">
        <f>MAX(E5870*Inputs!$B$5 - B5870 - Inputs!$B$8, 0) * H5870</f>
        <v>329.63177698675804</v>
      </c>
      <c r="L5870" s="2">
        <f>IF(B5870 &gt;= D5870*Inputs!$B$10, MAX(B5870 - E5870/Inputs!$B$5 - Inputs!$B$8, 0) * I5870, 0)</f>
        <v>0</v>
      </c>
      <c r="M5870" s="2">
        <f t="shared" si="1094"/>
        <v>0</v>
      </c>
      <c r="N5870" s="3" t="str">
        <f t="shared" si="1095"/>
        <v>Charge</v>
      </c>
      <c r="O5870" s="3" t="str">
        <f t="shared" si="1103"/>
        <v>Charge</v>
      </c>
      <c r="P5870" s="2">
        <f t="shared" si="1096"/>
        <v>170</v>
      </c>
      <c r="Q5870" s="2">
        <f t="shared" si="1097"/>
        <v>0</v>
      </c>
      <c r="R5870" s="2">
        <f t="shared" si="1098"/>
        <v>0</v>
      </c>
      <c r="S5870" s="2">
        <f t="shared" si="1099"/>
        <v>-5369.9802461183854</v>
      </c>
      <c r="T5870" s="2">
        <f t="shared" si="1100"/>
        <v>0</v>
      </c>
      <c r="U5870" s="2">
        <f>IF(O5870="Reg", R5870 * Inputs!$B$7, 0)</f>
        <v>0</v>
      </c>
      <c r="V5870" s="2">
        <f>MAX(F5870 + P5870*Inputs!$B$15 - (Q5870/Inputs!$B$16) - U5870, 0)</f>
        <v>170</v>
      </c>
    </row>
    <row r="5871" spans="1:22" x14ac:dyDescent="0.3">
      <c r="A5871" s="1">
        <v>46267.541666666657</v>
      </c>
      <c r="B5871" s="2">
        <v>35.833453192439841</v>
      </c>
      <c r="C5871" s="2">
        <v>14.12102710336821</v>
      </c>
      <c r="D5871" s="2">
        <f t="shared" si="1092"/>
        <v>33.194225538520101</v>
      </c>
      <c r="E5871" s="2">
        <f t="shared" si="1093"/>
        <v>67.012295595511048</v>
      </c>
      <c r="F5871" s="2">
        <f t="shared" si="1101"/>
        <v>170</v>
      </c>
      <c r="G5871" s="2">
        <f t="shared" si="1102"/>
        <v>0</v>
      </c>
      <c r="H5871" s="2">
        <f>MIN(Inputs!$B$2, (Inputs!$B$14 - F5871)/Inputs!$B$15)</f>
        <v>170</v>
      </c>
      <c r="I5871" s="2">
        <f>MAX(MIN(Inputs!$B$2, F5871*Inputs!$B$16, Inputs!$B$14*Inputs!$B$4 - G5871), 0)</f>
        <v>170</v>
      </c>
      <c r="J5871" s="2">
        <f>MAX(MIN(Inputs!$B$2, F5871*Inputs!$B$16, (Inputs!$B$14-F5871)/Inputs!$B$15)*Inputs!$B$9, 0)</f>
        <v>136</v>
      </c>
      <c r="K5871" s="2">
        <f>MAX(E5871*Inputs!$B$5 - B5871 - Inputs!$B$8, 0) * H5871</f>
        <v>533.35237837368004</v>
      </c>
      <c r="L5871" s="2">
        <f>IF(B5871 &gt;= D5871*Inputs!$B$10, MAX(B5871 - E5871/Inputs!$B$5 - Inputs!$B$8, 0) * I5871, 0)</f>
        <v>0</v>
      </c>
      <c r="M5871" s="2">
        <f t="shared" si="1094"/>
        <v>1920.4596860580766</v>
      </c>
      <c r="N5871" s="3" t="str">
        <f t="shared" si="1095"/>
        <v>Reg</v>
      </c>
      <c r="O5871" s="3" t="str">
        <f t="shared" si="1103"/>
        <v>Charge</v>
      </c>
      <c r="P5871" s="2">
        <f t="shared" si="1096"/>
        <v>170</v>
      </c>
      <c r="Q5871" s="2">
        <f t="shared" si="1097"/>
        <v>0</v>
      </c>
      <c r="R5871" s="2">
        <f t="shared" si="1098"/>
        <v>0</v>
      </c>
      <c r="S5871" s="2">
        <f t="shared" si="1099"/>
        <v>-6091.6870427147733</v>
      </c>
      <c r="T5871" s="2">
        <f t="shared" si="1100"/>
        <v>0</v>
      </c>
      <c r="U5871" s="2">
        <f>IF(O5871="Reg", R5871 * Inputs!$B$7, 0)</f>
        <v>0</v>
      </c>
      <c r="V5871" s="2">
        <f>MAX(F5871 + P5871*Inputs!$B$15 - (Q5871/Inputs!$B$16) - U5871, 0)</f>
        <v>340</v>
      </c>
    </row>
    <row r="5872" spans="1:22" x14ac:dyDescent="0.3">
      <c r="A5872" s="1">
        <v>46267.583333333343</v>
      </c>
      <c r="B5872" s="2">
        <v>56.833341129612961</v>
      </c>
      <c r="C5872" s="2">
        <v>1.899529270114809</v>
      </c>
      <c r="D5872" s="2">
        <f t="shared" si="1092"/>
        <v>33.194225538520101</v>
      </c>
      <c r="E5872" s="2">
        <f t="shared" si="1093"/>
        <v>72.18535952354911</v>
      </c>
      <c r="F5872" s="2">
        <f t="shared" si="1101"/>
        <v>340</v>
      </c>
      <c r="G5872" s="2">
        <f t="shared" si="1102"/>
        <v>0</v>
      </c>
      <c r="H5872" s="2">
        <f>MIN(Inputs!$B$2, (Inputs!$B$14 - F5872)/Inputs!$B$15)</f>
        <v>0</v>
      </c>
      <c r="I5872" s="2">
        <f>MAX(MIN(Inputs!$B$2, F5872*Inputs!$B$16, Inputs!$B$14*Inputs!$B$4 - G5872), 0)</f>
        <v>170</v>
      </c>
      <c r="J5872" s="2">
        <f>MAX(MIN(Inputs!$B$2, F5872*Inputs!$B$16, (Inputs!$B$14-F5872)/Inputs!$B$15)*Inputs!$B$9, 0)</f>
        <v>0</v>
      </c>
      <c r="K5872" s="2">
        <f>MAX(E5872*Inputs!$B$5 - B5872 - Inputs!$B$8, 0) * H5872</f>
        <v>0</v>
      </c>
      <c r="L5872" s="2">
        <f>IF(B5872 &gt;= D5872*Inputs!$B$10, MAX(B5872 - E5872/Inputs!$B$5 - Inputs!$B$8, 0) * I5872, 0)</f>
        <v>0</v>
      </c>
      <c r="M5872" s="2">
        <f t="shared" si="1094"/>
        <v>0</v>
      </c>
      <c r="N5872" s="3" t="str">
        <f t="shared" si="1095"/>
        <v>Idle</v>
      </c>
      <c r="O5872" s="3" t="str">
        <f t="shared" si="1103"/>
        <v>Idle</v>
      </c>
      <c r="P5872" s="2">
        <f t="shared" si="1096"/>
        <v>0</v>
      </c>
      <c r="Q5872" s="2">
        <f t="shared" si="1097"/>
        <v>0</v>
      </c>
      <c r="R5872" s="2">
        <f t="shared" si="1098"/>
        <v>0</v>
      </c>
      <c r="S5872" s="2">
        <f t="shared" si="1099"/>
        <v>0</v>
      </c>
      <c r="T5872" s="2">
        <f t="shared" si="1100"/>
        <v>0</v>
      </c>
      <c r="U5872" s="2">
        <f>IF(O5872="Reg", R5872 * Inputs!$B$7, 0)</f>
        <v>0</v>
      </c>
      <c r="V5872" s="2">
        <f>MAX(F5872 + P5872*Inputs!$B$15 - (Q5872/Inputs!$B$16) - U5872, 0)</f>
        <v>340</v>
      </c>
    </row>
    <row r="5873" spans="1:22" x14ac:dyDescent="0.3">
      <c r="A5873" s="1">
        <v>46267.625</v>
      </c>
      <c r="B5873" s="2">
        <v>51.015576974000737</v>
      </c>
      <c r="C5873" s="2">
        <v>8.1073957007790192</v>
      </c>
      <c r="D5873" s="2">
        <f t="shared" si="1092"/>
        <v>33.194225538520101</v>
      </c>
      <c r="E5873" s="2">
        <f t="shared" si="1093"/>
        <v>71.822212903725656</v>
      </c>
      <c r="F5873" s="2">
        <f t="shared" si="1101"/>
        <v>340</v>
      </c>
      <c r="G5873" s="2">
        <f t="shared" si="1102"/>
        <v>0</v>
      </c>
      <c r="H5873" s="2">
        <f>MIN(Inputs!$B$2, (Inputs!$B$14 - F5873)/Inputs!$B$15)</f>
        <v>0</v>
      </c>
      <c r="I5873" s="2">
        <f>MAX(MIN(Inputs!$B$2, F5873*Inputs!$B$16, Inputs!$B$14*Inputs!$B$4 - G5873), 0)</f>
        <v>170</v>
      </c>
      <c r="J5873" s="2">
        <f>MAX(MIN(Inputs!$B$2, F5873*Inputs!$B$16, (Inputs!$B$14-F5873)/Inputs!$B$15)*Inputs!$B$9, 0)</f>
        <v>0</v>
      </c>
      <c r="K5873" s="2">
        <f>MAX(E5873*Inputs!$B$5 - B5873 - Inputs!$B$8, 0) * H5873</f>
        <v>0</v>
      </c>
      <c r="L5873" s="2">
        <f>IF(B5873 &gt;= D5873*Inputs!$B$10, MAX(B5873 - E5873/Inputs!$B$5 - Inputs!$B$8, 0) * I5873, 0)</f>
        <v>0</v>
      </c>
      <c r="M5873" s="2">
        <f t="shared" si="1094"/>
        <v>0</v>
      </c>
      <c r="N5873" s="3" t="str">
        <f t="shared" si="1095"/>
        <v>Idle</v>
      </c>
      <c r="O5873" s="3" t="str">
        <f t="shared" si="1103"/>
        <v>Idle</v>
      </c>
      <c r="P5873" s="2">
        <f t="shared" si="1096"/>
        <v>0</v>
      </c>
      <c r="Q5873" s="2">
        <f t="shared" si="1097"/>
        <v>0</v>
      </c>
      <c r="R5873" s="2">
        <f t="shared" si="1098"/>
        <v>0</v>
      </c>
      <c r="S5873" s="2">
        <f t="shared" si="1099"/>
        <v>0</v>
      </c>
      <c r="T5873" s="2">
        <f t="shared" si="1100"/>
        <v>0</v>
      </c>
      <c r="U5873" s="2">
        <f>IF(O5873="Reg", R5873 * Inputs!$B$7, 0)</f>
        <v>0</v>
      </c>
      <c r="V5873" s="2">
        <f>MAX(F5873 + P5873*Inputs!$B$15 - (Q5873/Inputs!$B$16) - U5873, 0)</f>
        <v>340</v>
      </c>
    </row>
    <row r="5874" spans="1:22" x14ac:dyDescent="0.3">
      <c r="A5874" s="1">
        <v>46267.666666666657</v>
      </c>
      <c r="B5874" s="2">
        <v>60.222890097159834</v>
      </c>
      <c r="C5874" s="2">
        <v>15.59976909007313</v>
      </c>
      <c r="D5874" s="2">
        <f t="shared" si="1092"/>
        <v>33.194225538520101</v>
      </c>
      <c r="E5874" s="2">
        <f t="shared" si="1093"/>
        <v>72.089797143663077</v>
      </c>
      <c r="F5874" s="2">
        <f t="shared" si="1101"/>
        <v>340</v>
      </c>
      <c r="G5874" s="2">
        <f t="shared" si="1102"/>
        <v>0</v>
      </c>
      <c r="H5874" s="2">
        <f>MIN(Inputs!$B$2, (Inputs!$B$14 - F5874)/Inputs!$B$15)</f>
        <v>0</v>
      </c>
      <c r="I5874" s="2">
        <f>MAX(MIN(Inputs!$B$2, F5874*Inputs!$B$16, Inputs!$B$14*Inputs!$B$4 - G5874), 0)</f>
        <v>170</v>
      </c>
      <c r="J5874" s="2">
        <f>MAX(MIN(Inputs!$B$2, F5874*Inputs!$B$16, (Inputs!$B$14-F5874)/Inputs!$B$15)*Inputs!$B$9, 0)</f>
        <v>0</v>
      </c>
      <c r="K5874" s="2">
        <f>MAX(E5874*Inputs!$B$5 - B5874 - Inputs!$B$8, 0) * H5874</f>
        <v>0</v>
      </c>
      <c r="L5874" s="2">
        <f>IF(B5874 &gt;= D5874*Inputs!$B$10, MAX(B5874 - E5874/Inputs!$B$5 - Inputs!$B$8, 0) * I5874, 0)</f>
        <v>0</v>
      </c>
      <c r="M5874" s="2">
        <f t="shared" si="1094"/>
        <v>0</v>
      </c>
      <c r="N5874" s="3" t="str">
        <f t="shared" si="1095"/>
        <v>Idle</v>
      </c>
      <c r="O5874" s="3" t="str">
        <f t="shared" si="1103"/>
        <v>Idle</v>
      </c>
      <c r="P5874" s="2">
        <f t="shared" si="1096"/>
        <v>0</v>
      </c>
      <c r="Q5874" s="2">
        <f t="shared" si="1097"/>
        <v>0</v>
      </c>
      <c r="R5874" s="2">
        <f t="shared" si="1098"/>
        <v>0</v>
      </c>
      <c r="S5874" s="2">
        <f t="shared" si="1099"/>
        <v>0</v>
      </c>
      <c r="T5874" s="2">
        <f t="shared" si="1100"/>
        <v>0</v>
      </c>
      <c r="U5874" s="2">
        <f>IF(O5874="Reg", R5874 * Inputs!$B$7, 0)</f>
        <v>0</v>
      </c>
      <c r="V5874" s="2">
        <f>MAX(F5874 + P5874*Inputs!$B$15 - (Q5874/Inputs!$B$16) - U5874, 0)</f>
        <v>340</v>
      </c>
    </row>
    <row r="5875" spans="1:22" x14ac:dyDescent="0.3">
      <c r="A5875" s="1">
        <v>46267.708333333343</v>
      </c>
      <c r="B5875" s="2">
        <v>129.4643209734088</v>
      </c>
      <c r="C5875" s="2">
        <v>3.7272143730458529</v>
      </c>
      <c r="D5875" s="2">
        <f t="shared" si="1092"/>
        <v>33.194225538520101</v>
      </c>
      <c r="E5875" s="2">
        <f t="shared" si="1093"/>
        <v>70.551142042471056</v>
      </c>
      <c r="F5875" s="2">
        <f t="shared" si="1101"/>
        <v>340</v>
      </c>
      <c r="G5875" s="2">
        <f t="shared" si="1102"/>
        <v>0</v>
      </c>
      <c r="H5875" s="2">
        <f>MIN(Inputs!$B$2, (Inputs!$B$14 - F5875)/Inputs!$B$15)</f>
        <v>0</v>
      </c>
      <c r="I5875" s="2">
        <f>MAX(MIN(Inputs!$B$2, F5875*Inputs!$B$16, Inputs!$B$14*Inputs!$B$4 - G5875), 0)</f>
        <v>170</v>
      </c>
      <c r="J5875" s="2">
        <f>MAX(MIN(Inputs!$B$2, F5875*Inputs!$B$16, (Inputs!$B$14-F5875)/Inputs!$B$15)*Inputs!$B$9, 0)</f>
        <v>0</v>
      </c>
      <c r="K5875" s="2">
        <f>MAX(E5875*Inputs!$B$5 - B5875 - Inputs!$B$8, 0) * H5875</f>
        <v>0</v>
      </c>
      <c r="L5875" s="2">
        <f>IF(B5875 &gt;= D5875*Inputs!$B$10, MAX(B5875 - E5875/Inputs!$B$5 - Inputs!$B$8, 0) * I5875, 0)</f>
        <v>4979.7366709112239</v>
      </c>
      <c r="M5875" s="2">
        <f t="shared" si="1094"/>
        <v>0</v>
      </c>
      <c r="N5875" s="3" t="str">
        <f t="shared" si="1095"/>
        <v>Discharge</v>
      </c>
      <c r="O5875" s="3" t="str">
        <f t="shared" si="1103"/>
        <v>Discharge</v>
      </c>
      <c r="P5875" s="2">
        <f t="shared" si="1096"/>
        <v>0</v>
      </c>
      <c r="Q5875" s="2">
        <f t="shared" si="1097"/>
        <v>170</v>
      </c>
      <c r="R5875" s="2">
        <f t="shared" si="1098"/>
        <v>0</v>
      </c>
      <c r="S5875" s="2">
        <f t="shared" si="1099"/>
        <v>22008.934565479496</v>
      </c>
      <c r="T5875" s="2">
        <f t="shared" si="1100"/>
        <v>0</v>
      </c>
      <c r="U5875" s="2">
        <f>IF(O5875="Reg", R5875 * Inputs!$B$7, 0)</f>
        <v>0</v>
      </c>
      <c r="V5875" s="2">
        <f>MAX(F5875 + P5875*Inputs!$B$15 - (Q5875/Inputs!$B$16) - U5875, 0)</f>
        <v>170</v>
      </c>
    </row>
    <row r="5876" spans="1:22" x14ac:dyDescent="0.3">
      <c r="A5876" s="1">
        <v>46267.75</v>
      </c>
      <c r="B5876" s="2">
        <v>68.704191206444094</v>
      </c>
      <c r="C5876" s="2">
        <v>3.4315164693572489</v>
      </c>
      <c r="D5876" s="2">
        <f t="shared" si="1092"/>
        <v>33.194225538520101</v>
      </c>
      <c r="E5876" s="2">
        <f t="shared" si="1093"/>
        <v>55.417623136240302</v>
      </c>
      <c r="F5876" s="2">
        <f t="shared" si="1101"/>
        <v>170</v>
      </c>
      <c r="G5876" s="2">
        <f t="shared" si="1102"/>
        <v>170</v>
      </c>
      <c r="H5876" s="2">
        <f>MIN(Inputs!$B$2, (Inputs!$B$14 - F5876)/Inputs!$B$15)</f>
        <v>170</v>
      </c>
      <c r="I5876" s="2">
        <f>MAX(MIN(Inputs!$B$2, F5876*Inputs!$B$16, Inputs!$B$14*Inputs!$B$4 - G5876), 0)</f>
        <v>170</v>
      </c>
      <c r="J5876" s="2">
        <f>MAX(MIN(Inputs!$B$2, F5876*Inputs!$B$16, (Inputs!$B$14-F5876)/Inputs!$B$15)*Inputs!$B$9, 0)</f>
        <v>136</v>
      </c>
      <c r="K5876" s="2">
        <f>MAX(E5876*Inputs!$B$5 - B5876 - Inputs!$B$8, 0) * H5876</f>
        <v>0</v>
      </c>
      <c r="L5876" s="2">
        <f>IF(B5876 &gt;= D5876*Inputs!$B$10, MAX(B5876 - E5876/Inputs!$B$5 - Inputs!$B$8, 0) * I5876, 0)</f>
        <v>0</v>
      </c>
      <c r="M5876" s="2">
        <f t="shared" si="1094"/>
        <v>466.68623983258584</v>
      </c>
      <c r="N5876" s="3" t="str">
        <f t="shared" si="1095"/>
        <v>Reg</v>
      </c>
      <c r="O5876" s="3" t="str">
        <f t="shared" si="1103"/>
        <v>Discharge</v>
      </c>
      <c r="P5876" s="2">
        <f t="shared" si="1096"/>
        <v>0</v>
      </c>
      <c r="Q5876" s="2">
        <f t="shared" si="1097"/>
        <v>170</v>
      </c>
      <c r="R5876" s="2">
        <f t="shared" si="1098"/>
        <v>0</v>
      </c>
      <c r="S5876" s="2">
        <f t="shared" si="1099"/>
        <v>11679.712505095496</v>
      </c>
      <c r="T5876" s="2">
        <f t="shared" si="1100"/>
        <v>0</v>
      </c>
      <c r="U5876" s="2">
        <f>IF(O5876="Reg", R5876 * Inputs!$B$7, 0)</f>
        <v>0</v>
      </c>
      <c r="V5876" s="2">
        <f>MAX(F5876 + P5876*Inputs!$B$15 - (Q5876/Inputs!$B$16) - U5876, 0)</f>
        <v>0</v>
      </c>
    </row>
    <row r="5877" spans="1:22" x14ac:dyDescent="0.3">
      <c r="A5877" s="1">
        <v>46267.791666666657</v>
      </c>
      <c r="B5877" s="2">
        <v>66.871836760668202</v>
      </c>
      <c r="C5877" s="2">
        <v>11.88438879548157</v>
      </c>
      <c r="D5877" s="2">
        <f t="shared" si="1092"/>
        <v>33.194225538520101</v>
      </c>
      <c r="E5877" s="2">
        <f t="shared" si="1093"/>
        <v>49.018308028400192</v>
      </c>
      <c r="F5877" s="2">
        <f t="shared" si="1101"/>
        <v>0</v>
      </c>
      <c r="G5877" s="2">
        <f t="shared" si="1102"/>
        <v>340</v>
      </c>
      <c r="H5877" s="2">
        <f>MIN(Inputs!$B$2, (Inputs!$B$14 - F5877)/Inputs!$B$15)</f>
        <v>170</v>
      </c>
      <c r="I5877" s="2">
        <f>MAX(MIN(Inputs!$B$2, F5877*Inputs!$B$16, Inputs!$B$14*Inputs!$B$4 - G5877), 0)</f>
        <v>0</v>
      </c>
      <c r="J5877" s="2">
        <f>MAX(MIN(Inputs!$B$2, F5877*Inputs!$B$16, (Inputs!$B$14-F5877)/Inputs!$B$15)*Inputs!$B$9, 0)</f>
        <v>0</v>
      </c>
      <c r="K5877" s="2">
        <f>MAX(E5877*Inputs!$B$5 - B5877 - Inputs!$B$8, 0) * H5877</f>
        <v>0</v>
      </c>
      <c r="L5877" s="2">
        <f>IF(B5877 &gt;= D5877*Inputs!$B$10, MAX(B5877 - E5877/Inputs!$B$5 - Inputs!$B$8, 0) * I5877, 0)</f>
        <v>0</v>
      </c>
      <c r="M5877" s="2">
        <f t="shared" si="1094"/>
        <v>0</v>
      </c>
      <c r="N5877" s="3" t="str">
        <f t="shared" si="1095"/>
        <v>Idle</v>
      </c>
      <c r="O5877" s="3" t="str">
        <f t="shared" si="1103"/>
        <v>Idle</v>
      </c>
      <c r="P5877" s="2">
        <f t="shared" si="1096"/>
        <v>0</v>
      </c>
      <c r="Q5877" s="2">
        <f t="shared" si="1097"/>
        <v>0</v>
      </c>
      <c r="R5877" s="2">
        <f t="shared" si="1098"/>
        <v>0</v>
      </c>
      <c r="S5877" s="2">
        <f t="shared" si="1099"/>
        <v>0</v>
      </c>
      <c r="T5877" s="2">
        <f t="shared" si="1100"/>
        <v>0</v>
      </c>
      <c r="U5877" s="2">
        <f>IF(O5877="Reg", R5877 * Inputs!$B$7, 0)</f>
        <v>0</v>
      </c>
      <c r="V5877" s="2">
        <f>MAX(F5877 + P5877*Inputs!$B$15 - (Q5877/Inputs!$B$16) - U5877, 0)</f>
        <v>0</v>
      </c>
    </row>
    <row r="5878" spans="1:22" x14ac:dyDescent="0.3">
      <c r="A5878" s="1">
        <v>46267.833333333343</v>
      </c>
      <c r="B5878" s="2">
        <v>54.654461410672269</v>
      </c>
      <c r="C5878" s="2">
        <v>7.6541259083300348</v>
      </c>
      <c r="D5878" s="2">
        <f t="shared" si="1092"/>
        <v>33.194225538520101</v>
      </c>
      <c r="E5878" s="2">
        <f t="shared" si="1093"/>
        <v>41.03766968850281</v>
      </c>
      <c r="F5878" s="2">
        <f t="shared" si="1101"/>
        <v>0</v>
      </c>
      <c r="G5878" s="2">
        <f t="shared" si="1102"/>
        <v>340</v>
      </c>
      <c r="H5878" s="2">
        <f>MIN(Inputs!$B$2, (Inputs!$B$14 - F5878)/Inputs!$B$15)</f>
        <v>170</v>
      </c>
      <c r="I5878" s="2">
        <f>MAX(MIN(Inputs!$B$2, F5878*Inputs!$B$16, Inputs!$B$14*Inputs!$B$4 - G5878), 0)</f>
        <v>0</v>
      </c>
      <c r="J5878" s="2">
        <f>MAX(MIN(Inputs!$B$2, F5878*Inputs!$B$16, (Inputs!$B$14-F5878)/Inputs!$B$15)*Inputs!$B$9, 0)</f>
        <v>0</v>
      </c>
      <c r="K5878" s="2">
        <f>MAX(E5878*Inputs!$B$5 - B5878 - Inputs!$B$8, 0) * H5878</f>
        <v>0</v>
      </c>
      <c r="L5878" s="2">
        <f>IF(B5878 &gt;= D5878*Inputs!$B$10, MAX(B5878 - E5878/Inputs!$B$5 - Inputs!$B$8, 0) * I5878, 0)</f>
        <v>0</v>
      </c>
      <c r="M5878" s="2">
        <f t="shared" si="1094"/>
        <v>0</v>
      </c>
      <c r="N5878" s="3" t="str">
        <f t="shared" si="1095"/>
        <v>Idle</v>
      </c>
      <c r="O5878" s="3" t="str">
        <f t="shared" si="1103"/>
        <v>Idle</v>
      </c>
      <c r="P5878" s="2">
        <f t="shared" si="1096"/>
        <v>0</v>
      </c>
      <c r="Q5878" s="2">
        <f t="shared" si="1097"/>
        <v>0</v>
      </c>
      <c r="R5878" s="2">
        <f t="shared" si="1098"/>
        <v>0</v>
      </c>
      <c r="S5878" s="2">
        <f t="shared" si="1099"/>
        <v>0</v>
      </c>
      <c r="T5878" s="2">
        <f t="shared" si="1100"/>
        <v>0</v>
      </c>
      <c r="U5878" s="2">
        <f>IF(O5878="Reg", R5878 * Inputs!$B$7, 0)</f>
        <v>0</v>
      </c>
      <c r="V5878" s="2">
        <f>MAX(F5878 + P5878*Inputs!$B$15 - (Q5878/Inputs!$B$16) - U5878, 0)</f>
        <v>0</v>
      </c>
    </row>
    <row r="5879" spans="1:22" x14ac:dyDescent="0.3">
      <c r="A5879" s="1">
        <v>46267.875</v>
      </c>
      <c r="B5879" s="2">
        <v>52.621082413625217</v>
      </c>
      <c r="C5879" s="2">
        <v>29.443696411386149</v>
      </c>
      <c r="D5879" s="2">
        <f t="shared" si="1092"/>
        <v>33.194225538520101</v>
      </c>
      <c r="E5879" s="2">
        <f t="shared" si="1093"/>
        <v>32.867631469860278</v>
      </c>
      <c r="F5879" s="2">
        <f t="shared" si="1101"/>
        <v>0</v>
      </c>
      <c r="G5879" s="2">
        <f t="shared" si="1102"/>
        <v>340</v>
      </c>
      <c r="H5879" s="2">
        <f>MIN(Inputs!$B$2, (Inputs!$B$14 - F5879)/Inputs!$B$15)</f>
        <v>170</v>
      </c>
      <c r="I5879" s="2">
        <f>MAX(MIN(Inputs!$B$2, F5879*Inputs!$B$16, Inputs!$B$14*Inputs!$B$4 - G5879), 0)</f>
        <v>0</v>
      </c>
      <c r="J5879" s="2">
        <f>MAX(MIN(Inputs!$B$2, F5879*Inputs!$B$16, (Inputs!$B$14-F5879)/Inputs!$B$15)*Inputs!$B$9, 0)</f>
        <v>0</v>
      </c>
      <c r="K5879" s="2">
        <f>MAX(E5879*Inputs!$B$5 - B5879 - Inputs!$B$8, 0) * H5879</f>
        <v>0</v>
      </c>
      <c r="L5879" s="2">
        <f>IF(B5879 &gt;= D5879*Inputs!$B$10, MAX(B5879 - E5879/Inputs!$B$5 - Inputs!$B$8, 0) * I5879, 0)</f>
        <v>0</v>
      </c>
      <c r="M5879" s="2">
        <f t="shared" si="1094"/>
        <v>0</v>
      </c>
      <c r="N5879" s="3" t="str">
        <f t="shared" si="1095"/>
        <v>Idle</v>
      </c>
      <c r="O5879" s="3" t="str">
        <f t="shared" si="1103"/>
        <v>Idle</v>
      </c>
      <c r="P5879" s="2">
        <f t="shared" si="1096"/>
        <v>0</v>
      </c>
      <c r="Q5879" s="2">
        <f t="shared" si="1097"/>
        <v>0</v>
      </c>
      <c r="R5879" s="2">
        <f t="shared" si="1098"/>
        <v>0</v>
      </c>
      <c r="S5879" s="2">
        <f t="shared" si="1099"/>
        <v>0</v>
      </c>
      <c r="T5879" s="2">
        <f t="shared" si="1100"/>
        <v>0</v>
      </c>
      <c r="U5879" s="2">
        <f>IF(O5879="Reg", R5879 * Inputs!$B$7, 0)</f>
        <v>0</v>
      </c>
      <c r="V5879" s="2">
        <f>MAX(F5879 + P5879*Inputs!$B$15 - (Q5879/Inputs!$B$16) - U5879, 0)</f>
        <v>0</v>
      </c>
    </row>
    <row r="5880" spans="1:22" x14ac:dyDescent="0.3">
      <c r="A5880" s="1">
        <v>46267.916666666657</v>
      </c>
      <c r="B5880" s="2">
        <v>50.990959490007768</v>
      </c>
      <c r="C5880" s="2">
        <v>5.6551904904974748</v>
      </c>
      <c r="D5880" s="2">
        <f t="shared" si="1092"/>
        <v>33.194225538520101</v>
      </c>
      <c r="E5880" s="2">
        <f t="shared" si="1093"/>
        <v>24.30565322997937</v>
      </c>
      <c r="F5880" s="2">
        <f t="shared" si="1101"/>
        <v>0</v>
      </c>
      <c r="G5880" s="2">
        <f t="shared" si="1102"/>
        <v>340</v>
      </c>
      <c r="H5880" s="2">
        <f>MIN(Inputs!$B$2, (Inputs!$B$14 - F5880)/Inputs!$B$15)</f>
        <v>170</v>
      </c>
      <c r="I5880" s="2">
        <f>MAX(MIN(Inputs!$B$2, F5880*Inputs!$B$16, Inputs!$B$14*Inputs!$B$4 - G5880), 0)</f>
        <v>0</v>
      </c>
      <c r="J5880" s="2">
        <f>MAX(MIN(Inputs!$B$2, F5880*Inputs!$B$16, (Inputs!$B$14-F5880)/Inputs!$B$15)*Inputs!$B$9, 0)</f>
        <v>0</v>
      </c>
      <c r="K5880" s="2">
        <f>MAX(E5880*Inputs!$B$5 - B5880 - Inputs!$B$8, 0) * H5880</f>
        <v>0</v>
      </c>
      <c r="L5880" s="2">
        <f>IF(B5880 &gt;= D5880*Inputs!$B$10, MAX(B5880 - E5880/Inputs!$B$5 - Inputs!$B$8, 0) * I5880, 0)</f>
        <v>0</v>
      </c>
      <c r="M5880" s="2">
        <f t="shared" si="1094"/>
        <v>0</v>
      </c>
      <c r="N5880" s="3" t="str">
        <f t="shared" si="1095"/>
        <v>Idle</v>
      </c>
      <c r="O5880" s="3" t="str">
        <f t="shared" si="1103"/>
        <v>Idle</v>
      </c>
      <c r="P5880" s="2">
        <f t="shared" si="1096"/>
        <v>0</v>
      </c>
      <c r="Q5880" s="2">
        <f t="shared" si="1097"/>
        <v>0</v>
      </c>
      <c r="R5880" s="2">
        <f t="shared" si="1098"/>
        <v>0</v>
      </c>
      <c r="S5880" s="2">
        <f t="shared" si="1099"/>
        <v>0</v>
      </c>
      <c r="T5880" s="2">
        <f t="shared" si="1100"/>
        <v>0</v>
      </c>
      <c r="U5880" s="2">
        <f>IF(O5880="Reg", R5880 * Inputs!$B$7, 0)</f>
        <v>0</v>
      </c>
      <c r="V5880" s="2">
        <f>MAX(F5880 + P5880*Inputs!$B$15 - (Q5880/Inputs!$B$16) - U5880, 0)</f>
        <v>0</v>
      </c>
    </row>
    <row r="5881" spans="1:22" x14ac:dyDescent="0.3">
      <c r="A5881" s="1">
        <v>46267.958333333343</v>
      </c>
      <c r="B5881" s="2">
        <v>38.663207536024302</v>
      </c>
      <c r="C5881" s="2">
        <v>36.941390438501493</v>
      </c>
      <c r="D5881" s="2">
        <f t="shared" si="1092"/>
        <v>33.194225538520101</v>
      </c>
      <c r="E5881" s="2">
        <f t="shared" si="1093"/>
        <v>15.807159981644743</v>
      </c>
      <c r="F5881" s="2">
        <f t="shared" si="1101"/>
        <v>0</v>
      </c>
      <c r="G5881" s="2">
        <f t="shared" si="1102"/>
        <v>340</v>
      </c>
      <c r="H5881" s="2">
        <f>MIN(Inputs!$B$2, (Inputs!$B$14 - F5881)/Inputs!$B$15)</f>
        <v>170</v>
      </c>
      <c r="I5881" s="2">
        <f>MAX(MIN(Inputs!$B$2, F5881*Inputs!$B$16, Inputs!$B$14*Inputs!$B$4 - G5881), 0)</f>
        <v>0</v>
      </c>
      <c r="J5881" s="2">
        <f>MAX(MIN(Inputs!$B$2, F5881*Inputs!$B$16, (Inputs!$B$14-F5881)/Inputs!$B$15)*Inputs!$B$9, 0)</f>
        <v>0</v>
      </c>
      <c r="K5881" s="2">
        <f>MAX(E5881*Inputs!$B$5 - B5881 - Inputs!$B$8, 0) * H5881</f>
        <v>0</v>
      </c>
      <c r="L5881" s="2">
        <f>IF(B5881 &gt;= D5881*Inputs!$B$10, MAX(B5881 - E5881/Inputs!$B$5 - Inputs!$B$8, 0) * I5881, 0)</f>
        <v>0</v>
      </c>
      <c r="M5881" s="2">
        <f t="shared" si="1094"/>
        <v>0</v>
      </c>
      <c r="N5881" s="3" t="str">
        <f t="shared" si="1095"/>
        <v>Idle</v>
      </c>
      <c r="O5881" s="3" t="str">
        <f t="shared" si="1103"/>
        <v>Idle</v>
      </c>
      <c r="P5881" s="2">
        <f t="shared" si="1096"/>
        <v>0</v>
      </c>
      <c r="Q5881" s="2">
        <f t="shared" si="1097"/>
        <v>0</v>
      </c>
      <c r="R5881" s="2">
        <f t="shared" si="1098"/>
        <v>0</v>
      </c>
      <c r="S5881" s="2">
        <f t="shared" si="1099"/>
        <v>0</v>
      </c>
      <c r="T5881" s="2">
        <f t="shared" si="1100"/>
        <v>0</v>
      </c>
      <c r="U5881" s="2">
        <f>IF(O5881="Reg", R5881 * Inputs!$B$7, 0)</f>
        <v>0</v>
      </c>
      <c r="V5881" s="2">
        <f>MAX(F5881 + P5881*Inputs!$B$15 - (Q5881/Inputs!$B$16) - U5881, 0)</f>
        <v>0</v>
      </c>
    </row>
    <row r="5882" spans="1:22" x14ac:dyDescent="0.3">
      <c r="A5882" s="1">
        <v>46268</v>
      </c>
      <c r="B5882" s="2">
        <v>30.30830055940342</v>
      </c>
      <c r="C5882" s="2">
        <v>4.7697376653028547</v>
      </c>
      <c r="D5882" s="2">
        <f t="shared" si="1092"/>
        <v>38.171539415130404</v>
      </c>
      <c r="E5882" s="2">
        <f t="shared" si="1093"/>
        <v>9.3870745694543327</v>
      </c>
      <c r="F5882" s="2">
        <f t="shared" si="1101"/>
        <v>0</v>
      </c>
      <c r="G5882" s="2">
        <f t="shared" si="1102"/>
        <v>0</v>
      </c>
      <c r="H5882" s="2">
        <f>MIN(Inputs!$B$2, (Inputs!$B$14 - F5882)/Inputs!$B$15)</f>
        <v>170</v>
      </c>
      <c r="I5882" s="2">
        <f>MAX(MIN(Inputs!$B$2, F5882*Inputs!$B$16, Inputs!$B$14*Inputs!$B$4 - G5882), 0)</f>
        <v>0</v>
      </c>
      <c r="J5882" s="2">
        <f>MAX(MIN(Inputs!$B$2, F5882*Inputs!$B$16, (Inputs!$B$14-F5882)/Inputs!$B$15)*Inputs!$B$9, 0)</f>
        <v>0</v>
      </c>
      <c r="K5882" s="2">
        <f>MAX(E5882*Inputs!$B$5 - B5882 - Inputs!$B$8, 0) * H5882</f>
        <v>0</v>
      </c>
      <c r="L5882" s="2">
        <f>IF(B5882 &gt;= D5882*Inputs!$B$10, MAX(B5882 - E5882/Inputs!$B$5 - Inputs!$B$8, 0) * I5882, 0)</f>
        <v>0</v>
      </c>
      <c r="M5882" s="2">
        <f t="shared" si="1094"/>
        <v>0</v>
      </c>
      <c r="N5882" s="3" t="str">
        <f t="shared" si="1095"/>
        <v>Idle</v>
      </c>
      <c r="O5882" s="3" t="str">
        <f t="shared" si="1103"/>
        <v>Idle</v>
      </c>
      <c r="P5882" s="2">
        <f t="shared" si="1096"/>
        <v>0</v>
      </c>
      <c r="Q5882" s="2">
        <f t="shared" si="1097"/>
        <v>0</v>
      </c>
      <c r="R5882" s="2">
        <f t="shared" si="1098"/>
        <v>0</v>
      </c>
      <c r="S5882" s="2">
        <f t="shared" si="1099"/>
        <v>0</v>
      </c>
      <c r="T5882" s="2">
        <f t="shared" si="1100"/>
        <v>0</v>
      </c>
      <c r="U5882" s="2">
        <f>IF(O5882="Reg", R5882 * Inputs!$B$7, 0)</f>
        <v>0</v>
      </c>
      <c r="V5882" s="2">
        <f>MAX(F5882 + P5882*Inputs!$B$15 - (Q5882/Inputs!$B$16) - U5882, 0)</f>
        <v>0</v>
      </c>
    </row>
    <row r="5883" spans="1:22" x14ac:dyDescent="0.3">
      <c r="A5883" s="1">
        <v>46268.041666666657</v>
      </c>
      <c r="B5883" s="2">
        <v>18.988006721283849</v>
      </c>
      <c r="C5883" s="2">
        <v>1.8985736480422191</v>
      </c>
      <c r="D5883" s="2">
        <f t="shared" si="1092"/>
        <v>38.171539415130404</v>
      </c>
      <c r="E5883" s="2">
        <f t="shared" si="1093"/>
        <v>4.3356911428870939</v>
      </c>
      <c r="F5883" s="2">
        <f t="shared" si="1101"/>
        <v>0</v>
      </c>
      <c r="G5883" s="2">
        <f t="shared" si="1102"/>
        <v>0</v>
      </c>
      <c r="H5883" s="2">
        <f>MIN(Inputs!$B$2, (Inputs!$B$14 - F5883)/Inputs!$B$15)</f>
        <v>170</v>
      </c>
      <c r="I5883" s="2">
        <f>MAX(MIN(Inputs!$B$2, F5883*Inputs!$B$16, Inputs!$B$14*Inputs!$B$4 - G5883), 0)</f>
        <v>0</v>
      </c>
      <c r="J5883" s="2">
        <f>MAX(MIN(Inputs!$B$2, F5883*Inputs!$B$16, (Inputs!$B$14-F5883)/Inputs!$B$15)*Inputs!$B$9, 0)</f>
        <v>0</v>
      </c>
      <c r="K5883" s="2">
        <f>MAX(E5883*Inputs!$B$5 - B5883 - Inputs!$B$8, 0) * H5883</f>
        <v>0</v>
      </c>
      <c r="L5883" s="2">
        <f>IF(B5883 &gt;= D5883*Inputs!$B$10, MAX(B5883 - E5883/Inputs!$B$5 - Inputs!$B$8, 0) * I5883, 0)</f>
        <v>0</v>
      </c>
      <c r="M5883" s="2">
        <f t="shared" si="1094"/>
        <v>0</v>
      </c>
      <c r="N5883" s="3" t="str">
        <f t="shared" si="1095"/>
        <v>Idle</v>
      </c>
      <c r="O5883" s="3" t="str">
        <f t="shared" si="1103"/>
        <v>Idle</v>
      </c>
      <c r="P5883" s="2">
        <f t="shared" si="1096"/>
        <v>0</v>
      </c>
      <c r="Q5883" s="2">
        <f t="shared" si="1097"/>
        <v>0</v>
      </c>
      <c r="R5883" s="2">
        <f t="shared" si="1098"/>
        <v>0</v>
      </c>
      <c r="S5883" s="2">
        <f t="shared" si="1099"/>
        <v>0</v>
      </c>
      <c r="T5883" s="2">
        <f t="shared" si="1100"/>
        <v>0</v>
      </c>
      <c r="U5883" s="2">
        <f>IF(O5883="Reg", R5883 * Inputs!$B$7, 0)</f>
        <v>0</v>
      </c>
      <c r="V5883" s="2">
        <f>MAX(F5883 + P5883*Inputs!$B$15 - (Q5883/Inputs!$B$16) - U5883, 0)</f>
        <v>0</v>
      </c>
    </row>
    <row r="5884" spans="1:22" x14ac:dyDescent="0.3">
      <c r="A5884" s="1">
        <v>46268.083333333343</v>
      </c>
      <c r="B5884" s="2">
        <v>5.6342320988170984</v>
      </c>
      <c r="C5884" s="2">
        <v>12.63076944651187</v>
      </c>
      <c r="D5884" s="2">
        <f t="shared" si="1092"/>
        <v>38.171539415130404</v>
      </c>
      <c r="E5884" s="2">
        <f t="shared" si="1093"/>
        <v>1.1710233560064529</v>
      </c>
      <c r="F5884" s="2">
        <f t="shared" si="1101"/>
        <v>0</v>
      </c>
      <c r="G5884" s="2">
        <f t="shared" si="1102"/>
        <v>0</v>
      </c>
      <c r="H5884" s="2">
        <f>MIN(Inputs!$B$2, (Inputs!$B$14 - F5884)/Inputs!$B$15)</f>
        <v>170</v>
      </c>
      <c r="I5884" s="2">
        <f>MAX(MIN(Inputs!$B$2, F5884*Inputs!$B$16, Inputs!$B$14*Inputs!$B$4 - G5884), 0)</f>
        <v>0</v>
      </c>
      <c r="J5884" s="2">
        <f>MAX(MIN(Inputs!$B$2, F5884*Inputs!$B$16, (Inputs!$B$14-F5884)/Inputs!$B$15)*Inputs!$B$9, 0)</f>
        <v>0</v>
      </c>
      <c r="K5884" s="2">
        <f>MAX(E5884*Inputs!$B$5 - B5884 - Inputs!$B$8, 0) * H5884</f>
        <v>0</v>
      </c>
      <c r="L5884" s="2">
        <f>IF(B5884 &gt;= D5884*Inputs!$B$10, MAX(B5884 - E5884/Inputs!$B$5 - Inputs!$B$8, 0) * I5884, 0)</f>
        <v>0</v>
      </c>
      <c r="M5884" s="2">
        <f t="shared" si="1094"/>
        <v>0</v>
      </c>
      <c r="N5884" s="3" t="str">
        <f t="shared" si="1095"/>
        <v>Idle</v>
      </c>
      <c r="O5884" s="3" t="str">
        <f t="shared" si="1103"/>
        <v>Idle</v>
      </c>
      <c r="P5884" s="2">
        <f t="shared" si="1096"/>
        <v>0</v>
      </c>
      <c r="Q5884" s="2">
        <f t="shared" si="1097"/>
        <v>0</v>
      </c>
      <c r="R5884" s="2">
        <f t="shared" si="1098"/>
        <v>0</v>
      </c>
      <c r="S5884" s="2">
        <f t="shared" si="1099"/>
        <v>0</v>
      </c>
      <c r="T5884" s="2">
        <f t="shared" si="1100"/>
        <v>0</v>
      </c>
      <c r="U5884" s="2">
        <f>IF(O5884="Reg", R5884 * Inputs!$B$7, 0)</f>
        <v>0</v>
      </c>
      <c r="V5884" s="2">
        <f>MAX(F5884 + P5884*Inputs!$B$15 - (Q5884/Inputs!$B$16) - U5884, 0)</f>
        <v>0</v>
      </c>
    </row>
    <row r="5885" spans="1:22" x14ac:dyDescent="0.3">
      <c r="A5885" s="1">
        <v>46268.125</v>
      </c>
      <c r="B5885" s="2">
        <v>1.2492129743397771</v>
      </c>
      <c r="C5885" s="2">
        <v>20.650205994427839</v>
      </c>
      <c r="D5885" s="2">
        <f t="shared" si="1092"/>
        <v>38.171539415130404</v>
      </c>
      <c r="E5885" s="2">
        <f t="shared" si="1093"/>
        <v>0.89437653857012445</v>
      </c>
      <c r="F5885" s="2">
        <f t="shared" si="1101"/>
        <v>0</v>
      </c>
      <c r="G5885" s="2">
        <f t="shared" si="1102"/>
        <v>0</v>
      </c>
      <c r="H5885" s="2">
        <f>MIN(Inputs!$B$2, (Inputs!$B$14 - F5885)/Inputs!$B$15)</f>
        <v>170</v>
      </c>
      <c r="I5885" s="2">
        <f>MAX(MIN(Inputs!$B$2, F5885*Inputs!$B$16, Inputs!$B$14*Inputs!$B$4 - G5885), 0)</f>
        <v>0</v>
      </c>
      <c r="J5885" s="2">
        <f>MAX(MIN(Inputs!$B$2, F5885*Inputs!$B$16, (Inputs!$B$14-F5885)/Inputs!$B$15)*Inputs!$B$9, 0)</f>
        <v>0</v>
      </c>
      <c r="K5885" s="2">
        <f>MAX(E5885*Inputs!$B$5 - B5885 - Inputs!$B$8, 0) * H5885</f>
        <v>0</v>
      </c>
      <c r="L5885" s="2">
        <f>IF(B5885 &gt;= D5885*Inputs!$B$10, MAX(B5885 - E5885/Inputs!$B$5 - Inputs!$B$8, 0) * I5885, 0)</f>
        <v>0</v>
      </c>
      <c r="M5885" s="2">
        <f t="shared" si="1094"/>
        <v>0</v>
      </c>
      <c r="N5885" s="3" t="str">
        <f t="shared" si="1095"/>
        <v>Idle</v>
      </c>
      <c r="O5885" s="3" t="str">
        <f t="shared" si="1103"/>
        <v>Idle</v>
      </c>
      <c r="P5885" s="2">
        <f t="shared" si="1096"/>
        <v>0</v>
      </c>
      <c r="Q5885" s="2">
        <f t="shared" si="1097"/>
        <v>0</v>
      </c>
      <c r="R5885" s="2">
        <f t="shared" si="1098"/>
        <v>0</v>
      </c>
      <c r="S5885" s="2">
        <f t="shared" si="1099"/>
        <v>0</v>
      </c>
      <c r="T5885" s="2">
        <f t="shared" si="1100"/>
        <v>0</v>
      </c>
      <c r="U5885" s="2">
        <f>IF(O5885="Reg", R5885 * Inputs!$B$7, 0)</f>
        <v>0</v>
      </c>
      <c r="V5885" s="2">
        <f>MAX(F5885 + P5885*Inputs!$B$15 - (Q5885/Inputs!$B$16) - U5885, 0)</f>
        <v>0</v>
      </c>
    </row>
    <row r="5886" spans="1:22" x14ac:dyDescent="0.3">
      <c r="A5886" s="1">
        <v>46268.166666666657</v>
      </c>
      <c r="B5886" s="2">
        <v>0</v>
      </c>
      <c r="C5886" s="2">
        <v>12.8719694421161</v>
      </c>
      <c r="D5886" s="2">
        <f t="shared" si="1092"/>
        <v>38.171539415130404</v>
      </c>
      <c r="E5886" s="2">
        <f t="shared" si="1093"/>
        <v>0.68617437618016153</v>
      </c>
      <c r="F5886" s="2">
        <f t="shared" si="1101"/>
        <v>0</v>
      </c>
      <c r="G5886" s="2">
        <f t="shared" si="1102"/>
        <v>0</v>
      </c>
      <c r="H5886" s="2">
        <f>MIN(Inputs!$B$2, (Inputs!$B$14 - F5886)/Inputs!$B$15)</f>
        <v>170</v>
      </c>
      <c r="I5886" s="2">
        <f>MAX(MIN(Inputs!$B$2, F5886*Inputs!$B$16, Inputs!$B$14*Inputs!$B$4 - G5886), 0)</f>
        <v>0</v>
      </c>
      <c r="J5886" s="2">
        <f>MAX(MIN(Inputs!$B$2, F5886*Inputs!$B$16, (Inputs!$B$14-F5886)/Inputs!$B$15)*Inputs!$B$9, 0)</f>
        <v>0</v>
      </c>
      <c r="K5886" s="2">
        <f>MAX(E5886*Inputs!$B$5 - B5886 - Inputs!$B$8, 0) * H5886</f>
        <v>0</v>
      </c>
      <c r="L5886" s="2">
        <f>IF(B5886 &gt;= D5886*Inputs!$B$10, MAX(B5886 - E5886/Inputs!$B$5 - Inputs!$B$8, 0) * I5886, 0)</f>
        <v>0</v>
      </c>
      <c r="M5886" s="2">
        <f t="shared" si="1094"/>
        <v>0</v>
      </c>
      <c r="N5886" s="3" t="str">
        <f t="shared" si="1095"/>
        <v>Idle</v>
      </c>
      <c r="O5886" s="3" t="str">
        <f t="shared" si="1103"/>
        <v>Idle</v>
      </c>
      <c r="P5886" s="2">
        <f t="shared" si="1096"/>
        <v>0</v>
      </c>
      <c r="Q5886" s="2">
        <f t="shared" si="1097"/>
        <v>0</v>
      </c>
      <c r="R5886" s="2">
        <f t="shared" si="1098"/>
        <v>0</v>
      </c>
      <c r="S5886" s="2">
        <f t="shared" si="1099"/>
        <v>0</v>
      </c>
      <c r="T5886" s="2">
        <f t="shared" si="1100"/>
        <v>0</v>
      </c>
      <c r="U5886" s="2">
        <f>IF(O5886="Reg", R5886 * Inputs!$B$7, 0)</f>
        <v>0</v>
      </c>
      <c r="V5886" s="2">
        <f>MAX(F5886 + P5886*Inputs!$B$15 - (Q5886/Inputs!$B$16) - U5886, 0)</f>
        <v>0</v>
      </c>
    </row>
    <row r="5887" spans="1:22" x14ac:dyDescent="0.3">
      <c r="A5887" s="1">
        <v>46268.208333333343</v>
      </c>
      <c r="B5887" s="2">
        <v>0.14269506288184169</v>
      </c>
      <c r="C5887" s="2">
        <v>12.269938506356709</v>
      </c>
      <c r="D5887" s="2">
        <f t="shared" si="1092"/>
        <v>38.171539415130404</v>
      </c>
      <c r="E5887" s="2">
        <f t="shared" si="1093"/>
        <v>1.1381105421819588</v>
      </c>
      <c r="F5887" s="2">
        <f t="shared" si="1101"/>
        <v>0</v>
      </c>
      <c r="G5887" s="2">
        <f t="shared" si="1102"/>
        <v>0</v>
      </c>
      <c r="H5887" s="2">
        <f>MIN(Inputs!$B$2, (Inputs!$B$14 - F5887)/Inputs!$B$15)</f>
        <v>170</v>
      </c>
      <c r="I5887" s="2">
        <f>MAX(MIN(Inputs!$B$2, F5887*Inputs!$B$16, Inputs!$B$14*Inputs!$B$4 - G5887), 0)</f>
        <v>0</v>
      </c>
      <c r="J5887" s="2">
        <f>MAX(MIN(Inputs!$B$2, F5887*Inputs!$B$16, (Inputs!$B$14-F5887)/Inputs!$B$15)*Inputs!$B$9, 0)</f>
        <v>0</v>
      </c>
      <c r="K5887" s="2">
        <f>MAX(E5887*Inputs!$B$5 - B5887 - Inputs!$B$8, 0) * H5887</f>
        <v>0</v>
      </c>
      <c r="L5887" s="2">
        <f>IF(B5887 &gt;= D5887*Inputs!$B$10, MAX(B5887 - E5887/Inputs!$B$5 - Inputs!$B$8, 0) * I5887, 0)</f>
        <v>0</v>
      </c>
      <c r="M5887" s="2">
        <f t="shared" si="1094"/>
        <v>0</v>
      </c>
      <c r="N5887" s="3" t="str">
        <f t="shared" si="1095"/>
        <v>Idle</v>
      </c>
      <c r="O5887" s="3" t="str">
        <f t="shared" si="1103"/>
        <v>Idle</v>
      </c>
      <c r="P5887" s="2">
        <f t="shared" si="1096"/>
        <v>0</v>
      </c>
      <c r="Q5887" s="2">
        <f t="shared" si="1097"/>
        <v>0</v>
      </c>
      <c r="R5887" s="2">
        <f t="shared" si="1098"/>
        <v>0</v>
      </c>
      <c r="S5887" s="2">
        <f t="shared" si="1099"/>
        <v>0</v>
      </c>
      <c r="T5887" s="2">
        <f t="shared" si="1100"/>
        <v>0</v>
      </c>
      <c r="U5887" s="2">
        <f>IF(O5887="Reg", R5887 * Inputs!$B$7, 0)</f>
        <v>0</v>
      </c>
      <c r="V5887" s="2">
        <f>MAX(F5887 + P5887*Inputs!$B$15 - (Q5887/Inputs!$B$16) - U5887, 0)</f>
        <v>0</v>
      </c>
    </row>
    <row r="5888" spans="1:22" x14ac:dyDescent="0.3">
      <c r="A5888" s="1">
        <v>46268.25</v>
      </c>
      <c r="B5888" s="2">
        <v>0</v>
      </c>
      <c r="C5888" s="2">
        <v>2.0058409326839581</v>
      </c>
      <c r="D5888" s="2">
        <f t="shared" si="1092"/>
        <v>38.171539415130404</v>
      </c>
      <c r="E5888" s="2">
        <f t="shared" si="1093"/>
        <v>5.7438169522536784</v>
      </c>
      <c r="F5888" s="2">
        <f t="shared" si="1101"/>
        <v>0</v>
      </c>
      <c r="G5888" s="2">
        <f t="shared" si="1102"/>
        <v>0</v>
      </c>
      <c r="H5888" s="2">
        <f>MIN(Inputs!$B$2, (Inputs!$B$14 - F5888)/Inputs!$B$15)</f>
        <v>170</v>
      </c>
      <c r="I5888" s="2">
        <f>MAX(MIN(Inputs!$B$2, F5888*Inputs!$B$16, Inputs!$B$14*Inputs!$B$4 - G5888), 0)</f>
        <v>0</v>
      </c>
      <c r="J5888" s="2">
        <f>MAX(MIN(Inputs!$B$2, F5888*Inputs!$B$16, (Inputs!$B$14-F5888)/Inputs!$B$15)*Inputs!$B$9, 0)</f>
        <v>0</v>
      </c>
      <c r="K5888" s="2">
        <f>MAX(E5888*Inputs!$B$5 - B5888 - Inputs!$B$8, 0) * H5888</f>
        <v>0</v>
      </c>
      <c r="L5888" s="2">
        <f>IF(B5888 &gt;= D5888*Inputs!$B$10, MAX(B5888 - E5888/Inputs!$B$5 - Inputs!$B$8, 0) * I5888, 0)</f>
        <v>0</v>
      </c>
      <c r="M5888" s="2">
        <f t="shared" si="1094"/>
        <v>0</v>
      </c>
      <c r="N5888" s="3" t="str">
        <f t="shared" si="1095"/>
        <v>Idle</v>
      </c>
      <c r="O5888" s="3" t="str">
        <f t="shared" si="1103"/>
        <v>Idle</v>
      </c>
      <c r="P5888" s="2">
        <f t="shared" si="1096"/>
        <v>0</v>
      </c>
      <c r="Q5888" s="2">
        <f t="shared" si="1097"/>
        <v>0</v>
      </c>
      <c r="R5888" s="2">
        <f t="shared" si="1098"/>
        <v>0</v>
      </c>
      <c r="S5888" s="2">
        <f t="shared" si="1099"/>
        <v>0</v>
      </c>
      <c r="T5888" s="2">
        <f t="shared" si="1100"/>
        <v>0</v>
      </c>
      <c r="U5888" s="2">
        <f>IF(O5888="Reg", R5888 * Inputs!$B$7, 0)</f>
        <v>0</v>
      </c>
      <c r="V5888" s="2">
        <f>MAX(F5888 + P5888*Inputs!$B$15 - (Q5888/Inputs!$B$16) - U5888, 0)</f>
        <v>0</v>
      </c>
    </row>
    <row r="5889" spans="1:22" x14ac:dyDescent="0.3">
      <c r="A5889" s="1">
        <v>46268.291666666657</v>
      </c>
      <c r="B5889" s="2">
        <v>0</v>
      </c>
      <c r="C5889" s="2">
        <v>11.444902439590161</v>
      </c>
      <c r="D5889" s="2">
        <f t="shared" si="1092"/>
        <v>38.171539415130404</v>
      </c>
      <c r="E5889" s="2">
        <f t="shared" si="1093"/>
        <v>11.493070610743439</v>
      </c>
      <c r="F5889" s="2">
        <f t="shared" si="1101"/>
        <v>0</v>
      </c>
      <c r="G5889" s="2">
        <f t="shared" si="1102"/>
        <v>0</v>
      </c>
      <c r="H5889" s="2">
        <f>MIN(Inputs!$B$2, (Inputs!$B$14 - F5889)/Inputs!$B$15)</f>
        <v>170</v>
      </c>
      <c r="I5889" s="2">
        <f>MAX(MIN(Inputs!$B$2, F5889*Inputs!$B$16, Inputs!$B$14*Inputs!$B$4 - G5889), 0)</f>
        <v>0</v>
      </c>
      <c r="J5889" s="2">
        <f>MAX(MIN(Inputs!$B$2, F5889*Inputs!$B$16, (Inputs!$B$14-F5889)/Inputs!$B$15)*Inputs!$B$9, 0)</f>
        <v>0</v>
      </c>
      <c r="K5889" s="2">
        <f>MAX(E5889*Inputs!$B$5 - B5889 - Inputs!$B$8, 0) * H5889</f>
        <v>0</v>
      </c>
      <c r="L5889" s="2">
        <f>IF(B5889 &gt;= D5889*Inputs!$B$10, MAX(B5889 - E5889/Inputs!$B$5 - Inputs!$B$8, 0) * I5889, 0)</f>
        <v>0</v>
      </c>
      <c r="M5889" s="2">
        <f t="shared" si="1094"/>
        <v>0</v>
      </c>
      <c r="N5889" s="3" t="str">
        <f t="shared" si="1095"/>
        <v>Idle</v>
      </c>
      <c r="O5889" s="3" t="str">
        <f t="shared" si="1103"/>
        <v>Idle</v>
      </c>
      <c r="P5889" s="2">
        <f t="shared" si="1096"/>
        <v>0</v>
      </c>
      <c r="Q5889" s="2">
        <f t="shared" si="1097"/>
        <v>0</v>
      </c>
      <c r="R5889" s="2">
        <f t="shared" si="1098"/>
        <v>0</v>
      </c>
      <c r="S5889" s="2">
        <f t="shared" si="1099"/>
        <v>0</v>
      </c>
      <c r="T5889" s="2">
        <f t="shared" si="1100"/>
        <v>0</v>
      </c>
      <c r="U5889" s="2">
        <f>IF(O5889="Reg", R5889 * Inputs!$B$7, 0)</f>
        <v>0</v>
      </c>
      <c r="V5889" s="2">
        <f>MAX(F5889 + P5889*Inputs!$B$15 - (Q5889/Inputs!$B$16) - U5889, 0)</f>
        <v>0</v>
      </c>
    </row>
    <row r="5890" spans="1:22" x14ac:dyDescent="0.3">
      <c r="A5890" s="1">
        <v>46268.333333333343</v>
      </c>
      <c r="B5890" s="2">
        <v>3.9743511941991279</v>
      </c>
      <c r="C5890" s="2">
        <v>4.5588033608708098</v>
      </c>
      <c r="D5890" s="2">
        <f t="shared" ref="D5890:D5953" si="1104">AVERAGEIFS(B:B, A:A, "&gt;="&amp;INT(A5890), A:A, "&lt;"&amp;INT(A5890)+1)</f>
        <v>38.171539415130404</v>
      </c>
      <c r="E5890" s="2">
        <f t="shared" ref="E5890:E5953" si="1105">AVERAGE(B5890:B5895)</f>
        <v>17.721596456843461</v>
      </c>
      <c r="F5890" s="2">
        <f t="shared" si="1101"/>
        <v>0</v>
      </c>
      <c r="G5890" s="2">
        <f t="shared" si="1102"/>
        <v>0</v>
      </c>
      <c r="H5890" s="2">
        <f>MIN(Inputs!$B$2, (Inputs!$B$14 - F5890)/Inputs!$B$15)</f>
        <v>170</v>
      </c>
      <c r="I5890" s="2">
        <f>MAX(MIN(Inputs!$B$2, F5890*Inputs!$B$16, Inputs!$B$14*Inputs!$B$4 - G5890), 0)</f>
        <v>0</v>
      </c>
      <c r="J5890" s="2">
        <f>MAX(MIN(Inputs!$B$2, F5890*Inputs!$B$16, (Inputs!$B$14-F5890)/Inputs!$B$15)*Inputs!$B$9, 0)</f>
        <v>0</v>
      </c>
      <c r="K5890" s="2">
        <f>MAX(E5890*Inputs!$B$5 - B5890 - Inputs!$B$8, 0) * H5890</f>
        <v>0</v>
      </c>
      <c r="L5890" s="2">
        <f>IF(B5890 &gt;= D5890*Inputs!$B$10, MAX(B5890 - E5890/Inputs!$B$5 - Inputs!$B$8, 0) * I5890, 0)</f>
        <v>0</v>
      </c>
      <c r="M5890" s="2">
        <f t="shared" ref="M5890:M5953" si="1106">C5890 * J5890</f>
        <v>0</v>
      </c>
      <c r="N5890" s="3" t="str">
        <f t="shared" ref="N5890:N5953" si="1107">IF(MAX(K5890, L5890, M5890)&lt;=0, "Idle", IF(AND(M5890&gt;=K5890, M5890&gt;=L5890), "Reg", IF(L5890&gt;=K5890, "Discharge", "Charge")))</f>
        <v>Idle</v>
      </c>
      <c r="O5890" s="3" t="str">
        <f t="shared" si="1103"/>
        <v>Idle</v>
      </c>
      <c r="P5890" s="2">
        <f t="shared" ref="P5890:P5953" si="1108">IF(O5890="Charge", H5890, 0)</f>
        <v>0</v>
      </c>
      <c r="Q5890" s="2">
        <f t="shared" ref="Q5890:Q5953" si="1109">IF(O5890="Discharge", I5890, 0)</f>
        <v>0</v>
      </c>
      <c r="R5890" s="2">
        <f t="shared" ref="R5890:R5953" si="1110">IF(O5890="Reg", J5890, 0)</f>
        <v>0</v>
      </c>
      <c r="S5890" s="2">
        <f t="shared" ref="S5890:S5953" si="1111">(Q5890 - P5890) * B5890</f>
        <v>0</v>
      </c>
      <c r="T5890" s="2">
        <f t="shared" ref="T5890:T5953" si="1112">R5890 * C5890</f>
        <v>0</v>
      </c>
      <c r="U5890" s="2">
        <f>IF(O5890="Reg", R5890 * Inputs!$B$7, 0)</f>
        <v>0</v>
      </c>
      <c r="V5890" s="2">
        <f>MAX(F5890 + P5890*Inputs!$B$15 - (Q5890/Inputs!$B$16) - U5890, 0)</f>
        <v>0</v>
      </c>
    </row>
    <row r="5891" spans="1:22" x14ac:dyDescent="0.3">
      <c r="A5891" s="1">
        <v>46268.375</v>
      </c>
      <c r="B5891" s="2">
        <v>0</v>
      </c>
      <c r="C5891" s="2">
        <v>14.824146300306481</v>
      </c>
      <c r="D5891" s="2">
        <f t="shared" si="1104"/>
        <v>38.171539415130404</v>
      </c>
      <c r="E5891" s="2">
        <f t="shared" si="1105"/>
        <v>26.467271481236267</v>
      </c>
      <c r="F5891" s="2">
        <f t="shared" ref="F5891:F5954" si="1113">V5890</f>
        <v>0</v>
      </c>
      <c r="G5891" s="2">
        <f t="shared" ref="G5891:G5954" si="1114">IF(INT(A5891)=INT(A5890), G5890 + Q5890, 0)</f>
        <v>0</v>
      </c>
      <c r="H5891" s="2">
        <f>MIN(Inputs!$B$2, (Inputs!$B$14 - F5891)/Inputs!$B$15)</f>
        <v>170</v>
      </c>
      <c r="I5891" s="2">
        <f>MAX(MIN(Inputs!$B$2, F5891*Inputs!$B$16, Inputs!$B$14*Inputs!$B$4 - G5891), 0)</f>
        <v>0</v>
      </c>
      <c r="J5891" s="2">
        <f>MAX(MIN(Inputs!$B$2, F5891*Inputs!$B$16, (Inputs!$B$14-F5891)/Inputs!$B$15)*Inputs!$B$9, 0)</f>
        <v>0</v>
      </c>
      <c r="K5891" s="2">
        <f>MAX(E5891*Inputs!$B$5 - B5891 - Inputs!$B$8, 0) * H5891</f>
        <v>559.50381359294533</v>
      </c>
      <c r="L5891" s="2">
        <f>IF(B5891 &gt;= D5891*Inputs!$B$10, MAX(B5891 - E5891/Inputs!$B$5 - Inputs!$B$8, 0) * I5891, 0)</f>
        <v>0</v>
      </c>
      <c r="M5891" s="2">
        <f t="shared" si="1106"/>
        <v>0</v>
      </c>
      <c r="N5891" s="3" t="str">
        <f t="shared" si="1107"/>
        <v>Charge</v>
      </c>
      <c r="O5891" s="3" t="str">
        <f t="shared" si="1103"/>
        <v>Charge</v>
      </c>
      <c r="P5891" s="2">
        <f t="shared" si="1108"/>
        <v>170</v>
      </c>
      <c r="Q5891" s="2">
        <f t="shared" si="1109"/>
        <v>0</v>
      </c>
      <c r="R5891" s="2">
        <f t="shared" si="1110"/>
        <v>0</v>
      </c>
      <c r="S5891" s="2">
        <f t="shared" si="1111"/>
        <v>0</v>
      </c>
      <c r="T5891" s="2">
        <f t="shared" si="1112"/>
        <v>0</v>
      </c>
      <c r="U5891" s="2">
        <f>IF(O5891="Reg", R5891 * Inputs!$B$7, 0)</f>
        <v>0</v>
      </c>
      <c r="V5891" s="2">
        <f>MAX(F5891 + P5891*Inputs!$B$15 - (Q5891/Inputs!$B$16) - U5891, 0)</f>
        <v>170</v>
      </c>
    </row>
    <row r="5892" spans="1:22" x14ac:dyDescent="0.3">
      <c r="A5892" s="1">
        <v>46268.416666666657</v>
      </c>
      <c r="B5892" s="2">
        <v>2.7116169960107839</v>
      </c>
      <c r="C5892" s="2">
        <v>36.669059018307578</v>
      </c>
      <c r="D5892" s="2">
        <f t="shared" si="1104"/>
        <v>38.171539415130404</v>
      </c>
      <c r="E5892" s="2">
        <f t="shared" si="1105"/>
        <v>35.392040358280681</v>
      </c>
      <c r="F5892" s="2">
        <f t="shared" si="1113"/>
        <v>170</v>
      </c>
      <c r="G5892" s="2">
        <f t="shared" si="1114"/>
        <v>0</v>
      </c>
      <c r="H5892" s="2">
        <f>MIN(Inputs!$B$2, (Inputs!$B$14 - F5892)/Inputs!$B$15)</f>
        <v>170</v>
      </c>
      <c r="I5892" s="2">
        <f>MAX(MIN(Inputs!$B$2, F5892*Inputs!$B$16, Inputs!$B$14*Inputs!$B$4 - G5892), 0)</f>
        <v>170</v>
      </c>
      <c r="J5892" s="2">
        <f>MAX(MIN(Inputs!$B$2, F5892*Inputs!$B$16, (Inputs!$B$14-F5892)/Inputs!$B$15)*Inputs!$B$9, 0)</f>
        <v>136</v>
      </c>
      <c r="K5892" s="2">
        <f>MAX(E5892*Inputs!$B$5 - B5892 - Inputs!$B$8, 0) * H5892</f>
        <v>1433.6743482769571</v>
      </c>
      <c r="L5892" s="2">
        <f>IF(B5892 &gt;= D5892*Inputs!$B$10, MAX(B5892 - E5892/Inputs!$B$5 - Inputs!$B$8, 0) * I5892, 0)</f>
        <v>0</v>
      </c>
      <c r="M5892" s="2">
        <f t="shared" si="1106"/>
        <v>4986.992026489831</v>
      </c>
      <c r="N5892" s="3" t="str">
        <f t="shared" si="1107"/>
        <v>Reg</v>
      </c>
      <c r="O5892" s="3" t="str">
        <f t="shared" ref="O5892:O5955" si="1115">IF(O5891&lt;&gt;O5890, O5891, N5892)</f>
        <v>Charge</v>
      </c>
      <c r="P5892" s="2">
        <f t="shared" si="1108"/>
        <v>170</v>
      </c>
      <c r="Q5892" s="2">
        <f t="shared" si="1109"/>
        <v>0</v>
      </c>
      <c r="R5892" s="2">
        <f t="shared" si="1110"/>
        <v>0</v>
      </c>
      <c r="S5892" s="2">
        <f t="shared" si="1111"/>
        <v>-460.97488932183325</v>
      </c>
      <c r="T5892" s="2">
        <f t="shared" si="1112"/>
        <v>0</v>
      </c>
      <c r="U5892" s="2">
        <f>IF(O5892="Reg", R5892 * Inputs!$B$7, 0)</f>
        <v>0</v>
      </c>
      <c r="V5892" s="2">
        <f>MAX(F5892 + P5892*Inputs!$B$15 - (Q5892/Inputs!$B$16) - U5892, 0)</f>
        <v>340</v>
      </c>
    </row>
    <row r="5893" spans="1:22" x14ac:dyDescent="0.3">
      <c r="A5893" s="1">
        <v>46268.458333333343</v>
      </c>
      <c r="B5893" s="2">
        <v>27.776933523312159</v>
      </c>
      <c r="C5893" s="2">
        <v>3.6709039996737012</v>
      </c>
      <c r="D5893" s="2">
        <f t="shared" si="1104"/>
        <v>38.171539415130404</v>
      </c>
      <c r="E5893" s="2">
        <f t="shared" si="1105"/>
        <v>46.661672701441994</v>
      </c>
      <c r="F5893" s="2">
        <f t="shared" si="1113"/>
        <v>340</v>
      </c>
      <c r="G5893" s="2">
        <f t="shared" si="1114"/>
        <v>0</v>
      </c>
      <c r="H5893" s="2">
        <f>MIN(Inputs!$B$2, (Inputs!$B$14 - F5893)/Inputs!$B$15)</f>
        <v>0</v>
      </c>
      <c r="I5893" s="2">
        <f>MAX(MIN(Inputs!$B$2, F5893*Inputs!$B$16, Inputs!$B$14*Inputs!$B$4 - G5893), 0)</f>
        <v>170</v>
      </c>
      <c r="J5893" s="2">
        <f>MAX(MIN(Inputs!$B$2, F5893*Inputs!$B$16, (Inputs!$B$14-F5893)/Inputs!$B$15)*Inputs!$B$9, 0)</f>
        <v>0</v>
      </c>
      <c r="K5893" s="2">
        <f>MAX(E5893*Inputs!$B$5 - B5893 - Inputs!$B$8, 0) * H5893</f>
        <v>0</v>
      </c>
      <c r="L5893" s="2">
        <f>IF(B5893 &gt;= D5893*Inputs!$B$10, MAX(B5893 - E5893/Inputs!$B$5 - Inputs!$B$8, 0) * I5893, 0)</f>
        <v>0</v>
      </c>
      <c r="M5893" s="2">
        <f t="shared" si="1106"/>
        <v>0</v>
      </c>
      <c r="N5893" s="3" t="str">
        <f t="shared" si="1107"/>
        <v>Idle</v>
      </c>
      <c r="O5893" s="3" t="str">
        <f t="shared" si="1115"/>
        <v>Idle</v>
      </c>
      <c r="P5893" s="2">
        <f t="shared" si="1108"/>
        <v>0</v>
      </c>
      <c r="Q5893" s="2">
        <f t="shared" si="1109"/>
        <v>0</v>
      </c>
      <c r="R5893" s="2">
        <f t="shared" si="1110"/>
        <v>0</v>
      </c>
      <c r="S5893" s="2">
        <f t="shared" si="1111"/>
        <v>0</v>
      </c>
      <c r="T5893" s="2">
        <f t="shared" si="1112"/>
        <v>0</v>
      </c>
      <c r="U5893" s="2">
        <f>IF(O5893="Reg", R5893 * Inputs!$B$7, 0)</f>
        <v>0</v>
      </c>
      <c r="V5893" s="2">
        <f>MAX(F5893 + P5893*Inputs!$B$15 - (Q5893/Inputs!$B$16) - U5893, 0)</f>
        <v>340</v>
      </c>
    </row>
    <row r="5894" spans="1:22" x14ac:dyDescent="0.3">
      <c r="A5894" s="1">
        <v>46268.5</v>
      </c>
      <c r="B5894" s="2">
        <v>34.495521950938567</v>
      </c>
      <c r="C5894" s="2">
        <v>7.2606221453393136</v>
      </c>
      <c r="D5894" s="2">
        <f t="shared" si="1104"/>
        <v>38.171539415130404</v>
      </c>
      <c r="E5894" s="2">
        <f t="shared" si="1105"/>
        <v>54.243079831461252</v>
      </c>
      <c r="F5894" s="2">
        <f t="shared" si="1113"/>
        <v>340</v>
      </c>
      <c r="G5894" s="2">
        <f t="shared" si="1114"/>
        <v>0</v>
      </c>
      <c r="H5894" s="2">
        <f>MIN(Inputs!$B$2, (Inputs!$B$14 - F5894)/Inputs!$B$15)</f>
        <v>0</v>
      </c>
      <c r="I5894" s="2">
        <f>MAX(MIN(Inputs!$B$2, F5894*Inputs!$B$16, Inputs!$B$14*Inputs!$B$4 - G5894), 0)</f>
        <v>170</v>
      </c>
      <c r="J5894" s="2">
        <f>MAX(MIN(Inputs!$B$2, F5894*Inputs!$B$16, (Inputs!$B$14-F5894)/Inputs!$B$15)*Inputs!$B$9, 0)</f>
        <v>0</v>
      </c>
      <c r="K5894" s="2">
        <f>MAX(E5894*Inputs!$B$5 - B5894 - Inputs!$B$8, 0) * H5894</f>
        <v>0</v>
      </c>
      <c r="L5894" s="2">
        <f>IF(B5894 &gt;= D5894*Inputs!$B$10, MAX(B5894 - E5894/Inputs!$B$5 - Inputs!$B$8, 0) * I5894, 0)</f>
        <v>0</v>
      </c>
      <c r="M5894" s="2">
        <f t="shared" si="1106"/>
        <v>0</v>
      </c>
      <c r="N5894" s="3" t="str">
        <f t="shared" si="1107"/>
        <v>Idle</v>
      </c>
      <c r="O5894" s="3" t="str">
        <f t="shared" si="1115"/>
        <v>Idle</v>
      </c>
      <c r="P5894" s="2">
        <f t="shared" si="1108"/>
        <v>0</v>
      </c>
      <c r="Q5894" s="2">
        <f t="shared" si="1109"/>
        <v>0</v>
      </c>
      <c r="R5894" s="2">
        <f t="shared" si="1110"/>
        <v>0</v>
      </c>
      <c r="S5894" s="2">
        <f t="shared" si="1111"/>
        <v>0</v>
      </c>
      <c r="T5894" s="2">
        <f t="shared" si="1112"/>
        <v>0</v>
      </c>
      <c r="U5894" s="2">
        <f>IF(O5894="Reg", R5894 * Inputs!$B$7, 0)</f>
        <v>0</v>
      </c>
      <c r="V5894" s="2">
        <f>MAX(F5894 + P5894*Inputs!$B$15 - (Q5894/Inputs!$B$16) - U5894, 0)</f>
        <v>340</v>
      </c>
    </row>
    <row r="5895" spans="1:22" x14ac:dyDescent="0.3">
      <c r="A5895" s="1">
        <v>46268.541666666657</v>
      </c>
      <c r="B5895" s="2">
        <v>37.371155076600118</v>
      </c>
      <c r="C5895" s="2">
        <v>3.1035445859378279</v>
      </c>
      <c r="D5895" s="2">
        <f t="shared" si="1104"/>
        <v>38.171539415130404</v>
      </c>
      <c r="E5895" s="2">
        <f t="shared" si="1105"/>
        <v>59.446132248541268</v>
      </c>
      <c r="F5895" s="2">
        <f t="shared" si="1113"/>
        <v>340</v>
      </c>
      <c r="G5895" s="2">
        <f t="shared" si="1114"/>
        <v>0</v>
      </c>
      <c r="H5895" s="2">
        <f>MIN(Inputs!$B$2, (Inputs!$B$14 - F5895)/Inputs!$B$15)</f>
        <v>0</v>
      </c>
      <c r="I5895" s="2">
        <f>MAX(MIN(Inputs!$B$2, F5895*Inputs!$B$16, Inputs!$B$14*Inputs!$B$4 - G5895), 0)</f>
        <v>170</v>
      </c>
      <c r="J5895" s="2">
        <f>MAX(MIN(Inputs!$B$2, F5895*Inputs!$B$16, (Inputs!$B$14-F5895)/Inputs!$B$15)*Inputs!$B$9, 0)</f>
        <v>0</v>
      </c>
      <c r="K5895" s="2">
        <f>MAX(E5895*Inputs!$B$5 - B5895 - Inputs!$B$8, 0) * H5895</f>
        <v>0</v>
      </c>
      <c r="L5895" s="2">
        <f>IF(B5895 &gt;= D5895*Inputs!$B$10, MAX(B5895 - E5895/Inputs!$B$5 - Inputs!$B$8, 0) * I5895, 0)</f>
        <v>0</v>
      </c>
      <c r="M5895" s="2">
        <f t="shared" si="1106"/>
        <v>0</v>
      </c>
      <c r="N5895" s="3" t="str">
        <f t="shared" si="1107"/>
        <v>Idle</v>
      </c>
      <c r="O5895" s="3" t="str">
        <f t="shared" si="1115"/>
        <v>Idle</v>
      </c>
      <c r="P5895" s="2">
        <f t="shared" si="1108"/>
        <v>0</v>
      </c>
      <c r="Q5895" s="2">
        <f t="shared" si="1109"/>
        <v>0</v>
      </c>
      <c r="R5895" s="2">
        <f t="shared" si="1110"/>
        <v>0</v>
      </c>
      <c r="S5895" s="2">
        <f t="shared" si="1111"/>
        <v>0</v>
      </c>
      <c r="T5895" s="2">
        <f t="shared" si="1112"/>
        <v>0</v>
      </c>
      <c r="U5895" s="2">
        <f>IF(O5895="Reg", R5895 * Inputs!$B$7, 0)</f>
        <v>0</v>
      </c>
      <c r="V5895" s="2">
        <f>MAX(F5895 + P5895*Inputs!$B$15 - (Q5895/Inputs!$B$16) - U5895, 0)</f>
        <v>340</v>
      </c>
    </row>
    <row r="5896" spans="1:22" x14ac:dyDescent="0.3">
      <c r="A5896" s="1">
        <v>46268.583333333343</v>
      </c>
      <c r="B5896" s="2">
        <v>56.448401340555982</v>
      </c>
      <c r="C5896" s="2">
        <v>4.3495317143921053</v>
      </c>
      <c r="D5896" s="2">
        <f t="shared" si="1104"/>
        <v>38.171539415130404</v>
      </c>
      <c r="E5896" s="2">
        <f t="shared" si="1105"/>
        <v>65.222424326003363</v>
      </c>
      <c r="F5896" s="2">
        <f t="shared" si="1113"/>
        <v>340</v>
      </c>
      <c r="G5896" s="2">
        <f t="shared" si="1114"/>
        <v>0</v>
      </c>
      <c r="H5896" s="2">
        <f>MIN(Inputs!$B$2, (Inputs!$B$14 - F5896)/Inputs!$B$15)</f>
        <v>0</v>
      </c>
      <c r="I5896" s="2">
        <f>MAX(MIN(Inputs!$B$2, F5896*Inputs!$B$16, Inputs!$B$14*Inputs!$B$4 - G5896), 0)</f>
        <v>170</v>
      </c>
      <c r="J5896" s="2">
        <f>MAX(MIN(Inputs!$B$2, F5896*Inputs!$B$16, (Inputs!$B$14-F5896)/Inputs!$B$15)*Inputs!$B$9, 0)</f>
        <v>0</v>
      </c>
      <c r="K5896" s="2">
        <f>MAX(E5896*Inputs!$B$5 - B5896 - Inputs!$B$8, 0) * H5896</f>
        <v>0</v>
      </c>
      <c r="L5896" s="2">
        <f>IF(B5896 &gt;= D5896*Inputs!$B$10, MAX(B5896 - E5896/Inputs!$B$5 - Inputs!$B$8, 0) * I5896, 0)</f>
        <v>0</v>
      </c>
      <c r="M5896" s="2">
        <f t="shared" si="1106"/>
        <v>0</v>
      </c>
      <c r="N5896" s="3" t="str">
        <f t="shared" si="1107"/>
        <v>Idle</v>
      </c>
      <c r="O5896" s="3" t="str">
        <f t="shared" si="1115"/>
        <v>Idle</v>
      </c>
      <c r="P5896" s="2">
        <f t="shared" si="1108"/>
        <v>0</v>
      </c>
      <c r="Q5896" s="2">
        <f t="shared" si="1109"/>
        <v>0</v>
      </c>
      <c r="R5896" s="2">
        <f t="shared" si="1110"/>
        <v>0</v>
      </c>
      <c r="S5896" s="2">
        <f t="shared" si="1111"/>
        <v>0</v>
      </c>
      <c r="T5896" s="2">
        <f t="shared" si="1112"/>
        <v>0</v>
      </c>
      <c r="U5896" s="2">
        <f>IF(O5896="Reg", R5896 * Inputs!$B$7, 0)</f>
        <v>0</v>
      </c>
      <c r="V5896" s="2">
        <f>MAX(F5896 + P5896*Inputs!$B$15 - (Q5896/Inputs!$B$16) - U5896, 0)</f>
        <v>340</v>
      </c>
    </row>
    <row r="5897" spans="1:22" x14ac:dyDescent="0.3">
      <c r="A5897" s="1">
        <v>46268.625</v>
      </c>
      <c r="B5897" s="2">
        <v>53.548613262266493</v>
      </c>
      <c r="C5897" s="2">
        <v>7.6439747555718291</v>
      </c>
      <c r="D5897" s="2">
        <f t="shared" si="1104"/>
        <v>38.171539415130404</v>
      </c>
      <c r="E5897" s="2">
        <f t="shared" si="1105"/>
        <v>67.227837897516395</v>
      </c>
      <c r="F5897" s="2">
        <f t="shared" si="1113"/>
        <v>340</v>
      </c>
      <c r="G5897" s="2">
        <f t="shared" si="1114"/>
        <v>0</v>
      </c>
      <c r="H5897" s="2">
        <f>MIN(Inputs!$B$2, (Inputs!$B$14 - F5897)/Inputs!$B$15)</f>
        <v>0</v>
      </c>
      <c r="I5897" s="2">
        <f>MAX(MIN(Inputs!$B$2, F5897*Inputs!$B$16, Inputs!$B$14*Inputs!$B$4 - G5897), 0)</f>
        <v>170</v>
      </c>
      <c r="J5897" s="2">
        <f>MAX(MIN(Inputs!$B$2, F5897*Inputs!$B$16, (Inputs!$B$14-F5897)/Inputs!$B$15)*Inputs!$B$9, 0)</f>
        <v>0</v>
      </c>
      <c r="K5897" s="2">
        <f>MAX(E5897*Inputs!$B$5 - B5897 - Inputs!$B$8, 0) * H5897</f>
        <v>0</v>
      </c>
      <c r="L5897" s="2">
        <f>IF(B5897 &gt;= D5897*Inputs!$B$10, MAX(B5897 - E5897/Inputs!$B$5 - Inputs!$B$8, 0) * I5897, 0)</f>
        <v>0</v>
      </c>
      <c r="M5897" s="2">
        <f t="shared" si="1106"/>
        <v>0</v>
      </c>
      <c r="N5897" s="3" t="str">
        <f t="shared" si="1107"/>
        <v>Idle</v>
      </c>
      <c r="O5897" s="3" t="str">
        <f t="shared" si="1115"/>
        <v>Idle</v>
      </c>
      <c r="P5897" s="2">
        <f t="shared" si="1108"/>
        <v>0</v>
      </c>
      <c r="Q5897" s="2">
        <f t="shared" si="1109"/>
        <v>0</v>
      </c>
      <c r="R5897" s="2">
        <f t="shared" si="1110"/>
        <v>0</v>
      </c>
      <c r="S5897" s="2">
        <f t="shared" si="1111"/>
        <v>0</v>
      </c>
      <c r="T5897" s="2">
        <f t="shared" si="1112"/>
        <v>0</v>
      </c>
      <c r="U5897" s="2">
        <f>IF(O5897="Reg", R5897 * Inputs!$B$7, 0)</f>
        <v>0</v>
      </c>
      <c r="V5897" s="2">
        <f>MAX(F5897 + P5897*Inputs!$B$15 - (Q5897/Inputs!$B$16) - U5897, 0)</f>
        <v>340</v>
      </c>
    </row>
    <row r="5898" spans="1:22" x14ac:dyDescent="0.3">
      <c r="A5898" s="1">
        <v>46268.666666666657</v>
      </c>
      <c r="B5898" s="2">
        <v>70.329411054978635</v>
      </c>
      <c r="C5898" s="2">
        <v>2.5453223966669438</v>
      </c>
      <c r="D5898" s="2">
        <f t="shared" si="1104"/>
        <v>38.171539415130404</v>
      </c>
      <c r="E5898" s="2">
        <f t="shared" si="1105"/>
        <v>91.536609676646037</v>
      </c>
      <c r="F5898" s="2">
        <f t="shared" si="1113"/>
        <v>340</v>
      </c>
      <c r="G5898" s="2">
        <f t="shared" si="1114"/>
        <v>0</v>
      </c>
      <c r="H5898" s="2">
        <f>MIN(Inputs!$B$2, (Inputs!$B$14 - F5898)/Inputs!$B$15)</f>
        <v>0</v>
      </c>
      <c r="I5898" s="2">
        <f>MAX(MIN(Inputs!$B$2, F5898*Inputs!$B$16, Inputs!$B$14*Inputs!$B$4 - G5898), 0)</f>
        <v>170</v>
      </c>
      <c r="J5898" s="2">
        <f>MAX(MIN(Inputs!$B$2, F5898*Inputs!$B$16, (Inputs!$B$14-F5898)/Inputs!$B$15)*Inputs!$B$9, 0)</f>
        <v>0</v>
      </c>
      <c r="K5898" s="2">
        <f>MAX(E5898*Inputs!$B$5 - B5898 - Inputs!$B$8, 0) * H5898</f>
        <v>0</v>
      </c>
      <c r="L5898" s="2">
        <f>IF(B5898 &gt;= D5898*Inputs!$B$10, MAX(B5898 - E5898/Inputs!$B$5 - Inputs!$B$8, 0) * I5898, 0)</f>
        <v>0</v>
      </c>
      <c r="M5898" s="2">
        <f t="shared" si="1106"/>
        <v>0</v>
      </c>
      <c r="N5898" s="3" t="str">
        <f t="shared" si="1107"/>
        <v>Idle</v>
      </c>
      <c r="O5898" s="3" t="str">
        <f t="shared" si="1115"/>
        <v>Idle</v>
      </c>
      <c r="P5898" s="2">
        <f t="shared" si="1108"/>
        <v>0</v>
      </c>
      <c r="Q5898" s="2">
        <f t="shared" si="1109"/>
        <v>0</v>
      </c>
      <c r="R5898" s="2">
        <f t="shared" si="1110"/>
        <v>0</v>
      </c>
      <c r="S5898" s="2">
        <f t="shared" si="1111"/>
        <v>0</v>
      </c>
      <c r="T5898" s="2">
        <f t="shared" si="1112"/>
        <v>0</v>
      </c>
      <c r="U5898" s="2">
        <f>IF(O5898="Reg", R5898 * Inputs!$B$7, 0)</f>
        <v>0</v>
      </c>
      <c r="V5898" s="2">
        <f>MAX(F5898 + P5898*Inputs!$B$15 - (Q5898/Inputs!$B$16) - U5898, 0)</f>
        <v>340</v>
      </c>
    </row>
    <row r="5899" spans="1:22" x14ac:dyDescent="0.3">
      <c r="A5899" s="1">
        <v>46268.708333333343</v>
      </c>
      <c r="B5899" s="2">
        <v>73.265376303427715</v>
      </c>
      <c r="C5899" s="2">
        <v>4.96099279030999</v>
      </c>
      <c r="D5899" s="2">
        <f t="shared" si="1104"/>
        <v>38.171539415130404</v>
      </c>
      <c r="E5899" s="2">
        <f t="shared" si="1105"/>
        <v>87.908204510072622</v>
      </c>
      <c r="F5899" s="2">
        <f t="shared" si="1113"/>
        <v>340</v>
      </c>
      <c r="G5899" s="2">
        <f t="shared" si="1114"/>
        <v>0</v>
      </c>
      <c r="H5899" s="2">
        <f>MIN(Inputs!$B$2, (Inputs!$B$14 - F5899)/Inputs!$B$15)</f>
        <v>0</v>
      </c>
      <c r="I5899" s="2">
        <f>MAX(MIN(Inputs!$B$2, F5899*Inputs!$B$16, Inputs!$B$14*Inputs!$B$4 - G5899), 0)</f>
        <v>170</v>
      </c>
      <c r="J5899" s="2">
        <f>MAX(MIN(Inputs!$B$2, F5899*Inputs!$B$16, (Inputs!$B$14-F5899)/Inputs!$B$15)*Inputs!$B$9, 0)</f>
        <v>0</v>
      </c>
      <c r="K5899" s="2">
        <f>MAX(E5899*Inputs!$B$5 - B5899 - Inputs!$B$8, 0) * H5899</f>
        <v>0</v>
      </c>
      <c r="L5899" s="2">
        <f>IF(B5899 &gt;= D5899*Inputs!$B$10, MAX(B5899 - E5899/Inputs!$B$5 - Inputs!$B$8, 0) * I5899, 0)</f>
        <v>0</v>
      </c>
      <c r="M5899" s="2">
        <f t="shared" si="1106"/>
        <v>0</v>
      </c>
      <c r="N5899" s="3" t="str">
        <f t="shared" si="1107"/>
        <v>Idle</v>
      </c>
      <c r="O5899" s="3" t="str">
        <f t="shared" si="1115"/>
        <v>Idle</v>
      </c>
      <c r="P5899" s="2">
        <f t="shared" si="1108"/>
        <v>0</v>
      </c>
      <c r="Q5899" s="2">
        <f t="shared" si="1109"/>
        <v>0</v>
      </c>
      <c r="R5899" s="2">
        <f t="shared" si="1110"/>
        <v>0</v>
      </c>
      <c r="S5899" s="2">
        <f t="shared" si="1111"/>
        <v>0</v>
      </c>
      <c r="T5899" s="2">
        <f t="shared" si="1112"/>
        <v>0</v>
      </c>
      <c r="U5899" s="2">
        <f>IF(O5899="Reg", R5899 * Inputs!$B$7, 0)</f>
        <v>0</v>
      </c>
      <c r="V5899" s="2">
        <f>MAX(F5899 + P5899*Inputs!$B$15 - (Q5899/Inputs!$B$16) - U5899, 0)</f>
        <v>340</v>
      </c>
    </row>
    <row r="5900" spans="1:22" x14ac:dyDescent="0.3">
      <c r="A5900" s="1">
        <v>46268.75</v>
      </c>
      <c r="B5900" s="2">
        <v>65.713836453418708</v>
      </c>
      <c r="C5900" s="2">
        <v>10.529873890798321</v>
      </c>
      <c r="D5900" s="2">
        <f t="shared" si="1104"/>
        <v>38.171539415130404</v>
      </c>
      <c r="E5900" s="2">
        <f t="shared" si="1105"/>
        <v>83.312186307352349</v>
      </c>
      <c r="F5900" s="2">
        <f t="shared" si="1113"/>
        <v>340</v>
      </c>
      <c r="G5900" s="2">
        <f t="shared" si="1114"/>
        <v>0</v>
      </c>
      <c r="H5900" s="2">
        <f>MIN(Inputs!$B$2, (Inputs!$B$14 - F5900)/Inputs!$B$15)</f>
        <v>0</v>
      </c>
      <c r="I5900" s="2">
        <f>MAX(MIN(Inputs!$B$2, F5900*Inputs!$B$16, Inputs!$B$14*Inputs!$B$4 - G5900), 0)</f>
        <v>170</v>
      </c>
      <c r="J5900" s="2">
        <f>MAX(MIN(Inputs!$B$2, F5900*Inputs!$B$16, (Inputs!$B$14-F5900)/Inputs!$B$15)*Inputs!$B$9, 0)</f>
        <v>0</v>
      </c>
      <c r="K5900" s="2">
        <f>MAX(E5900*Inputs!$B$5 - B5900 - Inputs!$B$8, 0) * H5900</f>
        <v>0</v>
      </c>
      <c r="L5900" s="2">
        <f>IF(B5900 &gt;= D5900*Inputs!$B$10, MAX(B5900 - E5900/Inputs!$B$5 - Inputs!$B$8, 0) * I5900, 0)</f>
        <v>0</v>
      </c>
      <c r="M5900" s="2">
        <f t="shared" si="1106"/>
        <v>0</v>
      </c>
      <c r="N5900" s="3" t="str">
        <f t="shared" si="1107"/>
        <v>Idle</v>
      </c>
      <c r="O5900" s="3" t="str">
        <f t="shared" si="1115"/>
        <v>Idle</v>
      </c>
      <c r="P5900" s="2">
        <f t="shared" si="1108"/>
        <v>0</v>
      </c>
      <c r="Q5900" s="2">
        <f t="shared" si="1109"/>
        <v>0</v>
      </c>
      <c r="R5900" s="2">
        <f t="shared" si="1110"/>
        <v>0</v>
      </c>
      <c r="S5900" s="2">
        <f t="shared" si="1111"/>
        <v>0</v>
      </c>
      <c r="T5900" s="2">
        <f t="shared" si="1112"/>
        <v>0</v>
      </c>
      <c r="U5900" s="2">
        <f>IF(O5900="Reg", R5900 * Inputs!$B$7, 0)</f>
        <v>0</v>
      </c>
      <c r="V5900" s="2">
        <f>MAX(F5900 + P5900*Inputs!$B$15 - (Q5900/Inputs!$B$16) - U5900, 0)</f>
        <v>340</v>
      </c>
    </row>
    <row r="5901" spans="1:22" x14ac:dyDescent="0.3">
      <c r="A5901" s="1">
        <v>46268.791666666657</v>
      </c>
      <c r="B5901" s="2">
        <v>72.028907541372661</v>
      </c>
      <c r="C5901" s="2">
        <v>1.5693854768439961</v>
      </c>
      <c r="D5901" s="2">
        <f t="shared" si="1104"/>
        <v>38.171539415130404</v>
      </c>
      <c r="E5901" s="2">
        <f t="shared" si="1105"/>
        <v>78.776757912115684</v>
      </c>
      <c r="F5901" s="2">
        <f t="shared" si="1113"/>
        <v>340</v>
      </c>
      <c r="G5901" s="2">
        <f t="shared" si="1114"/>
        <v>0</v>
      </c>
      <c r="H5901" s="2">
        <f>MIN(Inputs!$B$2, (Inputs!$B$14 - F5901)/Inputs!$B$15)</f>
        <v>0</v>
      </c>
      <c r="I5901" s="2">
        <f>MAX(MIN(Inputs!$B$2, F5901*Inputs!$B$16, Inputs!$B$14*Inputs!$B$4 - G5901), 0)</f>
        <v>170</v>
      </c>
      <c r="J5901" s="2">
        <f>MAX(MIN(Inputs!$B$2, F5901*Inputs!$B$16, (Inputs!$B$14-F5901)/Inputs!$B$15)*Inputs!$B$9, 0)</f>
        <v>0</v>
      </c>
      <c r="K5901" s="2">
        <f>MAX(E5901*Inputs!$B$5 - B5901 - Inputs!$B$8, 0) * H5901</f>
        <v>0</v>
      </c>
      <c r="L5901" s="2">
        <f>IF(B5901 &gt;= D5901*Inputs!$B$10, MAX(B5901 - E5901/Inputs!$B$5 - Inputs!$B$8, 0) * I5901, 0)</f>
        <v>0</v>
      </c>
      <c r="M5901" s="2">
        <f t="shared" si="1106"/>
        <v>0</v>
      </c>
      <c r="N5901" s="3" t="str">
        <f t="shared" si="1107"/>
        <v>Idle</v>
      </c>
      <c r="O5901" s="3" t="str">
        <f t="shared" si="1115"/>
        <v>Idle</v>
      </c>
      <c r="P5901" s="2">
        <f t="shared" si="1108"/>
        <v>0</v>
      </c>
      <c r="Q5901" s="2">
        <f t="shared" si="1109"/>
        <v>0</v>
      </c>
      <c r="R5901" s="2">
        <f t="shared" si="1110"/>
        <v>0</v>
      </c>
      <c r="S5901" s="2">
        <f t="shared" si="1111"/>
        <v>0</v>
      </c>
      <c r="T5901" s="2">
        <f t="shared" si="1112"/>
        <v>0</v>
      </c>
      <c r="U5901" s="2">
        <f>IF(O5901="Reg", R5901 * Inputs!$B$7, 0)</f>
        <v>0</v>
      </c>
      <c r="V5901" s="2">
        <f>MAX(F5901 + P5901*Inputs!$B$15 - (Q5901/Inputs!$B$16) - U5901, 0)</f>
        <v>340</v>
      </c>
    </row>
    <row r="5902" spans="1:22" x14ac:dyDescent="0.3">
      <c r="A5902" s="1">
        <v>46268.833333333343</v>
      </c>
      <c r="B5902" s="2">
        <v>68.480882769634135</v>
      </c>
      <c r="C5902" s="2">
        <v>1.971795735957194</v>
      </c>
      <c r="D5902" s="2">
        <f t="shared" si="1104"/>
        <v>38.171539415130404</v>
      </c>
      <c r="E5902" s="2">
        <f t="shared" si="1105"/>
        <v>71.019448355037483</v>
      </c>
      <c r="F5902" s="2">
        <f t="shared" si="1113"/>
        <v>340</v>
      </c>
      <c r="G5902" s="2">
        <f t="shared" si="1114"/>
        <v>0</v>
      </c>
      <c r="H5902" s="2">
        <f>MIN(Inputs!$B$2, (Inputs!$B$14 - F5902)/Inputs!$B$15)</f>
        <v>0</v>
      </c>
      <c r="I5902" s="2">
        <f>MAX(MIN(Inputs!$B$2, F5902*Inputs!$B$16, Inputs!$B$14*Inputs!$B$4 - G5902), 0)</f>
        <v>170</v>
      </c>
      <c r="J5902" s="2">
        <f>MAX(MIN(Inputs!$B$2, F5902*Inputs!$B$16, (Inputs!$B$14-F5902)/Inputs!$B$15)*Inputs!$B$9, 0)</f>
        <v>0</v>
      </c>
      <c r="K5902" s="2">
        <f>MAX(E5902*Inputs!$B$5 - B5902 - Inputs!$B$8, 0) * H5902</f>
        <v>0</v>
      </c>
      <c r="L5902" s="2">
        <f>IF(B5902 &gt;= D5902*Inputs!$B$10, MAX(B5902 - E5902/Inputs!$B$5 - Inputs!$B$8, 0) * I5902, 0)</f>
        <v>0</v>
      </c>
      <c r="M5902" s="2">
        <f t="shared" si="1106"/>
        <v>0</v>
      </c>
      <c r="N5902" s="3" t="str">
        <f t="shared" si="1107"/>
        <v>Idle</v>
      </c>
      <c r="O5902" s="3" t="str">
        <f t="shared" si="1115"/>
        <v>Idle</v>
      </c>
      <c r="P5902" s="2">
        <f t="shared" si="1108"/>
        <v>0</v>
      </c>
      <c r="Q5902" s="2">
        <f t="shared" si="1109"/>
        <v>0</v>
      </c>
      <c r="R5902" s="2">
        <f t="shared" si="1110"/>
        <v>0</v>
      </c>
      <c r="S5902" s="2">
        <f t="shared" si="1111"/>
        <v>0</v>
      </c>
      <c r="T5902" s="2">
        <f t="shared" si="1112"/>
        <v>0</v>
      </c>
      <c r="U5902" s="2">
        <f>IF(O5902="Reg", R5902 * Inputs!$B$7, 0)</f>
        <v>0</v>
      </c>
      <c r="V5902" s="2">
        <f>MAX(F5902 + P5902*Inputs!$B$15 - (Q5902/Inputs!$B$16) - U5902, 0)</f>
        <v>340</v>
      </c>
    </row>
    <row r="5903" spans="1:22" x14ac:dyDescent="0.3">
      <c r="A5903" s="1">
        <v>46268.875</v>
      </c>
      <c r="B5903" s="2">
        <v>199.40124393704431</v>
      </c>
      <c r="C5903" s="2">
        <v>22.73875131686167</v>
      </c>
      <c r="D5903" s="2">
        <f t="shared" si="1104"/>
        <v>38.171539415130404</v>
      </c>
      <c r="E5903" s="2">
        <f t="shared" si="1105"/>
        <v>61.011090479717645</v>
      </c>
      <c r="F5903" s="2">
        <f t="shared" si="1113"/>
        <v>340</v>
      </c>
      <c r="G5903" s="2">
        <f t="shared" si="1114"/>
        <v>0</v>
      </c>
      <c r="H5903" s="2">
        <f>MIN(Inputs!$B$2, (Inputs!$B$14 - F5903)/Inputs!$B$15)</f>
        <v>0</v>
      </c>
      <c r="I5903" s="2">
        <f>MAX(MIN(Inputs!$B$2, F5903*Inputs!$B$16, Inputs!$B$14*Inputs!$B$4 - G5903), 0)</f>
        <v>170</v>
      </c>
      <c r="J5903" s="2">
        <f>MAX(MIN(Inputs!$B$2, F5903*Inputs!$B$16, (Inputs!$B$14-F5903)/Inputs!$B$15)*Inputs!$B$9, 0)</f>
        <v>0</v>
      </c>
      <c r="K5903" s="2">
        <f>MAX(E5903*Inputs!$B$5 - B5903 - Inputs!$B$8, 0) * H5903</f>
        <v>0</v>
      </c>
      <c r="L5903" s="2">
        <f>IF(B5903 &gt;= D5903*Inputs!$B$10, MAX(B5903 - E5903/Inputs!$B$5 - Inputs!$B$8, 0) * I5903, 0)</f>
        <v>18711.978081170262</v>
      </c>
      <c r="M5903" s="2">
        <f t="shared" si="1106"/>
        <v>0</v>
      </c>
      <c r="N5903" s="3" t="str">
        <f t="shared" si="1107"/>
        <v>Discharge</v>
      </c>
      <c r="O5903" s="3" t="str">
        <f t="shared" si="1115"/>
        <v>Discharge</v>
      </c>
      <c r="P5903" s="2">
        <f t="shared" si="1108"/>
        <v>0</v>
      </c>
      <c r="Q5903" s="2">
        <f t="shared" si="1109"/>
        <v>170</v>
      </c>
      <c r="R5903" s="2">
        <f t="shared" si="1110"/>
        <v>0</v>
      </c>
      <c r="S5903" s="2">
        <f t="shared" si="1111"/>
        <v>33898.21146929753</v>
      </c>
      <c r="T5903" s="2">
        <f t="shared" si="1112"/>
        <v>0</v>
      </c>
      <c r="U5903" s="2">
        <f>IF(O5903="Reg", R5903 * Inputs!$B$7, 0)</f>
        <v>0</v>
      </c>
      <c r="V5903" s="2">
        <f>MAX(F5903 + P5903*Inputs!$B$15 - (Q5903/Inputs!$B$16) - U5903, 0)</f>
        <v>170</v>
      </c>
    </row>
    <row r="5904" spans="1:22" x14ac:dyDescent="0.3">
      <c r="A5904" s="1">
        <v>46268.916666666657</v>
      </c>
      <c r="B5904" s="2">
        <v>48.558980055538171</v>
      </c>
      <c r="C5904" s="2">
        <v>3.3383205689312092</v>
      </c>
      <c r="D5904" s="2">
        <f t="shared" si="1104"/>
        <v>38.171539415130404</v>
      </c>
      <c r="E5904" s="2">
        <f t="shared" si="1105"/>
        <v>28.648607615719385</v>
      </c>
      <c r="F5904" s="2">
        <f t="shared" si="1113"/>
        <v>170</v>
      </c>
      <c r="G5904" s="2">
        <f t="shared" si="1114"/>
        <v>170</v>
      </c>
      <c r="H5904" s="2">
        <f>MIN(Inputs!$B$2, (Inputs!$B$14 - F5904)/Inputs!$B$15)</f>
        <v>170</v>
      </c>
      <c r="I5904" s="2">
        <f>MAX(MIN(Inputs!$B$2, F5904*Inputs!$B$16, Inputs!$B$14*Inputs!$B$4 - G5904), 0)</f>
        <v>170</v>
      </c>
      <c r="J5904" s="2">
        <f>MAX(MIN(Inputs!$B$2, F5904*Inputs!$B$16, (Inputs!$B$14-F5904)/Inputs!$B$15)*Inputs!$B$9, 0)</f>
        <v>136</v>
      </c>
      <c r="K5904" s="2">
        <f>MAX(E5904*Inputs!$B$5 - B5904 - Inputs!$B$8, 0) * H5904</f>
        <v>0</v>
      </c>
      <c r="L5904" s="2">
        <f>IF(B5904 &gt;= D5904*Inputs!$B$10, MAX(B5904 - E5904/Inputs!$B$5 - Inputs!$B$8, 0) * I5904, 0)</f>
        <v>0</v>
      </c>
      <c r="M5904" s="2">
        <f t="shared" si="1106"/>
        <v>454.01159737464445</v>
      </c>
      <c r="N5904" s="3" t="str">
        <f t="shared" si="1107"/>
        <v>Reg</v>
      </c>
      <c r="O5904" s="3" t="str">
        <f t="shared" si="1115"/>
        <v>Discharge</v>
      </c>
      <c r="P5904" s="2">
        <f t="shared" si="1108"/>
        <v>0</v>
      </c>
      <c r="Q5904" s="2">
        <f t="shared" si="1109"/>
        <v>170</v>
      </c>
      <c r="R5904" s="2">
        <f t="shared" si="1110"/>
        <v>0</v>
      </c>
      <c r="S5904" s="2">
        <f t="shared" si="1111"/>
        <v>8255.0266094414892</v>
      </c>
      <c r="T5904" s="2">
        <f t="shared" si="1112"/>
        <v>0</v>
      </c>
      <c r="U5904" s="2">
        <f>IF(O5904="Reg", R5904 * Inputs!$B$7, 0)</f>
        <v>0</v>
      </c>
      <c r="V5904" s="2">
        <f>MAX(F5904 + P5904*Inputs!$B$15 - (Q5904/Inputs!$B$16) - U5904, 0)</f>
        <v>0</v>
      </c>
    </row>
    <row r="5905" spans="1:22" x14ac:dyDescent="0.3">
      <c r="A5905" s="1">
        <v>46268.958333333343</v>
      </c>
      <c r="B5905" s="2">
        <v>45.689267087106082</v>
      </c>
      <c r="C5905" s="2">
        <v>46.240380828231118</v>
      </c>
      <c r="D5905" s="2">
        <f t="shared" si="1104"/>
        <v>38.171539415130404</v>
      </c>
      <c r="E5905" s="2">
        <f t="shared" si="1105"/>
        <v>20.555444273129687</v>
      </c>
      <c r="F5905" s="2">
        <f t="shared" si="1113"/>
        <v>0</v>
      </c>
      <c r="G5905" s="2">
        <f t="shared" si="1114"/>
        <v>340</v>
      </c>
      <c r="H5905" s="2">
        <f>MIN(Inputs!$B$2, (Inputs!$B$14 - F5905)/Inputs!$B$15)</f>
        <v>170</v>
      </c>
      <c r="I5905" s="2">
        <f>MAX(MIN(Inputs!$B$2, F5905*Inputs!$B$16, Inputs!$B$14*Inputs!$B$4 - G5905), 0)</f>
        <v>0</v>
      </c>
      <c r="J5905" s="2">
        <f>MAX(MIN(Inputs!$B$2, F5905*Inputs!$B$16, (Inputs!$B$14-F5905)/Inputs!$B$15)*Inputs!$B$9, 0)</f>
        <v>0</v>
      </c>
      <c r="K5905" s="2">
        <f>MAX(E5905*Inputs!$B$5 - B5905 - Inputs!$B$8, 0) * H5905</f>
        <v>0</v>
      </c>
      <c r="L5905" s="2">
        <f>IF(B5905 &gt;= D5905*Inputs!$B$10, MAX(B5905 - E5905/Inputs!$B$5 - Inputs!$B$8, 0) * I5905, 0)</f>
        <v>0</v>
      </c>
      <c r="M5905" s="2">
        <f t="shared" si="1106"/>
        <v>0</v>
      </c>
      <c r="N5905" s="3" t="str">
        <f t="shared" si="1107"/>
        <v>Idle</v>
      </c>
      <c r="O5905" s="3" t="str">
        <f t="shared" si="1115"/>
        <v>Idle</v>
      </c>
      <c r="P5905" s="2">
        <f t="shared" si="1108"/>
        <v>0</v>
      </c>
      <c r="Q5905" s="2">
        <f t="shared" si="1109"/>
        <v>0</v>
      </c>
      <c r="R5905" s="2">
        <f t="shared" si="1110"/>
        <v>0</v>
      </c>
      <c r="S5905" s="2">
        <f t="shared" si="1111"/>
        <v>0</v>
      </c>
      <c r="T5905" s="2">
        <f t="shared" si="1112"/>
        <v>0</v>
      </c>
      <c r="U5905" s="2">
        <f>IF(O5905="Reg", R5905 * Inputs!$B$7, 0)</f>
        <v>0</v>
      </c>
      <c r="V5905" s="2">
        <f>MAX(F5905 + P5905*Inputs!$B$15 - (Q5905/Inputs!$B$16) - U5905, 0)</f>
        <v>0</v>
      </c>
    </row>
    <row r="5906" spans="1:22" x14ac:dyDescent="0.3">
      <c r="A5906" s="1">
        <v>46269</v>
      </c>
      <c r="B5906" s="2">
        <v>38.501266081998658</v>
      </c>
      <c r="C5906" s="2">
        <v>4.6190265150029344</v>
      </c>
      <c r="D5906" s="2">
        <f t="shared" si="1104"/>
        <v>36.079733087240029</v>
      </c>
      <c r="E5906" s="2">
        <f t="shared" si="1105"/>
        <v>12.940566425278673</v>
      </c>
      <c r="F5906" s="2">
        <f t="shared" si="1113"/>
        <v>0</v>
      </c>
      <c r="G5906" s="2">
        <f t="shared" si="1114"/>
        <v>0</v>
      </c>
      <c r="H5906" s="2">
        <f>MIN(Inputs!$B$2, (Inputs!$B$14 - F5906)/Inputs!$B$15)</f>
        <v>170</v>
      </c>
      <c r="I5906" s="2">
        <f>MAX(MIN(Inputs!$B$2, F5906*Inputs!$B$16, Inputs!$B$14*Inputs!$B$4 - G5906), 0)</f>
        <v>0</v>
      </c>
      <c r="J5906" s="2">
        <f>MAX(MIN(Inputs!$B$2, F5906*Inputs!$B$16, (Inputs!$B$14-F5906)/Inputs!$B$15)*Inputs!$B$9, 0)</f>
        <v>0</v>
      </c>
      <c r="K5906" s="2">
        <f>MAX(E5906*Inputs!$B$5 - B5906 - Inputs!$B$8, 0) * H5906</f>
        <v>0</v>
      </c>
      <c r="L5906" s="2">
        <f>IF(B5906 &gt;= D5906*Inputs!$B$10, MAX(B5906 - E5906/Inputs!$B$5 - Inputs!$B$8, 0) * I5906, 0)</f>
        <v>0</v>
      </c>
      <c r="M5906" s="2">
        <f t="shared" si="1106"/>
        <v>0</v>
      </c>
      <c r="N5906" s="3" t="str">
        <f t="shared" si="1107"/>
        <v>Idle</v>
      </c>
      <c r="O5906" s="3" t="str">
        <f t="shared" si="1115"/>
        <v>Idle</v>
      </c>
      <c r="P5906" s="2">
        <f t="shared" si="1108"/>
        <v>0</v>
      </c>
      <c r="Q5906" s="2">
        <f t="shared" si="1109"/>
        <v>0</v>
      </c>
      <c r="R5906" s="2">
        <f t="shared" si="1110"/>
        <v>0</v>
      </c>
      <c r="S5906" s="2">
        <f t="shared" si="1111"/>
        <v>0</v>
      </c>
      <c r="T5906" s="2">
        <f t="shared" si="1112"/>
        <v>0</v>
      </c>
      <c r="U5906" s="2">
        <f>IF(O5906="Reg", R5906 * Inputs!$B$7, 0)</f>
        <v>0</v>
      </c>
      <c r="V5906" s="2">
        <f>MAX(F5906 + P5906*Inputs!$B$15 - (Q5906/Inputs!$B$16) - U5906, 0)</f>
        <v>0</v>
      </c>
    </row>
    <row r="5907" spans="1:22" x14ac:dyDescent="0.3">
      <c r="A5907" s="1">
        <v>46269.041666666657</v>
      </c>
      <c r="B5907" s="2">
        <v>25.48505019890359</v>
      </c>
      <c r="C5907" s="2">
        <v>5.4638671931725558</v>
      </c>
      <c r="D5907" s="2">
        <f t="shared" si="1104"/>
        <v>36.079733087240029</v>
      </c>
      <c r="E5907" s="2">
        <f t="shared" si="1105"/>
        <v>6.5236887449455638</v>
      </c>
      <c r="F5907" s="2">
        <f t="shared" si="1113"/>
        <v>0</v>
      </c>
      <c r="G5907" s="2">
        <f t="shared" si="1114"/>
        <v>0</v>
      </c>
      <c r="H5907" s="2">
        <f>MIN(Inputs!$B$2, (Inputs!$B$14 - F5907)/Inputs!$B$15)</f>
        <v>170</v>
      </c>
      <c r="I5907" s="2">
        <f>MAX(MIN(Inputs!$B$2, F5907*Inputs!$B$16, Inputs!$B$14*Inputs!$B$4 - G5907), 0)</f>
        <v>0</v>
      </c>
      <c r="J5907" s="2">
        <f>MAX(MIN(Inputs!$B$2, F5907*Inputs!$B$16, (Inputs!$B$14-F5907)/Inputs!$B$15)*Inputs!$B$9, 0)</f>
        <v>0</v>
      </c>
      <c r="K5907" s="2">
        <f>MAX(E5907*Inputs!$B$5 - B5907 - Inputs!$B$8, 0) * H5907</f>
        <v>0</v>
      </c>
      <c r="L5907" s="2">
        <f>IF(B5907 &gt;= D5907*Inputs!$B$10, MAX(B5907 - E5907/Inputs!$B$5 - Inputs!$B$8, 0) * I5907, 0)</f>
        <v>0</v>
      </c>
      <c r="M5907" s="2">
        <f t="shared" si="1106"/>
        <v>0</v>
      </c>
      <c r="N5907" s="3" t="str">
        <f t="shared" si="1107"/>
        <v>Idle</v>
      </c>
      <c r="O5907" s="3" t="str">
        <f t="shared" si="1115"/>
        <v>Idle</v>
      </c>
      <c r="P5907" s="2">
        <f t="shared" si="1108"/>
        <v>0</v>
      </c>
      <c r="Q5907" s="2">
        <f t="shared" si="1109"/>
        <v>0</v>
      </c>
      <c r="R5907" s="2">
        <f t="shared" si="1110"/>
        <v>0</v>
      </c>
      <c r="S5907" s="2">
        <f t="shared" si="1111"/>
        <v>0</v>
      </c>
      <c r="T5907" s="2">
        <f t="shared" si="1112"/>
        <v>0</v>
      </c>
      <c r="U5907" s="2">
        <f>IF(O5907="Reg", R5907 * Inputs!$B$7, 0)</f>
        <v>0</v>
      </c>
      <c r="V5907" s="2">
        <f>MAX(F5907 + P5907*Inputs!$B$15 - (Q5907/Inputs!$B$16) - U5907, 0)</f>
        <v>0</v>
      </c>
    </row>
    <row r="5908" spans="1:22" x14ac:dyDescent="0.3">
      <c r="A5908" s="1">
        <v>46269.083333333343</v>
      </c>
      <c r="B5908" s="2">
        <v>8.4307355177150232</v>
      </c>
      <c r="C5908" s="2">
        <v>6.9752680580242288</v>
      </c>
      <c r="D5908" s="2">
        <f t="shared" si="1104"/>
        <v>36.079733087240029</v>
      </c>
      <c r="E5908" s="2">
        <f t="shared" si="1105"/>
        <v>2.2761803784616323</v>
      </c>
      <c r="F5908" s="2">
        <f t="shared" si="1113"/>
        <v>0</v>
      </c>
      <c r="G5908" s="2">
        <f t="shared" si="1114"/>
        <v>0</v>
      </c>
      <c r="H5908" s="2">
        <f>MIN(Inputs!$B$2, (Inputs!$B$14 - F5908)/Inputs!$B$15)</f>
        <v>170</v>
      </c>
      <c r="I5908" s="2">
        <f>MAX(MIN(Inputs!$B$2, F5908*Inputs!$B$16, Inputs!$B$14*Inputs!$B$4 - G5908), 0)</f>
        <v>0</v>
      </c>
      <c r="J5908" s="2">
        <f>MAX(MIN(Inputs!$B$2, F5908*Inputs!$B$16, (Inputs!$B$14-F5908)/Inputs!$B$15)*Inputs!$B$9, 0)</f>
        <v>0</v>
      </c>
      <c r="K5908" s="2">
        <f>MAX(E5908*Inputs!$B$5 - B5908 - Inputs!$B$8, 0) * H5908</f>
        <v>0</v>
      </c>
      <c r="L5908" s="2">
        <f>IF(B5908 &gt;= D5908*Inputs!$B$10, MAX(B5908 - E5908/Inputs!$B$5 - Inputs!$B$8, 0) * I5908, 0)</f>
        <v>0</v>
      </c>
      <c r="M5908" s="2">
        <f t="shared" si="1106"/>
        <v>0</v>
      </c>
      <c r="N5908" s="3" t="str">
        <f t="shared" si="1107"/>
        <v>Idle</v>
      </c>
      <c r="O5908" s="3" t="str">
        <f t="shared" si="1115"/>
        <v>Idle</v>
      </c>
      <c r="P5908" s="2">
        <f t="shared" si="1108"/>
        <v>0</v>
      </c>
      <c r="Q5908" s="2">
        <f t="shared" si="1109"/>
        <v>0</v>
      </c>
      <c r="R5908" s="2">
        <f t="shared" si="1110"/>
        <v>0</v>
      </c>
      <c r="S5908" s="2">
        <f t="shared" si="1111"/>
        <v>0</v>
      </c>
      <c r="T5908" s="2">
        <f t="shared" si="1112"/>
        <v>0</v>
      </c>
      <c r="U5908" s="2">
        <f>IF(O5908="Reg", R5908 * Inputs!$B$7, 0)</f>
        <v>0</v>
      </c>
      <c r="V5908" s="2">
        <f>MAX(F5908 + P5908*Inputs!$B$15 - (Q5908/Inputs!$B$16) - U5908, 0)</f>
        <v>0</v>
      </c>
    </row>
    <row r="5909" spans="1:22" x14ac:dyDescent="0.3">
      <c r="A5909" s="1">
        <v>46269.125</v>
      </c>
      <c r="B5909" s="2">
        <v>5.2263467530547718</v>
      </c>
      <c r="C5909" s="2">
        <v>3.8975954454933182</v>
      </c>
      <c r="D5909" s="2">
        <f t="shared" si="1104"/>
        <v>36.079733087240029</v>
      </c>
      <c r="E5909" s="2">
        <f t="shared" si="1105"/>
        <v>0.87105779217579526</v>
      </c>
      <c r="F5909" s="2">
        <f t="shared" si="1113"/>
        <v>0</v>
      </c>
      <c r="G5909" s="2">
        <f t="shared" si="1114"/>
        <v>0</v>
      </c>
      <c r="H5909" s="2">
        <f>MIN(Inputs!$B$2, (Inputs!$B$14 - F5909)/Inputs!$B$15)</f>
        <v>170</v>
      </c>
      <c r="I5909" s="2">
        <f>MAX(MIN(Inputs!$B$2, F5909*Inputs!$B$16, Inputs!$B$14*Inputs!$B$4 - G5909), 0)</f>
        <v>0</v>
      </c>
      <c r="J5909" s="2">
        <f>MAX(MIN(Inputs!$B$2, F5909*Inputs!$B$16, (Inputs!$B$14-F5909)/Inputs!$B$15)*Inputs!$B$9, 0)</f>
        <v>0</v>
      </c>
      <c r="K5909" s="2">
        <f>MAX(E5909*Inputs!$B$5 - B5909 - Inputs!$B$8, 0) * H5909</f>
        <v>0</v>
      </c>
      <c r="L5909" s="2">
        <f>IF(B5909 &gt;= D5909*Inputs!$B$10, MAX(B5909 - E5909/Inputs!$B$5 - Inputs!$B$8, 0) * I5909, 0)</f>
        <v>0</v>
      </c>
      <c r="M5909" s="2">
        <f t="shared" si="1106"/>
        <v>0</v>
      </c>
      <c r="N5909" s="3" t="str">
        <f t="shared" si="1107"/>
        <v>Idle</v>
      </c>
      <c r="O5909" s="3" t="str">
        <f t="shared" si="1115"/>
        <v>Idle</v>
      </c>
      <c r="P5909" s="2">
        <f t="shared" si="1108"/>
        <v>0</v>
      </c>
      <c r="Q5909" s="2">
        <f t="shared" si="1109"/>
        <v>0</v>
      </c>
      <c r="R5909" s="2">
        <f t="shared" si="1110"/>
        <v>0</v>
      </c>
      <c r="S5909" s="2">
        <f t="shared" si="1111"/>
        <v>0</v>
      </c>
      <c r="T5909" s="2">
        <f t="shared" si="1112"/>
        <v>0</v>
      </c>
      <c r="U5909" s="2">
        <f>IF(O5909="Reg", R5909 * Inputs!$B$7, 0)</f>
        <v>0</v>
      </c>
      <c r="V5909" s="2">
        <f>MAX(F5909 + P5909*Inputs!$B$15 - (Q5909/Inputs!$B$16) - U5909, 0)</f>
        <v>0</v>
      </c>
    </row>
    <row r="5910" spans="1:22" x14ac:dyDescent="0.3">
      <c r="A5910" s="1">
        <v>46269.166666666657</v>
      </c>
      <c r="B5910" s="2">
        <v>0</v>
      </c>
      <c r="C5910" s="2">
        <v>6.4181889988324068</v>
      </c>
      <c r="D5910" s="2">
        <f t="shared" si="1104"/>
        <v>36.079733087240029</v>
      </c>
      <c r="E5910" s="2">
        <f t="shared" si="1105"/>
        <v>0.65448767135069197</v>
      </c>
      <c r="F5910" s="2">
        <f t="shared" si="1113"/>
        <v>0</v>
      </c>
      <c r="G5910" s="2">
        <f t="shared" si="1114"/>
        <v>0</v>
      </c>
      <c r="H5910" s="2">
        <f>MIN(Inputs!$B$2, (Inputs!$B$14 - F5910)/Inputs!$B$15)</f>
        <v>170</v>
      </c>
      <c r="I5910" s="2">
        <f>MAX(MIN(Inputs!$B$2, F5910*Inputs!$B$16, Inputs!$B$14*Inputs!$B$4 - G5910), 0)</f>
        <v>0</v>
      </c>
      <c r="J5910" s="2">
        <f>MAX(MIN(Inputs!$B$2, F5910*Inputs!$B$16, (Inputs!$B$14-F5910)/Inputs!$B$15)*Inputs!$B$9, 0)</f>
        <v>0</v>
      </c>
      <c r="K5910" s="2">
        <f>MAX(E5910*Inputs!$B$5 - B5910 - Inputs!$B$8, 0) * H5910</f>
        <v>0</v>
      </c>
      <c r="L5910" s="2">
        <f>IF(B5910 &gt;= D5910*Inputs!$B$10, MAX(B5910 - E5910/Inputs!$B$5 - Inputs!$B$8, 0) * I5910, 0)</f>
        <v>0</v>
      </c>
      <c r="M5910" s="2">
        <f t="shared" si="1106"/>
        <v>0</v>
      </c>
      <c r="N5910" s="3" t="str">
        <f t="shared" si="1107"/>
        <v>Idle</v>
      </c>
      <c r="O5910" s="3" t="str">
        <f t="shared" si="1115"/>
        <v>Idle</v>
      </c>
      <c r="P5910" s="2">
        <f t="shared" si="1108"/>
        <v>0</v>
      </c>
      <c r="Q5910" s="2">
        <f t="shared" si="1109"/>
        <v>0</v>
      </c>
      <c r="R5910" s="2">
        <f t="shared" si="1110"/>
        <v>0</v>
      </c>
      <c r="S5910" s="2">
        <f t="shared" si="1111"/>
        <v>0</v>
      </c>
      <c r="T5910" s="2">
        <f t="shared" si="1112"/>
        <v>0</v>
      </c>
      <c r="U5910" s="2">
        <f>IF(O5910="Reg", R5910 * Inputs!$B$7, 0)</f>
        <v>0</v>
      </c>
      <c r="V5910" s="2">
        <f>MAX(F5910 + P5910*Inputs!$B$15 - (Q5910/Inputs!$B$16) - U5910, 0)</f>
        <v>0</v>
      </c>
    </row>
    <row r="5911" spans="1:22" x14ac:dyDescent="0.3">
      <c r="A5911" s="1">
        <v>46269.208333333343</v>
      </c>
      <c r="B5911" s="2">
        <v>0</v>
      </c>
      <c r="C5911" s="2">
        <v>1.2455700265917009</v>
      </c>
      <c r="D5911" s="2">
        <f t="shared" si="1104"/>
        <v>36.079733087240029</v>
      </c>
      <c r="E5911" s="2">
        <f t="shared" si="1105"/>
        <v>1.5537899955605348</v>
      </c>
      <c r="F5911" s="2">
        <f t="shared" si="1113"/>
        <v>0</v>
      </c>
      <c r="G5911" s="2">
        <f t="shared" si="1114"/>
        <v>0</v>
      </c>
      <c r="H5911" s="2">
        <f>MIN(Inputs!$B$2, (Inputs!$B$14 - F5911)/Inputs!$B$15)</f>
        <v>170</v>
      </c>
      <c r="I5911" s="2">
        <f>MAX(MIN(Inputs!$B$2, F5911*Inputs!$B$16, Inputs!$B$14*Inputs!$B$4 - G5911), 0)</f>
        <v>0</v>
      </c>
      <c r="J5911" s="2">
        <f>MAX(MIN(Inputs!$B$2, F5911*Inputs!$B$16, (Inputs!$B$14-F5911)/Inputs!$B$15)*Inputs!$B$9, 0)</f>
        <v>0</v>
      </c>
      <c r="K5911" s="2">
        <f>MAX(E5911*Inputs!$B$5 - B5911 - Inputs!$B$8, 0) * H5911</f>
        <v>0</v>
      </c>
      <c r="L5911" s="2">
        <f>IF(B5911 &gt;= D5911*Inputs!$B$10, MAX(B5911 - E5911/Inputs!$B$5 - Inputs!$B$8, 0) * I5911, 0)</f>
        <v>0</v>
      </c>
      <c r="M5911" s="2">
        <f t="shared" si="1106"/>
        <v>0</v>
      </c>
      <c r="N5911" s="3" t="str">
        <f t="shared" si="1107"/>
        <v>Idle</v>
      </c>
      <c r="O5911" s="3" t="str">
        <f t="shared" si="1115"/>
        <v>Idle</v>
      </c>
      <c r="P5911" s="2">
        <f t="shared" si="1108"/>
        <v>0</v>
      </c>
      <c r="Q5911" s="2">
        <f t="shared" si="1109"/>
        <v>0</v>
      </c>
      <c r="R5911" s="2">
        <f t="shared" si="1110"/>
        <v>0</v>
      </c>
      <c r="S5911" s="2">
        <f t="shared" si="1111"/>
        <v>0</v>
      </c>
      <c r="T5911" s="2">
        <f t="shared" si="1112"/>
        <v>0</v>
      </c>
      <c r="U5911" s="2">
        <f>IF(O5911="Reg", R5911 * Inputs!$B$7, 0)</f>
        <v>0</v>
      </c>
      <c r="V5911" s="2">
        <f>MAX(F5911 + P5911*Inputs!$B$15 - (Q5911/Inputs!$B$16) - U5911, 0)</f>
        <v>0</v>
      </c>
    </row>
    <row r="5912" spans="1:22" x14ac:dyDescent="0.3">
      <c r="A5912" s="1">
        <v>46269.25</v>
      </c>
      <c r="B5912" s="2">
        <v>0</v>
      </c>
      <c r="C5912" s="2">
        <v>32.480813148535077</v>
      </c>
      <c r="D5912" s="2">
        <f t="shared" si="1104"/>
        <v>36.079733087240029</v>
      </c>
      <c r="E5912" s="2">
        <f t="shared" si="1105"/>
        <v>4.3394422857517796</v>
      </c>
      <c r="F5912" s="2">
        <f t="shared" si="1113"/>
        <v>0</v>
      </c>
      <c r="G5912" s="2">
        <f t="shared" si="1114"/>
        <v>0</v>
      </c>
      <c r="H5912" s="2">
        <f>MIN(Inputs!$B$2, (Inputs!$B$14 - F5912)/Inputs!$B$15)</f>
        <v>170</v>
      </c>
      <c r="I5912" s="2">
        <f>MAX(MIN(Inputs!$B$2, F5912*Inputs!$B$16, Inputs!$B$14*Inputs!$B$4 - G5912), 0)</f>
        <v>0</v>
      </c>
      <c r="J5912" s="2">
        <f>MAX(MIN(Inputs!$B$2, F5912*Inputs!$B$16, (Inputs!$B$14-F5912)/Inputs!$B$15)*Inputs!$B$9, 0)</f>
        <v>0</v>
      </c>
      <c r="K5912" s="2">
        <f>MAX(E5912*Inputs!$B$5 - B5912 - Inputs!$B$8, 0) * H5912</f>
        <v>0</v>
      </c>
      <c r="L5912" s="2">
        <f>IF(B5912 &gt;= D5912*Inputs!$B$10, MAX(B5912 - E5912/Inputs!$B$5 - Inputs!$B$8, 0) * I5912, 0)</f>
        <v>0</v>
      </c>
      <c r="M5912" s="2">
        <f t="shared" si="1106"/>
        <v>0</v>
      </c>
      <c r="N5912" s="3" t="str">
        <f t="shared" si="1107"/>
        <v>Idle</v>
      </c>
      <c r="O5912" s="3" t="str">
        <f t="shared" si="1115"/>
        <v>Idle</v>
      </c>
      <c r="P5912" s="2">
        <f t="shared" si="1108"/>
        <v>0</v>
      </c>
      <c r="Q5912" s="2">
        <f t="shared" si="1109"/>
        <v>0</v>
      </c>
      <c r="R5912" s="2">
        <f t="shared" si="1110"/>
        <v>0</v>
      </c>
      <c r="S5912" s="2">
        <f t="shared" si="1111"/>
        <v>0</v>
      </c>
      <c r="T5912" s="2">
        <f t="shared" si="1112"/>
        <v>0</v>
      </c>
      <c r="U5912" s="2">
        <f>IF(O5912="Reg", R5912 * Inputs!$B$7, 0)</f>
        <v>0</v>
      </c>
      <c r="V5912" s="2">
        <f>MAX(F5912 + P5912*Inputs!$B$15 - (Q5912/Inputs!$B$16) - U5912, 0)</f>
        <v>0</v>
      </c>
    </row>
    <row r="5913" spans="1:22" x14ac:dyDescent="0.3">
      <c r="A5913" s="1">
        <v>46269.291666666657</v>
      </c>
      <c r="B5913" s="2">
        <v>0</v>
      </c>
      <c r="C5913" s="2">
        <v>15.712050296303881</v>
      </c>
      <c r="D5913" s="2">
        <f t="shared" si="1104"/>
        <v>36.079733087240029</v>
      </c>
      <c r="E5913" s="2">
        <f t="shared" si="1105"/>
        <v>10.836004798192993</v>
      </c>
      <c r="F5913" s="2">
        <f t="shared" si="1113"/>
        <v>0</v>
      </c>
      <c r="G5913" s="2">
        <f t="shared" si="1114"/>
        <v>0</v>
      </c>
      <c r="H5913" s="2">
        <f>MIN(Inputs!$B$2, (Inputs!$B$14 - F5913)/Inputs!$B$15)</f>
        <v>170</v>
      </c>
      <c r="I5913" s="2">
        <f>MAX(MIN(Inputs!$B$2, F5913*Inputs!$B$16, Inputs!$B$14*Inputs!$B$4 - G5913), 0)</f>
        <v>0</v>
      </c>
      <c r="J5913" s="2">
        <f>MAX(MIN(Inputs!$B$2, F5913*Inputs!$B$16, (Inputs!$B$14-F5913)/Inputs!$B$15)*Inputs!$B$9, 0)</f>
        <v>0</v>
      </c>
      <c r="K5913" s="2">
        <f>MAX(E5913*Inputs!$B$5 - B5913 - Inputs!$B$8, 0) * H5913</f>
        <v>0</v>
      </c>
      <c r="L5913" s="2">
        <f>IF(B5913 &gt;= D5913*Inputs!$B$10, MAX(B5913 - E5913/Inputs!$B$5 - Inputs!$B$8, 0) * I5913, 0)</f>
        <v>0</v>
      </c>
      <c r="M5913" s="2">
        <f t="shared" si="1106"/>
        <v>0</v>
      </c>
      <c r="N5913" s="3" t="str">
        <f t="shared" si="1107"/>
        <v>Idle</v>
      </c>
      <c r="O5913" s="3" t="str">
        <f t="shared" si="1115"/>
        <v>Idle</v>
      </c>
      <c r="P5913" s="2">
        <f t="shared" si="1108"/>
        <v>0</v>
      </c>
      <c r="Q5913" s="2">
        <f t="shared" si="1109"/>
        <v>0</v>
      </c>
      <c r="R5913" s="2">
        <f t="shared" si="1110"/>
        <v>0</v>
      </c>
      <c r="S5913" s="2">
        <f t="shared" si="1111"/>
        <v>0</v>
      </c>
      <c r="T5913" s="2">
        <f t="shared" si="1112"/>
        <v>0</v>
      </c>
      <c r="U5913" s="2">
        <f>IF(O5913="Reg", R5913 * Inputs!$B$7, 0)</f>
        <v>0</v>
      </c>
      <c r="V5913" s="2">
        <f>MAX(F5913 + P5913*Inputs!$B$15 - (Q5913/Inputs!$B$16) - U5913, 0)</f>
        <v>0</v>
      </c>
    </row>
    <row r="5914" spans="1:22" x14ac:dyDescent="0.3">
      <c r="A5914" s="1">
        <v>46269.333333333343</v>
      </c>
      <c r="B5914" s="2">
        <v>0</v>
      </c>
      <c r="C5914" s="2">
        <v>7.850521690268466</v>
      </c>
      <c r="D5914" s="2">
        <f t="shared" si="1104"/>
        <v>36.079733087240029</v>
      </c>
      <c r="E5914" s="2">
        <f t="shared" si="1105"/>
        <v>16.57435942838524</v>
      </c>
      <c r="F5914" s="2">
        <f t="shared" si="1113"/>
        <v>0</v>
      </c>
      <c r="G5914" s="2">
        <f t="shared" si="1114"/>
        <v>0</v>
      </c>
      <c r="H5914" s="2">
        <f>MIN(Inputs!$B$2, (Inputs!$B$14 - F5914)/Inputs!$B$15)</f>
        <v>170</v>
      </c>
      <c r="I5914" s="2">
        <f>MAX(MIN(Inputs!$B$2, F5914*Inputs!$B$16, Inputs!$B$14*Inputs!$B$4 - G5914), 0)</f>
        <v>0</v>
      </c>
      <c r="J5914" s="2">
        <f>MAX(MIN(Inputs!$B$2, F5914*Inputs!$B$16, (Inputs!$B$14-F5914)/Inputs!$B$15)*Inputs!$B$9, 0)</f>
        <v>0</v>
      </c>
      <c r="K5914" s="2">
        <f>MAX(E5914*Inputs!$B$5 - B5914 - Inputs!$B$8, 0) * H5914</f>
        <v>0</v>
      </c>
      <c r="L5914" s="2">
        <f>IF(B5914 &gt;= D5914*Inputs!$B$10, MAX(B5914 - E5914/Inputs!$B$5 - Inputs!$B$8, 0) * I5914, 0)</f>
        <v>0</v>
      </c>
      <c r="M5914" s="2">
        <f t="shared" si="1106"/>
        <v>0</v>
      </c>
      <c r="N5914" s="3" t="str">
        <f t="shared" si="1107"/>
        <v>Idle</v>
      </c>
      <c r="O5914" s="3" t="str">
        <f t="shared" si="1115"/>
        <v>Idle</v>
      </c>
      <c r="P5914" s="2">
        <f t="shared" si="1108"/>
        <v>0</v>
      </c>
      <c r="Q5914" s="2">
        <f t="shared" si="1109"/>
        <v>0</v>
      </c>
      <c r="R5914" s="2">
        <f t="shared" si="1110"/>
        <v>0</v>
      </c>
      <c r="S5914" s="2">
        <f t="shared" si="1111"/>
        <v>0</v>
      </c>
      <c r="T5914" s="2">
        <f t="shared" si="1112"/>
        <v>0</v>
      </c>
      <c r="U5914" s="2">
        <f>IF(O5914="Reg", R5914 * Inputs!$B$7, 0)</f>
        <v>0</v>
      </c>
      <c r="V5914" s="2">
        <f>MAX(F5914 + P5914*Inputs!$B$15 - (Q5914/Inputs!$B$16) - U5914, 0)</f>
        <v>0</v>
      </c>
    </row>
    <row r="5915" spans="1:22" x14ac:dyDescent="0.3">
      <c r="A5915" s="1">
        <v>46269.375</v>
      </c>
      <c r="B5915" s="2">
        <v>3.9269260281041518</v>
      </c>
      <c r="C5915" s="2">
        <v>2.2579980139494502</v>
      </c>
      <c r="D5915" s="2">
        <f t="shared" si="1104"/>
        <v>36.079733087240029</v>
      </c>
      <c r="E5915" s="2">
        <f t="shared" si="1105"/>
        <v>25.849365668191496</v>
      </c>
      <c r="F5915" s="2">
        <f t="shared" si="1113"/>
        <v>0</v>
      </c>
      <c r="G5915" s="2">
        <f t="shared" si="1114"/>
        <v>0</v>
      </c>
      <c r="H5915" s="2">
        <f>MIN(Inputs!$B$2, (Inputs!$B$14 - F5915)/Inputs!$B$15)</f>
        <v>170</v>
      </c>
      <c r="I5915" s="2">
        <f>MAX(MIN(Inputs!$B$2, F5915*Inputs!$B$16, Inputs!$B$14*Inputs!$B$4 - G5915), 0)</f>
        <v>0</v>
      </c>
      <c r="J5915" s="2">
        <f>MAX(MIN(Inputs!$B$2, F5915*Inputs!$B$16, (Inputs!$B$14-F5915)/Inputs!$B$15)*Inputs!$B$9, 0)</f>
        <v>0</v>
      </c>
      <c r="K5915" s="2">
        <f>MAX(E5915*Inputs!$B$5 - B5915 - Inputs!$B$8, 0) * H5915</f>
        <v>0</v>
      </c>
      <c r="L5915" s="2">
        <f>IF(B5915 &gt;= D5915*Inputs!$B$10, MAX(B5915 - E5915/Inputs!$B$5 - Inputs!$B$8, 0) * I5915, 0)</f>
        <v>0</v>
      </c>
      <c r="M5915" s="2">
        <f t="shared" si="1106"/>
        <v>0</v>
      </c>
      <c r="N5915" s="3" t="str">
        <f t="shared" si="1107"/>
        <v>Idle</v>
      </c>
      <c r="O5915" s="3" t="str">
        <f t="shared" si="1115"/>
        <v>Idle</v>
      </c>
      <c r="P5915" s="2">
        <f t="shared" si="1108"/>
        <v>0</v>
      </c>
      <c r="Q5915" s="2">
        <f t="shared" si="1109"/>
        <v>0</v>
      </c>
      <c r="R5915" s="2">
        <f t="shared" si="1110"/>
        <v>0</v>
      </c>
      <c r="S5915" s="2">
        <f t="shared" si="1111"/>
        <v>0</v>
      </c>
      <c r="T5915" s="2">
        <f t="shared" si="1112"/>
        <v>0</v>
      </c>
      <c r="U5915" s="2">
        <f>IF(O5915="Reg", R5915 * Inputs!$B$7, 0)</f>
        <v>0</v>
      </c>
      <c r="V5915" s="2">
        <f>MAX(F5915 + P5915*Inputs!$B$15 - (Q5915/Inputs!$B$16) - U5915, 0)</f>
        <v>0</v>
      </c>
    </row>
    <row r="5916" spans="1:22" x14ac:dyDescent="0.3">
      <c r="A5916" s="1">
        <v>46269.416666666657</v>
      </c>
      <c r="B5916" s="2">
        <v>5.3958139452590572</v>
      </c>
      <c r="C5916" s="2">
        <v>12.400923904802159</v>
      </c>
      <c r="D5916" s="2">
        <f t="shared" si="1104"/>
        <v>36.079733087240029</v>
      </c>
      <c r="E5916" s="2">
        <f t="shared" si="1105"/>
        <v>47.9255282670523</v>
      </c>
      <c r="F5916" s="2">
        <f t="shared" si="1113"/>
        <v>0</v>
      </c>
      <c r="G5916" s="2">
        <f t="shared" si="1114"/>
        <v>0</v>
      </c>
      <c r="H5916" s="2">
        <f>MIN(Inputs!$B$2, (Inputs!$B$14 - F5916)/Inputs!$B$15)</f>
        <v>170</v>
      </c>
      <c r="I5916" s="2">
        <f>MAX(MIN(Inputs!$B$2, F5916*Inputs!$B$16, Inputs!$B$14*Inputs!$B$4 - G5916), 0)</f>
        <v>0</v>
      </c>
      <c r="J5916" s="2">
        <f>MAX(MIN(Inputs!$B$2, F5916*Inputs!$B$16, (Inputs!$B$14-F5916)/Inputs!$B$15)*Inputs!$B$9, 0)</f>
        <v>0</v>
      </c>
      <c r="K5916" s="2">
        <f>MAX(E5916*Inputs!$B$5 - B5916 - Inputs!$B$8, 0) * H5916</f>
        <v>2852.3706580569842</v>
      </c>
      <c r="L5916" s="2">
        <f>IF(B5916 &gt;= D5916*Inputs!$B$10, MAX(B5916 - E5916/Inputs!$B$5 - Inputs!$B$8, 0) * I5916, 0)</f>
        <v>0</v>
      </c>
      <c r="M5916" s="2">
        <f t="shared" si="1106"/>
        <v>0</v>
      </c>
      <c r="N5916" s="3" t="str">
        <f t="shared" si="1107"/>
        <v>Charge</v>
      </c>
      <c r="O5916" s="3" t="str">
        <f t="shared" si="1115"/>
        <v>Charge</v>
      </c>
      <c r="P5916" s="2">
        <f t="shared" si="1108"/>
        <v>170</v>
      </c>
      <c r="Q5916" s="2">
        <f t="shared" si="1109"/>
        <v>0</v>
      </c>
      <c r="R5916" s="2">
        <f t="shared" si="1110"/>
        <v>0</v>
      </c>
      <c r="S5916" s="2">
        <f t="shared" si="1111"/>
        <v>-917.28837069403971</v>
      </c>
      <c r="T5916" s="2">
        <f t="shared" si="1112"/>
        <v>0</v>
      </c>
      <c r="U5916" s="2">
        <f>IF(O5916="Reg", R5916 * Inputs!$B$7, 0)</f>
        <v>0</v>
      </c>
      <c r="V5916" s="2">
        <f>MAX(F5916 + P5916*Inputs!$B$15 - (Q5916/Inputs!$B$16) - U5916, 0)</f>
        <v>170</v>
      </c>
    </row>
    <row r="5917" spans="1:22" x14ac:dyDescent="0.3">
      <c r="A5917" s="1">
        <v>46269.458333333343</v>
      </c>
      <c r="B5917" s="2">
        <v>16.713913741147469</v>
      </c>
      <c r="C5917" s="2">
        <v>5.2055706479283366</v>
      </c>
      <c r="D5917" s="2">
        <f t="shared" si="1104"/>
        <v>36.079733087240029</v>
      </c>
      <c r="E5917" s="2">
        <f t="shared" si="1105"/>
        <v>57.14405253097474</v>
      </c>
      <c r="F5917" s="2">
        <f t="shared" si="1113"/>
        <v>170</v>
      </c>
      <c r="G5917" s="2">
        <f t="shared" si="1114"/>
        <v>0</v>
      </c>
      <c r="H5917" s="2">
        <f>MIN(Inputs!$B$2, (Inputs!$B$14 - F5917)/Inputs!$B$15)</f>
        <v>170</v>
      </c>
      <c r="I5917" s="2">
        <f>MAX(MIN(Inputs!$B$2, F5917*Inputs!$B$16, Inputs!$B$14*Inputs!$B$4 - G5917), 0)</f>
        <v>170</v>
      </c>
      <c r="J5917" s="2">
        <f>MAX(MIN(Inputs!$B$2, F5917*Inputs!$B$16, (Inputs!$B$14-F5917)/Inputs!$B$15)*Inputs!$B$9, 0)</f>
        <v>136</v>
      </c>
      <c r="K5917" s="2">
        <f>MAX(E5917*Inputs!$B$5 - B5917 - Inputs!$B$8, 0) * H5917</f>
        <v>2307.384922638752</v>
      </c>
      <c r="L5917" s="2">
        <f>IF(B5917 &gt;= D5917*Inputs!$B$10, MAX(B5917 - E5917/Inputs!$B$5 - Inputs!$B$8, 0) * I5917, 0)</f>
        <v>0</v>
      </c>
      <c r="M5917" s="2">
        <f t="shared" si="1106"/>
        <v>707.9576081182538</v>
      </c>
      <c r="N5917" s="3" t="str">
        <f t="shared" si="1107"/>
        <v>Charge</v>
      </c>
      <c r="O5917" s="3" t="str">
        <f t="shared" si="1115"/>
        <v>Charge</v>
      </c>
      <c r="P5917" s="2">
        <f t="shared" si="1108"/>
        <v>170</v>
      </c>
      <c r="Q5917" s="2">
        <f t="shared" si="1109"/>
        <v>0</v>
      </c>
      <c r="R5917" s="2">
        <f t="shared" si="1110"/>
        <v>0</v>
      </c>
      <c r="S5917" s="2">
        <f t="shared" si="1111"/>
        <v>-2841.3653359950695</v>
      </c>
      <c r="T5917" s="2">
        <f t="shared" si="1112"/>
        <v>0</v>
      </c>
      <c r="U5917" s="2">
        <f>IF(O5917="Reg", R5917 * Inputs!$B$7, 0)</f>
        <v>0</v>
      </c>
      <c r="V5917" s="2">
        <f>MAX(F5917 + P5917*Inputs!$B$15 - (Q5917/Inputs!$B$16) - U5917, 0)</f>
        <v>340</v>
      </c>
    </row>
    <row r="5918" spans="1:22" x14ac:dyDescent="0.3">
      <c r="A5918" s="1">
        <v>46269.5</v>
      </c>
      <c r="B5918" s="2">
        <v>38.97937507464728</v>
      </c>
      <c r="C5918" s="2">
        <v>3.3389140757080611</v>
      </c>
      <c r="D5918" s="2">
        <f t="shared" si="1104"/>
        <v>36.079733087240029</v>
      </c>
      <c r="E5918" s="2">
        <f t="shared" si="1105"/>
        <v>67.437656899042054</v>
      </c>
      <c r="F5918" s="2">
        <f t="shared" si="1113"/>
        <v>340</v>
      </c>
      <c r="G5918" s="2">
        <f t="shared" si="1114"/>
        <v>0</v>
      </c>
      <c r="H5918" s="2">
        <f>MIN(Inputs!$B$2, (Inputs!$B$14 - F5918)/Inputs!$B$15)</f>
        <v>0</v>
      </c>
      <c r="I5918" s="2">
        <f>MAX(MIN(Inputs!$B$2, F5918*Inputs!$B$16, Inputs!$B$14*Inputs!$B$4 - G5918), 0)</f>
        <v>170</v>
      </c>
      <c r="J5918" s="2">
        <f>MAX(MIN(Inputs!$B$2, F5918*Inputs!$B$16, (Inputs!$B$14-F5918)/Inputs!$B$15)*Inputs!$B$9, 0)</f>
        <v>0</v>
      </c>
      <c r="K5918" s="2">
        <f>MAX(E5918*Inputs!$B$5 - B5918 - Inputs!$B$8, 0) * H5918</f>
        <v>0</v>
      </c>
      <c r="L5918" s="2">
        <f>IF(B5918 &gt;= D5918*Inputs!$B$10, MAX(B5918 - E5918/Inputs!$B$5 - Inputs!$B$8, 0) * I5918, 0)</f>
        <v>0</v>
      </c>
      <c r="M5918" s="2">
        <f t="shared" si="1106"/>
        <v>0</v>
      </c>
      <c r="N5918" s="3" t="str">
        <f t="shared" si="1107"/>
        <v>Idle</v>
      </c>
      <c r="O5918" s="3" t="str">
        <f t="shared" si="1115"/>
        <v>Idle</v>
      </c>
      <c r="P5918" s="2">
        <f t="shared" si="1108"/>
        <v>0</v>
      </c>
      <c r="Q5918" s="2">
        <f t="shared" si="1109"/>
        <v>0</v>
      </c>
      <c r="R5918" s="2">
        <f t="shared" si="1110"/>
        <v>0</v>
      </c>
      <c r="S5918" s="2">
        <f t="shared" si="1111"/>
        <v>0</v>
      </c>
      <c r="T5918" s="2">
        <f t="shared" si="1112"/>
        <v>0</v>
      </c>
      <c r="U5918" s="2">
        <f>IF(O5918="Reg", R5918 * Inputs!$B$7, 0)</f>
        <v>0</v>
      </c>
      <c r="V5918" s="2">
        <f>MAX(F5918 + P5918*Inputs!$B$15 - (Q5918/Inputs!$B$16) - U5918, 0)</f>
        <v>340</v>
      </c>
    </row>
    <row r="5919" spans="1:22" x14ac:dyDescent="0.3">
      <c r="A5919" s="1">
        <v>46269.541666666657</v>
      </c>
      <c r="B5919" s="2">
        <v>34.430127781153473</v>
      </c>
      <c r="C5919" s="2">
        <v>7.8487349528837491</v>
      </c>
      <c r="D5919" s="2">
        <f t="shared" si="1104"/>
        <v>36.079733087240029</v>
      </c>
      <c r="E5919" s="2">
        <f t="shared" si="1105"/>
        <v>72.26999348025835</v>
      </c>
      <c r="F5919" s="2">
        <f t="shared" si="1113"/>
        <v>340</v>
      </c>
      <c r="G5919" s="2">
        <f t="shared" si="1114"/>
        <v>0</v>
      </c>
      <c r="H5919" s="2">
        <f>MIN(Inputs!$B$2, (Inputs!$B$14 - F5919)/Inputs!$B$15)</f>
        <v>0</v>
      </c>
      <c r="I5919" s="2">
        <f>MAX(MIN(Inputs!$B$2, F5919*Inputs!$B$16, Inputs!$B$14*Inputs!$B$4 - G5919), 0)</f>
        <v>170</v>
      </c>
      <c r="J5919" s="2">
        <f>MAX(MIN(Inputs!$B$2, F5919*Inputs!$B$16, (Inputs!$B$14-F5919)/Inputs!$B$15)*Inputs!$B$9, 0)</f>
        <v>0</v>
      </c>
      <c r="K5919" s="2">
        <f>MAX(E5919*Inputs!$B$5 - B5919 - Inputs!$B$8, 0) * H5919</f>
        <v>0</v>
      </c>
      <c r="L5919" s="2">
        <f>IF(B5919 &gt;= D5919*Inputs!$B$10, MAX(B5919 - E5919/Inputs!$B$5 - Inputs!$B$8, 0) * I5919, 0)</f>
        <v>0</v>
      </c>
      <c r="M5919" s="2">
        <f t="shared" si="1106"/>
        <v>0</v>
      </c>
      <c r="N5919" s="3" t="str">
        <f t="shared" si="1107"/>
        <v>Idle</v>
      </c>
      <c r="O5919" s="3" t="str">
        <f t="shared" si="1115"/>
        <v>Idle</v>
      </c>
      <c r="P5919" s="2">
        <f t="shared" si="1108"/>
        <v>0</v>
      </c>
      <c r="Q5919" s="2">
        <f t="shared" si="1109"/>
        <v>0</v>
      </c>
      <c r="R5919" s="2">
        <f t="shared" si="1110"/>
        <v>0</v>
      </c>
      <c r="S5919" s="2">
        <f t="shared" si="1111"/>
        <v>0</v>
      </c>
      <c r="T5919" s="2">
        <f t="shared" si="1112"/>
        <v>0</v>
      </c>
      <c r="U5919" s="2">
        <f>IF(O5919="Reg", R5919 * Inputs!$B$7, 0)</f>
        <v>0</v>
      </c>
      <c r="V5919" s="2">
        <f>MAX(F5919 + P5919*Inputs!$B$15 - (Q5919/Inputs!$B$16) - U5919, 0)</f>
        <v>340</v>
      </c>
    </row>
    <row r="5920" spans="1:22" x14ac:dyDescent="0.3">
      <c r="A5920" s="1">
        <v>46269.583333333343</v>
      </c>
      <c r="B5920" s="2">
        <v>55.650037438837529</v>
      </c>
      <c r="C5920" s="2">
        <v>5.1038040201533024</v>
      </c>
      <c r="D5920" s="2">
        <f t="shared" si="1104"/>
        <v>36.079733087240029</v>
      </c>
      <c r="E5920" s="2">
        <f t="shared" si="1105"/>
        <v>78.760883473572875</v>
      </c>
      <c r="F5920" s="2">
        <f t="shared" si="1113"/>
        <v>340</v>
      </c>
      <c r="G5920" s="2">
        <f t="shared" si="1114"/>
        <v>0</v>
      </c>
      <c r="H5920" s="2">
        <f>MIN(Inputs!$B$2, (Inputs!$B$14 - F5920)/Inputs!$B$15)</f>
        <v>0</v>
      </c>
      <c r="I5920" s="2">
        <f>MAX(MIN(Inputs!$B$2, F5920*Inputs!$B$16, Inputs!$B$14*Inputs!$B$4 - G5920), 0)</f>
        <v>170</v>
      </c>
      <c r="J5920" s="2">
        <f>MAX(MIN(Inputs!$B$2, F5920*Inputs!$B$16, (Inputs!$B$14-F5920)/Inputs!$B$15)*Inputs!$B$9, 0)</f>
        <v>0</v>
      </c>
      <c r="K5920" s="2">
        <f>MAX(E5920*Inputs!$B$5 - B5920 - Inputs!$B$8, 0) * H5920</f>
        <v>0</v>
      </c>
      <c r="L5920" s="2">
        <f>IF(B5920 &gt;= D5920*Inputs!$B$10, MAX(B5920 - E5920/Inputs!$B$5 - Inputs!$B$8, 0) * I5920, 0)</f>
        <v>0</v>
      </c>
      <c r="M5920" s="2">
        <f t="shared" si="1106"/>
        <v>0</v>
      </c>
      <c r="N5920" s="3" t="str">
        <f t="shared" si="1107"/>
        <v>Idle</v>
      </c>
      <c r="O5920" s="3" t="str">
        <f t="shared" si="1115"/>
        <v>Idle</v>
      </c>
      <c r="P5920" s="2">
        <f t="shared" si="1108"/>
        <v>0</v>
      </c>
      <c r="Q5920" s="2">
        <f t="shared" si="1109"/>
        <v>0</v>
      </c>
      <c r="R5920" s="2">
        <f t="shared" si="1110"/>
        <v>0</v>
      </c>
      <c r="S5920" s="2">
        <f t="shared" si="1111"/>
        <v>0</v>
      </c>
      <c r="T5920" s="2">
        <f t="shared" si="1112"/>
        <v>0</v>
      </c>
      <c r="U5920" s="2">
        <f>IF(O5920="Reg", R5920 * Inputs!$B$7, 0)</f>
        <v>0</v>
      </c>
      <c r="V5920" s="2">
        <f>MAX(F5920 + P5920*Inputs!$B$15 - (Q5920/Inputs!$B$16) - U5920, 0)</f>
        <v>340</v>
      </c>
    </row>
    <row r="5921" spans="1:22" x14ac:dyDescent="0.3">
      <c r="A5921" s="1">
        <v>46269.625</v>
      </c>
      <c r="B5921" s="2">
        <v>136.38390162126899</v>
      </c>
      <c r="C5921" s="2">
        <v>12.556492986496041</v>
      </c>
      <c r="D5921" s="2">
        <f t="shared" si="1104"/>
        <v>36.079733087240029</v>
      </c>
      <c r="E5921" s="2">
        <f t="shared" si="1105"/>
        <v>80.093605005073087</v>
      </c>
      <c r="F5921" s="2">
        <f t="shared" si="1113"/>
        <v>340</v>
      </c>
      <c r="G5921" s="2">
        <f t="shared" si="1114"/>
        <v>0</v>
      </c>
      <c r="H5921" s="2">
        <f>MIN(Inputs!$B$2, (Inputs!$B$14 - F5921)/Inputs!$B$15)</f>
        <v>0</v>
      </c>
      <c r="I5921" s="2">
        <f>MAX(MIN(Inputs!$B$2, F5921*Inputs!$B$16, Inputs!$B$14*Inputs!$B$4 - G5921), 0)</f>
        <v>170</v>
      </c>
      <c r="J5921" s="2">
        <f>MAX(MIN(Inputs!$B$2, F5921*Inputs!$B$16, (Inputs!$B$14-F5921)/Inputs!$B$15)*Inputs!$B$9, 0)</f>
        <v>0</v>
      </c>
      <c r="K5921" s="2">
        <f>MAX(E5921*Inputs!$B$5 - B5921 - Inputs!$B$8, 0) * H5921</f>
        <v>0</v>
      </c>
      <c r="L5921" s="2">
        <f>IF(B5921 &gt;= D5921*Inputs!$B$10, MAX(B5921 - E5921/Inputs!$B$5 - Inputs!$B$8, 0) * I5921, 0)</f>
        <v>4312.6350359993357</v>
      </c>
      <c r="M5921" s="2">
        <f t="shared" si="1106"/>
        <v>0</v>
      </c>
      <c r="N5921" s="3" t="str">
        <f t="shared" si="1107"/>
        <v>Discharge</v>
      </c>
      <c r="O5921" s="3" t="str">
        <f t="shared" si="1115"/>
        <v>Discharge</v>
      </c>
      <c r="P5921" s="2">
        <f t="shared" si="1108"/>
        <v>0</v>
      </c>
      <c r="Q5921" s="2">
        <f t="shared" si="1109"/>
        <v>170</v>
      </c>
      <c r="R5921" s="2">
        <f t="shared" si="1110"/>
        <v>0</v>
      </c>
      <c r="S5921" s="2">
        <f t="shared" si="1111"/>
        <v>23185.263275615729</v>
      </c>
      <c r="T5921" s="2">
        <f t="shared" si="1112"/>
        <v>0</v>
      </c>
      <c r="U5921" s="2">
        <f>IF(O5921="Reg", R5921 * Inputs!$B$7, 0)</f>
        <v>0</v>
      </c>
      <c r="V5921" s="2">
        <f>MAX(F5921 + P5921*Inputs!$B$15 - (Q5921/Inputs!$B$16) - U5921, 0)</f>
        <v>170</v>
      </c>
    </row>
    <row r="5922" spans="1:22" x14ac:dyDescent="0.3">
      <c r="A5922" s="1">
        <v>46269.666666666657</v>
      </c>
      <c r="B5922" s="2">
        <v>60.706959528793753</v>
      </c>
      <c r="C5922" s="2">
        <v>8.214640242275463</v>
      </c>
      <c r="D5922" s="2">
        <f t="shared" si="1104"/>
        <v>36.079733087240029</v>
      </c>
      <c r="E5922" s="2">
        <f t="shared" si="1105"/>
        <v>67.772055761820965</v>
      </c>
      <c r="F5922" s="2">
        <f t="shared" si="1113"/>
        <v>170</v>
      </c>
      <c r="G5922" s="2">
        <f t="shared" si="1114"/>
        <v>170</v>
      </c>
      <c r="H5922" s="2">
        <f>MIN(Inputs!$B$2, (Inputs!$B$14 - F5922)/Inputs!$B$15)</f>
        <v>170</v>
      </c>
      <c r="I5922" s="2">
        <f>MAX(MIN(Inputs!$B$2, F5922*Inputs!$B$16, Inputs!$B$14*Inputs!$B$4 - G5922), 0)</f>
        <v>170</v>
      </c>
      <c r="J5922" s="2">
        <f>MAX(MIN(Inputs!$B$2, F5922*Inputs!$B$16, (Inputs!$B$14-F5922)/Inputs!$B$15)*Inputs!$B$9, 0)</f>
        <v>136</v>
      </c>
      <c r="K5922" s="2">
        <f>MAX(E5922*Inputs!$B$5 - B5922 - Inputs!$B$8, 0) * H5922</f>
        <v>0</v>
      </c>
      <c r="L5922" s="2">
        <f>IF(B5922 &gt;= D5922*Inputs!$B$10, MAX(B5922 - E5922/Inputs!$B$5 - Inputs!$B$8, 0) * I5922, 0)</f>
        <v>0</v>
      </c>
      <c r="M5922" s="2">
        <f t="shared" si="1106"/>
        <v>1117.191072949463</v>
      </c>
      <c r="N5922" s="3" t="str">
        <f t="shared" si="1107"/>
        <v>Reg</v>
      </c>
      <c r="O5922" s="3" t="str">
        <f t="shared" si="1115"/>
        <v>Discharge</v>
      </c>
      <c r="P5922" s="2">
        <f t="shared" si="1108"/>
        <v>0</v>
      </c>
      <c r="Q5922" s="2">
        <f t="shared" si="1109"/>
        <v>170</v>
      </c>
      <c r="R5922" s="2">
        <f t="shared" si="1110"/>
        <v>0</v>
      </c>
      <c r="S5922" s="2">
        <f t="shared" si="1111"/>
        <v>10320.183119894938</v>
      </c>
      <c r="T5922" s="2">
        <f t="shared" si="1112"/>
        <v>0</v>
      </c>
      <c r="U5922" s="2">
        <f>IF(O5922="Reg", R5922 * Inputs!$B$7, 0)</f>
        <v>0</v>
      </c>
      <c r="V5922" s="2">
        <f>MAX(F5922 + P5922*Inputs!$B$15 - (Q5922/Inputs!$B$16) - U5922, 0)</f>
        <v>0</v>
      </c>
    </row>
    <row r="5923" spans="1:22" x14ac:dyDescent="0.3">
      <c r="A5923" s="1">
        <v>46269.708333333343</v>
      </c>
      <c r="B5923" s="2">
        <v>78.475539949551319</v>
      </c>
      <c r="C5923" s="2">
        <v>12.74330912145787</v>
      </c>
      <c r="D5923" s="2">
        <f t="shared" si="1104"/>
        <v>36.079733087240029</v>
      </c>
      <c r="E5923" s="2">
        <f t="shared" si="1105"/>
        <v>66.42405484433489</v>
      </c>
      <c r="F5923" s="2">
        <f t="shared" si="1113"/>
        <v>0</v>
      </c>
      <c r="G5923" s="2">
        <f t="shared" si="1114"/>
        <v>340</v>
      </c>
      <c r="H5923" s="2">
        <f>MIN(Inputs!$B$2, (Inputs!$B$14 - F5923)/Inputs!$B$15)</f>
        <v>170</v>
      </c>
      <c r="I5923" s="2">
        <f>MAX(MIN(Inputs!$B$2, F5923*Inputs!$B$16, Inputs!$B$14*Inputs!$B$4 - G5923), 0)</f>
        <v>0</v>
      </c>
      <c r="J5923" s="2">
        <f>MAX(MIN(Inputs!$B$2, F5923*Inputs!$B$16, (Inputs!$B$14-F5923)/Inputs!$B$15)*Inputs!$B$9, 0)</f>
        <v>0</v>
      </c>
      <c r="K5923" s="2">
        <f>MAX(E5923*Inputs!$B$5 - B5923 - Inputs!$B$8, 0) * H5923</f>
        <v>0</v>
      </c>
      <c r="L5923" s="2">
        <f>IF(B5923 &gt;= D5923*Inputs!$B$10, MAX(B5923 - E5923/Inputs!$B$5 - Inputs!$B$8, 0) * I5923, 0)</f>
        <v>0</v>
      </c>
      <c r="M5923" s="2">
        <f t="shared" si="1106"/>
        <v>0</v>
      </c>
      <c r="N5923" s="3" t="str">
        <f t="shared" si="1107"/>
        <v>Idle</v>
      </c>
      <c r="O5923" s="3" t="str">
        <f t="shared" si="1115"/>
        <v>Idle</v>
      </c>
      <c r="P5923" s="2">
        <f t="shared" si="1108"/>
        <v>0</v>
      </c>
      <c r="Q5923" s="2">
        <f t="shared" si="1109"/>
        <v>0</v>
      </c>
      <c r="R5923" s="2">
        <f t="shared" si="1110"/>
        <v>0</v>
      </c>
      <c r="S5923" s="2">
        <f t="shared" si="1111"/>
        <v>0</v>
      </c>
      <c r="T5923" s="2">
        <f t="shared" si="1112"/>
        <v>0</v>
      </c>
      <c r="U5923" s="2">
        <f>IF(O5923="Reg", R5923 * Inputs!$B$7, 0)</f>
        <v>0</v>
      </c>
      <c r="V5923" s="2">
        <f>MAX(F5923 + P5923*Inputs!$B$15 - (Q5923/Inputs!$B$16) - U5923, 0)</f>
        <v>0</v>
      </c>
    </row>
    <row r="5924" spans="1:22" x14ac:dyDescent="0.3">
      <c r="A5924" s="1">
        <v>46269.75</v>
      </c>
      <c r="B5924" s="2">
        <v>67.973394561945128</v>
      </c>
      <c r="C5924" s="2">
        <v>3.633130437550931</v>
      </c>
      <c r="D5924" s="2">
        <f t="shared" si="1104"/>
        <v>36.079733087240029</v>
      </c>
      <c r="E5924" s="2">
        <f t="shared" si="1105"/>
        <v>59.60126673888761</v>
      </c>
      <c r="F5924" s="2">
        <f t="shared" si="1113"/>
        <v>0</v>
      </c>
      <c r="G5924" s="2">
        <f t="shared" si="1114"/>
        <v>340</v>
      </c>
      <c r="H5924" s="2">
        <f>MIN(Inputs!$B$2, (Inputs!$B$14 - F5924)/Inputs!$B$15)</f>
        <v>170</v>
      </c>
      <c r="I5924" s="2">
        <f>MAX(MIN(Inputs!$B$2, F5924*Inputs!$B$16, Inputs!$B$14*Inputs!$B$4 - G5924), 0)</f>
        <v>0</v>
      </c>
      <c r="J5924" s="2">
        <f>MAX(MIN(Inputs!$B$2, F5924*Inputs!$B$16, (Inputs!$B$14-F5924)/Inputs!$B$15)*Inputs!$B$9, 0)</f>
        <v>0</v>
      </c>
      <c r="K5924" s="2">
        <f>MAX(E5924*Inputs!$B$5 - B5924 - Inputs!$B$8, 0) * H5924</f>
        <v>0</v>
      </c>
      <c r="L5924" s="2">
        <f>IF(B5924 &gt;= D5924*Inputs!$B$10, MAX(B5924 - E5924/Inputs!$B$5 - Inputs!$B$8, 0) * I5924, 0)</f>
        <v>0</v>
      </c>
      <c r="M5924" s="2">
        <f t="shared" si="1106"/>
        <v>0</v>
      </c>
      <c r="N5924" s="3" t="str">
        <f t="shared" si="1107"/>
        <v>Idle</v>
      </c>
      <c r="O5924" s="3" t="str">
        <f t="shared" si="1115"/>
        <v>Idle</v>
      </c>
      <c r="P5924" s="2">
        <f t="shared" si="1108"/>
        <v>0</v>
      </c>
      <c r="Q5924" s="2">
        <f t="shared" si="1109"/>
        <v>0</v>
      </c>
      <c r="R5924" s="2">
        <f t="shared" si="1110"/>
        <v>0</v>
      </c>
      <c r="S5924" s="2">
        <f t="shared" si="1111"/>
        <v>0</v>
      </c>
      <c r="T5924" s="2">
        <f t="shared" si="1112"/>
        <v>0</v>
      </c>
      <c r="U5924" s="2">
        <f>IF(O5924="Reg", R5924 * Inputs!$B$7, 0)</f>
        <v>0</v>
      </c>
      <c r="V5924" s="2">
        <f>MAX(F5924 + P5924*Inputs!$B$15 - (Q5924/Inputs!$B$16) - U5924, 0)</f>
        <v>0</v>
      </c>
    </row>
    <row r="5925" spans="1:22" x14ac:dyDescent="0.3">
      <c r="A5925" s="1">
        <v>46269.791666666657</v>
      </c>
      <c r="B5925" s="2">
        <v>73.375467741040495</v>
      </c>
      <c r="C5925" s="2">
        <v>7.4434512018837156</v>
      </c>
      <c r="D5925" s="2">
        <f t="shared" si="1104"/>
        <v>36.079733087240029</v>
      </c>
      <c r="E5925" s="2">
        <f t="shared" si="1105"/>
        <v>53.952247524248968</v>
      </c>
      <c r="F5925" s="2">
        <f t="shared" si="1113"/>
        <v>0</v>
      </c>
      <c r="G5925" s="2">
        <f t="shared" si="1114"/>
        <v>340</v>
      </c>
      <c r="H5925" s="2">
        <f>MIN(Inputs!$B$2, (Inputs!$B$14 - F5925)/Inputs!$B$15)</f>
        <v>170</v>
      </c>
      <c r="I5925" s="2">
        <f>MAX(MIN(Inputs!$B$2, F5925*Inputs!$B$16, Inputs!$B$14*Inputs!$B$4 - G5925), 0)</f>
        <v>0</v>
      </c>
      <c r="J5925" s="2">
        <f>MAX(MIN(Inputs!$B$2, F5925*Inputs!$B$16, (Inputs!$B$14-F5925)/Inputs!$B$15)*Inputs!$B$9, 0)</f>
        <v>0</v>
      </c>
      <c r="K5925" s="2">
        <f>MAX(E5925*Inputs!$B$5 - B5925 - Inputs!$B$8, 0) * H5925</f>
        <v>0</v>
      </c>
      <c r="L5925" s="2">
        <f>IF(B5925 &gt;= D5925*Inputs!$B$10, MAX(B5925 - E5925/Inputs!$B$5 - Inputs!$B$8, 0) * I5925, 0)</f>
        <v>0</v>
      </c>
      <c r="M5925" s="2">
        <f t="shared" si="1106"/>
        <v>0</v>
      </c>
      <c r="N5925" s="3" t="str">
        <f t="shared" si="1107"/>
        <v>Idle</v>
      </c>
      <c r="O5925" s="3" t="str">
        <f t="shared" si="1115"/>
        <v>Idle</v>
      </c>
      <c r="P5925" s="2">
        <f t="shared" si="1108"/>
        <v>0</v>
      </c>
      <c r="Q5925" s="2">
        <f t="shared" si="1109"/>
        <v>0</v>
      </c>
      <c r="R5925" s="2">
        <f t="shared" si="1110"/>
        <v>0</v>
      </c>
      <c r="S5925" s="2">
        <f t="shared" si="1111"/>
        <v>0</v>
      </c>
      <c r="T5925" s="2">
        <f t="shared" si="1112"/>
        <v>0</v>
      </c>
      <c r="U5925" s="2">
        <f>IF(O5925="Reg", R5925 * Inputs!$B$7, 0)</f>
        <v>0</v>
      </c>
      <c r="V5925" s="2">
        <f>MAX(F5925 + P5925*Inputs!$B$15 - (Q5925/Inputs!$B$16) - U5925, 0)</f>
        <v>0</v>
      </c>
    </row>
    <row r="5926" spans="1:22" x14ac:dyDescent="0.3">
      <c r="A5926" s="1">
        <v>46269.833333333343</v>
      </c>
      <c r="B5926" s="2">
        <v>63.646366627838837</v>
      </c>
      <c r="C5926" s="2">
        <v>7.0675381079483479</v>
      </c>
      <c r="D5926" s="2">
        <f t="shared" si="1104"/>
        <v>36.079733087240029</v>
      </c>
      <c r="E5926" s="2">
        <f t="shared" si="1105"/>
        <v>45.953014036611194</v>
      </c>
      <c r="F5926" s="2">
        <f t="shared" si="1113"/>
        <v>0</v>
      </c>
      <c r="G5926" s="2">
        <f t="shared" si="1114"/>
        <v>340</v>
      </c>
      <c r="H5926" s="2">
        <f>MIN(Inputs!$B$2, (Inputs!$B$14 - F5926)/Inputs!$B$15)</f>
        <v>170</v>
      </c>
      <c r="I5926" s="2">
        <f>MAX(MIN(Inputs!$B$2, F5926*Inputs!$B$16, Inputs!$B$14*Inputs!$B$4 - G5926), 0)</f>
        <v>0</v>
      </c>
      <c r="J5926" s="2">
        <f>MAX(MIN(Inputs!$B$2, F5926*Inputs!$B$16, (Inputs!$B$14-F5926)/Inputs!$B$15)*Inputs!$B$9, 0)</f>
        <v>0</v>
      </c>
      <c r="K5926" s="2">
        <f>MAX(E5926*Inputs!$B$5 - B5926 - Inputs!$B$8, 0) * H5926</f>
        <v>0</v>
      </c>
      <c r="L5926" s="2">
        <f>IF(B5926 &gt;= D5926*Inputs!$B$10, MAX(B5926 - E5926/Inputs!$B$5 - Inputs!$B$8, 0) * I5926, 0)</f>
        <v>0</v>
      </c>
      <c r="M5926" s="2">
        <f t="shared" si="1106"/>
        <v>0</v>
      </c>
      <c r="N5926" s="3" t="str">
        <f t="shared" si="1107"/>
        <v>Idle</v>
      </c>
      <c r="O5926" s="3" t="str">
        <f t="shared" si="1115"/>
        <v>Idle</v>
      </c>
      <c r="P5926" s="2">
        <f t="shared" si="1108"/>
        <v>0</v>
      </c>
      <c r="Q5926" s="2">
        <f t="shared" si="1109"/>
        <v>0</v>
      </c>
      <c r="R5926" s="2">
        <f t="shared" si="1110"/>
        <v>0</v>
      </c>
      <c r="S5926" s="2">
        <f t="shared" si="1111"/>
        <v>0</v>
      </c>
      <c r="T5926" s="2">
        <f t="shared" si="1112"/>
        <v>0</v>
      </c>
      <c r="U5926" s="2">
        <f>IF(O5926="Reg", R5926 * Inputs!$B$7, 0)</f>
        <v>0</v>
      </c>
      <c r="V5926" s="2">
        <f>MAX(F5926 + P5926*Inputs!$B$15 - (Q5926/Inputs!$B$16) - U5926, 0)</f>
        <v>0</v>
      </c>
    </row>
    <row r="5927" spans="1:22" x14ac:dyDescent="0.3">
      <c r="A5927" s="1">
        <v>46269.875</v>
      </c>
      <c r="B5927" s="2">
        <v>62.45460616175626</v>
      </c>
      <c r="C5927" s="2">
        <v>2.48551876232737</v>
      </c>
      <c r="D5927" s="2">
        <f t="shared" si="1104"/>
        <v>36.079733087240029</v>
      </c>
      <c r="E5927" s="2">
        <f t="shared" si="1105"/>
        <v>35.958167359240399</v>
      </c>
      <c r="F5927" s="2">
        <f t="shared" si="1113"/>
        <v>0</v>
      </c>
      <c r="G5927" s="2">
        <f t="shared" si="1114"/>
        <v>340</v>
      </c>
      <c r="H5927" s="2">
        <f>MIN(Inputs!$B$2, (Inputs!$B$14 - F5927)/Inputs!$B$15)</f>
        <v>170</v>
      </c>
      <c r="I5927" s="2">
        <f>MAX(MIN(Inputs!$B$2, F5927*Inputs!$B$16, Inputs!$B$14*Inputs!$B$4 - G5927), 0)</f>
        <v>0</v>
      </c>
      <c r="J5927" s="2">
        <f>MAX(MIN(Inputs!$B$2, F5927*Inputs!$B$16, (Inputs!$B$14-F5927)/Inputs!$B$15)*Inputs!$B$9, 0)</f>
        <v>0</v>
      </c>
      <c r="K5927" s="2">
        <f>MAX(E5927*Inputs!$B$5 - B5927 - Inputs!$B$8, 0) * H5927</f>
        <v>0</v>
      </c>
      <c r="L5927" s="2">
        <f>IF(B5927 &gt;= D5927*Inputs!$B$10, MAX(B5927 - E5927/Inputs!$B$5 - Inputs!$B$8, 0) * I5927, 0)</f>
        <v>0</v>
      </c>
      <c r="M5927" s="2">
        <f t="shared" si="1106"/>
        <v>0</v>
      </c>
      <c r="N5927" s="3" t="str">
        <f t="shared" si="1107"/>
        <v>Idle</v>
      </c>
      <c r="O5927" s="3" t="str">
        <f t="shared" si="1115"/>
        <v>Idle</v>
      </c>
      <c r="P5927" s="2">
        <f t="shared" si="1108"/>
        <v>0</v>
      </c>
      <c r="Q5927" s="2">
        <f t="shared" si="1109"/>
        <v>0</v>
      </c>
      <c r="R5927" s="2">
        <f t="shared" si="1110"/>
        <v>0</v>
      </c>
      <c r="S5927" s="2">
        <f t="shared" si="1111"/>
        <v>0</v>
      </c>
      <c r="T5927" s="2">
        <f t="shared" si="1112"/>
        <v>0</v>
      </c>
      <c r="U5927" s="2">
        <f>IF(O5927="Reg", R5927 * Inputs!$B$7, 0)</f>
        <v>0</v>
      </c>
      <c r="V5927" s="2">
        <f>MAX(F5927 + P5927*Inputs!$B$15 - (Q5927/Inputs!$B$16) - U5927, 0)</f>
        <v>0</v>
      </c>
    </row>
    <row r="5928" spans="1:22" x14ac:dyDescent="0.3">
      <c r="A5928" s="1">
        <v>46269.916666666657</v>
      </c>
      <c r="B5928" s="2">
        <v>52.618954023877322</v>
      </c>
      <c r="C5928" s="2">
        <v>4.4313061360124042</v>
      </c>
      <c r="D5928" s="2">
        <f t="shared" si="1104"/>
        <v>36.079733087240029</v>
      </c>
      <c r="E5928" s="2">
        <f t="shared" si="1105"/>
        <v>25.549066332281019</v>
      </c>
      <c r="F5928" s="2">
        <f t="shared" si="1113"/>
        <v>0</v>
      </c>
      <c r="G5928" s="2">
        <f t="shared" si="1114"/>
        <v>340</v>
      </c>
      <c r="H5928" s="2">
        <f>MIN(Inputs!$B$2, (Inputs!$B$14 - F5928)/Inputs!$B$15)</f>
        <v>170</v>
      </c>
      <c r="I5928" s="2">
        <f>MAX(MIN(Inputs!$B$2, F5928*Inputs!$B$16, Inputs!$B$14*Inputs!$B$4 - G5928), 0)</f>
        <v>0</v>
      </c>
      <c r="J5928" s="2">
        <f>MAX(MIN(Inputs!$B$2, F5928*Inputs!$B$16, (Inputs!$B$14-F5928)/Inputs!$B$15)*Inputs!$B$9, 0)</f>
        <v>0</v>
      </c>
      <c r="K5928" s="2">
        <f>MAX(E5928*Inputs!$B$5 - B5928 - Inputs!$B$8, 0) * H5928</f>
        <v>0</v>
      </c>
      <c r="L5928" s="2">
        <f>IF(B5928 &gt;= D5928*Inputs!$B$10, MAX(B5928 - E5928/Inputs!$B$5 - Inputs!$B$8, 0) * I5928, 0)</f>
        <v>0</v>
      </c>
      <c r="M5928" s="2">
        <f t="shared" si="1106"/>
        <v>0</v>
      </c>
      <c r="N5928" s="3" t="str">
        <f t="shared" si="1107"/>
        <v>Idle</v>
      </c>
      <c r="O5928" s="3" t="str">
        <f t="shared" si="1115"/>
        <v>Idle</v>
      </c>
      <c r="P5928" s="2">
        <f t="shared" si="1108"/>
        <v>0</v>
      </c>
      <c r="Q5928" s="2">
        <f t="shared" si="1109"/>
        <v>0</v>
      </c>
      <c r="R5928" s="2">
        <f t="shared" si="1110"/>
        <v>0</v>
      </c>
      <c r="S5928" s="2">
        <f t="shared" si="1111"/>
        <v>0</v>
      </c>
      <c r="T5928" s="2">
        <f t="shared" si="1112"/>
        <v>0</v>
      </c>
      <c r="U5928" s="2">
        <f>IF(O5928="Reg", R5928 * Inputs!$B$7, 0)</f>
        <v>0</v>
      </c>
      <c r="V5928" s="2">
        <f>MAX(F5928 + P5928*Inputs!$B$15 - (Q5928/Inputs!$B$16) - U5928, 0)</f>
        <v>0</v>
      </c>
    </row>
    <row r="5929" spans="1:22" x14ac:dyDescent="0.3">
      <c r="A5929" s="1">
        <v>46269.958333333343</v>
      </c>
      <c r="B5929" s="2">
        <v>37.538811316867623</v>
      </c>
      <c r="C5929" s="2">
        <v>2.8929211155076588</v>
      </c>
      <c r="D5929" s="2">
        <f t="shared" si="1104"/>
        <v>36.079733087240029</v>
      </c>
      <c r="E5929" s="2">
        <f t="shared" si="1105"/>
        <v>16.779240661634802</v>
      </c>
      <c r="F5929" s="2">
        <f t="shared" si="1113"/>
        <v>0</v>
      </c>
      <c r="G5929" s="2">
        <f t="shared" si="1114"/>
        <v>340</v>
      </c>
      <c r="H5929" s="2">
        <f>MIN(Inputs!$B$2, (Inputs!$B$14 - F5929)/Inputs!$B$15)</f>
        <v>170</v>
      </c>
      <c r="I5929" s="2">
        <f>MAX(MIN(Inputs!$B$2, F5929*Inputs!$B$16, Inputs!$B$14*Inputs!$B$4 - G5929), 0)</f>
        <v>0</v>
      </c>
      <c r="J5929" s="2">
        <f>MAX(MIN(Inputs!$B$2, F5929*Inputs!$B$16, (Inputs!$B$14-F5929)/Inputs!$B$15)*Inputs!$B$9, 0)</f>
        <v>0</v>
      </c>
      <c r="K5929" s="2">
        <f>MAX(E5929*Inputs!$B$5 - B5929 - Inputs!$B$8, 0) * H5929</f>
        <v>0</v>
      </c>
      <c r="L5929" s="2">
        <f>IF(B5929 &gt;= D5929*Inputs!$B$10, MAX(B5929 - E5929/Inputs!$B$5 - Inputs!$B$8, 0) * I5929, 0)</f>
        <v>0</v>
      </c>
      <c r="M5929" s="2">
        <f t="shared" si="1106"/>
        <v>0</v>
      </c>
      <c r="N5929" s="3" t="str">
        <f t="shared" si="1107"/>
        <v>Idle</v>
      </c>
      <c r="O5929" s="3" t="str">
        <f t="shared" si="1115"/>
        <v>Idle</v>
      </c>
      <c r="P5929" s="2">
        <f t="shared" si="1108"/>
        <v>0</v>
      </c>
      <c r="Q5929" s="2">
        <f t="shared" si="1109"/>
        <v>0</v>
      </c>
      <c r="R5929" s="2">
        <f t="shared" si="1110"/>
        <v>0</v>
      </c>
      <c r="S5929" s="2">
        <f t="shared" si="1111"/>
        <v>0</v>
      </c>
      <c r="T5929" s="2">
        <f t="shared" si="1112"/>
        <v>0</v>
      </c>
      <c r="U5929" s="2">
        <f>IF(O5929="Reg", R5929 * Inputs!$B$7, 0)</f>
        <v>0</v>
      </c>
      <c r="V5929" s="2">
        <f>MAX(F5929 + P5929*Inputs!$B$15 - (Q5929/Inputs!$B$16) - U5929, 0)</f>
        <v>0</v>
      </c>
    </row>
    <row r="5930" spans="1:22" x14ac:dyDescent="0.3">
      <c r="A5930" s="1">
        <v>46270</v>
      </c>
      <c r="B5930" s="2">
        <v>34.079279274113247</v>
      </c>
      <c r="C5930" s="2">
        <v>3.2214854579394081</v>
      </c>
      <c r="D5930" s="2">
        <f t="shared" si="1104"/>
        <v>42.386001696404144</v>
      </c>
      <c r="E5930" s="2">
        <f t="shared" si="1105"/>
        <v>10.52277210882353</v>
      </c>
      <c r="F5930" s="2">
        <f t="shared" si="1113"/>
        <v>0</v>
      </c>
      <c r="G5930" s="2">
        <f t="shared" si="1114"/>
        <v>0</v>
      </c>
      <c r="H5930" s="2">
        <f>MIN(Inputs!$B$2, (Inputs!$B$14 - F5930)/Inputs!$B$15)</f>
        <v>170</v>
      </c>
      <c r="I5930" s="2">
        <f>MAX(MIN(Inputs!$B$2, F5930*Inputs!$B$16, Inputs!$B$14*Inputs!$B$4 - G5930), 0)</f>
        <v>0</v>
      </c>
      <c r="J5930" s="2">
        <f>MAX(MIN(Inputs!$B$2, F5930*Inputs!$B$16, (Inputs!$B$14-F5930)/Inputs!$B$15)*Inputs!$B$9, 0)</f>
        <v>0</v>
      </c>
      <c r="K5930" s="2">
        <f>MAX(E5930*Inputs!$B$5 - B5930 - Inputs!$B$8, 0) * H5930</f>
        <v>0</v>
      </c>
      <c r="L5930" s="2">
        <f>IF(B5930 &gt;= D5930*Inputs!$B$10, MAX(B5930 - E5930/Inputs!$B$5 - Inputs!$B$8, 0) * I5930, 0)</f>
        <v>0</v>
      </c>
      <c r="M5930" s="2">
        <f t="shared" si="1106"/>
        <v>0</v>
      </c>
      <c r="N5930" s="3" t="str">
        <f t="shared" si="1107"/>
        <v>Idle</v>
      </c>
      <c r="O5930" s="3" t="str">
        <f t="shared" si="1115"/>
        <v>Idle</v>
      </c>
      <c r="P5930" s="2">
        <f t="shared" si="1108"/>
        <v>0</v>
      </c>
      <c r="Q5930" s="2">
        <f t="shared" si="1109"/>
        <v>0</v>
      </c>
      <c r="R5930" s="2">
        <f t="shared" si="1110"/>
        <v>0</v>
      </c>
      <c r="S5930" s="2">
        <f t="shared" si="1111"/>
        <v>0</v>
      </c>
      <c r="T5930" s="2">
        <f t="shared" si="1112"/>
        <v>0</v>
      </c>
      <c r="U5930" s="2">
        <f>IF(O5930="Reg", R5930 * Inputs!$B$7, 0)</f>
        <v>0</v>
      </c>
      <c r="V5930" s="2">
        <f>MAX(F5930 + P5930*Inputs!$B$15 - (Q5930/Inputs!$B$16) - U5930, 0)</f>
        <v>0</v>
      </c>
    </row>
    <row r="5931" spans="1:22" x14ac:dyDescent="0.3">
      <c r="A5931" s="1">
        <v>46270.041666666657</v>
      </c>
      <c r="B5931" s="2">
        <v>25.38006681521389</v>
      </c>
      <c r="C5931" s="2">
        <v>8.7004693686493688</v>
      </c>
      <c r="D5931" s="2">
        <f t="shared" si="1104"/>
        <v>42.386001696404144</v>
      </c>
      <c r="E5931" s="2">
        <f t="shared" si="1105"/>
        <v>4.8428922298046553</v>
      </c>
      <c r="F5931" s="2">
        <f t="shared" si="1113"/>
        <v>0</v>
      </c>
      <c r="G5931" s="2">
        <f t="shared" si="1114"/>
        <v>0</v>
      </c>
      <c r="H5931" s="2">
        <f>MIN(Inputs!$B$2, (Inputs!$B$14 - F5931)/Inputs!$B$15)</f>
        <v>170</v>
      </c>
      <c r="I5931" s="2">
        <f>MAX(MIN(Inputs!$B$2, F5931*Inputs!$B$16, Inputs!$B$14*Inputs!$B$4 - G5931), 0)</f>
        <v>0</v>
      </c>
      <c r="J5931" s="2">
        <f>MAX(MIN(Inputs!$B$2, F5931*Inputs!$B$16, (Inputs!$B$14-F5931)/Inputs!$B$15)*Inputs!$B$9, 0)</f>
        <v>0</v>
      </c>
      <c r="K5931" s="2">
        <f>MAX(E5931*Inputs!$B$5 - B5931 - Inputs!$B$8, 0) * H5931</f>
        <v>0</v>
      </c>
      <c r="L5931" s="2">
        <f>IF(B5931 &gt;= D5931*Inputs!$B$10, MAX(B5931 - E5931/Inputs!$B$5 - Inputs!$B$8, 0) * I5931, 0)</f>
        <v>0</v>
      </c>
      <c r="M5931" s="2">
        <f t="shared" si="1106"/>
        <v>0</v>
      </c>
      <c r="N5931" s="3" t="str">
        <f t="shared" si="1107"/>
        <v>Idle</v>
      </c>
      <c r="O5931" s="3" t="str">
        <f t="shared" si="1115"/>
        <v>Idle</v>
      </c>
      <c r="P5931" s="2">
        <f t="shared" si="1108"/>
        <v>0</v>
      </c>
      <c r="Q5931" s="2">
        <f t="shared" si="1109"/>
        <v>0</v>
      </c>
      <c r="R5931" s="2">
        <f t="shared" si="1110"/>
        <v>0</v>
      </c>
      <c r="S5931" s="2">
        <f t="shared" si="1111"/>
        <v>0</v>
      </c>
      <c r="T5931" s="2">
        <f t="shared" si="1112"/>
        <v>0</v>
      </c>
      <c r="U5931" s="2">
        <f>IF(O5931="Reg", R5931 * Inputs!$B$7, 0)</f>
        <v>0</v>
      </c>
      <c r="V5931" s="2">
        <f>MAX(F5931 + P5931*Inputs!$B$15 - (Q5931/Inputs!$B$16) - U5931, 0)</f>
        <v>0</v>
      </c>
    </row>
    <row r="5932" spans="1:22" x14ac:dyDescent="0.3">
      <c r="A5932" s="1">
        <v>46270.083333333343</v>
      </c>
      <c r="B5932" s="2">
        <v>3.6772865636140422</v>
      </c>
      <c r="C5932" s="2">
        <v>4.5763033997188387</v>
      </c>
      <c r="D5932" s="2">
        <f t="shared" si="1104"/>
        <v>42.386001696404144</v>
      </c>
      <c r="E5932" s="2">
        <f t="shared" si="1105"/>
        <v>0.61288109393567369</v>
      </c>
      <c r="F5932" s="2">
        <f t="shared" si="1113"/>
        <v>0</v>
      </c>
      <c r="G5932" s="2">
        <f t="shared" si="1114"/>
        <v>0</v>
      </c>
      <c r="H5932" s="2">
        <f>MIN(Inputs!$B$2, (Inputs!$B$14 - F5932)/Inputs!$B$15)</f>
        <v>170</v>
      </c>
      <c r="I5932" s="2">
        <f>MAX(MIN(Inputs!$B$2, F5932*Inputs!$B$16, Inputs!$B$14*Inputs!$B$4 - G5932), 0)</f>
        <v>0</v>
      </c>
      <c r="J5932" s="2">
        <f>MAX(MIN(Inputs!$B$2, F5932*Inputs!$B$16, (Inputs!$B$14-F5932)/Inputs!$B$15)*Inputs!$B$9, 0)</f>
        <v>0</v>
      </c>
      <c r="K5932" s="2">
        <f>MAX(E5932*Inputs!$B$5 - B5932 - Inputs!$B$8, 0) * H5932</f>
        <v>0</v>
      </c>
      <c r="L5932" s="2">
        <f>IF(B5932 &gt;= D5932*Inputs!$B$10, MAX(B5932 - E5932/Inputs!$B$5 - Inputs!$B$8, 0) * I5932, 0)</f>
        <v>0</v>
      </c>
      <c r="M5932" s="2">
        <f t="shared" si="1106"/>
        <v>0</v>
      </c>
      <c r="N5932" s="3" t="str">
        <f t="shared" si="1107"/>
        <v>Idle</v>
      </c>
      <c r="O5932" s="3" t="str">
        <f t="shared" si="1115"/>
        <v>Idle</v>
      </c>
      <c r="P5932" s="2">
        <f t="shared" si="1108"/>
        <v>0</v>
      </c>
      <c r="Q5932" s="2">
        <f t="shared" si="1109"/>
        <v>0</v>
      </c>
      <c r="R5932" s="2">
        <f t="shared" si="1110"/>
        <v>0</v>
      </c>
      <c r="S5932" s="2">
        <f t="shared" si="1111"/>
        <v>0</v>
      </c>
      <c r="T5932" s="2">
        <f t="shared" si="1112"/>
        <v>0</v>
      </c>
      <c r="U5932" s="2">
        <f>IF(O5932="Reg", R5932 * Inputs!$B$7, 0)</f>
        <v>0</v>
      </c>
      <c r="V5932" s="2">
        <f>MAX(F5932 + P5932*Inputs!$B$15 - (Q5932/Inputs!$B$16) - U5932, 0)</f>
        <v>0</v>
      </c>
    </row>
    <row r="5933" spans="1:22" x14ac:dyDescent="0.3">
      <c r="A5933" s="1">
        <v>46270.125</v>
      </c>
      <c r="B5933" s="2">
        <v>0</v>
      </c>
      <c r="C5933" s="2">
        <v>2.743707874127983</v>
      </c>
      <c r="D5933" s="2">
        <f t="shared" si="1104"/>
        <v>42.386001696404144</v>
      </c>
      <c r="E5933" s="2">
        <f t="shared" si="1105"/>
        <v>0</v>
      </c>
      <c r="F5933" s="2">
        <f t="shared" si="1113"/>
        <v>0</v>
      </c>
      <c r="G5933" s="2">
        <f t="shared" si="1114"/>
        <v>0</v>
      </c>
      <c r="H5933" s="2">
        <f>MIN(Inputs!$B$2, (Inputs!$B$14 - F5933)/Inputs!$B$15)</f>
        <v>170</v>
      </c>
      <c r="I5933" s="2">
        <f>MAX(MIN(Inputs!$B$2, F5933*Inputs!$B$16, Inputs!$B$14*Inputs!$B$4 - G5933), 0)</f>
        <v>0</v>
      </c>
      <c r="J5933" s="2">
        <f>MAX(MIN(Inputs!$B$2, F5933*Inputs!$B$16, (Inputs!$B$14-F5933)/Inputs!$B$15)*Inputs!$B$9, 0)</f>
        <v>0</v>
      </c>
      <c r="K5933" s="2">
        <f>MAX(E5933*Inputs!$B$5 - B5933 - Inputs!$B$8, 0) * H5933</f>
        <v>0</v>
      </c>
      <c r="L5933" s="2">
        <f>IF(B5933 &gt;= D5933*Inputs!$B$10, MAX(B5933 - E5933/Inputs!$B$5 - Inputs!$B$8, 0) * I5933, 0)</f>
        <v>0</v>
      </c>
      <c r="M5933" s="2">
        <f t="shared" si="1106"/>
        <v>0</v>
      </c>
      <c r="N5933" s="3" t="str">
        <f t="shared" si="1107"/>
        <v>Idle</v>
      </c>
      <c r="O5933" s="3" t="str">
        <f t="shared" si="1115"/>
        <v>Idle</v>
      </c>
      <c r="P5933" s="2">
        <f t="shared" si="1108"/>
        <v>0</v>
      </c>
      <c r="Q5933" s="2">
        <f t="shared" si="1109"/>
        <v>0</v>
      </c>
      <c r="R5933" s="2">
        <f t="shared" si="1110"/>
        <v>0</v>
      </c>
      <c r="S5933" s="2">
        <f t="shared" si="1111"/>
        <v>0</v>
      </c>
      <c r="T5933" s="2">
        <f t="shared" si="1112"/>
        <v>0</v>
      </c>
      <c r="U5933" s="2">
        <f>IF(O5933="Reg", R5933 * Inputs!$B$7, 0)</f>
        <v>0</v>
      </c>
      <c r="V5933" s="2">
        <f>MAX(F5933 + P5933*Inputs!$B$15 - (Q5933/Inputs!$B$16) - U5933, 0)</f>
        <v>0</v>
      </c>
    </row>
    <row r="5934" spans="1:22" x14ac:dyDescent="0.3">
      <c r="A5934" s="1">
        <v>46270.166666666657</v>
      </c>
      <c r="B5934" s="2">
        <v>0</v>
      </c>
      <c r="C5934" s="2">
        <v>7.0803816306377696</v>
      </c>
      <c r="D5934" s="2">
        <f t="shared" si="1104"/>
        <v>42.386001696404144</v>
      </c>
      <c r="E5934" s="2">
        <f t="shared" si="1105"/>
        <v>0.23711564010504602</v>
      </c>
      <c r="F5934" s="2">
        <f t="shared" si="1113"/>
        <v>0</v>
      </c>
      <c r="G5934" s="2">
        <f t="shared" si="1114"/>
        <v>0</v>
      </c>
      <c r="H5934" s="2">
        <f>MIN(Inputs!$B$2, (Inputs!$B$14 - F5934)/Inputs!$B$15)</f>
        <v>170</v>
      </c>
      <c r="I5934" s="2">
        <f>MAX(MIN(Inputs!$B$2, F5934*Inputs!$B$16, Inputs!$B$14*Inputs!$B$4 - G5934), 0)</f>
        <v>0</v>
      </c>
      <c r="J5934" s="2">
        <f>MAX(MIN(Inputs!$B$2, F5934*Inputs!$B$16, (Inputs!$B$14-F5934)/Inputs!$B$15)*Inputs!$B$9, 0)</f>
        <v>0</v>
      </c>
      <c r="K5934" s="2">
        <f>MAX(E5934*Inputs!$B$5 - B5934 - Inputs!$B$8, 0) * H5934</f>
        <v>0</v>
      </c>
      <c r="L5934" s="2">
        <f>IF(B5934 &gt;= D5934*Inputs!$B$10, MAX(B5934 - E5934/Inputs!$B$5 - Inputs!$B$8, 0) * I5934, 0)</f>
        <v>0</v>
      </c>
      <c r="M5934" s="2">
        <f t="shared" si="1106"/>
        <v>0</v>
      </c>
      <c r="N5934" s="3" t="str">
        <f t="shared" si="1107"/>
        <v>Idle</v>
      </c>
      <c r="O5934" s="3" t="str">
        <f t="shared" si="1115"/>
        <v>Idle</v>
      </c>
      <c r="P5934" s="2">
        <f t="shared" si="1108"/>
        <v>0</v>
      </c>
      <c r="Q5934" s="2">
        <f t="shared" si="1109"/>
        <v>0</v>
      </c>
      <c r="R5934" s="2">
        <f t="shared" si="1110"/>
        <v>0</v>
      </c>
      <c r="S5934" s="2">
        <f t="shared" si="1111"/>
        <v>0</v>
      </c>
      <c r="T5934" s="2">
        <f t="shared" si="1112"/>
        <v>0</v>
      </c>
      <c r="U5934" s="2">
        <f>IF(O5934="Reg", R5934 * Inputs!$B$7, 0)</f>
        <v>0</v>
      </c>
      <c r="V5934" s="2">
        <f>MAX(F5934 + P5934*Inputs!$B$15 - (Q5934/Inputs!$B$16) - U5934, 0)</f>
        <v>0</v>
      </c>
    </row>
    <row r="5935" spans="1:22" x14ac:dyDescent="0.3">
      <c r="A5935" s="1">
        <v>46270.208333333343</v>
      </c>
      <c r="B5935" s="2">
        <v>0</v>
      </c>
      <c r="C5935" s="2">
        <v>12.1530648630385</v>
      </c>
      <c r="D5935" s="2">
        <f t="shared" si="1104"/>
        <v>42.386001696404144</v>
      </c>
      <c r="E5935" s="2">
        <f t="shared" si="1105"/>
        <v>2.2292257863645557</v>
      </c>
      <c r="F5935" s="2">
        <f t="shared" si="1113"/>
        <v>0</v>
      </c>
      <c r="G5935" s="2">
        <f t="shared" si="1114"/>
        <v>0</v>
      </c>
      <c r="H5935" s="2">
        <f>MIN(Inputs!$B$2, (Inputs!$B$14 - F5935)/Inputs!$B$15)</f>
        <v>170</v>
      </c>
      <c r="I5935" s="2">
        <f>MAX(MIN(Inputs!$B$2, F5935*Inputs!$B$16, Inputs!$B$14*Inputs!$B$4 - G5935), 0)</f>
        <v>0</v>
      </c>
      <c r="J5935" s="2">
        <f>MAX(MIN(Inputs!$B$2, F5935*Inputs!$B$16, (Inputs!$B$14-F5935)/Inputs!$B$15)*Inputs!$B$9, 0)</f>
        <v>0</v>
      </c>
      <c r="K5935" s="2">
        <f>MAX(E5935*Inputs!$B$5 - B5935 - Inputs!$B$8, 0) * H5935</f>
        <v>0</v>
      </c>
      <c r="L5935" s="2">
        <f>IF(B5935 &gt;= D5935*Inputs!$B$10, MAX(B5935 - E5935/Inputs!$B$5 - Inputs!$B$8, 0) * I5935, 0)</f>
        <v>0</v>
      </c>
      <c r="M5935" s="2">
        <f t="shared" si="1106"/>
        <v>0</v>
      </c>
      <c r="N5935" s="3" t="str">
        <f t="shared" si="1107"/>
        <v>Idle</v>
      </c>
      <c r="O5935" s="3" t="str">
        <f t="shared" si="1115"/>
        <v>Idle</v>
      </c>
      <c r="P5935" s="2">
        <f t="shared" si="1108"/>
        <v>0</v>
      </c>
      <c r="Q5935" s="2">
        <f t="shared" si="1109"/>
        <v>0</v>
      </c>
      <c r="R5935" s="2">
        <f t="shared" si="1110"/>
        <v>0</v>
      </c>
      <c r="S5935" s="2">
        <f t="shared" si="1111"/>
        <v>0</v>
      </c>
      <c r="T5935" s="2">
        <f t="shared" si="1112"/>
        <v>0</v>
      </c>
      <c r="U5935" s="2">
        <f>IF(O5935="Reg", R5935 * Inputs!$B$7, 0)</f>
        <v>0</v>
      </c>
      <c r="V5935" s="2">
        <f>MAX(F5935 + P5935*Inputs!$B$15 - (Q5935/Inputs!$B$16) - U5935, 0)</f>
        <v>0</v>
      </c>
    </row>
    <row r="5936" spans="1:22" x14ac:dyDescent="0.3">
      <c r="A5936" s="1">
        <v>46270.25</v>
      </c>
      <c r="B5936" s="2">
        <v>0</v>
      </c>
      <c r="C5936" s="2">
        <v>3.7017677504525248</v>
      </c>
      <c r="D5936" s="2">
        <f t="shared" si="1104"/>
        <v>42.386001696404144</v>
      </c>
      <c r="E5936" s="2">
        <f t="shared" si="1105"/>
        <v>4.6051296742353314</v>
      </c>
      <c r="F5936" s="2">
        <f t="shared" si="1113"/>
        <v>0</v>
      </c>
      <c r="G5936" s="2">
        <f t="shared" si="1114"/>
        <v>0</v>
      </c>
      <c r="H5936" s="2">
        <f>MIN(Inputs!$B$2, (Inputs!$B$14 - F5936)/Inputs!$B$15)</f>
        <v>170</v>
      </c>
      <c r="I5936" s="2">
        <f>MAX(MIN(Inputs!$B$2, F5936*Inputs!$B$16, Inputs!$B$14*Inputs!$B$4 - G5936), 0)</f>
        <v>0</v>
      </c>
      <c r="J5936" s="2">
        <f>MAX(MIN(Inputs!$B$2, F5936*Inputs!$B$16, (Inputs!$B$14-F5936)/Inputs!$B$15)*Inputs!$B$9, 0)</f>
        <v>0</v>
      </c>
      <c r="K5936" s="2">
        <f>MAX(E5936*Inputs!$B$5 - B5936 - Inputs!$B$8, 0) * H5936</f>
        <v>0</v>
      </c>
      <c r="L5936" s="2">
        <f>IF(B5936 &gt;= D5936*Inputs!$B$10, MAX(B5936 - E5936/Inputs!$B$5 - Inputs!$B$8, 0) * I5936, 0)</f>
        <v>0</v>
      </c>
      <c r="M5936" s="2">
        <f t="shared" si="1106"/>
        <v>0</v>
      </c>
      <c r="N5936" s="3" t="str">
        <f t="shared" si="1107"/>
        <v>Idle</v>
      </c>
      <c r="O5936" s="3" t="str">
        <f t="shared" si="1115"/>
        <v>Idle</v>
      </c>
      <c r="P5936" s="2">
        <f t="shared" si="1108"/>
        <v>0</v>
      </c>
      <c r="Q5936" s="2">
        <f t="shared" si="1109"/>
        <v>0</v>
      </c>
      <c r="R5936" s="2">
        <f t="shared" si="1110"/>
        <v>0</v>
      </c>
      <c r="S5936" s="2">
        <f t="shared" si="1111"/>
        <v>0</v>
      </c>
      <c r="T5936" s="2">
        <f t="shared" si="1112"/>
        <v>0</v>
      </c>
      <c r="U5936" s="2">
        <f>IF(O5936="Reg", R5936 * Inputs!$B$7, 0)</f>
        <v>0</v>
      </c>
      <c r="V5936" s="2">
        <f>MAX(F5936 + P5936*Inputs!$B$15 - (Q5936/Inputs!$B$16) - U5936, 0)</f>
        <v>0</v>
      </c>
    </row>
    <row r="5937" spans="1:22" x14ac:dyDescent="0.3">
      <c r="A5937" s="1">
        <v>46270.291666666657</v>
      </c>
      <c r="B5937" s="2">
        <v>0</v>
      </c>
      <c r="C5937" s="2">
        <v>7.6576982957731374</v>
      </c>
      <c r="D5937" s="2">
        <f t="shared" si="1104"/>
        <v>42.386001696404144</v>
      </c>
      <c r="E5937" s="2">
        <f t="shared" si="1105"/>
        <v>8.8230336232387092</v>
      </c>
      <c r="F5937" s="2">
        <f t="shared" si="1113"/>
        <v>0</v>
      </c>
      <c r="G5937" s="2">
        <f t="shared" si="1114"/>
        <v>0</v>
      </c>
      <c r="H5937" s="2">
        <f>MIN(Inputs!$B$2, (Inputs!$B$14 - F5937)/Inputs!$B$15)</f>
        <v>170</v>
      </c>
      <c r="I5937" s="2">
        <f>MAX(MIN(Inputs!$B$2, F5937*Inputs!$B$16, Inputs!$B$14*Inputs!$B$4 - G5937), 0)</f>
        <v>0</v>
      </c>
      <c r="J5937" s="2">
        <f>MAX(MIN(Inputs!$B$2, F5937*Inputs!$B$16, (Inputs!$B$14-F5937)/Inputs!$B$15)*Inputs!$B$9, 0)</f>
        <v>0</v>
      </c>
      <c r="K5937" s="2">
        <f>MAX(E5937*Inputs!$B$5 - B5937 - Inputs!$B$8, 0) * H5937</f>
        <v>0</v>
      </c>
      <c r="L5937" s="2">
        <f>IF(B5937 &gt;= D5937*Inputs!$B$10, MAX(B5937 - E5937/Inputs!$B$5 - Inputs!$B$8, 0) * I5937, 0)</f>
        <v>0</v>
      </c>
      <c r="M5937" s="2">
        <f t="shared" si="1106"/>
        <v>0</v>
      </c>
      <c r="N5937" s="3" t="str">
        <f t="shared" si="1107"/>
        <v>Idle</v>
      </c>
      <c r="O5937" s="3" t="str">
        <f t="shared" si="1115"/>
        <v>Idle</v>
      </c>
      <c r="P5937" s="2">
        <f t="shared" si="1108"/>
        <v>0</v>
      </c>
      <c r="Q5937" s="2">
        <f t="shared" si="1109"/>
        <v>0</v>
      </c>
      <c r="R5937" s="2">
        <f t="shared" si="1110"/>
        <v>0</v>
      </c>
      <c r="S5937" s="2">
        <f t="shared" si="1111"/>
        <v>0</v>
      </c>
      <c r="T5937" s="2">
        <f t="shared" si="1112"/>
        <v>0</v>
      </c>
      <c r="U5937" s="2">
        <f>IF(O5937="Reg", R5937 * Inputs!$B$7, 0)</f>
        <v>0</v>
      </c>
      <c r="V5937" s="2">
        <f>MAX(F5937 + P5937*Inputs!$B$15 - (Q5937/Inputs!$B$16) - U5937, 0)</f>
        <v>0</v>
      </c>
    </row>
    <row r="5938" spans="1:22" x14ac:dyDescent="0.3">
      <c r="A5938" s="1">
        <v>46270.333333333343</v>
      </c>
      <c r="B5938" s="2">
        <v>0</v>
      </c>
      <c r="C5938" s="2">
        <v>1.402742401968377</v>
      </c>
      <c r="D5938" s="2">
        <f t="shared" si="1104"/>
        <v>42.386001696404144</v>
      </c>
      <c r="E5938" s="2">
        <f t="shared" si="1105"/>
        <v>14.823100446221479</v>
      </c>
      <c r="F5938" s="2">
        <f t="shared" si="1113"/>
        <v>0</v>
      </c>
      <c r="G5938" s="2">
        <f t="shared" si="1114"/>
        <v>0</v>
      </c>
      <c r="H5938" s="2">
        <f>MIN(Inputs!$B$2, (Inputs!$B$14 - F5938)/Inputs!$B$15)</f>
        <v>170</v>
      </c>
      <c r="I5938" s="2">
        <f>MAX(MIN(Inputs!$B$2, F5938*Inputs!$B$16, Inputs!$B$14*Inputs!$B$4 - G5938), 0)</f>
        <v>0</v>
      </c>
      <c r="J5938" s="2">
        <f>MAX(MIN(Inputs!$B$2, F5938*Inputs!$B$16, (Inputs!$B$14-F5938)/Inputs!$B$15)*Inputs!$B$9, 0)</f>
        <v>0</v>
      </c>
      <c r="K5938" s="2">
        <f>MAX(E5938*Inputs!$B$5 - B5938 - Inputs!$B$8, 0) * H5938</f>
        <v>0</v>
      </c>
      <c r="L5938" s="2">
        <f>IF(B5938 &gt;= D5938*Inputs!$B$10, MAX(B5938 - E5938/Inputs!$B$5 - Inputs!$B$8, 0) * I5938, 0)</f>
        <v>0</v>
      </c>
      <c r="M5938" s="2">
        <f t="shared" si="1106"/>
        <v>0</v>
      </c>
      <c r="N5938" s="3" t="str">
        <f t="shared" si="1107"/>
        <v>Idle</v>
      </c>
      <c r="O5938" s="3" t="str">
        <f t="shared" si="1115"/>
        <v>Idle</v>
      </c>
      <c r="P5938" s="2">
        <f t="shared" si="1108"/>
        <v>0</v>
      </c>
      <c r="Q5938" s="2">
        <f t="shared" si="1109"/>
        <v>0</v>
      </c>
      <c r="R5938" s="2">
        <f t="shared" si="1110"/>
        <v>0</v>
      </c>
      <c r="S5938" s="2">
        <f t="shared" si="1111"/>
        <v>0</v>
      </c>
      <c r="T5938" s="2">
        <f t="shared" si="1112"/>
        <v>0</v>
      </c>
      <c r="U5938" s="2">
        <f>IF(O5938="Reg", R5938 * Inputs!$B$7, 0)</f>
        <v>0</v>
      </c>
      <c r="V5938" s="2">
        <f>MAX(F5938 + P5938*Inputs!$B$15 - (Q5938/Inputs!$B$16) - U5938, 0)</f>
        <v>0</v>
      </c>
    </row>
    <row r="5939" spans="1:22" x14ac:dyDescent="0.3">
      <c r="A5939" s="1">
        <v>46270.375</v>
      </c>
      <c r="B5939" s="2">
        <v>1.422693840630276</v>
      </c>
      <c r="C5939" s="2">
        <v>4.2829580043003803</v>
      </c>
      <c r="D5939" s="2">
        <f t="shared" si="1104"/>
        <v>42.386001696404144</v>
      </c>
      <c r="E5939" s="2">
        <f t="shared" si="1105"/>
        <v>35.63089087572996</v>
      </c>
      <c r="F5939" s="2">
        <f t="shared" si="1113"/>
        <v>0</v>
      </c>
      <c r="G5939" s="2">
        <f t="shared" si="1114"/>
        <v>0</v>
      </c>
      <c r="H5939" s="2">
        <f>MIN(Inputs!$B$2, (Inputs!$B$14 - F5939)/Inputs!$B$15)</f>
        <v>170</v>
      </c>
      <c r="I5939" s="2">
        <f>MAX(MIN(Inputs!$B$2, F5939*Inputs!$B$16, Inputs!$B$14*Inputs!$B$4 - G5939), 0)</f>
        <v>0</v>
      </c>
      <c r="J5939" s="2">
        <f>MAX(MIN(Inputs!$B$2, F5939*Inputs!$B$16, (Inputs!$B$14-F5939)/Inputs!$B$15)*Inputs!$B$9, 0)</f>
        <v>0</v>
      </c>
      <c r="K5939" s="2">
        <f>MAX(E5939*Inputs!$B$5 - B5939 - Inputs!$B$8, 0) * H5939</f>
        <v>1688.5233221020549</v>
      </c>
      <c r="L5939" s="2">
        <f>IF(B5939 &gt;= D5939*Inputs!$B$10, MAX(B5939 - E5939/Inputs!$B$5 - Inputs!$B$8, 0) * I5939, 0)</f>
        <v>0</v>
      </c>
      <c r="M5939" s="2">
        <f t="shared" si="1106"/>
        <v>0</v>
      </c>
      <c r="N5939" s="3" t="str">
        <f t="shared" si="1107"/>
        <v>Charge</v>
      </c>
      <c r="O5939" s="3" t="str">
        <f t="shared" si="1115"/>
        <v>Charge</v>
      </c>
      <c r="P5939" s="2">
        <f t="shared" si="1108"/>
        <v>170</v>
      </c>
      <c r="Q5939" s="2">
        <f t="shared" si="1109"/>
        <v>0</v>
      </c>
      <c r="R5939" s="2">
        <f t="shared" si="1110"/>
        <v>0</v>
      </c>
      <c r="S5939" s="2">
        <f t="shared" si="1111"/>
        <v>-241.85795290714694</v>
      </c>
      <c r="T5939" s="2">
        <f t="shared" si="1112"/>
        <v>0</v>
      </c>
      <c r="U5939" s="2">
        <f>IF(O5939="Reg", R5939 * Inputs!$B$7, 0)</f>
        <v>0</v>
      </c>
      <c r="V5939" s="2">
        <f>MAX(F5939 + P5939*Inputs!$B$15 - (Q5939/Inputs!$B$16) - U5939, 0)</f>
        <v>170</v>
      </c>
    </row>
    <row r="5940" spans="1:22" x14ac:dyDescent="0.3">
      <c r="A5940" s="1">
        <v>46270.416666666657</v>
      </c>
      <c r="B5940" s="2">
        <v>11.95266087755706</v>
      </c>
      <c r="C5940" s="2">
        <v>10.62949756376303</v>
      </c>
      <c r="D5940" s="2">
        <f t="shared" si="1104"/>
        <v>42.386001696404144</v>
      </c>
      <c r="E5940" s="2">
        <f t="shared" si="1105"/>
        <v>45.48724983338284</v>
      </c>
      <c r="F5940" s="2">
        <f t="shared" si="1113"/>
        <v>170</v>
      </c>
      <c r="G5940" s="2">
        <f t="shared" si="1114"/>
        <v>0</v>
      </c>
      <c r="H5940" s="2">
        <f>MIN(Inputs!$B$2, (Inputs!$B$14 - F5940)/Inputs!$B$15)</f>
        <v>170</v>
      </c>
      <c r="I5940" s="2">
        <f>MAX(MIN(Inputs!$B$2, F5940*Inputs!$B$16, Inputs!$B$14*Inputs!$B$4 - G5940), 0)</f>
        <v>170</v>
      </c>
      <c r="J5940" s="2">
        <f>MAX(MIN(Inputs!$B$2, F5940*Inputs!$B$16, (Inputs!$B$14-F5940)/Inputs!$B$15)*Inputs!$B$9, 0)</f>
        <v>136</v>
      </c>
      <c r="K5940" s="2">
        <f>MAX(E5940*Inputs!$B$5 - B5940 - Inputs!$B$8, 0) * H5940</f>
        <v>1372.9402258893724</v>
      </c>
      <c r="L5940" s="2">
        <f>IF(B5940 &gt;= D5940*Inputs!$B$10, MAX(B5940 - E5940/Inputs!$B$5 - Inputs!$B$8, 0) * I5940, 0)</f>
        <v>0</v>
      </c>
      <c r="M5940" s="2">
        <f t="shared" si="1106"/>
        <v>1445.6116686717721</v>
      </c>
      <c r="N5940" s="3" t="str">
        <f t="shared" si="1107"/>
        <v>Reg</v>
      </c>
      <c r="O5940" s="3" t="str">
        <f t="shared" si="1115"/>
        <v>Charge</v>
      </c>
      <c r="P5940" s="2">
        <f t="shared" si="1108"/>
        <v>170</v>
      </c>
      <c r="Q5940" s="2">
        <f t="shared" si="1109"/>
        <v>0</v>
      </c>
      <c r="R5940" s="2">
        <f t="shared" si="1110"/>
        <v>0</v>
      </c>
      <c r="S5940" s="2">
        <f t="shared" si="1111"/>
        <v>-2031.9523491847001</v>
      </c>
      <c r="T5940" s="2">
        <f t="shared" si="1112"/>
        <v>0</v>
      </c>
      <c r="U5940" s="2">
        <f>IF(O5940="Reg", R5940 * Inputs!$B$7, 0)</f>
        <v>0</v>
      </c>
      <c r="V5940" s="2">
        <f>MAX(F5940 + P5940*Inputs!$B$15 - (Q5940/Inputs!$B$16) - U5940, 0)</f>
        <v>340</v>
      </c>
    </row>
    <row r="5941" spans="1:22" x14ac:dyDescent="0.3">
      <c r="A5941" s="1">
        <v>46270.458333333343</v>
      </c>
      <c r="B5941" s="2">
        <v>14.25542332722465</v>
      </c>
      <c r="C5941" s="2">
        <v>1.5634538675756251</v>
      </c>
      <c r="D5941" s="2">
        <f t="shared" si="1104"/>
        <v>42.386001696404144</v>
      </c>
      <c r="E5941" s="2">
        <f t="shared" si="1105"/>
        <v>54.63506612117434</v>
      </c>
      <c r="F5941" s="2">
        <f t="shared" si="1113"/>
        <v>340</v>
      </c>
      <c r="G5941" s="2">
        <f t="shared" si="1114"/>
        <v>0</v>
      </c>
      <c r="H5941" s="2">
        <f>MIN(Inputs!$B$2, (Inputs!$B$14 - F5941)/Inputs!$B$15)</f>
        <v>0</v>
      </c>
      <c r="I5941" s="2">
        <f>MAX(MIN(Inputs!$B$2, F5941*Inputs!$B$16, Inputs!$B$14*Inputs!$B$4 - G5941), 0)</f>
        <v>170</v>
      </c>
      <c r="J5941" s="2">
        <f>MAX(MIN(Inputs!$B$2, F5941*Inputs!$B$16, (Inputs!$B$14-F5941)/Inputs!$B$15)*Inputs!$B$9, 0)</f>
        <v>0</v>
      </c>
      <c r="K5941" s="2">
        <f>MAX(E5941*Inputs!$B$5 - B5941 - Inputs!$B$8, 0) * H5941</f>
        <v>0</v>
      </c>
      <c r="L5941" s="2">
        <f>IF(B5941 &gt;= D5941*Inputs!$B$10, MAX(B5941 - E5941/Inputs!$B$5 - Inputs!$B$8, 0) * I5941, 0)</f>
        <v>0</v>
      </c>
      <c r="M5941" s="2">
        <f t="shared" si="1106"/>
        <v>0</v>
      </c>
      <c r="N5941" s="3" t="str">
        <f t="shared" si="1107"/>
        <v>Idle</v>
      </c>
      <c r="O5941" s="3" t="str">
        <f t="shared" si="1115"/>
        <v>Idle</v>
      </c>
      <c r="P5941" s="2">
        <f t="shared" si="1108"/>
        <v>0</v>
      </c>
      <c r="Q5941" s="2">
        <f t="shared" si="1109"/>
        <v>0</v>
      </c>
      <c r="R5941" s="2">
        <f t="shared" si="1110"/>
        <v>0</v>
      </c>
      <c r="S5941" s="2">
        <f t="shared" si="1111"/>
        <v>0</v>
      </c>
      <c r="T5941" s="2">
        <f t="shared" si="1112"/>
        <v>0</v>
      </c>
      <c r="U5941" s="2">
        <f>IF(O5941="Reg", R5941 * Inputs!$B$7, 0)</f>
        <v>0</v>
      </c>
      <c r="V5941" s="2">
        <f>MAX(F5941 + P5941*Inputs!$B$15 - (Q5941/Inputs!$B$16) - U5941, 0)</f>
        <v>340</v>
      </c>
    </row>
    <row r="5942" spans="1:22" x14ac:dyDescent="0.3">
      <c r="A5942" s="1">
        <v>46270.5</v>
      </c>
      <c r="B5942" s="2">
        <v>25.307423694020269</v>
      </c>
      <c r="C5942" s="2">
        <v>5.746612216306767</v>
      </c>
      <c r="D5942" s="2">
        <f t="shared" si="1104"/>
        <v>42.386001696404144</v>
      </c>
      <c r="E5942" s="2">
        <f t="shared" si="1105"/>
        <v>63.544209047429696</v>
      </c>
      <c r="F5942" s="2">
        <f t="shared" si="1113"/>
        <v>340</v>
      </c>
      <c r="G5942" s="2">
        <f t="shared" si="1114"/>
        <v>0</v>
      </c>
      <c r="H5942" s="2">
        <f>MIN(Inputs!$B$2, (Inputs!$B$14 - F5942)/Inputs!$B$15)</f>
        <v>0</v>
      </c>
      <c r="I5942" s="2">
        <f>MAX(MIN(Inputs!$B$2, F5942*Inputs!$B$16, Inputs!$B$14*Inputs!$B$4 - G5942), 0)</f>
        <v>170</v>
      </c>
      <c r="J5942" s="2">
        <f>MAX(MIN(Inputs!$B$2, F5942*Inputs!$B$16, (Inputs!$B$14-F5942)/Inputs!$B$15)*Inputs!$B$9, 0)</f>
        <v>0</v>
      </c>
      <c r="K5942" s="2">
        <f>MAX(E5942*Inputs!$B$5 - B5942 - Inputs!$B$8, 0) * H5942</f>
        <v>0</v>
      </c>
      <c r="L5942" s="2">
        <f>IF(B5942 &gt;= D5942*Inputs!$B$10, MAX(B5942 - E5942/Inputs!$B$5 - Inputs!$B$8, 0) * I5942, 0)</f>
        <v>0</v>
      </c>
      <c r="M5942" s="2">
        <f t="shared" si="1106"/>
        <v>0</v>
      </c>
      <c r="N5942" s="3" t="str">
        <f t="shared" si="1107"/>
        <v>Idle</v>
      </c>
      <c r="O5942" s="3" t="str">
        <f t="shared" si="1115"/>
        <v>Idle</v>
      </c>
      <c r="P5942" s="2">
        <f t="shared" si="1108"/>
        <v>0</v>
      </c>
      <c r="Q5942" s="2">
        <f t="shared" si="1109"/>
        <v>0</v>
      </c>
      <c r="R5942" s="2">
        <f t="shared" si="1110"/>
        <v>0</v>
      </c>
      <c r="S5942" s="2">
        <f t="shared" si="1111"/>
        <v>0</v>
      </c>
      <c r="T5942" s="2">
        <f t="shared" si="1112"/>
        <v>0</v>
      </c>
      <c r="U5942" s="2">
        <f>IF(O5942="Reg", R5942 * Inputs!$B$7, 0)</f>
        <v>0</v>
      </c>
      <c r="V5942" s="2">
        <f>MAX(F5942 + P5942*Inputs!$B$15 - (Q5942/Inputs!$B$16) - U5942, 0)</f>
        <v>340</v>
      </c>
    </row>
    <row r="5943" spans="1:22" x14ac:dyDescent="0.3">
      <c r="A5943" s="1">
        <v>46270.541666666657</v>
      </c>
      <c r="B5943" s="2">
        <v>36.000400937896607</v>
      </c>
      <c r="C5943" s="2">
        <v>20.819065192216041</v>
      </c>
      <c r="D5943" s="2">
        <f t="shared" si="1104"/>
        <v>42.386001696404144</v>
      </c>
      <c r="E5943" s="2">
        <f t="shared" si="1105"/>
        <v>71.261776038565472</v>
      </c>
      <c r="F5943" s="2">
        <f t="shared" si="1113"/>
        <v>340</v>
      </c>
      <c r="G5943" s="2">
        <f t="shared" si="1114"/>
        <v>0</v>
      </c>
      <c r="H5943" s="2">
        <f>MIN(Inputs!$B$2, (Inputs!$B$14 - F5943)/Inputs!$B$15)</f>
        <v>0</v>
      </c>
      <c r="I5943" s="2">
        <f>MAX(MIN(Inputs!$B$2, F5943*Inputs!$B$16, Inputs!$B$14*Inputs!$B$4 - G5943), 0)</f>
        <v>170</v>
      </c>
      <c r="J5943" s="2">
        <f>MAX(MIN(Inputs!$B$2, F5943*Inputs!$B$16, (Inputs!$B$14-F5943)/Inputs!$B$15)*Inputs!$B$9, 0)</f>
        <v>0</v>
      </c>
      <c r="K5943" s="2">
        <f>MAX(E5943*Inputs!$B$5 - B5943 - Inputs!$B$8, 0) * H5943</f>
        <v>0</v>
      </c>
      <c r="L5943" s="2">
        <f>IF(B5943 &gt;= D5943*Inputs!$B$10, MAX(B5943 - E5943/Inputs!$B$5 - Inputs!$B$8, 0) * I5943, 0)</f>
        <v>0</v>
      </c>
      <c r="M5943" s="2">
        <f t="shared" si="1106"/>
        <v>0</v>
      </c>
      <c r="N5943" s="3" t="str">
        <f t="shared" si="1107"/>
        <v>Idle</v>
      </c>
      <c r="O5943" s="3" t="str">
        <f t="shared" si="1115"/>
        <v>Idle</v>
      </c>
      <c r="P5943" s="2">
        <f t="shared" si="1108"/>
        <v>0</v>
      </c>
      <c r="Q5943" s="2">
        <f t="shared" si="1109"/>
        <v>0</v>
      </c>
      <c r="R5943" s="2">
        <f t="shared" si="1110"/>
        <v>0</v>
      </c>
      <c r="S5943" s="2">
        <f t="shared" si="1111"/>
        <v>0</v>
      </c>
      <c r="T5943" s="2">
        <f t="shared" si="1112"/>
        <v>0</v>
      </c>
      <c r="U5943" s="2">
        <f>IF(O5943="Reg", R5943 * Inputs!$B$7, 0)</f>
        <v>0</v>
      </c>
      <c r="V5943" s="2">
        <f>MAX(F5943 + P5943*Inputs!$B$15 - (Q5943/Inputs!$B$16) - U5943, 0)</f>
        <v>340</v>
      </c>
    </row>
    <row r="5944" spans="1:22" x14ac:dyDescent="0.3">
      <c r="A5944" s="1">
        <v>46270.583333333343</v>
      </c>
      <c r="B5944" s="2">
        <v>124.8467425770509</v>
      </c>
      <c r="C5944" s="2">
        <v>4.3766595751346848</v>
      </c>
      <c r="D5944" s="2">
        <f t="shared" si="1104"/>
        <v>42.386001696404144</v>
      </c>
      <c r="E5944" s="2">
        <f t="shared" si="1105"/>
        <v>75.924973177238897</v>
      </c>
      <c r="F5944" s="2">
        <f t="shared" si="1113"/>
        <v>340</v>
      </c>
      <c r="G5944" s="2">
        <f t="shared" si="1114"/>
        <v>0</v>
      </c>
      <c r="H5944" s="2">
        <f>MIN(Inputs!$B$2, (Inputs!$B$14 - F5944)/Inputs!$B$15)</f>
        <v>0</v>
      </c>
      <c r="I5944" s="2">
        <f>MAX(MIN(Inputs!$B$2, F5944*Inputs!$B$16, Inputs!$B$14*Inputs!$B$4 - G5944), 0)</f>
        <v>170</v>
      </c>
      <c r="J5944" s="2">
        <f>MAX(MIN(Inputs!$B$2, F5944*Inputs!$B$16, (Inputs!$B$14-F5944)/Inputs!$B$15)*Inputs!$B$9, 0)</f>
        <v>0</v>
      </c>
      <c r="K5944" s="2">
        <f>MAX(E5944*Inputs!$B$5 - B5944 - Inputs!$B$8, 0) * H5944</f>
        <v>0</v>
      </c>
      <c r="L5944" s="2">
        <f>IF(B5944 &gt;= D5944*Inputs!$B$10, MAX(B5944 - E5944/Inputs!$B$5 - Inputs!$B$8, 0) * I5944, 0)</f>
        <v>3156.6218743138666</v>
      </c>
      <c r="M5944" s="2">
        <f t="shared" si="1106"/>
        <v>0</v>
      </c>
      <c r="N5944" s="3" t="str">
        <f t="shared" si="1107"/>
        <v>Discharge</v>
      </c>
      <c r="O5944" s="3" t="str">
        <f t="shared" si="1115"/>
        <v>Discharge</v>
      </c>
      <c r="P5944" s="2">
        <f t="shared" si="1108"/>
        <v>0</v>
      </c>
      <c r="Q5944" s="2">
        <f t="shared" si="1109"/>
        <v>170</v>
      </c>
      <c r="R5944" s="2">
        <f t="shared" si="1110"/>
        <v>0</v>
      </c>
      <c r="S5944" s="2">
        <f t="shared" si="1111"/>
        <v>21223.946238098655</v>
      </c>
      <c r="T5944" s="2">
        <f t="shared" si="1112"/>
        <v>0</v>
      </c>
      <c r="U5944" s="2">
        <f>IF(O5944="Reg", R5944 * Inputs!$B$7, 0)</f>
        <v>0</v>
      </c>
      <c r="V5944" s="2">
        <f>MAX(F5944 + P5944*Inputs!$B$15 - (Q5944/Inputs!$B$16) - U5944, 0)</f>
        <v>170</v>
      </c>
    </row>
    <row r="5945" spans="1:22" x14ac:dyDescent="0.3">
      <c r="A5945" s="1">
        <v>46270.625</v>
      </c>
      <c r="B5945" s="2">
        <v>60.560847586547588</v>
      </c>
      <c r="C5945" s="2">
        <v>14.661916773033211</v>
      </c>
      <c r="D5945" s="2">
        <f t="shared" si="1104"/>
        <v>42.386001696404144</v>
      </c>
      <c r="E5945" s="2">
        <f t="shared" si="1105"/>
        <v>65.923622814168951</v>
      </c>
      <c r="F5945" s="2">
        <f t="shared" si="1113"/>
        <v>170</v>
      </c>
      <c r="G5945" s="2">
        <f t="shared" si="1114"/>
        <v>170</v>
      </c>
      <c r="H5945" s="2">
        <f>MIN(Inputs!$B$2, (Inputs!$B$14 - F5945)/Inputs!$B$15)</f>
        <v>170</v>
      </c>
      <c r="I5945" s="2">
        <f>MAX(MIN(Inputs!$B$2, F5945*Inputs!$B$16, Inputs!$B$14*Inputs!$B$4 - G5945), 0)</f>
        <v>170</v>
      </c>
      <c r="J5945" s="2">
        <f>MAX(MIN(Inputs!$B$2, F5945*Inputs!$B$16, (Inputs!$B$14-F5945)/Inputs!$B$15)*Inputs!$B$9, 0)</f>
        <v>136</v>
      </c>
      <c r="K5945" s="2">
        <f>MAX(E5945*Inputs!$B$5 - B5945 - Inputs!$B$8, 0) * H5945</f>
        <v>0</v>
      </c>
      <c r="L5945" s="2">
        <f>IF(B5945 &gt;= D5945*Inputs!$B$10, MAX(B5945 - E5945/Inputs!$B$5 - Inputs!$B$8, 0) * I5945, 0)</f>
        <v>0</v>
      </c>
      <c r="M5945" s="2">
        <f t="shared" si="1106"/>
        <v>1994.0206811325165</v>
      </c>
      <c r="N5945" s="3" t="str">
        <f t="shared" si="1107"/>
        <v>Reg</v>
      </c>
      <c r="O5945" s="3" t="str">
        <f t="shared" si="1115"/>
        <v>Discharge</v>
      </c>
      <c r="P5945" s="2">
        <f t="shared" si="1108"/>
        <v>0</v>
      </c>
      <c r="Q5945" s="2">
        <f t="shared" si="1109"/>
        <v>170</v>
      </c>
      <c r="R5945" s="2">
        <f t="shared" si="1110"/>
        <v>0</v>
      </c>
      <c r="S5945" s="2">
        <f t="shared" si="1111"/>
        <v>10295.344089713089</v>
      </c>
      <c r="T5945" s="2">
        <f t="shared" si="1112"/>
        <v>0</v>
      </c>
      <c r="U5945" s="2">
        <f>IF(O5945="Reg", R5945 * Inputs!$B$7, 0)</f>
        <v>0</v>
      </c>
      <c r="V5945" s="2">
        <f>MAX(F5945 + P5945*Inputs!$B$15 - (Q5945/Inputs!$B$16) - U5945, 0)</f>
        <v>0</v>
      </c>
    </row>
    <row r="5946" spans="1:22" x14ac:dyDescent="0.3">
      <c r="A5946" s="1">
        <v>46270.666666666657</v>
      </c>
      <c r="B5946" s="2">
        <v>66.839558604306063</v>
      </c>
      <c r="C5946" s="2">
        <v>5.4677002455550987</v>
      </c>
      <c r="D5946" s="2">
        <f t="shared" si="1104"/>
        <v>42.386001696404144</v>
      </c>
      <c r="E5946" s="2">
        <f t="shared" si="1105"/>
        <v>66.035175382520222</v>
      </c>
      <c r="F5946" s="2">
        <f t="shared" si="1113"/>
        <v>0</v>
      </c>
      <c r="G5946" s="2">
        <f t="shared" si="1114"/>
        <v>340</v>
      </c>
      <c r="H5946" s="2">
        <f>MIN(Inputs!$B$2, (Inputs!$B$14 - F5946)/Inputs!$B$15)</f>
        <v>170</v>
      </c>
      <c r="I5946" s="2">
        <f>MAX(MIN(Inputs!$B$2, F5946*Inputs!$B$16, Inputs!$B$14*Inputs!$B$4 - G5946), 0)</f>
        <v>0</v>
      </c>
      <c r="J5946" s="2">
        <f>MAX(MIN(Inputs!$B$2, F5946*Inputs!$B$16, (Inputs!$B$14-F5946)/Inputs!$B$15)*Inputs!$B$9, 0)</f>
        <v>0</v>
      </c>
      <c r="K5946" s="2">
        <f>MAX(E5946*Inputs!$B$5 - B5946 - Inputs!$B$8, 0) * H5946</f>
        <v>0</v>
      </c>
      <c r="L5946" s="2">
        <f>IF(B5946 &gt;= D5946*Inputs!$B$10, MAX(B5946 - E5946/Inputs!$B$5 - Inputs!$B$8, 0) * I5946, 0)</f>
        <v>0</v>
      </c>
      <c r="M5946" s="2">
        <f t="shared" si="1106"/>
        <v>0</v>
      </c>
      <c r="N5946" s="3" t="str">
        <f t="shared" si="1107"/>
        <v>Idle</v>
      </c>
      <c r="O5946" s="3" t="str">
        <f t="shared" si="1115"/>
        <v>Idle</v>
      </c>
      <c r="P5946" s="2">
        <f t="shared" si="1108"/>
        <v>0</v>
      </c>
      <c r="Q5946" s="2">
        <f t="shared" si="1109"/>
        <v>0</v>
      </c>
      <c r="R5946" s="2">
        <f t="shared" si="1110"/>
        <v>0</v>
      </c>
      <c r="S5946" s="2">
        <f t="shared" si="1111"/>
        <v>0</v>
      </c>
      <c r="T5946" s="2">
        <f t="shared" si="1112"/>
        <v>0</v>
      </c>
      <c r="U5946" s="2">
        <f>IF(O5946="Reg", R5946 * Inputs!$B$7, 0)</f>
        <v>0</v>
      </c>
      <c r="V5946" s="2">
        <f>MAX(F5946 + P5946*Inputs!$B$15 - (Q5946/Inputs!$B$16) - U5946, 0)</f>
        <v>0</v>
      </c>
    </row>
    <row r="5947" spans="1:22" x14ac:dyDescent="0.3">
      <c r="A5947" s="1">
        <v>46270.708333333343</v>
      </c>
      <c r="B5947" s="2">
        <v>67.710280884756784</v>
      </c>
      <c r="C5947" s="2">
        <v>11.633465084842021</v>
      </c>
      <c r="D5947" s="2">
        <f t="shared" si="1104"/>
        <v>42.386001696404144</v>
      </c>
      <c r="E5947" s="2">
        <f t="shared" si="1105"/>
        <v>94.948299110008577</v>
      </c>
      <c r="F5947" s="2">
        <f t="shared" si="1113"/>
        <v>0</v>
      </c>
      <c r="G5947" s="2">
        <f t="shared" si="1114"/>
        <v>340</v>
      </c>
      <c r="H5947" s="2">
        <f>MIN(Inputs!$B$2, (Inputs!$B$14 - F5947)/Inputs!$B$15)</f>
        <v>170</v>
      </c>
      <c r="I5947" s="2">
        <f>MAX(MIN(Inputs!$B$2, F5947*Inputs!$B$16, Inputs!$B$14*Inputs!$B$4 - G5947), 0)</f>
        <v>0</v>
      </c>
      <c r="J5947" s="2">
        <f>MAX(MIN(Inputs!$B$2, F5947*Inputs!$B$16, (Inputs!$B$14-F5947)/Inputs!$B$15)*Inputs!$B$9, 0)</f>
        <v>0</v>
      </c>
      <c r="K5947" s="2">
        <f>MAX(E5947*Inputs!$B$5 - B5947 - Inputs!$B$8, 0) * H5947</f>
        <v>0</v>
      </c>
      <c r="L5947" s="2">
        <f>IF(B5947 &gt;= D5947*Inputs!$B$10, MAX(B5947 - E5947/Inputs!$B$5 - Inputs!$B$8, 0) * I5947, 0)</f>
        <v>0</v>
      </c>
      <c r="M5947" s="2">
        <f t="shared" si="1106"/>
        <v>0</v>
      </c>
      <c r="N5947" s="3" t="str">
        <f t="shared" si="1107"/>
        <v>Idle</v>
      </c>
      <c r="O5947" s="3" t="str">
        <f t="shared" si="1115"/>
        <v>Idle</v>
      </c>
      <c r="P5947" s="2">
        <f t="shared" si="1108"/>
        <v>0</v>
      </c>
      <c r="Q5947" s="2">
        <f t="shared" si="1109"/>
        <v>0</v>
      </c>
      <c r="R5947" s="2">
        <f t="shared" si="1110"/>
        <v>0</v>
      </c>
      <c r="S5947" s="2">
        <f t="shared" si="1111"/>
        <v>0</v>
      </c>
      <c r="T5947" s="2">
        <f t="shared" si="1112"/>
        <v>0</v>
      </c>
      <c r="U5947" s="2">
        <f>IF(O5947="Reg", R5947 * Inputs!$B$7, 0)</f>
        <v>0</v>
      </c>
      <c r="V5947" s="2">
        <f>MAX(F5947 + P5947*Inputs!$B$15 - (Q5947/Inputs!$B$16) - U5947, 0)</f>
        <v>0</v>
      </c>
    </row>
    <row r="5948" spans="1:22" x14ac:dyDescent="0.3">
      <c r="A5948" s="1">
        <v>46270.75</v>
      </c>
      <c r="B5948" s="2">
        <v>71.612825640834885</v>
      </c>
      <c r="C5948" s="2">
        <v>15.283161642166659</v>
      </c>
      <c r="D5948" s="2">
        <f t="shared" si="1104"/>
        <v>42.386001696404144</v>
      </c>
      <c r="E5948" s="2">
        <f t="shared" si="1105"/>
        <v>90.871895955128011</v>
      </c>
      <c r="F5948" s="2">
        <f t="shared" si="1113"/>
        <v>0</v>
      </c>
      <c r="G5948" s="2">
        <f t="shared" si="1114"/>
        <v>340</v>
      </c>
      <c r="H5948" s="2">
        <f>MIN(Inputs!$B$2, (Inputs!$B$14 - F5948)/Inputs!$B$15)</f>
        <v>170</v>
      </c>
      <c r="I5948" s="2">
        <f>MAX(MIN(Inputs!$B$2, F5948*Inputs!$B$16, Inputs!$B$14*Inputs!$B$4 - G5948), 0)</f>
        <v>0</v>
      </c>
      <c r="J5948" s="2">
        <f>MAX(MIN(Inputs!$B$2, F5948*Inputs!$B$16, (Inputs!$B$14-F5948)/Inputs!$B$15)*Inputs!$B$9, 0)</f>
        <v>0</v>
      </c>
      <c r="K5948" s="2">
        <f>MAX(E5948*Inputs!$B$5 - B5948 - Inputs!$B$8, 0) * H5948</f>
        <v>0</v>
      </c>
      <c r="L5948" s="2">
        <f>IF(B5948 &gt;= D5948*Inputs!$B$10, MAX(B5948 - E5948/Inputs!$B$5 - Inputs!$B$8, 0) * I5948, 0)</f>
        <v>0</v>
      </c>
      <c r="M5948" s="2">
        <f t="shared" si="1106"/>
        <v>0</v>
      </c>
      <c r="N5948" s="3" t="str">
        <f t="shared" si="1107"/>
        <v>Idle</v>
      </c>
      <c r="O5948" s="3" t="str">
        <f t="shared" si="1115"/>
        <v>Idle</v>
      </c>
      <c r="P5948" s="2">
        <f t="shared" si="1108"/>
        <v>0</v>
      </c>
      <c r="Q5948" s="2">
        <f t="shared" si="1109"/>
        <v>0</v>
      </c>
      <c r="R5948" s="2">
        <f t="shared" si="1110"/>
        <v>0</v>
      </c>
      <c r="S5948" s="2">
        <f t="shared" si="1111"/>
        <v>0</v>
      </c>
      <c r="T5948" s="2">
        <f t="shared" si="1112"/>
        <v>0</v>
      </c>
      <c r="U5948" s="2">
        <f>IF(O5948="Reg", R5948 * Inputs!$B$7, 0)</f>
        <v>0</v>
      </c>
      <c r="V5948" s="2">
        <f>MAX(F5948 + P5948*Inputs!$B$15 - (Q5948/Inputs!$B$16) - U5948, 0)</f>
        <v>0</v>
      </c>
    </row>
    <row r="5949" spans="1:22" x14ac:dyDescent="0.3">
      <c r="A5949" s="1">
        <v>46270.791666666657</v>
      </c>
      <c r="B5949" s="2">
        <v>63.979583769937129</v>
      </c>
      <c r="C5949" s="2">
        <v>10.771981722741151</v>
      </c>
      <c r="D5949" s="2">
        <f t="shared" si="1104"/>
        <v>42.386001696404144</v>
      </c>
      <c r="E5949" s="2">
        <f t="shared" si="1105"/>
        <v>84.170447908518568</v>
      </c>
      <c r="F5949" s="2">
        <f t="shared" si="1113"/>
        <v>0</v>
      </c>
      <c r="G5949" s="2">
        <f t="shared" si="1114"/>
        <v>340</v>
      </c>
      <c r="H5949" s="2">
        <f>MIN(Inputs!$B$2, (Inputs!$B$14 - F5949)/Inputs!$B$15)</f>
        <v>170</v>
      </c>
      <c r="I5949" s="2">
        <f>MAX(MIN(Inputs!$B$2, F5949*Inputs!$B$16, Inputs!$B$14*Inputs!$B$4 - G5949), 0)</f>
        <v>0</v>
      </c>
      <c r="J5949" s="2">
        <f>MAX(MIN(Inputs!$B$2, F5949*Inputs!$B$16, (Inputs!$B$14-F5949)/Inputs!$B$15)*Inputs!$B$9, 0)</f>
        <v>0</v>
      </c>
      <c r="K5949" s="2">
        <f>MAX(E5949*Inputs!$B$5 - B5949 - Inputs!$B$8, 0) * H5949</f>
        <v>0</v>
      </c>
      <c r="L5949" s="2">
        <f>IF(B5949 &gt;= D5949*Inputs!$B$10, MAX(B5949 - E5949/Inputs!$B$5 - Inputs!$B$8, 0) * I5949, 0)</f>
        <v>0</v>
      </c>
      <c r="M5949" s="2">
        <f t="shared" si="1106"/>
        <v>0</v>
      </c>
      <c r="N5949" s="3" t="str">
        <f t="shared" si="1107"/>
        <v>Idle</v>
      </c>
      <c r="O5949" s="3" t="str">
        <f t="shared" si="1115"/>
        <v>Idle</v>
      </c>
      <c r="P5949" s="2">
        <f t="shared" si="1108"/>
        <v>0</v>
      </c>
      <c r="Q5949" s="2">
        <f t="shared" si="1109"/>
        <v>0</v>
      </c>
      <c r="R5949" s="2">
        <f t="shared" si="1110"/>
        <v>0</v>
      </c>
      <c r="S5949" s="2">
        <f t="shared" si="1111"/>
        <v>0</v>
      </c>
      <c r="T5949" s="2">
        <f t="shared" si="1112"/>
        <v>0</v>
      </c>
      <c r="U5949" s="2">
        <f>IF(O5949="Reg", R5949 * Inputs!$B$7, 0)</f>
        <v>0</v>
      </c>
      <c r="V5949" s="2">
        <f>MAX(F5949 + P5949*Inputs!$B$15 - (Q5949/Inputs!$B$16) - U5949, 0)</f>
        <v>0</v>
      </c>
    </row>
    <row r="5950" spans="1:22" x14ac:dyDescent="0.3">
      <c r="A5950" s="1">
        <v>46270.833333333343</v>
      </c>
      <c r="B5950" s="2">
        <v>64.838640398631227</v>
      </c>
      <c r="C5950" s="2">
        <v>3.2619343634621192</v>
      </c>
      <c r="D5950" s="2">
        <f t="shared" si="1104"/>
        <v>42.386001696404144</v>
      </c>
      <c r="E5950" s="2">
        <f t="shared" si="1105"/>
        <v>77.275321719697715</v>
      </c>
      <c r="F5950" s="2">
        <f t="shared" si="1113"/>
        <v>0</v>
      </c>
      <c r="G5950" s="2">
        <f t="shared" si="1114"/>
        <v>340</v>
      </c>
      <c r="H5950" s="2">
        <f>MIN(Inputs!$B$2, (Inputs!$B$14 - F5950)/Inputs!$B$15)</f>
        <v>170</v>
      </c>
      <c r="I5950" s="2">
        <f>MAX(MIN(Inputs!$B$2, F5950*Inputs!$B$16, Inputs!$B$14*Inputs!$B$4 - G5950), 0)</f>
        <v>0</v>
      </c>
      <c r="J5950" s="2">
        <f>MAX(MIN(Inputs!$B$2, F5950*Inputs!$B$16, (Inputs!$B$14-F5950)/Inputs!$B$15)*Inputs!$B$9, 0)</f>
        <v>0</v>
      </c>
      <c r="K5950" s="2">
        <f>MAX(E5950*Inputs!$B$5 - B5950 - Inputs!$B$8, 0) * H5950</f>
        <v>0</v>
      </c>
      <c r="L5950" s="2">
        <f>IF(B5950 &gt;= D5950*Inputs!$B$10, MAX(B5950 - E5950/Inputs!$B$5 - Inputs!$B$8, 0) * I5950, 0)</f>
        <v>0</v>
      </c>
      <c r="M5950" s="2">
        <f t="shared" si="1106"/>
        <v>0</v>
      </c>
      <c r="N5950" s="3" t="str">
        <f t="shared" si="1107"/>
        <v>Idle</v>
      </c>
      <c r="O5950" s="3" t="str">
        <f t="shared" si="1115"/>
        <v>Idle</v>
      </c>
      <c r="P5950" s="2">
        <f t="shared" si="1108"/>
        <v>0</v>
      </c>
      <c r="Q5950" s="2">
        <f t="shared" si="1109"/>
        <v>0</v>
      </c>
      <c r="R5950" s="2">
        <f t="shared" si="1110"/>
        <v>0</v>
      </c>
      <c r="S5950" s="2">
        <f t="shared" si="1111"/>
        <v>0</v>
      </c>
      <c r="T5950" s="2">
        <f t="shared" si="1112"/>
        <v>0</v>
      </c>
      <c r="U5950" s="2">
        <f>IF(O5950="Reg", R5950 * Inputs!$B$7, 0)</f>
        <v>0</v>
      </c>
      <c r="V5950" s="2">
        <f>MAX(F5950 + P5950*Inputs!$B$15 - (Q5950/Inputs!$B$16) - U5950, 0)</f>
        <v>0</v>
      </c>
    </row>
    <row r="5951" spans="1:22" x14ac:dyDescent="0.3">
      <c r="A5951" s="1">
        <v>46270.875</v>
      </c>
      <c r="B5951" s="2">
        <v>61.230162996655238</v>
      </c>
      <c r="C5951" s="2">
        <v>16.722179490074652</v>
      </c>
      <c r="D5951" s="2">
        <f t="shared" si="1104"/>
        <v>42.386001696404144</v>
      </c>
      <c r="E5951" s="2">
        <f t="shared" si="1105"/>
        <v>68.691359424689168</v>
      </c>
      <c r="F5951" s="2">
        <f t="shared" si="1113"/>
        <v>0</v>
      </c>
      <c r="G5951" s="2">
        <f t="shared" si="1114"/>
        <v>340</v>
      </c>
      <c r="H5951" s="2">
        <f>MIN(Inputs!$B$2, (Inputs!$B$14 - F5951)/Inputs!$B$15)</f>
        <v>170</v>
      </c>
      <c r="I5951" s="2">
        <f>MAX(MIN(Inputs!$B$2, F5951*Inputs!$B$16, Inputs!$B$14*Inputs!$B$4 - G5951), 0)</f>
        <v>0</v>
      </c>
      <c r="J5951" s="2">
        <f>MAX(MIN(Inputs!$B$2, F5951*Inputs!$B$16, (Inputs!$B$14-F5951)/Inputs!$B$15)*Inputs!$B$9, 0)</f>
        <v>0</v>
      </c>
      <c r="K5951" s="2">
        <f>MAX(E5951*Inputs!$B$5 - B5951 - Inputs!$B$8, 0) * H5951</f>
        <v>0</v>
      </c>
      <c r="L5951" s="2">
        <f>IF(B5951 &gt;= D5951*Inputs!$B$10, MAX(B5951 - E5951/Inputs!$B$5 - Inputs!$B$8, 0) * I5951, 0)</f>
        <v>0</v>
      </c>
      <c r="M5951" s="2">
        <f t="shared" si="1106"/>
        <v>0</v>
      </c>
      <c r="N5951" s="3" t="str">
        <f t="shared" si="1107"/>
        <v>Idle</v>
      </c>
      <c r="O5951" s="3" t="str">
        <f t="shared" si="1115"/>
        <v>Idle</v>
      </c>
      <c r="P5951" s="2">
        <f t="shared" si="1108"/>
        <v>0</v>
      </c>
      <c r="Q5951" s="2">
        <f t="shared" si="1109"/>
        <v>0</v>
      </c>
      <c r="R5951" s="2">
        <f t="shared" si="1110"/>
        <v>0</v>
      </c>
      <c r="S5951" s="2">
        <f t="shared" si="1111"/>
        <v>0</v>
      </c>
      <c r="T5951" s="2">
        <f t="shared" si="1112"/>
        <v>0</v>
      </c>
      <c r="U5951" s="2">
        <f>IF(O5951="Reg", R5951 * Inputs!$B$7, 0)</f>
        <v>0</v>
      </c>
      <c r="V5951" s="2">
        <f>MAX(F5951 + P5951*Inputs!$B$15 - (Q5951/Inputs!$B$16) - U5951, 0)</f>
        <v>0</v>
      </c>
    </row>
    <row r="5952" spans="1:22" x14ac:dyDescent="0.3">
      <c r="A5952" s="1">
        <v>46270.916666666657</v>
      </c>
      <c r="B5952" s="2">
        <v>240.31830096923619</v>
      </c>
      <c r="C5952" s="2">
        <v>1.8123998664811189</v>
      </c>
      <c r="D5952" s="2">
        <f t="shared" si="1104"/>
        <v>42.386001696404144</v>
      </c>
      <c r="E5952" s="2">
        <f t="shared" si="1105"/>
        <v>60.100451898577539</v>
      </c>
      <c r="F5952" s="2">
        <f t="shared" si="1113"/>
        <v>0</v>
      </c>
      <c r="G5952" s="2">
        <f t="shared" si="1114"/>
        <v>340</v>
      </c>
      <c r="H5952" s="2">
        <f>MIN(Inputs!$B$2, (Inputs!$B$14 - F5952)/Inputs!$B$15)</f>
        <v>170</v>
      </c>
      <c r="I5952" s="2">
        <f>MAX(MIN(Inputs!$B$2, F5952*Inputs!$B$16, Inputs!$B$14*Inputs!$B$4 - G5952), 0)</f>
        <v>0</v>
      </c>
      <c r="J5952" s="2">
        <f>MAX(MIN(Inputs!$B$2, F5952*Inputs!$B$16, (Inputs!$B$14-F5952)/Inputs!$B$15)*Inputs!$B$9, 0)</f>
        <v>0</v>
      </c>
      <c r="K5952" s="2">
        <f>MAX(E5952*Inputs!$B$5 - B5952 - Inputs!$B$8, 0) * H5952</f>
        <v>0</v>
      </c>
      <c r="L5952" s="2">
        <f>IF(B5952 &gt;= D5952*Inputs!$B$10, MAX(B5952 - E5952/Inputs!$B$5 - Inputs!$B$8, 0) * I5952, 0)</f>
        <v>0</v>
      </c>
      <c r="M5952" s="2">
        <f t="shared" si="1106"/>
        <v>0</v>
      </c>
      <c r="N5952" s="3" t="str">
        <f t="shared" si="1107"/>
        <v>Idle</v>
      </c>
      <c r="O5952" s="3" t="str">
        <f t="shared" si="1115"/>
        <v>Idle</v>
      </c>
      <c r="P5952" s="2">
        <f t="shared" si="1108"/>
        <v>0</v>
      </c>
      <c r="Q5952" s="2">
        <f t="shared" si="1109"/>
        <v>0</v>
      </c>
      <c r="R5952" s="2">
        <f t="shared" si="1110"/>
        <v>0</v>
      </c>
      <c r="S5952" s="2">
        <f t="shared" si="1111"/>
        <v>0</v>
      </c>
      <c r="T5952" s="2">
        <f t="shared" si="1112"/>
        <v>0</v>
      </c>
      <c r="U5952" s="2">
        <f>IF(O5952="Reg", R5952 * Inputs!$B$7, 0)</f>
        <v>0</v>
      </c>
      <c r="V5952" s="2">
        <f>MAX(F5952 + P5952*Inputs!$B$15 - (Q5952/Inputs!$B$16) - U5952, 0)</f>
        <v>0</v>
      </c>
    </row>
    <row r="5953" spans="1:22" x14ac:dyDescent="0.3">
      <c r="A5953" s="1">
        <v>46270.958333333343</v>
      </c>
      <c r="B5953" s="2">
        <v>43.251861955473359</v>
      </c>
      <c r="C5953" s="2">
        <v>13.738554256296339</v>
      </c>
      <c r="D5953" s="2">
        <f t="shared" si="1104"/>
        <v>42.386001696404144</v>
      </c>
      <c r="E5953" s="2">
        <f t="shared" si="1105"/>
        <v>20.047401737038182</v>
      </c>
      <c r="F5953" s="2">
        <f t="shared" si="1113"/>
        <v>0</v>
      </c>
      <c r="G5953" s="2">
        <f t="shared" si="1114"/>
        <v>340</v>
      </c>
      <c r="H5953" s="2">
        <f>MIN(Inputs!$B$2, (Inputs!$B$14 - F5953)/Inputs!$B$15)</f>
        <v>170</v>
      </c>
      <c r="I5953" s="2">
        <f>MAX(MIN(Inputs!$B$2, F5953*Inputs!$B$16, Inputs!$B$14*Inputs!$B$4 - G5953), 0)</f>
        <v>0</v>
      </c>
      <c r="J5953" s="2">
        <f>MAX(MIN(Inputs!$B$2, F5953*Inputs!$B$16, (Inputs!$B$14-F5953)/Inputs!$B$15)*Inputs!$B$9, 0)</f>
        <v>0</v>
      </c>
      <c r="K5953" s="2">
        <f>MAX(E5953*Inputs!$B$5 - B5953 - Inputs!$B$8, 0) * H5953</f>
        <v>0</v>
      </c>
      <c r="L5953" s="2">
        <f>IF(B5953 &gt;= D5953*Inputs!$B$10, MAX(B5953 - E5953/Inputs!$B$5 - Inputs!$B$8, 0) * I5953, 0)</f>
        <v>0</v>
      </c>
      <c r="M5953" s="2">
        <f t="shared" si="1106"/>
        <v>0</v>
      </c>
      <c r="N5953" s="3" t="str">
        <f t="shared" si="1107"/>
        <v>Idle</v>
      </c>
      <c r="O5953" s="3" t="str">
        <f t="shared" si="1115"/>
        <v>Idle</v>
      </c>
      <c r="P5953" s="2">
        <f t="shared" si="1108"/>
        <v>0</v>
      </c>
      <c r="Q5953" s="2">
        <f t="shared" si="1109"/>
        <v>0</v>
      </c>
      <c r="R5953" s="2">
        <f t="shared" si="1110"/>
        <v>0</v>
      </c>
      <c r="S5953" s="2">
        <f t="shared" si="1111"/>
        <v>0</v>
      </c>
      <c r="T5953" s="2">
        <f t="shared" si="1112"/>
        <v>0</v>
      </c>
      <c r="U5953" s="2">
        <f>IF(O5953="Reg", R5953 * Inputs!$B$7, 0)</f>
        <v>0</v>
      </c>
      <c r="V5953" s="2">
        <f>MAX(F5953 + P5953*Inputs!$B$15 - (Q5953/Inputs!$B$16) - U5953, 0)</f>
        <v>0</v>
      </c>
    </row>
    <row r="5954" spans="1:22" x14ac:dyDescent="0.3">
      <c r="A5954" s="1">
        <v>46271</v>
      </c>
      <c r="B5954" s="2">
        <v>31.404137361178272</v>
      </c>
      <c r="C5954" s="2">
        <v>26.547219945444279</v>
      </c>
      <c r="D5954" s="2">
        <f t="shared" ref="D5954:D6017" si="1116">AVERAGEIFS(B:B, A:A, "&gt;="&amp;INT(A5954), A:A, "&lt;"&amp;INT(A5954)+1)</f>
        <v>32.421669355616707</v>
      </c>
      <c r="E5954" s="2">
        <f t="shared" ref="E5954:E6017" si="1117">AVERAGE(B5954:B5959)</f>
        <v>12.838758077792624</v>
      </c>
      <c r="F5954" s="2">
        <f t="shared" si="1113"/>
        <v>0</v>
      </c>
      <c r="G5954" s="2">
        <f t="shared" si="1114"/>
        <v>0</v>
      </c>
      <c r="H5954" s="2">
        <f>MIN(Inputs!$B$2, (Inputs!$B$14 - F5954)/Inputs!$B$15)</f>
        <v>170</v>
      </c>
      <c r="I5954" s="2">
        <f>MAX(MIN(Inputs!$B$2, F5954*Inputs!$B$16, Inputs!$B$14*Inputs!$B$4 - G5954), 0)</f>
        <v>0</v>
      </c>
      <c r="J5954" s="2">
        <f>MAX(MIN(Inputs!$B$2, F5954*Inputs!$B$16, (Inputs!$B$14-F5954)/Inputs!$B$15)*Inputs!$B$9, 0)</f>
        <v>0</v>
      </c>
      <c r="K5954" s="2">
        <f>MAX(E5954*Inputs!$B$5 - B5954 - Inputs!$B$8, 0) * H5954</f>
        <v>0</v>
      </c>
      <c r="L5954" s="2">
        <f>IF(B5954 &gt;= D5954*Inputs!$B$10, MAX(B5954 - E5954/Inputs!$B$5 - Inputs!$B$8, 0) * I5954, 0)</f>
        <v>0</v>
      </c>
      <c r="M5954" s="2">
        <f t="shared" ref="M5954:M6017" si="1118">C5954 * J5954</f>
        <v>0</v>
      </c>
      <c r="N5954" s="3" t="str">
        <f t="shared" ref="N5954:N6017" si="1119">IF(MAX(K5954, L5954, M5954)&lt;=0, "Idle", IF(AND(M5954&gt;=K5954, M5954&gt;=L5954), "Reg", IF(L5954&gt;=K5954, "Discharge", "Charge")))</f>
        <v>Idle</v>
      </c>
      <c r="O5954" s="3" t="str">
        <f t="shared" si="1115"/>
        <v>Idle</v>
      </c>
      <c r="P5954" s="2">
        <f t="shared" ref="P5954:P6017" si="1120">IF(O5954="Charge", H5954, 0)</f>
        <v>0</v>
      </c>
      <c r="Q5954" s="2">
        <f t="shared" ref="Q5954:Q6017" si="1121">IF(O5954="Discharge", I5954, 0)</f>
        <v>0</v>
      </c>
      <c r="R5954" s="2">
        <f t="shared" ref="R5954:R6017" si="1122">IF(O5954="Reg", J5954, 0)</f>
        <v>0</v>
      </c>
      <c r="S5954" s="2">
        <f t="shared" ref="S5954:S6017" si="1123">(Q5954 - P5954) * B5954</f>
        <v>0</v>
      </c>
      <c r="T5954" s="2">
        <f t="shared" ref="T5954:T6017" si="1124">R5954 * C5954</f>
        <v>0</v>
      </c>
      <c r="U5954" s="2">
        <f>IF(O5954="Reg", R5954 * Inputs!$B$7, 0)</f>
        <v>0</v>
      </c>
      <c r="V5954" s="2">
        <f>MAX(F5954 + P5954*Inputs!$B$15 - (Q5954/Inputs!$B$16) - U5954, 0)</f>
        <v>0</v>
      </c>
    </row>
    <row r="5955" spans="1:22" x14ac:dyDescent="0.3">
      <c r="A5955" s="1">
        <v>46271.041666666657</v>
      </c>
      <c r="B5955" s="2">
        <v>22.608826637011958</v>
      </c>
      <c r="C5955" s="2">
        <v>1.0018316001022229</v>
      </c>
      <c r="D5955" s="2">
        <f t="shared" si="1116"/>
        <v>32.421669355616707</v>
      </c>
      <c r="E5955" s="2">
        <f t="shared" si="1117"/>
        <v>7.6047351842629105</v>
      </c>
      <c r="F5955" s="2">
        <f t="shared" ref="F5955:F6018" si="1125">V5954</f>
        <v>0</v>
      </c>
      <c r="G5955" s="2">
        <f t="shared" ref="G5955:G6018" si="1126">IF(INT(A5955)=INT(A5954), G5954 + Q5954, 0)</f>
        <v>0</v>
      </c>
      <c r="H5955" s="2">
        <f>MIN(Inputs!$B$2, (Inputs!$B$14 - F5955)/Inputs!$B$15)</f>
        <v>170</v>
      </c>
      <c r="I5955" s="2">
        <f>MAX(MIN(Inputs!$B$2, F5955*Inputs!$B$16, Inputs!$B$14*Inputs!$B$4 - G5955), 0)</f>
        <v>0</v>
      </c>
      <c r="J5955" s="2">
        <f>MAX(MIN(Inputs!$B$2, F5955*Inputs!$B$16, (Inputs!$B$14-F5955)/Inputs!$B$15)*Inputs!$B$9, 0)</f>
        <v>0</v>
      </c>
      <c r="K5955" s="2">
        <f>MAX(E5955*Inputs!$B$5 - B5955 - Inputs!$B$8, 0) * H5955</f>
        <v>0</v>
      </c>
      <c r="L5955" s="2">
        <f>IF(B5955 &gt;= D5955*Inputs!$B$10, MAX(B5955 - E5955/Inputs!$B$5 - Inputs!$B$8, 0) * I5955, 0)</f>
        <v>0</v>
      </c>
      <c r="M5955" s="2">
        <f t="shared" si="1118"/>
        <v>0</v>
      </c>
      <c r="N5955" s="3" t="str">
        <f t="shared" si="1119"/>
        <v>Idle</v>
      </c>
      <c r="O5955" s="3" t="str">
        <f t="shared" si="1115"/>
        <v>Idle</v>
      </c>
      <c r="P5955" s="2">
        <f t="shared" si="1120"/>
        <v>0</v>
      </c>
      <c r="Q5955" s="2">
        <f t="shared" si="1121"/>
        <v>0</v>
      </c>
      <c r="R5955" s="2">
        <f t="shared" si="1122"/>
        <v>0</v>
      </c>
      <c r="S5955" s="2">
        <f t="shared" si="1123"/>
        <v>0</v>
      </c>
      <c r="T5955" s="2">
        <f t="shared" si="1124"/>
        <v>0</v>
      </c>
      <c r="U5955" s="2">
        <f>IF(O5955="Reg", R5955 * Inputs!$B$7, 0)</f>
        <v>0</v>
      </c>
      <c r="V5955" s="2">
        <f>MAX(F5955 + P5955*Inputs!$B$15 - (Q5955/Inputs!$B$16) - U5955, 0)</f>
        <v>0</v>
      </c>
    </row>
    <row r="5956" spans="1:22" x14ac:dyDescent="0.3">
      <c r="A5956" s="1">
        <v>46271.083333333343</v>
      </c>
      <c r="B5956" s="2">
        <v>13.33486662857996</v>
      </c>
      <c r="C5956" s="2">
        <v>4.2481922383187394</v>
      </c>
      <c r="D5956" s="2">
        <f t="shared" si="1116"/>
        <v>32.421669355616707</v>
      </c>
      <c r="E5956" s="2">
        <f t="shared" si="1117"/>
        <v>3.8365974114275843</v>
      </c>
      <c r="F5956" s="2">
        <f t="shared" si="1125"/>
        <v>0</v>
      </c>
      <c r="G5956" s="2">
        <f t="shared" si="1126"/>
        <v>0</v>
      </c>
      <c r="H5956" s="2">
        <f>MIN(Inputs!$B$2, (Inputs!$B$14 - F5956)/Inputs!$B$15)</f>
        <v>170</v>
      </c>
      <c r="I5956" s="2">
        <f>MAX(MIN(Inputs!$B$2, F5956*Inputs!$B$16, Inputs!$B$14*Inputs!$B$4 - G5956), 0)</f>
        <v>0</v>
      </c>
      <c r="J5956" s="2">
        <f>MAX(MIN(Inputs!$B$2, F5956*Inputs!$B$16, (Inputs!$B$14-F5956)/Inputs!$B$15)*Inputs!$B$9, 0)</f>
        <v>0</v>
      </c>
      <c r="K5956" s="2">
        <f>MAX(E5956*Inputs!$B$5 - B5956 - Inputs!$B$8, 0) * H5956</f>
        <v>0</v>
      </c>
      <c r="L5956" s="2">
        <f>IF(B5956 &gt;= D5956*Inputs!$B$10, MAX(B5956 - E5956/Inputs!$B$5 - Inputs!$B$8, 0) * I5956, 0)</f>
        <v>0</v>
      </c>
      <c r="M5956" s="2">
        <f t="shared" si="1118"/>
        <v>0</v>
      </c>
      <c r="N5956" s="3" t="str">
        <f t="shared" si="1119"/>
        <v>Idle</v>
      </c>
      <c r="O5956" s="3" t="str">
        <f t="shared" ref="O5956:O6019" si="1127">IF(O5955&lt;&gt;O5954, O5955, N5956)</f>
        <v>Idle</v>
      </c>
      <c r="P5956" s="2">
        <f t="shared" si="1120"/>
        <v>0</v>
      </c>
      <c r="Q5956" s="2">
        <f t="shared" si="1121"/>
        <v>0</v>
      </c>
      <c r="R5956" s="2">
        <f t="shared" si="1122"/>
        <v>0</v>
      </c>
      <c r="S5956" s="2">
        <f t="shared" si="1123"/>
        <v>0</v>
      </c>
      <c r="T5956" s="2">
        <f t="shared" si="1124"/>
        <v>0</v>
      </c>
      <c r="U5956" s="2">
        <f>IF(O5956="Reg", R5956 * Inputs!$B$7, 0)</f>
        <v>0</v>
      </c>
      <c r="V5956" s="2">
        <f>MAX(F5956 + P5956*Inputs!$B$15 - (Q5956/Inputs!$B$16) - U5956, 0)</f>
        <v>0</v>
      </c>
    </row>
    <row r="5957" spans="1:22" x14ac:dyDescent="0.3">
      <c r="A5957" s="1">
        <v>46271.125</v>
      </c>
      <c r="B5957" s="2">
        <v>9.6847178399855451</v>
      </c>
      <c r="C5957" s="2">
        <v>10.110396469235249</v>
      </c>
      <c r="D5957" s="2">
        <f t="shared" si="1116"/>
        <v>32.421669355616707</v>
      </c>
      <c r="E5957" s="2">
        <f t="shared" si="1117"/>
        <v>1.6141196399975908</v>
      </c>
      <c r="F5957" s="2">
        <f t="shared" si="1125"/>
        <v>0</v>
      </c>
      <c r="G5957" s="2">
        <f t="shared" si="1126"/>
        <v>0</v>
      </c>
      <c r="H5957" s="2">
        <f>MIN(Inputs!$B$2, (Inputs!$B$14 - F5957)/Inputs!$B$15)</f>
        <v>170</v>
      </c>
      <c r="I5957" s="2">
        <f>MAX(MIN(Inputs!$B$2, F5957*Inputs!$B$16, Inputs!$B$14*Inputs!$B$4 - G5957), 0)</f>
        <v>0</v>
      </c>
      <c r="J5957" s="2">
        <f>MAX(MIN(Inputs!$B$2, F5957*Inputs!$B$16, (Inputs!$B$14-F5957)/Inputs!$B$15)*Inputs!$B$9, 0)</f>
        <v>0</v>
      </c>
      <c r="K5957" s="2">
        <f>MAX(E5957*Inputs!$B$5 - B5957 - Inputs!$B$8, 0) * H5957</f>
        <v>0</v>
      </c>
      <c r="L5957" s="2">
        <f>IF(B5957 &gt;= D5957*Inputs!$B$10, MAX(B5957 - E5957/Inputs!$B$5 - Inputs!$B$8, 0) * I5957, 0)</f>
        <v>0</v>
      </c>
      <c r="M5957" s="2">
        <f t="shared" si="1118"/>
        <v>0</v>
      </c>
      <c r="N5957" s="3" t="str">
        <f t="shared" si="1119"/>
        <v>Idle</v>
      </c>
      <c r="O5957" s="3" t="str">
        <f t="shared" si="1127"/>
        <v>Idle</v>
      </c>
      <c r="P5957" s="2">
        <f t="shared" si="1120"/>
        <v>0</v>
      </c>
      <c r="Q5957" s="2">
        <f t="shared" si="1121"/>
        <v>0</v>
      </c>
      <c r="R5957" s="2">
        <f t="shared" si="1122"/>
        <v>0</v>
      </c>
      <c r="S5957" s="2">
        <f t="shared" si="1123"/>
        <v>0</v>
      </c>
      <c r="T5957" s="2">
        <f t="shared" si="1124"/>
        <v>0</v>
      </c>
      <c r="U5957" s="2">
        <f>IF(O5957="Reg", R5957 * Inputs!$B$7, 0)</f>
        <v>0</v>
      </c>
      <c r="V5957" s="2">
        <f>MAX(F5957 + P5957*Inputs!$B$15 - (Q5957/Inputs!$B$16) - U5957, 0)</f>
        <v>0</v>
      </c>
    </row>
    <row r="5958" spans="1:22" x14ac:dyDescent="0.3">
      <c r="A5958" s="1">
        <v>46271.166666666657</v>
      </c>
      <c r="B5958" s="2">
        <v>0</v>
      </c>
      <c r="C5958" s="2">
        <v>3.9535317305957229</v>
      </c>
      <c r="D5958" s="2">
        <f t="shared" si="1116"/>
        <v>32.421669355616707</v>
      </c>
      <c r="E5958" s="2">
        <f t="shared" si="1117"/>
        <v>1.1833753672566008</v>
      </c>
      <c r="F5958" s="2">
        <f t="shared" si="1125"/>
        <v>0</v>
      </c>
      <c r="G5958" s="2">
        <f t="shared" si="1126"/>
        <v>0</v>
      </c>
      <c r="H5958" s="2">
        <f>MIN(Inputs!$B$2, (Inputs!$B$14 - F5958)/Inputs!$B$15)</f>
        <v>170</v>
      </c>
      <c r="I5958" s="2">
        <f>MAX(MIN(Inputs!$B$2, F5958*Inputs!$B$16, Inputs!$B$14*Inputs!$B$4 - G5958), 0)</f>
        <v>0</v>
      </c>
      <c r="J5958" s="2">
        <f>MAX(MIN(Inputs!$B$2, F5958*Inputs!$B$16, (Inputs!$B$14-F5958)/Inputs!$B$15)*Inputs!$B$9, 0)</f>
        <v>0</v>
      </c>
      <c r="K5958" s="2">
        <f>MAX(E5958*Inputs!$B$5 - B5958 - Inputs!$B$8, 0) * H5958</f>
        <v>0</v>
      </c>
      <c r="L5958" s="2">
        <f>IF(B5958 &gt;= D5958*Inputs!$B$10, MAX(B5958 - E5958/Inputs!$B$5 - Inputs!$B$8, 0) * I5958, 0)</f>
        <v>0</v>
      </c>
      <c r="M5958" s="2">
        <f t="shared" si="1118"/>
        <v>0</v>
      </c>
      <c r="N5958" s="3" t="str">
        <f t="shared" si="1119"/>
        <v>Idle</v>
      </c>
      <c r="O5958" s="3" t="str">
        <f t="shared" si="1127"/>
        <v>Idle</v>
      </c>
      <c r="P5958" s="2">
        <f t="shared" si="1120"/>
        <v>0</v>
      </c>
      <c r="Q5958" s="2">
        <f t="shared" si="1121"/>
        <v>0</v>
      </c>
      <c r="R5958" s="2">
        <f t="shared" si="1122"/>
        <v>0</v>
      </c>
      <c r="S5958" s="2">
        <f t="shared" si="1123"/>
        <v>0</v>
      </c>
      <c r="T5958" s="2">
        <f t="shared" si="1124"/>
        <v>0</v>
      </c>
      <c r="U5958" s="2">
        <f>IF(O5958="Reg", R5958 * Inputs!$B$7, 0)</f>
        <v>0</v>
      </c>
      <c r="V5958" s="2">
        <f>MAX(F5958 + P5958*Inputs!$B$15 - (Q5958/Inputs!$B$16) - U5958, 0)</f>
        <v>0</v>
      </c>
    </row>
    <row r="5959" spans="1:22" x14ac:dyDescent="0.3">
      <c r="A5959" s="1">
        <v>46271.208333333343</v>
      </c>
      <c r="B5959" s="2">
        <v>0</v>
      </c>
      <c r="C5959" s="2">
        <v>1.1080591238139981</v>
      </c>
      <c r="D5959" s="2">
        <f t="shared" si="1116"/>
        <v>32.421669355616707</v>
      </c>
      <c r="E5959" s="2">
        <f t="shared" si="1117"/>
        <v>3.0138197762724439</v>
      </c>
      <c r="F5959" s="2">
        <f t="shared" si="1125"/>
        <v>0</v>
      </c>
      <c r="G5959" s="2">
        <f t="shared" si="1126"/>
        <v>0</v>
      </c>
      <c r="H5959" s="2">
        <f>MIN(Inputs!$B$2, (Inputs!$B$14 - F5959)/Inputs!$B$15)</f>
        <v>170</v>
      </c>
      <c r="I5959" s="2">
        <f>MAX(MIN(Inputs!$B$2, F5959*Inputs!$B$16, Inputs!$B$14*Inputs!$B$4 - G5959), 0)</f>
        <v>0</v>
      </c>
      <c r="J5959" s="2">
        <f>MAX(MIN(Inputs!$B$2, F5959*Inputs!$B$16, (Inputs!$B$14-F5959)/Inputs!$B$15)*Inputs!$B$9, 0)</f>
        <v>0</v>
      </c>
      <c r="K5959" s="2">
        <f>MAX(E5959*Inputs!$B$5 - B5959 - Inputs!$B$8, 0) * H5959</f>
        <v>0</v>
      </c>
      <c r="L5959" s="2">
        <f>IF(B5959 &gt;= D5959*Inputs!$B$10, MAX(B5959 - E5959/Inputs!$B$5 - Inputs!$B$8, 0) * I5959, 0)</f>
        <v>0</v>
      </c>
      <c r="M5959" s="2">
        <f t="shared" si="1118"/>
        <v>0</v>
      </c>
      <c r="N5959" s="3" t="str">
        <f t="shared" si="1119"/>
        <v>Idle</v>
      </c>
      <c r="O5959" s="3" t="str">
        <f t="shared" si="1127"/>
        <v>Idle</v>
      </c>
      <c r="P5959" s="2">
        <f t="shared" si="1120"/>
        <v>0</v>
      </c>
      <c r="Q5959" s="2">
        <f t="shared" si="1121"/>
        <v>0</v>
      </c>
      <c r="R5959" s="2">
        <f t="shared" si="1122"/>
        <v>0</v>
      </c>
      <c r="S5959" s="2">
        <f t="shared" si="1123"/>
        <v>0</v>
      </c>
      <c r="T5959" s="2">
        <f t="shared" si="1124"/>
        <v>0</v>
      </c>
      <c r="U5959" s="2">
        <f>IF(O5959="Reg", R5959 * Inputs!$B$7, 0)</f>
        <v>0</v>
      </c>
      <c r="V5959" s="2">
        <f>MAX(F5959 + P5959*Inputs!$B$15 - (Q5959/Inputs!$B$16) - U5959, 0)</f>
        <v>0</v>
      </c>
    </row>
    <row r="5960" spans="1:22" x14ac:dyDescent="0.3">
      <c r="A5960" s="1">
        <v>46271.25</v>
      </c>
      <c r="B5960" s="2">
        <v>0</v>
      </c>
      <c r="C5960" s="2">
        <v>12.059468385311019</v>
      </c>
      <c r="D5960" s="2">
        <f t="shared" si="1116"/>
        <v>32.421669355616707</v>
      </c>
      <c r="E5960" s="2">
        <f t="shared" si="1117"/>
        <v>6.0280748592531266</v>
      </c>
      <c r="F5960" s="2">
        <f t="shared" si="1125"/>
        <v>0</v>
      </c>
      <c r="G5960" s="2">
        <f t="shared" si="1126"/>
        <v>0</v>
      </c>
      <c r="H5960" s="2">
        <f>MIN(Inputs!$B$2, (Inputs!$B$14 - F5960)/Inputs!$B$15)</f>
        <v>170</v>
      </c>
      <c r="I5960" s="2">
        <f>MAX(MIN(Inputs!$B$2, F5960*Inputs!$B$16, Inputs!$B$14*Inputs!$B$4 - G5960), 0)</f>
        <v>0</v>
      </c>
      <c r="J5960" s="2">
        <f>MAX(MIN(Inputs!$B$2, F5960*Inputs!$B$16, (Inputs!$B$14-F5960)/Inputs!$B$15)*Inputs!$B$9, 0)</f>
        <v>0</v>
      </c>
      <c r="K5960" s="2">
        <f>MAX(E5960*Inputs!$B$5 - B5960 - Inputs!$B$8, 0) * H5960</f>
        <v>0</v>
      </c>
      <c r="L5960" s="2">
        <f>IF(B5960 &gt;= D5960*Inputs!$B$10, MAX(B5960 - E5960/Inputs!$B$5 - Inputs!$B$8, 0) * I5960, 0)</f>
        <v>0</v>
      </c>
      <c r="M5960" s="2">
        <f t="shared" si="1118"/>
        <v>0</v>
      </c>
      <c r="N5960" s="3" t="str">
        <f t="shared" si="1119"/>
        <v>Idle</v>
      </c>
      <c r="O5960" s="3" t="str">
        <f t="shared" si="1127"/>
        <v>Idle</v>
      </c>
      <c r="P5960" s="2">
        <f t="shared" si="1120"/>
        <v>0</v>
      </c>
      <c r="Q5960" s="2">
        <f t="shared" si="1121"/>
        <v>0</v>
      </c>
      <c r="R5960" s="2">
        <f t="shared" si="1122"/>
        <v>0</v>
      </c>
      <c r="S5960" s="2">
        <f t="shared" si="1123"/>
        <v>0</v>
      </c>
      <c r="T5960" s="2">
        <f t="shared" si="1124"/>
        <v>0</v>
      </c>
      <c r="U5960" s="2">
        <f>IF(O5960="Reg", R5960 * Inputs!$B$7, 0)</f>
        <v>0</v>
      </c>
      <c r="V5960" s="2">
        <f>MAX(F5960 + P5960*Inputs!$B$15 - (Q5960/Inputs!$B$16) - U5960, 0)</f>
        <v>0</v>
      </c>
    </row>
    <row r="5961" spans="1:22" x14ac:dyDescent="0.3">
      <c r="A5961" s="1">
        <v>46271.291666666657</v>
      </c>
      <c r="B5961" s="2">
        <v>0</v>
      </c>
      <c r="C5961" s="2">
        <v>31.92027308209029</v>
      </c>
      <c r="D5961" s="2">
        <f t="shared" si="1116"/>
        <v>32.421669355616707</v>
      </c>
      <c r="E5961" s="2">
        <f t="shared" si="1117"/>
        <v>10.291655493596281</v>
      </c>
      <c r="F5961" s="2">
        <f t="shared" si="1125"/>
        <v>0</v>
      </c>
      <c r="G5961" s="2">
        <f t="shared" si="1126"/>
        <v>0</v>
      </c>
      <c r="H5961" s="2">
        <f>MIN(Inputs!$B$2, (Inputs!$B$14 - F5961)/Inputs!$B$15)</f>
        <v>170</v>
      </c>
      <c r="I5961" s="2">
        <f>MAX(MIN(Inputs!$B$2, F5961*Inputs!$B$16, Inputs!$B$14*Inputs!$B$4 - G5961), 0)</f>
        <v>0</v>
      </c>
      <c r="J5961" s="2">
        <f>MAX(MIN(Inputs!$B$2, F5961*Inputs!$B$16, (Inputs!$B$14-F5961)/Inputs!$B$15)*Inputs!$B$9, 0)</f>
        <v>0</v>
      </c>
      <c r="K5961" s="2">
        <f>MAX(E5961*Inputs!$B$5 - B5961 - Inputs!$B$8, 0) * H5961</f>
        <v>0</v>
      </c>
      <c r="L5961" s="2">
        <f>IF(B5961 &gt;= D5961*Inputs!$B$10, MAX(B5961 - E5961/Inputs!$B$5 - Inputs!$B$8, 0) * I5961, 0)</f>
        <v>0</v>
      </c>
      <c r="M5961" s="2">
        <f t="shared" si="1118"/>
        <v>0</v>
      </c>
      <c r="N5961" s="3" t="str">
        <f t="shared" si="1119"/>
        <v>Idle</v>
      </c>
      <c r="O5961" s="3" t="str">
        <f t="shared" si="1127"/>
        <v>Idle</v>
      </c>
      <c r="P5961" s="2">
        <f t="shared" si="1120"/>
        <v>0</v>
      </c>
      <c r="Q5961" s="2">
        <f t="shared" si="1121"/>
        <v>0</v>
      </c>
      <c r="R5961" s="2">
        <f t="shared" si="1122"/>
        <v>0</v>
      </c>
      <c r="S5961" s="2">
        <f t="shared" si="1123"/>
        <v>0</v>
      </c>
      <c r="T5961" s="2">
        <f t="shared" si="1124"/>
        <v>0</v>
      </c>
      <c r="U5961" s="2">
        <f>IF(O5961="Reg", R5961 * Inputs!$B$7, 0)</f>
        <v>0</v>
      </c>
      <c r="V5961" s="2">
        <f>MAX(F5961 + P5961*Inputs!$B$15 - (Q5961/Inputs!$B$16) - U5961, 0)</f>
        <v>0</v>
      </c>
    </row>
    <row r="5962" spans="1:22" x14ac:dyDescent="0.3">
      <c r="A5962" s="1">
        <v>46271.333333333343</v>
      </c>
      <c r="B5962" s="2">
        <v>0</v>
      </c>
      <c r="C5962" s="2">
        <v>4.1098801914443701</v>
      </c>
      <c r="D5962" s="2">
        <f t="shared" si="1116"/>
        <v>32.421669355616707</v>
      </c>
      <c r="E5962" s="2">
        <f t="shared" si="1117"/>
        <v>17.007291359221352</v>
      </c>
      <c r="F5962" s="2">
        <f t="shared" si="1125"/>
        <v>0</v>
      </c>
      <c r="G5962" s="2">
        <f t="shared" si="1126"/>
        <v>0</v>
      </c>
      <c r="H5962" s="2">
        <f>MIN(Inputs!$B$2, (Inputs!$B$14 - F5962)/Inputs!$B$15)</f>
        <v>170</v>
      </c>
      <c r="I5962" s="2">
        <f>MAX(MIN(Inputs!$B$2, F5962*Inputs!$B$16, Inputs!$B$14*Inputs!$B$4 - G5962), 0)</f>
        <v>0</v>
      </c>
      <c r="J5962" s="2">
        <f>MAX(MIN(Inputs!$B$2, F5962*Inputs!$B$16, (Inputs!$B$14-F5962)/Inputs!$B$15)*Inputs!$B$9, 0)</f>
        <v>0</v>
      </c>
      <c r="K5962" s="2">
        <f>MAX(E5962*Inputs!$B$5 - B5962 - Inputs!$B$8, 0) * H5962</f>
        <v>0</v>
      </c>
      <c r="L5962" s="2">
        <f>IF(B5962 &gt;= D5962*Inputs!$B$10, MAX(B5962 - E5962/Inputs!$B$5 - Inputs!$B$8, 0) * I5962, 0)</f>
        <v>0</v>
      </c>
      <c r="M5962" s="2">
        <f t="shared" si="1118"/>
        <v>0</v>
      </c>
      <c r="N5962" s="3" t="str">
        <f t="shared" si="1119"/>
        <v>Idle</v>
      </c>
      <c r="O5962" s="3" t="str">
        <f t="shared" si="1127"/>
        <v>Idle</v>
      </c>
      <c r="P5962" s="2">
        <f t="shared" si="1120"/>
        <v>0</v>
      </c>
      <c r="Q5962" s="2">
        <f t="shared" si="1121"/>
        <v>0</v>
      </c>
      <c r="R5962" s="2">
        <f t="shared" si="1122"/>
        <v>0</v>
      </c>
      <c r="S5962" s="2">
        <f t="shared" si="1123"/>
        <v>0</v>
      </c>
      <c r="T5962" s="2">
        <f t="shared" si="1124"/>
        <v>0</v>
      </c>
      <c r="U5962" s="2">
        <f>IF(O5962="Reg", R5962 * Inputs!$B$7, 0)</f>
        <v>0</v>
      </c>
      <c r="V5962" s="2">
        <f>MAX(F5962 + P5962*Inputs!$B$15 - (Q5962/Inputs!$B$16) - U5962, 0)</f>
        <v>0</v>
      </c>
    </row>
    <row r="5963" spans="1:22" x14ac:dyDescent="0.3">
      <c r="A5963" s="1">
        <v>46271.375</v>
      </c>
      <c r="B5963" s="2">
        <v>7.100252203539605</v>
      </c>
      <c r="C5963" s="2">
        <v>3.0644489162409458</v>
      </c>
      <c r="D5963" s="2">
        <f t="shared" si="1116"/>
        <v>32.421669355616707</v>
      </c>
      <c r="E5963" s="2">
        <f t="shared" si="1117"/>
        <v>23.969350371015434</v>
      </c>
      <c r="F5963" s="2">
        <f t="shared" si="1125"/>
        <v>0</v>
      </c>
      <c r="G5963" s="2">
        <f t="shared" si="1126"/>
        <v>0</v>
      </c>
      <c r="H5963" s="2">
        <f>MIN(Inputs!$B$2, (Inputs!$B$14 - F5963)/Inputs!$B$15)</f>
        <v>170</v>
      </c>
      <c r="I5963" s="2">
        <f>MAX(MIN(Inputs!$B$2, F5963*Inputs!$B$16, Inputs!$B$14*Inputs!$B$4 - G5963), 0)</f>
        <v>0</v>
      </c>
      <c r="J5963" s="2">
        <f>MAX(MIN(Inputs!$B$2, F5963*Inputs!$B$16, (Inputs!$B$14-F5963)/Inputs!$B$15)*Inputs!$B$9, 0)</f>
        <v>0</v>
      </c>
      <c r="K5963" s="2">
        <f>MAX(E5963*Inputs!$B$5 - B5963 - Inputs!$B$8, 0) * H5963</f>
        <v>0</v>
      </c>
      <c r="L5963" s="2">
        <f>IF(B5963 &gt;= D5963*Inputs!$B$10, MAX(B5963 - E5963/Inputs!$B$5 - Inputs!$B$8, 0) * I5963, 0)</f>
        <v>0</v>
      </c>
      <c r="M5963" s="2">
        <f t="shared" si="1118"/>
        <v>0</v>
      </c>
      <c r="N5963" s="3" t="str">
        <f t="shared" si="1119"/>
        <v>Idle</v>
      </c>
      <c r="O5963" s="3" t="str">
        <f t="shared" si="1127"/>
        <v>Idle</v>
      </c>
      <c r="P5963" s="2">
        <f t="shared" si="1120"/>
        <v>0</v>
      </c>
      <c r="Q5963" s="2">
        <f t="shared" si="1121"/>
        <v>0</v>
      </c>
      <c r="R5963" s="2">
        <f t="shared" si="1122"/>
        <v>0</v>
      </c>
      <c r="S5963" s="2">
        <f t="shared" si="1123"/>
        <v>0</v>
      </c>
      <c r="T5963" s="2">
        <f t="shared" si="1124"/>
        <v>0</v>
      </c>
      <c r="U5963" s="2">
        <f>IF(O5963="Reg", R5963 * Inputs!$B$7, 0)</f>
        <v>0</v>
      </c>
      <c r="V5963" s="2">
        <f>MAX(F5963 + P5963*Inputs!$B$15 - (Q5963/Inputs!$B$16) - U5963, 0)</f>
        <v>0</v>
      </c>
    </row>
    <row r="5964" spans="1:22" x14ac:dyDescent="0.3">
      <c r="A5964" s="1">
        <v>46271.416666666657</v>
      </c>
      <c r="B5964" s="2">
        <v>10.98266645409506</v>
      </c>
      <c r="C5964" s="2">
        <v>2.2127888841985501</v>
      </c>
      <c r="D5964" s="2">
        <f t="shared" si="1116"/>
        <v>32.421669355616707</v>
      </c>
      <c r="E5964" s="2">
        <f t="shared" si="1117"/>
        <v>32.472004832868457</v>
      </c>
      <c r="F5964" s="2">
        <f t="shared" si="1125"/>
        <v>0</v>
      </c>
      <c r="G5964" s="2">
        <f t="shared" si="1126"/>
        <v>0</v>
      </c>
      <c r="H5964" s="2">
        <f>MIN(Inputs!$B$2, (Inputs!$B$14 - F5964)/Inputs!$B$15)</f>
        <v>170</v>
      </c>
      <c r="I5964" s="2">
        <f>MAX(MIN(Inputs!$B$2, F5964*Inputs!$B$16, Inputs!$B$14*Inputs!$B$4 - G5964), 0)</f>
        <v>0</v>
      </c>
      <c r="J5964" s="2">
        <f>MAX(MIN(Inputs!$B$2, F5964*Inputs!$B$16, (Inputs!$B$14-F5964)/Inputs!$B$15)*Inputs!$B$9, 0)</f>
        <v>0</v>
      </c>
      <c r="K5964" s="2">
        <f>MAX(E5964*Inputs!$B$5 - B5964 - Inputs!$B$8, 0) * H5964</f>
        <v>0</v>
      </c>
      <c r="L5964" s="2">
        <f>IF(B5964 &gt;= D5964*Inputs!$B$10, MAX(B5964 - E5964/Inputs!$B$5 - Inputs!$B$8, 0) * I5964, 0)</f>
        <v>0</v>
      </c>
      <c r="M5964" s="2">
        <f t="shared" si="1118"/>
        <v>0</v>
      </c>
      <c r="N5964" s="3" t="str">
        <f t="shared" si="1119"/>
        <v>Idle</v>
      </c>
      <c r="O5964" s="3" t="str">
        <f t="shared" si="1127"/>
        <v>Idle</v>
      </c>
      <c r="P5964" s="2">
        <f t="shared" si="1120"/>
        <v>0</v>
      </c>
      <c r="Q5964" s="2">
        <f t="shared" si="1121"/>
        <v>0</v>
      </c>
      <c r="R5964" s="2">
        <f t="shared" si="1122"/>
        <v>0</v>
      </c>
      <c r="S5964" s="2">
        <f t="shared" si="1123"/>
        <v>0</v>
      </c>
      <c r="T5964" s="2">
        <f t="shared" si="1124"/>
        <v>0</v>
      </c>
      <c r="U5964" s="2">
        <f>IF(O5964="Reg", R5964 * Inputs!$B$7, 0)</f>
        <v>0</v>
      </c>
      <c r="V5964" s="2">
        <f>MAX(F5964 + P5964*Inputs!$B$15 - (Q5964/Inputs!$B$16) - U5964, 0)</f>
        <v>0</v>
      </c>
    </row>
    <row r="5965" spans="1:22" x14ac:dyDescent="0.3">
      <c r="A5965" s="1">
        <v>46271.458333333343</v>
      </c>
      <c r="B5965" s="2">
        <v>18.08553049788409</v>
      </c>
      <c r="C5965" s="2">
        <v>3.804614018602078</v>
      </c>
      <c r="D5965" s="2">
        <f t="shared" si="1116"/>
        <v>32.421669355616707</v>
      </c>
      <c r="E5965" s="2">
        <f t="shared" si="1117"/>
        <v>42.705771995065788</v>
      </c>
      <c r="F5965" s="2">
        <f t="shared" si="1125"/>
        <v>0</v>
      </c>
      <c r="G5965" s="2">
        <f t="shared" si="1126"/>
        <v>0</v>
      </c>
      <c r="H5965" s="2">
        <f>MIN(Inputs!$B$2, (Inputs!$B$14 - F5965)/Inputs!$B$15)</f>
        <v>170</v>
      </c>
      <c r="I5965" s="2">
        <f>MAX(MIN(Inputs!$B$2, F5965*Inputs!$B$16, Inputs!$B$14*Inputs!$B$4 - G5965), 0)</f>
        <v>0</v>
      </c>
      <c r="J5965" s="2">
        <f>MAX(MIN(Inputs!$B$2, F5965*Inputs!$B$16, (Inputs!$B$14-F5965)/Inputs!$B$15)*Inputs!$B$9, 0)</f>
        <v>0</v>
      </c>
      <c r="K5965" s="2">
        <f>MAX(E5965*Inputs!$B$5 - B5965 - Inputs!$B$8, 0) * H5965</f>
        <v>0</v>
      </c>
      <c r="L5965" s="2">
        <f>IF(B5965 &gt;= D5965*Inputs!$B$10, MAX(B5965 - E5965/Inputs!$B$5 - Inputs!$B$8, 0) * I5965, 0)</f>
        <v>0</v>
      </c>
      <c r="M5965" s="2">
        <f t="shared" si="1118"/>
        <v>0</v>
      </c>
      <c r="N5965" s="3" t="str">
        <f t="shared" si="1119"/>
        <v>Idle</v>
      </c>
      <c r="O5965" s="3" t="str">
        <f t="shared" si="1127"/>
        <v>Idle</v>
      </c>
      <c r="P5965" s="2">
        <f t="shared" si="1120"/>
        <v>0</v>
      </c>
      <c r="Q5965" s="2">
        <f t="shared" si="1121"/>
        <v>0</v>
      </c>
      <c r="R5965" s="2">
        <f t="shared" si="1122"/>
        <v>0</v>
      </c>
      <c r="S5965" s="2">
        <f t="shared" si="1123"/>
        <v>0</v>
      </c>
      <c r="T5965" s="2">
        <f t="shared" si="1124"/>
        <v>0</v>
      </c>
      <c r="U5965" s="2">
        <f>IF(O5965="Reg", R5965 * Inputs!$B$7, 0)</f>
        <v>0</v>
      </c>
      <c r="V5965" s="2">
        <f>MAX(F5965 + P5965*Inputs!$B$15 - (Q5965/Inputs!$B$16) - U5965, 0)</f>
        <v>0</v>
      </c>
    </row>
    <row r="5966" spans="1:22" x14ac:dyDescent="0.3">
      <c r="A5966" s="1">
        <v>46271.5</v>
      </c>
      <c r="B5966" s="2">
        <v>25.58148380605893</v>
      </c>
      <c r="C5966" s="2">
        <v>3.773490047105339</v>
      </c>
      <c r="D5966" s="2">
        <f t="shared" si="1116"/>
        <v>32.421669355616707</v>
      </c>
      <c r="E5966" s="2">
        <f t="shared" si="1117"/>
        <v>51.64820457027519</v>
      </c>
      <c r="F5966" s="2">
        <f t="shared" si="1125"/>
        <v>0</v>
      </c>
      <c r="G5966" s="2">
        <f t="shared" si="1126"/>
        <v>0</v>
      </c>
      <c r="H5966" s="2">
        <f>MIN(Inputs!$B$2, (Inputs!$B$14 - F5966)/Inputs!$B$15)</f>
        <v>170</v>
      </c>
      <c r="I5966" s="2">
        <f>MAX(MIN(Inputs!$B$2, F5966*Inputs!$B$16, Inputs!$B$14*Inputs!$B$4 - G5966), 0)</f>
        <v>0</v>
      </c>
      <c r="J5966" s="2">
        <f>MAX(MIN(Inputs!$B$2, F5966*Inputs!$B$16, (Inputs!$B$14-F5966)/Inputs!$B$15)*Inputs!$B$9, 0)</f>
        <v>0</v>
      </c>
      <c r="K5966" s="2">
        <f>MAX(E5966*Inputs!$B$5 - B5966 - Inputs!$B$8, 0) * H5966</f>
        <v>0</v>
      </c>
      <c r="L5966" s="2">
        <f>IF(B5966 &gt;= D5966*Inputs!$B$10, MAX(B5966 - E5966/Inputs!$B$5 - Inputs!$B$8, 0) * I5966, 0)</f>
        <v>0</v>
      </c>
      <c r="M5966" s="2">
        <f t="shared" si="1118"/>
        <v>0</v>
      </c>
      <c r="N5966" s="3" t="str">
        <f t="shared" si="1119"/>
        <v>Idle</v>
      </c>
      <c r="O5966" s="3" t="str">
        <f t="shared" si="1127"/>
        <v>Idle</v>
      </c>
      <c r="P5966" s="2">
        <f t="shared" si="1120"/>
        <v>0</v>
      </c>
      <c r="Q5966" s="2">
        <f t="shared" si="1121"/>
        <v>0</v>
      </c>
      <c r="R5966" s="2">
        <f t="shared" si="1122"/>
        <v>0</v>
      </c>
      <c r="S5966" s="2">
        <f t="shared" si="1123"/>
        <v>0</v>
      </c>
      <c r="T5966" s="2">
        <f t="shared" si="1124"/>
        <v>0</v>
      </c>
      <c r="U5966" s="2">
        <f>IF(O5966="Reg", R5966 * Inputs!$B$7, 0)</f>
        <v>0</v>
      </c>
      <c r="V5966" s="2">
        <f>MAX(F5966 + P5966*Inputs!$B$15 - (Q5966/Inputs!$B$16) - U5966, 0)</f>
        <v>0</v>
      </c>
    </row>
    <row r="5967" spans="1:22" x14ac:dyDescent="0.3">
      <c r="A5967" s="1">
        <v>46271.541666666657</v>
      </c>
      <c r="B5967" s="2">
        <v>40.293815193750419</v>
      </c>
      <c r="C5967" s="2">
        <v>29.3301892126848</v>
      </c>
      <c r="D5967" s="2">
        <f t="shared" si="1116"/>
        <v>32.421669355616707</v>
      </c>
      <c r="E5967" s="2">
        <f t="shared" si="1117"/>
        <v>58.302576430859972</v>
      </c>
      <c r="F5967" s="2">
        <f t="shared" si="1125"/>
        <v>0</v>
      </c>
      <c r="G5967" s="2">
        <f t="shared" si="1126"/>
        <v>0</v>
      </c>
      <c r="H5967" s="2">
        <f>MIN(Inputs!$B$2, (Inputs!$B$14 - F5967)/Inputs!$B$15)</f>
        <v>170</v>
      </c>
      <c r="I5967" s="2">
        <f>MAX(MIN(Inputs!$B$2, F5967*Inputs!$B$16, Inputs!$B$14*Inputs!$B$4 - G5967), 0)</f>
        <v>0</v>
      </c>
      <c r="J5967" s="2">
        <f>MAX(MIN(Inputs!$B$2, F5967*Inputs!$B$16, (Inputs!$B$14-F5967)/Inputs!$B$15)*Inputs!$B$9, 0)</f>
        <v>0</v>
      </c>
      <c r="K5967" s="2">
        <f>MAX(E5967*Inputs!$B$5 - B5967 - Inputs!$B$8, 0) * H5967</f>
        <v>0</v>
      </c>
      <c r="L5967" s="2">
        <f>IF(B5967 &gt;= D5967*Inputs!$B$10, MAX(B5967 - E5967/Inputs!$B$5 - Inputs!$B$8, 0) * I5967, 0)</f>
        <v>0</v>
      </c>
      <c r="M5967" s="2">
        <f t="shared" si="1118"/>
        <v>0</v>
      </c>
      <c r="N5967" s="3" t="str">
        <f t="shared" si="1119"/>
        <v>Idle</v>
      </c>
      <c r="O5967" s="3" t="str">
        <f t="shared" si="1127"/>
        <v>Idle</v>
      </c>
      <c r="P5967" s="2">
        <f t="shared" si="1120"/>
        <v>0</v>
      </c>
      <c r="Q5967" s="2">
        <f t="shared" si="1121"/>
        <v>0</v>
      </c>
      <c r="R5967" s="2">
        <f t="shared" si="1122"/>
        <v>0</v>
      </c>
      <c r="S5967" s="2">
        <f t="shared" si="1123"/>
        <v>0</v>
      </c>
      <c r="T5967" s="2">
        <f t="shared" si="1124"/>
        <v>0</v>
      </c>
      <c r="U5967" s="2">
        <f>IF(O5967="Reg", R5967 * Inputs!$B$7, 0)</f>
        <v>0</v>
      </c>
      <c r="V5967" s="2">
        <f>MAX(F5967 + P5967*Inputs!$B$15 - (Q5967/Inputs!$B$16) - U5967, 0)</f>
        <v>0</v>
      </c>
    </row>
    <row r="5968" spans="1:22" x14ac:dyDescent="0.3">
      <c r="A5968" s="1">
        <v>46271.583333333343</v>
      </c>
      <c r="B5968" s="2">
        <v>41.772354070764493</v>
      </c>
      <c r="C5968" s="2">
        <v>8.1865934684478781</v>
      </c>
      <c r="D5968" s="2">
        <f t="shared" si="1116"/>
        <v>32.421669355616707</v>
      </c>
      <c r="E5968" s="2">
        <f t="shared" si="1117"/>
        <v>62.517284235498494</v>
      </c>
      <c r="F5968" s="2">
        <f t="shared" si="1125"/>
        <v>0</v>
      </c>
      <c r="G5968" s="2">
        <f t="shared" si="1126"/>
        <v>0</v>
      </c>
      <c r="H5968" s="2">
        <f>MIN(Inputs!$B$2, (Inputs!$B$14 - F5968)/Inputs!$B$15)</f>
        <v>170</v>
      </c>
      <c r="I5968" s="2">
        <f>MAX(MIN(Inputs!$B$2, F5968*Inputs!$B$16, Inputs!$B$14*Inputs!$B$4 - G5968), 0)</f>
        <v>0</v>
      </c>
      <c r="J5968" s="2">
        <f>MAX(MIN(Inputs!$B$2, F5968*Inputs!$B$16, (Inputs!$B$14-F5968)/Inputs!$B$15)*Inputs!$B$9, 0)</f>
        <v>0</v>
      </c>
      <c r="K5968" s="2">
        <f>MAX(E5968*Inputs!$B$5 - B5968 - Inputs!$B$8, 0) * H5968</f>
        <v>0</v>
      </c>
      <c r="L5968" s="2">
        <f>IF(B5968 &gt;= D5968*Inputs!$B$10, MAX(B5968 - E5968/Inputs!$B$5 - Inputs!$B$8, 0) * I5968, 0)</f>
        <v>0</v>
      </c>
      <c r="M5968" s="2">
        <f t="shared" si="1118"/>
        <v>0</v>
      </c>
      <c r="N5968" s="3" t="str">
        <f t="shared" si="1119"/>
        <v>Idle</v>
      </c>
      <c r="O5968" s="3" t="str">
        <f t="shared" si="1127"/>
        <v>Idle</v>
      </c>
      <c r="P5968" s="2">
        <f t="shared" si="1120"/>
        <v>0</v>
      </c>
      <c r="Q5968" s="2">
        <f t="shared" si="1121"/>
        <v>0</v>
      </c>
      <c r="R5968" s="2">
        <f t="shared" si="1122"/>
        <v>0</v>
      </c>
      <c r="S5968" s="2">
        <f t="shared" si="1123"/>
        <v>0</v>
      </c>
      <c r="T5968" s="2">
        <f t="shared" si="1124"/>
        <v>0</v>
      </c>
      <c r="U5968" s="2">
        <f>IF(O5968="Reg", R5968 * Inputs!$B$7, 0)</f>
        <v>0</v>
      </c>
      <c r="V5968" s="2">
        <f>MAX(F5968 + P5968*Inputs!$B$15 - (Q5968/Inputs!$B$16) - U5968, 0)</f>
        <v>0</v>
      </c>
    </row>
    <row r="5969" spans="1:22" x14ac:dyDescent="0.3">
      <c r="A5969" s="1">
        <v>46271.625</v>
      </c>
      <c r="B5969" s="2">
        <v>58.11617897465775</v>
      </c>
      <c r="C5969" s="2">
        <v>12.340203801636161</v>
      </c>
      <c r="D5969" s="2">
        <f t="shared" si="1116"/>
        <v>32.421669355616707</v>
      </c>
      <c r="E5969" s="2">
        <f t="shared" si="1117"/>
        <v>66.821915752268652</v>
      </c>
      <c r="F5969" s="2">
        <f t="shared" si="1125"/>
        <v>0</v>
      </c>
      <c r="G5969" s="2">
        <f t="shared" si="1126"/>
        <v>0</v>
      </c>
      <c r="H5969" s="2">
        <f>MIN(Inputs!$B$2, (Inputs!$B$14 - F5969)/Inputs!$B$15)</f>
        <v>170</v>
      </c>
      <c r="I5969" s="2">
        <f>MAX(MIN(Inputs!$B$2, F5969*Inputs!$B$16, Inputs!$B$14*Inputs!$B$4 - G5969), 0)</f>
        <v>0</v>
      </c>
      <c r="J5969" s="2">
        <f>MAX(MIN(Inputs!$B$2, F5969*Inputs!$B$16, (Inputs!$B$14-F5969)/Inputs!$B$15)*Inputs!$B$9, 0)</f>
        <v>0</v>
      </c>
      <c r="K5969" s="2">
        <f>MAX(E5969*Inputs!$B$5 - B5969 - Inputs!$B$8, 0) * H5969</f>
        <v>0</v>
      </c>
      <c r="L5969" s="2">
        <f>IF(B5969 &gt;= D5969*Inputs!$B$10, MAX(B5969 - E5969/Inputs!$B$5 - Inputs!$B$8, 0) * I5969, 0)</f>
        <v>0</v>
      </c>
      <c r="M5969" s="2">
        <f t="shared" si="1118"/>
        <v>0</v>
      </c>
      <c r="N5969" s="3" t="str">
        <f t="shared" si="1119"/>
        <v>Idle</v>
      </c>
      <c r="O5969" s="3" t="str">
        <f t="shared" si="1127"/>
        <v>Idle</v>
      </c>
      <c r="P5969" s="2">
        <f t="shared" si="1120"/>
        <v>0</v>
      </c>
      <c r="Q5969" s="2">
        <f t="shared" si="1121"/>
        <v>0</v>
      </c>
      <c r="R5969" s="2">
        <f t="shared" si="1122"/>
        <v>0</v>
      </c>
      <c r="S5969" s="2">
        <f t="shared" si="1123"/>
        <v>0</v>
      </c>
      <c r="T5969" s="2">
        <f t="shared" si="1124"/>
        <v>0</v>
      </c>
      <c r="U5969" s="2">
        <f>IF(O5969="Reg", R5969 * Inputs!$B$7, 0)</f>
        <v>0</v>
      </c>
      <c r="V5969" s="2">
        <f>MAX(F5969 + P5969*Inputs!$B$15 - (Q5969/Inputs!$B$16) - U5969, 0)</f>
        <v>0</v>
      </c>
    </row>
    <row r="5970" spans="1:22" x14ac:dyDescent="0.3">
      <c r="A5970" s="1">
        <v>46271.666666666657</v>
      </c>
      <c r="B5970" s="2">
        <v>72.385269427279027</v>
      </c>
      <c r="C5970" s="2">
        <v>8.6510891653544046</v>
      </c>
      <c r="D5970" s="2">
        <f t="shared" si="1116"/>
        <v>32.421669355616707</v>
      </c>
      <c r="E5970" s="2">
        <f t="shared" si="1117"/>
        <v>67.490578169360489</v>
      </c>
      <c r="F5970" s="2">
        <f t="shared" si="1125"/>
        <v>0</v>
      </c>
      <c r="G5970" s="2">
        <f t="shared" si="1126"/>
        <v>0</v>
      </c>
      <c r="H5970" s="2">
        <f>MIN(Inputs!$B$2, (Inputs!$B$14 - F5970)/Inputs!$B$15)</f>
        <v>170</v>
      </c>
      <c r="I5970" s="2">
        <f>MAX(MIN(Inputs!$B$2, F5970*Inputs!$B$16, Inputs!$B$14*Inputs!$B$4 - G5970), 0)</f>
        <v>0</v>
      </c>
      <c r="J5970" s="2">
        <f>MAX(MIN(Inputs!$B$2, F5970*Inputs!$B$16, (Inputs!$B$14-F5970)/Inputs!$B$15)*Inputs!$B$9, 0)</f>
        <v>0</v>
      </c>
      <c r="K5970" s="2">
        <f>MAX(E5970*Inputs!$B$5 - B5970 - Inputs!$B$8, 0) * H5970</f>
        <v>0</v>
      </c>
      <c r="L5970" s="2">
        <f>IF(B5970 &gt;= D5970*Inputs!$B$10, MAX(B5970 - E5970/Inputs!$B$5 - Inputs!$B$8, 0) * I5970, 0)</f>
        <v>0</v>
      </c>
      <c r="M5970" s="2">
        <f t="shared" si="1118"/>
        <v>0</v>
      </c>
      <c r="N5970" s="3" t="str">
        <f t="shared" si="1119"/>
        <v>Idle</v>
      </c>
      <c r="O5970" s="3" t="str">
        <f t="shared" si="1127"/>
        <v>Idle</v>
      </c>
      <c r="P5970" s="2">
        <f t="shared" si="1120"/>
        <v>0</v>
      </c>
      <c r="Q5970" s="2">
        <f t="shared" si="1121"/>
        <v>0</v>
      </c>
      <c r="R5970" s="2">
        <f t="shared" si="1122"/>
        <v>0</v>
      </c>
      <c r="S5970" s="2">
        <f t="shared" si="1123"/>
        <v>0</v>
      </c>
      <c r="T5970" s="2">
        <f t="shared" si="1124"/>
        <v>0</v>
      </c>
      <c r="U5970" s="2">
        <f>IF(O5970="Reg", R5970 * Inputs!$B$7, 0)</f>
        <v>0</v>
      </c>
      <c r="V5970" s="2">
        <f>MAX(F5970 + P5970*Inputs!$B$15 - (Q5970/Inputs!$B$16) - U5970, 0)</f>
        <v>0</v>
      </c>
    </row>
    <row r="5971" spans="1:22" x14ac:dyDescent="0.3">
      <c r="A5971" s="1">
        <v>46271.708333333343</v>
      </c>
      <c r="B5971" s="2">
        <v>71.740125949140506</v>
      </c>
      <c r="C5971" s="2">
        <v>10.216359111660401</v>
      </c>
      <c r="D5971" s="2">
        <f t="shared" si="1116"/>
        <v>32.421669355616707</v>
      </c>
      <c r="E5971" s="2">
        <f t="shared" si="1117"/>
        <v>64.182318124345926</v>
      </c>
      <c r="F5971" s="2">
        <f t="shared" si="1125"/>
        <v>0</v>
      </c>
      <c r="G5971" s="2">
        <f t="shared" si="1126"/>
        <v>0</v>
      </c>
      <c r="H5971" s="2">
        <f>MIN(Inputs!$B$2, (Inputs!$B$14 - F5971)/Inputs!$B$15)</f>
        <v>170</v>
      </c>
      <c r="I5971" s="2">
        <f>MAX(MIN(Inputs!$B$2, F5971*Inputs!$B$16, Inputs!$B$14*Inputs!$B$4 - G5971), 0)</f>
        <v>0</v>
      </c>
      <c r="J5971" s="2">
        <f>MAX(MIN(Inputs!$B$2, F5971*Inputs!$B$16, (Inputs!$B$14-F5971)/Inputs!$B$15)*Inputs!$B$9, 0)</f>
        <v>0</v>
      </c>
      <c r="K5971" s="2">
        <f>MAX(E5971*Inputs!$B$5 - B5971 - Inputs!$B$8, 0) * H5971</f>
        <v>0</v>
      </c>
      <c r="L5971" s="2">
        <f>IF(B5971 &gt;= D5971*Inputs!$B$10, MAX(B5971 - E5971/Inputs!$B$5 - Inputs!$B$8, 0) * I5971, 0)</f>
        <v>0</v>
      </c>
      <c r="M5971" s="2">
        <f t="shared" si="1118"/>
        <v>0</v>
      </c>
      <c r="N5971" s="3" t="str">
        <f t="shared" si="1119"/>
        <v>Idle</v>
      </c>
      <c r="O5971" s="3" t="str">
        <f t="shared" si="1127"/>
        <v>Idle</v>
      </c>
      <c r="P5971" s="2">
        <f t="shared" si="1120"/>
        <v>0</v>
      </c>
      <c r="Q5971" s="2">
        <f t="shared" si="1121"/>
        <v>0</v>
      </c>
      <c r="R5971" s="2">
        <f t="shared" si="1122"/>
        <v>0</v>
      </c>
      <c r="S5971" s="2">
        <f t="shared" si="1123"/>
        <v>0</v>
      </c>
      <c r="T5971" s="2">
        <f t="shared" si="1124"/>
        <v>0</v>
      </c>
      <c r="U5971" s="2">
        <f>IF(O5971="Reg", R5971 * Inputs!$B$7, 0)</f>
        <v>0</v>
      </c>
      <c r="V5971" s="2">
        <f>MAX(F5971 + P5971*Inputs!$B$15 - (Q5971/Inputs!$B$16) - U5971, 0)</f>
        <v>0</v>
      </c>
    </row>
    <row r="5972" spans="1:22" x14ac:dyDescent="0.3">
      <c r="A5972" s="1">
        <v>46271.75</v>
      </c>
      <c r="B5972" s="2">
        <v>65.507714969567672</v>
      </c>
      <c r="C5972" s="2">
        <v>2.9261078491414958</v>
      </c>
      <c r="D5972" s="2">
        <f t="shared" si="1116"/>
        <v>32.421669355616707</v>
      </c>
      <c r="E5972" s="2">
        <f t="shared" si="1117"/>
        <v>59.171639915145882</v>
      </c>
      <c r="F5972" s="2">
        <f t="shared" si="1125"/>
        <v>0</v>
      </c>
      <c r="G5972" s="2">
        <f t="shared" si="1126"/>
        <v>0</v>
      </c>
      <c r="H5972" s="2">
        <f>MIN(Inputs!$B$2, (Inputs!$B$14 - F5972)/Inputs!$B$15)</f>
        <v>170</v>
      </c>
      <c r="I5972" s="2">
        <f>MAX(MIN(Inputs!$B$2, F5972*Inputs!$B$16, Inputs!$B$14*Inputs!$B$4 - G5972), 0)</f>
        <v>0</v>
      </c>
      <c r="J5972" s="2">
        <f>MAX(MIN(Inputs!$B$2, F5972*Inputs!$B$16, (Inputs!$B$14-F5972)/Inputs!$B$15)*Inputs!$B$9, 0)</f>
        <v>0</v>
      </c>
      <c r="K5972" s="2">
        <f>MAX(E5972*Inputs!$B$5 - B5972 - Inputs!$B$8, 0) * H5972</f>
        <v>0</v>
      </c>
      <c r="L5972" s="2">
        <f>IF(B5972 &gt;= D5972*Inputs!$B$10, MAX(B5972 - E5972/Inputs!$B$5 - Inputs!$B$8, 0) * I5972, 0)</f>
        <v>0</v>
      </c>
      <c r="M5972" s="2">
        <f t="shared" si="1118"/>
        <v>0</v>
      </c>
      <c r="N5972" s="3" t="str">
        <f t="shared" si="1119"/>
        <v>Idle</v>
      </c>
      <c r="O5972" s="3" t="str">
        <f t="shared" si="1127"/>
        <v>Idle</v>
      </c>
      <c r="P5972" s="2">
        <f t="shared" si="1120"/>
        <v>0</v>
      </c>
      <c r="Q5972" s="2">
        <f t="shared" si="1121"/>
        <v>0</v>
      </c>
      <c r="R5972" s="2">
        <f t="shared" si="1122"/>
        <v>0</v>
      </c>
      <c r="S5972" s="2">
        <f t="shared" si="1123"/>
        <v>0</v>
      </c>
      <c r="T5972" s="2">
        <f t="shared" si="1124"/>
        <v>0</v>
      </c>
      <c r="U5972" s="2">
        <f>IF(O5972="Reg", R5972 * Inputs!$B$7, 0)</f>
        <v>0</v>
      </c>
      <c r="V5972" s="2">
        <f>MAX(F5972 + P5972*Inputs!$B$15 - (Q5972/Inputs!$B$16) - U5972, 0)</f>
        <v>0</v>
      </c>
    </row>
    <row r="5973" spans="1:22" x14ac:dyDescent="0.3">
      <c r="A5973" s="1">
        <v>46271.791666666657</v>
      </c>
      <c r="B5973" s="2">
        <v>65.582062021581493</v>
      </c>
      <c r="C5973" s="2">
        <v>7.415231797488496</v>
      </c>
      <c r="D5973" s="2">
        <f t="shared" si="1116"/>
        <v>32.421669355616707</v>
      </c>
      <c r="E5973" s="2">
        <f t="shared" si="1117"/>
        <v>53.12927667563428</v>
      </c>
      <c r="F5973" s="2">
        <f t="shared" si="1125"/>
        <v>0</v>
      </c>
      <c r="G5973" s="2">
        <f t="shared" si="1126"/>
        <v>0</v>
      </c>
      <c r="H5973" s="2">
        <f>MIN(Inputs!$B$2, (Inputs!$B$14 - F5973)/Inputs!$B$15)</f>
        <v>170</v>
      </c>
      <c r="I5973" s="2">
        <f>MAX(MIN(Inputs!$B$2, F5973*Inputs!$B$16, Inputs!$B$14*Inputs!$B$4 - G5973), 0)</f>
        <v>0</v>
      </c>
      <c r="J5973" s="2">
        <f>MAX(MIN(Inputs!$B$2, F5973*Inputs!$B$16, (Inputs!$B$14-F5973)/Inputs!$B$15)*Inputs!$B$9, 0)</f>
        <v>0</v>
      </c>
      <c r="K5973" s="2">
        <f>MAX(E5973*Inputs!$B$5 - B5973 - Inputs!$B$8, 0) * H5973</f>
        <v>0</v>
      </c>
      <c r="L5973" s="2">
        <f>IF(B5973 &gt;= D5973*Inputs!$B$10, MAX(B5973 - E5973/Inputs!$B$5 - Inputs!$B$8, 0) * I5973, 0)</f>
        <v>0</v>
      </c>
      <c r="M5973" s="2">
        <f t="shared" si="1118"/>
        <v>0</v>
      </c>
      <c r="N5973" s="3" t="str">
        <f t="shared" si="1119"/>
        <v>Idle</v>
      </c>
      <c r="O5973" s="3" t="str">
        <f t="shared" si="1127"/>
        <v>Idle</v>
      </c>
      <c r="P5973" s="2">
        <f t="shared" si="1120"/>
        <v>0</v>
      </c>
      <c r="Q5973" s="2">
        <f t="shared" si="1121"/>
        <v>0</v>
      </c>
      <c r="R5973" s="2">
        <f t="shared" si="1122"/>
        <v>0</v>
      </c>
      <c r="S5973" s="2">
        <f t="shared" si="1123"/>
        <v>0</v>
      </c>
      <c r="T5973" s="2">
        <f t="shared" si="1124"/>
        <v>0</v>
      </c>
      <c r="U5973" s="2">
        <f>IF(O5973="Reg", R5973 * Inputs!$B$7, 0)</f>
        <v>0</v>
      </c>
      <c r="V5973" s="2">
        <f>MAX(F5973 + P5973*Inputs!$B$15 - (Q5973/Inputs!$B$16) - U5973, 0)</f>
        <v>0</v>
      </c>
    </row>
    <row r="5974" spans="1:22" x14ac:dyDescent="0.3">
      <c r="A5974" s="1">
        <v>46271.833333333343</v>
      </c>
      <c r="B5974" s="2">
        <v>67.600143171385454</v>
      </c>
      <c r="C5974" s="2">
        <v>9.6326647966590322</v>
      </c>
      <c r="D5974" s="2">
        <f t="shared" si="1116"/>
        <v>32.421669355616707</v>
      </c>
      <c r="E5974" s="2">
        <f t="shared" si="1117"/>
        <v>44.649380319360205</v>
      </c>
      <c r="F5974" s="2">
        <f t="shared" si="1125"/>
        <v>0</v>
      </c>
      <c r="G5974" s="2">
        <f t="shared" si="1126"/>
        <v>0</v>
      </c>
      <c r="H5974" s="2">
        <f>MIN(Inputs!$B$2, (Inputs!$B$14 - F5974)/Inputs!$B$15)</f>
        <v>170</v>
      </c>
      <c r="I5974" s="2">
        <f>MAX(MIN(Inputs!$B$2, F5974*Inputs!$B$16, Inputs!$B$14*Inputs!$B$4 - G5974), 0)</f>
        <v>0</v>
      </c>
      <c r="J5974" s="2">
        <f>MAX(MIN(Inputs!$B$2, F5974*Inputs!$B$16, (Inputs!$B$14-F5974)/Inputs!$B$15)*Inputs!$B$9, 0)</f>
        <v>0</v>
      </c>
      <c r="K5974" s="2">
        <f>MAX(E5974*Inputs!$B$5 - B5974 - Inputs!$B$8, 0) * H5974</f>
        <v>0</v>
      </c>
      <c r="L5974" s="2">
        <f>IF(B5974 &gt;= D5974*Inputs!$B$10, MAX(B5974 - E5974/Inputs!$B$5 - Inputs!$B$8, 0) * I5974, 0)</f>
        <v>0</v>
      </c>
      <c r="M5974" s="2">
        <f t="shared" si="1118"/>
        <v>0</v>
      </c>
      <c r="N5974" s="3" t="str">
        <f t="shared" si="1119"/>
        <v>Idle</v>
      </c>
      <c r="O5974" s="3" t="str">
        <f t="shared" si="1127"/>
        <v>Idle</v>
      </c>
      <c r="P5974" s="2">
        <f t="shared" si="1120"/>
        <v>0</v>
      </c>
      <c r="Q5974" s="2">
        <f t="shared" si="1121"/>
        <v>0</v>
      </c>
      <c r="R5974" s="2">
        <f t="shared" si="1122"/>
        <v>0</v>
      </c>
      <c r="S5974" s="2">
        <f t="shared" si="1123"/>
        <v>0</v>
      </c>
      <c r="T5974" s="2">
        <f t="shared" si="1124"/>
        <v>0</v>
      </c>
      <c r="U5974" s="2">
        <f>IF(O5974="Reg", R5974 * Inputs!$B$7, 0)</f>
        <v>0</v>
      </c>
      <c r="V5974" s="2">
        <f>MAX(F5974 + P5974*Inputs!$B$15 - (Q5974/Inputs!$B$16) - U5974, 0)</f>
        <v>0</v>
      </c>
    </row>
    <row r="5975" spans="1:22" x14ac:dyDescent="0.3">
      <c r="A5975" s="1">
        <v>46271.875</v>
      </c>
      <c r="B5975" s="2">
        <v>62.128153477208777</v>
      </c>
      <c r="C5975" s="2">
        <v>17.501004740973858</v>
      </c>
      <c r="D5975" s="2">
        <f t="shared" si="1116"/>
        <v>32.421669355616707</v>
      </c>
      <c r="E5975" s="2">
        <f t="shared" si="1117"/>
        <v>34.790375134769199</v>
      </c>
      <c r="F5975" s="2">
        <f t="shared" si="1125"/>
        <v>0</v>
      </c>
      <c r="G5975" s="2">
        <f t="shared" si="1126"/>
        <v>0</v>
      </c>
      <c r="H5975" s="2">
        <f>MIN(Inputs!$B$2, (Inputs!$B$14 - F5975)/Inputs!$B$15)</f>
        <v>170</v>
      </c>
      <c r="I5975" s="2">
        <f>MAX(MIN(Inputs!$B$2, F5975*Inputs!$B$16, Inputs!$B$14*Inputs!$B$4 - G5975), 0)</f>
        <v>0</v>
      </c>
      <c r="J5975" s="2">
        <f>MAX(MIN(Inputs!$B$2, F5975*Inputs!$B$16, (Inputs!$B$14-F5975)/Inputs!$B$15)*Inputs!$B$9, 0)</f>
        <v>0</v>
      </c>
      <c r="K5975" s="2">
        <f>MAX(E5975*Inputs!$B$5 - B5975 - Inputs!$B$8, 0) * H5975</f>
        <v>0</v>
      </c>
      <c r="L5975" s="2">
        <f>IF(B5975 &gt;= D5975*Inputs!$B$10, MAX(B5975 - E5975/Inputs!$B$5 - Inputs!$B$8, 0) * I5975, 0)</f>
        <v>0</v>
      </c>
      <c r="M5975" s="2">
        <f t="shared" si="1118"/>
        <v>0</v>
      </c>
      <c r="N5975" s="3" t="str">
        <f t="shared" si="1119"/>
        <v>Idle</v>
      </c>
      <c r="O5975" s="3" t="str">
        <f t="shared" si="1127"/>
        <v>Idle</v>
      </c>
      <c r="P5975" s="2">
        <f t="shared" si="1120"/>
        <v>0</v>
      </c>
      <c r="Q5975" s="2">
        <f t="shared" si="1121"/>
        <v>0</v>
      </c>
      <c r="R5975" s="2">
        <f t="shared" si="1122"/>
        <v>0</v>
      </c>
      <c r="S5975" s="2">
        <f t="shared" si="1123"/>
        <v>0</v>
      </c>
      <c r="T5975" s="2">
        <f t="shared" si="1124"/>
        <v>0</v>
      </c>
      <c r="U5975" s="2">
        <f>IF(O5975="Reg", R5975 * Inputs!$B$7, 0)</f>
        <v>0</v>
      </c>
      <c r="V5975" s="2">
        <f>MAX(F5975 + P5975*Inputs!$B$15 - (Q5975/Inputs!$B$16) - U5975, 0)</f>
        <v>0</v>
      </c>
    </row>
    <row r="5976" spans="1:22" x14ac:dyDescent="0.3">
      <c r="A5976" s="1">
        <v>46271.916666666657</v>
      </c>
      <c r="B5976" s="2">
        <v>52.535709157191668</v>
      </c>
      <c r="C5976" s="2">
        <v>3.1980386601551869</v>
      </c>
      <c r="D5976" s="2">
        <f t="shared" si="1116"/>
        <v>32.421669355616707</v>
      </c>
      <c r="E5976" s="2">
        <f t="shared" si="1117"/>
        <v>26.002415404898034</v>
      </c>
      <c r="F5976" s="2">
        <f t="shared" si="1125"/>
        <v>0</v>
      </c>
      <c r="G5976" s="2">
        <f t="shared" si="1126"/>
        <v>0</v>
      </c>
      <c r="H5976" s="2">
        <f>MIN(Inputs!$B$2, (Inputs!$B$14 - F5976)/Inputs!$B$15)</f>
        <v>170</v>
      </c>
      <c r="I5976" s="2">
        <f>MAX(MIN(Inputs!$B$2, F5976*Inputs!$B$16, Inputs!$B$14*Inputs!$B$4 - G5976), 0)</f>
        <v>0</v>
      </c>
      <c r="J5976" s="2">
        <f>MAX(MIN(Inputs!$B$2, F5976*Inputs!$B$16, (Inputs!$B$14-F5976)/Inputs!$B$15)*Inputs!$B$9, 0)</f>
        <v>0</v>
      </c>
      <c r="K5976" s="2">
        <f>MAX(E5976*Inputs!$B$5 - B5976 - Inputs!$B$8, 0) * H5976</f>
        <v>0</v>
      </c>
      <c r="L5976" s="2">
        <f>IF(B5976 &gt;= D5976*Inputs!$B$10, MAX(B5976 - E5976/Inputs!$B$5 - Inputs!$B$8, 0) * I5976, 0)</f>
        <v>0</v>
      </c>
      <c r="M5976" s="2">
        <f t="shared" si="1118"/>
        <v>0</v>
      </c>
      <c r="N5976" s="3" t="str">
        <f t="shared" si="1119"/>
        <v>Idle</v>
      </c>
      <c r="O5976" s="3" t="str">
        <f t="shared" si="1127"/>
        <v>Idle</v>
      </c>
      <c r="P5976" s="2">
        <f t="shared" si="1120"/>
        <v>0</v>
      </c>
      <c r="Q5976" s="2">
        <f t="shared" si="1121"/>
        <v>0</v>
      </c>
      <c r="R5976" s="2">
        <f t="shared" si="1122"/>
        <v>0</v>
      </c>
      <c r="S5976" s="2">
        <f t="shared" si="1123"/>
        <v>0</v>
      </c>
      <c r="T5976" s="2">
        <f t="shared" si="1124"/>
        <v>0</v>
      </c>
      <c r="U5976" s="2">
        <f>IF(O5976="Reg", R5976 * Inputs!$B$7, 0)</f>
        <v>0</v>
      </c>
      <c r="V5976" s="2">
        <f>MAX(F5976 + P5976*Inputs!$B$15 - (Q5976/Inputs!$B$16) - U5976, 0)</f>
        <v>0</v>
      </c>
    </row>
    <row r="5977" spans="1:22" x14ac:dyDescent="0.3">
      <c r="A5977" s="1">
        <v>46271.958333333343</v>
      </c>
      <c r="B5977" s="2">
        <v>41.676056693940197</v>
      </c>
      <c r="C5977" s="2">
        <v>5.7746075552992826</v>
      </c>
      <c r="D5977" s="2">
        <f t="shared" si="1116"/>
        <v>32.421669355616707</v>
      </c>
      <c r="E5977" s="2">
        <f t="shared" si="1117"/>
        <v>17.246463878699426</v>
      </c>
      <c r="F5977" s="2">
        <f t="shared" si="1125"/>
        <v>0</v>
      </c>
      <c r="G5977" s="2">
        <f t="shared" si="1126"/>
        <v>0</v>
      </c>
      <c r="H5977" s="2">
        <f>MIN(Inputs!$B$2, (Inputs!$B$14 - F5977)/Inputs!$B$15)</f>
        <v>170</v>
      </c>
      <c r="I5977" s="2">
        <f>MAX(MIN(Inputs!$B$2, F5977*Inputs!$B$16, Inputs!$B$14*Inputs!$B$4 - G5977), 0)</f>
        <v>0</v>
      </c>
      <c r="J5977" s="2">
        <f>MAX(MIN(Inputs!$B$2, F5977*Inputs!$B$16, (Inputs!$B$14-F5977)/Inputs!$B$15)*Inputs!$B$9, 0)</f>
        <v>0</v>
      </c>
      <c r="K5977" s="2">
        <f>MAX(E5977*Inputs!$B$5 - B5977 - Inputs!$B$8, 0) * H5977</f>
        <v>0</v>
      </c>
      <c r="L5977" s="2">
        <f>IF(B5977 &gt;= D5977*Inputs!$B$10, MAX(B5977 - E5977/Inputs!$B$5 - Inputs!$B$8, 0) * I5977, 0)</f>
        <v>0</v>
      </c>
      <c r="M5977" s="2">
        <f t="shared" si="1118"/>
        <v>0</v>
      </c>
      <c r="N5977" s="3" t="str">
        <f t="shared" si="1119"/>
        <v>Idle</v>
      </c>
      <c r="O5977" s="3" t="str">
        <f t="shared" si="1127"/>
        <v>Idle</v>
      </c>
      <c r="P5977" s="2">
        <f t="shared" si="1120"/>
        <v>0</v>
      </c>
      <c r="Q5977" s="2">
        <f t="shared" si="1121"/>
        <v>0</v>
      </c>
      <c r="R5977" s="2">
        <f t="shared" si="1122"/>
        <v>0</v>
      </c>
      <c r="S5977" s="2">
        <f t="shared" si="1123"/>
        <v>0</v>
      </c>
      <c r="T5977" s="2">
        <f t="shared" si="1124"/>
        <v>0</v>
      </c>
      <c r="U5977" s="2">
        <f>IF(O5977="Reg", R5977 * Inputs!$B$7, 0)</f>
        <v>0</v>
      </c>
      <c r="V5977" s="2">
        <f>MAX(F5977 + P5977*Inputs!$B$15 - (Q5977/Inputs!$B$16) - U5977, 0)</f>
        <v>0</v>
      </c>
    </row>
    <row r="5978" spans="1:22" x14ac:dyDescent="0.3">
      <c r="A5978" s="1">
        <v>46272</v>
      </c>
      <c r="B5978" s="2">
        <v>29.25353553249813</v>
      </c>
      <c r="C5978" s="2">
        <v>10.511921288205629</v>
      </c>
      <c r="D5978" s="2">
        <f t="shared" si="1116"/>
        <v>40.978999513868452</v>
      </c>
      <c r="E5978" s="2">
        <f t="shared" si="1117"/>
        <v>10.300454429709392</v>
      </c>
      <c r="F5978" s="2">
        <f t="shared" si="1125"/>
        <v>0</v>
      </c>
      <c r="G5978" s="2">
        <f t="shared" si="1126"/>
        <v>0</v>
      </c>
      <c r="H5978" s="2">
        <f>MIN(Inputs!$B$2, (Inputs!$B$14 - F5978)/Inputs!$B$15)</f>
        <v>170</v>
      </c>
      <c r="I5978" s="2">
        <f>MAX(MIN(Inputs!$B$2, F5978*Inputs!$B$16, Inputs!$B$14*Inputs!$B$4 - G5978), 0)</f>
        <v>0</v>
      </c>
      <c r="J5978" s="2">
        <f>MAX(MIN(Inputs!$B$2, F5978*Inputs!$B$16, (Inputs!$B$14-F5978)/Inputs!$B$15)*Inputs!$B$9, 0)</f>
        <v>0</v>
      </c>
      <c r="K5978" s="2">
        <f>MAX(E5978*Inputs!$B$5 - B5978 - Inputs!$B$8, 0) * H5978</f>
        <v>0</v>
      </c>
      <c r="L5978" s="2">
        <f>IF(B5978 &gt;= D5978*Inputs!$B$10, MAX(B5978 - E5978/Inputs!$B$5 - Inputs!$B$8, 0) * I5978, 0)</f>
        <v>0</v>
      </c>
      <c r="M5978" s="2">
        <f t="shared" si="1118"/>
        <v>0</v>
      </c>
      <c r="N5978" s="3" t="str">
        <f t="shared" si="1119"/>
        <v>Idle</v>
      </c>
      <c r="O5978" s="3" t="str">
        <f t="shared" si="1127"/>
        <v>Idle</v>
      </c>
      <c r="P5978" s="2">
        <f t="shared" si="1120"/>
        <v>0</v>
      </c>
      <c r="Q5978" s="2">
        <f t="shared" si="1121"/>
        <v>0</v>
      </c>
      <c r="R5978" s="2">
        <f t="shared" si="1122"/>
        <v>0</v>
      </c>
      <c r="S5978" s="2">
        <f t="shared" si="1123"/>
        <v>0</v>
      </c>
      <c r="T5978" s="2">
        <f t="shared" si="1124"/>
        <v>0</v>
      </c>
      <c r="U5978" s="2">
        <f>IF(O5978="Reg", R5978 * Inputs!$B$7, 0)</f>
        <v>0</v>
      </c>
      <c r="V5978" s="2">
        <f>MAX(F5978 + P5978*Inputs!$B$15 - (Q5978/Inputs!$B$16) - U5978, 0)</f>
        <v>0</v>
      </c>
    </row>
    <row r="5979" spans="1:22" x14ac:dyDescent="0.3">
      <c r="A5979" s="1">
        <v>46272.041666666657</v>
      </c>
      <c r="B5979" s="2">
        <v>14.702683883937</v>
      </c>
      <c r="C5979" s="2">
        <v>5.4664813924635496</v>
      </c>
      <c r="D5979" s="2">
        <f t="shared" si="1116"/>
        <v>40.978999513868452</v>
      </c>
      <c r="E5979" s="2">
        <f t="shared" si="1117"/>
        <v>5.4248651742930356</v>
      </c>
      <c r="F5979" s="2">
        <f t="shared" si="1125"/>
        <v>0</v>
      </c>
      <c r="G5979" s="2">
        <f t="shared" si="1126"/>
        <v>0</v>
      </c>
      <c r="H5979" s="2">
        <f>MIN(Inputs!$B$2, (Inputs!$B$14 - F5979)/Inputs!$B$15)</f>
        <v>170</v>
      </c>
      <c r="I5979" s="2">
        <f>MAX(MIN(Inputs!$B$2, F5979*Inputs!$B$16, Inputs!$B$14*Inputs!$B$4 - G5979), 0)</f>
        <v>0</v>
      </c>
      <c r="J5979" s="2">
        <f>MAX(MIN(Inputs!$B$2, F5979*Inputs!$B$16, (Inputs!$B$14-F5979)/Inputs!$B$15)*Inputs!$B$9, 0)</f>
        <v>0</v>
      </c>
      <c r="K5979" s="2">
        <f>MAX(E5979*Inputs!$B$5 - B5979 - Inputs!$B$8, 0) * H5979</f>
        <v>0</v>
      </c>
      <c r="L5979" s="2">
        <f>IF(B5979 &gt;= D5979*Inputs!$B$10, MAX(B5979 - E5979/Inputs!$B$5 - Inputs!$B$8, 0) * I5979, 0)</f>
        <v>0</v>
      </c>
      <c r="M5979" s="2">
        <f t="shared" si="1118"/>
        <v>0</v>
      </c>
      <c r="N5979" s="3" t="str">
        <f t="shared" si="1119"/>
        <v>Idle</v>
      </c>
      <c r="O5979" s="3" t="str">
        <f t="shared" si="1127"/>
        <v>Idle</v>
      </c>
      <c r="P5979" s="2">
        <f t="shared" si="1120"/>
        <v>0</v>
      </c>
      <c r="Q5979" s="2">
        <f t="shared" si="1121"/>
        <v>0</v>
      </c>
      <c r="R5979" s="2">
        <f t="shared" si="1122"/>
        <v>0</v>
      </c>
      <c r="S5979" s="2">
        <f t="shared" si="1123"/>
        <v>0</v>
      </c>
      <c r="T5979" s="2">
        <f t="shared" si="1124"/>
        <v>0</v>
      </c>
      <c r="U5979" s="2">
        <f>IF(O5979="Reg", R5979 * Inputs!$B$7, 0)</f>
        <v>0</v>
      </c>
      <c r="V5979" s="2">
        <f>MAX(F5979 + P5979*Inputs!$B$15 - (Q5979/Inputs!$B$16) - U5979, 0)</f>
        <v>0</v>
      </c>
    </row>
    <row r="5980" spans="1:22" x14ac:dyDescent="0.3">
      <c r="A5980" s="1">
        <v>46272.083333333343</v>
      </c>
      <c r="B5980" s="2">
        <v>8.4461120638394611</v>
      </c>
      <c r="C5980" s="2">
        <v>47.319124423966421</v>
      </c>
      <c r="D5980" s="2">
        <f t="shared" si="1116"/>
        <v>40.978999513868452</v>
      </c>
      <c r="E5980" s="2">
        <f t="shared" si="1117"/>
        <v>2.9744178603035354</v>
      </c>
      <c r="F5980" s="2">
        <f t="shared" si="1125"/>
        <v>0</v>
      </c>
      <c r="G5980" s="2">
        <f t="shared" si="1126"/>
        <v>0</v>
      </c>
      <c r="H5980" s="2">
        <f>MIN(Inputs!$B$2, (Inputs!$B$14 - F5980)/Inputs!$B$15)</f>
        <v>170</v>
      </c>
      <c r="I5980" s="2">
        <f>MAX(MIN(Inputs!$B$2, F5980*Inputs!$B$16, Inputs!$B$14*Inputs!$B$4 - G5980), 0)</f>
        <v>0</v>
      </c>
      <c r="J5980" s="2">
        <f>MAX(MIN(Inputs!$B$2, F5980*Inputs!$B$16, (Inputs!$B$14-F5980)/Inputs!$B$15)*Inputs!$B$9, 0)</f>
        <v>0</v>
      </c>
      <c r="K5980" s="2">
        <f>MAX(E5980*Inputs!$B$5 - B5980 - Inputs!$B$8, 0) * H5980</f>
        <v>0</v>
      </c>
      <c r="L5980" s="2">
        <f>IF(B5980 &gt;= D5980*Inputs!$B$10, MAX(B5980 - E5980/Inputs!$B$5 - Inputs!$B$8, 0) * I5980, 0)</f>
        <v>0</v>
      </c>
      <c r="M5980" s="2">
        <f t="shared" si="1118"/>
        <v>0</v>
      </c>
      <c r="N5980" s="3" t="str">
        <f t="shared" si="1119"/>
        <v>Idle</v>
      </c>
      <c r="O5980" s="3" t="str">
        <f t="shared" si="1127"/>
        <v>Idle</v>
      </c>
      <c r="P5980" s="2">
        <f t="shared" si="1120"/>
        <v>0</v>
      </c>
      <c r="Q5980" s="2">
        <f t="shared" si="1121"/>
        <v>0</v>
      </c>
      <c r="R5980" s="2">
        <f t="shared" si="1122"/>
        <v>0</v>
      </c>
      <c r="S5980" s="2">
        <f t="shared" si="1123"/>
        <v>0</v>
      </c>
      <c r="T5980" s="2">
        <f t="shared" si="1124"/>
        <v>0</v>
      </c>
      <c r="U5980" s="2">
        <f>IF(O5980="Reg", R5980 * Inputs!$B$7, 0)</f>
        <v>0</v>
      </c>
      <c r="V5980" s="2">
        <f>MAX(F5980 + P5980*Inputs!$B$15 - (Q5980/Inputs!$B$16) - U5980, 0)</f>
        <v>0</v>
      </c>
    </row>
    <row r="5981" spans="1:22" x14ac:dyDescent="0.3">
      <c r="A5981" s="1">
        <v>46272.125</v>
      </c>
      <c r="B5981" s="2">
        <v>9.4003950979817503</v>
      </c>
      <c r="C5981" s="2">
        <v>8.0212769080487476</v>
      </c>
      <c r="D5981" s="2">
        <f t="shared" si="1116"/>
        <v>40.978999513868452</v>
      </c>
      <c r="E5981" s="2">
        <f t="shared" si="1117"/>
        <v>1.5667325163302916</v>
      </c>
      <c r="F5981" s="2">
        <f t="shared" si="1125"/>
        <v>0</v>
      </c>
      <c r="G5981" s="2">
        <f t="shared" si="1126"/>
        <v>0</v>
      </c>
      <c r="H5981" s="2">
        <f>MIN(Inputs!$B$2, (Inputs!$B$14 - F5981)/Inputs!$B$15)</f>
        <v>170</v>
      </c>
      <c r="I5981" s="2">
        <f>MAX(MIN(Inputs!$B$2, F5981*Inputs!$B$16, Inputs!$B$14*Inputs!$B$4 - G5981), 0)</f>
        <v>0</v>
      </c>
      <c r="J5981" s="2">
        <f>MAX(MIN(Inputs!$B$2, F5981*Inputs!$B$16, (Inputs!$B$14-F5981)/Inputs!$B$15)*Inputs!$B$9, 0)</f>
        <v>0</v>
      </c>
      <c r="K5981" s="2">
        <f>MAX(E5981*Inputs!$B$5 - B5981 - Inputs!$B$8, 0) * H5981</f>
        <v>0</v>
      </c>
      <c r="L5981" s="2">
        <f>IF(B5981 &gt;= D5981*Inputs!$B$10, MAX(B5981 - E5981/Inputs!$B$5 - Inputs!$B$8, 0) * I5981, 0)</f>
        <v>0</v>
      </c>
      <c r="M5981" s="2">
        <f t="shared" si="1118"/>
        <v>0</v>
      </c>
      <c r="N5981" s="3" t="str">
        <f t="shared" si="1119"/>
        <v>Idle</v>
      </c>
      <c r="O5981" s="3" t="str">
        <f t="shared" si="1127"/>
        <v>Idle</v>
      </c>
      <c r="P5981" s="2">
        <f t="shared" si="1120"/>
        <v>0</v>
      </c>
      <c r="Q5981" s="2">
        <f t="shared" si="1121"/>
        <v>0</v>
      </c>
      <c r="R5981" s="2">
        <f t="shared" si="1122"/>
        <v>0</v>
      </c>
      <c r="S5981" s="2">
        <f t="shared" si="1123"/>
        <v>0</v>
      </c>
      <c r="T5981" s="2">
        <f t="shared" si="1124"/>
        <v>0</v>
      </c>
      <c r="U5981" s="2">
        <f>IF(O5981="Reg", R5981 * Inputs!$B$7, 0)</f>
        <v>0</v>
      </c>
      <c r="V5981" s="2">
        <f>MAX(F5981 + P5981*Inputs!$B$15 - (Q5981/Inputs!$B$16) - U5981, 0)</f>
        <v>0</v>
      </c>
    </row>
    <row r="5982" spans="1:22" x14ac:dyDescent="0.3">
      <c r="A5982" s="1">
        <v>46272.166666666657</v>
      </c>
      <c r="B5982" s="2">
        <v>0</v>
      </c>
      <c r="C5982" s="2">
        <v>4.3441934994695286</v>
      </c>
      <c r="D5982" s="2">
        <f t="shared" si="1116"/>
        <v>40.978999513868452</v>
      </c>
      <c r="E5982" s="2">
        <f t="shared" si="1117"/>
        <v>20.799483451485468</v>
      </c>
      <c r="F5982" s="2">
        <f t="shared" si="1125"/>
        <v>0</v>
      </c>
      <c r="G5982" s="2">
        <f t="shared" si="1126"/>
        <v>0</v>
      </c>
      <c r="H5982" s="2">
        <f>MIN(Inputs!$B$2, (Inputs!$B$14 - F5982)/Inputs!$B$15)</f>
        <v>170</v>
      </c>
      <c r="I5982" s="2">
        <f>MAX(MIN(Inputs!$B$2, F5982*Inputs!$B$16, Inputs!$B$14*Inputs!$B$4 - G5982), 0)</f>
        <v>0</v>
      </c>
      <c r="J5982" s="2">
        <f>MAX(MIN(Inputs!$B$2, F5982*Inputs!$B$16, (Inputs!$B$14-F5982)/Inputs!$B$15)*Inputs!$B$9, 0)</f>
        <v>0</v>
      </c>
      <c r="K5982" s="2">
        <f>MAX(E5982*Inputs!$B$5 - B5982 - Inputs!$B$8, 0) * H5982</f>
        <v>0</v>
      </c>
      <c r="L5982" s="2">
        <f>IF(B5982 &gt;= D5982*Inputs!$B$10, MAX(B5982 - E5982/Inputs!$B$5 - Inputs!$B$8, 0) * I5982, 0)</f>
        <v>0</v>
      </c>
      <c r="M5982" s="2">
        <f t="shared" si="1118"/>
        <v>0</v>
      </c>
      <c r="N5982" s="3" t="str">
        <f t="shared" si="1119"/>
        <v>Idle</v>
      </c>
      <c r="O5982" s="3" t="str">
        <f t="shared" si="1127"/>
        <v>Idle</v>
      </c>
      <c r="P5982" s="2">
        <f t="shared" si="1120"/>
        <v>0</v>
      </c>
      <c r="Q5982" s="2">
        <f t="shared" si="1121"/>
        <v>0</v>
      </c>
      <c r="R5982" s="2">
        <f t="shared" si="1122"/>
        <v>0</v>
      </c>
      <c r="S5982" s="2">
        <f t="shared" si="1123"/>
        <v>0</v>
      </c>
      <c r="T5982" s="2">
        <f t="shared" si="1124"/>
        <v>0</v>
      </c>
      <c r="U5982" s="2">
        <f>IF(O5982="Reg", R5982 * Inputs!$B$7, 0)</f>
        <v>0</v>
      </c>
      <c r="V5982" s="2">
        <f>MAX(F5982 + P5982*Inputs!$B$15 - (Q5982/Inputs!$B$16) - U5982, 0)</f>
        <v>0</v>
      </c>
    </row>
    <row r="5983" spans="1:22" x14ac:dyDescent="0.3">
      <c r="A5983" s="1">
        <v>46272.208333333343</v>
      </c>
      <c r="B5983" s="2">
        <v>0</v>
      </c>
      <c r="C5983" s="2">
        <v>3.3943846493293099</v>
      </c>
      <c r="D5983" s="2">
        <f t="shared" si="1116"/>
        <v>40.978999513868452</v>
      </c>
      <c r="E5983" s="2">
        <f t="shared" si="1117"/>
        <v>22.847350377815555</v>
      </c>
      <c r="F5983" s="2">
        <f t="shared" si="1125"/>
        <v>0</v>
      </c>
      <c r="G5983" s="2">
        <f t="shared" si="1126"/>
        <v>0</v>
      </c>
      <c r="H5983" s="2">
        <f>MIN(Inputs!$B$2, (Inputs!$B$14 - F5983)/Inputs!$B$15)</f>
        <v>170</v>
      </c>
      <c r="I5983" s="2">
        <f>MAX(MIN(Inputs!$B$2, F5983*Inputs!$B$16, Inputs!$B$14*Inputs!$B$4 - G5983), 0)</f>
        <v>0</v>
      </c>
      <c r="J5983" s="2">
        <f>MAX(MIN(Inputs!$B$2, F5983*Inputs!$B$16, (Inputs!$B$14-F5983)/Inputs!$B$15)*Inputs!$B$9, 0)</f>
        <v>0</v>
      </c>
      <c r="K5983" s="2">
        <f>MAX(E5983*Inputs!$B$5 - B5983 - Inputs!$B$8, 0) * H5983</f>
        <v>17.963616521206909</v>
      </c>
      <c r="L5983" s="2">
        <f>IF(B5983 &gt;= D5983*Inputs!$B$10, MAX(B5983 - E5983/Inputs!$B$5 - Inputs!$B$8, 0) * I5983, 0)</f>
        <v>0</v>
      </c>
      <c r="M5983" s="2">
        <f t="shared" si="1118"/>
        <v>0</v>
      </c>
      <c r="N5983" s="3" t="str">
        <f t="shared" si="1119"/>
        <v>Charge</v>
      </c>
      <c r="O5983" s="3" t="str">
        <f t="shared" si="1127"/>
        <v>Charge</v>
      </c>
      <c r="P5983" s="2">
        <f t="shared" si="1120"/>
        <v>170</v>
      </c>
      <c r="Q5983" s="2">
        <f t="shared" si="1121"/>
        <v>0</v>
      </c>
      <c r="R5983" s="2">
        <f t="shared" si="1122"/>
        <v>0</v>
      </c>
      <c r="S5983" s="2">
        <f t="shared" si="1123"/>
        <v>0</v>
      </c>
      <c r="T5983" s="2">
        <f t="shared" si="1124"/>
        <v>0</v>
      </c>
      <c r="U5983" s="2">
        <f>IF(O5983="Reg", R5983 * Inputs!$B$7, 0)</f>
        <v>0</v>
      </c>
      <c r="V5983" s="2">
        <f>MAX(F5983 + P5983*Inputs!$B$15 - (Q5983/Inputs!$B$16) - U5983, 0)</f>
        <v>170</v>
      </c>
    </row>
    <row r="5984" spans="1:22" x14ac:dyDescent="0.3">
      <c r="A5984" s="1">
        <v>46272.25</v>
      </c>
      <c r="B5984" s="2">
        <v>0</v>
      </c>
      <c r="C5984" s="2">
        <v>8.7350019974449804</v>
      </c>
      <c r="D5984" s="2">
        <f t="shared" si="1116"/>
        <v>40.978999513868452</v>
      </c>
      <c r="E5984" s="2">
        <f t="shared" si="1117"/>
        <v>23.231969451303033</v>
      </c>
      <c r="F5984" s="2">
        <f t="shared" si="1125"/>
        <v>170</v>
      </c>
      <c r="G5984" s="2">
        <f t="shared" si="1126"/>
        <v>0</v>
      </c>
      <c r="H5984" s="2">
        <f>MIN(Inputs!$B$2, (Inputs!$B$14 - F5984)/Inputs!$B$15)</f>
        <v>170</v>
      </c>
      <c r="I5984" s="2">
        <f>MAX(MIN(Inputs!$B$2, F5984*Inputs!$B$16, Inputs!$B$14*Inputs!$B$4 - G5984), 0)</f>
        <v>170</v>
      </c>
      <c r="J5984" s="2">
        <f>MAX(MIN(Inputs!$B$2, F5984*Inputs!$B$16, (Inputs!$B$14-F5984)/Inputs!$B$15)*Inputs!$B$9, 0)</f>
        <v>136</v>
      </c>
      <c r="K5984" s="2">
        <f>MAX(E5984*Inputs!$B$5 - B5984 - Inputs!$B$8, 0) * H5984</f>
        <v>75.502629914933905</v>
      </c>
      <c r="L5984" s="2">
        <f>IF(B5984 &gt;= D5984*Inputs!$B$10, MAX(B5984 - E5984/Inputs!$B$5 - Inputs!$B$8, 0) * I5984, 0)</f>
        <v>0</v>
      </c>
      <c r="M5984" s="2">
        <f t="shared" si="1118"/>
        <v>1187.9602716525173</v>
      </c>
      <c r="N5984" s="3" t="str">
        <f t="shared" si="1119"/>
        <v>Reg</v>
      </c>
      <c r="O5984" s="3" t="str">
        <f t="shared" si="1127"/>
        <v>Charge</v>
      </c>
      <c r="P5984" s="2">
        <f t="shared" si="1120"/>
        <v>170</v>
      </c>
      <c r="Q5984" s="2">
        <f t="shared" si="1121"/>
        <v>0</v>
      </c>
      <c r="R5984" s="2">
        <f t="shared" si="1122"/>
        <v>0</v>
      </c>
      <c r="S5984" s="2">
        <f t="shared" si="1123"/>
        <v>0</v>
      </c>
      <c r="T5984" s="2">
        <f t="shared" si="1124"/>
        <v>0</v>
      </c>
      <c r="U5984" s="2">
        <f>IF(O5984="Reg", R5984 * Inputs!$B$7, 0)</f>
        <v>0</v>
      </c>
      <c r="V5984" s="2">
        <f>MAX(F5984 + P5984*Inputs!$B$15 - (Q5984/Inputs!$B$16) - U5984, 0)</f>
        <v>340</v>
      </c>
    </row>
    <row r="5985" spans="1:22" x14ac:dyDescent="0.3">
      <c r="A5985" s="1">
        <v>46272.291666666657</v>
      </c>
      <c r="B5985" s="2">
        <v>0</v>
      </c>
      <c r="C5985" s="2">
        <v>7.9354193278176766</v>
      </c>
      <c r="D5985" s="2">
        <f t="shared" si="1116"/>
        <v>40.978999513868452</v>
      </c>
      <c r="E5985" s="2">
        <f t="shared" si="1117"/>
        <v>28.654095239199734</v>
      </c>
      <c r="F5985" s="2">
        <f t="shared" si="1125"/>
        <v>340</v>
      </c>
      <c r="G5985" s="2">
        <f t="shared" si="1126"/>
        <v>0</v>
      </c>
      <c r="H5985" s="2">
        <f>MIN(Inputs!$B$2, (Inputs!$B$14 - F5985)/Inputs!$B$15)</f>
        <v>0</v>
      </c>
      <c r="I5985" s="2">
        <f>MAX(MIN(Inputs!$B$2, F5985*Inputs!$B$16, Inputs!$B$14*Inputs!$B$4 - G5985), 0)</f>
        <v>170</v>
      </c>
      <c r="J5985" s="2">
        <f>MAX(MIN(Inputs!$B$2, F5985*Inputs!$B$16, (Inputs!$B$14-F5985)/Inputs!$B$15)*Inputs!$B$9, 0)</f>
        <v>0</v>
      </c>
      <c r="K5985" s="2">
        <f>MAX(E5985*Inputs!$B$5 - B5985 - Inputs!$B$8, 0) * H5985</f>
        <v>0</v>
      </c>
      <c r="L5985" s="2">
        <f>IF(B5985 &gt;= D5985*Inputs!$B$10, MAX(B5985 - E5985/Inputs!$B$5 - Inputs!$B$8, 0) * I5985, 0)</f>
        <v>0</v>
      </c>
      <c r="M5985" s="2">
        <f t="shared" si="1118"/>
        <v>0</v>
      </c>
      <c r="N5985" s="3" t="str">
        <f t="shared" si="1119"/>
        <v>Idle</v>
      </c>
      <c r="O5985" s="3" t="str">
        <f t="shared" si="1127"/>
        <v>Idle</v>
      </c>
      <c r="P5985" s="2">
        <f t="shared" si="1120"/>
        <v>0</v>
      </c>
      <c r="Q5985" s="2">
        <f t="shared" si="1121"/>
        <v>0</v>
      </c>
      <c r="R5985" s="2">
        <f t="shared" si="1122"/>
        <v>0</v>
      </c>
      <c r="S5985" s="2">
        <f t="shared" si="1123"/>
        <v>0</v>
      </c>
      <c r="T5985" s="2">
        <f t="shared" si="1124"/>
        <v>0</v>
      </c>
      <c r="U5985" s="2">
        <f>IF(O5985="Reg", R5985 * Inputs!$B$7, 0)</f>
        <v>0</v>
      </c>
      <c r="V5985" s="2">
        <f>MAX(F5985 + P5985*Inputs!$B$15 - (Q5985/Inputs!$B$16) - U5985, 0)</f>
        <v>340</v>
      </c>
    </row>
    <row r="5986" spans="1:22" x14ac:dyDescent="0.3">
      <c r="A5986" s="1">
        <v>46272.333333333343</v>
      </c>
      <c r="B5986" s="2">
        <v>0</v>
      </c>
      <c r="C5986" s="2">
        <v>6.6388366653675188</v>
      </c>
      <c r="D5986" s="2">
        <f t="shared" si="1116"/>
        <v>40.978999513868452</v>
      </c>
      <c r="E5986" s="2">
        <f t="shared" si="1117"/>
        <v>35.379572872605813</v>
      </c>
      <c r="F5986" s="2">
        <f t="shared" si="1125"/>
        <v>340</v>
      </c>
      <c r="G5986" s="2">
        <f t="shared" si="1126"/>
        <v>0</v>
      </c>
      <c r="H5986" s="2">
        <f>MIN(Inputs!$B$2, (Inputs!$B$14 - F5986)/Inputs!$B$15)</f>
        <v>0</v>
      </c>
      <c r="I5986" s="2">
        <f>MAX(MIN(Inputs!$B$2, F5986*Inputs!$B$16, Inputs!$B$14*Inputs!$B$4 - G5986), 0)</f>
        <v>170</v>
      </c>
      <c r="J5986" s="2">
        <f>MAX(MIN(Inputs!$B$2, F5986*Inputs!$B$16, (Inputs!$B$14-F5986)/Inputs!$B$15)*Inputs!$B$9, 0)</f>
        <v>0</v>
      </c>
      <c r="K5986" s="2">
        <f>MAX(E5986*Inputs!$B$5 - B5986 - Inputs!$B$8, 0) * H5986</f>
        <v>0</v>
      </c>
      <c r="L5986" s="2">
        <f>IF(B5986 &gt;= D5986*Inputs!$B$10, MAX(B5986 - E5986/Inputs!$B$5 - Inputs!$B$8, 0) * I5986, 0)</f>
        <v>0</v>
      </c>
      <c r="M5986" s="2">
        <f t="shared" si="1118"/>
        <v>0</v>
      </c>
      <c r="N5986" s="3" t="str">
        <f t="shared" si="1119"/>
        <v>Idle</v>
      </c>
      <c r="O5986" s="3" t="str">
        <f t="shared" si="1127"/>
        <v>Idle</v>
      </c>
      <c r="P5986" s="2">
        <f t="shared" si="1120"/>
        <v>0</v>
      </c>
      <c r="Q5986" s="2">
        <f t="shared" si="1121"/>
        <v>0</v>
      </c>
      <c r="R5986" s="2">
        <f t="shared" si="1122"/>
        <v>0</v>
      </c>
      <c r="S5986" s="2">
        <f t="shared" si="1123"/>
        <v>0</v>
      </c>
      <c r="T5986" s="2">
        <f t="shared" si="1124"/>
        <v>0</v>
      </c>
      <c r="U5986" s="2">
        <f>IF(O5986="Reg", R5986 * Inputs!$B$7, 0)</f>
        <v>0</v>
      </c>
      <c r="V5986" s="2">
        <f>MAX(F5986 + P5986*Inputs!$B$15 - (Q5986/Inputs!$B$16) - U5986, 0)</f>
        <v>340</v>
      </c>
    </row>
    <row r="5987" spans="1:22" x14ac:dyDescent="0.3">
      <c r="A5987" s="1">
        <v>46272.375</v>
      </c>
      <c r="B5987" s="2">
        <v>124.7969007089128</v>
      </c>
      <c r="C5987" s="2">
        <v>36.010877810338783</v>
      </c>
      <c r="D5987" s="2">
        <f t="shared" si="1116"/>
        <v>40.978999513868452</v>
      </c>
      <c r="E5987" s="2">
        <f t="shared" si="1117"/>
        <v>43.437484520700316</v>
      </c>
      <c r="F5987" s="2">
        <f t="shared" si="1125"/>
        <v>340</v>
      </c>
      <c r="G5987" s="2">
        <f t="shared" si="1126"/>
        <v>0</v>
      </c>
      <c r="H5987" s="2">
        <f>MIN(Inputs!$B$2, (Inputs!$B$14 - F5987)/Inputs!$B$15)</f>
        <v>0</v>
      </c>
      <c r="I5987" s="2">
        <f>MAX(MIN(Inputs!$B$2, F5987*Inputs!$B$16, Inputs!$B$14*Inputs!$B$4 - G5987), 0)</f>
        <v>170</v>
      </c>
      <c r="J5987" s="2">
        <f>MAX(MIN(Inputs!$B$2, F5987*Inputs!$B$16, (Inputs!$B$14-F5987)/Inputs!$B$15)*Inputs!$B$9, 0)</f>
        <v>0</v>
      </c>
      <c r="K5987" s="2">
        <f>MAX(E5987*Inputs!$B$5 - B5987 - Inputs!$B$8, 0) * H5987</f>
        <v>0</v>
      </c>
      <c r="L5987" s="2">
        <f>IF(B5987 &gt;= D5987*Inputs!$B$10, MAX(B5987 - E5987/Inputs!$B$5 - Inputs!$B$8, 0) * I5987, 0)</f>
        <v>9424.1408835617058</v>
      </c>
      <c r="M5987" s="2">
        <f t="shared" si="1118"/>
        <v>0</v>
      </c>
      <c r="N5987" s="3" t="str">
        <f t="shared" si="1119"/>
        <v>Discharge</v>
      </c>
      <c r="O5987" s="3" t="str">
        <f t="shared" si="1127"/>
        <v>Discharge</v>
      </c>
      <c r="P5987" s="2">
        <f t="shared" si="1120"/>
        <v>0</v>
      </c>
      <c r="Q5987" s="2">
        <f t="shared" si="1121"/>
        <v>170</v>
      </c>
      <c r="R5987" s="2">
        <f t="shared" si="1122"/>
        <v>0</v>
      </c>
      <c r="S5987" s="2">
        <f t="shared" si="1123"/>
        <v>21215.473120515177</v>
      </c>
      <c r="T5987" s="2">
        <f t="shared" si="1124"/>
        <v>0</v>
      </c>
      <c r="U5987" s="2">
        <f>IF(O5987="Reg", R5987 * Inputs!$B$7, 0)</f>
        <v>0</v>
      </c>
      <c r="V5987" s="2">
        <f>MAX(F5987 + P5987*Inputs!$B$15 - (Q5987/Inputs!$B$16) - U5987, 0)</f>
        <v>170</v>
      </c>
    </row>
    <row r="5988" spans="1:22" x14ac:dyDescent="0.3">
      <c r="A5988" s="1">
        <v>46272.416666666657</v>
      </c>
      <c r="B5988" s="2">
        <v>12.287201557980531</v>
      </c>
      <c r="C5988" s="2">
        <v>4.0824519691092496</v>
      </c>
      <c r="D5988" s="2">
        <f t="shared" si="1116"/>
        <v>40.978999513868452</v>
      </c>
      <c r="E5988" s="2">
        <f t="shared" si="1117"/>
        <v>32.331624766338734</v>
      </c>
      <c r="F5988" s="2">
        <f t="shared" si="1125"/>
        <v>170</v>
      </c>
      <c r="G5988" s="2">
        <f t="shared" si="1126"/>
        <v>170</v>
      </c>
      <c r="H5988" s="2">
        <f>MIN(Inputs!$B$2, (Inputs!$B$14 - F5988)/Inputs!$B$15)</f>
        <v>170</v>
      </c>
      <c r="I5988" s="2">
        <f>MAX(MIN(Inputs!$B$2, F5988*Inputs!$B$16, Inputs!$B$14*Inputs!$B$4 - G5988), 0)</f>
        <v>170</v>
      </c>
      <c r="J5988" s="2">
        <f>MAX(MIN(Inputs!$B$2, F5988*Inputs!$B$16, (Inputs!$B$14-F5988)/Inputs!$B$15)*Inputs!$B$9, 0)</f>
        <v>136</v>
      </c>
      <c r="K5988" s="2">
        <f>MAX(E5988*Inputs!$B$5 - B5988 - Inputs!$B$8, 0) * H5988</f>
        <v>0</v>
      </c>
      <c r="L5988" s="2">
        <f>IF(B5988 &gt;= D5988*Inputs!$B$10, MAX(B5988 - E5988/Inputs!$B$5 - Inputs!$B$8, 0) * I5988, 0)</f>
        <v>0</v>
      </c>
      <c r="M5988" s="2">
        <f t="shared" si="1118"/>
        <v>555.21346779885789</v>
      </c>
      <c r="N5988" s="3" t="str">
        <f t="shared" si="1119"/>
        <v>Reg</v>
      </c>
      <c r="O5988" s="3" t="str">
        <f t="shared" si="1127"/>
        <v>Discharge</v>
      </c>
      <c r="P5988" s="2">
        <f t="shared" si="1120"/>
        <v>0</v>
      </c>
      <c r="Q5988" s="2">
        <f t="shared" si="1121"/>
        <v>170</v>
      </c>
      <c r="R5988" s="2">
        <f t="shared" si="1122"/>
        <v>0</v>
      </c>
      <c r="S5988" s="2">
        <f t="shared" si="1123"/>
        <v>2088.8242648566902</v>
      </c>
      <c r="T5988" s="2">
        <f t="shared" si="1124"/>
        <v>0</v>
      </c>
      <c r="U5988" s="2">
        <f>IF(O5988="Reg", R5988 * Inputs!$B$7, 0)</f>
        <v>0</v>
      </c>
      <c r="V5988" s="2">
        <f>MAX(F5988 + P5988*Inputs!$B$15 - (Q5988/Inputs!$B$16) - U5988, 0)</f>
        <v>0</v>
      </c>
    </row>
    <row r="5989" spans="1:22" x14ac:dyDescent="0.3">
      <c r="A5989" s="1">
        <v>46272.458333333343</v>
      </c>
      <c r="B5989" s="2">
        <v>2.3077144409248942</v>
      </c>
      <c r="C5989" s="2">
        <v>19.023457579357089</v>
      </c>
      <c r="D5989" s="2">
        <f t="shared" si="1116"/>
        <v>40.978999513868452</v>
      </c>
      <c r="E5989" s="2">
        <f t="shared" si="1117"/>
        <v>42.254446328900947</v>
      </c>
      <c r="F5989" s="2">
        <f t="shared" si="1125"/>
        <v>0</v>
      </c>
      <c r="G5989" s="2">
        <f t="shared" si="1126"/>
        <v>340</v>
      </c>
      <c r="H5989" s="2">
        <f>MIN(Inputs!$B$2, (Inputs!$B$14 - F5989)/Inputs!$B$15)</f>
        <v>170</v>
      </c>
      <c r="I5989" s="2">
        <f>MAX(MIN(Inputs!$B$2, F5989*Inputs!$B$16, Inputs!$B$14*Inputs!$B$4 - G5989), 0)</f>
        <v>0</v>
      </c>
      <c r="J5989" s="2">
        <f>MAX(MIN(Inputs!$B$2, F5989*Inputs!$B$16, (Inputs!$B$14-F5989)/Inputs!$B$15)*Inputs!$B$9, 0)</f>
        <v>0</v>
      </c>
      <c r="K5989" s="2">
        <f>MAX(E5989*Inputs!$B$5 - B5989 - Inputs!$B$8, 0) * H5989</f>
        <v>2528.95371584635</v>
      </c>
      <c r="L5989" s="2">
        <f>IF(B5989 &gt;= D5989*Inputs!$B$10, MAX(B5989 - E5989/Inputs!$B$5 - Inputs!$B$8, 0) * I5989, 0)</f>
        <v>0</v>
      </c>
      <c r="M5989" s="2">
        <f t="shared" si="1118"/>
        <v>0</v>
      </c>
      <c r="N5989" s="3" t="str">
        <f t="shared" si="1119"/>
        <v>Charge</v>
      </c>
      <c r="O5989" s="3" t="str">
        <f t="shared" si="1127"/>
        <v>Charge</v>
      </c>
      <c r="P5989" s="2">
        <f t="shared" si="1120"/>
        <v>170</v>
      </c>
      <c r="Q5989" s="2">
        <f t="shared" si="1121"/>
        <v>0</v>
      </c>
      <c r="R5989" s="2">
        <f t="shared" si="1122"/>
        <v>0</v>
      </c>
      <c r="S5989" s="2">
        <f t="shared" si="1123"/>
        <v>-392.311454957232</v>
      </c>
      <c r="T5989" s="2">
        <f t="shared" si="1124"/>
        <v>0</v>
      </c>
      <c r="U5989" s="2">
        <f>IF(O5989="Reg", R5989 * Inputs!$B$7, 0)</f>
        <v>0</v>
      </c>
      <c r="V5989" s="2">
        <f>MAX(F5989 + P5989*Inputs!$B$15 - (Q5989/Inputs!$B$16) - U5989, 0)</f>
        <v>170</v>
      </c>
    </row>
    <row r="5990" spans="1:22" x14ac:dyDescent="0.3">
      <c r="A5990" s="1">
        <v>46272.5</v>
      </c>
      <c r="B5990" s="2">
        <v>32.532754727380201</v>
      </c>
      <c r="C5990" s="2">
        <v>6.5764019675961496</v>
      </c>
      <c r="D5990" s="2">
        <f t="shared" si="1116"/>
        <v>40.978999513868452</v>
      </c>
      <c r="E5990" s="2">
        <f t="shared" si="1117"/>
        <v>52.927963158067875</v>
      </c>
      <c r="F5990" s="2">
        <f t="shared" si="1125"/>
        <v>170</v>
      </c>
      <c r="G5990" s="2">
        <f t="shared" si="1126"/>
        <v>340</v>
      </c>
      <c r="H5990" s="2">
        <f>MIN(Inputs!$B$2, (Inputs!$B$14 - F5990)/Inputs!$B$15)</f>
        <v>170</v>
      </c>
      <c r="I5990" s="2">
        <f>MAX(MIN(Inputs!$B$2, F5990*Inputs!$B$16, Inputs!$B$14*Inputs!$B$4 - G5990), 0)</f>
        <v>0</v>
      </c>
      <c r="J5990" s="2">
        <f>MAX(MIN(Inputs!$B$2, F5990*Inputs!$B$16, (Inputs!$B$14-F5990)/Inputs!$B$15)*Inputs!$B$9, 0)</f>
        <v>136</v>
      </c>
      <c r="K5990" s="2">
        <f>MAX(E5990*Inputs!$B$5 - B5990 - Inputs!$B$8, 0) * H5990</f>
        <v>0</v>
      </c>
      <c r="L5990" s="2">
        <f>IF(B5990 &gt;= D5990*Inputs!$B$10, MAX(B5990 - E5990/Inputs!$B$5 - Inputs!$B$8, 0) * I5990, 0)</f>
        <v>0</v>
      </c>
      <c r="M5990" s="2">
        <f t="shared" si="1118"/>
        <v>894.39066759307639</v>
      </c>
      <c r="N5990" s="3" t="str">
        <f t="shared" si="1119"/>
        <v>Reg</v>
      </c>
      <c r="O5990" s="3" t="str">
        <f t="shared" si="1127"/>
        <v>Charge</v>
      </c>
      <c r="P5990" s="2">
        <f t="shared" si="1120"/>
        <v>170</v>
      </c>
      <c r="Q5990" s="2">
        <f t="shared" si="1121"/>
        <v>0</v>
      </c>
      <c r="R5990" s="2">
        <f t="shared" si="1122"/>
        <v>0</v>
      </c>
      <c r="S5990" s="2">
        <f t="shared" si="1123"/>
        <v>-5530.5683036546343</v>
      </c>
      <c r="T5990" s="2">
        <f t="shared" si="1124"/>
        <v>0</v>
      </c>
      <c r="U5990" s="2">
        <f>IF(O5990="Reg", R5990 * Inputs!$B$7, 0)</f>
        <v>0</v>
      </c>
      <c r="V5990" s="2">
        <f>MAX(F5990 + P5990*Inputs!$B$15 - (Q5990/Inputs!$B$16) - U5990, 0)</f>
        <v>340</v>
      </c>
    </row>
    <row r="5991" spans="1:22" x14ac:dyDescent="0.3">
      <c r="A5991" s="1">
        <v>46272.541666666657</v>
      </c>
      <c r="B5991" s="2">
        <v>40.352865800436462</v>
      </c>
      <c r="C5991" s="2">
        <v>8.6597554298414483</v>
      </c>
      <c r="D5991" s="2">
        <f t="shared" si="1116"/>
        <v>40.978999513868452</v>
      </c>
      <c r="E5991" s="2">
        <f t="shared" si="1117"/>
        <v>58.981011466813946</v>
      </c>
      <c r="F5991" s="2">
        <f t="shared" si="1125"/>
        <v>340</v>
      </c>
      <c r="G5991" s="2">
        <f t="shared" si="1126"/>
        <v>340</v>
      </c>
      <c r="H5991" s="2">
        <f>MIN(Inputs!$B$2, (Inputs!$B$14 - F5991)/Inputs!$B$15)</f>
        <v>0</v>
      </c>
      <c r="I5991" s="2">
        <f>MAX(MIN(Inputs!$B$2, F5991*Inputs!$B$16, Inputs!$B$14*Inputs!$B$4 - G5991), 0)</f>
        <v>0</v>
      </c>
      <c r="J5991" s="2">
        <f>MAX(MIN(Inputs!$B$2, F5991*Inputs!$B$16, (Inputs!$B$14-F5991)/Inputs!$B$15)*Inputs!$B$9, 0)</f>
        <v>0</v>
      </c>
      <c r="K5991" s="2">
        <f>MAX(E5991*Inputs!$B$5 - B5991 - Inputs!$B$8, 0) * H5991</f>
        <v>0</v>
      </c>
      <c r="L5991" s="2">
        <f>IF(B5991 &gt;= D5991*Inputs!$B$10, MAX(B5991 - E5991/Inputs!$B$5 - Inputs!$B$8, 0) * I5991, 0)</f>
        <v>0</v>
      </c>
      <c r="M5991" s="2">
        <f t="shared" si="1118"/>
        <v>0</v>
      </c>
      <c r="N5991" s="3" t="str">
        <f t="shared" si="1119"/>
        <v>Idle</v>
      </c>
      <c r="O5991" s="3" t="str">
        <f t="shared" si="1127"/>
        <v>Idle</v>
      </c>
      <c r="P5991" s="2">
        <f t="shared" si="1120"/>
        <v>0</v>
      </c>
      <c r="Q5991" s="2">
        <f t="shared" si="1121"/>
        <v>0</v>
      </c>
      <c r="R5991" s="2">
        <f t="shared" si="1122"/>
        <v>0</v>
      </c>
      <c r="S5991" s="2">
        <f t="shared" si="1123"/>
        <v>0</v>
      </c>
      <c r="T5991" s="2">
        <f t="shared" si="1124"/>
        <v>0</v>
      </c>
      <c r="U5991" s="2">
        <f>IF(O5991="Reg", R5991 * Inputs!$B$7, 0)</f>
        <v>0</v>
      </c>
      <c r="V5991" s="2">
        <f>MAX(F5991 + P5991*Inputs!$B$15 - (Q5991/Inputs!$B$16) - U5991, 0)</f>
        <v>340</v>
      </c>
    </row>
    <row r="5992" spans="1:22" x14ac:dyDescent="0.3">
      <c r="A5992" s="1">
        <v>46272.583333333343</v>
      </c>
      <c r="B5992" s="2">
        <v>48.347469888567069</v>
      </c>
      <c r="C5992" s="2">
        <v>3.5531046886242228</v>
      </c>
      <c r="D5992" s="2">
        <f t="shared" si="1116"/>
        <v>40.978999513868452</v>
      </c>
      <c r="E5992" s="2">
        <f t="shared" si="1117"/>
        <v>63.564774583670662</v>
      </c>
      <c r="F5992" s="2">
        <f t="shared" si="1125"/>
        <v>340</v>
      </c>
      <c r="G5992" s="2">
        <f t="shared" si="1126"/>
        <v>340</v>
      </c>
      <c r="H5992" s="2">
        <f>MIN(Inputs!$B$2, (Inputs!$B$14 - F5992)/Inputs!$B$15)</f>
        <v>0</v>
      </c>
      <c r="I5992" s="2">
        <f>MAX(MIN(Inputs!$B$2, F5992*Inputs!$B$16, Inputs!$B$14*Inputs!$B$4 - G5992), 0)</f>
        <v>0</v>
      </c>
      <c r="J5992" s="2">
        <f>MAX(MIN(Inputs!$B$2, F5992*Inputs!$B$16, (Inputs!$B$14-F5992)/Inputs!$B$15)*Inputs!$B$9, 0)</f>
        <v>0</v>
      </c>
      <c r="K5992" s="2">
        <f>MAX(E5992*Inputs!$B$5 - B5992 - Inputs!$B$8, 0) * H5992</f>
        <v>0</v>
      </c>
      <c r="L5992" s="2">
        <f>IF(B5992 &gt;= D5992*Inputs!$B$10, MAX(B5992 - E5992/Inputs!$B$5 - Inputs!$B$8, 0) * I5992, 0)</f>
        <v>0</v>
      </c>
      <c r="M5992" s="2">
        <f t="shared" si="1118"/>
        <v>0</v>
      </c>
      <c r="N5992" s="3" t="str">
        <f t="shared" si="1119"/>
        <v>Idle</v>
      </c>
      <c r="O5992" s="3" t="str">
        <f t="shared" si="1127"/>
        <v>Idle</v>
      </c>
      <c r="P5992" s="2">
        <f t="shared" si="1120"/>
        <v>0</v>
      </c>
      <c r="Q5992" s="2">
        <f t="shared" si="1121"/>
        <v>0</v>
      </c>
      <c r="R5992" s="2">
        <f t="shared" si="1122"/>
        <v>0</v>
      </c>
      <c r="S5992" s="2">
        <f t="shared" si="1123"/>
        <v>0</v>
      </c>
      <c r="T5992" s="2">
        <f t="shared" si="1124"/>
        <v>0</v>
      </c>
      <c r="U5992" s="2">
        <f>IF(O5992="Reg", R5992 * Inputs!$B$7, 0)</f>
        <v>0</v>
      </c>
      <c r="V5992" s="2">
        <f>MAX(F5992 + P5992*Inputs!$B$15 - (Q5992/Inputs!$B$16) - U5992, 0)</f>
        <v>340</v>
      </c>
    </row>
    <row r="5993" spans="1:22" x14ac:dyDescent="0.3">
      <c r="A5993" s="1">
        <v>46272.625</v>
      </c>
      <c r="B5993" s="2">
        <v>58.161742182743232</v>
      </c>
      <c r="C5993" s="2">
        <v>0.97124803284723826</v>
      </c>
      <c r="D5993" s="2">
        <f t="shared" si="1116"/>
        <v>40.978999513868452</v>
      </c>
      <c r="E5993" s="2">
        <f t="shared" si="1117"/>
        <v>85.010753051732664</v>
      </c>
      <c r="F5993" s="2">
        <f t="shared" si="1125"/>
        <v>340</v>
      </c>
      <c r="G5993" s="2">
        <f t="shared" si="1126"/>
        <v>340</v>
      </c>
      <c r="H5993" s="2">
        <f>MIN(Inputs!$B$2, (Inputs!$B$14 - F5993)/Inputs!$B$15)</f>
        <v>0</v>
      </c>
      <c r="I5993" s="2">
        <f>MAX(MIN(Inputs!$B$2, F5993*Inputs!$B$16, Inputs!$B$14*Inputs!$B$4 - G5993), 0)</f>
        <v>0</v>
      </c>
      <c r="J5993" s="2">
        <f>MAX(MIN(Inputs!$B$2, F5993*Inputs!$B$16, (Inputs!$B$14-F5993)/Inputs!$B$15)*Inputs!$B$9, 0)</f>
        <v>0</v>
      </c>
      <c r="K5993" s="2">
        <f>MAX(E5993*Inputs!$B$5 - B5993 - Inputs!$B$8, 0) * H5993</f>
        <v>0</v>
      </c>
      <c r="L5993" s="2">
        <f>IF(B5993 &gt;= D5993*Inputs!$B$10, MAX(B5993 - E5993/Inputs!$B$5 - Inputs!$B$8, 0) * I5993, 0)</f>
        <v>0</v>
      </c>
      <c r="M5993" s="2">
        <f t="shared" si="1118"/>
        <v>0</v>
      </c>
      <c r="N5993" s="3" t="str">
        <f t="shared" si="1119"/>
        <v>Idle</v>
      </c>
      <c r="O5993" s="3" t="str">
        <f t="shared" si="1127"/>
        <v>Idle</v>
      </c>
      <c r="P5993" s="2">
        <f t="shared" si="1120"/>
        <v>0</v>
      </c>
      <c r="Q5993" s="2">
        <f t="shared" si="1121"/>
        <v>0</v>
      </c>
      <c r="R5993" s="2">
        <f t="shared" si="1122"/>
        <v>0</v>
      </c>
      <c r="S5993" s="2">
        <f t="shared" si="1123"/>
        <v>0</v>
      </c>
      <c r="T5993" s="2">
        <f t="shared" si="1124"/>
        <v>0</v>
      </c>
      <c r="U5993" s="2">
        <f>IF(O5993="Reg", R5993 * Inputs!$B$7, 0)</f>
        <v>0</v>
      </c>
      <c r="V5993" s="2">
        <f>MAX(F5993 + P5993*Inputs!$B$15 - (Q5993/Inputs!$B$16) - U5993, 0)</f>
        <v>340</v>
      </c>
    </row>
    <row r="5994" spans="1:22" x14ac:dyDescent="0.3">
      <c r="A5994" s="1">
        <v>46272.666666666657</v>
      </c>
      <c r="B5994" s="2">
        <v>71.824130933353814</v>
      </c>
      <c r="C5994" s="2">
        <v>8.2745180492689521</v>
      </c>
      <c r="D5994" s="2">
        <f t="shared" si="1116"/>
        <v>40.978999513868452</v>
      </c>
      <c r="E5994" s="2">
        <f t="shared" si="1117"/>
        <v>87.055220393386932</v>
      </c>
      <c r="F5994" s="2">
        <f t="shared" si="1125"/>
        <v>340</v>
      </c>
      <c r="G5994" s="2">
        <f t="shared" si="1126"/>
        <v>340</v>
      </c>
      <c r="H5994" s="2">
        <f>MIN(Inputs!$B$2, (Inputs!$B$14 - F5994)/Inputs!$B$15)</f>
        <v>0</v>
      </c>
      <c r="I5994" s="2">
        <f>MAX(MIN(Inputs!$B$2, F5994*Inputs!$B$16, Inputs!$B$14*Inputs!$B$4 - G5994), 0)</f>
        <v>0</v>
      </c>
      <c r="J5994" s="2">
        <f>MAX(MIN(Inputs!$B$2, F5994*Inputs!$B$16, (Inputs!$B$14-F5994)/Inputs!$B$15)*Inputs!$B$9, 0)</f>
        <v>0</v>
      </c>
      <c r="K5994" s="2">
        <f>MAX(E5994*Inputs!$B$5 - B5994 - Inputs!$B$8, 0) * H5994</f>
        <v>0</v>
      </c>
      <c r="L5994" s="2">
        <f>IF(B5994 &gt;= D5994*Inputs!$B$10, MAX(B5994 - E5994/Inputs!$B$5 - Inputs!$B$8, 0) * I5994, 0)</f>
        <v>0</v>
      </c>
      <c r="M5994" s="2">
        <f t="shared" si="1118"/>
        <v>0</v>
      </c>
      <c r="N5994" s="3" t="str">
        <f t="shared" si="1119"/>
        <v>Idle</v>
      </c>
      <c r="O5994" s="3" t="str">
        <f t="shared" si="1127"/>
        <v>Idle</v>
      </c>
      <c r="P5994" s="2">
        <f t="shared" si="1120"/>
        <v>0</v>
      </c>
      <c r="Q5994" s="2">
        <f t="shared" si="1121"/>
        <v>0</v>
      </c>
      <c r="R5994" s="2">
        <f t="shared" si="1122"/>
        <v>0</v>
      </c>
      <c r="S5994" s="2">
        <f t="shared" si="1123"/>
        <v>0</v>
      </c>
      <c r="T5994" s="2">
        <f t="shared" si="1124"/>
        <v>0</v>
      </c>
      <c r="U5994" s="2">
        <f>IF(O5994="Reg", R5994 * Inputs!$B$7, 0)</f>
        <v>0</v>
      </c>
      <c r="V5994" s="2">
        <f>MAX(F5994 + P5994*Inputs!$B$15 - (Q5994/Inputs!$B$16) - U5994, 0)</f>
        <v>340</v>
      </c>
    </row>
    <row r="5995" spans="1:22" x14ac:dyDescent="0.3">
      <c r="A5995" s="1">
        <v>46272.708333333343</v>
      </c>
      <c r="B5995" s="2">
        <v>66.348815415926452</v>
      </c>
      <c r="C5995" s="2">
        <v>3.23272083057571</v>
      </c>
      <c r="D5995" s="2">
        <f t="shared" si="1116"/>
        <v>40.978999513868452</v>
      </c>
      <c r="E5995" s="2">
        <f t="shared" si="1117"/>
        <v>83.419038580923825</v>
      </c>
      <c r="F5995" s="2">
        <f t="shared" si="1125"/>
        <v>340</v>
      </c>
      <c r="G5995" s="2">
        <f t="shared" si="1126"/>
        <v>340</v>
      </c>
      <c r="H5995" s="2">
        <f>MIN(Inputs!$B$2, (Inputs!$B$14 - F5995)/Inputs!$B$15)</f>
        <v>0</v>
      </c>
      <c r="I5995" s="2">
        <f>MAX(MIN(Inputs!$B$2, F5995*Inputs!$B$16, Inputs!$B$14*Inputs!$B$4 - G5995), 0)</f>
        <v>0</v>
      </c>
      <c r="J5995" s="2">
        <f>MAX(MIN(Inputs!$B$2, F5995*Inputs!$B$16, (Inputs!$B$14-F5995)/Inputs!$B$15)*Inputs!$B$9, 0)</f>
        <v>0</v>
      </c>
      <c r="K5995" s="2">
        <f>MAX(E5995*Inputs!$B$5 - B5995 - Inputs!$B$8, 0) * H5995</f>
        <v>0</v>
      </c>
      <c r="L5995" s="2">
        <f>IF(B5995 &gt;= D5995*Inputs!$B$10, MAX(B5995 - E5995/Inputs!$B$5 - Inputs!$B$8, 0) * I5995, 0)</f>
        <v>0</v>
      </c>
      <c r="M5995" s="2">
        <f t="shared" si="1118"/>
        <v>0</v>
      </c>
      <c r="N5995" s="3" t="str">
        <f t="shared" si="1119"/>
        <v>Idle</v>
      </c>
      <c r="O5995" s="3" t="str">
        <f t="shared" si="1127"/>
        <v>Idle</v>
      </c>
      <c r="P5995" s="2">
        <f t="shared" si="1120"/>
        <v>0</v>
      </c>
      <c r="Q5995" s="2">
        <f t="shared" si="1121"/>
        <v>0</v>
      </c>
      <c r="R5995" s="2">
        <f t="shared" si="1122"/>
        <v>0</v>
      </c>
      <c r="S5995" s="2">
        <f t="shared" si="1123"/>
        <v>0</v>
      </c>
      <c r="T5995" s="2">
        <f t="shared" si="1124"/>
        <v>0</v>
      </c>
      <c r="U5995" s="2">
        <f>IF(O5995="Reg", R5995 * Inputs!$B$7, 0)</f>
        <v>0</v>
      </c>
      <c r="V5995" s="2">
        <f>MAX(F5995 + P5995*Inputs!$B$15 - (Q5995/Inputs!$B$16) - U5995, 0)</f>
        <v>340</v>
      </c>
    </row>
    <row r="5996" spans="1:22" x14ac:dyDescent="0.3">
      <c r="A5996" s="1">
        <v>46272.75</v>
      </c>
      <c r="B5996" s="2">
        <v>68.851044579856676</v>
      </c>
      <c r="C5996" s="2">
        <v>1.410040405387389</v>
      </c>
      <c r="D5996" s="2">
        <f t="shared" si="1116"/>
        <v>40.978999513868452</v>
      </c>
      <c r="E5996" s="2">
        <f t="shared" si="1117"/>
        <v>77.455611016393519</v>
      </c>
      <c r="F5996" s="2">
        <f t="shared" si="1125"/>
        <v>340</v>
      </c>
      <c r="G5996" s="2">
        <f t="shared" si="1126"/>
        <v>340</v>
      </c>
      <c r="H5996" s="2">
        <f>MIN(Inputs!$B$2, (Inputs!$B$14 - F5996)/Inputs!$B$15)</f>
        <v>0</v>
      </c>
      <c r="I5996" s="2">
        <f>MAX(MIN(Inputs!$B$2, F5996*Inputs!$B$16, Inputs!$B$14*Inputs!$B$4 - G5996), 0)</f>
        <v>0</v>
      </c>
      <c r="J5996" s="2">
        <f>MAX(MIN(Inputs!$B$2, F5996*Inputs!$B$16, (Inputs!$B$14-F5996)/Inputs!$B$15)*Inputs!$B$9, 0)</f>
        <v>0</v>
      </c>
      <c r="K5996" s="2">
        <f>MAX(E5996*Inputs!$B$5 - B5996 - Inputs!$B$8, 0) * H5996</f>
        <v>0</v>
      </c>
      <c r="L5996" s="2">
        <f>IF(B5996 &gt;= D5996*Inputs!$B$10, MAX(B5996 - E5996/Inputs!$B$5 - Inputs!$B$8, 0) * I5996, 0)</f>
        <v>0</v>
      </c>
      <c r="M5996" s="2">
        <f t="shared" si="1118"/>
        <v>0</v>
      </c>
      <c r="N5996" s="3" t="str">
        <f t="shared" si="1119"/>
        <v>Idle</v>
      </c>
      <c r="O5996" s="3" t="str">
        <f t="shared" si="1127"/>
        <v>Idle</v>
      </c>
      <c r="P5996" s="2">
        <f t="shared" si="1120"/>
        <v>0</v>
      </c>
      <c r="Q5996" s="2">
        <f t="shared" si="1121"/>
        <v>0</v>
      </c>
      <c r="R5996" s="2">
        <f t="shared" si="1122"/>
        <v>0</v>
      </c>
      <c r="S5996" s="2">
        <f t="shared" si="1123"/>
        <v>0</v>
      </c>
      <c r="T5996" s="2">
        <f t="shared" si="1124"/>
        <v>0</v>
      </c>
      <c r="U5996" s="2">
        <f>IF(O5996="Reg", R5996 * Inputs!$B$7, 0)</f>
        <v>0</v>
      </c>
      <c r="V5996" s="2">
        <f>MAX(F5996 + P5996*Inputs!$B$15 - (Q5996/Inputs!$B$16) - U5996, 0)</f>
        <v>340</v>
      </c>
    </row>
    <row r="5997" spans="1:22" x14ac:dyDescent="0.3">
      <c r="A5997" s="1">
        <v>46272.791666666657</v>
      </c>
      <c r="B5997" s="2">
        <v>67.855444501576699</v>
      </c>
      <c r="C5997" s="2">
        <v>1.7018601705650029</v>
      </c>
      <c r="D5997" s="2">
        <f t="shared" si="1116"/>
        <v>40.978999513868452</v>
      </c>
      <c r="E5997" s="2">
        <f t="shared" si="1117"/>
        <v>70.794315194173251</v>
      </c>
      <c r="F5997" s="2">
        <f t="shared" si="1125"/>
        <v>340</v>
      </c>
      <c r="G5997" s="2">
        <f t="shared" si="1126"/>
        <v>340</v>
      </c>
      <c r="H5997" s="2">
        <f>MIN(Inputs!$B$2, (Inputs!$B$14 - F5997)/Inputs!$B$15)</f>
        <v>0</v>
      </c>
      <c r="I5997" s="2">
        <f>MAX(MIN(Inputs!$B$2, F5997*Inputs!$B$16, Inputs!$B$14*Inputs!$B$4 - G5997), 0)</f>
        <v>0</v>
      </c>
      <c r="J5997" s="2">
        <f>MAX(MIN(Inputs!$B$2, F5997*Inputs!$B$16, (Inputs!$B$14-F5997)/Inputs!$B$15)*Inputs!$B$9, 0)</f>
        <v>0</v>
      </c>
      <c r="K5997" s="2">
        <f>MAX(E5997*Inputs!$B$5 - B5997 - Inputs!$B$8, 0) * H5997</f>
        <v>0</v>
      </c>
      <c r="L5997" s="2">
        <f>IF(B5997 &gt;= D5997*Inputs!$B$10, MAX(B5997 - E5997/Inputs!$B$5 - Inputs!$B$8, 0) * I5997, 0)</f>
        <v>0</v>
      </c>
      <c r="M5997" s="2">
        <f t="shared" si="1118"/>
        <v>0</v>
      </c>
      <c r="N5997" s="3" t="str">
        <f t="shared" si="1119"/>
        <v>Idle</v>
      </c>
      <c r="O5997" s="3" t="str">
        <f t="shared" si="1127"/>
        <v>Idle</v>
      </c>
      <c r="P5997" s="2">
        <f t="shared" si="1120"/>
        <v>0</v>
      </c>
      <c r="Q5997" s="2">
        <f t="shared" si="1121"/>
        <v>0</v>
      </c>
      <c r="R5997" s="2">
        <f t="shared" si="1122"/>
        <v>0</v>
      </c>
      <c r="S5997" s="2">
        <f t="shared" si="1123"/>
        <v>0</v>
      </c>
      <c r="T5997" s="2">
        <f t="shared" si="1124"/>
        <v>0</v>
      </c>
      <c r="U5997" s="2">
        <f>IF(O5997="Reg", R5997 * Inputs!$B$7, 0)</f>
        <v>0</v>
      </c>
      <c r="V5997" s="2">
        <f>MAX(F5997 + P5997*Inputs!$B$15 - (Q5997/Inputs!$B$16) - U5997, 0)</f>
        <v>340</v>
      </c>
    </row>
    <row r="5998" spans="1:22" x14ac:dyDescent="0.3">
      <c r="A5998" s="1">
        <v>46272.833333333343</v>
      </c>
      <c r="B5998" s="2">
        <v>177.0233406969391</v>
      </c>
      <c r="C5998" s="2">
        <v>3.717842966844803</v>
      </c>
      <c r="D5998" s="2">
        <f t="shared" si="1116"/>
        <v>40.978999513868452</v>
      </c>
      <c r="E5998" s="2">
        <f t="shared" si="1117"/>
        <v>61.619986788310314</v>
      </c>
      <c r="F5998" s="2">
        <f t="shared" si="1125"/>
        <v>340</v>
      </c>
      <c r="G5998" s="2">
        <f t="shared" si="1126"/>
        <v>340</v>
      </c>
      <c r="H5998" s="2">
        <f>MIN(Inputs!$B$2, (Inputs!$B$14 - F5998)/Inputs!$B$15)</f>
        <v>0</v>
      </c>
      <c r="I5998" s="2">
        <f>MAX(MIN(Inputs!$B$2, F5998*Inputs!$B$16, Inputs!$B$14*Inputs!$B$4 - G5998), 0)</f>
        <v>0</v>
      </c>
      <c r="J5998" s="2">
        <f>MAX(MIN(Inputs!$B$2, F5998*Inputs!$B$16, (Inputs!$B$14-F5998)/Inputs!$B$15)*Inputs!$B$9, 0)</f>
        <v>0</v>
      </c>
      <c r="K5998" s="2">
        <f>MAX(E5998*Inputs!$B$5 - B5998 - Inputs!$B$8, 0) * H5998</f>
        <v>0</v>
      </c>
      <c r="L5998" s="2">
        <f>IF(B5998 &gt;= D5998*Inputs!$B$10, MAX(B5998 - E5998/Inputs!$B$5 - Inputs!$B$8, 0) * I5998, 0)</f>
        <v>0</v>
      </c>
      <c r="M5998" s="2">
        <f t="shared" si="1118"/>
        <v>0</v>
      </c>
      <c r="N5998" s="3" t="str">
        <f t="shared" si="1119"/>
        <v>Idle</v>
      </c>
      <c r="O5998" s="3" t="str">
        <f t="shared" si="1127"/>
        <v>Idle</v>
      </c>
      <c r="P5998" s="2">
        <f t="shared" si="1120"/>
        <v>0</v>
      </c>
      <c r="Q5998" s="2">
        <f t="shared" si="1121"/>
        <v>0</v>
      </c>
      <c r="R5998" s="2">
        <f t="shared" si="1122"/>
        <v>0</v>
      </c>
      <c r="S5998" s="2">
        <f t="shared" si="1123"/>
        <v>0</v>
      </c>
      <c r="T5998" s="2">
        <f t="shared" si="1124"/>
        <v>0</v>
      </c>
      <c r="U5998" s="2">
        <f>IF(O5998="Reg", R5998 * Inputs!$B$7, 0)</f>
        <v>0</v>
      </c>
      <c r="V5998" s="2">
        <f>MAX(F5998 + P5998*Inputs!$B$15 - (Q5998/Inputs!$B$16) - U5998, 0)</f>
        <v>340</v>
      </c>
    </row>
    <row r="5999" spans="1:22" x14ac:dyDescent="0.3">
      <c r="A5999" s="1">
        <v>46272.875</v>
      </c>
      <c r="B5999" s="2">
        <v>70.42854623266885</v>
      </c>
      <c r="C5999" s="2">
        <v>18.465522545992791</v>
      </c>
      <c r="D5999" s="2">
        <f t="shared" si="1116"/>
        <v>40.978999513868452</v>
      </c>
      <c r="E5999" s="2">
        <f t="shared" si="1117"/>
        <v>33.668362627901132</v>
      </c>
      <c r="F5999" s="2">
        <f t="shared" si="1125"/>
        <v>340</v>
      </c>
      <c r="G5999" s="2">
        <f t="shared" si="1126"/>
        <v>340</v>
      </c>
      <c r="H5999" s="2">
        <f>MIN(Inputs!$B$2, (Inputs!$B$14 - F5999)/Inputs!$B$15)</f>
        <v>0</v>
      </c>
      <c r="I5999" s="2">
        <f>MAX(MIN(Inputs!$B$2, F5999*Inputs!$B$16, Inputs!$B$14*Inputs!$B$4 - G5999), 0)</f>
        <v>0</v>
      </c>
      <c r="J5999" s="2">
        <f>MAX(MIN(Inputs!$B$2, F5999*Inputs!$B$16, (Inputs!$B$14-F5999)/Inputs!$B$15)*Inputs!$B$9, 0)</f>
        <v>0</v>
      </c>
      <c r="K5999" s="2">
        <f>MAX(E5999*Inputs!$B$5 - B5999 - Inputs!$B$8, 0) * H5999</f>
        <v>0</v>
      </c>
      <c r="L5999" s="2">
        <f>IF(B5999 &gt;= D5999*Inputs!$B$10, MAX(B5999 - E5999/Inputs!$B$5 - Inputs!$B$8, 0) * I5999, 0)</f>
        <v>0</v>
      </c>
      <c r="M5999" s="2">
        <f t="shared" si="1118"/>
        <v>0</v>
      </c>
      <c r="N5999" s="3" t="str">
        <f t="shared" si="1119"/>
        <v>Idle</v>
      </c>
      <c r="O5999" s="3" t="str">
        <f t="shared" si="1127"/>
        <v>Idle</v>
      </c>
      <c r="P5999" s="2">
        <f t="shared" si="1120"/>
        <v>0</v>
      </c>
      <c r="Q5999" s="2">
        <f t="shared" si="1121"/>
        <v>0</v>
      </c>
      <c r="R5999" s="2">
        <f t="shared" si="1122"/>
        <v>0</v>
      </c>
      <c r="S5999" s="2">
        <f t="shared" si="1123"/>
        <v>0</v>
      </c>
      <c r="T5999" s="2">
        <f t="shared" si="1124"/>
        <v>0</v>
      </c>
      <c r="U5999" s="2">
        <f>IF(O5999="Reg", R5999 * Inputs!$B$7, 0)</f>
        <v>0</v>
      </c>
      <c r="V5999" s="2">
        <f>MAX(F5999 + P5999*Inputs!$B$15 - (Q5999/Inputs!$B$16) - U5999, 0)</f>
        <v>340</v>
      </c>
    </row>
    <row r="6000" spans="1:22" x14ac:dyDescent="0.3">
      <c r="A6000" s="1">
        <v>46272.916666666657</v>
      </c>
      <c r="B6000" s="2">
        <v>50.007040058575143</v>
      </c>
      <c r="C6000" s="2">
        <v>11.028762575849971</v>
      </c>
      <c r="D6000" s="2">
        <f t="shared" si="1116"/>
        <v>40.978999513868452</v>
      </c>
      <c r="E6000" s="2">
        <f t="shared" si="1117"/>
        <v>21.930271589122984</v>
      </c>
      <c r="F6000" s="2">
        <f t="shared" si="1125"/>
        <v>340</v>
      </c>
      <c r="G6000" s="2">
        <f t="shared" si="1126"/>
        <v>340</v>
      </c>
      <c r="H6000" s="2">
        <f>MIN(Inputs!$B$2, (Inputs!$B$14 - F6000)/Inputs!$B$15)</f>
        <v>0</v>
      </c>
      <c r="I6000" s="2">
        <f>MAX(MIN(Inputs!$B$2, F6000*Inputs!$B$16, Inputs!$B$14*Inputs!$B$4 - G6000), 0)</f>
        <v>0</v>
      </c>
      <c r="J6000" s="2">
        <f>MAX(MIN(Inputs!$B$2, F6000*Inputs!$B$16, (Inputs!$B$14-F6000)/Inputs!$B$15)*Inputs!$B$9, 0)</f>
        <v>0</v>
      </c>
      <c r="K6000" s="2">
        <f>MAX(E6000*Inputs!$B$5 - B6000 - Inputs!$B$8, 0) * H6000</f>
        <v>0</v>
      </c>
      <c r="L6000" s="2">
        <f>IF(B6000 &gt;= D6000*Inputs!$B$10, MAX(B6000 - E6000/Inputs!$B$5 - Inputs!$B$8, 0) * I6000, 0)</f>
        <v>0</v>
      </c>
      <c r="M6000" s="2">
        <f t="shared" si="1118"/>
        <v>0</v>
      </c>
      <c r="N6000" s="3" t="str">
        <f t="shared" si="1119"/>
        <v>Idle</v>
      </c>
      <c r="O6000" s="3" t="str">
        <f t="shared" si="1127"/>
        <v>Idle</v>
      </c>
      <c r="P6000" s="2">
        <f t="shared" si="1120"/>
        <v>0</v>
      </c>
      <c r="Q6000" s="2">
        <f t="shared" si="1121"/>
        <v>0</v>
      </c>
      <c r="R6000" s="2">
        <f t="shared" si="1122"/>
        <v>0</v>
      </c>
      <c r="S6000" s="2">
        <f t="shared" si="1123"/>
        <v>0</v>
      </c>
      <c r="T6000" s="2">
        <f t="shared" si="1124"/>
        <v>0</v>
      </c>
      <c r="U6000" s="2">
        <f>IF(O6000="Reg", R6000 * Inputs!$B$7, 0)</f>
        <v>0</v>
      </c>
      <c r="V6000" s="2">
        <f>MAX(F6000 + P6000*Inputs!$B$15 - (Q6000/Inputs!$B$16) - U6000, 0)</f>
        <v>340</v>
      </c>
    </row>
    <row r="6001" spans="1:22" x14ac:dyDescent="0.3">
      <c r="A6001" s="1">
        <v>46272.958333333343</v>
      </c>
      <c r="B6001" s="2">
        <v>30.568250028744639</v>
      </c>
      <c r="C6001" s="2">
        <v>12.806287481089861</v>
      </c>
      <c r="D6001" s="2">
        <f t="shared" si="1116"/>
        <v>40.978999513868452</v>
      </c>
      <c r="E6001" s="2">
        <f t="shared" si="1117"/>
        <v>13.595764912693795</v>
      </c>
      <c r="F6001" s="2">
        <f t="shared" si="1125"/>
        <v>340</v>
      </c>
      <c r="G6001" s="2">
        <f t="shared" si="1126"/>
        <v>340</v>
      </c>
      <c r="H6001" s="2">
        <f>MIN(Inputs!$B$2, (Inputs!$B$14 - F6001)/Inputs!$B$15)</f>
        <v>0</v>
      </c>
      <c r="I6001" s="2">
        <f>MAX(MIN(Inputs!$B$2, F6001*Inputs!$B$16, Inputs!$B$14*Inputs!$B$4 - G6001), 0)</f>
        <v>0</v>
      </c>
      <c r="J6001" s="2">
        <f>MAX(MIN(Inputs!$B$2, F6001*Inputs!$B$16, (Inputs!$B$14-F6001)/Inputs!$B$15)*Inputs!$B$9, 0)</f>
        <v>0</v>
      </c>
      <c r="K6001" s="2">
        <f>MAX(E6001*Inputs!$B$5 - B6001 - Inputs!$B$8, 0) * H6001</f>
        <v>0</v>
      </c>
      <c r="L6001" s="2">
        <f>IF(B6001 &gt;= D6001*Inputs!$B$10, MAX(B6001 - E6001/Inputs!$B$5 - Inputs!$B$8, 0) * I6001, 0)</f>
        <v>0</v>
      </c>
      <c r="M6001" s="2">
        <f t="shared" si="1118"/>
        <v>0</v>
      </c>
      <c r="N6001" s="3" t="str">
        <f t="shared" si="1119"/>
        <v>Idle</v>
      </c>
      <c r="O6001" s="3" t="str">
        <f t="shared" si="1127"/>
        <v>Idle</v>
      </c>
      <c r="P6001" s="2">
        <f t="shared" si="1120"/>
        <v>0</v>
      </c>
      <c r="Q6001" s="2">
        <f t="shared" si="1121"/>
        <v>0</v>
      </c>
      <c r="R6001" s="2">
        <f t="shared" si="1122"/>
        <v>0</v>
      </c>
      <c r="S6001" s="2">
        <f t="shared" si="1123"/>
        <v>0</v>
      </c>
      <c r="T6001" s="2">
        <f t="shared" si="1124"/>
        <v>0</v>
      </c>
      <c r="U6001" s="2">
        <f>IF(O6001="Reg", R6001 * Inputs!$B$7, 0)</f>
        <v>0</v>
      </c>
      <c r="V6001" s="2">
        <f>MAX(F6001 + P6001*Inputs!$B$15 - (Q6001/Inputs!$B$16) - U6001, 0)</f>
        <v>340</v>
      </c>
    </row>
    <row r="6002" spans="1:22" x14ac:dyDescent="0.3">
      <c r="A6002" s="1">
        <v>46273</v>
      </c>
      <c r="B6002" s="2">
        <v>28.88326964653514</v>
      </c>
      <c r="C6002" s="2">
        <v>7.4628215306061234</v>
      </c>
      <c r="D6002" s="2">
        <f t="shared" si="1116"/>
        <v>31.293214431538306</v>
      </c>
      <c r="E6002" s="2">
        <f t="shared" si="1117"/>
        <v>8.5010565745696898</v>
      </c>
      <c r="F6002" s="2">
        <f t="shared" si="1125"/>
        <v>340</v>
      </c>
      <c r="G6002" s="2">
        <f t="shared" si="1126"/>
        <v>0</v>
      </c>
      <c r="H6002" s="2">
        <f>MIN(Inputs!$B$2, (Inputs!$B$14 - F6002)/Inputs!$B$15)</f>
        <v>0</v>
      </c>
      <c r="I6002" s="2">
        <f>MAX(MIN(Inputs!$B$2, F6002*Inputs!$B$16, Inputs!$B$14*Inputs!$B$4 - G6002), 0)</f>
        <v>170</v>
      </c>
      <c r="J6002" s="2">
        <f>MAX(MIN(Inputs!$B$2, F6002*Inputs!$B$16, (Inputs!$B$14-F6002)/Inputs!$B$15)*Inputs!$B$9, 0)</f>
        <v>0</v>
      </c>
      <c r="K6002" s="2">
        <f>MAX(E6002*Inputs!$B$5 - B6002 - Inputs!$B$8, 0) * H6002</f>
        <v>0</v>
      </c>
      <c r="L6002" s="2">
        <f>IF(B6002 &gt;= D6002*Inputs!$B$10, MAX(B6002 - E6002/Inputs!$B$5 - Inputs!$B$8, 0) * I6002, 0)</f>
        <v>0</v>
      </c>
      <c r="M6002" s="2">
        <f t="shared" si="1118"/>
        <v>0</v>
      </c>
      <c r="N6002" s="3" t="str">
        <f t="shared" si="1119"/>
        <v>Idle</v>
      </c>
      <c r="O6002" s="3" t="str">
        <f t="shared" si="1127"/>
        <v>Idle</v>
      </c>
      <c r="P6002" s="2">
        <f t="shared" si="1120"/>
        <v>0</v>
      </c>
      <c r="Q6002" s="2">
        <f t="shared" si="1121"/>
        <v>0</v>
      </c>
      <c r="R6002" s="2">
        <f t="shared" si="1122"/>
        <v>0</v>
      </c>
      <c r="S6002" s="2">
        <f t="shared" si="1123"/>
        <v>0</v>
      </c>
      <c r="T6002" s="2">
        <f t="shared" si="1124"/>
        <v>0</v>
      </c>
      <c r="U6002" s="2">
        <f>IF(O6002="Reg", R6002 * Inputs!$B$7, 0)</f>
        <v>0</v>
      </c>
      <c r="V6002" s="2">
        <f>MAX(F6002 + P6002*Inputs!$B$15 - (Q6002/Inputs!$B$16) - U6002, 0)</f>
        <v>340</v>
      </c>
    </row>
    <row r="6003" spans="1:22" x14ac:dyDescent="0.3">
      <c r="A6003" s="1">
        <v>46273.041666666657</v>
      </c>
      <c r="B6003" s="2">
        <v>12.809474066399041</v>
      </c>
      <c r="C6003" s="2">
        <v>9.9723049360460667</v>
      </c>
      <c r="D6003" s="2">
        <f t="shared" si="1116"/>
        <v>31.293214431538306</v>
      </c>
      <c r="E6003" s="2">
        <f t="shared" si="1117"/>
        <v>3.687178300147167</v>
      </c>
      <c r="F6003" s="2">
        <f t="shared" si="1125"/>
        <v>340</v>
      </c>
      <c r="G6003" s="2">
        <f t="shared" si="1126"/>
        <v>0</v>
      </c>
      <c r="H6003" s="2">
        <f>MIN(Inputs!$B$2, (Inputs!$B$14 - F6003)/Inputs!$B$15)</f>
        <v>0</v>
      </c>
      <c r="I6003" s="2">
        <f>MAX(MIN(Inputs!$B$2, F6003*Inputs!$B$16, Inputs!$B$14*Inputs!$B$4 - G6003), 0)</f>
        <v>170</v>
      </c>
      <c r="J6003" s="2">
        <f>MAX(MIN(Inputs!$B$2, F6003*Inputs!$B$16, (Inputs!$B$14-F6003)/Inputs!$B$15)*Inputs!$B$9, 0)</f>
        <v>0</v>
      </c>
      <c r="K6003" s="2">
        <f>MAX(E6003*Inputs!$B$5 - B6003 - Inputs!$B$8, 0) * H6003</f>
        <v>0</v>
      </c>
      <c r="L6003" s="2">
        <f>IF(B6003 &gt;= D6003*Inputs!$B$10, MAX(B6003 - E6003/Inputs!$B$5 - Inputs!$B$8, 0) * I6003, 0)</f>
        <v>0</v>
      </c>
      <c r="M6003" s="2">
        <f t="shared" si="1118"/>
        <v>0</v>
      </c>
      <c r="N6003" s="3" t="str">
        <f t="shared" si="1119"/>
        <v>Idle</v>
      </c>
      <c r="O6003" s="3" t="str">
        <f t="shared" si="1127"/>
        <v>Idle</v>
      </c>
      <c r="P6003" s="2">
        <f t="shared" si="1120"/>
        <v>0</v>
      </c>
      <c r="Q6003" s="2">
        <f t="shared" si="1121"/>
        <v>0</v>
      </c>
      <c r="R6003" s="2">
        <f t="shared" si="1122"/>
        <v>0</v>
      </c>
      <c r="S6003" s="2">
        <f t="shared" si="1123"/>
        <v>0</v>
      </c>
      <c r="T6003" s="2">
        <f t="shared" si="1124"/>
        <v>0</v>
      </c>
      <c r="U6003" s="2">
        <f>IF(O6003="Reg", R6003 * Inputs!$B$7, 0)</f>
        <v>0</v>
      </c>
      <c r="V6003" s="2">
        <f>MAX(F6003 + P6003*Inputs!$B$15 - (Q6003/Inputs!$B$16) - U6003, 0)</f>
        <v>340</v>
      </c>
    </row>
    <row r="6004" spans="1:22" x14ac:dyDescent="0.3">
      <c r="A6004" s="1">
        <v>46273.083333333343</v>
      </c>
      <c r="B6004" s="2">
        <v>9.3135957344839593</v>
      </c>
      <c r="C6004" s="2">
        <v>4.7293391782535537</v>
      </c>
      <c r="D6004" s="2">
        <f t="shared" si="1116"/>
        <v>31.293214431538306</v>
      </c>
      <c r="E6004" s="2">
        <f t="shared" si="1117"/>
        <v>1.5522659557473266</v>
      </c>
      <c r="F6004" s="2">
        <f t="shared" si="1125"/>
        <v>340</v>
      </c>
      <c r="G6004" s="2">
        <f t="shared" si="1126"/>
        <v>0</v>
      </c>
      <c r="H6004" s="2">
        <f>MIN(Inputs!$B$2, (Inputs!$B$14 - F6004)/Inputs!$B$15)</f>
        <v>0</v>
      </c>
      <c r="I6004" s="2">
        <f>MAX(MIN(Inputs!$B$2, F6004*Inputs!$B$16, Inputs!$B$14*Inputs!$B$4 - G6004), 0)</f>
        <v>170</v>
      </c>
      <c r="J6004" s="2">
        <f>MAX(MIN(Inputs!$B$2, F6004*Inputs!$B$16, (Inputs!$B$14-F6004)/Inputs!$B$15)*Inputs!$B$9, 0)</f>
        <v>0</v>
      </c>
      <c r="K6004" s="2">
        <f>MAX(E6004*Inputs!$B$5 - B6004 - Inputs!$B$8, 0) * H6004</f>
        <v>0</v>
      </c>
      <c r="L6004" s="2">
        <f>IF(B6004 &gt;= D6004*Inputs!$B$10, MAX(B6004 - E6004/Inputs!$B$5 - Inputs!$B$8, 0) * I6004, 0)</f>
        <v>0</v>
      </c>
      <c r="M6004" s="2">
        <f t="shared" si="1118"/>
        <v>0</v>
      </c>
      <c r="N6004" s="3" t="str">
        <f t="shared" si="1119"/>
        <v>Idle</v>
      </c>
      <c r="O6004" s="3" t="str">
        <f t="shared" si="1127"/>
        <v>Idle</v>
      </c>
      <c r="P6004" s="2">
        <f t="shared" si="1120"/>
        <v>0</v>
      </c>
      <c r="Q6004" s="2">
        <f t="shared" si="1121"/>
        <v>0</v>
      </c>
      <c r="R6004" s="2">
        <f t="shared" si="1122"/>
        <v>0</v>
      </c>
      <c r="S6004" s="2">
        <f t="shared" si="1123"/>
        <v>0</v>
      </c>
      <c r="T6004" s="2">
        <f t="shared" si="1124"/>
        <v>0</v>
      </c>
      <c r="U6004" s="2">
        <f>IF(O6004="Reg", R6004 * Inputs!$B$7, 0)</f>
        <v>0</v>
      </c>
      <c r="V6004" s="2">
        <f>MAX(F6004 + P6004*Inputs!$B$15 - (Q6004/Inputs!$B$16) - U6004, 0)</f>
        <v>340</v>
      </c>
    </row>
    <row r="6005" spans="1:22" x14ac:dyDescent="0.3">
      <c r="A6005" s="1">
        <v>46273.125</v>
      </c>
      <c r="B6005" s="2">
        <v>0</v>
      </c>
      <c r="C6005" s="2">
        <v>8.0049090223280004</v>
      </c>
      <c r="D6005" s="2">
        <f t="shared" si="1116"/>
        <v>31.293214431538306</v>
      </c>
      <c r="E6005" s="2">
        <f t="shared" si="1117"/>
        <v>0.70844296855863054</v>
      </c>
      <c r="F6005" s="2">
        <f t="shared" si="1125"/>
        <v>340</v>
      </c>
      <c r="G6005" s="2">
        <f t="shared" si="1126"/>
        <v>0</v>
      </c>
      <c r="H6005" s="2">
        <f>MIN(Inputs!$B$2, (Inputs!$B$14 - F6005)/Inputs!$B$15)</f>
        <v>0</v>
      </c>
      <c r="I6005" s="2">
        <f>MAX(MIN(Inputs!$B$2, F6005*Inputs!$B$16, Inputs!$B$14*Inputs!$B$4 - G6005), 0)</f>
        <v>170</v>
      </c>
      <c r="J6005" s="2">
        <f>MAX(MIN(Inputs!$B$2, F6005*Inputs!$B$16, (Inputs!$B$14-F6005)/Inputs!$B$15)*Inputs!$B$9, 0)</f>
        <v>0</v>
      </c>
      <c r="K6005" s="2">
        <f>MAX(E6005*Inputs!$B$5 - B6005 - Inputs!$B$8, 0) * H6005</f>
        <v>0</v>
      </c>
      <c r="L6005" s="2">
        <f>IF(B6005 &gt;= D6005*Inputs!$B$10, MAX(B6005 - E6005/Inputs!$B$5 - Inputs!$B$8, 0) * I6005, 0)</f>
        <v>0</v>
      </c>
      <c r="M6005" s="2">
        <f t="shared" si="1118"/>
        <v>0</v>
      </c>
      <c r="N6005" s="3" t="str">
        <f t="shared" si="1119"/>
        <v>Idle</v>
      </c>
      <c r="O6005" s="3" t="str">
        <f t="shared" si="1127"/>
        <v>Idle</v>
      </c>
      <c r="P6005" s="2">
        <f t="shared" si="1120"/>
        <v>0</v>
      </c>
      <c r="Q6005" s="2">
        <f t="shared" si="1121"/>
        <v>0</v>
      </c>
      <c r="R6005" s="2">
        <f t="shared" si="1122"/>
        <v>0</v>
      </c>
      <c r="S6005" s="2">
        <f t="shared" si="1123"/>
        <v>0</v>
      </c>
      <c r="T6005" s="2">
        <f t="shared" si="1124"/>
        <v>0</v>
      </c>
      <c r="U6005" s="2">
        <f>IF(O6005="Reg", R6005 * Inputs!$B$7, 0)</f>
        <v>0</v>
      </c>
      <c r="V6005" s="2">
        <f>MAX(F6005 + P6005*Inputs!$B$15 - (Q6005/Inputs!$B$16) - U6005, 0)</f>
        <v>340</v>
      </c>
    </row>
    <row r="6006" spans="1:22" x14ac:dyDescent="0.3">
      <c r="A6006" s="1">
        <v>46273.166666666657</v>
      </c>
      <c r="B6006" s="2">
        <v>0</v>
      </c>
      <c r="C6006" s="2">
        <v>13.998603857590551</v>
      </c>
      <c r="D6006" s="2">
        <f t="shared" si="1116"/>
        <v>31.293214431538306</v>
      </c>
      <c r="E6006" s="2">
        <f t="shared" si="1117"/>
        <v>2.4990453202419722</v>
      </c>
      <c r="F6006" s="2">
        <f t="shared" si="1125"/>
        <v>340</v>
      </c>
      <c r="G6006" s="2">
        <f t="shared" si="1126"/>
        <v>0</v>
      </c>
      <c r="H6006" s="2">
        <f>MIN(Inputs!$B$2, (Inputs!$B$14 - F6006)/Inputs!$B$15)</f>
        <v>0</v>
      </c>
      <c r="I6006" s="2">
        <f>MAX(MIN(Inputs!$B$2, F6006*Inputs!$B$16, Inputs!$B$14*Inputs!$B$4 - G6006), 0)</f>
        <v>170</v>
      </c>
      <c r="J6006" s="2">
        <f>MAX(MIN(Inputs!$B$2, F6006*Inputs!$B$16, (Inputs!$B$14-F6006)/Inputs!$B$15)*Inputs!$B$9, 0)</f>
        <v>0</v>
      </c>
      <c r="K6006" s="2">
        <f>MAX(E6006*Inputs!$B$5 - B6006 - Inputs!$B$8, 0) * H6006</f>
        <v>0</v>
      </c>
      <c r="L6006" s="2">
        <f>IF(B6006 &gt;= D6006*Inputs!$B$10, MAX(B6006 - E6006/Inputs!$B$5 - Inputs!$B$8, 0) * I6006, 0)</f>
        <v>0</v>
      </c>
      <c r="M6006" s="2">
        <f t="shared" si="1118"/>
        <v>0</v>
      </c>
      <c r="N6006" s="3" t="str">
        <f t="shared" si="1119"/>
        <v>Idle</v>
      </c>
      <c r="O6006" s="3" t="str">
        <f t="shared" si="1127"/>
        <v>Idle</v>
      </c>
      <c r="P6006" s="2">
        <f t="shared" si="1120"/>
        <v>0</v>
      </c>
      <c r="Q6006" s="2">
        <f t="shared" si="1121"/>
        <v>0</v>
      </c>
      <c r="R6006" s="2">
        <f t="shared" si="1122"/>
        <v>0</v>
      </c>
      <c r="S6006" s="2">
        <f t="shared" si="1123"/>
        <v>0</v>
      </c>
      <c r="T6006" s="2">
        <f t="shared" si="1124"/>
        <v>0</v>
      </c>
      <c r="U6006" s="2">
        <f>IF(O6006="Reg", R6006 * Inputs!$B$7, 0)</f>
        <v>0</v>
      </c>
      <c r="V6006" s="2">
        <f>MAX(F6006 + P6006*Inputs!$B$15 - (Q6006/Inputs!$B$16) - U6006, 0)</f>
        <v>340</v>
      </c>
    </row>
    <row r="6007" spans="1:22" x14ac:dyDescent="0.3">
      <c r="A6007" s="1">
        <v>46273.208333333343</v>
      </c>
      <c r="B6007" s="2">
        <v>0</v>
      </c>
      <c r="C6007" s="2">
        <v>19.491957177258399</v>
      </c>
      <c r="D6007" s="2">
        <f t="shared" si="1116"/>
        <v>31.293214431538306</v>
      </c>
      <c r="E6007" s="2">
        <f t="shared" si="1117"/>
        <v>3.6410563413879067</v>
      </c>
      <c r="F6007" s="2">
        <f t="shared" si="1125"/>
        <v>340</v>
      </c>
      <c r="G6007" s="2">
        <f t="shared" si="1126"/>
        <v>0</v>
      </c>
      <c r="H6007" s="2">
        <f>MIN(Inputs!$B$2, (Inputs!$B$14 - F6007)/Inputs!$B$15)</f>
        <v>0</v>
      </c>
      <c r="I6007" s="2">
        <f>MAX(MIN(Inputs!$B$2, F6007*Inputs!$B$16, Inputs!$B$14*Inputs!$B$4 - G6007), 0)</f>
        <v>170</v>
      </c>
      <c r="J6007" s="2">
        <f>MAX(MIN(Inputs!$B$2, F6007*Inputs!$B$16, (Inputs!$B$14-F6007)/Inputs!$B$15)*Inputs!$B$9, 0)</f>
        <v>0</v>
      </c>
      <c r="K6007" s="2">
        <f>MAX(E6007*Inputs!$B$5 - B6007 - Inputs!$B$8, 0) * H6007</f>
        <v>0</v>
      </c>
      <c r="L6007" s="2">
        <f>IF(B6007 &gt;= D6007*Inputs!$B$10, MAX(B6007 - E6007/Inputs!$B$5 - Inputs!$B$8, 0) * I6007, 0)</f>
        <v>0</v>
      </c>
      <c r="M6007" s="2">
        <f t="shared" si="1118"/>
        <v>0</v>
      </c>
      <c r="N6007" s="3" t="str">
        <f t="shared" si="1119"/>
        <v>Idle</v>
      </c>
      <c r="O6007" s="3" t="str">
        <f t="shared" si="1127"/>
        <v>Idle</v>
      </c>
      <c r="P6007" s="2">
        <f t="shared" si="1120"/>
        <v>0</v>
      </c>
      <c r="Q6007" s="2">
        <f t="shared" si="1121"/>
        <v>0</v>
      </c>
      <c r="R6007" s="2">
        <f t="shared" si="1122"/>
        <v>0</v>
      </c>
      <c r="S6007" s="2">
        <f t="shared" si="1123"/>
        <v>0</v>
      </c>
      <c r="T6007" s="2">
        <f t="shared" si="1124"/>
        <v>0</v>
      </c>
      <c r="U6007" s="2">
        <f>IF(O6007="Reg", R6007 * Inputs!$B$7, 0)</f>
        <v>0</v>
      </c>
      <c r="V6007" s="2">
        <f>MAX(F6007 + P6007*Inputs!$B$15 - (Q6007/Inputs!$B$16) - U6007, 0)</f>
        <v>340</v>
      </c>
    </row>
    <row r="6008" spans="1:22" x14ac:dyDescent="0.3">
      <c r="A6008" s="1">
        <v>46273.25</v>
      </c>
      <c r="B6008" s="2">
        <v>0</v>
      </c>
      <c r="C6008" s="2">
        <v>6.4246769607635308</v>
      </c>
      <c r="D6008" s="2">
        <f t="shared" si="1116"/>
        <v>31.293214431538306</v>
      </c>
      <c r="E6008" s="2">
        <f t="shared" si="1117"/>
        <v>7.1939763266868662</v>
      </c>
      <c r="F6008" s="2">
        <f t="shared" si="1125"/>
        <v>340</v>
      </c>
      <c r="G6008" s="2">
        <f t="shared" si="1126"/>
        <v>0</v>
      </c>
      <c r="H6008" s="2">
        <f>MIN(Inputs!$B$2, (Inputs!$B$14 - F6008)/Inputs!$B$15)</f>
        <v>0</v>
      </c>
      <c r="I6008" s="2">
        <f>MAX(MIN(Inputs!$B$2, F6008*Inputs!$B$16, Inputs!$B$14*Inputs!$B$4 - G6008), 0)</f>
        <v>170</v>
      </c>
      <c r="J6008" s="2">
        <f>MAX(MIN(Inputs!$B$2, F6008*Inputs!$B$16, (Inputs!$B$14-F6008)/Inputs!$B$15)*Inputs!$B$9, 0)</f>
        <v>0</v>
      </c>
      <c r="K6008" s="2">
        <f>MAX(E6008*Inputs!$B$5 - B6008 - Inputs!$B$8, 0) * H6008</f>
        <v>0</v>
      </c>
      <c r="L6008" s="2">
        <f>IF(B6008 &gt;= D6008*Inputs!$B$10, MAX(B6008 - E6008/Inputs!$B$5 - Inputs!$B$8, 0) * I6008, 0)</f>
        <v>0</v>
      </c>
      <c r="M6008" s="2">
        <f t="shared" si="1118"/>
        <v>0</v>
      </c>
      <c r="N6008" s="3" t="str">
        <f t="shared" si="1119"/>
        <v>Idle</v>
      </c>
      <c r="O6008" s="3" t="str">
        <f t="shared" si="1127"/>
        <v>Idle</v>
      </c>
      <c r="P6008" s="2">
        <f t="shared" si="1120"/>
        <v>0</v>
      </c>
      <c r="Q6008" s="2">
        <f t="shared" si="1121"/>
        <v>0</v>
      </c>
      <c r="R6008" s="2">
        <f t="shared" si="1122"/>
        <v>0</v>
      </c>
      <c r="S6008" s="2">
        <f t="shared" si="1123"/>
        <v>0</v>
      </c>
      <c r="T6008" s="2">
        <f t="shared" si="1124"/>
        <v>0</v>
      </c>
      <c r="U6008" s="2">
        <f>IF(O6008="Reg", R6008 * Inputs!$B$7, 0)</f>
        <v>0</v>
      </c>
      <c r="V6008" s="2">
        <f>MAX(F6008 + P6008*Inputs!$B$15 - (Q6008/Inputs!$B$16) - U6008, 0)</f>
        <v>340</v>
      </c>
    </row>
    <row r="6009" spans="1:22" x14ac:dyDescent="0.3">
      <c r="A6009" s="1">
        <v>46273.291666666657</v>
      </c>
      <c r="B6009" s="2">
        <v>0</v>
      </c>
      <c r="C6009" s="2">
        <v>2.37431214767946</v>
      </c>
      <c r="D6009" s="2">
        <f t="shared" si="1116"/>
        <v>31.293214431538306</v>
      </c>
      <c r="E6009" s="2">
        <f t="shared" si="1117"/>
        <v>10.569870190555045</v>
      </c>
      <c r="F6009" s="2">
        <f t="shared" si="1125"/>
        <v>340</v>
      </c>
      <c r="G6009" s="2">
        <f t="shared" si="1126"/>
        <v>0</v>
      </c>
      <c r="H6009" s="2">
        <f>MIN(Inputs!$B$2, (Inputs!$B$14 - F6009)/Inputs!$B$15)</f>
        <v>0</v>
      </c>
      <c r="I6009" s="2">
        <f>MAX(MIN(Inputs!$B$2, F6009*Inputs!$B$16, Inputs!$B$14*Inputs!$B$4 - G6009), 0)</f>
        <v>170</v>
      </c>
      <c r="J6009" s="2">
        <f>MAX(MIN(Inputs!$B$2, F6009*Inputs!$B$16, (Inputs!$B$14-F6009)/Inputs!$B$15)*Inputs!$B$9, 0)</f>
        <v>0</v>
      </c>
      <c r="K6009" s="2">
        <f>MAX(E6009*Inputs!$B$5 - B6009 - Inputs!$B$8, 0) * H6009</f>
        <v>0</v>
      </c>
      <c r="L6009" s="2">
        <f>IF(B6009 &gt;= D6009*Inputs!$B$10, MAX(B6009 - E6009/Inputs!$B$5 - Inputs!$B$8, 0) * I6009, 0)</f>
        <v>0</v>
      </c>
      <c r="M6009" s="2">
        <f t="shared" si="1118"/>
        <v>0</v>
      </c>
      <c r="N6009" s="3" t="str">
        <f t="shared" si="1119"/>
        <v>Idle</v>
      </c>
      <c r="O6009" s="3" t="str">
        <f t="shared" si="1127"/>
        <v>Idle</v>
      </c>
      <c r="P6009" s="2">
        <f t="shared" si="1120"/>
        <v>0</v>
      </c>
      <c r="Q6009" s="2">
        <f t="shared" si="1121"/>
        <v>0</v>
      </c>
      <c r="R6009" s="2">
        <f t="shared" si="1122"/>
        <v>0</v>
      </c>
      <c r="S6009" s="2">
        <f t="shared" si="1123"/>
        <v>0</v>
      </c>
      <c r="T6009" s="2">
        <f t="shared" si="1124"/>
        <v>0</v>
      </c>
      <c r="U6009" s="2">
        <f>IF(O6009="Reg", R6009 * Inputs!$B$7, 0)</f>
        <v>0</v>
      </c>
      <c r="V6009" s="2">
        <f>MAX(F6009 + P6009*Inputs!$B$15 - (Q6009/Inputs!$B$16) - U6009, 0)</f>
        <v>340</v>
      </c>
    </row>
    <row r="6010" spans="1:22" x14ac:dyDescent="0.3">
      <c r="A6010" s="1">
        <v>46273.333333333343</v>
      </c>
      <c r="B6010" s="2">
        <v>4.2506578113517834</v>
      </c>
      <c r="C6010" s="2">
        <v>2.9434270280349368</v>
      </c>
      <c r="D6010" s="2">
        <f t="shared" si="1116"/>
        <v>31.293214431538306</v>
      </c>
      <c r="E6010" s="2">
        <f t="shared" si="1117"/>
        <v>17.462324661719467</v>
      </c>
      <c r="F6010" s="2">
        <f t="shared" si="1125"/>
        <v>340</v>
      </c>
      <c r="G6010" s="2">
        <f t="shared" si="1126"/>
        <v>0</v>
      </c>
      <c r="H6010" s="2">
        <f>MIN(Inputs!$B$2, (Inputs!$B$14 - F6010)/Inputs!$B$15)</f>
        <v>0</v>
      </c>
      <c r="I6010" s="2">
        <f>MAX(MIN(Inputs!$B$2, F6010*Inputs!$B$16, Inputs!$B$14*Inputs!$B$4 - G6010), 0)</f>
        <v>170</v>
      </c>
      <c r="J6010" s="2">
        <f>MAX(MIN(Inputs!$B$2, F6010*Inputs!$B$16, (Inputs!$B$14-F6010)/Inputs!$B$15)*Inputs!$B$9, 0)</f>
        <v>0</v>
      </c>
      <c r="K6010" s="2">
        <f>MAX(E6010*Inputs!$B$5 - B6010 - Inputs!$B$8, 0) * H6010</f>
        <v>0</v>
      </c>
      <c r="L6010" s="2">
        <f>IF(B6010 &gt;= D6010*Inputs!$B$10, MAX(B6010 - E6010/Inputs!$B$5 - Inputs!$B$8, 0) * I6010, 0)</f>
        <v>0</v>
      </c>
      <c r="M6010" s="2">
        <f t="shared" si="1118"/>
        <v>0</v>
      </c>
      <c r="N6010" s="3" t="str">
        <f t="shared" si="1119"/>
        <v>Idle</v>
      </c>
      <c r="O6010" s="3" t="str">
        <f t="shared" si="1127"/>
        <v>Idle</v>
      </c>
      <c r="P6010" s="2">
        <f t="shared" si="1120"/>
        <v>0</v>
      </c>
      <c r="Q6010" s="2">
        <f t="shared" si="1121"/>
        <v>0</v>
      </c>
      <c r="R6010" s="2">
        <f t="shared" si="1122"/>
        <v>0</v>
      </c>
      <c r="S6010" s="2">
        <f t="shared" si="1123"/>
        <v>0</v>
      </c>
      <c r="T6010" s="2">
        <f t="shared" si="1124"/>
        <v>0</v>
      </c>
      <c r="U6010" s="2">
        <f>IF(O6010="Reg", R6010 * Inputs!$B$7, 0)</f>
        <v>0</v>
      </c>
      <c r="V6010" s="2">
        <f>MAX(F6010 + P6010*Inputs!$B$15 - (Q6010/Inputs!$B$16) - U6010, 0)</f>
        <v>340</v>
      </c>
    </row>
    <row r="6011" spans="1:22" x14ac:dyDescent="0.3">
      <c r="A6011" s="1">
        <v>46273.375</v>
      </c>
      <c r="B6011" s="2">
        <v>10.743614110100051</v>
      </c>
      <c r="C6011" s="2">
        <v>2.149406557014951</v>
      </c>
      <c r="D6011" s="2">
        <f t="shared" si="1116"/>
        <v>31.293214431538306</v>
      </c>
      <c r="E6011" s="2">
        <f t="shared" si="1117"/>
        <v>25.970770212774084</v>
      </c>
      <c r="F6011" s="2">
        <f t="shared" si="1125"/>
        <v>340</v>
      </c>
      <c r="G6011" s="2">
        <f t="shared" si="1126"/>
        <v>0</v>
      </c>
      <c r="H6011" s="2">
        <f>MIN(Inputs!$B$2, (Inputs!$B$14 - F6011)/Inputs!$B$15)</f>
        <v>0</v>
      </c>
      <c r="I6011" s="2">
        <f>MAX(MIN(Inputs!$B$2, F6011*Inputs!$B$16, Inputs!$B$14*Inputs!$B$4 - G6011), 0)</f>
        <v>170</v>
      </c>
      <c r="J6011" s="2">
        <f>MAX(MIN(Inputs!$B$2, F6011*Inputs!$B$16, (Inputs!$B$14-F6011)/Inputs!$B$15)*Inputs!$B$9, 0)</f>
        <v>0</v>
      </c>
      <c r="K6011" s="2">
        <f>MAX(E6011*Inputs!$B$5 - B6011 - Inputs!$B$8, 0) * H6011</f>
        <v>0</v>
      </c>
      <c r="L6011" s="2">
        <f>IF(B6011 &gt;= D6011*Inputs!$B$10, MAX(B6011 - E6011/Inputs!$B$5 - Inputs!$B$8, 0) * I6011, 0)</f>
        <v>0</v>
      </c>
      <c r="M6011" s="2">
        <f t="shared" si="1118"/>
        <v>0</v>
      </c>
      <c r="N6011" s="3" t="str">
        <f t="shared" si="1119"/>
        <v>Idle</v>
      </c>
      <c r="O6011" s="3" t="str">
        <f t="shared" si="1127"/>
        <v>Idle</v>
      </c>
      <c r="P6011" s="2">
        <f t="shared" si="1120"/>
        <v>0</v>
      </c>
      <c r="Q6011" s="2">
        <f t="shared" si="1121"/>
        <v>0</v>
      </c>
      <c r="R6011" s="2">
        <f t="shared" si="1122"/>
        <v>0</v>
      </c>
      <c r="S6011" s="2">
        <f t="shared" si="1123"/>
        <v>0</v>
      </c>
      <c r="T6011" s="2">
        <f t="shared" si="1124"/>
        <v>0</v>
      </c>
      <c r="U6011" s="2">
        <f>IF(O6011="Reg", R6011 * Inputs!$B$7, 0)</f>
        <v>0</v>
      </c>
      <c r="V6011" s="2">
        <f>MAX(F6011 + P6011*Inputs!$B$15 - (Q6011/Inputs!$B$16) - U6011, 0)</f>
        <v>340</v>
      </c>
    </row>
    <row r="6012" spans="1:22" x14ac:dyDescent="0.3">
      <c r="A6012" s="1">
        <v>46273.416666666657</v>
      </c>
      <c r="B6012" s="2">
        <v>6.8520661268756076</v>
      </c>
      <c r="C6012" s="2">
        <v>4.6919611364744487</v>
      </c>
      <c r="D6012" s="2">
        <f t="shared" si="1116"/>
        <v>31.293214431538306</v>
      </c>
      <c r="E6012" s="2">
        <f t="shared" si="1117"/>
        <v>33.358083415985675</v>
      </c>
      <c r="F6012" s="2">
        <f t="shared" si="1125"/>
        <v>340</v>
      </c>
      <c r="G6012" s="2">
        <f t="shared" si="1126"/>
        <v>0</v>
      </c>
      <c r="H6012" s="2">
        <f>MIN(Inputs!$B$2, (Inputs!$B$14 - F6012)/Inputs!$B$15)</f>
        <v>0</v>
      </c>
      <c r="I6012" s="2">
        <f>MAX(MIN(Inputs!$B$2, F6012*Inputs!$B$16, Inputs!$B$14*Inputs!$B$4 - G6012), 0)</f>
        <v>170</v>
      </c>
      <c r="J6012" s="2">
        <f>MAX(MIN(Inputs!$B$2, F6012*Inputs!$B$16, (Inputs!$B$14-F6012)/Inputs!$B$15)*Inputs!$B$9, 0)</f>
        <v>0</v>
      </c>
      <c r="K6012" s="2">
        <f>MAX(E6012*Inputs!$B$5 - B6012 - Inputs!$B$8, 0) * H6012</f>
        <v>0</v>
      </c>
      <c r="L6012" s="2">
        <f>IF(B6012 &gt;= D6012*Inputs!$B$10, MAX(B6012 - E6012/Inputs!$B$5 - Inputs!$B$8, 0) * I6012, 0)</f>
        <v>0</v>
      </c>
      <c r="M6012" s="2">
        <f t="shared" si="1118"/>
        <v>0</v>
      </c>
      <c r="N6012" s="3" t="str">
        <f t="shared" si="1119"/>
        <v>Idle</v>
      </c>
      <c r="O6012" s="3" t="str">
        <f t="shared" si="1127"/>
        <v>Idle</v>
      </c>
      <c r="P6012" s="2">
        <f t="shared" si="1120"/>
        <v>0</v>
      </c>
      <c r="Q6012" s="2">
        <f t="shared" si="1121"/>
        <v>0</v>
      </c>
      <c r="R6012" s="2">
        <f t="shared" si="1122"/>
        <v>0</v>
      </c>
      <c r="S6012" s="2">
        <f t="shared" si="1123"/>
        <v>0</v>
      </c>
      <c r="T6012" s="2">
        <f t="shared" si="1124"/>
        <v>0</v>
      </c>
      <c r="U6012" s="2">
        <f>IF(O6012="Reg", R6012 * Inputs!$B$7, 0)</f>
        <v>0</v>
      </c>
      <c r="V6012" s="2">
        <f>MAX(F6012 + P6012*Inputs!$B$15 - (Q6012/Inputs!$B$16) - U6012, 0)</f>
        <v>340</v>
      </c>
    </row>
    <row r="6013" spans="1:22" x14ac:dyDescent="0.3">
      <c r="A6013" s="1">
        <v>46273.458333333343</v>
      </c>
      <c r="B6013" s="2">
        <v>21.317519911793759</v>
      </c>
      <c r="C6013" s="2">
        <v>9.3730037554672503</v>
      </c>
      <c r="D6013" s="2">
        <f t="shared" si="1116"/>
        <v>31.293214431538306</v>
      </c>
      <c r="E6013" s="2">
        <f t="shared" si="1117"/>
        <v>43.626525860726929</v>
      </c>
      <c r="F6013" s="2">
        <f t="shared" si="1125"/>
        <v>340</v>
      </c>
      <c r="G6013" s="2">
        <f t="shared" si="1126"/>
        <v>0</v>
      </c>
      <c r="H6013" s="2">
        <f>MIN(Inputs!$B$2, (Inputs!$B$14 - F6013)/Inputs!$B$15)</f>
        <v>0</v>
      </c>
      <c r="I6013" s="2">
        <f>MAX(MIN(Inputs!$B$2, F6013*Inputs!$B$16, Inputs!$B$14*Inputs!$B$4 - G6013), 0)</f>
        <v>170</v>
      </c>
      <c r="J6013" s="2">
        <f>MAX(MIN(Inputs!$B$2, F6013*Inputs!$B$16, (Inputs!$B$14-F6013)/Inputs!$B$15)*Inputs!$B$9, 0)</f>
        <v>0</v>
      </c>
      <c r="K6013" s="2">
        <f>MAX(E6013*Inputs!$B$5 - B6013 - Inputs!$B$8, 0) * H6013</f>
        <v>0</v>
      </c>
      <c r="L6013" s="2">
        <f>IF(B6013 &gt;= D6013*Inputs!$B$10, MAX(B6013 - E6013/Inputs!$B$5 - Inputs!$B$8, 0) * I6013, 0)</f>
        <v>0</v>
      </c>
      <c r="M6013" s="2">
        <f t="shared" si="1118"/>
        <v>0</v>
      </c>
      <c r="N6013" s="3" t="str">
        <f t="shared" si="1119"/>
        <v>Idle</v>
      </c>
      <c r="O6013" s="3" t="str">
        <f t="shared" si="1127"/>
        <v>Idle</v>
      </c>
      <c r="P6013" s="2">
        <f t="shared" si="1120"/>
        <v>0</v>
      </c>
      <c r="Q6013" s="2">
        <f t="shared" si="1121"/>
        <v>0</v>
      </c>
      <c r="R6013" s="2">
        <f t="shared" si="1122"/>
        <v>0</v>
      </c>
      <c r="S6013" s="2">
        <f t="shared" si="1123"/>
        <v>0</v>
      </c>
      <c r="T6013" s="2">
        <f t="shared" si="1124"/>
        <v>0</v>
      </c>
      <c r="U6013" s="2">
        <f>IF(O6013="Reg", R6013 * Inputs!$B$7, 0)</f>
        <v>0</v>
      </c>
      <c r="V6013" s="2">
        <f>MAX(F6013 + P6013*Inputs!$B$15 - (Q6013/Inputs!$B$16) - U6013, 0)</f>
        <v>340</v>
      </c>
    </row>
    <row r="6014" spans="1:22" x14ac:dyDescent="0.3">
      <c r="A6014" s="1">
        <v>46273.5</v>
      </c>
      <c r="B6014" s="2">
        <v>20.255363183209081</v>
      </c>
      <c r="C6014" s="2">
        <v>14.90628670175634</v>
      </c>
      <c r="D6014" s="2">
        <f t="shared" si="1116"/>
        <v>31.293214431538306</v>
      </c>
      <c r="E6014" s="2">
        <f t="shared" si="1117"/>
        <v>50.52831164652244</v>
      </c>
      <c r="F6014" s="2">
        <f t="shared" si="1125"/>
        <v>340</v>
      </c>
      <c r="G6014" s="2">
        <f t="shared" si="1126"/>
        <v>0</v>
      </c>
      <c r="H6014" s="2">
        <f>MIN(Inputs!$B$2, (Inputs!$B$14 - F6014)/Inputs!$B$15)</f>
        <v>0</v>
      </c>
      <c r="I6014" s="2">
        <f>MAX(MIN(Inputs!$B$2, F6014*Inputs!$B$16, Inputs!$B$14*Inputs!$B$4 - G6014), 0)</f>
        <v>170</v>
      </c>
      <c r="J6014" s="2">
        <f>MAX(MIN(Inputs!$B$2, F6014*Inputs!$B$16, (Inputs!$B$14-F6014)/Inputs!$B$15)*Inputs!$B$9, 0)</f>
        <v>0</v>
      </c>
      <c r="K6014" s="2">
        <f>MAX(E6014*Inputs!$B$5 - B6014 - Inputs!$B$8, 0) * H6014</f>
        <v>0</v>
      </c>
      <c r="L6014" s="2">
        <f>IF(B6014 &gt;= D6014*Inputs!$B$10, MAX(B6014 - E6014/Inputs!$B$5 - Inputs!$B$8, 0) * I6014, 0)</f>
        <v>0</v>
      </c>
      <c r="M6014" s="2">
        <f t="shared" si="1118"/>
        <v>0</v>
      </c>
      <c r="N6014" s="3" t="str">
        <f t="shared" si="1119"/>
        <v>Idle</v>
      </c>
      <c r="O6014" s="3" t="str">
        <f t="shared" si="1127"/>
        <v>Idle</v>
      </c>
      <c r="P6014" s="2">
        <f t="shared" si="1120"/>
        <v>0</v>
      </c>
      <c r="Q6014" s="2">
        <f t="shared" si="1121"/>
        <v>0</v>
      </c>
      <c r="R6014" s="2">
        <f t="shared" si="1122"/>
        <v>0</v>
      </c>
      <c r="S6014" s="2">
        <f t="shared" si="1123"/>
        <v>0</v>
      </c>
      <c r="T6014" s="2">
        <f t="shared" si="1124"/>
        <v>0</v>
      </c>
      <c r="U6014" s="2">
        <f>IF(O6014="Reg", R6014 * Inputs!$B$7, 0)</f>
        <v>0</v>
      </c>
      <c r="V6014" s="2">
        <f>MAX(F6014 + P6014*Inputs!$B$15 - (Q6014/Inputs!$B$16) - U6014, 0)</f>
        <v>340</v>
      </c>
    </row>
    <row r="6015" spans="1:22" x14ac:dyDescent="0.3">
      <c r="A6015" s="1">
        <v>46273.541666666657</v>
      </c>
      <c r="B6015" s="2">
        <v>41.354726826986543</v>
      </c>
      <c r="C6015" s="2">
        <v>3.4598655153485809</v>
      </c>
      <c r="D6015" s="2">
        <f t="shared" si="1116"/>
        <v>31.293214431538306</v>
      </c>
      <c r="E6015" s="2">
        <f t="shared" si="1117"/>
        <v>58.93372042105517</v>
      </c>
      <c r="F6015" s="2">
        <f t="shared" si="1125"/>
        <v>340</v>
      </c>
      <c r="G6015" s="2">
        <f t="shared" si="1126"/>
        <v>0</v>
      </c>
      <c r="H6015" s="2">
        <f>MIN(Inputs!$B$2, (Inputs!$B$14 - F6015)/Inputs!$B$15)</f>
        <v>0</v>
      </c>
      <c r="I6015" s="2">
        <f>MAX(MIN(Inputs!$B$2, F6015*Inputs!$B$16, Inputs!$B$14*Inputs!$B$4 - G6015), 0)</f>
        <v>170</v>
      </c>
      <c r="J6015" s="2">
        <f>MAX(MIN(Inputs!$B$2, F6015*Inputs!$B$16, (Inputs!$B$14-F6015)/Inputs!$B$15)*Inputs!$B$9, 0)</f>
        <v>0</v>
      </c>
      <c r="K6015" s="2">
        <f>MAX(E6015*Inputs!$B$5 - B6015 - Inputs!$B$8, 0) * H6015</f>
        <v>0</v>
      </c>
      <c r="L6015" s="2">
        <f>IF(B6015 &gt;= D6015*Inputs!$B$10, MAX(B6015 - E6015/Inputs!$B$5 - Inputs!$B$8, 0) * I6015, 0)</f>
        <v>0</v>
      </c>
      <c r="M6015" s="2">
        <f t="shared" si="1118"/>
        <v>0</v>
      </c>
      <c r="N6015" s="3" t="str">
        <f t="shared" si="1119"/>
        <v>Idle</v>
      </c>
      <c r="O6015" s="3" t="str">
        <f t="shared" si="1127"/>
        <v>Idle</v>
      </c>
      <c r="P6015" s="2">
        <f t="shared" si="1120"/>
        <v>0</v>
      </c>
      <c r="Q6015" s="2">
        <f t="shared" si="1121"/>
        <v>0</v>
      </c>
      <c r="R6015" s="2">
        <f t="shared" si="1122"/>
        <v>0</v>
      </c>
      <c r="S6015" s="2">
        <f t="shared" si="1123"/>
        <v>0</v>
      </c>
      <c r="T6015" s="2">
        <f t="shared" si="1124"/>
        <v>0</v>
      </c>
      <c r="U6015" s="2">
        <f>IF(O6015="Reg", R6015 * Inputs!$B$7, 0)</f>
        <v>0</v>
      </c>
      <c r="V6015" s="2">
        <f>MAX(F6015 + P6015*Inputs!$B$15 - (Q6015/Inputs!$B$16) - U6015, 0)</f>
        <v>340</v>
      </c>
    </row>
    <row r="6016" spans="1:22" x14ac:dyDescent="0.3">
      <c r="A6016" s="1">
        <v>46273.583333333343</v>
      </c>
      <c r="B6016" s="2">
        <v>55.301331117679482</v>
      </c>
      <c r="C6016" s="2">
        <v>10.122552434205479</v>
      </c>
      <c r="D6016" s="2">
        <f t="shared" si="1116"/>
        <v>31.293214431538306</v>
      </c>
      <c r="E6016" s="2">
        <f t="shared" si="1117"/>
        <v>63.469454699566739</v>
      </c>
      <c r="F6016" s="2">
        <f t="shared" si="1125"/>
        <v>340</v>
      </c>
      <c r="G6016" s="2">
        <f t="shared" si="1126"/>
        <v>0</v>
      </c>
      <c r="H6016" s="2">
        <f>MIN(Inputs!$B$2, (Inputs!$B$14 - F6016)/Inputs!$B$15)</f>
        <v>0</v>
      </c>
      <c r="I6016" s="2">
        <f>MAX(MIN(Inputs!$B$2, F6016*Inputs!$B$16, Inputs!$B$14*Inputs!$B$4 - G6016), 0)</f>
        <v>170</v>
      </c>
      <c r="J6016" s="2">
        <f>MAX(MIN(Inputs!$B$2, F6016*Inputs!$B$16, (Inputs!$B$14-F6016)/Inputs!$B$15)*Inputs!$B$9, 0)</f>
        <v>0</v>
      </c>
      <c r="K6016" s="2">
        <f>MAX(E6016*Inputs!$B$5 - B6016 - Inputs!$B$8, 0) * H6016</f>
        <v>0</v>
      </c>
      <c r="L6016" s="2">
        <f>IF(B6016 &gt;= D6016*Inputs!$B$10, MAX(B6016 - E6016/Inputs!$B$5 - Inputs!$B$8, 0) * I6016, 0)</f>
        <v>0</v>
      </c>
      <c r="M6016" s="2">
        <f t="shared" si="1118"/>
        <v>0</v>
      </c>
      <c r="N6016" s="3" t="str">
        <f t="shared" si="1119"/>
        <v>Idle</v>
      </c>
      <c r="O6016" s="3" t="str">
        <f t="shared" si="1127"/>
        <v>Idle</v>
      </c>
      <c r="P6016" s="2">
        <f t="shared" si="1120"/>
        <v>0</v>
      </c>
      <c r="Q6016" s="2">
        <f t="shared" si="1121"/>
        <v>0</v>
      </c>
      <c r="R6016" s="2">
        <f t="shared" si="1122"/>
        <v>0</v>
      </c>
      <c r="S6016" s="2">
        <f t="shared" si="1123"/>
        <v>0</v>
      </c>
      <c r="T6016" s="2">
        <f t="shared" si="1124"/>
        <v>0</v>
      </c>
      <c r="U6016" s="2">
        <f>IF(O6016="Reg", R6016 * Inputs!$B$7, 0)</f>
        <v>0</v>
      </c>
      <c r="V6016" s="2">
        <f>MAX(F6016 + P6016*Inputs!$B$15 - (Q6016/Inputs!$B$16) - U6016, 0)</f>
        <v>340</v>
      </c>
    </row>
    <row r="6017" spans="1:22" x14ac:dyDescent="0.3">
      <c r="A6017" s="1">
        <v>46273.625</v>
      </c>
      <c r="B6017" s="2">
        <v>55.067493329369611</v>
      </c>
      <c r="C6017" s="2">
        <v>21.27486310736726</v>
      </c>
      <c r="D6017" s="2">
        <f t="shared" si="1116"/>
        <v>31.293214431538306</v>
      </c>
      <c r="E6017" s="2">
        <f t="shared" si="1117"/>
        <v>65.644156783281431</v>
      </c>
      <c r="F6017" s="2">
        <f t="shared" si="1125"/>
        <v>340</v>
      </c>
      <c r="G6017" s="2">
        <f t="shared" si="1126"/>
        <v>0</v>
      </c>
      <c r="H6017" s="2">
        <f>MIN(Inputs!$B$2, (Inputs!$B$14 - F6017)/Inputs!$B$15)</f>
        <v>0</v>
      </c>
      <c r="I6017" s="2">
        <f>MAX(MIN(Inputs!$B$2, F6017*Inputs!$B$16, Inputs!$B$14*Inputs!$B$4 - G6017), 0)</f>
        <v>170</v>
      </c>
      <c r="J6017" s="2">
        <f>MAX(MIN(Inputs!$B$2, F6017*Inputs!$B$16, (Inputs!$B$14-F6017)/Inputs!$B$15)*Inputs!$B$9, 0)</f>
        <v>0</v>
      </c>
      <c r="K6017" s="2">
        <f>MAX(E6017*Inputs!$B$5 - B6017 - Inputs!$B$8, 0) * H6017</f>
        <v>0</v>
      </c>
      <c r="L6017" s="2">
        <f>IF(B6017 &gt;= D6017*Inputs!$B$10, MAX(B6017 - E6017/Inputs!$B$5 - Inputs!$B$8, 0) * I6017, 0)</f>
        <v>0</v>
      </c>
      <c r="M6017" s="2">
        <f t="shared" si="1118"/>
        <v>0</v>
      </c>
      <c r="N6017" s="3" t="str">
        <f t="shared" si="1119"/>
        <v>Idle</v>
      </c>
      <c r="O6017" s="3" t="str">
        <f t="shared" si="1127"/>
        <v>Idle</v>
      </c>
      <c r="P6017" s="2">
        <f t="shared" si="1120"/>
        <v>0</v>
      </c>
      <c r="Q6017" s="2">
        <f t="shared" si="1121"/>
        <v>0</v>
      </c>
      <c r="R6017" s="2">
        <f t="shared" si="1122"/>
        <v>0</v>
      </c>
      <c r="S6017" s="2">
        <f t="shared" si="1123"/>
        <v>0</v>
      </c>
      <c r="T6017" s="2">
        <f t="shared" si="1124"/>
        <v>0</v>
      </c>
      <c r="U6017" s="2">
        <f>IF(O6017="Reg", R6017 * Inputs!$B$7, 0)</f>
        <v>0</v>
      </c>
      <c r="V6017" s="2">
        <f>MAX(F6017 + P6017*Inputs!$B$15 - (Q6017/Inputs!$B$16) - U6017, 0)</f>
        <v>340</v>
      </c>
    </row>
    <row r="6018" spans="1:22" x14ac:dyDescent="0.3">
      <c r="A6018" s="1">
        <v>46273.666666666657</v>
      </c>
      <c r="B6018" s="2">
        <v>68.462720795323065</v>
      </c>
      <c r="C6018" s="2">
        <v>5.3550035285191324</v>
      </c>
      <c r="D6018" s="2">
        <f t="shared" ref="D6018:D6081" si="1128">AVERAGEIFS(B:B, A:A, "&gt;="&amp;INT(A6018), A:A, "&lt;"&amp;INT(A6018)+1)</f>
        <v>31.293214431538306</v>
      </c>
      <c r="E6018" s="2">
        <f t="shared" ref="E6018:E6081" si="1129">AVERAGE(B6018:B6023)</f>
        <v>66.150039529750003</v>
      </c>
      <c r="F6018" s="2">
        <f t="shared" si="1125"/>
        <v>340</v>
      </c>
      <c r="G6018" s="2">
        <f t="shared" si="1126"/>
        <v>0</v>
      </c>
      <c r="H6018" s="2">
        <f>MIN(Inputs!$B$2, (Inputs!$B$14 - F6018)/Inputs!$B$15)</f>
        <v>0</v>
      </c>
      <c r="I6018" s="2">
        <f>MAX(MIN(Inputs!$B$2, F6018*Inputs!$B$16, Inputs!$B$14*Inputs!$B$4 - G6018), 0)</f>
        <v>170</v>
      </c>
      <c r="J6018" s="2">
        <f>MAX(MIN(Inputs!$B$2, F6018*Inputs!$B$16, (Inputs!$B$14-F6018)/Inputs!$B$15)*Inputs!$B$9, 0)</f>
        <v>0</v>
      </c>
      <c r="K6018" s="2">
        <f>MAX(E6018*Inputs!$B$5 - B6018 - Inputs!$B$8, 0) * H6018</f>
        <v>0</v>
      </c>
      <c r="L6018" s="2">
        <f>IF(B6018 &gt;= D6018*Inputs!$B$10, MAX(B6018 - E6018/Inputs!$B$5 - Inputs!$B$8, 0) * I6018, 0)</f>
        <v>0</v>
      </c>
      <c r="M6018" s="2">
        <f t="shared" ref="M6018:M6081" si="1130">C6018 * J6018</f>
        <v>0</v>
      </c>
      <c r="N6018" s="3" t="str">
        <f t="shared" ref="N6018:N6081" si="1131">IF(MAX(K6018, L6018, M6018)&lt;=0, "Idle", IF(AND(M6018&gt;=K6018, M6018&gt;=L6018), "Reg", IF(L6018&gt;=K6018, "Discharge", "Charge")))</f>
        <v>Idle</v>
      </c>
      <c r="O6018" s="3" t="str">
        <f t="shared" si="1127"/>
        <v>Idle</v>
      </c>
      <c r="P6018" s="2">
        <f t="shared" ref="P6018:P6081" si="1132">IF(O6018="Charge", H6018, 0)</f>
        <v>0</v>
      </c>
      <c r="Q6018" s="2">
        <f t="shared" ref="Q6018:Q6081" si="1133">IF(O6018="Discharge", I6018, 0)</f>
        <v>0</v>
      </c>
      <c r="R6018" s="2">
        <f t="shared" ref="R6018:R6081" si="1134">IF(O6018="Reg", J6018, 0)</f>
        <v>0</v>
      </c>
      <c r="S6018" s="2">
        <f t="shared" ref="S6018:S6081" si="1135">(Q6018 - P6018) * B6018</f>
        <v>0</v>
      </c>
      <c r="T6018" s="2">
        <f t="shared" ref="T6018:T6081" si="1136">R6018 * C6018</f>
        <v>0</v>
      </c>
      <c r="U6018" s="2">
        <f>IF(O6018="Reg", R6018 * Inputs!$B$7, 0)</f>
        <v>0</v>
      </c>
      <c r="V6018" s="2">
        <f>MAX(F6018 + P6018*Inputs!$B$15 - (Q6018/Inputs!$B$16) - U6018, 0)</f>
        <v>340</v>
      </c>
    </row>
    <row r="6019" spans="1:22" x14ac:dyDescent="0.3">
      <c r="A6019" s="1">
        <v>46273.708333333343</v>
      </c>
      <c r="B6019" s="2">
        <v>62.728234626566852</v>
      </c>
      <c r="C6019" s="2">
        <v>3.7547383434658839</v>
      </c>
      <c r="D6019" s="2">
        <f t="shared" si="1128"/>
        <v>31.293214431538306</v>
      </c>
      <c r="E6019" s="2">
        <f t="shared" si="1129"/>
        <v>62.690472736249681</v>
      </c>
      <c r="F6019" s="2">
        <f t="shared" ref="F6019:F6082" si="1137">V6018</f>
        <v>340</v>
      </c>
      <c r="G6019" s="2">
        <f t="shared" ref="G6019:G6082" si="1138">IF(INT(A6019)=INT(A6018), G6018 + Q6018, 0)</f>
        <v>0</v>
      </c>
      <c r="H6019" s="2">
        <f>MIN(Inputs!$B$2, (Inputs!$B$14 - F6019)/Inputs!$B$15)</f>
        <v>0</v>
      </c>
      <c r="I6019" s="2">
        <f>MAX(MIN(Inputs!$B$2, F6019*Inputs!$B$16, Inputs!$B$14*Inputs!$B$4 - G6019), 0)</f>
        <v>170</v>
      </c>
      <c r="J6019" s="2">
        <f>MAX(MIN(Inputs!$B$2, F6019*Inputs!$B$16, (Inputs!$B$14-F6019)/Inputs!$B$15)*Inputs!$B$9, 0)</f>
        <v>0</v>
      </c>
      <c r="K6019" s="2">
        <f>MAX(E6019*Inputs!$B$5 - B6019 - Inputs!$B$8, 0) * H6019</f>
        <v>0</v>
      </c>
      <c r="L6019" s="2">
        <f>IF(B6019 &gt;= D6019*Inputs!$B$10, MAX(B6019 - E6019/Inputs!$B$5 - Inputs!$B$8, 0) * I6019, 0)</f>
        <v>0</v>
      </c>
      <c r="M6019" s="2">
        <f t="shared" si="1130"/>
        <v>0</v>
      </c>
      <c r="N6019" s="3" t="str">
        <f t="shared" si="1131"/>
        <v>Idle</v>
      </c>
      <c r="O6019" s="3" t="str">
        <f t="shared" si="1127"/>
        <v>Idle</v>
      </c>
      <c r="P6019" s="2">
        <f t="shared" si="1132"/>
        <v>0</v>
      </c>
      <c r="Q6019" s="2">
        <f t="shared" si="1133"/>
        <v>0</v>
      </c>
      <c r="R6019" s="2">
        <f t="shared" si="1134"/>
        <v>0</v>
      </c>
      <c r="S6019" s="2">
        <f t="shared" si="1135"/>
        <v>0</v>
      </c>
      <c r="T6019" s="2">
        <f t="shared" si="1136"/>
        <v>0</v>
      </c>
      <c r="U6019" s="2">
        <f>IF(O6019="Reg", R6019 * Inputs!$B$7, 0)</f>
        <v>0</v>
      </c>
      <c r="V6019" s="2">
        <f>MAX(F6019 + P6019*Inputs!$B$15 - (Q6019/Inputs!$B$16) - U6019, 0)</f>
        <v>340</v>
      </c>
    </row>
    <row r="6020" spans="1:22" x14ac:dyDescent="0.3">
      <c r="A6020" s="1">
        <v>46273.75</v>
      </c>
      <c r="B6020" s="2">
        <v>70.687815830405512</v>
      </c>
      <c r="C6020" s="2">
        <v>40.506732348010793</v>
      </c>
      <c r="D6020" s="2">
        <f t="shared" si="1128"/>
        <v>31.293214431538306</v>
      </c>
      <c r="E6020" s="2">
        <f t="shared" si="1129"/>
        <v>58.949513178374239</v>
      </c>
      <c r="F6020" s="2">
        <f t="shared" si="1137"/>
        <v>340</v>
      </c>
      <c r="G6020" s="2">
        <f t="shared" si="1138"/>
        <v>0</v>
      </c>
      <c r="H6020" s="2">
        <f>MIN(Inputs!$B$2, (Inputs!$B$14 - F6020)/Inputs!$B$15)</f>
        <v>0</v>
      </c>
      <c r="I6020" s="2">
        <f>MAX(MIN(Inputs!$B$2, F6020*Inputs!$B$16, Inputs!$B$14*Inputs!$B$4 - G6020), 0)</f>
        <v>170</v>
      </c>
      <c r="J6020" s="2">
        <f>MAX(MIN(Inputs!$B$2, F6020*Inputs!$B$16, (Inputs!$B$14-F6020)/Inputs!$B$15)*Inputs!$B$9, 0)</f>
        <v>0</v>
      </c>
      <c r="K6020" s="2">
        <f>MAX(E6020*Inputs!$B$5 - B6020 - Inputs!$B$8, 0) * H6020</f>
        <v>0</v>
      </c>
      <c r="L6020" s="2">
        <f>IF(B6020 &gt;= D6020*Inputs!$B$10, MAX(B6020 - E6020/Inputs!$B$5 - Inputs!$B$8, 0) * I6020, 0)</f>
        <v>0</v>
      </c>
      <c r="M6020" s="2">
        <f t="shared" si="1130"/>
        <v>0</v>
      </c>
      <c r="N6020" s="3" t="str">
        <f t="shared" si="1131"/>
        <v>Idle</v>
      </c>
      <c r="O6020" s="3" t="str">
        <f t="shared" ref="O6020:O6083" si="1139">IF(O6019&lt;&gt;O6018, O6019, N6020)</f>
        <v>Idle</v>
      </c>
      <c r="P6020" s="2">
        <f t="shared" si="1132"/>
        <v>0</v>
      </c>
      <c r="Q6020" s="2">
        <f t="shared" si="1133"/>
        <v>0</v>
      </c>
      <c r="R6020" s="2">
        <f t="shared" si="1134"/>
        <v>0</v>
      </c>
      <c r="S6020" s="2">
        <f t="shared" si="1135"/>
        <v>0</v>
      </c>
      <c r="T6020" s="2">
        <f t="shared" si="1136"/>
        <v>0</v>
      </c>
      <c r="U6020" s="2">
        <f>IF(O6020="Reg", R6020 * Inputs!$B$7, 0)</f>
        <v>0</v>
      </c>
      <c r="V6020" s="2">
        <f>MAX(F6020 + P6020*Inputs!$B$15 - (Q6020/Inputs!$B$16) - U6020, 0)</f>
        <v>340</v>
      </c>
    </row>
    <row r="6021" spans="1:22" x14ac:dyDescent="0.3">
      <c r="A6021" s="1">
        <v>46273.791666666657</v>
      </c>
      <c r="B6021" s="2">
        <v>68.569132498055922</v>
      </c>
      <c r="C6021" s="2">
        <v>11.322093080317829</v>
      </c>
      <c r="D6021" s="2">
        <f t="shared" si="1128"/>
        <v>31.293214431538306</v>
      </c>
      <c r="E6021" s="2">
        <f t="shared" si="1129"/>
        <v>51.217065863518663</v>
      </c>
      <c r="F6021" s="2">
        <f t="shared" si="1137"/>
        <v>340</v>
      </c>
      <c r="G6021" s="2">
        <f t="shared" si="1138"/>
        <v>0</v>
      </c>
      <c r="H6021" s="2">
        <f>MIN(Inputs!$B$2, (Inputs!$B$14 - F6021)/Inputs!$B$15)</f>
        <v>0</v>
      </c>
      <c r="I6021" s="2">
        <f>MAX(MIN(Inputs!$B$2, F6021*Inputs!$B$16, Inputs!$B$14*Inputs!$B$4 - G6021), 0)</f>
        <v>170</v>
      </c>
      <c r="J6021" s="2">
        <f>MAX(MIN(Inputs!$B$2, F6021*Inputs!$B$16, (Inputs!$B$14-F6021)/Inputs!$B$15)*Inputs!$B$9, 0)</f>
        <v>0</v>
      </c>
      <c r="K6021" s="2">
        <f>MAX(E6021*Inputs!$B$5 - B6021 - Inputs!$B$8, 0) * H6021</f>
        <v>0</v>
      </c>
      <c r="L6021" s="2">
        <f>IF(B6021 &gt;= D6021*Inputs!$B$10, MAX(B6021 - E6021/Inputs!$B$5 - Inputs!$B$8, 0) * I6021, 0)</f>
        <v>0</v>
      </c>
      <c r="M6021" s="2">
        <f t="shared" si="1130"/>
        <v>0</v>
      </c>
      <c r="N6021" s="3" t="str">
        <f t="shared" si="1131"/>
        <v>Idle</v>
      </c>
      <c r="O6021" s="3" t="str">
        <f t="shared" si="1139"/>
        <v>Idle</v>
      </c>
      <c r="P6021" s="2">
        <f t="shared" si="1132"/>
        <v>0</v>
      </c>
      <c r="Q6021" s="2">
        <f t="shared" si="1133"/>
        <v>0</v>
      </c>
      <c r="R6021" s="2">
        <f t="shared" si="1134"/>
        <v>0</v>
      </c>
      <c r="S6021" s="2">
        <f t="shared" si="1135"/>
        <v>0</v>
      </c>
      <c r="T6021" s="2">
        <f t="shared" si="1136"/>
        <v>0</v>
      </c>
      <c r="U6021" s="2">
        <f>IF(O6021="Reg", R6021 * Inputs!$B$7, 0)</f>
        <v>0</v>
      </c>
      <c r="V6021" s="2">
        <f>MAX(F6021 + P6021*Inputs!$B$15 - (Q6021/Inputs!$B$16) - U6021, 0)</f>
        <v>340</v>
      </c>
    </row>
    <row r="6022" spans="1:22" x14ac:dyDescent="0.3">
      <c r="A6022" s="1">
        <v>46273.833333333343</v>
      </c>
      <c r="B6022" s="2">
        <v>68.349543619967619</v>
      </c>
      <c r="C6022" s="2">
        <v>8.4893172884467916</v>
      </c>
      <c r="D6022" s="2">
        <f t="shared" si="1128"/>
        <v>31.293214431538306</v>
      </c>
      <c r="E6022" s="2">
        <f t="shared" si="1129"/>
        <v>43.560108458512296</v>
      </c>
      <c r="F6022" s="2">
        <f t="shared" si="1137"/>
        <v>340</v>
      </c>
      <c r="G6022" s="2">
        <f t="shared" si="1138"/>
        <v>0</v>
      </c>
      <c r="H6022" s="2">
        <f>MIN(Inputs!$B$2, (Inputs!$B$14 - F6022)/Inputs!$B$15)</f>
        <v>0</v>
      </c>
      <c r="I6022" s="2">
        <f>MAX(MIN(Inputs!$B$2, F6022*Inputs!$B$16, Inputs!$B$14*Inputs!$B$4 - G6022), 0)</f>
        <v>170</v>
      </c>
      <c r="J6022" s="2">
        <f>MAX(MIN(Inputs!$B$2, F6022*Inputs!$B$16, (Inputs!$B$14-F6022)/Inputs!$B$15)*Inputs!$B$9, 0)</f>
        <v>0</v>
      </c>
      <c r="K6022" s="2">
        <f>MAX(E6022*Inputs!$B$5 - B6022 - Inputs!$B$8, 0) * H6022</f>
        <v>0</v>
      </c>
      <c r="L6022" s="2">
        <f>IF(B6022 &gt;= D6022*Inputs!$B$10, MAX(B6022 - E6022/Inputs!$B$5 - Inputs!$B$8, 0) * I6022, 0)</f>
        <v>0</v>
      </c>
      <c r="M6022" s="2">
        <f t="shared" si="1130"/>
        <v>0</v>
      </c>
      <c r="N6022" s="3" t="str">
        <f t="shared" si="1131"/>
        <v>Idle</v>
      </c>
      <c r="O6022" s="3" t="str">
        <f t="shared" si="1139"/>
        <v>Idle</v>
      </c>
      <c r="P6022" s="2">
        <f t="shared" si="1132"/>
        <v>0</v>
      </c>
      <c r="Q6022" s="2">
        <f t="shared" si="1133"/>
        <v>0</v>
      </c>
      <c r="R6022" s="2">
        <f t="shared" si="1134"/>
        <v>0</v>
      </c>
      <c r="S6022" s="2">
        <f t="shared" si="1135"/>
        <v>0</v>
      </c>
      <c r="T6022" s="2">
        <f t="shared" si="1136"/>
        <v>0</v>
      </c>
      <c r="U6022" s="2">
        <f>IF(O6022="Reg", R6022 * Inputs!$B$7, 0)</f>
        <v>0</v>
      </c>
      <c r="V6022" s="2">
        <f>MAX(F6022 + P6022*Inputs!$B$15 - (Q6022/Inputs!$B$16) - U6022, 0)</f>
        <v>340</v>
      </c>
    </row>
    <row r="6023" spans="1:22" x14ac:dyDescent="0.3">
      <c r="A6023" s="1">
        <v>46273.875</v>
      </c>
      <c r="B6023" s="2">
        <v>58.102789808181079</v>
      </c>
      <c r="C6023" s="2">
        <v>2.463339129078165</v>
      </c>
      <c r="D6023" s="2">
        <f t="shared" si="1128"/>
        <v>31.293214431538306</v>
      </c>
      <c r="E6023" s="2">
        <f t="shared" si="1129"/>
        <v>33.803170926130612</v>
      </c>
      <c r="F6023" s="2">
        <f t="shared" si="1137"/>
        <v>340</v>
      </c>
      <c r="G6023" s="2">
        <f t="shared" si="1138"/>
        <v>0</v>
      </c>
      <c r="H6023" s="2">
        <f>MIN(Inputs!$B$2, (Inputs!$B$14 - F6023)/Inputs!$B$15)</f>
        <v>0</v>
      </c>
      <c r="I6023" s="2">
        <f>MAX(MIN(Inputs!$B$2, F6023*Inputs!$B$16, Inputs!$B$14*Inputs!$B$4 - G6023), 0)</f>
        <v>170</v>
      </c>
      <c r="J6023" s="2">
        <f>MAX(MIN(Inputs!$B$2, F6023*Inputs!$B$16, (Inputs!$B$14-F6023)/Inputs!$B$15)*Inputs!$B$9, 0)</f>
        <v>0</v>
      </c>
      <c r="K6023" s="2">
        <f>MAX(E6023*Inputs!$B$5 - B6023 - Inputs!$B$8, 0) * H6023</f>
        <v>0</v>
      </c>
      <c r="L6023" s="2">
        <f>IF(B6023 &gt;= D6023*Inputs!$B$10, MAX(B6023 - E6023/Inputs!$B$5 - Inputs!$B$8, 0) * I6023, 0)</f>
        <v>0</v>
      </c>
      <c r="M6023" s="2">
        <f t="shared" si="1130"/>
        <v>0</v>
      </c>
      <c r="N6023" s="3" t="str">
        <f t="shared" si="1131"/>
        <v>Idle</v>
      </c>
      <c r="O6023" s="3" t="str">
        <f t="shared" si="1139"/>
        <v>Idle</v>
      </c>
      <c r="P6023" s="2">
        <f t="shared" si="1132"/>
        <v>0</v>
      </c>
      <c r="Q6023" s="2">
        <f t="shared" si="1133"/>
        <v>0</v>
      </c>
      <c r="R6023" s="2">
        <f t="shared" si="1134"/>
        <v>0</v>
      </c>
      <c r="S6023" s="2">
        <f t="shared" si="1135"/>
        <v>0</v>
      </c>
      <c r="T6023" s="2">
        <f t="shared" si="1136"/>
        <v>0</v>
      </c>
      <c r="U6023" s="2">
        <f>IF(O6023="Reg", R6023 * Inputs!$B$7, 0)</f>
        <v>0</v>
      </c>
      <c r="V6023" s="2">
        <f>MAX(F6023 + P6023*Inputs!$B$15 - (Q6023/Inputs!$B$16) - U6023, 0)</f>
        <v>340</v>
      </c>
    </row>
    <row r="6024" spans="1:22" x14ac:dyDescent="0.3">
      <c r="A6024" s="1">
        <v>46273.916666666657</v>
      </c>
      <c r="B6024" s="2">
        <v>47.705320034321097</v>
      </c>
      <c r="C6024" s="2">
        <v>13.511153629678731</v>
      </c>
      <c r="D6024" s="2">
        <f t="shared" si="1128"/>
        <v>31.293214431538306</v>
      </c>
      <c r="E6024" s="2">
        <f t="shared" si="1129"/>
        <v>25.186697976895317</v>
      </c>
      <c r="F6024" s="2">
        <f t="shared" si="1137"/>
        <v>340</v>
      </c>
      <c r="G6024" s="2">
        <f t="shared" si="1138"/>
        <v>0</v>
      </c>
      <c r="H6024" s="2">
        <f>MIN(Inputs!$B$2, (Inputs!$B$14 - F6024)/Inputs!$B$15)</f>
        <v>0</v>
      </c>
      <c r="I6024" s="2">
        <f>MAX(MIN(Inputs!$B$2, F6024*Inputs!$B$16, Inputs!$B$14*Inputs!$B$4 - G6024), 0)</f>
        <v>170</v>
      </c>
      <c r="J6024" s="2">
        <f>MAX(MIN(Inputs!$B$2, F6024*Inputs!$B$16, (Inputs!$B$14-F6024)/Inputs!$B$15)*Inputs!$B$9, 0)</f>
        <v>0</v>
      </c>
      <c r="K6024" s="2">
        <f>MAX(E6024*Inputs!$B$5 - B6024 - Inputs!$B$8, 0) * H6024</f>
        <v>0</v>
      </c>
      <c r="L6024" s="2">
        <f>IF(B6024 &gt;= D6024*Inputs!$B$10, MAX(B6024 - E6024/Inputs!$B$5 - Inputs!$B$8, 0) * I6024, 0)</f>
        <v>0</v>
      </c>
      <c r="M6024" s="2">
        <f t="shared" si="1130"/>
        <v>0</v>
      </c>
      <c r="N6024" s="3" t="str">
        <f t="shared" si="1131"/>
        <v>Idle</v>
      </c>
      <c r="O6024" s="3" t="str">
        <f t="shared" si="1139"/>
        <v>Idle</v>
      </c>
      <c r="P6024" s="2">
        <f t="shared" si="1132"/>
        <v>0</v>
      </c>
      <c r="Q6024" s="2">
        <f t="shared" si="1133"/>
        <v>0</v>
      </c>
      <c r="R6024" s="2">
        <f t="shared" si="1134"/>
        <v>0</v>
      </c>
      <c r="S6024" s="2">
        <f t="shared" si="1135"/>
        <v>0</v>
      </c>
      <c r="T6024" s="2">
        <f t="shared" si="1136"/>
        <v>0</v>
      </c>
      <c r="U6024" s="2">
        <f>IF(O6024="Reg", R6024 * Inputs!$B$7, 0)</f>
        <v>0</v>
      </c>
      <c r="V6024" s="2">
        <f>MAX(F6024 + P6024*Inputs!$B$15 - (Q6024/Inputs!$B$16) - U6024, 0)</f>
        <v>340</v>
      </c>
    </row>
    <row r="6025" spans="1:22" x14ac:dyDescent="0.3">
      <c r="A6025" s="1">
        <v>46273.958333333343</v>
      </c>
      <c r="B6025" s="2">
        <v>40.282477279314207</v>
      </c>
      <c r="C6025" s="2">
        <v>4.8919011407224504</v>
      </c>
      <c r="D6025" s="2">
        <f t="shared" si="1128"/>
        <v>31.293214431538306</v>
      </c>
      <c r="E6025" s="2">
        <f t="shared" si="1129"/>
        <v>18.633383995120926</v>
      </c>
      <c r="F6025" s="2">
        <f t="shared" si="1137"/>
        <v>340</v>
      </c>
      <c r="G6025" s="2">
        <f t="shared" si="1138"/>
        <v>0</v>
      </c>
      <c r="H6025" s="2">
        <f>MIN(Inputs!$B$2, (Inputs!$B$14 - F6025)/Inputs!$B$15)</f>
        <v>0</v>
      </c>
      <c r="I6025" s="2">
        <f>MAX(MIN(Inputs!$B$2, F6025*Inputs!$B$16, Inputs!$B$14*Inputs!$B$4 - G6025), 0)</f>
        <v>170</v>
      </c>
      <c r="J6025" s="2">
        <f>MAX(MIN(Inputs!$B$2, F6025*Inputs!$B$16, (Inputs!$B$14-F6025)/Inputs!$B$15)*Inputs!$B$9, 0)</f>
        <v>0</v>
      </c>
      <c r="K6025" s="2">
        <f>MAX(E6025*Inputs!$B$5 - B6025 - Inputs!$B$8, 0) * H6025</f>
        <v>0</v>
      </c>
      <c r="L6025" s="2">
        <f>IF(B6025 &gt;= D6025*Inputs!$B$10, MAX(B6025 - E6025/Inputs!$B$5 - Inputs!$B$8, 0) * I6025, 0)</f>
        <v>0</v>
      </c>
      <c r="M6025" s="2">
        <f t="shared" si="1130"/>
        <v>0</v>
      </c>
      <c r="N6025" s="3" t="str">
        <f t="shared" si="1131"/>
        <v>Idle</v>
      </c>
      <c r="O6025" s="3" t="str">
        <f t="shared" si="1139"/>
        <v>Idle</v>
      </c>
      <c r="P6025" s="2">
        <f t="shared" si="1132"/>
        <v>0</v>
      </c>
      <c r="Q6025" s="2">
        <f t="shared" si="1133"/>
        <v>0</v>
      </c>
      <c r="R6025" s="2">
        <f t="shared" si="1134"/>
        <v>0</v>
      </c>
      <c r="S6025" s="2">
        <f t="shared" si="1135"/>
        <v>0</v>
      </c>
      <c r="T6025" s="2">
        <f t="shared" si="1136"/>
        <v>0</v>
      </c>
      <c r="U6025" s="2">
        <f>IF(O6025="Reg", R6025 * Inputs!$B$7, 0)</f>
        <v>0</v>
      </c>
      <c r="V6025" s="2">
        <f>MAX(F6025 + P6025*Inputs!$B$15 - (Q6025/Inputs!$B$16) - U6025, 0)</f>
        <v>340</v>
      </c>
    </row>
    <row r="6026" spans="1:22" x14ac:dyDescent="0.3">
      <c r="A6026" s="1">
        <v>46274</v>
      </c>
      <c r="B6026" s="2">
        <v>24.293131941272041</v>
      </c>
      <c r="C6026" s="2">
        <v>4.3670648752232468</v>
      </c>
      <c r="D6026" s="2">
        <f t="shared" si="1128"/>
        <v>38.389322107502593</v>
      </c>
      <c r="E6026" s="2">
        <f t="shared" si="1129"/>
        <v>11.919637781901891</v>
      </c>
      <c r="F6026" s="2">
        <f t="shared" si="1137"/>
        <v>340</v>
      </c>
      <c r="G6026" s="2">
        <f t="shared" si="1138"/>
        <v>0</v>
      </c>
      <c r="H6026" s="2">
        <f>MIN(Inputs!$B$2, (Inputs!$B$14 - F6026)/Inputs!$B$15)</f>
        <v>0</v>
      </c>
      <c r="I6026" s="2">
        <f>MAX(MIN(Inputs!$B$2, F6026*Inputs!$B$16, Inputs!$B$14*Inputs!$B$4 - G6026), 0)</f>
        <v>170</v>
      </c>
      <c r="J6026" s="2">
        <f>MAX(MIN(Inputs!$B$2, F6026*Inputs!$B$16, (Inputs!$B$14-F6026)/Inputs!$B$15)*Inputs!$B$9, 0)</f>
        <v>0</v>
      </c>
      <c r="K6026" s="2">
        <f>MAX(E6026*Inputs!$B$5 - B6026 - Inputs!$B$8, 0) * H6026</f>
        <v>0</v>
      </c>
      <c r="L6026" s="2">
        <f>IF(B6026 &gt;= D6026*Inputs!$B$10, MAX(B6026 - E6026/Inputs!$B$5 - Inputs!$B$8, 0) * I6026, 0)</f>
        <v>0</v>
      </c>
      <c r="M6026" s="2">
        <f t="shared" si="1130"/>
        <v>0</v>
      </c>
      <c r="N6026" s="3" t="str">
        <f t="shared" si="1131"/>
        <v>Idle</v>
      </c>
      <c r="O6026" s="3" t="str">
        <f t="shared" si="1139"/>
        <v>Idle</v>
      </c>
      <c r="P6026" s="2">
        <f t="shared" si="1132"/>
        <v>0</v>
      </c>
      <c r="Q6026" s="2">
        <f t="shared" si="1133"/>
        <v>0</v>
      </c>
      <c r="R6026" s="2">
        <f t="shared" si="1134"/>
        <v>0</v>
      </c>
      <c r="S6026" s="2">
        <f t="shared" si="1135"/>
        <v>0</v>
      </c>
      <c r="T6026" s="2">
        <f t="shared" si="1136"/>
        <v>0</v>
      </c>
      <c r="U6026" s="2">
        <f>IF(O6026="Reg", R6026 * Inputs!$B$7, 0)</f>
        <v>0</v>
      </c>
      <c r="V6026" s="2">
        <f>MAX(F6026 + P6026*Inputs!$B$15 - (Q6026/Inputs!$B$16) - U6026, 0)</f>
        <v>340</v>
      </c>
    </row>
    <row r="6027" spans="1:22" x14ac:dyDescent="0.3">
      <c r="A6027" s="1">
        <v>46274.041666666657</v>
      </c>
      <c r="B6027" s="2">
        <v>22.627388068017719</v>
      </c>
      <c r="C6027" s="2">
        <v>8.1757006767341487</v>
      </c>
      <c r="D6027" s="2">
        <f t="shared" si="1128"/>
        <v>38.389322107502593</v>
      </c>
      <c r="E6027" s="2">
        <f t="shared" si="1129"/>
        <v>7.8707824583565511</v>
      </c>
      <c r="F6027" s="2">
        <f t="shared" si="1137"/>
        <v>340</v>
      </c>
      <c r="G6027" s="2">
        <f t="shared" si="1138"/>
        <v>0</v>
      </c>
      <c r="H6027" s="2">
        <f>MIN(Inputs!$B$2, (Inputs!$B$14 - F6027)/Inputs!$B$15)</f>
        <v>0</v>
      </c>
      <c r="I6027" s="2">
        <f>MAX(MIN(Inputs!$B$2, F6027*Inputs!$B$16, Inputs!$B$14*Inputs!$B$4 - G6027), 0)</f>
        <v>170</v>
      </c>
      <c r="J6027" s="2">
        <f>MAX(MIN(Inputs!$B$2, F6027*Inputs!$B$16, (Inputs!$B$14-F6027)/Inputs!$B$15)*Inputs!$B$9, 0)</f>
        <v>0</v>
      </c>
      <c r="K6027" s="2">
        <f>MAX(E6027*Inputs!$B$5 - B6027 - Inputs!$B$8, 0) * H6027</f>
        <v>0</v>
      </c>
      <c r="L6027" s="2">
        <f>IF(B6027 &gt;= D6027*Inputs!$B$10, MAX(B6027 - E6027/Inputs!$B$5 - Inputs!$B$8, 0) * I6027, 0)</f>
        <v>0</v>
      </c>
      <c r="M6027" s="2">
        <f t="shared" si="1130"/>
        <v>0</v>
      </c>
      <c r="N6027" s="3" t="str">
        <f t="shared" si="1131"/>
        <v>Idle</v>
      </c>
      <c r="O6027" s="3" t="str">
        <f t="shared" si="1139"/>
        <v>Idle</v>
      </c>
      <c r="P6027" s="2">
        <f t="shared" si="1132"/>
        <v>0</v>
      </c>
      <c r="Q6027" s="2">
        <f t="shared" si="1133"/>
        <v>0</v>
      </c>
      <c r="R6027" s="2">
        <f t="shared" si="1134"/>
        <v>0</v>
      </c>
      <c r="S6027" s="2">
        <f t="shared" si="1135"/>
        <v>0</v>
      </c>
      <c r="T6027" s="2">
        <f t="shared" si="1136"/>
        <v>0</v>
      </c>
      <c r="U6027" s="2">
        <f>IF(O6027="Reg", R6027 * Inputs!$B$7, 0)</f>
        <v>0</v>
      </c>
      <c r="V6027" s="2">
        <f>MAX(F6027 + P6027*Inputs!$B$15 - (Q6027/Inputs!$B$16) - U6027, 0)</f>
        <v>340</v>
      </c>
    </row>
    <row r="6028" spans="1:22" x14ac:dyDescent="0.3">
      <c r="A6028" s="1">
        <v>46274.083333333343</v>
      </c>
      <c r="B6028" s="2">
        <v>9.8079184256775012</v>
      </c>
      <c r="C6028" s="2">
        <v>17.847364118791941</v>
      </c>
      <c r="D6028" s="2">
        <f t="shared" si="1128"/>
        <v>38.389322107502593</v>
      </c>
      <c r="E6028" s="2">
        <f t="shared" si="1129"/>
        <v>4.0995511136869318</v>
      </c>
      <c r="F6028" s="2">
        <f t="shared" si="1137"/>
        <v>340</v>
      </c>
      <c r="G6028" s="2">
        <f t="shared" si="1138"/>
        <v>0</v>
      </c>
      <c r="H6028" s="2">
        <f>MIN(Inputs!$B$2, (Inputs!$B$14 - F6028)/Inputs!$B$15)</f>
        <v>0</v>
      </c>
      <c r="I6028" s="2">
        <f>MAX(MIN(Inputs!$B$2, F6028*Inputs!$B$16, Inputs!$B$14*Inputs!$B$4 - G6028), 0)</f>
        <v>170</v>
      </c>
      <c r="J6028" s="2">
        <f>MAX(MIN(Inputs!$B$2, F6028*Inputs!$B$16, (Inputs!$B$14-F6028)/Inputs!$B$15)*Inputs!$B$9, 0)</f>
        <v>0</v>
      </c>
      <c r="K6028" s="2">
        <f>MAX(E6028*Inputs!$B$5 - B6028 - Inputs!$B$8, 0) * H6028</f>
        <v>0</v>
      </c>
      <c r="L6028" s="2">
        <f>IF(B6028 &gt;= D6028*Inputs!$B$10, MAX(B6028 - E6028/Inputs!$B$5 - Inputs!$B$8, 0) * I6028, 0)</f>
        <v>0</v>
      </c>
      <c r="M6028" s="2">
        <f t="shared" si="1130"/>
        <v>0</v>
      </c>
      <c r="N6028" s="3" t="str">
        <f t="shared" si="1131"/>
        <v>Idle</v>
      </c>
      <c r="O6028" s="3" t="str">
        <f t="shared" si="1139"/>
        <v>Idle</v>
      </c>
      <c r="P6028" s="2">
        <f t="shared" si="1132"/>
        <v>0</v>
      </c>
      <c r="Q6028" s="2">
        <f t="shared" si="1133"/>
        <v>0</v>
      </c>
      <c r="R6028" s="2">
        <f t="shared" si="1134"/>
        <v>0</v>
      </c>
      <c r="S6028" s="2">
        <f t="shared" si="1135"/>
        <v>0</v>
      </c>
      <c r="T6028" s="2">
        <f t="shared" si="1136"/>
        <v>0</v>
      </c>
      <c r="U6028" s="2">
        <f>IF(O6028="Reg", R6028 * Inputs!$B$7, 0)</f>
        <v>0</v>
      </c>
      <c r="V6028" s="2">
        <f>MAX(F6028 + P6028*Inputs!$B$15 - (Q6028/Inputs!$B$16) - U6028, 0)</f>
        <v>340</v>
      </c>
    </row>
    <row r="6029" spans="1:22" x14ac:dyDescent="0.3">
      <c r="A6029" s="1">
        <v>46274.125</v>
      </c>
      <c r="B6029" s="2">
        <v>6.4039521127693266</v>
      </c>
      <c r="C6029" s="2">
        <v>8.8843201723249319</v>
      </c>
      <c r="D6029" s="2">
        <f t="shared" si="1128"/>
        <v>38.389322107502593</v>
      </c>
      <c r="E6029" s="2">
        <f t="shared" si="1129"/>
        <v>2.4648980427406815</v>
      </c>
      <c r="F6029" s="2">
        <f t="shared" si="1137"/>
        <v>340</v>
      </c>
      <c r="G6029" s="2">
        <f t="shared" si="1138"/>
        <v>0</v>
      </c>
      <c r="H6029" s="2">
        <f>MIN(Inputs!$B$2, (Inputs!$B$14 - F6029)/Inputs!$B$15)</f>
        <v>0</v>
      </c>
      <c r="I6029" s="2">
        <f>MAX(MIN(Inputs!$B$2, F6029*Inputs!$B$16, Inputs!$B$14*Inputs!$B$4 - G6029), 0)</f>
        <v>170</v>
      </c>
      <c r="J6029" s="2">
        <f>MAX(MIN(Inputs!$B$2, F6029*Inputs!$B$16, (Inputs!$B$14-F6029)/Inputs!$B$15)*Inputs!$B$9, 0)</f>
        <v>0</v>
      </c>
      <c r="K6029" s="2">
        <f>MAX(E6029*Inputs!$B$5 - B6029 - Inputs!$B$8, 0) * H6029</f>
        <v>0</v>
      </c>
      <c r="L6029" s="2">
        <f>IF(B6029 &gt;= D6029*Inputs!$B$10, MAX(B6029 - E6029/Inputs!$B$5 - Inputs!$B$8, 0) * I6029, 0)</f>
        <v>0</v>
      </c>
      <c r="M6029" s="2">
        <f t="shared" si="1130"/>
        <v>0</v>
      </c>
      <c r="N6029" s="3" t="str">
        <f t="shared" si="1131"/>
        <v>Idle</v>
      </c>
      <c r="O6029" s="3" t="str">
        <f t="shared" si="1139"/>
        <v>Idle</v>
      </c>
      <c r="P6029" s="2">
        <f t="shared" si="1132"/>
        <v>0</v>
      </c>
      <c r="Q6029" s="2">
        <f t="shared" si="1133"/>
        <v>0</v>
      </c>
      <c r="R6029" s="2">
        <f t="shared" si="1134"/>
        <v>0</v>
      </c>
      <c r="S6029" s="2">
        <f t="shared" si="1135"/>
        <v>0</v>
      </c>
      <c r="T6029" s="2">
        <f t="shared" si="1136"/>
        <v>0</v>
      </c>
      <c r="U6029" s="2">
        <f>IF(O6029="Reg", R6029 * Inputs!$B$7, 0)</f>
        <v>0</v>
      </c>
      <c r="V6029" s="2">
        <f>MAX(F6029 + P6029*Inputs!$B$15 - (Q6029/Inputs!$B$16) - U6029, 0)</f>
        <v>340</v>
      </c>
    </row>
    <row r="6030" spans="1:22" x14ac:dyDescent="0.3">
      <c r="A6030" s="1">
        <v>46274.166666666657</v>
      </c>
      <c r="B6030" s="2">
        <v>8.3854361436747613</v>
      </c>
      <c r="C6030" s="2">
        <v>18.149271855642962</v>
      </c>
      <c r="D6030" s="2">
        <f t="shared" si="1128"/>
        <v>38.389322107502593</v>
      </c>
      <c r="E6030" s="2">
        <f t="shared" si="1129"/>
        <v>25.21315822078871</v>
      </c>
      <c r="F6030" s="2">
        <f t="shared" si="1137"/>
        <v>340</v>
      </c>
      <c r="G6030" s="2">
        <f t="shared" si="1138"/>
        <v>0</v>
      </c>
      <c r="H6030" s="2">
        <f>MIN(Inputs!$B$2, (Inputs!$B$14 - F6030)/Inputs!$B$15)</f>
        <v>0</v>
      </c>
      <c r="I6030" s="2">
        <f>MAX(MIN(Inputs!$B$2, F6030*Inputs!$B$16, Inputs!$B$14*Inputs!$B$4 - G6030), 0)</f>
        <v>170</v>
      </c>
      <c r="J6030" s="2">
        <f>MAX(MIN(Inputs!$B$2, F6030*Inputs!$B$16, (Inputs!$B$14-F6030)/Inputs!$B$15)*Inputs!$B$9, 0)</f>
        <v>0</v>
      </c>
      <c r="K6030" s="2">
        <f>MAX(E6030*Inputs!$B$5 - B6030 - Inputs!$B$8, 0) * H6030</f>
        <v>0</v>
      </c>
      <c r="L6030" s="2">
        <f>IF(B6030 &gt;= D6030*Inputs!$B$10, MAX(B6030 - E6030/Inputs!$B$5 - Inputs!$B$8, 0) * I6030, 0)</f>
        <v>0</v>
      </c>
      <c r="M6030" s="2">
        <f t="shared" si="1130"/>
        <v>0</v>
      </c>
      <c r="N6030" s="3" t="str">
        <f t="shared" si="1131"/>
        <v>Idle</v>
      </c>
      <c r="O6030" s="3" t="str">
        <f t="shared" si="1139"/>
        <v>Idle</v>
      </c>
      <c r="P6030" s="2">
        <f t="shared" si="1132"/>
        <v>0</v>
      </c>
      <c r="Q6030" s="2">
        <f t="shared" si="1133"/>
        <v>0</v>
      </c>
      <c r="R6030" s="2">
        <f t="shared" si="1134"/>
        <v>0</v>
      </c>
      <c r="S6030" s="2">
        <f t="shared" si="1135"/>
        <v>0</v>
      </c>
      <c r="T6030" s="2">
        <f t="shared" si="1136"/>
        <v>0</v>
      </c>
      <c r="U6030" s="2">
        <f>IF(O6030="Reg", R6030 * Inputs!$B$7, 0)</f>
        <v>0</v>
      </c>
      <c r="V6030" s="2">
        <f>MAX(F6030 + P6030*Inputs!$B$15 - (Q6030/Inputs!$B$16) - U6030, 0)</f>
        <v>340</v>
      </c>
    </row>
    <row r="6031" spans="1:22" x14ac:dyDescent="0.3">
      <c r="A6031" s="1">
        <v>46274.208333333343</v>
      </c>
      <c r="B6031" s="2">
        <v>0</v>
      </c>
      <c r="C6031" s="2">
        <v>5.1081507244731403</v>
      </c>
      <c r="D6031" s="2">
        <f t="shared" si="1128"/>
        <v>38.389322107502593</v>
      </c>
      <c r="E6031" s="2">
        <f t="shared" si="1129"/>
        <v>25.456670726416764</v>
      </c>
      <c r="F6031" s="2">
        <f t="shared" si="1137"/>
        <v>340</v>
      </c>
      <c r="G6031" s="2">
        <f t="shared" si="1138"/>
        <v>0</v>
      </c>
      <c r="H6031" s="2">
        <f>MIN(Inputs!$B$2, (Inputs!$B$14 - F6031)/Inputs!$B$15)</f>
        <v>0</v>
      </c>
      <c r="I6031" s="2">
        <f>MAX(MIN(Inputs!$B$2, F6031*Inputs!$B$16, Inputs!$B$14*Inputs!$B$4 - G6031), 0)</f>
        <v>170</v>
      </c>
      <c r="J6031" s="2">
        <f>MAX(MIN(Inputs!$B$2, F6031*Inputs!$B$16, (Inputs!$B$14-F6031)/Inputs!$B$15)*Inputs!$B$9, 0)</f>
        <v>0</v>
      </c>
      <c r="K6031" s="2">
        <f>MAX(E6031*Inputs!$B$5 - B6031 - Inputs!$B$8, 0) * H6031</f>
        <v>0</v>
      </c>
      <c r="L6031" s="2">
        <f>IF(B6031 &gt;= D6031*Inputs!$B$10, MAX(B6031 - E6031/Inputs!$B$5 - Inputs!$B$8, 0) * I6031, 0)</f>
        <v>0</v>
      </c>
      <c r="M6031" s="2">
        <f t="shared" si="1130"/>
        <v>0</v>
      </c>
      <c r="N6031" s="3" t="str">
        <f t="shared" si="1131"/>
        <v>Idle</v>
      </c>
      <c r="O6031" s="3" t="str">
        <f t="shared" si="1139"/>
        <v>Idle</v>
      </c>
      <c r="P6031" s="2">
        <f t="shared" si="1132"/>
        <v>0</v>
      </c>
      <c r="Q6031" s="2">
        <f t="shared" si="1133"/>
        <v>0</v>
      </c>
      <c r="R6031" s="2">
        <f t="shared" si="1134"/>
        <v>0</v>
      </c>
      <c r="S6031" s="2">
        <f t="shared" si="1135"/>
        <v>0</v>
      </c>
      <c r="T6031" s="2">
        <f t="shared" si="1136"/>
        <v>0</v>
      </c>
      <c r="U6031" s="2">
        <f>IF(O6031="Reg", R6031 * Inputs!$B$7, 0)</f>
        <v>0</v>
      </c>
      <c r="V6031" s="2">
        <f>MAX(F6031 + P6031*Inputs!$B$15 - (Q6031/Inputs!$B$16) - U6031, 0)</f>
        <v>340</v>
      </c>
    </row>
    <row r="6032" spans="1:22" x14ac:dyDescent="0.3">
      <c r="A6032" s="1">
        <v>46274.25</v>
      </c>
      <c r="B6032" s="2">
        <v>0</v>
      </c>
      <c r="C6032" s="2">
        <v>14.54722746254669</v>
      </c>
      <c r="D6032" s="2">
        <f t="shared" si="1128"/>
        <v>38.389322107502593</v>
      </c>
      <c r="E6032" s="2">
        <f t="shared" si="1129"/>
        <v>28.476153097251231</v>
      </c>
      <c r="F6032" s="2">
        <f t="shared" si="1137"/>
        <v>340</v>
      </c>
      <c r="G6032" s="2">
        <f t="shared" si="1138"/>
        <v>0</v>
      </c>
      <c r="H6032" s="2">
        <f>MIN(Inputs!$B$2, (Inputs!$B$14 - F6032)/Inputs!$B$15)</f>
        <v>0</v>
      </c>
      <c r="I6032" s="2">
        <f>MAX(MIN(Inputs!$B$2, F6032*Inputs!$B$16, Inputs!$B$14*Inputs!$B$4 - G6032), 0)</f>
        <v>170</v>
      </c>
      <c r="J6032" s="2">
        <f>MAX(MIN(Inputs!$B$2, F6032*Inputs!$B$16, (Inputs!$B$14-F6032)/Inputs!$B$15)*Inputs!$B$9, 0)</f>
        <v>0</v>
      </c>
      <c r="K6032" s="2">
        <f>MAX(E6032*Inputs!$B$5 - B6032 - Inputs!$B$8, 0) * H6032</f>
        <v>0</v>
      </c>
      <c r="L6032" s="2">
        <f>IF(B6032 &gt;= D6032*Inputs!$B$10, MAX(B6032 - E6032/Inputs!$B$5 - Inputs!$B$8, 0) * I6032, 0)</f>
        <v>0</v>
      </c>
      <c r="M6032" s="2">
        <f t="shared" si="1130"/>
        <v>0</v>
      </c>
      <c r="N6032" s="3" t="str">
        <f t="shared" si="1131"/>
        <v>Idle</v>
      </c>
      <c r="O6032" s="3" t="str">
        <f t="shared" si="1139"/>
        <v>Idle</v>
      </c>
      <c r="P6032" s="2">
        <f t="shared" si="1132"/>
        <v>0</v>
      </c>
      <c r="Q6032" s="2">
        <f t="shared" si="1133"/>
        <v>0</v>
      </c>
      <c r="R6032" s="2">
        <f t="shared" si="1134"/>
        <v>0</v>
      </c>
      <c r="S6032" s="2">
        <f t="shared" si="1135"/>
        <v>0</v>
      </c>
      <c r="T6032" s="2">
        <f t="shared" si="1136"/>
        <v>0</v>
      </c>
      <c r="U6032" s="2">
        <f>IF(O6032="Reg", R6032 * Inputs!$B$7, 0)</f>
        <v>0</v>
      </c>
      <c r="V6032" s="2">
        <f>MAX(F6032 + P6032*Inputs!$B$15 - (Q6032/Inputs!$B$16) - U6032, 0)</f>
        <v>340</v>
      </c>
    </row>
    <row r="6033" spans="1:22" x14ac:dyDescent="0.3">
      <c r="A6033" s="1">
        <v>46274.291666666657</v>
      </c>
      <c r="B6033" s="2">
        <v>0</v>
      </c>
      <c r="C6033" s="2">
        <v>0.81348340840777911</v>
      </c>
      <c r="D6033" s="2">
        <f t="shared" si="1128"/>
        <v>38.389322107502593</v>
      </c>
      <c r="E6033" s="2">
        <f t="shared" si="1129"/>
        <v>32.889319767561965</v>
      </c>
      <c r="F6033" s="2">
        <f t="shared" si="1137"/>
        <v>340</v>
      </c>
      <c r="G6033" s="2">
        <f t="shared" si="1138"/>
        <v>0</v>
      </c>
      <c r="H6033" s="2">
        <f>MIN(Inputs!$B$2, (Inputs!$B$14 - F6033)/Inputs!$B$15)</f>
        <v>0</v>
      </c>
      <c r="I6033" s="2">
        <f>MAX(MIN(Inputs!$B$2, F6033*Inputs!$B$16, Inputs!$B$14*Inputs!$B$4 - G6033), 0)</f>
        <v>170</v>
      </c>
      <c r="J6033" s="2">
        <f>MAX(MIN(Inputs!$B$2, F6033*Inputs!$B$16, (Inputs!$B$14-F6033)/Inputs!$B$15)*Inputs!$B$9, 0)</f>
        <v>0</v>
      </c>
      <c r="K6033" s="2">
        <f>MAX(E6033*Inputs!$B$5 - B6033 - Inputs!$B$8, 0) * H6033</f>
        <v>0</v>
      </c>
      <c r="L6033" s="2">
        <f>IF(B6033 &gt;= D6033*Inputs!$B$10, MAX(B6033 - E6033/Inputs!$B$5 - Inputs!$B$8, 0) * I6033, 0)</f>
        <v>0</v>
      </c>
      <c r="M6033" s="2">
        <f t="shared" si="1130"/>
        <v>0</v>
      </c>
      <c r="N6033" s="3" t="str">
        <f t="shared" si="1131"/>
        <v>Idle</v>
      </c>
      <c r="O6033" s="3" t="str">
        <f t="shared" si="1139"/>
        <v>Idle</v>
      </c>
      <c r="P6033" s="2">
        <f t="shared" si="1132"/>
        <v>0</v>
      </c>
      <c r="Q6033" s="2">
        <f t="shared" si="1133"/>
        <v>0</v>
      </c>
      <c r="R6033" s="2">
        <f t="shared" si="1134"/>
        <v>0</v>
      </c>
      <c r="S6033" s="2">
        <f t="shared" si="1135"/>
        <v>0</v>
      </c>
      <c r="T6033" s="2">
        <f t="shared" si="1136"/>
        <v>0</v>
      </c>
      <c r="U6033" s="2">
        <f>IF(O6033="Reg", R6033 * Inputs!$B$7, 0)</f>
        <v>0</v>
      </c>
      <c r="V6033" s="2">
        <f>MAX(F6033 + P6033*Inputs!$B$15 - (Q6033/Inputs!$B$16) - U6033, 0)</f>
        <v>340</v>
      </c>
    </row>
    <row r="6034" spans="1:22" x14ac:dyDescent="0.3">
      <c r="A6034" s="1">
        <v>46274.333333333343</v>
      </c>
      <c r="B6034" s="2">
        <v>0</v>
      </c>
      <c r="C6034" s="2">
        <v>5.5961433104253198</v>
      </c>
      <c r="D6034" s="2">
        <f t="shared" si="1128"/>
        <v>38.389322107502593</v>
      </c>
      <c r="E6034" s="2">
        <f t="shared" si="1129"/>
        <v>39.761963847832938</v>
      </c>
      <c r="F6034" s="2">
        <f t="shared" si="1137"/>
        <v>340</v>
      </c>
      <c r="G6034" s="2">
        <f t="shared" si="1138"/>
        <v>0</v>
      </c>
      <c r="H6034" s="2">
        <f>MIN(Inputs!$B$2, (Inputs!$B$14 - F6034)/Inputs!$B$15)</f>
        <v>0</v>
      </c>
      <c r="I6034" s="2">
        <f>MAX(MIN(Inputs!$B$2, F6034*Inputs!$B$16, Inputs!$B$14*Inputs!$B$4 - G6034), 0)</f>
        <v>170</v>
      </c>
      <c r="J6034" s="2">
        <f>MAX(MIN(Inputs!$B$2, F6034*Inputs!$B$16, (Inputs!$B$14-F6034)/Inputs!$B$15)*Inputs!$B$9, 0)</f>
        <v>0</v>
      </c>
      <c r="K6034" s="2">
        <f>MAX(E6034*Inputs!$B$5 - B6034 - Inputs!$B$8, 0) * H6034</f>
        <v>0</v>
      </c>
      <c r="L6034" s="2">
        <f>IF(B6034 &gt;= D6034*Inputs!$B$10, MAX(B6034 - E6034/Inputs!$B$5 - Inputs!$B$8, 0) * I6034, 0)</f>
        <v>0</v>
      </c>
      <c r="M6034" s="2">
        <f t="shared" si="1130"/>
        <v>0</v>
      </c>
      <c r="N6034" s="3" t="str">
        <f t="shared" si="1131"/>
        <v>Idle</v>
      </c>
      <c r="O6034" s="3" t="str">
        <f t="shared" si="1139"/>
        <v>Idle</v>
      </c>
      <c r="P6034" s="2">
        <f t="shared" si="1132"/>
        <v>0</v>
      </c>
      <c r="Q6034" s="2">
        <f t="shared" si="1133"/>
        <v>0</v>
      </c>
      <c r="R6034" s="2">
        <f t="shared" si="1134"/>
        <v>0</v>
      </c>
      <c r="S6034" s="2">
        <f t="shared" si="1135"/>
        <v>0</v>
      </c>
      <c r="T6034" s="2">
        <f t="shared" si="1136"/>
        <v>0</v>
      </c>
      <c r="U6034" s="2">
        <f>IF(O6034="Reg", R6034 * Inputs!$B$7, 0)</f>
        <v>0</v>
      </c>
      <c r="V6034" s="2">
        <f>MAX(F6034 + P6034*Inputs!$B$15 - (Q6034/Inputs!$B$16) - U6034, 0)</f>
        <v>340</v>
      </c>
    </row>
    <row r="6035" spans="1:22" x14ac:dyDescent="0.3">
      <c r="A6035" s="1">
        <v>46274.375</v>
      </c>
      <c r="B6035" s="2">
        <v>142.8935131810575</v>
      </c>
      <c r="C6035" s="2">
        <v>11.14796355906493</v>
      </c>
      <c r="D6035" s="2">
        <f t="shared" si="1128"/>
        <v>38.389322107502593</v>
      </c>
      <c r="E6035" s="2">
        <f t="shared" si="1129"/>
        <v>47.328202901053487</v>
      </c>
      <c r="F6035" s="2">
        <f t="shared" si="1137"/>
        <v>340</v>
      </c>
      <c r="G6035" s="2">
        <f t="shared" si="1138"/>
        <v>0</v>
      </c>
      <c r="H6035" s="2">
        <f>MIN(Inputs!$B$2, (Inputs!$B$14 - F6035)/Inputs!$B$15)</f>
        <v>0</v>
      </c>
      <c r="I6035" s="2">
        <f>MAX(MIN(Inputs!$B$2, F6035*Inputs!$B$16, Inputs!$B$14*Inputs!$B$4 - G6035), 0)</f>
        <v>170</v>
      </c>
      <c r="J6035" s="2">
        <f>MAX(MIN(Inputs!$B$2, F6035*Inputs!$B$16, (Inputs!$B$14-F6035)/Inputs!$B$15)*Inputs!$B$9, 0)</f>
        <v>0</v>
      </c>
      <c r="K6035" s="2">
        <f>MAX(E6035*Inputs!$B$5 - B6035 - Inputs!$B$8, 0) * H6035</f>
        <v>0</v>
      </c>
      <c r="L6035" s="2">
        <f>IF(B6035 &gt;= D6035*Inputs!$B$10, MAX(B6035 - E6035/Inputs!$B$5 - Inputs!$B$8, 0) * I6035, 0)</f>
        <v>11748.948953076258</v>
      </c>
      <c r="M6035" s="2">
        <f t="shared" si="1130"/>
        <v>0</v>
      </c>
      <c r="N6035" s="3" t="str">
        <f t="shared" si="1131"/>
        <v>Discharge</v>
      </c>
      <c r="O6035" s="3" t="str">
        <f t="shared" si="1139"/>
        <v>Discharge</v>
      </c>
      <c r="P6035" s="2">
        <f t="shared" si="1132"/>
        <v>0</v>
      </c>
      <c r="Q6035" s="2">
        <f t="shared" si="1133"/>
        <v>170</v>
      </c>
      <c r="R6035" s="2">
        <f t="shared" si="1134"/>
        <v>0</v>
      </c>
      <c r="S6035" s="2">
        <f t="shared" si="1135"/>
        <v>24291.897240779774</v>
      </c>
      <c r="T6035" s="2">
        <f t="shared" si="1136"/>
        <v>0</v>
      </c>
      <c r="U6035" s="2">
        <f>IF(O6035="Reg", R6035 * Inputs!$B$7, 0)</f>
        <v>0</v>
      </c>
      <c r="V6035" s="2">
        <f>MAX(F6035 + P6035*Inputs!$B$15 - (Q6035/Inputs!$B$16) - U6035, 0)</f>
        <v>170</v>
      </c>
    </row>
    <row r="6036" spans="1:22" x14ac:dyDescent="0.3">
      <c r="A6036" s="1">
        <v>46274.416666666657</v>
      </c>
      <c r="B6036" s="2">
        <v>9.8465111774430945</v>
      </c>
      <c r="C6036" s="2">
        <v>11.399142622286471</v>
      </c>
      <c r="D6036" s="2">
        <f t="shared" si="1128"/>
        <v>38.389322107502593</v>
      </c>
      <c r="E6036" s="2">
        <f t="shared" si="1129"/>
        <v>33.639485592384155</v>
      </c>
      <c r="F6036" s="2">
        <f t="shared" si="1137"/>
        <v>170</v>
      </c>
      <c r="G6036" s="2">
        <f t="shared" si="1138"/>
        <v>170</v>
      </c>
      <c r="H6036" s="2">
        <f>MIN(Inputs!$B$2, (Inputs!$B$14 - F6036)/Inputs!$B$15)</f>
        <v>170</v>
      </c>
      <c r="I6036" s="2">
        <f>MAX(MIN(Inputs!$B$2, F6036*Inputs!$B$16, Inputs!$B$14*Inputs!$B$4 - G6036), 0)</f>
        <v>170</v>
      </c>
      <c r="J6036" s="2">
        <f>MAX(MIN(Inputs!$B$2, F6036*Inputs!$B$16, (Inputs!$B$14-F6036)/Inputs!$B$15)*Inputs!$B$9, 0)</f>
        <v>136</v>
      </c>
      <c r="K6036" s="2">
        <f>MAX(E6036*Inputs!$B$5 - B6036 - Inputs!$B$8, 0) * H6036</f>
        <v>0</v>
      </c>
      <c r="L6036" s="2">
        <f>IF(B6036 &gt;= D6036*Inputs!$B$10, MAX(B6036 - E6036/Inputs!$B$5 - Inputs!$B$8, 0) * I6036, 0)</f>
        <v>0</v>
      </c>
      <c r="M6036" s="2">
        <f t="shared" si="1130"/>
        <v>1550.2833966309599</v>
      </c>
      <c r="N6036" s="3" t="str">
        <f t="shared" si="1131"/>
        <v>Reg</v>
      </c>
      <c r="O6036" s="3" t="str">
        <f t="shared" si="1139"/>
        <v>Discharge</v>
      </c>
      <c r="P6036" s="2">
        <f t="shared" si="1132"/>
        <v>0</v>
      </c>
      <c r="Q6036" s="2">
        <f t="shared" si="1133"/>
        <v>170</v>
      </c>
      <c r="R6036" s="2">
        <f t="shared" si="1134"/>
        <v>0</v>
      </c>
      <c r="S6036" s="2">
        <f t="shared" si="1135"/>
        <v>1673.9069001653261</v>
      </c>
      <c r="T6036" s="2">
        <f t="shared" si="1136"/>
        <v>0</v>
      </c>
      <c r="U6036" s="2">
        <f>IF(O6036="Reg", R6036 * Inputs!$B$7, 0)</f>
        <v>0</v>
      </c>
      <c r="V6036" s="2">
        <f>MAX(F6036 + P6036*Inputs!$B$15 - (Q6036/Inputs!$B$16) - U6036, 0)</f>
        <v>0</v>
      </c>
    </row>
    <row r="6037" spans="1:22" x14ac:dyDescent="0.3">
      <c r="A6037" s="1">
        <v>46274.458333333343</v>
      </c>
      <c r="B6037" s="2">
        <v>18.11689422500681</v>
      </c>
      <c r="C6037" s="2">
        <v>18.12169494795921</v>
      </c>
      <c r="D6037" s="2">
        <f t="shared" si="1128"/>
        <v>38.389322107502593</v>
      </c>
      <c r="E6037" s="2">
        <f t="shared" si="1129"/>
        <v>42.701703560734423</v>
      </c>
      <c r="F6037" s="2">
        <f t="shared" si="1137"/>
        <v>0</v>
      </c>
      <c r="G6037" s="2">
        <f t="shared" si="1138"/>
        <v>340</v>
      </c>
      <c r="H6037" s="2">
        <f>MIN(Inputs!$B$2, (Inputs!$B$14 - F6037)/Inputs!$B$15)</f>
        <v>170</v>
      </c>
      <c r="I6037" s="2">
        <f>MAX(MIN(Inputs!$B$2, F6037*Inputs!$B$16, Inputs!$B$14*Inputs!$B$4 - G6037), 0)</f>
        <v>0</v>
      </c>
      <c r="J6037" s="2">
        <f>MAX(MIN(Inputs!$B$2, F6037*Inputs!$B$16, (Inputs!$B$14-F6037)/Inputs!$B$15)*Inputs!$B$9, 0)</f>
        <v>0</v>
      </c>
      <c r="K6037" s="2">
        <f>MAX(E6037*Inputs!$B$5 - B6037 - Inputs!$B$8, 0) * H6037</f>
        <v>0</v>
      </c>
      <c r="L6037" s="2">
        <f>IF(B6037 &gt;= D6037*Inputs!$B$10, MAX(B6037 - E6037/Inputs!$B$5 - Inputs!$B$8, 0) * I6037, 0)</f>
        <v>0</v>
      </c>
      <c r="M6037" s="2">
        <f t="shared" si="1130"/>
        <v>0</v>
      </c>
      <c r="N6037" s="3" t="str">
        <f t="shared" si="1131"/>
        <v>Idle</v>
      </c>
      <c r="O6037" s="3" t="str">
        <f t="shared" si="1139"/>
        <v>Idle</v>
      </c>
      <c r="P6037" s="2">
        <f t="shared" si="1132"/>
        <v>0</v>
      </c>
      <c r="Q6037" s="2">
        <f t="shared" si="1133"/>
        <v>0</v>
      </c>
      <c r="R6037" s="2">
        <f t="shared" si="1134"/>
        <v>0</v>
      </c>
      <c r="S6037" s="2">
        <f t="shared" si="1135"/>
        <v>0</v>
      </c>
      <c r="T6037" s="2">
        <f t="shared" si="1136"/>
        <v>0</v>
      </c>
      <c r="U6037" s="2">
        <f>IF(O6037="Reg", R6037 * Inputs!$B$7, 0)</f>
        <v>0</v>
      </c>
      <c r="V6037" s="2">
        <f>MAX(F6037 + P6037*Inputs!$B$15 - (Q6037/Inputs!$B$16) - U6037, 0)</f>
        <v>0</v>
      </c>
    </row>
    <row r="6038" spans="1:22" x14ac:dyDescent="0.3">
      <c r="A6038" s="1">
        <v>46274.5</v>
      </c>
      <c r="B6038" s="2">
        <v>26.479000021864369</v>
      </c>
      <c r="C6038" s="2">
        <v>19.489887515675239</v>
      </c>
      <c r="D6038" s="2">
        <f t="shared" si="1128"/>
        <v>38.389322107502593</v>
      </c>
      <c r="E6038" s="2">
        <f t="shared" si="1129"/>
        <v>52.460513664646122</v>
      </c>
      <c r="F6038" s="2">
        <f t="shared" si="1137"/>
        <v>0</v>
      </c>
      <c r="G6038" s="2">
        <f t="shared" si="1138"/>
        <v>340</v>
      </c>
      <c r="H6038" s="2">
        <f>MIN(Inputs!$B$2, (Inputs!$B$14 - F6038)/Inputs!$B$15)</f>
        <v>170</v>
      </c>
      <c r="I6038" s="2">
        <f>MAX(MIN(Inputs!$B$2, F6038*Inputs!$B$16, Inputs!$B$14*Inputs!$B$4 - G6038), 0)</f>
        <v>0</v>
      </c>
      <c r="J6038" s="2">
        <f>MAX(MIN(Inputs!$B$2, F6038*Inputs!$B$16, (Inputs!$B$14-F6038)/Inputs!$B$15)*Inputs!$B$9, 0)</f>
        <v>0</v>
      </c>
      <c r="K6038" s="2">
        <f>MAX(E6038*Inputs!$B$5 - B6038 - Inputs!$B$8, 0) * H6038</f>
        <v>0</v>
      </c>
      <c r="L6038" s="2">
        <f>IF(B6038 &gt;= D6038*Inputs!$B$10, MAX(B6038 - E6038/Inputs!$B$5 - Inputs!$B$8, 0) * I6038, 0)</f>
        <v>0</v>
      </c>
      <c r="M6038" s="2">
        <f t="shared" si="1130"/>
        <v>0</v>
      </c>
      <c r="N6038" s="3" t="str">
        <f t="shared" si="1131"/>
        <v>Idle</v>
      </c>
      <c r="O6038" s="3" t="str">
        <f t="shared" si="1139"/>
        <v>Idle</v>
      </c>
      <c r="P6038" s="2">
        <f t="shared" si="1132"/>
        <v>0</v>
      </c>
      <c r="Q6038" s="2">
        <f t="shared" si="1133"/>
        <v>0</v>
      </c>
      <c r="R6038" s="2">
        <f t="shared" si="1134"/>
        <v>0</v>
      </c>
      <c r="S6038" s="2">
        <f t="shared" si="1135"/>
        <v>0</v>
      </c>
      <c r="T6038" s="2">
        <f t="shared" si="1136"/>
        <v>0</v>
      </c>
      <c r="U6038" s="2">
        <f>IF(O6038="Reg", R6038 * Inputs!$B$7, 0)</f>
        <v>0</v>
      </c>
      <c r="V6038" s="2">
        <f>MAX(F6038 + P6038*Inputs!$B$15 - (Q6038/Inputs!$B$16) - U6038, 0)</f>
        <v>0</v>
      </c>
    </row>
    <row r="6039" spans="1:22" x14ac:dyDescent="0.3">
      <c r="A6039" s="1">
        <v>46274.541666666657</v>
      </c>
      <c r="B6039" s="2">
        <v>41.235864481625832</v>
      </c>
      <c r="C6039" s="2">
        <v>3.6351087394687358</v>
      </c>
      <c r="D6039" s="2">
        <f t="shared" si="1128"/>
        <v>38.389322107502593</v>
      </c>
      <c r="E6039" s="2">
        <f t="shared" si="1129"/>
        <v>59.916144444101427</v>
      </c>
      <c r="F6039" s="2">
        <f t="shared" si="1137"/>
        <v>0</v>
      </c>
      <c r="G6039" s="2">
        <f t="shared" si="1138"/>
        <v>340</v>
      </c>
      <c r="H6039" s="2">
        <f>MIN(Inputs!$B$2, (Inputs!$B$14 - F6039)/Inputs!$B$15)</f>
        <v>170</v>
      </c>
      <c r="I6039" s="2">
        <f>MAX(MIN(Inputs!$B$2, F6039*Inputs!$B$16, Inputs!$B$14*Inputs!$B$4 - G6039), 0)</f>
        <v>0</v>
      </c>
      <c r="J6039" s="2">
        <f>MAX(MIN(Inputs!$B$2, F6039*Inputs!$B$16, (Inputs!$B$14-F6039)/Inputs!$B$15)*Inputs!$B$9, 0)</f>
        <v>0</v>
      </c>
      <c r="K6039" s="2">
        <f>MAX(E6039*Inputs!$B$5 - B6039 - Inputs!$B$8, 0) * H6039</f>
        <v>0</v>
      </c>
      <c r="L6039" s="2">
        <f>IF(B6039 &gt;= D6039*Inputs!$B$10, MAX(B6039 - E6039/Inputs!$B$5 - Inputs!$B$8, 0) * I6039, 0)</f>
        <v>0</v>
      </c>
      <c r="M6039" s="2">
        <f t="shared" si="1130"/>
        <v>0</v>
      </c>
      <c r="N6039" s="3" t="str">
        <f t="shared" si="1131"/>
        <v>Idle</v>
      </c>
      <c r="O6039" s="3" t="str">
        <f t="shared" si="1139"/>
        <v>Idle</v>
      </c>
      <c r="P6039" s="2">
        <f t="shared" si="1132"/>
        <v>0</v>
      </c>
      <c r="Q6039" s="2">
        <f t="shared" si="1133"/>
        <v>0</v>
      </c>
      <c r="R6039" s="2">
        <f t="shared" si="1134"/>
        <v>0</v>
      </c>
      <c r="S6039" s="2">
        <f t="shared" si="1135"/>
        <v>0</v>
      </c>
      <c r="T6039" s="2">
        <f t="shared" si="1136"/>
        <v>0</v>
      </c>
      <c r="U6039" s="2">
        <f>IF(O6039="Reg", R6039 * Inputs!$B$7, 0)</f>
        <v>0</v>
      </c>
      <c r="V6039" s="2">
        <f>MAX(F6039 + P6039*Inputs!$B$15 - (Q6039/Inputs!$B$16) - U6039, 0)</f>
        <v>0</v>
      </c>
    </row>
    <row r="6040" spans="1:22" x14ac:dyDescent="0.3">
      <c r="A6040" s="1">
        <v>46274.583333333343</v>
      </c>
      <c r="B6040" s="2">
        <v>45.397434319323338</v>
      </c>
      <c r="C6040" s="2">
        <v>10.331038137564279</v>
      </c>
      <c r="D6040" s="2">
        <f t="shared" si="1128"/>
        <v>38.389322107502593</v>
      </c>
      <c r="E6040" s="2">
        <f t="shared" si="1129"/>
        <v>64.064639040358117</v>
      </c>
      <c r="F6040" s="2">
        <f t="shared" si="1137"/>
        <v>0</v>
      </c>
      <c r="G6040" s="2">
        <f t="shared" si="1138"/>
        <v>340</v>
      </c>
      <c r="H6040" s="2">
        <f>MIN(Inputs!$B$2, (Inputs!$B$14 - F6040)/Inputs!$B$15)</f>
        <v>170</v>
      </c>
      <c r="I6040" s="2">
        <f>MAX(MIN(Inputs!$B$2, F6040*Inputs!$B$16, Inputs!$B$14*Inputs!$B$4 - G6040), 0)</f>
        <v>0</v>
      </c>
      <c r="J6040" s="2">
        <f>MAX(MIN(Inputs!$B$2, F6040*Inputs!$B$16, (Inputs!$B$14-F6040)/Inputs!$B$15)*Inputs!$B$9, 0)</f>
        <v>0</v>
      </c>
      <c r="K6040" s="2">
        <f>MAX(E6040*Inputs!$B$5 - B6040 - Inputs!$B$8, 0) * H6040</f>
        <v>0</v>
      </c>
      <c r="L6040" s="2">
        <f>IF(B6040 &gt;= D6040*Inputs!$B$10, MAX(B6040 - E6040/Inputs!$B$5 - Inputs!$B$8, 0) * I6040, 0)</f>
        <v>0</v>
      </c>
      <c r="M6040" s="2">
        <f t="shared" si="1130"/>
        <v>0</v>
      </c>
      <c r="N6040" s="3" t="str">
        <f t="shared" si="1131"/>
        <v>Idle</v>
      </c>
      <c r="O6040" s="3" t="str">
        <f t="shared" si="1139"/>
        <v>Idle</v>
      </c>
      <c r="P6040" s="2">
        <f t="shared" si="1132"/>
        <v>0</v>
      </c>
      <c r="Q6040" s="2">
        <f t="shared" si="1133"/>
        <v>0</v>
      </c>
      <c r="R6040" s="2">
        <f t="shared" si="1134"/>
        <v>0</v>
      </c>
      <c r="S6040" s="2">
        <f t="shared" si="1135"/>
        <v>0</v>
      </c>
      <c r="T6040" s="2">
        <f t="shared" si="1136"/>
        <v>0</v>
      </c>
      <c r="U6040" s="2">
        <f>IF(O6040="Reg", R6040 * Inputs!$B$7, 0)</f>
        <v>0</v>
      </c>
      <c r="V6040" s="2">
        <f>MAX(F6040 + P6040*Inputs!$B$15 - (Q6040/Inputs!$B$16) - U6040, 0)</f>
        <v>0</v>
      </c>
    </row>
    <row r="6041" spans="1:22" x14ac:dyDescent="0.3">
      <c r="A6041" s="1">
        <v>46274.625</v>
      </c>
      <c r="B6041" s="2">
        <v>60.761209329041499</v>
      </c>
      <c r="C6041" s="2">
        <v>2.530402318755641</v>
      </c>
      <c r="D6041" s="2">
        <f t="shared" si="1128"/>
        <v>38.389322107502593</v>
      </c>
      <c r="E6041" s="2">
        <f t="shared" si="1129"/>
        <v>67.227766774508638</v>
      </c>
      <c r="F6041" s="2">
        <f t="shared" si="1137"/>
        <v>0</v>
      </c>
      <c r="G6041" s="2">
        <f t="shared" si="1138"/>
        <v>340</v>
      </c>
      <c r="H6041" s="2">
        <f>MIN(Inputs!$B$2, (Inputs!$B$14 - F6041)/Inputs!$B$15)</f>
        <v>170</v>
      </c>
      <c r="I6041" s="2">
        <f>MAX(MIN(Inputs!$B$2, F6041*Inputs!$B$16, Inputs!$B$14*Inputs!$B$4 - G6041), 0)</f>
        <v>0</v>
      </c>
      <c r="J6041" s="2">
        <f>MAX(MIN(Inputs!$B$2, F6041*Inputs!$B$16, (Inputs!$B$14-F6041)/Inputs!$B$15)*Inputs!$B$9, 0)</f>
        <v>0</v>
      </c>
      <c r="K6041" s="2">
        <f>MAX(E6041*Inputs!$B$5 - B6041 - Inputs!$B$8, 0) * H6041</f>
        <v>0</v>
      </c>
      <c r="L6041" s="2">
        <f>IF(B6041 &gt;= D6041*Inputs!$B$10, MAX(B6041 - E6041/Inputs!$B$5 - Inputs!$B$8, 0) * I6041, 0)</f>
        <v>0</v>
      </c>
      <c r="M6041" s="2">
        <f t="shared" si="1130"/>
        <v>0</v>
      </c>
      <c r="N6041" s="3" t="str">
        <f t="shared" si="1131"/>
        <v>Idle</v>
      </c>
      <c r="O6041" s="3" t="str">
        <f t="shared" si="1139"/>
        <v>Idle</v>
      </c>
      <c r="P6041" s="2">
        <f t="shared" si="1132"/>
        <v>0</v>
      </c>
      <c r="Q6041" s="2">
        <f t="shared" si="1133"/>
        <v>0</v>
      </c>
      <c r="R6041" s="2">
        <f t="shared" si="1134"/>
        <v>0</v>
      </c>
      <c r="S6041" s="2">
        <f t="shared" si="1135"/>
        <v>0</v>
      </c>
      <c r="T6041" s="2">
        <f t="shared" si="1136"/>
        <v>0</v>
      </c>
      <c r="U6041" s="2">
        <f>IF(O6041="Reg", R6041 * Inputs!$B$7, 0)</f>
        <v>0</v>
      </c>
      <c r="V6041" s="2">
        <f>MAX(F6041 + P6041*Inputs!$B$15 - (Q6041/Inputs!$B$16) - U6041, 0)</f>
        <v>0</v>
      </c>
    </row>
    <row r="6042" spans="1:22" x14ac:dyDescent="0.3">
      <c r="A6042" s="1">
        <v>46274.666666666657</v>
      </c>
      <c r="B6042" s="2">
        <v>64.219818987544713</v>
      </c>
      <c r="C6042" s="2">
        <v>3.551166354655714</v>
      </c>
      <c r="D6042" s="2">
        <f t="shared" si="1128"/>
        <v>38.389322107502593</v>
      </c>
      <c r="E6042" s="2">
        <f t="shared" si="1129"/>
        <v>67.266637987753739</v>
      </c>
      <c r="F6042" s="2">
        <f t="shared" si="1137"/>
        <v>0</v>
      </c>
      <c r="G6042" s="2">
        <f t="shared" si="1138"/>
        <v>340</v>
      </c>
      <c r="H6042" s="2">
        <f>MIN(Inputs!$B$2, (Inputs!$B$14 - F6042)/Inputs!$B$15)</f>
        <v>170</v>
      </c>
      <c r="I6042" s="2">
        <f>MAX(MIN(Inputs!$B$2, F6042*Inputs!$B$16, Inputs!$B$14*Inputs!$B$4 - G6042), 0)</f>
        <v>0</v>
      </c>
      <c r="J6042" s="2">
        <f>MAX(MIN(Inputs!$B$2, F6042*Inputs!$B$16, (Inputs!$B$14-F6042)/Inputs!$B$15)*Inputs!$B$9, 0)</f>
        <v>0</v>
      </c>
      <c r="K6042" s="2">
        <f>MAX(E6042*Inputs!$B$5 - B6042 - Inputs!$B$8, 0) * H6042</f>
        <v>0</v>
      </c>
      <c r="L6042" s="2">
        <f>IF(B6042 &gt;= D6042*Inputs!$B$10, MAX(B6042 - E6042/Inputs!$B$5 - Inputs!$B$8, 0) * I6042, 0)</f>
        <v>0</v>
      </c>
      <c r="M6042" s="2">
        <f t="shared" si="1130"/>
        <v>0</v>
      </c>
      <c r="N6042" s="3" t="str">
        <f t="shared" si="1131"/>
        <v>Idle</v>
      </c>
      <c r="O6042" s="3" t="str">
        <f t="shared" si="1139"/>
        <v>Idle</v>
      </c>
      <c r="P6042" s="2">
        <f t="shared" si="1132"/>
        <v>0</v>
      </c>
      <c r="Q6042" s="2">
        <f t="shared" si="1133"/>
        <v>0</v>
      </c>
      <c r="R6042" s="2">
        <f t="shared" si="1134"/>
        <v>0</v>
      </c>
      <c r="S6042" s="2">
        <f t="shared" si="1135"/>
        <v>0</v>
      </c>
      <c r="T6042" s="2">
        <f t="shared" si="1136"/>
        <v>0</v>
      </c>
      <c r="U6042" s="2">
        <f>IF(O6042="Reg", R6042 * Inputs!$B$7, 0)</f>
        <v>0</v>
      </c>
      <c r="V6042" s="2">
        <f>MAX(F6042 + P6042*Inputs!$B$15 - (Q6042/Inputs!$B$16) - U6042, 0)</f>
        <v>0</v>
      </c>
    </row>
    <row r="6043" spans="1:22" x14ac:dyDescent="0.3">
      <c r="A6043" s="1">
        <v>46274.708333333343</v>
      </c>
      <c r="B6043" s="2">
        <v>76.669754848476941</v>
      </c>
      <c r="C6043" s="2">
        <v>24.413798545232471</v>
      </c>
      <c r="D6043" s="2">
        <f t="shared" si="1128"/>
        <v>38.389322107502593</v>
      </c>
      <c r="E6043" s="2">
        <f t="shared" si="1129"/>
        <v>65.267318017722616</v>
      </c>
      <c r="F6043" s="2">
        <f t="shared" si="1137"/>
        <v>0</v>
      </c>
      <c r="G6043" s="2">
        <f t="shared" si="1138"/>
        <v>340</v>
      </c>
      <c r="H6043" s="2">
        <f>MIN(Inputs!$B$2, (Inputs!$B$14 - F6043)/Inputs!$B$15)</f>
        <v>170</v>
      </c>
      <c r="I6043" s="2">
        <f>MAX(MIN(Inputs!$B$2, F6043*Inputs!$B$16, Inputs!$B$14*Inputs!$B$4 - G6043), 0)</f>
        <v>0</v>
      </c>
      <c r="J6043" s="2">
        <f>MAX(MIN(Inputs!$B$2, F6043*Inputs!$B$16, (Inputs!$B$14-F6043)/Inputs!$B$15)*Inputs!$B$9, 0)</f>
        <v>0</v>
      </c>
      <c r="K6043" s="2">
        <f>MAX(E6043*Inputs!$B$5 - B6043 - Inputs!$B$8, 0) * H6043</f>
        <v>0</v>
      </c>
      <c r="L6043" s="2">
        <f>IF(B6043 &gt;= D6043*Inputs!$B$10, MAX(B6043 - E6043/Inputs!$B$5 - Inputs!$B$8, 0) * I6043, 0)</f>
        <v>0</v>
      </c>
      <c r="M6043" s="2">
        <f t="shared" si="1130"/>
        <v>0</v>
      </c>
      <c r="N6043" s="3" t="str">
        <f t="shared" si="1131"/>
        <v>Idle</v>
      </c>
      <c r="O6043" s="3" t="str">
        <f t="shared" si="1139"/>
        <v>Idle</v>
      </c>
      <c r="P6043" s="2">
        <f t="shared" si="1132"/>
        <v>0</v>
      </c>
      <c r="Q6043" s="2">
        <f t="shared" si="1133"/>
        <v>0</v>
      </c>
      <c r="R6043" s="2">
        <f t="shared" si="1134"/>
        <v>0</v>
      </c>
      <c r="S6043" s="2">
        <f t="shared" si="1135"/>
        <v>0</v>
      </c>
      <c r="T6043" s="2">
        <f t="shared" si="1136"/>
        <v>0</v>
      </c>
      <c r="U6043" s="2">
        <f>IF(O6043="Reg", R6043 * Inputs!$B$7, 0)</f>
        <v>0</v>
      </c>
      <c r="V6043" s="2">
        <f>MAX(F6043 + P6043*Inputs!$B$15 - (Q6043/Inputs!$B$16) - U6043, 0)</f>
        <v>0</v>
      </c>
    </row>
    <row r="6044" spans="1:22" x14ac:dyDescent="0.3">
      <c r="A6044" s="1">
        <v>46274.75</v>
      </c>
      <c r="B6044" s="2">
        <v>71.212784698596224</v>
      </c>
      <c r="C6044" s="2">
        <v>1.8769687302929241</v>
      </c>
      <c r="D6044" s="2">
        <f t="shared" si="1128"/>
        <v>38.389322107502593</v>
      </c>
      <c r="E6044" s="2">
        <f t="shared" si="1129"/>
        <v>60.700983886211162</v>
      </c>
      <c r="F6044" s="2">
        <f t="shared" si="1137"/>
        <v>0</v>
      </c>
      <c r="G6044" s="2">
        <f t="shared" si="1138"/>
        <v>340</v>
      </c>
      <c r="H6044" s="2">
        <f>MIN(Inputs!$B$2, (Inputs!$B$14 - F6044)/Inputs!$B$15)</f>
        <v>170</v>
      </c>
      <c r="I6044" s="2">
        <f>MAX(MIN(Inputs!$B$2, F6044*Inputs!$B$16, Inputs!$B$14*Inputs!$B$4 - G6044), 0)</f>
        <v>0</v>
      </c>
      <c r="J6044" s="2">
        <f>MAX(MIN(Inputs!$B$2, F6044*Inputs!$B$16, (Inputs!$B$14-F6044)/Inputs!$B$15)*Inputs!$B$9, 0)</f>
        <v>0</v>
      </c>
      <c r="K6044" s="2">
        <f>MAX(E6044*Inputs!$B$5 - B6044 - Inputs!$B$8, 0) * H6044</f>
        <v>0</v>
      </c>
      <c r="L6044" s="2">
        <f>IF(B6044 &gt;= D6044*Inputs!$B$10, MAX(B6044 - E6044/Inputs!$B$5 - Inputs!$B$8, 0) * I6044, 0)</f>
        <v>0</v>
      </c>
      <c r="M6044" s="2">
        <f t="shared" si="1130"/>
        <v>0</v>
      </c>
      <c r="N6044" s="3" t="str">
        <f t="shared" si="1131"/>
        <v>Idle</v>
      </c>
      <c r="O6044" s="3" t="str">
        <f t="shared" si="1139"/>
        <v>Idle</v>
      </c>
      <c r="P6044" s="2">
        <f t="shared" si="1132"/>
        <v>0</v>
      </c>
      <c r="Q6044" s="2">
        <f t="shared" si="1133"/>
        <v>0</v>
      </c>
      <c r="R6044" s="2">
        <f t="shared" si="1134"/>
        <v>0</v>
      </c>
      <c r="S6044" s="2">
        <f t="shared" si="1135"/>
        <v>0</v>
      </c>
      <c r="T6044" s="2">
        <f t="shared" si="1136"/>
        <v>0</v>
      </c>
      <c r="U6044" s="2">
        <f>IF(O6044="Reg", R6044 * Inputs!$B$7, 0)</f>
        <v>0</v>
      </c>
      <c r="V6044" s="2">
        <f>MAX(F6044 + P6044*Inputs!$B$15 - (Q6044/Inputs!$B$16) - U6044, 0)</f>
        <v>0</v>
      </c>
    </row>
    <row r="6045" spans="1:22" x14ac:dyDescent="0.3">
      <c r="A6045" s="1">
        <v>46274.791666666657</v>
      </c>
      <c r="B6045" s="2">
        <v>66.126832059165977</v>
      </c>
      <c r="C6045" s="2">
        <v>4.0401465560042258</v>
      </c>
      <c r="D6045" s="2">
        <f t="shared" si="1128"/>
        <v>38.389322107502593</v>
      </c>
      <c r="E6045" s="2">
        <f t="shared" si="1129"/>
        <v>53.529153478335139</v>
      </c>
      <c r="F6045" s="2">
        <f t="shared" si="1137"/>
        <v>0</v>
      </c>
      <c r="G6045" s="2">
        <f t="shared" si="1138"/>
        <v>340</v>
      </c>
      <c r="H6045" s="2">
        <f>MIN(Inputs!$B$2, (Inputs!$B$14 - F6045)/Inputs!$B$15)</f>
        <v>170</v>
      </c>
      <c r="I6045" s="2">
        <f>MAX(MIN(Inputs!$B$2, F6045*Inputs!$B$16, Inputs!$B$14*Inputs!$B$4 - G6045), 0)</f>
        <v>0</v>
      </c>
      <c r="J6045" s="2">
        <f>MAX(MIN(Inputs!$B$2, F6045*Inputs!$B$16, (Inputs!$B$14-F6045)/Inputs!$B$15)*Inputs!$B$9, 0)</f>
        <v>0</v>
      </c>
      <c r="K6045" s="2">
        <f>MAX(E6045*Inputs!$B$5 - B6045 - Inputs!$B$8, 0) * H6045</f>
        <v>0</v>
      </c>
      <c r="L6045" s="2">
        <f>IF(B6045 &gt;= D6045*Inputs!$B$10, MAX(B6045 - E6045/Inputs!$B$5 - Inputs!$B$8, 0) * I6045, 0)</f>
        <v>0</v>
      </c>
      <c r="M6045" s="2">
        <f t="shared" si="1130"/>
        <v>0</v>
      </c>
      <c r="N6045" s="3" t="str">
        <f t="shared" si="1131"/>
        <v>Idle</v>
      </c>
      <c r="O6045" s="3" t="str">
        <f t="shared" si="1139"/>
        <v>Idle</v>
      </c>
      <c r="P6045" s="2">
        <f t="shared" si="1132"/>
        <v>0</v>
      </c>
      <c r="Q6045" s="2">
        <f t="shared" si="1133"/>
        <v>0</v>
      </c>
      <c r="R6045" s="2">
        <f t="shared" si="1134"/>
        <v>0</v>
      </c>
      <c r="S6045" s="2">
        <f t="shared" si="1135"/>
        <v>0</v>
      </c>
      <c r="T6045" s="2">
        <f t="shared" si="1136"/>
        <v>0</v>
      </c>
      <c r="U6045" s="2">
        <f>IF(O6045="Reg", R6045 * Inputs!$B$7, 0)</f>
        <v>0</v>
      </c>
      <c r="V6045" s="2">
        <f>MAX(F6045 + P6045*Inputs!$B$15 - (Q6045/Inputs!$B$16) - U6045, 0)</f>
        <v>0</v>
      </c>
    </row>
    <row r="6046" spans="1:22" x14ac:dyDescent="0.3">
      <c r="A6046" s="1">
        <v>46274.833333333343</v>
      </c>
      <c r="B6046" s="2">
        <v>64.37620072422645</v>
      </c>
      <c r="C6046" s="2">
        <v>6.0071068321360723</v>
      </c>
      <c r="D6046" s="2">
        <f t="shared" si="1128"/>
        <v>38.389322107502593</v>
      </c>
      <c r="E6046" s="2">
        <f t="shared" si="1129"/>
        <v>46.12388050244504</v>
      </c>
      <c r="F6046" s="2">
        <f t="shared" si="1137"/>
        <v>0</v>
      </c>
      <c r="G6046" s="2">
        <f t="shared" si="1138"/>
        <v>340</v>
      </c>
      <c r="H6046" s="2">
        <f>MIN(Inputs!$B$2, (Inputs!$B$14 - F6046)/Inputs!$B$15)</f>
        <v>170</v>
      </c>
      <c r="I6046" s="2">
        <f>MAX(MIN(Inputs!$B$2, F6046*Inputs!$B$16, Inputs!$B$14*Inputs!$B$4 - G6046), 0)</f>
        <v>0</v>
      </c>
      <c r="J6046" s="2">
        <f>MAX(MIN(Inputs!$B$2, F6046*Inputs!$B$16, (Inputs!$B$14-F6046)/Inputs!$B$15)*Inputs!$B$9, 0)</f>
        <v>0</v>
      </c>
      <c r="K6046" s="2">
        <f>MAX(E6046*Inputs!$B$5 - B6046 - Inputs!$B$8, 0) * H6046</f>
        <v>0</v>
      </c>
      <c r="L6046" s="2">
        <f>IF(B6046 &gt;= D6046*Inputs!$B$10, MAX(B6046 - E6046/Inputs!$B$5 - Inputs!$B$8, 0) * I6046, 0)</f>
        <v>0</v>
      </c>
      <c r="M6046" s="2">
        <f t="shared" si="1130"/>
        <v>0</v>
      </c>
      <c r="N6046" s="3" t="str">
        <f t="shared" si="1131"/>
        <v>Idle</v>
      </c>
      <c r="O6046" s="3" t="str">
        <f t="shared" si="1139"/>
        <v>Idle</v>
      </c>
      <c r="P6046" s="2">
        <f t="shared" si="1132"/>
        <v>0</v>
      </c>
      <c r="Q6046" s="2">
        <f t="shared" si="1133"/>
        <v>0</v>
      </c>
      <c r="R6046" s="2">
        <f t="shared" si="1134"/>
        <v>0</v>
      </c>
      <c r="S6046" s="2">
        <f t="shared" si="1135"/>
        <v>0</v>
      </c>
      <c r="T6046" s="2">
        <f t="shared" si="1136"/>
        <v>0</v>
      </c>
      <c r="U6046" s="2">
        <f>IF(O6046="Reg", R6046 * Inputs!$B$7, 0)</f>
        <v>0</v>
      </c>
      <c r="V6046" s="2">
        <f>MAX(F6046 + P6046*Inputs!$B$15 - (Q6046/Inputs!$B$16) - U6046, 0)</f>
        <v>0</v>
      </c>
    </row>
    <row r="6047" spans="1:22" x14ac:dyDescent="0.3">
      <c r="A6047" s="1">
        <v>46274.875</v>
      </c>
      <c r="B6047" s="2">
        <v>60.994436608512103</v>
      </c>
      <c r="C6047" s="2">
        <v>8.1541127878307389</v>
      </c>
      <c r="D6047" s="2">
        <f t="shared" si="1128"/>
        <v>38.389322107502593</v>
      </c>
      <c r="E6047" s="2">
        <f t="shared" si="1129"/>
        <v>36.938281454824953</v>
      </c>
      <c r="F6047" s="2">
        <f t="shared" si="1137"/>
        <v>0</v>
      </c>
      <c r="G6047" s="2">
        <f t="shared" si="1138"/>
        <v>340</v>
      </c>
      <c r="H6047" s="2">
        <f>MIN(Inputs!$B$2, (Inputs!$B$14 - F6047)/Inputs!$B$15)</f>
        <v>170</v>
      </c>
      <c r="I6047" s="2">
        <f>MAX(MIN(Inputs!$B$2, F6047*Inputs!$B$16, Inputs!$B$14*Inputs!$B$4 - G6047), 0)</f>
        <v>0</v>
      </c>
      <c r="J6047" s="2">
        <f>MAX(MIN(Inputs!$B$2, F6047*Inputs!$B$16, (Inputs!$B$14-F6047)/Inputs!$B$15)*Inputs!$B$9, 0)</f>
        <v>0</v>
      </c>
      <c r="K6047" s="2">
        <f>MAX(E6047*Inputs!$B$5 - B6047 - Inputs!$B$8, 0) * H6047</f>
        <v>0</v>
      </c>
      <c r="L6047" s="2">
        <f>IF(B6047 &gt;= D6047*Inputs!$B$10, MAX(B6047 - E6047/Inputs!$B$5 - Inputs!$B$8, 0) * I6047, 0)</f>
        <v>0</v>
      </c>
      <c r="M6047" s="2">
        <f t="shared" si="1130"/>
        <v>0</v>
      </c>
      <c r="N6047" s="3" t="str">
        <f t="shared" si="1131"/>
        <v>Idle</v>
      </c>
      <c r="O6047" s="3" t="str">
        <f t="shared" si="1139"/>
        <v>Idle</v>
      </c>
      <c r="P6047" s="2">
        <f t="shared" si="1132"/>
        <v>0</v>
      </c>
      <c r="Q6047" s="2">
        <f t="shared" si="1133"/>
        <v>0</v>
      </c>
      <c r="R6047" s="2">
        <f t="shared" si="1134"/>
        <v>0</v>
      </c>
      <c r="S6047" s="2">
        <f t="shared" si="1135"/>
        <v>0</v>
      </c>
      <c r="T6047" s="2">
        <f t="shared" si="1136"/>
        <v>0</v>
      </c>
      <c r="U6047" s="2">
        <f>IF(O6047="Reg", R6047 * Inputs!$B$7, 0)</f>
        <v>0</v>
      </c>
      <c r="V6047" s="2">
        <f>MAX(F6047 + P6047*Inputs!$B$15 - (Q6047/Inputs!$B$16) - U6047, 0)</f>
        <v>0</v>
      </c>
    </row>
    <row r="6048" spans="1:22" x14ac:dyDescent="0.3">
      <c r="A6048" s="1">
        <v>46274.916666666657</v>
      </c>
      <c r="B6048" s="2">
        <v>52.223899167357963</v>
      </c>
      <c r="C6048" s="2">
        <v>1.8683186059881149</v>
      </c>
      <c r="D6048" s="2">
        <f t="shared" si="1128"/>
        <v>38.389322107502593</v>
      </c>
      <c r="E6048" s="2">
        <f t="shared" si="1129"/>
        <v>26.772542020072944</v>
      </c>
      <c r="F6048" s="2">
        <f t="shared" si="1137"/>
        <v>0</v>
      </c>
      <c r="G6048" s="2">
        <f t="shared" si="1138"/>
        <v>340</v>
      </c>
      <c r="H6048" s="2">
        <f>MIN(Inputs!$B$2, (Inputs!$B$14 - F6048)/Inputs!$B$15)</f>
        <v>170</v>
      </c>
      <c r="I6048" s="2">
        <f>MAX(MIN(Inputs!$B$2, F6048*Inputs!$B$16, Inputs!$B$14*Inputs!$B$4 - G6048), 0)</f>
        <v>0</v>
      </c>
      <c r="J6048" s="2">
        <f>MAX(MIN(Inputs!$B$2, F6048*Inputs!$B$16, (Inputs!$B$14-F6048)/Inputs!$B$15)*Inputs!$B$9, 0)</f>
        <v>0</v>
      </c>
      <c r="K6048" s="2">
        <f>MAX(E6048*Inputs!$B$5 - B6048 - Inputs!$B$8, 0) * H6048</f>
        <v>0</v>
      </c>
      <c r="L6048" s="2">
        <f>IF(B6048 &gt;= D6048*Inputs!$B$10, MAX(B6048 - E6048/Inputs!$B$5 - Inputs!$B$8, 0) * I6048, 0)</f>
        <v>0</v>
      </c>
      <c r="M6048" s="2">
        <f t="shared" si="1130"/>
        <v>0</v>
      </c>
      <c r="N6048" s="3" t="str">
        <f t="shared" si="1131"/>
        <v>Idle</v>
      </c>
      <c r="O6048" s="3" t="str">
        <f t="shared" si="1139"/>
        <v>Idle</v>
      </c>
      <c r="P6048" s="2">
        <f t="shared" si="1132"/>
        <v>0</v>
      </c>
      <c r="Q6048" s="2">
        <f t="shared" si="1133"/>
        <v>0</v>
      </c>
      <c r="R6048" s="2">
        <f t="shared" si="1134"/>
        <v>0</v>
      </c>
      <c r="S6048" s="2">
        <f t="shared" si="1135"/>
        <v>0</v>
      </c>
      <c r="T6048" s="2">
        <f t="shared" si="1136"/>
        <v>0</v>
      </c>
      <c r="U6048" s="2">
        <f>IF(O6048="Reg", R6048 * Inputs!$B$7, 0)</f>
        <v>0</v>
      </c>
      <c r="V6048" s="2">
        <f>MAX(F6048 + P6048*Inputs!$B$15 - (Q6048/Inputs!$B$16) - U6048, 0)</f>
        <v>0</v>
      </c>
    </row>
    <row r="6049" spans="1:22" x14ac:dyDescent="0.3">
      <c r="A6049" s="1">
        <v>46274.958333333343</v>
      </c>
      <c r="B6049" s="2">
        <v>49.271750059408227</v>
      </c>
      <c r="C6049" s="2">
        <v>1.938497127710157</v>
      </c>
      <c r="D6049" s="2">
        <f t="shared" si="1128"/>
        <v>38.389322107502593</v>
      </c>
      <c r="E6049" s="2">
        <f t="shared" si="1129"/>
        <v>18.068558825513282</v>
      </c>
      <c r="F6049" s="2">
        <f t="shared" si="1137"/>
        <v>0</v>
      </c>
      <c r="G6049" s="2">
        <f t="shared" si="1138"/>
        <v>340</v>
      </c>
      <c r="H6049" s="2">
        <f>MIN(Inputs!$B$2, (Inputs!$B$14 - F6049)/Inputs!$B$15)</f>
        <v>170</v>
      </c>
      <c r="I6049" s="2">
        <f>MAX(MIN(Inputs!$B$2, F6049*Inputs!$B$16, Inputs!$B$14*Inputs!$B$4 - G6049), 0)</f>
        <v>0</v>
      </c>
      <c r="J6049" s="2">
        <f>MAX(MIN(Inputs!$B$2, F6049*Inputs!$B$16, (Inputs!$B$14-F6049)/Inputs!$B$15)*Inputs!$B$9, 0)</f>
        <v>0</v>
      </c>
      <c r="K6049" s="2">
        <f>MAX(E6049*Inputs!$B$5 - B6049 - Inputs!$B$8, 0) * H6049</f>
        <v>0</v>
      </c>
      <c r="L6049" s="2">
        <f>IF(B6049 &gt;= D6049*Inputs!$B$10, MAX(B6049 - E6049/Inputs!$B$5 - Inputs!$B$8, 0) * I6049, 0)</f>
        <v>0</v>
      </c>
      <c r="M6049" s="2">
        <f t="shared" si="1130"/>
        <v>0</v>
      </c>
      <c r="N6049" s="3" t="str">
        <f t="shared" si="1131"/>
        <v>Idle</v>
      </c>
      <c r="O6049" s="3" t="str">
        <f t="shared" si="1139"/>
        <v>Idle</v>
      </c>
      <c r="P6049" s="2">
        <f t="shared" si="1132"/>
        <v>0</v>
      </c>
      <c r="Q6049" s="2">
        <f t="shared" si="1133"/>
        <v>0</v>
      </c>
      <c r="R6049" s="2">
        <f t="shared" si="1134"/>
        <v>0</v>
      </c>
      <c r="S6049" s="2">
        <f t="shared" si="1135"/>
        <v>0</v>
      </c>
      <c r="T6049" s="2">
        <f t="shared" si="1136"/>
        <v>0</v>
      </c>
      <c r="U6049" s="2">
        <f>IF(O6049="Reg", R6049 * Inputs!$B$7, 0)</f>
        <v>0</v>
      </c>
      <c r="V6049" s="2">
        <f>MAX(F6049 + P6049*Inputs!$B$15 - (Q6049/Inputs!$B$16) - U6049, 0)</f>
        <v>0</v>
      </c>
    </row>
    <row r="6050" spans="1:22" x14ac:dyDescent="0.3">
      <c r="A6050" s="1">
        <v>46275</v>
      </c>
      <c r="B6050" s="2">
        <v>28.181802251340098</v>
      </c>
      <c r="C6050" s="2">
        <v>28.07484579463598</v>
      </c>
      <c r="D6050" s="2">
        <f t="shared" si="1128"/>
        <v>32.376520808780413</v>
      </c>
      <c r="E6050" s="2">
        <f t="shared" si="1129"/>
        <v>9.85660048227858</v>
      </c>
      <c r="F6050" s="2">
        <f t="shared" si="1137"/>
        <v>0</v>
      </c>
      <c r="G6050" s="2">
        <f t="shared" si="1138"/>
        <v>0</v>
      </c>
      <c r="H6050" s="2">
        <f>MIN(Inputs!$B$2, (Inputs!$B$14 - F6050)/Inputs!$B$15)</f>
        <v>170</v>
      </c>
      <c r="I6050" s="2">
        <f>MAX(MIN(Inputs!$B$2, F6050*Inputs!$B$16, Inputs!$B$14*Inputs!$B$4 - G6050), 0)</f>
        <v>0</v>
      </c>
      <c r="J6050" s="2">
        <f>MAX(MIN(Inputs!$B$2, F6050*Inputs!$B$16, (Inputs!$B$14-F6050)/Inputs!$B$15)*Inputs!$B$9, 0)</f>
        <v>0</v>
      </c>
      <c r="K6050" s="2">
        <f>MAX(E6050*Inputs!$B$5 - B6050 - Inputs!$B$8, 0) * H6050</f>
        <v>0</v>
      </c>
      <c r="L6050" s="2">
        <f>IF(B6050 &gt;= D6050*Inputs!$B$10, MAX(B6050 - E6050/Inputs!$B$5 - Inputs!$B$8, 0) * I6050, 0)</f>
        <v>0</v>
      </c>
      <c r="M6050" s="2">
        <f t="shared" si="1130"/>
        <v>0</v>
      </c>
      <c r="N6050" s="3" t="str">
        <f t="shared" si="1131"/>
        <v>Idle</v>
      </c>
      <c r="O6050" s="3" t="str">
        <f t="shared" si="1139"/>
        <v>Idle</v>
      </c>
      <c r="P6050" s="2">
        <f t="shared" si="1132"/>
        <v>0</v>
      </c>
      <c r="Q6050" s="2">
        <f t="shared" si="1133"/>
        <v>0</v>
      </c>
      <c r="R6050" s="2">
        <f t="shared" si="1134"/>
        <v>0</v>
      </c>
      <c r="S6050" s="2">
        <f t="shared" si="1135"/>
        <v>0</v>
      </c>
      <c r="T6050" s="2">
        <f t="shared" si="1136"/>
        <v>0</v>
      </c>
      <c r="U6050" s="2">
        <f>IF(O6050="Reg", R6050 * Inputs!$B$7, 0)</f>
        <v>0</v>
      </c>
      <c r="V6050" s="2">
        <f>MAX(F6050 + P6050*Inputs!$B$15 - (Q6050/Inputs!$B$16) - U6050, 0)</f>
        <v>0</v>
      </c>
    </row>
    <row r="6051" spans="1:22" x14ac:dyDescent="0.3">
      <c r="A6051" s="1">
        <v>46275.041666666657</v>
      </c>
      <c r="B6051" s="2">
        <v>21.69519420382537</v>
      </c>
      <c r="C6051" s="2">
        <v>45.457118740807921</v>
      </c>
      <c r="D6051" s="2">
        <f t="shared" si="1128"/>
        <v>32.376520808780413</v>
      </c>
      <c r="E6051" s="2">
        <f t="shared" si="1129"/>
        <v>5.1596334403885633</v>
      </c>
      <c r="F6051" s="2">
        <f t="shared" si="1137"/>
        <v>0</v>
      </c>
      <c r="G6051" s="2">
        <f t="shared" si="1138"/>
        <v>0</v>
      </c>
      <c r="H6051" s="2">
        <f>MIN(Inputs!$B$2, (Inputs!$B$14 - F6051)/Inputs!$B$15)</f>
        <v>170</v>
      </c>
      <c r="I6051" s="2">
        <f>MAX(MIN(Inputs!$B$2, F6051*Inputs!$B$16, Inputs!$B$14*Inputs!$B$4 - G6051), 0)</f>
        <v>0</v>
      </c>
      <c r="J6051" s="2">
        <f>MAX(MIN(Inputs!$B$2, F6051*Inputs!$B$16, (Inputs!$B$14-F6051)/Inputs!$B$15)*Inputs!$B$9, 0)</f>
        <v>0</v>
      </c>
      <c r="K6051" s="2">
        <f>MAX(E6051*Inputs!$B$5 - B6051 - Inputs!$B$8, 0) * H6051</f>
        <v>0</v>
      </c>
      <c r="L6051" s="2">
        <f>IF(B6051 &gt;= D6051*Inputs!$B$10, MAX(B6051 - E6051/Inputs!$B$5 - Inputs!$B$8, 0) * I6051, 0)</f>
        <v>0</v>
      </c>
      <c r="M6051" s="2">
        <f t="shared" si="1130"/>
        <v>0</v>
      </c>
      <c r="N6051" s="3" t="str">
        <f t="shared" si="1131"/>
        <v>Idle</v>
      </c>
      <c r="O6051" s="3" t="str">
        <f t="shared" si="1139"/>
        <v>Idle</v>
      </c>
      <c r="P6051" s="2">
        <f t="shared" si="1132"/>
        <v>0</v>
      </c>
      <c r="Q6051" s="2">
        <f t="shared" si="1133"/>
        <v>0</v>
      </c>
      <c r="R6051" s="2">
        <f t="shared" si="1134"/>
        <v>0</v>
      </c>
      <c r="S6051" s="2">
        <f t="shared" si="1135"/>
        <v>0</v>
      </c>
      <c r="T6051" s="2">
        <f t="shared" si="1136"/>
        <v>0</v>
      </c>
      <c r="U6051" s="2">
        <f>IF(O6051="Reg", R6051 * Inputs!$B$7, 0)</f>
        <v>0</v>
      </c>
      <c r="V6051" s="2">
        <f>MAX(F6051 + P6051*Inputs!$B$15 - (Q6051/Inputs!$B$16) - U6051, 0)</f>
        <v>0</v>
      </c>
    </row>
    <row r="6052" spans="1:22" x14ac:dyDescent="0.3">
      <c r="A6052" s="1">
        <v>46275.083333333343</v>
      </c>
      <c r="B6052" s="2">
        <v>9.2626064385060083</v>
      </c>
      <c r="C6052" s="2">
        <v>5.6716477912554009</v>
      </c>
      <c r="D6052" s="2">
        <f t="shared" si="1128"/>
        <v>32.376520808780413</v>
      </c>
      <c r="E6052" s="2">
        <f t="shared" si="1129"/>
        <v>1.5437677397510015</v>
      </c>
      <c r="F6052" s="2">
        <f t="shared" si="1137"/>
        <v>0</v>
      </c>
      <c r="G6052" s="2">
        <f t="shared" si="1138"/>
        <v>0</v>
      </c>
      <c r="H6052" s="2">
        <f>MIN(Inputs!$B$2, (Inputs!$B$14 - F6052)/Inputs!$B$15)</f>
        <v>170</v>
      </c>
      <c r="I6052" s="2">
        <f>MAX(MIN(Inputs!$B$2, F6052*Inputs!$B$16, Inputs!$B$14*Inputs!$B$4 - G6052), 0)</f>
        <v>0</v>
      </c>
      <c r="J6052" s="2">
        <f>MAX(MIN(Inputs!$B$2, F6052*Inputs!$B$16, (Inputs!$B$14-F6052)/Inputs!$B$15)*Inputs!$B$9, 0)</f>
        <v>0</v>
      </c>
      <c r="K6052" s="2">
        <f>MAX(E6052*Inputs!$B$5 - B6052 - Inputs!$B$8, 0) * H6052</f>
        <v>0</v>
      </c>
      <c r="L6052" s="2">
        <f>IF(B6052 &gt;= D6052*Inputs!$B$10, MAX(B6052 - E6052/Inputs!$B$5 - Inputs!$B$8, 0) * I6052, 0)</f>
        <v>0</v>
      </c>
      <c r="M6052" s="2">
        <f t="shared" si="1130"/>
        <v>0</v>
      </c>
      <c r="N6052" s="3" t="str">
        <f t="shared" si="1131"/>
        <v>Idle</v>
      </c>
      <c r="O6052" s="3" t="str">
        <f t="shared" si="1139"/>
        <v>Idle</v>
      </c>
      <c r="P6052" s="2">
        <f t="shared" si="1132"/>
        <v>0</v>
      </c>
      <c r="Q6052" s="2">
        <f t="shared" si="1133"/>
        <v>0</v>
      </c>
      <c r="R6052" s="2">
        <f t="shared" si="1134"/>
        <v>0</v>
      </c>
      <c r="S6052" s="2">
        <f t="shared" si="1135"/>
        <v>0</v>
      </c>
      <c r="T6052" s="2">
        <f t="shared" si="1136"/>
        <v>0</v>
      </c>
      <c r="U6052" s="2">
        <f>IF(O6052="Reg", R6052 * Inputs!$B$7, 0)</f>
        <v>0</v>
      </c>
      <c r="V6052" s="2">
        <f>MAX(F6052 + P6052*Inputs!$B$15 - (Q6052/Inputs!$B$16) - U6052, 0)</f>
        <v>0</v>
      </c>
    </row>
    <row r="6053" spans="1:22" x14ac:dyDescent="0.3">
      <c r="A6053" s="1">
        <v>46275.125</v>
      </c>
      <c r="B6053" s="2">
        <v>0</v>
      </c>
      <c r="C6053" s="2">
        <v>4.6137959596239737</v>
      </c>
      <c r="D6053" s="2">
        <f t="shared" si="1128"/>
        <v>32.376520808780413</v>
      </c>
      <c r="E6053" s="2">
        <f t="shared" si="1129"/>
        <v>0</v>
      </c>
      <c r="F6053" s="2">
        <f t="shared" si="1137"/>
        <v>0</v>
      </c>
      <c r="G6053" s="2">
        <f t="shared" si="1138"/>
        <v>0</v>
      </c>
      <c r="H6053" s="2">
        <f>MIN(Inputs!$B$2, (Inputs!$B$14 - F6053)/Inputs!$B$15)</f>
        <v>170</v>
      </c>
      <c r="I6053" s="2">
        <f>MAX(MIN(Inputs!$B$2, F6053*Inputs!$B$16, Inputs!$B$14*Inputs!$B$4 - G6053), 0)</f>
        <v>0</v>
      </c>
      <c r="J6053" s="2">
        <f>MAX(MIN(Inputs!$B$2, F6053*Inputs!$B$16, (Inputs!$B$14-F6053)/Inputs!$B$15)*Inputs!$B$9, 0)</f>
        <v>0</v>
      </c>
      <c r="K6053" s="2">
        <f>MAX(E6053*Inputs!$B$5 - B6053 - Inputs!$B$8, 0) * H6053</f>
        <v>0</v>
      </c>
      <c r="L6053" s="2">
        <f>IF(B6053 &gt;= D6053*Inputs!$B$10, MAX(B6053 - E6053/Inputs!$B$5 - Inputs!$B$8, 0) * I6053, 0)</f>
        <v>0</v>
      </c>
      <c r="M6053" s="2">
        <f t="shared" si="1130"/>
        <v>0</v>
      </c>
      <c r="N6053" s="3" t="str">
        <f t="shared" si="1131"/>
        <v>Idle</v>
      </c>
      <c r="O6053" s="3" t="str">
        <f t="shared" si="1139"/>
        <v>Idle</v>
      </c>
      <c r="P6053" s="2">
        <f t="shared" si="1132"/>
        <v>0</v>
      </c>
      <c r="Q6053" s="2">
        <f t="shared" si="1133"/>
        <v>0</v>
      </c>
      <c r="R6053" s="2">
        <f t="shared" si="1134"/>
        <v>0</v>
      </c>
      <c r="S6053" s="2">
        <f t="shared" si="1135"/>
        <v>0</v>
      </c>
      <c r="T6053" s="2">
        <f t="shared" si="1136"/>
        <v>0</v>
      </c>
      <c r="U6053" s="2">
        <f>IF(O6053="Reg", R6053 * Inputs!$B$7, 0)</f>
        <v>0</v>
      </c>
      <c r="V6053" s="2">
        <f>MAX(F6053 + P6053*Inputs!$B$15 - (Q6053/Inputs!$B$16) - U6053, 0)</f>
        <v>0</v>
      </c>
    </row>
    <row r="6054" spans="1:22" x14ac:dyDescent="0.3">
      <c r="A6054" s="1">
        <v>46275.166666666657</v>
      </c>
      <c r="B6054" s="2">
        <v>0</v>
      </c>
      <c r="C6054" s="2">
        <v>6.4169871836122914</v>
      </c>
      <c r="D6054" s="2">
        <f t="shared" si="1128"/>
        <v>32.376520808780413</v>
      </c>
      <c r="E6054" s="2">
        <f t="shared" si="1129"/>
        <v>0</v>
      </c>
      <c r="F6054" s="2">
        <f t="shared" si="1137"/>
        <v>0</v>
      </c>
      <c r="G6054" s="2">
        <f t="shared" si="1138"/>
        <v>0</v>
      </c>
      <c r="H6054" s="2">
        <f>MIN(Inputs!$B$2, (Inputs!$B$14 - F6054)/Inputs!$B$15)</f>
        <v>170</v>
      </c>
      <c r="I6054" s="2">
        <f>MAX(MIN(Inputs!$B$2, F6054*Inputs!$B$16, Inputs!$B$14*Inputs!$B$4 - G6054), 0)</f>
        <v>0</v>
      </c>
      <c r="J6054" s="2">
        <f>MAX(MIN(Inputs!$B$2, F6054*Inputs!$B$16, (Inputs!$B$14-F6054)/Inputs!$B$15)*Inputs!$B$9, 0)</f>
        <v>0</v>
      </c>
      <c r="K6054" s="2">
        <f>MAX(E6054*Inputs!$B$5 - B6054 - Inputs!$B$8, 0) * H6054</f>
        <v>0</v>
      </c>
      <c r="L6054" s="2">
        <f>IF(B6054 &gt;= D6054*Inputs!$B$10, MAX(B6054 - E6054/Inputs!$B$5 - Inputs!$B$8, 0) * I6054, 0)</f>
        <v>0</v>
      </c>
      <c r="M6054" s="2">
        <f t="shared" si="1130"/>
        <v>0</v>
      </c>
      <c r="N6054" s="3" t="str">
        <f t="shared" si="1131"/>
        <v>Idle</v>
      </c>
      <c r="O6054" s="3" t="str">
        <f t="shared" si="1139"/>
        <v>Idle</v>
      </c>
      <c r="P6054" s="2">
        <f t="shared" si="1132"/>
        <v>0</v>
      </c>
      <c r="Q6054" s="2">
        <f t="shared" si="1133"/>
        <v>0</v>
      </c>
      <c r="R6054" s="2">
        <f t="shared" si="1134"/>
        <v>0</v>
      </c>
      <c r="S6054" s="2">
        <f t="shared" si="1135"/>
        <v>0</v>
      </c>
      <c r="T6054" s="2">
        <f t="shared" si="1136"/>
        <v>0</v>
      </c>
      <c r="U6054" s="2">
        <f>IF(O6054="Reg", R6054 * Inputs!$B$7, 0)</f>
        <v>0</v>
      </c>
      <c r="V6054" s="2">
        <f>MAX(F6054 + P6054*Inputs!$B$15 - (Q6054/Inputs!$B$16) - U6054, 0)</f>
        <v>0</v>
      </c>
    </row>
    <row r="6055" spans="1:22" x14ac:dyDescent="0.3">
      <c r="A6055" s="1">
        <v>46275.208333333343</v>
      </c>
      <c r="B6055" s="2">
        <v>0</v>
      </c>
      <c r="C6055" s="2">
        <v>4.1262129589494316</v>
      </c>
      <c r="D6055" s="2">
        <f t="shared" si="1128"/>
        <v>32.376520808780413</v>
      </c>
      <c r="E6055" s="2">
        <f t="shared" si="1129"/>
        <v>1.9103836928617735</v>
      </c>
      <c r="F6055" s="2">
        <f t="shared" si="1137"/>
        <v>0</v>
      </c>
      <c r="G6055" s="2">
        <f t="shared" si="1138"/>
        <v>0</v>
      </c>
      <c r="H6055" s="2">
        <f>MIN(Inputs!$B$2, (Inputs!$B$14 - F6055)/Inputs!$B$15)</f>
        <v>170</v>
      </c>
      <c r="I6055" s="2">
        <f>MAX(MIN(Inputs!$B$2, F6055*Inputs!$B$16, Inputs!$B$14*Inputs!$B$4 - G6055), 0)</f>
        <v>0</v>
      </c>
      <c r="J6055" s="2">
        <f>MAX(MIN(Inputs!$B$2, F6055*Inputs!$B$16, (Inputs!$B$14-F6055)/Inputs!$B$15)*Inputs!$B$9, 0)</f>
        <v>0</v>
      </c>
      <c r="K6055" s="2">
        <f>MAX(E6055*Inputs!$B$5 - B6055 - Inputs!$B$8, 0) * H6055</f>
        <v>0</v>
      </c>
      <c r="L6055" s="2">
        <f>IF(B6055 &gt;= D6055*Inputs!$B$10, MAX(B6055 - E6055/Inputs!$B$5 - Inputs!$B$8, 0) * I6055, 0)</f>
        <v>0</v>
      </c>
      <c r="M6055" s="2">
        <f t="shared" si="1130"/>
        <v>0</v>
      </c>
      <c r="N6055" s="3" t="str">
        <f t="shared" si="1131"/>
        <v>Idle</v>
      </c>
      <c r="O6055" s="3" t="str">
        <f t="shared" si="1139"/>
        <v>Idle</v>
      </c>
      <c r="P6055" s="2">
        <f t="shared" si="1132"/>
        <v>0</v>
      </c>
      <c r="Q6055" s="2">
        <f t="shared" si="1133"/>
        <v>0</v>
      </c>
      <c r="R6055" s="2">
        <f t="shared" si="1134"/>
        <v>0</v>
      </c>
      <c r="S6055" s="2">
        <f t="shared" si="1135"/>
        <v>0</v>
      </c>
      <c r="T6055" s="2">
        <f t="shared" si="1136"/>
        <v>0</v>
      </c>
      <c r="U6055" s="2">
        <f>IF(O6055="Reg", R6055 * Inputs!$B$7, 0)</f>
        <v>0</v>
      </c>
      <c r="V6055" s="2">
        <f>MAX(F6055 + P6055*Inputs!$B$15 - (Q6055/Inputs!$B$16) - U6055, 0)</f>
        <v>0</v>
      </c>
    </row>
    <row r="6056" spans="1:22" x14ac:dyDescent="0.3">
      <c r="A6056" s="1">
        <v>46275.25</v>
      </c>
      <c r="B6056" s="2">
        <v>0</v>
      </c>
      <c r="C6056" s="2">
        <v>12.51660875852062</v>
      </c>
      <c r="D6056" s="2">
        <f t="shared" si="1128"/>
        <v>32.376520808780413</v>
      </c>
      <c r="E6056" s="2">
        <f t="shared" si="1129"/>
        <v>5.938356997778901</v>
      </c>
      <c r="F6056" s="2">
        <f t="shared" si="1137"/>
        <v>0</v>
      </c>
      <c r="G6056" s="2">
        <f t="shared" si="1138"/>
        <v>0</v>
      </c>
      <c r="H6056" s="2">
        <f>MIN(Inputs!$B$2, (Inputs!$B$14 - F6056)/Inputs!$B$15)</f>
        <v>170</v>
      </c>
      <c r="I6056" s="2">
        <f>MAX(MIN(Inputs!$B$2, F6056*Inputs!$B$16, Inputs!$B$14*Inputs!$B$4 - G6056), 0)</f>
        <v>0</v>
      </c>
      <c r="J6056" s="2">
        <f>MAX(MIN(Inputs!$B$2, F6056*Inputs!$B$16, (Inputs!$B$14-F6056)/Inputs!$B$15)*Inputs!$B$9, 0)</f>
        <v>0</v>
      </c>
      <c r="K6056" s="2">
        <f>MAX(E6056*Inputs!$B$5 - B6056 - Inputs!$B$8, 0) * H6056</f>
        <v>0</v>
      </c>
      <c r="L6056" s="2">
        <f>IF(B6056 &gt;= D6056*Inputs!$B$10, MAX(B6056 - E6056/Inputs!$B$5 - Inputs!$B$8, 0) * I6056, 0)</f>
        <v>0</v>
      </c>
      <c r="M6056" s="2">
        <f t="shared" si="1130"/>
        <v>0</v>
      </c>
      <c r="N6056" s="3" t="str">
        <f t="shared" si="1131"/>
        <v>Idle</v>
      </c>
      <c r="O6056" s="3" t="str">
        <f t="shared" si="1139"/>
        <v>Idle</v>
      </c>
      <c r="P6056" s="2">
        <f t="shared" si="1132"/>
        <v>0</v>
      </c>
      <c r="Q6056" s="2">
        <f t="shared" si="1133"/>
        <v>0</v>
      </c>
      <c r="R6056" s="2">
        <f t="shared" si="1134"/>
        <v>0</v>
      </c>
      <c r="S6056" s="2">
        <f t="shared" si="1135"/>
        <v>0</v>
      </c>
      <c r="T6056" s="2">
        <f t="shared" si="1136"/>
        <v>0</v>
      </c>
      <c r="U6056" s="2">
        <f>IF(O6056="Reg", R6056 * Inputs!$B$7, 0)</f>
        <v>0</v>
      </c>
      <c r="V6056" s="2">
        <f>MAX(F6056 + P6056*Inputs!$B$15 - (Q6056/Inputs!$B$16) - U6056, 0)</f>
        <v>0</v>
      </c>
    </row>
    <row r="6057" spans="1:22" x14ac:dyDescent="0.3">
      <c r="A6057" s="1">
        <v>46275.291666666657</v>
      </c>
      <c r="B6057" s="2">
        <v>0</v>
      </c>
      <c r="C6057" s="2">
        <v>4.6384420820867387</v>
      </c>
      <c r="D6057" s="2">
        <f t="shared" si="1128"/>
        <v>32.376520808780413</v>
      </c>
      <c r="E6057" s="2">
        <f t="shared" si="1129"/>
        <v>10.091396991846322</v>
      </c>
      <c r="F6057" s="2">
        <f t="shared" si="1137"/>
        <v>0</v>
      </c>
      <c r="G6057" s="2">
        <f t="shared" si="1138"/>
        <v>0</v>
      </c>
      <c r="H6057" s="2">
        <f>MIN(Inputs!$B$2, (Inputs!$B$14 - F6057)/Inputs!$B$15)</f>
        <v>170</v>
      </c>
      <c r="I6057" s="2">
        <f>MAX(MIN(Inputs!$B$2, F6057*Inputs!$B$16, Inputs!$B$14*Inputs!$B$4 - G6057), 0)</f>
        <v>0</v>
      </c>
      <c r="J6057" s="2">
        <f>MAX(MIN(Inputs!$B$2, F6057*Inputs!$B$16, (Inputs!$B$14-F6057)/Inputs!$B$15)*Inputs!$B$9, 0)</f>
        <v>0</v>
      </c>
      <c r="K6057" s="2">
        <f>MAX(E6057*Inputs!$B$5 - B6057 - Inputs!$B$8, 0) * H6057</f>
        <v>0</v>
      </c>
      <c r="L6057" s="2">
        <f>IF(B6057 &gt;= D6057*Inputs!$B$10, MAX(B6057 - E6057/Inputs!$B$5 - Inputs!$B$8, 0) * I6057, 0)</f>
        <v>0</v>
      </c>
      <c r="M6057" s="2">
        <f t="shared" si="1130"/>
        <v>0</v>
      </c>
      <c r="N6057" s="3" t="str">
        <f t="shared" si="1131"/>
        <v>Idle</v>
      </c>
      <c r="O6057" s="3" t="str">
        <f t="shared" si="1139"/>
        <v>Idle</v>
      </c>
      <c r="P6057" s="2">
        <f t="shared" si="1132"/>
        <v>0</v>
      </c>
      <c r="Q6057" s="2">
        <f t="shared" si="1133"/>
        <v>0</v>
      </c>
      <c r="R6057" s="2">
        <f t="shared" si="1134"/>
        <v>0</v>
      </c>
      <c r="S6057" s="2">
        <f t="shared" si="1135"/>
        <v>0</v>
      </c>
      <c r="T6057" s="2">
        <f t="shared" si="1136"/>
        <v>0</v>
      </c>
      <c r="U6057" s="2">
        <f>IF(O6057="Reg", R6057 * Inputs!$B$7, 0)</f>
        <v>0</v>
      </c>
      <c r="V6057" s="2">
        <f>MAX(F6057 + P6057*Inputs!$B$15 - (Q6057/Inputs!$B$16) - U6057, 0)</f>
        <v>0</v>
      </c>
    </row>
    <row r="6058" spans="1:22" x14ac:dyDescent="0.3">
      <c r="A6058" s="1">
        <v>46275.333333333343</v>
      </c>
      <c r="B6058" s="2">
        <v>0</v>
      </c>
      <c r="C6058" s="2">
        <v>8.0965765646054795</v>
      </c>
      <c r="D6058" s="2">
        <f t="shared" si="1128"/>
        <v>32.376520808780413</v>
      </c>
      <c r="E6058" s="2">
        <f t="shared" si="1129"/>
        <v>16.414280091855204</v>
      </c>
      <c r="F6058" s="2">
        <f t="shared" si="1137"/>
        <v>0</v>
      </c>
      <c r="G6058" s="2">
        <f t="shared" si="1138"/>
        <v>0</v>
      </c>
      <c r="H6058" s="2">
        <f>MIN(Inputs!$B$2, (Inputs!$B$14 - F6058)/Inputs!$B$15)</f>
        <v>170</v>
      </c>
      <c r="I6058" s="2">
        <f>MAX(MIN(Inputs!$B$2, F6058*Inputs!$B$16, Inputs!$B$14*Inputs!$B$4 - G6058), 0)</f>
        <v>0</v>
      </c>
      <c r="J6058" s="2">
        <f>MAX(MIN(Inputs!$B$2, F6058*Inputs!$B$16, (Inputs!$B$14-F6058)/Inputs!$B$15)*Inputs!$B$9, 0)</f>
        <v>0</v>
      </c>
      <c r="K6058" s="2">
        <f>MAX(E6058*Inputs!$B$5 - B6058 - Inputs!$B$8, 0) * H6058</f>
        <v>0</v>
      </c>
      <c r="L6058" s="2">
        <f>IF(B6058 &gt;= D6058*Inputs!$B$10, MAX(B6058 - E6058/Inputs!$B$5 - Inputs!$B$8, 0) * I6058, 0)</f>
        <v>0</v>
      </c>
      <c r="M6058" s="2">
        <f t="shared" si="1130"/>
        <v>0</v>
      </c>
      <c r="N6058" s="3" t="str">
        <f t="shared" si="1131"/>
        <v>Idle</v>
      </c>
      <c r="O6058" s="3" t="str">
        <f t="shared" si="1139"/>
        <v>Idle</v>
      </c>
      <c r="P6058" s="2">
        <f t="shared" si="1132"/>
        <v>0</v>
      </c>
      <c r="Q6058" s="2">
        <f t="shared" si="1133"/>
        <v>0</v>
      </c>
      <c r="R6058" s="2">
        <f t="shared" si="1134"/>
        <v>0</v>
      </c>
      <c r="S6058" s="2">
        <f t="shared" si="1135"/>
        <v>0</v>
      </c>
      <c r="T6058" s="2">
        <f t="shared" si="1136"/>
        <v>0</v>
      </c>
      <c r="U6058" s="2">
        <f>IF(O6058="Reg", R6058 * Inputs!$B$7, 0)</f>
        <v>0</v>
      </c>
      <c r="V6058" s="2">
        <f>MAX(F6058 + P6058*Inputs!$B$15 - (Q6058/Inputs!$B$16) - U6058, 0)</f>
        <v>0</v>
      </c>
    </row>
    <row r="6059" spans="1:22" x14ac:dyDescent="0.3">
      <c r="A6059" s="1">
        <v>46275.375</v>
      </c>
      <c r="B6059" s="2">
        <v>0</v>
      </c>
      <c r="C6059" s="2">
        <v>7.433056229527562</v>
      </c>
      <c r="D6059" s="2">
        <f t="shared" si="1128"/>
        <v>32.376520808780413</v>
      </c>
      <c r="E6059" s="2">
        <f t="shared" si="1129"/>
        <v>24.589076531396799</v>
      </c>
      <c r="F6059" s="2">
        <f t="shared" si="1137"/>
        <v>0</v>
      </c>
      <c r="G6059" s="2">
        <f t="shared" si="1138"/>
        <v>0</v>
      </c>
      <c r="H6059" s="2">
        <f>MIN(Inputs!$B$2, (Inputs!$B$14 - F6059)/Inputs!$B$15)</f>
        <v>170</v>
      </c>
      <c r="I6059" s="2">
        <f>MAX(MIN(Inputs!$B$2, F6059*Inputs!$B$16, Inputs!$B$14*Inputs!$B$4 - G6059), 0)</f>
        <v>0</v>
      </c>
      <c r="J6059" s="2">
        <f>MAX(MIN(Inputs!$B$2, F6059*Inputs!$B$16, (Inputs!$B$14-F6059)/Inputs!$B$15)*Inputs!$B$9, 0)</f>
        <v>0</v>
      </c>
      <c r="K6059" s="2">
        <f>MAX(E6059*Inputs!$B$5 - B6059 - Inputs!$B$8, 0) * H6059</f>
        <v>278.52584909696128</v>
      </c>
      <c r="L6059" s="2">
        <f>IF(B6059 &gt;= D6059*Inputs!$B$10, MAX(B6059 - E6059/Inputs!$B$5 - Inputs!$B$8, 0) * I6059, 0)</f>
        <v>0</v>
      </c>
      <c r="M6059" s="2">
        <f t="shared" si="1130"/>
        <v>0</v>
      </c>
      <c r="N6059" s="3" t="str">
        <f t="shared" si="1131"/>
        <v>Charge</v>
      </c>
      <c r="O6059" s="3" t="str">
        <f t="shared" si="1139"/>
        <v>Charge</v>
      </c>
      <c r="P6059" s="2">
        <f t="shared" si="1132"/>
        <v>170</v>
      </c>
      <c r="Q6059" s="2">
        <f t="shared" si="1133"/>
        <v>0</v>
      </c>
      <c r="R6059" s="2">
        <f t="shared" si="1134"/>
        <v>0</v>
      </c>
      <c r="S6059" s="2">
        <f t="shared" si="1135"/>
        <v>0</v>
      </c>
      <c r="T6059" s="2">
        <f t="shared" si="1136"/>
        <v>0</v>
      </c>
      <c r="U6059" s="2">
        <f>IF(O6059="Reg", R6059 * Inputs!$B$7, 0)</f>
        <v>0</v>
      </c>
      <c r="V6059" s="2">
        <f>MAX(F6059 + P6059*Inputs!$B$15 - (Q6059/Inputs!$B$16) - U6059, 0)</f>
        <v>170</v>
      </c>
    </row>
    <row r="6060" spans="1:22" x14ac:dyDescent="0.3">
      <c r="A6060" s="1">
        <v>46275.416666666657</v>
      </c>
      <c r="B6060" s="2">
        <v>11.46230215717064</v>
      </c>
      <c r="C6060" s="2">
        <v>8.5405551704341178</v>
      </c>
      <c r="D6060" s="2">
        <f t="shared" si="1128"/>
        <v>32.376520808780413</v>
      </c>
      <c r="E6060" s="2">
        <f t="shared" si="1129"/>
        <v>35.155504859161773</v>
      </c>
      <c r="F6060" s="2">
        <f t="shared" si="1137"/>
        <v>170</v>
      </c>
      <c r="G6060" s="2">
        <f t="shared" si="1138"/>
        <v>0</v>
      </c>
      <c r="H6060" s="2">
        <f>MIN(Inputs!$B$2, (Inputs!$B$14 - F6060)/Inputs!$B$15)</f>
        <v>170</v>
      </c>
      <c r="I6060" s="2">
        <f>MAX(MIN(Inputs!$B$2, F6060*Inputs!$B$16, Inputs!$B$14*Inputs!$B$4 - G6060), 0)</f>
        <v>170</v>
      </c>
      <c r="J6060" s="2">
        <f>MAX(MIN(Inputs!$B$2, F6060*Inputs!$B$16, (Inputs!$B$14-F6060)/Inputs!$B$15)*Inputs!$B$9, 0)</f>
        <v>136</v>
      </c>
      <c r="K6060" s="2">
        <f>MAX(E6060*Inputs!$B$5 - B6060 - Inputs!$B$8, 0) * H6060</f>
        <v>0</v>
      </c>
      <c r="L6060" s="2">
        <f>IF(B6060 &gt;= D6060*Inputs!$B$10, MAX(B6060 - E6060/Inputs!$B$5 - Inputs!$B$8, 0) * I6060, 0)</f>
        <v>0</v>
      </c>
      <c r="M6060" s="2">
        <f t="shared" si="1130"/>
        <v>1161.51550317904</v>
      </c>
      <c r="N6060" s="3" t="str">
        <f t="shared" si="1131"/>
        <v>Reg</v>
      </c>
      <c r="O6060" s="3" t="str">
        <f t="shared" si="1139"/>
        <v>Charge</v>
      </c>
      <c r="P6060" s="2">
        <f t="shared" si="1132"/>
        <v>170</v>
      </c>
      <c r="Q6060" s="2">
        <f t="shared" si="1133"/>
        <v>0</v>
      </c>
      <c r="R6060" s="2">
        <f t="shared" si="1134"/>
        <v>0</v>
      </c>
      <c r="S6060" s="2">
        <f t="shared" si="1135"/>
        <v>-1948.5913667190089</v>
      </c>
      <c r="T6060" s="2">
        <f t="shared" si="1136"/>
        <v>0</v>
      </c>
      <c r="U6060" s="2">
        <f>IF(O6060="Reg", R6060 * Inputs!$B$7, 0)</f>
        <v>0</v>
      </c>
      <c r="V6060" s="2">
        <f>MAX(F6060 + P6060*Inputs!$B$15 - (Q6060/Inputs!$B$16) - U6060, 0)</f>
        <v>340</v>
      </c>
    </row>
    <row r="6061" spans="1:22" x14ac:dyDescent="0.3">
      <c r="A6061" s="1">
        <v>46275.458333333343</v>
      </c>
      <c r="B6061" s="2">
        <v>24.167839829502771</v>
      </c>
      <c r="C6061" s="2">
        <v>3.845249445702775</v>
      </c>
      <c r="D6061" s="2">
        <f t="shared" si="1128"/>
        <v>32.376520808780413</v>
      </c>
      <c r="E6061" s="2">
        <f t="shared" si="1129"/>
        <v>45.304566778539659</v>
      </c>
      <c r="F6061" s="2">
        <f t="shared" si="1137"/>
        <v>340</v>
      </c>
      <c r="G6061" s="2">
        <f t="shared" si="1138"/>
        <v>0</v>
      </c>
      <c r="H6061" s="2">
        <f>MIN(Inputs!$B$2, (Inputs!$B$14 - F6061)/Inputs!$B$15)</f>
        <v>0</v>
      </c>
      <c r="I6061" s="2">
        <f>MAX(MIN(Inputs!$B$2, F6061*Inputs!$B$16, Inputs!$B$14*Inputs!$B$4 - G6061), 0)</f>
        <v>170</v>
      </c>
      <c r="J6061" s="2">
        <f>MAX(MIN(Inputs!$B$2, F6061*Inputs!$B$16, (Inputs!$B$14-F6061)/Inputs!$B$15)*Inputs!$B$9, 0)</f>
        <v>0</v>
      </c>
      <c r="K6061" s="2">
        <f>MAX(E6061*Inputs!$B$5 - B6061 - Inputs!$B$8, 0) * H6061</f>
        <v>0</v>
      </c>
      <c r="L6061" s="2">
        <f>IF(B6061 &gt;= D6061*Inputs!$B$10, MAX(B6061 - E6061/Inputs!$B$5 - Inputs!$B$8, 0) * I6061, 0)</f>
        <v>0</v>
      </c>
      <c r="M6061" s="2">
        <f t="shared" si="1130"/>
        <v>0</v>
      </c>
      <c r="N6061" s="3" t="str">
        <f t="shared" si="1131"/>
        <v>Idle</v>
      </c>
      <c r="O6061" s="3" t="str">
        <f t="shared" si="1139"/>
        <v>Idle</v>
      </c>
      <c r="P6061" s="2">
        <f t="shared" si="1132"/>
        <v>0</v>
      </c>
      <c r="Q6061" s="2">
        <f t="shared" si="1133"/>
        <v>0</v>
      </c>
      <c r="R6061" s="2">
        <f t="shared" si="1134"/>
        <v>0</v>
      </c>
      <c r="S6061" s="2">
        <f t="shared" si="1135"/>
        <v>0</v>
      </c>
      <c r="T6061" s="2">
        <f t="shared" si="1136"/>
        <v>0</v>
      </c>
      <c r="U6061" s="2">
        <f>IF(O6061="Reg", R6061 * Inputs!$B$7, 0)</f>
        <v>0</v>
      </c>
      <c r="V6061" s="2">
        <f>MAX(F6061 + P6061*Inputs!$B$15 - (Q6061/Inputs!$B$16) - U6061, 0)</f>
        <v>340</v>
      </c>
    </row>
    <row r="6062" spans="1:22" x14ac:dyDescent="0.3">
      <c r="A6062" s="1">
        <v>46275.5</v>
      </c>
      <c r="B6062" s="2">
        <v>24.91823996440452</v>
      </c>
      <c r="C6062" s="2">
        <v>9.5568122515589398</v>
      </c>
      <c r="D6062" s="2">
        <f t="shared" si="1128"/>
        <v>32.376520808780413</v>
      </c>
      <c r="E6062" s="2">
        <f t="shared" si="1129"/>
        <v>52.574126080539763</v>
      </c>
      <c r="F6062" s="2">
        <f t="shared" si="1137"/>
        <v>340</v>
      </c>
      <c r="G6062" s="2">
        <f t="shared" si="1138"/>
        <v>0</v>
      </c>
      <c r="H6062" s="2">
        <f>MIN(Inputs!$B$2, (Inputs!$B$14 - F6062)/Inputs!$B$15)</f>
        <v>0</v>
      </c>
      <c r="I6062" s="2">
        <f>MAX(MIN(Inputs!$B$2, F6062*Inputs!$B$16, Inputs!$B$14*Inputs!$B$4 - G6062), 0)</f>
        <v>170</v>
      </c>
      <c r="J6062" s="2">
        <f>MAX(MIN(Inputs!$B$2, F6062*Inputs!$B$16, (Inputs!$B$14-F6062)/Inputs!$B$15)*Inputs!$B$9, 0)</f>
        <v>0</v>
      </c>
      <c r="K6062" s="2">
        <f>MAX(E6062*Inputs!$B$5 - B6062 - Inputs!$B$8, 0) * H6062</f>
        <v>0</v>
      </c>
      <c r="L6062" s="2">
        <f>IF(B6062 &gt;= D6062*Inputs!$B$10, MAX(B6062 - E6062/Inputs!$B$5 - Inputs!$B$8, 0) * I6062, 0)</f>
        <v>0</v>
      </c>
      <c r="M6062" s="2">
        <f t="shared" si="1130"/>
        <v>0</v>
      </c>
      <c r="N6062" s="3" t="str">
        <f t="shared" si="1131"/>
        <v>Idle</v>
      </c>
      <c r="O6062" s="3" t="str">
        <f t="shared" si="1139"/>
        <v>Idle</v>
      </c>
      <c r="P6062" s="2">
        <f t="shared" si="1132"/>
        <v>0</v>
      </c>
      <c r="Q6062" s="2">
        <f t="shared" si="1133"/>
        <v>0</v>
      </c>
      <c r="R6062" s="2">
        <f t="shared" si="1134"/>
        <v>0</v>
      </c>
      <c r="S6062" s="2">
        <f t="shared" si="1135"/>
        <v>0</v>
      </c>
      <c r="T6062" s="2">
        <f t="shared" si="1136"/>
        <v>0</v>
      </c>
      <c r="U6062" s="2">
        <f>IF(O6062="Reg", R6062 * Inputs!$B$7, 0)</f>
        <v>0</v>
      </c>
      <c r="V6062" s="2">
        <f>MAX(F6062 + P6062*Inputs!$B$15 - (Q6062/Inputs!$B$16) - U6062, 0)</f>
        <v>340</v>
      </c>
    </row>
    <row r="6063" spans="1:22" x14ac:dyDescent="0.3">
      <c r="A6063" s="1">
        <v>46275.541666666657</v>
      </c>
      <c r="B6063" s="2">
        <v>37.937298600053289</v>
      </c>
      <c r="C6063" s="2">
        <v>3.4105636526707199</v>
      </c>
      <c r="D6063" s="2">
        <f t="shared" si="1128"/>
        <v>32.376520808780413</v>
      </c>
      <c r="E6063" s="2">
        <f t="shared" si="1129"/>
        <v>60.184527664263776</v>
      </c>
      <c r="F6063" s="2">
        <f t="shared" si="1137"/>
        <v>340</v>
      </c>
      <c r="G6063" s="2">
        <f t="shared" si="1138"/>
        <v>0</v>
      </c>
      <c r="H6063" s="2">
        <f>MIN(Inputs!$B$2, (Inputs!$B$14 - F6063)/Inputs!$B$15)</f>
        <v>0</v>
      </c>
      <c r="I6063" s="2">
        <f>MAX(MIN(Inputs!$B$2, F6063*Inputs!$B$16, Inputs!$B$14*Inputs!$B$4 - G6063), 0)</f>
        <v>170</v>
      </c>
      <c r="J6063" s="2">
        <f>MAX(MIN(Inputs!$B$2, F6063*Inputs!$B$16, (Inputs!$B$14-F6063)/Inputs!$B$15)*Inputs!$B$9, 0)</f>
        <v>0</v>
      </c>
      <c r="K6063" s="2">
        <f>MAX(E6063*Inputs!$B$5 - B6063 - Inputs!$B$8, 0) * H6063</f>
        <v>0</v>
      </c>
      <c r="L6063" s="2">
        <f>IF(B6063 &gt;= D6063*Inputs!$B$10, MAX(B6063 - E6063/Inputs!$B$5 - Inputs!$B$8, 0) * I6063, 0)</f>
        <v>0</v>
      </c>
      <c r="M6063" s="2">
        <f t="shared" si="1130"/>
        <v>0</v>
      </c>
      <c r="N6063" s="3" t="str">
        <f t="shared" si="1131"/>
        <v>Idle</v>
      </c>
      <c r="O6063" s="3" t="str">
        <f t="shared" si="1139"/>
        <v>Idle</v>
      </c>
      <c r="P6063" s="2">
        <f t="shared" si="1132"/>
        <v>0</v>
      </c>
      <c r="Q6063" s="2">
        <f t="shared" si="1133"/>
        <v>0</v>
      </c>
      <c r="R6063" s="2">
        <f t="shared" si="1134"/>
        <v>0</v>
      </c>
      <c r="S6063" s="2">
        <f t="shared" si="1135"/>
        <v>0</v>
      </c>
      <c r="T6063" s="2">
        <f t="shared" si="1136"/>
        <v>0</v>
      </c>
      <c r="U6063" s="2">
        <f>IF(O6063="Reg", R6063 * Inputs!$B$7, 0)</f>
        <v>0</v>
      </c>
      <c r="V6063" s="2">
        <f>MAX(F6063 + P6063*Inputs!$B$15 - (Q6063/Inputs!$B$16) - U6063, 0)</f>
        <v>340</v>
      </c>
    </row>
    <row r="6064" spans="1:22" x14ac:dyDescent="0.3">
      <c r="A6064" s="1">
        <v>46275.583333333343</v>
      </c>
      <c r="B6064" s="2">
        <v>49.048778637249569</v>
      </c>
      <c r="C6064" s="2">
        <v>15.02909837797529</v>
      </c>
      <c r="D6064" s="2">
        <f t="shared" si="1128"/>
        <v>32.376520808780413</v>
      </c>
      <c r="E6064" s="2">
        <f t="shared" si="1129"/>
        <v>65.244884729879274</v>
      </c>
      <c r="F6064" s="2">
        <f t="shared" si="1137"/>
        <v>340</v>
      </c>
      <c r="G6064" s="2">
        <f t="shared" si="1138"/>
        <v>0</v>
      </c>
      <c r="H6064" s="2">
        <f>MIN(Inputs!$B$2, (Inputs!$B$14 - F6064)/Inputs!$B$15)</f>
        <v>0</v>
      </c>
      <c r="I6064" s="2">
        <f>MAX(MIN(Inputs!$B$2, F6064*Inputs!$B$16, Inputs!$B$14*Inputs!$B$4 - G6064), 0)</f>
        <v>170</v>
      </c>
      <c r="J6064" s="2">
        <f>MAX(MIN(Inputs!$B$2, F6064*Inputs!$B$16, (Inputs!$B$14-F6064)/Inputs!$B$15)*Inputs!$B$9, 0)</f>
        <v>0</v>
      </c>
      <c r="K6064" s="2">
        <f>MAX(E6064*Inputs!$B$5 - B6064 - Inputs!$B$8, 0) * H6064</f>
        <v>0</v>
      </c>
      <c r="L6064" s="2">
        <f>IF(B6064 &gt;= D6064*Inputs!$B$10, MAX(B6064 - E6064/Inputs!$B$5 - Inputs!$B$8, 0) * I6064, 0)</f>
        <v>0</v>
      </c>
      <c r="M6064" s="2">
        <f t="shared" si="1130"/>
        <v>0</v>
      </c>
      <c r="N6064" s="3" t="str">
        <f t="shared" si="1131"/>
        <v>Idle</v>
      </c>
      <c r="O6064" s="3" t="str">
        <f t="shared" si="1139"/>
        <v>Idle</v>
      </c>
      <c r="P6064" s="2">
        <f t="shared" si="1132"/>
        <v>0</v>
      </c>
      <c r="Q6064" s="2">
        <f t="shared" si="1133"/>
        <v>0</v>
      </c>
      <c r="R6064" s="2">
        <f t="shared" si="1134"/>
        <v>0</v>
      </c>
      <c r="S6064" s="2">
        <f t="shared" si="1135"/>
        <v>0</v>
      </c>
      <c r="T6064" s="2">
        <f t="shared" si="1136"/>
        <v>0</v>
      </c>
      <c r="U6064" s="2">
        <f>IF(O6064="Reg", R6064 * Inputs!$B$7, 0)</f>
        <v>0</v>
      </c>
      <c r="V6064" s="2">
        <f>MAX(F6064 + P6064*Inputs!$B$15 - (Q6064/Inputs!$B$16) - U6064, 0)</f>
        <v>340</v>
      </c>
    </row>
    <row r="6065" spans="1:22" x14ac:dyDescent="0.3">
      <c r="A6065" s="1">
        <v>46275.625</v>
      </c>
      <c r="B6065" s="2">
        <v>63.398569966589839</v>
      </c>
      <c r="C6065" s="2">
        <v>2.3585280457512039</v>
      </c>
      <c r="D6065" s="2">
        <f t="shared" si="1128"/>
        <v>32.376520808780413</v>
      </c>
      <c r="E6065" s="2">
        <f t="shared" si="1129"/>
        <v>68.218162026870644</v>
      </c>
      <c r="F6065" s="2">
        <f t="shared" si="1137"/>
        <v>340</v>
      </c>
      <c r="G6065" s="2">
        <f t="shared" si="1138"/>
        <v>0</v>
      </c>
      <c r="H6065" s="2">
        <f>MIN(Inputs!$B$2, (Inputs!$B$14 - F6065)/Inputs!$B$15)</f>
        <v>0</v>
      </c>
      <c r="I6065" s="2">
        <f>MAX(MIN(Inputs!$B$2, F6065*Inputs!$B$16, Inputs!$B$14*Inputs!$B$4 - G6065), 0)</f>
        <v>170</v>
      </c>
      <c r="J6065" s="2">
        <f>MAX(MIN(Inputs!$B$2, F6065*Inputs!$B$16, (Inputs!$B$14-F6065)/Inputs!$B$15)*Inputs!$B$9, 0)</f>
        <v>0</v>
      </c>
      <c r="K6065" s="2">
        <f>MAX(E6065*Inputs!$B$5 - B6065 - Inputs!$B$8, 0) * H6065</f>
        <v>0</v>
      </c>
      <c r="L6065" s="2">
        <f>IF(B6065 &gt;= D6065*Inputs!$B$10, MAX(B6065 - E6065/Inputs!$B$5 - Inputs!$B$8, 0) * I6065, 0)</f>
        <v>0</v>
      </c>
      <c r="M6065" s="2">
        <f t="shared" si="1130"/>
        <v>0</v>
      </c>
      <c r="N6065" s="3" t="str">
        <f t="shared" si="1131"/>
        <v>Idle</v>
      </c>
      <c r="O6065" s="3" t="str">
        <f t="shared" si="1139"/>
        <v>Idle</v>
      </c>
      <c r="P6065" s="2">
        <f t="shared" si="1132"/>
        <v>0</v>
      </c>
      <c r="Q6065" s="2">
        <f t="shared" si="1133"/>
        <v>0</v>
      </c>
      <c r="R6065" s="2">
        <f t="shared" si="1134"/>
        <v>0</v>
      </c>
      <c r="S6065" s="2">
        <f t="shared" si="1135"/>
        <v>0</v>
      </c>
      <c r="T6065" s="2">
        <f t="shared" si="1136"/>
        <v>0</v>
      </c>
      <c r="U6065" s="2">
        <f>IF(O6065="Reg", R6065 * Inputs!$B$7, 0)</f>
        <v>0</v>
      </c>
      <c r="V6065" s="2">
        <f>MAX(F6065 + P6065*Inputs!$B$15 - (Q6065/Inputs!$B$16) - U6065, 0)</f>
        <v>340</v>
      </c>
    </row>
    <row r="6066" spans="1:22" x14ac:dyDescent="0.3">
      <c r="A6066" s="1">
        <v>46275.666666666657</v>
      </c>
      <c r="B6066" s="2">
        <v>72.35667367343801</v>
      </c>
      <c r="C6066" s="2">
        <v>3.6249391090222969</v>
      </c>
      <c r="D6066" s="2">
        <f t="shared" si="1128"/>
        <v>32.376520808780413</v>
      </c>
      <c r="E6066" s="2">
        <f t="shared" si="1129"/>
        <v>68.455273100787338</v>
      </c>
      <c r="F6066" s="2">
        <f t="shared" si="1137"/>
        <v>340</v>
      </c>
      <c r="G6066" s="2">
        <f t="shared" si="1138"/>
        <v>0</v>
      </c>
      <c r="H6066" s="2">
        <f>MIN(Inputs!$B$2, (Inputs!$B$14 - F6066)/Inputs!$B$15)</f>
        <v>0</v>
      </c>
      <c r="I6066" s="2">
        <f>MAX(MIN(Inputs!$B$2, F6066*Inputs!$B$16, Inputs!$B$14*Inputs!$B$4 - G6066), 0)</f>
        <v>170</v>
      </c>
      <c r="J6066" s="2">
        <f>MAX(MIN(Inputs!$B$2, F6066*Inputs!$B$16, (Inputs!$B$14-F6066)/Inputs!$B$15)*Inputs!$B$9, 0)</f>
        <v>0</v>
      </c>
      <c r="K6066" s="2">
        <f>MAX(E6066*Inputs!$B$5 - B6066 - Inputs!$B$8, 0) * H6066</f>
        <v>0</v>
      </c>
      <c r="L6066" s="2">
        <f>IF(B6066 &gt;= D6066*Inputs!$B$10, MAX(B6066 - E6066/Inputs!$B$5 - Inputs!$B$8, 0) * I6066, 0)</f>
        <v>0</v>
      </c>
      <c r="M6066" s="2">
        <f t="shared" si="1130"/>
        <v>0</v>
      </c>
      <c r="N6066" s="3" t="str">
        <f t="shared" si="1131"/>
        <v>Idle</v>
      </c>
      <c r="O6066" s="3" t="str">
        <f t="shared" si="1139"/>
        <v>Idle</v>
      </c>
      <c r="P6066" s="2">
        <f t="shared" si="1132"/>
        <v>0</v>
      </c>
      <c r="Q6066" s="2">
        <f t="shared" si="1133"/>
        <v>0</v>
      </c>
      <c r="R6066" s="2">
        <f t="shared" si="1134"/>
        <v>0</v>
      </c>
      <c r="S6066" s="2">
        <f t="shared" si="1135"/>
        <v>0</v>
      </c>
      <c r="T6066" s="2">
        <f t="shared" si="1136"/>
        <v>0</v>
      </c>
      <c r="U6066" s="2">
        <f>IF(O6066="Reg", R6066 * Inputs!$B$7, 0)</f>
        <v>0</v>
      </c>
      <c r="V6066" s="2">
        <f>MAX(F6066 + P6066*Inputs!$B$15 - (Q6066/Inputs!$B$16) - U6066, 0)</f>
        <v>340</v>
      </c>
    </row>
    <row r="6067" spans="1:22" x14ac:dyDescent="0.3">
      <c r="A6067" s="1">
        <v>46275.708333333343</v>
      </c>
      <c r="B6067" s="2">
        <v>67.785195641503336</v>
      </c>
      <c r="C6067" s="2">
        <v>1.252119999362493</v>
      </c>
      <c r="D6067" s="2">
        <f t="shared" si="1128"/>
        <v>32.376520808780413</v>
      </c>
      <c r="E6067" s="2">
        <f t="shared" si="1129"/>
        <v>64.630680851966915</v>
      </c>
      <c r="F6067" s="2">
        <f t="shared" si="1137"/>
        <v>340</v>
      </c>
      <c r="G6067" s="2">
        <f t="shared" si="1138"/>
        <v>0</v>
      </c>
      <c r="H6067" s="2">
        <f>MIN(Inputs!$B$2, (Inputs!$B$14 - F6067)/Inputs!$B$15)</f>
        <v>0</v>
      </c>
      <c r="I6067" s="2">
        <f>MAX(MIN(Inputs!$B$2, F6067*Inputs!$B$16, Inputs!$B$14*Inputs!$B$4 - G6067), 0)</f>
        <v>170</v>
      </c>
      <c r="J6067" s="2">
        <f>MAX(MIN(Inputs!$B$2, F6067*Inputs!$B$16, (Inputs!$B$14-F6067)/Inputs!$B$15)*Inputs!$B$9, 0)</f>
        <v>0</v>
      </c>
      <c r="K6067" s="2">
        <f>MAX(E6067*Inputs!$B$5 - B6067 - Inputs!$B$8, 0) * H6067</f>
        <v>0</v>
      </c>
      <c r="L6067" s="2">
        <f>IF(B6067 &gt;= D6067*Inputs!$B$10, MAX(B6067 - E6067/Inputs!$B$5 - Inputs!$B$8, 0) * I6067, 0)</f>
        <v>0</v>
      </c>
      <c r="M6067" s="2">
        <f t="shared" si="1130"/>
        <v>0</v>
      </c>
      <c r="N6067" s="3" t="str">
        <f t="shared" si="1131"/>
        <v>Idle</v>
      </c>
      <c r="O6067" s="3" t="str">
        <f t="shared" si="1139"/>
        <v>Idle</v>
      </c>
      <c r="P6067" s="2">
        <f t="shared" si="1132"/>
        <v>0</v>
      </c>
      <c r="Q6067" s="2">
        <f t="shared" si="1133"/>
        <v>0</v>
      </c>
      <c r="R6067" s="2">
        <f t="shared" si="1134"/>
        <v>0</v>
      </c>
      <c r="S6067" s="2">
        <f t="shared" si="1135"/>
        <v>0</v>
      </c>
      <c r="T6067" s="2">
        <f t="shared" si="1136"/>
        <v>0</v>
      </c>
      <c r="U6067" s="2">
        <f>IF(O6067="Reg", R6067 * Inputs!$B$7, 0)</f>
        <v>0</v>
      </c>
      <c r="V6067" s="2">
        <f>MAX(F6067 + P6067*Inputs!$B$15 - (Q6067/Inputs!$B$16) - U6067, 0)</f>
        <v>340</v>
      </c>
    </row>
    <row r="6068" spans="1:22" x14ac:dyDescent="0.3">
      <c r="A6068" s="1">
        <v>46275.75</v>
      </c>
      <c r="B6068" s="2">
        <v>70.580649466748653</v>
      </c>
      <c r="C6068" s="2">
        <v>0.53540788577503373</v>
      </c>
      <c r="D6068" s="2">
        <f t="shared" si="1128"/>
        <v>32.376520808780413</v>
      </c>
      <c r="E6068" s="2">
        <f t="shared" si="1129"/>
        <v>61.136999674524411</v>
      </c>
      <c r="F6068" s="2">
        <f t="shared" si="1137"/>
        <v>340</v>
      </c>
      <c r="G6068" s="2">
        <f t="shared" si="1138"/>
        <v>0</v>
      </c>
      <c r="H6068" s="2">
        <f>MIN(Inputs!$B$2, (Inputs!$B$14 - F6068)/Inputs!$B$15)</f>
        <v>0</v>
      </c>
      <c r="I6068" s="2">
        <f>MAX(MIN(Inputs!$B$2, F6068*Inputs!$B$16, Inputs!$B$14*Inputs!$B$4 - G6068), 0)</f>
        <v>170</v>
      </c>
      <c r="J6068" s="2">
        <f>MAX(MIN(Inputs!$B$2, F6068*Inputs!$B$16, (Inputs!$B$14-F6068)/Inputs!$B$15)*Inputs!$B$9, 0)</f>
        <v>0</v>
      </c>
      <c r="K6068" s="2">
        <f>MAX(E6068*Inputs!$B$5 - B6068 - Inputs!$B$8, 0) * H6068</f>
        <v>0</v>
      </c>
      <c r="L6068" s="2">
        <f>IF(B6068 &gt;= D6068*Inputs!$B$10, MAX(B6068 - E6068/Inputs!$B$5 - Inputs!$B$8, 0) * I6068, 0)</f>
        <v>0</v>
      </c>
      <c r="M6068" s="2">
        <f t="shared" si="1130"/>
        <v>0</v>
      </c>
      <c r="N6068" s="3" t="str">
        <f t="shared" si="1131"/>
        <v>Idle</v>
      </c>
      <c r="O6068" s="3" t="str">
        <f t="shared" si="1139"/>
        <v>Idle</v>
      </c>
      <c r="P6068" s="2">
        <f t="shared" si="1132"/>
        <v>0</v>
      </c>
      <c r="Q6068" s="2">
        <f t="shared" si="1133"/>
        <v>0</v>
      </c>
      <c r="R6068" s="2">
        <f t="shared" si="1134"/>
        <v>0</v>
      </c>
      <c r="S6068" s="2">
        <f t="shared" si="1135"/>
        <v>0</v>
      </c>
      <c r="T6068" s="2">
        <f t="shared" si="1136"/>
        <v>0</v>
      </c>
      <c r="U6068" s="2">
        <f>IF(O6068="Reg", R6068 * Inputs!$B$7, 0)</f>
        <v>0</v>
      </c>
      <c r="V6068" s="2">
        <f>MAX(F6068 + P6068*Inputs!$B$15 - (Q6068/Inputs!$B$16) - U6068, 0)</f>
        <v>340</v>
      </c>
    </row>
    <row r="6069" spans="1:22" x14ac:dyDescent="0.3">
      <c r="A6069" s="1">
        <v>46275.791666666657</v>
      </c>
      <c r="B6069" s="2">
        <v>68.299440993746316</v>
      </c>
      <c r="C6069" s="2">
        <v>8.6938957498312455</v>
      </c>
      <c r="D6069" s="2">
        <f t="shared" si="1128"/>
        <v>32.376520808780413</v>
      </c>
      <c r="E6069" s="2">
        <f t="shared" si="1129"/>
        <v>55.939321547024015</v>
      </c>
      <c r="F6069" s="2">
        <f t="shared" si="1137"/>
        <v>340</v>
      </c>
      <c r="G6069" s="2">
        <f t="shared" si="1138"/>
        <v>0</v>
      </c>
      <c r="H6069" s="2">
        <f>MIN(Inputs!$B$2, (Inputs!$B$14 - F6069)/Inputs!$B$15)</f>
        <v>0</v>
      </c>
      <c r="I6069" s="2">
        <f>MAX(MIN(Inputs!$B$2, F6069*Inputs!$B$16, Inputs!$B$14*Inputs!$B$4 - G6069), 0)</f>
        <v>170</v>
      </c>
      <c r="J6069" s="2">
        <f>MAX(MIN(Inputs!$B$2, F6069*Inputs!$B$16, (Inputs!$B$14-F6069)/Inputs!$B$15)*Inputs!$B$9, 0)</f>
        <v>0</v>
      </c>
      <c r="K6069" s="2">
        <f>MAX(E6069*Inputs!$B$5 - B6069 - Inputs!$B$8, 0) * H6069</f>
        <v>0</v>
      </c>
      <c r="L6069" s="2">
        <f>IF(B6069 &gt;= D6069*Inputs!$B$10, MAX(B6069 - E6069/Inputs!$B$5 - Inputs!$B$8, 0) * I6069, 0)</f>
        <v>0</v>
      </c>
      <c r="M6069" s="2">
        <f t="shared" si="1130"/>
        <v>0</v>
      </c>
      <c r="N6069" s="3" t="str">
        <f t="shared" si="1131"/>
        <v>Idle</v>
      </c>
      <c r="O6069" s="3" t="str">
        <f t="shared" si="1139"/>
        <v>Idle</v>
      </c>
      <c r="P6069" s="2">
        <f t="shared" si="1132"/>
        <v>0</v>
      </c>
      <c r="Q6069" s="2">
        <f t="shared" si="1133"/>
        <v>0</v>
      </c>
      <c r="R6069" s="2">
        <f t="shared" si="1134"/>
        <v>0</v>
      </c>
      <c r="S6069" s="2">
        <f t="shared" si="1135"/>
        <v>0</v>
      </c>
      <c r="T6069" s="2">
        <f t="shared" si="1136"/>
        <v>0</v>
      </c>
      <c r="U6069" s="2">
        <f>IF(O6069="Reg", R6069 * Inputs!$B$7, 0)</f>
        <v>0</v>
      </c>
      <c r="V6069" s="2">
        <f>MAX(F6069 + P6069*Inputs!$B$15 - (Q6069/Inputs!$B$16) - U6069, 0)</f>
        <v>340</v>
      </c>
    </row>
    <row r="6070" spans="1:22" x14ac:dyDescent="0.3">
      <c r="A6070" s="1">
        <v>46275.833333333343</v>
      </c>
      <c r="B6070" s="2">
        <v>66.88844241919773</v>
      </c>
      <c r="C6070" s="2">
        <v>12.253111546761049</v>
      </c>
      <c r="D6070" s="2">
        <f t="shared" si="1128"/>
        <v>32.376520808780413</v>
      </c>
      <c r="E6070" s="2">
        <f t="shared" si="1129"/>
        <v>47.50851605361229</v>
      </c>
      <c r="F6070" s="2">
        <f t="shared" si="1137"/>
        <v>340</v>
      </c>
      <c r="G6070" s="2">
        <f t="shared" si="1138"/>
        <v>0</v>
      </c>
      <c r="H6070" s="2">
        <f>MIN(Inputs!$B$2, (Inputs!$B$14 - F6070)/Inputs!$B$15)</f>
        <v>0</v>
      </c>
      <c r="I6070" s="2">
        <f>MAX(MIN(Inputs!$B$2, F6070*Inputs!$B$16, Inputs!$B$14*Inputs!$B$4 - G6070), 0)</f>
        <v>170</v>
      </c>
      <c r="J6070" s="2">
        <f>MAX(MIN(Inputs!$B$2, F6070*Inputs!$B$16, (Inputs!$B$14-F6070)/Inputs!$B$15)*Inputs!$B$9, 0)</f>
        <v>0</v>
      </c>
      <c r="K6070" s="2">
        <f>MAX(E6070*Inputs!$B$5 - B6070 - Inputs!$B$8, 0) * H6070</f>
        <v>0</v>
      </c>
      <c r="L6070" s="2">
        <f>IF(B6070 &gt;= D6070*Inputs!$B$10, MAX(B6070 - E6070/Inputs!$B$5 - Inputs!$B$8, 0) * I6070, 0)</f>
        <v>0</v>
      </c>
      <c r="M6070" s="2">
        <f t="shared" si="1130"/>
        <v>0</v>
      </c>
      <c r="N6070" s="3" t="str">
        <f t="shared" si="1131"/>
        <v>Idle</v>
      </c>
      <c r="O6070" s="3" t="str">
        <f t="shared" si="1139"/>
        <v>Idle</v>
      </c>
      <c r="P6070" s="2">
        <f t="shared" si="1132"/>
        <v>0</v>
      </c>
      <c r="Q6070" s="2">
        <f t="shared" si="1133"/>
        <v>0</v>
      </c>
      <c r="R6070" s="2">
        <f t="shared" si="1134"/>
        <v>0</v>
      </c>
      <c r="S6070" s="2">
        <f t="shared" si="1135"/>
        <v>0</v>
      </c>
      <c r="T6070" s="2">
        <f t="shared" si="1136"/>
        <v>0</v>
      </c>
      <c r="U6070" s="2">
        <f>IF(O6070="Reg", R6070 * Inputs!$B$7, 0)</f>
        <v>0</v>
      </c>
      <c r="V6070" s="2">
        <f>MAX(F6070 + P6070*Inputs!$B$15 - (Q6070/Inputs!$B$16) - U6070, 0)</f>
        <v>340</v>
      </c>
    </row>
    <row r="6071" spans="1:22" x14ac:dyDescent="0.3">
      <c r="A6071" s="1">
        <v>46275.875</v>
      </c>
      <c r="B6071" s="2">
        <v>64.821236410090037</v>
      </c>
      <c r="C6071" s="2">
        <v>6.7015247999995546</v>
      </c>
      <c r="D6071" s="2">
        <f t="shared" si="1128"/>
        <v>32.376520808780413</v>
      </c>
      <c r="E6071" s="2">
        <f t="shared" si="1129"/>
        <v>37.078691722439309</v>
      </c>
      <c r="F6071" s="2">
        <f t="shared" si="1137"/>
        <v>340</v>
      </c>
      <c r="G6071" s="2">
        <f t="shared" si="1138"/>
        <v>0</v>
      </c>
      <c r="H6071" s="2">
        <f>MIN(Inputs!$B$2, (Inputs!$B$14 - F6071)/Inputs!$B$15)</f>
        <v>0</v>
      </c>
      <c r="I6071" s="2">
        <f>MAX(MIN(Inputs!$B$2, F6071*Inputs!$B$16, Inputs!$B$14*Inputs!$B$4 - G6071), 0)</f>
        <v>170</v>
      </c>
      <c r="J6071" s="2">
        <f>MAX(MIN(Inputs!$B$2, F6071*Inputs!$B$16, (Inputs!$B$14-F6071)/Inputs!$B$15)*Inputs!$B$9, 0)</f>
        <v>0</v>
      </c>
      <c r="K6071" s="2">
        <f>MAX(E6071*Inputs!$B$5 - B6071 - Inputs!$B$8, 0) * H6071</f>
        <v>0</v>
      </c>
      <c r="L6071" s="2">
        <f>IF(B6071 &gt;= D6071*Inputs!$B$10, MAX(B6071 - E6071/Inputs!$B$5 - Inputs!$B$8, 0) * I6071, 0)</f>
        <v>456.68110697134915</v>
      </c>
      <c r="M6071" s="2">
        <f t="shared" si="1130"/>
        <v>0</v>
      </c>
      <c r="N6071" s="3" t="str">
        <f t="shared" si="1131"/>
        <v>Discharge</v>
      </c>
      <c r="O6071" s="3" t="str">
        <f t="shared" si="1139"/>
        <v>Discharge</v>
      </c>
      <c r="P6071" s="2">
        <f t="shared" si="1132"/>
        <v>0</v>
      </c>
      <c r="Q6071" s="2">
        <f t="shared" si="1133"/>
        <v>170</v>
      </c>
      <c r="R6071" s="2">
        <f t="shared" si="1134"/>
        <v>0</v>
      </c>
      <c r="S6071" s="2">
        <f t="shared" si="1135"/>
        <v>11019.610189715306</v>
      </c>
      <c r="T6071" s="2">
        <f t="shared" si="1136"/>
        <v>0</v>
      </c>
      <c r="U6071" s="2">
        <f>IF(O6071="Reg", R6071 * Inputs!$B$7, 0)</f>
        <v>0</v>
      </c>
      <c r="V6071" s="2">
        <f>MAX(F6071 + P6071*Inputs!$B$15 - (Q6071/Inputs!$B$16) - U6071, 0)</f>
        <v>170</v>
      </c>
    </row>
    <row r="6072" spans="1:22" x14ac:dyDescent="0.3">
      <c r="A6072" s="1">
        <v>46275.916666666657</v>
      </c>
      <c r="B6072" s="2">
        <v>49.409120180515423</v>
      </c>
      <c r="C6072" s="2">
        <v>7.2196438917512982</v>
      </c>
      <c r="D6072" s="2">
        <f t="shared" si="1128"/>
        <v>32.376520808780413</v>
      </c>
      <c r="E6072" s="2">
        <f t="shared" si="1129"/>
        <v>27.934994963397447</v>
      </c>
      <c r="F6072" s="2">
        <f t="shared" si="1137"/>
        <v>170</v>
      </c>
      <c r="G6072" s="2">
        <f t="shared" si="1138"/>
        <v>170</v>
      </c>
      <c r="H6072" s="2">
        <f>MIN(Inputs!$B$2, (Inputs!$B$14 - F6072)/Inputs!$B$15)</f>
        <v>170</v>
      </c>
      <c r="I6072" s="2">
        <f>MAX(MIN(Inputs!$B$2, F6072*Inputs!$B$16, Inputs!$B$14*Inputs!$B$4 - G6072), 0)</f>
        <v>170</v>
      </c>
      <c r="J6072" s="2">
        <f>MAX(MIN(Inputs!$B$2, F6072*Inputs!$B$16, (Inputs!$B$14-F6072)/Inputs!$B$15)*Inputs!$B$9, 0)</f>
        <v>136</v>
      </c>
      <c r="K6072" s="2">
        <f>MAX(E6072*Inputs!$B$5 - B6072 - Inputs!$B$8, 0) * H6072</f>
        <v>0</v>
      </c>
      <c r="L6072" s="2">
        <f>IF(B6072 &gt;= D6072*Inputs!$B$10, MAX(B6072 - E6072/Inputs!$B$5 - Inputs!$B$8, 0) * I6072, 0)</f>
        <v>0</v>
      </c>
      <c r="M6072" s="2">
        <f t="shared" si="1130"/>
        <v>981.87156927817659</v>
      </c>
      <c r="N6072" s="3" t="str">
        <f t="shared" si="1131"/>
        <v>Reg</v>
      </c>
      <c r="O6072" s="3" t="str">
        <f t="shared" si="1139"/>
        <v>Discharge</v>
      </c>
      <c r="P6072" s="2">
        <f t="shared" si="1132"/>
        <v>0</v>
      </c>
      <c r="Q6072" s="2">
        <f t="shared" si="1133"/>
        <v>170</v>
      </c>
      <c r="R6072" s="2">
        <f t="shared" si="1134"/>
        <v>0</v>
      </c>
      <c r="S6072" s="2">
        <f t="shared" si="1135"/>
        <v>8399.550430687621</v>
      </c>
      <c r="T6072" s="2">
        <f t="shared" si="1136"/>
        <v>0</v>
      </c>
      <c r="U6072" s="2">
        <f>IF(O6072="Reg", R6072 * Inputs!$B$7, 0)</f>
        <v>0</v>
      </c>
      <c r="V6072" s="2">
        <f>MAX(F6072 + P6072*Inputs!$B$15 - (Q6072/Inputs!$B$16) - U6072, 0)</f>
        <v>0</v>
      </c>
    </row>
    <row r="6073" spans="1:22" x14ac:dyDescent="0.3">
      <c r="A6073" s="1">
        <v>46275.958333333343</v>
      </c>
      <c r="B6073" s="2">
        <v>46.823108576848313</v>
      </c>
      <c r="C6073" s="2">
        <v>28.6886159202109</v>
      </c>
      <c r="D6073" s="2">
        <f t="shared" si="1128"/>
        <v>32.376520808780413</v>
      </c>
      <c r="E6073" s="2">
        <f t="shared" si="1129"/>
        <v>19.700141599978206</v>
      </c>
      <c r="F6073" s="2">
        <f t="shared" si="1137"/>
        <v>0</v>
      </c>
      <c r="G6073" s="2">
        <f t="shared" si="1138"/>
        <v>340</v>
      </c>
      <c r="H6073" s="2">
        <f>MIN(Inputs!$B$2, (Inputs!$B$14 - F6073)/Inputs!$B$15)</f>
        <v>170</v>
      </c>
      <c r="I6073" s="2">
        <f>MAX(MIN(Inputs!$B$2, F6073*Inputs!$B$16, Inputs!$B$14*Inputs!$B$4 - G6073), 0)</f>
        <v>0</v>
      </c>
      <c r="J6073" s="2">
        <f>MAX(MIN(Inputs!$B$2, F6073*Inputs!$B$16, (Inputs!$B$14-F6073)/Inputs!$B$15)*Inputs!$B$9, 0)</f>
        <v>0</v>
      </c>
      <c r="K6073" s="2">
        <f>MAX(E6073*Inputs!$B$5 - B6073 - Inputs!$B$8, 0) * H6073</f>
        <v>0</v>
      </c>
      <c r="L6073" s="2">
        <f>IF(B6073 &gt;= D6073*Inputs!$B$10, MAX(B6073 - E6073/Inputs!$B$5 - Inputs!$B$8, 0) * I6073, 0)</f>
        <v>0</v>
      </c>
      <c r="M6073" s="2">
        <f t="shared" si="1130"/>
        <v>0</v>
      </c>
      <c r="N6073" s="3" t="str">
        <f t="shared" si="1131"/>
        <v>Idle</v>
      </c>
      <c r="O6073" s="3" t="str">
        <f t="shared" si="1139"/>
        <v>Idle</v>
      </c>
      <c r="P6073" s="2">
        <f t="shared" si="1132"/>
        <v>0</v>
      </c>
      <c r="Q6073" s="2">
        <f t="shared" si="1133"/>
        <v>0</v>
      </c>
      <c r="R6073" s="2">
        <f t="shared" si="1134"/>
        <v>0</v>
      </c>
      <c r="S6073" s="2">
        <f t="shared" si="1135"/>
        <v>0</v>
      </c>
      <c r="T6073" s="2">
        <f t="shared" si="1136"/>
        <v>0</v>
      </c>
      <c r="U6073" s="2">
        <f>IF(O6073="Reg", R6073 * Inputs!$B$7, 0)</f>
        <v>0</v>
      </c>
      <c r="V6073" s="2">
        <f>MAX(F6073 + P6073*Inputs!$B$15 - (Q6073/Inputs!$B$16) - U6073, 0)</f>
        <v>0</v>
      </c>
    </row>
    <row r="6074" spans="1:22" x14ac:dyDescent="0.3">
      <c r="A6074" s="1">
        <v>46276</v>
      </c>
      <c r="B6074" s="2">
        <v>39.394580701746307</v>
      </c>
      <c r="C6074" s="2">
        <v>13.80380037645955</v>
      </c>
      <c r="D6074" s="2">
        <f t="shared" si="1128"/>
        <v>42.513892529031075</v>
      </c>
      <c r="E6074" s="2">
        <f t="shared" si="1129"/>
        <v>11.896290170503491</v>
      </c>
      <c r="F6074" s="2">
        <f t="shared" si="1137"/>
        <v>0</v>
      </c>
      <c r="G6074" s="2">
        <f t="shared" si="1138"/>
        <v>0</v>
      </c>
      <c r="H6074" s="2">
        <f>MIN(Inputs!$B$2, (Inputs!$B$14 - F6074)/Inputs!$B$15)</f>
        <v>170</v>
      </c>
      <c r="I6074" s="2">
        <f>MAX(MIN(Inputs!$B$2, F6074*Inputs!$B$16, Inputs!$B$14*Inputs!$B$4 - G6074), 0)</f>
        <v>0</v>
      </c>
      <c r="J6074" s="2">
        <f>MAX(MIN(Inputs!$B$2, F6074*Inputs!$B$16, (Inputs!$B$14-F6074)/Inputs!$B$15)*Inputs!$B$9, 0)</f>
        <v>0</v>
      </c>
      <c r="K6074" s="2">
        <f>MAX(E6074*Inputs!$B$5 - B6074 - Inputs!$B$8, 0) * H6074</f>
        <v>0</v>
      </c>
      <c r="L6074" s="2">
        <f>IF(B6074 &gt;= D6074*Inputs!$B$10, MAX(B6074 - E6074/Inputs!$B$5 - Inputs!$B$8, 0) * I6074, 0)</f>
        <v>0</v>
      </c>
      <c r="M6074" s="2">
        <f t="shared" si="1130"/>
        <v>0</v>
      </c>
      <c r="N6074" s="3" t="str">
        <f t="shared" si="1131"/>
        <v>Idle</v>
      </c>
      <c r="O6074" s="3" t="str">
        <f t="shared" si="1139"/>
        <v>Idle</v>
      </c>
      <c r="P6074" s="2">
        <f t="shared" si="1132"/>
        <v>0</v>
      </c>
      <c r="Q6074" s="2">
        <f t="shared" si="1133"/>
        <v>0</v>
      </c>
      <c r="R6074" s="2">
        <f t="shared" si="1134"/>
        <v>0</v>
      </c>
      <c r="S6074" s="2">
        <f t="shared" si="1135"/>
        <v>0</v>
      </c>
      <c r="T6074" s="2">
        <f t="shared" si="1136"/>
        <v>0</v>
      </c>
      <c r="U6074" s="2">
        <f>IF(O6074="Reg", R6074 * Inputs!$B$7, 0)</f>
        <v>0</v>
      </c>
      <c r="V6074" s="2">
        <f>MAX(F6074 + P6074*Inputs!$B$15 - (Q6074/Inputs!$B$16) - U6074, 0)</f>
        <v>0</v>
      </c>
    </row>
    <row r="6075" spans="1:22" x14ac:dyDescent="0.3">
      <c r="A6075" s="1">
        <v>46276.041666666657</v>
      </c>
      <c r="B6075" s="2">
        <v>17.714608033275901</v>
      </c>
      <c r="C6075" s="2">
        <v>21.53758361138599</v>
      </c>
      <c r="D6075" s="2">
        <f t="shared" si="1128"/>
        <v>42.513892529031075</v>
      </c>
      <c r="E6075" s="2">
        <f t="shared" si="1129"/>
        <v>34.146866964093725</v>
      </c>
      <c r="F6075" s="2">
        <f t="shared" si="1137"/>
        <v>0</v>
      </c>
      <c r="G6075" s="2">
        <f t="shared" si="1138"/>
        <v>0</v>
      </c>
      <c r="H6075" s="2">
        <f>MIN(Inputs!$B$2, (Inputs!$B$14 - F6075)/Inputs!$B$15)</f>
        <v>170</v>
      </c>
      <c r="I6075" s="2">
        <f>MAX(MIN(Inputs!$B$2, F6075*Inputs!$B$16, Inputs!$B$14*Inputs!$B$4 - G6075), 0)</f>
        <v>0</v>
      </c>
      <c r="J6075" s="2">
        <f>MAX(MIN(Inputs!$B$2, F6075*Inputs!$B$16, (Inputs!$B$14-F6075)/Inputs!$B$15)*Inputs!$B$9, 0)</f>
        <v>0</v>
      </c>
      <c r="K6075" s="2">
        <f>MAX(E6075*Inputs!$B$5 - B6075 - Inputs!$B$8, 0) * H6075</f>
        <v>0</v>
      </c>
      <c r="L6075" s="2">
        <f>IF(B6075 &gt;= D6075*Inputs!$B$10, MAX(B6075 - E6075/Inputs!$B$5 - Inputs!$B$8, 0) * I6075, 0)</f>
        <v>0</v>
      </c>
      <c r="M6075" s="2">
        <f t="shared" si="1130"/>
        <v>0</v>
      </c>
      <c r="N6075" s="3" t="str">
        <f t="shared" si="1131"/>
        <v>Idle</v>
      </c>
      <c r="O6075" s="3" t="str">
        <f t="shared" si="1139"/>
        <v>Idle</v>
      </c>
      <c r="P6075" s="2">
        <f t="shared" si="1132"/>
        <v>0</v>
      </c>
      <c r="Q6075" s="2">
        <f t="shared" si="1133"/>
        <v>0</v>
      </c>
      <c r="R6075" s="2">
        <f t="shared" si="1134"/>
        <v>0</v>
      </c>
      <c r="S6075" s="2">
        <f t="shared" si="1135"/>
        <v>0</v>
      </c>
      <c r="T6075" s="2">
        <f t="shared" si="1136"/>
        <v>0</v>
      </c>
      <c r="U6075" s="2">
        <f>IF(O6075="Reg", R6075 * Inputs!$B$7, 0)</f>
        <v>0</v>
      </c>
      <c r="V6075" s="2">
        <f>MAX(F6075 + P6075*Inputs!$B$15 - (Q6075/Inputs!$B$16) - U6075, 0)</f>
        <v>0</v>
      </c>
    </row>
    <row r="6076" spans="1:22" x14ac:dyDescent="0.3">
      <c r="A6076" s="1">
        <v>46276.083333333343</v>
      </c>
      <c r="B6076" s="2">
        <v>4.3094964321598823</v>
      </c>
      <c r="C6076" s="2">
        <v>5.0200003983462196</v>
      </c>
      <c r="D6076" s="2">
        <f t="shared" si="1128"/>
        <v>42.513892529031075</v>
      </c>
      <c r="E6076" s="2">
        <f t="shared" si="1129"/>
        <v>31.194432291881075</v>
      </c>
      <c r="F6076" s="2">
        <f t="shared" si="1137"/>
        <v>0</v>
      </c>
      <c r="G6076" s="2">
        <f t="shared" si="1138"/>
        <v>0</v>
      </c>
      <c r="H6076" s="2">
        <f>MIN(Inputs!$B$2, (Inputs!$B$14 - F6076)/Inputs!$B$15)</f>
        <v>170</v>
      </c>
      <c r="I6076" s="2">
        <f>MAX(MIN(Inputs!$B$2, F6076*Inputs!$B$16, Inputs!$B$14*Inputs!$B$4 - G6076), 0)</f>
        <v>0</v>
      </c>
      <c r="J6076" s="2">
        <f>MAX(MIN(Inputs!$B$2, F6076*Inputs!$B$16, (Inputs!$B$14-F6076)/Inputs!$B$15)*Inputs!$B$9, 0)</f>
        <v>0</v>
      </c>
      <c r="K6076" s="2">
        <f>MAX(E6076*Inputs!$B$5 - B6076 - Inputs!$B$8, 0) * H6076</f>
        <v>534.07267739822896</v>
      </c>
      <c r="L6076" s="2">
        <f>IF(B6076 &gt;= D6076*Inputs!$B$10, MAX(B6076 - E6076/Inputs!$B$5 - Inputs!$B$8, 0) * I6076, 0)</f>
        <v>0</v>
      </c>
      <c r="M6076" s="2">
        <f t="shared" si="1130"/>
        <v>0</v>
      </c>
      <c r="N6076" s="3" t="str">
        <f t="shared" si="1131"/>
        <v>Charge</v>
      </c>
      <c r="O6076" s="3" t="str">
        <f t="shared" si="1139"/>
        <v>Charge</v>
      </c>
      <c r="P6076" s="2">
        <f t="shared" si="1132"/>
        <v>170</v>
      </c>
      <c r="Q6076" s="2">
        <f t="shared" si="1133"/>
        <v>0</v>
      </c>
      <c r="R6076" s="2">
        <f t="shared" si="1134"/>
        <v>0</v>
      </c>
      <c r="S6076" s="2">
        <f t="shared" si="1135"/>
        <v>-732.61439346717998</v>
      </c>
      <c r="T6076" s="2">
        <f t="shared" si="1136"/>
        <v>0</v>
      </c>
      <c r="U6076" s="2">
        <f>IF(O6076="Reg", R6076 * Inputs!$B$7, 0)</f>
        <v>0</v>
      </c>
      <c r="V6076" s="2">
        <f>MAX(F6076 + P6076*Inputs!$B$15 - (Q6076/Inputs!$B$16) - U6076, 0)</f>
        <v>170</v>
      </c>
    </row>
    <row r="6077" spans="1:22" x14ac:dyDescent="0.3">
      <c r="A6077" s="1">
        <v>46276.125</v>
      </c>
      <c r="B6077" s="2">
        <v>9.9590558558388533</v>
      </c>
      <c r="C6077" s="2">
        <v>1.400899168218934</v>
      </c>
      <c r="D6077" s="2">
        <f t="shared" si="1128"/>
        <v>42.513892529031075</v>
      </c>
      <c r="E6077" s="2">
        <f t="shared" si="1129"/>
        <v>30.742543284932314</v>
      </c>
      <c r="F6077" s="2">
        <f t="shared" si="1137"/>
        <v>170</v>
      </c>
      <c r="G6077" s="2">
        <f t="shared" si="1138"/>
        <v>0</v>
      </c>
      <c r="H6077" s="2">
        <f>MIN(Inputs!$B$2, (Inputs!$B$14 - F6077)/Inputs!$B$15)</f>
        <v>170</v>
      </c>
      <c r="I6077" s="2">
        <f>MAX(MIN(Inputs!$B$2, F6077*Inputs!$B$16, Inputs!$B$14*Inputs!$B$4 - G6077), 0)</f>
        <v>170</v>
      </c>
      <c r="J6077" s="2">
        <f>MAX(MIN(Inputs!$B$2, F6077*Inputs!$B$16, (Inputs!$B$14-F6077)/Inputs!$B$15)*Inputs!$B$9, 0)</f>
        <v>136</v>
      </c>
      <c r="K6077" s="2">
        <f>MAX(E6077*Inputs!$B$5 - B6077 - Inputs!$B$8, 0) * H6077</f>
        <v>0</v>
      </c>
      <c r="L6077" s="2">
        <f>IF(B6077 &gt;= D6077*Inputs!$B$10, MAX(B6077 - E6077/Inputs!$B$5 - Inputs!$B$8, 0) * I6077, 0)</f>
        <v>0</v>
      </c>
      <c r="M6077" s="2">
        <f t="shared" si="1130"/>
        <v>190.52228687777503</v>
      </c>
      <c r="N6077" s="3" t="str">
        <f t="shared" si="1131"/>
        <v>Reg</v>
      </c>
      <c r="O6077" s="3" t="str">
        <f t="shared" si="1139"/>
        <v>Charge</v>
      </c>
      <c r="P6077" s="2">
        <f t="shared" si="1132"/>
        <v>170</v>
      </c>
      <c r="Q6077" s="2">
        <f t="shared" si="1133"/>
        <v>0</v>
      </c>
      <c r="R6077" s="2">
        <f t="shared" si="1134"/>
        <v>0</v>
      </c>
      <c r="S6077" s="2">
        <f t="shared" si="1135"/>
        <v>-1693.0394954926051</v>
      </c>
      <c r="T6077" s="2">
        <f t="shared" si="1136"/>
        <v>0</v>
      </c>
      <c r="U6077" s="2">
        <f>IF(O6077="Reg", R6077 * Inputs!$B$7, 0)</f>
        <v>0</v>
      </c>
      <c r="V6077" s="2">
        <f>MAX(F6077 + P6077*Inputs!$B$15 - (Q6077/Inputs!$B$16) - U6077, 0)</f>
        <v>340</v>
      </c>
    </row>
    <row r="6078" spans="1:22" x14ac:dyDescent="0.3">
      <c r="A6078" s="1">
        <v>46276.166666666657</v>
      </c>
      <c r="B6078" s="2">
        <v>0</v>
      </c>
      <c r="C6078" s="2">
        <v>11.779734446313441</v>
      </c>
      <c r="D6078" s="2">
        <f t="shared" si="1128"/>
        <v>42.513892529031075</v>
      </c>
      <c r="E6078" s="2">
        <f t="shared" si="1129"/>
        <v>29.11605780472917</v>
      </c>
      <c r="F6078" s="2">
        <f t="shared" si="1137"/>
        <v>340</v>
      </c>
      <c r="G6078" s="2">
        <f t="shared" si="1138"/>
        <v>0</v>
      </c>
      <c r="H6078" s="2">
        <f>MIN(Inputs!$B$2, (Inputs!$B$14 - F6078)/Inputs!$B$15)</f>
        <v>0</v>
      </c>
      <c r="I6078" s="2">
        <f>MAX(MIN(Inputs!$B$2, F6078*Inputs!$B$16, Inputs!$B$14*Inputs!$B$4 - G6078), 0)</f>
        <v>170</v>
      </c>
      <c r="J6078" s="2">
        <f>MAX(MIN(Inputs!$B$2, F6078*Inputs!$B$16, (Inputs!$B$14-F6078)/Inputs!$B$15)*Inputs!$B$9, 0)</f>
        <v>0</v>
      </c>
      <c r="K6078" s="2">
        <f>MAX(E6078*Inputs!$B$5 - B6078 - Inputs!$B$8, 0) * H6078</f>
        <v>0</v>
      </c>
      <c r="L6078" s="2">
        <f>IF(B6078 &gt;= D6078*Inputs!$B$10, MAX(B6078 - E6078/Inputs!$B$5 - Inputs!$B$8, 0) * I6078, 0)</f>
        <v>0</v>
      </c>
      <c r="M6078" s="2">
        <f t="shared" si="1130"/>
        <v>0</v>
      </c>
      <c r="N6078" s="3" t="str">
        <f t="shared" si="1131"/>
        <v>Idle</v>
      </c>
      <c r="O6078" s="3" t="str">
        <f t="shared" si="1139"/>
        <v>Idle</v>
      </c>
      <c r="P6078" s="2">
        <f t="shared" si="1132"/>
        <v>0</v>
      </c>
      <c r="Q6078" s="2">
        <f t="shared" si="1133"/>
        <v>0</v>
      </c>
      <c r="R6078" s="2">
        <f t="shared" si="1134"/>
        <v>0</v>
      </c>
      <c r="S6078" s="2">
        <f t="shared" si="1135"/>
        <v>0</v>
      </c>
      <c r="T6078" s="2">
        <f t="shared" si="1136"/>
        <v>0</v>
      </c>
      <c r="U6078" s="2">
        <f>IF(O6078="Reg", R6078 * Inputs!$B$7, 0)</f>
        <v>0</v>
      </c>
      <c r="V6078" s="2">
        <f>MAX(F6078 + P6078*Inputs!$B$15 - (Q6078/Inputs!$B$16) - U6078, 0)</f>
        <v>340</v>
      </c>
    </row>
    <row r="6079" spans="1:22" x14ac:dyDescent="0.3">
      <c r="A6079" s="1">
        <v>46276.208333333343</v>
      </c>
      <c r="B6079" s="2">
        <v>0</v>
      </c>
      <c r="C6079" s="2">
        <v>7.542098805369517</v>
      </c>
      <c r="D6079" s="2">
        <f t="shared" si="1128"/>
        <v>42.513892529031075</v>
      </c>
      <c r="E6079" s="2">
        <f t="shared" si="1129"/>
        <v>42.139621612283626</v>
      </c>
      <c r="F6079" s="2">
        <f t="shared" si="1137"/>
        <v>340</v>
      </c>
      <c r="G6079" s="2">
        <f t="shared" si="1138"/>
        <v>0</v>
      </c>
      <c r="H6079" s="2">
        <f>MIN(Inputs!$B$2, (Inputs!$B$14 - F6079)/Inputs!$B$15)</f>
        <v>0</v>
      </c>
      <c r="I6079" s="2">
        <f>MAX(MIN(Inputs!$B$2, F6079*Inputs!$B$16, Inputs!$B$14*Inputs!$B$4 - G6079), 0)</f>
        <v>170</v>
      </c>
      <c r="J6079" s="2">
        <f>MAX(MIN(Inputs!$B$2, F6079*Inputs!$B$16, (Inputs!$B$14-F6079)/Inputs!$B$15)*Inputs!$B$9, 0)</f>
        <v>0</v>
      </c>
      <c r="K6079" s="2">
        <f>MAX(E6079*Inputs!$B$5 - B6079 - Inputs!$B$8, 0) * H6079</f>
        <v>0</v>
      </c>
      <c r="L6079" s="2">
        <f>IF(B6079 &gt;= D6079*Inputs!$B$10, MAX(B6079 - E6079/Inputs!$B$5 - Inputs!$B$8, 0) * I6079, 0)</f>
        <v>0</v>
      </c>
      <c r="M6079" s="2">
        <f t="shared" si="1130"/>
        <v>0</v>
      </c>
      <c r="N6079" s="3" t="str">
        <f t="shared" si="1131"/>
        <v>Idle</v>
      </c>
      <c r="O6079" s="3" t="str">
        <f t="shared" si="1139"/>
        <v>Idle</v>
      </c>
      <c r="P6079" s="2">
        <f t="shared" si="1132"/>
        <v>0</v>
      </c>
      <c r="Q6079" s="2">
        <f t="shared" si="1133"/>
        <v>0</v>
      </c>
      <c r="R6079" s="2">
        <f t="shared" si="1134"/>
        <v>0</v>
      </c>
      <c r="S6079" s="2">
        <f t="shared" si="1135"/>
        <v>0</v>
      </c>
      <c r="T6079" s="2">
        <f t="shared" si="1136"/>
        <v>0</v>
      </c>
      <c r="U6079" s="2">
        <f>IF(O6079="Reg", R6079 * Inputs!$B$7, 0)</f>
        <v>0</v>
      </c>
      <c r="V6079" s="2">
        <f>MAX(F6079 + P6079*Inputs!$B$15 - (Q6079/Inputs!$B$16) - U6079, 0)</f>
        <v>340</v>
      </c>
    </row>
    <row r="6080" spans="1:22" x14ac:dyDescent="0.3">
      <c r="A6080" s="1">
        <v>46276.25</v>
      </c>
      <c r="B6080" s="2">
        <v>172.89804146328771</v>
      </c>
      <c r="C6080" s="2">
        <v>9.1814775972171887</v>
      </c>
      <c r="D6080" s="2">
        <f t="shared" si="1128"/>
        <v>42.513892529031075</v>
      </c>
      <c r="E6080" s="2">
        <f t="shared" si="1129"/>
        <v>46.671955241849382</v>
      </c>
      <c r="F6080" s="2">
        <f t="shared" si="1137"/>
        <v>340</v>
      </c>
      <c r="G6080" s="2">
        <f t="shared" si="1138"/>
        <v>0</v>
      </c>
      <c r="H6080" s="2">
        <f>MIN(Inputs!$B$2, (Inputs!$B$14 - F6080)/Inputs!$B$15)</f>
        <v>0</v>
      </c>
      <c r="I6080" s="2">
        <f>MAX(MIN(Inputs!$B$2, F6080*Inputs!$B$16, Inputs!$B$14*Inputs!$B$4 - G6080), 0)</f>
        <v>170</v>
      </c>
      <c r="J6080" s="2">
        <f>MAX(MIN(Inputs!$B$2, F6080*Inputs!$B$16, (Inputs!$B$14-F6080)/Inputs!$B$15)*Inputs!$B$9, 0)</f>
        <v>0</v>
      </c>
      <c r="K6080" s="2">
        <f>MAX(E6080*Inputs!$B$5 - B6080 - Inputs!$B$8, 0) * H6080</f>
        <v>0</v>
      </c>
      <c r="L6080" s="2">
        <f>IF(B6080 &gt;= D6080*Inputs!$B$10, MAX(B6080 - E6080/Inputs!$B$5 - Inputs!$B$8, 0) * I6080, 0)</f>
        <v>16976.493877038007</v>
      </c>
      <c r="M6080" s="2">
        <f t="shared" si="1130"/>
        <v>0</v>
      </c>
      <c r="N6080" s="3" t="str">
        <f t="shared" si="1131"/>
        <v>Discharge</v>
      </c>
      <c r="O6080" s="3" t="str">
        <f t="shared" si="1139"/>
        <v>Discharge</v>
      </c>
      <c r="P6080" s="2">
        <f t="shared" si="1132"/>
        <v>0</v>
      </c>
      <c r="Q6080" s="2">
        <f t="shared" si="1133"/>
        <v>170</v>
      </c>
      <c r="R6080" s="2">
        <f t="shared" si="1134"/>
        <v>0</v>
      </c>
      <c r="S6080" s="2">
        <f t="shared" si="1135"/>
        <v>29392.667048758911</v>
      </c>
      <c r="T6080" s="2">
        <f t="shared" si="1136"/>
        <v>0</v>
      </c>
      <c r="U6080" s="2">
        <f>IF(O6080="Reg", R6080 * Inputs!$B$7, 0)</f>
        <v>0</v>
      </c>
      <c r="V6080" s="2">
        <f>MAX(F6080 + P6080*Inputs!$B$15 - (Q6080/Inputs!$B$16) - U6080, 0)</f>
        <v>170</v>
      </c>
    </row>
    <row r="6081" spans="1:22" x14ac:dyDescent="0.3">
      <c r="A6081" s="1">
        <v>46276.291666666657</v>
      </c>
      <c r="B6081" s="2">
        <v>0</v>
      </c>
      <c r="C6081" s="2">
        <v>6.3051905370640338</v>
      </c>
      <c r="D6081" s="2">
        <f t="shared" si="1128"/>
        <v>42.513892529031075</v>
      </c>
      <c r="E6081" s="2">
        <f t="shared" si="1129"/>
        <v>21.844161048663128</v>
      </c>
      <c r="F6081" s="2">
        <f t="shared" si="1137"/>
        <v>170</v>
      </c>
      <c r="G6081" s="2">
        <f t="shared" si="1138"/>
        <v>170</v>
      </c>
      <c r="H6081" s="2">
        <f>MIN(Inputs!$B$2, (Inputs!$B$14 - F6081)/Inputs!$B$15)</f>
        <v>170</v>
      </c>
      <c r="I6081" s="2">
        <f>MAX(MIN(Inputs!$B$2, F6081*Inputs!$B$16, Inputs!$B$14*Inputs!$B$4 - G6081), 0)</f>
        <v>170</v>
      </c>
      <c r="J6081" s="2">
        <f>MAX(MIN(Inputs!$B$2, F6081*Inputs!$B$16, (Inputs!$B$14-F6081)/Inputs!$B$15)*Inputs!$B$9, 0)</f>
        <v>136</v>
      </c>
      <c r="K6081" s="2">
        <f>MAX(E6081*Inputs!$B$5 - B6081 - Inputs!$B$8, 0) * H6081</f>
        <v>0</v>
      </c>
      <c r="L6081" s="2">
        <f>IF(B6081 &gt;= D6081*Inputs!$B$10, MAX(B6081 - E6081/Inputs!$B$5 - Inputs!$B$8, 0) * I6081, 0)</f>
        <v>0</v>
      </c>
      <c r="M6081" s="2">
        <f t="shared" si="1130"/>
        <v>857.50591304070861</v>
      </c>
      <c r="N6081" s="3" t="str">
        <f t="shared" si="1131"/>
        <v>Reg</v>
      </c>
      <c r="O6081" s="3" t="str">
        <f t="shared" si="1139"/>
        <v>Discharge</v>
      </c>
      <c r="P6081" s="2">
        <f t="shared" si="1132"/>
        <v>0</v>
      </c>
      <c r="Q6081" s="2">
        <f t="shared" si="1133"/>
        <v>170</v>
      </c>
      <c r="R6081" s="2">
        <f t="shared" si="1134"/>
        <v>0</v>
      </c>
      <c r="S6081" s="2">
        <f t="shared" si="1135"/>
        <v>0</v>
      </c>
      <c r="T6081" s="2">
        <f t="shared" si="1136"/>
        <v>0</v>
      </c>
      <c r="U6081" s="2">
        <f>IF(O6081="Reg", R6081 * Inputs!$B$7, 0)</f>
        <v>0</v>
      </c>
      <c r="V6081" s="2">
        <f>MAX(F6081 + P6081*Inputs!$B$15 - (Q6081/Inputs!$B$16) - U6081, 0)</f>
        <v>0</v>
      </c>
    </row>
    <row r="6082" spans="1:22" x14ac:dyDescent="0.3">
      <c r="A6082" s="1">
        <v>46276.333333333343</v>
      </c>
      <c r="B6082" s="2">
        <v>1.598162390467335</v>
      </c>
      <c r="C6082" s="2">
        <v>1.491226988193771</v>
      </c>
      <c r="D6082" s="2">
        <f t="shared" ref="D6082:D6145" si="1140">AVERAGEIFS(B:B, A:A, "&gt;="&amp;INT(A6082), A:A, "&lt;"&amp;INT(A6082)+1)</f>
        <v>42.513892529031075</v>
      </c>
      <c r="E6082" s="2">
        <f t="shared" ref="E6082:E6145" si="1141">AVERAGE(B6082:B6087)</f>
        <v>28.783863465292772</v>
      </c>
      <c r="F6082" s="2">
        <f t="shared" si="1137"/>
        <v>0</v>
      </c>
      <c r="G6082" s="2">
        <f t="shared" si="1138"/>
        <v>340</v>
      </c>
      <c r="H6082" s="2">
        <f>MIN(Inputs!$B$2, (Inputs!$B$14 - F6082)/Inputs!$B$15)</f>
        <v>170</v>
      </c>
      <c r="I6082" s="2">
        <f>MAX(MIN(Inputs!$B$2, F6082*Inputs!$B$16, Inputs!$B$14*Inputs!$B$4 - G6082), 0)</f>
        <v>0</v>
      </c>
      <c r="J6082" s="2">
        <f>MAX(MIN(Inputs!$B$2, F6082*Inputs!$B$16, (Inputs!$B$14-F6082)/Inputs!$B$15)*Inputs!$B$9, 0)</f>
        <v>0</v>
      </c>
      <c r="K6082" s="2">
        <f>MAX(E6082*Inputs!$B$5 - B6082 - Inputs!$B$8, 0) * H6082</f>
        <v>634.37836802835204</v>
      </c>
      <c r="L6082" s="2">
        <f>IF(B6082 &gt;= D6082*Inputs!$B$10, MAX(B6082 - E6082/Inputs!$B$5 - Inputs!$B$8, 0) * I6082, 0)</f>
        <v>0</v>
      </c>
      <c r="M6082" s="2">
        <f t="shared" ref="M6082:M6145" si="1142">C6082 * J6082</f>
        <v>0</v>
      </c>
      <c r="N6082" s="3" t="str">
        <f t="shared" ref="N6082:N6145" si="1143">IF(MAX(K6082, L6082, M6082)&lt;=0, "Idle", IF(AND(M6082&gt;=K6082, M6082&gt;=L6082), "Reg", IF(L6082&gt;=K6082, "Discharge", "Charge")))</f>
        <v>Charge</v>
      </c>
      <c r="O6082" s="3" t="str">
        <f t="shared" si="1139"/>
        <v>Charge</v>
      </c>
      <c r="P6082" s="2">
        <f t="shared" ref="P6082:P6145" si="1144">IF(O6082="Charge", H6082, 0)</f>
        <v>170</v>
      </c>
      <c r="Q6082" s="2">
        <f t="shared" ref="Q6082:Q6145" si="1145">IF(O6082="Discharge", I6082, 0)</f>
        <v>0</v>
      </c>
      <c r="R6082" s="2">
        <f t="shared" ref="R6082:R6145" si="1146">IF(O6082="Reg", J6082, 0)</f>
        <v>0</v>
      </c>
      <c r="S6082" s="2">
        <f t="shared" ref="S6082:S6145" si="1147">(Q6082 - P6082) * B6082</f>
        <v>-271.68760637944695</v>
      </c>
      <c r="T6082" s="2">
        <f t="shared" ref="T6082:T6145" si="1148">R6082 * C6082</f>
        <v>0</v>
      </c>
      <c r="U6082" s="2">
        <f>IF(O6082="Reg", R6082 * Inputs!$B$7, 0)</f>
        <v>0</v>
      </c>
      <c r="V6082" s="2">
        <f>MAX(F6082 + P6082*Inputs!$B$15 - (Q6082/Inputs!$B$16) - U6082, 0)</f>
        <v>170</v>
      </c>
    </row>
    <row r="6083" spans="1:22" x14ac:dyDescent="0.3">
      <c r="A6083" s="1">
        <v>46276.375</v>
      </c>
      <c r="B6083" s="2">
        <v>0.2001429746199708</v>
      </c>
      <c r="C6083" s="2">
        <v>9.2024071641603449</v>
      </c>
      <c r="D6083" s="2">
        <f t="shared" si="1140"/>
        <v>42.513892529031075</v>
      </c>
      <c r="E6083" s="2">
        <f t="shared" si="1141"/>
        <v>37.381732693046501</v>
      </c>
      <c r="F6083" s="2">
        <f t="shared" ref="F6083:F6146" si="1149">V6082</f>
        <v>170</v>
      </c>
      <c r="G6083" s="2">
        <f t="shared" ref="G6083:G6146" si="1150">IF(INT(A6083)=INT(A6082), G6082 + Q6082, 0)</f>
        <v>340</v>
      </c>
      <c r="H6083" s="2">
        <f>MIN(Inputs!$B$2, (Inputs!$B$14 - F6083)/Inputs!$B$15)</f>
        <v>170</v>
      </c>
      <c r="I6083" s="2">
        <f>MAX(MIN(Inputs!$B$2, F6083*Inputs!$B$16, Inputs!$B$14*Inputs!$B$4 - G6083), 0)</f>
        <v>0</v>
      </c>
      <c r="J6083" s="2">
        <f>MAX(MIN(Inputs!$B$2, F6083*Inputs!$B$16, (Inputs!$B$14-F6083)/Inputs!$B$15)*Inputs!$B$9, 0)</f>
        <v>136</v>
      </c>
      <c r="K6083" s="2">
        <f>MAX(E6083*Inputs!$B$5 - B6083 - Inputs!$B$8, 0) * H6083</f>
        <v>2158.2829051943613</v>
      </c>
      <c r="L6083" s="2">
        <f>IF(B6083 &gt;= D6083*Inputs!$B$10, MAX(B6083 - E6083/Inputs!$B$5 - Inputs!$B$8, 0) * I6083, 0)</f>
        <v>0</v>
      </c>
      <c r="M6083" s="2">
        <f t="shared" si="1142"/>
        <v>1251.5273743258069</v>
      </c>
      <c r="N6083" s="3" t="str">
        <f t="shared" si="1143"/>
        <v>Charge</v>
      </c>
      <c r="O6083" s="3" t="str">
        <f t="shared" si="1139"/>
        <v>Charge</v>
      </c>
      <c r="P6083" s="2">
        <f t="shared" si="1144"/>
        <v>170</v>
      </c>
      <c r="Q6083" s="2">
        <f t="shared" si="1145"/>
        <v>0</v>
      </c>
      <c r="R6083" s="2">
        <f t="shared" si="1146"/>
        <v>0</v>
      </c>
      <c r="S6083" s="2">
        <f t="shared" si="1147"/>
        <v>-34.024305685395035</v>
      </c>
      <c r="T6083" s="2">
        <f t="shared" si="1148"/>
        <v>0</v>
      </c>
      <c r="U6083" s="2">
        <f>IF(O6083="Reg", R6083 * Inputs!$B$7, 0)</f>
        <v>0</v>
      </c>
      <c r="V6083" s="2">
        <f>MAX(F6083 + P6083*Inputs!$B$15 - (Q6083/Inputs!$B$16) - U6083, 0)</f>
        <v>340</v>
      </c>
    </row>
    <row r="6084" spans="1:22" x14ac:dyDescent="0.3">
      <c r="A6084" s="1">
        <v>46276.416666666657</v>
      </c>
      <c r="B6084" s="2">
        <v>78.141382845326746</v>
      </c>
      <c r="C6084" s="2">
        <v>4.1403483412869466</v>
      </c>
      <c r="D6084" s="2">
        <f t="shared" si="1140"/>
        <v>42.513892529031075</v>
      </c>
      <c r="E6084" s="2">
        <f t="shared" si="1141"/>
        <v>47.249511075487938</v>
      </c>
      <c r="F6084" s="2">
        <f t="shared" si="1149"/>
        <v>340</v>
      </c>
      <c r="G6084" s="2">
        <f t="shared" si="1150"/>
        <v>340</v>
      </c>
      <c r="H6084" s="2">
        <f>MIN(Inputs!$B$2, (Inputs!$B$14 - F6084)/Inputs!$B$15)</f>
        <v>0</v>
      </c>
      <c r="I6084" s="2">
        <f>MAX(MIN(Inputs!$B$2, F6084*Inputs!$B$16, Inputs!$B$14*Inputs!$B$4 - G6084), 0)</f>
        <v>0</v>
      </c>
      <c r="J6084" s="2">
        <f>MAX(MIN(Inputs!$B$2, F6084*Inputs!$B$16, (Inputs!$B$14-F6084)/Inputs!$B$15)*Inputs!$B$9, 0)</f>
        <v>0</v>
      </c>
      <c r="K6084" s="2">
        <f>MAX(E6084*Inputs!$B$5 - B6084 - Inputs!$B$8, 0) * H6084</f>
        <v>0</v>
      </c>
      <c r="L6084" s="2">
        <f>IF(B6084 &gt;= D6084*Inputs!$B$10, MAX(B6084 - E6084/Inputs!$B$5 - Inputs!$B$8, 0) * I6084, 0)</f>
        <v>0</v>
      </c>
      <c r="M6084" s="2">
        <f t="shared" si="1142"/>
        <v>0</v>
      </c>
      <c r="N6084" s="3" t="str">
        <f t="shared" si="1143"/>
        <v>Idle</v>
      </c>
      <c r="O6084" s="3" t="str">
        <f t="shared" ref="O6084:O6147" si="1151">IF(O6083&lt;&gt;O6082, O6083, N6084)</f>
        <v>Idle</v>
      </c>
      <c r="P6084" s="2">
        <f t="shared" si="1144"/>
        <v>0</v>
      </c>
      <c r="Q6084" s="2">
        <f t="shared" si="1145"/>
        <v>0</v>
      </c>
      <c r="R6084" s="2">
        <f t="shared" si="1146"/>
        <v>0</v>
      </c>
      <c r="S6084" s="2">
        <f t="shared" si="1147"/>
        <v>0</v>
      </c>
      <c r="T6084" s="2">
        <f t="shared" si="1148"/>
        <v>0</v>
      </c>
      <c r="U6084" s="2">
        <f>IF(O6084="Reg", R6084 * Inputs!$B$7, 0)</f>
        <v>0</v>
      </c>
      <c r="V6084" s="2">
        <f>MAX(F6084 + P6084*Inputs!$B$15 - (Q6084/Inputs!$B$16) - U6084, 0)</f>
        <v>340</v>
      </c>
    </row>
    <row r="6085" spans="1:22" x14ac:dyDescent="0.3">
      <c r="A6085" s="1">
        <v>46276.458333333343</v>
      </c>
      <c r="B6085" s="2">
        <v>27.194001777394501</v>
      </c>
      <c r="C6085" s="2">
        <v>6.7352203846878131</v>
      </c>
      <c r="D6085" s="2">
        <f t="shared" si="1140"/>
        <v>42.513892529031075</v>
      </c>
      <c r="E6085" s="2">
        <f t="shared" si="1141"/>
        <v>45.256059848210867</v>
      </c>
      <c r="F6085" s="2">
        <f t="shared" si="1149"/>
        <v>340</v>
      </c>
      <c r="G6085" s="2">
        <f t="shared" si="1150"/>
        <v>340</v>
      </c>
      <c r="H6085" s="2">
        <f>MIN(Inputs!$B$2, (Inputs!$B$14 - F6085)/Inputs!$B$15)</f>
        <v>0</v>
      </c>
      <c r="I6085" s="2">
        <f>MAX(MIN(Inputs!$B$2, F6085*Inputs!$B$16, Inputs!$B$14*Inputs!$B$4 - G6085), 0)</f>
        <v>0</v>
      </c>
      <c r="J6085" s="2">
        <f>MAX(MIN(Inputs!$B$2, F6085*Inputs!$B$16, (Inputs!$B$14-F6085)/Inputs!$B$15)*Inputs!$B$9, 0)</f>
        <v>0</v>
      </c>
      <c r="K6085" s="2">
        <f>MAX(E6085*Inputs!$B$5 - B6085 - Inputs!$B$8, 0) * H6085</f>
        <v>0</v>
      </c>
      <c r="L6085" s="2">
        <f>IF(B6085 &gt;= D6085*Inputs!$B$10, MAX(B6085 - E6085/Inputs!$B$5 - Inputs!$B$8, 0) * I6085, 0)</f>
        <v>0</v>
      </c>
      <c r="M6085" s="2">
        <f t="shared" si="1142"/>
        <v>0</v>
      </c>
      <c r="N6085" s="3" t="str">
        <f t="shared" si="1143"/>
        <v>Idle</v>
      </c>
      <c r="O6085" s="3" t="str">
        <f t="shared" si="1151"/>
        <v>Idle</v>
      </c>
      <c r="P6085" s="2">
        <f t="shared" si="1144"/>
        <v>0</v>
      </c>
      <c r="Q6085" s="2">
        <f t="shared" si="1145"/>
        <v>0</v>
      </c>
      <c r="R6085" s="2">
        <f t="shared" si="1146"/>
        <v>0</v>
      </c>
      <c r="S6085" s="2">
        <f t="shared" si="1147"/>
        <v>0</v>
      </c>
      <c r="T6085" s="2">
        <f t="shared" si="1148"/>
        <v>0</v>
      </c>
      <c r="U6085" s="2">
        <f>IF(O6085="Reg", R6085 * Inputs!$B$7, 0)</f>
        <v>0</v>
      </c>
      <c r="V6085" s="2">
        <f>MAX(F6085 + P6085*Inputs!$B$15 - (Q6085/Inputs!$B$16) - U6085, 0)</f>
        <v>340</v>
      </c>
    </row>
    <row r="6086" spans="1:22" x14ac:dyDescent="0.3">
      <c r="A6086" s="1">
        <v>46276.5</v>
      </c>
      <c r="B6086" s="2">
        <v>23.931276304170218</v>
      </c>
      <c r="C6086" s="2">
        <v>3.04763101701975</v>
      </c>
      <c r="D6086" s="2">
        <f t="shared" si="1140"/>
        <v>42.513892529031075</v>
      </c>
      <c r="E6086" s="2">
        <f t="shared" si="1141"/>
        <v>51.594426573147018</v>
      </c>
      <c r="F6086" s="2">
        <f t="shared" si="1149"/>
        <v>340</v>
      </c>
      <c r="G6086" s="2">
        <f t="shared" si="1150"/>
        <v>340</v>
      </c>
      <c r="H6086" s="2">
        <f>MIN(Inputs!$B$2, (Inputs!$B$14 - F6086)/Inputs!$B$15)</f>
        <v>0</v>
      </c>
      <c r="I6086" s="2">
        <f>MAX(MIN(Inputs!$B$2, F6086*Inputs!$B$16, Inputs!$B$14*Inputs!$B$4 - G6086), 0)</f>
        <v>0</v>
      </c>
      <c r="J6086" s="2">
        <f>MAX(MIN(Inputs!$B$2, F6086*Inputs!$B$16, (Inputs!$B$14-F6086)/Inputs!$B$15)*Inputs!$B$9, 0)</f>
        <v>0</v>
      </c>
      <c r="K6086" s="2">
        <f>MAX(E6086*Inputs!$B$5 - B6086 - Inputs!$B$8, 0) * H6086</f>
        <v>0</v>
      </c>
      <c r="L6086" s="2">
        <f>IF(B6086 &gt;= D6086*Inputs!$B$10, MAX(B6086 - E6086/Inputs!$B$5 - Inputs!$B$8, 0) * I6086, 0)</f>
        <v>0</v>
      </c>
      <c r="M6086" s="2">
        <f t="shared" si="1142"/>
        <v>0</v>
      </c>
      <c r="N6086" s="3" t="str">
        <f t="shared" si="1143"/>
        <v>Idle</v>
      </c>
      <c r="O6086" s="3" t="str">
        <f t="shared" si="1151"/>
        <v>Idle</v>
      </c>
      <c r="P6086" s="2">
        <f t="shared" si="1144"/>
        <v>0</v>
      </c>
      <c r="Q6086" s="2">
        <f t="shared" si="1145"/>
        <v>0</v>
      </c>
      <c r="R6086" s="2">
        <f t="shared" si="1146"/>
        <v>0</v>
      </c>
      <c r="S6086" s="2">
        <f t="shared" si="1147"/>
        <v>0</v>
      </c>
      <c r="T6086" s="2">
        <f t="shared" si="1148"/>
        <v>0</v>
      </c>
      <c r="U6086" s="2">
        <f>IF(O6086="Reg", R6086 * Inputs!$B$7, 0)</f>
        <v>0</v>
      </c>
      <c r="V6086" s="2">
        <f>MAX(F6086 + P6086*Inputs!$B$15 - (Q6086/Inputs!$B$16) - U6086, 0)</f>
        <v>340</v>
      </c>
    </row>
    <row r="6087" spans="1:22" x14ac:dyDescent="0.3">
      <c r="A6087" s="1">
        <v>46276.541666666657</v>
      </c>
      <c r="B6087" s="2">
        <v>41.638214499777852</v>
      </c>
      <c r="C6087" s="2">
        <v>12.62576186192063</v>
      </c>
      <c r="D6087" s="2">
        <f t="shared" si="1140"/>
        <v>42.513892529031075</v>
      </c>
      <c r="E6087" s="2">
        <f t="shared" si="1141"/>
        <v>59.438849156006455</v>
      </c>
      <c r="F6087" s="2">
        <f t="shared" si="1149"/>
        <v>340</v>
      </c>
      <c r="G6087" s="2">
        <f t="shared" si="1150"/>
        <v>340</v>
      </c>
      <c r="H6087" s="2">
        <f>MIN(Inputs!$B$2, (Inputs!$B$14 - F6087)/Inputs!$B$15)</f>
        <v>0</v>
      </c>
      <c r="I6087" s="2">
        <f>MAX(MIN(Inputs!$B$2, F6087*Inputs!$B$16, Inputs!$B$14*Inputs!$B$4 - G6087), 0)</f>
        <v>0</v>
      </c>
      <c r="J6087" s="2">
        <f>MAX(MIN(Inputs!$B$2, F6087*Inputs!$B$16, (Inputs!$B$14-F6087)/Inputs!$B$15)*Inputs!$B$9, 0)</f>
        <v>0</v>
      </c>
      <c r="K6087" s="2">
        <f>MAX(E6087*Inputs!$B$5 - B6087 - Inputs!$B$8, 0) * H6087</f>
        <v>0</v>
      </c>
      <c r="L6087" s="2">
        <f>IF(B6087 &gt;= D6087*Inputs!$B$10, MAX(B6087 - E6087/Inputs!$B$5 - Inputs!$B$8, 0) * I6087, 0)</f>
        <v>0</v>
      </c>
      <c r="M6087" s="2">
        <f t="shared" si="1142"/>
        <v>0</v>
      </c>
      <c r="N6087" s="3" t="str">
        <f t="shared" si="1143"/>
        <v>Idle</v>
      </c>
      <c r="O6087" s="3" t="str">
        <f t="shared" si="1151"/>
        <v>Idle</v>
      </c>
      <c r="P6087" s="2">
        <f t="shared" si="1144"/>
        <v>0</v>
      </c>
      <c r="Q6087" s="2">
        <f t="shared" si="1145"/>
        <v>0</v>
      </c>
      <c r="R6087" s="2">
        <f t="shared" si="1146"/>
        <v>0</v>
      </c>
      <c r="S6087" s="2">
        <f t="shared" si="1147"/>
        <v>0</v>
      </c>
      <c r="T6087" s="2">
        <f t="shared" si="1148"/>
        <v>0</v>
      </c>
      <c r="U6087" s="2">
        <f>IF(O6087="Reg", R6087 * Inputs!$B$7, 0)</f>
        <v>0</v>
      </c>
      <c r="V6087" s="2">
        <f>MAX(F6087 + P6087*Inputs!$B$15 - (Q6087/Inputs!$B$16) - U6087, 0)</f>
        <v>340</v>
      </c>
    </row>
    <row r="6088" spans="1:22" x14ac:dyDescent="0.3">
      <c r="A6088" s="1">
        <v>46276.583333333343</v>
      </c>
      <c r="B6088" s="2">
        <v>53.185377756989723</v>
      </c>
      <c r="C6088" s="2">
        <v>3.7019826696642002</v>
      </c>
      <c r="D6088" s="2">
        <f t="shared" si="1140"/>
        <v>42.513892529031075</v>
      </c>
      <c r="E6088" s="2">
        <f t="shared" si="1141"/>
        <v>64.131469503558648</v>
      </c>
      <c r="F6088" s="2">
        <f t="shared" si="1149"/>
        <v>340</v>
      </c>
      <c r="G6088" s="2">
        <f t="shared" si="1150"/>
        <v>340</v>
      </c>
      <c r="H6088" s="2">
        <f>MIN(Inputs!$B$2, (Inputs!$B$14 - F6088)/Inputs!$B$15)</f>
        <v>0</v>
      </c>
      <c r="I6088" s="2">
        <f>MAX(MIN(Inputs!$B$2, F6088*Inputs!$B$16, Inputs!$B$14*Inputs!$B$4 - G6088), 0)</f>
        <v>0</v>
      </c>
      <c r="J6088" s="2">
        <f>MAX(MIN(Inputs!$B$2, F6088*Inputs!$B$16, (Inputs!$B$14-F6088)/Inputs!$B$15)*Inputs!$B$9, 0)</f>
        <v>0</v>
      </c>
      <c r="K6088" s="2">
        <f>MAX(E6088*Inputs!$B$5 - B6088 - Inputs!$B$8, 0) * H6088</f>
        <v>0</v>
      </c>
      <c r="L6088" s="2">
        <f>IF(B6088 &gt;= D6088*Inputs!$B$10, MAX(B6088 - E6088/Inputs!$B$5 - Inputs!$B$8, 0) * I6088, 0)</f>
        <v>0</v>
      </c>
      <c r="M6088" s="2">
        <f t="shared" si="1142"/>
        <v>0</v>
      </c>
      <c r="N6088" s="3" t="str">
        <f t="shared" si="1143"/>
        <v>Idle</v>
      </c>
      <c r="O6088" s="3" t="str">
        <f t="shared" si="1151"/>
        <v>Idle</v>
      </c>
      <c r="P6088" s="2">
        <f t="shared" si="1144"/>
        <v>0</v>
      </c>
      <c r="Q6088" s="2">
        <f t="shared" si="1145"/>
        <v>0</v>
      </c>
      <c r="R6088" s="2">
        <f t="shared" si="1146"/>
        <v>0</v>
      </c>
      <c r="S6088" s="2">
        <f t="shared" si="1147"/>
        <v>0</v>
      </c>
      <c r="T6088" s="2">
        <f t="shared" si="1148"/>
        <v>0</v>
      </c>
      <c r="U6088" s="2">
        <f>IF(O6088="Reg", R6088 * Inputs!$B$7, 0)</f>
        <v>0</v>
      </c>
      <c r="V6088" s="2">
        <f>MAX(F6088 + P6088*Inputs!$B$15 - (Q6088/Inputs!$B$16) - U6088, 0)</f>
        <v>340</v>
      </c>
    </row>
    <row r="6089" spans="1:22" x14ac:dyDescent="0.3">
      <c r="A6089" s="1">
        <v>46276.625</v>
      </c>
      <c r="B6089" s="2">
        <v>59.406813269268604</v>
      </c>
      <c r="C6089" s="2">
        <v>20.111780458976838</v>
      </c>
      <c r="D6089" s="2">
        <f t="shared" si="1140"/>
        <v>42.513892529031075</v>
      </c>
      <c r="E6089" s="2">
        <f t="shared" si="1141"/>
        <v>65.042123776783043</v>
      </c>
      <c r="F6089" s="2">
        <f t="shared" si="1149"/>
        <v>340</v>
      </c>
      <c r="G6089" s="2">
        <f t="shared" si="1150"/>
        <v>340</v>
      </c>
      <c r="H6089" s="2">
        <f>MIN(Inputs!$B$2, (Inputs!$B$14 - F6089)/Inputs!$B$15)</f>
        <v>0</v>
      </c>
      <c r="I6089" s="2">
        <f>MAX(MIN(Inputs!$B$2, F6089*Inputs!$B$16, Inputs!$B$14*Inputs!$B$4 - G6089), 0)</f>
        <v>0</v>
      </c>
      <c r="J6089" s="2">
        <f>MAX(MIN(Inputs!$B$2, F6089*Inputs!$B$16, (Inputs!$B$14-F6089)/Inputs!$B$15)*Inputs!$B$9, 0)</f>
        <v>0</v>
      </c>
      <c r="K6089" s="2">
        <f>MAX(E6089*Inputs!$B$5 - B6089 - Inputs!$B$8, 0) * H6089</f>
        <v>0</v>
      </c>
      <c r="L6089" s="2">
        <f>IF(B6089 &gt;= D6089*Inputs!$B$10, MAX(B6089 - E6089/Inputs!$B$5 - Inputs!$B$8, 0) * I6089, 0)</f>
        <v>0</v>
      </c>
      <c r="M6089" s="2">
        <f t="shared" si="1142"/>
        <v>0</v>
      </c>
      <c r="N6089" s="3" t="str">
        <f t="shared" si="1143"/>
        <v>Idle</v>
      </c>
      <c r="O6089" s="3" t="str">
        <f t="shared" si="1151"/>
        <v>Idle</v>
      </c>
      <c r="P6089" s="2">
        <f t="shared" si="1144"/>
        <v>0</v>
      </c>
      <c r="Q6089" s="2">
        <f t="shared" si="1145"/>
        <v>0</v>
      </c>
      <c r="R6089" s="2">
        <f t="shared" si="1146"/>
        <v>0</v>
      </c>
      <c r="S6089" s="2">
        <f t="shared" si="1147"/>
        <v>0</v>
      </c>
      <c r="T6089" s="2">
        <f t="shared" si="1148"/>
        <v>0</v>
      </c>
      <c r="U6089" s="2">
        <f>IF(O6089="Reg", R6089 * Inputs!$B$7, 0)</f>
        <v>0</v>
      </c>
      <c r="V6089" s="2">
        <f>MAX(F6089 + P6089*Inputs!$B$15 - (Q6089/Inputs!$B$16) - U6089, 0)</f>
        <v>340</v>
      </c>
    </row>
    <row r="6090" spans="1:22" x14ac:dyDescent="0.3">
      <c r="A6090" s="1">
        <v>46276.666666666657</v>
      </c>
      <c r="B6090" s="2">
        <v>66.180675481664267</v>
      </c>
      <c r="C6090" s="2">
        <v>10.589351357775429</v>
      </c>
      <c r="D6090" s="2">
        <f t="shared" si="1140"/>
        <v>42.513892529031075</v>
      </c>
      <c r="E6090" s="2">
        <f t="shared" si="1141"/>
        <v>66.532546402930208</v>
      </c>
      <c r="F6090" s="2">
        <f t="shared" si="1149"/>
        <v>340</v>
      </c>
      <c r="G6090" s="2">
        <f t="shared" si="1150"/>
        <v>340</v>
      </c>
      <c r="H6090" s="2">
        <f>MIN(Inputs!$B$2, (Inputs!$B$14 - F6090)/Inputs!$B$15)</f>
        <v>0</v>
      </c>
      <c r="I6090" s="2">
        <f>MAX(MIN(Inputs!$B$2, F6090*Inputs!$B$16, Inputs!$B$14*Inputs!$B$4 - G6090), 0)</f>
        <v>0</v>
      </c>
      <c r="J6090" s="2">
        <f>MAX(MIN(Inputs!$B$2, F6090*Inputs!$B$16, (Inputs!$B$14-F6090)/Inputs!$B$15)*Inputs!$B$9, 0)</f>
        <v>0</v>
      </c>
      <c r="K6090" s="2">
        <f>MAX(E6090*Inputs!$B$5 - B6090 - Inputs!$B$8, 0) * H6090</f>
        <v>0</v>
      </c>
      <c r="L6090" s="2">
        <f>IF(B6090 &gt;= D6090*Inputs!$B$10, MAX(B6090 - E6090/Inputs!$B$5 - Inputs!$B$8, 0) * I6090, 0)</f>
        <v>0</v>
      </c>
      <c r="M6090" s="2">
        <f t="shared" si="1142"/>
        <v>0</v>
      </c>
      <c r="N6090" s="3" t="str">
        <f t="shared" si="1143"/>
        <v>Idle</v>
      </c>
      <c r="O6090" s="3" t="str">
        <f t="shared" si="1151"/>
        <v>Idle</v>
      </c>
      <c r="P6090" s="2">
        <f t="shared" si="1144"/>
        <v>0</v>
      </c>
      <c r="Q6090" s="2">
        <f t="shared" si="1145"/>
        <v>0</v>
      </c>
      <c r="R6090" s="2">
        <f t="shared" si="1146"/>
        <v>0</v>
      </c>
      <c r="S6090" s="2">
        <f t="shared" si="1147"/>
        <v>0</v>
      </c>
      <c r="T6090" s="2">
        <f t="shared" si="1148"/>
        <v>0</v>
      </c>
      <c r="U6090" s="2">
        <f>IF(O6090="Reg", R6090 * Inputs!$B$7, 0)</f>
        <v>0</v>
      </c>
      <c r="V6090" s="2">
        <f>MAX(F6090 + P6090*Inputs!$B$15 - (Q6090/Inputs!$B$16) - U6090, 0)</f>
        <v>340</v>
      </c>
    </row>
    <row r="6091" spans="1:22" x14ac:dyDescent="0.3">
      <c r="A6091" s="1">
        <v>46276.708333333343</v>
      </c>
      <c r="B6091" s="2">
        <v>65.224202127011424</v>
      </c>
      <c r="C6091" s="2">
        <v>3.4828335646702508</v>
      </c>
      <c r="D6091" s="2">
        <f t="shared" si="1140"/>
        <v>42.513892529031075</v>
      </c>
      <c r="E6091" s="2">
        <f t="shared" si="1141"/>
        <v>64.277123310392923</v>
      </c>
      <c r="F6091" s="2">
        <f t="shared" si="1149"/>
        <v>340</v>
      </c>
      <c r="G6091" s="2">
        <f t="shared" si="1150"/>
        <v>340</v>
      </c>
      <c r="H6091" s="2">
        <f>MIN(Inputs!$B$2, (Inputs!$B$14 - F6091)/Inputs!$B$15)</f>
        <v>0</v>
      </c>
      <c r="I6091" s="2">
        <f>MAX(MIN(Inputs!$B$2, F6091*Inputs!$B$16, Inputs!$B$14*Inputs!$B$4 - G6091), 0)</f>
        <v>0</v>
      </c>
      <c r="J6091" s="2">
        <f>MAX(MIN(Inputs!$B$2, F6091*Inputs!$B$16, (Inputs!$B$14-F6091)/Inputs!$B$15)*Inputs!$B$9, 0)</f>
        <v>0</v>
      </c>
      <c r="K6091" s="2">
        <f>MAX(E6091*Inputs!$B$5 - B6091 - Inputs!$B$8, 0) * H6091</f>
        <v>0</v>
      </c>
      <c r="L6091" s="2">
        <f>IF(B6091 &gt;= D6091*Inputs!$B$10, MAX(B6091 - E6091/Inputs!$B$5 - Inputs!$B$8, 0) * I6091, 0)</f>
        <v>0</v>
      </c>
      <c r="M6091" s="2">
        <f t="shared" si="1142"/>
        <v>0</v>
      </c>
      <c r="N6091" s="3" t="str">
        <f t="shared" si="1143"/>
        <v>Idle</v>
      </c>
      <c r="O6091" s="3" t="str">
        <f t="shared" si="1151"/>
        <v>Idle</v>
      </c>
      <c r="P6091" s="2">
        <f t="shared" si="1144"/>
        <v>0</v>
      </c>
      <c r="Q6091" s="2">
        <f t="shared" si="1145"/>
        <v>0</v>
      </c>
      <c r="R6091" s="2">
        <f t="shared" si="1146"/>
        <v>0</v>
      </c>
      <c r="S6091" s="2">
        <f t="shared" si="1147"/>
        <v>0</v>
      </c>
      <c r="T6091" s="2">
        <f t="shared" si="1148"/>
        <v>0</v>
      </c>
      <c r="U6091" s="2">
        <f>IF(O6091="Reg", R6091 * Inputs!$B$7, 0)</f>
        <v>0</v>
      </c>
      <c r="V6091" s="2">
        <f>MAX(F6091 + P6091*Inputs!$B$15 - (Q6091/Inputs!$B$16) - U6091, 0)</f>
        <v>340</v>
      </c>
    </row>
    <row r="6092" spans="1:22" x14ac:dyDescent="0.3">
      <c r="A6092" s="1">
        <v>46276.75</v>
      </c>
      <c r="B6092" s="2">
        <v>70.997811801326861</v>
      </c>
      <c r="C6092" s="2">
        <v>1.5663983863634861</v>
      </c>
      <c r="D6092" s="2">
        <f t="shared" si="1140"/>
        <v>42.513892529031075</v>
      </c>
      <c r="E6092" s="2">
        <f t="shared" si="1141"/>
        <v>59.892898130624424</v>
      </c>
      <c r="F6092" s="2">
        <f t="shared" si="1149"/>
        <v>340</v>
      </c>
      <c r="G6092" s="2">
        <f t="shared" si="1150"/>
        <v>340</v>
      </c>
      <c r="H6092" s="2">
        <f>MIN(Inputs!$B$2, (Inputs!$B$14 - F6092)/Inputs!$B$15)</f>
        <v>0</v>
      </c>
      <c r="I6092" s="2">
        <f>MAX(MIN(Inputs!$B$2, F6092*Inputs!$B$16, Inputs!$B$14*Inputs!$B$4 - G6092), 0)</f>
        <v>0</v>
      </c>
      <c r="J6092" s="2">
        <f>MAX(MIN(Inputs!$B$2, F6092*Inputs!$B$16, (Inputs!$B$14-F6092)/Inputs!$B$15)*Inputs!$B$9, 0)</f>
        <v>0</v>
      </c>
      <c r="K6092" s="2">
        <f>MAX(E6092*Inputs!$B$5 - B6092 - Inputs!$B$8, 0) * H6092</f>
        <v>0</v>
      </c>
      <c r="L6092" s="2">
        <f>IF(B6092 &gt;= D6092*Inputs!$B$10, MAX(B6092 - E6092/Inputs!$B$5 - Inputs!$B$8, 0) * I6092, 0)</f>
        <v>0</v>
      </c>
      <c r="M6092" s="2">
        <f t="shared" si="1142"/>
        <v>0</v>
      </c>
      <c r="N6092" s="3" t="str">
        <f t="shared" si="1143"/>
        <v>Idle</v>
      </c>
      <c r="O6092" s="3" t="str">
        <f t="shared" si="1151"/>
        <v>Idle</v>
      </c>
      <c r="P6092" s="2">
        <f t="shared" si="1144"/>
        <v>0</v>
      </c>
      <c r="Q6092" s="2">
        <f t="shared" si="1145"/>
        <v>0</v>
      </c>
      <c r="R6092" s="2">
        <f t="shared" si="1146"/>
        <v>0</v>
      </c>
      <c r="S6092" s="2">
        <f t="shared" si="1147"/>
        <v>0</v>
      </c>
      <c r="T6092" s="2">
        <f t="shared" si="1148"/>
        <v>0</v>
      </c>
      <c r="U6092" s="2">
        <f>IF(O6092="Reg", R6092 * Inputs!$B$7, 0)</f>
        <v>0</v>
      </c>
      <c r="V6092" s="2">
        <f>MAX(F6092 + P6092*Inputs!$B$15 - (Q6092/Inputs!$B$16) - U6092, 0)</f>
        <v>340</v>
      </c>
    </row>
    <row r="6093" spans="1:22" x14ac:dyDescent="0.3">
      <c r="A6093" s="1">
        <v>46276.791666666657</v>
      </c>
      <c r="B6093" s="2">
        <v>69.793936585091018</v>
      </c>
      <c r="C6093" s="2">
        <v>33.007221951923732</v>
      </c>
      <c r="D6093" s="2">
        <f t="shared" si="1140"/>
        <v>42.513892529031075</v>
      </c>
      <c r="E6093" s="2">
        <f t="shared" si="1141"/>
        <v>54.606788048432087</v>
      </c>
      <c r="F6093" s="2">
        <f t="shared" si="1149"/>
        <v>340</v>
      </c>
      <c r="G6093" s="2">
        <f t="shared" si="1150"/>
        <v>340</v>
      </c>
      <c r="H6093" s="2">
        <f>MIN(Inputs!$B$2, (Inputs!$B$14 - F6093)/Inputs!$B$15)</f>
        <v>0</v>
      </c>
      <c r="I6093" s="2">
        <f>MAX(MIN(Inputs!$B$2, F6093*Inputs!$B$16, Inputs!$B$14*Inputs!$B$4 - G6093), 0)</f>
        <v>0</v>
      </c>
      <c r="J6093" s="2">
        <f>MAX(MIN(Inputs!$B$2, F6093*Inputs!$B$16, (Inputs!$B$14-F6093)/Inputs!$B$15)*Inputs!$B$9, 0)</f>
        <v>0</v>
      </c>
      <c r="K6093" s="2">
        <f>MAX(E6093*Inputs!$B$5 - B6093 - Inputs!$B$8, 0) * H6093</f>
        <v>0</v>
      </c>
      <c r="L6093" s="2">
        <f>IF(B6093 &gt;= D6093*Inputs!$B$10, MAX(B6093 - E6093/Inputs!$B$5 - Inputs!$B$8, 0) * I6093, 0)</f>
        <v>0</v>
      </c>
      <c r="M6093" s="2">
        <f t="shared" si="1142"/>
        <v>0</v>
      </c>
      <c r="N6093" s="3" t="str">
        <f t="shared" si="1143"/>
        <v>Idle</v>
      </c>
      <c r="O6093" s="3" t="str">
        <f t="shared" si="1151"/>
        <v>Idle</v>
      </c>
      <c r="P6093" s="2">
        <f t="shared" si="1144"/>
        <v>0</v>
      </c>
      <c r="Q6093" s="2">
        <f t="shared" si="1145"/>
        <v>0</v>
      </c>
      <c r="R6093" s="2">
        <f t="shared" si="1146"/>
        <v>0</v>
      </c>
      <c r="S6093" s="2">
        <f t="shared" si="1147"/>
        <v>0</v>
      </c>
      <c r="T6093" s="2">
        <f t="shared" si="1148"/>
        <v>0</v>
      </c>
      <c r="U6093" s="2">
        <f>IF(O6093="Reg", R6093 * Inputs!$B$7, 0)</f>
        <v>0</v>
      </c>
      <c r="V6093" s="2">
        <f>MAX(F6093 + P6093*Inputs!$B$15 - (Q6093/Inputs!$B$16) - U6093, 0)</f>
        <v>340</v>
      </c>
    </row>
    <row r="6094" spans="1:22" x14ac:dyDescent="0.3">
      <c r="A6094" s="1">
        <v>46276.833333333343</v>
      </c>
      <c r="B6094" s="2">
        <v>58.649303396336137</v>
      </c>
      <c r="C6094" s="2">
        <v>3.4357447757385078</v>
      </c>
      <c r="D6094" s="2">
        <f t="shared" si="1140"/>
        <v>42.513892529031075</v>
      </c>
      <c r="E6094" s="2">
        <f t="shared" si="1141"/>
        <v>45.905458208992194</v>
      </c>
      <c r="F6094" s="2">
        <f t="shared" si="1149"/>
        <v>340</v>
      </c>
      <c r="G6094" s="2">
        <f t="shared" si="1150"/>
        <v>340</v>
      </c>
      <c r="H6094" s="2">
        <f>MIN(Inputs!$B$2, (Inputs!$B$14 - F6094)/Inputs!$B$15)</f>
        <v>0</v>
      </c>
      <c r="I6094" s="2">
        <f>MAX(MIN(Inputs!$B$2, F6094*Inputs!$B$16, Inputs!$B$14*Inputs!$B$4 - G6094), 0)</f>
        <v>0</v>
      </c>
      <c r="J6094" s="2">
        <f>MAX(MIN(Inputs!$B$2, F6094*Inputs!$B$16, (Inputs!$B$14-F6094)/Inputs!$B$15)*Inputs!$B$9, 0)</f>
        <v>0</v>
      </c>
      <c r="K6094" s="2">
        <f>MAX(E6094*Inputs!$B$5 - B6094 - Inputs!$B$8, 0) * H6094</f>
        <v>0</v>
      </c>
      <c r="L6094" s="2">
        <f>IF(B6094 &gt;= D6094*Inputs!$B$10, MAX(B6094 - E6094/Inputs!$B$5 - Inputs!$B$8, 0) * I6094, 0)</f>
        <v>0</v>
      </c>
      <c r="M6094" s="2">
        <f t="shared" si="1142"/>
        <v>0</v>
      </c>
      <c r="N6094" s="3" t="str">
        <f t="shared" si="1143"/>
        <v>Idle</v>
      </c>
      <c r="O6094" s="3" t="str">
        <f t="shared" si="1151"/>
        <v>Idle</v>
      </c>
      <c r="P6094" s="2">
        <f t="shared" si="1144"/>
        <v>0</v>
      </c>
      <c r="Q6094" s="2">
        <f t="shared" si="1145"/>
        <v>0</v>
      </c>
      <c r="R6094" s="2">
        <f t="shared" si="1146"/>
        <v>0</v>
      </c>
      <c r="S6094" s="2">
        <f t="shared" si="1147"/>
        <v>0</v>
      </c>
      <c r="T6094" s="2">
        <f t="shared" si="1148"/>
        <v>0</v>
      </c>
      <c r="U6094" s="2">
        <f>IF(O6094="Reg", R6094 * Inputs!$B$7, 0)</f>
        <v>0</v>
      </c>
      <c r="V6094" s="2">
        <f>MAX(F6094 + P6094*Inputs!$B$15 - (Q6094/Inputs!$B$16) - U6094, 0)</f>
        <v>340</v>
      </c>
    </row>
    <row r="6095" spans="1:22" x14ac:dyDescent="0.3">
      <c r="A6095" s="1">
        <v>46276.875</v>
      </c>
      <c r="B6095" s="2">
        <v>68.349349026151572</v>
      </c>
      <c r="C6095" s="2">
        <v>16.548870237095009</v>
      </c>
      <c r="D6095" s="2">
        <f t="shared" si="1140"/>
        <v>42.513892529031075</v>
      </c>
      <c r="E6095" s="2">
        <f t="shared" si="1141"/>
        <v>37.942748889984465</v>
      </c>
      <c r="F6095" s="2">
        <f t="shared" si="1149"/>
        <v>340</v>
      </c>
      <c r="G6095" s="2">
        <f t="shared" si="1150"/>
        <v>340</v>
      </c>
      <c r="H6095" s="2">
        <f>MIN(Inputs!$B$2, (Inputs!$B$14 - F6095)/Inputs!$B$15)</f>
        <v>0</v>
      </c>
      <c r="I6095" s="2">
        <f>MAX(MIN(Inputs!$B$2, F6095*Inputs!$B$16, Inputs!$B$14*Inputs!$B$4 - G6095), 0)</f>
        <v>0</v>
      </c>
      <c r="J6095" s="2">
        <f>MAX(MIN(Inputs!$B$2, F6095*Inputs!$B$16, (Inputs!$B$14-F6095)/Inputs!$B$15)*Inputs!$B$9, 0)</f>
        <v>0</v>
      </c>
      <c r="K6095" s="2">
        <f>MAX(E6095*Inputs!$B$5 - B6095 - Inputs!$B$8, 0) * H6095</f>
        <v>0</v>
      </c>
      <c r="L6095" s="2">
        <f>IF(B6095 &gt;= D6095*Inputs!$B$10, MAX(B6095 - E6095/Inputs!$B$5 - Inputs!$B$8, 0) * I6095, 0)</f>
        <v>0</v>
      </c>
      <c r="M6095" s="2">
        <f t="shared" si="1142"/>
        <v>0</v>
      </c>
      <c r="N6095" s="3" t="str">
        <f t="shared" si="1143"/>
        <v>Idle</v>
      </c>
      <c r="O6095" s="3" t="str">
        <f t="shared" si="1151"/>
        <v>Idle</v>
      </c>
      <c r="P6095" s="2">
        <f t="shared" si="1144"/>
        <v>0</v>
      </c>
      <c r="Q6095" s="2">
        <f t="shared" si="1145"/>
        <v>0</v>
      </c>
      <c r="R6095" s="2">
        <f t="shared" si="1146"/>
        <v>0</v>
      </c>
      <c r="S6095" s="2">
        <f t="shared" si="1147"/>
        <v>0</v>
      </c>
      <c r="T6095" s="2">
        <f t="shared" si="1148"/>
        <v>0</v>
      </c>
      <c r="U6095" s="2">
        <f>IF(O6095="Reg", R6095 * Inputs!$B$7, 0)</f>
        <v>0</v>
      </c>
      <c r="V6095" s="2">
        <f>MAX(F6095 + P6095*Inputs!$B$15 - (Q6095/Inputs!$B$16) - U6095, 0)</f>
        <v>340</v>
      </c>
    </row>
    <row r="6096" spans="1:22" x14ac:dyDescent="0.3">
      <c r="A6096" s="1">
        <v>46276.916666666657</v>
      </c>
      <c r="B6096" s="2">
        <v>52.648136926440458</v>
      </c>
      <c r="C6096" s="2">
        <v>8.1296047457410197</v>
      </c>
      <c r="D6096" s="2">
        <f t="shared" si="1140"/>
        <v>42.513892529031075</v>
      </c>
      <c r="E6096" s="2">
        <f t="shared" si="1141"/>
        <v>26.551190718959202</v>
      </c>
      <c r="F6096" s="2">
        <f t="shared" si="1149"/>
        <v>340</v>
      </c>
      <c r="G6096" s="2">
        <f t="shared" si="1150"/>
        <v>340</v>
      </c>
      <c r="H6096" s="2">
        <f>MIN(Inputs!$B$2, (Inputs!$B$14 - F6096)/Inputs!$B$15)</f>
        <v>0</v>
      </c>
      <c r="I6096" s="2">
        <f>MAX(MIN(Inputs!$B$2, F6096*Inputs!$B$16, Inputs!$B$14*Inputs!$B$4 - G6096), 0)</f>
        <v>0</v>
      </c>
      <c r="J6096" s="2">
        <f>MAX(MIN(Inputs!$B$2, F6096*Inputs!$B$16, (Inputs!$B$14-F6096)/Inputs!$B$15)*Inputs!$B$9, 0)</f>
        <v>0</v>
      </c>
      <c r="K6096" s="2">
        <f>MAX(E6096*Inputs!$B$5 - B6096 - Inputs!$B$8, 0) * H6096</f>
        <v>0</v>
      </c>
      <c r="L6096" s="2">
        <f>IF(B6096 &gt;= D6096*Inputs!$B$10, MAX(B6096 - E6096/Inputs!$B$5 - Inputs!$B$8, 0) * I6096, 0)</f>
        <v>0</v>
      </c>
      <c r="M6096" s="2">
        <f t="shared" si="1142"/>
        <v>0</v>
      </c>
      <c r="N6096" s="3" t="str">
        <f t="shared" si="1143"/>
        <v>Idle</v>
      </c>
      <c r="O6096" s="3" t="str">
        <f t="shared" si="1151"/>
        <v>Idle</v>
      </c>
      <c r="P6096" s="2">
        <f t="shared" si="1144"/>
        <v>0</v>
      </c>
      <c r="Q6096" s="2">
        <f t="shared" si="1145"/>
        <v>0</v>
      </c>
      <c r="R6096" s="2">
        <f t="shared" si="1146"/>
        <v>0</v>
      </c>
      <c r="S6096" s="2">
        <f t="shared" si="1147"/>
        <v>0</v>
      </c>
      <c r="T6096" s="2">
        <f t="shared" si="1148"/>
        <v>0</v>
      </c>
      <c r="U6096" s="2">
        <f>IF(O6096="Reg", R6096 * Inputs!$B$7, 0)</f>
        <v>0</v>
      </c>
      <c r="V6096" s="2">
        <f>MAX(F6096 + P6096*Inputs!$B$15 - (Q6096/Inputs!$B$16) - U6096, 0)</f>
        <v>340</v>
      </c>
    </row>
    <row r="6097" spans="1:22" x14ac:dyDescent="0.3">
      <c r="A6097" s="1">
        <v>46276.958333333343</v>
      </c>
      <c r="B6097" s="2">
        <v>38.918851048400541</v>
      </c>
      <c r="C6097" s="2">
        <v>21.21134170643893</v>
      </c>
      <c r="D6097" s="2">
        <f t="shared" si="1140"/>
        <v>42.513892529031075</v>
      </c>
      <c r="E6097" s="2">
        <f t="shared" si="1141"/>
        <v>17.776501231219125</v>
      </c>
      <c r="F6097" s="2">
        <f t="shared" si="1149"/>
        <v>340</v>
      </c>
      <c r="G6097" s="2">
        <f t="shared" si="1150"/>
        <v>340</v>
      </c>
      <c r="H6097" s="2">
        <f>MIN(Inputs!$B$2, (Inputs!$B$14 - F6097)/Inputs!$B$15)</f>
        <v>0</v>
      </c>
      <c r="I6097" s="2">
        <f>MAX(MIN(Inputs!$B$2, F6097*Inputs!$B$16, Inputs!$B$14*Inputs!$B$4 - G6097), 0)</f>
        <v>0</v>
      </c>
      <c r="J6097" s="2">
        <f>MAX(MIN(Inputs!$B$2, F6097*Inputs!$B$16, (Inputs!$B$14-F6097)/Inputs!$B$15)*Inputs!$B$9, 0)</f>
        <v>0</v>
      </c>
      <c r="K6097" s="2">
        <f>MAX(E6097*Inputs!$B$5 - B6097 - Inputs!$B$8, 0) * H6097</f>
        <v>0</v>
      </c>
      <c r="L6097" s="2">
        <f>IF(B6097 &gt;= D6097*Inputs!$B$10, MAX(B6097 - E6097/Inputs!$B$5 - Inputs!$B$8, 0) * I6097, 0)</f>
        <v>0</v>
      </c>
      <c r="M6097" s="2">
        <f t="shared" si="1142"/>
        <v>0</v>
      </c>
      <c r="N6097" s="3" t="str">
        <f t="shared" si="1143"/>
        <v>Idle</v>
      </c>
      <c r="O6097" s="3" t="str">
        <f t="shared" si="1151"/>
        <v>Idle</v>
      </c>
      <c r="P6097" s="2">
        <f t="shared" si="1144"/>
        <v>0</v>
      </c>
      <c r="Q6097" s="2">
        <f t="shared" si="1145"/>
        <v>0</v>
      </c>
      <c r="R6097" s="2">
        <f t="shared" si="1146"/>
        <v>0</v>
      </c>
      <c r="S6097" s="2">
        <f t="shared" si="1147"/>
        <v>0</v>
      </c>
      <c r="T6097" s="2">
        <f t="shared" si="1148"/>
        <v>0</v>
      </c>
      <c r="U6097" s="2">
        <f>IF(O6097="Reg", R6097 * Inputs!$B$7, 0)</f>
        <v>0</v>
      </c>
      <c r="V6097" s="2">
        <f>MAX(F6097 + P6097*Inputs!$B$15 - (Q6097/Inputs!$B$16) - U6097, 0)</f>
        <v>340</v>
      </c>
    </row>
    <row r="6098" spans="1:22" x14ac:dyDescent="0.3">
      <c r="A6098" s="1">
        <v>46277</v>
      </c>
      <c r="B6098" s="2">
        <v>39.281151308172781</v>
      </c>
      <c r="C6098" s="2">
        <v>16.9493745608649</v>
      </c>
      <c r="D6098" s="2">
        <f t="shared" si="1140"/>
        <v>32.850219018435062</v>
      </c>
      <c r="E6098" s="2">
        <f t="shared" si="1141"/>
        <v>11.290026056485701</v>
      </c>
      <c r="F6098" s="2">
        <f t="shared" si="1149"/>
        <v>340</v>
      </c>
      <c r="G6098" s="2">
        <f t="shared" si="1150"/>
        <v>0</v>
      </c>
      <c r="H6098" s="2">
        <f>MIN(Inputs!$B$2, (Inputs!$B$14 - F6098)/Inputs!$B$15)</f>
        <v>0</v>
      </c>
      <c r="I6098" s="2">
        <f>MAX(MIN(Inputs!$B$2, F6098*Inputs!$B$16, Inputs!$B$14*Inputs!$B$4 - G6098), 0)</f>
        <v>170</v>
      </c>
      <c r="J6098" s="2">
        <f>MAX(MIN(Inputs!$B$2, F6098*Inputs!$B$16, (Inputs!$B$14-F6098)/Inputs!$B$15)*Inputs!$B$9, 0)</f>
        <v>0</v>
      </c>
      <c r="K6098" s="2">
        <f>MAX(E6098*Inputs!$B$5 - B6098 - Inputs!$B$8, 0) * H6098</f>
        <v>0</v>
      </c>
      <c r="L6098" s="2">
        <f>IF(B6098 &gt;= D6098*Inputs!$B$10, MAX(B6098 - E6098/Inputs!$B$5 - Inputs!$B$8, 0) * I6098, 0)</f>
        <v>0</v>
      </c>
      <c r="M6098" s="2">
        <f t="shared" si="1142"/>
        <v>0</v>
      </c>
      <c r="N6098" s="3" t="str">
        <f t="shared" si="1143"/>
        <v>Idle</v>
      </c>
      <c r="O6098" s="3" t="str">
        <f t="shared" si="1151"/>
        <v>Idle</v>
      </c>
      <c r="P6098" s="2">
        <f t="shared" si="1144"/>
        <v>0</v>
      </c>
      <c r="Q6098" s="2">
        <f t="shared" si="1145"/>
        <v>0</v>
      </c>
      <c r="R6098" s="2">
        <f t="shared" si="1146"/>
        <v>0</v>
      </c>
      <c r="S6098" s="2">
        <f t="shared" si="1147"/>
        <v>0</v>
      </c>
      <c r="T6098" s="2">
        <f t="shared" si="1148"/>
        <v>0</v>
      </c>
      <c r="U6098" s="2">
        <f>IF(O6098="Reg", R6098 * Inputs!$B$7, 0)</f>
        <v>0</v>
      </c>
      <c r="V6098" s="2">
        <f>MAX(F6098 + P6098*Inputs!$B$15 - (Q6098/Inputs!$B$16) - U6098, 0)</f>
        <v>340</v>
      </c>
    </row>
    <row r="6099" spans="1:22" x14ac:dyDescent="0.3">
      <c r="A6099" s="1">
        <v>46277.041666666657</v>
      </c>
      <c r="B6099" s="2">
        <v>17.58595754845166</v>
      </c>
      <c r="C6099" s="2">
        <v>5.4392077991744134</v>
      </c>
      <c r="D6099" s="2">
        <f t="shared" si="1140"/>
        <v>32.850219018435062</v>
      </c>
      <c r="E6099" s="2">
        <f t="shared" si="1141"/>
        <v>4.7431675051235702</v>
      </c>
      <c r="F6099" s="2">
        <f t="shared" si="1149"/>
        <v>340</v>
      </c>
      <c r="G6099" s="2">
        <f t="shared" si="1150"/>
        <v>0</v>
      </c>
      <c r="H6099" s="2">
        <f>MIN(Inputs!$B$2, (Inputs!$B$14 - F6099)/Inputs!$B$15)</f>
        <v>0</v>
      </c>
      <c r="I6099" s="2">
        <f>MAX(MIN(Inputs!$B$2, F6099*Inputs!$B$16, Inputs!$B$14*Inputs!$B$4 - G6099), 0)</f>
        <v>170</v>
      </c>
      <c r="J6099" s="2">
        <f>MAX(MIN(Inputs!$B$2, F6099*Inputs!$B$16, (Inputs!$B$14-F6099)/Inputs!$B$15)*Inputs!$B$9, 0)</f>
        <v>0</v>
      </c>
      <c r="K6099" s="2">
        <f>MAX(E6099*Inputs!$B$5 - B6099 - Inputs!$B$8, 0) * H6099</f>
        <v>0</v>
      </c>
      <c r="L6099" s="2">
        <f>IF(B6099 &gt;= D6099*Inputs!$B$10, MAX(B6099 - E6099/Inputs!$B$5 - Inputs!$B$8, 0) * I6099, 0)</f>
        <v>0</v>
      </c>
      <c r="M6099" s="2">
        <f t="shared" si="1142"/>
        <v>0</v>
      </c>
      <c r="N6099" s="3" t="str">
        <f t="shared" si="1143"/>
        <v>Idle</v>
      </c>
      <c r="O6099" s="3" t="str">
        <f t="shared" si="1151"/>
        <v>Idle</v>
      </c>
      <c r="P6099" s="2">
        <f t="shared" si="1144"/>
        <v>0</v>
      </c>
      <c r="Q6099" s="2">
        <f t="shared" si="1145"/>
        <v>0</v>
      </c>
      <c r="R6099" s="2">
        <f t="shared" si="1146"/>
        <v>0</v>
      </c>
      <c r="S6099" s="2">
        <f t="shared" si="1147"/>
        <v>0</v>
      </c>
      <c r="T6099" s="2">
        <f t="shared" si="1148"/>
        <v>0</v>
      </c>
      <c r="U6099" s="2">
        <f>IF(O6099="Reg", R6099 * Inputs!$B$7, 0)</f>
        <v>0</v>
      </c>
      <c r="V6099" s="2">
        <f>MAX(F6099 + P6099*Inputs!$B$15 - (Q6099/Inputs!$B$16) - U6099, 0)</f>
        <v>340</v>
      </c>
    </row>
    <row r="6100" spans="1:22" x14ac:dyDescent="0.3">
      <c r="A6100" s="1">
        <v>46277.083333333343</v>
      </c>
      <c r="B6100" s="2">
        <v>10.87304748228976</v>
      </c>
      <c r="C6100" s="2">
        <v>12.84339173629059</v>
      </c>
      <c r="D6100" s="2">
        <f t="shared" si="1140"/>
        <v>32.850219018435062</v>
      </c>
      <c r="E6100" s="2">
        <f t="shared" si="1141"/>
        <v>1.8121745803816267</v>
      </c>
      <c r="F6100" s="2">
        <f t="shared" si="1149"/>
        <v>340</v>
      </c>
      <c r="G6100" s="2">
        <f t="shared" si="1150"/>
        <v>0</v>
      </c>
      <c r="H6100" s="2">
        <f>MIN(Inputs!$B$2, (Inputs!$B$14 - F6100)/Inputs!$B$15)</f>
        <v>0</v>
      </c>
      <c r="I6100" s="2">
        <f>MAX(MIN(Inputs!$B$2, F6100*Inputs!$B$16, Inputs!$B$14*Inputs!$B$4 - G6100), 0)</f>
        <v>170</v>
      </c>
      <c r="J6100" s="2">
        <f>MAX(MIN(Inputs!$B$2, F6100*Inputs!$B$16, (Inputs!$B$14-F6100)/Inputs!$B$15)*Inputs!$B$9, 0)</f>
        <v>0</v>
      </c>
      <c r="K6100" s="2">
        <f>MAX(E6100*Inputs!$B$5 - B6100 - Inputs!$B$8, 0) * H6100</f>
        <v>0</v>
      </c>
      <c r="L6100" s="2">
        <f>IF(B6100 &gt;= D6100*Inputs!$B$10, MAX(B6100 - E6100/Inputs!$B$5 - Inputs!$B$8, 0) * I6100, 0)</f>
        <v>0</v>
      </c>
      <c r="M6100" s="2">
        <f t="shared" si="1142"/>
        <v>0</v>
      </c>
      <c r="N6100" s="3" t="str">
        <f t="shared" si="1143"/>
        <v>Idle</v>
      </c>
      <c r="O6100" s="3" t="str">
        <f t="shared" si="1151"/>
        <v>Idle</v>
      </c>
      <c r="P6100" s="2">
        <f t="shared" si="1144"/>
        <v>0</v>
      </c>
      <c r="Q6100" s="2">
        <f t="shared" si="1145"/>
        <v>0</v>
      </c>
      <c r="R6100" s="2">
        <f t="shared" si="1146"/>
        <v>0</v>
      </c>
      <c r="S6100" s="2">
        <f t="shared" si="1147"/>
        <v>0</v>
      </c>
      <c r="T6100" s="2">
        <f t="shared" si="1148"/>
        <v>0</v>
      </c>
      <c r="U6100" s="2">
        <f>IF(O6100="Reg", R6100 * Inputs!$B$7, 0)</f>
        <v>0</v>
      </c>
      <c r="V6100" s="2">
        <f>MAX(F6100 + P6100*Inputs!$B$15 - (Q6100/Inputs!$B$16) - U6100, 0)</f>
        <v>340</v>
      </c>
    </row>
    <row r="6101" spans="1:22" x14ac:dyDescent="0.3">
      <c r="A6101" s="1">
        <v>46277.125</v>
      </c>
      <c r="B6101" s="2">
        <v>0</v>
      </c>
      <c r="C6101" s="2">
        <v>7.4983177090093269</v>
      </c>
      <c r="D6101" s="2">
        <f t="shared" si="1140"/>
        <v>32.850219018435062</v>
      </c>
      <c r="E6101" s="2">
        <f t="shared" si="1141"/>
        <v>0</v>
      </c>
      <c r="F6101" s="2">
        <f t="shared" si="1149"/>
        <v>340</v>
      </c>
      <c r="G6101" s="2">
        <f t="shared" si="1150"/>
        <v>0</v>
      </c>
      <c r="H6101" s="2">
        <f>MIN(Inputs!$B$2, (Inputs!$B$14 - F6101)/Inputs!$B$15)</f>
        <v>0</v>
      </c>
      <c r="I6101" s="2">
        <f>MAX(MIN(Inputs!$B$2, F6101*Inputs!$B$16, Inputs!$B$14*Inputs!$B$4 - G6101), 0)</f>
        <v>170</v>
      </c>
      <c r="J6101" s="2">
        <f>MAX(MIN(Inputs!$B$2, F6101*Inputs!$B$16, (Inputs!$B$14-F6101)/Inputs!$B$15)*Inputs!$B$9, 0)</f>
        <v>0</v>
      </c>
      <c r="K6101" s="2">
        <f>MAX(E6101*Inputs!$B$5 - B6101 - Inputs!$B$8, 0) * H6101</f>
        <v>0</v>
      </c>
      <c r="L6101" s="2">
        <f>IF(B6101 &gt;= D6101*Inputs!$B$10, MAX(B6101 - E6101/Inputs!$B$5 - Inputs!$B$8, 0) * I6101, 0)</f>
        <v>0</v>
      </c>
      <c r="M6101" s="2">
        <f t="shared" si="1142"/>
        <v>0</v>
      </c>
      <c r="N6101" s="3" t="str">
        <f t="shared" si="1143"/>
        <v>Idle</v>
      </c>
      <c r="O6101" s="3" t="str">
        <f t="shared" si="1151"/>
        <v>Idle</v>
      </c>
      <c r="P6101" s="2">
        <f t="shared" si="1144"/>
        <v>0</v>
      </c>
      <c r="Q6101" s="2">
        <f t="shared" si="1145"/>
        <v>0</v>
      </c>
      <c r="R6101" s="2">
        <f t="shared" si="1146"/>
        <v>0</v>
      </c>
      <c r="S6101" s="2">
        <f t="shared" si="1147"/>
        <v>0</v>
      </c>
      <c r="T6101" s="2">
        <f t="shared" si="1148"/>
        <v>0</v>
      </c>
      <c r="U6101" s="2">
        <f>IF(O6101="Reg", R6101 * Inputs!$B$7, 0)</f>
        <v>0</v>
      </c>
      <c r="V6101" s="2">
        <f>MAX(F6101 + P6101*Inputs!$B$15 - (Q6101/Inputs!$B$16) - U6101, 0)</f>
        <v>340</v>
      </c>
    </row>
    <row r="6102" spans="1:22" x14ac:dyDescent="0.3">
      <c r="A6102" s="1">
        <v>46277.166666666657</v>
      </c>
      <c r="B6102" s="2">
        <v>0</v>
      </c>
      <c r="C6102" s="2">
        <v>45.082451303590943</v>
      </c>
      <c r="D6102" s="2">
        <f t="shared" si="1140"/>
        <v>32.850219018435062</v>
      </c>
      <c r="E6102" s="2">
        <f t="shared" si="1141"/>
        <v>0</v>
      </c>
      <c r="F6102" s="2">
        <f t="shared" si="1149"/>
        <v>340</v>
      </c>
      <c r="G6102" s="2">
        <f t="shared" si="1150"/>
        <v>0</v>
      </c>
      <c r="H6102" s="2">
        <f>MIN(Inputs!$B$2, (Inputs!$B$14 - F6102)/Inputs!$B$15)</f>
        <v>0</v>
      </c>
      <c r="I6102" s="2">
        <f>MAX(MIN(Inputs!$B$2, F6102*Inputs!$B$16, Inputs!$B$14*Inputs!$B$4 - G6102), 0)</f>
        <v>170</v>
      </c>
      <c r="J6102" s="2">
        <f>MAX(MIN(Inputs!$B$2, F6102*Inputs!$B$16, (Inputs!$B$14-F6102)/Inputs!$B$15)*Inputs!$B$9, 0)</f>
        <v>0</v>
      </c>
      <c r="K6102" s="2">
        <f>MAX(E6102*Inputs!$B$5 - B6102 - Inputs!$B$8, 0) * H6102</f>
        <v>0</v>
      </c>
      <c r="L6102" s="2">
        <f>IF(B6102 &gt;= D6102*Inputs!$B$10, MAX(B6102 - E6102/Inputs!$B$5 - Inputs!$B$8, 0) * I6102, 0)</f>
        <v>0</v>
      </c>
      <c r="M6102" s="2">
        <f t="shared" si="1142"/>
        <v>0</v>
      </c>
      <c r="N6102" s="3" t="str">
        <f t="shared" si="1143"/>
        <v>Idle</v>
      </c>
      <c r="O6102" s="3" t="str">
        <f t="shared" si="1151"/>
        <v>Idle</v>
      </c>
      <c r="P6102" s="2">
        <f t="shared" si="1144"/>
        <v>0</v>
      </c>
      <c r="Q6102" s="2">
        <f t="shared" si="1145"/>
        <v>0</v>
      </c>
      <c r="R6102" s="2">
        <f t="shared" si="1146"/>
        <v>0</v>
      </c>
      <c r="S6102" s="2">
        <f t="shared" si="1147"/>
        <v>0</v>
      </c>
      <c r="T6102" s="2">
        <f t="shared" si="1148"/>
        <v>0</v>
      </c>
      <c r="U6102" s="2">
        <f>IF(O6102="Reg", R6102 * Inputs!$B$7, 0)</f>
        <v>0</v>
      </c>
      <c r="V6102" s="2">
        <f>MAX(F6102 + P6102*Inputs!$B$15 - (Q6102/Inputs!$B$16) - U6102, 0)</f>
        <v>340</v>
      </c>
    </row>
    <row r="6103" spans="1:22" x14ac:dyDescent="0.3">
      <c r="A6103" s="1">
        <v>46277.208333333343</v>
      </c>
      <c r="B6103" s="2">
        <v>0</v>
      </c>
      <c r="C6103" s="2">
        <v>5.6304894312033733</v>
      </c>
      <c r="D6103" s="2">
        <f t="shared" si="1140"/>
        <v>32.850219018435062</v>
      </c>
      <c r="E6103" s="2">
        <f t="shared" si="1141"/>
        <v>2.4693213454551199</v>
      </c>
      <c r="F6103" s="2">
        <f t="shared" si="1149"/>
        <v>340</v>
      </c>
      <c r="G6103" s="2">
        <f t="shared" si="1150"/>
        <v>0</v>
      </c>
      <c r="H6103" s="2">
        <f>MIN(Inputs!$B$2, (Inputs!$B$14 - F6103)/Inputs!$B$15)</f>
        <v>0</v>
      </c>
      <c r="I6103" s="2">
        <f>MAX(MIN(Inputs!$B$2, F6103*Inputs!$B$16, Inputs!$B$14*Inputs!$B$4 - G6103), 0)</f>
        <v>170</v>
      </c>
      <c r="J6103" s="2">
        <f>MAX(MIN(Inputs!$B$2, F6103*Inputs!$B$16, (Inputs!$B$14-F6103)/Inputs!$B$15)*Inputs!$B$9, 0)</f>
        <v>0</v>
      </c>
      <c r="K6103" s="2">
        <f>MAX(E6103*Inputs!$B$5 - B6103 - Inputs!$B$8, 0) * H6103</f>
        <v>0</v>
      </c>
      <c r="L6103" s="2">
        <f>IF(B6103 &gt;= D6103*Inputs!$B$10, MAX(B6103 - E6103/Inputs!$B$5 - Inputs!$B$8, 0) * I6103, 0)</f>
        <v>0</v>
      </c>
      <c r="M6103" s="2">
        <f t="shared" si="1142"/>
        <v>0</v>
      </c>
      <c r="N6103" s="3" t="str">
        <f t="shared" si="1143"/>
        <v>Idle</v>
      </c>
      <c r="O6103" s="3" t="str">
        <f t="shared" si="1151"/>
        <v>Idle</v>
      </c>
      <c r="P6103" s="2">
        <f t="shared" si="1144"/>
        <v>0</v>
      </c>
      <c r="Q6103" s="2">
        <f t="shared" si="1145"/>
        <v>0</v>
      </c>
      <c r="R6103" s="2">
        <f t="shared" si="1146"/>
        <v>0</v>
      </c>
      <c r="S6103" s="2">
        <f t="shared" si="1147"/>
        <v>0</v>
      </c>
      <c r="T6103" s="2">
        <f t="shared" si="1148"/>
        <v>0</v>
      </c>
      <c r="U6103" s="2">
        <f>IF(O6103="Reg", R6103 * Inputs!$B$7, 0)</f>
        <v>0</v>
      </c>
      <c r="V6103" s="2">
        <f>MAX(F6103 + P6103*Inputs!$B$15 - (Q6103/Inputs!$B$16) - U6103, 0)</f>
        <v>340</v>
      </c>
    </row>
    <row r="6104" spans="1:22" x14ac:dyDescent="0.3">
      <c r="A6104" s="1">
        <v>46277.25</v>
      </c>
      <c r="B6104" s="2">
        <v>0</v>
      </c>
      <c r="C6104" s="2">
        <v>3.2372678898980518</v>
      </c>
      <c r="D6104" s="2">
        <f t="shared" si="1140"/>
        <v>32.850219018435062</v>
      </c>
      <c r="E6104" s="2">
        <f t="shared" si="1141"/>
        <v>5.8624435347783885</v>
      </c>
      <c r="F6104" s="2">
        <f t="shared" si="1149"/>
        <v>340</v>
      </c>
      <c r="G6104" s="2">
        <f t="shared" si="1150"/>
        <v>0</v>
      </c>
      <c r="H6104" s="2">
        <f>MIN(Inputs!$B$2, (Inputs!$B$14 - F6104)/Inputs!$B$15)</f>
        <v>0</v>
      </c>
      <c r="I6104" s="2">
        <f>MAX(MIN(Inputs!$B$2, F6104*Inputs!$B$16, Inputs!$B$14*Inputs!$B$4 - G6104), 0)</f>
        <v>170</v>
      </c>
      <c r="J6104" s="2">
        <f>MAX(MIN(Inputs!$B$2, F6104*Inputs!$B$16, (Inputs!$B$14-F6104)/Inputs!$B$15)*Inputs!$B$9, 0)</f>
        <v>0</v>
      </c>
      <c r="K6104" s="2">
        <f>MAX(E6104*Inputs!$B$5 - B6104 - Inputs!$B$8, 0) * H6104</f>
        <v>0</v>
      </c>
      <c r="L6104" s="2">
        <f>IF(B6104 &gt;= D6104*Inputs!$B$10, MAX(B6104 - E6104/Inputs!$B$5 - Inputs!$B$8, 0) * I6104, 0)</f>
        <v>0</v>
      </c>
      <c r="M6104" s="2">
        <f t="shared" si="1142"/>
        <v>0</v>
      </c>
      <c r="N6104" s="3" t="str">
        <f t="shared" si="1143"/>
        <v>Idle</v>
      </c>
      <c r="O6104" s="3" t="str">
        <f t="shared" si="1151"/>
        <v>Idle</v>
      </c>
      <c r="P6104" s="2">
        <f t="shared" si="1144"/>
        <v>0</v>
      </c>
      <c r="Q6104" s="2">
        <f t="shared" si="1145"/>
        <v>0</v>
      </c>
      <c r="R6104" s="2">
        <f t="shared" si="1146"/>
        <v>0</v>
      </c>
      <c r="S6104" s="2">
        <f t="shared" si="1147"/>
        <v>0</v>
      </c>
      <c r="T6104" s="2">
        <f t="shared" si="1148"/>
        <v>0</v>
      </c>
      <c r="U6104" s="2">
        <f>IF(O6104="Reg", R6104 * Inputs!$B$7, 0)</f>
        <v>0</v>
      </c>
      <c r="V6104" s="2">
        <f>MAX(F6104 + P6104*Inputs!$B$15 - (Q6104/Inputs!$B$16) - U6104, 0)</f>
        <v>340</v>
      </c>
    </row>
    <row r="6105" spans="1:22" x14ac:dyDescent="0.3">
      <c r="A6105" s="1">
        <v>46277.291666666657</v>
      </c>
      <c r="B6105" s="2">
        <v>0</v>
      </c>
      <c r="C6105" s="2">
        <v>8.8264666835608665</v>
      </c>
      <c r="D6105" s="2">
        <f t="shared" si="1140"/>
        <v>32.850219018435062</v>
      </c>
      <c r="E6105" s="2">
        <f t="shared" si="1141"/>
        <v>11.428978117593125</v>
      </c>
      <c r="F6105" s="2">
        <f t="shared" si="1149"/>
        <v>340</v>
      </c>
      <c r="G6105" s="2">
        <f t="shared" si="1150"/>
        <v>0</v>
      </c>
      <c r="H6105" s="2">
        <f>MIN(Inputs!$B$2, (Inputs!$B$14 - F6105)/Inputs!$B$15)</f>
        <v>0</v>
      </c>
      <c r="I6105" s="2">
        <f>MAX(MIN(Inputs!$B$2, F6105*Inputs!$B$16, Inputs!$B$14*Inputs!$B$4 - G6105), 0)</f>
        <v>170</v>
      </c>
      <c r="J6105" s="2">
        <f>MAX(MIN(Inputs!$B$2, F6105*Inputs!$B$16, (Inputs!$B$14-F6105)/Inputs!$B$15)*Inputs!$B$9, 0)</f>
        <v>0</v>
      </c>
      <c r="K6105" s="2">
        <f>MAX(E6105*Inputs!$B$5 - B6105 - Inputs!$B$8, 0) * H6105</f>
        <v>0</v>
      </c>
      <c r="L6105" s="2">
        <f>IF(B6105 &gt;= D6105*Inputs!$B$10, MAX(B6105 - E6105/Inputs!$B$5 - Inputs!$B$8, 0) * I6105, 0)</f>
        <v>0</v>
      </c>
      <c r="M6105" s="2">
        <f t="shared" si="1142"/>
        <v>0</v>
      </c>
      <c r="N6105" s="3" t="str">
        <f t="shared" si="1143"/>
        <v>Idle</v>
      </c>
      <c r="O6105" s="3" t="str">
        <f t="shared" si="1151"/>
        <v>Idle</v>
      </c>
      <c r="P6105" s="2">
        <f t="shared" si="1144"/>
        <v>0</v>
      </c>
      <c r="Q6105" s="2">
        <f t="shared" si="1145"/>
        <v>0</v>
      </c>
      <c r="R6105" s="2">
        <f t="shared" si="1146"/>
        <v>0</v>
      </c>
      <c r="S6105" s="2">
        <f t="shared" si="1147"/>
        <v>0</v>
      </c>
      <c r="T6105" s="2">
        <f t="shared" si="1148"/>
        <v>0</v>
      </c>
      <c r="U6105" s="2">
        <f>IF(O6105="Reg", R6105 * Inputs!$B$7, 0)</f>
        <v>0</v>
      </c>
      <c r="V6105" s="2">
        <f>MAX(F6105 + P6105*Inputs!$B$15 - (Q6105/Inputs!$B$16) - U6105, 0)</f>
        <v>340</v>
      </c>
    </row>
    <row r="6106" spans="1:22" x14ac:dyDescent="0.3">
      <c r="A6106" s="1">
        <v>46277.333333333343</v>
      </c>
      <c r="B6106" s="2">
        <v>0</v>
      </c>
      <c r="C6106" s="2">
        <v>13.010872319670639</v>
      </c>
      <c r="D6106" s="2">
        <f t="shared" si="1140"/>
        <v>32.850219018435062</v>
      </c>
      <c r="E6106" s="2">
        <f t="shared" si="1141"/>
        <v>18.480904632473351</v>
      </c>
      <c r="F6106" s="2">
        <f t="shared" si="1149"/>
        <v>340</v>
      </c>
      <c r="G6106" s="2">
        <f t="shared" si="1150"/>
        <v>0</v>
      </c>
      <c r="H6106" s="2">
        <f>MIN(Inputs!$B$2, (Inputs!$B$14 - F6106)/Inputs!$B$15)</f>
        <v>0</v>
      </c>
      <c r="I6106" s="2">
        <f>MAX(MIN(Inputs!$B$2, F6106*Inputs!$B$16, Inputs!$B$14*Inputs!$B$4 - G6106), 0)</f>
        <v>170</v>
      </c>
      <c r="J6106" s="2">
        <f>MAX(MIN(Inputs!$B$2, F6106*Inputs!$B$16, (Inputs!$B$14-F6106)/Inputs!$B$15)*Inputs!$B$9, 0)</f>
        <v>0</v>
      </c>
      <c r="K6106" s="2">
        <f>MAX(E6106*Inputs!$B$5 - B6106 - Inputs!$B$8, 0) * H6106</f>
        <v>0</v>
      </c>
      <c r="L6106" s="2">
        <f>IF(B6106 &gt;= D6106*Inputs!$B$10, MAX(B6106 - E6106/Inputs!$B$5 - Inputs!$B$8, 0) * I6106, 0)</f>
        <v>0</v>
      </c>
      <c r="M6106" s="2">
        <f t="shared" si="1142"/>
        <v>0</v>
      </c>
      <c r="N6106" s="3" t="str">
        <f t="shared" si="1143"/>
        <v>Idle</v>
      </c>
      <c r="O6106" s="3" t="str">
        <f t="shared" si="1151"/>
        <v>Idle</v>
      </c>
      <c r="P6106" s="2">
        <f t="shared" si="1144"/>
        <v>0</v>
      </c>
      <c r="Q6106" s="2">
        <f t="shared" si="1145"/>
        <v>0</v>
      </c>
      <c r="R6106" s="2">
        <f t="shared" si="1146"/>
        <v>0</v>
      </c>
      <c r="S6106" s="2">
        <f t="shared" si="1147"/>
        <v>0</v>
      </c>
      <c r="T6106" s="2">
        <f t="shared" si="1148"/>
        <v>0</v>
      </c>
      <c r="U6106" s="2">
        <f>IF(O6106="Reg", R6106 * Inputs!$B$7, 0)</f>
        <v>0</v>
      </c>
      <c r="V6106" s="2">
        <f>MAX(F6106 + P6106*Inputs!$B$15 - (Q6106/Inputs!$B$16) - U6106, 0)</f>
        <v>340</v>
      </c>
    </row>
    <row r="6107" spans="1:22" x14ac:dyDescent="0.3">
      <c r="A6107" s="1">
        <v>46277.375</v>
      </c>
      <c r="B6107" s="2">
        <v>0</v>
      </c>
      <c r="C6107" s="2">
        <v>13.787427894810611</v>
      </c>
      <c r="D6107" s="2">
        <f t="shared" si="1140"/>
        <v>32.850219018435062</v>
      </c>
      <c r="E6107" s="2">
        <f t="shared" si="1141"/>
        <v>27.477477973479598</v>
      </c>
      <c r="F6107" s="2">
        <f t="shared" si="1149"/>
        <v>340</v>
      </c>
      <c r="G6107" s="2">
        <f t="shared" si="1150"/>
        <v>0</v>
      </c>
      <c r="H6107" s="2">
        <f>MIN(Inputs!$B$2, (Inputs!$B$14 - F6107)/Inputs!$B$15)</f>
        <v>0</v>
      </c>
      <c r="I6107" s="2">
        <f>MAX(MIN(Inputs!$B$2, F6107*Inputs!$B$16, Inputs!$B$14*Inputs!$B$4 - G6107), 0)</f>
        <v>170</v>
      </c>
      <c r="J6107" s="2">
        <f>MAX(MIN(Inputs!$B$2, F6107*Inputs!$B$16, (Inputs!$B$14-F6107)/Inputs!$B$15)*Inputs!$B$9, 0)</f>
        <v>0</v>
      </c>
      <c r="K6107" s="2">
        <f>MAX(E6107*Inputs!$B$5 - B6107 - Inputs!$B$8, 0) * H6107</f>
        <v>0</v>
      </c>
      <c r="L6107" s="2">
        <f>IF(B6107 &gt;= D6107*Inputs!$B$10, MAX(B6107 - E6107/Inputs!$B$5 - Inputs!$B$8, 0) * I6107, 0)</f>
        <v>0</v>
      </c>
      <c r="M6107" s="2">
        <f t="shared" si="1142"/>
        <v>0</v>
      </c>
      <c r="N6107" s="3" t="str">
        <f t="shared" si="1143"/>
        <v>Idle</v>
      </c>
      <c r="O6107" s="3" t="str">
        <f t="shared" si="1151"/>
        <v>Idle</v>
      </c>
      <c r="P6107" s="2">
        <f t="shared" si="1144"/>
        <v>0</v>
      </c>
      <c r="Q6107" s="2">
        <f t="shared" si="1145"/>
        <v>0</v>
      </c>
      <c r="R6107" s="2">
        <f t="shared" si="1146"/>
        <v>0</v>
      </c>
      <c r="S6107" s="2">
        <f t="shared" si="1147"/>
        <v>0</v>
      </c>
      <c r="T6107" s="2">
        <f t="shared" si="1148"/>
        <v>0</v>
      </c>
      <c r="U6107" s="2">
        <f>IF(O6107="Reg", R6107 * Inputs!$B$7, 0)</f>
        <v>0</v>
      </c>
      <c r="V6107" s="2">
        <f>MAX(F6107 + P6107*Inputs!$B$15 - (Q6107/Inputs!$B$16) - U6107, 0)</f>
        <v>340</v>
      </c>
    </row>
    <row r="6108" spans="1:22" x14ac:dyDescent="0.3">
      <c r="A6108" s="1">
        <v>46277.416666666657</v>
      </c>
      <c r="B6108" s="2">
        <v>14.815928072730721</v>
      </c>
      <c r="C6108" s="2">
        <v>8.7460544127403033</v>
      </c>
      <c r="D6108" s="2">
        <f t="shared" si="1140"/>
        <v>32.850219018435062</v>
      </c>
      <c r="E6108" s="2">
        <f t="shared" si="1141"/>
        <v>36.052757106425474</v>
      </c>
      <c r="F6108" s="2">
        <f t="shared" si="1149"/>
        <v>340</v>
      </c>
      <c r="G6108" s="2">
        <f t="shared" si="1150"/>
        <v>0</v>
      </c>
      <c r="H6108" s="2">
        <f>MIN(Inputs!$B$2, (Inputs!$B$14 - F6108)/Inputs!$B$15)</f>
        <v>0</v>
      </c>
      <c r="I6108" s="2">
        <f>MAX(MIN(Inputs!$B$2, F6108*Inputs!$B$16, Inputs!$B$14*Inputs!$B$4 - G6108), 0)</f>
        <v>170</v>
      </c>
      <c r="J6108" s="2">
        <f>MAX(MIN(Inputs!$B$2, F6108*Inputs!$B$16, (Inputs!$B$14-F6108)/Inputs!$B$15)*Inputs!$B$9, 0)</f>
        <v>0</v>
      </c>
      <c r="K6108" s="2">
        <f>MAX(E6108*Inputs!$B$5 - B6108 - Inputs!$B$8, 0) * H6108</f>
        <v>0</v>
      </c>
      <c r="L6108" s="2">
        <f>IF(B6108 &gt;= D6108*Inputs!$B$10, MAX(B6108 - E6108/Inputs!$B$5 - Inputs!$B$8, 0) * I6108, 0)</f>
        <v>0</v>
      </c>
      <c r="M6108" s="2">
        <f t="shared" si="1142"/>
        <v>0</v>
      </c>
      <c r="N6108" s="3" t="str">
        <f t="shared" si="1143"/>
        <v>Idle</v>
      </c>
      <c r="O6108" s="3" t="str">
        <f t="shared" si="1151"/>
        <v>Idle</v>
      </c>
      <c r="P6108" s="2">
        <f t="shared" si="1144"/>
        <v>0</v>
      </c>
      <c r="Q6108" s="2">
        <f t="shared" si="1145"/>
        <v>0</v>
      </c>
      <c r="R6108" s="2">
        <f t="shared" si="1146"/>
        <v>0</v>
      </c>
      <c r="S6108" s="2">
        <f t="shared" si="1147"/>
        <v>0</v>
      </c>
      <c r="T6108" s="2">
        <f t="shared" si="1148"/>
        <v>0</v>
      </c>
      <c r="U6108" s="2">
        <f>IF(O6108="Reg", R6108 * Inputs!$B$7, 0)</f>
        <v>0</v>
      </c>
      <c r="V6108" s="2">
        <f>MAX(F6108 + P6108*Inputs!$B$15 - (Q6108/Inputs!$B$16) - U6108, 0)</f>
        <v>340</v>
      </c>
    </row>
    <row r="6109" spans="1:22" x14ac:dyDescent="0.3">
      <c r="A6109" s="1">
        <v>46277.458333333343</v>
      </c>
      <c r="B6109" s="2">
        <v>20.358733135939609</v>
      </c>
      <c r="C6109" s="2">
        <v>17.689101816154569</v>
      </c>
      <c r="D6109" s="2">
        <f t="shared" si="1140"/>
        <v>32.850219018435062</v>
      </c>
      <c r="E6109" s="2">
        <f t="shared" si="1141"/>
        <v>44.046670271280618</v>
      </c>
      <c r="F6109" s="2">
        <f t="shared" si="1149"/>
        <v>340</v>
      </c>
      <c r="G6109" s="2">
        <f t="shared" si="1150"/>
        <v>0</v>
      </c>
      <c r="H6109" s="2">
        <f>MIN(Inputs!$B$2, (Inputs!$B$14 - F6109)/Inputs!$B$15)</f>
        <v>0</v>
      </c>
      <c r="I6109" s="2">
        <f>MAX(MIN(Inputs!$B$2, F6109*Inputs!$B$16, Inputs!$B$14*Inputs!$B$4 - G6109), 0)</f>
        <v>170</v>
      </c>
      <c r="J6109" s="2">
        <f>MAX(MIN(Inputs!$B$2, F6109*Inputs!$B$16, (Inputs!$B$14-F6109)/Inputs!$B$15)*Inputs!$B$9, 0)</f>
        <v>0</v>
      </c>
      <c r="K6109" s="2">
        <f>MAX(E6109*Inputs!$B$5 - B6109 - Inputs!$B$8, 0) * H6109</f>
        <v>0</v>
      </c>
      <c r="L6109" s="2">
        <f>IF(B6109 &gt;= D6109*Inputs!$B$10, MAX(B6109 - E6109/Inputs!$B$5 - Inputs!$B$8, 0) * I6109, 0)</f>
        <v>0</v>
      </c>
      <c r="M6109" s="2">
        <f t="shared" si="1142"/>
        <v>0</v>
      </c>
      <c r="N6109" s="3" t="str">
        <f t="shared" si="1143"/>
        <v>Idle</v>
      </c>
      <c r="O6109" s="3" t="str">
        <f t="shared" si="1151"/>
        <v>Idle</v>
      </c>
      <c r="P6109" s="2">
        <f t="shared" si="1144"/>
        <v>0</v>
      </c>
      <c r="Q6109" s="2">
        <f t="shared" si="1145"/>
        <v>0</v>
      </c>
      <c r="R6109" s="2">
        <f t="shared" si="1146"/>
        <v>0</v>
      </c>
      <c r="S6109" s="2">
        <f t="shared" si="1147"/>
        <v>0</v>
      </c>
      <c r="T6109" s="2">
        <f t="shared" si="1148"/>
        <v>0</v>
      </c>
      <c r="U6109" s="2">
        <f>IF(O6109="Reg", R6109 * Inputs!$B$7, 0)</f>
        <v>0</v>
      </c>
      <c r="V6109" s="2">
        <f>MAX(F6109 + P6109*Inputs!$B$15 - (Q6109/Inputs!$B$16) - U6109, 0)</f>
        <v>340</v>
      </c>
    </row>
    <row r="6110" spans="1:22" x14ac:dyDescent="0.3">
      <c r="A6110" s="1">
        <v>46277.5</v>
      </c>
      <c r="B6110" s="2">
        <v>33.399207496888422</v>
      </c>
      <c r="C6110" s="2">
        <v>31.368790742219819</v>
      </c>
      <c r="D6110" s="2">
        <f t="shared" si="1140"/>
        <v>32.850219018435062</v>
      </c>
      <c r="E6110" s="2">
        <f t="shared" si="1141"/>
        <v>51.904754237831149</v>
      </c>
      <c r="F6110" s="2">
        <f t="shared" si="1149"/>
        <v>340</v>
      </c>
      <c r="G6110" s="2">
        <f t="shared" si="1150"/>
        <v>0</v>
      </c>
      <c r="H6110" s="2">
        <f>MIN(Inputs!$B$2, (Inputs!$B$14 - F6110)/Inputs!$B$15)</f>
        <v>0</v>
      </c>
      <c r="I6110" s="2">
        <f>MAX(MIN(Inputs!$B$2, F6110*Inputs!$B$16, Inputs!$B$14*Inputs!$B$4 - G6110), 0)</f>
        <v>170</v>
      </c>
      <c r="J6110" s="2">
        <f>MAX(MIN(Inputs!$B$2, F6110*Inputs!$B$16, (Inputs!$B$14-F6110)/Inputs!$B$15)*Inputs!$B$9, 0)</f>
        <v>0</v>
      </c>
      <c r="K6110" s="2">
        <f>MAX(E6110*Inputs!$B$5 - B6110 - Inputs!$B$8, 0) * H6110</f>
        <v>0</v>
      </c>
      <c r="L6110" s="2">
        <f>IF(B6110 &gt;= D6110*Inputs!$B$10, MAX(B6110 - E6110/Inputs!$B$5 - Inputs!$B$8, 0) * I6110, 0)</f>
        <v>0</v>
      </c>
      <c r="M6110" s="2">
        <f t="shared" si="1142"/>
        <v>0</v>
      </c>
      <c r="N6110" s="3" t="str">
        <f t="shared" si="1143"/>
        <v>Idle</v>
      </c>
      <c r="O6110" s="3" t="str">
        <f t="shared" si="1151"/>
        <v>Idle</v>
      </c>
      <c r="P6110" s="2">
        <f t="shared" si="1144"/>
        <v>0</v>
      </c>
      <c r="Q6110" s="2">
        <f t="shared" si="1145"/>
        <v>0</v>
      </c>
      <c r="R6110" s="2">
        <f t="shared" si="1146"/>
        <v>0</v>
      </c>
      <c r="S6110" s="2">
        <f t="shared" si="1147"/>
        <v>0</v>
      </c>
      <c r="T6110" s="2">
        <f t="shared" si="1148"/>
        <v>0</v>
      </c>
      <c r="U6110" s="2">
        <f>IF(O6110="Reg", R6110 * Inputs!$B$7, 0)</f>
        <v>0</v>
      </c>
      <c r="V6110" s="2">
        <f>MAX(F6110 + P6110*Inputs!$B$15 - (Q6110/Inputs!$B$16) - U6110, 0)</f>
        <v>340</v>
      </c>
    </row>
    <row r="6111" spans="1:22" x14ac:dyDescent="0.3">
      <c r="A6111" s="1">
        <v>46277.541666666657</v>
      </c>
      <c r="B6111" s="2">
        <v>42.311559089281353</v>
      </c>
      <c r="C6111" s="2">
        <v>1.591403290373258</v>
      </c>
      <c r="D6111" s="2">
        <f t="shared" si="1140"/>
        <v>32.850219018435062</v>
      </c>
      <c r="E6111" s="2">
        <f t="shared" si="1141"/>
        <v>58.248044321864541</v>
      </c>
      <c r="F6111" s="2">
        <f t="shared" si="1149"/>
        <v>340</v>
      </c>
      <c r="G6111" s="2">
        <f t="shared" si="1150"/>
        <v>0</v>
      </c>
      <c r="H6111" s="2">
        <f>MIN(Inputs!$B$2, (Inputs!$B$14 - F6111)/Inputs!$B$15)</f>
        <v>0</v>
      </c>
      <c r="I6111" s="2">
        <f>MAX(MIN(Inputs!$B$2, F6111*Inputs!$B$16, Inputs!$B$14*Inputs!$B$4 - G6111), 0)</f>
        <v>170</v>
      </c>
      <c r="J6111" s="2">
        <f>MAX(MIN(Inputs!$B$2, F6111*Inputs!$B$16, (Inputs!$B$14-F6111)/Inputs!$B$15)*Inputs!$B$9, 0)</f>
        <v>0</v>
      </c>
      <c r="K6111" s="2">
        <f>MAX(E6111*Inputs!$B$5 - B6111 - Inputs!$B$8, 0) * H6111</f>
        <v>0</v>
      </c>
      <c r="L6111" s="2">
        <f>IF(B6111 &gt;= D6111*Inputs!$B$10, MAX(B6111 - E6111/Inputs!$B$5 - Inputs!$B$8, 0) * I6111, 0)</f>
        <v>0</v>
      </c>
      <c r="M6111" s="2">
        <f t="shared" si="1142"/>
        <v>0</v>
      </c>
      <c r="N6111" s="3" t="str">
        <f t="shared" si="1143"/>
        <v>Idle</v>
      </c>
      <c r="O6111" s="3" t="str">
        <f t="shared" si="1151"/>
        <v>Idle</v>
      </c>
      <c r="P6111" s="2">
        <f t="shared" si="1144"/>
        <v>0</v>
      </c>
      <c r="Q6111" s="2">
        <f t="shared" si="1145"/>
        <v>0</v>
      </c>
      <c r="R6111" s="2">
        <f t="shared" si="1146"/>
        <v>0</v>
      </c>
      <c r="S6111" s="2">
        <f t="shared" si="1147"/>
        <v>0</v>
      </c>
      <c r="T6111" s="2">
        <f t="shared" si="1148"/>
        <v>0</v>
      </c>
      <c r="U6111" s="2">
        <f>IF(O6111="Reg", R6111 * Inputs!$B$7, 0)</f>
        <v>0</v>
      </c>
      <c r="V6111" s="2">
        <f>MAX(F6111 + P6111*Inputs!$B$15 - (Q6111/Inputs!$B$16) - U6111, 0)</f>
        <v>340</v>
      </c>
    </row>
    <row r="6112" spans="1:22" x14ac:dyDescent="0.3">
      <c r="A6112" s="1">
        <v>46277.583333333343</v>
      </c>
      <c r="B6112" s="2">
        <v>53.979440046037503</v>
      </c>
      <c r="C6112" s="2">
        <v>4.2026717761767571</v>
      </c>
      <c r="D6112" s="2">
        <f t="shared" si="1140"/>
        <v>32.850219018435062</v>
      </c>
      <c r="E6112" s="2">
        <f t="shared" si="1141"/>
        <v>62.834912092062403</v>
      </c>
      <c r="F6112" s="2">
        <f t="shared" si="1149"/>
        <v>340</v>
      </c>
      <c r="G6112" s="2">
        <f t="shared" si="1150"/>
        <v>0</v>
      </c>
      <c r="H6112" s="2">
        <f>MIN(Inputs!$B$2, (Inputs!$B$14 - F6112)/Inputs!$B$15)</f>
        <v>0</v>
      </c>
      <c r="I6112" s="2">
        <f>MAX(MIN(Inputs!$B$2, F6112*Inputs!$B$16, Inputs!$B$14*Inputs!$B$4 - G6112), 0)</f>
        <v>170</v>
      </c>
      <c r="J6112" s="2">
        <f>MAX(MIN(Inputs!$B$2, F6112*Inputs!$B$16, (Inputs!$B$14-F6112)/Inputs!$B$15)*Inputs!$B$9, 0)</f>
        <v>0</v>
      </c>
      <c r="K6112" s="2">
        <f>MAX(E6112*Inputs!$B$5 - B6112 - Inputs!$B$8, 0) * H6112</f>
        <v>0</v>
      </c>
      <c r="L6112" s="2">
        <f>IF(B6112 &gt;= D6112*Inputs!$B$10, MAX(B6112 - E6112/Inputs!$B$5 - Inputs!$B$8, 0) * I6112, 0)</f>
        <v>0</v>
      </c>
      <c r="M6112" s="2">
        <f t="shared" si="1142"/>
        <v>0</v>
      </c>
      <c r="N6112" s="3" t="str">
        <f t="shared" si="1143"/>
        <v>Idle</v>
      </c>
      <c r="O6112" s="3" t="str">
        <f t="shared" si="1151"/>
        <v>Idle</v>
      </c>
      <c r="P6112" s="2">
        <f t="shared" si="1144"/>
        <v>0</v>
      </c>
      <c r="Q6112" s="2">
        <f t="shared" si="1145"/>
        <v>0</v>
      </c>
      <c r="R6112" s="2">
        <f t="shared" si="1146"/>
        <v>0</v>
      </c>
      <c r="S6112" s="2">
        <f t="shared" si="1147"/>
        <v>0</v>
      </c>
      <c r="T6112" s="2">
        <f t="shared" si="1148"/>
        <v>0</v>
      </c>
      <c r="U6112" s="2">
        <f>IF(O6112="Reg", R6112 * Inputs!$B$7, 0)</f>
        <v>0</v>
      </c>
      <c r="V6112" s="2">
        <f>MAX(F6112 + P6112*Inputs!$B$15 - (Q6112/Inputs!$B$16) - U6112, 0)</f>
        <v>340</v>
      </c>
    </row>
    <row r="6113" spans="1:22" x14ac:dyDescent="0.3">
      <c r="A6113" s="1">
        <v>46277.625</v>
      </c>
      <c r="B6113" s="2">
        <v>51.451674797675267</v>
      </c>
      <c r="C6113" s="2">
        <v>8.0105083172304656</v>
      </c>
      <c r="D6113" s="2">
        <f t="shared" si="1140"/>
        <v>32.850219018435062</v>
      </c>
      <c r="E6113" s="2">
        <f t="shared" si="1141"/>
        <v>65.103500509183945</v>
      </c>
      <c r="F6113" s="2">
        <f t="shared" si="1149"/>
        <v>340</v>
      </c>
      <c r="G6113" s="2">
        <f t="shared" si="1150"/>
        <v>0</v>
      </c>
      <c r="H6113" s="2">
        <f>MIN(Inputs!$B$2, (Inputs!$B$14 - F6113)/Inputs!$B$15)</f>
        <v>0</v>
      </c>
      <c r="I6113" s="2">
        <f>MAX(MIN(Inputs!$B$2, F6113*Inputs!$B$16, Inputs!$B$14*Inputs!$B$4 - G6113), 0)</f>
        <v>170</v>
      </c>
      <c r="J6113" s="2">
        <f>MAX(MIN(Inputs!$B$2, F6113*Inputs!$B$16, (Inputs!$B$14-F6113)/Inputs!$B$15)*Inputs!$B$9, 0)</f>
        <v>0</v>
      </c>
      <c r="K6113" s="2">
        <f>MAX(E6113*Inputs!$B$5 - B6113 - Inputs!$B$8, 0) * H6113</f>
        <v>0</v>
      </c>
      <c r="L6113" s="2">
        <f>IF(B6113 &gt;= D6113*Inputs!$B$10, MAX(B6113 - E6113/Inputs!$B$5 - Inputs!$B$8, 0) * I6113, 0)</f>
        <v>0</v>
      </c>
      <c r="M6113" s="2">
        <f t="shared" si="1142"/>
        <v>0</v>
      </c>
      <c r="N6113" s="3" t="str">
        <f t="shared" si="1143"/>
        <v>Idle</v>
      </c>
      <c r="O6113" s="3" t="str">
        <f t="shared" si="1151"/>
        <v>Idle</v>
      </c>
      <c r="P6113" s="2">
        <f t="shared" si="1144"/>
        <v>0</v>
      </c>
      <c r="Q6113" s="2">
        <f t="shared" si="1145"/>
        <v>0</v>
      </c>
      <c r="R6113" s="2">
        <f t="shared" si="1146"/>
        <v>0</v>
      </c>
      <c r="S6113" s="2">
        <f t="shared" si="1147"/>
        <v>0</v>
      </c>
      <c r="T6113" s="2">
        <f t="shared" si="1148"/>
        <v>0</v>
      </c>
      <c r="U6113" s="2">
        <f>IF(O6113="Reg", R6113 * Inputs!$B$7, 0)</f>
        <v>0</v>
      </c>
      <c r="V6113" s="2">
        <f>MAX(F6113 + P6113*Inputs!$B$15 - (Q6113/Inputs!$B$16) - U6113, 0)</f>
        <v>340</v>
      </c>
    </row>
    <row r="6114" spans="1:22" x14ac:dyDescent="0.3">
      <c r="A6114" s="1">
        <v>46277.666666666657</v>
      </c>
      <c r="B6114" s="2">
        <v>62.779407061861548</v>
      </c>
      <c r="C6114" s="2">
        <v>29.062087794885741</v>
      </c>
      <c r="D6114" s="2">
        <f t="shared" si="1140"/>
        <v>32.850219018435062</v>
      </c>
      <c r="E6114" s="2">
        <f t="shared" si="1141"/>
        <v>66.490484793107427</v>
      </c>
      <c r="F6114" s="2">
        <f t="shared" si="1149"/>
        <v>340</v>
      </c>
      <c r="G6114" s="2">
        <f t="shared" si="1150"/>
        <v>0</v>
      </c>
      <c r="H6114" s="2">
        <f>MIN(Inputs!$B$2, (Inputs!$B$14 - F6114)/Inputs!$B$15)</f>
        <v>0</v>
      </c>
      <c r="I6114" s="2">
        <f>MAX(MIN(Inputs!$B$2, F6114*Inputs!$B$16, Inputs!$B$14*Inputs!$B$4 - G6114), 0)</f>
        <v>170</v>
      </c>
      <c r="J6114" s="2">
        <f>MAX(MIN(Inputs!$B$2, F6114*Inputs!$B$16, (Inputs!$B$14-F6114)/Inputs!$B$15)*Inputs!$B$9, 0)</f>
        <v>0</v>
      </c>
      <c r="K6114" s="2">
        <f>MAX(E6114*Inputs!$B$5 - B6114 - Inputs!$B$8, 0) * H6114</f>
        <v>0</v>
      </c>
      <c r="L6114" s="2">
        <f>IF(B6114 &gt;= D6114*Inputs!$B$10, MAX(B6114 - E6114/Inputs!$B$5 - Inputs!$B$8, 0) * I6114, 0)</f>
        <v>0</v>
      </c>
      <c r="M6114" s="2">
        <f t="shared" si="1142"/>
        <v>0</v>
      </c>
      <c r="N6114" s="3" t="str">
        <f t="shared" si="1143"/>
        <v>Idle</v>
      </c>
      <c r="O6114" s="3" t="str">
        <f t="shared" si="1151"/>
        <v>Idle</v>
      </c>
      <c r="P6114" s="2">
        <f t="shared" si="1144"/>
        <v>0</v>
      </c>
      <c r="Q6114" s="2">
        <f t="shared" si="1145"/>
        <v>0</v>
      </c>
      <c r="R6114" s="2">
        <f t="shared" si="1146"/>
        <v>0</v>
      </c>
      <c r="S6114" s="2">
        <f t="shared" si="1147"/>
        <v>0</v>
      </c>
      <c r="T6114" s="2">
        <f t="shared" si="1148"/>
        <v>0</v>
      </c>
      <c r="U6114" s="2">
        <f>IF(O6114="Reg", R6114 * Inputs!$B$7, 0)</f>
        <v>0</v>
      </c>
      <c r="V6114" s="2">
        <f>MAX(F6114 + P6114*Inputs!$B$15 - (Q6114/Inputs!$B$16) - U6114, 0)</f>
        <v>340</v>
      </c>
    </row>
    <row r="6115" spans="1:22" x14ac:dyDescent="0.3">
      <c r="A6115" s="1">
        <v>46277.708333333343</v>
      </c>
      <c r="B6115" s="2">
        <v>67.50723693524283</v>
      </c>
      <c r="C6115" s="2">
        <v>9.3277414484459182</v>
      </c>
      <c r="D6115" s="2">
        <f t="shared" si="1140"/>
        <v>32.850219018435062</v>
      </c>
      <c r="E6115" s="2">
        <f t="shared" si="1141"/>
        <v>65.039497030641499</v>
      </c>
      <c r="F6115" s="2">
        <f t="shared" si="1149"/>
        <v>340</v>
      </c>
      <c r="G6115" s="2">
        <f t="shared" si="1150"/>
        <v>0</v>
      </c>
      <c r="H6115" s="2">
        <f>MIN(Inputs!$B$2, (Inputs!$B$14 - F6115)/Inputs!$B$15)</f>
        <v>0</v>
      </c>
      <c r="I6115" s="2">
        <f>MAX(MIN(Inputs!$B$2, F6115*Inputs!$B$16, Inputs!$B$14*Inputs!$B$4 - G6115), 0)</f>
        <v>170</v>
      </c>
      <c r="J6115" s="2">
        <f>MAX(MIN(Inputs!$B$2, F6115*Inputs!$B$16, (Inputs!$B$14-F6115)/Inputs!$B$15)*Inputs!$B$9, 0)</f>
        <v>0</v>
      </c>
      <c r="K6115" s="2">
        <f>MAX(E6115*Inputs!$B$5 - B6115 - Inputs!$B$8, 0) * H6115</f>
        <v>0</v>
      </c>
      <c r="L6115" s="2">
        <f>IF(B6115 &gt;= D6115*Inputs!$B$10, MAX(B6115 - E6115/Inputs!$B$5 - Inputs!$B$8, 0) * I6115, 0)</f>
        <v>0</v>
      </c>
      <c r="M6115" s="2">
        <f t="shared" si="1142"/>
        <v>0</v>
      </c>
      <c r="N6115" s="3" t="str">
        <f t="shared" si="1143"/>
        <v>Idle</v>
      </c>
      <c r="O6115" s="3" t="str">
        <f t="shared" si="1151"/>
        <v>Idle</v>
      </c>
      <c r="P6115" s="2">
        <f t="shared" si="1144"/>
        <v>0</v>
      </c>
      <c r="Q6115" s="2">
        <f t="shared" si="1145"/>
        <v>0</v>
      </c>
      <c r="R6115" s="2">
        <f t="shared" si="1146"/>
        <v>0</v>
      </c>
      <c r="S6115" s="2">
        <f t="shared" si="1147"/>
        <v>0</v>
      </c>
      <c r="T6115" s="2">
        <f t="shared" si="1148"/>
        <v>0</v>
      </c>
      <c r="U6115" s="2">
        <f>IF(O6115="Reg", R6115 * Inputs!$B$7, 0)</f>
        <v>0</v>
      </c>
      <c r="V6115" s="2">
        <f>MAX(F6115 + P6115*Inputs!$B$15 - (Q6115/Inputs!$B$16) - U6115, 0)</f>
        <v>340</v>
      </c>
    </row>
    <row r="6116" spans="1:22" x14ac:dyDescent="0.3">
      <c r="A6116" s="1">
        <v>46277.75</v>
      </c>
      <c r="B6116" s="2">
        <v>71.458948001088771</v>
      </c>
      <c r="C6116" s="2">
        <v>2.6733732368066772</v>
      </c>
      <c r="D6116" s="2">
        <f t="shared" si="1140"/>
        <v>32.850219018435062</v>
      </c>
      <c r="E6116" s="2">
        <f t="shared" si="1141"/>
        <v>62.343652244645</v>
      </c>
      <c r="F6116" s="2">
        <f t="shared" si="1149"/>
        <v>340</v>
      </c>
      <c r="G6116" s="2">
        <f t="shared" si="1150"/>
        <v>0</v>
      </c>
      <c r="H6116" s="2">
        <f>MIN(Inputs!$B$2, (Inputs!$B$14 - F6116)/Inputs!$B$15)</f>
        <v>0</v>
      </c>
      <c r="I6116" s="2">
        <f>MAX(MIN(Inputs!$B$2, F6116*Inputs!$B$16, Inputs!$B$14*Inputs!$B$4 - G6116), 0)</f>
        <v>170</v>
      </c>
      <c r="J6116" s="2">
        <f>MAX(MIN(Inputs!$B$2, F6116*Inputs!$B$16, (Inputs!$B$14-F6116)/Inputs!$B$15)*Inputs!$B$9, 0)</f>
        <v>0</v>
      </c>
      <c r="K6116" s="2">
        <f>MAX(E6116*Inputs!$B$5 - B6116 - Inputs!$B$8, 0) * H6116</f>
        <v>0</v>
      </c>
      <c r="L6116" s="2">
        <f>IF(B6116 &gt;= D6116*Inputs!$B$10, MAX(B6116 - E6116/Inputs!$B$5 - Inputs!$B$8, 0) * I6116, 0)</f>
        <v>0</v>
      </c>
      <c r="M6116" s="2">
        <f t="shared" si="1142"/>
        <v>0</v>
      </c>
      <c r="N6116" s="3" t="str">
        <f t="shared" si="1143"/>
        <v>Idle</v>
      </c>
      <c r="O6116" s="3" t="str">
        <f t="shared" si="1151"/>
        <v>Idle</v>
      </c>
      <c r="P6116" s="2">
        <f t="shared" si="1144"/>
        <v>0</v>
      </c>
      <c r="Q6116" s="2">
        <f t="shared" si="1145"/>
        <v>0</v>
      </c>
      <c r="R6116" s="2">
        <f t="shared" si="1146"/>
        <v>0</v>
      </c>
      <c r="S6116" s="2">
        <f t="shared" si="1147"/>
        <v>0</v>
      </c>
      <c r="T6116" s="2">
        <f t="shared" si="1148"/>
        <v>0</v>
      </c>
      <c r="U6116" s="2">
        <f>IF(O6116="Reg", R6116 * Inputs!$B$7, 0)</f>
        <v>0</v>
      </c>
      <c r="V6116" s="2">
        <f>MAX(F6116 + P6116*Inputs!$B$15 - (Q6116/Inputs!$B$16) - U6116, 0)</f>
        <v>340</v>
      </c>
    </row>
    <row r="6117" spans="1:22" x14ac:dyDescent="0.3">
      <c r="A6117" s="1">
        <v>46277.791666666657</v>
      </c>
      <c r="B6117" s="2">
        <v>69.832765710468465</v>
      </c>
      <c r="C6117" s="2">
        <v>17.01652635349917</v>
      </c>
      <c r="D6117" s="2">
        <f t="shared" si="1140"/>
        <v>32.850219018435062</v>
      </c>
      <c r="E6117" s="2">
        <f t="shared" si="1141"/>
        <v>54.585921686409783</v>
      </c>
      <c r="F6117" s="2">
        <f t="shared" si="1149"/>
        <v>340</v>
      </c>
      <c r="G6117" s="2">
        <f t="shared" si="1150"/>
        <v>0</v>
      </c>
      <c r="H6117" s="2">
        <f>MIN(Inputs!$B$2, (Inputs!$B$14 - F6117)/Inputs!$B$15)</f>
        <v>0</v>
      </c>
      <c r="I6117" s="2">
        <f>MAX(MIN(Inputs!$B$2, F6117*Inputs!$B$16, Inputs!$B$14*Inputs!$B$4 - G6117), 0)</f>
        <v>170</v>
      </c>
      <c r="J6117" s="2">
        <f>MAX(MIN(Inputs!$B$2, F6117*Inputs!$B$16, (Inputs!$B$14-F6117)/Inputs!$B$15)*Inputs!$B$9, 0)</f>
        <v>0</v>
      </c>
      <c r="K6117" s="2">
        <f>MAX(E6117*Inputs!$B$5 - B6117 - Inputs!$B$8, 0) * H6117</f>
        <v>0</v>
      </c>
      <c r="L6117" s="2">
        <f>IF(B6117 &gt;= D6117*Inputs!$B$10, MAX(B6117 - E6117/Inputs!$B$5 - Inputs!$B$8, 0) * I6117, 0)</f>
        <v>0</v>
      </c>
      <c r="M6117" s="2">
        <f t="shared" si="1142"/>
        <v>0</v>
      </c>
      <c r="N6117" s="3" t="str">
        <f t="shared" si="1143"/>
        <v>Idle</v>
      </c>
      <c r="O6117" s="3" t="str">
        <f t="shared" si="1151"/>
        <v>Idle</v>
      </c>
      <c r="P6117" s="2">
        <f t="shared" si="1144"/>
        <v>0</v>
      </c>
      <c r="Q6117" s="2">
        <f t="shared" si="1145"/>
        <v>0</v>
      </c>
      <c r="R6117" s="2">
        <f t="shared" si="1146"/>
        <v>0</v>
      </c>
      <c r="S6117" s="2">
        <f t="shared" si="1147"/>
        <v>0</v>
      </c>
      <c r="T6117" s="2">
        <f t="shared" si="1148"/>
        <v>0</v>
      </c>
      <c r="U6117" s="2">
        <f>IF(O6117="Reg", R6117 * Inputs!$B$7, 0)</f>
        <v>0</v>
      </c>
      <c r="V6117" s="2">
        <f>MAX(F6117 + P6117*Inputs!$B$15 - (Q6117/Inputs!$B$16) - U6117, 0)</f>
        <v>340</v>
      </c>
    </row>
    <row r="6118" spans="1:22" x14ac:dyDescent="0.3">
      <c r="A6118" s="1">
        <v>46277.833333333343</v>
      </c>
      <c r="B6118" s="2">
        <v>67.590970548766762</v>
      </c>
      <c r="C6118" s="2">
        <v>11.9928214891909</v>
      </c>
      <c r="D6118" s="2">
        <f t="shared" si="1140"/>
        <v>32.850219018435062</v>
      </c>
      <c r="E6118" s="2">
        <f t="shared" si="1141"/>
        <v>46.523387493494873</v>
      </c>
      <c r="F6118" s="2">
        <f t="shared" si="1149"/>
        <v>340</v>
      </c>
      <c r="G6118" s="2">
        <f t="shared" si="1150"/>
        <v>0</v>
      </c>
      <c r="H6118" s="2">
        <f>MIN(Inputs!$B$2, (Inputs!$B$14 - F6118)/Inputs!$B$15)</f>
        <v>0</v>
      </c>
      <c r="I6118" s="2">
        <f>MAX(MIN(Inputs!$B$2, F6118*Inputs!$B$16, Inputs!$B$14*Inputs!$B$4 - G6118), 0)</f>
        <v>170</v>
      </c>
      <c r="J6118" s="2">
        <f>MAX(MIN(Inputs!$B$2, F6118*Inputs!$B$16, (Inputs!$B$14-F6118)/Inputs!$B$15)*Inputs!$B$9, 0)</f>
        <v>0</v>
      </c>
      <c r="K6118" s="2">
        <f>MAX(E6118*Inputs!$B$5 - B6118 - Inputs!$B$8, 0) * H6118</f>
        <v>0</v>
      </c>
      <c r="L6118" s="2">
        <f>IF(B6118 &gt;= D6118*Inputs!$B$10, MAX(B6118 - E6118/Inputs!$B$5 - Inputs!$B$8, 0) * I6118, 0)</f>
        <v>0</v>
      </c>
      <c r="M6118" s="2">
        <f t="shared" si="1142"/>
        <v>0</v>
      </c>
      <c r="N6118" s="3" t="str">
        <f t="shared" si="1143"/>
        <v>Idle</v>
      </c>
      <c r="O6118" s="3" t="str">
        <f t="shared" si="1151"/>
        <v>Idle</v>
      </c>
      <c r="P6118" s="2">
        <f t="shared" si="1144"/>
        <v>0</v>
      </c>
      <c r="Q6118" s="2">
        <f t="shared" si="1145"/>
        <v>0</v>
      </c>
      <c r="R6118" s="2">
        <f t="shared" si="1146"/>
        <v>0</v>
      </c>
      <c r="S6118" s="2">
        <f t="shared" si="1147"/>
        <v>0</v>
      </c>
      <c r="T6118" s="2">
        <f t="shared" si="1148"/>
        <v>0</v>
      </c>
      <c r="U6118" s="2">
        <f>IF(O6118="Reg", R6118 * Inputs!$B$7, 0)</f>
        <v>0</v>
      </c>
      <c r="V6118" s="2">
        <f>MAX(F6118 + P6118*Inputs!$B$15 - (Q6118/Inputs!$B$16) - U6118, 0)</f>
        <v>340</v>
      </c>
    </row>
    <row r="6119" spans="1:22" x14ac:dyDescent="0.3">
      <c r="A6119" s="1">
        <v>46277.875</v>
      </c>
      <c r="B6119" s="2">
        <v>59.773580501216173</v>
      </c>
      <c r="C6119" s="2">
        <v>9.8583742467308344</v>
      </c>
      <c r="D6119" s="2">
        <f t="shared" si="1140"/>
        <v>32.850219018435062</v>
      </c>
      <c r="E6119" s="2">
        <f t="shared" si="1141"/>
        <v>35.715618453239991</v>
      </c>
      <c r="F6119" s="2">
        <f t="shared" si="1149"/>
        <v>340</v>
      </c>
      <c r="G6119" s="2">
        <f t="shared" si="1150"/>
        <v>0</v>
      </c>
      <c r="H6119" s="2">
        <f>MIN(Inputs!$B$2, (Inputs!$B$14 - F6119)/Inputs!$B$15)</f>
        <v>0</v>
      </c>
      <c r="I6119" s="2">
        <f>MAX(MIN(Inputs!$B$2, F6119*Inputs!$B$16, Inputs!$B$14*Inputs!$B$4 - G6119), 0)</f>
        <v>170</v>
      </c>
      <c r="J6119" s="2">
        <f>MAX(MIN(Inputs!$B$2, F6119*Inputs!$B$16, (Inputs!$B$14-F6119)/Inputs!$B$15)*Inputs!$B$9, 0)</f>
        <v>0</v>
      </c>
      <c r="K6119" s="2">
        <f>MAX(E6119*Inputs!$B$5 - B6119 - Inputs!$B$8, 0) * H6119</f>
        <v>0</v>
      </c>
      <c r="L6119" s="2">
        <f>IF(B6119 &gt;= D6119*Inputs!$B$10, MAX(B6119 - E6119/Inputs!$B$5 - Inputs!$B$8, 0) * I6119, 0)</f>
        <v>0</v>
      </c>
      <c r="M6119" s="2">
        <f t="shared" si="1142"/>
        <v>0</v>
      </c>
      <c r="N6119" s="3" t="str">
        <f t="shared" si="1143"/>
        <v>Idle</v>
      </c>
      <c r="O6119" s="3" t="str">
        <f t="shared" si="1151"/>
        <v>Idle</v>
      </c>
      <c r="P6119" s="2">
        <f t="shared" si="1144"/>
        <v>0</v>
      </c>
      <c r="Q6119" s="2">
        <f t="shared" si="1145"/>
        <v>0</v>
      </c>
      <c r="R6119" s="2">
        <f t="shared" si="1146"/>
        <v>0</v>
      </c>
      <c r="S6119" s="2">
        <f t="shared" si="1147"/>
        <v>0</v>
      </c>
      <c r="T6119" s="2">
        <f t="shared" si="1148"/>
        <v>0</v>
      </c>
      <c r="U6119" s="2">
        <f>IF(O6119="Reg", R6119 * Inputs!$B$7, 0)</f>
        <v>0</v>
      </c>
      <c r="V6119" s="2">
        <f>MAX(F6119 + P6119*Inputs!$B$15 - (Q6119/Inputs!$B$16) - U6119, 0)</f>
        <v>340</v>
      </c>
    </row>
    <row r="6120" spans="1:22" x14ac:dyDescent="0.3">
      <c r="A6120" s="1">
        <v>46277.916666666657</v>
      </c>
      <c r="B6120" s="2">
        <v>54.073480487066021</v>
      </c>
      <c r="C6120" s="2">
        <v>8.1856883097194792</v>
      </c>
      <c r="D6120" s="2">
        <f t="shared" si="1140"/>
        <v>32.850219018435062</v>
      </c>
      <c r="E6120" s="2">
        <f t="shared" si="1141"/>
        <v>48.761258714939117</v>
      </c>
      <c r="F6120" s="2">
        <f t="shared" si="1149"/>
        <v>340</v>
      </c>
      <c r="G6120" s="2">
        <f t="shared" si="1150"/>
        <v>0</v>
      </c>
      <c r="H6120" s="2">
        <f>MIN(Inputs!$B$2, (Inputs!$B$14 - F6120)/Inputs!$B$15)</f>
        <v>0</v>
      </c>
      <c r="I6120" s="2">
        <f>MAX(MIN(Inputs!$B$2, F6120*Inputs!$B$16, Inputs!$B$14*Inputs!$B$4 - G6120), 0)</f>
        <v>170</v>
      </c>
      <c r="J6120" s="2">
        <f>MAX(MIN(Inputs!$B$2, F6120*Inputs!$B$16, (Inputs!$B$14-F6120)/Inputs!$B$15)*Inputs!$B$9, 0)</f>
        <v>0</v>
      </c>
      <c r="K6120" s="2">
        <f>MAX(E6120*Inputs!$B$5 - B6120 - Inputs!$B$8, 0) * H6120</f>
        <v>0</v>
      </c>
      <c r="L6120" s="2">
        <f>IF(B6120 &gt;= D6120*Inputs!$B$10, MAX(B6120 - E6120/Inputs!$B$5 - Inputs!$B$8, 0) * I6120, 0)</f>
        <v>0</v>
      </c>
      <c r="M6120" s="2">
        <f t="shared" si="1142"/>
        <v>0</v>
      </c>
      <c r="N6120" s="3" t="str">
        <f t="shared" si="1143"/>
        <v>Idle</v>
      </c>
      <c r="O6120" s="3" t="str">
        <f t="shared" si="1151"/>
        <v>Idle</v>
      </c>
      <c r="P6120" s="2">
        <f t="shared" si="1144"/>
        <v>0</v>
      </c>
      <c r="Q6120" s="2">
        <f t="shared" si="1145"/>
        <v>0</v>
      </c>
      <c r="R6120" s="2">
        <f t="shared" si="1146"/>
        <v>0</v>
      </c>
      <c r="S6120" s="2">
        <f t="shared" si="1147"/>
        <v>0</v>
      </c>
      <c r="T6120" s="2">
        <f t="shared" si="1148"/>
        <v>0</v>
      </c>
      <c r="U6120" s="2">
        <f>IF(O6120="Reg", R6120 * Inputs!$B$7, 0)</f>
        <v>0</v>
      </c>
      <c r="V6120" s="2">
        <f>MAX(F6120 + P6120*Inputs!$B$15 - (Q6120/Inputs!$B$16) - U6120, 0)</f>
        <v>340</v>
      </c>
    </row>
    <row r="6121" spans="1:22" x14ac:dyDescent="0.3">
      <c r="A6121" s="1">
        <v>46277.958333333343</v>
      </c>
      <c r="B6121" s="2">
        <v>51.332168219263771</v>
      </c>
      <c r="C6121" s="2">
        <v>5.3707872300610928</v>
      </c>
      <c r="D6121" s="2">
        <f t="shared" si="1140"/>
        <v>32.850219018435062</v>
      </c>
      <c r="E6121" s="2">
        <f t="shared" si="1141"/>
        <v>39.749011967094781</v>
      </c>
      <c r="F6121" s="2">
        <f t="shared" si="1149"/>
        <v>340</v>
      </c>
      <c r="G6121" s="2">
        <f t="shared" si="1150"/>
        <v>0</v>
      </c>
      <c r="H6121" s="2">
        <f>MIN(Inputs!$B$2, (Inputs!$B$14 - F6121)/Inputs!$B$15)</f>
        <v>0</v>
      </c>
      <c r="I6121" s="2">
        <f>MAX(MIN(Inputs!$B$2, F6121*Inputs!$B$16, Inputs!$B$14*Inputs!$B$4 - G6121), 0)</f>
        <v>170</v>
      </c>
      <c r="J6121" s="2">
        <f>MAX(MIN(Inputs!$B$2, F6121*Inputs!$B$16, (Inputs!$B$14-F6121)/Inputs!$B$15)*Inputs!$B$9, 0)</f>
        <v>0</v>
      </c>
      <c r="K6121" s="2">
        <f>MAX(E6121*Inputs!$B$5 - B6121 - Inputs!$B$8, 0) * H6121</f>
        <v>0</v>
      </c>
      <c r="L6121" s="2">
        <f>IF(B6121 &gt;= D6121*Inputs!$B$10, MAX(B6121 - E6121/Inputs!$B$5 - Inputs!$B$8, 0) * I6121, 0)</f>
        <v>0</v>
      </c>
      <c r="M6121" s="2">
        <f t="shared" si="1142"/>
        <v>0</v>
      </c>
      <c r="N6121" s="3" t="str">
        <f t="shared" si="1143"/>
        <v>Idle</v>
      </c>
      <c r="O6121" s="3" t="str">
        <f t="shared" si="1151"/>
        <v>Idle</v>
      </c>
      <c r="P6121" s="2">
        <f t="shared" si="1144"/>
        <v>0</v>
      </c>
      <c r="Q6121" s="2">
        <f t="shared" si="1145"/>
        <v>0</v>
      </c>
      <c r="R6121" s="2">
        <f t="shared" si="1146"/>
        <v>0</v>
      </c>
      <c r="S6121" s="2">
        <f t="shared" si="1147"/>
        <v>0</v>
      </c>
      <c r="T6121" s="2">
        <f t="shared" si="1148"/>
        <v>0</v>
      </c>
      <c r="U6121" s="2">
        <f>IF(O6121="Reg", R6121 * Inputs!$B$7, 0)</f>
        <v>0</v>
      </c>
      <c r="V6121" s="2">
        <f>MAX(F6121 + P6121*Inputs!$B$15 - (Q6121/Inputs!$B$16) - U6121, 0)</f>
        <v>340</v>
      </c>
    </row>
    <row r="6122" spans="1:22" x14ac:dyDescent="0.3">
      <c r="A6122" s="1">
        <v>46278</v>
      </c>
      <c r="B6122" s="2">
        <v>24.912564651677499</v>
      </c>
      <c r="C6122" s="2">
        <v>8.5877326494195998</v>
      </c>
      <c r="D6122" s="2">
        <f t="shared" si="1140"/>
        <v>36.711742174334532</v>
      </c>
      <c r="E6122" s="2">
        <f t="shared" si="1141"/>
        <v>31.193650597217484</v>
      </c>
      <c r="F6122" s="2">
        <f t="shared" si="1149"/>
        <v>340</v>
      </c>
      <c r="G6122" s="2">
        <f t="shared" si="1150"/>
        <v>0</v>
      </c>
      <c r="H6122" s="2">
        <f>MIN(Inputs!$B$2, (Inputs!$B$14 - F6122)/Inputs!$B$15)</f>
        <v>0</v>
      </c>
      <c r="I6122" s="2">
        <f>MAX(MIN(Inputs!$B$2, F6122*Inputs!$B$16, Inputs!$B$14*Inputs!$B$4 - G6122), 0)</f>
        <v>170</v>
      </c>
      <c r="J6122" s="2">
        <f>MAX(MIN(Inputs!$B$2, F6122*Inputs!$B$16, (Inputs!$B$14-F6122)/Inputs!$B$15)*Inputs!$B$9, 0)</f>
        <v>0</v>
      </c>
      <c r="K6122" s="2">
        <f>MAX(E6122*Inputs!$B$5 - B6122 - Inputs!$B$8, 0) * H6122</f>
        <v>0</v>
      </c>
      <c r="L6122" s="2">
        <f>IF(B6122 &gt;= D6122*Inputs!$B$10, MAX(B6122 - E6122/Inputs!$B$5 - Inputs!$B$8, 0) * I6122, 0)</f>
        <v>0</v>
      </c>
      <c r="M6122" s="2">
        <f t="shared" si="1142"/>
        <v>0</v>
      </c>
      <c r="N6122" s="3" t="str">
        <f t="shared" si="1143"/>
        <v>Idle</v>
      </c>
      <c r="O6122" s="3" t="str">
        <f t="shared" si="1151"/>
        <v>Idle</v>
      </c>
      <c r="P6122" s="2">
        <f t="shared" si="1144"/>
        <v>0</v>
      </c>
      <c r="Q6122" s="2">
        <f t="shared" si="1145"/>
        <v>0</v>
      </c>
      <c r="R6122" s="2">
        <f t="shared" si="1146"/>
        <v>0</v>
      </c>
      <c r="S6122" s="2">
        <f t="shared" si="1147"/>
        <v>0</v>
      </c>
      <c r="T6122" s="2">
        <f t="shared" si="1148"/>
        <v>0</v>
      </c>
      <c r="U6122" s="2">
        <f>IF(O6122="Reg", R6122 * Inputs!$B$7, 0)</f>
        <v>0</v>
      </c>
      <c r="V6122" s="2">
        <f>MAX(F6122 + P6122*Inputs!$B$15 - (Q6122/Inputs!$B$16) - U6122, 0)</f>
        <v>340</v>
      </c>
    </row>
    <row r="6123" spans="1:22" x14ac:dyDescent="0.3">
      <c r="A6123" s="1">
        <v>46278.041666666657</v>
      </c>
      <c r="B6123" s="2">
        <v>21.45756055297899</v>
      </c>
      <c r="C6123" s="2">
        <v>2.0039386490952391</v>
      </c>
      <c r="D6123" s="2">
        <f t="shared" si="1140"/>
        <v>36.711742174334532</v>
      </c>
      <c r="E6123" s="2">
        <f t="shared" si="1141"/>
        <v>27.04155648860457</v>
      </c>
      <c r="F6123" s="2">
        <f t="shared" si="1149"/>
        <v>340</v>
      </c>
      <c r="G6123" s="2">
        <f t="shared" si="1150"/>
        <v>0</v>
      </c>
      <c r="H6123" s="2">
        <f>MIN(Inputs!$B$2, (Inputs!$B$14 - F6123)/Inputs!$B$15)</f>
        <v>0</v>
      </c>
      <c r="I6123" s="2">
        <f>MAX(MIN(Inputs!$B$2, F6123*Inputs!$B$16, Inputs!$B$14*Inputs!$B$4 - G6123), 0)</f>
        <v>170</v>
      </c>
      <c r="J6123" s="2">
        <f>MAX(MIN(Inputs!$B$2, F6123*Inputs!$B$16, (Inputs!$B$14-F6123)/Inputs!$B$15)*Inputs!$B$9, 0)</f>
        <v>0</v>
      </c>
      <c r="K6123" s="2">
        <f>MAX(E6123*Inputs!$B$5 - B6123 - Inputs!$B$8, 0) * H6123</f>
        <v>0</v>
      </c>
      <c r="L6123" s="2">
        <f>IF(B6123 &gt;= D6123*Inputs!$B$10, MAX(B6123 - E6123/Inputs!$B$5 - Inputs!$B$8, 0) * I6123, 0)</f>
        <v>0</v>
      </c>
      <c r="M6123" s="2">
        <f t="shared" si="1142"/>
        <v>0</v>
      </c>
      <c r="N6123" s="3" t="str">
        <f t="shared" si="1143"/>
        <v>Idle</v>
      </c>
      <c r="O6123" s="3" t="str">
        <f t="shared" si="1151"/>
        <v>Idle</v>
      </c>
      <c r="P6123" s="2">
        <f t="shared" si="1144"/>
        <v>0</v>
      </c>
      <c r="Q6123" s="2">
        <f t="shared" si="1145"/>
        <v>0</v>
      </c>
      <c r="R6123" s="2">
        <f t="shared" si="1146"/>
        <v>0</v>
      </c>
      <c r="S6123" s="2">
        <f t="shared" si="1147"/>
        <v>0</v>
      </c>
      <c r="T6123" s="2">
        <f t="shared" si="1148"/>
        <v>0</v>
      </c>
      <c r="U6123" s="2">
        <f>IF(O6123="Reg", R6123 * Inputs!$B$7, 0)</f>
        <v>0</v>
      </c>
      <c r="V6123" s="2">
        <f>MAX(F6123 + P6123*Inputs!$B$15 - (Q6123/Inputs!$B$16) - U6123, 0)</f>
        <v>340</v>
      </c>
    </row>
    <row r="6124" spans="1:22" x14ac:dyDescent="0.3">
      <c r="A6124" s="1">
        <v>46278.083333333343</v>
      </c>
      <c r="B6124" s="2">
        <v>2.7443563072375299</v>
      </c>
      <c r="C6124" s="2">
        <v>8.936838050708781</v>
      </c>
      <c r="D6124" s="2">
        <f t="shared" si="1140"/>
        <v>36.711742174334532</v>
      </c>
      <c r="E6124" s="2">
        <f t="shared" si="1141"/>
        <v>23.465296396441403</v>
      </c>
      <c r="F6124" s="2">
        <f t="shared" si="1149"/>
        <v>340</v>
      </c>
      <c r="G6124" s="2">
        <f t="shared" si="1150"/>
        <v>0</v>
      </c>
      <c r="H6124" s="2">
        <f>MIN(Inputs!$B$2, (Inputs!$B$14 - F6124)/Inputs!$B$15)</f>
        <v>0</v>
      </c>
      <c r="I6124" s="2">
        <f>MAX(MIN(Inputs!$B$2, F6124*Inputs!$B$16, Inputs!$B$14*Inputs!$B$4 - G6124), 0)</f>
        <v>170</v>
      </c>
      <c r="J6124" s="2">
        <f>MAX(MIN(Inputs!$B$2, F6124*Inputs!$B$16, (Inputs!$B$14-F6124)/Inputs!$B$15)*Inputs!$B$9, 0)</f>
        <v>0</v>
      </c>
      <c r="K6124" s="2">
        <f>MAX(E6124*Inputs!$B$5 - B6124 - Inputs!$B$8, 0) * H6124</f>
        <v>0</v>
      </c>
      <c r="L6124" s="2">
        <f>IF(B6124 &gt;= D6124*Inputs!$B$10, MAX(B6124 - E6124/Inputs!$B$5 - Inputs!$B$8, 0) * I6124, 0)</f>
        <v>0</v>
      </c>
      <c r="M6124" s="2">
        <f t="shared" si="1142"/>
        <v>0</v>
      </c>
      <c r="N6124" s="3" t="str">
        <f t="shared" si="1143"/>
        <v>Idle</v>
      </c>
      <c r="O6124" s="3" t="str">
        <f t="shared" si="1151"/>
        <v>Idle</v>
      </c>
      <c r="P6124" s="2">
        <f t="shared" si="1144"/>
        <v>0</v>
      </c>
      <c r="Q6124" s="2">
        <f t="shared" si="1145"/>
        <v>0</v>
      </c>
      <c r="R6124" s="2">
        <f t="shared" si="1146"/>
        <v>0</v>
      </c>
      <c r="S6124" s="2">
        <f t="shared" si="1147"/>
        <v>0</v>
      </c>
      <c r="T6124" s="2">
        <f t="shared" si="1148"/>
        <v>0</v>
      </c>
      <c r="U6124" s="2">
        <f>IF(O6124="Reg", R6124 * Inputs!$B$7, 0)</f>
        <v>0</v>
      </c>
      <c r="V6124" s="2">
        <f>MAX(F6124 + P6124*Inputs!$B$15 - (Q6124/Inputs!$B$16) - U6124, 0)</f>
        <v>340</v>
      </c>
    </row>
    <row r="6125" spans="1:22" x14ac:dyDescent="0.3">
      <c r="A6125" s="1">
        <v>46278.125</v>
      </c>
      <c r="B6125" s="2">
        <v>138.04742207141089</v>
      </c>
      <c r="C6125" s="2">
        <v>13.48816968190963</v>
      </c>
      <c r="D6125" s="2">
        <f t="shared" si="1140"/>
        <v>36.711742174334532</v>
      </c>
      <c r="E6125" s="2">
        <f t="shared" si="1141"/>
        <v>23.007903678568482</v>
      </c>
      <c r="F6125" s="2">
        <f t="shared" si="1149"/>
        <v>340</v>
      </c>
      <c r="G6125" s="2">
        <f t="shared" si="1150"/>
        <v>0</v>
      </c>
      <c r="H6125" s="2">
        <f>MIN(Inputs!$B$2, (Inputs!$B$14 - F6125)/Inputs!$B$15)</f>
        <v>0</v>
      </c>
      <c r="I6125" s="2">
        <f>MAX(MIN(Inputs!$B$2, F6125*Inputs!$B$16, Inputs!$B$14*Inputs!$B$4 - G6125), 0)</f>
        <v>170</v>
      </c>
      <c r="J6125" s="2">
        <f>MAX(MIN(Inputs!$B$2, F6125*Inputs!$B$16, (Inputs!$B$14-F6125)/Inputs!$B$15)*Inputs!$B$9, 0)</f>
        <v>0</v>
      </c>
      <c r="K6125" s="2">
        <f>MAX(E6125*Inputs!$B$5 - B6125 - Inputs!$B$8, 0) * H6125</f>
        <v>0</v>
      </c>
      <c r="L6125" s="2">
        <f>IF(B6125 &gt;= D6125*Inputs!$B$10, MAX(B6125 - E6125/Inputs!$B$5 - Inputs!$B$8, 0) * I6125, 0)</f>
        <v>15623.353086961852</v>
      </c>
      <c r="M6125" s="2">
        <f t="shared" si="1142"/>
        <v>0</v>
      </c>
      <c r="N6125" s="3" t="str">
        <f t="shared" si="1143"/>
        <v>Discharge</v>
      </c>
      <c r="O6125" s="3" t="str">
        <f t="shared" si="1151"/>
        <v>Discharge</v>
      </c>
      <c r="P6125" s="2">
        <f t="shared" si="1144"/>
        <v>0</v>
      </c>
      <c r="Q6125" s="2">
        <f t="shared" si="1145"/>
        <v>170</v>
      </c>
      <c r="R6125" s="2">
        <f t="shared" si="1146"/>
        <v>0</v>
      </c>
      <c r="S6125" s="2">
        <f t="shared" si="1147"/>
        <v>23468.061752139853</v>
      </c>
      <c r="T6125" s="2">
        <f t="shared" si="1148"/>
        <v>0</v>
      </c>
      <c r="U6125" s="2">
        <f>IF(O6125="Reg", R6125 * Inputs!$B$7, 0)</f>
        <v>0</v>
      </c>
      <c r="V6125" s="2">
        <f>MAX(F6125 + P6125*Inputs!$B$15 - (Q6125/Inputs!$B$16) - U6125, 0)</f>
        <v>170</v>
      </c>
    </row>
    <row r="6126" spans="1:22" x14ac:dyDescent="0.3">
      <c r="A6126" s="1">
        <v>46278.166666666657</v>
      </c>
      <c r="B6126" s="2">
        <v>0</v>
      </c>
      <c r="C6126" s="2">
        <v>3.1067304407771221</v>
      </c>
      <c r="D6126" s="2">
        <f t="shared" si="1140"/>
        <v>36.711742174334532</v>
      </c>
      <c r="E6126" s="2">
        <f t="shared" si="1141"/>
        <v>0.63736978228228414</v>
      </c>
      <c r="F6126" s="2">
        <f t="shared" si="1149"/>
        <v>170</v>
      </c>
      <c r="G6126" s="2">
        <f t="shared" si="1150"/>
        <v>170</v>
      </c>
      <c r="H6126" s="2">
        <f>MIN(Inputs!$B$2, (Inputs!$B$14 - F6126)/Inputs!$B$15)</f>
        <v>170</v>
      </c>
      <c r="I6126" s="2">
        <f>MAX(MIN(Inputs!$B$2, F6126*Inputs!$B$16, Inputs!$B$14*Inputs!$B$4 - G6126), 0)</f>
        <v>170</v>
      </c>
      <c r="J6126" s="2">
        <f>MAX(MIN(Inputs!$B$2, F6126*Inputs!$B$16, (Inputs!$B$14-F6126)/Inputs!$B$15)*Inputs!$B$9, 0)</f>
        <v>136</v>
      </c>
      <c r="K6126" s="2">
        <f>MAX(E6126*Inputs!$B$5 - B6126 - Inputs!$B$8, 0) * H6126</f>
        <v>0</v>
      </c>
      <c r="L6126" s="2">
        <f>IF(B6126 &gt;= D6126*Inputs!$B$10, MAX(B6126 - E6126/Inputs!$B$5 - Inputs!$B$8, 0) * I6126, 0)</f>
        <v>0</v>
      </c>
      <c r="M6126" s="2">
        <f t="shared" si="1142"/>
        <v>422.51533994568859</v>
      </c>
      <c r="N6126" s="3" t="str">
        <f t="shared" si="1143"/>
        <v>Reg</v>
      </c>
      <c r="O6126" s="3" t="str">
        <f t="shared" si="1151"/>
        <v>Discharge</v>
      </c>
      <c r="P6126" s="2">
        <f t="shared" si="1144"/>
        <v>0</v>
      </c>
      <c r="Q6126" s="2">
        <f t="shared" si="1145"/>
        <v>170</v>
      </c>
      <c r="R6126" s="2">
        <f t="shared" si="1146"/>
        <v>0</v>
      </c>
      <c r="S6126" s="2">
        <f t="shared" si="1147"/>
        <v>0</v>
      </c>
      <c r="T6126" s="2">
        <f t="shared" si="1148"/>
        <v>0</v>
      </c>
      <c r="U6126" s="2">
        <f>IF(O6126="Reg", R6126 * Inputs!$B$7, 0)</f>
        <v>0</v>
      </c>
      <c r="V6126" s="2">
        <f>MAX(F6126 + P6126*Inputs!$B$15 - (Q6126/Inputs!$B$16) - U6126, 0)</f>
        <v>0</v>
      </c>
    </row>
    <row r="6127" spans="1:22" x14ac:dyDescent="0.3">
      <c r="A6127" s="1">
        <v>46278.208333333343</v>
      </c>
      <c r="B6127" s="2">
        <v>0</v>
      </c>
      <c r="C6127" s="2">
        <v>2.7297000822525068</v>
      </c>
      <c r="D6127" s="2">
        <f t="shared" si="1140"/>
        <v>36.711742174334532</v>
      </c>
      <c r="E6127" s="2">
        <f t="shared" si="1141"/>
        <v>3.0016349963633906</v>
      </c>
      <c r="F6127" s="2">
        <f t="shared" si="1149"/>
        <v>0</v>
      </c>
      <c r="G6127" s="2">
        <f t="shared" si="1150"/>
        <v>340</v>
      </c>
      <c r="H6127" s="2">
        <f>MIN(Inputs!$B$2, (Inputs!$B$14 - F6127)/Inputs!$B$15)</f>
        <v>170</v>
      </c>
      <c r="I6127" s="2">
        <f>MAX(MIN(Inputs!$B$2, F6127*Inputs!$B$16, Inputs!$B$14*Inputs!$B$4 - G6127), 0)</f>
        <v>0</v>
      </c>
      <c r="J6127" s="2">
        <f>MAX(MIN(Inputs!$B$2, F6127*Inputs!$B$16, (Inputs!$B$14-F6127)/Inputs!$B$15)*Inputs!$B$9, 0)</f>
        <v>0</v>
      </c>
      <c r="K6127" s="2">
        <f>MAX(E6127*Inputs!$B$5 - B6127 - Inputs!$B$8, 0) * H6127</f>
        <v>0</v>
      </c>
      <c r="L6127" s="2">
        <f>IF(B6127 &gt;= D6127*Inputs!$B$10, MAX(B6127 - E6127/Inputs!$B$5 - Inputs!$B$8, 0) * I6127, 0)</f>
        <v>0</v>
      </c>
      <c r="M6127" s="2">
        <f t="shared" si="1142"/>
        <v>0</v>
      </c>
      <c r="N6127" s="3" t="str">
        <f t="shared" si="1143"/>
        <v>Idle</v>
      </c>
      <c r="O6127" s="3" t="str">
        <f t="shared" si="1151"/>
        <v>Idle</v>
      </c>
      <c r="P6127" s="2">
        <f t="shared" si="1144"/>
        <v>0</v>
      </c>
      <c r="Q6127" s="2">
        <f t="shared" si="1145"/>
        <v>0</v>
      </c>
      <c r="R6127" s="2">
        <f t="shared" si="1146"/>
        <v>0</v>
      </c>
      <c r="S6127" s="2">
        <f t="shared" si="1147"/>
        <v>0</v>
      </c>
      <c r="T6127" s="2">
        <f t="shared" si="1148"/>
        <v>0</v>
      </c>
      <c r="U6127" s="2">
        <f>IF(O6127="Reg", R6127 * Inputs!$B$7, 0)</f>
        <v>0</v>
      </c>
      <c r="V6127" s="2">
        <f>MAX(F6127 + P6127*Inputs!$B$15 - (Q6127/Inputs!$B$16) - U6127, 0)</f>
        <v>0</v>
      </c>
    </row>
    <row r="6128" spans="1:22" x14ac:dyDescent="0.3">
      <c r="A6128" s="1">
        <v>46278.25</v>
      </c>
      <c r="B6128" s="2">
        <v>0</v>
      </c>
      <c r="C6128" s="2">
        <v>1.5371952308427239</v>
      </c>
      <c r="D6128" s="2">
        <f t="shared" si="1140"/>
        <v>36.711742174334532</v>
      </c>
      <c r="E6128" s="2">
        <f t="shared" si="1141"/>
        <v>5.9258075513734072</v>
      </c>
      <c r="F6128" s="2">
        <f t="shared" si="1149"/>
        <v>0</v>
      </c>
      <c r="G6128" s="2">
        <f t="shared" si="1150"/>
        <v>340</v>
      </c>
      <c r="H6128" s="2">
        <f>MIN(Inputs!$B$2, (Inputs!$B$14 - F6128)/Inputs!$B$15)</f>
        <v>170</v>
      </c>
      <c r="I6128" s="2">
        <f>MAX(MIN(Inputs!$B$2, F6128*Inputs!$B$16, Inputs!$B$14*Inputs!$B$4 - G6128), 0)</f>
        <v>0</v>
      </c>
      <c r="J6128" s="2">
        <f>MAX(MIN(Inputs!$B$2, F6128*Inputs!$B$16, (Inputs!$B$14-F6128)/Inputs!$B$15)*Inputs!$B$9, 0)</f>
        <v>0</v>
      </c>
      <c r="K6128" s="2">
        <f>MAX(E6128*Inputs!$B$5 - B6128 - Inputs!$B$8, 0) * H6128</f>
        <v>0</v>
      </c>
      <c r="L6128" s="2">
        <f>IF(B6128 &gt;= D6128*Inputs!$B$10, MAX(B6128 - E6128/Inputs!$B$5 - Inputs!$B$8, 0) * I6128, 0)</f>
        <v>0</v>
      </c>
      <c r="M6128" s="2">
        <f t="shared" si="1142"/>
        <v>0</v>
      </c>
      <c r="N6128" s="3" t="str">
        <f t="shared" si="1143"/>
        <v>Idle</v>
      </c>
      <c r="O6128" s="3" t="str">
        <f t="shared" si="1151"/>
        <v>Idle</v>
      </c>
      <c r="P6128" s="2">
        <f t="shared" si="1144"/>
        <v>0</v>
      </c>
      <c r="Q6128" s="2">
        <f t="shared" si="1145"/>
        <v>0</v>
      </c>
      <c r="R6128" s="2">
        <f t="shared" si="1146"/>
        <v>0</v>
      </c>
      <c r="S6128" s="2">
        <f t="shared" si="1147"/>
        <v>0</v>
      </c>
      <c r="T6128" s="2">
        <f t="shared" si="1148"/>
        <v>0</v>
      </c>
      <c r="U6128" s="2">
        <f>IF(O6128="Reg", R6128 * Inputs!$B$7, 0)</f>
        <v>0</v>
      </c>
      <c r="V6128" s="2">
        <f>MAX(F6128 + P6128*Inputs!$B$15 - (Q6128/Inputs!$B$16) - U6128, 0)</f>
        <v>0</v>
      </c>
    </row>
    <row r="6129" spans="1:22" x14ac:dyDescent="0.3">
      <c r="A6129" s="1">
        <v>46278.291666666657</v>
      </c>
      <c r="B6129" s="2">
        <v>0</v>
      </c>
      <c r="C6129" s="2">
        <v>2.4110337339052328</v>
      </c>
      <c r="D6129" s="2">
        <f t="shared" si="1140"/>
        <v>36.711742174334532</v>
      </c>
      <c r="E6129" s="2">
        <f t="shared" si="1141"/>
        <v>10.342269307949033</v>
      </c>
      <c r="F6129" s="2">
        <f t="shared" si="1149"/>
        <v>0</v>
      </c>
      <c r="G6129" s="2">
        <f t="shared" si="1150"/>
        <v>340</v>
      </c>
      <c r="H6129" s="2">
        <f>MIN(Inputs!$B$2, (Inputs!$B$14 - F6129)/Inputs!$B$15)</f>
        <v>170</v>
      </c>
      <c r="I6129" s="2">
        <f>MAX(MIN(Inputs!$B$2, F6129*Inputs!$B$16, Inputs!$B$14*Inputs!$B$4 - G6129), 0)</f>
        <v>0</v>
      </c>
      <c r="J6129" s="2">
        <f>MAX(MIN(Inputs!$B$2, F6129*Inputs!$B$16, (Inputs!$B$14-F6129)/Inputs!$B$15)*Inputs!$B$9, 0)</f>
        <v>0</v>
      </c>
      <c r="K6129" s="2">
        <f>MAX(E6129*Inputs!$B$5 - B6129 - Inputs!$B$8, 0) * H6129</f>
        <v>0</v>
      </c>
      <c r="L6129" s="2">
        <f>IF(B6129 &gt;= D6129*Inputs!$B$10, MAX(B6129 - E6129/Inputs!$B$5 - Inputs!$B$8, 0) * I6129, 0)</f>
        <v>0</v>
      </c>
      <c r="M6129" s="2">
        <f t="shared" si="1142"/>
        <v>0</v>
      </c>
      <c r="N6129" s="3" t="str">
        <f t="shared" si="1143"/>
        <v>Idle</v>
      </c>
      <c r="O6129" s="3" t="str">
        <f t="shared" si="1151"/>
        <v>Idle</v>
      </c>
      <c r="P6129" s="2">
        <f t="shared" si="1144"/>
        <v>0</v>
      </c>
      <c r="Q6129" s="2">
        <f t="shared" si="1145"/>
        <v>0</v>
      </c>
      <c r="R6129" s="2">
        <f t="shared" si="1146"/>
        <v>0</v>
      </c>
      <c r="S6129" s="2">
        <f t="shared" si="1147"/>
        <v>0</v>
      </c>
      <c r="T6129" s="2">
        <f t="shared" si="1148"/>
        <v>0</v>
      </c>
      <c r="U6129" s="2">
        <f>IF(O6129="Reg", R6129 * Inputs!$B$7, 0)</f>
        <v>0</v>
      </c>
      <c r="V6129" s="2">
        <f>MAX(F6129 + P6129*Inputs!$B$15 - (Q6129/Inputs!$B$16) - U6129, 0)</f>
        <v>0</v>
      </c>
    </row>
    <row r="6130" spans="1:22" x14ac:dyDescent="0.3">
      <c r="A6130" s="1">
        <v>46278.333333333343</v>
      </c>
      <c r="B6130" s="2">
        <v>0</v>
      </c>
      <c r="C6130" s="2">
        <v>22.966679730021941</v>
      </c>
      <c r="D6130" s="2">
        <f t="shared" si="1140"/>
        <v>36.711742174334532</v>
      </c>
      <c r="E6130" s="2">
        <f t="shared" si="1141"/>
        <v>16.772223449467557</v>
      </c>
      <c r="F6130" s="2">
        <f t="shared" si="1149"/>
        <v>0</v>
      </c>
      <c r="G6130" s="2">
        <f t="shared" si="1150"/>
        <v>340</v>
      </c>
      <c r="H6130" s="2">
        <f>MIN(Inputs!$B$2, (Inputs!$B$14 - F6130)/Inputs!$B$15)</f>
        <v>170</v>
      </c>
      <c r="I6130" s="2">
        <f>MAX(MIN(Inputs!$B$2, F6130*Inputs!$B$16, Inputs!$B$14*Inputs!$B$4 - G6130), 0)</f>
        <v>0</v>
      </c>
      <c r="J6130" s="2">
        <f>MAX(MIN(Inputs!$B$2, F6130*Inputs!$B$16, (Inputs!$B$14-F6130)/Inputs!$B$15)*Inputs!$B$9, 0)</f>
        <v>0</v>
      </c>
      <c r="K6130" s="2">
        <f>MAX(E6130*Inputs!$B$5 - B6130 - Inputs!$B$8, 0) * H6130</f>
        <v>0</v>
      </c>
      <c r="L6130" s="2">
        <f>IF(B6130 &gt;= D6130*Inputs!$B$10, MAX(B6130 - E6130/Inputs!$B$5 - Inputs!$B$8, 0) * I6130, 0)</f>
        <v>0</v>
      </c>
      <c r="M6130" s="2">
        <f t="shared" si="1142"/>
        <v>0</v>
      </c>
      <c r="N6130" s="3" t="str">
        <f t="shared" si="1143"/>
        <v>Idle</v>
      </c>
      <c r="O6130" s="3" t="str">
        <f t="shared" si="1151"/>
        <v>Idle</v>
      </c>
      <c r="P6130" s="2">
        <f t="shared" si="1144"/>
        <v>0</v>
      </c>
      <c r="Q6130" s="2">
        <f t="shared" si="1145"/>
        <v>0</v>
      </c>
      <c r="R6130" s="2">
        <f t="shared" si="1146"/>
        <v>0</v>
      </c>
      <c r="S6130" s="2">
        <f t="shared" si="1147"/>
        <v>0</v>
      </c>
      <c r="T6130" s="2">
        <f t="shared" si="1148"/>
        <v>0</v>
      </c>
      <c r="U6130" s="2">
        <f>IF(O6130="Reg", R6130 * Inputs!$B$7, 0)</f>
        <v>0</v>
      </c>
      <c r="V6130" s="2">
        <f>MAX(F6130 + P6130*Inputs!$B$15 - (Q6130/Inputs!$B$16) - U6130, 0)</f>
        <v>0</v>
      </c>
    </row>
    <row r="6131" spans="1:22" x14ac:dyDescent="0.3">
      <c r="A6131" s="1">
        <v>46278.375</v>
      </c>
      <c r="B6131" s="2">
        <v>3.8242186936937048</v>
      </c>
      <c r="C6131" s="2">
        <v>7.6409457911719052</v>
      </c>
      <c r="D6131" s="2">
        <f t="shared" si="1140"/>
        <v>36.711742174334532</v>
      </c>
      <c r="E6131" s="2">
        <f t="shared" si="1141"/>
        <v>24.98946629323601</v>
      </c>
      <c r="F6131" s="2">
        <f t="shared" si="1149"/>
        <v>0</v>
      </c>
      <c r="G6131" s="2">
        <f t="shared" si="1150"/>
        <v>340</v>
      </c>
      <c r="H6131" s="2">
        <f>MIN(Inputs!$B$2, (Inputs!$B$14 - F6131)/Inputs!$B$15)</f>
        <v>170</v>
      </c>
      <c r="I6131" s="2">
        <f>MAX(MIN(Inputs!$B$2, F6131*Inputs!$B$16, Inputs!$B$14*Inputs!$B$4 - G6131), 0)</f>
        <v>0</v>
      </c>
      <c r="J6131" s="2">
        <f>MAX(MIN(Inputs!$B$2, F6131*Inputs!$B$16, (Inputs!$B$14-F6131)/Inputs!$B$15)*Inputs!$B$9, 0)</f>
        <v>0</v>
      </c>
      <c r="K6131" s="2">
        <f>MAX(E6131*Inputs!$B$5 - B6131 - Inputs!$B$8, 0) * H6131</f>
        <v>0</v>
      </c>
      <c r="L6131" s="2">
        <f>IF(B6131 &gt;= D6131*Inputs!$B$10, MAX(B6131 - E6131/Inputs!$B$5 - Inputs!$B$8, 0) * I6131, 0)</f>
        <v>0</v>
      </c>
      <c r="M6131" s="2">
        <f t="shared" si="1142"/>
        <v>0</v>
      </c>
      <c r="N6131" s="3" t="str">
        <f t="shared" si="1143"/>
        <v>Idle</v>
      </c>
      <c r="O6131" s="3" t="str">
        <f t="shared" si="1151"/>
        <v>Idle</v>
      </c>
      <c r="P6131" s="2">
        <f t="shared" si="1144"/>
        <v>0</v>
      </c>
      <c r="Q6131" s="2">
        <f t="shared" si="1145"/>
        <v>0</v>
      </c>
      <c r="R6131" s="2">
        <f t="shared" si="1146"/>
        <v>0</v>
      </c>
      <c r="S6131" s="2">
        <f t="shared" si="1147"/>
        <v>0</v>
      </c>
      <c r="T6131" s="2">
        <f t="shared" si="1148"/>
        <v>0</v>
      </c>
      <c r="U6131" s="2">
        <f>IF(O6131="Reg", R6131 * Inputs!$B$7, 0)</f>
        <v>0</v>
      </c>
      <c r="V6131" s="2">
        <f>MAX(F6131 + P6131*Inputs!$B$15 - (Q6131/Inputs!$B$16) - U6131, 0)</f>
        <v>0</v>
      </c>
    </row>
    <row r="6132" spans="1:22" x14ac:dyDescent="0.3">
      <c r="A6132" s="1">
        <v>46278.416666666657</v>
      </c>
      <c r="B6132" s="2">
        <v>14.185591284486639</v>
      </c>
      <c r="C6132" s="2">
        <v>18.317801463049818</v>
      </c>
      <c r="D6132" s="2">
        <f t="shared" si="1140"/>
        <v>36.711742174334532</v>
      </c>
      <c r="E6132" s="2">
        <f t="shared" si="1141"/>
        <v>33.528357055860006</v>
      </c>
      <c r="F6132" s="2">
        <f t="shared" si="1149"/>
        <v>0</v>
      </c>
      <c r="G6132" s="2">
        <f t="shared" si="1150"/>
        <v>340</v>
      </c>
      <c r="H6132" s="2">
        <f>MIN(Inputs!$B$2, (Inputs!$B$14 - F6132)/Inputs!$B$15)</f>
        <v>170</v>
      </c>
      <c r="I6132" s="2">
        <f>MAX(MIN(Inputs!$B$2, F6132*Inputs!$B$16, Inputs!$B$14*Inputs!$B$4 - G6132), 0)</f>
        <v>0</v>
      </c>
      <c r="J6132" s="2">
        <f>MAX(MIN(Inputs!$B$2, F6132*Inputs!$B$16, (Inputs!$B$14-F6132)/Inputs!$B$15)*Inputs!$B$9, 0)</f>
        <v>0</v>
      </c>
      <c r="K6132" s="2">
        <f>MAX(E6132*Inputs!$B$5 - B6132 - Inputs!$B$8, 0) * H6132</f>
        <v>0</v>
      </c>
      <c r="L6132" s="2">
        <f>IF(B6132 &gt;= D6132*Inputs!$B$10, MAX(B6132 - E6132/Inputs!$B$5 - Inputs!$B$8, 0) * I6132, 0)</f>
        <v>0</v>
      </c>
      <c r="M6132" s="2">
        <f t="shared" si="1142"/>
        <v>0</v>
      </c>
      <c r="N6132" s="3" t="str">
        <f t="shared" si="1143"/>
        <v>Idle</v>
      </c>
      <c r="O6132" s="3" t="str">
        <f t="shared" si="1151"/>
        <v>Idle</v>
      </c>
      <c r="P6132" s="2">
        <f t="shared" si="1144"/>
        <v>0</v>
      </c>
      <c r="Q6132" s="2">
        <f t="shared" si="1145"/>
        <v>0</v>
      </c>
      <c r="R6132" s="2">
        <f t="shared" si="1146"/>
        <v>0</v>
      </c>
      <c r="S6132" s="2">
        <f t="shared" si="1147"/>
        <v>0</v>
      </c>
      <c r="T6132" s="2">
        <f t="shared" si="1148"/>
        <v>0</v>
      </c>
      <c r="U6132" s="2">
        <f>IF(O6132="Reg", R6132 * Inputs!$B$7, 0)</f>
        <v>0</v>
      </c>
      <c r="V6132" s="2">
        <f>MAX(F6132 + P6132*Inputs!$B$15 - (Q6132/Inputs!$B$16) - U6132, 0)</f>
        <v>0</v>
      </c>
    </row>
    <row r="6133" spans="1:22" x14ac:dyDescent="0.3">
      <c r="A6133" s="1">
        <v>46278.458333333343</v>
      </c>
      <c r="B6133" s="2">
        <v>17.545035330060099</v>
      </c>
      <c r="C6133" s="2">
        <v>19.347296622892529</v>
      </c>
      <c r="D6133" s="2">
        <f t="shared" si="1140"/>
        <v>36.711742174334532</v>
      </c>
      <c r="E6133" s="2">
        <f t="shared" si="1141"/>
        <v>42.233777050844495</v>
      </c>
      <c r="F6133" s="2">
        <f t="shared" si="1149"/>
        <v>0</v>
      </c>
      <c r="G6133" s="2">
        <f t="shared" si="1150"/>
        <v>340</v>
      </c>
      <c r="H6133" s="2">
        <f>MIN(Inputs!$B$2, (Inputs!$B$14 - F6133)/Inputs!$B$15)</f>
        <v>170</v>
      </c>
      <c r="I6133" s="2">
        <f>MAX(MIN(Inputs!$B$2, F6133*Inputs!$B$16, Inputs!$B$14*Inputs!$B$4 - G6133), 0)</f>
        <v>0</v>
      </c>
      <c r="J6133" s="2">
        <f>MAX(MIN(Inputs!$B$2, F6133*Inputs!$B$16, (Inputs!$B$14-F6133)/Inputs!$B$15)*Inputs!$B$9, 0)</f>
        <v>0</v>
      </c>
      <c r="K6133" s="2">
        <f>MAX(E6133*Inputs!$B$5 - B6133 - Inputs!$B$8, 0) * H6133</f>
        <v>0</v>
      </c>
      <c r="L6133" s="2">
        <f>IF(B6133 &gt;= D6133*Inputs!$B$10, MAX(B6133 - E6133/Inputs!$B$5 - Inputs!$B$8, 0) * I6133, 0)</f>
        <v>0</v>
      </c>
      <c r="M6133" s="2">
        <f t="shared" si="1142"/>
        <v>0</v>
      </c>
      <c r="N6133" s="3" t="str">
        <f t="shared" si="1143"/>
        <v>Idle</v>
      </c>
      <c r="O6133" s="3" t="str">
        <f t="shared" si="1151"/>
        <v>Idle</v>
      </c>
      <c r="P6133" s="2">
        <f t="shared" si="1144"/>
        <v>0</v>
      </c>
      <c r="Q6133" s="2">
        <f t="shared" si="1145"/>
        <v>0</v>
      </c>
      <c r="R6133" s="2">
        <f t="shared" si="1146"/>
        <v>0</v>
      </c>
      <c r="S6133" s="2">
        <f t="shared" si="1147"/>
        <v>0</v>
      </c>
      <c r="T6133" s="2">
        <f t="shared" si="1148"/>
        <v>0</v>
      </c>
      <c r="U6133" s="2">
        <f>IF(O6133="Reg", R6133 * Inputs!$B$7, 0)</f>
        <v>0</v>
      </c>
      <c r="V6133" s="2">
        <f>MAX(F6133 + P6133*Inputs!$B$15 - (Q6133/Inputs!$B$16) - U6133, 0)</f>
        <v>0</v>
      </c>
    </row>
    <row r="6134" spans="1:22" x14ac:dyDescent="0.3">
      <c r="A6134" s="1">
        <v>46278.5</v>
      </c>
      <c r="B6134" s="2">
        <v>26.498770539453751</v>
      </c>
      <c r="C6134" s="2">
        <v>3.0597110165958248</v>
      </c>
      <c r="D6134" s="2">
        <f t="shared" si="1140"/>
        <v>36.711742174334532</v>
      </c>
      <c r="E6134" s="2">
        <f t="shared" si="1141"/>
        <v>50.609881959879395</v>
      </c>
      <c r="F6134" s="2">
        <f t="shared" si="1149"/>
        <v>0</v>
      </c>
      <c r="G6134" s="2">
        <f t="shared" si="1150"/>
        <v>340</v>
      </c>
      <c r="H6134" s="2">
        <f>MIN(Inputs!$B$2, (Inputs!$B$14 - F6134)/Inputs!$B$15)</f>
        <v>170</v>
      </c>
      <c r="I6134" s="2">
        <f>MAX(MIN(Inputs!$B$2, F6134*Inputs!$B$16, Inputs!$B$14*Inputs!$B$4 - G6134), 0)</f>
        <v>0</v>
      </c>
      <c r="J6134" s="2">
        <f>MAX(MIN(Inputs!$B$2, F6134*Inputs!$B$16, (Inputs!$B$14-F6134)/Inputs!$B$15)*Inputs!$B$9, 0)</f>
        <v>0</v>
      </c>
      <c r="K6134" s="2">
        <f>MAX(E6134*Inputs!$B$5 - B6134 - Inputs!$B$8, 0) * H6134</f>
        <v>0</v>
      </c>
      <c r="L6134" s="2">
        <f>IF(B6134 &gt;= D6134*Inputs!$B$10, MAX(B6134 - E6134/Inputs!$B$5 - Inputs!$B$8, 0) * I6134, 0)</f>
        <v>0</v>
      </c>
      <c r="M6134" s="2">
        <f t="shared" si="1142"/>
        <v>0</v>
      </c>
      <c r="N6134" s="3" t="str">
        <f t="shared" si="1143"/>
        <v>Idle</v>
      </c>
      <c r="O6134" s="3" t="str">
        <f t="shared" si="1151"/>
        <v>Idle</v>
      </c>
      <c r="P6134" s="2">
        <f t="shared" si="1144"/>
        <v>0</v>
      </c>
      <c r="Q6134" s="2">
        <f t="shared" si="1145"/>
        <v>0</v>
      </c>
      <c r="R6134" s="2">
        <f t="shared" si="1146"/>
        <v>0</v>
      </c>
      <c r="S6134" s="2">
        <f t="shared" si="1147"/>
        <v>0</v>
      </c>
      <c r="T6134" s="2">
        <f t="shared" si="1148"/>
        <v>0</v>
      </c>
      <c r="U6134" s="2">
        <f>IF(O6134="Reg", R6134 * Inputs!$B$7, 0)</f>
        <v>0</v>
      </c>
      <c r="V6134" s="2">
        <f>MAX(F6134 + P6134*Inputs!$B$15 - (Q6134/Inputs!$B$16) - U6134, 0)</f>
        <v>0</v>
      </c>
    </row>
    <row r="6135" spans="1:22" x14ac:dyDescent="0.3">
      <c r="A6135" s="1">
        <v>46278.541666666657</v>
      </c>
      <c r="B6135" s="2">
        <v>38.579724849111138</v>
      </c>
      <c r="C6135" s="2">
        <v>4.2927398446674943</v>
      </c>
      <c r="D6135" s="2">
        <f t="shared" si="1140"/>
        <v>36.711742174334532</v>
      </c>
      <c r="E6135" s="2">
        <f t="shared" si="1141"/>
        <v>58.474007550606721</v>
      </c>
      <c r="F6135" s="2">
        <f t="shared" si="1149"/>
        <v>0</v>
      </c>
      <c r="G6135" s="2">
        <f t="shared" si="1150"/>
        <v>340</v>
      </c>
      <c r="H6135" s="2">
        <f>MIN(Inputs!$B$2, (Inputs!$B$14 - F6135)/Inputs!$B$15)</f>
        <v>170</v>
      </c>
      <c r="I6135" s="2">
        <f>MAX(MIN(Inputs!$B$2, F6135*Inputs!$B$16, Inputs!$B$14*Inputs!$B$4 - G6135), 0)</f>
        <v>0</v>
      </c>
      <c r="J6135" s="2">
        <f>MAX(MIN(Inputs!$B$2, F6135*Inputs!$B$16, (Inputs!$B$14-F6135)/Inputs!$B$15)*Inputs!$B$9, 0)</f>
        <v>0</v>
      </c>
      <c r="K6135" s="2">
        <f>MAX(E6135*Inputs!$B$5 - B6135 - Inputs!$B$8, 0) * H6135</f>
        <v>0</v>
      </c>
      <c r="L6135" s="2">
        <f>IF(B6135 &gt;= D6135*Inputs!$B$10, MAX(B6135 - E6135/Inputs!$B$5 - Inputs!$B$8, 0) * I6135, 0)</f>
        <v>0</v>
      </c>
      <c r="M6135" s="2">
        <f t="shared" si="1142"/>
        <v>0</v>
      </c>
      <c r="N6135" s="3" t="str">
        <f t="shared" si="1143"/>
        <v>Idle</v>
      </c>
      <c r="O6135" s="3" t="str">
        <f t="shared" si="1151"/>
        <v>Idle</v>
      </c>
      <c r="P6135" s="2">
        <f t="shared" si="1144"/>
        <v>0</v>
      </c>
      <c r="Q6135" s="2">
        <f t="shared" si="1145"/>
        <v>0</v>
      </c>
      <c r="R6135" s="2">
        <f t="shared" si="1146"/>
        <v>0</v>
      </c>
      <c r="S6135" s="2">
        <f t="shared" si="1147"/>
        <v>0</v>
      </c>
      <c r="T6135" s="2">
        <f t="shared" si="1148"/>
        <v>0</v>
      </c>
      <c r="U6135" s="2">
        <f>IF(O6135="Reg", R6135 * Inputs!$B$7, 0)</f>
        <v>0</v>
      </c>
      <c r="V6135" s="2">
        <f>MAX(F6135 + P6135*Inputs!$B$15 - (Q6135/Inputs!$B$16) - U6135, 0)</f>
        <v>0</v>
      </c>
    </row>
    <row r="6136" spans="1:22" x14ac:dyDescent="0.3">
      <c r="A6136" s="1">
        <v>46278.583333333343</v>
      </c>
      <c r="B6136" s="2">
        <v>49.303457062610732</v>
      </c>
      <c r="C6136" s="2">
        <v>21.261838739078069</v>
      </c>
      <c r="D6136" s="2">
        <f t="shared" si="1140"/>
        <v>36.711742174334532</v>
      </c>
      <c r="E6136" s="2">
        <f t="shared" si="1141"/>
        <v>62.144606433887155</v>
      </c>
      <c r="F6136" s="2">
        <f t="shared" si="1149"/>
        <v>0</v>
      </c>
      <c r="G6136" s="2">
        <f t="shared" si="1150"/>
        <v>340</v>
      </c>
      <c r="H6136" s="2">
        <f>MIN(Inputs!$B$2, (Inputs!$B$14 - F6136)/Inputs!$B$15)</f>
        <v>170</v>
      </c>
      <c r="I6136" s="2">
        <f>MAX(MIN(Inputs!$B$2, F6136*Inputs!$B$16, Inputs!$B$14*Inputs!$B$4 - G6136), 0)</f>
        <v>0</v>
      </c>
      <c r="J6136" s="2">
        <f>MAX(MIN(Inputs!$B$2, F6136*Inputs!$B$16, (Inputs!$B$14-F6136)/Inputs!$B$15)*Inputs!$B$9, 0)</f>
        <v>0</v>
      </c>
      <c r="K6136" s="2">
        <f>MAX(E6136*Inputs!$B$5 - B6136 - Inputs!$B$8, 0) * H6136</f>
        <v>0</v>
      </c>
      <c r="L6136" s="2">
        <f>IF(B6136 &gt;= D6136*Inputs!$B$10, MAX(B6136 - E6136/Inputs!$B$5 - Inputs!$B$8, 0) * I6136, 0)</f>
        <v>0</v>
      </c>
      <c r="M6136" s="2">
        <f t="shared" si="1142"/>
        <v>0</v>
      </c>
      <c r="N6136" s="3" t="str">
        <f t="shared" si="1143"/>
        <v>Idle</v>
      </c>
      <c r="O6136" s="3" t="str">
        <f t="shared" si="1151"/>
        <v>Idle</v>
      </c>
      <c r="P6136" s="2">
        <f t="shared" si="1144"/>
        <v>0</v>
      </c>
      <c r="Q6136" s="2">
        <f t="shared" si="1145"/>
        <v>0</v>
      </c>
      <c r="R6136" s="2">
        <f t="shared" si="1146"/>
        <v>0</v>
      </c>
      <c r="S6136" s="2">
        <f t="shared" si="1147"/>
        <v>0</v>
      </c>
      <c r="T6136" s="2">
        <f t="shared" si="1148"/>
        <v>0</v>
      </c>
      <c r="U6136" s="2">
        <f>IF(O6136="Reg", R6136 * Inputs!$B$7, 0)</f>
        <v>0</v>
      </c>
      <c r="V6136" s="2">
        <f>MAX(F6136 + P6136*Inputs!$B$15 - (Q6136/Inputs!$B$16) - U6136, 0)</f>
        <v>0</v>
      </c>
    </row>
    <row r="6137" spans="1:22" x14ac:dyDescent="0.3">
      <c r="A6137" s="1">
        <v>46278.625</v>
      </c>
      <c r="B6137" s="2">
        <v>55.057563269437694</v>
      </c>
      <c r="C6137" s="2">
        <v>4.1416873149400804</v>
      </c>
      <c r="D6137" s="2">
        <f t="shared" si="1140"/>
        <v>36.711742174334532</v>
      </c>
      <c r="E6137" s="2">
        <f t="shared" si="1141"/>
        <v>64.27401585390443</v>
      </c>
      <c r="F6137" s="2">
        <f t="shared" si="1149"/>
        <v>0</v>
      </c>
      <c r="G6137" s="2">
        <f t="shared" si="1150"/>
        <v>340</v>
      </c>
      <c r="H6137" s="2">
        <f>MIN(Inputs!$B$2, (Inputs!$B$14 - F6137)/Inputs!$B$15)</f>
        <v>170</v>
      </c>
      <c r="I6137" s="2">
        <f>MAX(MIN(Inputs!$B$2, F6137*Inputs!$B$16, Inputs!$B$14*Inputs!$B$4 - G6137), 0)</f>
        <v>0</v>
      </c>
      <c r="J6137" s="2">
        <f>MAX(MIN(Inputs!$B$2, F6137*Inputs!$B$16, (Inputs!$B$14-F6137)/Inputs!$B$15)*Inputs!$B$9, 0)</f>
        <v>0</v>
      </c>
      <c r="K6137" s="2">
        <f>MAX(E6137*Inputs!$B$5 - B6137 - Inputs!$B$8, 0) * H6137</f>
        <v>0</v>
      </c>
      <c r="L6137" s="2">
        <f>IF(B6137 &gt;= D6137*Inputs!$B$10, MAX(B6137 - E6137/Inputs!$B$5 - Inputs!$B$8, 0) * I6137, 0)</f>
        <v>0</v>
      </c>
      <c r="M6137" s="2">
        <f t="shared" si="1142"/>
        <v>0</v>
      </c>
      <c r="N6137" s="3" t="str">
        <f t="shared" si="1143"/>
        <v>Idle</v>
      </c>
      <c r="O6137" s="3" t="str">
        <f t="shared" si="1151"/>
        <v>Idle</v>
      </c>
      <c r="P6137" s="2">
        <f t="shared" si="1144"/>
        <v>0</v>
      </c>
      <c r="Q6137" s="2">
        <f t="shared" si="1145"/>
        <v>0</v>
      </c>
      <c r="R6137" s="2">
        <f t="shared" si="1146"/>
        <v>0</v>
      </c>
      <c r="S6137" s="2">
        <f t="shared" si="1147"/>
        <v>0</v>
      </c>
      <c r="T6137" s="2">
        <f t="shared" si="1148"/>
        <v>0</v>
      </c>
      <c r="U6137" s="2">
        <f>IF(O6137="Reg", R6137 * Inputs!$B$7, 0)</f>
        <v>0</v>
      </c>
      <c r="V6137" s="2">
        <f>MAX(F6137 + P6137*Inputs!$B$15 - (Q6137/Inputs!$B$16) - U6137, 0)</f>
        <v>0</v>
      </c>
    </row>
    <row r="6138" spans="1:22" x14ac:dyDescent="0.3">
      <c r="A6138" s="1">
        <v>46278.666666666657</v>
      </c>
      <c r="B6138" s="2">
        <v>66.418111254393551</v>
      </c>
      <c r="C6138" s="2">
        <v>7.9624769718133042</v>
      </c>
      <c r="D6138" s="2">
        <f t="shared" si="1140"/>
        <v>36.711742174334532</v>
      </c>
      <c r="E6138" s="2">
        <f t="shared" si="1141"/>
        <v>65.501274608379958</v>
      </c>
      <c r="F6138" s="2">
        <f t="shared" si="1149"/>
        <v>0</v>
      </c>
      <c r="G6138" s="2">
        <f t="shared" si="1150"/>
        <v>340</v>
      </c>
      <c r="H6138" s="2">
        <f>MIN(Inputs!$B$2, (Inputs!$B$14 - F6138)/Inputs!$B$15)</f>
        <v>170</v>
      </c>
      <c r="I6138" s="2">
        <f>MAX(MIN(Inputs!$B$2, F6138*Inputs!$B$16, Inputs!$B$14*Inputs!$B$4 - G6138), 0)</f>
        <v>0</v>
      </c>
      <c r="J6138" s="2">
        <f>MAX(MIN(Inputs!$B$2, F6138*Inputs!$B$16, (Inputs!$B$14-F6138)/Inputs!$B$15)*Inputs!$B$9, 0)</f>
        <v>0</v>
      </c>
      <c r="K6138" s="2">
        <f>MAX(E6138*Inputs!$B$5 - B6138 - Inputs!$B$8, 0) * H6138</f>
        <v>0</v>
      </c>
      <c r="L6138" s="2">
        <f>IF(B6138 &gt;= D6138*Inputs!$B$10, MAX(B6138 - E6138/Inputs!$B$5 - Inputs!$B$8, 0) * I6138, 0)</f>
        <v>0</v>
      </c>
      <c r="M6138" s="2">
        <f t="shared" si="1142"/>
        <v>0</v>
      </c>
      <c r="N6138" s="3" t="str">
        <f t="shared" si="1143"/>
        <v>Idle</v>
      </c>
      <c r="O6138" s="3" t="str">
        <f t="shared" si="1151"/>
        <v>Idle</v>
      </c>
      <c r="P6138" s="2">
        <f t="shared" si="1144"/>
        <v>0</v>
      </c>
      <c r="Q6138" s="2">
        <f t="shared" si="1145"/>
        <v>0</v>
      </c>
      <c r="R6138" s="2">
        <f t="shared" si="1146"/>
        <v>0</v>
      </c>
      <c r="S6138" s="2">
        <f t="shared" si="1147"/>
        <v>0</v>
      </c>
      <c r="T6138" s="2">
        <f t="shared" si="1148"/>
        <v>0</v>
      </c>
      <c r="U6138" s="2">
        <f>IF(O6138="Reg", R6138 * Inputs!$B$7, 0)</f>
        <v>0</v>
      </c>
      <c r="V6138" s="2">
        <f>MAX(F6138 + P6138*Inputs!$B$15 - (Q6138/Inputs!$B$16) - U6138, 0)</f>
        <v>0</v>
      </c>
    </row>
    <row r="6139" spans="1:22" x14ac:dyDescent="0.3">
      <c r="A6139" s="1">
        <v>46278.708333333343</v>
      </c>
      <c r="B6139" s="2">
        <v>67.801664784269462</v>
      </c>
      <c r="C6139" s="2">
        <v>4.288268604618632</v>
      </c>
      <c r="D6139" s="2">
        <f t="shared" si="1140"/>
        <v>36.711742174334532</v>
      </c>
      <c r="E6139" s="2">
        <f t="shared" si="1141"/>
        <v>62.384512875770952</v>
      </c>
      <c r="F6139" s="2">
        <f t="shared" si="1149"/>
        <v>0</v>
      </c>
      <c r="G6139" s="2">
        <f t="shared" si="1150"/>
        <v>340</v>
      </c>
      <c r="H6139" s="2">
        <f>MIN(Inputs!$B$2, (Inputs!$B$14 - F6139)/Inputs!$B$15)</f>
        <v>170</v>
      </c>
      <c r="I6139" s="2">
        <f>MAX(MIN(Inputs!$B$2, F6139*Inputs!$B$16, Inputs!$B$14*Inputs!$B$4 - G6139), 0)</f>
        <v>0</v>
      </c>
      <c r="J6139" s="2">
        <f>MAX(MIN(Inputs!$B$2, F6139*Inputs!$B$16, (Inputs!$B$14-F6139)/Inputs!$B$15)*Inputs!$B$9, 0)</f>
        <v>0</v>
      </c>
      <c r="K6139" s="2">
        <f>MAX(E6139*Inputs!$B$5 - B6139 - Inputs!$B$8, 0) * H6139</f>
        <v>0</v>
      </c>
      <c r="L6139" s="2">
        <f>IF(B6139 &gt;= D6139*Inputs!$B$10, MAX(B6139 - E6139/Inputs!$B$5 - Inputs!$B$8, 0) * I6139, 0)</f>
        <v>0</v>
      </c>
      <c r="M6139" s="2">
        <f t="shared" si="1142"/>
        <v>0</v>
      </c>
      <c r="N6139" s="3" t="str">
        <f t="shared" si="1143"/>
        <v>Idle</v>
      </c>
      <c r="O6139" s="3" t="str">
        <f t="shared" si="1151"/>
        <v>Idle</v>
      </c>
      <c r="P6139" s="2">
        <f t="shared" si="1144"/>
        <v>0</v>
      </c>
      <c r="Q6139" s="2">
        <f t="shared" si="1145"/>
        <v>0</v>
      </c>
      <c r="R6139" s="2">
        <f t="shared" si="1146"/>
        <v>0</v>
      </c>
      <c r="S6139" s="2">
        <f t="shared" si="1147"/>
        <v>0</v>
      </c>
      <c r="T6139" s="2">
        <f t="shared" si="1148"/>
        <v>0</v>
      </c>
      <c r="U6139" s="2">
        <f>IF(O6139="Reg", R6139 * Inputs!$B$7, 0)</f>
        <v>0</v>
      </c>
      <c r="V6139" s="2">
        <f>MAX(F6139 + P6139*Inputs!$B$15 - (Q6139/Inputs!$B$16) - U6139, 0)</f>
        <v>0</v>
      </c>
    </row>
    <row r="6140" spans="1:22" x14ac:dyDescent="0.3">
      <c r="A6140" s="1">
        <v>46278.75</v>
      </c>
      <c r="B6140" s="2">
        <v>73.683524083817673</v>
      </c>
      <c r="C6140" s="2">
        <v>68.262968941634725</v>
      </c>
      <c r="D6140" s="2">
        <f t="shared" si="1140"/>
        <v>36.711742174334532</v>
      </c>
      <c r="E6140" s="2">
        <f t="shared" si="1141"/>
        <v>59.117628588867831</v>
      </c>
      <c r="F6140" s="2">
        <f t="shared" si="1149"/>
        <v>0</v>
      </c>
      <c r="G6140" s="2">
        <f t="shared" si="1150"/>
        <v>340</v>
      </c>
      <c r="H6140" s="2">
        <f>MIN(Inputs!$B$2, (Inputs!$B$14 - F6140)/Inputs!$B$15)</f>
        <v>170</v>
      </c>
      <c r="I6140" s="2">
        <f>MAX(MIN(Inputs!$B$2, F6140*Inputs!$B$16, Inputs!$B$14*Inputs!$B$4 - G6140), 0)</f>
        <v>0</v>
      </c>
      <c r="J6140" s="2">
        <f>MAX(MIN(Inputs!$B$2, F6140*Inputs!$B$16, (Inputs!$B$14-F6140)/Inputs!$B$15)*Inputs!$B$9, 0)</f>
        <v>0</v>
      </c>
      <c r="K6140" s="2">
        <f>MAX(E6140*Inputs!$B$5 - B6140 - Inputs!$B$8, 0) * H6140</f>
        <v>0</v>
      </c>
      <c r="L6140" s="2">
        <f>IF(B6140 &gt;= D6140*Inputs!$B$10, MAX(B6140 - E6140/Inputs!$B$5 - Inputs!$B$8, 0) * I6140, 0)</f>
        <v>0</v>
      </c>
      <c r="M6140" s="2">
        <f t="shared" si="1142"/>
        <v>0</v>
      </c>
      <c r="N6140" s="3" t="str">
        <f t="shared" si="1143"/>
        <v>Idle</v>
      </c>
      <c r="O6140" s="3" t="str">
        <f t="shared" si="1151"/>
        <v>Idle</v>
      </c>
      <c r="P6140" s="2">
        <f t="shared" si="1144"/>
        <v>0</v>
      </c>
      <c r="Q6140" s="2">
        <f t="shared" si="1145"/>
        <v>0</v>
      </c>
      <c r="R6140" s="2">
        <f t="shared" si="1146"/>
        <v>0</v>
      </c>
      <c r="S6140" s="2">
        <f t="shared" si="1147"/>
        <v>0</v>
      </c>
      <c r="T6140" s="2">
        <f t="shared" si="1148"/>
        <v>0</v>
      </c>
      <c r="U6140" s="2">
        <f>IF(O6140="Reg", R6140 * Inputs!$B$7, 0)</f>
        <v>0</v>
      </c>
      <c r="V6140" s="2">
        <f>MAX(F6140 + P6140*Inputs!$B$15 - (Q6140/Inputs!$B$16) - U6140, 0)</f>
        <v>0</v>
      </c>
    </row>
    <row r="6141" spans="1:22" x14ac:dyDescent="0.3">
      <c r="A6141" s="1">
        <v>46278.791666666657</v>
      </c>
      <c r="B6141" s="2">
        <v>60.603318148793868</v>
      </c>
      <c r="C6141" s="2">
        <v>7.3334676573046682</v>
      </c>
      <c r="D6141" s="2">
        <f t="shared" si="1140"/>
        <v>36.711742174334532</v>
      </c>
      <c r="E6141" s="2">
        <f t="shared" si="1141"/>
        <v>52.183932159481223</v>
      </c>
      <c r="F6141" s="2">
        <f t="shared" si="1149"/>
        <v>0</v>
      </c>
      <c r="G6141" s="2">
        <f t="shared" si="1150"/>
        <v>340</v>
      </c>
      <c r="H6141" s="2">
        <f>MIN(Inputs!$B$2, (Inputs!$B$14 - F6141)/Inputs!$B$15)</f>
        <v>170</v>
      </c>
      <c r="I6141" s="2">
        <f>MAX(MIN(Inputs!$B$2, F6141*Inputs!$B$16, Inputs!$B$14*Inputs!$B$4 - G6141), 0)</f>
        <v>0</v>
      </c>
      <c r="J6141" s="2">
        <f>MAX(MIN(Inputs!$B$2, F6141*Inputs!$B$16, (Inputs!$B$14-F6141)/Inputs!$B$15)*Inputs!$B$9, 0)</f>
        <v>0</v>
      </c>
      <c r="K6141" s="2">
        <f>MAX(E6141*Inputs!$B$5 - B6141 - Inputs!$B$8, 0) * H6141</f>
        <v>0</v>
      </c>
      <c r="L6141" s="2">
        <f>IF(B6141 &gt;= D6141*Inputs!$B$10, MAX(B6141 - E6141/Inputs!$B$5 - Inputs!$B$8, 0) * I6141, 0)</f>
        <v>0</v>
      </c>
      <c r="M6141" s="2">
        <f t="shared" si="1142"/>
        <v>0</v>
      </c>
      <c r="N6141" s="3" t="str">
        <f t="shared" si="1143"/>
        <v>Idle</v>
      </c>
      <c r="O6141" s="3" t="str">
        <f t="shared" si="1151"/>
        <v>Idle</v>
      </c>
      <c r="P6141" s="2">
        <f t="shared" si="1144"/>
        <v>0</v>
      </c>
      <c r="Q6141" s="2">
        <f t="shared" si="1145"/>
        <v>0</v>
      </c>
      <c r="R6141" s="2">
        <f t="shared" si="1146"/>
        <v>0</v>
      </c>
      <c r="S6141" s="2">
        <f t="shared" si="1147"/>
        <v>0</v>
      </c>
      <c r="T6141" s="2">
        <f t="shared" si="1148"/>
        <v>0</v>
      </c>
      <c r="U6141" s="2">
        <f>IF(O6141="Reg", R6141 * Inputs!$B$7, 0)</f>
        <v>0</v>
      </c>
      <c r="V6141" s="2">
        <f>MAX(F6141 + P6141*Inputs!$B$15 - (Q6141/Inputs!$B$16) - U6141, 0)</f>
        <v>0</v>
      </c>
    </row>
    <row r="6142" spans="1:22" x14ac:dyDescent="0.3">
      <c r="A6142" s="1">
        <v>46278.833333333343</v>
      </c>
      <c r="B6142" s="2">
        <v>62.079913582714433</v>
      </c>
      <c r="C6142" s="2">
        <v>6.9710583490639308</v>
      </c>
      <c r="D6142" s="2">
        <f t="shared" si="1140"/>
        <v>36.711742174334532</v>
      </c>
      <c r="E6142" s="2">
        <f t="shared" si="1141"/>
        <v>46.024882730920041</v>
      </c>
      <c r="F6142" s="2">
        <f t="shared" si="1149"/>
        <v>0</v>
      </c>
      <c r="G6142" s="2">
        <f t="shared" si="1150"/>
        <v>340</v>
      </c>
      <c r="H6142" s="2">
        <f>MIN(Inputs!$B$2, (Inputs!$B$14 - F6142)/Inputs!$B$15)</f>
        <v>170</v>
      </c>
      <c r="I6142" s="2">
        <f>MAX(MIN(Inputs!$B$2, F6142*Inputs!$B$16, Inputs!$B$14*Inputs!$B$4 - G6142), 0)</f>
        <v>0</v>
      </c>
      <c r="J6142" s="2">
        <f>MAX(MIN(Inputs!$B$2, F6142*Inputs!$B$16, (Inputs!$B$14-F6142)/Inputs!$B$15)*Inputs!$B$9, 0)</f>
        <v>0</v>
      </c>
      <c r="K6142" s="2">
        <f>MAX(E6142*Inputs!$B$5 - B6142 - Inputs!$B$8, 0) * H6142</f>
        <v>0</v>
      </c>
      <c r="L6142" s="2">
        <f>IF(B6142 &gt;= D6142*Inputs!$B$10, MAX(B6142 - E6142/Inputs!$B$5 - Inputs!$B$8, 0) * I6142, 0)</f>
        <v>0</v>
      </c>
      <c r="M6142" s="2">
        <f t="shared" si="1142"/>
        <v>0</v>
      </c>
      <c r="N6142" s="3" t="str">
        <f t="shared" si="1143"/>
        <v>Idle</v>
      </c>
      <c r="O6142" s="3" t="str">
        <f t="shared" si="1151"/>
        <v>Idle</v>
      </c>
      <c r="P6142" s="2">
        <f t="shared" si="1144"/>
        <v>0</v>
      </c>
      <c r="Q6142" s="2">
        <f t="shared" si="1145"/>
        <v>0</v>
      </c>
      <c r="R6142" s="2">
        <f t="shared" si="1146"/>
        <v>0</v>
      </c>
      <c r="S6142" s="2">
        <f t="shared" si="1147"/>
        <v>0</v>
      </c>
      <c r="T6142" s="2">
        <f t="shared" si="1148"/>
        <v>0</v>
      </c>
      <c r="U6142" s="2">
        <f>IF(O6142="Reg", R6142 * Inputs!$B$7, 0)</f>
        <v>0</v>
      </c>
      <c r="V6142" s="2">
        <f>MAX(F6142 + P6142*Inputs!$B$15 - (Q6142/Inputs!$B$16) - U6142, 0)</f>
        <v>0</v>
      </c>
    </row>
    <row r="6143" spans="1:22" x14ac:dyDescent="0.3">
      <c r="A6143" s="1">
        <v>46278.875</v>
      </c>
      <c r="B6143" s="2">
        <v>62.421115796290763</v>
      </c>
      <c r="C6143" s="2">
        <v>4.7286628411836222</v>
      </c>
      <c r="D6143" s="2">
        <f t="shared" si="1140"/>
        <v>36.711742174334532</v>
      </c>
      <c r="E6143" s="2">
        <f t="shared" si="1141"/>
        <v>35.819877125512832</v>
      </c>
      <c r="F6143" s="2">
        <f t="shared" si="1149"/>
        <v>0</v>
      </c>
      <c r="G6143" s="2">
        <f t="shared" si="1150"/>
        <v>340</v>
      </c>
      <c r="H6143" s="2">
        <f>MIN(Inputs!$B$2, (Inputs!$B$14 - F6143)/Inputs!$B$15)</f>
        <v>170</v>
      </c>
      <c r="I6143" s="2">
        <f>MAX(MIN(Inputs!$B$2, F6143*Inputs!$B$16, Inputs!$B$14*Inputs!$B$4 - G6143), 0)</f>
        <v>0</v>
      </c>
      <c r="J6143" s="2">
        <f>MAX(MIN(Inputs!$B$2, F6143*Inputs!$B$16, (Inputs!$B$14-F6143)/Inputs!$B$15)*Inputs!$B$9, 0)</f>
        <v>0</v>
      </c>
      <c r="K6143" s="2">
        <f>MAX(E6143*Inputs!$B$5 - B6143 - Inputs!$B$8, 0) * H6143</f>
        <v>0</v>
      </c>
      <c r="L6143" s="2">
        <f>IF(B6143 &gt;= D6143*Inputs!$B$10, MAX(B6143 - E6143/Inputs!$B$5 - Inputs!$B$8, 0) * I6143, 0)</f>
        <v>0</v>
      </c>
      <c r="M6143" s="2">
        <f t="shared" si="1142"/>
        <v>0</v>
      </c>
      <c r="N6143" s="3" t="str">
        <f t="shared" si="1143"/>
        <v>Idle</v>
      </c>
      <c r="O6143" s="3" t="str">
        <f t="shared" si="1151"/>
        <v>Idle</v>
      </c>
      <c r="P6143" s="2">
        <f t="shared" si="1144"/>
        <v>0</v>
      </c>
      <c r="Q6143" s="2">
        <f t="shared" si="1145"/>
        <v>0</v>
      </c>
      <c r="R6143" s="2">
        <f t="shared" si="1146"/>
        <v>0</v>
      </c>
      <c r="S6143" s="2">
        <f t="shared" si="1147"/>
        <v>0</v>
      </c>
      <c r="T6143" s="2">
        <f t="shared" si="1148"/>
        <v>0</v>
      </c>
      <c r="U6143" s="2">
        <f>IF(O6143="Reg", R6143 * Inputs!$B$7, 0)</f>
        <v>0</v>
      </c>
      <c r="V6143" s="2">
        <f>MAX(F6143 + P6143*Inputs!$B$15 - (Q6143/Inputs!$B$16) - U6143, 0)</f>
        <v>0</v>
      </c>
    </row>
    <row r="6144" spans="1:22" x14ac:dyDescent="0.3">
      <c r="A6144" s="1">
        <v>46278.916666666657</v>
      </c>
      <c r="B6144" s="2">
        <v>47.717540858739547</v>
      </c>
      <c r="C6144" s="2">
        <v>7.6982427473450628</v>
      </c>
      <c r="D6144" s="2">
        <f t="shared" si="1140"/>
        <v>36.711742174334532</v>
      </c>
      <c r="E6144" s="2">
        <f t="shared" si="1141"/>
        <v>26.325124427170664</v>
      </c>
      <c r="F6144" s="2">
        <f t="shared" si="1149"/>
        <v>0</v>
      </c>
      <c r="G6144" s="2">
        <f t="shared" si="1150"/>
        <v>340</v>
      </c>
      <c r="H6144" s="2">
        <f>MIN(Inputs!$B$2, (Inputs!$B$14 - F6144)/Inputs!$B$15)</f>
        <v>170</v>
      </c>
      <c r="I6144" s="2">
        <f>MAX(MIN(Inputs!$B$2, F6144*Inputs!$B$16, Inputs!$B$14*Inputs!$B$4 - G6144), 0)</f>
        <v>0</v>
      </c>
      <c r="J6144" s="2">
        <f>MAX(MIN(Inputs!$B$2, F6144*Inputs!$B$16, (Inputs!$B$14-F6144)/Inputs!$B$15)*Inputs!$B$9, 0)</f>
        <v>0</v>
      </c>
      <c r="K6144" s="2">
        <f>MAX(E6144*Inputs!$B$5 - B6144 - Inputs!$B$8, 0) * H6144</f>
        <v>0</v>
      </c>
      <c r="L6144" s="2">
        <f>IF(B6144 &gt;= D6144*Inputs!$B$10, MAX(B6144 - E6144/Inputs!$B$5 - Inputs!$B$8, 0) * I6144, 0)</f>
        <v>0</v>
      </c>
      <c r="M6144" s="2">
        <f t="shared" si="1142"/>
        <v>0</v>
      </c>
      <c r="N6144" s="3" t="str">
        <f t="shared" si="1143"/>
        <v>Idle</v>
      </c>
      <c r="O6144" s="3" t="str">
        <f t="shared" si="1151"/>
        <v>Idle</v>
      </c>
      <c r="P6144" s="2">
        <f t="shared" si="1144"/>
        <v>0</v>
      </c>
      <c r="Q6144" s="2">
        <f t="shared" si="1145"/>
        <v>0</v>
      </c>
      <c r="R6144" s="2">
        <f t="shared" si="1146"/>
        <v>0</v>
      </c>
      <c r="S6144" s="2">
        <f t="shared" si="1147"/>
        <v>0</v>
      </c>
      <c r="T6144" s="2">
        <f t="shared" si="1148"/>
        <v>0</v>
      </c>
      <c r="U6144" s="2">
        <f>IF(O6144="Reg", R6144 * Inputs!$B$7, 0)</f>
        <v>0</v>
      </c>
      <c r="V6144" s="2">
        <f>MAX(F6144 + P6144*Inputs!$B$15 - (Q6144/Inputs!$B$16) - U6144, 0)</f>
        <v>0</v>
      </c>
    </row>
    <row r="6145" spans="1:22" x14ac:dyDescent="0.3">
      <c r="A6145" s="1">
        <v>46278.958333333343</v>
      </c>
      <c r="B6145" s="2">
        <v>48.200359062850687</v>
      </c>
      <c r="C6145" s="2">
        <v>11.07046022918132</v>
      </c>
      <c r="D6145" s="2">
        <f t="shared" si="1140"/>
        <v>36.711742174334532</v>
      </c>
      <c r="E6145" s="2">
        <f t="shared" si="1141"/>
        <v>18.707433224834197</v>
      </c>
      <c r="F6145" s="2">
        <f t="shared" si="1149"/>
        <v>0</v>
      </c>
      <c r="G6145" s="2">
        <f t="shared" si="1150"/>
        <v>340</v>
      </c>
      <c r="H6145" s="2">
        <f>MIN(Inputs!$B$2, (Inputs!$B$14 - F6145)/Inputs!$B$15)</f>
        <v>170</v>
      </c>
      <c r="I6145" s="2">
        <f>MAX(MIN(Inputs!$B$2, F6145*Inputs!$B$16, Inputs!$B$14*Inputs!$B$4 - G6145), 0)</f>
        <v>0</v>
      </c>
      <c r="J6145" s="2">
        <f>MAX(MIN(Inputs!$B$2, F6145*Inputs!$B$16, (Inputs!$B$14-F6145)/Inputs!$B$15)*Inputs!$B$9, 0)</f>
        <v>0</v>
      </c>
      <c r="K6145" s="2">
        <f>MAX(E6145*Inputs!$B$5 - B6145 - Inputs!$B$8, 0) * H6145</f>
        <v>0</v>
      </c>
      <c r="L6145" s="2">
        <f>IF(B6145 &gt;= D6145*Inputs!$B$10, MAX(B6145 - E6145/Inputs!$B$5 - Inputs!$B$8, 0) * I6145, 0)</f>
        <v>0</v>
      </c>
      <c r="M6145" s="2">
        <f t="shared" si="1142"/>
        <v>0</v>
      </c>
      <c r="N6145" s="3" t="str">
        <f t="shared" si="1143"/>
        <v>Idle</v>
      </c>
      <c r="O6145" s="3" t="str">
        <f t="shared" si="1151"/>
        <v>Idle</v>
      </c>
      <c r="P6145" s="2">
        <f t="shared" si="1144"/>
        <v>0</v>
      </c>
      <c r="Q6145" s="2">
        <f t="shared" si="1145"/>
        <v>0</v>
      </c>
      <c r="R6145" s="2">
        <f t="shared" si="1146"/>
        <v>0</v>
      </c>
      <c r="S6145" s="2">
        <f t="shared" si="1147"/>
        <v>0</v>
      </c>
      <c r="T6145" s="2">
        <f t="shared" si="1148"/>
        <v>0</v>
      </c>
      <c r="U6145" s="2">
        <f>IF(O6145="Reg", R6145 * Inputs!$B$7, 0)</f>
        <v>0</v>
      </c>
      <c r="V6145" s="2">
        <f>MAX(F6145 + P6145*Inputs!$B$15 - (Q6145/Inputs!$B$16) - U6145, 0)</f>
        <v>0</v>
      </c>
    </row>
    <row r="6146" spans="1:22" x14ac:dyDescent="0.3">
      <c r="A6146" s="1">
        <v>46279</v>
      </c>
      <c r="B6146" s="2">
        <v>32.081345507498042</v>
      </c>
      <c r="C6146" s="2">
        <v>13.99758446139024</v>
      </c>
      <c r="D6146" s="2">
        <f t="shared" ref="D6146:D6209" si="1152">AVERAGEIFS(B:B, A:A, "&gt;="&amp;INT(A6146), A:A, "&lt;"&amp;INT(A6146)+1)</f>
        <v>38.780861069340908</v>
      </c>
      <c r="E6146" s="2">
        <f t="shared" ref="E6146:E6209" si="1153">AVERAGE(B6146:B6151)</f>
        <v>10.674040047692415</v>
      </c>
      <c r="F6146" s="2">
        <f t="shared" si="1149"/>
        <v>0</v>
      </c>
      <c r="G6146" s="2">
        <f t="shared" si="1150"/>
        <v>0</v>
      </c>
      <c r="H6146" s="2">
        <f>MIN(Inputs!$B$2, (Inputs!$B$14 - F6146)/Inputs!$B$15)</f>
        <v>170</v>
      </c>
      <c r="I6146" s="2">
        <f>MAX(MIN(Inputs!$B$2, F6146*Inputs!$B$16, Inputs!$B$14*Inputs!$B$4 - G6146), 0)</f>
        <v>0</v>
      </c>
      <c r="J6146" s="2">
        <f>MAX(MIN(Inputs!$B$2, F6146*Inputs!$B$16, (Inputs!$B$14-F6146)/Inputs!$B$15)*Inputs!$B$9, 0)</f>
        <v>0</v>
      </c>
      <c r="K6146" s="2">
        <f>MAX(E6146*Inputs!$B$5 - B6146 - Inputs!$B$8, 0) * H6146</f>
        <v>0</v>
      </c>
      <c r="L6146" s="2">
        <f>IF(B6146 &gt;= D6146*Inputs!$B$10, MAX(B6146 - E6146/Inputs!$B$5 - Inputs!$B$8, 0) * I6146, 0)</f>
        <v>0</v>
      </c>
      <c r="M6146" s="2">
        <f t="shared" ref="M6146:M6209" si="1154">C6146 * J6146</f>
        <v>0</v>
      </c>
      <c r="N6146" s="3" t="str">
        <f t="shared" ref="N6146:N6209" si="1155">IF(MAX(K6146, L6146, M6146)&lt;=0, "Idle", IF(AND(M6146&gt;=K6146, M6146&gt;=L6146), "Reg", IF(L6146&gt;=K6146, "Discharge", "Charge")))</f>
        <v>Idle</v>
      </c>
      <c r="O6146" s="3" t="str">
        <f t="shared" si="1151"/>
        <v>Idle</v>
      </c>
      <c r="P6146" s="2">
        <f t="shared" ref="P6146:P6209" si="1156">IF(O6146="Charge", H6146, 0)</f>
        <v>0</v>
      </c>
      <c r="Q6146" s="2">
        <f t="shared" ref="Q6146:Q6209" si="1157">IF(O6146="Discharge", I6146, 0)</f>
        <v>0</v>
      </c>
      <c r="R6146" s="2">
        <f t="shared" ref="R6146:R6209" si="1158">IF(O6146="Reg", J6146, 0)</f>
        <v>0</v>
      </c>
      <c r="S6146" s="2">
        <f t="shared" ref="S6146:S6209" si="1159">(Q6146 - P6146) * B6146</f>
        <v>0</v>
      </c>
      <c r="T6146" s="2">
        <f t="shared" ref="T6146:T6209" si="1160">R6146 * C6146</f>
        <v>0</v>
      </c>
      <c r="U6146" s="2">
        <f>IF(O6146="Reg", R6146 * Inputs!$B$7, 0)</f>
        <v>0</v>
      </c>
      <c r="V6146" s="2">
        <f>MAX(F6146 + P6146*Inputs!$B$15 - (Q6146/Inputs!$B$16) - U6146, 0)</f>
        <v>0</v>
      </c>
    </row>
    <row r="6147" spans="1:22" x14ac:dyDescent="0.3">
      <c r="A6147" s="1">
        <v>46279.041666666657</v>
      </c>
      <c r="B6147" s="2">
        <v>23.64902157742679</v>
      </c>
      <c r="C6147" s="2">
        <v>4.3313909671738813</v>
      </c>
      <c r="D6147" s="2">
        <f t="shared" si="1152"/>
        <v>38.780861069340908</v>
      </c>
      <c r="E6147" s="2">
        <f t="shared" si="1153"/>
        <v>5.3271491297760738</v>
      </c>
      <c r="F6147" s="2">
        <f t="shared" ref="F6147:F6210" si="1161">V6146</f>
        <v>0</v>
      </c>
      <c r="G6147" s="2">
        <f t="shared" ref="G6147:G6210" si="1162">IF(INT(A6147)=INT(A6146), G6146 + Q6146, 0)</f>
        <v>0</v>
      </c>
      <c r="H6147" s="2">
        <f>MIN(Inputs!$B$2, (Inputs!$B$14 - F6147)/Inputs!$B$15)</f>
        <v>170</v>
      </c>
      <c r="I6147" s="2">
        <f>MAX(MIN(Inputs!$B$2, F6147*Inputs!$B$16, Inputs!$B$14*Inputs!$B$4 - G6147), 0)</f>
        <v>0</v>
      </c>
      <c r="J6147" s="2">
        <f>MAX(MIN(Inputs!$B$2, F6147*Inputs!$B$16, (Inputs!$B$14-F6147)/Inputs!$B$15)*Inputs!$B$9, 0)</f>
        <v>0</v>
      </c>
      <c r="K6147" s="2">
        <f>MAX(E6147*Inputs!$B$5 - B6147 - Inputs!$B$8, 0) * H6147</f>
        <v>0</v>
      </c>
      <c r="L6147" s="2">
        <f>IF(B6147 &gt;= D6147*Inputs!$B$10, MAX(B6147 - E6147/Inputs!$B$5 - Inputs!$B$8, 0) * I6147, 0)</f>
        <v>0</v>
      </c>
      <c r="M6147" s="2">
        <f t="shared" si="1154"/>
        <v>0</v>
      </c>
      <c r="N6147" s="3" t="str">
        <f t="shared" si="1155"/>
        <v>Idle</v>
      </c>
      <c r="O6147" s="3" t="str">
        <f t="shared" si="1151"/>
        <v>Idle</v>
      </c>
      <c r="P6147" s="2">
        <f t="shared" si="1156"/>
        <v>0</v>
      </c>
      <c r="Q6147" s="2">
        <f t="shared" si="1157"/>
        <v>0</v>
      </c>
      <c r="R6147" s="2">
        <f t="shared" si="1158"/>
        <v>0</v>
      </c>
      <c r="S6147" s="2">
        <f t="shared" si="1159"/>
        <v>0</v>
      </c>
      <c r="T6147" s="2">
        <f t="shared" si="1160"/>
        <v>0</v>
      </c>
      <c r="U6147" s="2">
        <f>IF(O6147="Reg", R6147 * Inputs!$B$7, 0)</f>
        <v>0</v>
      </c>
      <c r="V6147" s="2">
        <f>MAX(F6147 + P6147*Inputs!$B$15 - (Q6147/Inputs!$B$16) - U6147, 0)</f>
        <v>0</v>
      </c>
    </row>
    <row r="6148" spans="1:22" x14ac:dyDescent="0.3">
      <c r="A6148" s="1">
        <v>46279.083333333343</v>
      </c>
      <c r="B6148" s="2">
        <v>0.84987995027116625</v>
      </c>
      <c r="C6148" s="2">
        <v>8.3083660013245844</v>
      </c>
      <c r="D6148" s="2">
        <f t="shared" si="1152"/>
        <v>38.780861069340908</v>
      </c>
      <c r="E6148" s="2">
        <f t="shared" si="1153"/>
        <v>1.3856455335382754</v>
      </c>
      <c r="F6148" s="2">
        <f t="shared" si="1161"/>
        <v>0</v>
      </c>
      <c r="G6148" s="2">
        <f t="shared" si="1162"/>
        <v>0</v>
      </c>
      <c r="H6148" s="2">
        <f>MIN(Inputs!$B$2, (Inputs!$B$14 - F6148)/Inputs!$B$15)</f>
        <v>170</v>
      </c>
      <c r="I6148" s="2">
        <f>MAX(MIN(Inputs!$B$2, F6148*Inputs!$B$16, Inputs!$B$14*Inputs!$B$4 - G6148), 0)</f>
        <v>0</v>
      </c>
      <c r="J6148" s="2">
        <f>MAX(MIN(Inputs!$B$2, F6148*Inputs!$B$16, (Inputs!$B$14-F6148)/Inputs!$B$15)*Inputs!$B$9, 0)</f>
        <v>0</v>
      </c>
      <c r="K6148" s="2">
        <f>MAX(E6148*Inputs!$B$5 - B6148 - Inputs!$B$8, 0) * H6148</f>
        <v>0</v>
      </c>
      <c r="L6148" s="2">
        <f>IF(B6148 &gt;= D6148*Inputs!$B$10, MAX(B6148 - E6148/Inputs!$B$5 - Inputs!$B$8, 0) * I6148, 0)</f>
        <v>0</v>
      </c>
      <c r="M6148" s="2">
        <f t="shared" si="1154"/>
        <v>0</v>
      </c>
      <c r="N6148" s="3" t="str">
        <f t="shared" si="1155"/>
        <v>Idle</v>
      </c>
      <c r="O6148" s="3" t="str">
        <f t="shared" ref="O6148:O6211" si="1163">IF(O6147&lt;&gt;O6146, O6147, N6148)</f>
        <v>Idle</v>
      </c>
      <c r="P6148" s="2">
        <f t="shared" si="1156"/>
        <v>0</v>
      </c>
      <c r="Q6148" s="2">
        <f t="shared" si="1157"/>
        <v>0</v>
      </c>
      <c r="R6148" s="2">
        <f t="shared" si="1158"/>
        <v>0</v>
      </c>
      <c r="S6148" s="2">
        <f t="shared" si="1159"/>
        <v>0</v>
      </c>
      <c r="T6148" s="2">
        <f t="shared" si="1160"/>
        <v>0</v>
      </c>
      <c r="U6148" s="2">
        <f>IF(O6148="Reg", R6148 * Inputs!$B$7, 0)</f>
        <v>0</v>
      </c>
      <c r="V6148" s="2">
        <f>MAX(F6148 + P6148*Inputs!$B$15 - (Q6148/Inputs!$B$16) - U6148, 0)</f>
        <v>0</v>
      </c>
    </row>
    <row r="6149" spans="1:22" x14ac:dyDescent="0.3">
      <c r="A6149" s="1">
        <v>46279.125</v>
      </c>
      <c r="B6149" s="2">
        <v>5.45259960623775</v>
      </c>
      <c r="C6149" s="2">
        <v>3.1509798144905239</v>
      </c>
      <c r="D6149" s="2">
        <f t="shared" si="1152"/>
        <v>38.780861069340908</v>
      </c>
      <c r="E6149" s="2">
        <f t="shared" si="1153"/>
        <v>1.2439988751597477</v>
      </c>
      <c r="F6149" s="2">
        <f t="shared" si="1161"/>
        <v>0</v>
      </c>
      <c r="G6149" s="2">
        <f t="shared" si="1162"/>
        <v>0</v>
      </c>
      <c r="H6149" s="2">
        <f>MIN(Inputs!$B$2, (Inputs!$B$14 - F6149)/Inputs!$B$15)</f>
        <v>170</v>
      </c>
      <c r="I6149" s="2">
        <f>MAX(MIN(Inputs!$B$2, F6149*Inputs!$B$16, Inputs!$B$14*Inputs!$B$4 - G6149), 0)</f>
        <v>0</v>
      </c>
      <c r="J6149" s="2">
        <f>MAX(MIN(Inputs!$B$2, F6149*Inputs!$B$16, (Inputs!$B$14-F6149)/Inputs!$B$15)*Inputs!$B$9, 0)</f>
        <v>0</v>
      </c>
      <c r="K6149" s="2">
        <f>MAX(E6149*Inputs!$B$5 - B6149 - Inputs!$B$8, 0) * H6149</f>
        <v>0</v>
      </c>
      <c r="L6149" s="2">
        <f>IF(B6149 &gt;= D6149*Inputs!$B$10, MAX(B6149 - E6149/Inputs!$B$5 - Inputs!$B$8, 0) * I6149, 0)</f>
        <v>0</v>
      </c>
      <c r="M6149" s="2">
        <f t="shared" si="1154"/>
        <v>0</v>
      </c>
      <c r="N6149" s="3" t="str">
        <f t="shared" si="1155"/>
        <v>Idle</v>
      </c>
      <c r="O6149" s="3" t="str">
        <f t="shared" si="1163"/>
        <v>Idle</v>
      </c>
      <c r="P6149" s="2">
        <f t="shared" si="1156"/>
        <v>0</v>
      </c>
      <c r="Q6149" s="2">
        <f t="shared" si="1157"/>
        <v>0</v>
      </c>
      <c r="R6149" s="2">
        <f t="shared" si="1158"/>
        <v>0</v>
      </c>
      <c r="S6149" s="2">
        <f t="shared" si="1159"/>
        <v>0</v>
      </c>
      <c r="T6149" s="2">
        <f t="shared" si="1160"/>
        <v>0</v>
      </c>
      <c r="U6149" s="2">
        <f>IF(O6149="Reg", R6149 * Inputs!$B$7, 0)</f>
        <v>0</v>
      </c>
      <c r="V6149" s="2">
        <f>MAX(F6149 + P6149*Inputs!$B$15 - (Q6149/Inputs!$B$16) - U6149, 0)</f>
        <v>0</v>
      </c>
    </row>
    <row r="6150" spans="1:22" x14ac:dyDescent="0.3">
      <c r="A6150" s="1">
        <v>46279.166666666657</v>
      </c>
      <c r="B6150" s="2">
        <v>2.0113936447207368</v>
      </c>
      <c r="C6150" s="2">
        <v>30.510094776284181</v>
      </c>
      <c r="D6150" s="2">
        <f t="shared" si="1152"/>
        <v>38.780861069340908</v>
      </c>
      <c r="E6150" s="2">
        <f t="shared" si="1153"/>
        <v>1.0343395671209532</v>
      </c>
      <c r="F6150" s="2">
        <f t="shared" si="1161"/>
        <v>0</v>
      </c>
      <c r="G6150" s="2">
        <f t="shared" si="1162"/>
        <v>0</v>
      </c>
      <c r="H6150" s="2">
        <f>MIN(Inputs!$B$2, (Inputs!$B$14 - F6150)/Inputs!$B$15)</f>
        <v>170</v>
      </c>
      <c r="I6150" s="2">
        <f>MAX(MIN(Inputs!$B$2, F6150*Inputs!$B$16, Inputs!$B$14*Inputs!$B$4 - G6150), 0)</f>
        <v>0</v>
      </c>
      <c r="J6150" s="2">
        <f>MAX(MIN(Inputs!$B$2, F6150*Inputs!$B$16, (Inputs!$B$14-F6150)/Inputs!$B$15)*Inputs!$B$9, 0)</f>
        <v>0</v>
      </c>
      <c r="K6150" s="2">
        <f>MAX(E6150*Inputs!$B$5 - B6150 - Inputs!$B$8, 0) * H6150</f>
        <v>0</v>
      </c>
      <c r="L6150" s="2">
        <f>IF(B6150 &gt;= D6150*Inputs!$B$10, MAX(B6150 - E6150/Inputs!$B$5 - Inputs!$B$8, 0) * I6150, 0)</f>
        <v>0</v>
      </c>
      <c r="M6150" s="2">
        <f t="shared" si="1154"/>
        <v>0</v>
      </c>
      <c r="N6150" s="3" t="str">
        <f t="shared" si="1155"/>
        <v>Idle</v>
      </c>
      <c r="O6150" s="3" t="str">
        <f t="shared" si="1163"/>
        <v>Idle</v>
      </c>
      <c r="P6150" s="2">
        <f t="shared" si="1156"/>
        <v>0</v>
      </c>
      <c r="Q6150" s="2">
        <f t="shared" si="1157"/>
        <v>0</v>
      </c>
      <c r="R6150" s="2">
        <f t="shared" si="1158"/>
        <v>0</v>
      </c>
      <c r="S6150" s="2">
        <f t="shared" si="1159"/>
        <v>0</v>
      </c>
      <c r="T6150" s="2">
        <f t="shared" si="1160"/>
        <v>0</v>
      </c>
      <c r="U6150" s="2">
        <f>IF(O6150="Reg", R6150 * Inputs!$B$7, 0)</f>
        <v>0</v>
      </c>
      <c r="V6150" s="2">
        <f>MAX(F6150 + P6150*Inputs!$B$15 - (Q6150/Inputs!$B$16) - U6150, 0)</f>
        <v>0</v>
      </c>
    </row>
    <row r="6151" spans="1:22" x14ac:dyDescent="0.3">
      <c r="A6151" s="1">
        <v>46279.208333333343</v>
      </c>
      <c r="B6151" s="2">
        <v>0</v>
      </c>
      <c r="C6151" s="2">
        <v>7.4697525474168431</v>
      </c>
      <c r="D6151" s="2">
        <f t="shared" si="1152"/>
        <v>38.780861069340908</v>
      </c>
      <c r="E6151" s="2">
        <f t="shared" si="1153"/>
        <v>3.6628583308728704</v>
      </c>
      <c r="F6151" s="2">
        <f t="shared" si="1161"/>
        <v>0</v>
      </c>
      <c r="G6151" s="2">
        <f t="shared" si="1162"/>
        <v>0</v>
      </c>
      <c r="H6151" s="2">
        <f>MIN(Inputs!$B$2, (Inputs!$B$14 - F6151)/Inputs!$B$15)</f>
        <v>170</v>
      </c>
      <c r="I6151" s="2">
        <f>MAX(MIN(Inputs!$B$2, F6151*Inputs!$B$16, Inputs!$B$14*Inputs!$B$4 - G6151), 0)</f>
        <v>0</v>
      </c>
      <c r="J6151" s="2">
        <f>MAX(MIN(Inputs!$B$2, F6151*Inputs!$B$16, (Inputs!$B$14-F6151)/Inputs!$B$15)*Inputs!$B$9, 0)</f>
        <v>0</v>
      </c>
      <c r="K6151" s="2">
        <f>MAX(E6151*Inputs!$B$5 - B6151 - Inputs!$B$8, 0) * H6151</f>
        <v>0</v>
      </c>
      <c r="L6151" s="2">
        <f>IF(B6151 &gt;= D6151*Inputs!$B$10, MAX(B6151 - E6151/Inputs!$B$5 - Inputs!$B$8, 0) * I6151, 0)</f>
        <v>0</v>
      </c>
      <c r="M6151" s="2">
        <f t="shared" si="1154"/>
        <v>0</v>
      </c>
      <c r="N6151" s="3" t="str">
        <f t="shared" si="1155"/>
        <v>Idle</v>
      </c>
      <c r="O6151" s="3" t="str">
        <f t="shared" si="1163"/>
        <v>Idle</v>
      </c>
      <c r="P6151" s="2">
        <f t="shared" si="1156"/>
        <v>0</v>
      </c>
      <c r="Q6151" s="2">
        <f t="shared" si="1157"/>
        <v>0</v>
      </c>
      <c r="R6151" s="2">
        <f t="shared" si="1158"/>
        <v>0</v>
      </c>
      <c r="S6151" s="2">
        <f t="shared" si="1159"/>
        <v>0</v>
      </c>
      <c r="T6151" s="2">
        <f t="shared" si="1160"/>
        <v>0</v>
      </c>
      <c r="U6151" s="2">
        <f>IF(O6151="Reg", R6151 * Inputs!$B$7, 0)</f>
        <v>0</v>
      </c>
      <c r="V6151" s="2">
        <f>MAX(F6151 + P6151*Inputs!$B$15 - (Q6151/Inputs!$B$16) - U6151, 0)</f>
        <v>0</v>
      </c>
    </row>
    <row r="6152" spans="1:22" x14ac:dyDescent="0.3">
      <c r="A6152" s="1">
        <v>46279.25</v>
      </c>
      <c r="B6152" s="2">
        <v>0</v>
      </c>
      <c r="C6152" s="2">
        <v>4.2300504832899071</v>
      </c>
      <c r="D6152" s="2">
        <f t="shared" si="1152"/>
        <v>38.780861069340908</v>
      </c>
      <c r="E6152" s="2">
        <f t="shared" si="1153"/>
        <v>6.2340188704801749</v>
      </c>
      <c r="F6152" s="2">
        <f t="shared" si="1161"/>
        <v>0</v>
      </c>
      <c r="G6152" s="2">
        <f t="shared" si="1162"/>
        <v>0</v>
      </c>
      <c r="H6152" s="2">
        <f>MIN(Inputs!$B$2, (Inputs!$B$14 - F6152)/Inputs!$B$15)</f>
        <v>170</v>
      </c>
      <c r="I6152" s="2">
        <f>MAX(MIN(Inputs!$B$2, F6152*Inputs!$B$16, Inputs!$B$14*Inputs!$B$4 - G6152), 0)</f>
        <v>0</v>
      </c>
      <c r="J6152" s="2">
        <f>MAX(MIN(Inputs!$B$2, F6152*Inputs!$B$16, (Inputs!$B$14-F6152)/Inputs!$B$15)*Inputs!$B$9, 0)</f>
        <v>0</v>
      </c>
      <c r="K6152" s="2">
        <f>MAX(E6152*Inputs!$B$5 - B6152 - Inputs!$B$8, 0) * H6152</f>
        <v>0</v>
      </c>
      <c r="L6152" s="2">
        <f>IF(B6152 &gt;= D6152*Inputs!$B$10, MAX(B6152 - E6152/Inputs!$B$5 - Inputs!$B$8, 0) * I6152, 0)</f>
        <v>0</v>
      </c>
      <c r="M6152" s="2">
        <f t="shared" si="1154"/>
        <v>0</v>
      </c>
      <c r="N6152" s="3" t="str">
        <f t="shared" si="1155"/>
        <v>Idle</v>
      </c>
      <c r="O6152" s="3" t="str">
        <f t="shared" si="1163"/>
        <v>Idle</v>
      </c>
      <c r="P6152" s="2">
        <f t="shared" si="1156"/>
        <v>0</v>
      </c>
      <c r="Q6152" s="2">
        <f t="shared" si="1157"/>
        <v>0</v>
      </c>
      <c r="R6152" s="2">
        <f t="shared" si="1158"/>
        <v>0</v>
      </c>
      <c r="S6152" s="2">
        <f t="shared" si="1159"/>
        <v>0</v>
      </c>
      <c r="T6152" s="2">
        <f t="shared" si="1160"/>
        <v>0</v>
      </c>
      <c r="U6152" s="2">
        <f>IF(O6152="Reg", R6152 * Inputs!$B$7, 0)</f>
        <v>0</v>
      </c>
      <c r="V6152" s="2">
        <f>MAX(F6152 + P6152*Inputs!$B$15 - (Q6152/Inputs!$B$16) - U6152, 0)</f>
        <v>0</v>
      </c>
    </row>
    <row r="6153" spans="1:22" x14ac:dyDescent="0.3">
      <c r="A6153" s="1">
        <v>46279.291666666657</v>
      </c>
      <c r="B6153" s="2">
        <v>0</v>
      </c>
      <c r="C6153" s="2">
        <v>56.739867303010641</v>
      </c>
      <c r="D6153" s="2">
        <f t="shared" si="1152"/>
        <v>38.780861069340908</v>
      </c>
      <c r="E6153" s="2">
        <f t="shared" si="1153"/>
        <v>11.634734646537979</v>
      </c>
      <c r="F6153" s="2">
        <f t="shared" si="1161"/>
        <v>0</v>
      </c>
      <c r="G6153" s="2">
        <f t="shared" si="1162"/>
        <v>0</v>
      </c>
      <c r="H6153" s="2">
        <f>MIN(Inputs!$B$2, (Inputs!$B$14 - F6153)/Inputs!$B$15)</f>
        <v>170</v>
      </c>
      <c r="I6153" s="2">
        <f>MAX(MIN(Inputs!$B$2, F6153*Inputs!$B$16, Inputs!$B$14*Inputs!$B$4 - G6153), 0)</f>
        <v>0</v>
      </c>
      <c r="J6153" s="2">
        <f>MAX(MIN(Inputs!$B$2, F6153*Inputs!$B$16, (Inputs!$B$14-F6153)/Inputs!$B$15)*Inputs!$B$9, 0)</f>
        <v>0</v>
      </c>
      <c r="K6153" s="2">
        <f>MAX(E6153*Inputs!$B$5 - B6153 - Inputs!$B$8, 0) * H6153</f>
        <v>0</v>
      </c>
      <c r="L6153" s="2">
        <f>IF(B6153 &gt;= D6153*Inputs!$B$10, MAX(B6153 - E6153/Inputs!$B$5 - Inputs!$B$8, 0) * I6153, 0)</f>
        <v>0</v>
      </c>
      <c r="M6153" s="2">
        <f t="shared" si="1154"/>
        <v>0</v>
      </c>
      <c r="N6153" s="3" t="str">
        <f t="shared" si="1155"/>
        <v>Idle</v>
      </c>
      <c r="O6153" s="3" t="str">
        <f t="shared" si="1163"/>
        <v>Idle</v>
      </c>
      <c r="P6153" s="2">
        <f t="shared" si="1156"/>
        <v>0</v>
      </c>
      <c r="Q6153" s="2">
        <f t="shared" si="1157"/>
        <v>0</v>
      </c>
      <c r="R6153" s="2">
        <f t="shared" si="1158"/>
        <v>0</v>
      </c>
      <c r="S6153" s="2">
        <f t="shared" si="1159"/>
        <v>0</v>
      </c>
      <c r="T6153" s="2">
        <f t="shared" si="1160"/>
        <v>0</v>
      </c>
      <c r="U6153" s="2">
        <f>IF(O6153="Reg", R6153 * Inputs!$B$7, 0)</f>
        <v>0</v>
      </c>
      <c r="V6153" s="2">
        <f>MAX(F6153 + P6153*Inputs!$B$15 - (Q6153/Inputs!$B$16) - U6153, 0)</f>
        <v>0</v>
      </c>
    </row>
    <row r="6154" spans="1:22" x14ac:dyDescent="0.3">
      <c r="A6154" s="1">
        <v>46279.333333333343</v>
      </c>
      <c r="B6154" s="2">
        <v>0</v>
      </c>
      <c r="C6154" s="2">
        <v>5.8656734037127567</v>
      </c>
      <c r="D6154" s="2">
        <f t="shared" si="1152"/>
        <v>38.780861069340908</v>
      </c>
      <c r="E6154" s="2">
        <f t="shared" si="1153"/>
        <v>45.454704749654674</v>
      </c>
      <c r="F6154" s="2">
        <f t="shared" si="1161"/>
        <v>0</v>
      </c>
      <c r="G6154" s="2">
        <f t="shared" si="1162"/>
        <v>0</v>
      </c>
      <c r="H6154" s="2">
        <f>MIN(Inputs!$B$2, (Inputs!$B$14 - F6154)/Inputs!$B$15)</f>
        <v>170</v>
      </c>
      <c r="I6154" s="2">
        <f>MAX(MIN(Inputs!$B$2, F6154*Inputs!$B$16, Inputs!$B$14*Inputs!$B$4 - G6154), 0)</f>
        <v>0</v>
      </c>
      <c r="J6154" s="2">
        <f>MAX(MIN(Inputs!$B$2, F6154*Inputs!$B$16, (Inputs!$B$14-F6154)/Inputs!$B$15)*Inputs!$B$9, 0)</f>
        <v>0</v>
      </c>
      <c r="K6154" s="2">
        <f>MAX(E6154*Inputs!$B$5 - B6154 - Inputs!$B$8, 0) * H6154</f>
        <v>3400.023830548339</v>
      </c>
      <c r="L6154" s="2">
        <f>IF(B6154 &gt;= D6154*Inputs!$B$10, MAX(B6154 - E6154/Inputs!$B$5 - Inputs!$B$8, 0) * I6154, 0)</f>
        <v>0</v>
      </c>
      <c r="M6154" s="2">
        <f t="shared" si="1154"/>
        <v>0</v>
      </c>
      <c r="N6154" s="3" t="str">
        <f t="shared" si="1155"/>
        <v>Charge</v>
      </c>
      <c r="O6154" s="3" t="str">
        <f t="shared" si="1163"/>
        <v>Charge</v>
      </c>
      <c r="P6154" s="2">
        <f t="shared" si="1156"/>
        <v>170</v>
      </c>
      <c r="Q6154" s="2">
        <f t="shared" si="1157"/>
        <v>0</v>
      </c>
      <c r="R6154" s="2">
        <f t="shared" si="1158"/>
        <v>0</v>
      </c>
      <c r="S6154" s="2">
        <f t="shared" si="1159"/>
        <v>0</v>
      </c>
      <c r="T6154" s="2">
        <f t="shared" si="1160"/>
        <v>0</v>
      </c>
      <c r="U6154" s="2">
        <f>IF(O6154="Reg", R6154 * Inputs!$B$7, 0)</f>
        <v>0</v>
      </c>
      <c r="V6154" s="2">
        <f>MAX(F6154 + P6154*Inputs!$B$15 - (Q6154/Inputs!$B$16) - U6154, 0)</f>
        <v>170</v>
      </c>
    </row>
    <row r="6155" spans="1:22" x14ac:dyDescent="0.3">
      <c r="A6155" s="1">
        <v>46279.375</v>
      </c>
      <c r="B6155" s="2">
        <v>4.1946437580049833</v>
      </c>
      <c r="C6155" s="2">
        <v>8.9470942451101809</v>
      </c>
      <c r="D6155" s="2">
        <f t="shared" si="1152"/>
        <v>38.780861069340908</v>
      </c>
      <c r="E6155" s="2">
        <f t="shared" si="1153"/>
        <v>53.677461039322601</v>
      </c>
      <c r="F6155" s="2">
        <f t="shared" si="1161"/>
        <v>170</v>
      </c>
      <c r="G6155" s="2">
        <f t="shared" si="1162"/>
        <v>0</v>
      </c>
      <c r="H6155" s="2">
        <f>MIN(Inputs!$B$2, (Inputs!$B$14 - F6155)/Inputs!$B$15)</f>
        <v>170</v>
      </c>
      <c r="I6155" s="2">
        <f>MAX(MIN(Inputs!$B$2, F6155*Inputs!$B$16, Inputs!$B$14*Inputs!$B$4 - G6155), 0)</f>
        <v>170</v>
      </c>
      <c r="J6155" s="2">
        <f>MAX(MIN(Inputs!$B$2, F6155*Inputs!$B$16, (Inputs!$B$14-F6155)/Inputs!$B$15)*Inputs!$B$9, 0)</f>
        <v>136</v>
      </c>
      <c r="K6155" s="2">
        <f>MAX(E6155*Inputs!$B$5 - B6155 - Inputs!$B$8, 0) * H6155</f>
        <v>3917.0587326218142</v>
      </c>
      <c r="L6155" s="2">
        <f>IF(B6155 &gt;= D6155*Inputs!$B$10, MAX(B6155 - E6155/Inputs!$B$5 - Inputs!$B$8, 0) * I6155, 0)</f>
        <v>0</v>
      </c>
      <c r="M6155" s="2">
        <f t="shared" si="1154"/>
        <v>1216.8048173349846</v>
      </c>
      <c r="N6155" s="3" t="str">
        <f t="shared" si="1155"/>
        <v>Charge</v>
      </c>
      <c r="O6155" s="3" t="str">
        <f t="shared" si="1163"/>
        <v>Charge</v>
      </c>
      <c r="P6155" s="2">
        <f t="shared" si="1156"/>
        <v>170</v>
      </c>
      <c r="Q6155" s="2">
        <f t="shared" si="1157"/>
        <v>0</v>
      </c>
      <c r="R6155" s="2">
        <f t="shared" si="1158"/>
        <v>0</v>
      </c>
      <c r="S6155" s="2">
        <f t="shared" si="1159"/>
        <v>-713.08943886084717</v>
      </c>
      <c r="T6155" s="2">
        <f t="shared" si="1160"/>
        <v>0</v>
      </c>
      <c r="U6155" s="2">
        <f>IF(O6155="Reg", R6155 * Inputs!$B$7, 0)</f>
        <v>0</v>
      </c>
      <c r="V6155" s="2">
        <f>MAX(F6155 + P6155*Inputs!$B$15 - (Q6155/Inputs!$B$16) - U6155, 0)</f>
        <v>340</v>
      </c>
    </row>
    <row r="6156" spans="1:22" x14ac:dyDescent="0.3">
      <c r="A6156" s="1">
        <v>46279.416666666657</v>
      </c>
      <c r="B6156" s="2">
        <v>17.78250622723224</v>
      </c>
      <c r="C6156" s="2">
        <v>5.0568391212351074</v>
      </c>
      <c r="D6156" s="2">
        <f t="shared" si="1152"/>
        <v>38.780861069340908</v>
      </c>
      <c r="E6156" s="2">
        <f t="shared" si="1153"/>
        <v>63.669094071538098</v>
      </c>
      <c r="F6156" s="2">
        <f t="shared" si="1161"/>
        <v>340</v>
      </c>
      <c r="G6156" s="2">
        <f t="shared" si="1162"/>
        <v>0</v>
      </c>
      <c r="H6156" s="2">
        <f>MIN(Inputs!$B$2, (Inputs!$B$14 - F6156)/Inputs!$B$15)</f>
        <v>0</v>
      </c>
      <c r="I6156" s="2">
        <f>MAX(MIN(Inputs!$B$2, F6156*Inputs!$B$16, Inputs!$B$14*Inputs!$B$4 - G6156), 0)</f>
        <v>170</v>
      </c>
      <c r="J6156" s="2">
        <f>MAX(MIN(Inputs!$B$2, F6156*Inputs!$B$16, (Inputs!$B$14-F6156)/Inputs!$B$15)*Inputs!$B$9, 0)</f>
        <v>0</v>
      </c>
      <c r="K6156" s="2">
        <f>MAX(E6156*Inputs!$B$5 - B6156 - Inputs!$B$8, 0) * H6156</f>
        <v>0</v>
      </c>
      <c r="L6156" s="2">
        <f>IF(B6156 &gt;= D6156*Inputs!$B$10, MAX(B6156 - E6156/Inputs!$B$5 - Inputs!$B$8, 0) * I6156, 0)</f>
        <v>0</v>
      </c>
      <c r="M6156" s="2">
        <f t="shared" si="1154"/>
        <v>0</v>
      </c>
      <c r="N6156" s="3" t="str">
        <f t="shared" si="1155"/>
        <v>Idle</v>
      </c>
      <c r="O6156" s="3" t="str">
        <f t="shared" si="1163"/>
        <v>Idle</v>
      </c>
      <c r="P6156" s="2">
        <f t="shared" si="1156"/>
        <v>0</v>
      </c>
      <c r="Q6156" s="2">
        <f t="shared" si="1157"/>
        <v>0</v>
      </c>
      <c r="R6156" s="2">
        <f t="shared" si="1158"/>
        <v>0</v>
      </c>
      <c r="S6156" s="2">
        <f t="shared" si="1159"/>
        <v>0</v>
      </c>
      <c r="T6156" s="2">
        <f t="shared" si="1160"/>
        <v>0</v>
      </c>
      <c r="U6156" s="2">
        <f>IF(O6156="Reg", R6156 * Inputs!$B$7, 0)</f>
        <v>0</v>
      </c>
      <c r="V6156" s="2">
        <f>MAX(F6156 + P6156*Inputs!$B$15 - (Q6156/Inputs!$B$16) - U6156, 0)</f>
        <v>340</v>
      </c>
    </row>
    <row r="6157" spans="1:22" x14ac:dyDescent="0.3">
      <c r="A6157" s="1">
        <v>46279.458333333343</v>
      </c>
      <c r="B6157" s="2">
        <v>15.426963237643831</v>
      </c>
      <c r="C6157" s="2">
        <v>3.908133129006953</v>
      </c>
      <c r="D6157" s="2">
        <f t="shared" si="1152"/>
        <v>38.780861069340908</v>
      </c>
      <c r="E6157" s="2">
        <f t="shared" si="1153"/>
        <v>70.754279316997312</v>
      </c>
      <c r="F6157" s="2">
        <f t="shared" si="1161"/>
        <v>340</v>
      </c>
      <c r="G6157" s="2">
        <f t="shared" si="1162"/>
        <v>0</v>
      </c>
      <c r="H6157" s="2">
        <f>MIN(Inputs!$B$2, (Inputs!$B$14 - F6157)/Inputs!$B$15)</f>
        <v>0</v>
      </c>
      <c r="I6157" s="2">
        <f>MAX(MIN(Inputs!$B$2, F6157*Inputs!$B$16, Inputs!$B$14*Inputs!$B$4 - G6157), 0)</f>
        <v>170</v>
      </c>
      <c r="J6157" s="2">
        <f>MAX(MIN(Inputs!$B$2, F6157*Inputs!$B$16, (Inputs!$B$14-F6157)/Inputs!$B$15)*Inputs!$B$9, 0)</f>
        <v>0</v>
      </c>
      <c r="K6157" s="2">
        <f>MAX(E6157*Inputs!$B$5 - B6157 - Inputs!$B$8, 0) * H6157</f>
        <v>0</v>
      </c>
      <c r="L6157" s="2">
        <f>IF(B6157 &gt;= D6157*Inputs!$B$10, MAX(B6157 - E6157/Inputs!$B$5 - Inputs!$B$8, 0) * I6157, 0)</f>
        <v>0</v>
      </c>
      <c r="M6157" s="2">
        <f t="shared" si="1154"/>
        <v>0</v>
      </c>
      <c r="N6157" s="3" t="str">
        <f t="shared" si="1155"/>
        <v>Idle</v>
      </c>
      <c r="O6157" s="3" t="str">
        <f t="shared" si="1163"/>
        <v>Idle</v>
      </c>
      <c r="P6157" s="2">
        <f t="shared" si="1156"/>
        <v>0</v>
      </c>
      <c r="Q6157" s="2">
        <f t="shared" si="1157"/>
        <v>0</v>
      </c>
      <c r="R6157" s="2">
        <f t="shared" si="1158"/>
        <v>0</v>
      </c>
      <c r="S6157" s="2">
        <f t="shared" si="1159"/>
        <v>0</v>
      </c>
      <c r="T6157" s="2">
        <f t="shared" si="1160"/>
        <v>0</v>
      </c>
      <c r="U6157" s="2">
        <f>IF(O6157="Reg", R6157 * Inputs!$B$7, 0)</f>
        <v>0</v>
      </c>
      <c r="V6157" s="2">
        <f>MAX(F6157 + P6157*Inputs!$B$15 - (Q6157/Inputs!$B$16) - U6157, 0)</f>
        <v>340</v>
      </c>
    </row>
    <row r="6158" spans="1:22" x14ac:dyDescent="0.3">
      <c r="A6158" s="1">
        <v>46279.5</v>
      </c>
      <c r="B6158" s="2">
        <v>32.404294656346813</v>
      </c>
      <c r="C6158" s="2">
        <v>6.1743783778714727</v>
      </c>
      <c r="D6158" s="2">
        <f t="shared" si="1152"/>
        <v>38.780861069340908</v>
      </c>
      <c r="E6158" s="2">
        <f t="shared" si="1153"/>
        <v>79.483732688292278</v>
      </c>
      <c r="F6158" s="2">
        <f t="shared" si="1161"/>
        <v>340</v>
      </c>
      <c r="G6158" s="2">
        <f t="shared" si="1162"/>
        <v>0</v>
      </c>
      <c r="H6158" s="2">
        <f>MIN(Inputs!$B$2, (Inputs!$B$14 - F6158)/Inputs!$B$15)</f>
        <v>0</v>
      </c>
      <c r="I6158" s="2">
        <f>MAX(MIN(Inputs!$B$2, F6158*Inputs!$B$16, Inputs!$B$14*Inputs!$B$4 - G6158), 0)</f>
        <v>170</v>
      </c>
      <c r="J6158" s="2">
        <f>MAX(MIN(Inputs!$B$2, F6158*Inputs!$B$16, (Inputs!$B$14-F6158)/Inputs!$B$15)*Inputs!$B$9, 0)</f>
        <v>0</v>
      </c>
      <c r="K6158" s="2">
        <f>MAX(E6158*Inputs!$B$5 - B6158 - Inputs!$B$8, 0) * H6158</f>
        <v>0</v>
      </c>
      <c r="L6158" s="2">
        <f>IF(B6158 &gt;= D6158*Inputs!$B$10, MAX(B6158 - E6158/Inputs!$B$5 - Inputs!$B$8, 0) * I6158, 0)</f>
        <v>0</v>
      </c>
      <c r="M6158" s="2">
        <f t="shared" si="1154"/>
        <v>0</v>
      </c>
      <c r="N6158" s="3" t="str">
        <f t="shared" si="1155"/>
        <v>Idle</v>
      </c>
      <c r="O6158" s="3" t="str">
        <f t="shared" si="1163"/>
        <v>Idle</v>
      </c>
      <c r="P6158" s="2">
        <f t="shared" si="1156"/>
        <v>0</v>
      </c>
      <c r="Q6158" s="2">
        <f t="shared" si="1157"/>
        <v>0</v>
      </c>
      <c r="R6158" s="2">
        <f t="shared" si="1158"/>
        <v>0</v>
      </c>
      <c r="S6158" s="2">
        <f t="shared" si="1159"/>
        <v>0</v>
      </c>
      <c r="T6158" s="2">
        <f t="shared" si="1160"/>
        <v>0</v>
      </c>
      <c r="U6158" s="2">
        <f>IF(O6158="Reg", R6158 * Inputs!$B$7, 0)</f>
        <v>0</v>
      </c>
      <c r="V6158" s="2">
        <f>MAX(F6158 + P6158*Inputs!$B$15 - (Q6158/Inputs!$B$16) - U6158, 0)</f>
        <v>340</v>
      </c>
    </row>
    <row r="6159" spans="1:22" x14ac:dyDescent="0.3">
      <c r="A6159" s="1">
        <v>46279.541666666657</v>
      </c>
      <c r="B6159" s="2">
        <v>202.91982061870019</v>
      </c>
      <c r="C6159" s="2">
        <v>38.853418629376058</v>
      </c>
      <c r="D6159" s="2">
        <f t="shared" si="1152"/>
        <v>38.780861069340908</v>
      </c>
      <c r="E6159" s="2">
        <f t="shared" si="1153"/>
        <v>86.086373592500365</v>
      </c>
      <c r="F6159" s="2">
        <f t="shared" si="1161"/>
        <v>340</v>
      </c>
      <c r="G6159" s="2">
        <f t="shared" si="1162"/>
        <v>0</v>
      </c>
      <c r="H6159" s="2">
        <f>MIN(Inputs!$B$2, (Inputs!$B$14 - F6159)/Inputs!$B$15)</f>
        <v>0</v>
      </c>
      <c r="I6159" s="2">
        <f>MAX(MIN(Inputs!$B$2, F6159*Inputs!$B$16, Inputs!$B$14*Inputs!$B$4 - G6159), 0)</f>
        <v>170</v>
      </c>
      <c r="J6159" s="2">
        <f>MAX(MIN(Inputs!$B$2, F6159*Inputs!$B$16, (Inputs!$B$14-F6159)/Inputs!$B$15)*Inputs!$B$9, 0)</f>
        <v>0</v>
      </c>
      <c r="K6159" s="2">
        <f>MAX(E6159*Inputs!$B$5 - B6159 - Inputs!$B$8, 0) * H6159</f>
        <v>0</v>
      </c>
      <c r="L6159" s="2">
        <f>IF(B6159 &gt;= D6159*Inputs!$B$10, MAX(B6159 - E6159/Inputs!$B$5 - Inputs!$B$8, 0) * I6159, 0)</f>
        <v>14466.047333900553</v>
      </c>
      <c r="M6159" s="2">
        <f t="shared" si="1154"/>
        <v>0</v>
      </c>
      <c r="N6159" s="3" t="str">
        <f t="shared" si="1155"/>
        <v>Discharge</v>
      </c>
      <c r="O6159" s="3" t="str">
        <f t="shared" si="1163"/>
        <v>Discharge</v>
      </c>
      <c r="P6159" s="2">
        <f t="shared" si="1156"/>
        <v>0</v>
      </c>
      <c r="Q6159" s="2">
        <f t="shared" si="1157"/>
        <v>170</v>
      </c>
      <c r="R6159" s="2">
        <f t="shared" si="1158"/>
        <v>0</v>
      </c>
      <c r="S6159" s="2">
        <f t="shared" si="1159"/>
        <v>34496.369505179035</v>
      </c>
      <c r="T6159" s="2">
        <f t="shared" si="1160"/>
        <v>0</v>
      </c>
      <c r="U6159" s="2">
        <f>IF(O6159="Reg", R6159 * Inputs!$B$7, 0)</f>
        <v>0</v>
      </c>
      <c r="V6159" s="2">
        <f>MAX(F6159 + P6159*Inputs!$B$15 - (Q6159/Inputs!$B$16) - U6159, 0)</f>
        <v>170</v>
      </c>
    </row>
    <row r="6160" spans="1:22" x14ac:dyDescent="0.3">
      <c r="A6160" s="1">
        <v>46279.583333333343</v>
      </c>
      <c r="B6160" s="2">
        <v>49.336537738007593</v>
      </c>
      <c r="C6160" s="2">
        <v>9.3748763565696862</v>
      </c>
      <c r="D6160" s="2">
        <f t="shared" si="1152"/>
        <v>38.780861069340908</v>
      </c>
      <c r="E6160" s="2">
        <f t="shared" si="1153"/>
        <v>62.812739240303451</v>
      </c>
      <c r="F6160" s="2">
        <f t="shared" si="1161"/>
        <v>170</v>
      </c>
      <c r="G6160" s="2">
        <f t="shared" si="1162"/>
        <v>170</v>
      </c>
      <c r="H6160" s="2">
        <f>MIN(Inputs!$B$2, (Inputs!$B$14 - F6160)/Inputs!$B$15)</f>
        <v>170</v>
      </c>
      <c r="I6160" s="2">
        <f>MAX(MIN(Inputs!$B$2, F6160*Inputs!$B$16, Inputs!$B$14*Inputs!$B$4 - G6160), 0)</f>
        <v>170</v>
      </c>
      <c r="J6160" s="2">
        <f>MAX(MIN(Inputs!$B$2, F6160*Inputs!$B$16, (Inputs!$B$14-F6160)/Inputs!$B$15)*Inputs!$B$9, 0)</f>
        <v>136</v>
      </c>
      <c r="K6160" s="2">
        <f>MAX(E6160*Inputs!$B$5 - B6160 - Inputs!$B$8, 0) * H6160</f>
        <v>0</v>
      </c>
      <c r="L6160" s="2">
        <f>IF(B6160 &gt;= D6160*Inputs!$B$10, MAX(B6160 - E6160/Inputs!$B$5 - Inputs!$B$8, 0) * I6160, 0)</f>
        <v>0</v>
      </c>
      <c r="M6160" s="2">
        <f t="shared" si="1154"/>
        <v>1274.9831844934774</v>
      </c>
      <c r="N6160" s="3" t="str">
        <f t="shared" si="1155"/>
        <v>Reg</v>
      </c>
      <c r="O6160" s="3" t="str">
        <f t="shared" si="1163"/>
        <v>Discharge</v>
      </c>
      <c r="P6160" s="2">
        <f t="shared" si="1156"/>
        <v>0</v>
      </c>
      <c r="Q6160" s="2">
        <f t="shared" si="1157"/>
        <v>170</v>
      </c>
      <c r="R6160" s="2">
        <f t="shared" si="1158"/>
        <v>0</v>
      </c>
      <c r="S6160" s="2">
        <f t="shared" si="1159"/>
        <v>8387.21141546129</v>
      </c>
      <c r="T6160" s="2">
        <f t="shared" si="1160"/>
        <v>0</v>
      </c>
      <c r="U6160" s="2">
        <f>IF(O6160="Reg", R6160 * Inputs!$B$7, 0)</f>
        <v>0</v>
      </c>
      <c r="V6160" s="2">
        <f>MAX(F6160 + P6160*Inputs!$B$15 - (Q6160/Inputs!$B$16) - U6160, 0)</f>
        <v>0</v>
      </c>
    </row>
    <row r="6161" spans="1:22" x14ac:dyDescent="0.3">
      <c r="A6161" s="1">
        <v>46279.625</v>
      </c>
      <c r="B6161" s="2">
        <v>64.144441951297964</v>
      </c>
      <c r="C6161" s="2">
        <v>14.19308471241702</v>
      </c>
      <c r="D6161" s="2">
        <f t="shared" si="1152"/>
        <v>38.780861069340908</v>
      </c>
      <c r="E6161" s="2">
        <f t="shared" si="1153"/>
        <v>66.00596039338177</v>
      </c>
      <c r="F6161" s="2">
        <f t="shared" si="1161"/>
        <v>0</v>
      </c>
      <c r="G6161" s="2">
        <f t="shared" si="1162"/>
        <v>340</v>
      </c>
      <c r="H6161" s="2">
        <f>MIN(Inputs!$B$2, (Inputs!$B$14 - F6161)/Inputs!$B$15)</f>
        <v>170</v>
      </c>
      <c r="I6161" s="2">
        <f>MAX(MIN(Inputs!$B$2, F6161*Inputs!$B$16, Inputs!$B$14*Inputs!$B$4 - G6161), 0)</f>
        <v>0</v>
      </c>
      <c r="J6161" s="2">
        <f>MAX(MIN(Inputs!$B$2, F6161*Inputs!$B$16, (Inputs!$B$14-F6161)/Inputs!$B$15)*Inputs!$B$9, 0)</f>
        <v>0</v>
      </c>
      <c r="K6161" s="2">
        <f>MAX(E6161*Inputs!$B$5 - B6161 - Inputs!$B$8, 0) * H6161</f>
        <v>0</v>
      </c>
      <c r="L6161" s="2">
        <f>IF(B6161 &gt;= D6161*Inputs!$B$10, MAX(B6161 - E6161/Inputs!$B$5 - Inputs!$B$8, 0) * I6161, 0)</f>
        <v>0</v>
      </c>
      <c r="M6161" s="2">
        <f t="shared" si="1154"/>
        <v>0</v>
      </c>
      <c r="N6161" s="3" t="str">
        <f t="shared" si="1155"/>
        <v>Idle</v>
      </c>
      <c r="O6161" s="3" t="str">
        <f t="shared" si="1163"/>
        <v>Idle</v>
      </c>
      <c r="P6161" s="2">
        <f t="shared" si="1156"/>
        <v>0</v>
      </c>
      <c r="Q6161" s="2">
        <f t="shared" si="1157"/>
        <v>0</v>
      </c>
      <c r="R6161" s="2">
        <f t="shared" si="1158"/>
        <v>0</v>
      </c>
      <c r="S6161" s="2">
        <f t="shared" si="1159"/>
        <v>0</v>
      </c>
      <c r="T6161" s="2">
        <f t="shared" si="1160"/>
        <v>0</v>
      </c>
      <c r="U6161" s="2">
        <f>IF(O6161="Reg", R6161 * Inputs!$B$7, 0)</f>
        <v>0</v>
      </c>
      <c r="V6161" s="2">
        <f>MAX(F6161 + P6161*Inputs!$B$15 - (Q6161/Inputs!$B$16) - U6161, 0)</f>
        <v>0</v>
      </c>
    </row>
    <row r="6162" spans="1:22" x14ac:dyDescent="0.3">
      <c r="A6162" s="1">
        <v>46279.666666666657</v>
      </c>
      <c r="B6162" s="2">
        <v>60.293617699987507</v>
      </c>
      <c r="C6162" s="2">
        <v>11.608642373319601</v>
      </c>
      <c r="D6162" s="2">
        <f t="shared" si="1152"/>
        <v>38.780861069340908</v>
      </c>
      <c r="E6162" s="2">
        <f t="shared" si="1153"/>
        <v>65.700620583590549</v>
      </c>
      <c r="F6162" s="2">
        <f t="shared" si="1161"/>
        <v>0</v>
      </c>
      <c r="G6162" s="2">
        <f t="shared" si="1162"/>
        <v>340</v>
      </c>
      <c r="H6162" s="2">
        <f>MIN(Inputs!$B$2, (Inputs!$B$14 - F6162)/Inputs!$B$15)</f>
        <v>170</v>
      </c>
      <c r="I6162" s="2">
        <f>MAX(MIN(Inputs!$B$2, F6162*Inputs!$B$16, Inputs!$B$14*Inputs!$B$4 - G6162), 0)</f>
        <v>0</v>
      </c>
      <c r="J6162" s="2">
        <f>MAX(MIN(Inputs!$B$2, F6162*Inputs!$B$16, (Inputs!$B$14-F6162)/Inputs!$B$15)*Inputs!$B$9, 0)</f>
        <v>0</v>
      </c>
      <c r="K6162" s="2">
        <f>MAX(E6162*Inputs!$B$5 - B6162 - Inputs!$B$8, 0) * H6162</f>
        <v>0</v>
      </c>
      <c r="L6162" s="2">
        <f>IF(B6162 &gt;= D6162*Inputs!$B$10, MAX(B6162 - E6162/Inputs!$B$5 - Inputs!$B$8, 0) * I6162, 0)</f>
        <v>0</v>
      </c>
      <c r="M6162" s="2">
        <f t="shared" si="1154"/>
        <v>0</v>
      </c>
      <c r="N6162" s="3" t="str">
        <f t="shared" si="1155"/>
        <v>Idle</v>
      </c>
      <c r="O6162" s="3" t="str">
        <f t="shared" si="1163"/>
        <v>Idle</v>
      </c>
      <c r="P6162" s="2">
        <f t="shared" si="1156"/>
        <v>0</v>
      </c>
      <c r="Q6162" s="2">
        <f t="shared" si="1157"/>
        <v>0</v>
      </c>
      <c r="R6162" s="2">
        <f t="shared" si="1158"/>
        <v>0</v>
      </c>
      <c r="S6162" s="2">
        <f t="shared" si="1159"/>
        <v>0</v>
      </c>
      <c r="T6162" s="2">
        <f t="shared" si="1160"/>
        <v>0</v>
      </c>
      <c r="U6162" s="2">
        <f>IF(O6162="Reg", R6162 * Inputs!$B$7, 0)</f>
        <v>0</v>
      </c>
      <c r="V6162" s="2">
        <f>MAX(F6162 + P6162*Inputs!$B$15 - (Q6162/Inputs!$B$16) - U6162, 0)</f>
        <v>0</v>
      </c>
    </row>
    <row r="6163" spans="1:22" x14ac:dyDescent="0.3">
      <c r="A6163" s="1">
        <v>46279.708333333343</v>
      </c>
      <c r="B6163" s="2">
        <v>67.803683465413627</v>
      </c>
      <c r="C6163" s="2">
        <v>6.4150122839884052</v>
      </c>
      <c r="D6163" s="2">
        <f t="shared" si="1152"/>
        <v>38.780861069340908</v>
      </c>
      <c r="E6163" s="2">
        <f t="shared" si="1153"/>
        <v>64.048638401874385</v>
      </c>
      <c r="F6163" s="2">
        <f t="shared" si="1161"/>
        <v>0</v>
      </c>
      <c r="G6163" s="2">
        <f t="shared" si="1162"/>
        <v>340</v>
      </c>
      <c r="H6163" s="2">
        <f>MIN(Inputs!$B$2, (Inputs!$B$14 - F6163)/Inputs!$B$15)</f>
        <v>170</v>
      </c>
      <c r="I6163" s="2">
        <f>MAX(MIN(Inputs!$B$2, F6163*Inputs!$B$16, Inputs!$B$14*Inputs!$B$4 - G6163), 0)</f>
        <v>0</v>
      </c>
      <c r="J6163" s="2">
        <f>MAX(MIN(Inputs!$B$2, F6163*Inputs!$B$16, (Inputs!$B$14-F6163)/Inputs!$B$15)*Inputs!$B$9, 0)</f>
        <v>0</v>
      </c>
      <c r="K6163" s="2">
        <f>MAX(E6163*Inputs!$B$5 - B6163 - Inputs!$B$8, 0) * H6163</f>
        <v>0</v>
      </c>
      <c r="L6163" s="2">
        <f>IF(B6163 &gt;= D6163*Inputs!$B$10, MAX(B6163 - E6163/Inputs!$B$5 - Inputs!$B$8, 0) * I6163, 0)</f>
        <v>0</v>
      </c>
      <c r="M6163" s="2">
        <f t="shared" si="1154"/>
        <v>0</v>
      </c>
      <c r="N6163" s="3" t="str">
        <f t="shared" si="1155"/>
        <v>Idle</v>
      </c>
      <c r="O6163" s="3" t="str">
        <f t="shared" si="1163"/>
        <v>Idle</v>
      </c>
      <c r="P6163" s="2">
        <f t="shared" si="1156"/>
        <v>0</v>
      </c>
      <c r="Q6163" s="2">
        <f t="shared" si="1157"/>
        <v>0</v>
      </c>
      <c r="R6163" s="2">
        <f t="shared" si="1158"/>
        <v>0</v>
      </c>
      <c r="S6163" s="2">
        <f t="shared" si="1159"/>
        <v>0</v>
      </c>
      <c r="T6163" s="2">
        <f t="shared" si="1160"/>
        <v>0</v>
      </c>
      <c r="U6163" s="2">
        <f>IF(O6163="Reg", R6163 * Inputs!$B$7, 0)</f>
        <v>0</v>
      </c>
      <c r="V6163" s="2">
        <f>MAX(F6163 + P6163*Inputs!$B$15 - (Q6163/Inputs!$B$16) - U6163, 0)</f>
        <v>0</v>
      </c>
    </row>
    <row r="6164" spans="1:22" x14ac:dyDescent="0.3">
      <c r="A6164" s="1">
        <v>46279.75</v>
      </c>
      <c r="B6164" s="2">
        <v>72.020140081595244</v>
      </c>
      <c r="C6164" s="2">
        <v>7.0704691079345112</v>
      </c>
      <c r="D6164" s="2">
        <f t="shared" si="1152"/>
        <v>38.780861069340908</v>
      </c>
      <c r="E6164" s="2">
        <f t="shared" si="1153"/>
        <v>58.731652670898733</v>
      </c>
      <c r="F6164" s="2">
        <f t="shared" si="1161"/>
        <v>0</v>
      </c>
      <c r="G6164" s="2">
        <f t="shared" si="1162"/>
        <v>340</v>
      </c>
      <c r="H6164" s="2">
        <f>MIN(Inputs!$B$2, (Inputs!$B$14 - F6164)/Inputs!$B$15)</f>
        <v>170</v>
      </c>
      <c r="I6164" s="2">
        <f>MAX(MIN(Inputs!$B$2, F6164*Inputs!$B$16, Inputs!$B$14*Inputs!$B$4 - G6164), 0)</f>
        <v>0</v>
      </c>
      <c r="J6164" s="2">
        <f>MAX(MIN(Inputs!$B$2, F6164*Inputs!$B$16, (Inputs!$B$14-F6164)/Inputs!$B$15)*Inputs!$B$9, 0)</f>
        <v>0</v>
      </c>
      <c r="K6164" s="2">
        <f>MAX(E6164*Inputs!$B$5 - B6164 - Inputs!$B$8, 0) * H6164</f>
        <v>0</v>
      </c>
      <c r="L6164" s="2">
        <f>IF(B6164 &gt;= D6164*Inputs!$B$10, MAX(B6164 - E6164/Inputs!$B$5 - Inputs!$B$8, 0) * I6164, 0)</f>
        <v>0</v>
      </c>
      <c r="M6164" s="2">
        <f t="shared" si="1154"/>
        <v>0</v>
      </c>
      <c r="N6164" s="3" t="str">
        <f t="shared" si="1155"/>
        <v>Idle</v>
      </c>
      <c r="O6164" s="3" t="str">
        <f t="shared" si="1163"/>
        <v>Idle</v>
      </c>
      <c r="P6164" s="2">
        <f t="shared" si="1156"/>
        <v>0</v>
      </c>
      <c r="Q6164" s="2">
        <f t="shared" si="1157"/>
        <v>0</v>
      </c>
      <c r="R6164" s="2">
        <f t="shared" si="1158"/>
        <v>0</v>
      </c>
      <c r="S6164" s="2">
        <f t="shared" si="1159"/>
        <v>0</v>
      </c>
      <c r="T6164" s="2">
        <f t="shared" si="1160"/>
        <v>0</v>
      </c>
      <c r="U6164" s="2">
        <f>IF(O6164="Reg", R6164 * Inputs!$B$7, 0)</f>
        <v>0</v>
      </c>
      <c r="V6164" s="2">
        <f>MAX(F6164 + P6164*Inputs!$B$15 - (Q6164/Inputs!$B$16) - U6164, 0)</f>
        <v>0</v>
      </c>
    </row>
    <row r="6165" spans="1:22" x14ac:dyDescent="0.3">
      <c r="A6165" s="1">
        <v>46279.791666666657</v>
      </c>
      <c r="B6165" s="2">
        <v>63.278014505518819</v>
      </c>
      <c r="C6165" s="2">
        <v>14.95575340725359</v>
      </c>
      <c r="D6165" s="2">
        <f t="shared" si="1152"/>
        <v>38.780861069340908</v>
      </c>
      <c r="E6165" s="2">
        <f t="shared" si="1153"/>
        <v>51.792249065834483</v>
      </c>
      <c r="F6165" s="2">
        <f t="shared" si="1161"/>
        <v>0</v>
      </c>
      <c r="G6165" s="2">
        <f t="shared" si="1162"/>
        <v>340</v>
      </c>
      <c r="H6165" s="2">
        <f>MIN(Inputs!$B$2, (Inputs!$B$14 - F6165)/Inputs!$B$15)</f>
        <v>170</v>
      </c>
      <c r="I6165" s="2">
        <f>MAX(MIN(Inputs!$B$2, F6165*Inputs!$B$16, Inputs!$B$14*Inputs!$B$4 - G6165), 0)</f>
        <v>0</v>
      </c>
      <c r="J6165" s="2">
        <f>MAX(MIN(Inputs!$B$2, F6165*Inputs!$B$16, (Inputs!$B$14-F6165)/Inputs!$B$15)*Inputs!$B$9, 0)</f>
        <v>0</v>
      </c>
      <c r="K6165" s="2">
        <f>MAX(E6165*Inputs!$B$5 - B6165 - Inputs!$B$8, 0) * H6165</f>
        <v>0</v>
      </c>
      <c r="L6165" s="2">
        <f>IF(B6165 &gt;= D6165*Inputs!$B$10, MAX(B6165 - E6165/Inputs!$B$5 - Inputs!$B$8, 0) * I6165, 0)</f>
        <v>0</v>
      </c>
      <c r="M6165" s="2">
        <f t="shared" si="1154"/>
        <v>0</v>
      </c>
      <c r="N6165" s="3" t="str">
        <f t="shared" si="1155"/>
        <v>Idle</v>
      </c>
      <c r="O6165" s="3" t="str">
        <f t="shared" si="1163"/>
        <v>Idle</v>
      </c>
      <c r="P6165" s="2">
        <f t="shared" si="1156"/>
        <v>0</v>
      </c>
      <c r="Q6165" s="2">
        <f t="shared" si="1157"/>
        <v>0</v>
      </c>
      <c r="R6165" s="2">
        <f t="shared" si="1158"/>
        <v>0</v>
      </c>
      <c r="S6165" s="2">
        <f t="shared" si="1159"/>
        <v>0</v>
      </c>
      <c r="T6165" s="2">
        <f t="shared" si="1160"/>
        <v>0</v>
      </c>
      <c r="U6165" s="2">
        <f>IF(O6165="Reg", R6165 * Inputs!$B$7, 0)</f>
        <v>0</v>
      </c>
      <c r="V6165" s="2">
        <f>MAX(F6165 + P6165*Inputs!$B$15 - (Q6165/Inputs!$B$16) - U6165, 0)</f>
        <v>0</v>
      </c>
    </row>
    <row r="6166" spans="1:22" x14ac:dyDescent="0.3">
      <c r="A6166" s="1">
        <v>46279.833333333343</v>
      </c>
      <c r="B6166" s="2">
        <v>68.495864656477465</v>
      </c>
      <c r="C6166" s="2">
        <v>30.225227922746431</v>
      </c>
      <c r="D6166" s="2">
        <f t="shared" si="1152"/>
        <v>38.780861069340908</v>
      </c>
      <c r="E6166" s="2">
        <f t="shared" si="1153"/>
        <v>44.587334444159985</v>
      </c>
      <c r="F6166" s="2">
        <f t="shared" si="1161"/>
        <v>0</v>
      </c>
      <c r="G6166" s="2">
        <f t="shared" si="1162"/>
        <v>340</v>
      </c>
      <c r="H6166" s="2">
        <f>MIN(Inputs!$B$2, (Inputs!$B$14 - F6166)/Inputs!$B$15)</f>
        <v>170</v>
      </c>
      <c r="I6166" s="2">
        <f>MAX(MIN(Inputs!$B$2, F6166*Inputs!$B$16, Inputs!$B$14*Inputs!$B$4 - G6166), 0)</f>
        <v>0</v>
      </c>
      <c r="J6166" s="2">
        <f>MAX(MIN(Inputs!$B$2, F6166*Inputs!$B$16, (Inputs!$B$14-F6166)/Inputs!$B$15)*Inputs!$B$9, 0)</f>
        <v>0</v>
      </c>
      <c r="K6166" s="2">
        <f>MAX(E6166*Inputs!$B$5 - B6166 - Inputs!$B$8, 0) * H6166</f>
        <v>0</v>
      </c>
      <c r="L6166" s="2">
        <f>IF(B6166 &gt;= D6166*Inputs!$B$10, MAX(B6166 - E6166/Inputs!$B$5 - Inputs!$B$8, 0) * I6166, 0)</f>
        <v>0</v>
      </c>
      <c r="M6166" s="2">
        <f t="shared" si="1154"/>
        <v>0</v>
      </c>
      <c r="N6166" s="3" t="str">
        <f t="shared" si="1155"/>
        <v>Idle</v>
      </c>
      <c r="O6166" s="3" t="str">
        <f t="shared" si="1163"/>
        <v>Idle</v>
      </c>
      <c r="P6166" s="2">
        <f t="shared" si="1156"/>
        <v>0</v>
      </c>
      <c r="Q6166" s="2">
        <f t="shared" si="1157"/>
        <v>0</v>
      </c>
      <c r="R6166" s="2">
        <f t="shared" si="1158"/>
        <v>0</v>
      </c>
      <c r="S6166" s="2">
        <f t="shared" si="1159"/>
        <v>0</v>
      </c>
      <c r="T6166" s="2">
        <f t="shared" si="1160"/>
        <v>0</v>
      </c>
      <c r="U6166" s="2">
        <f>IF(O6166="Reg", R6166 * Inputs!$B$7, 0)</f>
        <v>0</v>
      </c>
      <c r="V6166" s="2">
        <f>MAX(F6166 + P6166*Inputs!$B$15 - (Q6166/Inputs!$B$16) - U6166, 0)</f>
        <v>0</v>
      </c>
    </row>
    <row r="6167" spans="1:22" x14ac:dyDescent="0.3">
      <c r="A6167" s="1">
        <v>46279.875</v>
      </c>
      <c r="B6167" s="2">
        <v>62.312403092550653</v>
      </c>
      <c r="C6167" s="2">
        <v>3.220182784447708</v>
      </c>
      <c r="D6167" s="2">
        <f t="shared" si="1152"/>
        <v>38.780861069340908</v>
      </c>
      <c r="E6167" s="2">
        <f t="shared" si="1153"/>
        <v>34.760649285602447</v>
      </c>
      <c r="F6167" s="2">
        <f t="shared" si="1161"/>
        <v>0</v>
      </c>
      <c r="G6167" s="2">
        <f t="shared" si="1162"/>
        <v>340</v>
      </c>
      <c r="H6167" s="2">
        <f>MIN(Inputs!$B$2, (Inputs!$B$14 - F6167)/Inputs!$B$15)</f>
        <v>170</v>
      </c>
      <c r="I6167" s="2">
        <f>MAX(MIN(Inputs!$B$2, F6167*Inputs!$B$16, Inputs!$B$14*Inputs!$B$4 - G6167), 0)</f>
        <v>0</v>
      </c>
      <c r="J6167" s="2">
        <f>MAX(MIN(Inputs!$B$2, F6167*Inputs!$B$16, (Inputs!$B$14-F6167)/Inputs!$B$15)*Inputs!$B$9, 0)</f>
        <v>0</v>
      </c>
      <c r="K6167" s="2">
        <f>MAX(E6167*Inputs!$B$5 - B6167 - Inputs!$B$8, 0) * H6167</f>
        <v>0</v>
      </c>
      <c r="L6167" s="2">
        <f>IF(B6167 &gt;= D6167*Inputs!$B$10, MAX(B6167 - E6167/Inputs!$B$5 - Inputs!$B$8, 0) * I6167, 0)</f>
        <v>0</v>
      </c>
      <c r="M6167" s="2">
        <f t="shared" si="1154"/>
        <v>0</v>
      </c>
      <c r="N6167" s="3" t="str">
        <f t="shared" si="1155"/>
        <v>Idle</v>
      </c>
      <c r="O6167" s="3" t="str">
        <f t="shared" si="1163"/>
        <v>Idle</v>
      </c>
      <c r="P6167" s="2">
        <f t="shared" si="1156"/>
        <v>0</v>
      </c>
      <c r="Q6167" s="2">
        <f t="shared" si="1157"/>
        <v>0</v>
      </c>
      <c r="R6167" s="2">
        <f t="shared" si="1158"/>
        <v>0</v>
      </c>
      <c r="S6167" s="2">
        <f t="shared" si="1159"/>
        <v>0</v>
      </c>
      <c r="T6167" s="2">
        <f t="shared" si="1160"/>
        <v>0</v>
      </c>
      <c r="U6167" s="2">
        <f>IF(O6167="Reg", R6167 * Inputs!$B$7, 0)</f>
        <v>0</v>
      </c>
      <c r="V6167" s="2">
        <f>MAX(F6167 + P6167*Inputs!$B$15 - (Q6167/Inputs!$B$16) - U6167, 0)</f>
        <v>0</v>
      </c>
    </row>
    <row r="6168" spans="1:22" x14ac:dyDescent="0.3">
      <c r="A6168" s="1">
        <v>46279.916666666657</v>
      </c>
      <c r="B6168" s="2">
        <v>50.381724609690529</v>
      </c>
      <c r="C6168" s="2">
        <v>3.3778011898921618</v>
      </c>
      <c r="D6168" s="2">
        <f t="shared" si="1152"/>
        <v>38.780861069340908</v>
      </c>
      <c r="E6168" s="2">
        <f t="shared" si="1153"/>
        <v>24.37524877017734</v>
      </c>
      <c r="F6168" s="2">
        <f t="shared" si="1161"/>
        <v>0</v>
      </c>
      <c r="G6168" s="2">
        <f t="shared" si="1162"/>
        <v>340</v>
      </c>
      <c r="H6168" s="2">
        <f>MIN(Inputs!$B$2, (Inputs!$B$14 - F6168)/Inputs!$B$15)</f>
        <v>170</v>
      </c>
      <c r="I6168" s="2">
        <f>MAX(MIN(Inputs!$B$2, F6168*Inputs!$B$16, Inputs!$B$14*Inputs!$B$4 - G6168), 0)</f>
        <v>0</v>
      </c>
      <c r="J6168" s="2">
        <f>MAX(MIN(Inputs!$B$2, F6168*Inputs!$B$16, (Inputs!$B$14-F6168)/Inputs!$B$15)*Inputs!$B$9, 0)</f>
        <v>0</v>
      </c>
      <c r="K6168" s="2">
        <f>MAX(E6168*Inputs!$B$5 - B6168 - Inputs!$B$8, 0) * H6168</f>
        <v>0</v>
      </c>
      <c r="L6168" s="2">
        <f>IF(B6168 &gt;= D6168*Inputs!$B$10, MAX(B6168 - E6168/Inputs!$B$5 - Inputs!$B$8, 0) * I6168, 0)</f>
        <v>0</v>
      </c>
      <c r="M6168" s="2">
        <f t="shared" si="1154"/>
        <v>0</v>
      </c>
      <c r="N6168" s="3" t="str">
        <f t="shared" si="1155"/>
        <v>Idle</v>
      </c>
      <c r="O6168" s="3" t="str">
        <f t="shared" si="1163"/>
        <v>Idle</v>
      </c>
      <c r="P6168" s="2">
        <f t="shared" si="1156"/>
        <v>0</v>
      </c>
      <c r="Q6168" s="2">
        <f t="shared" si="1157"/>
        <v>0</v>
      </c>
      <c r="R6168" s="2">
        <f t="shared" si="1158"/>
        <v>0</v>
      </c>
      <c r="S6168" s="2">
        <f t="shared" si="1159"/>
        <v>0</v>
      </c>
      <c r="T6168" s="2">
        <f t="shared" si="1160"/>
        <v>0</v>
      </c>
      <c r="U6168" s="2">
        <f>IF(O6168="Reg", R6168 * Inputs!$B$7, 0)</f>
        <v>0</v>
      </c>
      <c r="V6168" s="2">
        <f>MAX(F6168 + P6168*Inputs!$B$15 - (Q6168/Inputs!$B$16) - U6168, 0)</f>
        <v>0</v>
      </c>
    </row>
    <row r="6169" spans="1:22" x14ac:dyDescent="0.3">
      <c r="A6169" s="1">
        <v>46279.958333333343</v>
      </c>
      <c r="B6169" s="2">
        <v>35.901769079559671</v>
      </c>
      <c r="C6169" s="2">
        <v>3.6453545321438221</v>
      </c>
      <c r="D6169" s="2">
        <f t="shared" si="1152"/>
        <v>38.780861069340908</v>
      </c>
      <c r="E6169" s="2">
        <f t="shared" si="1153"/>
        <v>15.978294668562249</v>
      </c>
      <c r="F6169" s="2">
        <f t="shared" si="1161"/>
        <v>0</v>
      </c>
      <c r="G6169" s="2">
        <f t="shared" si="1162"/>
        <v>340</v>
      </c>
      <c r="H6169" s="2">
        <f>MIN(Inputs!$B$2, (Inputs!$B$14 - F6169)/Inputs!$B$15)</f>
        <v>170</v>
      </c>
      <c r="I6169" s="2">
        <f>MAX(MIN(Inputs!$B$2, F6169*Inputs!$B$16, Inputs!$B$14*Inputs!$B$4 - G6169), 0)</f>
        <v>0</v>
      </c>
      <c r="J6169" s="2">
        <f>MAX(MIN(Inputs!$B$2, F6169*Inputs!$B$16, (Inputs!$B$14-F6169)/Inputs!$B$15)*Inputs!$B$9, 0)</f>
        <v>0</v>
      </c>
      <c r="K6169" s="2">
        <f>MAX(E6169*Inputs!$B$5 - B6169 - Inputs!$B$8, 0) * H6169</f>
        <v>0</v>
      </c>
      <c r="L6169" s="2">
        <f>IF(B6169 &gt;= D6169*Inputs!$B$10, MAX(B6169 - E6169/Inputs!$B$5 - Inputs!$B$8, 0) * I6169, 0)</f>
        <v>0</v>
      </c>
      <c r="M6169" s="2">
        <f t="shared" si="1154"/>
        <v>0</v>
      </c>
      <c r="N6169" s="3" t="str">
        <f t="shared" si="1155"/>
        <v>Idle</v>
      </c>
      <c r="O6169" s="3" t="str">
        <f t="shared" si="1163"/>
        <v>Idle</v>
      </c>
      <c r="P6169" s="2">
        <f t="shared" si="1156"/>
        <v>0</v>
      </c>
      <c r="Q6169" s="2">
        <f t="shared" si="1157"/>
        <v>0</v>
      </c>
      <c r="R6169" s="2">
        <f t="shared" si="1158"/>
        <v>0</v>
      </c>
      <c r="S6169" s="2">
        <f t="shared" si="1159"/>
        <v>0</v>
      </c>
      <c r="T6169" s="2">
        <f t="shared" si="1160"/>
        <v>0</v>
      </c>
      <c r="U6169" s="2">
        <f>IF(O6169="Reg", R6169 * Inputs!$B$7, 0)</f>
        <v>0</v>
      </c>
      <c r="V6169" s="2">
        <f>MAX(F6169 + P6169*Inputs!$B$15 - (Q6169/Inputs!$B$16) - U6169, 0)</f>
        <v>0</v>
      </c>
    </row>
    <row r="6170" spans="1:22" x14ac:dyDescent="0.3">
      <c r="A6170" s="1">
        <v>46280</v>
      </c>
      <c r="B6170" s="2">
        <v>30.383718451209742</v>
      </c>
      <c r="C6170" s="2">
        <v>7.4835516332672132</v>
      </c>
      <c r="D6170" s="2">
        <f t="shared" si="1152"/>
        <v>35.591398602334934</v>
      </c>
      <c r="E6170" s="2">
        <f t="shared" si="1153"/>
        <v>9.9946664886356356</v>
      </c>
      <c r="F6170" s="2">
        <f t="shared" si="1161"/>
        <v>0</v>
      </c>
      <c r="G6170" s="2">
        <f t="shared" si="1162"/>
        <v>0</v>
      </c>
      <c r="H6170" s="2">
        <f>MIN(Inputs!$B$2, (Inputs!$B$14 - F6170)/Inputs!$B$15)</f>
        <v>170</v>
      </c>
      <c r="I6170" s="2">
        <f>MAX(MIN(Inputs!$B$2, F6170*Inputs!$B$16, Inputs!$B$14*Inputs!$B$4 - G6170), 0)</f>
        <v>0</v>
      </c>
      <c r="J6170" s="2">
        <f>MAX(MIN(Inputs!$B$2, F6170*Inputs!$B$16, (Inputs!$B$14-F6170)/Inputs!$B$15)*Inputs!$B$9, 0)</f>
        <v>0</v>
      </c>
      <c r="K6170" s="2">
        <f>MAX(E6170*Inputs!$B$5 - B6170 - Inputs!$B$8, 0) * H6170</f>
        <v>0</v>
      </c>
      <c r="L6170" s="2">
        <f>IF(B6170 &gt;= D6170*Inputs!$B$10, MAX(B6170 - E6170/Inputs!$B$5 - Inputs!$B$8, 0) * I6170, 0)</f>
        <v>0</v>
      </c>
      <c r="M6170" s="2">
        <f t="shared" si="1154"/>
        <v>0</v>
      </c>
      <c r="N6170" s="3" t="str">
        <f t="shared" si="1155"/>
        <v>Idle</v>
      </c>
      <c r="O6170" s="3" t="str">
        <f t="shared" si="1163"/>
        <v>Idle</v>
      </c>
      <c r="P6170" s="2">
        <f t="shared" si="1156"/>
        <v>0</v>
      </c>
      <c r="Q6170" s="2">
        <f t="shared" si="1157"/>
        <v>0</v>
      </c>
      <c r="R6170" s="2">
        <f t="shared" si="1158"/>
        <v>0</v>
      </c>
      <c r="S6170" s="2">
        <f t="shared" si="1159"/>
        <v>0</v>
      </c>
      <c r="T6170" s="2">
        <f t="shared" si="1160"/>
        <v>0</v>
      </c>
      <c r="U6170" s="2">
        <f>IF(O6170="Reg", R6170 * Inputs!$B$7, 0)</f>
        <v>0</v>
      </c>
      <c r="V6170" s="2">
        <f>MAX(F6170 + P6170*Inputs!$B$15 - (Q6170/Inputs!$B$16) - U6170, 0)</f>
        <v>0</v>
      </c>
    </row>
    <row r="6171" spans="1:22" x14ac:dyDescent="0.3">
      <c r="A6171" s="1">
        <v>46280.041666666657</v>
      </c>
      <c r="B6171" s="2">
        <v>20.048526775471849</v>
      </c>
      <c r="C6171" s="2">
        <v>22.92864803593049</v>
      </c>
      <c r="D6171" s="2">
        <f t="shared" si="1152"/>
        <v>35.591398602334934</v>
      </c>
      <c r="E6171" s="2">
        <f t="shared" si="1153"/>
        <v>4.9307134134340123</v>
      </c>
      <c r="F6171" s="2">
        <f t="shared" si="1161"/>
        <v>0</v>
      </c>
      <c r="G6171" s="2">
        <f t="shared" si="1162"/>
        <v>0</v>
      </c>
      <c r="H6171" s="2">
        <f>MIN(Inputs!$B$2, (Inputs!$B$14 - F6171)/Inputs!$B$15)</f>
        <v>170</v>
      </c>
      <c r="I6171" s="2">
        <f>MAX(MIN(Inputs!$B$2, F6171*Inputs!$B$16, Inputs!$B$14*Inputs!$B$4 - G6171), 0)</f>
        <v>0</v>
      </c>
      <c r="J6171" s="2">
        <f>MAX(MIN(Inputs!$B$2, F6171*Inputs!$B$16, (Inputs!$B$14-F6171)/Inputs!$B$15)*Inputs!$B$9, 0)</f>
        <v>0</v>
      </c>
      <c r="K6171" s="2">
        <f>MAX(E6171*Inputs!$B$5 - B6171 - Inputs!$B$8, 0) * H6171</f>
        <v>0</v>
      </c>
      <c r="L6171" s="2">
        <f>IF(B6171 &gt;= D6171*Inputs!$B$10, MAX(B6171 - E6171/Inputs!$B$5 - Inputs!$B$8, 0) * I6171, 0)</f>
        <v>0</v>
      </c>
      <c r="M6171" s="2">
        <f t="shared" si="1154"/>
        <v>0</v>
      </c>
      <c r="N6171" s="3" t="str">
        <f t="shared" si="1155"/>
        <v>Idle</v>
      </c>
      <c r="O6171" s="3" t="str">
        <f t="shared" si="1163"/>
        <v>Idle</v>
      </c>
      <c r="P6171" s="2">
        <f t="shared" si="1156"/>
        <v>0</v>
      </c>
      <c r="Q6171" s="2">
        <f t="shared" si="1157"/>
        <v>0</v>
      </c>
      <c r="R6171" s="2">
        <f t="shared" si="1158"/>
        <v>0</v>
      </c>
      <c r="S6171" s="2">
        <f t="shared" si="1159"/>
        <v>0</v>
      </c>
      <c r="T6171" s="2">
        <f t="shared" si="1160"/>
        <v>0</v>
      </c>
      <c r="U6171" s="2">
        <f>IF(O6171="Reg", R6171 * Inputs!$B$7, 0)</f>
        <v>0</v>
      </c>
      <c r="V6171" s="2">
        <f>MAX(F6171 + P6171*Inputs!$B$15 - (Q6171/Inputs!$B$16) - U6171, 0)</f>
        <v>0</v>
      </c>
    </row>
    <row r="6172" spans="1:22" x14ac:dyDescent="0.3">
      <c r="A6172" s="1">
        <v>46280.083333333343</v>
      </c>
      <c r="B6172" s="2">
        <v>9.5357537051322261</v>
      </c>
      <c r="C6172" s="2">
        <v>44.642458446542513</v>
      </c>
      <c r="D6172" s="2">
        <f t="shared" si="1152"/>
        <v>35.591398602334934</v>
      </c>
      <c r="E6172" s="2">
        <f t="shared" si="1153"/>
        <v>1.5892922841887043</v>
      </c>
      <c r="F6172" s="2">
        <f t="shared" si="1161"/>
        <v>0</v>
      </c>
      <c r="G6172" s="2">
        <f t="shared" si="1162"/>
        <v>0</v>
      </c>
      <c r="H6172" s="2">
        <f>MIN(Inputs!$B$2, (Inputs!$B$14 - F6172)/Inputs!$B$15)</f>
        <v>170</v>
      </c>
      <c r="I6172" s="2">
        <f>MAX(MIN(Inputs!$B$2, F6172*Inputs!$B$16, Inputs!$B$14*Inputs!$B$4 - G6172), 0)</f>
        <v>0</v>
      </c>
      <c r="J6172" s="2">
        <f>MAX(MIN(Inputs!$B$2, F6172*Inputs!$B$16, (Inputs!$B$14-F6172)/Inputs!$B$15)*Inputs!$B$9, 0)</f>
        <v>0</v>
      </c>
      <c r="K6172" s="2">
        <f>MAX(E6172*Inputs!$B$5 - B6172 - Inputs!$B$8, 0) * H6172</f>
        <v>0</v>
      </c>
      <c r="L6172" s="2">
        <f>IF(B6172 &gt;= D6172*Inputs!$B$10, MAX(B6172 - E6172/Inputs!$B$5 - Inputs!$B$8, 0) * I6172, 0)</f>
        <v>0</v>
      </c>
      <c r="M6172" s="2">
        <f t="shared" si="1154"/>
        <v>0</v>
      </c>
      <c r="N6172" s="3" t="str">
        <f t="shared" si="1155"/>
        <v>Idle</v>
      </c>
      <c r="O6172" s="3" t="str">
        <f t="shared" si="1163"/>
        <v>Idle</v>
      </c>
      <c r="P6172" s="2">
        <f t="shared" si="1156"/>
        <v>0</v>
      </c>
      <c r="Q6172" s="2">
        <f t="shared" si="1157"/>
        <v>0</v>
      </c>
      <c r="R6172" s="2">
        <f t="shared" si="1158"/>
        <v>0</v>
      </c>
      <c r="S6172" s="2">
        <f t="shared" si="1159"/>
        <v>0</v>
      </c>
      <c r="T6172" s="2">
        <f t="shared" si="1160"/>
        <v>0</v>
      </c>
      <c r="U6172" s="2">
        <f>IF(O6172="Reg", R6172 * Inputs!$B$7, 0)</f>
        <v>0</v>
      </c>
      <c r="V6172" s="2">
        <f>MAX(F6172 + P6172*Inputs!$B$15 - (Q6172/Inputs!$B$16) - U6172, 0)</f>
        <v>0</v>
      </c>
    </row>
    <row r="6173" spans="1:22" x14ac:dyDescent="0.3">
      <c r="A6173" s="1">
        <v>46280.125</v>
      </c>
      <c r="B6173" s="2">
        <v>0</v>
      </c>
      <c r="C6173" s="2">
        <v>4.4745398481592442</v>
      </c>
      <c r="D6173" s="2">
        <f t="shared" si="1152"/>
        <v>35.591398602334934</v>
      </c>
      <c r="E6173" s="2">
        <f t="shared" si="1153"/>
        <v>0</v>
      </c>
      <c r="F6173" s="2">
        <f t="shared" si="1161"/>
        <v>0</v>
      </c>
      <c r="G6173" s="2">
        <f t="shared" si="1162"/>
        <v>0</v>
      </c>
      <c r="H6173" s="2">
        <f>MIN(Inputs!$B$2, (Inputs!$B$14 - F6173)/Inputs!$B$15)</f>
        <v>170</v>
      </c>
      <c r="I6173" s="2">
        <f>MAX(MIN(Inputs!$B$2, F6173*Inputs!$B$16, Inputs!$B$14*Inputs!$B$4 - G6173), 0)</f>
        <v>0</v>
      </c>
      <c r="J6173" s="2">
        <f>MAX(MIN(Inputs!$B$2, F6173*Inputs!$B$16, (Inputs!$B$14-F6173)/Inputs!$B$15)*Inputs!$B$9, 0)</f>
        <v>0</v>
      </c>
      <c r="K6173" s="2">
        <f>MAX(E6173*Inputs!$B$5 - B6173 - Inputs!$B$8, 0) * H6173</f>
        <v>0</v>
      </c>
      <c r="L6173" s="2">
        <f>IF(B6173 &gt;= D6173*Inputs!$B$10, MAX(B6173 - E6173/Inputs!$B$5 - Inputs!$B$8, 0) * I6173, 0)</f>
        <v>0</v>
      </c>
      <c r="M6173" s="2">
        <f t="shared" si="1154"/>
        <v>0</v>
      </c>
      <c r="N6173" s="3" t="str">
        <f t="shared" si="1155"/>
        <v>Idle</v>
      </c>
      <c r="O6173" s="3" t="str">
        <f t="shared" si="1163"/>
        <v>Idle</v>
      </c>
      <c r="P6173" s="2">
        <f t="shared" si="1156"/>
        <v>0</v>
      </c>
      <c r="Q6173" s="2">
        <f t="shared" si="1157"/>
        <v>0</v>
      </c>
      <c r="R6173" s="2">
        <f t="shared" si="1158"/>
        <v>0</v>
      </c>
      <c r="S6173" s="2">
        <f t="shared" si="1159"/>
        <v>0</v>
      </c>
      <c r="T6173" s="2">
        <f t="shared" si="1160"/>
        <v>0</v>
      </c>
      <c r="U6173" s="2">
        <f>IF(O6173="Reg", R6173 * Inputs!$B$7, 0)</f>
        <v>0</v>
      </c>
      <c r="V6173" s="2">
        <f>MAX(F6173 + P6173*Inputs!$B$15 - (Q6173/Inputs!$B$16) - U6173, 0)</f>
        <v>0</v>
      </c>
    </row>
    <row r="6174" spans="1:22" x14ac:dyDescent="0.3">
      <c r="A6174" s="1">
        <v>46280.166666666657</v>
      </c>
      <c r="B6174" s="2">
        <v>0</v>
      </c>
      <c r="C6174" s="2">
        <v>9.9986509236479062</v>
      </c>
      <c r="D6174" s="2">
        <f t="shared" si="1152"/>
        <v>35.591398602334934</v>
      </c>
      <c r="E6174" s="2">
        <f t="shared" si="1153"/>
        <v>0.84730534687325532</v>
      </c>
      <c r="F6174" s="2">
        <f t="shared" si="1161"/>
        <v>0</v>
      </c>
      <c r="G6174" s="2">
        <f t="shared" si="1162"/>
        <v>0</v>
      </c>
      <c r="H6174" s="2">
        <f>MIN(Inputs!$B$2, (Inputs!$B$14 - F6174)/Inputs!$B$15)</f>
        <v>170</v>
      </c>
      <c r="I6174" s="2">
        <f>MAX(MIN(Inputs!$B$2, F6174*Inputs!$B$16, Inputs!$B$14*Inputs!$B$4 - G6174), 0)</f>
        <v>0</v>
      </c>
      <c r="J6174" s="2">
        <f>MAX(MIN(Inputs!$B$2, F6174*Inputs!$B$16, (Inputs!$B$14-F6174)/Inputs!$B$15)*Inputs!$B$9, 0)</f>
        <v>0</v>
      </c>
      <c r="K6174" s="2">
        <f>MAX(E6174*Inputs!$B$5 - B6174 - Inputs!$B$8, 0) * H6174</f>
        <v>0</v>
      </c>
      <c r="L6174" s="2">
        <f>IF(B6174 &gt;= D6174*Inputs!$B$10, MAX(B6174 - E6174/Inputs!$B$5 - Inputs!$B$8, 0) * I6174, 0)</f>
        <v>0</v>
      </c>
      <c r="M6174" s="2">
        <f t="shared" si="1154"/>
        <v>0</v>
      </c>
      <c r="N6174" s="3" t="str">
        <f t="shared" si="1155"/>
        <v>Idle</v>
      </c>
      <c r="O6174" s="3" t="str">
        <f t="shared" si="1163"/>
        <v>Idle</v>
      </c>
      <c r="P6174" s="2">
        <f t="shared" si="1156"/>
        <v>0</v>
      </c>
      <c r="Q6174" s="2">
        <f t="shared" si="1157"/>
        <v>0</v>
      </c>
      <c r="R6174" s="2">
        <f t="shared" si="1158"/>
        <v>0</v>
      </c>
      <c r="S6174" s="2">
        <f t="shared" si="1159"/>
        <v>0</v>
      </c>
      <c r="T6174" s="2">
        <f t="shared" si="1160"/>
        <v>0</v>
      </c>
      <c r="U6174" s="2">
        <f>IF(O6174="Reg", R6174 * Inputs!$B$7, 0)</f>
        <v>0</v>
      </c>
      <c r="V6174" s="2">
        <f>MAX(F6174 + P6174*Inputs!$B$15 - (Q6174/Inputs!$B$16) - U6174, 0)</f>
        <v>0</v>
      </c>
    </row>
    <row r="6175" spans="1:22" x14ac:dyDescent="0.3">
      <c r="A6175" s="1">
        <v>46280.208333333343</v>
      </c>
      <c r="B6175" s="2">
        <v>0</v>
      </c>
      <c r="C6175" s="2">
        <v>10.76002097711077</v>
      </c>
      <c r="D6175" s="2">
        <f t="shared" si="1152"/>
        <v>35.591398602334934</v>
      </c>
      <c r="E6175" s="2">
        <f t="shared" si="1153"/>
        <v>2.5018025069043084</v>
      </c>
      <c r="F6175" s="2">
        <f t="shared" si="1161"/>
        <v>0</v>
      </c>
      <c r="G6175" s="2">
        <f t="shared" si="1162"/>
        <v>0</v>
      </c>
      <c r="H6175" s="2">
        <f>MIN(Inputs!$B$2, (Inputs!$B$14 - F6175)/Inputs!$B$15)</f>
        <v>170</v>
      </c>
      <c r="I6175" s="2">
        <f>MAX(MIN(Inputs!$B$2, F6175*Inputs!$B$16, Inputs!$B$14*Inputs!$B$4 - G6175), 0)</f>
        <v>0</v>
      </c>
      <c r="J6175" s="2">
        <f>MAX(MIN(Inputs!$B$2, F6175*Inputs!$B$16, (Inputs!$B$14-F6175)/Inputs!$B$15)*Inputs!$B$9, 0)</f>
        <v>0</v>
      </c>
      <c r="K6175" s="2">
        <f>MAX(E6175*Inputs!$B$5 - B6175 - Inputs!$B$8, 0) * H6175</f>
        <v>0</v>
      </c>
      <c r="L6175" s="2">
        <f>IF(B6175 &gt;= D6175*Inputs!$B$10, MAX(B6175 - E6175/Inputs!$B$5 - Inputs!$B$8, 0) * I6175, 0)</f>
        <v>0</v>
      </c>
      <c r="M6175" s="2">
        <f t="shared" si="1154"/>
        <v>0</v>
      </c>
      <c r="N6175" s="3" t="str">
        <f t="shared" si="1155"/>
        <v>Idle</v>
      </c>
      <c r="O6175" s="3" t="str">
        <f t="shared" si="1163"/>
        <v>Idle</v>
      </c>
      <c r="P6175" s="2">
        <f t="shared" si="1156"/>
        <v>0</v>
      </c>
      <c r="Q6175" s="2">
        <f t="shared" si="1157"/>
        <v>0</v>
      </c>
      <c r="R6175" s="2">
        <f t="shared" si="1158"/>
        <v>0</v>
      </c>
      <c r="S6175" s="2">
        <f t="shared" si="1159"/>
        <v>0</v>
      </c>
      <c r="T6175" s="2">
        <f t="shared" si="1160"/>
        <v>0</v>
      </c>
      <c r="U6175" s="2">
        <f>IF(O6175="Reg", R6175 * Inputs!$B$7, 0)</f>
        <v>0</v>
      </c>
      <c r="V6175" s="2">
        <f>MAX(F6175 + P6175*Inputs!$B$15 - (Q6175/Inputs!$B$16) - U6175, 0)</f>
        <v>0</v>
      </c>
    </row>
    <row r="6176" spans="1:22" x14ac:dyDescent="0.3">
      <c r="A6176" s="1">
        <v>46280.25</v>
      </c>
      <c r="B6176" s="2">
        <v>0</v>
      </c>
      <c r="C6176" s="2">
        <v>5.0272416800894719</v>
      </c>
      <c r="D6176" s="2">
        <f t="shared" si="1152"/>
        <v>35.591398602334934</v>
      </c>
      <c r="E6176" s="2">
        <f t="shared" si="1153"/>
        <v>5.5807171652672478</v>
      </c>
      <c r="F6176" s="2">
        <f t="shared" si="1161"/>
        <v>0</v>
      </c>
      <c r="G6176" s="2">
        <f t="shared" si="1162"/>
        <v>0</v>
      </c>
      <c r="H6176" s="2">
        <f>MIN(Inputs!$B$2, (Inputs!$B$14 - F6176)/Inputs!$B$15)</f>
        <v>170</v>
      </c>
      <c r="I6176" s="2">
        <f>MAX(MIN(Inputs!$B$2, F6176*Inputs!$B$16, Inputs!$B$14*Inputs!$B$4 - G6176), 0)</f>
        <v>0</v>
      </c>
      <c r="J6176" s="2">
        <f>MAX(MIN(Inputs!$B$2, F6176*Inputs!$B$16, (Inputs!$B$14-F6176)/Inputs!$B$15)*Inputs!$B$9, 0)</f>
        <v>0</v>
      </c>
      <c r="K6176" s="2">
        <f>MAX(E6176*Inputs!$B$5 - B6176 - Inputs!$B$8, 0) * H6176</f>
        <v>0</v>
      </c>
      <c r="L6176" s="2">
        <f>IF(B6176 &gt;= D6176*Inputs!$B$10, MAX(B6176 - E6176/Inputs!$B$5 - Inputs!$B$8, 0) * I6176, 0)</f>
        <v>0</v>
      </c>
      <c r="M6176" s="2">
        <f t="shared" si="1154"/>
        <v>0</v>
      </c>
      <c r="N6176" s="3" t="str">
        <f t="shared" si="1155"/>
        <v>Idle</v>
      </c>
      <c r="O6176" s="3" t="str">
        <f t="shared" si="1163"/>
        <v>Idle</v>
      </c>
      <c r="P6176" s="2">
        <f t="shared" si="1156"/>
        <v>0</v>
      </c>
      <c r="Q6176" s="2">
        <f t="shared" si="1157"/>
        <v>0</v>
      </c>
      <c r="R6176" s="2">
        <f t="shared" si="1158"/>
        <v>0</v>
      </c>
      <c r="S6176" s="2">
        <f t="shared" si="1159"/>
        <v>0</v>
      </c>
      <c r="T6176" s="2">
        <f t="shared" si="1160"/>
        <v>0</v>
      </c>
      <c r="U6176" s="2">
        <f>IF(O6176="Reg", R6176 * Inputs!$B$7, 0)</f>
        <v>0</v>
      </c>
      <c r="V6176" s="2">
        <f>MAX(F6176 + P6176*Inputs!$B$15 - (Q6176/Inputs!$B$16) - U6176, 0)</f>
        <v>0</v>
      </c>
    </row>
    <row r="6177" spans="1:22" x14ac:dyDescent="0.3">
      <c r="A6177" s="1">
        <v>46280.291666666657</v>
      </c>
      <c r="B6177" s="2">
        <v>0</v>
      </c>
      <c r="C6177" s="2">
        <v>15.36215878944318</v>
      </c>
      <c r="D6177" s="2">
        <f t="shared" si="1152"/>
        <v>35.591398602334934</v>
      </c>
      <c r="E6177" s="2">
        <f t="shared" si="1153"/>
        <v>8.9586620827640164</v>
      </c>
      <c r="F6177" s="2">
        <f t="shared" si="1161"/>
        <v>0</v>
      </c>
      <c r="G6177" s="2">
        <f t="shared" si="1162"/>
        <v>0</v>
      </c>
      <c r="H6177" s="2">
        <f>MIN(Inputs!$B$2, (Inputs!$B$14 - F6177)/Inputs!$B$15)</f>
        <v>170</v>
      </c>
      <c r="I6177" s="2">
        <f>MAX(MIN(Inputs!$B$2, F6177*Inputs!$B$16, Inputs!$B$14*Inputs!$B$4 - G6177), 0)</f>
        <v>0</v>
      </c>
      <c r="J6177" s="2">
        <f>MAX(MIN(Inputs!$B$2, F6177*Inputs!$B$16, (Inputs!$B$14-F6177)/Inputs!$B$15)*Inputs!$B$9, 0)</f>
        <v>0</v>
      </c>
      <c r="K6177" s="2">
        <f>MAX(E6177*Inputs!$B$5 - B6177 - Inputs!$B$8, 0) * H6177</f>
        <v>0</v>
      </c>
      <c r="L6177" s="2">
        <f>IF(B6177 &gt;= D6177*Inputs!$B$10, MAX(B6177 - E6177/Inputs!$B$5 - Inputs!$B$8, 0) * I6177, 0)</f>
        <v>0</v>
      </c>
      <c r="M6177" s="2">
        <f t="shared" si="1154"/>
        <v>0</v>
      </c>
      <c r="N6177" s="3" t="str">
        <f t="shared" si="1155"/>
        <v>Idle</v>
      </c>
      <c r="O6177" s="3" t="str">
        <f t="shared" si="1163"/>
        <v>Idle</v>
      </c>
      <c r="P6177" s="2">
        <f t="shared" si="1156"/>
        <v>0</v>
      </c>
      <c r="Q6177" s="2">
        <f t="shared" si="1157"/>
        <v>0</v>
      </c>
      <c r="R6177" s="2">
        <f t="shared" si="1158"/>
        <v>0</v>
      </c>
      <c r="S6177" s="2">
        <f t="shared" si="1159"/>
        <v>0</v>
      </c>
      <c r="T6177" s="2">
        <f t="shared" si="1160"/>
        <v>0</v>
      </c>
      <c r="U6177" s="2">
        <f>IF(O6177="Reg", R6177 * Inputs!$B$7, 0)</f>
        <v>0</v>
      </c>
      <c r="V6177" s="2">
        <f>MAX(F6177 + P6177*Inputs!$B$15 - (Q6177/Inputs!$B$16) - U6177, 0)</f>
        <v>0</v>
      </c>
    </row>
    <row r="6178" spans="1:22" x14ac:dyDescent="0.3">
      <c r="A6178" s="1">
        <v>46280.333333333343</v>
      </c>
      <c r="B6178" s="2">
        <v>0</v>
      </c>
      <c r="C6178" s="2">
        <v>4.4652175402651304</v>
      </c>
      <c r="D6178" s="2">
        <f t="shared" si="1152"/>
        <v>35.591398602334934</v>
      </c>
      <c r="E6178" s="2">
        <f t="shared" si="1153"/>
        <v>14.30356539728176</v>
      </c>
      <c r="F6178" s="2">
        <f t="shared" si="1161"/>
        <v>0</v>
      </c>
      <c r="G6178" s="2">
        <f t="shared" si="1162"/>
        <v>0</v>
      </c>
      <c r="H6178" s="2">
        <f>MIN(Inputs!$B$2, (Inputs!$B$14 - F6178)/Inputs!$B$15)</f>
        <v>170</v>
      </c>
      <c r="I6178" s="2">
        <f>MAX(MIN(Inputs!$B$2, F6178*Inputs!$B$16, Inputs!$B$14*Inputs!$B$4 - G6178), 0)</f>
        <v>0</v>
      </c>
      <c r="J6178" s="2">
        <f>MAX(MIN(Inputs!$B$2, F6178*Inputs!$B$16, (Inputs!$B$14-F6178)/Inputs!$B$15)*Inputs!$B$9, 0)</f>
        <v>0</v>
      </c>
      <c r="K6178" s="2">
        <f>MAX(E6178*Inputs!$B$5 - B6178 - Inputs!$B$8, 0) * H6178</f>
        <v>0</v>
      </c>
      <c r="L6178" s="2">
        <f>IF(B6178 &gt;= D6178*Inputs!$B$10, MAX(B6178 - E6178/Inputs!$B$5 - Inputs!$B$8, 0) * I6178, 0)</f>
        <v>0</v>
      </c>
      <c r="M6178" s="2">
        <f t="shared" si="1154"/>
        <v>0</v>
      </c>
      <c r="N6178" s="3" t="str">
        <f t="shared" si="1155"/>
        <v>Idle</v>
      </c>
      <c r="O6178" s="3" t="str">
        <f t="shared" si="1163"/>
        <v>Idle</v>
      </c>
      <c r="P6178" s="2">
        <f t="shared" si="1156"/>
        <v>0</v>
      </c>
      <c r="Q6178" s="2">
        <f t="shared" si="1157"/>
        <v>0</v>
      </c>
      <c r="R6178" s="2">
        <f t="shared" si="1158"/>
        <v>0</v>
      </c>
      <c r="S6178" s="2">
        <f t="shared" si="1159"/>
        <v>0</v>
      </c>
      <c r="T6178" s="2">
        <f t="shared" si="1160"/>
        <v>0</v>
      </c>
      <c r="U6178" s="2">
        <f>IF(O6178="Reg", R6178 * Inputs!$B$7, 0)</f>
        <v>0</v>
      </c>
      <c r="V6178" s="2">
        <f>MAX(F6178 + P6178*Inputs!$B$15 - (Q6178/Inputs!$B$16) - U6178, 0)</f>
        <v>0</v>
      </c>
    </row>
    <row r="6179" spans="1:22" x14ac:dyDescent="0.3">
      <c r="A6179" s="1">
        <v>46280.375</v>
      </c>
      <c r="B6179" s="2">
        <v>5.0838320812395317</v>
      </c>
      <c r="C6179" s="2">
        <v>6.1856529380355294</v>
      </c>
      <c r="D6179" s="2">
        <f t="shared" si="1152"/>
        <v>35.591398602334934</v>
      </c>
      <c r="E6179" s="2">
        <f t="shared" si="1153"/>
        <v>23.947194995238977</v>
      </c>
      <c r="F6179" s="2">
        <f t="shared" si="1161"/>
        <v>0</v>
      </c>
      <c r="G6179" s="2">
        <f t="shared" si="1162"/>
        <v>0</v>
      </c>
      <c r="H6179" s="2">
        <f>MIN(Inputs!$B$2, (Inputs!$B$14 - F6179)/Inputs!$B$15)</f>
        <v>170</v>
      </c>
      <c r="I6179" s="2">
        <f>MAX(MIN(Inputs!$B$2, F6179*Inputs!$B$16, Inputs!$B$14*Inputs!$B$4 - G6179), 0)</f>
        <v>0</v>
      </c>
      <c r="J6179" s="2">
        <f>MAX(MIN(Inputs!$B$2, F6179*Inputs!$B$16, (Inputs!$B$14-F6179)/Inputs!$B$15)*Inputs!$B$9, 0)</f>
        <v>0</v>
      </c>
      <c r="K6179" s="2">
        <f>MAX(E6179*Inputs!$B$5 - B6179 - Inputs!$B$8, 0) * H6179</f>
        <v>0</v>
      </c>
      <c r="L6179" s="2">
        <f>IF(B6179 &gt;= D6179*Inputs!$B$10, MAX(B6179 - E6179/Inputs!$B$5 - Inputs!$B$8, 0) * I6179, 0)</f>
        <v>0</v>
      </c>
      <c r="M6179" s="2">
        <f t="shared" si="1154"/>
        <v>0</v>
      </c>
      <c r="N6179" s="3" t="str">
        <f t="shared" si="1155"/>
        <v>Idle</v>
      </c>
      <c r="O6179" s="3" t="str">
        <f t="shared" si="1163"/>
        <v>Idle</v>
      </c>
      <c r="P6179" s="2">
        <f t="shared" si="1156"/>
        <v>0</v>
      </c>
      <c r="Q6179" s="2">
        <f t="shared" si="1157"/>
        <v>0</v>
      </c>
      <c r="R6179" s="2">
        <f t="shared" si="1158"/>
        <v>0</v>
      </c>
      <c r="S6179" s="2">
        <f t="shared" si="1159"/>
        <v>0</v>
      </c>
      <c r="T6179" s="2">
        <f t="shared" si="1160"/>
        <v>0</v>
      </c>
      <c r="U6179" s="2">
        <f>IF(O6179="Reg", R6179 * Inputs!$B$7, 0)</f>
        <v>0</v>
      </c>
      <c r="V6179" s="2">
        <f>MAX(F6179 + P6179*Inputs!$B$15 - (Q6179/Inputs!$B$16) - U6179, 0)</f>
        <v>0</v>
      </c>
    </row>
    <row r="6180" spans="1:22" x14ac:dyDescent="0.3">
      <c r="A6180" s="1">
        <v>46280.416666666657</v>
      </c>
      <c r="B6180" s="2">
        <v>9.9269829601863186</v>
      </c>
      <c r="C6180" s="2">
        <v>4.869044958942391</v>
      </c>
      <c r="D6180" s="2">
        <f t="shared" si="1152"/>
        <v>35.591398602334934</v>
      </c>
      <c r="E6180" s="2">
        <f t="shared" si="1153"/>
        <v>33.585092712902863</v>
      </c>
      <c r="F6180" s="2">
        <f t="shared" si="1161"/>
        <v>0</v>
      </c>
      <c r="G6180" s="2">
        <f t="shared" si="1162"/>
        <v>0</v>
      </c>
      <c r="H6180" s="2">
        <f>MIN(Inputs!$B$2, (Inputs!$B$14 - F6180)/Inputs!$B$15)</f>
        <v>170</v>
      </c>
      <c r="I6180" s="2">
        <f>MAX(MIN(Inputs!$B$2, F6180*Inputs!$B$16, Inputs!$B$14*Inputs!$B$4 - G6180), 0)</f>
        <v>0</v>
      </c>
      <c r="J6180" s="2">
        <f>MAX(MIN(Inputs!$B$2, F6180*Inputs!$B$16, (Inputs!$B$14-F6180)/Inputs!$B$15)*Inputs!$B$9, 0)</f>
        <v>0</v>
      </c>
      <c r="K6180" s="2">
        <f>MAX(E6180*Inputs!$B$5 - B6180 - Inputs!$B$8, 0) * H6180</f>
        <v>0</v>
      </c>
      <c r="L6180" s="2">
        <f>IF(B6180 &gt;= D6180*Inputs!$B$10, MAX(B6180 - E6180/Inputs!$B$5 - Inputs!$B$8, 0) * I6180, 0)</f>
        <v>0</v>
      </c>
      <c r="M6180" s="2">
        <f t="shared" si="1154"/>
        <v>0</v>
      </c>
      <c r="N6180" s="3" t="str">
        <f t="shared" si="1155"/>
        <v>Idle</v>
      </c>
      <c r="O6180" s="3" t="str">
        <f t="shared" si="1163"/>
        <v>Idle</v>
      </c>
      <c r="P6180" s="2">
        <f t="shared" si="1156"/>
        <v>0</v>
      </c>
      <c r="Q6180" s="2">
        <f t="shared" si="1157"/>
        <v>0</v>
      </c>
      <c r="R6180" s="2">
        <f t="shared" si="1158"/>
        <v>0</v>
      </c>
      <c r="S6180" s="2">
        <f t="shared" si="1159"/>
        <v>0</v>
      </c>
      <c r="T6180" s="2">
        <f t="shared" si="1160"/>
        <v>0</v>
      </c>
      <c r="U6180" s="2">
        <f>IF(O6180="Reg", R6180 * Inputs!$B$7, 0)</f>
        <v>0</v>
      </c>
      <c r="V6180" s="2">
        <f>MAX(F6180 + P6180*Inputs!$B$15 - (Q6180/Inputs!$B$16) - U6180, 0)</f>
        <v>0</v>
      </c>
    </row>
    <row r="6181" spans="1:22" x14ac:dyDescent="0.3">
      <c r="A6181" s="1">
        <v>46280.458333333343</v>
      </c>
      <c r="B6181" s="2">
        <v>18.473487950177638</v>
      </c>
      <c r="C6181" s="2">
        <v>2.901835995090345</v>
      </c>
      <c r="D6181" s="2">
        <f t="shared" si="1152"/>
        <v>35.591398602334934</v>
      </c>
      <c r="E6181" s="2">
        <f t="shared" si="1153"/>
        <v>43.361979120963497</v>
      </c>
      <c r="F6181" s="2">
        <f t="shared" si="1161"/>
        <v>0</v>
      </c>
      <c r="G6181" s="2">
        <f t="shared" si="1162"/>
        <v>0</v>
      </c>
      <c r="H6181" s="2">
        <f>MIN(Inputs!$B$2, (Inputs!$B$14 - F6181)/Inputs!$B$15)</f>
        <v>170</v>
      </c>
      <c r="I6181" s="2">
        <f>MAX(MIN(Inputs!$B$2, F6181*Inputs!$B$16, Inputs!$B$14*Inputs!$B$4 - G6181), 0)</f>
        <v>0</v>
      </c>
      <c r="J6181" s="2">
        <f>MAX(MIN(Inputs!$B$2, F6181*Inputs!$B$16, (Inputs!$B$14-F6181)/Inputs!$B$15)*Inputs!$B$9, 0)</f>
        <v>0</v>
      </c>
      <c r="K6181" s="2">
        <f>MAX(E6181*Inputs!$B$5 - B6181 - Inputs!$B$8, 0) * H6181</f>
        <v>0</v>
      </c>
      <c r="L6181" s="2">
        <f>IF(B6181 &gt;= D6181*Inputs!$B$10, MAX(B6181 - E6181/Inputs!$B$5 - Inputs!$B$8, 0) * I6181, 0)</f>
        <v>0</v>
      </c>
      <c r="M6181" s="2">
        <f t="shared" si="1154"/>
        <v>0</v>
      </c>
      <c r="N6181" s="3" t="str">
        <f t="shared" si="1155"/>
        <v>Idle</v>
      </c>
      <c r="O6181" s="3" t="str">
        <f t="shared" si="1163"/>
        <v>Idle</v>
      </c>
      <c r="P6181" s="2">
        <f t="shared" si="1156"/>
        <v>0</v>
      </c>
      <c r="Q6181" s="2">
        <f t="shared" si="1157"/>
        <v>0</v>
      </c>
      <c r="R6181" s="2">
        <f t="shared" si="1158"/>
        <v>0</v>
      </c>
      <c r="S6181" s="2">
        <f t="shared" si="1159"/>
        <v>0</v>
      </c>
      <c r="T6181" s="2">
        <f t="shared" si="1160"/>
        <v>0</v>
      </c>
      <c r="U6181" s="2">
        <f>IF(O6181="Reg", R6181 * Inputs!$B$7, 0)</f>
        <v>0</v>
      </c>
      <c r="V6181" s="2">
        <f>MAX(F6181 + P6181*Inputs!$B$15 - (Q6181/Inputs!$B$16) - U6181, 0)</f>
        <v>0</v>
      </c>
    </row>
    <row r="6182" spans="1:22" x14ac:dyDescent="0.3">
      <c r="A6182" s="1">
        <v>46280.5</v>
      </c>
      <c r="B6182" s="2">
        <v>20.26766950498061</v>
      </c>
      <c r="C6182" s="2">
        <v>12.090140563320849</v>
      </c>
      <c r="D6182" s="2">
        <f t="shared" si="1152"/>
        <v>35.591398602334934</v>
      </c>
      <c r="E6182" s="2">
        <f t="shared" si="1153"/>
        <v>53.357385663375737</v>
      </c>
      <c r="F6182" s="2">
        <f t="shared" si="1161"/>
        <v>0</v>
      </c>
      <c r="G6182" s="2">
        <f t="shared" si="1162"/>
        <v>0</v>
      </c>
      <c r="H6182" s="2">
        <f>MIN(Inputs!$B$2, (Inputs!$B$14 - F6182)/Inputs!$B$15)</f>
        <v>170</v>
      </c>
      <c r="I6182" s="2">
        <f>MAX(MIN(Inputs!$B$2, F6182*Inputs!$B$16, Inputs!$B$14*Inputs!$B$4 - G6182), 0)</f>
        <v>0</v>
      </c>
      <c r="J6182" s="2">
        <f>MAX(MIN(Inputs!$B$2, F6182*Inputs!$B$16, (Inputs!$B$14-F6182)/Inputs!$B$15)*Inputs!$B$9, 0)</f>
        <v>0</v>
      </c>
      <c r="K6182" s="2">
        <f>MAX(E6182*Inputs!$B$5 - B6182 - Inputs!$B$8, 0) * H6182</f>
        <v>1136.7610793943061</v>
      </c>
      <c r="L6182" s="2">
        <f>IF(B6182 &gt;= D6182*Inputs!$B$10, MAX(B6182 - E6182/Inputs!$B$5 - Inputs!$B$8, 0) * I6182, 0)</f>
        <v>0</v>
      </c>
      <c r="M6182" s="2">
        <f t="shared" si="1154"/>
        <v>0</v>
      </c>
      <c r="N6182" s="3" t="str">
        <f t="shared" si="1155"/>
        <v>Charge</v>
      </c>
      <c r="O6182" s="3" t="str">
        <f t="shared" si="1163"/>
        <v>Charge</v>
      </c>
      <c r="P6182" s="2">
        <f t="shared" si="1156"/>
        <v>170</v>
      </c>
      <c r="Q6182" s="2">
        <f t="shared" si="1157"/>
        <v>0</v>
      </c>
      <c r="R6182" s="2">
        <f t="shared" si="1158"/>
        <v>0</v>
      </c>
      <c r="S6182" s="2">
        <f t="shared" si="1159"/>
        <v>-3445.5038158467037</v>
      </c>
      <c r="T6182" s="2">
        <f t="shared" si="1160"/>
        <v>0</v>
      </c>
      <c r="U6182" s="2">
        <f>IF(O6182="Reg", R6182 * Inputs!$B$7, 0)</f>
        <v>0</v>
      </c>
      <c r="V6182" s="2">
        <f>MAX(F6182 + P6182*Inputs!$B$15 - (Q6182/Inputs!$B$16) - U6182, 0)</f>
        <v>170</v>
      </c>
    </row>
    <row r="6183" spans="1:22" x14ac:dyDescent="0.3">
      <c r="A6183" s="1">
        <v>46280.541666666657</v>
      </c>
      <c r="B6183" s="2">
        <v>32.06941988710647</v>
      </c>
      <c r="C6183" s="2">
        <v>16.896980758815349</v>
      </c>
      <c r="D6183" s="2">
        <f t="shared" si="1152"/>
        <v>35.591398602334934</v>
      </c>
      <c r="E6183" s="2">
        <f t="shared" si="1153"/>
        <v>62.193462616953781</v>
      </c>
      <c r="F6183" s="2">
        <f t="shared" si="1161"/>
        <v>170</v>
      </c>
      <c r="G6183" s="2">
        <f t="shared" si="1162"/>
        <v>0</v>
      </c>
      <c r="H6183" s="2">
        <f>MIN(Inputs!$B$2, (Inputs!$B$14 - F6183)/Inputs!$B$15)</f>
        <v>170</v>
      </c>
      <c r="I6183" s="2">
        <f>MAX(MIN(Inputs!$B$2, F6183*Inputs!$B$16, Inputs!$B$14*Inputs!$B$4 - G6183), 0)</f>
        <v>170</v>
      </c>
      <c r="J6183" s="2">
        <f>MAX(MIN(Inputs!$B$2, F6183*Inputs!$B$16, (Inputs!$B$14-F6183)/Inputs!$B$15)*Inputs!$B$9, 0)</f>
        <v>136</v>
      </c>
      <c r="K6183" s="2">
        <f>MAX(E6183*Inputs!$B$5 - B6183 - Inputs!$B$8, 0) * H6183</f>
        <v>452.34062668818592</v>
      </c>
      <c r="L6183" s="2">
        <f>IF(B6183 &gt;= D6183*Inputs!$B$10, MAX(B6183 - E6183/Inputs!$B$5 - Inputs!$B$8, 0) * I6183, 0)</f>
        <v>0</v>
      </c>
      <c r="M6183" s="2">
        <f t="shared" si="1154"/>
        <v>2297.9893831988875</v>
      </c>
      <c r="N6183" s="3" t="str">
        <f t="shared" si="1155"/>
        <v>Reg</v>
      </c>
      <c r="O6183" s="3" t="str">
        <f t="shared" si="1163"/>
        <v>Charge</v>
      </c>
      <c r="P6183" s="2">
        <f t="shared" si="1156"/>
        <v>170</v>
      </c>
      <c r="Q6183" s="2">
        <f t="shared" si="1157"/>
        <v>0</v>
      </c>
      <c r="R6183" s="2">
        <f t="shared" si="1158"/>
        <v>0</v>
      </c>
      <c r="S6183" s="2">
        <f t="shared" si="1159"/>
        <v>-5451.8013808080996</v>
      </c>
      <c r="T6183" s="2">
        <f t="shared" si="1160"/>
        <v>0</v>
      </c>
      <c r="U6183" s="2">
        <f>IF(O6183="Reg", R6183 * Inputs!$B$7, 0)</f>
        <v>0</v>
      </c>
      <c r="V6183" s="2">
        <f>MAX(F6183 + P6183*Inputs!$B$15 - (Q6183/Inputs!$B$16) - U6183, 0)</f>
        <v>340</v>
      </c>
    </row>
    <row r="6184" spans="1:22" x14ac:dyDescent="0.3">
      <c r="A6184" s="1">
        <v>46280.583333333343</v>
      </c>
      <c r="B6184" s="2">
        <v>57.861777587743298</v>
      </c>
      <c r="C6184" s="2">
        <v>2.5552764966241601</v>
      </c>
      <c r="D6184" s="2">
        <f t="shared" si="1152"/>
        <v>35.591398602334934</v>
      </c>
      <c r="E6184" s="2">
        <f t="shared" si="1153"/>
        <v>68.263591623155392</v>
      </c>
      <c r="F6184" s="2">
        <f t="shared" si="1161"/>
        <v>340</v>
      </c>
      <c r="G6184" s="2">
        <f t="shared" si="1162"/>
        <v>0</v>
      </c>
      <c r="H6184" s="2">
        <f>MIN(Inputs!$B$2, (Inputs!$B$14 - F6184)/Inputs!$B$15)</f>
        <v>0</v>
      </c>
      <c r="I6184" s="2">
        <f>MAX(MIN(Inputs!$B$2, F6184*Inputs!$B$16, Inputs!$B$14*Inputs!$B$4 - G6184), 0)</f>
        <v>170</v>
      </c>
      <c r="J6184" s="2">
        <f>MAX(MIN(Inputs!$B$2, F6184*Inputs!$B$16, (Inputs!$B$14-F6184)/Inputs!$B$15)*Inputs!$B$9, 0)</f>
        <v>0</v>
      </c>
      <c r="K6184" s="2">
        <f>MAX(E6184*Inputs!$B$5 - B6184 - Inputs!$B$8, 0) * H6184</f>
        <v>0</v>
      </c>
      <c r="L6184" s="2">
        <f>IF(B6184 &gt;= D6184*Inputs!$B$10, MAX(B6184 - E6184/Inputs!$B$5 - Inputs!$B$8, 0) * I6184, 0)</f>
        <v>0</v>
      </c>
      <c r="M6184" s="2">
        <f t="shared" si="1154"/>
        <v>0</v>
      </c>
      <c r="N6184" s="3" t="str">
        <f t="shared" si="1155"/>
        <v>Idle</v>
      </c>
      <c r="O6184" s="3" t="str">
        <f t="shared" si="1163"/>
        <v>Idle</v>
      </c>
      <c r="P6184" s="2">
        <f t="shared" si="1156"/>
        <v>0</v>
      </c>
      <c r="Q6184" s="2">
        <f t="shared" si="1157"/>
        <v>0</v>
      </c>
      <c r="R6184" s="2">
        <f t="shared" si="1158"/>
        <v>0</v>
      </c>
      <c r="S6184" s="2">
        <f t="shared" si="1159"/>
        <v>0</v>
      </c>
      <c r="T6184" s="2">
        <f t="shared" si="1160"/>
        <v>0</v>
      </c>
      <c r="U6184" s="2">
        <f>IF(O6184="Reg", R6184 * Inputs!$B$7, 0)</f>
        <v>0</v>
      </c>
      <c r="V6184" s="2">
        <f>MAX(F6184 + P6184*Inputs!$B$15 - (Q6184/Inputs!$B$16) - U6184, 0)</f>
        <v>340</v>
      </c>
    </row>
    <row r="6185" spans="1:22" x14ac:dyDescent="0.3">
      <c r="A6185" s="1">
        <v>46280.625</v>
      </c>
      <c r="B6185" s="2">
        <v>62.911218387222853</v>
      </c>
      <c r="C6185" s="2">
        <v>30.45376131179885</v>
      </c>
      <c r="D6185" s="2">
        <f t="shared" si="1152"/>
        <v>35.591398602334934</v>
      </c>
      <c r="E6185" s="2">
        <f t="shared" si="1153"/>
        <v>83.604401052049113</v>
      </c>
      <c r="F6185" s="2">
        <f t="shared" si="1161"/>
        <v>340</v>
      </c>
      <c r="G6185" s="2">
        <f t="shared" si="1162"/>
        <v>0</v>
      </c>
      <c r="H6185" s="2">
        <f>MIN(Inputs!$B$2, (Inputs!$B$14 - F6185)/Inputs!$B$15)</f>
        <v>0</v>
      </c>
      <c r="I6185" s="2">
        <f>MAX(MIN(Inputs!$B$2, F6185*Inputs!$B$16, Inputs!$B$14*Inputs!$B$4 - G6185), 0)</f>
        <v>170</v>
      </c>
      <c r="J6185" s="2">
        <f>MAX(MIN(Inputs!$B$2, F6185*Inputs!$B$16, (Inputs!$B$14-F6185)/Inputs!$B$15)*Inputs!$B$9, 0)</f>
        <v>0</v>
      </c>
      <c r="K6185" s="2">
        <f>MAX(E6185*Inputs!$B$5 - B6185 - Inputs!$B$8, 0) * H6185</f>
        <v>0</v>
      </c>
      <c r="L6185" s="2">
        <f>IF(B6185 &gt;= D6185*Inputs!$B$10, MAX(B6185 - E6185/Inputs!$B$5 - Inputs!$B$8, 0) * I6185, 0)</f>
        <v>0</v>
      </c>
      <c r="M6185" s="2">
        <f t="shared" si="1154"/>
        <v>0</v>
      </c>
      <c r="N6185" s="3" t="str">
        <f t="shared" si="1155"/>
        <v>Idle</v>
      </c>
      <c r="O6185" s="3" t="str">
        <f t="shared" si="1163"/>
        <v>Idle</v>
      </c>
      <c r="P6185" s="2">
        <f t="shared" si="1156"/>
        <v>0</v>
      </c>
      <c r="Q6185" s="2">
        <f t="shared" si="1157"/>
        <v>0</v>
      </c>
      <c r="R6185" s="2">
        <f t="shared" si="1158"/>
        <v>0</v>
      </c>
      <c r="S6185" s="2">
        <f t="shared" si="1159"/>
        <v>0</v>
      </c>
      <c r="T6185" s="2">
        <f t="shared" si="1160"/>
        <v>0</v>
      </c>
      <c r="U6185" s="2">
        <f>IF(O6185="Reg", R6185 * Inputs!$B$7, 0)</f>
        <v>0</v>
      </c>
      <c r="V6185" s="2">
        <f>MAX(F6185 + P6185*Inputs!$B$15 - (Q6185/Inputs!$B$16) - U6185, 0)</f>
        <v>340</v>
      </c>
    </row>
    <row r="6186" spans="1:22" x14ac:dyDescent="0.3">
      <c r="A6186" s="1">
        <v>46280.666666666657</v>
      </c>
      <c r="B6186" s="2">
        <v>68.588301408550109</v>
      </c>
      <c r="C6186" s="2">
        <v>16.93567005030668</v>
      </c>
      <c r="D6186" s="2">
        <f t="shared" si="1152"/>
        <v>35.591398602334934</v>
      </c>
      <c r="E6186" s="2">
        <f t="shared" si="1153"/>
        <v>82.844425079070518</v>
      </c>
      <c r="F6186" s="2">
        <f t="shared" si="1161"/>
        <v>340</v>
      </c>
      <c r="G6186" s="2">
        <f t="shared" si="1162"/>
        <v>0</v>
      </c>
      <c r="H6186" s="2">
        <f>MIN(Inputs!$B$2, (Inputs!$B$14 - F6186)/Inputs!$B$15)</f>
        <v>0</v>
      </c>
      <c r="I6186" s="2">
        <f>MAX(MIN(Inputs!$B$2, F6186*Inputs!$B$16, Inputs!$B$14*Inputs!$B$4 - G6186), 0)</f>
        <v>170</v>
      </c>
      <c r="J6186" s="2">
        <f>MAX(MIN(Inputs!$B$2, F6186*Inputs!$B$16, (Inputs!$B$14-F6186)/Inputs!$B$15)*Inputs!$B$9, 0)</f>
        <v>0</v>
      </c>
      <c r="K6186" s="2">
        <f>MAX(E6186*Inputs!$B$5 - B6186 - Inputs!$B$8, 0) * H6186</f>
        <v>0</v>
      </c>
      <c r="L6186" s="2">
        <f>IF(B6186 &gt;= D6186*Inputs!$B$10, MAX(B6186 - E6186/Inputs!$B$5 - Inputs!$B$8, 0) * I6186, 0)</f>
        <v>0</v>
      </c>
      <c r="M6186" s="2">
        <f t="shared" si="1154"/>
        <v>0</v>
      </c>
      <c r="N6186" s="3" t="str">
        <f t="shared" si="1155"/>
        <v>Idle</v>
      </c>
      <c r="O6186" s="3" t="str">
        <f t="shared" si="1163"/>
        <v>Idle</v>
      </c>
      <c r="P6186" s="2">
        <f t="shared" si="1156"/>
        <v>0</v>
      </c>
      <c r="Q6186" s="2">
        <f t="shared" si="1157"/>
        <v>0</v>
      </c>
      <c r="R6186" s="2">
        <f t="shared" si="1158"/>
        <v>0</v>
      </c>
      <c r="S6186" s="2">
        <f t="shared" si="1159"/>
        <v>0</v>
      </c>
      <c r="T6186" s="2">
        <f t="shared" si="1160"/>
        <v>0</v>
      </c>
      <c r="U6186" s="2">
        <f>IF(O6186="Reg", R6186 * Inputs!$B$7, 0)</f>
        <v>0</v>
      </c>
      <c r="V6186" s="2">
        <f>MAX(F6186 + P6186*Inputs!$B$15 - (Q6186/Inputs!$B$16) - U6186, 0)</f>
        <v>340</v>
      </c>
    </row>
    <row r="6187" spans="1:22" x14ac:dyDescent="0.3">
      <c r="A6187" s="1">
        <v>46280.708333333343</v>
      </c>
      <c r="B6187" s="2">
        <v>78.445927204651085</v>
      </c>
      <c r="C6187" s="2">
        <v>3.1458349049744592</v>
      </c>
      <c r="D6187" s="2">
        <f t="shared" si="1152"/>
        <v>35.591398602334934</v>
      </c>
      <c r="E6187" s="2">
        <f t="shared" si="1153"/>
        <v>80.688983597936826</v>
      </c>
      <c r="F6187" s="2">
        <f t="shared" si="1161"/>
        <v>340</v>
      </c>
      <c r="G6187" s="2">
        <f t="shared" si="1162"/>
        <v>0</v>
      </c>
      <c r="H6187" s="2">
        <f>MIN(Inputs!$B$2, (Inputs!$B$14 - F6187)/Inputs!$B$15)</f>
        <v>0</v>
      </c>
      <c r="I6187" s="2">
        <f>MAX(MIN(Inputs!$B$2, F6187*Inputs!$B$16, Inputs!$B$14*Inputs!$B$4 - G6187), 0)</f>
        <v>170</v>
      </c>
      <c r="J6187" s="2">
        <f>MAX(MIN(Inputs!$B$2, F6187*Inputs!$B$16, (Inputs!$B$14-F6187)/Inputs!$B$15)*Inputs!$B$9, 0)</f>
        <v>0</v>
      </c>
      <c r="K6187" s="2">
        <f>MAX(E6187*Inputs!$B$5 - B6187 - Inputs!$B$8, 0) * H6187</f>
        <v>0</v>
      </c>
      <c r="L6187" s="2">
        <f>IF(B6187 &gt;= D6187*Inputs!$B$10, MAX(B6187 - E6187/Inputs!$B$5 - Inputs!$B$8, 0) * I6187, 0)</f>
        <v>0</v>
      </c>
      <c r="M6187" s="2">
        <f t="shared" si="1154"/>
        <v>0</v>
      </c>
      <c r="N6187" s="3" t="str">
        <f t="shared" si="1155"/>
        <v>Idle</v>
      </c>
      <c r="O6187" s="3" t="str">
        <f t="shared" si="1163"/>
        <v>Idle</v>
      </c>
      <c r="P6187" s="2">
        <f t="shared" si="1156"/>
        <v>0</v>
      </c>
      <c r="Q6187" s="2">
        <f t="shared" si="1157"/>
        <v>0</v>
      </c>
      <c r="R6187" s="2">
        <f t="shared" si="1158"/>
        <v>0</v>
      </c>
      <c r="S6187" s="2">
        <f t="shared" si="1159"/>
        <v>0</v>
      </c>
      <c r="T6187" s="2">
        <f t="shared" si="1160"/>
        <v>0</v>
      </c>
      <c r="U6187" s="2">
        <f>IF(O6187="Reg", R6187 * Inputs!$B$7, 0)</f>
        <v>0</v>
      </c>
      <c r="V6187" s="2">
        <f>MAX(F6187 + P6187*Inputs!$B$15 - (Q6187/Inputs!$B$16) - U6187, 0)</f>
        <v>340</v>
      </c>
    </row>
    <row r="6188" spans="1:22" x14ac:dyDescent="0.3">
      <c r="A6188" s="1">
        <v>46280.75</v>
      </c>
      <c r="B6188" s="2">
        <v>73.284131226448906</v>
      </c>
      <c r="C6188" s="2">
        <v>8.1082311173146948</v>
      </c>
      <c r="D6188" s="2">
        <f t="shared" si="1152"/>
        <v>35.591398602334934</v>
      </c>
      <c r="E6188" s="2">
        <f t="shared" si="1153"/>
        <v>73.432825092061123</v>
      </c>
      <c r="F6188" s="2">
        <f t="shared" si="1161"/>
        <v>340</v>
      </c>
      <c r="G6188" s="2">
        <f t="shared" si="1162"/>
        <v>0</v>
      </c>
      <c r="H6188" s="2">
        <f>MIN(Inputs!$B$2, (Inputs!$B$14 - F6188)/Inputs!$B$15)</f>
        <v>0</v>
      </c>
      <c r="I6188" s="2">
        <f>MAX(MIN(Inputs!$B$2, F6188*Inputs!$B$16, Inputs!$B$14*Inputs!$B$4 - G6188), 0)</f>
        <v>170</v>
      </c>
      <c r="J6188" s="2">
        <f>MAX(MIN(Inputs!$B$2, F6188*Inputs!$B$16, (Inputs!$B$14-F6188)/Inputs!$B$15)*Inputs!$B$9, 0)</f>
        <v>0</v>
      </c>
      <c r="K6188" s="2">
        <f>MAX(E6188*Inputs!$B$5 - B6188 - Inputs!$B$8, 0) * H6188</f>
        <v>0</v>
      </c>
      <c r="L6188" s="2">
        <f>IF(B6188 &gt;= D6188*Inputs!$B$10, MAX(B6188 - E6188/Inputs!$B$5 - Inputs!$B$8, 0) * I6188, 0)</f>
        <v>0</v>
      </c>
      <c r="M6188" s="2">
        <f t="shared" si="1154"/>
        <v>0</v>
      </c>
      <c r="N6188" s="3" t="str">
        <f t="shared" si="1155"/>
        <v>Idle</v>
      </c>
      <c r="O6188" s="3" t="str">
        <f t="shared" si="1163"/>
        <v>Idle</v>
      </c>
      <c r="P6188" s="2">
        <f t="shared" si="1156"/>
        <v>0</v>
      </c>
      <c r="Q6188" s="2">
        <f t="shared" si="1157"/>
        <v>0</v>
      </c>
      <c r="R6188" s="2">
        <f t="shared" si="1158"/>
        <v>0</v>
      </c>
      <c r="S6188" s="2">
        <f t="shared" si="1159"/>
        <v>0</v>
      </c>
      <c r="T6188" s="2">
        <f t="shared" si="1160"/>
        <v>0</v>
      </c>
      <c r="U6188" s="2">
        <f>IF(O6188="Reg", R6188 * Inputs!$B$7, 0)</f>
        <v>0</v>
      </c>
      <c r="V6188" s="2">
        <f>MAX(F6188 + P6188*Inputs!$B$15 - (Q6188/Inputs!$B$16) - U6188, 0)</f>
        <v>340</v>
      </c>
    </row>
    <row r="6189" spans="1:22" x14ac:dyDescent="0.3">
      <c r="A6189" s="1">
        <v>46280.791666666657</v>
      </c>
      <c r="B6189" s="2">
        <v>68.490193924316145</v>
      </c>
      <c r="C6189" s="2">
        <v>6.6445335657799074</v>
      </c>
      <c r="D6189" s="2">
        <f t="shared" si="1152"/>
        <v>35.591398602334934</v>
      </c>
      <c r="E6189" s="2">
        <f t="shared" si="1153"/>
        <v>67.734291696957499</v>
      </c>
      <c r="F6189" s="2">
        <f t="shared" si="1161"/>
        <v>340</v>
      </c>
      <c r="G6189" s="2">
        <f t="shared" si="1162"/>
        <v>0</v>
      </c>
      <c r="H6189" s="2">
        <f>MIN(Inputs!$B$2, (Inputs!$B$14 - F6189)/Inputs!$B$15)</f>
        <v>0</v>
      </c>
      <c r="I6189" s="2">
        <f>MAX(MIN(Inputs!$B$2, F6189*Inputs!$B$16, Inputs!$B$14*Inputs!$B$4 - G6189), 0)</f>
        <v>170</v>
      </c>
      <c r="J6189" s="2">
        <f>MAX(MIN(Inputs!$B$2, F6189*Inputs!$B$16, (Inputs!$B$14-F6189)/Inputs!$B$15)*Inputs!$B$9, 0)</f>
        <v>0</v>
      </c>
      <c r="K6189" s="2">
        <f>MAX(E6189*Inputs!$B$5 - B6189 - Inputs!$B$8, 0) * H6189</f>
        <v>0</v>
      </c>
      <c r="L6189" s="2">
        <f>IF(B6189 &gt;= D6189*Inputs!$B$10, MAX(B6189 - E6189/Inputs!$B$5 - Inputs!$B$8, 0) * I6189, 0)</f>
        <v>0</v>
      </c>
      <c r="M6189" s="2">
        <f t="shared" si="1154"/>
        <v>0</v>
      </c>
      <c r="N6189" s="3" t="str">
        <f t="shared" si="1155"/>
        <v>Idle</v>
      </c>
      <c r="O6189" s="3" t="str">
        <f t="shared" si="1163"/>
        <v>Idle</v>
      </c>
      <c r="P6189" s="2">
        <f t="shared" si="1156"/>
        <v>0</v>
      </c>
      <c r="Q6189" s="2">
        <f t="shared" si="1157"/>
        <v>0</v>
      </c>
      <c r="R6189" s="2">
        <f t="shared" si="1158"/>
        <v>0</v>
      </c>
      <c r="S6189" s="2">
        <f t="shared" si="1159"/>
        <v>0</v>
      </c>
      <c r="T6189" s="2">
        <f t="shared" si="1160"/>
        <v>0</v>
      </c>
      <c r="U6189" s="2">
        <f>IF(O6189="Reg", R6189 * Inputs!$B$7, 0)</f>
        <v>0</v>
      </c>
      <c r="V6189" s="2">
        <f>MAX(F6189 + P6189*Inputs!$B$15 - (Q6189/Inputs!$B$16) - U6189, 0)</f>
        <v>340</v>
      </c>
    </row>
    <row r="6190" spans="1:22" x14ac:dyDescent="0.3">
      <c r="A6190" s="1">
        <v>46280.833333333343</v>
      </c>
      <c r="B6190" s="2">
        <v>149.90663416110559</v>
      </c>
      <c r="C6190" s="2">
        <v>5.4070368722770228</v>
      </c>
      <c r="D6190" s="2">
        <f t="shared" si="1152"/>
        <v>35.591398602334934</v>
      </c>
      <c r="E6190" s="2">
        <f t="shared" si="1153"/>
        <v>81.200582605968194</v>
      </c>
      <c r="F6190" s="2">
        <f t="shared" si="1161"/>
        <v>340</v>
      </c>
      <c r="G6190" s="2">
        <f t="shared" si="1162"/>
        <v>0</v>
      </c>
      <c r="H6190" s="2">
        <f>MIN(Inputs!$B$2, (Inputs!$B$14 - F6190)/Inputs!$B$15)</f>
        <v>0</v>
      </c>
      <c r="I6190" s="2">
        <f>MAX(MIN(Inputs!$B$2, F6190*Inputs!$B$16, Inputs!$B$14*Inputs!$B$4 - G6190), 0)</f>
        <v>170</v>
      </c>
      <c r="J6190" s="2">
        <f>MAX(MIN(Inputs!$B$2, F6190*Inputs!$B$16, (Inputs!$B$14-F6190)/Inputs!$B$15)*Inputs!$B$9, 0)</f>
        <v>0</v>
      </c>
      <c r="K6190" s="2">
        <f>MAX(E6190*Inputs!$B$5 - B6190 - Inputs!$B$8, 0) * H6190</f>
        <v>0</v>
      </c>
      <c r="L6190" s="2">
        <f>IF(B6190 &gt;= D6190*Inputs!$B$10, MAX(B6190 - E6190/Inputs!$B$5 - Inputs!$B$8, 0) * I6190, 0)</f>
        <v>6397.6516221440934</v>
      </c>
      <c r="M6190" s="2">
        <f t="shared" si="1154"/>
        <v>0</v>
      </c>
      <c r="N6190" s="3" t="str">
        <f t="shared" si="1155"/>
        <v>Discharge</v>
      </c>
      <c r="O6190" s="3" t="str">
        <f t="shared" si="1163"/>
        <v>Discharge</v>
      </c>
      <c r="P6190" s="2">
        <f t="shared" si="1156"/>
        <v>0</v>
      </c>
      <c r="Q6190" s="2">
        <f t="shared" si="1157"/>
        <v>170</v>
      </c>
      <c r="R6190" s="2">
        <f t="shared" si="1158"/>
        <v>0</v>
      </c>
      <c r="S6190" s="2">
        <f t="shared" si="1159"/>
        <v>25484.127807387951</v>
      </c>
      <c r="T6190" s="2">
        <f t="shared" si="1160"/>
        <v>0</v>
      </c>
      <c r="U6190" s="2">
        <f>IF(O6190="Reg", R6190 * Inputs!$B$7, 0)</f>
        <v>0</v>
      </c>
      <c r="V6190" s="2">
        <f>MAX(F6190 + P6190*Inputs!$B$15 - (Q6190/Inputs!$B$16) - U6190, 0)</f>
        <v>170</v>
      </c>
    </row>
    <row r="6191" spans="1:22" x14ac:dyDescent="0.3">
      <c r="A6191" s="1">
        <v>46280.875</v>
      </c>
      <c r="B6191" s="2">
        <v>58.351362549351208</v>
      </c>
      <c r="C6191" s="2">
        <v>10.04381618698727</v>
      </c>
      <c r="D6191" s="2">
        <f t="shared" si="1152"/>
        <v>35.591398602334934</v>
      </c>
      <c r="E6191" s="2">
        <f t="shared" si="1153"/>
        <v>58.629422153960384</v>
      </c>
      <c r="F6191" s="2">
        <f t="shared" si="1161"/>
        <v>170</v>
      </c>
      <c r="G6191" s="2">
        <f t="shared" si="1162"/>
        <v>170</v>
      </c>
      <c r="H6191" s="2">
        <f>MIN(Inputs!$B$2, (Inputs!$B$14 - F6191)/Inputs!$B$15)</f>
        <v>170</v>
      </c>
      <c r="I6191" s="2">
        <f>MAX(MIN(Inputs!$B$2, F6191*Inputs!$B$16, Inputs!$B$14*Inputs!$B$4 - G6191), 0)</f>
        <v>170</v>
      </c>
      <c r="J6191" s="2">
        <f>MAX(MIN(Inputs!$B$2, F6191*Inputs!$B$16, (Inputs!$B$14-F6191)/Inputs!$B$15)*Inputs!$B$9, 0)</f>
        <v>136</v>
      </c>
      <c r="K6191" s="2">
        <f>MAX(E6191*Inputs!$B$5 - B6191 - Inputs!$B$8, 0) * H6191</f>
        <v>0</v>
      </c>
      <c r="L6191" s="2">
        <f>IF(B6191 &gt;= D6191*Inputs!$B$10, MAX(B6191 - E6191/Inputs!$B$5 - Inputs!$B$8, 0) * I6191, 0)</f>
        <v>0</v>
      </c>
      <c r="M6191" s="2">
        <f t="shared" si="1154"/>
        <v>1365.9590014302687</v>
      </c>
      <c r="N6191" s="3" t="str">
        <f t="shared" si="1155"/>
        <v>Reg</v>
      </c>
      <c r="O6191" s="3" t="str">
        <f t="shared" si="1163"/>
        <v>Discharge</v>
      </c>
      <c r="P6191" s="2">
        <f t="shared" si="1156"/>
        <v>0</v>
      </c>
      <c r="Q6191" s="2">
        <f t="shared" si="1157"/>
        <v>170</v>
      </c>
      <c r="R6191" s="2">
        <f t="shared" si="1158"/>
        <v>0</v>
      </c>
      <c r="S6191" s="2">
        <f t="shared" si="1159"/>
        <v>9919.7316333897052</v>
      </c>
      <c r="T6191" s="2">
        <f t="shared" si="1160"/>
        <v>0</v>
      </c>
      <c r="U6191" s="2">
        <f>IF(O6191="Reg", R6191 * Inputs!$B$7, 0)</f>
        <v>0</v>
      </c>
      <c r="V6191" s="2">
        <f>MAX(F6191 + P6191*Inputs!$B$15 - (Q6191/Inputs!$B$16) - U6191, 0)</f>
        <v>0</v>
      </c>
    </row>
    <row r="6192" spans="1:22" x14ac:dyDescent="0.3">
      <c r="A6192" s="1">
        <v>46280.916666666657</v>
      </c>
      <c r="B6192" s="2">
        <v>55.655652521748017</v>
      </c>
      <c r="C6192" s="2">
        <v>19.312202689572331</v>
      </c>
      <c r="D6192" s="2">
        <f t="shared" si="1152"/>
        <v>35.591398602334934</v>
      </c>
      <c r="E6192" s="2">
        <f t="shared" si="1153"/>
        <v>49.629520344083204</v>
      </c>
      <c r="F6192" s="2">
        <f t="shared" si="1161"/>
        <v>0</v>
      </c>
      <c r="G6192" s="2">
        <f t="shared" si="1162"/>
        <v>340</v>
      </c>
      <c r="H6192" s="2">
        <f>MIN(Inputs!$B$2, (Inputs!$B$14 - F6192)/Inputs!$B$15)</f>
        <v>170</v>
      </c>
      <c r="I6192" s="2">
        <f>MAX(MIN(Inputs!$B$2, F6192*Inputs!$B$16, Inputs!$B$14*Inputs!$B$4 - G6192), 0)</f>
        <v>0</v>
      </c>
      <c r="J6192" s="2">
        <f>MAX(MIN(Inputs!$B$2, F6192*Inputs!$B$16, (Inputs!$B$14-F6192)/Inputs!$B$15)*Inputs!$B$9, 0)</f>
        <v>0</v>
      </c>
      <c r="K6192" s="2">
        <f>MAX(E6192*Inputs!$B$5 - B6192 - Inputs!$B$8, 0) * H6192</f>
        <v>0</v>
      </c>
      <c r="L6192" s="2">
        <f>IF(B6192 &gt;= D6192*Inputs!$B$10, MAX(B6192 - E6192/Inputs!$B$5 - Inputs!$B$8, 0) * I6192, 0)</f>
        <v>0</v>
      </c>
      <c r="M6192" s="2">
        <f t="shared" si="1154"/>
        <v>0</v>
      </c>
      <c r="N6192" s="3" t="str">
        <f t="shared" si="1155"/>
        <v>Idle</v>
      </c>
      <c r="O6192" s="3" t="str">
        <f t="shared" si="1163"/>
        <v>Idle</v>
      </c>
      <c r="P6192" s="2">
        <f t="shared" si="1156"/>
        <v>0</v>
      </c>
      <c r="Q6192" s="2">
        <f t="shared" si="1157"/>
        <v>0</v>
      </c>
      <c r="R6192" s="2">
        <f t="shared" si="1158"/>
        <v>0</v>
      </c>
      <c r="S6192" s="2">
        <f t="shared" si="1159"/>
        <v>0</v>
      </c>
      <c r="T6192" s="2">
        <f t="shared" si="1160"/>
        <v>0</v>
      </c>
      <c r="U6192" s="2">
        <f>IF(O6192="Reg", R6192 * Inputs!$B$7, 0)</f>
        <v>0</v>
      </c>
      <c r="V6192" s="2">
        <f>MAX(F6192 + P6192*Inputs!$B$15 - (Q6192/Inputs!$B$16) - U6192, 0)</f>
        <v>0</v>
      </c>
    </row>
    <row r="6193" spans="1:22" x14ac:dyDescent="0.3">
      <c r="A6193" s="1">
        <v>46280.958333333343</v>
      </c>
      <c r="B6193" s="2">
        <v>34.908976169396823</v>
      </c>
      <c r="C6193" s="2">
        <v>4.9570828616929612</v>
      </c>
      <c r="D6193" s="2">
        <f t="shared" si="1152"/>
        <v>35.591398602334934</v>
      </c>
      <c r="E6193" s="2">
        <f t="shared" si="1153"/>
        <v>40.353578257125186</v>
      </c>
      <c r="F6193" s="2">
        <f t="shared" si="1161"/>
        <v>0</v>
      </c>
      <c r="G6193" s="2">
        <f t="shared" si="1162"/>
        <v>340</v>
      </c>
      <c r="H6193" s="2">
        <f>MIN(Inputs!$B$2, (Inputs!$B$14 - F6193)/Inputs!$B$15)</f>
        <v>170</v>
      </c>
      <c r="I6193" s="2">
        <f>MAX(MIN(Inputs!$B$2, F6193*Inputs!$B$16, Inputs!$B$14*Inputs!$B$4 - G6193), 0)</f>
        <v>0</v>
      </c>
      <c r="J6193" s="2">
        <f>MAX(MIN(Inputs!$B$2, F6193*Inputs!$B$16, (Inputs!$B$14-F6193)/Inputs!$B$15)*Inputs!$B$9, 0)</f>
        <v>0</v>
      </c>
      <c r="K6193" s="2">
        <f>MAX(E6193*Inputs!$B$5 - B6193 - Inputs!$B$8, 0) * H6193</f>
        <v>0</v>
      </c>
      <c r="L6193" s="2">
        <f>IF(B6193 &gt;= D6193*Inputs!$B$10, MAX(B6193 - E6193/Inputs!$B$5 - Inputs!$B$8, 0) * I6193, 0)</f>
        <v>0</v>
      </c>
      <c r="M6193" s="2">
        <f t="shared" si="1154"/>
        <v>0</v>
      </c>
      <c r="N6193" s="3" t="str">
        <f t="shared" si="1155"/>
        <v>Idle</v>
      </c>
      <c r="O6193" s="3" t="str">
        <f t="shared" si="1163"/>
        <v>Idle</v>
      </c>
      <c r="P6193" s="2">
        <f t="shared" si="1156"/>
        <v>0</v>
      </c>
      <c r="Q6193" s="2">
        <f t="shared" si="1157"/>
        <v>0</v>
      </c>
      <c r="R6193" s="2">
        <f t="shared" si="1158"/>
        <v>0</v>
      </c>
      <c r="S6193" s="2">
        <f t="shared" si="1159"/>
        <v>0</v>
      </c>
      <c r="T6193" s="2">
        <f t="shared" si="1160"/>
        <v>0</v>
      </c>
      <c r="U6193" s="2">
        <f>IF(O6193="Reg", R6193 * Inputs!$B$7, 0)</f>
        <v>0</v>
      </c>
      <c r="V6193" s="2">
        <f>MAX(F6193 + P6193*Inputs!$B$15 - (Q6193/Inputs!$B$16) - U6193, 0)</f>
        <v>0</v>
      </c>
    </row>
    <row r="6194" spans="1:22" x14ac:dyDescent="0.3">
      <c r="A6194" s="1">
        <v>46281</v>
      </c>
      <c r="B6194" s="2">
        <v>39.092930855827213</v>
      </c>
      <c r="C6194" s="2">
        <v>2.573848797329366</v>
      </c>
      <c r="D6194" s="2">
        <f t="shared" si="1152"/>
        <v>39.874343714010777</v>
      </c>
      <c r="E6194" s="2">
        <f t="shared" si="1153"/>
        <v>34.535415562225715</v>
      </c>
      <c r="F6194" s="2">
        <f t="shared" si="1161"/>
        <v>0</v>
      </c>
      <c r="G6194" s="2">
        <f t="shared" si="1162"/>
        <v>0</v>
      </c>
      <c r="H6194" s="2">
        <f>MIN(Inputs!$B$2, (Inputs!$B$14 - F6194)/Inputs!$B$15)</f>
        <v>170</v>
      </c>
      <c r="I6194" s="2">
        <f>MAX(MIN(Inputs!$B$2, F6194*Inputs!$B$16, Inputs!$B$14*Inputs!$B$4 - G6194), 0)</f>
        <v>0</v>
      </c>
      <c r="J6194" s="2">
        <f>MAX(MIN(Inputs!$B$2, F6194*Inputs!$B$16, (Inputs!$B$14-F6194)/Inputs!$B$15)*Inputs!$B$9, 0)</f>
        <v>0</v>
      </c>
      <c r="K6194" s="2">
        <f>MAX(E6194*Inputs!$B$5 - B6194 - Inputs!$B$8, 0) * H6194</f>
        <v>0</v>
      </c>
      <c r="L6194" s="2">
        <f>IF(B6194 &gt;= D6194*Inputs!$B$10, MAX(B6194 - E6194/Inputs!$B$5 - Inputs!$B$8, 0) * I6194, 0)</f>
        <v>0</v>
      </c>
      <c r="M6194" s="2">
        <f t="shared" si="1154"/>
        <v>0</v>
      </c>
      <c r="N6194" s="3" t="str">
        <f t="shared" si="1155"/>
        <v>Idle</v>
      </c>
      <c r="O6194" s="3" t="str">
        <f t="shared" si="1163"/>
        <v>Idle</v>
      </c>
      <c r="P6194" s="2">
        <f t="shared" si="1156"/>
        <v>0</v>
      </c>
      <c r="Q6194" s="2">
        <f t="shared" si="1157"/>
        <v>0</v>
      </c>
      <c r="R6194" s="2">
        <f t="shared" si="1158"/>
        <v>0</v>
      </c>
      <c r="S6194" s="2">
        <f t="shared" si="1159"/>
        <v>0</v>
      </c>
      <c r="T6194" s="2">
        <f t="shared" si="1160"/>
        <v>0</v>
      </c>
      <c r="U6194" s="2">
        <f>IF(O6194="Reg", R6194 * Inputs!$B$7, 0)</f>
        <v>0</v>
      </c>
      <c r="V6194" s="2">
        <f>MAX(F6194 + P6194*Inputs!$B$15 - (Q6194/Inputs!$B$16) - U6194, 0)</f>
        <v>0</v>
      </c>
    </row>
    <row r="6195" spans="1:22" x14ac:dyDescent="0.3">
      <c r="A6195" s="1">
        <v>46281.041666666657</v>
      </c>
      <c r="B6195" s="2">
        <v>149.2879393783804</v>
      </c>
      <c r="C6195" s="2">
        <v>6.058973690692131</v>
      </c>
      <c r="D6195" s="2">
        <f t="shared" si="1152"/>
        <v>39.874343714010777</v>
      </c>
      <c r="E6195" s="2">
        <f t="shared" si="1153"/>
        <v>28.019927086254516</v>
      </c>
      <c r="F6195" s="2">
        <f t="shared" si="1161"/>
        <v>0</v>
      </c>
      <c r="G6195" s="2">
        <f t="shared" si="1162"/>
        <v>0</v>
      </c>
      <c r="H6195" s="2">
        <f>MIN(Inputs!$B$2, (Inputs!$B$14 - F6195)/Inputs!$B$15)</f>
        <v>170</v>
      </c>
      <c r="I6195" s="2">
        <f>MAX(MIN(Inputs!$B$2, F6195*Inputs!$B$16, Inputs!$B$14*Inputs!$B$4 - G6195), 0)</f>
        <v>0</v>
      </c>
      <c r="J6195" s="2">
        <f>MAX(MIN(Inputs!$B$2, F6195*Inputs!$B$16, (Inputs!$B$14-F6195)/Inputs!$B$15)*Inputs!$B$9, 0)</f>
        <v>0</v>
      </c>
      <c r="K6195" s="2">
        <f>MAX(E6195*Inputs!$B$5 - B6195 - Inputs!$B$8, 0) * H6195</f>
        <v>0</v>
      </c>
      <c r="L6195" s="2">
        <f>IF(B6195 &gt;= D6195*Inputs!$B$10, MAX(B6195 - E6195/Inputs!$B$5 - Inputs!$B$8, 0) * I6195, 0)</f>
        <v>0</v>
      </c>
      <c r="M6195" s="2">
        <f t="shared" si="1154"/>
        <v>0</v>
      </c>
      <c r="N6195" s="3" t="str">
        <f t="shared" si="1155"/>
        <v>Idle</v>
      </c>
      <c r="O6195" s="3" t="str">
        <f t="shared" si="1163"/>
        <v>Idle</v>
      </c>
      <c r="P6195" s="2">
        <f t="shared" si="1156"/>
        <v>0</v>
      </c>
      <c r="Q6195" s="2">
        <f t="shared" si="1157"/>
        <v>0</v>
      </c>
      <c r="R6195" s="2">
        <f t="shared" si="1158"/>
        <v>0</v>
      </c>
      <c r="S6195" s="2">
        <f t="shared" si="1159"/>
        <v>0</v>
      </c>
      <c r="T6195" s="2">
        <f t="shared" si="1160"/>
        <v>0</v>
      </c>
      <c r="U6195" s="2">
        <f>IF(O6195="Reg", R6195 * Inputs!$B$7, 0)</f>
        <v>0</v>
      </c>
      <c r="V6195" s="2">
        <f>MAX(F6195 + P6195*Inputs!$B$15 - (Q6195/Inputs!$B$16) - U6195, 0)</f>
        <v>0</v>
      </c>
    </row>
    <row r="6196" spans="1:22" x14ac:dyDescent="0.3">
      <c r="A6196" s="1">
        <v>46281.083333333343</v>
      </c>
      <c r="B6196" s="2">
        <v>14.47967144905866</v>
      </c>
      <c r="C6196" s="2">
        <v>2.190740085097743</v>
      </c>
      <c r="D6196" s="2">
        <f t="shared" si="1152"/>
        <v>39.874343714010777</v>
      </c>
      <c r="E6196" s="2">
        <f t="shared" si="1153"/>
        <v>3.1386038565244512</v>
      </c>
      <c r="F6196" s="2">
        <f t="shared" si="1161"/>
        <v>0</v>
      </c>
      <c r="G6196" s="2">
        <f t="shared" si="1162"/>
        <v>0</v>
      </c>
      <c r="H6196" s="2">
        <f>MIN(Inputs!$B$2, (Inputs!$B$14 - F6196)/Inputs!$B$15)</f>
        <v>170</v>
      </c>
      <c r="I6196" s="2">
        <f>MAX(MIN(Inputs!$B$2, F6196*Inputs!$B$16, Inputs!$B$14*Inputs!$B$4 - G6196), 0)</f>
        <v>0</v>
      </c>
      <c r="J6196" s="2">
        <f>MAX(MIN(Inputs!$B$2, F6196*Inputs!$B$16, (Inputs!$B$14-F6196)/Inputs!$B$15)*Inputs!$B$9, 0)</f>
        <v>0</v>
      </c>
      <c r="K6196" s="2">
        <f>MAX(E6196*Inputs!$B$5 - B6196 - Inputs!$B$8, 0) * H6196</f>
        <v>0</v>
      </c>
      <c r="L6196" s="2">
        <f>IF(B6196 &gt;= D6196*Inputs!$B$10, MAX(B6196 - E6196/Inputs!$B$5 - Inputs!$B$8, 0) * I6196, 0)</f>
        <v>0</v>
      </c>
      <c r="M6196" s="2">
        <f t="shared" si="1154"/>
        <v>0</v>
      </c>
      <c r="N6196" s="3" t="str">
        <f t="shared" si="1155"/>
        <v>Idle</v>
      </c>
      <c r="O6196" s="3" t="str">
        <f t="shared" si="1163"/>
        <v>Idle</v>
      </c>
      <c r="P6196" s="2">
        <f t="shared" si="1156"/>
        <v>0</v>
      </c>
      <c r="Q6196" s="2">
        <f t="shared" si="1157"/>
        <v>0</v>
      </c>
      <c r="R6196" s="2">
        <f t="shared" si="1158"/>
        <v>0</v>
      </c>
      <c r="S6196" s="2">
        <f t="shared" si="1159"/>
        <v>0</v>
      </c>
      <c r="T6196" s="2">
        <f t="shared" si="1160"/>
        <v>0</v>
      </c>
      <c r="U6196" s="2">
        <f>IF(O6196="Reg", R6196 * Inputs!$B$7, 0)</f>
        <v>0</v>
      </c>
      <c r="V6196" s="2">
        <f>MAX(F6196 + P6196*Inputs!$B$15 - (Q6196/Inputs!$B$16) - U6196, 0)</f>
        <v>0</v>
      </c>
    </row>
    <row r="6197" spans="1:22" x14ac:dyDescent="0.3">
      <c r="A6197" s="1">
        <v>46281.125</v>
      </c>
      <c r="B6197" s="2">
        <v>4.3519516900880486</v>
      </c>
      <c r="C6197" s="2">
        <v>12.69290515598056</v>
      </c>
      <c r="D6197" s="2">
        <f t="shared" si="1152"/>
        <v>39.874343714010777</v>
      </c>
      <c r="E6197" s="2">
        <f t="shared" si="1153"/>
        <v>0.72532528168134147</v>
      </c>
      <c r="F6197" s="2">
        <f t="shared" si="1161"/>
        <v>0</v>
      </c>
      <c r="G6197" s="2">
        <f t="shared" si="1162"/>
        <v>0</v>
      </c>
      <c r="H6197" s="2">
        <f>MIN(Inputs!$B$2, (Inputs!$B$14 - F6197)/Inputs!$B$15)</f>
        <v>170</v>
      </c>
      <c r="I6197" s="2">
        <f>MAX(MIN(Inputs!$B$2, F6197*Inputs!$B$16, Inputs!$B$14*Inputs!$B$4 - G6197), 0)</f>
        <v>0</v>
      </c>
      <c r="J6197" s="2">
        <f>MAX(MIN(Inputs!$B$2, F6197*Inputs!$B$16, (Inputs!$B$14-F6197)/Inputs!$B$15)*Inputs!$B$9, 0)</f>
        <v>0</v>
      </c>
      <c r="K6197" s="2">
        <f>MAX(E6197*Inputs!$B$5 - B6197 - Inputs!$B$8, 0) * H6197</f>
        <v>0</v>
      </c>
      <c r="L6197" s="2">
        <f>IF(B6197 &gt;= D6197*Inputs!$B$10, MAX(B6197 - E6197/Inputs!$B$5 - Inputs!$B$8, 0) * I6197, 0)</f>
        <v>0</v>
      </c>
      <c r="M6197" s="2">
        <f t="shared" si="1154"/>
        <v>0</v>
      </c>
      <c r="N6197" s="3" t="str">
        <f t="shared" si="1155"/>
        <v>Idle</v>
      </c>
      <c r="O6197" s="3" t="str">
        <f t="shared" si="1163"/>
        <v>Idle</v>
      </c>
      <c r="P6197" s="2">
        <f t="shared" si="1156"/>
        <v>0</v>
      </c>
      <c r="Q6197" s="2">
        <f t="shared" si="1157"/>
        <v>0</v>
      </c>
      <c r="R6197" s="2">
        <f t="shared" si="1158"/>
        <v>0</v>
      </c>
      <c r="S6197" s="2">
        <f t="shared" si="1159"/>
        <v>0</v>
      </c>
      <c r="T6197" s="2">
        <f t="shared" si="1160"/>
        <v>0</v>
      </c>
      <c r="U6197" s="2">
        <f>IF(O6197="Reg", R6197 * Inputs!$B$7, 0)</f>
        <v>0</v>
      </c>
      <c r="V6197" s="2">
        <f>MAX(F6197 + P6197*Inputs!$B$15 - (Q6197/Inputs!$B$16) - U6197, 0)</f>
        <v>0</v>
      </c>
    </row>
    <row r="6198" spans="1:22" x14ac:dyDescent="0.3">
      <c r="A6198" s="1">
        <v>46281.166666666657</v>
      </c>
      <c r="B6198" s="2">
        <v>0</v>
      </c>
      <c r="C6198" s="2">
        <v>2.2488866299237489</v>
      </c>
      <c r="D6198" s="2">
        <f t="shared" si="1152"/>
        <v>39.874343714010777</v>
      </c>
      <c r="E6198" s="2">
        <f t="shared" si="1153"/>
        <v>0</v>
      </c>
      <c r="F6198" s="2">
        <f t="shared" si="1161"/>
        <v>0</v>
      </c>
      <c r="G6198" s="2">
        <f t="shared" si="1162"/>
        <v>0</v>
      </c>
      <c r="H6198" s="2">
        <f>MIN(Inputs!$B$2, (Inputs!$B$14 - F6198)/Inputs!$B$15)</f>
        <v>170</v>
      </c>
      <c r="I6198" s="2">
        <f>MAX(MIN(Inputs!$B$2, F6198*Inputs!$B$16, Inputs!$B$14*Inputs!$B$4 - G6198), 0)</f>
        <v>0</v>
      </c>
      <c r="J6198" s="2">
        <f>MAX(MIN(Inputs!$B$2, F6198*Inputs!$B$16, (Inputs!$B$14-F6198)/Inputs!$B$15)*Inputs!$B$9, 0)</f>
        <v>0</v>
      </c>
      <c r="K6198" s="2">
        <f>MAX(E6198*Inputs!$B$5 - B6198 - Inputs!$B$8, 0) * H6198</f>
        <v>0</v>
      </c>
      <c r="L6198" s="2">
        <f>IF(B6198 &gt;= D6198*Inputs!$B$10, MAX(B6198 - E6198/Inputs!$B$5 - Inputs!$B$8, 0) * I6198, 0)</f>
        <v>0</v>
      </c>
      <c r="M6198" s="2">
        <f t="shared" si="1154"/>
        <v>0</v>
      </c>
      <c r="N6198" s="3" t="str">
        <f t="shared" si="1155"/>
        <v>Idle</v>
      </c>
      <c r="O6198" s="3" t="str">
        <f t="shared" si="1163"/>
        <v>Idle</v>
      </c>
      <c r="P6198" s="2">
        <f t="shared" si="1156"/>
        <v>0</v>
      </c>
      <c r="Q6198" s="2">
        <f t="shared" si="1157"/>
        <v>0</v>
      </c>
      <c r="R6198" s="2">
        <f t="shared" si="1158"/>
        <v>0</v>
      </c>
      <c r="S6198" s="2">
        <f t="shared" si="1159"/>
        <v>0</v>
      </c>
      <c r="T6198" s="2">
        <f t="shared" si="1160"/>
        <v>0</v>
      </c>
      <c r="U6198" s="2">
        <f>IF(O6198="Reg", R6198 * Inputs!$B$7, 0)</f>
        <v>0</v>
      </c>
      <c r="V6198" s="2">
        <f>MAX(F6198 + P6198*Inputs!$B$15 - (Q6198/Inputs!$B$16) - U6198, 0)</f>
        <v>0</v>
      </c>
    </row>
    <row r="6199" spans="1:22" x14ac:dyDescent="0.3">
      <c r="A6199" s="1">
        <v>46281.208333333343</v>
      </c>
      <c r="B6199" s="2">
        <v>0</v>
      </c>
      <c r="C6199" s="2">
        <v>25.43449754826181</v>
      </c>
      <c r="D6199" s="2">
        <f t="shared" si="1152"/>
        <v>39.874343714010777</v>
      </c>
      <c r="E6199" s="2">
        <f t="shared" si="1153"/>
        <v>1.3173172005546481</v>
      </c>
      <c r="F6199" s="2">
        <f t="shared" si="1161"/>
        <v>0</v>
      </c>
      <c r="G6199" s="2">
        <f t="shared" si="1162"/>
        <v>0</v>
      </c>
      <c r="H6199" s="2">
        <f>MIN(Inputs!$B$2, (Inputs!$B$14 - F6199)/Inputs!$B$15)</f>
        <v>170</v>
      </c>
      <c r="I6199" s="2">
        <f>MAX(MIN(Inputs!$B$2, F6199*Inputs!$B$16, Inputs!$B$14*Inputs!$B$4 - G6199), 0)</f>
        <v>0</v>
      </c>
      <c r="J6199" s="2">
        <f>MAX(MIN(Inputs!$B$2, F6199*Inputs!$B$16, (Inputs!$B$14-F6199)/Inputs!$B$15)*Inputs!$B$9, 0)</f>
        <v>0</v>
      </c>
      <c r="K6199" s="2">
        <f>MAX(E6199*Inputs!$B$5 - B6199 - Inputs!$B$8, 0) * H6199</f>
        <v>0</v>
      </c>
      <c r="L6199" s="2">
        <f>IF(B6199 &gt;= D6199*Inputs!$B$10, MAX(B6199 - E6199/Inputs!$B$5 - Inputs!$B$8, 0) * I6199, 0)</f>
        <v>0</v>
      </c>
      <c r="M6199" s="2">
        <f t="shared" si="1154"/>
        <v>0</v>
      </c>
      <c r="N6199" s="3" t="str">
        <f t="shared" si="1155"/>
        <v>Idle</v>
      </c>
      <c r="O6199" s="3" t="str">
        <f t="shared" si="1163"/>
        <v>Idle</v>
      </c>
      <c r="P6199" s="2">
        <f t="shared" si="1156"/>
        <v>0</v>
      </c>
      <c r="Q6199" s="2">
        <f t="shared" si="1157"/>
        <v>0</v>
      </c>
      <c r="R6199" s="2">
        <f t="shared" si="1158"/>
        <v>0</v>
      </c>
      <c r="S6199" s="2">
        <f t="shared" si="1159"/>
        <v>0</v>
      </c>
      <c r="T6199" s="2">
        <f t="shared" si="1160"/>
        <v>0</v>
      </c>
      <c r="U6199" s="2">
        <f>IF(O6199="Reg", R6199 * Inputs!$B$7, 0)</f>
        <v>0</v>
      </c>
      <c r="V6199" s="2">
        <f>MAX(F6199 + P6199*Inputs!$B$15 - (Q6199/Inputs!$B$16) - U6199, 0)</f>
        <v>0</v>
      </c>
    </row>
    <row r="6200" spans="1:22" x14ac:dyDescent="0.3">
      <c r="A6200" s="1">
        <v>46281.25</v>
      </c>
      <c r="B6200" s="2">
        <v>0</v>
      </c>
      <c r="C6200" s="2">
        <v>14.095057469455799</v>
      </c>
      <c r="D6200" s="2">
        <f t="shared" si="1152"/>
        <v>39.874343714010777</v>
      </c>
      <c r="E6200" s="2">
        <f t="shared" si="1153"/>
        <v>6.7944097181460696</v>
      </c>
      <c r="F6200" s="2">
        <f t="shared" si="1161"/>
        <v>0</v>
      </c>
      <c r="G6200" s="2">
        <f t="shared" si="1162"/>
        <v>0</v>
      </c>
      <c r="H6200" s="2">
        <f>MIN(Inputs!$B$2, (Inputs!$B$14 - F6200)/Inputs!$B$15)</f>
        <v>170</v>
      </c>
      <c r="I6200" s="2">
        <f>MAX(MIN(Inputs!$B$2, F6200*Inputs!$B$16, Inputs!$B$14*Inputs!$B$4 - G6200), 0)</f>
        <v>0</v>
      </c>
      <c r="J6200" s="2">
        <f>MAX(MIN(Inputs!$B$2, F6200*Inputs!$B$16, (Inputs!$B$14-F6200)/Inputs!$B$15)*Inputs!$B$9, 0)</f>
        <v>0</v>
      </c>
      <c r="K6200" s="2">
        <f>MAX(E6200*Inputs!$B$5 - B6200 - Inputs!$B$8, 0) * H6200</f>
        <v>0</v>
      </c>
      <c r="L6200" s="2">
        <f>IF(B6200 &gt;= D6200*Inputs!$B$10, MAX(B6200 - E6200/Inputs!$B$5 - Inputs!$B$8, 0) * I6200, 0)</f>
        <v>0</v>
      </c>
      <c r="M6200" s="2">
        <f t="shared" si="1154"/>
        <v>0</v>
      </c>
      <c r="N6200" s="3" t="str">
        <f t="shared" si="1155"/>
        <v>Idle</v>
      </c>
      <c r="O6200" s="3" t="str">
        <f t="shared" si="1163"/>
        <v>Idle</v>
      </c>
      <c r="P6200" s="2">
        <f t="shared" si="1156"/>
        <v>0</v>
      </c>
      <c r="Q6200" s="2">
        <f t="shared" si="1157"/>
        <v>0</v>
      </c>
      <c r="R6200" s="2">
        <f t="shared" si="1158"/>
        <v>0</v>
      </c>
      <c r="S6200" s="2">
        <f t="shared" si="1159"/>
        <v>0</v>
      </c>
      <c r="T6200" s="2">
        <f t="shared" si="1160"/>
        <v>0</v>
      </c>
      <c r="U6200" s="2">
        <f>IF(O6200="Reg", R6200 * Inputs!$B$7, 0)</f>
        <v>0</v>
      </c>
      <c r="V6200" s="2">
        <f>MAX(F6200 + P6200*Inputs!$B$15 - (Q6200/Inputs!$B$16) - U6200, 0)</f>
        <v>0</v>
      </c>
    </row>
    <row r="6201" spans="1:22" x14ac:dyDescent="0.3">
      <c r="A6201" s="1">
        <v>46281.291666666657</v>
      </c>
      <c r="B6201" s="2">
        <v>0</v>
      </c>
      <c r="C6201" s="2">
        <v>15.929981942555839</v>
      </c>
      <c r="D6201" s="2">
        <f t="shared" si="1152"/>
        <v>39.874343714010777</v>
      </c>
      <c r="E6201" s="2">
        <f t="shared" si="1153"/>
        <v>12.33066870457732</v>
      </c>
      <c r="F6201" s="2">
        <f t="shared" si="1161"/>
        <v>0</v>
      </c>
      <c r="G6201" s="2">
        <f t="shared" si="1162"/>
        <v>0</v>
      </c>
      <c r="H6201" s="2">
        <f>MIN(Inputs!$B$2, (Inputs!$B$14 - F6201)/Inputs!$B$15)</f>
        <v>170</v>
      </c>
      <c r="I6201" s="2">
        <f>MAX(MIN(Inputs!$B$2, F6201*Inputs!$B$16, Inputs!$B$14*Inputs!$B$4 - G6201), 0)</f>
        <v>0</v>
      </c>
      <c r="J6201" s="2">
        <f>MAX(MIN(Inputs!$B$2, F6201*Inputs!$B$16, (Inputs!$B$14-F6201)/Inputs!$B$15)*Inputs!$B$9, 0)</f>
        <v>0</v>
      </c>
      <c r="K6201" s="2">
        <f>MAX(E6201*Inputs!$B$5 - B6201 - Inputs!$B$8, 0) * H6201</f>
        <v>0</v>
      </c>
      <c r="L6201" s="2">
        <f>IF(B6201 &gt;= D6201*Inputs!$B$10, MAX(B6201 - E6201/Inputs!$B$5 - Inputs!$B$8, 0) * I6201, 0)</f>
        <v>0</v>
      </c>
      <c r="M6201" s="2">
        <f t="shared" si="1154"/>
        <v>0</v>
      </c>
      <c r="N6201" s="3" t="str">
        <f t="shared" si="1155"/>
        <v>Idle</v>
      </c>
      <c r="O6201" s="3" t="str">
        <f t="shared" si="1163"/>
        <v>Idle</v>
      </c>
      <c r="P6201" s="2">
        <f t="shared" si="1156"/>
        <v>0</v>
      </c>
      <c r="Q6201" s="2">
        <f t="shared" si="1157"/>
        <v>0</v>
      </c>
      <c r="R6201" s="2">
        <f t="shared" si="1158"/>
        <v>0</v>
      </c>
      <c r="S6201" s="2">
        <f t="shared" si="1159"/>
        <v>0</v>
      </c>
      <c r="T6201" s="2">
        <f t="shared" si="1160"/>
        <v>0</v>
      </c>
      <c r="U6201" s="2">
        <f>IF(O6201="Reg", R6201 * Inputs!$B$7, 0)</f>
        <v>0</v>
      </c>
      <c r="V6201" s="2">
        <f>MAX(F6201 + P6201*Inputs!$B$15 - (Q6201/Inputs!$B$16) - U6201, 0)</f>
        <v>0</v>
      </c>
    </row>
    <row r="6202" spans="1:22" x14ac:dyDescent="0.3">
      <c r="A6202" s="1">
        <v>46281.333333333343</v>
      </c>
      <c r="B6202" s="2">
        <v>0</v>
      </c>
      <c r="C6202" s="2">
        <v>49.01677800736833</v>
      </c>
      <c r="D6202" s="2">
        <f t="shared" si="1152"/>
        <v>39.874343714010777</v>
      </c>
      <c r="E6202" s="2">
        <f t="shared" si="1153"/>
        <v>20.93977103482931</v>
      </c>
      <c r="F6202" s="2">
        <f t="shared" si="1161"/>
        <v>0</v>
      </c>
      <c r="G6202" s="2">
        <f t="shared" si="1162"/>
        <v>0</v>
      </c>
      <c r="H6202" s="2">
        <f>MIN(Inputs!$B$2, (Inputs!$B$14 - F6202)/Inputs!$B$15)</f>
        <v>170</v>
      </c>
      <c r="I6202" s="2">
        <f>MAX(MIN(Inputs!$B$2, F6202*Inputs!$B$16, Inputs!$B$14*Inputs!$B$4 - G6202), 0)</f>
        <v>0</v>
      </c>
      <c r="J6202" s="2">
        <f>MAX(MIN(Inputs!$B$2, F6202*Inputs!$B$16, (Inputs!$B$14-F6202)/Inputs!$B$15)*Inputs!$B$9, 0)</f>
        <v>0</v>
      </c>
      <c r="K6202" s="2">
        <f>MAX(E6202*Inputs!$B$5 - B6202 - Inputs!$B$8, 0) * H6202</f>
        <v>0</v>
      </c>
      <c r="L6202" s="2">
        <f>IF(B6202 &gt;= D6202*Inputs!$B$10, MAX(B6202 - E6202/Inputs!$B$5 - Inputs!$B$8, 0) * I6202, 0)</f>
        <v>0</v>
      </c>
      <c r="M6202" s="2">
        <f t="shared" si="1154"/>
        <v>0</v>
      </c>
      <c r="N6202" s="3" t="str">
        <f t="shared" si="1155"/>
        <v>Idle</v>
      </c>
      <c r="O6202" s="3" t="str">
        <f t="shared" si="1163"/>
        <v>Idle</v>
      </c>
      <c r="P6202" s="2">
        <f t="shared" si="1156"/>
        <v>0</v>
      </c>
      <c r="Q6202" s="2">
        <f t="shared" si="1157"/>
        <v>0</v>
      </c>
      <c r="R6202" s="2">
        <f t="shared" si="1158"/>
        <v>0</v>
      </c>
      <c r="S6202" s="2">
        <f t="shared" si="1159"/>
        <v>0</v>
      </c>
      <c r="T6202" s="2">
        <f t="shared" si="1160"/>
        <v>0</v>
      </c>
      <c r="U6202" s="2">
        <f>IF(O6202="Reg", R6202 * Inputs!$B$7, 0)</f>
        <v>0</v>
      </c>
      <c r="V6202" s="2">
        <f>MAX(F6202 + P6202*Inputs!$B$15 - (Q6202/Inputs!$B$16) - U6202, 0)</f>
        <v>0</v>
      </c>
    </row>
    <row r="6203" spans="1:22" x14ac:dyDescent="0.3">
      <c r="A6203" s="1">
        <v>46281.375</v>
      </c>
      <c r="B6203" s="2">
        <v>0</v>
      </c>
      <c r="C6203" s="2">
        <v>3.2606993554025752</v>
      </c>
      <c r="D6203" s="2">
        <f t="shared" si="1152"/>
        <v>39.874343714010777</v>
      </c>
      <c r="E6203" s="2">
        <f t="shared" si="1153"/>
        <v>28.331522328164354</v>
      </c>
      <c r="F6203" s="2">
        <f t="shared" si="1161"/>
        <v>0</v>
      </c>
      <c r="G6203" s="2">
        <f t="shared" si="1162"/>
        <v>0</v>
      </c>
      <c r="H6203" s="2">
        <f>MIN(Inputs!$B$2, (Inputs!$B$14 - F6203)/Inputs!$B$15)</f>
        <v>170</v>
      </c>
      <c r="I6203" s="2">
        <f>MAX(MIN(Inputs!$B$2, F6203*Inputs!$B$16, Inputs!$B$14*Inputs!$B$4 - G6203), 0)</f>
        <v>0</v>
      </c>
      <c r="J6203" s="2">
        <f>MAX(MIN(Inputs!$B$2, F6203*Inputs!$B$16, (Inputs!$B$14-F6203)/Inputs!$B$15)*Inputs!$B$9, 0)</f>
        <v>0</v>
      </c>
      <c r="K6203" s="2">
        <f>MAX(E6203*Inputs!$B$5 - B6203 - Inputs!$B$8, 0) * H6203</f>
        <v>838.39574029338735</v>
      </c>
      <c r="L6203" s="2">
        <f>IF(B6203 &gt;= D6203*Inputs!$B$10, MAX(B6203 - E6203/Inputs!$B$5 - Inputs!$B$8, 0) * I6203, 0)</f>
        <v>0</v>
      </c>
      <c r="M6203" s="2">
        <f t="shared" si="1154"/>
        <v>0</v>
      </c>
      <c r="N6203" s="3" t="str">
        <f t="shared" si="1155"/>
        <v>Charge</v>
      </c>
      <c r="O6203" s="3" t="str">
        <f t="shared" si="1163"/>
        <v>Charge</v>
      </c>
      <c r="P6203" s="2">
        <f t="shared" si="1156"/>
        <v>170</v>
      </c>
      <c r="Q6203" s="2">
        <f t="shared" si="1157"/>
        <v>0</v>
      </c>
      <c r="R6203" s="2">
        <f t="shared" si="1158"/>
        <v>0</v>
      </c>
      <c r="S6203" s="2">
        <f t="shared" si="1159"/>
        <v>0</v>
      </c>
      <c r="T6203" s="2">
        <f t="shared" si="1160"/>
        <v>0</v>
      </c>
      <c r="U6203" s="2">
        <f>IF(O6203="Reg", R6203 * Inputs!$B$7, 0)</f>
        <v>0</v>
      </c>
      <c r="V6203" s="2">
        <f>MAX(F6203 + P6203*Inputs!$B$15 - (Q6203/Inputs!$B$16) - U6203, 0)</f>
        <v>170</v>
      </c>
    </row>
    <row r="6204" spans="1:22" x14ac:dyDescent="0.3">
      <c r="A6204" s="1">
        <v>46281.416666666657</v>
      </c>
      <c r="B6204" s="2">
        <v>7.9039032033278884</v>
      </c>
      <c r="C6204" s="2">
        <v>1.1380829183623671</v>
      </c>
      <c r="D6204" s="2">
        <f t="shared" si="1152"/>
        <v>39.874343714010777</v>
      </c>
      <c r="E6204" s="2">
        <f t="shared" si="1153"/>
        <v>39.12628290074187</v>
      </c>
      <c r="F6204" s="2">
        <f t="shared" si="1161"/>
        <v>170</v>
      </c>
      <c r="G6204" s="2">
        <f t="shared" si="1162"/>
        <v>0</v>
      </c>
      <c r="H6204" s="2">
        <f>MIN(Inputs!$B$2, (Inputs!$B$14 - F6204)/Inputs!$B$15)</f>
        <v>170</v>
      </c>
      <c r="I6204" s="2">
        <f>MAX(MIN(Inputs!$B$2, F6204*Inputs!$B$16, Inputs!$B$14*Inputs!$B$4 - G6204), 0)</f>
        <v>170</v>
      </c>
      <c r="J6204" s="2">
        <f>MAX(MIN(Inputs!$B$2, F6204*Inputs!$B$16, (Inputs!$B$14-F6204)/Inputs!$B$15)*Inputs!$B$9, 0)</f>
        <v>136</v>
      </c>
      <c r="K6204" s="2">
        <f>MAX(E6204*Inputs!$B$5 - B6204 - Inputs!$B$8, 0) * H6204</f>
        <v>1109.6283773852431</v>
      </c>
      <c r="L6204" s="2">
        <f>IF(B6204 &gt;= D6204*Inputs!$B$10, MAX(B6204 - E6204/Inputs!$B$5 - Inputs!$B$8, 0) * I6204, 0)</f>
        <v>0</v>
      </c>
      <c r="M6204" s="2">
        <f t="shared" si="1154"/>
        <v>154.77927689728193</v>
      </c>
      <c r="N6204" s="3" t="str">
        <f t="shared" si="1155"/>
        <v>Charge</v>
      </c>
      <c r="O6204" s="3" t="str">
        <f t="shared" si="1163"/>
        <v>Charge</v>
      </c>
      <c r="P6204" s="2">
        <f t="shared" si="1156"/>
        <v>170</v>
      </c>
      <c r="Q6204" s="2">
        <f t="shared" si="1157"/>
        <v>0</v>
      </c>
      <c r="R6204" s="2">
        <f t="shared" si="1158"/>
        <v>0</v>
      </c>
      <c r="S6204" s="2">
        <f t="shared" si="1159"/>
        <v>-1343.6635445657409</v>
      </c>
      <c r="T6204" s="2">
        <f t="shared" si="1160"/>
        <v>0</v>
      </c>
      <c r="U6204" s="2">
        <f>IF(O6204="Reg", R6204 * Inputs!$B$7, 0)</f>
        <v>0</v>
      </c>
      <c r="V6204" s="2">
        <f>MAX(F6204 + P6204*Inputs!$B$15 - (Q6204/Inputs!$B$16) - U6204, 0)</f>
        <v>340</v>
      </c>
    </row>
    <row r="6205" spans="1:22" x14ac:dyDescent="0.3">
      <c r="A6205" s="1">
        <v>46281.458333333343</v>
      </c>
      <c r="B6205" s="2">
        <v>32.86255510554853</v>
      </c>
      <c r="C6205" s="2">
        <v>4.5284779021421846</v>
      </c>
      <c r="D6205" s="2">
        <f t="shared" si="1152"/>
        <v>39.874343714010777</v>
      </c>
      <c r="E6205" s="2">
        <f t="shared" si="1153"/>
        <v>47.995249087882804</v>
      </c>
      <c r="F6205" s="2">
        <f t="shared" si="1161"/>
        <v>340</v>
      </c>
      <c r="G6205" s="2">
        <f t="shared" si="1162"/>
        <v>0</v>
      </c>
      <c r="H6205" s="2">
        <f>MIN(Inputs!$B$2, (Inputs!$B$14 - F6205)/Inputs!$B$15)</f>
        <v>0</v>
      </c>
      <c r="I6205" s="2">
        <f>MAX(MIN(Inputs!$B$2, F6205*Inputs!$B$16, Inputs!$B$14*Inputs!$B$4 - G6205), 0)</f>
        <v>170</v>
      </c>
      <c r="J6205" s="2">
        <f>MAX(MIN(Inputs!$B$2, F6205*Inputs!$B$16, (Inputs!$B$14-F6205)/Inputs!$B$15)*Inputs!$B$9, 0)</f>
        <v>0</v>
      </c>
      <c r="K6205" s="2">
        <f>MAX(E6205*Inputs!$B$5 - B6205 - Inputs!$B$8, 0) * H6205</f>
        <v>0</v>
      </c>
      <c r="L6205" s="2">
        <f>IF(B6205 &gt;= D6205*Inputs!$B$10, MAX(B6205 - E6205/Inputs!$B$5 - Inputs!$B$8, 0) * I6205, 0)</f>
        <v>0</v>
      </c>
      <c r="M6205" s="2">
        <f t="shared" si="1154"/>
        <v>0</v>
      </c>
      <c r="N6205" s="3" t="str">
        <f t="shared" si="1155"/>
        <v>Idle</v>
      </c>
      <c r="O6205" s="3" t="str">
        <f t="shared" si="1163"/>
        <v>Idle</v>
      </c>
      <c r="P6205" s="2">
        <f t="shared" si="1156"/>
        <v>0</v>
      </c>
      <c r="Q6205" s="2">
        <f t="shared" si="1157"/>
        <v>0</v>
      </c>
      <c r="R6205" s="2">
        <f t="shared" si="1158"/>
        <v>0</v>
      </c>
      <c r="S6205" s="2">
        <f t="shared" si="1159"/>
        <v>0</v>
      </c>
      <c r="T6205" s="2">
        <f t="shared" si="1160"/>
        <v>0</v>
      </c>
      <c r="U6205" s="2">
        <f>IF(O6205="Reg", R6205 * Inputs!$B$7, 0)</f>
        <v>0</v>
      </c>
      <c r="V6205" s="2">
        <f>MAX(F6205 + P6205*Inputs!$B$15 - (Q6205/Inputs!$B$16) - U6205, 0)</f>
        <v>340</v>
      </c>
    </row>
    <row r="6206" spans="1:22" x14ac:dyDescent="0.3">
      <c r="A6206" s="1">
        <v>46281.5</v>
      </c>
      <c r="B6206" s="2">
        <v>33.217553918587498</v>
      </c>
      <c r="C6206" s="2">
        <v>3.4248828099612898</v>
      </c>
      <c r="D6206" s="2">
        <f t="shared" si="1152"/>
        <v>39.874343714010777</v>
      </c>
      <c r="E6206" s="2">
        <f t="shared" si="1153"/>
        <v>53.870845816577628</v>
      </c>
      <c r="F6206" s="2">
        <f t="shared" si="1161"/>
        <v>340</v>
      </c>
      <c r="G6206" s="2">
        <f t="shared" si="1162"/>
        <v>0</v>
      </c>
      <c r="H6206" s="2">
        <f>MIN(Inputs!$B$2, (Inputs!$B$14 - F6206)/Inputs!$B$15)</f>
        <v>0</v>
      </c>
      <c r="I6206" s="2">
        <f>MAX(MIN(Inputs!$B$2, F6206*Inputs!$B$16, Inputs!$B$14*Inputs!$B$4 - G6206), 0)</f>
        <v>170</v>
      </c>
      <c r="J6206" s="2">
        <f>MAX(MIN(Inputs!$B$2, F6206*Inputs!$B$16, (Inputs!$B$14-F6206)/Inputs!$B$15)*Inputs!$B$9, 0)</f>
        <v>0</v>
      </c>
      <c r="K6206" s="2">
        <f>MAX(E6206*Inputs!$B$5 - B6206 - Inputs!$B$8, 0) * H6206</f>
        <v>0</v>
      </c>
      <c r="L6206" s="2">
        <f>IF(B6206 &gt;= D6206*Inputs!$B$10, MAX(B6206 - E6206/Inputs!$B$5 - Inputs!$B$8, 0) * I6206, 0)</f>
        <v>0</v>
      </c>
      <c r="M6206" s="2">
        <f t="shared" si="1154"/>
        <v>0</v>
      </c>
      <c r="N6206" s="3" t="str">
        <f t="shared" si="1155"/>
        <v>Idle</v>
      </c>
      <c r="O6206" s="3" t="str">
        <f t="shared" si="1163"/>
        <v>Idle</v>
      </c>
      <c r="P6206" s="2">
        <f t="shared" si="1156"/>
        <v>0</v>
      </c>
      <c r="Q6206" s="2">
        <f t="shared" si="1157"/>
        <v>0</v>
      </c>
      <c r="R6206" s="2">
        <f t="shared" si="1158"/>
        <v>0</v>
      </c>
      <c r="S6206" s="2">
        <f t="shared" si="1159"/>
        <v>0</v>
      </c>
      <c r="T6206" s="2">
        <f t="shared" si="1160"/>
        <v>0</v>
      </c>
      <c r="U6206" s="2">
        <f>IF(O6206="Reg", R6206 * Inputs!$B$7, 0)</f>
        <v>0</v>
      </c>
      <c r="V6206" s="2">
        <f>MAX(F6206 + P6206*Inputs!$B$15 - (Q6206/Inputs!$B$16) - U6206, 0)</f>
        <v>340</v>
      </c>
    </row>
    <row r="6207" spans="1:22" x14ac:dyDescent="0.3">
      <c r="A6207" s="1">
        <v>46281.541666666657</v>
      </c>
      <c r="B6207" s="2">
        <v>51.65461398151195</v>
      </c>
      <c r="C6207" s="2">
        <v>9.5720283422940255</v>
      </c>
      <c r="D6207" s="2">
        <f t="shared" si="1152"/>
        <v>39.874343714010777</v>
      </c>
      <c r="E6207" s="2">
        <f t="shared" si="1153"/>
        <v>62.419975170640157</v>
      </c>
      <c r="F6207" s="2">
        <f t="shared" si="1161"/>
        <v>340</v>
      </c>
      <c r="G6207" s="2">
        <f t="shared" si="1162"/>
        <v>0</v>
      </c>
      <c r="H6207" s="2">
        <f>MIN(Inputs!$B$2, (Inputs!$B$14 - F6207)/Inputs!$B$15)</f>
        <v>0</v>
      </c>
      <c r="I6207" s="2">
        <f>MAX(MIN(Inputs!$B$2, F6207*Inputs!$B$16, Inputs!$B$14*Inputs!$B$4 - G6207), 0)</f>
        <v>170</v>
      </c>
      <c r="J6207" s="2">
        <f>MAX(MIN(Inputs!$B$2, F6207*Inputs!$B$16, (Inputs!$B$14-F6207)/Inputs!$B$15)*Inputs!$B$9, 0)</f>
        <v>0</v>
      </c>
      <c r="K6207" s="2">
        <f>MAX(E6207*Inputs!$B$5 - B6207 - Inputs!$B$8, 0) * H6207</f>
        <v>0</v>
      </c>
      <c r="L6207" s="2">
        <f>IF(B6207 &gt;= D6207*Inputs!$B$10, MAX(B6207 - E6207/Inputs!$B$5 - Inputs!$B$8, 0) * I6207, 0)</f>
        <v>0</v>
      </c>
      <c r="M6207" s="2">
        <f t="shared" si="1154"/>
        <v>0</v>
      </c>
      <c r="N6207" s="3" t="str">
        <f t="shared" si="1155"/>
        <v>Idle</v>
      </c>
      <c r="O6207" s="3" t="str">
        <f t="shared" si="1163"/>
        <v>Idle</v>
      </c>
      <c r="P6207" s="2">
        <f t="shared" si="1156"/>
        <v>0</v>
      </c>
      <c r="Q6207" s="2">
        <f t="shared" si="1157"/>
        <v>0</v>
      </c>
      <c r="R6207" s="2">
        <f t="shared" si="1158"/>
        <v>0</v>
      </c>
      <c r="S6207" s="2">
        <f t="shared" si="1159"/>
        <v>0</v>
      </c>
      <c r="T6207" s="2">
        <f t="shared" si="1160"/>
        <v>0</v>
      </c>
      <c r="U6207" s="2">
        <f>IF(O6207="Reg", R6207 * Inputs!$B$7, 0)</f>
        <v>0</v>
      </c>
      <c r="V6207" s="2">
        <f>MAX(F6207 + P6207*Inputs!$B$15 - (Q6207/Inputs!$B$16) - U6207, 0)</f>
        <v>340</v>
      </c>
    </row>
    <row r="6208" spans="1:22" x14ac:dyDescent="0.3">
      <c r="A6208" s="1">
        <v>46281.583333333343</v>
      </c>
      <c r="B6208" s="2">
        <v>44.35050776001026</v>
      </c>
      <c r="C6208" s="2">
        <v>14.0466140104863</v>
      </c>
      <c r="D6208" s="2">
        <f t="shared" si="1152"/>
        <v>39.874343714010777</v>
      </c>
      <c r="E6208" s="2">
        <f t="shared" si="1153"/>
        <v>66.036373359077331</v>
      </c>
      <c r="F6208" s="2">
        <f t="shared" si="1161"/>
        <v>340</v>
      </c>
      <c r="G6208" s="2">
        <f t="shared" si="1162"/>
        <v>0</v>
      </c>
      <c r="H6208" s="2">
        <f>MIN(Inputs!$B$2, (Inputs!$B$14 - F6208)/Inputs!$B$15)</f>
        <v>0</v>
      </c>
      <c r="I6208" s="2">
        <f>MAX(MIN(Inputs!$B$2, F6208*Inputs!$B$16, Inputs!$B$14*Inputs!$B$4 - G6208), 0)</f>
        <v>170</v>
      </c>
      <c r="J6208" s="2">
        <f>MAX(MIN(Inputs!$B$2, F6208*Inputs!$B$16, (Inputs!$B$14-F6208)/Inputs!$B$15)*Inputs!$B$9, 0)</f>
        <v>0</v>
      </c>
      <c r="K6208" s="2">
        <f>MAX(E6208*Inputs!$B$5 - B6208 - Inputs!$B$8, 0) * H6208</f>
        <v>0</v>
      </c>
      <c r="L6208" s="2">
        <f>IF(B6208 &gt;= D6208*Inputs!$B$10, MAX(B6208 - E6208/Inputs!$B$5 - Inputs!$B$8, 0) * I6208, 0)</f>
        <v>0</v>
      </c>
      <c r="M6208" s="2">
        <f t="shared" si="1154"/>
        <v>0</v>
      </c>
      <c r="N6208" s="3" t="str">
        <f t="shared" si="1155"/>
        <v>Idle</v>
      </c>
      <c r="O6208" s="3" t="str">
        <f t="shared" si="1163"/>
        <v>Idle</v>
      </c>
      <c r="P6208" s="2">
        <f t="shared" si="1156"/>
        <v>0</v>
      </c>
      <c r="Q6208" s="2">
        <f t="shared" si="1157"/>
        <v>0</v>
      </c>
      <c r="R6208" s="2">
        <f t="shared" si="1158"/>
        <v>0</v>
      </c>
      <c r="S6208" s="2">
        <f t="shared" si="1159"/>
        <v>0</v>
      </c>
      <c r="T6208" s="2">
        <f t="shared" si="1160"/>
        <v>0</v>
      </c>
      <c r="U6208" s="2">
        <f>IF(O6208="Reg", R6208 * Inputs!$B$7, 0)</f>
        <v>0</v>
      </c>
      <c r="V6208" s="2">
        <f>MAX(F6208 + P6208*Inputs!$B$15 - (Q6208/Inputs!$B$16) - U6208, 0)</f>
        <v>340</v>
      </c>
    </row>
    <row r="6209" spans="1:22" x14ac:dyDescent="0.3">
      <c r="A6209" s="1">
        <v>46281.625</v>
      </c>
      <c r="B6209" s="2">
        <v>64.768563435465111</v>
      </c>
      <c r="C6209" s="2">
        <v>24.85439614358425</v>
      </c>
      <c r="D6209" s="2">
        <f t="shared" si="1152"/>
        <v>39.874343714010777</v>
      </c>
      <c r="E6209" s="2">
        <f t="shared" si="1153"/>
        <v>68.812028684188164</v>
      </c>
      <c r="F6209" s="2">
        <f t="shared" si="1161"/>
        <v>340</v>
      </c>
      <c r="G6209" s="2">
        <f t="shared" si="1162"/>
        <v>0</v>
      </c>
      <c r="H6209" s="2">
        <f>MIN(Inputs!$B$2, (Inputs!$B$14 - F6209)/Inputs!$B$15)</f>
        <v>0</v>
      </c>
      <c r="I6209" s="2">
        <f>MAX(MIN(Inputs!$B$2, F6209*Inputs!$B$16, Inputs!$B$14*Inputs!$B$4 - G6209), 0)</f>
        <v>170</v>
      </c>
      <c r="J6209" s="2">
        <f>MAX(MIN(Inputs!$B$2, F6209*Inputs!$B$16, (Inputs!$B$14-F6209)/Inputs!$B$15)*Inputs!$B$9, 0)</f>
        <v>0</v>
      </c>
      <c r="K6209" s="2">
        <f>MAX(E6209*Inputs!$B$5 - B6209 - Inputs!$B$8, 0) * H6209</f>
        <v>0</v>
      </c>
      <c r="L6209" s="2">
        <f>IF(B6209 &gt;= D6209*Inputs!$B$10, MAX(B6209 - E6209/Inputs!$B$5 - Inputs!$B$8, 0) * I6209, 0)</f>
        <v>0</v>
      </c>
      <c r="M6209" s="2">
        <f t="shared" si="1154"/>
        <v>0</v>
      </c>
      <c r="N6209" s="3" t="str">
        <f t="shared" si="1155"/>
        <v>Idle</v>
      </c>
      <c r="O6209" s="3" t="str">
        <f t="shared" si="1163"/>
        <v>Idle</v>
      </c>
      <c r="P6209" s="2">
        <f t="shared" si="1156"/>
        <v>0</v>
      </c>
      <c r="Q6209" s="2">
        <f t="shared" si="1157"/>
        <v>0</v>
      </c>
      <c r="R6209" s="2">
        <f t="shared" si="1158"/>
        <v>0</v>
      </c>
      <c r="S6209" s="2">
        <f t="shared" si="1159"/>
        <v>0</v>
      </c>
      <c r="T6209" s="2">
        <f t="shared" si="1160"/>
        <v>0</v>
      </c>
      <c r="U6209" s="2">
        <f>IF(O6209="Reg", R6209 * Inputs!$B$7, 0)</f>
        <v>0</v>
      </c>
      <c r="V6209" s="2">
        <f>MAX(F6209 + P6209*Inputs!$B$15 - (Q6209/Inputs!$B$16) - U6209, 0)</f>
        <v>340</v>
      </c>
    </row>
    <row r="6210" spans="1:22" x14ac:dyDescent="0.3">
      <c r="A6210" s="1">
        <v>46281.666666666657</v>
      </c>
      <c r="B6210" s="2">
        <v>61.117700326173548</v>
      </c>
      <c r="C6210" s="2">
        <v>4.4093292391941308</v>
      </c>
      <c r="D6210" s="2">
        <f t="shared" ref="D6210:D6273" si="1164">AVERAGEIFS(B:B, A:A, "&gt;="&amp;INT(A6210), A:A, "&lt;"&amp;INT(A6210)+1)</f>
        <v>39.874343714010777</v>
      </c>
      <c r="E6210" s="2">
        <f t="shared" ref="E6210:E6273" si="1165">AVERAGE(B6210:B6215)</f>
        <v>67.53605160518272</v>
      </c>
      <c r="F6210" s="2">
        <f t="shared" si="1161"/>
        <v>340</v>
      </c>
      <c r="G6210" s="2">
        <f t="shared" si="1162"/>
        <v>0</v>
      </c>
      <c r="H6210" s="2">
        <f>MIN(Inputs!$B$2, (Inputs!$B$14 - F6210)/Inputs!$B$15)</f>
        <v>0</v>
      </c>
      <c r="I6210" s="2">
        <f>MAX(MIN(Inputs!$B$2, F6210*Inputs!$B$16, Inputs!$B$14*Inputs!$B$4 - G6210), 0)</f>
        <v>170</v>
      </c>
      <c r="J6210" s="2">
        <f>MAX(MIN(Inputs!$B$2, F6210*Inputs!$B$16, (Inputs!$B$14-F6210)/Inputs!$B$15)*Inputs!$B$9, 0)</f>
        <v>0</v>
      </c>
      <c r="K6210" s="2">
        <f>MAX(E6210*Inputs!$B$5 - B6210 - Inputs!$B$8, 0) * H6210</f>
        <v>0</v>
      </c>
      <c r="L6210" s="2">
        <f>IF(B6210 &gt;= D6210*Inputs!$B$10, MAX(B6210 - E6210/Inputs!$B$5 - Inputs!$B$8, 0) * I6210, 0)</f>
        <v>0</v>
      </c>
      <c r="M6210" s="2">
        <f t="shared" ref="M6210:M6273" si="1166">C6210 * J6210</f>
        <v>0</v>
      </c>
      <c r="N6210" s="3" t="str">
        <f t="shared" ref="N6210:N6273" si="1167">IF(MAX(K6210, L6210, M6210)&lt;=0, "Idle", IF(AND(M6210&gt;=K6210, M6210&gt;=L6210), "Reg", IF(L6210&gt;=K6210, "Discharge", "Charge")))</f>
        <v>Idle</v>
      </c>
      <c r="O6210" s="3" t="str">
        <f t="shared" si="1163"/>
        <v>Idle</v>
      </c>
      <c r="P6210" s="2">
        <f t="shared" ref="P6210:P6273" si="1168">IF(O6210="Charge", H6210, 0)</f>
        <v>0</v>
      </c>
      <c r="Q6210" s="2">
        <f t="shared" ref="Q6210:Q6273" si="1169">IF(O6210="Discharge", I6210, 0)</f>
        <v>0</v>
      </c>
      <c r="R6210" s="2">
        <f t="shared" ref="R6210:R6273" si="1170">IF(O6210="Reg", J6210, 0)</f>
        <v>0</v>
      </c>
      <c r="S6210" s="2">
        <f t="shared" ref="S6210:S6273" si="1171">(Q6210 - P6210) * B6210</f>
        <v>0</v>
      </c>
      <c r="T6210" s="2">
        <f t="shared" ref="T6210:T6273" si="1172">R6210 * C6210</f>
        <v>0</v>
      </c>
      <c r="U6210" s="2">
        <f>IF(O6210="Reg", R6210 * Inputs!$B$7, 0)</f>
        <v>0</v>
      </c>
      <c r="V6210" s="2">
        <f>MAX(F6210 + P6210*Inputs!$B$15 - (Q6210/Inputs!$B$16) - U6210, 0)</f>
        <v>340</v>
      </c>
    </row>
    <row r="6211" spans="1:22" x14ac:dyDescent="0.3">
      <c r="A6211" s="1">
        <v>46281.708333333343</v>
      </c>
      <c r="B6211" s="2">
        <v>68.116135477717378</v>
      </c>
      <c r="C6211" s="2">
        <v>10.54237846941245</v>
      </c>
      <c r="D6211" s="2">
        <f t="shared" si="1164"/>
        <v>39.874343714010777</v>
      </c>
      <c r="E6211" s="2">
        <f t="shared" si="1165"/>
        <v>67.654735800568986</v>
      </c>
      <c r="F6211" s="2">
        <f t="shared" ref="F6211:F6274" si="1173">V6210</f>
        <v>340</v>
      </c>
      <c r="G6211" s="2">
        <f t="shared" ref="G6211:G6274" si="1174">IF(INT(A6211)=INT(A6210), G6210 + Q6210, 0)</f>
        <v>0</v>
      </c>
      <c r="H6211" s="2">
        <f>MIN(Inputs!$B$2, (Inputs!$B$14 - F6211)/Inputs!$B$15)</f>
        <v>0</v>
      </c>
      <c r="I6211" s="2">
        <f>MAX(MIN(Inputs!$B$2, F6211*Inputs!$B$16, Inputs!$B$14*Inputs!$B$4 - G6211), 0)</f>
        <v>170</v>
      </c>
      <c r="J6211" s="2">
        <f>MAX(MIN(Inputs!$B$2, F6211*Inputs!$B$16, (Inputs!$B$14-F6211)/Inputs!$B$15)*Inputs!$B$9, 0)</f>
        <v>0</v>
      </c>
      <c r="K6211" s="2">
        <f>MAX(E6211*Inputs!$B$5 - B6211 - Inputs!$B$8, 0) * H6211</f>
        <v>0</v>
      </c>
      <c r="L6211" s="2">
        <f>IF(B6211 &gt;= D6211*Inputs!$B$10, MAX(B6211 - E6211/Inputs!$B$5 - Inputs!$B$8, 0) * I6211, 0)</f>
        <v>0</v>
      </c>
      <c r="M6211" s="2">
        <f t="shared" si="1166"/>
        <v>0</v>
      </c>
      <c r="N6211" s="3" t="str">
        <f t="shared" si="1167"/>
        <v>Idle</v>
      </c>
      <c r="O6211" s="3" t="str">
        <f t="shared" si="1163"/>
        <v>Idle</v>
      </c>
      <c r="P6211" s="2">
        <f t="shared" si="1168"/>
        <v>0</v>
      </c>
      <c r="Q6211" s="2">
        <f t="shared" si="1169"/>
        <v>0</v>
      </c>
      <c r="R6211" s="2">
        <f t="shared" si="1170"/>
        <v>0</v>
      </c>
      <c r="S6211" s="2">
        <f t="shared" si="1171"/>
        <v>0</v>
      </c>
      <c r="T6211" s="2">
        <f t="shared" si="1172"/>
        <v>0</v>
      </c>
      <c r="U6211" s="2">
        <f>IF(O6211="Reg", R6211 * Inputs!$B$7, 0)</f>
        <v>0</v>
      </c>
      <c r="V6211" s="2">
        <f>MAX(F6211 + P6211*Inputs!$B$15 - (Q6211/Inputs!$B$16) - U6211, 0)</f>
        <v>340</v>
      </c>
    </row>
    <row r="6212" spans="1:22" x14ac:dyDescent="0.3">
      <c r="A6212" s="1">
        <v>46281.75</v>
      </c>
      <c r="B6212" s="2">
        <v>84.512330042962645</v>
      </c>
      <c r="C6212" s="2">
        <v>11.123308109783309</v>
      </c>
      <c r="D6212" s="2">
        <f t="shared" si="1164"/>
        <v>39.874343714010777</v>
      </c>
      <c r="E6212" s="2">
        <f t="shared" si="1165"/>
        <v>64.29670375909366</v>
      </c>
      <c r="F6212" s="2">
        <f t="shared" si="1173"/>
        <v>340</v>
      </c>
      <c r="G6212" s="2">
        <f t="shared" si="1174"/>
        <v>0</v>
      </c>
      <c r="H6212" s="2">
        <f>MIN(Inputs!$B$2, (Inputs!$B$14 - F6212)/Inputs!$B$15)</f>
        <v>0</v>
      </c>
      <c r="I6212" s="2">
        <f>MAX(MIN(Inputs!$B$2, F6212*Inputs!$B$16, Inputs!$B$14*Inputs!$B$4 - G6212), 0)</f>
        <v>170</v>
      </c>
      <c r="J6212" s="2">
        <f>MAX(MIN(Inputs!$B$2, F6212*Inputs!$B$16, (Inputs!$B$14-F6212)/Inputs!$B$15)*Inputs!$B$9, 0)</f>
        <v>0</v>
      </c>
      <c r="K6212" s="2">
        <f>MAX(E6212*Inputs!$B$5 - B6212 - Inputs!$B$8, 0) * H6212</f>
        <v>0</v>
      </c>
      <c r="L6212" s="2">
        <f>IF(B6212 &gt;= D6212*Inputs!$B$10, MAX(B6212 - E6212/Inputs!$B$5 - Inputs!$B$8, 0) * I6212, 0)</f>
        <v>0</v>
      </c>
      <c r="M6212" s="2">
        <f t="shared" si="1166"/>
        <v>0</v>
      </c>
      <c r="N6212" s="3" t="str">
        <f t="shared" si="1167"/>
        <v>Idle</v>
      </c>
      <c r="O6212" s="3" t="str">
        <f t="shared" ref="O6212:O6275" si="1175">IF(O6211&lt;&gt;O6210, O6211, N6212)</f>
        <v>Idle</v>
      </c>
      <c r="P6212" s="2">
        <f t="shared" si="1168"/>
        <v>0</v>
      </c>
      <c r="Q6212" s="2">
        <f t="shared" si="1169"/>
        <v>0</v>
      </c>
      <c r="R6212" s="2">
        <f t="shared" si="1170"/>
        <v>0</v>
      </c>
      <c r="S6212" s="2">
        <f t="shared" si="1171"/>
        <v>0</v>
      </c>
      <c r="T6212" s="2">
        <f t="shared" si="1172"/>
        <v>0</v>
      </c>
      <c r="U6212" s="2">
        <f>IF(O6212="Reg", R6212 * Inputs!$B$7, 0)</f>
        <v>0</v>
      </c>
      <c r="V6212" s="2">
        <f>MAX(F6212 + P6212*Inputs!$B$15 - (Q6212/Inputs!$B$16) - U6212, 0)</f>
        <v>340</v>
      </c>
    </row>
    <row r="6213" spans="1:22" x14ac:dyDescent="0.3">
      <c r="A6213" s="1">
        <v>46281.791666666657</v>
      </c>
      <c r="B6213" s="2">
        <v>73.353003112135042</v>
      </c>
      <c r="C6213" s="2">
        <v>14.65983817965971</v>
      </c>
      <c r="D6213" s="2">
        <f t="shared" si="1164"/>
        <v>39.874343714010777</v>
      </c>
      <c r="E6213" s="2">
        <f t="shared" si="1165"/>
        <v>54.319256077304978</v>
      </c>
      <c r="F6213" s="2">
        <f t="shared" si="1173"/>
        <v>340</v>
      </c>
      <c r="G6213" s="2">
        <f t="shared" si="1174"/>
        <v>0</v>
      </c>
      <c r="H6213" s="2">
        <f>MIN(Inputs!$B$2, (Inputs!$B$14 - F6213)/Inputs!$B$15)</f>
        <v>0</v>
      </c>
      <c r="I6213" s="2">
        <f>MAX(MIN(Inputs!$B$2, F6213*Inputs!$B$16, Inputs!$B$14*Inputs!$B$4 - G6213), 0)</f>
        <v>170</v>
      </c>
      <c r="J6213" s="2">
        <f>MAX(MIN(Inputs!$B$2, F6213*Inputs!$B$16, (Inputs!$B$14-F6213)/Inputs!$B$15)*Inputs!$B$9, 0)</f>
        <v>0</v>
      </c>
      <c r="K6213" s="2">
        <f>MAX(E6213*Inputs!$B$5 - B6213 - Inputs!$B$8, 0) * H6213</f>
        <v>0</v>
      </c>
      <c r="L6213" s="2">
        <f>IF(B6213 &gt;= D6213*Inputs!$B$10, MAX(B6213 - E6213/Inputs!$B$5 - Inputs!$B$8, 0) * I6213, 0)</f>
        <v>0</v>
      </c>
      <c r="M6213" s="2">
        <f t="shared" si="1166"/>
        <v>0</v>
      </c>
      <c r="N6213" s="3" t="str">
        <f t="shared" si="1167"/>
        <v>Idle</v>
      </c>
      <c r="O6213" s="3" t="str">
        <f t="shared" si="1175"/>
        <v>Idle</v>
      </c>
      <c r="P6213" s="2">
        <f t="shared" si="1168"/>
        <v>0</v>
      </c>
      <c r="Q6213" s="2">
        <f t="shared" si="1169"/>
        <v>0</v>
      </c>
      <c r="R6213" s="2">
        <f t="shared" si="1170"/>
        <v>0</v>
      </c>
      <c r="S6213" s="2">
        <f t="shared" si="1171"/>
        <v>0</v>
      </c>
      <c r="T6213" s="2">
        <f t="shared" si="1172"/>
        <v>0</v>
      </c>
      <c r="U6213" s="2">
        <f>IF(O6213="Reg", R6213 * Inputs!$B$7, 0)</f>
        <v>0</v>
      </c>
      <c r="V6213" s="2">
        <f>MAX(F6213 + P6213*Inputs!$B$15 - (Q6213/Inputs!$B$16) - U6213, 0)</f>
        <v>340</v>
      </c>
    </row>
    <row r="6214" spans="1:22" x14ac:dyDescent="0.3">
      <c r="A6214" s="1">
        <v>46281.833333333343</v>
      </c>
      <c r="B6214" s="2">
        <v>61.0044397106753</v>
      </c>
      <c r="C6214" s="2">
        <v>4.4081742808567119</v>
      </c>
      <c r="D6214" s="2">
        <f t="shared" si="1164"/>
        <v>39.874343714010777</v>
      </c>
      <c r="E6214" s="2">
        <f t="shared" si="1165"/>
        <v>44.650215376372579</v>
      </c>
      <c r="F6214" s="2">
        <f t="shared" si="1173"/>
        <v>340</v>
      </c>
      <c r="G6214" s="2">
        <f t="shared" si="1174"/>
        <v>0</v>
      </c>
      <c r="H6214" s="2">
        <f>MIN(Inputs!$B$2, (Inputs!$B$14 - F6214)/Inputs!$B$15)</f>
        <v>0</v>
      </c>
      <c r="I6214" s="2">
        <f>MAX(MIN(Inputs!$B$2, F6214*Inputs!$B$16, Inputs!$B$14*Inputs!$B$4 - G6214), 0)</f>
        <v>170</v>
      </c>
      <c r="J6214" s="2">
        <f>MAX(MIN(Inputs!$B$2, F6214*Inputs!$B$16, (Inputs!$B$14-F6214)/Inputs!$B$15)*Inputs!$B$9, 0)</f>
        <v>0</v>
      </c>
      <c r="K6214" s="2">
        <f>MAX(E6214*Inputs!$B$5 - B6214 - Inputs!$B$8, 0) * H6214</f>
        <v>0</v>
      </c>
      <c r="L6214" s="2">
        <f>IF(B6214 &gt;= D6214*Inputs!$B$10, MAX(B6214 - E6214/Inputs!$B$5 - Inputs!$B$8, 0) * I6214, 0)</f>
        <v>0</v>
      </c>
      <c r="M6214" s="2">
        <f t="shared" si="1166"/>
        <v>0</v>
      </c>
      <c r="N6214" s="3" t="str">
        <f t="shared" si="1167"/>
        <v>Idle</v>
      </c>
      <c r="O6214" s="3" t="str">
        <f t="shared" si="1175"/>
        <v>Idle</v>
      </c>
      <c r="P6214" s="2">
        <f t="shared" si="1168"/>
        <v>0</v>
      </c>
      <c r="Q6214" s="2">
        <f t="shared" si="1169"/>
        <v>0</v>
      </c>
      <c r="R6214" s="2">
        <f t="shared" si="1170"/>
        <v>0</v>
      </c>
      <c r="S6214" s="2">
        <f t="shared" si="1171"/>
        <v>0</v>
      </c>
      <c r="T6214" s="2">
        <f t="shared" si="1172"/>
        <v>0</v>
      </c>
      <c r="U6214" s="2">
        <f>IF(O6214="Reg", R6214 * Inputs!$B$7, 0)</f>
        <v>0</v>
      </c>
      <c r="V6214" s="2">
        <f>MAX(F6214 + P6214*Inputs!$B$15 - (Q6214/Inputs!$B$16) - U6214, 0)</f>
        <v>340</v>
      </c>
    </row>
    <row r="6215" spans="1:22" x14ac:dyDescent="0.3">
      <c r="A6215" s="1">
        <v>46281.875</v>
      </c>
      <c r="B6215" s="2">
        <v>57.112700961432431</v>
      </c>
      <c r="C6215" s="2">
        <v>12.464166280857031</v>
      </c>
      <c r="D6215" s="2">
        <f t="shared" si="1164"/>
        <v>39.874343714010777</v>
      </c>
      <c r="E6215" s="2">
        <f t="shared" si="1165"/>
        <v>37.598318177458587</v>
      </c>
      <c r="F6215" s="2">
        <f t="shared" si="1173"/>
        <v>340</v>
      </c>
      <c r="G6215" s="2">
        <f t="shared" si="1174"/>
        <v>0</v>
      </c>
      <c r="H6215" s="2">
        <f>MIN(Inputs!$B$2, (Inputs!$B$14 - F6215)/Inputs!$B$15)</f>
        <v>0</v>
      </c>
      <c r="I6215" s="2">
        <f>MAX(MIN(Inputs!$B$2, F6215*Inputs!$B$16, Inputs!$B$14*Inputs!$B$4 - G6215), 0)</f>
        <v>170</v>
      </c>
      <c r="J6215" s="2">
        <f>MAX(MIN(Inputs!$B$2, F6215*Inputs!$B$16, (Inputs!$B$14-F6215)/Inputs!$B$15)*Inputs!$B$9, 0)</f>
        <v>0</v>
      </c>
      <c r="K6215" s="2">
        <f>MAX(E6215*Inputs!$B$5 - B6215 - Inputs!$B$8, 0) * H6215</f>
        <v>0</v>
      </c>
      <c r="L6215" s="2">
        <f>IF(B6215 &gt;= D6215*Inputs!$B$10, MAX(B6215 - E6215/Inputs!$B$5 - Inputs!$B$8, 0) * I6215, 0)</f>
        <v>0</v>
      </c>
      <c r="M6215" s="2">
        <f t="shared" si="1166"/>
        <v>0</v>
      </c>
      <c r="N6215" s="3" t="str">
        <f t="shared" si="1167"/>
        <v>Idle</v>
      </c>
      <c r="O6215" s="3" t="str">
        <f t="shared" si="1175"/>
        <v>Idle</v>
      </c>
      <c r="P6215" s="2">
        <f t="shared" si="1168"/>
        <v>0</v>
      </c>
      <c r="Q6215" s="2">
        <f t="shared" si="1169"/>
        <v>0</v>
      </c>
      <c r="R6215" s="2">
        <f t="shared" si="1170"/>
        <v>0</v>
      </c>
      <c r="S6215" s="2">
        <f t="shared" si="1171"/>
        <v>0</v>
      </c>
      <c r="T6215" s="2">
        <f t="shared" si="1172"/>
        <v>0</v>
      </c>
      <c r="U6215" s="2">
        <f>IF(O6215="Reg", R6215 * Inputs!$B$7, 0)</f>
        <v>0</v>
      </c>
      <c r="V6215" s="2">
        <f>MAX(F6215 + P6215*Inputs!$B$15 - (Q6215/Inputs!$B$16) - U6215, 0)</f>
        <v>340</v>
      </c>
    </row>
    <row r="6216" spans="1:22" x14ac:dyDescent="0.3">
      <c r="A6216" s="1">
        <v>46281.916666666657</v>
      </c>
      <c r="B6216" s="2">
        <v>61.829805498491062</v>
      </c>
      <c r="C6216" s="2">
        <v>9.3440466468268983</v>
      </c>
      <c r="D6216" s="2">
        <f t="shared" si="1164"/>
        <v>39.874343714010777</v>
      </c>
      <c r="E6216" s="2">
        <f t="shared" si="1165"/>
        <v>28.408422662850739</v>
      </c>
      <c r="F6216" s="2">
        <f t="shared" si="1173"/>
        <v>340</v>
      </c>
      <c r="G6216" s="2">
        <f t="shared" si="1174"/>
        <v>0</v>
      </c>
      <c r="H6216" s="2">
        <f>MIN(Inputs!$B$2, (Inputs!$B$14 - F6216)/Inputs!$B$15)</f>
        <v>0</v>
      </c>
      <c r="I6216" s="2">
        <f>MAX(MIN(Inputs!$B$2, F6216*Inputs!$B$16, Inputs!$B$14*Inputs!$B$4 - G6216), 0)</f>
        <v>170</v>
      </c>
      <c r="J6216" s="2">
        <f>MAX(MIN(Inputs!$B$2, F6216*Inputs!$B$16, (Inputs!$B$14-F6216)/Inputs!$B$15)*Inputs!$B$9, 0)</f>
        <v>0</v>
      </c>
      <c r="K6216" s="2">
        <f>MAX(E6216*Inputs!$B$5 - B6216 - Inputs!$B$8, 0) * H6216</f>
        <v>0</v>
      </c>
      <c r="L6216" s="2">
        <f>IF(B6216 &gt;= D6216*Inputs!$B$10, MAX(B6216 - E6216/Inputs!$B$5 - Inputs!$B$8, 0) * I6216, 0)</f>
        <v>1623.0761930564061</v>
      </c>
      <c r="M6216" s="2">
        <f t="shared" si="1166"/>
        <v>0</v>
      </c>
      <c r="N6216" s="3" t="str">
        <f t="shared" si="1167"/>
        <v>Discharge</v>
      </c>
      <c r="O6216" s="3" t="str">
        <f t="shared" si="1175"/>
        <v>Discharge</v>
      </c>
      <c r="P6216" s="2">
        <f t="shared" si="1168"/>
        <v>0</v>
      </c>
      <c r="Q6216" s="2">
        <f t="shared" si="1169"/>
        <v>170</v>
      </c>
      <c r="R6216" s="2">
        <f t="shared" si="1170"/>
        <v>0</v>
      </c>
      <c r="S6216" s="2">
        <f t="shared" si="1171"/>
        <v>10511.066934743481</v>
      </c>
      <c r="T6216" s="2">
        <f t="shared" si="1172"/>
        <v>0</v>
      </c>
      <c r="U6216" s="2">
        <f>IF(O6216="Reg", R6216 * Inputs!$B$7, 0)</f>
        <v>0</v>
      </c>
      <c r="V6216" s="2">
        <f>MAX(F6216 + P6216*Inputs!$B$15 - (Q6216/Inputs!$B$16) - U6216, 0)</f>
        <v>170</v>
      </c>
    </row>
    <row r="6217" spans="1:22" x14ac:dyDescent="0.3">
      <c r="A6217" s="1">
        <v>46281.958333333343</v>
      </c>
      <c r="B6217" s="2">
        <v>47.967943228865529</v>
      </c>
      <c r="C6217" s="2">
        <v>11.827729254522071</v>
      </c>
      <c r="D6217" s="2">
        <f t="shared" si="1164"/>
        <v>39.874343714010777</v>
      </c>
      <c r="E6217" s="2">
        <f t="shared" si="1165"/>
        <v>18.103455079768892</v>
      </c>
      <c r="F6217" s="2">
        <f t="shared" si="1173"/>
        <v>170</v>
      </c>
      <c r="G6217" s="2">
        <f t="shared" si="1174"/>
        <v>170</v>
      </c>
      <c r="H6217" s="2">
        <f>MIN(Inputs!$B$2, (Inputs!$B$14 - F6217)/Inputs!$B$15)</f>
        <v>170</v>
      </c>
      <c r="I6217" s="2">
        <f>MAX(MIN(Inputs!$B$2, F6217*Inputs!$B$16, Inputs!$B$14*Inputs!$B$4 - G6217), 0)</f>
        <v>170</v>
      </c>
      <c r="J6217" s="2">
        <f>MAX(MIN(Inputs!$B$2, F6217*Inputs!$B$16, (Inputs!$B$14-F6217)/Inputs!$B$15)*Inputs!$B$9, 0)</f>
        <v>136</v>
      </c>
      <c r="K6217" s="2">
        <f>MAX(E6217*Inputs!$B$5 - B6217 - Inputs!$B$8, 0) * H6217</f>
        <v>0</v>
      </c>
      <c r="L6217" s="2">
        <f>IF(B6217 &gt;= D6217*Inputs!$B$10, MAX(B6217 - E6217/Inputs!$B$5 - Inputs!$B$8, 0) * I6217, 0)</f>
        <v>1257.2919812245134</v>
      </c>
      <c r="M6217" s="2">
        <f t="shared" si="1166"/>
        <v>1608.5711786150016</v>
      </c>
      <c r="N6217" s="3" t="str">
        <f t="shared" si="1167"/>
        <v>Reg</v>
      </c>
      <c r="O6217" s="3" t="str">
        <f t="shared" si="1175"/>
        <v>Discharge</v>
      </c>
      <c r="P6217" s="2">
        <f t="shared" si="1168"/>
        <v>0</v>
      </c>
      <c r="Q6217" s="2">
        <f t="shared" si="1169"/>
        <v>170</v>
      </c>
      <c r="R6217" s="2">
        <f t="shared" si="1170"/>
        <v>0</v>
      </c>
      <c r="S6217" s="2">
        <f t="shared" si="1171"/>
        <v>8154.5503489071398</v>
      </c>
      <c r="T6217" s="2">
        <f t="shared" si="1172"/>
        <v>0</v>
      </c>
      <c r="U6217" s="2">
        <f>IF(O6217="Reg", R6217 * Inputs!$B$7, 0)</f>
        <v>0</v>
      </c>
      <c r="V6217" s="2">
        <f>MAX(F6217 + P6217*Inputs!$B$15 - (Q6217/Inputs!$B$16) - U6217, 0)</f>
        <v>0</v>
      </c>
    </row>
    <row r="6218" spans="1:22" x14ac:dyDescent="0.3">
      <c r="A6218" s="1">
        <v>46282</v>
      </c>
      <c r="B6218" s="2">
        <v>24.647643952230521</v>
      </c>
      <c r="C6218" s="2">
        <v>4.7324710257077403</v>
      </c>
      <c r="D6218" s="2">
        <f t="shared" si="1164"/>
        <v>31.873788125390647</v>
      </c>
      <c r="E6218" s="2">
        <f t="shared" si="1165"/>
        <v>10.10879787495797</v>
      </c>
      <c r="F6218" s="2">
        <f t="shared" si="1173"/>
        <v>0</v>
      </c>
      <c r="G6218" s="2">
        <f t="shared" si="1174"/>
        <v>0</v>
      </c>
      <c r="H6218" s="2">
        <f>MIN(Inputs!$B$2, (Inputs!$B$14 - F6218)/Inputs!$B$15)</f>
        <v>170</v>
      </c>
      <c r="I6218" s="2">
        <f>MAX(MIN(Inputs!$B$2, F6218*Inputs!$B$16, Inputs!$B$14*Inputs!$B$4 - G6218), 0)</f>
        <v>0</v>
      </c>
      <c r="J6218" s="2">
        <f>MAX(MIN(Inputs!$B$2, F6218*Inputs!$B$16, (Inputs!$B$14-F6218)/Inputs!$B$15)*Inputs!$B$9, 0)</f>
        <v>0</v>
      </c>
      <c r="K6218" s="2">
        <f>MAX(E6218*Inputs!$B$5 - B6218 - Inputs!$B$8, 0) * H6218</f>
        <v>0</v>
      </c>
      <c r="L6218" s="2">
        <f>IF(B6218 &gt;= D6218*Inputs!$B$10, MAX(B6218 - E6218/Inputs!$B$5 - Inputs!$B$8, 0) * I6218, 0)</f>
        <v>0</v>
      </c>
      <c r="M6218" s="2">
        <f t="shared" si="1166"/>
        <v>0</v>
      </c>
      <c r="N6218" s="3" t="str">
        <f t="shared" si="1167"/>
        <v>Idle</v>
      </c>
      <c r="O6218" s="3" t="str">
        <f t="shared" si="1175"/>
        <v>Idle</v>
      </c>
      <c r="P6218" s="2">
        <f t="shared" si="1168"/>
        <v>0</v>
      </c>
      <c r="Q6218" s="2">
        <f t="shared" si="1169"/>
        <v>0</v>
      </c>
      <c r="R6218" s="2">
        <f t="shared" si="1170"/>
        <v>0</v>
      </c>
      <c r="S6218" s="2">
        <f t="shared" si="1171"/>
        <v>0</v>
      </c>
      <c r="T6218" s="2">
        <f t="shared" si="1172"/>
        <v>0</v>
      </c>
      <c r="U6218" s="2">
        <f>IF(O6218="Reg", R6218 * Inputs!$B$7, 0)</f>
        <v>0</v>
      </c>
      <c r="V6218" s="2">
        <f>MAX(F6218 + P6218*Inputs!$B$15 - (Q6218/Inputs!$B$16) - U6218, 0)</f>
        <v>0</v>
      </c>
    </row>
    <row r="6219" spans="1:22" x14ac:dyDescent="0.3">
      <c r="A6219" s="1">
        <v>46282.041666666657</v>
      </c>
      <c r="B6219" s="2">
        <v>15.338758906540651</v>
      </c>
      <c r="C6219" s="2">
        <v>3.3651175060502641</v>
      </c>
      <c r="D6219" s="2">
        <f t="shared" si="1164"/>
        <v>31.873788125390647</v>
      </c>
      <c r="E6219" s="2">
        <f t="shared" si="1165"/>
        <v>6.000857216252883</v>
      </c>
      <c r="F6219" s="2">
        <f t="shared" si="1173"/>
        <v>0</v>
      </c>
      <c r="G6219" s="2">
        <f t="shared" si="1174"/>
        <v>0</v>
      </c>
      <c r="H6219" s="2">
        <f>MIN(Inputs!$B$2, (Inputs!$B$14 - F6219)/Inputs!$B$15)</f>
        <v>170</v>
      </c>
      <c r="I6219" s="2">
        <f>MAX(MIN(Inputs!$B$2, F6219*Inputs!$B$16, Inputs!$B$14*Inputs!$B$4 - G6219), 0)</f>
        <v>0</v>
      </c>
      <c r="J6219" s="2">
        <f>MAX(MIN(Inputs!$B$2, F6219*Inputs!$B$16, (Inputs!$B$14-F6219)/Inputs!$B$15)*Inputs!$B$9, 0)</f>
        <v>0</v>
      </c>
      <c r="K6219" s="2">
        <f>MAX(E6219*Inputs!$B$5 - B6219 - Inputs!$B$8, 0) * H6219</f>
        <v>0</v>
      </c>
      <c r="L6219" s="2">
        <f>IF(B6219 &gt;= D6219*Inputs!$B$10, MAX(B6219 - E6219/Inputs!$B$5 - Inputs!$B$8, 0) * I6219, 0)</f>
        <v>0</v>
      </c>
      <c r="M6219" s="2">
        <f t="shared" si="1166"/>
        <v>0</v>
      </c>
      <c r="N6219" s="3" t="str">
        <f t="shared" si="1167"/>
        <v>Idle</v>
      </c>
      <c r="O6219" s="3" t="str">
        <f t="shared" si="1175"/>
        <v>Idle</v>
      </c>
      <c r="P6219" s="2">
        <f t="shared" si="1168"/>
        <v>0</v>
      </c>
      <c r="Q6219" s="2">
        <f t="shared" si="1169"/>
        <v>0</v>
      </c>
      <c r="R6219" s="2">
        <f t="shared" si="1170"/>
        <v>0</v>
      </c>
      <c r="S6219" s="2">
        <f t="shared" si="1171"/>
        <v>0</v>
      </c>
      <c r="T6219" s="2">
        <f t="shared" si="1172"/>
        <v>0</v>
      </c>
      <c r="U6219" s="2">
        <f>IF(O6219="Reg", R6219 * Inputs!$B$7, 0)</f>
        <v>0</v>
      </c>
      <c r="V6219" s="2">
        <f>MAX(F6219 + P6219*Inputs!$B$15 - (Q6219/Inputs!$B$16) - U6219, 0)</f>
        <v>0</v>
      </c>
    </row>
    <row r="6220" spans="1:22" x14ac:dyDescent="0.3">
      <c r="A6220" s="1">
        <v>46282.083333333343</v>
      </c>
      <c r="B6220" s="2">
        <v>18.693056517191351</v>
      </c>
      <c r="C6220" s="2">
        <v>1.776919722882796</v>
      </c>
      <c r="D6220" s="2">
        <f t="shared" si="1164"/>
        <v>31.873788125390647</v>
      </c>
      <c r="E6220" s="2">
        <f t="shared" si="1165"/>
        <v>3.4443973984961089</v>
      </c>
      <c r="F6220" s="2">
        <f t="shared" si="1173"/>
        <v>0</v>
      </c>
      <c r="G6220" s="2">
        <f t="shared" si="1174"/>
        <v>0</v>
      </c>
      <c r="H6220" s="2">
        <f>MIN(Inputs!$B$2, (Inputs!$B$14 - F6220)/Inputs!$B$15)</f>
        <v>170</v>
      </c>
      <c r="I6220" s="2">
        <f>MAX(MIN(Inputs!$B$2, F6220*Inputs!$B$16, Inputs!$B$14*Inputs!$B$4 - G6220), 0)</f>
        <v>0</v>
      </c>
      <c r="J6220" s="2">
        <f>MAX(MIN(Inputs!$B$2, F6220*Inputs!$B$16, (Inputs!$B$14-F6220)/Inputs!$B$15)*Inputs!$B$9, 0)</f>
        <v>0</v>
      </c>
      <c r="K6220" s="2">
        <f>MAX(E6220*Inputs!$B$5 - B6220 - Inputs!$B$8, 0) * H6220</f>
        <v>0</v>
      </c>
      <c r="L6220" s="2">
        <f>IF(B6220 &gt;= D6220*Inputs!$B$10, MAX(B6220 - E6220/Inputs!$B$5 - Inputs!$B$8, 0) * I6220, 0)</f>
        <v>0</v>
      </c>
      <c r="M6220" s="2">
        <f t="shared" si="1166"/>
        <v>0</v>
      </c>
      <c r="N6220" s="3" t="str">
        <f t="shared" si="1167"/>
        <v>Idle</v>
      </c>
      <c r="O6220" s="3" t="str">
        <f t="shared" si="1175"/>
        <v>Idle</v>
      </c>
      <c r="P6220" s="2">
        <f t="shared" si="1168"/>
        <v>0</v>
      </c>
      <c r="Q6220" s="2">
        <f t="shared" si="1169"/>
        <v>0</v>
      </c>
      <c r="R6220" s="2">
        <f t="shared" si="1170"/>
        <v>0</v>
      </c>
      <c r="S6220" s="2">
        <f t="shared" si="1171"/>
        <v>0</v>
      </c>
      <c r="T6220" s="2">
        <f t="shared" si="1172"/>
        <v>0</v>
      </c>
      <c r="U6220" s="2">
        <f>IF(O6220="Reg", R6220 * Inputs!$B$7, 0)</f>
        <v>0</v>
      </c>
      <c r="V6220" s="2">
        <f>MAX(F6220 + P6220*Inputs!$B$15 - (Q6220/Inputs!$B$16) - U6220, 0)</f>
        <v>0</v>
      </c>
    </row>
    <row r="6221" spans="1:22" x14ac:dyDescent="0.3">
      <c r="A6221" s="1">
        <v>46282.125</v>
      </c>
      <c r="B6221" s="2">
        <v>1.9733278737853031</v>
      </c>
      <c r="C6221" s="2">
        <v>5.0733687348104901</v>
      </c>
      <c r="D6221" s="2">
        <f t="shared" si="1164"/>
        <v>31.873788125390647</v>
      </c>
      <c r="E6221" s="2">
        <f t="shared" si="1165"/>
        <v>0.70038792187453514</v>
      </c>
      <c r="F6221" s="2">
        <f t="shared" si="1173"/>
        <v>0</v>
      </c>
      <c r="G6221" s="2">
        <f t="shared" si="1174"/>
        <v>0</v>
      </c>
      <c r="H6221" s="2">
        <f>MIN(Inputs!$B$2, (Inputs!$B$14 - F6221)/Inputs!$B$15)</f>
        <v>170</v>
      </c>
      <c r="I6221" s="2">
        <f>MAX(MIN(Inputs!$B$2, F6221*Inputs!$B$16, Inputs!$B$14*Inputs!$B$4 - G6221), 0)</f>
        <v>0</v>
      </c>
      <c r="J6221" s="2">
        <f>MAX(MIN(Inputs!$B$2, F6221*Inputs!$B$16, (Inputs!$B$14-F6221)/Inputs!$B$15)*Inputs!$B$9, 0)</f>
        <v>0</v>
      </c>
      <c r="K6221" s="2">
        <f>MAX(E6221*Inputs!$B$5 - B6221 - Inputs!$B$8, 0) * H6221</f>
        <v>0</v>
      </c>
      <c r="L6221" s="2">
        <f>IF(B6221 &gt;= D6221*Inputs!$B$10, MAX(B6221 - E6221/Inputs!$B$5 - Inputs!$B$8, 0) * I6221, 0)</f>
        <v>0</v>
      </c>
      <c r="M6221" s="2">
        <f t="shared" si="1166"/>
        <v>0</v>
      </c>
      <c r="N6221" s="3" t="str">
        <f t="shared" si="1167"/>
        <v>Idle</v>
      </c>
      <c r="O6221" s="3" t="str">
        <f t="shared" si="1175"/>
        <v>Idle</v>
      </c>
      <c r="P6221" s="2">
        <f t="shared" si="1168"/>
        <v>0</v>
      </c>
      <c r="Q6221" s="2">
        <f t="shared" si="1169"/>
        <v>0</v>
      </c>
      <c r="R6221" s="2">
        <f t="shared" si="1170"/>
        <v>0</v>
      </c>
      <c r="S6221" s="2">
        <f t="shared" si="1171"/>
        <v>0</v>
      </c>
      <c r="T6221" s="2">
        <f t="shared" si="1172"/>
        <v>0</v>
      </c>
      <c r="U6221" s="2">
        <f>IF(O6221="Reg", R6221 * Inputs!$B$7, 0)</f>
        <v>0</v>
      </c>
      <c r="V6221" s="2">
        <f>MAX(F6221 + P6221*Inputs!$B$15 - (Q6221/Inputs!$B$16) - U6221, 0)</f>
        <v>0</v>
      </c>
    </row>
    <row r="6222" spans="1:22" x14ac:dyDescent="0.3">
      <c r="A6222" s="1">
        <v>46282.166666666657</v>
      </c>
      <c r="B6222" s="2">
        <v>0</v>
      </c>
      <c r="C6222" s="2">
        <v>5.8876263166227796</v>
      </c>
      <c r="D6222" s="2">
        <f t="shared" si="1164"/>
        <v>31.873788125390647</v>
      </c>
      <c r="E6222" s="2">
        <f t="shared" si="1165"/>
        <v>0.37149994291031802</v>
      </c>
      <c r="F6222" s="2">
        <f t="shared" si="1173"/>
        <v>0</v>
      </c>
      <c r="G6222" s="2">
        <f t="shared" si="1174"/>
        <v>0</v>
      </c>
      <c r="H6222" s="2">
        <f>MIN(Inputs!$B$2, (Inputs!$B$14 - F6222)/Inputs!$B$15)</f>
        <v>170</v>
      </c>
      <c r="I6222" s="2">
        <f>MAX(MIN(Inputs!$B$2, F6222*Inputs!$B$16, Inputs!$B$14*Inputs!$B$4 - G6222), 0)</f>
        <v>0</v>
      </c>
      <c r="J6222" s="2">
        <f>MAX(MIN(Inputs!$B$2, F6222*Inputs!$B$16, (Inputs!$B$14-F6222)/Inputs!$B$15)*Inputs!$B$9, 0)</f>
        <v>0</v>
      </c>
      <c r="K6222" s="2">
        <f>MAX(E6222*Inputs!$B$5 - B6222 - Inputs!$B$8, 0) * H6222</f>
        <v>0</v>
      </c>
      <c r="L6222" s="2">
        <f>IF(B6222 &gt;= D6222*Inputs!$B$10, MAX(B6222 - E6222/Inputs!$B$5 - Inputs!$B$8, 0) * I6222, 0)</f>
        <v>0</v>
      </c>
      <c r="M6222" s="2">
        <f t="shared" si="1166"/>
        <v>0</v>
      </c>
      <c r="N6222" s="3" t="str">
        <f t="shared" si="1167"/>
        <v>Idle</v>
      </c>
      <c r="O6222" s="3" t="str">
        <f t="shared" si="1175"/>
        <v>Idle</v>
      </c>
      <c r="P6222" s="2">
        <f t="shared" si="1168"/>
        <v>0</v>
      </c>
      <c r="Q6222" s="2">
        <f t="shared" si="1169"/>
        <v>0</v>
      </c>
      <c r="R6222" s="2">
        <f t="shared" si="1170"/>
        <v>0</v>
      </c>
      <c r="S6222" s="2">
        <f t="shared" si="1171"/>
        <v>0</v>
      </c>
      <c r="T6222" s="2">
        <f t="shared" si="1172"/>
        <v>0</v>
      </c>
      <c r="U6222" s="2">
        <f>IF(O6222="Reg", R6222 * Inputs!$B$7, 0)</f>
        <v>0</v>
      </c>
      <c r="V6222" s="2">
        <f>MAX(F6222 + P6222*Inputs!$B$15 - (Q6222/Inputs!$B$16) - U6222, 0)</f>
        <v>0</v>
      </c>
    </row>
    <row r="6223" spans="1:22" x14ac:dyDescent="0.3">
      <c r="A6223" s="1">
        <v>46282.208333333343</v>
      </c>
      <c r="B6223" s="2">
        <v>0</v>
      </c>
      <c r="C6223" s="2">
        <v>17.36708426051117</v>
      </c>
      <c r="D6223" s="2">
        <f t="shared" si="1164"/>
        <v>31.873788125390647</v>
      </c>
      <c r="E6223" s="2">
        <f t="shared" si="1165"/>
        <v>2.9527668911464744</v>
      </c>
      <c r="F6223" s="2">
        <f t="shared" si="1173"/>
        <v>0</v>
      </c>
      <c r="G6223" s="2">
        <f t="shared" si="1174"/>
        <v>0</v>
      </c>
      <c r="H6223" s="2">
        <f>MIN(Inputs!$B$2, (Inputs!$B$14 - F6223)/Inputs!$B$15)</f>
        <v>170</v>
      </c>
      <c r="I6223" s="2">
        <f>MAX(MIN(Inputs!$B$2, F6223*Inputs!$B$16, Inputs!$B$14*Inputs!$B$4 - G6223), 0)</f>
        <v>0</v>
      </c>
      <c r="J6223" s="2">
        <f>MAX(MIN(Inputs!$B$2, F6223*Inputs!$B$16, (Inputs!$B$14-F6223)/Inputs!$B$15)*Inputs!$B$9, 0)</f>
        <v>0</v>
      </c>
      <c r="K6223" s="2">
        <f>MAX(E6223*Inputs!$B$5 - B6223 - Inputs!$B$8, 0) * H6223</f>
        <v>0</v>
      </c>
      <c r="L6223" s="2">
        <f>IF(B6223 &gt;= D6223*Inputs!$B$10, MAX(B6223 - E6223/Inputs!$B$5 - Inputs!$B$8, 0) * I6223, 0)</f>
        <v>0</v>
      </c>
      <c r="M6223" s="2">
        <f t="shared" si="1166"/>
        <v>0</v>
      </c>
      <c r="N6223" s="3" t="str">
        <f t="shared" si="1167"/>
        <v>Idle</v>
      </c>
      <c r="O6223" s="3" t="str">
        <f t="shared" si="1175"/>
        <v>Idle</v>
      </c>
      <c r="P6223" s="2">
        <f t="shared" si="1168"/>
        <v>0</v>
      </c>
      <c r="Q6223" s="2">
        <f t="shared" si="1169"/>
        <v>0</v>
      </c>
      <c r="R6223" s="2">
        <f t="shared" si="1170"/>
        <v>0</v>
      </c>
      <c r="S6223" s="2">
        <f t="shared" si="1171"/>
        <v>0</v>
      </c>
      <c r="T6223" s="2">
        <f t="shared" si="1172"/>
        <v>0</v>
      </c>
      <c r="U6223" s="2">
        <f>IF(O6223="Reg", R6223 * Inputs!$B$7, 0)</f>
        <v>0</v>
      </c>
      <c r="V6223" s="2">
        <f>MAX(F6223 + P6223*Inputs!$B$15 - (Q6223/Inputs!$B$16) - U6223, 0)</f>
        <v>0</v>
      </c>
    </row>
    <row r="6224" spans="1:22" x14ac:dyDescent="0.3">
      <c r="A6224" s="1">
        <v>46282.25</v>
      </c>
      <c r="B6224" s="2">
        <v>0</v>
      </c>
      <c r="C6224" s="2">
        <v>7.7000669264964463</v>
      </c>
      <c r="D6224" s="2">
        <f t="shared" si="1164"/>
        <v>31.873788125390647</v>
      </c>
      <c r="E6224" s="2">
        <f t="shared" si="1165"/>
        <v>5.1945037355682127</v>
      </c>
      <c r="F6224" s="2">
        <f t="shared" si="1173"/>
        <v>0</v>
      </c>
      <c r="G6224" s="2">
        <f t="shared" si="1174"/>
        <v>0</v>
      </c>
      <c r="H6224" s="2">
        <f>MIN(Inputs!$B$2, (Inputs!$B$14 - F6224)/Inputs!$B$15)</f>
        <v>170</v>
      </c>
      <c r="I6224" s="2">
        <f>MAX(MIN(Inputs!$B$2, F6224*Inputs!$B$16, Inputs!$B$14*Inputs!$B$4 - G6224), 0)</f>
        <v>0</v>
      </c>
      <c r="J6224" s="2">
        <f>MAX(MIN(Inputs!$B$2, F6224*Inputs!$B$16, (Inputs!$B$14-F6224)/Inputs!$B$15)*Inputs!$B$9, 0)</f>
        <v>0</v>
      </c>
      <c r="K6224" s="2">
        <f>MAX(E6224*Inputs!$B$5 - B6224 - Inputs!$B$8, 0) * H6224</f>
        <v>0</v>
      </c>
      <c r="L6224" s="2">
        <f>IF(B6224 &gt;= D6224*Inputs!$B$10, MAX(B6224 - E6224/Inputs!$B$5 - Inputs!$B$8, 0) * I6224, 0)</f>
        <v>0</v>
      </c>
      <c r="M6224" s="2">
        <f t="shared" si="1166"/>
        <v>0</v>
      </c>
      <c r="N6224" s="3" t="str">
        <f t="shared" si="1167"/>
        <v>Idle</v>
      </c>
      <c r="O6224" s="3" t="str">
        <f t="shared" si="1175"/>
        <v>Idle</v>
      </c>
      <c r="P6224" s="2">
        <f t="shared" si="1168"/>
        <v>0</v>
      </c>
      <c r="Q6224" s="2">
        <f t="shared" si="1169"/>
        <v>0</v>
      </c>
      <c r="R6224" s="2">
        <f t="shared" si="1170"/>
        <v>0</v>
      </c>
      <c r="S6224" s="2">
        <f t="shared" si="1171"/>
        <v>0</v>
      </c>
      <c r="T6224" s="2">
        <f t="shared" si="1172"/>
        <v>0</v>
      </c>
      <c r="U6224" s="2">
        <f>IF(O6224="Reg", R6224 * Inputs!$B$7, 0)</f>
        <v>0</v>
      </c>
      <c r="V6224" s="2">
        <f>MAX(F6224 + P6224*Inputs!$B$15 - (Q6224/Inputs!$B$16) - U6224, 0)</f>
        <v>0</v>
      </c>
    </row>
    <row r="6225" spans="1:22" x14ac:dyDescent="0.3">
      <c r="A6225" s="1">
        <v>46282.291666666657</v>
      </c>
      <c r="B6225" s="2">
        <v>0</v>
      </c>
      <c r="C6225" s="2">
        <v>7.2001305885783093</v>
      </c>
      <c r="D6225" s="2">
        <f t="shared" si="1164"/>
        <v>31.873788125390647</v>
      </c>
      <c r="E6225" s="2">
        <f t="shared" si="1165"/>
        <v>10.223774055712932</v>
      </c>
      <c r="F6225" s="2">
        <f t="shared" si="1173"/>
        <v>0</v>
      </c>
      <c r="G6225" s="2">
        <f t="shared" si="1174"/>
        <v>0</v>
      </c>
      <c r="H6225" s="2">
        <f>MIN(Inputs!$B$2, (Inputs!$B$14 - F6225)/Inputs!$B$15)</f>
        <v>170</v>
      </c>
      <c r="I6225" s="2">
        <f>MAX(MIN(Inputs!$B$2, F6225*Inputs!$B$16, Inputs!$B$14*Inputs!$B$4 - G6225), 0)</f>
        <v>0</v>
      </c>
      <c r="J6225" s="2">
        <f>MAX(MIN(Inputs!$B$2, F6225*Inputs!$B$16, (Inputs!$B$14-F6225)/Inputs!$B$15)*Inputs!$B$9, 0)</f>
        <v>0</v>
      </c>
      <c r="K6225" s="2">
        <f>MAX(E6225*Inputs!$B$5 - B6225 - Inputs!$B$8, 0) * H6225</f>
        <v>0</v>
      </c>
      <c r="L6225" s="2">
        <f>IF(B6225 &gt;= D6225*Inputs!$B$10, MAX(B6225 - E6225/Inputs!$B$5 - Inputs!$B$8, 0) * I6225, 0)</f>
        <v>0</v>
      </c>
      <c r="M6225" s="2">
        <f t="shared" si="1166"/>
        <v>0</v>
      </c>
      <c r="N6225" s="3" t="str">
        <f t="shared" si="1167"/>
        <v>Idle</v>
      </c>
      <c r="O6225" s="3" t="str">
        <f t="shared" si="1175"/>
        <v>Idle</v>
      </c>
      <c r="P6225" s="2">
        <f t="shared" si="1168"/>
        <v>0</v>
      </c>
      <c r="Q6225" s="2">
        <f t="shared" si="1169"/>
        <v>0</v>
      </c>
      <c r="R6225" s="2">
        <f t="shared" si="1170"/>
        <v>0</v>
      </c>
      <c r="S6225" s="2">
        <f t="shared" si="1171"/>
        <v>0</v>
      </c>
      <c r="T6225" s="2">
        <f t="shared" si="1172"/>
        <v>0</v>
      </c>
      <c r="U6225" s="2">
        <f>IF(O6225="Reg", R6225 * Inputs!$B$7, 0)</f>
        <v>0</v>
      </c>
      <c r="V6225" s="2">
        <f>MAX(F6225 + P6225*Inputs!$B$15 - (Q6225/Inputs!$B$16) - U6225, 0)</f>
        <v>0</v>
      </c>
    </row>
    <row r="6226" spans="1:22" x14ac:dyDescent="0.3">
      <c r="A6226" s="1">
        <v>46282.333333333343</v>
      </c>
      <c r="B6226" s="2">
        <v>2.228999657461908</v>
      </c>
      <c r="C6226" s="2">
        <v>25.567519711765161</v>
      </c>
      <c r="D6226" s="2">
        <f t="shared" si="1164"/>
        <v>31.873788125390647</v>
      </c>
      <c r="E6226" s="2">
        <f t="shared" si="1165"/>
        <v>16.614572542268295</v>
      </c>
      <c r="F6226" s="2">
        <f t="shared" si="1173"/>
        <v>0</v>
      </c>
      <c r="G6226" s="2">
        <f t="shared" si="1174"/>
        <v>0</v>
      </c>
      <c r="H6226" s="2">
        <f>MIN(Inputs!$B$2, (Inputs!$B$14 - F6226)/Inputs!$B$15)</f>
        <v>170</v>
      </c>
      <c r="I6226" s="2">
        <f>MAX(MIN(Inputs!$B$2, F6226*Inputs!$B$16, Inputs!$B$14*Inputs!$B$4 - G6226), 0)</f>
        <v>0</v>
      </c>
      <c r="J6226" s="2">
        <f>MAX(MIN(Inputs!$B$2, F6226*Inputs!$B$16, (Inputs!$B$14-F6226)/Inputs!$B$15)*Inputs!$B$9, 0)</f>
        <v>0</v>
      </c>
      <c r="K6226" s="2">
        <f>MAX(E6226*Inputs!$B$5 - B6226 - Inputs!$B$8, 0) * H6226</f>
        <v>0</v>
      </c>
      <c r="L6226" s="2">
        <f>IF(B6226 &gt;= D6226*Inputs!$B$10, MAX(B6226 - E6226/Inputs!$B$5 - Inputs!$B$8, 0) * I6226, 0)</f>
        <v>0</v>
      </c>
      <c r="M6226" s="2">
        <f t="shared" si="1166"/>
        <v>0</v>
      </c>
      <c r="N6226" s="3" t="str">
        <f t="shared" si="1167"/>
        <v>Idle</v>
      </c>
      <c r="O6226" s="3" t="str">
        <f t="shared" si="1175"/>
        <v>Idle</v>
      </c>
      <c r="P6226" s="2">
        <f t="shared" si="1168"/>
        <v>0</v>
      </c>
      <c r="Q6226" s="2">
        <f t="shared" si="1169"/>
        <v>0</v>
      </c>
      <c r="R6226" s="2">
        <f t="shared" si="1170"/>
        <v>0</v>
      </c>
      <c r="S6226" s="2">
        <f t="shared" si="1171"/>
        <v>0</v>
      </c>
      <c r="T6226" s="2">
        <f t="shared" si="1172"/>
        <v>0</v>
      </c>
      <c r="U6226" s="2">
        <f>IF(O6226="Reg", R6226 * Inputs!$B$7, 0)</f>
        <v>0</v>
      </c>
      <c r="V6226" s="2">
        <f>MAX(F6226 + P6226*Inputs!$B$15 - (Q6226/Inputs!$B$16) - U6226, 0)</f>
        <v>0</v>
      </c>
    </row>
    <row r="6227" spans="1:22" x14ac:dyDescent="0.3">
      <c r="A6227" s="1">
        <v>46282.375</v>
      </c>
      <c r="B6227" s="2">
        <v>0</v>
      </c>
      <c r="C6227" s="2">
        <v>9.3036204995031433</v>
      </c>
      <c r="D6227" s="2">
        <f t="shared" si="1164"/>
        <v>31.873788125390647</v>
      </c>
      <c r="E6227" s="2">
        <f t="shared" si="1165"/>
        <v>23.402812797161541</v>
      </c>
      <c r="F6227" s="2">
        <f t="shared" si="1173"/>
        <v>0</v>
      </c>
      <c r="G6227" s="2">
        <f t="shared" si="1174"/>
        <v>0</v>
      </c>
      <c r="H6227" s="2">
        <f>MIN(Inputs!$B$2, (Inputs!$B$14 - F6227)/Inputs!$B$15)</f>
        <v>170</v>
      </c>
      <c r="I6227" s="2">
        <f>MAX(MIN(Inputs!$B$2, F6227*Inputs!$B$16, Inputs!$B$14*Inputs!$B$4 - G6227), 0)</f>
        <v>0</v>
      </c>
      <c r="J6227" s="2">
        <f>MAX(MIN(Inputs!$B$2, F6227*Inputs!$B$16, (Inputs!$B$14-F6227)/Inputs!$B$15)*Inputs!$B$9, 0)</f>
        <v>0</v>
      </c>
      <c r="K6227" s="2">
        <f>MAX(E6227*Inputs!$B$5 - B6227 - Inputs!$B$8, 0) * H6227</f>
        <v>101.06079445536682</v>
      </c>
      <c r="L6227" s="2">
        <f>IF(B6227 &gt;= D6227*Inputs!$B$10, MAX(B6227 - E6227/Inputs!$B$5 - Inputs!$B$8, 0) * I6227, 0)</f>
        <v>0</v>
      </c>
      <c r="M6227" s="2">
        <f t="shared" si="1166"/>
        <v>0</v>
      </c>
      <c r="N6227" s="3" t="str">
        <f t="shared" si="1167"/>
        <v>Charge</v>
      </c>
      <c r="O6227" s="3" t="str">
        <f t="shared" si="1175"/>
        <v>Charge</v>
      </c>
      <c r="P6227" s="2">
        <f t="shared" si="1168"/>
        <v>170</v>
      </c>
      <c r="Q6227" s="2">
        <f t="shared" si="1169"/>
        <v>0</v>
      </c>
      <c r="R6227" s="2">
        <f t="shared" si="1170"/>
        <v>0</v>
      </c>
      <c r="S6227" s="2">
        <f t="shared" si="1171"/>
        <v>0</v>
      </c>
      <c r="T6227" s="2">
        <f t="shared" si="1172"/>
        <v>0</v>
      </c>
      <c r="U6227" s="2">
        <f>IF(O6227="Reg", R6227 * Inputs!$B$7, 0)</f>
        <v>0</v>
      </c>
      <c r="V6227" s="2">
        <f>MAX(F6227 + P6227*Inputs!$B$15 - (Q6227/Inputs!$B$16) - U6227, 0)</f>
        <v>170</v>
      </c>
    </row>
    <row r="6228" spans="1:22" x14ac:dyDescent="0.3">
      <c r="A6228" s="1">
        <v>46282.416666666657</v>
      </c>
      <c r="B6228" s="2">
        <v>15.487601689416939</v>
      </c>
      <c r="C6228" s="2">
        <v>9.3757278378273199</v>
      </c>
      <c r="D6228" s="2">
        <f t="shared" si="1164"/>
        <v>31.873788125390647</v>
      </c>
      <c r="E6228" s="2">
        <f t="shared" si="1165"/>
        <v>32.964276325365297</v>
      </c>
      <c r="F6228" s="2">
        <f t="shared" si="1173"/>
        <v>170</v>
      </c>
      <c r="G6228" s="2">
        <f t="shared" si="1174"/>
        <v>0</v>
      </c>
      <c r="H6228" s="2">
        <f>MIN(Inputs!$B$2, (Inputs!$B$14 - F6228)/Inputs!$B$15)</f>
        <v>170</v>
      </c>
      <c r="I6228" s="2">
        <f>MAX(MIN(Inputs!$B$2, F6228*Inputs!$B$16, Inputs!$B$14*Inputs!$B$4 - G6228), 0)</f>
        <v>170</v>
      </c>
      <c r="J6228" s="2">
        <f>MAX(MIN(Inputs!$B$2, F6228*Inputs!$B$16, (Inputs!$B$14-F6228)/Inputs!$B$15)*Inputs!$B$9, 0)</f>
        <v>136</v>
      </c>
      <c r="K6228" s="2">
        <f>MAX(E6228*Inputs!$B$5 - B6228 - Inputs!$B$8, 0) * H6228</f>
        <v>0</v>
      </c>
      <c r="L6228" s="2">
        <f>IF(B6228 &gt;= D6228*Inputs!$B$10, MAX(B6228 - E6228/Inputs!$B$5 - Inputs!$B$8, 0) * I6228, 0)</f>
        <v>0</v>
      </c>
      <c r="M6228" s="2">
        <f t="shared" si="1166"/>
        <v>1275.0989859445156</v>
      </c>
      <c r="N6228" s="3" t="str">
        <f t="shared" si="1167"/>
        <v>Reg</v>
      </c>
      <c r="O6228" s="3" t="str">
        <f t="shared" si="1175"/>
        <v>Charge</v>
      </c>
      <c r="P6228" s="2">
        <f t="shared" si="1168"/>
        <v>170</v>
      </c>
      <c r="Q6228" s="2">
        <f t="shared" si="1169"/>
        <v>0</v>
      </c>
      <c r="R6228" s="2">
        <f t="shared" si="1170"/>
        <v>0</v>
      </c>
      <c r="S6228" s="2">
        <f t="shared" si="1171"/>
        <v>-2632.8922872008798</v>
      </c>
      <c r="T6228" s="2">
        <f t="shared" si="1172"/>
        <v>0</v>
      </c>
      <c r="U6228" s="2">
        <f>IF(O6228="Reg", R6228 * Inputs!$B$7, 0)</f>
        <v>0</v>
      </c>
      <c r="V6228" s="2">
        <f>MAX(F6228 + P6228*Inputs!$B$15 - (Q6228/Inputs!$B$16) - U6228, 0)</f>
        <v>340</v>
      </c>
    </row>
    <row r="6229" spans="1:22" x14ac:dyDescent="0.3">
      <c r="A6229" s="1">
        <v>46282.458333333343</v>
      </c>
      <c r="B6229" s="2">
        <v>13.45042106653043</v>
      </c>
      <c r="C6229" s="2">
        <v>1.9225154556895589</v>
      </c>
      <c r="D6229" s="2">
        <f t="shared" si="1164"/>
        <v>31.873788125390647</v>
      </c>
      <c r="E6229" s="2">
        <f t="shared" si="1165"/>
        <v>40.618803365448336</v>
      </c>
      <c r="F6229" s="2">
        <f t="shared" si="1173"/>
        <v>340</v>
      </c>
      <c r="G6229" s="2">
        <f t="shared" si="1174"/>
        <v>0</v>
      </c>
      <c r="H6229" s="2">
        <f>MIN(Inputs!$B$2, (Inputs!$B$14 - F6229)/Inputs!$B$15)</f>
        <v>0</v>
      </c>
      <c r="I6229" s="2">
        <f>MAX(MIN(Inputs!$B$2, F6229*Inputs!$B$16, Inputs!$B$14*Inputs!$B$4 - G6229), 0)</f>
        <v>170</v>
      </c>
      <c r="J6229" s="2">
        <f>MAX(MIN(Inputs!$B$2, F6229*Inputs!$B$16, (Inputs!$B$14-F6229)/Inputs!$B$15)*Inputs!$B$9, 0)</f>
        <v>0</v>
      </c>
      <c r="K6229" s="2">
        <f>MAX(E6229*Inputs!$B$5 - B6229 - Inputs!$B$8, 0) * H6229</f>
        <v>0</v>
      </c>
      <c r="L6229" s="2">
        <f>IF(B6229 &gt;= D6229*Inputs!$B$10, MAX(B6229 - E6229/Inputs!$B$5 - Inputs!$B$8, 0) * I6229, 0)</f>
        <v>0</v>
      </c>
      <c r="M6229" s="2">
        <f t="shared" si="1166"/>
        <v>0</v>
      </c>
      <c r="N6229" s="3" t="str">
        <f t="shared" si="1167"/>
        <v>Idle</v>
      </c>
      <c r="O6229" s="3" t="str">
        <f t="shared" si="1175"/>
        <v>Idle</v>
      </c>
      <c r="P6229" s="2">
        <f t="shared" si="1168"/>
        <v>0</v>
      </c>
      <c r="Q6229" s="2">
        <f t="shared" si="1169"/>
        <v>0</v>
      </c>
      <c r="R6229" s="2">
        <f t="shared" si="1170"/>
        <v>0</v>
      </c>
      <c r="S6229" s="2">
        <f t="shared" si="1171"/>
        <v>0</v>
      </c>
      <c r="T6229" s="2">
        <f t="shared" si="1172"/>
        <v>0</v>
      </c>
      <c r="U6229" s="2">
        <f>IF(O6229="Reg", R6229 * Inputs!$B$7, 0)</f>
        <v>0</v>
      </c>
      <c r="V6229" s="2">
        <f>MAX(F6229 + P6229*Inputs!$B$15 - (Q6229/Inputs!$B$16) - U6229, 0)</f>
        <v>340</v>
      </c>
    </row>
    <row r="6230" spans="1:22" x14ac:dyDescent="0.3">
      <c r="A6230" s="1">
        <v>46282.5</v>
      </c>
      <c r="B6230" s="2">
        <v>30.17562192086832</v>
      </c>
      <c r="C6230" s="2">
        <v>2.6528349458845129</v>
      </c>
      <c r="D6230" s="2">
        <f t="shared" si="1164"/>
        <v>31.873788125390647</v>
      </c>
      <c r="E6230" s="2">
        <f t="shared" si="1165"/>
        <v>50.185624060010781</v>
      </c>
      <c r="F6230" s="2">
        <f t="shared" si="1173"/>
        <v>340</v>
      </c>
      <c r="G6230" s="2">
        <f t="shared" si="1174"/>
        <v>0</v>
      </c>
      <c r="H6230" s="2">
        <f>MIN(Inputs!$B$2, (Inputs!$B$14 - F6230)/Inputs!$B$15)</f>
        <v>0</v>
      </c>
      <c r="I6230" s="2">
        <f>MAX(MIN(Inputs!$B$2, F6230*Inputs!$B$16, Inputs!$B$14*Inputs!$B$4 - G6230), 0)</f>
        <v>170</v>
      </c>
      <c r="J6230" s="2">
        <f>MAX(MIN(Inputs!$B$2, F6230*Inputs!$B$16, (Inputs!$B$14-F6230)/Inputs!$B$15)*Inputs!$B$9, 0)</f>
        <v>0</v>
      </c>
      <c r="K6230" s="2">
        <f>MAX(E6230*Inputs!$B$5 - B6230 - Inputs!$B$8, 0) * H6230</f>
        <v>0</v>
      </c>
      <c r="L6230" s="2">
        <f>IF(B6230 &gt;= D6230*Inputs!$B$10, MAX(B6230 - E6230/Inputs!$B$5 - Inputs!$B$8, 0) * I6230, 0)</f>
        <v>0</v>
      </c>
      <c r="M6230" s="2">
        <f t="shared" si="1166"/>
        <v>0</v>
      </c>
      <c r="N6230" s="3" t="str">
        <f t="shared" si="1167"/>
        <v>Idle</v>
      </c>
      <c r="O6230" s="3" t="str">
        <f t="shared" si="1175"/>
        <v>Idle</v>
      </c>
      <c r="P6230" s="2">
        <f t="shared" si="1168"/>
        <v>0</v>
      </c>
      <c r="Q6230" s="2">
        <f t="shared" si="1169"/>
        <v>0</v>
      </c>
      <c r="R6230" s="2">
        <f t="shared" si="1170"/>
        <v>0</v>
      </c>
      <c r="S6230" s="2">
        <f t="shared" si="1171"/>
        <v>0</v>
      </c>
      <c r="T6230" s="2">
        <f t="shared" si="1172"/>
        <v>0</v>
      </c>
      <c r="U6230" s="2">
        <f>IF(O6230="Reg", R6230 * Inputs!$B$7, 0)</f>
        <v>0</v>
      </c>
      <c r="V6230" s="2">
        <f>MAX(F6230 + P6230*Inputs!$B$15 - (Q6230/Inputs!$B$16) - U6230, 0)</f>
        <v>340</v>
      </c>
    </row>
    <row r="6231" spans="1:22" x14ac:dyDescent="0.3">
      <c r="A6231" s="1">
        <v>46282.541666666657</v>
      </c>
      <c r="B6231" s="2">
        <v>38.344790919332183</v>
      </c>
      <c r="C6231" s="2">
        <v>22.498209416144721</v>
      </c>
      <c r="D6231" s="2">
        <f t="shared" si="1164"/>
        <v>31.873788125390647</v>
      </c>
      <c r="E6231" s="2">
        <f t="shared" si="1165"/>
        <v>56.150665224209511</v>
      </c>
      <c r="F6231" s="2">
        <f t="shared" si="1173"/>
        <v>340</v>
      </c>
      <c r="G6231" s="2">
        <f t="shared" si="1174"/>
        <v>0</v>
      </c>
      <c r="H6231" s="2">
        <f>MIN(Inputs!$B$2, (Inputs!$B$14 - F6231)/Inputs!$B$15)</f>
        <v>0</v>
      </c>
      <c r="I6231" s="2">
        <f>MAX(MIN(Inputs!$B$2, F6231*Inputs!$B$16, Inputs!$B$14*Inputs!$B$4 - G6231), 0)</f>
        <v>170</v>
      </c>
      <c r="J6231" s="2">
        <f>MAX(MIN(Inputs!$B$2, F6231*Inputs!$B$16, (Inputs!$B$14-F6231)/Inputs!$B$15)*Inputs!$B$9, 0)</f>
        <v>0</v>
      </c>
      <c r="K6231" s="2">
        <f>MAX(E6231*Inputs!$B$5 - B6231 - Inputs!$B$8, 0) * H6231</f>
        <v>0</v>
      </c>
      <c r="L6231" s="2">
        <f>IF(B6231 &gt;= D6231*Inputs!$B$10, MAX(B6231 - E6231/Inputs!$B$5 - Inputs!$B$8, 0) * I6231, 0)</f>
        <v>0</v>
      </c>
      <c r="M6231" s="2">
        <f t="shared" si="1166"/>
        <v>0</v>
      </c>
      <c r="N6231" s="3" t="str">
        <f t="shared" si="1167"/>
        <v>Idle</v>
      </c>
      <c r="O6231" s="3" t="str">
        <f t="shared" si="1175"/>
        <v>Idle</v>
      </c>
      <c r="P6231" s="2">
        <f t="shared" si="1168"/>
        <v>0</v>
      </c>
      <c r="Q6231" s="2">
        <f t="shared" si="1169"/>
        <v>0</v>
      </c>
      <c r="R6231" s="2">
        <f t="shared" si="1170"/>
        <v>0</v>
      </c>
      <c r="S6231" s="2">
        <f t="shared" si="1171"/>
        <v>0</v>
      </c>
      <c r="T6231" s="2">
        <f t="shared" si="1172"/>
        <v>0</v>
      </c>
      <c r="U6231" s="2">
        <f>IF(O6231="Reg", R6231 * Inputs!$B$7, 0)</f>
        <v>0</v>
      </c>
      <c r="V6231" s="2">
        <f>MAX(F6231 + P6231*Inputs!$B$15 - (Q6231/Inputs!$B$16) - U6231, 0)</f>
        <v>340</v>
      </c>
    </row>
    <row r="6232" spans="1:22" x14ac:dyDescent="0.3">
      <c r="A6232" s="1">
        <v>46282.583333333343</v>
      </c>
      <c r="B6232" s="2">
        <v>42.958441186821368</v>
      </c>
      <c r="C6232" s="2">
        <v>8.6061903059177212</v>
      </c>
      <c r="D6232" s="2">
        <f t="shared" si="1164"/>
        <v>31.873788125390647</v>
      </c>
      <c r="E6232" s="2">
        <f t="shared" si="1165"/>
        <v>62.068043816561811</v>
      </c>
      <c r="F6232" s="2">
        <f t="shared" si="1173"/>
        <v>340</v>
      </c>
      <c r="G6232" s="2">
        <f t="shared" si="1174"/>
        <v>0</v>
      </c>
      <c r="H6232" s="2">
        <f>MIN(Inputs!$B$2, (Inputs!$B$14 - F6232)/Inputs!$B$15)</f>
        <v>0</v>
      </c>
      <c r="I6232" s="2">
        <f>MAX(MIN(Inputs!$B$2, F6232*Inputs!$B$16, Inputs!$B$14*Inputs!$B$4 - G6232), 0)</f>
        <v>170</v>
      </c>
      <c r="J6232" s="2">
        <f>MAX(MIN(Inputs!$B$2, F6232*Inputs!$B$16, (Inputs!$B$14-F6232)/Inputs!$B$15)*Inputs!$B$9, 0)</f>
        <v>0</v>
      </c>
      <c r="K6232" s="2">
        <f>MAX(E6232*Inputs!$B$5 - B6232 - Inputs!$B$8, 0) * H6232</f>
        <v>0</v>
      </c>
      <c r="L6232" s="2">
        <f>IF(B6232 &gt;= D6232*Inputs!$B$10, MAX(B6232 - E6232/Inputs!$B$5 - Inputs!$B$8, 0) * I6232, 0)</f>
        <v>0</v>
      </c>
      <c r="M6232" s="2">
        <f t="shared" si="1166"/>
        <v>0</v>
      </c>
      <c r="N6232" s="3" t="str">
        <f t="shared" si="1167"/>
        <v>Idle</v>
      </c>
      <c r="O6232" s="3" t="str">
        <f t="shared" si="1175"/>
        <v>Idle</v>
      </c>
      <c r="P6232" s="2">
        <f t="shared" si="1168"/>
        <v>0</v>
      </c>
      <c r="Q6232" s="2">
        <f t="shared" si="1169"/>
        <v>0</v>
      </c>
      <c r="R6232" s="2">
        <f t="shared" si="1170"/>
        <v>0</v>
      </c>
      <c r="S6232" s="2">
        <f t="shared" si="1171"/>
        <v>0</v>
      </c>
      <c r="T6232" s="2">
        <f t="shared" si="1172"/>
        <v>0</v>
      </c>
      <c r="U6232" s="2">
        <f>IF(O6232="Reg", R6232 * Inputs!$B$7, 0)</f>
        <v>0</v>
      </c>
      <c r="V6232" s="2">
        <f>MAX(F6232 + P6232*Inputs!$B$15 - (Q6232/Inputs!$B$16) - U6232, 0)</f>
        <v>340</v>
      </c>
    </row>
    <row r="6233" spans="1:22" x14ac:dyDescent="0.3">
      <c r="A6233" s="1">
        <v>46282.625</v>
      </c>
      <c r="B6233" s="2">
        <v>57.368781169222537</v>
      </c>
      <c r="C6233" s="2">
        <v>5.3129016131471909</v>
      </c>
      <c r="D6233" s="2">
        <f t="shared" si="1164"/>
        <v>31.873788125390647</v>
      </c>
      <c r="E6233" s="2">
        <f t="shared" si="1165"/>
        <v>65.800109507335733</v>
      </c>
      <c r="F6233" s="2">
        <f t="shared" si="1173"/>
        <v>340</v>
      </c>
      <c r="G6233" s="2">
        <f t="shared" si="1174"/>
        <v>0</v>
      </c>
      <c r="H6233" s="2">
        <f>MIN(Inputs!$B$2, (Inputs!$B$14 - F6233)/Inputs!$B$15)</f>
        <v>0</v>
      </c>
      <c r="I6233" s="2">
        <f>MAX(MIN(Inputs!$B$2, F6233*Inputs!$B$16, Inputs!$B$14*Inputs!$B$4 - G6233), 0)</f>
        <v>170</v>
      </c>
      <c r="J6233" s="2">
        <f>MAX(MIN(Inputs!$B$2, F6233*Inputs!$B$16, (Inputs!$B$14-F6233)/Inputs!$B$15)*Inputs!$B$9, 0)</f>
        <v>0</v>
      </c>
      <c r="K6233" s="2">
        <f>MAX(E6233*Inputs!$B$5 - B6233 - Inputs!$B$8, 0) * H6233</f>
        <v>0</v>
      </c>
      <c r="L6233" s="2">
        <f>IF(B6233 &gt;= D6233*Inputs!$B$10, MAX(B6233 - E6233/Inputs!$B$5 - Inputs!$B$8, 0) * I6233, 0)</f>
        <v>0</v>
      </c>
      <c r="M6233" s="2">
        <f t="shared" si="1166"/>
        <v>0</v>
      </c>
      <c r="N6233" s="3" t="str">
        <f t="shared" si="1167"/>
        <v>Idle</v>
      </c>
      <c r="O6233" s="3" t="str">
        <f t="shared" si="1175"/>
        <v>Idle</v>
      </c>
      <c r="P6233" s="2">
        <f t="shared" si="1168"/>
        <v>0</v>
      </c>
      <c r="Q6233" s="2">
        <f t="shared" si="1169"/>
        <v>0</v>
      </c>
      <c r="R6233" s="2">
        <f t="shared" si="1170"/>
        <v>0</v>
      </c>
      <c r="S6233" s="2">
        <f t="shared" si="1171"/>
        <v>0</v>
      </c>
      <c r="T6233" s="2">
        <f t="shared" si="1172"/>
        <v>0</v>
      </c>
      <c r="U6233" s="2">
        <f>IF(O6233="Reg", R6233 * Inputs!$B$7, 0)</f>
        <v>0</v>
      </c>
      <c r="V6233" s="2">
        <f>MAX(F6233 + P6233*Inputs!$B$15 - (Q6233/Inputs!$B$16) - U6233, 0)</f>
        <v>340</v>
      </c>
    </row>
    <row r="6234" spans="1:22" x14ac:dyDescent="0.3">
      <c r="A6234" s="1">
        <v>46282.666666666657</v>
      </c>
      <c r="B6234" s="2">
        <v>61.414763929915168</v>
      </c>
      <c r="C6234" s="2">
        <v>16.501110505359261</v>
      </c>
      <c r="D6234" s="2">
        <f t="shared" si="1164"/>
        <v>31.873788125390647</v>
      </c>
      <c r="E6234" s="2">
        <f t="shared" si="1165"/>
        <v>67.357104213201211</v>
      </c>
      <c r="F6234" s="2">
        <f t="shared" si="1173"/>
        <v>340</v>
      </c>
      <c r="G6234" s="2">
        <f t="shared" si="1174"/>
        <v>0</v>
      </c>
      <c r="H6234" s="2">
        <f>MIN(Inputs!$B$2, (Inputs!$B$14 - F6234)/Inputs!$B$15)</f>
        <v>0</v>
      </c>
      <c r="I6234" s="2">
        <f>MAX(MIN(Inputs!$B$2, F6234*Inputs!$B$16, Inputs!$B$14*Inputs!$B$4 - G6234), 0)</f>
        <v>170</v>
      </c>
      <c r="J6234" s="2">
        <f>MAX(MIN(Inputs!$B$2, F6234*Inputs!$B$16, (Inputs!$B$14-F6234)/Inputs!$B$15)*Inputs!$B$9, 0)</f>
        <v>0</v>
      </c>
      <c r="K6234" s="2">
        <f>MAX(E6234*Inputs!$B$5 - B6234 - Inputs!$B$8, 0) * H6234</f>
        <v>0</v>
      </c>
      <c r="L6234" s="2">
        <f>IF(B6234 &gt;= D6234*Inputs!$B$10, MAX(B6234 - E6234/Inputs!$B$5 - Inputs!$B$8, 0) * I6234, 0)</f>
        <v>0</v>
      </c>
      <c r="M6234" s="2">
        <f t="shared" si="1166"/>
        <v>0</v>
      </c>
      <c r="N6234" s="3" t="str">
        <f t="shared" si="1167"/>
        <v>Idle</v>
      </c>
      <c r="O6234" s="3" t="str">
        <f t="shared" si="1175"/>
        <v>Idle</v>
      </c>
      <c r="P6234" s="2">
        <f t="shared" si="1168"/>
        <v>0</v>
      </c>
      <c r="Q6234" s="2">
        <f t="shared" si="1169"/>
        <v>0</v>
      </c>
      <c r="R6234" s="2">
        <f t="shared" si="1170"/>
        <v>0</v>
      </c>
      <c r="S6234" s="2">
        <f t="shared" si="1171"/>
        <v>0</v>
      </c>
      <c r="T6234" s="2">
        <f t="shared" si="1172"/>
        <v>0</v>
      </c>
      <c r="U6234" s="2">
        <f>IF(O6234="Reg", R6234 * Inputs!$B$7, 0)</f>
        <v>0</v>
      </c>
      <c r="V6234" s="2">
        <f>MAX(F6234 + P6234*Inputs!$B$15 - (Q6234/Inputs!$B$16) - U6234, 0)</f>
        <v>340</v>
      </c>
    </row>
    <row r="6235" spans="1:22" x14ac:dyDescent="0.3">
      <c r="A6235" s="1">
        <v>46282.708333333343</v>
      </c>
      <c r="B6235" s="2">
        <v>70.851345233905136</v>
      </c>
      <c r="C6235" s="2">
        <v>17.446144157795889</v>
      </c>
      <c r="D6235" s="2">
        <f t="shared" si="1164"/>
        <v>31.873788125390647</v>
      </c>
      <c r="E6235" s="2">
        <f t="shared" si="1165"/>
        <v>66.465049674635267</v>
      </c>
      <c r="F6235" s="2">
        <f t="shared" si="1173"/>
        <v>340</v>
      </c>
      <c r="G6235" s="2">
        <f t="shared" si="1174"/>
        <v>0</v>
      </c>
      <c r="H6235" s="2">
        <f>MIN(Inputs!$B$2, (Inputs!$B$14 - F6235)/Inputs!$B$15)</f>
        <v>0</v>
      </c>
      <c r="I6235" s="2">
        <f>MAX(MIN(Inputs!$B$2, F6235*Inputs!$B$16, Inputs!$B$14*Inputs!$B$4 - G6235), 0)</f>
        <v>170</v>
      </c>
      <c r="J6235" s="2">
        <f>MAX(MIN(Inputs!$B$2, F6235*Inputs!$B$16, (Inputs!$B$14-F6235)/Inputs!$B$15)*Inputs!$B$9, 0)</f>
        <v>0</v>
      </c>
      <c r="K6235" s="2">
        <f>MAX(E6235*Inputs!$B$5 - B6235 - Inputs!$B$8, 0) * H6235</f>
        <v>0</v>
      </c>
      <c r="L6235" s="2">
        <f>IF(B6235 &gt;= D6235*Inputs!$B$10, MAX(B6235 - E6235/Inputs!$B$5 - Inputs!$B$8, 0) * I6235, 0)</f>
        <v>0</v>
      </c>
      <c r="M6235" s="2">
        <f t="shared" si="1166"/>
        <v>0</v>
      </c>
      <c r="N6235" s="3" t="str">
        <f t="shared" si="1167"/>
        <v>Idle</v>
      </c>
      <c r="O6235" s="3" t="str">
        <f t="shared" si="1175"/>
        <v>Idle</v>
      </c>
      <c r="P6235" s="2">
        <f t="shared" si="1168"/>
        <v>0</v>
      </c>
      <c r="Q6235" s="2">
        <f t="shared" si="1169"/>
        <v>0</v>
      </c>
      <c r="R6235" s="2">
        <f t="shared" si="1170"/>
        <v>0</v>
      </c>
      <c r="S6235" s="2">
        <f t="shared" si="1171"/>
        <v>0</v>
      </c>
      <c r="T6235" s="2">
        <f t="shared" si="1172"/>
        <v>0</v>
      </c>
      <c r="U6235" s="2">
        <f>IF(O6235="Reg", R6235 * Inputs!$B$7, 0)</f>
        <v>0</v>
      </c>
      <c r="V6235" s="2">
        <f>MAX(F6235 + P6235*Inputs!$B$15 - (Q6235/Inputs!$B$16) - U6235, 0)</f>
        <v>340</v>
      </c>
    </row>
    <row r="6236" spans="1:22" x14ac:dyDescent="0.3">
      <c r="A6236" s="1">
        <v>46282.75</v>
      </c>
      <c r="B6236" s="2">
        <v>65.965868906060649</v>
      </c>
      <c r="C6236" s="2">
        <v>3.3077384948888371</v>
      </c>
      <c r="D6236" s="2">
        <f t="shared" si="1164"/>
        <v>31.873788125390647</v>
      </c>
      <c r="E6236" s="2">
        <f t="shared" si="1165"/>
        <v>62.006226831025629</v>
      </c>
      <c r="F6236" s="2">
        <f t="shared" si="1173"/>
        <v>340</v>
      </c>
      <c r="G6236" s="2">
        <f t="shared" si="1174"/>
        <v>0</v>
      </c>
      <c r="H6236" s="2">
        <f>MIN(Inputs!$B$2, (Inputs!$B$14 - F6236)/Inputs!$B$15)</f>
        <v>0</v>
      </c>
      <c r="I6236" s="2">
        <f>MAX(MIN(Inputs!$B$2, F6236*Inputs!$B$16, Inputs!$B$14*Inputs!$B$4 - G6236), 0)</f>
        <v>170</v>
      </c>
      <c r="J6236" s="2">
        <f>MAX(MIN(Inputs!$B$2, F6236*Inputs!$B$16, (Inputs!$B$14-F6236)/Inputs!$B$15)*Inputs!$B$9, 0)</f>
        <v>0</v>
      </c>
      <c r="K6236" s="2">
        <f>MAX(E6236*Inputs!$B$5 - B6236 - Inputs!$B$8, 0) * H6236</f>
        <v>0</v>
      </c>
      <c r="L6236" s="2">
        <f>IF(B6236 &gt;= D6236*Inputs!$B$10, MAX(B6236 - E6236/Inputs!$B$5 - Inputs!$B$8, 0) * I6236, 0)</f>
        <v>0</v>
      </c>
      <c r="M6236" s="2">
        <f t="shared" si="1166"/>
        <v>0</v>
      </c>
      <c r="N6236" s="3" t="str">
        <f t="shared" si="1167"/>
        <v>Idle</v>
      </c>
      <c r="O6236" s="3" t="str">
        <f t="shared" si="1175"/>
        <v>Idle</v>
      </c>
      <c r="P6236" s="2">
        <f t="shared" si="1168"/>
        <v>0</v>
      </c>
      <c r="Q6236" s="2">
        <f t="shared" si="1169"/>
        <v>0</v>
      </c>
      <c r="R6236" s="2">
        <f t="shared" si="1170"/>
        <v>0</v>
      </c>
      <c r="S6236" s="2">
        <f t="shared" si="1171"/>
        <v>0</v>
      </c>
      <c r="T6236" s="2">
        <f t="shared" si="1172"/>
        <v>0</v>
      </c>
      <c r="U6236" s="2">
        <f>IF(O6236="Reg", R6236 * Inputs!$B$7, 0)</f>
        <v>0</v>
      </c>
      <c r="V6236" s="2">
        <f>MAX(F6236 + P6236*Inputs!$B$15 - (Q6236/Inputs!$B$16) - U6236, 0)</f>
        <v>340</v>
      </c>
    </row>
    <row r="6237" spans="1:22" x14ac:dyDescent="0.3">
      <c r="A6237" s="1">
        <v>46282.791666666657</v>
      </c>
      <c r="B6237" s="2">
        <v>73.84906247344604</v>
      </c>
      <c r="C6237" s="2">
        <v>6.4375787981445969</v>
      </c>
      <c r="D6237" s="2">
        <f t="shared" si="1164"/>
        <v>31.873788125390647</v>
      </c>
      <c r="E6237" s="2">
        <f t="shared" si="1165"/>
        <v>55.931990190251412</v>
      </c>
      <c r="F6237" s="2">
        <f t="shared" si="1173"/>
        <v>340</v>
      </c>
      <c r="G6237" s="2">
        <f t="shared" si="1174"/>
        <v>0</v>
      </c>
      <c r="H6237" s="2">
        <f>MIN(Inputs!$B$2, (Inputs!$B$14 - F6237)/Inputs!$B$15)</f>
        <v>0</v>
      </c>
      <c r="I6237" s="2">
        <f>MAX(MIN(Inputs!$B$2, F6237*Inputs!$B$16, Inputs!$B$14*Inputs!$B$4 - G6237), 0)</f>
        <v>170</v>
      </c>
      <c r="J6237" s="2">
        <f>MAX(MIN(Inputs!$B$2, F6237*Inputs!$B$16, (Inputs!$B$14-F6237)/Inputs!$B$15)*Inputs!$B$9, 0)</f>
        <v>0</v>
      </c>
      <c r="K6237" s="2">
        <f>MAX(E6237*Inputs!$B$5 - B6237 - Inputs!$B$8, 0) * H6237</f>
        <v>0</v>
      </c>
      <c r="L6237" s="2">
        <f>IF(B6237 &gt;= D6237*Inputs!$B$10, MAX(B6237 - E6237/Inputs!$B$5 - Inputs!$B$8, 0) * I6237, 0)</f>
        <v>0</v>
      </c>
      <c r="M6237" s="2">
        <f t="shared" si="1166"/>
        <v>0</v>
      </c>
      <c r="N6237" s="3" t="str">
        <f t="shared" si="1167"/>
        <v>Idle</v>
      </c>
      <c r="O6237" s="3" t="str">
        <f t="shared" si="1175"/>
        <v>Idle</v>
      </c>
      <c r="P6237" s="2">
        <f t="shared" si="1168"/>
        <v>0</v>
      </c>
      <c r="Q6237" s="2">
        <f t="shared" si="1169"/>
        <v>0</v>
      </c>
      <c r="R6237" s="2">
        <f t="shared" si="1170"/>
        <v>0</v>
      </c>
      <c r="S6237" s="2">
        <f t="shared" si="1171"/>
        <v>0</v>
      </c>
      <c r="T6237" s="2">
        <f t="shared" si="1172"/>
        <v>0</v>
      </c>
      <c r="U6237" s="2">
        <f>IF(O6237="Reg", R6237 * Inputs!$B$7, 0)</f>
        <v>0</v>
      </c>
      <c r="V6237" s="2">
        <f>MAX(F6237 + P6237*Inputs!$B$15 - (Q6237/Inputs!$B$16) - U6237, 0)</f>
        <v>340</v>
      </c>
    </row>
    <row r="6238" spans="1:22" x14ac:dyDescent="0.3">
      <c r="A6238" s="1">
        <v>46282.833333333343</v>
      </c>
      <c r="B6238" s="2">
        <v>65.350835331464879</v>
      </c>
      <c r="C6238" s="2">
        <v>5.3482456160949168</v>
      </c>
      <c r="D6238" s="2">
        <f t="shared" si="1164"/>
        <v>31.873788125390647</v>
      </c>
      <c r="E6238" s="2">
        <f t="shared" si="1165"/>
        <v>46.456125927988374</v>
      </c>
      <c r="F6238" s="2">
        <f t="shared" si="1173"/>
        <v>340</v>
      </c>
      <c r="G6238" s="2">
        <f t="shared" si="1174"/>
        <v>0</v>
      </c>
      <c r="H6238" s="2">
        <f>MIN(Inputs!$B$2, (Inputs!$B$14 - F6238)/Inputs!$B$15)</f>
        <v>0</v>
      </c>
      <c r="I6238" s="2">
        <f>MAX(MIN(Inputs!$B$2, F6238*Inputs!$B$16, Inputs!$B$14*Inputs!$B$4 - G6238), 0)</f>
        <v>170</v>
      </c>
      <c r="J6238" s="2">
        <f>MAX(MIN(Inputs!$B$2, F6238*Inputs!$B$16, (Inputs!$B$14-F6238)/Inputs!$B$15)*Inputs!$B$9, 0)</f>
        <v>0</v>
      </c>
      <c r="K6238" s="2">
        <f>MAX(E6238*Inputs!$B$5 - B6238 - Inputs!$B$8, 0) * H6238</f>
        <v>0</v>
      </c>
      <c r="L6238" s="2">
        <f>IF(B6238 &gt;= D6238*Inputs!$B$10, MAX(B6238 - E6238/Inputs!$B$5 - Inputs!$B$8, 0) * I6238, 0)</f>
        <v>0</v>
      </c>
      <c r="M6238" s="2">
        <f t="shared" si="1166"/>
        <v>0</v>
      </c>
      <c r="N6238" s="3" t="str">
        <f t="shared" si="1167"/>
        <v>Idle</v>
      </c>
      <c r="O6238" s="3" t="str">
        <f t="shared" si="1175"/>
        <v>Idle</v>
      </c>
      <c r="P6238" s="2">
        <f t="shared" si="1168"/>
        <v>0</v>
      </c>
      <c r="Q6238" s="2">
        <f t="shared" si="1169"/>
        <v>0</v>
      </c>
      <c r="R6238" s="2">
        <f t="shared" si="1170"/>
        <v>0</v>
      </c>
      <c r="S6238" s="2">
        <f t="shared" si="1171"/>
        <v>0</v>
      </c>
      <c r="T6238" s="2">
        <f t="shared" si="1172"/>
        <v>0</v>
      </c>
      <c r="U6238" s="2">
        <f>IF(O6238="Reg", R6238 * Inputs!$B$7, 0)</f>
        <v>0</v>
      </c>
      <c r="V6238" s="2">
        <f>MAX(F6238 + P6238*Inputs!$B$15 - (Q6238/Inputs!$B$16) - U6238, 0)</f>
        <v>340</v>
      </c>
    </row>
    <row r="6239" spans="1:22" x14ac:dyDescent="0.3">
      <c r="A6239" s="1">
        <v>46282.875</v>
      </c>
      <c r="B6239" s="2">
        <v>66.710749404415353</v>
      </c>
      <c r="C6239" s="2">
        <v>11.999360513012681</v>
      </c>
      <c r="D6239" s="2">
        <f t="shared" si="1164"/>
        <v>31.873788125390647</v>
      </c>
      <c r="E6239" s="2">
        <f t="shared" si="1165"/>
        <v>36.785578333146567</v>
      </c>
      <c r="F6239" s="2">
        <f t="shared" si="1173"/>
        <v>340</v>
      </c>
      <c r="G6239" s="2">
        <f t="shared" si="1174"/>
        <v>0</v>
      </c>
      <c r="H6239" s="2">
        <f>MIN(Inputs!$B$2, (Inputs!$B$14 - F6239)/Inputs!$B$15)</f>
        <v>0</v>
      </c>
      <c r="I6239" s="2">
        <f>MAX(MIN(Inputs!$B$2, F6239*Inputs!$B$16, Inputs!$B$14*Inputs!$B$4 - G6239), 0)</f>
        <v>170</v>
      </c>
      <c r="J6239" s="2">
        <f>MAX(MIN(Inputs!$B$2, F6239*Inputs!$B$16, (Inputs!$B$14-F6239)/Inputs!$B$15)*Inputs!$B$9, 0)</f>
        <v>0</v>
      </c>
      <c r="K6239" s="2">
        <f>MAX(E6239*Inputs!$B$5 - B6239 - Inputs!$B$8, 0) * H6239</f>
        <v>0</v>
      </c>
      <c r="L6239" s="2">
        <f>IF(B6239 &gt;= D6239*Inputs!$B$10, MAX(B6239 - E6239/Inputs!$B$5 - Inputs!$B$8, 0) * I6239, 0)</f>
        <v>834.52249348365956</v>
      </c>
      <c r="M6239" s="2">
        <f t="shared" si="1166"/>
        <v>0</v>
      </c>
      <c r="N6239" s="3" t="str">
        <f t="shared" si="1167"/>
        <v>Discharge</v>
      </c>
      <c r="O6239" s="3" t="str">
        <f t="shared" si="1175"/>
        <v>Discharge</v>
      </c>
      <c r="P6239" s="2">
        <f t="shared" si="1168"/>
        <v>0</v>
      </c>
      <c r="Q6239" s="2">
        <f t="shared" si="1169"/>
        <v>170</v>
      </c>
      <c r="R6239" s="2">
        <f t="shared" si="1170"/>
        <v>0</v>
      </c>
      <c r="S6239" s="2">
        <f t="shared" si="1171"/>
        <v>11340.827398750609</v>
      </c>
      <c r="T6239" s="2">
        <f t="shared" si="1172"/>
        <v>0</v>
      </c>
      <c r="U6239" s="2">
        <f>IF(O6239="Reg", R6239 * Inputs!$B$7, 0)</f>
        <v>0</v>
      </c>
      <c r="V6239" s="2">
        <f>MAX(F6239 + P6239*Inputs!$B$15 - (Q6239/Inputs!$B$16) - U6239, 0)</f>
        <v>170</v>
      </c>
    </row>
    <row r="6240" spans="1:22" x14ac:dyDescent="0.3">
      <c r="A6240" s="1">
        <v>46282.916666666657</v>
      </c>
      <c r="B6240" s="2">
        <v>56.062436698519598</v>
      </c>
      <c r="C6240" s="2">
        <v>9.8332063188323566</v>
      </c>
      <c r="D6240" s="2">
        <f t="shared" si="1164"/>
        <v>31.873788125390647</v>
      </c>
      <c r="E6240" s="2">
        <f t="shared" si="1165"/>
        <v>25.667120099077351</v>
      </c>
      <c r="F6240" s="2">
        <f t="shared" si="1173"/>
        <v>170</v>
      </c>
      <c r="G6240" s="2">
        <f t="shared" si="1174"/>
        <v>170</v>
      </c>
      <c r="H6240" s="2">
        <f>MIN(Inputs!$B$2, (Inputs!$B$14 - F6240)/Inputs!$B$15)</f>
        <v>170</v>
      </c>
      <c r="I6240" s="2">
        <f>MAX(MIN(Inputs!$B$2, F6240*Inputs!$B$16, Inputs!$B$14*Inputs!$B$4 - G6240), 0)</f>
        <v>170</v>
      </c>
      <c r="J6240" s="2">
        <f>MAX(MIN(Inputs!$B$2, F6240*Inputs!$B$16, (Inputs!$B$14-F6240)/Inputs!$B$15)*Inputs!$B$9, 0)</f>
        <v>136</v>
      </c>
      <c r="K6240" s="2">
        <f>MAX(E6240*Inputs!$B$5 - B6240 - Inputs!$B$8, 0) * H6240</f>
        <v>0</v>
      </c>
      <c r="L6240" s="2">
        <f>IF(B6240 &gt;= D6240*Inputs!$B$10, MAX(B6240 - E6240/Inputs!$B$5 - Inputs!$B$8, 0) * I6240, 0)</f>
        <v>1172.1933105174794</v>
      </c>
      <c r="M6240" s="2">
        <f t="shared" si="1166"/>
        <v>1337.3160593612006</v>
      </c>
      <c r="N6240" s="3" t="str">
        <f t="shared" si="1167"/>
        <v>Reg</v>
      </c>
      <c r="O6240" s="3" t="str">
        <f t="shared" si="1175"/>
        <v>Discharge</v>
      </c>
      <c r="P6240" s="2">
        <f t="shared" si="1168"/>
        <v>0</v>
      </c>
      <c r="Q6240" s="2">
        <f t="shared" si="1169"/>
        <v>170</v>
      </c>
      <c r="R6240" s="2">
        <f t="shared" si="1170"/>
        <v>0</v>
      </c>
      <c r="S6240" s="2">
        <f t="shared" si="1171"/>
        <v>9530.6142387483324</v>
      </c>
      <c r="T6240" s="2">
        <f t="shared" si="1172"/>
        <v>0</v>
      </c>
      <c r="U6240" s="2">
        <f>IF(O6240="Reg", R6240 * Inputs!$B$7, 0)</f>
        <v>0</v>
      </c>
      <c r="V6240" s="2">
        <f>MAX(F6240 + P6240*Inputs!$B$15 - (Q6240/Inputs!$B$16) - U6240, 0)</f>
        <v>0</v>
      </c>
    </row>
    <row r="6241" spans="1:22" x14ac:dyDescent="0.3">
      <c r="A6241" s="1">
        <v>46282.958333333343</v>
      </c>
      <c r="B6241" s="2">
        <v>44.098408172247247</v>
      </c>
      <c r="C6241" s="2">
        <v>4.3124249098816279</v>
      </c>
      <c r="D6241" s="2">
        <f t="shared" si="1164"/>
        <v>31.873788125390647</v>
      </c>
      <c r="E6241" s="2">
        <f t="shared" si="1165"/>
        <v>16.323380649324079</v>
      </c>
      <c r="F6241" s="2">
        <f t="shared" si="1173"/>
        <v>0</v>
      </c>
      <c r="G6241" s="2">
        <f t="shared" si="1174"/>
        <v>340</v>
      </c>
      <c r="H6241" s="2">
        <f>MIN(Inputs!$B$2, (Inputs!$B$14 - F6241)/Inputs!$B$15)</f>
        <v>170</v>
      </c>
      <c r="I6241" s="2">
        <f>MAX(MIN(Inputs!$B$2, F6241*Inputs!$B$16, Inputs!$B$14*Inputs!$B$4 - G6241), 0)</f>
        <v>0</v>
      </c>
      <c r="J6241" s="2">
        <f>MAX(MIN(Inputs!$B$2, F6241*Inputs!$B$16, (Inputs!$B$14-F6241)/Inputs!$B$15)*Inputs!$B$9, 0)</f>
        <v>0</v>
      </c>
      <c r="K6241" s="2">
        <f>MAX(E6241*Inputs!$B$5 - B6241 - Inputs!$B$8, 0) * H6241</f>
        <v>0</v>
      </c>
      <c r="L6241" s="2">
        <f>IF(B6241 &gt;= D6241*Inputs!$B$10, MAX(B6241 - E6241/Inputs!$B$5 - Inputs!$B$8, 0) * I6241, 0)</f>
        <v>0</v>
      </c>
      <c r="M6241" s="2">
        <f t="shared" si="1166"/>
        <v>0</v>
      </c>
      <c r="N6241" s="3" t="str">
        <f t="shared" si="1167"/>
        <v>Idle</v>
      </c>
      <c r="O6241" s="3" t="str">
        <f t="shared" si="1175"/>
        <v>Idle</v>
      </c>
      <c r="P6241" s="2">
        <f t="shared" si="1168"/>
        <v>0</v>
      </c>
      <c r="Q6241" s="2">
        <f t="shared" si="1169"/>
        <v>0</v>
      </c>
      <c r="R6241" s="2">
        <f t="shared" si="1170"/>
        <v>0</v>
      </c>
      <c r="S6241" s="2">
        <f t="shared" si="1171"/>
        <v>0</v>
      </c>
      <c r="T6241" s="2">
        <f t="shared" si="1172"/>
        <v>0</v>
      </c>
      <c r="U6241" s="2">
        <f>IF(O6241="Reg", R6241 * Inputs!$B$7, 0)</f>
        <v>0</v>
      </c>
      <c r="V6241" s="2">
        <f>MAX(F6241 + P6241*Inputs!$B$15 - (Q6241/Inputs!$B$16) - U6241, 0)</f>
        <v>0</v>
      </c>
    </row>
    <row r="6242" spans="1:22" x14ac:dyDescent="0.3">
      <c r="A6242" s="1">
        <v>46283</v>
      </c>
      <c r="B6242" s="2">
        <v>29.520449061415391</v>
      </c>
      <c r="C6242" s="2">
        <v>6.8939831850708337</v>
      </c>
      <c r="D6242" s="2">
        <f t="shared" si="1164"/>
        <v>34.81411354935576</v>
      </c>
      <c r="E6242" s="2">
        <f t="shared" si="1165"/>
        <v>8.9736459539495392</v>
      </c>
      <c r="F6242" s="2">
        <f t="shared" si="1173"/>
        <v>0</v>
      </c>
      <c r="G6242" s="2">
        <f t="shared" si="1174"/>
        <v>0</v>
      </c>
      <c r="H6242" s="2">
        <f>MIN(Inputs!$B$2, (Inputs!$B$14 - F6242)/Inputs!$B$15)</f>
        <v>170</v>
      </c>
      <c r="I6242" s="2">
        <f>MAX(MIN(Inputs!$B$2, F6242*Inputs!$B$16, Inputs!$B$14*Inputs!$B$4 - G6242), 0)</f>
        <v>0</v>
      </c>
      <c r="J6242" s="2">
        <f>MAX(MIN(Inputs!$B$2, F6242*Inputs!$B$16, (Inputs!$B$14-F6242)/Inputs!$B$15)*Inputs!$B$9, 0)</f>
        <v>0</v>
      </c>
      <c r="K6242" s="2">
        <f>MAX(E6242*Inputs!$B$5 - B6242 - Inputs!$B$8, 0) * H6242</f>
        <v>0</v>
      </c>
      <c r="L6242" s="2">
        <f>IF(B6242 &gt;= D6242*Inputs!$B$10, MAX(B6242 - E6242/Inputs!$B$5 - Inputs!$B$8, 0) * I6242, 0)</f>
        <v>0</v>
      </c>
      <c r="M6242" s="2">
        <f t="shared" si="1166"/>
        <v>0</v>
      </c>
      <c r="N6242" s="3" t="str">
        <f t="shared" si="1167"/>
        <v>Idle</v>
      </c>
      <c r="O6242" s="3" t="str">
        <f t="shared" si="1175"/>
        <v>Idle</v>
      </c>
      <c r="P6242" s="2">
        <f t="shared" si="1168"/>
        <v>0</v>
      </c>
      <c r="Q6242" s="2">
        <f t="shared" si="1169"/>
        <v>0</v>
      </c>
      <c r="R6242" s="2">
        <f t="shared" si="1170"/>
        <v>0</v>
      </c>
      <c r="S6242" s="2">
        <f t="shared" si="1171"/>
        <v>0</v>
      </c>
      <c r="T6242" s="2">
        <f t="shared" si="1172"/>
        <v>0</v>
      </c>
      <c r="U6242" s="2">
        <f>IF(O6242="Reg", R6242 * Inputs!$B$7, 0)</f>
        <v>0</v>
      </c>
      <c r="V6242" s="2">
        <f>MAX(F6242 + P6242*Inputs!$B$15 - (Q6242/Inputs!$B$16) - U6242, 0)</f>
        <v>0</v>
      </c>
    </row>
    <row r="6243" spans="1:22" x14ac:dyDescent="0.3">
      <c r="A6243" s="1">
        <v>46283.041666666657</v>
      </c>
      <c r="B6243" s="2">
        <v>16.993876899867779</v>
      </c>
      <c r="C6243" s="2">
        <v>3.852399877256969</v>
      </c>
      <c r="D6243" s="2">
        <f t="shared" si="1164"/>
        <v>34.81411354935576</v>
      </c>
      <c r="E6243" s="2">
        <f t="shared" si="1165"/>
        <v>4.0535711103803074</v>
      </c>
      <c r="F6243" s="2">
        <f t="shared" si="1173"/>
        <v>0</v>
      </c>
      <c r="G6243" s="2">
        <f t="shared" si="1174"/>
        <v>0</v>
      </c>
      <c r="H6243" s="2">
        <f>MIN(Inputs!$B$2, (Inputs!$B$14 - F6243)/Inputs!$B$15)</f>
        <v>170</v>
      </c>
      <c r="I6243" s="2">
        <f>MAX(MIN(Inputs!$B$2, F6243*Inputs!$B$16, Inputs!$B$14*Inputs!$B$4 - G6243), 0)</f>
        <v>0</v>
      </c>
      <c r="J6243" s="2">
        <f>MAX(MIN(Inputs!$B$2, F6243*Inputs!$B$16, (Inputs!$B$14-F6243)/Inputs!$B$15)*Inputs!$B$9, 0)</f>
        <v>0</v>
      </c>
      <c r="K6243" s="2">
        <f>MAX(E6243*Inputs!$B$5 - B6243 - Inputs!$B$8, 0) * H6243</f>
        <v>0</v>
      </c>
      <c r="L6243" s="2">
        <f>IF(B6243 &gt;= D6243*Inputs!$B$10, MAX(B6243 - E6243/Inputs!$B$5 - Inputs!$B$8, 0) * I6243, 0)</f>
        <v>0</v>
      </c>
      <c r="M6243" s="2">
        <f t="shared" si="1166"/>
        <v>0</v>
      </c>
      <c r="N6243" s="3" t="str">
        <f t="shared" si="1167"/>
        <v>Idle</v>
      </c>
      <c r="O6243" s="3" t="str">
        <f t="shared" si="1175"/>
        <v>Idle</v>
      </c>
      <c r="P6243" s="2">
        <f t="shared" si="1168"/>
        <v>0</v>
      </c>
      <c r="Q6243" s="2">
        <f t="shared" si="1169"/>
        <v>0</v>
      </c>
      <c r="R6243" s="2">
        <f t="shared" si="1170"/>
        <v>0</v>
      </c>
      <c r="S6243" s="2">
        <f t="shared" si="1171"/>
        <v>0</v>
      </c>
      <c r="T6243" s="2">
        <f t="shared" si="1172"/>
        <v>0</v>
      </c>
      <c r="U6243" s="2">
        <f>IF(O6243="Reg", R6243 * Inputs!$B$7, 0)</f>
        <v>0</v>
      </c>
      <c r="V6243" s="2">
        <f>MAX(F6243 + P6243*Inputs!$B$15 - (Q6243/Inputs!$B$16) - U6243, 0)</f>
        <v>0</v>
      </c>
    </row>
    <row r="6244" spans="1:22" x14ac:dyDescent="0.3">
      <c r="A6244" s="1">
        <v>46283.083333333343</v>
      </c>
      <c r="B6244" s="2">
        <v>7.3275497624140664</v>
      </c>
      <c r="C6244" s="2">
        <v>28.304721864456059</v>
      </c>
      <c r="D6244" s="2">
        <f t="shared" si="1164"/>
        <v>34.81411354935576</v>
      </c>
      <c r="E6244" s="2">
        <f t="shared" si="1165"/>
        <v>1.2212582937356777</v>
      </c>
      <c r="F6244" s="2">
        <f t="shared" si="1173"/>
        <v>0</v>
      </c>
      <c r="G6244" s="2">
        <f t="shared" si="1174"/>
        <v>0</v>
      </c>
      <c r="H6244" s="2">
        <f>MIN(Inputs!$B$2, (Inputs!$B$14 - F6244)/Inputs!$B$15)</f>
        <v>170</v>
      </c>
      <c r="I6244" s="2">
        <f>MAX(MIN(Inputs!$B$2, F6244*Inputs!$B$16, Inputs!$B$14*Inputs!$B$4 - G6244), 0)</f>
        <v>0</v>
      </c>
      <c r="J6244" s="2">
        <f>MAX(MIN(Inputs!$B$2, F6244*Inputs!$B$16, (Inputs!$B$14-F6244)/Inputs!$B$15)*Inputs!$B$9, 0)</f>
        <v>0</v>
      </c>
      <c r="K6244" s="2">
        <f>MAX(E6244*Inputs!$B$5 - B6244 - Inputs!$B$8, 0) * H6244</f>
        <v>0</v>
      </c>
      <c r="L6244" s="2">
        <f>IF(B6244 &gt;= D6244*Inputs!$B$10, MAX(B6244 - E6244/Inputs!$B$5 - Inputs!$B$8, 0) * I6244, 0)</f>
        <v>0</v>
      </c>
      <c r="M6244" s="2">
        <f t="shared" si="1166"/>
        <v>0</v>
      </c>
      <c r="N6244" s="3" t="str">
        <f t="shared" si="1167"/>
        <v>Idle</v>
      </c>
      <c r="O6244" s="3" t="str">
        <f t="shared" si="1175"/>
        <v>Idle</v>
      </c>
      <c r="P6244" s="2">
        <f t="shared" si="1168"/>
        <v>0</v>
      </c>
      <c r="Q6244" s="2">
        <f t="shared" si="1169"/>
        <v>0</v>
      </c>
      <c r="R6244" s="2">
        <f t="shared" si="1170"/>
        <v>0</v>
      </c>
      <c r="S6244" s="2">
        <f t="shared" si="1171"/>
        <v>0</v>
      </c>
      <c r="T6244" s="2">
        <f t="shared" si="1172"/>
        <v>0</v>
      </c>
      <c r="U6244" s="2">
        <f>IF(O6244="Reg", R6244 * Inputs!$B$7, 0)</f>
        <v>0</v>
      </c>
      <c r="V6244" s="2">
        <f>MAX(F6244 + P6244*Inputs!$B$15 - (Q6244/Inputs!$B$16) - U6244, 0)</f>
        <v>0</v>
      </c>
    </row>
    <row r="6245" spans="1:22" x14ac:dyDescent="0.3">
      <c r="A6245" s="1">
        <v>46283.125</v>
      </c>
      <c r="B6245" s="2">
        <v>0</v>
      </c>
      <c r="C6245" s="2">
        <v>5.0089944993446203</v>
      </c>
      <c r="D6245" s="2">
        <f t="shared" si="1164"/>
        <v>34.81411354935576</v>
      </c>
      <c r="E6245" s="2">
        <f t="shared" si="1165"/>
        <v>0</v>
      </c>
      <c r="F6245" s="2">
        <f t="shared" si="1173"/>
        <v>0</v>
      </c>
      <c r="G6245" s="2">
        <f t="shared" si="1174"/>
        <v>0</v>
      </c>
      <c r="H6245" s="2">
        <f>MIN(Inputs!$B$2, (Inputs!$B$14 - F6245)/Inputs!$B$15)</f>
        <v>170</v>
      </c>
      <c r="I6245" s="2">
        <f>MAX(MIN(Inputs!$B$2, F6245*Inputs!$B$16, Inputs!$B$14*Inputs!$B$4 - G6245), 0)</f>
        <v>0</v>
      </c>
      <c r="J6245" s="2">
        <f>MAX(MIN(Inputs!$B$2, F6245*Inputs!$B$16, (Inputs!$B$14-F6245)/Inputs!$B$15)*Inputs!$B$9, 0)</f>
        <v>0</v>
      </c>
      <c r="K6245" s="2">
        <f>MAX(E6245*Inputs!$B$5 - B6245 - Inputs!$B$8, 0) * H6245</f>
        <v>0</v>
      </c>
      <c r="L6245" s="2">
        <f>IF(B6245 &gt;= D6245*Inputs!$B$10, MAX(B6245 - E6245/Inputs!$B$5 - Inputs!$B$8, 0) * I6245, 0)</f>
        <v>0</v>
      </c>
      <c r="M6245" s="2">
        <f t="shared" si="1166"/>
        <v>0</v>
      </c>
      <c r="N6245" s="3" t="str">
        <f t="shared" si="1167"/>
        <v>Idle</v>
      </c>
      <c r="O6245" s="3" t="str">
        <f t="shared" si="1175"/>
        <v>Idle</v>
      </c>
      <c r="P6245" s="2">
        <f t="shared" si="1168"/>
        <v>0</v>
      </c>
      <c r="Q6245" s="2">
        <f t="shared" si="1169"/>
        <v>0</v>
      </c>
      <c r="R6245" s="2">
        <f t="shared" si="1170"/>
        <v>0</v>
      </c>
      <c r="S6245" s="2">
        <f t="shared" si="1171"/>
        <v>0</v>
      </c>
      <c r="T6245" s="2">
        <f t="shared" si="1172"/>
        <v>0</v>
      </c>
      <c r="U6245" s="2">
        <f>IF(O6245="Reg", R6245 * Inputs!$B$7, 0)</f>
        <v>0</v>
      </c>
      <c r="V6245" s="2">
        <f>MAX(F6245 + P6245*Inputs!$B$15 - (Q6245/Inputs!$B$16) - U6245, 0)</f>
        <v>0</v>
      </c>
    </row>
    <row r="6246" spans="1:22" x14ac:dyDescent="0.3">
      <c r="A6246" s="1">
        <v>46283.166666666657</v>
      </c>
      <c r="B6246" s="2">
        <v>0</v>
      </c>
      <c r="C6246" s="2">
        <v>10.18723169100083</v>
      </c>
      <c r="D6246" s="2">
        <f t="shared" si="1164"/>
        <v>34.81411354935576</v>
      </c>
      <c r="E6246" s="2">
        <f t="shared" si="1165"/>
        <v>0</v>
      </c>
      <c r="F6246" s="2">
        <f t="shared" si="1173"/>
        <v>0</v>
      </c>
      <c r="G6246" s="2">
        <f t="shared" si="1174"/>
        <v>0</v>
      </c>
      <c r="H6246" s="2">
        <f>MIN(Inputs!$B$2, (Inputs!$B$14 - F6246)/Inputs!$B$15)</f>
        <v>170</v>
      </c>
      <c r="I6246" s="2">
        <f>MAX(MIN(Inputs!$B$2, F6246*Inputs!$B$16, Inputs!$B$14*Inputs!$B$4 - G6246), 0)</f>
        <v>0</v>
      </c>
      <c r="J6246" s="2">
        <f>MAX(MIN(Inputs!$B$2, F6246*Inputs!$B$16, (Inputs!$B$14-F6246)/Inputs!$B$15)*Inputs!$B$9, 0)</f>
        <v>0</v>
      </c>
      <c r="K6246" s="2">
        <f>MAX(E6246*Inputs!$B$5 - B6246 - Inputs!$B$8, 0) * H6246</f>
        <v>0</v>
      </c>
      <c r="L6246" s="2">
        <f>IF(B6246 &gt;= D6246*Inputs!$B$10, MAX(B6246 - E6246/Inputs!$B$5 - Inputs!$B$8, 0) * I6246, 0)</f>
        <v>0</v>
      </c>
      <c r="M6246" s="2">
        <f t="shared" si="1166"/>
        <v>0</v>
      </c>
      <c r="N6246" s="3" t="str">
        <f t="shared" si="1167"/>
        <v>Idle</v>
      </c>
      <c r="O6246" s="3" t="str">
        <f t="shared" si="1175"/>
        <v>Idle</v>
      </c>
      <c r="P6246" s="2">
        <f t="shared" si="1168"/>
        <v>0</v>
      </c>
      <c r="Q6246" s="2">
        <f t="shared" si="1169"/>
        <v>0</v>
      </c>
      <c r="R6246" s="2">
        <f t="shared" si="1170"/>
        <v>0</v>
      </c>
      <c r="S6246" s="2">
        <f t="shared" si="1171"/>
        <v>0</v>
      </c>
      <c r="T6246" s="2">
        <f t="shared" si="1172"/>
        <v>0</v>
      </c>
      <c r="U6246" s="2">
        <f>IF(O6246="Reg", R6246 * Inputs!$B$7, 0)</f>
        <v>0</v>
      </c>
      <c r="V6246" s="2">
        <f>MAX(F6246 + P6246*Inputs!$B$15 - (Q6246/Inputs!$B$16) - U6246, 0)</f>
        <v>0</v>
      </c>
    </row>
    <row r="6247" spans="1:22" x14ac:dyDescent="0.3">
      <c r="A6247" s="1">
        <v>46283.208333333343</v>
      </c>
      <c r="B6247" s="2">
        <v>0</v>
      </c>
      <c r="C6247" s="2">
        <v>5.5645714734559801</v>
      </c>
      <c r="D6247" s="2">
        <f t="shared" si="1164"/>
        <v>34.81411354935576</v>
      </c>
      <c r="E6247" s="2">
        <f t="shared" si="1165"/>
        <v>1.1503822120773786</v>
      </c>
      <c r="F6247" s="2">
        <f t="shared" si="1173"/>
        <v>0</v>
      </c>
      <c r="G6247" s="2">
        <f t="shared" si="1174"/>
        <v>0</v>
      </c>
      <c r="H6247" s="2">
        <f>MIN(Inputs!$B$2, (Inputs!$B$14 - F6247)/Inputs!$B$15)</f>
        <v>170</v>
      </c>
      <c r="I6247" s="2">
        <f>MAX(MIN(Inputs!$B$2, F6247*Inputs!$B$16, Inputs!$B$14*Inputs!$B$4 - G6247), 0)</f>
        <v>0</v>
      </c>
      <c r="J6247" s="2">
        <f>MAX(MIN(Inputs!$B$2, F6247*Inputs!$B$16, (Inputs!$B$14-F6247)/Inputs!$B$15)*Inputs!$B$9, 0)</f>
        <v>0</v>
      </c>
      <c r="K6247" s="2">
        <f>MAX(E6247*Inputs!$B$5 - B6247 - Inputs!$B$8, 0) * H6247</f>
        <v>0</v>
      </c>
      <c r="L6247" s="2">
        <f>IF(B6247 &gt;= D6247*Inputs!$B$10, MAX(B6247 - E6247/Inputs!$B$5 - Inputs!$B$8, 0) * I6247, 0)</f>
        <v>0</v>
      </c>
      <c r="M6247" s="2">
        <f t="shared" si="1166"/>
        <v>0</v>
      </c>
      <c r="N6247" s="3" t="str">
        <f t="shared" si="1167"/>
        <v>Idle</v>
      </c>
      <c r="O6247" s="3" t="str">
        <f t="shared" si="1175"/>
        <v>Idle</v>
      </c>
      <c r="P6247" s="2">
        <f t="shared" si="1168"/>
        <v>0</v>
      </c>
      <c r="Q6247" s="2">
        <f t="shared" si="1169"/>
        <v>0</v>
      </c>
      <c r="R6247" s="2">
        <f t="shared" si="1170"/>
        <v>0</v>
      </c>
      <c r="S6247" s="2">
        <f t="shared" si="1171"/>
        <v>0</v>
      </c>
      <c r="T6247" s="2">
        <f t="shared" si="1172"/>
        <v>0</v>
      </c>
      <c r="U6247" s="2">
        <f>IF(O6247="Reg", R6247 * Inputs!$B$7, 0)</f>
        <v>0</v>
      </c>
      <c r="V6247" s="2">
        <f>MAX(F6247 + P6247*Inputs!$B$15 - (Q6247/Inputs!$B$16) - U6247, 0)</f>
        <v>0</v>
      </c>
    </row>
    <row r="6248" spans="1:22" x14ac:dyDescent="0.3">
      <c r="A6248" s="1">
        <v>46283.25</v>
      </c>
      <c r="B6248" s="2">
        <v>0</v>
      </c>
      <c r="C6248" s="2">
        <v>10.962837376004069</v>
      </c>
      <c r="D6248" s="2">
        <f t="shared" si="1164"/>
        <v>34.81411354935576</v>
      </c>
      <c r="E6248" s="2">
        <f t="shared" si="1165"/>
        <v>4.8764641620047335</v>
      </c>
      <c r="F6248" s="2">
        <f t="shared" si="1173"/>
        <v>0</v>
      </c>
      <c r="G6248" s="2">
        <f t="shared" si="1174"/>
        <v>0</v>
      </c>
      <c r="H6248" s="2">
        <f>MIN(Inputs!$B$2, (Inputs!$B$14 - F6248)/Inputs!$B$15)</f>
        <v>170</v>
      </c>
      <c r="I6248" s="2">
        <f>MAX(MIN(Inputs!$B$2, F6248*Inputs!$B$16, Inputs!$B$14*Inputs!$B$4 - G6248), 0)</f>
        <v>0</v>
      </c>
      <c r="J6248" s="2">
        <f>MAX(MIN(Inputs!$B$2, F6248*Inputs!$B$16, (Inputs!$B$14-F6248)/Inputs!$B$15)*Inputs!$B$9, 0)</f>
        <v>0</v>
      </c>
      <c r="K6248" s="2">
        <f>MAX(E6248*Inputs!$B$5 - B6248 - Inputs!$B$8, 0) * H6248</f>
        <v>0</v>
      </c>
      <c r="L6248" s="2">
        <f>IF(B6248 &gt;= D6248*Inputs!$B$10, MAX(B6248 - E6248/Inputs!$B$5 - Inputs!$B$8, 0) * I6248, 0)</f>
        <v>0</v>
      </c>
      <c r="M6248" s="2">
        <f t="shared" si="1166"/>
        <v>0</v>
      </c>
      <c r="N6248" s="3" t="str">
        <f t="shared" si="1167"/>
        <v>Idle</v>
      </c>
      <c r="O6248" s="3" t="str">
        <f t="shared" si="1175"/>
        <v>Idle</v>
      </c>
      <c r="P6248" s="2">
        <f t="shared" si="1168"/>
        <v>0</v>
      </c>
      <c r="Q6248" s="2">
        <f t="shared" si="1169"/>
        <v>0</v>
      </c>
      <c r="R6248" s="2">
        <f t="shared" si="1170"/>
        <v>0</v>
      </c>
      <c r="S6248" s="2">
        <f t="shared" si="1171"/>
        <v>0</v>
      </c>
      <c r="T6248" s="2">
        <f t="shared" si="1172"/>
        <v>0</v>
      </c>
      <c r="U6248" s="2">
        <f>IF(O6248="Reg", R6248 * Inputs!$B$7, 0)</f>
        <v>0</v>
      </c>
      <c r="V6248" s="2">
        <f>MAX(F6248 + P6248*Inputs!$B$15 - (Q6248/Inputs!$B$16) - U6248, 0)</f>
        <v>0</v>
      </c>
    </row>
    <row r="6249" spans="1:22" x14ac:dyDescent="0.3">
      <c r="A6249" s="1">
        <v>46283.291666666657</v>
      </c>
      <c r="B6249" s="2">
        <v>0</v>
      </c>
      <c r="C6249" s="2">
        <v>10.06560669846049</v>
      </c>
      <c r="D6249" s="2">
        <f t="shared" si="1164"/>
        <v>34.81411354935576</v>
      </c>
      <c r="E6249" s="2">
        <f t="shared" si="1165"/>
        <v>9.7525017412915727</v>
      </c>
      <c r="F6249" s="2">
        <f t="shared" si="1173"/>
        <v>0</v>
      </c>
      <c r="G6249" s="2">
        <f t="shared" si="1174"/>
        <v>0</v>
      </c>
      <c r="H6249" s="2">
        <f>MIN(Inputs!$B$2, (Inputs!$B$14 - F6249)/Inputs!$B$15)</f>
        <v>170</v>
      </c>
      <c r="I6249" s="2">
        <f>MAX(MIN(Inputs!$B$2, F6249*Inputs!$B$16, Inputs!$B$14*Inputs!$B$4 - G6249), 0)</f>
        <v>0</v>
      </c>
      <c r="J6249" s="2">
        <f>MAX(MIN(Inputs!$B$2, F6249*Inputs!$B$16, (Inputs!$B$14-F6249)/Inputs!$B$15)*Inputs!$B$9, 0)</f>
        <v>0</v>
      </c>
      <c r="K6249" s="2">
        <f>MAX(E6249*Inputs!$B$5 - B6249 - Inputs!$B$8, 0) * H6249</f>
        <v>0</v>
      </c>
      <c r="L6249" s="2">
        <f>IF(B6249 &gt;= D6249*Inputs!$B$10, MAX(B6249 - E6249/Inputs!$B$5 - Inputs!$B$8, 0) * I6249, 0)</f>
        <v>0</v>
      </c>
      <c r="M6249" s="2">
        <f t="shared" si="1166"/>
        <v>0</v>
      </c>
      <c r="N6249" s="3" t="str">
        <f t="shared" si="1167"/>
        <v>Idle</v>
      </c>
      <c r="O6249" s="3" t="str">
        <f t="shared" si="1175"/>
        <v>Idle</v>
      </c>
      <c r="P6249" s="2">
        <f t="shared" si="1168"/>
        <v>0</v>
      </c>
      <c r="Q6249" s="2">
        <f t="shared" si="1169"/>
        <v>0</v>
      </c>
      <c r="R6249" s="2">
        <f t="shared" si="1170"/>
        <v>0</v>
      </c>
      <c r="S6249" s="2">
        <f t="shared" si="1171"/>
        <v>0</v>
      </c>
      <c r="T6249" s="2">
        <f t="shared" si="1172"/>
        <v>0</v>
      </c>
      <c r="U6249" s="2">
        <f>IF(O6249="Reg", R6249 * Inputs!$B$7, 0)</f>
        <v>0</v>
      </c>
      <c r="V6249" s="2">
        <f>MAX(F6249 + P6249*Inputs!$B$15 - (Q6249/Inputs!$B$16) - U6249, 0)</f>
        <v>0</v>
      </c>
    </row>
    <row r="6250" spans="1:22" x14ac:dyDescent="0.3">
      <c r="A6250" s="1">
        <v>46283.333333333343</v>
      </c>
      <c r="B6250" s="2">
        <v>0</v>
      </c>
      <c r="C6250" s="2">
        <v>7.0771498713349938</v>
      </c>
      <c r="D6250" s="2">
        <f t="shared" si="1164"/>
        <v>34.81411354935576</v>
      </c>
      <c r="E6250" s="2">
        <f t="shared" si="1165"/>
        <v>17.76397218879498</v>
      </c>
      <c r="F6250" s="2">
        <f t="shared" si="1173"/>
        <v>0</v>
      </c>
      <c r="G6250" s="2">
        <f t="shared" si="1174"/>
        <v>0</v>
      </c>
      <c r="H6250" s="2">
        <f>MIN(Inputs!$B$2, (Inputs!$B$14 - F6250)/Inputs!$B$15)</f>
        <v>170</v>
      </c>
      <c r="I6250" s="2">
        <f>MAX(MIN(Inputs!$B$2, F6250*Inputs!$B$16, Inputs!$B$14*Inputs!$B$4 - G6250), 0)</f>
        <v>0</v>
      </c>
      <c r="J6250" s="2">
        <f>MAX(MIN(Inputs!$B$2, F6250*Inputs!$B$16, (Inputs!$B$14-F6250)/Inputs!$B$15)*Inputs!$B$9, 0)</f>
        <v>0</v>
      </c>
      <c r="K6250" s="2">
        <f>MAX(E6250*Inputs!$B$5 - B6250 - Inputs!$B$8, 0) * H6250</f>
        <v>0</v>
      </c>
      <c r="L6250" s="2">
        <f>IF(B6250 &gt;= D6250*Inputs!$B$10, MAX(B6250 - E6250/Inputs!$B$5 - Inputs!$B$8, 0) * I6250, 0)</f>
        <v>0</v>
      </c>
      <c r="M6250" s="2">
        <f t="shared" si="1166"/>
        <v>0</v>
      </c>
      <c r="N6250" s="3" t="str">
        <f t="shared" si="1167"/>
        <v>Idle</v>
      </c>
      <c r="O6250" s="3" t="str">
        <f t="shared" si="1175"/>
        <v>Idle</v>
      </c>
      <c r="P6250" s="2">
        <f t="shared" si="1168"/>
        <v>0</v>
      </c>
      <c r="Q6250" s="2">
        <f t="shared" si="1169"/>
        <v>0</v>
      </c>
      <c r="R6250" s="2">
        <f t="shared" si="1170"/>
        <v>0</v>
      </c>
      <c r="S6250" s="2">
        <f t="shared" si="1171"/>
        <v>0</v>
      </c>
      <c r="T6250" s="2">
        <f t="shared" si="1172"/>
        <v>0</v>
      </c>
      <c r="U6250" s="2">
        <f>IF(O6250="Reg", R6250 * Inputs!$B$7, 0)</f>
        <v>0</v>
      </c>
      <c r="V6250" s="2">
        <f>MAX(F6250 + P6250*Inputs!$B$15 - (Q6250/Inputs!$B$16) - U6250, 0)</f>
        <v>0</v>
      </c>
    </row>
    <row r="6251" spans="1:22" x14ac:dyDescent="0.3">
      <c r="A6251" s="1">
        <v>46283.375</v>
      </c>
      <c r="B6251" s="2">
        <v>0</v>
      </c>
      <c r="C6251" s="2">
        <v>3.2344264295310592</v>
      </c>
      <c r="D6251" s="2">
        <f t="shared" si="1164"/>
        <v>34.81411354935576</v>
      </c>
      <c r="E6251" s="2">
        <f t="shared" si="1165"/>
        <v>26.981465330832595</v>
      </c>
      <c r="F6251" s="2">
        <f t="shared" si="1173"/>
        <v>0</v>
      </c>
      <c r="G6251" s="2">
        <f t="shared" si="1174"/>
        <v>0</v>
      </c>
      <c r="H6251" s="2">
        <f>MIN(Inputs!$B$2, (Inputs!$B$14 - F6251)/Inputs!$B$15)</f>
        <v>170</v>
      </c>
      <c r="I6251" s="2">
        <f>MAX(MIN(Inputs!$B$2, F6251*Inputs!$B$16, Inputs!$B$14*Inputs!$B$4 - G6251), 0)</f>
        <v>0</v>
      </c>
      <c r="J6251" s="2">
        <f>MAX(MIN(Inputs!$B$2, F6251*Inputs!$B$16, (Inputs!$B$14-F6251)/Inputs!$B$15)*Inputs!$B$9, 0)</f>
        <v>0</v>
      </c>
      <c r="K6251" s="2">
        <f>MAX(E6251*Inputs!$B$5 - B6251 - Inputs!$B$8, 0) * H6251</f>
        <v>636.42721349255635</v>
      </c>
      <c r="L6251" s="2">
        <f>IF(B6251 &gt;= D6251*Inputs!$B$10, MAX(B6251 - E6251/Inputs!$B$5 - Inputs!$B$8, 0) * I6251, 0)</f>
        <v>0</v>
      </c>
      <c r="M6251" s="2">
        <f t="shared" si="1166"/>
        <v>0</v>
      </c>
      <c r="N6251" s="3" t="str">
        <f t="shared" si="1167"/>
        <v>Charge</v>
      </c>
      <c r="O6251" s="3" t="str">
        <f t="shared" si="1175"/>
        <v>Charge</v>
      </c>
      <c r="P6251" s="2">
        <f t="shared" si="1168"/>
        <v>170</v>
      </c>
      <c r="Q6251" s="2">
        <f t="shared" si="1169"/>
        <v>0</v>
      </c>
      <c r="R6251" s="2">
        <f t="shared" si="1170"/>
        <v>0</v>
      </c>
      <c r="S6251" s="2">
        <f t="shared" si="1171"/>
        <v>0</v>
      </c>
      <c r="T6251" s="2">
        <f t="shared" si="1172"/>
        <v>0</v>
      </c>
      <c r="U6251" s="2">
        <f>IF(O6251="Reg", R6251 * Inputs!$B$7, 0)</f>
        <v>0</v>
      </c>
      <c r="V6251" s="2">
        <f>MAX(F6251 + P6251*Inputs!$B$15 - (Q6251/Inputs!$B$16) - U6251, 0)</f>
        <v>170</v>
      </c>
    </row>
    <row r="6252" spans="1:22" x14ac:dyDescent="0.3">
      <c r="A6252" s="1">
        <v>46283.416666666657</v>
      </c>
      <c r="B6252" s="2">
        <v>6.9022932724642718</v>
      </c>
      <c r="C6252" s="2">
        <v>13.333379425724321</v>
      </c>
      <c r="D6252" s="2">
        <f t="shared" si="1164"/>
        <v>34.81411354935576</v>
      </c>
      <c r="E6252" s="2">
        <f t="shared" si="1165"/>
        <v>36.325994256834555</v>
      </c>
      <c r="F6252" s="2">
        <f t="shared" si="1173"/>
        <v>170</v>
      </c>
      <c r="G6252" s="2">
        <f t="shared" si="1174"/>
        <v>0</v>
      </c>
      <c r="H6252" s="2">
        <f>MIN(Inputs!$B$2, (Inputs!$B$14 - F6252)/Inputs!$B$15)</f>
        <v>170</v>
      </c>
      <c r="I6252" s="2">
        <f>MAX(MIN(Inputs!$B$2, F6252*Inputs!$B$16, Inputs!$B$14*Inputs!$B$4 - G6252), 0)</f>
        <v>170</v>
      </c>
      <c r="J6252" s="2">
        <f>MAX(MIN(Inputs!$B$2, F6252*Inputs!$B$16, (Inputs!$B$14-F6252)/Inputs!$B$15)*Inputs!$B$9, 0)</f>
        <v>136</v>
      </c>
      <c r="K6252" s="2">
        <f>MAX(E6252*Inputs!$B$5 - B6252 - Inputs!$B$8, 0) * H6252</f>
        <v>860.97888450352332</v>
      </c>
      <c r="L6252" s="2">
        <f>IF(B6252 &gt;= D6252*Inputs!$B$10, MAX(B6252 - E6252/Inputs!$B$5 - Inputs!$B$8, 0) * I6252, 0)</f>
        <v>0</v>
      </c>
      <c r="M6252" s="2">
        <f t="shared" si="1166"/>
        <v>1813.3396018985077</v>
      </c>
      <c r="N6252" s="3" t="str">
        <f t="shared" si="1167"/>
        <v>Reg</v>
      </c>
      <c r="O6252" s="3" t="str">
        <f t="shared" si="1175"/>
        <v>Charge</v>
      </c>
      <c r="P6252" s="2">
        <f t="shared" si="1168"/>
        <v>170</v>
      </c>
      <c r="Q6252" s="2">
        <f t="shared" si="1169"/>
        <v>0</v>
      </c>
      <c r="R6252" s="2">
        <f t="shared" si="1170"/>
        <v>0</v>
      </c>
      <c r="S6252" s="2">
        <f t="shared" si="1171"/>
        <v>-1173.3898563189261</v>
      </c>
      <c r="T6252" s="2">
        <f t="shared" si="1172"/>
        <v>0</v>
      </c>
      <c r="U6252" s="2">
        <f>IF(O6252="Reg", R6252 * Inputs!$B$7, 0)</f>
        <v>0</v>
      </c>
      <c r="V6252" s="2">
        <f>MAX(F6252 + P6252*Inputs!$B$15 - (Q6252/Inputs!$B$16) - U6252, 0)</f>
        <v>340</v>
      </c>
    </row>
    <row r="6253" spans="1:22" x14ac:dyDescent="0.3">
      <c r="A6253" s="1">
        <v>46283.458333333343</v>
      </c>
      <c r="B6253" s="2">
        <v>22.356491699564131</v>
      </c>
      <c r="C6253" s="2">
        <v>8.659385701429029</v>
      </c>
      <c r="D6253" s="2">
        <f t="shared" si="1164"/>
        <v>34.81411354935576</v>
      </c>
      <c r="E6253" s="2">
        <f t="shared" si="1165"/>
        <v>46.466438489142227</v>
      </c>
      <c r="F6253" s="2">
        <f t="shared" si="1173"/>
        <v>340</v>
      </c>
      <c r="G6253" s="2">
        <f t="shared" si="1174"/>
        <v>0</v>
      </c>
      <c r="H6253" s="2">
        <f>MIN(Inputs!$B$2, (Inputs!$B$14 - F6253)/Inputs!$B$15)</f>
        <v>0</v>
      </c>
      <c r="I6253" s="2">
        <f>MAX(MIN(Inputs!$B$2, F6253*Inputs!$B$16, Inputs!$B$14*Inputs!$B$4 - G6253), 0)</f>
        <v>170</v>
      </c>
      <c r="J6253" s="2">
        <f>MAX(MIN(Inputs!$B$2, F6253*Inputs!$B$16, (Inputs!$B$14-F6253)/Inputs!$B$15)*Inputs!$B$9, 0)</f>
        <v>0</v>
      </c>
      <c r="K6253" s="2">
        <f>MAX(E6253*Inputs!$B$5 - B6253 - Inputs!$B$8, 0) * H6253</f>
        <v>0</v>
      </c>
      <c r="L6253" s="2">
        <f>IF(B6253 &gt;= D6253*Inputs!$B$10, MAX(B6253 - E6253/Inputs!$B$5 - Inputs!$B$8, 0) * I6253, 0)</f>
        <v>0</v>
      </c>
      <c r="M6253" s="2">
        <f t="shared" si="1166"/>
        <v>0</v>
      </c>
      <c r="N6253" s="3" t="str">
        <f t="shared" si="1167"/>
        <v>Idle</v>
      </c>
      <c r="O6253" s="3" t="str">
        <f t="shared" si="1175"/>
        <v>Idle</v>
      </c>
      <c r="P6253" s="2">
        <f t="shared" si="1168"/>
        <v>0</v>
      </c>
      <c r="Q6253" s="2">
        <f t="shared" si="1169"/>
        <v>0</v>
      </c>
      <c r="R6253" s="2">
        <f t="shared" si="1170"/>
        <v>0</v>
      </c>
      <c r="S6253" s="2">
        <f t="shared" si="1171"/>
        <v>0</v>
      </c>
      <c r="T6253" s="2">
        <f t="shared" si="1172"/>
        <v>0</v>
      </c>
      <c r="U6253" s="2">
        <f>IF(O6253="Reg", R6253 * Inputs!$B$7, 0)</f>
        <v>0</v>
      </c>
      <c r="V6253" s="2">
        <f>MAX(F6253 + P6253*Inputs!$B$15 - (Q6253/Inputs!$B$16) - U6253, 0)</f>
        <v>340</v>
      </c>
    </row>
    <row r="6254" spans="1:22" x14ac:dyDescent="0.3">
      <c r="A6254" s="1">
        <v>46283.5</v>
      </c>
      <c r="B6254" s="2">
        <v>29.256225475721031</v>
      </c>
      <c r="C6254" s="2">
        <v>21.82223287178012</v>
      </c>
      <c r="D6254" s="2">
        <f t="shared" si="1164"/>
        <v>34.81411354935576</v>
      </c>
      <c r="E6254" s="2">
        <f t="shared" si="1165"/>
        <v>52.611171633411665</v>
      </c>
      <c r="F6254" s="2">
        <f t="shared" si="1173"/>
        <v>340</v>
      </c>
      <c r="G6254" s="2">
        <f t="shared" si="1174"/>
        <v>0</v>
      </c>
      <c r="H6254" s="2">
        <f>MIN(Inputs!$B$2, (Inputs!$B$14 - F6254)/Inputs!$B$15)</f>
        <v>0</v>
      </c>
      <c r="I6254" s="2">
        <f>MAX(MIN(Inputs!$B$2, F6254*Inputs!$B$16, Inputs!$B$14*Inputs!$B$4 - G6254), 0)</f>
        <v>170</v>
      </c>
      <c r="J6254" s="2">
        <f>MAX(MIN(Inputs!$B$2, F6254*Inputs!$B$16, (Inputs!$B$14-F6254)/Inputs!$B$15)*Inputs!$B$9, 0)</f>
        <v>0</v>
      </c>
      <c r="K6254" s="2">
        <f>MAX(E6254*Inputs!$B$5 - B6254 - Inputs!$B$8, 0) * H6254</f>
        <v>0</v>
      </c>
      <c r="L6254" s="2">
        <f>IF(B6254 &gt;= D6254*Inputs!$B$10, MAX(B6254 - E6254/Inputs!$B$5 - Inputs!$B$8, 0) * I6254, 0)</f>
        <v>0</v>
      </c>
      <c r="M6254" s="2">
        <f t="shared" si="1166"/>
        <v>0</v>
      </c>
      <c r="N6254" s="3" t="str">
        <f t="shared" si="1167"/>
        <v>Idle</v>
      </c>
      <c r="O6254" s="3" t="str">
        <f t="shared" si="1175"/>
        <v>Idle</v>
      </c>
      <c r="P6254" s="2">
        <f t="shared" si="1168"/>
        <v>0</v>
      </c>
      <c r="Q6254" s="2">
        <f t="shared" si="1169"/>
        <v>0</v>
      </c>
      <c r="R6254" s="2">
        <f t="shared" si="1170"/>
        <v>0</v>
      </c>
      <c r="S6254" s="2">
        <f t="shared" si="1171"/>
        <v>0</v>
      </c>
      <c r="T6254" s="2">
        <f t="shared" si="1172"/>
        <v>0</v>
      </c>
      <c r="U6254" s="2">
        <f>IF(O6254="Reg", R6254 * Inputs!$B$7, 0)</f>
        <v>0</v>
      </c>
      <c r="V6254" s="2">
        <f>MAX(F6254 + P6254*Inputs!$B$15 - (Q6254/Inputs!$B$16) - U6254, 0)</f>
        <v>340</v>
      </c>
    </row>
    <row r="6255" spans="1:22" x14ac:dyDescent="0.3">
      <c r="A6255" s="1">
        <v>46283.541666666657</v>
      </c>
      <c r="B6255" s="2">
        <v>48.068822685020457</v>
      </c>
      <c r="C6255" s="2">
        <v>3.9001408319867008</v>
      </c>
      <c r="D6255" s="2">
        <f t="shared" si="1164"/>
        <v>34.81411354935576</v>
      </c>
      <c r="E6255" s="2">
        <f t="shared" si="1165"/>
        <v>60.788380170561908</v>
      </c>
      <c r="F6255" s="2">
        <f t="shared" si="1173"/>
        <v>340</v>
      </c>
      <c r="G6255" s="2">
        <f t="shared" si="1174"/>
        <v>0</v>
      </c>
      <c r="H6255" s="2">
        <f>MIN(Inputs!$B$2, (Inputs!$B$14 - F6255)/Inputs!$B$15)</f>
        <v>0</v>
      </c>
      <c r="I6255" s="2">
        <f>MAX(MIN(Inputs!$B$2, F6255*Inputs!$B$16, Inputs!$B$14*Inputs!$B$4 - G6255), 0)</f>
        <v>170</v>
      </c>
      <c r="J6255" s="2">
        <f>MAX(MIN(Inputs!$B$2, F6255*Inputs!$B$16, (Inputs!$B$14-F6255)/Inputs!$B$15)*Inputs!$B$9, 0)</f>
        <v>0</v>
      </c>
      <c r="K6255" s="2">
        <f>MAX(E6255*Inputs!$B$5 - B6255 - Inputs!$B$8, 0) * H6255</f>
        <v>0</v>
      </c>
      <c r="L6255" s="2">
        <f>IF(B6255 &gt;= D6255*Inputs!$B$10, MAX(B6255 - E6255/Inputs!$B$5 - Inputs!$B$8, 0) * I6255, 0)</f>
        <v>0</v>
      </c>
      <c r="M6255" s="2">
        <f t="shared" si="1166"/>
        <v>0</v>
      </c>
      <c r="N6255" s="3" t="str">
        <f t="shared" si="1167"/>
        <v>Idle</v>
      </c>
      <c r="O6255" s="3" t="str">
        <f t="shared" si="1175"/>
        <v>Idle</v>
      </c>
      <c r="P6255" s="2">
        <f t="shared" si="1168"/>
        <v>0</v>
      </c>
      <c r="Q6255" s="2">
        <f t="shared" si="1169"/>
        <v>0</v>
      </c>
      <c r="R6255" s="2">
        <f t="shared" si="1170"/>
        <v>0</v>
      </c>
      <c r="S6255" s="2">
        <f t="shared" si="1171"/>
        <v>0</v>
      </c>
      <c r="T6255" s="2">
        <f t="shared" si="1172"/>
        <v>0</v>
      </c>
      <c r="U6255" s="2">
        <f>IF(O6255="Reg", R6255 * Inputs!$B$7, 0)</f>
        <v>0</v>
      </c>
      <c r="V6255" s="2">
        <f>MAX(F6255 + P6255*Inputs!$B$15 - (Q6255/Inputs!$B$16) - U6255, 0)</f>
        <v>340</v>
      </c>
    </row>
    <row r="6256" spans="1:22" x14ac:dyDescent="0.3">
      <c r="A6256" s="1">
        <v>46283.583333333343</v>
      </c>
      <c r="B6256" s="2">
        <v>55.304958852225703</v>
      </c>
      <c r="C6256" s="2">
        <v>4.7363532301407583</v>
      </c>
      <c r="D6256" s="2">
        <f t="shared" si="1164"/>
        <v>34.81411354935576</v>
      </c>
      <c r="E6256" s="2">
        <f t="shared" si="1165"/>
        <v>77.765366558052406</v>
      </c>
      <c r="F6256" s="2">
        <f t="shared" si="1173"/>
        <v>340</v>
      </c>
      <c r="G6256" s="2">
        <f t="shared" si="1174"/>
        <v>0</v>
      </c>
      <c r="H6256" s="2">
        <f>MIN(Inputs!$B$2, (Inputs!$B$14 - F6256)/Inputs!$B$15)</f>
        <v>0</v>
      </c>
      <c r="I6256" s="2">
        <f>MAX(MIN(Inputs!$B$2, F6256*Inputs!$B$16, Inputs!$B$14*Inputs!$B$4 - G6256), 0)</f>
        <v>170</v>
      </c>
      <c r="J6256" s="2">
        <f>MAX(MIN(Inputs!$B$2, F6256*Inputs!$B$16, (Inputs!$B$14-F6256)/Inputs!$B$15)*Inputs!$B$9, 0)</f>
        <v>0</v>
      </c>
      <c r="K6256" s="2">
        <f>MAX(E6256*Inputs!$B$5 - B6256 - Inputs!$B$8, 0) * H6256</f>
        <v>0</v>
      </c>
      <c r="L6256" s="2">
        <f>IF(B6256 &gt;= D6256*Inputs!$B$10, MAX(B6256 - E6256/Inputs!$B$5 - Inputs!$B$8, 0) * I6256, 0)</f>
        <v>0</v>
      </c>
      <c r="M6256" s="2">
        <f t="shared" si="1166"/>
        <v>0</v>
      </c>
      <c r="N6256" s="3" t="str">
        <f t="shared" si="1167"/>
        <v>Idle</v>
      </c>
      <c r="O6256" s="3" t="str">
        <f t="shared" si="1175"/>
        <v>Idle</v>
      </c>
      <c r="P6256" s="2">
        <f t="shared" si="1168"/>
        <v>0</v>
      </c>
      <c r="Q6256" s="2">
        <f t="shared" si="1169"/>
        <v>0</v>
      </c>
      <c r="R6256" s="2">
        <f t="shared" si="1170"/>
        <v>0</v>
      </c>
      <c r="S6256" s="2">
        <f t="shared" si="1171"/>
        <v>0</v>
      </c>
      <c r="T6256" s="2">
        <f t="shared" si="1172"/>
        <v>0</v>
      </c>
      <c r="U6256" s="2">
        <f>IF(O6256="Reg", R6256 * Inputs!$B$7, 0)</f>
        <v>0</v>
      </c>
      <c r="V6256" s="2">
        <f>MAX(F6256 + P6256*Inputs!$B$15 - (Q6256/Inputs!$B$16) - U6256, 0)</f>
        <v>340</v>
      </c>
    </row>
    <row r="6257" spans="1:22" x14ac:dyDescent="0.3">
      <c r="A6257" s="1">
        <v>46283.625</v>
      </c>
      <c r="B6257" s="2">
        <v>56.067173556011731</v>
      </c>
      <c r="C6257" s="2">
        <v>4.0823482908339983</v>
      </c>
      <c r="D6257" s="2">
        <f t="shared" si="1164"/>
        <v>34.81411354935576</v>
      </c>
      <c r="E6257" s="2">
        <f t="shared" si="1165"/>
        <v>79.317363906507509</v>
      </c>
      <c r="F6257" s="2">
        <f t="shared" si="1173"/>
        <v>340</v>
      </c>
      <c r="G6257" s="2">
        <f t="shared" si="1174"/>
        <v>0</v>
      </c>
      <c r="H6257" s="2">
        <f>MIN(Inputs!$B$2, (Inputs!$B$14 - F6257)/Inputs!$B$15)</f>
        <v>0</v>
      </c>
      <c r="I6257" s="2">
        <f>MAX(MIN(Inputs!$B$2, F6257*Inputs!$B$16, Inputs!$B$14*Inputs!$B$4 - G6257), 0)</f>
        <v>170</v>
      </c>
      <c r="J6257" s="2">
        <f>MAX(MIN(Inputs!$B$2, F6257*Inputs!$B$16, (Inputs!$B$14-F6257)/Inputs!$B$15)*Inputs!$B$9, 0)</f>
        <v>0</v>
      </c>
      <c r="K6257" s="2">
        <f>MAX(E6257*Inputs!$B$5 - B6257 - Inputs!$B$8, 0) * H6257</f>
        <v>0</v>
      </c>
      <c r="L6257" s="2">
        <f>IF(B6257 &gt;= D6257*Inputs!$B$10, MAX(B6257 - E6257/Inputs!$B$5 - Inputs!$B$8, 0) * I6257, 0)</f>
        <v>0</v>
      </c>
      <c r="M6257" s="2">
        <f t="shared" si="1166"/>
        <v>0</v>
      </c>
      <c r="N6257" s="3" t="str">
        <f t="shared" si="1167"/>
        <v>Idle</v>
      </c>
      <c r="O6257" s="3" t="str">
        <f t="shared" si="1175"/>
        <v>Idle</v>
      </c>
      <c r="P6257" s="2">
        <f t="shared" si="1168"/>
        <v>0</v>
      </c>
      <c r="Q6257" s="2">
        <f t="shared" si="1169"/>
        <v>0</v>
      </c>
      <c r="R6257" s="2">
        <f t="shared" si="1170"/>
        <v>0</v>
      </c>
      <c r="S6257" s="2">
        <f t="shared" si="1171"/>
        <v>0</v>
      </c>
      <c r="T6257" s="2">
        <f t="shared" si="1172"/>
        <v>0</v>
      </c>
      <c r="U6257" s="2">
        <f>IF(O6257="Reg", R6257 * Inputs!$B$7, 0)</f>
        <v>0</v>
      </c>
      <c r="V6257" s="2">
        <f>MAX(F6257 + P6257*Inputs!$B$15 - (Q6257/Inputs!$B$16) - U6257, 0)</f>
        <v>340</v>
      </c>
    </row>
    <row r="6258" spans="1:22" x14ac:dyDescent="0.3">
      <c r="A6258" s="1">
        <v>46283.666666666657</v>
      </c>
      <c r="B6258" s="2">
        <v>67.74495866631031</v>
      </c>
      <c r="C6258" s="2">
        <v>15.74036716240442</v>
      </c>
      <c r="D6258" s="2">
        <f t="shared" si="1164"/>
        <v>34.81411354935576</v>
      </c>
      <c r="E6258" s="2">
        <f t="shared" si="1165"/>
        <v>79.870991307352497</v>
      </c>
      <c r="F6258" s="2">
        <f t="shared" si="1173"/>
        <v>340</v>
      </c>
      <c r="G6258" s="2">
        <f t="shared" si="1174"/>
        <v>0</v>
      </c>
      <c r="H6258" s="2">
        <f>MIN(Inputs!$B$2, (Inputs!$B$14 - F6258)/Inputs!$B$15)</f>
        <v>0</v>
      </c>
      <c r="I6258" s="2">
        <f>MAX(MIN(Inputs!$B$2, F6258*Inputs!$B$16, Inputs!$B$14*Inputs!$B$4 - G6258), 0)</f>
        <v>170</v>
      </c>
      <c r="J6258" s="2">
        <f>MAX(MIN(Inputs!$B$2, F6258*Inputs!$B$16, (Inputs!$B$14-F6258)/Inputs!$B$15)*Inputs!$B$9, 0)</f>
        <v>0</v>
      </c>
      <c r="K6258" s="2">
        <f>MAX(E6258*Inputs!$B$5 - B6258 - Inputs!$B$8, 0) * H6258</f>
        <v>0</v>
      </c>
      <c r="L6258" s="2">
        <f>IF(B6258 &gt;= D6258*Inputs!$B$10, MAX(B6258 - E6258/Inputs!$B$5 - Inputs!$B$8, 0) * I6258, 0)</f>
        <v>0</v>
      </c>
      <c r="M6258" s="2">
        <f t="shared" si="1166"/>
        <v>0</v>
      </c>
      <c r="N6258" s="3" t="str">
        <f t="shared" si="1167"/>
        <v>Idle</v>
      </c>
      <c r="O6258" s="3" t="str">
        <f t="shared" si="1175"/>
        <v>Idle</v>
      </c>
      <c r="P6258" s="2">
        <f t="shared" si="1168"/>
        <v>0</v>
      </c>
      <c r="Q6258" s="2">
        <f t="shared" si="1169"/>
        <v>0</v>
      </c>
      <c r="R6258" s="2">
        <f t="shared" si="1170"/>
        <v>0</v>
      </c>
      <c r="S6258" s="2">
        <f t="shared" si="1171"/>
        <v>0</v>
      </c>
      <c r="T6258" s="2">
        <f t="shared" si="1172"/>
        <v>0</v>
      </c>
      <c r="U6258" s="2">
        <f>IF(O6258="Reg", R6258 * Inputs!$B$7, 0)</f>
        <v>0</v>
      </c>
      <c r="V6258" s="2">
        <f>MAX(F6258 + P6258*Inputs!$B$15 - (Q6258/Inputs!$B$16) - U6258, 0)</f>
        <v>340</v>
      </c>
    </row>
    <row r="6259" spans="1:22" x14ac:dyDescent="0.3">
      <c r="A6259" s="1">
        <v>46283.708333333343</v>
      </c>
      <c r="B6259" s="2">
        <v>59.224890565180779</v>
      </c>
      <c r="C6259" s="2">
        <v>1.1345940487735811</v>
      </c>
      <c r="D6259" s="2">
        <f t="shared" si="1164"/>
        <v>34.81411354935576</v>
      </c>
      <c r="E6259" s="2">
        <f t="shared" si="1165"/>
        <v>76.023428857308673</v>
      </c>
      <c r="F6259" s="2">
        <f t="shared" si="1173"/>
        <v>340</v>
      </c>
      <c r="G6259" s="2">
        <f t="shared" si="1174"/>
        <v>0</v>
      </c>
      <c r="H6259" s="2">
        <f>MIN(Inputs!$B$2, (Inputs!$B$14 - F6259)/Inputs!$B$15)</f>
        <v>0</v>
      </c>
      <c r="I6259" s="2">
        <f>MAX(MIN(Inputs!$B$2, F6259*Inputs!$B$16, Inputs!$B$14*Inputs!$B$4 - G6259), 0)</f>
        <v>170</v>
      </c>
      <c r="J6259" s="2">
        <f>MAX(MIN(Inputs!$B$2, F6259*Inputs!$B$16, (Inputs!$B$14-F6259)/Inputs!$B$15)*Inputs!$B$9, 0)</f>
        <v>0</v>
      </c>
      <c r="K6259" s="2">
        <f>MAX(E6259*Inputs!$B$5 - B6259 - Inputs!$B$8, 0) * H6259</f>
        <v>0</v>
      </c>
      <c r="L6259" s="2">
        <f>IF(B6259 &gt;= D6259*Inputs!$B$10, MAX(B6259 - E6259/Inputs!$B$5 - Inputs!$B$8, 0) * I6259, 0)</f>
        <v>0</v>
      </c>
      <c r="M6259" s="2">
        <f t="shared" si="1166"/>
        <v>0</v>
      </c>
      <c r="N6259" s="3" t="str">
        <f t="shared" si="1167"/>
        <v>Idle</v>
      </c>
      <c r="O6259" s="3" t="str">
        <f t="shared" si="1175"/>
        <v>Idle</v>
      </c>
      <c r="P6259" s="2">
        <f t="shared" si="1168"/>
        <v>0</v>
      </c>
      <c r="Q6259" s="2">
        <f t="shared" si="1169"/>
        <v>0</v>
      </c>
      <c r="R6259" s="2">
        <f t="shared" si="1170"/>
        <v>0</v>
      </c>
      <c r="S6259" s="2">
        <f t="shared" si="1171"/>
        <v>0</v>
      </c>
      <c r="T6259" s="2">
        <f t="shared" si="1172"/>
        <v>0</v>
      </c>
      <c r="U6259" s="2">
        <f>IF(O6259="Reg", R6259 * Inputs!$B$7, 0)</f>
        <v>0</v>
      </c>
      <c r="V6259" s="2">
        <f>MAX(F6259 + P6259*Inputs!$B$15 - (Q6259/Inputs!$B$16) - U6259, 0)</f>
        <v>340</v>
      </c>
    </row>
    <row r="6260" spans="1:22" x14ac:dyDescent="0.3">
      <c r="A6260" s="1">
        <v>46283.75</v>
      </c>
      <c r="B6260" s="2">
        <v>78.319476698622452</v>
      </c>
      <c r="C6260" s="2">
        <v>14.88958364910207</v>
      </c>
      <c r="D6260" s="2">
        <f t="shared" si="1164"/>
        <v>34.81411354935576</v>
      </c>
      <c r="E6260" s="2">
        <f t="shared" si="1165"/>
        <v>72.795172448057102</v>
      </c>
      <c r="F6260" s="2">
        <f t="shared" si="1173"/>
        <v>340</v>
      </c>
      <c r="G6260" s="2">
        <f t="shared" si="1174"/>
        <v>0</v>
      </c>
      <c r="H6260" s="2">
        <f>MIN(Inputs!$B$2, (Inputs!$B$14 - F6260)/Inputs!$B$15)</f>
        <v>0</v>
      </c>
      <c r="I6260" s="2">
        <f>MAX(MIN(Inputs!$B$2, F6260*Inputs!$B$16, Inputs!$B$14*Inputs!$B$4 - G6260), 0)</f>
        <v>170</v>
      </c>
      <c r="J6260" s="2">
        <f>MAX(MIN(Inputs!$B$2, F6260*Inputs!$B$16, (Inputs!$B$14-F6260)/Inputs!$B$15)*Inputs!$B$9, 0)</f>
        <v>0</v>
      </c>
      <c r="K6260" s="2">
        <f>MAX(E6260*Inputs!$B$5 - B6260 - Inputs!$B$8, 0) * H6260</f>
        <v>0</v>
      </c>
      <c r="L6260" s="2">
        <f>IF(B6260 &gt;= D6260*Inputs!$B$10, MAX(B6260 - E6260/Inputs!$B$5 - Inputs!$B$8, 0) * I6260, 0)</f>
        <v>0</v>
      </c>
      <c r="M6260" s="2">
        <f t="shared" si="1166"/>
        <v>0</v>
      </c>
      <c r="N6260" s="3" t="str">
        <f t="shared" si="1167"/>
        <v>Idle</v>
      </c>
      <c r="O6260" s="3" t="str">
        <f t="shared" si="1175"/>
        <v>Idle</v>
      </c>
      <c r="P6260" s="2">
        <f t="shared" si="1168"/>
        <v>0</v>
      </c>
      <c r="Q6260" s="2">
        <f t="shared" si="1169"/>
        <v>0</v>
      </c>
      <c r="R6260" s="2">
        <f t="shared" si="1170"/>
        <v>0</v>
      </c>
      <c r="S6260" s="2">
        <f t="shared" si="1171"/>
        <v>0</v>
      </c>
      <c r="T6260" s="2">
        <f t="shared" si="1172"/>
        <v>0</v>
      </c>
      <c r="U6260" s="2">
        <f>IF(O6260="Reg", R6260 * Inputs!$B$7, 0)</f>
        <v>0</v>
      </c>
      <c r="V6260" s="2">
        <f>MAX(F6260 + P6260*Inputs!$B$15 - (Q6260/Inputs!$B$16) - U6260, 0)</f>
        <v>340</v>
      </c>
    </row>
    <row r="6261" spans="1:22" x14ac:dyDescent="0.3">
      <c r="A6261" s="1">
        <v>46283.791666666657</v>
      </c>
      <c r="B6261" s="2">
        <v>149.9307410099635</v>
      </c>
      <c r="C6261" s="2">
        <v>26.2564666942861</v>
      </c>
      <c r="D6261" s="2">
        <f t="shared" si="1164"/>
        <v>34.81411354935576</v>
      </c>
      <c r="E6261" s="2">
        <f t="shared" si="1165"/>
        <v>62.941479023471693</v>
      </c>
      <c r="F6261" s="2">
        <f t="shared" si="1173"/>
        <v>340</v>
      </c>
      <c r="G6261" s="2">
        <f t="shared" si="1174"/>
        <v>0</v>
      </c>
      <c r="H6261" s="2">
        <f>MIN(Inputs!$B$2, (Inputs!$B$14 - F6261)/Inputs!$B$15)</f>
        <v>0</v>
      </c>
      <c r="I6261" s="2">
        <f>MAX(MIN(Inputs!$B$2, F6261*Inputs!$B$16, Inputs!$B$14*Inputs!$B$4 - G6261), 0)</f>
        <v>170</v>
      </c>
      <c r="J6261" s="2">
        <f>MAX(MIN(Inputs!$B$2, F6261*Inputs!$B$16, (Inputs!$B$14-F6261)/Inputs!$B$15)*Inputs!$B$9, 0)</f>
        <v>0</v>
      </c>
      <c r="K6261" s="2">
        <f>MAX(E6261*Inputs!$B$5 - B6261 - Inputs!$B$8, 0) * H6261</f>
        <v>0</v>
      </c>
      <c r="L6261" s="2">
        <f>IF(B6261 &gt;= D6261*Inputs!$B$10, MAX(B6261 - E6261/Inputs!$B$5 - Inputs!$B$8, 0) * I6261, 0)</f>
        <v>9929.0766148867624</v>
      </c>
      <c r="M6261" s="2">
        <f t="shared" si="1166"/>
        <v>0</v>
      </c>
      <c r="N6261" s="3" t="str">
        <f t="shared" si="1167"/>
        <v>Discharge</v>
      </c>
      <c r="O6261" s="3" t="str">
        <f t="shared" si="1175"/>
        <v>Discharge</v>
      </c>
      <c r="P6261" s="2">
        <f t="shared" si="1168"/>
        <v>0</v>
      </c>
      <c r="Q6261" s="2">
        <f t="shared" si="1169"/>
        <v>170</v>
      </c>
      <c r="R6261" s="2">
        <f t="shared" si="1170"/>
        <v>0</v>
      </c>
      <c r="S6261" s="2">
        <f t="shared" si="1171"/>
        <v>25488.225971693795</v>
      </c>
      <c r="T6261" s="2">
        <f t="shared" si="1172"/>
        <v>0</v>
      </c>
      <c r="U6261" s="2">
        <f>IF(O6261="Reg", R6261 * Inputs!$B$7, 0)</f>
        <v>0</v>
      </c>
      <c r="V6261" s="2">
        <f>MAX(F6261 + P6261*Inputs!$B$15 - (Q6261/Inputs!$B$16) - U6261, 0)</f>
        <v>170</v>
      </c>
    </row>
    <row r="6262" spans="1:22" x14ac:dyDescent="0.3">
      <c r="A6262" s="1">
        <v>46283.833333333343</v>
      </c>
      <c r="B6262" s="2">
        <v>64.616942942956229</v>
      </c>
      <c r="C6262" s="2">
        <v>3.0889247677694431</v>
      </c>
      <c r="D6262" s="2">
        <f t="shared" si="1164"/>
        <v>34.81411354935576</v>
      </c>
      <c r="E6262" s="2">
        <f t="shared" si="1165"/>
        <v>41.404830749614156</v>
      </c>
      <c r="F6262" s="2">
        <f t="shared" si="1173"/>
        <v>170</v>
      </c>
      <c r="G6262" s="2">
        <f t="shared" si="1174"/>
        <v>170</v>
      </c>
      <c r="H6262" s="2">
        <f>MIN(Inputs!$B$2, (Inputs!$B$14 - F6262)/Inputs!$B$15)</f>
        <v>170</v>
      </c>
      <c r="I6262" s="2">
        <f>MAX(MIN(Inputs!$B$2, F6262*Inputs!$B$16, Inputs!$B$14*Inputs!$B$4 - G6262), 0)</f>
        <v>170</v>
      </c>
      <c r="J6262" s="2">
        <f>MAX(MIN(Inputs!$B$2, F6262*Inputs!$B$16, (Inputs!$B$14-F6262)/Inputs!$B$15)*Inputs!$B$9, 0)</f>
        <v>136</v>
      </c>
      <c r="K6262" s="2">
        <f>MAX(E6262*Inputs!$B$5 - B6262 - Inputs!$B$8, 0) * H6262</f>
        <v>0</v>
      </c>
      <c r="L6262" s="2">
        <f>IF(B6262 &gt;= D6262*Inputs!$B$10, MAX(B6262 - E6262/Inputs!$B$5 - Inputs!$B$8, 0) * I6262, 0)</f>
        <v>0</v>
      </c>
      <c r="M6262" s="2">
        <f t="shared" si="1166"/>
        <v>420.09376841664425</v>
      </c>
      <c r="N6262" s="3" t="str">
        <f t="shared" si="1167"/>
        <v>Reg</v>
      </c>
      <c r="O6262" s="3" t="str">
        <f t="shared" si="1175"/>
        <v>Discharge</v>
      </c>
      <c r="P6262" s="2">
        <f t="shared" si="1168"/>
        <v>0</v>
      </c>
      <c r="Q6262" s="2">
        <f t="shared" si="1169"/>
        <v>170</v>
      </c>
      <c r="R6262" s="2">
        <f t="shared" si="1170"/>
        <v>0</v>
      </c>
      <c r="S6262" s="2">
        <f t="shared" si="1171"/>
        <v>10984.880300302559</v>
      </c>
      <c r="T6262" s="2">
        <f t="shared" si="1172"/>
        <v>0</v>
      </c>
      <c r="U6262" s="2">
        <f>IF(O6262="Reg", R6262 * Inputs!$B$7, 0)</f>
        <v>0</v>
      </c>
      <c r="V6262" s="2">
        <f>MAX(F6262 + P6262*Inputs!$B$15 - (Q6262/Inputs!$B$16) - U6262, 0)</f>
        <v>0</v>
      </c>
    </row>
    <row r="6263" spans="1:22" x14ac:dyDescent="0.3">
      <c r="A6263" s="1">
        <v>46283.875</v>
      </c>
      <c r="B6263" s="2">
        <v>59.388937961081723</v>
      </c>
      <c r="C6263" s="2">
        <v>1.404491934038504</v>
      </c>
      <c r="D6263" s="2">
        <f t="shared" si="1164"/>
        <v>34.81411354935576</v>
      </c>
      <c r="E6263" s="2">
        <f t="shared" si="1165"/>
        <v>33.072512136356195</v>
      </c>
      <c r="F6263" s="2">
        <f t="shared" si="1173"/>
        <v>0</v>
      </c>
      <c r="G6263" s="2">
        <f t="shared" si="1174"/>
        <v>340</v>
      </c>
      <c r="H6263" s="2">
        <f>MIN(Inputs!$B$2, (Inputs!$B$14 - F6263)/Inputs!$B$15)</f>
        <v>170</v>
      </c>
      <c r="I6263" s="2">
        <f>MAX(MIN(Inputs!$B$2, F6263*Inputs!$B$16, Inputs!$B$14*Inputs!$B$4 - G6263), 0)</f>
        <v>0</v>
      </c>
      <c r="J6263" s="2">
        <f>MAX(MIN(Inputs!$B$2, F6263*Inputs!$B$16, (Inputs!$B$14-F6263)/Inputs!$B$15)*Inputs!$B$9, 0)</f>
        <v>0</v>
      </c>
      <c r="K6263" s="2">
        <f>MAX(E6263*Inputs!$B$5 - B6263 - Inputs!$B$8, 0) * H6263</f>
        <v>0</v>
      </c>
      <c r="L6263" s="2">
        <f>IF(B6263 &gt;= D6263*Inputs!$B$10, MAX(B6263 - E6263/Inputs!$B$5 - Inputs!$B$8, 0) * I6263, 0)</f>
        <v>0</v>
      </c>
      <c r="M6263" s="2">
        <f t="shared" si="1166"/>
        <v>0</v>
      </c>
      <c r="N6263" s="3" t="str">
        <f t="shared" si="1167"/>
        <v>Idle</v>
      </c>
      <c r="O6263" s="3" t="str">
        <f t="shared" si="1175"/>
        <v>Idle</v>
      </c>
      <c r="P6263" s="2">
        <f t="shared" si="1168"/>
        <v>0</v>
      </c>
      <c r="Q6263" s="2">
        <f t="shared" si="1169"/>
        <v>0</v>
      </c>
      <c r="R6263" s="2">
        <f t="shared" si="1170"/>
        <v>0</v>
      </c>
      <c r="S6263" s="2">
        <f t="shared" si="1171"/>
        <v>0</v>
      </c>
      <c r="T6263" s="2">
        <f t="shared" si="1172"/>
        <v>0</v>
      </c>
      <c r="U6263" s="2">
        <f>IF(O6263="Reg", R6263 * Inputs!$B$7, 0)</f>
        <v>0</v>
      </c>
      <c r="V6263" s="2">
        <f>MAX(F6263 + P6263*Inputs!$B$15 - (Q6263/Inputs!$B$16) - U6263, 0)</f>
        <v>0</v>
      </c>
    </row>
    <row r="6264" spans="1:22" x14ac:dyDescent="0.3">
      <c r="A6264" s="1">
        <v>46283.916666666657</v>
      </c>
      <c r="B6264" s="2">
        <v>44.659583966047329</v>
      </c>
      <c r="C6264" s="2">
        <v>2.4681961910036532</v>
      </c>
      <c r="D6264" s="2">
        <f t="shared" si="1164"/>
        <v>34.81411354935576</v>
      </c>
      <c r="E6264" s="2">
        <f t="shared" si="1165"/>
        <v>23.843468215912537</v>
      </c>
      <c r="F6264" s="2">
        <f t="shared" si="1173"/>
        <v>0</v>
      </c>
      <c r="G6264" s="2">
        <f t="shared" si="1174"/>
        <v>340</v>
      </c>
      <c r="H6264" s="2">
        <f>MIN(Inputs!$B$2, (Inputs!$B$14 - F6264)/Inputs!$B$15)</f>
        <v>170</v>
      </c>
      <c r="I6264" s="2">
        <f>MAX(MIN(Inputs!$B$2, F6264*Inputs!$B$16, Inputs!$B$14*Inputs!$B$4 - G6264), 0)</f>
        <v>0</v>
      </c>
      <c r="J6264" s="2">
        <f>MAX(MIN(Inputs!$B$2, F6264*Inputs!$B$16, (Inputs!$B$14-F6264)/Inputs!$B$15)*Inputs!$B$9, 0)</f>
        <v>0</v>
      </c>
      <c r="K6264" s="2">
        <f>MAX(E6264*Inputs!$B$5 - B6264 - Inputs!$B$8, 0) * H6264</f>
        <v>0</v>
      </c>
      <c r="L6264" s="2">
        <f>IF(B6264 &gt;= D6264*Inputs!$B$10, MAX(B6264 - E6264/Inputs!$B$5 - Inputs!$B$8, 0) * I6264, 0)</f>
        <v>0</v>
      </c>
      <c r="M6264" s="2">
        <f t="shared" si="1166"/>
        <v>0</v>
      </c>
      <c r="N6264" s="3" t="str">
        <f t="shared" si="1167"/>
        <v>Idle</v>
      </c>
      <c r="O6264" s="3" t="str">
        <f t="shared" si="1175"/>
        <v>Idle</v>
      </c>
      <c r="P6264" s="2">
        <f t="shared" si="1168"/>
        <v>0</v>
      </c>
      <c r="Q6264" s="2">
        <f t="shared" si="1169"/>
        <v>0</v>
      </c>
      <c r="R6264" s="2">
        <f t="shared" si="1170"/>
        <v>0</v>
      </c>
      <c r="S6264" s="2">
        <f t="shared" si="1171"/>
        <v>0</v>
      </c>
      <c r="T6264" s="2">
        <f t="shared" si="1172"/>
        <v>0</v>
      </c>
      <c r="U6264" s="2">
        <f>IF(O6264="Reg", R6264 * Inputs!$B$7, 0)</f>
        <v>0</v>
      </c>
      <c r="V6264" s="2">
        <f>MAX(F6264 + P6264*Inputs!$B$15 - (Q6264/Inputs!$B$16) - U6264, 0)</f>
        <v>0</v>
      </c>
    </row>
    <row r="6265" spans="1:22" x14ac:dyDescent="0.3">
      <c r="A6265" s="1">
        <v>46283.958333333343</v>
      </c>
      <c r="B6265" s="2">
        <v>39.855352109671401</v>
      </c>
      <c r="C6265" s="2">
        <v>18.004394850948788</v>
      </c>
      <c r="D6265" s="2">
        <f t="shared" si="1164"/>
        <v>34.81411354935576</v>
      </c>
      <c r="E6265" s="2">
        <f t="shared" si="1165"/>
        <v>16.915462652472161</v>
      </c>
      <c r="F6265" s="2">
        <f t="shared" si="1173"/>
        <v>0</v>
      </c>
      <c r="G6265" s="2">
        <f t="shared" si="1174"/>
        <v>340</v>
      </c>
      <c r="H6265" s="2">
        <f>MIN(Inputs!$B$2, (Inputs!$B$14 - F6265)/Inputs!$B$15)</f>
        <v>170</v>
      </c>
      <c r="I6265" s="2">
        <f>MAX(MIN(Inputs!$B$2, F6265*Inputs!$B$16, Inputs!$B$14*Inputs!$B$4 - G6265), 0)</f>
        <v>0</v>
      </c>
      <c r="J6265" s="2">
        <f>MAX(MIN(Inputs!$B$2, F6265*Inputs!$B$16, (Inputs!$B$14-F6265)/Inputs!$B$15)*Inputs!$B$9, 0)</f>
        <v>0</v>
      </c>
      <c r="K6265" s="2">
        <f>MAX(E6265*Inputs!$B$5 - B6265 - Inputs!$B$8, 0) * H6265</f>
        <v>0</v>
      </c>
      <c r="L6265" s="2">
        <f>IF(B6265 &gt;= D6265*Inputs!$B$10, MAX(B6265 - E6265/Inputs!$B$5 - Inputs!$B$8, 0) * I6265, 0)</f>
        <v>0</v>
      </c>
      <c r="M6265" s="2">
        <f t="shared" si="1166"/>
        <v>0</v>
      </c>
      <c r="N6265" s="3" t="str">
        <f t="shared" si="1167"/>
        <v>Idle</v>
      </c>
      <c r="O6265" s="3" t="str">
        <f t="shared" si="1175"/>
        <v>Idle</v>
      </c>
      <c r="P6265" s="2">
        <f t="shared" si="1168"/>
        <v>0</v>
      </c>
      <c r="Q6265" s="2">
        <f t="shared" si="1169"/>
        <v>0</v>
      </c>
      <c r="R6265" s="2">
        <f t="shared" si="1170"/>
        <v>0</v>
      </c>
      <c r="S6265" s="2">
        <f t="shared" si="1171"/>
        <v>0</v>
      </c>
      <c r="T6265" s="2">
        <f t="shared" si="1172"/>
        <v>0</v>
      </c>
      <c r="U6265" s="2">
        <f>IF(O6265="Reg", R6265 * Inputs!$B$7, 0)</f>
        <v>0</v>
      </c>
      <c r="V6265" s="2">
        <f>MAX(F6265 + P6265*Inputs!$B$15 - (Q6265/Inputs!$B$16) - U6265, 0)</f>
        <v>0</v>
      </c>
    </row>
    <row r="6266" spans="1:22" x14ac:dyDescent="0.3">
      <c r="A6266" s="1">
        <v>46284</v>
      </c>
      <c r="B6266" s="2">
        <v>19.197316151110069</v>
      </c>
      <c r="C6266" s="2">
        <v>2.371516229026899</v>
      </c>
      <c r="D6266" s="2">
        <f t="shared" si="1164"/>
        <v>31.688037137154762</v>
      </c>
      <c r="E6266" s="2">
        <f t="shared" si="1165"/>
        <v>10.272903967526927</v>
      </c>
      <c r="F6266" s="2">
        <f t="shared" si="1173"/>
        <v>0</v>
      </c>
      <c r="G6266" s="2">
        <f t="shared" si="1174"/>
        <v>0</v>
      </c>
      <c r="H6266" s="2">
        <f>MIN(Inputs!$B$2, (Inputs!$B$14 - F6266)/Inputs!$B$15)</f>
        <v>170</v>
      </c>
      <c r="I6266" s="2">
        <f>MAX(MIN(Inputs!$B$2, F6266*Inputs!$B$16, Inputs!$B$14*Inputs!$B$4 - G6266), 0)</f>
        <v>0</v>
      </c>
      <c r="J6266" s="2">
        <f>MAX(MIN(Inputs!$B$2, F6266*Inputs!$B$16, (Inputs!$B$14-F6266)/Inputs!$B$15)*Inputs!$B$9, 0)</f>
        <v>0</v>
      </c>
      <c r="K6266" s="2">
        <f>MAX(E6266*Inputs!$B$5 - B6266 - Inputs!$B$8, 0) * H6266</f>
        <v>0</v>
      </c>
      <c r="L6266" s="2">
        <f>IF(B6266 &gt;= D6266*Inputs!$B$10, MAX(B6266 - E6266/Inputs!$B$5 - Inputs!$B$8, 0) * I6266, 0)</f>
        <v>0</v>
      </c>
      <c r="M6266" s="2">
        <f t="shared" si="1166"/>
        <v>0</v>
      </c>
      <c r="N6266" s="3" t="str">
        <f t="shared" si="1167"/>
        <v>Idle</v>
      </c>
      <c r="O6266" s="3" t="str">
        <f t="shared" si="1175"/>
        <v>Idle</v>
      </c>
      <c r="P6266" s="2">
        <f t="shared" si="1168"/>
        <v>0</v>
      </c>
      <c r="Q6266" s="2">
        <f t="shared" si="1169"/>
        <v>0</v>
      </c>
      <c r="R6266" s="2">
        <f t="shared" si="1170"/>
        <v>0</v>
      </c>
      <c r="S6266" s="2">
        <f t="shared" si="1171"/>
        <v>0</v>
      </c>
      <c r="T6266" s="2">
        <f t="shared" si="1172"/>
        <v>0</v>
      </c>
      <c r="U6266" s="2">
        <f>IF(O6266="Reg", R6266 * Inputs!$B$7, 0)</f>
        <v>0</v>
      </c>
      <c r="V6266" s="2">
        <f>MAX(F6266 + P6266*Inputs!$B$15 - (Q6266/Inputs!$B$16) - U6266, 0)</f>
        <v>0</v>
      </c>
    </row>
    <row r="6267" spans="1:22" x14ac:dyDescent="0.3">
      <c r="A6267" s="1">
        <v>46284.041666666657</v>
      </c>
      <c r="B6267" s="2">
        <v>20.710851366818169</v>
      </c>
      <c r="C6267" s="2">
        <v>5.306830954242991</v>
      </c>
      <c r="D6267" s="2">
        <f t="shared" si="1164"/>
        <v>31.688037137154762</v>
      </c>
      <c r="E6267" s="2">
        <f t="shared" si="1165"/>
        <v>7.0733512756752477</v>
      </c>
      <c r="F6267" s="2">
        <f t="shared" si="1173"/>
        <v>0</v>
      </c>
      <c r="G6267" s="2">
        <f t="shared" si="1174"/>
        <v>0</v>
      </c>
      <c r="H6267" s="2">
        <f>MIN(Inputs!$B$2, (Inputs!$B$14 - F6267)/Inputs!$B$15)</f>
        <v>170</v>
      </c>
      <c r="I6267" s="2">
        <f>MAX(MIN(Inputs!$B$2, F6267*Inputs!$B$16, Inputs!$B$14*Inputs!$B$4 - G6267), 0)</f>
        <v>0</v>
      </c>
      <c r="J6267" s="2">
        <f>MAX(MIN(Inputs!$B$2, F6267*Inputs!$B$16, (Inputs!$B$14-F6267)/Inputs!$B$15)*Inputs!$B$9, 0)</f>
        <v>0</v>
      </c>
      <c r="K6267" s="2">
        <f>MAX(E6267*Inputs!$B$5 - B6267 - Inputs!$B$8, 0) * H6267</f>
        <v>0</v>
      </c>
      <c r="L6267" s="2">
        <f>IF(B6267 &gt;= D6267*Inputs!$B$10, MAX(B6267 - E6267/Inputs!$B$5 - Inputs!$B$8, 0) * I6267, 0)</f>
        <v>0</v>
      </c>
      <c r="M6267" s="2">
        <f t="shared" si="1166"/>
        <v>0</v>
      </c>
      <c r="N6267" s="3" t="str">
        <f t="shared" si="1167"/>
        <v>Idle</v>
      </c>
      <c r="O6267" s="3" t="str">
        <f t="shared" si="1175"/>
        <v>Idle</v>
      </c>
      <c r="P6267" s="2">
        <f t="shared" si="1168"/>
        <v>0</v>
      </c>
      <c r="Q6267" s="2">
        <f t="shared" si="1169"/>
        <v>0</v>
      </c>
      <c r="R6267" s="2">
        <f t="shared" si="1170"/>
        <v>0</v>
      </c>
      <c r="S6267" s="2">
        <f t="shared" si="1171"/>
        <v>0</v>
      </c>
      <c r="T6267" s="2">
        <f t="shared" si="1172"/>
        <v>0</v>
      </c>
      <c r="U6267" s="2">
        <f>IF(O6267="Reg", R6267 * Inputs!$B$7, 0)</f>
        <v>0</v>
      </c>
      <c r="V6267" s="2">
        <f>MAX(F6267 + P6267*Inputs!$B$15 - (Q6267/Inputs!$B$16) - U6267, 0)</f>
        <v>0</v>
      </c>
    </row>
    <row r="6268" spans="1:22" x14ac:dyDescent="0.3">
      <c r="A6268" s="1">
        <v>46284.083333333343</v>
      </c>
      <c r="B6268" s="2">
        <v>14.62303126340848</v>
      </c>
      <c r="C6268" s="2">
        <v>2.6361926560269642</v>
      </c>
      <c r="D6268" s="2">
        <f t="shared" si="1164"/>
        <v>31.688037137154762</v>
      </c>
      <c r="E6268" s="2">
        <f t="shared" si="1165"/>
        <v>3.621542714538887</v>
      </c>
      <c r="F6268" s="2">
        <f t="shared" si="1173"/>
        <v>0</v>
      </c>
      <c r="G6268" s="2">
        <f t="shared" si="1174"/>
        <v>0</v>
      </c>
      <c r="H6268" s="2">
        <f>MIN(Inputs!$B$2, (Inputs!$B$14 - F6268)/Inputs!$B$15)</f>
        <v>170</v>
      </c>
      <c r="I6268" s="2">
        <f>MAX(MIN(Inputs!$B$2, F6268*Inputs!$B$16, Inputs!$B$14*Inputs!$B$4 - G6268), 0)</f>
        <v>0</v>
      </c>
      <c r="J6268" s="2">
        <f>MAX(MIN(Inputs!$B$2, F6268*Inputs!$B$16, (Inputs!$B$14-F6268)/Inputs!$B$15)*Inputs!$B$9, 0)</f>
        <v>0</v>
      </c>
      <c r="K6268" s="2">
        <f>MAX(E6268*Inputs!$B$5 - B6268 - Inputs!$B$8, 0) * H6268</f>
        <v>0</v>
      </c>
      <c r="L6268" s="2">
        <f>IF(B6268 &gt;= D6268*Inputs!$B$10, MAX(B6268 - E6268/Inputs!$B$5 - Inputs!$B$8, 0) * I6268, 0)</f>
        <v>0</v>
      </c>
      <c r="M6268" s="2">
        <f t="shared" si="1166"/>
        <v>0</v>
      </c>
      <c r="N6268" s="3" t="str">
        <f t="shared" si="1167"/>
        <v>Idle</v>
      </c>
      <c r="O6268" s="3" t="str">
        <f t="shared" si="1175"/>
        <v>Idle</v>
      </c>
      <c r="P6268" s="2">
        <f t="shared" si="1168"/>
        <v>0</v>
      </c>
      <c r="Q6268" s="2">
        <f t="shared" si="1169"/>
        <v>0</v>
      </c>
      <c r="R6268" s="2">
        <f t="shared" si="1170"/>
        <v>0</v>
      </c>
      <c r="S6268" s="2">
        <f t="shared" si="1171"/>
        <v>0</v>
      </c>
      <c r="T6268" s="2">
        <f t="shared" si="1172"/>
        <v>0</v>
      </c>
      <c r="U6268" s="2">
        <f>IF(O6268="Reg", R6268 * Inputs!$B$7, 0)</f>
        <v>0</v>
      </c>
      <c r="V6268" s="2">
        <f>MAX(F6268 + P6268*Inputs!$B$15 - (Q6268/Inputs!$B$16) - U6268, 0)</f>
        <v>0</v>
      </c>
    </row>
    <row r="6269" spans="1:22" x14ac:dyDescent="0.3">
      <c r="A6269" s="1">
        <v>46284.125</v>
      </c>
      <c r="B6269" s="2">
        <v>4.0146744384197719</v>
      </c>
      <c r="C6269" s="2">
        <v>6.3470983459602799</v>
      </c>
      <c r="D6269" s="2">
        <f t="shared" si="1164"/>
        <v>31.688037137154762</v>
      </c>
      <c r="E6269" s="2">
        <f t="shared" si="1165"/>
        <v>1.1843708373041404</v>
      </c>
      <c r="F6269" s="2">
        <f t="shared" si="1173"/>
        <v>0</v>
      </c>
      <c r="G6269" s="2">
        <f t="shared" si="1174"/>
        <v>0</v>
      </c>
      <c r="H6269" s="2">
        <f>MIN(Inputs!$B$2, (Inputs!$B$14 - F6269)/Inputs!$B$15)</f>
        <v>170</v>
      </c>
      <c r="I6269" s="2">
        <f>MAX(MIN(Inputs!$B$2, F6269*Inputs!$B$16, Inputs!$B$14*Inputs!$B$4 - G6269), 0)</f>
        <v>0</v>
      </c>
      <c r="J6269" s="2">
        <f>MAX(MIN(Inputs!$B$2, F6269*Inputs!$B$16, (Inputs!$B$14-F6269)/Inputs!$B$15)*Inputs!$B$9, 0)</f>
        <v>0</v>
      </c>
      <c r="K6269" s="2">
        <f>MAX(E6269*Inputs!$B$5 - B6269 - Inputs!$B$8, 0) * H6269</f>
        <v>0</v>
      </c>
      <c r="L6269" s="2">
        <f>IF(B6269 &gt;= D6269*Inputs!$B$10, MAX(B6269 - E6269/Inputs!$B$5 - Inputs!$B$8, 0) * I6269, 0)</f>
        <v>0</v>
      </c>
      <c r="M6269" s="2">
        <f t="shared" si="1166"/>
        <v>0</v>
      </c>
      <c r="N6269" s="3" t="str">
        <f t="shared" si="1167"/>
        <v>Idle</v>
      </c>
      <c r="O6269" s="3" t="str">
        <f t="shared" si="1175"/>
        <v>Idle</v>
      </c>
      <c r="P6269" s="2">
        <f t="shared" si="1168"/>
        <v>0</v>
      </c>
      <c r="Q6269" s="2">
        <f t="shared" si="1169"/>
        <v>0</v>
      </c>
      <c r="R6269" s="2">
        <f t="shared" si="1170"/>
        <v>0</v>
      </c>
      <c r="S6269" s="2">
        <f t="shared" si="1171"/>
        <v>0</v>
      </c>
      <c r="T6269" s="2">
        <f t="shared" si="1172"/>
        <v>0</v>
      </c>
      <c r="U6269" s="2">
        <f>IF(O6269="Reg", R6269 * Inputs!$B$7, 0)</f>
        <v>0</v>
      </c>
      <c r="V6269" s="2">
        <f>MAX(F6269 + P6269*Inputs!$B$15 - (Q6269/Inputs!$B$16) - U6269, 0)</f>
        <v>0</v>
      </c>
    </row>
    <row r="6270" spans="1:22" x14ac:dyDescent="0.3">
      <c r="A6270" s="1">
        <v>46284.166666666657</v>
      </c>
      <c r="B6270" s="2">
        <v>3.09155058540507</v>
      </c>
      <c r="C6270" s="2">
        <v>9.2519610799869199</v>
      </c>
      <c r="D6270" s="2">
        <f t="shared" si="1164"/>
        <v>31.688037137154762</v>
      </c>
      <c r="E6270" s="2">
        <f t="shared" si="1165"/>
        <v>0.515258430900845</v>
      </c>
      <c r="F6270" s="2">
        <f t="shared" si="1173"/>
        <v>0</v>
      </c>
      <c r="G6270" s="2">
        <f t="shared" si="1174"/>
        <v>0</v>
      </c>
      <c r="H6270" s="2">
        <f>MIN(Inputs!$B$2, (Inputs!$B$14 - F6270)/Inputs!$B$15)</f>
        <v>170</v>
      </c>
      <c r="I6270" s="2">
        <f>MAX(MIN(Inputs!$B$2, F6270*Inputs!$B$16, Inputs!$B$14*Inputs!$B$4 - G6270), 0)</f>
        <v>0</v>
      </c>
      <c r="J6270" s="2">
        <f>MAX(MIN(Inputs!$B$2, F6270*Inputs!$B$16, (Inputs!$B$14-F6270)/Inputs!$B$15)*Inputs!$B$9, 0)</f>
        <v>0</v>
      </c>
      <c r="K6270" s="2">
        <f>MAX(E6270*Inputs!$B$5 - B6270 - Inputs!$B$8, 0) * H6270</f>
        <v>0</v>
      </c>
      <c r="L6270" s="2">
        <f>IF(B6270 &gt;= D6270*Inputs!$B$10, MAX(B6270 - E6270/Inputs!$B$5 - Inputs!$B$8, 0) * I6270, 0)</f>
        <v>0</v>
      </c>
      <c r="M6270" s="2">
        <f t="shared" si="1166"/>
        <v>0</v>
      </c>
      <c r="N6270" s="3" t="str">
        <f t="shared" si="1167"/>
        <v>Idle</v>
      </c>
      <c r="O6270" s="3" t="str">
        <f t="shared" si="1175"/>
        <v>Idle</v>
      </c>
      <c r="P6270" s="2">
        <f t="shared" si="1168"/>
        <v>0</v>
      </c>
      <c r="Q6270" s="2">
        <f t="shared" si="1169"/>
        <v>0</v>
      </c>
      <c r="R6270" s="2">
        <f t="shared" si="1170"/>
        <v>0</v>
      </c>
      <c r="S6270" s="2">
        <f t="shared" si="1171"/>
        <v>0</v>
      </c>
      <c r="T6270" s="2">
        <f t="shared" si="1172"/>
        <v>0</v>
      </c>
      <c r="U6270" s="2">
        <f>IF(O6270="Reg", R6270 * Inputs!$B$7, 0)</f>
        <v>0</v>
      </c>
      <c r="V6270" s="2">
        <f>MAX(F6270 + P6270*Inputs!$B$15 - (Q6270/Inputs!$B$16) - U6270, 0)</f>
        <v>0</v>
      </c>
    </row>
    <row r="6271" spans="1:22" x14ac:dyDescent="0.3">
      <c r="A6271" s="1">
        <v>46284.208333333343</v>
      </c>
      <c r="B6271" s="2">
        <v>0</v>
      </c>
      <c r="C6271" s="2">
        <v>13.647465192427349</v>
      </c>
      <c r="D6271" s="2">
        <f t="shared" si="1164"/>
        <v>31.688037137154762</v>
      </c>
      <c r="E6271" s="2">
        <f t="shared" si="1165"/>
        <v>1.4081564451284558</v>
      </c>
      <c r="F6271" s="2">
        <f t="shared" si="1173"/>
        <v>0</v>
      </c>
      <c r="G6271" s="2">
        <f t="shared" si="1174"/>
        <v>0</v>
      </c>
      <c r="H6271" s="2">
        <f>MIN(Inputs!$B$2, (Inputs!$B$14 - F6271)/Inputs!$B$15)</f>
        <v>170</v>
      </c>
      <c r="I6271" s="2">
        <f>MAX(MIN(Inputs!$B$2, F6271*Inputs!$B$16, Inputs!$B$14*Inputs!$B$4 - G6271), 0)</f>
        <v>0</v>
      </c>
      <c r="J6271" s="2">
        <f>MAX(MIN(Inputs!$B$2, F6271*Inputs!$B$16, (Inputs!$B$14-F6271)/Inputs!$B$15)*Inputs!$B$9, 0)</f>
        <v>0</v>
      </c>
      <c r="K6271" s="2">
        <f>MAX(E6271*Inputs!$B$5 - B6271 - Inputs!$B$8, 0) * H6271</f>
        <v>0</v>
      </c>
      <c r="L6271" s="2">
        <f>IF(B6271 &gt;= D6271*Inputs!$B$10, MAX(B6271 - E6271/Inputs!$B$5 - Inputs!$B$8, 0) * I6271, 0)</f>
        <v>0</v>
      </c>
      <c r="M6271" s="2">
        <f t="shared" si="1166"/>
        <v>0</v>
      </c>
      <c r="N6271" s="3" t="str">
        <f t="shared" si="1167"/>
        <v>Idle</v>
      </c>
      <c r="O6271" s="3" t="str">
        <f t="shared" si="1175"/>
        <v>Idle</v>
      </c>
      <c r="P6271" s="2">
        <f t="shared" si="1168"/>
        <v>0</v>
      </c>
      <c r="Q6271" s="2">
        <f t="shared" si="1169"/>
        <v>0</v>
      </c>
      <c r="R6271" s="2">
        <f t="shared" si="1170"/>
        <v>0</v>
      </c>
      <c r="S6271" s="2">
        <f t="shared" si="1171"/>
        <v>0</v>
      </c>
      <c r="T6271" s="2">
        <f t="shared" si="1172"/>
        <v>0</v>
      </c>
      <c r="U6271" s="2">
        <f>IF(O6271="Reg", R6271 * Inputs!$B$7, 0)</f>
        <v>0</v>
      </c>
      <c r="V6271" s="2">
        <f>MAX(F6271 + P6271*Inputs!$B$15 - (Q6271/Inputs!$B$16) - U6271, 0)</f>
        <v>0</v>
      </c>
    </row>
    <row r="6272" spans="1:22" x14ac:dyDescent="0.3">
      <c r="A6272" s="1">
        <v>46284.25</v>
      </c>
      <c r="B6272" s="2">
        <v>0</v>
      </c>
      <c r="C6272" s="2">
        <v>5.5830681042419776</v>
      </c>
      <c r="D6272" s="2">
        <f t="shared" si="1164"/>
        <v>31.688037137154762</v>
      </c>
      <c r="E6272" s="2">
        <f t="shared" si="1165"/>
        <v>5.698472827546869</v>
      </c>
      <c r="F6272" s="2">
        <f t="shared" si="1173"/>
        <v>0</v>
      </c>
      <c r="G6272" s="2">
        <f t="shared" si="1174"/>
        <v>0</v>
      </c>
      <c r="H6272" s="2">
        <f>MIN(Inputs!$B$2, (Inputs!$B$14 - F6272)/Inputs!$B$15)</f>
        <v>170</v>
      </c>
      <c r="I6272" s="2">
        <f>MAX(MIN(Inputs!$B$2, F6272*Inputs!$B$16, Inputs!$B$14*Inputs!$B$4 - G6272), 0)</f>
        <v>0</v>
      </c>
      <c r="J6272" s="2">
        <f>MAX(MIN(Inputs!$B$2, F6272*Inputs!$B$16, (Inputs!$B$14-F6272)/Inputs!$B$15)*Inputs!$B$9, 0)</f>
        <v>0</v>
      </c>
      <c r="K6272" s="2">
        <f>MAX(E6272*Inputs!$B$5 - B6272 - Inputs!$B$8, 0) * H6272</f>
        <v>0</v>
      </c>
      <c r="L6272" s="2">
        <f>IF(B6272 &gt;= D6272*Inputs!$B$10, MAX(B6272 - E6272/Inputs!$B$5 - Inputs!$B$8, 0) * I6272, 0)</f>
        <v>0</v>
      </c>
      <c r="M6272" s="2">
        <f t="shared" si="1166"/>
        <v>0</v>
      </c>
      <c r="N6272" s="3" t="str">
        <f t="shared" si="1167"/>
        <v>Idle</v>
      </c>
      <c r="O6272" s="3" t="str">
        <f t="shared" si="1175"/>
        <v>Idle</v>
      </c>
      <c r="P6272" s="2">
        <f t="shared" si="1168"/>
        <v>0</v>
      </c>
      <c r="Q6272" s="2">
        <f t="shared" si="1169"/>
        <v>0</v>
      </c>
      <c r="R6272" s="2">
        <f t="shared" si="1170"/>
        <v>0</v>
      </c>
      <c r="S6272" s="2">
        <f t="shared" si="1171"/>
        <v>0</v>
      </c>
      <c r="T6272" s="2">
        <f t="shared" si="1172"/>
        <v>0</v>
      </c>
      <c r="U6272" s="2">
        <f>IF(O6272="Reg", R6272 * Inputs!$B$7, 0)</f>
        <v>0</v>
      </c>
      <c r="V6272" s="2">
        <f>MAX(F6272 + P6272*Inputs!$B$15 - (Q6272/Inputs!$B$16) - U6272, 0)</f>
        <v>0</v>
      </c>
    </row>
    <row r="6273" spans="1:22" x14ac:dyDescent="0.3">
      <c r="A6273" s="1">
        <v>46284.291666666657</v>
      </c>
      <c r="B6273" s="2">
        <v>0</v>
      </c>
      <c r="C6273" s="2">
        <v>9.4172947982681059</v>
      </c>
      <c r="D6273" s="2">
        <f t="shared" si="1164"/>
        <v>31.688037137154762</v>
      </c>
      <c r="E6273" s="2">
        <f t="shared" si="1165"/>
        <v>10.453085862275396</v>
      </c>
      <c r="F6273" s="2">
        <f t="shared" si="1173"/>
        <v>0</v>
      </c>
      <c r="G6273" s="2">
        <f t="shared" si="1174"/>
        <v>0</v>
      </c>
      <c r="H6273" s="2">
        <f>MIN(Inputs!$B$2, (Inputs!$B$14 - F6273)/Inputs!$B$15)</f>
        <v>170</v>
      </c>
      <c r="I6273" s="2">
        <f>MAX(MIN(Inputs!$B$2, F6273*Inputs!$B$16, Inputs!$B$14*Inputs!$B$4 - G6273), 0)</f>
        <v>0</v>
      </c>
      <c r="J6273" s="2">
        <f>MAX(MIN(Inputs!$B$2, F6273*Inputs!$B$16, (Inputs!$B$14-F6273)/Inputs!$B$15)*Inputs!$B$9, 0)</f>
        <v>0</v>
      </c>
      <c r="K6273" s="2">
        <f>MAX(E6273*Inputs!$B$5 - B6273 - Inputs!$B$8, 0) * H6273</f>
        <v>0</v>
      </c>
      <c r="L6273" s="2">
        <f>IF(B6273 &gt;= D6273*Inputs!$B$10, MAX(B6273 - E6273/Inputs!$B$5 - Inputs!$B$8, 0) * I6273, 0)</f>
        <v>0</v>
      </c>
      <c r="M6273" s="2">
        <f t="shared" si="1166"/>
        <v>0</v>
      </c>
      <c r="N6273" s="3" t="str">
        <f t="shared" si="1167"/>
        <v>Idle</v>
      </c>
      <c r="O6273" s="3" t="str">
        <f t="shared" si="1175"/>
        <v>Idle</v>
      </c>
      <c r="P6273" s="2">
        <f t="shared" si="1168"/>
        <v>0</v>
      </c>
      <c r="Q6273" s="2">
        <f t="shared" si="1169"/>
        <v>0</v>
      </c>
      <c r="R6273" s="2">
        <f t="shared" si="1170"/>
        <v>0</v>
      </c>
      <c r="S6273" s="2">
        <f t="shared" si="1171"/>
        <v>0</v>
      </c>
      <c r="T6273" s="2">
        <f t="shared" si="1172"/>
        <v>0</v>
      </c>
      <c r="U6273" s="2">
        <f>IF(O6273="Reg", R6273 * Inputs!$B$7, 0)</f>
        <v>0</v>
      </c>
      <c r="V6273" s="2">
        <f>MAX(F6273 + P6273*Inputs!$B$15 - (Q6273/Inputs!$B$16) - U6273, 0)</f>
        <v>0</v>
      </c>
    </row>
    <row r="6274" spans="1:22" x14ac:dyDescent="0.3">
      <c r="A6274" s="1">
        <v>46284.333333333343</v>
      </c>
      <c r="B6274" s="2">
        <v>0</v>
      </c>
      <c r="C6274" s="2">
        <v>9.3815350227013763</v>
      </c>
      <c r="D6274" s="2">
        <f t="shared" ref="D6274:D6337" si="1176">AVERAGEIFS(B:B, A:A, "&gt;="&amp;INT(A6274), A:A, "&lt;"&amp;INT(A6274)+1)</f>
        <v>31.688037137154762</v>
      </c>
      <c r="E6274" s="2">
        <f t="shared" ref="E6274:E6337" si="1177">AVERAGE(B6274:B6279)</f>
        <v>18.481792704612023</v>
      </c>
      <c r="F6274" s="2">
        <f t="shared" si="1173"/>
        <v>0</v>
      </c>
      <c r="G6274" s="2">
        <f t="shared" si="1174"/>
        <v>0</v>
      </c>
      <c r="H6274" s="2">
        <f>MIN(Inputs!$B$2, (Inputs!$B$14 - F6274)/Inputs!$B$15)</f>
        <v>170</v>
      </c>
      <c r="I6274" s="2">
        <f>MAX(MIN(Inputs!$B$2, F6274*Inputs!$B$16, Inputs!$B$14*Inputs!$B$4 - G6274), 0)</f>
        <v>0</v>
      </c>
      <c r="J6274" s="2">
        <f>MAX(MIN(Inputs!$B$2, F6274*Inputs!$B$16, (Inputs!$B$14-F6274)/Inputs!$B$15)*Inputs!$B$9, 0)</f>
        <v>0</v>
      </c>
      <c r="K6274" s="2">
        <f>MAX(E6274*Inputs!$B$5 - B6274 - Inputs!$B$8, 0) * H6274</f>
        <v>0</v>
      </c>
      <c r="L6274" s="2">
        <f>IF(B6274 &gt;= D6274*Inputs!$B$10, MAX(B6274 - E6274/Inputs!$B$5 - Inputs!$B$8, 0) * I6274, 0)</f>
        <v>0</v>
      </c>
      <c r="M6274" s="2">
        <f t="shared" ref="M6274:M6337" si="1178">C6274 * J6274</f>
        <v>0</v>
      </c>
      <c r="N6274" s="3" t="str">
        <f t="shared" ref="N6274:N6337" si="1179">IF(MAX(K6274, L6274, M6274)&lt;=0, "Idle", IF(AND(M6274&gt;=K6274, M6274&gt;=L6274), "Reg", IF(L6274&gt;=K6274, "Discharge", "Charge")))</f>
        <v>Idle</v>
      </c>
      <c r="O6274" s="3" t="str">
        <f t="shared" si="1175"/>
        <v>Idle</v>
      </c>
      <c r="P6274" s="2">
        <f t="shared" ref="P6274:P6337" si="1180">IF(O6274="Charge", H6274, 0)</f>
        <v>0</v>
      </c>
      <c r="Q6274" s="2">
        <f t="shared" ref="Q6274:Q6337" si="1181">IF(O6274="Discharge", I6274, 0)</f>
        <v>0</v>
      </c>
      <c r="R6274" s="2">
        <f t="shared" ref="R6274:R6337" si="1182">IF(O6274="Reg", J6274, 0)</f>
        <v>0</v>
      </c>
      <c r="S6274" s="2">
        <f t="shared" ref="S6274:S6337" si="1183">(Q6274 - P6274) * B6274</f>
        <v>0</v>
      </c>
      <c r="T6274" s="2">
        <f t="shared" ref="T6274:T6337" si="1184">R6274 * C6274</f>
        <v>0</v>
      </c>
      <c r="U6274" s="2">
        <f>IF(O6274="Reg", R6274 * Inputs!$B$7, 0)</f>
        <v>0</v>
      </c>
      <c r="V6274" s="2">
        <f>MAX(F6274 + P6274*Inputs!$B$15 - (Q6274/Inputs!$B$16) - U6274, 0)</f>
        <v>0</v>
      </c>
    </row>
    <row r="6275" spans="1:22" x14ac:dyDescent="0.3">
      <c r="A6275" s="1">
        <v>46284.375</v>
      </c>
      <c r="B6275" s="2">
        <v>0</v>
      </c>
      <c r="C6275" s="2">
        <v>4.7734662420960543</v>
      </c>
      <c r="D6275" s="2">
        <f t="shared" si="1176"/>
        <v>31.688037137154762</v>
      </c>
      <c r="E6275" s="2">
        <f t="shared" si="1177"/>
        <v>26.951978167330669</v>
      </c>
      <c r="F6275" s="2">
        <f t="shared" ref="F6275:F6338" si="1185">V6274</f>
        <v>0</v>
      </c>
      <c r="G6275" s="2">
        <f t="shared" ref="G6275:G6338" si="1186">IF(INT(A6275)=INT(A6274), G6274 + Q6274, 0)</f>
        <v>0</v>
      </c>
      <c r="H6275" s="2">
        <f>MIN(Inputs!$B$2, (Inputs!$B$14 - F6275)/Inputs!$B$15)</f>
        <v>170</v>
      </c>
      <c r="I6275" s="2">
        <f>MAX(MIN(Inputs!$B$2, F6275*Inputs!$B$16, Inputs!$B$14*Inputs!$B$4 - G6275), 0)</f>
        <v>0</v>
      </c>
      <c r="J6275" s="2">
        <f>MAX(MIN(Inputs!$B$2, F6275*Inputs!$B$16, (Inputs!$B$14-F6275)/Inputs!$B$15)*Inputs!$B$9, 0)</f>
        <v>0</v>
      </c>
      <c r="K6275" s="2">
        <f>MAX(E6275*Inputs!$B$5 - B6275 - Inputs!$B$8, 0) * H6275</f>
        <v>632.01593383266811</v>
      </c>
      <c r="L6275" s="2">
        <f>IF(B6275 &gt;= D6275*Inputs!$B$10, MAX(B6275 - E6275/Inputs!$B$5 - Inputs!$B$8, 0) * I6275, 0)</f>
        <v>0</v>
      </c>
      <c r="M6275" s="2">
        <f t="shared" si="1178"/>
        <v>0</v>
      </c>
      <c r="N6275" s="3" t="str">
        <f t="shared" si="1179"/>
        <v>Charge</v>
      </c>
      <c r="O6275" s="3" t="str">
        <f t="shared" si="1175"/>
        <v>Charge</v>
      </c>
      <c r="P6275" s="2">
        <f t="shared" si="1180"/>
        <v>170</v>
      </c>
      <c r="Q6275" s="2">
        <f t="shared" si="1181"/>
        <v>0</v>
      </c>
      <c r="R6275" s="2">
        <f t="shared" si="1182"/>
        <v>0</v>
      </c>
      <c r="S6275" s="2">
        <f t="shared" si="1183"/>
        <v>0</v>
      </c>
      <c r="T6275" s="2">
        <f t="shared" si="1184"/>
        <v>0</v>
      </c>
      <c r="U6275" s="2">
        <f>IF(O6275="Reg", R6275 * Inputs!$B$7, 0)</f>
        <v>0</v>
      </c>
      <c r="V6275" s="2">
        <f>MAX(F6275 + P6275*Inputs!$B$15 - (Q6275/Inputs!$B$16) - U6275, 0)</f>
        <v>170</v>
      </c>
    </row>
    <row r="6276" spans="1:22" x14ac:dyDescent="0.3">
      <c r="A6276" s="1">
        <v>46284.416666666657</v>
      </c>
      <c r="B6276" s="2">
        <v>8.448938670770735</v>
      </c>
      <c r="C6276" s="2">
        <v>25.867993863760411</v>
      </c>
      <c r="D6276" s="2">
        <f t="shared" si="1176"/>
        <v>31.688037137154762</v>
      </c>
      <c r="E6276" s="2">
        <f t="shared" si="1177"/>
        <v>35.887629785150786</v>
      </c>
      <c r="F6276" s="2">
        <f t="shared" si="1185"/>
        <v>170</v>
      </c>
      <c r="G6276" s="2">
        <f t="shared" si="1186"/>
        <v>0</v>
      </c>
      <c r="H6276" s="2">
        <f>MIN(Inputs!$B$2, (Inputs!$B$14 - F6276)/Inputs!$B$15)</f>
        <v>170</v>
      </c>
      <c r="I6276" s="2">
        <f>MAX(MIN(Inputs!$B$2, F6276*Inputs!$B$16, Inputs!$B$14*Inputs!$B$4 - G6276), 0)</f>
        <v>170</v>
      </c>
      <c r="J6276" s="2">
        <f>MAX(MIN(Inputs!$B$2, F6276*Inputs!$B$16, (Inputs!$B$14-F6276)/Inputs!$B$15)*Inputs!$B$9, 0)</f>
        <v>136</v>
      </c>
      <c r="K6276" s="2">
        <f>MAX(E6276*Inputs!$B$5 - B6276 - Inputs!$B$8, 0) * H6276</f>
        <v>532.46984182753317</v>
      </c>
      <c r="L6276" s="2">
        <f>IF(B6276 &gt;= D6276*Inputs!$B$10, MAX(B6276 - E6276/Inputs!$B$5 - Inputs!$B$8, 0) * I6276, 0)</f>
        <v>0</v>
      </c>
      <c r="M6276" s="2">
        <f t="shared" si="1178"/>
        <v>3518.0471654714161</v>
      </c>
      <c r="N6276" s="3" t="str">
        <f t="shared" si="1179"/>
        <v>Reg</v>
      </c>
      <c r="O6276" s="3" t="str">
        <f t="shared" ref="O6276:O6339" si="1187">IF(O6275&lt;&gt;O6274, O6275, N6276)</f>
        <v>Charge</v>
      </c>
      <c r="P6276" s="2">
        <f t="shared" si="1180"/>
        <v>170</v>
      </c>
      <c r="Q6276" s="2">
        <f t="shared" si="1181"/>
        <v>0</v>
      </c>
      <c r="R6276" s="2">
        <f t="shared" si="1182"/>
        <v>0</v>
      </c>
      <c r="S6276" s="2">
        <f t="shared" si="1183"/>
        <v>-1436.319574031025</v>
      </c>
      <c r="T6276" s="2">
        <f t="shared" si="1184"/>
        <v>0</v>
      </c>
      <c r="U6276" s="2">
        <f>IF(O6276="Reg", R6276 * Inputs!$B$7, 0)</f>
        <v>0</v>
      </c>
      <c r="V6276" s="2">
        <f>MAX(F6276 + P6276*Inputs!$B$15 - (Q6276/Inputs!$B$16) - U6276, 0)</f>
        <v>340</v>
      </c>
    </row>
    <row r="6277" spans="1:22" x14ac:dyDescent="0.3">
      <c r="A6277" s="1">
        <v>46284.458333333343</v>
      </c>
      <c r="B6277" s="2">
        <v>25.741898294510481</v>
      </c>
      <c r="C6277" s="2">
        <v>7.2154240230868352</v>
      </c>
      <c r="D6277" s="2">
        <f t="shared" si="1176"/>
        <v>31.688037137154762</v>
      </c>
      <c r="E6277" s="2">
        <f t="shared" si="1177"/>
        <v>46.081140399552588</v>
      </c>
      <c r="F6277" s="2">
        <f t="shared" si="1185"/>
        <v>340</v>
      </c>
      <c r="G6277" s="2">
        <f t="shared" si="1186"/>
        <v>0</v>
      </c>
      <c r="H6277" s="2">
        <f>MIN(Inputs!$B$2, (Inputs!$B$14 - F6277)/Inputs!$B$15)</f>
        <v>0</v>
      </c>
      <c r="I6277" s="2">
        <f>MAX(MIN(Inputs!$B$2, F6277*Inputs!$B$16, Inputs!$B$14*Inputs!$B$4 - G6277), 0)</f>
        <v>170</v>
      </c>
      <c r="J6277" s="2">
        <f>MAX(MIN(Inputs!$B$2, F6277*Inputs!$B$16, (Inputs!$B$14-F6277)/Inputs!$B$15)*Inputs!$B$9, 0)</f>
        <v>0</v>
      </c>
      <c r="K6277" s="2">
        <f>MAX(E6277*Inputs!$B$5 - B6277 - Inputs!$B$8, 0) * H6277</f>
        <v>0</v>
      </c>
      <c r="L6277" s="2">
        <f>IF(B6277 &gt;= D6277*Inputs!$B$10, MAX(B6277 - E6277/Inputs!$B$5 - Inputs!$B$8, 0) * I6277, 0)</f>
        <v>0</v>
      </c>
      <c r="M6277" s="2">
        <f t="shared" si="1178"/>
        <v>0</v>
      </c>
      <c r="N6277" s="3" t="str">
        <f t="shared" si="1179"/>
        <v>Idle</v>
      </c>
      <c r="O6277" s="3" t="str">
        <f t="shared" si="1187"/>
        <v>Idle</v>
      </c>
      <c r="P6277" s="2">
        <f t="shared" si="1180"/>
        <v>0</v>
      </c>
      <c r="Q6277" s="2">
        <f t="shared" si="1181"/>
        <v>0</v>
      </c>
      <c r="R6277" s="2">
        <f t="shared" si="1182"/>
        <v>0</v>
      </c>
      <c r="S6277" s="2">
        <f t="shared" si="1183"/>
        <v>0</v>
      </c>
      <c r="T6277" s="2">
        <f t="shared" si="1184"/>
        <v>0</v>
      </c>
      <c r="U6277" s="2">
        <f>IF(O6277="Reg", R6277 * Inputs!$B$7, 0)</f>
        <v>0</v>
      </c>
      <c r="V6277" s="2">
        <f>MAX(F6277 + P6277*Inputs!$B$15 - (Q6277/Inputs!$B$16) - U6277, 0)</f>
        <v>340</v>
      </c>
    </row>
    <row r="6278" spans="1:22" x14ac:dyDescent="0.3">
      <c r="A6278" s="1">
        <v>46284.5</v>
      </c>
      <c r="B6278" s="2">
        <v>28.52767820837116</v>
      </c>
      <c r="C6278" s="2">
        <v>4.3450474464596889</v>
      </c>
      <c r="D6278" s="2">
        <f t="shared" si="1176"/>
        <v>31.688037137154762</v>
      </c>
      <c r="E6278" s="2">
        <f t="shared" si="1177"/>
        <v>52.817303153934262</v>
      </c>
      <c r="F6278" s="2">
        <f t="shared" si="1185"/>
        <v>340</v>
      </c>
      <c r="G6278" s="2">
        <f t="shared" si="1186"/>
        <v>0</v>
      </c>
      <c r="H6278" s="2">
        <f>MIN(Inputs!$B$2, (Inputs!$B$14 - F6278)/Inputs!$B$15)</f>
        <v>0</v>
      </c>
      <c r="I6278" s="2">
        <f>MAX(MIN(Inputs!$B$2, F6278*Inputs!$B$16, Inputs!$B$14*Inputs!$B$4 - G6278), 0)</f>
        <v>170</v>
      </c>
      <c r="J6278" s="2">
        <f>MAX(MIN(Inputs!$B$2, F6278*Inputs!$B$16, (Inputs!$B$14-F6278)/Inputs!$B$15)*Inputs!$B$9, 0)</f>
        <v>0</v>
      </c>
      <c r="K6278" s="2">
        <f>MAX(E6278*Inputs!$B$5 - B6278 - Inputs!$B$8, 0) * H6278</f>
        <v>0</v>
      </c>
      <c r="L6278" s="2">
        <f>IF(B6278 &gt;= D6278*Inputs!$B$10, MAX(B6278 - E6278/Inputs!$B$5 - Inputs!$B$8, 0) * I6278, 0)</f>
        <v>0</v>
      </c>
      <c r="M6278" s="2">
        <f t="shared" si="1178"/>
        <v>0</v>
      </c>
      <c r="N6278" s="3" t="str">
        <f t="shared" si="1179"/>
        <v>Idle</v>
      </c>
      <c r="O6278" s="3" t="str">
        <f t="shared" si="1187"/>
        <v>Idle</v>
      </c>
      <c r="P6278" s="2">
        <f t="shared" si="1180"/>
        <v>0</v>
      </c>
      <c r="Q6278" s="2">
        <f t="shared" si="1181"/>
        <v>0</v>
      </c>
      <c r="R6278" s="2">
        <f t="shared" si="1182"/>
        <v>0</v>
      </c>
      <c r="S6278" s="2">
        <f t="shared" si="1183"/>
        <v>0</v>
      </c>
      <c r="T6278" s="2">
        <f t="shared" si="1184"/>
        <v>0</v>
      </c>
      <c r="U6278" s="2">
        <f>IF(O6278="Reg", R6278 * Inputs!$B$7, 0)</f>
        <v>0</v>
      </c>
      <c r="V6278" s="2">
        <f>MAX(F6278 + P6278*Inputs!$B$15 - (Q6278/Inputs!$B$16) - U6278, 0)</f>
        <v>340</v>
      </c>
    </row>
    <row r="6279" spans="1:22" x14ac:dyDescent="0.3">
      <c r="A6279" s="1">
        <v>46284.541666666657</v>
      </c>
      <c r="B6279" s="2">
        <v>48.17224105401975</v>
      </c>
      <c r="C6279" s="2">
        <v>2.5936387709085009</v>
      </c>
      <c r="D6279" s="2">
        <f t="shared" si="1176"/>
        <v>31.688037137154762</v>
      </c>
      <c r="E6279" s="2">
        <f t="shared" si="1177"/>
        <v>60.369119438895872</v>
      </c>
      <c r="F6279" s="2">
        <f t="shared" si="1185"/>
        <v>340</v>
      </c>
      <c r="G6279" s="2">
        <f t="shared" si="1186"/>
        <v>0</v>
      </c>
      <c r="H6279" s="2">
        <f>MIN(Inputs!$B$2, (Inputs!$B$14 - F6279)/Inputs!$B$15)</f>
        <v>0</v>
      </c>
      <c r="I6279" s="2">
        <f>MAX(MIN(Inputs!$B$2, F6279*Inputs!$B$16, Inputs!$B$14*Inputs!$B$4 - G6279), 0)</f>
        <v>170</v>
      </c>
      <c r="J6279" s="2">
        <f>MAX(MIN(Inputs!$B$2, F6279*Inputs!$B$16, (Inputs!$B$14-F6279)/Inputs!$B$15)*Inputs!$B$9, 0)</f>
        <v>0</v>
      </c>
      <c r="K6279" s="2">
        <f>MAX(E6279*Inputs!$B$5 - B6279 - Inputs!$B$8, 0) * H6279</f>
        <v>0</v>
      </c>
      <c r="L6279" s="2">
        <f>IF(B6279 &gt;= D6279*Inputs!$B$10, MAX(B6279 - E6279/Inputs!$B$5 - Inputs!$B$8, 0) * I6279, 0)</f>
        <v>0</v>
      </c>
      <c r="M6279" s="2">
        <f t="shared" si="1178"/>
        <v>0</v>
      </c>
      <c r="N6279" s="3" t="str">
        <f t="shared" si="1179"/>
        <v>Idle</v>
      </c>
      <c r="O6279" s="3" t="str">
        <f t="shared" si="1187"/>
        <v>Idle</v>
      </c>
      <c r="P6279" s="2">
        <f t="shared" si="1180"/>
        <v>0</v>
      </c>
      <c r="Q6279" s="2">
        <f t="shared" si="1181"/>
        <v>0</v>
      </c>
      <c r="R6279" s="2">
        <f t="shared" si="1182"/>
        <v>0</v>
      </c>
      <c r="S6279" s="2">
        <f t="shared" si="1183"/>
        <v>0</v>
      </c>
      <c r="T6279" s="2">
        <f t="shared" si="1184"/>
        <v>0</v>
      </c>
      <c r="U6279" s="2">
        <f>IF(O6279="Reg", R6279 * Inputs!$B$7, 0)</f>
        <v>0</v>
      </c>
      <c r="V6279" s="2">
        <f>MAX(F6279 + P6279*Inputs!$B$15 - (Q6279/Inputs!$B$16) - U6279, 0)</f>
        <v>340</v>
      </c>
    </row>
    <row r="6280" spans="1:22" x14ac:dyDescent="0.3">
      <c r="A6280" s="1">
        <v>46284.583333333343</v>
      </c>
      <c r="B6280" s="2">
        <v>50.821112776311878</v>
      </c>
      <c r="C6280" s="2">
        <v>11.40842781304592</v>
      </c>
      <c r="D6280" s="2">
        <f t="shared" si="1176"/>
        <v>31.688037137154762</v>
      </c>
      <c r="E6280" s="2">
        <f t="shared" si="1177"/>
        <v>64.905264741264929</v>
      </c>
      <c r="F6280" s="2">
        <f t="shared" si="1185"/>
        <v>340</v>
      </c>
      <c r="G6280" s="2">
        <f t="shared" si="1186"/>
        <v>0</v>
      </c>
      <c r="H6280" s="2">
        <f>MIN(Inputs!$B$2, (Inputs!$B$14 - F6280)/Inputs!$B$15)</f>
        <v>0</v>
      </c>
      <c r="I6280" s="2">
        <f>MAX(MIN(Inputs!$B$2, F6280*Inputs!$B$16, Inputs!$B$14*Inputs!$B$4 - G6280), 0)</f>
        <v>170</v>
      </c>
      <c r="J6280" s="2">
        <f>MAX(MIN(Inputs!$B$2, F6280*Inputs!$B$16, (Inputs!$B$14-F6280)/Inputs!$B$15)*Inputs!$B$9, 0)</f>
        <v>0</v>
      </c>
      <c r="K6280" s="2">
        <f>MAX(E6280*Inputs!$B$5 - B6280 - Inputs!$B$8, 0) * H6280</f>
        <v>0</v>
      </c>
      <c r="L6280" s="2">
        <f>IF(B6280 &gt;= D6280*Inputs!$B$10, MAX(B6280 - E6280/Inputs!$B$5 - Inputs!$B$8, 0) * I6280, 0)</f>
        <v>0</v>
      </c>
      <c r="M6280" s="2">
        <f t="shared" si="1178"/>
        <v>0</v>
      </c>
      <c r="N6280" s="3" t="str">
        <f t="shared" si="1179"/>
        <v>Idle</v>
      </c>
      <c r="O6280" s="3" t="str">
        <f t="shared" si="1187"/>
        <v>Idle</v>
      </c>
      <c r="P6280" s="2">
        <f t="shared" si="1180"/>
        <v>0</v>
      </c>
      <c r="Q6280" s="2">
        <f t="shared" si="1181"/>
        <v>0</v>
      </c>
      <c r="R6280" s="2">
        <f t="shared" si="1182"/>
        <v>0</v>
      </c>
      <c r="S6280" s="2">
        <f t="shared" si="1183"/>
        <v>0</v>
      </c>
      <c r="T6280" s="2">
        <f t="shared" si="1184"/>
        <v>0</v>
      </c>
      <c r="U6280" s="2">
        <f>IF(O6280="Reg", R6280 * Inputs!$B$7, 0)</f>
        <v>0</v>
      </c>
      <c r="V6280" s="2">
        <f>MAX(F6280 + P6280*Inputs!$B$15 - (Q6280/Inputs!$B$16) - U6280, 0)</f>
        <v>340</v>
      </c>
    </row>
    <row r="6281" spans="1:22" x14ac:dyDescent="0.3">
      <c r="A6281" s="1">
        <v>46284.625</v>
      </c>
      <c r="B6281" s="2">
        <v>53.613909706920673</v>
      </c>
      <c r="C6281" s="2">
        <v>1.380917966480429</v>
      </c>
      <c r="D6281" s="2">
        <f t="shared" si="1176"/>
        <v>31.688037137154762</v>
      </c>
      <c r="E6281" s="2">
        <f t="shared" si="1177"/>
        <v>66.254607586717853</v>
      </c>
      <c r="F6281" s="2">
        <f t="shared" si="1185"/>
        <v>340</v>
      </c>
      <c r="G6281" s="2">
        <f t="shared" si="1186"/>
        <v>0</v>
      </c>
      <c r="H6281" s="2">
        <f>MIN(Inputs!$B$2, (Inputs!$B$14 - F6281)/Inputs!$B$15)</f>
        <v>0</v>
      </c>
      <c r="I6281" s="2">
        <f>MAX(MIN(Inputs!$B$2, F6281*Inputs!$B$16, Inputs!$B$14*Inputs!$B$4 - G6281), 0)</f>
        <v>170</v>
      </c>
      <c r="J6281" s="2">
        <f>MAX(MIN(Inputs!$B$2, F6281*Inputs!$B$16, (Inputs!$B$14-F6281)/Inputs!$B$15)*Inputs!$B$9, 0)</f>
        <v>0</v>
      </c>
      <c r="K6281" s="2">
        <f>MAX(E6281*Inputs!$B$5 - B6281 - Inputs!$B$8, 0) * H6281</f>
        <v>0</v>
      </c>
      <c r="L6281" s="2">
        <f>IF(B6281 &gt;= D6281*Inputs!$B$10, MAX(B6281 - E6281/Inputs!$B$5 - Inputs!$B$8, 0) * I6281, 0)</f>
        <v>0</v>
      </c>
      <c r="M6281" s="2">
        <f t="shared" si="1178"/>
        <v>0</v>
      </c>
      <c r="N6281" s="3" t="str">
        <f t="shared" si="1179"/>
        <v>Idle</v>
      </c>
      <c r="O6281" s="3" t="str">
        <f t="shared" si="1187"/>
        <v>Idle</v>
      </c>
      <c r="P6281" s="2">
        <f t="shared" si="1180"/>
        <v>0</v>
      </c>
      <c r="Q6281" s="2">
        <f t="shared" si="1181"/>
        <v>0</v>
      </c>
      <c r="R6281" s="2">
        <f t="shared" si="1182"/>
        <v>0</v>
      </c>
      <c r="S6281" s="2">
        <f t="shared" si="1183"/>
        <v>0</v>
      </c>
      <c r="T6281" s="2">
        <f t="shared" si="1184"/>
        <v>0</v>
      </c>
      <c r="U6281" s="2">
        <f>IF(O6281="Reg", R6281 * Inputs!$B$7, 0)</f>
        <v>0</v>
      </c>
      <c r="V6281" s="2">
        <f>MAX(F6281 + P6281*Inputs!$B$15 - (Q6281/Inputs!$B$16) - U6281, 0)</f>
        <v>340</v>
      </c>
    </row>
    <row r="6282" spans="1:22" x14ac:dyDescent="0.3">
      <c r="A6282" s="1">
        <v>46284.666666666657</v>
      </c>
      <c r="B6282" s="2">
        <v>69.6100023571816</v>
      </c>
      <c r="C6282" s="2">
        <v>3.6480086246028871</v>
      </c>
      <c r="D6282" s="2">
        <f t="shared" si="1176"/>
        <v>31.688037137154762</v>
      </c>
      <c r="E6282" s="2">
        <f t="shared" si="1177"/>
        <v>66.171449013181999</v>
      </c>
      <c r="F6282" s="2">
        <f t="shared" si="1185"/>
        <v>340</v>
      </c>
      <c r="G6282" s="2">
        <f t="shared" si="1186"/>
        <v>0</v>
      </c>
      <c r="H6282" s="2">
        <f>MIN(Inputs!$B$2, (Inputs!$B$14 - F6282)/Inputs!$B$15)</f>
        <v>0</v>
      </c>
      <c r="I6282" s="2">
        <f>MAX(MIN(Inputs!$B$2, F6282*Inputs!$B$16, Inputs!$B$14*Inputs!$B$4 - G6282), 0)</f>
        <v>170</v>
      </c>
      <c r="J6282" s="2">
        <f>MAX(MIN(Inputs!$B$2, F6282*Inputs!$B$16, (Inputs!$B$14-F6282)/Inputs!$B$15)*Inputs!$B$9, 0)</f>
        <v>0</v>
      </c>
      <c r="K6282" s="2">
        <f>MAX(E6282*Inputs!$B$5 - B6282 - Inputs!$B$8, 0) * H6282</f>
        <v>0</v>
      </c>
      <c r="L6282" s="2">
        <f>IF(B6282 &gt;= D6282*Inputs!$B$10, MAX(B6282 - E6282/Inputs!$B$5 - Inputs!$B$8, 0) * I6282, 0)</f>
        <v>0</v>
      </c>
      <c r="M6282" s="2">
        <f t="shared" si="1178"/>
        <v>0</v>
      </c>
      <c r="N6282" s="3" t="str">
        <f t="shared" si="1179"/>
        <v>Idle</v>
      </c>
      <c r="O6282" s="3" t="str">
        <f t="shared" si="1187"/>
        <v>Idle</v>
      </c>
      <c r="P6282" s="2">
        <f t="shared" si="1180"/>
        <v>0</v>
      </c>
      <c r="Q6282" s="2">
        <f t="shared" si="1181"/>
        <v>0</v>
      </c>
      <c r="R6282" s="2">
        <f t="shared" si="1182"/>
        <v>0</v>
      </c>
      <c r="S6282" s="2">
        <f t="shared" si="1183"/>
        <v>0</v>
      </c>
      <c r="T6282" s="2">
        <f t="shared" si="1184"/>
        <v>0</v>
      </c>
      <c r="U6282" s="2">
        <f>IF(O6282="Reg", R6282 * Inputs!$B$7, 0)</f>
        <v>0</v>
      </c>
      <c r="V6282" s="2">
        <f>MAX(F6282 + P6282*Inputs!$B$15 - (Q6282/Inputs!$B$16) - U6282, 0)</f>
        <v>340</v>
      </c>
    </row>
    <row r="6283" spans="1:22" x14ac:dyDescent="0.3">
      <c r="A6283" s="1">
        <v>46284.708333333343</v>
      </c>
      <c r="B6283" s="2">
        <v>66.158874820800506</v>
      </c>
      <c r="C6283" s="2">
        <v>12.707474616279059</v>
      </c>
      <c r="D6283" s="2">
        <f t="shared" si="1176"/>
        <v>31.688037137154762</v>
      </c>
      <c r="E6283" s="2">
        <f t="shared" si="1177"/>
        <v>61.729263701369575</v>
      </c>
      <c r="F6283" s="2">
        <f t="shared" si="1185"/>
        <v>340</v>
      </c>
      <c r="G6283" s="2">
        <f t="shared" si="1186"/>
        <v>0</v>
      </c>
      <c r="H6283" s="2">
        <f>MIN(Inputs!$B$2, (Inputs!$B$14 - F6283)/Inputs!$B$15)</f>
        <v>0</v>
      </c>
      <c r="I6283" s="2">
        <f>MAX(MIN(Inputs!$B$2, F6283*Inputs!$B$16, Inputs!$B$14*Inputs!$B$4 - G6283), 0)</f>
        <v>170</v>
      </c>
      <c r="J6283" s="2">
        <f>MAX(MIN(Inputs!$B$2, F6283*Inputs!$B$16, (Inputs!$B$14-F6283)/Inputs!$B$15)*Inputs!$B$9, 0)</f>
        <v>0</v>
      </c>
      <c r="K6283" s="2">
        <f>MAX(E6283*Inputs!$B$5 - B6283 - Inputs!$B$8, 0) * H6283</f>
        <v>0</v>
      </c>
      <c r="L6283" s="2">
        <f>IF(B6283 &gt;= D6283*Inputs!$B$10, MAX(B6283 - E6283/Inputs!$B$5 - Inputs!$B$8, 0) * I6283, 0)</f>
        <v>0</v>
      </c>
      <c r="M6283" s="2">
        <f t="shared" si="1178"/>
        <v>0</v>
      </c>
      <c r="N6283" s="3" t="str">
        <f t="shared" si="1179"/>
        <v>Idle</v>
      </c>
      <c r="O6283" s="3" t="str">
        <f t="shared" si="1187"/>
        <v>Idle</v>
      </c>
      <c r="P6283" s="2">
        <f t="shared" si="1180"/>
        <v>0</v>
      </c>
      <c r="Q6283" s="2">
        <f t="shared" si="1181"/>
        <v>0</v>
      </c>
      <c r="R6283" s="2">
        <f t="shared" si="1182"/>
        <v>0</v>
      </c>
      <c r="S6283" s="2">
        <f t="shared" si="1183"/>
        <v>0</v>
      </c>
      <c r="T6283" s="2">
        <f t="shared" si="1184"/>
        <v>0</v>
      </c>
      <c r="U6283" s="2">
        <f>IF(O6283="Reg", R6283 * Inputs!$B$7, 0)</f>
        <v>0</v>
      </c>
      <c r="V6283" s="2">
        <f>MAX(F6283 + P6283*Inputs!$B$15 - (Q6283/Inputs!$B$16) - U6283, 0)</f>
        <v>340</v>
      </c>
    </row>
    <row r="6284" spans="1:22" x14ac:dyDescent="0.3">
      <c r="A6284" s="1">
        <v>46284.75</v>
      </c>
      <c r="B6284" s="2">
        <v>73.838575918140876</v>
      </c>
      <c r="C6284" s="2">
        <v>8.9796806508396667</v>
      </c>
      <c r="D6284" s="2">
        <f t="shared" si="1176"/>
        <v>31.688037137154762</v>
      </c>
      <c r="E6284" s="2">
        <f t="shared" si="1177"/>
        <v>57.963468599610991</v>
      </c>
      <c r="F6284" s="2">
        <f t="shared" si="1185"/>
        <v>340</v>
      </c>
      <c r="G6284" s="2">
        <f t="shared" si="1186"/>
        <v>0</v>
      </c>
      <c r="H6284" s="2">
        <f>MIN(Inputs!$B$2, (Inputs!$B$14 - F6284)/Inputs!$B$15)</f>
        <v>0</v>
      </c>
      <c r="I6284" s="2">
        <f>MAX(MIN(Inputs!$B$2, F6284*Inputs!$B$16, Inputs!$B$14*Inputs!$B$4 - G6284), 0)</f>
        <v>170</v>
      </c>
      <c r="J6284" s="2">
        <f>MAX(MIN(Inputs!$B$2, F6284*Inputs!$B$16, (Inputs!$B$14-F6284)/Inputs!$B$15)*Inputs!$B$9, 0)</f>
        <v>0</v>
      </c>
      <c r="K6284" s="2">
        <f>MAX(E6284*Inputs!$B$5 - B6284 - Inputs!$B$8, 0) * H6284</f>
        <v>0</v>
      </c>
      <c r="L6284" s="2">
        <f>IF(B6284 &gt;= D6284*Inputs!$B$10, MAX(B6284 - E6284/Inputs!$B$5 - Inputs!$B$8, 0) * I6284, 0)</f>
        <v>0</v>
      </c>
      <c r="M6284" s="2">
        <f t="shared" si="1178"/>
        <v>0</v>
      </c>
      <c r="N6284" s="3" t="str">
        <f t="shared" si="1179"/>
        <v>Idle</v>
      </c>
      <c r="O6284" s="3" t="str">
        <f t="shared" si="1187"/>
        <v>Idle</v>
      </c>
      <c r="P6284" s="2">
        <f t="shared" si="1180"/>
        <v>0</v>
      </c>
      <c r="Q6284" s="2">
        <f t="shared" si="1181"/>
        <v>0</v>
      </c>
      <c r="R6284" s="2">
        <f t="shared" si="1182"/>
        <v>0</v>
      </c>
      <c r="S6284" s="2">
        <f t="shared" si="1183"/>
        <v>0</v>
      </c>
      <c r="T6284" s="2">
        <f t="shared" si="1184"/>
        <v>0</v>
      </c>
      <c r="U6284" s="2">
        <f>IF(O6284="Reg", R6284 * Inputs!$B$7, 0)</f>
        <v>0</v>
      </c>
      <c r="V6284" s="2">
        <f>MAX(F6284 + P6284*Inputs!$B$15 - (Q6284/Inputs!$B$16) - U6284, 0)</f>
        <v>340</v>
      </c>
    </row>
    <row r="6285" spans="1:22" x14ac:dyDescent="0.3">
      <c r="A6285" s="1">
        <v>46284.791666666657</v>
      </c>
      <c r="B6285" s="2">
        <v>75.389112868234065</v>
      </c>
      <c r="C6285" s="2">
        <v>4.264932761083716</v>
      </c>
      <c r="D6285" s="2">
        <f t="shared" si="1176"/>
        <v>31.688037137154762</v>
      </c>
      <c r="E6285" s="2">
        <f t="shared" si="1177"/>
        <v>49.710873820064926</v>
      </c>
      <c r="F6285" s="2">
        <f t="shared" si="1185"/>
        <v>340</v>
      </c>
      <c r="G6285" s="2">
        <f t="shared" si="1186"/>
        <v>0</v>
      </c>
      <c r="H6285" s="2">
        <f>MIN(Inputs!$B$2, (Inputs!$B$14 - F6285)/Inputs!$B$15)</f>
        <v>0</v>
      </c>
      <c r="I6285" s="2">
        <f>MAX(MIN(Inputs!$B$2, F6285*Inputs!$B$16, Inputs!$B$14*Inputs!$B$4 - G6285), 0)</f>
        <v>170</v>
      </c>
      <c r="J6285" s="2">
        <f>MAX(MIN(Inputs!$B$2, F6285*Inputs!$B$16, (Inputs!$B$14-F6285)/Inputs!$B$15)*Inputs!$B$9, 0)</f>
        <v>0</v>
      </c>
      <c r="K6285" s="2">
        <f>MAX(E6285*Inputs!$B$5 - B6285 - Inputs!$B$8, 0) * H6285</f>
        <v>0</v>
      </c>
      <c r="L6285" s="2">
        <f>IF(B6285 &gt;= D6285*Inputs!$B$10, MAX(B6285 - E6285/Inputs!$B$5 - Inputs!$B$8, 0) * I6285, 0)</f>
        <v>0</v>
      </c>
      <c r="M6285" s="2">
        <f t="shared" si="1178"/>
        <v>0</v>
      </c>
      <c r="N6285" s="3" t="str">
        <f t="shared" si="1179"/>
        <v>Idle</v>
      </c>
      <c r="O6285" s="3" t="str">
        <f t="shared" si="1187"/>
        <v>Idle</v>
      </c>
      <c r="P6285" s="2">
        <f t="shared" si="1180"/>
        <v>0</v>
      </c>
      <c r="Q6285" s="2">
        <f t="shared" si="1181"/>
        <v>0</v>
      </c>
      <c r="R6285" s="2">
        <f t="shared" si="1182"/>
        <v>0</v>
      </c>
      <c r="S6285" s="2">
        <f t="shared" si="1183"/>
        <v>0</v>
      </c>
      <c r="T6285" s="2">
        <f t="shared" si="1184"/>
        <v>0</v>
      </c>
      <c r="U6285" s="2">
        <f>IF(O6285="Reg", R6285 * Inputs!$B$7, 0)</f>
        <v>0</v>
      </c>
      <c r="V6285" s="2">
        <f>MAX(F6285 + P6285*Inputs!$B$15 - (Q6285/Inputs!$B$16) - U6285, 0)</f>
        <v>340</v>
      </c>
    </row>
    <row r="6286" spans="1:22" x14ac:dyDescent="0.3">
      <c r="A6286" s="1">
        <v>46284.833333333343</v>
      </c>
      <c r="B6286" s="2">
        <v>58.917169849029449</v>
      </c>
      <c r="C6286" s="2">
        <v>9.2988522498195501</v>
      </c>
      <c r="D6286" s="2">
        <f t="shared" si="1176"/>
        <v>31.688037137154762</v>
      </c>
      <c r="E6286" s="2">
        <f t="shared" si="1177"/>
        <v>40.504791333949456</v>
      </c>
      <c r="F6286" s="2">
        <f t="shared" si="1185"/>
        <v>340</v>
      </c>
      <c r="G6286" s="2">
        <f t="shared" si="1186"/>
        <v>0</v>
      </c>
      <c r="H6286" s="2">
        <f>MIN(Inputs!$B$2, (Inputs!$B$14 - F6286)/Inputs!$B$15)</f>
        <v>0</v>
      </c>
      <c r="I6286" s="2">
        <f>MAX(MIN(Inputs!$B$2, F6286*Inputs!$B$16, Inputs!$B$14*Inputs!$B$4 - G6286), 0)</f>
        <v>170</v>
      </c>
      <c r="J6286" s="2">
        <f>MAX(MIN(Inputs!$B$2, F6286*Inputs!$B$16, (Inputs!$B$14-F6286)/Inputs!$B$15)*Inputs!$B$9, 0)</f>
        <v>0</v>
      </c>
      <c r="K6286" s="2">
        <f>MAX(E6286*Inputs!$B$5 - B6286 - Inputs!$B$8, 0) * H6286</f>
        <v>0</v>
      </c>
      <c r="L6286" s="2">
        <f>IF(B6286 &gt;= D6286*Inputs!$B$10, MAX(B6286 - E6286/Inputs!$B$5 - Inputs!$B$8, 0) * I6286, 0)</f>
        <v>0</v>
      </c>
      <c r="M6286" s="2">
        <f t="shared" si="1178"/>
        <v>0</v>
      </c>
      <c r="N6286" s="3" t="str">
        <f t="shared" si="1179"/>
        <v>Idle</v>
      </c>
      <c r="O6286" s="3" t="str">
        <f t="shared" si="1187"/>
        <v>Idle</v>
      </c>
      <c r="P6286" s="2">
        <f t="shared" si="1180"/>
        <v>0</v>
      </c>
      <c r="Q6286" s="2">
        <f t="shared" si="1181"/>
        <v>0</v>
      </c>
      <c r="R6286" s="2">
        <f t="shared" si="1182"/>
        <v>0</v>
      </c>
      <c r="S6286" s="2">
        <f t="shared" si="1183"/>
        <v>0</v>
      </c>
      <c r="T6286" s="2">
        <f t="shared" si="1184"/>
        <v>0</v>
      </c>
      <c r="U6286" s="2">
        <f>IF(O6286="Reg", R6286 * Inputs!$B$7, 0)</f>
        <v>0</v>
      </c>
      <c r="V6286" s="2">
        <f>MAX(F6286 + P6286*Inputs!$B$15 - (Q6286/Inputs!$B$16) - U6286, 0)</f>
        <v>340</v>
      </c>
    </row>
    <row r="6287" spans="1:22" x14ac:dyDescent="0.3">
      <c r="A6287" s="1">
        <v>46284.875</v>
      </c>
      <c r="B6287" s="2">
        <v>53.114958265705461</v>
      </c>
      <c r="C6287" s="2">
        <v>6.9533593293583369</v>
      </c>
      <c r="D6287" s="2">
        <f t="shared" si="1176"/>
        <v>31.688037137154762</v>
      </c>
      <c r="E6287" s="2">
        <f t="shared" si="1177"/>
        <v>32.676061224906704</v>
      </c>
      <c r="F6287" s="2">
        <f t="shared" si="1185"/>
        <v>340</v>
      </c>
      <c r="G6287" s="2">
        <f t="shared" si="1186"/>
        <v>0</v>
      </c>
      <c r="H6287" s="2">
        <f>MIN(Inputs!$B$2, (Inputs!$B$14 - F6287)/Inputs!$B$15)</f>
        <v>0</v>
      </c>
      <c r="I6287" s="2">
        <f>MAX(MIN(Inputs!$B$2, F6287*Inputs!$B$16, Inputs!$B$14*Inputs!$B$4 - G6287), 0)</f>
        <v>170</v>
      </c>
      <c r="J6287" s="2">
        <f>MAX(MIN(Inputs!$B$2, F6287*Inputs!$B$16, (Inputs!$B$14-F6287)/Inputs!$B$15)*Inputs!$B$9, 0)</f>
        <v>0</v>
      </c>
      <c r="K6287" s="2">
        <f>MAX(E6287*Inputs!$B$5 - B6287 - Inputs!$B$8, 0) * H6287</f>
        <v>0</v>
      </c>
      <c r="L6287" s="2">
        <f>IF(B6287 &gt;= D6287*Inputs!$B$10, MAX(B6287 - E6287/Inputs!$B$5 - Inputs!$B$8, 0) * I6287, 0)</f>
        <v>0</v>
      </c>
      <c r="M6287" s="2">
        <f t="shared" si="1178"/>
        <v>0</v>
      </c>
      <c r="N6287" s="3" t="str">
        <f t="shared" si="1179"/>
        <v>Idle</v>
      </c>
      <c r="O6287" s="3" t="str">
        <f t="shared" si="1187"/>
        <v>Idle</v>
      </c>
      <c r="P6287" s="2">
        <f t="shared" si="1180"/>
        <v>0</v>
      </c>
      <c r="Q6287" s="2">
        <f t="shared" si="1181"/>
        <v>0</v>
      </c>
      <c r="R6287" s="2">
        <f t="shared" si="1182"/>
        <v>0</v>
      </c>
      <c r="S6287" s="2">
        <f t="shared" si="1183"/>
        <v>0</v>
      </c>
      <c r="T6287" s="2">
        <f t="shared" si="1184"/>
        <v>0</v>
      </c>
      <c r="U6287" s="2">
        <f>IF(O6287="Reg", R6287 * Inputs!$B$7, 0)</f>
        <v>0</v>
      </c>
      <c r="V6287" s="2">
        <f>MAX(F6287 + P6287*Inputs!$B$15 - (Q6287/Inputs!$B$16) - U6287, 0)</f>
        <v>340</v>
      </c>
    </row>
    <row r="6288" spans="1:22" x14ac:dyDescent="0.3">
      <c r="A6288" s="1">
        <v>46284.916666666657</v>
      </c>
      <c r="B6288" s="2">
        <v>42.956890486307088</v>
      </c>
      <c r="C6288" s="2">
        <v>6.6461911463548482</v>
      </c>
      <c r="D6288" s="2">
        <f t="shared" si="1176"/>
        <v>31.688037137154762</v>
      </c>
      <c r="E6288" s="2">
        <f t="shared" si="1177"/>
        <v>23.823568180622456</v>
      </c>
      <c r="F6288" s="2">
        <f t="shared" si="1185"/>
        <v>340</v>
      </c>
      <c r="G6288" s="2">
        <f t="shared" si="1186"/>
        <v>0</v>
      </c>
      <c r="H6288" s="2">
        <f>MIN(Inputs!$B$2, (Inputs!$B$14 - F6288)/Inputs!$B$15)</f>
        <v>0</v>
      </c>
      <c r="I6288" s="2">
        <f>MAX(MIN(Inputs!$B$2, F6288*Inputs!$B$16, Inputs!$B$14*Inputs!$B$4 - G6288), 0)</f>
        <v>170</v>
      </c>
      <c r="J6288" s="2">
        <f>MAX(MIN(Inputs!$B$2, F6288*Inputs!$B$16, (Inputs!$B$14-F6288)/Inputs!$B$15)*Inputs!$B$9, 0)</f>
        <v>0</v>
      </c>
      <c r="K6288" s="2">
        <f>MAX(E6288*Inputs!$B$5 - B6288 - Inputs!$B$8, 0) * H6288</f>
        <v>0</v>
      </c>
      <c r="L6288" s="2">
        <f>IF(B6288 &gt;= D6288*Inputs!$B$10, MAX(B6288 - E6288/Inputs!$B$5 - Inputs!$B$8, 0) * I6288, 0)</f>
        <v>0</v>
      </c>
      <c r="M6288" s="2">
        <f t="shared" si="1178"/>
        <v>0</v>
      </c>
      <c r="N6288" s="3" t="str">
        <f t="shared" si="1179"/>
        <v>Idle</v>
      </c>
      <c r="O6288" s="3" t="str">
        <f t="shared" si="1187"/>
        <v>Idle</v>
      </c>
      <c r="P6288" s="2">
        <f t="shared" si="1180"/>
        <v>0</v>
      </c>
      <c r="Q6288" s="2">
        <f t="shared" si="1181"/>
        <v>0</v>
      </c>
      <c r="R6288" s="2">
        <f t="shared" si="1182"/>
        <v>0</v>
      </c>
      <c r="S6288" s="2">
        <f t="shared" si="1183"/>
        <v>0</v>
      </c>
      <c r="T6288" s="2">
        <f t="shared" si="1184"/>
        <v>0</v>
      </c>
      <c r="U6288" s="2">
        <f>IF(O6288="Reg", R6288 * Inputs!$B$7, 0)</f>
        <v>0</v>
      </c>
      <c r="V6288" s="2">
        <f>MAX(F6288 + P6288*Inputs!$B$15 - (Q6288/Inputs!$B$16) - U6288, 0)</f>
        <v>340</v>
      </c>
    </row>
    <row r="6289" spans="1:22" x14ac:dyDescent="0.3">
      <c r="A6289" s="1">
        <v>46284.958333333343</v>
      </c>
      <c r="B6289" s="2">
        <v>43.564104210248992</v>
      </c>
      <c r="C6289" s="2">
        <v>18.837174938139409</v>
      </c>
      <c r="D6289" s="2">
        <f t="shared" si="1176"/>
        <v>31.688037137154762</v>
      </c>
      <c r="E6289" s="2">
        <f t="shared" si="1177"/>
        <v>16.664086432904611</v>
      </c>
      <c r="F6289" s="2">
        <f t="shared" si="1185"/>
        <v>340</v>
      </c>
      <c r="G6289" s="2">
        <f t="shared" si="1186"/>
        <v>0</v>
      </c>
      <c r="H6289" s="2">
        <f>MIN(Inputs!$B$2, (Inputs!$B$14 - F6289)/Inputs!$B$15)</f>
        <v>0</v>
      </c>
      <c r="I6289" s="2">
        <f>MAX(MIN(Inputs!$B$2, F6289*Inputs!$B$16, Inputs!$B$14*Inputs!$B$4 - G6289), 0)</f>
        <v>170</v>
      </c>
      <c r="J6289" s="2">
        <f>MAX(MIN(Inputs!$B$2, F6289*Inputs!$B$16, (Inputs!$B$14-F6289)/Inputs!$B$15)*Inputs!$B$9, 0)</f>
        <v>0</v>
      </c>
      <c r="K6289" s="2">
        <f>MAX(E6289*Inputs!$B$5 - B6289 - Inputs!$B$8, 0) * H6289</f>
        <v>0</v>
      </c>
      <c r="L6289" s="2">
        <f>IF(B6289 &gt;= D6289*Inputs!$B$10, MAX(B6289 - E6289/Inputs!$B$5 - Inputs!$B$8, 0) * I6289, 0)</f>
        <v>786.69920029484672</v>
      </c>
      <c r="M6289" s="2">
        <f t="shared" si="1178"/>
        <v>0</v>
      </c>
      <c r="N6289" s="3" t="str">
        <f t="shared" si="1179"/>
        <v>Discharge</v>
      </c>
      <c r="O6289" s="3" t="str">
        <f t="shared" si="1187"/>
        <v>Discharge</v>
      </c>
      <c r="P6289" s="2">
        <f t="shared" si="1180"/>
        <v>0</v>
      </c>
      <c r="Q6289" s="2">
        <f t="shared" si="1181"/>
        <v>170</v>
      </c>
      <c r="R6289" s="2">
        <f t="shared" si="1182"/>
        <v>0</v>
      </c>
      <c r="S6289" s="2">
        <f t="shared" si="1183"/>
        <v>7405.8977157423287</v>
      </c>
      <c r="T6289" s="2">
        <f t="shared" si="1184"/>
        <v>0</v>
      </c>
      <c r="U6289" s="2">
        <f>IF(O6289="Reg", R6289 * Inputs!$B$7, 0)</f>
        <v>0</v>
      </c>
      <c r="V6289" s="2">
        <f>MAX(F6289 + P6289*Inputs!$B$15 - (Q6289/Inputs!$B$16) - U6289, 0)</f>
        <v>170</v>
      </c>
    </row>
    <row r="6290" spans="1:22" x14ac:dyDescent="0.3">
      <c r="A6290" s="1">
        <v>46285</v>
      </c>
      <c r="B6290" s="2">
        <v>24.32300724086447</v>
      </c>
      <c r="C6290" s="2">
        <v>12.028958081226691</v>
      </c>
      <c r="D6290" s="2">
        <f t="shared" si="1176"/>
        <v>44.591262421950809</v>
      </c>
      <c r="E6290" s="2">
        <f t="shared" si="1177"/>
        <v>9.4034023978631094</v>
      </c>
      <c r="F6290" s="2">
        <f t="shared" si="1185"/>
        <v>170</v>
      </c>
      <c r="G6290" s="2">
        <f t="shared" si="1186"/>
        <v>0</v>
      </c>
      <c r="H6290" s="2">
        <f>MIN(Inputs!$B$2, (Inputs!$B$14 - F6290)/Inputs!$B$15)</f>
        <v>170</v>
      </c>
      <c r="I6290" s="2">
        <f>MAX(MIN(Inputs!$B$2, F6290*Inputs!$B$16, Inputs!$B$14*Inputs!$B$4 - G6290), 0)</f>
        <v>170</v>
      </c>
      <c r="J6290" s="2">
        <f>MAX(MIN(Inputs!$B$2, F6290*Inputs!$B$16, (Inputs!$B$14-F6290)/Inputs!$B$15)*Inputs!$B$9, 0)</f>
        <v>136</v>
      </c>
      <c r="K6290" s="2">
        <f>MAX(E6290*Inputs!$B$5 - B6290 - Inputs!$B$8, 0) * H6290</f>
        <v>0</v>
      </c>
      <c r="L6290" s="2">
        <f>IF(B6290 &gt;= D6290*Inputs!$B$10, MAX(B6290 - E6290/Inputs!$B$5 - Inputs!$B$8, 0) * I6290, 0)</f>
        <v>0</v>
      </c>
      <c r="M6290" s="2">
        <f t="shared" si="1178"/>
        <v>1635.9382990468298</v>
      </c>
      <c r="N6290" s="3" t="str">
        <f t="shared" si="1179"/>
        <v>Reg</v>
      </c>
      <c r="O6290" s="3" t="str">
        <f t="shared" si="1187"/>
        <v>Discharge</v>
      </c>
      <c r="P6290" s="2">
        <f t="shared" si="1180"/>
        <v>0</v>
      </c>
      <c r="Q6290" s="2">
        <f t="shared" si="1181"/>
        <v>170</v>
      </c>
      <c r="R6290" s="2">
        <f t="shared" si="1182"/>
        <v>0</v>
      </c>
      <c r="S6290" s="2">
        <f t="shared" si="1183"/>
        <v>4134.9112309469601</v>
      </c>
      <c r="T6290" s="2">
        <f t="shared" si="1184"/>
        <v>0</v>
      </c>
      <c r="U6290" s="2">
        <f>IF(O6290="Reg", R6290 * Inputs!$B$7, 0)</f>
        <v>0</v>
      </c>
      <c r="V6290" s="2">
        <f>MAX(F6290 + P6290*Inputs!$B$15 - (Q6290/Inputs!$B$16) - U6290, 0)</f>
        <v>0</v>
      </c>
    </row>
    <row r="6291" spans="1:22" x14ac:dyDescent="0.3">
      <c r="A6291" s="1">
        <v>46285.041666666657</v>
      </c>
      <c r="B6291" s="2">
        <v>20.152617951541259</v>
      </c>
      <c r="C6291" s="2">
        <v>3.6083130543978781</v>
      </c>
      <c r="D6291" s="2">
        <f t="shared" si="1176"/>
        <v>44.591262421950809</v>
      </c>
      <c r="E6291" s="2">
        <f t="shared" si="1177"/>
        <v>5.3495678577190313</v>
      </c>
      <c r="F6291" s="2">
        <f t="shared" si="1185"/>
        <v>0</v>
      </c>
      <c r="G6291" s="2">
        <f t="shared" si="1186"/>
        <v>170</v>
      </c>
      <c r="H6291" s="2">
        <f>MIN(Inputs!$B$2, (Inputs!$B$14 - F6291)/Inputs!$B$15)</f>
        <v>170</v>
      </c>
      <c r="I6291" s="2">
        <f>MAX(MIN(Inputs!$B$2, F6291*Inputs!$B$16, Inputs!$B$14*Inputs!$B$4 - G6291), 0)</f>
        <v>0</v>
      </c>
      <c r="J6291" s="2">
        <f>MAX(MIN(Inputs!$B$2, F6291*Inputs!$B$16, (Inputs!$B$14-F6291)/Inputs!$B$15)*Inputs!$B$9, 0)</f>
        <v>0</v>
      </c>
      <c r="K6291" s="2">
        <f>MAX(E6291*Inputs!$B$5 - B6291 - Inputs!$B$8, 0) * H6291</f>
        <v>0</v>
      </c>
      <c r="L6291" s="2">
        <f>IF(B6291 &gt;= D6291*Inputs!$B$10, MAX(B6291 - E6291/Inputs!$B$5 - Inputs!$B$8, 0) * I6291, 0)</f>
        <v>0</v>
      </c>
      <c r="M6291" s="2">
        <f t="shared" si="1178"/>
        <v>0</v>
      </c>
      <c r="N6291" s="3" t="str">
        <f t="shared" si="1179"/>
        <v>Idle</v>
      </c>
      <c r="O6291" s="3" t="str">
        <f t="shared" si="1187"/>
        <v>Idle</v>
      </c>
      <c r="P6291" s="2">
        <f t="shared" si="1180"/>
        <v>0</v>
      </c>
      <c r="Q6291" s="2">
        <f t="shared" si="1181"/>
        <v>0</v>
      </c>
      <c r="R6291" s="2">
        <f t="shared" si="1182"/>
        <v>0</v>
      </c>
      <c r="S6291" s="2">
        <f t="shared" si="1183"/>
        <v>0</v>
      </c>
      <c r="T6291" s="2">
        <f t="shared" si="1184"/>
        <v>0</v>
      </c>
      <c r="U6291" s="2">
        <f>IF(O6291="Reg", R6291 * Inputs!$B$7, 0)</f>
        <v>0</v>
      </c>
      <c r="V6291" s="2">
        <f>MAX(F6291 + P6291*Inputs!$B$15 - (Q6291/Inputs!$B$16) - U6291, 0)</f>
        <v>0</v>
      </c>
    </row>
    <row r="6292" spans="1:22" x14ac:dyDescent="0.3">
      <c r="A6292" s="1">
        <v>46285.083333333343</v>
      </c>
      <c r="B6292" s="2">
        <v>11.94478919477293</v>
      </c>
      <c r="C6292" s="2">
        <v>3.5694106672879018</v>
      </c>
      <c r="D6292" s="2">
        <f t="shared" si="1176"/>
        <v>44.591262421950809</v>
      </c>
      <c r="E6292" s="2">
        <f t="shared" si="1177"/>
        <v>1.9907981991288217</v>
      </c>
      <c r="F6292" s="2">
        <f t="shared" si="1185"/>
        <v>0</v>
      </c>
      <c r="G6292" s="2">
        <f t="shared" si="1186"/>
        <v>170</v>
      </c>
      <c r="H6292" s="2">
        <f>MIN(Inputs!$B$2, (Inputs!$B$14 - F6292)/Inputs!$B$15)</f>
        <v>170</v>
      </c>
      <c r="I6292" s="2">
        <f>MAX(MIN(Inputs!$B$2, F6292*Inputs!$B$16, Inputs!$B$14*Inputs!$B$4 - G6292), 0)</f>
        <v>0</v>
      </c>
      <c r="J6292" s="2">
        <f>MAX(MIN(Inputs!$B$2, F6292*Inputs!$B$16, (Inputs!$B$14-F6292)/Inputs!$B$15)*Inputs!$B$9, 0)</f>
        <v>0</v>
      </c>
      <c r="K6292" s="2">
        <f>MAX(E6292*Inputs!$B$5 - B6292 - Inputs!$B$8, 0) * H6292</f>
        <v>0</v>
      </c>
      <c r="L6292" s="2">
        <f>IF(B6292 &gt;= D6292*Inputs!$B$10, MAX(B6292 - E6292/Inputs!$B$5 - Inputs!$B$8, 0) * I6292, 0)</f>
        <v>0</v>
      </c>
      <c r="M6292" s="2">
        <f t="shared" si="1178"/>
        <v>0</v>
      </c>
      <c r="N6292" s="3" t="str">
        <f t="shared" si="1179"/>
        <v>Idle</v>
      </c>
      <c r="O6292" s="3" t="str">
        <f t="shared" si="1187"/>
        <v>Idle</v>
      </c>
      <c r="P6292" s="2">
        <f t="shared" si="1180"/>
        <v>0</v>
      </c>
      <c r="Q6292" s="2">
        <f t="shared" si="1181"/>
        <v>0</v>
      </c>
      <c r="R6292" s="2">
        <f t="shared" si="1182"/>
        <v>0</v>
      </c>
      <c r="S6292" s="2">
        <f t="shared" si="1183"/>
        <v>0</v>
      </c>
      <c r="T6292" s="2">
        <f t="shared" si="1184"/>
        <v>0</v>
      </c>
      <c r="U6292" s="2">
        <f>IF(O6292="Reg", R6292 * Inputs!$B$7, 0)</f>
        <v>0</v>
      </c>
      <c r="V6292" s="2">
        <f>MAX(F6292 + P6292*Inputs!$B$15 - (Q6292/Inputs!$B$16) - U6292, 0)</f>
        <v>0</v>
      </c>
    </row>
    <row r="6293" spans="1:22" x14ac:dyDescent="0.3">
      <c r="A6293" s="1">
        <v>46285.125</v>
      </c>
      <c r="B6293" s="2">
        <v>0</v>
      </c>
      <c r="C6293" s="2">
        <v>1.7321425996274309</v>
      </c>
      <c r="D6293" s="2">
        <f t="shared" si="1176"/>
        <v>44.591262421950809</v>
      </c>
      <c r="E6293" s="2">
        <f t="shared" si="1177"/>
        <v>0</v>
      </c>
      <c r="F6293" s="2">
        <f t="shared" si="1185"/>
        <v>0</v>
      </c>
      <c r="G6293" s="2">
        <f t="shared" si="1186"/>
        <v>170</v>
      </c>
      <c r="H6293" s="2">
        <f>MIN(Inputs!$B$2, (Inputs!$B$14 - F6293)/Inputs!$B$15)</f>
        <v>170</v>
      </c>
      <c r="I6293" s="2">
        <f>MAX(MIN(Inputs!$B$2, F6293*Inputs!$B$16, Inputs!$B$14*Inputs!$B$4 - G6293), 0)</f>
        <v>0</v>
      </c>
      <c r="J6293" s="2">
        <f>MAX(MIN(Inputs!$B$2, F6293*Inputs!$B$16, (Inputs!$B$14-F6293)/Inputs!$B$15)*Inputs!$B$9, 0)</f>
        <v>0</v>
      </c>
      <c r="K6293" s="2">
        <f>MAX(E6293*Inputs!$B$5 - B6293 - Inputs!$B$8, 0) * H6293</f>
        <v>0</v>
      </c>
      <c r="L6293" s="2">
        <f>IF(B6293 &gt;= D6293*Inputs!$B$10, MAX(B6293 - E6293/Inputs!$B$5 - Inputs!$B$8, 0) * I6293, 0)</f>
        <v>0</v>
      </c>
      <c r="M6293" s="2">
        <f t="shared" si="1178"/>
        <v>0</v>
      </c>
      <c r="N6293" s="3" t="str">
        <f t="shared" si="1179"/>
        <v>Idle</v>
      </c>
      <c r="O6293" s="3" t="str">
        <f t="shared" si="1187"/>
        <v>Idle</v>
      </c>
      <c r="P6293" s="2">
        <f t="shared" si="1180"/>
        <v>0</v>
      </c>
      <c r="Q6293" s="2">
        <f t="shared" si="1181"/>
        <v>0</v>
      </c>
      <c r="R6293" s="2">
        <f t="shared" si="1182"/>
        <v>0</v>
      </c>
      <c r="S6293" s="2">
        <f t="shared" si="1183"/>
        <v>0</v>
      </c>
      <c r="T6293" s="2">
        <f t="shared" si="1184"/>
        <v>0</v>
      </c>
      <c r="U6293" s="2">
        <f>IF(O6293="Reg", R6293 * Inputs!$B$7, 0)</f>
        <v>0</v>
      </c>
      <c r="V6293" s="2">
        <f>MAX(F6293 + P6293*Inputs!$B$15 - (Q6293/Inputs!$B$16) - U6293, 0)</f>
        <v>0</v>
      </c>
    </row>
    <row r="6294" spans="1:22" x14ac:dyDescent="0.3">
      <c r="A6294" s="1">
        <v>46285.166666666657</v>
      </c>
      <c r="B6294" s="2">
        <v>0</v>
      </c>
      <c r="C6294" s="2">
        <v>10.57026932224718</v>
      </c>
      <c r="D6294" s="2">
        <f t="shared" si="1176"/>
        <v>44.591262421950809</v>
      </c>
      <c r="E6294" s="2">
        <f t="shared" si="1177"/>
        <v>0</v>
      </c>
      <c r="F6294" s="2">
        <f t="shared" si="1185"/>
        <v>0</v>
      </c>
      <c r="G6294" s="2">
        <f t="shared" si="1186"/>
        <v>170</v>
      </c>
      <c r="H6294" s="2">
        <f>MIN(Inputs!$B$2, (Inputs!$B$14 - F6294)/Inputs!$B$15)</f>
        <v>170</v>
      </c>
      <c r="I6294" s="2">
        <f>MAX(MIN(Inputs!$B$2, F6294*Inputs!$B$16, Inputs!$B$14*Inputs!$B$4 - G6294), 0)</f>
        <v>0</v>
      </c>
      <c r="J6294" s="2">
        <f>MAX(MIN(Inputs!$B$2, F6294*Inputs!$B$16, (Inputs!$B$14-F6294)/Inputs!$B$15)*Inputs!$B$9, 0)</f>
        <v>0</v>
      </c>
      <c r="K6294" s="2">
        <f>MAX(E6294*Inputs!$B$5 - B6294 - Inputs!$B$8, 0) * H6294</f>
        <v>0</v>
      </c>
      <c r="L6294" s="2">
        <f>IF(B6294 &gt;= D6294*Inputs!$B$10, MAX(B6294 - E6294/Inputs!$B$5 - Inputs!$B$8, 0) * I6294, 0)</f>
        <v>0</v>
      </c>
      <c r="M6294" s="2">
        <f t="shared" si="1178"/>
        <v>0</v>
      </c>
      <c r="N6294" s="3" t="str">
        <f t="shared" si="1179"/>
        <v>Idle</v>
      </c>
      <c r="O6294" s="3" t="str">
        <f t="shared" si="1187"/>
        <v>Idle</v>
      </c>
      <c r="P6294" s="2">
        <f t="shared" si="1180"/>
        <v>0</v>
      </c>
      <c r="Q6294" s="2">
        <f t="shared" si="1181"/>
        <v>0</v>
      </c>
      <c r="R6294" s="2">
        <f t="shared" si="1182"/>
        <v>0</v>
      </c>
      <c r="S6294" s="2">
        <f t="shared" si="1183"/>
        <v>0</v>
      </c>
      <c r="T6294" s="2">
        <f t="shared" si="1184"/>
        <v>0</v>
      </c>
      <c r="U6294" s="2">
        <f>IF(O6294="Reg", R6294 * Inputs!$B$7, 0)</f>
        <v>0</v>
      </c>
      <c r="V6294" s="2">
        <f>MAX(F6294 + P6294*Inputs!$B$15 - (Q6294/Inputs!$B$16) - U6294, 0)</f>
        <v>0</v>
      </c>
    </row>
    <row r="6295" spans="1:22" x14ac:dyDescent="0.3">
      <c r="A6295" s="1">
        <v>46285.208333333343</v>
      </c>
      <c r="B6295" s="2">
        <v>0</v>
      </c>
      <c r="C6295" s="2">
        <v>2.5331698900134318</v>
      </c>
      <c r="D6295" s="2">
        <f t="shared" si="1176"/>
        <v>44.591262421950809</v>
      </c>
      <c r="E6295" s="2">
        <f t="shared" si="1177"/>
        <v>0.88045813114041582</v>
      </c>
      <c r="F6295" s="2">
        <f t="shared" si="1185"/>
        <v>0</v>
      </c>
      <c r="G6295" s="2">
        <f t="shared" si="1186"/>
        <v>170</v>
      </c>
      <c r="H6295" s="2">
        <f>MIN(Inputs!$B$2, (Inputs!$B$14 - F6295)/Inputs!$B$15)</f>
        <v>170</v>
      </c>
      <c r="I6295" s="2">
        <f>MAX(MIN(Inputs!$B$2, F6295*Inputs!$B$16, Inputs!$B$14*Inputs!$B$4 - G6295), 0)</f>
        <v>0</v>
      </c>
      <c r="J6295" s="2">
        <f>MAX(MIN(Inputs!$B$2, F6295*Inputs!$B$16, (Inputs!$B$14-F6295)/Inputs!$B$15)*Inputs!$B$9, 0)</f>
        <v>0</v>
      </c>
      <c r="K6295" s="2">
        <f>MAX(E6295*Inputs!$B$5 - B6295 - Inputs!$B$8, 0) * H6295</f>
        <v>0</v>
      </c>
      <c r="L6295" s="2">
        <f>IF(B6295 &gt;= D6295*Inputs!$B$10, MAX(B6295 - E6295/Inputs!$B$5 - Inputs!$B$8, 0) * I6295, 0)</f>
        <v>0</v>
      </c>
      <c r="M6295" s="2">
        <f t="shared" si="1178"/>
        <v>0</v>
      </c>
      <c r="N6295" s="3" t="str">
        <f t="shared" si="1179"/>
        <v>Idle</v>
      </c>
      <c r="O6295" s="3" t="str">
        <f t="shared" si="1187"/>
        <v>Idle</v>
      </c>
      <c r="P6295" s="2">
        <f t="shared" si="1180"/>
        <v>0</v>
      </c>
      <c r="Q6295" s="2">
        <f t="shared" si="1181"/>
        <v>0</v>
      </c>
      <c r="R6295" s="2">
        <f t="shared" si="1182"/>
        <v>0</v>
      </c>
      <c r="S6295" s="2">
        <f t="shared" si="1183"/>
        <v>0</v>
      </c>
      <c r="T6295" s="2">
        <f t="shared" si="1184"/>
        <v>0</v>
      </c>
      <c r="U6295" s="2">
        <f>IF(O6295="Reg", R6295 * Inputs!$B$7, 0)</f>
        <v>0</v>
      </c>
      <c r="V6295" s="2">
        <f>MAX(F6295 + P6295*Inputs!$B$15 - (Q6295/Inputs!$B$16) - U6295, 0)</f>
        <v>0</v>
      </c>
    </row>
    <row r="6296" spans="1:22" x14ac:dyDescent="0.3">
      <c r="A6296" s="1">
        <v>46285.25</v>
      </c>
      <c r="B6296" s="2">
        <v>0</v>
      </c>
      <c r="C6296" s="2">
        <v>11.03081907422774</v>
      </c>
      <c r="D6296" s="2">
        <f t="shared" si="1176"/>
        <v>44.591262421950809</v>
      </c>
      <c r="E6296" s="2">
        <f t="shared" si="1177"/>
        <v>24.538691506312983</v>
      </c>
      <c r="F6296" s="2">
        <f t="shared" si="1185"/>
        <v>0</v>
      </c>
      <c r="G6296" s="2">
        <f t="shared" si="1186"/>
        <v>170</v>
      </c>
      <c r="H6296" s="2">
        <f>MIN(Inputs!$B$2, (Inputs!$B$14 - F6296)/Inputs!$B$15)</f>
        <v>170</v>
      </c>
      <c r="I6296" s="2">
        <f>MAX(MIN(Inputs!$B$2, F6296*Inputs!$B$16, Inputs!$B$14*Inputs!$B$4 - G6296), 0)</f>
        <v>0</v>
      </c>
      <c r="J6296" s="2">
        <f>MAX(MIN(Inputs!$B$2, F6296*Inputs!$B$16, (Inputs!$B$14-F6296)/Inputs!$B$15)*Inputs!$B$9, 0)</f>
        <v>0</v>
      </c>
      <c r="K6296" s="2">
        <f>MAX(E6296*Inputs!$B$5 - B6296 - Inputs!$B$8, 0) * H6296</f>
        <v>270.9882493444224</v>
      </c>
      <c r="L6296" s="2">
        <f>IF(B6296 &gt;= D6296*Inputs!$B$10, MAX(B6296 - E6296/Inputs!$B$5 - Inputs!$B$8, 0) * I6296, 0)</f>
        <v>0</v>
      </c>
      <c r="M6296" s="2">
        <f t="shared" si="1178"/>
        <v>0</v>
      </c>
      <c r="N6296" s="3" t="str">
        <f t="shared" si="1179"/>
        <v>Charge</v>
      </c>
      <c r="O6296" s="3" t="str">
        <f t="shared" si="1187"/>
        <v>Charge</v>
      </c>
      <c r="P6296" s="2">
        <f t="shared" si="1180"/>
        <v>170</v>
      </c>
      <c r="Q6296" s="2">
        <f t="shared" si="1181"/>
        <v>0</v>
      </c>
      <c r="R6296" s="2">
        <f t="shared" si="1182"/>
        <v>0</v>
      </c>
      <c r="S6296" s="2">
        <f t="shared" si="1183"/>
        <v>0</v>
      </c>
      <c r="T6296" s="2">
        <f t="shared" si="1184"/>
        <v>0</v>
      </c>
      <c r="U6296" s="2">
        <f>IF(O6296="Reg", R6296 * Inputs!$B$7, 0)</f>
        <v>0</v>
      </c>
      <c r="V6296" s="2">
        <f>MAX(F6296 + P6296*Inputs!$B$15 - (Q6296/Inputs!$B$16) - U6296, 0)</f>
        <v>170</v>
      </c>
    </row>
    <row r="6297" spans="1:22" x14ac:dyDescent="0.3">
      <c r="A6297" s="1">
        <v>46285.291666666657</v>
      </c>
      <c r="B6297" s="2">
        <v>0</v>
      </c>
      <c r="C6297" s="2">
        <v>1.54378645317476</v>
      </c>
      <c r="D6297" s="2">
        <f t="shared" si="1176"/>
        <v>44.591262421950809</v>
      </c>
      <c r="E6297" s="2">
        <f t="shared" si="1177"/>
        <v>29.438854718071799</v>
      </c>
      <c r="F6297" s="2">
        <f t="shared" si="1185"/>
        <v>170</v>
      </c>
      <c r="G6297" s="2">
        <f t="shared" si="1186"/>
        <v>170</v>
      </c>
      <c r="H6297" s="2">
        <f>MIN(Inputs!$B$2, (Inputs!$B$14 - F6297)/Inputs!$B$15)</f>
        <v>170</v>
      </c>
      <c r="I6297" s="2">
        <f>MAX(MIN(Inputs!$B$2, F6297*Inputs!$B$16, Inputs!$B$14*Inputs!$B$4 - G6297), 0)</f>
        <v>170</v>
      </c>
      <c r="J6297" s="2">
        <f>MAX(MIN(Inputs!$B$2, F6297*Inputs!$B$16, (Inputs!$B$14-F6297)/Inputs!$B$15)*Inputs!$B$9, 0)</f>
        <v>136</v>
      </c>
      <c r="K6297" s="2">
        <f>MAX(E6297*Inputs!$B$5 - B6297 - Inputs!$B$8, 0) * H6297</f>
        <v>1004.0526658235412</v>
      </c>
      <c r="L6297" s="2">
        <f>IF(B6297 &gt;= D6297*Inputs!$B$10, MAX(B6297 - E6297/Inputs!$B$5 - Inputs!$B$8, 0) * I6297, 0)</f>
        <v>0</v>
      </c>
      <c r="M6297" s="2">
        <f t="shared" si="1178"/>
        <v>209.95495763176737</v>
      </c>
      <c r="N6297" s="3" t="str">
        <f t="shared" si="1179"/>
        <v>Charge</v>
      </c>
      <c r="O6297" s="3" t="str">
        <f t="shared" si="1187"/>
        <v>Charge</v>
      </c>
      <c r="P6297" s="2">
        <f t="shared" si="1180"/>
        <v>170</v>
      </c>
      <c r="Q6297" s="2">
        <f t="shared" si="1181"/>
        <v>0</v>
      </c>
      <c r="R6297" s="2">
        <f t="shared" si="1182"/>
        <v>0</v>
      </c>
      <c r="S6297" s="2">
        <f t="shared" si="1183"/>
        <v>0</v>
      </c>
      <c r="T6297" s="2">
        <f t="shared" si="1184"/>
        <v>0</v>
      </c>
      <c r="U6297" s="2">
        <f>IF(O6297="Reg", R6297 * Inputs!$B$7, 0)</f>
        <v>0</v>
      </c>
      <c r="V6297" s="2">
        <f>MAX(F6297 + P6297*Inputs!$B$15 - (Q6297/Inputs!$B$16) - U6297, 0)</f>
        <v>340</v>
      </c>
    </row>
    <row r="6298" spans="1:22" x14ac:dyDescent="0.3">
      <c r="A6298" s="1">
        <v>46285.333333333343</v>
      </c>
      <c r="B6298" s="2">
        <v>0</v>
      </c>
      <c r="C6298" s="2">
        <v>14.86086860413085</v>
      </c>
      <c r="D6298" s="2">
        <f t="shared" si="1176"/>
        <v>44.591262421950809</v>
      </c>
      <c r="E6298" s="2">
        <f t="shared" si="1177"/>
        <v>35.766438065201989</v>
      </c>
      <c r="F6298" s="2">
        <f t="shared" si="1185"/>
        <v>340</v>
      </c>
      <c r="G6298" s="2">
        <f t="shared" si="1186"/>
        <v>170</v>
      </c>
      <c r="H6298" s="2">
        <f>MIN(Inputs!$B$2, (Inputs!$B$14 - F6298)/Inputs!$B$15)</f>
        <v>0</v>
      </c>
      <c r="I6298" s="2">
        <f>MAX(MIN(Inputs!$B$2, F6298*Inputs!$B$16, Inputs!$B$14*Inputs!$B$4 - G6298), 0)</f>
        <v>170</v>
      </c>
      <c r="J6298" s="2">
        <f>MAX(MIN(Inputs!$B$2, F6298*Inputs!$B$16, (Inputs!$B$14-F6298)/Inputs!$B$15)*Inputs!$B$9, 0)</f>
        <v>0</v>
      </c>
      <c r="K6298" s="2">
        <f>MAX(E6298*Inputs!$B$5 - B6298 - Inputs!$B$8, 0) * H6298</f>
        <v>0</v>
      </c>
      <c r="L6298" s="2">
        <f>IF(B6298 &gt;= D6298*Inputs!$B$10, MAX(B6298 - E6298/Inputs!$B$5 - Inputs!$B$8, 0) * I6298, 0)</f>
        <v>0</v>
      </c>
      <c r="M6298" s="2">
        <f t="shared" si="1178"/>
        <v>0</v>
      </c>
      <c r="N6298" s="3" t="str">
        <f t="shared" si="1179"/>
        <v>Idle</v>
      </c>
      <c r="O6298" s="3" t="str">
        <f t="shared" si="1187"/>
        <v>Idle</v>
      </c>
      <c r="P6298" s="2">
        <f t="shared" si="1180"/>
        <v>0</v>
      </c>
      <c r="Q6298" s="2">
        <f t="shared" si="1181"/>
        <v>0</v>
      </c>
      <c r="R6298" s="2">
        <f t="shared" si="1182"/>
        <v>0</v>
      </c>
      <c r="S6298" s="2">
        <f t="shared" si="1183"/>
        <v>0</v>
      </c>
      <c r="T6298" s="2">
        <f t="shared" si="1184"/>
        <v>0</v>
      </c>
      <c r="U6298" s="2">
        <f>IF(O6298="Reg", R6298 * Inputs!$B$7, 0)</f>
        <v>0</v>
      </c>
      <c r="V6298" s="2">
        <f>MAX(F6298 + P6298*Inputs!$B$15 - (Q6298/Inputs!$B$16) - U6298, 0)</f>
        <v>340</v>
      </c>
    </row>
    <row r="6299" spans="1:22" x14ac:dyDescent="0.3">
      <c r="A6299" s="1">
        <v>46285.375</v>
      </c>
      <c r="B6299" s="2">
        <v>0</v>
      </c>
      <c r="C6299" s="2">
        <v>2.3687572845724301</v>
      </c>
      <c r="D6299" s="2">
        <f t="shared" si="1176"/>
        <v>44.591262421950809</v>
      </c>
      <c r="E6299" s="2">
        <f t="shared" si="1177"/>
        <v>43.989788452437658</v>
      </c>
      <c r="F6299" s="2">
        <f t="shared" si="1185"/>
        <v>340</v>
      </c>
      <c r="G6299" s="2">
        <f t="shared" si="1186"/>
        <v>170</v>
      </c>
      <c r="H6299" s="2">
        <f>MIN(Inputs!$B$2, (Inputs!$B$14 - F6299)/Inputs!$B$15)</f>
        <v>0</v>
      </c>
      <c r="I6299" s="2">
        <f>MAX(MIN(Inputs!$B$2, F6299*Inputs!$B$16, Inputs!$B$14*Inputs!$B$4 - G6299), 0)</f>
        <v>170</v>
      </c>
      <c r="J6299" s="2">
        <f>MAX(MIN(Inputs!$B$2, F6299*Inputs!$B$16, (Inputs!$B$14-F6299)/Inputs!$B$15)*Inputs!$B$9, 0)</f>
        <v>0</v>
      </c>
      <c r="K6299" s="2">
        <f>MAX(E6299*Inputs!$B$5 - B6299 - Inputs!$B$8, 0) * H6299</f>
        <v>0</v>
      </c>
      <c r="L6299" s="2">
        <f>IF(B6299 &gt;= D6299*Inputs!$B$10, MAX(B6299 - E6299/Inputs!$B$5 - Inputs!$B$8, 0) * I6299, 0)</f>
        <v>0</v>
      </c>
      <c r="M6299" s="2">
        <f t="shared" si="1178"/>
        <v>0</v>
      </c>
      <c r="N6299" s="3" t="str">
        <f t="shared" si="1179"/>
        <v>Idle</v>
      </c>
      <c r="O6299" s="3" t="str">
        <f t="shared" si="1187"/>
        <v>Idle</v>
      </c>
      <c r="P6299" s="2">
        <f t="shared" si="1180"/>
        <v>0</v>
      </c>
      <c r="Q6299" s="2">
        <f t="shared" si="1181"/>
        <v>0</v>
      </c>
      <c r="R6299" s="2">
        <f t="shared" si="1182"/>
        <v>0</v>
      </c>
      <c r="S6299" s="2">
        <f t="shared" si="1183"/>
        <v>0</v>
      </c>
      <c r="T6299" s="2">
        <f t="shared" si="1184"/>
        <v>0</v>
      </c>
      <c r="U6299" s="2">
        <f>IF(O6299="Reg", R6299 * Inputs!$B$7, 0)</f>
        <v>0</v>
      </c>
      <c r="V6299" s="2">
        <f>MAX(F6299 + P6299*Inputs!$B$15 - (Q6299/Inputs!$B$16) - U6299, 0)</f>
        <v>340</v>
      </c>
    </row>
    <row r="6300" spans="1:22" x14ac:dyDescent="0.3">
      <c r="A6300" s="1">
        <v>46285.416666666657</v>
      </c>
      <c r="B6300" s="2">
        <v>5.2827487868424949</v>
      </c>
      <c r="C6300" s="2">
        <v>5.8525980411383536</v>
      </c>
      <c r="D6300" s="2">
        <f t="shared" si="1176"/>
        <v>44.591262421950809</v>
      </c>
      <c r="E6300" s="2">
        <f t="shared" si="1177"/>
        <v>53.814451623338833</v>
      </c>
      <c r="F6300" s="2">
        <f t="shared" si="1185"/>
        <v>340</v>
      </c>
      <c r="G6300" s="2">
        <f t="shared" si="1186"/>
        <v>170</v>
      </c>
      <c r="H6300" s="2">
        <f>MIN(Inputs!$B$2, (Inputs!$B$14 - F6300)/Inputs!$B$15)</f>
        <v>0</v>
      </c>
      <c r="I6300" s="2">
        <f>MAX(MIN(Inputs!$B$2, F6300*Inputs!$B$16, Inputs!$B$14*Inputs!$B$4 - G6300), 0)</f>
        <v>170</v>
      </c>
      <c r="J6300" s="2">
        <f>MAX(MIN(Inputs!$B$2, F6300*Inputs!$B$16, (Inputs!$B$14-F6300)/Inputs!$B$15)*Inputs!$B$9, 0)</f>
        <v>0</v>
      </c>
      <c r="K6300" s="2">
        <f>MAX(E6300*Inputs!$B$5 - B6300 - Inputs!$B$8, 0) * H6300</f>
        <v>0</v>
      </c>
      <c r="L6300" s="2">
        <f>IF(B6300 &gt;= D6300*Inputs!$B$10, MAX(B6300 - E6300/Inputs!$B$5 - Inputs!$B$8, 0) * I6300, 0)</f>
        <v>0</v>
      </c>
      <c r="M6300" s="2">
        <f t="shared" si="1178"/>
        <v>0</v>
      </c>
      <c r="N6300" s="3" t="str">
        <f t="shared" si="1179"/>
        <v>Idle</v>
      </c>
      <c r="O6300" s="3" t="str">
        <f t="shared" si="1187"/>
        <v>Idle</v>
      </c>
      <c r="P6300" s="2">
        <f t="shared" si="1180"/>
        <v>0</v>
      </c>
      <c r="Q6300" s="2">
        <f t="shared" si="1181"/>
        <v>0</v>
      </c>
      <c r="R6300" s="2">
        <f t="shared" si="1182"/>
        <v>0</v>
      </c>
      <c r="S6300" s="2">
        <f t="shared" si="1183"/>
        <v>0</v>
      </c>
      <c r="T6300" s="2">
        <f t="shared" si="1184"/>
        <v>0</v>
      </c>
      <c r="U6300" s="2">
        <f>IF(O6300="Reg", R6300 * Inputs!$B$7, 0)</f>
        <v>0</v>
      </c>
      <c r="V6300" s="2">
        <f>MAX(F6300 + P6300*Inputs!$B$15 - (Q6300/Inputs!$B$16) - U6300, 0)</f>
        <v>340</v>
      </c>
    </row>
    <row r="6301" spans="1:22" x14ac:dyDescent="0.3">
      <c r="A6301" s="1">
        <v>46285.458333333343</v>
      </c>
      <c r="B6301" s="2">
        <v>141.9494002510354</v>
      </c>
      <c r="C6301" s="2">
        <v>3.1789666663377498</v>
      </c>
      <c r="D6301" s="2">
        <f t="shared" si="1176"/>
        <v>44.591262421950809</v>
      </c>
      <c r="E6301" s="2">
        <f t="shared" si="1177"/>
        <v>62.476908871359086</v>
      </c>
      <c r="F6301" s="2">
        <f t="shared" si="1185"/>
        <v>340</v>
      </c>
      <c r="G6301" s="2">
        <f t="shared" si="1186"/>
        <v>170</v>
      </c>
      <c r="H6301" s="2">
        <f>MIN(Inputs!$B$2, (Inputs!$B$14 - F6301)/Inputs!$B$15)</f>
        <v>0</v>
      </c>
      <c r="I6301" s="2">
        <f>MAX(MIN(Inputs!$B$2, F6301*Inputs!$B$16, Inputs!$B$14*Inputs!$B$4 - G6301), 0)</f>
        <v>170</v>
      </c>
      <c r="J6301" s="2">
        <f>MAX(MIN(Inputs!$B$2, F6301*Inputs!$B$16, (Inputs!$B$14-F6301)/Inputs!$B$15)*Inputs!$B$9, 0)</f>
        <v>0</v>
      </c>
      <c r="K6301" s="2">
        <f>MAX(E6301*Inputs!$B$5 - B6301 - Inputs!$B$8, 0) * H6301</f>
        <v>0</v>
      </c>
      <c r="L6301" s="2">
        <f>IF(B6301 &gt;= D6301*Inputs!$B$10, MAX(B6301 - E6301/Inputs!$B$5 - Inputs!$B$8, 0) * I6301, 0)</f>
        <v>8661.9951925271034</v>
      </c>
      <c r="M6301" s="2">
        <f t="shared" si="1178"/>
        <v>0</v>
      </c>
      <c r="N6301" s="3" t="str">
        <f t="shared" si="1179"/>
        <v>Discharge</v>
      </c>
      <c r="O6301" s="3" t="str">
        <f t="shared" si="1187"/>
        <v>Discharge</v>
      </c>
      <c r="P6301" s="2">
        <f t="shared" si="1180"/>
        <v>0</v>
      </c>
      <c r="Q6301" s="2">
        <f t="shared" si="1181"/>
        <v>170</v>
      </c>
      <c r="R6301" s="2">
        <f t="shared" si="1182"/>
        <v>0</v>
      </c>
      <c r="S6301" s="2">
        <f t="shared" si="1183"/>
        <v>24131.398042676017</v>
      </c>
      <c r="T6301" s="2">
        <f t="shared" si="1184"/>
        <v>0</v>
      </c>
      <c r="U6301" s="2">
        <f>IF(O6301="Reg", R6301 * Inputs!$B$7, 0)</f>
        <v>0</v>
      </c>
      <c r="V6301" s="2">
        <f>MAX(F6301 + P6301*Inputs!$B$15 - (Q6301/Inputs!$B$16) - U6301, 0)</f>
        <v>170</v>
      </c>
    </row>
    <row r="6302" spans="1:22" x14ac:dyDescent="0.3">
      <c r="A6302" s="1">
        <v>46285.5</v>
      </c>
      <c r="B6302" s="2">
        <v>29.400979270552909</v>
      </c>
      <c r="C6302" s="2">
        <v>3.0155745499916091</v>
      </c>
      <c r="D6302" s="2">
        <f t="shared" si="1176"/>
        <v>44.591262421950809</v>
      </c>
      <c r="E6302" s="2">
        <f t="shared" si="1177"/>
        <v>49.962544112412388</v>
      </c>
      <c r="F6302" s="2">
        <f t="shared" si="1185"/>
        <v>170</v>
      </c>
      <c r="G6302" s="2">
        <f t="shared" si="1186"/>
        <v>340</v>
      </c>
      <c r="H6302" s="2">
        <f>MIN(Inputs!$B$2, (Inputs!$B$14 - F6302)/Inputs!$B$15)</f>
        <v>170</v>
      </c>
      <c r="I6302" s="2">
        <f>MAX(MIN(Inputs!$B$2, F6302*Inputs!$B$16, Inputs!$B$14*Inputs!$B$4 - G6302), 0)</f>
        <v>0</v>
      </c>
      <c r="J6302" s="2">
        <f>MAX(MIN(Inputs!$B$2, F6302*Inputs!$B$16, (Inputs!$B$14-F6302)/Inputs!$B$15)*Inputs!$B$9, 0)</f>
        <v>136</v>
      </c>
      <c r="K6302" s="2">
        <f>MAX(E6302*Inputs!$B$5 - B6302 - Inputs!$B$8, 0) * H6302</f>
        <v>0</v>
      </c>
      <c r="L6302" s="2">
        <f>IF(B6302 &gt;= D6302*Inputs!$B$10, MAX(B6302 - E6302/Inputs!$B$5 - Inputs!$B$8, 0) * I6302, 0)</f>
        <v>0</v>
      </c>
      <c r="M6302" s="2">
        <f t="shared" si="1178"/>
        <v>410.11813879885887</v>
      </c>
      <c r="N6302" s="3" t="str">
        <f t="shared" si="1179"/>
        <v>Reg</v>
      </c>
      <c r="O6302" s="3" t="str">
        <f t="shared" si="1187"/>
        <v>Discharge</v>
      </c>
      <c r="P6302" s="2">
        <f t="shared" si="1180"/>
        <v>0</v>
      </c>
      <c r="Q6302" s="2">
        <f t="shared" si="1181"/>
        <v>0</v>
      </c>
      <c r="R6302" s="2">
        <f t="shared" si="1182"/>
        <v>0</v>
      </c>
      <c r="S6302" s="2">
        <f t="shared" si="1183"/>
        <v>0</v>
      </c>
      <c r="T6302" s="2">
        <f t="shared" si="1184"/>
        <v>0</v>
      </c>
      <c r="U6302" s="2">
        <f>IF(O6302="Reg", R6302 * Inputs!$B$7, 0)</f>
        <v>0</v>
      </c>
      <c r="V6302" s="2">
        <f>MAX(F6302 + P6302*Inputs!$B$15 - (Q6302/Inputs!$B$16) - U6302, 0)</f>
        <v>170</v>
      </c>
    </row>
    <row r="6303" spans="1:22" x14ac:dyDescent="0.3">
      <c r="A6303" s="1">
        <v>46285.541666666657</v>
      </c>
      <c r="B6303" s="2">
        <v>37.965500082781112</v>
      </c>
      <c r="C6303" s="2">
        <v>12.35261621675004</v>
      </c>
      <c r="D6303" s="2">
        <f t="shared" si="1176"/>
        <v>44.591262421950809</v>
      </c>
      <c r="E6303" s="2">
        <f t="shared" si="1177"/>
        <v>88.829145809615014</v>
      </c>
      <c r="F6303" s="2">
        <f t="shared" si="1185"/>
        <v>170</v>
      </c>
      <c r="G6303" s="2">
        <f t="shared" si="1186"/>
        <v>340</v>
      </c>
      <c r="H6303" s="2">
        <f>MIN(Inputs!$B$2, (Inputs!$B$14 - F6303)/Inputs!$B$15)</f>
        <v>170</v>
      </c>
      <c r="I6303" s="2">
        <f>MAX(MIN(Inputs!$B$2, F6303*Inputs!$B$16, Inputs!$B$14*Inputs!$B$4 - G6303), 0)</f>
        <v>0</v>
      </c>
      <c r="J6303" s="2">
        <f>MAX(MIN(Inputs!$B$2, F6303*Inputs!$B$16, (Inputs!$B$14-F6303)/Inputs!$B$15)*Inputs!$B$9, 0)</f>
        <v>136</v>
      </c>
      <c r="K6303" s="2">
        <f>MAX(E6303*Inputs!$B$5 - B6303 - Inputs!$B$8, 0) * H6303</f>
        <v>3434.7051990456157</v>
      </c>
      <c r="L6303" s="2">
        <f>IF(B6303 &gt;= D6303*Inputs!$B$10, MAX(B6303 - E6303/Inputs!$B$5 - Inputs!$B$8, 0) * I6303, 0)</f>
        <v>0</v>
      </c>
      <c r="M6303" s="2">
        <f t="shared" si="1178"/>
        <v>1679.9558054780055</v>
      </c>
      <c r="N6303" s="3" t="str">
        <f t="shared" si="1179"/>
        <v>Charge</v>
      </c>
      <c r="O6303" s="3" t="str">
        <f t="shared" si="1187"/>
        <v>Charge</v>
      </c>
      <c r="P6303" s="2">
        <f t="shared" si="1180"/>
        <v>170</v>
      </c>
      <c r="Q6303" s="2">
        <f t="shared" si="1181"/>
        <v>0</v>
      </c>
      <c r="R6303" s="2">
        <f t="shared" si="1182"/>
        <v>0</v>
      </c>
      <c r="S6303" s="2">
        <f t="shared" si="1183"/>
        <v>-6454.1350140727891</v>
      </c>
      <c r="T6303" s="2">
        <f t="shared" si="1184"/>
        <v>0</v>
      </c>
      <c r="U6303" s="2">
        <f>IF(O6303="Reg", R6303 * Inputs!$B$7, 0)</f>
        <v>0</v>
      </c>
      <c r="V6303" s="2">
        <f>MAX(F6303 + P6303*Inputs!$B$15 - (Q6303/Inputs!$B$16) - U6303, 0)</f>
        <v>340</v>
      </c>
    </row>
    <row r="6304" spans="1:22" x14ac:dyDescent="0.3">
      <c r="A6304" s="1">
        <v>46285.583333333343</v>
      </c>
      <c r="B6304" s="2">
        <v>49.340102323414001</v>
      </c>
      <c r="C6304" s="2">
        <v>15.32565611429116</v>
      </c>
      <c r="D6304" s="2">
        <f t="shared" si="1176"/>
        <v>44.591262421950809</v>
      </c>
      <c r="E6304" s="2">
        <f t="shared" si="1177"/>
        <v>94.986839411101187</v>
      </c>
      <c r="F6304" s="2">
        <f t="shared" si="1185"/>
        <v>340</v>
      </c>
      <c r="G6304" s="2">
        <f t="shared" si="1186"/>
        <v>340</v>
      </c>
      <c r="H6304" s="2">
        <f>MIN(Inputs!$B$2, (Inputs!$B$14 - F6304)/Inputs!$B$15)</f>
        <v>0</v>
      </c>
      <c r="I6304" s="2">
        <f>MAX(MIN(Inputs!$B$2, F6304*Inputs!$B$16, Inputs!$B$14*Inputs!$B$4 - G6304), 0)</f>
        <v>0</v>
      </c>
      <c r="J6304" s="2">
        <f>MAX(MIN(Inputs!$B$2, F6304*Inputs!$B$16, (Inputs!$B$14-F6304)/Inputs!$B$15)*Inputs!$B$9, 0)</f>
        <v>0</v>
      </c>
      <c r="K6304" s="2">
        <f>MAX(E6304*Inputs!$B$5 - B6304 - Inputs!$B$8, 0) * H6304</f>
        <v>0</v>
      </c>
      <c r="L6304" s="2">
        <f>IF(B6304 &gt;= D6304*Inputs!$B$10, MAX(B6304 - E6304/Inputs!$B$5 - Inputs!$B$8, 0) * I6304, 0)</f>
        <v>0</v>
      </c>
      <c r="M6304" s="2">
        <f t="shared" si="1178"/>
        <v>0</v>
      </c>
      <c r="N6304" s="3" t="str">
        <f t="shared" si="1179"/>
        <v>Idle</v>
      </c>
      <c r="O6304" s="3" t="str">
        <f t="shared" si="1187"/>
        <v>Charge</v>
      </c>
      <c r="P6304" s="2">
        <f t="shared" si="1180"/>
        <v>0</v>
      </c>
      <c r="Q6304" s="2">
        <f t="shared" si="1181"/>
        <v>0</v>
      </c>
      <c r="R6304" s="2">
        <f t="shared" si="1182"/>
        <v>0</v>
      </c>
      <c r="S6304" s="2">
        <f t="shared" si="1183"/>
        <v>0</v>
      </c>
      <c r="T6304" s="2">
        <f t="shared" si="1184"/>
        <v>0</v>
      </c>
      <c r="U6304" s="2">
        <f>IF(O6304="Reg", R6304 * Inputs!$B$7, 0)</f>
        <v>0</v>
      </c>
      <c r="V6304" s="2">
        <f>MAX(F6304 + P6304*Inputs!$B$15 - (Q6304/Inputs!$B$16) - U6304, 0)</f>
        <v>340</v>
      </c>
    </row>
    <row r="6305" spans="1:22" x14ac:dyDescent="0.3">
      <c r="A6305" s="1">
        <v>46285.625</v>
      </c>
      <c r="B6305" s="2">
        <v>58.947979025407072</v>
      </c>
      <c r="C6305" s="2">
        <v>11.786107422755631</v>
      </c>
      <c r="D6305" s="2">
        <f t="shared" si="1176"/>
        <v>44.591262421950809</v>
      </c>
      <c r="E6305" s="2">
        <f t="shared" si="1177"/>
        <v>98.733086128710497</v>
      </c>
      <c r="F6305" s="2">
        <f t="shared" si="1185"/>
        <v>340</v>
      </c>
      <c r="G6305" s="2">
        <f t="shared" si="1186"/>
        <v>340</v>
      </c>
      <c r="H6305" s="2">
        <f>MIN(Inputs!$B$2, (Inputs!$B$14 - F6305)/Inputs!$B$15)</f>
        <v>0</v>
      </c>
      <c r="I6305" s="2">
        <f>MAX(MIN(Inputs!$B$2, F6305*Inputs!$B$16, Inputs!$B$14*Inputs!$B$4 - G6305), 0)</f>
        <v>0</v>
      </c>
      <c r="J6305" s="2">
        <f>MAX(MIN(Inputs!$B$2, F6305*Inputs!$B$16, (Inputs!$B$14-F6305)/Inputs!$B$15)*Inputs!$B$9, 0)</f>
        <v>0</v>
      </c>
      <c r="K6305" s="2">
        <f>MAX(E6305*Inputs!$B$5 - B6305 - Inputs!$B$8, 0) * H6305</f>
        <v>0</v>
      </c>
      <c r="L6305" s="2">
        <f>IF(B6305 &gt;= D6305*Inputs!$B$10, MAX(B6305 - E6305/Inputs!$B$5 - Inputs!$B$8, 0) * I6305, 0)</f>
        <v>0</v>
      </c>
      <c r="M6305" s="2">
        <f t="shared" si="1178"/>
        <v>0</v>
      </c>
      <c r="N6305" s="3" t="str">
        <f t="shared" si="1179"/>
        <v>Idle</v>
      </c>
      <c r="O6305" s="3" t="str">
        <f t="shared" si="1187"/>
        <v>Idle</v>
      </c>
      <c r="P6305" s="2">
        <f t="shared" si="1180"/>
        <v>0</v>
      </c>
      <c r="Q6305" s="2">
        <f t="shared" si="1181"/>
        <v>0</v>
      </c>
      <c r="R6305" s="2">
        <f t="shared" si="1182"/>
        <v>0</v>
      </c>
      <c r="S6305" s="2">
        <f t="shared" si="1183"/>
        <v>0</v>
      </c>
      <c r="T6305" s="2">
        <f t="shared" si="1184"/>
        <v>0</v>
      </c>
      <c r="U6305" s="2">
        <f>IF(O6305="Reg", R6305 * Inputs!$B$7, 0)</f>
        <v>0</v>
      </c>
      <c r="V6305" s="2">
        <f>MAX(F6305 + P6305*Inputs!$B$15 - (Q6305/Inputs!$B$16) - U6305, 0)</f>
        <v>340</v>
      </c>
    </row>
    <row r="6306" spans="1:22" x14ac:dyDescent="0.3">
      <c r="A6306" s="1">
        <v>46285.666666666657</v>
      </c>
      <c r="B6306" s="2">
        <v>57.257492274964022</v>
      </c>
      <c r="C6306" s="2">
        <v>6.0576674928056837</v>
      </c>
      <c r="D6306" s="2">
        <f t="shared" si="1176"/>
        <v>44.591262421950809</v>
      </c>
      <c r="E6306" s="2">
        <f t="shared" si="1177"/>
        <v>97.116772461244281</v>
      </c>
      <c r="F6306" s="2">
        <f t="shared" si="1185"/>
        <v>340</v>
      </c>
      <c r="G6306" s="2">
        <f t="shared" si="1186"/>
        <v>340</v>
      </c>
      <c r="H6306" s="2">
        <f>MIN(Inputs!$B$2, (Inputs!$B$14 - F6306)/Inputs!$B$15)</f>
        <v>0</v>
      </c>
      <c r="I6306" s="2">
        <f>MAX(MIN(Inputs!$B$2, F6306*Inputs!$B$16, Inputs!$B$14*Inputs!$B$4 - G6306), 0)</f>
        <v>0</v>
      </c>
      <c r="J6306" s="2">
        <f>MAX(MIN(Inputs!$B$2, F6306*Inputs!$B$16, (Inputs!$B$14-F6306)/Inputs!$B$15)*Inputs!$B$9, 0)</f>
        <v>0</v>
      </c>
      <c r="K6306" s="2">
        <f>MAX(E6306*Inputs!$B$5 - B6306 - Inputs!$B$8, 0) * H6306</f>
        <v>0</v>
      </c>
      <c r="L6306" s="2">
        <f>IF(B6306 &gt;= D6306*Inputs!$B$10, MAX(B6306 - E6306/Inputs!$B$5 - Inputs!$B$8, 0) * I6306, 0)</f>
        <v>0</v>
      </c>
      <c r="M6306" s="2">
        <f t="shared" si="1178"/>
        <v>0</v>
      </c>
      <c r="N6306" s="3" t="str">
        <f t="shared" si="1179"/>
        <v>Idle</v>
      </c>
      <c r="O6306" s="3" t="str">
        <f t="shared" si="1187"/>
        <v>Idle</v>
      </c>
      <c r="P6306" s="2">
        <f t="shared" si="1180"/>
        <v>0</v>
      </c>
      <c r="Q6306" s="2">
        <f t="shared" si="1181"/>
        <v>0</v>
      </c>
      <c r="R6306" s="2">
        <f t="shared" si="1182"/>
        <v>0</v>
      </c>
      <c r="S6306" s="2">
        <f t="shared" si="1183"/>
        <v>0</v>
      </c>
      <c r="T6306" s="2">
        <f t="shared" si="1184"/>
        <v>0</v>
      </c>
      <c r="U6306" s="2">
        <f>IF(O6306="Reg", R6306 * Inputs!$B$7, 0)</f>
        <v>0</v>
      </c>
      <c r="V6306" s="2">
        <f>MAX(F6306 + P6306*Inputs!$B$15 - (Q6306/Inputs!$B$16) - U6306, 0)</f>
        <v>340</v>
      </c>
    </row>
    <row r="6307" spans="1:22" x14ac:dyDescent="0.3">
      <c r="A6307" s="1">
        <v>46285.708333333343</v>
      </c>
      <c r="B6307" s="2">
        <v>66.863211697355183</v>
      </c>
      <c r="C6307" s="2">
        <v>23.73152072635742</v>
      </c>
      <c r="D6307" s="2">
        <f t="shared" si="1176"/>
        <v>44.591262421950809</v>
      </c>
      <c r="E6307" s="2">
        <f t="shared" si="1177"/>
        <v>97.344774685855569</v>
      </c>
      <c r="F6307" s="2">
        <f t="shared" si="1185"/>
        <v>340</v>
      </c>
      <c r="G6307" s="2">
        <f t="shared" si="1186"/>
        <v>340</v>
      </c>
      <c r="H6307" s="2">
        <f>MIN(Inputs!$B$2, (Inputs!$B$14 - F6307)/Inputs!$B$15)</f>
        <v>0</v>
      </c>
      <c r="I6307" s="2">
        <f>MAX(MIN(Inputs!$B$2, F6307*Inputs!$B$16, Inputs!$B$14*Inputs!$B$4 - G6307), 0)</f>
        <v>0</v>
      </c>
      <c r="J6307" s="2">
        <f>MAX(MIN(Inputs!$B$2, F6307*Inputs!$B$16, (Inputs!$B$14-F6307)/Inputs!$B$15)*Inputs!$B$9, 0)</f>
        <v>0</v>
      </c>
      <c r="K6307" s="2">
        <f>MAX(E6307*Inputs!$B$5 - B6307 - Inputs!$B$8, 0) * H6307</f>
        <v>0</v>
      </c>
      <c r="L6307" s="2">
        <f>IF(B6307 &gt;= D6307*Inputs!$B$10, MAX(B6307 - E6307/Inputs!$B$5 - Inputs!$B$8, 0) * I6307, 0)</f>
        <v>0</v>
      </c>
      <c r="M6307" s="2">
        <f t="shared" si="1178"/>
        <v>0</v>
      </c>
      <c r="N6307" s="3" t="str">
        <f t="shared" si="1179"/>
        <v>Idle</v>
      </c>
      <c r="O6307" s="3" t="str">
        <f t="shared" si="1187"/>
        <v>Idle</v>
      </c>
      <c r="P6307" s="2">
        <f t="shared" si="1180"/>
        <v>0</v>
      </c>
      <c r="Q6307" s="2">
        <f t="shared" si="1181"/>
        <v>0</v>
      </c>
      <c r="R6307" s="2">
        <f t="shared" si="1182"/>
        <v>0</v>
      </c>
      <c r="S6307" s="2">
        <f t="shared" si="1183"/>
        <v>0</v>
      </c>
      <c r="T6307" s="2">
        <f t="shared" si="1184"/>
        <v>0</v>
      </c>
      <c r="U6307" s="2">
        <f>IF(O6307="Reg", R6307 * Inputs!$B$7, 0)</f>
        <v>0</v>
      </c>
      <c r="V6307" s="2">
        <f>MAX(F6307 + P6307*Inputs!$B$15 - (Q6307/Inputs!$B$16) - U6307, 0)</f>
        <v>340</v>
      </c>
    </row>
    <row r="6308" spans="1:22" x14ac:dyDescent="0.3">
      <c r="A6308" s="1">
        <v>46285.75</v>
      </c>
      <c r="B6308" s="2">
        <v>262.60058945376881</v>
      </c>
      <c r="C6308" s="2">
        <v>10.673527129411781</v>
      </c>
      <c r="D6308" s="2">
        <f t="shared" si="1176"/>
        <v>44.591262421950809</v>
      </c>
      <c r="E6308" s="2">
        <f t="shared" si="1177"/>
        <v>94.460411671214771</v>
      </c>
      <c r="F6308" s="2">
        <f t="shared" si="1185"/>
        <v>340</v>
      </c>
      <c r="G6308" s="2">
        <f t="shared" si="1186"/>
        <v>340</v>
      </c>
      <c r="H6308" s="2">
        <f>MIN(Inputs!$B$2, (Inputs!$B$14 - F6308)/Inputs!$B$15)</f>
        <v>0</v>
      </c>
      <c r="I6308" s="2">
        <f>MAX(MIN(Inputs!$B$2, F6308*Inputs!$B$16, Inputs!$B$14*Inputs!$B$4 - G6308), 0)</f>
        <v>0</v>
      </c>
      <c r="J6308" s="2">
        <f>MAX(MIN(Inputs!$B$2, F6308*Inputs!$B$16, (Inputs!$B$14-F6308)/Inputs!$B$15)*Inputs!$B$9, 0)</f>
        <v>0</v>
      </c>
      <c r="K6308" s="2">
        <f>MAX(E6308*Inputs!$B$5 - B6308 - Inputs!$B$8, 0) * H6308</f>
        <v>0</v>
      </c>
      <c r="L6308" s="2">
        <f>IF(B6308 &gt;= D6308*Inputs!$B$10, MAX(B6308 - E6308/Inputs!$B$5 - Inputs!$B$8, 0) * I6308, 0)</f>
        <v>0</v>
      </c>
      <c r="M6308" s="2">
        <f t="shared" si="1178"/>
        <v>0</v>
      </c>
      <c r="N6308" s="3" t="str">
        <f t="shared" si="1179"/>
        <v>Idle</v>
      </c>
      <c r="O6308" s="3" t="str">
        <f t="shared" si="1187"/>
        <v>Idle</v>
      </c>
      <c r="P6308" s="2">
        <f t="shared" si="1180"/>
        <v>0</v>
      </c>
      <c r="Q6308" s="2">
        <f t="shared" si="1181"/>
        <v>0</v>
      </c>
      <c r="R6308" s="2">
        <f t="shared" si="1182"/>
        <v>0</v>
      </c>
      <c r="S6308" s="2">
        <f t="shared" si="1183"/>
        <v>0</v>
      </c>
      <c r="T6308" s="2">
        <f t="shared" si="1184"/>
        <v>0</v>
      </c>
      <c r="U6308" s="2">
        <f>IF(O6308="Reg", R6308 * Inputs!$B$7, 0)</f>
        <v>0</v>
      </c>
      <c r="V6308" s="2">
        <f>MAX(F6308 + P6308*Inputs!$B$15 - (Q6308/Inputs!$B$16) - U6308, 0)</f>
        <v>340</v>
      </c>
    </row>
    <row r="6309" spans="1:22" x14ac:dyDescent="0.3">
      <c r="A6309" s="1">
        <v>46285.791666666657</v>
      </c>
      <c r="B6309" s="2">
        <v>74.911661691698001</v>
      </c>
      <c r="C6309" s="2">
        <v>6.9224418331254061</v>
      </c>
      <c r="D6309" s="2">
        <f t="shared" si="1176"/>
        <v>44.591262421950809</v>
      </c>
      <c r="E6309" s="2">
        <f t="shared" si="1177"/>
        <v>55.540429273585396</v>
      </c>
      <c r="F6309" s="2">
        <f t="shared" si="1185"/>
        <v>340</v>
      </c>
      <c r="G6309" s="2">
        <f t="shared" si="1186"/>
        <v>340</v>
      </c>
      <c r="H6309" s="2">
        <f>MIN(Inputs!$B$2, (Inputs!$B$14 - F6309)/Inputs!$B$15)</f>
        <v>0</v>
      </c>
      <c r="I6309" s="2">
        <f>MAX(MIN(Inputs!$B$2, F6309*Inputs!$B$16, Inputs!$B$14*Inputs!$B$4 - G6309), 0)</f>
        <v>0</v>
      </c>
      <c r="J6309" s="2">
        <f>MAX(MIN(Inputs!$B$2, F6309*Inputs!$B$16, (Inputs!$B$14-F6309)/Inputs!$B$15)*Inputs!$B$9, 0)</f>
        <v>0</v>
      </c>
      <c r="K6309" s="2">
        <f>MAX(E6309*Inputs!$B$5 - B6309 - Inputs!$B$8, 0) * H6309</f>
        <v>0</v>
      </c>
      <c r="L6309" s="2">
        <f>IF(B6309 &gt;= D6309*Inputs!$B$10, MAX(B6309 - E6309/Inputs!$B$5 - Inputs!$B$8, 0) * I6309, 0)</f>
        <v>0</v>
      </c>
      <c r="M6309" s="2">
        <f t="shared" si="1178"/>
        <v>0</v>
      </c>
      <c r="N6309" s="3" t="str">
        <f t="shared" si="1179"/>
        <v>Idle</v>
      </c>
      <c r="O6309" s="3" t="str">
        <f t="shared" si="1187"/>
        <v>Idle</v>
      </c>
      <c r="P6309" s="2">
        <f t="shared" si="1180"/>
        <v>0</v>
      </c>
      <c r="Q6309" s="2">
        <f t="shared" si="1181"/>
        <v>0</v>
      </c>
      <c r="R6309" s="2">
        <f t="shared" si="1182"/>
        <v>0</v>
      </c>
      <c r="S6309" s="2">
        <f t="shared" si="1183"/>
        <v>0</v>
      </c>
      <c r="T6309" s="2">
        <f t="shared" si="1184"/>
        <v>0</v>
      </c>
      <c r="U6309" s="2">
        <f>IF(O6309="Reg", R6309 * Inputs!$B$7, 0)</f>
        <v>0</v>
      </c>
      <c r="V6309" s="2">
        <f>MAX(F6309 + P6309*Inputs!$B$15 - (Q6309/Inputs!$B$16) - U6309, 0)</f>
        <v>340</v>
      </c>
    </row>
    <row r="6310" spans="1:22" x14ac:dyDescent="0.3">
      <c r="A6310" s="1">
        <v>46285.833333333343</v>
      </c>
      <c r="B6310" s="2">
        <v>71.817582629069889</v>
      </c>
      <c r="C6310" s="2">
        <v>12.858955186427689</v>
      </c>
      <c r="D6310" s="2">
        <f t="shared" si="1176"/>
        <v>44.591262421950809</v>
      </c>
      <c r="E6310" s="2">
        <f t="shared" si="1177"/>
        <v>46.163168155236384</v>
      </c>
      <c r="F6310" s="2">
        <f t="shared" si="1185"/>
        <v>340</v>
      </c>
      <c r="G6310" s="2">
        <f t="shared" si="1186"/>
        <v>340</v>
      </c>
      <c r="H6310" s="2">
        <f>MIN(Inputs!$B$2, (Inputs!$B$14 - F6310)/Inputs!$B$15)</f>
        <v>0</v>
      </c>
      <c r="I6310" s="2">
        <f>MAX(MIN(Inputs!$B$2, F6310*Inputs!$B$16, Inputs!$B$14*Inputs!$B$4 - G6310), 0)</f>
        <v>0</v>
      </c>
      <c r="J6310" s="2">
        <f>MAX(MIN(Inputs!$B$2, F6310*Inputs!$B$16, (Inputs!$B$14-F6310)/Inputs!$B$15)*Inputs!$B$9, 0)</f>
        <v>0</v>
      </c>
      <c r="K6310" s="2">
        <f>MAX(E6310*Inputs!$B$5 - B6310 - Inputs!$B$8, 0) * H6310</f>
        <v>0</v>
      </c>
      <c r="L6310" s="2">
        <f>IF(B6310 &gt;= D6310*Inputs!$B$10, MAX(B6310 - E6310/Inputs!$B$5 - Inputs!$B$8, 0) * I6310, 0)</f>
        <v>0</v>
      </c>
      <c r="M6310" s="2">
        <f t="shared" si="1178"/>
        <v>0</v>
      </c>
      <c r="N6310" s="3" t="str">
        <f t="shared" si="1179"/>
        <v>Idle</v>
      </c>
      <c r="O6310" s="3" t="str">
        <f t="shared" si="1187"/>
        <v>Idle</v>
      </c>
      <c r="P6310" s="2">
        <f t="shared" si="1180"/>
        <v>0</v>
      </c>
      <c r="Q6310" s="2">
        <f t="shared" si="1181"/>
        <v>0</v>
      </c>
      <c r="R6310" s="2">
        <f t="shared" si="1182"/>
        <v>0</v>
      </c>
      <c r="S6310" s="2">
        <f t="shared" si="1183"/>
        <v>0</v>
      </c>
      <c r="T6310" s="2">
        <f t="shared" si="1184"/>
        <v>0</v>
      </c>
      <c r="U6310" s="2">
        <f>IF(O6310="Reg", R6310 * Inputs!$B$7, 0)</f>
        <v>0</v>
      </c>
      <c r="V6310" s="2">
        <f>MAX(F6310 + P6310*Inputs!$B$15 - (Q6310/Inputs!$B$16) - U6310, 0)</f>
        <v>340</v>
      </c>
    </row>
    <row r="6311" spans="1:22" x14ac:dyDescent="0.3">
      <c r="A6311" s="1">
        <v>46285.875</v>
      </c>
      <c r="B6311" s="2">
        <v>49.250097020609793</v>
      </c>
      <c r="C6311" s="2">
        <v>3.53550223325739</v>
      </c>
      <c r="D6311" s="2">
        <f t="shared" si="1176"/>
        <v>44.591262421950809</v>
      </c>
      <c r="E6311" s="2">
        <f t="shared" si="1177"/>
        <v>36.37019582752206</v>
      </c>
      <c r="F6311" s="2">
        <f t="shared" si="1185"/>
        <v>340</v>
      </c>
      <c r="G6311" s="2">
        <f t="shared" si="1186"/>
        <v>340</v>
      </c>
      <c r="H6311" s="2">
        <f>MIN(Inputs!$B$2, (Inputs!$B$14 - F6311)/Inputs!$B$15)</f>
        <v>0</v>
      </c>
      <c r="I6311" s="2">
        <f>MAX(MIN(Inputs!$B$2, F6311*Inputs!$B$16, Inputs!$B$14*Inputs!$B$4 - G6311), 0)</f>
        <v>0</v>
      </c>
      <c r="J6311" s="2">
        <f>MAX(MIN(Inputs!$B$2, F6311*Inputs!$B$16, (Inputs!$B$14-F6311)/Inputs!$B$15)*Inputs!$B$9, 0)</f>
        <v>0</v>
      </c>
      <c r="K6311" s="2">
        <f>MAX(E6311*Inputs!$B$5 - B6311 - Inputs!$B$8, 0) * H6311</f>
        <v>0</v>
      </c>
      <c r="L6311" s="2">
        <f>IF(B6311 &gt;= D6311*Inputs!$B$10, MAX(B6311 - E6311/Inputs!$B$5 - Inputs!$B$8, 0) * I6311, 0)</f>
        <v>0</v>
      </c>
      <c r="M6311" s="2">
        <f t="shared" si="1178"/>
        <v>0</v>
      </c>
      <c r="N6311" s="3" t="str">
        <f t="shared" si="1179"/>
        <v>Idle</v>
      </c>
      <c r="O6311" s="3" t="str">
        <f t="shared" si="1187"/>
        <v>Idle</v>
      </c>
      <c r="P6311" s="2">
        <f t="shared" si="1180"/>
        <v>0</v>
      </c>
      <c r="Q6311" s="2">
        <f t="shared" si="1181"/>
        <v>0</v>
      </c>
      <c r="R6311" s="2">
        <f t="shared" si="1182"/>
        <v>0</v>
      </c>
      <c r="S6311" s="2">
        <f t="shared" si="1183"/>
        <v>0</v>
      </c>
      <c r="T6311" s="2">
        <f t="shared" si="1184"/>
        <v>0</v>
      </c>
      <c r="U6311" s="2">
        <f>IF(O6311="Reg", R6311 * Inputs!$B$7, 0)</f>
        <v>0</v>
      </c>
      <c r="V6311" s="2">
        <f>MAX(F6311 + P6311*Inputs!$B$15 - (Q6311/Inputs!$B$16) - U6311, 0)</f>
        <v>340</v>
      </c>
    </row>
    <row r="6312" spans="1:22" x14ac:dyDescent="0.3">
      <c r="A6312" s="1">
        <v>46285.916666666657</v>
      </c>
      <c r="B6312" s="2">
        <v>58.625505622631721</v>
      </c>
      <c r="C6312" s="2">
        <v>31.76948745232507</v>
      </c>
      <c r="D6312" s="2">
        <f t="shared" si="1176"/>
        <v>44.591262421950809</v>
      </c>
      <c r="E6312" s="2">
        <f t="shared" si="1177"/>
        <v>28.161846324087097</v>
      </c>
      <c r="F6312" s="2">
        <f t="shared" si="1185"/>
        <v>340</v>
      </c>
      <c r="G6312" s="2">
        <f t="shared" si="1186"/>
        <v>340</v>
      </c>
      <c r="H6312" s="2">
        <f>MIN(Inputs!$B$2, (Inputs!$B$14 - F6312)/Inputs!$B$15)</f>
        <v>0</v>
      </c>
      <c r="I6312" s="2">
        <f>MAX(MIN(Inputs!$B$2, F6312*Inputs!$B$16, Inputs!$B$14*Inputs!$B$4 - G6312), 0)</f>
        <v>0</v>
      </c>
      <c r="J6312" s="2">
        <f>MAX(MIN(Inputs!$B$2, F6312*Inputs!$B$16, (Inputs!$B$14-F6312)/Inputs!$B$15)*Inputs!$B$9, 0)</f>
        <v>0</v>
      </c>
      <c r="K6312" s="2">
        <f>MAX(E6312*Inputs!$B$5 - B6312 - Inputs!$B$8, 0) * H6312</f>
        <v>0</v>
      </c>
      <c r="L6312" s="2">
        <f>IF(B6312 &gt;= D6312*Inputs!$B$10, MAX(B6312 - E6312/Inputs!$B$5 - Inputs!$B$8, 0) * I6312, 0)</f>
        <v>0</v>
      </c>
      <c r="M6312" s="2">
        <f t="shared" si="1178"/>
        <v>0</v>
      </c>
      <c r="N6312" s="3" t="str">
        <f t="shared" si="1179"/>
        <v>Idle</v>
      </c>
      <c r="O6312" s="3" t="str">
        <f t="shared" si="1187"/>
        <v>Idle</v>
      </c>
      <c r="P6312" s="2">
        <f t="shared" si="1180"/>
        <v>0</v>
      </c>
      <c r="Q6312" s="2">
        <f t="shared" si="1181"/>
        <v>0</v>
      </c>
      <c r="R6312" s="2">
        <f t="shared" si="1182"/>
        <v>0</v>
      </c>
      <c r="S6312" s="2">
        <f t="shared" si="1183"/>
        <v>0</v>
      </c>
      <c r="T6312" s="2">
        <f t="shared" si="1184"/>
        <v>0</v>
      </c>
      <c r="U6312" s="2">
        <f>IF(O6312="Reg", R6312 * Inputs!$B$7, 0)</f>
        <v>0</v>
      </c>
      <c r="V6312" s="2">
        <f>MAX(F6312 + P6312*Inputs!$B$15 - (Q6312/Inputs!$B$16) - U6312, 0)</f>
        <v>340</v>
      </c>
    </row>
    <row r="6313" spans="1:22" x14ac:dyDescent="0.3">
      <c r="A6313" s="1">
        <v>46285.958333333343</v>
      </c>
      <c r="B6313" s="2">
        <v>49.557033609510484</v>
      </c>
      <c r="C6313" s="2">
        <v>2.3398578765546638</v>
      </c>
      <c r="D6313" s="2">
        <f t="shared" si="1176"/>
        <v>44.591262421950809</v>
      </c>
      <c r="E6313" s="2">
        <f t="shared" si="1177"/>
        <v>18.390928720315145</v>
      </c>
      <c r="F6313" s="2">
        <f t="shared" si="1185"/>
        <v>340</v>
      </c>
      <c r="G6313" s="2">
        <f t="shared" si="1186"/>
        <v>340</v>
      </c>
      <c r="H6313" s="2">
        <f>MIN(Inputs!$B$2, (Inputs!$B$14 - F6313)/Inputs!$B$15)</f>
        <v>0</v>
      </c>
      <c r="I6313" s="2">
        <f>MAX(MIN(Inputs!$B$2, F6313*Inputs!$B$16, Inputs!$B$14*Inputs!$B$4 - G6313), 0)</f>
        <v>0</v>
      </c>
      <c r="J6313" s="2">
        <f>MAX(MIN(Inputs!$B$2, F6313*Inputs!$B$16, (Inputs!$B$14-F6313)/Inputs!$B$15)*Inputs!$B$9, 0)</f>
        <v>0</v>
      </c>
      <c r="K6313" s="2">
        <f>MAX(E6313*Inputs!$B$5 - B6313 - Inputs!$B$8, 0) * H6313</f>
        <v>0</v>
      </c>
      <c r="L6313" s="2">
        <f>IF(B6313 &gt;= D6313*Inputs!$B$10, MAX(B6313 - E6313/Inputs!$B$5 - Inputs!$B$8, 0) * I6313, 0)</f>
        <v>0</v>
      </c>
      <c r="M6313" s="2">
        <f t="shared" si="1178"/>
        <v>0</v>
      </c>
      <c r="N6313" s="3" t="str">
        <f t="shared" si="1179"/>
        <v>Idle</v>
      </c>
      <c r="O6313" s="3" t="str">
        <f t="shared" si="1187"/>
        <v>Idle</v>
      </c>
      <c r="P6313" s="2">
        <f t="shared" si="1180"/>
        <v>0</v>
      </c>
      <c r="Q6313" s="2">
        <f t="shared" si="1181"/>
        <v>0</v>
      </c>
      <c r="R6313" s="2">
        <f t="shared" si="1182"/>
        <v>0</v>
      </c>
      <c r="S6313" s="2">
        <f t="shared" si="1183"/>
        <v>0</v>
      </c>
      <c r="T6313" s="2">
        <f t="shared" si="1184"/>
        <v>0</v>
      </c>
      <c r="U6313" s="2">
        <f>IF(O6313="Reg", R6313 * Inputs!$B$7, 0)</f>
        <v>0</v>
      </c>
      <c r="V6313" s="2">
        <f>MAX(F6313 + P6313*Inputs!$B$15 - (Q6313/Inputs!$B$16) - U6313, 0)</f>
        <v>340</v>
      </c>
    </row>
    <row r="6314" spans="1:22" x14ac:dyDescent="0.3">
      <c r="A6314" s="1">
        <v>46286</v>
      </c>
      <c r="B6314" s="2">
        <v>29.080695067992501</v>
      </c>
      <c r="C6314" s="2">
        <v>11.00477922882853</v>
      </c>
      <c r="D6314" s="2">
        <f t="shared" si="1176"/>
        <v>37.425206303724416</v>
      </c>
      <c r="E6314" s="2">
        <f t="shared" si="1177"/>
        <v>32.328332999520697</v>
      </c>
      <c r="F6314" s="2">
        <f t="shared" si="1185"/>
        <v>340</v>
      </c>
      <c r="G6314" s="2">
        <f t="shared" si="1186"/>
        <v>0</v>
      </c>
      <c r="H6314" s="2">
        <f>MIN(Inputs!$B$2, (Inputs!$B$14 - F6314)/Inputs!$B$15)</f>
        <v>0</v>
      </c>
      <c r="I6314" s="2">
        <f>MAX(MIN(Inputs!$B$2, F6314*Inputs!$B$16, Inputs!$B$14*Inputs!$B$4 - G6314), 0)</f>
        <v>170</v>
      </c>
      <c r="J6314" s="2">
        <f>MAX(MIN(Inputs!$B$2, F6314*Inputs!$B$16, (Inputs!$B$14-F6314)/Inputs!$B$15)*Inputs!$B$9, 0)</f>
        <v>0</v>
      </c>
      <c r="K6314" s="2">
        <f>MAX(E6314*Inputs!$B$5 - B6314 - Inputs!$B$8, 0) * H6314</f>
        <v>0</v>
      </c>
      <c r="L6314" s="2">
        <f>IF(B6314 &gt;= D6314*Inputs!$B$10, MAX(B6314 - E6314/Inputs!$B$5 - Inputs!$B$8, 0) * I6314, 0)</f>
        <v>0</v>
      </c>
      <c r="M6314" s="2">
        <f t="shared" si="1178"/>
        <v>0</v>
      </c>
      <c r="N6314" s="3" t="str">
        <f t="shared" si="1179"/>
        <v>Idle</v>
      </c>
      <c r="O6314" s="3" t="str">
        <f t="shared" si="1187"/>
        <v>Idle</v>
      </c>
      <c r="P6314" s="2">
        <f t="shared" si="1180"/>
        <v>0</v>
      </c>
      <c r="Q6314" s="2">
        <f t="shared" si="1181"/>
        <v>0</v>
      </c>
      <c r="R6314" s="2">
        <f t="shared" si="1182"/>
        <v>0</v>
      </c>
      <c r="S6314" s="2">
        <f t="shared" si="1183"/>
        <v>0</v>
      </c>
      <c r="T6314" s="2">
        <f t="shared" si="1184"/>
        <v>0</v>
      </c>
      <c r="U6314" s="2">
        <f>IF(O6314="Reg", R6314 * Inputs!$B$7, 0)</f>
        <v>0</v>
      </c>
      <c r="V6314" s="2">
        <f>MAX(F6314 + P6314*Inputs!$B$15 - (Q6314/Inputs!$B$16) - U6314, 0)</f>
        <v>340</v>
      </c>
    </row>
    <row r="6315" spans="1:22" x14ac:dyDescent="0.3">
      <c r="A6315" s="1">
        <v>46286.041666666657</v>
      </c>
      <c r="B6315" s="2">
        <v>18.648094981603951</v>
      </c>
      <c r="C6315" s="2">
        <v>14.761104463909341</v>
      </c>
      <c r="D6315" s="2">
        <f t="shared" si="1176"/>
        <v>37.425206303724416</v>
      </c>
      <c r="E6315" s="2">
        <f t="shared" si="1177"/>
        <v>27.481550488188613</v>
      </c>
      <c r="F6315" s="2">
        <f t="shared" si="1185"/>
        <v>340</v>
      </c>
      <c r="G6315" s="2">
        <f t="shared" si="1186"/>
        <v>0</v>
      </c>
      <c r="H6315" s="2">
        <f>MIN(Inputs!$B$2, (Inputs!$B$14 - F6315)/Inputs!$B$15)</f>
        <v>0</v>
      </c>
      <c r="I6315" s="2">
        <f>MAX(MIN(Inputs!$B$2, F6315*Inputs!$B$16, Inputs!$B$14*Inputs!$B$4 - G6315), 0)</f>
        <v>170</v>
      </c>
      <c r="J6315" s="2">
        <f>MAX(MIN(Inputs!$B$2, F6315*Inputs!$B$16, (Inputs!$B$14-F6315)/Inputs!$B$15)*Inputs!$B$9, 0)</f>
        <v>0</v>
      </c>
      <c r="K6315" s="2">
        <f>MAX(E6315*Inputs!$B$5 - B6315 - Inputs!$B$8, 0) * H6315</f>
        <v>0</v>
      </c>
      <c r="L6315" s="2">
        <f>IF(B6315 &gt;= D6315*Inputs!$B$10, MAX(B6315 - E6315/Inputs!$B$5 - Inputs!$B$8, 0) * I6315, 0)</f>
        <v>0</v>
      </c>
      <c r="M6315" s="2">
        <f t="shared" si="1178"/>
        <v>0</v>
      </c>
      <c r="N6315" s="3" t="str">
        <f t="shared" si="1179"/>
        <v>Idle</v>
      </c>
      <c r="O6315" s="3" t="str">
        <f t="shared" si="1187"/>
        <v>Idle</v>
      </c>
      <c r="P6315" s="2">
        <f t="shared" si="1180"/>
        <v>0</v>
      </c>
      <c r="Q6315" s="2">
        <f t="shared" si="1181"/>
        <v>0</v>
      </c>
      <c r="R6315" s="2">
        <f t="shared" si="1182"/>
        <v>0</v>
      </c>
      <c r="S6315" s="2">
        <f t="shared" si="1183"/>
        <v>0</v>
      </c>
      <c r="T6315" s="2">
        <f t="shared" si="1184"/>
        <v>0</v>
      </c>
      <c r="U6315" s="2">
        <f>IF(O6315="Reg", R6315 * Inputs!$B$7, 0)</f>
        <v>0</v>
      </c>
      <c r="V6315" s="2">
        <f>MAX(F6315 + P6315*Inputs!$B$15 - (Q6315/Inputs!$B$16) - U6315, 0)</f>
        <v>340</v>
      </c>
    </row>
    <row r="6316" spans="1:22" x14ac:dyDescent="0.3">
      <c r="A6316" s="1">
        <v>46286.083333333343</v>
      </c>
      <c r="B6316" s="2">
        <v>13.05974866278393</v>
      </c>
      <c r="C6316" s="2">
        <v>1.3866827126956141</v>
      </c>
      <c r="D6316" s="2">
        <f t="shared" si="1176"/>
        <v>37.425206303724416</v>
      </c>
      <c r="E6316" s="2">
        <f t="shared" si="1177"/>
        <v>24.373534657921287</v>
      </c>
      <c r="F6316" s="2">
        <f t="shared" si="1185"/>
        <v>340</v>
      </c>
      <c r="G6316" s="2">
        <f t="shared" si="1186"/>
        <v>0</v>
      </c>
      <c r="H6316" s="2">
        <f>MIN(Inputs!$B$2, (Inputs!$B$14 - F6316)/Inputs!$B$15)</f>
        <v>0</v>
      </c>
      <c r="I6316" s="2">
        <f>MAX(MIN(Inputs!$B$2, F6316*Inputs!$B$16, Inputs!$B$14*Inputs!$B$4 - G6316), 0)</f>
        <v>170</v>
      </c>
      <c r="J6316" s="2">
        <f>MAX(MIN(Inputs!$B$2, F6316*Inputs!$B$16, (Inputs!$B$14-F6316)/Inputs!$B$15)*Inputs!$B$9, 0)</f>
        <v>0</v>
      </c>
      <c r="K6316" s="2">
        <f>MAX(E6316*Inputs!$B$5 - B6316 - Inputs!$B$8, 0) * H6316</f>
        <v>0</v>
      </c>
      <c r="L6316" s="2">
        <f>IF(B6316 &gt;= D6316*Inputs!$B$10, MAX(B6316 - E6316/Inputs!$B$5 - Inputs!$B$8, 0) * I6316, 0)</f>
        <v>0</v>
      </c>
      <c r="M6316" s="2">
        <f t="shared" si="1178"/>
        <v>0</v>
      </c>
      <c r="N6316" s="3" t="str">
        <f t="shared" si="1179"/>
        <v>Idle</v>
      </c>
      <c r="O6316" s="3" t="str">
        <f t="shared" si="1187"/>
        <v>Idle</v>
      </c>
      <c r="P6316" s="2">
        <f t="shared" si="1180"/>
        <v>0</v>
      </c>
      <c r="Q6316" s="2">
        <f t="shared" si="1181"/>
        <v>0</v>
      </c>
      <c r="R6316" s="2">
        <f t="shared" si="1182"/>
        <v>0</v>
      </c>
      <c r="S6316" s="2">
        <f t="shared" si="1183"/>
        <v>0</v>
      </c>
      <c r="T6316" s="2">
        <f t="shared" si="1184"/>
        <v>0</v>
      </c>
      <c r="U6316" s="2">
        <f>IF(O6316="Reg", R6316 * Inputs!$B$7, 0)</f>
        <v>0</v>
      </c>
      <c r="V6316" s="2">
        <f>MAX(F6316 + P6316*Inputs!$B$15 - (Q6316/Inputs!$B$16) - U6316, 0)</f>
        <v>340</v>
      </c>
    </row>
    <row r="6317" spans="1:22" x14ac:dyDescent="0.3">
      <c r="A6317" s="1">
        <v>46286.125</v>
      </c>
      <c r="B6317" s="2">
        <v>0</v>
      </c>
      <c r="C6317" s="2">
        <v>12.113284278799521</v>
      </c>
      <c r="D6317" s="2">
        <f t="shared" si="1176"/>
        <v>37.425206303724416</v>
      </c>
      <c r="E6317" s="2">
        <f t="shared" si="1177"/>
        <v>22.196909880790631</v>
      </c>
      <c r="F6317" s="2">
        <f t="shared" si="1185"/>
        <v>340</v>
      </c>
      <c r="G6317" s="2">
        <f t="shared" si="1186"/>
        <v>0</v>
      </c>
      <c r="H6317" s="2">
        <f>MIN(Inputs!$B$2, (Inputs!$B$14 - F6317)/Inputs!$B$15)</f>
        <v>0</v>
      </c>
      <c r="I6317" s="2">
        <f>MAX(MIN(Inputs!$B$2, F6317*Inputs!$B$16, Inputs!$B$14*Inputs!$B$4 - G6317), 0)</f>
        <v>170</v>
      </c>
      <c r="J6317" s="2">
        <f>MAX(MIN(Inputs!$B$2, F6317*Inputs!$B$16, (Inputs!$B$14-F6317)/Inputs!$B$15)*Inputs!$B$9, 0)</f>
        <v>0</v>
      </c>
      <c r="K6317" s="2">
        <f>MAX(E6317*Inputs!$B$5 - B6317 - Inputs!$B$8, 0) * H6317</f>
        <v>0</v>
      </c>
      <c r="L6317" s="2">
        <f>IF(B6317 &gt;= D6317*Inputs!$B$10, MAX(B6317 - E6317/Inputs!$B$5 - Inputs!$B$8, 0) * I6317, 0)</f>
        <v>0</v>
      </c>
      <c r="M6317" s="2">
        <f t="shared" si="1178"/>
        <v>0</v>
      </c>
      <c r="N6317" s="3" t="str">
        <f t="shared" si="1179"/>
        <v>Idle</v>
      </c>
      <c r="O6317" s="3" t="str">
        <f t="shared" si="1187"/>
        <v>Idle</v>
      </c>
      <c r="P6317" s="2">
        <f t="shared" si="1180"/>
        <v>0</v>
      </c>
      <c r="Q6317" s="2">
        <f t="shared" si="1181"/>
        <v>0</v>
      </c>
      <c r="R6317" s="2">
        <f t="shared" si="1182"/>
        <v>0</v>
      </c>
      <c r="S6317" s="2">
        <f t="shared" si="1183"/>
        <v>0</v>
      </c>
      <c r="T6317" s="2">
        <f t="shared" si="1184"/>
        <v>0</v>
      </c>
      <c r="U6317" s="2">
        <f>IF(O6317="Reg", R6317 * Inputs!$B$7, 0)</f>
        <v>0</v>
      </c>
      <c r="V6317" s="2">
        <f>MAX(F6317 + P6317*Inputs!$B$15 - (Q6317/Inputs!$B$16) - U6317, 0)</f>
        <v>340</v>
      </c>
    </row>
    <row r="6318" spans="1:22" x14ac:dyDescent="0.3">
      <c r="A6318" s="1">
        <v>46286.166666666657</v>
      </c>
      <c r="B6318" s="2">
        <v>0</v>
      </c>
      <c r="C6318" s="2">
        <v>11.57490078433387</v>
      </c>
      <c r="D6318" s="2">
        <f t="shared" si="1176"/>
        <v>37.425206303724416</v>
      </c>
      <c r="E6318" s="2">
        <f t="shared" si="1177"/>
        <v>22.365062132903557</v>
      </c>
      <c r="F6318" s="2">
        <f t="shared" si="1185"/>
        <v>340</v>
      </c>
      <c r="G6318" s="2">
        <f t="shared" si="1186"/>
        <v>0</v>
      </c>
      <c r="H6318" s="2">
        <f>MIN(Inputs!$B$2, (Inputs!$B$14 - F6318)/Inputs!$B$15)</f>
        <v>0</v>
      </c>
      <c r="I6318" s="2">
        <f>MAX(MIN(Inputs!$B$2, F6318*Inputs!$B$16, Inputs!$B$14*Inputs!$B$4 - G6318), 0)</f>
        <v>170</v>
      </c>
      <c r="J6318" s="2">
        <f>MAX(MIN(Inputs!$B$2, F6318*Inputs!$B$16, (Inputs!$B$14-F6318)/Inputs!$B$15)*Inputs!$B$9, 0)</f>
        <v>0</v>
      </c>
      <c r="K6318" s="2">
        <f>MAX(E6318*Inputs!$B$5 - B6318 - Inputs!$B$8, 0) * H6318</f>
        <v>0</v>
      </c>
      <c r="L6318" s="2">
        <f>IF(B6318 &gt;= D6318*Inputs!$B$10, MAX(B6318 - E6318/Inputs!$B$5 - Inputs!$B$8, 0) * I6318, 0)</f>
        <v>0</v>
      </c>
      <c r="M6318" s="2">
        <f t="shared" si="1178"/>
        <v>0</v>
      </c>
      <c r="N6318" s="3" t="str">
        <f t="shared" si="1179"/>
        <v>Idle</v>
      </c>
      <c r="O6318" s="3" t="str">
        <f t="shared" si="1187"/>
        <v>Idle</v>
      </c>
      <c r="P6318" s="2">
        <f t="shared" si="1180"/>
        <v>0</v>
      </c>
      <c r="Q6318" s="2">
        <f t="shared" si="1181"/>
        <v>0</v>
      </c>
      <c r="R6318" s="2">
        <f t="shared" si="1182"/>
        <v>0</v>
      </c>
      <c r="S6318" s="2">
        <f t="shared" si="1183"/>
        <v>0</v>
      </c>
      <c r="T6318" s="2">
        <f t="shared" si="1184"/>
        <v>0</v>
      </c>
      <c r="U6318" s="2">
        <f>IF(O6318="Reg", R6318 * Inputs!$B$7, 0)</f>
        <v>0</v>
      </c>
      <c r="V6318" s="2">
        <f>MAX(F6318 + P6318*Inputs!$B$15 - (Q6318/Inputs!$B$16) - U6318, 0)</f>
        <v>340</v>
      </c>
    </row>
    <row r="6319" spans="1:22" x14ac:dyDescent="0.3">
      <c r="A6319" s="1">
        <v>46286.208333333343</v>
      </c>
      <c r="B6319" s="2">
        <v>133.1814592847438</v>
      </c>
      <c r="C6319" s="2">
        <v>6.0677487410622772</v>
      </c>
      <c r="D6319" s="2">
        <f t="shared" si="1176"/>
        <v>37.425206303724416</v>
      </c>
      <c r="E6319" s="2">
        <f t="shared" si="1177"/>
        <v>23.147681577738762</v>
      </c>
      <c r="F6319" s="2">
        <f t="shared" si="1185"/>
        <v>340</v>
      </c>
      <c r="G6319" s="2">
        <f t="shared" si="1186"/>
        <v>0</v>
      </c>
      <c r="H6319" s="2">
        <f>MIN(Inputs!$B$2, (Inputs!$B$14 - F6319)/Inputs!$B$15)</f>
        <v>0</v>
      </c>
      <c r="I6319" s="2">
        <f>MAX(MIN(Inputs!$B$2, F6319*Inputs!$B$16, Inputs!$B$14*Inputs!$B$4 - G6319), 0)</f>
        <v>170</v>
      </c>
      <c r="J6319" s="2">
        <f>MAX(MIN(Inputs!$B$2, F6319*Inputs!$B$16, (Inputs!$B$14-F6319)/Inputs!$B$15)*Inputs!$B$9, 0)</f>
        <v>0</v>
      </c>
      <c r="K6319" s="2">
        <f>MAX(E6319*Inputs!$B$5 - B6319 - Inputs!$B$8, 0) * H6319</f>
        <v>0</v>
      </c>
      <c r="L6319" s="2">
        <f>IF(B6319 &gt;= D6319*Inputs!$B$10, MAX(B6319 - E6319/Inputs!$B$5 - Inputs!$B$8, 0) * I6319, 0)</f>
        <v>14769.136864525093</v>
      </c>
      <c r="M6319" s="2">
        <f t="shared" si="1178"/>
        <v>0</v>
      </c>
      <c r="N6319" s="3" t="str">
        <f t="shared" si="1179"/>
        <v>Discharge</v>
      </c>
      <c r="O6319" s="3" t="str">
        <f t="shared" si="1187"/>
        <v>Discharge</v>
      </c>
      <c r="P6319" s="2">
        <f t="shared" si="1180"/>
        <v>0</v>
      </c>
      <c r="Q6319" s="2">
        <f t="shared" si="1181"/>
        <v>170</v>
      </c>
      <c r="R6319" s="2">
        <f t="shared" si="1182"/>
        <v>0</v>
      </c>
      <c r="S6319" s="2">
        <f t="shared" si="1183"/>
        <v>22640.848078406445</v>
      </c>
      <c r="T6319" s="2">
        <f t="shared" si="1184"/>
        <v>0</v>
      </c>
      <c r="U6319" s="2">
        <f>IF(O6319="Reg", R6319 * Inputs!$B$7, 0)</f>
        <v>0</v>
      </c>
      <c r="V6319" s="2">
        <f>MAX(F6319 + P6319*Inputs!$B$15 - (Q6319/Inputs!$B$16) - U6319, 0)</f>
        <v>170</v>
      </c>
    </row>
    <row r="6320" spans="1:22" x14ac:dyDescent="0.3">
      <c r="A6320" s="1">
        <v>46286.25</v>
      </c>
      <c r="B6320" s="2">
        <v>0</v>
      </c>
      <c r="C6320" s="2">
        <v>3.610171503367269</v>
      </c>
      <c r="D6320" s="2">
        <f t="shared" si="1176"/>
        <v>37.425206303724416</v>
      </c>
      <c r="E6320" s="2">
        <f t="shared" si="1177"/>
        <v>4.533758602676663</v>
      </c>
      <c r="F6320" s="2">
        <f t="shared" si="1185"/>
        <v>170</v>
      </c>
      <c r="G6320" s="2">
        <f t="shared" si="1186"/>
        <v>170</v>
      </c>
      <c r="H6320" s="2">
        <f>MIN(Inputs!$B$2, (Inputs!$B$14 - F6320)/Inputs!$B$15)</f>
        <v>170</v>
      </c>
      <c r="I6320" s="2">
        <f>MAX(MIN(Inputs!$B$2, F6320*Inputs!$B$16, Inputs!$B$14*Inputs!$B$4 - G6320), 0)</f>
        <v>170</v>
      </c>
      <c r="J6320" s="2">
        <f>MAX(MIN(Inputs!$B$2, F6320*Inputs!$B$16, (Inputs!$B$14-F6320)/Inputs!$B$15)*Inputs!$B$9, 0)</f>
        <v>136</v>
      </c>
      <c r="K6320" s="2">
        <f>MAX(E6320*Inputs!$B$5 - B6320 - Inputs!$B$8, 0) * H6320</f>
        <v>0</v>
      </c>
      <c r="L6320" s="2">
        <f>IF(B6320 &gt;= D6320*Inputs!$B$10, MAX(B6320 - E6320/Inputs!$B$5 - Inputs!$B$8, 0) * I6320, 0)</f>
        <v>0</v>
      </c>
      <c r="M6320" s="2">
        <f t="shared" si="1178"/>
        <v>490.98332445794858</v>
      </c>
      <c r="N6320" s="3" t="str">
        <f t="shared" si="1179"/>
        <v>Reg</v>
      </c>
      <c r="O6320" s="3" t="str">
        <f t="shared" si="1187"/>
        <v>Discharge</v>
      </c>
      <c r="P6320" s="2">
        <f t="shared" si="1180"/>
        <v>0</v>
      </c>
      <c r="Q6320" s="2">
        <f t="shared" si="1181"/>
        <v>170</v>
      </c>
      <c r="R6320" s="2">
        <f t="shared" si="1182"/>
        <v>0</v>
      </c>
      <c r="S6320" s="2">
        <f t="shared" si="1183"/>
        <v>0</v>
      </c>
      <c r="T6320" s="2">
        <f t="shared" si="1184"/>
        <v>0</v>
      </c>
      <c r="U6320" s="2">
        <f>IF(O6320="Reg", R6320 * Inputs!$B$7, 0)</f>
        <v>0</v>
      </c>
      <c r="V6320" s="2">
        <f>MAX(F6320 + P6320*Inputs!$B$15 - (Q6320/Inputs!$B$16) - U6320, 0)</f>
        <v>0</v>
      </c>
    </row>
    <row r="6321" spans="1:22" x14ac:dyDescent="0.3">
      <c r="A6321" s="1">
        <v>46286.291666666657</v>
      </c>
      <c r="B6321" s="2">
        <v>0</v>
      </c>
      <c r="C6321" s="2">
        <v>10.520507264797461</v>
      </c>
      <c r="D6321" s="2">
        <f t="shared" si="1176"/>
        <v>37.425206303724416</v>
      </c>
      <c r="E6321" s="2">
        <f t="shared" si="1177"/>
        <v>9.350610952984054</v>
      </c>
      <c r="F6321" s="2">
        <f t="shared" si="1185"/>
        <v>0</v>
      </c>
      <c r="G6321" s="2">
        <f t="shared" si="1186"/>
        <v>340</v>
      </c>
      <c r="H6321" s="2">
        <f>MIN(Inputs!$B$2, (Inputs!$B$14 - F6321)/Inputs!$B$15)</f>
        <v>170</v>
      </c>
      <c r="I6321" s="2">
        <f>MAX(MIN(Inputs!$B$2, F6321*Inputs!$B$16, Inputs!$B$14*Inputs!$B$4 - G6321), 0)</f>
        <v>0</v>
      </c>
      <c r="J6321" s="2">
        <f>MAX(MIN(Inputs!$B$2, F6321*Inputs!$B$16, (Inputs!$B$14-F6321)/Inputs!$B$15)*Inputs!$B$9, 0)</f>
        <v>0</v>
      </c>
      <c r="K6321" s="2">
        <f>MAX(E6321*Inputs!$B$5 - B6321 - Inputs!$B$8, 0) * H6321</f>
        <v>0</v>
      </c>
      <c r="L6321" s="2">
        <f>IF(B6321 &gt;= D6321*Inputs!$B$10, MAX(B6321 - E6321/Inputs!$B$5 - Inputs!$B$8, 0) * I6321, 0)</f>
        <v>0</v>
      </c>
      <c r="M6321" s="2">
        <f t="shared" si="1178"/>
        <v>0</v>
      </c>
      <c r="N6321" s="3" t="str">
        <f t="shared" si="1179"/>
        <v>Idle</v>
      </c>
      <c r="O6321" s="3" t="str">
        <f t="shared" si="1187"/>
        <v>Idle</v>
      </c>
      <c r="P6321" s="2">
        <f t="shared" si="1180"/>
        <v>0</v>
      </c>
      <c r="Q6321" s="2">
        <f t="shared" si="1181"/>
        <v>0</v>
      </c>
      <c r="R6321" s="2">
        <f t="shared" si="1182"/>
        <v>0</v>
      </c>
      <c r="S6321" s="2">
        <f t="shared" si="1183"/>
        <v>0</v>
      </c>
      <c r="T6321" s="2">
        <f t="shared" si="1184"/>
        <v>0</v>
      </c>
      <c r="U6321" s="2">
        <f>IF(O6321="Reg", R6321 * Inputs!$B$7, 0)</f>
        <v>0</v>
      </c>
      <c r="V6321" s="2">
        <f>MAX(F6321 + P6321*Inputs!$B$15 - (Q6321/Inputs!$B$16) - U6321, 0)</f>
        <v>0</v>
      </c>
    </row>
    <row r="6322" spans="1:22" x14ac:dyDescent="0.3">
      <c r="A6322" s="1">
        <v>46286.333333333343</v>
      </c>
      <c r="B6322" s="2">
        <v>0</v>
      </c>
      <c r="C6322" s="2">
        <v>7.7018563604432249</v>
      </c>
      <c r="D6322" s="2">
        <f t="shared" si="1176"/>
        <v>37.425206303724416</v>
      </c>
      <c r="E6322" s="2">
        <f t="shared" si="1177"/>
        <v>15.863140182594401</v>
      </c>
      <c r="F6322" s="2">
        <f t="shared" si="1185"/>
        <v>0</v>
      </c>
      <c r="G6322" s="2">
        <f t="shared" si="1186"/>
        <v>340</v>
      </c>
      <c r="H6322" s="2">
        <f>MIN(Inputs!$B$2, (Inputs!$B$14 - F6322)/Inputs!$B$15)</f>
        <v>170</v>
      </c>
      <c r="I6322" s="2">
        <f>MAX(MIN(Inputs!$B$2, F6322*Inputs!$B$16, Inputs!$B$14*Inputs!$B$4 - G6322), 0)</f>
        <v>0</v>
      </c>
      <c r="J6322" s="2">
        <f>MAX(MIN(Inputs!$B$2, F6322*Inputs!$B$16, (Inputs!$B$14-F6322)/Inputs!$B$15)*Inputs!$B$9, 0)</f>
        <v>0</v>
      </c>
      <c r="K6322" s="2">
        <f>MAX(E6322*Inputs!$B$5 - B6322 - Inputs!$B$8, 0) * H6322</f>
        <v>0</v>
      </c>
      <c r="L6322" s="2">
        <f>IF(B6322 &gt;= D6322*Inputs!$B$10, MAX(B6322 - E6322/Inputs!$B$5 - Inputs!$B$8, 0) * I6322, 0)</f>
        <v>0</v>
      </c>
      <c r="M6322" s="2">
        <f t="shared" si="1178"/>
        <v>0</v>
      </c>
      <c r="N6322" s="3" t="str">
        <f t="shared" si="1179"/>
        <v>Idle</v>
      </c>
      <c r="O6322" s="3" t="str">
        <f t="shared" si="1187"/>
        <v>Idle</v>
      </c>
      <c r="P6322" s="2">
        <f t="shared" si="1180"/>
        <v>0</v>
      </c>
      <c r="Q6322" s="2">
        <f t="shared" si="1181"/>
        <v>0</v>
      </c>
      <c r="R6322" s="2">
        <f t="shared" si="1182"/>
        <v>0</v>
      </c>
      <c r="S6322" s="2">
        <f t="shared" si="1183"/>
        <v>0</v>
      </c>
      <c r="T6322" s="2">
        <f t="shared" si="1184"/>
        <v>0</v>
      </c>
      <c r="U6322" s="2">
        <f>IF(O6322="Reg", R6322 * Inputs!$B$7, 0)</f>
        <v>0</v>
      </c>
      <c r="V6322" s="2">
        <f>MAX(F6322 + P6322*Inputs!$B$15 - (Q6322/Inputs!$B$16) - U6322, 0)</f>
        <v>0</v>
      </c>
    </row>
    <row r="6323" spans="1:22" x14ac:dyDescent="0.3">
      <c r="A6323" s="1">
        <v>46286.375</v>
      </c>
      <c r="B6323" s="2">
        <v>1.008913512677533</v>
      </c>
      <c r="C6323" s="2">
        <v>4.7425862210289642</v>
      </c>
      <c r="D6323" s="2">
        <f t="shared" si="1176"/>
        <v>37.425206303724416</v>
      </c>
      <c r="E6323" s="2">
        <f t="shared" si="1177"/>
        <v>25.464752048524812</v>
      </c>
      <c r="F6323" s="2">
        <f t="shared" si="1185"/>
        <v>0</v>
      </c>
      <c r="G6323" s="2">
        <f t="shared" si="1186"/>
        <v>340</v>
      </c>
      <c r="H6323" s="2">
        <f>MIN(Inputs!$B$2, (Inputs!$B$14 - F6323)/Inputs!$B$15)</f>
        <v>170</v>
      </c>
      <c r="I6323" s="2">
        <f>MAX(MIN(Inputs!$B$2, F6323*Inputs!$B$16, Inputs!$B$14*Inputs!$B$4 - G6323), 0)</f>
        <v>0</v>
      </c>
      <c r="J6323" s="2">
        <f>MAX(MIN(Inputs!$B$2, F6323*Inputs!$B$16, (Inputs!$B$14-F6323)/Inputs!$B$15)*Inputs!$B$9, 0)</f>
        <v>0</v>
      </c>
      <c r="K6323" s="2">
        <f>MAX(E6323*Inputs!$B$5 - B6323 - Inputs!$B$8, 0) * H6323</f>
        <v>238.01160930413113</v>
      </c>
      <c r="L6323" s="2">
        <f>IF(B6323 &gt;= D6323*Inputs!$B$10, MAX(B6323 - E6323/Inputs!$B$5 - Inputs!$B$8, 0) * I6323, 0)</f>
        <v>0</v>
      </c>
      <c r="M6323" s="2">
        <f t="shared" si="1178"/>
        <v>0</v>
      </c>
      <c r="N6323" s="3" t="str">
        <f t="shared" si="1179"/>
        <v>Charge</v>
      </c>
      <c r="O6323" s="3" t="str">
        <f t="shared" si="1187"/>
        <v>Charge</v>
      </c>
      <c r="P6323" s="2">
        <f t="shared" si="1180"/>
        <v>170</v>
      </c>
      <c r="Q6323" s="2">
        <f t="shared" si="1181"/>
        <v>0</v>
      </c>
      <c r="R6323" s="2">
        <f t="shared" si="1182"/>
        <v>0</v>
      </c>
      <c r="S6323" s="2">
        <f t="shared" si="1183"/>
        <v>-171.5152971551806</v>
      </c>
      <c r="T6323" s="2">
        <f t="shared" si="1184"/>
        <v>0</v>
      </c>
      <c r="U6323" s="2">
        <f>IF(O6323="Reg", R6323 * Inputs!$B$7, 0)</f>
        <v>0</v>
      </c>
      <c r="V6323" s="2">
        <f>MAX(F6323 + P6323*Inputs!$B$15 - (Q6323/Inputs!$B$16) - U6323, 0)</f>
        <v>170</v>
      </c>
    </row>
    <row r="6324" spans="1:22" x14ac:dyDescent="0.3">
      <c r="A6324" s="1">
        <v>46286.416666666657</v>
      </c>
      <c r="B6324" s="2">
        <v>4.6957166690112233</v>
      </c>
      <c r="C6324" s="2">
        <v>1.79505437808152</v>
      </c>
      <c r="D6324" s="2">
        <f t="shared" si="1176"/>
        <v>37.425206303724416</v>
      </c>
      <c r="E6324" s="2">
        <f t="shared" si="1177"/>
        <v>34.88459184703445</v>
      </c>
      <c r="F6324" s="2">
        <f t="shared" si="1185"/>
        <v>170</v>
      </c>
      <c r="G6324" s="2">
        <f t="shared" si="1186"/>
        <v>340</v>
      </c>
      <c r="H6324" s="2">
        <f>MIN(Inputs!$B$2, (Inputs!$B$14 - F6324)/Inputs!$B$15)</f>
        <v>170</v>
      </c>
      <c r="I6324" s="2">
        <f>MAX(MIN(Inputs!$B$2, F6324*Inputs!$B$16, Inputs!$B$14*Inputs!$B$4 - G6324), 0)</f>
        <v>0</v>
      </c>
      <c r="J6324" s="2">
        <f>MAX(MIN(Inputs!$B$2, F6324*Inputs!$B$16, (Inputs!$B$14-F6324)/Inputs!$B$15)*Inputs!$B$9, 0)</f>
        <v>136</v>
      </c>
      <c r="K6324" s="2">
        <f>MAX(E6324*Inputs!$B$5 - B6324 - Inputs!$B$8, 0) * H6324</f>
        <v>1020.4631065844462</v>
      </c>
      <c r="L6324" s="2">
        <f>IF(B6324 &gt;= D6324*Inputs!$B$10, MAX(B6324 - E6324/Inputs!$B$5 - Inputs!$B$8, 0) * I6324, 0)</f>
        <v>0</v>
      </c>
      <c r="M6324" s="2">
        <f t="shared" si="1178"/>
        <v>244.12739541908672</v>
      </c>
      <c r="N6324" s="3" t="str">
        <f t="shared" si="1179"/>
        <v>Charge</v>
      </c>
      <c r="O6324" s="3" t="str">
        <f t="shared" si="1187"/>
        <v>Charge</v>
      </c>
      <c r="P6324" s="2">
        <f t="shared" si="1180"/>
        <v>170</v>
      </c>
      <c r="Q6324" s="2">
        <f t="shared" si="1181"/>
        <v>0</v>
      </c>
      <c r="R6324" s="2">
        <f t="shared" si="1182"/>
        <v>0</v>
      </c>
      <c r="S6324" s="2">
        <f t="shared" si="1183"/>
        <v>-798.27183373190792</v>
      </c>
      <c r="T6324" s="2">
        <f t="shared" si="1184"/>
        <v>0</v>
      </c>
      <c r="U6324" s="2">
        <f>IF(O6324="Reg", R6324 * Inputs!$B$7, 0)</f>
        <v>0</v>
      </c>
      <c r="V6324" s="2">
        <f>MAX(F6324 + P6324*Inputs!$B$15 - (Q6324/Inputs!$B$16) - U6324, 0)</f>
        <v>340</v>
      </c>
    </row>
    <row r="6325" spans="1:22" x14ac:dyDescent="0.3">
      <c r="A6325" s="1">
        <v>46286.458333333343</v>
      </c>
      <c r="B6325" s="2">
        <v>21.497921434371221</v>
      </c>
      <c r="C6325" s="2">
        <v>6.31945059297915</v>
      </c>
      <c r="D6325" s="2">
        <f t="shared" si="1176"/>
        <v>37.425206303724416</v>
      </c>
      <c r="E6325" s="2">
        <f t="shared" si="1177"/>
        <v>44.426434829196772</v>
      </c>
      <c r="F6325" s="2">
        <f t="shared" si="1185"/>
        <v>340</v>
      </c>
      <c r="G6325" s="2">
        <f t="shared" si="1186"/>
        <v>340</v>
      </c>
      <c r="H6325" s="2">
        <f>MIN(Inputs!$B$2, (Inputs!$B$14 - F6325)/Inputs!$B$15)</f>
        <v>0</v>
      </c>
      <c r="I6325" s="2">
        <f>MAX(MIN(Inputs!$B$2, F6325*Inputs!$B$16, Inputs!$B$14*Inputs!$B$4 - G6325), 0)</f>
        <v>0</v>
      </c>
      <c r="J6325" s="2">
        <f>MAX(MIN(Inputs!$B$2, F6325*Inputs!$B$16, (Inputs!$B$14-F6325)/Inputs!$B$15)*Inputs!$B$9, 0)</f>
        <v>0</v>
      </c>
      <c r="K6325" s="2">
        <f>MAX(E6325*Inputs!$B$5 - B6325 - Inputs!$B$8, 0) * H6325</f>
        <v>0</v>
      </c>
      <c r="L6325" s="2">
        <f>IF(B6325 &gt;= D6325*Inputs!$B$10, MAX(B6325 - E6325/Inputs!$B$5 - Inputs!$B$8, 0) * I6325, 0)</f>
        <v>0</v>
      </c>
      <c r="M6325" s="2">
        <f t="shared" si="1178"/>
        <v>0</v>
      </c>
      <c r="N6325" s="3" t="str">
        <f t="shared" si="1179"/>
        <v>Idle</v>
      </c>
      <c r="O6325" s="3" t="str">
        <f t="shared" si="1187"/>
        <v>Idle</v>
      </c>
      <c r="P6325" s="2">
        <f t="shared" si="1180"/>
        <v>0</v>
      </c>
      <c r="Q6325" s="2">
        <f t="shared" si="1181"/>
        <v>0</v>
      </c>
      <c r="R6325" s="2">
        <f t="shared" si="1182"/>
        <v>0</v>
      </c>
      <c r="S6325" s="2">
        <f t="shared" si="1183"/>
        <v>0</v>
      </c>
      <c r="T6325" s="2">
        <f t="shared" si="1184"/>
        <v>0</v>
      </c>
      <c r="U6325" s="2">
        <f>IF(O6325="Reg", R6325 * Inputs!$B$7, 0)</f>
        <v>0</v>
      </c>
      <c r="V6325" s="2">
        <f>MAX(F6325 + P6325*Inputs!$B$15 - (Q6325/Inputs!$B$16) - U6325, 0)</f>
        <v>340</v>
      </c>
    </row>
    <row r="6326" spans="1:22" x14ac:dyDescent="0.3">
      <c r="A6326" s="1">
        <v>46286.5</v>
      </c>
      <c r="B6326" s="2">
        <v>28.901114101844339</v>
      </c>
      <c r="C6326" s="2">
        <v>4.0602854284629446</v>
      </c>
      <c r="D6326" s="2">
        <f t="shared" si="1176"/>
        <v>37.425206303724416</v>
      </c>
      <c r="E6326" s="2">
        <f t="shared" si="1177"/>
        <v>53.114717918561531</v>
      </c>
      <c r="F6326" s="2">
        <f t="shared" si="1185"/>
        <v>340</v>
      </c>
      <c r="G6326" s="2">
        <f t="shared" si="1186"/>
        <v>340</v>
      </c>
      <c r="H6326" s="2">
        <f>MIN(Inputs!$B$2, (Inputs!$B$14 - F6326)/Inputs!$B$15)</f>
        <v>0</v>
      </c>
      <c r="I6326" s="2">
        <f>MAX(MIN(Inputs!$B$2, F6326*Inputs!$B$16, Inputs!$B$14*Inputs!$B$4 - G6326), 0)</f>
        <v>0</v>
      </c>
      <c r="J6326" s="2">
        <f>MAX(MIN(Inputs!$B$2, F6326*Inputs!$B$16, (Inputs!$B$14-F6326)/Inputs!$B$15)*Inputs!$B$9, 0)</f>
        <v>0</v>
      </c>
      <c r="K6326" s="2">
        <f>MAX(E6326*Inputs!$B$5 - B6326 - Inputs!$B$8, 0) * H6326</f>
        <v>0</v>
      </c>
      <c r="L6326" s="2">
        <f>IF(B6326 &gt;= D6326*Inputs!$B$10, MAX(B6326 - E6326/Inputs!$B$5 - Inputs!$B$8, 0) * I6326, 0)</f>
        <v>0</v>
      </c>
      <c r="M6326" s="2">
        <f t="shared" si="1178"/>
        <v>0</v>
      </c>
      <c r="N6326" s="3" t="str">
        <f t="shared" si="1179"/>
        <v>Idle</v>
      </c>
      <c r="O6326" s="3" t="str">
        <f t="shared" si="1187"/>
        <v>Idle</v>
      </c>
      <c r="P6326" s="2">
        <f t="shared" si="1180"/>
        <v>0</v>
      </c>
      <c r="Q6326" s="2">
        <f t="shared" si="1181"/>
        <v>0</v>
      </c>
      <c r="R6326" s="2">
        <f t="shared" si="1182"/>
        <v>0</v>
      </c>
      <c r="S6326" s="2">
        <f t="shared" si="1183"/>
        <v>0</v>
      </c>
      <c r="T6326" s="2">
        <f t="shared" si="1184"/>
        <v>0</v>
      </c>
      <c r="U6326" s="2">
        <f>IF(O6326="Reg", R6326 * Inputs!$B$7, 0)</f>
        <v>0</v>
      </c>
      <c r="V6326" s="2">
        <f>MAX(F6326 + P6326*Inputs!$B$15 - (Q6326/Inputs!$B$16) - U6326, 0)</f>
        <v>340</v>
      </c>
    </row>
    <row r="6327" spans="1:22" x14ac:dyDescent="0.3">
      <c r="A6327" s="1">
        <v>46286.541666666657</v>
      </c>
      <c r="B6327" s="2">
        <v>39.075175377662092</v>
      </c>
      <c r="C6327" s="2">
        <v>6.3730577478066639</v>
      </c>
      <c r="D6327" s="2">
        <f t="shared" si="1176"/>
        <v>37.425206303724416</v>
      </c>
      <c r="E6327" s="2">
        <f t="shared" si="1177"/>
        <v>61.201604907736659</v>
      </c>
      <c r="F6327" s="2">
        <f t="shared" si="1185"/>
        <v>340</v>
      </c>
      <c r="G6327" s="2">
        <f t="shared" si="1186"/>
        <v>340</v>
      </c>
      <c r="H6327" s="2">
        <f>MIN(Inputs!$B$2, (Inputs!$B$14 - F6327)/Inputs!$B$15)</f>
        <v>0</v>
      </c>
      <c r="I6327" s="2">
        <f>MAX(MIN(Inputs!$B$2, F6327*Inputs!$B$16, Inputs!$B$14*Inputs!$B$4 - G6327), 0)</f>
        <v>0</v>
      </c>
      <c r="J6327" s="2">
        <f>MAX(MIN(Inputs!$B$2, F6327*Inputs!$B$16, (Inputs!$B$14-F6327)/Inputs!$B$15)*Inputs!$B$9, 0)</f>
        <v>0</v>
      </c>
      <c r="K6327" s="2">
        <f>MAX(E6327*Inputs!$B$5 - B6327 - Inputs!$B$8, 0) * H6327</f>
        <v>0</v>
      </c>
      <c r="L6327" s="2">
        <f>IF(B6327 &gt;= D6327*Inputs!$B$10, MAX(B6327 - E6327/Inputs!$B$5 - Inputs!$B$8, 0) * I6327, 0)</f>
        <v>0</v>
      </c>
      <c r="M6327" s="2">
        <f t="shared" si="1178"/>
        <v>0</v>
      </c>
      <c r="N6327" s="3" t="str">
        <f t="shared" si="1179"/>
        <v>Idle</v>
      </c>
      <c r="O6327" s="3" t="str">
        <f t="shared" si="1187"/>
        <v>Idle</v>
      </c>
      <c r="P6327" s="2">
        <f t="shared" si="1180"/>
        <v>0</v>
      </c>
      <c r="Q6327" s="2">
        <f t="shared" si="1181"/>
        <v>0</v>
      </c>
      <c r="R6327" s="2">
        <f t="shared" si="1182"/>
        <v>0</v>
      </c>
      <c r="S6327" s="2">
        <f t="shared" si="1183"/>
        <v>0</v>
      </c>
      <c r="T6327" s="2">
        <f t="shared" si="1184"/>
        <v>0</v>
      </c>
      <c r="U6327" s="2">
        <f>IF(O6327="Reg", R6327 * Inputs!$B$7, 0)</f>
        <v>0</v>
      </c>
      <c r="V6327" s="2">
        <f>MAX(F6327 + P6327*Inputs!$B$15 - (Q6327/Inputs!$B$16) - U6327, 0)</f>
        <v>340</v>
      </c>
    </row>
    <row r="6328" spans="1:22" x14ac:dyDescent="0.3">
      <c r="A6328" s="1">
        <v>46286.583333333343</v>
      </c>
      <c r="B6328" s="2">
        <v>57.609671195582443</v>
      </c>
      <c r="C6328" s="2">
        <v>5.480805786494245</v>
      </c>
      <c r="D6328" s="2">
        <f t="shared" si="1176"/>
        <v>37.425206303724416</v>
      </c>
      <c r="E6328" s="2">
        <f t="shared" si="1177"/>
        <v>66.061115783972951</v>
      </c>
      <c r="F6328" s="2">
        <f t="shared" si="1185"/>
        <v>340</v>
      </c>
      <c r="G6328" s="2">
        <f t="shared" si="1186"/>
        <v>340</v>
      </c>
      <c r="H6328" s="2">
        <f>MIN(Inputs!$B$2, (Inputs!$B$14 - F6328)/Inputs!$B$15)</f>
        <v>0</v>
      </c>
      <c r="I6328" s="2">
        <f>MAX(MIN(Inputs!$B$2, F6328*Inputs!$B$16, Inputs!$B$14*Inputs!$B$4 - G6328), 0)</f>
        <v>0</v>
      </c>
      <c r="J6328" s="2">
        <f>MAX(MIN(Inputs!$B$2, F6328*Inputs!$B$16, (Inputs!$B$14-F6328)/Inputs!$B$15)*Inputs!$B$9, 0)</f>
        <v>0</v>
      </c>
      <c r="K6328" s="2">
        <f>MAX(E6328*Inputs!$B$5 - B6328 - Inputs!$B$8, 0) * H6328</f>
        <v>0</v>
      </c>
      <c r="L6328" s="2">
        <f>IF(B6328 &gt;= D6328*Inputs!$B$10, MAX(B6328 - E6328/Inputs!$B$5 - Inputs!$B$8, 0) * I6328, 0)</f>
        <v>0</v>
      </c>
      <c r="M6328" s="2">
        <f t="shared" si="1178"/>
        <v>0</v>
      </c>
      <c r="N6328" s="3" t="str">
        <f t="shared" si="1179"/>
        <v>Idle</v>
      </c>
      <c r="O6328" s="3" t="str">
        <f t="shared" si="1187"/>
        <v>Idle</v>
      </c>
      <c r="P6328" s="2">
        <f t="shared" si="1180"/>
        <v>0</v>
      </c>
      <c r="Q6328" s="2">
        <f t="shared" si="1181"/>
        <v>0</v>
      </c>
      <c r="R6328" s="2">
        <f t="shared" si="1182"/>
        <v>0</v>
      </c>
      <c r="S6328" s="2">
        <f t="shared" si="1183"/>
        <v>0</v>
      </c>
      <c r="T6328" s="2">
        <f t="shared" si="1184"/>
        <v>0</v>
      </c>
      <c r="U6328" s="2">
        <f>IF(O6328="Reg", R6328 * Inputs!$B$7, 0)</f>
        <v>0</v>
      </c>
      <c r="V6328" s="2">
        <f>MAX(F6328 + P6328*Inputs!$B$15 - (Q6328/Inputs!$B$16) - U6328, 0)</f>
        <v>340</v>
      </c>
    </row>
    <row r="6329" spans="1:22" x14ac:dyDescent="0.3">
      <c r="A6329" s="1">
        <v>46286.625</v>
      </c>
      <c r="B6329" s="2">
        <v>57.527952303735397</v>
      </c>
      <c r="C6329" s="2">
        <v>10.13195226267853</v>
      </c>
      <c r="D6329" s="2">
        <f t="shared" si="1176"/>
        <v>37.425206303724416</v>
      </c>
      <c r="E6329" s="2">
        <f t="shared" si="1177"/>
        <v>67.696949476400718</v>
      </c>
      <c r="F6329" s="2">
        <f t="shared" si="1185"/>
        <v>340</v>
      </c>
      <c r="G6329" s="2">
        <f t="shared" si="1186"/>
        <v>340</v>
      </c>
      <c r="H6329" s="2">
        <f>MIN(Inputs!$B$2, (Inputs!$B$14 - F6329)/Inputs!$B$15)</f>
        <v>0</v>
      </c>
      <c r="I6329" s="2">
        <f>MAX(MIN(Inputs!$B$2, F6329*Inputs!$B$16, Inputs!$B$14*Inputs!$B$4 - G6329), 0)</f>
        <v>0</v>
      </c>
      <c r="J6329" s="2">
        <f>MAX(MIN(Inputs!$B$2, F6329*Inputs!$B$16, (Inputs!$B$14-F6329)/Inputs!$B$15)*Inputs!$B$9, 0)</f>
        <v>0</v>
      </c>
      <c r="K6329" s="2">
        <f>MAX(E6329*Inputs!$B$5 - B6329 - Inputs!$B$8, 0) * H6329</f>
        <v>0</v>
      </c>
      <c r="L6329" s="2">
        <f>IF(B6329 &gt;= D6329*Inputs!$B$10, MAX(B6329 - E6329/Inputs!$B$5 - Inputs!$B$8, 0) * I6329, 0)</f>
        <v>0</v>
      </c>
      <c r="M6329" s="2">
        <f t="shared" si="1178"/>
        <v>0</v>
      </c>
      <c r="N6329" s="3" t="str">
        <f t="shared" si="1179"/>
        <v>Idle</v>
      </c>
      <c r="O6329" s="3" t="str">
        <f t="shared" si="1187"/>
        <v>Idle</v>
      </c>
      <c r="P6329" s="2">
        <f t="shared" si="1180"/>
        <v>0</v>
      </c>
      <c r="Q6329" s="2">
        <f t="shared" si="1181"/>
        <v>0</v>
      </c>
      <c r="R6329" s="2">
        <f t="shared" si="1182"/>
        <v>0</v>
      </c>
      <c r="S6329" s="2">
        <f t="shared" si="1183"/>
        <v>0</v>
      </c>
      <c r="T6329" s="2">
        <f t="shared" si="1184"/>
        <v>0</v>
      </c>
      <c r="U6329" s="2">
        <f>IF(O6329="Reg", R6329 * Inputs!$B$7, 0)</f>
        <v>0</v>
      </c>
      <c r="V6329" s="2">
        <f>MAX(F6329 + P6329*Inputs!$B$15 - (Q6329/Inputs!$B$16) - U6329, 0)</f>
        <v>340</v>
      </c>
    </row>
    <row r="6330" spans="1:22" x14ac:dyDescent="0.3">
      <c r="A6330" s="1">
        <v>46286.666666666657</v>
      </c>
      <c r="B6330" s="2">
        <v>61.946774561985151</v>
      </c>
      <c r="C6330" s="2">
        <v>3.459350054686916</v>
      </c>
      <c r="D6330" s="2">
        <f t="shared" si="1176"/>
        <v>37.425206303724416</v>
      </c>
      <c r="E6330" s="2">
        <f t="shared" si="1177"/>
        <v>67.336692680523214</v>
      </c>
      <c r="F6330" s="2">
        <f t="shared" si="1185"/>
        <v>340</v>
      </c>
      <c r="G6330" s="2">
        <f t="shared" si="1186"/>
        <v>340</v>
      </c>
      <c r="H6330" s="2">
        <f>MIN(Inputs!$B$2, (Inputs!$B$14 - F6330)/Inputs!$B$15)</f>
        <v>0</v>
      </c>
      <c r="I6330" s="2">
        <f>MAX(MIN(Inputs!$B$2, F6330*Inputs!$B$16, Inputs!$B$14*Inputs!$B$4 - G6330), 0)</f>
        <v>0</v>
      </c>
      <c r="J6330" s="2">
        <f>MAX(MIN(Inputs!$B$2, F6330*Inputs!$B$16, (Inputs!$B$14-F6330)/Inputs!$B$15)*Inputs!$B$9, 0)</f>
        <v>0</v>
      </c>
      <c r="K6330" s="2">
        <f>MAX(E6330*Inputs!$B$5 - B6330 - Inputs!$B$8, 0) * H6330</f>
        <v>0</v>
      </c>
      <c r="L6330" s="2">
        <f>IF(B6330 &gt;= D6330*Inputs!$B$10, MAX(B6330 - E6330/Inputs!$B$5 - Inputs!$B$8, 0) * I6330, 0)</f>
        <v>0</v>
      </c>
      <c r="M6330" s="2">
        <f t="shared" si="1178"/>
        <v>0</v>
      </c>
      <c r="N6330" s="3" t="str">
        <f t="shared" si="1179"/>
        <v>Idle</v>
      </c>
      <c r="O6330" s="3" t="str">
        <f t="shared" si="1187"/>
        <v>Idle</v>
      </c>
      <c r="P6330" s="2">
        <f t="shared" si="1180"/>
        <v>0</v>
      </c>
      <c r="Q6330" s="2">
        <f t="shared" si="1181"/>
        <v>0</v>
      </c>
      <c r="R6330" s="2">
        <f t="shared" si="1182"/>
        <v>0</v>
      </c>
      <c r="S6330" s="2">
        <f t="shared" si="1183"/>
        <v>0</v>
      </c>
      <c r="T6330" s="2">
        <f t="shared" si="1184"/>
        <v>0</v>
      </c>
      <c r="U6330" s="2">
        <f>IF(O6330="Reg", R6330 * Inputs!$B$7, 0)</f>
        <v>0</v>
      </c>
      <c r="V6330" s="2">
        <f>MAX(F6330 + P6330*Inputs!$B$15 - (Q6330/Inputs!$B$16) - U6330, 0)</f>
        <v>340</v>
      </c>
    </row>
    <row r="6331" spans="1:22" x14ac:dyDescent="0.3">
      <c r="A6331" s="1">
        <v>46286.708333333343</v>
      </c>
      <c r="B6331" s="2">
        <v>73.627619970559806</v>
      </c>
      <c r="C6331" s="2">
        <v>10.412456833461169</v>
      </c>
      <c r="D6331" s="2">
        <f t="shared" si="1176"/>
        <v>37.425206303724416</v>
      </c>
      <c r="E6331" s="2">
        <f t="shared" si="1177"/>
        <v>64.781573950853655</v>
      </c>
      <c r="F6331" s="2">
        <f t="shared" si="1185"/>
        <v>340</v>
      </c>
      <c r="G6331" s="2">
        <f t="shared" si="1186"/>
        <v>340</v>
      </c>
      <c r="H6331" s="2">
        <f>MIN(Inputs!$B$2, (Inputs!$B$14 - F6331)/Inputs!$B$15)</f>
        <v>0</v>
      </c>
      <c r="I6331" s="2">
        <f>MAX(MIN(Inputs!$B$2, F6331*Inputs!$B$16, Inputs!$B$14*Inputs!$B$4 - G6331), 0)</f>
        <v>0</v>
      </c>
      <c r="J6331" s="2">
        <f>MAX(MIN(Inputs!$B$2, F6331*Inputs!$B$16, (Inputs!$B$14-F6331)/Inputs!$B$15)*Inputs!$B$9, 0)</f>
        <v>0</v>
      </c>
      <c r="K6331" s="2">
        <f>MAX(E6331*Inputs!$B$5 - B6331 - Inputs!$B$8, 0) * H6331</f>
        <v>0</v>
      </c>
      <c r="L6331" s="2">
        <f>IF(B6331 &gt;= D6331*Inputs!$B$10, MAX(B6331 - E6331/Inputs!$B$5 - Inputs!$B$8, 0) * I6331, 0)</f>
        <v>0</v>
      </c>
      <c r="M6331" s="2">
        <f t="shared" si="1178"/>
        <v>0</v>
      </c>
      <c r="N6331" s="3" t="str">
        <f t="shared" si="1179"/>
        <v>Idle</v>
      </c>
      <c r="O6331" s="3" t="str">
        <f t="shared" si="1187"/>
        <v>Idle</v>
      </c>
      <c r="P6331" s="2">
        <f t="shared" si="1180"/>
        <v>0</v>
      </c>
      <c r="Q6331" s="2">
        <f t="shared" si="1181"/>
        <v>0</v>
      </c>
      <c r="R6331" s="2">
        <f t="shared" si="1182"/>
        <v>0</v>
      </c>
      <c r="S6331" s="2">
        <f t="shared" si="1183"/>
        <v>0</v>
      </c>
      <c r="T6331" s="2">
        <f t="shared" si="1184"/>
        <v>0</v>
      </c>
      <c r="U6331" s="2">
        <f>IF(O6331="Reg", R6331 * Inputs!$B$7, 0)</f>
        <v>0</v>
      </c>
      <c r="V6331" s="2">
        <f>MAX(F6331 + P6331*Inputs!$B$15 - (Q6331/Inputs!$B$16) - U6331, 0)</f>
        <v>340</v>
      </c>
    </row>
    <row r="6332" spans="1:22" x14ac:dyDescent="0.3">
      <c r="A6332" s="1">
        <v>46286.75</v>
      </c>
      <c r="B6332" s="2">
        <v>77.422436036895078</v>
      </c>
      <c r="C6332" s="2">
        <v>1.8769899068034539</v>
      </c>
      <c r="D6332" s="2">
        <f t="shared" si="1176"/>
        <v>37.425206303724416</v>
      </c>
      <c r="E6332" s="2">
        <f t="shared" si="1177"/>
        <v>59.72401569413875</v>
      </c>
      <c r="F6332" s="2">
        <f t="shared" si="1185"/>
        <v>340</v>
      </c>
      <c r="G6332" s="2">
        <f t="shared" si="1186"/>
        <v>340</v>
      </c>
      <c r="H6332" s="2">
        <f>MIN(Inputs!$B$2, (Inputs!$B$14 - F6332)/Inputs!$B$15)</f>
        <v>0</v>
      </c>
      <c r="I6332" s="2">
        <f>MAX(MIN(Inputs!$B$2, F6332*Inputs!$B$16, Inputs!$B$14*Inputs!$B$4 - G6332), 0)</f>
        <v>0</v>
      </c>
      <c r="J6332" s="2">
        <f>MAX(MIN(Inputs!$B$2, F6332*Inputs!$B$16, (Inputs!$B$14-F6332)/Inputs!$B$15)*Inputs!$B$9, 0)</f>
        <v>0</v>
      </c>
      <c r="K6332" s="2">
        <f>MAX(E6332*Inputs!$B$5 - B6332 - Inputs!$B$8, 0) * H6332</f>
        <v>0</v>
      </c>
      <c r="L6332" s="2">
        <f>IF(B6332 &gt;= D6332*Inputs!$B$10, MAX(B6332 - E6332/Inputs!$B$5 - Inputs!$B$8, 0) * I6332, 0)</f>
        <v>0</v>
      </c>
      <c r="M6332" s="2">
        <f t="shared" si="1178"/>
        <v>0</v>
      </c>
      <c r="N6332" s="3" t="str">
        <f t="shared" si="1179"/>
        <v>Idle</v>
      </c>
      <c r="O6332" s="3" t="str">
        <f t="shared" si="1187"/>
        <v>Idle</v>
      </c>
      <c r="P6332" s="2">
        <f t="shared" si="1180"/>
        <v>0</v>
      </c>
      <c r="Q6332" s="2">
        <f t="shared" si="1181"/>
        <v>0</v>
      </c>
      <c r="R6332" s="2">
        <f t="shared" si="1182"/>
        <v>0</v>
      </c>
      <c r="S6332" s="2">
        <f t="shared" si="1183"/>
        <v>0</v>
      </c>
      <c r="T6332" s="2">
        <f t="shared" si="1184"/>
        <v>0</v>
      </c>
      <c r="U6332" s="2">
        <f>IF(O6332="Reg", R6332 * Inputs!$B$7, 0)</f>
        <v>0</v>
      </c>
      <c r="V6332" s="2">
        <f>MAX(F6332 + P6332*Inputs!$B$15 - (Q6332/Inputs!$B$16) - U6332, 0)</f>
        <v>340</v>
      </c>
    </row>
    <row r="6333" spans="1:22" x14ac:dyDescent="0.3">
      <c r="A6333" s="1">
        <v>46286.791666666657</v>
      </c>
      <c r="B6333" s="2">
        <v>68.232240635079847</v>
      </c>
      <c r="C6333" s="2">
        <v>9.7804211324338475</v>
      </c>
      <c r="D6333" s="2">
        <f t="shared" si="1176"/>
        <v>37.425206303724416</v>
      </c>
      <c r="E6333" s="2">
        <f t="shared" si="1177"/>
        <v>51.87919567801606</v>
      </c>
      <c r="F6333" s="2">
        <f t="shared" si="1185"/>
        <v>340</v>
      </c>
      <c r="G6333" s="2">
        <f t="shared" si="1186"/>
        <v>340</v>
      </c>
      <c r="H6333" s="2">
        <f>MIN(Inputs!$B$2, (Inputs!$B$14 - F6333)/Inputs!$B$15)</f>
        <v>0</v>
      </c>
      <c r="I6333" s="2">
        <f>MAX(MIN(Inputs!$B$2, F6333*Inputs!$B$16, Inputs!$B$14*Inputs!$B$4 - G6333), 0)</f>
        <v>0</v>
      </c>
      <c r="J6333" s="2">
        <f>MAX(MIN(Inputs!$B$2, F6333*Inputs!$B$16, (Inputs!$B$14-F6333)/Inputs!$B$15)*Inputs!$B$9, 0)</f>
        <v>0</v>
      </c>
      <c r="K6333" s="2">
        <f>MAX(E6333*Inputs!$B$5 - B6333 - Inputs!$B$8, 0) * H6333</f>
        <v>0</v>
      </c>
      <c r="L6333" s="2">
        <f>IF(B6333 &gt;= D6333*Inputs!$B$10, MAX(B6333 - E6333/Inputs!$B$5 - Inputs!$B$8, 0) * I6333, 0)</f>
        <v>0</v>
      </c>
      <c r="M6333" s="2">
        <f t="shared" si="1178"/>
        <v>0</v>
      </c>
      <c r="N6333" s="3" t="str">
        <f t="shared" si="1179"/>
        <v>Idle</v>
      </c>
      <c r="O6333" s="3" t="str">
        <f t="shared" si="1187"/>
        <v>Idle</v>
      </c>
      <c r="P6333" s="2">
        <f t="shared" si="1180"/>
        <v>0</v>
      </c>
      <c r="Q6333" s="2">
        <f t="shared" si="1181"/>
        <v>0</v>
      </c>
      <c r="R6333" s="2">
        <f t="shared" si="1182"/>
        <v>0</v>
      </c>
      <c r="S6333" s="2">
        <f t="shared" si="1183"/>
        <v>0</v>
      </c>
      <c r="T6333" s="2">
        <f t="shared" si="1184"/>
        <v>0</v>
      </c>
      <c r="U6333" s="2">
        <f>IF(O6333="Reg", R6333 * Inputs!$B$7, 0)</f>
        <v>0</v>
      </c>
      <c r="V6333" s="2">
        <f>MAX(F6333 + P6333*Inputs!$B$15 - (Q6333/Inputs!$B$16) - U6333, 0)</f>
        <v>340</v>
      </c>
    </row>
    <row r="6334" spans="1:22" x14ac:dyDescent="0.3">
      <c r="A6334" s="1">
        <v>46286.833333333343</v>
      </c>
      <c r="B6334" s="2">
        <v>67.424673350149035</v>
      </c>
      <c r="C6334" s="2">
        <v>4.1125296741076118</v>
      </c>
      <c r="D6334" s="2">
        <f t="shared" si="1176"/>
        <v>37.425206303724416</v>
      </c>
      <c r="E6334" s="2">
        <f t="shared" si="1177"/>
        <v>43.052726496903837</v>
      </c>
      <c r="F6334" s="2">
        <f t="shared" si="1185"/>
        <v>340</v>
      </c>
      <c r="G6334" s="2">
        <f t="shared" si="1186"/>
        <v>340</v>
      </c>
      <c r="H6334" s="2">
        <f>MIN(Inputs!$B$2, (Inputs!$B$14 - F6334)/Inputs!$B$15)</f>
        <v>0</v>
      </c>
      <c r="I6334" s="2">
        <f>MAX(MIN(Inputs!$B$2, F6334*Inputs!$B$16, Inputs!$B$14*Inputs!$B$4 - G6334), 0)</f>
        <v>0</v>
      </c>
      <c r="J6334" s="2">
        <f>MAX(MIN(Inputs!$B$2, F6334*Inputs!$B$16, (Inputs!$B$14-F6334)/Inputs!$B$15)*Inputs!$B$9, 0)</f>
        <v>0</v>
      </c>
      <c r="K6334" s="2">
        <f>MAX(E6334*Inputs!$B$5 - B6334 - Inputs!$B$8, 0) * H6334</f>
        <v>0</v>
      </c>
      <c r="L6334" s="2">
        <f>IF(B6334 &gt;= D6334*Inputs!$B$10, MAX(B6334 - E6334/Inputs!$B$5 - Inputs!$B$8, 0) * I6334, 0)</f>
        <v>0</v>
      </c>
      <c r="M6334" s="2">
        <f t="shared" si="1178"/>
        <v>0</v>
      </c>
      <c r="N6334" s="3" t="str">
        <f t="shared" si="1179"/>
        <v>Idle</v>
      </c>
      <c r="O6334" s="3" t="str">
        <f t="shared" si="1187"/>
        <v>Idle</v>
      </c>
      <c r="P6334" s="2">
        <f t="shared" si="1180"/>
        <v>0</v>
      </c>
      <c r="Q6334" s="2">
        <f t="shared" si="1181"/>
        <v>0</v>
      </c>
      <c r="R6334" s="2">
        <f t="shared" si="1182"/>
        <v>0</v>
      </c>
      <c r="S6334" s="2">
        <f t="shared" si="1183"/>
        <v>0</v>
      </c>
      <c r="T6334" s="2">
        <f t="shared" si="1184"/>
        <v>0</v>
      </c>
      <c r="U6334" s="2">
        <f>IF(O6334="Reg", R6334 * Inputs!$B$7, 0)</f>
        <v>0</v>
      </c>
      <c r="V6334" s="2">
        <f>MAX(F6334 + P6334*Inputs!$B$15 - (Q6334/Inputs!$B$16) - U6334, 0)</f>
        <v>340</v>
      </c>
    </row>
    <row r="6335" spans="1:22" x14ac:dyDescent="0.3">
      <c r="A6335" s="1">
        <v>46286.875</v>
      </c>
      <c r="B6335" s="2">
        <v>55.366411528470387</v>
      </c>
      <c r="C6335" s="2">
        <v>2.9523711972529072</v>
      </c>
      <c r="D6335" s="2">
        <f t="shared" si="1176"/>
        <v>37.425206303724416</v>
      </c>
      <c r="E6335" s="2">
        <f t="shared" si="1177"/>
        <v>34.489104553490399</v>
      </c>
      <c r="F6335" s="2">
        <f t="shared" si="1185"/>
        <v>340</v>
      </c>
      <c r="G6335" s="2">
        <f t="shared" si="1186"/>
        <v>340</v>
      </c>
      <c r="H6335" s="2">
        <f>MIN(Inputs!$B$2, (Inputs!$B$14 - F6335)/Inputs!$B$15)</f>
        <v>0</v>
      </c>
      <c r="I6335" s="2">
        <f>MAX(MIN(Inputs!$B$2, F6335*Inputs!$B$16, Inputs!$B$14*Inputs!$B$4 - G6335), 0)</f>
        <v>0</v>
      </c>
      <c r="J6335" s="2">
        <f>MAX(MIN(Inputs!$B$2, F6335*Inputs!$B$16, (Inputs!$B$14-F6335)/Inputs!$B$15)*Inputs!$B$9, 0)</f>
        <v>0</v>
      </c>
      <c r="K6335" s="2">
        <f>MAX(E6335*Inputs!$B$5 - B6335 - Inputs!$B$8, 0) * H6335</f>
        <v>0</v>
      </c>
      <c r="L6335" s="2">
        <f>IF(B6335 &gt;= D6335*Inputs!$B$10, MAX(B6335 - E6335/Inputs!$B$5 - Inputs!$B$8, 0) * I6335, 0)</f>
        <v>0</v>
      </c>
      <c r="M6335" s="2">
        <f t="shared" si="1178"/>
        <v>0</v>
      </c>
      <c r="N6335" s="3" t="str">
        <f t="shared" si="1179"/>
        <v>Idle</v>
      </c>
      <c r="O6335" s="3" t="str">
        <f t="shared" si="1187"/>
        <v>Idle</v>
      </c>
      <c r="P6335" s="2">
        <f t="shared" si="1180"/>
        <v>0</v>
      </c>
      <c r="Q6335" s="2">
        <f t="shared" si="1181"/>
        <v>0</v>
      </c>
      <c r="R6335" s="2">
        <f t="shared" si="1182"/>
        <v>0</v>
      </c>
      <c r="S6335" s="2">
        <f t="shared" si="1183"/>
        <v>0</v>
      </c>
      <c r="T6335" s="2">
        <f t="shared" si="1184"/>
        <v>0</v>
      </c>
      <c r="U6335" s="2">
        <f>IF(O6335="Reg", R6335 * Inputs!$B$7, 0)</f>
        <v>0</v>
      </c>
      <c r="V6335" s="2">
        <f>MAX(F6335 + P6335*Inputs!$B$15 - (Q6335/Inputs!$B$16) - U6335, 0)</f>
        <v>340</v>
      </c>
    </row>
    <row r="6336" spans="1:22" x14ac:dyDescent="0.3">
      <c r="A6336" s="1">
        <v>46286.916666666657</v>
      </c>
      <c r="B6336" s="2">
        <v>46.616062183967763</v>
      </c>
      <c r="C6336" s="2">
        <v>4.2258730750574127</v>
      </c>
      <c r="D6336" s="2">
        <f t="shared" si="1176"/>
        <v>37.425206303724416</v>
      </c>
      <c r="E6336" s="2">
        <f t="shared" si="1177"/>
        <v>25.261369298745333</v>
      </c>
      <c r="F6336" s="2">
        <f t="shared" si="1185"/>
        <v>340</v>
      </c>
      <c r="G6336" s="2">
        <f t="shared" si="1186"/>
        <v>340</v>
      </c>
      <c r="H6336" s="2">
        <f>MIN(Inputs!$B$2, (Inputs!$B$14 - F6336)/Inputs!$B$15)</f>
        <v>0</v>
      </c>
      <c r="I6336" s="2">
        <f>MAX(MIN(Inputs!$B$2, F6336*Inputs!$B$16, Inputs!$B$14*Inputs!$B$4 - G6336), 0)</f>
        <v>0</v>
      </c>
      <c r="J6336" s="2">
        <f>MAX(MIN(Inputs!$B$2, F6336*Inputs!$B$16, (Inputs!$B$14-F6336)/Inputs!$B$15)*Inputs!$B$9, 0)</f>
        <v>0</v>
      </c>
      <c r="K6336" s="2">
        <f>MAX(E6336*Inputs!$B$5 - B6336 - Inputs!$B$8, 0) * H6336</f>
        <v>0</v>
      </c>
      <c r="L6336" s="2">
        <f>IF(B6336 &gt;= D6336*Inputs!$B$10, MAX(B6336 - E6336/Inputs!$B$5 - Inputs!$B$8, 0) * I6336, 0)</f>
        <v>0</v>
      </c>
      <c r="M6336" s="2">
        <f t="shared" si="1178"/>
        <v>0</v>
      </c>
      <c r="N6336" s="3" t="str">
        <f t="shared" si="1179"/>
        <v>Idle</v>
      </c>
      <c r="O6336" s="3" t="str">
        <f t="shared" si="1187"/>
        <v>Idle</v>
      </c>
      <c r="P6336" s="2">
        <f t="shared" si="1180"/>
        <v>0</v>
      </c>
      <c r="Q6336" s="2">
        <f t="shared" si="1181"/>
        <v>0</v>
      </c>
      <c r="R6336" s="2">
        <f t="shared" si="1182"/>
        <v>0</v>
      </c>
      <c r="S6336" s="2">
        <f t="shared" si="1183"/>
        <v>0</v>
      </c>
      <c r="T6336" s="2">
        <f t="shared" si="1184"/>
        <v>0</v>
      </c>
      <c r="U6336" s="2">
        <f>IF(O6336="Reg", R6336 * Inputs!$B$7, 0)</f>
        <v>0</v>
      </c>
      <c r="V6336" s="2">
        <f>MAX(F6336 + P6336*Inputs!$B$15 - (Q6336/Inputs!$B$16) - U6336, 0)</f>
        <v>340</v>
      </c>
    </row>
    <row r="6337" spans="1:22" x14ac:dyDescent="0.3">
      <c r="A6337" s="1">
        <v>46286.958333333343</v>
      </c>
      <c r="B6337" s="2">
        <v>43.282270430270373</v>
      </c>
      <c r="C6337" s="2">
        <v>1.9925933635325599</v>
      </c>
      <c r="D6337" s="2">
        <f t="shared" si="1176"/>
        <v>37.425206303724416</v>
      </c>
      <c r="E6337" s="2">
        <f t="shared" si="1177"/>
        <v>17.492025601417367</v>
      </c>
      <c r="F6337" s="2">
        <f t="shared" si="1185"/>
        <v>340</v>
      </c>
      <c r="G6337" s="2">
        <f t="shared" si="1186"/>
        <v>340</v>
      </c>
      <c r="H6337" s="2">
        <f>MIN(Inputs!$B$2, (Inputs!$B$14 - F6337)/Inputs!$B$15)</f>
        <v>0</v>
      </c>
      <c r="I6337" s="2">
        <f>MAX(MIN(Inputs!$B$2, F6337*Inputs!$B$16, Inputs!$B$14*Inputs!$B$4 - G6337), 0)</f>
        <v>0</v>
      </c>
      <c r="J6337" s="2">
        <f>MAX(MIN(Inputs!$B$2, F6337*Inputs!$B$16, (Inputs!$B$14-F6337)/Inputs!$B$15)*Inputs!$B$9, 0)</f>
        <v>0</v>
      </c>
      <c r="K6337" s="2">
        <f>MAX(E6337*Inputs!$B$5 - B6337 - Inputs!$B$8, 0) * H6337</f>
        <v>0</v>
      </c>
      <c r="L6337" s="2">
        <f>IF(B6337 &gt;= D6337*Inputs!$B$10, MAX(B6337 - E6337/Inputs!$B$5 - Inputs!$B$8, 0) * I6337, 0)</f>
        <v>0</v>
      </c>
      <c r="M6337" s="2">
        <f t="shared" si="1178"/>
        <v>0</v>
      </c>
      <c r="N6337" s="3" t="str">
        <f t="shared" si="1179"/>
        <v>Idle</v>
      </c>
      <c r="O6337" s="3" t="str">
        <f t="shared" si="1187"/>
        <v>Idle</v>
      </c>
      <c r="P6337" s="2">
        <f t="shared" si="1180"/>
        <v>0</v>
      </c>
      <c r="Q6337" s="2">
        <f t="shared" si="1181"/>
        <v>0</v>
      </c>
      <c r="R6337" s="2">
        <f t="shared" si="1182"/>
        <v>0</v>
      </c>
      <c r="S6337" s="2">
        <f t="shared" si="1183"/>
        <v>0</v>
      </c>
      <c r="T6337" s="2">
        <f t="shared" si="1184"/>
        <v>0</v>
      </c>
      <c r="U6337" s="2">
        <f>IF(O6337="Reg", R6337 * Inputs!$B$7, 0)</f>
        <v>0</v>
      </c>
      <c r="V6337" s="2">
        <f>MAX(F6337 + P6337*Inputs!$B$15 - (Q6337/Inputs!$B$16) - U6337, 0)</f>
        <v>340</v>
      </c>
    </row>
    <row r="6338" spans="1:22" x14ac:dyDescent="0.3">
      <c r="A6338" s="1">
        <v>46287</v>
      </c>
      <c r="B6338" s="2">
        <v>30.35351594015896</v>
      </c>
      <c r="C6338" s="2">
        <v>2.374149108091284</v>
      </c>
      <c r="D6338" s="2">
        <f t="shared" ref="D6338:D6401" si="1188">AVERAGEIFS(B:B, A:A, "&gt;="&amp;INT(A6338), A:A, "&lt;"&amp;INT(A6338)+1)</f>
        <v>31.644762604552934</v>
      </c>
      <c r="E6338" s="2">
        <f t="shared" ref="E6338:E6401" si="1189">AVERAGE(B6338:B6343)</f>
        <v>10.278313863038974</v>
      </c>
      <c r="F6338" s="2">
        <f t="shared" si="1185"/>
        <v>340</v>
      </c>
      <c r="G6338" s="2">
        <f t="shared" si="1186"/>
        <v>0</v>
      </c>
      <c r="H6338" s="2">
        <f>MIN(Inputs!$B$2, (Inputs!$B$14 - F6338)/Inputs!$B$15)</f>
        <v>0</v>
      </c>
      <c r="I6338" s="2">
        <f>MAX(MIN(Inputs!$B$2, F6338*Inputs!$B$16, Inputs!$B$14*Inputs!$B$4 - G6338), 0)</f>
        <v>170</v>
      </c>
      <c r="J6338" s="2">
        <f>MAX(MIN(Inputs!$B$2, F6338*Inputs!$B$16, (Inputs!$B$14-F6338)/Inputs!$B$15)*Inputs!$B$9, 0)</f>
        <v>0</v>
      </c>
      <c r="K6338" s="2">
        <f>MAX(E6338*Inputs!$B$5 - B6338 - Inputs!$B$8, 0) * H6338</f>
        <v>0</v>
      </c>
      <c r="L6338" s="2">
        <f>IF(B6338 &gt;= D6338*Inputs!$B$10, MAX(B6338 - E6338/Inputs!$B$5 - Inputs!$B$8, 0) * I6338, 0)</f>
        <v>0</v>
      </c>
      <c r="M6338" s="2">
        <f t="shared" ref="M6338:M6401" si="1190">C6338 * J6338</f>
        <v>0</v>
      </c>
      <c r="N6338" s="3" t="str">
        <f t="shared" ref="N6338:N6401" si="1191">IF(MAX(K6338, L6338, M6338)&lt;=0, "Idle", IF(AND(M6338&gt;=K6338, M6338&gt;=L6338), "Reg", IF(L6338&gt;=K6338, "Discharge", "Charge")))</f>
        <v>Idle</v>
      </c>
      <c r="O6338" s="3" t="str">
        <f t="shared" si="1187"/>
        <v>Idle</v>
      </c>
      <c r="P6338" s="2">
        <f t="shared" ref="P6338:P6401" si="1192">IF(O6338="Charge", H6338, 0)</f>
        <v>0</v>
      </c>
      <c r="Q6338" s="2">
        <f t="shared" ref="Q6338:Q6401" si="1193">IF(O6338="Discharge", I6338, 0)</f>
        <v>0</v>
      </c>
      <c r="R6338" s="2">
        <f t="shared" ref="R6338:R6401" si="1194">IF(O6338="Reg", J6338, 0)</f>
        <v>0</v>
      </c>
      <c r="S6338" s="2">
        <f t="shared" ref="S6338:S6401" si="1195">(Q6338 - P6338) * B6338</f>
        <v>0</v>
      </c>
      <c r="T6338" s="2">
        <f t="shared" ref="T6338:T6401" si="1196">R6338 * C6338</f>
        <v>0</v>
      </c>
      <c r="U6338" s="2">
        <f>IF(O6338="Reg", R6338 * Inputs!$B$7, 0)</f>
        <v>0</v>
      </c>
      <c r="V6338" s="2">
        <f>MAX(F6338 + P6338*Inputs!$B$15 - (Q6338/Inputs!$B$16) - U6338, 0)</f>
        <v>340</v>
      </c>
    </row>
    <row r="6339" spans="1:22" x14ac:dyDescent="0.3">
      <c r="A6339" s="1">
        <v>46287.041666666657</v>
      </c>
      <c r="B6339" s="2">
        <v>15.273425548406509</v>
      </c>
      <c r="C6339" s="2">
        <v>7.1459354580423264</v>
      </c>
      <c r="D6339" s="2">
        <f t="shared" si="1188"/>
        <v>31.644762604552934</v>
      </c>
      <c r="E6339" s="2">
        <f t="shared" si="1189"/>
        <v>5.219394539679147</v>
      </c>
      <c r="F6339" s="2">
        <f t="shared" ref="F6339:F6402" si="1197">V6338</f>
        <v>340</v>
      </c>
      <c r="G6339" s="2">
        <f t="shared" ref="G6339:G6402" si="1198">IF(INT(A6339)=INT(A6338), G6338 + Q6338, 0)</f>
        <v>0</v>
      </c>
      <c r="H6339" s="2">
        <f>MIN(Inputs!$B$2, (Inputs!$B$14 - F6339)/Inputs!$B$15)</f>
        <v>0</v>
      </c>
      <c r="I6339" s="2">
        <f>MAX(MIN(Inputs!$B$2, F6339*Inputs!$B$16, Inputs!$B$14*Inputs!$B$4 - G6339), 0)</f>
        <v>170</v>
      </c>
      <c r="J6339" s="2">
        <f>MAX(MIN(Inputs!$B$2, F6339*Inputs!$B$16, (Inputs!$B$14-F6339)/Inputs!$B$15)*Inputs!$B$9, 0)</f>
        <v>0</v>
      </c>
      <c r="K6339" s="2">
        <f>MAX(E6339*Inputs!$B$5 - B6339 - Inputs!$B$8, 0) * H6339</f>
        <v>0</v>
      </c>
      <c r="L6339" s="2">
        <f>IF(B6339 &gt;= D6339*Inputs!$B$10, MAX(B6339 - E6339/Inputs!$B$5 - Inputs!$B$8, 0) * I6339, 0)</f>
        <v>0</v>
      </c>
      <c r="M6339" s="2">
        <f t="shared" si="1190"/>
        <v>0</v>
      </c>
      <c r="N6339" s="3" t="str">
        <f t="shared" si="1191"/>
        <v>Idle</v>
      </c>
      <c r="O6339" s="3" t="str">
        <f t="shared" si="1187"/>
        <v>Idle</v>
      </c>
      <c r="P6339" s="2">
        <f t="shared" si="1192"/>
        <v>0</v>
      </c>
      <c r="Q6339" s="2">
        <f t="shared" si="1193"/>
        <v>0</v>
      </c>
      <c r="R6339" s="2">
        <f t="shared" si="1194"/>
        <v>0</v>
      </c>
      <c r="S6339" s="2">
        <f t="shared" si="1195"/>
        <v>0</v>
      </c>
      <c r="T6339" s="2">
        <f t="shared" si="1196"/>
        <v>0</v>
      </c>
      <c r="U6339" s="2">
        <f>IF(O6339="Reg", R6339 * Inputs!$B$7, 0)</f>
        <v>0</v>
      </c>
      <c r="V6339" s="2">
        <f>MAX(F6339 + P6339*Inputs!$B$15 - (Q6339/Inputs!$B$16) - U6339, 0)</f>
        <v>340</v>
      </c>
    </row>
    <row r="6340" spans="1:22" x14ac:dyDescent="0.3">
      <c r="A6340" s="1">
        <v>46287.083333333343</v>
      </c>
      <c r="B6340" s="2">
        <v>16.042941689668371</v>
      </c>
      <c r="C6340" s="2">
        <v>19.978661109789961</v>
      </c>
      <c r="D6340" s="2">
        <f t="shared" si="1188"/>
        <v>31.644762604552934</v>
      </c>
      <c r="E6340" s="2">
        <f t="shared" si="1189"/>
        <v>2.6738236149447285</v>
      </c>
      <c r="F6340" s="2">
        <f t="shared" si="1197"/>
        <v>340</v>
      </c>
      <c r="G6340" s="2">
        <f t="shared" si="1198"/>
        <v>0</v>
      </c>
      <c r="H6340" s="2">
        <f>MIN(Inputs!$B$2, (Inputs!$B$14 - F6340)/Inputs!$B$15)</f>
        <v>0</v>
      </c>
      <c r="I6340" s="2">
        <f>MAX(MIN(Inputs!$B$2, F6340*Inputs!$B$16, Inputs!$B$14*Inputs!$B$4 - G6340), 0)</f>
        <v>170</v>
      </c>
      <c r="J6340" s="2">
        <f>MAX(MIN(Inputs!$B$2, F6340*Inputs!$B$16, (Inputs!$B$14-F6340)/Inputs!$B$15)*Inputs!$B$9, 0)</f>
        <v>0</v>
      </c>
      <c r="K6340" s="2">
        <f>MAX(E6340*Inputs!$B$5 - B6340 - Inputs!$B$8, 0) * H6340</f>
        <v>0</v>
      </c>
      <c r="L6340" s="2">
        <f>IF(B6340 &gt;= D6340*Inputs!$B$10, MAX(B6340 - E6340/Inputs!$B$5 - Inputs!$B$8, 0) * I6340, 0)</f>
        <v>0</v>
      </c>
      <c r="M6340" s="2">
        <f t="shared" si="1190"/>
        <v>0</v>
      </c>
      <c r="N6340" s="3" t="str">
        <f t="shared" si="1191"/>
        <v>Idle</v>
      </c>
      <c r="O6340" s="3" t="str">
        <f t="shared" ref="O6340:O6403" si="1199">IF(O6339&lt;&gt;O6338, O6339, N6340)</f>
        <v>Idle</v>
      </c>
      <c r="P6340" s="2">
        <f t="shared" si="1192"/>
        <v>0</v>
      </c>
      <c r="Q6340" s="2">
        <f t="shared" si="1193"/>
        <v>0</v>
      </c>
      <c r="R6340" s="2">
        <f t="shared" si="1194"/>
        <v>0</v>
      </c>
      <c r="S6340" s="2">
        <f t="shared" si="1195"/>
        <v>0</v>
      </c>
      <c r="T6340" s="2">
        <f t="shared" si="1196"/>
        <v>0</v>
      </c>
      <c r="U6340" s="2">
        <f>IF(O6340="Reg", R6340 * Inputs!$B$7, 0)</f>
        <v>0</v>
      </c>
      <c r="V6340" s="2">
        <f>MAX(F6340 + P6340*Inputs!$B$15 - (Q6340/Inputs!$B$16) - U6340, 0)</f>
        <v>340</v>
      </c>
    </row>
    <row r="6341" spans="1:22" x14ac:dyDescent="0.3">
      <c r="A6341" s="1">
        <v>46287.125</v>
      </c>
      <c r="B6341" s="2">
        <v>0</v>
      </c>
      <c r="C6341" s="2">
        <v>32.516139104002526</v>
      </c>
      <c r="D6341" s="2">
        <f t="shared" si="1188"/>
        <v>31.644762604552934</v>
      </c>
      <c r="E6341" s="2">
        <f t="shared" si="1189"/>
        <v>0</v>
      </c>
      <c r="F6341" s="2">
        <f t="shared" si="1197"/>
        <v>340</v>
      </c>
      <c r="G6341" s="2">
        <f t="shared" si="1198"/>
        <v>0</v>
      </c>
      <c r="H6341" s="2">
        <f>MIN(Inputs!$B$2, (Inputs!$B$14 - F6341)/Inputs!$B$15)</f>
        <v>0</v>
      </c>
      <c r="I6341" s="2">
        <f>MAX(MIN(Inputs!$B$2, F6341*Inputs!$B$16, Inputs!$B$14*Inputs!$B$4 - G6341), 0)</f>
        <v>170</v>
      </c>
      <c r="J6341" s="2">
        <f>MAX(MIN(Inputs!$B$2, F6341*Inputs!$B$16, (Inputs!$B$14-F6341)/Inputs!$B$15)*Inputs!$B$9, 0)</f>
        <v>0</v>
      </c>
      <c r="K6341" s="2">
        <f>MAX(E6341*Inputs!$B$5 - B6341 - Inputs!$B$8, 0) * H6341</f>
        <v>0</v>
      </c>
      <c r="L6341" s="2">
        <f>IF(B6341 &gt;= D6341*Inputs!$B$10, MAX(B6341 - E6341/Inputs!$B$5 - Inputs!$B$8, 0) * I6341, 0)</f>
        <v>0</v>
      </c>
      <c r="M6341" s="2">
        <f t="shared" si="1190"/>
        <v>0</v>
      </c>
      <c r="N6341" s="3" t="str">
        <f t="shared" si="1191"/>
        <v>Idle</v>
      </c>
      <c r="O6341" s="3" t="str">
        <f t="shared" si="1199"/>
        <v>Idle</v>
      </c>
      <c r="P6341" s="2">
        <f t="shared" si="1192"/>
        <v>0</v>
      </c>
      <c r="Q6341" s="2">
        <f t="shared" si="1193"/>
        <v>0</v>
      </c>
      <c r="R6341" s="2">
        <f t="shared" si="1194"/>
        <v>0</v>
      </c>
      <c r="S6341" s="2">
        <f t="shared" si="1195"/>
        <v>0</v>
      </c>
      <c r="T6341" s="2">
        <f t="shared" si="1196"/>
        <v>0</v>
      </c>
      <c r="U6341" s="2">
        <f>IF(O6341="Reg", R6341 * Inputs!$B$7, 0)</f>
        <v>0</v>
      </c>
      <c r="V6341" s="2">
        <f>MAX(F6341 + P6341*Inputs!$B$15 - (Q6341/Inputs!$B$16) - U6341, 0)</f>
        <v>340</v>
      </c>
    </row>
    <row r="6342" spans="1:22" x14ac:dyDescent="0.3">
      <c r="A6342" s="1">
        <v>46287.166666666657</v>
      </c>
      <c r="B6342" s="2">
        <v>0</v>
      </c>
      <c r="C6342" s="2">
        <v>9.0025844207239185</v>
      </c>
      <c r="D6342" s="2">
        <f t="shared" si="1188"/>
        <v>31.644762604552934</v>
      </c>
      <c r="E6342" s="2">
        <f t="shared" si="1189"/>
        <v>0</v>
      </c>
      <c r="F6342" s="2">
        <f t="shared" si="1197"/>
        <v>340</v>
      </c>
      <c r="G6342" s="2">
        <f t="shared" si="1198"/>
        <v>0</v>
      </c>
      <c r="H6342" s="2">
        <f>MIN(Inputs!$B$2, (Inputs!$B$14 - F6342)/Inputs!$B$15)</f>
        <v>0</v>
      </c>
      <c r="I6342" s="2">
        <f>MAX(MIN(Inputs!$B$2, F6342*Inputs!$B$16, Inputs!$B$14*Inputs!$B$4 - G6342), 0)</f>
        <v>170</v>
      </c>
      <c r="J6342" s="2">
        <f>MAX(MIN(Inputs!$B$2, F6342*Inputs!$B$16, (Inputs!$B$14-F6342)/Inputs!$B$15)*Inputs!$B$9, 0)</f>
        <v>0</v>
      </c>
      <c r="K6342" s="2">
        <f>MAX(E6342*Inputs!$B$5 - B6342 - Inputs!$B$8, 0) * H6342</f>
        <v>0</v>
      </c>
      <c r="L6342" s="2">
        <f>IF(B6342 &gt;= D6342*Inputs!$B$10, MAX(B6342 - E6342/Inputs!$B$5 - Inputs!$B$8, 0) * I6342, 0)</f>
        <v>0</v>
      </c>
      <c r="M6342" s="2">
        <f t="shared" si="1190"/>
        <v>0</v>
      </c>
      <c r="N6342" s="3" t="str">
        <f t="shared" si="1191"/>
        <v>Idle</v>
      </c>
      <c r="O6342" s="3" t="str">
        <f t="shared" si="1199"/>
        <v>Idle</v>
      </c>
      <c r="P6342" s="2">
        <f t="shared" si="1192"/>
        <v>0</v>
      </c>
      <c r="Q6342" s="2">
        <f t="shared" si="1193"/>
        <v>0</v>
      </c>
      <c r="R6342" s="2">
        <f t="shared" si="1194"/>
        <v>0</v>
      </c>
      <c r="S6342" s="2">
        <f t="shared" si="1195"/>
        <v>0</v>
      </c>
      <c r="T6342" s="2">
        <f t="shared" si="1196"/>
        <v>0</v>
      </c>
      <c r="U6342" s="2">
        <f>IF(O6342="Reg", R6342 * Inputs!$B$7, 0)</f>
        <v>0</v>
      </c>
      <c r="V6342" s="2">
        <f>MAX(F6342 + P6342*Inputs!$B$15 - (Q6342/Inputs!$B$16) - U6342, 0)</f>
        <v>340</v>
      </c>
    </row>
    <row r="6343" spans="1:22" x14ac:dyDescent="0.3">
      <c r="A6343" s="1">
        <v>46287.208333333343</v>
      </c>
      <c r="B6343" s="2">
        <v>0</v>
      </c>
      <c r="C6343" s="2">
        <v>8.9062610776179962</v>
      </c>
      <c r="D6343" s="2">
        <f t="shared" si="1188"/>
        <v>31.644762604552934</v>
      </c>
      <c r="E6343" s="2">
        <f t="shared" si="1189"/>
        <v>1.8255077574886867</v>
      </c>
      <c r="F6343" s="2">
        <f t="shared" si="1197"/>
        <v>340</v>
      </c>
      <c r="G6343" s="2">
        <f t="shared" si="1198"/>
        <v>0</v>
      </c>
      <c r="H6343" s="2">
        <f>MIN(Inputs!$B$2, (Inputs!$B$14 - F6343)/Inputs!$B$15)</f>
        <v>0</v>
      </c>
      <c r="I6343" s="2">
        <f>MAX(MIN(Inputs!$B$2, F6343*Inputs!$B$16, Inputs!$B$14*Inputs!$B$4 - G6343), 0)</f>
        <v>170</v>
      </c>
      <c r="J6343" s="2">
        <f>MAX(MIN(Inputs!$B$2, F6343*Inputs!$B$16, (Inputs!$B$14-F6343)/Inputs!$B$15)*Inputs!$B$9, 0)</f>
        <v>0</v>
      </c>
      <c r="K6343" s="2">
        <f>MAX(E6343*Inputs!$B$5 - B6343 - Inputs!$B$8, 0) * H6343</f>
        <v>0</v>
      </c>
      <c r="L6343" s="2">
        <f>IF(B6343 &gt;= D6343*Inputs!$B$10, MAX(B6343 - E6343/Inputs!$B$5 - Inputs!$B$8, 0) * I6343, 0)</f>
        <v>0</v>
      </c>
      <c r="M6343" s="2">
        <f t="shared" si="1190"/>
        <v>0</v>
      </c>
      <c r="N6343" s="3" t="str">
        <f t="shared" si="1191"/>
        <v>Idle</v>
      </c>
      <c r="O6343" s="3" t="str">
        <f t="shared" si="1199"/>
        <v>Idle</v>
      </c>
      <c r="P6343" s="2">
        <f t="shared" si="1192"/>
        <v>0</v>
      </c>
      <c r="Q6343" s="2">
        <f t="shared" si="1193"/>
        <v>0</v>
      </c>
      <c r="R6343" s="2">
        <f t="shared" si="1194"/>
        <v>0</v>
      </c>
      <c r="S6343" s="2">
        <f t="shared" si="1195"/>
        <v>0</v>
      </c>
      <c r="T6343" s="2">
        <f t="shared" si="1196"/>
        <v>0</v>
      </c>
      <c r="U6343" s="2">
        <f>IF(O6343="Reg", R6343 * Inputs!$B$7, 0)</f>
        <v>0</v>
      </c>
      <c r="V6343" s="2">
        <f>MAX(F6343 + P6343*Inputs!$B$15 - (Q6343/Inputs!$B$16) - U6343, 0)</f>
        <v>340</v>
      </c>
    </row>
    <row r="6344" spans="1:22" x14ac:dyDescent="0.3">
      <c r="A6344" s="1">
        <v>46287.25</v>
      </c>
      <c r="B6344" s="2">
        <v>0</v>
      </c>
      <c r="C6344" s="2">
        <v>4.507376481294882</v>
      </c>
      <c r="D6344" s="2">
        <f t="shared" si="1188"/>
        <v>31.644762604552934</v>
      </c>
      <c r="E6344" s="2">
        <f t="shared" si="1189"/>
        <v>5.5505171538818594</v>
      </c>
      <c r="F6344" s="2">
        <f t="shared" si="1197"/>
        <v>340</v>
      </c>
      <c r="G6344" s="2">
        <f t="shared" si="1198"/>
        <v>0</v>
      </c>
      <c r="H6344" s="2">
        <f>MIN(Inputs!$B$2, (Inputs!$B$14 - F6344)/Inputs!$B$15)</f>
        <v>0</v>
      </c>
      <c r="I6344" s="2">
        <f>MAX(MIN(Inputs!$B$2, F6344*Inputs!$B$16, Inputs!$B$14*Inputs!$B$4 - G6344), 0)</f>
        <v>170</v>
      </c>
      <c r="J6344" s="2">
        <f>MAX(MIN(Inputs!$B$2, F6344*Inputs!$B$16, (Inputs!$B$14-F6344)/Inputs!$B$15)*Inputs!$B$9, 0)</f>
        <v>0</v>
      </c>
      <c r="K6344" s="2">
        <f>MAX(E6344*Inputs!$B$5 - B6344 - Inputs!$B$8, 0) * H6344</f>
        <v>0</v>
      </c>
      <c r="L6344" s="2">
        <f>IF(B6344 &gt;= D6344*Inputs!$B$10, MAX(B6344 - E6344/Inputs!$B$5 - Inputs!$B$8, 0) * I6344, 0)</f>
        <v>0</v>
      </c>
      <c r="M6344" s="2">
        <f t="shared" si="1190"/>
        <v>0</v>
      </c>
      <c r="N6344" s="3" t="str">
        <f t="shared" si="1191"/>
        <v>Idle</v>
      </c>
      <c r="O6344" s="3" t="str">
        <f t="shared" si="1199"/>
        <v>Idle</v>
      </c>
      <c r="P6344" s="2">
        <f t="shared" si="1192"/>
        <v>0</v>
      </c>
      <c r="Q6344" s="2">
        <f t="shared" si="1193"/>
        <v>0</v>
      </c>
      <c r="R6344" s="2">
        <f t="shared" si="1194"/>
        <v>0</v>
      </c>
      <c r="S6344" s="2">
        <f t="shared" si="1195"/>
        <v>0</v>
      </c>
      <c r="T6344" s="2">
        <f t="shared" si="1196"/>
        <v>0</v>
      </c>
      <c r="U6344" s="2">
        <f>IF(O6344="Reg", R6344 * Inputs!$B$7, 0)</f>
        <v>0</v>
      </c>
      <c r="V6344" s="2">
        <f>MAX(F6344 + P6344*Inputs!$B$15 - (Q6344/Inputs!$B$16) - U6344, 0)</f>
        <v>340</v>
      </c>
    </row>
    <row r="6345" spans="1:22" x14ac:dyDescent="0.3">
      <c r="A6345" s="1">
        <v>46287.291666666657</v>
      </c>
      <c r="B6345" s="2">
        <v>0</v>
      </c>
      <c r="C6345" s="2">
        <v>3.3440273322279488</v>
      </c>
      <c r="D6345" s="2">
        <f t="shared" si="1188"/>
        <v>31.644762604552934</v>
      </c>
      <c r="E6345" s="2">
        <f t="shared" si="1189"/>
        <v>10.014854561259694</v>
      </c>
      <c r="F6345" s="2">
        <f t="shared" si="1197"/>
        <v>340</v>
      </c>
      <c r="G6345" s="2">
        <f t="shared" si="1198"/>
        <v>0</v>
      </c>
      <c r="H6345" s="2">
        <f>MIN(Inputs!$B$2, (Inputs!$B$14 - F6345)/Inputs!$B$15)</f>
        <v>0</v>
      </c>
      <c r="I6345" s="2">
        <f>MAX(MIN(Inputs!$B$2, F6345*Inputs!$B$16, Inputs!$B$14*Inputs!$B$4 - G6345), 0)</f>
        <v>170</v>
      </c>
      <c r="J6345" s="2">
        <f>MAX(MIN(Inputs!$B$2, F6345*Inputs!$B$16, (Inputs!$B$14-F6345)/Inputs!$B$15)*Inputs!$B$9, 0)</f>
        <v>0</v>
      </c>
      <c r="K6345" s="2">
        <f>MAX(E6345*Inputs!$B$5 - B6345 - Inputs!$B$8, 0) * H6345</f>
        <v>0</v>
      </c>
      <c r="L6345" s="2">
        <f>IF(B6345 &gt;= D6345*Inputs!$B$10, MAX(B6345 - E6345/Inputs!$B$5 - Inputs!$B$8, 0) * I6345, 0)</f>
        <v>0</v>
      </c>
      <c r="M6345" s="2">
        <f t="shared" si="1190"/>
        <v>0</v>
      </c>
      <c r="N6345" s="3" t="str">
        <f t="shared" si="1191"/>
        <v>Idle</v>
      </c>
      <c r="O6345" s="3" t="str">
        <f t="shared" si="1199"/>
        <v>Idle</v>
      </c>
      <c r="P6345" s="2">
        <f t="shared" si="1192"/>
        <v>0</v>
      </c>
      <c r="Q6345" s="2">
        <f t="shared" si="1193"/>
        <v>0</v>
      </c>
      <c r="R6345" s="2">
        <f t="shared" si="1194"/>
        <v>0</v>
      </c>
      <c r="S6345" s="2">
        <f t="shared" si="1195"/>
        <v>0</v>
      </c>
      <c r="T6345" s="2">
        <f t="shared" si="1196"/>
        <v>0</v>
      </c>
      <c r="U6345" s="2">
        <f>IF(O6345="Reg", R6345 * Inputs!$B$7, 0)</f>
        <v>0</v>
      </c>
      <c r="V6345" s="2">
        <f>MAX(F6345 + P6345*Inputs!$B$15 - (Q6345/Inputs!$B$16) - U6345, 0)</f>
        <v>340</v>
      </c>
    </row>
    <row r="6346" spans="1:22" x14ac:dyDescent="0.3">
      <c r="A6346" s="1">
        <v>46287.333333333343</v>
      </c>
      <c r="B6346" s="2">
        <v>0</v>
      </c>
      <c r="C6346" s="2">
        <v>4.9859307553409993</v>
      </c>
      <c r="D6346" s="2">
        <f t="shared" si="1188"/>
        <v>31.644762604552934</v>
      </c>
      <c r="E6346" s="2">
        <f t="shared" si="1189"/>
        <v>17.659372621690789</v>
      </c>
      <c r="F6346" s="2">
        <f t="shared" si="1197"/>
        <v>340</v>
      </c>
      <c r="G6346" s="2">
        <f t="shared" si="1198"/>
        <v>0</v>
      </c>
      <c r="H6346" s="2">
        <f>MIN(Inputs!$B$2, (Inputs!$B$14 - F6346)/Inputs!$B$15)</f>
        <v>0</v>
      </c>
      <c r="I6346" s="2">
        <f>MAX(MIN(Inputs!$B$2, F6346*Inputs!$B$16, Inputs!$B$14*Inputs!$B$4 - G6346), 0)</f>
        <v>170</v>
      </c>
      <c r="J6346" s="2">
        <f>MAX(MIN(Inputs!$B$2, F6346*Inputs!$B$16, (Inputs!$B$14-F6346)/Inputs!$B$15)*Inputs!$B$9, 0)</f>
        <v>0</v>
      </c>
      <c r="K6346" s="2">
        <f>MAX(E6346*Inputs!$B$5 - B6346 - Inputs!$B$8, 0) * H6346</f>
        <v>0</v>
      </c>
      <c r="L6346" s="2">
        <f>IF(B6346 &gt;= D6346*Inputs!$B$10, MAX(B6346 - E6346/Inputs!$B$5 - Inputs!$B$8, 0) * I6346, 0)</f>
        <v>0</v>
      </c>
      <c r="M6346" s="2">
        <f t="shared" si="1190"/>
        <v>0</v>
      </c>
      <c r="N6346" s="3" t="str">
        <f t="shared" si="1191"/>
        <v>Idle</v>
      </c>
      <c r="O6346" s="3" t="str">
        <f t="shared" si="1199"/>
        <v>Idle</v>
      </c>
      <c r="P6346" s="2">
        <f t="shared" si="1192"/>
        <v>0</v>
      </c>
      <c r="Q6346" s="2">
        <f t="shared" si="1193"/>
        <v>0</v>
      </c>
      <c r="R6346" s="2">
        <f t="shared" si="1194"/>
        <v>0</v>
      </c>
      <c r="S6346" s="2">
        <f t="shared" si="1195"/>
        <v>0</v>
      </c>
      <c r="T6346" s="2">
        <f t="shared" si="1196"/>
        <v>0</v>
      </c>
      <c r="U6346" s="2">
        <f>IF(O6346="Reg", R6346 * Inputs!$B$7, 0)</f>
        <v>0</v>
      </c>
      <c r="V6346" s="2">
        <f>MAX(F6346 + P6346*Inputs!$B$15 - (Q6346/Inputs!$B$16) - U6346, 0)</f>
        <v>340</v>
      </c>
    </row>
    <row r="6347" spans="1:22" x14ac:dyDescent="0.3">
      <c r="A6347" s="1">
        <v>46287.375</v>
      </c>
      <c r="B6347" s="2">
        <v>0</v>
      </c>
      <c r="C6347" s="2">
        <v>5.1584865556293007</v>
      </c>
      <c r="D6347" s="2">
        <f t="shared" si="1188"/>
        <v>31.644762604552934</v>
      </c>
      <c r="E6347" s="2">
        <f t="shared" si="1189"/>
        <v>26.850833417852357</v>
      </c>
      <c r="F6347" s="2">
        <f t="shared" si="1197"/>
        <v>340</v>
      </c>
      <c r="G6347" s="2">
        <f t="shared" si="1198"/>
        <v>0</v>
      </c>
      <c r="H6347" s="2">
        <f>MIN(Inputs!$B$2, (Inputs!$B$14 - F6347)/Inputs!$B$15)</f>
        <v>0</v>
      </c>
      <c r="I6347" s="2">
        <f>MAX(MIN(Inputs!$B$2, F6347*Inputs!$B$16, Inputs!$B$14*Inputs!$B$4 - G6347), 0)</f>
        <v>170</v>
      </c>
      <c r="J6347" s="2">
        <f>MAX(MIN(Inputs!$B$2, F6347*Inputs!$B$16, (Inputs!$B$14-F6347)/Inputs!$B$15)*Inputs!$B$9, 0)</f>
        <v>0</v>
      </c>
      <c r="K6347" s="2">
        <f>MAX(E6347*Inputs!$B$5 - B6347 - Inputs!$B$8, 0) * H6347</f>
        <v>0</v>
      </c>
      <c r="L6347" s="2">
        <f>IF(B6347 &gt;= D6347*Inputs!$B$10, MAX(B6347 - E6347/Inputs!$B$5 - Inputs!$B$8, 0) * I6347, 0)</f>
        <v>0</v>
      </c>
      <c r="M6347" s="2">
        <f t="shared" si="1190"/>
        <v>0</v>
      </c>
      <c r="N6347" s="3" t="str">
        <f t="shared" si="1191"/>
        <v>Idle</v>
      </c>
      <c r="O6347" s="3" t="str">
        <f t="shared" si="1199"/>
        <v>Idle</v>
      </c>
      <c r="P6347" s="2">
        <f t="shared" si="1192"/>
        <v>0</v>
      </c>
      <c r="Q6347" s="2">
        <f t="shared" si="1193"/>
        <v>0</v>
      </c>
      <c r="R6347" s="2">
        <f t="shared" si="1194"/>
        <v>0</v>
      </c>
      <c r="S6347" s="2">
        <f t="shared" si="1195"/>
        <v>0</v>
      </c>
      <c r="T6347" s="2">
        <f t="shared" si="1196"/>
        <v>0</v>
      </c>
      <c r="U6347" s="2">
        <f>IF(O6347="Reg", R6347 * Inputs!$B$7, 0)</f>
        <v>0</v>
      </c>
      <c r="V6347" s="2">
        <f>MAX(F6347 + P6347*Inputs!$B$15 - (Q6347/Inputs!$B$16) - U6347, 0)</f>
        <v>340</v>
      </c>
    </row>
    <row r="6348" spans="1:22" x14ac:dyDescent="0.3">
      <c r="A6348" s="1">
        <v>46287.416666666657</v>
      </c>
      <c r="B6348" s="2">
        <v>10.953046544932119</v>
      </c>
      <c r="C6348" s="2">
        <v>1.709328205617292</v>
      </c>
      <c r="D6348" s="2">
        <f t="shared" si="1188"/>
        <v>31.644762604552934</v>
      </c>
      <c r="E6348" s="2">
        <f t="shared" si="1189"/>
        <v>35.961258921438279</v>
      </c>
      <c r="F6348" s="2">
        <f t="shared" si="1197"/>
        <v>340</v>
      </c>
      <c r="G6348" s="2">
        <f t="shared" si="1198"/>
        <v>0</v>
      </c>
      <c r="H6348" s="2">
        <f>MIN(Inputs!$B$2, (Inputs!$B$14 - F6348)/Inputs!$B$15)</f>
        <v>0</v>
      </c>
      <c r="I6348" s="2">
        <f>MAX(MIN(Inputs!$B$2, F6348*Inputs!$B$16, Inputs!$B$14*Inputs!$B$4 - G6348), 0)</f>
        <v>170</v>
      </c>
      <c r="J6348" s="2">
        <f>MAX(MIN(Inputs!$B$2, F6348*Inputs!$B$16, (Inputs!$B$14-F6348)/Inputs!$B$15)*Inputs!$B$9, 0)</f>
        <v>0</v>
      </c>
      <c r="K6348" s="2">
        <f>MAX(E6348*Inputs!$B$5 - B6348 - Inputs!$B$8, 0) * H6348</f>
        <v>0</v>
      </c>
      <c r="L6348" s="2">
        <f>IF(B6348 &gt;= D6348*Inputs!$B$10, MAX(B6348 - E6348/Inputs!$B$5 - Inputs!$B$8, 0) * I6348, 0)</f>
        <v>0</v>
      </c>
      <c r="M6348" s="2">
        <f t="shared" si="1190"/>
        <v>0</v>
      </c>
      <c r="N6348" s="3" t="str">
        <f t="shared" si="1191"/>
        <v>Idle</v>
      </c>
      <c r="O6348" s="3" t="str">
        <f t="shared" si="1199"/>
        <v>Idle</v>
      </c>
      <c r="P6348" s="2">
        <f t="shared" si="1192"/>
        <v>0</v>
      </c>
      <c r="Q6348" s="2">
        <f t="shared" si="1193"/>
        <v>0</v>
      </c>
      <c r="R6348" s="2">
        <f t="shared" si="1194"/>
        <v>0</v>
      </c>
      <c r="S6348" s="2">
        <f t="shared" si="1195"/>
        <v>0</v>
      </c>
      <c r="T6348" s="2">
        <f t="shared" si="1196"/>
        <v>0</v>
      </c>
      <c r="U6348" s="2">
        <f>IF(O6348="Reg", R6348 * Inputs!$B$7, 0)</f>
        <v>0</v>
      </c>
      <c r="V6348" s="2">
        <f>MAX(F6348 + P6348*Inputs!$B$15 - (Q6348/Inputs!$B$16) - U6348, 0)</f>
        <v>340</v>
      </c>
    </row>
    <row r="6349" spans="1:22" x14ac:dyDescent="0.3">
      <c r="A6349" s="1">
        <v>46287.458333333343</v>
      </c>
      <c r="B6349" s="2">
        <v>22.350056378359039</v>
      </c>
      <c r="C6349" s="2">
        <v>4.3079002310753411</v>
      </c>
      <c r="D6349" s="2">
        <f t="shared" si="1188"/>
        <v>31.644762604552934</v>
      </c>
      <c r="E6349" s="2">
        <f t="shared" si="1189"/>
        <v>44.657999120978879</v>
      </c>
      <c r="F6349" s="2">
        <f t="shared" si="1197"/>
        <v>340</v>
      </c>
      <c r="G6349" s="2">
        <f t="shared" si="1198"/>
        <v>0</v>
      </c>
      <c r="H6349" s="2">
        <f>MIN(Inputs!$B$2, (Inputs!$B$14 - F6349)/Inputs!$B$15)</f>
        <v>0</v>
      </c>
      <c r="I6349" s="2">
        <f>MAX(MIN(Inputs!$B$2, F6349*Inputs!$B$16, Inputs!$B$14*Inputs!$B$4 - G6349), 0)</f>
        <v>170</v>
      </c>
      <c r="J6349" s="2">
        <f>MAX(MIN(Inputs!$B$2, F6349*Inputs!$B$16, (Inputs!$B$14-F6349)/Inputs!$B$15)*Inputs!$B$9, 0)</f>
        <v>0</v>
      </c>
      <c r="K6349" s="2">
        <f>MAX(E6349*Inputs!$B$5 - B6349 - Inputs!$B$8, 0) * H6349</f>
        <v>0</v>
      </c>
      <c r="L6349" s="2">
        <f>IF(B6349 &gt;= D6349*Inputs!$B$10, MAX(B6349 - E6349/Inputs!$B$5 - Inputs!$B$8, 0) * I6349, 0)</f>
        <v>0</v>
      </c>
      <c r="M6349" s="2">
        <f t="shared" si="1190"/>
        <v>0</v>
      </c>
      <c r="N6349" s="3" t="str">
        <f t="shared" si="1191"/>
        <v>Idle</v>
      </c>
      <c r="O6349" s="3" t="str">
        <f t="shared" si="1199"/>
        <v>Idle</v>
      </c>
      <c r="P6349" s="2">
        <f t="shared" si="1192"/>
        <v>0</v>
      </c>
      <c r="Q6349" s="2">
        <f t="shared" si="1193"/>
        <v>0</v>
      </c>
      <c r="R6349" s="2">
        <f t="shared" si="1194"/>
        <v>0</v>
      </c>
      <c r="S6349" s="2">
        <f t="shared" si="1195"/>
        <v>0</v>
      </c>
      <c r="T6349" s="2">
        <f t="shared" si="1196"/>
        <v>0</v>
      </c>
      <c r="U6349" s="2">
        <f>IF(O6349="Reg", R6349 * Inputs!$B$7, 0)</f>
        <v>0</v>
      </c>
      <c r="V6349" s="2">
        <f>MAX(F6349 + P6349*Inputs!$B$15 - (Q6349/Inputs!$B$16) - U6349, 0)</f>
        <v>340</v>
      </c>
    </row>
    <row r="6350" spans="1:22" x14ac:dyDescent="0.3">
      <c r="A6350" s="1">
        <v>46287.5</v>
      </c>
      <c r="B6350" s="2">
        <v>26.78602444426701</v>
      </c>
      <c r="C6350" s="2">
        <v>22.08039914842513</v>
      </c>
      <c r="D6350" s="2">
        <f t="shared" si="1188"/>
        <v>31.644762604552934</v>
      </c>
      <c r="E6350" s="2">
        <f t="shared" si="1189"/>
        <v>52.122750515379998</v>
      </c>
      <c r="F6350" s="2">
        <f t="shared" si="1197"/>
        <v>340</v>
      </c>
      <c r="G6350" s="2">
        <f t="shared" si="1198"/>
        <v>0</v>
      </c>
      <c r="H6350" s="2">
        <f>MIN(Inputs!$B$2, (Inputs!$B$14 - F6350)/Inputs!$B$15)</f>
        <v>0</v>
      </c>
      <c r="I6350" s="2">
        <f>MAX(MIN(Inputs!$B$2, F6350*Inputs!$B$16, Inputs!$B$14*Inputs!$B$4 - G6350), 0)</f>
        <v>170</v>
      </c>
      <c r="J6350" s="2">
        <f>MAX(MIN(Inputs!$B$2, F6350*Inputs!$B$16, (Inputs!$B$14-F6350)/Inputs!$B$15)*Inputs!$B$9, 0)</f>
        <v>0</v>
      </c>
      <c r="K6350" s="2">
        <f>MAX(E6350*Inputs!$B$5 - B6350 - Inputs!$B$8, 0) * H6350</f>
        <v>0</v>
      </c>
      <c r="L6350" s="2">
        <f>IF(B6350 &gt;= D6350*Inputs!$B$10, MAX(B6350 - E6350/Inputs!$B$5 - Inputs!$B$8, 0) * I6350, 0)</f>
        <v>0</v>
      </c>
      <c r="M6350" s="2">
        <f t="shared" si="1190"/>
        <v>0</v>
      </c>
      <c r="N6350" s="3" t="str">
        <f t="shared" si="1191"/>
        <v>Idle</v>
      </c>
      <c r="O6350" s="3" t="str">
        <f t="shared" si="1199"/>
        <v>Idle</v>
      </c>
      <c r="P6350" s="2">
        <f t="shared" si="1192"/>
        <v>0</v>
      </c>
      <c r="Q6350" s="2">
        <f t="shared" si="1193"/>
        <v>0</v>
      </c>
      <c r="R6350" s="2">
        <f t="shared" si="1194"/>
        <v>0</v>
      </c>
      <c r="S6350" s="2">
        <f t="shared" si="1195"/>
        <v>0</v>
      </c>
      <c r="T6350" s="2">
        <f t="shared" si="1196"/>
        <v>0</v>
      </c>
      <c r="U6350" s="2">
        <f>IF(O6350="Reg", R6350 * Inputs!$B$7, 0)</f>
        <v>0</v>
      </c>
      <c r="V6350" s="2">
        <f>MAX(F6350 + P6350*Inputs!$B$15 - (Q6350/Inputs!$B$16) - U6350, 0)</f>
        <v>340</v>
      </c>
    </row>
    <row r="6351" spans="1:22" x14ac:dyDescent="0.3">
      <c r="A6351" s="1">
        <v>46287.541666666657</v>
      </c>
      <c r="B6351" s="2">
        <v>45.867108362586563</v>
      </c>
      <c r="C6351" s="2">
        <v>9.1582147123685242</v>
      </c>
      <c r="D6351" s="2">
        <f t="shared" si="1188"/>
        <v>31.644762604552934</v>
      </c>
      <c r="E6351" s="2">
        <f t="shared" si="1189"/>
        <v>59.435980201405194</v>
      </c>
      <c r="F6351" s="2">
        <f t="shared" si="1197"/>
        <v>340</v>
      </c>
      <c r="G6351" s="2">
        <f t="shared" si="1198"/>
        <v>0</v>
      </c>
      <c r="H6351" s="2">
        <f>MIN(Inputs!$B$2, (Inputs!$B$14 - F6351)/Inputs!$B$15)</f>
        <v>0</v>
      </c>
      <c r="I6351" s="2">
        <f>MAX(MIN(Inputs!$B$2, F6351*Inputs!$B$16, Inputs!$B$14*Inputs!$B$4 - G6351), 0)</f>
        <v>170</v>
      </c>
      <c r="J6351" s="2">
        <f>MAX(MIN(Inputs!$B$2, F6351*Inputs!$B$16, (Inputs!$B$14-F6351)/Inputs!$B$15)*Inputs!$B$9, 0)</f>
        <v>0</v>
      </c>
      <c r="K6351" s="2">
        <f>MAX(E6351*Inputs!$B$5 - B6351 - Inputs!$B$8, 0) * H6351</f>
        <v>0</v>
      </c>
      <c r="L6351" s="2">
        <f>IF(B6351 &gt;= D6351*Inputs!$B$10, MAX(B6351 - E6351/Inputs!$B$5 - Inputs!$B$8, 0) * I6351, 0)</f>
        <v>0</v>
      </c>
      <c r="M6351" s="2">
        <f t="shared" si="1190"/>
        <v>0</v>
      </c>
      <c r="N6351" s="3" t="str">
        <f t="shared" si="1191"/>
        <v>Idle</v>
      </c>
      <c r="O6351" s="3" t="str">
        <f t="shared" si="1199"/>
        <v>Idle</v>
      </c>
      <c r="P6351" s="2">
        <f t="shared" si="1192"/>
        <v>0</v>
      </c>
      <c r="Q6351" s="2">
        <f t="shared" si="1193"/>
        <v>0</v>
      </c>
      <c r="R6351" s="2">
        <f t="shared" si="1194"/>
        <v>0</v>
      </c>
      <c r="S6351" s="2">
        <f t="shared" si="1195"/>
        <v>0</v>
      </c>
      <c r="T6351" s="2">
        <f t="shared" si="1196"/>
        <v>0</v>
      </c>
      <c r="U6351" s="2">
        <f>IF(O6351="Reg", R6351 * Inputs!$B$7, 0)</f>
        <v>0</v>
      </c>
      <c r="V6351" s="2">
        <f>MAX(F6351 + P6351*Inputs!$B$15 - (Q6351/Inputs!$B$16) - U6351, 0)</f>
        <v>340</v>
      </c>
    </row>
    <row r="6352" spans="1:22" x14ac:dyDescent="0.3">
      <c r="A6352" s="1">
        <v>46287.583333333343</v>
      </c>
      <c r="B6352" s="2">
        <v>55.148764776969401</v>
      </c>
      <c r="C6352" s="2">
        <v>1.738855545304671</v>
      </c>
      <c r="D6352" s="2">
        <f t="shared" si="1188"/>
        <v>31.644762604552934</v>
      </c>
      <c r="E6352" s="2">
        <f t="shared" si="1189"/>
        <v>62.821297684598299</v>
      </c>
      <c r="F6352" s="2">
        <f t="shared" si="1197"/>
        <v>340</v>
      </c>
      <c r="G6352" s="2">
        <f t="shared" si="1198"/>
        <v>0</v>
      </c>
      <c r="H6352" s="2">
        <f>MIN(Inputs!$B$2, (Inputs!$B$14 - F6352)/Inputs!$B$15)</f>
        <v>0</v>
      </c>
      <c r="I6352" s="2">
        <f>MAX(MIN(Inputs!$B$2, F6352*Inputs!$B$16, Inputs!$B$14*Inputs!$B$4 - G6352), 0)</f>
        <v>170</v>
      </c>
      <c r="J6352" s="2">
        <f>MAX(MIN(Inputs!$B$2, F6352*Inputs!$B$16, (Inputs!$B$14-F6352)/Inputs!$B$15)*Inputs!$B$9, 0)</f>
        <v>0</v>
      </c>
      <c r="K6352" s="2">
        <f>MAX(E6352*Inputs!$B$5 - B6352 - Inputs!$B$8, 0) * H6352</f>
        <v>0</v>
      </c>
      <c r="L6352" s="2">
        <f>IF(B6352 &gt;= D6352*Inputs!$B$10, MAX(B6352 - E6352/Inputs!$B$5 - Inputs!$B$8, 0) * I6352, 0)</f>
        <v>0</v>
      </c>
      <c r="M6352" s="2">
        <f t="shared" si="1190"/>
        <v>0</v>
      </c>
      <c r="N6352" s="3" t="str">
        <f t="shared" si="1191"/>
        <v>Idle</v>
      </c>
      <c r="O6352" s="3" t="str">
        <f t="shared" si="1199"/>
        <v>Idle</v>
      </c>
      <c r="P6352" s="2">
        <f t="shared" si="1192"/>
        <v>0</v>
      </c>
      <c r="Q6352" s="2">
        <f t="shared" si="1193"/>
        <v>0</v>
      </c>
      <c r="R6352" s="2">
        <f t="shared" si="1194"/>
        <v>0</v>
      </c>
      <c r="S6352" s="2">
        <f t="shared" si="1195"/>
        <v>0</v>
      </c>
      <c r="T6352" s="2">
        <f t="shared" si="1196"/>
        <v>0</v>
      </c>
      <c r="U6352" s="2">
        <f>IF(O6352="Reg", R6352 * Inputs!$B$7, 0)</f>
        <v>0</v>
      </c>
      <c r="V6352" s="2">
        <f>MAX(F6352 + P6352*Inputs!$B$15 - (Q6352/Inputs!$B$16) - U6352, 0)</f>
        <v>340</v>
      </c>
    </row>
    <row r="6353" spans="1:22" x14ac:dyDescent="0.3">
      <c r="A6353" s="1">
        <v>46287.625</v>
      </c>
      <c r="B6353" s="2">
        <v>54.662553021515528</v>
      </c>
      <c r="C6353" s="2">
        <v>12.389775156901679</v>
      </c>
      <c r="D6353" s="2">
        <f t="shared" si="1188"/>
        <v>31.644762604552934</v>
      </c>
      <c r="E6353" s="2">
        <f t="shared" si="1189"/>
        <v>64.467674550111198</v>
      </c>
      <c r="F6353" s="2">
        <f t="shared" si="1197"/>
        <v>340</v>
      </c>
      <c r="G6353" s="2">
        <f t="shared" si="1198"/>
        <v>0</v>
      </c>
      <c r="H6353" s="2">
        <f>MIN(Inputs!$B$2, (Inputs!$B$14 - F6353)/Inputs!$B$15)</f>
        <v>0</v>
      </c>
      <c r="I6353" s="2">
        <f>MAX(MIN(Inputs!$B$2, F6353*Inputs!$B$16, Inputs!$B$14*Inputs!$B$4 - G6353), 0)</f>
        <v>170</v>
      </c>
      <c r="J6353" s="2">
        <f>MAX(MIN(Inputs!$B$2, F6353*Inputs!$B$16, (Inputs!$B$14-F6353)/Inputs!$B$15)*Inputs!$B$9, 0)</f>
        <v>0</v>
      </c>
      <c r="K6353" s="2">
        <f>MAX(E6353*Inputs!$B$5 - B6353 - Inputs!$B$8, 0) * H6353</f>
        <v>0</v>
      </c>
      <c r="L6353" s="2">
        <f>IF(B6353 &gt;= D6353*Inputs!$B$10, MAX(B6353 - E6353/Inputs!$B$5 - Inputs!$B$8, 0) * I6353, 0)</f>
        <v>0</v>
      </c>
      <c r="M6353" s="2">
        <f t="shared" si="1190"/>
        <v>0</v>
      </c>
      <c r="N6353" s="3" t="str">
        <f t="shared" si="1191"/>
        <v>Idle</v>
      </c>
      <c r="O6353" s="3" t="str">
        <f t="shared" si="1199"/>
        <v>Idle</v>
      </c>
      <c r="P6353" s="2">
        <f t="shared" si="1192"/>
        <v>0</v>
      </c>
      <c r="Q6353" s="2">
        <f t="shared" si="1193"/>
        <v>0</v>
      </c>
      <c r="R6353" s="2">
        <f t="shared" si="1194"/>
        <v>0</v>
      </c>
      <c r="S6353" s="2">
        <f t="shared" si="1195"/>
        <v>0</v>
      </c>
      <c r="T6353" s="2">
        <f t="shared" si="1196"/>
        <v>0</v>
      </c>
      <c r="U6353" s="2">
        <f>IF(O6353="Reg", R6353 * Inputs!$B$7, 0)</f>
        <v>0</v>
      </c>
      <c r="V6353" s="2">
        <f>MAX(F6353 + P6353*Inputs!$B$15 - (Q6353/Inputs!$B$16) - U6353, 0)</f>
        <v>340</v>
      </c>
    </row>
    <row r="6354" spans="1:22" x14ac:dyDescent="0.3">
      <c r="A6354" s="1">
        <v>46287.666666666657</v>
      </c>
      <c r="B6354" s="2">
        <v>63.133487742175788</v>
      </c>
      <c r="C6354" s="2">
        <v>9.7061862112065285</v>
      </c>
      <c r="D6354" s="2">
        <f t="shared" si="1188"/>
        <v>31.644762604552934</v>
      </c>
      <c r="E6354" s="2">
        <f t="shared" si="1189"/>
        <v>64.687442601840203</v>
      </c>
      <c r="F6354" s="2">
        <f t="shared" si="1197"/>
        <v>340</v>
      </c>
      <c r="G6354" s="2">
        <f t="shared" si="1198"/>
        <v>0</v>
      </c>
      <c r="H6354" s="2">
        <f>MIN(Inputs!$B$2, (Inputs!$B$14 - F6354)/Inputs!$B$15)</f>
        <v>0</v>
      </c>
      <c r="I6354" s="2">
        <f>MAX(MIN(Inputs!$B$2, F6354*Inputs!$B$16, Inputs!$B$14*Inputs!$B$4 - G6354), 0)</f>
        <v>170</v>
      </c>
      <c r="J6354" s="2">
        <f>MAX(MIN(Inputs!$B$2, F6354*Inputs!$B$16, (Inputs!$B$14-F6354)/Inputs!$B$15)*Inputs!$B$9, 0)</f>
        <v>0</v>
      </c>
      <c r="K6354" s="2">
        <f>MAX(E6354*Inputs!$B$5 - B6354 - Inputs!$B$8, 0) * H6354</f>
        <v>0</v>
      </c>
      <c r="L6354" s="2">
        <f>IF(B6354 &gt;= D6354*Inputs!$B$10, MAX(B6354 - E6354/Inputs!$B$5 - Inputs!$B$8, 0) * I6354, 0)</f>
        <v>0</v>
      </c>
      <c r="M6354" s="2">
        <f t="shared" si="1190"/>
        <v>0</v>
      </c>
      <c r="N6354" s="3" t="str">
        <f t="shared" si="1191"/>
        <v>Idle</v>
      </c>
      <c r="O6354" s="3" t="str">
        <f t="shared" si="1199"/>
        <v>Idle</v>
      </c>
      <c r="P6354" s="2">
        <f t="shared" si="1192"/>
        <v>0</v>
      </c>
      <c r="Q6354" s="2">
        <f t="shared" si="1193"/>
        <v>0</v>
      </c>
      <c r="R6354" s="2">
        <f t="shared" si="1194"/>
        <v>0</v>
      </c>
      <c r="S6354" s="2">
        <f t="shared" si="1195"/>
        <v>0</v>
      </c>
      <c r="T6354" s="2">
        <f t="shared" si="1196"/>
        <v>0</v>
      </c>
      <c r="U6354" s="2">
        <f>IF(O6354="Reg", R6354 * Inputs!$B$7, 0)</f>
        <v>0</v>
      </c>
      <c r="V6354" s="2">
        <f>MAX(F6354 + P6354*Inputs!$B$15 - (Q6354/Inputs!$B$16) - U6354, 0)</f>
        <v>340</v>
      </c>
    </row>
    <row r="6355" spans="1:22" x14ac:dyDescent="0.3">
      <c r="A6355" s="1">
        <v>46287.708333333343</v>
      </c>
      <c r="B6355" s="2">
        <v>67.138564744765674</v>
      </c>
      <c r="C6355" s="2">
        <v>6.3929704773047042</v>
      </c>
      <c r="D6355" s="2">
        <f t="shared" si="1188"/>
        <v>31.644762604552934</v>
      </c>
      <c r="E6355" s="2">
        <f t="shared" si="1189"/>
        <v>63.245683395052502</v>
      </c>
      <c r="F6355" s="2">
        <f t="shared" si="1197"/>
        <v>340</v>
      </c>
      <c r="G6355" s="2">
        <f t="shared" si="1198"/>
        <v>0</v>
      </c>
      <c r="H6355" s="2">
        <f>MIN(Inputs!$B$2, (Inputs!$B$14 - F6355)/Inputs!$B$15)</f>
        <v>0</v>
      </c>
      <c r="I6355" s="2">
        <f>MAX(MIN(Inputs!$B$2, F6355*Inputs!$B$16, Inputs!$B$14*Inputs!$B$4 - G6355), 0)</f>
        <v>170</v>
      </c>
      <c r="J6355" s="2">
        <f>MAX(MIN(Inputs!$B$2, F6355*Inputs!$B$16, (Inputs!$B$14-F6355)/Inputs!$B$15)*Inputs!$B$9, 0)</f>
        <v>0</v>
      </c>
      <c r="K6355" s="2">
        <f>MAX(E6355*Inputs!$B$5 - B6355 - Inputs!$B$8, 0) * H6355</f>
        <v>0</v>
      </c>
      <c r="L6355" s="2">
        <f>IF(B6355 &gt;= D6355*Inputs!$B$10, MAX(B6355 - E6355/Inputs!$B$5 - Inputs!$B$8, 0) * I6355, 0)</f>
        <v>0</v>
      </c>
      <c r="M6355" s="2">
        <f t="shared" si="1190"/>
        <v>0</v>
      </c>
      <c r="N6355" s="3" t="str">
        <f t="shared" si="1191"/>
        <v>Idle</v>
      </c>
      <c r="O6355" s="3" t="str">
        <f t="shared" si="1199"/>
        <v>Idle</v>
      </c>
      <c r="P6355" s="2">
        <f t="shared" si="1192"/>
        <v>0</v>
      </c>
      <c r="Q6355" s="2">
        <f t="shared" si="1193"/>
        <v>0</v>
      </c>
      <c r="R6355" s="2">
        <f t="shared" si="1194"/>
        <v>0</v>
      </c>
      <c r="S6355" s="2">
        <f t="shared" si="1195"/>
        <v>0</v>
      </c>
      <c r="T6355" s="2">
        <f t="shared" si="1196"/>
        <v>0</v>
      </c>
      <c r="U6355" s="2">
        <f>IF(O6355="Reg", R6355 * Inputs!$B$7, 0)</f>
        <v>0</v>
      </c>
      <c r="V6355" s="2">
        <f>MAX(F6355 + P6355*Inputs!$B$15 - (Q6355/Inputs!$B$16) - U6355, 0)</f>
        <v>340</v>
      </c>
    </row>
    <row r="6356" spans="1:22" x14ac:dyDescent="0.3">
      <c r="A6356" s="1">
        <v>46287.75</v>
      </c>
      <c r="B6356" s="2">
        <v>70.665402560418215</v>
      </c>
      <c r="C6356" s="2">
        <v>12.29528194641261</v>
      </c>
      <c r="D6356" s="2">
        <f t="shared" si="1188"/>
        <v>31.644762604552934</v>
      </c>
      <c r="E6356" s="2">
        <f t="shared" si="1189"/>
        <v>58.627468885910872</v>
      </c>
      <c r="F6356" s="2">
        <f t="shared" si="1197"/>
        <v>340</v>
      </c>
      <c r="G6356" s="2">
        <f t="shared" si="1198"/>
        <v>0</v>
      </c>
      <c r="H6356" s="2">
        <f>MIN(Inputs!$B$2, (Inputs!$B$14 - F6356)/Inputs!$B$15)</f>
        <v>0</v>
      </c>
      <c r="I6356" s="2">
        <f>MAX(MIN(Inputs!$B$2, F6356*Inputs!$B$16, Inputs!$B$14*Inputs!$B$4 - G6356), 0)</f>
        <v>170</v>
      </c>
      <c r="J6356" s="2">
        <f>MAX(MIN(Inputs!$B$2, F6356*Inputs!$B$16, (Inputs!$B$14-F6356)/Inputs!$B$15)*Inputs!$B$9, 0)</f>
        <v>0</v>
      </c>
      <c r="K6356" s="2">
        <f>MAX(E6356*Inputs!$B$5 - B6356 - Inputs!$B$8, 0) * H6356</f>
        <v>0</v>
      </c>
      <c r="L6356" s="2">
        <f>IF(B6356 &gt;= D6356*Inputs!$B$10, MAX(B6356 - E6356/Inputs!$B$5 - Inputs!$B$8, 0) * I6356, 0)</f>
        <v>0</v>
      </c>
      <c r="M6356" s="2">
        <f t="shared" si="1190"/>
        <v>0</v>
      </c>
      <c r="N6356" s="3" t="str">
        <f t="shared" si="1191"/>
        <v>Idle</v>
      </c>
      <c r="O6356" s="3" t="str">
        <f t="shared" si="1199"/>
        <v>Idle</v>
      </c>
      <c r="P6356" s="2">
        <f t="shared" si="1192"/>
        <v>0</v>
      </c>
      <c r="Q6356" s="2">
        <f t="shared" si="1193"/>
        <v>0</v>
      </c>
      <c r="R6356" s="2">
        <f t="shared" si="1194"/>
        <v>0</v>
      </c>
      <c r="S6356" s="2">
        <f t="shared" si="1195"/>
        <v>0</v>
      </c>
      <c r="T6356" s="2">
        <f t="shared" si="1196"/>
        <v>0</v>
      </c>
      <c r="U6356" s="2">
        <f>IF(O6356="Reg", R6356 * Inputs!$B$7, 0)</f>
        <v>0</v>
      </c>
      <c r="V6356" s="2">
        <f>MAX(F6356 + P6356*Inputs!$B$15 - (Q6356/Inputs!$B$16) - U6356, 0)</f>
        <v>340</v>
      </c>
    </row>
    <row r="6357" spans="1:22" x14ac:dyDescent="0.3">
      <c r="A6357" s="1">
        <v>46287.791666666657</v>
      </c>
      <c r="B6357" s="2">
        <v>66.179013261745197</v>
      </c>
      <c r="C6357" s="2">
        <v>18.29161275592805</v>
      </c>
      <c r="D6357" s="2">
        <f t="shared" si="1188"/>
        <v>31.644762604552934</v>
      </c>
      <c r="E6357" s="2">
        <f t="shared" si="1189"/>
        <v>51.093274784466018</v>
      </c>
      <c r="F6357" s="2">
        <f t="shared" si="1197"/>
        <v>340</v>
      </c>
      <c r="G6357" s="2">
        <f t="shared" si="1198"/>
        <v>0</v>
      </c>
      <c r="H6357" s="2">
        <f>MIN(Inputs!$B$2, (Inputs!$B$14 - F6357)/Inputs!$B$15)</f>
        <v>0</v>
      </c>
      <c r="I6357" s="2">
        <f>MAX(MIN(Inputs!$B$2, F6357*Inputs!$B$16, Inputs!$B$14*Inputs!$B$4 - G6357), 0)</f>
        <v>170</v>
      </c>
      <c r="J6357" s="2">
        <f>MAX(MIN(Inputs!$B$2, F6357*Inputs!$B$16, (Inputs!$B$14-F6357)/Inputs!$B$15)*Inputs!$B$9, 0)</f>
        <v>0</v>
      </c>
      <c r="K6357" s="2">
        <f>MAX(E6357*Inputs!$B$5 - B6357 - Inputs!$B$8, 0) * H6357</f>
        <v>0</v>
      </c>
      <c r="L6357" s="2">
        <f>IF(B6357 &gt;= D6357*Inputs!$B$10, MAX(B6357 - E6357/Inputs!$B$5 - Inputs!$B$8, 0) * I6357, 0)</f>
        <v>0</v>
      </c>
      <c r="M6357" s="2">
        <f t="shared" si="1190"/>
        <v>0</v>
      </c>
      <c r="N6357" s="3" t="str">
        <f t="shared" si="1191"/>
        <v>Idle</v>
      </c>
      <c r="O6357" s="3" t="str">
        <f t="shared" si="1199"/>
        <v>Idle</v>
      </c>
      <c r="P6357" s="2">
        <f t="shared" si="1192"/>
        <v>0</v>
      </c>
      <c r="Q6357" s="2">
        <f t="shared" si="1193"/>
        <v>0</v>
      </c>
      <c r="R6357" s="2">
        <f t="shared" si="1194"/>
        <v>0</v>
      </c>
      <c r="S6357" s="2">
        <f t="shared" si="1195"/>
        <v>0</v>
      </c>
      <c r="T6357" s="2">
        <f t="shared" si="1196"/>
        <v>0</v>
      </c>
      <c r="U6357" s="2">
        <f>IF(O6357="Reg", R6357 * Inputs!$B$7, 0)</f>
        <v>0</v>
      </c>
      <c r="V6357" s="2">
        <f>MAX(F6357 + P6357*Inputs!$B$15 - (Q6357/Inputs!$B$16) - U6357, 0)</f>
        <v>340</v>
      </c>
    </row>
    <row r="6358" spans="1:22" x14ac:dyDescent="0.3">
      <c r="A6358" s="1">
        <v>46287.833333333343</v>
      </c>
      <c r="B6358" s="2">
        <v>65.027025970046793</v>
      </c>
      <c r="C6358" s="2">
        <v>19.196770244435061</v>
      </c>
      <c r="D6358" s="2">
        <f t="shared" si="1188"/>
        <v>31.644762604552934</v>
      </c>
      <c r="E6358" s="2">
        <f t="shared" si="1189"/>
        <v>43.997764880586182</v>
      </c>
      <c r="F6358" s="2">
        <f t="shared" si="1197"/>
        <v>340</v>
      </c>
      <c r="G6358" s="2">
        <f t="shared" si="1198"/>
        <v>0</v>
      </c>
      <c r="H6358" s="2">
        <f>MIN(Inputs!$B$2, (Inputs!$B$14 - F6358)/Inputs!$B$15)</f>
        <v>0</v>
      </c>
      <c r="I6358" s="2">
        <f>MAX(MIN(Inputs!$B$2, F6358*Inputs!$B$16, Inputs!$B$14*Inputs!$B$4 - G6358), 0)</f>
        <v>170</v>
      </c>
      <c r="J6358" s="2">
        <f>MAX(MIN(Inputs!$B$2, F6358*Inputs!$B$16, (Inputs!$B$14-F6358)/Inputs!$B$15)*Inputs!$B$9, 0)</f>
        <v>0</v>
      </c>
      <c r="K6358" s="2">
        <f>MAX(E6358*Inputs!$B$5 - B6358 - Inputs!$B$8, 0) * H6358</f>
        <v>0</v>
      </c>
      <c r="L6358" s="2">
        <f>IF(B6358 &gt;= D6358*Inputs!$B$10, MAX(B6358 - E6358/Inputs!$B$5 - Inputs!$B$8, 0) * I6358, 0)</f>
        <v>0</v>
      </c>
      <c r="M6358" s="2">
        <f t="shared" si="1190"/>
        <v>0</v>
      </c>
      <c r="N6358" s="3" t="str">
        <f t="shared" si="1191"/>
        <v>Idle</v>
      </c>
      <c r="O6358" s="3" t="str">
        <f t="shared" si="1199"/>
        <v>Idle</v>
      </c>
      <c r="P6358" s="2">
        <f t="shared" si="1192"/>
        <v>0</v>
      </c>
      <c r="Q6358" s="2">
        <f t="shared" si="1193"/>
        <v>0</v>
      </c>
      <c r="R6358" s="2">
        <f t="shared" si="1194"/>
        <v>0</v>
      </c>
      <c r="S6358" s="2">
        <f t="shared" si="1195"/>
        <v>0</v>
      </c>
      <c r="T6358" s="2">
        <f t="shared" si="1196"/>
        <v>0</v>
      </c>
      <c r="U6358" s="2">
        <f>IF(O6358="Reg", R6358 * Inputs!$B$7, 0)</f>
        <v>0</v>
      </c>
      <c r="V6358" s="2">
        <f>MAX(F6358 + P6358*Inputs!$B$15 - (Q6358/Inputs!$B$16) - U6358, 0)</f>
        <v>340</v>
      </c>
    </row>
    <row r="6359" spans="1:22" x14ac:dyDescent="0.3">
      <c r="A6359" s="1">
        <v>46287.875</v>
      </c>
      <c r="B6359" s="2">
        <v>55.981161331889631</v>
      </c>
      <c r="C6359" s="2">
        <v>6.664885468633245</v>
      </c>
      <c r="D6359" s="2">
        <f t="shared" si="1188"/>
        <v>31.644762604552934</v>
      </c>
      <c r="E6359" s="2">
        <f t="shared" si="1189"/>
        <v>35.417484595043696</v>
      </c>
      <c r="F6359" s="2">
        <f t="shared" si="1197"/>
        <v>340</v>
      </c>
      <c r="G6359" s="2">
        <f t="shared" si="1198"/>
        <v>0</v>
      </c>
      <c r="H6359" s="2">
        <f>MIN(Inputs!$B$2, (Inputs!$B$14 - F6359)/Inputs!$B$15)</f>
        <v>0</v>
      </c>
      <c r="I6359" s="2">
        <f>MAX(MIN(Inputs!$B$2, F6359*Inputs!$B$16, Inputs!$B$14*Inputs!$B$4 - G6359), 0)</f>
        <v>170</v>
      </c>
      <c r="J6359" s="2">
        <f>MAX(MIN(Inputs!$B$2, F6359*Inputs!$B$16, (Inputs!$B$14-F6359)/Inputs!$B$15)*Inputs!$B$9, 0)</f>
        <v>0</v>
      </c>
      <c r="K6359" s="2">
        <f>MAX(E6359*Inputs!$B$5 - B6359 - Inputs!$B$8, 0) * H6359</f>
        <v>0</v>
      </c>
      <c r="L6359" s="2">
        <f>IF(B6359 &gt;= D6359*Inputs!$B$10, MAX(B6359 - E6359/Inputs!$B$5 - Inputs!$B$8, 0) * I6359, 0)</f>
        <v>0</v>
      </c>
      <c r="M6359" s="2">
        <f t="shared" si="1190"/>
        <v>0</v>
      </c>
      <c r="N6359" s="3" t="str">
        <f t="shared" si="1191"/>
        <v>Idle</v>
      </c>
      <c r="O6359" s="3" t="str">
        <f t="shared" si="1199"/>
        <v>Idle</v>
      </c>
      <c r="P6359" s="2">
        <f t="shared" si="1192"/>
        <v>0</v>
      </c>
      <c r="Q6359" s="2">
        <f t="shared" si="1193"/>
        <v>0</v>
      </c>
      <c r="R6359" s="2">
        <f t="shared" si="1194"/>
        <v>0</v>
      </c>
      <c r="S6359" s="2">
        <f t="shared" si="1195"/>
        <v>0</v>
      </c>
      <c r="T6359" s="2">
        <f t="shared" si="1196"/>
        <v>0</v>
      </c>
      <c r="U6359" s="2">
        <f>IF(O6359="Reg", R6359 * Inputs!$B$7, 0)</f>
        <v>0</v>
      </c>
      <c r="V6359" s="2">
        <f>MAX(F6359 + P6359*Inputs!$B$15 - (Q6359/Inputs!$B$16) - U6359, 0)</f>
        <v>340</v>
      </c>
    </row>
    <row r="6360" spans="1:22" x14ac:dyDescent="0.3">
      <c r="A6360" s="1">
        <v>46287.916666666657</v>
      </c>
      <c r="B6360" s="2">
        <v>54.482932501449518</v>
      </c>
      <c r="C6360" s="2">
        <v>4.075963905263543</v>
      </c>
      <c r="D6360" s="2">
        <f t="shared" si="1188"/>
        <v>31.644762604552934</v>
      </c>
      <c r="E6360" s="2">
        <f t="shared" si="1189"/>
        <v>26.087291039728758</v>
      </c>
      <c r="F6360" s="2">
        <f t="shared" si="1197"/>
        <v>340</v>
      </c>
      <c r="G6360" s="2">
        <f t="shared" si="1198"/>
        <v>0</v>
      </c>
      <c r="H6360" s="2">
        <f>MIN(Inputs!$B$2, (Inputs!$B$14 - F6360)/Inputs!$B$15)</f>
        <v>0</v>
      </c>
      <c r="I6360" s="2">
        <f>MAX(MIN(Inputs!$B$2, F6360*Inputs!$B$16, Inputs!$B$14*Inputs!$B$4 - G6360), 0)</f>
        <v>170</v>
      </c>
      <c r="J6360" s="2">
        <f>MAX(MIN(Inputs!$B$2, F6360*Inputs!$B$16, (Inputs!$B$14-F6360)/Inputs!$B$15)*Inputs!$B$9, 0)</f>
        <v>0</v>
      </c>
      <c r="K6360" s="2">
        <f>MAX(E6360*Inputs!$B$5 - B6360 - Inputs!$B$8, 0) * H6360</f>
        <v>0</v>
      </c>
      <c r="L6360" s="2">
        <f>IF(B6360 &gt;= D6360*Inputs!$B$10, MAX(B6360 - E6360/Inputs!$B$5 - Inputs!$B$8, 0) * I6360, 0)</f>
        <v>822.50821075336285</v>
      </c>
      <c r="M6360" s="2">
        <f t="shared" si="1190"/>
        <v>0</v>
      </c>
      <c r="N6360" s="3" t="str">
        <f t="shared" si="1191"/>
        <v>Discharge</v>
      </c>
      <c r="O6360" s="3" t="str">
        <f t="shared" si="1199"/>
        <v>Discharge</v>
      </c>
      <c r="P6360" s="2">
        <f t="shared" si="1192"/>
        <v>0</v>
      </c>
      <c r="Q6360" s="2">
        <f t="shared" si="1193"/>
        <v>170</v>
      </c>
      <c r="R6360" s="2">
        <f t="shared" si="1194"/>
        <v>0</v>
      </c>
      <c r="S6360" s="2">
        <f t="shared" si="1195"/>
        <v>9262.0985252464179</v>
      </c>
      <c r="T6360" s="2">
        <f t="shared" si="1196"/>
        <v>0</v>
      </c>
      <c r="U6360" s="2">
        <f>IF(O6360="Reg", R6360 * Inputs!$B$7, 0)</f>
        <v>0</v>
      </c>
      <c r="V6360" s="2">
        <f>MAX(F6360 + P6360*Inputs!$B$15 - (Q6360/Inputs!$B$16) - U6360, 0)</f>
        <v>170</v>
      </c>
    </row>
    <row r="6361" spans="1:22" x14ac:dyDescent="0.3">
      <c r="A6361" s="1">
        <v>46287.958333333343</v>
      </c>
      <c r="B6361" s="2">
        <v>39.429277689915928</v>
      </c>
      <c r="C6361" s="2">
        <v>4.5684236301937151</v>
      </c>
      <c r="D6361" s="2">
        <f t="shared" si="1188"/>
        <v>31.644762604552934</v>
      </c>
      <c r="E6361" s="2">
        <f t="shared" si="1189"/>
        <v>17.006802289487172</v>
      </c>
      <c r="F6361" s="2">
        <f t="shared" si="1197"/>
        <v>170</v>
      </c>
      <c r="G6361" s="2">
        <f t="shared" si="1198"/>
        <v>170</v>
      </c>
      <c r="H6361" s="2">
        <f>MIN(Inputs!$B$2, (Inputs!$B$14 - F6361)/Inputs!$B$15)</f>
        <v>170</v>
      </c>
      <c r="I6361" s="2">
        <f>MAX(MIN(Inputs!$B$2, F6361*Inputs!$B$16, Inputs!$B$14*Inputs!$B$4 - G6361), 0)</f>
        <v>170</v>
      </c>
      <c r="J6361" s="2">
        <f>MAX(MIN(Inputs!$B$2, F6361*Inputs!$B$16, (Inputs!$B$14-F6361)/Inputs!$B$15)*Inputs!$B$9, 0)</f>
        <v>136</v>
      </c>
      <c r="K6361" s="2">
        <f>MAX(E6361*Inputs!$B$5 - B6361 - Inputs!$B$8, 0) * H6361</f>
        <v>0</v>
      </c>
      <c r="L6361" s="2">
        <f>IF(B6361 &gt;= D6361*Inputs!$B$10, MAX(B6361 - E6361/Inputs!$B$5 - Inputs!$B$8, 0) * I6361, 0)</f>
        <v>17.572219543867469</v>
      </c>
      <c r="M6361" s="2">
        <f t="shared" si="1190"/>
        <v>621.3056137063453</v>
      </c>
      <c r="N6361" s="3" t="str">
        <f t="shared" si="1191"/>
        <v>Reg</v>
      </c>
      <c r="O6361" s="3" t="str">
        <f t="shared" si="1199"/>
        <v>Discharge</v>
      </c>
      <c r="P6361" s="2">
        <f t="shared" si="1192"/>
        <v>0</v>
      </c>
      <c r="Q6361" s="2">
        <f t="shared" si="1193"/>
        <v>170</v>
      </c>
      <c r="R6361" s="2">
        <f t="shared" si="1194"/>
        <v>0</v>
      </c>
      <c r="S6361" s="2">
        <f t="shared" si="1195"/>
        <v>6702.9772072857077</v>
      </c>
      <c r="T6361" s="2">
        <f t="shared" si="1196"/>
        <v>0</v>
      </c>
      <c r="U6361" s="2">
        <f>IF(O6361="Reg", R6361 * Inputs!$B$7, 0)</f>
        <v>0</v>
      </c>
      <c r="V6361" s="2">
        <f>MAX(F6361 + P6361*Inputs!$B$15 - (Q6361/Inputs!$B$16) - U6361, 0)</f>
        <v>0</v>
      </c>
    </row>
    <row r="6362" spans="1:22" x14ac:dyDescent="0.3">
      <c r="A6362" s="1">
        <v>46288</v>
      </c>
      <c r="B6362" s="2">
        <v>25.460237951749018</v>
      </c>
      <c r="C6362" s="2">
        <v>4.7411695036919568</v>
      </c>
      <c r="D6362" s="2">
        <f t="shared" si="1188"/>
        <v>30.749851234465112</v>
      </c>
      <c r="E6362" s="2">
        <f t="shared" si="1189"/>
        <v>10.435256007834518</v>
      </c>
      <c r="F6362" s="2">
        <f t="shared" si="1197"/>
        <v>0</v>
      </c>
      <c r="G6362" s="2">
        <f t="shared" si="1198"/>
        <v>0</v>
      </c>
      <c r="H6362" s="2">
        <f>MIN(Inputs!$B$2, (Inputs!$B$14 - F6362)/Inputs!$B$15)</f>
        <v>170</v>
      </c>
      <c r="I6362" s="2">
        <f>MAX(MIN(Inputs!$B$2, F6362*Inputs!$B$16, Inputs!$B$14*Inputs!$B$4 - G6362), 0)</f>
        <v>0</v>
      </c>
      <c r="J6362" s="2">
        <f>MAX(MIN(Inputs!$B$2, F6362*Inputs!$B$16, (Inputs!$B$14-F6362)/Inputs!$B$15)*Inputs!$B$9, 0)</f>
        <v>0</v>
      </c>
      <c r="K6362" s="2">
        <f>MAX(E6362*Inputs!$B$5 - B6362 - Inputs!$B$8, 0) * H6362</f>
        <v>0</v>
      </c>
      <c r="L6362" s="2">
        <f>IF(B6362 &gt;= D6362*Inputs!$B$10, MAX(B6362 - E6362/Inputs!$B$5 - Inputs!$B$8, 0) * I6362, 0)</f>
        <v>0</v>
      </c>
      <c r="M6362" s="2">
        <f t="shared" si="1190"/>
        <v>0</v>
      </c>
      <c r="N6362" s="3" t="str">
        <f t="shared" si="1191"/>
        <v>Idle</v>
      </c>
      <c r="O6362" s="3" t="str">
        <f t="shared" si="1199"/>
        <v>Idle</v>
      </c>
      <c r="P6362" s="2">
        <f t="shared" si="1192"/>
        <v>0</v>
      </c>
      <c r="Q6362" s="2">
        <f t="shared" si="1193"/>
        <v>0</v>
      </c>
      <c r="R6362" s="2">
        <f t="shared" si="1194"/>
        <v>0</v>
      </c>
      <c r="S6362" s="2">
        <f t="shared" si="1195"/>
        <v>0</v>
      </c>
      <c r="T6362" s="2">
        <f t="shared" si="1196"/>
        <v>0</v>
      </c>
      <c r="U6362" s="2">
        <f>IF(O6362="Reg", R6362 * Inputs!$B$7, 0)</f>
        <v>0</v>
      </c>
      <c r="V6362" s="2">
        <f>MAX(F6362 + P6362*Inputs!$B$15 - (Q6362/Inputs!$B$16) - U6362, 0)</f>
        <v>0</v>
      </c>
    </row>
    <row r="6363" spans="1:22" x14ac:dyDescent="0.3">
      <c r="A6363" s="1">
        <v>46288.041666666657</v>
      </c>
      <c r="B6363" s="2">
        <v>23.60595383846621</v>
      </c>
      <c r="C6363" s="2">
        <v>6.025868965800969</v>
      </c>
      <c r="D6363" s="2">
        <f t="shared" si="1188"/>
        <v>30.749851234465112</v>
      </c>
      <c r="E6363" s="2">
        <f t="shared" si="1189"/>
        <v>6.1918830158763489</v>
      </c>
      <c r="F6363" s="2">
        <f t="shared" si="1197"/>
        <v>0</v>
      </c>
      <c r="G6363" s="2">
        <f t="shared" si="1198"/>
        <v>0</v>
      </c>
      <c r="H6363" s="2">
        <f>MIN(Inputs!$B$2, (Inputs!$B$14 - F6363)/Inputs!$B$15)</f>
        <v>170</v>
      </c>
      <c r="I6363" s="2">
        <f>MAX(MIN(Inputs!$B$2, F6363*Inputs!$B$16, Inputs!$B$14*Inputs!$B$4 - G6363), 0)</f>
        <v>0</v>
      </c>
      <c r="J6363" s="2">
        <f>MAX(MIN(Inputs!$B$2, F6363*Inputs!$B$16, (Inputs!$B$14-F6363)/Inputs!$B$15)*Inputs!$B$9, 0)</f>
        <v>0</v>
      </c>
      <c r="K6363" s="2">
        <f>MAX(E6363*Inputs!$B$5 - B6363 - Inputs!$B$8, 0) * H6363</f>
        <v>0</v>
      </c>
      <c r="L6363" s="2">
        <f>IF(B6363 &gt;= D6363*Inputs!$B$10, MAX(B6363 - E6363/Inputs!$B$5 - Inputs!$B$8, 0) * I6363, 0)</f>
        <v>0</v>
      </c>
      <c r="M6363" s="2">
        <f t="shared" si="1190"/>
        <v>0</v>
      </c>
      <c r="N6363" s="3" t="str">
        <f t="shared" si="1191"/>
        <v>Idle</v>
      </c>
      <c r="O6363" s="3" t="str">
        <f t="shared" si="1199"/>
        <v>Idle</v>
      </c>
      <c r="P6363" s="2">
        <f t="shared" si="1192"/>
        <v>0</v>
      </c>
      <c r="Q6363" s="2">
        <f t="shared" si="1193"/>
        <v>0</v>
      </c>
      <c r="R6363" s="2">
        <f t="shared" si="1194"/>
        <v>0</v>
      </c>
      <c r="S6363" s="2">
        <f t="shared" si="1195"/>
        <v>0</v>
      </c>
      <c r="T6363" s="2">
        <f t="shared" si="1196"/>
        <v>0</v>
      </c>
      <c r="U6363" s="2">
        <f>IF(O6363="Reg", R6363 * Inputs!$B$7, 0)</f>
        <v>0</v>
      </c>
      <c r="V6363" s="2">
        <f>MAX(F6363 + P6363*Inputs!$B$15 - (Q6363/Inputs!$B$16) - U6363, 0)</f>
        <v>0</v>
      </c>
    </row>
    <row r="6364" spans="1:22" x14ac:dyDescent="0.3">
      <c r="A6364" s="1">
        <v>46288.083333333343</v>
      </c>
      <c r="B6364" s="2">
        <v>13.54534425679188</v>
      </c>
      <c r="C6364" s="2">
        <v>2.7477494697993059</v>
      </c>
      <c r="D6364" s="2">
        <f t="shared" si="1188"/>
        <v>30.749851234465112</v>
      </c>
      <c r="E6364" s="2">
        <f t="shared" si="1189"/>
        <v>2.25755737613198</v>
      </c>
      <c r="F6364" s="2">
        <f t="shared" si="1197"/>
        <v>0</v>
      </c>
      <c r="G6364" s="2">
        <f t="shared" si="1198"/>
        <v>0</v>
      </c>
      <c r="H6364" s="2">
        <f>MIN(Inputs!$B$2, (Inputs!$B$14 - F6364)/Inputs!$B$15)</f>
        <v>170</v>
      </c>
      <c r="I6364" s="2">
        <f>MAX(MIN(Inputs!$B$2, F6364*Inputs!$B$16, Inputs!$B$14*Inputs!$B$4 - G6364), 0)</f>
        <v>0</v>
      </c>
      <c r="J6364" s="2">
        <f>MAX(MIN(Inputs!$B$2, F6364*Inputs!$B$16, (Inputs!$B$14-F6364)/Inputs!$B$15)*Inputs!$B$9, 0)</f>
        <v>0</v>
      </c>
      <c r="K6364" s="2">
        <f>MAX(E6364*Inputs!$B$5 - B6364 - Inputs!$B$8, 0) * H6364</f>
        <v>0</v>
      </c>
      <c r="L6364" s="2">
        <f>IF(B6364 &gt;= D6364*Inputs!$B$10, MAX(B6364 - E6364/Inputs!$B$5 - Inputs!$B$8, 0) * I6364, 0)</f>
        <v>0</v>
      </c>
      <c r="M6364" s="2">
        <f t="shared" si="1190"/>
        <v>0</v>
      </c>
      <c r="N6364" s="3" t="str">
        <f t="shared" si="1191"/>
        <v>Idle</v>
      </c>
      <c r="O6364" s="3" t="str">
        <f t="shared" si="1199"/>
        <v>Idle</v>
      </c>
      <c r="P6364" s="2">
        <f t="shared" si="1192"/>
        <v>0</v>
      </c>
      <c r="Q6364" s="2">
        <f t="shared" si="1193"/>
        <v>0</v>
      </c>
      <c r="R6364" s="2">
        <f t="shared" si="1194"/>
        <v>0</v>
      </c>
      <c r="S6364" s="2">
        <f t="shared" si="1195"/>
        <v>0</v>
      </c>
      <c r="T6364" s="2">
        <f t="shared" si="1196"/>
        <v>0</v>
      </c>
      <c r="U6364" s="2">
        <f>IF(O6364="Reg", R6364 * Inputs!$B$7, 0)</f>
        <v>0</v>
      </c>
      <c r="V6364" s="2">
        <f>MAX(F6364 + P6364*Inputs!$B$15 - (Q6364/Inputs!$B$16) - U6364, 0)</f>
        <v>0</v>
      </c>
    </row>
    <row r="6365" spans="1:22" x14ac:dyDescent="0.3">
      <c r="A6365" s="1">
        <v>46288.125</v>
      </c>
      <c r="B6365" s="2">
        <v>0</v>
      </c>
      <c r="C6365" s="2">
        <v>5.2117406890779749</v>
      </c>
      <c r="D6365" s="2">
        <f t="shared" si="1188"/>
        <v>30.749851234465112</v>
      </c>
      <c r="E6365" s="2">
        <f t="shared" si="1189"/>
        <v>0</v>
      </c>
      <c r="F6365" s="2">
        <f t="shared" si="1197"/>
        <v>0</v>
      </c>
      <c r="G6365" s="2">
        <f t="shared" si="1198"/>
        <v>0</v>
      </c>
      <c r="H6365" s="2">
        <f>MIN(Inputs!$B$2, (Inputs!$B$14 - F6365)/Inputs!$B$15)</f>
        <v>170</v>
      </c>
      <c r="I6365" s="2">
        <f>MAX(MIN(Inputs!$B$2, F6365*Inputs!$B$16, Inputs!$B$14*Inputs!$B$4 - G6365), 0)</f>
        <v>0</v>
      </c>
      <c r="J6365" s="2">
        <f>MAX(MIN(Inputs!$B$2, F6365*Inputs!$B$16, (Inputs!$B$14-F6365)/Inputs!$B$15)*Inputs!$B$9, 0)</f>
        <v>0</v>
      </c>
      <c r="K6365" s="2">
        <f>MAX(E6365*Inputs!$B$5 - B6365 - Inputs!$B$8, 0) * H6365</f>
        <v>0</v>
      </c>
      <c r="L6365" s="2">
        <f>IF(B6365 &gt;= D6365*Inputs!$B$10, MAX(B6365 - E6365/Inputs!$B$5 - Inputs!$B$8, 0) * I6365, 0)</f>
        <v>0</v>
      </c>
      <c r="M6365" s="2">
        <f t="shared" si="1190"/>
        <v>0</v>
      </c>
      <c r="N6365" s="3" t="str">
        <f t="shared" si="1191"/>
        <v>Idle</v>
      </c>
      <c r="O6365" s="3" t="str">
        <f t="shared" si="1199"/>
        <v>Idle</v>
      </c>
      <c r="P6365" s="2">
        <f t="shared" si="1192"/>
        <v>0</v>
      </c>
      <c r="Q6365" s="2">
        <f t="shared" si="1193"/>
        <v>0</v>
      </c>
      <c r="R6365" s="2">
        <f t="shared" si="1194"/>
        <v>0</v>
      </c>
      <c r="S6365" s="2">
        <f t="shared" si="1195"/>
        <v>0</v>
      </c>
      <c r="T6365" s="2">
        <f t="shared" si="1196"/>
        <v>0</v>
      </c>
      <c r="U6365" s="2">
        <f>IF(O6365="Reg", R6365 * Inputs!$B$7, 0)</f>
        <v>0</v>
      </c>
      <c r="V6365" s="2">
        <f>MAX(F6365 + P6365*Inputs!$B$15 - (Q6365/Inputs!$B$16) - U6365, 0)</f>
        <v>0</v>
      </c>
    </row>
    <row r="6366" spans="1:22" x14ac:dyDescent="0.3">
      <c r="A6366" s="1">
        <v>46288.166666666657</v>
      </c>
      <c r="B6366" s="2">
        <v>0</v>
      </c>
      <c r="C6366" s="2">
        <v>21.809430664834</v>
      </c>
      <c r="D6366" s="2">
        <f t="shared" si="1188"/>
        <v>30.749851234465112</v>
      </c>
      <c r="E6366" s="2">
        <f t="shared" si="1189"/>
        <v>0</v>
      </c>
      <c r="F6366" s="2">
        <f t="shared" si="1197"/>
        <v>0</v>
      </c>
      <c r="G6366" s="2">
        <f t="shared" si="1198"/>
        <v>0</v>
      </c>
      <c r="H6366" s="2">
        <f>MIN(Inputs!$B$2, (Inputs!$B$14 - F6366)/Inputs!$B$15)</f>
        <v>170</v>
      </c>
      <c r="I6366" s="2">
        <f>MAX(MIN(Inputs!$B$2, F6366*Inputs!$B$16, Inputs!$B$14*Inputs!$B$4 - G6366), 0)</f>
        <v>0</v>
      </c>
      <c r="J6366" s="2">
        <f>MAX(MIN(Inputs!$B$2, F6366*Inputs!$B$16, (Inputs!$B$14-F6366)/Inputs!$B$15)*Inputs!$B$9, 0)</f>
        <v>0</v>
      </c>
      <c r="K6366" s="2">
        <f>MAX(E6366*Inputs!$B$5 - B6366 - Inputs!$B$8, 0) * H6366</f>
        <v>0</v>
      </c>
      <c r="L6366" s="2">
        <f>IF(B6366 &gt;= D6366*Inputs!$B$10, MAX(B6366 - E6366/Inputs!$B$5 - Inputs!$B$8, 0) * I6366, 0)</f>
        <v>0</v>
      </c>
      <c r="M6366" s="2">
        <f t="shared" si="1190"/>
        <v>0</v>
      </c>
      <c r="N6366" s="3" t="str">
        <f t="shared" si="1191"/>
        <v>Idle</v>
      </c>
      <c r="O6366" s="3" t="str">
        <f t="shared" si="1199"/>
        <v>Idle</v>
      </c>
      <c r="P6366" s="2">
        <f t="shared" si="1192"/>
        <v>0</v>
      </c>
      <c r="Q6366" s="2">
        <f t="shared" si="1193"/>
        <v>0</v>
      </c>
      <c r="R6366" s="2">
        <f t="shared" si="1194"/>
        <v>0</v>
      </c>
      <c r="S6366" s="2">
        <f t="shared" si="1195"/>
        <v>0</v>
      </c>
      <c r="T6366" s="2">
        <f t="shared" si="1196"/>
        <v>0</v>
      </c>
      <c r="U6366" s="2">
        <f>IF(O6366="Reg", R6366 * Inputs!$B$7, 0)</f>
        <v>0</v>
      </c>
      <c r="V6366" s="2">
        <f>MAX(F6366 + P6366*Inputs!$B$15 - (Q6366/Inputs!$B$16) - U6366, 0)</f>
        <v>0</v>
      </c>
    </row>
    <row r="6367" spans="1:22" x14ac:dyDescent="0.3">
      <c r="A6367" s="1">
        <v>46288.208333333343</v>
      </c>
      <c r="B6367" s="2">
        <v>0</v>
      </c>
      <c r="C6367" s="2">
        <v>1.739367044692482</v>
      </c>
      <c r="D6367" s="2">
        <f t="shared" si="1188"/>
        <v>30.749851234465112</v>
      </c>
      <c r="E6367" s="2">
        <f t="shared" si="1189"/>
        <v>1.7174165211948784</v>
      </c>
      <c r="F6367" s="2">
        <f t="shared" si="1197"/>
        <v>0</v>
      </c>
      <c r="G6367" s="2">
        <f t="shared" si="1198"/>
        <v>0</v>
      </c>
      <c r="H6367" s="2">
        <f>MIN(Inputs!$B$2, (Inputs!$B$14 - F6367)/Inputs!$B$15)</f>
        <v>170</v>
      </c>
      <c r="I6367" s="2">
        <f>MAX(MIN(Inputs!$B$2, F6367*Inputs!$B$16, Inputs!$B$14*Inputs!$B$4 - G6367), 0)</f>
        <v>0</v>
      </c>
      <c r="J6367" s="2">
        <f>MAX(MIN(Inputs!$B$2, F6367*Inputs!$B$16, (Inputs!$B$14-F6367)/Inputs!$B$15)*Inputs!$B$9, 0)</f>
        <v>0</v>
      </c>
      <c r="K6367" s="2">
        <f>MAX(E6367*Inputs!$B$5 - B6367 - Inputs!$B$8, 0) * H6367</f>
        <v>0</v>
      </c>
      <c r="L6367" s="2">
        <f>IF(B6367 &gt;= D6367*Inputs!$B$10, MAX(B6367 - E6367/Inputs!$B$5 - Inputs!$B$8, 0) * I6367, 0)</f>
        <v>0</v>
      </c>
      <c r="M6367" s="2">
        <f t="shared" si="1190"/>
        <v>0</v>
      </c>
      <c r="N6367" s="3" t="str">
        <f t="shared" si="1191"/>
        <v>Idle</v>
      </c>
      <c r="O6367" s="3" t="str">
        <f t="shared" si="1199"/>
        <v>Idle</v>
      </c>
      <c r="P6367" s="2">
        <f t="shared" si="1192"/>
        <v>0</v>
      </c>
      <c r="Q6367" s="2">
        <f t="shared" si="1193"/>
        <v>0</v>
      </c>
      <c r="R6367" s="2">
        <f t="shared" si="1194"/>
        <v>0</v>
      </c>
      <c r="S6367" s="2">
        <f t="shared" si="1195"/>
        <v>0</v>
      </c>
      <c r="T6367" s="2">
        <f t="shared" si="1196"/>
        <v>0</v>
      </c>
      <c r="U6367" s="2">
        <f>IF(O6367="Reg", R6367 * Inputs!$B$7, 0)</f>
        <v>0</v>
      </c>
      <c r="V6367" s="2">
        <f>MAX(F6367 + P6367*Inputs!$B$15 - (Q6367/Inputs!$B$16) - U6367, 0)</f>
        <v>0</v>
      </c>
    </row>
    <row r="6368" spans="1:22" x14ac:dyDescent="0.3">
      <c r="A6368" s="1">
        <v>46288.25</v>
      </c>
      <c r="B6368" s="2">
        <v>0</v>
      </c>
      <c r="C6368" s="2">
        <v>10.22419799021967</v>
      </c>
      <c r="D6368" s="2">
        <f t="shared" si="1188"/>
        <v>30.749851234465112</v>
      </c>
      <c r="E6368" s="2">
        <f t="shared" si="1189"/>
        <v>3.3990882870878472</v>
      </c>
      <c r="F6368" s="2">
        <f t="shared" si="1197"/>
        <v>0</v>
      </c>
      <c r="G6368" s="2">
        <f t="shared" si="1198"/>
        <v>0</v>
      </c>
      <c r="H6368" s="2">
        <f>MIN(Inputs!$B$2, (Inputs!$B$14 - F6368)/Inputs!$B$15)</f>
        <v>170</v>
      </c>
      <c r="I6368" s="2">
        <f>MAX(MIN(Inputs!$B$2, F6368*Inputs!$B$16, Inputs!$B$14*Inputs!$B$4 - G6368), 0)</f>
        <v>0</v>
      </c>
      <c r="J6368" s="2">
        <f>MAX(MIN(Inputs!$B$2, F6368*Inputs!$B$16, (Inputs!$B$14-F6368)/Inputs!$B$15)*Inputs!$B$9, 0)</f>
        <v>0</v>
      </c>
      <c r="K6368" s="2">
        <f>MAX(E6368*Inputs!$B$5 - B6368 - Inputs!$B$8, 0) * H6368</f>
        <v>0</v>
      </c>
      <c r="L6368" s="2">
        <f>IF(B6368 &gt;= D6368*Inputs!$B$10, MAX(B6368 - E6368/Inputs!$B$5 - Inputs!$B$8, 0) * I6368, 0)</f>
        <v>0</v>
      </c>
      <c r="M6368" s="2">
        <f t="shared" si="1190"/>
        <v>0</v>
      </c>
      <c r="N6368" s="3" t="str">
        <f t="shared" si="1191"/>
        <v>Idle</v>
      </c>
      <c r="O6368" s="3" t="str">
        <f t="shared" si="1199"/>
        <v>Idle</v>
      </c>
      <c r="P6368" s="2">
        <f t="shared" si="1192"/>
        <v>0</v>
      </c>
      <c r="Q6368" s="2">
        <f t="shared" si="1193"/>
        <v>0</v>
      </c>
      <c r="R6368" s="2">
        <f t="shared" si="1194"/>
        <v>0</v>
      </c>
      <c r="S6368" s="2">
        <f t="shared" si="1195"/>
        <v>0</v>
      </c>
      <c r="T6368" s="2">
        <f t="shared" si="1196"/>
        <v>0</v>
      </c>
      <c r="U6368" s="2">
        <f>IF(O6368="Reg", R6368 * Inputs!$B$7, 0)</f>
        <v>0</v>
      </c>
      <c r="V6368" s="2">
        <f>MAX(F6368 + P6368*Inputs!$B$15 - (Q6368/Inputs!$B$16) - U6368, 0)</f>
        <v>0</v>
      </c>
    </row>
    <row r="6369" spans="1:22" x14ac:dyDescent="0.3">
      <c r="A6369" s="1">
        <v>46288.291666666657</v>
      </c>
      <c r="B6369" s="2">
        <v>0</v>
      </c>
      <c r="C6369" s="2">
        <v>32.060719215928337</v>
      </c>
      <c r="D6369" s="2">
        <f t="shared" si="1188"/>
        <v>30.749851234465112</v>
      </c>
      <c r="E6369" s="2">
        <f t="shared" si="1189"/>
        <v>8.1499832532647307</v>
      </c>
      <c r="F6369" s="2">
        <f t="shared" si="1197"/>
        <v>0</v>
      </c>
      <c r="G6369" s="2">
        <f t="shared" si="1198"/>
        <v>0</v>
      </c>
      <c r="H6369" s="2">
        <f>MIN(Inputs!$B$2, (Inputs!$B$14 - F6369)/Inputs!$B$15)</f>
        <v>170</v>
      </c>
      <c r="I6369" s="2">
        <f>MAX(MIN(Inputs!$B$2, F6369*Inputs!$B$16, Inputs!$B$14*Inputs!$B$4 - G6369), 0)</f>
        <v>0</v>
      </c>
      <c r="J6369" s="2">
        <f>MAX(MIN(Inputs!$B$2, F6369*Inputs!$B$16, (Inputs!$B$14-F6369)/Inputs!$B$15)*Inputs!$B$9, 0)</f>
        <v>0</v>
      </c>
      <c r="K6369" s="2">
        <f>MAX(E6369*Inputs!$B$5 - B6369 - Inputs!$B$8, 0) * H6369</f>
        <v>0</v>
      </c>
      <c r="L6369" s="2">
        <f>IF(B6369 &gt;= D6369*Inputs!$B$10, MAX(B6369 - E6369/Inputs!$B$5 - Inputs!$B$8, 0) * I6369, 0)</f>
        <v>0</v>
      </c>
      <c r="M6369" s="2">
        <f t="shared" si="1190"/>
        <v>0</v>
      </c>
      <c r="N6369" s="3" t="str">
        <f t="shared" si="1191"/>
        <v>Idle</v>
      </c>
      <c r="O6369" s="3" t="str">
        <f t="shared" si="1199"/>
        <v>Idle</v>
      </c>
      <c r="P6369" s="2">
        <f t="shared" si="1192"/>
        <v>0</v>
      </c>
      <c r="Q6369" s="2">
        <f t="shared" si="1193"/>
        <v>0</v>
      </c>
      <c r="R6369" s="2">
        <f t="shared" si="1194"/>
        <v>0</v>
      </c>
      <c r="S6369" s="2">
        <f t="shared" si="1195"/>
        <v>0</v>
      </c>
      <c r="T6369" s="2">
        <f t="shared" si="1196"/>
        <v>0</v>
      </c>
      <c r="U6369" s="2">
        <f>IF(O6369="Reg", R6369 * Inputs!$B$7, 0)</f>
        <v>0</v>
      </c>
      <c r="V6369" s="2">
        <f>MAX(F6369 + P6369*Inputs!$B$15 - (Q6369/Inputs!$B$16) - U6369, 0)</f>
        <v>0</v>
      </c>
    </row>
    <row r="6370" spans="1:22" x14ac:dyDescent="0.3">
      <c r="A6370" s="1">
        <v>46288.333333333343</v>
      </c>
      <c r="B6370" s="2">
        <v>0</v>
      </c>
      <c r="C6370" s="2">
        <v>9.5994690415684438</v>
      </c>
      <c r="D6370" s="2">
        <f t="shared" si="1188"/>
        <v>30.749851234465112</v>
      </c>
      <c r="E6370" s="2">
        <f t="shared" si="1189"/>
        <v>15.395249401320442</v>
      </c>
      <c r="F6370" s="2">
        <f t="shared" si="1197"/>
        <v>0</v>
      </c>
      <c r="G6370" s="2">
        <f t="shared" si="1198"/>
        <v>0</v>
      </c>
      <c r="H6370" s="2">
        <f>MIN(Inputs!$B$2, (Inputs!$B$14 - F6370)/Inputs!$B$15)</f>
        <v>170</v>
      </c>
      <c r="I6370" s="2">
        <f>MAX(MIN(Inputs!$B$2, F6370*Inputs!$B$16, Inputs!$B$14*Inputs!$B$4 - G6370), 0)</f>
        <v>0</v>
      </c>
      <c r="J6370" s="2">
        <f>MAX(MIN(Inputs!$B$2, F6370*Inputs!$B$16, (Inputs!$B$14-F6370)/Inputs!$B$15)*Inputs!$B$9, 0)</f>
        <v>0</v>
      </c>
      <c r="K6370" s="2">
        <f>MAX(E6370*Inputs!$B$5 - B6370 - Inputs!$B$8, 0) * H6370</f>
        <v>0</v>
      </c>
      <c r="L6370" s="2">
        <f>IF(B6370 &gt;= D6370*Inputs!$B$10, MAX(B6370 - E6370/Inputs!$B$5 - Inputs!$B$8, 0) * I6370, 0)</f>
        <v>0</v>
      </c>
      <c r="M6370" s="2">
        <f t="shared" si="1190"/>
        <v>0</v>
      </c>
      <c r="N6370" s="3" t="str">
        <f t="shared" si="1191"/>
        <v>Idle</v>
      </c>
      <c r="O6370" s="3" t="str">
        <f t="shared" si="1199"/>
        <v>Idle</v>
      </c>
      <c r="P6370" s="2">
        <f t="shared" si="1192"/>
        <v>0</v>
      </c>
      <c r="Q6370" s="2">
        <f t="shared" si="1193"/>
        <v>0</v>
      </c>
      <c r="R6370" s="2">
        <f t="shared" si="1194"/>
        <v>0</v>
      </c>
      <c r="S6370" s="2">
        <f t="shared" si="1195"/>
        <v>0</v>
      </c>
      <c r="T6370" s="2">
        <f t="shared" si="1196"/>
        <v>0</v>
      </c>
      <c r="U6370" s="2">
        <f>IF(O6370="Reg", R6370 * Inputs!$B$7, 0)</f>
        <v>0</v>
      </c>
      <c r="V6370" s="2">
        <f>MAX(F6370 + P6370*Inputs!$B$15 - (Q6370/Inputs!$B$16) - U6370, 0)</f>
        <v>0</v>
      </c>
    </row>
    <row r="6371" spans="1:22" x14ac:dyDescent="0.3">
      <c r="A6371" s="1">
        <v>46288.375</v>
      </c>
      <c r="B6371" s="2">
        <v>0</v>
      </c>
      <c r="C6371" s="2">
        <v>1.031267018749068</v>
      </c>
      <c r="D6371" s="2">
        <f t="shared" si="1188"/>
        <v>30.749851234465112</v>
      </c>
      <c r="E6371" s="2">
        <f t="shared" si="1189"/>
        <v>23.505416855679623</v>
      </c>
      <c r="F6371" s="2">
        <f t="shared" si="1197"/>
        <v>0</v>
      </c>
      <c r="G6371" s="2">
        <f t="shared" si="1198"/>
        <v>0</v>
      </c>
      <c r="H6371" s="2">
        <f>MIN(Inputs!$B$2, (Inputs!$B$14 - F6371)/Inputs!$B$15)</f>
        <v>170</v>
      </c>
      <c r="I6371" s="2">
        <f>MAX(MIN(Inputs!$B$2, F6371*Inputs!$B$16, Inputs!$B$14*Inputs!$B$4 - G6371), 0)</f>
        <v>0</v>
      </c>
      <c r="J6371" s="2">
        <f>MAX(MIN(Inputs!$B$2, F6371*Inputs!$B$16, (Inputs!$B$14-F6371)/Inputs!$B$15)*Inputs!$B$9, 0)</f>
        <v>0</v>
      </c>
      <c r="K6371" s="2">
        <f>MAX(E6371*Inputs!$B$5 - B6371 - Inputs!$B$8, 0) * H6371</f>
        <v>116.41036160967164</v>
      </c>
      <c r="L6371" s="2">
        <f>IF(B6371 &gt;= D6371*Inputs!$B$10, MAX(B6371 - E6371/Inputs!$B$5 - Inputs!$B$8, 0) * I6371, 0)</f>
        <v>0</v>
      </c>
      <c r="M6371" s="2">
        <f t="shared" si="1190"/>
        <v>0</v>
      </c>
      <c r="N6371" s="3" t="str">
        <f t="shared" si="1191"/>
        <v>Charge</v>
      </c>
      <c r="O6371" s="3" t="str">
        <f t="shared" si="1199"/>
        <v>Charge</v>
      </c>
      <c r="P6371" s="2">
        <f t="shared" si="1192"/>
        <v>170</v>
      </c>
      <c r="Q6371" s="2">
        <f t="shared" si="1193"/>
        <v>0</v>
      </c>
      <c r="R6371" s="2">
        <f t="shared" si="1194"/>
        <v>0</v>
      </c>
      <c r="S6371" s="2">
        <f t="shared" si="1195"/>
        <v>0</v>
      </c>
      <c r="T6371" s="2">
        <f t="shared" si="1196"/>
        <v>0</v>
      </c>
      <c r="U6371" s="2">
        <f>IF(O6371="Reg", R6371 * Inputs!$B$7, 0)</f>
        <v>0</v>
      </c>
      <c r="V6371" s="2">
        <f>MAX(F6371 + P6371*Inputs!$B$15 - (Q6371/Inputs!$B$16) - U6371, 0)</f>
        <v>170</v>
      </c>
    </row>
    <row r="6372" spans="1:22" x14ac:dyDescent="0.3">
      <c r="A6372" s="1">
        <v>46288.416666666657</v>
      </c>
      <c r="B6372" s="2">
        <v>10.304499127169271</v>
      </c>
      <c r="C6372" s="2">
        <v>8.3140091407661121</v>
      </c>
      <c r="D6372" s="2">
        <f t="shared" si="1188"/>
        <v>30.749851234465112</v>
      </c>
      <c r="E6372" s="2">
        <f t="shared" si="1189"/>
        <v>32.343216940481739</v>
      </c>
      <c r="F6372" s="2">
        <f t="shared" si="1197"/>
        <v>170</v>
      </c>
      <c r="G6372" s="2">
        <f t="shared" si="1198"/>
        <v>0</v>
      </c>
      <c r="H6372" s="2">
        <f>MIN(Inputs!$B$2, (Inputs!$B$14 - F6372)/Inputs!$B$15)</f>
        <v>170</v>
      </c>
      <c r="I6372" s="2">
        <f>MAX(MIN(Inputs!$B$2, F6372*Inputs!$B$16, Inputs!$B$14*Inputs!$B$4 - G6372), 0)</f>
        <v>170</v>
      </c>
      <c r="J6372" s="2">
        <f>MAX(MIN(Inputs!$B$2, F6372*Inputs!$B$16, (Inputs!$B$14-F6372)/Inputs!$B$15)*Inputs!$B$9, 0)</f>
        <v>136</v>
      </c>
      <c r="K6372" s="2">
        <f>MAX(E6372*Inputs!$B$5 - B6372 - Inputs!$B$8, 0) * H6372</f>
        <v>0</v>
      </c>
      <c r="L6372" s="2">
        <f>IF(B6372 &gt;= D6372*Inputs!$B$10, MAX(B6372 - E6372/Inputs!$B$5 - Inputs!$B$8, 0) * I6372, 0)</f>
        <v>0</v>
      </c>
      <c r="M6372" s="2">
        <f t="shared" si="1190"/>
        <v>1130.7052431441912</v>
      </c>
      <c r="N6372" s="3" t="str">
        <f t="shared" si="1191"/>
        <v>Reg</v>
      </c>
      <c r="O6372" s="3" t="str">
        <f t="shared" si="1199"/>
        <v>Charge</v>
      </c>
      <c r="P6372" s="2">
        <f t="shared" si="1192"/>
        <v>170</v>
      </c>
      <c r="Q6372" s="2">
        <f t="shared" si="1193"/>
        <v>0</v>
      </c>
      <c r="R6372" s="2">
        <f t="shared" si="1194"/>
        <v>0</v>
      </c>
      <c r="S6372" s="2">
        <f t="shared" si="1195"/>
        <v>-1751.764851618776</v>
      </c>
      <c r="T6372" s="2">
        <f t="shared" si="1196"/>
        <v>0</v>
      </c>
      <c r="U6372" s="2">
        <f>IF(O6372="Reg", R6372 * Inputs!$B$7, 0)</f>
        <v>0</v>
      </c>
      <c r="V6372" s="2">
        <f>MAX(F6372 + P6372*Inputs!$B$15 - (Q6372/Inputs!$B$16) - U6372, 0)</f>
        <v>340</v>
      </c>
    </row>
    <row r="6373" spans="1:22" x14ac:dyDescent="0.3">
      <c r="A6373" s="1">
        <v>46288.458333333343</v>
      </c>
      <c r="B6373" s="2">
        <v>10.09003059535781</v>
      </c>
      <c r="C6373" s="2">
        <v>4.1169359872124938</v>
      </c>
      <c r="D6373" s="2">
        <f t="shared" si="1188"/>
        <v>30.749851234465112</v>
      </c>
      <c r="E6373" s="2">
        <f t="shared" si="1189"/>
        <v>41.069207372132048</v>
      </c>
      <c r="F6373" s="2">
        <f t="shared" si="1197"/>
        <v>340</v>
      </c>
      <c r="G6373" s="2">
        <f t="shared" si="1198"/>
        <v>0</v>
      </c>
      <c r="H6373" s="2">
        <f>MIN(Inputs!$B$2, (Inputs!$B$14 - F6373)/Inputs!$B$15)</f>
        <v>0</v>
      </c>
      <c r="I6373" s="2">
        <f>MAX(MIN(Inputs!$B$2, F6373*Inputs!$B$16, Inputs!$B$14*Inputs!$B$4 - G6373), 0)</f>
        <v>170</v>
      </c>
      <c r="J6373" s="2">
        <f>MAX(MIN(Inputs!$B$2, F6373*Inputs!$B$16, (Inputs!$B$14-F6373)/Inputs!$B$15)*Inputs!$B$9, 0)</f>
        <v>0</v>
      </c>
      <c r="K6373" s="2">
        <f>MAX(E6373*Inputs!$B$5 - B6373 - Inputs!$B$8, 0) * H6373</f>
        <v>0</v>
      </c>
      <c r="L6373" s="2">
        <f>IF(B6373 &gt;= D6373*Inputs!$B$10, MAX(B6373 - E6373/Inputs!$B$5 - Inputs!$B$8, 0) * I6373, 0)</f>
        <v>0</v>
      </c>
      <c r="M6373" s="2">
        <f t="shared" si="1190"/>
        <v>0</v>
      </c>
      <c r="N6373" s="3" t="str">
        <f t="shared" si="1191"/>
        <v>Idle</v>
      </c>
      <c r="O6373" s="3" t="str">
        <f t="shared" si="1199"/>
        <v>Idle</v>
      </c>
      <c r="P6373" s="2">
        <f t="shared" si="1192"/>
        <v>0</v>
      </c>
      <c r="Q6373" s="2">
        <f t="shared" si="1193"/>
        <v>0</v>
      </c>
      <c r="R6373" s="2">
        <f t="shared" si="1194"/>
        <v>0</v>
      </c>
      <c r="S6373" s="2">
        <f t="shared" si="1195"/>
        <v>0</v>
      </c>
      <c r="T6373" s="2">
        <f t="shared" si="1196"/>
        <v>0</v>
      </c>
      <c r="U6373" s="2">
        <f>IF(O6373="Reg", R6373 * Inputs!$B$7, 0)</f>
        <v>0</v>
      </c>
      <c r="V6373" s="2">
        <f>MAX(F6373 + P6373*Inputs!$B$15 - (Q6373/Inputs!$B$16) - U6373, 0)</f>
        <v>340</v>
      </c>
    </row>
    <row r="6374" spans="1:22" x14ac:dyDescent="0.3">
      <c r="A6374" s="1">
        <v>46288.5</v>
      </c>
      <c r="B6374" s="2">
        <v>28.505369797061299</v>
      </c>
      <c r="C6374" s="2">
        <v>4.686515411530733</v>
      </c>
      <c r="D6374" s="2">
        <f t="shared" si="1188"/>
        <v>30.749851234465112</v>
      </c>
      <c r="E6374" s="2">
        <f t="shared" si="1189"/>
        <v>51.370205927681546</v>
      </c>
      <c r="F6374" s="2">
        <f t="shared" si="1197"/>
        <v>340</v>
      </c>
      <c r="G6374" s="2">
        <f t="shared" si="1198"/>
        <v>0</v>
      </c>
      <c r="H6374" s="2">
        <f>MIN(Inputs!$B$2, (Inputs!$B$14 - F6374)/Inputs!$B$15)</f>
        <v>0</v>
      </c>
      <c r="I6374" s="2">
        <f>MAX(MIN(Inputs!$B$2, F6374*Inputs!$B$16, Inputs!$B$14*Inputs!$B$4 - G6374), 0)</f>
        <v>170</v>
      </c>
      <c r="J6374" s="2">
        <f>MAX(MIN(Inputs!$B$2, F6374*Inputs!$B$16, (Inputs!$B$14-F6374)/Inputs!$B$15)*Inputs!$B$9, 0)</f>
        <v>0</v>
      </c>
      <c r="K6374" s="2">
        <f>MAX(E6374*Inputs!$B$5 - B6374 - Inputs!$B$8, 0) * H6374</f>
        <v>0</v>
      </c>
      <c r="L6374" s="2">
        <f>IF(B6374 &gt;= D6374*Inputs!$B$10, MAX(B6374 - E6374/Inputs!$B$5 - Inputs!$B$8, 0) * I6374, 0)</f>
        <v>0</v>
      </c>
      <c r="M6374" s="2">
        <f t="shared" si="1190"/>
        <v>0</v>
      </c>
      <c r="N6374" s="3" t="str">
        <f t="shared" si="1191"/>
        <v>Idle</v>
      </c>
      <c r="O6374" s="3" t="str">
        <f t="shared" si="1199"/>
        <v>Idle</v>
      </c>
      <c r="P6374" s="2">
        <f t="shared" si="1192"/>
        <v>0</v>
      </c>
      <c r="Q6374" s="2">
        <f t="shared" si="1193"/>
        <v>0</v>
      </c>
      <c r="R6374" s="2">
        <f t="shared" si="1194"/>
        <v>0</v>
      </c>
      <c r="S6374" s="2">
        <f t="shared" si="1195"/>
        <v>0</v>
      </c>
      <c r="T6374" s="2">
        <f t="shared" si="1196"/>
        <v>0</v>
      </c>
      <c r="U6374" s="2">
        <f>IF(O6374="Reg", R6374 * Inputs!$B$7, 0)</f>
        <v>0</v>
      </c>
      <c r="V6374" s="2">
        <f>MAX(F6374 + P6374*Inputs!$B$15 - (Q6374/Inputs!$B$16) - U6374, 0)</f>
        <v>340</v>
      </c>
    </row>
    <row r="6375" spans="1:22" x14ac:dyDescent="0.3">
      <c r="A6375" s="1">
        <v>46288.541666666657</v>
      </c>
      <c r="B6375" s="2">
        <v>43.471596888334261</v>
      </c>
      <c r="C6375" s="2">
        <v>5.1565697889092261</v>
      </c>
      <c r="D6375" s="2">
        <f t="shared" si="1188"/>
        <v>30.749851234465112</v>
      </c>
      <c r="E6375" s="2">
        <f t="shared" si="1189"/>
        <v>57.951437045162642</v>
      </c>
      <c r="F6375" s="2">
        <f t="shared" si="1197"/>
        <v>340</v>
      </c>
      <c r="G6375" s="2">
        <f t="shared" si="1198"/>
        <v>0</v>
      </c>
      <c r="H6375" s="2">
        <f>MIN(Inputs!$B$2, (Inputs!$B$14 - F6375)/Inputs!$B$15)</f>
        <v>0</v>
      </c>
      <c r="I6375" s="2">
        <f>MAX(MIN(Inputs!$B$2, F6375*Inputs!$B$16, Inputs!$B$14*Inputs!$B$4 - G6375), 0)</f>
        <v>170</v>
      </c>
      <c r="J6375" s="2">
        <f>MAX(MIN(Inputs!$B$2, F6375*Inputs!$B$16, (Inputs!$B$14-F6375)/Inputs!$B$15)*Inputs!$B$9, 0)</f>
        <v>0</v>
      </c>
      <c r="K6375" s="2">
        <f>MAX(E6375*Inputs!$B$5 - B6375 - Inputs!$B$8, 0) * H6375</f>
        <v>0</v>
      </c>
      <c r="L6375" s="2">
        <f>IF(B6375 &gt;= D6375*Inputs!$B$10, MAX(B6375 - E6375/Inputs!$B$5 - Inputs!$B$8, 0) * I6375, 0)</f>
        <v>0</v>
      </c>
      <c r="M6375" s="2">
        <f t="shared" si="1190"/>
        <v>0</v>
      </c>
      <c r="N6375" s="3" t="str">
        <f t="shared" si="1191"/>
        <v>Idle</v>
      </c>
      <c r="O6375" s="3" t="str">
        <f t="shared" si="1199"/>
        <v>Idle</v>
      </c>
      <c r="P6375" s="2">
        <f t="shared" si="1192"/>
        <v>0</v>
      </c>
      <c r="Q6375" s="2">
        <f t="shared" si="1193"/>
        <v>0</v>
      </c>
      <c r="R6375" s="2">
        <f t="shared" si="1194"/>
        <v>0</v>
      </c>
      <c r="S6375" s="2">
        <f t="shared" si="1195"/>
        <v>0</v>
      </c>
      <c r="T6375" s="2">
        <f t="shared" si="1196"/>
        <v>0</v>
      </c>
      <c r="U6375" s="2">
        <f>IF(O6375="Reg", R6375 * Inputs!$B$7, 0)</f>
        <v>0</v>
      </c>
      <c r="V6375" s="2">
        <f>MAX(F6375 + P6375*Inputs!$B$15 - (Q6375/Inputs!$B$16) - U6375, 0)</f>
        <v>340</v>
      </c>
    </row>
    <row r="6376" spans="1:22" x14ac:dyDescent="0.3">
      <c r="A6376" s="1">
        <v>46288.583333333343</v>
      </c>
      <c r="B6376" s="2">
        <v>48.661004726155099</v>
      </c>
      <c r="C6376" s="2">
        <v>3.2564845902604138</v>
      </c>
      <c r="D6376" s="2">
        <f t="shared" si="1188"/>
        <v>30.749851234465112</v>
      </c>
      <c r="E6376" s="2">
        <f t="shared" si="1189"/>
        <v>61.690865461645295</v>
      </c>
      <c r="F6376" s="2">
        <f t="shared" si="1197"/>
        <v>340</v>
      </c>
      <c r="G6376" s="2">
        <f t="shared" si="1198"/>
        <v>0</v>
      </c>
      <c r="H6376" s="2">
        <f>MIN(Inputs!$B$2, (Inputs!$B$14 - F6376)/Inputs!$B$15)</f>
        <v>0</v>
      </c>
      <c r="I6376" s="2">
        <f>MAX(MIN(Inputs!$B$2, F6376*Inputs!$B$16, Inputs!$B$14*Inputs!$B$4 - G6376), 0)</f>
        <v>170</v>
      </c>
      <c r="J6376" s="2">
        <f>MAX(MIN(Inputs!$B$2, F6376*Inputs!$B$16, (Inputs!$B$14-F6376)/Inputs!$B$15)*Inputs!$B$9, 0)</f>
        <v>0</v>
      </c>
      <c r="K6376" s="2">
        <f>MAX(E6376*Inputs!$B$5 - B6376 - Inputs!$B$8, 0) * H6376</f>
        <v>0</v>
      </c>
      <c r="L6376" s="2">
        <f>IF(B6376 &gt;= D6376*Inputs!$B$10, MAX(B6376 - E6376/Inputs!$B$5 - Inputs!$B$8, 0) * I6376, 0)</f>
        <v>0</v>
      </c>
      <c r="M6376" s="2">
        <f t="shared" si="1190"/>
        <v>0</v>
      </c>
      <c r="N6376" s="3" t="str">
        <f t="shared" si="1191"/>
        <v>Idle</v>
      </c>
      <c r="O6376" s="3" t="str">
        <f t="shared" si="1199"/>
        <v>Idle</v>
      </c>
      <c r="P6376" s="2">
        <f t="shared" si="1192"/>
        <v>0</v>
      </c>
      <c r="Q6376" s="2">
        <f t="shared" si="1193"/>
        <v>0</v>
      </c>
      <c r="R6376" s="2">
        <f t="shared" si="1194"/>
        <v>0</v>
      </c>
      <c r="S6376" s="2">
        <f t="shared" si="1195"/>
        <v>0</v>
      </c>
      <c r="T6376" s="2">
        <f t="shared" si="1196"/>
        <v>0</v>
      </c>
      <c r="U6376" s="2">
        <f>IF(O6376="Reg", R6376 * Inputs!$B$7, 0)</f>
        <v>0</v>
      </c>
      <c r="V6376" s="2">
        <f>MAX(F6376 + P6376*Inputs!$B$15 - (Q6376/Inputs!$B$16) - U6376, 0)</f>
        <v>340</v>
      </c>
    </row>
    <row r="6377" spans="1:22" x14ac:dyDescent="0.3">
      <c r="A6377" s="1">
        <v>46288.625</v>
      </c>
      <c r="B6377" s="2">
        <v>53.026800508812698</v>
      </c>
      <c r="C6377" s="2">
        <v>4.3101226233290886</v>
      </c>
      <c r="D6377" s="2">
        <f t="shared" si="1188"/>
        <v>30.749851234465112</v>
      </c>
      <c r="E6377" s="2">
        <f t="shared" si="1189"/>
        <v>63.612527745840332</v>
      </c>
      <c r="F6377" s="2">
        <f t="shared" si="1197"/>
        <v>340</v>
      </c>
      <c r="G6377" s="2">
        <f t="shared" si="1198"/>
        <v>0</v>
      </c>
      <c r="H6377" s="2">
        <f>MIN(Inputs!$B$2, (Inputs!$B$14 - F6377)/Inputs!$B$15)</f>
        <v>0</v>
      </c>
      <c r="I6377" s="2">
        <f>MAX(MIN(Inputs!$B$2, F6377*Inputs!$B$16, Inputs!$B$14*Inputs!$B$4 - G6377), 0)</f>
        <v>170</v>
      </c>
      <c r="J6377" s="2">
        <f>MAX(MIN(Inputs!$B$2, F6377*Inputs!$B$16, (Inputs!$B$14-F6377)/Inputs!$B$15)*Inputs!$B$9, 0)</f>
        <v>0</v>
      </c>
      <c r="K6377" s="2">
        <f>MAX(E6377*Inputs!$B$5 - B6377 - Inputs!$B$8, 0) * H6377</f>
        <v>0</v>
      </c>
      <c r="L6377" s="2">
        <f>IF(B6377 &gt;= D6377*Inputs!$B$10, MAX(B6377 - E6377/Inputs!$B$5 - Inputs!$B$8, 0) * I6377, 0)</f>
        <v>0</v>
      </c>
      <c r="M6377" s="2">
        <f t="shared" si="1190"/>
        <v>0</v>
      </c>
      <c r="N6377" s="3" t="str">
        <f t="shared" si="1191"/>
        <v>Idle</v>
      </c>
      <c r="O6377" s="3" t="str">
        <f t="shared" si="1199"/>
        <v>Idle</v>
      </c>
      <c r="P6377" s="2">
        <f t="shared" si="1192"/>
        <v>0</v>
      </c>
      <c r="Q6377" s="2">
        <f t="shared" si="1193"/>
        <v>0</v>
      </c>
      <c r="R6377" s="2">
        <f t="shared" si="1194"/>
        <v>0</v>
      </c>
      <c r="S6377" s="2">
        <f t="shared" si="1195"/>
        <v>0</v>
      </c>
      <c r="T6377" s="2">
        <f t="shared" si="1196"/>
        <v>0</v>
      </c>
      <c r="U6377" s="2">
        <f>IF(O6377="Reg", R6377 * Inputs!$B$7, 0)</f>
        <v>0</v>
      </c>
      <c r="V6377" s="2">
        <f>MAX(F6377 + P6377*Inputs!$B$15 - (Q6377/Inputs!$B$16) - U6377, 0)</f>
        <v>340</v>
      </c>
    </row>
    <row r="6378" spans="1:22" x14ac:dyDescent="0.3">
      <c r="A6378" s="1">
        <v>46288.666666666657</v>
      </c>
      <c r="B6378" s="2">
        <v>62.660441717071137</v>
      </c>
      <c r="C6378" s="2">
        <v>10.90597105572488</v>
      </c>
      <c r="D6378" s="2">
        <f t="shared" si="1188"/>
        <v>30.749851234465112</v>
      </c>
      <c r="E6378" s="2">
        <f t="shared" si="1189"/>
        <v>64.988529676563033</v>
      </c>
      <c r="F6378" s="2">
        <f t="shared" si="1197"/>
        <v>340</v>
      </c>
      <c r="G6378" s="2">
        <f t="shared" si="1198"/>
        <v>0</v>
      </c>
      <c r="H6378" s="2">
        <f>MIN(Inputs!$B$2, (Inputs!$B$14 - F6378)/Inputs!$B$15)</f>
        <v>0</v>
      </c>
      <c r="I6378" s="2">
        <f>MAX(MIN(Inputs!$B$2, F6378*Inputs!$B$16, Inputs!$B$14*Inputs!$B$4 - G6378), 0)</f>
        <v>170</v>
      </c>
      <c r="J6378" s="2">
        <f>MAX(MIN(Inputs!$B$2, F6378*Inputs!$B$16, (Inputs!$B$14-F6378)/Inputs!$B$15)*Inputs!$B$9, 0)</f>
        <v>0</v>
      </c>
      <c r="K6378" s="2">
        <f>MAX(E6378*Inputs!$B$5 - B6378 - Inputs!$B$8, 0) * H6378</f>
        <v>0</v>
      </c>
      <c r="L6378" s="2">
        <f>IF(B6378 &gt;= D6378*Inputs!$B$10, MAX(B6378 - E6378/Inputs!$B$5 - Inputs!$B$8, 0) * I6378, 0)</f>
        <v>0</v>
      </c>
      <c r="M6378" s="2">
        <f t="shared" si="1190"/>
        <v>0</v>
      </c>
      <c r="N6378" s="3" t="str">
        <f t="shared" si="1191"/>
        <v>Idle</v>
      </c>
      <c r="O6378" s="3" t="str">
        <f t="shared" si="1199"/>
        <v>Idle</v>
      </c>
      <c r="P6378" s="2">
        <f t="shared" si="1192"/>
        <v>0</v>
      </c>
      <c r="Q6378" s="2">
        <f t="shared" si="1193"/>
        <v>0</v>
      </c>
      <c r="R6378" s="2">
        <f t="shared" si="1194"/>
        <v>0</v>
      </c>
      <c r="S6378" s="2">
        <f t="shared" si="1195"/>
        <v>0</v>
      </c>
      <c r="T6378" s="2">
        <f t="shared" si="1196"/>
        <v>0</v>
      </c>
      <c r="U6378" s="2">
        <f>IF(O6378="Reg", R6378 * Inputs!$B$7, 0)</f>
        <v>0</v>
      </c>
      <c r="V6378" s="2">
        <f>MAX(F6378 + P6378*Inputs!$B$15 - (Q6378/Inputs!$B$16) - U6378, 0)</f>
        <v>340</v>
      </c>
    </row>
    <row r="6379" spans="1:22" x14ac:dyDescent="0.3">
      <c r="A6379" s="1">
        <v>46288.708333333343</v>
      </c>
      <c r="B6379" s="2">
        <v>71.89602192865479</v>
      </c>
      <c r="C6379" s="2">
        <v>8.1676894231226154</v>
      </c>
      <c r="D6379" s="2">
        <f t="shared" si="1188"/>
        <v>30.749851234465112</v>
      </c>
      <c r="E6379" s="2">
        <f t="shared" si="1189"/>
        <v>62.563077933263763</v>
      </c>
      <c r="F6379" s="2">
        <f t="shared" si="1197"/>
        <v>340</v>
      </c>
      <c r="G6379" s="2">
        <f t="shared" si="1198"/>
        <v>0</v>
      </c>
      <c r="H6379" s="2">
        <f>MIN(Inputs!$B$2, (Inputs!$B$14 - F6379)/Inputs!$B$15)</f>
        <v>0</v>
      </c>
      <c r="I6379" s="2">
        <f>MAX(MIN(Inputs!$B$2, F6379*Inputs!$B$16, Inputs!$B$14*Inputs!$B$4 - G6379), 0)</f>
        <v>170</v>
      </c>
      <c r="J6379" s="2">
        <f>MAX(MIN(Inputs!$B$2, F6379*Inputs!$B$16, (Inputs!$B$14-F6379)/Inputs!$B$15)*Inputs!$B$9, 0)</f>
        <v>0</v>
      </c>
      <c r="K6379" s="2">
        <f>MAX(E6379*Inputs!$B$5 - B6379 - Inputs!$B$8, 0) * H6379</f>
        <v>0</v>
      </c>
      <c r="L6379" s="2">
        <f>IF(B6379 &gt;= D6379*Inputs!$B$10, MAX(B6379 - E6379/Inputs!$B$5 - Inputs!$B$8, 0) * I6379, 0)</f>
        <v>0</v>
      </c>
      <c r="M6379" s="2">
        <f t="shared" si="1190"/>
        <v>0</v>
      </c>
      <c r="N6379" s="3" t="str">
        <f t="shared" si="1191"/>
        <v>Idle</v>
      </c>
      <c r="O6379" s="3" t="str">
        <f t="shared" si="1199"/>
        <v>Idle</v>
      </c>
      <c r="P6379" s="2">
        <f t="shared" si="1192"/>
        <v>0</v>
      </c>
      <c r="Q6379" s="2">
        <f t="shared" si="1193"/>
        <v>0</v>
      </c>
      <c r="R6379" s="2">
        <f t="shared" si="1194"/>
        <v>0</v>
      </c>
      <c r="S6379" s="2">
        <f t="shared" si="1195"/>
        <v>0</v>
      </c>
      <c r="T6379" s="2">
        <f t="shared" si="1196"/>
        <v>0</v>
      </c>
      <c r="U6379" s="2">
        <f>IF(O6379="Reg", R6379 * Inputs!$B$7, 0)</f>
        <v>0</v>
      </c>
      <c r="V6379" s="2">
        <f>MAX(F6379 + P6379*Inputs!$B$15 - (Q6379/Inputs!$B$16) - U6379, 0)</f>
        <v>340</v>
      </c>
    </row>
    <row r="6380" spans="1:22" x14ac:dyDescent="0.3">
      <c r="A6380" s="1">
        <v>46288.75</v>
      </c>
      <c r="B6380" s="2">
        <v>67.992756501947838</v>
      </c>
      <c r="C6380" s="2">
        <v>9.8143483397174727</v>
      </c>
      <c r="D6380" s="2">
        <f t="shared" si="1188"/>
        <v>30.749851234465112</v>
      </c>
      <c r="E6380" s="2">
        <f t="shared" si="1189"/>
        <v>57.794854715256541</v>
      </c>
      <c r="F6380" s="2">
        <f t="shared" si="1197"/>
        <v>340</v>
      </c>
      <c r="G6380" s="2">
        <f t="shared" si="1198"/>
        <v>0</v>
      </c>
      <c r="H6380" s="2">
        <f>MIN(Inputs!$B$2, (Inputs!$B$14 - F6380)/Inputs!$B$15)</f>
        <v>0</v>
      </c>
      <c r="I6380" s="2">
        <f>MAX(MIN(Inputs!$B$2, F6380*Inputs!$B$16, Inputs!$B$14*Inputs!$B$4 - G6380), 0)</f>
        <v>170</v>
      </c>
      <c r="J6380" s="2">
        <f>MAX(MIN(Inputs!$B$2, F6380*Inputs!$B$16, (Inputs!$B$14-F6380)/Inputs!$B$15)*Inputs!$B$9, 0)</f>
        <v>0</v>
      </c>
      <c r="K6380" s="2">
        <f>MAX(E6380*Inputs!$B$5 - B6380 - Inputs!$B$8, 0) * H6380</f>
        <v>0</v>
      </c>
      <c r="L6380" s="2">
        <f>IF(B6380 &gt;= D6380*Inputs!$B$10, MAX(B6380 - E6380/Inputs!$B$5 - Inputs!$B$8, 0) * I6380, 0)</f>
        <v>0</v>
      </c>
      <c r="M6380" s="2">
        <f t="shared" si="1190"/>
        <v>0</v>
      </c>
      <c r="N6380" s="3" t="str">
        <f t="shared" si="1191"/>
        <v>Idle</v>
      </c>
      <c r="O6380" s="3" t="str">
        <f t="shared" si="1199"/>
        <v>Idle</v>
      </c>
      <c r="P6380" s="2">
        <f t="shared" si="1192"/>
        <v>0</v>
      </c>
      <c r="Q6380" s="2">
        <f t="shared" si="1193"/>
        <v>0</v>
      </c>
      <c r="R6380" s="2">
        <f t="shared" si="1194"/>
        <v>0</v>
      </c>
      <c r="S6380" s="2">
        <f t="shared" si="1195"/>
        <v>0</v>
      </c>
      <c r="T6380" s="2">
        <f t="shared" si="1196"/>
        <v>0</v>
      </c>
      <c r="U6380" s="2">
        <f>IF(O6380="Reg", R6380 * Inputs!$B$7, 0)</f>
        <v>0</v>
      </c>
      <c r="V6380" s="2">
        <f>MAX(F6380 + P6380*Inputs!$B$15 - (Q6380/Inputs!$B$16) - U6380, 0)</f>
        <v>340</v>
      </c>
    </row>
    <row r="6381" spans="1:22" x14ac:dyDescent="0.3">
      <c r="A6381" s="1">
        <v>46288.791666666657</v>
      </c>
      <c r="B6381" s="2">
        <v>65.908167387230122</v>
      </c>
      <c r="C6381" s="2">
        <v>8.5784111077521477</v>
      </c>
      <c r="D6381" s="2">
        <f t="shared" si="1188"/>
        <v>30.749851234465112</v>
      </c>
      <c r="E6381" s="2">
        <f t="shared" si="1189"/>
        <v>52.169024461229434</v>
      </c>
      <c r="F6381" s="2">
        <f t="shared" si="1197"/>
        <v>340</v>
      </c>
      <c r="G6381" s="2">
        <f t="shared" si="1198"/>
        <v>0</v>
      </c>
      <c r="H6381" s="2">
        <f>MIN(Inputs!$B$2, (Inputs!$B$14 - F6381)/Inputs!$B$15)</f>
        <v>0</v>
      </c>
      <c r="I6381" s="2">
        <f>MAX(MIN(Inputs!$B$2, F6381*Inputs!$B$16, Inputs!$B$14*Inputs!$B$4 - G6381), 0)</f>
        <v>170</v>
      </c>
      <c r="J6381" s="2">
        <f>MAX(MIN(Inputs!$B$2, F6381*Inputs!$B$16, (Inputs!$B$14-F6381)/Inputs!$B$15)*Inputs!$B$9, 0)</f>
        <v>0</v>
      </c>
      <c r="K6381" s="2">
        <f>MAX(E6381*Inputs!$B$5 - B6381 - Inputs!$B$8, 0) * H6381</f>
        <v>0</v>
      </c>
      <c r="L6381" s="2">
        <f>IF(B6381 &gt;= D6381*Inputs!$B$10, MAX(B6381 - E6381/Inputs!$B$5 - Inputs!$B$8, 0) * I6381, 0)</f>
        <v>0</v>
      </c>
      <c r="M6381" s="2">
        <f t="shared" si="1190"/>
        <v>0</v>
      </c>
      <c r="N6381" s="3" t="str">
        <f t="shared" si="1191"/>
        <v>Idle</v>
      </c>
      <c r="O6381" s="3" t="str">
        <f t="shared" si="1199"/>
        <v>Idle</v>
      </c>
      <c r="P6381" s="2">
        <f t="shared" si="1192"/>
        <v>0</v>
      </c>
      <c r="Q6381" s="2">
        <f t="shared" si="1193"/>
        <v>0</v>
      </c>
      <c r="R6381" s="2">
        <f t="shared" si="1194"/>
        <v>0</v>
      </c>
      <c r="S6381" s="2">
        <f t="shared" si="1195"/>
        <v>0</v>
      </c>
      <c r="T6381" s="2">
        <f t="shared" si="1196"/>
        <v>0</v>
      </c>
      <c r="U6381" s="2">
        <f>IF(O6381="Reg", R6381 * Inputs!$B$7, 0)</f>
        <v>0</v>
      </c>
      <c r="V6381" s="2">
        <f>MAX(F6381 + P6381*Inputs!$B$15 - (Q6381/Inputs!$B$16) - U6381, 0)</f>
        <v>340</v>
      </c>
    </row>
    <row r="6382" spans="1:22" x14ac:dyDescent="0.3">
      <c r="A6382" s="1">
        <v>46288.833333333343</v>
      </c>
      <c r="B6382" s="2">
        <v>60.190978431325377</v>
      </c>
      <c r="C6382" s="2">
        <v>4.348143570399575</v>
      </c>
      <c r="D6382" s="2">
        <f t="shared" si="1188"/>
        <v>30.749851234465112</v>
      </c>
      <c r="E6382" s="2">
        <f t="shared" si="1189"/>
        <v>43.645130443581365</v>
      </c>
      <c r="F6382" s="2">
        <f t="shared" si="1197"/>
        <v>340</v>
      </c>
      <c r="G6382" s="2">
        <f t="shared" si="1198"/>
        <v>0</v>
      </c>
      <c r="H6382" s="2">
        <f>MIN(Inputs!$B$2, (Inputs!$B$14 - F6382)/Inputs!$B$15)</f>
        <v>0</v>
      </c>
      <c r="I6382" s="2">
        <f>MAX(MIN(Inputs!$B$2, F6382*Inputs!$B$16, Inputs!$B$14*Inputs!$B$4 - G6382), 0)</f>
        <v>170</v>
      </c>
      <c r="J6382" s="2">
        <f>MAX(MIN(Inputs!$B$2, F6382*Inputs!$B$16, (Inputs!$B$14-F6382)/Inputs!$B$15)*Inputs!$B$9, 0)</f>
        <v>0</v>
      </c>
      <c r="K6382" s="2">
        <f>MAX(E6382*Inputs!$B$5 - B6382 - Inputs!$B$8, 0) * H6382</f>
        <v>0</v>
      </c>
      <c r="L6382" s="2">
        <f>IF(B6382 &gt;= D6382*Inputs!$B$10, MAX(B6382 - E6382/Inputs!$B$5 - Inputs!$B$8, 0) * I6382, 0)</f>
        <v>0</v>
      </c>
      <c r="M6382" s="2">
        <f t="shared" si="1190"/>
        <v>0</v>
      </c>
      <c r="N6382" s="3" t="str">
        <f t="shared" si="1191"/>
        <v>Idle</v>
      </c>
      <c r="O6382" s="3" t="str">
        <f t="shared" si="1199"/>
        <v>Idle</v>
      </c>
      <c r="P6382" s="2">
        <f t="shared" si="1192"/>
        <v>0</v>
      </c>
      <c r="Q6382" s="2">
        <f t="shared" si="1193"/>
        <v>0</v>
      </c>
      <c r="R6382" s="2">
        <f t="shared" si="1194"/>
        <v>0</v>
      </c>
      <c r="S6382" s="2">
        <f t="shared" si="1195"/>
        <v>0</v>
      </c>
      <c r="T6382" s="2">
        <f t="shared" si="1196"/>
        <v>0</v>
      </c>
      <c r="U6382" s="2">
        <f>IF(O6382="Reg", R6382 * Inputs!$B$7, 0)</f>
        <v>0</v>
      </c>
      <c r="V6382" s="2">
        <f>MAX(F6382 + P6382*Inputs!$B$15 - (Q6382/Inputs!$B$16) - U6382, 0)</f>
        <v>340</v>
      </c>
    </row>
    <row r="6383" spans="1:22" x14ac:dyDescent="0.3">
      <c r="A6383" s="1">
        <v>46288.875</v>
      </c>
      <c r="B6383" s="2">
        <v>61.282812093148898</v>
      </c>
      <c r="C6383" s="2">
        <v>19.52385684764511</v>
      </c>
      <c r="D6383" s="2">
        <f t="shared" si="1188"/>
        <v>30.749851234465112</v>
      </c>
      <c r="E6383" s="2">
        <f t="shared" si="1189"/>
        <v>35.963721002599677</v>
      </c>
      <c r="F6383" s="2">
        <f t="shared" si="1197"/>
        <v>340</v>
      </c>
      <c r="G6383" s="2">
        <f t="shared" si="1198"/>
        <v>0</v>
      </c>
      <c r="H6383" s="2">
        <f>MIN(Inputs!$B$2, (Inputs!$B$14 - F6383)/Inputs!$B$15)</f>
        <v>0</v>
      </c>
      <c r="I6383" s="2">
        <f>MAX(MIN(Inputs!$B$2, F6383*Inputs!$B$16, Inputs!$B$14*Inputs!$B$4 - G6383), 0)</f>
        <v>170</v>
      </c>
      <c r="J6383" s="2">
        <f>MAX(MIN(Inputs!$B$2, F6383*Inputs!$B$16, (Inputs!$B$14-F6383)/Inputs!$B$15)*Inputs!$B$9, 0)</f>
        <v>0</v>
      </c>
      <c r="K6383" s="2">
        <f>MAX(E6383*Inputs!$B$5 - B6383 - Inputs!$B$8, 0) * H6383</f>
        <v>0</v>
      </c>
      <c r="L6383" s="2">
        <f>IF(B6383 &gt;= D6383*Inputs!$B$10, MAX(B6383 - E6383/Inputs!$B$5 - Inputs!$B$8, 0) * I6383, 0)</f>
        <v>70.541043969466699</v>
      </c>
      <c r="M6383" s="2">
        <f t="shared" si="1190"/>
        <v>0</v>
      </c>
      <c r="N6383" s="3" t="str">
        <f t="shared" si="1191"/>
        <v>Discharge</v>
      </c>
      <c r="O6383" s="3" t="str">
        <f t="shared" si="1199"/>
        <v>Discharge</v>
      </c>
      <c r="P6383" s="2">
        <f t="shared" si="1192"/>
        <v>0</v>
      </c>
      <c r="Q6383" s="2">
        <f t="shared" si="1193"/>
        <v>170</v>
      </c>
      <c r="R6383" s="2">
        <f t="shared" si="1194"/>
        <v>0</v>
      </c>
      <c r="S6383" s="2">
        <f t="shared" si="1195"/>
        <v>10418.078055835313</v>
      </c>
      <c r="T6383" s="2">
        <f t="shared" si="1196"/>
        <v>0</v>
      </c>
      <c r="U6383" s="2">
        <f>IF(O6383="Reg", R6383 * Inputs!$B$7, 0)</f>
        <v>0</v>
      </c>
      <c r="V6383" s="2">
        <f>MAX(F6383 + P6383*Inputs!$B$15 - (Q6383/Inputs!$B$16) - U6383, 0)</f>
        <v>170</v>
      </c>
    </row>
    <row r="6384" spans="1:22" x14ac:dyDescent="0.3">
      <c r="A6384" s="1">
        <v>46288.916666666657</v>
      </c>
      <c r="B6384" s="2">
        <v>48.10773125727556</v>
      </c>
      <c r="C6384" s="2">
        <v>2.782425876778698</v>
      </c>
      <c r="D6384" s="2">
        <f t="shared" si="1188"/>
        <v>30.749851234465112</v>
      </c>
      <c r="E6384" s="2">
        <f t="shared" si="1189"/>
        <v>26.335139556253921</v>
      </c>
      <c r="F6384" s="2">
        <f t="shared" si="1197"/>
        <v>170</v>
      </c>
      <c r="G6384" s="2">
        <f t="shared" si="1198"/>
        <v>170</v>
      </c>
      <c r="H6384" s="2">
        <f>MIN(Inputs!$B$2, (Inputs!$B$14 - F6384)/Inputs!$B$15)</f>
        <v>170</v>
      </c>
      <c r="I6384" s="2">
        <f>MAX(MIN(Inputs!$B$2, F6384*Inputs!$B$16, Inputs!$B$14*Inputs!$B$4 - G6384), 0)</f>
        <v>170</v>
      </c>
      <c r="J6384" s="2">
        <f>MAX(MIN(Inputs!$B$2, F6384*Inputs!$B$16, (Inputs!$B$14-F6384)/Inputs!$B$15)*Inputs!$B$9, 0)</f>
        <v>136</v>
      </c>
      <c r="K6384" s="2">
        <f>MAX(E6384*Inputs!$B$5 - B6384 - Inputs!$B$8, 0) * H6384</f>
        <v>0</v>
      </c>
      <c r="L6384" s="2">
        <f>IF(B6384 &gt;= D6384*Inputs!$B$10, MAX(B6384 - E6384/Inputs!$B$5 - Inputs!$B$8, 0) * I6384, 0)</f>
        <v>0</v>
      </c>
      <c r="M6384" s="2">
        <f t="shared" si="1190"/>
        <v>378.40991924190291</v>
      </c>
      <c r="N6384" s="3" t="str">
        <f t="shared" si="1191"/>
        <v>Reg</v>
      </c>
      <c r="O6384" s="3" t="str">
        <f t="shared" si="1199"/>
        <v>Discharge</v>
      </c>
      <c r="P6384" s="2">
        <f t="shared" si="1192"/>
        <v>0</v>
      </c>
      <c r="Q6384" s="2">
        <f t="shared" si="1193"/>
        <v>170</v>
      </c>
      <c r="R6384" s="2">
        <f t="shared" si="1194"/>
        <v>0</v>
      </c>
      <c r="S6384" s="2">
        <f t="shared" si="1195"/>
        <v>8178.3143137368452</v>
      </c>
      <c r="T6384" s="2">
        <f t="shared" si="1196"/>
        <v>0</v>
      </c>
      <c r="U6384" s="2">
        <f>IF(O6384="Reg", R6384 * Inputs!$B$7, 0)</f>
        <v>0</v>
      </c>
      <c r="V6384" s="2">
        <f>MAX(F6384 + P6384*Inputs!$B$15 - (Q6384/Inputs!$B$16) - U6384, 0)</f>
        <v>0</v>
      </c>
    </row>
    <row r="6385" spans="1:22" x14ac:dyDescent="0.3">
      <c r="A6385" s="1">
        <v>46288.958333333343</v>
      </c>
      <c r="B6385" s="2">
        <v>43.286682620611472</v>
      </c>
      <c r="C6385" s="2">
        <v>3.561737212432138</v>
      </c>
      <c r="D6385" s="2">
        <f t="shared" si="1188"/>
        <v>30.749851234465112</v>
      </c>
      <c r="E6385" s="2">
        <f t="shared" si="1189"/>
        <v>19.628517773342519</v>
      </c>
      <c r="F6385" s="2">
        <f t="shared" si="1197"/>
        <v>0</v>
      </c>
      <c r="G6385" s="2">
        <f t="shared" si="1198"/>
        <v>340</v>
      </c>
      <c r="H6385" s="2">
        <f>MIN(Inputs!$B$2, (Inputs!$B$14 - F6385)/Inputs!$B$15)</f>
        <v>170</v>
      </c>
      <c r="I6385" s="2">
        <f>MAX(MIN(Inputs!$B$2, F6385*Inputs!$B$16, Inputs!$B$14*Inputs!$B$4 - G6385), 0)</f>
        <v>0</v>
      </c>
      <c r="J6385" s="2">
        <f>MAX(MIN(Inputs!$B$2, F6385*Inputs!$B$16, (Inputs!$B$14-F6385)/Inputs!$B$15)*Inputs!$B$9, 0)</f>
        <v>0</v>
      </c>
      <c r="K6385" s="2">
        <f>MAX(E6385*Inputs!$B$5 - B6385 - Inputs!$B$8, 0) * H6385</f>
        <v>0</v>
      </c>
      <c r="L6385" s="2">
        <f>IF(B6385 &gt;= D6385*Inputs!$B$10, MAX(B6385 - E6385/Inputs!$B$5 - Inputs!$B$8, 0) * I6385, 0)</f>
        <v>0</v>
      </c>
      <c r="M6385" s="2">
        <f t="shared" si="1190"/>
        <v>0</v>
      </c>
      <c r="N6385" s="3" t="str">
        <f t="shared" si="1191"/>
        <v>Idle</v>
      </c>
      <c r="O6385" s="3" t="str">
        <f t="shared" si="1199"/>
        <v>Idle</v>
      </c>
      <c r="P6385" s="2">
        <f t="shared" si="1192"/>
        <v>0</v>
      </c>
      <c r="Q6385" s="2">
        <f t="shared" si="1193"/>
        <v>0</v>
      </c>
      <c r="R6385" s="2">
        <f t="shared" si="1194"/>
        <v>0</v>
      </c>
      <c r="S6385" s="2">
        <f t="shared" si="1195"/>
        <v>0</v>
      </c>
      <c r="T6385" s="2">
        <f t="shared" si="1196"/>
        <v>0</v>
      </c>
      <c r="U6385" s="2">
        <f>IF(O6385="Reg", R6385 * Inputs!$B$7, 0)</f>
        <v>0</v>
      </c>
      <c r="V6385" s="2">
        <f>MAX(F6385 + P6385*Inputs!$B$15 - (Q6385/Inputs!$B$16) - U6385, 0)</f>
        <v>0</v>
      </c>
    </row>
    <row r="6386" spans="1:22" x14ac:dyDescent="0.3">
      <c r="A6386" s="1">
        <v>46289</v>
      </c>
      <c r="B6386" s="2">
        <v>34.237774977785158</v>
      </c>
      <c r="C6386" s="2">
        <v>3.028722678631127</v>
      </c>
      <c r="D6386" s="2">
        <f t="shared" si="1188"/>
        <v>38.49135093710494</v>
      </c>
      <c r="E6386" s="2">
        <f t="shared" si="1189"/>
        <v>12.414070669907273</v>
      </c>
      <c r="F6386" s="2">
        <f t="shared" si="1197"/>
        <v>0</v>
      </c>
      <c r="G6386" s="2">
        <f t="shared" si="1198"/>
        <v>0</v>
      </c>
      <c r="H6386" s="2">
        <f>MIN(Inputs!$B$2, (Inputs!$B$14 - F6386)/Inputs!$B$15)</f>
        <v>170</v>
      </c>
      <c r="I6386" s="2">
        <f>MAX(MIN(Inputs!$B$2, F6386*Inputs!$B$16, Inputs!$B$14*Inputs!$B$4 - G6386), 0)</f>
        <v>0</v>
      </c>
      <c r="J6386" s="2">
        <f>MAX(MIN(Inputs!$B$2, F6386*Inputs!$B$16, (Inputs!$B$14-F6386)/Inputs!$B$15)*Inputs!$B$9, 0)</f>
        <v>0</v>
      </c>
      <c r="K6386" s="2">
        <f>MAX(E6386*Inputs!$B$5 - B6386 - Inputs!$B$8, 0) * H6386</f>
        <v>0</v>
      </c>
      <c r="L6386" s="2">
        <f>IF(B6386 &gt;= D6386*Inputs!$B$10, MAX(B6386 - E6386/Inputs!$B$5 - Inputs!$B$8, 0) * I6386, 0)</f>
        <v>0</v>
      </c>
      <c r="M6386" s="2">
        <f t="shared" si="1190"/>
        <v>0</v>
      </c>
      <c r="N6386" s="3" t="str">
        <f t="shared" si="1191"/>
        <v>Idle</v>
      </c>
      <c r="O6386" s="3" t="str">
        <f t="shared" si="1199"/>
        <v>Idle</v>
      </c>
      <c r="P6386" s="2">
        <f t="shared" si="1192"/>
        <v>0</v>
      </c>
      <c r="Q6386" s="2">
        <f t="shared" si="1193"/>
        <v>0</v>
      </c>
      <c r="R6386" s="2">
        <f t="shared" si="1194"/>
        <v>0</v>
      </c>
      <c r="S6386" s="2">
        <f t="shared" si="1195"/>
        <v>0</v>
      </c>
      <c r="T6386" s="2">
        <f t="shared" si="1196"/>
        <v>0</v>
      </c>
      <c r="U6386" s="2">
        <f>IF(O6386="Reg", R6386 * Inputs!$B$7, 0)</f>
        <v>0</v>
      </c>
      <c r="V6386" s="2">
        <f>MAX(F6386 + P6386*Inputs!$B$15 - (Q6386/Inputs!$B$16) - U6386, 0)</f>
        <v>0</v>
      </c>
    </row>
    <row r="6387" spans="1:22" x14ac:dyDescent="0.3">
      <c r="A6387" s="1">
        <v>46289.041666666657</v>
      </c>
      <c r="B6387" s="2">
        <v>14.764803281341701</v>
      </c>
      <c r="C6387" s="2">
        <v>6.5110871712465856</v>
      </c>
      <c r="D6387" s="2">
        <f t="shared" si="1188"/>
        <v>38.49135093710494</v>
      </c>
      <c r="E6387" s="2">
        <f t="shared" si="1189"/>
        <v>6.7077748402764144</v>
      </c>
      <c r="F6387" s="2">
        <f t="shared" si="1197"/>
        <v>0</v>
      </c>
      <c r="G6387" s="2">
        <f t="shared" si="1198"/>
        <v>0</v>
      </c>
      <c r="H6387" s="2">
        <f>MIN(Inputs!$B$2, (Inputs!$B$14 - F6387)/Inputs!$B$15)</f>
        <v>170</v>
      </c>
      <c r="I6387" s="2">
        <f>MAX(MIN(Inputs!$B$2, F6387*Inputs!$B$16, Inputs!$B$14*Inputs!$B$4 - G6387), 0)</f>
        <v>0</v>
      </c>
      <c r="J6387" s="2">
        <f>MAX(MIN(Inputs!$B$2, F6387*Inputs!$B$16, (Inputs!$B$14-F6387)/Inputs!$B$15)*Inputs!$B$9, 0)</f>
        <v>0</v>
      </c>
      <c r="K6387" s="2">
        <f>MAX(E6387*Inputs!$B$5 - B6387 - Inputs!$B$8, 0) * H6387</f>
        <v>0</v>
      </c>
      <c r="L6387" s="2">
        <f>IF(B6387 &gt;= D6387*Inputs!$B$10, MAX(B6387 - E6387/Inputs!$B$5 - Inputs!$B$8, 0) * I6387, 0)</f>
        <v>0</v>
      </c>
      <c r="M6387" s="2">
        <f t="shared" si="1190"/>
        <v>0</v>
      </c>
      <c r="N6387" s="3" t="str">
        <f t="shared" si="1191"/>
        <v>Idle</v>
      </c>
      <c r="O6387" s="3" t="str">
        <f t="shared" si="1199"/>
        <v>Idle</v>
      </c>
      <c r="P6387" s="2">
        <f t="shared" si="1192"/>
        <v>0</v>
      </c>
      <c r="Q6387" s="2">
        <f t="shared" si="1193"/>
        <v>0</v>
      </c>
      <c r="R6387" s="2">
        <f t="shared" si="1194"/>
        <v>0</v>
      </c>
      <c r="S6387" s="2">
        <f t="shared" si="1195"/>
        <v>0</v>
      </c>
      <c r="T6387" s="2">
        <f t="shared" si="1196"/>
        <v>0</v>
      </c>
      <c r="U6387" s="2">
        <f>IF(O6387="Reg", R6387 * Inputs!$B$7, 0)</f>
        <v>0</v>
      </c>
      <c r="V6387" s="2">
        <f>MAX(F6387 + P6387*Inputs!$B$15 - (Q6387/Inputs!$B$16) - U6387, 0)</f>
        <v>0</v>
      </c>
    </row>
    <row r="6388" spans="1:22" x14ac:dyDescent="0.3">
      <c r="A6388" s="1">
        <v>46289.083333333343</v>
      </c>
      <c r="B6388" s="2">
        <v>14.102521785435259</v>
      </c>
      <c r="C6388" s="2">
        <v>17.85497560348259</v>
      </c>
      <c r="D6388" s="2">
        <f t="shared" si="1188"/>
        <v>38.49135093710494</v>
      </c>
      <c r="E6388" s="2">
        <f t="shared" si="1189"/>
        <v>4.2469742933861321</v>
      </c>
      <c r="F6388" s="2">
        <f t="shared" si="1197"/>
        <v>0</v>
      </c>
      <c r="G6388" s="2">
        <f t="shared" si="1198"/>
        <v>0</v>
      </c>
      <c r="H6388" s="2">
        <f>MIN(Inputs!$B$2, (Inputs!$B$14 - F6388)/Inputs!$B$15)</f>
        <v>170</v>
      </c>
      <c r="I6388" s="2">
        <f>MAX(MIN(Inputs!$B$2, F6388*Inputs!$B$16, Inputs!$B$14*Inputs!$B$4 - G6388), 0)</f>
        <v>0</v>
      </c>
      <c r="J6388" s="2">
        <f>MAX(MIN(Inputs!$B$2, F6388*Inputs!$B$16, (Inputs!$B$14-F6388)/Inputs!$B$15)*Inputs!$B$9, 0)</f>
        <v>0</v>
      </c>
      <c r="K6388" s="2">
        <f>MAX(E6388*Inputs!$B$5 - B6388 - Inputs!$B$8, 0) * H6388</f>
        <v>0</v>
      </c>
      <c r="L6388" s="2">
        <f>IF(B6388 &gt;= D6388*Inputs!$B$10, MAX(B6388 - E6388/Inputs!$B$5 - Inputs!$B$8, 0) * I6388, 0)</f>
        <v>0</v>
      </c>
      <c r="M6388" s="2">
        <f t="shared" si="1190"/>
        <v>0</v>
      </c>
      <c r="N6388" s="3" t="str">
        <f t="shared" si="1191"/>
        <v>Idle</v>
      </c>
      <c r="O6388" s="3" t="str">
        <f t="shared" si="1199"/>
        <v>Idle</v>
      </c>
      <c r="P6388" s="2">
        <f t="shared" si="1192"/>
        <v>0</v>
      </c>
      <c r="Q6388" s="2">
        <f t="shared" si="1193"/>
        <v>0</v>
      </c>
      <c r="R6388" s="2">
        <f t="shared" si="1194"/>
        <v>0</v>
      </c>
      <c r="S6388" s="2">
        <f t="shared" si="1195"/>
        <v>0</v>
      </c>
      <c r="T6388" s="2">
        <f t="shared" si="1196"/>
        <v>0</v>
      </c>
      <c r="U6388" s="2">
        <f>IF(O6388="Reg", R6388 * Inputs!$B$7, 0)</f>
        <v>0</v>
      </c>
      <c r="V6388" s="2">
        <f>MAX(F6388 + P6388*Inputs!$B$15 - (Q6388/Inputs!$B$16) - U6388, 0)</f>
        <v>0</v>
      </c>
    </row>
    <row r="6389" spans="1:22" x14ac:dyDescent="0.3">
      <c r="A6389" s="1">
        <v>46289.125</v>
      </c>
      <c r="B6389" s="2">
        <v>3.5113234150743859</v>
      </c>
      <c r="C6389" s="2">
        <v>10.65761619331367</v>
      </c>
      <c r="D6389" s="2">
        <f t="shared" si="1188"/>
        <v>38.49135093710494</v>
      </c>
      <c r="E6389" s="2">
        <f t="shared" si="1189"/>
        <v>1.8965539958135889</v>
      </c>
      <c r="F6389" s="2">
        <f t="shared" si="1197"/>
        <v>0</v>
      </c>
      <c r="G6389" s="2">
        <f t="shared" si="1198"/>
        <v>0</v>
      </c>
      <c r="H6389" s="2">
        <f>MIN(Inputs!$B$2, (Inputs!$B$14 - F6389)/Inputs!$B$15)</f>
        <v>170</v>
      </c>
      <c r="I6389" s="2">
        <f>MAX(MIN(Inputs!$B$2, F6389*Inputs!$B$16, Inputs!$B$14*Inputs!$B$4 - G6389), 0)</f>
        <v>0</v>
      </c>
      <c r="J6389" s="2">
        <f>MAX(MIN(Inputs!$B$2, F6389*Inputs!$B$16, (Inputs!$B$14-F6389)/Inputs!$B$15)*Inputs!$B$9, 0)</f>
        <v>0</v>
      </c>
      <c r="K6389" s="2">
        <f>MAX(E6389*Inputs!$B$5 - B6389 - Inputs!$B$8, 0) * H6389</f>
        <v>0</v>
      </c>
      <c r="L6389" s="2">
        <f>IF(B6389 &gt;= D6389*Inputs!$B$10, MAX(B6389 - E6389/Inputs!$B$5 - Inputs!$B$8, 0) * I6389, 0)</f>
        <v>0</v>
      </c>
      <c r="M6389" s="2">
        <f t="shared" si="1190"/>
        <v>0</v>
      </c>
      <c r="N6389" s="3" t="str">
        <f t="shared" si="1191"/>
        <v>Idle</v>
      </c>
      <c r="O6389" s="3" t="str">
        <f t="shared" si="1199"/>
        <v>Idle</v>
      </c>
      <c r="P6389" s="2">
        <f t="shared" si="1192"/>
        <v>0</v>
      </c>
      <c r="Q6389" s="2">
        <f t="shared" si="1193"/>
        <v>0</v>
      </c>
      <c r="R6389" s="2">
        <f t="shared" si="1194"/>
        <v>0</v>
      </c>
      <c r="S6389" s="2">
        <f t="shared" si="1195"/>
        <v>0</v>
      </c>
      <c r="T6389" s="2">
        <f t="shared" si="1196"/>
        <v>0</v>
      </c>
      <c r="U6389" s="2">
        <f>IF(O6389="Reg", R6389 * Inputs!$B$7, 0)</f>
        <v>0</v>
      </c>
      <c r="V6389" s="2">
        <f>MAX(F6389 + P6389*Inputs!$B$15 - (Q6389/Inputs!$B$16) - U6389, 0)</f>
        <v>0</v>
      </c>
    </row>
    <row r="6390" spans="1:22" x14ac:dyDescent="0.3">
      <c r="A6390" s="1">
        <v>46289.166666666657</v>
      </c>
      <c r="B6390" s="2">
        <v>7.8680005598071467</v>
      </c>
      <c r="C6390" s="2">
        <v>29.79667027828318</v>
      </c>
      <c r="D6390" s="2">
        <f t="shared" si="1188"/>
        <v>38.49135093710494</v>
      </c>
      <c r="E6390" s="2">
        <f t="shared" si="1189"/>
        <v>2.9624095030179567</v>
      </c>
      <c r="F6390" s="2">
        <f t="shared" si="1197"/>
        <v>0</v>
      </c>
      <c r="G6390" s="2">
        <f t="shared" si="1198"/>
        <v>0</v>
      </c>
      <c r="H6390" s="2">
        <f>MIN(Inputs!$B$2, (Inputs!$B$14 - F6390)/Inputs!$B$15)</f>
        <v>170</v>
      </c>
      <c r="I6390" s="2">
        <f>MAX(MIN(Inputs!$B$2, F6390*Inputs!$B$16, Inputs!$B$14*Inputs!$B$4 - G6390), 0)</f>
        <v>0</v>
      </c>
      <c r="J6390" s="2">
        <f>MAX(MIN(Inputs!$B$2, F6390*Inputs!$B$16, (Inputs!$B$14-F6390)/Inputs!$B$15)*Inputs!$B$9, 0)</f>
        <v>0</v>
      </c>
      <c r="K6390" s="2">
        <f>MAX(E6390*Inputs!$B$5 - B6390 - Inputs!$B$8, 0) * H6390</f>
        <v>0</v>
      </c>
      <c r="L6390" s="2">
        <f>IF(B6390 &gt;= D6390*Inputs!$B$10, MAX(B6390 - E6390/Inputs!$B$5 - Inputs!$B$8, 0) * I6390, 0)</f>
        <v>0</v>
      </c>
      <c r="M6390" s="2">
        <f t="shared" si="1190"/>
        <v>0</v>
      </c>
      <c r="N6390" s="3" t="str">
        <f t="shared" si="1191"/>
        <v>Idle</v>
      </c>
      <c r="O6390" s="3" t="str">
        <f t="shared" si="1199"/>
        <v>Idle</v>
      </c>
      <c r="P6390" s="2">
        <f t="shared" si="1192"/>
        <v>0</v>
      </c>
      <c r="Q6390" s="2">
        <f t="shared" si="1193"/>
        <v>0</v>
      </c>
      <c r="R6390" s="2">
        <f t="shared" si="1194"/>
        <v>0</v>
      </c>
      <c r="S6390" s="2">
        <f t="shared" si="1195"/>
        <v>0</v>
      </c>
      <c r="T6390" s="2">
        <f t="shared" si="1196"/>
        <v>0</v>
      </c>
      <c r="U6390" s="2">
        <f>IF(O6390="Reg", R6390 * Inputs!$B$7, 0)</f>
        <v>0</v>
      </c>
      <c r="V6390" s="2">
        <f>MAX(F6390 + P6390*Inputs!$B$15 - (Q6390/Inputs!$B$16) - U6390, 0)</f>
        <v>0</v>
      </c>
    </row>
    <row r="6391" spans="1:22" x14ac:dyDescent="0.3">
      <c r="A6391" s="1">
        <v>46289.208333333343</v>
      </c>
      <c r="B6391" s="2">
        <v>0</v>
      </c>
      <c r="C6391" s="2">
        <v>13.85578699524023</v>
      </c>
      <c r="D6391" s="2">
        <f t="shared" si="1188"/>
        <v>38.49135093710494</v>
      </c>
      <c r="E6391" s="2">
        <f t="shared" si="1189"/>
        <v>4.6211990728031855</v>
      </c>
      <c r="F6391" s="2">
        <f t="shared" si="1197"/>
        <v>0</v>
      </c>
      <c r="G6391" s="2">
        <f t="shared" si="1198"/>
        <v>0</v>
      </c>
      <c r="H6391" s="2">
        <f>MIN(Inputs!$B$2, (Inputs!$B$14 - F6391)/Inputs!$B$15)</f>
        <v>170</v>
      </c>
      <c r="I6391" s="2">
        <f>MAX(MIN(Inputs!$B$2, F6391*Inputs!$B$16, Inputs!$B$14*Inputs!$B$4 - G6391), 0)</f>
        <v>0</v>
      </c>
      <c r="J6391" s="2">
        <f>MAX(MIN(Inputs!$B$2, F6391*Inputs!$B$16, (Inputs!$B$14-F6391)/Inputs!$B$15)*Inputs!$B$9, 0)</f>
        <v>0</v>
      </c>
      <c r="K6391" s="2">
        <f>MAX(E6391*Inputs!$B$5 - B6391 - Inputs!$B$8, 0) * H6391</f>
        <v>0</v>
      </c>
      <c r="L6391" s="2">
        <f>IF(B6391 &gt;= D6391*Inputs!$B$10, MAX(B6391 - E6391/Inputs!$B$5 - Inputs!$B$8, 0) * I6391, 0)</f>
        <v>0</v>
      </c>
      <c r="M6391" s="2">
        <f t="shared" si="1190"/>
        <v>0</v>
      </c>
      <c r="N6391" s="3" t="str">
        <f t="shared" si="1191"/>
        <v>Idle</v>
      </c>
      <c r="O6391" s="3" t="str">
        <f t="shared" si="1199"/>
        <v>Idle</v>
      </c>
      <c r="P6391" s="2">
        <f t="shared" si="1192"/>
        <v>0</v>
      </c>
      <c r="Q6391" s="2">
        <f t="shared" si="1193"/>
        <v>0</v>
      </c>
      <c r="R6391" s="2">
        <f t="shared" si="1194"/>
        <v>0</v>
      </c>
      <c r="S6391" s="2">
        <f t="shared" si="1195"/>
        <v>0</v>
      </c>
      <c r="T6391" s="2">
        <f t="shared" si="1196"/>
        <v>0</v>
      </c>
      <c r="U6391" s="2">
        <f>IF(O6391="Reg", R6391 * Inputs!$B$7, 0)</f>
        <v>0</v>
      </c>
      <c r="V6391" s="2">
        <f>MAX(F6391 + P6391*Inputs!$B$15 - (Q6391/Inputs!$B$16) - U6391, 0)</f>
        <v>0</v>
      </c>
    </row>
    <row r="6392" spans="1:22" x14ac:dyDescent="0.3">
      <c r="A6392" s="1">
        <v>46289.25</v>
      </c>
      <c r="B6392" s="2">
        <v>0</v>
      </c>
      <c r="C6392" s="2">
        <v>14.83952173145661</v>
      </c>
      <c r="D6392" s="2">
        <f t="shared" si="1188"/>
        <v>38.49135093710494</v>
      </c>
      <c r="E6392" s="2">
        <f t="shared" si="1189"/>
        <v>8.3252813822047376</v>
      </c>
      <c r="F6392" s="2">
        <f t="shared" si="1197"/>
        <v>0</v>
      </c>
      <c r="G6392" s="2">
        <f t="shared" si="1198"/>
        <v>0</v>
      </c>
      <c r="H6392" s="2">
        <f>MIN(Inputs!$B$2, (Inputs!$B$14 - F6392)/Inputs!$B$15)</f>
        <v>170</v>
      </c>
      <c r="I6392" s="2">
        <f>MAX(MIN(Inputs!$B$2, F6392*Inputs!$B$16, Inputs!$B$14*Inputs!$B$4 - G6392), 0)</f>
        <v>0</v>
      </c>
      <c r="J6392" s="2">
        <f>MAX(MIN(Inputs!$B$2, F6392*Inputs!$B$16, (Inputs!$B$14-F6392)/Inputs!$B$15)*Inputs!$B$9, 0)</f>
        <v>0</v>
      </c>
      <c r="K6392" s="2">
        <f>MAX(E6392*Inputs!$B$5 - B6392 - Inputs!$B$8, 0) * H6392</f>
        <v>0</v>
      </c>
      <c r="L6392" s="2">
        <f>IF(B6392 &gt;= D6392*Inputs!$B$10, MAX(B6392 - E6392/Inputs!$B$5 - Inputs!$B$8, 0) * I6392, 0)</f>
        <v>0</v>
      </c>
      <c r="M6392" s="2">
        <f t="shared" si="1190"/>
        <v>0</v>
      </c>
      <c r="N6392" s="3" t="str">
        <f t="shared" si="1191"/>
        <v>Idle</v>
      </c>
      <c r="O6392" s="3" t="str">
        <f t="shared" si="1199"/>
        <v>Idle</v>
      </c>
      <c r="P6392" s="2">
        <f t="shared" si="1192"/>
        <v>0</v>
      </c>
      <c r="Q6392" s="2">
        <f t="shared" si="1193"/>
        <v>0</v>
      </c>
      <c r="R6392" s="2">
        <f t="shared" si="1194"/>
        <v>0</v>
      </c>
      <c r="S6392" s="2">
        <f t="shared" si="1195"/>
        <v>0</v>
      </c>
      <c r="T6392" s="2">
        <f t="shared" si="1196"/>
        <v>0</v>
      </c>
      <c r="U6392" s="2">
        <f>IF(O6392="Reg", R6392 * Inputs!$B$7, 0)</f>
        <v>0</v>
      </c>
      <c r="V6392" s="2">
        <f>MAX(F6392 + P6392*Inputs!$B$15 - (Q6392/Inputs!$B$16) - U6392, 0)</f>
        <v>0</v>
      </c>
    </row>
    <row r="6393" spans="1:22" x14ac:dyDescent="0.3">
      <c r="A6393" s="1">
        <v>46289.291666666657</v>
      </c>
      <c r="B6393" s="2">
        <v>0</v>
      </c>
      <c r="C6393" s="2">
        <v>4.4066223079804674</v>
      </c>
      <c r="D6393" s="2">
        <f t="shared" si="1188"/>
        <v>38.49135093710494</v>
      </c>
      <c r="E6393" s="2">
        <f t="shared" si="1189"/>
        <v>14.377012891984256</v>
      </c>
      <c r="F6393" s="2">
        <f t="shared" si="1197"/>
        <v>0</v>
      </c>
      <c r="G6393" s="2">
        <f t="shared" si="1198"/>
        <v>0</v>
      </c>
      <c r="H6393" s="2">
        <f>MIN(Inputs!$B$2, (Inputs!$B$14 - F6393)/Inputs!$B$15)</f>
        <v>170</v>
      </c>
      <c r="I6393" s="2">
        <f>MAX(MIN(Inputs!$B$2, F6393*Inputs!$B$16, Inputs!$B$14*Inputs!$B$4 - G6393), 0)</f>
        <v>0</v>
      </c>
      <c r="J6393" s="2">
        <f>MAX(MIN(Inputs!$B$2, F6393*Inputs!$B$16, (Inputs!$B$14-F6393)/Inputs!$B$15)*Inputs!$B$9, 0)</f>
        <v>0</v>
      </c>
      <c r="K6393" s="2">
        <f>MAX(E6393*Inputs!$B$5 - B6393 - Inputs!$B$8, 0) * H6393</f>
        <v>0</v>
      </c>
      <c r="L6393" s="2">
        <f>IF(B6393 &gt;= D6393*Inputs!$B$10, MAX(B6393 - E6393/Inputs!$B$5 - Inputs!$B$8, 0) * I6393, 0)</f>
        <v>0</v>
      </c>
      <c r="M6393" s="2">
        <f t="shared" si="1190"/>
        <v>0</v>
      </c>
      <c r="N6393" s="3" t="str">
        <f t="shared" si="1191"/>
        <v>Idle</v>
      </c>
      <c r="O6393" s="3" t="str">
        <f t="shared" si="1199"/>
        <v>Idle</v>
      </c>
      <c r="P6393" s="2">
        <f t="shared" si="1192"/>
        <v>0</v>
      </c>
      <c r="Q6393" s="2">
        <f t="shared" si="1193"/>
        <v>0</v>
      </c>
      <c r="R6393" s="2">
        <f t="shared" si="1194"/>
        <v>0</v>
      </c>
      <c r="S6393" s="2">
        <f t="shared" si="1195"/>
        <v>0</v>
      </c>
      <c r="T6393" s="2">
        <f t="shared" si="1196"/>
        <v>0</v>
      </c>
      <c r="U6393" s="2">
        <f>IF(O6393="Reg", R6393 * Inputs!$B$7, 0)</f>
        <v>0</v>
      </c>
      <c r="V6393" s="2">
        <f>MAX(F6393 + P6393*Inputs!$B$15 - (Q6393/Inputs!$B$16) - U6393, 0)</f>
        <v>0</v>
      </c>
    </row>
    <row r="6394" spans="1:22" x14ac:dyDescent="0.3">
      <c r="A6394" s="1">
        <v>46289.333333333343</v>
      </c>
      <c r="B6394" s="2">
        <v>0</v>
      </c>
      <c r="C6394" s="2">
        <v>11.84993761982293</v>
      </c>
      <c r="D6394" s="2">
        <f t="shared" si="1188"/>
        <v>38.49135093710494</v>
      </c>
      <c r="E6394" s="2">
        <f t="shared" si="1189"/>
        <v>20.40909462644704</v>
      </c>
      <c r="F6394" s="2">
        <f t="shared" si="1197"/>
        <v>0</v>
      </c>
      <c r="G6394" s="2">
        <f t="shared" si="1198"/>
        <v>0</v>
      </c>
      <c r="H6394" s="2">
        <f>MIN(Inputs!$B$2, (Inputs!$B$14 - F6394)/Inputs!$B$15)</f>
        <v>170</v>
      </c>
      <c r="I6394" s="2">
        <f>MAX(MIN(Inputs!$B$2, F6394*Inputs!$B$16, Inputs!$B$14*Inputs!$B$4 - G6394), 0)</f>
        <v>0</v>
      </c>
      <c r="J6394" s="2">
        <f>MAX(MIN(Inputs!$B$2, F6394*Inputs!$B$16, (Inputs!$B$14-F6394)/Inputs!$B$15)*Inputs!$B$9, 0)</f>
        <v>0</v>
      </c>
      <c r="K6394" s="2">
        <f>MAX(E6394*Inputs!$B$5 - B6394 - Inputs!$B$8, 0) * H6394</f>
        <v>0</v>
      </c>
      <c r="L6394" s="2">
        <f>IF(B6394 &gt;= D6394*Inputs!$B$10, MAX(B6394 - E6394/Inputs!$B$5 - Inputs!$B$8, 0) * I6394, 0)</f>
        <v>0</v>
      </c>
      <c r="M6394" s="2">
        <f t="shared" si="1190"/>
        <v>0</v>
      </c>
      <c r="N6394" s="3" t="str">
        <f t="shared" si="1191"/>
        <v>Idle</v>
      </c>
      <c r="O6394" s="3" t="str">
        <f t="shared" si="1199"/>
        <v>Idle</v>
      </c>
      <c r="P6394" s="2">
        <f t="shared" si="1192"/>
        <v>0</v>
      </c>
      <c r="Q6394" s="2">
        <f t="shared" si="1193"/>
        <v>0</v>
      </c>
      <c r="R6394" s="2">
        <f t="shared" si="1194"/>
        <v>0</v>
      </c>
      <c r="S6394" s="2">
        <f t="shared" si="1195"/>
        <v>0</v>
      </c>
      <c r="T6394" s="2">
        <f t="shared" si="1196"/>
        <v>0</v>
      </c>
      <c r="U6394" s="2">
        <f>IF(O6394="Reg", R6394 * Inputs!$B$7, 0)</f>
        <v>0</v>
      </c>
      <c r="V6394" s="2">
        <f>MAX(F6394 + P6394*Inputs!$B$15 - (Q6394/Inputs!$B$16) - U6394, 0)</f>
        <v>0</v>
      </c>
    </row>
    <row r="6395" spans="1:22" x14ac:dyDescent="0.3">
      <c r="A6395" s="1">
        <v>46289.375</v>
      </c>
      <c r="B6395" s="2">
        <v>9.9064564583005925</v>
      </c>
      <c r="C6395" s="2">
        <v>8.1331717672221249</v>
      </c>
      <c r="D6395" s="2">
        <f t="shared" si="1188"/>
        <v>38.49135093710494</v>
      </c>
      <c r="E6395" s="2">
        <f t="shared" si="1189"/>
        <v>28.585895315925388</v>
      </c>
      <c r="F6395" s="2">
        <f t="shared" si="1197"/>
        <v>0</v>
      </c>
      <c r="G6395" s="2">
        <f t="shared" si="1198"/>
        <v>0</v>
      </c>
      <c r="H6395" s="2">
        <f>MIN(Inputs!$B$2, (Inputs!$B$14 - F6395)/Inputs!$B$15)</f>
        <v>170</v>
      </c>
      <c r="I6395" s="2">
        <f>MAX(MIN(Inputs!$B$2, F6395*Inputs!$B$16, Inputs!$B$14*Inputs!$B$4 - G6395), 0)</f>
        <v>0</v>
      </c>
      <c r="J6395" s="2">
        <f>MAX(MIN(Inputs!$B$2, F6395*Inputs!$B$16, (Inputs!$B$14-F6395)/Inputs!$B$15)*Inputs!$B$9, 0)</f>
        <v>0</v>
      </c>
      <c r="K6395" s="2">
        <f>MAX(E6395*Inputs!$B$5 - B6395 - Inputs!$B$8, 0) * H6395</f>
        <v>0</v>
      </c>
      <c r="L6395" s="2">
        <f>IF(B6395 &gt;= D6395*Inputs!$B$10, MAX(B6395 - E6395/Inputs!$B$5 - Inputs!$B$8, 0) * I6395, 0)</f>
        <v>0</v>
      </c>
      <c r="M6395" s="2">
        <f t="shared" si="1190"/>
        <v>0</v>
      </c>
      <c r="N6395" s="3" t="str">
        <f t="shared" si="1191"/>
        <v>Idle</v>
      </c>
      <c r="O6395" s="3" t="str">
        <f t="shared" si="1199"/>
        <v>Idle</v>
      </c>
      <c r="P6395" s="2">
        <f t="shared" si="1192"/>
        <v>0</v>
      </c>
      <c r="Q6395" s="2">
        <f t="shared" si="1193"/>
        <v>0</v>
      </c>
      <c r="R6395" s="2">
        <f t="shared" si="1194"/>
        <v>0</v>
      </c>
      <c r="S6395" s="2">
        <f t="shared" si="1195"/>
        <v>0</v>
      </c>
      <c r="T6395" s="2">
        <f t="shared" si="1196"/>
        <v>0</v>
      </c>
      <c r="U6395" s="2">
        <f>IF(O6395="Reg", R6395 * Inputs!$B$7, 0)</f>
        <v>0</v>
      </c>
      <c r="V6395" s="2">
        <f>MAX(F6395 + P6395*Inputs!$B$15 - (Q6395/Inputs!$B$16) - U6395, 0)</f>
        <v>0</v>
      </c>
    </row>
    <row r="6396" spans="1:22" x14ac:dyDescent="0.3">
      <c r="A6396" s="1">
        <v>46289.416666666657</v>
      </c>
      <c r="B6396" s="2">
        <v>17.820737978518519</v>
      </c>
      <c r="C6396" s="2">
        <v>40.890701802059631</v>
      </c>
      <c r="D6396" s="2">
        <f t="shared" si="1188"/>
        <v>38.49135093710494</v>
      </c>
      <c r="E6396" s="2">
        <f t="shared" si="1189"/>
        <v>36.436561867833269</v>
      </c>
      <c r="F6396" s="2">
        <f t="shared" si="1197"/>
        <v>0</v>
      </c>
      <c r="G6396" s="2">
        <f t="shared" si="1198"/>
        <v>0</v>
      </c>
      <c r="H6396" s="2">
        <f>MIN(Inputs!$B$2, (Inputs!$B$14 - F6396)/Inputs!$B$15)</f>
        <v>170</v>
      </c>
      <c r="I6396" s="2">
        <f>MAX(MIN(Inputs!$B$2, F6396*Inputs!$B$16, Inputs!$B$14*Inputs!$B$4 - G6396), 0)</f>
        <v>0</v>
      </c>
      <c r="J6396" s="2">
        <f>MAX(MIN(Inputs!$B$2, F6396*Inputs!$B$16, (Inputs!$B$14-F6396)/Inputs!$B$15)*Inputs!$B$9, 0)</f>
        <v>0</v>
      </c>
      <c r="K6396" s="2">
        <f>MAX(E6396*Inputs!$B$5 - B6396 - Inputs!$B$8, 0) * H6396</f>
        <v>0</v>
      </c>
      <c r="L6396" s="2">
        <f>IF(B6396 &gt;= D6396*Inputs!$B$10, MAX(B6396 - E6396/Inputs!$B$5 - Inputs!$B$8, 0) * I6396, 0)</f>
        <v>0</v>
      </c>
      <c r="M6396" s="2">
        <f t="shared" si="1190"/>
        <v>0</v>
      </c>
      <c r="N6396" s="3" t="str">
        <f t="shared" si="1191"/>
        <v>Idle</v>
      </c>
      <c r="O6396" s="3" t="str">
        <f t="shared" si="1199"/>
        <v>Idle</v>
      </c>
      <c r="P6396" s="2">
        <f t="shared" si="1192"/>
        <v>0</v>
      </c>
      <c r="Q6396" s="2">
        <f t="shared" si="1193"/>
        <v>0</v>
      </c>
      <c r="R6396" s="2">
        <f t="shared" si="1194"/>
        <v>0</v>
      </c>
      <c r="S6396" s="2">
        <f t="shared" si="1195"/>
        <v>0</v>
      </c>
      <c r="T6396" s="2">
        <f t="shared" si="1196"/>
        <v>0</v>
      </c>
      <c r="U6396" s="2">
        <f>IF(O6396="Reg", R6396 * Inputs!$B$7, 0)</f>
        <v>0</v>
      </c>
      <c r="V6396" s="2">
        <f>MAX(F6396 + P6396*Inputs!$B$15 - (Q6396/Inputs!$B$16) - U6396, 0)</f>
        <v>0</v>
      </c>
    </row>
    <row r="6397" spans="1:22" x14ac:dyDescent="0.3">
      <c r="A6397" s="1">
        <v>46289.458333333343</v>
      </c>
      <c r="B6397" s="2">
        <v>22.22449385640931</v>
      </c>
      <c r="C6397" s="2">
        <v>4.7161373901655326</v>
      </c>
      <c r="D6397" s="2">
        <f t="shared" si="1188"/>
        <v>38.49135093710494</v>
      </c>
      <c r="E6397" s="2">
        <f t="shared" si="1189"/>
        <v>45.344937304933637</v>
      </c>
      <c r="F6397" s="2">
        <f t="shared" si="1197"/>
        <v>0</v>
      </c>
      <c r="G6397" s="2">
        <f t="shared" si="1198"/>
        <v>0</v>
      </c>
      <c r="H6397" s="2">
        <f>MIN(Inputs!$B$2, (Inputs!$B$14 - F6397)/Inputs!$B$15)</f>
        <v>170</v>
      </c>
      <c r="I6397" s="2">
        <f>MAX(MIN(Inputs!$B$2, F6397*Inputs!$B$16, Inputs!$B$14*Inputs!$B$4 - G6397), 0)</f>
        <v>0</v>
      </c>
      <c r="J6397" s="2">
        <f>MAX(MIN(Inputs!$B$2, F6397*Inputs!$B$16, (Inputs!$B$14-F6397)/Inputs!$B$15)*Inputs!$B$9, 0)</f>
        <v>0</v>
      </c>
      <c r="K6397" s="2">
        <f>MAX(E6397*Inputs!$B$5 - B6397 - Inputs!$B$8, 0) * H6397</f>
        <v>0</v>
      </c>
      <c r="L6397" s="2">
        <f>IF(B6397 &gt;= D6397*Inputs!$B$10, MAX(B6397 - E6397/Inputs!$B$5 - Inputs!$B$8, 0) * I6397, 0)</f>
        <v>0</v>
      </c>
      <c r="M6397" s="2">
        <f t="shared" si="1190"/>
        <v>0</v>
      </c>
      <c r="N6397" s="3" t="str">
        <f t="shared" si="1191"/>
        <v>Idle</v>
      </c>
      <c r="O6397" s="3" t="str">
        <f t="shared" si="1199"/>
        <v>Idle</v>
      </c>
      <c r="P6397" s="2">
        <f t="shared" si="1192"/>
        <v>0</v>
      </c>
      <c r="Q6397" s="2">
        <f t="shared" si="1193"/>
        <v>0</v>
      </c>
      <c r="R6397" s="2">
        <f t="shared" si="1194"/>
        <v>0</v>
      </c>
      <c r="S6397" s="2">
        <f t="shared" si="1195"/>
        <v>0</v>
      </c>
      <c r="T6397" s="2">
        <f t="shared" si="1196"/>
        <v>0</v>
      </c>
      <c r="U6397" s="2">
        <f>IF(O6397="Reg", R6397 * Inputs!$B$7, 0)</f>
        <v>0</v>
      </c>
      <c r="V6397" s="2">
        <f>MAX(F6397 + P6397*Inputs!$B$15 - (Q6397/Inputs!$B$16) - U6397, 0)</f>
        <v>0</v>
      </c>
    </row>
    <row r="6398" spans="1:22" x14ac:dyDescent="0.3">
      <c r="A6398" s="1">
        <v>46289.5</v>
      </c>
      <c r="B6398" s="2">
        <v>36.310389058677117</v>
      </c>
      <c r="C6398" s="2">
        <v>17.503401601474842</v>
      </c>
      <c r="D6398" s="2">
        <f t="shared" si="1188"/>
        <v>38.49135093710494</v>
      </c>
      <c r="E6398" s="2">
        <f t="shared" si="1189"/>
        <v>54.721114041123052</v>
      </c>
      <c r="F6398" s="2">
        <f t="shared" si="1197"/>
        <v>0</v>
      </c>
      <c r="G6398" s="2">
        <f t="shared" si="1198"/>
        <v>0</v>
      </c>
      <c r="H6398" s="2">
        <f>MIN(Inputs!$B$2, (Inputs!$B$14 - F6398)/Inputs!$B$15)</f>
        <v>170</v>
      </c>
      <c r="I6398" s="2">
        <f>MAX(MIN(Inputs!$B$2, F6398*Inputs!$B$16, Inputs!$B$14*Inputs!$B$4 - G6398), 0)</f>
        <v>0</v>
      </c>
      <c r="J6398" s="2">
        <f>MAX(MIN(Inputs!$B$2, F6398*Inputs!$B$16, (Inputs!$B$14-F6398)/Inputs!$B$15)*Inputs!$B$9, 0)</f>
        <v>0</v>
      </c>
      <c r="K6398" s="2">
        <f>MAX(E6398*Inputs!$B$5 - B6398 - Inputs!$B$8, 0) * H6398</f>
        <v>0</v>
      </c>
      <c r="L6398" s="2">
        <f>IF(B6398 &gt;= D6398*Inputs!$B$10, MAX(B6398 - E6398/Inputs!$B$5 - Inputs!$B$8, 0) * I6398, 0)</f>
        <v>0</v>
      </c>
      <c r="M6398" s="2">
        <f t="shared" si="1190"/>
        <v>0</v>
      </c>
      <c r="N6398" s="3" t="str">
        <f t="shared" si="1191"/>
        <v>Idle</v>
      </c>
      <c r="O6398" s="3" t="str">
        <f t="shared" si="1199"/>
        <v>Idle</v>
      </c>
      <c r="P6398" s="2">
        <f t="shared" si="1192"/>
        <v>0</v>
      </c>
      <c r="Q6398" s="2">
        <f t="shared" si="1193"/>
        <v>0</v>
      </c>
      <c r="R6398" s="2">
        <f t="shared" si="1194"/>
        <v>0</v>
      </c>
      <c r="S6398" s="2">
        <f t="shared" si="1195"/>
        <v>0</v>
      </c>
      <c r="T6398" s="2">
        <f t="shared" si="1196"/>
        <v>0</v>
      </c>
      <c r="U6398" s="2">
        <f>IF(O6398="Reg", R6398 * Inputs!$B$7, 0)</f>
        <v>0</v>
      </c>
      <c r="V6398" s="2">
        <f>MAX(F6398 + P6398*Inputs!$B$15 - (Q6398/Inputs!$B$16) - U6398, 0)</f>
        <v>0</v>
      </c>
    </row>
    <row r="6399" spans="1:22" x14ac:dyDescent="0.3">
      <c r="A6399" s="1">
        <v>46289.541666666657</v>
      </c>
      <c r="B6399" s="2">
        <v>36.192490406776699</v>
      </c>
      <c r="C6399" s="2">
        <v>8.8045629220234147</v>
      </c>
      <c r="D6399" s="2">
        <f t="shared" si="1188"/>
        <v>38.49135093710494</v>
      </c>
      <c r="E6399" s="2">
        <f t="shared" si="1189"/>
        <v>60.91567073677944</v>
      </c>
      <c r="F6399" s="2">
        <f t="shared" si="1197"/>
        <v>0</v>
      </c>
      <c r="G6399" s="2">
        <f t="shared" si="1198"/>
        <v>0</v>
      </c>
      <c r="H6399" s="2">
        <f>MIN(Inputs!$B$2, (Inputs!$B$14 - F6399)/Inputs!$B$15)</f>
        <v>170</v>
      </c>
      <c r="I6399" s="2">
        <f>MAX(MIN(Inputs!$B$2, F6399*Inputs!$B$16, Inputs!$B$14*Inputs!$B$4 - G6399), 0)</f>
        <v>0</v>
      </c>
      <c r="J6399" s="2">
        <f>MAX(MIN(Inputs!$B$2, F6399*Inputs!$B$16, (Inputs!$B$14-F6399)/Inputs!$B$15)*Inputs!$B$9, 0)</f>
        <v>0</v>
      </c>
      <c r="K6399" s="2">
        <f>MAX(E6399*Inputs!$B$5 - B6399 - Inputs!$B$8, 0) * H6399</f>
        <v>0</v>
      </c>
      <c r="L6399" s="2">
        <f>IF(B6399 &gt;= D6399*Inputs!$B$10, MAX(B6399 - E6399/Inputs!$B$5 - Inputs!$B$8, 0) * I6399, 0)</f>
        <v>0</v>
      </c>
      <c r="M6399" s="2">
        <f t="shared" si="1190"/>
        <v>0</v>
      </c>
      <c r="N6399" s="3" t="str">
        <f t="shared" si="1191"/>
        <v>Idle</v>
      </c>
      <c r="O6399" s="3" t="str">
        <f t="shared" si="1199"/>
        <v>Idle</v>
      </c>
      <c r="P6399" s="2">
        <f t="shared" si="1192"/>
        <v>0</v>
      </c>
      <c r="Q6399" s="2">
        <f t="shared" si="1193"/>
        <v>0</v>
      </c>
      <c r="R6399" s="2">
        <f t="shared" si="1194"/>
        <v>0</v>
      </c>
      <c r="S6399" s="2">
        <f t="shared" si="1195"/>
        <v>0</v>
      </c>
      <c r="T6399" s="2">
        <f t="shared" si="1196"/>
        <v>0</v>
      </c>
      <c r="U6399" s="2">
        <f>IF(O6399="Reg", R6399 * Inputs!$B$7, 0)</f>
        <v>0</v>
      </c>
      <c r="V6399" s="2">
        <f>MAX(F6399 + P6399*Inputs!$B$15 - (Q6399/Inputs!$B$16) - U6399, 0)</f>
        <v>0</v>
      </c>
    </row>
    <row r="6400" spans="1:22" x14ac:dyDescent="0.3">
      <c r="A6400" s="1">
        <v>46289.583333333343</v>
      </c>
      <c r="B6400" s="2">
        <v>49.060804136870118</v>
      </c>
      <c r="C6400" s="2">
        <v>4.0440524282480848</v>
      </c>
      <c r="D6400" s="2">
        <f t="shared" si="1188"/>
        <v>38.49135093710494</v>
      </c>
      <c r="E6400" s="2">
        <f t="shared" si="1189"/>
        <v>64.605579021130396</v>
      </c>
      <c r="F6400" s="2">
        <f t="shared" si="1197"/>
        <v>0</v>
      </c>
      <c r="G6400" s="2">
        <f t="shared" si="1198"/>
        <v>0</v>
      </c>
      <c r="H6400" s="2">
        <f>MIN(Inputs!$B$2, (Inputs!$B$14 - F6400)/Inputs!$B$15)</f>
        <v>170</v>
      </c>
      <c r="I6400" s="2">
        <f>MAX(MIN(Inputs!$B$2, F6400*Inputs!$B$16, Inputs!$B$14*Inputs!$B$4 - G6400), 0)</f>
        <v>0</v>
      </c>
      <c r="J6400" s="2">
        <f>MAX(MIN(Inputs!$B$2, F6400*Inputs!$B$16, (Inputs!$B$14-F6400)/Inputs!$B$15)*Inputs!$B$9, 0)</f>
        <v>0</v>
      </c>
      <c r="K6400" s="2">
        <f>MAX(E6400*Inputs!$B$5 - B6400 - Inputs!$B$8, 0) * H6400</f>
        <v>0</v>
      </c>
      <c r="L6400" s="2">
        <f>IF(B6400 &gt;= D6400*Inputs!$B$10, MAX(B6400 - E6400/Inputs!$B$5 - Inputs!$B$8, 0) * I6400, 0)</f>
        <v>0</v>
      </c>
      <c r="M6400" s="2">
        <f t="shared" si="1190"/>
        <v>0</v>
      </c>
      <c r="N6400" s="3" t="str">
        <f t="shared" si="1191"/>
        <v>Idle</v>
      </c>
      <c r="O6400" s="3" t="str">
        <f t="shared" si="1199"/>
        <v>Idle</v>
      </c>
      <c r="P6400" s="2">
        <f t="shared" si="1192"/>
        <v>0</v>
      </c>
      <c r="Q6400" s="2">
        <f t="shared" si="1193"/>
        <v>0</v>
      </c>
      <c r="R6400" s="2">
        <f t="shared" si="1194"/>
        <v>0</v>
      </c>
      <c r="S6400" s="2">
        <f t="shared" si="1195"/>
        <v>0</v>
      </c>
      <c r="T6400" s="2">
        <f t="shared" si="1196"/>
        <v>0</v>
      </c>
      <c r="U6400" s="2">
        <f>IF(O6400="Reg", R6400 * Inputs!$B$7, 0)</f>
        <v>0</v>
      </c>
      <c r="V6400" s="2">
        <f>MAX(F6400 + P6400*Inputs!$B$15 - (Q6400/Inputs!$B$16) - U6400, 0)</f>
        <v>0</v>
      </c>
    </row>
    <row r="6401" spans="1:22" x14ac:dyDescent="0.3">
      <c r="A6401" s="1">
        <v>46289.625</v>
      </c>
      <c r="B6401" s="2">
        <v>57.010455769747871</v>
      </c>
      <c r="C6401" s="2">
        <v>4.5486305448292406</v>
      </c>
      <c r="D6401" s="2">
        <f t="shared" si="1188"/>
        <v>38.49135093710494</v>
      </c>
      <c r="E6401" s="2">
        <f t="shared" si="1189"/>
        <v>66.842614526036755</v>
      </c>
      <c r="F6401" s="2">
        <f t="shared" si="1197"/>
        <v>0</v>
      </c>
      <c r="G6401" s="2">
        <f t="shared" si="1198"/>
        <v>0</v>
      </c>
      <c r="H6401" s="2">
        <f>MIN(Inputs!$B$2, (Inputs!$B$14 - F6401)/Inputs!$B$15)</f>
        <v>170</v>
      </c>
      <c r="I6401" s="2">
        <f>MAX(MIN(Inputs!$B$2, F6401*Inputs!$B$16, Inputs!$B$14*Inputs!$B$4 - G6401), 0)</f>
        <v>0</v>
      </c>
      <c r="J6401" s="2">
        <f>MAX(MIN(Inputs!$B$2, F6401*Inputs!$B$16, (Inputs!$B$14-F6401)/Inputs!$B$15)*Inputs!$B$9, 0)</f>
        <v>0</v>
      </c>
      <c r="K6401" s="2">
        <f>MAX(E6401*Inputs!$B$5 - B6401 - Inputs!$B$8, 0) * H6401</f>
        <v>0</v>
      </c>
      <c r="L6401" s="2">
        <f>IF(B6401 &gt;= D6401*Inputs!$B$10, MAX(B6401 - E6401/Inputs!$B$5 - Inputs!$B$8, 0) * I6401, 0)</f>
        <v>0</v>
      </c>
      <c r="M6401" s="2">
        <f t="shared" si="1190"/>
        <v>0</v>
      </c>
      <c r="N6401" s="3" t="str">
        <f t="shared" si="1191"/>
        <v>Idle</v>
      </c>
      <c r="O6401" s="3" t="str">
        <f t="shared" si="1199"/>
        <v>Idle</v>
      </c>
      <c r="P6401" s="2">
        <f t="shared" si="1192"/>
        <v>0</v>
      </c>
      <c r="Q6401" s="2">
        <f t="shared" si="1193"/>
        <v>0</v>
      </c>
      <c r="R6401" s="2">
        <f t="shared" si="1194"/>
        <v>0</v>
      </c>
      <c r="S6401" s="2">
        <f t="shared" si="1195"/>
        <v>0</v>
      </c>
      <c r="T6401" s="2">
        <f t="shared" si="1196"/>
        <v>0</v>
      </c>
      <c r="U6401" s="2">
        <f>IF(O6401="Reg", R6401 * Inputs!$B$7, 0)</f>
        <v>0</v>
      </c>
      <c r="V6401" s="2">
        <f>MAX(F6401 + P6401*Inputs!$B$15 - (Q6401/Inputs!$B$16) - U6401, 0)</f>
        <v>0</v>
      </c>
    </row>
    <row r="6402" spans="1:22" x14ac:dyDescent="0.3">
      <c r="A6402" s="1">
        <v>46289.666666666657</v>
      </c>
      <c r="B6402" s="2">
        <v>71.270990601120758</v>
      </c>
      <c r="C6402" s="2">
        <v>8.8437119636841697</v>
      </c>
      <c r="D6402" s="2">
        <f t="shared" ref="D6402:D6465" si="1200">AVERAGEIFS(B:B, A:A, "&gt;="&amp;INT(A6402), A:A, "&lt;"&amp;INT(A6402)+1)</f>
        <v>38.49135093710494</v>
      </c>
      <c r="E6402" s="2">
        <f t="shared" ref="E6402:E6465" si="1201">AVERAGE(B6402:B6407)</f>
        <v>67.98268036486526</v>
      </c>
      <c r="F6402" s="2">
        <f t="shared" si="1197"/>
        <v>0</v>
      </c>
      <c r="G6402" s="2">
        <f t="shared" si="1198"/>
        <v>0</v>
      </c>
      <c r="H6402" s="2">
        <f>MIN(Inputs!$B$2, (Inputs!$B$14 - F6402)/Inputs!$B$15)</f>
        <v>170</v>
      </c>
      <c r="I6402" s="2">
        <f>MAX(MIN(Inputs!$B$2, F6402*Inputs!$B$16, Inputs!$B$14*Inputs!$B$4 - G6402), 0)</f>
        <v>0</v>
      </c>
      <c r="J6402" s="2">
        <f>MAX(MIN(Inputs!$B$2, F6402*Inputs!$B$16, (Inputs!$B$14-F6402)/Inputs!$B$15)*Inputs!$B$9, 0)</f>
        <v>0</v>
      </c>
      <c r="K6402" s="2">
        <f>MAX(E6402*Inputs!$B$5 - B6402 - Inputs!$B$8, 0) * H6402</f>
        <v>0</v>
      </c>
      <c r="L6402" s="2">
        <f>IF(B6402 &gt;= D6402*Inputs!$B$10, MAX(B6402 - E6402/Inputs!$B$5 - Inputs!$B$8, 0) * I6402, 0)</f>
        <v>0</v>
      </c>
      <c r="M6402" s="2">
        <f t="shared" ref="M6402:M6465" si="1202">C6402 * J6402</f>
        <v>0</v>
      </c>
      <c r="N6402" s="3" t="str">
        <f t="shared" ref="N6402:N6465" si="1203">IF(MAX(K6402, L6402, M6402)&lt;=0, "Idle", IF(AND(M6402&gt;=K6402, M6402&gt;=L6402), "Reg", IF(L6402&gt;=K6402, "Discharge", "Charge")))</f>
        <v>Idle</v>
      </c>
      <c r="O6402" s="3" t="str">
        <f t="shared" si="1199"/>
        <v>Idle</v>
      </c>
      <c r="P6402" s="2">
        <f t="shared" ref="P6402:P6465" si="1204">IF(O6402="Charge", H6402, 0)</f>
        <v>0</v>
      </c>
      <c r="Q6402" s="2">
        <f t="shared" ref="Q6402:Q6465" si="1205">IF(O6402="Discharge", I6402, 0)</f>
        <v>0</v>
      </c>
      <c r="R6402" s="2">
        <f t="shared" ref="R6402:R6465" si="1206">IF(O6402="Reg", J6402, 0)</f>
        <v>0</v>
      </c>
      <c r="S6402" s="2">
        <f t="shared" ref="S6402:S6465" si="1207">(Q6402 - P6402) * B6402</f>
        <v>0</v>
      </c>
      <c r="T6402" s="2">
        <f t="shared" ref="T6402:T6465" si="1208">R6402 * C6402</f>
        <v>0</v>
      </c>
      <c r="U6402" s="2">
        <f>IF(O6402="Reg", R6402 * Inputs!$B$7, 0)</f>
        <v>0</v>
      </c>
      <c r="V6402" s="2">
        <f>MAX(F6402 + P6402*Inputs!$B$15 - (Q6402/Inputs!$B$16) - U6402, 0)</f>
        <v>0</v>
      </c>
    </row>
    <row r="6403" spans="1:22" x14ac:dyDescent="0.3">
      <c r="A6403" s="1">
        <v>46289.708333333343</v>
      </c>
      <c r="B6403" s="2">
        <v>78.481554273545754</v>
      </c>
      <c r="C6403" s="2">
        <v>7.9766970472065717</v>
      </c>
      <c r="D6403" s="2">
        <f t="shared" si="1200"/>
        <v>38.49135093710494</v>
      </c>
      <c r="E6403" s="2">
        <f t="shared" si="1201"/>
        <v>84.269095882623688</v>
      </c>
      <c r="F6403" s="2">
        <f t="shared" ref="F6403:F6466" si="1209">V6402</f>
        <v>0</v>
      </c>
      <c r="G6403" s="2">
        <f t="shared" ref="G6403:G6466" si="1210">IF(INT(A6403)=INT(A6402), G6402 + Q6402, 0)</f>
        <v>0</v>
      </c>
      <c r="H6403" s="2">
        <f>MIN(Inputs!$B$2, (Inputs!$B$14 - F6403)/Inputs!$B$15)</f>
        <v>170</v>
      </c>
      <c r="I6403" s="2">
        <f>MAX(MIN(Inputs!$B$2, F6403*Inputs!$B$16, Inputs!$B$14*Inputs!$B$4 - G6403), 0)</f>
        <v>0</v>
      </c>
      <c r="J6403" s="2">
        <f>MAX(MIN(Inputs!$B$2, F6403*Inputs!$B$16, (Inputs!$B$14-F6403)/Inputs!$B$15)*Inputs!$B$9, 0)</f>
        <v>0</v>
      </c>
      <c r="K6403" s="2">
        <f>MAX(E6403*Inputs!$B$5 - B6403 - Inputs!$B$8, 0) * H6403</f>
        <v>0</v>
      </c>
      <c r="L6403" s="2">
        <f>IF(B6403 &gt;= D6403*Inputs!$B$10, MAX(B6403 - E6403/Inputs!$B$5 - Inputs!$B$8, 0) * I6403, 0)</f>
        <v>0</v>
      </c>
      <c r="M6403" s="2">
        <f t="shared" si="1202"/>
        <v>0</v>
      </c>
      <c r="N6403" s="3" t="str">
        <f t="shared" si="1203"/>
        <v>Idle</v>
      </c>
      <c r="O6403" s="3" t="str">
        <f t="shared" si="1199"/>
        <v>Idle</v>
      </c>
      <c r="P6403" s="2">
        <f t="shared" si="1204"/>
        <v>0</v>
      </c>
      <c r="Q6403" s="2">
        <f t="shared" si="1205"/>
        <v>0</v>
      </c>
      <c r="R6403" s="2">
        <f t="shared" si="1206"/>
        <v>0</v>
      </c>
      <c r="S6403" s="2">
        <f t="shared" si="1207"/>
        <v>0</v>
      </c>
      <c r="T6403" s="2">
        <f t="shared" si="1208"/>
        <v>0</v>
      </c>
      <c r="U6403" s="2">
        <f>IF(O6403="Reg", R6403 * Inputs!$B$7, 0)</f>
        <v>0</v>
      </c>
      <c r="V6403" s="2">
        <f>MAX(F6403 + P6403*Inputs!$B$15 - (Q6403/Inputs!$B$16) - U6403, 0)</f>
        <v>0</v>
      </c>
    </row>
    <row r="6404" spans="1:22" x14ac:dyDescent="0.3">
      <c r="A6404" s="1">
        <v>46289.75</v>
      </c>
      <c r="B6404" s="2">
        <v>73.477729232615417</v>
      </c>
      <c r="C6404" s="2">
        <v>5.0862357660595423</v>
      </c>
      <c r="D6404" s="2">
        <f t="shared" si="1200"/>
        <v>38.49135093710494</v>
      </c>
      <c r="E6404" s="2">
        <f t="shared" si="1201"/>
        <v>78.50493765518469</v>
      </c>
      <c r="F6404" s="2">
        <f t="shared" si="1209"/>
        <v>0</v>
      </c>
      <c r="G6404" s="2">
        <f t="shared" si="1210"/>
        <v>0</v>
      </c>
      <c r="H6404" s="2">
        <f>MIN(Inputs!$B$2, (Inputs!$B$14 - F6404)/Inputs!$B$15)</f>
        <v>170</v>
      </c>
      <c r="I6404" s="2">
        <f>MAX(MIN(Inputs!$B$2, F6404*Inputs!$B$16, Inputs!$B$14*Inputs!$B$4 - G6404), 0)</f>
        <v>0</v>
      </c>
      <c r="J6404" s="2">
        <f>MAX(MIN(Inputs!$B$2, F6404*Inputs!$B$16, (Inputs!$B$14-F6404)/Inputs!$B$15)*Inputs!$B$9, 0)</f>
        <v>0</v>
      </c>
      <c r="K6404" s="2">
        <f>MAX(E6404*Inputs!$B$5 - B6404 - Inputs!$B$8, 0) * H6404</f>
        <v>0</v>
      </c>
      <c r="L6404" s="2">
        <f>IF(B6404 &gt;= D6404*Inputs!$B$10, MAX(B6404 - E6404/Inputs!$B$5 - Inputs!$B$8, 0) * I6404, 0)</f>
        <v>0</v>
      </c>
      <c r="M6404" s="2">
        <f t="shared" si="1202"/>
        <v>0</v>
      </c>
      <c r="N6404" s="3" t="str">
        <f t="shared" si="1203"/>
        <v>Idle</v>
      </c>
      <c r="O6404" s="3" t="str">
        <f t="shared" ref="O6404:O6467" si="1211">IF(O6403&lt;&gt;O6402, O6403, N6404)</f>
        <v>Idle</v>
      </c>
      <c r="P6404" s="2">
        <f t="shared" si="1204"/>
        <v>0</v>
      </c>
      <c r="Q6404" s="2">
        <f t="shared" si="1205"/>
        <v>0</v>
      </c>
      <c r="R6404" s="2">
        <f t="shared" si="1206"/>
        <v>0</v>
      </c>
      <c r="S6404" s="2">
        <f t="shared" si="1207"/>
        <v>0</v>
      </c>
      <c r="T6404" s="2">
        <f t="shared" si="1208"/>
        <v>0</v>
      </c>
      <c r="U6404" s="2">
        <f>IF(O6404="Reg", R6404 * Inputs!$B$7, 0)</f>
        <v>0</v>
      </c>
      <c r="V6404" s="2">
        <f>MAX(F6404 + P6404*Inputs!$B$15 - (Q6404/Inputs!$B$16) - U6404, 0)</f>
        <v>0</v>
      </c>
    </row>
    <row r="6405" spans="1:22" x14ac:dyDescent="0.3">
      <c r="A6405" s="1">
        <v>46289.791666666657</v>
      </c>
      <c r="B6405" s="2">
        <v>58.331940112882407</v>
      </c>
      <c r="C6405" s="2">
        <v>16.477477106310118</v>
      </c>
      <c r="D6405" s="2">
        <f t="shared" si="1200"/>
        <v>38.49135093710494</v>
      </c>
      <c r="E6405" s="2">
        <f t="shared" si="1201"/>
        <v>70.827143817326927</v>
      </c>
      <c r="F6405" s="2">
        <f t="shared" si="1209"/>
        <v>0</v>
      </c>
      <c r="G6405" s="2">
        <f t="shared" si="1210"/>
        <v>0</v>
      </c>
      <c r="H6405" s="2">
        <f>MIN(Inputs!$B$2, (Inputs!$B$14 - F6405)/Inputs!$B$15)</f>
        <v>170</v>
      </c>
      <c r="I6405" s="2">
        <f>MAX(MIN(Inputs!$B$2, F6405*Inputs!$B$16, Inputs!$B$14*Inputs!$B$4 - G6405), 0)</f>
        <v>0</v>
      </c>
      <c r="J6405" s="2">
        <f>MAX(MIN(Inputs!$B$2, F6405*Inputs!$B$16, (Inputs!$B$14-F6405)/Inputs!$B$15)*Inputs!$B$9, 0)</f>
        <v>0</v>
      </c>
      <c r="K6405" s="2">
        <f>MAX(E6405*Inputs!$B$5 - B6405 - Inputs!$B$8, 0) * H6405</f>
        <v>0</v>
      </c>
      <c r="L6405" s="2">
        <f>IF(B6405 &gt;= D6405*Inputs!$B$10, MAX(B6405 - E6405/Inputs!$B$5 - Inputs!$B$8, 0) * I6405, 0)</f>
        <v>0</v>
      </c>
      <c r="M6405" s="2">
        <f t="shared" si="1202"/>
        <v>0</v>
      </c>
      <c r="N6405" s="3" t="str">
        <f t="shared" si="1203"/>
        <v>Idle</v>
      </c>
      <c r="O6405" s="3" t="str">
        <f t="shared" si="1211"/>
        <v>Idle</v>
      </c>
      <c r="P6405" s="2">
        <f t="shared" si="1204"/>
        <v>0</v>
      </c>
      <c r="Q6405" s="2">
        <f t="shared" si="1205"/>
        <v>0</v>
      </c>
      <c r="R6405" s="2">
        <f t="shared" si="1206"/>
        <v>0</v>
      </c>
      <c r="S6405" s="2">
        <f t="shared" si="1207"/>
        <v>0</v>
      </c>
      <c r="T6405" s="2">
        <f t="shared" si="1208"/>
        <v>0</v>
      </c>
      <c r="U6405" s="2">
        <f>IF(O6405="Reg", R6405 * Inputs!$B$7, 0)</f>
        <v>0</v>
      </c>
      <c r="V6405" s="2">
        <f>MAX(F6405 + P6405*Inputs!$B$15 - (Q6405/Inputs!$B$16) - U6405, 0)</f>
        <v>0</v>
      </c>
    </row>
    <row r="6406" spans="1:22" x14ac:dyDescent="0.3">
      <c r="A6406" s="1">
        <v>46289.833333333343</v>
      </c>
      <c r="B6406" s="2">
        <v>62.483017166308279</v>
      </c>
      <c r="C6406" s="2">
        <v>3.600236930634019</v>
      </c>
      <c r="D6406" s="2">
        <f t="shared" si="1200"/>
        <v>38.49135093710494</v>
      </c>
      <c r="E6406" s="2">
        <f t="shared" si="1201"/>
        <v>64.996333228879053</v>
      </c>
      <c r="F6406" s="2">
        <f t="shared" si="1209"/>
        <v>0</v>
      </c>
      <c r="G6406" s="2">
        <f t="shared" si="1210"/>
        <v>0</v>
      </c>
      <c r="H6406" s="2">
        <f>MIN(Inputs!$B$2, (Inputs!$B$14 - F6406)/Inputs!$B$15)</f>
        <v>170</v>
      </c>
      <c r="I6406" s="2">
        <f>MAX(MIN(Inputs!$B$2, F6406*Inputs!$B$16, Inputs!$B$14*Inputs!$B$4 - G6406), 0)</f>
        <v>0</v>
      </c>
      <c r="J6406" s="2">
        <f>MAX(MIN(Inputs!$B$2, F6406*Inputs!$B$16, (Inputs!$B$14-F6406)/Inputs!$B$15)*Inputs!$B$9, 0)</f>
        <v>0</v>
      </c>
      <c r="K6406" s="2">
        <f>MAX(E6406*Inputs!$B$5 - B6406 - Inputs!$B$8, 0) * H6406</f>
        <v>0</v>
      </c>
      <c r="L6406" s="2">
        <f>IF(B6406 &gt;= D6406*Inputs!$B$10, MAX(B6406 - E6406/Inputs!$B$5 - Inputs!$B$8, 0) * I6406, 0)</f>
        <v>0</v>
      </c>
      <c r="M6406" s="2">
        <f t="shared" si="1202"/>
        <v>0</v>
      </c>
      <c r="N6406" s="3" t="str">
        <f t="shared" si="1203"/>
        <v>Idle</v>
      </c>
      <c r="O6406" s="3" t="str">
        <f t="shared" si="1211"/>
        <v>Idle</v>
      </c>
      <c r="P6406" s="2">
        <f t="shared" si="1204"/>
        <v>0</v>
      </c>
      <c r="Q6406" s="2">
        <f t="shared" si="1205"/>
        <v>0</v>
      </c>
      <c r="R6406" s="2">
        <f t="shared" si="1206"/>
        <v>0</v>
      </c>
      <c r="S6406" s="2">
        <f t="shared" si="1207"/>
        <v>0</v>
      </c>
      <c r="T6406" s="2">
        <f t="shared" si="1208"/>
        <v>0</v>
      </c>
      <c r="U6406" s="2">
        <f>IF(O6406="Reg", R6406 * Inputs!$B$7, 0)</f>
        <v>0</v>
      </c>
      <c r="V6406" s="2">
        <f>MAX(F6406 + P6406*Inputs!$B$15 - (Q6406/Inputs!$B$16) - U6406, 0)</f>
        <v>0</v>
      </c>
    </row>
    <row r="6407" spans="1:22" x14ac:dyDescent="0.3">
      <c r="A6407" s="1">
        <v>46289.875</v>
      </c>
      <c r="B6407" s="2">
        <v>63.850850802718952</v>
      </c>
      <c r="C6407" s="2">
        <v>11.57815591576194</v>
      </c>
      <c r="D6407" s="2">
        <f t="shared" si="1200"/>
        <v>38.49135093710494</v>
      </c>
      <c r="E6407" s="2">
        <f t="shared" si="1201"/>
        <v>55.480886001623112</v>
      </c>
      <c r="F6407" s="2">
        <f t="shared" si="1209"/>
        <v>0</v>
      </c>
      <c r="G6407" s="2">
        <f t="shared" si="1210"/>
        <v>0</v>
      </c>
      <c r="H6407" s="2">
        <f>MIN(Inputs!$B$2, (Inputs!$B$14 - F6407)/Inputs!$B$15)</f>
        <v>170</v>
      </c>
      <c r="I6407" s="2">
        <f>MAX(MIN(Inputs!$B$2, F6407*Inputs!$B$16, Inputs!$B$14*Inputs!$B$4 - G6407), 0)</f>
        <v>0</v>
      </c>
      <c r="J6407" s="2">
        <f>MAX(MIN(Inputs!$B$2, F6407*Inputs!$B$16, (Inputs!$B$14-F6407)/Inputs!$B$15)*Inputs!$B$9, 0)</f>
        <v>0</v>
      </c>
      <c r="K6407" s="2">
        <f>MAX(E6407*Inputs!$B$5 - B6407 - Inputs!$B$8, 0) * H6407</f>
        <v>0</v>
      </c>
      <c r="L6407" s="2">
        <f>IF(B6407 &gt;= D6407*Inputs!$B$10, MAX(B6407 - E6407/Inputs!$B$5 - Inputs!$B$8, 0) * I6407, 0)</f>
        <v>0</v>
      </c>
      <c r="M6407" s="2">
        <f t="shared" si="1202"/>
        <v>0</v>
      </c>
      <c r="N6407" s="3" t="str">
        <f t="shared" si="1203"/>
        <v>Idle</v>
      </c>
      <c r="O6407" s="3" t="str">
        <f t="shared" si="1211"/>
        <v>Idle</v>
      </c>
      <c r="P6407" s="2">
        <f t="shared" si="1204"/>
        <v>0</v>
      </c>
      <c r="Q6407" s="2">
        <f t="shared" si="1205"/>
        <v>0</v>
      </c>
      <c r="R6407" s="2">
        <f t="shared" si="1206"/>
        <v>0</v>
      </c>
      <c r="S6407" s="2">
        <f t="shared" si="1207"/>
        <v>0</v>
      </c>
      <c r="T6407" s="2">
        <f t="shared" si="1208"/>
        <v>0</v>
      </c>
      <c r="U6407" s="2">
        <f>IF(O6407="Reg", R6407 * Inputs!$B$7, 0)</f>
        <v>0</v>
      </c>
      <c r="V6407" s="2">
        <f>MAX(F6407 + P6407*Inputs!$B$15 - (Q6407/Inputs!$B$16) - U6407, 0)</f>
        <v>0</v>
      </c>
    </row>
    <row r="6408" spans="1:22" x14ac:dyDescent="0.3">
      <c r="A6408" s="1">
        <v>46289.916666666657</v>
      </c>
      <c r="B6408" s="2">
        <v>168.9894837076713</v>
      </c>
      <c r="C6408" s="2">
        <v>38.160711318742933</v>
      </c>
      <c r="D6408" s="2">
        <f t="shared" si="1200"/>
        <v>38.49135093710494</v>
      </c>
      <c r="E6408" s="2">
        <f t="shared" si="1201"/>
        <v>46.21811889826531</v>
      </c>
      <c r="F6408" s="2">
        <f t="shared" si="1209"/>
        <v>0</v>
      </c>
      <c r="G6408" s="2">
        <f t="shared" si="1210"/>
        <v>0</v>
      </c>
      <c r="H6408" s="2">
        <f>MIN(Inputs!$B$2, (Inputs!$B$14 - F6408)/Inputs!$B$15)</f>
        <v>170</v>
      </c>
      <c r="I6408" s="2">
        <f>MAX(MIN(Inputs!$B$2, F6408*Inputs!$B$16, Inputs!$B$14*Inputs!$B$4 - G6408), 0)</f>
        <v>0</v>
      </c>
      <c r="J6408" s="2">
        <f>MAX(MIN(Inputs!$B$2, F6408*Inputs!$B$16, (Inputs!$B$14-F6408)/Inputs!$B$15)*Inputs!$B$9, 0)</f>
        <v>0</v>
      </c>
      <c r="K6408" s="2">
        <f>MAX(E6408*Inputs!$B$5 - B6408 - Inputs!$B$8, 0) * H6408</f>
        <v>0</v>
      </c>
      <c r="L6408" s="2">
        <f>IF(B6408 &gt;= D6408*Inputs!$B$10, MAX(B6408 - E6408/Inputs!$B$5 - Inputs!$B$8, 0) * I6408, 0)</f>
        <v>0</v>
      </c>
      <c r="M6408" s="2">
        <f t="shared" si="1202"/>
        <v>0</v>
      </c>
      <c r="N6408" s="3" t="str">
        <f t="shared" si="1203"/>
        <v>Idle</v>
      </c>
      <c r="O6408" s="3" t="str">
        <f t="shared" si="1211"/>
        <v>Idle</v>
      </c>
      <c r="P6408" s="2">
        <f t="shared" si="1204"/>
        <v>0</v>
      </c>
      <c r="Q6408" s="2">
        <f t="shared" si="1205"/>
        <v>0</v>
      </c>
      <c r="R6408" s="2">
        <f t="shared" si="1206"/>
        <v>0</v>
      </c>
      <c r="S6408" s="2">
        <f t="shared" si="1207"/>
        <v>0</v>
      </c>
      <c r="T6408" s="2">
        <f t="shared" si="1208"/>
        <v>0</v>
      </c>
      <c r="U6408" s="2">
        <f>IF(O6408="Reg", R6408 * Inputs!$B$7, 0)</f>
        <v>0</v>
      </c>
      <c r="V6408" s="2">
        <f>MAX(F6408 + P6408*Inputs!$B$15 - (Q6408/Inputs!$B$16) - U6408, 0)</f>
        <v>0</v>
      </c>
    </row>
    <row r="6409" spans="1:22" x14ac:dyDescent="0.3">
      <c r="A6409" s="1">
        <v>46289.958333333343</v>
      </c>
      <c r="B6409" s="2">
        <v>43.89660490891184</v>
      </c>
      <c r="C6409" s="2">
        <v>15.520071502991399</v>
      </c>
      <c r="D6409" s="2">
        <f t="shared" si="1200"/>
        <v>38.49135093710494</v>
      </c>
      <c r="E6409" s="2">
        <f t="shared" si="1201"/>
        <v>18.053204946986764</v>
      </c>
      <c r="F6409" s="2">
        <f t="shared" si="1209"/>
        <v>0</v>
      </c>
      <c r="G6409" s="2">
        <f t="shared" si="1210"/>
        <v>0</v>
      </c>
      <c r="H6409" s="2">
        <f>MIN(Inputs!$B$2, (Inputs!$B$14 - F6409)/Inputs!$B$15)</f>
        <v>170</v>
      </c>
      <c r="I6409" s="2">
        <f>MAX(MIN(Inputs!$B$2, F6409*Inputs!$B$16, Inputs!$B$14*Inputs!$B$4 - G6409), 0)</f>
        <v>0</v>
      </c>
      <c r="J6409" s="2">
        <f>MAX(MIN(Inputs!$B$2, F6409*Inputs!$B$16, (Inputs!$B$14-F6409)/Inputs!$B$15)*Inputs!$B$9, 0)</f>
        <v>0</v>
      </c>
      <c r="K6409" s="2">
        <f>MAX(E6409*Inputs!$B$5 - B6409 - Inputs!$B$8, 0) * H6409</f>
        <v>0</v>
      </c>
      <c r="L6409" s="2">
        <f>IF(B6409 &gt;= D6409*Inputs!$B$10, MAX(B6409 - E6409/Inputs!$B$5 - Inputs!$B$8, 0) * I6409, 0)</f>
        <v>0</v>
      </c>
      <c r="M6409" s="2">
        <f t="shared" si="1202"/>
        <v>0</v>
      </c>
      <c r="N6409" s="3" t="str">
        <f t="shared" si="1203"/>
        <v>Idle</v>
      </c>
      <c r="O6409" s="3" t="str">
        <f t="shared" si="1211"/>
        <v>Idle</v>
      </c>
      <c r="P6409" s="2">
        <f t="shared" si="1204"/>
        <v>0</v>
      </c>
      <c r="Q6409" s="2">
        <f t="shared" si="1205"/>
        <v>0</v>
      </c>
      <c r="R6409" s="2">
        <f t="shared" si="1206"/>
        <v>0</v>
      </c>
      <c r="S6409" s="2">
        <f t="shared" si="1207"/>
        <v>0</v>
      </c>
      <c r="T6409" s="2">
        <f t="shared" si="1208"/>
        <v>0</v>
      </c>
      <c r="U6409" s="2">
        <f>IF(O6409="Reg", R6409 * Inputs!$B$7, 0)</f>
        <v>0</v>
      </c>
      <c r="V6409" s="2">
        <f>MAX(F6409 + P6409*Inputs!$B$15 - (Q6409/Inputs!$B$16) - U6409, 0)</f>
        <v>0</v>
      </c>
    </row>
    <row r="6410" spans="1:22" x14ac:dyDescent="0.3">
      <c r="A6410" s="1">
        <v>46290</v>
      </c>
      <c r="B6410" s="2">
        <v>27.410966205468789</v>
      </c>
      <c r="C6410" s="2">
        <v>13.663567455194221</v>
      </c>
      <c r="D6410" s="2">
        <f t="shared" si="1200"/>
        <v>31.489089981623639</v>
      </c>
      <c r="E6410" s="2">
        <f t="shared" si="1201"/>
        <v>10.737104128834789</v>
      </c>
      <c r="F6410" s="2">
        <f t="shared" si="1209"/>
        <v>0</v>
      </c>
      <c r="G6410" s="2">
        <f t="shared" si="1210"/>
        <v>0</v>
      </c>
      <c r="H6410" s="2">
        <f>MIN(Inputs!$B$2, (Inputs!$B$14 - F6410)/Inputs!$B$15)</f>
        <v>170</v>
      </c>
      <c r="I6410" s="2">
        <f>MAX(MIN(Inputs!$B$2, F6410*Inputs!$B$16, Inputs!$B$14*Inputs!$B$4 - G6410), 0)</f>
        <v>0</v>
      </c>
      <c r="J6410" s="2">
        <f>MAX(MIN(Inputs!$B$2, F6410*Inputs!$B$16, (Inputs!$B$14-F6410)/Inputs!$B$15)*Inputs!$B$9, 0)</f>
        <v>0</v>
      </c>
      <c r="K6410" s="2">
        <f>MAX(E6410*Inputs!$B$5 - B6410 - Inputs!$B$8, 0) * H6410</f>
        <v>0</v>
      </c>
      <c r="L6410" s="2">
        <f>IF(B6410 &gt;= D6410*Inputs!$B$10, MAX(B6410 - E6410/Inputs!$B$5 - Inputs!$B$8, 0) * I6410, 0)</f>
        <v>0</v>
      </c>
      <c r="M6410" s="2">
        <f t="shared" si="1202"/>
        <v>0</v>
      </c>
      <c r="N6410" s="3" t="str">
        <f t="shared" si="1203"/>
        <v>Idle</v>
      </c>
      <c r="O6410" s="3" t="str">
        <f t="shared" si="1211"/>
        <v>Idle</v>
      </c>
      <c r="P6410" s="2">
        <f t="shared" si="1204"/>
        <v>0</v>
      </c>
      <c r="Q6410" s="2">
        <f t="shared" si="1205"/>
        <v>0</v>
      </c>
      <c r="R6410" s="2">
        <f t="shared" si="1206"/>
        <v>0</v>
      </c>
      <c r="S6410" s="2">
        <f t="shared" si="1207"/>
        <v>0</v>
      </c>
      <c r="T6410" s="2">
        <f t="shared" si="1208"/>
        <v>0</v>
      </c>
      <c r="U6410" s="2">
        <f>IF(O6410="Reg", R6410 * Inputs!$B$7, 0)</f>
        <v>0</v>
      </c>
      <c r="V6410" s="2">
        <f>MAX(F6410 + P6410*Inputs!$B$15 - (Q6410/Inputs!$B$16) - U6410, 0)</f>
        <v>0</v>
      </c>
    </row>
    <row r="6411" spans="1:22" x14ac:dyDescent="0.3">
      <c r="A6411" s="1">
        <v>46290.041666666657</v>
      </c>
      <c r="B6411" s="2">
        <v>23.347076582195129</v>
      </c>
      <c r="C6411" s="2">
        <v>17.199166497743271</v>
      </c>
      <c r="D6411" s="2">
        <f t="shared" si="1200"/>
        <v>31.489089981623639</v>
      </c>
      <c r="E6411" s="2">
        <f t="shared" si="1201"/>
        <v>6.1686097612566577</v>
      </c>
      <c r="F6411" s="2">
        <f t="shared" si="1209"/>
        <v>0</v>
      </c>
      <c r="G6411" s="2">
        <f t="shared" si="1210"/>
        <v>0</v>
      </c>
      <c r="H6411" s="2">
        <f>MIN(Inputs!$B$2, (Inputs!$B$14 - F6411)/Inputs!$B$15)</f>
        <v>170</v>
      </c>
      <c r="I6411" s="2">
        <f>MAX(MIN(Inputs!$B$2, F6411*Inputs!$B$16, Inputs!$B$14*Inputs!$B$4 - G6411), 0)</f>
        <v>0</v>
      </c>
      <c r="J6411" s="2">
        <f>MAX(MIN(Inputs!$B$2, F6411*Inputs!$B$16, (Inputs!$B$14-F6411)/Inputs!$B$15)*Inputs!$B$9, 0)</f>
        <v>0</v>
      </c>
      <c r="K6411" s="2">
        <f>MAX(E6411*Inputs!$B$5 - B6411 - Inputs!$B$8, 0) * H6411</f>
        <v>0</v>
      </c>
      <c r="L6411" s="2">
        <f>IF(B6411 &gt;= D6411*Inputs!$B$10, MAX(B6411 - E6411/Inputs!$B$5 - Inputs!$B$8, 0) * I6411, 0)</f>
        <v>0</v>
      </c>
      <c r="M6411" s="2">
        <f t="shared" si="1202"/>
        <v>0</v>
      </c>
      <c r="N6411" s="3" t="str">
        <f t="shared" si="1203"/>
        <v>Idle</v>
      </c>
      <c r="O6411" s="3" t="str">
        <f t="shared" si="1211"/>
        <v>Idle</v>
      </c>
      <c r="P6411" s="2">
        <f t="shared" si="1204"/>
        <v>0</v>
      </c>
      <c r="Q6411" s="2">
        <f t="shared" si="1205"/>
        <v>0</v>
      </c>
      <c r="R6411" s="2">
        <f t="shared" si="1206"/>
        <v>0</v>
      </c>
      <c r="S6411" s="2">
        <f t="shared" si="1207"/>
        <v>0</v>
      </c>
      <c r="T6411" s="2">
        <f t="shared" si="1208"/>
        <v>0</v>
      </c>
      <c r="U6411" s="2">
        <f>IF(O6411="Reg", R6411 * Inputs!$B$7, 0)</f>
        <v>0</v>
      </c>
      <c r="V6411" s="2">
        <f>MAX(F6411 + P6411*Inputs!$B$15 - (Q6411/Inputs!$B$16) - U6411, 0)</f>
        <v>0</v>
      </c>
    </row>
    <row r="6412" spans="1:22" x14ac:dyDescent="0.3">
      <c r="A6412" s="1">
        <v>46290.083333333343</v>
      </c>
      <c r="B6412" s="2">
        <v>5.3903338027726706</v>
      </c>
      <c r="C6412" s="2">
        <v>13.931365721656819</v>
      </c>
      <c r="D6412" s="2">
        <f t="shared" si="1200"/>
        <v>31.489089981623639</v>
      </c>
      <c r="E6412" s="2">
        <f t="shared" si="1201"/>
        <v>2.277430330890803</v>
      </c>
      <c r="F6412" s="2">
        <f t="shared" si="1209"/>
        <v>0</v>
      </c>
      <c r="G6412" s="2">
        <f t="shared" si="1210"/>
        <v>0</v>
      </c>
      <c r="H6412" s="2">
        <f>MIN(Inputs!$B$2, (Inputs!$B$14 - F6412)/Inputs!$B$15)</f>
        <v>170</v>
      </c>
      <c r="I6412" s="2">
        <f>MAX(MIN(Inputs!$B$2, F6412*Inputs!$B$16, Inputs!$B$14*Inputs!$B$4 - G6412), 0)</f>
        <v>0</v>
      </c>
      <c r="J6412" s="2">
        <f>MAX(MIN(Inputs!$B$2, F6412*Inputs!$B$16, (Inputs!$B$14-F6412)/Inputs!$B$15)*Inputs!$B$9, 0)</f>
        <v>0</v>
      </c>
      <c r="K6412" s="2">
        <f>MAX(E6412*Inputs!$B$5 - B6412 - Inputs!$B$8, 0) * H6412</f>
        <v>0</v>
      </c>
      <c r="L6412" s="2">
        <f>IF(B6412 &gt;= D6412*Inputs!$B$10, MAX(B6412 - E6412/Inputs!$B$5 - Inputs!$B$8, 0) * I6412, 0)</f>
        <v>0</v>
      </c>
      <c r="M6412" s="2">
        <f t="shared" si="1202"/>
        <v>0</v>
      </c>
      <c r="N6412" s="3" t="str">
        <f t="shared" si="1203"/>
        <v>Idle</v>
      </c>
      <c r="O6412" s="3" t="str">
        <f t="shared" si="1211"/>
        <v>Idle</v>
      </c>
      <c r="P6412" s="2">
        <f t="shared" si="1204"/>
        <v>0</v>
      </c>
      <c r="Q6412" s="2">
        <f t="shared" si="1205"/>
        <v>0</v>
      </c>
      <c r="R6412" s="2">
        <f t="shared" si="1206"/>
        <v>0</v>
      </c>
      <c r="S6412" s="2">
        <f t="shared" si="1207"/>
        <v>0</v>
      </c>
      <c r="T6412" s="2">
        <f t="shared" si="1208"/>
        <v>0</v>
      </c>
      <c r="U6412" s="2">
        <f>IF(O6412="Reg", R6412 * Inputs!$B$7, 0)</f>
        <v>0</v>
      </c>
      <c r="V6412" s="2">
        <f>MAX(F6412 + P6412*Inputs!$B$15 - (Q6412/Inputs!$B$16) - U6412, 0)</f>
        <v>0</v>
      </c>
    </row>
    <row r="6413" spans="1:22" x14ac:dyDescent="0.3">
      <c r="A6413" s="1">
        <v>46290.125</v>
      </c>
      <c r="B6413" s="2">
        <v>8.2742481825721477</v>
      </c>
      <c r="C6413" s="2">
        <v>5.0310830926634589</v>
      </c>
      <c r="D6413" s="2">
        <f t="shared" si="1200"/>
        <v>31.489089981623639</v>
      </c>
      <c r="E6413" s="2">
        <f t="shared" si="1201"/>
        <v>1.3790413637620247</v>
      </c>
      <c r="F6413" s="2">
        <f t="shared" si="1209"/>
        <v>0</v>
      </c>
      <c r="G6413" s="2">
        <f t="shared" si="1210"/>
        <v>0</v>
      </c>
      <c r="H6413" s="2">
        <f>MIN(Inputs!$B$2, (Inputs!$B$14 - F6413)/Inputs!$B$15)</f>
        <v>170</v>
      </c>
      <c r="I6413" s="2">
        <f>MAX(MIN(Inputs!$B$2, F6413*Inputs!$B$16, Inputs!$B$14*Inputs!$B$4 - G6413), 0)</f>
        <v>0</v>
      </c>
      <c r="J6413" s="2">
        <f>MAX(MIN(Inputs!$B$2, F6413*Inputs!$B$16, (Inputs!$B$14-F6413)/Inputs!$B$15)*Inputs!$B$9, 0)</f>
        <v>0</v>
      </c>
      <c r="K6413" s="2">
        <f>MAX(E6413*Inputs!$B$5 - B6413 - Inputs!$B$8, 0) * H6413</f>
        <v>0</v>
      </c>
      <c r="L6413" s="2">
        <f>IF(B6413 &gt;= D6413*Inputs!$B$10, MAX(B6413 - E6413/Inputs!$B$5 - Inputs!$B$8, 0) * I6413, 0)</f>
        <v>0</v>
      </c>
      <c r="M6413" s="2">
        <f t="shared" si="1202"/>
        <v>0</v>
      </c>
      <c r="N6413" s="3" t="str">
        <f t="shared" si="1203"/>
        <v>Idle</v>
      </c>
      <c r="O6413" s="3" t="str">
        <f t="shared" si="1211"/>
        <v>Idle</v>
      </c>
      <c r="P6413" s="2">
        <f t="shared" si="1204"/>
        <v>0</v>
      </c>
      <c r="Q6413" s="2">
        <f t="shared" si="1205"/>
        <v>0</v>
      </c>
      <c r="R6413" s="2">
        <f t="shared" si="1206"/>
        <v>0</v>
      </c>
      <c r="S6413" s="2">
        <f t="shared" si="1207"/>
        <v>0</v>
      </c>
      <c r="T6413" s="2">
        <f t="shared" si="1208"/>
        <v>0</v>
      </c>
      <c r="U6413" s="2">
        <f>IF(O6413="Reg", R6413 * Inputs!$B$7, 0)</f>
        <v>0</v>
      </c>
      <c r="V6413" s="2">
        <f>MAX(F6413 + P6413*Inputs!$B$15 - (Q6413/Inputs!$B$16) - U6413, 0)</f>
        <v>0</v>
      </c>
    </row>
    <row r="6414" spans="1:22" x14ac:dyDescent="0.3">
      <c r="A6414" s="1">
        <v>46290.166666666657</v>
      </c>
      <c r="B6414" s="2">
        <v>0</v>
      </c>
      <c r="C6414" s="2">
        <v>4.93991133720822</v>
      </c>
      <c r="D6414" s="2">
        <f t="shared" si="1200"/>
        <v>31.489089981623639</v>
      </c>
      <c r="E6414" s="2">
        <f t="shared" si="1201"/>
        <v>0.19372221617972532</v>
      </c>
      <c r="F6414" s="2">
        <f t="shared" si="1209"/>
        <v>0</v>
      </c>
      <c r="G6414" s="2">
        <f t="shared" si="1210"/>
        <v>0</v>
      </c>
      <c r="H6414" s="2">
        <f>MIN(Inputs!$B$2, (Inputs!$B$14 - F6414)/Inputs!$B$15)</f>
        <v>170</v>
      </c>
      <c r="I6414" s="2">
        <f>MAX(MIN(Inputs!$B$2, F6414*Inputs!$B$16, Inputs!$B$14*Inputs!$B$4 - G6414), 0)</f>
        <v>0</v>
      </c>
      <c r="J6414" s="2">
        <f>MAX(MIN(Inputs!$B$2, F6414*Inputs!$B$16, (Inputs!$B$14-F6414)/Inputs!$B$15)*Inputs!$B$9, 0)</f>
        <v>0</v>
      </c>
      <c r="K6414" s="2">
        <f>MAX(E6414*Inputs!$B$5 - B6414 - Inputs!$B$8, 0) * H6414</f>
        <v>0</v>
      </c>
      <c r="L6414" s="2">
        <f>IF(B6414 &gt;= D6414*Inputs!$B$10, MAX(B6414 - E6414/Inputs!$B$5 - Inputs!$B$8, 0) * I6414, 0)</f>
        <v>0</v>
      </c>
      <c r="M6414" s="2">
        <f t="shared" si="1202"/>
        <v>0</v>
      </c>
      <c r="N6414" s="3" t="str">
        <f t="shared" si="1203"/>
        <v>Idle</v>
      </c>
      <c r="O6414" s="3" t="str">
        <f t="shared" si="1211"/>
        <v>Idle</v>
      </c>
      <c r="P6414" s="2">
        <f t="shared" si="1204"/>
        <v>0</v>
      </c>
      <c r="Q6414" s="2">
        <f t="shared" si="1205"/>
        <v>0</v>
      </c>
      <c r="R6414" s="2">
        <f t="shared" si="1206"/>
        <v>0</v>
      </c>
      <c r="S6414" s="2">
        <f t="shared" si="1207"/>
        <v>0</v>
      </c>
      <c r="T6414" s="2">
        <f t="shared" si="1208"/>
        <v>0</v>
      </c>
      <c r="U6414" s="2">
        <f>IF(O6414="Reg", R6414 * Inputs!$B$7, 0)</f>
        <v>0</v>
      </c>
      <c r="V6414" s="2">
        <f>MAX(F6414 + P6414*Inputs!$B$15 - (Q6414/Inputs!$B$16) - U6414, 0)</f>
        <v>0</v>
      </c>
    </row>
    <row r="6415" spans="1:22" x14ac:dyDescent="0.3">
      <c r="A6415" s="1">
        <v>46290.208333333343</v>
      </c>
      <c r="B6415" s="2">
        <v>0</v>
      </c>
      <c r="C6415" s="2">
        <v>6.5308276863506336</v>
      </c>
      <c r="D6415" s="2">
        <f t="shared" si="1200"/>
        <v>31.489089981623639</v>
      </c>
      <c r="E6415" s="2">
        <f t="shared" si="1201"/>
        <v>2.1335095224579019</v>
      </c>
      <c r="F6415" s="2">
        <f t="shared" si="1209"/>
        <v>0</v>
      </c>
      <c r="G6415" s="2">
        <f t="shared" si="1210"/>
        <v>0</v>
      </c>
      <c r="H6415" s="2">
        <f>MIN(Inputs!$B$2, (Inputs!$B$14 - F6415)/Inputs!$B$15)</f>
        <v>170</v>
      </c>
      <c r="I6415" s="2">
        <f>MAX(MIN(Inputs!$B$2, F6415*Inputs!$B$16, Inputs!$B$14*Inputs!$B$4 - G6415), 0)</f>
        <v>0</v>
      </c>
      <c r="J6415" s="2">
        <f>MAX(MIN(Inputs!$B$2, F6415*Inputs!$B$16, (Inputs!$B$14-F6415)/Inputs!$B$15)*Inputs!$B$9, 0)</f>
        <v>0</v>
      </c>
      <c r="K6415" s="2">
        <f>MAX(E6415*Inputs!$B$5 - B6415 - Inputs!$B$8, 0) * H6415</f>
        <v>0</v>
      </c>
      <c r="L6415" s="2">
        <f>IF(B6415 &gt;= D6415*Inputs!$B$10, MAX(B6415 - E6415/Inputs!$B$5 - Inputs!$B$8, 0) * I6415, 0)</f>
        <v>0</v>
      </c>
      <c r="M6415" s="2">
        <f t="shared" si="1202"/>
        <v>0</v>
      </c>
      <c r="N6415" s="3" t="str">
        <f t="shared" si="1203"/>
        <v>Idle</v>
      </c>
      <c r="O6415" s="3" t="str">
        <f t="shared" si="1211"/>
        <v>Idle</v>
      </c>
      <c r="P6415" s="2">
        <f t="shared" si="1204"/>
        <v>0</v>
      </c>
      <c r="Q6415" s="2">
        <f t="shared" si="1205"/>
        <v>0</v>
      </c>
      <c r="R6415" s="2">
        <f t="shared" si="1206"/>
        <v>0</v>
      </c>
      <c r="S6415" s="2">
        <f t="shared" si="1207"/>
        <v>0</v>
      </c>
      <c r="T6415" s="2">
        <f t="shared" si="1208"/>
        <v>0</v>
      </c>
      <c r="U6415" s="2">
        <f>IF(O6415="Reg", R6415 * Inputs!$B$7, 0)</f>
        <v>0</v>
      </c>
      <c r="V6415" s="2">
        <f>MAX(F6415 + P6415*Inputs!$B$15 - (Q6415/Inputs!$B$16) - U6415, 0)</f>
        <v>0</v>
      </c>
    </row>
    <row r="6416" spans="1:22" x14ac:dyDescent="0.3">
      <c r="A6416" s="1">
        <v>46290.25</v>
      </c>
      <c r="B6416" s="2">
        <v>0</v>
      </c>
      <c r="C6416" s="2">
        <v>7.5076021785809326</v>
      </c>
      <c r="D6416" s="2">
        <f t="shared" si="1200"/>
        <v>31.489089981623639</v>
      </c>
      <c r="E6416" s="2">
        <f t="shared" si="1201"/>
        <v>5.3045310668586838</v>
      </c>
      <c r="F6416" s="2">
        <f t="shared" si="1209"/>
        <v>0</v>
      </c>
      <c r="G6416" s="2">
        <f t="shared" si="1210"/>
        <v>0</v>
      </c>
      <c r="H6416" s="2">
        <f>MIN(Inputs!$B$2, (Inputs!$B$14 - F6416)/Inputs!$B$15)</f>
        <v>170</v>
      </c>
      <c r="I6416" s="2">
        <f>MAX(MIN(Inputs!$B$2, F6416*Inputs!$B$16, Inputs!$B$14*Inputs!$B$4 - G6416), 0)</f>
        <v>0</v>
      </c>
      <c r="J6416" s="2">
        <f>MAX(MIN(Inputs!$B$2, F6416*Inputs!$B$16, (Inputs!$B$14-F6416)/Inputs!$B$15)*Inputs!$B$9, 0)</f>
        <v>0</v>
      </c>
      <c r="K6416" s="2">
        <f>MAX(E6416*Inputs!$B$5 - B6416 - Inputs!$B$8, 0) * H6416</f>
        <v>0</v>
      </c>
      <c r="L6416" s="2">
        <f>IF(B6416 &gt;= D6416*Inputs!$B$10, MAX(B6416 - E6416/Inputs!$B$5 - Inputs!$B$8, 0) * I6416, 0)</f>
        <v>0</v>
      </c>
      <c r="M6416" s="2">
        <f t="shared" si="1202"/>
        <v>0</v>
      </c>
      <c r="N6416" s="3" t="str">
        <f t="shared" si="1203"/>
        <v>Idle</v>
      </c>
      <c r="O6416" s="3" t="str">
        <f t="shared" si="1211"/>
        <v>Idle</v>
      </c>
      <c r="P6416" s="2">
        <f t="shared" si="1204"/>
        <v>0</v>
      </c>
      <c r="Q6416" s="2">
        <f t="shared" si="1205"/>
        <v>0</v>
      </c>
      <c r="R6416" s="2">
        <f t="shared" si="1206"/>
        <v>0</v>
      </c>
      <c r="S6416" s="2">
        <f t="shared" si="1207"/>
        <v>0</v>
      </c>
      <c r="T6416" s="2">
        <f t="shared" si="1208"/>
        <v>0</v>
      </c>
      <c r="U6416" s="2">
        <f>IF(O6416="Reg", R6416 * Inputs!$B$7, 0)</f>
        <v>0</v>
      </c>
      <c r="V6416" s="2">
        <f>MAX(F6416 + P6416*Inputs!$B$15 - (Q6416/Inputs!$B$16) - U6416, 0)</f>
        <v>0</v>
      </c>
    </row>
    <row r="6417" spans="1:22" x14ac:dyDescent="0.3">
      <c r="A6417" s="1">
        <v>46290.291666666657</v>
      </c>
      <c r="B6417" s="2">
        <v>0</v>
      </c>
      <c r="C6417" s="2">
        <v>7.3042658963037743</v>
      </c>
      <c r="D6417" s="2">
        <f t="shared" si="1200"/>
        <v>31.489089981623639</v>
      </c>
      <c r="E6417" s="2">
        <f t="shared" si="1201"/>
        <v>10.196831351648216</v>
      </c>
      <c r="F6417" s="2">
        <f t="shared" si="1209"/>
        <v>0</v>
      </c>
      <c r="G6417" s="2">
        <f t="shared" si="1210"/>
        <v>0</v>
      </c>
      <c r="H6417" s="2">
        <f>MIN(Inputs!$B$2, (Inputs!$B$14 - F6417)/Inputs!$B$15)</f>
        <v>170</v>
      </c>
      <c r="I6417" s="2">
        <f>MAX(MIN(Inputs!$B$2, F6417*Inputs!$B$16, Inputs!$B$14*Inputs!$B$4 - G6417), 0)</f>
        <v>0</v>
      </c>
      <c r="J6417" s="2">
        <f>MAX(MIN(Inputs!$B$2, F6417*Inputs!$B$16, (Inputs!$B$14-F6417)/Inputs!$B$15)*Inputs!$B$9, 0)</f>
        <v>0</v>
      </c>
      <c r="K6417" s="2">
        <f>MAX(E6417*Inputs!$B$5 - B6417 - Inputs!$B$8, 0) * H6417</f>
        <v>0</v>
      </c>
      <c r="L6417" s="2">
        <f>IF(B6417 &gt;= D6417*Inputs!$B$10, MAX(B6417 - E6417/Inputs!$B$5 - Inputs!$B$8, 0) * I6417, 0)</f>
        <v>0</v>
      </c>
      <c r="M6417" s="2">
        <f t="shared" si="1202"/>
        <v>0</v>
      </c>
      <c r="N6417" s="3" t="str">
        <f t="shared" si="1203"/>
        <v>Idle</v>
      </c>
      <c r="O6417" s="3" t="str">
        <f t="shared" si="1211"/>
        <v>Idle</v>
      </c>
      <c r="P6417" s="2">
        <f t="shared" si="1204"/>
        <v>0</v>
      </c>
      <c r="Q6417" s="2">
        <f t="shared" si="1205"/>
        <v>0</v>
      </c>
      <c r="R6417" s="2">
        <f t="shared" si="1206"/>
        <v>0</v>
      </c>
      <c r="S6417" s="2">
        <f t="shared" si="1207"/>
        <v>0</v>
      </c>
      <c r="T6417" s="2">
        <f t="shared" si="1208"/>
        <v>0</v>
      </c>
      <c r="U6417" s="2">
        <f>IF(O6417="Reg", R6417 * Inputs!$B$7, 0)</f>
        <v>0</v>
      </c>
      <c r="V6417" s="2">
        <f>MAX(F6417 + P6417*Inputs!$B$15 - (Q6417/Inputs!$B$16) - U6417, 0)</f>
        <v>0</v>
      </c>
    </row>
    <row r="6418" spans="1:22" x14ac:dyDescent="0.3">
      <c r="A6418" s="1">
        <v>46290.333333333343</v>
      </c>
      <c r="B6418" s="2">
        <v>0</v>
      </c>
      <c r="C6418" s="2">
        <v>13.505441639112171</v>
      </c>
      <c r="D6418" s="2">
        <f t="shared" si="1200"/>
        <v>31.489089981623639</v>
      </c>
      <c r="E6418" s="2">
        <f t="shared" si="1201"/>
        <v>17.776915821130871</v>
      </c>
      <c r="F6418" s="2">
        <f t="shared" si="1209"/>
        <v>0</v>
      </c>
      <c r="G6418" s="2">
        <f t="shared" si="1210"/>
        <v>0</v>
      </c>
      <c r="H6418" s="2">
        <f>MIN(Inputs!$B$2, (Inputs!$B$14 - F6418)/Inputs!$B$15)</f>
        <v>170</v>
      </c>
      <c r="I6418" s="2">
        <f>MAX(MIN(Inputs!$B$2, F6418*Inputs!$B$16, Inputs!$B$14*Inputs!$B$4 - G6418), 0)</f>
        <v>0</v>
      </c>
      <c r="J6418" s="2">
        <f>MAX(MIN(Inputs!$B$2, F6418*Inputs!$B$16, (Inputs!$B$14-F6418)/Inputs!$B$15)*Inputs!$B$9, 0)</f>
        <v>0</v>
      </c>
      <c r="K6418" s="2">
        <f>MAX(E6418*Inputs!$B$5 - B6418 - Inputs!$B$8, 0) * H6418</f>
        <v>0</v>
      </c>
      <c r="L6418" s="2">
        <f>IF(B6418 &gt;= D6418*Inputs!$B$10, MAX(B6418 - E6418/Inputs!$B$5 - Inputs!$B$8, 0) * I6418, 0)</f>
        <v>0</v>
      </c>
      <c r="M6418" s="2">
        <f t="shared" si="1202"/>
        <v>0</v>
      </c>
      <c r="N6418" s="3" t="str">
        <f t="shared" si="1203"/>
        <v>Idle</v>
      </c>
      <c r="O6418" s="3" t="str">
        <f t="shared" si="1211"/>
        <v>Idle</v>
      </c>
      <c r="P6418" s="2">
        <f t="shared" si="1204"/>
        <v>0</v>
      </c>
      <c r="Q6418" s="2">
        <f t="shared" si="1205"/>
        <v>0</v>
      </c>
      <c r="R6418" s="2">
        <f t="shared" si="1206"/>
        <v>0</v>
      </c>
      <c r="S6418" s="2">
        <f t="shared" si="1207"/>
        <v>0</v>
      </c>
      <c r="T6418" s="2">
        <f t="shared" si="1208"/>
        <v>0</v>
      </c>
      <c r="U6418" s="2">
        <f>IF(O6418="Reg", R6418 * Inputs!$B$7, 0)</f>
        <v>0</v>
      </c>
      <c r="V6418" s="2">
        <f>MAX(F6418 + P6418*Inputs!$B$15 - (Q6418/Inputs!$B$16) - U6418, 0)</f>
        <v>0</v>
      </c>
    </row>
    <row r="6419" spans="1:22" x14ac:dyDescent="0.3">
      <c r="A6419" s="1">
        <v>46290.375</v>
      </c>
      <c r="B6419" s="2">
        <v>1.162333297078352</v>
      </c>
      <c r="C6419" s="2">
        <v>11.43440338269752</v>
      </c>
      <c r="D6419" s="2">
        <f t="shared" si="1200"/>
        <v>31.489089981623639</v>
      </c>
      <c r="E6419" s="2">
        <f t="shared" si="1201"/>
        <v>25.324192526870998</v>
      </c>
      <c r="F6419" s="2">
        <f t="shared" si="1209"/>
        <v>0</v>
      </c>
      <c r="G6419" s="2">
        <f t="shared" si="1210"/>
        <v>0</v>
      </c>
      <c r="H6419" s="2">
        <f>MIN(Inputs!$B$2, (Inputs!$B$14 - F6419)/Inputs!$B$15)</f>
        <v>170</v>
      </c>
      <c r="I6419" s="2">
        <f>MAX(MIN(Inputs!$B$2, F6419*Inputs!$B$16, Inputs!$B$14*Inputs!$B$4 - G6419), 0)</f>
        <v>0</v>
      </c>
      <c r="J6419" s="2">
        <f>MAX(MIN(Inputs!$B$2, F6419*Inputs!$B$16, (Inputs!$B$14-F6419)/Inputs!$B$15)*Inputs!$B$9, 0)</f>
        <v>0</v>
      </c>
      <c r="K6419" s="2">
        <f>MAX(E6419*Inputs!$B$5 - B6419 - Inputs!$B$8, 0) * H6419</f>
        <v>190.90254151658158</v>
      </c>
      <c r="L6419" s="2">
        <f>IF(B6419 &gt;= D6419*Inputs!$B$10, MAX(B6419 - E6419/Inputs!$B$5 - Inputs!$B$8, 0) * I6419, 0)</f>
        <v>0</v>
      </c>
      <c r="M6419" s="2">
        <f t="shared" si="1202"/>
        <v>0</v>
      </c>
      <c r="N6419" s="3" t="str">
        <f t="shared" si="1203"/>
        <v>Charge</v>
      </c>
      <c r="O6419" s="3" t="str">
        <f t="shared" si="1211"/>
        <v>Charge</v>
      </c>
      <c r="P6419" s="2">
        <f t="shared" si="1204"/>
        <v>170</v>
      </c>
      <c r="Q6419" s="2">
        <f t="shared" si="1205"/>
        <v>0</v>
      </c>
      <c r="R6419" s="2">
        <f t="shared" si="1206"/>
        <v>0</v>
      </c>
      <c r="S6419" s="2">
        <f t="shared" si="1207"/>
        <v>-197.59666050331984</v>
      </c>
      <c r="T6419" s="2">
        <f t="shared" si="1208"/>
        <v>0</v>
      </c>
      <c r="U6419" s="2">
        <f>IF(O6419="Reg", R6419 * Inputs!$B$7, 0)</f>
        <v>0</v>
      </c>
      <c r="V6419" s="2">
        <f>MAX(F6419 + P6419*Inputs!$B$15 - (Q6419/Inputs!$B$16) - U6419, 0)</f>
        <v>170</v>
      </c>
    </row>
    <row r="6420" spans="1:22" x14ac:dyDescent="0.3">
      <c r="A6420" s="1">
        <v>46290.416666666657</v>
      </c>
      <c r="B6420" s="2">
        <v>11.63872383766906</v>
      </c>
      <c r="C6420" s="2">
        <v>9.7467812022474707</v>
      </c>
      <c r="D6420" s="2">
        <f t="shared" si="1200"/>
        <v>31.489089981623639</v>
      </c>
      <c r="E6420" s="2">
        <f t="shared" si="1201"/>
        <v>35.383970925806089</v>
      </c>
      <c r="F6420" s="2">
        <f t="shared" si="1209"/>
        <v>170</v>
      </c>
      <c r="G6420" s="2">
        <f t="shared" si="1210"/>
        <v>0</v>
      </c>
      <c r="H6420" s="2">
        <f>MIN(Inputs!$B$2, (Inputs!$B$14 - F6420)/Inputs!$B$15)</f>
        <v>170</v>
      </c>
      <c r="I6420" s="2">
        <f>MAX(MIN(Inputs!$B$2, F6420*Inputs!$B$16, Inputs!$B$14*Inputs!$B$4 - G6420), 0)</f>
        <v>170</v>
      </c>
      <c r="J6420" s="2">
        <f>MAX(MIN(Inputs!$B$2, F6420*Inputs!$B$16, (Inputs!$B$14-F6420)/Inputs!$B$15)*Inputs!$B$9, 0)</f>
        <v>136</v>
      </c>
      <c r="K6420" s="2">
        <f>MAX(E6420*Inputs!$B$5 - B6420 - Inputs!$B$8, 0) * H6420</f>
        <v>0</v>
      </c>
      <c r="L6420" s="2">
        <f>IF(B6420 &gt;= D6420*Inputs!$B$10, MAX(B6420 - E6420/Inputs!$B$5 - Inputs!$B$8, 0) * I6420, 0)</f>
        <v>0</v>
      </c>
      <c r="M6420" s="2">
        <f t="shared" si="1202"/>
        <v>1325.5622435056559</v>
      </c>
      <c r="N6420" s="3" t="str">
        <f t="shared" si="1203"/>
        <v>Reg</v>
      </c>
      <c r="O6420" s="3" t="str">
        <f t="shared" si="1211"/>
        <v>Charge</v>
      </c>
      <c r="P6420" s="2">
        <f t="shared" si="1204"/>
        <v>170</v>
      </c>
      <c r="Q6420" s="2">
        <f t="shared" si="1205"/>
        <v>0</v>
      </c>
      <c r="R6420" s="2">
        <f t="shared" si="1206"/>
        <v>0</v>
      </c>
      <c r="S6420" s="2">
        <f t="shared" si="1207"/>
        <v>-1978.5830524037401</v>
      </c>
      <c r="T6420" s="2">
        <f t="shared" si="1208"/>
        <v>0</v>
      </c>
      <c r="U6420" s="2">
        <f>IF(O6420="Reg", R6420 * Inputs!$B$7, 0)</f>
        <v>0</v>
      </c>
      <c r="V6420" s="2">
        <f>MAX(F6420 + P6420*Inputs!$B$15 - (Q6420/Inputs!$B$16) - U6420, 0)</f>
        <v>340</v>
      </c>
    </row>
    <row r="6421" spans="1:22" x14ac:dyDescent="0.3">
      <c r="A6421" s="1">
        <v>46290.458333333343</v>
      </c>
      <c r="B6421" s="2">
        <v>19.026129266404691</v>
      </c>
      <c r="C6421" s="2">
        <v>22.199889510458991</v>
      </c>
      <c r="D6421" s="2">
        <f t="shared" si="1200"/>
        <v>31.489089981623639</v>
      </c>
      <c r="E6421" s="2">
        <f t="shared" si="1201"/>
        <v>45.551215181123609</v>
      </c>
      <c r="F6421" s="2">
        <f t="shared" si="1209"/>
        <v>340</v>
      </c>
      <c r="G6421" s="2">
        <f t="shared" si="1210"/>
        <v>0</v>
      </c>
      <c r="H6421" s="2">
        <f>MIN(Inputs!$B$2, (Inputs!$B$14 - F6421)/Inputs!$B$15)</f>
        <v>0</v>
      </c>
      <c r="I6421" s="2">
        <f>MAX(MIN(Inputs!$B$2, F6421*Inputs!$B$16, Inputs!$B$14*Inputs!$B$4 - G6421), 0)</f>
        <v>170</v>
      </c>
      <c r="J6421" s="2">
        <f>MAX(MIN(Inputs!$B$2, F6421*Inputs!$B$16, (Inputs!$B$14-F6421)/Inputs!$B$15)*Inputs!$B$9, 0)</f>
        <v>0</v>
      </c>
      <c r="K6421" s="2">
        <f>MAX(E6421*Inputs!$B$5 - B6421 - Inputs!$B$8, 0) * H6421</f>
        <v>0</v>
      </c>
      <c r="L6421" s="2">
        <f>IF(B6421 &gt;= D6421*Inputs!$B$10, MAX(B6421 - E6421/Inputs!$B$5 - Inputs!$B$8, 0) * I6421, 0)</f>
        <v>0</v>
      </c>
      <c r="M6421" s="2">
        <f t="shared" si="1202"/>
        <v>0</v>
      </c>
      <c r="N6421" s="3" t="str">
        <f t="shared" si="1203"/>
        <v>Idle</v>
      </c>
      <c r="O6421" s="3" t="str">
        <f t="shared" si="1211"/>
        <v>Idle</v>
      </c>
      <c r="P6421" s="2">
        <f t="shared" si="1204"/>
        <v>0</v>
      </c>
      <c r="Q6421" s="2">
        <f t="shared" si="1205"/>
        <v>0</v>
      </c>
      <c r="R6421" s="2">
        <f t="shared" si="1206"/>
        <v>0</v>
      </c>
      <c r="S6421" s="2">
        <f t="shared" si="1207"/>
        <v>0</v>
      </c>
      <c r="T6421" s="2">
        <f t="shared" si="1208"/>
        <v>0</v>
      </c>
      <c r="U6421" s="2">
        <f>IF(O6421="Reg", R6421 * Inputs!$B$7, 0)</f>
        <v>0</v>
      </c>
      <c r="V6421" s="2">
        <f>MAX(F6421 + P6421*Inputs!$B$15 - (Q6421/Inputs!$B$16) - U6421, 0)</f>
        <v>340</v>
      </c>
    </row>
    <row r="6422" spans="1:22" x14ac:dyDescent="0.3">
      <c r="A6422" s="1">
        <v>46290.5</v>
      </c>
      <c r="B6422" s="2">
        <v>29.353801708737191</v>
      </c>
      <c r="C6422" s="2">
        <v>19.34255880318398</v>
      </c>
      <c r="D6422" s="2">
        <f t="shared" si="1200"/>
        <v>31.489089981623639</v>
      </c>
      <c r="E6422" s="2">
        <f t="shared" si="1201"/>
        <v>53.580823661038359</v>
      </c>
      <c r="F6422" s="2">
        <f t="shared" si="1209"/>
        <v>340</v>
      </c>
      <c r="G6422" s="2">
        <f t="shared" si="1210"/>
        <v>0</v>
      </c>
      <c r="H6422" s="2">
        <f>MIN(Inputs!$B$2, (Inputs!$B$14 - F6422)/Inputs!$B$15)</f>
        <v>0</v>
      </c>
      <c r="I6422" s="2">
        <f>MAX(MIN(Inputs!$B$2, F6422*Inputs!$B$16, Inputs!$B$14*Inputs!$B$4 - G6422), 0)</f>
        <v>170</v>
      </c>
      <c r="J6422" s="2">
        <f>MAX(MIN(Inputs!$B$2, F6422*Inputs!$B$16, (Inputs!$B$14-F6422)/Inputs!$B$15)*Inputs!$B$9, 0)</f>
        <v>0</v>
      </c>
      <c r="K6422" s="2">
        <f>MAX(E6422*Inputs!$B$5 - B6422 - Inputs!$B$8, 0) * H6422</f>
        <v>0</v>
      </c>
      <c r="L6422" s="2">
        <f>IF(B6422 &gt;= D6422*Inputs!$B$10, MAX(B6422 - E6422/Inputs!$B$5 - Inputs!$B$8, 0) * I6422, 0)</f>
        <v>0</v>
      </c>
      <c r="M6422" s="2">
        <f t="shared" si="1202"/>
        <v>0</v>
      </c>
      <c r="N6422" s="3" t="str">
        <f t="shared" si="1203"/>
        <v>Idle</v>
      </c>
      <c r="O6422" s="3" t="str">
        <f t="shared" si="1211"/>
        <v>Idle</v>
      </c>
      <c r="P6422" s="2">
        <f t="shared" si="1204"/>
        <v>0</v>
      </c>
      <c r="Q6422" s="2">
        <f t="shared" si="1205"/>
        <v>0</v>
      </c>
      <c r="R6422" s="2">
        <f t="shared" si="1206"/>
        <v>0</v>
      </c>
      <c r="S6422" s="2">
        <f t="shared" si="1207"/>
        <v>0</v>
      </c>
      <c r="T6422" s="2">
        <f t="shared" si="1208"/>
        <v>0</v>
      </c>
      <c r="U6422" s="2">
        <f>IF(O6422="Reg", R6422 * Inputs!$B$7, 0)</f>
        <v>0</v>
      </c>
      <c r="V6422" s="2">
        <f>MAX(F6422 + P6422*Inputs!$B$15 - (Q6422/Inputs!$B$16) - U6422, 0)</f>
        <v>340</v>
      </c>
    </row>
    <row r="6423" spans="1:22" x14ac:dyDescent="0.3">
      <c r="A6423" s="1">
        <v>46290.541666666657</v>
      </c>
      <c r="B6423" s="2">
        <v>45.480506816895932</v>
      </c>
      <c r="C6423" s="2">
        <v>9.4854631618204355</v>
      </c>
      <c r="D6423" s="2">
        <f t="shared" si="1200"/>
        <v>31.489089981623639</v>
      </c>
      <c r="E6423" s="2">
        <f t="shared" si="1201"/>
        <v>59.486190878155163</v>
      </c>
      <c r="F6423" s="2">
        <f t="shared" si="1209"/>
        <v>340</v>
      </c>
      <c r="G6423" s="2">
        <f t="shared" si="1210"/>
        <v>0</v>
      </c>
      <c r="H6423" s="2">
        <f>MIN(Inputs!$B$2, (Inputs!$B$14 - F6423)/Inputs!$B$15)</f>
        <v>0</v>
      </c>
      <c r="I6423" s="2">
        <f>MAX(MIN(Inputs!$B$2, F6423*Inputs!$B$16, Inputs!$B$14*Inputs!$B$4 - G6423), 0)</f>
        <v>170</v>
      </c>
      <c r="J6423" s="2">
        <f>MAX(MIN(Inputs!$B$2, F6423*Inputs!$B$16, (Inputs!$B$14-F6423)/Inputs!$B$15)*Inputs!$B$9, 0)</f>
        <v>0</v>
      </c>
      <c r="K6423" s="2">
        <f>MAX(E6423*Inputs!$B$5 - B6423 - Inputs!$B$8, 0) * H6423</f>
        <v>0</v>
      </c>
      <c r="L6423" s="2">
        <f>IF(B6423 &gt;= D6423*Inputs!$B$10, MAX(B6423 - E6423/Inputs!$B$5 - Inputs!$B$8, 0) * I6423, 0)</f>
        <v>0</v>
      </c>
      <c r="M6423" s="2">
        <f t="shared" si="1202"/>
        <v>0</v>
      </c>
      <c r="N6423" s="3" t="str">
        <f t="shared" si="1203"/>
        <v>Idle</v>
      </c>
      <c r="O6423" s="3" t="str">
        <f t="shared" si="1211"/>
        <v>Idle</v>
      </c>
      <c r="P6423" s="2">
        <f t="shared" si="1204"/>
        <v>0</v>
      </c>
      <c r="Q6423" s="2">
        <f t="shared" si="1205"/>
        <v>0</v>
      </c>
      <c r="R6423" s="2">
        <f t="shared" si="1206"/>
        <v>0</v>
      </c>
      <c r="S6423" s="2">
        <f t="shared" si="1207"/>
        <v>0</v>
      </c>
      <c r="T6423" s="2">
        <f t="shared" si="1208"/>
        <v>0</v>
      </c>
      <c r="U6423" s="2">
        <f>IF(O6423="Reg", R6423 * Inputs!$B$7, 0)</f>
        <v>0</v>
      </c>
      <c r="V6423" s="2">
        <f>MAX(F6423 + P6423*Inputs!$B$15 - (Q6423/Inputs!$B$16) - U6423, 0)</f>
        <v>340</v>
      </c>
    </row>
    <row r="6424" spans="1:22" x14ac:dyDescent="0.3">
      <c r="A6424" s="1">
        <v>46290.583333333343</v>
      </c>
      <c r="B6424" s="2">
        <v>45.283660234440767</v>
      </c>
      <c r="C6424" s="2">
        <v>5.8829703499697148</v>
      </c>
      <c r="D6424" s="2">
        <f t="shared" si="1200"/>
        <v>31.489089981623639</v>
      </c>
      <c r="E6424" s="2">
        <f t="shared" si="1201"/>
        <v>63.372950618151741</v>
      </c>
      <c r="F6424" s="2">
        <f t="shared" si="1209"/>
        <v>340</v>
      </c>
      <c r="G6424" s="2">
        <f t="shared" si="1210"/>
        <v>0</v>
      </c>
      <c r="H6424" s="2">
        <f>MIN(Inputs!$B$2, (Inputs!$B$14 - F6424)/Inputs!$B$15)</f>
        <v>0</v>
      </c>
      <c r="I6424" s="2">
        <f>MAX(MIN(Inputs!$B$2, F6424*Inputs!$B$16, Inputs!$B$14*Inputs!$B$4 - G6424), 0)</f>
        <v>170</v>
      </c>
      <c r="J6424" s="2">
        <f>MAX(MIN(Inputs!$B$2, F6424*Inputs!$B$16, (Inputs!$B$14-F6424)/Inputs!$B$15)*Inputs!$B$9, 0)</f>
        <v>0</v>
      </c>
      <c r="K6424" s="2">
        <f>MAX(E6424*Inputs!$B$5 - B6424 - Inputs!$B$8, 0) * H6424</f>
        <v>0</v>
      </c>
      <c r="L6424" s="2">
        <f>IF(B6424 &gt;= D6424*Inputs!$B$10, MAX(B6424 - E6424/Inputs!$B$5 - Inputs!$B$8, 0) * I6424, 0)</f>
        <v>0</v>
      </c>
      <c r="M6424" s="2">
        <f t="shared" si="1202"/>
        <v>0</v>
      </c>
      <c r="N6424" s="3" t="str">
        <f t="shared" si="1203"/>
        <v>Idle</v>
      </c>
      <c r="O6424" s="3" t="str">
        <f t="shared" si="1211"/>
        <v>Idle</v>
      </c>
      <c r="P6424" s="2">
        <f t="shared" si="1204"/>
        <v>0</v>
      </c>
      <c r="Q6424" s="2">
        <f t="shared" si="1205"/>
        <v>0</v>
      </c>
      <c r="R6424" s="2">
        <f t="shared" si="1206"/>
        <v>0</v>
      </c>
      <c r="S6424" s="2">
        <f t="shared" si="1207"/>
        <v>0</v>
      </c>
      <c r="T6424" s="2">
        <f t="shared" si="1208"/>
        <v>0</v>
      </c>
      <c r="U6424" s="2">
        <f>IF(O6424="Reg", R6424 * Inputs!$B$7, 0)</f>
        <v>0</v>
      </c>
      <c r="V6424" s="2">
        <f>MAX(F6424 + P6424*Inputs!$B$15 - (Q6424/Inputs!$B$16) - U6424, 0)</f>
        <v>340</v>
      </c>
    </row>
    <row r="6425" spans="1:22" x14ac:dyDescent="0.3">
      <c r="A6425" s="1">
        <v>46290.625</v>
      </c>
      <c r="B6425" s="2">
        <v>61.5210036906889</v>
      </c>
      <c r="C6425" s="2">
        <v>1.172716424191067</v>
      </c>
      <c r="D6425" s="2">
        <f t="shared" si="1200"/>
        <v>31.489089981623639</v>
      </c>
      <c r="E6425" s="2">
        <f t="shared" si="1201"/>
        <v>67.26019133066454</v>
      </c>
      <c r="F6425" s="2">
        <f t="shared" si="1209"/>
        <v>340</v>
      </c>
      <c r="G6425" s="2">
        <f t="shared" si="1210"/>
        <v>0</v>
      </c>
      <c r="H6425" s="2">
        <f>MIN(Inputs!$B$2, (Inputs!$B$14 - F6425)/Inputs!$B$15)</f>
        <v>0</v>
      </c>
      <c r="I6425" s="2">
        <f>MAX(MIN(Inputs!$B$2, F6425*Inputs!$B$16, Inputs!$B$14*Inputs!$B$4 - G6425), 0)</f>
        <v>170</v>
      </c>
      <c r="J6425" s="2">
        <f>MAX(MIN(Inputs!$B$2, F6425*Inputs!$B$16, (Inputs!$B$14-F6425)/Inputs!$B$15)*Inputs!$B$9, 0)</f>
        <v>0</v>
      </c>
      <c r="K6425" s="2">
        <f>MAX(E6425*Inputs!$B$5 - B6425 - Inputs!$B$8, 0) * H6425</f>
        <v>0</v>
      </c>
      <c r="L6425" s="2">
        <f>IF(B6425 &gt;= D6425*Inputs!$B$10, MAX(B6425 - E6425/Inputs!$B$5 - Inputs!$B$8, 0) * I6425, 0)</f>
        <v>0</v>
      </c>
      <c r="M6425" s="2">
        <f t="shared" si="1202"/>
        <v>0</v>
      </c>
      <c r="N6425" s="3" t="str">
        <f t="shared" si="1203"/>
        <v>Idle</v>
      </c>
      <c r="O6425" s="3" t="str">
        <f t="shared" si="1211"/>
        <v>Idle</v>
      </c>
      <c r="P6425" s="2">
        <f t="shared" si="1204"/>
        <v>0</v>
      </c>
      <c r="Q6425" s="2">
        <f t="shared" si="1205"/>
        <v>0</v>
      </c>
      <c r="R6425" s="2">
        <f t="shared" si="1206"/>
        <v>0</v>
      </c>
      <c r="S6425" s="2">
        <f t="shared" si="1207"/>
        <v>0</v>
      </c>
      <c r="T6425" s="2">
        <f t="shared" si="1208"/>
        <v>0</v>
      </c>
      <c r="U6425" s="2">
        <f>IF(O6425="Reg", R6425 * Inputs!$B$7, 0)</f>
        <v>0</v>
      </c>
      <c r="V6425" s="2">
        <f>MAX(F6425 + P6425*Inputs!$B$15 - (Q6425/Inputs!$B$16) - U6425, 0)</f>
        <v>340</v>
      </c>
    </row>
    <row r="6426" spans="1:22" x14ac:dyDescent="0.3">
      <c r="A6426" s="1">
        <v>46290.666666666657</v>
      </c>
      <c r="B6426" s="2">
        <v>72.642189369574183</v>
      </c>
      <c r="C6426" s="2">
        <v>5.9311888675377036</v>
      </c>
      <c r="D6426" s="2">
        <f t="shared" si="1200"/>
        <v>31.489089981623639</v>
      </c>
      <c r="E6426" s="2">
        <f t="shared" si="1201"/>
        <v>65.849396747708852</v>
      </c>
      <c r="F6426" s="2">
        <f t="shared" si="1209"/>
        <v>340</v>
      </c>
      <c r="G6426" s="2">
        <f t="shared" si="1210"/>
        <v>0</v>
      </c>
      <c r="H6426" s="2">
        <f>MIN(Inputs!$B$2, (Inputs!$B$14 - F6426)/Inputs!$B$15)</f>
        <v>0</v>
      </c>
      <c r="I6426" s="2">
        <f>MAX(MIN(Inputs!$B$2, F6426*Inputs!$B$16, Inputs!$B$14*Inputs!$B$4 - G6426), 0)</f>
        <v>170</v>
      </c>
      <c r="J6426" s="2">
        <f>MAX(MIN(Inputs!$B$2, F6426*Inputs!$B$16, (Inputs!$B$14-F6426)/Inputs!$B$15)*Inputs!$B$9, 0)</f>
        <v>0</v>
      </c>
      <c r="K6426" s="2">
        <f>MAX(E6426*Inputs!$B$5 - B6426 - Inputs!$B$8, 0) * H6426</f>
        <v>0</v>
      </c>
      <c r="L6426" s="2">
        <f>IF(B6426 &gt;= D6426*Inputs!$B$10, MAX(B6426 - E6426/Inputs!$B$5 - Inputs!$B$8, 0) * I6426, 0)</f>
        <v>0</v>
      </c>
      <c r="M6426" s="2">
        <f t="shared" si="1202"/>
        <v>0</v>
      </c>
      <c r="N6426" s="3" t="str">
        <f t="shared" si="1203"/>
        <v>Idle</v>
      </c>
      <c r="O6426" s="3" t="str">
        <f t="shared" si="1211"/>
        <v>Idle</v>
      </c>
      <c r="P6426" s="2">
        <f t="shared" si="1204"/>
        <v>0</v>
      </c>
      <c r="Q6426" s="2">
        <f t="shared" si="1205"/>
        <v>0</v>
      </c>
      <c r="R6426" s="2">
        <f t="shared" si="1206"/>
        <v>0</v>
      </c>
      <c r="S6426" s="2">
        <f t="shared" si="1207"/>
        <v>0</v>
      </c>
      <c r="T6426" s="2">
        <f t="shared" si="1208"/>
        <v>0</v>
      </c>
      <c r="U6426" s="2">
        <f>IF(O6426="Reg", R6426 * Inputs!$B$7, 0)</f>
        <v>0</v>
      </c>
      <c r="V6426" s="2">
        <f>MAX(F6426 + P6426*Inputs!$B$15 - (Q6426/Inputs!$B$16) - U6426, 0)</f>
        <v>340</v>
      </c>
    </row>
    <row r="6427" spans="1:22" x14ac:dyDescent="0.3">
      <c r="A6427" s="1">
        <v>46290.708333333343</v>
      </c>
      <c r="B6427" s="2">
        <v>67.203780145893205</v>
      </c>
      <c r="C6427" s="2">
        <v>3.7579122232932289</v>
      </c>
      <c r="D6427" s="2">
        <f t="shared" si="1200"/>
        <v>31.489089981623639</v>
      </c>
      <c r="E6427" s="2">
        <f t="shared" si="1201"/>
        <v>61.399658194397773</v>
      </c>
      <c r="F6427" s="2">
        <f t="shared" si="1209"/>
        <v>340</v>
      </c>
      <c r="G6427" s="2">
        <f t="shared" si="1210"/>
        <v>0</v>
      </c>
      <c r="H6427" s="2">
        <f>MIN(Inputs!$B$2, (Inputs!$B$14 - F6427)/Inputs!$B$15)</f>
        <v>0</v>
      </c>
      <c r="I6427" s="2">
        <f>MAX(MIN(Inputs!$B$2, F6427*Inputs!$B$16, Inputs!$B$14*Inputs!$B$4 - G6427), 0)</f>
        <v>170</v>
      </c>
      <c r="J6427" s="2">
        <f>MAX(MIN(Inputs!$B$2, F6427*Inputs!$B$16, (Inputs!$B$14-F6427)/Inputs!$B$15)*Inputs!$B$9, 0)</f>
        <v>0</v>
      </c>
      <c r="K6427" s="2">
        <f>MAX(E6427*Inputs!$B$5 - B6427 - Inputs!$B$8, 0) * H6427</f>
        <v>0</v>
      </c>
      <c r="L6427" s="2">
        <f>IF(B6427 &gt;= D6427*Inputs!$B$10, MAX(B6427 - E6427/Inputs!$B$5 - Inputs!$B$8, 0) * I6427, 0)</f>
        <v>0</v>
      </c>
      <c r="M6427" s="2">
        <f t="shared" si="1202"/>
        <v>0</v>
      </c>
      <c r="N6427" s="3" t="str">
        <f t="shared" si="1203"/>
        <v>Idle</v>
      </c>
      <c r="O6427" s="3" t="str">
        <f t="shared" si="1211"/>
        <v>Idle</v>
      </c>
      <c r="P6427" s="2">
        <f t="shared" si="1204"/>
        <v>0</v>
      </c>
      <c r="Q6427" s="2">
        <f t="shared" si="1205"/>
        <v>0</v>
      </c>
      <c r="R6427" s="2">
        <f t="shared" si="1206"/>
        <v>0</v>
      </c>
      <c r="S6427" s="2">
        <f t="shared" si="1207"/>
        <v>0</v>
      </c>
      <c r="T6427" s="2">
        <f t="shared" si="1208"/>
        <v>0</v>
      </c>
      <c r="U6427" s="2">
        <f>IF(O6427="Reg", R6427 * Inputs!$B$7, 0)</f>
        <v>0</v>
      </c>
      <c r="V6427" s="2">
        <f>MAX(F6427 + P6427*Inputs!$B$15 - (Q6427/Inputs!$B$16) - U6427, 0)</f>
        <v>340</v>
      </c>
    </row>
    <row r="6428" spans="1:22" x14ac:dyDescent="0.3">
      <c r="A6428" s="1">
        <v>46290.75</v>
      </c>
      <c r="B6428" s="2">
        <v>64.78600501143795</v>
      </c>
      <c r="C6428" s="2">
        <v>3.819736952979969</v>
      </c>
      <c r="D6428" s="2">
        <f t="shared" si="1200"/>
        <v>31.489089981623639</v>
      </c>
      <c r="E6428" s="2">
        <f t="shared" si="1201"/>
        <v>56.333901069762732</v>
      </c>
      <c r="F6428" s="2">
        <f t="shared" si="1209"/>
        <v>340</v>
      </c>
      <c r="G6428" s="2">
        <f t="shared" si="1210"/>
        <v>0</v>
      </c>
      <c r="H6428" s="2">
        <f>MIN(Inputs!$B$2, (Inputs!$B$14 - F6428)/Inputs!$B$15)</f>
        <v>0</v>
      </c>
      <c r="I6428" s="2">
        <f>MAX(MIN(Inputs!$B$2, F6428*Inputs!$B$16, Inputs!$B$14*Inputs!$B$4 - G6428), 0)</f>
        <v>170</v>
      </c>
      <c r="J6428" s="2">
        <f>MAX(MIN(Inputs!$B$2, F6428*Inputs!$B$16, (Inputs!$B$14-F6428)/Inputs!$B$15)*Inputs!$B$9, 0)</f>
        <v>0</v>
      </c>
      <c r="K6428" s="2">
        <f>MAX(E6428*Inputs!$B$5 - B6428 - Inputs!$B$8, 0) * H6428</f>
        <v>0</v>
      </c>
      <c r="L6428" s="2">
        <f>IF(B6428 &gt;= D6428*Inputs!$B$10, MAX(B6428 - E6428/Inputs!$B$5 - Inputs!$B$8, 0) * I6428, 0)</f>
        <v>0</v>
      </c>
      <c r="M6428" s="2">
        <f t="shared" si="1202"/>
        <v>0</v>
      </c>
      <c r="N6428" s="3" t="str">
        <f t="shared" si="1203"/>
        <v>Idle</v>
      </c>
      <c r="O6428" s="3" t="str">
        <f t="shared" si="1211"/>
        <v>Idle</v>
      </c>
      <c r="P6428" s="2">
        <f t="shared" si="1204"/>
        <v>0</v>
      </c>
      <c r="Q6428" s="2">
        <f t="shared" si="1205"/>
        <v>0</v>
      </c>
      <c r="R6428" s="2">
        <f t="shared" si="1206"/>
        <v>0</v>
      </c>
      <c r="S6428" s="2">
        <f t="shared" si="1207"/>
        <v>0</v>
      </c>
      <c r="T6428" s="2">
        <f t="shared" si="1208"/>
        <v>0</v>
      </c>
      <c r="U6428" s="2">
        <f>IF(O6428="Reg", R6428 * Inputs!$B$7, 0)</f>
        <v>0</v>
      </c>
      <c r="V6428" s="2">
        <f>MAX(F6428 + P6428*Inputs!$B$15 - (Q6428/Inputs!$B$16) - U6428, 0)</f>
        <v>340</v>
      </c>
    </row>
    <row r="6429" spans="1:22" x14ac:dyDescent="0.3">
      <c r="A6429" s="1">
        <v>46290.791666666657</v>
      </c>
      <c r="B6429" s="2">
        <v>68.801065256875432</v>
      </c>
      <c r="C6429" s="2">
        <v>123.3184147659051</v>
      </c>
      <c r="D6429" s="2">
        <f t="shared" si="1200"/>
        <v>31.489089981623639</v>
      </c>
      <c r="E6429" s="2">
        <f t="shared" si="1201"/>
        <v>50.273457514746042</v>
      </c>
      <c r="F6429" s="2">
        <f t="shared" si="1209"/>
        <v>340</v>
      </c>
      <c r="G6429" s="2">
        <f t="shared" si="1210"/>
        <v>0</v>
      </c>
      <c r="H6429" s="2">
        <f>MIN(Inputs!$B$2, (Inputs!$B$14 - F6429)/Inputs!$B$15)</f>
        <v>0</v>
      </c>
      <c r="I6429" s="2">
        <f>MAX(MIN(Inputs!$B$2, F6429*Inputs!$B$16, Inputs!$B$14*Inputs!$B$4 - G6429), 0)</f>
        <v>170</v>
      </c>
      <c r="J6429" s="2">
        <f>MAX(MIN(Inputs!$B$2, F6429*Inputs!$B$16, (Inputs!$B$14-F6429)/Inputs!$B$15)*Inputs!$B$9, 0)</f>
        <v>0</v>
      </c>
      <c r="K6429" s="2">
        <f>MAX(E6429*Inputs!$B$5 - B6429 - Inputs!$B$8, 0) * H6429</f>
        <v>0</v>
      </c>
      <c r="L6429" s="2">
        <f>IF(B6429 &gt;= D6429*Inputs!$B$10, MAX(B6429 - E6429/Inputs!$B$5 - Inputs!$B$8, 0) * I6429, 0)</f>
        <v>0</v>
      </c>
      <c r="M6429" s="2">
        <f t="shared" si="1202"/>
        <v>0</v>
      </c>
      <c r="N6429" s="3" t="str">
        <f t="shared" si="1203"/>
        <v>Idle</v>
      </c>
      <c r="O6429" s="3" t="str">
        <f t="shared" si="1211"/>
        <v>Idle</v>
      </c>
      <c r="P6429" s="2">
        <f t="shared" si="1204"/>
        <v>0</v>
      </c>
      <c r="Q6429" s="2">
        <f t="shared" si="1205"/>
        <v>0</v>
      </c>
      <c r="R6429" s="2">
        <f t="shared" si="1206"/>
        <v>0</v>
      </c>
      <c r="S6429" s="2">
        <f t="shared" si="1207"/>
        <v>0</v>
      </c>
      <c r="T6429" s="2">
        <f t="shared" si="1208"/>
        <v>0</v>
      </c>
      <c r="U6429" s="2">
        <f>IF(O6429="Reg", R6429 * Inputs!$B$7, 0)</f>
        <v>0</v>
      </c>
      <c r="V6429" s="2">
        <f>MAX(F6429 + P6429*Inputs!$B$15 - (Q6429/Inputs!$B$16) - U6429, 0)</f>
        <v>340</v>
      </c>
    </row>
    <row r="6430" spans="1:22" x14ac:dyDescent="0.3">
      <c r="A6430" s="1">
        <v>46290.833333333343</v>
      </c>
      <c r="B6430" s="2">
        <v>68.607104509517541</v>
      </c>
      <c r="C6430" s="2">
        <v>12.741154659187369</v>
      </c>
      <c r="D6430" s="2">
        <f t="shared" si="1200"/>
        <v>31.489089981623639</v>
      </c>
      <c r="E6430" s="2">
        <f t="shared" si="1201"/>
        <v>42.631738252377211</v>
      </c>
      <c r="F6430" s="2">
        <f t="shared" si="1209"/>
        <v>340</v>
      </c>
      <c r="G6430" s="2">
        <f t="shared" si="1210"/>
        <v>0</v>
      </c>
      <c r="H6430" s="2">
        <f>MIN(Inputs!$B$2, (Inputs!$B$14 - F6430)/Inputs!$B$15)</f>
        <v>0</v>
      </c>
      <c r="I6430" s="2">
        <f>MAX(MIN(Inputs!$B$2, F6430*Inputs!$B$16, Inputs!$B$14*Inputs!$B$4 - G6430), 0)</f>
        <v>170</v>
      </c>
      <c r="J6430" s="2">
        <f>MAX(MIN(Inputs!$B$2, F6430*Inputs!$B$16, (Inputs!$B$14-F6430)/Inputs!$B$15)*Inputs!$B$9, 0)</f>
        <v>0</v>
      </c>
      <c r="K6430" s="2">
        <f>MAX(E6430*Inputs!$B$5 - B6430 - Inputs!$B$8, 0) * H6430</f>
        <v>0</v>
      </c>
      <c r="L6430" s="2">
        <f>IF(B6430 &gt;= D6430*Inputs!$B$10, MAX(B6430 - E6430/Inputs!$B$5 - Inputs!$B$8, 0) * I6430, 0)</f>
        <v>27.531058772384824</v>
      </c>
      <c r="M6430" s="2">
        <f t="shared" si="1202"/>
        <v>0</v>
      </c>
      <c r="N6430" s="3" t="str">
        <f t="shared" si="1203"/>
        <v>Discharge</v>
      </c>
      <c r="O6430" s="3" t="str">
        <f t="shared" si="1211"/>
        <v>Discharge</v>
      </c>
      <c r="P6430" s="2">
        <f t="shared" si="1204"/>
        <v>0</v>
      </c>
      <c r="Q6430" s="2">
        <f t="shared" si="1205"/>
        <v>170</v>
      </c>
      <c r="R6430" s="2">
        <f t="shared" si="1206"/>
        <v>0</v>
      </c>
      <c r="S6430" s="2">
        <f t="shared" si="1207"/>
        <v>11663.207766617981</v>
      </c>
      <c r="T6430" s="2">
        <f t="shared" si="1208"/>
        <v>0</v>
      </c>
      <c r="U6430" s="2">
        <f>IF(O6430="Reg", R6430 * Inputs!$B$7, 0)</f>
        <v>0</v>
      </c>
      <c r="V6430" s="2">
        <f>MAX(F6430 + P6430*Inputs!$B$15 - (Q6430/Inputs!$B$16) - U6430, 0)</f>
        <v>170</v>
      </c>
    </row>
    <row r="6431" spans="1:22" x14ac:dyDescent="0.3">
      <c r="A6431" s="1">
        <v>46290.875</v>
      </c>
      <c r="B6431" s="2">
        <v>53.056236192954771</v>
      </c>
      <c r="C6431" s="2">
        <v>8.0809620225571841</v>
      </c>
      <c r="D6431" s="2">
        <f t="shared" si="1200"/>
        <v>31.489089981623639</v>
      </c>
      <c r="E6431" s="2">
        <f t="shared" si="1201"/>
        <v>42.519700357385659</v>
      </c>
      <c r="F6431" s="2">
        <f t="shared" si="1209"/>
        <v>170</v>
      </c>
      <c r="G6431" s="2">
        <f t="shared" si="1210"/>
        <v>170</v>
      </c>
      <c r="H6431" s="2">
        <f>MIN(Inputs!$B$2, (Inputs!$B$14 - F6431)/Inputs!$B$15)</f>
        <v>170</v>
      </c>
      <c r="I6431" s="2">
        <f>MAX(MIN(Inputs!$B$2, F6431*Inputs!$B$16, Inputs!$B$14*Inputs!$B$4 - G6431), 0)</f>
        <v>170</v>
      </c>
      <c r="J6431" s="2">
        <f>MAX(MIN(Inputs!$B$2, F6431*Inputs!$B$16, (Inputs!$B$14-F6431)/Inputs!$B$15)*Inputs!$B$9, 0)</f>
        <v>136</v>
      </c>
      <c r="K6431" s="2">
        <f>MAX(E6431*Inputs!$B$5 - B6431 - Inputs!$B$8, 0) * H6431</f>
        <v>0</v>
      </c>
      <c r="L6431" s="2">
        <f>IF(B6431 &gt;= D6431*Inputs!$B$10, MAX(B6431 - E6431/Inputs!$B$5 - Inputs!$B$8, 0) * I6431, 0)</f>
        <v>0</v>
      </c>
      <c r="M6431" s="2">
        <f t="shared" si="1202"/>
        <v>1099.010835067777</v>
      </c>
      <c r="N6431" s="3" t="str">
        <f t="shared" si="1203"/>
        <v>Reg</v>
      </c>
      <c r="O6431" s="3" t="str">
        <f t="shared" si="1211"/>
        <v>Discharge</v>
      </c>
      <c r="P6431" s="2">
        <f t="shared" si="1204"/>
        <v>0</v>
      </c>
      <c r="Q6431" s="2">
        <f t="shared" si="1205"/>
        <v>170</v>
      </c>
      <c r="R6431" s="2">
        <f t="shared" si="1206"/>
        <v>0</v>
      </c>
      <c r="S6431" s="2">
        <f t="shared" si="1207"/>
        <v>9019.5601528023108</v>
      </c>
      <c r="T6431" s="2">
        <f t="shared" si="1208"/>
        <v>0</v>
      </c>
      <c r="U6431" s="2">
        <f>IF(O6431="Reg", R6431 * Inputs!$B$7, 0)</f>
        <v>0</v>
      </c>
      <c r="V6431" s="2">
        <f>MAX(F6431 + P6431*Inputs!$B$15 - (Q6431/Inputs!$B$16) - U6431, 0)</f>
        <v>0</v>
      </c>
    </row>
    <row r="6432" spans="1:22" x14ac:dyDescent="0.3">
      <c r="A6432" s="1">
        <v>46290.916666666657</v>
      </c>
      <c r="B6432" s="2">
        <v>45.943758049707768</v>
      </c>
      <c r="C6432" s="2">
        <v>2.433658721497757</v>
      </c>
      <c r="D6432" s="2">
        <f t="shared" si="1200"/>
        <v>31.489089981623639</v>
      </c>
      <c r="E6432" s="2">
        <f t="shared" si="1201"/>
        <v>33.676994325226531</v>
      </c>
      <c r="F6432" s="2">
        <f t="shared" si="1209"/>
        <v>0</v>
      </c>
      <c r="G6432" s="2">
        <f t="shared" si="1210"/>
        <v>340</v>
      </c>
      <c r="H6432" s="2">
        <f>MIN(Inputs!$B$2, (Inputs!$B$14 - F6432)/Inputs!$B$15)</f>
        <v>170</v>
      </c>
      <c r="I6432" s="2">
        <f>MAX(MIN(Inputs!$B$2, F6432*Inputs!$B$16, Inputs!$B$14*Inputs!$B$4 - G6432), 0)</f>
        <v>0</v>
      </c>
      <c r="J6432" s="2">
        <f>MAX(MIN(Inputs!$B$2, F6432*Inputs!$B$16, (Inputs!$B$14-F6432)/Inputs!$B$15)*Inputs!$B$9, 0)</f>
        <v>0</v>
      </c>
      <c r="K6432" s="2">
        <f>MAX(E6432*Inputs!$B$5 - B6432 - Inputs!$B$8, 0) * H6432</f>
        <v>0</v>
      </c>
      <c r="L6432" s="2">
        <f>IF(B6432 &gt;= D6432*Inputs!$B$10, MAX(B6432 - E6432/Inputs!$B$5 - Inputs!$B$8, 0) * I6432, 0)</f>
        <v>0</v>
      </c>
      <c r="M6432" s="2">
        <f t="shared" si="1202"/>
        <v>0</v>
      </c>
      <c r="N6432" s="3" t="str">
        <f t="shared" si="1203"/>
        <v>Idle</v>
      </c>
      <c r="O6432" s="3" t="str">
        <f t="shared" si="1211"/>
        <v>Idle</v>
      </c>
      <c r="P6432" s="2">
        <f t="shared" si="1204"/>
        <v>0</v>
      </c>
      <c r="Q6432" s="2">
        <f t="shared" si="1205"/>
        <v>0</v>
      </c>
      <c r="R6432" s="2">
        <f t="shared" si="1206"/>
        <v>0</v>
      </c>
      <c r="S6432" s="2">
        <f t="shared" si="1207"/>
        <v>0</v>
      </c>
      <c r="T6432" s="2">
        <f t="shared" si="1208"/>
        <v>0</v>
      </c>
      <c r="U6432" s="2">
        <f>IF(O6432="Reg", R6432 * Inputs!$B$7, 0)</f>
        <v>0</v>
      </c>
      <c r="V6432" s="2">
        <f>MAX(F6432 + P6432*Inputs!$B$15 - (Q6432/Inputs!$B$16) - U6432, 0)</f>
        <v>0</v>
      </c>
    </row>
    <row r="6433" spans="1:22" x14ac:dyDescent="0.3">
      <c r="A6433" s="1">
        <v>46290.958333333343</v>
      </c>
      <c r="B6433" s="2">
        <v>36.809237398082907</v>
      </c>
      <c r="C6433" s="2">
        <v>3.852729991883717</v>
      </c>
      <c r="D6433" s="2">
        <f t="shared" si="1200"/>
        <v>31.489089981623639</v>
      </c>
      <c r="E6433" s="2">
        <f t="shared" si="1201"/>
        <v>26.019701316941902</v>
      </c>
      <c r="F6433" s="2">
        <f t="shared" si="1209"/>
        <v>0</v>
      </c>
      <c r="G6433" s="2">
        <f t="shared" si="1210"/>
        <v>340</v>
      </c>
      <c r="H6433" s="2">
        <f>MIN(Inputs!$B$2, (Inputs!$B$14 - F6433)/Inputs!$B$15)</f>
        <v>170</v>
      </c>
      <c r="I6433" s="2">
        <f>MAX(MIN(Inputs!$B$2, F6433*Inputs!$B$16, Inputs!$B$14*Inputs!$B$4 - G6433), 0)</f>
        <v>0</v>
      </c>
      <c r="J6433" s="2">
        <f>MAX(MIN(Inputs!$B$2, F6433*Inputs!$B$16, (Inputs!$B$14-F6433)/Inputs!$B$15)*Inputs!$B$9, 0)</f>
        <v>0</v>
      </c>
      <c r="K6433" s="2">
        <f>MAX(E6433*Inputs!$B$5 - B6433 - Inputs!$B$8, 0) * H6433</f>
        <v>0</v>
      </c>
      <c r="L6433" s="2">
        <f>IF(B6433 &gt;= D6433*Inputs!$B$10, MAX(B6433 - E6433/Inputs!$B$5 - Inputs!$B$8, 0) * I6433, 0)</f>
        <v>0</v>
      </c>
      <c r="M6433" s="2">
        <f t="shared" si="1202"/>
        <v>0</v>
      </c>
      <c r="N6433" s="3" t="str">
        <f t="shared" si="1203"/>
        <v>Idle</v>
      </c>
      <c r="O6433" s="3" t="str">
        <f t="shared" si="1211"/>
        <v>Idle</v>
      </c>
      <c r="P6433" s="2">
        <f t="shared" si="1204"/>
        <v>0</v>
      </c>
      <c r="Q6433" s="2">
        <f t="shared" si="1205"/>
        <v>0</v>
      </c>
      <c r="R6433" s="2">
        <f t="shared" si="1206"/>
        <v>0</v>
      </c>
      <c r="S6433" s="2">
        <f t="shared" si="1207"/>
        <v>0</v>
      </c>
      <c r="T6433" s="2">
        <f t="shared" si="1208"/>
        <v>0</v>
      </c>
      <c r="U6433" s="2">
        <f>IF(O6433="Reg", R6433 * Inputs!$B$7, 0)</f>
        <v>0</v>
      </c>
      <c r="V6433" s="2">
        <f>MAX(F6433 + P6433*Inputs!$B$15 - (Q6433/Inputs!$B$16) - U6433, 0)</f>
        <v>0</v>
      </c>
    </row>
    <row r="6434" spans="1:22" x14ac:dyDescent="0.3">
      <c r="A6434" s="1">
        <v>46291</v>
      </c>
      <c r="B6434" s="2">
        <v>28.423343681337851</v>
      </c>
      <c r="C6434" s="2">
        <v>21.870281321092779</v>
      </c>
      <c r="D6434" s="2">
        <f t="shared" si="1200"/>
        <v>38.469956446016852</v>
      </c>
      <c r="E6434" s="2">
        <f t="shared" si="1201"/>
        <v>40.533396923929637</v>
      </c>
      <c r="F6434" s="2">
        <f t="shared" si="1209"/>
        <v>0</v>
      </c>
      <c r="G6434" s="2">
        <f t="shared" si="1210"/>
        <v>0</v>
      </c>
      <c r="H6434" s="2">
        <f>MIN(Inputs!$B$2, (Inputs!$B$14 - F6434)/Inputs!$B$15)</f>
        <v>170</v>
      </c>
      <c r="I6434" s="2">
        <f>MAX(MIN(Inputs!$B$2, F6434*Inputs!$B$16, Inputs!$B$14*Inputs!$B$4 - G6434), 0)</f>
        <v>0</v>
      </c>
      <c r="J6434" s="2">
        <f>MAX(MIN(Inputs!$B$2, F6434*Inputs!$B$16, (Inputs!$B$14-F6434)/Inputs!$B$15)*Inputs!$B$9, 0)</f>
        <v>0</v>
      </c>
      <c r="K6434" s="2">
        <f>MAX(E6434*Inputs!$B$5 - B6434 - Inputs!$B$8, 0) * H6434</f>
        <v>0</v>
      </c>
      <c r="L6434" s="2">
        <f>IF(B6434 &gt;= D6434*Inputs!$B$10, MAX(B6434 - E6434/Inputs!$B$5 - Inputs!$B$8, 0) * I6434, 0)</f>
        <v>0</v>
      </c>
      <c r="M6434" s="2">
        <f t="shared" si="1202"/>
        <v>0</v>
      </c>
      <c r="N6434" s="3" t="str">
        <f t="shared" si="1203"/>
        <v>Idle</v>
      </c>
      <c r="O6434" s="3" t="str">
        <f t="shared" si="1211"/>
        <v>Idle</v>
      </c>
      <c r="P6434" s="2">
        <f t="shared" si="1204"/>
        <v>0</v>
      </c>
      <c r="Q6434" s="2">
        <f t="shared" si="1205"/>
        <v>0</v>
      </c>
      <c r="R6434" s="2">
        <f t="shared" si="1206"/>
        <v>0</v>
      </c>
      <c r="S6434" s="2">
        <f t="shared" si="1207"/>
        <v>0</v>
      </c>
      <c r="T6434" s="2">
        <f t="shared" si="1208"/>
        <v>0</v>
      </c>
      <c r="U6434" s="2">
        <f>IF(O6434="Reg", R6434 * Inputs!$B$7, 0)</f>
        <v>0</v>
      </c>
      <c r="V6434" s="2">
        <f>MAX(F6434 + P6434*Inputs!$B$15 - (Q6434/Inputs!$B$16) - U6434, 0)</f>
        <v>0</v>
      </c>
    </row>
    <row r="6435" spans="1:22" x14ac:dyDescent="0.3">
      <c r="A6435" s="1">
        <v>46291.041666666657</v>
      </c>
      <c r="B6435" s="2">
        <v>22.95074968266243</v>
      </c>
      <c r="C6435" s="2">
        <v>14.46349769260021</v>
      </c>
      <c r="D6435" s="2">
        <f t="shared" si="1200"/>
        <v>38.469956446016852</v>
      </c>
      <c r="E6435" s="2">
        <f t="shared" si="1201"/>
        <v>35.796172977039994</v>
      </c>
      <c r="F6435" s="2">
        <f t="shared" si="1209"/>
        <v>0</v>
      </c>
      <c r="G6435" s="2">
        <f t="shared" si="1210"/>
        <v>0</v>
      </c>
      <c r="H6435" s="2">
        <f>MIN(Inputs!$B$2, (Inputs!$B$14 - F6435)/Inputs!$B$15)</f>
        <v>170</v>
      </c>
      <c r="I6435" s="2">
        <f>MAX(MIN(Inputs!$B$2, F6435*Inputs!$B$16, Inputs!$B$14*Inputs!$B$4 - G6435), 0)</f>
        <v>0</v>
      </c>
      <c r="J6435" s="2">
        <f>MAX(MIN(Inputs!$B$2, F6435*Inputs!$B$16, (Inputs!$B$14-F6435)/Inputs!$B$15)*Inputs!$B$9, 0)</f>
        <v>0</v>
      </c>
      <c r="K6435" s="2">
        <f>MAX(E6435*Inputs!$B$5 - B6435 - Inputs!$B$8, 0) * H6435</f>
        <v>0</v>
      </c>
      <c r="L6435" s="2">
        <f>IF(B6435 &gt;= D6435*Inputs!$B$10, MAX(B6435 - E6435/Inputs!$B$5 - Inputs!$B$8, 0) * I6435, 0)</f>
        <v>0</v>
      </c>
      <c r="M6435" s="2">
        <f t="shared" si="1202"/>
        <v>0</v>
      </c>
      <c r="N6435" s="3" t="str">
        <f t="shared" si="1203"/>
        <v>Idle</v>
      </c>
      <c r="O6435" s="3" t="str">
        <f t="shared" si="1211"/>
        <v>Idle</v>
      </c>
      <c r="P6435" s="2">
        <f t="shared" si="1204"/>
        <v>0</v>
      </c>
      <c r="Q6435" s="2">
        <f t="shared" si="1205"/>
        <v>0</v>
      </c>
      <c r="R6435" s="2">
        <f t="shared" si="1206"/>
        <v>0</v>
      </c>
      <c r="S6435" s="2">
        <f t="shared" si="1207"/>
        <v>0</v>
      </c>
      <c r="T6435" s="2">
        <f t="shared" si="1208"/>
        <v>0</v>
      </c>
      <c r="U6435" s="2">
        <f>IF(O6435="Reg", R6435 * Inputs!$B$7, 0)</f>
        <v>0</v>
      </c>
      <c r="V6435" s="2">
        <f>MAX(F6435 + P6435*Inputs!$B$15 - (Q6435/Inputs!$B$16) - U6435, 0)</f>
        <v>0</v>
      </c>
    </row>
    <row r="6436" spans="1:22" x14ac:dyDescent="0.3">
      <c r="A6436" s="1">
        <v>46291.083333333343</v>
      </c>
      <c r="B6436" s="2">
        <v>67.934877139568215</v>
      </c>
      <c r="C6436" s="2">
        <v>9.8150948840142114</v>
      </c>
      <c r="D6436" s="2">
        <f t="shared" si="1200"/>
        <v>38.469956446016852</v>
      </c>
      <c r="E6436" s="2">
        <f t="shared" si="1201"/>
        <v>31.971048029929587</v>
      </c>
      <c r="F6436" s="2">
        <f t="shared" si="1209"/>
        <v>0</v>
      </c>
      <c r="G6436" s="2">
        <f t="shared" si="1210"/>
        <v>0</v>
      </c>
      <c r="H6436" s="2">
        <f>MIN(Inputs!$B$2, (Inputs!$B$14 - F6436)/Inputs!$B$15)</f>
        <v>170</v>
      </c>
      <c r="I6436" s="2">
        <f>MAX(MIN(Inputs!$B$2, F6436*Inputs!$B$16, Inputs!$B$14*Inputs!$B$4 - G6436), 0)</f>
        <v>0</v>
      </c>
      <c r="J6436" s="2">
        <f>MAX(MIN(Inputs!$B$2, F6436*Inputs!$B$16, (Inputs!$B$14-F6436)/Inputs!$B$15)*Inputs!$B$9, 0)</f>
        <v>0</v>
      </c>
      <c r="K6436" s="2">
        <f>MAX(E6436*Inputs!$B$5 - B6436 - Inputs!$B$8, 0) * H6436</f>
        <v>0</v>
      </c>
      <c r="L6436" s="2">
        <f>IF(B6436 &gt;= D6436*Inputs!$B$10, MAX(B6436 - E6436/Inputs!$B$5 - Inputs!$B$8, 0) * I6436, 0)</f>
        <v>0</v>
      </c>
      <c r="M6436" s="2">
        <f t="shared" si="1202"/>
        <v>0</v>
      </c>
      <c r="N6436" s="3" t="str">
        <f t="shared" si="1203"/>
        <v>Idle</v>
      </c>
      <c r="O6436" s="3" t="str">
        <f t="shared" si="1211"/>
        <v>Idle</v>
      </c>
      <c r="P6436" s="2">
        <f t="shared" si="1204"/>
        <v>0</v>
      </c>
      <c r="Q6436" s="2">
        <f t="shared" si="1205"/>
        <v>0</v>
      </c>
      <c r="R6436" s="2">
        <f t="shared" si="1206"/>
        <v>0</v>
      </c>
      <c r="S6436" s="2">
        <f t="shared" si="1207"/>
        <v>0</v>
      </c>
      <c r="T6436" s="2">
        <f t="shared" si="1208"/>
        <v>0</v>
      </c>
      <c r="U6436" s="2">
        <f>IF(O6436="Reg", R6436 * Inputs!$B$7, 0)</f>
        <v>0</v>
      </c>
      <c r="V6436" s="2">
        <f>MAX(F6436 + P6436*Inputs!$B$15 - (Q6436/Inputs!$B$16) - U6436, 0)</f>
        <v>0</v>
      </c>
    </row>
    <row r="6437" spans="1:22" x14ac:dyDescent="0.3">
      <c r="A6437" s="1">
        <v>46291.125</v>
      </c>
      <c r="B6437" s="2">
        <v>0</v>
      </c>
      <c r="C6437" s="2">
        <v>10.539777709130821</v>
      </c>
      <c r="D6437" s="2">
        <f t="shared" si="1200"/>
        <v>38.469956446016852</v>
      </c>
      <c r="E6437" s="2">
        <f t="shared" si="1201"/>
        <v>20.648568506668216</v>
      </c>
      <c r="F6437" s="2">
        <f t="shared" si="1209"/>
        <v>0</v>
      </c>
      <c r="G6437" s="2">
        <f t="shared" si="1210"/>
        <v>0</v>
      </c>
      <c r="H6437" s="2">
        <f>MIN(Inputs!$B$2, (Inputs!$B$14 - F6437)/Inputs!$B$15)</f>
        <v>170</v>
      </c>
      <c r="I6437" s="2">
        <f>MAX(MIN(Inputs!$B$2, F6437*Inputs!$B$16, Inputs!$B$14*Inputs!$B$4 - G6437), 0)</f>
        <v>0</v>
      </c>
      <c r="J6437" s="2">
        <f>MAX(MIN(Inputs!$B$2, F6437*Inputs!$B$16, (Inputs!$B$14-F6437)/Inputs!$B$15)*Inputs!$B$9, 0)</f>
        <v>0</v>
      </c>
      <c r="K6437" s="2">
        <f>MAX(E6437*Inputs!$B$5 - B6437 - Inputs!$B$8, 0) * H6437</f>
        <v>0</v>
      </c>
      <c r="L6437" s="2">
        <f>IF(B6437 &gt;= D6437*Inputs!$B$10, MAX(B6437 - E6437/Inputs!$B$5 - Inputs!$B$8, 0) * I6437, 0)</f>
        <v>0</v>
      </c>
      <c r="M6437" s="2">
        <f t="shared" si="1202"/>
        <v>0</v>
      </c>
      <c r="N6437" s="3" t="str">
        <f t="shared" si="1203"/>
        <v>Idle</v>
      </c>
      <c r="O6437" s="3" t="str">
        <f t="shared" si="1211"/>
        <v>Idle</v>
      </c>
      <c r="P6437" s="2">
        <f t="shared" si="1204"/>
        <v>0</v>
      </c>
      <c r="Q6437" s="2">
        <f t="shared" si="1205"/>
        <v>0</v>
      </c>
      <c r="R6437" s="2">
        <f t="shared" si="1206"/>
        <v>0</v>
      </c>
      <c r="S6437" s="2">
        <f t="shared" si="1207"/>
        <v>0</v>
      </c>
      <c r="T6437" s="2">
        <f t="shared" si="1208"/>
        <v>0</v>
      </c>
      <c r="U6437" s="2">
        <f>IF(O6437="Reg", R6437 * Inputs!$B$7, 0)</f>
        <v>0</v>
      </c>
      <c r="V6437" s="2">
        <f>MAX(F6437 + P6437*Inputs!$B$15 - (Q6437/Inputs!$B$16) - U6437, 0)</f>
        <v>0</v>
      </c>
    </row>
    <row r="6438" spans="1:22" x14ac:dyDescent="0.3">
      <c r="A6438" s="1">
        <v>46291.166666666657</v>
      </c>
      <c r="B6438" s="2">
        <v>0</v>
      </c>
      <c r="C6438" s="2">
        <v>6.7063448090767777</v>
      </c>
      <c r="D6438" s="2">
        <f t="shared" si="1200"/>
        <v>38.469956446016852</v>
      </c>
      <c r="E6438" s="2">
        <f t="shared" si="1201"/>
        <v>21.243813376733176</v>
      </c>
      <c r="F6438" s="2">
        <f t="shared" si="1209"/>
        <v>0</v>
      </c>
      <c r="G6438" s="2">
        <f t="shared" si="1210"/>
        <v>0</v>
      </c>
      <c r="H6438" s="2">
        <f>MIN(Inputs!$B$2, (Inputs!$B$14 - F6438)/Inputs!$B$15)</f>
        <v>170</v>
      </c>
      <c r="I6438" s="2">
        <f>MAX(MIN(Inputs!$B$2, F6438*Inputs!$B$16, Inputs!$B$14*Inputs!$B$4 - G6438), 0)</f>
        <v>0</v>
      </c>
      <c r="J6438" s="2">
        <f>MAX(MIN(Inputs!$B$2, F6438*Inputs!$B$16, (Inputs!$B$14-F6438)/Inputs!$B$15)*Inputs!$B$9, 0)</f>
        <v>0</v>
      </c>
      <c r="K6438" s="2">
        <f>MAX(E6438*Inputs!$B$5 - B6438 - Inputs!$B$8, 0) * H6438</f>
        <v>0</v>
      </c>
      <c r="L6438" s="2">
        <f>IF(B6438 &gt;= D6438*Inputs!$B$10, MAX(B6438 - E6438/Inputs!$B$5 - Inputs!$B$8, 0) * I6438, 0)</f>
        <v>0</v>
      </c>
      <c r="M6438" s="2">
        <f t="shared" si="1202"/>
        <v>0</v>
      </c>
      <c r="N6438" s="3" t="str">
        <f t="shared" si="1203"/>
        <v>Idle</v>
      </c>
      <c r="O6438" s="3" t="str">
        <f t="shared" si="1211"/>
        <v>Idle</v>
      </c>
      <c r="P6438" s="2">
        <f t="shared" si="1204"/>
        <v>0</v>
      </c>
      <c r="Q6438" s="2">
        <f t="shared" si="1205"/>
        <v>0</v>
      </c>
      <c r="R6438" s="2">
        <f t="shared" si="1206"/>
        <v>0</v>
      </c>
      <c r="S6438" s="2">
        <f t="shared" si="1207"/>
        <v>0</v>
      </c>
      <c r="T6438" s="2">
        <f t="shared" si="1208"/>
        <v>0</v>
      </c>
      <c r="U6438" s="2">
        <f>IF(O6438="Reg", R6438 * Inputs!$B$7, 0)</f>
        <v>0</v>
      </c>
      <c r="V6438" s="2">
        <f>MAX(F6438 + P6438*Inputs!$B$15 - (Q6438/Inputs!$B$16) - U6438, 0)</f>
        <v>0</v>
      </c>
    </row>
    <row r="6439" spans="1:22" x14ac:dyDescent="0.3">
      <c r="A6439" s="1">
        <v>46291.208333333343</v>
      </c>
      <c r="B6439" s="2">
        <v>123.8914110400093</v>
      </c>
      <c r="C6439" s="2">
        <v>3.4453649999677709</v>
      </c>
      <c r="D6439" s="2">
        <f t="shared" si="1200"/>
        <v>38.469956446016852</v>
      </c>
      <c r="E6439" s="2">
        <f t="shared" si="1201"/>
        <v>24.46654045185284</v>
      </c>
      <c r="F6439" s="2">
        <f t="shared" si="1209"/>
        <v>0</v>
      </c>
      <c r="G6439" s="2">
        <f t="shared" si="1210"/>
        <v>0</v>
      </c>
      <c r="H6439" s="2">
        <f>MIN(Inputs!$B$2, (Inputs!$B$14 - F6439)/Inputs!$B$15)</f>
        <v>170</v>
      </c>
      <c r="I6439" s="2">
        <f>MAX(MIN(Inputs!$B$2, F6439*Inputs!$B$16, Inputs!$B$14*Inputs!$B$4 - G6439), 0)</f>
        <v>0</v>
      </c>
      <c r="J6439" s="2">
        <f>MAX(MIN(Inputs!$B$2, F6439*Inputs!$B$16, (Inputs!$B$14-F6439)/Inputs!$B$15)*Inputs!$B$9, 0)</f>
        <v>0</v>
      </c>
      <c r="K6439" s="2">
        <f>MAX(E6439*Inputs!$B$5 - B6439 - Inputs!$B$8, 0) * H6439</f>
        <v>0</v>
      </c>
      <c r="L6439" s="2">
        <f>IF(B6439 &gt;= D6439*Inputs!$B$10, MAX(B6439 - E6439/Inputs!$B$5 - Inputs!$B$8, 0) * I6439, 0)</f>
        <v>0</v>
      </c>
      <c r="M6439" s="2">
        <f t="shared" si="1202"/>
        <v>0</v>
      </c>
      <c r="N6439" s="3" t="str">
        <f t="shared" si="1203"/>
        <v>Idle</v>
      </c>
      <c r="O6439" s="3" t="str">
        <f t="shared" si="1211"/>
        <v>Idle</v>
      </c>
      <c r="P6439" s="2">
        <f t="shared" si="1204"/>
        <v>0</v>
      </c>
      <c r="Q6439" s="2">
        <f t="shared" si="1205"/>
        <v>0</v>
      </c>
      <c r="R6439" s="2">
        <f t="shared" si="1206"/>
        <v>0</v>
      </c>
      <c r="S6439" s="2">
        <f t="shared" si="1207"/>
        <v>0</v>
      </c>
      <c r="T6439" s="2">
        <f t="shared" si="1208"/>
        <v>0</v>
      </c>
      <c r="U6439" s="2">
        <f>IF(O6439="Reg", R6439 * Inputs!$B$7, 0)</f>
        <v>0</v>
      </c>
      <c r="V6439" s="2">
        <f>MAX(F6439 + P6439*Inputs!$B$15 - (Q6439/Inputs!$B$16) - U6439, 0)</f>
        <v>0</v>
      </c>
    </row>
    <row r="6440" spans="1:22" x14ac:dyDescent="0.3">
      <c r="A6440" s="1">
        <v>46291.25</v>
      </c>
      <c r="B6440" s="2">
        <v>0</v>
      </c>
      <c r="C6440" s="2">
        <v>8.2557908813316612</v>
      </c>
      <c r="D6440" s="2">
        <f t="shared" si="1200"/>
        <v>38.469956446016852</v>
      </c>
      <c r="E6440" s="2">
        <f t="shared" si="1201"/>
        <v>6.7115901032821457</v>
      </c>
      <c r="F6440" s="2">
        <f t="shared" si="1209"/>
        <v>0</v>
      </c>
      <c r="G6440" s="2">
        <f t="shared" si="1210"/>
        <v>0</v>
      </c>
      <c r="H6440" s="2">
        <f>MIN(Inputs!$B$2, (Inputs!$B$14 - F6440)/Inputs!$B$15)</f>
        <v>170</v>
      </c>
      <c r="I6440" s="2">
        <f>MAX(MIN(Inputs!$B$2, F6440*Inputs!$B$16, Inputs!$B$14*Inputs!$B$4 - G6440), 0)</f>
        <v>0</v>
      </c>
      <c r="J6440" s="2">
        <f>MAX(MIN(Inputs!$B$2, F6440*Inputs!$B$16, (Inputs!$B$14-F6440)/Inputs!$B$15)*Inputs!$B$9, 0)</f>
        <v>0</v>
      </c>
      <c r="K6440" s="2">
        <f>MAX(E6440*Inputs!$B$5 - B6440 - Inputs!$B$8, 0) * H6440</f>
        <v>0</v>
      </c>
      <c r="L6440" s="2">
        <f>IF(B6440 &gt;= D6440*Inputs!$B$10, MAX(B6440 - E6440/Inputs!$B$5 - Inputs!$B$8, 0) * I6440, 0)</f>
        <v>0</v>
      </c>
      <c r="M6440" s="2">
        <f t="shared" si="1202"/>
        <v>0</v>
      </c>
      <c r="N6440" s="3" t="str">
        <f t="shared" si="1203"/>
        <v>Idle</v>
      </c>
      <c r="O6440" s="3" t="str">
        <f t="shared" si="1211"/>
        <v>Idle</v>
      </c>
      <c r="P6440" s="2">
        <f t="shared" si="1204"/>
        <v>0</v>
      </c>
      <c r="Q6440" s="2">
        <f t="shared" si="1205"/>
        <v>0</v>
      </c>
      <c r="R6440" s="2">
        <f t="shared" si="1206"/>
        <v>0</v>
      </c>
      <c r="S6440" s="2">
        <f t="shared" si="1207"/>
        <v>0</v>
      </c>
      <c r="T6440" s="2">
        <f t="shared" si="1208"/>
        <v>0</v>
      </c>
      <c r="U6440" s="2">
        <f>IF(O6440="Reg", R6440 * Inputs!$B$7, 0)</f>
        <v>0</v>
      </c>
      <c r="V6440" s="2">
        <f>MAX(F6440 + P6440*Inputs!$B$15 - (Q6440/Inputs!$B$16) - U6440, 0)</f>
        <v>0</v>
      </c>
    </row>
    <row r="6441" spans="1:22" x14ac:dyDescent="0.3">
      <c r="A6441" s="1">
        <v>46291.291666666657</v>
      </c>
      <c r="B6441" s="2">
        <v>0</v>
      </c>
      <c r="C6441" s="2">
        <v>10.39557895388776</v>
      </c>
      <c r="D6441" s="2">
        <f t="shared" si="1200"/>
        <v>38.469956446016852</v>
      </c>
      <c r="E6441" s="2">
        <f t="shared" si="1201"/>
        <v>11.903008897734267</v>
      </c>
      <c r="F6441" s="2">
        <f t="shared" si="1209"/>
        <v>0</v>
      </c>
      <c r="G6441" s="2">
        <f t="shared" si="1210"/>
        <v>0</v>
      </c>
      <c r="H6441" s="2">
        <f>MIN(Inputs!$B$2, (Inputs!$B$14 - F6441)/Inputs!$B$15)</f>
        <v>170</v>
      </c>
      <c r="I6441" s="2">
        <f>MAX(MIN(Inputs!$B$2, F6441*Inputs!$B$16, Inputs!$B$14*Inputs!$B$4 - G6441), 0)</f>
        <v>0</v>
      </c>
      <c r="J6441" s="2">
        <f>MAX(MIN(Inputs!$B$2, F6441*Inputs!$B$16, (Inputs!$B$14-F6441)/Inputs!$B$15)*Inputs!$B$9, 0)</f>
        <v>0</v>
      </c>
      <c r="K6441" s="2">
        <f>MAX(E6441*Inputs!$B$5 - B6441 - Inputs!$B$8, 0) * H6441</f>
        <v>0</v>
      </c>
      <c r="L6441" s="2">
        <f>IF(B6441 &gt;= D6441*Inputs!$B$10, MAX(B6441 - E6441/Inputs!$B$5 - Inputs!$B$8, 0) * I6441, 0)</f>
        <v>0</v>
      </c>
      <c r="M6441" s="2">
        <f t="shared" si="1202"/>
        <v>0</v>
      </c>
      <c r="N6441" s="3" t="str">
        <f t="shared" si="1203"/>
        <v>Idle</v>
      </c>
      <c r="O6441" s="3" t="str">
        <f t="shared" si="1211"/>
        <v>Idle</v>
      </c>
      <c r="P6441" s="2">
        <f t="shared" si="1204"/>
        <v>0</v>
      </c>
      <c r="Q6441" s="2">
        <f t="shared" si="1205"/>
        <v>0</v>
      </c>
      <c r="R6441" s="2">
        <f t="shared" si="1206"/>
        <v>0</v>
      </c>
      <c r="S6441" s="2">
        <f t="shared" si="1207"/>
        <v>0</v>
      </c>
      <c r="T6441" s="2">
        <f t="shared" si="1208"/>
        <v>0</v>
      </c>
      <c r="U6441" s="2">
        <f>IF(O6441="Reg", R6441 * Inputs!$B$7, 0)</f>
        <v>0</v>
      </c>
      <c r="V6441" s="2">
        <f>MAX(F6441 + P6441*Inputs!$B$15 - (Q6441/Inputs!$B$16) - U6441, 0)</f>
        <v>0</v>
      </c>
    </row>
    <row r="6442" spans="1:22" x14ac:dyDescent="0.3">
      <c r="A6442" s="1">
        <v>46291.333333333343</v>
      </c>
      <c r="B6442" s="2">
        <v>0</v>
      </c>
      <c r="C6442" s="2">
        <v>5.8137863716509051</v>
      </c>
      <c r="D6442" s="2">
        <f t="shared" si="1200"/>
        <v>38.469956446016852</v>
      </c>
      <c r="E6442" s="2">
        <f t="shared" si="1201"/>
        <v>18.713391680640353</v>
      </c>
      <c r="F6442" s="2">
        <f t="shared" si="1209"/>
        <v>0</v>
      </c>
      <c r="G6442" s="2">
        <f t="shared" si="1210"/>
        <v>0</v>
      </c>
      <c r="H6442" s="2">
        <f>MIN(Inputs!$B$2, (Inputs!$B$14 - F6442)/Inputs!$B$15)</f>
        <v>170</v>
      </c>
      <c r="I6442" s="2">
        <f>MAX(MIN(Inputs!$B$2, F6442*Inputs!$B$16, Inputs!$B$14*Inputs!$B$4 - G6442), 0)</f>
        <v>0</v>
      </c>
      <c r="J6442" s="2">
        <f>MAX(MIN(Inputs!$B$2, F6442*Inputs!$B$16, (Inputs!$B$14-F6442)/Inputs!$B$15)*Inputs!$B$9, 0)</f>
        <v>0</v>
      </c>
      <c r="K6442" s="2">
        <f>MAX(E6442*Inputs!$B$5 - B6442 - Inputs!$B$8, 0) * H6442</f>
        <v>0</v>
      </c>
      <c r="L6442" s="2">
        <f>IF(B6442 &gt;= D6442*Inputs!$B$10, MAX(B6442 - E6442/Inputs!$B$5 - Inputs!$B$8, 0) * I6442, 0)</f>
        <v>0</v>
      </c>
      <c r="M6442" s="2">
        <f t="shared" si="1202"/>
        <v>0</v>
      </c>
      <c r="N6442" s="3" t="str">
        <f t="shared" si="1203"/>
        <v>Idle</v>
      </c>
      <c r="O6442" s="3" t="str">
        <f t="shared" si="1211"/>
        <v>Idle</v>
      </c>
      <c r="P6442" s="2">
        <f t="shared" si="1204"/>
        <v>0</v>
      </c>
      <c r="Q6442" s="2">
        <f t="shared" si="1205"/>
        <v>0</v>
      </c>
      <c r="R6442" s="2">
        <f t="shared" si="1206"/>
        <v>0</v>
      </c>
      <c r="S6442" s="2">
        <f t="shared" si="1207"/>
        <v>0</v>
      </c>
      <c r="T6442" s="2">
        <f t="shared" si="1208"/>
        <v>0</v>
      </c>
      <c r="U6442" s="2">
        <f>IF(O6442="Reg", R6442 * Inputs!$B$7, 0)</f>
        <v>0</v>
      </c>
      <c r="V6442" s="2">
        <f>MAX(F6442 + P6442*Inputs!$B$15 - (Q6442/Inputs!$B$16) - U6442, 0)</f>
        <v>0</v>
      </c>
    </row>
    <row r="6443" spans="1:22" x14ac:dyDescent="0.3">
      <c r="A6443" s="1">
        <v>46291.375</v>
      </c>
      <c r="B6443" s="2">
        <v>3.5714692203897589</v>
      </c>
      <c r="C6443" s="2">
        <v>4.6717753613641246</v>
      </c>
      <c r="D6443" s="2">
        <f t="shared" si="1200"/>
        <v>38.469956446016852</v>
      </c>
      <c r="E6443" s="2">
        <f t="shared" si="1201"/>
        <v>27.887510482007922</v>
      </c>
      <c r="F6443" s="2">
        <f t="shared" si="1209"/>
        <v>0</v>
      </c>
      <c r="G6443" s="2">
        <f t="shared" si="1210"/>
        <v>0</v>
      </c>
      <c r="H6443" s="2">
        <f>MIN(Inputs!$B$2, (Inputs!$B$14 - F6443)/Inputs!$B$15)</f>
        <v>170</v>
      </c>
      <c r="I6443" s="2">
        <f>MAX(MIN(Inputs!$B$2, F6443*Inputs!$B$16, Inputs!$B$14*Inputs!$B$4 - G6443), 0)</f>
        <v>0</v>
      </c>
      <c r="J6443" s="2">
        <f>MAX(MIN(Inputs!$B$2, F6443*Inputs!$B$16, (Inputs!$B$14-F6443)/Inputs!$B$15)*Inputs!$B$9, 0)</f>
        <v>0</v>
      </c>
      <c r="K6443" s="2">
        <f>MAX(E6443*Inputs!$B$5 - B6443 - Inputs!$B$8, 0) * H6443</f>
        <v>164.82180064212599</v>
      </c>
      <c r="L6443" s="2">
        <f>IF(B6443 &gt;= D6443*Inputs!$B$10, MAX(B6443 - E6443/Inputs!$B$5 - Inputs!$B$8, 0) * I6443, 0)</f>
        <v>0</v>
      </c>
      <c r="M6443" s="2">
        <f t="shared" si="1202"/>
        <v>0</v>
      </c>
      <c r="N6443" s="3" t="str">
        <f t="shared" si="1203"/>
        <v>Charge</v>
      </c>
      <c r="O6443" s="3" t="str">
        <f t="shared" si="1211"/>
        <v>Charge</v>
      </c>
      <c r="P6443" s="2">
        <f t="shared" si="1204"/>
        <v>170</v>
      </c>
      <c r="Q6443" s="2">
        <f t="shared" si="1205"/>
        <v>0</v>
      </c>
      <c r="R6443" s="2">
        <f t="shared" si="1206"/>
        <v>0</v>
      </c>
      <c r="S6443" s="2">
        <f t="shared" si="1207"/>
        <v>-607.14976746625905</v>
      </c>
      <c r="T6443" s="2">
        <f t="shared" si="1208"/>
        <v>0</v>
      </c>
      <c r="U6443" s="2">
        <f>IF(O6443="Reg", R6443 * Inputs!$B$7, 0)</f>
        <v>0</v>
      </c>
      <c r="V6443" s="2">
        <f>MAX(F6443 + P6443*Inputs!$B$15 - (Q6443/Inputs!$B$16) - U6443, 0)</f>
        <v>170</v>
      </c>
    </row>
    <row r="6444" spans="1:22" x14ac:dyDescent="0.3">
      <c r="A6444" s="1">
        <v>46291.416666666657</v>
      </c>
      <c r="B6444" s="2">
        <v>19.336362450717981</v>
      </c>
      <c r="C6444" s="2">
        <v>18.56178206435418</v>
      </c>
      <c r="D6444" s="2">
        <f t="shared" si="1200"/>
        <v>38.469956446016852</v>
      </c>
      <c r="E6444" s="2">
        <f t="shared" si="1201"/>
        <v>36.513704213279986</v>
      </c>
      <c r="F6444" s="2">
        <f t="shared" si="1209"/>
        <v>170</v>
      </c>
      <c r="G6444" s="2">
        <f t="shared" si="1210"/>
        <v>0</v>
      </c>
      <c r="H6444" s="2">
        <f>MIN(Inputs!$B$2, (Inputs!$B$14 - F6444)/Inputs!$B$15)</f>
        <v>170</v>
      </c>
      <c r="I6444" s="2">
        <f>MAX(MIN(Inputs!$B$2, F6444*Inputs!$B$16, Inputs!$B$14*Inputs!$B$4 - G6444), 0)</f>
        <v>170</v>
      </c>
      <c r="J6444" s="2">
        <f>MAX(MIN(Inputs!$B$2, F6444*Inputs!$B$16, (Inputs!$B$14-F6444)/Inputs!$B$15)*Inputs!$B$9, 0)</f>
        <v>136</v>
      </c>
      <c r="K6444" s="2">
        <f>MAX(E6444*Inputs!$B$5 - B6444 - Inputs!$B$8, 0) * H6444</f>
        <v>0</v>
      </c>
      <c r="L6444" s="2">
        <f>IF(B6444 &gt;= D6444*Inputs!$B$10, MAX(B6444 - E6444/Inputs!$B$5 - Inputs!$B$8, 0) * I6444, 0)</f>
        <v>0</v>
      </c>
      <c r="M6444" s="2">
        <f t="shared" si="1202"/>
        <v>2524.4023607521685</v>
      </c>
      <c r="N6444" s="3" t="str">
        <f t="shared" si="1203"/>
        <v>Reg</v>
      </c>
      <c r="O6444" s="3" t="str">
        <f t="shared" si="1211"/>
        <v>Charge</v>
      </c>
      <c r="P6444" s="2">
        <f t="shared" si="1204"/>
        <v>170</v>
      </c>
      <c r="Q6444" s="2">
        <f t="shared" si="1205"/>
        <v>0</v>
      </c>
      <c r="R6444" s="2">
        <f t="shared" si="1206"/>
        <v>0</v>
      </c>
      <c r="S6444" s="2">
        <f t="shared" si="1207"/>
        <v>-3287.1816166220569</v>
      </c>
      <c r="T6444" s="2">
        <f t="shared" si="1208"/>
        <v>0</v>
      </c>
      <c r="U6444" s="2">
        <f>IF(O6444="Reg", R6444 * Inputs!$B$7, 0)</f>
        <v>0</v>
      </c>
      <c r="V6444" s="2">
        <f>MAX(F6444 + P6444*Inputs!$B$15 - (Q6444/Inputs!$B$16) - U6444, 0)</f>
        <v>340</v>
      </c>
    </row>
    <row r="6445" spans="1:22" x14ac:dyDescent="0.3">
      <c r="A6445" s="1">
        <v>46291.458333333343</v>
      </c>
      <c r="B6445" s="2">
        <v>17.361708948585139</v>
      </c>
      <c r="C6445" s="2">
        <v>4.0945773416767102</v>
      </c>
      <c r="D6445" s="2">
        <f t="shared" si="1200"/>
        <v>38.469956446016852</v>
      </c>
      <c r="E6445" s="2">
        <f t="shared" si="1201"/>
        <v>42.689395939745225</v>
      </c>
      <c r="F6445" s="2">
        <f t="shared" si="1209"/>
        <v>340</v>
      </c>
      <c r="G6445" s="2">
        <f t="shared" si="1210"/>
        <v>0</v>
      </c>
      <c r="H6445" s="2">
        <f>MIN(Inputs!$B$2, (Inputs!$B$14 - F6445)/Inputs!$B$15)</f>
        <v>0</v>
      </c>
      <c r="I6445" s="2">
        <f>MAX(MIN(Inputs!$B$2, F6445*Inputs!$B$16, Inputs!$B$14*Inputs!$B$4 - G6445), 0)</f>
        <v>170</v>
      </c>
      <c r="J6445" s="2">
        <f>MAX(MIN(Inputs!$B$2, F6445*Inputs!$B$16, (Inputs!$B$14-F6445)/Inputs!$B$15)*Inputs!$B$9, 0)</f>
        <v>0</v>
      </c>
      <c r="K6445" s="2">
        <f>MAX(E6445*Inputs!$B$5 - B6445 - Inputs!$B$8, 0) * H6445</f>
        <v>0</v>
      </c>
      <c r="L6445" s="2">
        <f>IF(B6445 &gt;= D6445*Inputs!$B$10, MAX(B6445 - E6445/Inputs!$B$5 - Inputs!$B$8, 0) * I6445, 0)</f>
        <v>0</v>
      </c>
      <c r="M6445" s="2">
        <f t="shared" si="1202"/>
        <v>0</v>
      </c>
      <c r="N6445" s="3" t="str">
        <f t="shared" si="1203"/>
        <v>Idle</v>
      </c>
      <c r="O6445" s="3" t="str">
        <f t="shared" si="1211"/>
        <v>Idle</v>
      </c>
      <c r="P6445" s="2">
        <f t="shared" si="1204"/>
        <v>0</v>
      </c>
      <c r="Q6445" s="2">
        <f t="shared" si="1205"/>
        <v>0</v>
      </c>
      <c r="R6445" s="2">
        <f t="shared" si="1206"/>
        <v>0</v>
      </c>
      <c r="S6445" s="2">
        <f t="shared" si="1207"/>
        <v>0</v>
      </c>
      <c r="T6445" s="2">
        <f t="shared" si="1208"/>
        <v>0</v>
      </c>
      <c r="U6445" s="2">
        <f>IF(O6445="Reg", R6445 * Inputs!$B$7, 0)</f>
        <v>0</v>
      </c>
      <c r="V6445" s="2">
        <f>MAX(F6445 + P6445*Inputs!$B$15 - (Q6445/Inputs!$B$16) - U6445, 0)</f>
        <v>340</v>
      </c>
    </row>
    <row r="6446" spans="1:22" x14ac:dyDescent="0.3">
      <c r="A6446" s="1">
        <v>46291.5</v>
      </c>
      <c r="B6446" s="2">
        <v>31.14851276671272</v>
      </c>
      <c r="C6446" s="2">
        <v>11.301111400389891</v>
      </c>
      <c r="D6446" s="2">
        <f t="shared" si="1200"/>
        <v>38.469956446016852</v>
      </c>
      <c r="E6446" s="2">
        <f t="shared" si="1201"/>
        <v>50.256510981385503</v>
      </c>
      <c r="F6446" s="2">
        <f t="shared" si="1209"/>
        <v>340</v>
      </c>
      <c r="G6446" s="2">
        <f t="shared" si="1210"/>
        <v>0</v>
      </c>
      <c r="H6446" s="2">
        <f>MIN(Inputs!$B$2, (Inputs!$B$14 - F6446)/Inputs!$B$15)</f>
        <v>0</v>
      </c>
      <c r="I6446" s="2">
        <f>MAX(MIN(Inputs!$B$2, F6446*Inputs!$B$16, Inputs!$B$14*Inputs!$B$4 - G6446), 0)</f>
        <v>170</v>
      </c>
      <c r="J6446" s="2">
        <f>MAX(MIN(Inputs!$B$2, F6446*Inputs!$B$16, (Inputs!$B$14-F6446)/Inputs!$B$15)*Inputs!$B$9, 0)</f>
        <v>0</v>
      </c>
      <c r="K6446" s="2">
        <f>MAX(E6446*Inputs!$B$5 - B6446 - Inputs!$B$8, 0) * H6446</f>
        <v>0</v>
      </c>
      <c r="L6446" s="2">
        <f>IF(B6446 &gt;= D6446*Inputs!$B$10, MAX(B6446 - E6446/Inputs!$B$5 - Inputs!$B$8, 0) * I6446, 0)</f>
        <v>0</v>
      </c>
      <c r="M6446" s="2">
        <f t="shared" si="1202"/>
        <v>0</v>
      </c>
      <c r="N6446" s="3" t="str">
        <f t="shared" si="1203"/>
        <v>Idle</v>
      </c>
      <c r="O6446" s="3" t="str">
        <f t="shared" si="1211"/>
        <v>Idle</v>
      </c>
      <c r="P6446" s="2">
        <f t="shared" si="1204"/>
        <v>0</v>
      </c>
      <c r="Q6446" s="2">
        <f t="shared" si="1205"/>
        <v>0</v>
      </c>
      <c r="R6446" s="2">
        <f t="shared" si="1206"/>
        <v>0</v>
      </c>
      <c r="S6446" s="2">
        <f t="shared" si="1207"/>
        <v>0</v>
      </c>
      <c r="T6446" s="2">
        <f t="shared" si="1208"/>
        <v>0</v>
      </c>
      <c r="U6446" s="2">
        <f>IF(O6446="Reg", R6446 * Inputs!$B$7, 0)</f>
        <v>0</v>
      </c>
      <c r="V6446" s="2">
        <f>MAX(F6446 + P6446*Inputs!$B$15 - (Q6446/Inputs!$B$16) - U6446, 0)</f>
        <v>340</v>
      </c>
    </row>
    <row r="6447" spans="1:22" x14ac:dyDescent="0.3">
      <c r="A6447" s="1">
        <v>46291.541666666657</v>
      </c>
      <c r="B6447" s="2">
        <v>40.862296697436513</v>
      </c>
      <c r="C6447" s="2">
        <v>10.220108500872151</v>
      </c>
      <c r="D6447" s="2">
        <f t="shared" si="1200"/>
        <v>38.469956446016852</v>
      </c>
      <c r="E6447" s="2">
        <f t="shared" si="1201"/>
        <v>54.914041505913382</v>
      </c>
      <c r="F6447" s="2">
        <f t="shared" si="1209"/>
        <v>340</v>
      </c>
      <c r="G6447" s="2">
        <f t="shared" si="1210"/>
        <v>0</v>
      </c>
      <c r="H6447" s="2">
        <f>MIN(Inputs!$B$2, (Inputs!$B$14 - F6447)/Inputs!$B$15)</f>
        <v>0</v>
      </c>
      <c r="I6447" s="2">
        <f>MAX(MIN(Inputs!$B$2, F6447*Inputs!$B$16, Inputs!$B$14*Inputs!$B$4 - G6447), 0)</f>
        <v>170</v>
      </c>
      <c r="J6447" s="2">
        <f>MAX(MIN(Inputs!$B$2, F6447*Inputs!$B$16, (Inputs!$B$14-F6447)/Inputs!$B$15)*Inputs!$B$9, 0)</f>
        <v>0</v>
      </c>
      <c r="K6447" s="2">
        <f>MAX(E6447*Inputs!$B$5 - B6447 - Inputs!$B$8, 0) * H6447</f>
        <v>0</v>
      </c>
      <c r="L6447" s="2">
        <f>IF(B6447 &gt;= D6447*Inputs!$B$10, MAX(B6447 - E6447/Inputs!$B$5 - Inputs!$B$8, 0) * I6447, 0)</f>
        <v>0</v>
      </c>
      <c r="M6447" s="2">
        <f t="shared" si="1202"/>
        <v>0</v>
      </c>
      <c r="N6447" s="3" t="str">
        <f t="shared" si="1203"/>
        <v>Idle</v>
      </c>
      <c r="O6447" s="3" t="str">
        <f t="shared" si="1211"/>
        <v>Idle</v>
      </c>
      <c r="P6447" s="2">
        <f t="shared" si="1204"/>
        <v>0</v>
      </c>
      <c r="Q6447" s="2">
        <f t="shared" si="1205"/>
        <v>0</v>
      </c>
      <c r="R6447" s="2">
        <f t="shared" si="1206"/>
        <v>0</v>
      </c>
      <c r="S6447" s="2">
        <f t="shared" si="1207"/>
        <v>0</v>
      </c>
      <c r="T6447" s="2">
        <f t="shared" si="1208"/>
        <v>0</v>
      </c>
      <c r="U6447" s="2">
        <f>IF(O6447="Reg", R6447 * Inputs!$B$7, 0)</f>
        <v>0</v>
      </c>
      <c r="V6447" s="2">
        <f>MAX(F6447 + P6447*Inputs!$B$15 - (Q6447/Inputs!$B$16) - U6447, 0)</f>
        <v>340</v>
      </c>
    </row>
    <row r="6448" spans="1:22" x14ac:dyDescent="0.3">
      <c r="A6448" s="1">
        <v>46291.583333333343</v>
      </c>
      <c r="B6448" s="2">
        <v>55.044712808205418</v>
      </c>
      <c r="C6448" s="2">
        <v>5.1729630801058448</v>
      </c>
      <c r="D6448" s="2">
        <f t="shared" si="1200"/>
        <v>38.469956446016852</v>
      </c>
      <c r="E6448" s="2">
        <f t="shared" si="1201"/>
        <v>60.075981827222734</v>
      </c>
      <c r="F6448" s="2">
        <f t="shared" si="1209"/>
        <v>340</v>
      </c>
      <c r="G6448" s="2">
        <f t="shared" si="1210"/>
        <v>0</v>
      </c>
      <c r="H6448" s="2">
        <f>MIN(Inputs!$B$2, (Inputs!$B$14 - F6448)/Inputs!$B$15)</f>
        <v>0</v>
      </c>
      <c r="I6448" s="2">
        <f>MAX(MIN(Inputs!$B$2, F6448*Inputs!$B$16, Inputs!$B$14*Inputs!$B$4 - G6448), 0)</f>
        <v>170</v>
      </c>
      <c r="J6448" s="2">
        <f>MAX(MIN(Inputs!$B$2, F6448*Inputs!$B$16, (Inputs!$B$14-F6448)/Inputs!$B$15)*Inputs!$B$9, 0)</f>
        <v>0</v>
      </c>
      <c r="K6448" s="2">
        <f>MAX(E6448*Inputs!$B$5 - B6448 - Inputs!$B$8, 0) * H6448</f>
        <v>0</v>
      </c>
      <c r="L6448" s="2">
        <f>IF(B6448 &gt;= D6448*Inputs!$B$10, MAX(B6448 - E6448/Inputs!$B$5 - Inputs!$B$8, 0) * I6448, 0)</f>
        <v>0</v>
      </c>
      <c r="M6448" s="2">
        <f t="shared" si="1202"/>
        <v>0</v>
      </c>
      <c r="N6448" s="3" t="str">
        <f t="shared" si="1203"/>
        <v>Idle</v>
      </c>
      <c r="O6448" s="3" t="str">
        <f t="shared" si="1211"/>
        <v>Idle</v>
      </c>
      <c r="P6448" s="2">
        <f t="shared" si="1204"/>
        <v>0</v>
      </c>
      <c r="Q6448" s="2">
        <f t="shared" si="1205"/>
        <v>0</v>
      </c>
      <c r="R6448" s="2">
        <f t="shared" si="1206"/>
        <v>0</v>
      </c>
      <c r="S6448" s="2">
        <f t="shared" si="1207"/>
        <v>0</v>
      </c>
      <c r="T6448" s="2">
        <f t="shared" si="1208"/>
        <v>0</v>
      </c>
      <c r="U6448" s="2">
        <f>IF(O6448="Reg", R6448 * Inputs!$B$7, 0)</f>
        <v>0</v>
      </c>
      <c r="V6448" s="2">
        <f>MAX(F6448 + P6448*Inputs!$B$15 - (Q6448/Inputs!$B$16) - U6448, 0)</f>
        <v>340</v>
      </c>
    </row>
    <row r="6449" spans="1:22" x14ac:dyDescent="0.3">
      <c r="A6449" s="1">
        <v>46291.625</v>
      </c>
      <c r="B6449" s="2">
        <v>55.328631608022143</v>
      </c>
      <c r="C6449" s="2">
        <v>7.3857808910450373</v>
      </c>
      <c r="D6449" s="2">
        <f t="shared" si="1200"/>
        <v>38.469956446016852</v>
      </c>
      <c r="E6449" s="2">
        <f t="shared" si="1201"/>
        <v>61.865249247811676</v>
      </c>
      <c r="F6449" s="2">
        <f t="shared" si="1209"/>
        <v>340</v>
      </c>
      <c r="G6449" s="2">
        <f t="shared" si="1210"/>
        <v>0</v>
      </c>
      <c r="H6449" s="2">
        <f>MIN(Inputs!$B$2, (Inputs!$B$14 - F6449)/Inputs!$B$15)</f>
        <v>0</v>
      </c>
      <c r="I6449" s="2">
        <f>MAX(MIN(Inputs!$B$2, F6449*Inputs!$B$16, Inputs!$B$14*Inputs!$B$4 - G6449), 0)</f>
        <v>170</v>
      </c>
      <c r="J6449" s="2">
        <f>MAX(MIN(Inputs!$B$2, F6449*Inputs!$B$16, (Inputs!$B$14-F6449)/Inputs!$B$15)*Inputs!$B$9, 0)</f>
        <v>0</v>
      </c>
      <c r="K6449" s="2">
        <f>MAX(E6449*Inputs!$B$5 - B6449 - Inputs!$B$8, 0) * H6449</f>
        <v>0</v>
      </c>
      <c r="L6449" s="2">
        <f>IF(B6449 &gt;= D6449*Inputs!$B$10, MAX(B6449 - E6449/Inputs!$B$5 - Inputs!$B$8, 0) * I6449, 0)</f>
        <v>0</v>
      </c>
      <c r="M6449" s="2">
        <f t="shared" si="1202"/>
        <v>0</v>
      </c>
      <c r="N6449" s="3" t="str">
        <f t="shared" si="1203"/>
        <v>Idle</v>
      </c>
      <c r="O6449" s="3" t="str">
        <f t="shared" si="1211"/>
        <v>Idle</v>
      </c>
      <c r="P6449" s="2">
        <f t="shared" si="1204"/>
        <v>0</v>
      </c>
      <c r="Q6449" s="2">
        <f t="shared" si="1205"/>
        <v>0</v>
      </c>
      <c r="R6449" s="2">
        <f t="shared" si="1206"/>
        <v>0</v>
      </c>
      <c r="S6449" s="2">
        <f t="shared" si="1207"/>
        <v>0</v>
      </c>
      <c r="T6449" s="2">
        <f t="shared" si="1208"/>
        <v>0</v>
      </c>
      <c r="U6449" s="2">
        <f>IF(O6449="Reg", R6449 * Inputs!$B$7, 0)</f>
        <v>0</v>
      </c>
      <c r="V6449" s="2">
        <f>MAX(F6449 + P6449*Inputs!$B$15 - (Q6449/Inputs!$B$16) - U6449, 0)</f>
        <v>340</v>
      </c>
    </row>
    <row r="6450" spans="1:22" x14ac:dyDescent="0.3">
      <c r="A6450" s="1">
        <v>46291.666666666657</v>
      </c>
      <c r="B6450" s="2">
        <v>56.390512809509453</v>
      </c>
      <c r="C6450" s="2">
        <v>4.1293424756142176</v>
      </c>
      <c r="D6450" s="2">
        <f t="shared" si="1200"/>
        <v>38.469956446016852</v>
      </c>
      <c r="E6450" s="2">
        <f t="shared" si="1201"/>
        <v>61.961639525773272</v>
      </c>
      <c r="F6450" s="2">
        <f t="shared" si="1209"/>
        <v>340</v>
      </c>
      <c r="G6450" s="2">
        <f t="shared" si="1210"/>
        <v>0</v>
      </c>
      <c r="H6450" s="2">
        <f>MIN(Inputs!$B$2, (Inputs!$B$14 - F6450)/Inputs!$B$15)</f>
        <v>0</v>
      </c>
      <c r="I6450" s="2">
        <f>MAX(MIN(Inputs!$B$2, F6450*Inputs!$B$16, Inputs!$B$14*Inputs!$B$4 - G6450), 0)</f>
        <v>170</v>
      </c>
      <c r="J6450" s="2">
        <f>MAX(MIN(Inputs!$B$2, F6450*Inputs!$B$16, (Inputs!$B$14-F6450)/Inputs!$B$15)*Inputs!$B$9, 0)</f>
        <v>0</v>
      </c>
      <c r="K6450" s="2">
        <f>MAX(E6450*Inputs!$B$5 - B6450 - Inputs!$B$8, 0) * H6450</f>
        <v>0</v>
      </c>
      <c r="L6450" s="2">
        <f>IF(B6450 &gt;= D6450*Inputs!$B$10, MAX(B6450 - E6450/Inputs!$B$5 - Inputs!$B$8, 0) * I6450, 0)</f>
        <v>0</v>
      </c>
      <c r="M6450" s="2">
        <f t="shared" si="1202"/>
        <v>0</v>
      </c>
      <c r="N6450" s="3" t="str">
        <f t="shared" si="1203"/>
        <v>Idle</v>
      </c>
      <c r="O6450" s="3" t="str">
        <f t="shared" si="1211"/>
        <v>Idle</v>
      </c>
      <c r="P6450" s="2">
        <f t="shared" si="1204"/>
        <v>0</v>
      </c>
      <c r="Q6450" s="2">
        <f t="shared" si="1205"/>
        <v>0</v>
      </c>
      <c r="R6450" s="2">
        <f t="shared" si="1206"/>
        <v>0</v>
      </c>
      <c r="S6450" s="2">
        <f t="shared" si="1207"/>
        <v>0</v>
      </c>
      <c r="T6450" s="2">
        <f t="shared" si="1208"/>
        <v>0</v>
      </c>
      <c r="U6450" s="2">
        <f>IF(O6450="Reg", R6450 * Inputs!$B$7, 0)</f>
        <v>0</v>
      </c>
      <c r="V6450" s="2">
        <f>MAX(F6450 + P6450*Inputs!$B$15 - (Q6450/Inputs!$B$16) - U6450, 0)</f>
        <v>340</v>
      </c>
    </row>
    <row r="6451" spans="1:22" x14ac:dyDescent="0.3">
      <c r="A6451" s="1">
        <v>46291.708333333343</v>
      </c>
      <c r="B6451" s="2">
        <v>62.764399198426759</v>
      </c>
      <c r="C6451" s="2">
        <v>5.3774573221910096</v>
      </c>
      <c r="D6451" s="2">
        <f t="shared" si="1200"/>
        <v>38.469956446016852</v>
      </c>
      <c r="E6451" s="2">
        <f t="shared" si="1201"/>
        <v>60.470727685051884</v>
      </c>
      <c r="F6451" s="2">
        <f t="shared" si="1209"/>
        <v>340</v>
      </c>
      <c r="G6451" s="2">
        <f t="shared" si="1210"/>
        <v>0</v>
      </c>
      <c r="H6451" s="2">
        <f>MIN(Inputs!$B$2, (Inputs!$B$14 - F6451)/Inputs!$B$15)</f>
        <v>0</v>
      </c>
      <c r="I6451" s="2">
        <f>MAX(MIN(Inputs!$B$2, F6451*Inputs!$B$16, Inputs!$B$14*Inputs!$B$4 - G6451), 0)</f>
        <v>170</v>
      </c>
      <c r="J6451" s="2">
        <f>MAX(MIN(Inputs!$B$2, F6451*Inputs!$B$16, (Inputs!$B$14-F6451)/Inputs!$B$15)*Inputs!$B$9, 0)</f>
        <v>0</v>
      </c>
      <c r="K6451" s="2">
        <f>MAX(E6451*Inputs!$B$5 - B6451 - Inputs!$B$8, 0) * H6451</f>
        <v>0</v>
      </c>
      <c r="L6451" s="2">
        <f>IF(B6451 &gt;= D6451*Inputs!$B$10, MAX(B6451 - E6451/Inputs!$B$5 - Inputs!$B$8, 0) * I6451, 0)</f>
        <v>0</v>
      </c>
      <c r="M6451" s="2">
        <f t="shared" si="1202"/>
        <v>0</v>
      </c>
      <c r="N6451" s="3" t="str">
        <f t="shared" si="1203"/>
        <v>Idle</v>
      </c>
      <c r="O6451" s="3" t="str">
        <f t="shared" si="1211"/>
        <v>Idle</v>
      </c>
      <c r="P6451" s="2">
        <f t="shared" si="1204"/>
        <v>0</v>
      </c>
      <c r="Q6451" s="2">
        <f t="shared" si="1205"/>
        <v>0</v>
      </c>
      <c r="R6451" s="2">
        <f t="shared" si="1206"/>
        <v>0</v>
      </c>
      <c r="S6451" s="2">
        <f t="shared" si="1207"/>
        <v>0</v>
      </c>
      <c r="T6451" s="2">
        <f t="shared" si="1208"/>
        <v>0</v>
      </c>
      <c r="U6451" s="2">
        <f>IF(O6451="Reg", R6451 * Inputs!$B$7, 0)</f>
        <v>0</v>
      </c>
      <c r="V6451" s="2">
        <f>MAX(F6451 + P6451*Inputs!$B$15 - (Q6451/Inputs!$B$16) - U6451, 0)</f>
        <v>340</v>
      </c>
    </row>
    <row r="6452" spans="1:22" x14ac:dyDescent="0.3">
      <c r="A6452" s="1">
        <v>46291.75</v>
      </c>
      <c r="B6452" s="2">
        <v>59.093695913879962</v>
      </c>
      <c r="C6452" s="2">
        <v>26.226629951758461</v>
      </c>
      <c r="D6452" s="2">
        <f t="shared" si="1200"/>
        <v>38.469956446016852</v>
      </c>
      <c r="E6452" s="2">
        <f t="shared" si="1201"/>
        <v>56.378327775470133</v>
      </c>
      <c r="F6452" s="2">
        <f t="shared" si="1209"/>
        <v>340</v>
      </c>
      <c r="G6452" s="2">
        <f t="shared" si="1210"/>
        <v>0</v>
      </c>
      <c r="H6452" s="2">
        <f>MIN(Inputs!$B$2, (Inputs!$B$14 - F6452)/Inputs!$B$15)</f>
        <v>0</v>
      </c>
      <c r="I6452" s="2">
        <f>MAX(MIN(Inputs!$B$2, F6452*Inputs!$B$16, Inputs!$B$14*Inputs!$B$4 - G6452), 0)</f>
        <v>170</v>
      </c>
      <c r="J6452" s="2">
        <f>MAX(MIN(Inputs!$B$2, F6452*Inputs!$B$16, (Inputs!$B$14-F6452)/Inputs!$B$15)*Inputs!$B$9, 0)</f>
        <v>0</v>
      </c>
      <c r="K6452" s="2">
        <f>MAX(E6452*Inputs!$B$5 - B6452 - Inputs!$B$8, 0) * H6452</f>
        <v>0</v>
      </c>
      <c r="L6452" s="2">
        <f>IF(B6452 &gt;= D6452*Inputs!$B$10, MAX(B6452 - E6452/Inputs!$B$5 - Inputs!$B$8, 0) * I6452, 0)</f>
        <v>0</v>
      </c>
      <c r="M6452" s="2">
        <f t="shared" si="1202"/>
        <v>0</v>
      </c>
      <c r="N6452" s="3" t="str">
        <f t="shared" si="1203"/>
        <v>Idle</v>
      </c>
      <c r="O6452" s="3" t="str">
        <f t="shared" si="1211"/>
        <v>Idle</v>
      </c>
      <c r="P6452" s="2">
        <f t="shared" si="1204"/>
        <v>0</v>
      </c>
      <c r="Q6452" s="2">
        <f t="shared" si="1205"/>
        <v>0</v>
      </c>
      <c r="R6452" s="2">
        <f t="shared" si="1206"/>
        <v>0</v>
      </c>
      <c r="S6452" s="2">
        <f t="shared" si="1207"/>
        <v>0</v>
      </c>
      <c r="T6452" s="2">
        <f t="shared" si="1208"/>
        <v>0</v>
      </c>
      <c r="U6452" s="2">
        <f>IF(O6452="Reg", R6452 * Inputs!$B$7, 0)</f>
        <v>0</v>
      </c>
      <c r="V6452" s="2">
        <f>MAX(F6452 + P6452*Inputs!$B$15 - (Q6452/Inputs!$B$16) - U6452, 0)</f>
        <v>340</v>
      </c>
    </row>
    <row r="6453" spans="1:22" x14ac:dyDescent="0.3">
      <c r="A6453" s="1">
        <v>46291.791666666657</v>
      </c>
      <c r="B6453" s="2">
        <v>71.833938625292674</v>
      </c>
      <c r="C6453" s="2">
        <v>3.17729898262245</v>
      </c>
      <c r="D6453" s="2">
        <f t="shared" si="1200"/>
        <v>38.469956446016852</v>
      </c>
      <c r="E6453" s="2">
        <f t="shared" si="1201"/>
        <v>51.547440562947223</v>
      </c>
      <c r="F6453" s="2">
        <f t="shared" si="1209"/>
        <v>340</v>
      </c>
      <c r="G6453" s="2">
        <f t="shared" si="1210"/>
        <v>0</v>
      </c>
      <c r="H6453" s="2">
        <f>MIN(Inputs!$B$2, (Inputs!$B$14 - F6453)/Inputs!$B$15)</f>
        <v>0</v>
      </c>
      <c r="I6453" s="2">
        <f>MAX(MIN(Inputs!$B$2, F6453*Inputs!$B$16, Inputs!$B$14*Inputs!$B$4 - G6453), 0)</f>
        <v>170</v>
      </c>
      <c r="J6453" s="2">
        <f>MAX(MIN(Inputs!$B$2, F6453*Inputs!$B$16, (Inputs!$B$14-F6453)/Inputs!$B$15)*Inputs!$B$9, 0)</f>
        <v>0</v>
      </c>
      <c r="K6453" s="2">
        <f>MAX(E6453*Inputs!$B$5 - B6453 - Inputs!$B$8, 0) * H6453</f>
        <v>0</v>
      </c>
      <c r="L6453" s="2">
        <f>IF(B6453 &gt;= D6453*Inputs!$B$10, MAX(B6453 - E6453/Inputs!$B$5 - Inputs!$B$8, 0) * I6453, 0)</f>
        <v>0</v>
      </c>
      <c r="M6453" s="2">
        <f t="shared" si="1202"/>
        <v>0</v>
      </c>
      <c r="N6453" s="3" t="str">
        <f t="shared" si="1203"/>
        <v>Idle</v>
      </c>
      <c r="O6453" s="3" t="str">
        <f t="shared" si="1211"/>
        <v>Idle</v>
      </c>
      <c r="P6453" s="2">
        <f t="shared" si="1204"/>
        <v>0</v>
      </c>
      <c r="Q6453" s="2">
        <f t="shared" si="1205"/>
        <v>0</v>
      </c>
      <c r="R6453" s="2">
        <f t="shared" si="1206"/>
        <v>0</v>
      </c>
      <c r="S6453" s="2">
        <f t="shared" si="1207"/>
        <v>0</v>
      </c>
      <c r="T6453" s="2">
        <f t="shared" si="1208"/>
        <v>0</v>
      </c>
      <c r="U6453" s="2">
        <f>IF(O6453="Reg", R6453 * Inputs!$B$7, 0)</f>
        <v>0</v>
      </c>
      <c r="V6453" s="2">
        <f>MAX(F6453 + P6453*Inputs!$B$15 - (Q6453/Inputs!$B$16) - U6453, 0)</f>
        <v>340</v>
      </c>
    </row>
    <row r="6454" spans="1:22" x14ac:dyDescent="0.3">
      <c r="A6454" s="1">
        <v>46291.833333333343</v>
      </c>
      <c r="B6454" s="2">
        <v>65.78031733173907</v>
      </c>
      <c r="C6454" s="2">
        <v>3.1261052585771649</v>
      </c>
      <c r="D6454" s="2">
        <f t="shared" si="1200"/>
        <v>38.469956446016852</v>
      </c>
      <c r="E6454" s="2">
        <f t="shared" si="1201"/>
        <v>42.459129080243173</v>
      </c>
      <c r="F6454" s="2">
        <f t="shared" si="1209"/>
        <v>340</v>
      </c>
      <c r="G6454" s="2">
        <f t="shared" si="1210"/>
        <v>0</v>
      </c>
      <c r="H6454" s="2">
        <f>MIN(Inputs!$B$2, (Inputs!$B$14 - F6454)/Inputs!$B$15)</f>
        <v>0</v>
      </c>
      <c r="I6454" s="2">
        <f>MAX(MIN(Inputs!$B$2, F6454*Inputs!$B$16, Inputs!$B$14*Inputs!$B$4 - G6454), 0)</f>
        <v>170</v>
      </c>
      <c r="J6454" s="2">
        <f>MAX(MIN(Inputs!$B$2, F6454*Inputs!$B$16, (Inputs!$B$14-F6454)/Inputs!$B$15)*Inputs!$B$9, 0)</f>
        <v>0</v>
      </c>
      <c r="K6454" s="2">
        <f>MAX(E6454*Inputs!$B$5 - B6454 - Inputs!$B$8, 0) * H6454</f>
        <v>0</v>
      </c>
      <c r="L6454" s="2">
        <f>IF(B6454 &gt;= D6454*Inputs!$B$10, MAX(B6454 - E6454/Inputs!$B$5 - Inputs!$B$8, 0) * I6454, 0)</f>
        <v>0</v>
      </c>
      <c r="M6454" s="2">
        <f t="shared" si="1202"/>
        <v>0</v>
      </c>
      <c r="N6454" s="3" t="str">
        <f t="shared" si="1203"/>
        <v>Idle</v>
      </c>
      <c r="O6454" s="3" t="str">
        <f t="shared" si="1211"/>
        <v>Idle</v>
      </c>
      <c r="P6454" s="2">
        <f t="shared" si="1204"/>
        <v>0</v>
      </c>
      <c r="Q6454" s="2">
        <f t="shared" si="1205"/>
        <v>0</v>
      </c>
      <c r="R6454" s="2">
        <f t="shared" si="1206"/>
        <v>0</v>
      </c>
      <c r="S6454" s="2">
        <f t="shared" si="1207"/>
        <v>0</v>
      </c>
      <c r="T6454" s="2">
        <f t="shared" si="1208"/>
        <v>0</v>
      </c>
      <c r="U6454" s="2">
        <f>IF(O6454="Reg", R6454 * Inputs!$B$7, 0)</f>
        <v>0</v>
      </c>
      <c r="V6454" s="2">
        <f>MAX(F6454 + P6454*Inputs!$B$15 - (Q6454/Inputs!$B$16) - U6454, 0)</f>
        <v>340</v>
      </c>
    </row>
    <row r="6455" spans="1:22" x14ac:dyDescent="0.3">
      <c r="A6455" s="1">
        <v>46291.875</v>
      </c>
      <c r="B6455" s="2">
        <v>55.906973275791692</v>
      </c>
      <c r="C6455" s="2">
        <v>17.55834346000568</v>
      </c>
      <c r="D6455" s="2">
        <f t="shared" si="1200"/>
        <v>38.469956446016852</v>
      </c>
      <c r="E6455" s="2">
        <f t="shared" si="1201"/>
        <v>32.131909045208694</v>
      </c>
      <c r="F6455" s="2">
        <f t="shared" si="1209"/>
        <v>340</v>
      </c>
      <c r="G6455" s="2">
        <f t="shared" si="1210"/>
        <v>0</v>
      </c>
      <c r="H6455" s="2">
        <f>MIN(Inputs!$B$2, (Inputs!$B$14 - F6455)/Inputs!$B$15)</f>
        <v>0</v>
      </c>
      <c r="I6455" s="2">
        <f>MAX(MIN(Inputs!$B$2, F6455*Inputs!$B$16, Inputs!$B$14*Inputs!$B$4 - G6455), 0)</f>
        <v>170</v>
      </c>
      <c r="J6455" s="2">
        <f>MAX(MIN(Inputs!$B$2, F6455*Inputs!$B$16, (Inputs!$B$14-F6455)/Inputs!$B$15)*Inputs!$B$9, 0)</f>
        <v>0</v>
      </c>
      <c r="K6455" s="2">
        <f>MAX(E6455*Inputs!$B$5 - B6455 - Inputs!$B$8, 0) * H6455</f>
        <v>0</v>
      </c>
      <c r="L6455" s="2">
        <f>IF(B6455 &gt;= D6455*Inputs!$B$10, MAX(B6455 - E6455/Inputs!$B$5 - Inputs!$B$8, 0) * I6455, 0)</f>
        <v>0</v>
      </c>
      <c r="M6455" s="2">
        <f t="shared" si="1202"/>
        <v>0</v>
      </c>
      <c r="N6455" s="3" t="str">
        <f t="shared" si="1203"/>
        <v>Idle</v>
      </c>
      <c r="O6455" s="3" t="str">
        <f t="shared" si="1211"/>
        <v>Idle</v>
      </c>
      <c r="P6455" s="2">
        <f t="shared" si="1204"/>
        <v>0</v>
      </c>
      <c r="Q6455" s="2">
        <f t="shared" si="1205"/>
        <v>0</v>
      </c>
      <c r="R6455" s="2">
        <f t="shared" si="1206"/>
        <v>0</v>
      </c>
      <c r="S6455" s="2">
        <f t="shared" si="1207"/>
        <v>0</v>
      </c>
      <c r="T6455" s="2">
        <f t="shared" si="1208"/>
        <v>0</v>
      </c>
      <c r="U6455" s="2">
        <f>IF(O6455="Reg", R6455 * Inputs!$B$7, 0)</f>
        <v>0</v>
      </c>
      <c r="V6455" s="2">
        <f>MAX(F6455 + P6455*Inputs!$B$15 - (Q6455/Inputs!$B$16) - U6455, 0)</f>
        <v>340</v>
      </c>
    </row>
    <row r="6456" spans="1:22" x14ac:dyDescent="0.3">
      <c r="A6456" s="1">
        <v>46291.916666666657</v>
      </c>
      <c r="B6456" s="2">
        <v>47.445041765181159</v>
      </c>
      <c r="C6456" s="2">
        <v>9.5507284891817132</v>
      </c>
      <c r="D6456" s="2">
        <f t="shared" si="1200"/>
        <v>38.469956446016852</v>
      </c>
      <c r="E6456" s="2">
        <f t="shared" si="1201"/>
        <v>22.814080165910084</v>
      </c>
      <c r="F6456" s="2">
        <f t="shared" si="1209"/>
        <v>340</v>
      </c>
      <c r="G6456" s="2">
        <f t="shared" si="1210"/>
        <v>0</v>
      </c>
      <c r="H6456" s="2">
        <f>MIN(Inputs!$B$2, (Inputs!$B$14 - F6456)/Inputs!$B$15)</f>
        <v>0</v>
      </c>
      <c r="I6456" s="2">
        <f>MAX(MIN(Inputs!$B$2, F6456*Inputs!$B$16, Inputs!$B$14*Inputs!$B$4 - G6456), 0)</f>
        <v>170</v>
      </c>
      <c r="J6456" s="2">
        <f>MAX(MIN(Inputs!$B$2, F6456*Inputs!$B$16, (Inputs!$B$14-F6456)/Inputs!$B$15)*Inputs!$B$9, 0)</f>
        <v>0</v>
      </c>
      <c r="K6456" s="2">
        <f>MAX(E6456*Inputs!$B$5 - B6456 - Inputs!$B$8, 0) * H6456</f>
        <v>0</v>
      </c>
      <c r="L6456" s="2">
        <f>IF(B6456 &gt;= D6456*Inputs!$B$10, MAX(B6456 - E6456/Inputs!$B$5 - Inputs!$B$8, 0) * I6456, 0)</f>
        <v>258.39161348453081</v>
      </c>
      <c r="M6456" s="2">
        <f t="shared" si="1202"/>
        <v>0</v>
      </c>
      <c r="N6456" s="3" t="str">
        <f t="shared" si="1203"/>
        <v>Discharge</v>
      </c>
      <c r="O6456" s="3" t="str">
        <f t="shared" si="1211"/>
        <v>Discharge</v>
      </c>
      <c r="P6456" s="2">
        <f t="shared" si="1204"/>
        <v>0</v>
      </c>
      <c r="Q6456" s="2">
        <f t="shared" si="1205"/>
        <v>170</v>
      </c>
      <c r="R6456" s="2">
        <f t="shared" si="1206"/>
        <v>0</v>
      </c>
      <c r="S6456" s="2">
        <f t="shared" si="1207"/>
        <v>8065.6571000807971</v>
      </c>
      <c r="T6456" s="2">
        <f t="shared" si="1208"/>
        <v>0</v>
      </c>
      <c r="U6456" s="2">
        <f>IF(O6456="Reg", R6456 * Inputs!$B$7, 0)</f>
        <v>0</v>
      </c>
      <c r="V6456" s="2">
        <f>MAX(F6456 + P6456*Inputs!$B$15 - (Q6456/Inputs!$B$16) - U6456, 0)</f>
        <v>170</v>
      </c>
    </row>
    <row r="6457" spans="1:22" x14ac:dyDescent="0.3">
      <c r="A6457" s="1">
        <v>46291.958333333343</v>
      </c>
      <c r="B6457" s="2">
        <v>38.209999740936269</v>
      </c>
      <c r="C6457" s="2">
        <v>9.5487343562294651</v>
      </c>
      <c r="D6457" s="2">
        <f t="shared" si="1200"/>
        <v>38.469956446016852</v>
      </c>
      <c r="E6457" s="2">
        <f t="shared" si="1201"/>
        <v>14.906573205046554</v>
      </c>
      <c r="F6457" s="2">
        <f t="shared" si="1209"/>
        <v>170</v>
      </c>
      <c r="G6457" s="2">
        <f t="shared" si="1210"/>
        <v>170</v>
      </c>
      <c r="H6457" s="2">
        <f>MIN(Inputs!$B$2, (Inputs!$B$14 - F6457)/Inputs!$B$15)</f>
        <v>170</v>
      </c>
      <c r="I6457" s="2">
        <f>MAX(MIN(Inputs!$B$2, F6457*Inputs!$B$16, Inputs!$B$14*Inputs!$B$4 - G6457), 0)</f>
        <v>170</v>
      </c>
      <c r="J6457" s="2">
        <f>MAX(MIN(Inputs!$B$2, F6457*Inputs!$B$16, (Inputs!$B$14-F6457)/Inputs!$B$15)*Inputs!$B$9, 0)</f>
        <v>136</v>
      </c>
      <c r="K6457" s="2">
        <f>MAX(E6457*Inputs!$B$5 - B6457 - Inputs!$B$8, 0) * H6457</f>
        <v>0</v>
      </c>
      <c r="L6457" s="2">
        <f>IF(B6457 &gt;= D6457*Inputs!$B$10, MAX(B6457 - E6457/Inputs!$B$5 - Inputs!$B$8, 0) * I6457, 0)</f>
        <v>0</v>
      </c>
      <c r="M6457" s="2">
        <f t="shared" si="1202"/>
        <v>1298.6278724472072</v>
      </c>
      <c r="N6457" s="3" t="str">
        <f t="shared" si="1203"/>
        <v>Reg</v>
      </c>
      <c r="O6457" s="3" t="str">
        <f t="shared" si="1211"/>
        <v>Discharge</v>
      </c>
      <c r="P6457" s="2">
        <f t="shared" si="1204"/>
        <v>0</v>
      </c>
      <c r="Q6457" s="2">
        <f t="shared" si="1205"/>
        <v>170</v>
      </c>
      <c r="R6457" s="2">
        <f t="shared" si="1206"/>
        <v>0</v>
      </c>
      <c r="S6457" s="2">
        <f t="shared" si="1207"/>
        <v>6495.6999559591659</v>
      </c>
      <c r="T6457" s="2">
        <f t="shared" si="1208"/>
        <v>0</v>
      </c>
      <c r="U6457" s="2">
        <f>IF(O6457="Reg", R6457 * Inputs!$B$7, 0)</f>
        <v>0</v>
      </c>
      <c r="V6457" s="2">
        <f>MAX(F6457 + P6457*Inputs!$B$15 - (Q6457/Inputs!$B$16) - U6457, 0)</f>
        <v>0</v>
      </c>
    </row>
    <row r="6458" spans="1:22" x14ac:dyDescent="0.3">
      <c r="A6458" s="1">
        <v>46292</v>
      </c>
      <c r="B6458" s="2">
        <v>30.108372638742459</v>
      </c>
      <c r="C6458" s="2">
        <v>112.39399655735041</v>
      </c>
      <c r="D6458" s="2">
        <f t="shared" si="1200"/>
        <v>30.830663641610652</v>
      </c>
      <c r="E6458" s="2">
        <f t="shared" si="1201"/>
        <v>9.0131838533084032</v>
      </c>
      <c r="F6458" s="2">
        <f t="shared" si="1209"/>
        <v>0</v>
      </c>
      <c r="G6458" s="2">
        <f t="shared" si="1210"/>
        <v>0</v>
      </c>
      <c r="H6458" s="2">
        <f>MIN(Inputs!$B$2, (Inputs!$B$14 - F6458)/Inputs!$B$15)</f>
        <v>170</v>
      </c>
      <c r="I6458" s="2">
        <f>MAX(MIN(Inputs!$B$2, F6458*Inputs!$B$16, Inputs!$B$14*Inputs!$B$4 - G6458), 0)</f>
        <v>0</v>
      </c>
      <c r="J6458" s="2">
        <f>MAX(MIN(Inputs!$B$2, F6458*Inputs!$B$16, (Inputs!$B$14-F6458)/Inputs!$B$15)*Inputs!$B$9, 0)</f>
        <v>0</v>
      </c>
      <c r="K6458" s="2">
        <f>MAX(E6458*Inputs!$B$5 - B6458 - Inputs!$B$8, 0) * H6458</f>
        <v>0</v>
      </c>
      <c r="L6458" s="2">
        <f>IF(B6458 &gt;= D6458*Inputs!$B$10, MAX(B6458 - E6458/Inputs!$B$5 - Inputs!$B$8, 0) * I6458, 0)</f>
        <v>0</v>
      </c>
      <c r="M6458" s="2">
        <f t="shared" si="1202"/>
        <v>0</v>
      </c>
      <c r="N6458" s="3" t="str">
        <f t="shared" si="1203"/>
        <v>Idle</v>
      </c>
      <c r="O6458" s="3" t="str">
        <f t="shared" si="1211"/>
        <v>Idle</v>
      </c>
      <c r="P6458" s="2">
        <f t="shared" si="1204"/>
        <v>0</v>
      </c>
      <c r="Q6458" s="2">
        <f t="shared" si="1205"/>
        <v>0</v>
      </c>
      <c r="R6458" s="2">
        <f t="shared" si="1206"/>
        <v>0</v>
      </c>
      <c r="S6458" s="2">
        <f t="shared" si="1207"/>
        <v>0</v>
      </c>
      <c r="T6458" s="2">
        <f t="shared" si="1208"/>
        <v>0</v>
      </c>
      <c r="U6458" s="2">
        <f>IF(O6458="Reg", R6458 * Inputs!$B$7, 0)</f>
        <v>0</v>
      </c>
      <c r="V6458" s="2">
        <f>MAX(F6458 + P6458*Inputs!$B$15 - (Q6458/Inputs!$B$16) - U6458, 0)</f>
        <v>0</v>
      </c>
    </row>
    <row r="6459" spans="1:22" x14ac:dyDescent="0.3">
      <c r="A6459" s="1">
        <v>46292.041666666657</v>
      </c>
      <c r="B6459" s="2">
        <v>17.304069729068392</v>
      </c>
      <c r="C6459" s="2">
        <v>3.1837079052611008</v>
      </c>
      <c r="D6459" s="2">
        <f t="shared" si="1200"/>
        <v>30.830663641610652</v>
      </c>
      <c r="E6459" s="2">
        <f t="shared" si="1201"/>
        <v>3.9951217468513254</v>
      </c>
      <c r="F6459" s="2">
        <f t="shared" si="1209"/>
        <v>0</v>
      </c>
      <c r="G6459" s="2">
        <f t="shared" si="1210"/>
        <v>0</v>
      </c>
      <c r="H6459" s="2">
        <f>MIN(Inputs!$B$2, (Inputs!$B$14 - F6459)/Inputs!$B$15)</f>
        <v>170</v>
      </c>
      <c r="I6459" s="2">
        <f>MAX(MIN(Inputs!$B$2, F6459*Inputs!$B$16, Inputs!$B$14*Inputs!$B$4 - G6459), 0)</f>
        <v>0</v>
      </c>
      <c r="J6459" s="2">
        <f>MAX(MIN(Inputs!$B$2, F6459*Inputs!$B$16, (Inputs!$B$14-F6459)/Inputs!$B$15)*Inputs!$B$9, 0)</f>
        <v>0</v>
      </c>
      <c r="K6459" s="2">
        <f>MAX(E6459*Inputs!$B$5 - B6459 - Inputs!$B$8, 0) * H6459</f>
        <v>0</v>
      </c>
      <c r="L6459" s="2">
        <f>IF(B6459 &gt;= D6459*Inputs!$B$10, MAX(B6459 - E6459/Inputs!$B$5 - Inputs!$B$8, 0) * I6459, 0)</f>
        <v>0</v>
      </c>
      <c r="M6459" s="2">
        <f t="shared" si="1202"/>
        <v>0</v>
      </c>
      <c r="N6459" s="3" t="str">
        <f t="shared" si="1203"/>
        <v>Idle</v>
      </c>
      <c r="O6459" s="3" t="str">
        <f t="shared" si="1211"/>
        <v>Idle</v>
      </c>
      <c r="P6459" s="2">
        <f t="shared" si="1204"/>
        <v>0</v>
      </c>
      <c r="Q6459" s="2">
        <f t="shared" si="1205"/>
        <v>0</v>
      </c>
      <c r="R6459" s="2">
        <f t="shared" si="1206"/>
        <v>0</v>
      </c>
      <c r="S6459" s="2">
        <f t="shared" si="1207"/>
        <v>0</v>
      </c>
      <c r="T6459" s="2">
        <f t="shared" si="1208"/>
        <v>0</v>
      </c>
      <c r="U6459" s="2">
        <f>IF(O6459="Reg", R6459 * Inputs!$B$7, 0)</f>
        <v>0</v>
      </c>
      <c r="V6459" s="2">
        <f>MAX(F6459 + P6459*Inputs!$B$15 - (Q6459/Inputs!$B$16) - U6459, 0)</f>
        <v>0</v>
      </c>
    </row>
    <row r="6460" spans="1:22" x14ac:dyDescent="0.3">
      <c r="A6460" s="1">
        <v>46292.083333333343</v>
      </c>
      <c r="B6460" s="2">
        <v>3.816997121532212</v>
      </c>
      <c r="C6460" s="2">
        <v>59.697916602678028</v>
      </c>
      <c r="D6460" s="2">
        <f t="shared" si="1200"/>
        <v>30.830663641610652</v>
      </c>
      <c r="E6460" s="2">
        <f t="shared" si="1201"/>
        <v>1.1111101253399271</v>
      </c>
      <c r="F6460" s="2">
        <f t="shared" si="1209"/>
        <v>0</v>
      </c>
      <c r="G6460" s="2">
        <f t="shared" si="1210"/>
        <v>0</v>
      </c>
      <c r="H6460" s="2">
        <f>MIN(Inputs!$B$2, (Inputs!$B$14 - F6460)/Inputs!$B$15)</f>
        <v>170</v>
      </c>
      <c r="I6460" s="2">
        <f>MAX(MIN(Inputs!$B$2, F6460*Inputs!$B$16, Inputs!$B$14*Inputs!$B$4 - G6460), 0)</f>
        <v>0</v>
      </c>
      <c r="J6460" s="2">
        <f>MAX(MIN(Inputs!$B$2, F6460*Inputs!$B$16, (Inputs!$B$14-F6460)/Inputs!$B$15)*Inputs!$B$9, 0)</f>
        <v>0</v>
      </c>
      <c r="K6460" s="2">
        <f>MAX(E6460*Inputs!$B$5 - B6460 - Inputs!$B$8, 0) * H6460</f>
        <v>0</v>
      </c>
      <c r="L6460" s="2">
        <f>IF(B6460 &gt;= D6460*Inputs!$B$10, MAX(B6460 - E6460/Inputs!$B$5 - Inputs!$B$8, 0) * I6460, 0)</f>
        <v>0</v>
      </c>
      <c r="M6460" s="2">
        <f t="shared" si="1202"/>
        <v>0</v>
      </c>
      <c r="N6460" s="3" t="str">
        <f t="shared" si="1203"/>
        <v>Idle</v>
      </c>
      <c r="O6460" s="3" t="str">
        <f t="shared" si="1211"/>
        <v>Idle</v>
      </c>
      <c r="P6460" s="2">
        <f t="shared" si="1204"/>
        <v>0</v>
      </c>
      <c r="Q6460" s="2">
        <f t="shared" si="1205"/>
        <v>0</v>
      </c>
      <c r="R6460" s="2">
        <f t="shared" si="1206"/>
        <v>0</v>
      </c>
      <c r="S6460" s="2">
        <f t="shared" si="1207"/>
        <v>0</v>
      </c>
      <c r="T6460" s="2">
        <f t="shared" si="1208"/>
        <v>0</v>
      </c>
      <c r="U6460" s="2">
        <f>IF(O6460="Reg", R6460 * Inputs!$B$7, 0)</f>
        <v>0</v>
      </c>
      <c r="V6460" s="2">
        <f>MAX(F6460 + P6460*Inputs!$B$15 - (Q6460/Inputs!$B$16) - U6460, 0)</f>
        <v>0</v>
      </c>
    </row>
    <row r="6461" spans="1:22" x14ac:dyDescent="0.3">
      <c r="A6461" s="1">
        <v>46292.125</v>
      </c>
      <c r="B6461" s="2">
        <v>0</v>
      </c>
      <c r="C6461" s="2">
        <v>11.7949923420276</v>
      </c>
      <c r="D6461" s="2">
        <f t="shared" si="1200"/>
        <v>30.830663641610652</v>
      </c>
      <c r="E6461" s="2">
        <f t="shared" si="1201"/>
        <v>0.54412669892255738</v>
      </c>
      <c r="F6461" s="2">
        <f t="shared" si="1209"/>
        <v>0</v>
      </c>
      <c r="G6461" s="2">
        <f t="shared" si="1210"/>
        <v>0</v>
      </c>
      <c r="H6461" s="2">
        <f>MIN(Inputs!$B$2, (Inputs!$B$14 - F6461)/Inputs!$B$15)</f>
        <v>170</v>
      </c>
      <c r="I6461" s="2">
        <f>MAX(MIN(Inputs!$B$2, F6461*Inputs!$B$16, Inputs!$B$14*Inputs!$B$4 - G6461), 0)</f>
        <v>0</v>
      </c>
      <c r="J6461" s="2">
        <f>MAX(MIN(Inputs!$B$2, F6461*Inputs!$B$16, (Inputs!$B$14-F6461)/Inputs!$B$15)*Inputs!$B$9, 0)</f>
        <v>0</v>
      </c>
      <c r="K6461" s="2">
        <f>MAX(E6461*Inputs!$B$5 - B6461 - Inputs!$B$8, 0) * H6461</f>
        <v>0</v>
      </c>
      <c r="L6461" s="2">
        <f>IF(B6461 &gt;= D6461*Inputs!$B$10, MAX(B6461 - E6461/Inputs!$B$5 - Inputs!$B$8, 0) * I6461, 0)</f>
        <v>0</v>
      </c>
      <c r="M6461" s="2">
        <f t="shared" si="1202"/>
        <v>0</v>
      </c>
      <c r="N6461" s="3" t="str">
        <f t="shared" si="1203"/>
        <v>Idle</v>
      </c>
      <c r="O6461" s="3" t="str">
        <f t="shared" si="1211"/>
        <v>Idle</v>
      </c>
      <c r="P6461" s="2">
        <f t="shared" si="1204"/>
        <v>0</v>
      </c>
      <c r="Q6461" s="2">
        <f t="shared" si="1205"/>
        <v>0</v>
      </c>
      <c r="R6461" s="2">
        <f t="shared" si="1206"/>
        <v>0</v>
      </c>
      <c r="S6461" s="2">
        <f t="shared" si="1207"/>
        <v>0</v>
      </c>
      <c r="T6461" s="2">
        <f t="shared" si="1208"/>
        <v>0</v>
      </c>
      <c r="U6461" s="2">
        <f>IF(O6461="Reg", R6461 * Inputs!$B$7, 0)</f>
        <v>0</v>
      </c>
      <c r="V6461" s="2">
        <f>MAX(F6461 + P6461*Inputs!$B$15 - (Q6461/Inputs!$B$16) - U6461, 0)</f>
        <v>0</v>
      </c>
    </row>
    <row r="6462" spans="1:22" x14ac:dyDescent="0.3">
      <c r="A6462" s="1">
        <v>46292.166666666657</v>
      </c>
      <c r="B6462" s="2">
        <v>0</v>
      </c>
      <c r="C6462" s="2">
        <v>4.9333566186890598</v>
      </c>
      <c r="D6462" s="2">
        <f t="shared" si="1200"/>
        <v>30.830663641610652</v>
      </c>
      <c r="E6462" s="2">
        <f t="shared" si="1201"/>
        <v>1.0544979815625044</v>
      </c>
      <c r="F6462" s="2">
        <f t="shared" si="1209"/>
        <v>0</v>
      </c>
      <c r="G6462" s="2">
        <f t="shared" si="1210"/>
        <v>0</v>
      </c>
      <c r="H6462" s="2">
        <f>MIN(Inputs!$B$2, (Inputs!$B$14 - F6462)/Inputs!$B$15)</f>
        <v>170</v>
      </c>
      <c r="I6462" s="2">
        <f>MAX(MIN(Inputs!$B$2, F6462*Inputs!$B$16, Inputs!$B$14*Inputs!$B$4 - G6462), 0)</f>
        <v>0</v>
      </c>
      <c r="J6462" s="2">
        <f>MAX(MIN(Inputs!$B$2, F6462*Inputs!$B$16, (Inputs!$B$14-F6462)/Inputs!$B$15)*Inputs!$B$9, 0)</f>
        <v>0</v>
      </c>
      <c r="K6462" s="2">
        <f>MAX(E6462*Inputs!$B$5 - B6462 - Inputs!$B$8, 0) * H6462</f>
        <v>0</v>
      </c>
      <c r="L6462" s="2">
        <f>IF(B6462 &gt;= D6462*Inputs!$B$10, MAX(B6462 - E6462/Inputs!$B$5 - Inputs!$B$8, 0) * I6462, 0)</f>
        <v>0</v>
      </c>
      <c r="M6462" s="2">
        <f t="shared" si="1202"/>
        <v>0</v>
      </c>
      <c r="N6462" s="3" t="str">
        <f t="shared" si="1203"/>
        <v>Idle</v>
      </c>
      <c r="O6462" s="3" t="str">
        <f t="shared" si="1211"/>
        <v>Idle</v>
      </c>
      <c r="P6462" s="2">
        <f t="shared" si="1204"/>
        <v>0</v>
      </c>
      <c r="Q6462" s="2">
        <f t="shared" si="1205"/>
        <v>0</v>
      </c>
      <c r="R6462" s="2">
        <f t="shared" si="1206"/>
        <v>0</v>
      </c>
      <c r="S6462" s="2">
        <f t="shared" si="1207"/>
        <v>0</v>
      </c>
      <c r="T6462" s="2">
        <f t="shared" si="1208"/>
        <v>0</v>
      </c>
      <c r="U6462" s="2">
        <f>IF(O6462="Reg", R6462 * Inputs!$B$7, 0)</f>
        <v>0</v>
      </c>
      <c r="V6462" s="2">
        <f>MAX(F6462 + P6462*Inputs!$B$15 - (Q6462/Inputs!$B$16) - U6462, 0)</f>
        <v>0</v>
      </c>
    </row>
    <row r="6463" spans="1:22" x14ac:dyDescent="0.3">
      <c r="A6463" s="1">
        <v>46292.208333333343</v>
      </c>
      <c r="B6463" s="2">
        <v>2.8496636305073508</v>
      </c>
      <c r="C6463" s="2">
        <v>27.797556644571639</v>
      </c>
      <c r="D6463" s="2">
        <f t="shared" si="1200"/>
        <v>30.830663641610652</v>
      </c>
      <c r="E6463" s="2">
        <f t="shared" si="1201"/>
        <v>2.9358094155005241</v>
      </c>
      <c r="F6463" s="2">
        <f t="shared" si="1209"/>
        <v>0</v>
      </c>
      <c r="G6463" s="2">
        <f t="shared" si="1210"/>
        <v>0</v>
      </c>
      <c r="H6463" s="2">
        <f>MIN(Inputs!$B$2, (Inputs!$B$14 - F6463)/Inputs!$B$15)</f>
        <v>170</v>
      </c>
      <c r="I6463" s="2">
        <f>MAX(MIN(Inputs!$B$2, F6463*Inputs!$B$16, Inputs!$B$14*Inputs!$B$4 - G6463), 0)</f>
        <v>0</v>
      </c>
      <c r="J6463" s="2">
        <f>MAX(MIN(Inputs!$B$2, F6463*Inputs!$B$16, (Inputs!$B$14-F6463)/Inputs!$B$15)*Inputs!$B$9, 0)</f>
        <v>0</v>
      </c>
      <c r="K6463" s="2">
        <f>MAX(E6463*Inputs!$B$5 - B6463 - Inputs!$B$8, 0) * H6463</f>
        <v>0</v>
      </c>
      <c r="L6463" s="2">
        <f>IF(B6463 &gt;= D6463*Inputs!$B$10, MAX(B6463 - E6463/Inputs!$B$5 - Inputs!$B$8, 0) * I6463, 0)</f>
        <v>0</v>
      </c>
      <c r="M6463" s="2">
        <f t="shared" si="1202"/>
        <v>0</v>
      </c>
      <c r="N6463" s="3" t="str">
        <f t="shared" si="1203"/>
        <v>Idle</v>
      </c>
      <c r="O6463" s="3" t="str">
        <f t="shared" si="1211"/>
        <v>Idle</v>
      </c>
      <c r="P6463" s="2">
        <f t="shared" si="1204"/>
        <v>0</v>
      </c>
      <c r="Q6463" s="2">
        <f t="shared" si="1205"/>
        <v>0</v>
      </c>
      <c r="R6463" s="2">
        <f t="shared" si="1206"/>
        <v>0</v>
      </c>
      <c r="S6463" s="2">
        <f t="shared" si="1207"/>
        <v>0</v>
      </c>
      <c r="T6463" s="2">
        <f t="shared" si="1208"/>
        <v>0</v>
      </c>
      <c r="U6463" s="2">
        <f>IF(O6463="Reg", R6463 * Inputs!$B$7, 0)</f>
        <v>0</v>
      </c>
      <c r="V6463" s="2">
        <f>MAX(F6463 + P6463*Inputs!$B$15 - (Q6463/Inputs!$B$16) - U6463, 0)</f>
        <v>0</v>
      </c>
    </row>
    <row r="6464" spans="1:22" x14ac:dyDescent="0.3">
      <c r="A6464" s="1">
        <v>46292.25</v>
      </c>
      <c r="B6464" s="2">
        <v>0</v>
      </c>
      <c r="C6464" s="2">
        <v>3.1408092020054892</v>
      </c>
      <c r="D6464" s="2">
        <f t="shared" si="1200"/>
        <v>30.830663641610652</v>
      </c>
      <c r="E6464" s="2">
        <f t="shared" si="1201"/>
        <v>4.8333547562698103</v>
      </c>
      <c r="F6464" s="2">
        <f t="shared" si="1209"/>
        <v>0</v>
      </c>
      <c r="G6464" s="2">
        <f t="shared" si="1210"/>
        <v>0</v>
      </c>
      <c r="H6464" s="2">
        <f>MIN(Inputs!$B$2, (Inputs!$B$14 - F6464)/Inputs!$B$15)</f>
        <v>170</v>
      </c>
      <c r="I6464" s="2">
        <f>MAX(MIN(Inputs!$B$2, F6464*Inputs!$B$16, Inputs!$B$14*Inputs!$B$4 - G6464), 0)</f>
        <v>0</v>
      </c>
      <c r="J6464" s="2">
        <f>MAX(MIN(Inputs!$B$2, F6464*Inputs!$B$16, (Inputs!$B$14-F6464)/Inputs!$B$15)*Inputs!$B$9, 0)</f>
        <v>0</v>
      </c>
      <c r="K6464" s="2">
        <f>MAX(E6464*Inputs!$B$5 - B6464 - Inputs!$B$8, 0) * H6464</f>
        <v>0</v>
      </c>
      <c r="L6464" s="2">
        <f>IF(B6464 &gt;= D6464*Inputs!$B$10, MAX(B6464 - E6464/Inputs!$B$5 - Inputs!$B$8, 0) * I6464, 0)</f>
        <v>0</v>
      </c>
      <c r="M6464" s="2">
        <f t="shared" si="1202"/>
        <v>0</v>
      </c>
      <c r="N6464" s="3" t="str">
        <f t="shared" si="1203"/>
        <v>Idle</v>
      </c>
      <c r="O6464" s="3" t="str">
        <f t="shared" si="1211"/>
        <v>Idle</v>
      </c>
      <c r="P6464" s="2">
        <f t="shared" si="1204"/>
        <v>0</v>
      </c>
      <c r="Q6464" s="2">
        <f t="shared" si="1205"/>
        <v>0</v>
      </c>
      <c r="R6464" s="2">
        <f t="shared" si="1206"/>
        <v>0</v>
      </c>
      <c r="S6464" s="2">
        <f t="shared" si="1207"/>
        <v>0</v>
      </c>
      <c r="T6464" s="2">
        <f t="shared" si="1208"/>
        <v>0</v>
      </c>
      <c r="U6464" s="2">
        <f>IF(O6464="Reg", R6464 * Inputs!$B$7, 0)</f>
        <v>0</v>
      </c>
      <c r="V6464" s="2">
        <f>MAX(F6464 + P6464*Inputs!$B$15 - (Q6464/Inputs!$B$16) - U6464, 0)</f>
        <v>0</v>
      </c>
    </row>
    <row r="6465" spans="1:22" x14ac:dyDescent="0.3">
      <c r="A6465" s="1">
        <v>46292.291666666657</v>
      </c>
      <c r="B6465" s="2">
        <v>0</v>
      </c>
      <c r="C6465" s="2">
        <v>13.590258205213789</v>
      </c>
      <c r="D6465" s="2">
        <f t="shared" si="1200"/>
        <v>30.830663641610652</v>
      </c>
      <c r="E6465" s="2">
        <f t="shared" si="1201"/>
        <v>11.119126960569909</v>
      </c>
      <c r="F6465" s="2">
        <f t="shared" si="1209"/>
        <v>0</v>
      </c>
      <c r="G6465" s="2">
        <f t="shared" si="1210"/>
        <v>0</v>
      </c>
      <c r="H6465" s="2">
        <f>MIN(Inputs!$B$2, (Inputs!$B$14 - F6465)/Inputs!$B$15)</f>
        <v>170</v>
      </c>
      <c r="I6465" s="2">
        <f>MAX(MIN(Inputs!$B$2, F6465*Inputs!$B$16, Inputs!$B$14*Inputs!$B$4 - G6465), 0)</f>
        <v>0</v>
      </c>
      <c r="J6465" s="2">
        <f>MAX(MIN(Inputs!$B$2, F6465*Inputs!$B$16, (Inputs!$B$14-F6465)/Inputs!$B$15)*Inputs!$B$9, 0)</f>
        <v>0</v>
      </c>
      <c r="K6465" s="2">
        <f>MAX(E6465*Inputs!$B$5 - B6465 - Inputs!$B$8, 0) * H6465</f>
        <v>0</v>
      </c>
      <c r="L6465" s="2">
        <f>IF(B6465 &gt;= D6465*Inputs!$B$10, MAX(B6465 - E6465/Inputs!$B$5 - Inputs!$B$8, 0) * I6465, 0)</f>
        <v>0</v>
      </c>
      <c r="M6465" s="2">
        <f t="shared" si="1202"/>
        <v>0</v>
      </c>
      <c r="N6465" s="3" t="str">
        <f t="shared" si="1203"/>
        <v>Idle</v>
      </c>
      <c r="O6465" s="3" t="str">
        <f t="shared" si="1211"/>
        <v>Idle</v>
      </c>
      <c r="P6465" s="2">
        <f t="shared" si="1204"/>
        <v>0</v>
      </c>
      <c r="Q6465" s="2">
        <f t="shared" si="1205"/>
        <v>0</v>
      </c>
      <c r="R6465" s="2">
        <f t="shared" si="1206"/>
        <v>0</v>
      </c>
      <c r="S6465" s="2">
        <f t="shared" si="1207"/>
        <v>0</v>
      </c>
      <c r="T6465" s="2">
        <f t="shared" si="1208"/>
        <v>0</v>
      </c>
      <c r="U6465" s="2">
        <f>IF(O6465="Reg", R6465 * Inputs!$B$7, 0)</f>
        <v>0</v>
      </c>
      <c r="V6465" s="2">
        <f>MAX(F6465 + P6465*Inputs!$B$15 - (Q6465/Inputs!$B$16) - U6465, 0)</f>
        <v>0</v>
      </c>
    </row>
    <row r="6466" spans="1:22" x14ac:dyDescent="0.3">
      <c r="A6466" s="1">
        <v>46292.333333333343</v>
      </c>
      <c r="B6466" s="2">
        <v>0.41509656302799319</v>
      </c>
      <c r="C6466" s="2">
        <v>3.4748804640001389</v>
      </c>
      <c r="D6466" s="2">
        <f t="shared" ref="D6466:D6529" si="1212">AVERAGEIFS(B:B, A:A, "&gt;="&amp;INT(A6466), A:A, "&lt;"&amp;INT(A6466)+1)</f>
        <v>30.830663641610652</v>
      </c>
      <c r="E6466" s="2">
        <f t="shared" ref="E6466:E6529" si="1213">AVERAGE(B6466:B6471)</f>
        <v>18.552511053812349</v>
      </c>
      <c r="F6466" s="2">
        <f t="shared" si="1209"/>
        <v>0</v>
      </c>
      <c r="G6466" s="2">
        <f t="shared" si="1210"/>
        <v>0</v>
      </c>
      <c r="H6466" s="2">
        <f>MIN(Inputs!$B$2, (Inputs!$B$14 - F6466)/Inputs!$B$15)</f>
        <v>170</v>
      </c>
      <c r="I6466" s="2">
        <f>MAX(MIN(Inputs!$B$2, F6466*Inputs!$B$16, Inputs!$B$14*Inputs!$B$4 - G6466), 0)</f>
        <v>0</v>
      </c>
      <c r="J6466" s="2">
        <f>MAX(MIN(Inputs!$B$2, F6466*Inputs!$B$16, (Inputs!$B$14-F6466)/Inputs!$B$15)*Inputs!$B$9, 0)</f>
        <v>0</v>
      </c>
      <c r="K6466" s="2">
        <f>MAX(E6466*Inputs!$B$5 - B6466 - Inputs!$B$8, 0) * H6466</f>
        <v>0</v>
      </c>
      <c r="L6466" s="2">
        <f>IF(B6466 &gt;= D6466*Inputs!$B$10, MAX(B6466 - E6466/Inputs!$B$5 - Inputs!$B$8, 0) * I6466, 0)</f>
        <v>0</v>
      </c>
      <c r="M6466" s="2">
        <f t="shared" ref="M6466:M6529" si="1214">C6466 * J6466</f>
        <v>0</v>
      </c>
      <c r="N6466" s="3" t="str">
        <f t="shared" ref="N6466:N6529" si="1215">IF(MAX(K6466, L6466, M6466)&lt;=0, "Idle", IF(AND(M6466&gt;=K6466, M6466&gt;=L6466), "Reg", IF(L6466&gt;=K6466, "Discharge", "Charge")))</f>
        <v>Idle</v>
      </c>
      <c r="O6466" s="3" t="str">
        <f t="shared" si="1211"/>
        <v>Idle</v>
      </c>
      <c r="P6466" s="2">
        <f t="shared" ref="P6466:P6529" si="1216">IF(O6466="Charge", H6466, 0)</f>
        <v>0</v>
      </c>
      <c r="Q6466" s="2">
        <f t="shared" ref="Q6466:Q6529" si="1217">IF(O6466="Discharge", I6466, 0)</f>
        <v>0</v>
      </c>
      <c r="R6466" s="2">
        <f t="shared" ref="R6466:R6529" si="1218">IF(O6466="Reg", J6466, 0)</f>
        <v>0</v>
      </c>
      <c r="S6466" s="2">
        <f t="shared" ref="S6466:S6529" si="1219">(Q6466 - P6466) * B6466</f>
        <v>0</v>
      </c>
      <c r="T6466" s="2">
        <f t="shared" ref="T6466:T6529" si="1220">R6466 * C6466</f>
        <v>0</v>
      </c>
      <c r="U6466" s="2">
        <f>IF(O6466="Reg", R6466 * Inputs!$B$7, 0)</f>
        <v>0</v>
      </c>
      <c r="V6466" s="2">
        <f>MAX(F6466 + P6466*Inputs!$B$15 - (Q6466/Inputs!$B$16) - U6466, 0)</f>
        <v>0</v>
      </c>
    </row>
    <row r="6467" spans="1:22" x14ac:dyDescent="0.3">
      <c r="A6467" s="1">
        <v>46292.375</v>
      </c>
      <c r="B6467" s="2">
        <v>3.0622276958396819</v>
      </c>
      <c r="C6467" s="2">
        <v>14.88635759944402</v>
      </c>
      <c r="D6467" s="2">
        <f t="shared" si="1212"/>
        <v>30.830663641610652</v>
      </c>
      <c r="E6467" s="2">
        <f t="shared" si="1213"/>
        <v>25.457846664458412</v>
      </c>
      <c r="F6467" s="2">
        <f t="shared" ref="F6467:F6530" si="1221">V6466</f>
        <v>0</v>
      </c>
      <c r="G6467" s="2">
        <f t="shared" ref="G6467:G6530" si="1222">IF(INT(A6467)=INT(A6466), G6466 + Q6466, 0)</f>
        <v>0</v>
      </c>
      <c r="H6467" s="2">
        <f>MIN(Inputs!$B$2, (Inputs!$B$14 - F6467)/Inputs!$B$15)</f>
        <v>170</v>
      </c>
      <c r="I6467" s="2">
        <f>MAX(MIN(Inputs!$B$2, F6467*Inputs!$B$16, Inputs!$B$14*Inputs!$B$4 - G6467), 0)</f>
        <v>0</v>
      </c>
      <c r="J6467" s="2">
        <f>MAX(MIN(Inputs!$B$2, F6467*Inputs!$B$16, (Inputs!$B$14-F6467)/Inputs!$B$15)*Inputs!$B$9, 0)</f>
        <v>0</v>
      </c>
      <c r="K6467" s="2">
        <f>MAX(E6467*Inputs!$B$5 - B6467 - Inputs!$B$8, 0) * H6467</f>
        <v>0</v>
      </c>
      <c r="L6467" s="2">
        <f>IF(B6467 &gt;= D6467*Inputs!$B$10, MAX(B6467 - E6467/Inputs!$B$5 - Inputs!$B$8, 0) * I6467, 0)</f>
        <v>0</v>
      </c>
      <c r="M6467" s="2">
        <f t="shared" si="1214"/>
        <v>0</v>
      </c>
      <c r="N6467" s="3" t="str">
        <f t="shared" si="1215"/>
        <v>Idle</v>
      </c>
      <c r="O6467" s="3" t="str">
        <f t="shared" si="1211"/>
        <v>Idle</v>
      </c>
      <c r="P6467" s="2">
        <f t="shared" si="1216"/>
        <v>0</v>
      </c>
      <c r="Q6467" s="2">
        <f t="shared" si="1217"/>
        <v>0</v>
      </c>
      <c r="R6467" s="2">
        <f t="shared" si="1218"/>
        <v>0</v>
      </c>
      <c r="S6467" s="2">
        <f t="shared" si="1219"/>
        <v>0</v>
      </c>
      <c r="T6467" s="2">
        <f t="shared" si="1220"/>
        <v>0</v>
      </c>
      <c r="U6467" s="2">
        <f>IF(O6467="Reg", R6467 * Inputs!$B$7, 0)</f>
        <v>0</v>
      </c>
      <c r="V6467" s="2">
        <f>MAX(F6467 + P6467*Inputs!$B$15 - (Q6467/Inputs!$B$16) - U6467, 0)</f>
        <v>0</v>
      </c>
    </row>
    <row r="6468" spans="1:22" x14ac:dyDescent="0.3">
      <c r="A6468" s="1">
        <v>46292.416666666657</v>
      </c>
      <c r="B6468" s="2">
        <v>11.28786860362812</v>
      </c>
      <c r="C6468" s="2">
        <v>3.105542159403504</v>
      </c>
      <c r="D6468" s="2">
        <f t="shared" si="1212"/>
        <v>30.830663641610652</v>
      </c>
      <c r="E6468" s="2">
        <f t="shared" si="1213"/>
        <v>34.762146208156018</v>
      </c>
      <c r="F6468" s="2">
        <f t="shared" si="1221"/>
        <v>0</v>
      </c>
      <c r="G6468" s="2">
        <f t="shared" si="1222"/>
        <v>0</v>
      </c>
      <c r="H6468" s="2">
        <f>MIN(Inputs!$B$2, (Inputs!$B$14 - F6468)/Inputs!$B$15)</f>
        <v>170</v>
      </c>
      <c r="I6468" s="2">
        <f>MAX(MIN(Inputs!$B$2, F6468*Inputs!$B$16, Inputs!$B$14*Inputs!$B$4 - G6468), 0)</f>
        <v>0</v>
      </c>
      <c r="J6468" s="2">
        <f>MAX(MIN(Inputs!$B$2, F6468*Inputs!$B$16, (Inputs!$B$14-F6468)/Inputs!$B$15)*Inputs!$B$9, 0)</f>
        <v>0</v>
      </c>
      <c r="K6468" s="2">
        <f>MAX(E6468*Inputs!$B$5 - B6468 - Inputs!$B$8, 0) * H6468</f>
        <v>0</v>
      </c>
      <c r="L6468" s="2">
        <f>IF(B6468 &gt;= D6468*Inputs!$B$10, MAX(B6468 - E6468/Inputs!$B$5 - Inputs!$B$8, 0) * I6468, 0)</f>
        <v>0</v>
      </c>
      <c r="M6468" s="2">
        <f t="shared" si="1214"/>
        <v>0</v>
      </c>
      <c r="N6468" s="3" t="str">
        <f t="shared" si="1215"/>
        <v>Idle</v>
      </c>
      <c r="O6468" s="3" t="str">
        <f t="shared" ref="O6468:O6531" si="1223">IF(O6467&lt;&gt;O6466, O6467, N6468)</f>
        <v>Idle</v>
      </c>
      <c r="P6468" s="2">
        <f t="shared" si="1216"/>
        <v>0</v>
      </c>
      <c r="Q6468" s="2">
        <f t="shared" si="1217"/>
        <v>0</v>
      </c>
      <c r="R6468" s="2">
        <f t="shared" si="1218"/>
        <v>0</v>
      </c>
      <c r="S6468" s="2">
        <f t="shared" si="1219"/>
        <v>0</v>
      </c>
      <c r="T6468" s="2">
        <f t="shared" si="1220"/>
        <v>0</v>
      </c>
      <c r="U6468" s="2">
        <f>IF(O6468="Reg", R6468 * Inputs!$B$7, 0)</f>
        <v>0</v>
      </c>
      <c r="V6468" s="2">
        <f>MAX(F6468 + P6468*Inputs!$B$15 - (Q6468/Inputs!$B$16) - U6468, 0)</f>
        <v>0</v>
      </c>
    </row>
    <row r="6469" spans="1:22" x14ac:dyDescent="0.3">
      <c r="A6469" s="1">
        <v>46292.458333333343</v>
      </c>
      <c r="B6469" s="2">
        <v>14.23493567512307</v>
      </c>
      <c r="C6469" s="2">
        <v>7.9527616027446797</v>
      </c>
      <c r="D6469" s="2">
        <f t="shared" si="1212"/>
        <v>30.830663641610652</v>
      </c>
      <c r="E6469" s="2">
        <f t="shared" si="1213"/>
        <v>44.267131670001589</v>
      </c>
      <c r="F6469" s="2">
        <f t="shared" si="1221"/>
        <v>0</v>
      </c>
      <c r="G6469" s="2">
        <f t="shared" si="1222"/>
        <v>0</v>
      </c>
      <c r="H6469" s="2">
        <f>MIN(Inputs!$B$2, (Inputs!$B$14 - F6469)/Inputs!$B$15)</f>
        <v>170</v>
      </c>
      <c r="I6469" s="2">
        <f>MAX(MIN(Inputs!$B$2, F6469*Inputs!$B$16, Inputs!$B$14*Inputs!$B$4 - G6469), 0)</f>
        <v>0</v>
      </c>
      <c r="J6469" s="2">
        <f>MAX(MIN(Inputs!$B$2, F6469*Inputs!$B$16, (Inputs!$B$14-F6469)/Inputs!$B$15)*Inputs!$B$9, 0)</f>
        <v>0</v>
      </c>
      <c r="K6469" s="2">
        <f>MAX(E6469*Inputs!$B$5 - B6469 - Inputs!$B$8, 0) * H6469</f>
        <v>802.4238330613166</v>
      </c>
      <c r="L6469" s="2">
        <f>IF(B6469 &gt;= D6469*Inputs!$B$10, MAX(B6469 - E6469/Inputs!$B$5 - Inputs!$B$8, 0) * I6469, 0)</f>
        <v>0</v>
      </c>
      <c r="M6469" s="2">
        <f t="shared" si="1214"/>
        <v>0</v>
      </c>
      <c r="N6469" s="3" t="str">
        <f t="shared" si="1215"/>
        <v>Charge</v>
      </c>
      <c r="O6469" s="3" t="str">
        <f t="shared" si="1223"/>
        <v>Charge</v>
      </c>
      <c r="P6469" s="2">
        <f t="shared" si="1216"/>
        <v>170</v>
      </c>
      <c r="Q6469" s="2">
        <f t="shared" si="1217"/>
        <v>0</v>
      </c>
      <c r="R6469" s="2">
        <f t="shared" si="1218"/>
        <v>0</v>
      </c>
      <c r="S6469" s="2">
        <f t="shared" si="1219"/>
        <v>-2419.939064770922</v>
      </c>
      <c r="T6469" s="2">
        <f t="shared" si="1220"/>
        <v>0</v>
      </c>
      <c r="U6469" s="2">
        <f>IF(O6469="Reg", R6469 * Inputs!$B$7, 0)</f>
        <v>0</v>
      </c>
      <c r="V6469" s="2">
        <f>MAX(F6469 + P6469*Inputs!$B$15 - (Q6469/Inputs!$B$16) - U6469, 0)</f>
        <v>170</v>
      </c>
    </row>
    <row r="6470" spans="1:22" x14ac:dyDescent="0.3">
      <c r="A6470" s="1">
        <v>46292.5</v>
      </c>
      <c r="B6470" s="2">
        <v>37.714633225800597</v>
      </c>
      <c r="C6470" s="2">
        <v>3.8241067785890319</v>
      </c>
      <c r="D6470" s="2">
        <f t="shared" si="1212"/>
        <v>30.830663641610652</v>
      </c>
      <c r="E6470" s="2">
        <f t="shared" si="1213"/>
        <v>54.003077125255565</v>
      </c>
      <c r="F6470" s="2">
        <f t="shared" si="1221"/>
        <v>170</v>
      </c>
      <c r="G6470" s="2">
        <f t="shared" si="1222"/>
        <v>0</v>
      </c>
      <c r="H6470" s="2">
        <f>MIN(Inputs!$B$2, (Inputs!$B$14 - F6470)/Inputs!$B$15)</f>
        <v>170</v>
      </c>
      <c r="I6470" s="2">
        <f>MAX(MIN(Inputs!$B$2, F6470*Inputs!$B$16, Inputs!$B$14*Inputs!$B$4 - G6470), 0)</f>
        <v>170</v>
      </c>
      <c r="J6470" s="2">
        <f>MAX(MIN(Inputs!$B$2, F6470*Inputs!$B$16, (Inputs!$B$14-F6470)/Inputs!$B$15)*Inputs!$B$9, 0)</f>
        <v>136</v>
      </c>
      <c r="K6470" s="2">
        <f>MAX(E6470*Inputs!$B$5 - B6470 - Inputs!$B$8, 0) * H6470</f>
        <v>0</v>
      </c>
      <c r="L6470" s="2">
        <f>IF(B6470 &gt;= D6470*Inputs!$B$10, MAX(B6470 - E6470/Inputs!$B$5 - Inputs!$B$8, 0) * I6470, 0)</f>
        <v>0</v>
      </c>
      <c r="M6470" s="2">
        <f t="shared" si="1214"/>
        <v>520.0785218881083</v>
      </c>
      <c r="N6470" s="3" t="str">
        <f t="shared" si="1215"/>
        <v>Reg</v>
      </c>
      <c r="O6470" s="3" t="str">
        <f t="shared" si="1223"/>
        <v>Charge</v>
      </c>
      <c r="P6470" s="2">
        <f t="shared" si="1216"/>
        <v>170</v>
      </c>
      <c r="Q6470" s="2">
        <f t="shared" si="1217"/>
        <v>0</v>
      </c>
      <c r="R6470" s="2">
        <f t="shared" si="1218"/>
        <v>0</v>
      </c>
      <c r="S6470" s="2">
        <f t="shared" si="1219"/>
        <v>-6411.4876483861017</v>
      </c>
      <c r="T6470" s="2">
        <f t="shared" si="1220"/>
        <v>0</v>
      </c>
      <c r="U6470" s="2">
        <f>IF(O6470="Reg", R6470 * Inputs!$B$7, 0)</f>
        <v>0</v>
      </c>
      <c r="V6470" s="2">
        <f>MAX(F6470 + P6470*Inputs!$B$15 - (Q6470/Inputs!$B$16) - U6470, 0)</f>
        <v>340</v>
      </c>
    </row>
    <row r="6471" spans="1:22" x14ac:dyDescent="0.3">
      <c r="A6471" s="1">
        <v>46292.541666666657</v>
      </c>
      <c r="B6471" s="2">
        <v>44.600304559454642</v>
      </c>
      <c r="C6471" s="2">
        <v>1.990647157286676</v>
      </c>
      <c r="D6471" s="2">
        <f t="shared" si="1212"/>
        <v>30.830663641610652</v>
      </c>
      <c r="E6471" s="2">
        <f t="shared" si="1213"/>
        <v>58.258796379233786</v>
      </c>
      <c r="F6471" s="2">
        <f t="shared" si="1221"/>
        <v>340</v>
      </c>
      <c r="G6471" s="2">
        <f t="shared" si="1222"/>
        <v>0</v>
      </c>
      <c r="H6471" s="2">
        <f>MIN(Inputs!$B$2, (Inputs!$B$14 - F6471)/Inputs!$B$15)</f>
        <v>0</v>
      </c>
      <c r="I6471" s="2">
        <f>MAX(MIN(Inputs!$B$2, F6471*Inputs!$B$16, Inputs!$B$14*Inputs!$B$4 - G6471), 0)</f>
        <v>170</v>
      </c>
      <c r="J6471" s="2">
        <f>MAX(MIN(Inputs!$B$2, F6471*Inputs!$B$16, (Inputs!$B$14-F6471)/Inputs!$B$15)*Inputs!$B$9, 0)</f>
        <v>0</v>
      </c>
      <c r="K6471" s="2">
        <f>MAX(E6471*Inputs!$B$5 - B6471 - Inputs!$B$8, 0) * H6471</f>
        <v>0</v>
      </c>
      <c r="L6471" s="2">
        <f>IF(B6471 &gt;= D6471*Inputs!$B$10, MAX(B6471 - E6471/Inputs!$B$5 - Inputs!$B$8, 0) * I6471, 0)</f>
        <v>0</v>
      </c>
      <c r="M6471" s="2">
        <f t="shared" si="1214"/>
        <v>0</v>
      </c>
      <c r="N6471" s="3" t="str">
        <f t="shared" si="1215"/>
        <v>Idle</v>
      </c>
      <c r="O6471" s="3" t="str">
        <f t="shared" si="1223"/>
        <v>Idle</v>
      </c>
      <c r="P6471" s="2">
        <f t="shared" si="1216"/>
        <v>0</v>
      </c>
      <c r="Q6471" s="2">
        <f t="shared" si="1217"/>
        <v>0</v>
      </c>
      <c r="R6471" s="2">
        <f t="shared" si="1218"/>
        <v>0</v>
      </c>
      <c r="S6471" s="2">
        <f t="shared" si="1219"/>
        <v>0</v>
      </c>
      <c r="T6471" s="2">
        <f t="shared" si="1220"/>
        <v>0</v>
      </c>
      <c r="U6471" s="2">
        <f>IF(O6471="Reg", R6471 * Inputs!$B$7, 0)</f>
        <v>0</v>
      </c>
      <c r="V6471" s="2">
        <f>MAX(F6471 + P6471*Inputs!$B$15 - (Q6471/Inputs!$B$16) - U6471, 0)</f>
        <v>340</v>
      </c>
    </row>
    <row r="6472" spans="1:22" x14ac:dyDescent="0.3">
      <c r="A6472" s="1">
        <v>46292.583333333343</v>
      </c>
      <c r="B6472" s="2">
        <v>41.847110226904348</v>
      </c>
      <c r="C6472" s="2">
        <v>5.0762202739832194</v>
      </c>
      <c r="D6472" s="2">
        <f t="shared" si="1212"/>
        <v>30.830663641610652</v>
      </c>
      <c r="E6472" s="2">
        <f t="shared" si="1213"/>
        <v>60.680798642181848</v>
      </c>
      <c r="F6472" s="2">
        <f t="shared" si="1221"/>
        <v>340</v>
      </c>
      <c r="G6472" s="2">
        <f t="shared" si="1222"/>
        <v>0</v>
      </c>
      <c r="H6472" s="2">
        <f>MIN(Inputs!$B$2, (Inputs!$B$14 - F6472)/Inputs!$B$15)</f>
        <v>0</v>
      </c>
      <c r="I6472" s="2">
        <f>MAX(MIN(Inputs!$B$2, F6472*Inputs!$B$16, Inputs!$B$14*Inputs!$B$4 - G6472), 0)</f>
        <v>170</v>
      </c>
      <c r="J6472" s="2">
        <f>MAX(MIN(Inputs!$B$2, F6472*Inputs!$B$16, (Inputs!$B$14-F6472)/Inputs!$B$15)*Inputs!$B$9, 0)</f>
        <v>0</v>
      </c>
      <c r="K6472" s="2">
        <f>MAX(E6472*Inputs!$B$5 - B6472 - Inputs!$B$8, 0) * H6472</f>
        <v>0</v>
      </c>
      <c r="L6472" s="2">
        <f>IF(B6472 &gt;= D6472*Inputs!$B$10, MAX(B6472 - E6472/Inputs!$B$5 - Inputs!$B$8, 0) * I6472, 0)</f>
        <v>0</v>
      </c>
      <c r="M6472" s="2">
        <f t="shared" si="1214"/>
        <v>0</v>
      </c>
      <c r="N6472" s="3" t="str">
        <f t="shared" si="1215"/>
        <v>Idle</v>
      </c>
      <c r="O6472" s="3" t="str">
        <f t="shared" si="1223"/>
        <v>Idle</v>
      </c>
      <c r="P6472" s="2">
        <f t="shared" si="1216"/>
        <v>0</v>
      </c>
      <c r="Q6472" s="2">
        <f t="shared" si="1217"/>
        <v>0</v>
      </c>
      <c r="R6472" s="2">
        <f t="shared" si="1218"/>
        <v>0</v>
      </c>
      <c r="S6472" s="2">
        <f t="shared" si="1219"/>
        <v>0</v>
      </c>
      <c r="T6472" s="2">
        <f t="shared" si="1220"/>
        <v>0</v>
      </c>
      <c r="U6472" s="2">
        <f>IF(O6472="Reg", R6472 * Inputs!$B$7, 0)</f>
        <v>0</v>
      </c>
      <c r="V6472" s="2">
        <f>MAX(F6472 + P6472*Inputs!$B$15 - (Q6472/Inputs!$B$16) - U6472, 0)</f>
        <v>340</v>
      </c>
    </row>
    <row r="6473" spans="1:22" x14ac:dyDescent="0.3">
      <c r="A6473" s="1">
        <v>46292.625</v>
      </c>
      <c r="B6473" s="2">
        <v>58.888024958025333</v>
      </c>
      <c r="C6473" s="2">
        <v>16.507454993892299</v>
      </c>
      <c r="D6473" s="2">
        <f t="shared" si="1212"/>
        <v>30.830663641610652</v>
      </c>
      <c r="E6473" s="2">
        <f t="shared" si="1213"/>
        <v>65.495580889974235</v>
      </c>
      <c r="F6473" s="2">
        <f t="shared" si="1221"/>
        <v>340</v>
      </c>
      <c r="G6473" s="2">
        <f t="shared" si="1222"/>
        <v>0</v>
      </c>
      <c r="H6473" s="2">
        <f>MIN(Inputs!$B$2, (Inputs!$B$14 - F6473)/Inputs!$B$15)</f>
        <v>0</v>
      </c>
      <c r="I6473" s="2">
        <f>MAX(MIN(Inputs!$B$2, F6473*Inputs!$B$16, Inputs!$B$14*Inputs!$B$4 - G6473), 0)</f>
        <v>170</v>
      </c>
      <c r="J6473" s="2">
        <f>MAX(MIN(Inputs!$B$2, F6473*Inputs!$B$16, (Inputs!$B$14-F6473)/Inputs!$B$15)*Inputs!$B$9, 0)</f>
        <v>0</v>
      </c>
      <c r="K6473" s="2">
        <f>MAX(E6473*Inputs!$B$5 - B6473 - Inputs!$B$8, 0) * H6473</f>
        <v>0</v>
      </c>
      <c r="L6473" s="2">
        <f>IF(B6473 &gt;= D6473*Inputs!$B$10, MAX(B6473 - E6473/Inputs!$B$5 - Inputs!$B$8, 0) * I6473, 0)</f>
        <v>0</v>
      </c>
      <c r="M6473" s="2">
        <f t="shared" si="1214"/>
        <v>0</v>
      </c>
      <c r="N6473" s="3" t="str">
        <f t="shared" si="1215"/>
        <v>Idle</v>
      </c>
      <c r="O6473" s="3" t="str">
        <f t="shared" si="1223"/>
        <v>Idle</v>
      </c>
      <c r="P6473" s="2">
        <f t="shared" si="1216"/>
        <v>0</v>
      </c>
      <c r="Q6473" s="2">
        <f t="shared" si="1217"/>
        <v>0</v>
      </c>
      <c r="R6473" s="2">
        <f t="shared" si="1218"/>
        <v>0</v>
      </c>
      <c r="S6473" s="2">
        <f t="shared" si="1219"/>
        <v>0</v>
      </c>
      <c r="T6473" s="2">
        <f t="shared" si="1220"/>
        <v>0</v>
      </c>
      <c r="U6473" s="2">
        <f>IF(O6473="Reg", R6473 * Inputs!$B$7, 0)</f>
        <v>0</v>
      </c>
      <c r="V6473" s="2">
        <f>MAX(F6473 + P6473*Inputs!$B$15 - (Q6473/Inputs!$B$16) - U6473, 0)</f>
        <v>340</v>
      </c>
    </row>
    <row r="6474" spans="1:22" x14ac:dyDescent="0.3">
      <c r="A6474" s="1">
        <v>46292.666666666657</v>
      </c>
      <c r="B6474" s="2">
        <v>68.317781374701539</v>
      </c>
      <c r="C6474" s="2">
        <v>13.4248143294678</v>
      </c>
      <c r="D6474" s="2">
        <f t="shared" si="1212"/>
        <v>30.830663641610652</v>
      </c>
      <c r="E6474" s="2">
        <f t="shared" si="1213"/>
        <v>65.801537339740946</v>
      </c>
      <c r="F6474" s="2">
        <f t="shared" si="1221"/>
        <v>340</v>
      </c>
      <c r="G6474" s="2">
        <f t="shared" si="1222"/>
        <v>0</v>
      </c>
      <c r="H6474" s="2">
        <f>MIN(Inputs!$B$2, (Inputs!$B$14 - F6474)/Inputs!$B$15)</f>
        <v>0</v>
      </c>
      <c r="I6474" s="2">
        <f>MAX(MIN(Inputs!$B$2, F6474*Inputs!$B$16, Inputs!$B$14*Inputs!$B$4 - G6474), 0)</f>
        <v>170</v>
      </c>
      <c r="J6474" s="2">
        <f>MAX(MIN(Inputs!$B$2, F6474*Inputs!$B$16, (Inputs!$B$14-F6474)/Inputs!$B$15)*Inputs!$B$9, 0)</f>
        <v>0</v>
      </c>
      <c r="K6474" s="2">
        <f>MAX(E6474*Inputs!$B$5 - B6474 - Inputs!$B$8, 0) * H6474</f>
        <v>0</v>
      </c>
      <c r="L6474" s="2">
        <f>IF(B6474 &gt;= D6474*Inputs!$B$10, MAX(B6474 - E6474/Inputs!$B$5 - Inputs!$B$8, 0) * I6474, 0)</f>
        <v>0</v>
      </c>
      <c r="M6474" s="2">
        <f t="shared" si="1214"/>
        <v>0</v>
      </c>
      <c r="N6474" s="3" t="str">
        <f t="shared" si="1215"/>
        <v>Idle</v>
      </c>
      <c r="O6474" s="3" t="str">
        <f t="shared" si="1223"/>
        <v>Idle</v>
      </c>
      <c r="P6474" s="2">
        <f t="shared" si="1216"/>
        <v>0</v>
      </c>
      <c r="Q6474" s="2">
        <f t="shared" si="1217"/>
        <v>0</v>
      </c>
      <c r="R6474" s="2">
        <f t="shared" si="1218"/>
        <v>0</v>
      </c>
      <c r="S6474" s="2">
        <f t="shared" si="1219"/>
        <v>0</v>
      </c>
      <c r="T6474" s="2">
        <f t="shared" si="1220"/>
        <v>0</v>
      </c>
      <c r="U6474" s="2">
        <f>IF(O6474="Reg", R6474 * Inputs!$B$7, 0)</f>
        <v>0</v>
      </c>
      <c r="V6474" s="2">
        <f>MAX(F6474 + P6474*Inputs!$B$15 - (Q6474/Inputs!$B$16) - U6474, 0)</f>
        <v>340</v>
      </c>
    </row>
    <row r="6475" spans="1:22" x14ac:dyDescent="0.3">
      <c r="A6475" s="1">
        <v>46292.708333333343</v>
      </c>
      <c r="B6475" s="2">
        <v>72.650608406646938</v>
      </c>
      <c r="C6475" s="2">
        <v>8.430403217283569</v>
      </c>
      <c r="D6475" s="2">
        <f t="shared" si="1212"/>
        <v>30.830663641610652</v>
      </c>
      <c r="E6475" s="2">
        <f t="shared" si="1213"/>
        <v>63.220418243669364</v>
      </c>
      <c r="F6475" s="2">
        <f t="shared" si="1221"/>
        <v>340</v>
      </c>
      <c r="G6475" s="2">
        <f t="shared" si="1222"/>
        <v>0</v>
      </c>
      <c r="H6475" s="2">
        <f>MIN(Inputs!$B$2, (Inputs!$B$14 - F6475)/Inputs!$B$15)</f>
        <v>0</v>
      </c>
      <c r="I6475" s="2">
        <f>MAX(MIN(Inputs!$B$2, F6475*Inputs!$B$16, Inputs!$B$14*Inputs!$B$4 - G6475), 0)</f>
        <v>170</v>
      </c>
      <c r="J6475" s="2">
        <f>MAX(MIN(Inputs!$B$2, F6475*Inputs!$B$16, (Inputs!$B$14-F6475)/Inputs!$B$15)*Inputs!$B$9, 0)</f>
        <v>0</v>
      </c>
      <c r="K6475" s="2">
        <f>MAX(E6475*Inputs!$B$5 - B6475 - Inputs!$B$8, 0) * H6475</f>
        <v>0</v>
      </c>
      <c r="L6475" s="2">
        <f>IF(B6475 &gt;= D6475*Inputs!$B$10, MAX(B6475 - E6475/Inputs!$B$5 - Inputs!$B$8, 0) * I6475, 0)</f>
        <v>0</v>
      </c>
      <c r="M6475" s="2">
        <f t="shared" si="1214"/>
        <v>0</v>
      </c>
      <c r="N6475" s="3" t="str">
        <f t="shared" si="1215"/>
        <v>Idle</v>
      </c>
      <c r="O6475" s="3" t="str">
        <f t="shared" si="1223"/>
        <v>Idle</v>
      </c>
      <c r="P6475" s="2">
        <f t="shared" si="1216"/>
        <v>0</v>
      </c>
      <c r="Q6475" s="2">
        <f t="shared" si="1217"/>
        <v>0</v>
      </c>
      <c r="R6475" s="2">
        <f t="shared" si="1218"/>
        <v>0</v>
      </c>
      <c r="S6475" s="2">
        <f t="shared" si="1219"/>
        <v>0</v>
      </c>
      <c r="T6475" s="2">
        <f t="shared" si="1220"/>
        <v>0</v>
      </c>
      <c r="U6475" s="2">
        <f>IF(O6475="Reg", R6475 * Inputs!$B$7, 0)</f>
        <v>0</v>
      </c>
      <c r="V6475" s="2">
        <f>MAX(F6475 + P6475*Inputs!$B$15 - (Q6475/Inputs!$B$16) - U6475, 0)</f>
        <v>340</v>
      </c>
    </row>
    <row r="6476" spans="1:22" x14ac:dyDescent="0.3">
      <c r="A6476" s="1">
        <v>46292.75</v>
      </c>
      <c r="B6476" s="2">
        <v>63.248948749669907</v>
      </c>
      <c r="C6476" s="2">
        <v>3.6744696852584489</v>
      </c>
      <c r="D6476" s="2">
        <f t="shared" si="1212"/>
        <v>30.830663641610652</v>
      </c>
      <c r="E6476" s="2">
        <f t="shared" si="1213"/>
        <v>55.473038831608839</v>
      </c>
      <c r="F6476" s="2">
        <f t="shared" si="1221"/>
        <v>340</v>
      </c>
      <c r="G6476" s="2">
        <f t="shared" si="1222"/>
        <v>0</v>
      </c>
      <c r="H6476" s="2">
        <f>MIN(Inputs!$B$2, (Inputs!$B$14 - F6476)/Inputs!$B$15)</f>
        <v>0</v>
      </c>
      <c r="I6476" s="2">
        <f>MAX(MIN(Inputs!$B$2, F6476*Inputs!$B$16, Inputs!$B$14*Inputs!$B$4 - G6476), 0)</f>
        <v>170</v>
      </c>
      <c r="J6476" s="2">
        <f>MAX(MIN(Inputs!$B$2, F6476*Inputs!$B$16, (Inputs!$B$14-F6476)/Inputs!$B$15)*Inputs!$B$9, 0)</f>
        <v>0</v>
      </c>
      <c r="K6476" s="2">
        <f>MAX(E6476*Inputs!$B$5 - B6476 - Inputs!$B$8, 0) * H6476</f>
        <v>0</v>
      </c>
      <c r="L6476" s="2">
        <f>IF(B6476 &gt;= D6476*Inputs!$B$10, MAX(B6476 - E6476/Inputs!$B$5 - Inputs!$B$8, 0) * I6476, 0)</f>
        <v>0</v>
      </c>
      <c r="M6476" s="2">
        <f t="shared" si="1214"/>
        <v>0</v>
      </c>
      <c r="N6476" s="3" t="str">
        <f t="shared" si="1215"/>
        <v>Idle</v>
      </c>
      <c r="O6476" s="3" t="str">
        <f t="shared" si="1223"/>
        <v>Idle</v>
      </c>
      <c r="P6476" s="2">
        <f t="shared" si="1216"/>
        <v>0</v>
      </c>
      <c r="Q6476" s="2">
        <f t="shared" si="1217"/>
        <v>0</v>
      </c>
      <c r="R6476" s="2">
        <f t="shared" si="1218"/>
        <v>0</v>
      </c>
      <c r="S6476" s="2">
        <f t="shared" si="1219"/>
        <v>0</v>
      </c>
      <c r="T6476" s="2">
        <f t="shared" si="1220"/>
        <v>0</v>
      </c>
      <c r="U6476" s="2">
        <f>IF(O6476="Reg", R6476 * Inputs!$B$7, 0)</f>
        <v>0</v>
      </c>
      <c r="V6476" s="2">
        <f>MAX(F6476 + P6476*Inputs!$B$15 - (Q6476/Inputs!$B$16) - U6476, 0)</f>
        <v>340</v>
      </c>
    </row>
    <row r="6477" spans="1:22" x14ac:dyDescent="0.3">
      <c r="A6477" s="1">
        <v>46292.791666666657</v>
      </c>
      <c r="B6477" s="2">
        <v>59.132318137142967</v>
      </c>
      <c r="C6477" s="2">
        <v>30.760577187443271</v>
      </c>
      <c r="D6477" s="2">
        <f t="shared" si="1212"/>
        <v>30.830663641610652</v>
      </c>
      <c r="E6477" s="2">
        <f t="shared" si="1213"/>
        <v>50.588865368782621</v>
      </c>
      <c r="F6477" s="2">
        <f t="shared" si="1221"/>
        <v>340</v>
      </c>
      <c r="G6477" s="2">
        <f t="shared" si="1222"/>
        <v>0</v>
      </c>
      <c r="H6477" s="2">
        <f>MIN(Inputs!$B$2, (Inputs!$B$14 - F6477)/Inputs!$B$15)</f>
        <v>0</v>
      </c>
      <c r="I6477" s="2">
        <f>MAX(MIN(Inputs!$B$2, F6477*Inputs!$B$16, Inputs!$B$14*Inputs!$B$4 - G6477), 0)</f>
        <v>170</v>
      </c>
      <c r="J6477" s="2">
        <f>MAX(MIN(Inputs!$B$2, F6477*Inputs!$B$16, (Inputs!$B$14-F6477)/Inputs!$B$15)*Inputs!$B$9, 0)</f>
        <v>0</v>
      </c>
      <c r="K6477" s="2">
        <f>MAX(E6477*Inputs!$B$5 - B6477 - Inputs!$B$8, 0) * H6477</f>
        <v>0</v>
      </c>
      <c r="L6477" s="2">
        <f>IF(B6477 &gt;= D6477*Inputs!$B$10, MAX(B6477 - E6477/Inputs!$B$5 - Inputs!$B$8, 0) * I6477, 0)</f>
        <v>0</v>
      </c>
      <c r="M6477" s="2">
        <f t="shared" si="1214"/>
        <v>0</v>
      </c>
      <c r="N6477" s="3" t="str">
        <f t="shared" si="1215"/>
        <v>Idle</v>
      </c>
      <c r="O6477" s="3" t="str">
        <f t="shared" si="1223"/>
        <v>Idle</v>
      </c>
      <c r="P6477" s="2">
        <f t="shared" si="1216"/>
        <v>0</v>
      </c>
      <c r="Q6477" s="2">
        <f t="shared" si="1217"/>
        <v>0</v>
      </c>
      <c r="R6477" s="2">
        <f t="shared" si="1218"/>
        <v>0</v>
      </c>
      <c r="S6477" s="2">
        <f t="shared" si="1219"/>
        <v>0</v>
      </c>
      <c r="T6477" s="2">
        <f t="shared" si="1220"/>
        <v>0</v>
      </c>
      <c r="U6477" s="2">
        <f>IF(O6477="Reg", R6477 * Inputs!$B$7, 0)</f>
        <v>0</v>
      </c>
      <c r="V6477" s="2">
        <f>MAX(F6477 + P6477*Inputs!$B$15 - (Q6477/Inputs!$B$16) - U6477, 0)</f>
        <v>340</v>
      </c>
    </row>
    <row r="6478" spans="1:22" x14ac:dyDescent="0.3">
      <c r="A6478" s="1">
        <v>46292.833333333343</v>
      </c>
      <c r="B6478" s="2">
        <v>70.735803713658697</v>
      </c>
      <c r="C6478" s="2">
        <v>9.1773679851421512</v>
      </c>
      <c r="D6478" s="2">
        <f t="shared" si="1212"/>
        <v>30.830663641610652</v>
      </c>
      <c r="E6478" s="2">
        <f t="shared" si="1213"/>
        <v>43.787476604796062</v>
      </c>
      <c r="F6478" s="2">
        <f t="shared" si="1221"/>
        <v>340</v>
      </c>
      <c r="G6478" s="2">
        <f t="shared" si="1222"/>
        <v>0</v>
      </c>
      <c r="H6478" s="2">
        <f>MIN(Inputs!$B$2, (Inputs!$B$14 - F6478)/Inputs!$B$15)</f>
        <v>0</v>
      </c>
      <c r="I6478" s="2">
        <f>MAX(MIN(Inputs!$B$2, F6478*Inputs!$B$16, Inputs!$B$14*Inputs!$B$4 - G6478), 0)</f>
        <v>170</v>
      </c>
      <c r="J6478" s="2">
        <f>MAX(MIN(Inputs!$B$2, F6478*Inputs!$B$16, (Inputs!$B$14-F6478)/Inputs!$B$15)*Inputs!$B$9, 0)</f>
        <v>0</v>
      </c>
      <c r="K6478" s="2">
        <f>MAX(E6478*Inputs!$B$5 - B6478 - Inputs!$B$8, 0) * H6478</f>
        <v>0</v>
      </c>
      <c r="L6478" s="2">
        <f>IF(B6478 &gt;= D6478*Inputs!$B$10, MAX(B6478 - E6478/Inputs!$B$5 - Inputs!$B$8, 0) * I6478, 0)</f>
        <v>166.1422872136481</v>
      </c>
      <c r="M6478" s="2">
        <f t="shared" si="1214"/>
        <v>0</v>
      </c>
      <c r="N6478" s="3" t="str">
        <f t="shared" si="1215"/>
        <v>Discharge</v>
      </c>
      <c r="O6478" s="3" t="str">
        <f t="shared" si="1223"/>
        <v>Discharge</v>
      </c>
      <c r="P6478" s="2">
        <f t="shared" si="1216"/>
        <v>0</v>
      </c>
      <c r="Q6478" s="2">
        <f t="shared" si="1217"/>
        <v>170</v>
      </c>
      <c r="R6478" s="2">
        <f t="shared" si="1218"/>
        <v>0</v>
      </c>
      <c r="S6478" s="2">
        <f t="shared" si="1219"/>
        <v>12025.086631321978</v>
      </c>
      <c r="T6478" s="2">
        <f t="shared" si="1220"/>
        <v>0</v>
      </c>
      <c r="U6478" s="2">
        <f>IF(O6478="Reg", R6478 * Inputs!$B$7, 0)</f>
        <v>0</v>
      </c>
      <c r="V6478" s="2">
        <f>MAX(F6478 + P6478*Inputs!$B$15 - (Q6478/Inputs!$B$16) - U6478, 0)</f>
        <v>170</v>
      </c>
    </row>
    <row r="6479" spans="1:22" x14ac:dyDescent="0.3">
      <c r="A6479" s="1">
        <v>46292.875</v>
      </c>
      <c r="B6479" s="2">
        <v>60.723763656625607</v>
      </c>
      <c r="C6479" s="2">
        <v>15.77862376111834</v>
      </c>
      <c r="D6479" s="2">
        <f t="shared" si="1212"/>
        <v>30.830663641610652</v>
      </c>
      <c r="E6479" s="2">
        <f t="shared" si="1213"/>
        <v>34.652430685121672</v>
      </c>
      <c r="F6479" s="2">
        <f t="shared" si="1221"/>
        <v>170</v>
      </c>
      <c r="G6479" s="2">
        <f t="shared" si="1222"/>
        <v>170</v>
      </c>
      <c r="H6479" s="2">
        <f>MIN(Inputs!$B$2, (Inputs!$B$14 - F6479)/Inputs!$B$15)</f>
        <v>170</v>
      </c>
      <c r="I6479" s="2">
        <f>MAX(MIN(Inputs!$B$2, F6479*Inputs!$B$16, Inputs!$B$14*Inputs!$B$4 - G6479), 0)</f>
        <v>170</v>
      </c>
      <c r="J6479" s="2">
        <f>MAX(MIN(Inputs!$B$2, F6479*Inputs!$B$16, (Inputs!$B$14-F6479)/Inputs!$B$15)*Inputs!$B$9, 0)</f>
        <v>136</v>
      </c>
      <c r="K6479" s="2">
        <f>MAX(E6479*Inputs!$B$5 - B6479 - Inputs!$B$8, 0) * H6479</f>
        <v>0</v>
      </c>
      <c r="L6479" s="2">
        <f>IF(B6479 &gt;= D6479*Inputs!$B$10, MAX(B6479 - E6479/Inputs!$B$5 - Inputs!$B$8, 0) * I6479, 0)</f>
        <v>228.8202574551209</v>
      </c>
      <c r="M6479" s="2">
        <f t="shared" si="1214"/>
        <v>2145.8928315120943</v>
      </c>
      <c r="N6479" s="3" t="str">
        <f t="shared" si="1215"/>
        <v>Reg</v>
      </c>
      <c r="O6479" s="3" t="str">
        <f t="shared" si="1223"/>
        <v>Discharge</v>
      </c>
      <c r="P6479" s="2">
        <f t="shared" si="1216"/>
        <v>0</v>
      </c>
      <c r="Q6479" s="2">
        <f t="shared" si="1217"/>
        <v>170</v>
      </c>
      <c r="R6479" s="2">
        <f t="shared" si="1218"/>
        <v>0</v>
      </c>
      <c r="S6479" s="2">
        <f t="shared" si="1219"/>
        <v>10323.039821626353</v>
      </c>
      <c r="T6479" s="2">
        <f t="shared" si="1220"/>
        <v>0</v>
      </c>
      <c r="U6479" s="2">
        <f>IF(O6479="Reg", R6479 * Inputs!$B$7, 0)</f>
        <v>0</v>
      </c>
      <c r="V6479" s="2">
        <f>MAX(F6479 + P6479*Inputs!$B$15 - (Q6479/Inputs!$B$16) - U6479, 0)</f>
        <v>0</v>
      </c>
    </row>
    <row r="6480" spans="1:22" x14ac:dyDescent="0.3">
      <c r="A6480" s="1">
        <v>46292.916666666657</v>
      </c>
      <c r="B6480" s="2">
        <v>52.831066798272033</v>
      </c>
      <c r="C6480" s="2">
        <v>10.19326264158752</v>
      </c>
      <c r="D6480" s="2">
        <f t="shared" si="1212"/>
        <v>30.830663641610652</v>
      </c>
      <c r="E6480" s="2">
        <f t="shared" si="1213"/>
        <v>25.113776993228552</v>
      </c>
      <c r="F6480" s="2">
        <f t="shared" si="1221"/>
        <v>0</v>
      </c>
      <c r="G6480" s="2">
        <f t="shared" si="1222"/>
        <v>340</v>
      </c>
      <c r="H6480" s="2">
        <f>MIN(Inputs!$B$2, (Inputs!$B$14 - F6480)/Inputs!$B$15)</f>
        <v>170</v>
      </c>
      <c r="I6480" s="2">
        <f>MAX(MIN(Inputs!$B$2, F6480*Inputs!$B$16, Inputs!$B$14*Inputs!$B$4 - G6480), 0)</f>
        <v>0</v>
      </c>
      <c r="J6480" s="2">
        <f>MAX(MIN(Inputs!$B$2, F6480*Inputs!$B$16, (Inputs!$B$14-F6480)/Inputs!$B$15)*Inputs!$B$9, 0)</f>
        <v>0</v>
      </c>
      <c r="K6480" s="2">
        <f>MAX(E6480*Inputs!$B$5 - B6480 - Inputs!$B$8, 0) * H6480</f>
        <v>0</v>
      </c>
      <c r="L6480" s="2">
        <f>IF(B6480 &gt;= D6480*Inputs!$B$10, MAX(B6480 - E6480/Inputs!$B$5 - Inputs!$B$8, 0) * I6480, 0)</f>
        <v>0</v>
      </c>
      <c r="M6480" s="2">
        <f t="shared" si="1214"/>
        <v>0</v>
      </c>
      <c r="N6480" s="3" t="str">
        <f t="shared" si="1215"/>
        <v>Idle</v>
      </c>
      <c r="O6480" s="3" t="str">
        <f t="shared" si="1223"/>
        <v>Idle</v>
      </c>
      <c r="P6480" s="2">
        <f t="shared" si="1216"/>
        <v>0</v>
      </c>
      <c r="Q6480" s="2">
        <f t="shared" si="1217"/>
        <v>0</v>
      </c>
      <c r="R6480" s="2">
        <f t="shared" si="1218"/>
        <v>0</v>
      </c>
      <c r="S6480" s="2">
        <f t="shared" si="1219"/>
        <v>0</v>
      </c>
      <c r="T6480" s="2">
        <f t="shared" si="1220"/>
        <v>0</v>
      </c>
      <c r="U6480" s="2">
        <f>IF(O6480="Reg", R6480 * Inputs!$B$7, 0)</f>
        <v>0</v>
      </c>
      <c r="V6480" s="2">
        <f>MAX(F6480 + P6480*Inputs!$B$15 - (Q6480/Inputs!$B$16) - U6480, 0)</f>
        <v>0</v>
      </c>
    </row>
    <row r="6481" spans="1:22" x14ac:dyDescent="0.3">
      <c r="A6481" s="1">
        <v>46292.958333333343</v>
      </c>
      <c r="B6481" s="2">
        <v>26.166331934283779</v>
      </c>
      <c r="C6481" s="2">
        <v>3.3713603284993798</v>
      </c>
      <c r="D6481" s="2">
        <f t="shared" si="1212"/>
        <v>30.830663641610652</v>
      </c>
      <c r="E6481" s="2">
        <f t="shared" si="1213"/>
        <v>48.303662729546495</v>
      </c>
      <c r="F6481" s="2">
        <f t="shared" si="1221"/>
        <v>0</v>
      </c>
      <c r="G6481" s="2">
        <f t="shared" si="1222"/>
        <v>340</v>
      </c>
      <c r="H6481" s="2">
        <f>MIN(Inputs!$B$2, (Inputs!$B$14 - F6481)/Inputs!$B$15)</f>
        <v>170</v>
      </c>
      <c r="I6481" s="2">
        <f>MAX(MIN(Inputs!$B$2, F6481*Inputs!$B$16, Inputs!$B$14*Inputs!$B$4 - G6481), 0)</f>
        <v>0</v>
      </c>
      <c r="J6481" s="2">
        <f>MAX(MIN(Inputs!$B$2, F6481*Inputs!$B$16, (Inputs!$B$14-F6481)/Inputs!$B$15)*Inputs!$B$9, 0)</f>
        <v>0</v>
      </c>
      <c r="K6481" s="2">
        <f>MAX(E6481*Inputs!$B$5 - B6481 - Inputs!$B$8, 0) * H6481</f>
        <v>0</v>
      </c>
      <c r="L6481" s="2">
        <f>IF(B6481 &gt;= D6481*Inputs!$B$10, MAX(B6481 - E6481/Inputs!$B$5 - Inputs!$B$8, 0) * I6481, 0)</f>
        <v>0</v>
      </c>
      <c r="M6481" s="2">
        <f t="shared" si="1214"/>
        <v>0</v>
      </c>
      <c r="N6481" s="3" t="str">
        <f t="shared" si="1215"/>
        <v>Idle</v>
      </c>
      <c r="O6481" s="3" t="str">
        <f t="shared" si="1223"/>
        <v>Idle</v>
      </c>
      <c r="P6481" s="2">
        <f t="shared" si="1216"/>
        <v>0</v>
      </c>
      <c r="Q6481" s="2">
        <f t="shared" si="1217"/>
        <v>0</v>
      </c>
      <c r="R6481" s="2">
        <f t="shared" si="1218"/>
        <v>0</v>
      </c>
      <c r="S6481" s="2">
        <f t="shared" si="1219"/>
        <v>0</v>
      </c>
      <c r="T6481" s="2">
        <f t="shared" si="1220"/>
        <v>0</v>
      </c>
      <c r="U6481" s="2">
        <f>IF(O6481="Reg", R6481 * Inputs!$B$7, 0)</f>
        <v>0</v>
      </c>
      <c r="V6481" s="2">
        <f>MAX(F6481 + P6481*Inputs!$B$15 - (Q6481/Inputs!$B$16) - U6481, 0)</f>
        <v>0</v>
      </c>
    </row>
    <row r="6482" spans="1:22" x14ac:dyDescent="0.3">
      <c r="A6482" s="1">
        <v>46293</v>
      </c>
      <c r="B6482" s="2">
        <v>33.943907972712623</v>
      </c>
      <c r="C6482" s="2">
        <v>3.2198198193196359</v>
      </c>
      <c r="D6482" s="2">
        <f t="shared" si="1212"/>
        <v>39.224287273397728</v>
      </c>
      <c r="E6482" s="2">
        <f t="shared" si="1213"/>
        <v>43.942607407165866</v>
      </c>
      <c r="F6482" s="2">
        <f t="shared" si="1221"/>
        <v>0</v>
      </c>
      <c r="G6482" s="2">
        <f t="shared" si="1222"/>
        <v>0</v>
      </c>
      <c r="H6482" s="2">
        <f>MIN(Inputs!$B$2, (Inputs!$B$14 - F6482)/Inputs!$B$15)</f>
        <v>170</v>
      </c>
      <c r="I6482" s="2">
        <f>MAX(MIN(Inputs!$B$2, F6482*Inputs!$B$16, Inputs!$B$14*Inputs!$B$4 - G6482), 0)</f>
        <v>0</v>
      </c>
      <c r="J6482" s="2">
        <f>MAX(MIN(Inputs!$B$2, F6482*Inputs!$B$16, (Inputs!$B$14-F6482)/Inputs!$B$15)*Inputs!$B$9, 0)</f>
        <v>0</v>
      </c>
      <c r="K6482" s="2">
        <f>MAX(E6482*Inputs!$B$5 - B6482 - Inputs!$B$8, 0) * H6482</f>
        <v>0</v>
      </c>
      <c r="L6482" s="2">
        <f>IF(B6482 &gt;= D6482*Inputs!$B$10, MAX(B6482 - E6482/Inputs!$B$5 - Inputs!$B$8, 0) * I6482, 0)</f>
        <v>0</v>
      </c>
      <c r="M6482" s="2">
        <f t="shared" si="1214"/>
        <v>0</v>
      </c>
      <c r="N6482" s="3" t="str">
        <f t="shared" si="1215"/>
        <v>Idle</v>
      </c>
      <c r="O6482" s="3" t="str">
        <f t="shared" si="1223"/>
        <v>Idle</v>
      </c>
      <c r="P6482" s="2">
        <f t="shared" si="1216"/>
        <v>0</v>
      </c>
      <c r="Q6482" s="2">
        <f t="shared" si="1217"/>
        <v>0</v>
      </c>
      <c r="R6482" s="2">
        <f t="shared" si="1218"/>
        <v>0</v>
      </c>
      <c r="S6482" s="2">
        <f t="shared" si="1219"/>
        <v>0</v>
      </c>
      <c r="T6482" s="2">
        <f t="shared" si="1220"/>
        <v>0</v>
      </c>
      <c r="U6482" s="2">
        <f>IF(O6482="Reg", R6482 * Inputs!$B$7, 0)</f>
        <v>0</v>
      </c>
      <c r="V6482" s="2">
        <f>MAX(F6482 + P6482*Inputs!$B$15 - (Q6482/Inputs!$B$16) - U6482, 0)</f>
        <v>0</v>
      </c>
    </row>
    <row r="6483" spans="1:22" x14ac:dyDescent="0.3">
      <c r="A6483" s="1">
        <v>46293.041666666657</v>
      </c>
      <c r="B6483" s="2">
        <v>18.323985553223629</v>
      </c>
      <c r="C6483" s="2">
        <v>11.7150122832072</v>
      </c>
      <c r="D6483" s="2">
        <f t="shared" si="1212"/>
        <v>39.224287273397728</v>
      </c>
      <c r="E6483" s="2">
        <f t="shared" si="1213"/>
        <v>38.285289411713762</v>
      </c>
      <c r="F6483" s="2">
        <f t="shared" si="1221"/>
        <v>0</v>
      </c>
      <c r="G6483" s="2">
        <f t="shared" si="1222"/>
        <v>0</v>
      </c>
      <c r="H6483" s="2">
        <f>MIN(Inputs!$B$2, (Inputs!$B$14 - F6483)/Inputs!$B$15)</f>
        <v>170</v>
      </c>
      <c r="I6483" s="2">
        <f>MAX(MIN(Inputs!$B$2, F6483*Inputs!$B$16, Inputs!$B$14*Inputs!$B$4 - G6483), 0)</f>
        <v>0</v>
      </c>
      <c r="J6483" s="2">
        <f>MAX(MIN(Inputs!$B$2, F6483*Inputs!$B$16, (Inputs!$B$14-F6483)/Inputs!$B$15)*Inputs!$B$9, 0)</f>
        <v>0</v>
      </c>
      <c r="K6483" s="2">
        <f>MAX(E6483*Inputs!$B$5 - B6483 - Inputs!$B$8, 0) * H6483</f>
        <v>0</v>
      </c>
      <c r="L6483" s="2">
        <f>IF(B6483 &gt;= D6483*Inputs!$B$10, MAX(B6483 - E6483/Inputs!$B$5 - Inputs!$B$8, 0) * I6483, 0)</f>
        <v>0</v>
      </c>
      <c r="M6483" s="2">
        <f t="shared" si="1214"/>
        <v>0</v>
      </c>
      <c r="N6483" s="3" t="str">
        <f t="shared" si="1215"/>
        <v>Idle</v>
      </c>
      <c r="O6483" s="3" t="str">
        <f t="shared" si="1223"/>
        <v>Idle</v>
      </c>
      <c r="P6483" s="2">
        <f t="shared" si="1216"/>
        <v>0</v>
      </c>
      <c r="Q6483" s="2">
        <f t="shared" si="1217"/>
        <v>0</v>
      </c>
      <c r="R6483" s="2">
        <f t="shared" si="1218"/>
        <v>0</v>
      </c>
      <c r="S6483" s="2">
        <f t="shared" si="1219"/>
        <v>0</v>
      </c>
      <c r="T6483" s="2">
        <f t="shared" si="1220"/>
        <v>0</v>
      </c>
      <c r="U6483" s="2">
        <f>IF(O6483="Reg", R6483 * Inputs!$B$7, 0)</f>
        <v>0</v>
      </c>
      <c r="V6483" s="2">
        <f>MAX(F6483 + P6483*Inputs!$B$15 - (Q6483/Inputs!$B$16) - U6483, 0)</f>
        <v>0</v>
      </c>
    </row>
    <row r="6484" spans="1:22" x14ac:dyDescent="0.3">
      <c r="A6484" s="1">
        <v>46293.083333333343</v>
      </c>
      <c r="B6484" s="2">
        <v>15.92552819561236</v>
      </c>
      <c r="C6484" s="2">
        <v>9.5785054632983542</v>
      </c>
      <c r="D6484" s="2">
        <f t="shared" si="1212"/>
        <v>39.224287273397728</v>
      </c>
      <c r="E6484" s="2">
        <f t="shared" si="1213"/>
        <v>35.231291819509828</v>
      </c>
      <c r="F6484" s="2">
        <f t="shared" si="1221"/>
        <v>0</v>
      </c>
      <c r="G6484" s="2">
        <f t="shared" si="1222"/>
        <v>0</v>
      </c>
      <c r="H6484" s="2">
        <f>MIN(Inputs!$B$2, (Inputs!$B$14 - F6484)/Inputs!$B$15)</f>
        <v>170</v>
      </c>
      <c r="I6484" s="2">
        <f>MAX(MIN(Inputs!$B$2, F6484*Inputs!$B$16, Inputs!$B$14*Inputs!$B$4 - G6484), 0)</f>
        <v>0</v>
      </c>
      <c r="J6484" s="2">
        <f>MAX(MIN(Inputs!$B$2, F6484*Inputs!$B$16, (Inputs!$B$14-F6484)/Inputs!$B$15)*Inputs!$B$9, 0)</f>
        <v>0</v>
      </c>
      <c r="K6484" s="2">
        <f>MAX(E6484*Inputs!$B$5 - B6484 - Inputs!$B$8, 0) * H6484</f>
        <v>0</v>
      </c>
      <c r="L6484" s="2">
        <f>IF(B6484 &gt;= D6484*Inputs!$B$10, MAX(B6484 - E6484/Inputs!$B$5 - Inputs!$B$8, 0) * I6484, 0)</f>
        <v>0</v>
      </c>
      <c r="M6484" s="2">
        <f t="shared" si="1214"/>
        <v>0</v>
      </c>
      <c r="N6484" s="3" t="str">
        <f t="shared" si="1215"/>
        <v>Idle</v>
      </c>
      <c r="O6484" s="3" t="str">
        <f t="shared" si="1223"/>
        <v>Idle</v>
      </c>
      <c r="P6484" s="2">
        <f t="shared" si="1216"/>
        <v>0</v>
      </c>
      <c r="Q6484" s="2">
        <f t="shared" si="1217"/>
        <v>0</v>
      </c>
      <c r="R6484" s="2">
        <f t="shared" si="1218"/>
        <v>0</v>
      </c>
      <c r="S6484" s="2">
        <f t="shared" si="1219"/>
        <v>0</v>
      </c>
      <c r="T6484" s="2">
        <f t="shared" si="1220"/>
        <v>0</v>
      </c>
      <c r="U6484" s="2">
        <f>IF(O6484="Reg", R6484 * Inputs!$B$7, 0)</f>
        <v>0</v>
      </c>
      <c r="V6484" s="2">
        <f>MAX(F6484 + P6484*Inputs!$B$15 - (Q6484/Inputs!$B$16) - U6484, 0)</f>
        <v>0</v>
      </c>
    </row>
    <row r="6485" spans="1:22" x14ac:dyDescent="0.3">
      <c r="A6485" s="1">
        <v>46293.125</v>
      </c>
      <c r="B6485" s="2">
        <v>3.491841505266883</v>
      </c>
      <c r="C6485" s="2">
        <v>7.8960739300664002</v>
      </c>
      <c r="D6485" s="2">
        <f t="shared" si="1212"/>
        <v>39.224287273397728</v>
      </c>
      <c r="E6485" s="2">
        <f t="shared" si="1213"/>
        <v>32.577037120241094</v>
      </c>
      <c r="F6485" s="2">
        <f t="shared" si="1221"/>
        <v>0</v>
      </c>
      <c r="G6485" s="2">
        <f t="shared" si="1222"/>
        <v>0</v>
      </c>
      <c r="H6485" s="2">
        <f>MIN(Inputs!$B$2, (Inputs!$B$14 - F6485)/Inputs!$B$15)</f>
        <v>170</v>
      </c>
      <c r="I6485" s="2">
        <f>MAX(MIN(Inputs!$B$2, F6485*Inputs!$B$16, Inputs!$B$14*Inputs!$B$4 - G6485), 0)</f>
        <v>0</v>
      </c>
      <c r="J6485" s="2">
        <f>MAX(MIN(Inputs!$B$2, F6485*Inputs!$B$16, (Inputs!$B$14-F6485)/Inputs!$B$15)*Inputs!$B$9, 0)</f>
        <v>0</v>
      </c>
      <c r="K6485" s="2">
        <f>MAX(E6485*Inputs!$B$5 - B6485 - Inputs!$B$8, 0) * H6485</f>
        <v>879.91169729269723</v>
      </c>
      <c r="L6485" s="2">
        <f>IF(B6485 &gt;= D6485*Inputs!$B$10, MAX(B6485 - E6485/Inputs!$B$5 - Inputs!$B$8, 0) * I6485, 0)</f>
        <v>0</v>
      </c>
      <c r="M6485" s="2">
        <f t="shared" si="1214"/>
        <v>0</v>
      </c>
      <c r="N6485" s="3" t="str">
        <f t="shared" si="1215"/>
        <v>Charge</v>
      </c>
      <c r="O6485" s="3" t="str">
        <f t="shared" si="1223"/>
        <v>Charge</v>
      </c>
      <c r="P6485" s="2">
        <f t="shared" si="1216"/>
        <v>170</v>
      </c>
      <c r="Q6485" s="2">
        <f t="shared" si="1217"/>
        <v>0</v>
      </c>
      <c r="R6485" s="2">
        <f t="shared" si="1218"/>
        <v>0</v>
      </c>
      <c r="S6485" s="2">
        <f t="shared" si="1219"/>
        <v>-593.61305589537005</v>
      </c>
      <c r="T6485" s="2">
        <f t="shared" si="1220"/>
        <v>0</v>
      </c>
      <c r="U6485" s="2">
        <f>IF(O6485="Reg", R6485 * Inputs!$B$7, 0)</f>
        <v>0</v>
      </c>
      <c r="V6485" s="2">
        <f>MAX(F6485 + P6485*Inputs!$B$15 - (Q6485/Inputs!$B$16) - U6485, 0)</f>
        <v>170</v>
      </c>
    </row>
    <row r="6486" spans="1:22" x14ac:dyDescent="0.3">
      <c r="A6486" s="1">
        <v>46293.166666666657</v>
      </c>
      <c r="B6486" s="2">
        <v>191.9703812161797</v>
      </c>
      <c r="C6486" s="2">
        <v>6.0815434326783038</v>
      </c>
      <c r="D6486" s="2">
        <f t="shared" si="1212"/>
        <v>39.224287273397728</v>
      </c>
      <c r="E6486" s="2">
        <f t="shared" si="1213"/>
        <v>31.995063536029949</v>
      </c>
      <c r="F6486" s="2">
        <f t="shared" si="1221"/>
        <v>170</v>
      </c>
      <c r="G6486" s="2">
        <f t="shared" si="1222"/>
        <v>0</v>
      </c>
      <c r="H6486" s="2">
        <f>MIN(Inputs!$B$2, (Inputs!$B$14 - F6486)/Inputs!$B$15)</f>
        <v>170</v>
      </c>
      <c r="I6486" s="2">
        <f>MAX(MIN(Inputs!$B$2, F6486*Inputs!$B$16, Inputs!$B$14*Inputs!$B$4 - G6486), 0)</f>
        <v>170</v>
      </c>
      <c r="J6486" s="2">
        <f>MAX(MIN(Inputs!$B$2, F6486*Inputs!$B$16, (Inputs!$B$14-F6486)/Inputs!$B$15)*Inputs!$B$9, 0)</f>
        <v>136</v>
      </c>
      <c r="K6486" s="2">
        <f>MAX(E6486*Inputs!$B$5 - B6486 - Inputs!$B$8, 0) * H6486</f>
        <v>0</v>
      </c>
      <c r="L6486" s="2">
        <f>IF(B6486 &gt;= D6486*Inputs!$B$10, MAX(B6486 - E6486/Inputs!$B$5 - Inputs!$B$8, 0) * I6486, 0)</f>
        <v>23054.100260017491</v>
      </c>
      <c r="M6486" s="2">
        <f t="shared" si="1214"/>
        <v>827.0899068442493</v>
      </c>
      <c r="N6486" s="3" t="str">
        <f t="shared" si="1215"/>
        <v>Discharge</v>
      </c>
      <c r="O6486" s="3" t="str">
        <f t="shared" si="1223"/>
        <v>Charge</v>
      </c>
      <c r="P6486" s="2">
        <f t="shared" si="1216"/>
        <v>170</v>
      </c>
      <c r="Q6486" s="2">
        <f t="shared" si="1217"/>
        <v>0</v>
      </c>
      <c r="R6486" s="2">
        <f t="shared" si="1218"/>
        <v>0</v>
      </c>
      <c r="S6486" s="2">
        <f t="shared" si="1219"/>
        <v>-32634.964806750548</v>
      </c>
      <c r="T6486" s="2">
        <f t="shared" si="1220"/>
        <v>0</v>
      </c>
      <c r="U6486" s="2">
        <f>IF(O6486="Reg", R6486 * Inputs!$B$7, 0)</f>
        <v>0</v>
      </c>
      <c r="V6486" s="2">
        <f>MAX(F6486 + P6486*Inputs!$B$15 - (Q6486/Inputs!$B$16) - U6486, 0)</f>
        <v>340</v>
      </c>
    </row>
    <row r="6487" spans="1:22" x14ac:dyDescent="0.3">
      <c r="A6487" s="1">
        <v>46293.208333333343</v>
      </c>
      <c r="B6487" s="2">
        <v>0</v>
      </c>
      <c r="C6487" s="2">
        <v>2.987511214264984</v>
      </c>
      <c r="D6487" s="2">
        <f t="shared" si="1212"/>
        <v>39.224287273397728</v>
      </c>
      <c r="E6487" s="2">
        <f t="shared" si="1213"/>
        <v>0.7967907832786828</v>
      </c>
      <c r="F6487" s="2">
        <f t="shared" si="1221"/>
        <v>340</v>
      </c>
      <c r="G6487" s="2">
        <f t="shared" si="1222"/>
        <v>0</v>
      </c>
      <c r="H6487" s="2">
        <f>MIN(Inputs!$B$2, (Inputs!$B$14 - F6487)/Inputs!$B$15)</f>
        <v>0</v>
      </c>
      <c r="I6487" s="2">
        <f>MAX(MIN(Inputs!$B$2, F6487*Inputs!$B$16, Inputs!$B$14*Inputs!$B$4 - G6487), 0)</f>
        <v>170</v>
      </c>
      <c r="J6487" s="2">
        <f>MAX(MIN(Inputs!$B$2, F6487*Inputs!$B$16, (Inputs!$B$14-F6487)/Inputs!$B$15)*Inputs!$B$9, 0)</f>
        <v>0</v>
      </c>
      <c r="K6487" s="2">
        <f>MAX(E6487*Inputs!$B$5 - B6487 - Inputs!$B$8, 0) * H6487</f>
        <v>0</v>
      </c>
      <c r="L6487" s="2">
        <f>IF(B6487 &gt;= D6487*Inputs!$B$10, MAX(B6487 - E6487/Inputs!$B$5 - Inputs!$B$8, 0) * I6487, 0)</f>
        <v>0</v>
      </c>
      <c r="M6487" s="2">
        <f t="shared" si="1214"/>
        <v>0</v>
      </c>
      <c r="N6487" s="3" t="str">
        <f t="shared" si="1215"/>
        <v>Idle</v>
      </c>
      <c r="O6487" s="3" t="str">
        <f t="shared" si="1223"/>
        <v>Idle</v>
      </c>
      <c r="P6487" s="2">
        <f t="shared" si="1216"/>
        <v>0</v>
      </c>
      <c r="Q6487" s="2">
        <f t="shared" si="1217"/>
        <v>0</v>
      </c>
      <c r="R6487" s="2">
        <f t="shared" si="1218"/>
        <v>0</v>
      </c>
      <c r="S6487" s="2">
        <f t="shared" si="1219"/>
        <v>0</v>
      </c>
      <c r="T6487" s="2">
        <f t="shared" si="1220"/>
        <v>0</v>
      </c>
      <c r="U6487" s="2">
        <f>IF(O6487="Reg", R6487 * Inputs!$B$7, 0)</f>
        <v>0</v>
      </c>
      <c r="V6487" s="2">
        <f>MAX(F6487 + P6487*Inputs!$B$15 - (Q6487/Inputs!$B$16) - U6487, 0)</f>
        <v>340</v>
      </c>
    </row>
    <row r="6488" spans="1:22" x14ac:dyDescent="0.3">
      <c r="A6488" s="1">
        <v>46293.25</v>
      </c>
      <c r="B6488" s="2">
        <v>0</v>
      </c>
      <c r="C6488" s="2">
        <v>14.68297696886057</v>
      </c>
      <c r="D6488" s="2">
        <f t="shared" si="1212"/>
        <v>39.224287273397728</v>
      </c>
      <c r="E6488" s="2">
        <f t="shared" si="1213"/>
        <v>4.2258148354541509</v>
      </c>
      <c r="F6488" s="2">
        <f t="shared" si="1221"/>
        <v>340</v>
      </c>
      <c r="G6488" s="2">
        <f t="shared" si="1222"/>
        <v>0</v>
      </c>
      <c r="H6488" s="2">
        <f>MIN(Inputs!$B$2, (Inputs!$B$14 - F6488)/Inputs!$B$15)</f>
        <v>0</v>
      </c>
      <c r="I6488" s="2">
        <f>MAX(MIN(Inputs!$B$2, F6488*Inputs!$B$16, Inputs!$B$14*Inputs!$B$4 - G6488), 0)</f>
        <v>170</v>
      </c>
      <c r="J6488" s="2">
        <f>MAX(MIN(Inputs!$B$2, F6488*Inputs!$B$16, (Inputs!$B$14-F6488)/Inputs!$B$15)*Inputs!$B$9, 0)</f>
        <v>0</v>
      </c>
      <c r="K6488" s="2">
        <f>MAX(E6488*Inputs!$B$5 - B6488 - Inputs!$B$8, 0) * H6488</f>
        <v>0</v>
      </c>
      <c r="L6488" s="2">
        <f>IF(B6488 &gt;= D6488*Inputs!$B$10, MAX(B6488 - E6488/Inputs!$B$5 - Inputs!$B$8, 0) * I6488, 0)</f>
        <v>0</v>
      </c>
      <c r="M6488" s="2">
        <f t="shared" si="1214"/>
        <v>0</v>
      </c>
      <c r="N6488" s="3" t="str">
        <f t="shared" si="1215"/>
        <v>Idle</v>
      </c>
      <c r="O6488" s="3" t="str">
        <f t="shared" si="1223"/>
        <v>Idle</v>
      </c>
      <c r="P6488" s="2">
        <f t="shared" si="1216"/>
        <v>0</v>
      </c>
      <c r="Q6488" s="2">
        <f t="shared" si="1217"/>
        <v>0</v>
      </c>
      <c r="R6488" s="2">
        <f t="shared" si="1218"/>
        <v>0</v>
      </c>
      <c r="S6488" s="2">
        <f t="shared" si="1219"/>
        <v>0</v>
      </c>
      <c r="T6488" s="2">
        <f t="shared" si="1220"/>
        <v>0</v>
      </c>
      <c r="U6488" s="2">
        <f>IF(O6488="Reg", R6488 * Inputs!$B$7, 0)</f>
        <v>0</v>
      </c>
      <c r="V6488" s="2">
        <f>MAX(F6488 + P6488*Inputs!$B$15 - (Q6488/Inputs!$B$16) - U6488, 0)</f>
        <v>340</v>
      </c>
    </row>
    <row r="6489" spans="1:22" x14ac:dyDescent="0.3">
      <c r="A6489" s="1">
        <v>46293.291666666657</v>
      </c>
      <c r="B6489" s="2">
        <v>0</v>
      </c>
      <c r="C6489" s="2">
        <v>24.622608466323591</v>
      </c>
      <c r="D6489" s="2">
        <f t="shared" si="1212"/>
        <v>39.224287273397728</v>
      </c>
      <c r="E6489" s="2">
        <f t="shared" si="1213"/>
        <v>10.356584383743884</v>
      </c>
      <c r="F6489" s="2">
        <f t="shared" si="1221"/>
        <v>340</v>
      </c>
      <c r="G6489" s="2">
        <f t="shared" si="1222"/>
        <v>0</v>
      </c>
      <c r="H6489" s="2">
        <f>MIN(Inputs!$B$2, (Inputs!$B$14 - F6489)/Inputs!$B$15)</f>
        <v>0</v>
      </c>
      <c r="I6489" s="2">
        <f>MAX(MIN(Inputs!$B$2, F6489*Inputs!$B$16, Inputs!$B$14*Inputs!$B$4 - G6489), 0)</f>
        <v>170</v>
      </c>
      <c r="J6489" s="2">
        <f>MAX(MIN(Inputs!$B$2, F6489*Inputs!$B$16, (Inputs!$B$14-F6489)/Inputs!$B$15)*Inputs!$B$9, 0)</f>
        <v>0</v>
      </c>
      <c r="K6489" s="2">
        <f>MAX(E6489*Inputs!$B$5 - B6489 - Inputs!$B$8, 0) * H6489</f>
        <v>0</v>
      </c>
      <c r="L6489" s="2">
        <f>IF(B6489 &gt;= D6489*Inputs!$B$10, MAX(B6489 - E6489/Inputs!$B$5 - Inputs!$B$8, 0) * I6489, 0)</f>
        <v>0</v>
      </c>
      <c r="M6489" s="2">
        <f t="shared" si="1214"/>
        <v>0</v>
      </c>
      <c r="N6489" s="3" t="str">
        <f t="shared" si="1215"/>
        <v>Idle</v>
      </c>
      <c r="O6489" s="3" t="str">
        <f t="shared" si="1223"/>
        <v>Idle</v>
      </c>
      <c r="P6489" s="2">
        <f t="shared" si="1216"/>
        <v>0</v>
      </c>
      <c r="Q6489" s="2">
        <f t="shared" si="1217"/>
        <v>0</v>
      </c>
      <c r="R6489" s="2">
        <f t="shared" si="1218"/>
        <v>0</v>
      </c>
      <c r="S6489" s="2">
        <f t="shared" si="1219"/>
        <v>0</v>
      </c>
      <c r="T6489" s="2">
        <f t="shared" si="1220"/>
        <v>0</v>
      </c>
      <c r="U6489" s="2">
        <f>IF(O6489="Reg", R6489 * Inputs!$B$7, 0)</f>
        <v>0</v>
      </c>
      <c r="V6489" s="2">
        <f>MAX(F6489 + P6489*Inputs!$B$15 - (Q6489/Inputs!$B$16) - U6489, 0)</f>
        <v>340</v>
      </c>
    </row>
    <row r="6490" spans="1:22" x14ac:dyDescent="0.3">
      <c r="A6490" s="1">
        <v>46293.333333333343</v>
      </c>
      <c r="B6490" s="2">
        <v>0</v>
      </c>
      <c r="C6490" s="2">
        <v>7.1214943879869033</v>
      </c>
      <c r="D6490" s="2">
        <f t="shared" si="1212"/>
        <v>39.224287273397728</v>
      </c>
      <c r="E6490" s="2">
        <f t="shared" si="1213"/>
        <v>16.836130748648774</v>
      </c>
      <c r="F6490" s="2">
        <f t="shared" si="1221"/>
        <v>340</v>
      </c>
      <c r="G6490" s="2">
        <f t="shared" si="1222"/>
        <v>0</v>
      </c>
      <c r="H6490" s="2">
        <f>MIN(Inputs!$B$2, (Inputs!$B$14 - F6490)/Inputs!$B$15)</f>
        <v>0</v>
      </c>
      <c r="I6490" s="2">
        <f>MAX(MIN(Inputs!$B$2, F6490*Inputs!$B$16, Inputs!$B$14*Inputs!$B$4 - G6490), 0)</f>
        <v>170</v>
      </c>
      <c r="J6490" s="2">
        <f>MAX(MIN(Inputs!$B$2, F6490*Inputs!$B$16, (Inputs!$B$14-F6490)/Inputs!$B$15)*Inputs!$B$9, 0)</f>
        <v>0</v>
      </c>
      <c r="K6490" s="2">
        <f>MAX(E6490*Inputs!$B$5 - B6490 - Inputs!$B$8, 0) * H6490</f>
        <v>0</v>
      </c>
      <c r="L6490" s="2">
        <f>IF(B6490 &gt;= D6490*Inputs!$B$10, MAX(B6490 - E6490/Inputs!$B$5 - Inputs!$B$8, 0) * I6490, 0)</f>
        <v>0</v>
      </c>
      <c r="M6490" s="2">
        <f t="shared" si="1214"/>
        <v>0</v>
      </c>
      <c r="N6490" s="3" t="str">
        <f t="shared" si="1215"/>
        <v>Idle</v>
      </c>
      <c r="O6490" s="3" t="str">
        <f t="shared" si="1223"/>
        <v>Idle</v>
      </c>
      <c r="P6490" s="2">
        <f t="shared" si="1216"/>
        <v>0</v>
      </c>
      <c r="Q6490" s="2">
        <f t="shared" si="1217"/>
        <v>0</v>
      </c>
      <c r="R6490" s="2">
        <f t="shared" si="1218"/>
        <v>0</v>
      </c>
      <c r="S6490" s="2">
        <f t="shared" si="1219"/>
        <v>0</v>
      </c>
      <c r="T6490" s="2">
        <f t="shared" si="1220"/>
        <v>0</v>
      </c>
      <c r="U6490" s="2">
        <f>IF(O6490="Reg", R6490 * Inputs!$B$7, 0)</f>
        <v>0</v>
      </c>
      <c r="V6490" s="2">
        <f>MAX(F6490 + P6490*Inputs!$B$15 - (Q6490/Inputs!$B$16) - U6490, 0)</f>
        <v>340</v>
      </c>
    </row>
    <row r="6491" spans="1:22" x14ac:dyDescent="0.3">
      <c r="A6491" s="1">
        <v>46293.375</v>
      </c>
      <c r="B6491" s="2">
        <v>0</v>
      </c>
      <c r="C6491" s="2">
        <v>3.491670615627922</v>
      </c>
      <c r="D6491" s="2">
        <f t="shared" si="1212"/>
        <v>39.224287273397728</v>
      </c>
      <c r="E6491" s="2">
        <f t="shared" si="1213"/>
        <v>25.920319738460467</v>
      </c>
      <c r="F6491" s="2">
        <f t="shared" si="1221"/>
        <v>340</v>
      </c>
      <c r="G6491" s="2">
        <f t="shared" si="1222"/>
        <v>0</v>
      </c>
      <c r="H6491" s="2">
        <f>MIN(Inputs!$B$2, (Inputs!$B$14 - F6491)/Inputs!$B$15)</f>
        <v>0</v>
      </c>
      <c r="I6491" s="2">
        <f>MAX(MIN(Inputs!$B$2, F6491*Inputs!$B$16, Inputs!$B$14*Inputs!$B$4 - G6491), 0)</f>
        <v>170</v>
      </c>
      <c r="J6491" s="2">
        <f>MAX(MIN(Inputs!$B$2, F6491*Inputs!$B$16, (Inputs!$B$14-F6491)/Inputs!$B$15)*Inputs!$B$9, 0)</f>
        <v>0</v>
      </c>
      <c r="K6491" s="2">
        <f>MAX(E6491*Inputs!$B$5 - B6491 - Inputs!$B$8, 0) * H6491</f>
        <v>0</v>
      </c>
      <c r="L6491" s="2">
        <f>IF(B6491 &gt;= D6491*Inputs!$B$10, MAX(B6491 - E6491/Inputs!$B$5 - Inputs!$B$8, 0) * I6491, 0)</f>
        <v>0</v>
      </c>
      <c r="M6491" s="2">
        <f t="shared" si="1214"/>
        <v>0</v>
      </c>
      <c r="N6491" s="3" t="str">
        <f t="shared" si="1215"/>
        <v>Idle</v>
      </c>
      <c r="O6491" s="3" t="str">
        <f t="shared" si="1223"/>
        <v>Idle</v>
      </c>
      <c r="P6491" s="2">
        <f t="shared" si="1216"/>
        <v>0</v>
      </c>
      <c r="Q6491" s="2">
        <f t="shared" si="1217"/>
        <v>0</v>
      </c>
      <c r="R6491" s="2">
        <f t="shared" si="1218"/>
        <v>0</v>
      </c>
      <c r="S6491" s="2">
        <f t="shared" si="1219"/>
        <v>0</v>
      </c>
      <c r="T6491" s="2">
        <f t="shared" si="1220"/>
        <v>0</v>
      </c>
      <c r="U6491" s="2">
        <f>IF(O6491="Reg", R6491 * Inputs!$B$7, 0)</f>
        <v>0</v>
      </c>
      <c r="V6491" s="2">
        <f>MAX(F6491 + P6491*Inputs!$B$15 - (Q6491/Inputs!$B$16) - U6491, 0)</f>
        <v>340</v>
      </c>
    </row>
    <row r="6492" spans="1:22" x14ac:dyDescent="0.3">
      <c r="A6492" s="1">
        <v>46293.416666666657</v>
      </c>
      <c r="B6492" s="2">
        <v>4.7807446996720966</v>
      </c>
      <c r="C6492" s="2">
        <v>5.9506857406343094</v>
      </c>
      <c r="D6492" s="2">
        <f t="shared" si="1212"/>
        <v>39.224287273397728</v>
      </c>
      <c r="E6492" s="2">
        <f t="shared" si="1213"/>
        <v>35.680466089508791</v>
      </c>
      <c r="F6492" s="2">
        <f t="shared" si="1221"/>
        <v>340</v>
      </c>
      <c r="G6492" s="2">
        <f t="shared" si="1222"/>
        <v>0</v>
      </c>
      <c r="H6492" s="2">
        <f>MIN(Inputs!$B$2, (Inputs!$B$14 - F6492)/Inputs!$B$15)</f>
        <v>0</v>
      </c>
      <c r="I6492" s="2">
        <f>MAX(MIN(Inputs!$B$2, F6492*Inputs!$B$16, Inputs!$B$14*Inputs!$B$4 - G6492), 0)</f>
        <v>170</v>
      </c>
      <c r="J6492" s="2">
        <f>MAX(MIN(Inputs!$B$2, F6492*Inputs!$B$16, (Inputs!$B$14-F6492)/Inputs!$B$15)*Inputs!$B$9, 0)</f>
        <v>0</v>
      </c>
      <c r="K6492" s="2">
        <f>MAX(E6492*Inputs!$B$5 - B6492 - Inputs!$B$8, 0) * H6492</f>
        <v>0</v>
      </c>
      <c r="L6492" s="2">
        <f>IF(B6492 &gt;= D6492*Inputs!$B$10, MAX(B6492 - E6492/Inputs!$B$5 - Inputs!$B$8, 0) * I6492, 0)</f>
        <v>0</v>
      </c>
      <c r="M6492" s="2">
        <f t="shared" si="1214"/>
        <v>0</v>
      </c>
      <c r="N6492" s="3" t="str">
        <f t="shared" si="1215"/>
        <v>Idle</v>
      </c>
      <c r="O6492" s="3" t="str">
        <f t="shared" si="1223"/>
        <v>Idle</v>
      </c>
      <c r="P6492" s="2">
        <f t="shared" si="1216"/>
        <v>0</v>
      </c>
      <c r="Q6492" s="2">
        <f t="shared" si="1217"/>
        <v>0</v>
      </c>
      <c r="R6492" s="2">
        <f t="shared" si="1218"/>
        <v>0</v>
      </c>
      <c r="S6492" s="2">
        <f t="shared" si="1219"/>
        <v>0</v>
      </c>
      <c r="T6492" s="2">
        <f t="shared" si="1220"/>
        <v>0</v>
      </c>
      <c r="U6492" s="2">
        <f>IF(O6492="Reg", R6492 * Inputs!$B$7, 0)</f>
        <v>0</v>
      </c>
      <c r="V6492" s="2">
        <f>MAX(F6492 + P6492*Inputs!$B$15 - (Q6492/Inputs!$B$16) - U6492, 0)</f>
        <v>340</v>
      </c>
    </row>
    <row r="6493" spans="1:22" x14ac:dyDescent="0.3">
      <c r="A6493" s="1">
        <v>46293.458333333343</v>
      </c>
      <c r="B6493" s="2">
        <v>20.574144313052809</v>
      </c>
      <c r="C6493" s="2">
        <v>9.3242978752544001</v>
      </c>
      <c r="D6493" s="2">
        <f t="shared" si="1212"/>
        <v>39.224287273397728</v>
      </c>
      <c r="E6493" s="2">
        <f t="shared" si="1213"/>
        <v>44.252237734235678</v>
      </c>
      <c r="F6493" s="2">
        <f t="shared" si="1221"/>
        <v>340</v>
      </c>
      <c r="G6493" s="2">
        <f t="shared" si="1222"/>
        <v>0</v>
      </c>
      <c r="H6493" s="2">
        <f>MIN(Inputs!$B$2, (Inputs!$B$14 - F6493)/Inputs!$B$15)</f>
        <v>0</v>
      </c>
      <c r="I6493" s="2">
        <f>MAX(MIN(Inputs!$B$2, F6493*Inputs!$B$16, Inputs!$B$14*Inputs!$B$4 - G6493), 0)</f>
        <v>170</v>
      </c>
      <c r="J6493" s="2">
        <f>MAX(MIN(Inputs!$B$2, F6493*Inputs!$B$16, (Inputs!$B$14-F6493)/Inputs!$B$15)*Inputs!$B$9, 0)</f>
        <v>0</v>
      </c>
      <c r="K6493" s="2">
        <f>MAX(E6493*Inputs!$B$5 - B6493 - Inputs!$B$8, 0) * H6493</f>
        <v>0</v>
      </c>
      <c r="L6493" s="2">
        <f>IF(B6493 &gt;= D6493*Inputs!$B$10, MAX(B6493 - E6493/Inputs!$B$5 - Inputs!$B$8, 0) * I6493, 0)</f>
        <v>0</v>
      </c>
      <c r="M6493" s="2">
        <f t="shared" si="1214"/>
        <v>0</v>
      </c>
      <c r="N6493" s="3" t="str">
        <f t="shared" si="1215"/>
        <v>Idle</v>
      </c>
      <c r="O6493" s="3" t="str">
        <f t="shared" si="1223"/>
        <v>Idle</v>
      </c>
      <c r="P6493" s="2">
        <f t="shared" si="1216"/>
        <v>0</v>
      </c>
      <c r="Q6493" s="2">
        <f t="shared" si="1217"/>
        <v>0</v>
      </c>
      <c r="R6493" s="2">
        <f t="shared" si="1218"/>
        <v>0</v>
      </c>
      <c r="S6493" s="2">
        <f t="shared" si="1219"/>
        <v>0</v>
      </c>
      <c r="T6493" s="2">
        <f t="shared" si="1220"/>
        <v>0</v>
      </c>
      <c r="U6493" s="2">
        <f>IF(O6493="Reg", R6493 * Inputs!$B$7, 0)</f>
        <v>0</v>
      </c>
      <c r="V6493" s="2">
        <f>MAX(F6493 + P6493*Inputs!$B$15 - (Q6493/Inputs!$B$16) - U6493, 0)</f>
        <v>340</v>
      </c>
    </row>
    <row r="6494" spans="1:22" x14ac:dyDescent="0.3">
      <c r="A6494" s="1">
        <v>46293.5</v>
      </c>
      <c r="B6494" s="2">
        <v>36.784617289738399</v>
      </c>
      <c r="C6494" s="2">
        <v>4.2004685323241402</v>
      </c>
      <c r="D6494" s="2">
        <f t="shared" si="1212"/>
        <v>39.224287273397728</v>
      </c>
      <c r="E6494" s="2">
        <f t="shared" si="1213"/>
        <v>52.793403846416595</v>
      </c>
      <c r="F6494" s="2">
        <f t="shared" si="1221"/>
        <v>340</v>
      </c>
      <c r="G6494" s="2">
        <f t="shared" si="1222"/>
        <v>0</v>
      </c>
      <c r="H6494" s="2">
        <f>MIN(Inputs!$B$2, (Inputs!$B$14 - F6494)/Inputs!$B$15)</f>
        <v>0</v>
      </c>
      <c r="I6494" s="2">
        <f>MAX(MIN(Inputs!$B$2, F6494*Inputs!$B$16, Inputs!$B$14*Inputs!$B$4 - G6494), 0)</f>
        <v>170</v>
      </c>
      <c r="J6494" s="2">
        <f>MAX(MIN(Inputs!$B$2, F6494*Inputs!$B$16, (Inputs!$B$14-F6494)/Inputs!$B$15)*Inputs!$B$9, 0)</f>
        <v>0</v>
      </c>
      <c r="K6494" s="2">
        <f>MAX(E6494*Inputs!$B$5 - B6494 - Inputs!$B$8, 0) * H6494</f>
        <v>0</v>
      </c>
      <c r="L6494" s="2">
        <f>IF(B6494 &gt;= D6494*Inputs!$B$10, MAX(B6494 - E6494/Inputs!$B$5 - Inputs!$B$8, 0) * I6494, 0)</f>
        <v>0</v>
      </c>
      <c r="M6494" s="2">
        <f t="shared" si="1214"/>
        <v>0</v>
      </c>
      <c r="N6494" s="3" t="str">
        <f t="shared" si="1215"/>
        <v>Idle</v>
      </c>
      <c r="O6494" s="3" t="str">
        <f t="shared" si="1223"/>
        <v>Idle</v>
      </c>
      <c r="P6494" s="2">
        <f t="shared" si="1216"/>
        <v>0</v>
      </c>
      <c r="Q6494" s="2">
        <f t="shared" si="1217"/>
        <v>0</v>
      </c>
      <c r="R6494" s="2">
        <f t="shared" si="1218"/>
        <v>0</v>
      </c>
      <c r="S6494" s="2">
        <f t="shared" si="1219"/>
        <v>0</v>
      </c>
      <c r="T6494" s="2">
        <f t="shared" si="1220"/>
        <v>0</v>
      </c>
      <c r="U6494" s="2">
        <f>IF(O6494="Reg", R6494 * Inputs!$B$7, 0)</f>
        <v>0</v>
      </c>
      <c r="V6494" s="2">
        <f>MAX(F6494 + P6494*Inputs!$B$15 - (Q6494/Inputs!$B$16) - U6494, 0)</f>
        <v>340</v>
      </c>
    </row>
    <row r="6495" spans="1:22" x14ac:dyDescent="0.3">
      <c r="A6495" s="1">
        <v>46293.541666666657</v>
      </c>
      <c r="B6495" s="2">
        <v>38.877278189429347</v>
      </c>
      <c r="C6495" s="2">
        <v>14.784946430898289</v>
      </c>
      <c r="D6495" s="2">
        <f t="shared" si="1212"/>
        <v>39.224287273397728</v>
      </c>
      <c r="E6495" s="2">
        <f t="shared" si="1213"/>
        <v>57.040995155910814</v>
      </c>
      <c r="F6495" s="2">
        <f t="shared" si="1221"/>
        <v>340</v>
      </c>
      <c r="G6495" s="2">
        <f t="shared" si="1222"/>
        <v>0</v>
      </c>
      <c r="H6495" s="2">
        <f>MIN(Inputs!$B$2, (Inputs!$B$14 - F6495)/Inputs!$B$15)</f>
        <v>0</v>
      </c>
      <c r="I6495" s="2">
        <f>MAX(MIN(Inputs!$B$2, F6495*Inputs!$B$16, Inputs!$B$14*Inputs!$B$4 - G6495), 0)</f>
        <v>170</v>
      </c>
      <c r="J6495" s="2">
        <f>MAX(MIN(Inputs!$B$2, F6495*Inputs!$B$16, (Inputs!$B$14-F6495)/Inputs!$B$15)*Inputs!$B$9, 0)</f>
        <v>0</v>
      </c>
      <c r="K6495" s="2">
        <f>MAX(E6495*Inputs!$B$5 - B6495 - Inputs!$B$8, 0) * H6495</f>
        <v>0</v>
      </c>
      <c r="L6495" s="2">
        <f>IF(B6495 &gt;= D6495*Inputs!$B$10, MAX(B6495 - E6495/Inputs!$B$5 - Inputs!$B$8, 0) * I6495, 0)</f>
        <v>0</v>
      </c>
      <c r="M6495" s="2">
        <f t="shared" si="1214"/>
        <v>0</v>
      </c>
      <c r="N6495" s="3" t="str">
        <f t="shared" si="1215"/>
        <v>Idle</v>
      </c>
      <c r="O6495" s="3" t="str">
        <f t="shared" si="1223"/>
        <v>Idle</v>
      </c>
      <c r="P6495" s="2">
        <f t="shared" si="1216"/>
        <v>0</v>
      </c>
      <c r="Q6495" s="2">
        <f t="shared" si="1217"/>
        <v>0</v>
      </c>
      <c r="R6495" s="2">
        <f t="shared" si="1218"/>
        <v>0</v>
      </c>
      <c r="S6495" s="2">
        <f t="shared" si="1219"/>
        <v>0</v>
      </c>
      <c r="T6495" s="2">
        <f t="shared" si="1220"/>
        <v>0</v>
      </c>
      <c r="U6495" s="2">
        <f>IF(O6495="Reg", R6495 * Inputs!$B$7, 0)</f>
        <v>0</v>
      </c>
      <c r="V6495" s="2">
        <f>MAX(F6495 + P6495*Inputs!$B$15 - (Q6495/Inputs!$B$16) - U6495, 0)</f>
        <v>340</v>
      </c>
    </row>
    <row r="6496" spans="1:22" x14ac:dyDescent="0.3">
      <c r="A6496" s="1">
        <v>46293.583333333343</v>
      </c>
      <c r="B6496" s="2">
        <v>54.505133938870152</v>
      </c>
      <c r="C6496" s="2">
        <v>8.1599634990167473</v>
      </c>
      <c r="D6496" s="2">
        <f t="shared" si="1212"/>
        <v>39.224287273397728</v>
      </c>
      <c r="E6496" s="2">
        <f t="shared" si="1213"/>
        <v>62.625024253030915</v>
      </c>
      <c r="F6496" s="2">
        <f t="shared" si="1221"/>
        <v>340</v>
      </c>
      <c r="G6496" s="2">
        <f t="shared" si="1222"/>
        <v>0</v>
      </c>
      <c r="H6496" s="2">
        <f>MIN(Inputs!$B$2, (Inputs!$B$14 - F6496)/Inputs!$B$15)</f>
        <v>0</v>
      </c>
      <c r="I6496" s="2">
        <f>MAX(MIN(Inputs!$B$2, F6496*Inputs!$B$16, Inputs!$B$14*Inputs!$B$4 - G6496), 0)</f>
        <v>170</v>
      </c>
      <c r="J6496" s="2">
        <f>MAX(MIN(Inputs!$B$2, F6496*Inputs!$B$16, (Inputs!$B$14-F6496)/Inputs!$B$15)*Inputs!$B$9, 0)</f>
        <v>0</v>
      </c>
      <c r="K6496" s="2">
        <f>MAX(E6496*Inputs!$B$5 - B6496 - Inputs!$B$8, 0) * H6496</f>
        <v>0</v>
      </c>
      <c r="L6496" s="2">
        <f>IF(B6496 &gt;= D6496*Inputs!$B$10, MAX(B6496 - E6496/Inputs!$B$5 - Inputs!$B$8, 0) * I6496, 0)</f>
        <v>0</v>
      </c>
      <c r="M6496" s="2">
        <f t="shared" si="1214"/>
        <v>0</v>
      </c>
      <c r="N6496" s="3" t="str">
        <f t="shared" si="1215"/>
        <v>Idle</v>
      </c>
      <c r="O6496" s="3" t="str">
        <f t="shared" si="1223"/>
        <v>Idle</v>
      </c>
      <c r="P6496" s="2">
        <f t="shared" si="1216"/>
        <v>0</v>
      </c>
      <c r="Q6496" s="2">
        <f t="shared" si="1217"/>
        <v>0</v>
      </c>
      <c r="R6496" s="2">
        <f t="shared" si="1218"/>
        <v>0</v>
      </c>
      <c r="S6496" s="2">
        <f t="shared" si="1219"/>
        <v>0</v>
      </c>
      <c r="T6496" s="2">
        <f t="shared" si="1220"/>
        <v>0</v>
      </c>
      <c r="U6496" s="2">
        <f>IF(O6496="Reg", R6496 * Inputs!$B$7, 0)</f>
        <v>0</v>
      </c>
      <c r="V6496" s="2">
        <f>MAX(F6496 + P6496*Inputs!$B$15 - (Q6496/Inputs!$B$16) - U6496, 0)</f>
        <v>340</v>
      </c>
    </row>
    <row r="6497" spans="1:22" x14ac:dyDescent="0.3">
      <c r="A6497" s="1">
        <v>46293.625</v>
      </c>
      <c r="B6497" s="2">
        <v>58.56087810628992</v>
      </c>
      <c r="C6497" s="2">
        <v>5.9850127062405836</v>
      </c>
      <c r="D6497" s="2">
        <f t="shared" si="1212"/>
        <v>39.224287273397728</v>
      </c>
      <c r="E6497" s="2">
        <f t="shared" si="1213"/>
        <v>63.091980098772716</v>
      </c>
      <c r="F6497" s="2">
        <f t="shared" si="1221"/>
        <v>340</v>
      </c>
      <c r="G6497" s="2">
        <f t="shared" si="1222"/>
        <v>0</v>
      </c>
      <c r="H6497" s="2">
        <f>MIN(Inputs!$B$2, (Inputs!$B$14 - F6497)/Inputs!$B$15)</f>
        <v>0</v>
      </c>
      <c r="I6497" s="2">
        <f>MAX(MIN(Inputs!$B$2, F6497*Inputs!$B$16, Inputs!$B$14*Inputs!$B$4 - G6497), 0)</f>
        <v>170</v>
      </c>
      <c r="J6497" s="2">
        <f>MAX(MIN(Inputs!$B$2, F6497*Inputs!$B$16, (Inputs!$B$14-F6497)/Inputs!$B$15)*Inputs!$B$9, 0)</f>
        <v>0</v>
      </c>
      <c r="K6497" s="2">
        <f>MAX(E6497*Inputs!$B$5 - B6497 - Inputs!$B$8, 0) * H6497</f>
        <v>0</v>
      </c>
      <c r="L6497" s="2">
        <f>IF(B6497 &gt;= D6497*Inputs!$B$10, MAX(B6497 - E6497/Inputs!$B$5 - Inputs!$B$8, 0) * I6497, 0)</f>
        <v>0</v>
      </c>
      <c r="M6497" s="2">
        <f t="shared" si="1214"/>
        <v>0</v>
      </c>
      <c r="N6497" s="3" t="str">
        <f t="shared" si="1215"/>
        <v>Idle</v>
      </c>
      <c r="O6497" s="3" t="str">
        <f t="shared" si="1223"/>
        <v>Idle</v>
      </c>
      <c r="P6497" s="2">
        <f t="shared" si="1216"/>
        <v>0</v>
      </c>
      <c r="Q6497" s="2">
        <f t="shared" si="1217"/>
        <v>0</v>
      </c>
      <c r="R6497" s="2">
        <f t="shared" si="1218"/>
        <v>0</v>
      </c>
      <c r="S6497" s="2">
        <f t="shared" si="1219"/>
        <v>0</v>
      </c>
      <c r="T6497" s="2">
        <f t="shared" si="1220"/>
        <v>0</v>
      </c>
      <c r="U6497" s="2">
        <f>IF(O6497="Reg", R6497 * Inputs!$B$7, 0)</f>
        <v>0</v>
      </c>
      <c r="V6497" s="2">
        <f>MAX(F6497 + P6497*Inputs!$B$15 - (Q6497/Inputs!$B$16) - U6497, 0)</f>
        <v>340</v>
      </c>
    </row>
    <row r="6498" spans="1:22" x14ac:dyDescent="0.3">
      <c r="A6498" s="1">
        <v>46293.666666666657</v>
      </c>
      <c r="B6498" s="2">
        <v>56.211374568033463</v>
      </c>
      <c r="C6498" s="2">
        <v>7.4935458814103288</v>
      </c>
      <c r="D6498" s="2">
        <f t="shared" si="1212"/>
        <v>39.224287273397728</v>
      </c>
      <c r="E6498" s="2">
        <f t="shared" si="1213"/>
        <v>63.161420019217296</v>
      </c>
      <c r="F6498" s="2">
        <f t="shared" si="1221"/>
        <v>340</v>
      </c>
      <c r="G6498" s="2">
        <f t="shared" si="1222"/>
        <v>0</v>
      </c>
      <c r="H6498" s="2">
        <f>MIN(Inputs!$B$2, (Inputs!$B$14 - F6498)/Inputs!$B$15)</f>
        <v>0</v>
      </c>
      <c r="I6498" s="2">
        <f>MAX(MIN(Inputs!$B$2, F6498*Inputs!$B$16, Inputs!$B$14*Inputs!$B$4 - G6498), 0)</f>
        <v>170</v>
      </c>
      <c r="J6498" s="2">
        <f>MAX(MIN(Inputs!$B$2, F6498*Inputs!$B$16, (Inputs!$B$14-F6498)/Inputs!$B$15)*Inputs!$B$9, 0)</f>
        <v>0</v>
      </c>
      <c r="K6498" s="2">
        <f>MAX(E6498*Inputs!$B$5 - B6498 - Inputs!$B$8, 0) * H6498</f>
        <v>0</v>
      </c>
      <c r="L6498" s="2">
        <f>IF(B6498 &gt;= D6498*Inputs!$B$10, MAX(B6498 - E6498/Inputs!$B$5 - Inputs!$B$8, 0) * I6498, 0)</f>
        <v>0</v>
      </c>
      <c r="M6498" s="2">
        <f t="shared" si="1214"/>
        <v>0</v>
      </c>
      <c r="N6498" s="3" t="str">
        <f t="shared" si="1215"/>
        <v>Idle</v>
      </c>
      <c r="O6498" s="3" t="str">
        <f t="shared" si="1223"/>
        <v>Idle</v>
      </c>
      <c r="P6498" s="2">
        <f t="shared" si="1216"/>
        <v>0</v>
      </c>
      <c r="Q6498" s="2">
        <f t="shared" si="1217"/>
        <v>0</v>
      </c>
      <c r="R6498" s="2">
        <f t="shared" si="1218"/>
        <v>0</v>
      </c>
      <c r="S6498" s="2">
        <f t="shared" si="1219"/>
        <v>0</v>
      </c>
      <c r="T6498" s="2">
        <f t="shared" si="1220"/>
        <v>0</v>
      </c>
      <c r="U6498" s="2">
        <f>IF(O6498="Reg", R6498 * Inputs!$B$7, 0)</f>
        <v>0</v>
      </c>
      <c r="V6498" s="2">
        <f>MAX(F6498 + P6498*Inputs!$B$15 - (Q6498/Inputs!$B$16) - U6498, 0)</f>
        <v>340</v>
      </c>
    </row>
    <row r="6499" spans="1:22" x14ac:dyDescent="0.3">
      <c r="A6499" s="1">
        <v>46293.708333333343</v>
      </c>
      <c r="B6499" s="2">
        <v>71.821140986138275</v>
      </c>
      <c r="C6499" s="2">
        <v>9.4142649354454413</v>
      </c>
      <c r="D6499" s="2">
        <f t="shared" si="1212"/>
        <v>39.224287273397728</v>
      </c>
      <c r="E6499" s="2">
        <f t="shared" si="1213"/>
        <v>61.904809145251782</v>
      </c>
      <c r="F6499" s="2">
        <f t="shared" si="1221"/>
        <v>340</v>
      </c>
      <c r="G6499" s="2">
        <f t="shared" si="1222"/>
        <v>0</v>
      </c>
      <c r="H6499" s="2">
        <f>MIN(Inputs!$B$2, (Inputs!$B$14 - F6499)/Inputs!$B$15)</f>
        <v>0</v>
      </c>
      <c r="I6499" s="2">
        <f>MAX(MIN(Inputs!$B$2, F6499*Inputs!$B$16, Inputs!$B$14*Inputs!$B$4 - G6499), 0)</f>
        <v>170</v>
      </c>
      <c r="J6499" s="2">
        <f>MAX(MIN(Inputs!$B$2, F6499*Inputs!$B$16, (Inputs!$B$14-F6499)/Inputs!$B$15)*Inputs!$B$9, 0)</f>
        <v>0</v>
      </c>
      <c r="K6499" s="2">
        <f>MAX(E6499*Inputs!$B$5 - B6499 - Inputs!$B$8, 0) * H6499</f>
        <v>0</v>
      </c>
      <c r="L6499" s="2">
        <f>IF(B6499 &gt;= D6499*Inputs!$B$10, MAX(B6499 - E6499/Inputs!$B$5 - Inputs!$B$8, 0) * I6499, 0)</f>
        <v>0</v>
      </c>
      <c r="M6499" s="2">
        <f t="shared" si="1214"/>
        <v>0</v>
      </c>
      <c r="N6499" s="3" t="str">
        <f t="shared" si="1215"/>
        <v>Idle</v>
      </c>
      <c r="O6499" s="3" t="str">
        <f t="shared" si="1223"/>
        <v>Idle</v>
      </c>
      <c r="P6499" s="2">
        <f t="shared" si="1216"/>
        <v>0</v>
      </c>
      <c r="Q6499" s="2">
        <f t="shared" si="1217"/>
        <v>0</v>
      </c>
      <c r="R6499" s="2">
        <f t="shared" si="1218"/>
        <v>0</v>
      </c>
      <c r="S6499" s="2">
        <f t="shared" si="1219"/>
        <v>0</v>
      </c>
      <c r="T6499" s="2">
        <f t="shared" si="1220"/>
        <v>0</v>
      </c>
      <c r="U6499" s="2">
        <f>IF(O6499="Reg", R6499 * Inputs!$B$7, 0)</f>
        <v>0</v>
      </c>
      <c r="V6499" s="2">
        <f>MAX(F6499 + P6499*Inputs!$B$15 - (Q6499/Inputs!$B$16) - U6499, 0)</f>
        <v>340</v>
      </c>
    </row>
    <row r="6500" spans="1:22" x14ac:dyDescent="0.3">
      <c r="A6500" s="1">
        <v>46293.75</v>
      </c>
      <c r="B6500" s="2">
        <v>62.270165146703683</v>
      </c>
      <c r="C6500" s="2">
        <v>6.2347510044052976</v>
      </c>
      <c r="D6500" s="2">
        <f t="shared" si="1212"/>
        <v>39.224287273397728</v>
      </c>
      <c r="E6500" s="2">
        <f t="shared" si="1213"/>
        <v>55.935323004554313</v>
      </c>
      <c r="F6500" s="2">
        <f t="shared" si="1221"/>
        <v>340</v>
      </c>
      <c r="G6500" s="2">
        <f t="shared" si="1222"/>
        <v>0</v>
      </c>
      <c r="H6500" s="2">
        <f>MIN(Inputs!$B$2, (Inputs!$B$14 - F6500)/Inputs!$B$15)</f>
        <v>0</v>
      </c>
      <c r="I6500" s="2">
        <f>MAX(MIN(Inputs!$B$2, F6500*Inputs!$B$16, Inputs!$B$14*Inputs!$B$4 - G6500), 0)</f>
        <v>170</v>
      </c>
      <c r="J6500" s="2">
        <f>MAX(MIN(Inputs!$B$2, F6500*Inputs!$B$16, (Inputs!$B$14-F6500)/Inputs!$B$15)*Inputs!$B$9, 0)</f>
        <v>0</v>
      </c>
      <c r="K6500" s="2">
        <f>MAX(E6500*Inputs!$B$5 - B6500 - Inputs!$B$8, 0) * H6500</f>
        <v>0</v>
      </c>
      <c r="L6500" s="2">
        <f>IF(B6500 &gt;= D6500*Inputs!$B$10, MAX(B6500 - E6500/Inputs!$B$5 - Inputs!$B$8, 0) * I6500, 0)</f>
        <v>0</v>
      </c>
      <c r="M6500" s="2">
        <f t="shared" si="1214"/>
        <v>0</v>
      </c>
      <c r="N6500" s="3" t="str">
        <f t="shared" si="1215"/>
        <v>Idle</v>
      </c>
      <c r="O6500" s="3" t="str">
        <f t="shared" si="1223"/>
        <v>Idle</v>
      </c>
      <c r="P6500" s="2">
        <f t="shared" si="1216"/>
        <v>0</v>
      </c>
      <c r="Q6500" s="2">
        <f t="shared" si="1217"/>
        <v>0</v>
      </c>
      <c r="R6500" s="2">
        <f t="shared" si="1218"/>
        <v>0</v>
      </c>
      <c r="S6500" s="2">
        <f t="shared" si="1219"/>
        <v>0</v>
      </c>
      <c r="T6500" s="2">
        <f t="shared" si="1220"/>
        <v>0</v>
      </c>
      <c r="U6500" s="2">
        <f>IF(O6500="Reg", R6500 * Inputs!$B$7, 0)</f>
        <v>0</v>
      </c>
      <c r="V6500" s="2">
        <f>MAX(F6500 + P6500*Inputs!$B$15 - (Q6500/Inputs!$B$16) - U6500, 0)</f>
        <v>340</v>
      </c>
    </row>
    <row r="6501" spans="1:22" x14ac:dyDescent="0.3">
      <c r="A6501" s="1">
        <v>46293.791666666657</v>
      </c>
      <c r="B6501" s="2">
        <v>72.381452772150013</v>
      </c>
      <c r="C6501" s="2">
        <v>9.5349507900099795</v>
      </c>
      <c r="D6501" s="2">
        <f t="shared" si="1212"/>
        <v>39.224287273397728</v>
      </c>
      <c r="E6501" s="2">
        <f t="shared" si="1213"/>
        <v>50.781007427495496</v>
      </c>
      <c r="F6501" s="2">
        <f t="shared" si="1221"/>
        <v>340</v>
      </c>
      <c r="G6501" s="2">
        <f t="shared" si="1222"/>
        <v>0</v>
      </c>
      <c r="H6501" s="2">
        <f>MIN(Inputs!$B$2, (Inputs!$B$14 - F6501)/Inputs!$B$15)</f>
        <v>0</v>
      </c>
      <c r="I6501" s="2">
        <f>MAX(MIN(Inputs!$B$2, F6501*Inputs!$B$16, Inputs!$B$14*Inputs!$B$4 - G6501), 0)</f>
        <v>170</v>
      </c>
      <c r="J6501" s="2">
        <f>MAX(MIN(Inputs!$B$2, F6501*Inputs!$B$16, (Inputs!$B$14-F6501)/Inputs!$B$15)*Inputs!$B$9, 0)</f>
        <v>0</v>
      </c>
      <c r="K6501" s="2">
        <f>MAX(E6501*Inputs!$B$5 - B6501 - Inputs!$B$8, 0) * H6501</f>
        <v>0</v>
      </c>
      <c r="L6501" s="2">
        <f>IF(B6501 &gt;= D6501*Inputs!$B$10, MAX(B6501 - E6501/Inputs!$B$5 - Inputs!$B$8, 0) * I6501, 0)</f>
        <v>0</v>
      </c>
      <c r="M6501" s="2">
        <f t="shared" si="1214"/>
        <v>0</v>
      </c>
      <c r="N6501" s="3" t="str">
        <f t="shared" si="1215"/>
        <v>Idle</v>
      </c>
      <c r="O6501" s="3" t="str">
        <f t="shared" si="1223"/>
        <v>Idle</v>
      </c>
      <c r="P6501" s="2">
        <f t="shared" si="1216"/>
        <v>0</v>
      </c>
      <c r="Q6501" s="2">
        <f t="shared" si="1217"/>
        <v>0</v>
      </c>
      <c r="R6501" s="2">
        <f t="shared" si="1218"/>
        <v>0</v>
      </c>
      <c r="S6501" s="2">
        <f t="shared" si="1219"/>
        <v>0</v>
      </c>
      <c r="T6501" s="2">
        <f t="shared" si="1220"/>
        <v>0</v>
      </c>
      <c r="U6501" s="2">
        <f>IF(O6501="Reg", R6501 * Inputs!$B$7, 0)</f>
        <v>0</v>
      </c>
      <c r="V6501" s="2">
        <f>MAX(F6501 + P6501*Inputs!$B$15 - (Q6501/Inputs!$B$16) - U6501, 0)</f>
        <v>340</v>
      </c>
    </row>
    <row r="6502" spans="1:22" x14ac:dyDescent="0.3">
      <c r="A6502" s="1">
        <v>46293.833333333343</v>
      </c>
      <c r="B6502" s="2">
        <v>57.30686901332092</v>
      </c>
      <c r="C6502" s="2">
        <v>17.81059140636356</v>
      </c>
      <c r="D6502" s="2">
        <f t="shared" si="1212"/>
        <v>39.224287273397728</v>
      </c>
      <c r="E6502" s="2">
        <f t="shared" si="1213"/>
        <v>59.190236924922893</v>
      </c>
      <c r="F6502" s="2">
        <f t="shared" si="1221"/>
        <v>340</v>
      </c>
      <c r="G6502" s="2">
        <f t="shared" si="1222"/>
        <v>0</v>
      </c>
      <c r="H6502" s="2">
        <f>MIN(Inputs!$B$2, (Inputs!$B$14 - F6502)/Inputs!$B$15)</f>
        <v>0</v>
      </c>
      <c r="I6502" s="2">
        <f>MAX(MIN(Inputs!$B$2, F6502*Inputs!$B$16, Inputs!$B$14*Inputs!$B$4 - G6502), 0)</f>
        <v>170</v>
      </c>
      <c r="J6502" s="2">
        <f>MAX(MIN(Inputs!$B$2, F6502*Inputs!$B$16, (Inputs!$B$14-F6502)/Inputs!$B$15)*Inputs!$B$9, 0)</f>
        <v>0</v>
      </c>
      <c r="K6502" s="2">
        <f>MAX(E6502*Inputs!$B$5 - B6502 - Inputs!$B$8, 0) * H6502</f>
        <v>0</v>
      </c>
      <c r="L6502" s="2">
        <f>IF(B6502 &gt;= D6502*Inputs!$B$10, MAX(B6502 - E6502/Inputs!$B$5 - Inputs!$B$8, 0) * I6502, 0)</f>
        <v>0</v>
      </c>
      <c r="M6502" s="2">
        <f t="shared" si="1214"/>
        <v>0</v>
      </c>
      <c r="N6502" s="3" t="str">
        <f t="shared" si="1215"/>
        <v>Idle</v>
      </c>
      <c r="O6502" s="3" t="str">
        <f t="shared" si="1223"/>
        <v>Idle</v>
      </c>
      <c r="P6502" s="2">
        <f t="shared" si="1216"/>
        <v>0</v>
      </c>
      <c r="Q6502" s="2">
        <f t="shared" si="1217"/>
        <v>0</v>
      </c>
      <c r="R6502" s="2">
        <f t="shared" si="1218"/>
        <v>0</v>
      </c>
      <c r="S6502" s="2">
        <f t="shared" si="1219"/>
        <v>0</v>
      </c>
      <c r="T6502" s="2">
        <f t="shared" si="1220"/>
        <v>0</v>
      </c>
      <c r="U6502" s="2">
        <f>IF(O6502="Reg", R6502 * Inputs!$B$7, 0)</f>
        <v>0</v>
      </c>
      <c r="V6502" s="2">
        <f>MAX(F6502 + P6502*Inputs!$B$15 - (Q6502/Inputs!$B$16) - U6502, 0)</f>
        <v>340</v>
      </c>
    </row>
    <row r="6503" spans="1:22" x14ac:dyDescent="0.3">
      <c r="A6503" s="1">
        <v>46293.875</v>
      </c>
      <c r="B6503" s="2">
        <v>58.977517628957401</v>
      </c>
      <c r="C6503" s="2">
        <v>6.8540077956925378</v>
      </c>
      <c r="D6503" s="2">
        <f t="shared" si="1212"/>
        <v>39.224287273397728</v>
      </c>
      <c r="E6503" s="2">
        <f t="shared" si="1213"/>
        <v>49.639092089369406</v>
      </c>
      <c r="F6503" s="2">
        <f t="shared" si="1221"/>
        <v>340</v>
      </c>
      <c r="G6503" s="2">
        <f t="shared" si="1222"/>
        <v>0</v>
      </c>
      <c r="H6503" s="2">
        <f>MIN(Inputs!$B$2, (Inputs!$B$14 - F6503)/Inputs!$B$15)</f>
        <v>0</v>
      </c>
      <c r="I6503" s="2">
        <f>MAX(MIN(Inputs!$B$2, F6503*Inputs!$B$16, Inputs!$B$14*Inputs!$B$4 - G6503), 0)</f>
        <v>170</v>
      </c>
      <c r="J6503" s="2">
        <f>MAX(MIN(Inputs!$B$2, F6503*Inputs!$B$16, (Inputs!$B$14-F6503)/Inputs!$B$15)*Inputs!$B$9, 0)</f>
        <v>0</v>
      </c>
      <c r="K6503" s="2">
        <f>MAX(E6503*Inputs!$B$5 - B6503 - Inputs!$B$8, 0) * H6503</f>
        <v>0</v>
      </c>
      <c r="L6503" s="2">
        <f>IF(B6503 &gt;= D6503*Inputs!$B$10, MAX(B6503 - E6503/Inputs!$B$5 - Inputs!$B$8, 0) * I6503, 0)</f>
        <v>0</v>
      </c>
      <c r="M6503" s="2">
        <f t="shared" si="1214"/>
        <v>0</v>
      </c>
      <c r="N6503" s="3" t="str">
        <f t="shared" si="1215"/>
        <v>Idle</v>
      </c>
      <c r="O6503" s="3" t="str">
        <f t="shared" si="1223"/>
        <v>Idle</v>
      </c>
      <c r="P6503" s="2">
        <f t="shared" si="1216"/>
        <v>0</v>
      </c>
      <c r="Q6503" s="2">
        <f t="shared" si="1217"/>
        <v>0</v>
      </c>
      <c r="R6503" s="2">
        <f t="shared" si="1218"/>
        <v>0</v>
      </c>
      <c r="S6503" s="2">
        <f t="shared" si="1219"/>
        <v>0</v>
      </c>
      <c r="T6503" s="2">
        <f t="shared" si="1220"/>
        <v>0</v>
      </c>
      <c r="U6503" s="2">
        <f>IF(O6503="Reg", R6503 * Inputs!$B$7, 0)</f>
        <v>0</v>
      </c>
      <c r="V6503" s="2">
        <f>MAX(F6503 + P6503*Inputs!$B$15 - (Q6503/Inputs!$B$16) - U6503, 0)</f>
        <v>340</v>
      </c>
    </row>
    <row r="6504" spans="1:22" x14ac:dyDescent="0.3">
      <c r="A6504" s="1">
        <v>46293.916666666657</v>
      </c>
      <c r="B6504" s="2">
        <v>48.671709324240418</v>
      </c>
      <c r="C6504" s="2">
        <v>13.69061146113912</v>
      </c>
      <c r="D6504" s="2">
        <f t="shared" si="1212"/>
        <v>39.224287273397728</v>
      </c>
      <c r="E6504" s="2">
        <f t="shared" si="1213"/>
        <v>39.809505817876506</v>
      </c>
      <c r="F6504" s="2">
        <f t="shared" si="1221"/>
        <v>340</v>
      </c>
      <c r="G6504" s="2">
        <f t="shared" si="1222"/>
        <v>0</v>
      </c>
      <c r="H6504" s="2">
        <f>MIN(Inputs!$B$2, (Inputs!$B$14 - F6504)/Inputs!$B$15)</f>
        <v>0</v>
      </c>
      <c r="I6504" s="2">
        <f>MAX(MIN(Inputs!$B$2, F6504*Inputs!$B$16, Inputs!$B$14*Inputs!$B$4 - G6504), 0)</f>
        <v>170</v>
      </c>
      <c r="J6504" s="2">
        <f>MAX(MIN(Inputs!$B$2, F6504*Inputs!$B$16, (Inputs!$B$14-F6504)/Inputs!$B$15)*Inputs!$B$9, 0)</f>
        <v>0</v>
      </c>
      <c r="K6504" s="2">
        <f>MAX(E6504*Inputs!$B$5 - B6504 - Inputs!$B$8, 0) * H6504</f>
        <v>0</v>
      </c>
      <c r="L6504" s="2">
        <f>IF(B6504 &gt;= D6504*Inputs!$B$10, MAX(B6504 - E6504/Inputs!$B$5 - Inputs!$B$8, 0) * I6504, 0)</f>
        <v>0</v>
      </c>
      <c r="M6504" s="2">
        <f t="shared" si="1214"/>
        <v>0</v>
      </c>
      <c r="N6504" s="3" t="str">
        <f t="shared" si="1215"/>
        <v>Idle</v>
      </c>
      <c r="O6504" s="3" t="str">
        <f t="shared" si="1223"/>
        <v>Idle</v>
      </c>
      <c r="P6504" s="2">
        <f t="shared" si="1216"/>
        <v>0</v>
      </c>
      <c r="Q6504" s="2">
        <f t="shared" si="1217"/>
        <v>0</v>
      </c>
      <c r="R6504" s="2">
        <f t="shared" si="1218"/>
        <v>0</v>
      </c>
      <c r="S6504" s="2">
        <f t="shared" si="1219"/>
        <v>0</v>
      </c>
      <c r="T6504" s="2">
        <f t="shared" si="1220"/>
        <v>0</v>
      </c>
      <c r="U6504" s="2">
        <f>IF(O6504="Reg", R6504 * Inputs!$B$7, 0)</f>
        <v>0</v>
      </c>
      <c r="V6504" s="2">
        <f>MAX(F6504 + P6504*Inputs!$B$15 - (Q6504/Inputs!$B$16) - U6504, 0)</f>
        <v>340</v>
      </c>
    </row>
    <row r="6505" spans="1:22" x14ac:dyDescent="0.3">
      <c r="A6505" s="1">
        <v>46293.958333333343</v>
      </c>
      <c r="B6505" s="2">
        <v>36.004224141953458</v>
      </c>
      <c r="C6505" s="2">
        <v>19.990972926961909</v>
      </c>
      <c r="D6505" s="2">
        <f t="shared" si="1212"/>
        <v>39.224287273397728</v>
      </c>
      <c r="E6505" s="2">
        <f t="shared" si="1213"/>
        <v>31.697554263836434</v>
      </c>
      <c r="F6505" s="2">
        <f t="shared" si="1221"/>
        <v>340</v>
      </c>
      <c r="G6505" s="2">
        <f t="shared" si="1222"/>
        <v>0</v>
      </c>
      <c r="H6505" s="2">
        <f>MIN(Inputs!$B$2, (Inputs!$B$14 - F6505)/Inputs!$B$15)</f>
        <v>0</v>
      </c>
      <c r="I6505" s="2">
        <f>MAX(MIN(Inputs!$B$2, F6505*Inputs!$B$16, Inputs!$B$14*Inputs!$B$4 - G6505), 0)</f>
        <v>170</v>
      </c>
      <c r="J6505" s="2">
        <f>MAX(MIN(Inputs!$B$2, F6505*Inputs!$B$16, (Inputs!$B$14-F6505)/Inputs!$B$15)*Inputs!$B$9, 0)</f>
        <v>0</v>
      </c>
      <c r="K6505" s="2">
        <f>MAX(E6505*Inputs!$B$5 - B6505 - Inputs!$B$8, 0) * H6505</f>
        <v>0</v>
      </c>
      <c r="L6505" s="2">
        <f>IF(B6505 &gt;= D6505*Inputs!$B$10, MAX(B6505 - E6505/Inputs!$B$5 - Inputs!$B$8, 0) * I6505, 0)</f>
        <v>0</v>
      </c>
      <c r="M6505" s="2">
        <f t="shared" si="1214"/>
        <v>0</v>
      </c>
      <c r="N6505" s="3" t="str">
        <f t="shared" si="1215"/>
        <v>Idle</v>
      </c>
      <c r="O6505" s="3" t="str">
        <f t="shared" si="1223"/>
        <v>Idle</v>
      </c>
      <c r="P6505" s="2">
        <f t="shared" si="1216"/>
        <v>0</v>
      </c>
      <c r="Q6505" s="2">
        <f t="shared" si="1217"/>
        <v>0</v>
      </c>
      <c r="R6505" s="2">
        <f t="shared" si="1218"/>
        <v>0</v>
      </c>
      <c r="S6505" s="2">
        <f t="shared" si="1219"/>
        <v>0</v>
      </c>
      <c r="T6505" s="2">
        <f t="shared" si="1220"/>
        <v>0</v>
      </c>
      <c r="U6505" s="2">
        <f>IF(O6505="Reg", R6505 * Inputs!$B$7, 0)</f>
        <v>0</v>
      </c>
      <c r="V6505" s="2">
        <f>MAX(F6505 + P6505*Inputs!$B$15 - (Q6505/Inputs!$B$16) - U6505, 0)</f>
        <v>340</v>
      </c>
    </row>
    <row r="6506" spans="1:22" x14ac:dyDescent="0.3">
      <c r="A6506" s="1">
        <v>46294</v>
      </c>
      <c r="B6506" s="2">
        <v>31.344271684350751</v>
      </c>
      <c r="C6506" s="2">
        <v>6.0514747025312019</v>
      </c>
      <c r="D6506" s="2">
        <f t="shared" si="1212"/>
        <v>39.219456548201002</v>
      </c>
      <c r="E6506" s="2">
        <f t="shared" si="1213"/>
        <v>25.696850240177525</v>
      </c>
      <c r="F6506" s="2">
        <f t="shared" si="1221"/>
        <v>340</v>
      </c>
      <c r="G6506" s="2">
        <f t="shared" si="1222"/>
        <v>0</v>
      </c>
      <c r="H6506" s="2">
        <f>MIN(Inputs!$B$2, (Inputs!$B$14 - F6506)/Inputs!$B$15)</f>
        <v>0</v>
      </c>
      <c r="I6506" s="2">
        <f>MAX(MIN(Inputs!$B$2, F6506*Inputs!$B$16, Inputs!$B$14*Inputs!$B$4 - G6506), 0)</f>
        <v>170</v>
      </c>
      <c r="J6506" s="2">
        <f>MAX(MIN(Inputs!$B$2, F6506*Inputs!$B$16, (Inputs!$B$14-F6506)/Inputs!$B$15)*Inputs!$B$9, 0)</f>
        <v>0</v>
      </c>
      <c r="K6506" s="2">
        <f>MAX(E6506*Inputs!$B$5 - B6506 - Inputs!$B$8, 0) * H6506</f>
        <v>0</v>
      </c>
      <c r="L6506" s="2">
        <f>IF(B6506 &gt;= D6506*Inputs!$B$10, MAX(B6506 - E6506/Inputs!$B$5 - Inputs!$B$8, 0) * I6506, 0)</f>
        <v>0</v>
      </c>
      <c r="M6506" s="2">
        <f t="shared" si="1214"/>
        <v>0</v>
      </c>
      <c r="N6506" s="3" t="str">
        <f t="shared" si="1215"/>
        <v>Idle</v>
      </c>
      <c r="O6506" s="3" t="str">
        <f t="shared" si="1223"/>
        <v>Idle</v>
      </c>
      <c r="P6506" s="2">
        <f t="shared" si="1216"/>
        <v>0</v>
      </c>
      <c r="Q6506" s="2">
        <f t="shared" si="1217"/>
        <v>0</v>
      </c>
      <c r="R6506" s="2">
        <f t="shared" si="1218"/>
        <v>0</v>
      </c>
      <c r="S6506" s="2">
        <f t="shared" si="1219"/>
        <v>0</v>
      </c>
      <c r="T6506" s="2">
        <f t="shared" si="1220"/>
        <v>0</v>
      </c>
      <c r="U6506" s="2">
        <f>IF(O6506="Reg", R6506 * Inputs!$B$7, 0)</f>
        <v>0</v>
      </c>
      <c r="V6506" s="2">
        <f>MAX(F6506 + P6506*Inputs!$B$15 - (Q6506/Inputs!$B$16) - U6506, 0)</f>
        <v>340</v>
      </c>
    </row>
    <row r="6507" spans="1:22" x14ac:dyDescent="0.3">
      <c r="A6507" s="1">
        <v>46294.041666666657</v>
      </c>
      <c r="B6507" s="2">
        <v>122.83682975671439</v>
      </c>
      <c r="C6507" s="2">
        <v>4.9403389322146154</v>
      </c>
      <c r="D6507" s="2">
        <f t="shared" si="1212"/>
        <v>39.219456548201002</v>
      </c>
      <c r="E6507" s="2">
        <f t="shared" si="1213"/>
        <v>20.4728049594524</v>
      </c>
      <c r="F6507" s="2">
        <f t="shared" si="1221"/>
        <v>340</v>
      </c>
      <c r="G6507" s="2">
        <f t="shared" si="1222"/>
        <v>0</v>
      </c>
      <c r="H6507" s="2">
        <f>MIN(Inputs!$B$2, (Inputs!$B$14 - F6507)/Inputs!$B$15)</f>
        <v>0</v>
      </c>
      <c r="I6507" s="2">
        <f>MAX(MIN(Inputs!$B$2, F6507*Inputs!$B$16, Inputs!$B$14*Inputs!$B$4 - G6507), 0)</f>
        <v>170</v>
      </c>
      <c r="J6507" s="2">
        <f>MAX(MIN(Inputs!$B$2, F6507*Inputs!$B$16, (Inputs!$B$14-F6507)/Inputs!$B$15)*Inputs!$B$9, 0)</f>
        <v>0</v>
      </c>
      <c r="K6507" s="2">
        <f>MAX(E6507*Inputs!$B$5 - B6507 - Inputs!$B$8, 0) * H6507</f>
        <v>0</v>
      </c>
      <c r="L6507" s="2">
        <f>IF(B6507 &gt;= D6507*Inputs!$B$10, MAX(B6507 - E6507/Inputs!$B$5 - Inputs!$B$8, 0) * I6507, 0)</f>
        <v>13527.287373292689</v>
      </c>
      <c r="M6507" s="2">
        <f t="shared" si="1214"/>
        <v>0</v>
      </c>
      <c r="N6507" s="3" t="str">
        <f t="shared" si="1215"/>
        <v>Discharge</v>
      </c>
      <c r="O6507" s="3" t="str">
        <f t="shared" si="1223"/>
        <v>Discharge</v>
      </c>
      <c r="P6507" s="2">
        <f t="shared" si="1216"/>
        <v>0</v>
      </c>
      <c r="Q6507" s="2">
        <f t="shared" si="1217"/>
        <v>170</v>
      </c>
      <c r="R6507" s="2">
        <f t="shared" si="1218"/>
        <v>0</v>
      </c>
      <c r="S6507" s="2">
        <f t="shared" si="1219"/>
        <v>20882.261058641448</v>
      </c>
      <c r="T6507" s="2">
        <f t="shared" si="1220"/>
        <v>0</v>
      </c>
      <c r="U6507" s="2">
        <f>IF(O6507="Reg", R6507 * Inputs!$B$7, 0)</f>
        <v>0</v>
      </c>
      <c r="V6507" s="2">
        <f>MAX(F6507 + P6507*Inputs!$B$15 - (Q6507/Inputs!$B$16) - U6507, 0)</f>
        <v>170</v>
      </c>
    </row>
    <row r="6508" spans="1:22" x14ac:dyDescent="0.3">
      <c r="A6508" s="1">
        <v>46294.083333333343</v>
      </c>
      <c r="B6508" s="2">
        <v>0</v>
      </c>
      <c r="C6508" s="2">
        <v>9.7543460719536039</v>
      </c>
      <c r="D6508" s="2">
        <f t="shared" si="1212"/>
        <v>39.219456548201002</v>
      </c>
      <c r="E6508" s="2">
        <f t="shared" si="1213"/>
        <v>0</v>
      </c>
      <c r="F6508" s="2">
        <f t="shared" si="1221"/>
        <v>170</v>
      </c>
      <c r="G6508" s="2">
        <f t="shared" si="1222"/>
        <v>170</v>
      </c>
      <c r="H6508" s="2">
        <f>MIN(Inputs!$B$2, (Inputs!$B$14 - F6508)/Inputs!$B$15)</f>
        <v>170</v>
      </c>
      <c r="I6508" s="2">
        <f>MAX(MIN(Inputs!$B$2, F6508*Inputs!$B$16, Inputs!$B$14*Inputs!$B$4 - G6508), 0)</f>
        <v>170</v>
      </c>
      <c r="J6508" s="2">
        <f>MAX(MIN(Inputs!$B$2, F6508*Inputs!$B$16, (Inputs!$B$14-F6508)/Inputs!$B$15)*Inputs!$B$9, 0)</f>
        <v>136</v>
      </c>
      <c r="K6508" s="2">
        <f>MAX(E6508*Inputs!$B$5 - B6508 - Inputs!$B$8, 0) * H6508</f>
        <v>0</v>
      </c>
      <c r="L6508" s="2">
        <f>IF(B6508 &gt;= D6508*Inputs!$B$10, MAX(B6508 - E6508/Inputs!$B$5 - Inputs!$B$8, 0) * I6508, 0)</f>
        <v>0</v>
      </c>
      <c r="M6508" s="2">
        <f t="shared" si="1214"/>
        <v>1326.59106578569</v>
      </c>
      <c r="N6508" s="3" t="str">
        <f t="shared" si="1215"/>
        <v>Reg</v>
      </c>
      <c r="O6508" s="3" t="str">
        <f t="shared" si="1223"/>
        <v>Discharge</v>
      </c>
      <c r="P6508" s="2">
        <f t="shared" si="1216"/>
        <v>0</v>
      </c>
      <c r="Q6508" s="2">
        <f t="shared" si="1217"/>
        <v>170</v>
      </c>
      <c r="R6508" s="2">
        <f t="shared" si="1218"/>
        <v>0</v>
      </c>
      <c r="S6508" s="2">
        <f t="shared" si="1219"/>
        <v>0</v>
      </c>
      <c r="T6508" s="2">
        <f t="shared" si="1220"/>
        <v>0</v>
      </c>
      <c r="U6508" s="2">
        <f>IF(O6508="Reg", R6508 * Inputs!$B$7, 0)</f>
        <v>0</v>
      </c>
      <c r="V6508" s="2">
        <f>MAX(F6508 + P6508*Inputs!$B$15 - (Q6508/Inputs!$B$16) - U6508, 0)</f>
        <v>0</v>
      </c>
    </row>
    <row r="6509" spans="1:22" x14ac:dyDescent="0.3">
      <c r="A6509" s="1">
        <v>46294.125</v>
      </c>
      <c r="B6509" s="2">
        <v>0</v>
      </c>
      <c r="C6509" s="2">
        <v>4.9531853106356696</v>
      </c>
      <c r="D6509" s="2">
        <f t="shared" si="1212"/>
        <v>39.219456548201002</v>
      </c>
      <c r="E6509" s="2">
        <f t="shared" si="1213"/>
        <v>0</v>
      </c>
      <c r="F6509" s="2">
        <f t="shared" si="1221"/>
        <v>0</v>
      </c>
      <c r="G6509" s="2">
        <f t="shared" si="1222"/>
        <v>340</v>
      </c>
      <c r="H6509" s="2">
        <f>MIN(Inputs!$B$2, (Inputs!$B$14 - F6509)/Inputs!$B$15)</f>
        <v>170</v>
      </c>
      <c r="I6509" s="2">
        <f>MAX(MIN(Inputs!$B$2, F6509*Inputs!$B$16, Inputs!$B$14*Inputs!$B$4 - G6509), 0)</f>
        <v>0</v>
      </c>
      <c r="J6509" s="2">
        <f>MAX(MIN(Inputs!$B$2, F6509*Inputs!$B$16, (Inputs!$B$14-F6509)/Inputs!$B$15)*Inputs!$B$9, 0)</f>
        <v>0</v>
      </c>
      <c r="K6509" s="2">
        <f>MAX(E6509*Inputs!$B$5 - B6509 - Inputs!$B$8, 0) * H6509</f>
        <v>0</v>
      </c>
      <c r="L6509" s="2">
        <f>IF(B6509 &gt;= D6509*Inputs!$B$10, MAX(B6509 - E6509/Inputs!$B$5 - Inputs!$B$8, 0) * I6509, 0)</f>
        <v>0</v>
      </c>
      <c r="M6509" s="2">
        <f t="shared" si="1214"/>
        <v>0</v>
      </c>
      <c r="N6509" s="3" t="str">
        <f t="shared" si="1215"/>
        <v>Idle</v>
      </c>
      <c r="O6509" s="3" t="str">
        <f t="shared" si="1223"/>
        <v>Idle</v>
      </c>
      <c r="P6509" s="2">
        <f t="shared" si="1216"/>
        <v>0</v>
      </c>
      <c r="Q6509" s="2">
        <f t="shared" si="1217"/>
        <v>0</v>
      </c>
      <c r="R6509" s="2">
        <f t="shared" si="1218"/>
        <v>0</v>
      </c>
      <c r="S6509" s="2">
        <f t="shared" si="1219"/>
        <v>0</v>
      </c>
      <c r="T6509" s="2">
        <f t="shared" si="1220"/>
        <v>0</v>
      </c>
      <c r="U6509" s="2">
        <f>IF(O6509="Reg", R6509 * Inputs!$B$7, 0)</f>
        <v>0</v>
      </c>
      <c r="V6509" s="2">
        <f>MAX(F6509 + P6509*Inputs!$B$15 - (Q6509/Inputs!$B$16) - U6509, 0)</f>
        <v>0</v>
      </c>
    </row>
    <row r="6510" spans="1:22" x14ac:dyDescent="0.3">
      <c r="A6510" s="1">
        <v>46294.166666666657</v>
      </c>
      <c r="B6510" s="2">
        <v>0</v>
      </c>
      <c r="C6510" s="2">
        <v>5.2209677858818049</v>
      </c>
      <c r="D6510" s="2">
        <f t="shared" si="1212"/>
        <v>39.219456548201002</v>
      </c>
      <c r="E6510" s="2">
        <f t="shared" si="1213"/>
        <v>0</v>
      </c>
      <c r="F6510" s="2">
        <f t="shared" si="1221"/>
        <v>0</v>
      </c>
      <c r="G6510" s="2">
        <f t="shared" si="1222"/>
        <v>340</v>
      </c>
      <c r="H6510" s="2">
        <f>MIN(Inputs!$B$2, (Inputs!$B$14 - F6510)/Inputs!$B$15)</f>
        <v>170</v>
      </c>
      <c r="I6510" s="2">
        <f>MAX(MIN(Inputs!$B$2, F6510*Inputs!$B$16, Inputs!$B$14*Inputs!$B$4 - G6510), 0)</f>
        <v>0</v>
      </c>
      <c r="J6510" s="2">
        <f>MAX(MIN(Inputs!$B$2, F6510*Inputs!$B$16, (Inputs!$B$14-F6510)/Inputs!$B$15)*Inputs!$B$9, 0)</f>
        <v>0</v>
      </c>
      <c r="K6510" s="2">
        <f>MAX(E6510*Inputs!$B$5 - B6510 - Inputs!$B$8, 0) * H6510</f>
        <v>0</v>
      </c>
      <c r="L6510" s="2">
        <f>IF(B6510 &gt;= D6510*Inputs!$B$10, MAX(B6510 - E6510/Inputs!$B$5 - Inputs!$B$8, 0) * I6510, 0)</f>
        <v>0</v>
      </c>
      <c r="M6510" s="2">
        <f t="shared" si="1214"/>
        <v>0</v>
      </c>
      <c r="N6510" s="3" t="str">
        <f t="shared" si="1215"/>
        <v>Idle</v>
      </c>
      <c r="O6510" s="3" t="str">
        <f t="shared" si="1223"/>
        <v>Idle</v>
      </c>
      <c r="P6510" s="2">
        <f t="shared" si="1216"/>
        <v>0</v>
      </c>
      <c r="Q6510" s="2">
        <f t="shared" si="1217"/>
        <v>0</v>
      </c>
      <c r="R6510" s="2">
        <f t="shared" si="1218"/>
        <v>0</v>
      </c>
      <c r="S6510" s="2">
        <f t="shared" si="1219"/>
        <v>0</v>
      </c>
      <c r="T6510" s="2">
        <f t="shared" si="1220"/>
        <v>0</v>
      </c>
      <c r="U6510" s="2">
        <f>IF(O6510="Reg", R6510 * Inputs!$B$7, 0)</f>
        <v>0</v>
      </c>
      <c r="V6510" s="2">
        <f>MAX(F6510 + P6510*Inputs!$B$15 - (Q6510/Inputs!$B$16) - U6510, 0)</f>
        <v>0</v>
      </c>
    </row>
    <row r="6511" spans="1:22" x14ac:dyDescent="0.3">
      <c r="A6511" s="1">
        <v>46294.208333333343</v>
      </c>
      <c r="B6511" s="2">
        <v>0</v>
      </c>
      <c r="C6511" s="2">
        <v>7.8518971977521641</v>
      </c>
      <c r="D6511" s="2">
        <f t="shared" si="1212"/>
        <v>39.219456548201002</v>
      </c>
      <c r="E6511" s="2">
        <f t="shared" si="1213"/>
        <v>0.85844682838481423</v>
      </c>
      <c r="F6511" s="2">
        <f t="shared" si="1221"/>
        <v>0</v>
      </c>
      <c r="G6511" s="2">
        <f t="shared" si="1222"/>
        <v>340</v>
      </c>
      <c r="H6511" s="2">
        <f>MIN(Inputs!$B$2, (Inputs!$B$14 - F6511)/Inputs!$B$15)</f>
        <v>170</v>
      </c>
      <c r="I6511" s="2">
        <f>MAX(MIN(Inputs!$B$2, F6511*Inputs!$B$16, Inputs!$B$14*Inputs!$B$4 - G6511), 0)</f>
        <v>0</v>
      </c>
      <c r="J6511" s="2">
        <f>MAX(MIN(Inputs!$B$2, F6511*Inputs!$B$16, (Inputs!$B$14-F6511)/Inputs!$B$15)*Inputs!$B$9, 0)</f>
        <v>0</v>
      </c>
      <c r="K6511" s="2">
        <f>MAX(E6511*Inputs!$B$5 - B6511 - Inputs!$B$8, 0) * H6511</f>
        <v>0</v>
      </c>
      <c r="L6511" s="2">
        <f>IF(B6511 &gt;= D6511*Inputs!$B$10, MAX(B6511 - E6511/Inputs!$B$5 - Inputs!$B$8, 0) * I6511, 0)</f>
        <v>0</v>
      </c>
      <c r="M6511" s="2">
        <f t="shared" si="1214"/>
        <v>0</v>
      </c>
      <c r="N6511" s="3" t="str">
        <f t="shared" si="1215"/>
        <v>Idle</v>
      </c>
      <c r="O6511" s="3" t="str">
        <f t="shared" si="1223"/>
        <v>Idle</v>
      </c>
      <c r="P6511" s="2">
        <f t="shared" si="1216"/>
        <v>0</v>
      </c>
      <c r="Q6511" s="2">
        <f t="shared" si="1217"/>
        <v>0</v>
      </c>
      <c r="R6511" s="2">
        <f t="shared" si="1218"/>
        <v>0</v>
      </c>
      <c r="S6511" s="2">
        <f t="shared" si="1219"/>
        <v>0</v>
      </c>
      <c r="T6511" s="2">
        <f t="shared" si="1220"/>
        <v>0</v>
      </c>
      <c r="U6511" s="2">
        <f>IF(O6511="Reg", R6511 * Inputs!$B$7, 0)</f>
        <v>0</v>
      </c>
      <c r="V6511" s="2">
        <f>MAX(F6511 + P6511*Inputs!$B$15 - (Q6511/Inputs!$B$16) - U6511, 0)</f>
        <v>0</v>
      </c>
    </row>
    <row r="6512" spans="1:22" x14ac:dyDescent="0.3">
      <c r="A6512" s="1">
        <v>46294.25</v>
      </c>
      <c r="B6512" s="2">
        <v>0</v>
      </c>
      <c r="C6512" s="2">
        <v>3.813737116706462</v>
      </c>
      <c r="D6512" s="2">
        <f t="shared" si="1212"/>
        <v>39.219456548201002</v>
      </c>
      <c r="E6512" s="2">
        <f t="shared" si="1213"/>
        <v>4.7890391775975196</v>
      </c>
      <c r="F6512" s="2">
        <f t="shared" si="1221"/>
        <v>0</v>
      </c>
      <c r="G6512" s="2">
        <f t="shared" si="1222"/>
        <v>340</v>
      </c>
      <c r="H6512" s="2">
        <f>MIN(Inputs!$B$2, (Inputs!$B$14 - F6512)/Inputs!$B$15)</f>
        <v>170</v>
      </c>
      <c r="I6512" s="2">
        <f>MAX(MIN(Inputs!$B$2, F6512*Inputs!$B$16, Inputs!$B$14*Inputs!$B$4 - G6512), 0)</f>
        <v>0</v>
      </c>
      <c r="J6512" s="2">
        <f>MAX(MIN(Inputs!$B$2, F6512*Inputs!$B$16, (Inputs!$B$14-F6512)/Inputs!$B$15)*Inputs!$B$9, 0)</f>
        <v>0</v>
      </c>
      <c r="K6512" s="2">
        <f>MAX(E6512*Inputs!$B$5 - B6512 - Inputs!$B$8, 0) * H6512</f>
        <v>0</v>
      </c>
      <c r="L6512" s="2">
        <f>IF(B6512 &gt;= D6512*Inputs!$B$10, MAX(B6512 - E6512/Inputs!$B$5 - Inputs!$B$8, 0) * I6512, 0)</f>
        <v>0</v>
      </c>
      <c r="M6512" s="2">
        <f t="shared" si="1214"/>
        <v>0</v>
      </c>
      <c r="N6512" s="3" t="str">
        <f t="shared" si="1215"/>
        <v>Idle</v>
      </c>
      <c r="O6512" s="3" t="str">
        <f t="shared" si="1223"/>
        <v>Idle</v>
      </c>
      <c r="P6512" s="2">
        <f t="shared" si="1216"/>
        <v>0</v>
      </c>
      <c r="Q6512" s="2">
        <f t="shared" si="1217"/>
        <v>0</v>
      </c>
      <c r="R6512" s="2">
        <f t="shared" si="1218"/>
        <v>0</v>
      </c>
      <c r="S6512" s="2">
        <f t="shared" si="1219"/>
        <v>0</v>
      </c>
      <c r="T6512" s="2">
        <f t="shared" si="1220"/>
        <v>0</v>
      </c>
      <c r="U6512" s="2">
        <f>IF(O6512="Reg", R6512 * Inputs!$B$7, 0)</f>
        <v>0</v>
      </c>
      <c r="V6512" s="2">
        <f>MAX(F6512 + P6512*Inputs!$B$15 - (Q6512/Inputs!$B$16) - U6512, 0)</f>
        <v>0</v>
      </c>
    </row>
    <row r="6513" spans="1:22" x14ac:dyDescent="0.3">
      <c r="A6513" s="1">
        <v>46294.291666666657</v>
      </c>
      <c r="B6513" s="2">
        <v>0</v>
      </c>
      <c r="C6513" s="2">
        <v>26.694574731062119</v>
      </c>
      <c r="D6513" s="2">
        <f t="shared" si="1212"/>
        <v>39.219456548201002</v>
      </c>
      <c r="E6513" s="2">
        <f t="shared" si="1213"/>
        <v>8.8850904537145947</v>
      </c>
      <c r="F6513" s="2">
        <f t="shared" si="1221"/>
        <v>0</v>
      </c>
      <c r="G6513" s="2">
        <f t="shared" si="1222"/>
        <v>340</v>
      </c>
      <c r="H6513" s="2">
        <f>MIN(Inputs!$B$2, (Inputs!$B$14 - F6513)/Inputs!$B$15)</f>
        <v>170</v>
      </c>
      <c r="I6513" s="2">
        <f>MAX(MIN(Inputs!$B$2, F6513*Inputs!$B$16, Inputs!$B$14*Inputs!$B$4 - G6513), 0)</f>
        <v>0</v>
      </c>
      <c r="J6513" s="2">
        <f>MAX(MIN(Inputs!$B$2, F6513*Inputs!$B$16, (Inputs!$B$14-F6513)/Inputs!$B$15)*Inputs!$B$9, 0)</f>
        <v>0</v>
      </c>
      <c r="K6513" s="2">
        <f>MAX(E6513*Inputs!$B$5 - B6513 - Inputs!$B$8, 0) * H6513</f>
        <v>0</v>
      </c>
      <c r="L6513" s="2">
        <f>IF(B6513 &gt;= D6513*Inputs!$B$10, MAX(B6513 - E6513/Inputs!$B$5 - Inputs!$B$8, 0) * I6513, 0)</f>
        <v>0</v>
      </c>
      <c r="M6513" s="2">
        <f t="shared" si="1214"/>
        <v>0</v>
      </c>
      <c r="N6513" s="3" t="str">
        <f t="shared" si="1215"/>
        <v>Idle</v>
      </c>
      <c r="O6513" s="3" t="str">
        <f t="shared" si="1223"/>
        <v>Idle</v>
      </c>
      <c r="P6513" s="2">
        <f t="shared" si="1216"/>
        <v>0</v>
      </c>
      <c r="Q6513" s="2">
        <f t="shared" si="1217"/>
        <v>0</v>
      </c>
      <c r="R6513" s="2">
        <f t="shared" si="1218"/>
        <v>0</v>
      </c>
      <c r="S6513" s="2">
        <f t="shared" si="1219"/>
        <v>0</v>
      </c>
      <c r="T6513" s="2">
        <f t="shared" si="1220"/>
        <v>0</v>
      </c>
      <c r="U6513" s="2">
        <f>IF(O6513="Reg", R6513 * Inputs!$B$7, 0)</f>
        <v>0</v>
      </c>
      <c r="V6513" s="2">
        <f>MAX(F6513 + P6513*Inputs!$B$15 - (Q6513/Inputs!$B$16) - U6513, 0)</f>
        <v>0</v>
      </c>
    </row>
    <row r="6514" spans="1:22" x14ac:dyDescent="0.3">
      <c r="A6514" s="1">
        <v>46294.333333333343</v>
      </c>
      <c r="B6514" s="2">
        <v>0</v>
      </c>
      <c r="C6514" s="2">
        <v>14.203030356443801</v>
      </c>
      <c r="D6514" s="2">
        <f t="shared" si="1212"/>
        <v>39.219456548201002</v>
      </c>
      <c r="E6514" s="2">
        <f t="shared" si="1213"/>
        <v>15.57775670719453</v>
      </c>
      <c r="F6514" s="2">
        <f t="shared" si="1221"/>
        <v>0</v>
      </c>
      <c r="G6514" s="2">
        <f t="shared" si="1222"/>
        <v>340</v>
      </c>
      <c r="H6514" s="2">
        <f>MIN(Inputs!$B$2, (Inputs!$B$14 - F6514)/Inputs!$B$15)</f>
        <v>170</v>
      </c>
      <c r="I6514" s="2">
        <f>MAX(MIN(Inputs!$B$2, F6514*Inputs!$B$16, Inputs!$B$14*Inputs!$B$4 - G6514), 0)</f>
        <v>0</v>
      </c>
      <c r="J6514" s="2">
        <f>MAX(MIN(Inputs!$B$2, F6514*Inputs!$B$16, (Inputs!$B$14-F6514)/Inputs!$B$15)*Inputs!$B$9, 0)</f>
        <v>0</v>
      </c>
      <c r="K6514" s="2">
        <f>MAX(E6514*Inputs!$B$5 - B6514 - Inputs!$B$8, 0) * H6514</f>
        <v>0</v>
      </c>
      <c r="L6514" s="2">
        <f>IF(B6514 &gt;= D6514*Inputs!$B$10, MAX(B6514 - E6514/Inputs!$B$5 - Inputs!$B$8, 0) * I6514, 0)</f>
        <v>0</v>
      </c>
      <c r="M6514" s="2">
        <f t="shared" si="1214"/>
        <v>0</v>
      </c>
      <c r="N6514" s="3" t="str">
        <f t="shared" si="1215"/>
        <v>Idle</v>
      </c>
      <c r="O6514" s="3" t="str">
        <f t="shared" si="1223"/>
        <v>Idle</v>
      </c>
      <c r="P6514" s="2">
        <f t="shared" si="1216"/>
        <v>0</v>
      </c>
      <c r="Q6514" s="2">
        <f t="shared" si="1217"/>
        <v>0</v>
      </c>
      <c r="R6514" s="2">
        <f t="shared" si="1218"/>
        <v>0</v>
      </c>
      <c r="S6514" s="2">
        <f t="shared" si="1219"/>
        <v>0</v>
      </c>
      <c r="T6514" s="2">
        <f t="shared" si="1220"/>
        <v>0</v>
      </c>
      <c r="U6514" s="2">
        <f>IF(O6514="Reg", R6514 * Inputs!$B$7, 0)</f>
        <v>0</v>
      </c>
      <c r="V6514" s="2">
        <f>MAX(F6514 + P6514*Inputs!$B$15 - (Q6514/Inputs!$B$16) - U6514, 0)</f>
        <v>0</v>
      </c>
    </row>
    <row r="6515" spans="1:22" x14ac:dyDescent="0.3">
      <c r="A6515" s="1">
        <v>46294.375</v>
      </c>
      <c r="B6515" s="2">
        <v>0</v>
      </c>
      <c r="C6515" s="2">
        <v>11.198662329652651</v>
      </c>
      <c r="D6515" s="2">
        <f t="shared" si="1212"/>
        <v>39.219456548201002</v>
      </c>
      <c r="E6515" s="2">
        <f t="shared" si="1213"/>
        <v>23.080182522362524</v>
      </c>
      <c r="F6515" s="2">
        <f t="shared" si="1221"/>
        <v>0</v>
      </c>
      <c r="G6515" s="2">
        <f t="shared" si="1222"/>
        <v>340</v>
      </c>
      <c r="H6515" s="2">
        <f>MIN(Inputs!$B$2, (Inputs!$B$14 - F6515)/Inputs!$B$15)</f>
        <v>170</v>
      </c>
      <c r="I6515" s="2">
        <f>MAX(MIN(Inputs!$B$2, F6515*Inputs!$B$16, Inputs!$B$14*Inputs!$B$4 - G6515), 0)</f>
        <v>0</v>
      </c>
      <c r="J6515" s="2">
        <f>MAX(MIN(Inputs!$B$2, F6515*Inputs!$B$16, (Inputs!$B$14-F6515)/Inputs!$B$15)*Inputs!$B$9, 0)</f>
        <v>0</v>
      </c>
      <c r="K6515" s="2">
        <f>MAX(E6515*Inputs!$B$5 - B6515 - Inputs!$B$8, 0) * H6515</f>
        <v>52.79530534543337</v>
      </c>
      <c r="L6515" s="2">
        <f>IF(B6515 &gt;= D6515*Inputs!$B$10, MAX(B6515 - E6515/Inputs!$B$5 - Inputs!$B$8, 0) * I6515, 0)</f>
        <v>0</v>
      </c>
      <c r="M6515" s="2">
        <f t="shared" si="1214"/>
        <v>0</v>
      </c>
      <c r="N6515" s="3" t="str">
        <f t="shared" si="1215"/>
        <v>Charge</v>
      </c>
      <c r="O6515" s="3" t="str">
        <f t="shared" si="1223"/>
        <v>Charge</v>
      </c>
      <c r="P6515" s="2">
        <f t="shared" si="1216"/>
        <v>170</v>
      </c>
      <c r="Q6515" s="2">
        <f t="shared" si="1217"/>
        <v>0</v>
      </c>
      <c r="R6515" s="2">
        <f t="shared" si="1218"/>
        <v>0</v>
      </c>
      <c r="S6515" s="2">
        <f t="shared" si="1219"/>
        <v>0</v>
      </c>
      <c r="T6515" s="2">
        <f t="shared" si="1220"/>
        <v>0</v>
      </c>
      <c r="U6515" s="2">
        <f>IF(O6515="Reg", R6515 * Inputs!$B$7, 0)</f>
        <v>0</v>
      </c>
      <c r="V6515" s="2">
        <f>MAX(F6515 + P6515*Inputs!$B$15 - (Q6515/Inputs!$B$16) - U6515, 0)</f>
        <v>170</v>
      </c>
    </row>
    <row r="6516" spans="1:22" x14ac:dyDescent="0.3">
      <c r="A6516" s="1">
        <v>46294.416666666657</v>
      </c>
      <c r="B6516" s="2">
        <v>5.1506809703088852</v>
      </c>
      <c r="C6516" s="2">
        <v>16.89781683987016</v>
      </c>
      <c r="D6516" s="2">
        <f t="shared" si="1212"/>
        <v>39.219456548201002</v>
      </c>
      <c r="E6516" s="2">
        <f t="shared" si="1213"/>
        <v>33.22433907194484</v>
      </c>
      <c r="F6516" s="2">
        <f t="shared" si="1221"/>
        <v>170</v>
      </c>
      <c r="G6516" s="2">
        <f t="shared" si="1222"/>
        <v>340</v>
      </c>
      <c r="H6516" s="2">
        <f>MIN(Inputs!$B$2, (Inputs!$B$14 - F6516)/Inputs!$B$15)</f>
        <v>170</v>
      </c>
      <c r="I6516" s="2">
        <f>MAX(MIN(Inputs!$B$2, F6516*Inputs!$B$16, Inputs!$B$14*Inputs!$B$4 - G6516), 0)</f>
        <v>0</v>
      </c>
      <c r="J6516" s="2">
        <f>MAX(MIN(Inputs!$B$2, F6516*Inputs!$B$16, (Inputs!$B$14-F6516)/Inputs!$B$15)*Inputs!$B$9, 0)</f>
        <v>136</v>
      </c>
      <c r="K6516" s="2">
        <f>MAX(E6516*Inputs!$B$5 - B6516 - Inputs!$B$8, 0) * H6516</f>
        <v>694.74536021043752</v>
      </c>
      <c r="L6516" s="2">
        <f>IF(B6516 &gt;= D6516*Inputs!$B$10, MAX(B6516 - E6516/Inputs!$B$5 - Inputs!$B$8, 0) * I6516, 0)</f>
        <v>0</v>
      </c>
      <c r="M6516" s="2">
        <f t="shared" si="1214"/>
        <v>2298.103090222342</v>
      </c>
      <c r="N6516" s="3" t="str">
        <f t="shared" si="1215"/>
        <v>Reg</v>
      </c>
      <c r="O6516" s="3" t="str">
        <f t="shared" si="1223"/>
        <v>Charge</v>
      </c>
      <c r="P6516" s="2">
        <f t="shared" si="1216"/>
        <v>170</v>
      </c>
      <c r="Q6516" s="2">
        <f t="shared" si="1217"/>
        <v>0</v>
      </c>
      <c r="R6516" s="2">
        <f t="shared" si="1218"/>
        <v>0</v>
      </c>
      <c r="S6516" s="2">
        <f t="shared" si="1219"/>
        <v>-875.61576495251052</v>
      </c>
      <c r="T6516" s="2">
        <f t="shared" si="1220"/>
        <v>0</v>
      </c>
      <c r="U6516" s="2">
        <f>IF(O6516="Reg", R6516 * Inputs!$B$7, 0)</f>
        <v>0</v>
      </c>
      <c r="V6516" s="2">
        <f>MAX(F6516 + P6516*Inputs!$B$15 - (Q6516/Inputs!$B$16) - U6516, 0)</f>
        <v>340</v>
      </c>
    </row>
    <row r="6517" spans="1:22" x14ac:dyDescent="0.3">
      <c r="A6517" s="1">
        <v>46294.458333333343</v>
      </c>
      <c r="B6517" s="2">
        <v>23.583554095276231</v>
      </c>
      <c r="C6517" s="2">
        <v>7.2641482143973111</v>
      </c>
      <c r="D6517" s="2">
        <f t="shared" si="1212"/>
        <v>39.219456548201002</v>
      </c>
      <c r="E6517" s="2">
        <f t="shared" si="1213"/>
        <v>43.099887347479971</v>
      </c>
      <c r="F6517" s="2">
        <f t="shared" si="1221"/>
        <v>340</v>
      </c>
      <c r="G6517" s="2">
        <f t="shared" si="1222"/>
        <v>340</v>
      </c>
      <c r="H6517" s="2">
        <f>MIN(Inputs!$B$2, (Inputs!$B$14 - F6517)/Inputs!$B$15)</f>
        <v>0</v>
      </c>
      <c r="I6517" s="2">
        <f>MAX(MIN(Inputs!$B$2, F6517*Inputs!$B$16, Inputs!$B$14*Inputs!$B$4 - G6517), 0)</f>
        <v>0</v>
      </c>
      <c r="J6517" s="2">
        <f>MAX(MIN(Inputs!$B$2, F6517*Inputs!$B$16, (Inputs!$B$14-F6517)/Inputs!$B$15)*Inputs!$B$9, 0)</f>
        <v>0</v>
      </c>
      <c r="K6517" s="2">
        <f>MAX(E6517*Inputs!$B$5 - B6517 - Inputs!$B$8, 0) * H6517</f>
        <v>0</v>
      </c>
      <c r="L6517" s="2">
        <f>IF(B6517 &gt;= D6517*Inputs!$B$10, MAX(B6517 - E6517/Inputs!$B$5 - Inputs!$B$8, 0) * I6517, 0)</f>
        <v>0</v>
      </c>
      <c r="M6517" s="2">
        <f t="shared" si="1214"/>
        <v>0</v>
      </c>
      <c r="N6517" s="3" t="str">
        <f t="shared" si="1215"/>
        <v>Idle</v>
      </c>
      <c r="O6517" s="3" t="str">
        <f t="shared" si="1223"/>
        <v>Idle</v>
      </c>
      <c r="P6517" s="2">
        <f t="shared" si="1216"/>
        <v>0</v>
      </c>
      <c r="Q6517" s="2">
        <f t="shared" si="1217"/>
        <v>0</v>
      </c>
      <c r="R6517" s="2">
        <f t="shared" si="1218"/>
        <v>0</v>
      </c>
      <c r="S6517" s="2">
        <f t="shared" si="1219"/>
        <v>0</v>
      </c>
      <c r="T6517" s="2">
        <f t="shared" si="1220"/>
        <v>0</v>
      </c>
      <c r="U6517" s="2">
        <f>IF(O6517="Reg", R6517 * Inputs!$B$7, 0)</f>
        <v>0</v>
      </c>
      <c r="V6517" s="2">
        <f>MAX(F6517 + P6517*Inputs!$B$15 - (Q6517/Inputs!$B$16) - U6517, 0)</f>
        <v>340</v>
      </c>
    </row>
    <row r="6518" spans="1:22" x14ac:dyDescent="0.3">
      <c r="A6518" s="1">
        <v>46294.5</v>
      </c>
      <c r="B6518" s="2">
        <v>24.576307656702451</v>
      </c>
      <c r="C6518" s="2">
        <v>1.620575935460413</v>
      </c>
      <c r="D6518" s="2">
        <f t="shared" si="1212"/>
        <v>39.219456548201002</v>
      </c>
      <c r="E6518" s="2">
        <f t="shared" si="1213"/>
        <v>51.460826862211626</v>
      </c>
      <c r="F6518" s="2">
        <f t="shared" si="1221"/>
        <v>340</v>
      </c>
      <c r="G6518" s="2">
        <f t="shared" si="1222"/>
        <v>340</v>
      </c>
      <c r="H6518" s="2">
        <f>MIN(Inputs!$B$2, (Inputs!$B$14 - F6518)/Inputs!$B$15)</f>
        <v>0</v>
      </c>
      <c r="I6518" s="2">
        <f>MAX(MIN(Inputs!$B$2, F6518*Inputs!$B$16, Inputs!$B$14*Inputs!$B$4 - G6518), 0)</f>
        <v>0</v>
      </c>
      <c r="J6518" s="2">
        <f>MAX(MIN(Inputs!$B$2, F6518*Inputs!$B$16, (Inputs!$B$14-F6518)/Inputs!$B$15)*Inputs!$B$9, 0)</f>
        <v>0</v>
      </c>
      <c r="K6518" s="2">
        <f>MAX(E6518*Inputs!$B$5 - B6518 - Inputs!$B$8, 0) * H6518</f>
        <v>0</v>
      </c>
      <c r="L6518" s="2">
        <f>IF(B6518 &gt;= D6518*Inputs!$B$10, MAX(B6518 - E6518/Inputs!$B$5 - Inputs!$B$8, 0) * I6518, 0)</f>
        <v>0</v>
      </c>
      <c r="M6518" s="2">
        <f t="shared" si="1214"/>
        <v>0</v>
      </c>
      <c r="N6518" s="3" t="str">
        <f t="shared" si="1215"/>
        <v>Idle</v>
      </c>
      <c r="O6518" s="3" t="str">
        <f t="shared" si="1223"/>
        <v>Idle</v>
      </c>
      <c r="P6518" s="2">
        <f t="shared" si="1216"/>
        <v>0</v>
      </c>
      <c r="Q6518" s="2">
        <f t="shared" si="1217"/>
        <v>0</v>
      </c>
      <c r="R6518" s="2">
        <f t="shared" si="1218"/>
        <v>0</v>
      </c>
      <c r="S6518" s="2">
        <f t="shared" si="1219"/>
        <v>0</v>
      </c>
      <c r="T6518" s="2">
        <f t="shared" si="1220"/>
        <v>0</v>
      </c>
      <c r="U6518" s="2">
        <f>IF(O6518="Reg", R6518 * Inputs!$B$7, 0)</f>
        <v>0</v>
      </c>
      <c r="V6518" s="2">
        <f>MAX(F6518 + P6518*Inputs!$B$15 - (Q6518/Inputs!$B$16) - U6518, 0)</f>
        <v>340</v>
      </c>
    </row>
    <row r="6519" spans="1:22" x14ac:dyDescent="0.3">
      <c r="A6519" s="1">
        <v>46294.541666666657</v>
      </c>
      <c r="B6519" s="2">
        <v>40.155997520879602</v>
      </c>
      <c r="C6519" s="2">
        <v>11.480960283234991</v>
      </c>
      <c r="D6519" s="2">
        <f t="shared" si="1212"/>
        <v>39.219456548201002</v>
      </c>
      <c r="E6519" s="2">
        <f t="shared" si="1213"/>
        <v>57.621623139307985</v>
      </c>
      <c r="F6519" s="2">
        <f t="shared" si="1221"/>
        <v>340</v>
      </c>
      <c r="G6519" s="2">
        <f t="shared" si="1222"/>
        <v>340</v>
      </c>
      <c r="H6519" s="2">
        <f>MIN(Inputs!$B$2, (Inputs!$B$14 - F6519)/Inputs!$B$15)</f>
        <v>0</v>
      </c>
      <c r="I6519" s="2">
        <f>MAX(MIN(Inputs!$B$2, F6519*Inputs!$B$16, Inputs!$B$14*Inputs!$B$4 - G6519), 0)</f>
        <v>0</v>
      </c>
      <c r="J6519" s="2">
        <f>MAX(MIN(Inputs!$B$2, F6519*Inputs!$B$16, (Inputs!$B$14-F6519)/Inputs!$B$15)*Inputs!$B$9, 0)</f>
        <v>0</v>
      </c>
      <c r="K6519" s="2">
        <f>MAX(E6519*Inputs!$B$5 - B6519 - Inputs!$B$8, 0) * H6519</f>
        <v>0</v>
      </c>
      <c r="L6519" s="2">
        <f>IF(B6519 &gt;= D6519*Inputs!$B$10, MAX(B6519 - E6519/Inputs!$B$5 - Inputs!$B$8, 0) * I6519, 0)</f>
        <v>0</v>
      </c>
      <c r="M6519" s="2">
        <f t="shared" si="1214"/>
        <v>0</v>
      </c>
      <c r="N6519" s="3" t="str">
        <f t="shared" si="1215"/>
        <v>Idle</v>
      </c>
      <c r="O6519" s="3" t="str">
        <f t="shared" si="1223"/>
        <v>Idle</v>
      </c>
      <c r="P6519" s="2">
        <f t="shared" si="1216"/>
        <v>0</v>
      </c>
      <c r="Q6519" s="2">
        <f t="shared" si="1217"/>
        <v>0</v>
      </c>
      <c r="R6519" s="2">
        <f t="shared" si="1218"/>
        <v>0</v>
      </c>
      <c r="S6519" s="2">
        <f t="shared" si="1219"/>
        <v>0</v>
      </c>
      <c r="T6519" s="2">
        <f t="shared" si="1220"/>
        <v>0</v>
      </c>
      <c r="U6519" s="2">
        <f>IF(O6519="Reg", R6519 * Inputs!$B$7, 0)</f>
        <v>0</v>
      </c>
      <c r="V6519" s="2">
        <f>MAX(F6519 + P6519*Inputs!$B$15 - (Q6519/Inputs!$B$16) - U6519, 0)</f>
        <v>340</v>
      </c>
    </row>
    <row r="6520" spans="1:22" x14ac:dyDescent="0.3">
      <c r="A6520" s="1">
        <v>46294.583333333343</v>
      </c>
      <c r="B6520" s="2">
        <v>45.014554891007968</v>
      </c>
      <c r="C6520" s="2">
        <v>6.9712158539382436</v>
      </c>
      <c r="D6520" s="2">
        <f t="shared" si="1212"/>
        <v>39.219456548201002</v>
      </c>
      <c r="E6520" s="2">
        <f t="shared" si="1213"/>
        <v>62.626978303602669</v>
      </c>
      <c r="F6520" s="2">
        <f t="shared" si="1221"/>
        <v>340</v>
      </c>
      <c r="G6520" s="2">
        <f t="shared" si="1222"/>
        <v>340</v>
      </c>
      <c r="H6520" s="2">
        <f>MIN(Inputs!$B$2, (Inputs!$B$14 - F6520)/Inputs!$B$15)</f>
        <v>0</v>
      </c>
      <c r="I6520" s="2">
        <f>MAX(MIN(Inputs!$B$2, F6520*Inputs!$B$16, Inputs!$B$14*Inputs!$B$4 - G6520), 0)</f>
        <v>0</v>
      </c>
      <c r="J6520" s="2">
        <f>MAX(MIN(Inputs!$B$2, F6520*Inputs!$B$16, (Inputs!$B$14-F6520)/Inputs!$B$15)*Inputs!$B$9, 0)</f>
        <v>0</v>
      </c>
      <c r="K6520" s="2">
        <f>MAX(E6520*Inputs!$B$5 - B6520 - Inputs!$B$8, 0) * H6520</f>
        <v>0</v>
      </c>
      <c r="L6520" s="2">
        <f>IF(B6520 &gt;= D6520*Inputs!$B$10, MAX(B6520 - E6520/Inputs!$B$5 - Inputs!$B$8, 0) * I6520, 0)</f>
        <v>0</v>
      </c>
      <c r="M6520" s="2">
        <f t="shared" si="1214"/>
        <v>0</v>
      </c>
      <c r="N6520" s="3" t="str">
        <f t="shared" si="1215"/>
        <v>Idle</v>
      </c>
      <c r="O6520" s="3" t="str">
        <f t="shared" si="1223"/>
        <v>Idle</v>
      </c>
      <c r="P6520" s="2">
        <f t="shared" si="1216"/>
        <v>0</v>
      </c>
      <c r="Q6520" s="2">
        <f t="shared" si="1217"/>
        <v>0</v>
      </c>
      <c r="R6520" s="2">
        <f t="shared" si="1218"/>
        <v>0</v>
      </c>
      <c r="S6520" s="2">
        <f t="shared" si="1219"/>
        <v>0</v>
      </c>
      <c r="T6520" s="2">
        <f t="shared" si="1220"/>
        <v>0</v>
      </c>
      <c r="U6520" s="2">
        <f>IF(O6520="Reg", R6520 * Inputs!$B$7, 0)</f>
        <v>0</v>
      </c>
      <c r="V6520" s="2">
        <f>MAX(F6520 + P6520*Inputs!$B$15 - (Q6520/Inputs!$B$16) - U6520, 0)</f>
        <v>340</v>
      </c>
    </row>
    <row r="6521" spans="1:22" x14ac:dyDescent="0.3">
      <c r="A6521" s="1">
        <v>46294.625</v>
      </c>
      <c r="B6521" s="2">
        <v>60.864939297493883</v>
      </c>
      <c r="C6521" s="2">
        <v>14.67928810140333</v>
      </c>
      <c r="D6521" s="2">
        <f t="shared" si="1212"/>
        <v>39.219456548201002</v>
      </c>
      <c r="E6521" s="2">
        <f t="shared" si="1213"/>
        <v>82.939270902192391</v>
      </c>
      <c r="F6521" s="2">
        <f t="shared" si="1221"/>
        <v>340</v>
      </c>
      <c r="G6521" s="2">
        <f t="shared" si="1222"/>
        <v>340</v>
      </c>
      <c r="H6521" s="2">
        <f>MIN(Inputs!$B$2, (Inputs!$B$14 - F6521)/Inputs!$B$15)</f>
        <v>0</v>
      </c>
      <c r="I6521" s="2">
        <f>MAX(MIN(Inputs!$B$2, F6521*Inputs!$B$16, Inputs!$B$14*Inputs!$B$4 - G6521), 0)</f>
        <v>0</v>
      </c>
      <c r="J6521" s="2">
        <f>MAX(MIN(Inputs!$B$2, F6521*Inputs!$B$16, (Inputs!$B$14-F6521)/Inputs!$B$15)*Inputs!$B$9, 0)</f>
        <v>0</v>
      </c>
      <c r="K6521" s="2">
        <f>MAX(E6521*Inputs!$B$5 - B6521 - Inputs!$B$8, 0) * H6521</f>
        <v>0</v>
      </c>
      <c r="L6521" s="2">
        <f>IF(B6521 &gt;= D6521*Inputs!$B$10, MAX(B6521 - E6521/Inputs!$B$5 - Inputs!$B$8, 0) * I6521, 0)</f>
        <v>0</v>
      </c>
      <c r="M6521" s="2">
        <f t="shared" si="1214"/>
        <v>0</v>
      </c>
      <c r="N6521" s="3" t="str">
        <f t="shared" si="1215"/>
        <v>Idle</v>
      </c>
      <c r="O6521" s="3" t="str">
        <f t="shared" si="1223"/>
        <v>Idle</v>
      </c>
      <c r="P6521" s="2">
        <f t="shared" si="1216"/>
        <v>0</v>
      </c>
      <c r="Q6521" s="2">
        <f t="shared" si="1217"/>
        <v>0</v>
      </c>
      <c r="R6521" s="2">
        <f t="shared" si="1218"/>
        <v>0</v>
      </c>
      <c r="S6521" s="2">
        <f t="shared" si="1219"/>
        <v>0</v>
      </c>
      <c r="T6521" s="2">
        <f t="shared" si="1220"/>
        <v>0</v>
      </c>
      <c r="U6521" s="2">
        <f>IF(O6521="Reg", R6521 * Inputs!$B$7, 0)</f>
        <v>0</v>
      </c>
      <c r="V6521" s="2">
        <f>MAX(F6521 + P6521*Inputs!$B$15 - (Q6521/Inputs!$B$16) - U6521, 0)</f>
        <v>340</v>
      </c>
    </row>
    <row r="6522" spans="1:22" x14ac:dyDescent="0.3">
      <c r="A6522" s="1">
        <v>46294.666666666657</v>
      </c>
      <c r="B6522" s="2">
        <v>64.403970623519641</v>
      </c>
      <c r="C6522" s="2">
        <v>6.4193593116555308</v>
      </c>
      <c r="D6522" s="2">
        <f t="shared" si="1212"/>
        <v>39.219456548201002</v>
      </c>
      <c r="E6522" s="2">
        <f t="shared" si="1213"/>
        <v>82.387121169125535</v>
      </c>
      <c r="F6522" s="2">
        <f t="shared" si="1221"/>
        <v>340</v>
      </c>
      <c r="G6522" s="2">
        <f t="shared" si="1222"/>
        <v>340</v>
      </c>
      <c r="H6522" s="2">
        <f>MIN(Inputs!$B$2, (Inputs!$B$14 - F6522)/Inputs!$B$15)</f>
        <v>0</v>
      </c>
      <c r="I6522" s="2">
        <f>MAX(MIN(Inputs!$B$2, F6522*Inputs!$B$16, Inputs!$B$14*Inputs!$B$4 - G6522), 0)</f>
        <v>0</v>
      </c>
      <c r="J6522" s="2">
        <f>MAX(MIN(Inputs!$B$2, F6522*Inputs!$B$16, (Inputs!$B$14-F6522)/Inputs!$B$15)*Inputs!$B$9, 0)</f>
        <v>0</v>
      </c>
      <c r="K6522" s="2">
        <f>MAX(E6522*Inputs!$B$5 - B6522 - Inputs!$B$8, 0) * H6522</f>
        <v>0</v>
      </c>
      <c r="L6522" s="2">
        <f>IF(B6522 &gt;= D6522*Inputs!$B$10, MAX(B6522 - E6522/Inputs!$B$5 - Inputs!$B$8, 0) * I6522, 0)</f>
        <v>0</v>
      </c>
      <c r="M6522" s="2">
        <f t="shared" si="1214"/>
        <v>0</v>
      </c>
      <c r="N6522" s="3" t="str">
        <f t="shared" si="1215"/>
        <v>Idle</v>
      </c>
      <c r="O6522" s="3" t="str">
        <f t="shared" si="1223"/>
        <v>Idle</v>
      </c>
      <c r="P6522" s="2">
        <f t="shared" si="1216"/>
        <v>0</v>
      </c>
      <c r="Q6522" s="2">
        <f t="shared" si="1217"/>
        <v>0</v>
      </c>
      <c r="R6522" s="2">
        <f t="shared" si="1218"/>
        <v>0</v>
      </c>
      <c r="S6522" s="2">
        <f t="shared" si="1219"/>
        <v>0</v>
      </c>
      <c r="T6522" s="2">
        <f t="shared" si="1220"/>
        <v>0</v>
      </c>
      <c r="U6522" s="2">
        <f>IF(O6522="Reg", R6522 * Inputs!$B$7, 0)</f>
        <v>0</v>
      </c>
      <c r="V6522" s="2">
        <f>MAX(F6522 + P6522*Inputs!$B$15 - (Q6522/Inputs!$B$16) - U6522, 0)</f>
        <v>340</v>
      </c>
    </row>
    <row r="6523" spans="1:22" x14ac:dyDescent="0.3">
      <c r="A6523" s="1">
        <v>46294.708333333343</v>
      </c>
      <c r="B6523" s="2">
        <v>73.74919118366617</v>
      </c>
      <c r="C6523" s="2">
        <v>2.3219462677813771</v>
      </c>
      <c r="D6523" s="2">
        <f t="shared" si="1212"/>
        <v>39.219456548201002</v>
      </c>
      <c r="E6523" s="2">
        <f t="shared" si="1213"/>
        <v>79.568433590126588</v>
      </c>
      <c r="F6523" s="2">
        <f t="shared" si="1221"/>
        <v>340</v>
      </c>
      <c r="G6523" s="2">
        <f t="shared" si="1222"/>
        <v>340</v>
      </c>
      <c r="H6523" s="2">
        <f>MIN(Inputs!$B$2, (Inputs!$B$14 - F6523)/Inputs!$B$15)</f>
        <v>0</v>
      </c>
      <c r="I6523" s="2">
        <f>MAX(MIN(Inputs!$B$2, F6523*Inputs!$B$16, Inputs!$B$14*Inputs!$B$4 - G6523), 0)</f>
        <v>0</v>
      </c>
      <c r="J6523" s="2">
        <f>MAX(MIN(Inputs!$B$2, F6523*Inputs!$B$16, (Inputs!$B$14-F6523)/Inputs!$B$15)*Inputs!$B$9, 0)</f>
        <v>0</v>
      </c>
      <c r="K6523" s="2">
        <f>MAX(E6523*Inputs!$B$5 - B6523 - Inputs!$B$8, 0) * H6523</f>
        <v>0</v>
      </c>
      <c r="L6523" s="2">
        <f>IF(B6523 &gt;= D6523*Inputs!$B$10, MAX(B6523 - E6523/Inputs!$B$5 - Inputs!$B$8, 0) * I6523, 0)</f>
        <v>0</v>
      </c>
      <c r="M6523" s="2">
        <f t="shared" si="1214"/>
        <v>0</v>
      </c>
      <c r="N6523" s="3" t="str">
        <f t="shared" si="1215"/>
        <v>Idle</v>
      </c>
      <c r="O6523" s="3" t="str">
        <f t="shared" si="1223"/>
        <v>Idle</v>
      </c>
      <c r="P6523" s="2">
        <f t="shared" si="1216"/>
        <v>0</v>
      </c>
      <c r="Q6523" s="2">
        <f t="shared" si="1217"/>
        <v>0</v>
      </c>
      <c r="R6523" s="2">
        <f t="shared" si="1218"/>
        <v>0</v>
      </c>
      <c r="S6523" s="2">
        <f t="shared" si="1219"/>
        <v>0</v>
      </c>
      <c r="T6523" s="2">
        <f t="shared" si="1220"/>
        <v>0</v>
      </c>
      <c r="U6523" s="2">
        <f>IF(O6523="Reg", R6523 * Inputs!$B$7, 0)</f>
        <v>0</v>
      </c>
      <c r="V6523" s="2">
        <f>MAX(F6523 + P6523*Inputs!$B$15 - (Q6523/Inputs!$B$16) - U6523, 0)</f>
        <v>340</v>
      </c>
    </row>
    <row r="6524" spans="1:22" x14ac:dyDescent="0.3">
      <c r="A6524" s="1">
        <v>46294.75</v>
      </c>
      <c r="B6524" s="2">
        <v>61.541085319280683</v>
      </c>
      <c r="C6524" s="2">
        <v>3.2556874007629228</v>
      </c>
      <c r="D6524" s="2">
        <f t="shared" si="1212"/>
        <v>39.219456548201002</v>
      </c>
      <c r="E6524" s="2">
        <f t="shared" si="1213"/>
        <v>74.931109912817377</v>
      </c>
      <c r="F6524" s="2">
        <f t="shared" si="1221"/>
        <v>340</v>
      </c>
      <c r="G6524" s="2">
        <f t="shared" si="1222"/>
        <v>340</v>
      </c>
      <c r="H6524" s="2">
        <f>MIN(Inputs!$B$2, (Inputs!$B$14 - F6524)/Inputs!$B$15)</f>
        <v>0</v>
      </c>
      <c r="I6524" s="2">
        <f>MAX(MIN(Inputs!$B$2, F6524*Inputs!$B$16, Inputs!$B$14*Inputs!$B$4 - G6524), 0)</f>
        <v>0</v>
      </c>
      <c r="J6524" s="2">
        <f>MAX(MIN(Inputs!$B$2, F6524*Inputs!$B$16, (Inputs!$B$14-F6524)/Inputs!$B$15)*Inputs!$B$9, 0)</f>
        <v>0</v>
      </c>
      <c r="K6524" s="2">
        <f>MAX(E6524*Inputs!$B$5 - B6524 - Inputs!$B$8, 0) * H6524</f>
        <v>0</v>
      </c>
      <c r="L6524" s="2">
        <f>IF(B6524 &gt;= D6524*Inputs!$B$10, MAX(B6524 - E6524/Inputs!$B$5 - Inputs!$B$8, 0) * I6524, 0)</f>
        <v>0</v>
      </c>
      <c r="M6524" s="2">
        <f t="shared" si="1214"/>
        <v>0</v>
      </c>
      <c r="N6524" s="3" t="str">
        <f t="shared" si="1215"/>
        <v>Idle</v>
      </c>
      <c r="O6524" s="3" t="str">
        <f t="shared" si="1223"/>
        <v>Idle</v>
      </c>
      <c r="P6524" s="2">
        <f t="shared" si="1216"/>
        <v>0</v>
      </c>
      <c r="Q6524" s="2">
        <f t="shared" si="1217"/>
        <v>0</v>
      </c>
      <c r="R6524" s="2">
        <f t="shared" si="1218"/>
        <v>0</v>
      </c>
      <c r="S6524" s="2">
        <f t="shared" si="1219"/>
        <v>0</v>
      </c>
      <c r="T6524" s="2">
        <f t="shared" si="1220"/>
        <v>0</v>
      </c>
      <c r="U6524" s="2">
        <f>IF(O6524="Reg", R6524 * Inputs!$B$7, 0)</f>
        <v>0</v>
      </c>
      <c r="V6524" s="2">
        <f>MAX(F6524 + P6524*Inputs!$B$15 - (Q6524/Inputs!$B$16) - U6524, 0)</f>
        <v>340</v>
      </c>
    </row>
    <row r="6525" spans="1:22" x14ac:dyDescent="0.3">
      <c r="A6525" s="1">
        <v>46294.791666666657</v>
      </c>
      <c r="B6525" s="2">
        <v>70.188128506647686</v>
      </c>
      <c r="C6525" s="2">
        <v>1.2257475891992069</v>
      </c>
      <c r="D6525" s="2">
        <f t="shared" si="1212"/>
        <v>39.219456548201002</v>
      </c>
      <c r="E6525" s="2">
        <f t="shared" si="1213"/>
        <v>71.116467421759026</v>
      </c>
      <c r="F6525" s="2">
        <f t="shared" si="1221"/>
        <v>340</v>
      </c>
      <c r="G6525" s="2">
        <f t="shared" si="1222"/>
        <v>340</v>
      </c>
      <c r="H6525" s="2">
        <f>MIN(Inputs!$B$2, (Inputs!$B$14 - F6525)/Inputs!$B$15)</f>
        <v>0</v>
      </c>
      <c r="I6525" s="2">
        <f>MAX(MIN(Inputs!$B$2, F6525*Inputs!$B$16, Inputs!$B$14*Inputs!$B$4 - G6525), 0)</f>
        <v>0</v>
      </c>
      <c r="J6525" s="2">
        <f>MAX(MIN(Inputs!$B$2, F6525*Inputs!$B$16, (Inputs!$B$14-F6525)/Inputs!$B$15)*Inputs!$B$9, 0)</f>
        <v>0</v>
      </c>
      <c r="K6525" s="2">
        <f>MAX(E6525*Inputs!$B$5 - B6525 - Inputs!$B$8, 0) * H6525</f>
        <v>0</v>
      </c>
      <c r="L6525" s="2">
        <f>IF(B6525 &gt;= D6525*Inputs!$B$10, MAX(B6525 - E6525/Inputs!$B$5 - Inputs!$B$8, 0) * I6525, 0)</f>
        <v>0</v>
      </c>
      <c r="M6525" s="2">
        <f t="shared" si="1214"/>
        <v>0</v>
      </c>
      <c r="N6525" s="3" t="str">
        <f t="shared" si="1215"/>
        <v>Idle</v>
      </c>
      <c r="O6525" s="3" t="str">
        <f t="shared" si="1223"/>
        <v>Idle</v>
      </c>
      <c r="P6525" s="2">
        <f t="shared" si="1216"/>
        <v>0</v>
      </c>
      <c r="Q6525" s="2">
        <f t="shared" si="1217"/>
        <v>0</v>
      </c>
      <c r="R6525" s="2">
        <f t="shared" si="1218"/>
        <v>0</v>
      </c>
      <c r="S6525" s="2">
        <f t="shared" si="1219"/>
        <v>0</v>
      </c>
      <c r="T6525" s="2">
        <f t="shared" si="1220"/>
        <v>0</v>
      </c>
      <c r="U6525" s="2">
        <f>IF(O6525="Reg", R6525 * Inputs!$B$7, 0)</f>
        <v>0</v>
      </c>
      <c r="V6525" s="2">
        <f>MAX(F6525 + P6525*Inputs!$B$15 - (Q6525/Inputs!$B$16) - U6525, 0)</f>
        <v>340</v>
      </c>
    </row>
    <row r="6526" spans="1:22" x14ac:dyDescent="0.3">
      <c r="A6526" s="1">
        <v>46294.833333333343</v>
      </c>
      <c r="B6526" s="2">
        <v>166.8883104825463</v>
      </c>
      <c r="C6526" s="2">
        <v>5.3324092905893066</v>
      </c>
      <c r="D6526" s="2">
        <f t="shared" si="1212"/>
        <v>39.219456548201002</v>
      </c>
      <c r="E6526" s="2">
        <f t="shared" si="1213"/>
        <v>61.892649060160331</v>
      </c>
      <c r="F6526" s="2">
        <f t="shared" si="1221"/>
        <v>340</v>
      </c>
      <c r="G6526" s="2">
        <f t="shared" si="1222"/>
        <v>340</v>
      </c>
      <c r="H6526" s="2">
        <f>MIN(Inputs!$B$2, (Inputs!$B$14 - F6526)/Inputs!$B$15)</f>
        <v>0</v>
      </c>
      <c r="I6526" s="2">
        <f>MAX(MIN(Inputs!$B$2, F6526*Inputs!$B$16, Inputs!$B$14*Inputs!$B$4 - G6526), 0)</f>
        <v>0</v>
      </c>
      <c r="J6526" s="2">
        <f>MAX(MIN(Inputs!$B$2, F6526*Inputs!$B$16, (Inputs!$B$14-F6526)/Inputs!$B$15)*Inputs!$B$9, 0)</f>
        <v>0</v>
      </c>
      <c r="K6526" s="2">
        <f>MAX(E6526*Inputs!$B$5 - B6526 - Inputs!$B$8, 0) * H6526</f>
        <v>0</v>
      </c>
      <c r="L6526" s="2">
        <f>IF(B6526 &gt;= D6526*Inputs!$B$10, MAX(B6526 - E6526/Inputs!$B$5 - Inputs!$B$8, 0) * I6526, 0)</f>
        <v>0</v>
      </c>
      <c r="M6526" s="2">
        <f t="shared" si="1214"/>
        <v>0</v>
      </c>
      <c r="N6526" s="3" t="str">
        <f t="shared" si="1215"/>
        <v>Idle</v>
      </c>
      <c r="O6526" s="3" t="str">
        <f t="shared" si="1223"/>
        <v>Idle</v>
      </c>
      <c r="P6526" s="2">
        <f t="shared" si="1216"/>
        <v>0</v>
      </c>
      <c r="Q6526" s="2">
        <f t="shared" si="1217"/>
        <v>0</v>
      </c>
      <c r="R6526" s="2">
        <f t="shared" si="1218"/>
        <v>0</v>
      </c>
      <c r="S6526" s="2">
        <f t="shared" si="1219"/>
        <v>0</v>
      </c>
      <c r="T6526" s="2">
        <f t="shared" si="1220"/>
        <v>0</v>
      </c>
      <c r="U6526" s="2">
        <f>IF(O6526="Reg", R6526 * Inputs!$B$7, 0)</f>
        <v>0</v>
      </c>
      <c r="V6526" s="2">
        <f>MAX(F6526 + P6526*Inputs!$B$15 - (Q6526/Inputs!$B$16) - U6526, 0)</f>
        <v>340</v>
      </c>
    </row>
    <row r="6527" spans="1:22" x14ac:dyDescent="0.3">
      <c r="A6527" s="1">
        <v>46294.875</v>
      </c>
      <c r="B6527" s="2">
        <v>57.552040899092667</v>
      </c>
      <c r="C6527" s="2">
        <v>9.9824323799262125</v>
      </c>
      <c r="D6527" s="2">
        <f t="shared" si="1212"/>
        <v>39.219456548201002</v>
      </c>
      <c r="E6527" s="2">
        <f t="shared" si="1213"/>
        <v>35.554159017837918</v>
      </c>
      <c r="F6527" s="2">
        <f t="shared" si="1221"/>
        <v>340</v>
      </c>
      <c r="G6527" s="2">
        <f t="shared" si="1222"/>
        <v>340</v>
      </c>
      <c r="H6527" s="2">
        <f>MIN(Inputs!$B$2, (Inputs!$B$14 - F6527)/Inputs!$B$15)</f>
        <v>0</v>
      </c>
      <c r="I6527" s="2">
        <f>MAX(MIN(Inputs!$B$2, F6527*Inputs!$B$16, Inputs!$B$14*Inputs!$B$4 - G6527), 0)</f>
        <v>0</v>
      </c>
      <c r="J6527" s="2">
        <f>MAX(MIN(Inputs!$B$2, F6527*Inputs!$B$16, (Inputs!$B$14-F6527)/Inputs!$B$15)*Inputs!$B$9, 0)</f>
        <v>0</v>
      </c>
      <c r="K6527" s="2">
        <f>MAX(E6527*Inputs!$B$5 - B6527 - Inputs!$B$8, 0) * H6527</f>
        <v>0</v>
      </c>
      <c r="L6527" s="2">
        <f>IF(B6527 &gt;= D6527*Inputs!$B$10, MAX(B6527 - E6527/Inputs!$B$5 - Inputs!$B$8, 0) * I6527, 0)</f>
        <v>0</v>
      </c>
      <c r="M6527" s="2">
        <f t="shared" si="1214"/>
        <v>0</v>
      </c>
      <c r="N6527" s="3" t="str">
        <f t="shared" si="1215"/>
        <v>Idle</v>
      </c>
      <c r="O6527" s="3" t="str">
        <f t="shared" si="1223"/>
        <v>Idle</v>
      </c>
      <c r="P6527" s="2">
        <f t="shared" si="1216"/>
        <v>0</v>
      </c>
      <c r="Q6527" s="2">
        <f t="shared" si="1217"/>
        <v>0</v>
      </c>
      <c r="R6527" s="2">
        <f t="shared" si="1218"/>
        <v>0</v>
      </c>
      <c r="S6527" s="2">
        <f t="shared" si="1219"/>
        <v>0</v>
      </c>
      <c r="T6527" s="2">
        <f t="shared" si="1220"/>
        <v>0</v>
      </c>
      <c r="U6527" s="2">
        <f>IF(O6527="Reg", R6527 * Inputs!$B$7, 0)</f>
        <v>0</v>
      </c>
      <c r="V6527" s="2">
        <f>MAX(F6527 + P6527*Inputs!$B$15 - (Q6527/Inputs!$B$16) - U6527, 0)</f>
        <v>340</v>
      </c>
    </row>
    <row r="6528" spans="1:22" x14ac:dyDescent="0.3">
      <c r="A6528" s="1">
        <v>46294.916666666657</v>
      </c>
      <c r="B6528" s="2">
        <v>47.491845149525929</v>
      </c>
      <c r="C6528" s="2">
        <v>26.757833346721711</v>
      </c>
      <c r="D6528" s="2">
        <f t="shared" si="1212"/>
        <v>39.219456548201002</v>
      </c>
      <c r="E6528" s="2">
        <f t="shared" si="1213"/>
        <v>27.433839749650161</v>
      </c>
      <c r="F6528" s="2">
        <f t="shared" si="1221"/>
        <v>340</v>
      </c>
      <c r="G6528" s="2">
        <f t="shared" si="1222"/>
        <v>340</v>
      </c>
      <c r="H6528" s="2">
        <f>MIN(Inputs!$B$2, (Inputs!$B$14 - F6528)/Inputs!$B$15)</f>
        <v>0</v>
      </c>
      <c r="I6528" s="2">
        <f>MAX(MIN(Inputs!$B$2, F6528*Inputs!$B$16, Inputs!$B$14*Inputs!$B$4 - G6528), 0)</f>
        <v>0</v>
      </c>
      <c r="J6528" s="2">
        <f>MAX(MIN(Inputs!$B$2, F6528*Inputs!$B$16, (Inputs!$B$14-F6528)/Inputs!$B$15)*Inputs!$B$9, 0)</f>
        <v>0</v>
      </c>
      <c r="K6528" s="2">
        <f>MAX(E6528*Inputs!$B$5 - B6528 - Inputs!$B$8, 0) * H6528</f>
        <v>0</v>
      </c>
      <c r="L6528" s="2">
        <f>IF(B6528 &gt;= D6528*Inputs!$B$10, MAX(B6528 - E6528/Inputs!$B$5 - Inputs!$B$8, 0) * I6528, 0)</f>
        <v>0</v>
      </c>
      <c r="M6528" s="2">
        <f t="shared" si="1214"/>
        <v>0</v>
      </c>
      <c r="N6528" s="3" t="str">
        <f t="shared" si="1215"/>
        <v>Idle</v>
      </c>
      <c r="O6528" s="3" t="str">
        <f t="shared" si="1223"/>
        <v>Idle</v>
      </c>
      <c r="P6528" s="2">
        <f t="shared" si="1216"/>
        <v>0</v>
      </c>
      <c r="Q6528" s="2">
        <f t="shared" si="1217"/>
        <v>0</v>
      </c>
      <c r="R6528" s="2">
        <f t="shared" si="1218"/>
        <v>0</v>
      </c>
      <c r="S6528" s="2">
        <f t="shared" si="1219"/>
        <v>0</v>
      </c>
      <c r="T6528" s="2">
        <f t="shared" si="1220"/>
        <v>0</v>
      </c>
      <c r="U6528" s="2">
        <f>IF(O6528="Reg", R6528 * Inputs!$B$7, 0)</f>
        <v>0</v>
      </c>
      <c r="V6528" s="2">
        <f>MAX(F6528 + P6528*Inputs!$B$15 - (Q6528/Inputs!$B$16) - U6528, 0)</f>
        <v>340</v>
      </c>
    </row>
    <row r="6529" spans="1:22" x14ac:dyDescent="0.3">
      <c r="A6529" s="1">
        <v>46294.958333333343</v>
      </c>
      <c r="B6529" s="2">
        <v>45.925249119810928</v>
      </c>
      <c r="C6529" s="2">
        <v>6.3342470403743834</v>
      </c>
      <c r="D6529" s="2">
        <f t="shared" si="1212"/>
        <v>39.219456548201002</v>
      </c>
      <c r="E6529" s="2">
        <f t="shared" si="1213"/>
        <v>19.518532224729167</v>
      </c>
      <c r="F6529" s="2">
        <f t="shared" si="1221"/>
        <v>340</v>
      </c>
      <c r="G6529" s="2">
        <f t="shared" si="1222"/>
        <v>340</v>
      </c>
      <c r="H6529" s="2">
        <f>MIN(Inputs!$B$2, (Inputs!$B$14 - F6529)/Inputs!$B$15)</f>
        <v>0</v>
      </c>
      <c r="I6529" s="2">
        <f>MAX(MIN(Inputs!$B$2, F6529*Inputs!$B$16, Inputs!$B$14*Inputs!$B$4 - G6529), 0)</f>
        <v>0</v>
      </c>
      <c r="J6529" s="2">
        <f>MAX(MIN(Inputs!$B$2, F6529*Inputs!$B$16, (Inputs!$B$14-F6529)/Inputs!$B$15)*Inputs!$B$9, 0)</f>
        <v>0</v>
      </c>
      <c r="K6529" s="2">
        <f>MAX(E6529*Inputs!$B$5 - B6529 - Inputs!$B$8, 0) * H6529</f>
        <v>0</v>
      </c>
      <c r="L6529" s="2">
        <f>IF(B6529 &gt;= D6529*Inputs!$B$10, MAX(B6529 - E6529/Inputs!$B$5 - Inputs!$B$8, 0) * I6529, 0)</f>
        <v>0</v>
      </c>
      <c r="M6529" s="2">
        <f t="shared" si="1214"/>
        <v>0</v>
      </c>
      <c r="N6529" s="3" t="str">
        <f t="shared" si="1215"/>
        <v>Idle</v>
      </c>
      <c r="O6529" s="3" t="str">
        <f t="shared" si="1223"/>
        <v>Idle</v>
      </c>
      <c r="P6529" s="2">
        <f t="shared" si="1216"/>
        <v>0</v>
      </c>
      <c r="Q6529" s="2">
        <f t="shared" si="1217"/>
        <v>0</v>
      </c>
      <c r="R6529" s="2">
        <f t="shared" si="1218"/>
        <v>0</v>
      </c>
      <c r="S6529" s="2">
        <f t="shared" si="1219"/>
        <v>0</v>
      </c>
      <c r="T6529" s="2">
        <f t="shared" si="1220"/>
        <v>0</v>
      </c>
      <c r="U6529" s="2">
        <f>IF(O6529="Reg", R6529 * Inputs!$B$7, 0)</f>
        <v>0</v>
      </c>
      <c r="V6529" s="2">
        <f>MAX(F6529 + P6529*Inputs!$B$15 - (Q6529/Inputs!$B$16) - U6529, 0)</f>
        <v>340</v>
      </c>
    </row>
    <row r="6530" spans="1:22" x14ac:dyDescent="0.3">
      <c r="A6530" s="1">
        <v>46295</v>
      </c>
      <c r="B6530" s="2">
        <v>38.653230372930643</v>
      </c>
      <c r="C6530" s="2">
        <v>4.8204612689804032</v>
      </c>
      <c r="D6530" s="2">
        <f t="shared" ref="D6530:D6593" si="1224">AVERAGEIFS(B:B, A:A, "&gt;="&amp;INT(A6530), A:A, "&lt;"&amp;INT(A6530)+1)</f>
        <v>46.486279335732064</v>
      </c>
      <c r="E6530" s="2">
        <f t="shared" ref="E6530:E6593" si="1225">AVERAGE(B6530:B6535)</f>
        <v>11.864324038094013</v>
      </c>
      <c r="F6530" s="2">
        <f t="shared" si="1221"/>
        <v>340</v>
      </c>
      <c r="G6530" s="2">
        <f t="shared" si="1222"/>
        <v>0</v>
      </c>
      <c r="H6530" s="2">
        <f>MIN(Inputs!$B$2, (Inputs!$B$14 - F6530)/Inputs!$B$15)</f>
        <v>0</v>
      </c>
      <c r="I6530" s="2">
        <f>MAX(MIN(Inputs!$B$2, F6530*Inputs!$B$16, Inputs!$B$14*Inputs!$B$4 - G6530), 0)</f>
        <v>170</v>
      </c>
      <c r="J6530" s="2">
        <f>MAX(MIN(Inputs!$B$2, F6530*Inputs!$B$16, (Inputs!$B$14-F6530)/Inputs!$B$15)*Inputs!$B$9, 0)</f>
        <v>0</v>
      </c>
      <c r="K6530" s="2">
        <f>MAX(E6530*Inputs!$B$5 - B6530 - Inputs!$B$8, 0) * H6530</f>
        <v>0</v>
      </c>
      <c r="L6530" s="2">
        <f>IF(B6530 &gt;= D6530*Inputs!$B$10, MAX(B6530 - E6530/Inputs!$B$5 - Inputs!$B$8, 0) * I6530, 0)</f>
        <v>0</v>
      </c>
      <c r="M6530" s="2">
        <f t="shared" ref="M6530:M6593" si="1226">C6530 * J6530</f>
        <v>0</v>
      </c>
      <c r="N6530" s="3" t="str">
        <f t="shared" ref="N6530:N6593" si="1227">IF(MAX(K6530, L6530, M6530)&lt;=0, "Idle", IF(AND(M6530&gt;=K6530, M6530&gt;=L6530), "Reg", IF(L6530&gt;=K6530, "Discharge", "Charge")))</f>
        <v>Idle</v>
      </c>
      <c r="O6530" s="3" t="str">
        <f t="shared" si="1223"/>
        <v>Idle</v>
      </c>
      <c r="P6530" s="2">
        <f t="shared" ref="P6530:P6593" si="1228">IF(O6530="Charge", H6530, 0)</f>
        <v>0</v>
      </c>
      <c r="Q6530" s="2">
        <f t="shared" ref="Q6530:Q6593" si="1229">IF(O6530="Discharge", I6530, 0)</f>
        <v>0</v>
      </c>
      <c r="R6530" s="2">
        <f t="shared" ref="R6530:R6593" si="1230">IF(O6530="Reg", J6530, 0)</f>
        <v>0</v>
      </c>
      <c r="S6530" s="2">
        <f t="shared" ref="S6530:S6593" si="1231">(Q6530 - P6530) * B6530</f>
        <v>0</v>
      </c>
      <c r="T6530" s="2">
        <f t="shared" ref="T6530:T6593" si="1232">R6530 * C6530</f>
        <v>0</v>
      </c>
      <c r="U6530" s="2">
        <f>IF(O6530="Reg", R6530 * Inputs!$B$7, 0)</f>
        <v>0</v>
      </c>
      <c r="V6530" s="2">
        <f>MAX(F6530 + P6530*Inputs!$B$15 - (Q6530/Inputs!$B$16) - U6530, 0)</f>
        <v>340</v>
      </c>
    </row>
    <row r="6531" spans="1:22" x14ac:dyDescent="0.3">
      <c r="A6531" s="1">
        <v>46295.041666666657</v>
      </c>
      <c r="B6531" s="2">
        <v>14.845218337055529</v>
      </c>
      <c r="C6531" s="2">
        <v>12.24234130609323</v>
      </c>
      <c r="D6531" s="2">
        <f t="shared" si="1224"/>
        <v>46.486279335732064</v>
      </c>
      <c r="E6531" s="2">
        <f t="shared" si="1225"/>
        <v>5.4221189759389068</v>
      </c>
      <c r="F6531" s="2">
        <f t="shared" ref="F6531:F6594" si="1233">V6530</f>
        <v>340</v>
      </c>
      <c r="G6531" s="2">
        <f t="shared" ref="G6531:G6594" si="1234">IF(INT(A6531)=INT(A6530), G6530 + Q6530, 0)</f>
        <v>0</v>
      </c>
      <c r="H6531" s="2">
        <f>MIN(Inputs!$B$2, (Inputs!$B$14 - F6531)/Inputs!$B$15)</f>
        <v>0</v>
      </c>
      <c r="I6531" s="2">
        <f>MAX(MIN(Inputs!$B$2, F6531*Inputs!$B$16, Inputs!$B$14*Inputs!$B$4 - G6531), 0)</f>
        <v>170</v>
      </c>
      <c r="J6531" s="2">
        <f>MAX(MIN(Inputs!$B$2, F6531*Inputs!$B$16, (Inputs!$B$14-F6531)/Inputs!$B$15)*Inputs!$B$9, 0)</f>
        <v>0</v>
      </c>
      <c r="K6531" s="2">
        <f>MAX(E6531*Inputs!$B$5 - B6531 - Inputs!$B$8, 0) * H6531</f>
        <v>0</v>
      </c>
      <c r="L6531" s="2">
        <f>IF(B6531 &gt;= D6531*Inputs!$B$10, MAX(B6531 - E6531/Inputs!$B$5 - Inputs!$B$8, 0) * I6531, 0)</f>
        <v>0</v>
      </c>
      <c r="M6531" s="2">
        <f t="shared" si="1226"/>
        <v>0</v>
      </c>
      <c r="N6531" s="3" t="str">
        <f t="shared" si="1227"/>
        <v>Idle</v>
      </c>
      <c r="O6531" s="3" t="str">
        <f t="shared" si="1223"/>
        <v>Idle</v>
      </c>
      <c r="P6531" s="2">
        <f t="shared" si="1228"/>
        <v>0</v>
      </c>
      <c r="Q6531" s="2">
        <f t="shared" si="1229"/>
        <v>0</v>
      </c>
      <c r="R6531" s="2">
        <f t="shared" si="1230"/>
        <v>0</v>
      </c>
      <c r="S6531" s="2">
        <f t="shared" si="1231"/>
        <v>0</v>
      </c>
      <c r="T6531" s="2">
        <f t="shared" si="1232"/>
        <v>0</v>
      </c>
      <c r="U6531" s="2">
        <f>IF(O6531="Reg", R6531 * Inputs!$B$7, 0)</f>
        <v>0</v>
      </c>
      <c r="V6531" s="2">
        <f>MAX(F6531 + P6531*Inputs!$B$15 - (Q6531/Inputs!$B$16) - U6531, 0)</f>
        <v>340</v>
      </c>
    </row>
    <row r="6532" spans="1:22" x14ac:dyDescent="0.3">
      <c r="A6532" s="1">
        <v>46295.083333333343</v>
      </c>
      <c r="B6532" s="2">
        <v>8.8573702286118134</v>
      </c>
      <c r="C6532" s="2">
        <v>20.92435218165814</v>
      </c>
      <c r="D6532" s="2">
        <f t="shared" si="1224"/>
        <v>46.486279335732064</v>
      </c>
      <c r="E6532" s="2">
        <f t="shared" si="1225"/>
        <v>2.9479159197629854</v>
      </c>
      <c r="F6532" s="2">
        <f t="shared" si="1233"/>
        <v>340</v>
      </c>
      <c r="G6532" s="2">
        <f t="shared" si="1234"/>
        <v>0</v>
      </c>
      <c r="H6532" s="2">
        <f>MIN(Inputs!$B$2, (Inputs!$B$14 - F6532)/Inputs!$B$15)</f>
        <v>0</v>
      </c>
      <c r="I6532" s="2">
        <f>MAX(MIN(Inputs!$B$2, F6532*Inputs!$B$16, Inputs!$B$14*Inputs!$B$4 - G6532), 0)</f>
        <v>170</v>
      </c>
      <c r="J6532" s="2">
        <f>MAX(MIN(Inputs!$B$2, F6532*Inputs!$B$16, (Inputs!$B$14-F6532)/Inputs!$B$15)*Inputs!$B$9, 0)</f>
        <v>0</v>
      </c>
      <c r="K6532" s="2">
        <f>MAX(E6532*Inputs!$B$5 - B6532 - Inputs!$B$8, 0) * H6532</f>
        <v>0</v>
      </c>
      <c r="L6532" s="2">
        <f>IF(B6532 &gt;= D6532*Inputs!$B$10, MAX(B6532 - E6532/Inputs!$B$5 - Inputs!$B$8, 0) * I6532, 0)</f>
        <v>0</v>
      </c>
      <c r="M6532" s="2">
        <f t="shared" si="1226"/>
        <v>0</v>
      </c>
      <c r="N6532" s="3" t="str">
        <f t="shared" si="1227"/>
        <v>Idle</v>
      </c>
      <c r="O6532" s="3" t="str">
        <f t="shared" ref="O6532:O6595" si="1235">IF(O6531&lt;&gt;O6530, O6531, N6532)</f>
        <v>Idle</v>
      </c>
      <c r="P6532" s="2">
        <f t="shared" si="1228"/>
        <v>0</v>
      </c>
      <c r="Q6532" s="2">
        <f t="shared" si="1229"/>
        <v>0</v>
      </c>
      <c r="R6532" s="2">
        <f t="shared" si="1230"/>
        <v>0</v>
      </c>
      <c r="S6532" s="2">
        <f t="shared" si="1231"/>
        <v>0</v>
      </c>
      <c r="T6532" s="2">
        <f t="shared" si="1232"/>
        <v>0</v>
      </c>
      <c r="U6532" s="2">
        <f>IF(O6532="Reg", R6532 * Inputs!$B$7, 0)</f>
        <v>0</v>
      </c>
      <c r="V6532" s="2">
        <f>MAX(F6532 + P6532*Inputs!$B$15 - (Q6532/Inputs!$B$16) - U6532, 0)</f>
        <v>340</v>
      </c>
    </row>
    <row r="6533" spans="1:22" x14ac:dyDescent="0.3">
      <c r="A6533" s="1">
        <v>46295.125</v>
      </c>
      <c r="B6533" s="2">
        <v>8.830125289966098</v>
      </c>
      <c r="C6533" s="2">
        <v>34.066913214524263</v>
      </c>
      <c r="D6533" s="2">
        <f t="shared" si="1224"/>
        <v>46.486279335732064</v>
      </c>
      <c r="E6533" s="2">
        <f t="shared" si="1225"/>
        <v>2.7669885676589168</v>
      </c>
      <c r="F6533" s="2">
        <f t="shared" si="1233"/>
        <v>340</v>
      </c>
      <c r="G6533" s="2">
        <f t="shared" si="1234"/>
        <v>0</v>
      </c>
      <c r="H6533" s="2">
        <f>MIN(Inputs!$B$2, (Inputs!$B$14 - F6533)/Inputs!$B$15)</f>
        <v>0</v>
      </c>
      <c r="I6533" s="2">
        <f>MAX(MIN(Inputs!$B$2, F6533*Inputs!$B$16, Inputs!$B$14*Inputs!$B$4 - G6533), 0)</f>
        <v>170</v>
      </c>
      <c r="J6533" s="2">
        <f>MAX(MIN(Inputs!$B$2, F6533*Inputs!$B$16, (Inputs!$B$14-F6533)/Inputs!$B$15)*Inputs!$B$9, 0)</f>
        <v>0</v>
      </c>
      <c r="K6533" s="2">
        <f>MAX(E6533*Inputs!$B$5 - B6533 - Inputs!$B$8, 0) * H6533</f>
        <v>0</v>
      </c>
      <c r="L6533" s="2">
        <f>IF(B6533 &gt;= D6533*Inputs!$B$10, MAX(B6533 - E6533/Inputs!$B$5 - Inputs!$B$8, 0) * I6533, 0)</f>
        <v>0</v>
      </c>
      <c r="M6533" s="2">
        <f t="shared" si="1226"/>
        <v>0</v>
      </c>
      <c r="N6533" s="3" t="str">
        <f t="shared" si="1227"/>
        <v>Idle</v>
      </c>
      <c r="O6533" s="3" t="str">
        <f t="shared" si="1235"/>
        <v>Idle</v>
      </c>
      <c r="P6533" s="2">
        <f t="shared" si="1228"/>
        <v>0</v>
      </c>
      <c r="Q6533" s="2">
        <f t="shared" si="1229"/>
        <v>0</v>
      </c>
      <c r="R6533" s="2">
        <f t="shared" si="1230"/>
        <v>0</v>
      </c>
      <c r="S6533" s="2">
        <f t="shared" si="1231"/>
        <v>0</v>
      </c>
      <c r="T6533" s="2">
        <f t="shared" si="1232"/>
        <v>0</v>
      </c>
      <c r="U6533" s="2">
        <f>IF(O6533="Reg", R6533 * Inputs!$B$7, 0)</f>
        <v>0</v>
      </c>
      <c r="V6533" s="2">
        <f>MAX(F6533 + P6533*Inputs!$B$15 - (Q6533/Inputs!$B$16) - U6533, 0)</f>
        <v>340</v>
      </c>
    </row>
    <row r="6534" spans="1:22" x14ac:dyDescent="0.3">
      <c r="A6534" s="1">
        <v>46295.166666666657</v>
      </c>
      <c r="B6534" s="2">
        <v>0</v>
      </c>
      <c r="C6534" s="2">
        <v>1.662907130972394</v>
      </c>
      <c r="D6534" s="2">
        <f t="shared" si="1224"/>
        <v>46.486279335732064</v>
      </c>
      <c r="E6534" s="2">
        <f t="shared" si="1225"/>
        <v>1.2953010193312338</v>
      </c>
      <c r="F6534" s="2">
        <f t="shared" si="1233"/>
        <v>340</v>
      </c>
      <c r="G6534" s="2">
        <f t="shared" si="1234"/>
        <v>0</v>
      </c>
      <c r="H6534" s="2">
        <f>MIN(Inputs!$B$2, (Inputs!$B$14 - F6534)/Inputs!$B$15)</f>
        <v>0</v>
      </c>
      <c r="I6534" s="2">
        <f>MAX(MIN(Inputs!$B$2, F6534*Inputs!$B$16, Inputs!$B$14*Inputs!$B$4 - G6534), 0)</f>
        <v>170</v>
      </c>
      <c r="J6534" s="2">
        <f>MAX(MIN(Inputs!$B$2, F6534*Inputs!$B$16, (Inputs!$B$14-F6534)/Inputs!$B$15)*Inputs!$B$9, 0)</f>
        <v>0</v>
      </c>
      <c r="K6534" s="2">
        <f>MAX(E6534*Inputs!$B$5 - B6534 - Inputs!$B$8, 0) * H6534</f>
        <v>0</v>
      </c>
      <c r="L6534" s="2">
        <f>IF(B6534 &gt;= D6534*Inputs!$B$10, MAX(B6534 - E6534/Inputs!$B$5 - Inputs!$B$8, 0) * I6534, 0)</f>
        <v>0</v>
      </c>
      <c r="M6534" s="2">
        <f t="shared" si="1226"/>
        <v>0</v>
      </c>
      <c r="N6534" s="3" t="str">
        <f t="shared" si="1227"/>
        <v>Idle</v>
      </c>
      <c r="O6534" s="3" t="str">
        <f t="shared" si="1235"/>
        <v>Idle</v>
      </c>
      <c r="P6534" s="2">
        <f t="shared" si="1228"/>
        <v>0</v>
      </c>
      <c r="Q6534" s="2">
        <f t="shared" si="1229"/>
        <v>0</v>
      </c>
      <c r="R6534" s="2">
        <f t="shared" si="1230"/>
        <v>0</v>
      </c>
      <c r="S6534" s="2">
        <f t="shared" si="1231"/>
        <v>0</v>
      </c>
      <c r="T6534" s="2">
        <f t="shared" si="1232"/>
        <v>0</v>
      </c>
      <c r="U6534" s="2">
        <f>IF(O6534="Reg", R6534 * Inputs!$B$7, 0)</f>
        <v>0</v>
      </c>
      <c r="V6534" s="2">
        <f>MAX(F6534 + P6534*Inputs!$B$15 - (Q6534/Inputs!$B$16) - U6534, 0)</f>
        <v>340</v>
      </c>
    </row>
    <row r="6535" spans="1:22" x14ac:dyDescent="0.3">
      <c r="A6535" s="1">
        <v>46295.208333333343</v>
      </c>
      <c r="B6535" s="2">
        <v>0</v>
      </c>
      <c r="C6535" s="2">
        <v>14.793861638927631</v>
      </c>
      <c r="D6535" s="2">
        <f t="shared" si="1224"/>
        <v>46.486279335732064</v>
      </c>
      <c r="E6535" s="2">
        <f t="shared" si="1225"/>
        <v>3.0721923779702021</v>
      </c>
      <c r="F6535" s="2">
        <f t="shared" si="1233"/>
        <v>340</v>
      </c>
      <c r="G6535" s="2">
        <f t="shared" si="1234"/>
        <v>0</v>
      </c>
      <c r="H6535" s="2">
        <f>MIN(Inputs!$B$2, (Inputs!$B$14 - F6535)/Inputs!$B$15)</f>
        <v>0</v>
      </c>
      <c r="I6535" s="2">
        <f>MAX(MIN(Inputs!$B$2, F6535*Inputs!$B$16, Inputs!$B$14*Inputs!$B$4 - G6535), 0)</f>
        <v>170</v>
      </c>
      <c r="J6535" s="2">
        <f>MAX(MIN(Inputs!$B$2, F6535*Inputs!$B$16, (Inputs!$B$14-F6535)/Inputs!$B$15)*Inputs!$B$9, 0)</f>
        <v>0</v>
      </c>
      <c r="K6535" s="2">
        <f>MAX(E6535*Inputs!$B$5 - B6535 - Inputs!$B$8, 0) * H6535</f>
        <v>0</v>
      </c>
      <c r="L6535" s="2">
        <f>IF(B6535 &gt;= D6535*Inputs!$B$10, MAX(B6535 - E6535/Inputs!$B$5 - Inputs!$B$8, 0) * I6535, 0)</f>
        <v>0</v>
      </c>
      <c r="M6535" s="2">
        <f t="shared" si="1226"/>
        <v>0</v>
      </c>
      <c r="N6535" s="3" t="str">
        <f t="shared" si="1227"/>
        <v>Idle</v>
      </c>
      <c r="O6535" s="3" t="str">
        <f t="shared" si="1235"/>
        <v>Idle</v>
      </c>
      <c r="P6535" s="2">
        <f t="shared" si="1228"/>
        <v>0</v>
      </c>
      <c r="Q6535" s="2">
        <f t="shared" si="1229"/>
        <v>0</v>
      </c>
      <c r="R6535" s="2">
        <f t="shared" si="1230"/>
        <v>0</v>
      </c>
      <c r="S6535" s="2">
        <f t="shared" si="1231"/>
        <v>0</v>
      </c>
      <c r="T6535" s="2">
        <f t="shared" si="1232"/>
        <v>0</v>
      </c>
      <c r="U6535" s="2">
        <f>IF(O6535="Reg", R6535 * Inputs!$B$7, 0)</f>
        <v>0</v>
      </c>
      <c r="V6535" s="2">
        <f>MAX(F6535 + P6535*Inputs!$B$15 - (Q6535/Inputs!$B$16) - U6535, 0)</f>
        <v>340</v>
      </c>
    </row>
    <row r="6536" spans="1:22" x14ac:dyDescent="0.3">
      <c r="A6536" s="1">
        <v>46295.25</v>
      </c>
      <c r="B6536" s="2">
        <v>0</v>
      </c>
      <c r="C6536" s="2">
        <v>4.8321484659042646</v>
      </c>
      <c r="D6536" s="2">
        <f t="shared" si="1224"/>
        <v>46.486279335732064</v>
      </c>
      <c r="E6536" s="2">
        <f t="shared" si="1225"/>
        <v>5.9866949626652719</v>
      </c>
      <c r="F6536" s="2">
        <f t="shared" si="1233"/>
        <v>340</v>
      </c>
      <c r="G6536" s="2">
        <f t="shared" si="1234"/>
        <v>0</v>
      </c>
      <c r="H6536" s="2">
        <f>MIN(Inputs!$B$2, (Inputs!$B$14 - F6536)/Inputs!$B$15)</f>
        <v>0</v>
      </c>
      <c r="I6536" s="2">
        <f>MAX(MIN(Inputs!$B$2, F6536*Inputs!$B$16, Inputs!$B$14*Inputs!$B$4 - G6536), 0)</f>
        <v>170</v>
      </c>
      <c r="J6536" s="2">
        <f>MAX(MIN(Inputs!$B$2, F6536*Inputs!$B$16, (Inputs!$B$14-F6536)/Inputs!$B$15)*Inputs!$B$9, 0)</f>
        <v>0</v>
      </c>
      <c r="K6536" s="2">
        <f>MAX(E6536*Inputs!$B$5 - B6536 - Inputs!$B$8, 0) * H6536</f>
        <v>0</v>
      </c>
      <c r="L6536" s="2">
        <f>IF(B6536 &gt;= D6536*Inputs!$B$10, MAX(B6536 - E6536/Inputs!$B$5 - Inputs!$B$8, 0) * I6536, 0)</f>
        <v>0</v>
      </c>
      <c r="M6536" s="2">
        <f t="shared" si="1226"/>
        <v>0</v>
      </c>
      <c r="N6536" s="3" t="str">
        <f t="shared" si="1227"/>
        <v>Idle</v>
      </c>
      <c r="O6536" s="3" t="str">
        <f t="shared" si="1235"/>
        <v>Idle</v>
      </c>
      <c r="P6536" s="2">
        <f t="shared" si="1228"/>
        <v>0</v>
      </c>
      <c r="Q6536" s="2">
        <f t="shared" si="1229"/>
        <v>0</v>
      </c>
      <c r="R6536" s="2">
        <f t="shared" si="1230"/>
        <v>0</v>
      </c>
      <c r="S6536" s="2">
        <f t="shared" si="1231"/>
        <v>0</v>
      </c>
      <c r="T6536" s="2">
        <f t="shared" si="1232"/>
        <v>0</v>
      </c>
      <c r="U6536" s="2">
        <f>IF(O6536="Reg", R6536 * Inputs!$B$7, 0)</f>
        <v>0</v>
      </c>
      <c r="V6536" s="2">
        <f>MAX(F6536 + P6536*Inputs!$B$15 - (Q6536/Inputs!$B$16) - U6536, 0)</f>
        <v>340</v>
      </c>
    </row>
    <row r="6537" spans="1:22" x14ac:dyDescent="0.3">
      <c r="A6537" s="1">
        <v>46295.291666666657</v>
      </c>
      <c r="B6537" s="2">
        <v>0</v>
      </c>
      <c r="C6537" s="2">
        <v>6.5609428542899373</v>
      </c>
      <c r="D6537" s="2">
        <f t="shared" si="1224"/>
        <v>46.486279335732064</v>
      </c>
      <c r="E6537" s="2">
        <f t="shared" si="1225"/>
        <v>43.561028964754058</v>
      </c>
      <c r="F6537" s="2">
        <f t="shared" si="1233"/>
        <v>340</v>
      </c>
      <c r="G6537" s="2">
        <f t="shared" si="1234"/>
        <v>0</v>
      </c>
      <c r="H6537" s="2">
        <f>MIN(Inputs!$B$2, (Inputs!$B$14 - F6537)/Inputs!$B$15)</f>
        <v>0</v>
      </c>
      <c r="I6537" s="2">
        <f>MAX(MIN(Inputs!$B$2, F6537*Inputs!$B$16, Inputs!$B$14*Inputs!$B$4 - G6537), 0)</f>
        <v>170</v>
      </c>
      <c r="J6537" s="2">
        <f>MAX(MIN(Inputs!$B$2, F6537*Inputs!$B$16, (Inputs!$B$14-F6537)/Inputs!$B$15)*Inputs!$B$9, 0)</f>
        <v>0</v>
      </c>
      <c r="K6537" s="2">
        <f>MAX(E6537*Inputs!$B$5 - B6537 - Inputs!$B$8, 0) * H6537</f>
        <v>0</v>
      </c>
      <c r="L6537" s="2">
        <f>IF(B6537 &gt;= D6537*Inputs!$B$10, MAX(B6537 - E6537/Inputs!$B$5 - Inputs!$B$8, 0) * I6537, 0)</f>
        <v>0</v>
      </c>
      <c r="M6537" s="2">
        <f t="shared" si="1226"/>
        <v>0</v>
      </c>
      <c r="N6537" s="3" t="str">
        <f t="shared" si="1227"/>
        <v>Idle</v>
      </c>
      <c r="O6537" s="3" t="str">
        <f t="shared" si="1235"/>
        <v>Idle</v>
      </c>
      <c r="P6537" s="2">
        <f t="shared" si="1228"/>
        <v>0</v>
      </c>
      <c r="Q6537" s="2">
        <f t="shared" si="1229"/>
        <v>0</v>
      </c>
      <c r="R6537" s="2">
        <f t="shared" si="1230"/>
        <v>0</v>
      </c>
      <c r="S6537" s="2">
        <f t="shared" si="1231"/>
        <v>0</v>
      </c>
      <c r="T6537" s="2">
        <f t="shared" si="1232"/>
        <v>0</v>
      </c>
      <c r="U6537" s="2">
        <f>IF(O6537="Reg", R6537 * Inputs!$B$7, 0)</f>
        <v>0</v>
      </c>
      <c r="V6537" s="2">
        <f>MAX(F6537 + P6537*Inputs!$B$15 - (Q6537/Inputs!$B$16) - U6537, 0)</f>
        <v>340</v>
      </c>
    </row>
    <row r="6538" spans="1:22" x14ac:dyDescent="0.3">
      <c r="A6538" s="1">
        <v>46295.333333333343</v>
      </c>
      <c r="B6538" s="2">
        <v>7.7718061159874026</v>
      </c>
      <c r="C6538" s="2">
        <v>10.326294070585829</v>
      </c>
      <c r="D6538" s="2">
        <f t="shared" si="1224"/>
        <v>46.486279335732064</v>
      </c>
      <c r="E6538" s="2">
        <f t="shared" si="1225"/>
        <v>48.91201311371961</v>
      </c>
      <c r="F6538" s="2">
        <f t="shared" si="1233"/>
        <v>340</v>
      </c>
      <c r="G6538" s="2">
        <f t="shared" si="1234"/>
        <v>0</v>
      </c>
      <c r="H6538" s="2">
        <f>MIN(Inputs!$B$2, (Inputs!$B$14 - F6538)/Inputs!$B$15)</f>
        <v>0</v>
      </c>
      <c r="I6538" s="2">
        <f>MAX(MIN(Inputs!$B$2, F6538*Inputs!$B$16, Inputs!$B$14*Inputs!$B$4 - G6538), 0)</f>
        <v>170</v>
      </c>
      <c r="J6538" s="2">
        <f>MAX(MIN(Inputs!$B$2, F6538*Inputs!$B$16, (Inputs!$B$14-F6538)/Inputs!$B$15)*Inputs!$B$9, 0)</f>
        <v>0</v>
      </c>
      <c r="K6538" s="2">
        <f>MAX(E6538*Inputs!$B$5 - B6538 - Inputs!$B$8, 0) * H6538</f>
        <v>0</v>
      </c>
      <c r="L6538" s="2">
        <f>IF(B6538 &gt;= D6538*Inputs!$B$10, MAX(B6538 - E6538/Inputs!$B$5 - Inputs!$B$8, 0) * I6538, 0)</f>
        <v>0</v>
      </c>
      <c r="M6538" s="2">
        <f t="shared" si="1226"/>
        <v>0</v>
      </c>
      <c r="N6538" s="3" t="str">
        <f t="shared" si="1227"/>
        <v>Idle</v>
      </c>
      <c r="O6538" s="3" t="str">
        <f t="shared" si="1235"/>
        <v>Idle</v>
      </c>
      <c r="P6538" s="2">
        <f t="shared" si="1228"/>
        <v>0</v>
      </c>
      <c r="Q6538" s="2">
        <f t="shared" si="1229"/>
        <v>0</v>
      </c>
      <c r="R6538" s="2">
        <f t="shared" si="1230"/>
        <v>0</v>
      </c>
      <c r="S6538" s="2">
        <f t="shared" si="1231"/>
        <v>0</v>
      </c>
      <c r="T6538" s="2">
        <f t="shared" si="1232"/>
        <v>0</v>
      </c>
      <c r="U6538" s="2">
        <f>IF(O6538="Reg", R6538 * Inputs!$B$7, 0)</f>
        <v>0</v>
      </c>
      <c r="V6538" s="2">
        <f>MAX(F6538 + P6538*Inputs!$B$15 - (Q6538/Inputs!$B$16) - U6538, 0)</f>
        <v>340</v>
      </c>
    </row>
    <row r="6539" spans="1:22" x14ac:dyDescent="0.3">
      <c r="A6539" s="1">
        <v>46295.375</v>
      </c>
      <c r="B6539" s="2">
        <v>0</v>
      </c>
      <c r="C6539" s="2">
        <v>4.3661169915213582</v>
      </c>
      <c r="D6539" s="2">
        <f t="shared" si="1224"/>
        <v>46.486279335732064</v>
      </c>
      <c r="E6539" s="2">
        <f t="shared" si="1225"/>
        <v>82.115934512245133</v>
      </c>
      <c r="F6539" s="2">
        <f t="shared" si="1233"/>
        <v>340</v>
      </c>
      <c r="G6539" s="2">
        <f t="shared" si="1234"/>
        <v>0</v>
      </c>
      <c r="H6539" s="2">
        <f>MIN(Inputs!$B$2, (Inputs!$B$14 - F6539)/Inputs!$B$15)</f>
        <v>0</v>
      </c>
      <c r="I6539" s="2">
        <f>MAX(MIN(Inputs!$B$2, F6539*Inputs!$B$16, Inputs!$B$14*Inputs!$B$4 - G6539), 0)</f>
        <v>170</v>
      </c>
      <c r="J6539" s="2">
        <f>MAX(MIN(Inputs!$B$2, F6539*Inputs!$B$16, (Inputs!$B$14-F6539)/Inputs!$B$15)*Inputs!$B$9, 0)</f>
        <v>0</v>
      </c>
      <c r="K6539" s="2">
        <f>MAX(E6539*Inputs!$B$5 - B6539 - Inputs!$B$8, 0) * H6539</f>
        <v>0</v>
      </c>
      <c r="L6539" s="2">
        <f>IF(B6539 &gt;= D6539*Inputs!$B$10, MAX(B6539 - E6539/Inputs!$B$5 - Inputs!$B$8, 0) * I6539, 0)</f>
        <v>0</v>
      </c>
      <c r="M6539" s="2">
        <f t="shared" si="1226"/>
        <v>0</v>
      </c>
      <c r="N6539" s="3" t="str">
        <f t="shared" si="1227"/>
        <v>Idle</v>
      </c>
      <c r="O6539" s="3" t="str">
        <f t="shared" si="1235"/>
        <v>Idle</v>
      </c>
      <c r="P6539" s="2">
        <f t="shared" si="1228"/>
        <v>0</v>
      </c>
      <c r="Q6539" s="2">
        <f t="shared" si="1229"/>
        <v>0</v>
      </c>
      <c r="R6539" s="2">
        <f t="shared" si="1230"/>
        <v>0</v>
      </c>
      <c r="S6539" s="2">
        <f t="shared" si="1231"/>
        <v>0</v>
      </c>
      <c r="T6539" s="2">
        <f t="shared" si="1232"/>
        <v>0</v>
      </c>
      <c r="U6539" s="2">
        <f>IF(O6539="Reg", R6539 * Inputs!$B$7, 0)</f>
        <v>0</v>
      </c>
      <c r="V6539" s="2">
        <f>MAX(F6539 + P6539*Inputs!$B$15 - (Q6539/Inputs!$B$16) - U6539, 0)</f>
        <v>340</v>
      </c>
    </row>
    <row r="6540" spans="1:22" x14ac:dyDescent="0.3">
      <c r="A6540" s="1">
        <v>46295.416666666657</v>
      </c>
      <c r="B6540" s="2">
        <v>10.66134815183381</v>
      </c>
      <c r="C6540" s="2">
        <v>4.6700752438518212</v>
      </c>
      <c r="D6540" s="2">
        <f t="shared" si="1224"/>
        <v>46.486279335732064</v>
      </c>
      <c r="E6540" s="2">
        <f t="shared" si="1225"/>
        <v>91.875979415189761</v>
      </c>
      <c r="F6540" s="2">
        <f t="shared" si="1233"/>
        <v>340</v>
      </c>
      <c r="G6540" s="2">
        <f t="shared" si="1234"/>
        <v>0</v>
      </c>
      <c r="H6540" s="2">
        <f>MIN(Inputs!$B$2, (Inputs!$B$14 - F6540)/Inputs!$B$15)</f>
        <v>0</v>
      </c>
      <c r="I6540" s="2">
        <f>MAX(MIN(Inputs!$B$2, F6540*Inputs!$B$16, Inputs!$B$14*Inputs!$B$4 - G6540), 0)</f>
        <v>170</v>
      </c>
      <c r="J6540" s="2">
        <f>MAX(MIN(Inputs!$B$2, F6540*Inputs!$B$16, (Inputs!$B$14-F6540)/Inputs!$B$15)*Inputs!$B$9, 0)</f>
        <v>0</v>
      </c>
      <c r="K6540" s="2">
        <f>MAX(E6540*Inputs!$B$5 - B6540 - Inputs!$B$8, 0) * H6540</f>
        <v>0</v>
      </c>
      <c r="L6540" s="2">
        <f>IF(B6540 &gt;= D6540*Inputs!$B$10, MAX(B6540 - E6540/Inputs!$B$5 - Inputs!$B$8, 0) * I6540, 0)</f>
        <v>0</v>
      </c>
      <c r="M6540" s="2">
        <f t="shared" si="1226"/>
        <v>0</v>
      </c>
      <c r="N6540" s="3" t="str">
        <f t="shared" si="1227"/>
        <v>Idle</v>
      </c>
      <c r="O6540" s="3" t="str">
        <f t="shared" si="1235"/>
        <v>Idle</v>
      </c>
      <c r="P6540" s="2">
        <f t="shared" si="1228"/>
        <v>0</v>
      </c>
      <c r="Q6540" s="2">
        <f t="shared" si="1229"/>
        <v>0</v>
      </c>
      <c r="R6540" s="2">
        <f t="shared" si="1230"/>
        <v>0</v>
      </c>
      <c r="S6540" s="2">
        <f t="shared" si="1231"/>
        <v>0</v>
      </c>
      <c r="T6540" s="2">
        <f t="shared" si="1232"/>
        <v>0</v>
      </c>
      <c r="U6540" s="2">
        <f>IF(O6540="Reg", R6540 * Inputs!$B$7, 0)</f>
        <v>0</v>
      </c>
      <c r="V6540" s="2">
        <f>MAX(F6540 + P6540*Inputs!$B$15 - (Q6540/Inputs!$B$16) - U6540, 0)</f>
        <v>340</v>
      </c>
    </row>
    <row r="6541" spans="1:22" x14ac:dyDescent="0.3">
      <c r="A6541" s="1">
        <v>46295.458333333343</v>
      </c>
      <c r="B6541" s="2">
        <v>17.487015508170419</v>
      </c>
      <c r="C6541" s="2">
        <v>3.2311985819811531</v>
      </c>
      <c r="D6541" s="2">
        <f t="shared" si="1224"/>
        <v>46.486279335732064</v>
      </c>
      <c r="E6541" s="2">
        <f t="shared" si="1225"/>
        <v>101.02099804665028</v>
      </c>
      <c r="F6541" s="2">
        <f t="shared" si="1233"/>
        <v>340</v>
      </c>
      <c r="G6541" s="2">
        <f t="shared" si="1234"/>
        <v>0</v>
      </c>
      <c r="H6541" s="2">
        <f>MIN(Inputs!$B$2, (Inputs!$B$14 - F6541)/Inputs!$B$15)</f>
        <v>0</v>
      </c>
      <c r="I6541" s="2">
        <f>MAX(MIN(Inputs!$B$2, F6541*Inputs!$B$16, Inputs!$B$14*Inputs!$B$4 - G6541), 0)</f>
        <v>170</v>
      </c>
      <c r="J6541" s="2">
        <f>MAX(MIN(Inputs!$B$2, F6541*Inputs!$B$16, (Inputs!$B$14-F6541)/Inputs!$B$15)*Inputs!$B$9, 0)</f>
        <v>0</v>
      </c>
      <c r="K6541" s="2">
        <f>MAX(E6541*Inputs!$B$5 - B6541 - Inputs!$B$8, 0) * H6541</f>
        <v>0</v>
      </c>
      <c r="L6541" s="2">
        <f>IF(B6541 &gt;= D6541*Inputs!$B$10, MAX(B6541 - E6541/Inputs!$B$5 - Inputs!$B$8, 0) * I6541, 0)</f>
        <v>0</v>
      </c>
      <c r="M6541" s="2">
        <f t="shared" si="1226"/>
        <v>0</v>
      </c>
      <c r="N6541" s="3" t="str">
        <f t="shared" si="1227"/>
        <v>Idle</v>
      </c>
      <c r="O6541" s="3" t="str">
        <f t="shared" si="1235"/>
        <v>Idle</v>
      </c>
      <c r="P6541" s="2">
        <f t="shared" si="1228"/>
        <v>0</v>
      </c>
      <c r="Q6541" s="2">
        <f t="shared" si="1229"/>
        <v>0</v>
      </c>
      <c r="R6541" s="2">
        <f t="shared" si="1230"/>
        <v>0</v>
      </c>
      <c r="S6541" s="2">
        <f t="shared" si="1231"/>
        <v>0</v>
      </c>
      <c r="T6541" s="2">
        <f t="shared" si="1232"/>
        <v>0</v>
      </c>
      <c r="U6541" s="2">
        <f>IF(O6541="Reg", R6541 * Inputs!$B$7, 0)</f>
        <v>0</v>
      </c>
      <c r="V6541" s="2">
        <f>MAX(F6541 + P6541*Inputs!$B$15 - (Q6541/Inputs!$B$16) - U6541, 0)</f>
        <v>340</v>
      </c>
    </row>
    <row r="6542" spans="1:22" x14ac:dyDescent="0.3">
      <c r="A6542" s="1">
        <v>46295.5</v>
      </c>
      <c r="B6542" s="2">
        <v>225.44600401253271</v>
      </c>
      <c r="C6542" s="2">
        <v>2.471795190963948</v>
      </c>
      <c r="D6542" s="2">
        <f t="shared" si="1224"/>
        <v>46.486279335732064</v>
      </c>
      <c r="E6542" s="2">
        <f t="shared" si="1225"/>
        <v>108.82236281913917</v>
      </c>
      <c r="F6542" s="2">
        <f t="shared" si="1233"/>
        <v>340</v>
      </c>
      <c r="G6542" s="2">
        <f t="shared" si="1234"/>
        <v>0</v>
      </c>
      <c r="H6542" s="2">
        <f>MIN(Inputs!$B$2, (Inputs!$B$14 - F6542)/Inputs!$B$15)</f>
        <v>0</v>
      </c>
      <c r="I6542" s="2">
        <f>MAX(MIN(Inputs!$B$2, F6542*Inputs!$B$16, Inputs!$B$14*Inputs!$B$4 - G6542), 0)</f>
        <v>170</v>
      </c>
      <c r="J6542" s="2">
        <f>MAX(MIN(Inputs!$B$2, F6542*Inputs!$B$16, (Inputs!$B$14-F6542)/Inputs!$B$15)*Inputs!$B$9, 0)</f>
        <v>0</v>
      </c>
      <c r="K6542" s="2">
        <f>MAX(E6542*Inputs!$B$5 - B6542 - Inputs!$B$8, 0) * H6542</f>
        <v>0</v>
      </c>
      <c r="L6542" s="2">
        <f>IF(B6542 &gt;= D6542*Inputs!$B$10, MAX(B6542 - E6542/Inputs!$B$5 - Inputs!$B$8, 0) * I6542, 0)</f>
        <v>13903.318773887766</v>
      </c>
      <c r="M6542" s="2">
        <f t="shared" si="1226"/>
        <v>0</v>
      </c>
      <c r="N6542" s="3" t="str">
        <f t="shared" si="1227"/>
        <v>Discharge</v>
      </c>
      <c r="O6542" s="3" t="str">
        <f t="shared" si="1235"/>
        <v>Discharge</v>
      </c>
      <c r="P6542" s="2">
        <f t="shared" si="1228"/>
        <v>0</v>
      </c>
      <c r="Q6542" s="2">
        <f t="shared" si="1229"/>
        <v>170</v>
      </c>
      <c r="R6542" s="2">
        <f t="shared" si="1230"/>
        <v>0</v>
      </c>
      <c r="S6542" s="2">
        <f t="shared" si="1231"/>
        <v>38325.820682130558</v>
      </c>
      <c r="T6542" s="2">
        <f t="shared" si="1232"/>
        <v>0</v>
      </c>
      <c r="U6542" s="2">
        <f>IF(O6542="Reg", R6542 * Inputs!$B$7, 0)</f>
        <v>0</v>
      </c>
      <c r="V6542" s="2">
        <f>MAX(F6542 + P6542*Inputs!$B$15 - (Q6542/Inputs!$B$16) - U6542, 0)</f>
        <v>170</v>
      </c>
    </row>
    <row r="6543" spans="1:22" x14ac:dyDescent="0.3">
      <c r="A6543" s="1">
        <v>46295.541666666657</v>
      </c>
      <c r="B6543" s="2">
        <v>32.105904893793308</v>
      </c>
      <c r="C6543" s="2">
        <v>6.1599066798689091</v>
      </c>
      <c r="D6543" s="2">
        <f t="shared" si="1224"/>
        <v>46.486279335732064</v>
      </c>
      <c r="E6543" s="2">
        <f t="shared" si="1225"/>
        <v>82.560910970280659</v>
      </c>
      <c r="F6543" s="2">
        <f t="shared" si="1233"/>
        <v>170</v>
      </c>
      <c r="G6543" s="2">
        <f t="shared" si="1234"/>
        <v>170</v>
      </c>
      <c r="H6543" s="2">
        <f>MIN(Inputs!$B$2, (Inputs!$B$14 - F6543)/Inputs!$B$15)</f>
        <v>170</v>
      </c>
      <c r="I6543" s="2">
        <f>MAX(MIN(Inputs!$B$2, F6543*Inputs!$B$16, Inputs!$B$14*Inputs!$B$4 - G6543), 0)</f>
        <v>170</v>
      </c>
      <c r="J6543" s="2">
        <f>MAX(MIN(Inputs!$B$2, F6543*Inputs!$B$16, (Inputs!$B$14-F6543)/Inputs!$B$15)*Inputs!$B$9, 0)</f>
        <v>136</v>
      </c>
      <c r="K6543" s="2">
        <f>MAX(E6543*Inputs!$B$5 - B6543 - Inputs!$B$8, 0) * H6543</f>
        <v>3493.1084492091236</v>
      </c>
      <c r="L6543" s="2">
        <f>IF(B6543 &gt;= D6543*Inputs!$B$10, MAX(B6543 - E6543/Inputs!$B$5 - Inputs!$B$8, 0) * I6543, 0)</f>
        <v>0</v>
      </c>
      <c r="M6543" s="2">
        <f t="shared" si="1226"/>
        <v>837.74730846217165</v>
      </c>
      <c r="N6543" s="3" t="str">
        <f t="shared" si="1227"/>
        <v>Charge</v>
      </c>
      <c r="O6543" s="3" t="str">
        <f t="shared" si="1235"/>
        <v>Discharge</v>
      </c>
      <c r="P6543" s="2">
        <f t="shared" si="1228"/>
        <v>0</v>
      </c>
      <c r="Q6543" s="2">
        <f t="shared" si="1229"/>
        <v>170</v>
      </c>
      <c r="R6543" s="2">
        <f t="shared" si="1230"/>
        <v>0</v>
      </c>
      <c r="S6543" s="2">
        <f t="shared" si="1231"/>
        <v>5458.0038319448622</v>
      </c>
      <c r="T6543" s="2">
        <f t="shared" si="1232"/>
        <v>0</v>
      </c>
      <c r="U6543" s="2">
        <f>IF(O6543="Reg", R6543 * Inputs!$B$7, 0)</f>
        <v>0</v>
      </c>
      <c r="V6543" s="2">
        <f>MAX(F6543 + P6543*Inputs!$B$15 - (Q6543/Inputs!$B$16) - U6543, 0)</f>
        <v>0</v>
      </c>
    </row>
    <row r="6544" spans="1:22" x14ac:dyDescent="0.3">
      <c r="A6544" s="1">
        <v>46295.583333333343</v>
      </c>
      <c r="B6544" s="2">
        <v>206.9953345071406</v>
      </c>
      <c r="C6544" s="2">
        <v>8.3710762343138736</v>
      </c>
      <c r="D6544" s="2">
        <f t="shared" si="1224"/>
        <v>46.486279335732064</v>
      </c>
      <c r="E6544" s="2">
        <f t="shared" si="1225"/>
        <v>88.487571946539575</v>
      </c>
      <c r="F6544" s="2">
        <f t="shared" si="1233"/>
        <v>0</v>
      </c>
      <c r="G6544" s="2">
        <f t="shared" si="1234"/>
        <v>340</v>
      </c>
      <c r="H6544" s="2">
        <f>MIN(Inputs!$B$2, (Inputs!$B$14 - F6544)/Inputs!$B$15)</f>
        <v>170</v>
      </c>
      <c r="I6544" s="2">
        <f>MAX(MIN(Inputs!$B$2, F6544*Inputs!$B$16, Inputs!$B$14*Inputs!$B$4 - G6544), 0)</f>
        <v>0</v>
      </c>
      <c r="J6544" s="2">
        <f>MAX(MIN(Inputs!$B$2, F6544*Inputs!$B$16, (Inputs!$B$14-F6544)/Inputs!$B$15)*Inputs!$B$9, 0)</f>
        <v>0</v>
      </c>
      <c r="K6544" s="2">
        <f>MAX(E6544*Inputs!$B$5 - B6544 - Inputs!$B$8, 0) * H6544</f>
        <v>0</v>
      </c>
      <c r="L6544" s="2">
        <f>IF(B6544 &gt;= D6544*Inputs!$B$10, MAX(B6544 - E6544/Inputs!$B$5 - Inputs!$B$8, 0) * I6544, 0)</f>
        <v>0</v>
      </c>
      <c r="M6544" s="2">
        <f t="shared" si="1226"/>
        <v>0</v>
      </c>
      <c r="N6544" s="3" t="str">
        <f t="shared" si="1227"/>
        <v>Idle</v>
      </c>
      <c r="O6544" s="3" t="str">
        <f t="shared" si="1235"/>
        <v>Idle</v>
      </c>
      <c r="P6544" s="2">
        <f t="shared" si="1228"/>
        <v>0</v>
      </c>
      <c r="Q6544" s="2">
        <f t="shared" si="1229"/>
        <v>0</v>
      </c>
      <c r="R6544" s="2">
        <f t="shared" si="1230"/>
        <v>0</v>
      </c>
      <c r="S6544" s="2">
        <f t="shared" si="1231"/>
        <v>0</v>
      </c>
      <c r="T6544" s="2">
        <f t="shared" si="1232"/>
        <v>0</v>
      </c>
      <c r="U6544" s="2">
        <f>IF(O6544="Reg", R6544 * Inputs!$B$7, 0)</f>
        <v>0</v>
      </c>
      <c r="V6544" s="2">
        <f>MAX(F6544 + P6544*Inputs!$B$15 - (Q6544/Inputs!$B$16) - U6544, 0)</f>
        <v>0</v>
      </c>
    </row>
    <row r="6545" spans="1:22" x14ac:dyDescent="0.3">
      <c r="A6545" s="1">
        <v>46295.625</v>
      </c>
      <c r="B6545" s="2">
        <v>58.560269417667747</v>
      </c>
      <c r="C6545" s="2">
        <v>5.2943328250319386</v>
      </c>
      <c r="D6545" s="2">
        <f t="shared" si="1224"/>
        <v>46.486279335732064</v>
      </c>
      <c r="E6545" s="2">
        <f t="shared" si="1225"/>
        <v>65.715874585202016</v>
      </c>
      <c r="F6545" s="2">
        <f t="shared" si="1233"/>
        <v>0</v>
      </c>
      <c r="G6545" s="2">
        <f t="shared" si="1234"/>
        <v>340</v>
      </c>
      <c r="H6545" s="2">
        <f>MIN(Inputs!$B$2, (Inputs!$B$14 - F6545)/Inputs!$B$15)</f>
        <v>170</v>
      </c>
      <c r="I6545" s="2">
        <f>MAX(MIN(Inputs!$B$2, F6545*Inputs!$B$16, Inputs!$B$14*Inputs!$B$4 - G6545), 0)</f>
        <v>0</v>
      </c>
      <c r="J6545" s="2">
        <f>MAX(MIN(Inputs!$B$2, F6545*Inputs!$B$16, (Inputs!$B$14-F6545)/Inputs!$B$15)*Inputs!$B$9, 0)</f>
        <v>0</v>
      </c>
      <c r="K6545" s="2">
        <f>MAX(E6545*Inputs!$B$5 - B6545 - Inputs!$B$8, 0) * H6545</f>
        <v>0</v>
      </c>
      <c r="L6545" s="2">
        <f>IF(B6545 &gt;= D6545*Inputs!$B$10, MAX(B6545 - E6545/Inputs!$B$5 - Inputs!$B$8, 0) * I6545, 0)</f>
        <v>0</v>
      </c>
      <c r="M6545" s="2">
        <f t="shared" si="1226"/>
        <v>0</v>
      </c>
      <c r="N6545" s="3" t="str">
        <f t="shared" si="1227"/>
        <v>Idle</v>
      </c>
      <c r="O6545" s="3" t="str">
        <f t="shared" si="1235"/>
        <v>Idle</v>
      </c>
      <c r="P6545" s="2">
        <f t="shared" si="1228"/>
        <v>0</v>
      </c>
      <c r="Q6545" s="2">
        <f t="shared" si="1229"/>
        <v>0</v>
      </c>
      <c r="R6545" s="2">
        <f t="shared" si="1230"/>
        <v>0</v>
      </c>
      <c r="S6545" s="2">
        <f t="shared" si="1231"/>
        <v>0</v>
      </c>
      <c r="T6545" s="2">
        <f t="shared" si="1232"/>
        <v>0</v>
      </c>
      <c r="U6545" s="2">
        <f>IF(O6545="Reg", R6545 * Inputs!$B$7, 0)</f>
        <v>0</v>
      </c>
      <c r="V6545" s="2">
        <f>MAX(F6545 + P6545*Inputs!$B$15 - (Q6545/Inputs!$B$16) - U6545, 0)</f>
        <v>0</v>
      </c>
    </row>
    <row r="6546" spans="1:22" x14ac:dyDescent="0.3">
      <c r="A6546" s="1">
        <v>46295.666666666657</v>
      </c>
      <c r="B6546" s="2">
        <v>65.531459940596818</v>
      </c>
      <c r="C6546" s="2">
        <v>7.3882361894071424</v>
      </c>
      <c r="D6546" s="2">
        <f t="shared" si="1224"/>
        <v>46.486279335732064</v>
      </c>
      <c r="E6546" s="2">
        <f t="shared" si="1225"/>
        <v>64.971529849454598</v>
      </c>
      <c r="F6546" s="2">
        <f t="shared" si="1233"/>
        <v>0</v>
      </c>
      <c r="G6546" s="2">
        <f t="shared" si="1234"/>
        <v>340</v>
      </c>
      <c r="H6546" s="2">
        <f>MIN(Inputs!$B$2, (Inputs!$B$14 - F6546)/Inputs!$B$15)</f>
        <v>170</v>
      </c>
      <c r="I6546" s="2">
        <f>MAX(MIN(Inputs!$B$2, F6546*Inputs!$B$16, Inputs!$B$14*Inputs!$B$4 - G6546), 0)</f>
        <v>0</v>
      </c>
      <c r="J6546" s="2">
        <f>MAX(MIN(Inputs!$B$2, F6546*Inputs!$B$16, (Inputs!$B$14-F6546)/Inputs!$B$15)*Inputs!$B$9, 0)</f>
        <v>0</v>
      </c>
      <c r="K6546" s="2">
        <f>MAX(E6546*Inputs!$B$5 - B6546 - Inputs!$B$8, 0) * H6546</f>
        <v>0</v>
      </c>
      <c r="L6546" s="2">
        <f>IF(B6546 &gt;= D6546*Inputs!$B$10, MAX(B6546 - E6546/Inputs!$B$5 - Inputs!$B$8, 0) * I6546, 0)</f>
        <v>0</v>
      </c>
      <c r="M6546" s="2">
        <f t="shared" si="1226"/>
        <v>0</v>
      </c>
      <c r="N6546" s="3" t="str">
        <f t="shared" si="1227"/>
        <v>Idle</v>
      </c>
      <c r="O6546" s="3" t="str">
        <f t="shared" si="1235"/>
        <v>Idle</v>
      </c>
      <c r="P6546" s="2">
        <f t="shared" si="1228"/>
        <v>0</v>
      </c>
      <c r="Q6546" s="2">
        <f t="shared" si="1229"/>
        <v>0</v>
      </c>
      <c r="R6546" s="2">
        <f t="shared" si="1230"/>
        <v>0</v>
      </c>
      <c r="S6546" s="2">
        <f t="shared" si="1231"/>
        <v>0</v>
      </c>
      <c r="T6546" s="2">
        <f t="shared" si="1232"/>
        <v>0</v>
      </c>
      <c r="U6546" s="2">
        <f>IF(O6546="Reg", R6546 * Inputs!$B$7, 0)</f>
        <v>0</v>
      </c>
      <c r="V6546" s="2">
        <f>MAX(F6546 + P6546*Inputs!$B$15 - (Q6546/Inputs!$B$16) - U6546, 0)</f>
        <v>0</v>
      </c>
    </row>
    <row r="6547" spans="1:22" x14ac:dyDescent="0.3">
      <c r="A6547" s="1">
        <v>46295.708333333343</v>
      </c>
      <c r="B6547" s="2">
        <v>64.295204143103717</v>
      </c>
      <c r="C6547" s="2">
        <v>15.70907919744867</v>
      </c>
      <c r="D6547" s="2">
        <f t="shared" si="1224"/>
        <v>46.486279335732064</v>
      </c>
      <c r="E6547" s="2">
        <f t="shared" si="1225"/>
        <v>62.553531867761073</v>
      </c>
      <c r="F6547" s="2">
        <f t="shared" si="1233"/>
        <v>0</v>
      </c>
      <c r="G6547" s="2">
        <f t="shared" si="1234"/>
        <v>340</v>
      </c>
      <c r="H6547" s="2">
        <f>MIN(Inputs!$B$2, (Inputs!$B$14 - F6547)/Inputs!$B$15)</f>
        <v>170</v>
      </c>
      <c r="I6547" s="2">
        <f>MAX(MIN(Inputs!$B$2, F6547*Inputs!$B$16, Inputs!$B$14*Inputs!$B$4 - G6547), 0)</f>
        <v>0</v>
      </c>
      <c r="J6547" s="2">
        <f>MAX(MIN(Inputs!$B$2, F6547*Inputs!$B$16, (Inputs!$B$14-F6547)/Inputs!$B$15)*Inputs!$B$9, 0)</f>
        <v>0</v>
      </c>
      <c r="K6547" s="2">
        <f>MAX(E6547*Inputs!$B$5 - B6547 - Inputs!$B$8, 0) * H6547</f>
        <v>0</v>
      </c>
      <c r="L6547" s="2">
        <f>IF(B6547 &gt;= D6547*Inputs!$B$10, MAX(B6547 - E6547/Inputs!$B$5 - Inputs!$B$8, 0) * I6547, 0)</f>
        <v>0</v>
      </c>
      <c r="M6547" s="2">
        <f t="shared" si="1226"/>
        <v>0</v>
      </c>
      <c r="N6547" s="3" t="str">
        <f t="shared" si="1227"/>
        <v>Idle</v>
      </c>
      <c r="O6547" s="3" t="str">
        <f t="shared" si="1235"/>
        <v>Idle</v>
      </c>
      <c r="P6547" s="2">
        <f t="shared" si="1228"/>
        <v>0</v>
      </c>
      <c r="Q6547" s="2">
        <f t="shared" si="1229"/>
        <v>0</v>
      </c>
      <c r="R6547" s="2">
        <f t="shared" si="1230"/>
        <v>0</v>
      </c>
      <c r="S6547" s="2">
        <f t="shared" si="1231"/>
        <v>0</v>
      </c>
      <c r="T6547" s="2">
        <f t="shared" si="1232"/>
        <v>0</v>
      </c>
      <c r="U6547" s="2">
        <f>IF(O6547="Reg", R6547 * Inputs!$B$7, 0)</f>
        <v>0</v>
      </c>
      <c r="V6547" s="2">
        <f>MAX(F6547 + P6547*Inputs!$B$15 - (Q6547/Inputs!$B$16) - U6547, 0)</f>
        <v>0</v>
      </c>
    </row>
    <row r="6548" spans="1:22" x14ac:dyDescent="0.3">
      <c r="A6548" s="1">
        <v>46295.75</v>
      </c>
      <c r="B6548" s="2">
        <v>67.877292919381787</v>
      </c>
      <c r="C6548" s="2">
        <v>2.112016511681253</v>
      </c>
      <c r="D6548" s="2">
        <f t="shared" si="1224"/>
        <v>46.486279335732064</v>
      </c>
      <c r="E6548" s="2">
        <f t="shared" si="1225"/>
        <v>59.271735523029825</v>
      </c>
      <c r="F6548" s="2">
        <f t="shared" si="1233"/>
        <v>0</v>
      </c>
      <c r="G6548" s="2">
        <f t="shared" si="1234"/>
        <v>340</v>
      </c>
      <c r="H6548" s="2">
        <f>MIN(Inputs!$B$2, (Inputs!$B$14 - F6548)/Inputs!$B$15)</f>
        <v>170</v>
      </c>
      <c r="I6548" s="2">
        <f>MAX(MIN(Inputs!$B$2, F6548*Inputs!$B$16, Inputs!$B$14*Inputs!$B$4 - G6548), 0)</f>
        <v>0</v>
      </c>
      <c r="J6548" s="2">
        <f>MAX(MIN(Inputs!$B$2, F6548*Inputs!$B$16, (Inputs!$B$14-F6548)/Inputs!$B$15)*Inputs!$B$9, 0)</f>
        <v>0</v>
      </c>
      <c r="K6548" s="2">
        <f>MAX(E6548*Inputs!$B$5 - B6548 - Inputs!$B$8, 0) * H6548</f>
        <v>0</v>
      </c>
      <c r="L6548" s="2">
        <f>IF(B6548 &gt;= D6548*Inputs!$B$10, MAX(B6548 - E6548/Inputs!$B$5 - Inputs!$B$8, 0) * I6548, 0)</f>
        <v>0</v>
      </c>
      <c r="M6548" s="2">
        <f t="shared" si="1226"/>
        <v>0</v>
      </c>
      <c r="N6548" s="3" t="str">
        <f t="shared" si="1227"/>
        <v>Idle</v>
      </c>
      <c r="O6548" s="3" t="str">
        <f t="shared" si="1235"/>
        <v>Idle</v>
      </c>
      <c r="P6548" s="2">
        <f t="shared" si="1228"/>
        <v>0</v>
      </c>
      <c r="Q6548" s="2">
        <f t="shared" si="1229"/>
        <v>0</v>
      </c>
      <c r="R6548" s="2">
        <f t="shared" si="1230"/>
        <v>0</v>
      </c>
      <c r="S6548" s="2">
        <f t="shared" si="1231"/>
        <v>0</v>
      </c>
      <c r="T6548" s="2">
        <f t="shared" si="1232"/>
        <v>0</v>
      </c>
      <c r="U6548" s="2">
        <f>IF(O6548="Reg", R6548 * Inputs!$B$7, 0)</f>
        <v>0</v>
      </c>
      <c r="V6548" s="2">
        <f>MAX(F6548 + P6548*Inputs!$B$15 - (Q6548/Inputs!$B$16) - U6548, 0)</f>
        <v>0</v>
      </c>
    </row>
    <row r="6549" spans="1:22" x14ac:dyDescent="0.3">
      <c r="A6549" s="1">
        <v>46295.791666666657</v>
      </c>
      <c r="B6549" s="2">
        <v>67.66587075134683</v>
      </c>
      <c r="C6549" s="2">
        <v>13.796756098413949</v>
      </c>
      <c r="D6549" s="2">
        <f t="shared" si="1224"/>
        <v>46.486279335732064</v>
      </c>
      <c r="E6549" s="2">
        <f t="shared" si="1225"/>
        <v>53.350750396271629</v>
      </c>
      <c r="F6549" s="2">
        <f t="shared" si="1233"/>
        <v>0</v>
      </c>
      <c r="G6549" s="2">
        <f t="shared" si="1234"/>
        <v>340</v>
      </c>
      <c r="H6549" s="2">
        <f>MIN(Inputs!$B$2, (Inputs!$B$14 - F6549)/Inputs!$B$15)</f>
        <v>170</v>
      </c>
      <c r="I6549" s="2">
        <f>MAX(MIN(Inputs!$B$2, F6549*Inputs!$B$16, Inputs!$B$14*Inputs!$B$4 - G6549), 0)</f>
        <v>0</v>
      </c>
      <c r="J6549" s="2">
        <f>MAX(MIN(Inputs!$B$2, F6549*Inputs!$B$16, (Inputs!$B$14-F6549)/Inputs!$B$15)*Inputs!$B$9, 0)</f>
        <v>0</v>
      </c>
      <c r="K6549" s="2">
        <f>MAX(E6549*Inputs!$B$5 - B6549 - Inputs!$B$8, 0) * H6549</f>
        <v>0</v>
      </c>
      <c r="L6549" s="2">
        <f>IF(B6549 &gt;= D6549*Inputs!$B$10, MAX(B6549 - E6549/Inputs!$B$5 - Inputs!$B$8, 0) * I6549, 0)</f>
        <v>0</v>
      </c>
      <c r="M6549" s="2">
        <f t="shared" si="1226"/>
        <v>0</v>
      </c>
      <c r="N6549" s="3" t="str">
        <f t="shared" si="1227"/>
        <v>Idle</v>
      </c>
      <c r="O6549" s="3" t="str">
        <f t="shared" si="1235"/>
        <v>Idle</v>
      </c>
      <c r="P6549" s="2">
        <f t="shared" si="1228"/>
        <v>0</v>
      </c>
      <c r="Q6549" s="2">
        <f t="shared" si="1229"/>
        <v>0</v>
      </c>
      <c r="R6549" s="2">
        <f t="shared" si="1230"/>
        <v>0</v>
      </c>
      <c r="S6549" s="2">
        <f t="shared" si="1231"/>
        <v>0</v>
      </c>
      <c r="T6549" s="2">
        <f t="shared" si="1232"/>
        <v>0</v>
      </c>
      <c r="U6549" s="2">
        <f>IF(O6549="Reg", R6549 * Inputs!$B$7, 0)</f>
        <v>0</v>
      </c>
      <c r="V6549" s="2">
        <f>MAX(F6549 + P6549*Inputs!$B$15 - (Q6549/Inputs!$B$16) - U6549, 0)</f>
        <v>0</v>
      </c>
    </row>
    <row r="6550" spans="1:22" x14ac:dyDescent="0.3">
      <c r="A6550" s="1">
        <v>46295.833333333343</v>
      </c>
      <c r="B6550" s="2">
        <v>70.365150339115203</v>
      </c>
      <c r="C6550" s="2">
        <v>14.87184288536325</v>
      </c>
      <c r="D6550" s="2">
        <f t="shared" si="1224"/>
        <v>46.486279335732064</v>
      </c>
      <c r="E6550" s="2">
        <f t="shared" si="1225"/>
        <v>45.339104616155765</v>
      </c>
      <c r="F6550" s="2">
        <f t="shared" si="1233"/>
        <v>0</v>
      </c>
      <c r="G6550" s="2">
        <f t="shared" si="1234"/>
        <v>340</v>
      </c>
      <c r="H6550" s="2">
        <f>MIN(Inputs!$B$2, (Inputs!$B$14 - F6550)/Inputs!$B$15)</f>
        <v>170</v>
      </c>
      <c r="I6550" s="2">
        <f>MAX(MIN(Inputs!$B$2, F6550*Inputs!$B$16, Inputs!$B$14*Inputs!$B$4 - G6550), 0)</f>
        <v>0</v>
      </c>
      <c r="J6550" s="2">
        <f>MAX(MIN(Inputs!$B$2, F6550*Inputs!$B$16, (Inputs!$B$14-F6550)/Inputs!$B$15)*Inputs!$B$9, 0)</f>
        <v>0</v>
      </c>
      <c r="K6550" s="2">
        <f>MAX(E6550*Inputs!$B$5 - B6550 - Inputs!$B$8, 0) * H6550</f>
        <v>0</v>
      </c>
      <c r="L6550" s="2">
        <f>IF(B6550 &gt;= D6550*Inputs!$B$10, MAX(B6550 - E6550/Inputs!$B$5 - Inputs!$B$8, 0) * I6550, 0)</f>
        <v>0</v>
      </c>
      <c r="M6550" s="2">
        <f t="shared" si="1226"/>
        <v>0</v>
      </c>
      <c r="N6550" s="3" t="str">
        <f t="shared" si="1227"/>
        <v>Idle</v>
      </c>
      <c r="O6550" s="3" t="str">
        <f t="shared" si="1235"/>
        <v>Idle</v>
      </c>
      <c r="P6550" s="2">
        <f t="shared" si="1228"/>
        <v>0</v>
      </c>
      <c r="Q6550" s="2">
        <f t="shared" si="1229"/>
        <v>0</v>
      </c>
      <c r="R6550" s="2">
        <f t="shared" si="1230"/>
        <v>0</v>
      </c>
      <c r="S6550" s="2">
        <f t="shared" si="1231"/>
        <v>0</v>
      </c>
      <c r="T6550" s="2">
        <f t="shared" si="1232"/>
        <v>0</v>
      </c>
      <c r="U6550" s="2">
        <f>IF(O6550="Reg", R6550 * Inputs!$B$7, 0)</f>
        <v>0</v>
      </c>
      <c r="V6550" s="2">
        <f>MAX(F6550 + P6550*Inputs!$B$15 - (Q6550/Inputs!$B$16) - U6550, 0)</f>
        <v>0</v>
      </c>
    </row>
    <row r="6551" spans="1:22" x14ac:dyDescent="0.3">
      <c r="A6551" s="1">
        <v>46295.875</v>
      </c>
      <c r="B6551" s="2">
        <v>54.094201003183251</v>
      </c>
      <c r="C6551" s="2">
        <v>15.60395576928684</v>
      </c>
      <c r="D6551" s="2">
        <f t="shared" si="1224"/>
        <v>46.486279335732064</v>
      </c>
      <c r="E6551" s="2">
        <f t="shared" si="1225"/>
        <v>35.83853499311541</v>
      </c>
      <c r="F6551" s="2">
        <f t="shared" si="1233"/>
        <v>0</v>
      </c>
      <c r="G6551" s="2">
        <f t="shared" si="1234"/>
        <v>340</v>
      </c>
      <c r="H6551" s="2">
        <f>MIN(Inputs!$B$2, (Inputs!$B$14 - F6551)/Inputs!$B$15)</f>
        <v>170</v>
      </c>
      <c r="I6551" s="2">
        <f>MAX(MIN(Inputs!$B$2, F6551*Inputs!$B$16, Inputs!$B$14*Inputs!$B$4 - G6551), 0)</f>
        <v>0</v>
      </c>
      <c r="J6551" s="2">
        <f>MAX(MIN(Inputs!$B$2, F6551*Inputs!$B$16, (Inputs!$B$14-F6551)/Inputs!$B$15)*Inputs!$B$9, 0)</f>
        <v>0</v>
      </c>
      <c r="K6551" s="2">
        <f>MAX(E6551*Inputs!$B$5 - B6551 - Inputs!$B$8, 0) * H6551</f>
        <v>0</v>
      </c>
      <c r="L6551" s="2">
        <f>IF(B6551 &gt;= D6551*Inputs!$B$10, MAX(B6551 - E6551/Inputs!$B$5 - Inputs!$B$8, 0) * I6551, 0)</f>
        <v>0</v>
      </c>
      <c r="M6551" s="2">
        <f t="shared" si="1226"/>
        <v>0</v>
      </c>
      <c r="N6551" s="3" t="str">
        <f t="shared" si="1227"/>
        <v>Idle</v>
      </c>
      <c r="O6551" s="3" t="str">
        <f t="shared" si="1235"/>
        <v>Idle</v>
      </c>
      <c r="P6551" s="2">
        <f t="shared" si="1228"/>
        <v>0</v>
      </c>
      <c r="Q6551" s="2">
        <f t="shared" si="1229"/>
        <v>0</v>
      </c>
      <c r="R6551" s="2">
        <f t="shared" si="1230"/>
        <v>0</v>
      </c>
      <c r="S6551" s="2">
        <f t="shared" si="1231"/>
        <v>0</v>
      </c>
      <c r="T6551" s="2">
        <f t="shared" si="1232"/>
        <v>0</v>
      </c>
      <c r="U6551" s="2">
        <f>IF(O6551="Reg", R6551 * Inputs!$B$7, 0)</f>
        <v>0</v>
      </c>
      <c r="V6551" s="2">
        <f>MAX(F6551 + P6551*Inputs!$B$15 - (Q6551/Inputs!$B$16) - U6551, 0)</f>
        <v>0</v>
      </c>
    </row>
    <row r="6552" spans="1:22" x14ac:dyDescent="0.3">
      <c r="A6552" s="1">
        <v>46295.916666666657</v>
      </c>
      <c r="B6552" s="2">
        <v>51.023472050435679</v>
      </c>
      <c r="C6552" s="2">
        <v>8.1768563111744932</v>
      </c>
      <c r="D6552" s="2">
        <f t="shared" si="1224"/>
        <v>46.486279335732064</v>
      </c>
      <c r="E6552" s="2">
        <f t="shared" si="1225"/>
        <v>27.173860240798323</v>
      </c>
      <c r="F6552" s="2">
        <f t="shared" si="1233"/>
        <v>0</v>
      </c>
      <c r="G6552" s="2">
        <f t="shared" si="1234"/>
        <v>340</v>
      </c>
      <c r="H6552" s="2">
        <f>MIN(Inputs!$B$2, (Inputs!$B$14 - F6552)/Inputs!$B$15)</f>
        <v>170</v>
      </c>
      <c r="I6552" s="2">
        <f>MAX(MIN(Inputs!$B$2, F6552*Inputs!$B$16, Inputs!$B$14*Inputs!$B$4 - G6552), 0)</f>
        <v>0</v>
      </c>
      <c r="J6552" s="2">
        <f>MAX(MIN(Inputs!$B$2, F6552*Inputs!$B$16, (Inputs!$B$14-F6552)/Inputs!$B$15)*Inputs!$B$9, 0)</f>
        <v>0</v>
      </c>
      <c r="K6552" s="2">
        <f>MAX(E6552*Inputs!$B$5 - B6552 - Inputs!$B$8, 0) * H6552</f>
        <v>0</v>
      </c>
      <c r="L6552" s="2">
        <f>IF(B6552 &gt;= D6552*Inputs!$B$10, MAX(B6552 - E6552/Inputs!$B$5 - Inputs!$B$8, 0) * I6552, 0)</f>
        <v>0</v>
      </c>
      <c r="M6552" s="2">
        <f t="shared" si="1226"/>
        <v>0</v>
      </c>
      <c r="N6552" s="3" t="str">
        <f t="shared" si="1227"/>
        <v>Idle</v>
      </c>
      <c r="O6552" s="3" t="str">
        <f t="shared" si="1235"/>
        <v>Idle</v>
      </c>
      <c r="P6552" s="2">
        <f t="shared" si="1228"/>
        <v>0</v>
      </c>
      <c r="Q6552" s="2">
        <f t="shared" si="1229"/>
        <v>0</v>
      </c>
      <c r="R6552" s="2">
        <f t="shared" si="1230"/>
        <v>0</v>
      </c>
      <c r="S6552" s="2">
        <f t="shared" si="1231"/>
        <v>0</v>
      </c>
      <c r="T6552" s="2">
        <f t="shared" si="1232"/>
        <v>0</v>
      </c>
      <c r="U6552" s="2">
        <f>IF(O6552="Reg", R6552 * Inputs!$B$7, 0)</f>
        <v>0</v>
      </c>
      <c r="V6552" s="2">
        <f>MAX(F6552 + P6552*Inputs!$B$15 - (Q6552/Inputs!$B$16) - U6552, 0)</f>
        <v>0</v>
      </c>
    </row>
    <row r="6553" spans="1:22" x14ac:dyDescent="0.3">
      <c r="A6553" s="1">
        <v>46295.958333333343</v>
      </c>
      <c r="B6553" s="2">
        <v>44.60442607471623</v>
      </c>
      <c r="C6553" s="2">
        <v>10.26630424681847</v>
      </c>
      <c r="D6553" s="2">
        <f t="shared" si="1224"/>
        <v>46.486279335732064</v>
      </c>
      <c r="E6553" s="2">
        <f t="shared" si="1225"/>
        <v>18.669948232392375</v>
      </c>
      <c r="F6553" s="2">
        <f t="shared" si="1233"/>
        <v>0</v>
      </c>
      <c r="G6553" s="2">
        <f t="shared" si="1234"/>
        <v>340</v>
      </c>
      <c r="H6553" s="2">
        <f>MIN(Inputs!$B$2, (Inputs!$B$14 - F6553)/Inputs!$B$15)</f>
        <v>170</v>
      </c>
      <c r="I6553" s="2">
        <f>MAX(MIN(Inputs!$B$2, F6553*Inputs!$B$16, Inputs!$B$14*Inputs!$B$4 - G6553), 0)</f>
        <v>0</v>
      </c>
      <c r="J6553" s="2">
        <f>MAX(MIN(Inputs!$B$2, F6553*Inputs!$B$16, (Inputs!$B$14-F6553)/Inputs!$B$15)*Inputs!$B$9, 0)</f>
        <v>0</v>
      </c>
      <c r="K6553" s="2">
        <f>MAX(E6553*Inputs!$B$5 - B6553 - Inputs!$B$8, 0) * H6553</f>
        <v>0</v>
      </c>
      <c r="L6553" s="2">
        <f>IF(B6553 &gt;= D6553*Inputs!$B$10, MAX(B6553 - E6553/Inputs!$B$5 - Inputs!$B$8, 0) * I6553, 0)</f>
        <v>0</v>
      </c>
      <c r="M6553" s="2">
        <f t="shared" si="1226"/>
        <v>0</v>
      </c>
      <c r="N6553" s="3" t="str">
        <f t="shared" si="1227"/>
        <v>Idle</v>
      </c>
      <c r="O6553" s="3" t="str">
        <f t="shared" si="1235"/>
        <v>Idle</v>
      </c>
      <c r="P6553" s="2">
        <f t="shared" si="1228"/>
        <v>0</v>
      </c>
      <c r="Q6553" s="2">
        <f t="shared" si="1229"/>
        <v>0</v>
      </c>
      <c r="R6553" s="2">
        <f t="shared" si="1230"/>
        <v>0</v>
      </c>
      <c r="S6553" s="2">
        <f t="shared" si="1231"/>
        <v>0</v>
      </c>
      <c r="T6553" s="2">
        <f t="shared" si="1232"/>
        <v>0</v>
      </c>
      <c r="U6553" s="2">
        <f>IF(O6553="Reg", R6553 * Inputs!$B$7, 0)</f>
        <v>0</v>
      </c>
      <c r="V6553" s="2">
        <f>MAX(F6553 + P6553*Inputs!$B$15 - (Q6553/Inputs!$B$16) - U6553, 0)</f>
        <v>0</v>
      </c>
    </row>
    <row r="6554" spans="1:22" x14ac:dyDescent="0.3">
      <c r="A6554" s="1">
        <v>46296</v>
      </c>
      <c r="B6554" s="2">
        <v>32.351382158832557</v>
      </c>
      <c r="C6554" s="2">
        <v>6.3152671978296322</v>
      </c>
      <c r="D6554" s="2">
        <f t="shared" si="1224"/>
        <v>35.873649923392101</v>
      </c>
      <c r="E6554" s="2">
        <f t="shared" si="1225"/>
        <v>11.235877219939672</v>
      </c>
      <c r="F6554" s="2">
        <f t="shared" si="1233"/>
        <v>0</v>
      </c>
      <c r="G6554" s="2">
        <f t="shared" si="1234"/>
        <v>0</v>
      </c>
      <c r="H6554" s="2">
        <f>MIN(Inputs!$B$2, (Inputs!$B$14 - F6554)/Inputs!$B$15)</f>
        <v>170</v>
      </c>
      <c r="I6554" s="2">
        <f>MAX(MIN(Inputs!$B$2, F6554*Inputs!$B$16, Inputs!$B$14*Inputs!$B$4 - G6554), 0)</f>
        <v>0</v>
      </c>
      <c r="J6554" s="2">
        <f>MAX(MIN(Inputs!$B$2, F6554*Inputs!$B$16, (Inputs!$B$14-F6554)/Inputs!$B$15)*Inputs!$B$9, 0)</f>
        <v>0</v>
      </c>
      <c r="K6554" s="2">
        <f>MAX(E6554*Inputs!$B$5 - B6554 - Inputs!$B$8, 0) * H6554</f>
        <v>0</v>
      </c>
      <c r="L6554" s="2">
        <f>IF(B6554 &gt;= D6554*Inputs!$B$10, MAX(B6554 - E6554/Inputs!$B$5 - Inputs!$B$8, 0) * I6554, 0)</f>
        <v>0</v>
      </c>
      <c r="M6554" s="2">
        <f t="shared" si="1226"/>
        <v>0</v>
      </c>
      <c r="N6554" s="3" t="str">
        <f t="shared" si="1227"/>
        <v>Idle</v>
      </c>
      <c r="O6554" s="3" t="str">
        <f t="shared" si="1235"/>
        <v>Idle</v>
      </c>
      <c r="P6554" s="2">
        <f t="shared" si="1228"/>
        <v>0</v>
      </c>
      <c r="Q6554" s="2">
        <f t="shared" si="1229"/>
        <v>0</v>
      </c>
      <c r="R6554" s="2">
        <f t="shared" si="1230"/>
        <v>0</v>
      </c>
      <c r="S6554" s="2">
        <f t="shared" si="1231"/>
        <v>0</v>
      </c>
      <c r="T6554" s="2">
        <f t="shared" si="1232"/>
        <v>0</v>
      </c>
      <c r="U6554" s="2">
        <f>IF(O6554="Reg", R6554 * Inputs!$B$7, 0)</f>
        <v>0</v>
      </c>
      <c r="V6554" s="2">
        <f>MAX(F6554 + P6554*Inputs!$B$15 - (Q6554/Inputs!$B$16) - U6554, 0)</f>
        <v>0</v>
      </c>
    </row>
    <row r="6555" spans="1:22" x14ac:dyDescent="0.3">
      <c r="A6555" s="1">
        <v>46296.041666666657</v>
      </c>
      <c r="B6555" s="2">
        <v>19.595996070651641</v>
      </c>
      <c r="C6555" s="2">
        <v>5.6685477796713544</v>
      </c>
      <c r="D6555" s="2">
        <f t="shared" si="1224"/>
        <v>35.873649923392101</v>
      </c>
      <c r="E6555" s="2">
        <f t="shared" si="1225"/>
        <v>5.8439801934675772</v>
      </c>
      <c r="F6555" s="2">
        <f t="shared" si="1233"/>
        <v>0</v>
      </c>
      <c r="G6555" s="2">
        <f t="shared" si="1234"/>
        <v>0</v>
      </c>
      <c r="H6555" s="2">
        <f>MIN(Inputs!$B$2, (Inputs!$B$14 - F6555)/Inputs!$B$15)</f>
        <v>170</v>
      </c>
      <c r="I6555" s="2">
        <f>MAX(MIN(Inputs!$B$2, F6555*Inputs!$B$16, Inputs!$B$14*Inputs!$B$4 - G6555), 0)</f>
        <v>0</v>
      </c>
      <c r="J6555" s="2">
        <f>MAX(MIN(Inputs!$B$2, F6555*Inputs!$B$16, (Inputs!$B$14-F6555)/Inputs!$B$15)*Inputs!$B$9, 0)</f>
        <v>0</v>
      </c>
      <c r="K6555" s="2">
        <f>MAX(E6555*Inputs!$B$5 - B6555 - Inputs!$B$8, 0) * H6555</f>
        <v>0</v>
      </c>
      <c r="L6555" s="2">
        <f>IF(B6555 &gt;= D6555*Inputs!$B$10, MAX(B6555 - E6555/Inputs!$B$5 - Inputs!$B$8, 0) * I6555, 0)</f>
        <v>0</v>
      </c>
      <c r="M6555" s="2">
        <f t="shared" si="1226"/>
        <v>0</v>
      </c>
      <c r="N6555" s="3" t="str">
        <f t="shared" si="1227"/>
        <v>Idle</v>
      </c>
      <c r="O6555" s="3" t="str">
        <f t="shared" si="1235"/>
        <v>Idle</v>
      </c>
      <c r="P6555" s="2">
        <f t="shared" si="1228"/>
        <v>0</v>
      </c>
      <c r="Q6555" s="2">
        <f t="shared" si="1229"/>
        <v>0</v>
      </c>
      <c r="R6555" s="2">
        <f t="shared" si="1230"/>
        <v>0</v>
      </c>
      <c r="S6555" s="2">
        <f t="shared" si="1231"/>
        <v>0</v>
      </c>
      <c r="T6555" s="2">
        <f t="shared" si="1232"/>
        <v>0</v>
      </c>
      <c r="U6555" s="2">
        <f>IF(O6555="Reg", R6555 * Inputs!$B$7, 0)</f>
        <v>0</v>
      </c>
      <c r="V6555" s="2">
        <f>MAX(F6555 + P6555*Inputs!$B$15 - (Q6555/Inputs!$B$16) - U6555, 0)</f>
        <v>0</v>
      </c>
    </row>
    <row r="6556" spans="1:22" x14ac:dyDescent="0.3">
      <c r="A6556" s="1">
        <v>46296.083333333343</v>
      </c>
      <c r="B6556" s="2">
        <v>13.36173260087309</v>
      </c>
      <c r="C6556" s="2">
        <v>11.19096633294553</v>
      </c>
      <c r="D6556" s="2">
        <f t="shared" si="1224"/>
        <v>35.873649923392101</v>
      </c>
      <c r="E6556" s="2">
        <f t="shared" si="1225"/>
        <v>2.5779808483589699</v>
      </c>
      <c r="F6556" s="2">
        <f t="shared" si="1233"/>
        <v>0</v>
      </c>
      <c r="G6556" s="2">
        <f t="shared" si="1234"/>
        <v>0</v>
      </c>
      <c r="H6556" s="2">
        <f>MIN(Inputs!$B$2, (Inputs!$B$14 - F6556)/Inputs!$B$15)</f>
        <v>170</v>
      </c>
      <c r="I6556" s="2">
        <f>MAX(MIN(Inputs!$B$2, F6556*Inputs!$B$16, Inputs!$B$14*Inputs!$B$4 - G6556), 0)</f>
        <v>0</v>
      </c>
      <c r="J6556" s="2">
        <f>MAX(MIN(Inputs!$B$2, F6556*Inputs!$B$16, (Inputs!$B$14-F6556)/Inputs!$B$15)*Inputs!$B$9, 0)</f>
        <v>0</v>
      </c>
      <c r="K6556" s="2">
        <f>MAX(E6556*Inputs!$B$5 - B6556 - Inputs!$B$8, 0) * H6556</f>
        <v>0</v>
      </c>
      <c r="L6556" s="2">
        <f>IF(B6556 &gt;= D6556*Inputs!$B$10, MAX(B6556 - E6556/Inputs!$B$5 - Inputs!$B$8, 0) * I6556, 0)</f>
        <v>0</v>
      </c>
      <c r="M6556" s="2">
        <f t="shared" si="1226"/>
        <v>0</v>
      </c>
      <c r="N6556" s="3" t="str">
        <f t="shared" si="1227"/>
        <v>Idle</v>
      </c>
      <c r="O6556" s="3" t="str">
        <f t="shared" si="1235"/>
        <v>Idle</v>
      </c>
      <c r="P6556" s="2">
        <f t="shared" si="1228"/>
        <v>0</v>
      </c>
      <c r="Q6556" s="2">
        <f t="shared" si="1229"/>
        <v>0</v>
      </c>
      <c r="R6556" s="2">
        <f t="shared" si="1230"/>
        <v>0</v>
      </c>
      <c r="S6556" s="2">
        <f t="shared" si="1231"/>
        <v>0</v>
      </c>
      <c r="T6556" s="2">
        <f t="shared" si="1232"/>
        <v>0</v>
      </c>
      <c r="U6556" s="2">
        <f>IF(O6556="Reg", R6556 * Inputs!$B$7, 0)</f>
        <v>0</v>
      </c>
      <c r="V6556" s="2">
        <f>MAX(F6556 + P6556*Inputs!$B$15 - (Q6556/Inputs!$B$16) - U6556, 0)</f>
        <v>0</v>
      </c>
    </row>
    <row r="6557" spans="1:22" x14ac:dyDescent="0.3">
      <c r="A6557" s="1">
        <v>46296.125</v>
      </c>
      <c r="B6557" s="2">
        <v>2.1061524892807291</v>
      </c>
      <c r="C6557" s="2">
        <v>1.774754814887094</v>
      </c>
      <c r="D6557" s="2">
        <f t="shared" si="1224"/>
        <v>35.873649923392101</v>
      </c>
      <c r="E6557" s="2">
        <f t="shared" si="1225"/>
        <v>0.35102541488012151</v>
      </c>
      <c r="F6557" s="2">
        <f t="shared" si="1233"/>
        <v>0</v>
      </c>
      <c r="G6557" s="2">
        <f t="shared" si="1234"/>
        <v>0</v>
      </c>
      <c r="H6557" s="2">
        <f>MIN(Inputs!$B$2, (Inputs!$B$14 - F6557)/Inputs!$B$15)</f>
        <v>170</v>
      </c>
      <c r="I6557" s="2">
        <f>MAX(MIN(Inputs!$B$2, F6557*Inputs!$B$16, Inputs!$B$14*Inputs!$B$4 - G6557), 0)</f>
        <v>0</v>
      </c>
      <c r="J6557" s="2">
        <f>MAX(MIN(Inputs!$B$2, F6557*Inputs!$B$16, (Inputs!$B$14-F6557)/Inputs!$B$15)*Inputs!$B$9, 0)</f>
        <v>0</v>
      </c>
      <c r="K6557" s="2">
        <f>MAX(E6557*Inputs!$B$5 - B6557 - Inputs!$B$8, 0) * H6557</f>
        <v>0</v>
      </c>
      <c r="L6557" s="2">
        <f>IF(B6557 &gt;= D6557*Inputs!$B$10, MAX(B6557 - E6557/Inputs!$B$5 - Inputs!$B$8, 0) * I6557, 0)</f>
        <v>0</v>
      </c>
      <c r="M6557" s="2">
        <f t="shared" si="1226"/>
        <v>0</v>
      </c>
      <c r="N6557" s="3" t="str">
        <f t="shared" si="1227"/>
        <v>Idle</v>
      </c>
      <c r="O6557" s="3" t="str">
        <f t="shared" si="1235"/>
        <v>Idle</v>
      </c>
      <c r="P6557" s="2">
        <f t="shared" si="1228"/>
        <v>0</v>
      </c>
      <c r="Q6557" s="2">
        <f t="shared" si="1229"/>
        <v>0</v>
      </c>
      <c r="R6557" s="2">
        <f t="shared" si="1230"/>
        <v>0</v>
      </c>
      <c r="S6557" s="2">
        <f t="shared" si="1231"/>
        <v>0</v>
      </c>
      <c r="T6557" s="2">
        <f t="shared" si="1232"/>
        <v>0</v>
      </c>
      <c r="U6557" s="2">
        <f>IF(O6557="Reg", R6557 * Inputs!$B$7, 0)</f>
        <v>0</v>
      </c>
      <c r="V6557" s="2">
        <f>MAX(F6557 + P6557*Inputs!$B$15 - (Q6557/Inputs!$B$16) - U6557, 0)</f>
        <v>0</v>
      </c>
    </row>
    <row r="6558" spans="1:22" x14ac:dyDescent="0.3">
      <c r="A6558" s="1">
        <v>46296.166666666657</v>
      </c>
      <c r="B6558" s="2">
        <v>0</v>
      </c>
      <c r="C6558" s="2">
        <v>2.812445727736125</v>
      </c>
      <c r="D6558" s="2">
        <f t="shared" si="1224"/>
        <v>35.873649923392101</v>
      </c>
      <c r="E6558" s="2">
        <f t="shared" si="1225"/>
        <v>0</v>
      </c>
      <c r="F6558" s="2">
        <f t="shared" si="1233"/>
        <v>0</v>
      </c>
      <c r="G6558" s="2">
        <f t="shared" si="1234"/>
        <v>0</v>
      </c>
      <c r="H6558" s="2">
        <f>MIN(Inputs!$B$2, (Inputs!$B$14 - F6558)/Inputs!$B$15)</f>
        <v>170</v>
      </c>
      <c r="I6558" s="2">
        <f>MAX(MIN(Inputs!$B$2, F6558*Inputs!$B$16, Inputs!$B$14*Inputs!$B$4 - G6558), 0)</f>
        <v>0</v>
      </c>
      <c r="J6558" s="2">
        <f>MAX(MIN(Inputs!$B$2, F6558*Inputs!$B$16, (Inputs!$B$14-F6558)/Inputs!$B$15)*Inputs!$B$9, 0)</f>
        <v>0</v>
      </c>
      <c r="K6558" s="2">
        <f>MAX(E6558*Inputs!$B$5 - B6558 - Inputs!$B$8, 0) * H6558</f>
        <v>0</v>
      </c>
      <c r="L6558" s="2">
        <f>IF(B6558 &gt;= D6558*Inputs!$B$10, MAX(B6558 - E6558/Inputs!$B$5 - Inputs!$B$8, 0) * I6558, 0)</f>
        <v>0</v>
      </c>
      <c r="M6558" s="2">
        <f t="shared" si="1226"/>
        <v>0</v>
      </c>
      <c r="N6558" s="3" t="str">
        <f t="shared" si="1227"/>
        <v>Idle</v>
      </c>
      <c r="O6558" s="3" t="str">
        <f t="shared" si="1235"/>
        <v>Idle</v>
      </c>
      <c r="P6558" s="2">
        <f t="shared" si="1228"/>
        <v>0</v>
      </c>
      <c r="Q6558" s="2">
        <f t="shared" si="1229"/>
        <v>0</v>
      </c>
      <c r="R6558" s="2">
        <f t="shared" si="1230"/>
        <v>0</v>
      </c>
      <c r="S6558" s="2">
        <f t="shared" si="1231"/>
        <v>0</v>
      </c>
      <c r="T6558" s="2">
        <f t="shared" si="1232"/>
        <v>0</v>
      </c>
      <c r="U6558" s="2">
        <f>IF(O6558="Reg", R6558 * Inputs!$B$7, 0)</f>
        <v>0</v>
      </c>
      <c r="V6558" s="2">
        <f>MAX(F6558 + P6558*Inputs!$B$15 - (Q6558/Inputs!$B$16) - U6558, 0)</f>
        <v>0</v>
      </c>
    </row>
    <row r="6559" spans="1:22" x14ac:dyDescent="0.3">
      <c r="A6559" s="1">
        <v>46296.208333333343</v>
      </c>
      <c r="B6559" s="2">
        <v>0</v>
      </c>
      <c r="C6559" s="2">
        <v>10.04452127358454</v>
      </c>
      <c r="D6559" s="2">
        <f t="shared" si="1224"/>
        <v>35.873649923392101</v>
      </c>
      <c r="E6559" s="2">
        <f t="shared" si="1225"/>
        <v>2.7056773315005014</v>
      </c>
      <c r="F6559" s="2">
        <f t="shared" si="1233"/>
        <v>0</v>
      </c>
      <c r="G6559" s="2">
        <f t="shared" si="1234"/>
        <v>0</v>
      </c>
      <c r="H6559" s="2">
        <f>MIN(Inputs!$B$2, (Inputs!$B$14 - F6559)/Inputs!$B$15)</f>
        <v>170</v>
      </c>
      <c r="I6559" s="2">
        <f>MAX(MIN(Inputs!$B$2, F6559*Inputs!$B$16, Inputs!$B$14*Inputs!$B$4 - G6559), 0)</f>
        <v>0</v>
      </c>
      <c r="J6559" s="2">
        <f>MAX(MIN(Inputs!$B$2, F6559*Inputs!$B$16, (Inputs!$B$14-F6559)/Inputs!$B$15)*Inputs!$B$9, 0)</f>
        <v>0</v>
      </c>
      <c r="K6559" s="2">
        <f>MAX(E6559*Inputs!$B$5 - B6559 - Inputs!$B$8, 0) * H6559</f>
        <v>0</v>
      </c>
      <c r="L6559" s="2">
        <f>IF(B6559 &gt;= D6559*Inputs!$B$10, MAX(B6559 - E6559/Inputs!$B$5 - Inputs!$B$8, 0) * I6559, 0)</f>
        <v>0</v>
      </c>
      <c r="M6559" s="2">
        <f t="shared" si="1226"/>
        <v>0</v>
      </c>
      <c r="N6559" s="3" t="str">
        <f t="shared" si="1227"/>
        <v>Idle</v>
      </c>
      <c r="O6559" s="3" t="str">
        <f t="shared" si="1235"/>
        <v>Idle</v>
      </c>
      <c r="P6559" s="2">
        <f t="shared" si="1228"/>
        <v>0</v>
      </c>
      <c r="Q6559" s="2">
        <f t="shared" si="1229"/>
        <v>0</v>
      </c>
      <c r="R6559" s="2">
        <f t="shared" si="1230"/>
        <v>0</v>
      </c>
      <c r="S6559" s="2">
        <f t="shared" si="1231"/>
        <v>0</v>
      </c>
      <c r="T6559" s="2">
        <f t="shared" si="1232"/>
        <v>0</v>
      </c>
      <c r="U6559" s="2">
        <f>IF(O6559="Reg", R6559 * Inputs!$B$7, 0)</f>
        <v>0</v>
      </c>
      <c r="V6559" s="2">
        <f>MAX(F6559 + P6559*Inputs!$B$15 - (Q6559/Inputs!$B$16) - U6559, 0)</f>
        <v>0</v>
      </c>
    </row>
    <row r="6560" spans="1:22" x14ac:dyDescent="0.3">
      <c r="A6560" s="1">
        <v>46296.25</v>
      </c>
      <c r="B6560" s="2">
        <v>0</v>
      </c>
      <c r="C6560" s="2">
        <v>8.0612047159876479</v>
      </c>
      <c r="D6560" s="2">
        <f t="shared" si="1224"/>
        <v>35.873649923392101</v>
      </c>
      <c r="E6560" s="2">
        <f t="shared" si="1225"/>
        <v>7.2849063086889005</v>
      </c>
      <c r="F6560" s="2">
        <f t="shared" si="1233"/>
        <v>0</v>
      </c>
      <c r="G6560" s="2">
        <f t="shared" si="1234"/>
        <v>0</v>
      </c>
      <c r="H6560" s="2">
        <f>MIN(Inputs!$B$2, (Inputs!$B$14 - F6560)/Inputs!$B$15)</f>
        <v>170</v>
      </c>
      <c r="I6560" s="2">
        <f>MAX(MIN(Inputs!$B$2, F6560*Inputs!$B$16, Inputs!$B$14*Inputs!$B$4 - G6560), 0)</f>
        <v>0</v>
      </c>
      <c r="J6560" s="2">
        <f>MAX(MIN(Inputs!$B$2, F6560*Inputs!$B$16, (Inputs!$B$14-F6560)/Inputs!$B$15)*Inputs!$B$9, 0)</f>
        <v>0</v>
      </c>
      <c r="K6560" s="2">
        <f>MAX(E6560*Inputs!$B$5 - B6560 - Inputs!$B$8, 0) * H6560</f>
        <v>0</v>
      </c>
      <c r="L6560" s="2">
        <f>IF(B6560 &gt;= D6560*Inputs!$B$10, MAX(B6560 - E6560/Inputs!$B$5 - Inputs!$B$8, 0) * I6560, 0)</f>
        <v>0</v>
      </c>
      <c r="M6560" s="2">
        <f t="shared" si="1226"/>
        <v>0</v>
      </c>
      <c r="N6560" s="3" t="str">
        <f t="shared" si="1227"/>
        <v>Idle</v>
      </c>
      <c r="O6560" s="3" t="str">
        <f t="shared" si="1235"/>
        <v>Idle</v>
      </c>
      <c r="P6560" s="2">
        <f t="shared" si="1228"/>
        <v>0</v>
      </c>
      <c r="Q6560" s="2">
        <f t="shared" si="1229"/>
        <v>0</v>
      </c>
      <c r="R6560" s="2">
        <f t="shared" si="1230"/>
        <v>0</v>
      </c>
      <c r="S6560" s="2">
        <f t="shared" si="1231"/>
        <v>0</v>
      </c>
      <c r="T6560" s="2">
        <f t="shared" si="1232"/>
        <v>0</v>
      </c>
      <c r="U6560" s="2">
        <f>IF(O6560="Reg", R6560 * Inputs!$B$7, 0)</f>
        <v>0</v>
      </c>
      <c r="V6560" s="2">
        <f>MAX(F6560 + P6560*Inputs!$B$15 - (Q6560/Inputs!$B$16) - U6560, 0)</f>
        <v>0</v>
      </c>
    </row>
    <row r="6561" spans="1:22" x14ac:dyDescent="0.3">
      <c r="A6561" s="1">
        <v>46296.291666666657</v>
      </c>
      <c r="B6561" s="2">
        <v>0</v>
      </c>
      <c r="C6561" s="2">
        <v>1.7421961189595689</v>
      </c>
      <c r="D6561" s="2">
        <f t="shared" si="1224"/>
        <v>35.873649923392101</v>
      </c>
      <c r="E6561" s="2">
        <f t="shared" si="1225"/>
        <v>12.803985013146564</v>
      </c>
      <c r="F6561" s="2">
        <f t="shared" si="1233"/>
        <v>0</v>
      </c>
      <c r="G6561" s="2">
        <f t="shared" si="1234"/>
        <v>0</v>
      </c>
      <c r="H6561" s="2">
        <f>MIN(Inputs!$B$2, (Inputs!$B$14 - F6561)/Inputs!$B$15)</f>
        <v>170</v>
      </c>
      <c r="I6561" s="2">
        <f>MAX(MIN(Inputs!$B$2, F6561*Inputs!$B$16, Inputs!$B$14*Inputs!$B$4 - G6561), 0)</f>
        <v>0</v>
      </c>
      <c r="J6561" s="2">
        <f>MAX(MIN(Inputs!$B$2, F6561*Inputs!$B$16, (Inputs!$B$14-F6561)/Inputs!$B$15)*Inputs!$B$9, 0)</f>
        <v>0</v>
      </c>
      <c r="K6561" s="2">
        <f>MAX(E6561*Inputs!$B$5 - B6561 - Inputs!$B$8, 0) * H6561</f>
        <v>0</v>
      </c>
      <c r="L6561" s="2">
        <f>IF(B6561 &gt;= D6561*Inputs!$B$10, MAX(B6561 - E6561/Inputs!$B$5 - Inputs!$B$8, 0) * I6561, 0)</f>
        <v>0</v>
      </c>
      <c r="M6561" s="2">
        <f t="shared" si="1226"/>
        <v>0</v>
      </c>
      <c r="N6561" s="3" t="str">
        <f t="shared" si="1227"/>
        <v>Idle</v>
      </c>
      <c r="O6561" s="3" t="str">
        <f t="shared" si="1235"/>
        <v>Idle</v>
      </c>
      <c r="P6561" s="2">
        <f t="shared" si="1228"/>
        <v>0</v>
      </c>
      <c r="Q6561" s="2">
        <f t="shared" si="1229"/>
        <v>0</v>
      </c>
      <c r="R6561" s="2">
        <f t="shared" si="1230"/>
        <v>0</v>
      </c>
      <c r="S6561" s="2">
        <f t="shared" si="1231"/>
        <v>0</v>
      </c>
      <c r="T6561" s="2">
        <f t="shared" si="1232"/>
        <v>0</v>
      </c>
      <c r="U6561" s="2">
        <f>IF(O6561="Reg", R6561 * Inputs!$B$7, 0)</f>
        <v>0</v>
      </c>
      <c r="V6561" s="2">
        <f>MAX(F6561 + P6561*Inputs!$B$15 - (Q6561/Inputs!$B$16) - U6561, 0)</f>
        <v>0</v>
      </c>
    </row>
    <row r="6562" spans="1:22" x14ac:dyDescent="0.3">
      <c r="A6562" s="1">
        <v>46296.333333333343</v>
      </c>
      <c r="B6562" s="2">
        <v>0</v>
      </c>
      <c r="C6562" s="2">
        <v>5.0082796826444991</v>
      </c>
      <c r="D6562" s="2">
        <f t="shared" si="1224"/>
        <v>35.873649923392101</v>
      </c>
      <c r="E6562" s="2">
        <f t="shared" si="1225"/>
        <v>18.79095264400425</v>
      </c>
      <c r="F6562" s="2">
        <f t="shared" si="1233"/>
        <v>0</v>
      </c>
      <c r="G6562" s="2">
        <f t="shared" si="1234"/>
        <v>0</v>
      </c>
      <c r="H6562" s="2">
        <f>MIN(Inputs!$B$2, (Inputs!$B$14 - F6562)/Inputs!$B$15)</f>
        <v>170</v>
      </c>
      <c r="I6562" s="2">
        <f>MAX(MIN(Inputs!$B$2, F6562*Inputs!$B$16, Inputs!$B$14*Inputs!$B$4 - G6562), 0)</f>
        <v>0</v>
      </c>
      <c r="J6562" s="2">
        <f>MAX(MIN(Inputs!$B$2, F6562*Inputs!$B$16, (Inputs!$B$14-F6562)/Inputs!$B$15)*Inputs!$B$9, 0)</f>
        <v>0</v>
      </c>
      <c r="K6562" s="2">
        <f>MAX(E6562*Inputs!$B$5 - B6562 - Inputs!$B$8, 0) * H6562</f>
        <v>0</v>
      </c>
      <c r="L6562" s="2">
        <f>IF(B6562 &gt;= D6562*Inputs!$B$10, MAX(B6562 - E6562/Inputs!$B$5 - Inputs!$B$8, 0) * I6562, 0)</f>
        <v>0</v>
      </c>
      <c r="M6562" s="2">
        <f t="shared" si="1226"/>
        <v>0</v>
      </c>
      <c r="N6562" s="3" t="str">
        <f t="shared" si="1227"/>
        <v>Idle</v>
      </c>
      <c r="O6562" s="3" t="str">
        <f t="shared" si="1235"/>
        <v>Idle</v>
      </c>
      <c r="P6562" s="2">
        <f t="shared" si="1228"/>
        <v>0</v>
      </c>
      <c r="Q6562" s="2">
        <f t="shared" si="1229"/>
        <v>0</v>
      </c>
      <c r="R6562" s="2">
        <f t="shared" si="1230"/>
        <v>0</v>
      </c>
      <c r="S6562" s="2">
        <f t="shared" si="1231"/>
        <v>0</v>
      </c>
      <c r="T6562" s="2">
        <f t="shared" si="1232"/>
        <v>0</v>
      </c>
      <c r="U6562" s="2">
        <f>IF(O6562="Reg", R6562 * Inputs!$B$7, 0)</f>
        <v>0</v>
      </c>
      <c r="V6562" s="2">
        <f>MAX(F6562 + P6562*Inputs!$B$15 - (Q6562/Inputs!$B$16) - U6562, 0)</f>
        <v>0</v>
      </c>
    </row>
    <row r="6563" spans="1:22" x14ac:dyDescent="0.3">
      <c r="A6563" s="1">
        <v>46296.375</v>
      </c>
      <c r="B6563" s="2">
        <v>0</v>
      </c>
      <c r="C6563" s="2">
        <v>7.4119951829539348</v>
      </c>
      <c r="D6563" s="2">
        <f t="shared" si="1224"/>
        <v>35.873649923392101</v>
      </c>
      <c r="E6563" s="2">
        <f t="shared" si="1225"/>
        <v>25.414747096420484</v>
      </c>
      <c r="F6563" s="2">
        <f t="shared" si="1233"/>
        <v>0</v>
      </c>
      <c r="G6563" s="2">
        <f t="shared" si="1234"/>
        <v>0</v>
      </c>
      <c r="H6563" s="2">
        <f>MIN(Inputs!$B$2, (Inputs!$B$14 - F6563)/Inputs!$B$15)</f>
        <v>170</v>
      </c>
      <c r="I6563" s="2">
        <f>MAX(MIN(Inputs!$B$2, F6563*Inputs!$B$16, Inputs!$B$14*Inputs!$B$4 - G6563), 0)</f>
        <v>0</v>
      </c>
      <c r="J6563" s="2">
        <f>MAX(MIN(Inputs!$B$2, F6563*Inputs!$B$16, (Inputs!$B$14-F6563)/Inputs!$B$15)*Inputs!$B$9, 0)</f>
        <v>0</v>
      </c>
      <c r="K6563" s="2">
        <f>MAX(E6563*Inputs!$B$5 - B6563 - Inputs!$B$8, 0) * H6563</f>
        <v>402.04616562450451</v>
      </c>
      <c r="L6563" s="2">
        <f>IF(B6563 &gt;= D6563*Inputs!$B$10, MAX(B6563 - E6563/Inputs!$B$5 - Inputs!$B$8, 0) * I6563, 0)</f>
        <v>0</v>
      </c>
      <c r="M6563" s="2">
        <f t="shared" si="1226"/>
        <v>0</v>
      </c>
      <c r="N6563" s="3" t="str">
        <f t="shared" si="1227"/>
        <v>Charge</v>
      </c>
      <c r="O6563" s="3" t="str">
        <f t="shared" si="1235"/>
        <v>Charge</v>
      </c>
      <c r="P6563" s="2">
        <f t="shared" si="1228"/>
        <v>170</v>
      </c>
      <c r="Q6563" s="2">
        <f t="shared" si="1229"/>
        <v>0</v>
      </c>
      <c r="R6563" s="2">
        <f t="shared" si="1230"/>
        <v>0</v>
      </c>
      <c r="S6563" s="2">
        <f t="shared" si="1231"/>
        <v>0</v>
      </c>
      <c r="T6563" s="2">
        <f t="shared" si="1232"/>
        <v>0</v>
      </c>
      <c r="U6563" s="2">
        <f>IF(O6563="Reg", R6563 * Inputs!$B$7, 0)</f>
        <v>0</v>
      </c>
      <c r="V6563" s="2">
        <f>MAX(F6563 + P6563*Inputs!$B$15 - (Q6563/Inputs!$B$16) - U6563, 0)</f>
        <v>170</v>
      </c>
    </row>
    <row r="6564" spans="1:22" x14ac:dyDescent="0.3">
      <c r="A6564" s="1">
        <v>46296.416666666657</v>
      </c>
      <c r="B6564" s="2">
        <v>16.234063989003008</v>
      </c>
      <c r="C6564" s="2">
        <v>5.6647488152942653</v>
      </c>
      <c r="D6564" s="2">
        <f t="shared" si="1224"/>
        <v>35.873649923392101</v>
      </c>
      <c r="E6564" s="2">
        <f t="shared" si="1225"/>
        <v>50.154939101117066</v>
      </c>
      <c r="F6564" s="2">
        <f t="shared" si="1233"/>
        <v>170</v>
      </c>
      <c r="G6564" s="2">
        <f t="shared" si="1234"/>
        <v>0</v>
      </c>
      <c r="H6564" s="2">
        <f>MIN(Inputs!$B$2, (Inputs!$B$14 - F6564)/Inputs!$B$15)</f>
        <v>170</v>
      </c>
      <c r="I6564" s="2">
        <f>MAX(MIN(Inputs!$B$2, F6564*Inputs!$B$16, Inputs!$B$14*Inputs!$B$4 - G6564), 0)</f>
        <v>170</v>
      </c>
      <c r="J6564" s="2">
        <f>MAX(MIN(Inputs!$B$2, F6564*Inputs!$B$16, (Inputs!$B$14-F6564)/Inputs!$B$15)*Inputs!$B$9, 0)</f>
        <v>136</v>
      </c>
      <c r="K6564" s="2">
        <f>MAX(E6564*Inputs!$B$5 - B6564 - Inputs!$B$8, 0) * H6564</f>
        <v>1343.3880113966013</v>
      </c>
      <c r="L6564" s="2">
        <f>IF(B6564 &gt;= D6564*Inputs!$B$10, MAX(B6564 - E6564/Inputs!$B$5 - Inputs!$B$8, 0) * I6564, 0)</f>
        <v>0</v>
      </c>
      <c r="M6564" s="2">
        <f t="shared" si="1226"/>
        <v>770.40583888002004</v>
      </c>
      <c r="N6564" s="3" t="str">
        <f t="shared" si="1227"/>
        <v>Charge</v>
      </c>
      <c r="O6564" s="3" t="str">
        <f t="shared" si="1235"/>
        <v>Charge</v>
      </c>
      <c r="P6564" s="2">
        <f t="shared" si="1228"/>
        <v>170</v>
      </c>
      <c r="Q6564" s="2">
        <f t="shared" si="1229"/>
        <v>0</v>
      </c>
      <c r="R6564" s="2">
        <f t="shared" si="1230"/>
        <v>0</v>
      </c>
      <c r="S6564" s="2">
        <f t="shared" si="1231"/>
        <v>-2759.7908781305114</v>
      </c>
      <c r="T6564" s="2">
        <f t="shared" si="1232"/>
        <v>0</v>
      </c>
      <c r="U6564" s="2">
        <f>IF(O6564="Reg", R6564 * Inputs!$B$7, 0)</f>
        <v>0</v>
      </c>
      <c r="V6564" s="2">
        <f>MAX(F6564 + P6564*Inputs!$B$15 - (Q6564/Inputs!$B$16) - U6564, 0)</f>
        <v>340</v>
      </c>
    </row>
    <row r="6565" spans="1:22" x14ac:dyDescent="0.3">
      <c r="A6565" s="1">
        <v>46296.458333333343</v>
      </c>
      <c r="B6565" s="2">
        <v>27.4753738631304</v>
      </c>
      <c r="C6565" s="2">
        <v>3.9525473735877812</v>
      </c>
      <c r="D6565" s="2">
        <f t="shared" si="1224"/>
        <v>35.873649923392101</v>
      </c>
      <c r="E6565" s="2">
        <f t="shared" si="1225"/>
        <v>57.316524695123093</v>
      </c>
      <c r="F6565" s="2">
        <f t="shared" si="1233"/>
        <v>340</v>
      </c>
      <c r="G6565" s="2">
        <f t="shared" si="1234"/>
        <v>0</v>
      </c>
      <c r="H6565" s="2">
        <f>MIN(Inputs!$B$2, (Inputs!$B$14 - F6565)/Inputs!$B$15)</f>
        <v>0</v>
      </c>
      <c r="I6565" s="2">
        <f>MAX(MIN(Inputs!$B$2, F6565*Inputs!$B$16, Inputs!$B$14*Inputs!$B$4 - G6565), 0)</f>
        <v>170</v>
      </c>
      <c r="J6565" s="2">
        <f>MAX(MIN(Inputs!$B$2, F6565*Inputs!$B$16, (Inputs!$B$14-F6565)/Inputs!$B$15)*Inputs!$B$9, 0)</f>
        <v>0</v>
      </c>
      <c r="K6565" s="2">
        <f>MAX(E6565*Inputs!$B$5 - B6565 - Inputs!$B$8, 0) * H6565</f>
        <v>0</v>
      </c>
      <c r="L6565" s="2">
        <f>IF(B6565 &gt;= D6565*Inputs!$B$10, MAX(B6565 - E6565/Inputs!$B$5 - Inputs!$B$8, 0) * I6565, 0)</f>
        <v>0</v>
      </c>
      <c r="M6565" s="2">
        <f t="shared" si="1226"/>
        <v>0</v>
      </c>
      <c r="N6565" s="3" t="str">
        <f t="shared" si="1227"/>
        <v>Idle</v>
      </c>
      <c r="O6565" s="3" t="str">
        <f t="shared" si="1235"/>
        <v>Idle</v>
      </c>
      <c r="P6565" s="2">
        <f t="shared" si="1228"/>
        <v>0</v>
      </c>
      <c r="Q6565" s="2">
        <f t="shared" si="1229"/>
        <v>0</v>
      </c>
      <c r="R6565" s="2">
        <f t="shared" si="1230"/>
        <v>0</v>
      </c>
      <c r="S6565" s="2">
        <f t="shared" si="1231"/>
        <v>0</v>
      </c>
      <c r="T6565" s="2">
        <f t="shared" si="1232"/>
        <v>0</v>
      </c>
      <c r="U6565" s="2">
        <f>IF(O6565="Reg", R6565 * Inputs!$B$7, 0)</f>
        <v>0</v>
      </c>
      <c r="V6565" s="2">
        <f>MAX(F6565 + P6565*Inputs!$B$15 - (Q6565/Inputs!$B$16) - U6565, 0)</f>
        <v>340</v>
      </c>
    </row>
    <row r="6566" spans="1:22" x14ac:dyDescent="0.3">
      <c r="A6566" s="1">
        <v>46296.5</v>
      </c>
      <c r="B6566" s="2">
        <v>33.114472226745967</v>
      </c>
      <c r="C6566" s="2">
        <v>6.7423347967944238</v>
      </c>
      <c r="D6566" s="2">
        <f t="shared" si="1224"/>
        <v>35.873649923392101</v>
      </c>
      <c r="E6566" s="2">
        <f t="shared" si="1225"/>
        <v>64.949265249327524</v>
      </c>
      <c r="F6566" s="2">
        <f t="shared" si="1233"/>
        <v>340</v>
      </c>
      <c r="G6566" s="2">
        <f t="shared" si="1234"/>
        <v>0</v>
      </c>
      <c r="H6566" s="2">
        <f>MIN(Inputs!$B$2, (Inputs!$B$14 - F6566)/Inputs!$B$15)</f>
        <v>0</v>
      </c>
      <c r="I6566" s="2">
        <f>MAX(MIN(Inputs!$B$2, F6566*Inputs!$B$16, Inputs!$B$14*Inputs!$B$4 - G6566), 0)</f>
        <v>170</v>
      </c>
      <c r="J6566" s="2">
        <f>MAX(MIN(Inputs!$B$2, F6566*Inputs!$B$16, (Inputs!$B$14-F6566)/Inputs!$B$15)*Inputs!$B$9, 0)</f>
        <v>0</v>
      </c>
      <c r="K6566" s="2">
        <f>MAX(E6566*Inputs!$B$5 - B6566 - Inputs!$B$8, 0) * H6566</f>
        <v>0</v>
      </c>
      <c r="L6566" s="2">
        <f>IF(B6566 &gt;= D6566*Inputs!$B$10, MAX(B6566 - E6566/Inputs!$B$5 - Inputs!$B$8, 0) * I6566, 0)</f>
        <v>0</v>
      </c>
      <c r="M6566" s="2">
        <f t="shared" si="1226"/>
        <v>0</v>
      </c>
      <c r="N6566" s="3" t="str">
        <f t="shared" si="1227"/>
        <v>Idle</v>
      </c>
      <c r="O6566" s="3" t="str">
        <f t="shared" si="1235"/>
        <v>Idle</v>
      </c>
      <c r="P6566" s="2">
        <f t="shared" si="1228"/>
        <v>0</v>
      </c>
      <c r="Q6566" s="2">
        <f t="shared" si="1229"/>
        <v>0</v>
      </c>
      <c r="R6566" s="2">
        <f t="shared" si="1230"/>
        <v>0</v>
      </c>
      <c r="S6566" s="2">
        <f t="shared" si="1231"/>
        <v>0</v>
      </c>
      <c r="T6566" s="2">
        <f t="shared" si="1232"/>
        <v>0</v>
      </c>
      <c r="U6566" s="2">
        <f>IF(O6566="Reg", R6566 * Inputs!$B$7, 0)</f>
        <v>0</v>
      </c>
      <c r="V6566" s="2">
        <f>MAX(F6566 + P6566*Inputs!$B$15 - (Q6566/Inputs!$B$16) - U6566, 0)</f>
        <v>340</v>
      </c>
    </row>
    <row r="6567" spans="1:22" x14ac:dyDescent="0.3">
      <c r="A6567" s="1">
        <v>46296.541666666657</v>
      </c>
      <c r="B6567" s="2">
        <v>35.921805785146127</v>
      </c>
      <c r="C6567" s="2">
        <v>17.971523754007389</v>
      </c>
      <c r="D6567" s="2">
        <f t="shared" si="1224"/>
        <v>35.873649923392101</v>
      </c>
      <c r="E6567" s="2">
        <f t="shared" si="1225"/>
        <v>71.943334559952092</v>
      </c>
      <c r="F6567" s="2">
        <f t="shared" si="1233"/>
        <v>340</v>
      </c>
      <c r="G6567" s="2">
        <f t="shared" si="1234"/>
        <v>0</v>
      </c>
      <c r="H6567" s="2">
        <f>MIN(Inputs!$B$2, (Inputs!$B$14 - F6567)/Inputs!$B$15)</f>
        <v>0</v>
      </c>
      <c r="I6567" s="2">
        <f>MAX(MIN(Inputs!$B$2, F6567*Inputs!$B$16, Inputs!$B$14*Inputs!$B$4 - G6567), 0)</f>
        <v>170</v>
      </c>
      <c r="J6567" s="2">
        <f>MAX(MIN(Inputs!$B$2, F6567*Inputs!$B$16, (Inputs!$B$14-F6567)/Inputs!$B$15)*Inputs!$B$9, 0)</f>
        <v>0</v>
      </c>
      <c r="K6567" s="2">
        <f>MAX(E6567*Inputs!$B$5 - B6567 - Inputs!$B$8, 0) * H6567</f>
        <v>0</v>
      </c>
      <c r="L6567" s="2">
        <f>IF(B6567 &gt;= D6567*Inputs!$B$10, MAX(B6567 - E6567/Inputs!$B$5 - Inputs!$B$8, 0) * I6567, 0)</f>
        <v>0</v>
      </c>
      <c r="M6567" s="2">
        <f t="shared" si="1226"/>
        <v>0</v>
      </c>
      <c r="N6567" s="3" t="str">
        <f t="shared" si="1227"/>
        <v>Idle</v>
      </c>
      <c r="O6567" s="3" t="str">
        <f t="shared" si="1235"/>
        <v>Idle</v>
      </c>
      <c r="P6567" s="2">
        <f t="shared" si="1228"/>
        <v>0</v>
      </c>
      <c r="Q6567" s="2">
        <f t="shared" si="1229"/>
        <v>0</v>
      </c>
      <c r="R6567" s="2">
        <f t="shared" si="1230"/>
        <v>0</v>
      </c>
      <c r="S6567" s="2">
        <f t="shared" si="1231"/>
        <v>0</v>
      </c>
      <c r="T6567" s="2">
        <f t="shared" si="1232"/>
        <v>0</v>
      </c>
      <c r="U6567" s="2">
        <f>IF(O6567="Reg", R6567 * Inputs!$B$7, 0)</f>
        <v>0</v>
      </c>
      <c r="V6567" s="2">
        <f>MAX(F6567 + P6567*Inputs!$B$15 - (Q6567/Inputs!$B$16) - U6567, 0)</f>
        <v>340</v>
      </c>
    </row>
    <row r="6568" spans="1:22" x14ac:dyDescent="0.3">
      <c r="A6568" s="1">
        <v>46296.583333333343</v>
      </c>
      <c r="B6568" s="2">
        <v>39.742766714497421</v>
      </c>
      <c r="C6568" s="2">
        <v>18.158238068174491</v>
      </c>
      <c r="D6568" s="2">
        <f t="shared" si="1224"/>
        <v>35.873649923392101</v>
      </c>
      <c r="E6568" s="2">
        <f t="shared" si="1225"/>
        <v>77.687099638405485</v>
      </c>
      <c r="F6568" s="2">
        <f t="shared" si="1233"/>
        <v>340</v>
      </c>
      <c r="G6568" s="2">
        <f t="shared" si="1234"/>
        <v>0</v>
      </c>
      <c r="H6568" s="2">
        <f>MIN(Inputs!$B$2, (Inputs!$B$14 - F6568)/Inputs!$B$15)</f>
        <v>0</v>
      </c>
      <c r="I6568" s="2">
        <f>MAX(MIN(Inputs!$B$2, F6568*Inputs!$B$16, Inputs!$B$14*Inputs!$B$4 - G6568), 0)</f>
        <v>170</v>
      </c>
      <c r="J6568" s="2">
        <f>MAX(MIN(Inputs!$B$2, F6568*Inputs!$B$16, (Inputs!$B$14-F6568)/Inputs!$B$15)*Inputs!$B$9, 0)</f>
        <v>0</v>
      </c>
      <c r="K6568" s="2">
        <f>MAX(E6568*Inputs!$B$5 - B6568 - Inputs!$B$8, 0) * H6568</f>
        <v>0</v>
      </c>
      <c r="L6568" s="2">
        <f>IF(B6568 &gt;= D6568*Inputs!$B$10, MAX(B6568 - E6568/Inputs!$B$5 - Inputs!$B$8, 0) * I6568, 0)</f>
        <v>0</v>
      </c>
      <c r="M6568" s="2">
        <f t="shared" si="1226"/>
        <v>0</v>
      </c>
      <c r="N6568" s="3" t="str">
        <f t="shared" si="1227"/>
        <v>Idle</v>
      </c>
      <c r="O6568" s="3" t="str">
        <f t="shared" si="1235"/>
        <v>Idle</v>
      </c>
      <c r="P6568" s="2">
        <f t="shared" si="1228"/>
        <v>0</v>
      </c>
      <c r="Q6568" s="2">
        <f t="shared" si="1229"/>
        <v>0</v>
      </c>
      <c r="R6568" s="2">
        <f t="shared" si="1230"/>
        <v>0</v>
      </c>
      <c r="S6568" s="2">
        <f t="shared" si="1231"/>
        <v>0</v>
      </c>
      <c r="T6568" s="2">
        <f t="shared" si="1232"/>
        <v>0</v>
      </c>
      <c r="U6568" s="2">
        <f>IF(O6568="Reg", R6568 * Inputs!$B$7, 0)</f>
        <v>0</v>
      </c>
      <c r="V6568" s="2">
        <f>MAX(F6568 + P6568*Inputs!$B$15 - (Q6568/Inputs!$B$16) - U6568, 0)</f>
        <v>340</v>
      </c>
    </row>
    <row r="6569" spans="1:22" x14ac:dyDescent="0.3">
      <c r="A6569" s="1">
        <v>46296.625</v>
      </c>
      <c r="B6569" s="2">
        <v>148.44115202817949</v>
      </c>
      <c r="C6569" s="2">
        <v>13.01618189863931</v>
      </c>
      <c r="D6569" s="2">
        <f t="shared" si="1224"/>
        <v>35.873649923392101</v>
      </c>
      <c r="E6569" s="2">
        <f t="shared" si="1225"/>
        <v>81.239114328542271</v>
      </c>
      <c r="F6569" s="2">
        <f t="shared" si="1233"/>
        <v>340</v>
      </c>
      <c r="G6569" s="2">
        <f t="shared" si="1234"/>
        <v>0</v>
      </c>
      <c r="H6569" s="2">
        <f>MIN(Inputs!$B$2, (Inputs!$B$14 - F6569)/Inputs!$B$15)</f>
        <v>0</v>
      </c>
      <c r="I6569" s="2">
        <f>MAX(MIN(Inputs!$B$2, F6569*Inputs!$B$16, Inputs!$B$14*Inputs!$B$4 - G6569), 0)</f>
        <v>170</v>
      </c>
      <c r="J6569" s="2">
        <f>MAX(MIN(Inputs!$B$2, F6569*Inputs!$B$16, (Inputs!$B$14-F6569)/Inputs!$B$15)*Inputs!$B$9, 0)</f>
        <v>0</v>
      </c>
      <c r="K6569" s="2">
        <f>MAX(E6569*Inputs!$B$5 - B6569 - Inputs!$B$8, 0) * H6569</f>
        <v>0</v>
      </c>
      <c r="L6569" s="2">
        <f>IF(B6569 &gt;= D6569*Inputs!$B$10, MAX(B6569 - E6569/Inputs!$B$5 - Inputs!$B$8, 0) * I6569, 0)</f>
        <v>6141.0760313221199</v>
      </c>
      <c r="M6569" s="2">
        <f t="shared" si="1226"/>
        <v>0</v>
      </c>
      <c r="N6569" s="3" t="str">
        <f t="shared" si="1227"/>
        <v>Discharge</v>
      </c>
      <c r="O6569" s="3" t="str">
        <f t="shared" si="1235"/>
        <v>Discharge</v>
      </c>
      <c r="P6569" s="2">
        <f t="shared" si="1228"/>
        <v>0</v>
      </c>
      <c r="Q6569" s="2">
        <f t="shared" si="1229"/>
        <v>170</v>
      </c>
      <c r="R6569" s="2">
        <f t="shared" si="1230"/>
        <v>0</v>
      </c>
      <c r="S6569" s="2">
        <f t="shared" si="1231"/>
        <v>25234.995844790512</v>
      </c>
      <c r="T6569" s="2">
        <f t="shared" si="1232"/>
        <v>0</v>
      </c>
      <c r="U6569" s="2">
        <f>IF(O6569="Reg", R6569 * Inputs!$B$7, 0)</f>
        <v>0</v>
      </c>
      <c r="V6569" s="2">
        <f>MAX(F6569 + P6569*Inputs!$B$15 - (Q6569/Inputs!$B$16) - U6569, 0)</f>
        <v>170</v>
      </c>
    </row>
    <row r="6570" spans="1:22" x14ac:dyDescent="0.3">
      <c r="A6570" s="1">
        <v>46296.666666666657</v>
      </c>
      <c r="B6570" s="2">
        <v>59.203577553039153</v>
      </c>
      <c r="C6570" s="2">
        <v>17.764978598064602</v>
      </c>
      <c r="D6570" s="2">
        <f t="shared" si="1224"/>
        <v>35.873649923392101</v>
      </c>
      <c r="E6570" s="2">
        <f t="shared" si="1225"/>
        <v>65.70104815557454</v>
      </c>
      <c r="F6570" s="2">
        <f t="shared" si="1233"/>
        <v>170</v>
      </c>
      <c r="G6570" s="2">
        <f t="shared" si="1234"/>
        <v>170</v>
      </c>
      <c r="H6570" s="2">
        <f>MIN(Inputs!$B$2, (Inputs!$B$14 - F6570)/Inputs!$B$15)</f>
        <v>170</v>
      </c>
      <c r="I6570" s="2">
        <f>MAX(MIN(Inputs!$B$2, F6570*Inputs!$B$16, Inputs!$B$14*Inputs!$B$4 - G6570), 0)</f>
        <v>170</v>
      </c>
      <c r="J6570" s="2">
        <f>MAX(MIN(Inputs!$B$2, F6570*Inputs!$B$16, (Inputs!$B$14-F6570)/Inputs!$B$15)*Inputs!$B$9, 0)</f>
        <v>136</v>
      </c>
      <c r="K6570" s="2">
        <f>MAX(E6570*Inputs!$B$5 - B6570 - Inputs!$B$8, 0) * H6570</f>
        <v>0</v>
      </c>
      <c r="L6570" s="2">
        <f>IF(B6570 &gt;= D6570*Inputs!$B$10, MAX(B6570 - E6570/Inputs!$B$5 - Inputs!$B$8, 0) * I6570, 0)</f>
        <v>0</v>
      </c>
      <c r="M6570" s="2">
        <f t="shared" si="1226"/>
        <v>2416.0370893367858</v>
      </c>
      <c r="N6570" s="3" t="str">
        <f t="shared" si="1227"/>
        <v>Reg</v>
      </c>
      <c r="O6570" s="3" t="str">
        <f t="shared" si="1235"/>
        <v>Discharge</v>
      </c>
      <c r="P6570" s="2">
        <f t="shared" si="1228"/>
        <v>0</v>
      </c>
      <c r="Q6570" s="2">
        <f t="shared" si="1229"/>
        <v>170</v>
      </c>
      <c r="R6570" s="2">
        <f t="shared" si="1230"/>
        <v>0</v>
      </c>
      <c r="S6570" s="2">
        <f t="shared" si="1231"/>
        <v>10064.608184016655</v>
      </c>
      <c r="T6570" s="2">
        <f t="shared" si="1232"/>
        <v>0</v>
      </c>
      <c r="U6570" s="2">
        <f>IF(O6570="Reg", R6570 * Inputs!$B$7, 0)</f>
        <v>0</v>
      </c>
      <c r="V6570" s="2">
        <f>MAX(F6570 + P6570*Inputs!$B$15 - (Q6570/Inputs!$B$16) - U6570, 0)</f>
        <v>0</v>
      </c>
    </row>
    <row r="6571" spans="1:22" x14ac:dyDescent="0.3">
      <c r="A6571" s="1">
        <v>46296.708333333343</v>
      </c>
      <c r="B6571" s="2">
        <v>73.271817188356991</v>
      </c>
      <c r="C6571" s="2">
        <v>14.81653155662482</v>
      </c>
      <c r="D6571" s="2">
        <f t="shared" si="1224"/>
        <v>35.873649923392101</v>
      </c>
      <c r="E6571" s="2">
        <f t="shared" si="1225"/>
        <v>65.750807721491867</v>
      </c>
      <c r="F6571" s="2">
        <f t="shared" si="1233"/>
        <v>0</v>
      </c>
      <c r="G6571" s="2">
        <f t="shared" si="1234"/>
        <v>340</v>
      </c>
      <c r="H6571" s="2">
        <f>MIN(Inputs!$B$2, (Inputs!$B$14 - F6571)/Inputs!$B$15)</f>
        <v>170</v>
      </c>
      <c r="I6571" s="2">
        <f>MAX(MIN(Inputs!$B$2, F6571*Inputs!$B$16, Inputs!$B$14*Inputs!$B$4 - G6571), 0)</f>
        <v>0</v>
      </c>
      <c r="J6571" s="2">
        <f>MAX(MIN(Inputs!$B$2, F6571*Inputs!$B$16, (Inputs!$B$14-F6571)/Inputs!$B$15)*Inputs!$B$9, 0)</f>
        <v>0</v>
      </c>
      <c r="K6571" s="2">
        <f>MAX(E6571*Inputs!$B$5 - B6571 - Inputs!$B$8, 0) * H6571</f>
        <v>0</v>
      </c>
      <c r="L6571" s="2">
        <f>IF(B6571 &gt;= D6571*Inputs!$B$10, MAX(B6571 - E6571/Inputs!$B$5 - Inputs!$B$8, 0) * I6571, 0)</f>
        <v>0</v>
      </c>
      <c r="M6571" s="2">
        <f t="shared" si="1226"/>
        <v>0</v>
      </c>
      <c r="N6571" s="3" t="str">
        <f t="shared" si="1227"/>
        <v>Idle</v>
      </c>
      <c r="O6571" s="3" t="str">
        <f t="shared" si="1235"/>
        <v>Idle</v>
      </c>
      <c r="P6571" s="2">
        <f t="shared" si="1228"/>
        <v>0</v>
      </c>
      <c r="Q6571" s="2">
        <f t="shared" si="1229"/>
        <v>0</v>
      </c>
      <c r="R6571" s="2">
        <f t="shared" si="1230"/>
        <v>0</v>
      </c>
      <c r="S6571" s="2">
        <f t="shared" si="1231"/>
        <v>0</v>
      </c>
      <c r="T6571" s="2">
        <f t="shared" si="1232"/>
        <v>0</v>
      </c>
      <c r="U6571" s="2">
        <f>IF(O6571="Reg", R6571 * Inputs!$B$7, 0)</f>
        <v>0</v>
      </c>
      <c r="V6571" s="2">
        <f>MAX(F6571 + P6571*Inputs!$B$15 - (Q6571/Inputs!$B$16) - U6571, 0)</f>
        <v>0</v>
      </c>
    </row>
    <row r="6572" spans="1:22" x14ac:dyDescent="0.3">
      <c r="A6572" s="1">
        <v>46296.75</v>
      </c>
      <c r="B6572" s="2">
        <v>75.078888090493379</v>
      </c>
      <c r="C6572" s="2">
        <v>6.3170616531686994</v>
      </c>
      <c r="D6572" s="2">
        <f t="shared" si="1224"/>
        <v>35.873649923392101</v>
      </c>
      <c r="E6572" s="2">
        <f t="shared" si="1225"/>
        <v>60.024550915612345</v>
      </c>
      <c r="F6572" s="2">
        <f t="shared" si="1233"/>
        <v>0</v>
      </c>
      <c r="G6572" s="2">
        <f t="shared" si="1234"/>
        <v>340</v>
      </c>
      <c r="H6572" s="2">
        <f>MIN(Inputs!$B$2, (Inputs!$B$14 - F6572)/Inputs!$B$15)</f>
        <v>170</v>
      </c>
      <c r="I6572" s="2">
        <f>MAX(MIN(Inputs!$B$2, F6572*Inputs!$B$16, Inputs!$B$14*Inputs!$B$4 - G6572), 0)</f>
        <v>0</v>
      </c>
      <c r="J6572" s="2">
        <f>MAX(MIN(Inputs!$B$2, F6572*Inputs!$B$16, (Inputs!$B$14-F6572)/Inputs!$B$15)*Inputs!$B$9, 0)</f>
        <v>0</v>
      </c>
      <c r="K6572" s="2">
        <f>MAX(E6572*Inputs!$B$5 - B6572 - Inputs!$B$8, 0) * H6572</f>
        <v>0</v>
      </c>
      <c r="L6572" s="2">
        <f>IF(B6572 &gt;= D6572*Inputs!$B$10, MAX(B6572 - E6572/Inputs!$B$5 - Inputs!$B$8, 0) * I6572, 0)</f>
        <v>0</v>
      </c>
      <c r="M6572" s="2">
        <f t="shared" si="1226"/>
        <v>0</v>
      </c>
      <c r="N6572" s="3" t="str">
        <f t="shared" si="1227"/>
        <v>Idle</v>
      </c>
      <c r="O6572" s="3" t="str">
        <f t="shared" si="1235"/>
        <v>Idle</v>
      </c>
      <c r="P6572" s="2">
        <f t="shared" si="1228"/>
        <v>0</v>
      </c>
      <c r="Q6572" s="2">
        <f t="shared" si="1229"/>
        <v>0</v>
      </c>
      <c r="R6572" s="2">
        <f t="shared" si="1230"/>
        <v>0</v>
      </c>
      <c r="S6572" s="2">
        <f t="shared" si="1231"/>
        <v>0</v>
      </c>
      <c r="T6572" s="2">
        <f t="shared" si="1232"/>
        <v>0</v>
      </c>
      <c r="U6572" s="2">
        <f>IF(O6572="Reg", R6572 * Inputs!$B$7, 0)</f>
        <v>0</v>
      </c>
      <c r="V6572" s="2">
        <f>MAX(F6572 + P6572*Inputs!$B$15 - (Q6572/Inputs!$B$16) - U6572, 0)</f>
        <v>0</v>
      </c>
    </row>
    <row r="6573" spans="1:22" x14ac:dyDescent="0.3">
      <c r="A6573" s="1">
        <v>46296.791666666657</v>
      </c>
      <c r="B6573" s="2">
        <v>70.384396255866534</v>
      </c>
      <c r="C6573" s="2">
        <v>3.3873223031038289</v>
      </c>
      <c r="D6573" s="2">
        <f t="shared" si="1224"/>
        <v>35.873649923392101</v>
      </c>
      <c r="E6573" s="2">
        <f t="shared" si="1225"/>
        <v>52.795656551928374</v>
      </c>
      <c r="F6573" s="2">
        <f t="shared" si="1233"/>
        <v>0</v>
      </c>
      <c r="G6573" s="2">
        <f t="shared" si="1234"/>
        <v>340</v>
      </c>
      <c r="H6573" s="2">
        <f>MIN(Inputs!$B$2, (Inputs!$B$14 - F6573)/Inputs!$B$15)</f>
        <v>170</v>
      </c>
      <c r="I6573" s="2">
        <f>MAX(MIN(Inputs!$B$2, F6573*Inputs!$B$16, Inputs!$B$14*Inputs!$B$4 - G6573), 0)</f>
        <v>0</v>
      </c>
      <c r="J6573" s="2">
        <f>MAX(MIN(Inputs!$B$2, F6573*Inputs!$B$16, (Inputs!$B$14-F6573)/Inputs!$B$15)*Inputs!$B$9, 0)</f>
        <v>0</v>
      </c>
      <c r="K6573" s="2">
        <f>MAX(E6573*Inputs!$B$5 - B6573 - Inputs!$B$8, 0) * H6573</f>
        <v>0</v>
      </c>
      <c r="L6573" s="2">
        <f>IF(B6573 &gt;= D6573*Inputs!$B$10, MAX(B6573 - E6573/Inputs!$B$5 - Inputs!$B$8, 0) * I6573, 0)</f>
        <v>0</v>
      </c>
      <c r="M6573" s="2">
        <f t="shared" si="1226"/>
        <v>0</v>
      </c>
      <c r="N6573" s="3" t="str">
        <f t="shared" si="1227"/>
        <v>Idle</v>
      </c>
      <c r="O6573" s="3" t="str">
        <f t="shared" si="1235"/>
        <v>Idle</v>
      </c>
      <c r="P6573" s="2">
        <f t="shared" si="1228"/>
        <v>0</v>
      </c>
      <c r="Q6573" s="2">
        <f t="shared" si="1229"/>
        <v>0</v>
      </c>
      <c r="R6573" s="2">
        <f t="shared" si="1230"/>
        <v>0</v>
      </c>
      <c r="S6573" s="2">
        <f t="shared" si="1231"/>
        <v>0</v>
      </c>
      <c r="T6573" s="2">
        <f t="shared" si="1232"/>
        <v>0</v>
      </c>
      <c r="U6573" s="2">
        <f>IF(O6573="Reg", R6573 * Inputs!$B$7, 0)</f>
        <v>0</v>
      </c>
      <c r="V6573" s="2">
        <f>MAX(F6573 + P6573*Inputs!$B$15 - (Q6573/Inputs!$B$16) - U6573, 0)</f>
        <v>0</v>
      </c>
    </row>
    <row r="6574" spans="1:22" x14ac:dyDescent="0.3">
      <c r="A6574" s="1">
        <v>46296.833333333343</v>
      </c>
      <c r="B6574" s="2">
        <v>61.054854855318133</v>
      </c>
      <c r="C6574" s="2">
        <v>7.6901387190106467</v>
      </c>
      <c r="D6574" s="2">
        <f t="shared" si="1224"/>
        <v>35.873649923392101</v>
      </c>
      <c r="E6574" s="2">
        <f t="shared" si="1225"/>
        <v>46.340007570226675</v>
      </c>
      <c r="F6574" s="2">
        <f t="shared" si="1233"/>
        <v>0</v>
      </c>
      <c r="G6574" s="2">
        <f t="shared" si="1234"/>
        <v>340</v>
      </c>
      <c r="H6574" s="2">
        <f>MIN(Inputs!$B$2, (Inputs!$B$14 - F6574)/Inputs!$B$15)</f>
        <v>170</v>
      </c>
      <c r="I6574" s="2">
        <f>MAX(MIN(Inputs!$B$2, F6574*Inputs!$B$16, Inputs!$B$14*Inputs!$B$4 - G6574), 0)</f>
        <v>0</v>
      </c>
      <c r="J6574" s="2">
        <f>MAX(MIN(Inputs!$B$2, F6574*Inputs!$B$16, (Inputs!$B$14-F6574)/Inputs!$B$15)*Inputs!$B$9, 0)</f>
        <v>0</v>
      </c>
      <c r="K6574" s="2">
        <f>MAX(E6574*Inputs!$B$5 - B6574 - Inputs!$B$8, 0) * H6574</f>
        <v>0</v>
      </c>
      <c r="L6574" s="2">
        <f>IF(B6574 &gt;= D6574*Inputs!$B$10, MAX(B6574 - E6574/Inputs!$B$5 - Inputs!$B$8, 0) * I6574, 0)</f>
        <v>0</v>
      </c>
      <c r="M6574" s="2">
        <f t="shared" si="1226"/>
        <v>0</v>
      </c>
      <c r="N6574" s="3" t="str">
        <f t="shared" si="1227"/>
        <v>Idle</v>
      </c>
      <c r="O6574" s="3" t="str">
        <f t="shared" si="1235"/>
        <v>Idle</v>
      </c>
      <c r="P6574" s="2">
        <f t="shared" si="1228"/>
        <v>0</v>
      </c>
      <c r="Q6574" s="2">
        <f t="shared" si="1229"/>
        <v>0</v>
      </c>
      <c r="R6574" s="2">
        <f t="shared" si="1230"/>
        <v>0</v>
      </c>
      <c r="S6574" s="2">
        <f t="shared" si="1231"/>
        <v>0</v>
      </c>
      <c r="T6574" s="2">
        <f t="shared" si="1232"/>
        <v>0</v>
      </c>
      <c r="U6574" s="2">
        <f>IF(O6574="Reg", R6574 * Inputs!$B$7, 0)</f>
        <v>0</v>
      </c>
      <c r="V6574" s="2">
        <f>MAX(F6574 + P6574*Inputs!$B$15 - (Q6574/Inputs!$B$16) - U6574, 0)</f>
        <v>0</v>
      </c>
    </row>
    <row r="6575" spans="1:22" x14ac:dyDescent="0.3">
      <c r="A6575" s="1">
        <v>46296.875</v>
      </c>
      <c r="B6575" s="2">
        <v>55.212754990373071</v>
      </c>
      <c r="C6575" s="2">
        <v>8.2681626538091013</v>
      </c>
      <c r="D6575" s="2">
        <f t="shared" si="1224"/>
        <v>35.873649923392101</v>
      </c>
      <c r="E6575" s="2">
        <f t="shared" si="1225"/>
        <v>37.733851481334945</v>
      </c>
      <c r="F6575" s="2">
        <f t="shared" si="1233"/>
        <v>0</v>
      </c>
      <c r="G6575" s="2">
        <f t="shared" si="1234"/>
        <v>340</v>
      </c>
      <c r="H6575" s="2">
        <f>MIN(Inputs!$B$2, (Inputs!$B$14 - F6575)/Inputs!$B$15)</f>
        <v>170</v>
      </c>
      <c r="I6575" s="2">
        <f>MAX(MIN(Inputs!$B$2, F6575*Inputs!$B$16, Inputs!$B$14*Inputs!$B$4 - G6575), 0)</f>
        <v>0</v>
      </c>
      <c r="J6575" s="2">
        <f>MAX(MIN(Inputs!$B$2, F6575*Inputs!$B$16, (Inputs!$B$14-F6575)/Inputs!$B$15)*Inputs!$B$9, 0)</f>
        <v>0</v>
      </c>
      <c r="K6575" s="2">
        <f>MAX(E6575*Inputs!$B$5 - B6575 - Inputs!$B$8, 0) * H6575</f>
        <v>0</v>
      </c>
      <c r="L6575" s="2">
        <f>IF(B6575 &gt;= D6575*Inputs!$B$10, MAX(B6575 - E6575/Inputs!$B$5 - Inputs!$B$8, 0) * I6575, 0)</f>
        <v>0</v>
      </c>
      <c r="M6575" s="2">
        <f t="shared" si="1226"/>
        <v>0</v>
      </c>
      <c r="N6575" s="3" t="str">
        <f t="shared" si="1227"/>
        <v>Idle</v>
      </c>
      <c r="O6575" s="3" t="str">
        <f t="shared" si="1235"/>
        <v>Idle</v>
      </c>
      <c r="P6575" s="2">
        <f t="shared" si="1228"/>
        <v>0</v>
      </c>
      <c r="Q6575" s="2">
        <f t="shared" si="1229"/>
        <v>0</v>
      </c>
      <c r="R6575" s="2">
        <f t="shared" si="1230"/>
        <v>0</v>
      </c>
      <c r="S6575" s="2">
        <f t="shared" si="1231"/>
        <v>0</v>
      </c>
      <c r="T6575" s="2">
        <f t="shared" si="1232"/>
        <v>0</v>
      </c>
      <c r="U6575" s="2">
        <f>IF(O6575="Reg", R6575 * Inputs!$B$7, 0)</f>
        <v>0</v>
      </c>
      <c r="V6575" s="2">
        <f>MAX(F6575 + P6575*Inputs!$B$15 - (Q6575/Inputs!$B$16) - U6575, 0)</f>
        <v>0</v>
      </c>
    </row>
    <row r="6576" spans="1:22" x14ac:dyDescent="0.3">
      <c r="A6576" s="1">
        <v>46296.916666666657</v>
      </c>
      <c r="B6576" s="2">
        <v>59.502134948543073</v>
      </c>
      <c r="C6576" s="2">
        <v>4.7166200381809</v>
      </c>
      <c r="D6576" s="2">
        <f t="shared" si="1224"/>
        <v>35.873649923392101</v>
      </c>
      <c r="E6576" s="2">
        <f t="shared" si="1225"/>
        <v>28.531725649606098</v>
      </c>
      <c r="F6576" s="2">
        <f t="shared" si="1233"/>
        <v>0</v>
      </c>
      <c r="G6576" s="2">
        <f t="shared" si="1234"/>
        <v>340</v>
      </c>
      <c r="H6576" s="2">
        <f>MIN(Inputs!$B$2, (Inputs!$B$14 - F6576)/Inputs!$B$15)</f>
        <v>170</v>
      </c>
      <c r="I6576" s="2">
        <f>MAX(MIN(Inputs!$B$2, F6576*Inputs!$B$16, Inputs!$B$14*Inputs!$B$4 - G6576), 0)</f>
        <v>0</v>
      </c>
      <c r="J6576" s="2">
        <f>MAX(MIN(Inputs!$B$2, F6576*Inputs!$B$16, (Inputs!$B$14-F6576)/Inputs!$B$15)*Inputs!$B$9, 0)</f>
        <v>0</v>
      </c>
      <c r="K6576" s="2">
        <f>MAX(E6576*Inputs!$B$5 - B6576 - Inputs!$B$8, 0) * H6576</f>
        <v>0</v>
      </c>
      <c r="L6576" s="2">
        <f>IF(B6576 &gt;= D6576*Inputs!$B$10, MAX(B6576 - E6576/Inputs!$B$5 - Inputs!$B$8, 0) * I6576, 0)</f>
        <v>0</v>
      </c>
      <c r="M6576" s="2">
        <f t="shared" si="1226"/>
        <v>0</v>
      </c>
      <c r="N6576" s="3" t="str">
        <f t="shared" si="1227"/>
        <v>Idle</v>
      </c>
      <c r="O6576" s="3" t="str">
        <f t="shared" si="1235"/>
        <v>Idle</v>
      </c>
      <c r="P6576" s="2">
        <f t="shared" si="1228"/>
        <v>0</v>
      </c>
      <c r="Q6576" s="2">
        <f t="shared" si="1229"/>
        <v>0</v>
      </c>
      <c r="R6576" s="2">
        <f t="shared" si="1230"/>
        <v>0</v>
      </c>
      <c r="S6576" s="2">
        <f t="shared" si="1231"/>
        <v>0</v>
      </c>
      <c r="T6576" s="2">
        <f t="shared" si="1232"/>
        <v>0</v>
      </c>
      <c r="U6576" s="2">
        <f>IF(O6576="Reg", R6576 * Inputs!$B$7, 0)</f>
        <v>0</v>
      </c>
      <c r="V6576" s="2">
        <f>MAX(F6576 + P6576*Inputs!$B$15 - (Q6576/Inputs!$B$16) - U6576, 0)</f>
        <v>0</v>
      </c>
    </row>
    <row r="6577" spans="1:22" x14ac:dyDescent="0.3">
      <c r="A6577" s="1">
        <v>46296.958333333343</v>
      </c>
      <c r="B6577" s="2">
        <v>38.914276353079892</v>
      </c>
      <c r="C6577" s="2">
        <v>11.21154571892005</v>
      </c>
      <c r="D6577" s="2">
        <f t="shared" si="1224"/>
        <v>35.873649923392101</v>
      </c>
      <c r="E6577" s="2">
        <f t="shared" si="1225"/>
        <v>20.06976905342507</v>
      </c>
      <c r="F6577" s="2">
        <f t="shared" si="1233"/>
        <v>0</v>
      </c>
      <c r="G6577" s="2">
        <f t="shared" si="1234"/>
        <v>340</v>
      </c>
      <c r="H6577" s="2">
        <f>MIN(Inputs!$B$2, (Inputs!$B$14 - F6577)/Inputs!$B$15)</f>
        <v>170</v>
      </c>
      <c r="I6577" s="2">
        <f>MAX(MIN(Inputs!$B$2, F6577*Inputs!$B$16, Inputs!$B$14*Inputs!$B$4 - G6577), 0)</f>
        <v>0</v>
      </c>
      <c r="J6577" s="2">
        <f>MAX(MIN(Inputs!$B$2, F6577*Inputs!$B$16, (Inputs!$B$14-F6577)/Inputs!$B$15)*Inputs!$B$9, 0)</f>
        <v>0</v>
      </c>
      <c r="K6577" s="2">
        <f>MAX(E6577*Inputs!$B$5 - B6577 - Inputs!$B$8, 0) * H6577</f>
        <v>0</v>
      </c>
      <c r="L6577" s="2">
        <f>IF(B6577 &gt;= D6577*Inputs!$B$10, MAX(B6577 - E6577/Inputs!$B$5 - Inputs!$B$8, 0) * I6577, 0)</f>
        <v>0</v>
      </c>
      <c r="M6577" s="2">
        <f t="shared" si="1226"/>
        <v>0</v>
      </c>
      <c r="N6577" s="3" t="str">
        <f t="shared" si="1227"/>
        <v>Idle</v>
      </c>
      <c r="O6577" s="3" t="str">
        <f t="shared" si="1235"/>
        <v>Idle</v>
      </c>
      <c r="P6577" s="2">
        <f t="shared" si="1228"/>
        <v>0</v>
      </c>
      <c r="Q6577" s="2">
        <f t="shared" si="1229"/>
        <v>0</v>
      </c>
      <c r="R6577" s="2">
        <f t="shared" si="1230"/>
        <v>0</v>
      </c>
      <c r="S6577" s="2">
        <f t="shared" si="1231"/>
        <v>0</v>
      </c>
      <c r="T6577" s="2">
        <f t="shared" si="1232"/>
        <v>0</v>
      </c>
      <c r="U6577" s="2">
        <f>IF(O6577="Reg", R6577 * Inputs!$B$7, 0)</f>
        <v>0</v>
      </c>
      <c r="V6577" s="2">
        <f>MAX(F6577 + P6577*Inputs!$B$15 - (Q6577/Inputs!$B$16) - U6577, 0)</f>
        <v>0</v>
      </c>
    </row>
    <row r="6578" spans="1:22" x14ac:dyDescent="0.3">
      <c r="A6578" s="1">
        <v>46297</v>
      </c>
      <c r="B6578" s="2">
        <v>31.705521908389532</v>
      </c>
      <c r="C6578" s="2">
        <v>5.9929798423038694</v>
      </c>
      <c r="D6578" s="2">
        <f t="shared" si="1224"/>
        <v>46.701727626555474</v>
      </c>
      <c r="E6578" s="2">
        <f t="shared" si="1225"/>
        <v>13.584056327911753</v>
      </c>
      <c r="F6578" s="2">
        <f t="shared" si="1233"/>
        <v>0</v>
      </c>
      <c r="G6578" s="2">
        <f t="shared" si="1234"/>
        <v>0</v>
      </c>
      <c r="H6578" s="2">
        <f>MIN(Inputs!$B$2, (Inputs!$B$14 - F6578)/Inputs!$B$15)</f>
        <v>170</v>
      </c>
      <c r="I6578" s="2">
        <f>MAX(MIN(Inputs!$B$2, F6578*Inputs!$B$16, Inputs!$B$14*Inputs!$B$4 - G6578), 0)</f>
        <v>0</v>
      </c>
      <c r="J6578" s="2">
        <f>MAX(MIN(Inputs!$B$2, F6578*Inputs!$B$16, (Inputs!$B$14-F6578)/Inputs!$B$15)*Inputs!$B$9, 0)</f>
        <v>0</v>
      </c>
      <c r="K6578" s="2">
        <f>MAX(E6578*Inputs!$B$5 - B6578 - Inputs!$B$8, 0) * H6578</f>
        <v>0</v>
      </c>
      <c r="L6578" s="2">
        <f>IF(B6578 &gt;= D6578*Inputs!$B$10, MAX(B6578 - E6578/Inputs!$B$5 - Inputs!$B$8, 0) * I6578, 0)</f>
        <v>0</v>
      </c>
      <c r="M6578" s="2">
        <f t="shared" si="1226"/>
        <v>0</v>
      </c>
      <c r="N6578" s="3" t="str">
        <f t="shared" si="1227"/>
        <v>Idle</v>
      </c>
      <c r="O6578" s="3" t="str">
        <f t="shared" si="1235"/>
        <v>Idle</v>
      </c>
      <c r="P6578" s="2">
        <f t="shared" si="1228"/>
        <v>0</v>
      </c>
      <c r="Q6578" s="2">
        <f t="shared" si="1229"/>
        <v>0</v>
      </c>
      <c r="R6578" s="2">
        <f t="shared" si="1230"/>
        <v>0</v>
      </c>
      <c r="S6578" s="2">
        <f t="shared" si="1231"/>
        <v>0</v>
      </c>
      <c r="T6578" s="2">
        <f t="shared" si="1232"/>
        <v>0</v>
      </c>
      <c r="U6578" s="2">
        <f>IF(O6578="Reg", R6578 * Inputs!$B$7, 0)</f>
        <v>0</v>
      </c>
      <c r="V6578" s="2">
        <f>MAX(F6578 + P6578*Inputs!$B$15 - (Q6578/Inputs!$B$16) - U6578, 0)</f>
        <v>0</v>
      </c>
    </row>
    <row r="6579" spans="1:22" x14ac:dyDescent="0.3">
      <c r="A6579" s="1">
        <v>46297.041666666657</v>
      </c>
      <c r="B6579" s="2">
        <v>31.650502365656362</v>
      </c>
      <c r="C6579" s="2">
        <v>12.330020189559029</v>
      </c>
      <c r="D6579" s="2">
        <f t="shared" si="1224"/>
        <v>46.701727626555474</v>
      </c>
      <c r="E6579" s="2">
        <f t="shared" si="1225"/>
        <v>8.2998026765134973</v>
      </c>
      <c r="F6579" s="2">
        <f t="shared" si="1233"/>
        <v>0</v>
      </c>
      <c r="G6579" s="2">
        <f t="shared" si="1234"/>
        <v>0</v>
      </c>
      <c r="H6579" s="2">
        <f>MIN(Inputs!$B$2, (Inputs!$B$14 - F6579)/Inputs!$B$15)</f>
        <v>170</v>
      </c>
      <c r="I6579" s="2">
        <f>MAX(MIN(Inputs!$B$2, F6579*Inputs!$B$16, Inputs!$B$14*Inputs!$B$4 - G6579), 0)</f>
        <v>0</v>
      </c>
      <c r="J6579" s="2">
        <f>MAX(MIN(Inputs!$B$2, F6579*Inputs!$B$16, (Inputs!$B$14-F6579)/Inputs!$B$15)*Inputs!$B$9, 0)</f>
        <v>0</v>
      </c>
      <c r="K6579" s="2">
        <f>MAX(E6579*Inputs!$B$5 - B6579 - Inputs!$B$8, 0) * H6579</f>
        <v>0</v>
      </c>
      <c r="L6579" s="2">
        <f>IF(B6579 &gt;= D6579*Inputs!$B$10, MAX(B6579 - E6579/Inputs!$B$5 - Inputs!$B$8, 0) * I6579, 0)</f>
        <v>0</v>
      </c>
      <c r="M6579" s="2">
        <f t="shared" si="1226"/>
        <v>0</v>
      </c>
      <c r="N6579" s="3" t="str">
        <f t="shared" si="1227"/>
        <v>Idle</v>
      </c>
      <c r="O6579" s="3" t="str">
        <f t="shared" si="1235"/>
        <v>Idle</v>
      </c>
      <c r="P6579" s="2">
        <f t="shared" si="1228"/>
        <v>0</v>
      </c>
      <c r="Q6579" s="2">
        <f t="shared" si="1229"/>
        <v>0</v>
      </c>
      <c r="R6579" s="2">
        <f t="shared" si="1230"/>
        <v>0</v>
      </c>
      <c r="S6579" s="2">
        <f t="shared" si="1231"/>
        <v>0</v>
      </c>
      <c r="T6579" s="2">
        <f t="shared" si="1232"/>
        <v>0</v>
      </c>
      <c r="U6579" s="2">
        <f>IF(O6579="Reg", R6579 * Inputs!$B$7, 0)</f>
        <v>0</v>
      </c>
      <c r="V6579" s="2">
        <f>MAX(F6579 + P6579*Inputs!$B$15 - (Q6579/Inputs!$B$16) - U6579, 0)</f>
        <v>0</v>
      </c>
    </row>
    <row r="6580" spans="1:22" x14ac:dyDescent="0.3">
      <c r="A6580" s="1">
        <v>46297.083333333343</v>
      </c>
      <c r="B6580" s="2">
        <v>9.4179183219677434</v>
      </c>
      <c r="C6580" s="2">
        <v>10.242565252773151</v>
      </c>
      <c r="D6580" s="2">
        <f t="shared" si="1224"/>
        <v>46.701727626555474</v>
      </c>
      <c r="E6580" s="2">
        <f t="shared" si="1225"/>
        <v>3.0247189489041038</v>
      </c>
      <c r="F6580" s="2">
        <f t="shared" si="1233"/>
        <v>0</v>
      </c>
      <c r="G6580" s="2">
        <f t="shared" si="1234"/>
        <v>0</v>
      </c>
      <c r="H6580" s="2">
        <f>MIN(Inputs!$B$2, (Inputs!$B$14 - F6580)/Inputs!$B$15)</f>
        <v>170</v>
      </c>
      <c r="I6580" s="2">
        <f>MAX(MIN(Inputs!$B$2, F6580*Inputs!$B$16, Inputs!$B$14*Inputs!$B$4 - G6580), 0)</f>
        <v>0</v>
      </c>
      <c r="J6580" s="2">
        <f>MAX(MIN(Inputs!$B$2, F6580*Inputs!$B$16, (Inputs!$B$14-F6580)/Inputs!$B$15)*Inputs!$B$9, 0)</f>
        <v>0</v>
      </c>
      <c r="K6580" s="2">
        <f>MAX(E6580*Inputs!$B$5 - B6580 - Inputs!$B$8, 0) * H6580</f>
        <v>0</v>
      </c>
      <c r="L6580" s="2">
        <f>IF(B6580 &gt;= D6580*Inputs!$B$10, MAX(B6580 - E6580/Inputs!$B$5 - Inputs!$B$8, 0) * I6580, 0)</f>
        <v>0</v>
      </c>
      <c r="M6580" s="2">
        <f t="shared" si="1226"/>
        <v>0</v>
      </c>
      <c r="N6580" s="3" t="str">
        <f t="shared" si="1227"/>
        <v>Idle</v>
      </c>
      <c r="O6580" s="3" t="str">
        <f t="shared" si="1235"/>
        <v>Idle</v>
      </c>
      <c r="P6580" s="2">
        <f t="shared" si="1228"/>
        <v>0</v>
      </c>
      <c r="Q6580" s="2">
        <f t="shared" si="1229"/>
        <v>0</v>
      </c>
      <c r="R6580" s="2">
        <f t="shared" si="1230"/>
        <v>0</v>
      </c>
      <c r="S6580" s="2">
        <f t="shared" si="1231"/>
        <v>0</v>
      </c>
      <c r="T6580" s="2">
        <f t="shared" si="1232"/>
        <v>0</v>
      </c>
      <c r="U6580" s="2">
        <f>IF(O6580="Reg", R6580 * Inputs!$B$7, 0)</f>
        <v>0</v>
      </c>
      <c r="V6580" s="2">
        <f>MAX(F6580 + P6580*Inputs!$B$15 - (Q6580/Inputs!$B$16) - U6580, 0)</f>
        <v>0</v>
      </c>
    </row>
    <row r="6581" spans="1:22" x14ac:dyDescent="0.3">
      <c r="A6581" s="1">
        <v>46297.125</v>
      </c>
      <c r="B6581" s="2">
        <v>0</v>
      </c>
      <c r="C6581" s="2">
        <v>5.099566144425129</v>
      </c>
      <c r="D6581" s="2">
        <f t="shared" si="1224"/>
        <v>46.701727626555474</v>
      </c>
      <c r="E6581" s="2">
        <f t="shared" si="1225"/>
        <v>1.4550658952428133</v>
      </c>
      <c r="F6581" s="2">
        <f t="shared" si="1233"/>
        <v>0</v>
      </c>
      <c r="G6581" s="2">
        <f t="shared" si="1234"/>
        <v>0</v>
      </c>
      <c r="H6581" s="2">
        <f>MIN(Inputs!$B$2, (Inputs!$B$14 - F6581)/Inputs!$B$15)</f>
        <v>170</v>
      </c>
      <c r="I6581" s="2">
        <f>MAX(MIN(Inputs!$B$2, F6581*Inputs!$B$16, Inputs!$B$14*Inputs!$B$4 - G6581), 0)</f>
        <v>0</v>
      </c>
      <c r="J6581" s="2">
        <f>MAX(MIN(Inputs!$B$2, F6581*Inputs!$B$16, (Inputs!$B$14-F6581)/Inputs!$B$15)*Inputs!$B$9, 0)</f>
        <v>0</v>
      </c>
      <c r="K6581" s="2">
        <f>MAX(E6581*Inputs!$B$5 - B6581 - Inputs!$B$8, 0) * H6581</f>
        <v>0</v>
      </c>
      <c r="L6581" s="2">
        <f>IF(B6581 &gt;= D6581*Inputs!$B$10, MAX(B6581 - E6581/Inputs!$B$5 - Inputs!$B$8, 0) * I6581, 0)</f>
        <v>0</v>
      </c>
      <c r="M6581" s="2">
        <f t="shared" si="1226"/>
        <v>0</v>
      </c>
      <c r="N6581" s="3" t="str">
        <f t="shared" si="1227"/>
        <v>Idle</v>
      </c>
      <c r="O6581" s="3" t="str">
        <f t="shared" si="1235"/>
        <v>Idle</v>
      </c>
      <c r="P6581" s="2">
        <f t="shared" si="1228"/>
        <v>0</v>
      </c>
      <c r="Q6581" s="2">
        <f t="shared" si="1229"/>
        <v>0</v>
      </c>
      <c r="R6581" s="2">
        <f t="shared" si="1230"/>
        <v>0</v>
      </c>
      <c r="S6581" s="2">
        <f t="shared" si="1231"/>
        <v>0</v>
      </c>
      <c r="T6581" s="2">
        <f t="shared" si="1232"/>
        <v>0</v>
      </c>
      <c r="U6581" s="2">
        <f>IF(O6581="Reg", R6581 * Inputs!$B$7, 0)</f>
        <v>0</v>
      </c>
      <c r="V6581" s="2">
        <f>MAX(F6581 + P6581*Inputs!$B$15 - (Q6581/Inputs!$B$16) - U6581, 0)</f>
        <v>0</v>
      </c>
    </row>
    <row r="6582" spans="1:22" x14ac:dyDescent="0.3">
      <c r="A6582" s="1">
        <v>46297.166666666657</v>
      </c>
      <c r="B6582" s="2">
        <v>8.7303953714568792</v>
      </c>
      <c r="C6582" s="2">
        <v>6.4449359466413068</v>
      </c>
      <c r="D6582" s="2">
        <f t="shared" si="1224"/>
        <v>46.701727626555474</v>
      </c>
      <c r="E6582" s="2">
        <f t="shared" si="1225"/>
        <v>2.3770734562300082</v>
      </c>
      <c r="F6582" s="2">
        <f t="shared" si="1233"/>
        <v>0</v>
      </c>
      <c r="G6582" s="2">
        <f t="shared" si="1234"/>
        <v>0</v>
      </c>
      <c r="H6582" s="2">
        <f>MIN(Inputs!$B$2, (Inputs!$B$14 - F6582)/Inputs!$B$15)</f>
        <v>170</v>
      </c>
      <c r="I6582" s="2">
        <f>MAX(MIN(Inputs!$B$2, F6582*Inputs!$B$16, Inputs!$B$14*Inputs!$B$4 - G6582), 0)</f>
        <v>0</v>
      </c>
      <c r="J6582" s="2">
        <f>MAX(MIN(Inputs!$B$2, F6582*Inputs!$B$16, (Inputs!$B$14-F6582)/Inputs!$B$15)*Inputs!$B$9, 0)</f>
        <v>0</v>
      </c>
      <c r="K6582" s="2">
        <f>MAX(E6582*Inputs!$B$5 - B6582 - Inputs!$B$8, 0) * H6582</f>
        <v>0</v>
      </c>
      <c r="L6582" s="2">
        <f>IF(B6582 &gt;= D6582*Inputs!$B$10, MAX(B6582 - E6582/Inputs!$B$5 - Inputs!$B$8, 0) * I6582, 0)</f>
        <v>0</v>
      </c>
      <c r="M6582" s="2">
        <f t="shared" si="1226"/>
        <v>0</v>
      </c>
      <c r="N6582" s="3" t="str">
        <f t="shared" si="1227"/>
        <v>Idle</v>
      </c>
      <c r="O6582" s="3" t="str">
        <f t="shared" si="1235"/>
        <v>Idle</v>
      </c>
      <c r="P6582" s="2">
        <f t="shared" si="1228"/>
        <v>0</v>
      </c>
      <c r="Q6582" s="2">
        <f t="shared" si="1229"/>
        <v>0</v>
      </c>
      <c r="R6582" s="2">
        <f t="shared" si="1230"/>
        <v>0</v>
      </c>
      <c r="S6582" s="2">
        <f t="shared" si="1231"/>
        <v>0</v>
      </c>
      <c r="T6582" s="2">
        <f t="shared" si="1232"/>
        <v>0</v>
      </c>
      <c r="U6582" s="2">
        <f>IF(O6582="Reg", R6582 * Inputs!$B$7, 0)</f>
        <v>0</v>
      </c>
      <c r="V6582" s="2">
        <f>MAX(F6582 + P6582*Inputs!$B$15 - (Q6582/Inputs!$B$16) - U6582, 0)</f>
        <v>0</v>
      </c>
    </row>
    <row r="6583" spans="1:22" x14ac:dyDescent="0.3">
      <c r="A6583" s="1">
        <v>46297.208333333343</v>
      </c>
      <c r="B6583" s="2">
        <v>0</v>
      </c>
      <c r="C6583" s="2">
        <v>7.6825510452296717</v>
      </c>
      <c r="D6583" s="2">
        <f t="shared" si="1224"/>
        <v>46.701727626555474</v>
      </c>
      <c r="E6583" s="2">
        <f t="shared" si="1225"/>
        <v>2.8177866293291256</v>
      </c>
      <c r="F6583" s="2">
        <f t="shared" si="1233"/>
        <v>0</v>
      </c>
      <c r="G6583" s="2">
        <f t="shared" si="1234"/>
        <v>0</v>
      </c>
      <c r="H6583" s="2">
        <f>MIN(Inputs!$B$2, (Inputs!$B$14 - F6583)/Inputs!$B$15)</f>
        <v>170</v>
      </c>
      <c r="I6583" s="2">
        <f>MAX(MIN(Inputs!$B$2, F6583*Inputs!$B$16, Inputs!$B$14*Inputs!$B$4 - G6583), 0)</f>
        <v>0</v>
      </c>
      <c r="J6583" s="2">
        <f>MAX(MIN(Inputs!$B$2, F6583*Inputs!$B$16, (Inputs!$B$14-F6583)/Inputs!$B$15)*Inputs!$B$9, 0)</f>
        <v>0</v>
      </c>
      <c r="K6583" s="2">
        <f>MAX(E6583*Inputs!$B$5 - B6583 - Inputs!$B$8, 0) * H6583</f>
        <v>0</v>
      </c>
      <c r="L6583" s="2">
        <f>IF(B6583 &gt;= D6583*Inputs!$B$10, MAX(B6583 - E6583/Inputs!$B$5 - Inputs!$B$8, 0) * I6583, 0)</f>
        <v>0</v>
      </c>
      <c r="M6583" s="2">
        <f t="shared" si="1226"/>
        <v>0</v>
      </c>
      <c r="N6583" s="3" t="str">
        <f t="shared" si="1227"/>
        <v>Idle</v>
      </c>
      <c r="O6583" s="3" t="str">
        <f t="shared" si="1235"/>
        <v>Idle</v>
      </c>
      <c r="P6583" s="2">
        <f t="shared" si="1228"/>
        <v>0</v>
      </c>
      <c r="Q6583" s="2">
        <f t="shared" si="1229"/>
        <v>0</v>
      </c>
      <c r="R6583" s="2">
        <f t="shared" si="1230"/>
        <v>0</v>
      </c>
      <c r="S6583" s="2">
        <f t="shared" si="1231"/>
        <v>0</v>
      </c>
      <c r="T6583" s="2">
        <f t="shared" si="1232"/>
        <v>0</v>
      </c>
      <c r="U6583" s="2">
        <f>IF(O6583="Reg", R6583 * Inputs!$B$7, 0)</f>
        <v>0</v>
      </c>
      <c r="V6583" s="2">
        <f>MAX(F6583 + P6583*Inputs!$B$15 - (Q6583/Inputs!$B$16) - U6583, 0)</f>
        <v>0</v>
      </c>
    </row>
    <row r="6584" spans="1:22" x14ac:dyDescent="0.3">
      <c r="A6584" s="1">
        <v>46297.25</v>
      </c>
      <c r="B6584" s="2">
        <v>0</v>
      </c>
      <c r="C6584" s="2">
        <v>14.58886019281508</v>
      </c>
      <c r="D6584" s="2">
        <f t="shared" si="1224"/>
        <v>46.701727626555474</v>
      </c>
      <c r="E6584" s="2">
        <f t="shared" si="1225"/>
        <v>6.4806620482918236</v>
      </c>
      <c r="F6584" s="2">
        <f t="shared" si="1233"/>
        <v>0</v>
      </c>
      <c r="G6584" s="2">
        <f t="shared" si="1234"/>
        <v>0</v>
      </c>
      <c r="H6584" s="2">
        <f>MIN(Inputs!$B$2, (Inputs!$B$14 - F6584)/Inputs!$B$15)</f>
        <v>170</v>
      </c>
      <c r="I6584" s="2">
        <f>MAX(MIN(Inputs!$B$2, F6584*Inputs!$B$16, Inputs!$B$14*Inputs!$B$4 - G6584), 0)</f>
        <v>0</v>
      </c>
      <c r="J6584" s="2">
        <f>MAX(MIN(Inputs!$B$2, F6584*Inputs!$B$16, (Inputs!$B$14-F6584)/Inputs!$B$15)*Inputs!$B$9, 0)</f>
        <v>0</v>
      </c>
      <c r="K6584" s="2">
        <f>MAX(E6584*Inputs!$B$5 - B6584 - Inputs!$B$8, 0) * H6584</f>
        <v>0</v>
      </c>
      <c r="L6584" s="2">
        <f>IF(B6584 &gt;= D6584*Inputs!$B$10, MAX(B6584 - E6584/Inputs!$B$5 - Inputs!$B$8, 0) * I6584, 0)</f>
        <v>0</v>
      </c>
      <c r="M6584" s="2">
        <f t="shared" si="1226"/>
        <v>0</v>
      </c>
      <c r="N6584" s="3" t="str">
        <f t="shared" si="1227"/>
        <v>Idle</v>
      </c>
      <c r="O6584" s="3" t="str">
        <f t="shared" si="1235"/>
        <v>Idle</v>
      </c>
      <c r="P6584" s="2">
        <f t="shared" si="1228"/>
        <v>0</v>
      </c>
      <c r="Q6584" s="2">
        <f t="shared" si="1229"/>
        <v>0</v>
      </c>
      <c r="R6584" s="2">
        <f t="shared" si="1230"/>
        <v>0</v>
      </c>
      <c r="S6584" s="2">
        <f t="shared" si="1231"/>
        <v>0</v>
      </c>
      <c r="T6584" s="2">
        <f t="shared" si="1232"/>
        <v>0</v>
      </c>
      <c r="U6584" s="2">
        <f>IF(O6584="Reg", R6584 * Inputs!$B$7, 0)</f>
        <v>0</v>
      </c>
      <c r="V6584" s="2">
        <f>MAX(F6584 + P6584*Inputs!$B$15 - (Q6584/Inputs!$B$16) - U6584, 0)</f>
        <v>0</v>
      </c>
    </row>
    <row r="6585" spans="1:22" x14ac:dyDescent="0.3">
      <c r="A6585" s="1">
        <v>46297.291666666657</v>
      </c>
      <c r="B6585" s="2">
        <v>0</v>
      </c>
      <c r="C6585" s="2">
        <v>2.4851927254441049</v>
      </c>
      <c r="D6585" s="2">
        <f t="shared" si="1224"/>
        <v>46.701727626555474</v>
      </c>
      <c r="E6585" s="2">
        <f t="shared" si="1225"/>
        <v>12.68844802146171</v>
      </c>
      <c r="F6585" s="2">
        <f t="shared" si="1233"/>
        <v>0</v>
      </c>
      <c r="G6585" s="2">
        <f t="shared" si="1234"/>
        <v>0</v>
      </c>
      <c r="H6585" s="2">
        <f>MIN(Inputs!$B$2, (Inputs!$B$14 - F6585)/Inputs!$B$15)</f>
        <v>170</v>
      </c>
      <c r="I6585" s="2">
        <f>MAX(MIN(Inputs!$B$2, F6585*Inputs!$B$16, Inputs!$B$14*Inputs!$B$4 - G6585), 0)</f>
        <v>0</v>
      </c>
      <c r="J6585" s="2">
        <f>MAX(MIN(Inputs!$B$2, F6585*Inputs!$B$16, (Inputs!$B$14-F6585)/Inputs!$B$15)*Inputs!$B$9, 0)</f>
        <v>0</v>
      </c>
      <c r="K6585" s="2">
        <f>MAX(E6585*Inputs!$B$5 - B6585 - Inputs!$B$8, 0) * H6585</f>
        <v>0</v>
      </c>
      <c r="L6585" s="2">
        <f>IF(B6585 &gt;= D6585*Inputs!$B$10, MAX(B6585 - E6585/Inputs!$B$5 - Inputs!$B$8, 0) * I6585, 0)</f>
        <v>0</v>
      </c>
      <c r="M6585" s="2">
        <f t="shared" si="1226"/>
        <v>0</v>
      </c>
      <c r="N6585" s="3" t="str">
        <f t="shared" si="1227"/>
        <v>Idle</v>
      </c>
      <c r="O6585" s="3" t="str">
        <f t="shared" si="1235"/>
        <v>Idle</v>
      </c>
      <c r="P6585" s="2">
        <f t="shared" si="1228"/>
        <v>0</v>
      </c>
      <c r="Q6585" s="2">
        <f t="shared" si="1229"/>
        <v>0</v>
      </c>
      <c r="R6585" s="2">
        <f t="shared" si="1230"/>
        <v>0</v>
      </c>
      <c r="S6585" s="2">
        <f t="shared" si="1231"/>
        <v>0</v>
      </c>
      <c r="T6585" s="2">
        <f t="shared" si="1232"/>
        <v>0</v>
      </c>
      <c r="U6585" s="2">
        <f>IF(O6585="Reg", R6585 * Inputs!$B$7, 0)</f>
        <v>0</v>
      </c>
      <c r="V6585" s="2">
        <f>MAX(F6585 + P6585*Inputs!$B$15 - (Q6585/Inputs!$B$16) - U6585, 0)</f>
        <v>0</v>
      </c>
    </row>
    <row r="6586" spans="1:22" x14ac:dyDescent="0.3">
      <c r="A6586" s="1">
        <v>46297.333333333343</v>
      </c>
      <c r="B6586" s="2">
        <v>0</v>
      </c>
      <c r="C6586" s="2">
        <v>4.0102993197368768</v>
      </c>
      <c r="D6586" s="2">
        <f t="shared" si="1224"/>
        <v>46.701727626555474</v>
      </c>
      <c r="E6586" s="2">
        <f t="shared" si="1225"/>
        <v>19.620320200766535</v>
      </c>
      <c r="F6586" s="2">
        <f t="shared" si="1233"/>
        <v>0</v>
      </c>
      <c r="G6586" s="2">
        <f t="shared" si="1234"/>
        <v>0</v>
      </c>
      <c r="H6586" s="2">
        <f>MIN(Inputs!$B$2, (Inputs!$B$14 - F6586)/Inputs!$B$15)</f>
        <v>170</v>
      </c>
      <c r="I6586" s="2">
        <f>MAX(MIN(Inputs!$B$2, F6586*Inputs!$B$16, Inputs!$B$14*Inputs!$B$4 - G6586), 0)</f>
        <v>0</v>
      </c>
      <c r="J6586" s="2">
        <f>MAX(MIN(Inputs!$B$2, F6586*Inputs!$B$16, (Inputs!$B$14-F6586)/Inputs!$B$15)*Inputs!$B$9, 0)</f>
        <v>0</v>
      </c>
      <c r="K6586" s="2">
        <f>MAX(E6586*Inputs!$B$5 - B6586 - Inputs!$B$8, 0) * H6586</f>
        <v>0</v>
      </c>
      <c r="L6586" s="2">
        <f>IF(B6586 &gt;= D6586*Inputs!$B$10, MAX(B6586 - E6586/Inputs!$B$5 - Inputs!$B$8, 0) * I6586, 0)</f>
        <v>0</v>
      </c>
      <c r="M6586" s="2">
        <f t="shared" si="1226"/>
        <v>0</v>
      </c>
      <c r="N6586" s="3" t="str">
        <f t="shared" si="1227"/>
        <v>Idle</v>
      </c>
      <c r="O6586" s="3" t="str">
        <f t="shared" si="1235"/>
        <v>Idle</v>
      </c>
      <c r="P6586" s="2">
        <f t="shared" si="1228"/>
        <v>0</v>
      </c>
      <c r="Q6586" s="2">
        <f t="shared" si="1229"/>
        <v>0</v>
      </c>
      <c r="R6586" s="2">
        <f t="shared" si="1230"/>
        <v>0</v>
      </c>
      <c r="S6586" s="2">
        <f t="shared" si="1231"/>
        <v>0</v>
      </c>
      <c r="T6586" s="2">
        <f t="shared" si="1232"/>
        <v>0</v>
      </c>
      <c r="U6586" s="2">
        <f>IF(O6586="Reg", R6586 * Inputs!$B$7, 0)</f>
        <v>0</v>
      </c>
      <c r="V6586" s="2">
        <f>MAX(F6586 + P6586*Inputs!$B$15 - (Q6586/Inputs!$B$16) - U6586, 0)</f>
        <v>0</v>
      </c>
    </row>
    <row r="6587" spans="1:22" x14ac:dyDescent="0.3">
      <c r="A6587" s="1">
        <v>46297.375</v>
      </c>
      <c r="B6587" s="2">
        <v>5.5320453659231719</v>
      </c>
      <c r="C6587" s="2">
        <v>24.421918289589989</v>
      </c>
      <c r="D6587" s="2">
        <f t="shared" si="1224"/>
        <v>46.701727626555474</v>
      </c>
      <c r="E6587" s="2">
        <f t="shared" si="1225"/>
        <v>54.517452355389281</v>
      </c>
      <c r="F6587" s="2">
        <f t="shared" si="1233"/>
        <v>0</v>
      </c>
      <c r="G6587" s="2">
        <f t="shared" si="1234"/>
        <v>0</v>
      </c>
      <c r="H6587" s="2">
        <f>MIN(Inputs!$B$2, (Inputs!$B$14 - F6587)/Inputs!$B$15)</f>
        <v>170</v>
      </c>
      <c r="I6587" s="2">
        <f>MAX(MIN(Inputs!$B$2, F6587*Inputs!$B$16, Inputs!$B$14*Inputs!$B$4 - G6587), 0)</f>
        <v>0</v>
      </c>
      <c r="J6587" s="2">
        <f>MAX(MIN(Inputs!$B$2, F6587*Inputs!$B$16, (Inputs!$B$14-F6587)/Inputs!$B$15)*Inputs!$B$9, 0)</f>
        <v>0</v>
      </c>
      <c r="K6587" s="2">
        <f>MAX(E6587*Inputs!$B$5 - B6587 - Inputs!$B$8, 0) * H6587</f>
        <v>3815.3631601592965</v>
      </c>
      <c r="L6587" s="2">
        <f>IF(B6587 &gt;= D6587*Inputs!$B$10, MAX(B6587 - E6587/Inputs!$B$5 - Inputs!$B$8, 0) * I6587, 0)</f>
        <v>0</v>
      </c>
      <c r="M6587" s="2">
        <f t="shared" si="1226"/>
        <v>0</v>
      </c>
      <c r="N6587" s="3" t="str">
        <f t="shared" si="1227"/>
        <v>Charge</v>
      </c>
      <c r="O6587" s="3" t="str">
        <f t="shared" si="1235"/>
        <v>Charge</v>
      </c>
      <c r="P6587" s="2">
        <f t="shared" si="1228"/>
        <v>170</v>
      </c>
      <c r="Q6587" s="2">
        <f t="shared" si="1229"/>
        <v>0</v>
      </c>
      <c r="R6587" s="2">
        <f t="shared" si="1230"/>
        <v>0</v>
      </c>
      <c r="S6587" s="2">
        <f t="shared" si="1231"/>
        <v>-940.44771220693917</v>
      </c>
      <c r="T6587" s="2">
        <f t="shared" si="1232"/>
        <v>0</v>
      </c>
      <c r="U6587" s="2">
        <f>IF(O6587="Reg", R6587 * Inputs!$B$7, 0)</f>
        <v>0</v>
      </c>
      <c r="V6587" s="2">
        <f>MAX(F6587 + P6587*Inputs!$B$15 - (Q6587/Inputs!$B$16) - U6587, 0)</f>
        <v>170</v>
      </c>
    </row>
    <row r="6588" spans="1:22" x14ac:dyDescent="0.3">
      <c r="A6588" s="1">
        <v>46297.416666666657</v>
      </c>
      <c r="B6588" s="2">
        <v>11.374674410051581</v>
      </c>
      <c r="C6588" s="2">
        <v>3.854405791647546</v>
      </c>
      <c r="D6588" s="2">
        <f t="shared" si="1224"/>
        <v>46.701727626555474</v>
      </c>
      <c r="E6588" s="2">
        <f t="shared" si="1225"/>
        <v>88.138172065851379</v>
      </c>
      <c r="F6588" s="2">
        <f t="shared" si="1233"/>
        <v>170</v>
      </c>
      <c r="G6588" s="2">
        <f t="shared" si="1234"/>
        <v>0</v>
      </c>
      <c r="H6588" s="2">
        <f>MIN(Inputs!$B$2, (Inputs!$B$14 - F6588)/Inputs!$B$15)</f>
        <v>170</v>
      </c>
      <c r="I6588" s="2">
        <f>MAX(MIN(Inputs!$B$2, F6588*Inputs!$B$16, Inputs!$B$14*Inputs!$B$4 - G6588), 0)</f>
        <v>170</v>
      </c>
      <c r="J6588" s="2">
        <f>MAX(MIN(Inputs!$B$2, F6588*Inputs!$B$16, (Inputs!$B$14-F6588)/Inputs!$B$15)*Inputs!$B$9, 0)</f>
        <v>136</v>
      </c>
      <c r="K6588" s="2">
        <f>MAX(E6588*Inputs!$B$5 - B6588 - Inputs!$B$8, 0) * H6588</f>
        <v>7851.7758913425978</v>
      </c>
      <c r="L6588" s="2">
        <f>IF(B6588 &gt;= D6588*Inputs!$B$10, MAX(B6588 - E6588/Inputs!$B$5 - Inputs!$B$8, 0) * I6588, 0)</f>
        <v>0</v>
      </c>
      <c r="M6588" s="2">
        <f t="shared" si="1226"/>
        <v>524.19918766406624</v>
      </c>
      <c r="N6588" s="3" t="str">
        <f t="shared" si="1227"/>
        <v>Charge</v>
      </c>
      <c r="O6588" s="3" t="str">
        <f t="shared" si="1235"/>
        <v>Charge</v>
      </c>
      <c r="P6588" s="2">
        <f t="shared" si="1228"/>
        <v>170</v>
      </c>
      <c r="Q6588" s="2">
        <f t="shared" si="1229"/>
        <v>0</v>
      </c>
      <c r="R6588" s="2">
        <f t="shared" si="1230"/>
        <v>0</v>
      </c>
      <c r="S6588" s="2">
        <f t="shared" si="1231"/>
        <v>-1933.6946497087688</v>
      </c>
      <c r="T6588" s="2">
        <f t="shared" si="1232"/>
        <v>0</v>
      </c>
      <c r="U6588" s="2">
        <f>IF(O6588="Reg", R6588 * Inputs!$B$7, 0)</f>
        <v>0</v>
      </c>
      <c r="V6588" s="2">
        <f>MAX(F6588 + P6588*Inputs!$B$15 - (Q6588/Inputs!$B$16) - U6588, 0)</f>
        <v>340</v>
      </c>
    </row>
    <row r="6589" spans="1:22" x14ac:dyDescent="0.3">
      <c r="A6589" s="1">
        <v>46297.458333333343</v>
      </c>
      <c r="B6589" s="2">
        <v>21.97725251377619</v>
      </c>
      <c r="C6589" s="2">
        <v>26.220902623685038</v>
      </c>
      <c r="D6589" s="2">
        <f t="shared" si="1224"/>
        <v>46.701727626555474</v>
      </c>
      <c r="E6589" s="2">
        <f t="shared" si="1225"/>
        <v>96.724245090978116</v>
      </c>
      <c r="F6589" s="2">
        <f t="shared" si="1233"/>
        <v>340</v>
      </c>
      <c r="G6589" s="2">
        <f t="shared" si="1234"/>
        <v>0</v>
      </c>
      <c r="H6589" s="2">
        <f>MIN(Inputs!$B$2, (Inputs!$B$14 - F6589)/Inputs!$B$15)</f>
        <v>0</v>
      </c>
      <c r="I6589" s="2">
        <f>MAX(MIN(Inputs!$B$2, F6589*Inputs!$B$16, Inputs!$B$14*Inputs!$B$4 - G6589), 0)</f>
        <v>170</v>
      </c>
      <c r="J6589" s="2">
        <f>MAX(MIN(Inputs!$B$2, F6589*Inputs!$B$16, (Inputs!$B$14-F6589)/Inputs!$B$15)*Inputs!$B$9, 0)</f>
        <v>0</v>
      </c>
      <c r="K6589" s="2">
        <f>MAX(E6589*Inputs!$B$5 - B6589 - Inputs!$B$8, 0) * H6589</f>
        <v>0</v>
      </c>
      <c r="L6589" s="2">
        <f>IF(B6589 &gt;= D6589*Inputs!$B$10, MAX(B6589 - E6589/Inputs!$B$5 - Inputs!$B$8, 0) * I6589, 0)</f>
        <v>0</v>
      </c>
      <c r="M6589" s="2">
        <f t="shared" si="1226"/>
        <v>0</v>
      </c>
      <c r="N6589" s="3" t="str">
        <f t="shared" si="1227"/>
        <v>Idle</v>
      </c>
      <c r="O6589" s="3" t="str">
        <f t="shared" si="1235"/>
        <v>Idle</v>
      </c>
      <c r="P6589" s="2">
        <f t="shared" si="1228"/>
        <v>0</v>
      </c>
      <c r="Q6589" s="2">
        <f t="shared" si="1229"/>
        <v>0</v>
      </c>
      <c r="R6589" s="2">
        <f t="shared" si="1230"/>
        <v>0</v>
      </c>
      <c r="S6589" s="2">
        <f t="shared" si="1231"/>
        <v>0</v>
      </c>
      <c r="T6589" s="2">
        <f t="shared" si="1232"/>
        <v>0</v>
      </c>
      <c r="U6589" s="2">
        <f>IF(O6589="Reg", R6589 * Inputs!$B$7, 0)</f>
        <v>0</v>
      </c>
      <c r="V6589" s="2">
        <f>MAX(F6589 + P6589*Inputs!$B$15 - (Q6589/Inputs!$B$16) - U6589, 0)</f>
        <v>340</v>
      </c>
    </row>
    <row r="6590" spans="1:22" x14ac:dyDescent="0.3">
      <c r="A6590" s="1">
        <v>46297.5</v>
      </c>
      <c r="B6590" s="2">
        <v>37.246715839019309</v>
      </c>
      <c r="C6590" s="2">
        <v>43.404636510633793</v>
      </c>
      <c r="D6590" s="2">
        <f t="shared" si="1224"/>
        <v>46.701727626555474</v>
      </c>
      <c r="E6590" s="2">
        <f t="shared" si="1225"/>
        <v>104.91694206897489</v>
      </c>
      <c r="F6590" s="2">
        <f t="shared" si="1233"/>
        <v>340</v>
      </c>
      <c r="G6590" s="2">
        <f t="shared" si="1234"/>
        <v>0</v>
      </c>
      <c r="H6590" s="2">
        <f>MIN(Inputs!$B$2, (Inputs!$B$14 - F6590)/Inputs!$B$15)</f>
        <v>0</v>
      </c>
      <c r="I6590" s="2">
        <f>MAX(MIN(Inputs!$B$2, F6590*Inputs!$B$16, Inputs!$B$14*Inputs!$B$4 - G6590), 0)</f>
        <v>170</v>
      </c>
      <c r="J6590" s="2">
        <f>MAX(MIN(Inputs!$B$2, F6590*Inputs!$B$16, (Inputs!$B$14-F6590)/Inputs!$B$15)*Inputs!$B$9, 0)</f>
        <v>0</v>
      </c>
      <c r="K6590" s="2">
        <f>MAX(E6590*Inputs!$B$5 - B6590 - Inputs!$B$8, 0) * H6590</f>
        <v>0</v>
      </c>
      <c r="L6590" s="2">
        <f>IF(B6590 &gt;= D6590*Inputs!$B$10, MAX(B6590 - E6590/Inputs!$B$5 - Inputs!$B$8, 0) * I6590, 0)</f>
        <v>0</v>
      </c>
      <c r="M6590" s="2">
        <f t="shared" si="1226"/>
        <v>0</v>
      </c>
      <c r="N6590" s="3" t="str">
        <f t="shared" si="1227"/>
        <v>Idle</v>
      </c>
      <c r="O6590" s="3" t="str">
        <f t="shared" si="1235"/>
        <v>Idle</v>
      </c>
      <c r="P6590" s="2">
        <f t="shared" si="1228"/>
        <v>0</v>
      </c>
      <c r="Q6590" s="2">
        <f t="shared" si="1229"/>
        <v>0</v>
      </c>
      <c r="R6590" s="2">
        <f t="shared" si="1230"/>
        <v>0</v>
      </c>
      <c r="S6590" s="2">
        <f t="shared" si="1231"/>
        <v>0</v>
      </c>
      <c r="T6590" s="2">
        <f t="shared" si="1232"/>
        <v>0</v>
      </c>
      <c r="U6590" s="2">
        <f>IF(O6590="Reg", R6590 * Inputs!$B$7, 0)</f>
        <v>0</v>
      </c>
      <c r="V6590" s="2">
        <f>MAX(F6590 + P6590*Inputs!$B$15 - (Q6590/Inputs!$B$16) - U6590, 0)</f>
        <v>340</v>
      </c>
    </row>
    <row r="6591" spans="1:22" x14ac:dyDescent="0.3">
      <c r="A6591" s="1">
        <v>46297.541666666657</v>
      </c>
      <c r="B6591" s="2">
        <v>41.591233075828953</v>
      </c>
      <c r="C6591" s="2">
        <v>10.276866554731381</v>
      </c>
      <c r="D6591" s="2">
        <f t="shared" si="1224"/>
        <v>46.701727626555474</v>
      </c>
      <c r="E6591" s="2">
        <f t="shared" si="1225"/>
        <v>111.42328540744182</v>
      </c>
      <c r="F6591" s="2">
        <f t="shared" si="1233"/>
        <v>340</v>
      </c>
      <c r="G6591" s="2">
        <f t="shared" si="1234"/>
        <v>0</v>
      </c>
      <c r="H6591" s="2">
        <f>MIN(Inputs!$B$2, (Inputs!$B$14 - F6591)/Inputs!$B$15)</f>
        <v>0</v>
      </c>
      <c r="I6591" s="2">
        <f>MAX(MIN(Inputs!$B$2, F6591*Inputs!$B$16, Inputs!$B$14*Inputs!$B$4 - G6591), 0)</f>
        <v>170</v>
      </c>
      <c r="J6591" s="2">
        <f>MAX(MIN(Inputs!$B$2, F6591*Inputs!$B$16, (Inputs!$B$14-F6591)/Inputs!$B$15)*Inputs!$B$9, 0)</f>
        <v>0</v>
      </c>
      <c r="K6591" s="2">
        <f>MAX(E6591*Inputs!$B$5 - B6591 - Inputs!$B$8, 0) * H6591</f>
        <v>0</v>
      </c>
      <c r="L6591" s="2">
        <f>IF(B6591 &gt;= D6591*Inputs!$B$10, MAX(B6591 - E6591/Inputs!$B$5 - Inputs!$B$8, 0) * I6591, 0)</f>
        <v>0</v>
      </c>
      <c r="M6591" s="2">
        <f t="shared" si="1226"/>
        <v>0</v>
      </c>
      <c r="N6591" s="3" t="str">
        <f t="shared" si="1227"/>
        <v>Idle</v>
      </c>
      <c r="O6591" s="3" t="str">
        <f t="shared" si="1235"/>
        <v>Idle</v>
      </c>
      <c r="P6591" s="2">
        <f t="shared" si="1228"/>
        <v>0</v>
      </c>
      <c r="Q6591" s="2">
        <f t="shared" si="1229"/>
        <v>0</v>
      </c>
      <c r="R6591" s="2">
        <f t="shared" si="1230"/>
        <v>0</v>
      </c>
      <c r="S6591" s="2">
        <f t="shared" si="1231"/>
        <v>0</v>
      </c>
      <c r="T6591" s="2">
        <f t="shared" si="1232"/>
        <v>0</v>
      </c>
      <c r="U6591" s="2">
        <f>IF(O6591="Reg", R6591 * Inputs!$B$7, 0)</f>
        <v>0</v>
      </c>
      <c r="V6591" s="2">
        <f>MAX(F6591 + P6591*Inputs!$B$15 - (Q6591/Inputs!$B$16) - U6591, 0)</f>
        <v>340</v>
      </c>
    </row>
    <row r="6592" spans="1:22" x14ac:dyDescent="0.3">
      <c r="A6592" s="1">
        <v>46297.583333333343</v>
      </c>
      <c r="B6592" s="2">
        <v>209.38279292773649</v>
      </c>
      <c r="C6592" s="2">
        <v>20.033266923269991</v>
      </c>
      <c r="D6592" s="2">
        <f t="shared" si="1224"/>
        <v>46.701727626555474</v>
      </c>
      <c r="E6592" s="2">
        <f t="shared" si="1225"/>
        <v>115.70387079469349</v>
      </c>
      <c r="F6592" s="2">
        <f t="shared" si="1233"/>
        <v>340</v>
      </c>
      <c r="G6592" s="2">
        <f t="shared" si="1234"/>
        <v>0</v>
      </c>
      <c r="H6592" s="2">
        <f>MIN(Inputs!$B$2, (Inputs!$B$14 - F6592)/Inputs!$B$15)</f>
        <v>0</v>
      </c>
      <c r="I6592" s="2">
        <f>MAX(MIN(Inputs!$B$2, F6592*Inputs!$B$16, Inputs!$B$14*Inputs!$B$4 - G6592), 0)</f>
        <v>170</v>
      </c>
      <c r="J6592" s="2">
        <f>MAX(MIN(Inputs!$B$2, F6592*Inputs!$B$16, (Inputs!$B$14-F6592)/Inputs!$B$15)*Inputs!$B$9, 0)</f>
        <v>0</v>
      </c>
      <c r="K6592" s="2">
        <f>MAX(E6592*Inputs!$B$5 - B6592 - Inputs!$B$8, 0) * H6592</f>
        <v>0</v>
      </c>
      <c r="L6592" s="2">
        <f>IF(B6592 &gt;= D6592*Inputs!$B$10, MAX(B6592 - E6592/Inputs!$B$5 - Inputs!$B$8, 0) * I6592, 0)</f>
        <v>9843.1906669221407</v>
      </c>
      <c r="M6592" s="2">
        <f t="shared" si="1226"/>
        <v>0</v>
      </c>
      <c r="N6592" s="3" t="str">
        <f t="shared" si="1227"/>
        <v>Discharge</v>
      </c>
      <c r="O6592" s="3" t="str">
        <f t="shared" si="1235"/>
        <v>Discharge</v>
      </c>
      <c r="P6592" s="2">
        <f t="shared" si="1228"/>
        <v>0</v>
      </c>
      <c r="Q6592" s="2">
        <f t="shared" si="1229"/>
        <v>170</v>
      </c>
      <c r="R6592" s="2">
        <f t="shared" si="1230"/>
        <v>0</v>
      </c>
      <c r="S6592" s="2">
        <f t="shared" si="1231"/>
        <v>35595.074797715206</v>
      </c>
      <c r="T6592" s="2">
        <f t="shared" si="1232"/>
        <v>0</v>
      </c>
      <c r="U6592" s="2">
        <f>IF(O6592="Reg", R6592 * Inputs!$B$7, 0)</f>
        <v>0</v>
      </c>
      <c r="V6592" s="2">
        <f>MAX(F6592 + P6592*Inputs!$B$15 - (Q6592/Inputs!$B$16) - U6592, 0)</f>
        <v>170</v>
      </c>
    </row>
    <row r="6593" spans="1:22" x14ac:dyDescent="0.3">
      <c r="A6593" s="1">
        <v>46297.625</v>
      </c>
      <c r="B6593" s="2">
        <v>207.25636362869579</v>
      </c>
      <c r="C6593" s="2">
        <v>6.3086133806999847</v>
      </c>
      <c r="D6593" s="2">
        <f t="shared" si="1224"/>
        <v>46.701727626555474</v>
      </c>
      <c r="E6593" s="2">
        <f t="shared" si="1225"/>
        <v>93.135400054481295</v>
      </c>
      <c r="F6593" s="2">
        <f t="shared" si="1233"/>
        <v>170</v>
      </c>
      <c r="G6593" s="2">
        <f t="shared" si="1234"/>
        <v>170</v>
      </c>
      <c r="H6593" s="2">
        <f>MIN(Inputs!$B$2, (Inputs!$B$14 - F6593)/Inputs!$B$15)</f>
        <v>170</v>
      </c>
      <c r="I6593" s="2">
        <f>MAX(MIN(Inputs!$B$2, F6593*Inputs!$B$16, Inputs!$B$14*Inputs!$B$4 - G6593), 0)</f>
        <v>170</v>
      </c>
      <c r="J6593" s="2">
        <f>MAX(MIN(Inputs!$B$2, F6593*Inputs!$B$16, (Inputs!$B$14-F6593)/Inputs!$B$15)*Inputs!$B$9, 0)</f>
        <v>136</v>
      </c>
      <c r="K6593" s="2">
        <f>MAX(E6593*Inputs!$B$5 - B6593 - Inputs!$B$8, 0) * H6593</f>
        <v>0</v>
      </c>
      <c r="L6593" s="2">
        <f>IF(B6593 &gt;= D6593*Inputs!$B$10, MAX(B6593 - E6593/Inputs!$B$5 - Inputs!$B$8, 0) * I6593, 0)</f>
        <v>13841.51589726258</v>
      </c>
      <c r="M6593" s="2">
        <f t="shared" si="1226"/>
        <v>857.97141977519789</v>
      </c>
      <c r="N6593" s="3" t="str">
        <f t="shared" si="1227"/>
        <v>Discharge</v>
      </c>
      <c r="O6593" s="3" t="str">
        <f t="shared" si="1235"/>
        <v>Discharge</v>
      </c>
      <c r="P6593" s="2">
        <f t="shared" si="1228"/>
        <v>0</v>
      </c>
      <c r="Q6593" s="2">
        <f t="shared" si="1229"/>
        <v>170</v>
      </c>
      <c r="R6593" s="2">
        <f t="shared" si="1230"/>
        <v>0</v>
      </c>
      <c r="S6593" s="2">
        <f t="shared" si="1231"/>
        <v>35233.581816878286</v>
      </c>
      <c r="T6593" s="2">
        <f t="shared" si="1232"/>
        <v>0</v>
      </c>
      <c r="U6593" s="2">
        <f>IF(O6593="Reg", R6593 * Inputs!$B$7, 0)</f>
        <v>0</v>
      </c>
      <c r="V6593" s="2">
        <f>MAX(F6593 + P6593*Inputs!$B$15 - (Q6593/Inputs!$B$16) - U6593, 0)</f>
        <v>0</v>
      </c>
    </row>
    <row r="6594" spans="1:22" x14ac:dyDescent="0.3">
      <c r="A6594" s="1">
        <v>46297.666666666657</v>
      </c>
      <c r="B6594" s="2">
        <v>62.891112560811912</v>
      </c>
      <c r="C6594" s="2">
        <v>12.4227391594794</v>
      </c>
      <c r="D6594" s="2">
        <f t="shared" ref="D6594:D6657" si="1236">AVERAGEIFS(B:B, A:A, "&gt;="&amp;INT(A6594), A:A, "&lt;"&amp;INT(A6594)+1)</f>
        <v>46.701727626555474</v>
      </c>
      <c r="E6594" s="2">
        <f t="shared" ref="E6594:E6657" si="1237">AVERAGE(B6594:B6599)</f>
        <v>68.787606728210449</v>
      </c>
      <c r="F6594" s="2">
        <f t="shared" si="1233"/>
        <v>0</v>
      </c>
      <c r="G6594" s="2">
        <f t="shared" si="1234"/>
        <v>340</v>
      </c>
      <c r="H6594" s="2">
        <f>MIN(Inputs!$B$2, (Inputs!$B$14 - F6594)/Inputs!$B$15)</f>
        <v>170</v>
      </c>
      <c r="I6594" s="2">
        <f>MAX(MIN(Inputs!$B$2, F6594*Inputs!$B$16, Inputs!$B$14*Inputs!$B$4 - G6594), 0)</f>
        <v>0</v>
      </c>
      <c r="J6594" s="2">
        <f>MAX(MIN(Inputs!$B$2, F6594*Inputs!$B$16, (Inputs!$B$14-F6594)/Inputs!$B$15)*Inputs!$B$9, 0)</f>
        <v>0</v>
      </c>
      <c r="K6594" s="2">
        <f>MAX(E6594*Inputs!$B$5 - B6594 - Inputs!$B$8, 0) * H6594</f>
        <v>0</v>
      </c>
      <c r="L6594" s="2">
        <f>IF(B6594 &gt;= D6594*Inputs!$B$10, MAX(B6594 - E6594/Inputs!$B$5 - Inputs!$B$8, 0) * I6594, 0)</f>
        <v>0</v>
      </c>
      <c r="M6594" s="2">
        <f t="shared" ref="M6594:M6657" si="1238">C6594 * J6594</f>
        <v>0</v>
      </c>
      <c r="N6594" s="3" t="str">
        <f t="shared" ref="N6594:N6657" si="1239">IF(MAX(K6594, L6594, M6594)&lt;=0, "Idle", IF(AND(M6594&gt;=K6594, M6594&gt;=L6594), "Reg", IF(L6594&gt;=K6594, "Discharge", "Charge")))</f>
        <v>Idle</v>
      </c>
      <c r="O6594" s="3" t="str">
        <f t="shared" si="1235"/>
        <v>Idle</v>
      </c>
      <c r="P6594" s="2">
        <f t="shared" ref="P6594:P6657" si="1240">IF(O6594="Charge", H6594, 0)</f>
        <v>0</v>
      </c>
      <c r="Q6594" s="2">
        <f t="shared" ref="Q6594:Q6657" si="1241">IF(O6594="Discharge", I6594, 0)</f>
        <v>0</v>
      </c>
      <c r="R6594" s="2">
        <f t="shared" ref="R6594:R6657" si="1242">IF(O6594="Reg", J6594, 0)</f>
        <v>0</v>
      </c>
      <c r="S6594" s="2">
        <f t="shared" ref="S6594:S6657" si="1243">(Q6594 - P6594) * B6594</f>
        <v>0</v>
      </c>
      <c r="T6594" s="2">
        <f t="shared" ref="T6594:T6657" si="1244">R6594 * C6594</f>
        <v>0</v>
      </c>
      <c r="U6594" s="2">
        <f>IF(O6594="Reg", R6594 * Inputs!$B$7, 0)</f>
        <v>0</v>
      </c>
      <c r="V6594" s="2">
        <f>MAX(F6594 + P6594*Inputs!$B$15 - (Q6594/Inputs!$B$16) - U6594, 0)</f>
        <v>0</v>
      </c>
    </row>
    <row r="6595" spans="1:22" x14ac:dyDescent="0.3">
      <c r="A6595" s="1">
        <v>46297.708333333343</v>
      </c>
      <c r="B6595" s="2">
        <v>71.133434381756842</v>
      </c>
      <c r="C6595" s="2">
        <v>7.3698097406492753</v>
      </c>
      <c r="D6595" s="2">
        <f t="shared" si="1236"/>
        <v>46.701727626555474</v>
      </c>
      <c r="E6595" s="2">
        <f t="shared" si="1237"/>
        <v>65.806292570403158</v>
      </c>
      <c r="F6595" s="2">
        <f t="shared" ref="F6595:F6658" si="1245">V6594</f>
        <v>0</v>
      </c>
      <c r="G6595" s="2">
        <f t="shared" ref="G6595:G6658" si="1246">IF(INT(A6595)=INT(A6594), G6594 + Q6594, 0)</f>
        <v>340</v>
      </c>
      <c r="H6595" s="2">
        <f>MIN(Inputs!$B$2, (Inputs!$B$14 - F6595)/Inputs!$B$15)</f>
        <v>170</v>
      </c>
      <c r="I6595" s="2">
        <f>MAX(MIN(Inputs!$B$2, F6595*Inputs!$B$16, Inputs!$B$14*Inputs!$B$4 - G6595), 0)</f>
        <v>0</v>
      </c>
      <c r="J6595" s="2">
        <f>MAX(MIN(Inputs!$B$2, F6595*Inputs!$B$16, (Inputs!$B$14-F6595)/Inputs!$B$15)*Inputs!$B$9, 0)</f>
        <v>0</v>
      </c>
      <c r="K6595" s="2">
        <f>MAX(E6595*Inputs!$B$5 - B6595 - Inputs!$B$8, 0) * H6595</f>
        <v>0</v>
      </c>
      <c r="L6595" s="2">
        <f>IF(B6595 &gt;= D6595*Inputs!$B$10, MAX(B6595 - E6595/Inputs!$B$5 - Inputs!$B$8, 0) * I6595, 0)</f>
        <v>0</v>
      </c>
      <c r="M6595" s="2">
        <f t="shared" si="1238"/>
        <v>0</v>
      </c>
      <c r="N6595" s="3" t="str">
        <f t="shared" si="1239"/>
        <v>Idle</v>
      </c>
      <c r="O6595" s="3" t="str">
        <f t="shared" si="1235"/>
        <v>Idle</v>
      </c>
      <c r="P6595" s="2">
        <f t="shared" si="1240"/>
        <v>0</v>
      </c>
      <c r="Q6595" s="2">
        <f t="shared" si="1241"/>
        <v>0</v>
      </c>
      <c r="R6595" s="2">
        <f t="shared" si="1242"/>
        <v>0</v>
      </c>
      <c r="S6595" s="2">
        <f t="shared" si="1243"/>
        <v>0</v>
      </c>
      <c r="T6595" s="2">
        <f t="shared" si="1244"/>
        <v>0</v>
      </c>
      <c r="U6595" s="2">
        <f>IF(O6595="Reg", R6595 * Inputs!$B$7, 0)</f>
        <v>0</v>
      </c>
      <c r="V6595" s="2">
        <f>MAX(F6595 + P6595*Inputs!$B$15 - (Q6595/Inputs!$B$16) - U6595, 0)</f>
        <v>0</v>
      </c>
    </row>
    <row r="6596" spans="1:22" x14ac:dyDescent="0.3">
      <c r="A6596" s="1">
        <v>46297.75</v>
      </c>
      <c r="B6596" s="2">
        <v>76.284775869820919</v>
      </c>
      <c r="C6596" s="2">
        <v>17.45966497719364</v>
      </c>
      <c r="D6596" s="2">
        <f t="shared" si="1236"/>
        <v>46.701727626555474</v>
      </c>
      <c r="E6596" s="2">
        <f t="shared" si="1237"/>
        <v>61.825250061043391</v>
      </c>
      <c r="F6596" s="2">
        <f t="shared" si="1245"/>
        <v>0</v>
      </c>
      <c r="G6596" s="2">
        <f t="shared" si="1246"/>
        <v>340</v>
      </c>
      <c r="H6596" s="2">
        <f>MIN(Inputs!$B$2, (Inputs!$B$14 - F6596)/Inputs!$B$15)</f>
        <v>170</v>
      </c>
      <c r="I6596" s="2">
        <f>MAX(MIN(Inputs!$B$2, F6596*Inputs!$B$16, Inputs!$B$14*Inputs!$B$4 - G6596), 0)</f>
        <v>0</v>
      </c>
      <c r="J6596" s="2">
        <f>MAX(MIN(Inputs!$B$2, F6596*Inputs!$B$16, (Inputs!$B$14-F6596)/Inputs!$B$15)*Inputs!$B$9, 0)</f>
        <v>0</v>
      </c>
      <c r="K6596" s="2">
        <f>MAX(E6596*Inputs!$B$5 - B6596 - Inputs!$B$8, 0) * H6596</f>
        <v>0</v>
      </c>
      <c r="L6596" s="2">
        <f>IF(B6596 &gt;= D6596*Inputs!$B$10, MAX(B6596 - E6596/Inputs!$B$5 - Inputs!$B$8, 0) * I6596, 0)</f>
        <v>0</v>
      </c>
      <c r="M6596" s="2">
        <f t="shared" si="1238"/>
        <v>0</v>
      </c>
      <c r="N6596" s="3" t="str">
        <f t="shared" si="1239"/>
        <v>Idle</v>
      </c>
      <c r="O6596" s="3" t="str">
        <f t="shared" ref="O6596:O6659" si="1247">IF(O6595&lt;&gt;O6594, O6595, N6596)</f>
        <v>Idle</v>
      </c>
      <c r="P6596" s="2">
        <f t="shared" si="1240"/>
        <v>0</v>
      </c>
      <c r="Q6596" s="2">
        <f t="shared" si="1241"/>
        <v>0</v>
      </c>
      <c r="R6596" s="2">
        <f t="shared" si="1242"/>
        <v>0</v>
      </c>
      <c r="S6596" s="2">
        <f t="shared" si="1243"/>
        <v>0</v>
      </c>
      <c r="T6596" s="2">
        <f t="shared" si="1244"/>
        <v>0</v>
      </c>
      <c r="U6596" s="2">
        <f>IF(O6596="Reg", R6596 * Inputs!$B$7, 0)</f>
        <v>0</v>
      </c>
      <c r="V6596" s="2">
        <f>MAX(F6596 + P6596*Inputs!$B$15 - (Q6596/Inputs!$B$16) - U6596, 0)</f>
        <v>0</v>
      </c>
    </row>
    <row r="6597" spans="1:22" x14ac:dyDescent="0.3">
      <c r="A6597" s="1">
        <v>46297.791666666657</v>
      </c>
      <c r="B6597" s="2">
        <v>67.274745399338983</v>
      </c>
      <c r="C6597" s="2">
        <v>9.2003026696635306</v>
      </c>
      <c r="D6597" s="2">
        <f t="shared" si="1236"/>
        <v>46.701727626555474</v>
      </c>
      <c r="E6597" s="2">
        <f t="shared" si="1237"/>
        <v>54.606327085115048</v>
      </c>
      <c r="F6597" s="2">
        <f t="shared" si="1245"/>
        <v>0</v>
      </c>
      <c r="G6597" s="2">
        <f t="shared" si="1246"/>
        <v>340</v>
      </c>
      <c r="H6597" s="2">
        <f>MIN(Inputs!$B$2, (Inputs!$B$14 - F6597)/Inputs!$B$15)</f>
        <v>170</v>
      </c>
      <c r="I6597" s="2">
        <f>MAX(MIN(Inputs!$B$2, F6597*Inputs!$B$16, Inputs!$B$14*Inputs!$B$4 - G6597), 0)</f>
        <v>0</v>
      </c>
      <c r="J6597" s="2">
        <f>MAX(MIN(Inputs!$B$2, F6597*Inputs!$B$16, (Inputs!$B$14-F6597)/Inputs!$B$15)*Inputs!$B$9, 0)</f>
        <v>0</v>
      </c>
      <c r="K6597" s="2">
        <f>MAX(E6597*Inputs!$B$5 - B6597 - Inputs!$B$8, 0) * H6597</f>
        <v>0</v>
      </c>
      <c r="L6597" s="2">
        <f>IF(B6597 &gt;= D6597*Inputs!$B$10, MAX(B6597 - E6597/Inputs!$B$5 - Inputs!$B$8, 0) * I6597, 0)</f>
        <v>0</v>
      </c>
      <c r="M6597" s="2">
        <f t="shared" si="1238"/>
        <v>0</v>
      </c>
      <c r="N6597" s="3" t="str">
        <f t="shared" si="1239"/>
        <v>Idle</v>
      </c>
      <c r="O6597" s="3" t="str">
        <f t="shared" si="1247"/>
        <v>Idle</v>
      </c>
      <c r="P6597" s="2">
        <f t="shared" si="1240"/>
        <v>0</v>
      </c>
      <c r="Q6597" s="2">
        <f t="shared" si="1241"/>
        <v>0</v>
      </c>
      <c r="R6597" s="2">
        <f t="shared" si="1242"/>
        <v>0</v>
      </c>
      <c r="S6597" s="2">
        <f t="shared" si="1243"/>
        <v>0</v>
      </c>
      <c r="T6597" s="2">
        <f t="shared" si="1244"/>
        <v>0</v>
      </c>
      <c r="U6597" s="2">
        <f>IF(O6597="Reg", R6597 * Inputs!$B$7, 0)</f>
        <v>0</v>
      </c>
      <c r="V6597" s="2">
        <f>MAX(F6597 + P6597*Inputs!$B$15 - (Q6597/Inputs!$B$16) - U6597, 0)</f>
        <v>0</v>
      </c>
    </row>
    <row r="6598" spans="1:22" x14ac:dyDescent="0.3">
      <c r="A6598" s="1">
        <v>46297.833333333343</v>
      </c>
      <c r="B6598" s="2">
        <v>73.971968486463297</v>
      </c>
      <c r="C6598" s="2">
        <v>25.225041701683459</v>
      </c>
      <c r="D6598" s="2">
        <f t="shared" si="1236"/>
        <v>46.701727626555474</v>
      </c>
      <c r="E6598" s="2">
        <f t="shared" si="1237"/>
        <v>46.95870843132969</v>
      </c>
      <c r="F6598" s="2">
        <f t="shared" si="1245"/>
        <v>0</v>
      </c>
      <c r="G6598" s="2">
        <f t="shared" si="1246"/>
        <v>340</v>
      </c>
      <c r="H6598" s="2">
        <f>MIN(Inputs!$B$2, (Inputs!$B$14 - F6598)/Inputs!$B$15)</f>
        <v>170</v>
      </c>
      <c r="I6598" s="2">
        <f>MAX(MIN(Inputs!$B$2, F6598*Inputs!$B$16, Inputs!$B$14*Inputs!$B$4 - G6598), 0)</f>
        <v>0</v>
      </c>
      <c r="J6598" s="2">
        <f>MAX(MIN(Inputs!$B$2, F6598*Inputs!$B$16, (Inputs!$B$14-F6598)/Inputs!$B$15)*Inputs!$B$9, 0)</f>
        <v>0</v>
      </c>
      <c r="K6598" s="2">
        <f>MAX(E6598*Inputs!$B$5 - B6598 - Inputs!$B$8, 0) * H6598</f>
        <v>0</v>
      </c>
      <c r="L6598" s="2">
        <f>IF(B6598 &gt;= D6598*Inputs!$B$10, MAX(B6598 - E6598/Inputs!$B$5 - Inputs!$B$8, 0) * I6598, 0)</f>
        <v>0</v>
      </c>
      <c r="M6598" s="2">
        <f t="shared" si="1238"/>
        <v>0</v>
      </c>
      <c r="N6598" s="3" t="str">
        <f t="shared" si="1239"/>
        <v>Idle</v>
      </c>
      <c r="O6598" s="3" t="str">
        <f t="shared" si="1247"/>
        <v>Idle</v>
      </c>
      <c r="P6598" s="2">
        <f t="shared" si="1240"/>
        <v>0</v>
      </c>
      <c r="Q6598" s="2">
        <f t="shared" si="1241"/>
        <v>0</v>
      </c>
      <c r="R6598" s="2">
        <f t="shared" si="1242"/>
        <v>0</v>
      </c>
      <c r="S6598" s="2">
        <f t="shared" si="1243"/>
        <v>0</v>
      </c>
      <c r="T6598" s="2">
        <f t="shared" si="1244"/>
        <v>0</v>
      </c>
      <c r="U6598" s="2">
        <f>IF(O6598="Reg", R6598 * Inputs!$B$7, 0)</f>
        <v>0</v>
      </c>
      <c r="V6598" s="2">
        <f>MAX(F6598 + P6598*Inputs!$B$15 - (Q6598/Inputs!$B$16) - U6598, 0)</f>
        <v>0</v>
      </c>
    </row>
    <row r="6599" spans="1:22" x14ac:dyDescent="0.3">
      <c r="A6599" s="1">
        <v>46297.875</v>
      </c>
      <c r="B6599" s="2">
        <v>61.169603671070703</v>
      </c>
      <c r="C6599" s="2">
        <v>3.0945610584948549</v>
      </c>
      <c r="D6599" s="2">
        <f t="shared" si="1236"/>
        <v>46.701727626555474</v>
      </c>
      <c r="E6599" s="2">
        <f t="shared" si="1237"/>
        <v>34.630047016919143</v>
      </c>
      <c r="F6599" s="2">
        <f t="shared" si="1245"/>
        <v>0</v>
      </c>
      <c r="G6599" s="2">
        <f t="shared" si="1246"/>
        <v>340</v>
      </c>
      <c r="H6599" s="2">
        <f>MIN(Inputs!$B$2, (Inputs!$B$14 - F6599)/Inputs!$B$15)</f>
        <v>170</v>
      </c>
      <c r="I6599" s="2">
        <f>MAX(MIN(Inputs!$B$2, F6599*Inputs!$B$16, Inputs!$B$14*Inputs!$B$4 - G6599), 0)</f>
        <v>0</v>
      </c>
      <c r="J6599" s="2">
        <f>MAX(MIN(Inputs!$B$2, F6599*Inputs!$B$16, (Inputs!$B$14-F6599)/Inputs!$B$15)*Inputs!$B$9, 0)</f>
        <v>0</v>
      </c>
      <c r="K6599" s="2">
        <f>MAX(E6599*Inputs!$B$5 - B6599 - Inputs!$B$8, 0) * H6599</f>
        <v>0</v>
      </c>
      <c r="L6599" s="2">
        <f>IF(B6599 &gt;= D6599*Inputs!$B$10, MAX(B6599 - E6599/Inputs!$B$5 - Inputs!$B$8, 0) * I6599, 0)</f>
        <v>0</v>
      </c>
      <c r="M6599" s="2">
        <f t="shared" si="1238"/>
        <v>0</v>
      </c>
      <c r="N6599" s="3" t="str">
        <f t="shared" si="1239"/>
        <v>Idle</v>
      </c>
      <c r="O6599" s="3" t="str">
        <f t="shared" si="1247"/>
        <v>Idle</v>
      </c>
      <c r="P6599" s="2">
        <f t="shared" si="1240"/>
        <v>0</v>
      </c>
      <c r="Q6599" s="2">
        <f t="shared" si="1241"/>
        <v>0</v>
      </c>
      <c r="R6599" s="2">
        <f t="shared" si="1242"/>
        <v>0</v>
      </c>
      <c r="S6599" s="2">
        <f t="shared" si="1243"/>
        <v>0</v>
      </c>
      <c r="T6599" s="2">
        <f t="shared" si="1244"/>
        <v>0</v>
      </c>
      <c r="U6599" s="2">
        <f>IF(O6599="Reg", R6599 * Inputs!$B$7, 0)</f>
        <v>0</v>
      </c>
      <c r="V6599" s="2">
        <f>MAX(F6599 + P6599*Inputs!$B$15 - (Q6599/Inputs!$B$16) - U6599, 0)</f>
        <v>0</v>
      </c>
    </row>
    <row r="6600" spans="1:22" x14ac:dyDescent="0.3">
      <c r="A6600" s="1">
        <v>46297.916666666657</v>
      </c>
      <c r="B6600" s="2">
        <v>45.003227613968129</v>
      </c>
      <c r="C6600" s="2">
        <v>1.341450036371016</v>
      </c>
      <c r="D6600" s="2">
        <f t="shared" si="1236"/>
        <v>46.701727626555474</v>
      </c>
      <c r="E6600" s="2">
        <f t="shared" si="1237"/>
        <v>25.268668399256867</v>
      </c>
      <c r="F6600" s="2">
        <f t="shared" si="1245"/>
        <v>0</v>
      </c>
      <c r="G6600" s="2">
        <f t="shared" si="1246"/>
        <v>340</v>
      </c>
      <c r="H6600" s="2">
        <f>MIN(Inputs!$B$2, (Inputs!$B$14 - F6600)/Inputs!$B$15)</f>
        <v>170</v>
      </c>
      <c r="I6600" s="2">
        <f>MAX(MIN(Inputs!$B$2, F6600*Inputs!$B$16, Inputs!$B$14*Inputs!$B$4 - G6600), 0)</f>
        <v>0</v>
      </c>
      <c r="J6600" s="2">
        <f>MAX(MIN(Inputs!$B$2, F6600*Inputs!$B$16, (Inputs!$B$14-F6600)/Inputs!$B$15)*Inputs!$B$9, 0)</f>
        <v>0</v>
      </c>
      <c r="K6600" s="2">
        <f>MAX(E6600*Inputs!$B$5 - B6600 - Inputs!$B$8, 0) * H6600</f>
        <v>0</v>
      </c>
      <c r="L6600" s="2">
        <f>IF(B6600 &gt;= D6600*Inputs!$B$10, MAX(B6600 - E6600/Inputs!$B$5 - Inputs!$B$8, 0) * I6600, 0)</f>
        <v>0</v>
      </c>
      <c r="M6600" s="2">
        <f t="shared" si="1238"/>
        <v>0</v>
      </c>
      <c r="N6600" s="3" t="str">
        <f t="shared" si="1239"/>
        <v>Idle</v>
      </c>
      <c r="O6600" s="3" t="str">
        <f t="shared" si="1247"/>
        <v>Idle</v>
      </c>
      <c r="P6600" s="2">
        <f t="shared" si="1240"/>
        <v>0</v>
      </c>
      <c r="Q6600" s="2">
        <f t="shared" si="1241"/>
        <v>0</v>
      </c>
      <c r="R6600" s="2">
        <f t="shared" si="1242"/>
        <v>0</v>
      </c>
      <c r="S6600" s="2">
        <f t="shared" si="1243"/>
        <v>0</v>
      </c>
      <c r="T6600" s="2">
        <f t="shared" si="1244"/>
        <v>0</v>
      </c>
      <c r="U6600" s="2">
        <f>IF(O6600="Reg", R6600 * Inputs!$B$7, 0)</f>
        <v>0</v>
      </c>
      <c r="V6600" s="2">
        <f>MAX(F6600 + P6600*Inputs!$B$15 - (Q6600/Inputs!$B$16) - U6600, 0)</f>
        <v>0</v>
      </c>
    </row>
    <row r="6601" spans="1:22" x14ac:dyDescent="0.3">
      <c r="A6601" s="1">
        <v>46297.958333333343</v>
      </c>
      <c r="B6601" s="2">
        <v>47.247179325598282</v>
      </c>
      <c r="C6601" s="2">
        <v>4.841823291169125</v>
      </c>
      <c r="D6601" s="2">
        <f t="shared" si="1236"/>
        <v>46.701727626555474</v>
      </c>
      <c r="E6601" s="2">
        <f t="shared" si="1237"/>
        <v>17.768130463595515</v>
      </c>
      <c r="F6601" s="2">
        <f t="shared" si="1245"/>
        <v>0</v>
      </c>
      <c r="G6601" s="2">
        <f t="shared" si="1246"/>
        <v>340</v>
      </c>
      <c r="H6601" s="2">
        <f>MIN(Inputs!$B$2, (Inputs!$B$14 - F6601)/Inputs!$B$15)</f>
        <v>170</v>
      </c>
      <c r="I6601" s="2">
        <f>MAX(MIN(Inputs!$B$2, F6601*Inputs!$B$16, Inputs!$B$14*Inputs!$B$4 - G6601), 0)</f>
        <v>0</v>
      </c>
      <c r="J6601" s="2">
        <f>MAX(MIN(Inputs!$B$2, F6601*Inputs!$B$16, (Inputs!$B$14-F6601)/Inputs!$B$15)*Inputs!$B$9, 0)</f>
        <v>0</v>
      </c>
      <c r="K6601" s="2">
        <f>MAX(E6601*Inputs!$B$5 - B6601 - Inputs!$B$8, 0) * H6601</f>
        <v>0</v>
      </c>
      <c r="L6601" s="2">
        <f>IF(B6601 &gt;= D6601*Inputs!$B$10, MAX(B6601 - E6601/Inputs!$B$5 - Inputs!$B$8, 0) * I6601, 0)</f>
        <v>0</v>
      </c>
      <c r="M6601" s="2">
        <f t="shared" si="1238"/>
        <v>0</v>
      </c>
      <c r="N6601" s="3" t="str">
        <f t="shared" si="1239"/>
        <v>Idle</v>
      </c>
      <c r="O6601" s="3" t="str">
        <f t="shared" si="1247"/>
        <v>Idle</v>
      </c>
      <c r="P6601" s="2">
        <f t="shared" si="1240"/>
        <v>0</v>
      </c>
      <c r="Q6601" s="2">
        <f t="shared" si="1241"/>
        <v>0</v>
      </c>
      <c r="R6601" s="2">
        <f t="shared" si="1242"/>
        <v>0</v>
      </c>
      <c r="S6601" s="2">
        <f t="shared" si="1243"/>
        <v>0</v>
      </c>
      <c r="T6601" s="2">
        <f t="shared" si="1244"/>
        <v>0</v>
      </c>
      <c r="U6601" s="2">
        <f>IF(O6601="Reg", R6601 * Inputs!$B$7, 0)</f>
        <v>0</v>
      </c>
      <c r="V6601" s="2">
        <f>MAX(F6601 + P6601*Inputs!$B$15 - (Q6601/Inputs!$B$16) - U6601, 0)</f>
        <v>0</v>
      </c>
    </row>
    <row r="6602" spans="1:22" x14ac:dyDescent="0.3">
      <c r="A6602" s="1">
        <v>46298</v>
      </c>
      <c r="B6602" s="2">
        <v>32.971238014250908</v>
      </c>
      <c r="C6602" s="2">
        <v>19.672401529458408</v>
      </c>
      <c r="D6602" s="2">
        <f t="shared" si="1236"/>
        <v>31.715800714788401</v>
      </c>
      <c r="E6602" s="2">
        <f t="shared" si="1237"/>
        <v>9.8936005759957997</v>
      </c>
      <c r="F6602" s="2">
        <f t="shared" si="1245"/>
        <v>0</v>
      </c>
      <c r="G6602" s="2">
        <f t="shared" si="1246"/>
        <v>0</v>
      </c>
      <c r="H6602" s="2">
        <f>MIN(Inputs!$B$2, (Inputs!$B$14 - F6602)/Inputs!$B$15)</f>
        <v>170</v>
      </c>
      <c r="I6602" s="2">
        <f>MAX(MIN(Inputs!$B$2, F6602*Inputs!$B$16, Inputs!$B$14*Inputs!$B$4 - G6602), 0)</f>
        <v>0</v>
      </c>
      <c r="J6602" s="2">
        <f>MAX(MIN(Inputs!$B$2, F6602*Inputs!$B$16, (Inputs!$B$14-F6602)/Inputs!$B$15)*Inputs!$B$9, 0)</f>
        <v>0</v>
      </c>
      <c r="K6602" s="2">
        <f>MAX(E6602*Inputs!$B$5 - B6602 - Inputs!$B$8, 0) * H6602</f>
        <v>0</v>
      </c>
      <c r="L6602" s="2">
        <f>IF(B6602 &gt;= D6602*Inputs!$B$10, MAX(B6602 - E6602/Inputs!$B$5 - Inputs!$B$8, 0) * I6602, 0)</f>
        <v>0</v>
      </c>
      <c r="M6602" s="2">
        <f t="shared" si="1238"/>
        <v>0</v>
      </c>
      <c r="N6602" s="3" t="str">
        <f t="shared" si="1239"/>
        <v>Idle</v>
      </c>
      <c r="O6602" s="3" t="str">
        <f t="shared" si="1247"/>
        <v>Idle</v>
      </c>
      <c r="P6602" s="2">
        <f t="shared" si="1240"/>
        <v>0</v>
      </c>
      <c r="Q6602" s="2">
        <f t="shared" si="1241"/>
        <v>0</v>
      </c>
      <c r="R6602" s="2">
        <f t="shared" si="1242"/>
        <v>0</v>
      </c>
      <c r="S6602" s="2">
        <f t="shared" si="1243"/>
        <v>0</v>
      </c>
      <c r="T6602" s="2">
        <f t="shared" si="1244"/>
        <v>0</v>
      </c>
      <c r="U6602" s="2">
        <f>IF(O6602="Reg", R6602 * Inputs!$B$7, 0)</f>
        <v>0</v>
      </c>
      <c r="V6602" s="2">
        <f>MAX(F6602 + P6602*Inputs!$B$15 - (Q6602/Inputs!$B$16) - U6602, 0)</f>
        <v>0</v>
      </c>
    </row>
    <row r="6603" spans="1:22" x14ac:dyDescent="0.3">
      <c r="A6603" s="1">
        <v>46298.041666666657</v>
      </c>
      <c r="B6603" s="2">
        <v>21.389033476626821</v>
      </c>
      <c r="C6603" s="2">
        <v>9.9022669617510424</v>
      </c>
      <c r="D6603" s="2">
        <f t="shared" si="1236"/>
        <v>31.715800714788401</v>
      </c>
      <c r="E6603" s="2">
        <f t="shared" si="1237"/>
        <v>4.398394240287316</v>
      </c>
      <c r="F6603" s="2">
        <f t="shared" si="1245"/>
        <v>0</v>
      </c>
      <c r="G6603" s="2">
        <f t="shared" si="1246"/>
        <v>0</v>
      </c>
      <c r="H6603" s="2">
        <f>MIN(Inputs!$B$2, (Inputs!$B$14 - F6603)/Inputs!$B$15)</f>
        <v>170</v>
      </c>
      <c r="I6603" s="2">
        <f>MAX(MIN(Inputs!$B$2, F6603*Inputs!$B$16, Inputs!$B$14*Inputs!$B$4 - G6603), 0)</f>
        <v>0</v>
      </c>
      <c r="J6603" s="2">
        <f>MAX(MIN(Inputs!$B$2, F6603*Inputs!$B$16, (Inputs!$B$14-F6603)/Inputs!$B$15)*Inputs!$B$9, 0)</f>
        <v>0</v>
      </c>
      <c r="K6603" s="2">
        <f>MAX(E6603*Inputs!$B$5 - B6603 - Inputs!$B$8, 0) * H6603</f>
        <v>0</v>
      </c>
      <c r="L6603" s="2">
        <f>IF(B6603 &gt;= D6603*Inputs!$B$10, MAX(B6603 - E6603/Inputs!$B$5 - Inputs!$B$8, 0) * I6603, 0)</f>
        <v>0</v>
      </c>
      <c r="M6603" s="2">
        <f t="shared" si="1238"/>
        <v>0</v>
      </c>
      <c r="N6603" s="3" t="str">
        <f t="shared" si="1239"/>
        <v>Idle</v>
      </c>
      <c r="O6603" s="3" t="str">
        <f t="shared" si="1247"/>
        <v>Idle</v>
      </c>
      <c r="P6603" s="2">
        <f t="shared" si="1240"/>
        <v>0</v>
      </c>
      <c r="Q6603" s="2">
        <f t="shared" si="1241"/>
        <v>0</v>
      </c>
      <c r="R6603" s="2">
        <f t="shared" si="1242"/>
        <v>0</v>
      </c>
      <c r="S6603" s="2">
        <f t="shared" si="1243"/>
        <v>0</v>
      </c>
      <c r="T6603" s="2">
        <f t="shared" si="1244"/>
        <v>0</v>
      </c>
      <c r="U6603" s="2">
        <f>IF(O6603="Reg", R6603 * Inputs!$B$7, 0)</f>
        <v>0</v>
      </c>
      <c r="V6603" s="2">
        <f>MAX(F6603 + P6603*Inputs!$B$15 - (Q6603/Inputs!$B$16) - U6603, 0)</f>
        <v>0</v>
      </c>
    </row>
    <row r="6604" spans="1:22" x14ac:dyDescent="0.3">
      <c r="A6604" s="1">
        <v>46298.083333333343</v>
      </c>
      <c r="B6604" s="2">
        <v>0</v>
      </c>
      <c r="C6604" s="2">
        <v>2.7169846846192249</v>
      </c>
      <c r="D6604" s="2">
        <f t="shared" si="1236"/>
        <v>31.715800714788401</v>
      </c>
      <c r="E6604" s="2">
        <f t="shared" si="1237"/>
        <v>0.83355532751617911</v>
      </c>
      <c r="F6604" s="2">
        <f t="shared" si="1245"/>
        <v>0</v>
      </c>
      <c r="G6604" s="2">
        <f t="shared" si="1246"/>
        <v>0</v>
      </c>
      <c r="H6604" s="2">
        <f>MIN(Inputs!$B$2, (Inputs!$B$14 - F6604)/Inputs!$B$15)</f>
        <v>170</v>
      </c>
      <c r="I6604" s="2">
        <f>MAX(MIN(Inputs!$B$2, F6604*Inputs!$B$16, Inputs!$B$14*Inputs!$B$4 - G6604), 0)</f>
        <v>0</v>
      </c>
      <c r="J6604" s="2">
        <f>MAX(MIN(Inputs!$B$2, F6604*Inputs!$B$16, (Inputs!$B$14-F6604)/Inputs!$B$15)*Inputs!$B$9, 0)</f>
        <v>0</v>
      </c>
      <c r="K6604" s="2">
        <f>MAX(E6604*Inputs!$B$5 - B6604 - Inputs!$B$8, 0) * H6604</f>
        <v>0</v>
      </c>
      <c r="L6604" s="2">
        <f>IF(B6604 &gt;= D6604*Inputs!$B$10, MAX(B6604 - E6604/Inputs!$B$5 - Inputs!$B$8, 0) * I6604, 0)</f>
        <v>0</v>
      </c>
      <c r="M6604" s="2">
        <f t="shared" si="1238"/>
        <v>0</v>
      </c>
      <c r="N6604" s="3" t="str">
        <f t="shared" si="1239"/>
        <v>Idle</v>
      </c>
      <c r="O6604" s="3" t="str">
        <f t="shared" si="1247"/>
        <v>Idle</v>
      </c>
      <c r="P6604" s="2">
        <f t="shared" si="1240"/>
        <v>0</v>
      </c>
      <c r="Q6604" s="2">
        <f t="shared" si="1241"/>
        <v>0</v>
      </c>
      <c r="R6604" s="2">
        <f t="shared" si="1242"/>
        <v>0</v>
      </c>
      <c r="S6604" s="2">
        <f t="shared" si="1243"/>
        <v>0</v>
      </c>
      <c r="T6604" s="2">
        <f t="shared" si="1244"/>
        <v>0</v>
      </c>
      <c r="U6604" s="2">
        <f>IF(O6604="Reg", R6604 * Inputs!$B$7, 0)</f>
        <v>0</v>
      </c>
      <c r="V6604" s="2">
        <f>MAX(F6604 + P6604*Inputs!$B$15 - (Q6604/Inputs!$B$16) - U6604, 0)</f>
        <v>0</v>
      </c>
    </row>
    <row r="6605" spans="1:22" x14ac:dyDescent="0.3">
      <c r="A6605" s="1">
        <v>46298.125</v>
      </c>
      <c r="B6605" s="2">
        <v>5.0013319650970747</v>
      </c>
      <c r="C6605" s="2">
        <v>7.6006364912737032</v>
      </c>
      <c r="D6605" s="2">
        <f t="shared" si="1236"/>
        <v>31.715800714788401</v>
      </c>
      <c r="E6605" s="2">
        <f t="shared" si="1237"/>
        <v>1.1943531597357653</v>
      </c>
      <c r="F6605" s="2">
        <f t="shared" si="1245"/>
        <v>0</v>
      </c>
      <c r="G6605" s="2">
        <f t="shared" si="1246"/>
        <v>0</v>
      </c>
      <c r="H6605" s="2">
        <f>MIN(Inputs!$B$2, (Inputs!$B$14 - F6605)/Inputs!$B$15)</f>
        <v>170</v>
      </c>
      <c r="I6605" s="2">
        <f>MAX(MIN(Inputs!$B$2, F6605*Inputs!$B$16, Inputs!$B$14*Inputs!$B$4 - G6605), 0)</f>
        <v>0</v>
      </c>
      <c r="J6605" s="2">
        <f>MAX(MIN(Inputs!$B$2, F6605*Inputs!$B$16, (Inputs!$B$14-F6605)/Inputs!$B$15)*Inputs!$B$9, 0)</f>
        <v>0</v>
      </c>
      <c r="K6605" s="2">
        <f>MAX(E6605*Inputs!$B$5 - B6605 - Inputs!$B$8, 0) * H6605</f>
        <v>0</v>
      </c>
      <c r="L6605" s="2">
        <f>IF(B6605 &gt;= D6605*Inputs!$B$10, MAX(B6605 - E6605/Inputs!$B$5 - Inputs!$B$8, 0) * I6605, 0)</f>
        <v>0</v>
      </c>
      <c r="M6605" s="2">
        <f t="shared" si="1238"/>
        <v>0</v>
      </c>
      <c r="N6605" s="3" t="str">
        <f t="shared" si="1239"/>
        <v>Idle</v>
      </c>
      <c r="O6605" s="3" t="str">
        <f t="shared" si="1247"/>
        <v>Idle</v>
      </c>
      <c r="P6605" s="2">
        <f t="shared" si="1240"/>
        <v>0</v>
      </c>
      <c r="Q6605" s="2">
        <f t="shared" si="1241"/>
        <v>0</v>
      </c>
      <c r="R6605" s="2">
        <f t="shared" si="1242"/>
        <v>0</v>
      </c>
      <c r="S6605" s="2">
        <f t="shared" si="1243"/>
        <v>0</v>
      </c>
      <c r="T6605" s="2">
        <f t="shared" si="1244"/>
        <v>0</v>
      </c>
      <c r="U6605" s="2">
        <f>IF(O6605="Reg", R6605 * Inputs!$B$7, 0)</f>
        <v>0</v>
      </c>
      <c r="V6605" s="2">
        <f>MAX(F6605 + P6605*Inputs!$B$15 - (Q6605/Inputs!$B$16) - U6605, 0)</f>
        <v>0</v>
      </c>
    </row>
    <row r="6606" spans="1:22" x14ac:dyDescent="0.3">
      <c r="A6606" s="1">
        <v>46298.166666666657</v>
      </c>
      <c r="B6606" s="2">
        <v>0</v>
      </c>
      <c r="C6606" s="2">
        <v>9.5992843246441311</v>
      </c>
      <c r="D6606" s="2">
        <f t="shared" si="1236"/>
        <v>31.715800714788401</v>
      </c>
      <c r="E6606" s="2">
        <f t="shared" si="1237"/>
        <v>2.259886378097101</v>
      </c>
      <c r="F6606" s="2">
        <f t="shared" si="1245"/>
        <v>0</v>
      </c>
      <c r="G6606" s="2">
        <f t="shared" si="1246"/>
        <v>0</v>
      </c>
      <c r="H6606" s="2">
        <f>MIN(Inputs!$B$2, (Inputs!$B$14 - F6606)/Inputs!$B$15)</f>
        <v>170</v>
      </c>
      <c r="I6606" s="2">
        <f>MAX(MIN(Inputs!$B$2, F6606*Inputs!$B$16, Inputs!$B$14*Inputs!$B$4 - G6606), 0)</f>
        <v>0</v>
      </c>
      <c r="J6606" s="2">
        <f>MAX(MIN(Inputs!$B$2, F6606*Inputs!$B$16, (Inputs!$B$14-F6606)/Inputs!$B$15)*Inputs!$B$9, 0)</f>
        <v>0</v>
      </c>
      <c r="K6606" s="2">
        <f>MAX(E6606*Inputs!$B$5 - B6606 - Inputs!$B$8, 0) * H6606</f>
        <v>0</v>
      </c>
      <c r="L6606" s="2">
        <f>IF(B6606 &gt;= D6606*Inputs!$B$10, MAX(B6606 - E6606/Inputs!$B$5 - Inputs!$B$8, 0) * I6606, 0)</f>
        <v>0</v>
      </c>
      <c r="M6606" s="2">
        <f t="shared" si="1238"/>
        <v>0</v>
      </c>
      <c r="N6606" s="3" t="str">
        <f t="shared" si="1239"/>
        <v>Idle</v>
      </c>
      <c r="O6606" s="3" t="str">
        <f t="shared" si="1247"/>
        <v>Idle</v>
      </c>
      <c r="P6606" s="2">
        <f t="shared" si="1240"/>
        <v>0</v>
      </c>
      <c r="Q6606" s="2">
        <f t="shared" si="1241"/>
        <v>0</v>
      </c>
      <c r="R6606" s="2">
        <f t="shared" si="1242"/>
        <v>0</v>
      </c>
      <c r="S6606" s="2">
        <f t="shared" si="1243"/>
        <v>0</v>
      </c>
      <c r="T6606" s="2">
        <f t="shared" si="1244"/>
        <v>0</v>
      </c>
      <c r="U6606" s="2">
        <f>IF(O6606="Reg", R6606 * Inputs!$B$7, 0)</f>
        <v>0</v>
      </c>
      <c r="V6606" s="2">
        <f>MAX(F6606 + P6606*Inputs!$B$15 - (Q6606/Inputs!$B$16) - U6606, 0)</f>
        <v>0</v>
      </c>
    </row>
    <row r="6607" spans="1:22" x14ac:dyDescent="0.3">
      <c r="A6607" s="1">
        <v>46298.208333333343</v>
      </c>
      <c r="B6607" s="2">
        <v>0</v>
      </c>
      <c r="C6607" s="2">
        <v>13.692517229787811</v>
      </c>
      <c r="D6607" s="2">
        <f t="shared" si="1236"/>
        <v>31.715800714788401</v>
      </c>
      <c r="E6607" s="2">
        <f t="shared" si="1237"/>
        <v>5.1132791079119668</v>
      </c>
      <c r="F6607" s="2">
        <f t="shared" si="1245"/>
        <v>0</v>
      </c>
      <c r="G6607" s="2">
        <f t="shared" si="1246"/>
        <v>0</v>
      </c>
      <c r="H6607" s="2">
        <f>MIN(Inputs!$B$2, (Inputs!$B$14 - F6607)/Inputs!$B$15)</f>
        <v>170</v>
      </c>
      <c r="I6607" s="2">
        <f>MAX(MIN(Inputs!$B$2, F6607*Inputs!$B$16, Inputs!$B$14*Inputs!$B$4 - G6607), 0)</f>
        <v>0</v>
      </c>
      <c r="J6607" s="2">
        <f>MAX(MIN(Inputs!$B$2, F6607*Inputs!$B$16, (Inputs!$B$14-F6607)/Inputs!$B$15)*Inputs!$B$9, 0)</f>
        <v>0</v>
      </c>
      <c r="K6607" s="2">
        <f>MAX(E6607*Inputs!$B$5 - B6607 - Inputs!$B$8, 0) * H6607</f>
        <v>0</v>
      </c>
      <c r="L6607" s="2">
        <f>IF(B6607 &gt;= D6607*Inputs!$B$10, MAX(B6607 - E6607/Inputs!$B$5 - Inputs!$B$8, 0) * I6607, 0)</f>
        <v>0</v>
      </c>
      <c r="M6607" s="2">
        <f t="shared" si="1238"/>
        <v>0</v>
      </c>
      <c r="N6607" s="3" t="str">
        <f t="shared" si="1239"/>
        <v>Idle</v>
      </c>
      <c r="O6607" s="3" t="str">
        <f t="shared" si="1247"/>
        <v>Idle</v>
      </c>
      <c r="P6607" s="2">
        <f t="shared" si="1240"/>
        <v>0</v>
      </c>
      <c r="Q6607" s="2">
        <f t="shared" si="1241"/>
        <v>0</v>
      </c>
      <c r="R6607" s="2">
        <f t="shared" si="1242"/>
        <v>0</v>
      </c>
      <c r="S6607" s="2">
        <f t="shared" si="1243"/>
        <v>0</v>
      </c>
      <c r="T6607" s="2">
        <f t="shared" si="1244"/>
        <v>0</v>
      </c>
      <c r="U6607" s="2">
        <f>IF(O6607="Reg", R6607 * Inputs!$B$7, 0)</f>
        <v>0</v>
      </c>
      <c r="V6607" s="2">
        <f>MAX(F6607 + P6607*Inputs!$B$15 - (Q6607/Inputs!$B$16) - U6607, 0)</f>
        <v>0</v>
      </c>
    </row>
    <row r="6608" spans="1:22" x14ac:dyDescent="0.3">
      <c r="A6608" s="1">
        <v>46298.25</v>
      </c>
      <c r="B6608" s="2">
        <v>0</v>
      </c>
      <c r="C6608" s="2">
        <v>12.222438790089329</v>
      </c>
      <c r="D6608" s="2">
        <f t="shared" si="1236"/>
        <v>31.715800714788401</v>
      </c>
      <c r="E6608" s="2">
        <f t="shared" si="1237"/>
        <v>8.00597716785785</v>
      </c>
      <c r="F6608" s="2">
        <f t="shared" si="1245"/>
        <v>0</v>
      </c>
      <c r="G6608" s="2">
        <f t="shared" si="1246"/>
        <v>0</v>
      </c>
      <c r="H6608" s="2">
        <f>MIN(Inputs!$B$2, (Inputs!$B$14 - F6608)/Inputs!$B$15)</f>
        <v>170</v>
      </c>
      <c r="I6608" s="2">
        <f>MAX(MIN(Inputs!$B$2, F6608*Inputs!$B$16, Inputs!$B$14*Inputs!$B$4 - G6608), 0)</f>
        <v>0</v>
      </c>
      <c r="J6608" s="2">
        <f>MAX(MIN(Inputs!$B$2, F6608*Inputs!$B$16, (Inputs!$B$14-F6608)/Inputs!$B$15)*Inputs!$B$9, 0)</f>
        <v>0</v>
      </c>
      <c r="K6608" s="2">
        <f>MAX(E6608*Inputs!$B$5 - B6608 - Inputs!$B$8, 0) * H6608</f>
        <v>0</v>
      </c>
      <c r="L6608" s="2">
        <f>IF(B6608 &gt;= D6608*Inputs!$B$10, MAX(B6608 - E6608/Inputs!$B$5 - Inputs!$B$8, 0) * I6608, 0)</f>
        <v>0</v>
      </c>
      <c r="M6608" s="2">
        <f t="shared" si="1238"/>
        <v>0</v>
      </c>
      <c r="N6608" s="3" t="str">
        <f t="shared" si="1239"/>
        <v>Idle</v>
      </c>
      <c r="O6608" s="3" t="str">
        <f t="shared" si="1247"/>
        <v>Idle</v>
      </c>
      <c r="P6608" s="2">
        <f t="shared" si="1240"/>
        <v>0</v>
      </c>
      <c r="Q6608" s="2">
        <f t="shared" si="1241"/>
        <v>0</v>
      </c>
      <c r="R6608" s="2">
        <f t="shared" si="1242"/>
        <v>0</v>
      </c>
      <c r="S6608" s="2">
        <f t="shared" si="1243"/>
        <v>0</v>
      </c>
      <c r="T6608" s="2">
        <f t="shared" si="1244"/>
        <v>0</v>
      </c>
      <c r="U6608" s="2">
        <f>IF(O6608="Reg", R6608 * Inputs!$B$7, 0)</f>
        <v>0</v>
      </c>
      <c r="V6608" s="2">
        <f>MAX(F6608 + P6608*Inputs!$B$15 - (Q6608/Inputs!$B$16) - U6608, 0)</f>
        <v>0</v>
      </c>
    </row>
    <row r="6609" spans="1:22" x14ac:dyDescent="0.3">
      <c r="A6609" s="1">
        <v>46298.291666666657</v>
      </c>
      <c r="B6609" s="2">
        <v>0</v>
      </c>
      <c r="C6609" s="2">
        <v>15.44426202397406</v>
      </c>
      <c r="D6609" s="2">
        <f t="shared" si="1236"/>
        <v>31.715800714788401</v>
      </c>
      <c r="E6609" s="2">
        <f t="shared" si="1237"/>
        <v>11.506551083340177</v>
      </c>
      <c r="F6609" s="2">
        <f t="shared" si="1245"/>
        <v>0</v>
      </c>
      <c r="G6609" s="2">
        <f t="shared" si="1246"/>
        <v>0</v>
      </c>
      <c r="H6609" s="2">
        <f>MIN(Inputs!$B$2, (Inputs!$B$14 - F6609)/Inputs!$B$15)</f>
        <v>170</v>
      </c>
      <c r="I6609" s="2">
        <f>MAX(MIN(Inputs!$B$2, F6609*Inputs!$B$16, Inputs!$B$14*Inputs!$B$4 - G6609), 0)</f>
        <v>0</v>
      </c>
      <c r="J6609" s="2">
        <f>MAX(MIN(Inputs!$B$2, F6609*Inputs!$B$16, (Inputs!$B$14-F6609)/Inputs!$B$15)*Inputs!$B$9, 0)</f>
        <v>0</v>
      </c>
      <c r="K6609" s="2">
        <f>MAX(E6609*Inputs!$B$5 - B6609 - Inputs!$B$8, 0) * H6609</f>
        <v>0</v>
      </c>
      <c r="L6609" s="2">
        <f>IF(B6609 &gt;= D6609*Inputs!$B$10, MAX(B6609 - E6609/Inputs!$B$5 - Inputs!$B$8, 0) * I6609, 0)</f>
        <v>0</v>
      </c>
      <c r="M6609" s="2">
        <f t="shared" si="1238"/>
        <v>0</v>
      </c>
      <c r="N6609" s="3" t="str">
        <f t="shared" si="1239"/>
        <v>Idle</v>
      </c>
      <c r="O6609" s="3" t="str">
        <f t="shared" si="1247"/>
        <v>Idle</v>
      </c>
      <c r="P6609" s="2">
        <f t="shared" si="1240"/>
        <v>0</v>
      </c>
      <c r="Q6609" s="2">
        <f t="shared" si="1241"/>
        <v>0</v>
      </c>
      <c r="R6609" s="2">
        <f t="shared" si="1242"/>
        <v>0</v>
      </c>
      <c r="S6609" s="2">
        <f t="shared" si="1243"/>
        <v>0</v>
      </c>
      <c r="T6609" s="2">
        <f t="shared" si="1244"/>
        <v>0</v>
      </c>
      <c r="U6609" s="2">
        <f>IF(O6609="Reg", R6609 * Inputs!$B$7, 0)</f>
        <v>0</v>
      </c>
      <c r="V6609" s="2">
        <f>MAX(F6609 + P6609*Inputs!$B$15 - (Q6609/Inputs!$B$16) - U6609, 0)</f>
        <v>0</v>
      </c>
    </row>
    <row r="6610" spans="1:22" x14ac:dyDescent="0.3">
      <c r="A6610" s="1">
        <v>46298.333333333343</v>
      </c>
      <c r="B6610" s="2">
        <v>2.164786993317517</v>
      </c>
      <c r="C6610" s="2">
        <v>13.015067881509889</v>
      </c>
      <c r="D6610" s="2">
        <f t="shared" si="1236"/>
        <v>31.715800714788401</v>
      </c>
      <c r="E6610" s="2">
        <f t="shared" si="1237"/>
        <v>17.800338685576438</v>
      </c>
      <c r="F6610" s="2">
        <f t="shared" si="1245"/>
        <v>0</v>
      </c>
      <c r="G6610" s="2">
        <f t="shared" si="1246"/>
        <v>0</v>
      </c>
      <c r="H6610" s="2">
        <f>MIN(Inputs!$B$2, (Inputs!$B$14 - F6610)/Inputs!$B$15)</f>
        <v>170</v>
      </c>
      <c r="I6610" s="2">
        <f>MAX(MIN(Inputs!$B$2, F6610*Inputs!$B$16, Inputs!$B$14*Inputs!$B$4 - G6610), 0)</f>
        <v>0</v>
      </c>
      <c r="J6610" s="2">
        <f>MAX(MIN(Inputs!$B$2, F6610*Inputs!$B$16, (Inputs!$B$14-F6610)/Inputs!$B$15)*Inputs!$B$9, 0)</f>
        <v>0</v>
      </c>
      <c r="K6610" s="2">
        <f>MAX(E6610*Inputs!$B$5 - B6610 - Inputs!$B$8, 0) * H6610</f>
        <v>0</v>
      </c>
      <c r="L6610" s="2">
        <f>IF(B6610 &gt;= D6610*Inputs!$B$10, MAX(B6610 - E6610/Inputs!$B$5 - Inputs!$B$8, 0) * I6610, 0)</f>
        <v>0</v>
      </c>
      <c r="M6610" s="2">
        <f t="shared" si="1238"/>
        <v>0</v>
      </c>
      <c r="N6610" s="3" t="str">
        <f t="shared" si="1239"/>
        <v>Idle</v>
      </c>
      <c r="O6610" s="3" t="str">
        <f t="shared" si="1247"/>
        <v>Idle</v>
      </c>
      <c r="P6610" s="2">
        <f t="shared" si="1240"/>
        <v>0</v>
      </c>
      <c r="Q6610" s="2">
        <f t="shared" si="1241"/>
        <v>0</v>
      </c>
      <c r="R6610" s="2">
        <f t="shared" si="1242"/>
        <v>0</v>
      </c>
      <c r="S6610" s="2">
        <f t="shared" si="1243"/>
        <v>0</v>
      </c>
      <c r="T6610" s="2">
        <f t="shared" si="1244"/>
        <v>0</v>
      </c>
      <c r="U6610" s="2">
        <f>IF(O6610="Reg", R6610 * Inputs!$B$7, 0)</f>
        <v>0</v>
      </c>
      <c r="V6610" s="2">
        <f>MAX(F6610 + P6610*Inputs!$B$15 - (Q6610/Inputs!$B$16) - U6610, 0)</f>
        <v>0</v>
      </c>
    </row>
    <row r="6611" spans="1:22" x14ac:dyDescent="0.3">
      <c r="A6611" s="1">
        <v>46298.375</v>
      </c>
      <c r="B6611" s="2">
        <v>11.39453127526509</v>
      </c>
      <c r="C6611" s="2">
        <v>18.334602171619359</v>
      </c>
      <c r="D6611" s="2">
        <f t="shared" si="1236"/>
        <v>31.715800714788401</v>
      </c>
      <c r="E6611" s="2">
        <f t="shared" si="1237"/>
        <v>26.306434984946591</v>
      </c>
      <c r="F6611" s="2">
        <f t="shared" si="1245"/>
        <v>0</v>
      </c>
      <c r="G6611" s="2">
        <f t="shared" si="1246"/>
        <v>0</v>
      </c>
      <c r="H6611" s="2">
        <f>MIN(Inputs!$B$2, (Inputs!$B$14 - F6611)/Inputs!$B$15)</f>
        <v>170</v>
      </c>
      <c r="I6611" s="2">
        <f>MAX(MIN(Inputs!$B$2, F6611*Inputs!$B$16, Inputs!$B$14*Inputs!$B$4 - G6611), 0)</f>
        <v>0</v>
      </c>
      <c r="J6611" s="2">
        <f>MAX(MIN(Inputs!$B$2, F6611*Inputs!$B$16, (Inputs!$B$14-F6611)/Inputs!$B$15)*Inputs!$B$9, 0)</f>
        <v>0</v>
      </c>
      <c r="K6611" s="2">
        <f>MAX(E6611*Inputs!$B$5 - B6611 - Inputs!$B$8, 0) * H6611</f>
        <v>0</v>
      </c>
      <c r="L6611" s="2">
        <f>IF(B6611 &gt;= D6611*Inputs!$B$10, MAX(B6611 - E6611/Inputs!$B$5 - Inputs!$B$8, 0) * I6611, 0)</f>
        <v>0</v>
      </c>
      <c r="M6611" s="2">
        <f t="shared" si="1238"/>
        <v>0</v>
      </c>
      <c r="N6611" s="3" t="str">
        <f t="shared" si="1239"/>
        <v>Idle</v>
      </c>
      <c r="O6611" s="3" t="str">
        <f t="shared" si="1247"/>
        <v>Idle</v>
      </c>
      <c r="P6611" s="2">
        <f t="shared" si="1240"/>
        <v>0</v>
      </c>
      <c r="Q6611" s="2">
        <f t="shared" si="1241"/>
        <v>0</v>
      </c>
      <c r="R6611" s="2">
        <f t="shared" si="1242"/>
        <v>0</v>
      </c>
      <c r="S6611" s="2">
        <f t="shared" si="1243"/>
        <v>0</v>
      </c>
      <c r="T6611" s="2">
        <f t="shared" si="1244"/>
        <v>0</v>
      </c>
      <c r="U6611" s="2">
        <f>IF(O6611="Reg", R6611 * Inputs!$B$7, 0)</f>
        <v>0</v>
      </c>
      <c r="V6611" s="2">
        <f>MAX(F6611 + P6611*Inputs!$B$15 - (Q6611/Inputs!$B$16) - U6611, 0)</f>
        <v>0</v>
      </c>
    </row>
    <row r="6612" spans="1:22" x14ac:dyDescent="0.3">
      <c r="A6612" s="1">
        <v>46298.416666666657</v>
      </c>
      <c r="B6612" s="2">
        <v>17.120356378889191</v>
      </c>
      <c r="C6612" s="2">
        <v>9.9811960792578134</v>
      </c>
      <c r="D6612" s="2">
        <f t="shared" si="1236"/>
        <v>31.715800714788401</v>
      </c>
      <c r="E6612" s="2">
        <f t="shared" si="1237"/>
        <v>33.130015908479386</v>
      </c>
      <c r="F6612" s="2">
        <f t="shared" si="1245"/>
        <v>0</v>
      </c>
      <c r="G6612" s="2">
        <f t="shared" si="1246"/>
        <v>0</v>
      </c>
      <c r="H6612" s="2">
        <f>MIN(Inputs!$B$2, (Inputs!$B$14 - F6612)/Inputs!$B$15)</f>
        <v>170</v>
      </c>
      <c r="I6612" s="2">
        <f>MAX(MIN(Inputs!$B$2, F6612*Inputs!$B$16, Inputs!$B$14*Inputs!$B$4 - G6612), 0)</f>
        <v>0</v>
      </c>
      <c r="J6612" s="2">
        <f>MAX(MIN(Inputs!$B$2, F6612*Inputs!$B$16, (Inputs!$B$14-F6612)/Inputs!$B$15)*Inputs!$B$9, 0)</f>
        <v>0</v>
      </c>
      <c r="K6612" s="2">
        <f>MAX(E6612*Inputs!$B$5 - B6612 - Inputs!$B$8, 0) * H6612</f>
        <v>0</v>
      </c>
      <c r="L6612" s="2">
        <f>IF(B6612 &gt;= D6612*Inputs!$B$10, MAX(B6612 - E6612/Inputs!$B$5 - Inputs!$B$8, 0) * I6612, 0)</f>
        <v>0</v>
      </c>
      <c r="M6612" s="2">
        <f t="shared" si="1238"/>
        <v>0</v>
      </c>
      <c r="N6612" s="3" t="str">
        <f t="shared" si="1239"/>
        <v>Idle</v>
      </c>
      <c r="O6612" s="3" t="str">
        <f t="shared" si="1247"/>
        <v>Idle</v>
      </c>
      <c r="P6612" s="2">
        <f t="shared" si="1240"/>
        <v>0</v>
      </c>
      <c r="Q6612" s="2">
        <f t="shared" si="1241"/>
        <v>0</v>
      </c>
      <c r="R6612" s="2">
        <f t="shared" si="1242"/>
        <v>0</v>
      </c>
      <c r="S6612" s="2">
        <f t="shared" si="1243"/>
        <v>0</v>
      </c>
      <c r="T6612" s="2">
        <f t="shared" si="1244"/>
        <v>0</v>
      </c>
      <c r="U6612" s="2">
        <f>IF(O6612="Reg", R6612 * Inputs!$B$7, 0)</f>
        <v>0</v>
      </c>
      <c r="V6612" s="2">
        <f>MAX(F6612 + P6612*Inputs!$B$15 - (Q6612/Inputs!$B$16) - U6612, 0)</f>
        <v>0</v>
      </c>
    </row>
    <row r="6613" spans="1:22" x14ac:dyDescent="0.3">
      <c r="A6613" s="1">
        <v>46298.458333333343</v>
      </c>
      <c r="B6613" s="2">
        <v>17.356188359675301</v>
      </c>
      <c r="C6613" s="2">
        <v>17.177015401713721</v>
      </c>
      <c r="D6613" s="2">
        <f t="shared" si="1236"/>
        <v>31.715800714788401</v>
      </c>
      <c r="E6613" s="2">
        <f t="shared" si="1237"/>
        <v>41.189546262512529</v>
      </c>
      <c r="F6613" s="2">
        <f t="shared" si="1245"/>
        <v>0</v>
      </c>
      <c r="G6613" s="2">
        <f t="shared" si="1246"/>
        <v>0</v>
      </c>
      <c r="H6613" s="2">
        <f>MIN(Inputs!$B$2, (Inputs!$B$14 - F6613)/Inputs!$B$15)</f>
        <v>170</v>
      </c>
      <c r="I6613" s="2">
        <f>MAX(MIN(Inputs!$B$2, F6613*Inputs!$B$16, Inputs!$B$14*Inputs!$B$4 - G6613), 0)</f>
        <v>0</v>
      </c>
      <c r="J6613" s="2">
        <f>MAX(MIN(Inputs!$B$2, F6613*Inputs!$B$16, (Inputs!$B$14-F6613)/Inputs!$B$15)*Inputs!$B$9, 0)</f>
        <v>0</v>
      </c>
      <c r="K6613" s="2">
        <f>MAX(E6613*Inputs!$B$5 - B6613 - Inputs!$B$8, 0) * H6613</f>
        <v>0</v>
      </c>
      <c r="L6613" s="2">
        <f>IF(B6613 &gt;= D6613*Inputs!$B$10, MAX(B6613 - E6613/Inputs!$B$5 - Inputs!$B$8, 0) * I6613, 0)</f>
        <v>0</v>
      </c>
      <c r="M6613" s="2">
        <f t="shared" si="1238"/>
        <v>0</v>
      </c>
      <c r="N6613" s="3" t="str">
        <f t="shared" si="1239"/>
        <v>Idle</v>
      </c>
      <c r="O6613" s="3" t="str">
        <f t="shared" si="1247"/>
        <v>Idle</v>
      </c>
      <c r="P6613" s="2">
        <f t="shared" si="1240"/>
        <v>0</v>
      </c>
      <c r="Q6613" s="2">
        <f t="shared" si="1241"/>
        <v>0</v>
      </c>
      <c r="R6613" s="2">
        <f t="shared" si="1242"/>
        <v>0</v>
      </c>
      <c r="S6613" s="2">
        <f t="shared" si="1243"/>
        <v>0</v>
      </c>
      <c r="T6613" s="2">
        <f t="shared" si="1244"/>
        <v>0</v>
      </c>
      <c r="U6613" s="2">
        <f>IF(O6613="Reg", R6613 * Inputs!$B$7, 0)</f>
        <v>0</v>
      </c>
      <c r="V6613" s="2">
        <f>MAX(F6613 + P6613*Inputs!$B$15 - (Q6613/Inputs!$B$16) - U6613, 0)</f>
        <v>0</v>
      </c>
    </row>
    <row r="6614" spans="1:22" x14ac:dyDescent="0.3">
      <c r="A6614" s="1">
        <v>46298.5</v>
      </c>
      <c r="B6614" s="2">
        <v>21.003443492893961</v>
      </c>
      <c r="C6614" s="2">
        <v>2.9276003908929051</v>
      </c>
      <c r="D6614" s="2">
        <f t="shared" si="1236"/>
        <v>31.715800714788401</v>
      </c>
      <c r="E6614" s="2">
        <f t="shared" si="1237"/>
        <v>50.552714080992324</v>
      </c>
      <c r="F6614" s="2">
        <f t="shared" si="1245"/>
        <v>0</v>
      </c>
      <c r="G6614" s="2">
        <f t="shared" si="1246"/>
        <v>0</v>
      </c>
      <c r="H6614" s="2">
        <f>MIN(Inputs!$B$2, (Inputs!$B$14 - F6614)/Inputs!$B$15)</f>
        <v>170</v>
      </c>
      <c r="I6614" s="2">
        <f>MAX(MIN(Inputs!$B$2, F6614*Inputs!$B$16, Inputs!$B$14*Inputs!$B$4 - G6614), 0)</f>
        <v>0</v>
      </c>
      <c r="J6614" s="2">
        <f>MAX(MIN(Inputs!$B$2, F6614*Inputs!$B$16, (Inputs!$B$14-F6614)/Inputs!$B$15)*Inputs!$B$9, 0)</f>
        <v>0</v>
      </c>
      <c r="K6614" s="2">
        <f>MAX(E6614*Inputs!$B$5 - B6614 - Inputs!$B$8, 0) * H6614</f>
        <v>592.10063272447826</v>
      </c>
      <c r="L6614" s="2">
        <f>IF(B6614 &gt;= D6614*Inputs!$B$10, MAX(B6614 - E6614/Inputs!$B$5 - Inputs!$B$8, 0) * I6614, 0)</f>
        <v>0</v>
      </c>
      <c r="M6614" s="2">
        <f t="shared" si="1238"/>
        <v>0</v>
      </c>
      <c r="N6614" s="3" t="str">
        <f t="shared" si="1239"/>
        <v>Charge</v>
      </c>
      <c r="O6614" s="3" t="str">
        <f t="shared" si="1247"/>
        <v>Charge</v>
      </c>
      <c r="P6614" s="2">
        <f t="shared" si="1240"/>
        <v>170</v>
      </c>
      <c r="Q6614" s="2">
        <f t="shared" si="1241"/>
        <v>0</v>
      </c>
      <c r="R6614" s="2">
        <f t="shared" si="1242"/>
        <v>0</v>
      </c>
      <c r="S6614" s="2">
        <f t="shared" si="1243"/>
        <v>-3570.5853937919733</v>
      </c>
      <c r="T6614" s="2">
        <f t="shared" si="1244"/>
        <v>0</v>
      </c>
      <c r="U6614" s="2">
        <f>IF(O6614="Reg", R6614 * Inputs!$B$7, 0)</f>
        <v>0</v>
      </c>
      <c r="V6614" s="2">
        <f>MAX(F6614 + P6614*Inputs!$B$15 - (Q6614/Inputs!$B$16) - U6614, 0)</f>
        <v>170</v>
      </c>
    </row>
    <row r="6615" spans="1:22" x14ac:dyDescent="0.3">
      <c r="A6615" s="1">
        <v>46298.541666666657</v>
      </c>
      <c r="B6615" s="2">
        <v>37.762725613417572</v>
      </c>
      <c r="C6615" s="2">
        <v>8.4366854597064993</v>
      </c>
      <c r="D6615" s="2">
        <f t="shared" si="1236"/>
        <v>31.715800714788401</v>
      </c>
      <c r="E6615" s="2">
        <f t="shared" si="1237"/>
        <v>58.062949431416712</v>
      </c>
      <c r="F6615" s="2">
        <f t="shared" si="1245"/>
        <v>170</v>
      </c>
      <c r="G6615" s="2">
        <f t="shared" si="1246"/>
        <v>0</v>
      </c>
      <c r="H6615" s="2">
        <f>MIN(Inputs!$B$2, (Inputs!$B$14 - F6615)/Inputs!$B$15)</f>
        <v>170</v>
      </c>
      <c r="I6615" s="2">
        <f>MAX(MIN(Inputs!$B$2, F6615*Inputs!$B$16, Inputs!$B$14*Inputs!$B$4 - G6615), 0)</f>
        <v>170</v>
      </c>
      <c r="J6615" s="2">
        <f>MAX(MIN(Inputs!$B$2, F6615*Inputs!$B$16, (Inputs!$B$14-F6615)/Inputs!$B$15)*Inputs!$B$9, 0)</f>
        <v>136</v>
      </c>
      <c r="K6615" s="2">
        <f>MAX(E6615*Inputs!$B$5 - B6615 - Inputs!$B$8, 0) * H6615</f>
        <v>0</v>
      </c>
      <c r="L6615" s="2">
        <f>IF(B6615 &gt;= D6615*Inputs!$B$10, MAX(B6615 - E6615/Inputs!$B$5 - Inputs!$B$8, 0) * I6615, 0)</f>
        <v>0</v>
      </c>
      <c r="M6615" s="2">
        <f t="shared" si="1238"/>
        <v>1147.3892225200839</v>
      </c>
      <c r="N6615" s="3" t="str">
        <f t="shared" si="1239"/>
        <v>Reg</v>
      </c>
      <c r="O6615" s="3" t="str">
        <f t="shared" si="1247"/>
        <v>Charge</v>
      </c>
      <c r="P6615" s="2">
        <f t="shared" si="1240"/>
        <v>170</v>
      </c>
      <c r="Q6615" s="2">
        <f t="shared" si="1241"/>
        <v>0</v>
      </c>
      <c r="R6615" s="2">
        <f t="shared" si="1242"/>
        <v>0</v>
      </c>
      <c r="S6615" s="2">
        <f t="shared" si="1243"/>
        <v>-6419.6633542809877</v>
      </c>
      <c r="T6615" s="2">
        <f t="shared" si="1244"/>
        <v>0</v>
      </c>
      <c r="U6615" s="2">
        <f>IF(O6615="Reg", R6615 * Inputs!$B$7, 0)</f>
        <v>0</v>
      </c>
      <c r="V6615" s="2">
        <f>MAX(F6615 + P6615*Inputs!$B$15 - (Q6615/Inputs!$B$16) - U6615, 0)</f>
        <v>340</v>
      </c>
    </row>
    <row r="6616" spans="1:22" x14ac:dyDescent="0.3">
      <c r="A6616" s="1">
        <v>46298.583333333343</v>
      </c>
      <c r="B6616" s="2">
        <v>53.201364789538431</v>
      </c>
      <c r="C6616" s="2">
        <v>3.0404473364197711</v>
      </c>
      <c r="D6616" s="2">
        <f t="shared" si="1236"/>
        <v>31.715800714788401</v>
      </c>
      <c r="E6616" s="2">
        <f t="shared" si="1237"/>
        <v>62.677195722776922</v>
      </c>
      <c r="F6616" s="2">
        <f t="shared" si="1245"/>
        <v>340</v>
      </c>
      <c r="G6616" s="2">
        <f t="shared" si="1246"/>
        <v>0</v>
      </c>
      <c r="H6616" s="2">
        <f>MIN(Inputs!$B$2, (Inputs!$B$14 - F6616)/Inputs!$B$15)</f>
        <v>0</v>
      </c>
      <c r="I6616" s="2">
        <f>MAX(MIN(Inputs!$B$2, F6616*Inputs!$B$16, Inputs!$B$14*Inputs!$B$4 - G6616), 0)</f>
        <v>170</v>
      </c>
      <c r="J6616" s="2">
        <f>MAX(MIN(Inputs!$B$2, F6616*Inputs!$B$16, (Inputs!$B$14-F6616)/Inputs!$B$15)*Inputs!$B$9, 0)</f>
        <v>0</v>
      </c>
      <c r="K6616" s="2">
        <f>MAX(E6616*Inputs!$B$5 - B6616 - Inputs!$B$8, 0) * H6616</f>
        <v>0</v>
      </c>
      <c r="L6616" s="2">
        <f>IF(B6616 &gt;= D6616*Inputs!$B$10, MAX(B6616 - E6616/Inputs!$B$5 - Inputs!$B$8, 0) * I6616, 0)</f>
        <v>0</v>
      </c>
      <c r="M6616" s="2">
        <f t="shared" si="1238"/>
        <v>0</v>
      </c>
      <c r="N6616" s="3" t="str">
        <f t="shared" si="1239"/>
        <v>Idle</v>
      </c>
      <c r="O6616" s="3" t="str">
        <f t="shared" si="1247"/>
        <v>Idle</v>
      </c>
      <c r="P6616" s="2">
        <f t="shared" si="1240"/>
        <v>0</v>
      </c>
      <c r="Q6616" s="2">
        <f t="shared" si="1241"/>
        <v>0</v>
      </c>
      <c r="R6616" s="2">
        <f t="shared" si="1242"/>
        <v>0</v>
      </c>
      <c r="S6616" s="2">
        <f t="shared" si="1243"/>
        <v>0</v>
      </c>
      <c r="T6616" s="2">
        <f t="shared" si="1244"/>
        <v>0</v>
      </c>
      <c r="U6616" s="2">
        <f>IF(O6616="Reg", R6616 * Inputs!$B$7, 0)</f>
        <v>0</v>
      </c>
      <c r="V6616" s="2">
        <f>MAX(F6616 + P6616*Inputs!$B$15 - (Q6616/Inputs!$B$16) - U6616, 0)</f>
        <v>340</v>
      </c>
    </row>
    <row r="6617" spans="1:22" x14ac:dyDescent="0.3">
      <c r="A6617" s="1">
        <v>46298.625</v>
      </c>
      <c r="B6617" s="2">
        <v>52.336016816461893</v>
      </c>
      <c r="C6617" s="2">
        <v>4.0008147032615176</v>
      </c>
      <c r="D6617" s="2">
        <f t="shared" si="1236"/>
        <v>31.715800714788401</v>
      </c>
      <c r="E6617" s="2">
        <f t="shared" si="1237"/>
        <v>64.079136738546069</v>
      </c>
      <c r="F6617" s="2">
        <f t="shared" si="1245"/>
        <v>340</v>
      </c>
      <c r="G6617" s="2">
        <f t="shared" si="1246"/>
        <v>0</v>
      </c>
      <c r="H6617" s="2">
        <f>MIN(Inputs!$B$2, (Inputs!$B$14 - F6617)/Inputs!$B$15)</f>
        <v>0</v>
      </c>
      <c r="I6617" s="2">
        <f>MAX(MIN(Inputs!$B$2, F6617*Inputs!$B$16, Inputs!$B$14*Inputs!$B$4 - G6617), 0)</f>
        <v>170</v>
      </c>
      <c r="J6617" s="2">
        <f>MAX(MIN(Inputs!$B$2, F6617*Inputs!$B$16, (Inputs!$B$14-F6617)/Inputs!$B$15)*Inputs!$B$9, 0)</f>
        <v>0</v>
      </c>
      <c r="K6617" s="2">
        <f>MAX(E6617*Inputs!$B$5 - B6617 - Inputs!$B$8, 0) * H6617</f>
        <v>0</v>
      </c>
      <c r="L6617" s="2">
        <f>IF(B6617 &gt;= D6617*Inputs!$B$10, MAX(B6617 - E6617/Inputs!$B$5 - Inputs!$B$8, 0) * I6617, 0)</f>
        <v>0</v>
      </c>
      <c r="M6617" s="2">
        <f t="shared" si="1238"/>
        <v>0</v>
      </c>
      <c r="N6617" s="3" t="str">
        <f t="shared" si="1239"/>
        <v>Idle</v>
      </c>
      <c r="O6617" s="3" t="str">
        <f t="shared" si="1247"/>
        <v>Idle</v>
      </c>
      <c r="P6617" s="2">
        <f t="shared" si="1240"/>
        <v>0</v>
      </c>
      <c r="Q6617" s="2">
        <f t="shared" si="1241"/>
        <v>0</v>
      </c>
      <c r="R6617" s="2">
        <f t="shared" si="1242"/>
        <v>0</v>
      </c>
      <c r="S6617" s="2">
        <f t="shared" si="1243"/>
        <v>0</v>
      </c>
      <c r="T6617" s="2">
        <f t="shared" si="1244"/>
        <v>0</v>
      </c>
      <c r="U6617" s="2">
        <f>IF(O6617="Reg", R6617 * Inputs!$B$7, 0)</f>
        <v>0</v>
      </c>
      <c r="V6617" s="2">
        <f>MAX(F6617 + P6617*Inputs!$B$15 - (Q6617/Inputs!$B$16) - U6617, 0)</f>
        <v>340</v>
      </c>
    </row>
    <row r="6618" spans="1:22" x14ac:dyDescent="0.3">
      <c r="A6618" s="1">
        <v>46298.666666666657</v>
      </c>
      <c r="B6618" s="2">
        <v>65.477538503088041</v>
      </c>
      <c r="C6618" s="2">
        <v>8.9387871150102409</v>
      </c>
      <c r="D6618" s="2">
        <f t="shared" si="1236"/>
        <v>31.715800714788401</v>
      </c>
      <c r="E6618" s="2">
        <f t="shared" si="1237"/>
        <v>64.249249275717034</v>
      </c>
      <c r="F6618" s="2">
        <f t="shared" si="1245"/>
        <v>340</v>
      </c>
      <c r="G6618" s="2">
        <f t="shared" si="1246"/>
        <v>0</v>
      </c>
      <c r="H6618" s="2">
        <f>MIN(Inputs!$B$2, (Inputs!$B$14 - F6618)/Inputs!$B$15)</f>
        <v>0</v>
      </c>
      <c r="I6618" s="2">
        <f>MAX(MIN(Inputs!$B$2, F6618*Inputs!$B$16, Inputs!$B$14*Inputs!$B$4 - G6618), 0)</f>
        <v>170</v>
      </c>
      <c r="J6618" s="2">
        <f>MAX(MIN(Inputs!$B$2, F6618*Inputs!$B$16, (Inputs!$B$14-F6618)/Inputs!$B$15)*Inputs!$B$9, 0)</f>
        <v>0</v>
      </c>
      <c r="K6618" s="2">
        <f>MAX(E6618*Inputs!$B$5 - B6618 - Inputs!$B$8, 0) * H6618</f>
        <v>0</v>
      </c>
      <c r="L6618" s="2">
        <f>IF(B6618 &gt;= D6618*Inputs!$B$10, MAX(B6618 - E6618/Inputs!$B$5 - Inputs!$B$8, 0) * I6618, 0)</f>
        <v>0</v>
      </c>
      <c r="M6618" s="2">
        <f t="shared" si="1238"/>
        <v>0</v>
      </c>
      <c r="N6618" s="3" t="str">
        <f t="shared" si="1239"/>
        <v>Idle</v>
      </c>
      <c r="O6618" s="3" t="str">
        <f t="shared" si="1247"/>
        <v>Idle</v>
      </c>
      <c r="P6618" s="2">
        <f t="shared" si="1240"/>
        <v>0</v>
      </c>
      <c r="Q6618" s="2">
        <f t="shared" si="1241"/>
        <v>0</v>
      </c>
      <c r="R6618" s="2">
        <f t="shared" si="1242"/>
        <v>0</v>
      </c>
      <c r="S6618" s="2">
        <f t="shared" si="1243"/>
        <v>0</v>
      </c>
      <c r="T6618" s="2">
        <f t="shared" si="1244"/>
        <v>0</v>
      </c>
      <c r="U6618" s="2">
        <f>IF(O6618="Reg", R6618 * Inputs!$B$7, 0)</f>
        <v>0</v>
      </c>
      <c r="V6618" s="2">
        <f>MAX(F6618 + P6618*Inputs!$B$15 - (Q6618/Inputs!$B$16) - U6618, 0)</f>
        <v>340</v>
      </c>
    </row>
    <row r="6619" spans="1:22" x14ac:dyDescent="0.3">
      <c r="A6619" s="1">
        <v>46298.708333333343</v>
      </c>
      <c r="B6619" s="2">
        <v>73.535195270553999</v>
      </c>
      <c r="C6619" s="2">
        <v>3.0902368568443461</v>
      </c>
      <c r="D6619" s="2">
        <f t="shared" si="1236"/>
        <v>31.715800714788401</v>
      </c>
      <c r="E6619" s="2">
        <f t="shared" si="1237"/>
        <v>63.448716307908434</v>
      </c>
      <c r="F6619" s="2">
        <f t="shared" si="1245"/>
        <v>340</v>
      </c>
      <c r="G6619" s="2">
        <f t="shared" si="1246"/>
        <v>0</v>
      </c>
      <c r="H6619" s="2">
        <f>MIN(Inputs!$B$2, (Inputs!$B$14 - F6619)/Inputs!$B$15)</f>
        <v>0</v>
      </c>
      <c r="I6619" s="2">
        <f>MAX(MIN(Inputs!$B$2, F6619*Inputs!$B$16, Inputs!$B$14*Inputs!$B$4 - G6619), 0)</f>
        <v>170</v>
      </c>
      <c r="J6619" s="2">
        <f>MAX(MIN(Inputs!$B$2, F6619*Inputs!$B$16, (Inputs!$B$14-F6619)/Inputs!$B$15)*Inputs!$B$9, 0)</f>
        <v>0</v>
      </c>
      <c r="K6619" s="2">
        <f>MAX(E6619*Inputs!$B$5 - B6619 - Inputs!$B$8, 0) * H6619</f>
        <v>0</v>
      </c>
      <c r="L6619" s="2">
        <f>IF(B6619 &gt;= D6619*Inputs!$B$10, MAX(B6619 - E6619/Inputs!$B$5 - Inputs!$B$8, 0) * I6619, 0)</f>
        <v>0</v>
      </c>
      <c r="M6619" s="2">
        <f t="shared" si="1238"/>
        <v>0</v>
      </c>
      <c r="N6619" s="3" t="str">
        <f t="shared" si="1239"/>
        <v>Idle</v>
      </c>
      <c r="O6619" s="3" t="str">
        <f t="shared" si="1247"/>
        <v>Idle</v>
      </c>
      <c r="P6619" s="2">
        <f t="shared" si="1240"/>
        <v>0</v>
      </c>
      <c r="Q6619" s="2">
        <f t="shared" si="1241"/>
        <v>0</v>
      </c>
      <c r="R6619" s="2">
        <f t="shared" si="1242"/>
        <v>0</v>
      </c>
      <c r="S6619" s="2">
        <f t="shared" si="1243"/>
        <v>0</v>
      </c>
      <c r="T6619" s="2">
        <f t="shared" si="1244"/>
        <v>0</v>
      </c>
      <c r="U6619" s="2">
        <f>IF(O6619="Reg", R6619 * Inputs!$B$7, 0)</f>
        <v>0</v>
      </c>
      <c r="V6619" s="2">
        <f>MAX(F6619 + P6619*Inputs!$B$15 - (Q6619/Inputs!$B$16) - U6619, 0)</f>
        <v>340</v>
      </c>
    </row>
    <row r="6620" spans="1:22" x14ac:dyDescent="0.3">
      <c r="A6620" s="1">
        <v>46298.75</v>
      </c>
      <c r="B6620" s="2">
        <v>66.064855595440349</v>
      </c>
      <c r="C6620" s="2">
        <v>7.159690131348067</v>
      </c>
      <c r="D6620" s="2">
        <f t="shared" si="1236"/>
        <v>31.715800714788401</v>
      </c>
      <c r="E6620" s="2">
        <f t="shared" si="1237"/>
        <v>58.410911034307652</v>
      </c>
      <c r="F6620" s="2">
        <f t="shared" si="1245"/>
        <v>340</v>
      </c>
      <c r="G6620" s="2">
        <f t="shared" si="1246"/>
        <v>0</v>
      </c>
      <c r="H6620" s="2">
        <f>MIN(Inputs!$B$2, (Inputs!$B$14 - F6620)/Inputs!$B$15)</f>
        <v>0</v>
      </c>
      <c r="I6620" s="2">
        <f>MAX(MIN(Inputs!$B$2, F6620*Inputs!$B$16, Inputs!$B$14*Inputs!$B$4 - G6620), 0)</f>
        <v>170</v>
      </c>
      <c r="J6620" s="2">
        <f>MAX(MIN(Inputs!$B$2, F6620*Inputs!$B$16, (Inputs!$B$14-F6620)/Inputs!$B$15)*Inputs!$B$9, 0)</f>
        <v>0</v>
      </c>
      <c r="K6620" s="2">
        <f>MAX(E6620*Inputs!$B$5 - B6620 - Inputs!$B$8, 0) * H6620</f>
        <v>0</v>
      </c>
      <c r="L6620" s="2">
        <f>IF(B6620 &gt;= D6620*Inputs!$B$10, MAX(B6620 - E6620/Inputs!$B$5 - Inputs!$B$8, 0) * I6620, 0)</f>
        <v>0</v>
      </c>
      <c r="M6620" s="2">
        <f t="shared" si="1238"/>
        <v>0</v>
      </c>
      <c r="N6620" s="3" t="str">
        <f t="shared" si="1239"/>
        <v>Idle</v>
      </c>
      <c r="O6620" s="3" t="str">
        <f t="shared" si="1247"/>
        <v>Idle</v>
      </c>
      <c r="P6620" s="2">
        <f t="shared" si="1240"/>
        <v>0</v>
      </c>
      <c r="Q6620" s="2">
        <f t="shared" si="1241"/>
        <v>0</v>
      </c>
      <c r="R6620" s="2">
        <f t="shared" si="1242"/>
        <v>0</v>
      </c>
      <c r="S6620" s="2">
        <f t="shared" si="1243"/>
        <v>0</v>
      </c>
      <c r="T6620" s="2">
        <f t="shared" si="1244"/>
        <v>0</v>
      </c>
      <c r="U6620" s="2">
        <f>IF(O6620="Reg", R6620 * Inputs!$B$7, 0)</f>
        <v>0</v>
      </c>
      <c r="V6620" s="2">
        <f>MAX(F6620 + P6620*Inputs!$B$15 - (Q6620/Inputs!$B$16) - U6620, 0)</f>
        <v>340</v>
      </c>
    </row>
    <row r="6621" spans="1:22" x14ac:dyDescent="0.3">
      <c r="A6621" s="1">
        <v>46298.791666666657</v>
      </c>
      <c r="B6621" s="2">
        <v>65.448203361578791</v>
      </c>
      <c r="C6621" s="2">
        <v>1.2097122309096839</v>
      </c>
      <c r="D6621" s="2">
        <f t="shared" si="1236"/>
        <v>31.715800714788401</v>
      </c>
      <c r="E6621" s="2">
        <f t="shared" si="1237"/>
        <v>53.48131428725074</v>
      </c>
      <c r="F6621" s="2">
        <f t="shared" si="1245"/>
        <v>340</v>
      </c>
      <c r="G6621" s="2">
        <f t="shared" si="1246"/>
        <v>0</v>
      </c>
      <c r="H6621" s="2">
        <f>MIN(Inputs!$B$2, (Inputs!$B$14 - F6621)/Inputs!$B$15)</f>
        <v>0</v>
      </c>
      <c r="I6621" s="2">
        <f>MAX(MIN(Inputs!$B$2, F6621*Inputs!$B$16, Inputs!$B$14*Inputs!$B$4 - G6621), 0)</f>
        <v>170</v>
      </c>
      <c r="J6621" s="2">
        <f>MAX(MIN(Inputs!$B$2, F6621*Inputs!$B$16, (Inputs!$B$14-F6621)/Inputs!$B$15)*Inputs!$B$9, 0)</f>
        <v>0</v>
      </c>
      <c r="K6621" s="2">
        <f>MAX(E6621*Inputs!$B$5 - B6621 - Inputs!$B$8, 0) * H6621</f>
        <v>0</v>
      </c>
      <c r="L6621" s="2">
        <f>IF(B6621 &gt;= D6621*Inputs!$B$10, MAX(B6621 - E6621/Inputs!$B$5 - Inputs!$B$8, 0) * I6621, 0)</f>
        <v>0</v>
      </c>
      <c r="M6621" s="2">
        <f t="shared" si="1238"/>
        <v>0</v>
      </c>
      <c r="N6621" s="3" t="str">
        <f t="shared" si="1239"/>
        <v>Idle</v>
      </c>
      <c r="O6621" s="3" t="str">
        <f t="shared" si="1247"/>
        <v>Idle</v>
      </c>
      <c r="P6621" s="2">
        <f t="shared" si="1240"/>
        <v>0</v>
      </c>
      <c r="Q6621" s="2">
        <f t="shared" si="1241"/>
        <v>0</v>
      </c>
      <c r="R6621" s="2">
        <f t="shared" si="1242"/>
        <v>0</v>
      </c>
      <c r="S6621" s="2">
        <f t="shared" si="1243"/>
        <v>0</v>
      </c>
      <c r="T6621" s="2">
        <f t="shared" si="1244"/>
        <v>0</v>
      </c>
      <c r="U6621" s="2">
        <f>IF(O6621="Reg", R6621 * Inputs!$B$7, 0)</f>
        <v>0</v>
      </c>
      <c r="V6621" s="2">
        <f>MAX(F6621 + P6621*Inputs!$B$15 - (Q6621/Inputs!$B$16) - U6621, 0)</f>
        <v>340</v>
      </c>
    </row>
    <row r="6622" spans="1:22" x14ac:dyDescent="0.3">
      <c r="A6622" s="1">
        <v>46298.833333333343</v>
      </c>
      <c r="B6622" s="2">
        <v>61.613010884153383</v>
      </c>
      <c r="C6622" s="2">
        <v>9.5937812313525388</v>
      </c>
      <c r="D6622" s="2">
        <f t="shared" si="1236"/>
        <v>31.715800714788401</v>
      </c>
      <c r="E6622" s="2">
        <f t="shared" si="1237"/>
        <v>45.869719972121949</v>
      </c>
      <c r="F6622" s="2">
        <f t="shared" si="1245"/>
        <v>340</v>
      </c>
      <c r="G6622" s="2">
        <f t="shared" si="1246"/>
        <v>0</v>
      </c>
      <c r="H6622" s="2">
        <f>MIN(Inputs!$B$2, (Inputs!$B$14 - F6622)/Inputs!$B$15)</f>
        <v>0</v>
      </c>
      <c r="I6622" s="2">
        <f>MAX(MIN(Inputs!$B$2, F6622*Inputs!$B$16, Inputs!$B$14*Inputs!$B$4 - G6622), 0)</f>
        <v>170</v>
      </c>
      <c r="J6622" s="2">
        <f>MAX(MIN(Inputs!$B$2, F6622*Inputs!$B$16, (Inputs!$B$14-F6622)/Inputs!$B$15)*Inputs!$B$9, 0)</f>
        <v>0</v>
      </c>
      <c r="K6622" s="2">
        <f>MAX(E6622*Inputs!$B$5 - B6622 - Inputs!$B$8, 0) * H6622</f>
        <v>0</v>
      </c>
      <c r="L6622" s="2">
        <f>IF(B6622 &gt;= D6622*Inputs!$B$10, MAX(B6622 - E6622/Inputs!$B$5 - Inputs!$B$8, 0) * I6622, 0)</f>
        <v>0</v>
      </c>
      <c r="M6622" s="2">
        <f t="shared" si="1238"/>
        <v>0</v>
      </c>
      <c r="N6622" s="3" t="str">
        <f t="shared" si="1239"/>
        <v>Idle</v>
      </c>
      <c r="O6622" s="3" t="str">
        <f t="shared" si="1247"/>
        <v>Idle</v>
      </c>
      <c r="P6622" s="2">
        <f t="shared" si="1240"/>
        <v>0</v>
      </c>
      <c r="Q6622" s="2">
        <f t="shared" si="1241"/>
        <v>0</v>
      </c>
      <c r="R6622" s="2">
        <f t="shared" si="1242"/>
        <v>0</v>
      </c>
      <c r="S6622" s="2">
        <f t="shared" si="1243"/>
        <v>0</v>
      </c>
      <c r="T6622" s="2">
        <f t="shared" si="1244"/>
        <v>0</v>
      </c>
      <c r="U6622" s="2">
        <f>IF(O6622="Reg", R6622 * Inputs!$B$7, 0)</f>
        <v>0</v>
      </c>
      <c r="V6622" s="2">
        <f>MAX(F6622 + P6622*Inputs!$B$15 - (Q6622/Inputs!$B$16) - U6622, 0)</f>
        <v>340</v>
      </c>
    </row>
    <row r="6623" spans="1:22" x14ac:dyDescent="0.3">
      <c r="A6623" s="1">
        <v>46298.875</v>
      </c>
      <c r="B6623" s="2">
        <v>53.356692039487648</v>
      </c>
      <c r="C6623" s="2">
        <v>8.2603800359248858</v>
      </c>
      <c r="D6623" s="2">
        <f t="shared" si="1236"/>
        <v>31.715800714788401</v>
      </c>
      <c r="E6623" s="2">
        <f t="shared" si="1237"/>
        <v>38.558990809447444</v>
      </c>
      <c r="F6623" s="2">
        <f t="shared" si="1245"/>
        <v>340</v>
      </c>
      <c r="G6623" s="2">
        <f t="shared" si="1246"/>
        <v>0</v>
      </c>
      <c r="H6623" s="2">
        <f>MIN(Inputs!$B$2, (Inputs!$B$14 - F6623)/Inputs!$B$15)</f>
        <v>0</v>
      </c>
      <c r="I6623" s="2">
        <f>MAX(MIN(Inputs!$B$2, F6623*Inputs!$B$16, Inputs!$B$14*Inputs!$B$4 - G6623), 0)</f>
        <v>170</v>
      </c>
      <c r="J6623" s="2">
        <f>MAX(MIN(Inputs!$B$2, F6623*Inputs!$B$16, (Inputs!$B$14-F6623)/Inputs!$B$15)*Inputs!$B$9, 0)</f>
        <v>0</v>
      </c>
      <c r="K6623" s="2">
        <f>MAX(E6623*Inputs!$B$5 - B6623 - Inputs!$B$8, 0) * H6623</f>
        <v>0</v>
      </c>
      <c r="L6623" s="2">
        <f>IF(B6623 &gt;= D6623*Inputs!$B$10, MAX(B6623 - E6623/Inputs!$B$5 - Inputs!$B$8, 0) * I6623, 0)</f>
        <v>0</v>
      </c>
      <c r="M6623" s="2">
        <f t="shared" si="1238"/>
        <v>0</v>
      </c>
      <c r="N6623" s="3" t="str">
        <f t="shared" si="1239"/>
        <v>Idle</v>
      </c>
      <c r="O6623" s="3" t="str">
        <f t="shared" si="1247"/>
        <v>Idle</v>
      </c>
      <c r="P6623" s="2">
        <f t="shared" si="1240"/>
        <v>0</v>
      </c>
      <c r="Q6623" s="2">
        <f t="shared" si="1241"/>
        <v>0</v>
      </c>
      <c r="R6623" s="2">
        <f t="shared" si="1242"/>
        <v>0</v>
      </c>
      <c r="S6623" s="2">
        <f t="shared" si="1243"/>
        <v>0</v>
      </c>
      <c r="T6623" s="2">
        <f t="shared" si="1244"/>
        <v>0</v>
      </c>
      <c r="U6623" s="2">
        <f>IF(O6623="Reg", R6623 * Inputs!$B$7, 0)</f>
        <v>0</v>
      </c>
      <c r="V6623" s="2">
        <f>MAX(F6623 + P6623*Inputs!$B$15 - (Q6623/Inputs!$B$16) - U6623, 0)</f>
        <v>340</v>
      </c>
    </row>
    <row r="6624" spans="1:22" x14ac:dyDescent="0.3">
      <c r="A6624" s="1">
        <v>46298.916666666657</v>
      </c>
      <c r="B6624" s="2">
        <v>60.674340696236492</v>
      </c>
      <c r="C6624" s="2">
        <v>5.4468749026107393</v>
      </c>
      <c r="D6624" s="2">
        <f t="shared" si="1236"/>
        <v>31.715800714788401</v>
      </c>
      <c r="E6624" s="2">
        <f t="shared" si="1237"/>
        <v>31.783024230159484</v>
      </c>
      <c r="F6624" s="2">
        <f t="shared" si="1245"/>
        <v>340</v>
      </c>
      <c r="G6624" s="2">
        <f t="shared" si="1246"/>
        <v>0</v>
      </c>
      <c r="H6624" s="2">
        <f>MIN(Inputs!$B$2, (Inputs!$B$14 - F6624)/Inputs!$B$15)</f>
        <v>0</v>
      </c>
      <c r="I6624" s="2">
        <f>MAX(MIN(Inputs!$B$2, F6624*Inputs!$B$16, Inputs!$B$14*Inputs!$B$4 - G6624), 0)</f>
        <v>170</v>
      </c>
      <c r="J6624" s="2">
        <f>MAX(MIN(Inputs!$B$2, F6624*Inputs!$B$16, (Inputs!$B$14-F6624)/Inputs!$B$15)*Inputs!$B$9, 0)</f>
        <v>0</v>
      </c>
      <c r="K6624" s="2">
        <f>MAX(E6624*Inputs!$B$5 - B6624 - Inputs!$B$8, 0) * H6624</f>
        <v>0</v>
      </c>
      <c r="L6624" s="2">
        <f>IF(B6624 &gt;= D6624*Inputs!$B$10, MAX(B6624 - E6624/Inputs!$B$5 - Inputs!$B$8, 0) * I6624, 0)</f>
        <v>774.73551026121208</v>
      </c>
      <c r="M6624" s="2">
        <f t="shared" si="1238"/>
        <v>0</v>
      </c>
      <c r="N6624" s="3" t="str">
        <f t="shared" si="1239"/>
        <v>Discharge</v>
      </c>
      <c r="O6624" s="3" t="str">
        <f t="shared" si="1247"/>
        <v>Discharge</v>
      </c>
      <c r="P6624" s="2">
        <f t="shared" si="1240"/>
        <v>0</v>
      </c>
      <c r="Q6624" s="2">
        <f t="shared" si="1241"/>
        <v>170</v>
      </c>
      <c r="R6624" s="2">
        <f t="shared" si="1242"/>
        <v>0</v>
      </c>
      <c r="S6624" s="2">
        <f t="shared" si="1243"/>
        <v>10314.637918360204</v>
      </c>
      <c r="T6624" s="2">
        <f t="shared" si="1244"/>
        <v>0</v>
      </c>
      <c r="U6624" s="2">
        <f>IF(O6624="Reg", R6624 * Inputs!$B$7, 0)</f>
        <v>0</v>
      </c>
      <c r="V6624" s="2">
        <f>MAX(F6624 + P6624*Inputs!$B$15 - (Q6624/Inputs!$B$16) - U6624, 0)</f>
        <v>170</v>
      </c>
    </row>
    <row r="6625" spans="1:22" x14ac:dyDescent="0.3">
      <c r="A6625" s="1">
        <v>46298.958333333343</v>
      </c>
      <c r="B6625" s="2">
        <v>43.308363628949273</v>
      </c>
      <c r="C6625" s="2">
        <v>9.6853956241120134</v>
      </c>
      <c r="D6625" s="2">
        <f t="shared" si="1236"/>
        <v>31.715800714788401</v>
      </c>
      <c r="E6625" s="2">
        <f t="shared" si="1237"/>
        <v>21.670634114120066</v>
      </c>
      <c r="F6625" s="2">
        <f t="shared" si="1245"/>
        <v>170</v>
      </c>
      <c r="G6625" s="2">
        <f t="shared" si="1246"/>
        <v>170</v>
      </c>
      <c r="H6625" s="2">
        <f>MIN(Inputs!$B$2, (Inputs!$B$14 - F6625)/Inputs!$B$15)</f>
        <v>170</v>
      </c>
      <c r="I6625" s="2">
        <f>MAX(MIN(Inputs!$B$2, F6625*Inputs!$B$16, Inputs!$B$14*Inputs!$B$4 - G6625), 0)</f>
        <v>170</v>
      </c>
      <c r="J6625" s="2">
        <f>MAX(MIN(Inputs!$B$2, F6625*Inputs!$B$16, (Inputs!$B$14-F6625)/Inputs!$B$15)*Inputs!$B$9, 0)</f>
        <v>136</v>
      </c>
      <c r="K6625" s="2">
        <f>MAX(E6625*Inputs!$B$5 - B6625 - Inputs!$B$8, 0) * H6625</f>
        <v>0</v>
      </c>
      <c r="L6625" s="2">
        <f>IF(B6625 &gt;= D6625*Inputs!$B$10, MAX(B6625 - E6625/Inputs!$B$5 - Inputs!$B$8, 0) * I6625, 0)</f>
        <v>0</v>
      </c>
      <c r="M6625" s="2">
        <f t="shared" si="1238"/>
        <v>1317.2138048792337</v>
      </c>
      <c r="N6625" s="3" t="str">
        <f t="shared" si="1239"/>
        <v>Reg</v>
      </c>
      <c r="O6625" s="3" t="str">
        <f t="shared" si="1247"/>
        <v>Discharge</v>
      </c>
      <c r="P6625" s="2">
        <f t="shared" si="1240"/>
        <v>0</v>
      </c>
      <c r="Q6625" s="2">
        <f t="shared" si="1241"/>
        <v>170</v>
      </c>
      <c r="R6625" s="2">
        <f t="shared" si="1242"/>
        <v>0</v>
      </c>
      <c r="S6625" s="2">
        <f t="shared" si="1243"/>
        <v>7362.4218169213764</v>
      </c>
      <c r="T6625" s="2">
        <f t="shared" si="1244"/>
        <v>0</v>
      </c>
      <c r="U6625" s="2">
        <f>IF(O6625="Reg", R6625 * Inputs!$B$7, 0)</f>
        <v>0</v>
      </c>
      <c r="V6625" s="2">
        <f>MAX(F6625 + P6625*Inputs!$B$15 - (Q6625/Inputs!$B$16) - U6625, 0)</f>
        <v>0</v>
      </c>
    </row>
    <row r="6626" spans="1:22" x14ac:dyDescent="0.3">
      <c r="A6626" s="1">
        <v>46299</v>
      </c>
      <c r="B6626" s="2">
        <v>36.487275113098868</v>
      </c>
      <c r="C6626" s="2">
        <v>3.6719105043302438</v>
      </c>
      <c r="D6626" s="2">
        <f t="shared" si="1236"/>
        <v>33.193379716147454</v>
      </c>
      <c r="E6626" s="2">
        <f t="shared" si="1237"/>
        <v>14.452573509295187</v>
      </c>
      <c r="F6626" s="2">
        <f t="shared" si="1245"/>
        <v>0</v>
      </c>
      <c r="G6626" s="2">
        <f t="shared" si="1246"/>
        <v>0</v>
      </c>
      <c r="H6626" s="2">
        <f>MIN(Inputs!$B$2, (Inputs!$B$14 - F6626)/Inputs!$B$15)</f>
        <v>170</v>
      </c>
      <c r="I6626" s="2">
        <f>MAX(MIN(Inputs!$B$2, F6626*Inputs!$B$16, Inputs!$B$14*Inputs!$B$4 - G6626), 0)</f>
        <v>0</v>
      </c>
      <c r="J6626" s="2">
        <f>MAX(MIN(Inputs!$B$2, F6626*Inputs!$B$16, (Inputs!$B$14-F6626)/Inputs!$B$15)*Inputs!$B$9, 0)</f>
        <v>0</v>
      </c>
      <c r="K6626" s="2">
        <f>MAX(E6626*Inputs!$B$5 - B6626 - Inputs!$B$8, 0) * H6626</f>
        <v>0</v>
      </c>
      <c r="L6626" s="2">
        <f>IF(B6626 &gt;= D6626*Inputs!$B$10, MAX(B6626 - E6626/Inputs!$B$5 - Inputs!$B$8, 0) * I6626, 0)</f>
        <v>0</v>
      </c>
      <c r="M6626" s="2">
        <f t="shared" si="1238"/>
        <v>0</v>
      </c>
      <c r="N6626" s="3" t="str">
        <f t="shared" si="1239"/>
        <v>Idle</v>
      </c>
      <c r="O6626" s="3" t="str">
        <f t="shared" si="1247"/>
        <v>Idle</v>
      </c>
      <c r="P6626" s="2">
        <f t="shared" si="1240"/>
        <v>0</v>
      </c>
      <c r="Q6626" s="2">
        <f t="shared" si="1241"/>
        <v>0</v>
      </c>
      <c r="R6626" s="2">
        <f t="shared" si="1242"/>
        <v>0</v>
      </c>
      <c r="S6626" s="2">
        <f t="shared" si="1243"/>
        <v>0</v>
      </c>
      <c r="T6626" s="2">
        <f t="shared" si="1244"/>
        <v>0</v>
      </c>
      <c r="U6626" s="2">
        <f>IF(O6626="Reg", R6626 * Inputs!$B$7, 0)</f>
        <v>0</v>
      </c>
      <c r="V6626" s="2">
        <f>MAX(F6626 + P6626*Inputs!$B$15 - (Q6626/Inputs!$B$16) - U6626, 0)</f>
        <v>0</v>
      </c>
    </row>
    <row r="6627" spans="1:22" x14ac:dyDescent="0.3">
      <c r="A6627" s="1">
        <v>46299.041666666657</v>
      </c>
      <c r="B6627" s="2">
        <v>19.778637470806039</v>
      </c>
      <c r="C6627" s="2">
        <v>58.482120353245548</v>
      </c>
      <c r="D6627" s="2">
        <f t="shared" si="1236"/>
        <v>33.193379716147454</v>
      </c>
      <c r="E6627" s="2">
        <f t="shared" si="1237"/>
        <v>8.3713609904453765</v>
      </c>
      <c r="F6627" s="2">
        <f t="shared" si="1245"/>
        <v>0</v>
      </c>
      <c r="G6627" s="2">
        <f t="shared" si="1246"/>
        <v>0</v>
      </c>
      <c r="H6627" s="2">
        <f>MIN(Inputs!$B$2, (Inputs!$B$14 - F6627)/Inputs!$B$15)</f>
        <v>170</v>
      </c>
      <c r="I6627" s="2">
        <f>MAX(MIN(Inputs!$B$2, F6627*Inputs!$B$16, Inputs!$B$14*Inputs!$B$4 - G6627), 0)</f>
        <v>0</v>
      </c>
      <c r="J6627" s="2">
        <f>MAX(MIN(Inputs!$B$2, F6627*Inputs!$B$16, (Inputs!$B$14-F6627)/Inputs!$B$15)*Inputs!$B$9, 0)</f>
        <v>0</v>
      </c>
      <c r="K6627" s="2">
        <f>MAX(E6627*Inputs!$B$5 - B6627 - Inputs!$B$8, 0) * H6627</f>
        <v>0</v>
      </c>
      <c r="L6627" s="2">
        <f>IF(B6627 &gt;= D6627*Inputs!$B$10, MAX(B6627 - E6627/Inputs!$B$5 - Inputs!$B$8, 0) * I6627, 0)</f>
        <v>0</v>
      </c>
      <c r="M6627" s="2">
        <f t="shared" si="1238"/>
        <v>0</v>
      </c>
      <c r="N6627" s="3" t="str">
        <f t="shared" si="1239"/>
        <v>Idle</v>
      </c>
      <c r="O6627" s="3" t="str">
        <f t="shared" si="1247"/>
        <v>Idle</v>
      </c>
      <c r="P6627" s="2">
        <f t="shared" si="1240"/>
        <v>0</v>
      </c>
      <c r="Q6627" s="2">
        <f t="shared" si="1241"/>
        <v>0</v>
      </c>
      <c r="R6627" s="2">
        <f t="shared" si="1242"/>
        <v>0</v>
      </c>
      <c r="S6627" s="2">
        <f t="shared" si="1243"/>
        <v>0</v>
      </c>
      <c r="T6627" s="2">
        <f t="shared" si="1244"/>
        <v>0</v>
      </c>
      <c r="U6627" s="2">
        <f>IF(O6627="Reg", R6627 * Inputs!$B$7, 0)</f>
        <v>0</v>
      </c>
      <c r="V6627" s="2">
        <f>MAX(F6627 + P6627*Inputs!$B$15 - (Q6627/Inputs!$B$16) - U6627, 0)</f>
        <v>0</v>
      </c>
    </row>
    <row r="6628" spans="1:22" x14ac:dyDescent="0.3">
      <c r="A6628" s="1">
        <v>46299.083333333343</v>
      </c>
      <c r="B6628" s="2">
        <v>17.748635908106341</v>
      </c>
      <c r="C6628" s="2">
        <v>8.1612214319280589</v>
      </c>
      <c r="D6628" s="2">
        <f t="shared" si="1236"/>
        <v>33.193379716147454</v>
      </c>
      <c r="E6628" s="2">
        <f t="shared" si="1237"/>
        <v>5.0749214119777033</v>
      </c>
      <c r="F6628" s="2">
        <f t="shared" si="1245"/>
        <v>0</v>
      </c>
      <c r="G6628" s="2">
        <f t="shared" si="1246"/>
        <v>0</v>
      </c>
      <c r="H6628" s="2">
        <f>MIN(Inputs!$B$2, (Inputs!$B$14 - F6628)/Inputs!$B$15)</f>
        <v>170</v>
      </c>
      <c r="I6628" s="2">
        <f>MAX(MIN(Inputs!$B$2, F6628*Inputs!$B$16, Inputs!$B$14*Inputs!$B$4 - G6628), 0)</f>
        <v>0</v>
      </c>
      <c r="J6628" s="2">
        <f>MAX(MIN(Inputs!$B$2, F6628*Inputs!$B$16, (Inputs!$B$14-F6628)/Inputs!$B$15)*Inputs!$B$9, 0)</f>
        <v>0</v>
      </c>
      <c r="K6628" s="2">
        <f>MAX(E6628*Inputs!$B$5 - B6628 - Inputs!$B$8, 0) * H6628</f>
        <v>0</v>
      </c>
      <c r="L6628" s="2">
        <f>IF(B6628 &gt;= D6628*Inputs!$B$10, MAX(B6628 - E6628/Inputs!$B$5 - Inputs!$B$8, 0) * I6628, 0)</f>
        <v>0</v>
      </c>
      <c r="M6628" s="2">
        <f t="shared" si="1238"/>
        <v>0</v>
      </c>
      <c r="N6628" s="3" t="str">
        <f t="shared" si="1239"/>
        <v>Idle</v>
      </c>
      <c r="O6628" s="3" t="str">
        <f t="shared" si="1247"/>
        <v>Idle</v>
      </c>
      <c r="P6628" s="2">
        <f t="shared" si="1240"/>
        <v>0</v>
      </c>
      <c r="Q6628" s="2">
        <f t="shared" si="1241"/>
        <v>0</v>
      </c>
      <c r="R6628" s="2">
        <f t="shared" si="1242"/>
        <v>0</v>
      </c>
      <c r="S6628" s="2">
        <f t="shared" si="1243"/>
        <v>0</v>
      </c>
      <c r="T6628" s="2">
        <f t="shared" si="1244"/>
        <v>0</v>
      </c>
      <c r="U6628" s="2">
        <f>IF(O6628="Reg", R6628 * Inputs!$B$7, 0)</f>
        <v>0</v>
      </c>
      <c r="V6628" s="2">
        <f>MAX(F6628 + P6628*Inputs!$B$15 - (Q6628/Inputs!$B$16) - U6628, 0)</f>
        <v>0</v>
      </c>
    </row>
    <row r="6629" spans="1:22" x14ac:dyDescent="0.3">
      <c r="A6629" s="1">
        <v>46299.125</v>
      </c>
      <c r="B6629" s="2">
        <v>12.700892563759879</v>
      </c>
      <c r="C6629" s="2">
        <v>4.1132915882920331</v>
      </c>
      <c r="D6629" s="2">
        <f t="shared" si="1236"/>
        <v>33.193379716147454</v>
      </c>
      <c r="E6629" s="2">
        <f t="shared" si="1237"/>
        <v>2.4200490059135418</v>
      </c>
      <c r="F6629" s="2">
        <f t="shared" si="1245"/>
        <v>0</v>
      </c>
      <c r="G6629" s="2">
        <f t="shared" si="1246"/>
        <v>0</v>
      </c>
      <c r="H6629" s="2">
        <f>MIN(Inputs!$B$2, (Inputs!$B$14 - F6629)/Inputs!$B$15)</f>
        <v>170</v>
      </c>
      <c r="I6629" s="2">
        <f>MAX(MIN(Inputs!$B$2, F6629*Inputs!$B$16, Inputs!$B$14*Inputs!$B$4 - G6629), 0)</f>
        <v>0</v>
      </c>
      <c r="J6629" s="2">
        <f>MAX(MIN(Inputs!$B$2, F6629*Inputs!$B$16, (Inputs!$B$14-F6629)/Inputs!$B$15)*Inputs!$B$9, 0)</f>
        <v>0</v>
      </c>
      <c r="K6629" s="2">
        <f>MAX(E6629*Inputs!$B$5 - B6629 - Inputs!$B$8, 0) * H6629</f>
        <v>0</v>
      </c>
      <c r="L6629" s="2">
        <f>IF(B6629 &gt;= D6629*Inputs!$B$10, MAX(B6629 - E6629/Inputs!$B$5 - Inputs!$B$8, 0) * I6629, 0)</f>
        <v>0</v>
      </c>
      <c r="M6629" s="2">
        <f t="shared" si="1238"/>
        <v>0</v>
      </c>
      <c r="N6629" s="3" t="str">
        <f t="shared" si="1239"/>
        <v>Idle</v>
      </c>
      <c r="O6629" s="3" t="str">
        <f t="shared" si="1247"/>
        <v>Idle</v>
      </c>
      <c r="P6629" s="2">
        <f t="shared" si="1240"/>
        <v>0</v>
      </c>
      <c r="Q6629" s="2">
        <f t="shared" si="1241"/>
        <v>0</v>
      </c>
      <c r="R6629" s="2">
        <f t="shared" si="1242"/>
        <v>0</v>
      </c>
      <c r="S6629" s="2">
        <f t="shared" si="1243"/>
        <v>0</v>
      </c>
      <c r="T6629" s="2">
        <f t="shared" si="1244"/>
        <v>0</v>
      </c>
      <c r="U6629" s="2">
        <f>IF(O6629="Reg", R6629 * Inputs!$B$7, 0)</f>
        <v>0</v>
      </c>
      <c r="V6629" s="2">
        <f>MAX(F6629 + P6629*Inputs!$B$15 - (Q6629/Inputs!$B$16) - U6629, 0)</f>
        <v>0</v>
      </c>
    </row>
    <row r="6630" spans="1:22" x14ac:dyDescent="0.3">
      <c r="A6630" s="1">
        <v>46299.166666666657</v>
      </c>
      <c r="B6630" s="2">
        <v>0</v>
      </c>
      <c r="C6630" s="2">
        <v>5.4565224249530679</v>
      </c>
      <c r="D6630" s="2">
        <f t="shared" si="1236"/>
        <v>33.193379716147454</v>
      </c>
      <c r="E6630" s="2">
        <f t="shared" si="1237"/>
        <v>0.30323357862022865</v>
      </c>
      <c r="F6630" s="2">
        <f t="shared" si="1245"/>
        <v>0</v>
      </c>
      <c r="G6630" s="2">
        <f t="shared" si="1246"/>
        <v>0</v>
      </c>
      <c r="H6630" s="2">
        <f>MIN(Inputs!$B$2, (Inputs!$B$14 - F6630)/Inputs!$B$15)</f>
        <v>170</v>
      </c>
      <c r="I6630" s="2">
        <f>MAX(MIN(Inputs!$B$2, F6630*Inputs!$B$16, Inputs!$B$14*Inputs!$B$4 - G6630), 0)</f>
        <v>0</v>
      </c>
      <c r="J6630" s="2">
        <f>MAX(MIN(Inputs!$B$2, F6630*Inputs!$B$16, (Inputs!$B$14-F6630)/Inputs!$B$15)*Inputs!$B$9, 0)</f>
        <v>0</v>
      </c>
      <c r="K6630" s="2">
        <f>MAX(E6630*Inputs!$B$5 - B6630 - Inputs!$B$8, 0) * H6630</f>
        <v>0</v>
      </c>
      <c r="L6630" s="2">
        <f>IF(B6630 &gt;= D6630*Inputs!$B$10, MAX(B6630 - E6630/Inputs!$B$5 - Inputs!$B$8, 0) * I6630, 0)</f>
        <v>0</v>
      </c>
      <c r="M6630" s="2">
        <f t="shared" si="1238"/>
        <v>0</v>
      </c>
      <c r="N6630" s="3" t="str">
        <f t="shared" si="1239"/>
        <v>Idle</v>
      </c>
      <c r="O6630" s="3" t="str">
        <f t="shared" si="1247"/>
        <v>Idle</v>
      </c>
      <c r="P6630" s="2">
        <f t="shared" si="1240"/>
        <v>0</v>
      </c>
      <c r="Q6630" s="2">
        <f t="shared" si="1241"/>
        <v>0</v>
      </c>
      <c r="R6630" s="2">
        <f t="shared" si="1242"/>
        <v>0</v>
      </c>
      <c r="S6630" s="2">
        <f t="shared" si="1243"/>
        <v>0</v>
      </c>
      <c r="T6630" s="2">
        <f t="shared" si="1244"/>
        <v>0</v>
      </c>
      <c r="U6630" s="2">
        <f>IF(O6630="Reg", R6630 * Inputs!$B$7, 0)</f>
        <v>0</v>
      </c>
      <c r="V6630" s="2">
        <f>MAX(F6630 + P6630*Inputs!$B$15 - (Q6630/Inputs!$B$16) - U6630, 0)</f>
        <v>0</v>
      </c>
    </row>
    <row r="6631" spans="1:22" x14ac:dyDescent="0.3">
      <c r="A6631" s="1">
        <v>46299.208333333343</v>
      </c>
      <c r="B6631" s="2">
        <v>0</v>
      </c>
      <c r="C6631" s="2">
        <v>5.0849873181497136</v>
      </c>
      <c r="D6631" s="2">
        <f t="shared" si="1236"/>
        <v>33.193379716147454</v>
      </c>
      <c r="E6631" s="2">
        <f t="shared" si="1237"/>
        <v>3.5137128663962565</v>
      </c>
      <c r="F6631" s="2">
        <f t="shared" si="1245"/>
        <v>0</v>
      </c>
      <c r="G6631" s="2">
        <f t="shared" si="1246"/>
        <v>0</v>
      </c>
      <c r="H6631" s="2">
        <f>MIN(Inputs!$B$2, (Inputs!$B$14 - F6631)/Inputs!$B$15)</f>
        <v>170</v>
      </c>
      <c r="I6631" s="2">
        <f>MAX(MIN(Inputs!$B$2, F6631*Inputs!$B$16, Inputs!$B$14*Inputs!$B$4 - G6631), 0)</f>
        <v>0</v>
      </c>
      <c r="J6631" s="2">
        <f>MAX(MIN(Inputs!$B$2, F6631*Inputs!$B$16, (Inputs!$B$14-F6631)/Inputs!$B$15)*Inputs!$B$9, 0)</f>
        <v>0</v>
      </c>
      <c r="K6631" s="2">
        <f>MAX(E6631*Inputs!$B$5 - B6631 - Inputs!$B$8, 0) * H6631</f>
        <v>0</v>
      </c>
      <c r="L6631" s="2">
        <f>IF(B6631 &gt;= D6631*Inputs!$B$10, MAX(B6631 - E6631/Inputs!$B$5 - Inputs!$B$8, 0) * I6631, 0)</f>
        <v>0</v>
      </c>
      <c r="M6631" s="2">
        <f t="shared" si="1238"/>
        <v>0</v>
      </c>
      <c r="N6631" s="3" t="str">
        <f t="shared" si="1239"/>
        <v>Idle</v>
      </c>
      <c r="O6631" s="3" t="str">
        <f t="shared" si="1247"/>
        <v>Idle</v>
      </c>
      <c r="P6631" s="2">
        <f t="shared" si="1240"/>
        <v>0</v>
      </c>
      <c r="Q6631" s="2">
        <f t="shared" si="1241"/>
        <v>0</v>
      </c>
      <c r="R6631" s="2">
        <f t="shared" si="1242"/>
        <v>0</v>
      </c>
      <c r="S6631" s="2">
        <f t="shared" si="1243"/>
        <v>0</v>
      </c>
      <c r="T6631" s="2">
        <f t="shared" si="1244"/>
        <v>0</v>
      </c>
      <c r="U6631" s="2">
        <f>IF(O6631="Reg", R6631 * Inputs!$B$7, 0)</f>
        <v>0</v>
      </c>
      <c r="V6631" s="2">
        <f>MAX(F6631 + P6631*Inputs!$B$15 - (Q6631/Inputs!$B$16) - U6631, 0)</f>
        <v>0</v>
      </c>
    </row>
    <row r="6632" spans="1:22" x14ac:dyDescent="0.3">
      <c r="A6632" s="1">
        <v>46299.25</v>
      </c>
      <c r="B6632" s="2">
        <v>0</v>
      </c>
      <c r="C6632" s="2">
        <v>9.3617698055402254</v>
      </c>
      <c r="D6632" s="2">
        <f t="shared" si="1236"/>
        <v>33.193379716147454</v>
      </c>
      <c r="E6632" s="2">
        <f t="shared" si="1237"/>
        <v>6.3507852475320759</v>
      </c>
      <c r="F6632" s="2">
        <f t="shared" si="1245"/>
        <v>0</v>
      </c>
      <c r="G6632" s="2">
        <f t="shared" si="1246"/>
        <v>0</v>
      </c>
      <c r="H6632" s="2">
        <f>MIN(Inputs!$B$2, (Inputs!$B$14 - F6632)/Inputs!$B$15)</f>
        <v>170</v>
      </c>
      <c r="I6632" s="2">
        <f>MAX(MIN(Inputs!$B$2, F6632*Inputs!$B$16, Inputs!$B$14*Inputs!$B$4 - G6632), 0)</f>
        <v>0</v>
      </c>
      <c r="J6632" s="2">
        <f>MAX(MIN(Inputs!$B$2, F6632*Inputs!$B$16, (Inputs!$B$14-F6632)/Inputs!$B$15)*Inputs!$B$9, 0)</f>
        <v>0</v>
      </c>
      <c r="K6632" s="2">
        <f>MAX(E6632*Inputs!$B$5 - B6632 - Inputs!$B$8, 0) * H6632</f>
        <v>0</v>
      </c>
      <c r="L6632" s="2">
        <f>IF(B6632 &gt;= D6632*Inputs!$B$10, MAX(B6632 - E6632/Inputs!$B$5 - Inputs!$B$8, 0) * I6632, 0)</f>
        <v>0</v>
      </c>
      <c r="M6632" s="2">
        <f t="shared" si="1238"/>
        <v>0</v>
      </c>
      <c r="N6632" s="3" t="str">
        <f t="shared" si="1239"/>
        <v>Idle</v>
      </c>
      <c r="O6632" s="3" t="str">
        <f t="shared" si="1247"/>
        <v>Idle</v>
      </c>
      <c r="P6632" s="2">
        <f t="shared" si="1240"/>
        <v>0</v>
      </c>
      <c r="Q6632" s="2">
        <f t="shared" si="1241"/>
        <v>0</v>
      </c>
      <c r="R6632" s="2">
        <f t="shared" si="1242"/>
        <v>0</v>
      </c>
      <c r="S6632" s="2">
        <f t="shared" si="1243"/>
        <v>0</v>
      </c>
      <c r="T6632" s="2">
        <f t="shared" si="1244"/>
        <v>0</v>
      </c>
      <c r="U6632" s="2">
        <f>IF(O6632="Reg", R6632 * Inputs!$B$7, 0)</f>
        <v>0</v>
      </c>
      <c r="V6632" s="2">
        <f>MAX(F6632 + P6632*Inputs!$B$15 - (Q6632/Inputs!$B$16) - U6632, 0)</f>
        <v>0</v>
      </c>
    </row>
    <row r="6633" spans="1:22" x14ac:dyDescent="0.3">
      <c r="A6633" s="1">
        <v>46299.291666666657</v>
      </c>
      <c r="B6633" s="2">
        <v>0</v>
      </c>
      <c r="C6633" s="2">
        <v>3.485761298775143</v>
      </c>
      <c r="D6633" s="2">
        <f t="shared" si="1236"/>
        <v>33.193379716147454</v>
      </c>
      <c r="E6633" s="2">
        <f t="shared" si="1237"/>
        <v>11.425775550711828</v>
      </c>
      <c r="F6633" s="2">
        <f t="shared" si="1245"/>
        <v>0</v>
      </c>
      <c r="G6633" s="2">
        <f t="shared" si="1246"/>
        <v>0</v>
      </c>
      <c r="H6633" s="2">
        <f>MIN(Inputs!$B$2, (Inputs!$B$14 - F6633)/Inputs!$B$15)</f>
        <v>170</v>
      </c>
      <c r="I6633" s="2">
        <f>MAX(MIN(Inputs!$B$2, F6633*Inputs!$B$16, Inputs!$B$14*Inputs!$B$4 - G6633), 0)</f>
        <v>0</v>
      </c>
      <c r="J6633" s="2">
        <f>MAX(MIN(Inputs!$B$2, F6633*Inputs!$B$16, (Inputs!$B$14-F6633)/Inputs!$B$15)*Inputs!$B$9, 0)</f>
        <v>0</v>
      </c>
      <c r="K6633" s="2">
        <f>MAX(E6633*Inputs!$B$5 - B6633 - Inputs!$B$8, 0) * H6633</f>
        <v>0</v>
      </c>
      <c r="L6633" s="2">
        <f>IF(B6633 &gt;= D6633*Inputs!$B$10, MAX(B6633 - E6633/Inputs!$B$5 - Inputs!$B$8, 0) * I6633, 0)</f>
        <v>0</v>
      </c>
      <c r="M6633" s="2">
        <f t="shared" si="1238"/>
        <v>0</v>
      </c>
      <c r="N6633" s="3" t="str">
        <f t="shared" si="1239"/>
        <v>Idle</v>
      </c>
      <c r="O6633" s="3" t="str">
        <f t="shared" si="1247"/>
        <v>Idle</v>
      </c>
      <c r="P6633" s="2">
        <f t="shared" si="1240"/>
        <v>0</v>
      </c>
      <c r="Q6633" s="2">
        <f t="shared" si="1241"/>
        <v>0</v>
      </c>
      <c r="R6633" s="2">
        <f t="shared" si="1242"/>
        <v>0</v>
      </c>
      <c r="S6633" s="2">
        <f t="shared" si="1243"/>
        <v>0</v>
      </c>
      <c r="T6633" s="2">
        <f t="shared" si="1244"/>
        <v>0</v>
      </c>
      <c r="U6633" s="2">
        <f>IF(O6633="Reg", R6633 * Inputs!$B$7, 0)</f>
        <v>0</v>
      </c>
      <c r="V6633" s="2">
        <f>MAX(F6633 + P6633*Inputs!$B$15 - (Q6633/Inputs!$B$16) - U6633, 0)</f>
        <v>0</v>
      </c>
    </row>
    <row r="6634" spans="1:22" x14ac:dyDescent="0.3">
      <c r="A6634" s="1">
        <v>46299.333333333343</v>
      </c>
      <c r="B6634" s="2">
        <v>1.819401471721372</v>
      </c>
      <c r="C6634" s="2">
        <v>7.0447403654858656</v>
      </c>
      <c r="D6634" s="2">
        <f t="shared" si="1236"/>
        <v>33.193379716147454</v>
      </c>
      <c r="E6634" s="2">
        <f t="shared" si="1237"/>
        <v>18.164934378290422</v>
      </c>
      <c r="F6634" s="2">
        <f t="shared" si="1245"/>
        <v>0</v>
      </c>
      <c r="G6634" s="2">
        <f t="shared" si="1246"/>
        <v>0</v>
      </c>
      <c r="H6634" s="2">
        <f>MIN(Inputs!$B$2, (Inputs!$B$14 - F6634)/Inputs!$B$15)</f>
        <v>170</v>
      </c>
      <c r="I6634" s="2">
        <f>MAX(MIN(Inputs!$B$2, F6634*Inputs!$B$16, Inputs!$B$14*Inputs!$B$4 - G6634), 0)</f>
        <v>0</v>
      </c>
      <c r="J6634" s="2">
        <f>MAX(MIN(Inputs!$B$2, F6634*Inputs!$B$16, (Inputs!$B$14-F6634)/Inputs!$B$15)*Inputs!$B$9, 0)</f>
        <v>0</v>
      </c>
      <c r="K6634" s="2">
        <f>MAX(E6634*Inputs!$B$5 - B6634 - Inputs!$B$8, 0) * H6634</f>
        <v>0</v>
      </c>
      <c r="L6634" s="2">
        <f>IF(B6634 &gt;= D6634*Inputs!$B$10, MAX(B6634 - E6634/Inputs!$B$5 - Inputs!$B$8, 0) * I6634, 0)</f>
        <v>0</v>
      </c>
      <c r="M6634" s="2">
        <f t="shared" si="1238"/>
        <v>0</v>
      </c>
      <c r="N6634" s="3" t="str">
        <f t="shared" si="1239"/>
        <v>Idle</v>
      </c>
      <c r="O6634" s="3" t="str">
        <f t="shared" si="1247"/>
        <v>Idle</v>
      </c>
      <c r="P6634" s="2">
        <f t="shared" si="1240"/>
        <v>0</v>
      </c>
      <c r="Q6634" s="2">
        <f t="shared" si="1241"/>
        <v>0</v>
      </c>
      <c r="R6634" s="2">
        <f t="shared" si="1242"/>
        <v>0</v>
      </c>
      <c r="S6634" s="2">
        <f t="shared" si="1243"/>
        <v>0</v>
      </c>
      <c r="T6634" s="2">
        <f t="shared" si="1244"/>
        <v>0</v>
      </c>
      <c r="U6634" s="2">
        <f>IF(O6634="Reg", R6634 * Inputs!$B$7, 0)</f>
        <v>0</v>
      </c>
      <c r="V6634" s="2">
        <f>MAX(F6634 + P6634*Inputs!$B$15 - (Q6634/Inputs!$B$16) - U6634, 0)</f>
        <v>0</v>
      </c>
    </row>
    <row r="6635" spans="1:22" x14ac:dyDescent="0.3">
      <c r="A6635" s="1">
        <v>46299.375</v>
      </c>
      <c r="B6635" s="2">
        <v>0</v>
      </c>
      <c r="C6635" s="2">
        <v>12.34639005066493</v>
      </c>
      <c r="D6635" s="2">
        <f t="shared" si="1236"/>
        <v>33.193379716147454</v>
      </c>
      <c r="E6635" s="2">
        <f t="shared" si="1237"/>
        <v>25.940844850753336</v>
      </c>
      <c r="F6635" s="2">
        <f t="shared" si="1245"/>
        <v>0</v>
      </c>
      <c r="G6635" s="2">
        <f t="shared" si="1246"/>
        <v>0</v>
      </c>
      <c r="H6635" s="2">
        <f>MIN(Inputs!$B$2, (Inputs!$B$14 - F6635)/Inputs!$B$15)</f>
        <v>170</v>
      </c>
      <c r="I6635" s="2">
        <f>MAX(MIN(Inputs!$B$2, F6635*Inputs!$B$16, Inputs!$B$14*Inputs!$B$4 - G6635), 0)</f>
        <v>0</v>
      </c>
      <c r="J6635" s="2">
        <f>MAX(MIN(Inputs!$B$2, F6635*Inputs!$B$16, (Inputs!$B$14-F6635)/Inputs!$B$15)*Inputs!$B$9, 0)</f>
        <v>0</v>
      </c>
      <c r="K6635" s="2">
        <f>MAX(E6635*Inputs!$B$5 - B6635 - Inputs!$B$8, 0) * H6635</f>
        <v>480.75038967269933</v>
      </c>
      <c r="L6635" s="2">
        <f>IF(B6635 &gt;= D6635*Inputs!$B$10, MAX(B6635 - E6635/Inputs!$B$5 - Inputs!$B$8, 0) * I6635, 0)</f>
        <v>0</v>
      </c>
      <c r="M6635" s="2">
        <f t="shared" si="1238"/>
        <v>0</v>
      </c>
      <c r="N6635" s="3" t="str">
        <f t="shared" si="1239"/>
        <v>Charge</v>
      </c>
      <c r="O6635" s="3" t="str">
        <f t="shared" si="1247"/>
        <v>Charge</v>
      </c>
      <c r="P6635" s="2">
        <f t="shared" si="1240"/>
        <v>170</v>
      </c>
      <c r="Q6635" s="2">
        <f t="shared" si="1241"/>
        <v>0</v>
      </c>
      <c r="R6635" s="2">
        <f t="shared" si="1242"/>
        <v>0</v>
      </c>
      <c r="S6635" s="2">
        <f t="shared" si="1243"/>
        <v>0</v>
      </c>
      <c r="T6635" s="2">
        <f t="shared" si="1244"/>
        <v>0</v>
      </c>
      <c r="U6635" s="2">
        <f>IF(O6635="Reg", R6635 * Inputs!$B$7, 0)</f>
        <v>0</v>
      </c>
      <c r="V6635" s="2">
        <f>MAX(F6635 + P6635*Inputs!$B$15 - (Q6635/Inputs!$B$16) - U6635, 0)</f>
        <v>170</v>
      </c>
    </row>
    <row r="6636" spans="1:22" x14ac:dyDescent="0.3">
      <c r="A6636" s="1">
        <v>46299.416666666657</v>
      </c>
      <c r="B6636" s="2">
        <v>19.262875726656169</v>
      </c>
      <c r="C6636" s="2">
        <v>24.283240505223748</v>
      </c>
      <c r="D6636" s="2">
        <f t="shared" si="1236"/>
        <v>33.193379716147454</v>
      </c>
      <c r="E6636" s="2">
        <f t="shared" si="1237"/>
        <v>36.766741292475324</v>
      </c>
      <c r="F6636" s="2">
        <f t="shared" si="1245"/>
        <v>170</v>
      </c>
      <c r="G6636" s="2">
        <f t="shared" si="1246"/>
        <v>0</v>
      </c>
      <c r="H6636" s="2">
        <f>MIN(Inputs!$B$2, (Inputs!$B$14 - F6636)/Inputs!$B$15)</f>
        <v>170</v>
      </c>
      <c r="I6636" s="2">
        <f>MAX(MIN(Inputs!$B$2, F6636*Inputs!$B$16, Inputs!$B$14*Inputs!$B$4 - G6636), 0)</f>
        <v>170</v>
      </c>
      <c r="J6636" s="2">
        <f>MAX(MIN(Inputs!$B$2, F6636*Inputs!$B$16, (Inputs!$B$14-F6636)/Inputs!$B$15)*Inputs!$B$9, 0)</f>
        <v>136</v>
      </c>
      <c r="K6636" s="2">
        <f>MAX(E6636*Inputs!$B$5 - B6636 - Inputs!$B$8, 0) * H6636</f>
        <v>0</v>
      </c>
      <c r="L6636" s="2">
        <f>IF(B6636 &gt;= D6636*Inputs!$B$10, MAX(B6636 - E6636/Inputs!$B$5 - Inputs!$B$8, 0) * I6636, 0)</f>
        <v>0</v>
      </c>
      <c r="M6636" s="2">
        <f t="shared" si="1238"/>
        <v>3302.52070871043</v>
      </c>
      <c r="N6636" s="3" t="str">
        <f t="shared" si="1239"/>
        <v>Reg</v>
      </c>
      <c r="O6636" s="3" t="str">
        <f t="shared" si="1247"/>
        <v>Charge</v>
      </c>
      <c r="P6636" s="2">
        <f t="shared" si="1240"/>
        <v>170</v>
      </c>
      <c r="Q6636" s="2">
        <f t="shared" si="1241"/>
        <v>0</v>
      </c>
      <c r="R6636" s="2">
        <f t="shared" si="1242"/>
        <v>0</v>
      </c>
      <c r="S6636" s="2">
        <f t="shared" si="1243"/>
        <v>-3274.6888735315488</v>
      </c>
      <c r="T6636" s="2">
        <f t="shared" si="1244"/>
        <v>0</v>
      </c>
      <c r="U6636" s="2">
        <f>IF(O6636="Reg", R6636 * Inputs!$B$7, 0)</f>
        <v>0</v>
      </c>
      <c r="V6636" s="2">
        <f>MAX(F6636 + P6636*Inputs!$B$15 - (Q6636/Inputs!$B$16) - U6636, 0)</f>
        <v>340</v>
      </c>
    </row>
    <row r="6637" spans="1:22" x14ac:dyDescent="0.3">
      <c r="A6637" s="1">
        <v>46299.458333333343</v>
      </c>
      <c r="B6637" s="2">
        <v>17.02243428681491</v>
      </c>
      <c r="C6637" s="2">
        <v>4.7412269728340526</v>
      </c>
      <c r="D6637" s="2">
        <f t="shared" si="1236"/>
        <v>33.193379716147454</v>
      </c>
      <c r="E6637" s="2">
        <f t="shared" si="1237"/>
        <v>44.364605725635386</v>
      </c>
      <c r="F6637" s="2">
        <f t="shared" si="1245"/>
        <v>340</v>
      </c>
      <c r="G6637" s="2">
        <f t="shared" si="1246"/>
        <v>0</v>
      </c>
      <c r="H6637" s="2">
        <f>MIN(Inputs!$B$2, (Inputs!$B$14 - F6637)/Inputs!$B$15)</f>
        <v>0</v>
      </c>
      <c r="I6637" s="2">
        <f>MAX(MIN(Inputs!$B$2, F6637*Inputs!$B$16, Inputs!$B$14*Inputs!$B$4 - G6637), 0)</f>
        <v>170</v>
      </c>
      <c r="J6637" s="2">
        <f>MAX(MIN(Inputs!$B$2, F6637*Inputs!$B$16, (Inputs!$B$14-F6637)/Inputs!$B$15)*Inputs!$B$9, 0)</f>
        <v>0</v>
      </c>
      <c r="K6637" s="2">
        <f>MAX(E6637*Inputs!$B$5 - B6637 - Inputs!$B$8, 0) * H6637</f>
        <v>0</v>
      </c>
      <c r="L6637" s="2">
        <f>IF(B6637 &gt;= D6637*Inputs!$B$10, MAX(B6637 - E6637/Inputs!$B$5 - Inputs!$B$8, 0) * I6637, 0)</f>
        <v>0</v>
      </c>
      <c r="M6637" s="2">
        <f t="shared" si="1238"/>
        <v>0</v>
      </c>
      <c r="N6637" s="3" t="str">
        <f t="shared" si="1239"/>
        <v>Idle</v>
      </c>
      <c r="O6637" s="3" t="str">
        <f t="shared" si="1247"/>
        <v>Idle</v>
      </c>
      <c r="P6637" s="2">
        <f t="shared" si="1240"/>
        <v>0</v>
      </c>
      <c r="Q6637" s="2">
        <f t="shared" si="1241"/>
        <v>0</v>
      </c>
      <c r="R6637" s="2">
        <f t="shared" si="1242"/>
        <v>0</v>
      </c>
      <c r="S6637" s="2">
        <f t="shared" si="1243"/>
        <v>0</v>
      </c>
      <c r="T6637" s="2">
        <f t="shared" si="1244"/>
        <v>0</v>
      </c>
      <c r="U6637" s="2">
        <f>IF(O6637="Reg", R6637 * Inputs!$B$7, 0)</f>
        <v>0</v>
      </c>
      <c r="V6637" s="2">
        <f>MAX(F6637 + P6637*Inputs!$B$15 - (Q6637/Inputs!$B$16) - U6637, 0)</f>
        <v>340</v>
      </c>
    </row>
    <row r="6638" spans="1:22" x14ac:dyDescent="0.3">
      <c r="A6638" s="1">
        <v>46299.5</v>
      </c>
      <c r="B6638" s="2">
        <v>30.449941819078511</v>
      </c>
      <c r="C6638" s="2">
        <v>10.807607824590789</v>
      </c>
      <c r="D6638" s="2">
        <f t="shared" si="1236"/>
        <v>33.193379716147454</v>
      </c>
      <c r="E6638" s="2">
        <f t="shared" si="1237"/>
        <v>52.796389407126874</v>
      </c>
      <c r="F6638" s="2">
        <f t="shared" si="1245"/>
        <v>340</v>
      </c>
      <c r="G6638" s="2">
        <f t="shared" si="1246"/>
        <v>0</v>
      </c>
      <c r="H6638" s="2">
        <f>MIN(Inputs!$B$2, (Inputs!$B$14 - F6638)/Inputs!$B$15)</f>
        <v>0</v>
      </c>
      <c r="I6638" s="2">
        <f>MAX(MIN(Inputs!$B$2, F6638*Inputs!$B$16, Inputs!$B$14*Inputs!$B$4 - G6638), 0)</f>
        <v>170</v>
      </c>
      <c r="J6638" s="2">
        <f>MAX(MIN(Inputs!$B$2, F6638*Inputs!$B$16, (Inputs!$B$14-F6638)/Inputs!$B$15)*Inputs!$B$9, 0)</f>
        <v>0</v>
      </c>
      <c r="K6638" s="2">
        <f>MAX(E6638*Inputs!$B$5 - B6638 - Inputs!$B$8, 0) * H6638</f>
        <v>0</v>
      </c>
      <c r="L6638" s="2">
        <f>IF(B6638 &gt;= D6638*Inputs!$B$10, MAX(B6638 - E6638/Inputs!$B$5 - Inputs!$B$8, 0) * I6638, 0)</f>
        <v>0</v>
      </c>
      <c r="M6638" s="2">
        <f t="shared" si="1238"/>
        <v>0</v>
      </c>
      <c r="N6638" s="3" t="str">
        <f t="shared" si="1239"/>
        <v>Idle</v>
      </c>
      <c r="O6638" s="3" t="str">
        <f t="shared" si="1247"/>
        <v>Idle</v>
      </c>
      <c r="P6638" s="2">
        <f t="shared" si="1240"/>
        <v>0</v>
      </c>
      <c r="Q6638" s="2">
        <f t="shared" si="1241"/>
        <v>0</v>
      </c>
      <c r="R6638" s="2">
        <f t="shared" si="1242"/>
        <v>0</v>
      </c>
      <c r="S6638" s="2">
        <f t="shared" si="1243"/>
        <v>0</v>
      </c>
      <c r="T6638" s="2">
        <f t="shared" si="1244"/>
        <v>0</v>
      </c>
      <c r="U6638" s="2">
        <f>IF(O6638="Reg", R6638 * Inputs!$B$7, 0)</f>
        <v>0</v>
      </c>
      <c r="V6638" s="2">
        <f>MAX(F6638 + P6638*Inputs!$B$15 - (Q6638/Inputs!$B$16) - U6638, 0)</f>
        <v>340</v>
      </c>
    </row>
    <row r="6639" spans="1:22" x14ac:dyDescent="0.3">
      <c r="A6639" s="1">
        <v>46299.541666666657</v>
      </c>
      <c r="B6639" s="2">
        <v>40.43495296547156</v>
      </c>
      <c r="C6639" s="2">
        <v>36.647711354929299</v>
      </c>
      <c r="D6639" s="2">
        <f t="shared" si="1236"/>
        <v>33.193379716147454</v>
      </c>
      <c r="E6639" s="2">
        <f t="shared" si="1237"/>
        <v>59.26883140399682</v>
      </c>
      <c r="F6639" s="2">
        <f t="shared" si="1245"/>
        <v>340</v>
      </c>
      <c r="G6639" s="2">
        <f t="shared" si="1246"/>
        <v>0</v>
      </c>
      <c r="H6639" s="2">
        <f>MIN(Inputs!$B$2, (Inputs!$B$14 - F6639)/Inputs!$B$15)</f>
        <v>0</v>
      </c>
      <c r="I6639" s="2">
        <f>MAX(MIN(Inputs!$B$2, F6639*Inputs!$B$16, Inputs!$B$14*Inputs!$B$4 - G6639), 0)</f>
        <v>170</v>
      </c>
      <c r="J6639" s="2">
        <f>MAX(MIN(Inputs!$B$2, F6639*Inputs!$B$16, (Inputs!$B$14-F6639)/Inputs!$B$15)*Inputs!$B$9, 0)</f>
        <v>0</v>
      </c>
      <c r="K6639" s="2">
        <f>MAX(E6639*Inputs!$B$5 - B6639 - Inputs!$B$8, 0) * H6639</f>
        <v>0</v>
      </c>
      <c r="L6639" s="2">
        <f>IF(B6639 &gt;= D6639*Inputs!$B$10, MAX(B6639 - E6639/Inputs!$B$5 - Inputs!$B$8, 0) * I6639, 0)</f>
        <v>0</v>
      </c>
      <c r="M6639" s="2">
        <f t="shared" si="1238"/>
        <v>0</v>
      </c>
      <c r="N6639" s="3" t="str">
        <f t="shared" si="1239"/>
        <v>Idle</v>
      </c>
      <c r="O6639" s="3" t="str">
        <f t="shared" si="1247"/>
        <v>Idle</v>
      </c>
      <c r="P6639" s="2">
        <f t="shared" si="1240"/>
        <v>0</v>
      </c>
      <c r="Q6639" s="2">
        <f t="shared" si="1241"/>
        <v>0</v>
      </c>
      <c r="R6639" s="2">
        <f t="shared" si="1242"/>
        <v>0</v>
      </c>
      <c r="S6639" s="2">
        <f t="shared" si="1243"/>
        <v>0</v>
      </c>
      <c r="T6639" s="2">
        <f t="shared" si="1244"/>
        <v>0</v>
      </c>
      <c r="U6639" s="2">
        <f>IF(O6639="Reg", R6639 * Inputs!$B$7, 0)</f>
        <v>0</v>
      </c>
      <c r="V6639" s="2">
        <f>MAX(F6639 + P6639*Inputs!$B$15 - (Q6639/Inputs!$B$16) - U6639, 0)</f>
        <v>340</v>
      </c>
    </row>
    <row r="6640" spans="1:22" x14ac:dyDescent="0.3">
      <c r="A6640" s="1">
        <v>46299.583333333343</v>
      </c>
      <c r="B6640" s="2">
        <v>48.474864306498873</v>
      </c>
      <c r="C6640" s="2">
        <v>8.3634584898344606</v>
      </c>
      <c r="D6640" s="2">
        <f t="shared" si="1236"/>
        <v>33.193379716147454</v>
      </c>
      <c r="E6640" s="2">
        <f t="shared" si="1237"/>
        <v>63.779932412759628</v>
      </c>
      <c r="F6640" s="2">
        <f t="shared" si="1245"/>
        <v>340</v>
      </c>
      <c r="G6640" s="2">
        <f t="shared" si="1246"/>
        <v>0</v>
      </c>
      <c r="H6640" s="2">
        <f>MIN(Inputs!$B$2, (Inputs!$B$14 - F6640)/Inputs!$B$15)</f>
        <v>0</v>
      </c>
      <c r="I6640" s="2">
        <f>MAX(MIN(Inputs!$B$2, F6640*Inputs!$B$16, Inputs!$B$14*Inputs!$B$4 - G6640), 0)</f>
        <v>170</v>
      </c>
      <c r="J6640" s="2">
        <f>MAX(MIN(Inputs!$B$2, F6640*Inputs!$B$16, (Inputs!$B$14-F6640)/Inputs!$B$15)*Inputs!$B$9, 0)</f>
        <v>0</v>
      </c>
      <c r="K6640" s="2">
        <f>MAX(E6640*Inputs!$B$5 - B6640 - Inputs!$B$8, 0) * H6640</f>
        <v>0</v>
      </c>
      <c r="L6640" s="2">
        <f>IF(B6640 &gt;= D6640*Inputs!$B$10, MAX(B6640 - E6640/Inputs!$B$5 - Inputs!$B$8, 0) * I6640, 0)</f>
        <v>0</v>
      </c>
      <c r="M6640" s="2">
        <f t="shared" si="1238"/>
        <v>0</v>
      </c>
      <c r="N6640" s="3" t="str">
        <f t="shared" si="1239"/>
        <v>Idle</v>
      </c>
      <c r="O6640" s="3" t="str">
        <f t="shared" si="1247"/>
        <v>Idle</v>
      </c>
      <c r="P6640" s="2">
        <f t="shared" si="1240"/>
        <v>0</v>
      </c>
      <c r="Q6640" s="2">
        <f t="shared" si="1241"/>
        <v>0</v>
      </c>
      <c r="R6640" s="2">
        <f t="shared" si="1242"/>
        <v>0</v>
      </c>
      <c r="S6640" s="2">
        <f t="shared" si="1243"/>
        <v>0</v>
      </c>
      <c r="T6640" s="2">
        <f t="shared" si="1244"/>
        <v>0</v>
      </c>
      <c r="U6640" s="2">
        <f>IF(O6640="Reg", R6640 * Inputs!$B$7, 0)</f>
        <v>0</v>
      </c>
      <c r="V6640" s="2">
        <f>MAX(F6640 + P6640*Inputs!$B$15 - (Q6640/Inputs!$B$16) - U6640, 0)</f>
        <v>340</v>
      </c>
    </row>
    <row r="6641" spans="1:22" x14ac:dyDescent="0.3">
      <c r="A6641" s="1">
        <v>46299.625</v>
      </c>
      <c r="B6641" s="2">
        <v>64.955378650331937</v>
      </c>
      <c r="C6641" s="2">
        <v>9.5531484521555186</v>
      </c>
      <c r="D6641" s="2">
        <f t="shared" si="1236"/>
        <v>33.193379716147454</v>
      </c>
      <c r="E6641" s="2">
        <f t="shared" si="1237"/>
        <v>66.732334762709215</v>
      </c>
      <c r="F6641" s="2">
        <f t="shared" si="1245"/>
        <v>340</v>
      </c>
      <c r="G6641" s="2">
        <f t="shared" si="1246"/>
        <v>0</v>
      </c>
      <c r="H6641" s="2">
        <f>MIN(Inputs!$B$2, (Inputs!$B$14 - F6641)/Inputs!$B$15)</f>
        <v>0</v>
      </c>
      <c r="I6641" s="2">
        <f>MAX(MIN(Inputs!$B$2, F6641*Inputs!$B$16, Inputs!$B$14*Inputs!$B$4 - G6641), 0)</f>
        <v>170</v>
      </c>
      <c r="J6641" s="2">
        <f>MAX(MIN(Inputs!$B$2, F6641*Inputs!$B$16, (Inputs!$B$14-F6641)/Inputs!$B$15)*Inputs!$B$9, 0)</f>
        <v>0</v>
      </c>
      <c r="K6641" s="2">
        <f>MAX(E6641*Inputs!$B$5 - B6641 - Inputs!$B$8, 0) * H6641</f>
        <v>0</v>
      </c>
      <c r="L6641" s="2">
        <f>IF(B6641 &gt;= D6641*Inputs!$B$10, MAX(B6641 - E6641/Inputs!$B$5 - Inputs!$B$8, 0) * I6641, 0)</f>
        <v>0</v>
      </c>
      <c r="M6641" s="2">
        <f t="shared" si="1238"/>
        <v>0</v>
      </c>
      <c r="N6641" s="3" t="str">
        <f t="shared" si="1239"/>
        <v>Idle</v>
      </c>
      <c r="O6641" s="3" t="str">
        <f t="shared" si="1247"/>
        <v>Idle</v>
      </c>
      <c r="P6641" s="2">
        <f t="shared" si="1240"/>
        <v>0</v>
      </c>
      <c r="Q6641" s="2">
        <f t="shared" si="1241"/>
        <v>0</v>
      </c>
      <c r="R6641" s="2">
        <f t="shared" si="1242"/>
        <v>0</v>
      </c>
      <c r="S6641" s="2">
        <f t="shared" si="1243"/>
        <v>0</v>
      </c>
      <c r="T6641" s="2">
        <f t="shared" si="1244"/>
        <v>0</v>
      </c>
      <c r="U6641" s="2">
        <f>IF(O6641="Reg", R6641 * Inputs!$B$7, 0)</f>
        <v>0</v>
      </c>
      <c r="V6641" s="2">
        <f>MAX(F6641 + P6641*Inputs!$B$15 - (Q6641/Inputs!$B$16) - U6641, 0)</f>
        <v>340</v>
      </c>
    </row>
    <row r="6642" spans="1:22" x14ac:dyDescent="0.3">
      <c r="A6642" s="1">
        <v>46299.666666666657</v>
      </c>
      <c r="B6642" s="2">
        <v>64.85006232561652</v>
      </c>
      <c r="C6642" s="2">
        <v>22.841255600840451</v>
      </c>
      <c r="D6642" s="2">
        <f t="shared" si="1236"/>
        <v>33.193379716147454</v>
      </c>
      <c r="E6642" s="2">
        <f t="shared" si="1237"/>
        <v>66.013129243095662</v>
      </c>
      <c r="F6642" s="2">
        <f t="shared" si="1245"/>
        <v>340</v>
      </c>
      <c r="G6642" s="2">
        <f t="shared" si="1246"/>
        <v>0</v>
      </c>
      <c r="H6642" s="2">
        <f>MIN(Inputs!$B$2, (Inputs!$B$14 - F6642)/Inputs!$B$15)</f>
        <v>0</v>
      </c>
      <c r="I6642" s="2">
        <f>MAX(MIN(Inputs!$B$2, F6642*Inputs!$B$16, Inputs!$B$14*Inputs!$B$4 - G6642), 0)</f>
        <v>170</v>
      </c>
      <c r="J6642" s="2">
        <f>MAX(MIN(Inputs!$B$2, F6642*Inputs!$B$16, (Inputs!$B$14-F6642)/Inputs!$B$15)*Inputs!$B$9, 0)</f>
        <v>0</v>
      </c>
      <c r="K6642" s="2">
        <f>MAX(E6642*Inputs!$B$5 - B6642 - Inputs!$B$8, 0) * H6642</f>
        <v>0</v>
      </c>
      <c r="L6642" s="2">
        <f>IF(B6642 &gt;= D6642*Inputs!$B$10, MAX(B6642 - E6642/Inputs!$B$5 - Inputs!$B$8, 0) * I6642, 0)</f>
        <v>0</v>
      </c>
      <c r="M6642" s="2">
        <f t="shared" si="1238"/>
        <v>0</v>
      </c>
      <c r="N6642" s="3" t="str">
        <f t="shared" si="1239"/>
        <v>Idle</v>
      </c>
      <c r="O6642" s="3" t="str">
        <f t="shared" si="1247"/>
        <v>Idle</v>
      </c>
      <c r="P6642" s="2">
        <f t="shared" si="1240"/>
        <v>0</v>
      </c>
      <c r="Q6642" s="2">
        <f t="shared" si="1241"/>
        <v>0</v>
      </c>
      <c r="R6642" s="2">
        <f t="shared" si="1242"/>
        <v>0</v>
      </c>
      <c r="S6642" s="2">
        <f t="shared" si="1243"/>
        <v>0</v>
      </c>
      <c r="T6642" s="2">
        <f t="shared" si="1244"/>
        <v>0</v>
      </c>
      <c r="U6642" s="2">
        <f>IF(O6642="Reg", R6642 * Inputs!$B$7, 0)</f>
        <v>0</v>
      </c>
      <c r="V6642" s="2">
        <f>MAX(F6642 + P6642*Inputs!$B$15 - (Q6642/Inputs!$B$16) - U6642, 0)</f>
        <v>340</v>
      </c>
    </row>
    <row r="6643" spans="1:22" x14ac:dyDescent="0.3">
      <c r="A6643" s="1">
        <v>46299.708333333343</v>
      </c>
      <c r="B6643" s="2">
        <v>67.613136375763858</v>
      </c>
      <c r="C6643" s="2">
        <v>4.3133083129911753</v>
      </c>
      <c r="D6643" s="2">
        <f t="shared" si="1236"/>
        <v>33.193379716147454</v>
      </c>
      <c r="E6643" s="2">
        <f t="shared" si="1237"/>
        <v>63.756652241794974</v>
      </c>
      <c r="F6643" s="2">
        <f t="shared" si="1245"/>
        <v>340</v>
      </c>
      <c r="G6643" s="2">
        <f t="shared" si="1246"/>
        <v>0</v>
      </c>
      <c r="H6643" s="2">
        <f>MIN(Inputs!$B$2, (Inputs!$B$14 - F6643)/Inputs!$B$15)</f>
        <v>0</v>
      </c>
      <c r="I6643" s="2">
        <f>MAX(MIN(Inputs!$B$2, F6643*Inputs!$B$16, Inputs!$B$14*Inputs!$B$4 - G6643), 0)</f>
        <v>170</v>
      </c>
      <c r="J6643" s="2">
        <f>MAX(MIN(Inputs!$B$2, F6643*Inputs!$B$16, (Inputs!$B$14-F6643)/Inputs!$B$15)*Inputs!$B$9, 0)</f>
        <v>0</v>
      </c>
      <c r="K6643" s="2">
        <f>MAX(E6643*Inputs!$B$5 - B6643 - Inputs!$B$8, 0) * H6643</f>
        <v>0</v>
      </c>
      <c r="L6643" s="2">
        <f>IF(B6643 &gt;= D6643*Inputs!$B$10, MAX(B6643 - E6643/Inputs!$B$5 - Inputs!$B$8, 0) * I6643, 0)</f>
        <v>0</v>
      </c>
      <c r="M6643" s="2">
        <f t="shared" si="1238"/>
        <v>0</v>
      </c>
      <c r="N6643" s="3" t="str">
        <f t="shared" si="1239"/>
        <v>Idle</v>
      </c>
      <c r="O6643" s="3" t="str">
        <f t="shared" si="1247"/>
        <v>Idle</v>
      </c>
      <c r="P6643" s="2">
        <f t="shared" si="1240"/>
        <v>0</v>
      </c>
      <c r="Q6643" s="2">
        <f t="shared" si="1241"/>
        <v>0</v>
      </c>
      <c r="R6643" s="2">
        <f t="shared" si="1242"/>
        <v>0</v>
      </c>
      <c r="S6643" s="2">
        <f t="shared" si="1243"/>
        <v>0</v>
      </c>
      <c r="T6643" s="2">
        <f t="shared" si="1244"/>
        <v>0</v>
      </c>
      <c r="U6643" s="2">
        <f>IF(O6643="Reg", R6643 * Inputs!$B$7, 0)</f>
        <v>0</v>
      </c>
      <c r="V6643" s="2">
        <f>MAX(F6643 + P6643*Inputs!$B$15 - (Q6643/Inputs!$B$16) - U6643, 0)</f>
        <v>340</v>
      </c>
    </row>
    <row r="6644" spans="1:22" x14ac:dyDescent="0.3">
      <c r="A6644" s="1">
        <v>46299.75</v>
      </c>
      <c r="B6644" s="2">
        <v>69.284593800298182</v>
      </c>
      <c r="C6644" s="2">
        <v>10.366650291858971</v>
      </c>
      <c r="D6644" s="2">
        <f t="shared" si="1236"/>
        <v>33.193379716147454</v>
      </c>
      <c r="E6644" s="2">
        <f t="shared" si="1237"/>
        <v>59.173770700635686</v>
      </c>
      <c r="F6644" s="2">
        <f t="shared" si="1245"/>
        <v>340</v>
      </c>
      <c r="G6644" s="2">
        <f t="shared" si="1246"/>
        <v>0</v>
      </c>
      <c r="H6644" s="2">
        <f>MIN(Inputs!$B$2, (Inputs!$B$14 - F6644)/Inputs!$B$15)</f>
        <v>0</v>
      </c>
      <c r="I6644" s="2">
        <f>MAX(MIN(Inputs!$B$2, F6644*Inputs!$B$16, Inputs!$B$14*Inputs!$B$4 - G6644), 0)</f>
        <v>170</v>
      </c>
      <c r="J6644" s="2">
        <f>MAX(MIN(Inputs!$B$2, F6644*Inputs!$B$16, (Inputs!$B$14-F6644)/Inputs!$B$15)*Inputs!$B$9, 0)</f>
        <v>0</v>
      </c>
      <c r="K6644" s="2">
        <f>MAX(E6644*Inputs!$B$5 - B6644 - Inputs!$B$8, 0) * H6644</f>
        <v>0</v>
      </c>
      <c r="L6644" s="2">
        <f>IF(B6644 &gt;= D6644*Inputs!$B$10, MAX(B6644 - E6644/Inputs!$B$5 - Inputs!$B$8, 0) * I6644, 0)</f>
        <v>0</v>
      </c>
      <c r="M6644" s="2">
        <f t="shared" si="1238"/>
        <v>0</v>
      </c>
      <c r="N6644" s="3" t="str">
        <f t="shared" si="1239"/>
        <v>Idle</v>
      </c>
      <c r="O6644" s="3" t="str">
        <f t="shared" si="1247"/>
        <v>Idle</v>
      </c>
      <c r="P6644" s="2">
        <f t="shared" si="1240"/>
        <v>0</v>
      </c>
      <c r="Q6644" s="2">
        <f t="shared" si="1241"/>
        <v>0</v>
      </c>
      <c r="R6644" s="2">
        <f t="shared" si="1242"/>
        <v>0</v>
      </c>
      <c r="S6644" s="2">
        <f t="shared" si="1243"/>
        <v>0</v>
      </c>
      <c r="T6644" s="2">
        <f t="shared" si="1244"/>
        <v>0</v>
      </c>
      <c r="U6644" s="2">
        <f>IF(O6644="Reg", R6644 * Inputs!$B$7, 0)</f>
        <v>0</v>
      </c>
      <c r="V6644" s="2">
        <f>MAX(F6644 + P6644*Inputs!$B$15 - (Q6644/Inputs!$B$16) - U6644, 0)</f>
        <v>340</v>
      </c>
    </row>
    <row r="6645" spans="1:22" x14ac:dyDescent="0.3">
      <c r="A6645" s="1">
        <v>46299.791666666657</v>
      </c>
      <c r="B6645" s="2">
        <v>67.501559018048383</v>
      </c>
      <c r="C6645" s="2">
        <v>3.126761974843753</v>
      </c>
      <c r="D6645" s="2">
        <f t="shared" si="1236"/>
        <v>33.193379716147454</v>
      </c>
      <c r="E6645" s="2">
        <f t="shared" si="1237"/>
        <v>52.507218423031865</v>
      </c>
      <c r="F6645" s="2">
        <f t="shared" si="1245"/>
        <v>340</v>
      </c>
      <c r="G6645" s="2">
        <f t="shared" si="1246"/>
        <v>0</v>
      </c>
      <c r="H6645" s="2">
        <f>MIN(Inputs!$B$2, (Inputs!$B$14 - F6645)/Inputs!$B$15)</f>
        <v>0</v>
      </c>
      <c r="I6645" s="2">
        <f>MAX(MIN(Inputs!$B$2, F6645*Inputs!$B$16, Inputs!$B$14*Inputs!$B$4 - G6645), 0)</f>
        <v>170</v>
      </c>
      <c r="J6645" s="2">
        <f>MAX(MIN(Inputs!$B$2, F6645*Inputs!$B$16, (Inputs!$B$14-F6645)/Inputs!$B$15)*Inputs!$B$9, 0)</f>
        <v>0</v>
      </c>
      <c r="K6645" s="2">
        <f>MAX(E6645*Inputs!$B$5 - B6645 - Inputs!$B$8, 0) * H6645</f>
        <v>0</v>
      </c>
      <c r="L6645" s="2">
        <f>IF(B6645 &gt;= D6645*Inputs!$B$10, MAX(B6645 - E6645/Inputs!$B$5 - Inputs!$B$8, 0) * I6645, 0)</f>
        <v>0</v>
      </c>
      <c r="M6645" s="2">
        <f t="shared" si="1238"/>
        <v>0</v>
      </c>
      <c r="N6645" s="3" t="str">
        <f t="shared" si="1239"/>
        <v>Idle</v>
      </c>
      <c r="O6645" s="3" t="str">
        <f t="shared" si="1247"/>
        <v>Idle</v>
      </c>
      <c r="P6645" s="2">
        <f t="shared" si="1240"/>
        <v>0</v>
      </c>
      <c r="Q6645" s="2">
        <f t="shared" si="1241"/>
        <v>0</v>
      </c>
      <c r="R6645" s="2">
        <f t="shared" si="1242"/>
        <v>0</v>
      </c>
      <c r="S6645" s="2">
        <f t="shared" si="1243"/>
        <v>0</v>
      </c>
      <c r="T6645" s="2">
        <f t="shared" si="1244"/>
        <v>0</v>
      </c>
      <c r="U6645" s="2">
        <f>IF(O6645="Reg", R6645 * Inputs!$B$7, 0)</f>
        <v>0</v>
      </c>
      <c r="V6645" s="2">
        <f>MAX(F6645 + P6645*Inputs!$B$15 - (Q6645/Inputs!$B$16) - U6645, 0)</f>
        <v>340</v>
      </c>
    </row>
    <row r="6646" spans="1:22" x14ac:dyDescent="0.3">
      <c r="A6646" s="1">
        <v>46299.833333333343</v>
      </c>
      <c r="B6646" s="2">
        <v>66.189278406196394</v>
      </c>
      <c r="C6646" s="2">
        <v>10.48913685967128</v>
      </c>
      <c r="D6646" s="2">
        <f t="shared" si="1236"/>
        <v>33.193379716147454</v>
      </c>
      <c r="E6646" s="2">
        <f t="shared" si="1237"/>
        <v>45.225784178634122</v>
      </c>
      <c r="F6646" s="2">
        <f t="shared" si="1245"/>
        <v>340</v>
      </c>
      <c r="G6646" s="2">
        <f t="shared" si="1246"/>
        <v>0</v>
      </c>
      <c r="H6646" s="2">
        <f>MIN(Inputs!$B$2, (Inputs!$B$14 - F6646)/Inputs!$B$15)</f>
        <v>0</v>
      </c>
      <c r="I6646" s="2">
        <f>MAX(MIN(Inputs!$B$2, F6646*Inputs!$B$16, Inputs!$B$14*Inputs!$B$4 - G6646), 0)</f>
        <v>170</v>
      </c>
      <c r="J6646" s="2">
        <f>MAX(MIN(Inputs!$B$2, F6646*Inputs!$B$16, (Inputs!$B$14-F6646)/Inputs!$B$15)*Inputs!$B$9, 0)</f>
        <v>0</v>
      </c>
      <c r="K6646" s="2">
        <f>MAX(E6646*Inputs!$B$5 - B6646 - Inputs!$B$8, 0) * H6646</f>
        <v>0</v>
      </c>
      <c r="L6646" s="2">
        <f>IF(B6646 &gt;= D6646*Inputs!$B$10, MAX(B6646 - E6646/Inputs!$B$5 - Inputs!$B$8, 0) * I6646, 0)</f>
        <v>0</v>
      </c>
      <c r="M6646" s="2">
        <f t="shared" si="1238"/>
        <v>0</v>
      </c>
      <c r="N6646" s="3" t="str">
        <f t="shared" si="1239"/>
        <v>Idle</v>
      </c>
      <c r="O6646" s="3" t="str">
        <f t="shared" si="1247"/>
        <v>Idle</v>
      </c>
      <c r="P6646" s="2">
        <f t="shared" si="1240"/>
        <v>0</v>
      </c>
      <c r="Q6646" s="2">
        <f t="shared" si="1241"/>
        <v>0</v>
      </c>
      <c r="R6646" s="2">
        <f t="shared" si="1242"/>
        <v>0</v>
      </c>
      <c r="S6646" s="2">
        <f t="shared" si="1243"/>
        <v>0</v>
      </c>
      <c r="T6646" s="2">
        <f t="shared" si="1244"/>
        <v>0</v>
      </c>
      <c r="U6646" s="2">
        <f>IF(O6646="Reg", R6646 * Inputs!$B$7, 0)</f>
        <v>0</v>
      </c>
      <c r="V6646" s="2">
        <f>MAX(F6646 + P6646*Inputs!$B$15 - (Q6646/Inputs!$B$16) - U6646, 0)</f>
        <v>340</v>
      </c>
    </row>
    <row r="6647" spans="1:22" x14ac:dyDescent="0.3">
      <c r="A6647" s="1">
        <v>46299.875</v>
      </c>
      <c r="B6647" s="2">
        <v>60.640145532650664</v>
      </c>
      <c r="C6647" s="2">
        <v>7.1550622819229028</v>
      </c>
      <c r="D6647" s="2">
        <f t="shared" si="1236"/>
        <v>33.193379716147454</v>
      </c>
      <c r="E6647" s="2">
        <f t="shared" si="1237"/>
        <v>35.509469833192192</v>
      </c>
      <c r="F6647" s="2">
        <f t="shared" si="1245"/>
        <v>340</v>
      </c>
      <c r="G6647" s="2">
        <f t="shared" si="1246"/>
        <v>0</v>
      </c>
      <c r="H6647" s="2">
        <f>MIN(Inputs!$B$2, (Inputs!$B$14 - F6647)/Inputs!$B$15)</f>
        <v>0</v>
      </c>
      <c r="I6647" s="2">
        <f>MAX(MIN(Inputs!$B$2, F6647*Inputs!$B$16, Inputs!$B$14*Inputs!$B$4 - G6647), 0)</f>
        <v>170</v>
      </c>
      <c r="J6647" s="2">
        <f>MAX(MIN(Inputs!$B$2, F6647*Inputs!$B$16, (Inputs!$B$14-F6647)/Inputs!$B$15)*Inputs!$B$9, 0)</f>
        <v>0</v>
      </c>
      <c r="K6647" s="2">
        <f>MAX(E6647*Inputs!$B$5 - B6647 - Inputs!$B$8, 0) * H6647</f>
        <v>0</v>
      </c>
      <c r="L6647" s="2">
        <f>IF(B6647 &gt;= D6647*Inputs!$B$10, MAX(B6647 - E6647/Inputs!$B$5 - Inputs!$B$8, 0) * I6647, 0)</f>
        <v>49.040795502121028</v>
      </c>
      <c r="M6647" s="2">
        <f t="shared" si="1238"/>
        <v>0</v>
      </c>
      <c r="N6647" s="3" t="str">
        <f t="shared" si="1239"/>
        <v>Discharge</v>
      </c>
      <c r="O6647" s="3" t="str">
        <f t="shared" si="1247"/>
        <v>Discharge</v>
      </c>
      <c r="P6647" s="2">
        <f t="shared" si="1240"/>
        <v>0</v>
      </c>
      <c r="Q6647" s="2">
        <f t="shared" si="1241"/>
        <v>170</v>
      </c>
      <c r="R6647" s="2">
        <f t="shared" si="1242"/>
        <v>0</v>
      </c>
      <c r="S6647" s="2">
        <f t="shared" si="1243"/>
        <v>10308.824740550614</v>
      </c>
      <c r="T6647" s="2">
        <f t="shared" si="1244"/>
        <v>0</v>
      </c>
      <c r="U6647" s="2">
        <f>IF(O6647="Reg", R6647 * Inputs!$B$7, 0)</f>
        <v>0</v>
      </c>
      <c r="V6647" s="2">
        <f>MAX(F6647 + P6647*Inputs!$B$15 - (Q6647/Inputs!$B$16) - U6647, 0)</f>
        <v>170</v>
      </c>
    </row>
    <row r="6648" spans="1:22" x14ac:dyDescent="0.3">
      <c r="A6648" s="1">
        <v>46299.916666666657</v>
      </c>
      <c r="B6648" s="2">
        <v>51.311200317812329</v>
      </c>
      <c r="C6648" s="2">
        <v>6.2328705202227894</v>
      </c>
      <c r="D6648" s="2">
        <f t="shared" si="1236"/>
        <v>33.193379716147454</v>
      </c>
      <c r="E6648" s="2">
        <f t="shared" si="1237"/>
        <v>26.686266550004749</v>
      </c>
      <c r="F6648" s="2">
        <f t="shared" si="1245"/>
        <v>170</v>
      </c>
      <c r="G6648" s="2">
        <f t="shared" si="1246"/>
        <v>170</v>
      </c>
      <c r="H6648" s="2">
        <f>MIN(Inputs!$B$2, (Inputs!$B$14 - F6648)/Inputs!$B$15)</f>
        <v>170</v>
      </c>
      <c r="I6648" s="2">
        <f>MAX(MIN(Inputs!$B$2, F6648*Inputs!$B$16, Inputs!$B$14*Inputs!$B$4 - G6648), 0)</f>
        <v>170</v>
      </c>
      <c r="J6648" s="2">
        <f>MAX(MIN(Inputs!$B$2, F6648*Inputs!$B$16, (Inputs!$B$14-F6648)/Inputs!$B$15)*Inputs!$B$9, 0)</f>
        <v>136</v>
      </c>
      <c r="K6648" s="2">
        <f>MAX(E6648*Inputs!$B$5 - B6648 - Inputs!$B$8, 0) * H6648</f>
        <v>0</v>
      </c>
      <c r="L6648" s="2">
        <f>IF(B6648 &gt;= D6648*Inputs!$B$10, MAX(B6648 - E6648/Inputs!$B$5 - Inputs!$B$8, 0) * I6648, 0)</f>
        <v>167.60256141354211</v>
      </c>
      <c r="M6648" s="2">
        <f t="shared" si="1238"/>
        <v>847.67039075029936</v>
      </c>
      <c r="N6648" s="3" t="str">
        <f t="shared" si="1239"/>
        <v>Reg</v>
      </c>
      <c r="O6648" s="3" t="str">
        <f t="shared" si="1247"/>
        <v>Discharge</v>
      </c>
      <c r="P6648" s="2">
        <f t="shared" si="1240"/>
        <v>0</v>
      </c>
      <c r="Q6648" s="2">
        <f t="shared" si="1241"/>
        <v>170</v>
      </c>
      <c r="R6648" s="2">
        <f t="shared" si="1242"/>
        <v>0</v>
      </c>
      <c r="S6648" s="2">
        <f t="shared" si="1243"/>
        <v>8722.9040540280967</v>
      </c>
      <c r="T6648" s="2">
        <f t="shared" si="1244"/>
        <v>0</v>
      </c>
      <c r="U6648" s="2">
        <f>IF(O6648="Reg", R6648 * Inputs!$B$7, 0)</f>
        <v>0</v>
      </c>
      <c r="V6648" s="2">
        <f>MAX(F6648 + P6648*Inputs!$B$15 - (Q6648/Inputs!$B$16) - U6648, 0)</f>
        <v>0</v>
      </c>
    </row>
    <row r="6649" spans="1:22" x14ac:dyDescent="0.3">
      <c r="A6649" s="1">
        <v>46299.958333333343</v>
      </c>
      <c r="B6649" s="2">
        <v>40.115847128808149</v>
      </c>
      <c r="C6649" s="2">
        <v>15.01493860512376</v>
      </c>
      <c r="D6649" s="2">
        <f t="shared" si="1236"/>
        <v>33.193379716147454</v>
      </c>
      <c r="E6649" s="2">
        <f t="shared" si="1237"/>
        <v>33.273649612930534</v>
      </c>
      <c r="F6649" s="2">
        <f t="shared" si="1245"/>
        <v>0</v>
      </c>
      <c r="G6649" s="2">
        <f t="shared" si="1246"/>
        <v>340</v>
      </c>
      <c r="H6649" s="2">
        <f>MIN(Inputs!$B$2, (Inputs!$B$14 - F6649)/Inputs!$B$15)</f>
        <v>170</v>
      </c>
      <c r="I6649" s="2">
        <f>MAX(MIN(Inputs!$B$2, F6649*Inputs!$B$16, Inputs!$B$14*Inputs!$B$4 - G6649), 0)</f>
        <v>0</v>
      </c>
      <c r="J6649" s="2">
        <f>MAX(MIN(Inputs!$B$2, F6649*Inputs!$B$16, (Inputs!$B$14-F6649)/Inputs!$B$15)*Inputs!$B$9, 0)</f>
        <v>0</v>
      </c>
      <c r="K6649" s="2">
        <f>MAX(E6649*Inputs!$B$5 - B6649 - Inputs!$B$8, 0) * H6649</f>
        <v>0</v>
      </c>
      <c r="L6649" s="2">
        <f>IF(B6649 &gt;= D6649*Inputs!$B$10, MAX(B6649 - E6649/Inputs!$B$5 - Inputs!$B$8, 0) * I6649, 0)</f>
        <v>0</v>
      </c>
      <c r="M6649" s="2">
        <f t="shared" si="1238"/>
        <v>0</v>
      </c>
      <c r="N6649" s="3" t="str">
        <f t="shared" si="1239"/>
        <v>Idle</v>
      </c>
      <c r="O6649" s="3" t="str">
        <f t="shared" si="1247"/>
        <v>Idle</v>
      </c>
      <c r="P6649" s="2">
        <f t="shared" si="1240"/>
        <v>0</v>
      </c>
      <c r="Q6649" s="2">
        <f t="shared" si="1241"/>
        <v>0</v>
      </c>
      <c r="R6649" s="2">
        <f t="shared" si="1242"/>
        <v>0</v>
      </c>
      <c r="S6649" s="2">
        <f t="shared" si="1243"/>
        <v>0</v>
      </c>
      <c r="T6649" s="2">
        <f t="shared" si="1244"/>
        <v>0</v>
      </c>
      <c r="U6649" s="2">
        <f>IF(O6649="Reg", R6649 * Inputs!$B$7, 0)</f>
        <v>0</v>
      </c>
      <c r="V6649" s="2">
        <f>MAX(F6649 + P6649*Inputs!$B$15 - (Q6649/Inputs!$B$16) - U6649, 0)</f>
        <v>0</v>
      </c>
    </row>
    <row r="6650" spans="1:22" x14ac:dyDescent="0.3">
      <c r="A6650" s="1">
        <v>46300</v>
      </c>
      <c r="B6650" s="2">
        <v>29.285280134675329</v>
      </c>
      <c r="C6650" s="2">
        <v>7.7954091342856673</v>
      </c>
      <c r="D6650" s="2">
        <f t="shared" si="1236"/>
        <v>36.391043022926191</v>
      </c>
      <c r="E6650" s="2">
        <f t="shared" si="1237"/>
        <v>26.587675091462511</v>
      </c>
      <c r="F6650" s="2">
        <f t="shared" si="1245"/>
        <v>0</v>
      </c>
      <c r="G6650" s="2">
        <f t="shared" si="1246"/>
        <v>0</v>
      </c>
      <c r="H6650" s="2">
        <f>MIN(Inputs!$B$2, (Inputs!$B$14 - F6650)/Inputs!$B$15)</f>
        <v>170</v>
      </c>
      <c r="I6650" s="2">
        <f>MAX(MIN(Inputs!$B$2, F6650*Inputs!$B$16, Inputs!$B$14*Inputs!$B$4 - G6650), 0)</f>
        <v>0</v>
      </c>
      <c r="J6650" s="2">
        <f>MAX(MIN(Inputs!$B$2, F6650*Inputs!$B$16, (Inputs!$B$14-F6650)/Inputs!$B$15)*Inputs!$B$9, 0)</f>
        <v>0</v>
      </c>
      <c r="K6650" s="2">
        <f>MAX(E6650*Inputs!$B$5 - B6650 - Inputs!$B$8, 0) * H6650</f>
        <v>0</v>
      </c>
      <c r="L6650" s="2">
        <f>IF(B6650 &gt;= D6650*Inputs!$B$10, MAX(B6650 - E6650/Inputs!$B$5 - Inputs!$B$8, 0) * I6650, 0)</f>
        <v>0</v>
      </c>
      <c r="M6650" s="2">
        <f t="shared" si="1238"/>
        <v>0</v>
      </c>
      <c r="N6650" s="3" t="str">
        <f t="shared" si="1239"/>
        <v>Idle</v>
      </c>
      <c r="O6650" s="3" t="str">
        <f t="shared" si="1247"/>
        <v>Idle</v>
      </c>
      <c r="P6650" s="2">
        <f t="shared" si="1240"/>
        <v>0</v>
      </c>
      <c r="Q6650" s="2">
        <f t="shared" si="1241"/>
        <v>0</v>
      </c>
      <c r="R6650" s="2">
        <f t="shared" si="1242"/>
        <v>0</v>
      </c>
      <c r="S6650" s="2">
        <f t="shared" si="1243"/>
        <v>0</v>
      </c>
      <c r="T6650" s="2">
        <f t="shared" si="1244"/>
        <v>0</v>
      </c>
      <c r="U6650" s="2">
        <f>IF(O6650="Reg", R6650 * Inputs!$B$7, 0)</f>
        <v>0</v>
      </c>
      <c r="V6650" s="2">
        <f>MAX(F6650 + P6650*Inputs!$B$15 - (Q6650/Inputs!$B$16) - U6650, 0)</f>
        <v>0</v>
      </c>
    </row>
    <row r="6651" spans="1:22" x14ac:dyDescent="0.3">
      <c r="A6651" s="1">
        <v>46300.041666666657</v>
      </c>
      <c r="B6651" s="2">
        <v>23.81295355166186</v>
      </c>
      <c r="C6651" s="2">
        <v>10.5223833183869</v>
      </c>
      <c r="D6651" s="2">
        <f t="shared" si="1236"/>
        <v>36.391043022926191</v>
      </c>
      <c r="E6651" s="2">
        <f t="shared" si="1237"/>
        <v>21.706795069016621</v>
      </c>
      <c r="F6651" s="2">
        <f t="shared" si="1245"/>
        <v>0</v>
      </c>
      <c r="G6651" s="2">
        <f t="shared" si="1246"/>
        <v>0</v>
      </c>
      <c r="H6651" s="2">
        <f>MIN(Inputs!$B$2, (Inputs!$B$14 - F6651)/Inputs!$B$15)</f>
        <v>170</v>
      </c>
      <c r="I6651" s="2">
        <f>MAX(MIN(Inputs!$B$2, F6651*Inputs!$B$16, Inputs!$B$14*Inputs!$B$4 - G6651), 0)</f>
        <v>0</v>
      </c>
      <c r="J6651" s="2">
        <f>MAX(MIN(Inputs!$B$2, F6651*Inputs!$B$16, (Inputs!$B$14-F6651)/Inputs!$B$15)*Inputs!$B$9, 0)</f>
        <v>0</v>
      </c>
      <c r="K6651" s="2">
        <f>MAX(E6651*Inputs!$B$5 - B6651 - Inputs!$B$8, 0) * H6651</f>
        <v>0</v>
      </c>
      <c r="L6651" s="2">
        <f>IF(B6651 &gt;= D6651*Inputs!$B$10, MAX(B6651 - E6651/Inputs!$B$5 - Inputs!$B$8, 0) * I6651, 0)</f>
        <v>0</v>
      </c>
      <c r="M6651" s="2">
        <f t="shared" si="1238"/>
        <v>0</v>
      </c>
      <c r="N6651" s="3" t="str">
        <f t="shared" si="1239"/>
        <v>Idle</v>
      </c>
      <c r="O6651" s="3" t="str">
        <f t="shared" si="1247"/>
        <v>Idle</v>
      </c>
      <c r="P6651" s="2">
        <f t="shared" si="1240"/>
        <v>0</v>
      </c>
      <c r="Q6651" s="2">
        <f t="shared" si="1241"/>
        <v>0</v>
      </c>
      <c r="R6651" s="2">
        <f t="shared" si="1242"/>
        <v>0</v>
      </c>
      <c r="S6651" s="2">
        <f t="shared" si="1243"/>
        <v>0</v>
      </c>
      <c r="T6651" s="2">
        <f t="shared" si="1244"/>
        <v>0</v>
      </c>
      <c r="U6651" s="2">
        <f>IF(O6651="Reg", R6651 * Inputs!$B$7, 0)</f>
        <v>0</v>
      </c>
      <c r="V6651" s="2">
        <f>MAX(F6651 + P6651*Inputs!$B$15 - (Q6651/Inputs!$B$16) - U6651, 0)</f>
        <v>0</v>
      </c>
    </row>
    <row r="6652" spans="1:22" x14ac:dyDescent="0.3">
      <c r="A6652" s="1">
        <v>46300.083333333343</v>
      </c>
      <c r="B6652" s="2">
        <v>7.8913923335448484</v>
      </c>
      <c r="C6652" s="2">
        <v>7.8354524249877686</v>
      </c>
      <c r="D6652" s="2">
        <f t="shared" si="1236"/>
        <v>36.391043022926191</v>
      </c>
      <c r="E6652" s="2">
        <f t="shared" si="1237"/>
        <v>17.73796947707298</v>
      </c>
      <c r="F6652" s="2">
        <f t="shared" si="1245"/>
        <v>0</v>
      </c>
      <c r="G6652" s="2">
        <f t="shared" si="1246"/>
        <v>0</v>
      </c>
      <c r="H6652" s="2">
        <f>MIN(Inputs!$B$2, (Inputs!$B$14 - F6652)/Inputs!$B$15)</f>
        <v>170</v>
      </c>
      <c r="I6652" s="2">
        <f>MAX(MIN(Inputs!$B$2, F6652*Inputs!$B$16, Inputs!$B$14*Inputs!$B$4 - G6652), 0)</f>
        <v>0</v>
      </c>
      <c r="J6652" s="2">
        <f>MAX(MIN(Inputs!$B$2, F6652*Inputs!$B$16, (Inputs!$B$14-F6652)/Inputs!$B$15)*Inputs!$B$9, 0)</f>
        <v>0</v>
      </c>
      <c r="K6652" s="2">
        <f>MAX(E6652*Inputs!$B$5 - B6652 - Inputs!$B$8, 0) * H6652</f>
        <v>0</v>
      </c>
      <c r="L6652" s="2">
        <f>IF(B6652 &gt;= D6652*Inputs!$B$10, MAX(B6652 - E6652/Inputs!$B$5 - Inputs!$B$8, 0) * I6652, 0)</f>
        <v>0</v>
      </c>
      <c r="M6652" s="2">
        <f t="shared" si="1238"/>
        <v>0</v>
      </c>
      <c r="N6652" s="3" t="str">
        <f t="shared" si="1239"/>
        <v>Idle</v>
      </c>
      <c r="O6652" s="3" t="str">
        <f t="shared" si="1247"/>
        <v>Idle</v>
      </c>
      <c r="P6652" s="2">
        <f t="shared" si="1240"/>
        <v>0</v>
      </c>
      <c r="Q6652" s="2">
        <f t="shared" si="1241"/>
        <v>0</v>
      </c>
      <c r="R6652" s="2">
        <f t="shared" si="1242"/>
        <v>0</v>
      </c>
      <c r="S6652" s="2">
        <f t="shared" si="1243"/>
        <v>0</v>
      </c>
      <c r="T6652" s="2">
        <f t="shared" si="1244"/>
        <v>0</v>
      </c>
      <c r="U6652" s="2">
        <f>IF(O6652="Reg", R6652 * Inputs!$B$7, 0)</f>
        <v>0</v>
      </c>
      <c r="V6652" s="2">
        <f>MAX(F6652 + P6652*Inputs!$B$15 - (Q6652/Inputs!$B$16) - U6652, 0)</f>
        <v>0</v>
      </c>
    </row>
    <row r="6653" spans="1:22" x14ac:dyDescent="0.3">
      <c r="A6653" s="1">
        <v>46300.125</v>
      </c>
      <c r="B6653" s="2">
        <v>7.7009258335259778</v>
      </c>
      <c r="C6653" s="2">
        <v>4.6109645823959973</v>
      </c>
      <c r="D6653" s="2">
        <f t="shared" si="1236"/>
        <v>36.391043022926191</v>
      </c>
      <c r="E6653" s="2">
        <f t="shared" si="1237"/>
        <v>16.422737421482172</v>
      </c>
      <c r="F6653" s="2">
        <f t="shared" si="1245"/>
        <v>0</v>
      </c>
      <c r="G6653" s="2">
        <f t="shared" si="1246"/>
        <v>0</v>
      </c>
      <c r="H6653" s="2">
        <f>MIN(Inputs!$B$2, (Inputs!$B$14 - F6653)/Inputs!$B$15)</f>
        <v>170</v>
      </c>
      <c r="I6653" s="2">
        <f>MAX(MIN(Inputs!$B$2, F6653*Inputs!$B$16, Inputs!$B$14*Inputs!$B$4 - G6653), 0)</f>
        <v>0</v>
      </c>
      <c r="J6653" s="2">
        <f>MAX(MIN(Inputs!$B$2, F6653*Inputs!$B$16, (Inputs!$B$14-F6653)/Inputs!$B$15)*Inputs!$B$9, 0)</f>
        <v>0</v>
      </c>
      <c r="K6653" s="2">
        <f>MAX(E6653*Inputs!$B$5 - B6653 - Inputs!$B$8, 0) * H6653</f>
        <v>0</v>
      </c>
      <c r="L6653" s="2">
        <f>IF(B6653 &gt;= D6653*Inputs!$B$10, MAX(B6653 - E6653/Inputs!$B$5 - Inputs!$B$8, 0) * I6653, 0)</f>
        <v>0</v>
      </c>
      <c r="M6653" s="2">
        <f t="shared" si="1238"/>
        <v>0</v>
      </c>
      <c r="N6653" s="3" t="str">
        <f t="shared" si="1239"/>
        <v>Idle</v>
      </c>
      <c r="O6653" s="3" t="str">
        <f t="shared" si="1247"/>
        <v>Idle</v>
      </c>
      <c r="P6653" s="2">
        <f t="shared" si="1240"/>
        <v>0</v>
      </c>
      <c r="Q6653" s="2">
        <f t="shared" si="1241"/>
        <v>0</v>
      </c>
      <c r="R6653" s="2">
        <f t="shared" si="1242"/>
        <v>0</v>
      </c>
      <c r="S6653" s="2">
        <f t="shared" si="1243"/>
        <v>0</v>
      </c>
      <c r="T6653" s="2">
        <f t="shared" si="1244"/>
        <v>0</v>
      </c>
      <c r="U6653" s="2">
        <f>IF(O6653="Reg", R6653 * Inputs!$B$7, 0)</f>
        <v>0</v>
      </c>
      <c r="V6653" s="2">
        <f>MAX(F6653 + P6653*Inputs!$B$15 - (Q6653/Inputs!$B$16) - U6653, 0)</f>
        <v>0</v>
      </c>
    </row>
    <row r="6654" spans="1:22" x14ac:dyDescent="0.3">
      <c r="A6654" s="1">
        <v>46300.166666666657</v>
      </c>
      <c r="B6654" s="2">
        <v>90.83549869536705</v>
      </c>
      <c r="C6654" s="2">
        <v>14.67879737373004</v>
      </c>
      <c r="D6654" s="2">
        <f t="shared" si="1236"/>
        <v>36.391043022926191</v>
      </c>
      <c r="E6654" s="2">
        <f t="shared" si="1237"/>
        <v>16.198693234790621</v>
      </c>
      <c r="F6654" s="2">
        <f t="shared" si="1245"/>
        <v>0</v>
      </c>
      <c r="G6654" s="2">
        <f t="shared" si="1246"/>
        <v>0</v>
      </c>
      <c r="H6654" s="2">
        <f>MIN(Inputs!$B$2, (Inputs!$B$14 - F6654)/Inputs!$B$15)</f>
        <v>170</v>
      </c>
      <c r="I6654" s="2">
        <f>MAX(MIN(Inputs!$B$2, F6654*Inputs!$B$16, Inputs!$B$14*Inputs!$B$4 - G6654), 0)</f>
        <v>0</v>
      </c>
      <c r="J6654" s="2">
        <f>MAX(MIN(Inputs!$B$2, F6654*Inputs!$B$16, (Inputs!$B$14-F6654)/Inputs!$B$15)*Inputs!$B$9, 0)</f>
        <v>0</v>
      </c>
      <c r="K6654" s="2">
        <f>MAX(E6654*Inputs!$B$5 - B6654 - Inputs!$B$8, 0) * H6654</f>
        <v>0</v>
      </c>
      <c r="L6654" s="2">
        <f>IF(B6654 &gt;= D6654*Inputs!$B$10, MAX(B6654 - E6654/Inputs!$B$5 - Inputs!$B$8, 0) * I6654, 0)</f>
        <v>0</v>
      </c>
      <c r="M6654" s="2">
        <f t="shared" si="1238"/>
        <v>0</v>
      </c>
      <c r="N6654" s="3" t="str">
        <f t="shared" si="1239"/>
        <v>Idle</v>
      </c>
      <c r="O6654" s="3" t="str">
        <f t="shared" si="1247"/>
        <v>Idle</v>
      </c>
      <c r="P6654" s="2">
        <f t="shared" si="1240"/>
        <v>0</v>
      </c>
      <c r="Q6654" s="2">
        <f t="shared" si="1241"/>
        <v>0</v>
      </c>
      <c r="R6654" s="2">
        <f t="shared" si="1242"/>
        <v>0</v>
      </c>
      <c r="S6654" s="2">
        <f t="shared" si="1243"/>
        <v>0</v>
      </c>
      <c r="T6654" s="2">
        <f t="shared" si="1244"/>
        <v>0</v>
      </c>
      <c r="U6654" s="2">
        <f>IF(O6654="Reg", R6654 * Inputs!$B$7, 0)</f>
        <v>0</v>
      </c>
      <c r="V6654" s="2">
        <f>MAX(F6654 + P6654*Inputs!$B$15 - (Q6654/Inputs!$B$16) - U6654, 0)</f>
        <v>0</v>
      </c>
    </row>
    <row r="6655" spans="1:22" x14ac:dyDescent="0.3">
      <c r="A6655" s="1">
        <v>46300.208333333343</v>
      </c>
      <c r="B6655" s="2">
        <v>0</v>
      </c>
      <c r="C6655" s="2">
        <v>4.9399773678976819</v>
      </c>
      <c r="D6655" s="2">
        <f t="shared" si="1236"/>
        <v>36.391043022926191</v>
      </c>
      <c r="E6655" s="2">
        <f t="shared" si="1237"/>
        <v>3.7818539209811326</v>
      </c>
      <c r="F6655" s="2">
        <f t="shared" si="1245"/>
        <v>0</v>
      </c>
      <c r="G6655" s="2">
        <f t="shared" si="1246"/>
        <v>0</v>
      </c>
      <c r="H6655" s="2">
        <f>MIN(Inputs!$B$2, (Inputs!$B$14 - F6655)/Inputs!$B$15)</f>
        <v>170</v>
      </c>
      <c r="I6655" s="2">
        <f>MAX(MIN(Inputs!$B$2, F6655*Inputs!$B$16, Inputs!$B$14*Inputs!$B$4 - G6655), 0)</f>
        <v>0</v>
      </c>
      <c r="J6655" s="2">
        <f>MAX(MIN(Inputs!$B$2, F6655*Inputs!$B$16, (Inputs!$B$14-F6655)/Inputs!$B$15)*Inputs!$B$9, 0)</f>
        <v>0</v>
      </c>
      <c r="K6655" s="2">
        <f>MAX(E6655*Inputs!$B$5 - B6655 - Inputs!$B$8, 0) * H6655</f>
        <v>0</v>
      </c>
      <c r="L6655" s="2">
        <f>IF(B6655 &gt;= D6655*Inputs!$B$10, MAX(B6655 - E6655/Inputs!$B$5 - Inputs!$B$8, 0) * I6655, 0)</f>
        <v>0</v>
      </c>
      <c r="M6655" s="2">
        <f t="shared" si="1238"/>
        <v>0</v>
      </c>
      <c r="N6655" s="3" t="str">
        <f t="shared" si="1239"/>
        <v>Idle</v>
      </c>
      <c r="O6655" s="3" t="str">
        <f t="shared" si="1247"/>
        <v>Idle</v>
      </c>
      <c r="P6655" s="2">
        <f t="shared" si="1240"/>
        <v>0</v>
      </c>
      <c r="Q6655" s="2">
        <f t="shared" si="1241"/>
        <v>0</v>
      </c>
      <c r="R6655" s="2">
        <f t="shared" si="1242"/>
        <v>0</v>
      </c>
      <c r="S6655" s="2">
        <f t="shared" si="1243"/>
        <v>0</v>
      </c>
      <c r="T6655" s="2">
        <f t="shared" si="1244"/>
        <v>0</v>
      </c>
      <c r="U6655" s="2">
        <f>IF(O6655="Reg", R6655 * Inputs!$B$7, 0)</f>
        <v>0</v>
      </c>
      <c r="V6655" s="2">
        <f>MAX(F6655 + P6655*Inputs!$B$15 - (Q6655/Inputs!$B$16) - U6655, 0)</f>
        <v>0</v>
      </c>
    </row>
    <row r="6656" spans="1:22" x14ac:dyDescent="0.3">
      <c r="A6656" s="1">
        <v>46300.25</v>
      </c>
      <c r="B6656" s="2">
        <v>0</v>
      </c>
      <c r="C6656" s="2">
        <v>5.7531484802846284</v>
      </c>
      <c r="D6656" s="2">
        <f t="shared" si="1236"/>
        <v>36.391043022926191</v>
      </c>
      <c r="E6656" s="2">
        <f t="shared" si="1237"/>
        <v>7.6024608243189027</v>
      </c>
      <c r="F6656" s="2">
        <f t="shared" si="1245"/>
        <v>0</v>
      </c>
      <c r="G6656" s="2">
        <f t="shared" si="1246"/>
        <v>0</v>
      </c>
      <c r="H6656" s="2">
        <f>MIN(Inputs!$B$2, (Inputs!$B$14 - F6656)/Inputs!$B$15)</f>
        <v>170</v>
      </c>
      <c r="I6656" s="2">
        <f>MAX(MIN(Inputs!$B$2, F6656*Inputs!$B$16, Inputs!$B$14*Inputs!$B$4 - G6656), 0)</f>
        <v>0</v>
      </c>
      <c r="J6656" s="2">
        <f>MAX(MIN(Inputs!$B$2, F6656*Inputs!$B$16, (Inputs!$B$14-F6656)/Inputs!$B$15)*Inputs!$B$9, 0)</f>
        <v>0</v>
      </c>
      <c r="K6656" s="2">
        <f>MAX(E6656*Inputs!$B$5 - B6656 - Inputs!$B$8, 0) * H6656</f>
        <v>0</v>
      </c>
      <c r="L6656" s="2">
        <f>IF(B6656 &gt;= D6656*Inputs!$B$10, MAX(B6656 - E6656/Inputs!$B$5 - Inputs!$B$8, 0) * I6656, 0)</f>
        <v>0</v>
      </c>
      <c r="M6656" s="2">
        <f t="shared" si="1238"/>
        <v>0</v>
      </c>
      <c r="N6656" s="3" t="str">
        <f t="shared" si="1239"/>
        <v>Idle</v>
      </c>
      <c r="O6656" s="3" t="str">
        <f t="shared" si="1247"/>
        <v>Idle</v>
      </c>
      <c r="P6656" s="2">
        <f t="shared" si="1240"/>
        <v>0</v>
      </c>
      <c r="Q6656" s="2">
        <f t="shared" si="1241"/>
        <v>0</v>
      </c>
      <c r="R6656" s="2">
        <f t="shared" si="1242"/>
        <v>0</v>
      </c>
      <c r="S6656" s="2">
        <f t="shared" si="1243"/>
        <v>0</v>
      </c>
      <c r="T6656" s="2">
        <f t="shared" si="1244"/>
        <v>0</v>
      </c>
      <c r="U6656" s="2">
        <f>IF(O6656="Reg", R6656 * Inputs!$B$7, 0)</f>
        <v>0</v>
      </c>
      <c r="V6656" s="2">
        <f>MAX(F6656 + P6656*Inputs!$B$15 - (Q6656/Inputs!$B$16) - U6656, 0)</f>
        <v>0</v>
      </c>
    </row>
    <row r="6657" spans="1:22" x14ac:dyDescent="0.3">
      <c r="A6657" s="1">
        <v>46300.291666666657</v>
      </c>
      <c r="B6657" s="2">
        <v>0</v>
      </c>
      <c r="C6657" s="2">
        <v>2.4000584612423661</v>
      </c>
      <c r="D6657" s="2">
        <f t="shared" si="1236"/>
        <v>36.391043022926191</v>
      </c>
      <c r="E6657" s="2">
        <f t="shared" si="1237"/>
        <v>12.323990048508799</v>
      </c>
      <c r="F6657" s="2">
        <f t="shared" si="1245"/>
        <v>0</v>
      </c>
      <c r="G6657" s="2">
        <f t="shared" si="1246"/>
        <v>0</v>
      </c>
      <c r="H6657" s="2">
        <f>MIN(Inputs!$B$2, (Inputs!$B$14 - F6657)/Inputs!$B$15)</f>
        <v>170</v>
      </c>
      <c r="I6657" s="2">
        <f>MAX(MIN(Inputs!$B$2, F6657*Inputs!$B$16, Inputs!$B$14*Inputs!$B$4 - G6657), 0)</f>
        <v>0</v>
      </c>
      <c r="J6657" s="2">
        <f>MAX(MIN(Inputs!$B$2, F6657*Inputs!$B$16, (Inputs!$B$14-F6657)/Inputs!$B$15)*Inputs!$B$9, 0)</f>
        <v>0</v>
      </c>
      <c r="K6657" s="2">
        <f>MAX(E6657*Inputs!$B$5 - B6657 - Inputs!$B$8, 0) * H6657</f>
        <v>0</v>
      </c>
      <c r="L6657" s="2">
        <f>IF(B6657 &gt;= D6657*Inputs!$B$10, MAX(B6657 - E6657/Inputs!$B$5 - Inputs!$B$8, 0) * I6657, 0)</f>
        <v>0</v>
      </c>
      <c r="M6657" s="2">
        <f t="shared" si="1238"/>
        <v>0</v>
      </c>
      <c r="N6657" s="3" t="str">
        <f t="shared" si="1239"/>
        <v>Idle</v>
      </c>
      <c r="O6657" s="3" t="str">
        <f t="shared" si="1247"/>
        <v>Idle</v>
      </c>
      <c r="P6657" s="2">
        <f t="shared" si="1240"/>
        <v>0</v>
      </c>
      <c r="Q6657" s="2">
        <f t="shared" si="1241"/>
        <v>0</v>
      </c>
      <c r="R6657" s="2">
        <f t="shared" si="1242"/>
        <v>0</v>
      </c>
      <c r="S6657" s="2">
        <f t="shared" si="1243"/>
        <v>0</v>
      </c>
      <c r="T6657" s="2">
        <f t="shared" si="1244"/>
        <v>0</v>
      </c>
      <c r="U6657" s="2">
        <f>IF(O6657="Reg", R6657 * Inputs!$B$7, 0)</f>
        <v>0</v>
      </c>
      <c r="V6657" s="2">
        <f>MAX(F6657 + P6657*Inputs!$B$15 - (Q6657/Inputs!$B$16) - U6657, 0)</f>
        <v>0</v>
      </c>
    </row>
    <row r="6658" spans="1:22" x14ac:dyDescent="0.3">
      <c r="A6658" s="1">
        <v>46300.333333333343</v>
      </c>
      <c r="B6658" s="2">
        <v>0</v>
      </c>
      <c r="C6658" s="2">
        <v>15.21443384651179</v>
      </c>
      <c r="D6658" s="2">
        <f t="shared" ref="D6658:D6721" si="1248">AVERAGEIFS(B:B, A:A, "&gt;="&amp;INT(A6658), A:A, "&lt;"&amp;INT(A6658)+1)</f>
        <v>36.391043022926191</v>
      </c>
      <c r="E6658" s="2">
        <f t="shared" ref="E6658:E6721" si="1249">AVERAGE(B6658:B6663)</f>
        <v>18.927120561454259</v>
      </c>
      <c r="F6658" s="2">
        <f t="shared" si="1245"/>
        <v>0</v>
      </c>
      <c r="G6658" s="2">
        <f t="shared" si="1246"/>
        <v>0</v>
      </c>
      <c r="H6658" s="2">
        <f>MIN(Inputs!$B$2, (Inputs!$B$14 - F6658)/Inputs!$B$15)</f>
        <v>170</v>
      </c>
      <c r="I6658" s="2">
        <f>MAX(MIN(Inputs!$B$2, F6658*Inputs!$B$16, Inputs!$B$14*Inputs!$B$4 - G6658), 0)</f>
        <v>0</v>
      </c>
      <c r="J6658" s="2">
        <f>MAX(MIN(Inputs!$B$2, F6658*Inputs!$B$16, (Inputs!$B$14-F6658)/Inputs!$B$15)*Inputs!$B$9, 0)</f>
        <v>0</v>
      </c>
      <c r="K6658" s="2">
        <f>MAX(E6658*Inputs!$B$5 - B6658 - Inputs!$B$8, 0) * H6658</f>
        <v>0</v>
      </c>
      <c r="L6658" s="2">
        <f>IF(B6658 &gt;= D6658*Inputs!$B$10, MAX(B6658 - E6658/Inputs!$B$5 - Inputs!$B$8, 0) * I6658, 0)</f>
        <v>0</v>
      </c>
      <c r="M6658" s="2">
        <f t="shared" ref="M6658:M6721" si="1250">C6658 * J6658</f>
        <v>0</v>
      </c>
      <c r="N6658" s="3" t="str">
        <f t="shared" ref="N6658:N6721" si="1251">IF(MAX(K6658, L6658, M6658)&lt;=0, "Idle", IF(AND(M6658&gt;=K6658, M6658&gt;=L6658), "Reg", IF(L6658&gt;=K6658, "Discharge", "Charge")))</f>
        <v>Idle</v>
      </c>
      <c r="O6658" s="3" t="str">
        <f t="shared" si="1247"/>
        <v>Idle</v>
      </c>
      <c r="P6658" s="2">
        <f t="shared" ref="P6658:P6721" si="1252">IF(O6658="Charge", H6658, 0)</f>
        <v>0</v>
      </c>
      <c r="Q6658" s="2">
        <f t="shared" ref="Q6658:Q6721" si="1253">IF(O6658="Discharge", I6658, 0)</f>
        <v>0</v>
      </c>
      <c r="R6658" s="2">
        <f t="shared" ref="R6658:R6721" si="1254">IF(O6658="Reg", J6658, 0)</f>
        <v>0</v>
      </c>
      <c r="S6658" s="2">
        <f t="shared" ref="S6658:S6721" si="1255">(Q6658 - P6658) * B6658</f>
        <v>0</v>
      </c>
      <c r="T6658" s="2">
        <f t="shared" ref="T6658:T6721" si="1256">R6658 * C6658</f>
        <v>0</v>
      </c>
      <c r="U6658" s="2">
        <f>IF(O6658="Reg", R6658 * Inputs!$B$7, 0)</f>
        <v>0</v>
      </c>
      <c r="V6658" s="2">
        <f>MAX(F6658 + P6658*Inputs!$B$15 - (Q6658/Inputs!$B$16) - U6658, 0)</f>
        <v>0</v>
      </c>
    </row>
    <row r="6659" spans="1:22" x14ac:dyDescent="0.3">
      <c r="A6659" s="1">
        <v>46300.375</v>
      </c>
      <c r="B6659" s="2">
        <v>6.3566607133766846</v>
      </c>
      <c r="C6659" s="2">
        <v>6.6218228547042424</v>
      </c>
      <c r="D6659" s="2">
        <f t="shared" si="1248"/>
        <v>36.391043022926191</v>
      </c>
      <c r="E6659" s="2">
        <f t="shared" si="1249"/>
        <v>27.560633278204481</v>
      </c>
      <c r="F6659" s="2">
        <f t="shared" ref="F6659:F6722" si="1257">V6658</f>
        <v>0</v>
      </c>
      <c r="G6659" s="2">
        <f t="shared" ref="G6659:G6722" si="1258">IF(INT(A6659)=INT(A6658), G6658 + Q6658, 0)</f>
        <v>0</v>
      </c>
      <c r="H6659" s="2">
        <f>MIN(Inputs!$B$2, (Inputs!$B$14 - F6659)/Inputs!$B$15)</f>
        <v>170</v>
      </c>
      <c r="I6659" s="2">
        <f>MAX(MIN(Inputs!$B$2, F6659*Inputs!$B$16, Inputs!$B$14*Inputs!$B$4 - G6659), 0)</f>
        <v>0</v>
      </c>
      <c r="J6659" s="2">
        <f>MAX(MIN(Inputs!$B$2, F6659*Inputs!$B$16, (Inputs!$B$14-F6659)/Inputs!$B$15)*Inputs!$B$9, 0)</f>
        <v>0</v>
      </c>
      <c r="K6659" s="2">
        <f>MAX(E6659*Inputs!$B$5 - B6659 - Inputs!$B$8, 0) * H6659</f>
        <v>0</v>
      </c>
      <c r="L6659" s="2">
        <f>IF(B6659 &gt;= D6659*Inputs!$B$10, MAX(B6659 - E6659/Inputs!$B$5 - Inputs!$B$8, 0) * I6659, 0)</f>
        <v>0</v>
      </c>
      <c r="M6659" s="2">
        <f t="shared" si="1250"/>
        <v>0</v>
      </c>
      <c r="N6659" s="3" t="str">
        <f t="shared" si="1251"/>
        <v>Idle</v>
      </c>
      <c r="O6659" s="3" t="str">
        <f t="shared" si="1247"/>
        <v>Idle</v>
      </c>
      <c r="P6659" s="2">
        <f t="shared" si="1252"/>
        <v>0</v>
      </c>
      <c r="Q6659" s="2">
        <f t="shared" si="1253"/>
        <v>0</v>
      </c>
      <c r="R6659" s="2">
        <f t="shared" si="1254"/>
        <v>0</v>
      </c>
      <c r="S6659" s="2">
        <f t="shared" si="1255"/>
        <v>0</v>
      </c>
      <c r="T6659" s="2">
        <f t="shared" si="1256"/>
        <v>0</v>
      </c>
      <c r="U6659" s="2">
        <f>IF(O6659="Reg", R6659 * Inputs!$B$7, 0)</f>
        <v>0</v>
      </c>
      <c r="V6659" s="2">
        <f>MAX(F6659 + P6659*Inputs!$B$15 - (Q6659/Inputs!$B$16) - U6659, 0)</f>
        <v>0</v>
      </c>
    </row>
    <row r="6660" spans="1:22" x14ac:dyDescent="0.3">
      <c r="A6660" s="1">
        <v>46300.416666666657</v>
      </c>
      <c r="B6660" s="2">
        <v>16.334462812510111</v>
      </c>
      <c r="C6660" s="2">
        <v>4.5285498247905762</v>
      </c>
      <c r="D6660" s="2">
        <f t="shared" si="1248"/>
        <v>36.391043022926191</v>
      </c>
      <c r="E6660" s="2">
        <f t="shared" si="1249"/>
        <v>36.302845811217821</v>
      </c>
      <c r="F6660" s="2">
        <f t="shared" si="1257"/>
        <v>0</v>
      </c>
      <c r="G6660" s="2">
        <f t="shared" si="1258"/>
        <v>0</v>
      </c>
      <c r="H6660" s="2">
        <f>MIN(Inputs!$B$2, (Inputs!$B$14 - F6660)/Inputs!$B$15)</f>
        <v>170</v>
      </c>
      <c r="I6660" s="2">
        <f>MAX(MIN(Inputs!$B$2, F6660*Inputs!$B$16, Inputs!$B$14*Inputs!$B$4 - G6660), 0)</f>
        <v>0</v>
      </c>
      <c r="J6660" s="2">
        <f>MAX(MIN(Inputs!$B$2, F6660*Inputs!$B$16, (Inputs!$B$14-F6660)/Inputs!$B$15)*Inputs!$B$9, 0)</f>
        <v>0</v>
      </c>
      <c r="K6660" s="2">
        <f>MAX(E6660*Inputs!$B$5 - B6660 - Inputs!$B$8, 0) * H6660</f>
        <v>0</v>
      </c>
      <c r="L6660" s="2">
        <f>IF(B6660 &gt;= D6660*Inputs!$B$10, MAX(B6660 - E6660/Inputs!$B$5 - Inputs!$B$8, 0) * I6660, 0)</f>
        <v>0</v>
      </c>
      <c r="M6660" s="2">
        <f t="shared" si="1250"/>
        <v>0</v>
      </c>
      <c r="N6660" s="3" t="str">
        <f t="shared" si="1251"/>
        <v>Idle</v>
      </c>
      <c r="O6660" s="3" t="str">
        <f t="shared" ref="O6660:O6723" si="1259">IF(O6659&lt;&gt;O6658, O6659, N6660)</f>
        <v>Idle</v>
      </c>
      <c r="P6660" s="2">
        <f t="shared" si="1252"/>
        <v>0</v>
      </c>
      <c r="Q6660" s="2">
        <f t="shared" si="1253"/>
        <v>0</v>
      </c>
      <c r="R6660" s="2">
        <f t="shared" si="1254"/>
        <v>0</v>
      </c>
      <c r="S6660" s="2">
        <f t="shared" si="1255"/>
        <v>0</v>
      </c>
      <c r="T6660" s="2">
        <f t="shared" si="1256"/>
        <v>0</v>
      </c>
      <c r="U6660" s="2">
        <f>IF(O6660="Reg", R6660 * Inputs!$B$7, 0)</f>
        <v>0</v>
      </c>
      <c r="V6660" s="2">
        <f>MAX(F6660 + P6660*Inputs!$B$15 - (Q6660/Inputs!$B$16) - U6660, 0)</f>
        <v>0</v>
      </c>
    </row>
    <row r="6661" spans="1:22" x14ac:dyDescent="0.3">
      <c r="A6661" s="1">
        <v>46300.458333333343</v>
      </c>
      <c r="B6661" s="2">
        <v>22.92364142002662</v>
      </c>
      <c r="C6661" s="2">
        <v>27.62492215302812</v>
      </c>
      <c r="D6661" s="2">
        <f t="shared" si="1248"/>
        <v>36.391043022926191</v>
      </c>
      <c r="E6661" s="2">
        <f t="shared" si="1249"/>
        <v>43.982956244067374</v>
      </c>
      <c r="F6661" s="2">
        <f t="shared" si="1257"/>
        <v>0</v>
      </c>
      <c r="G6661" s="2">
        <f t="shared" si="1258"/>
        <v>0</v>
      </c>
      <c r="H6661" s="2">
        <f>MIN(Inputs!$B$2, (Inputs!$B$14 - F6661)/Inputs!$B$15)</f>
        <v>170</v>
      </c>
      <c r="I6661" s="2">
        <f>MAX(MIN(Inputs!$B$2, F6661*Inputs!$B$16, Inputs!$B$14*Inputs!$B$4 - G6661), 0)</f>
        <v>0</v>
      </c>
      <c r="J6661" s="2">
        <f>MAX(MIN(Inputs!$B$2, F6661*Inputs!$B$16, (Inputs!$B$14-F6661)/Inputs!$B$15)*Inputs!$B$9, 0)</f>
        <v>0</v>
      </c>
      <c r="K6661" s="2">
        <f>MAX(E6661*Inputs!$B$5 - B6661 - Inputs!$B$8, 0) * H6661</f>
        <v>0</v>
      </c>
      <c r="L6661" s="2">
        <f>IF(B6661 &gt;= D6661*Inputs!$B$10, MAX(B6661 - E6661/Inputs!$B$5 - Inputs!$B$8, 0) * I6661, 0)</f>
        <v>0</v>
      </c>
      <c r="M6661" s="2">
        <f t="shared" si="1250"/>
        <v>0</v>
      </c>
      <c r="N6661" s="3" t="str">
        <f t="shared" si="1251"/>
        <v>Idle</v>
      </c>
      <c r="O6661" s="3" t="str">
        <f t="shared" si="1259"/>
        <v>Idle</v>
      </c>
      <c r="P6661" s="2">
        <f t="shared" si="1252"/>
        <v>0</v>
      </c>
      <c r="Q6661" s="2">
        <f t="shared" si="1253"/>
        <v>0</v>
      </c>
      <c r="R6661" s="2">
        <f t="shared" si="1254"/>
        <v>0</v>
      </c>
      <c r="S6661" s="2">
        <f t="shared" si="1255"/>
        <v>0</v>
      </c>
      <c r="T6661" s="2">
        <f t="shared" si="1256"/>
        <v>0</v>
      </c>
      <c r="U6661" s="2">
        <f>IF(O6661="Reg", R6661 * Inputs!$B$7, 0)</f>
        <v>0</v>
      </c>
      <c r="V6661" s="2">
        <f>MAX(F6661 + P6661*Inputs!$B$15 - (Q6661/Inputs!$B$16) - U6661, 0)</f>
        <v>0</v>
      </c>
    </row>
    <row r="6662" spans="1:22" x14ac:dyDescent="0.3">
      <c r="A6662" s="1">
        <v>46300.5</v>
      </c>
      <c r="B6662" s="2">
        <v>28.32917534513939</v>
      </c>
      <c r="C6662" s="2">
        <v>4.2315955970408883</v>
      </c>
      <c r="D6662" s="2">
        <f t="shared" si="1248"/>
        <v>36.391043022926191</v>
      </c>
      <c r="E6662" s="2">
        <f t="shared" si="1249"/>
        <v>52.650047978077254</v>
      </c>
      <c r="F6662" s="2">
        <f t="shared" si="1257"/>
        <v>0</v>
      </c>
      <c r="G6662" s="2">
        <f t="shared" si="1258"/>
        <v>0</v>
      </c>
      <c r="H6662" s="2">
        <f>MIN(Inputs!$B$2, (Inputs!$B$14 - F6662)/Inputs!$B$15)</f>
        <v>170</v>
      </c>
      <c r="I6662" s="2">
        <f>MAX(MIN(Inputs!$B$2, F6662*Inputs!$B$16, Inputs!$B$14*Inputs!$B$4 - G6662), 0)</f>
        <v>0</v>
      </c>
      <c r="J6662" s="2">
        <f>MAX(MIN(Inputs!$B$2, F6662*Inputs!$B$16, (Inputs!$B$14-F6662)/Inputs!$B$15)*Inputs!$B$9, 0)</f>
        <v>0</v>
      </c>
      <c r="K6662" s="2">
        <f>MAX(E6662*Inputs!$B$5 - B6662 - Inputs!$B$8, 0) * H6662</f>
        <v>0</v>
      </c>
      <c r="L6662" s="2">
        <f>IF(B6662 &gt;= D6662*Inputs!$B$10, MAX(B6662 - E6662/Inputs!$B$5 - Inputs!$B$8, 0) * I6662, 0)</f>
        <v>0</v>
      </c>
      <c r="M6662" s="2">
        <f t="shared" si="1250"/>
        <v>0</v>
      </c>
      <c r="N6662" s="3" t="str">
        <f t="shared" si="1251"/>
        <v>Idle</v>
      </c>
      <c r="O6662" s="3" t="str">
        <f t="shared" si="1259"/>
        <v>Idle</v>
      </c>
      <c r="P6662" s="2">
        <f t="shared" si="1252"/>
        <v>0</v>
      </c>
      <c r="Q6662" s="2">
        <f t="shared" si="1253"/>
        <v>0</v>
      </c>
      <c r="R6662" s="2">
        <f t="shared" si="1254"/>
        <v>0</v>
      </c>
      <c r="S6662" s="2">
        <f t="shared" si="1255"/>
        <v>0</v>
      </c>
      <c r="T6662" s="2">
        <f t="shared" si="1256"/>
        <v>0</v>
      </c>
      <c r="U6662" s="2">
        <f>IF(O6662="Reg", R6662 * Inputs!$B$7, 0)</f>
        <v>0</v>
      </c>
      <c r="V6662" s="2">
        <f>MAX(F6662 + P6662*Inputs!$B$15 - (Q6662/Inputs!$B$16) - U6662, 0)</f>
        <v>0</v>
      </c>
    </row>
    <row r="6663" spans="1:22" x14ac:dyDescent="0.3">
      <c r="A6663" s="1">
        <v>46300.541666666657</v>
      </c>
      <c r="B6663" s="2">
        <v>39.618783077672767</v>
      </c>
      <c r="C6663" s="2">
        <v>6.4055628239188032</v>
      </c>
      <c r="D6663" s="2">
        <f t="shared" si="1248"/>
        <v>36.391043022926191</v>
      </c>
      <c r="E6663" s="2">
        <f t="shared" si="1249"/>
        <v>60.225540512996879</v>
      </c>
      <c r="F6663" s="2">
        <f t="shared" si="1257"/>
        <v>0</v>
      </c>
      <c r="G6663" s="2">
        <f t="shared" si="1258"/>
        <v>0</v>
      </c>
      <c r="H6663" s="2">
        <f>MIN(Inputs!$B$2, (Inputs!$B$14 - F6663)/Inputs!$B$15)</f>
        <v>170</v>
      </c>
      <c r="I6663" s="2">
        <f>MAX(MIN(Inputs!$B$2, F6663*Inputs!$B$16, Inputs!$B$14*Inputs!$B$4 - G6663), 0)</f>
        <v>0</v>
      </c>
      <c r="J6663" s="2">
        <f>MAX(MIN(Inputs!$B$2, F6663*Inputs!$B$16, (Inputs!$B$14-F6663)/Inputs!$B$15)*Inputs!$B$9, 0)</f>
        <v>0</v>
      </c>
      <c r="K6663" s="2">
        <f>MAX(E6663*Inputs!$B$5 - B6663 - Inputs!$B$8, 0) * H6663</f>
        <v>0</v>
      </c>
      <c r="L6663" s="2">
        <f>IF(B6663 &gt;= D6663*Inputs!$B$10, MAX(B6663 - E6663/Inputs!$B$5 - Inputs!$B$8, 0) * I6663, 0)</f>
        <v>0</v>
      </c>
      <c r="M6663" s="2">
        <f t="shared" si="1250"/>
        <v>0</v>
      </c>
      <c r="N6663" s="3" t="str">
        <f t="shared" si="1251"/>
        <v>Idle</v>
      </c>
      <c r="O6663" s="3" t="str">
        <f t="shared" si="1259"/>
        <v>Idle</v>
      </c>
      <c r="P6663" s="2">
        <f t="shared" si="1252"/>
        <v>0</v>
      </c>
      <c r="Q6663" s="2">
        <f t="shared" si="1253"/>
        <v>0</v>
      </c>
      <c r="R6663" s="2">
        <f t="shared" si="1254"/>
        <v>0</v>
      </c>
      <c r="S6663" s="2">
        <f t="shared" si="1255"/>
        <v>0</v>
      </c>
      <c r="T6663" s="2">
        <f t="shared" si="1256"/>
        <v>0</v>
      </c>
      <c r="U6663" s="2">
        <f>IF(O6663="Reg", R6663 * Inputs!$B$7, 0)</f>
        <v>0</v>
      </c>
      <c r="V6663" s="2">
        <f>MAX(F6663 + P6663*Inputs!$B$15 - (Q6663/Inputs!$B$16) - U6663, 0)</f>
        <v>0</v>
      </c>
    </row>
    <row r="6664" spans="1:22" x14ac:dyDescent="0.3">
      <c r="A6664" s="1">
        <v>46300.583333333343</v>
      </c>
      <c r="B6664" s="2">
        <v>51.801076300501343</v>
      </c>
      <c r="C6664" s="2">
        <v>16.379683311191918</v>
      </c>
      <c r="D6664" s="2">
        <f t="shared" si="1248"/>
        <v>36.391043022926191</v>
      </c>
      <c r="E6664" s="2">
        <f t="shared" si="1249"/>
        <v>65.209587971107752</v>
      </c>
      <c r="F6664" s="2">
        <f t="shared" si="1257"/>
        <v>0</v>
      </c>
      <c r="G6664" s="2">
        <f t="shared" si="1258"/>
        <v>0</v>
      </c>
      <c r="H6664" s="2">
        <f>MIN(Inputs!$B$2, (Inputs!$B$14 - F6664)/Inputs!$B$15)</f>
        <v>170</v>
      </c>
      <c r="I6664" s="2">
        <f>MAX(MIN(Inputs!$B$2, F6664*Inputs!$B$16, Inputs!$B$14*Inputs!$B$4 - G6664), 0)</f>
        <v>0</v>
      </c>
      <c r="J6664" s="2">
        <f>MAX(MIN(Inputs!$B$2, F6664*Inputs!$B$16, (Inputs!$B$14-F6664)/Inputs!$B$15)*Inputs!$B$9, 0)</f>
        <v>0</v>
      </c>
      <c r="K6664" s="2">
        <f>MAX(E6664*Inputs!$B$5 - B6664 - Inputs!$B$8, 0) * H6664</f>
        <v>0</v>
      </c>
      <c r="L6664" s="2">
        <f>IF(B6664 &gt;= D6664*Inputs!$B$10, MAX(B6664 - E6664/Inputs!$B$5 - Inputs!$B$8, 0) * I6664, 0)</f>
        <v>0</v>
      </c>
      <c r="M6664" s="2">
        <f t="shared" si="1250"/>
        <v>0</v>
      </c>
      <c r="N6664" s="3" t="str">
        <f t="shared" si="1251"/>
        <v>Idle</v>
      </c>
      <c r="O6664" s="3" t="str">
        <f t="shared" si="1259"/>
        <v>Idle</v>
      </c>
      <c r="P6664" s="2">
        <f t="shared" si="1252"/>
        <v>0</v>
      </c>
      <c r="Q6664" s="2">
        <f t="shared" si="1253"/>
        <v>0</v>
      </c>
      <c r="R6664" s="2">
        <f t="shared" si="1254"/>
        <v>0</v>
      </c>
      <c r="S6664" s="2">
        <f t="shared" si="1255"/>
        <v>0</v>
      </c>
      <c r="T6664" s="2">
        <f t="shared" si="1256"/>
        <v>0</v>
      </c>
      <c r="U6664" s="2">
        <f>IF(O6664="Reg", R6664 * Inputs!$B$7, 0)</f>
        <v>0</v>
      </c>
      <c r="V6664" s="2">
        <f>MAX(F6664 + P6664*Inputs!$B$15 - (Q6664/Inputs!$B$16) - U6664, 0)</f>
        <v>0</v>
      </c>
    </row>
    <row r="6665" spans="1:22" x14ac:dyDescent="0.3">
      <c r="A6665" s="1">
        <v>46300.625</v>
      </c>
      <c r="B6665" s="2">
        <v>58.809935911456712</v>
      </c>
      <c r="C6665" s="2">
        <v>5.1072266685284093</v>
      </c>
      <c r="D6665" s="2">
        <f t="shared" si="1248"/>
        <v>36.391043022926191</v>
      </c>
      <c r="E6665" s="2">
        <f t="shared" si="1249"/>
        <v>67.003596330778379</v>
      </c>
      <c r="F6665" s="2">
        <f t="shared" si="1257"/>
        <v>0</v>
      </c>
      <c r="G6665" s="2">
        <f t="shared" si="1258"/>
        <v>0</v>
      </c>
      <c r="H6665" s="2">
        <f>MIN(Inputs!$B$2, (Inputs!$B$14 - F6665)/Inputs!$B$15)</f>
        <v>170</v>
      </c>
      <c r="I6665" s="2">
        <f>MAX(MIN(Inputs!$B$2, F6665*Inputs!$B$16, Inputs!$B$14*Inputs!$B$4 - G6665), 0)</f>
        <v>0</v>
      </c>
      <c r="J6665" s="2">
        <f>MAX(MIN(Inputs!$B$2, F6665*Inputs!$B$16, (Inputs!$B$14-F6665)/Inputs!$B$15)*Inputs!$B$9, 0)</f>
        <v>0</v>
      </c>
      <c r="K6665" s="2">
        <f>MAX(E6665*Inputs!$B$5 - B6665 - Inputs!$B$8, 0) * H6665</f>
        <v>0</v>
      </c>
      <c r="L6665" s="2">
        <f>IF(B6665 &gt;= D6665*Inputs!$B$10, MAX(B6665 - E6665/Inputs!$B$5 - Inputs!$B$8, 0) * I6665, 0)</f>
        <v>0</v>
      </c>
      <c r="M6665" s="2">
        <f t="shared" si="1250"/>
        <v>0</v>
      </c>
      <c r="N6665" s="3" t="str">
        <f t="shared" si="1251"/>
        <v>Idle</v>
      </c>
      <c r="O6665" s="3" t="str">
        <f t="shared" si="1259"/>
        <v>Idle</v>
      </c>
      <c r="P6665" s="2">
        <f t="shared" si="1252"/>
        <v>0</v>
      </c>
      <c r="Q6665" s="2">
        <f t="shared" si="1253"/>
        <v>0</v>
      </c>
      <c r="R6665" s="2">
        <f t="shared" si="1254"/>
        <v>0</v>
      </c>
      <c r="S6665" s="2">
        <f t="shared" si="1255"/>
        <v>0</v>
      </c>
      <c r="T6665" s="2">
        <f t="shared" si="1256"/>
        <v>0</v>
      </c>
      <c r="U6665" s="2">
        <f>IF(O6665="Reg", R6665 * Inputs!$B$7, 0)</f>
        <v>0</v>
      </c>
      <c r="V6665" s="2">
        <f>MAX(F6665 + P6665*Inputs!$B$15 - (Q6665/Inputs!$B$16) - U6665, 0)</f>
        <v>0</v>
      </c>
    </row>
    <row r="6666" spans="1:22" x14ac:dyDescent="0.3">
      <c r="A6666" s="1">
        <v>46300.666666666657</v>
      </c>
      <c r="B6666" s="2">
        <v>62.415125409607413</v>
      </c>
      <c r="C6666" s="2">
        <v>3.671305767782957</v>
      </c>
      <c r="D6666" s="2">
        <f t="shared" si="1248"/>
        <v>36.391043022926191</v>
      </c>
      <c r="E6666" s="2">
        <f t="shared" si="1249"/>
        <v>67.387648613267686</v>
      </c>
      <c r="F6666" s="2">
        <f t="shared" si="1257"/>
        <v>0</v>
      </c>
      <c r="G6666" s="2">
        <f t="shared" si="1258"/>
        <v>0</v>
      </c>
      <c r="H6666" s="2">
        <f>MIN(Inputs!$B$2, (Inputs!$B$14 - F6666)/Inputs!$B$15)</f>
        <v>170</v>
      </c>
      <c r="I6666" s="2">
        <f>MAX(MIN(Inputs!$B$2, F6666*Inputs!$B$16, Inputs!$B$14*Inputs!$B$4 - G6666), 0)</f>
        <v>0</v>
      </c>
      <c r="J6666" s="2">
        <f>MAX(MIN(Inputs!$B$2, F6666*Inputs!$B$16, (Inputs!$B$14-F6666)/Inputs!$B$15)*Inputs!$B$9, 0)</f>
        <v>0</v>
      </c>
      <c r="K6666" s="2">
        <f>MAX(E6666*Inputs!$B$5 - B6666 - Inputs!$B$8, 0) * H6666</f>
        <v>0</v>
      </c>
      <c r="L6666" s="2">
        <f>IF(B6666 &gt;= D6666*Inputs!$B$10, MAX(B6666 - E6666/Inputs!$B$5 - Inputs!$B$8, 0) * I6666, 0)</f>
        <v>0</v>
      </c>
      <c r="M6666" s="2">
        <f t="shared" si="1250"/>
        <v>0</v>
      </c>
      <c r="N6666" s="3" t="str">
        <f t="shared" si="1251"/>
        <v>Idle</v>
      </c>
      <c r="O6666" s="3" t="str">
        <f t="shared" si="1259"/>
        <v>Idle</v>
      </c>
      <c r="P6666" s="2">
        <f t="shared" si="1252"/>
        <v>0</v>
      </c>
      <c r="Q6666" s="2">
        <f t="shared" si="1253"/>
        <v>0</v>
      </c>
      <c r="R6666" s="2">
        <f t="shared" si="1254"/>
        <v>0</v>
      </c>
      <c r="S6666" s="2">
        <f t="shared" si="1255"/>
        <v>0</v>
      </c>
      <c r="T6666" s="2">
        <f t="shared" si="1256"/>
        <v>0</v>
      </c>
      <c r="U6666" s="2">
        <f>IF(O6666="Reg", R6666 * Inputs!$B$7, 0)</f>
        <v>0</v>
      </c>
      <c r="V6666" s="2">
        <f>MAX(F6666 + P6666*Inputs!$B$15 - (Q6666/Inputs!$B$16) - U6666, 0)</f>
        <v>0</v>
      </c>
    </row>
    <row r="6667" spans="1:22" x14ac:dyDescent="0.3">
      <c r="A6667" s="1">
        <v>46300.708333333343</v>
      </c>
      <c r="B6667" s="2">
        <v>74.926191824085933</v>
      </c>
      <c r="C6667" s="2">
        <v>3.275712922961822</v>
      </c>
      <c r="D6667" s="2">
        <f t="shared" si="1248"/>
        <v>36.391043022926191</v>
      </c>
      <c r="E6667" s="2">
        <f t="shared" si="1249"/>
        <v>65.127320078803194</v>
      </c>
      <c r="F6667" s="2">
        <f t="shared" si="1257"/>
        <v>0</v>
      </c>
      <c r="G6667" s="2">
        <f t="shared" si="1258"/>
        <v>0</v>
      </c>
      <c r="H6667" s="2">
        <f>MIN(Inputs!$B$2, (Inputs!$B$14 - F6667)/Inputs!$B$15)</f>
        <v>170</v>
      </c>
      <c r="I6667" s="2">
        <f>MAX(MIN(Inputs!$B$2, F6667*Inputs!$B$16, Inputs!$B$14*Inputs!$B$4 - G6667), 0)</f>
        <v>0</v>
      </c>
      <c r="J6667" s="2">
        <f>MAX(MIN(Inputs!$B$2, F6667*Inputs!$B$16, (Inputs!$B$14-F6667)/Inputs!$B$15)*Inputs!$B$9, 0)</f>
        <v>0</v>
      </c>
      <c r="K6667" s="2">
        <f>MAX(E6667*Inputs!$B$5 - B6667 - Inputs!$B$8, 0) * H6667</f>
        <v>0</v>
      </c>
      <c r="L6667" s="2">
        <f>IF(B6667 &gt;= D6667*Inputs!$B$10, MAX(B6667 - E6667/Inputs!$B$5 - Inputs!$B$8, 0) * I6667, 0)</f>
        <v>0</v>
      </c>
      <c r="M6667" s="2">
        <f t="shared" si="1250"/>
        <v>0</v>
      </c>
      <c r="N6667" s="3" t="str">
        <f t="shared" si="1251"/>
        <v>Idle</v>
      </c>
      <c r="O6667" s="3" t="str">
        <f t="shared" si="1259"/>
        <v>Idle</v>
      </c>
      <c r="P6667" s="2">
        <f t="shared" si="1252"/>
        <v>0</v>
      </c>
      <c r="Q6667" s="2">
        <f t="shared" si="1253"/>
        <v>0</v>
      </c>
      <c r="R6667" s="2">
        <f t="shared" si="1254"/>
        <v>0</v>
      </c>
      <c r="S6667" s="2">
        <f t="shared" si="1255"/>
        <v>0</v>
      </c>
      <c r="T6667" s="2">
        <f t="shared" si="1256"/>
        <v>0</v>
      </c>
      <c r="U6667" s="2">
        <f>IF(O6667="Reg", R6667 * Inputs!$B$7, 0)</f>
        <v>0</v>
      </c>
      <c r="V6667" s="2">
        <f>MAX(F6667 + P6667*Inputs!$B$15 - (Q6667/Inputs!$B$16) - U6667, 0)</f>
        <v>0</v>
      </c>
    </row>
    <row r="6668" spans="1:22" x14ac:dyDescent="0.3">
      <c r="A6668" s="1">
        <v>46300.75</v>
      </c>
      <c r="B6668" s="2">
        <v>73.782130554657087</v>
      </c>
      <c r="C6668" s="2">
        <v>52.399686530744013</v>
      </c>
      <c r="D6668" s="2">
        <f t="shared" si="1248"/>
        <v>36.391043022926191</v>
      </c>
      <c r="E6668" s="2">
        <f t="shared" si="1249"/>
        <v>58.723988197846076</v>
      </c>
      <c r="F6668" s="2">
        <f t="shared" si="1257"/>
        <v>0</v>
      </c>
      <c r="G6668" s="2">
        <f t="shared" si="1258"/>
        <v>0</v>
      </c>
      <c r="H6668" s="2">
        <f>MIN(Inputs!$B$2, (Inputs!$B$14 - F6668)/Inputs!$B$15)</f>
        <v>170</v>
      </c>
      <c r="I6668" s="2">
        <f>MAX(MIN(Inputs!$B$2, F6668*Inputs!$B$16, Inputs!$B$14*Inputs!$B$4 - G6668), 0)</f>
        <v>0</v>
      </c>
      <c r="J6668" s="2">
        <f>MAX(MIN(Inputs!$B$2, F6668*Inputs!$B$16, (Inputs!$B$14-F6668)/Inputs!$B$15)*Inputs!$B$9, 0)</f>
        <v>0</v>
      </c>
      <c r="K6668" s="2">
        <f>MAX(E6668*Inputs!$B$5 - B6668 - Inputs!$B$8, 0) * H6668</f>
        <v>0</v>
      </c>
      <c r="L6668" s="2">
        <f>IF(B6668 &gt;= D6668*Inputs!$B$10, MAX(B6668 - E6668/Inputs!$B$5 - Inputs!$B$8, 0) * I6668, 0)</f>
        <v>0</v>
      </c>
      <c r="M6668" s="2">
        <f t="shared" si="1250"/>
        <v>0</v>
      </c>
      <c r="N6668" s="3" t="str">
        <f t="shared" si="1251"/>
        <v>Idle</v>
      </c>
      <c r="O6668" s="3" t="str">
        <f t="shared" si="1259"/>
        <v>Idle</v>
      </c>
      <c r="P6668" s="2">
        <f t="shared" si="1252"/>
        <v>0</v>
      </c>
      <c r="Q6668" s="2">
        <f t="shared" si="1253"/>
        <v>0</v>
      </c>
      <c r="R6668" s="2">
        <f t="shared" si="1254"/>
        <v>0</v>
      </c>
      <c r="S6668" s="2">
        <f t="shared" si="1255"/>
        <v>0</v>
      </c>
      <c r="T6668" s="2">
        <f t="shared" si="1256"/>
        <v>0</v>
      </c>
      <c r="U6668" s="2">
        <f>IF(O6668="Reg", R6668 * Inputs!$B$7, 0)</f>
        <v>0</v>
      </c>
      <c r="V6668" s="2">
        <f>MAX(F6668 + P6668*Inputs!$B$15 - (Q6668/Inputs!$B$16) - U6668, 0)</f>
        <v>0</v>
      </c>
    </row>
    <row r="6669" spans="1:22" x14ac:dyDescent="0.3">
      <c r="A6669" s="1">
        <v>46300.791666666657</v>
      </c>
      <c r="B6669" s="2">
        <v>69.523067826337964</v>
      </c>
      <c r="C6669" s="2">
        <v>6.5917719289755068</v>
      </c>
      <c r="D6669" s="2">
        <f t="shared" si="1248"/>
        <v>36.391043022926191</v>
      </c>
      <c r="E6669" s="2">
        <f t="shared" si="1249"/>
        <v>49.969756821081766</v>
      </c>
      <c r="F6669" s="2">
        <f t="shared" si="1257"/>
        <v>0</v>
      </c>
      <c r="G6669" s="2">
        <f t="shared" si="1258"/>
        <v>0</v>
      </c>
      <c r="H6669" s="2">
        <f>MIN(Inputs!$B$2, (Inputs!$B$14 - F6669)/Inputs!$B$15)</f>
        <v>170</v>
      </c>
      <c r="I6669" s="2">
        <f>MAX(MIN(Inputs!$B$2, F6669*Inputs!$B$16, Inputs!$B$14*Inputs!$B$4 - G6669), 0)</f>
        <v>0</v>
      </c>
      <c r="J6669" s="2">
        <f>MAX(MIN(Inputs!$B$2, F6669*Inputs!$B$16, (Inputs!$B$14-F6669)/Inputs!$B$15)*Inputs!$B$9, 0)</f>
        <v>0</v>
      </c>
      <c r="K6669" s="2">
        <f>MAX(E6669*Inputs!$B$5 - B6669 - Inputs!$B$8, 0) * H6669</f>
        <v>0</v>
      </c>
      <c r="L6669" s="2">
        <f>IF(B6669 &gt;= D6669*Inputs!$B$10, MAX(B6669 - E6669/Inputs!$B$5 - Inputs!$B$8, 0) * I6669, 0)</f>
        <v>0</v>
      </c>
      <c r="M6669" s="2">
        <f t="shared" si="1250"/>
        <v>0</v>
      </c>
      <c r="N6669" s="3" t="str">
        <f t="shared" si="1251"/>
        <v>Idle</v>
      </c>
      <c r="O6669" s="3" t="str">
        <f t="shared" si="1259"/>
        <v>Idle</v>
      </c>
      <c r="P6669" s="2">
        <f t="shared" si="1252"/>
        <v>0</v>
      </c>
      <c r="Q6669" s="2">
        <f t="shared" si="1253"/>
        <v>0</v>
      </c>
      <c r="R6669" s="2">
        <f t="shared" si="1254"/>
        <v>0</v>
      </c>
      <c r="S6669" s="2">
        <f t="shared" si="1255"/>
        <v>0</v>
      </c>
      <c r="T6669" s="2">
        <f t="shared" si="1256"/>
        <v>0</v>
      </c>
      <c r="U6669" s="2">
        <f>IF(O6669="Reg", R6669 * Inputs!$B$7, 0)</f>
        <v>0</v>
      </c>
      <c r="V6669" s="2">
        <f>MAX(F6669 + P6669*Inputs!$B$15 - (Q6669/Inputs!$B$16) - U6669, 0)</f>
        <v>0</v>
      </c>
    </row>
    <row r="6670" spans="1:22" x14ac:dyDescent="0.3">
      <c r="A6670" s="1">
        <v>46300.833333333343</v>
      </c>
      <c r="B6670" s="2">
        <v>62.565126458525121</v>
      </c>
      <c r="C6670" s="2">
        <v>11.621891709167731</v>
      </c>
      <c r="D6670" s="2">
        <f t="shared" si="1248"/>
        <v>36.391043022926191</v>
      </c>
      <c r="E6670" s="2">
        <f t="shared" si="1249"/>
        <v>42.588824692094057</v>
      </c>
      <c r="F6670" s="2">
        <f t="shared" si="1257"/>
        <v>0</v>
      </c>
      <c r="G6670" s="2">
        <f t="shared" si="1258"/>
        <v>0</v>
      </c>
      <c r="H6670" s="2">
        <f>MIN(Inputs!$B$2, (Inputs!$B$14 - F6670)/Inputs!$B$15)</f>
        <v>170</v>
      </c>
      <c r="I6670" s="2">
        <f>MAX(MIN(Inputs!$B$2, F6670*Inputs!$B$16, Inputs!$B$14*Inputs!$B$4 - G6670), 0)</f>
        <v>0</v>
      </c>
      <c r="J6670" s="2">
        <f>MAX(MIN(Inputs!$B$2, F6670*Inputs!$B$16, (Inputs!$B$14-F6670)/Inputs!$B$15)*Inputs!$B$9, 0)</f>
        <v>0</v>
      </c>
      <c r="K6670" s="2">
        <f>MAX(E6670*Inputs!$B$5 - B6670 - Inputs!$B$8, 0) * H6670</f>
        <v>0</v>
      </c>
      <c r="L6670" s="2">
        <f>IF(B6670 &gt;= D6670*Inputs!$B$10, MAX(B6670 - E6670/Inputs!$B$5 - Inputs!$B$8, 0) * I6670, 0)</f>
        <v>0</v>
      </c>
      <c r="M6670" s="2">
        <f t="shared" si="1250"/>
        <v>0</v>
      </c>
      <c r="N6670" s="3" t="str">
        <f t="shared" si="1251"/>
        <v>Idle</v>
      </c>
      <c r="O6670" s="3" t="str">
        <f t="shared" si="1259"/>
        <v>Idle</v>
      </c>
      <c r="P6670" s="2">
        <f t="shared" si="1252"/>
        <v>0</v>
      </c>
      <c r="Q6670" s="2">
        <f t="shared" si="1253"/>
        <v>0</v>
      </c>
      <c r="R6670" s="2">
        <f t="shared" si="1254"/>
        <v>0</v>
      </c>
      <c r="S6670" s="2">
        <f t="shared" si="1255"/>
        <v>0</v>
      </c>
      <c r="T6670" s="2">
        <f t="shared" si="1256"/>
        <v>0</v>
      </c>
      <c r="U6670" s="2">
        <f>IF(O6670="Reg", R6670 * Inputs!$B$7, 0)</f>
        <v>0</v>
      </c>
      <c r="V6670" s="2">
        <f>MAX(F6670 + P6670*Inputs!$B$15 - (Q6670/Inputs!$B$16) - U6670, 0)</f>
        <v>0</v>
      </c>
    </row>
    <row r="6671" spans="1:22" x14ac:dyDescent="0.3">
      <c r="A6671" s="1">
        <v>46300.875</v>
      </c>
      <c r="B6671" s="2">
        <v>61.114249606392519</v>
      </c>
      <c r="C6671" s="2">
        <v>10.865153919122999</v>
      </c>
      <c r="D6671" s="2">
        <f t="shared" si="1248"/>
        <v>36.391043022926191</v>
      </c>
      <c r="E6671" s="2">
        <f t="shared" si="1249"/>
        <v>34.390186488591318</v>
      </c>
      <c r="F6671" s="2">
        <f t="shared" si="1257"/>
        <v>0</v>
      </c>
      <c r="G6671" s="2">
        <f t="shared" si="1258"/>
        <v>0</v>
      </c>
      <c r="H6671" s="2">
        <f>MIN(Inputs!$B$2, (Inputs!$B$14 - F6671)/Inputs!$B$15)</f>
        <v>170</v>
      </c>
      <c r="I6671" s="2">
        <f>MAX(MIN(Inputs!$B$2, F6671*Inputs!$B$16, Inputs!$B$14*Inputs!$B$4 - G6671), 0)</f>
        <v>0</v>
      </c>
      <c r="J6671" s="2">
        <f>MAX(MIN(Inputs!$B$2, F6671*Inputs!$B$16, (Inputs!$B$14-F6671)/Inputs!$B$15)*Inputs!$B$9, 0)</f>
        <v>0</v>
      </c>
      <c r="K6671" s="2">
        <f>MAX(E6671*Inputs!$B$5 - B6671 - Inputs!$B$8, 0) * H6671</f>
        <v>0</v>
      </c>
      <c r="L6671" s="2">
        <f>IF(B6671 &gt;= D6671*Inputs!$B$10, MAX(B6671 - E6671/Inputs!$B$5 - Inputs!$B$8, 0) * I6671, 0)</f>
        <v>0</v>
      </c>
      <c r="M6671" s="2">
        <f t="shared" si="1250"/>
        <v>0</v>
      </c>
      <c r="N6671" s="3" t="str">
        <f t="shared" si="1251"/>
        <v>Idle</v>
      </c>
      <c r="O6671" s="3" t="str">
        <f t="shared" si="1259"/>
        <v>Idle</v>
      </c>
      <c r="P6671" s="2">
        <f t="shared" si="1252"/>
        <v>0</v>
      </c>
      <c r="Q6671" s="2">
        <f t="shared" si="1253"/>
        <v>0</v>
      </c>
      <c r="R6671" s="2">
        <f t="shared" si="1254"/>
        <v>0</v>
      </c>
      <c r="S6671" s="2">
        <f t="shared" si="1255"/>
        <v>0</v>
      </c>
      <c r="T6671" s="2">
        <f t="shared" si="1256"/>
        <v>0</v>
      </c>
      <c r="U6671" s="2">
        <f>IF(O6671="Reg", R6671 * Inputs!$B$7, 0)</f>
        <v>0</v>
      </c>
      <c r="V6671" s="2">
        <f>MAX(F6671 + P6671*Inputs!$B$15 - (Q6671/Inputs!$B$16) - U6671, 0)</f>
        <v>0</v>
      </c>
    </row>
    <row r="6672" spans="1:22" x14ac:dyDescent="0.3">
      <c r="A6672" s="1">
        <v>46300.916666666657</v>
      </c>
      <c r="B6672" s="2">
        <v>48.853154202820562</v>
      </c>
      <c r="C6672" s="2">
        <v>7.065199838631564</v>
      </c>
      <c r="D6672" s="2">
        <f t="shared" si="1248"/>
        <v>36.391043022926191</v>
      </c>
      <c r="E6672" s="2">
        <f t="shared" si="1249"/>
        <v>24.445578432405668</v>
      </c>
      <c r="F6672" s="2">
        <f t="shared" si="1257"/>
        <v>0</v>
      </c>
      <c r="G6672" s="2">
        <f t="shared" si="1258"/>
        <v>0</v>
      </c>
      <c r="H6672" s="2">
        <f>MIN(Inputs!$B$2, (Inputs!$B$14 - F6672)/Inputs!$B$15)</f>
        <v>170</v>
      </c>
      <c r="I6672" s="2">
        <f>MAX(MIN(Inputs!$B$2, F6672*Inputs!$B$16, Inputs!$B$14*Inputs!$B$4 - G6672), 0)</f>
        <v>0</v>
      </c>
      <c r="J6672" s="2">
        <f>MAX(MIN(Inputs!$B$2, F6672*Inputs!$B$16, (Inputs!$B$14-F6672)/Inputs!$B$15)*Inputs!$B$9, 0)</f>
        <v>0</v>
      </c>
      <c r="K6672" s="2">
        <f>MAX(E6672*Inputs!$B$5 - B6672 - Inputs!$B$8, 0) * H6672</f>
        <v>0</v>
      </c>
      <c r="L6672" s="2">
        <f>IF(B6672 &gt;= D6672*Inputs!$B$10, MAX(B6672 - E6672/Inputs!$B$5 - Inputs!$B$8, 0) * I6672, 0)</f>
        <v>0</v>
      </c>
      <c r="M6672" s="2">
        <f t="shared" si="1250"/>
        <v>0</v>
      </c>
      <c r="N6672" s="3" t="str">
        <f t="shared" si="1251"/>
        <v>Idle</v>
      </c>
      <c r="O6672" s="3" t="str">
        <f t="shared" si="1259"/>
        <v>Idle</v>
      </c>
      <c r="P6672" s="2">
        <f t="shared" si="1252"/>
        <v>0</v>
      </c>
      <c r="Q6672" s="2">
        <f t="shared" si="1253"/>
        <v>0</v>
      </c>
      <c r="R6672" s="2">
        <f t="shared" si="1254"/>
        <v>0</v>
      </c>
      <c r="S6672" s="2">
        <f t="shared" si="1255"/>
        <v>0</v>
      </c>
      <c r="T6672" s="2">
        <f t="shared" si="1256"/>
        <v>0</v>
      </c>
      <c r="U6672" s="2">
        <f>IF(O6672="Reg", R6672 * Inputs!$B$7, 0)</f>
        <v>0</v>
      </c>
      <c r="V6672" s="2">
        <f>MAX(F6672 + P6672*Inputs!$B$15 - (Q6672/Inputs!$B$16) - U6672, 0)</f>
        <v>0</v>
      </c>
    </row>
    <row r="6673" spans="1:22" x14ac:dyDescent="0.3">
      <c r="A6673" s="1">
        <v>46300.958333333343</v>
      </c>
      <c r="B6673" s="2">
        <v>36.506200538343201</v>
      </c>
      <c r="C6673" s="2">
        <v>21.127684336440439</v>
      </c>
      <c r="D6673" s="2">
        <f t="shared" si="1248"/>
        <v>36.391043022926191</v>
      </c>
      <c r="E6673" s="2">
        <f t="shared" si="1249"/>
        <v>16.718046198322828</v>
      </c>
      <c r="F6673" s="2">
        <f t="shared" si="1257"/>
        <v>0</v>
      </c>
      <c r="G6673" s="2">
        <f t="shared" si="1258"/>
        <v>0</v>
      </c>
      <c r="H6673" s="2">
        <f>MIN(Inputs!$B$2, (Inputs!$B$14 - F6673)/Inputs!$B$15)</f>
        <v>170</v>
      </c>
      <c r="I6673" s="2">
        <f>MAX(MIN(Inputs!$B$2, F6673*Inputs!$B$16, Inputs!$B$14*Inputs!$B$4 - G6673), 0)</f>
        <v>0</v>
      </c>
      <c r="J6673" s="2">
        <f>MAX(MIN(Inputs!$B$2, F6673*Inputs!$B$16, (Inputs!$B$14-F6673)/Inputs!$B$15)*Inputs!$B$9, 0)</f>
        <v>0</v>
      </c>
      <c r="K6673" s="2">
        <f>MAX(E6673*Inputs!$B$5 - B6673 - Inputs!$B$8, 0) * H6673</f>
        <v>0</v>
      </c>
      <c r="L6673" s="2">
        <f>IF(B6673 &gt;= D6673*Inputs!$B$10, MAX(B6673 - E6673/Inputs!$B$5 - Inputs!$B$8, 0) * I6673, 0)</f>
        <v>0</v>
      </c>
      <c r="M6673" s="2">
        <f t="shared" si="1250"/>
        <v>0</v>
      </c>
      <c r="N6673" s="3" t="str">
        <f t="shared" si="1251"/>
        <v>Idle</v>
      </c>
      <c r="O6673" s="3" t="str">
        <f t="shared" si="1259"/>
        <v>Idle</v>
      </c>
      <c r="P6673" s="2">
        <f t="shared" si="1252"/>
        <v>0</v>
      </c>
      <c r="Q6673" s="2">
        <f t="shared" si="1253"/>
        <v>0</v>
      </c>
      <c r="R6673" s="2">
        <f t="shared" si="1254"/>
        <v>0</v>
      </c>
      <c r="S6673" s="2">
        <f t="shared" si="1255"/>
        <v>0</v>
      </c>
      <c r="T6673" s="2">
        <f t="shared" si="1256"/>
        <v>0</v>
      </c>
      <c r="U6673" s="2">
        <f>IF(O6673="Reg", R6673 * Inputs!$B$7, 0)</f>
        <v>0</v>
      </c>
      <c r="V6673" s="2">
        <f>MAX(F6673 + P6673*Inputs!$B$15 - (Q6673/Inputs!$B$16) - U6673, 0)</f>
        <v>0</v>
      </c>
    </row>
    <row r="6674" spans="1:22" x14ac:dyDescent="0.3">
      <c r="A6674" s="1">
        <v>46301</v>
      </c>
      <c r="B6674" s="2">
        <v>21.256742294071231</v>
      </c>
      <c r="C6674" s="2">
        <v>24.936884754798129</v>
      </c>
      <c r="D6674" s="2">
        <f t="shared" si="1248"/>
        <v>31.612401935345289</v>
      </c>
      <c r="E6674" s="2">
        <f t="shared" si="1249"/>
        <v>10.633679441932292</v>
      </c>
      <c r="F6674" s="2">
        <f t="shared" si="1257"/>
        <v>0</v>
      </c>
      <c r="G6674" s="2">
        <f t="shared" si="1258"/>
        <v>0</v>
      </c>
      <c r="H6674" s="2">
        <f>MIN(Inputs!$B$2, (Inputs!$B$14 - F6674)/Inputs!$B$15)</f>
        <v>170</v>
      </c>
      <c r="I6674" s="2">
        <f>MAX(MIN(Inputs!$B$2, F6674*Inputs!$B$16, Inputs!$B$14*Inputs!$B$4 - G6674), 0)</f>
        <v>0</v>
      </c>
      <c r="J6674" s="2">
        <f>MAX(MIN(Inputs!$B$2, F6674*Inputs!$B$16, (Inputs!$B$14-F6674)/Inputs!$B$15)*Inputs!$B$9, 0)</f>
        <v>0</v>
      </c>
      <c r="K6674" s="2">
        <f>MAX(E6674*Inputs!$B$5 - B6674 - Inputs!$B$8, 0) * H6674</f>
        <v>0</v>
      </c>
      <c r="L6674" s="2">
        <f>IF(B6674 &gt;= D6674*Inputs!$B$10, MAX(B6674 - E6674/Inputs!$B$5 - Inputs!$B$8, 0) * I6674, 0)</f>
        <v>0</v>
      </c>
      <c r="M6674" s="2">
        <f t="shared" si="1250"/>
        <v>0</v>
      </c>
      <c r="N6674" s="3" t="str">
        <f t="shared" si="1251"/>
        <v>Idle</v>
      </c>
      <c r="O6674" s="3" t="str">
        <f t="shared" si="1259"/>
        <v>Idle</v>
      </c>
      <c r="P6674" s="2">
        <f t="shared" si="1252"/>
        <v>0</v>
      </c>
      <c r="Q6674" s="2">
        <f t="shared" si="1253"/>
        <v>0</v>
      </c>
      <c r="R6674" s="2">
        <f t="shared" si="1254"/>
        <v>0</v>
      </c>
      <c r="S6674" s="2">
        <f t="shared" si="1255"/>
        <v>0</v>
      </c>
      <c r="T6674" s="2">
        <f t="shared" si="1256"/>
        <v>0</v>
      </c>
      <c r="U6674" s="2">
        <f>IF(O6674="Reg", R6674 * Inputs!$B$7, 0)</f>
        <v>0</v>
      </c>
      <c r="V6674" s="2">
        <f>MAX(F6674 + P6674*Inputs!$B$15 - (Q6674/Inputs!$B$16) - U6674, 0)</f>
        <v>0</v>
      </c>
    </row>
    <row r="6675" spans="1:22" x14ac:dyDescent="0.3">
      <c r="A6675" s="1">
        <v>46301.041666666657</v>
      </c>
      <c r="B6675" s="2">
        <v>25.237475052411739</v>
      </c>
      <c r="C6675" s="2">
        <v>7.4881668024836578</v>
      </c>
      <c r="D6675" s="2">
        <f t="shared" si="1248"/>
        <v>31.612401935345289</v>
      </c>
      <c r="E6675" s="2">
        <f t="shared" si="1249"/>
        <v>7.0908890595870879</v>
      </c>
      <c r="F6675" s="2">
        <f t="shared" si="1257"/>
        <v>0</v>
      </c>
      <c r="G6675" s="2">
        <f t="shared" si="1258"/>
        <v>0</v>
      </c>
      <c r="H6675" s="2">
        <f>MIN(Inputs!$B$2, (Inputs!$B$14 - F6675)/Inputs!$B$15)</f>
        <v>170</v>
      </c>
      <c r="I6675" s="2">
        <f>MAX(MIN(Inputs!$B$2, F6675*Inputs!$B$16, Inputs!$B$14*Inputs!$B$4 - G6675), 0)</f>
        <v>0</v>
      </c>
      <c r="J6675" s="2">
        <f>MAX(MIN(Inputs!$B$2, F6675*Inputs!$B$16, (Inputs!$B$14-F6675)/Inputs!$B$15)*Inputs!$B$9, 0)</f>
        <v>0</v>
      </c>
      <c r="K6675" s="2">
        <f>MAX(E6675*Inputs!$B$5 - B6675 - Inputs!$B$8, 0) * H6675</f>
        <v>0</v>
      </c>
      <c r="L6675" s="2">
        <f>IF(B6675 &gt;= D6675*Inputs!$B$10, MAX(B6675 - E6675/Inputs!$B$5 - Inputs!$B$8, 0) * I6675, 0)</f>
        <v>0</v>
      </c>
      <c r="M6675" s="2">
        <f t="shared" si="1250"/>
        <v>0</v>
      </c>
      <c r="N6675" s="3" t="str">
        <f t="shared" si="1251"/>
        <v>Idle</v>
      </c>
      <c r="O6675" s="3" t="str">
        <f t="shared" si="1259"/>
        <v>Idle</v>
      </c>
      <c r="P6675" s="2">
        <f t="shared" si="1252"/>
        <v>0</v>
      </c>
      <c r="Q6675" s="2">
        <f t="shared" si="1253"/>
        <v>0</v>
      </c>
      <c r="R6675" s="2">
        <f t="shared" si="1254"/>
        <v>0</v>
      </c>
      <c r="S6675" s="2">
        <f t="shared" si="1255"/>
        <v>0</v>
      </c>
      <c r="T6675" s="2">
        <f t="shared" si="1256"/>
        <v>0</v>
      </c>
      <c r="U6675" s="2">
        <f>IF(O6675="Reg", R6675 * Inputs!$B$7, 0)</f>
        <v>0</v>
      </c>
      <c r="V6675" s="2">
        <f>MAX(F6675 + P6675*Inputs!$B$15 - (Q6675/Inputs!$B$16) - U6675, 0)</f>
        <v>0</v>
      </c>
    </row>
    <row r="6676" spans="1:22" x14ac:dyDescent="0.3">
      <c r="A6676" s="1">
        <v>46301.083333333343</v>
      </c>
      <c r="B6676" s="2">
        <v>13.37329723750862</v>
      </c>
      <c r="C6676" s="2">
        <v>10.7746790786675</v>
      </c>
      <c r="D6676" s="2">
        <f t="shared" si="1248"/>
        <v>31.612401935345289</v>
      </c>
      <c r="E6676" s="2">
        <f t="shared" si="1249"/>
        <v>2.8846432175184646</v>
      </c>
      <c r="F6676" s="2">
        <f t="shared" si="1257"/>
        <v>0</v>
      </c>
      <c r="G6676" s="2">
        <f t="shared" si="1258"/>
        <v>0</v>
      </c>
      <c r="H6676" s="2">
        <f>MIN(Inputs!$B$2, (Inputs!$B$14 - F6676)/Inputs!$B$15)</f>
        <v>170</v>
      </c>
      <c r="I6676" s="2">
        <f>MAX(MIN(Inputs!$B$2, F6676*Inputs!$B$16, Inputs!$B$14*Inputs!$B$4 - G6676), 0)</f>
        <v>0</v>
      </c>
      <c r="J6676" s="2">
        <f>MAX(MIN(Inputs!$B$2, F6676*Inputs!$B$16, (Inputs!$B$14-F6676)/Inputs!$B$15)*Inputs!$B$9, 0)</f>
        <v>0</v>
      </c>
      <c r="K6676" s="2">
        <f>MAX(E6676*Inputs!$B$5 - B6676 - Inputs!$B$8, 0) * H6676</f>
        <v>0</v>
      </c>
      <c r="L6676" s="2">
        <f>IF(B6676 &gt;= D6676*Inputs!$B$10, MAX(B6676 - E6676/Inputs!$B$5 - Inputs!$B$8, 0) * I6676, 0)</f>
        <v>0</v>
      </c>
      <c r="M6676" s="2">
        <f t="shared" si="1250"/>
        <v>0</v>
      </c>
      <c r="N6676" s="3" t="str">
        <f t="shared" si="1251"/>
        <v>Idle</v>
      </c>
      <c r="O6676" s="3" t="str">
        <f t="shared" si="1259"/>
        <v>Idle</v>
      </c>
      <c r="P6676" s="2">
        <f t="shared" si="1252"/>
        <v>0</v>
      </c>
      <c r="Q6676" s="2">
        <f t="shared" si="1253"/>
        <v>0</v>
      </c>
      <c r="R6676" s="2">
        <f t="shared" si="1254"/>
        <v>0</v>
      </c>
      <c r="S6676" s="2">
        <f t="shared" si="1255"/>
        <v>0</v>
      </c>
      <c r="T6676" s="2">
        <f t="shared" si="1256"/>
        <v>0</v>
      </c>
      <c r="U6676" s="2">
        <f>IF(O6676="Reg", R6676 * Inputs!$B$7, 0)</f>
        <v>0</v>
      </c>
      <c r="V6676" s="2">
        <f>MAX(F6676 + P6676*Inputs!$B$15 - (Q6676/Inputs!$B$16) - U6676, 0)</f>
        <v>0</v>
      </c>
    </row>
    <row r="6677" spans="1:22" x14ac:dyDescent="0.3">
      <c r="A6677" s="1">
        <v>46301.125</v>
      </c>
      <c r="B6677" s="2">
        <v>1.4466012692786481</v>
      </c>
      <c r="C6677" s="2">
        <v>15.677617320790951</v>
      </c>
      <c r="D6677" s="2">
        <f t="shared" si="1248"/>
        <v>31.612401935345289</v>
      </c>
      <c r="E6677" s="2">
        <f t="shared" si="1249"/>
        <v>0.65576034460036148</v>
      </c>
      <c r="F6677" s="2">
        <f t="shared" si="1257"/>
        <v>0</v>
      </c>
      <c r="G6677" s="2">
        <f t="shared" si="1258"/>
        <v>0</v>
      </c>
      <c r="H6677" s="2">
        <f>MIN(Inputs!$B$2, (Inputs!$B$14 - F6677)/Inputs!$B$15)</f>
        <v>170</v>
      </c>
      <c r="I6677" s="2">
        <f>MAX(MIN(Inputs!$B$2, F6677*Inputs!$B$16, Inputs!$B$14*Inputs!$B$4 - G6677), 0)</f>
        <v>0</v>
      </c>
      <c r="J6677" s="2">
        <f>MAX(MIN(Inputs!$B$2, F6677*Inputs!$B$16, (Inputs!$B$14-F6677)/Inputs!$B$15)*Inputs!$B$9, 0)</f>
        <v>0</v>
      </c>
      <c r="K6677" s="2">
        <f>MAX(E6677*Inputs!$B$5 - B6677 - Inputs!$B$8, 0) * H6677</f>
        <v>0</v>
      </c>
      <c r="L6677" s="2">
        <f>IF(B6677 &gt;= D6677*Inputs!$B$10, MAX(B6677 - E6677/Inputs!$B$5 - Inputs!$B$8, 0) * I6677, 0)</f>
        <v>0</v>
      </c>
      <c r="M6677" s="2">
        <f t="shared" si="1250"/>
        <v>0</v>
      </c>
      <c r="N6677" s="3" t="str">
        <f t="shared" si="1251"/>
        <v>Idle</v>
      </c>
      <c r="O6677" s="3" t="str">
        <f t="shared" si="1259"/>
        <v>Idle</v>
      </c>
      <c r="P6677" s="2">
        <f t="shared" si="1252"/>
        <v>0</v>
      </c>
      <c r="Q6677" s="2">
        <f t="shared" si="1253"/>
        <v>0</v>
      </c>
      <c r="R6677" s="2">
        <f t="shared" si="1254"/>
        <v>0</v>
      </c>
      <c r="S6677" s="2">
        <f t="shared" si="1255"/>
        <v>0</v>
      </c>
      <c r="T6677" s="2">
        <f t="shared" si="1256"/>
        <v>0</v>
      </c>
      <c r="U6677" s="2">
        <f>IF(O6677="Reg", R6677 * Inputs!$B$7, 0)</f>
        <v>0</v>
      </c>
      <c r="V6677" s="2">
        <f>MAX(F6677 + P6677*Inputs!$B$15 - (Q6677/Inputs!$B$16) - U6677, 0)</f>
        <v>0</v>
      </c>
    </row>
    <row r="6678" spans="1:22" x14ac:dyDescent="0.3">
      <c r="A6678" s="1">
        <v>46301.166666666657</v>
      </c>
      <c r="B6678" s="2">
        <v>2.4879607983235208</v>
      </c>
      <c r="C6678" s="2">
        <v>1.564112475799762</v>
      </c>
      <c r="D6678" s="2">
        <f t="shared" si="1248"/>
        <v>31.612401935345289</v>
      </c>
      <c r="E6678" s="2">
        <f t="shared" si="1249"/>
        <v>1.0246035065933528</v>
      </c>
      <c r="F6678" s="2">
        <f t="shared" si="1257"/>
        <v>0</v>
      </c>
      <c r="G6678" s="2">
        <f t="shared" si="1258"/>
        <v>0</v>
      </c>
      <c r="H6678" s="2">
        <f>MIN(Inputs!$B$2, (Inputs!$B$14 - F6678)/Inputs!$B$15)</f>
        <v>170</v>
      </c>
      <c r="I6678" s="2">
        <f>MAX(MIN(Inputs!$B$2, F6678*Inputs!$B$16, Inputs!$B$14*Inputs!$B$4 - G6678), 0)</f>
        <v>0</v>
      </c>
      <c r="J6678" s="2">
        <f>MAX(MIN(Inputs!$B$2, F6678*Inputs!$B$16, (Inputs!$B$14-F6678)/Inputs!$B$15)*Inputs!$B$9, 0)</f>
        <v>0</v>
      </c>
      <c r="K6678" s="2">
        <f>MAX(E6678*Inputs!$B$5 - B6678 - Inputs!$B$8, 0) * H6678</f>
        <v>0</v>
      </c>
      <c r="L6678" s="2">
        <f>IF(B6678 &gt;= D6678*Inputs!$B$10, MAX(B6678 - E6678/Inputs!$B$5 - Inputs!$B$8, 0) * I6678, 0)</f>
        <v>0</v>
      </c>
      <c r="M6678" s="2">
        <f t="shared" si="1250"/>
        <v>0</v>
      </c>
      <c r="N6678" s="3" t="str">
        <f t="shared" si="1251"/>
        <v>Idle</v>
      </c>
      <c r="O6678" s="3" t="str">
        <f t="shared" si="1259"/>
        <v>Idle</v>
      </c>
      <c r="P6678" s="2">
        <f t="shared" si="1252"/>
        <v>0</v>
      </c>
      <c r="Q6678" s="2">
        <f t="shared" si="1253"/>
        <v>0</v>
      </c>
      <c r="R6678" s="2">
        <f t="shared" si="1254"/>
        <v>0</v>
      </c>
      <c r="S6678" s="2">
        <f t="shared" si="1255"/>
        <v>0</v>
      </c>
      <c r="T6678" s="2">
        <f t="shared" si="1256"/>
        <v>0</v>
      </c>
      <c r="U6678" s="2">
        <f>IF(O6678="Reg", R6678 * Inputs!$B$7, 0)</f>
        <v>0</v>
      </c>
      <c r="V6678" s="2">
        <f>MAX(F6678 + P6678*Inputs!$B$15 - (Q6678/Inputs!$B$16) - U6678, 0)</f>
        <v>0</v>
      </c>
    </row>
    <row r="6679" spans="1:22" x14ac:dyDescent="0.3">
      <c r="A6679" s="1">
        <v>46301.208333333343</v>
      </c>
      <c r="B6679" s="2">
        <v>0</v>
      </c>
      <c r="C6679" s="2">
        <v>6.3241855228114048</v>
      </c>
      <c r="D6679" s="2">
        <f t="shared" si="1248"/>
        <v>31.612401935345289</v>
      </c>
      <c r="E6679" s="2">
        <f t="shared" si="1249"/>
        <v>2.897799043699671</v>
      </c>
      <c r="F6679" s="2">
        <f t="shared" si="1257"/>
        <v>0</v>
      </c>
      <c r="G6679" s="2">
        <f t="shared" si="1258"/>
        <v>0</v>
      </c>
      <c r="H6679" s="2">
        <f>MIN(Inputs!$B$2, (Inputs!$B$14 - F6679)/Inputs!$B$15)</f>
        <v>170</v>
      </c>
      <c r="I6679" s="2">
        <f>MAX(MIN(Inputs!$B$2, F6679*Inputs!$B$16, Inputs!$B$14*Inputs!$B$4 - G6679), 0)</f>
        <v>0</v>
      </c>
      <c r="J6679" s="2">
        <f>MAX(MIN(Inputs!$B$2, F6679*Inputs!$B$16, (Inputs!$B$14-F6679)/Inputs!$B$15)*Inputs!$B$9, 0)</f>
        <v>0</v>
      </c>
      <c r="K6679" s="2">
        <f>MAX(E6679*Inputs!$B$5 - B6679 - Inputs!$B$8, 0) * H6679</f>
        <v>0</v>
      </c>
      <c r="L6679" s="2">
        <f>IF(B6679 &gt;= D6679*Inputs!$B$10, MAX(B6679 - E6679/Inputs!$B$5 - Inputs!$B$8, 0) * I6679, 0)</f>
        <v>0</v>
      </c>
      <c r="M6679" s="2">
        <f t="shared" si="1250"/>
        <v>0</v>
      </c>
      <c r="N6679" s="3" t="str">
        <f t="shared" si="1251"/>
        <v>Idle</v>
      </c>
      <c r="O6679" s="3" t="str">
        <f t="shared" si="1259"/>
        <v>Idle</v>
      </c>
      <c r="P6679" s="2">
        <f t="shared" si="1252"/>
        <v>0</v>
      </c>
      <c r="Q6679" s="2">
        <f t="shared" si="1253"/>
        <v>0</v>
      </c>
      <c r="R6679" s="2">
        <f t="shared" si="1254"/>
        <v>0</v>
      </c>
      <c r="S6679" s="2">
        <f t="shared" si="1255"/>
        <v>0</v>
      </c>
      <c r="T6679" s="2">
        <f t="shared" si="1256"/>
        <v>0</v>
      </c>
      <c r="U6679" s="2">
        <f>IF(O6679="Reg", R6679 * Inputs!$B$7, 0)</f>
        <v>0</v>
      </c>
      <c r="V6679" s="2">
        <f>MAX(F6679 + P6679*Inputs!$B$15 - (Q6679/Inputs!$B$16) - U6679, 0)</f>
        <v>0</v>
      </c>
    </row>
    <row r="6680" spans="1:22" x14ac:dyDescent="0.3">
      <c r="A6680" s="1">
        <v>46301.25</v>
      </c>
      <c r="B6680" s="2">
        <v>0</v>
      </c>
      <c r="C6680" s="2">
        <v>11.06224291873203</v>
      </c>
      <c r="D6680" s="2">
        <f t="shared" si="1248"/>
        <v>31.612401935345289</v>
      </c>
      <c r="E6680" s="2">
        <f t="shared" si="1249"/>
        <v>6.2416465894097355</v>
      </c>
      <c r="F6680" s="2">
        <f t="shared" si="1257"/>
        <v>0</v>
      </c>
      <c r="G6680" s="2">
        <f t="shared" si="1258"/>
        <v>0</v>
      </c>
      <c r="H6680" s="2">
        <f>MIN(Inputs!$B$2, (Inputs!$B$14 - F6680)/Inputs!$B$15)</f>
        <v>170</v>
      </c>
      <c r="I6680" s="2">
        <f>MAX(MIN(Inputs!$B$2, F6680*Inputs!$B$16, Inputs!$B$14*Inputs!$B$4 - G6680), 0)</f>
        <v>0</v>
      </c>
      <c r="J6680" s="2">
        <f>MAX(MIN(Inputs!$B$2, F6680*Inputs!$B$16, (Inputs!$B$14-F6680)/Inputs!$B$15)*Inputs!$B$9, 0)</f>
        <v>0</v>
      </c>
      <c r="K6680" s="2">
        <f>MAX(E6680*Inputs!$B$5 - B6680 - Inputs!$B$8, 0) * H6680</f>
        <v>0</v>
      </c>
      <c r="L6680" s="2">
        <f>IF(B6680 &gt;= D6680*Inputs!$B$10, MAX(B6680 - E6680/Inputs!$B$5 - Inputs!$B$8, 0) * I6680, 0)</f>
        <v>0</v>
      </c>
      <c r="M6680" s="2">
        <f t="shared" si="1250"/>
        <v>0</v>
      </c>
      <c r="N6680" s="3" t="str">
        <f t="shared" si="1251"/>
        <v>Idle</v>
      </c>
      <c r="O6680" s="3" t="str">
        <f t="shared" si="1259"/>
        <v>Idle</v>
      </c>
      <c r="P6680" s="2">
        <f t="shared" si="1252"/>
        <v>0</v>
      </c>
      <c r="Q6680" s="2">
        <f t="shared" si="1253"/>
        <v>0</v>
      </c>
      <c r="R6680" s="2">
        <f t="shared" si="1254"/>
        <v>0</v>
      </c>
      <c r="S6680" s="2">
        <f t="shared" si="1255"/>
        <v>0</v>
      </c>
      <c r="T6680" s="2">
        <f t="shared" si="1256"/>
        <v>0</v>
      </c>
      <c r="U6680" s="2">
        <f>IF(O6680="Reg", R6680 * Inputs!$B$7, 0)</f>
        <v>0</v>
      </c>
      <c r="V6680" s="2">
        <f>MAX(F6680 + P6680*Inputs!$B$15 - (Q6680/Inputs!$B$16) - U6680, 0)</f>
        <v>0</v>
      </c>
    </row>
    <row r="6681" spans="1:22" x14ac:dyDescent="0.3">
      <c r="A6681" s="1">
        <v>46301.291666666657</v>
      </c>
      <c r="B6681" s="2">
        <v>0</v>
      </c>
      <c r="C6681" s="2">
        <v>2.5456939478584162</v>
      </c>
      <c r="D6681" s="2">
        <f t="shared" si="1248"/>
        <v>31.612401935345289</v>
      </c>
      <c r="E6681" s="2">
        <f t="shared" si="1249"/>
        <v>10.761348255148301</v>
      </c>
      <c r="F6681" s="2">
        <f t="shared" si="1257"/>
        <v>0</v>
      </c>
      <c r="G6681" s="2">
        <f t="shared" si="1258"/>
        <v>0</v>
      </c>
      <c r="H6681" s="2">
        <f>MIN(Inputs!$B$2, (Inputs!$B$14 - F6681)/Inputs!$B$15)</f>
        <v>170</v>
      </c>
      <c r="I6681" s="2">
        <f>MAX(MIN(Inputs!$B$2, F6681*Inputs!$B$16, Inputs!$B$14*Inputs!$B$4 - G6681), 0)</f>
        <v>0</v>
      </c>
      <c r="J6681" s="2">
        <f>MAX(MIN(Inputs!$B$2, F6681*Inputs!$B$16, (Inputs!$B$14-F6681)/Inputs!$B$15)*Inputs!$B$9, 0)</f>
        <v>0</v>
      </c>
      <c r="K6681" s="2">
        <f>MAX(E6681*Inputs!$B$5 - B6681 - Inputs!$B$8, 0) * H6681</f>
        <v>0</v>
      </c>
      <c r="L6681" s="2">
        <f>IF(B6681 &gt;= D6681*Inputs!$B$10, MAX(B6681 - E6681/Inputs!$B$5 - Inputs!$B$8, 0) * I6681, 0)</f>
        <v>0</v>
      </c>
      <c r="M6681" s="2">
        <f t="shared" si="1250"/>
        <v>0</v>
      </c>
      <c r="N6681" s="3" t="str">
        <f t="shared" si="1251"/>
        <v>Idle</v>
      </c>
      <c r="O6681" s="3" t="str">
        <f t="shared" si="1259"/>
        <v>Idle</v>
      </c>
      <c r="P6681" s="2">
        <f t="shared" si="1252"/>
        <v>0</v>
      </c>
      <c r="Q6681" s="2">
        <f t="shared" si="1253"/>
        <v>0</v>
      </c>
      <c r="R6681" s="2">
        <f t="shared" si="1254"/>
        <v>0</v>
      </c>
      <c r="S6681" s="2">
        <f t="shared" si="1255"/>
        <v>0</v>
      </c>
      <c r="T6681" s="2">
        <f t="shared" si="1256"/>
        <v>0</v>
      </c>
      <c r="U6681" s="2">
        <f>IF(O6681="Reg", R6681 * Inputs!$B$7, 0)</f>
        <v>0</v>
      </c>
      <c r="V6681" s="2">
        <f>MAX(F6681 + P6681*Inputs!$B$15 - (Q6681/Inputs!$B$16) - U6681, 0)</f>
        <v>0</v>
      </c>
    </row>
    <row r="6682" spans="1:22" x14ac:dyDescent="0.3">
      <c r="A6682" s="1">
        <v>46301.333333333343</v>
      </c>
      <c r="B6682" s="2">
        <v>0</v>
      </c>
      <c r="C6682" s="2">
        <v>7.7010929891217046</v>
      </c>
      <c r="D6682" s="2">
        <f t="shared" si="1248"/>
        <v>31.612401935345289</v>
      </c>
      <c r="E6682" s="2">
        <f t="shared" si="1249"/>
        <v>17.793135062324865</v>
      </c>
      <c r="F6682" s="2">
        <f t="shared" si="1257"/>
        <v>0</v>
      </c>
      <c r="G6682" s="2">
        <f t="shared" si="1258"/>
        <v>0</v>
      </c>
      <c r="H6682" s="2">
        <f>MIN(Inputs!$B$2, (Inputs!$B$14 - F6682)/Inputs!$B$15)</f>
        <v>170</v>
      </c>
      <c r="I6682" s="2">
        <f>MAX(MIN(Inputs!$B$2, F6682*Inputs!$B$16, Inputs!$B$14*Inputs!$B$4 - G6682), 0)</f>
        <v>0</v>
      </c>
      <c r="J6682" s="2">
        <f>MAX(MIN(Inputs!$B$2, F6682*Inputs!$B$16, (Inputs!$B$14-F6682)/Inputs!$B$15)*Inputs!$B$9, 0)</f>
        <v>0</v>
      </c>
      <c r="K6682" s="2">
        <f>MAX(E6682*Inputs!$B$5 - B6682 - Inputs!$B$8, 0) * H6682</f>
        <v>0</v>
      </c>
      <c r="L6682" s="2">
        <f>IF(B6682 &gt;= D6682*Inputs!$B$10, MAX(B6682 - E6682/Inputs!$B$5 - Inputs!$B$8, 0) * I6682, 0)</f>
        <v>0</v>
      </c>
      <c r="M6682" s="2">
        <f t="shared" si="1250"/>
        <v>0</v>
      </c>
      <c r="N6682" s="3" t="str">
        <f t="shared" si="1251"/>
        <v>Idle</v>
      </c>
      <c r="O6682" s="3" t="str">
        <f t="shared" si="1259"/>
        <v>Idle</v>
      </c>
      <c r="P6682" s="2">
        <f t="shared" si="1252"/>
        <v>0</v>
      </c>
      <c r="Q6682" s="2">
        <f t="shared" si="1253"/>
        <v>0</v>
      </c>
      <c r="R6682" s="2">
        <f t="shared" si="1254"/>
        <v>0</v>
      </c>
      <c r="S6682" s="2">
        <f t="shared" si="1255"/>
        <v>0</v>
      </c>
      <c r="T6682" s="2">
        <f t="shared" si="1256"/>
        <v>0</v>
      </c>
      <c r="U6682" s="2">
        <f>IF(O6682="Reg", R6682 * Inputs!$B$7, 0)</f>
        <v>0</v>
      </c>
      <c r="V6682" s="2">
        <f>MAX(F6682 + P6682*Inputs!$B$15 - (Q6682/Inputs!$B$16) - U6682, 0)</f>
        <v>0</v>
      </c>
    </row>
    <row r="6683" spans="1:22" x14ac:dyDescent="0.3">
      <c r="A6683" s="1">
        <v>46301.375</v>
      </c>
      <c r="B6683" s="2">
        <v>3.6596602412365962</v>
      </c>
      <c r="C6683" s="2">
        <v>3.2287504814288401</v>
      </c>
      <c r="D6683" s="2">
        <f t="shared" si="1248"/>
        <v>31.612401935345289</v>
      </c>
      <c r="E6683" s="2">
        <f t="shared" si="1249"/>
        <v>26.408423543960115</v>
      </c>
      <c r="F6683" s="2">
        <f t="shared" si="1257"/>
        <v>0</v>
      </c>
      <c r="G6683" s="2">
        <f t="shared" si="1258"/>
        <v>0</v>
      </c>
      <c r="H6683" s="2">
        <f>MIN(Inputs!$B$2, (Inputs!$B$14 - F6683)/Inputs!$B$15)</f>
        <v>170</v>
      </c>
      <c r="I6683" s="2">
        <f>MAX(MIN(Inputs!$B$2, F6683*Inputs!$B$16, Inputs!$B$14*Inputs!$B$4 - G6683), 0)</f>
        <v>0</v>
      </c>
      <c r="J6683" s="2">
        <f>MAX(MIN(Inputs!$B$2, F6683*Inputs!$B$16, (Inputs!$B$14-F6683)/Inputs!$B$15)*Inputs!$B$9, 0)</f>
        <v>0</v>
      </c>
      <c r="K6683" s="2">
        <f>MAX(E6683*Inputs!$B$5 - B6683 - Inputs!$B$8, 0) * H6683</f>
        <v>0</v>
      </c>
      <c r="L6683" s="2">
        <f>IF(B6683 &gt;= D6683*Inputs!$B$10, MAX(B6683 - E6683/Inputs!$B$5 - Inputs!$B$8, 0) * I6683, 0)</f>
        <v>0</v>
      </c>
      <c r="M6683" s="2">
        <f t="shared" si="1250"/>
        <v>0</v>
      </c>
      <c r="N6683" s="3" t="str">
        <f t="shared" si="1251"/>
        <v>Idle</v>
      </c>
      <c r="O6683" s="3" t="str">
        <f t="shared" si="1259"/>
        <v>Idle</v>
      </c>
      <c r="P6683" s="2">
        <f t="shared" si="1252"/>
        <v>0</v>
      </c>
      <c r="Q6683" s="2">
        <f t="shared" si="1253"/>
        <v>0</v>
      </c>
      <c r="R6683" s="2">
        <f t="shared" si="1254"/>
        <v>0</v>
      </c>
      <c r="S6683" s="2">
        <f t="shared" si="1255"/>
        <v>0</v>
      </c>
      <c r="T6683" s="2">
        <f t="shared" si="1256"/>
        <v>0</v>
      </c>
      <c r="U6683" s="2">
        <f>IF(O6683="Reg", R6683 * Inputs!$B$7, 0)</f>
        <v>0</v>
      </c>
      <c r="V6683" s="2">
        <f>MAX(F6683 + P6683*Inputs!$B$15 - (Q6683/Inputs!$B$16) - U6683, 0)</f>
        <v>0</v>
      </c>
    </row>
    <row r="6684" spans="1:22" x14ac:dyDescent="0.3">
      <c r="A6684" s="1">
        <v>46301.416666666657</v>
      </c>
      <c r="B6684" s="2">
        <v>13.727134020961429</v>
      </c>
      <c r="C6684" s="2">
        <v>3.4466831810130301</v>
      </c>
      <c r="D6684" s="2">
        <f t="shared" si="1248"/>
        <v>31.612401935345289</v>
      </c>
      <c r="E6684" s="2">
        <f t="shared" si="1249"/>
        <v>35.737576723177909</v>
      </c>
      <c r="F6684" s="2">
        <f t="shared" si="1257"/>
        <v>0</v>
      </c>
      <c r="G6684" s="2">
        <f t="shared" si="1258"/>
        <v>0</v>
      </c>
      <c r="H6684" s="2">
        <f>MIN(Inputs!$B$2, (Inputs!$B$14 - F6684)/Inputs!$B$15)</f>
        <v>170</v>
      </c>
      <c r="I6684" s="2">
        <f>MAX(MIN(Inputs!$B$2, F6684*Inputs!$B$16, Inputs!$B$14*Inputs!$B$4 - G6684), 0)</f>
        <v>0</v>
      </c>
      <c r="J6684" s="2">
        <f>MAX(MIN(Inputs!$B$2, F6684*Inputs!$B$16, (Inputs!$B$14-F6684)/Inputs!$B$15)*Inputs!$B$9, 0)</f>
        <v>0</v>
      </c>
      <c r="K6684" s="2">
        <f>MAX(E6684*Inputs!$B$5 - B6684 - Inputs!$B$8, 0) * H6684</f>
        <v>0</v>
      </c>
      <c r="L6684" s="2">
        <f>IF(B6684 &gt;= D6684*Inputs!$B$10, MAX(B6684 - E6684/Inputs!$B$5 - Inputs!$B$8, 0) * I6684, 0)</f>
        <v>0</v>
      </c>
      <c r="M6684" s="2">
        <f t="shared" si="1250"/>
        <v>0</v>
      </c>
      <c r="N6684" s="3" t="str">
        <f t="shared" si="1251"/>
        <v>Idle</v>
      </c>
      <c r="O6684" s="3" t="str">
        <f t="shared" si="1259"/>
        <v>Idle</v>
      </c>
      <c r="P6684" s="2">
        <f t="shared" si="1252"/>
        <v>0</v>
      </c>
      <c r="Q6684" s="2">
        <f t="shared" si="1253"/>
        <v>0</v>
      </c>
      <c r="R6684" s="2">
        <f t="shared" si="1254"/>
        <v>0</v>
      </c>
      <c r="S6684" s="2">
        <f t="shared" si="1255"/>
        <v>0</v>
      </c>
      <c r="T6684" s="2">
        <f t="shared" si="1256"/>
        <v>0</v>
      </c>
      <c r="U6684" s="2">
        <f>IF(O6684="Reg", R6684 * Inputs!$B$7, 0)</f>
        <v>0</v>
      </c>
      <c r="V6684" s="2">
        <f>MAX(F6684 + P6684*Inputs!$B$15 - (Q6684/Inputs!$B$16) - U6684, 0)</f>
        <v>0</v>
      </c>
    </row>
    <row r="6685" spans="1:22" x14ac:dyDescent="0.3">
      <c r="A6685" s="1">
        <v>46301.458333333343</v>
      </c>
      <c r="B6685" s="2">
        <v>20.063085274260381</v>
      </c>
      <c r="C6685" s="2">
        <v>40.709636071663752</v>
      </c>
      <c r="D6685" s="2">
        <f t="shared" si="1248"/>
        <v>31.612401935345289</v>
      </c>
      <c r="E6685" s="2">
        <f t="shared" si="1249"/>
        <v>44.470964473396698</v>
      </c>
      <c r="F6685" s="2">
        <f t="shared" si="1257"/>
        <v>0</v>
      </c>
      <c r="G6685" s="2">
        <f t="shared" si="1258"/>
        <v>0</v>
      </c>
      <c r="H6685" s="2">
        <f>MIN(Inputs!$B$2, (Inputs!$B$14 - F6685)/Inputs!$B$15)</f>
        <v>170</v>
      </c>
      <c r="I6685" s="2">
        <f>MAX(MIN(Inputs!$B$2, F6685*Inputs!$B$16, Inputs!$B$14*Inputs!$B$4 - G6685), 0)</f>
        <v>0</v>
      </c>
      <c r="J6685" s="2">
        <f>MAX(MIN(Inputs!$B$2, F6685*Inputs!$B$16, (Inputs!$B$14-F6685)/Inputs!$B$15)*Inputs!$B$9, 0)</f>
        <v>0</v>
      </c>
      <c r="K6685" s="2">
        <f>MAX(E6685*Inputs!$B$5 - B6685 - Inputs!$B$8, 0) * H6685</f>
        <v>0</v>
      </c>
      <c r="L6685" s="2">
        <f>IF(B6685 &gt;= D6685*Inputs!$B$10, MAX(B6685 - E6685/Inputs!$B$5 - Inputs!$B$8, 0) * I6685, 0)</f>
        <v>0</v>
      </c>
      <c r="M6685" s="2">
        <f t="shared" si="1250"/>
        <v>0</v>
      </c>
      <c r="N6685" s="3" t="str">
        <f t="shared" si="1251"/>
        <v>Idle</v>
      </c>
      <c r="O6685" s="3" t="str">
        <f t="shared" si="1259"/>
        <v>Idle</v>
      </c>
      <c r="P6685" s="2">
        <f t="shared" si="1252"/>
        <v>0</v>
      </c>
      <c r="Q6685" s="2">
        <f t="shared" si="1253"/>
        <v>0</v>
      </c>
      <c r="R6685" s="2">
        <f t="shared" si="1254"/>
        <v>0</v>
      </c>
      <c r="S6685" s="2">
        <f t="shared" si="1255"/>
        <v>0</v>
      </c>
      <c r="T6685" s="2">
        <f t="shared" si="1256"/>
        <v>0</v>
      </c>
      <c r="U6685" s="2">
        <f>IF(O6685="Reg", R6685 * Inputs!$B$7, 0)</f>
        <v>0</v>
      </c>
      <c r="V6685" s="2">
        <f>MAX(F6685 + P6685*Inputs!$B$15 - (Q6685/Inputs!$B$16) - U6685, 0)</f>
        <v>0</v>
      </c>
    </row>
    <row r="6686" spans="1:22" x14ac:dyDescent="0.3">
      <c r="A6686" s="1">
        <v>46301.5</v>
      </c>
      <c r="B6686" s="2">
        <v>27.118209994431389</v>
      </c>
      <c r="C6686" s="2">
        <v>5.6174497251653372</v>
      </c>
      <c r="D6686" s="2">
        <f t="shared" si="1248"/>
        <v>31.612401935345289</v>
      </c>
      <c r="E6686" s="2">
        <f t="shared" si="1249"/>
        <v>52.44665398332598</v>
      </c>
      <c r="F6686" s="2">
        <f t="shared" si="1257"/>
        <v>0</v>
      </c>
      <c r="G6686" s="2">
        <f t="shared" si="1258"/>
        <v>0</v>
      </c>
      <c r="H6686" s="2">
        <f>MIN(Inputs!$B$2, (Inputs!$B$14 - F6686)/Inputs!$B$15)</f>
        <v>170</v>
      </c>
      <c r="I6686" s="2">
        <f>MAX(MIN(Inputs!$B$2, F6686*Inputs!$B$16, Inputs!$B$14*Inputs!$B$4 - G6686), 0)</f>
        <v>0</v>
      </c>
      <c r="J6686" s="2">
        <f>MAX(MIN(Inputs!$B$2, F6686*Inputs!$B$16, (Inputs!$B$14-F6686)/Inputs!$B$15)*Inputs!$B$9, 0)</f>
        <v>0</v>
      </c>
      <c r="K6686" s="2">
        <f>MAX(E6686*Inputs!$B$5 - B6686 - Inputs!$B$8, 0) * H6686</f>
        <v>0</v>
      </c>
      <c r="L6686" s="2">
        <f>IF(B6686 &gt;= D6686*Inputs!$B$10, MAX(B6686 - E6686/Inputs!$B$5 - Inputs!$B$8, 0) * I6686, 0)</f>
        <v>0</v>
      </c>
      <c r="M6686" s="2">
        <f t="shared" si="1250"/>
        <v>0</v>
      </c>
      <c r="N6686" s="3" t="str">
        <f t="shared" si="1251"/>
        <v>Idle</v>
      </c>
      <c r="O6686" s="3" t="str">
        <f t="shared" si="1259"/>
        <v>Idle</v>
      </c>
      <c r="P6686" s="2">
        <f t="shared" si="1252"/>
        <v>0</v>
      </c>
      <c r="Q6686" s="2">
        <f t="shared" si="1253"/>
        <v>0</v>
      </c>
      <c r="R6686" s="2">
        <f t="shared" si="1254"/>
        <v>0</v>
      </c>
      <c r="S6686" s="2">
        <f t="shared" si="1255"/>
        <v>0</v>
      </c>
      <c r="T6686" s="2">
        <f t="shared" si="1256"/>
        <v>0</v>
      </c>
      <c r="U6686" s="2">
        <f>IF(O6686="Reg", R6686 * Inputs!$B$7, 0)</f>
        <v>0</v>
      </c>
      <c r="V6686" s="2">
        <f>MAX(F6686 + P6686*Inputs!$B$15 - (Q6686/Inputs!$B$16) - U6686, 0)</f>
        <v>0</v>
      </c>
    </row>
    <row r="6687" spans="1:22" x14ac:dyDescent="0.3">
      <c r="A6687" s="1">
        <v>46301.541666666657</v>
      </c>
      <c r="B6687" s="2">
        <v>42.190720843059388</v>
      </c>
      <c r="C6687" s="2">
        <v>3.0376383264683211</v>
      </c>
      <c r="D6687" s="2">
        <f t="shared" si="1248"/>
        <v>31.612401935345289</v>
      </c>
      <c r="E6687" s="2">
        <f t="shared" si="1249"/>
        <v>58.616669815912324</v>
      </c>
      <c r="F6687" s="2">
        <f t="shared" si="1257"/>
        <v>0</v>
      </c>
      <c r="G6687" s="2">
        <f t="shared" si="1258"/>
        <v>0</v>
      </c>
      <c r="H6687" s="2">
        <f>MIN(Inputs!$B$2, (Inputs!$B$14 - F6687)/Inputs!$B$15)</f>
        <v>170</v>
      </c>
      <c r="I6687" s="2">
        <f>MAX(MIN(Inputs!$B$2, F6687*Inputs!$B$16, Inputs!$B$14*Inputs!$B$4 - G6687), 0)</f>
        <v>0</v>
      </c>
      <c r="J6687" s="2">
        <f>MAX(MIN(Inputs!$B$2, F6687*Inputs!$B$16, (Inputs!$B$14-F6687)/Inputs!$B$15)*Inputs!$B$9, 0)</f>
        <v>0</v>
      </c>
      <c r="K6687" s="2">
        <f>MAX(E6687*Inputs!$B$5 - B6687 - Inputs!$B$8, 0) * H6687</f>
        <v>0</v>
      </c>
      <c r="L6687" s="2">
        <f>IF(B6687 &gt;= D6687*Inputs!$B$10, MAX(B6687 - E6687/Inputs!$B$5 - Inputs!$B$8, 0) * I6687, 0)</f>
        <v>0</v>
      </c>
      <c r="M6687" s="2">
        <f t="shared" si="1250"/>
        <v>0</v>
      </c>
      <c r="N6687" s="3" t="str">
        <f t="shared" si="1251"/>
        <v>Idle</v>
      </c>
      <c r="O6687" s="3" t="str">
        <f t="shared" si="1259"/>
        <v>Idle</v>
      </c>
      <c r="P6687" s="2">
        <f t="shared" si="1252"/>
        <v>0</v>
      </c>
      <c r="Q6687" s="2">
        <f t="shared" si="1253"/>
        <v>0</v>
      </c>
      <c r="R6687" s="2">
        <f t="shared" si="1254"/>
        <v>0</v>
      </c>
      <c r="S6687" s="2">
        <f t="shared" si="1255"/>
        <v>0</v>
      </c>
      <c r="T6687" s="2">
        <f t="shared" si="1256"/>
        <v>0</v>
      </c>
      <c r="U6687" s="2">
        <f>IF(O6687="Reg", R6687 * Inputs!$B$7, 0)</f>
        <v>0</v>
      </c>
      <c r="V6687" s="2">
        <f>MAX(F6687 + P6687*Inputs!$B$15 - (Q6687/Inputs!$B$16) - U6687, 0)</f>
        <v>0</v>
      </c>
    </row>
    <row r="6688" spans="1:22" x14ac:dyDescent="0.3">
      <c r="A6688" s="1">
        <v>46301.583333333343</v>
      </c>
      <c r="B6688" s="2">
        <v>51.691730889811502</v>
      </c>
      <c r="C6688" s="2">
        <v>10.385460573222749</v>
      </c>
      <c r="D6688" s="2">
        <f t="shared" si="1248"/>
        <v>31.612401935345289</v>
      </c>
      <c r="E6688" s="2">
        <f t="shared" si="1249"/>
        <v>62.770350116894257</v>
      </c>
      <c r="F6688" s="2">
        <f t="shared" si="1257"/>
        <v>0</v>
      </c>
      <c r="G6688" s="2">
        <f t="shared" si="1258"/>
        <v>0</v>
      </c>
      <c r="H6688" s="2">
        <f>MIN(Inputs!$B$2, (Inputs!$B$14 - F6688)/Inputs!$B$15)</f>
        <v>170</v>
      </c>
      <c r="I6688" s="2">
        <f>MAX(MIN(Inputs!$B$2, F6688*Inputs!$B$16, Inputs!$B$14*Inputs!$B$4 - G6688), 0)</f>
        <v>0</v>
      </c>
      <c r="J6688" s="2">
        <f>MAX(MIN(Inputs!$B$2, F6688*Inputs!$B$16, (Inputs!$B$14-F6688)/Inputs!$B$15)*Inputs!$B$9, 0)</f>
        <v>0</v>
      </c>
      <c r="K6688" s="2">
        <f>MAX(E6688*Inputs!$B$5 - B6688 - Inputs!$B$8, 0) * H6688</f>
        <v>0</v>
      </c>
      <c r="L6688" s="2">
        <f>IF(B6688 &gt;= D6688*Inputs!$B$10, MAX(B6688 - E6688/Inputs!$B$5 - Inputs!$B$8, 0) * I6688, 0)</f>
        <v>0</v>
      </c>
      <c r="M6688" s="2">
        <f t="shared" si="1250"/>
        <v>0</v>
      </c>
      <c r="N6688" s="3" t="str">
        <f t="shared" si="1251"/>
        <v>Idle</v>
      </c>
      <c r="O6688" s="3" t="str">
        <f t="shared" si="1259"/>
        <v>Idle</v>
      </c>
      <c r="P6688" s="2">
        <f t="shared" si="1252"/>
        <v>0</v>
      </c>
      <c r="Q6688" s="2">
        <f t="shared" si="1253"/>
        <v>0</v>
      </c>
      <c r="R6688" s="2">
        <f t="shared" si="1254"/>
        <v>0</v>
      </c>
      <c r="S6688" s="2">
        <f t="shared" si="1255"/>
        <v>0</v>
      </c>
      <c r="T6688" s="2">
        <f t="shared" si="1256"/>
        <v>0</v>
      </c>
      <c r="U6688" s="2">
        <f>IF(O6688="Reg", R6688 * Inputs!$B$7, 0)</f>
        <v>0</v>
      </c>
      <c r="V6688" s="2">
        <f>MAX(F6688 + P6688*Inputs!$B$15 - (Q6688/Inputs!$B$16) - U6688, 0)</f>
        <v>0</v>
      </c>
    </row>
    <row r="6689" spans="1:22" x14ac:dyDescent="0.3">
      <c r="A6689" s="1">
        <v>46301.625</v>
      </c>
      <c r="B6689" s="2">
        <v>59.634579316543338</v>
      </c>
      <c r="C6689" s="2">
        <v>2.5884924015343089</v>
      </c>
      <c r="D6689" s="2">
        <f t="shared" si="1248"/>
        <v>31.612401935345289</v>
      </c>
      <c r="E6689" s="2">
        <f t="shared" si="1249"/>
        <v>65.131974882193973</v>
      </c>
      <c r="F6689" s="2">
        <f t="shared" si="1257"/>
        <v>0</v>
      </c>
      <c r="G6689" s="2">
        <f t="shared" si="1258"/>
        <v>0</v>
      </c>
      <c r="H6689" s="2">
        <f>MIN(Inputs!$B$2, (Inputs!$B$14 - F6689)/Inputs!$B$15)</f>
        <v>170</v>
      </c>
      <c r="I6689" s="2">
        <f>MAX(MIN(Inputs!$B$2, F6689*Inputs!$B$16, Inputs!$B$14*Inputs!$B$4 - G6689), 0)</f>
        <v>0</v>
      </c>
      <c r="J6689" s="2">
        <f>MAX(MIN(Inputs!$B$2, F6689*Inputs!$B$16, (Inputs!$B$14-F6689)/Inputs!$B$15)*Inputs!$B$9, 0)</f>
        <v>0</v>
      </c>
      <c r="K6689" s="2">
        <f>MAX(E6689*Inputs!$B$5 - B6689 - Inputs!$B$8, 0) * H6689</f>
        <v>0</v>
      </c>
      <c r="L6689" s="2">
        <f>IF(B6689 &gt;= D6689*Inputs!$B$10, MAX(B6689 - E6689/Inputs!$B$5 - Inputs!$B$8, 0) * I6689, 0)</f>
        <v>0</v>
      </c>
      <c r="M6689" s="2">
        <f t="shared" si="1250"/>
        <v>0</v>
      </c>
      <c r="N6689" s="3" t="str">
        <f t="shared" si="1251"/>
        <v>Idle</v>
      </c>
      <c r="O6689" s="3" t="str">
        <f t="shared" si="1259"/>
        <v>Idle</v>
      </c>
      <c r="P6689" s="2">
        <f t="shared" si="1252"/>
        <v>0</v>
      </c>
      <c r="Q6689" s="2">
        <f t="shared" si="1253"/>
        <v>0</v>
      </c>
      <c r="R6689" s="2">
        <f t="shared" si="1254"/>
        <v>0</v>
      </c>
      <c r="S6689" s="2">
        <f t="shared" si="1255"/>
        <v>0</v>
      </c>
      <c r="T6689" s="2">
        <f t="shared" si="1256"/>
        <v>0</v>
      </c>
      <c r="U6689" s="2">
        <f>IF(O6689="Reg", R6689 * Inputs!$B$7, 0)</f>
        <v>0</v>
      </c>
      <c r="V6689" s="2">
        <f>MAX(F6689 + P6689*Inputs!$B$15 - (Q6689/Inputs!$B$16) - U6689, 0)</f>
        <v>0</v>
      </c>
    </row>
    <row r="6690" spans="1:22" x14ac:dyDescent="0.3">
      <c r="A6690" s="1">
        <v>46301.666666666657</v>
      </c>
      <c r="B6690" s="2">
        <v>66.127460522274177</v>
      </c>
      <c r="C6690" s="2">
        <v>12.343151453733871</v>
      </c>
      <c r="D6690" s="2">
        <f t="shared" si="1248"/>
        <v>31.612401935345289</v>
      </c>
      <c r="E6690" s="2">
        <f t="shared" si="1249"/>
        <v>63.065540334472608</v>
      </c>
      <c r="F6690" s="2">
        <f t="shared" si="1257"/>
        <v>0</v>
      </c>
      <c r="G6690" s="2">
        <f t="shared" si="1258"/>
        <v>0</v>
      </c>
      <c r="H6690" s="2">
        <f>MIN(Inputs!$B$2, (Inputs!$B$14 - F6690)/Inputs!$B$15)</f>
        <v>170</v>
      </c>
      <c r="I6690" s="2">
        <f>MAX(MIN(Inputs!$B$2, F6690*Inputs!$B$16, Inputs!$B$14*Inputs!$B$4 - G6690), 0)</f>
        <v>0</v>
      </c>
      <c r="J6690" s="2">
        <f>MAX(MIN(Inputs!$B$2, F6690*Inputs!$B$16, (Inputs!$B$14-F6690)/Inputs!$B$15)*Inputs!$B$9, 0)</f>
        <v>0</v>
      </c>
      <c r="K6690" s="2">
        <f>MAX(E6690*Inputs!$B$5 - B6690 - Inputs!$B$8, 0) * H6690</f>
        <v>0</v>
      </c>
      <c r="L6690" s="2">
        <f>IF(B6690 &gt;= D6690*Inputs!$B$10, MAX(B6690 - E6690/Inputs!$B$5 - Inputs!$B$8, 0) * I6690, 0)</f>
        <v>0</v>
      </c>
      <c r="M6690" s="2">
        <f t="shared" si="1250"/>
        <v>0</v>
      </c>
      <c r="N6690" s="3" t="str">
        <f t="shared" si="1251"/>
        <v>Idle</v>
      </c>
      <c r="O6690" s="3" t="str">
        <f t="shared" si="1259"/>
        <v>Idle</v>
      </c>
      <c r="P6690" s="2">
        <f t="shared" si="1252"/>
        <v>0</v>
      </c>
      <c r="Q6690" s="2">
        <f t="shared" si="1253"/>
        <v>0</v>
      </c>
      <c r="R6690" s="2">
        <f t="shared" si="1254"/>
        <v>0</v>
      </c>
      <c r="S6690" s="2">
        <f t="shared" si="1255"/>
        <v>0</v>
      </c>
      <c r="T6690" s="2">
        <f t="shared" si="1256"/>
        <v>0</v>
      </c>
      <c r="U6690" s="2">
        <f>IF(O6690="Reg", R6690 * Inputs!$B$7, 0)</f>
        <v>0</v>
      </c>
      <c r="V6690" s="2">
        <f>MAX(F6690 + P6690*Inputs!$B$15 - (Q6690/Inputs!$B$16) - U6690, 0)</f>
        <v>0</v>
      </c>
    </row>
    <row r="6691" spans="1:22" x14ac:dyDescent="0.3">
      <c r="A6691" s="1">
        <v>46301.708333333343</v>
      </c>
      <c r="B6691" s="2">
        <v>67.917222333836079</v>
      </c>
      <c r="C6691" s="2">
        <v>5.1619472290671684</v>
      </c>
      <c r="D6691" s="2">
        <f t="shared" si="1248"/>
        <v>31.612401935345289</v>
      </c>
      <c r="E6691" s="2">
        <f t="shared" si="1249"/>
        <v>60.702970704132746</v>
      </c>
      <c r="F6691" s="2">
        <f t="shared" si="1257"/>
        <v>0</v>
      </c>
      <c r="G6691" s="2">
        <f t="shared" si="1258"/>
        <v>0</v>
      </c>
      <c r="H6691" s="2">
        <f>MIN(Inputs!$B$2, (Inputs!$B$14 - F6691)/Inputs!$B$15)</f>
        <v>170</v>
      </c>
      <c r="I6691" s="2">
        <f>MAX(MIN(Inputs!$B$2, F6691*Inputs!$B$16, Inputs!$B$14*Inputs!$B$4 - G6691), 0)</f>
        <v>0</v>
      </c>
      <c r="J6691" s="2">
        <f>MAX(MIN(Inputs!$B$2, F6691*Inputs!$B$16, (Inputs!$B$14-F6691)/Inputs!$B$15)*Inputs!$B$9, 0)</f>
        <v>0</v>
      </c>
      <c r="K6691" s="2">
        <f>MAX(E6691*Inputs!$B$5 - B6691 - Inputs!$B$8, 0) * H6691</f>
        <v>0</v>
      </c>
      <c r="L6691" s="2">
        <f>IF(B6691 &gt;= D6691*Inputs!$B$10, MAX(B6691 - E6691/Inputs!$B$5 - Inputs!$B$8, 0) * I6691, 0)</f>
        <v>0</v>
      </c>
      <c r="M6691" s="2">
        <f t="shared" si="1250"/>
        <v>0</v>
      </c>
      <c r="N6691" s="3" t="str">
        <f t="shared" si="1251"/>
        <v>Idle</v>
      </c>
      <c r="O6691" s="3" t="str">
        <f t="shared" si="1259"/>
        <v>Idle</v>
      </c>
      <c r="P6691" s="2">
        <f t="shared" si="1252"/>
        <v>0</v>
      </c>
      <c r="Q6691" s="2">
        <f t="shared" si="1253"/>
        <v>0</v>
      </c>
      <c r="R6691" s="2">
        <f t="shared" si="1254"/>
        <v>0</v>
      </c>
      <c r="S6691" s="2">
        <f t="shared" si="1255"/>
        <v>0</v>
      </c>
      <c r="T6691" s="2">
        <f t="shared" si="1256"/>
        <v>0</v>
      </c>
      <c r="U6691" s="2">
        <f>IF(O6691="Reg", R6691 * Inputs!$B$7, 0)</f>
        <v>0</v>
      </c>
      <c r="V6691" s="2">
        <f>MAX(F6691 + P6691*Inputs!$B$15 - (Q6691/Inputs!$B$16) - U6691, 0)</f>
        <v>0</v>
      </c>
    </row>
    <row r="6692" spans="1:22" x14ac:dyDescent="0.3">
      <c r="A6692" s="1">
        <v>46301.75</v>
      </c>
      <c r="B6692" s="2">
        <v>64.138304989949404</v>
      </c>
      <c r="C6692" s="2">
        <v>9.8897447901143405</v>
      </c>
      <c r="D6692" s="2">
        <f t="shared" si="1248"/>
        <v>31.612401935345289</v>
      </c>
      <c r="E6692" s="2">
        <f t="shared" si="1249"/>
        <v>57.127627726713122</v>
      </c>
      <c r="F6692" s="2">
        <f t="shared" si="1257"/>
        <v>0</v>
      </c>
      <c r="G6692" s="2">
        <f t="shared" si="1258"/>
        <v>0</v>
      </c>
      <c r="H6692" s="2">
        <f>MIN(Inputs!$B$2, (Inputs!$B$14 - F6692)/Inputs!$B$15)</f>
        <v>170</v>
      </c>
      <c r="I6692" s="2">
        <f>MAX(MIN(Inputs!$B$2, F6692*Inputs!$B$16, Inputs!$B$14*Inputs!$B$4 - G6692), 0)</f>
        <v>0</v>
      </c>
      <c r="J6692" s="2">
        <f>MAX(MIN(Inputs!$B$2, F6692*Inputs!$B$16, (Inputs!$B$14-F6692)/Inputs!$B$15)*Inputs!$B$9, 0)</f>
        <v>0</v>
      </c>
      <c r="K6692" s="2">
        <f>MAX(E6692*Inputs!$B$5 - B6692 - Inputs!$B$8, 0) * H6692</f>
        <v>0</v>
      </c>
      <c r="L6692" s="2">
        <f>IF(B6692 &gt;= D6692*Inputs!$B$10, MAX(B6692 - E6692/Inputs!$B$5 - Inputs!$B$8, 0) * I6692, 0)</f>
        <v>0</v>
      </c>
      <c r="M6692" s="2">
        <f t="shared" si="1250"/>
        <v>0</v>
      </c>
      <c r="N6692" s="3" t="str">
        <f t="shared" si="1251"/>
        <v>Idle</v>
      </c>
      <c r="O6692" s="3" t="str">
        <f t="shared" si="1259"/>
        <v>Idle</v>
      </c>
      <c r="P6692" s="2">
        <f t="shared" si="1252"/>
        <v>0</v>
      </c>
      <c r="Q6692" s="2">
        <f t="shared" si="1253"/>
        <v>0</v>
      </c>
      <c r="R6692" s="2">
        <f t="shared" si="1254"/>
        <v>0</v>
      </c>
      <c r="S6692" s="2">
        <f t="shared" si="1255"/>
        <v>0</v>
      </c>
      <c r="T6692" s="2">
        <f t="shared" si="1256"/>
        <v>0</v>
      </c>
      <c r="U6692" s="2">
        <f>IF(O6692="Reg", R6692 * Inputs!$B$7, 0)</f>
        <v>0</v>
      </c>
      <c r="V6692" s="2">
        <f>MAX(F6692 + P6692*Inputs!$B$15 - (Q6692/Inputs!$B$16) - U6692, 0)</f>
        <v>0</v>
      </c>
    </row>
    <row r="6693" spans="1:22" x14ac:dyDescent="0.3">
      <c r="A6693" s="1">
        <v>46301.791666666657</v>
      </c>
      <c r="B6693" s="2">
        <v>67.112802648951032</v>
      </c>
      <c r="C6693" s="2">
        <v>3.3533848650735552</v>
      </c>
      <c r="D6693" s="2">
        <f t="shared" si="1248"/>
        <v>31.612401935345289</v>
      </c>
      <c r="E6693" s="2">
        <f t="shared" si="1249"/>
        <v>50.376129984175897</v>
      </c>
      <c r="F6693" s="2">
        <f t="shared" si="1257"/>
        <v>0</v>
      </c>
      <c r="G6693" s="2">
        <f t="shared" si="1258"/>
        <v>0</v>
      </c>
      <c r="H6693" s="2">
        <f>MIN(Inputs!$B$2, (Inputs!$B$14 - F6693)/Inputs!$B$15)</f>
        <v>170</v>
      </c>
      <c r="I6693" s="2">
        <f>MAX(MIN(Inputs!$B$2, F6693*Inputs!$B$16, Inputs!$B$14*Inputs!$B$4 - G6693), 0)</f>
        <v>0</v>
      </c>
      <c r="J6693" s="2">
        <f>MAX(MIN(Inputs!$B$2, F6693*Inputs!$B$16, (Inputs!$B$14-F6693)/Inputs!$B$15)*Inputs!$B$9, 0)</f>
        <v>0</v>
      </c>
      <c r="K6693" s="2">
        <f>MAX(E6693*Inputs!$B$5 - B6693 - Inputs!$B$8, 0) * H6693</f>
        <v>0</v>
      </c>
      <c r="L6693" s="2">
        <f>IF(B6693 &gt;= D6693*Inputs!$B$10, MAX(B6693 - E6693/Inputs!$B$5 - Inputs!$B$8, 0) * I6693, 0)</f>
        <v>0</v>
      </c>
      <c r="M6693" s="2">
        <f t="shared" si="1250"/>
        <v>0</v>
      </c>
      <c r="N6693" s="3" t="str">
        <f t="shared" si="1251"/>
        <v>Idle</v>
      </c>
      <c r="O6693" s="3" t="str">
        <f t="shared" si="1259"/>
        <v>Idle</v>
      </c>
      <c r="P6693" s="2">
        <f t="shared" si="1252"/>
        <v>0</v>
      </c>
      <c r="Q6693" s="2">
        <f t="shared" si="1253"/>
        <v>0</v>
      </c>
      <c r="R6693" s="2">
        <f t="shared" si="1254"/>
        <v>0</v>
      </c>
      <c r="S6693" s="2">
        <f t="shared" si="1255"/>
        <v>0</v>
      </c>
      <c r="T6693" s="2">
        <f t="shared" si="1256"/>
        <v>0</v>
      </c>
      <c r="U6693" s="2">
        <f>IF(O6693="Reg", R6693 * Inputs!$B$7, 0)</f>
        <v>0</v>
      </c>
      <c r="V6693" s="2">
        <f>MAX(F6693 + P6693*Inputs!$B$15 - (Q6693/Inputs!$B$16) - U6693, 0)</f>
        <v>0</v>
      </c>
    </row>
    <row r="6694" spans="1:22" x14ac:dyDescent="0.3">
      <c r="A6694" s="1">
        <v>46301.833333333343</v>
      </c>
      <c r="B6694" s="2">
        <v>65.861479481609877</v>
      </c>
      <c r="C6694" s="2">
        <v>4.1168641616350099</v>
      </c>
      <c r="D6694" s="2">
        <f t="shared" si="1248"/>
        <v>31.612401935345289</v>
      </c>
      <c r="E6694" s="2">
        <f t="shared" si="1249"/>
        <v>41.555304774759144</v>
      </c>
      <c r="F6694" s="2">
        <f t="shared" si="1257"/>
        <v>0</v>
      </c>
      <c r="G6694" s="2">
        <f t="shared" si="1258"/>
        <v>0</v>
      </c>
      <c r="H6694" s="2">
        <f>MIN(Inputs!$B$2, (Inputs!$B$14 - F6694)/Inputs!$B$15)</f>
        <v>170</v>
      </c>
      <c r="I6694" s="2">
        <f>MAX(MIN(Inputs!$B$2, F6694*Inputs!$B$16, Inputs!$B$14*Inputs!$B$4 - G6694), 0)</f>
        <v>0</v>
      </c>
      <c r="J6694" s="2">
        <f>MAX(MIN(Inputs!$B$2, F6694*Inputs!$B$16, (Inputs!$B$14-F6694)/Inputs!$B$15)*Inputs!$B$9, 0)</f>
        <v>0</v>
      </c>
      <c r="K6694" s="2">
        <f>MAX(E6694*Inputs!$B$5 - B6694 - Inputs!$B$8, 0) * H6694</f>
        <v>0</v>
      </c>
      <c r="L6694" s="2">
        <f>IF(B6694 &gt;= D6694*Inputs!$B$10, MAX(B6694 - E6694/Inputs!$B$5 - Inputs!$B$8, 0) * I6694, 0)</f>
        <v>0</v>
      </c>
      <c r="M6694" s="2">
        <f t="shared" si="1250"/>
        <v>0</v>
      </c>
      <c r="N6694" s="3" t="str">
        <f t="shared" si="1251"/>
        <v>Idle</v>
      </c>
      <c r="O6694" s="3" t="str">
        <f t="shared" si="1259"/>
        <v>Idle</v>
      </c>
      <c r="P6694" s="2">
        <f t="shared" si="1252"/>
        <v>0</v>
      </c>
      <c r="Q6694" s="2">
        <f t="shared" si="1253"/>
        <v>0</v>
      </c>
      <c r="R6694" s="2">
        <f t="shared" si="1254"/>
        <v>0</v>
      </c>
      <c r="S6694" s="2">
        <f t="shared" si="1255"/>
        <v>0</v>
      </c>
      <c r="T6694" s="2">
        <f t="shared" si="1256"/>
        <v>0</v>
      </c>
      <c r="U6694" s="2">
        <f>IF(O6694="Reg", R6694 * Inputs!$B$7, 0)</f>
        <v>0</v>
      </c>
      <c r="V6694" s="2">
        <f>MAX(F6694 + P6694*Inputs!$B$15 - (Q6694/Inputs!$B$16) - U6694, 0)</f>
        <v>0</v>
      </c>
    </row>
    <row r="6695" spans="1:22" x14ac:dyDescent="0.3">
      <c r="A6695" s="1">
        <v>46301.875</v>
      </c>
      <c r="B6695" s="2">
        <v>47.235972030215038</v>
      </c>
      <c r="C6695" s="2">
        <v>8.2359905143881829</v>
      </c>
      <c r="D6695" s="2">
        <f t="shared" si="1248"/>
        <v>31.612401935345289</v>
      </c>
      <c r="E6695" s="2">
        <f t="shared" si="1249"/>
        <v>31.792373323901145</v>
      </c>
      <c r="F6695" s="2">
        <f t="shared" si="1257"/>
        <v>0</v>
      </c>
      <c r="G6695" s="2">
        <f t="shared" si="1258"/>
        <v>0</v>
      </c>
      <c r="H6695" s="2">
        <f>MIN(Inputs!$B$2, (Inputs!$B$14 - F6695)/Inputs!$B$15)</f>
        <v>170</v>
      </c>
      <c r="I6695" s="2">
        <f>MAX(MIN(Inputs!$B$2, F6695*Inputs!$B$16, Inputs!$B$14*Inputs!$B$4 - G6695), 0)</f>
        <v>0</v>
      </c>
      <c r="J6695" s="2">
        <f>MAX(MIN(Inputs!$B$2, F6695*Inputs!$B$16, (Inputs!$B$14-F6695)/Inputs!$B$15)*Inputs!$B$9, 0)</f>
        <v>0</v>
      </c>
      <c r="K6695" s="2">
        <f>MAX(E6695*Inputs!$B$5 - B6695 - Inputs!$B$8, 0) * H6695</f>
        <v>0</v>
      </c>
      <c r="L6695" s="2">
        <f>IF(B6695 &gt;= D6695*Inputs!$B$10, MAX(B6695 - E6695/Inputs!$B$5 - Inputs!$B$8, 0) * I6695, 0)</f>
        <v>0</v>
      </c>
      <c r="M6695" s="2">
        <f t="shared" si="1250"/>
        <v>0</v>
      </c>
      <c r="N6695" s="3" t="str">
        <f t="shared" si="1251"/>
        <v>Idle</v>
      </c>
      <c r="O6695" s="3" t="str">
        <f t="shared" si="1259"/>
        <v>Idle</v>
      </c>
      <c r="P6695" s="2">
        <f t="shared" si="1252"/>
        <v>0</v>
      </c>
      <c r="Q6695" s="2">
        <f t="shared" si="1253"/>
        <v>0</v>
      </c>
      <c r="R6695" s="2">
        <f t="shared" si="1254"/>
        <v>0</v>
      </c>
      <c r="S6695" s="2">
        <f t="shared" si="1255"/>
        <v>0</v>
      </c>
      <c r="T6695" s="2">
        <f t="shared" si="1256"/>
        <v>0</v>
      </c>
      <c r="U6695" s="2">
        <f>IF(O6695="Reg", R6695 * Inputs!$B$7, 0)</f>
        <v>0</v>
      </c>
      <c r="V6695" s="2">
        <f>MAX(F6695 + P6695*Inputs!$B$15 - (Q6695/Inputs!$B$16) - U6695, 0)</f>
        <v>0</v>
      </c>
    </row>
    <row r="6696" spans="1:22" x14ac:dyDescent="0.3">
      <c r="A6696" s="1">
        <v>46301.916666666657</v>
      </c>
      <c r="B6696" s="2">
        <v>51.952042740235001</v>
      </c>
      <c r="C6696" s="2">
        <v>46.52526888825431</v>
      </c>
      <c r="D6696" s="2">
        <f t="shared" si="1248"/>
        <v>31.612401935345289</v>
      </c>
      <c r="E6696" s="2">
        <f t="shared" si="1249"/>
        <v>23.919711318865307</v>
      </c>
      <c r="F6696" s="2">
        <f t="shared" si="1257"/>
        <v>0</v>
      </c>
      <c r="G6696" s="2">
        <f t="shared" si="1258"/>
        <v>0</v>
      </c>
      <c r="H6696" s="2">
        <f>MIN(Inputs!$B$2, (Inputs!$B$14 - F6696)/Inputs!$B$15)</f>
        <v>170</v>
      </c>
      <c r="I6696" s="2">
        <f>MAX(MIN(Inputs!$B$2, F6696*Inputs!$B$16, Inputs!$B$14*Inputs!$B$4 - G6696), 0)</f>
        <v>0</v>
      </c>
      <c r="J6696" s="2">
        <f>MAX(MIN(Inputs!$B$2, F6696*Inputs!$B$16, (Inputs!$B$14-F6696)/Inputs!$B$15)*Inputs!$B$9, 0)</f>
        <v>0</v>
      </c>
      <c r="K6696" s="2">
        <f>MAX(E6696*Inputs!$B$5 - B6696 - Inputs!$B$8, 0) * H6696</f>
        <v>0</v>
      </c>
      <c r="L6696" s="2">
        <f>IF(B6696 &gt;= D6696*Inputs!$B$10, MAX(B6696 - E6696/Inputs!$B$5 - Inputs!$B$8, 0) * I6696, 0)</f>
        <v>0</v>
      </c>
      <c r="M6696" s="2">
        <f t="shared" si="1250"/>
        <v>0</v>
      </c>
      <c r="N6696" s="3" t="str">
        <f t="shared" si="1251"/>
        <v>Idle</v>
      </c>
      <c r="O6696" s="3" t="str">
        <f t="shared" si="1259"/>
        <v>Idle</v>
      </c>
      <c r="P6696" s="2">
        <f t="shared" si="1252"/>
        <v>0</v>
      </c>
      <c r="Q6696" s="2">
        <f t="shared" si="1253"/>
        <v>0</v>
      </c>
      <c r="R6696" s="2">
        <f t="shared" si="1254"/>
        <v>0</v>
      </c>
      <c r="S6696" s="2">
        <f t="shared" si="1255"/>
        <v>0</v>
      </c>
      <c r="T6696" s="2">
        <f t="shared" si="1256"/>
        <v>0</v>
      </c>
      <c r="U6696" s="2">
        <f>IF(O6696="Reg", R6696 * Inputs!$B$7, 0)</f>
        <v>0</v>
      </c>
      <c r="V6696" s="2">
        <f>MAX(F6696 + P6696*Inputs!$B$15 - (Q6696/Inputs!$B$16) - U6696, 0)</f>
        <v>0</v>
      </c>
    </row>
    <row r="6697" spans="1:22" x14ac:dyDescent="0.3">
      <c r="A6697" s="1">
        <v>46301.958333333343</v>
      </c>
      <c r="B6697" s="2">
        <v>46.465164469318402</v>
      </c>
      <c r="C6697" s="2">
        <v>3.9308991971324332</v>
      </c>
      <c r="D6697" s="2">
        <f t="shared" si="1248"/>
        <v>31.612401935345289</v>
      </c>
      <c r="E6697" s="2">
        <f t="shared" si="1249"/>
        <v>15.261037528826144</v>
      </c>
      <c r="F6697" s="2">
        <f t="shared" si="1257"/>
        <v>0</v>
      </c>
      <c r="G6697" s="2">
        <f t="shared" si="1258"/>
        <v>0</v>
      </c>
      <c r="H6697" s="2">
        <f>MIN(Inputs!$B$2, (Inputs!$B$14 - F6697)/Inputs!$B$15)</f>
        <v>170</v>
      </c>
      <c r="I6697" s="2">
        <f>MAX(MIN(Inputs!$B$2, F6697*Inputs!$B$16, Inputs!$B$14*Inputs!$B$4 - G6697), 0)</f>
        <v>0</v>
      </c>
      <c r="J6697" s="2">
        <f>MAX(MIN(Inputs!$B$2, F6697*Inputs!$B$16, (Inputs!$B$14-F6697)/Inputs!$B$15)*Inputs!$B$9, 0)</f>
        <v>0</v>
      </c>
      <c r="K6697" s="2">
        <f>MAX(E6697*Inputs!$B$5 - B6697 - Inputs!$B$8, 0) * H6697</f>
        <v>0</v>
      </c>
      <c r="L6697" s="2">
        <f>IF(B6697 &gt;= D6697*Inputs!$B$10, MAX(B6697 - E6697/Inputs!$B$5 - Inputs!$B$8, 0) * I6697, 0)</f>
        <v>0</v>
      </c>
      <c r="M6697" s="2">
        <f t="shared" si="1250"/>
        <v>0</v>
      </c>
      <c r="N6697" s="3" t="str">
        <f t="shared" si="1251"/>
        <v>Idle</v>
      </c>
      <c r="O6697" s="3" t="str">
        <f t="shared" si="1259"/>
        <v>Idle</v>
      </c>
      <c r="P6697" s="2">
        <f t="shared" si="1252"/>
        <v>0</v>
      </c>
      <c r="Q6697" s="2">
        <f t="shared" si="1253"/>
        <v>0</v>
      </c>
      <c r="R6697" s="2">
        <f t="shared" si="1254"/>
        <v>0</v>
      </c>
      <c r="S6697" s="2">
        <f t="shared" si="1255"/>
        <v>0</v>
      </c>
      <c r="T6697" s="2">
        <f t="shared" si="1256"/>
        <v>0</v>
      </c>
      <c r="U6697" s="2">
        <f>IF(O6697="Reg", R6697 * Inputs!$B$7, 0)</f>
        <v>0</v>
      </c>
      <c r="V6697" s="2">
        <f>MAX(F6697 + P6697*Inputs!$B$15 - (Q6697/Inputs!$B$16) - U6697, 0)</f>
        <v>0</v>
      </c>
    </row>
    <row r="6698" spans="1:22" x14ac:dyDescent="0.3">
      <c r="A6698" s="1">
        <v>46302</v>
      </c>
      <c r="B6698" s="2">
        <v>23.629318534726028</v>
      </c>
      <c r="C6698" s="2">
        <v>5.4267115857851511</v>
      </c>
      <c r="D6698" s="2">
        <f t="shared" si="1248"/>
        <v>31.97714952508721</v>
      </c>
      <c r="E6698" s="2">
        <f t="shared" si="1249"/>
        <v>7.5168434506064088</v>
      </c>
      <c r="F6698" s="2">
        <f t="shared" si="1257"/>
        <v>0</v>
      </c>
      <c r="G6698" s="2">
        <f t="shared" si="1258"/>
        <v>0</v>
      </c>
      <c r="H6698" s="2">
        <f>MIN(Inputs!$B$2, (Inputs!$B$14 - F6698)/Inputs!$B$15)</f>
        <v>170</v>
      </c>
      <c r="I6698" s="2">
        <f>MAX(MIN(Inputs!$B$2, F6698*Inputs!$B$16, Inputs!$B$14*Inputs!$B$4 - G6698), 0)</f>
        <v>0</v>
      </c>
      <c r="J6698" s="2">
        <f>MAX(MIN(Inputs!$B$2, F6698*Inputs!$B$16, (Inputs!$B$14-F6698)/Inputs!$B$15)*Inputs!$B$9, 0)</f>
        <v>0</v>
      </c>
      <c r="K6698" s="2">
        <f>MAX(E6698*Inputs!$B$5 - B6698 - Inputs!$B$8, 0) * H6698</f>
        <v>0</v>
      </c>
      <c r="L6698" s="2">
        <f>IF(B6698 &gt;= D6698*Inputs!$B$10, MAX(B6698 - E6698/Inputs!$B$5 - Inputs!$B$8, 0) * I6698, 0)</f>
        <v>0</v>
      </c>
      <c r="M6698" s="2">
        <f t="shared" si="1250"/>
        <v>0</v>
      </c>
      <c r="N6698" s="3" t="str">
        <f t="shared" si="1251"/>
        <v>Idle</v>
      </c>
      <c r="O6698" s="3" t="str">
        <f t="shared" si="1259"/>
        <v>Idle</v>
      </c>
      <c r="P6698" s="2">
        <f t="shared" si="1252"/>
        <v>0</v>
      </c>
      <c r="Q6698" s="2">
        <f t="shared" si="1253"/>
        <v>0</v>
      </c>
      <c r="R6698" s="2">
        <f t="shared" si="1254"/>
        <v>0</v>
      </c>
      <c r="S6698" s="2">
        <f t="shared" si="1255"/>
        <v>0</v>
      </c>
      <c r="T6698" s="2">
        <f t="shared" si="1256"/>
        <v>0</v>
      </c>
      <c r="U6698" s="2">
        <f>IF(O6698="Reg", R6698 * Inputs!$B$7, 0)</f>
        <v>0</v>
      </c>
      <c r="V6698" s="2">
        <f>MAX(F6698 + P6698*Inputs!$B$15 - (Q6698/Inputs!$B$16) - U6698, 0)</f>
        <v>0</v>
      </c>
    </row>
    <row r="6699" spans="1:22" x14ac:dyDescent="0.3">
      <c r="A6699" s="1">
        <v>46302.041666666657</v>
      </c>
      <c r="B6699" s="2">
        <v>14.18785139245052</v>
      </c>
      <c r="C6699" s="2">
        <v>4.1140891701080076</v>
      </c>
      <c r="D6699" s="2">
        <f t="shared" si="1248"/>
        <v>31.97714952508721</v>
      </c>
      <c r="E6699" s="2">
        <f t="shared" si="1249"/>
        <v>3.5786236948187375</v>
      </c>
      <c r="F6699" s="2">
        <f t="shared" si="1257"/>
        <v>0</v>
      </c>
      <c r="G6699" s="2">
        <f t="shared" si="1258"/>
        <v>0</v>
      </c>
      <c r="H6699" s="2">
        <f>MIN(Inputs!$B$2, (Inputs!$B$14 - F6699)/Inputs!$B$15)</f>
        <v>170</v>
      </c>
      <c r="I6699" s="2">
        <f>MAX(MIN(Inputs!$B$2, F6699*Inputs!$B$16, Inputs!$B$14*Inputs!$B$4 - G6699), 0)</f>
        <v>0</v>
      </c>
      <c r="J6699" s="2">
        <f>MAX(MIN(Inputs!$B$2, F6699*Inputs!$B$16, (Inputs!$B$14-F6699)/Inputs!$B$15)*Inputs!$B$9, 0)</f>
        <v>0</v>
      </c>
      <c r="K6699" s="2">
        <f>MAX(E6699*Inputs!$B$5 - B6699 - Inputs!$B$8, 0) * H6699</f>
        <v>0</v>
      </c>
      <c r="L6699" s="2">
        <f>IF(B6699 &gt;= D6699*Inputs!$B$10, MAX(B6699 - E6699/Inputs!$B$5 - Inputs!$B$8, 0) * I6699, 0)</f>
        <v>0</v>
      </c>
      <c r="M6699" s="2">
        <f t="shared" si="1250"/>
        <v>0</v>
      </c>
      <c r="N6699" s="3" t="str">
        <f t="shared" si="1251"/>
        <v>Idle</v>
      </c>
      <c r="O6699" s="3" t="str">
        <f t="shared" si="1259"/>
        <v>Idle</v>
      </c>
      <c r="P6699" s="2">
        <f t="shared" si="1252"/>
        <v>0</v>
      </c>
      <c r="Q6699" s="2">
        <f t="shared" si="1253"/>
        <v>0</v>
      </c>
      <c r="R6699" s="2">
        <f t="shared" si="1254"/>
        <v>0</v>
      </c>
      <c r="S6699" s="2">
        <f t="shared" si="1255"/>
        <v>0</v>
      </c>
      <c r="T6699" s="2">
        <f t="shared" si="1256"/>
        <v>0</v>
      </c>
      <c r="U6699" s="2">
        <f>IF(O6699="Reg", R6699 * Inputs!$B$7, 0)</f>
        <v>0</v>
      </c>
      <c r="V6699" s="2">
        <f>MAX(F6699 + P6699*Inputs!$B$15 - (Q6699/Inputs!$B$16) - U6699, 0)</f>
        <v>0</v>
      </c>
    </row>
    <row r="6700" spans="1:22" x14ac:dyDescent="0.3">
      <c r="A6700" s="1">
        <v>46302.083333333343</v>
      </c>
      <c r="B6700" s="2">
        <v>7.2838907764619032</v>
      </c>
      <c r="C6700" s="2">
        <v>1.3051192495085271</v>
      </c>
      <c r="D6700" s="2">
        <f t="shared" si="1248"/>
        <v>31.97714952508721</v>
      </c>
      <c r="E6700" s="2">
        <f t="shared" si="1249"/>
        <v>1.2139817960769839</v>
      </c>
      <c r="F6700" s="2">
        <f t="shared" si="1257"/>
        <v>0</v>
      </c>
      <c r="G6700" s="2">
        <f t="shared" si="1258"/>
        <v>0</v>
      </c>
      <c r="H6700" s="2">
        <f>MIN(Inputs!$B$2, (Inputs!$B$14 - F6700)/Inputs!$B$15)</f>
        <v>170</v>
      </c>
      <c r="I6700" s="2">
        <f>MAX(MIN(Inputs!$B$2, F6700*Inputs!$B$16, Inputs!$B$14*Inputs!$B$4 - G6700), 0)</f>
        <v>0</v>
      </c>
      <c r="J6700" s="2">
        <f>MAX(MIN(Inputs!$B$2, F6700*Inputs!$B$16, (Inputs!$B$14-F6700)/Inputs!$B$15)*Inputs!$B$9, 0)</f>
        <v>0</v>
      </c>
      <c r="K6700" s="2">
        <f>MAX(E6700*Inputs!$B$5 - B6700 - Inputs!$B$8, 0) * H6700</f>
        <v>0</v>
      </c>
      <c r="L6700" s="2">
        <f>IF(B6700 &gt;= D6700*Inputs!$B$10, MAX(B6700 - E6700/Inputs!$B$5 - Inputs!$B$8, 0) * I6700, 0)</f>
        <v>0</v>
      </c>
      <c r="M6700" s="2">
        <f t="shared" si="1250"/>
        <v>0</v>
      </c>
      <c r="N6700" s="3" t="str">
        <f t="shared" si="1251"/>
        <v>Idle</v>
      </c>
      <c r="O6700" s="3" t="str">
        <f t="shared" si="1259"/>
        <v>Idle</v>
      </c>
      <c r="P6700" s="2">
        <f t="shared" si="1252"/>
        <v>0</v>
      </c>
      <c r="Q6700" s="2">
        <f t="shared" si="1253"/>
        <v>0</v>
      </c>
      <c r="R6700" s="2">
        <f t="shared" si="1254"/>
        <v>0</v>
      </c>
      <c r="S6700" s="2">
        <f t="shared" si="1255"/>
        <v>0</v>
      </c>
      <c r="T6700" s="2">
        <f t="shared" si="1256"/>
        <v>0</v>
      </c>
      <c r="U6700" s="2">
        <f>IF(O6700="Reg", R6700 * Inputs!$B$7, 0)</f>
        <v>0</v>
      </c>
      <c r="V6700" s="2">
        <f>MAX(F6700 + P6700*Inputs!$B$15 - (Q6700/Inputs!$B$16) - U6700, 0)</f>
        <v>0</v>
      </c>
    </row>
    <row r="6701" spans="1:22" x14ac:dyDescent="0.3">
      <c r="A6701" s="1">
        <v>46302.125</v>
      </c>
      <c r="B6701" s="2">
        <v>0</v>
      </c>
      <c r="C6701" s="2">
        <v>10.240560532332649</v>
      </c>
      <c r="D6701" s="2">
        <f t="shared" si="1248"/>
        <v>31.97714952508721</v>
      </c>
      <c r="E6701" s="2">
        <f t="shared" si="1249"/>
        <v>0</v>
      </c>
      <c r="F6701" s="2">
        <f t="shared" si="1257"/>
        <v>0</v>
      </c>
      <c r="G6701" s="2">
        <f t="shared" si="1258"/>
        <v>0</v>
      </c>
      <c r="H6701" s="2">
        <f>MIN(Inputs!$B$2, (Inputs!$B$14 - F6701)/Inputs!$B$15)</f>
        <v>170</v>
      </c>
      <c r="I6701" s="2">
        <f>MAX(MIN(Inputs!$B$2, F6701*Inputs!$B$16, Inputs!$B$14*Inputs!$B$4 - G6701), 0)</f>
        <v>0</v>
      </c>
      <c r="J6701" s="2">
        <f>MAX(MIN(Inputs!$B$2, F6701*Inputs!$B$16, (Inputs!$B$14-F6701)/Inputs!$B$15)*Inputs!$B$9, 0)</f>
        <v>0</v>
      </c>
      <c r="K6701" s="2">
        <f>MAX(E6701*Inputs!$B$5 - B6701 - Inputs!$B$8, 0) * H6701</f>
        <v>0</v>
      </c>
      <c r="L6701" s="2">
        <f>IF(B6701 &gt;= D6701*Inputs!$B$10, MAX(B6701 - E6701/Inputs!$B$5 - Inputs!$B$8, 0) * I6701, 0)</f>
        <v>0</v>
      </c>
      <c r="M6701" s="2">
        <f t="shared" si="1250"/>
        <v>0</v>
      </c>
      <c r="N6701" s="3" t="str">
        <f t="shared" si="1251"/>
        <v>Idle</v>
      </c>
      <c r="O6701" s="3" t="str">
        <f t="shared" si="1259"/>
        <v>Idle</v>
      </c>
      <c r="P6701" s="2">
        <f t="shared" si="1252"/>
        <v>0</v>
      </c>
      <c r="Q6701" s="2">
        <f t="shared" si="1253"/>
        <v>0</v>
      </c>
      <c r="R6701" s="2">
        <f t="shared" si="1254"/>
        <v>0</v>
      </c>
      <c r="S6701" s="2">
        <f t="shared" si="1255"/>
        <v>0</v>
      </c>
      <c r="T6701" s="2">
        <f t="shared" si="1256"/>
        <v>0</v>
      </c>
      <c r="U6701" s="2">
        <f>IF(O6701="Reg", R6701 * Inputs!$B$7, 0)</f>
        <v>0</v>
      </c>
      <c r="V6701" s="2">
        <f>MAX(F6701 + P6701*Inputs!$B$15 - (Q6701/Inputs!$B$16) - U6701, 0)</f>
        <v>0</v>
      </c>
    </row>
    <row r="6702" spans="1:22" x14ac:dyDescent="0.3">
      <c r="A6702" s="1">
        <v>46302.166666666657</v>
      </c>
      <c r="B6702" s="2">
        <v>0</v>
      </c>
      <c r="C6702" s="2">
        <v>8.7336447500662118</v>
      </c>
      <c r="D6702" s="2">
        <f t="shared" si="1248"/>
        <v>31.97714952508721</v>
      </c>
      <c r="E6702" s="2">
        <f t="shared" si="1249"/>
        <v>0.46565992838734083</v>
      </c>
      <c r="F6702" s="2">
        <f t="shared" si="1257"/>
        <v>0</v>
      </c>
      <c r="G6702" s="2">
        <f t="shared" si="1258"/>
        <v>0</v>
      </c>
      <c r="H6702" s="2">
        <f>MIN(Inputs!$B$2, (Inputs!$B$14 - F6702)/Inputs!$B$15)</f>
        <v>170</v>
      </c>
      <c r="I6702" s="2">
        <f>MAX(MIN(Inputs!$B$2, F6702*Inputs!$B$16, Inputs!$B$14*Inputs!$B$4 - G6702), 0)</f>
        <v>0</v>
      </c>
      <c r="J6702" s="2">
        <f>MAX(MIN(Inputs!$B$2, F6702*Inputs!$B$16, (Inputs!$B$14-F6702)/Inputs!$B$15)*Inputs!$B$9, 0)</f>
        <v>0</v>
      </c>
      <c r="K6702" s="2">
        <f>MAX(E6702*Inputs!$B$5 - B6702 - Inputs!$B$8, 0) * H6702</f>
        <v>0</v>
      </c>
      <c r="L6702" s="2">
        <f>IF(B6702 &gt;= D6702*Inputs!$B$10, MAX(B6702 - E6702/Inputs!$B$5 - Inputs!$B$8, 0) * I6702, 0)</f>
        <v>0</v>
      </c>
      <c r="M6702" s="2">
        <f t="shared" si="1250"/>
        <v>0</v>
      </c>
      <c r="N6702" s="3" t="str">
        <f t="shared" si="1251"/>
        <v>Idle</v>
      </c>
      <c r="O6702" s="3" t="str">
        <f t="shared" si="1259"/>
        <v>Idle</v>
      </c>
      <c r="P6702" s="2">
        <f t="shared" si="1252"/>
        <v>0</v>
      </c>
      <c r="Q6702" s="2">
        <f t="shared" si="1253"/>
        <v>0</v>
      </c>
      <c r="R6702" s="2">
        <f t="shared" si="1254"/>
        <v>0</v>
      </c>
      <c r="S6702" s="2">
        <f t="shared" si="1255"/>
        <v>0</v>
      </c>
      <c r="T6702" s="2">
        <f t="shared" si="1256"/>
        <v>0</v>
      </c>
      <c r="U6702" s="2">
        <f>IF(O6702="Reg", R6702 * Inputs!$B$7, 0)</f>
        <v>0</v>
      </c>
      <c r="V6702" s="2">
        <f>MAX(F6702 + P6702*Inputs!$B$15 - (Q6702/Inputs!$B$16) - U6702, 0)</f>
        <v>0</v>
      </c>
    </row>
    <row r="6703" spans="1:22" x14ac:dyDescent="0.3">
      <c r="A6703" s="1">
        <v>46302.208333333343</v>
      </c>
      <c r="B6703" s="2">
        <v>0</v>
      </c>
      <c r="C6703" s="2">
        <v>21.0901371068449</v>
      </c>
      <c r="D6703" s="2">
        <f t="shared" si="1248"/>
        <v>31.97714952508721</v>
      </c>
      <c r="E6703" s="2">
        <f t="shared" si="1249"/>
        <v>2.6978085067679678</v>
      </c>
      <c r="F6703" s="2">
        <f t="shared" si="1257"/>
        <v>0</v>
      </c>
      <c r="G6703" s="2">
        <f t="shared" si="1258"/>
        <v>0</v>
      </c>
      <c r="H6703" s="2">
        <f>MIN(Inputs!$B$2, (Inputs!$B$14 - F6703)/Inputs!$B$15)</f>
        <v>170</v>
      </c>
      <c r="I6703" s="2">
        <f>MAX(MIN(Inputs!$B$2, F6703*Inputs!$B$16, Inputs!$B$14*Inputs!$B$4 - G6703), 0)</f>
        <v>0</v>
      </c>
      <c r="J6703" s="2">
        <f>MAX(MIN(Inputs!$B$2, F6703*Inputs!$B$16, (Inputs!$B$14-F6703)/Inputs!$B$15)*Inputs!$B$9, 0)</f>
        <v>0</v>
      </c>
      <c r="K6703" s="2">
        <f>MAX(E6703*Inputs!$B$5 - B6703 - Inputs!$B$8, 0) * H6703</f>
        <v>0</v>
      </c>
      <c r="L6703" s="2">
        <f>IF(B6703 &gt;= D6703*Inputs!$B$10, MAX(B6703 - E6703/Inputs!$B$5 - Inputs!$B$8, 0) * I6703, 0)</f>
        <v>0</v>
      </c>
      <c r="M6703" s="2">
        <f t="shared" si="1250"/>
        <v>0</v>
      </c>
      <c r="N6703" s="3" t="str">
        <f t="shared" si="1251"/>
        <v>Idle</v>
      </c>
      <c r="O6703" s="3" t="str">
        <f t="shared" si="1259"/>
        <v>Idle</v>
      </c>
      <c r="P6703" s="2">
        <f t="shared" si="1252"/>
        <v>0</v>
      </c>
      <c r="Q6703" s="2">
        <f t="shared" si="1253"/>
        <v>0</v>
      </c>
      <c r="R6703" s="2">
        <f t="shared" si="1254"/>
        <v>0</v>
      </c>
      <c r="S6703" s="2">
        <f t="shared" si="1255"/>
        <v>0</v>
      </c>
      <c r="T6703" s="2">
        <f t="shared" si="1256"/>
        <v>0</v>
      </c>
      <c r="U6703" s="2">
        <f>IF(O6703="Reg", R6703 * Inputs!$B$7, 0)</f>
        <v>0</v>
      </c>
      <c r="V6703" s="2">
        <f>MAX(F6703 + P6703*Inputs!$B$15 - (Q6703/Inputs!$B$16) - U6703, 0)</f>
        <v>0</v>
      </c>
    </row>
    <row r="6704" spans="1:22" x14ac:dyDescent="0.3">
      <c r="A6704" s="1">
        <v>46302.25</v>
      </c>
      <c r="B6704" s="2">
        <v>0</v>
      </c>
      <c r="C6704" s="2">
        <v>15.15409842679929</v>
      </c>
      <c r="D6704" s="2">
        <f t="shared" si="1248"/>
        <v>31.97714952508721</v>
      </c>
      <c r="E6704" s="2">
        <f t="shared" si="1249"/>
        <v>5.6453238480106975</v>
      </c>
      <c r="F6704" s="2">
        <f t="shared" si="1257"/>
        <v>0</v>
      </c>
      <c r="G6704" s="2">
        <f t="shared" si="1258"/>
        <v>0</v>
      </c>
      <c r="H6704" s="2">
        <f>MIN(Inputs!$B$2, (Inputs!$B$14 - F6704)/Inputs!$B$15)</f>
        <v>170</v>
      </c>
      <c r="I6704" s="2">
        <f>MAX(MIN(Inputs!$B$2, F6704*Inputs!$B$16, Inputs!$B$14*Inputs!$B$4 - G6704), 0)</f>
        <v>0</v>
      </c>
      <c r="J6704" s="2">
        <f>MAX(MIN(Inputs!$B$2, F6704*Inputs!$B$16, (Inputs!$B$14-F6704)/Inputs!$B$15)*Inputs!$B$9, 0)</f>
        <v>0</v>
      </c>
      <c r="K6704" s="2">
        <f>MAX(E6704*Inputs!$B$5 - B6704 - Inputs!$B$8, 0) * H6704</f>
        <v>0</v>
      </c>
      <c r="L6704" s="2">
        <f>IF(B6704 &gt;= D6704*Inputs!$B$10, MAX(B6704 - E6704/Inputs!$B$5 - Inputs!$B$8, 0) * I6704, 0)</f>
        <v>0</v>
      </c>
      <c r="M6704" s="2">
        <f t="shared" si="1250"/>
        <v>0</v>
      </c>
      <c r="N6704" s="3" t="str">
        <f t="shared" si="1251"/>
        <v>Idle</v>
      </c>
      <c r="O6704" s="3" t="str">
        <f t="shared" si="1259"/>
        <v>Idle</v>
      </c>
      <c r="P6704" s="2">
        <f t="shared" si="1252"/>
        <v>0</v>
      </c>
      <c r="Q6704" s="2">
        <f t="shared" si="1253"/>
        <v>0</v>
      </c>
      <c r="R6704" s="2">
        <f t="shared" si="1254"/>
        <v>0</v>
      </c>
      <c r="S6704" s="2">
        <f t="shared" si="1255"/>
        <v>0</v>
      </c>
      <c r="T6704" s="2">
        <f t="shared" si="1256"/>
        <v>0</v>
      </c>
      <c r="U6704" s="2">
        <f>IF(O6704="Reg", R6704 * Inputs!$B$7, 0)</f>
        <v>0</v>
      </c>
      <c r="V6704" s="2">
        <f>MAX(F6704 + P6704*Inputs!$B$15 - (Q6704/Inputs!$B$16) - U6704, 0)</f>
        <v>0</v>
      </c>
    </row>
    <row r="6705" spans="1:22" x14ac:dyDescent="0.3">
      <c r="A6705" s="1">
        <v>46302.291666666657</v>
      </c>
      <c r="B6705" s="2">
        <v>0</v>
      </c>
      <c r="C6705" s="2">
        <v>16.182448826345169</v>
      </c>
      <c r="D6705" s="2">
        <f t="shared" si="1248"/>
        <v>31.97714952508721</v>
      </c>
      <c r="E6705" s="2">
        <f t="shared" si="1249"/>
        <v>10.356354364609473</v>
      </c>
      <c r="F6705" s="2">
        <f t="shared" si="1257"/>
        <v>0</v>
      </c>
      <c r="G6705" s="2">
        <f t="shared" si="1258"/>
        <v>0</v>
      </c>
      <c r="H6705" s="2">
        <f>MIN(Inputs!$B$2, (Inputs!$B$14 - F6705)/Inputs!$B$15)</f>
        <v>170</v>
      </c>
      <c r="I6705" s="2">
        <f>MAX(MIN(Inputs!$B$2, F6705*Inputs!$B$16, Inputs!$B$14*Inputs!$B$4 - G6705), 0)</f>
        <v>0</v>
      </c>
      <c r="J6705" s="2">
        <f>MAX(MIN(Inputs!$B$2, F6705*Inputs!$B$16, (Inputs!$B$14-F6705)/Inputs!$B$15)*Inputs!$B$9, 0)</f>
        <v>0</v>
      </c>
      <c r="K6705" s="2">
        <f>MAX(E6705*Inputs!$B$5 - B6705 - Inputs!$B$8, 0) * H6705</f>
        <v>0</v>
      </c>
      <c r="L6705" s="2">
        <f>IF(B6705 &gt;= D6705*Inputs!$B$10, MAX(B6705 - E6705/Inputs!$B$5 - Inputs!$B$8, 0) * I6705, 0)</f>
        <v>0</v>
      </c>
      <c r="M6705" s="2">
        <f t="shared" si="1250"/>
        <v>0</v>
      </c>
      <c r="N6705" s="3" t="str">
        <f t="shared" si="1251"/>
        <v>Idle</v>
      </c>
      <c r="O6705" s="3" t="str">
        <f t="shared" si="1259"/>
        <v>Idle</v>
      </c>
      <c r="P6705" s="2">
        <f t="shared" si="1252"/>
        <v>0</v>
      </c>
      <c r="Q6705" s="2">
        <f t="shared" si="1253"/>
        <v>0</v>
      </c>
      <c r="R6705" s="2">
        <f t="shared" si="1254"/>
        <v>0</v>
      </c>
      <c r="S6705" s="2">
        <f t="shared" si="1255"/>
        <v>0</v>
      </c>
      <c r="T6705" s="2">
        <f t="shared" si="1256"/>
        <v>0</v>
      </c>
      <c r="U6705" s="2">
        <f>IF(O6705="Reg", R6705 * Inputs!$B$7, 0)</f>
        <v>0</v>
      </c>
      <c r="V6705" s="2">
        <f>MAX(F6705 + P6705*Inputs!$B$15 - (Q6705/Inputs!$B$16) - U6705, 0)</f>
        <v>0</v>
      </c>
    </row>
    <row r="6706" spans="1:22" x14ac:dyDescent="0.3">
      <c r="A6706" s="1">
        <v>46302.333333333343</v>
      </c>
      <c r="B6706" s="2">
        <v>0</v>
      </c>
      <c r="C6706" s="2">
        <v>13.403442098833541</v>
      </c>
      <c r="D6706" s="2">
        <f t="shared" si="1248"/>
        <v>31.97714952508721</v>
      </c>
      <c r="E6706" s="2">
        <f t="shared" si="1249"/>
        <v>17.155692003862256</v>
      </c>
      <c r="F6706" s="2">
        <f t="shared" si="1257"/>
        <v>0</v>
      </c>
      <c r="G6706" s="2">
        <f t="shared" si="1258"/>
        <v>0</v>
      </c>
      <c r="H6706" s="2">
        <f>MIN(Inputs!$B$2, (Inputs!$B$14 - F6706)/Inputs!$B$15)</f>
        <v>170</v>
      </c>
      <c r="I6706" s="2">
        <f>MAX(MIN(Inputs!$B$2, F6706*Inputs!$B$16, Inputs!$B$14*Inputs!$B$4 - G6706), 0)</f>
        <v>0</v>
      </c>
      <c r="J6706" s="2">
        <f>MAX(MIN(Inputs!$B$2, F6706*Inputs!$B$16, (Inputs!$B$14-F6706)/Inputs!$B$15)*Inputs!$B$9, 0)</f>
        <v>0</v>
      </c>
      <c r="K6706" s="2">
        <f>MAX(E6706*Inputs!$B$5 - B6706 - Inputs!$B$8, 0) * H6706</f>
        <v>0</v>
      </c>
      <c r="L6706" s="2">
        <f>IF(B6706 &gt;= D6706*Inputs!$B$10, MAX(B6706 - E6706/Inputs!$B$5 - Inputs!$B$8, 0) * I6706, 0)</f>
        <v>0</v>
      </c>
      <c r="M6706" s="2">
        <f t="shared" si="1250"/>
        <v>0</v>
      </c>
      <c r="N6706" s="3" t="str">
        <f t="shared" si="1251"/>
        <v>Idle</v>
      </c>
      <c r="O6706" s="3" t="str">
        <f t="shared" si="1259"/>
        <v>Idle</v>
      </c>
      <c r="P6706" s="2">
        <f t="shared" si="1252"/>
        <v>0</v>
      </c>
      <c r="Q6706" s="2">
        <f t="shared" si="1253"/>
        <v>0</v>
      </c>
      <c r="R6706" s="2">
        <f t="shared" si="1254"/>
        <v>0</v>
      </c>
      <c r="S6706" s="2">
        <f t="shared" si="1255"/>
        <v>0</v>
      </c>
      <c r="T6706" s="2">
        <f t="shared" si="1256"/>
        <v>0</v>
      </c>
      <c r="U6706" s="2">
        <f>IF(O6706="Reg", R6706 * Inputs!$B$7, 0)</f>
        <v>0</v>
      </c>
      <c r="V6706" s="2">
        <f>MAX(F6706 + P6706*Inputs!$B$15 - (Q6706/Inputs!$B$16) - U6706, 0)</f>
        <v>0</v>
      </c>
    </row>
    <row r="6707" spans="1:22" x14ac:dyDescent="0.3">
      <c r="A6707" s="1">
        <v>46302.375</v>
      </c>
      <c r="B6707" s="2">
        <v>2.793959570324045</v>
      </c>
      <c r="C6707" s="2">
        <v>15.09116943899464</v>
      </c>
      <c r="D6707" s="2">
        <f t="shared" si="1248"/>
        <v>31.97714952508721</v>
      </c>
      <c r="E6707" s="2">
        <f t="shared" si="1249"/>
        <v>25.378535873031364</v>
      </c>
      <c r="F6707" s="2">
        <f t="shared" si="1257"/>
        <v>0</v>
      </c>
      <c r="G6707" s="2">
        <f t="shared" si="1258"/>
        <v>0</v>
      </c>
      <c r="H6707" s="2">
        <f>MIN(Inputs!$B$2, (Inputs!$B$14 - F6707)/Inputs!$B$15)</f>
        <v>170</v>
      </c>
      <c r="I6707" s="2">
        <f>MAX(MIN(Inputs!$B$2, F6707*Inputs!$B$16, Inputs!$B$14*Inputs!$B$4 - G6707), 0)</f>
        <v>0</v>
      </c>
      <c r="J6707" s="2">
        <f>MAX(MIN(Inputs!$B$2, F6707*Inputs!$B$16, (Inputs!$B$14-F6707)/Inputs!$B$15)*Inputs!$B$9, 0)</f>
        <v>0</v>
      </c>
      <c r="K6707" s="2">
        <f>MAX(E6707*Inputs!$B$5 - B6707 - Inputs!$B$8, 0) * H6707</f>
        <v>0</v>
      </c>
      <c r="L6707" s="2">
        <f>IF(B6707 &gt;= D6707*Inputs!$B$10, MAX(B6707 - E6707/Inputs!$B$5 - Inputs!$B$8, 0) * I6707, 0)</f>
        <v>0</v>
      </c>
      <c r="M6707" s="2">
        <f t="shared" si="1250"/>
        <v>0</v>
      </c>
      <c r="N6707" s="3" t="str">
        <f t="shared" si="1251"/>
        <v>Idle</v>
      </c>
      <c r="O6707" s="3" t="str">
        <f t="shared" si="1259"/>
        <v>Idle</v>
      </c>
      <c r="P6707" s="2">
        <f t="shared" si="1252"/>
        <v>0</v>
      </c>
      <c r="Q6707" s="2">
        <f t="shared" si="1253"/>
        <v>0</v>
      </c>
      <c r="R6707" s="2">
        <f t="shared" si="1254"/>
        <v>0</v>
      </c>
      <c r="S6707" s="2">
        <f t="shared" si="1255"/>
        <v>0</v>
      </c>
      <c r="T6707" s="2">
        <f t="shared" si="1256"/>
        <v>0</v>
      </c>
      <c r="U6707" s="2">
        <f>IF(O6707="Reg", R6707 * Inputs!$B$7, 0)</f>
        <v>0</v>
      </c>
      <c r="V6707" s="2">
        <f>MAX(F6707 + P6707*Inputs!$B$15 - (Q6707/Inputs!$B$16) - U6707, 0)</f>
        <v>0</v>
      </c>
    </row>
    <row r="6708" spans="1:22" x14ac:dyDescent="0.3">
      <c r="A6708" s="1">
        <v>46302.416666666657</v>
      </c>
      <c r="B6708" s="2">
        <v>13.392891470283759</v>
      </c>
      <c r="C6708" s="2">
        <v>8.7631628155001735</v>
      </c>
      <c r="D6708" s="2">
        <f t="shared" si="1248"/>
        <v>31.97714952508721</v>
      </c>
      <c r="E6708" s="2">
        <f t="shared" si="1249"/>
        <v>35.103350480848434</v>
      </c>
      <c r="F6708" s="2">
        <f t="shared" si="1257"/>
        <v>0</v>
      </c>
      <c r="G6708" s="2">
        <f t="shared" si="1258"/>
        <v>0</v>
      </c>
      <c r="H6708" s="2">
        <f>MIN(Inputs!$B$2, (Inputs!$B$14 - F6708)/Inputs!$B$15)</f>
        <v>170</v>
      </c>
      <c r="I6708" s="2">
        <f>MAX(MIN(Inputs!$B$2, F6708*Inputs!$B$16, Inputs!$B$14*Inputs!$B$4 - G6708), 0)</f>
        <v>0</v>
      </c>
      <c r="J6708" s="2">
        <f>MAX(MIN(Inputs!$B$2, F6708*Inputs!$B$16, (Inputs!$B$14-F6708)/Inputs!$B$15)*Inputs!$B$9, 0)</f>
        <v>0</v>
      </c>
      <c r="K6708" s="2">
        <f>MAX(E6708*Inputs!$B$5 - B6708 - Inputs!$B$8, 0) * H6708</f>
        <v>0</v>
      </c>
      <c r="L6708" s="2">
        <f>IF(B6708 &gt;= D6708*Inputs!$B$10, MAX(B6708 - E6708/Inputs!$B$5 - Inputs!$B$8, 0) * I6708, 0)</f>
        <v>0</v>
      </c>
      <c r="M6708" s="2">
        <f t="shared" si="1250"/>
        <v>0</v>
      </c>
      <c r="N6708" s="3" t="str">
        <f t="shared" si="1251"/>
        <v>Idle</v>
      </c>
      <c r="O6708" s="3" t="str">
        <f t="shared" si="1259"/>
        <v>Idle</v>
      </c>
      <c r="P6708" s="2">
        <f t="shared" si="1252"/>
        <v>0</v>
      </c>
      <c r="Q6708" s="2">
        <f t="shared" si="1253"/>
        <v>0</v>
      </c>
      <c r="R6708" s="2">
        <f t="shared" si="1254"/>
        <v>0</v>
      </c>
      <c r="S6708" s="2">
        <f t="shared" si="1255"/>
        <v>0</v>
      </c>
      <c r="T6708" s="2">
        <f t="shared" si="1256"/>
        <v>0</v>
      </c>
      <c r="U6708" s="2">
        <f>IF(O6708="Reg", R6708 * Inputs!$B$7, 0)</f>
        <v>0</v>
      </c>
      <c r="V6708" s="2">
        <f>MAX(F6708 + P6708*Inputs!$B$15 - (Q6708/Inputs!$B$16) - U6708, 0)</f>
        <v>0</v>
      </c>
    </row>
    <row r="6709" spans="1:22" x14ac:dyDescent="0.3">
      <c r="A6709" s="1">
        <v>46302.458333333343</v>
      </c>
      <c r="B6709" s="2">
        <v>17.685092047456379</v>
      </c>
      <c r="C6709" s="2">
        <v>15.756537528663509</v>
      </c>
      <c r="D6709" s="2">
        <f t="shared" si="1248"/>
        <v>31.97714952508721</v>
      </c>
      <c r="E6709" s="2">
        <f t="shared" si="1249"/>
        <v>44.0326771572092</v>
      </c>
      <c r="F6709" s="2">
        <f t="shared" si="1257"/>
        <v>0</v>
      </c>
      <c r="G6709" s="2">
        <f t="shared" si="1258"/>
        <v>0</v>
      </c>
      <c r="H6709" s="2">
        <f>MIN(Inputs!$B$2, (Inputs!$B$14 - F6709)/Inputs!$B$15)</f>
        <v>170</v>
      </c>
      <c r="I6709" s="2">
        <f>MAX(MIN(Inputs!$B$2, F6709*Inputs!$B$16, Inputs!$B$14*Inputs!$B$4 - G6709), 0)</f>
        <v>0</v>
      </c>
      <c r="J6709" s="2">
        <f>MAX(MIN(Inputs!$B$2, F6709*Inputs!$B$16, (Inputs!$B$14-F6709)/Inputs!$B$15)*Inputs!$B$9, 0)</f>
        <v>0</v>
      </c>
      <c r="K6709" s="2">
        <f>MAX(E6709*Inputs!$B$5 - B6709 - Inputs!$B$8, 0) * H6709</f>
        <v>180.82285465091138</v>
      </c>
      <c r="L6709" s="2">
        <f>IF(B6709 &gt;= D6709*Inputs!$B$10, MAX(B6709 - E6709/Inputs!$B$5 - Inputs!$B$8, 0) * I6709, 0)</f>
        <v>0</v>
      </c>
      <c r="M6709" s="2">
        <f t="shared" si="1250"/>
        <v>0</v>
      </c>
      <c r="N6709" s="3" t="str">
        <f t="shared" si="1251"/>
        <v>Charge</v>
      </c>
      <c r="O6709" s="3" t="str">
        <f t="shared" si="1259"/>
        <v>Charge</v>
      </c>
      <c r="P6709" s="2">
        <f t="shared" si="1252"/>
        <v>170</v>
      </c>
      <c r="Q6709" s="2">
        <f t="shared" si="1253"/>
        <v>0</v>
      </c>
      <c r="R6709" s="2">
        <f t="shared" si="1254"/>
        <v>0</v>
      </c>
      <c r="S6709" s="2">
        <f t="shared" si="1255"/>
        <v>-3006.4656480675844</v>
      </c>
      <c r="T6709" s="2">
        <f t="shared" si="1256"/>
        <v>0</v>
      </c>
      <c r="U6709" s="2">
        <f>IF(O6709="Reg", R6709 * Inputs!$B$7, 0)</f>
        <v>0</v>
      </c>
      <c r="V6709" s="2">
        <f>MAX(F6709 + P6709*Inputs!$B$15 - (Q6709/Inputs!$B$16) - U6709, 0)</f>
        <v>170</v>
      </c>
    </row>
    <row r="6710" spans="1:22" x14ac:dyDescent="0.3">
      <c r="A6710" s="1">
        <v>46302.5</v>
      </c>
      <c r="B6710" s="2">
        <v>28.266183099592649</v>
      </c>
      <c r="C6710" s="2">
        <v>10.76043839392233</v>
      </c>
      <c r="D6710" s="2">
        <f t="shared" si="1248"/>
        <v>31.97714952508721</v>
      </c>
      <c r="E6710" s="2">
        <f t="shared" si="1249"/>
        <v>53.137538319184635</v>
      </c>
      <c r="F6710" s="2">
        <f t="shared" si="1257"/>
        <v>170</v>
      </c>
      <c r="G6710" s="2">
        <f t="shared" si="1258"/>
        <v>0</v>
      </c>
      <c r="H6710" s="2">
        <f>MIN(Inputs!$B$2, (Inputs!$B$14 - F6710)/Inputs!$B$15)</f>
        <v>170</v>
      </c>
      <c r="I6710" s="2">
        <f>MAX(MIN(Inputs!$B$2, F6710*Inputs!$B$16, Inputs!$B$14*Inputs!$B$4 - G6710), 0)</f>
        <v>170</v>
      </c>
      <c r="J6710" s="2">
        <f>MAX(MIN(Inputs!$B$2, F6710*Inputs!$B$16, (Inputs!$B$14-F6710)/Inputs!$B$15)*Inputs!$B$9, 0)</f>
        <v>136</v>
      </c>
      <c r="K6710" s="2">
        <f>MAX(E6710*Inputs!$B$5 - B6710 - Inputs!$B$8, 0) * H6710</f>
        <v>0</v>
      </c>
      <c r="L6710" s="2">
        <f>IF(B6710 &gt;= D6710*Inputs!$B$10, MAX(B6710 - E6710/Inputs!$B$5 - Inputs!$B$8, 0) * I6710, 0)</f>
        <v>0</v>
      </c>
      <c r="M6710" s="2">
        <f t="shared" si="1250"/>
        <v>1463.4196215734369</v>
      </c>
      <c r="N6710" s="3" t="str">
        <f t="shared" si="1251"/>
        <v>Reg</v>
      </c>
      <c r="O6710" s="3" t="str">
        <f t="shared" si="1259"/>
        <v>Charge</v>
      </c>
      <c r="P6710" s="2">
        <f t="shared" si="1252"/>
        <v>170</v>
      </c>
      <c r="Q6710" s="2">
        <f t="shared" si="1253"/>
        <v>0</v>
      </c>
      <c r="R6710" s="2">
        <f t="shared" si="1254"/>
        <v>0</v>
      </c>
      <c r="S6710" s="2">
        <f t="shared" si="1255"/>
        <v>-4805.2511269307506</v>
      </c>
      <c r="T6710" s="2">
        <f t="shared" si="1256"/>
        <v>0</v>
      </c>
      <c r="U6710" s="2">
        <f>IF(O6710="Reg", R6710 * Inputs!$B$7, 0)</f>
        <v>0</v>
      </c>
      <c r="V6710" s="2">
        <f>MAX(F6710 + P6710*Inputs!$B$15 - (Q6710/Inputs!$B$16) - U6710, 0)</f>
        <v>340</v>
      </c>
    </row>
    <row r="6711" spans="1:22" x14ac:dyDescent="0.3">
      <c r="A6711" s="1">
        <v>46302.541666666657</v>
      </c>
      <c r="B6711" s="2">
        <v>40.796025835516701</v>
      </c>
      <c r="C6711" s="2">
        <v>2.9386404447655718</v>
      </c>
      <c r="D6711" s="2">
        <f t="shared" si="1248"/>
        <v>31.97714952508721</v>
      </c>
      <c r="E6711" s="2">
        <f t="shared" si="1249"/>
        <v>60.324616207141638</v>
      </c>
      <c r="F6711" s="2">
        <f t="shared" si="1257"/>
        <v>340</v>
      </c>
      <c r="G6711" s="2">
        <f t="shared" si="1258"/>
        <v>0</v>
      </c>
      <c r="H6711" s="2">
        <f>MIN(Inputs!$B$2, (Inputs!$B$14 - F6711)/Inputs!$B$15)</f>
        <v>0</v>
      </c>
      <c r="I6711" s="2">
        <f>MAX(MIN(Inputs!$B$2, F6711*Inputs!$B$16, Inputs!$B$14*Inputs!$B$4 - G6711), 0)</f>
        <v>170</v>
      </c>
      <c r="J6711" s="2">
        <f>MAX(MIN(Inputs!$B$2, F6711*Inputs!$B$16, (Inputs!$B$14-F6711)/Inputs!$B$15)*Inputs!$B$9, 0)</f>
        <v>0</v>
      </c>
      <c r="K6711" s="2">
        <f>MAX(E6711*Inputs!$B$5 - B6711 - Inputs!$B$8, 0) * H6711</f>
        <v>0</v>
      </c>
      <c r="L6711" s="2">
        <f>IF(B6711 &gt;= D6711*Inputs!$B$10, MAX(B6711 - E6711/Inputs!$B$5 - Inputs!$B$8, 0) * I6711, 0)</f>
        <v>0</v>
      </c>
      <c r="M6711" s="2">
        <f t="shared" si="1250"/>
        <v>0</v>
      </c>
      <c r="N6711" s="3" t="str">
        <f t="shared" si="1251"/>
        <v>Idle</v>
      </c>
      <c r="O6711" s="3" t="str">
        <f t="shared" si="1259"/>
        <v>Idle</v>
      </c>
      <c r="P6711" s="2">
        <f t="shared" si="1252"/>
        <v>0</v>
      </c>
      <c r="Q6711" s="2">
        <f t="shared" si="1253"/>
        <v>0</v>
      </c>
      <c r="R6711" s="2">
        <f t="shared" si="1254"/>
        <v>0</v>
      </c>
      <c r="S6711" s="2">
        <f t="shared" si="1255"/>
        <v>0</v>
      </c>
      <c r="T6711" s="2">
        <f t="shared" si="1256"/>
        <v>0</v>
      </c>
      <c r="U6711" s="2">
        <f>IF(O6711="Reg", R6711 * Inputs!$B$7, 0)</f>
        <v>0</v>
      </c>
      <c r="V6711" s="2">
        <f>MAX(F6711 + P6711*Inputs!$B$15 - (Q6711/Inputs!$B$16) - U6711, 0)</f>
        <v>340</v>
      </c>
    </row>
    <row r="6712" spans="1:22" x14ac:dyDescent="0.3">
      <c r="A6712" s="1">
        <v>46302.583333333343</v>
      </c>
      <c r="B6712" s="2">
        <v>49.337063215014652</v>
      </c>
      <c r="C6712" s="2">
        <v>20.55222318007873</v>
      </c>
      <c r="D6712" s="2">
        <f t="shared" si="1248"/>
        <v>31.97714952508721</v>
      </c>
      <c r="E6712" s="2">
        <f t="shared" si="1249"/>
        <v>66.845186283513542</v>
      </c>
      <c r="F6712" s="2">
        <f t="shared" si="1257"/>
        <v>340</v>
      </c>
      <c r="G6712" s="2">
        <f t="shared" si="1258"/>
        <v>0</v>
      </c>
      <c r="H6712" s="2">
        <f>MIN(Inputs!$B$2, (Inputs!$B$14 - F6712)/Inputs!$B$15)</f>
        <v>0</v>
      </c>
      <c r="I6712" s="2">
        <f>MAX(MIN(Inputs!$B$2, F6712*Inputs!$B$16, Inputs!$B$14*Inputs!$B$4 - G6712), 0)</f>
        <v>170</v>
      </c>
      <c r="J6712" s="2">
        <f>MAX(MIN(Inputs!$B$2, F6712*Inputs!$B$16, (Inputs!$B$14-F6712)/Inputs!$B$15)*Inputs!$B$9, 0)</f>
        <v>0</v>
      </c>
      <c r="K6712" s="2">
        <f>MAX(E6712*Inputs!$B$5 - B6712 - Inputs!$B$8, 0) * H6712</f>
        <v>0</v>
      </c>
      <c r="L6712" s="2">
        <f>IF(B6712 &gt;= D6712*Inputs!$B$10, MAX(B6712 - E6712/Inputs!$B$5 - Inputs!$B$8, 0) * I6712, 0)</f>
        <v>0</v>
      </c>
      <c r="M6712" s="2">
        <f t="shared" si="1250"/>
        <v>0</v>
      </c>
      <c r="N6712" s="3" t="str">
        <f t="shared" si="1251"/>
        <v>Idle</v>
      </c>
      <c r="O6712" s="3" t="str">
        <f t="shared" si="1259"/>
        <v>Idle</v>
      </c>
      <c r="P6712" s="2">
        <f t="shared" si="1252"/>
        <v>0</v>
      </c>
      <c r="Q6712" s="2">
        <f t="shared" si="1253"/>
        <v>0</v>
      </c>
      <c r="R6712" s="2">
        <f t="shared" si="1254"/>
        <v>0</v>
      </c>
      <c r="S6712" s="2">
        <f t="shared" si="1255"/>
        <v>0</v>
      </c>
      <c r="T6712" s="2">
        <f t="shared" si="1256"/>
        <v>0</v>
      </c>
      <c r="U6712" s="2">
        <f>IF(O6712="Reg", R6712 * Inputs!$B$7, 0)</f>
        <v>0</v>
      </c>
      <c r="V6712" s="2">
        <f>MAX(F6712 + P6712*Inputs!$B$15 - (Q6712/Inputs!$B$16) - U6712, 0)</f>
        <v>340</v>
      </c>
    </row>
    <row r="6713" spans="1:22" x14ac:dyDescent="0.3">
      <c r="A6713" s="1">
        <v>46302.625</v>
      </c>
      <c r="B6713" s="2">
        <v>61.142847217226468</v>
      </c>
      <c r="C6713" s="2">
        <v>22.450448680016169</v>
      </c>
      <c r="D6713" s="2">
        <f t="shared" si="1248"/>
        <v>31.97714952508721</v>
      </c>
      <c r="E6713" s="2">
        <f t="shared" si="1249"/>
        <v>70.569002225428108</v>
      </c>
      <c r="F6713" s="2">
        <f t="shared" si="1257"/>
        <v>340</v>
      </c>
      <c r="G6713" s="2">
        <f t="shared" si="1258"/>
        <v>0</v>
      </c>
      <c r="H6713" s="2">
        <f>MIN(Inputs!$B$2, (Inputs!$B$14 - F6713)/Inputs!$B$15)</f>
        <v>0</v>
      </c>
      <c r="I6713" s="2">
        <f>MAX(MIN(Inputs!$B$2, F6713*Inputs!$B$16, Inputs!$B$14*Inputs!$B$4 - G6713), 0)</f>
        <v>170</v>
      </c>
      <c r="J6713" s="2">
        <f>MAX(MIN(Inputs!$B$2, F6713*Inputs!$B$16, (Inputs!$B$14-F6713)/Inputs!$B$15)*Inputs!$B$9, 0)</f>
        <v>0</v>
      </c>
      <c r="K6713" s="2">
        <f>MAX(E6713*Inputs!$B$5 - B6713 - Inputs!$B$8, 0) * H6713</f>
        <v>0</v>
      </c>
      <c r="L6713" s="2">
        <f>IF(B6713 &gt;= D6713*Inputs!$B$10, MAX(B6713 - E6713/Inputs!$B$5 - Inputs!$B$8, 0) * I6713, 0)</f>
        <v>0</v>
      </c>
      <c r="M6713" s="2">
        <f t="shared" si="1250"/>
        <v>0</v>
      </c>
      <c r="N6713" s="3" t="str">
        <f t="shared" si="1251"/>
        <v>Idle</v>
      </c>
      <c r="O6713" s="3" t="str">
        <f t="shared" si="1259"/>
        <v>Idle</v>
      </c>
      <c r="P6713" s="2">
        <f t="shared" si="1252"/>
        <v>0</v>
      </c>
      <c r="Q6713" s="2">
        <f t="shared" si="1253"/>
        <v>0</v>
      </c>
      <c r="R6713" s="2">
        <f t="shared" si="1254"/>
        <v>0</v>
      </c>
      <c r="S6713" s="2">
        <f t="shared" si="1255"/>
        <v>0</v>
      </c>
      <c r="T6713" s="2">
        <f t="shared" si="1256"/>
        <v>0</v>
      </c>
      <c r="U6713" s="2">
        <f>IF(O6713="Reg", R6713 * Inputs!$B$7, 0)</f>
        <v>0</v>
      </c>
      <c r="V6713" s="2">
        <f>MAX(F6713 + P6713*Inputs!$B$15 - (Q6713/Inputs!$B$16) - U6713, 0)</f>
        <v>340</v>
      </c>
    </row>
    <row r="6714" spans="1:22" x14ac:dyDescent="0.3">
      <c r="A6714" s="1">
        <v>46302.666666666657</v>
      </c>
      <c r="B6714" s="2">
        <v>66.968851528448326</v>
      </c>
      <c r="C6714" s="2">
        <v>1.3503789882869921</v>
      </c>
      <c r="D6714" s="2">
        <f t="shared" si="1248"/>
        <v>31.97714952508721</v>
      </c>
      <c r="E6714" s="2">
        <f t="shared" si="1249"/>
        <v>69.770750395164413</v>
      </c>
      <c r="F6714" s="2">
        <f t="shared" si="1257"/>
        <v>340</v>
      </c>
      <c r="G6714" s="2">
        <f t="shared" si="1258"/>
        <v>0</v>
      </c>
      <c r="H6714" s="2">
        <f>MIN(Inputs!$B$2, (Inputs!$B$14 - F6714)/Inputs!$B$15)</f>
        <v>0</v>
      </c>
      <c r="I6714" s="2">
        <f>MAX(MIN(Inputs!$B$2, F6714*Inputs!$B$16, Inputs!$B$14*Inputs!$B$4 - G6714), 0)</f>
        <v>170</v>
      </c>
      <c r="J6714" s="2">
        <f>MAX(MIN(Inputs!$B$2, F6714*Inputs!$B$16, (Inputs!$B$14-F6714)/Inputs!$B$15)*Inputs!$B$9, 0)</f>
        <v>0</v>
      </c>
      <c r="K6714" s="2">
        <f>MAX(E6714*Inputs!$B$5 - B6714 - Inputs!$B$8, 0) * H6714</f>
        <v>0</v>
      </c>
      <c r="L6714" s="2">
        <f>IF(B6714 &gt;= D6714*Inputs!$B$10, MAX(B6714 - E6714/Inputs!$B$5 - Inputs!$B$8, 0) * I6714, 0)</f>
        <v>0</v>
      </c>
      <c r="M6714" s="2">
        <f t="shared" si="1250"/>
        <v>0</v>
      </c>
      <c r="N6714" s="3" t="str">
        <f t="shared" si="1251"/>
        <v>Idle</v>
      </c>
      <c r="O6714" s="3" t="str">
        <f t="shared" si="1259"/>
        <v>Idle</v>
      </c>
      <c r="P6714" s="2">
        <f t="shared" si="1252"/>
        <v>0</v>
      </c>
      <c r="Q6714" s="2">
        <f t="shared" si="1253"/>
        <v>0</v>
      </c>
      <c r="R6714" s="2">
        <f t="shared" si="1254"/>
        <v>0</v>
      </c>
      <c r="S6714" s="2">
        <f t="shared" si="1255"/>
        <v>0</v>
      </c>
      <c r="T6714" s="2">
        <f t="shared" si="1256"/>
        <v>0</v>
      </c>
      <c r="U6714" s="2">
        <f>IF(O6714="Reg", R6714 * Inputs!$B$7, 0)</f>
        <v>0</v>
      </c>
      <c r="V6714" s="2">
        <f>MAX(F6714 + P6714*Inputs!$B$15 - (Q6714/Inputs!$B$16) - U6714, 0)</f>
        <v>340</v>
      </c>
    </row>
    <row r="6715" spans="1:22" x14ac:dyDescent="0.3">
      <c r="A6715" s="1">
        <v>46302.708333333343</v>
      </c>
      <c r="B6715" s="2">
        <v>72.314259019308992</v>
      </c>
      <c r="C6715" s="2">
        <v>12.08504346215331</v>
      </c>
      <c r="D6715" s="2">
        <f t="shared" si="1248"/>
        <v>31.97714952508721</v>
      </c>
      <c r="E6715" s="2">
        <f t="shared" si="1249"/>
        <v>67.514744816741214</v>
      </c>
      <c r="F6715" s="2">
        <f t="shared" si="1257"/>
        <v>340</v>
      </c>
      <c r="G6715" s="2">
        <f t="shared" si="1258"/>
        <v>0</v>
      </c>
      <c r="H6715" s="2">
        <f>MIN(Inputs!$B$2, (Inputs!$B$14 - F6715)/Inputs!$B$15)</f>
        <v>0</v>
      </c>
      <c r="I6715" s="2">
        <f>MAX(MIN(Inputs!$B$2, F6715*Inputs!$B$16, Inputs!$B$14*Inputs!$B$4 - G6715), 0)</f>
        <v>170</v>
      </c>
      <c r="J6715" s="2">
        <f>MAX(MIN(Inputs!$B$2, F6715*Inputs!$B$16, (Inputs!$B$14-F6715)/Inputs!$B$15)*Inputs!$B$9, 0)</f>
        <v>0</v>
      </c>
      <c r="K6715" s="2">
        <f>MAX(E6715*Inputs!$B$5 - B6715 - Inputs!$B$8, 0) * H6715</f>
        <v>0</v>
      </c>
      <c r="L6715" s="2">
        <f>IF(B6715 &gt;= D6715*Inputs!$B$10, MAX(B6715 - E6715/Inputs!$B$5 - Inputs!$B$8, 0) * I6715, 0)</f>
        <v>0</v>
      </c>
      <c r="M6715" s="2">
        <f t="shared" si="1250"/>
        <v>0</v>
      </c>
      <c r="N6715" s="3" t="str">
        <f t="shared" si="1251"/>
        <v>Idle</v>
      </c>
      <c r="O6715" s="3" t="str">
        <f t="shared" si="1259"/>
        <v>Idle</v>
      </c>
      <c r="P6715" s="2">
        <f t="shared" si="1252"/>
        <v>0</v>
      </c>
      <c r="Q6715" s="2">
        <f t="shared" si="1253"/>
        <v>0</v>
      </c>
      <c r="R6715" s="2">
        <f t="shared" si="1254"/>
        <v>0</v>
      </c>
      <c r="S6715" s="2">
        <f t="shared" si="1255"/>
        <v>0</v>
      </c>
      <c r="T6715" s="2">
        <f t="shared" si="1256"/>
        <v>0</v>
      </c>
      <c r="U6715" s="2">
        <f>IF(O6715="Reg", R6715 * Inputs!$B$7, 0)</f>
        <v>0</v>
      </c>
      <c r="V6715" s="2">
        <f>MAX(F6715 + P6715*Inputs!$B$15 - (Q6715/Inputs!$B$16) - U6715, 0)</f>
        <v>340</v>
      </c>
    </row>
    <row r="6716" spans="1:22" x14ac:dyDescent="0.3">
      <c r="A6716" s="1">
        <v>46302.75</v>
      </c>
      <c r="B6716" s="2">
        <v>71.38865042733471</v>
      </c>
      <c r="C6716" s="2">
        <v>5.9095849481842402</v>
      </c>
      <c r="D6716" s="2">
        <f t="shared" si="1248"/>
        <v>31.97714952508721</v>
      </c>
      <c r="E6716" s="2">
        <f t="shared" si="1249"/>
        <v>61.608892482547077</v>
      </c>
      <c r="F6716" s="2">
        <f t="shared" si="1257"/>
        <v>340</v>
      </c>
      <c r="G6716" s="2">
        <f t="shared" si="1258"/>
        <v>0</v>
      </c>
      <c r="H6716" s="2">
        <f>MIN(Inputs!$B$2, (Inputs!$B$14 - F6716)/Inputs!$B$15)</f>
        <v>0</v>
      </c>
      <c r="I6716" s="2">
        <f>MAX(MIN(Inputs!$B$2, F6716*Inputs!$B$16, Inputs!$B$14*Inputs!$B$4 - G6716), 0)</f>
        <v>170</v>
      </c>
      <c r="J6716" s="2">
        <f>MAX(MIN(Inputs!$B$2, F6716*Inputs!$B$16, (Inputs!$B$14-F6716)/Inputs!$B$15)*Inputs!$B$9, 0)</f>
        <v>0</v>
      </c>
      <c r="K6716" s="2">
        <f>MAX(E6716*Inputs!$B$5 - B6716 - Inputs!$B$8, 0) * H6716</f>
        <v>0</v>
      </c>
      <c r="L6716" s="2">
        <f>IF(B6716 &gt;= D6716*Inputs!$B$10, MAX(B6716 - E6716/Inputs!$B$5 - Inputs!$B$8, 0) * I6716, 0)</f>
        <v>0</v>
      </c>
      <c r="M6716" s="2">
        <f t="shared" si="1250"/>
        <v>0</v>
      </c>
      <c r="N6716" s="3" t="str">
        <f t="shared" si="1251"/>
        <v>Idle</v>
      </c>
      <c r="O6716" s="3" t="str">
        <f t="shared" si="1259"/>
        <v>Idle</v>
      </c>
      <c r="P6716" s="2">
        <f t="shared" si="1252"/>
        <v>0</v>
      </c>
      <c r="Q6716" s="2">
        <f t="shared" si="1253"/>
        <v>0</v>
      </c>
      <c r="R6716" s="2">
        <f t="shared" si="1254"/>
        <v>0</v>
      </c>
      <c r="S6716" s="2">
        <f t="shared" si="1255"/>
        <v>0</v>
      </c>
      <c r="T6716" s="2">
        <f t="shared" si="1256"/>
        <v>0</v>
      </c>
      <c r="U6716" s="2">
        <f>IF(O6716="Reg", R6716 * Inputs!$B$7, 0)</f>
        <v>0</v>
      </c>
      <c r="V6716" s="2">
        <f>MAX(F6716 + P6716*Inputs!$B$15 - (Q6716/Inputs!$B$16) - U6716, 0)</f>
        <v>340</v>
      </c>
    </row>
    <row r="6717" spans="1:22" x14ac:dyDescent="0.3">
      <c r="A6717" s="1">
        <v>46302.791666666657</v>
      </c>
      <c r="B6717" s="2">
        <v>79.919446293748081</v>
      </c>
      <c r="C6717" s="2">
        <v>1.676459085619467</v>
      </c>
      <c r="D6717" s="2">
        <f t="shared" si="1248"/>
        <v>31.97714952508721</v>
      </c>
      <c r="E6717" s="2">
        <f t="shared" si="1249"/>
        <v>55.187469619326407</v>
      </c>
      <c r="F6717" s="2">
        <f t="shared" si="1257"/>
        <v>340</v>
      </c>
      <c r="G6717" s="2">
        <f t="shared" si="1258"/>
        <v>0</v>
      </c>
      <c r="H6717" s="2">
        <f>MIN(Inputs!$B$2, (Inputs!$B$14 - F6717)/Inputs!$B$15)</f>
        <v>0</v>
      </c>
      <c r="I6717" s="2">
        <f>MAX(MIN(Inputs!$B$2, F6717*Inputs!$B$16, Inputs!$B$14*Inputs!$B$4 - G6717), 0)</f>
        <v>170</v>
      </c>
      <c r="J6717" s="2">
        <f>MAX(MIN(Inputs!$B$2, F6717*Inputs!$B$16, (Inputs!$B$14-F6717)/Inputs!$B$15)*Inputs!$B$9, 0)</f>
        <v>0</v>
      </c>
      <c r="K6717" s="2">
        <f>MAX(E6717*Inputs!$B$5 - B6717 - Inputs!$B$8, 0) * H6717</f>
        <v>0</v>
      </c>
      <c r="L6717" s="2">
        <f>IF(B6717 &gt;= D6717*Inputs!$B$10, MAX(B6717 - E6717/Inputs!$B$5 - Inputs!$B$8, 0) * I6717, 0)</f>
        <v>0</v>
      </c>
      <c r="M6717" s="2">
        <f t="shared" si="1250"/>
        <v>0</v>
      </c>
      <c r="N6717" s="3" t="str">
        <f t="shared" si="1251"/>
        <v>Idle</v>
      </c>
      <c r="O6717" s="3" t="str">
        <f t="shared" si="1259"/>
        <v>Idle</v>
      </c>
      <c r="P6717" s="2">
        <f t="shared" si="1252"/>
        <v>0</v>
      </c>
      <c r="Q6717" s="2">
        <f t="shared" si="1253"/>
        <v>0</v>
      </c>
      <c r="R6717" s="2">
        <f t="shared" si="1254"/>
        <v>0</v>
      </c>
      <c r="S6717" s="2">
        <f t="shared" si="1255"/>
        <v>0</v>
      </c>
      <c r="T6717" s="2">
        <f t="shared" si="1256"/>
        <v>0</v>
      </c>
      <c r="U6717" s="2">
        <f>IF(O6717="Reg", R6717 * Inputs!$B$7, 0)</f>
        <v>0</v>
      </c>
      <c r="V6717" s="2">
        <f>MAX(F6717 + P6717*Inputs!$B$15 - (Q6717/Inputs!$B$16) - U6717, 0)</f>
        <v>340</v>
      </c>
    </row>
    <row r="6718" spans="1:22" x14ac:dyDescent="0.3">
      <c r="A6718" s="1">
        <v>46302.833333333343</v>
      </c>
      <c r="B6718" s="2">
        <v>71.679958866502062</v>
      </c>
      <c r="C6718" s="2">
        <v>2.4047207797805359</v>
      </c>
      <c r="D6718" s="2">
        <f t="shared" si="1248"/>
        <v>31.97714952508721</v>
      </c>
      <c r="E6718" s="2">
        <f t="shared" si="1249"/>
        <v>43.630930234252993</v>
      </c>
      <c r="F6718" s="2">
        <f t="shared" si="1257"/>
        <v>340</v>
      </c>
      <c r="G6718" s="2">
        <f t="shared" si="1258"/>
        <v>0</v>
      </c>
      <c r="H6718" s="2">
        <f>MIN(Inputs!$B$2, (Inputs!$B$14 - F6718)/Inputs!$B$15)</f>
        <v>0</v>
      </c>
      <c r="I6718" s="2">
        <f>MAX(MIN(Inputs!$B$2, F6718*Inputs!$B$16, Inputs!$B$14*Inputs!$B$4 - G6718), 0)</f>
        <v>170</v>
      </c>
      <c r="J6718" s="2">
        <f>MAX(MIN(Inputs!$B$2, F6718*Inputs!$B$16, (Inputs!$B$14-F6718)/Inputs!$B$15)*Inputs!$B$9, 0)</f>
        <v>0</v>
      </c>
      <c r="K6718" s="2">
        <f>MAX(E6718*Inputs!$B$5 - B6718 - Inputs!$B$8, 0) * H6718</f>
        <v>0</v>
      </c>
      <c r="L6718" s="2">
        <f>IF(B6718 &gt;= D6718*Inputs!$B$10, MAX(B6718 - E6718/Inputs!$B$5 - Inputs!$B$8, 0) * I6718, 0)</f>
        <v>356.89057568829514</v>
      </c>
      <c r="M6718" s="2">
        <f t="shared" si="1250"/>
        <v>0</v>
      </c>
      <c r="N6718" s="3" t="str">
        <f t="shared" si="1251"/>
        <v>Discharge</v>
      </c>
      <c r="O6718" s="3" t="str">
        <f t="shared" si="1259"/>
        <v>Discharge</v>
      </c>
      <c r="P6718" s="2">
        <f t="shared" si="1252"/>
        <v>0</v>
      </c>
      <c r="Q6718" s="2">
        <f t="shared" si="1253"/>
        <v>170</v>
      </c>
      <c r="R6718" s="2">
        <f t="shared" si="1254"/>
        <v>0</v>
      </c>
      <c r="S6718" s="2">
        <f t="shared" si="1255"/>
        <v>12185.593007305351</v>
      </c>
      <c r="T6718" s="2">
        <f t="shared" si="1256"/>
        <v>0</v>
      </c>
      <c r="U6718" s="2">
        <f>IF(O6718="Reg", R6718 * Inputs!$B$7, 0)</f>
        <v>0</v>
      </c>
      <c r="V6718" s="2">
        <f>MAX(F6718 + P6718*Inputs!$B$15 - (Q6718/Inputs!$B$16) - U6718, 0)</f>
        <v>170</v>
      </c>
    </row>
    <row r="6719" spans="1:22" x14ac:dyDescent="0.3">
      <c r="A6719" s="1">
        <v>46302.875</v>
      </c>
      <c r="B6719" s="2">
        <v>56.353336235644349</v>
      </c>
      <c r="C6719" s="2">
        <v>8.8978438826351933</v>
      </c>
      <c r="D6719" s="2">
        <f t="shared" si="1248"/>
        <v>31.97714952508721</v>
      </c>
      <c r="E6719" s="2">
        <f t="shared" si="1249"/>
        <v>33.920432007174171</v>
      </c>
      <c r="F6719" s="2">
        <f t="shared" si="1257"/>
        <v>170</v>
      </c>
      <c r="G6719" s="2">
        <f t="shared" si="1258"/>
        <v>170</v>
      </c>
      <c r="H6719" s="2">
        <f>MIN(Inputs!$B$2, (Inputs!$B$14 - F6719)/Inputs!$B$15)</f>
        <v>170</v>
      </c>
      <c r="I6719" s="2">
        <f>MAX(MIN(Inputs!$B$2, F6719*Inputs!$B$16, Inputs!$B$14*Inputs!$B$4 - G6719), 0)</f>
        <v>170</v>
      </c>
      <c r="J6719" s="2">
        <f>MAX(MIN(Inputs!$B$2, F6719*Inputs!$B$16, (Inputs!$B$14-F6719)/Inputs!$B$15)*Inputs!$B$9, 0)</f>
        <v>136</v>
      </c>
      <c r="K6719" s="2">
        <f>MAX(E6719*Inputs!$B$5 - B6719 - Inputs!$B$8, 0) * H6719</f>
        <v>0</v>
      </c>
      <c r="L6719" s="2">
        <f>IF(B6719 &gt;= D6719*Inputs!$B$10, MAX(B6719 - E6719/Inputs!$B$5 - Inputs!$B$8, 0) * I6719, 0)</f>
        <v>0</v>
      </c>
      <c r="M6719" s="2">
        <f t="shared" si="1250"/>
        <v>1210.1067680383862</v>
      </c>
      <c r="N6719" s="3" t="str">
        <f t="shared" si="1251"/>
        <v>Reg</v>
      </c>
      <c r="O6719" s="3" t="str">
        <f t="shared" si="1259"/>
        <v>Discharge</v>
      </c>
      <c r="P6719" s="2">
        <f t="shared" si="1252"/>
        <v>0</v>
      </c>
      <c r="Q6719" s="2">
        <f t="shared" si="1253"/>
        <v>170</v>
      </c>
      <c r="R6719" s="2">
        <f t="shared" si="1254"/>
        <v>0</v>
      </c>
      <c r="S6719" s="2">
        <f t="shared" si="1255"/>
        <v>9580.0671600595397</v>
      </c>
      <c r="T6719" s="2">
        <f t="shared" si="1256"/>
        <v>0</v>
      </c>
      <c r="U6719" s="2">
        <f>IF(O6719="Reg", R6719 * Inputs!$B$7, 0)</f>
        <v>0</v>
      </c>
      <c r="V6719" s="2">
        <f>MAX(F6719 + P6719*Inputs!$B$15 - (Q6719/Inputs!$B$16) - U6719, 0)</f>
        <v>0</v>
      </c>
    </row>
    <row r="6720" spans="1:22" x14ac:dyDescent="0.3">
      <c r="A6720" s="1">
        <v>46302.916666666657</v>
      </c>
      <c r="B6720" s="2">
        <v>53.432818057909067</v>
      </c>
      <c r="C6720" s="2">
        <v>12.35243709379694</v>
      </c>
      <c r="D6720" s="2">
        <f t="shared" si="1248"/>
        <v>31.97714952508721</v>
      </c>
      <c r="E6720" s="2">
        <f t="shared" si="1249"/>
        <v>25.103054963384157</v>
      </c>
      <c r="F6720" s="2">
        <f t="shared" si="1257"/>
        <v>0</v>
      </c>
      <c r="G6720" s="2">
        <f t="shared" si="1258"/>
        <v>340</v>
      </c>
      <c r="H6720" s="2">
        <f>MIN(Inputs!$B$2, (Inputs!$B$14 - F6720)/Inputs!$B$15)</f>
        <v>170</v>
      </c>
      <c r="I6720" s="2">
        <f>MAX(MIN(Inputs!$B$2, F6720*Inputs!$B$16, Inputs!$B$14*Inputs!$B$4 - G6720), 0)</f>
        <v>0</v>
      </c>
      <c r="J6720" s="2">
        <f>MAX(MIN(Inputs!$B$2, F6720*Inputs!$B$16, (Inputs!$B$14-F6720)/Inputs!$B$15)*Inputs!$B$9, 0)</f>
        <v>0</v>
      </c>
      <c r="K6720" s="2">
        <f>MAX(E6720*Inputs!$B$5 - B6720 - Inputs!$B$8, 0) * H6720</f>
        <v>0</v>
      </c>
      <c r="L6720" s="2">
        <f>IF(B6720 &gt;= D6720*Inputs!$B$10, MAX(B6720 - E6720/Inputs!$B$5 - Inputs!$B$8, 0) * I6720, 0)</f>
        <v>0</v>
      </c>
      <c r="M6720" s="2">
        <f t="shared" si="1250"/>
        <v>0</v>
      </c>
      <c r="N6720" s="3" t="str">
        <f t="shared" si="1251"/>
        <v>Idle</v>
      </c>
      <c r="O6720" s="3" t="str">
        <f t="shared" si="1259"/>
        <v>Idle</v>
      </c>
      <c r="P6720" s="2">
        <f t="shared" si="1252"/>
        <v>0</v>
      </c>
      <c r="Q6720" s="2">
        <f t="shared" si="1253"/>
        <v>0</v>
      </c>
      <c r="R6720" s="2">
        <f t="shared" si="1254"/>
        <v>0</v>
      </c>
      <c r="S6720" s="2">
        <f t="shared" si="1255"/>
        <v>0</v>
      </c>
      <c r="T6720" s="2">
        <f t="shared" si="1256"/>
        <v>0</v>
      </c>
      <c r="U6720" s="2">
        <f>IF(O6720="Reg", R6720 * Inputs!$B$7, 0)</f>
        <v>0</v>
      </c>
      <c r="V6720" s="2">
        <f>MAX(F6720 + P6720*Inputs!$B$15 - (Q6720/Inputs!$B$16) - U6720, 0)</f>
        <v>0</v>
      </c>
    </row>
    <row r="6721" spans="1:22" x14ac:dyDescent="0.3">
      <c r="A6721" s="1">
        <v>46302.958333333343</v>
      </c>
      <c r="B6721" s="2">
        <v>36.879145014144243</v>
      </c>
      <c r="C6721" s="2">
        <v>20.887991166269789</v>
      </c>
      <c r="D6721" s="2">
        <f t="shared" si="1248"/>
        <v>31.97714952508721</v>
      </c>
      <c r="E6721" s="2">
        <f t="shared" si="1249"/>
        <v>16.19758528706598</v>
      </c>
      <c r="F6721" s="2">
        <f t="shared" si="1257"/>
        <v>0</v>
      </c>
      <c r="G6721" s="2">
        <f t="shared" si="1258"/>
        <v>340</v>
      </c>
      <c r="H6721" s="2">
        <f>MIN(Inputs!$B$2, (Inputs!$B$14 - F6721)/Inputs!$B$15)</f>
        <v>170</v>
      </c>
      <c r="I6721" s="2">
        <f>MAX(MIN(Inputs!$B$2, F6721*Inputs!$B$16, Inputs!$B$14*Inputs!$B$4 - G6721), 0)</f>
        <v>0</v>
      </c>
      <c r="J6721" s="2">
        <f>MAX(MIN(Inputs!$B$2, F6721*Inputs!$B$16, (Inputs!$B$14-F6721)/Inputs!$B$15)*Inputs!$B$9, 0)</f>
        <v>0</v>
      </c>
      <c r="K6721" s="2">
        <f>MAX(E6721*Inputs!$B$5 - B6721 - Inputs!$B$8, 0) * H6721</f>
        <v>0</v>
      </c>
      <c r="L6721" s="2">
        <f>IF(B6721 &gt;= D6721*Inputs!$B$10, MAX(B6721 - E6721/Inputs!$B$5 - Inputs!$B$8, 0) * I6721, 0)</f>
        <v>0</v>
      </c>
      <c r="M6721" s="2">
        <f t="shared" si="1250"/>
        <v>0</v>
      </c>
      <c r="N6721" s="3" t="str">
        <f t="shared" si="1251"/>
        <v>Idle</v>
      </c>
      <c r="O6721" s="3" t="str">
        <f t="shared" si="1259"/>
        <v>Idle</v>
      </c>
      <c r="P6721" s="2">
        <f t="shared" si="1252"/>
        <v>0</v>
      </c>
      <c r="Q6721" s="2">
        <f t="shared" si="1253"/>
        <v>0</v>
      </c>
      <c r="R6721" s="2">
        <f t="shared" si="1254"/>
        <v>0</v>
      </c>
      <c r="S6721" s="2">
        <f t="shared" si="1255"/>
        <v>0</v>
      </c>
      <c r="T6721" s="2">
        <f t="shared" si="1256"/>
        <v>0</v>
      </c>
      <c r="U6721" s="2">
        <f>IF(O6721="Reg", R6721 * Inputs!$B$7, 0)</f>
        <v>0</v>
      </c>
      <c r="V6721" s="2">
        <f>MAX(F6721 + P6721*Inputs!$B$15 - (Q6721/Inputs!$B$16) - U6721, 0)</f>
        <v>0</v>
      </c>
    </row>
    <row r="6722" spans="1:22" x14ac:dyDescent="0.3">
      <c r="A6722" s="1">
        <v>46303</v>
      </c>
      <c r="B6722" s="2">
        <v>32.860113248010613</v>
      </c>
      <c r="C6722" s="2">
        <v>2.217946371197848</v>
      </c>
      <c r="D6722" s="2">
        <f t="shared" ref="D6722:D6785" si="1260">AVERAGEIFS(B:B, A:A, "&gt;="&amp;INT(A6722), A:A, "&lt;"&amp;INT(A6722)+1)</f>
        <v>40.171405907238103</v>
      </c>
      <c r="E6722" s="2">
        <f t="shared" ref="E6722:E6785" si="1261">AVERAGE(B6722:B6727)</f>
        <v>10.051061118041938</v>
      </c>
      <c r="F6722" s="2">
        <f t="shared" si="1257"/>
        <v>0</v>
      </c>
      <c r="G6722" s="2">
        <f t="shared" si="1258"/>
        <v>0</v>
      </c>
      <c r="H6722" s="2">
        <f>MIN(Inputs!$B$2, (Inputs!$B$14 - F6722)/Inputs!$B$15)</f>
        <v>170</v>
      </c>
      <c r="I6722" s="2">
        <f>MAX(MIN(Inputs!$B$2, F6722*Inputs!$B$16, Inputs!$B$14*Inputs!$B$4 - G6722), 0)</f>
        <v>0</v>
      </c>
      <c r="J6722" s="2">
        <f>MAX(MIN(Inputs!$B$2, F6722*Inputs!$B$16, (Inputs!$B$14-F6722)/Inputs!$B$15)*Inputs!$B$9, 0)</f>
        <v>0</v>
      </c>
      <c r="K6722" s="2">
        <f>MAX(E6722*Inputs!$B$5 - B6722 - Inputs!$B$8, 0) * H6722</f>
        <v>0</v>
      </c>
      <c r="L6722" s="2">
        <f>IF(B6722 &gt;= D6722*Inputs!$B$10, MAX(B6722 - E6722/Inputs!$B$5 - Inputs!$B$8, 0) * I6722, 0)</f>
        <v>0</v>
      </c>
      <c r="M6722" s="2">
        <f t="shared" ref="M6722:M6785" si="1262">C6722 * J6722</f>
        <v>0</v>
      </c>
      <c r="N6722" s="3" t="str">
        <f t="shared" ref="N6722:N6785" si="1263">IF(MAX(K6722, L6722, M6722)&lt;=0, "Idle", IF(AND(M6722&gt;=K6722, M6722&gt;=L6722), "Reg", IF(L6722&gt;=K6722, "Discharge", "Charge")))</f>
        <v>Idle</v>
      </c>
      <c r="O6722" s="3" t="str">
        <f t="shared" si="1259"/>
        <v>Idle</v>
      </c>
      <c r="P6722" s="2">
        <f t="shared" ref="P6722:P6785" si="1264">IF(O6722="Charge", H6722, 0)</f>
        <v>0</v>
      </c>
      <c r="Q6722" s="2">
        <f t="shared" ref="Q6722:Q6785" si="1265">IF(O6722="Discharge", I6722, 0)</f>
        <v>0</v>
      </c>
      <c r="R6722" s="2">
        <f t="shared" ref="R6722:R6785" si="1266">IF(O6722="Reg", J6722, 0)</f>
        <v>0</v>
      </c>
      <c r="S6722" s="2">
        <f t="shared" ref="S6722:S6785" si="1267">(Q6722 - P6722) * B6722</f>
        <v>0</v>
      </c>
      <c r="T6722" s="2">
        <f t="shared" ref="T6722:T6785" si="1268">R6722 * C6722</f>
        <v>0</v>
      </c>
      <c r="U6722" s="2">
        <f>IF(O6722="Reg", R6722 * Inputs!$B$7, 0)</f>
        <v>0</v>
      </c>
      <c r="V6722" s="2">
        <f>MAX(F6722 + P6722*Inputs!$B$15 - (Q6722/Inputs!$B$16) - U6722, 0)</f>
        <v>0</v>
      </c>
    </row>
    <row r="6723" spans="1:22" x14ac:dyDescent="0.3">
      <c r="A6723" s="1">
        <v>46303.041666666657</v>
      </c>
      <c r="B6723" s="2">
        <v>10.58020998330764</v>
      </c>
      <c r="C6723" s="2">
        <v>5.9837115997370258</v>
      </c>
      <c r="D6723" s="2">
        <f t="shared" si="1260"/>
        <v>40.171405907238103</v>
      </c>
      <c r="E6723" s="2">
        <f t="shared" si="1261"/>
        <v>4.5743755767068368</v>
      </c>
      <c r="F6723" s="2">
        <f t="shared" ref="F6723:F6786" si="1269">V6722</f>
        <v>0</v>
      </c>
      <c r="G6723" s="2">
        <f t="shared" ref="G6723:G6786" si="1270">IF(INT(A6723)=INT(A6722), G6722 + Q6722, 0)</f>
        <v>0</v>
      </c>
      <c r="H6723" s="2">
        <f>MIN(Inputs!$B$2, (Inputs!$B$14 - F6723)/Inputs!$B$15)</f>
        <v>170</v>
      </c>
      <c r="I6723" s="2">
        <f>MAX(MIN(Inputs!$B$2, F6723*Inputs!$B$16, Inputs!$B$14*Inputs!$B$4 - G6723), 0)</f>
        <v>0</v>
      </c>
      <c r="J6723" s="2">
        <f>MAX(MIN(Inputs!$B$2, F6723*Inputs!$B$16, (Inputs!$B$14-F6723)/Inputs!$B$15)*Inputs!$B$9, 0)</f>
        <v>0</v>
      </c>
      <c r="K6723" s="2">
        <f>MAX(E6723*Inputs!$B$5 - B6723 - Inputs!$B$8, 0) * H6723</f>
        <v>0</v>
      </c>
      <c r="L6723" s="2">
        <f>IF(B6723 &gt;= D6723*Inputs!$B$10, MAX(B6723 - E6723/Inputs!$B$5 - Inputs!$B$8, 0) * I6723, 0)</f>
        <v>0</v>
      </c>
      <c r="M6723" s="2">
        <f t="shared" si="1262"/>
        <v>0</v>
      </c>
      <c r="N6723" s="3" t="str">
        <f t="shared" si="1263"/>
        <v>Idle</v>
      </c>
      <c r="O6723" s="3" t="str">
        <f t="shared" si="1259"/>
        <v>Idle</v>
      </c>
      <c r="P6723" s="2">
        <f t="shared" si="1264"/>
        <v>0</v>
      </c>
      <c r="Q6723" s="2">
        <f t="shared" si="1265"/>
        <v>0</v>
      </c>
      <c r="R6723" s="2">
        <f t="shared" si="1266"/>
        <v>0</v>
      </c>
      <c r="S6723" s="2">
        <f t="shared" si="1267"/>
        <v>0</v>
      </c>
      <c r="T6723" s="2">
        <f t="shared" si="1268"/>
        <v>0</v>
      </c>
      <c r="U6723" s="2">
        <f>IF(O6723="Reg", R6723 * Inputs!$B$7, 0)</f>
        <v>0</v>
      </c>
      <c r="V6723" s="2">
        <f>MAX(F6723 + P6723*Inputs!$B$15 - (Q6723/Inputs!$B$16) - U6723, 0)</f>
        <v>0</v>
      </c>
    </row>
    <row r="6724" spans="1:22" x14ac:dyDescent="0.3">
      <c r="A6724" s="1">
        <v>46303.083333333343</v>
      </c>
      <c r="B6724" s="2">
        <v>13.41696950402914</v>
      </c>
      <c r="C6724" s="2">
        <v>2.9429121071922539</v>
      </c>
      <c r="D6724" s="2">
        <f t="shared" si="1260"/>
        <v>40.171405907238103</v>
      </c>
      <c r="E6724" s="2">
        <f t="shared" si="1261"/>
        <v>2.8110072461555635</v>
      </c>
      <c r="F6724" s="2">
        <f t="shared" si="1269"/>
        <v>0</v>
      </c>
      <c r="G6724" s="2">
        <f t="shared" si="1270"/>
        <v>0</v>
      </c>
      <c r="H6724" s="2">
        <f>MIN(Inputs!$B$2, (Inputs!$B$14 - F6724)/Inputs!$B$15)</f>
        <v>170</v>
      </c>
      <c r="I6724" s="2">
        <f>MAX(MIN(Inputs!$B$2, F6724*Inputs!$B$16, Inputs!$B$14*Inputs!$B$4 - G6724), 0)</f>
        <v>0</v>
      </c>
      <c r="J6724" s="2">
        <f>MAX(MIN(Inputs!$B$2, F6724*Inputs!$B$16, (Inputs!$B$14-F6724)/Inputs!$B$15)*Inputs!$B$9, 0)</f>
        <v>0</v>
      </c>
      <c r="K6724" s="2">
        <f>MAX(E6724*Inputs!$B$5 - B6724 - Inputs!$B$8, 0) * H6724</f>
        <v>0</v>
      </c>
      <c r="L6724" s="2">
        <f>IF(B6724 &gt;= D6724*Inputs!$B$10, MAX(B6724 - E6724/Inputs!$B$5 - Inputs!$B$8, 0) * I6724, 0)</f>
        <v>0</v>
      </c>
      <c r="M6724" s="2">
        <f t="shared" si="1262"/>
        <v>0</v>
      </c>
      <c r="N6724" s="3" t="str">
        <f t="shared" si="1263"/>
        <v>Idle</v>
      </c>
      <c r="O6724" s="3" t="str">
        <f t="shared" ref="O6724:O6787" si="1271">IF(O6723&lt;&gt;O6722, O6723, N6724)</f>
        <v>Idle</v>
      </c>
      <c r="P6724" s="2">
        <f t="shared" si="1264"/>
        <v>0</v>
      </c>
      <c r="Q6724" s="2">
        <f t="shared" si="1265"/>
        <v>0</v>
      </c>
      <c r="R6724" s="2">
        <f t="shared" si="1266"/>
        <v>0</v>
      </c>
      <c r="S6724" s="2">
        <f t="shared" si="1267"/>
        <v>0</v>
      </c>
      <c r="T6724" s="2">
        <f t="shared" si="1268"/>
        <v>0</v>
      </c>
      <c r="U6724" s="2">
        <f>IF(O6724="Reg", R6724 * Inputs!$B$7, 0)</f>
        <v>0</v>
      </c>
      <c r="V6724" s="2">
        <f>MAX(F6724 + P6724*Inputs!$B$15 - (Q6724/Inputs!$B$16) - U6724, 0)</f>
        <v>0</v>
      </c>
    </row>
    <row r="6725" spans="1:22" x14ac:dyDescent="0.3">
      <c r="A6725" s="1">
        <v>46303.125</v>
      </c>
      <c r="B6725" s="2">
        <v>3.449073972904241</v>
      </c>
      <c r="C6725" s="2">
        <v>6.9263561773057214</v>
      </c>
      <c r="D6725" s="2">
        <f t="shared" si="1260"/>
        <v>40.171405907238103</v>
      </c>
      <c r="E6725" s="2">
        <f t="shared" si="1261"/>
        <v>0.57484566215070687</v>
      </c>
      <c r="F6725" s="2">
        <f t="shared" si="1269"/>
        <v>0</v>
      </c>
      <c r="G6725" s="2">
        <f t="shared" si="1270"/>
        <v>0</v>
      </c>
      <c r="H6725" s="2">
        <f>MIN(Inputs!$B$2, (Inputs!$B$14 - F6725)/Inputs!$B$15)</f>
        <v>170</v>
      </c>
      <c r="I6725" s="2">
        <f>MAX(MIN(Inputs!$B$2, F6725*Inputs!$B$16, Inputs!$B$14*Inputs!$B$4 - G6725), 0)</f>
        <v>0</v>
      </c>
      <c r="J6725" s="2">
        <f>MAX(MIN(Inputs!$B$2, F6725*Inputs!$B$16, (Inputs!$B$14-F6725)/Inputs!$B$15)*Inputs!$B$9, 0)</f>
        <v>0</v>
      </c>
      <c r="K6725" s="2">
        <f>MAX(E6725*Inputs!$B$5 - B6725 - Inputs!$B$8, 0) * H6725</f>
        <v>0</v>
      </c>
      <c r="L6725" s="2">
        <f>IF(B6725 &gt;= D6725*Inputs!$B$10, MAX(B6725 - E6725/Inputs!$B$5 - Inputs!$B$8, 0) * I6725, 0)</f>
        <v>0</v>
      </c>
      <c r="M6725" s="2">
        <f t="shared" si="1262"/>
        <v>0</v>
      </c>
      <c r="N6725" s="3" t="str">
        <f t="shared" si="1263"/>
        <v>Idle</v>
      </c>
      <c r="O6725" s="3" t="str">
        <f t="shared" si="1271"/>
        <v>Idle</v>
      </c>
      <c r="P6725" s="2">
        <f t="shared" si="1264"/>
        <v>0</v>
      </c>
      <c r="Q6725" s="2">
        <f t="shared" si="1265"/>
        <v>0</v>
      </c>
      <c r="R6725" s="2">
        <f t="shared" si="1266"/>
        <v>0</v>
      </c>
      <c r="S6725" s="2">
        <f t="shared" si="1267"/>
        <v>0</v>
      </c>
      <c r="T6725" s="2">
        <f t="shared" si="1268"/>
        <v>0</v>
      </c>
      <c r="U6725" s="2">
        <f>IF(O6725="Reg", R6725 * Inputs!$B$7, 0)</f>
        <v>0</v>
      </c>
      <c r="V6725" s="2">
        <f>MAX(F6725 + P6725*Inputs!$B$15 - (Q6725/Inputs!$B$16) - U6725, 0)</f>
        <v>0</v>
      </c>
    </row>
    <row r="6726" spans="1:22" x14ac:dyDescent="0.3">
      <c r="A6726" s="1">
        <v>46303.166666666657</v>
      </c>
      <c r="B6726" s="2">
        <v>0</v>
      </c>
      <c r="C6726" s="2">
        <v>2.8917459751072672</v>
      </c>
      <c r="D6726" s="2">
        <f t="shared" si="1260"/>
        <v>40.171405907238103</v>
      </c>
      <c r="E6726" s="2">
        <f t="shared" si="1261"/>
        <v>0</v>
      </c>
      <c r="F6726" s="2">
        <f t="shared" si="1269"/>
        <v>0</v>
      </c>
      <c r="G6726" s="2">
        <f t="shared" si="1270"/>
        <v>0</v>
      </c>
      <c r="H6726" s="2">
        <f>MIN(Inputs!$B$2, (Inputs!$B$14 - F6726)/Inputs!$B$15)</f>
        <v>170</v>
      </c>
      <c r="I6726" s="2">
        <f>MAX(MIN(Inputs!$B$2, F6726*Inputs!$B$16, Inputs!$B$14*Inputs!$B$4 - G6726), 0)</f>
        <v>0</v>
      </c>
      <c r="J6726" s="2">
        <f>MAX(MIN(Inputs!$B$2, F6726*Inputs!$B$16, (Inputs!$B$14-F6726)/Inputs!$B$15)*Inputs!$B$9, 0)</f>
        <v>0</v>
      </c>
      <c r="K6726" s="2">
        <f>MAX(E6726*Inputs!$B$5 - B6726 - Inputs!$B$8, 0) * H6726</f>
        <v>0</v>
      </c>
      <c r="L6726" s="2">
        <f>IF(B6726 &gt;= D6726*Inputs!$B$10, MAX(B6726 - E6726/Inputs!$B$5 - Inputs!$B$8, 0) * I6726, 0)</f>
        <v>0</v>
      </c>
      <c r="M6726" s="2">
        <f t="shared" si="1262"/>
        <v>0</v>
      </c>
      <c r="N6726" s="3" t="str">
        <f t="shared" si="1263"/>
        <v>Idle</v>
      </c>
      <c r="O6726" s="3" t="str">
        <f t="shared" si="1271"/>
        <v>Idle</v>
      </c>
      <c r="P6726" s="2">
        <f t="shared" si="1264"/>
        <v>0</v>
      </c>
      <c r="Q6726" s="2">
        <f t="shared" si="1265"/>
        <v>0</v>
      </c>
      <c r="R6726" s="2">
        <f t="shared" si="1266"/>
        <v>0</v>
      </c>
      <c r="S6726" s="2">
        <f t="shared" si="1267"/>
        <v>0</v>
      </c>
      <c r="T6726" s="2">
        <f t="shared" si="1268"/>
        <v>0</v>
      </c>
      <c r="U6726" s="2">
        <f>IF(O6726="Reg", R6726 * Inputs!$B$7, 0)</f>
        <v>0</v>
      </c>
      <c r="V6726" s="2">
        <f>MAX(F6726 + P6726*Inputs!$B$15 - (Q6726/Inputs!$B$16) - U6726, 0)</f>
        <v>0</v>
      </c>
    </row>
    <row r="6727" spans="1:22" x14ac:dyDescent="0.3">
      <c r="A6727" s="1">
        <v>46303.208333333343</v>
      </c>
      <c r="B6727" s="2">
        <v>0</v>
      </c>
      <c r="C6727" s="2">
        <v>4.5791514175904924</v>
      </c>
      <c r="D6727" s="2">
        <f t="shared" si="1260"/>
        <v>40.171405907238103</v>
      </c>
      <c r="E6727" s="2">
        <f t="shared" si="1261"/>
        <v>2.715805371758552</v>
      </c>
      <c r="F6727" s="2">
        <f t="shared" si="1269"/>
        <v>0</v>
      </c>
      <c r="G6727" s="2">
        <f t="shared" si="1270"/>
        <v>0</v>
      </c>
      <c r="H6727" s="2">
        <f>MIN(Inputs!$B$2, (Inputs!$B$14 - F6727)/Inputs!$B$15)</f>
        <v>170</v>
      </c>
      <c r="I6727" s="2">
        <f>MAX(MIN(Inputs!$B$2, F6727*Inputs!$B$16, Inputs!$B$14*Inputs!$B$4 - G6727), 0)</f>
        <v>0</v>
      </c>
      <c r="J6727" s="2">
        <f>MAX(MIN(Inputs!$B$2, F6727*Inputs!$B$16, (Inputs!$B$14-F6727)/Inputs!$B$15)*Inputs!$B$9, 0)</f>
        <v>0</v>
      </c>
      <c r="K6727" s="2">
        <f>MAX(E6727*Inputs!$B$5 - B6727 - Inputs!$B$8, 0) * H6727</f>
        <v>0</v>
      </c>
      <c r="L6727" s="2">
        <f>IF(B6727 &gt;= D6727*Inputs!$B$10, MAX(B6727 - E6727/Inputs!$B$5 - Inputs!$B$8, 0) * I6727, 0)</f>
        <v>0</v>
      </c>
      <c r="M6727" s="2">
        <f t="shared" si="1262"/>
        <v>0</v>
      </c>
      <c r="N6727" s="3" t="str">
        <f t="shared" si="1263"/>
        <v>Idle</v>
      </c>
      <c r="O6727" s="3" t="str">
        <f t="shared" si="1271"/>
        <v>Idle</v>
      </c>
      <c r="P6727" s="2">
        <f t="shared" si="1264"/>
        <v>0</v>
      </c>
      <c r="Q6727" s="2">
        <f t="shared" si="1265"/>
        <v>0</v>
      </c>
      <c r="R6727" s="2">
        <f t="shared" si="1266"/>
        <v>0</v>
      </c>
      <c r="S6727" s="2">
        <f t="shared" si="1267"/>
        <v>0</v>
      </c>
      <c r="T6727" s="2">
        <f t="shared" si="1268"/>
        <v>0</v>
      </c>
      <c r="U6727" s="2">
        <f>IF(O6727="Reg", R6727 * Inputs!$B$7, 0)</f>
        <v>0</v>
      </c>
      <c r="V6727" s="2">
        <f>MAX(F6727 + P6727*Inputs!$B$15 - (Q6727/Inputs!$B$16) - U6727, 0)</f>
        <v>0</v>
      </c>
    </row>
    <row r="6728" spans="1:22" x14ac:dyDescent="0.3">
      <c r="A6728" s="1">
        <v>46303.25</v>
      </c>
      <c r="B6728" s="2">
        <v>0</v>
      </c>
      <c r="C6728" s="2">
        <v>7.4317015510691569</v>
      </c>
      <c r="D6728" s="2">
        <f t="shared" si="1260"/>
        <v>40.171405907238103</v>
      </c>
      <c r="E6728" s="2">
        <f t="shared" si="1261"/>
        <v>6.7238461659164059</v>
      </c>
      <c r="F6728" s="2">
        <f t="shared" si="1269"/>
        <v>0</v>
      </c>
      <c r="G6728" s="2">
        <f t="shared" si="1270"/>
        <v>0</v>
      </c>
      <c r="H6728" s="2">
        <f>MIN(Inputs!$B$2, (Inputs!$B$14 - F6728)/Inputs!$B$15)</f>
        <v>170</v>
      </c>
      <c r="I6728" s="2">
        <f>MAX(MIN(Inputs!$B$2, F6728*Inputs!$B$16, Inputs!$B$14*Inputs!$B$4 - G6728), 0)</f>
        <v>0</v>
      </c>
      <c r="J6728" s="2">
        <f>MAX(MIN(Inputs!$B$2, F6728*Inputs!$B$16, (Inputs!$B$14-F6728)/Inputs!$B$15)*Inputs!$B$9, 0)</f>
        <v>0</v>
      </c>
      <c r="K6728" s="2">
        <f>MAX(E6728*Inputs!$B$5 - B6728 - Inputs!$B$8, 0) * H6728</f>
        <v>0</v>
      </c>
      <c r="L6728" s="2">
        <f>IF(B6728 &gt;= D6728*Inputs!$B$10, MAX(B6728 - E6728/Inputs!$B$5 - Inputs!$B$8, 0) * I6728, 0)</f>
        <v>0</v>
      </c>
      <c r="M6728" s="2">
        <f t="shared" si="1262"/>
        <v>0</v>
      </c>
      <c r="N6728" s="3" t="str">
        <f t="shared" si="1263"/>
        <v>Idle</v>
      </c>
      <c r="O6728" s="3" t="str">
        <f t="shared" si="1271"/>
        <v>Idle</v>
      </c>
      <c r="P6728" s="2">
        <f t="shared" si="1264"/>
        <v>0</v>
      </c>
      <c r="Q6728" s="2">
        <f t="shared" si="1265"/>
        <v>0</v>
      </c>
      <c r="R6728" s="2">
        <f t="shared" si="1266"/>
        <v>0</v>
      </c>
      <c r="S6728" s="2">
        <f t="shared" si="1267"/>
        <v>0</v>
      </c>
      <c r="T6728" s="2">
        <f t="shared" si="1268"/>
        <v>0</v>
      </c>
      <c r="U6728" s="2">
        <f>IF(O6728="Reg", R6728 * Inputs!$B$7, 0)</f>
        <v>0</v>
      </c>
      <c r="V6728" s="2">
        <f>MAX(F6728 + P6728*Inputs!$B$15 - (Q6728/Inputs!$B$16) - U6728, 0)</f>
        <v>0</v>
      </c>
    </row>
    <row r="6729" spans="1:22" x14ac:dyDescent="0.3">
      <c r="A6729" s="1">
        <v>46303.291666666657</v>
      </c>
      <c r="B6729" s="2">
        <v>0</v>
      </c>
      <c r="C6729" s="2">
        <v>13.18539897035738</v>
      </c>
      <c r="D6729" s="2">
        <f t="shared" si="1260"/>
        <v>40.171405907238103</v>
      </c>
      <c r="E6729" s="2">
        <f t="shared" si="1261"/>
        <v>12.449863105634799</v>
      </c>
      <c r="F6729" s="2">
        <f t="shared" si="1269"/>
        <v>0</v>
      </c>
      <c r="G6729" s="2">
        <f t="shared" si="1270"/>
        <v>0</v>
      </c>
      <c r="H6729" s="2">
        <f>MIN(Inputs!$B$2, (Inputs!$B$14 - F6729)/Inputs!$B$15)</f>
        <v>170</v>
      </c>
      <c r="I6729" s="2">
        <f>MAX(MIN(Inputs!$B$2, F6729*Inputs!$B$16, Inputs!$B$14*Inputs!$B$4 - G6729), 0)</f>
        <v>0</v>
      </c>
      <c r="J6729" s="2">
        <f>MAX(MIN(Inputs!$B$2, F6729*Inputs!$B$16, (Inputs!$B$14-F6729)/Inputs!$B$15)*Inputs!$B$9, 0)</f>
        <v>0</v>
      </c>
      <c r="K6729" s="2">
        <f>MAX(E6729*Inputs!$B$5 - B6729 - Inputs!$B$8, 0) * H6729</f>
        <v>0</v>
      </c>
      <c r="L6729" s="2">
        <f>IF(B6729 &gt;= D6729*Inputs!$B$10, MAX(B6729 - E6729/Inputs!$B$5 - Inputs!$B$8, 0) * I6729, 0)</f>
        <v>0</v>
      </c>
      <c r="M6729" s="2">
        <f t="shared" si="1262"/>
        <v>0</v>
      </c>
      <c r="N6729" s="3" t="str">
        <f t="shared" si="1263"/>
        <v>Idle</v>
      </c>
      <c r="O6729" s="3" t="str">
        <f t="shared" si="1271"/>
        <v>Idle</v>
      </c>
      <c r="P6729" s="2">
        <f t="shared" si="1264"/>
        <v>0</v>
      </c>
      <c r="Q6729" s="2">
        <f t="shared" si="1265"/>
        <v>0</v>
      </c>
      <c r="R6729" s="2">
        <f t="shared" si="1266"/>
        <v>0</v>
      </c>
      <c r="S6729" s="2">
        <f t="shared" si="1267"/>
        <v>0</v>
      </c>
      <c r="T6729" s="2">
        <f t="shared" si="1268"/>
        <v>0</v>
      </c>
      <c r="U6729" s="2">
        <f>IF(O6729="Reg", R6729 * Inputs!$B$7, 0)</f>
        <v>0</v>
      </c>
      <c r="V6729" s="2">
        <f>MAX(F6729 + P6729*Inputs!$B$15 - (Q6729/Inputs!$B$16) - U6729, 0)</f>
        <v>0</v>
      </c>
    </row>
    <row r="6730" spans="1:22" x14ac:dyDescent="0.3">
      <c r="A6730" s="1">
        <v>46303.333333333343</v>
      </c>
      <c r="B6730" s="2">
        <v>0</v>
      </c>
      <c r="C6730" s="2">
        <v>1.824006407144384</v>
      </c>
      <c r="D6730" s="2">
        <f t="shared" si="1260"/>
        <v>40.171405907238103</v>
      </c>
      <c r="E6730" s="2">
        <f t="shared" si="1261"/>
        <v>48.279313705318884</v>
      </c>
      <c r="F6730" s="2">
        <f t="shared" si="1269"/>
        <v>0</v>
      </c>
      <c r="G6730" s="2">
        <f t="shared" si="1270"/>
        <v>0</v>
      </c>
      <c r="H6730" s="2">
        <f>MIN(Inputs!$B$2, (Inputs!$B$14 - F6730)/Inputs!$B$15)</f>
        <v>170</v>
      </c>
      <c r="I6730" s="2">
        <f>MAX(MIN(Inputs!$B$2, F6730*Inputs!$B$16, Inputs!$B$14*Inputs!$B$4 - G6730), 0)</f>
        <v>0</v>
      </c>
      <c r="J6730" s="2">
        <f>MAX(MIN(Inputs!$B$2, F6730*Inputs!$B$16, (Inputs!$B$14-F6730)/Inputs!$B$15)*Inputs!$B$9, 0)</f>
        <v>0</v>
      </c>
      <c r="K6730" s="2">
        <f>MAX(E6730*Inputs!$B$5 - B6730 - Inputs!$B$8, 0) * H6730</f>
        <v>3822.5853303157055</v>
      </c>
      <c r="L6730" s="2">
        <f>IF(B6730 &gt;= D6730*Inputs!$B$10, MAX(B6730 - E6730/Inputs!$B$5 - Inputs!$B$8, 0) * I6730, 0)</f>
        <v>0</v>
      </c>
      <c r="M6730" s="2">
        <f t="shared" si="1262"/>
        <v>0</v>
      </c>
      <c r="N6730" s="3" t="str">
        <f t="shared" si="1263"/>
        <v>Charge</v>
      </c>
      <c r="O6730" s="3" t="str">
        <f t="shared" si="1271"/>
        <v>Charge</v>
      </c>
      <c r="P6730" s="2">
        <f t="shared" si="1264"/>
        <v>170</v>
      </c>
      <c r="Q6730" s="2">
        <f t="shared" si="1265"/>
        <v>0</v>
      </c>
      <c r="R6730" s="2">
        <f t="shared" si="1266"/>
        <v>0</v>
      </c>
      <c r="S6730" s="2">
        <f t="shared" si="1267"/>
        <v>0</v>
      </c>
      <c r="T6730" s="2">
        <f t="shared" si="1268"/>
        <v>0</v>
      </c>
      <c r="U6730" s="2">
        <f>IF(O6730="Reg", R6730 * Inputs!$B$7, 0)</f>
        <v>0</v>
      </c>
      <c r="V6730" s="2">
        <f>MAX(F6730 + P6730*Inputs!$B$15 - (Q6730/Inputs!$B$16) - U6730, 0)</f>
        <v>170</v>
      </c>
    </row>
    <row r="6731" spans="1:22" x14ac:dyDescent="0.3">
      <c r="A6731" s="1">
        <v>46303.375</v>
      </c>
      <c r="B6731" s="2">
        <v>0</v>
      </c>
      <c r="C6731" s="2">
        <v>5.670537366920092</v>
      </c>
      <c r="D6731" s="2">
        <f t="shared" si="1260"/>
        <v>40.171405907238103</v>
      </c>
      <c r="E6731" s="2">
        <f t="shared" si="1261"/>
        <v>57.508236297611496</v>
      </c>
      <c r="F6731" s="2">
        <f t="shared" si="1269"/>
        <v>170</v>
      </c>
      <c r="G6731" s="2">
        <f t="shared" si="1270"/>
        <v>0</v>
      </c>
      <c r="H6731" s="2">
        <f>MIN(Inputs!$B$2, (Inputs!$B$14 - F6731)/Inputs!$B$15)</f>
        <v>170</v>
      </c>
      <c r="I6731" s="2">
        <f>MAX(MIN(Inputs!$B$2, F6731*Inputs!$B$16, Inputs!$B$14*Inputs!$B$4 - G6731), 0)</f>
        <v>170</v>
      </c>
      <c r="J6731" s="2">
        <f>MAX(MIN(Inputs!$B$2, F6731*Inputs!$B$16, (Inputs!$B$14-F6731)/Inputs!$B$15)*Inputs!$B$9, 0)</f>
        <v>136</v>
      </c>
      <c r="K6731" s="2">
        <f>MAX(E6731*Inputs!$B$5 - B6731 - Inputs!$B$8, 0) * H6731</f>
        <v>5203.2321501226797</v>
      </c>
      <c r="L6731" s="2">
        <f>IF(B6731 &gt;= D6731*Inputs!$B$10, MAX(B6731 - E6731/Inputs!$B$5 - Inputs!$B$8, 0) * I6731, 0)</f>
        <v>0</v>
      </c>
      <c r="M6731" s="2">
        <f t="shared" si="1262"/>
        <v>771.19308190113247</v>
      </c>
      <c r="N6731" s="3" t="str">
        <f t="shared" si="1263"/>
        <v>Charge</v>
      </c>
      <c r="O6731" s="3" t="str">
        <f t="shared" si="1271"/>
        <v>Charge</v>
      </c>
      <c r="P6731" s="2">
        <f t="shared" si="1264"/>
        <v>170</v>
      </c>
      <c r="Q6731" s="2">
        <f t="shared" si="1265"/>
        <v>0</v>
      </c>
      <c r="R6731" s="2">
        <f t="shared" si="1266"/>
        <v>0</v>
      </c>
      <c r="S6731" s="2">
        <f t="shared" si="1267"/>
        <v>0</v>
      </c>
      <c r="T6731" s="2">
        <f t="shared" si="1268"/>
        <v>0</v>
      </c>
      <c r="U6731" s="2">
        <f>IF(O6731="Reg", R6731 * Inputs!$B$7, 0)</f>
        <v>0</v>
      </c>
      <c r="V6731" s="2">
        <f>MAX(F6731 + P6731*Inputs!$B$15 - (Q6731/Inputs!$B$16) - U6731, 0)</f>
        <v>340</v>
      </c>
    </row>
    <row r="6732" spans="1:22" x14ac:dyDescent="0.3">
      <c r="A6732" s="1">
        <v>46303.416666666657</v>
      </c>
      <c r="B6732" s="2">
        <v>16.294832230551311</v>
      </c>
      <c r="C6732" s="2">
        <v>15.011815503229499</v>
      </c>
      <c r="D6732" s="2">
        <f t="shared" si="1260"/>
        <v>40.171405907238103</v>
      </c>
      <c r="E6732" s="2">
        <f t="shared" si="1261"/>
        <v>67.903334704456171</v>
      </c>
      <c r="F6732" s="2">
        <f t="shared" si="1269"/>
        <v>340</v>
      </c>
      <c r="G6732" s="2">
        <f t="shared" si="1270"/>
        <v>0</v>
      </c>
      <c r="H6732" s="2">
        <f>MIN(Inputs!$B$2, (Inputs!$B$14 - F6732)/Inputs!$B$15)</f>
        <v>0</v>
      </c>
      <c r="I6732" s="2">
        <f>MAX(MIN(Inputs!$B$2, F6732*Inputs!$B$16, Inputs!$B$14*Inputs!$B$4 - G6732), 0)</f>
        <v>170</v>
      </c>
      <c r="J6732" s="2">
        <f>MAX(MIN(Inputs!$B$2, F6732*Inputs!$B$16, (Inputs!$B$14-F6732)/Inputs!$B$15)*Inputs!$B$9, 0)</f>
        <v>0</v>
      </c>
      <c r="K6732" s="2">
        <f>MAX(E6732*Inputs!$B$5 - B6732 - Inputs!$B$8, 0) * H6732</f>
        <v>0</v>
      </c>
      <c r="L6732" s="2">
        <f>IF(B6732 &gt;= D6732*Inputs!$B$10, MAX(B6732 - E6732/Inputs!$B$5 - Inputs!$B$8, 0) * I6732, 0)</f>
        <v>0</v>
      </c>
      <c r="M6732" s="2">
        <f t="shared" si="1262"/>
        <v>0</v>
      </c>
      <c r="N6732" s="3" t="str">
        <f t="shared" si="1263"/>
        <v>Idle</v>
      </c>
      <c r="O6732" s="3" t="str">
        <f t="shared" si="1271"/>
        <v>Idle</v>
      </c>
      <c r="P6732" s="2">
        <f t="shared" si="1264"/>
        <v>0</v>
      </c>
      <c r="Q6732" s="2">
        <f t="shared" si="1265"/>
        <v>0</v>
      </c>
      <c r="R6732" s="2">
        <f t="shared" si="1266"/>
        <v>0</v>
      </c>
      <c r="S6732" s="2">
        <f t="shared" si="1267"/>
        <v>0</v>
      </c>
      <c r="T6732" s="2">
        <f t="shared" si="1268"/>
        <v>0</v>
      </c>
      <c r="U6732" s="2">
        <f>IF(O6732="Reg", R6732 * Inputs!$B$7, 0)</f>
        <v>0</v>
      </c>
      <c r="V6732" s="2">
        <f>MAX(F6732 + P6732*Inputs!$B$15 - (Q6732/Inputs!$B$16) - U6732, 0)</f>
        <v>340</v>
      </c>
    </row>
    <row r="6733" spans="1:22" x14ac:dyDescent="0.3">
      <c r="A6733" s="1">
        <v>46303.458333333343</v>
      </c>
      <c r="B6733" s="2">
        <v>24.048244764947128</v>
      </c>
      <c r="C6733" s="2">
        <v>1.698240104961257</v>
      </c>
      <c r="D6733" s="2">
        <f t="shared" si="1260"/>
        <v>40.171405907238103</v>
      </c>
      <c r="E6733" s="2">
        <f t="shared" si="1261"/>
        <v>76.382661432259624</v>
      </c>
      <c r="F6733" s="2">
        <f t="shared" si="1269"/>
        <v>340</v>
      </c>
      <c r="G6733" s="2">
        <f t="shared" si="1270"/>
        <v>0</v>
      </c>
      <c r="H6733" s="2">
        <f>MIN(Inputs!$B$2, (Inputs!$B$14 - F6733)/Inputs!$B$15)</f>
        <v>0</v>
      </c>
      <c r="I6733" s="2">
        <f>MAX(MIN(Inputs!$B$2, F6733*Inputs!$B$16, Inputs!$B$14*Inputs!$B$4 - G6733), 0)</f>
        <v>170</v>
      </c>
      <c r="J6733" s="2">
        <f>MAX(MIN(Inputs!$B$2, F6733*Inputs!$B$16, (Inputs!$B$14-F6733)/Inputs!$B$15)*Inputs!$B$9, 0)</f>
        <v>0</v>
      </c>
      <c r="K6733" s="2">
        <f>MAX(E6733*Inputs!$B$5 - B6733 - Inputs!$B$8, 0) * H6733</f>
        <v>0</v>
      </c>
      <c r="L6733" s="2">
        <f>IF(B6733 &gt;= D6733*Inputs!$B$10, MAX(B6733 - E6733/Inputs!$B$5 - Inputs!$B$8, 0) * I6733, 0)</f>
        <v>0</v>
      </c>
      <c r="M6733" s="2">
        <f t="shared" si="1262"/>
        <v>0</v>
      </c>
      <c r="N6733" s="3" t="str">
        <f t="shared" si="1263"/>
        <v>Idle</v>
      </c>
      <c r="O6733" s="3" t="str">
        <f t="shared" si="1271"/>
        <v>Idle</v>
      </c>
      <c r="P6733" s="2">
        <f t="shared" si="1264"/>
        <v>0</v>
      </c>
      <c r="Q6733" s="2">
        <f t="shared" si="1265"/>
        <v>0</v>
      </c>
      <c r="R6733" s="2">
        <f t="shared" si="1266"/>
        <v>0</v>
      </c>
      <c r="S6733" s="2">
        <f t="shared" si="1267"/>
        <v>0</v>
      </c>
      <c r="T6733" s="2">
        <f t="shared" si="1268"/>
        <v>0</v>
      </c>
      <c r="U6733" s="2">
        <f>IF(O6733="Reg", R6733 * Inputs!$B$7, 0)</f>
        <v>0</v>
      </c>
      <c r="V6733" s="2">
        <f>MAX(F6733 + P6733*Inputs!$B$15 - (Q6733/Inputs!$B$16) - U6733, 0)</f>
        <v>340</v>
      </c>
    </row>
    <row r="6734" spans="1:22" x14ac:dyDescent="0.3">
      <c r="A6734" s="1">
        <v>46303.5</v>
      </c>
      <c r="B6734" s="2">
        <v>34.356101638310371</v>
      </c>
      <c r="C6734" s="2">
        <v>30.22376734417066</v>
      </c>
      <c r="D6734" s="2">
        <f t="shared" si="1260"/>
        <v>40.171405907238103</v>
      </c>
      <c r="E6734" s="2">
        <f t="shared" si="1261"/>
        <v>84.117319505595574</v>
      </c>
      <c r="F6734" s="2">
        <f t="shared" si="1269"/>
        <v>340</v>
      </c>
      <c r="G6734" s="2">
        <f t="shared" si="1270"/>
        <v>0</v>
      </c>
      <c r="H6734" s="2">
        <f>MIN(Inputs!$B$2, (Inputs!$B$14 - F6734)/Inputs!$B$15)</f>
        <v>0</v>
      </c>
      <c r="I6734" s="2">
        <f>MAX(MIN(Inputs!$B$2, F6734*Inputs!$B$16, Inputs!$B$14*Inputs!$B$4 - G6734), 0)</f>
        <v>170</v>
      </c>
      <c r="J6734" s="2">
        <f>MAX(MIN(Inputs!$B$2, F6734*Inputs!$B$16, (Inputs!$B$14-F6734)/Inputs!$B$15)*Inputs!$B$9, 0)</f>
        <v>0</v>
      </c>
      <c r="K6734" s="2">
        <f>MAX(E6734*Inputs!$B$5 - B6734 - Inputs!$B$8, 0) * H6734</f>
        <v>0</v>
      </c>
      <c r="L6734" s="2">
        <f>IF(B6734 &gt;= D6734*Inputs!$B$10, MAX(B6734 - E6734/Inputs!$B$5 - Inputs!$B$8, 0) * I6734, 0)</f>
        <v>0</v>
      </c>
      <c r="M6734" s="2">
        <f t="shared" si="1262"/>
        <v>0</v>
      </c>
      <c r="N6734" s="3" t="str">
        <f t="shared" si="1263"/>
        <v>Idle</v>
      </c>
      <c r="O6734" s="3" t="str">
        <f t="shared" si="1271"/>
        <v>Idle</v>
      </c>
      <c r="P6734" s="2">
        <f t="shared" si="1264"/>
        <v>0</v>
      </c>
      <c r="Q6734" s="2">
        <f t="shared" si="1265"/>
        <v>0</v>
      </c>
      <c r="R6734" s="2">
        <f t="shared" si="1266"/>
        <v>0</v>
      </c>
      <c r="S6734" s="2">
        <f t="shared" si="1267"/>
        <v>0</v>
      </c>
      <c r="T6734" s="2">
        <f t="shared" si="1268"/>
        <v>0</v>
      </c>
      <c r="U6734" s="2">
        <f>IF(O6734="Reg", R6734 * Inputs!$B$7, 0)</f>
        <v>0</v>
      </c>
      <c r="V6734" s="2">
        <f>MAX(F6734 + P6734*Inputs!$B$15 - (Q6734/Inputs!$B$16) - U6734, 0)</f>
        <v>340</v>
      </c>
    </row>
    <row r="6735" spans="1:22" x14ac:dyDescent="0.3">
      <c r="A6735" s="1">
        <v>46303.541666666657</v>
      </c>
      <c r="B6735" s="2">
        <v>214.97670359810451</v>
      </c>
      <c r="C6735" s="2">
        <v>13.48952607403195</v>
      </c>
      <c r="D6735" s="2">
        <f t="shared" si="1260"/>
        <v>40.171405907238103</v>
      </c>
      <c r="E6735" s="2">
        <f t="shared" si="1261"/>
        <v>90.507222322784472</v>
      </c>
      <c r="F6735" s="2">
        <f t="shared" si="1269"/>
        <v>340</v>
      </c>
      <c r="G6735" s="2">
        <f t="shared" si="1270"/>
        <v>0</v>
      </c>
      <c r="H6735" s="2">
        <f>MIN(Inputs!$B$2, (Inputs!$B$14 - F6735)/Inputs!$B$15)</f>
        <v>0</v>
      </c>
      <c r="I6735" s="2">
        <f>MAX(MIN(Inputs!$B$2, F6735*Inputs!$B$16, Inputs!$B$14*Inputs!$B$4 - G6735), 0)</f>
        <v>170</v>
      </c>
      <c r="J6735" s="2">
        <f>MAX(MIN(Inputs!$B$2, F6735*Inputs!$B$16, (Inputs!$B$14-F6735)/Inputs!$B$15)*Inputs!$B$9, 0)</f>
        <v>0</v>
      </c>
      <c r="K6735" s="2">
        <f>MAX(E6735*Inputs!$B$5 - B6735 - Inputs!$B$8, 0) * H6735</f>
        <v>0</v>
      </c>
      <c r="L6735" s="2">
        <f>IF(B6735 &gt;= D6735*Inputs!$B$10, MAX(B6735 - E6735/Inputs!$B$5 - Inputs!$B$8, 0) * I6735, 0)</f>
        <v>15661.68984477622</v>
      </c>
      <c r="M6735" s="2">
        <f t="shared" si="1262"/>
        <v>0</v>
      </c>
      <c r="N6735" s="3" t="str">
        <f t="shared" si="1263"/>
        <v>Discharge</v>
      </c>
      <c r="O6735" s="3" t="str">
        <f t="shared" si="1271"/>
        <v>Discharge</v>
      </c>
      <c r="P6735" s="2">
        <f t="shared" si="1264"/>
        <v>0</v>
      </c>
      <c r="Q6735" s="2">
        <f t="shared" si="1265"/>
        <v>170</v>
      </c>
      <c r="R6735" s="2">
        <f t="shared" si="1266"/>
        <v>0</v>
      </c>
      <c r="S6735" s="2">
        <f t="shared" si="1267"/>
        <v>36546.039611677763</v>
      </c>
      <c r="T6735" s="2">
        <f t="shared" si="1268"/>
        <v>0</v>
      </c>
      <c r="U6735" s="2">
        <f>IF(O6735="Reg", R6735 * Inputs!$B$7, 0)</f>
        <v>0</v>
      </c>
      <c r="V6735" s="2">
        <f>MAX(F6735 + P6735*Inputs!$B$15 - (Q6735/Inputs!$B$16) - U6735, 0)</f>
        <v>170</v>
      </c>
    </row>
    <row r="6736" spans="1:22" x14ac:dyDescent="0.3">
      <c r="A6736" s="1">
        <v>46303.583333333343</v>
      </c>
      <c r="B6736" s="2">
        <v>55.373535553755659</v>
      </c>
      <c r="C6736" s="2">
        <v>10.87439233806839</v>
      </c>
      <c r="D6736" s="2">
        <f t="shared" si="1260"/>
        <v>40.171405907238103</v>
      </c>
      <c r="E6736" s="2">
        <f t="shared" si="1261"/>
        <v>65.41171650000345</v>
      </c>
      <c r="F6736" s="2">
        <f t="shared" si="1269"/>
        <v>170</v>
      </c>
      <c r="G6736" s="2">
        <f t="shared" si="1270"/>
        <v>170</v>
      </c>
      <c r="H6736" s="2">
        <f>MIN(Inputs!$B$2, (Inputs!$B$14 - F6736)/Inputs!$B$15)</f>
        <v>170</v>
      </c>
      <c r="I6736" s="2">
        <f>MAX(MIN(Inputs!$B$2, F6736*Inputs!$B$16, Inputs!$B$14*Inputs!$B$4 - G6736), 0)</f>
        <v>170</v>
      </c>
      <c r="J6736" s="2">
        <f>MAX(MIN(Inputs!$B$2, F6736*Inputs!$B$16, (Inputs!$B$14-F6736)/Inputs!$B$15)*Inputs!$B$9, 0)</f>
        <v>136</v>
      </c>
      <c r="K6736" s="2">
        <f>MAX(E6736*Inputs!$B$5 - B6736 - Inputs!$B$8, 0) * H6736</f>
        <v>0</v>
      </c>
      <c r="L6736" s="2">
        <f>IF(B6736 &gt;= D6736*Inputs!$B$10, MAX(B6736 - E6736/Inputs!$B$5 - Inputs!$B$8, 0) * I6736, 0)</f>
        <v>0</v>
      </c>
      <c r="M6736" s="2">
        <f t="shared" si="1262"/>
        <v>1478.917357977301</v>
      </c>
      <c r="N6736" s="3" t="str">
        <f t="shared" si="1263"/>
        <v>Reg</v>
      </c>
      <c r="O6736" s="3" t="str">
        <f t="shared" si="1271"/>
        <v>Discharge</v>
      </c>
      <c r="P6736" s="2">
        <f t="shared" si="1264"/>
        <v>0</v>
      </c>
      <c r="Q6736" s="2">
        <f t="shared" si="1265"/>
        <v>170</v>
      </c>
      <c r="R6736" s="2">
        <f t="shared" si="1266"/>
        <v>0</v>
      </c>
      <c r="S6736" s="2">
        <f t="shared" si="1267"/>
        <v>9413.501044138462</v>
      </c>
      <c r="T6736" s="2">
        <f t="shared" si="1268"/>
        <v>0</v>
      </c>
      <c r="U6736" s="2">
        <f>IF(O6736="Reg", R6736 * Inputs!$B$7, 0)</f>
        <v>0</v>
      </c>
      <c r="V6736" s="2">
        <f>MAX(F6736 + P6736*Inputs!$B$15 - (Q6736/Inputs!$B$16) - U6736, 0)</f>
        <v>0</v>
      </c>
    </row>
    <row r="6737" spans="1:22" x14ac:dyDescent="0.3">
      <c r="A6737" s="1">
        <v>46303.625</v>
      </c>
      <c r="B6737" s="2">
        <v>62.370590441068053</v>
      </c>
      <c r="C6737" s="2">
        <v>10.07283251032236</v>
      </c>
      <c r="D6737" s="2">
        <f t="shared" si="1260"/>
        <v>40.171405907238103</v>
      </c>
      <c r="E6737" s="2">
        <f t="shared" si="1261"/>
        <v>67.449216141817729</v>
      </c>
      <c r="F6737" s="2">
        <f t="shared" si="1269"/>
        <v>0</v>
      </c>
      <c r="G6737" s="2">
        <f t="shared" si="1270"/>
        <v>340</v>
      </c>
      <c r="H6737" s="2">
        <f>MIN(Inputs!$B$2, (Inputs!$B$14 - F6737)/Inputs!$B$15)</f>
        <v>170</v>
      </c>
      <c r="I6737" s="2">
        <f>MAX(MIN(Inputs!$B$2, F6737*Inputs!$B$16, Inputs!$B$14*Inputs!$B$4 - G6737), 0)</f>
        <v>0</v>
      </c>
      <c r="J6737" s="2">
        <f>MAX(MIN(Inputs!$B$2, F6737*Inputs!$B$16, (Inputs!$B$14-F6737)/Inputs!$B$15)*Inputs!$B$9, 0)</f>
        <v>0</v>
      </c>
      <c r="K6737" s="2">
        <f>MAX(E6737*Inputs!$B$5 - B6737 - Inputs!$B$8, 0) * H6737</f>
        <v>0</v>
      </c>
      <c r="L6737" s="2">
        <f>IF(B6737 &gt;= D6737*Inputs!$B$10, MAX(B6737 - E6737/Inputs!$B$5 - Inputs!$B$8, 0) * I6737, 0)</f>
        <v>0</v>
      </c>
      <c r="M6737" s="2">
        <f t="shared" si="1262"/>
        <v>0</v>
      </c>
      <c r="N6737" s="3" t="str">
        <f t="shared" si="1263"/>
        <v>Idle</v>
      </c>
      <c r="O6737" s="3" t="str">
        <f t="shared" si="1271"/>
        <v>Idle</v>
      </c>
      <c r="P6737" s="2">
        <f t="shared" si="1264"/>
        <v>0</v>
      </c>
      <c r="Q6737" s="2">
        <f t="shared" si="1265"/>
        <v>0</v>
      </c>
      <c r="R6737" s="2">
        <f t="shared" si="1266"/>
        <v>0</v>
      </c>
      <c r="S6737" s="2">
        <f t="shared" si="1267"/>
        <v>0</v>
      </c>
      <c r="T6737" s="2">
        <f t="shared" si="1268"/>
        <v>0</v>
      </c>
      <c r="U6737" s="2">
        <f>IF(O6737="Reg", R6737 * Inputs!$B$7, 0)</f>
        <v>0</v>
      </c>
      <c r="V6737" s="2">
        <f>MAX(F6737 + P6737*Inputs!$B$15 - (Q6737/Inputs!$B$16) - U6737, 0)</f>
        <v>0</v>
      </c>
    </row>
    <row r="6738" spans="1:22" x14ac:dyDescent="0.3">
      <c r="A6738" s="1">
        <v>46303.666666666657</v>
      </c>
      <c r="B6738" s="2">
        <v>67.170792597372127</v>
      </c>
      <c r="C6738" s="2">
        <v>3.049287837690219</v>
      </c>
      <c r="D6738" s="2">
        <f t="shared" si="1260"/>
        <v>40.171405907238103</v>
      </c>
      <c r="E6738" s="2">
        <f t="shared" si="1261"/>
        <v>66.219319962451692</v>
      </c>
      <c r="F6738" s="2">
        <f t="shared" si="1269"/>
        <v>0</v>
      </c>
      <c r="G6738" s="2">
        <f t="shared" si="1270"/>
        <v>340</v>
      </c>
      <c r="H6738" s="2">
        <f>MIN(Inputs!$B$2, (Inputs!$B$14 - F6738)/Inputs!$B$15)</f>
        <v>170</v>
      </c>
      <c r="I6738" s="2">
        <f>MAX(MIN(Inputs!$B$2, F6738*Inputs!$B$16, Inputs!$B$14*Inputs!$B$4 - G6738), 0)</f>
        <v>0</v>
      </c>
      <c r="J6738" s="2">
        <f>MAX(MIN(Inputs!$B$2, F6738*Inputs!$B$16, (Inputs!$B$14-F6738)/Inputs!$B$15)*Inputs!$B$9, 0)</f>
        <v>0</v>
      </c>
      <c r="K6738" s="2">
        <f>MAX(E6738*Inputs!$B$5 - B6738 - Inputs!$B$8, 0) * H6738</f>
        <v>0</v>
      </c>
      <c r="L6738" s="2">
        <f>IF(B6738 &gt;= D6738*Inputs!$B$10, MAX(B6738 - E6738/Inputs!$B$5 - Inputs!$B$8, 0) * I6738, 0)</f>
        <v>0</v>
      </c>
      <c r="M6738" s="2">
        <f t="shared" si="1262"/>
        <v>0</v>
      </c>
      <c r="N6738" s="3" t="str">
        <f t="shared" si="1263"/>
        <v>Idle</v>
      </c>
      <c r="O6738" s="3" t="str">
        <f t="shared" si="1271"/>
        <v>Idle</v>
      </c>
      <c r="P6738" s="2">
        <f t="shared" si="1264"/>
        <v>0</v>
      </c>
      <c r="Q6738" s="2">
        <f t="shared" si="1265"/>
        <v>0</v>
      </c>
      <c r="R6738" s="2">
        <f t="shared" si="1266"/>
        <v>0</v>
      </c>
      <c r="S6738" s="2">
        <f t="shared" si="1267"/>
        <v>0</v>
      </c>
      <c r="T6738" s="2">
        <f t="shared" si="1268"/>
        <v>0</v>
      </c>
      <c r="U6738" s="2">
        <f>IF(O6738="Reg", R6738 * Inputs!$B$7, 0)</f>
        <v>0</v>
      </c>
      <c r="V6738" s="2">
        <f>MAX(F6738 + P6738*Inputs!$B$15 - (Q6738/Inputs!$B$16) - U6738, 0)</f>
        <v>0</v>
      </c>
    </row>
    <row r="6739" spans="1:22" x14ac:dyDescent="0.3">
      <c r="A6739" s="1">
        <v>46303.708333333343</v>
      </c>
      <c r="B6739" s="2">
        <v>70.45619320496273</v>
      </c>
      <c r="C6739" s="2">
        <v>1.225218686276812</v>
      </c>
      <c r="D6739" s="2">
        <f t="shared" si="1260"/>
        <v>40.171405907238103</v>
      </c>
      <c r="E6739" s="2">
        <f t="shared" si="1261"/>
        <v>63.570979503181825</v>
      </c>
      <c r="F6739" s="2">
        <f t="shared" si="1269"/>
        <v>0</v>
      </c>
      <c r="G6739" s="2">
        <f t="shared" si="1270"/>
        <v>340</v>
      </c>
      <c r="H6739" s="2">
        <f>MIN(Inputs!$B$2, (Inputs!$B$14 - F6739)/Inputs!$B$15)</f>
        <v>170</v>
      </c>
      <c r="I6739" s="2">
        <f>MAX(MIN(Inputs!$B$2, F6739*Inputs!$B$16, Inputs!$B$14*Inputs!$B$4 - G6739), 0)</f>
        <v>0</v>
      </c>
      <c r="J6739" s="2">
        <f>MAX(MIN(Inputs!$B$2, F6739*Inputs!$B$16, (Inputs!$B$14-F6739)/Inputs!$B$15)*Inputs!$B$9, 0)</f>
        <v>0</v>
      </c>
      <c r="K6739" s="2">
        <f>MAX(E6739*Inputs!$B$5 - B6739 - Inputs!$B$8, 0) * H6739</f>
        <v>0</v>
      </c>
      <c r="L6739" s="2">
        <f>IF(B6739 &gt;= D6739*Inputs!$B$10, MAX(B6739 - E6739/Inputs!$B$5 - Inputs!$B$8, 0) * I6739, 0)</f>
        <v>0</v>
      </c>
      <c r="M6739" s="2">
        <f t="shared" si="1262"/>
        <v>0</v>
      </c>
      <c r="N6739" s="3" t="str">
        <f t="shared" si="1263"/>
        <v>Idle</v>
      </c>
      <c r="O6739" s="3" t="str">
        <f t="shared" si="1271"/>
        <v>Idle</v>
      </c>
      <c r="P6739" s="2">
        <f t="shared" si="1264"/>
        <v>0</v>
      </c>
      <c r="Q6739" s="2">
        <f t="shared" si="1265"/>
        <v>0</v>
      </c>
      <c r="R6739" s="2">
        <f t="shared" si="1266"/>
        <v>0</v>
      </c>
      <c r="S6739" s="2">
        <f t="shared" si="1267"/>
        <v>0</v>
      </c>
      <c r="T6739" s="2">
        <f t="shared" si="1268"/>
        <v>0</v>
      </c>
      <c r="U6739" s="2">
        <f>IF(O6739="Reg", R6739 * Inputs!$B$7, 0)</f>
        <v>0</v>
      </c>
      <c r="V6739" s="2">
        <f>MAX(F6739 + P6739*Inputs!$B$15 - (Q6739/Inputs!$B$16) - U6739, 0)</f>
        <v>0</v>
      </c>
    </row>
    <row r="6740" spans="1:22" x14ac:dyDescent="0.3">
      <c r="A6740" s="1">
        <v>46303.75</v>
      </c>
      <c r="B6740" s="2">
        <v>72.695518541443903</v>
      </c>
      <c r="C6740" s="2">
        <v>12.960518740016949</v>
      </c>
      <c r="D6740" s="2">
        <f t="shared" si="1260"/>
        <v>40.171405907238103</v>
      </c>
      <c r="E6740" s="2">
        <f t="shared" si="1261"/>
        <v>59.793396839398469</v>
      </c>
      <c r="F6740" s="2">
        <f t="shared" si="1269"/>
        <v>0</v>
      </c>
      <c r="G6740" s="2">
        <f t="shared" si="1270"/>
        <v>340</v>
      </c>
      <c r="H6740" s="2">
        <f>MIN(Inputs!$B$2, (Inputs!$B$14 - F6740)/Inputs!$B$15)</f>
        <v>170</v>
      </c>
      <c r="I6740" s="2">
        <f>MAX(MIN(Inputs!$B$2, F6740*Inputs!$B$16, Inputs!$B$14*Inputs!$B$4 - G6740), 0)</f>
        <v>0</v>
      </c>
      <c r="J6740" s="2">
        <f>MAX(MIN(Inputs!$B$2, F6740*Inputs!$B$16, (Inputs!$B$14-F6740)/Inputs!$B$15)*Inputs!$B$9, 0)</f>
        <v>0</v>
      </c>
      <c r="K6740" s="2">
        <f>MAX(E6740*Inputs!$B$5 - B6740 - Inputs!$B$8, 0) * H6740</f>
        <v>0</v>
      </c>
      <c r="L6740" s="2">
        <f>IF(B6740 &gt;= D6740*Inputs!$B$10, MAX(B6740 - E6740/Inputs!$B$5 - Inputs!$B$8, 0) * I6740, 0)</f>
        <v>0</v>
      </c>
      <c r="M6740" s="2">
        <f t="shared" si="1262"/>
        <v>0</v>
      </c>
      <c r="N6740" s="3" t="str">
        <f t="shared" si="1263"/>
        <v>Idle</v>
      </c>
      <c r="O6740" s="3" t="str">
        <f t="shared" si="1271"/>
        <v>Idle</v>
      </c>
      <c r="P6740" s="2">
        <f t="shared" si="1264"/>
        <v>0</v>
      </c>
      <c r="Q6740" s="2">
        <f t="shared" si="1265"/>
        <v>0</v>
      </c>
      <c r="R6740" s="2">
        <f t="shared" si="1266"/>
        <v>0</v>
      </c>
      <c r="S6740" s="2">
        <f t="shared" si="1267"/>
        <v>0</v>
      </c>
      <c r="T6740" s="2">
        <f t="shared" si="1268"/>
        <v>0</v>
      </c>
      <c r="U6740" s="2">
        <f>IF(O6740="Reg", R6740 * Inputs!$B$7, 0)</f>
        <v>0</v>
      </c>
      <c r="V6740" s="2">
        <f>MAX(F6740 + P6740*Inputs!$B$15 - (Q6740/Inputs!$B$16) - U6740, 0)</f>
        <v>0</v>
      </c>
    </row>
    <row r="6741" spans="1:22" x14ac:dyDescent="0.3">
      <c r="A6741" s="1">
        <v>46303.791666666657</v>
      </c>
      <c r="B6741" s="2">
        <v>64.403668661418251</v>
      </c>
      <c r="C6741" s="2">
        <v>6.6840021717167541</v>
      </c>
      <c r="D6741" s="2">
        <f t="shared" si="1260"/>
        <v>40.171405907238103</v>
      </c>
      <c r="E6741" s="2">
        <f t="shared" si="1261"/>
        <v>52.111953613112682</v>
      </c>
      <c r="F6741" s="2">
        <f t="shared" si="1269"/>
        <v>0</v>
      </c>
      <c r="G6741" s="2">
        <f t="shared" si="1270"/>
        <v>340</v>
      </c>
      <c r="H6741" s="2">
        <f>MIN(Inputs!$B$2, (Inputs!$B$14 - F6741)/Inputs!$B$15)</f>
        <v>170</v>
      </c>
      <c r="I6741" s="2">
        <f>MAX(MIN(Inputs!$B$2, F6741*Inputs!$B$16, Inputs!$B$14*Inputs!$B$4 - G6741), 0)</f>
        <v>0</v>
      </c>
      <c r="J6741" s="2">
        <f>MAX(MIN(Inputs!$B$2, F6741*Inputs!$B$16, (Inputs!$B$14-F6741)/Inputs!$B$15)*Inputs!$B$9, 0)</f>
        <v>0</v>
      </c>
      <c r="K6741" s="2">
        <f>MAX(E6741*Inputs!$B$5 - B6741 - Inputs!$B$8, 0) * H6741</f>
        <v>0</v>
      </c>
      <c r="L6741" s="2">
        <f>IF(B6741 &gt;= D6741*Inputs!$B$10, MAX(B6741 - E6741/Inputs!$B$5 - Inputs!$B$8, 0) * I6741, 0)</f>
        <v>0</v>
      </c>
      <c r="M6741" s="2">
        <f t="shared" si="1262"/>
        <v>0</v>
      </c>
      <c r="N6741" s="3" t="str">
        <f t="shared" si="1263"/>
        <v>Idle</v>
      </c>
      <c r="O6741" s="3" t="str">
        <f t="shared" si="1271"/>
        <v>Idle</v>
      </c>
      <c r="P6741" s="2">
        <f t="shared" si="1264"/>
        <v>0</v>
      </c>
      <c r="Q6741" s="2">
        <f t="shared" si="1265"/>
        <v>0</v>
      </c>
      <c r="R6741" s="2">
        <f t="shared" si="1266"/>
        <v>0</v>
      </c>
      <c r="S6741" s="2">
        <f t="shared" si="1267"/>
        <v>0</v>
      </c>
      <c r="T6741" s="2">
        <f t="shared" si="1268"/>
        <v>0</v>
      </c>
      <c r="U6741" s="2">
        <f>IF(O6741="Reg", R6741 * Inputs!$B$7, 0)</f>
        <v>0</v>
      </c>
      <c r="V6741" s="2">
        <f>MAX(F6741 + P6741*Inputs!$B$15 - (Q6741/Inputs!$B$16) - U6741, 0)</f>
        <v>0</v>
      </c>
    </row>
    <row r="6742" spans="1:22" x14ac:dyDescent="0.3">
      <c r="A6742" s="1">
        <v>46303.833333333343</v>
      </c>
      <c r="B6742" s="2">
        <v>67.598533404641287</v>
      </c>
      <c r="C6742" s="2">
        <v>25.059336918827281</v>
      </c>
      <c r="D6742" s="2">
        <f t="shared" si="1260"/>
        <v>40.171405907238103</v>
      </c>
      <c r="E6742" s="2">
        <f t="shared" si="1261"/>
        <v>45.554013195750379</v>
      </c>
      <c r="F6742" s="2">
        <f t="shared" si="1269"/>
        <v>0</v>
      </c>
      <c r="G6742" s="2">
        <f t="shared" si="1270"/>
        <v>340</v>
      </c>
      <c r="H6742" s="2">
        <f>MIN(Inputs!$B$2, (Inputs!$B$14 - F6742)/Inputs!$B$15)</f>
        <v>170</v>
      </c>
      <c r="I6742" s="2">
        <f>MAX(MIN(Inputs!$B$2, F6742*Inputs!$B$16, Inputs!$B$14*Inputs!$B$4 - G6742), 0)</f>
        <v>0</v>
      </c>
      <c r="J6742" s="2">
        <f>MAX(MIN(Inputs!$B$2, F6742*Inputs!$B$16, (Inputs!$B$14-F6742)/Inputs!$B$15)*Inputs!$B$9, 0)</f>
        <v>0</v>
      </c>
      <c r="K6742" s="2">
        <f>MAX(E6742*Inputs!$B$5 - B6742 - Inputs!$B$8, 0) * H6742</f>
        <v>0</v>
      </c>
      <c r="L6742" s="2">
        <f>IF(B6742 &gt;= D6742*Inputs!$B$10, MAX(B6742 - E6742/Inputs!$B$5 - Inputs!$B$8, 0) * I6742, 0)</f>
        <v>0</v>
      </c>
      <c r="M6742" s="2">
        <f t="shared" si="1262"/>
        <v>0</v>
      </c>
      <c r="N6742" s="3" t="str">
        <f t="shared" si="1263"/>
        <v>Idle</v>
      </c>
      <c r="O6742" s="3" t="str">
        <f t="shared" si="1271"/>
        <v>Idle</v>
      </c>
      <c r="P6742" s="2">
        <f t="shared" si="1264"/>
        <v>0</v>
      </c>
      <c r="Q6742" s="2">
        <f t="shared" si="1265"/>
        <v>0</v>
      </c>
      <c r="R6742" s="2">
        <f t="shared" si="1266"/>
        <v>0</v>
      </c>
      <c r="S6742" s="2">
        <f t="shared" si="1267"/>
        <v>0</v>
      </c>
      <c r="T6742" s="2">
        <f t="shared" si="1268"/>
        <v>0</v>
      </c>
      <c r="U6742" s="2">
        <f>IF(O6742="Reg", R6742 * Inputs!$B$7, 0)</f>
        <v>0</v>
      </c>
      <c r="V6742" s="2">
        <f>MAX(F6742 + P6742*Inputs!$B$15 - (Q6742/Inputs!$B$16) - U6742, 0)</f>
        <v>0</v>
      </c>
    </row>
    <row r="6743" spans="1:22" x14ac:dyDescent="0.3">
      <c r="A6743" s="1">
        <v>46303.875</v>
      </c>
      <c r="B6743" s="2">
        <v>54.991213364871889</v>
      </c>
      <c r="C6743" s="2">
        <v>1.930293436804722</v>
      </c>
      <c r="D6743" s="2">
        <f t="shared" si="1260"/>
        <v>40.171405907238103</v>
      </c>
      <c r="E6743" s="2">
        <f t="shared" si="1261"/>
        <v>36.006269324480499</v>
      </c>
      <c r="F6743" s="2">
        <f t="shared" si="1269"/>
        <v>0</v>
      </c>
      <c r="G6743" s="2">
        <f t="shared" si="1270"/>
        <v>340</v>
      </c>
      <c r="H6743" s="2">
        <f>MIN(Inputs!$B$2, (Inputs!$B$14 - F6743)/Inputs!$B$15)</f>
        <v>170</v>
      </c>
      <c r="I6743" s="2">
        <f>MAX(MIN(Inputs!$B$2, F6743*Inputs!$B$16, Inputs!$B$14*Inputs!$B$4 - G6743), 0)</f>
        <v>0</v>
      </c>
      <c r="J6743" s="2">
        <f>MAX(MIN(Inputs!$B$2, F6743*Inputs!$B$16, (Inputs!$B$14-F6743)/Inputs!$B$15)*Inputs!$B$9, 0)</f>
        <v>0</v>
      </c>
      <c r="K6743" s="2">
        <f>MAX(E6743*Inputs!$B$5 - B6743 - Inputs!$B$8, 0) * H6743</f>
        <v>0</v>
      </c>
      <c r="L6743" s="2">
        <f>IF(B6743 &gt;= D6743*Inputs!$B$10, MAX(B6743 - E6743/Inputs!$B$5 - Inputs!$B$8, 0) * I6743, 0)</f>
        <v>0</v>
      </c>
      <c r="M6743" s="2">
        <f t="shared" si="1262"/>
        <v>0</v>
      </c>
      <c r="N6743" s="3" t="str">
        <f t="shared" si="1263"/>
        <v>Idle</v>
      </c>
      <c r="O6743" s="3" t="str">
        <f t="shared" si="1271"/>
        <v>Idle</v>
      </c>
      <c r="P6743" s="2">
        <f t="shared" si="1264"/>
        <v>0</v>
      </c>
      <c r="Q6743" s="2">
        <f t="shared" si="1265"/>
        <v>0</v>
      </c>
      <c r="R6743" s="2">
        <f t="shared" si="1266"/>
        <v>0</v>
      </c>
      <c r="S6743" s="2">
        <f t="shared" si="1267"/>
        <v>0</v>
      </c>
      <c r="T6743" s="2">
        <f t="shared" si="1268"/>
        <v>0</v>
      </c>
      <c r="U6743" s="2">
        <f>IF(O6743="Reg", R6743 * Inputs!$B$7, 0)</f>
        <v>0</v>
      </c>
      <c r="V6743" s="2">
        <f>MAX(F6743 + P6743*Inputs!$B$15 - (Q6743/Inputs!$B$16) - U6743, 0)</f>
        <v>0</v>
      </c>
    </row>
    <row r="6744" spans="1:22" x14ac:dyDescent="0.3">
      <c r="A6744" s="1">
        <v>46303.916666666657</v>
      </c>
      <c r="B6744" s="2">
        <v>51.280749841752893</v>
      </c>
      <c r="C6744" s="2">
        <v>3.2014030270436109</v>
      </c>
      <c r="D6744" s="2">
        <f t="shared" si="1260"/>
        <v>40.171405907238103</v>
      </c>
      <c r="E6744" s="2">
        <f t="shared" si="1261"/>
        <v>28.128441013861615</v>
      </c>
      <c r="F6744" s="2">
        <f t="shared" si="1269"/>
        <v>0</v>
      </c>
      <c r="G6744" s="2">
        <f t="shared" si="1270"/>
        <v>340</v>
      </c>
      <c r="H6744" s="2">
        <f>MIN(Inputs!$B$2, (Inputs!$B$14 - F6744)/Inputs!$B$15)</f>
        <v>170</v>
      </c>
      <c r="I6744" s="2">
        <f>MAX(MIN(Inputs!$B$2, F6744*Inputs!$B$16, Inputs!$B$14*Inputs!$B$4 - G6744), 0)</f>
        <v>0</v>
      </c>
      <c r="J6744" s="2">
        <f>MAX(MIN(Inputs!$B$2, F6744*Inputs!$B$16, (Inputs!$B$14-F6744)/Inputs!$B$15)*Inputs!$B$9, 0)</f>
        <v>0</v>
      </c>
      <c r="K6744" s="2">
        <f>MAX(E6744*Inputs!$B$5 - B6744 - Inputs!$B$8, 0) * H6744</f>
        <v>0</v>
      </c>
      <c r="L6744" s="2">
        <f>IF(B6744 &gt;= D6744*Inputs!$B$10, MAX(B6744 - E6744/Inputs!$B$5 - Inputs!$B$8, 0) * I6744, 0)</f>
        <v>0</v>
      </c>
      <c r="M6744" s="2">
        <f t="shared" si="1262"/>
        <v>0</v>
      </c>
      <c r="N6744" s="3" t="str">
        <f t="shared" si="1263"/>
        <v>Idle</v>
      </c>
      <c r="O6744" s="3" t="str">
        <f t="shared" si="1271"/>
        <v>Idle</v>
      </c>
      <c r="P6744" s="2">
        <f t="shared" si="1264"/>
        <v>0</v>
      </c>
      <c r="Q6744" s="2">
        <f t="shared" si="1265"/>
        <v>0</v>
      </c>
      <c r="R6744" s="2">
        <f t="shared" si="1266"/>
        <v>0</v>
      </c>
      <c r="S6744" s="2">
        <f t="shared" si="1267"/>
        <v>0</v>
      </c>
      <c r="T6744" s="2">
        <f t="shared" si="1268"/>
        <v>0</v>
      </c>
      <c r="U6744" s="2">
        <f>IF(O6744="Reg", R6744 * Inputs!$B$7, 0)</f>
        <v>0</v>
      </c>
      <c r="V6744" s="2">
        <f>MAX(F6744 + P6744*Inputs!$B$15 - (Q6744/Inputs!$B$16) - U6744, 0)</f>
        <v>0</v>
      </c>
    </row>
    <row r="6745" spans="1:22" x14ac:dyDescent="0.3">
      <c r="A6745" s="1">
        <v>46303.958333333343</v>
      </c>
      <c r="B6745" s="2">
        <v>47.790697222262637</v>
      </c>
      <c r="C6745" s="2">
        <v>16.75072393230176</v>
      </c>
      <c r="D6745" s="2">
        <f t="shared" si="1260"/>
        <v>40.171405907238103</v>
      </c>
      <c r="E6745" s="2">
        <f t="shared" si="1261"/>
        <v>19.581649373569466</v>
      </c>
      <c r="F6745" s="2">
        <f t="shared" si="1269"/>
        <v>0</v>
      </c>
      <c r="G6745" s="2">
        <f t="shared" si="1270"/>
        <v>340</v>
      </c>
      <c r="H6745" s="2">
        <f>MIN(Inputs!$B$2, (Inputs!$B$14 - F6745)/Inputs!$B$15)</f>
        <v>170</v>
      </c>
      <c r="I6745" s="2">
        <f>MAX(MIN(Inputs!$B$2, F6745*Inputs!$B$16, Inputs!$B$14*Inputs!$B$4 - G6745), 0)</f>
        <v>0</v>
      </c>
      <c r="J6745" s="2">
        <f>MAX(MIN(Inputs!$B$2, F6745*Inputs!$B$16, (Inputs!$B$14-F6745)/Inputs!$B$15)*Inputs!$B$9, 0)</f>
        <v>0</v>
      </c>
      <c r="K6745" s="2">
        <f>MAX(E6745*Inputs!$B$5 - B6745 - Inputs!$B$8, 0) * H6745</f>
        <v>0</v>
      </c>
      <c r="L6745" s="2">
        <f>IF(B6745 &gt;= D6745*Inputs!$B$10, MAX(B6745 - E6745/Inputs!$B$5 - Inputs!$B$8, 0) * I6745, 0)</f>
        <v>0</v>
      </c>
      <c r="M6745" s="2">
        <f t="shared" si="1262"/>
        <v>0</v>
      </c>
      <c r="N6745" s="3" t="str">
        <f t="shared" si="1263"/>
        <v>Idle</v>
      </c>
      <c r="O6745" s="3" t="str">
        <f t="shared" si="1271"/>
        <v>Idle</v>
      </c>
      <c r="P6745" s="2">
        <f t="shared" si="1264"/>
        <v>0</v>
      </c>
      <c r="Q6745" s="2">
        <f t="shared" si="1265"/>
        <v>0</v>
      </c>
      <c r="R6745" s="2">
        <f t="shared" si="1266"/>
        <v>0</v>
      </c>
      <c r="S6745" s="2">
        <f t="shared" si="1267"/>
        <v>0</v>
      </c>
      <c r="T6745" s="2">
        <f t="shared" si="1268"/>
        <v>0</v>
      </c>
      <c r="U6745" s="2">
        <f>IF(O6745="Reg", R6745 * Inputs!$B$7, 0)</f>
        <v>0</v>
      </c>
      <c r="V6745" s="2">
        <f>MAX(F6745 + P6745*Inputs!$B$15 - (Q6745/Inputs!$B$16) - U6745, 0)</f>
        <v>0</v>
      </c>
    </row>
    <row r="6746" spans="1:22" x14ac:dyDescent="0.3">
      <c r="A6746" s="1">
        <v>46304</v>
      </c>
      <c r="B6746" s="2">
        <v>26.60685918372911</v>
      </c>
      <c r="C6746" s="2">
        <v>7.1239065280312017</v>
      </c>
      <c r="D6746" s="2">
        <f t="shared" si="1260"/>
        <v>31.84128613081673</v>
      </c>
      <c r="E6746" s="2">
        <f t="shared" si="1261"/>
        <v>11.616533169859023</v>
      </c>
      <c r="F6746" s="2">
        <f t="shared" si="1269"/>
        <v>0</v>
      </c>
      <c r="G6746" s="2">
        <f t="shared" si="1270"/>
        <v>0</v>
      </c>
      <c r="H6746" s="2">
        <f>MIN(Inputs!$B$2, (Inputs!$B$14 - F6746)/Inputs!$B$15)</f>
        <v>170</v>
      </c>
      <c r="I6746" s="2">
        <f>MAX(MIN(Inputs!$B$2, F6746*Inputs!$B$16, Inputs!$B$14*Inputs!$B$4 - G6746), 0)</f>
        <v>0</v>
      </c>
      <c r="J6746" s="2">
        <f>MAX(MIN(Inputs!$B$2, F6746*Inputs!$B$16, (Inputs!$B$14-F6746)/Inputs!$B$15)*Inputs!$B$9, 0)</f>
        <v>0</v>
      </c>
      <c r="K6746" s="2">
        <f>MAX(E6746*Inputs!$B$5 - B6746 - Inputs!$B$8, 0) * H6746</f>
        <v>0</v>
      </c>
      <c r="L6746" s="2">
        <f>IF(B6746 &gt;= D6746*Inputs!$B$10, MAX(B6746 - E6746/Inputs!$B$5 - Inputs!$B$8, 0) * I6746, 0)</f>
        <v>0</v>
      </c>
      <c r="M6746" s="2">
        <f t="shared" si="1262"/>
        <v>0</v>
      </c>
      <c r="N6746" s="3" t="str">
        <f t="shared" si="1263"/>
        <v>Idle</v>
      </c>
      <c r="O6746" s="3" t="str">
        <f t="shared" si="1271"/>
        <v>Idle</v>
      </c>
      <c r="P6746" s="2">
        <f t="shared" si="1264"/>
        <v>0</v>
      </c>
      <c r="Q6746" s="2">
        <f t="shared" si="1265"/>
        <v>0</v>
      </c>
      <c r="R6746" s="2">
        <f t="shared" si="1266"/>
        <v>0</v>
      </c>
      <c r="S6746" s="2">
        <f t="shared" si="1267"/>
        <v>0</v>
      </c>
      <c r="T6746" s="2">
        <f t="shared" si="1268"/>
        <v>0</v>
      </c>
      <c r="U6746" s="2">
        <f>IF(O6746="Reg", R6746 * Inputs!$B$7, 0)</f>
        <v>0</v>
      </c>
      <c r="V6746" s="2">
        <f>MAX(F6746 + P6746*Inputs!$B$15 - (Q6746/Inputs!$B$16) - U6746, 0)</f>
        <v>0</v>
      </c>
    </row>
    <row r="6747" spans="1:22" x14ac:dyDescent="0.3">
      <c r="A6747" s="1">
        <v>46304.041666666657</v>
      </c>
      <c r="B6747" s="2">
        <v>25.056026157244499</v>
      </c>
      <c r="C6747" s="2">
        <v>25.735839484686259</v>
      </c>
      <c r="D6747" s="2">
        <f t="shared" si="1260"/>
        <v>31.84128613081673</v>
      </c>
      <c r="E6747" s="2">
        <f t="shared" si="1261"/>
        <v>7.1820566392375049</v>
      </c>
      <c r="F6747" s="2">
        <f t="shared" si="1269"/>
        <v>0</v>
      </c>
      <c r="G6747" s="2">
        <f t="shared" si="1270"/>
        <v>0</v>
      </c>
      <c r="H6747" s="2">
        <f>MIN(Inputs!$B$2, (Inputs!$B$14 - F6747)/Inputs!$B$15)</f>
        <v>170</v>
      </c>
      <c r="I6747" s="2">
        <f>MAX(MIN(Inputs!$B$2, F6747*Inputs!$B$16, Inputs!$B$14*Inputs!$B$4 - G6747), 0)</f>
        <v>0</v>
      </c>
      <c r="J6747" s="2">
        <f>MAX(MIN(Inputs!$B$2, F6747*Inputs!$B$16, (Inputs!$B$14-F6747)/Inputs!$B$15)*Inputs!$B$9, 0)</f>
        <v>0</v>
      </c>
      <c r="K6747" s="2">
        <f>MAX(E6747*Inputs!$B$5 - B6747 - Inputs!$B$8, 0) * H6747</f>
        <v>0</v>
      </c>
      <c r="L6747" s="2">
        <f>IF(B6747 &gt;= D6747*Inputs!$B$10, MAX(B6747 - E6747/Inputs!$B$5 - Inputs!$B$8, 0) * I6747, 0)</f>
        <v>0</v>
      </c>
      <c r="M6747" s="2">
        <f t="shared" si="1262"/>
        <v>0</v>
      </c>
      <c r="N6747" s="3" t="str">
        <f t="shared" si="1263"/>
        <v>Idle</v>
      </c>
      <c r="O6747" s="3" t="str">
        <f t="shared" si="1271"/>
        <v>Idle</v>
      </c>
      <c r="P6747" s="2">
        <f t="shared" si="1264"/>
        <v>0</v>
      </c>
      <c r="Q6747" s="2">
        <f t="shared" si="1265"/>
        <v>0</v>
      </c>
      <c r="R6747" s="2">
        <f t="shared" si="1266"/>
        <v>0</v>
      </c>
      <c r="S6747" s="2">
        <f t="shared" si="1267"/>
        <v>0</v>
      </c>
      <c r="T6747" s="2">
        <f t="shared" si="1268"/>
        <v>0</v>
      </c>
      <c r="U6747" s="2">
        <f>IF(O6747="Reg", R6747 * Inputs!$B$7, 0)</f>
        <v>0</v>
      </c>
      <c r="V6747" s="2">
        <f>MAX(F6747 + P6747*Inputs!$B$15 - (Q6747/Inputs!$B$16) - U6747, 0)</f>
        <v>0</v>
      </c>
    </row>
    <row r="6748" spans="1:22" x14ac:dyDescent="0.3">
      <c r="A6748" s="1">
        <v>46304.083333333343</v>
      </c>
      <c r="B6748" s="2">
        <v>10.31207017702198</v>
      </c>
      <c r="C6748" s="2">
        <v>7.9522579434861402</v>
      </c>
      <c r="D6748" s="2">
        <f t="shared" si="1260"/>
        <v>31.84128613081673</v>
      </c>
      <c r="E6748" s="2">
        <f t="shared" si="1261"/>
        <v>3.0060522796967546</v>
      </c>
      <c r="F6748" s="2">
        <f t="shared" si="1269"/>
        <v>0</v>
      </c>
      <c r="G6748" s="2">
        <f t="shared" si="1270"/>
        <v>0</v>
      </c>
      <c r="H6748" s="2">
        <f>MIN(Inputs!$B$2, (Inputs!$B$14 - F6748)/Inputs!$B$15)</f>
        <v>170</v>
      </c>
      <c r="I6748" s="2">
        <f>MAX(MIN(Inputs!$B$2, F6748*Inputs!$B$16, Inputs!$B$14*Inputs!$B$4 - G6748), 0)</f>
        <v>0</v>
      </c>
      <c r="J6748" s="2">
        <f>MAX(MIN(Inputs!$B$2, F6748*Inputs!$B$16, (Inputs!$B$14-F6748)/Inputs!$B$15)*Inputs!$B$9, 0)</f>
        <v>0</v>
      </c>
      <c r="K6748" s="2">
        <f>MAX(E6748*Inputs!$B$5 - B6748 - Inputs!$B$8, 0) * H6748</f>
        <v>0</v>
      </c>
      <c r="L6748" s="2">
        <f>IF(B6748 &gt;= D6748*Inputs!$B$10, MAX(B6748 - E6748/Inputs!$B$5 - Inputs!$B$8, 0) * I6748, 0)</f>
        <v>0</v>
      </c>
      <c r="M6748" s="2">
        <f t="shared" si="1262"/>
        <v>0</v>
      </c>
      <c r="N6748" s="3" t="str">
        <f t="shared" si="1263"/>
        <v>Idle</v>
      </c>
      <c r="O6748" s="3" t="str">
        <f t="shared" si="1271"/>
        <v>Idle</v>
      </c>
      <c r="P6748" s="2">
        <f t="shared" si="1264"/>
        <v>0</v>
      </c>
      <c r="Q6748" s="2">
        <f t="shared" si="1265"/>
        <v>0</v>
      </c>
      <c r="R6748" s="2">
        <f t="shared" si="1266"/>
        <v>0</v>
      </c>
      <c r="S6748" s="2">
        <f t="shared" si="1267"/>
        <v>0</v>
      </c>
      <c r="T6748" s="2">
        <f t="shared" si="1268"/>
        <v>0</v>
      </c>
      <c r="U6748" s="2">
        <f>IF(O6748="Reg", R6748 * Inputs!$B$7, 0)</f>
        <v>0</v>
      </c>
      <c r="V6748" s="2">
        <f>MAX(F6748 + P6748*Inputs!$B$15 - (Q6748/Inputs!$B$16) - U6748, 0)</f>
        <v>0</v>
      </c>
    </row>
    <row r="6749" spans="1:22" x14ac:dyDescent="0.3">
      <c r="A6749" s="1">
        <v>46304.125</v>
      </c>
      <c r="B6749" s="2">
        <v>7.7242435011585489</v>
      </c>
      <c r="C6749" s="2">
        <v>8.6725664043150505</v>
      </c>
      <c r="D6749" s="2">
        <f t="shared" si="1260"/>
        <v>31.84128613081673</v>
      </c>
      <c r="E6749" s="2">
        <f t="shared" si="1261"/>
        <v>1.2873739168597582</v>
      </c>
      <c r="F6749" s="2">
        <f t="shared" si="1269"/>
        <v>0</v>
      </c>
      <c r="G6749" s="2">
        <f t="shared" si="1270"/>
        <v>0</v>
      </c>
      <c r="H6749" s="2">
        <f>MIN(Inputs!$B$2, (Inputs!$B$14 - F6749)/Inputs!$B$15)</f>
        <v>170</v>
      </c>
      <c r="I6749" s="2">
        <f>MAX(MIN(Inputs!$B$2, F6749*Inputs!$B$16, Inputs!$B$14*Inputs!$B$4 - G6749), 0)</f>
        <v>0</v>
      </c>
      <c r="J6749" s="2">
        <f>MAX(MIN(Inputs!$B$2, F6749*Inputs!$B$16, (Inputs!$B$14-F6749)/Inputs!$B$15)*Inputs!$B$9, 0)</f>
        <v>0</v>
      </c>
      <c r="K6749" s="2">
        <f>MAX(E6749*Inputs!$B$5 - B6749 - Inputs!$B$8, 0) * H6749</f>
        <v>0</v>
      </c>
      <c r="L6749" s="2">
        <f>IF(B6749 &gt;= D6749*Inputs!$B$10, MAX(B6749 - E6749/Inputs!$B$5 - Inputs!$B$8, 0) * I6749, 0)</f>
        <v>0</v>
      </c>
      <c r="M6749" s="2">
        <f t="shared" si="1262"/>
        <v>0</v>
      </c>
      <c r="N6749" s="3" t="str">
        <f t="shared" si="1263"/>
        <v>Idle</v>
      </c>
      <c r="O6749" s="3" t="str">
        <f t="shared" si="1271"/>
        <v>Idle</v>
      </c>
      <c r="P6749" s="2">
        <f t="shared" si="1264"/>
        <v>0</v>
      </c>
      <c r="Q6749" s="2">
        <f t="shared" si="1265"/>
        <v>0</v>
      </c>
      <c r="R6749" s="2">
        <f t="shared" si="1266"/>
        <v>0</v>
      </c>
      <c r="S6749" s="2">
        <f t="shared" si="1267"/>
        <v>0</v>
      </c>
      <c r="T6749" s="2">
        <f t="shared" si="1268"/>
        <v>0</v>
      </c>
      <c r="U6749" s="2">
        <f>IF(O6749="Reg", R6749 * Inputs!$B$7, 0)</f>
        <v>0</v>
      </c>
      <c r="V6749" s="2">
        <f>MAX(F6749 + P6749*Inputs!$B$15 - (Q6749/Inputs!$B$16) - U6749, 0)</f>
        <v>0</v>
      </c>
    </row>
    <row r="6750" spans="1:22" x14ac:dyDescent="0.3">
      <c r="A6750" s="1">
        <v>46304.166666666657</v>
      </c>
      <c r="B6750" s="2">
        <v>0</v>
      </c>
      <c r="C6750" s="2">
        <v>4.8595384909505954</v>
      </c>
      <c r="D6750" s="2">
        <f t="shared" si="1260"/>
        <v>31.84128613081673</v>
      </c>
      <c r="E6750" s="2">
        <f t="shared" si="1261"/>
        <v>0.35088452666015929</v>
      </c>
      <c r="F6750" s="2">
        <f t="shared" si="1269"/>
        <v>0</v>
      </c>
      <c r="G6750" s="2">
        <f t="shared" si="1270"/>
        <v>0</v>
      </c>
      <c r="H6750" s="2">
        <f>MIN(Inputs!$B$2, (Inputs!$B$14 - F6750)/Inputs!$B$15)</f>
        <v>170</v>
      </c>
      <c r="I6750" s="2">
        <f>MAX(MIN(Inputs!$B$2, F6750*Inputs!$B$16, Inputs!$B$14*Inputs!$B$4 - G6750), 0)</f>
        <v>0</v>
      </c>
      <c r="J6750" s="2">
        <f>MAX(MIN(Inputs!$B$2, F6750*Inputs!$B$16, (Inputs!$B$14-F6750)/Inputs!$B$15)*Inputs!$B$9, 0)</f>
        <v>0</v>
      </c>
      <c r="K6750" s="2">
        <f>MAX(E6750*Inputs!$B$5 - B6750 - Inputs!$B$8, 0) * H6750</f>
        <v>0</v>
      </c>
      <c r="L6750" s="2">
        <f>IF(B6750 &gt;= D6750*Inputs!$B$10, MAX(B6750 - E6750/Inputs!$B$5 - Inputs!$B$8, 0) * I6750, 0)</f>
        <v>0</v>
      </c>
      <c r="M6750" s="2">
        <f t="shared" si="1262"/>
        <v>0</v>
      </c>
      <c r="N6750" s="3" t="str">
        <f t="shared" si="1263"/>
        <v>Idle</v>
      </c>
      <c r="O6750" s="3" t="str">
        <f t="shared" si="1271"/>
        <v>Idle</v>
      </c>
      <c r="P6750" s="2">
        <f t="shared" si="1264"/>
        <v>0</v>
      </c>
      <c r="Q6750" s="2">
        <f t="shared" si="1265"/>
        <v>0</v>
      </c>
      <c r="R6750" s="2">
        <f t="shared" si="1266"/>
        <v>0</v>
      </c>
      <c r="S6750" s="2">
        <f t="shared" si="1267"/>
        <v>0</v>
      </c>
      <c r="T6750" s="2">
        <f t="shared" si="1268"/>
        <v>0</v>
      </c>
      <c r="U6750" s="2">
        <f>IF(O6750="Reg", R6750 * Inputs!$B$7, 0)</f>
        <v>0</v>
      </c>
      <c r="V6750" s="2">
        <f>MAX(F6750 + P6750*Inputs!$B$15 - (Q6750/Inputs!$B$16) - U6750, 0)</f>
        <v>0</v>
      </c>
    </row>
    <row r="6751" spans="1:22" x14ac:dyDescent="0.3">
      <c r="A6751" s="1">
        <v>46304.208333333343</v>
      </c>
      <c r="B6751" s="2">
        <v>0</v>
      </c>
      <c r="C6751" s="2">
        <v>20.503724931156</v>
      </c>
      <c r="D6751" s="2">
        <f t="shared" si="1260"/>
        <v>31.84128613081673</v>
      </c>
      <c r="E6751" s="2">
        <f t="shared" si="1261"/>
        <v>1.5138844522997876</v>
      </c>
      <c r="F6751" s="2">
        <f t="shared" si="1269"/>
        <v>0</v>
      </c>
      <c r="G6751" s="2">
        <f t="shared" si="1270"/>
        <v>0</v>
      </c>
      <c r="H6751" s="2">
        <f>MIN(Inputs!$B$2, (Inputs!$B$14 - F6751)/Inputs!$B$15)</f>
        <v>170</v>
      </c>
      <c r="I6751" s="2">
        <f>MAX(MIN(Inputs!$B$2, F6751*Inputs!$B$16, Inputs!$B$14*Inputs!$B$4 - G6751), 0)</f>
        <v>0</v>
      </c>
      <c r="J6751" s="2">
        <f>MAX(MIN(Inputs!$B$2, F6751*Inputs!$B$16, (Inputs!$B$14-F6751)/Inputs!$B$15)*Inputs!$B$9, 0)</f>
        <v>0</v>
      </c>
      <c r="K6751" s="2">
        <f>MAX(E6751*Inputs!$B$5 - B6751 - Inputs!$B$8, 0) * H6751</f>
        <v>0</v>
      </c>
      <c r="L6751" s="2">
        <f>IF(B6751 &gt;= D6751*Inputs!$B$10, MAX(B6751 - E6751/Inputs!$B$5 - Inputs!$B$8, 0) * I6751, 0)</f>
        <v>0</v>
      </c>
      <c r="M6751" s="2">
        <f t="shared" si="1262"/>
        <v>0</v>
      </c>
      <c r="N6751" s="3" t="str">
        <f t="shared" si="1263"/>
        <v>Idle</v>
      </c>
      <c r="O6751" s="3" t="str">
        <f t="shared" si="1271"/>
        <v>Idle</v>
      </c>
      <c r="P6751" s="2">
        <f t="shared" si="1264"/>
        <v>0</v>
      </c>
      <c r="Q6751" s="2">
        <f t="shared" si="1265"/>
        <v>0</v>
      </c>
      <c r="R6751" s="2">
        <f t="shared" si="1266"/>
        <v>0</v>
      </c>
      <c r="S6751" s="2">
        <f t="shared" si="1267"/>
        <v>0</v>
      </c>
      <c r="T6751" s="2">
        <f t="shared" si="1268"/>
        <v>0</v>
      </c>
      <c r="U6751" s="2">
        <f>IF(O6751="Reg", R6751 * Inputs!$B$7, 0)</f>
        <v>0</v>
      </c>
      <c r="V6751" s="2">
        <f>MAX(F6751 + P6751*Inputs!$B$15 - (Q6751/Inputs!$B$16) - U6751, 0)</f>
        <v>0</v>
      </c>
    </row>
    <row r="6752" spans="1:22" x14ac:dyDescent="0.3">
      <c r="A6752" s="1">
        <v>46304.25</v>
      </c>
      <c r="B6752" s="2">
        <v>0</v>
      </c>
      <c r="C6752" s="2">
        <v>3.7424051039319428</v>
      </c>
      <c r="D6752" s="2">
        <f t="shared" si="1260"/>
        <v>31.84128613081673</v>
      </c>
      <c r="E6752" s="2">
        <f t="shared" si="1261"/>
        <v>4.1510003157331274</v>
      </c>
      <c r="F6752" s="2">
        <f t="shared" si="1269"/>
        <v>0</v>
      </c>
      <c r="G6752" s="2">
        <f t="shared" si="1270"/>
        <v>0</v>
      </c>
      <c r="H6752" s="2">
        <f>MIN(Inputs!$B$2, (Inputs!$B$14 - F6752)/Inputs!$B$15)</f>
        <v>170</v>
      </c>
      <c r="I6752" s="2">
        <f>MAX(MIN(Inputs!$B$2, F6752*Inputs!$B$16, Inputs!$B$14*Inputs!$B$4 - G6752), 0)</f>
        <v>0</v>
      </c>
      <c r="J6752" s="2">
        <f>MAX(MIN(Inputs!$B$2, F6752*Inputs!$B$16, (Inputs!$B$14-F6752)/Inputs!$B$15)*Inputs!$B$9, 0)</f>
        <v>0</v>
      </c>
      <c r="K6752" s="2">
        <f>MAX(E6752*Inputs!$B$5 - B6752 - Inputs!$B$8, 0) * H6752</f>
        <v>0</v>
      </c>
      <c r="L6752" s="2">
        <f>IF(B6752 &gt;= D6752*Inputs!$B$10, MAX(B6752 - E6752/Inputs!$B$5 - Inputs!$B$8, 0) * I6752, 0)</f>
        <v>0</v>
      </c>
      <c r="M6752" s="2">
        <f t="shared" si="1262"/>
        <v>0</v>
      </c>
      <c r="N6752" s="3" t="str">
        <f t="shared" si="1263"/>
        <v>Idle</v>
      </c>
      <c r="O6752" s="3" t="str">
        <f t="shared" si="1271"/>
        <v>Idle</v>
      </c>
      <c r="P6752" s="2">
        <f t="shared" si="1264"/>
        <v>0</v>
      </c>
      <c r="Q6752" s="2">
        <f t="shared" si="1265"/>
        <v>0</v>
      </c>
      <c r="R6752" s="2">
        <f t="shared" si="1266"/>
        <v>0</v>
      </c>
      <c r="S6752" s="2">
        <f t="shared" si="1267"/>
        <v>0</v>
      </c>
      <c r="T6752" s="2">
        <f t="shared" si="1268"/>
        <v>0</v>
      </c>
      <c r="U6752" s="2">
        <f>IF(O6752="Reg", R6752 * Inputs!$B$7, 0)</f>
        <v>0</v>
      </c>
      <c r="V6752" s="2">
        <f>MAX(F6752 + P6752*Inputs!$B$15 - (Q6752/Inputs!$B$16) - U6752, 0)</f>
        <v>0</v>
      </c>
    </row>
    <row r="6753" spans="1:22" x14ac:dyDescent="0.3">
      <c r="A6753" s="1">
        <v>46304.291666666657</v>
      </c>
      <c r="B6753" s="2">
        <v>0</v>
      </c>
      <c r="C6753" s="2">
        <v>15.13325166282195</v>
      </c>
      <c r="D6753" s="2">
        <f t="shared" si="1260"/>
        <v>31.84128613081673</v>
      </c>
      <c r="E6753" s="2">
        <f t="shared" si="1261"/>
        <v>7.3509500583437157</v>
      </c>
      <c r="F6753" s="2">
        <f t="shared" si="1269"/>
        <v>0</v>
      </c>
      <c r="G6753" s="2">
        <f t="shared" si="1270"/>
        <v>0</v>
      </c>
      <c r="H6753" s="2">
        <f>MIN(Inputs!$B$2, (Inputs!$B$14 - F6753)/Inputs!$B$15)</f>
        <v>170</v>
      </c>
      <c r="I6753" s="2">
        <f>MAX(MIN(Inputs!$B$2, F6753*Inputs!$B$16, Inputs!$B$14*Inputs!$B$4 - G6753), 0)</f>
        <v>0</v>
      </c>
      <c r="J6753" s="2">
        <f>MAX(MIN(Inputs!$B$2, F6753*Inputs!$B$16, (Inputs!$B$14-F6753)/Inputs!$B$15)*Inputs!$B$9, 0)</f>
        <v>0</v>
      </c>
      <c r="K6753" s="2">
        <f>MAX(E6753*Inputs!$B$5 - B6753 - Inputs!$B$8, 0) * H6753</f>
        <v>0</v>
      </c>
      <c r="L6753" s="2">
        <f>IF(B6753 &gt;= D6753*Inputs!$B$10, MAX(B6753 - E6753/Inputs!$B$5 - Inputs!$B$8, 0) * I6753, 0)</f>
        <v>0</v>
      </c>
      <c r="M6753" s="2">
        <f t="shared" si="1262"/>
        <v>0</v>
      </c>
      <c r="N6753" s="3" t="str">
        <f t="shared" si="1263"/>
        <v>Idle</v>
      </c>
      <c r="O6753" s="3" t="str">
        <f t="shared" si="1271"/>
        <v>Idle</v>
      </c>
      <c r="P6753" s="2">
        <f t="shared" si="1264"/>
        <v>0</v>
      </c>
      <c r="Q6753" s="2">
        <f t="shared" si="1265"/>
        <v>0</v>
      </c>
      <c r="R6753" s="2">
        <f t="shared" si="1266"/>
        <v>0</v>
      </c>
      <c r="S6753" s="2">
        <f t="shared" si="1267"/>
        <v>0</v>
      </c>
      <c r="T6753" s="2">
        <f t="shared" si="1268"/>
        <v>0</v>
      </c>
      <c r="U6753" s="2">
        <f>IF(O6753="Reg", R6753 * Inputs!$B$7, 0)</f>
        <v>0</v>
      </c>
      <c r="V6753" s="2">
        <f>MAX(F6753 + P6753*Inputs!$B$15 - (Q6753/Inputs!$B$16) - U6753, 0)</f>
        <v>0</v>
      </c>
    </row>
    <row r="6754" spans="1:22" x14ac:dyDescent="0.3">
      <c r="A6754" s="1">
        <v>46304.333333333343</v>
      </c>
      <c r="B6754" s="2">
        <v>0</v>
      </c>
      <c r="C6754" s="2">
        <v>2.273070912700792</v>
      </c>
      <c r="D6754" s="2">
        <f t="shared" si="1260"/>
        <v>31.84128613081673</v>
      </c>
      <c r="E6754" s="2">
        <f t="shared" si="1261"/>
        <v>14.793218261297932</v>
      </c>
      <c r="F6754" s="2">
        <f t="shared" si="1269"/>
        <v>0</v>
      </c>
      <c r="G6754" s="2">
        <f t="shared" si="1270"/>
        <v>0</v>
      </c>
      <c r="H6754" s="2">
        <f>MIN(Inputs!$B$2, (Inputs!$B$14 - F6754)/Inputs!$B$15)</f>
        <v>170</v>
      </c>
      <c r="I6754" s="2">
        <f>MAX(MIN(Inputs!$B$2, F6754*Inputs!$B$16, Inputs!$B$14*Inputs!$B$4 - G6754), 0)</f>
        <v>0</v>
      </c>
      <c r="J6754" s="2">
        <f>MAX(MIN(Inputs!$B$2, F6754*Inputs!$B$16, (Inputs!$B$14-F6754)/Inputs!$B$15)*Inputs!$B$9, 0)</f>
        <v>0</v>
      </c>
      <c r="K6754" s="2">
        <f>MAX(E6754*Inputs!$B$5 - B6754 - Inputs!$B$8, 0) * H6754</f>
        <v>0</v>
      </c>
      <c r="L6754" s="2">
        <f>IF(B6754 &gt;= D6754*Inputs!$B$10, MAX(B6754 - E6754/Inputs!$B$5 - Inputs!$B$8, 0) * I6754, 0)</f>
        <v>0</v>
      </c>
      <c r="M6754" s="2">
        <f t="shared" si="1262"/>
        <v>0</v>
      </c>
      <c r="N6754" s="3" t="str">
        <f t="shared" si="1263"/>
        <v>Idle</v>
      </c>
      <c r="O6754" s="3" t="str">
        <f t="shared" si="1271"/>
        <v>Idle</v>
      </c>
      <c r="P6754" s="2">
        <f t="shared" si="1264"/>
        <v>0</v>
      </c>
      <c r="Q6754" s="2">
        <f t="shared" si="1265"/>
        <v>0</v>
      </c>
      <c r="R6754" s="2">
        <f t="shared" si="1266"/>
        <v>0</v>
      </c>
      <c r="S6754" s="2">
        <f t="shared" si="1267"/>
        <v>0</v>
      </c>
      <c r="T6754" s="2">
        <f t="shared" si="1268"/>
        <v>0</v>
      </c>
      <c r="U6754" s="2">
        <f>IF(O6754="Reg", R6754 * Inputs!$B$7, 0)</f>
        <v>0</v>
      </c>
      <c r="V6754" s="2">
        <f>MAX(F6754 + P6754*Inputs!$B$15 - (Q6754/Inputs!$B$16) - U6754, 0)</f>
        <v>0</v>
      </c>
    </row>
    <row r="6755" spans="1:22" x14ac:dyDescent="0.3">
      <c r="A6755" s="1">
        <v>46304.375</v>
      </c>
      <c r="B6755" s="2">
        <v>2.1053071599609559</v>
      </c>
      <c r="C6755" s="2">
        <v>2.684665346505362</v>
      </c>
      <c r="D6755" s="2">
        <f t="shared" si="1260"/>
        <v>31.84128613081673</v>
      </c>
      <c r="E6755" s="2">
        <f t="shared" si="1261"/>
        <v>23.679576078977352</v>
      </c>
      <c r="F6755" s="2">
        <f t="shared" si="1269"/>
        <v>0</v>
      </c>
      <c r="G6755" s="2">
        <f t="shared" si="1270"/>
        <v>0</v>
      </c>
      <c r="H6755" s="2">
        <f>MIN(Inputs!$B$2, (Inputs!$B$14 - F6755)/Inputs!$B$15)</f>
        <v>170</v>
      </c>
      <c r="I6755" s="2">
        <f>MAX(MIN(Inputs!$B$2, F6755*Inputs!$B$16, Inputs!$B$14*Inputs!$B$4 - G6755), 0)</f>
        <v>0</v>
      </c>
      <c r="J6755" s="2">
        <f>MAX(MIN(Inputs!$B$2, F6755*Inputs!$B$16, (Inputs!$B$14-F6755)/Inputs!$B$15)*Inputs!$B$9, 0)</f>
        <v>0</v>
      </c>
      <c r="K6755" s="2">
        <f>MAX(E6755*Inputs!$B$5 - B6755 - Inputs!$B$8, 0) * H6755</f>
        <v>0</v>
      </c>
      <c r="L6755" s="2">
        <f>IF(B6755 &gt;= D6755*Inputs!$B$10, MAX(B6755 - E6755/Inputs!$B$5 - Inputs!$B$8, 0) * I6755, 0)</f>
        <v>0</v>
      </c>
      <c r="M6755" s="2">
        <f t="shared" si="1262"/>
        <v>0</v>
      </c>
      <c r="N6755" s="3" t="str">
        <f t="shared" si="1263"/>
        <v>Idle</v>
      </c>
      <c r="O6755" s="3" t="str">
        <f t="shared" si="1271"/>
        <v>Idle</v>
      </c>
      <c r="P6755" s="2">
        <f t="shared" si="1264"/>
        <v>0</v>
      </c>
      <c r="Q6755" s="2">
        <f t="shared" si="1265"/>
        <v>0</v>
      </c>
      <c r="R6755" s="2">
        <f t="shared" si="1266"/>
        <v>0</v>
      </c>
      <c r="S6755" s="2">
        <f t="shared" si="1267"/>
        <v>0</v>
      </c>
      <c r="T6755" s="2">
        <f t="shared" si="1268"/>
        <v>0</v>
      </c>
      <c r="U6755" s="2">
        <f>IF(O6755="Reg", R6755 * Inputs!$B$7, 0)</f>
        <v>0</v>
      </c>
      <c r="V6755" s="2">
        <f>MAX(F6755 + P6755*Inputs!$B$15 - (Q6755/Inputs!$B$16) - U6755, 0)</f>
        <v>0</v>
      </c>
    </row>
    <row r="6756" spans="1:22" x14ac:dyDescent="0.3">
      <c r="A6756" s="1">
        <v>46304.416666666657</v>
      </c>
      <c r="B6756" s="2">
        <v>6.9779995538377699</v>
      </c>
      <c r="C6756" s="2">
        <v>15.812016219605241</v>
      </c>
      <c r="D6756" s="2">
        <f t="shared" si="1260"/>
        <v>31.84128613081673</v>
      </c>
      <c r="E6756" s="2">
        <f t="shared" si="1261"/>
        <v>33.15080216106184</v>
      </c>
      <c r="F6756" s="2">
        <f t="shared" si="1269"/>
        <v>0</v>
      </c>
      <c r="G6756" s="2">
        <f t="shared" si="1270"/>
        <v>0</v>
      </c>
      <c r="H6756" s="2">
        <f>MIN(Inputs!$B$2, (Inputs!$B$14 - F6756)/Inputs!$B$15)</f>
        <v>170</v>
      </c>
      <c r="I6756" s="2">
        <f>MAX(MIN(Inputs!$B$2, F6756*Inputs!$B$16, Inputs!$B$14*Inputs!$B$4 - G6756), 0)</f>
        <v>0</v>
      </c>
      <c r="J6756" s="2">
        <f>MAX(MIN(Inputs!$B$2, F6756*Inputs!$B$16, (Inputs!$B$14-F6756)/Inputs!$B$15)*Inputs!$B$9, 0)</f>
        <v>0</v>
      </c>
      <c r="K6756" s="2">
        <f>MAX(E6756*Inputs!$B$5 - B6756 - Inputs!$B$8, 0) * H6756</f>
        <v>373.10007914243084</v>
      </c>
      <c r="L6756" s="2">
        <f>IF(B6756 &gt;= D6756*Inputs!$B$10, MAX(B6756 - E6756/Inputs!$B$5 - Inputs!$B$8, 0) * I6756, 0)</f>
        <v>0</v>
      </c>
      <c r="M6756" s="2">
        <f t="shared" si="1262"/>
        <v>0</v>
      </c>
      <c r="N6756" s="3" t="str">
        <f t="shared" si="1263"/>
        <v>Charge</v>
      </c>
      <c r="O6756" s="3" t="str">
        <f t="shared" si="1271"/>
        <v>Charge</v>
      </c>
      <c r="P6756" s="2">
        <f t="shared" si="1264"/>
        <v>170</v>
      </c>
      <c r="Q6756" s="2">
        <f t="shared" si="1265"/>
        <v>0</v>
      </c>
      <c r="R6756" s="2">
        <f t="shared" si="1266"/>
        <v>0</v>
      </c>
      <c r="S6756" s="2">
        <f t="shared" si="1267"/>
        <v>-1186.2599241524208</v>
      </c>
      <c r="T6756" s="2">
        <f t="shared" si="1268"/>
        <v>0</v>
      </c>
      <c r="U6756" s="2">
        <f>IF(O6756="Reg", R6756 * Inputs!$B$7, 0)</f>
        <v>0</v>
      </c>
      <c r="V6756" s="2">
        <f>MAX(F6756 + P6756*Inputs!$B$15 - (Q6756/Inputs!$B$16) - U6756, 0)</f>
        <v>170</v>
      </c>
    </row>
    <row r="6757" spans="1:22" x14ac:dyDescent="0.3">
      <c r="A6757" s="1">
        <v>46304.458333333343</v>
      </c>
      <c r="B6757" s="2">
        <v>15.822695180600039</v>
      </c>
      <c r="C6757" s="2">
        <v>9.5284495410239884</v>
      </c>
      <c r="D6757" s="2">
        <f t="shared" si="1260"/>
        <v>31.84128613081673</v>
      </c>
      <c r="E6757" s="2">
        <f t="shared" si="1261"/>
        <v>43.689090382264816</v>
      </c>
      <c r="F6757" s="2">
        <f t="shared" si="1269"/>
        <v>170</v>
      </c>
      <c r="G6757" s="2">
        <f t="shared" si="1270"/>
        <v>0</v>
      </c>
      <c r="H6757" s="2">
        <f>MIN(Inputs!$B$2, (Inputs!$B$14 - F6757)/Inputs!$B$15)</f>
        <v>170</v>
      </c>
      <c r="I6757" s="2">
        <f>MAX(MIN(Inputs!$B$2, F6757*Inputs!$B$16, Inputs!$B$14*Inputs!$B$4 - G6757), 0)</f>
        <v>170</v>
      </c>
      <c r="J6757" s="2">
        <f>MAX(MIN(Inputs!$B$2, F6757*Inputs!$B$16, (Inputs!$B$14-F6757)/Inputs!$B$15)*Inputs!$B$9, 0)</f>
        <v>136</v>
      </c>
      <c r="K6757" s="2">
        <f>MAX(E6757*Inputs!$B$5 - B6757 - Inputs!$B$8, 0) * H6757</f>
        <v>446.02974048480979</v>
      </c>
      <c r="L6757" s="2">
        <f>IF(B6757 &gt;= D6757*Inputs!$B$10, MAX(B6757 - E6757/Inputs!$B$5 - Inputs!$B$8, 0) * I6757, 0)</f>
        <v>0</v>
      </c>
      <c r="M6757" s="2">
        <f t="shared" si="1262"/>
        <v>1295.8691375792623</v>
      </c>
      <c r="N6757" s="3" t="str">
        <f t="shared" si="1263"/>
        <v>Reg</v>
      </c>
      <c r="O6757" s="3" t="str">
        <f t="shared" si="1271"/>
        <v>Charge</v>
      </c>
      <c r="P6757" s="2">
        <f t="shared" si="1264"/>
        <v>170</v>
      </c>
      <c r="Q6757" s="2">
        <f t="shared" si="1265"/>
        <v>0</v>
      </c>
      <c r="R6757" s="2">
        <f t="shared" si="1266"/>
        <v>0</v>
      </c>
      <c r="S6757" s="2">
        <f t="shared" si="1267"/>
        <v>-2689.8581807020068</v>
      </c>
      <c r="T6757" s="2">
        <f t="shared" si="1268"/>
        <v>0</v>
      </c>
      <c r="U6757" s="2">
        <f>IF(O6757="Reg", R6757 * Inputs!$B$7, 0)</f>
        <v>0</v>
      </c>
      <c r="V6757" s="2">
        <f>MAX(F6757 + P6757*Inputs!$B$15 - (Q6757/Inputs!$B$16) - U6757, 0)</f>
        <v>340</v>
      </c>
    </row>
    <row r="6758" spans="1:22" x14ac:dyDescent="0.3">
      <c r="A6758" s="1">
        <v>46304.5</v>
      </c>
      <c r="B6758" s="2">
        <v>19.19969845566353</v>
      </c>
      <c r="C6758" s="2">
        <v>4.4635175840102503</v>
      </c>
      <c r="D6758" s="2">
        <f t="shared" si="1260"/>
        <v>31.84128613081673</v>
      </c>
      <c r="E6758" s="2">
        <f t="shared" si="1261"/>
        <v>51.019437316600232</v>
      </c>
      <c r="F6758" s="2">
        <f t="shared" si="1269"/>
        <v>340</v>
      </c>
      <c r="G6758" s="2">
        <f t="shared" si="1270"/>
        <v>0</v>
      </c>
      <c r="H6758" s="2">
        <f>MIN(Inputs!$B$2, (Inputs!$B$14 - F6758)/Inputs!$B$15)</f>
        <v>0</v>
      </c>
      <c r="I6758" s="2">
        <f>MAX(MIN(Inputs!$B$2, F6758*Inputs!$B$16, Inputs!$B$14*Inputs!$B$4 - G6758), 0)</f>
        <v>170</v>
      </c>
      <c r="J6758" s="2">
        <f>MAX(MIN(Inputs!$B$2, F6758*Inputs!$B$16, (Inputs!$B$14-F6758)/Inputs!$B$15)*Inputs!$B$9, 0)</f>
        <v>0</v>
      </c>
      <c r="K6758" s="2">
        <f>MAX(E6758*Inputs!$B$5 - B6758 - Inputs!$B$8, 0) * H6758</f>
        <v>0</v>
      </c>
      <c r="L6758" s="2">
        <f>IF(B6758 &gt;= D6758*Inputs!$B$10, MAX(B6758 - E6758/Inputs!$B$5 - Inputs!$B$8, 0) * I6758, 0)</f>
        <v>0</v>
      </c>
      <c r="M6758" s="2">
        <f t="shared" si="1262"/>
        <v>0</v>
      </c>
      <c r="N6758" s="3" t="str">
        <f t="shared" si="1263"/>
        <v>Idle</v>
      </c>
      <c r="O6758" s="3" t="str">
        <f t="shared" si="1271"/>
        <v>Idle</v>
      </c>
      <c r="P6758" s="2">
        <f t="shared" si="1264"/>
        <v>0</v>
      </c>
      <c r="Q6758" s="2">
        <f t="shared" si="1265"/>
        <v>0</v>
      </c>
      <c r="R6758" s="2">
        <f t="shared" si="1266"/>
        <v>0</v>
      </c>
      <c r="S6758" s="2">
        <f t="shared" si="1267"/>
        <v>0</v>
      </c>
      <c r="T6758" s="2">
        <f t="shared" si="1268"/>
        <v>0</v>
      </c>
      <c r="U6758" s="2">
        <f>IF(O6758="Reg", R6758 * Inputs!$B$7, 0)</f>
        <v>0</v>
      </c>
      <c r="V6758" s="2">
        <f>MAX(F6758 + P6758*Inputs!$B$15 - (Q6758/Inputs!$B$16) - U6758, 0)</f>
        <v>340</v>
      </c>
    </row>
    <row r="6759" spans="1:22" x14ac:dyDescent="0.3">
      <c r="A6759" s="1">
        <v>46304.541666666657</v>
      </c>
      <c r="B6759" s="2">
        <v>44.653609217725297</v>
      </c>
      <c r="C6759" s="2">
        <v>6.2451580005764518</v>
      </c>
      <c r="D6759" s="2">
        <f t="shared" si="1260"/>
        <v>31.84128613081673</v>
      </c>
      <c r="E6759" s="2">
        <f t="shared" si="1261"/>
        <v>60.376314803494211</v>
      </c>
      <c r="F6759" s="2">
        <f t="shared" si="1269"/>
        <v>340</v>
      </c>
      <c r="G6759" s="2">
        <f t="shared" si="1270"/>
        <v>0</v>
      </c>
      <c r="H6759" s="2">
        <f>MIN(Inputs!$B$2, (Inputs!$B$14 - F6759)/Inputs!$B$15)</f>
        <v>0</v>
      </c>
      <c r="I6759" s="2">
        <f>MAX(MIN(Inputs!$B$2, F6759*Inputs!$B$16, Inputs!$B$14*Inputs!$B$4 - G6759), 0)</f>
        <v>170</v>
      </c>
      <c r="J6759" s="2">
        <f>MAX(MIN(Inputs!$B$2, F6759*Inputs!$B$16, (Inputs!$B$14-F6759)/Inputs!$B$15)*Inputs!$B$9, 0)</f>
        <v>0</v>
      </c>
      <c r="K6759" s="2">
        <f>MAX(E6759*Inputs!$B$5 - B6759 - Inputs!$B$8, 0) * H6759</f>
        <v>0</v>
      </c>
      <c r="L6759" s="2">
        <f>IF(B6759 &gt;= D6759*Inputs!$B$10, MAX(B6759 - E6759/Inputs!$B$5 - Inputs!$B$8, 0) * I6759, 0)</f>
        <v>0</v>
      </c>
      <c r="M6759" s="2">
        <f t="shared" si="1262"/>
        <v>0</v>
      </c>
      <c r="N6759" s="3" t="str">
        <f t="shared" si="1263"/>
        <v>Idle</v>
      </c>
      <c r="O6759" s="3" t="str">
        <f t="shared" si="1271"/>
        <v>Idle</v>
      </c>
      <c r="P6759" s="2">
        <f t="shared" si="1264"/>
        <v>0</v>
      </c>
      <c r="Q6759" s="2">
        <f t="shared" si="1265"/>
        <v>0</v>
      </c>
      <c r="R6759" s="2">
        <f t="shared" si="1266"/>
        <v>0</v>
      </c>
      <c r="S6759" s="2">
        <f t="shared" si="1267"/>
        <v>0</v>
      </c>
      <c r="T6759" s="2">
        <f t="shared" si="1268"/>
        <v>0</v>
      </c>
      <c r="U6759" s="2">
        <f>IF(O6759="Reg", R6759 * Inputs!$B$7, 0)</f>
        <v>0</v>
      </c>
      <c r="V6759" s="2">
        <f>MAX(F6759 + P6759*Inputs!$B$15 - (Q6759/Inputs!$B$16) - U6759, 0)</f>
        <v>340</v>
      </c>
    </row>
    <row r="6760" spans="1:22" x14ac:dyDescent="0.3">
      <c r="A6760" s="1">
        <v>46304.583333333343</v>
      </c>
      <c r="B6760" s="2">
        <v>53.318146906076528</v>
      </c>
      <c r="C6760" s="2">
        <v>4.5490138799010857</v>
      </c>
      <c r="D6760" s="2">
        <f t="shared" si="1260"/>
        <v>31.84128613081673</v>
      </c>
      <c r="E6760" s="2">
        <f t="shared" si="1261"/>
        <v>63.496187203378348</v>
      </c>
      <c r="F6760" s="2">
        <f t="shared" si="1269"/>
        <v>340</v>
      </c>
      <c r="G6760" s="2">
        <f t="shared" si="1270"/>
        <v>0</v>
      </c>
      <c r="H6760" s="2">
        <f>MIN(Inputs!$B$2, (Inputs!$B$14 - F6760)/Inputs!$B$15)</f>
        <v>0</v>
      </c>
      <c r="I6760" s="2">
        <f>MAX(MIN(Inputs!$B$2, F6760*Inputs!$B$16, Inputs!$B$14*Inputs!$B$4 - G6760), 0)</f>
        <v>170</v>
      </c>
      <c r="J6760" s="2">
        <f>MAX(MIN(Inputs!$B$2, F6760*Inputs!$B$16, (Inputs!$B$14-F6760)/Inputs!$B$15)*Inputs!$B$9, 0)</f>
        <v>0</v>
      </c>
      <c r="K6760" s="2">
        <f>MAX(E6760*Inputs!$B$5 - B6760 - Inputs!$B$8, 0) * H6760</f>
        <v>0</v>
      </c>
      <c r="L6760" s="2">
        <f>IF(B6760 &gt;= D6760*Inputs!$B$10, MAX(B6760 - E6760/Inputs!$B$5 - Inputs!$B$8, 0) * I6760, 0)</f>
        <v>0</v>
      </c>
      <c r="M6760" s="2">
        <f t="shared" si="1262"/>
        <v>0</v>
      </c>
      <c r="N6760" s="3" t="str">
        <f t="shared" si="1263"/>
        <v>Idle</v>
      </c>
      <c r="O6760" s="3" t="str">
        <f t="shared" si="1271"/>
        <v>Idle</v>
      </c>
      <c r="P6760" s="2">
        <f t="shared" si="1264"/>
        <v>0</v>
      </c>
      <c r="Q6760" s="2">
        <f t="shared" si="1265"/>
        <v>0</v>
      </c>
      <c r="R6760" s="2">
        <f t="shared" si="1266"/>
        <v>0</v>
      </c>
      <c r="S6760" s="2">
        <f t="shared" si="1267"/>
        <v>0</v>
      </c>
      <c r="T6760" s="2">
        <f t="shared" si="1268"/>
        <v>0</v>
      </c>
      <c r="U6760" s="2">
        <f>IF(O6760="Reg", R6760 * Inputs!$B$7, 0)</f>
        <v>0</v>
      </c>
      <c r="V6760" s="2">
        <f>MAX(F6760 + P6760*Inputs!$B$15 - (Q6760/Inputs!$B$16) - U6760, 0)</f>
        <v>340</v>
      </c>
    </row>
    <row r="6761" spans="1:22" x14ac:dyDescent="0.3">
      <c r="A6761" s="1">
        <v>46304.625</v>
      </c>
      <c r="B6761" s="2">
        <v>58.932663652467888</v>
      </c>
      <c r="C6761" s="2">
        <v>1.7934907410577821</v>
      </c>
      <c r="D6761" s="2">
        <f t="shared" si="1260"/>
        <v>31.84128613081673</v>
      </c>
      <c r="E6761" s="2">
        <f t="shared" si="1261"/>
        <v>66.208559874133684</v>
      </c>
      <c r="F6761" s="2">
        <f t="shared" si="1269"/>
        <v>340</v>
      </c>
      <c r="G6761" s="2">
        <f t="shared" si="1270"/>
        <v>0</v>
      </c>
      <c r="H6761" s="2">
        <f>MIN(Inputs!$B$2, (Inputs!$B$14 - F6761)/Inputs!$B$15)</f>
        <v>0</v>
      </c>
      <c r="I6761" s="2">
        <f>MAX(MIN(Inputs!$B$2, F6761*Inputs!$B$16, Inputs!$B$14*Inputs!$B$4 - G6761), 0)</f>
        <v>170</v>
      </c>
      <c r="J6761" s="2">
        <f>MAX(MIN(Inputs!$B$2, F6761*Inputs!$B$16, (Inputs!$B$14-F6761)/Inputs!$B$15)*Inputs!$B$9, 0)</f>
        <v>0</v>
      </c>
      <c r="K6761" s="2">
        <f>MAX(E6761*Inputs!$B$5 - B6761 - Inputs!$B$8, 0) * H6761</f>
        <v>0</v>
      </c>
      <c r="L6761" s="2">
        <f>IF(B6761 &gt;= D6761*Inputs!$B$10, MAX(B6761 - E6761/Inputs!$B$5 - Inputs!$B$8, 0) * I6761, 0)</f>
        <v>0</v>
      </c>
      <c r="M6761" s="2">
        <f t="shared" si="1262"/>
        <v>0</v>
      </c>
      <c r="N6761" s="3" t="str">
        <f t="shared" si="1263"/>
        <v>Idle</v>
      </c>
      <c r="O6761" s="3" t="str">
        <f t="shared" si="1271"/>
        <v>Idle</v>
      </c>
      <c r="P6761" s="2">
        <f t="shared" si="1264"/>
        <v>0</v>
      </c>
      <c r="Q6761" s="2">
        <f t="shared" si="1265"/>
        <v>0</v>
      </c>
      <c r="R6761" s="2">
        <f t="shared" si="1266"/>
        <v>0</v>
      </c>
      <c r="S6761" s="2">
        <f t="shared" si="1267"/>
        <v>0</v>
      </c>
      <c r="T6761" s="2">
        <f t="shared" si="1268"/>
        <v>0</v>
      </c>
      <c r="U6761" s="2">
        <f>IF(O6761="Reg", R6761 * Inputs!$B$7, 0)</f>
        <v>0</v>
      </c>
      <c r="V6761" s="2">
        <f>MAX(F6761 + P6761*Inputs!$B$15 - (Q6761/Inputs!$B$16) - U6761, 0)</f>
        <v>340</v>
      </c>
    </row>
    <row r="6762" spans="1:22" x14ac:dyDescent="0.3">
      <c r="A6762" s="1">
        <v>46304.666666666657</v>
      </c>
      <c r="B6762" s="2">
        <v>70.207728881055601</v>
      </c>
      <c r="C6762" s="2">
        <v>11.63962182407567</v>
      </c>
      <c r="D6762" s="2">
        <f t="shared" si="1260"/>
        <v>31.84128613081673</v>
      </c>
      <c r="E6762" s="2">
        <f t="shared" si="1261"/>
        <v>66.110454566539076</v>
      </c>
      <c r="F6762" s="2">
        <f t="shared" si="1269"/>
        <v>340</v>
      </c>
      <c r="G6762" s="2">
        <f t="shared" si="1270"/>
        <v>0</v>
      </c>
      <c r="H6762" s="2">
        <f>MIN(Inputs!$B$2, (Inputs!$B$14 - F6762)/Inputs!$B$15)</f>
        <v>0</v>
      </c>
      <c r="I6762" s="2">
        <f>MAX(MIN(Inputs!$B$2, F6762*Inputs!$B$16, Inputs!$B$14*Inputs!$B$4 - G6762), 0)</f>
        <v>170</v>
      </c>
      <c r="J6762" s="2">
        <f>MAX(MIN(Inputs!$B$2, F6762*Inputs!$B$16, (Inputs!$B$14-F6762)/Inputs!$B$15)*Inputs!$B$9, 0)</f>
        <v>0</v>
      </c>
      <c r="K6762" s="2">
        <f>MAX(E6762*Inputs!$B$5 - B6762 - Inputs!$B$8, 0) * H6762</f>
        <v>0</v>
      </c>
      <c r="L6762" s="2">
        <f>IF(B6762 &gt;= D6762*Inputs!$B$10, MAX(B6762 - E6762/Inputs!$B$5 - Inputs!$B$8, 0) * I6762, 0)</f>
        <v>0</v>
      </c>
      <c r="M6762" s="2">
        <f t="shared" si="1262"/>
        <v>0</v>
      </c>
      <c r="N6762" s="3" t="str">
        <f t="shared" si="1263"/>
        <v>Idle</v>
      </c>
      <c r="O6762" s="3" t="str">
        <f t="shared" si="1271"/>
        <v>Idle</v>
      </c>
      <c r="P6762" s="2">
        <f t="shared" si="1264"/>
        <v>0</v>
      </c>
      <c r="Q6762" s="2">
        <f t="shared" si="1265"/>
        <v>0</v>
      </c>
      <c r="R6762" s="2">
        <f t="shared" si="1266"/>
        <v>0</v>
      </c>
      <c r="S6762" s="2">
        <f t="shared" si="1267"/>
        <v>0</v>
      </c>
      <c r="T6762" s="2">
        <f t="shared" si="1268"/>
        <v>0</v>
      </c>
      <c r="U6762" s="2">
        <f>IF(O6762="Reg", R6762 * Inputs!$B$7, 0)</f>
        <v>0</v>
      </c>
      <c r="V6762" s="2">
        <f>MAX(F6762 + P6762*Inputs!$B$15 - (Q6762/Inputs!$B$16) - U6762, 0)</f>
        <v>340</v>
      </c>
    </row>
    <row r="6763" spans="1:22" x14ac:dyDescent="0.3">
      <c r="A6763" s="1">
        <v>46304.708333333343</v>
      </c>
      <c r="B6763" s="2">
        <v>59.804776786612571</v>
      </c>
      <c r="C6763" s="2">
        <v>14.88950633525835</v>
      </c>
      <c r="D6763" s="2">
        <f t="shared" si="1260"/>
        <v>31.84128613081673</v>
      </c>
      <c r="E6763" s="2">
        <f t="shared" si="1261"/>
        <v>63.009229852961631</v>
      </c>
      <c r="F6763" s="2">
        <f t="shared" si="1269"/>
        <v>340</v>
      </c>
      <c r="G6763" s="2">
        <f t="shared" si="1270"/>
        <v>0</v>
      </c>
      <c r="H6763" s="2">
        <f>MIN(Inputs!$B$2, (Inputs!$B$14 - F6763)/Inputs!$B$15)</f>
        <v>0</v>
      </c>
      <c r="I6763" s="2">
        <f>MAX(MIN(Inputs!$B$2, F6763*Inputs!$B$16, Inputs!$B$14*Inputs!$B$4 - G6763), 0)</f>
        <v>170</v>
      </c>
      <c r="J6763" s="2">
        <f>MAX(MIN(Inputs!$B$2, F6763*Inputs!$B$16, (Inputs!$B$14-F6763)/Inputs!$B$15)*Inputs!$B$9, 0)</f>
        <v>0</v>
      </c>
      <c r="K6763" s="2">
        <f>MAX(E6763*Inputs!$B$5 - B6763 - Inputs!$B$8, 0) * H6763</f>
        <v>0</v>
      </c>
      <c r="L6763" s="2">
        <f>IF(B6763 &gt;= D6763*Inputs!$B$10, MAX(B6763 - E6763/Inputs!$B$5 - Inputs!$B$8, 0) * I6763, 0)</f>
        <v>0</v>
      </c>
      <c r="M6763" s="2">
        <f t="shared" si="1262"/>
        <v>0</v>
      </c>
      <c r="N6763" s="3" t="str">
        <f t="shared" si="1263"/>
        <v>Idle</v>
      </c>
      <c r="O6763" s="3" t="str">
        <f t="shared" si="1271"/>
        <v>Idle</v>
      </c>
      <c r="P6763" s="2">
        <f t="shared" si="1264"/>
        <v>0</v>
      </c>
      <c r="Q6763" s="2">
        <f t="shared" si="1265"/>
        <v>0</v>
      </c>
      <c r="R6763" s="2">
        <f t="shared" si="1266"/>
        <v>0</v>
      </c>
      <c r="S6763" s="2">
        <f t="shared" si="1267"/>
        <v>0</v>
      </c>
      <c r="T6763" s="2">
        <f t="shared" si="1268"/>
        <v>0</v>
      </c>
      <c r="U6763" s="2">
        <f>IF(O6763="Reg", R6763 * Inputs!$B$7, 0)</f>
        <v>0</v>
      </c>
      <c r="V6763" s="2">
        <f>MAX(F6763 + P6763*Inputs!$B$15 - (Q6763/Inputs!$B$16) - U6763, 0)</f>
        <v>340</v>
      </c>
    </row>
    <row r="6764" spans="1:22" x14ac:dyDescent="0.3">
      <c r="A6764" s="1">
        <v>46304.75</v>
      </c>
      <c r="B6764" s="2">
        <v>75.340963377027379</v>
      </c>
      <c r="C6764" s="2">
        <v>2.777889142165674</v>
      </c>
      <c r="D6764" s="2">
        <f t="shared" si="1260"/>
        <v>31.84128613081673</v>
      </c>
      <c r="E6764" s="2">
        <f t="shared" si="1261"/>
        <v>60.578173721074542</v>
      </c>
      <c r="F6764" s="2">
        <f t="shared" si="1269"/>
        <v>340</v>
      </c>
      <c r="G6764" s="2">
        <f t="shared" si="1270"/>
        <v>0</v>
      </c>
      <c r="H6764" s="2">
        <f>MIN(Inputs!$B$2, (Inputs!$B$14 - F6764)/Inputs!$B$15)</f>
        <v>0</v>
      </c>
      <c r="I6764" s="2">
        <f>MAX(MIN(Inputs!$B$2, F6764*Inputs!$B$16, Inputs!$B$14*Inputs!$B$4 - G6764), 0)</f>
        <v>170</v>
      </c>
      <c r="J6764" s="2">
        <f>MAX(MIN(Inputs!$B$2, F6764*Inputs!$B$16, (Inputs!$B$14-F6764)/Inputs!$B$15)*Inputs!$B$9, 0)</f>
        <v>0</v>
      </c>
      <c r="K6764" s="2">
        <f>MAX(E6764*Inputs!$B$5 - B6764 - Inputs!$B$8, 0) * H6764</f>
        <v>0</v>
      </c>
      <c r="L6764" s="2">
        <f>IF(B6764 &gt;= D6764*Inputs!$B$10, MAX(B6764 - E6764/Inputs!$B$5 - Inputs!$B$8, 0) * I6764, 0)</f>
        <v>0</v>
      </c>
      <c r="M6764" s="2">
        <f t="shared" si="1262"/>
        <v>0</v>
      </c>
      <c r="N6764" s="3" t="str">
        <f t="shared" si="1263"/>
        <v>Idle</v>
      </c>
      <c r="O6764" s="3" t="str">
        <f t="shared" si="1271"/>
        <v>Idle</v>
      </c>
      <c r="P6764" s="2">
        <f t="shared" si="1264"/>
        <v>0</v>
      </c>
      <c r="Q6764" s="2">
        <f t="shared" si="1265"/>
        <v>0</v>
      </c>
      <c r="R6764" s="2">
        <f t="shared" si="1266"/>
        <v>0</v>
      </c>
      <c r="S6764" s="2">
        <f t="shared" si="1267"/>
        <v>0</v>
      </c>
      <c r="T6764" s="2">
        <f t="shared" si="1268"/>
        <v>0</v>
      </c>
      <c r="U6764" s="2">
        <f>IF(O6764="Reg", R6764 * Inputs!$B$7, 0)</f>
        <v>0</v>
      </c>
      <c r="V6764" s="2">
        <f>MAX(F6764 + P6764*Inputs!$B$15 - (Q6764/Inputs!$B$16) - U6764, 0)</f>
        <v>340</v>
      </c>
    </row>
    <row r="6765" spans="1:22" x14ac:dyDescent="0.3">
      <c r="A6765" s="1">
        <v>46304.791666666657</v>
      </c>
      <c r="B6765" s="2">
        <v>63.372843617030071</v>
      </c>
      <c r="C6765" s="2">
        <v>10.29210154754591</v>
      </c>
      <c r="D6765" s="2">
        <f t="shared" si="1260"/>
        <v>31.84128613081673</v>
      </c>
      <c r="E6765" s="2">
        <f t="shared" si="1261"/>
        <v>52.786594143095158</v>
      </c>
      <c r="F6765" s="2">
        <f t="shared" si="1269"/>
        <v>340</v>
      </c>
      <c r="G6765" s="2">
        <f t="shared" si="1270"/>
        <v>0</v>
      </c>
      <c r="H6765" s="2">
        <f>MIN(Inputs!$B$2, (Inputs!$B$14 - F6765)/Inputs!$B$15)</f>
        <v>0</v>
      </c>
      <c r="I6765" s="2">
        <f>MAX(MIN(Inputs!$B$2, F6765*Inputs!$B$16, Inputs!$B$14*Inputs!$B$4 - G6765), 0)</f>
        <v>170</v>
      </c>
      <c r="J6765" s="2">
        <f>MAX(MIN(Inputs!$B$2, F6765*Inputs!$B$16, (Inputs!$B$14-F6765)/Inputs!$B$15)*Inputs!$B$9, 0)</f>
        <v>0</v>
      </c>
      <c r="K6765" s="2">
        <f>MAX(E6765*Inputs!$B$5 - B6765 - Inputs!$B$8, 0) * H6765</f>
        <v>0</v>
      </c>
      <c r="L6765" s="2">
        <f>IF(B6765 &gt;= D6765*Inputs!$B$10, MAX(B6765 - E6765/Inputs!$B$5 - Inputs!$B$8, 0) * I6765, 0)</f>
        <v>0</v>
      </c>
      <c r="M6765" s="2">
        <f t="shared" si="1262"/>
        <v>0</v>
      </c>
      <c r="N6765" s="3" t="str">
        <f t="shared" si="1263"/>
        <v>Idle</v>
      </c>
      <c r="O6765" s="3" t="str">
        <f t="shared" si="1271"/>
        <v>Idle</v>
      </c>
      <c r="P6765" s="2">
        <f t="shared" si="1264"/>
        <v>0</v>
      </c>
      <c r="Q6765" s="2">
        <f t="shared" si="1265"/>
        <v>0</v>
      </c>
      <c r="R6765" s="2">
        <f t="shared" si="1266"/>
        <v>0</v>
      </c>
      <c r="S6765" s="2">
        <f t="shared" si="1267"/>
        <v>0</v>
      </c>
      <c r="T6765" s="2">
        <f t="shared" si="1268"/>
        <v>0</v>
      </c>
      <c r="U6765" s="2">
        <f>IF(O6765="Reg", R6765 * Inputs!$B$7, 0)</f>
        <v>0</v>
      </c>
      <c r="V6765" s="2">
        <f>MAX(F6765 + P6765*Inputs!$B$15 - (Q6765/Inputs!$B$16) - U6765, 0)</f>
        <v>340</v>
      </c>
    </row>
    <row r="6766" spans="1:22" x14ac:dyDescent="0.3">
      <c r="A6766" s="1">
        <v>46304.833333333343</v>
      </c>
      <c r="B6766" s="2">
        <v>69.592382930608622</v>
      </c>
      <c r="C6766" s="2">
        <v>14.935746426593649</v>
      </c>
      <c r="D6766" s="2">
        <f t="shared" si="1260"/>
        <v>31.84128613081673</v>
      </c>
      <c r="E6766" s="2">
        <f t="shared" si="1261"/>
        <v>43.780998663916343</v>
      </c>
      <c r="F6766" s="2">
        <f t="shared" si="1269"/>
        <v>340</v>
      </c>
      <c r="G6766" s="2">
        <f t="shared" si="1270"/>
        <v>0</v>
      </c>
      <c r="H6766" s="2">
        <f>MIN(Inputs!$B$2, (Inputs!$B$14 - F6766)/Inputs!$B$15)</f>
        <v>0</v>
      </c>
      <c r="I6766" s="2">
        <f>MAX(MIN(Inputs!$B$2, F6766*Inputs!$B$16, Inputs!$B$14*Inputs!$B$4 - G6766), 0)</f>
        <v>170</v>
      </c>
      <c r="J6766" s="2">
        <f>MAX(MIN(Inputs!$B$2, F6766*Inputs!$B$16, (Inputs!$B$14-F6766)/Inputs!$B$15)*Inputs!$B$9, 0)</f>
        <v>0</v>
      </c>
      <c r="K6766" s="2">
        <f>MAX(E6766*Inputs!$B$5 - B6766 - Inputs!$B$8, 0) * H6766</f>
        <v>0</v>
      </c>
      <c r="L6766" s="2">
        <f>IF(B6766 &gt;= D6766*Inputs!$B$10, MAX(B6766 - E6766/Inputs!$B$5 - Inputs!$B$8, 0) * I6766, 0)</f>
        <v>0</v>
      </c>
      <c r="M6766" s="2">
        <f t="shared" si="1262"/>
        <v>0</v>
      </c>
      <c r="N6766" s="3" t="str">
        <f t="shared" si="1263"/>
        <v>Idle</v>
      </c>
      <c r="O6766" s="3" t="str">
        <f t="shared" si="1271"/>
        <v>Idle</v>
      </c>
      <c r="P6766" s="2">
        <f t="shared" si="1264"/>
        <v>0</v>
      </c>
      <c r="Q6766" s="2">
        <f t="shared" si="1265"/>
        <v>0</v>
      </c>
      <c r="R6766" s="2">
        <f t="shared" si="1266"/>
        <v>0</v>
      </c>
      <c r="S6766" s="2">
        <f t="shared" si="1267"/>
        <v>0</v>
      </c>
      <c r="T6766" s="2">
        <f t="shared" si="1268"/>
        <v>0</v>
      </c>
      <c r="U6766" s="2">
        <f>IF(O6766="Reg", R6766 * Inputs!$B$7, 0)</f>
        <v>0</v>
      </c>
      <c r="V6766" s="2">
        <f>MAX(F6766 + P6766*Inputs!$B$15 - (Q6766/Inputs!$B$16) - U6766, 0)</f>
        <v>340</v>
      </c>
    </row>
    <row r="6767" spans="1:22" x14ac:dyDescent="0.3">
      <c r="A6767" s="1">
        <v>46304.875</v>
      </c>
      <c r="B6767" s="2">
        <v>58.344031806900198</v>
      </c>
      <c r="C6767" s="2">
        <v>6.6790170878402542</v>
      </c>
      <c r="D6767" s="2">
        <f t="shared" si="1260"/>
        <v>31.84128613081673</v>
      </c>
      <c r="E6767" s="2">
        <f t="shared" si="1261"/>
        <v>34.663974312070629</v>
      </c>
      <c r="F6767" s="2">
        <f t="shared" si="1269"/>
        <v>340</v>
      </c>
      <c r="G6767" s="2">
        <f t="shared" si="1270"/>
        <v>0</v>
      </c>
      <c r="H6767" s="2">
        <f>MIN(Inputs!$B$2, (Inputs!$B$14 - F6767)/Inputs!$B$15)</f>
        <v>0</v>
      </c>
      <c r="I6767" s="2">
        <f>MAX(MIN(Inputs!$B$2, F6767*Inputs!$B$16, Inputs!$B$14*Inputs!$B$4 - G6767), 0)</f>
        <v>170</v>
      </c>
      <c r="J6767" s="2">
        <f>MAX(MIN(Inputs!$B$2, F6767*Inputs!$B$16, (Inputs!$B$14-F6767)/Inputs!$B$15)*Inputs!$B$9, 0)</f>
        <v>0</v>
      </c>
      <c r="K6767" s="2">
        <f>MAX(E6767*Inputs!$B$5 - B6767 - Inputs!$B$8, 0) * H6767</f>
        <v>0</v>
      </c>
      <c r="L6767" s="2">
        <f>IF(B6767 &gt;= D6767*Inputs!$B$10, MAX(B6767 - E6767/Inputs!$B$5 - Inputs!$B$8, 0) * I6767, 0)</f>
        <v>0</v>
      </c>
      <c r="M6767" s="2">
        <f t="shared" si="1262"/>
        <v>0</v>
      </c>
      <c r="N6767" s="3" t="str">
        <f t="shared" si="1263"/>
        <v>Idle</v>
      </c>
      <c r="O6767" s="3" t="str">
        <f t="shared" si="1271"/>
        <v>Idle</v>
      </c>
      <c r="P6767" s="2">
        <f t="shared" si="1264"/>
        <v>0</v>
      </c>
      <c r="Q6767" s="2">
        <f t="shared" si="1265"/>
        <v>0</v>
      </c>
      <c r="R6767" s="2">
        <f t="shared" si="1266"/>
        <v>0</v>
      </c>
      <c r="S6767" s="2">
        <f t="shared" si="1267"/>
        <v>0</v>
      </c>
      <c r="T6767" s="2">
        <f t="shared" si="1268"/>
        <v>0</v>
      </c>
      <c r="U6767" s="2">
        <f>IF(O6767="Reg", R6767 * Inputs!$B$7, 0)</f>
        <v>0</v>
      </c>
      <c r="V6767" s="2">
        <f>MAX(F6767 + P6767*Inputs!$B$15 - (Q6767/Inputs!$B$16) - U6767, 0)</f>
        <v>340</v>
      </c>
    </row>
    <row r="6768" spans="1:22" x14ac:dyDescent="0.3">
      <c r="A6768" s="1">
        <v>46304.916666666657</v>
      </c>
      <c r="B6768" s="2">
        <v>51.600380599590927</v>
      </c>
      <c r="C6768" s="2">
        <v>7.7108916008040111</v>
      </c>
      <c r="D6768" s="2">
        <f t="shared" si="1260"/>
        <v>31.84128613081673</v>
      </c>
      <c r="E6768" s="2">
        <f t="shared" si="1261"/>
        <v>24.939969010920596</v>
      </c>
      <c r="F6768" s="2">
        <f t="shared" si="1269"/>
        <v>340</v>
      </c>
      <c r="G6768" s="2">
        <f t="shared" si="1270"/>
        <v>0</v>
      </c>
      <c r="H6768" s="2">
        <f>MIN(Inputs!$B$2, (Inputs!$B$14 - F6768)/Inputs!$B$15)</f>
        <v>0</v>
      </c>
      <c r="I6768" s="2">
        <f>MAX(MIN(Inputs!$B$2, F6768*Inputs!$B$16, Inputs!$B$14*Inputs!$B$4 - G6768), 0)</f>
        <v>170</v>
      </c>
      <c r="J6768" s="2">
        <f>MAX(MIN(Inputs!$B$2, F6768*Inputs!$B$16, (Inputs!$B$14-F6768)/Inputs!$B$15)*Inputs!$B$9, 0)</f>
        <v>0</v>
      </c>
      <c r="K6768" s="2">
        <f>MAX(E6768*Inputs!$B$5 - B6768 - Inputs!$B$8, 0) * H6768</f>
        <v>0</v>
      </c>
      <c r="L6768" s="2">
        <f>IF(B6768 &gt;= D6768*Inputs!$B$10, MAX(B6768 - E6768/Inputs!$B$5 - Inputs!$B$8, 0) * I6768, 0)</f>
        <v>554.11614300261522</v>
      </c>
      <c r="M6768" s="2">
        <f t="shared" si="1262"/>
        <v>0</v>
      </c>
      <c r="N6768" s="3" t="str">
        <f t="shared" si="1263"/>
        <v>Discharge</v>
      </c>
      <c r="O6768" s="3" t="str">
        <f t="shared" si="1271"/>
        <v>Discharge</v>
      </c>
      <c r="P6768" s="2">
        <f t="shared" si="1264"/>
        <v>0</v>
      </c>
      <c r="Q6768" s="2">
        <f t="shared" si="1265"/>
        <v>170</v>
      </c>
      <c r="R6768" s="2">
        <f t="shared" si="1266"/>
        <v>0</v>
      </c>
      <c r="S6768" s="2">
        <f t="shared" si="1267"/>
        <v>8772.0647019304579</v>
      </c>
      <c r="T6768" s="2">
        <f t="shared" si="1268"/>
        <v>0</v>
      </c>
      <c r="U6768" s="2">
        <f>IF(O6768="Reg", R6768 * Inputs!$B$7, 0)</f>
        <v>0</v>
      </c>
      <c r="V6768" s="2">
        <f>MAX(F6768 + P6768*Inputs!$B$15 - (Q6768/Inputs!$B$16) - U6768, 0)</f>
        <v>170</v>
      </c>
    </row>
    <row r="6769" spans="1:22" x14ac:dyDescent="0.3">
      <c r="A6769" s="1">
        <v>46304.958333333343</v>
      </c>
      <c r="B6769" s="2">
        <v>45.218439995290041</v>
      </c>
      <c r="C6769" s="2">
        <v>6.2320648749480227</v>
      </c>
      <c r="D6769" s="2">
        <f t="shared" si="1260"/>
        <v>31.84128613081673</v>
      </c>
      <c r="E6769" s="2">
        <f t="shared" si="1261"/>
        <v>16.33990557765544</v>
      </c>
      <c r="F6769" s="2">
        <f t="shared" si="1269"/>
        <v>170</v>
      </c>
      <c r="G6769" s="2">
        <f t="shared" si="1270"/>
        <v>170</v>
      </c>
      <c r="H6769" s="2">
        <f>MIN(Inputs!$B$2, (Inputs!$B$14 - F6769)/Inputs!$B$15)</f>
        <v>170</v>
      </c>
      <c r="I6769" s="2">
        <f>MAX(MIN(Inputs!$B$2, F6769*Inputs!$B$16, Inputs!$B$14*Inputs!$B$4 - G6769), 0)</f>
        <v>170</v>
      </c>
      <c r="J6769" s="2">
        <f>MAX(MIN(Inputs!$B$2, F6769*Inputs!$B$16, (Inputs!$B$14-F6769)/Inputs!$B$15)*Inputs!$B$9, 0)</f>
        <v>136</v>
      </c>
      <c r="K6769" s="2">
        <f>MAX(E6769*Inputs!$B$5 - B6769 - Inputs!$B$8, 0) * H6769</f>
        <v>0</v>
      </c>
      <c r="L6769" s="2">
        <f>IF(B6769 &gt;= D6769*Inputs!$B$10, MAX(B6769 - E6769/Inputs!$B$5 - Inputs!$B$8, 0) * I6769, 0)</f>
        <v>1130.562130788597</v>
      </c>
      <c r="M6769" s="2">
        <f t="shared" si="1262"/>
        <v>847.56082299293109</v>
      </c>
      <c r="N6769" s="3" t="str">
        <f t="shared" si="1263"/>
        <v>Discharge</v>
      </c>
      <c r="O6769" s="3" t="str">
        <f t="shared" si="1271"/>
        <v>Discharge</v>
      </c>
      <c r="P6769" s="2">
        <f t="shared" si="1264"/>
        <v>0</v>
      </c>
      <c r="Q6769" s="2">
        <f t="shared" si="1265"/>
        <v>170</v>
      </c>
      <c r="R6769" s="2">
        <f t="shared" si="1266"/>
        <v>0</v>
      </c>
      <c r="S6769" s="2">
        <f t="shared" si="1267"/>
        <v>7687.1347991993071</v>
      </c>
      <c r="T6769" s="2">
        <f t="shared" si="1268"/>
        <v>0</v>
      </c>
      <c r="U6769" s="2">
        <f>IF(O6769="Reg", R6769 * Inputs!$B$7, 0)</f>
        <v>0</v>
      </c>
      <c r="V6769" s="2">
        <f>MAX(F6769 + P6769*Inputs!$B$15 - (Q6769/Inputs!$B$16) - U6769, 0)</f>
        <v>0</v>
      </c>
    </row>
    <row r="6770" spans="1:22" x14ac:dyDescent="0.3">
      <c r="A6770" s="1">
        <v>46305</v>
      </c>
      <c r="B6770" s="2">
        <v>28.591485909151139</v>
      </c>
      <c r="C6770" s="2">
        <v>37.118359621847638</v>
      </c>
      <c r="D6770" s="2">
        <f t="shared" si="1260"/>
        <v>40.074769014539122</v>
      </c>
      <c r="E6770" s="2">
        <f t="shared" si="1261"/>
        <v>8.803498911773767</v>
      </c>
      <c r="F6770" s="2">
        <f t="shared" si="1269"/>
        <v>0</v>
      </c>
      <c r="G6770" s="2">
        <f t="shared" si="1270"/>
        <v>0</v>
      </c>
      <c r="H6770" s="2">
        <f>MIN(Inputs!$B$2, (Inputs!$B$14 - F6770)/Inputs!$B$15)</f>
        <v>170</v>
      </c>
      <c r="I6770" s="2">
        <f>MAX(MIN(Inputs!$B$2, F6770*Inputs!$B$16, Inputs!$B$14*Inputs!$B$4 - G6770), 0)</f>
        <v>0</v>
      </c>
      <c r="J6770" s="2">
        <f>MAX(MIN(Inputs!$B$2, F6770*Inputs!$B$16, (Inputs!$B$14-F6770)/Inputs!$B$15)*Inputs!$B$9, 0)</f>
        <v>0</v>
      </c>
      <c r="K6770" s="2">
        <f>MAX(E6770*Inputs!$B$5 - B6770 - Inputs!$B$8, 0) * H6770</f>
        <v>0</v>
      </c>
      <c r="L6770" s="2">
        <f>IF(B6770 &gt;= D6770*Inputs!$B$10, MAX(B6770 - E6770/Inputs!$B$5 - Inputs!$B$8, 0) * I6770, 0)</f>
        <v>0</v>
      </c>
      <c r="M6770" s="2">
        <f t="shared" si="1262"/>
        <v>0</v>
      </c>
      <c r="N6770" s="3" t="str">
        <f t="shared" si="1263"/>
        <v>Idle</v>
      </c>
      <c r="O6770" s="3" t="str">
        <f t="shared" si="1271"/>
        <v>Idle</v>
      </c>
      <c r="P6770" s="2">
        <f t="shared" si="1264"/>
        <v>0</v>
      </c>
      <c r="Q6770" s="2">
        <f t="shared" si="1265"/>
        <v>0</v>
      </c>
      <c r="R6770" s="2">
        <f t="shared" si="1266"/>
        <v>0</v>
      </c>
      <c r="S6770" s="2">
        <f t="shared" si="1267"/>
        <v>0</v>
      </c>
      <c r="T6770" s="2">
        <f t="shared" si="1268"/>
        <v>0</v>
      </c>
      <c r="U6770" s="2">
        <f>IF(O6770="Reg", R6770 * Inputs!$B$7, 0)</f>
        <v>0</v>
      </c>
      <c r="V6770" s="2">
        <f>MAX(F6770 + P6770*Inputs!$B$15 - (Q6770/Inputs!$B$16) - U6770, 0)</f>
        <v>0</v>
      </c>
    </row>
    <row r="6771" spans="1:22" x14ac:dyDescent="0.3">
      <c r="A6771" s="1">
        <v>46305.041666666657</v>
      </c>
      <c r="B6771" s="2">
        <v>9.3392707419571597</v>
      </c>
      <c r="C6771" s="2">
        <v>2.0801992224517041</v>
      </c>
      <c r="D6771" s="2">
        <f t="shared" si="1260"/>
        <v>40.074769014539122</v>
      </c>
      <c r="E6771" s="2">
        <f t="shared" si="1261"/>
        <v>4.0382512602485763</v>
      </c>
      <c r="F6771" s="2">
        <f t="shared" si="1269"/>
        <v>0</v>
      </c>
      <c r="G6771" s="2">
        <f t="shared" si="1270"/>
        <v>0</v>
      </c>
      <c r="H6771" s="2">
        <f>MIN(Inputs!$B$2, (Inputs!$B$14 - F6771)/Inputs!$B$15)</f>
        <v>170</v>
      </c>
      <c r="I6771" s="2">
        <f>MAX(MIN(Inputs!$B$2, F6771*Inputs!$B$16, Inputs!$B$14*Inputs!$B$4 - G6771), 0)</f>
        <v>0</v>
      </c>
      <c r="J6771" s="2">
        <f>MAX(MIN(Inputs!$B$2, F6771*Inputs!$B$16, (Inputs!$B$14-F6771)/Inputs!$B$15)*Inputs!$B$9, 0)</f>
        <v>0</v>
      </c>
      <c r="K6771" s="2">
        <f>MAX(E6771*Inputs!$B$5 - B6771 - Inputs!$B$8, 0) * H6771</f>
        <v>0</v>
      </c>
      <c r="L6771" s="2">
        <f>IF(B6771 &gt;= D6771*Inputs!$B$10, MAX(B6771 - E6771/Inputs!$B$5 - Inputs!$B$8, 0) * I6771, 0)</f>
        <v>0</v>
      </c>
      <c r="M6771" s="2">
        <f t="shared" si="1262"/>
        <v>0</v>
      </c>
      <c r="N6771" s="3" t="str">
        <f t="shared" si="1263"/>
        <v>Idle</v>
      </c>
      <c r="O6771" s="3" t="str">
        <f t="shared" si="1271"/>
        <v>Idle</v>
      </c>
      <c r="P6771" s="2">
        <f t="shared" si="1264"/>
        <v>0</v>
      </c>
      <c r="Q6771" s="2">
        <f t="shared" si="1265"/>
        <v>0</v>
      </c>
      <c r="R6771" s="2">
        <f t="shared" si="1266"/>
        <v>0</v>
      </c>
      <c r="S6771" s="2">
        <f t="shared" si="1267"/>
        <v>0</v>
      </c>
      <c r="T6771" s="2">
        <f t="shared" si="1268"/>
        <v>0</v>
      </c>
      <c r="U6771" s="2">
        <f>IF(O6771="Reg", R6771 * Inputs!$B$7, 0)</f>
        <v>0</v>
      </c>
      <c r="V6771" s="2">
        <f>MAX(F6771 + P6771*Inputs!$B$15 - (Q6771/Inputs!$B$16) - U6771, 0)</f>
        <v>0</v>
      </c>
    </row>
    <row r="6772" spans="1:22" x14ac:dyDescent="0.3">
      <c r="A6772" s="1">
        <v>46305.083333333343</v>
      </c>
      <c r="B6772" s="2">
        <v>14.8902368195343</v>
      </c>
      <c r="C6772" s="2">
        <v>8.0979476320768224</v>
      </c>
      <c r="D6772" s="2">
        <f t="shared" si="1260"/>
        <v>40.074769014539122</v>
      </c>
      <c r="E6772" s="2">
        <f t="shared" si="1261"/>
        <v>2.4817061365890498</v>
      </c>
      <c r="F6772" s="2">
        <f t="shared" si="1269"/>
        <v>0</v>
      </c>
      <c r="G6772" s="2">
        <f t="shared" si="1270"/>
        <v>0</v>
      </c>
      <c r="H6772" s="2">
        <f>MIN(Inputs!$B$2, (Inputs!$B$14 - F6772)/Inputs!$B$15)</f>
        <v>170</v>
      </c>
      <c r="I6772" s="2">
        <f>MAX(MIN(Inputs!$B$2, F6772*Inputs!$B$16, Inputs!$B$14*Inputs!$B$4 - G6772), 0)</f>
        <v>0</v>
      </c>
      <c r="J6772" s="2">
        <f>MAX(MIN(Inputs!$B$2, F6772*Inputs!$B$16, (Inputs!$B$14-F6772)/Inputs!$B$15)*Inputs!$B$9, 0)</f>
        <v>0</v>
      </c>
      <c r="K6772" s="2">
        <f>MAX(E6772*Inputs!$B$5 - B6772 - Inputs!$B$8, 0) * H6772</f>
        <v>0</v>
      </c>
      <c r="L6772" s="2">
        <f>IF(B6772 &gt;= D6772*Inputs!$B$10, MAX(B6772 - E6772/Inputs!$B$5 - Inputs!$B$8, 0) * I6772, 0)</f>
        <v>0</v>
      </c>
      <c r="M6772" s="2">
        <f t="shared" si="1262"/>
        <v>0</v>
      </c>
      <c r="N6772" s="3" t="str">
        <f t="shared" si="1263"/>
        <v>Idle</v>
      </c>
      <c r="O6772" s="3" t="str">
        <f t="shared" si="1271"/>
        <v>Idle</v>
      </c>
      <c r="P6772" s="2">
        <f t="shared" si="1264"/>
        <v>0</v>
      </c>
      <c r="Q6772" s="2">
        <f t="shared" si="1265"/>
        <v>0</v>
      </c>
      <c r="R6772" s="2">
        <f t="shared" si="1266"/>
        <v>0</v>
      </c>
      <c r="S6772" s="2">
        <f t="shared" si="1267"/>
        <v>0</v>
      </c>
      <c r="T6772" s="2">
        <f t="shared" si="1268"/>
        <v>0</v>
      </c>
      <c r="U6772" s="2">
        <f>IF(O6772="Reg", R6772 * Inputs!$B$7, 0)</f>
        <v>0</v>
      </c>
      <c r="V6772" s="2">
        <f>MAX(F6772 + P6772*Inputs!$B$15 - (Q6772/Inputs!$B$16) - U6772, 0)</f>
        <v>0</v>
      </c>
    </row>
    <row r="6773" spans="1:22" x14ac:dyDescent="0.3">
      <c r="A6773" s="1">
        <v>46305.125</v>
      </c>
      <c r="B6773" s="2">
        <v>0</v>
      </c>
      <c r="C6773" s="2">
        <v>5.4661574353234696</v>
      </c>
      <c r="D6773" s="2">
        <f t="shared" si="1260"/>
        <v>40.074769014539122</v>
      </c>
      <c r="E6773" s="2">
        <f t="shared" si="1261"/>
        <v>12.117052054861761</v>
      </c>
      <c r="F6773" s="2">
        <f t="shared" si="1269"/>
        <v>0</v>
      </c>
      <c r="G6773" s="2">
        <f t="shared" si="1270"/>
        <v>0</v>
      </c>
      <c r="H6773" s="2">
        <f>MIN(Inputs!$B$2, (Inputs!$B$14 - F6773)/Inputs!$B$15)</f>
        <v>170</v>
      </c>
      <c r="I6773" s="2">
        <f>MAX(MIN(Inputs!$B$2, F6773*Inputs!$B$16, Inputs!$B$14*Inputs!$B$4 - G6773), 0)</f>
        <v>0</v>
      </c>
      <c r="J6773" s="2">
        <f>MAX(MIN(Inputs!$B$2, F6773*Inputs!$B$16, (Inputs!$B$14-F6773)/Inputs!$B$15)*Inputs!$B$9, 0)</f>
        <v>0</v>
      </c>
      <c r="K6773" s="2">
        <f>MAX(E6773*Inputs!$B$5 - B6773 - Inputs!$B$8, 0) * H6773</f>
        <v>0</v>
      </c>
      <c r="L6773" s="2">
        <f>IF(B6773 &gt;= D6773*Inputs!$B$10, MAX(B6773 - E6773/Inputs!$B$5 - Inputs!$B$8, 0) * I6773, 0)</f>
        <v>0</v>
      </c>
      <c r="M6773" s="2">
        <f t="shared" si="1262"/>
        <v>0</v>
      </c>
      <c r="N6773" s="3" t="str">
        <f t="shared" si="1263"/>
        <v>Idle</v>
      </c>
      <c r="O6773" s="3" t="str">
        <f t="shared" si="1271"/>
        <v>Idle</v>
      </c>
      <c r="P6773" s="2">
        <f t="shared" si="1264"/>
        <v>0</v>
      </c>
      <c r="Q6773" s="2">
        <f t="shared" si="1265"/>
        <v>0</v>
      </c>
      <c r="R6773" s="2">
        <f t="shared" si="1266"/>
        <v>0</v>
      </c>
      <c r="S6773" s="2">
        <f t="shared" si="1267"/>
        <v>0</v>
      </c>
      <c r="T6773" s="2">
        <f t="shared" si="1268"/>
        <v>0</v>
      </c>
      <c r="U6773" s="2">
        <f>IF(O6773="Reg", R6773 * Inputs!$B$7, 0)</f>
        <v>0</v>
      </c>
      <c r="V6773" s="2">
        <f>MAX(F6773 + P6773*Inputs!$B$15 - (Q6773/Inputs!$B$16) - U6773, 0)</f>
        <v>0</v>
      </c>
    </row>
    <row r="6774" spans="1:22" x14ac:dyDescent="0.3">
      <c r="A6774" s="1">
        <v>46305.166666666657</v>
      </c>
      <c r="B6774" s="2">
        <v>0</v>
      </c>
      <c r="C6774" s="2">
        <v>4.8763390749036981</v>
      </c>
      <c r="D6774" s="2">
        <f t="shared" si="1260"/>
        <v>40.074769014539122</v>
      </c>
      <c r="E6774" s="2">
        <f t="shared" si="1261"/>
        <v>12.117052054861761</v>
      </c>
      <c r="F6774" s="2">
        <f t="shared" si="1269"/>
        <v>0</v>
      </c>
      <c r="G6774" s="2">
        <f t="shared" si="1270"/>
        <v>0</v>
      </c>
      <c r="H6774" s="2">
        <f>MIN(Inputs!$B$2, (Inputs!$B$14 - F6774)/Inputs!$B$15)</f>
        <v>170</v>
      </c>
      <c r="I6774" s="2">
        <f>MAX(MIN(Inputs!$B$2, F6774*Inputs!$B$16, Inputs!$B$14*Inputs!$B$4 - G6774), 0)</f>
        <v>0</v>
      </c>
      <c r="J6774" s="2">
        <f>MAX(MIN(Inputs!$B$2, F6774*Inputs!$B$16, (Inputs!$B$14-F6774)/Inputs!$B$15)*Inputs!$B$9, 0)</f>
        <v>0</v>
      </c>
      <c r="K6774" s="2">
        <f>MAX(E6774*Inputs!$B$5 - B6774 - Inputs!$B$8, 0) * H6774</f>
        <v>0</v>
      </c>
      <c r="L6774" s="2">
        <f>IF(B6774 &gt;= D6774*Inputs!$B$10, MAX(B6774 - E6774/Inputs!$B$5 - Inputs!$B$8, 0) * I6774, 0)</f>
        <v>0</v>
      </c>
      <c r="M6774" s="2">
        <f t="shared" si="1262"/>
        <v>0</v>
      </c>
      <c r="N6774" s="3" t="str">
        <f t="shared" si="1263"/>
        <v>Idle</v>
      </c>
      <c r="O6774" s="3" t="str">
        <f t="shared" si="1271"/>
        <v>Idle</v>
      </c>
      <c r="P6774" s="2">
        <f t="shared" si="1264"/>
        <v>0</v>
      </c>
      <c r="Q6774" s="2">
        <f t="shared" si="1265"/>
        <v>0</v>
      </c>
      <c r="R6774" s="2">
        <f t="shared" si="1266"/>
        <v>0</v>
      </c>
      <c r="S6774" s="2">
        <f t="shared" si="1267"/>
        <v>0</v>
      </c>
      <c r="T6774" s="2">
        <f t="shared" si="1268"/>
        <v>0</v>
      </c>
      <c r="U6774" s="2">
        <f>IF(O6774="Reg", R6774 * Inputs!$B$7, 0)</f>
        <v>0</v>
      </c>
      <c r="V6774" s="2">
        <f>MAX(F6774 + P6774*Inputs!$B$15 - (Q6774/Inputs!$B$16) - U6774, 0)</f>
        <v>0</v>
      </c>
    </row>
    <row r="6775" spans="1:22" x14ac:dyDescent="0.3">
      <c r="A6775" s="1">
        <v>46305.208333333343</v>
      </c>
      <c r="B6775" s="2">
        <v>0</v>
      </c>
      <c r="C6775" s="2">
        <v>3.9456114452851492</v>
      </c>
      <c r="D6775" s="2">
        <f t="shared" si="1260"/>
        <v>40.074769014539122</v>
      </c>
      <c r="E6775" s="2">
        <f t="shared" si="1261"/>
        <v>13.342261265589414</v>
      </c>
      <c r="F6775" s="2">
        <f t="shared" si="1269"/>
        <v>0</v>
      </c>
      <c r="G6775" s="2">
        <f t="shared" si="1270"/>
        <v>0</v>
      </c>
      <c r="H6775" s="2">
        <f>MIN(Inputs!$B$2, (Inputs!$B$14 - F6775)/Inputs!$B$15)</f>
        <v>170</v>
      </c>
      <c r="I6775" s="2">
        <f>MAX(MIN(Inputs!$B$2, F6775*Inputs!$B$16, Inputs!$B$14*Inputs!$B$4 - G6775), 0)</f>
        <v>0</v>
      </c>
      <c r="J6775" s="2">
        <f>MAX(MIN(Inputs!$B$2, F6775*Inputs!$B$16, (Inputs!$B$14-F6775)/Inputs!$B$15)*Inputs!$B$9, 0)</f>
        <v>0</v>
      </c>
      <c r="K6775" s="2">
        <f>MAX(E6775*Inputs!$B$5 - B6775 - Inputs!$B$8, 0) * H6775</f>
        <v>0</v>
      </c>
      <c r="L6775" s="2">
        <f>IF(B6775 &gt;= D6775*Inputs!$B$10, MAX(B6775 - E6775/Inputs!$B$5 - Inputs!$B$8, 0) * I6775, 0)</f>
        <v>0</v>
      </c>
      <c r="M6775" s="2">
        <f t="shared" si="1262"/>
        <v>0</v>
      </c>
      <c r="N6775" s="3" t="str">
        <f t="shared" si="1263"/>
        <v>Idle</v>
      </c>
      <c r="O6775" s="3" t="str">
        <f t="shared" si="1271"/>
        <v>Idle</v>
      </c>
      <c r="P6775" s="2">
        <f t="shared" si="1264"/>
        <v>0</v>
      </c>
      <c r="Q6775" s="2">
        <f t="shared" si="1265"/>
        <v>0</v>
      </c>
      <c r="R6775" s="2">
        <f t="shared" si="1266"/>
        <v>0</v>
      </c>
      <c r="S6775" s="2">
        <f t="shared" si="1267"/>
        <v>0</v>
      </c>
      <c r="T6775" s="2">
        <f t="shared" si="1268"/>
        <v>0</v>
      </c>
      <c r="U6775" s="2">
        <f>IF(O6775="Reg", R6775 * Inputs!$B$7, 0)</f>
        <v>0</v>
      </c>
      <c r="V6775" s="2">
        <f>MAX(F6775 + P6775*Inputs!$B$15 - (Q6775/Inputs!$B$16) - U6775, 0)</f>
        <v>0</v>
      </c>
    </row>
    <row r="6776" spans="1:22" x14ac:dyDescent="0.3">
      <c r="A6776" s="1">
        <v>46305.25</v>
      </c>
      <c r="B6776" s="2">
        <v>0</v>
      </c>
      <c r="C6776" s="2">
        <v>2.371482259720453</v>
      </c>
      <c r="D6776" s="2">
        <f t="shared" si="1260"/>
        <v>40.074769014539122</v>
      </c>
      <c r="E6776" s="2">
        <f t="shared" si="1261"/>
        <v>16.244988429844408</v>
      </c>
      <c r="F6776" s="2">
        <f t="shared" si="1269"/>
        <v>0</v>
      </c>
      <c r="G6776" s="2">
        <f t="shared" si="1270"/>
        <v>0</v>
      </c>
      <c r="H6776" s="2">
        <f>MIN(Inputs!$B$2, (Inputs!$B$14 - F6776)/Inputs!$B$15)</f>
        <v>170</v>
      </c>
      <c r="I6776" s="2">
        <f>MAX(MIN(Inputs!$B$2, F6776*Inputs!$B$16, Inputs!$B$14*Inputs!$B$4 - G6776), 0)</f>
        <v>0</v>
      </c>
      <c r="J6776" s="2">
        <f>MAX(MIN(Inputs!$B$2, F6776*Inputs!$B$16, (Inputs!$B$14-F6776)/Inputs!$B$15)*Inputs!$B$9, 0)</f>
        <v>0</v>
      </c>
      <c r="K6776" s="2">
        <f>MAX(E6776*Inputs!$B$5 - B6776 - Inputs!$B$8, 0) * H6776</f>
        <v>0</v>
      </c>
      <c r="L6776" s="2">
        <f>IF(B6776 &gt;= D6776*Inputs!$B$10, MAX(B6776 - E6776/Inputs!$B$5 - Inputs!$B$8, 0) * I6776, 0)</f>
        <v>0</v>
      </c>
      <c r="M6776" s="2">
        <f t="shared" si="1262"/>
        <v>0</v>
      </c>
      <c r="N6776" s="3" t="str">
        <f t="shared" si="1263"/>
        <v>Idle</v>
      </c>
      <c r="O6776" s="3" t="str">
        <f t="shared" si="1271"/>
        <v>Idle</v>
      </c>
      <c r="P6776" s="2">
        <f t="shared" si="1264"/>
        <v>0</v>
      </c>
      <c r="Q6776" s="2">
        <f t="shared" si="1265"/>
        <v>0</v>
      </c>
      <c r="R6776" s="2">
        <f t="shared" si="1266"/>
        <v>0</v>
      </c>
      <c r="S6776" s="2">
        <f t="shared" si="1267"/>
        <v>0</v>
      </c>
      <c r="T6776" s="2">
        <f t="shared" si="1268"/>
        <v>0</v>
      </c>
      <c r="U6776" s="2">
        <f>IF(O6776="Reg", R6776 * Inputs!$B$7, 0)</f>
        <v>0</v>
      </c>
      <c r="V6776" s="2">
        <f>MAX(F6776 + P6776*Inputs!$B$15 - (Q6776/Inputs!$B$16) - U6776, 0)</f>
        <v>0</v>
      </c>
    </row>
    <row r="6777" spans="1:22" x14ac:dyDescent="0.3">
      <c r="A6777" s="1">
        <v>46305.291666666657</v>
      </c>
      <c r="B6777" s="2">
        <v>0</v>
      </c>
      <c r="C6777" s="2">
        <v>5.4718030553132211</v>
      </c>
      <c r="D6777" s="2">
        <f t="shared" si="1260"/>
        <v>40.074769014539122</v>
      </c>
      <c r="E6777" s="2">
        <f t="shared" si="1261"/>
        <v>21.945895810083133</v>
      </c>
      <c r="F6777" s="2">
        <f t="shared" si="1269"/>
        <v>0</v>
      </c>
      <c r="G6777" s="2">
        <f t="shared" si="1270"/>
        <v>0</v>
      </c>
      <c r="H6777" s="2">
        <f>MIN(Inputs!$B$2, (Inputs!$B$14 - F6777)/Inputs!$B$15)</f>
        <v>170</v>
      </c>
      <c r="I6777" s="2">
        <f>MAX(MIN(Inputs!$B$2, F6777*Inputs!$B$16, Inputs!$B$14*Inputs!$B$4 - G6777), 0)</f>
        <v>0</v>
      </c>
      <c r="J6777" s="2">
        <f>MAX(MIN(Inputs!$B$2, F6777*Inputs!$B$16, (Inputs!$B$14-F6777)/Inputs!$B$15)*Inputs!$B$9, 0)</f>
        <v>0</v>
      </c>
      <c r="K6777" s="2">
        <f>MAX(E6777*Inputs!$B$5 - B6777 - Inputs!$B$8, 0) * H6777</f>
        <v>0</v>
      </c>
      <c r="L6777" s="2">
        <f>IF(B6777 &gt;= D6777*Inputs!$B$10, MAX(B6777 - E6777/Inputs!$B$5 - Inputs!$B$8, 0) * I6777, 0)</f>
        <v>0</v>
      </c>
      <c r="M6777" s="2">
        <f t="shared" si="1262"/>
        <v>0</v>
      </c>
      <c r="N6777" s="3" t="str">
        <f t="shared" si="1263"/>
        <v>Idle</v>
      </c>
      <c r="O6777" s="3" t="str">
        <f t="shared" si="1271"/>
        <v>Idle</v>
      </c>
      <c r="P6777" s="2">
        <f t="shared" si="1264"/>
        <v>0</v>
      </c>
      <c r="Q6777" s="2">
        <f t="shared" si="1265"/>
        <v>0</v>
      </c>
      <c r="R6777" s="2">
        <f t="shared" si="1266"/>
        <v>0</v>
      </c>
      <c r="S6777" s="2">
        <f t="shared" si="1267"/>
        <v>0</v>
      </c>
      <c r="T6777" s="2">
        <f t="shared" si="1268"/>
        <v>0</v>
      </c>
      <c r="U6777" s="2">
        <f>IF(O6777="Reg", R6777 * Inputs!$B$7, 0)</f>
        <v>0</v>
      </c>
      <c r="V6777" s="2">
        <f>MAX(F6777 + P6777*Inputs!$B$15 - (Q6777/Inputs!$B$16) - U6777, 0)</f>
        <v>0</v>
      </c>
    </row>
    <row r="6778" spans="1:22" x14ac:dyDescent="0.3">
      <c r="A6778" s="1">
        <v>46305.333333333343</v>
      </c>
      <c r="B6778" s="2">
        <v>72.702312329170567</v>
      </c>
      <c r="C6778" s="2">
        <v>9.2557809039939372</v>
      </c>
      <c r="D6778" s="2">
        <f t="shared" si="1260"/>
        <v>40.074769014539122</v>
      </c>
      <c r="E6778" s="2">
        <f t="shared" si="1261"/>
        <v>28.842685673639718</v>
      </c>
      <c r="F6778" s="2">
        <f t="shared" si="1269"/>
        <v>0</v>
      </c>
      <c r="G6778" s="2">
        <f t="shared" si="1270"/>
        <v>0</v>
      </c>
      <c r="H6778" s="2">
        <f>MIN(Inputs!$B$2, (Inputs!$B$14 - F6778)/Inputs!$B$15)</f>
        <v>170</v>
      </c>
      <c r="I6778" s="2">
        <f>MAX(MIN(Inputs!$B$2, F6778*Inputs!$B$16, Inputs!$B$14*Inputs!$B$4 - G6778), 0)</f>
        <v>0</v>
      </c>
      <c r="J6778" s="2">
        <f>MAX(MIN(Inputs!$B$2, F6778*Inputs!$B$16, (Inputs!$B$14-F6778)/Inputs!$B$15)*Inputs!$B$9, 0)</f>
        <v>0</v>
      </c>
      <c r="K6778" s="2">
        <f>MAX(E6778*Inputs!$B$5 - B6778 - Inputs!$B$8, 0) * H6778</f>
        <v>0</v>
      </c>
      <c r="L6778" s="2">
        <f>IF(B6778 &gt;= D6778*Inputs!$B$10, MAX(B6778 - E6778/Inputs!$B$5 - Inputs!$B$8, 0) * I6778, 0)</f>
        <v>0</v>
      </c>
      <c r="M6778" s="2">
        <f t="shared" si="1262"/>
        <v>0</v>
      </c>
      <c r="N6778" s="3" t="str">
        <f t="shared" si="1263"/>
        <v>Idle</v>
      </c>
      <c r="O6778" s="3" t="str">
        <f t="shared" si="1271"/>
        <v>Idle</v>
      </c>
      <c r="P6778" s="2">
        <f t="shared" si="1264"/>
        <v>0</v>
      </c>
      <c r="Q6778" s="2">
        <f t="shared" si="1265"/>
        <v>0</v>
      </c>
      <c r="R6778" s="2">
        <f t="shared" si="1266"/>
        <v>0</v>
      </c>
      <c r="S6778" s="2">
        <f t="shared" si="1267"/>
        <v>0</v>
      </c>
      <c r="T6778" s="2">
        <f t="shared" si="1268"/>
        <v>0</v>
      </c>
      <c r="U6778" s="2">
        <f>IF(O6778="Reg", R6778 * Inputs!$B$7, 0)</f>
        <v>0</v>
      </c>
      <c r="V6778" s="2">
        <f>MAX(F6778 + P6778*Inputs!$B$15 - (Q6778/Inputs!$B$16) - U6778, 0)</f>
        <v>0</v>
      </c>
    </row>
    <row r="6779" spans="1:22" x14ac:dyDescent="0.3">
      <c r="A6779" s="1">
        <v>46305.375</v>
      </c>
      <c r="B6779" s="2">
        <v>0</v>
      </c>
      <c r="C6779" s="2">
        <v>12.49202832027254</v>
      </c>
      <c r="D6779" s="2">
        <f t="shared" si="1260"/>
        <v>40.074769014539122</v>
      </c>
      <c r="E6779" s="2">
        <f t="shared" si="1261"/>
        <v>25.261828636147836</v>
      </c>
      <c r="F6779" s="2">
        <f t="shared" si="1269"/>
        <v>0</v>
      </c>
      <c r="G6779" s="2">
        <f t="shared" si="1270"/>
        <v>0</v>
      </c>
      <c r="H6779" s="2">
        <f>MIN(Inputs!$B$2, (Inputs!$B$14 - F6779)/Inputs!$B$15)</f>
        <v>170</v>
      </c>
      <c r="I6779" s="2">
        <f>MAX(MIN(Inputs!$B$2, F6779*Inputs!$B$16, Inputs!$B$14*Inputs!$B$4 - G6779), 0)</f>
        <v>0</v>
      </c>
      <c r="J6779" s="2">
        <f>MAX(MIN(Inputs!$B$2, F6779*Inputs!$B$16, (Inputs!$B$14-F6779)/Inputs!$B$15)*Inputs!$B$9, 0)</f>
        <v>0</v>
      </c>
      <c r="K6779" s="2">
        <f>MAX(E6779*Inputs!$B$5 - B6779 - Inputs!$B$8, 0) * H6779</f>
        <v>379.1695639677165</v>
      </c>
      <c r="L6779" s="2">
        <f>IF(B6779 &gt;= D6779*Inputs!$B$10, MAX(B6779 - E6779/Inputs!$B$5 - Inputs!$B$8, 0) * I6779, 0)</f>
        <v>0</v>
      </c>
      <c r="M6779" s="2">
        <f t="shared" si="1262"/>
        <v>0</v>
      </c>
      <c r="N6779" s="3" t="str">
        <f t="shared" si="1263"/>
        <v>Charge</v>
      </c>
      <c r="O6779" s="3" t="str">
        <f t="shared" si="1271"/>
        <v>Charge</v>
      </c>
      <c r="P6779" s="2">
        <f t="shared" si="1264"/>
        <v>170</v>
      </c>
      <c r="Q6779" s="2">
        <f t="shared" si="1265"/>
        <v>0</v>
      </c>
      <c r="R6779" s="2">
        <f t="shared" si="1266"/>
        <v>0</v>
      </c>
      <c r="S6779" s="2">
        <f t="shared" si="1267"/>
        <v>0</v>
      </c>
      <c r="T6779" s="2">
        <f t="shared" si="1268"/>
        <v>0</v>
      </c>
      <c r="U6779" s="2">
        <f>IF(O6779="Reg", R6779 * Inputs!$B$7, 0)</f>
        <v>0</v>
      </c>
      <c r="V6779" s="2">
        <f>MAX(F6779 + P6779*Inputs!$B$15 - (Q6779/Inputs!$B$16) - U6779, 0)</f>
        <v>170</v>
      </c>
    </row>
    <row r="6780" spans="1:22" x14ac:dyDescent="0.3">
      <c r="A6780" s="1">
        <v>46305.416666666657</v>
      </c>
      <c r="B6780" s="2">
        <v>7.3512552643659141</v>
      </c>
      <c r="C6780" s="2">
        <v>5.9484038493734221</v>
      </c>
      <c r="D6780" s="2">
        <f t="shared" si="1260"/>
        <v>40.074769014539122</v>
      </c>
      <c r="E6780" s="2">
        <f t="shared" si="1261"/>
        <v>34.559377787199601</v>
      </c>
      <c r="F6780" s="2">
        <f t="shared" si="1269"/>
        <v>170</v>
      </c>
      <c r="G6780" s="2">
        <f t="shared" si="1270"/>
        <v>0</v>
      </c>
      <c r="H6780" s="2">
        <f>MIN(Inputs!$B$2, (Inputs!$B$14 - F6780)/Inputs!$B$15)</f>
        <v>170</v>
      </c>
      <c r="I6780" s="2">
        <f>MAX(MIN(Inputs!$B$2, F6780*Inputs!$B$16, Inputs!$B$14*Inputs!$B$4 - G6780), 0)</f>
        <v>170</v>
      </c>
      <c r="J6780" s="2">
        <f>MAX(MIN(Inputs!$B$2, F6780*Inputs!$B$16, (Inputs!$B$14-F6780)/Inputs!$B$15)*Inputs!$B$9, 0)</f>
        <v>136</v>
      </c>
      <c r="K6780" s="2">
        <f>MAX(E6780*Inputs!$B$5 - B6780 - Inputs!$B$8, 0) * H6780</f>
        <v>520.36952202285511</v>
      </c>
      <c r="L6780" s="2">
        <f>IF(B6780 &gt;= D6780*Inputs!$B$10, MAX(B6780 - E6780/Inputs!$B$5 - Inputs!$B$8, 0) * I6780, 0)</f>
        <v>0</v>
      </c>
      <c r="M6780" s="2">
        <f t="shared" si="1262"/>
        <v>808.9829235147854</v>
      </c>
      <c r="N6780" s="3" t="str">
        <f t="shared" si="1263"/>
        <v>Reg</v>
      </c>
      <c r="O6780" s="3" t="str">
        <f t="shared" si="1271"/>
        <v>Charge</v>
      </c>
      <c r="P6780" s="2">
        <f t="shared" si="1264"/>
        <v>170</v>
      </c>
      <c r="Q6780" s="2">
        <f t="shared" si="1265"/>
        <v>0</v>
      </c>
      <c r="R6780" s="2">
        <f t="shared" si="1266"/>
        <v>0</v>
      </c>
      <c r="S6780" s="2">
        <f t="shared" si="1267"/>
        <v>-1249.7133949422055</v>
      </c>
      <c r="T6780" s="2">
        <f t="shared" si="1268"/>
        <v>0</v>
      </c>
      <c r="U6780" s="2">
        <f>IF(O6780="Reg", R6780 * Inputs!$B$7, 0)</f>
        <v>0</v>
      </c>
      <c r="V6780" s="2">
        <f>MAX(F6780 + P6780*Inputs!$B$15 - (Q6780/Inputs!$B$16) - U6780, 0)</f>
        <v>340</v>
      </c>
    </row>
    <row r="6781" spans="1:22" x14ac:dyDescent="0.3">
      <c r="A6781" s="1">
        <v>46305.458333333343</v>
      </c>
      <c r="B6781" s="2">
        <v>17.416362985529972</v>
      </c>
      <c r="C6781" s="2">
        <v>3.037457466390753</v>
      </c>
      <c r="D6781" s="2">
        <f t="shared" si="1260"/>
        <v>40.074769014539122</v>
      </c>
      <c r="E6781" s="2">
        <f t="shared" si="1261"/>
        <v>44.25444545490793</v>
      </c>
      <c r="F6781" s="2">
        <f t="shared" si="1269"/>
        <v>340</v>
      </c>
      <c r="G6781" s="2">
        <f t="shared" si="1270"/>
        <v>0</v>
      </c>
      <c r="H6781" s="2">
        <f>MIN(Inputs!$B$2, (Inputs!$B$14 - F6781)/Inputs!$B$15)</f>
        <v>0</v>
      </c>
      <c r="I6781" s="2">
        <f>MAX(MIN(Inputs!$B$2, F6781*Inputs!$B$16, Inputs!$B$14*Inputs!$B$4 - G6781), 0)</f>
        <v>170</v>
      </c>
      <c r="J6781" s="2">
        <f>MAX(MIN(Inputs!$B$2, F6781*Inputs!$B$16, (Inputs!$B$14-F6781)/Inputs!$B$15)*Inputs!$B$9, 0)</f>
        <v>0</v>
      </c>
      <c r="K6781" s="2">
        <f>MAX(E6781*Inputs!$B$5 - B6781 - Inputs!$B$8, 0) * H6781</f>
        <v>0</v>
      </c>
      <c r="L6781" s="2">
        <f>IF(B6781 &gt;= D6781*Inputs!$B$10, MAX(B6781 - E6781/Inputs!$B$5 - Inputs!$B$8, 0) * I6781, 0)</f>
        <v>0</v>
      </c>
      <c r="M6781" s="2">
        <f t="shared" si="1262"/>
        <v>0</v>
      </c>
      <c r="N6781" s="3" t="str">
        <f t="shared" si="1263"/>
        <v>Idle</v>
      </c>
      <c r="O6781" s="3" t="str">
        <f t="shared" si="1271"/>
        <v>Idle</v>
      </c>
      <c r="P6781" s="2">
        <f t="shared" si="1264"/>
        <v>0</v>
      </c>
      <c r="Q6781" s="2">
        <f t="shared" si="1265"/>
        <v>0</v>
      </c>
      <c r="R6781" s="2">
        <f t="shared" si="1266"/>
        <v>0</v>
      </c>
      <c r="S6781" s="2">
        <f t="shared" si="1267"/>
        <v>0</v>
      </c>
      <c r="T6781" s="2">
        <f t="shared" si="1268"/>
        <v>0</v>
      </c>
      <c r="U6781" s="2">
        <f>IF(O6781="Reg", R6781 * Inputs!$B$7, 0)</f>
        <v>0</v>
      </c>
      <c r="V6781" s="2">
        <f>MAX(F6781 + P6781*Inputs!$B$15 - (Q6781/Inputs!$B$16) - U6781, 0)</f>
        <v>340</v>
      </c>
    </row>
    <row r="6782" spans="1:22" x14ac:dyDescent="0.3">
      <c r="A6782" s="1">
        <v>46305.5</v>
      </c>
      <c r="B6782" s="2">
        <v>34.205444281432342</v>
      </c>
      <c r="C6782" s="2">
        <v>13.47790340313027</v>
      </c>
      <c r="D6782" s="2">
        <f t="shared" si="1260"/>
        <v>40.074769014539122</v>
      </c>
      <c r="E6782" s="2">
        <f t="shared" si="1261"/>
        <v>51.841555654553439</v>
      </c>
      <c r="F6782" s="2">
        <f t="shared" si="1269"/>
        <v>340</v>
      </c>
      <c r="G6782" s="2">
        <f t="shared" si="1270"/>
        <v>0</v>
      </c>
      <c r="H6782" s="2">
        <f>MIN(Inputs!$B$2, (Inputs!$B$14 - F6782)/Inputs!$B$15)</f>
        <v>0</v>
      </c>
      <c r="I6782" s="2">
        <f>MAX(MIN(Inputs!$B$2, F6782*Inputs!$B$16, Inputs!$B$14*Inputs!$B$4 - G6782), 0)</f>
        <v>170</v>
      </c>
      <c r="J6782" s="2">
        <f>MAX(MIN(Inputs!$B$2, F6782*Inputs!$B$16, (Inputs!$B$14-F6782)/Inputs!$B$15)*Inputs!$B$9, 0)</f>
        <v>0</v>
      </c>
      <c r="K6782" s="2">
        <f>MAX(E6782*Inputs!$B$5 - B6782 - Inputs!$B$8, 0) * H6782</f>
        <v>0</v>
      </c>
      <c r="L6782" s="2">
        <f>IF(B6782 &gt;= D6782*Inputs!$B$10, MAX(B6782 - E6782/Inputs!$B$5 - Inputs!$B$8, 0) * I6782, 0)</f>
        <v>0</v>
      </c>
      <c r="M6782" s="2">
        <f t="shared" si="1262"/>
        <v>0</v>
      </c>
      <c r="N6782" s="3" t="str">
        <f t="shared" si="1263"/>
        <v>Idle</v>
      </c>
      <c r="O6782" s="3" t="str">
        <f t="shared" si="1271"/>
        <v>Idle</v>
      </c>
      <c r="P6782" s="2">
        <f t="shared" si="1264"/>
        <v>0</v>
      </c>
      <c r="Q6782" s="2">
        <f t="shared" si="1265"/>
        <v>0</v>
      </c>
      <c r="R6782" s="2">
        <f t="shared" si="1266"/>
        <v>0</v>
      </c>
      <c r="S6782" s="2">
        <f t="shared" si="1267"/>
        <v>0</v>
      </c>
      <c r="T6782" s="2">
        <f t="shared" si="1268"/>
        <v>0</v>
      </c>
      <c r="U6782" s="2">
        <f>IF(O6782="Reg", R6782 * Inputs!$B$7, 0)</f>
        <v>0</v>
      </c>
      <c r="V6782" s="2">
        <f>MAX(F6782 + P6782*Inputs!$B$15 - (Q6782/Inputs!$B$16) - U6782, 0)</f>
        <v>340</v>
      </c>
    </row>
    <row r="6783" spans="1:22" x14ac:dyDescent="0.3">
      <c r="A6783" s="1">
        <v>46305.541666666657</v>
      </c>
      <c r="B6783" s="2">
        <v>41.380739181339493</v>
      </c>
      <c r="C6783" s="2">
        <v>6.9829031613614339</v>
      </c>
      <c r="D6783" s="2">
        <f t="shared" si="1260"/>
        <v>40.074769014539122</v>
      </c>
      <c r="E6783" s="2">
        <f t="shared" si="1261"/>
        <v>82.355332957874978</v>
      </c>
      <c r="F6783" s="2">
        <f t="shared" si="1269"/>
        <v>340</v>
      </c>
      <c r="G6783" s="2">
        <f t="shared" si="1270"/>
        <v>0</v>
      </c>
      <c r="H6783" s="2">
        <f>MIN(Inputs!$B$2, (Inputs!$B$14 - F6783)/Inputs!$B$15)</f>
        <v>0</v>
      </c>
      <c r="I6783" s="2">
        <f>MAX(MIN(Inputs!$B$2, F6783*Inputs!$B$16, Inputs!$B$14*Inputs!$B$4 - G6783), 0)</f>
        <v>170</v>
      </c>
      <c r="J6783" s="2">
        <f>MAX(MIN(Inputs!$B$2, F6783*Inputs!$B$16, (Inputs!$B$14-F6783)/Inputs!$B$15)*Inputs!$B$9, 0)</f>
        <v>0</v>
      </c>
      <c r="K6783" s="2">
        <f>MAX(E6783*Inputs!$B$5 - B6783 - Inputs!$B$8, 0) * H6783</f>
        <v>0</v>
      </c>
      <c r="L6783" s="2">
        <f>IF(B6783 &gt;= D6783*Inputs!$B$10, MAX(B6783 - E6783/Inputs!$B$5 - Inputs!$B$8, 0) * I6783, 0)</f>
        <v>0</v>
      </c>
      <c r="M6783" s="2">
        <f t="shared" si="1262"/>
        <v>0</v>
      </c>
      <c r="N6783" s="3" t="str">
        <f t="shared" si="1263"/>
        <v>Idle</v>
      </c>
      <c r="O6783" s="3" t="str">
        <f t="shared" si="1271"/>
        <v>Idle</v>
      </c>
      <c r="P6783" s="2">
        <f t="shared" si="1264"/>
        <v>0</v>
      </c>
      <c r="Q6783" s="2">
        <f t="shared" si="1265"/>
        <v>0</v>
      </c>
      <c r="R6783" s="2">
        <f t="shared" si="1266"/>
        <v>0</v>
      </c>
      <c r="S6783" s="2">
        <f t="shared" si="1267"/>
        <v>0</v>
      </c>
      <c r="T6783" s="2">
        <f t="shared" si="1268"/>
        <v>0</v>
      </c>
      <c r="U6783" s="2">
        <f>IF(O6783="Reg", R6783 * Inputs!$B$7, 0)</f>
        <v>0</v>
      </c>
      <c r="V6783" s="2">
        <f>MAX(F6783 + P6783*Inputs!$B$15 - (Q6783/Inputs!$B$16) - U6783, 0)</f>
        <v>340</v>
      </c>
    </row>
    <row r="6784" spans="1:22" x14ac:dyDescent="0.3">
      <c r="A6784" s="1">
        <v>46305.583333333343</v>
      </c>
      <c r="B6784" s="2">
        <v>51.217170104219292</v>
      </c>
      <c r="C6784" s="2">
        <v>13.72886766245729</v>
      </c>
      <c r="D6784" s="2">
        <f t="shared" si="1260"/>
        <v>40.074769014539122</v>
      </c>
      <c r="E6784" s="2">
        <f t="shared" si="1261"/>
        <v>87.198522134704646</v>
      </c>
      <c r="F6784" s="2">
        <f t="shared" si="1269"/>
        <v>340</v>
      </c>
      <c r="G6784" s="2">
        <f t="shared" si="1270"/>
        <v>0</v>
      </c>
      <c r="H6784" s="2">
        <f>MIN(Inputs!$B$2, (Inputs!$B$14 - F6784)/Inputs!$B$15)</f>
        <v>0</v>
      </c>
      <c r="I6784" s="2">
        <f>MAX(MIN(Inputs!$B$2, F6784*Inputs!$B$16, Inputs!$B$14*Inputs!$B$4 - G6784), 0)</f>
        <v>170</v>
      </c>
      <c r="J6784" s="2">
        <f>MAX(MIN(Inputs!$B$2, F6784*Inputs!$B$16, (Inputs!$B$14-F6784)/Inputs!$B$15)*Inputs!$B$9, 0)</f>
        <v>0</v>
      </c>
      <c r="K6784" s="2">
        <f>MAX(E6784*Inputs!$B$5 - B6784 - Inputs!$B$8, 0) * H6784</f>
        <v>0</v>
      </c>
      <c r="L6784" s="2">
        <f>IF(B6784 &gt;= D6784*Inputs!$B$10, MAX(B6784 - E6784/Inputs!$B$5 - Inputs!$B$8, 0) * I6784, 0)</f>
        <v>0</v>
      </c>
      <c r="M6784" s="2">
        <f t="shared" si="1262"/>
        <v>0</v>
      </c>
      <c r="N6784" s="3" t="str">
        <f t="shared" si="1263"/>
        <v>Idle</v>
      </c>
      <c r="O6784" s="3" t="str">
        <f t="shared" si="1271"/>
        <v>Idle</v>
      </c>
      <c r="P6784" s="2">
        <f t="shared" si="1264"/>
        <v>0</v>
      </c>
      <c r="Q6784" s="2">
        <f t="shared" si="1265"/>
        <v>0</v>
      </c>
      <c r="R6784" s="2">
        <f t="shared" si="1266"/>
        <v>0</v>
      </c>
      <c r="S6784" s="2">
        <f t="shared" si="1267"/>
        <v>0</v>
      </c>
      <c r="T6784" s="2">
        <f t="shared" si="1268"/>
        <v>0</v>
      </c>
      <c r="U6784" s="2">
        <f>IF(O6784="Reg", R6784 * Inputs!$B$7, 0)</f>
        <v>0</v>
      </c>
      <c r="V6784" s="2">
        <f>MAX(F6784 + P6784*Inputs!$B$15 - (Q6784/Inputs!$B$16) - U6784, 0)</f>
        <v>340</v>
      </c>
    </row>
    <row r="6785" spans="1:22" x14ac:dyDescent="0.3">
      <c r="A6785" s="1">
        <v>46305.625</v>
      </c>
      <c r="B6785" s="2">
        <v>55.785294906310597</v>
      </c>
      <c r="C6785" s="2">
        <v>4.3318406021848386</v>
      </c>
      <c r="D6785" s="2">
        <f t="shared" si="1260"/>
        <v>40.074769014539122</v>
      </c>
      <c r="E6785" s="2">
        <f t="shared" si="1261"/>
        <v>88.915201963290315</v>
      </c>
      <c r="F6785" s="2">
        <f t="shared" si="1269"/>
        <v>340</v>
      </c>
      <c r="G6785" s="2">
        <f t="shared" si="1270"/>
        <v>0</v>
      </c>
      <c r="H6785" s="2">
        <f>MIN(Inputs!$B$2, (Inputs!$B$14 - F6785)/Inputs!$B$15)</f>
        <v>0</v>
      </c>
      <c r="I6785" s="2">
        <f>MAX(MIN(Inputs!$B$2, F6785*Inputs!$B$16, Inputs!$B$14*Inputs!$B$4 - G6785), 0)</f>
        <v>170</v>
      </c>
      <c r="J6785" s="2">
        <f>MAX(MIN(Inputs!$B$2, F6785*Inputs!$B$16, (Inputs!$B$14-F6785)/Inputs!$B$15)*Inputs!$B$9, 0)</f>
        <v>0</v>
      </c>
      <c r="K6785" s="2">
        <f>MAX(E6785*Inputs!$B$5 - B6785 - Inputs!$B$8, 0) * H6785</f>
        <v>0</v>
      </c>
      <c r="L6785" s="2">
        <f>IF(B6785 &gt;= D6785*Inputs!$B$10, MAX(B6785 - E6785/Inputs!$B$5 - Inputs!$B$8, 0) * I6785, 0)</f>
        <v>0</v>
      </c>
      <c r="M6785" s="2">
        <f t="shared" si="1262"/>
        <v>0</v>
      </c>
      <c r="N6785" s="3" t="str">
        <f t="shared" si="1263"/>
        <v>Idle</v>
      </c>
      <c r="O6785" s="3" t="str">
        <f t="shared" si="1271"/>
        <v>Idle</v>
      </c>
      <c r="P6785" s="2">
        <f t="shared" si="1264"/>
        <v>0</v>
      </c>
      <c r="Q6785" s="2">
        <f t="shared" si="1265"/>
        <v>0</v>
      </c>
      <c r="R6785" s="2">
        <f t="shared" si="1266"/>
        <v>0</v>
      </c>
      <c r="S6785" s="2">
        <f t="shared" si="1267"/>
        <v>0</v>
      </c>
      <c r="T6785" s="2">
        <f t="shared" si="1268"/>
        <v>0</v>
      </c>
      <c r="U6785" s="2">
        <f>IF(O6785="Reg", R6785 * Inputs!$B$7, 0)</f>
        <v>0</v>
      </c>
      <c r="V6785" s="2">
        <f>MAX(F6785 + P6785*Inputs!$B$15 - (Q6785/Inputs!$B$16) - U6785, 0)</f>
        <v>340</v>
      </c>
    </row>
    <row r="6786" spans="1:22" x14ac:dyDescent="0.3">
      <c r="A6786" s="1">
        <v>46305.666666666657</v>
      </c>
      <c r="B6786" s="2">
        <v>65.52166127061588</v>
      </c>
      <c r="C6786" s="2">
        <v>22.523407828574321</v>
      </c>
      <c r="D6786" s="2">
        <f t="shared" ref="D6786:D6849" si="1272">AVERAGEIFS(B:B, A:A, "&gt;="&amp;INT(A6786), A:A, "&lt;"&amp;INT(A6786)+1)</f>
        <v>40.074769014539122</v>
      </c>
      <c r="E6786" s="2">
        <f t="shared" ref="E6786:E6849" si="1273">AVERAGE(B6786:B6791)</f>
        <v>90.622310457497449</v>
      </c>
      <c r="F6786" s="2">
        <f t="shared" si="1269"/>
        <v>340</v>
      </c>
      <c r="G6786" s="2">
        <f t="shared" si="1270"/>
        <v>0</v>
      </c>
      <c r="H6786" s="2">
        <f>MIN(Inputs!$B$2, (Inputs!$B$14 - F6786)/Inputs!$B$15)</f>
        <v>0</v>
      </c>
      <c r="I6786" s="2">
        <f>MAX(MIN(Inputs!$B$2, F6786*Inputs!$B$16, Inputs!$B$14*Inputs!$B$4 - G6786), 0)</f>
        <v>170</v>
      </c>
      <c r="J6786" s="2">
        <f>MAX(MIN(Inputs!$B$2, F6786*Inputs!$B$16, (Inputs!$B$14-F6786)/Inputs!$B$15)*Inputs!$B$9, 0)</f>
        <v>0</v>
      </c>
      <c r="K6786" s="2">
        <f>MAX(E6786*Inputs!$B$5 - B6786 - Inputs!$B$8, 0) * H6786</f>
        <v>0</v>
      </c>
      <c r="L6786" s="2">
        <f>IF(B6786 &gt;= D6786*Inputs!$B$10, MAX(B6786 - E6786/Inputs!$B$5 - Inputs!$B$8, 0) * I6786, 0)</f>
        <v>0</v>
      </c>
      <c r="M6786" s="2">
        <f t="shared" ref="M6786:M6849" si="1274">C6786 * J6786</f>
        <v>0</v>
      </c>
      <c r="N6786" s="3" t="str">
        <f t="shared" ref="N6786:N6849" si="1275">IF(MAX(K6786, L6786, M6786)&lt;=0, "Idle", IF(AND(M6786&gt;=K6786, M6786&gt;=L6786), "Reg", IF(L6786&gt;=K6786, "Discharge", "Charge")))</f>
        <v>Idle</v>
      </c>
      <c r="O6786" s="3" t="str">
        <f t="shared" si="1271"/>
        <v>Idle</v>
      </c>
      <c r="P6786" s="2">
        <f t="shared" ref="P6786:P6849" si="1276">IF(O6786="Charge", H6786, 0)</f>
        <v>0</v>
      </c>
      <c r="Q6786" s="2">
        <f t="shared" ref="Q6786:Q6849" si="1277">IF(O6786="Discharge", I6786, 0)</f>
        <v>0</v>
      </c>
      <c r="R6786" s="2">
        <f t="shared" ref="R6786:R6849" si="1278">IF(O6786="Reg", J6786, 0)</f>
        <v>0</v>
      </c>
      <c r="S6786" s="2">
        <f t="shared" ref="S6786:S6849" si="1279">(Q6786 - P6786) * B6786</f>
        <v>0</v>
      </c>
      <c r="T6786" s="2">
        <f t="shared" ref="T6786:T6849" si="1280">R6786 * C6786</f>
        <v>0</v>
      </c>
      <c r="U6786" s="2">
        <f>IF(O6786="Reg", R6786 * Inputs!$B$7, 0)</f>
        <v>0</v>
      </c>
      <c r="V6786" s="2">
        <f>MAX(F6786 + P6786*Inputs!$B$15 - (Q6786/Inputs!$B$16) - U6786, 0)</f>
        <v>340</v>
      </c>
    </row>
    <row r="6787" spans="1:22" x14ac:dyDescent="0.3">
      <c r="A6787" s="1">
        <v>46305.708333333343</v>
      </c>
      <c r="B6787" s="2">
        <v>62.939024183403042</v>
      </c>
      <c r="C6787" s="2">
        <v>6.8957768228071714</v>
      </c>
      <c r="D6787" s="2">
        <f t="shared" si="1272"/>
        <v>40.074769014539122</v>
      </c>
      <c r="E6787" s="2">
        <f t="shared" si="1273"/>
        <v>88.223589790211676</v>
      </c>
      <c r="F6787" s="2">
        <f t="shared" ref="F6787:F6850" si="1281">V6786</f>
        <v>340</v>
      </c>
      <c r="G6787" s="2">
        <f t="shared" ref="G6787:G6850" si="1282">IF(INT(A6787)=INT(A6786), G6786 + Q6786, 0)</f>
        <v>0</v>
      </c>
      <c r="H6787" s="2">
        <f>MIN(Inputs!$B$2, (Inputs!$B$14 - F6787)/Inputs!$B$15)</f>
        <v>0</v>
      </c>
      <c r="I6787" s="2">
        <f>MAX(MIN(Inputs!$B$2, F6787*Inputs!$B$16, Inputs!$B$14*Inputs!$B$4 - G6787), 0)</f>
        <v>170</v>
      </c>
      <c r="J6787" s="2">
        <f>MAX(MIN(Inputs!$B$2, F6787*Inputs!$B$16, (Inputs!$B$14-F6787)/Inputs!$B$15)*Inputs!$B$9, 0)</f>
        <v>0</v>
      </c>
      <c r="K6787" s="2">
        <f>MAX(E6787*Inputs!$B$5 - B6787 - Inputs!$B$8, 0) * H6787</f>
        <v>0</v>
      </c>
      <c r="L6787" s="2">
        <f>IF(B6787 &gt;= D6787*Inputs!$B$10, MAX(B6787 - E6787/Inputs!$B$5 - Inputs!$B$8, 0) * I6787, 0)</f>
        <v>0</v>
      </c>
      <c r="M6787" s="2">
        <f t="shared" si="1274"/>
        <v>0</v>
      </c>
      <c r="N6787" s="3" t="str">
        <f t="shared" si="1275"/>
        <v>Idle</v>
      </c>
      <c r="O6787" s="3" t="str">
        <f t="shared" si="1271"/>
        <v>Idle</v>
      </c>
      <c r="P6787" s="2">
        <f t="shared" si="1276"/>
        <v>0</v>
      </c>
      <c r="Q6787" s="2">
        <f t="shared" si="1277"/>
        <v>0</v>
      </c>
      <c r="R6787" s="2">
        <f t="shared" si="1278"/>
        <v>0</v>
      </c>
      <c r="S6787" s="2">
        <f t="shared" si="1279"/>
        <v>0</v>
      </c>
      <c r="T6787" s="2">
        <f t="shared" si="1280"/>
        <v>0</v>
      </c>
      <c r="U6787" s="2">
        <f>IF(O6787="Reg", R6787 * Inputs!$B$7, 0)</f>
        <v>0</v>
      </c>
      <c r="V6787" s="2">
        <f>MAX(F6787 + P6787*Inputs!$B$15 - (Q6787/Inputs!$B$16) - U6787, 0)</f>
        <v>340</v>
      </c>
    </row>
    <row r="6788" spans="1:22" x14ac:dyDescent="0.3">
      <c r="A6788" s="1">
        <v>46305.75</v>
      </c>
      <c r="B6788" s="2">
        <v>217.28810810136159</v>
      </c>
      <c r="C6788" s="2">
        <v>2.9313013614187309</v>
      </c>
      <c r="D6788" s="2">
        <f t="shared" si="1272"/>
        <v>40.074769014539122</v>
      </c>
      <c r="E6788" s="2">
        <f t="shared" si="1273"/>
        <v>83.4090330619849</v>
      </c>
      <c r="F6788" s="2">
        <f t="shared" si="1281"/>
        <v>340</v>
      </c>
      <c r="G6788" s="2">
        <f t="shared" si="1282"/>
        <v>0</v>
      </c>
      <c r="H6788" s="2">
        <f>MIN(Inputs!$B$2, (Inputs!$B$14 - F6788)/Inputs!$B$15)</f>
        <v>0</v>
      </c>
      <c r="I6788" s="2">
        <f>MAX(MIN(Inputs!$B$2, F6788*Inputs!$B$16, Inputs!$B$14*Inputs!$B$4 - G6788), 0)</f>
        <v>170</v>
      </c>
      <c r="J6788" s="2">
        <f>MAX(MIN(Inputs!$B$2, F6788*Inputs!$B$16, (Inputs!$B$14-F6788)/Inputs!$B$15)*Inputs!$B$9, 0)</f>
        <v>0</v>
      </c>
      <c r="K6788" s="2">
        <f>MAX(E6788*Inputs!$B$5 - B6788 - Inputs!$B$8, 0) * H6788</f>
        <v>0</v>
      </c>
      <c r="L6788" s="2">
        <f>IF(B6788 &gt;= D6788*Inputs!$B$10, MAX(B6788 - E6788/Inputs!$B$5 - Inputs!$B$8, 0) * I6788, 0)</f>
        <v>17425.86971752984</v>
      </c>
      <c r="M6788" s="2">
        <f t="shared" si="1274"/>
        <v>0</v>
      </c>
      <c r="N6788" s="3" t="str">
        <f t="shared" si="1275"/>
        <v>Discharge</v>
      </c>
      <c r="O6788" s="3" t="str">
        <f t="shared" ref="O6788:O6851" si="1283">IF(O6787&lt;&gt;O6786, O6787, N6788)</f>
        <v>Discharge</v>
      </c>
      <c r="P6788" s="2">
        <f t="shared" si="1276"/>
        <v>0</v>
      </c>
      <c r="Q6788" s="2">
        <f t="shared" si="1277"/>
        <v>170</v>
      </c>
      <c r="R6788" s="2">
        <f t="shared" si="1278"/>
        <v>0</v>
      </c>
      <c r="S6788" s="2">
        <f t="shared" si="1279"/>
        <v>36938.978377231469</v>
      </c>
      <c r="T6788" s="2">
        <f t="shared" si="1280"/>
        <v>0</v>
      </c>
      <c r="U6788" s="2">
        <f>IF(O6788="Reg", R6788 * Inputs!$B$7, 0)</f>
        <v>0</v>
      </c>
      <c r="V6788" s="2">
        <f>MAX(F6788 + P6788*Inputs!$B$15 - (Q6788/Inputs!$B$16) - U6788, 0)</f>
        <v>170</v>
      </c>
    </row>
    <row r="6789" spans="1:22" x14ac:dyDescent="0.3">
      <c r="A6789" s="1">
        <v>46305.791666666657</v>
      </c>
      <c r="B6789" s="2">
        <v>70.439874242317501</v>
      </c>
      <c r="C6789" s="2">
        <v>7.7159420978162361</v>
      </c>
      <c r="D6789" s="2">
        <f t="shared" si="1272"/>
        <v>40.074769014539122</v>
      </c>
      <c r="E6789" s="2">
        <f t="shared" si="1273"/>
        <v>52.826081919714476</v>
      </c>
      <c r="F6789" s="2">
        <f t="shared" si="1281"/>
        <v>170</v>
      </c>
      <c r="G6789" s="2">
        <f t="shared" si="1282"/>
        <v>170</v>
      </c>
      <c r="H6789" s="2">
        <f>MIN(Inputs!$B$2, (Inputs!$B$14 - F6789)/Inputs!$B$15)</f>
        <v>170</v>
      </c>
      <c r="I6789" s="2">
        <f>MAX(MIN(Inputs!$B$2, F6789*Inputs!$B$16, Inputs!$B$14*Inputs!$B$4 - G6789), 0)</f>
        <v>170</v>
      </c>
      <c r="J6789" s="2">
        <f>MAX(MIN(Inputs!$B$2, F6789*Inputs!$B$16, (Inputs!$B$14-F6789)/Inputs!$B$15)*Inputs!$B$9, 0)</f>
        <v>136</v>
      </c>
      <c r="K6789" s="2">
        <f>MAX(E6789*Inputs!$B$5 - B6789 - Inputs!$B$8, 0) * H6789</f>
        <v>0</v>
      </c>
      <c r="L6789" s="2">
        <f>IF(B6789 &gt;= D6789*Inputs!$B$10, MAX(B6789 - E6789/Inputs!$B$5 - Inputs!$B$8, 0) * I6789, 0)</f>
        <v>0</v>
      </c>
      <c r="M6789" s="2">
        <f t="shared" si="1274"/>
        <v>1049.3681253030081</v>
      </c>
      <c r="N6789" s="3" t="str">
        <f t="shared" si="1275"/>
        <v>Reg</v>
      </c>
      <c r="O6789" s="3" t="str">
        <f t="shared" si="1283"/>
        <v>Discharge</v>
      </c>
      <c r="P6789" s="2">
        <f t="shared" si="1276"/>
        <v>0</v>
      </c>
      <c r="Q6789" s="2">
        <f t="shared" si="1277"/>
        <v>170</v>
      </c>
      <c r="R6789" s="2">
        <f t="shared" si="1278"/>
        <v>0</v>
      </c>
      <c r="S6789" s="2">
        <f t="shared" si="1279"/>
        <v>11974.778621193975</v>
      </c>
      <c r="T6789" s="2">
        <f t="shared" si="1280"/>
        <v>0</v>
      </c>
      <c r="U6789" s="2">
        <f>IF(O6789="Reg", R6789 * Inputs!$B$7, 0)</f>
        <v>0</v>
      </c>
      <c r="V6789" s="2">
        <f>MAX(F6789 + P6789*Inputs!$B$15 - (Q6789/Inputs!$B$16) - U6789, 0)</f>
        <v>0</v>
      </c>
    </row>
    <row r="6790" spans="1:22" x14ac:dyDescent="0.3">
      <c r="A6790" s="1">
        <v>46305.833333333343</v>
      </c>
      <c r="B6790" s="2">
        <v>61.517249075733282</v>
      </c>
      <c r="C6790" s="2">
        <v>15.163719249224741</v>
      </c>
      <c r="D6790" s="2">
        <f t="shared" si="1272"/>
        <v>40.074769014539122</v>
      </c>
      <c r="E6790" s="2">
        <f t="shared" si="1273"/>
        <v>43.82917600463324</v>
      </c>
      <c r="F6790" s="2">
        <f t="shared" si="1281"/>
        <v>0</v>
      </c>
      <c r="G6790" s="2">
        <f t="shared" si="1282"/>
        <v>340</v>
      </c>
      <c r="H6790" s="2">
        <f>MIN(Inputs!$B$2, (Inputs!$B$14 - F6790)/Inputs!$B$15)</f>
        <v>170</v>
      </c>
      <c r="I6790" s="2">
        <f>MAX(MIN(Inputs!$B$2, F6790*Inputs!$B$16, Inputs!$B$14*Inputs!$B$4 - G6790), 0)</f>
        <v>0</v>
      </c>
      <c r="J6790" s="2">
        <f>MAX(MIN(Inputs!$B$2, F6790*Inputs!$B$16, (Inputs!$B$14-F6790)/Inputs!$B$15)*Inputs!$B$9, 0)</f>
        <v>0</v>
      </c>
      <c r="K6790" s="2">
        <f>MAX(E6790*Inputs!$B$5 - B6790 - Inputs!$B$8, 0) * H6790</f>
        <v>0</v>
      </c>
      <c r="L6790" s="2">
        <f>IF(B6790 &gt;= D6790*Inputs!$B$10, MAX(B6790 - E6790/Inputs!$B$5 - Inputs!$B$8, 0) * I6790, 0)</f>
        <v>0</v>
      </c>
      <c r="M6790" s="2">
        <f t="shared" si="1274"/>
        <v>0</v>
      </c>
      <c r="N6790" s="3" t="str">
        <f t="shared" si="1275"/>
        <v>Idle</v>
      </c>
      <c r="O6790" s="3" t="str">
        <f t="shared" si="1283"/>
        <v>Idle</v>
      </c>
      <c r="P6790" s="2">
        <f t="shared" si="1276"/>
        <v>0</v>
      </c>
      <c r="Q6790" s="2">
        <f t="shared" si="1277"/>
        <v>0</v>
      </c>
      <c r="R6790" s="2">
        <f t="shared" si="1278"/>
        <v>0</v>
      </c>
      <c r="S6790" s="2">
        <f t="shared" si="1279"/>
        <v>0</v>
      </c>
      <c r="T6790" s="2">
        <f t="shared" si="1280"/>
        <v>0</v>
      </c>
      <c r="U6790" s="2">
        <f>IF(O6790="Reg", R6790 * Inputs!$B$7, 0)</f>
        <v>0</v>
      </c>
      <c r="V6790" s="2">
        <f>MAX(F6790 + P6790*Inputs!$B$15 - (Q6790/Inputs!$B$16) - U6790, 0)</f>
        <v>0</v>
      </c>
    </row>
    <row r="6791" spans="1:22" x14ac:dyDescent="0.3">
      <c r="A6791" s="1">
        <v>46305.875</v>
      </c>
      <c r="B6791" s="2">
        <v>66.027945871553385</v>
      </c>
      <c r="C6791" s="2">
        <v>4.1042463587572682</v>
      </c>
      <c r="D6791" s="2">
        <f t="shared" si="1272"/>
        <v>40.074769014539122</v>
      </c>
      <c r="E6791" s="2">
        <f t="shared" si="1273"/>
        <v>34.808728314843506</v>
      </c>
      <c r="F6791" s="2">
        <f t="shared" si="1281"/>
        <v>0</v>
      </c>
      <c r="G6791" s="2">
        <f t="shared" si="1282"/>
        <v>340</v>
      </c>
      <c r="H6791" s="2">
        <f>MIN(Inputs!$B$2, (Inputs!$B$14 - F6791)/Inputs!$B$15)</f>
        <v>170</v>
      </c>
      <c r="I6791" s="2">
        <f>MAX(MIN(Inputs!$B$2, F6791*Inputs!$B$16, Inputs!$B$14*Inputs!$B$4 - G6791), 0)</f>
        <v>0</v>
      </c>
      <c r="J6791" s="2">
        <f>MAX(MIN(Inputs!$B$2, F6791*Inputs!$B$16, (Inputs!$B$14-F6791)/Inputs!$B$15)*Inputs!$B$9, 0)</f>
        <v>0</v>
      </c>
      <c r="K6791" s="2">
        <f>MAX(E6791*Inputs!$B$5 - B6791 - Inputs!$B$8, 0) * H6791</f>
        <v>0</v>
      </c>
      <c r="L6791" s="2">
        <f>IF(B6791 &gt;= D6791*Inputs!$B$10, MAX(B6791 - E6791/Inputs!$B$5 - Inputs!$B$8, 0) * I6791, 0)</f>
        <v>0</v>
      </c>
      <c r="M6791" s="2">
        <f t="shared" si="1274"/>
        <v>0</v>
      </c>
      <c r="N6791" s="3" t="str">
        <f t="shared" si="1275"/>
        <v>Idle</v>
      </c>
      <c r="O6791" s="3" t="str">
        <f t="shared" si="1283"/>
        <v>Idle</v>
      </c>
      <c r="P6791" s="2">
        <f t="shared" si="1276"/>
        <v>0</v>
      </c>
      <c r="Q6791" s="2">
        <f t="shared" si="1277"/>
        <v>0</v>
      </c>
      <c r="R6791" s="2">
        <f t="shared" si="1278"/>
        <v>0</v>
      </c>
      <c r="S6791" s="2">
        <f t="shared" si="1279"/>
        <v>0</v>
      </c>
      <c r="T6791" s="2">
        <f t="shared" si="1280"/>
        <v>0</v>
      </c>
      <c r="U6791" s="2">
        <f>IF(O6791="Reg", R6791 * Inputs!$B$7, 0)</f>
        <v>0</v>
      </c>
      <c r="V6791" s="2">
        <f>MAX(F6791 + P6791*Inputs!$B$15 - (Q6791/Inputs!$B$16) - U6791, 0)</f>
        <v>0</v>
      </c>
    </row>
    <row r="6792" spans="1:22" x14ac:dyDescent="0.3">
      <c r="A6792" s="1">
        <v>46305.916666666657</v>
      </c>
      <c r="B6792" s="2">
        <v>51.129337266901217</v>
      </c>
      <c r="C6792" s="2">
        <v>9.6962698568530783</v>
      </c>
      <c r="D6792" s="2">
        <f t="shared" si="1272"/>
        <v>40.074769014539122</v>
      </c>
      <c r="E6792" s="2">
        <f t="shared" si="1273"/>
        <v>53.076281289949691</v>
      </c>
      <c r="F6792" s="2">
        <f t="shared" si="1281"/>
        <v>0</v>
      </c>
      <c r="G6792" s="2">
        <f t="shared" si="1282"/>
        <v>340</v>
      </c>
      <c r="H6792" s="2">
        <f>MIN(Inputs!$B$2, (Inputs!$B$14 - F6792)/Inputs!$B$15)</f>
        <v>170</v>
      </c>
      <c r="I6792" s="2">
        <f>MAX(MIN(Inputs!$B$2, F6792*Inputs!$B$16, Inputs!$B$14*Inputs!$B$4 - G6792), 0)</f>
        <v>0</v>
      </c>
      <c r="J6792" s="2">
        <f>MAX(MIN(Inputs!$B$2, F6792*Inputs!$B$16, (Inputs!$B$14-F6792)/Inputs!$B$15)*Inputs!$B$9, 0)</f>
        <v>0</v>
      </c>
      <c r="K6792" s="2">
        <f>MAX(E6792*Inputs!$B$5 - B6792 - Inputs!$B$8, 0) * H6792</f>
        <v>0</v>
      </c>
      <c r="L6792" s="2">
        <f>IF(B6792 &gt;= D6792*Inputs!$B$10, MAX(B6792 - E6792/Inputs!$B$5 - Inputs!$B$8, 0) * I6792, 0)</f>
        <v>0</v>
      </c>
      <c r="M6792" s="2">
        <f t="shared" si="1274"/>
        <v>0</v>
      </c>
      <c r="N6792" s="3" t="str">
        <f t="shared" si="1275"/>
        <v>Idle</v>
      </c>
      <c r="O6792" s="3" t="str">
        <f t="shared" si="1283"/>
        <v>Idle</v>
      </c>
      <c r="P6792" s="2">
        <f t="shared" si="1276"/>
        <v>0</v>
      </c>
      <c r="Q6792" s="2">
        <f t="shared" si="1277"/>
        <v>0</v>
      </c>
      <c r="R6792" s="2">
        <f t="shared" si="1278"/>
        <v>0</v>
      </c>
      <c r="S6792" s="2">
        <f t="shared" si="1279"/>
        <v>0</v>
      </c>
      <c r="T6792" s="2">
        <f t="shared" si="1280"/>
        <v>0</v>
      </c>
      <c r="U6792" s="2">
        <f>IF(O6792="Reg", R6792 * Inputs!$B$7, 0)</f>
        <v>0</v>
      </c>
      <c r="V6792" s="2">
        <f>MAX(F6792 + P6792*Inputs!$B$15 - (Q6792/Inputs!$B$16) - U6792, 0)</f>
        <v>0</v>
      </c>
    </row>
    <row r="6793" spans="1:22" x14ac:dyDescent="0.3">
      <c r="A6793" s="1">
        <v>46305.958333333343</v>
      </c>
      <c r="B6793" s="2">
        <v>34.051683814042512</v>
      </c>
      <c r="C6793" s="2">
        <v>5.5865352481762844</v>
      </c>
      <c r="D6793" s="2">
        <f t="shared" si="1272"/>
        <v>40.074769014539122</v>
      </c>
      <c r="E6793" s="2">
        <f t="shared" si="1273"/>
        <v>77.705265366570885</v>
      </c>
      <c r="F6793" s="2">
        <f t="shared" si="1281"/>
        <v>0</v>
      </c>
      <c r="G6793" s="2">
        <f t="shared" si="1282"/>
        <v>340</v>
      </c>
      <c r="H6793" s="2">
        <f>MIN(Inputs!$B$2, (Inputs!$B$14 - F6793)/Inputs!$B$15)</f>
        <v>170</v>
      </c>
      <c r="I6793" s="2">
        <f>MAX(MIN(Inputs!$B$2, F6793*Inputs!$B$16, Inputs!$B$14*Inputs!$B$4 - G6793), 0)</f>
        <v>0</v>
      </c>
      <c r="J6793" s="2">
        <f>MAX(MIN(Inputs!$B$2, F6793*Inputs!$B$16, (Inputs!$B$14-F6793)/Inputs!$B$15)*Inputs!$B$9, 0)</f>
        <v>0</v>
      </c>
      <c r="K6793" s="2">
        <f>MAX(E6793*Inputs!$B$5 - B6793 - Inputs!$B$8, 0) * H6793</f>
        <v>2435.9214504517786</v>
      </c>
      <c r="L6793" s="2">
        <f>IF(B6793 &gt;= D6793*Inputs!$B$10, MAX(B6793 - E6793/Inputs!$B$5 - Inputs!$B$8, 0) * I6793, 0)</f>
        <v>0</v>
      </c>
      <c r="M6793" s="2">
        <f t="shared" si="1274"/>
        <v>0</v>
      </c>
      <c r="N6793" s="3" t="str">
        <f t="shared" si="1275"/>
        <v>Charge</v>
      </c>
      <c r="O6793" s="3" t="str">
        <f t="shared" si="1283"/>
        <v>Charge</v>
      </c>
      <c r="P6793" s="2">
        <f t="shared" si="1276"/>
        <v>170</v>
      </c>
      <c r="Q6793" s="2">
        <f t="shared" si="1277"/>
        <v>0</v>
      </c>
      <c r="R6793" s="2">
        <f t="shared" si="1278"/>
        <v>0</v>
      </c>
      <c r="S6793" s="2">
        <f t="shared" si="1279"/>
        <v>-5788.7862483872268</v>
      </c>
      <c r="T6793" s="2">
        <f t="shared" si="1280"/>
        <v>0</v>
      </c>
      <c r="U6793" s="2">
        <f>IF(O6793="Reg", R6793 * Inputs!$B$7, 0)</f>
        <v>0</v>
      </c>
      <c r="V6793" s="2">
        <f>MAX(F6793 + P6793*Inputs!$B$15 - (Q6793/Inputs!$B$16) - U6793, 0)</f>
        <v>170</v>
      </c>
    </row>
    <row r="6794" spans="1:22" x14ac:dyDescent="0.3">
      <c r="A6794" s="1">
        <v>46306</v>
      </c>
      <c r="B6794" s="2">
        <v>33.790401247738941</v>
      </c>
      <c r="C6794" s="2">
        <v>5.6138801166635206</v>
      </c>
      <c r="D6794" s="2">
        <f t="shared" si="1272"/>
        <v>46.198325658246453</v>
      </c>
      <c r="E6794" s="2">
        <f t="shared" si="1273"/>
        <v>72.029984730897127</v>
      </c>
      <c r="F6794" s="2">
        <f t="shared" si="1281"/>
        <v>170</v>
      </c>
      <c r="G6794" s="2">
        <f t="shared" si="1282"/>
        <v>0</v>
      </c>
      <c r="H6794" s="2">
        <f>MIN(Inputs!$B$2, (Inputs!$B$14 - F6794)/Inputs!$B$15)</f>
        <v>170</v>
      </c>
      <c r="I6794" s="2">
        <f>MAX(MIN(Inputs!$B$2, F6794*Inputs!$B$16, Inputs!$B$14*Inputs!$B$4 - G6794), 0)</f>
        <v>170</v>
      </c>
      <c r="J6794" s="2">
        <f>MAX(MIN(Inputs!$B$2, F6794*Inputs!$B$16, (Inputs!$B$14-F6794)/Inputs!$B$15)*Inputs!$B$9, 0)</f>
        <v>136</v>
      </c>
      <c r="K6794" s="2">
        <f>MAX(E6794*Inputs!$B$5 - B6794 - Inputs!$B$8, 0) * H6794</f>
        <v>1631.3175036265895</v>
      </c>
      <c r="L6794" s="2">
        <f>IF(B6794 &gt;= D6794*Inputs!$B$10, MAX(B6794 - E6794/Inputs!$B$5 - Inputs!$B$8, 0) * I6794, 0)</f>
        <v>0</v>
      </c>
      <c r="M6794" s="2">
        <f t="shared" si="1274"/>
        <v>763.48769586623882</v>
      </c>
      <c r="N6794" s="3" t="str">
        <f t="shared" si="1275"/>
        <v>Charge</v>
      </c>
      <c r="O6794" s="3" t="str">
        <f t="shared" si="1283"/>
        <v>Charge</v>
      </c>
      <c r="P6794" s="2">
        <f t="shared" si="1276"/>
        <v>170</v>
      </c>
      <c r="Q6794" s="2">
        <f t="shared" si="1277"/>
        <v>0</v>
      </c>
      <c r="R6794" s="2">
        <f t="shared" si="1278"/>
        <v>0</v>
      </c>
      <c r="S6794" s="2">
        <f t="shared" si="1279"/>
        <v>-5744.3682121156198</v>
      </c>
      <c r="T6794" s="2">
        <f t="shared" si="1280"/>
        <v>0</v>
      </c>
      <c r="U6794" s="2">
        <f>IF(O6794="Reg", R6794 * Inputs!$B$7, 0)</f>
        <v>0</v>
      </c>
      <c r="V6794" s="2">
        <f>MAX(F6794 + P6794*Inputs!$B$15 - (Q6794/Inputs!$B$16) - U6794, 0)</f>
        <v>340</v>
      </c>
    </row>
    <row r="6795" spans="1:22" x14ac:dyDescent="0.3">
      <c r="A6795" s="1">
        <v>46306.041666666657</v>
      </c>
      <c r="B6795" s="2">
        <v>16.458438751830091</v>
      </c>
      <c r="C6795" s="2">
        <v>6.4085146696011774</v>
      </c>
      <c r="D6795" s="2">
        <f t="shared" si="1272"/>
        <v>46.198325658246453</v>
      </c>
      <c r="E6795" s="2">
        <f t="shared" si="1273"/>
        <v>66.398251189607308</v>
      </c>
      <c r="F6795" s="2">
        <f t="shared" si="1281"/>
        <v>340</v>
      </c>
      <c r="G6795" s="2">
        <f t="shared" si="1282"/>
        <v>0</v>
      </c>
      <c r="H6795" s="2">
        <f>MIN(Inputs!$B$2, (Inputs!$B$14 - F6795)/Inputs!$B$15)</f>
        <v>0</v>
      </c>
      <c r="I6795" s="2">
        <f>MAX(MIN(Inputs!$B$2, F6795*Inputs!$B$16, Inputs!$B$14*Inputs!$B$4 - G6795), 0)</f>
        <v>170</v>
      </c>
      <c r="J6795" s="2">
        <f>MAX(MIN(Inputs!$B$2, F6795*Inputs!$B$16, (Inputs!$B$14-F6795)/Inputs!$B$15)*Inputs!$B$9, 0)</f>
        <v>0</v>
      </c>
      <c r="K6795" s="2">
        <f>MAX(E6795*Inputs!$B$5 - B6795 - Inputs!$B$8, 0) * H6795</f>
        <v>0</v>
      </c>
      <c r="L6795" s="2">
        <f>IF(B6795 &gt;= D6795*Inputs!$B$10, MAX(B6795 - E6795/Inputs!$B$5 - Inputs!$B$8, 0) * I6795, 0)</f>
        <v>0</v>
      </c>
      <c r="M6795" s="2">
        <f t="shared" si="1274"/>
        <v>0</v>
      </c>
      <c r="N6795" s="3" t="str">
        <f t="shared" si="1275"/>
        <v>Idle</v>
      </c>
      <c r="O6795" s="3" t="str">
        <f t="shared" si="1283"/>
        <v>Idle</v>
      </c>
      <c r="P6795" s="2">
        <f t="shared" si="1276"/>
        <v>0</v>
      </c>
      <c r="Q6795" s="2">
        <f t="shared" si="1277"/>
        <v>0</v>
      </c>
      <c r="R6795" s="2">
        <f t="shared" si="1278"/>
        <v>0</v>
      </c>
      <c r="S6795" s="2">
        <f t="shared" si="1279"/>
        <v>0</v>
      </c>
      <c r="T6795" s="2">
        <f t="shared" si="1280"/>
        <v>0</v>
      </c>
      <c r="U6795" s="2">
        <f>IF(O6795="Reg", R6795 * Inputs!$B$7, 0)</f>
        <v>0</v>
      </c>
      <c r="V6795" s="2">
        <f>MAX(F6795 + P6795*Inputs!$B$15 - (Q6795/Inputs!$B$16) - U6795, 0)</f>
        <v>340</v>
      </c>
    </row>
    <row r="6796" spans="1:22" x14ac:dyDescent="0.3">
      <c r="A6796" s="1">
        <v>46306.083333333343</v>
      </c>
      <c r="B6796" s="2">
        <v>7.3945629369948724</v>
      </c>
      <c r="C6796" s="2">
        <v>5.19090538591455</v>
      </c>
      <c r="D6796" s="2">
        <f t="shared" si="1272"/>
        <v>46.198325658246453</v>
      </c>
      <c r="E6796" s="2">
        <f t="shared" si="1273"/>
        <v>63.655178064302298</v>
      </c>
      <c r="F6796" s="2">
        <f t="shared" si="1281"/>
        <v>340</v>
      </c>
      <c r="G6796" s="2">
        <f t="shared" si="1282"/>
        <v>0</v>
      </c>
      <c r="H6796" s="2">
        <f>MIN(Inputs!$B$2, (Inputs!$B$14 - F6796)/Inputs!$B$15)</f>
        <v>0</v>
      </c>
      <c r="I6796" s="2">
        <f>MAX(MIN(Inputs!$B$2, F6796*Inputs!$B$16, Inputs!$B$14*Inputs!$B$4 - G6796), 0)</f>
        <v>170</v>
      </c>
      <c r="J6796" s="2">
        <f>MAX(MIN(Inputs!$B$2, F6796*Inputs!$B$16, (Inputs!$B$14-F6796)/Inputs!$B$15)*Inputs!$B$9, 0)</f>
        <v>0</v>
      </c>
      <c r="K6796" s="2">
        <f>MAX(E6796*Inputs!$B$5 - B6796 - Inputs!$B$8, 0) * H6796</f>
        <v>0</v>
      </c>
      <c r="L6796" s="2">
        <f>IF(B6796 &gt;= D6796*Inputs!$B$10, MAX(B6796 - E6796/Inputs!$B$5 - Inputs!$B$8, 0) * I6796, 0)</f>
        <v>0</v>
      </c>
      <c r="M6796" s="2">
        <f t="shared" si="1274"/>
        <v>0</v>
      </c>
      <c r="N6796" s="3" t="str">
        <f t="shared" si="1275"/>
        <v>Idle</v>
      </c>
      <c r="O6796" s="3" t="str">
        <f t="shared" si="1283"/>
        <v>Idle</v>
      </c>
      <c r="P6796" s="2">
        <f t="shared" si="1276"/>
        <v>0</v>
      </c>
      <c r="Q6796" s="2">
        <f t="shared" si="1277"/>
        <v>0</v>
      </c>
      <c r="R6796" s="2">
        <f t="shared" si="1278"/>
        <v>0</v>
      </c>
      <c r="S6796" s="2">
        <f t="shared" si="1279"/>
        <v>0</v>
      </c>
      <c r="T6796" s="2">
        <f t="shared" si="1280"/>
        <v>0</v>
      </c>
      <c r="U6796" s="2">
        <f>IF(O6796="Reg", R6796 * Inputs!$B$7, 0)</f>
        <v>0</v>
      </c>
      <c r="V6796" s="2">
        <f>MAX(F6796 + P6796*Inputs!$B$15 - (Q6796/Inputs!$B$16) - U6796, 0)</f>
        <v>340</v>
      </c>
    </row>
    <row r="6797" spans="1:22" x14ac:dyDescent="0.3">
      <c r="A6797" s="1">
        <v>46306.125</v>
      </c>
      <c r="B6797" s="2">
        <v>175.63326372219049</v>
      </c>
      <c r="C6797" s="2">
        <v>9.2564907630712145</v>
      </c>
      <c r="D6797" s="2">
        <f t="shared" si="1272"/>
        <v>46.198325658246453</v>
      </c>
      <c r="E6797" s="2">
        <f t="shared" si="1273"/>
        <v>62.422750908136486</v>
      </c>
      <c r="F6797" s="2">
        <f t="shared" si="1281"/>
        <v>340</v>
      </c>
      <c r="G6797" s="2">
        <f t="shared" si="1282"/>
        <v>0</v>
      </c>
      <c r="H6797" s="2">
        <f>MIN(Inputs!$B$2, (Inputs!$B$14 - F6797)/Inputs!$B$15)</f>
        <v>0</v>
      </c>
      <c r="I6797" s="2">
        <f>MAX(MIN(Inputs!$B$2, F6797*Inputs!$B$16, Inputs!$B$14*Inputs!$B$4 - G6797), 0)</f>
        <v>170</v>
      </c>
      <c r="J6797" s="2">
        <f>MAX(MIN(Inputs!$B$2, F6797*Inputs!$B$16, (Inputs!$B$14-F6797)/Inputs!$B$15)*Inputs!$B$9, 0)</f>
        <v>0</v>
      </c>
      <c r="K6797" s="2">
        <f>MAX(E6797*Inputs!$B$5 - B6797 - Inputs!$B$8, 0) * H6797</f>
        <v>0</v>
      </c>
      <c r="L6797" s="2">
        <f>IF(B6797 &gt;= D6797*Inputs!$B$10, MAX(B6797 - E6797/Inputs!$B$5 - Inputs!$B$8, 0) * I6797, 0)</f>
        <v>14398.714316427837</v>
      </c>
      <c r="M6797" s="2">
        <f t="shared" si="1274"/>
        <v>0</v>
      </c>
      <c r="N6797" s="3" t="str">
        <f t="shared" si="1275"/>
        <v>Discharge</v>
      </c>
      <c r="O6797" s="3" t="str">
        <f t="shared" si="1283"/>
        <v>Discharge</v>
      </c>
      <c r="P6797" s="2">
        <f t="shared" si="1276"/>
        <v>0</v>
      </c>
      <c r="Q6797" s="2">
        <f t="shared" si="1277"/>
        <v>170</v>
      </c>
      <c r="R6797" s="2">
        <f t="shared" si="1278"/>
        <v>0</v>
      </c>
      <c r="S6797" s="2">
        <f t="shared" si="1279"/>
        <v>29857.654832772383</v>
      </c>
      <c r="T6797" s="2">
        <f t="shared" si="1280"/>
        <v>0</v>
      </c>
      <c r="U6797" s="2">
        <f>IF(O6797="Reg", R6797 * Inputs!$B$7, 0)</f>
        <v>0</v>
      </c>
      <c r="V6797" s="2">
        <f>MAX(F6797 + P6797*Inputs!$B$15 - (Q6797/Inputs!$B$16) - U6797, 0)</f>
        <v>170</v>
      </c>
    </row>
    <row r="6798" spans="1:22" x14ac:dyDescent="0.3">
      <c r="A6798" s="1">
        <v>46306.166666666657</v>
      </c>
      <c r="B6798" s="2">
        <v>198.90324172662841</v>
      </c>
      <c r="C6798" s="2">
        <v>61.610078511961802</v>
      </c>
      <c r="D6798" s="2">
        <f t="shared" si="1272"/>
        <v>46.198325658246453</v>
      </c>
      <c r="E6798" s="2">
        <f t="shared" si="1273"/>
        <v>34.189904853735506</v>
      </c>
      <c r="F6798" s="2">
        <f t="shared" si="1281"/>
        <v>170</v>
      </c>
      <c r="G6798" s="2">
        <f t="shared" si="1282"/>
        <v>170</v>
      </c>
      <c r="H6798" s="2">
        <f>MIN(Inputs!$B$2, (Inputs!$B$14 - F6798)/Inputs!$B$15)</f>
        <v>170</v>
      </c>
      <c r="I6798" s="2">
        <f>MAX(MIN(Inputs!$B$2, F6798*Inputs!$B$16, Inputs!$B$14*Inputs!$B$4 - G6798), 0)</f>
        <v>170</v>
      </c>
      <c r="J6798" s="2">
        <f>MAX(MIN(Inputs!$B$2, F6798*Inputs!$B$16, (Inputs!$B$14-F6798)/Inputs!$B$15)*Inputs!$B$9, 0)</f>
        <v>136</v>
      </c>
      <c r="K6798" s="2">
        <f>MAX(E6798*Inputs!$B$5 - B6798 - Inputs!$B$8, 0) * H6798</f>
        <v>0</v>
      </c>
      <c r="L6798" s="2">
        <f>IF(B6798 &gt;= D6798*Inputs!$B$10, MAX(B6798 - E6798/Inputs!$B$5 - Inputs!$B$8, 0) * I6798, 0)</f>
        <v>23808.683110418835</v>
      </c>
      <c r="M6798" s="2">
        <f t="shared" si="1274"/>
        <v>8378.9706776268049</v>
      </c>
      <c r="N6798" s="3" t="str">
        <f t="shared" si="1275"/>
        <v>Discharge</v>
      </c>
      <c r="O6798" s="3" t="str">
        <f t="shared" si="1283"/>
        <v>Discharge</v>
      </c>
      <c r="P6798" s="2">
        <f t="shared" si="1276"/>
        <v>0</v>
      </c>
      <c r="Q6798" s="2">
        <f t="shared" si="1277"/>
        <v>170</v>
      </c>
      <c r="R6798" s="2">
        <f t="shared" si="1278"/>
        <v>0</v>
      </c>
      <c r="S6798" s="2">
        <f t="shared" si="1279"/>
        <v>33813.551093526832</v>
      </c>
      <c r="T6798" s="2">
        <f t="shared" si="1280"/>
        <v>0</v>
      </c>
      <c r="U6798" s="2">
        <f>IF(O6798="Reg", R6798 * Inputs!$B$7, 0)</f>
        <v>0</v>
      </c>
      <c r="V6798" s="2">
        <f>MAX(F6798 + P6798*Inputs!$B$15 - (Q6798/Inputs!$B$16) - U6798, 0)</f>
        <v>0</v>
      </c>
    </row>
    <row r="6799" spans="1:22" x14ac:dyDescent="0.3">
      <c r="A6799" s="1">
        <v>46306.208333333343</v>
      </c>
      <c r="B6799" s="2">
        <v>0</v>
      </c>
      <c r="C6799" s="2">
        <v>4.4307733117362407</v>
      </c>
      <c r="D6799" s="2">
        <f t="shared" si="1272"/>
        <v>46.198325658246453</v>
      </c>
      <c r="E6799" s="2">
        <f t="shared" si="1273"/>
        <v>2.4837270076063915</v>
      </c>
      <c r="F6799" s="2">
        <f t="shared" si="1281"/>
        <v>0</v>
      </c>
      <c r="G6799" s="2">
        <f t="shared" si="1282"/>
        <v>340</v>
      </c>
      <c r="H6799" s="2">
        <f>MIN(Inputs!$B$2, (Inputs!$B$14 - F6799)/Inputs!$B$15)</f>
        <v>170</v>
      </c>
      <c r="I6799" s="2">
        <f>MAX(MIN(Inputs!$B$2, F6799*Inputs!$B$16, Inputs!$B$14*Inputs!$B$4 - G6799), 0)</f>
        <v>0</v>
      </c>
      <c r="J6799" s="2">
        <f>MAX(MIN(Inputs!$B$2, F6799*Inputs!$B$16, (Inputs!$B$14-F6799)/Inputs!$B$15)*Inputs!$B$9, 0)</f>
        <v>0</v>
      </c>
      <c r="K6799" s="2">
        <f>MAX(E6799*Inputs!$B$5 - B6799 - Inputs!$B$8, 0) * H6799</f>
        <v>0</v>
      </c>
      <c r="L6799" s="2">
        <f>IF(B6799 &gt;= D6799*Inputs!$B$10, MAX(B6799 - E6799/Inputs!$B$5 - Inputs!$B$8, 0) * I6799, 0)</f>
        <v>0</v>
      </c>
      <c r="M6799" s="2">
        <f t="shared" si="1274"/>
        <v>0</v>
      </c>
      <c r="N6799" s="3" t="str">
        <f t="shared" si="1275"/>
        <v>Idle</v>
      </c>
      <c r="O6799" s="3" t="str">
        <f t="shared" si="1283"/>
        <v>Idle</v>
      </c>
      <c r="P6799" s="2">
        <f t="shared" si="1276"/>
        <v>0</v>
      </c>
      <c r="Q6799" s="2">
        <f t="shared" si="1277"/>
        <v>0</v>
      </c>
      <c r="R6799" s="2">
        <f t="shared" si="1278"/>
        <v>0</v>
      </c>
      <c r="S6799" s="2">
        <f t="shared" si="1279"/>
        <v>0</v>
      </c>
      <c r="T6799" s="2">
        <f t="shared" si="1280"/>
        <v>0</v>
      </c>
      <c r="U6799" s="2">
        <f>IF(O6799="Reg", R6799 * Inputs!$B$7, 0)</f>
        <v>0</v>
      </c>
      <c r="V6799" s="2">
        <f>MAX(F6799 + P6799*Inputs!$B$15 - (Q6799/Inputs!$B$16) - U6799, 0)</f>
        <v>0</v>
      </c>
    </row>
    <row r="6800" spans="1:22" x14ac:dyDescent="0.3">
      <c r="A6800" s="1">
        <v>46306.25</v>
      </c>
      <c r="B6800" s="2">
        <v>0</v>
      </c>
      <c r="C6800" s="2">
        <v>9.2135931305316454</v>
      </c>
      <c r="D6800" s="2">
        <f t="shared" si="1272"/>
        <v>46.198325658246453</v>
      </c>
      <c r="E6800" s="2">
        <f t="shared" si="1273"/>
        <v>5.1959784204796877</v>
      </c>
      <c r="F6800" s="2">
        <f t="shared" si="1281"/>
        <v>0</v>
      </c>
      <c r="G6800" s="2">
        <f t="shared" si="1282"/>
        <v>340</v>
      </c>
      <c r="H6800" s="2">
        <f>MIN(Inputs!$B$2, (Inputs!$B$14 - F6800)/Inputs!$B$15)</f>
        <v>170</v>
      </c>
      <c r="I6800" s="2">
        <f>MAX(MIN(Inputs!$B$2, F6800*Inputs!$B$16, Inputs!$B$14*Inputs!$B$4 - G6800), 0)</f>
        <v>0</v>
      </c>
      <c r="J6800" s="2">
        <f>MAX(MIN(Inputs!$B$2, F6800*Inputs!$B$16, (Inputs!$B$14-F6800)/Inputs!$B$15)*Inputs!$B$9, 0)</f>
        <v>0</v>
      </c>
      <c r="K6800" s="2">
        <f>MAX(E6800*Inputs!$B$5 - B6800 - Inputs!$B$8, 0) * H6800</f>
        <v>0</v>
      </c>
      <c r="L6800" s="2">
        <f>IF(B6800 &gt;= D6800*Inputs!$B$10, MAX(B6800 - E6800/Inputs!$B$5 - Inputs!$B$8, 0) * I6800, 0)</f>
        <v>0</v>
      </c>
      <c r="M6800" s="2">
        <f t="shared" si="1274"/>
        <v>0</v>
      </c>
      <c r="N6800" s="3" t="str">
        <f t="shared" si="1275"/>
        <v>Idle</v>
      </c>
      <c r="O6800" s="3" t="str">
        <f t="shared" si="1283"/>
        <v>Idle</v>
      </c>
      <c r="P6800" s="2">
        <f t="shared" si="1276"/>
        <v>0</v>
      </c>
      <c r="Q6800" s="2">
        <f t="shared" si="1277"/>
        <v>0</v>
      </c>
      <c r="R6800" s="2">
        <f t="shared" si="1278"/>
        <v>0</v>
      </c>
      <c r="S6800" s="2">
        <f t="shared" si="1279"/>
        <v>0</v>
      </c>
      <c r="T6800" s="2">
        <f t="shared" si="1280"/>
        <v>0</v>
      </c>
      <c r="U6800" s="2">
        <f>IF(O6800="Reg", R6800 * Inputs!$B$7, 0)</f>
        <v>0</v>
      </c>
      <c r="V6800" s="2">
        <f>MAX(F6800 + P6800*Inputs!$B$15 - (Q6800/Inputs!$B$16) - U6800, 0)</f>
        <v>0</v>
      </c>
    </row>
    <row r="6801" spans="1:22" x14ac:dyDescent="0.3">
      <c r="A6801" s="1">
        <v>46306.291666666657</v>
      </c>
      <c r="B6801" s="2">
        <v>0</v>
      </c>
      <c r="C6801" s="2">
        <v>20.87081230777687</v>
      </c>
      <c r="D6801" s="2">
        <f t="shared" si="1272"/>
        <v>46.198325658246453</v>
      </c>
      <c r="E6801" s="2">
        <f t="shared" si="1273"/>
        <v>9.2339038159635329</v>
      </c>
      <c r="F6801" s="2">
        <f t="shared" si="1281"/>
        <v>0</v>
      </c>
      <c r="G6801" s="2">
        <f t="shared" si="1282"/>
        <v>340</v>
      </c>
      <c r="H6801" s="2">
        <f>MIN(Inputs!$B$2, (Inputs!$B$14 - F6801)/Inputs!$B$15)</f>
        <v>170</v>
      </c>
      <c r="I6801" s="2">
        <f>MAX(MIN(Inputs!$B$2, F6801*Inputs!$B$16, Inputs!$B$14*Inputs!$B$4 - G6801), 0)</f>
        <v>0</v>
      </c>
      <c r="J6801" s="2">
        <f>MAX(MIN(Inputs!$B$2, F6801*Inputs!$B$16, (Inputs!$B$14-F6801)/Inputs!$B$15)*Inputs!$B$9, 0)</f>
        <v>0</v>
      </c>
      <c r="K6801" s="2">
        <f>MAX(E6801*Inputs!$B$5 - B6801 - Inputs!$B$8, 0) * H6801</f>
        <v>0</v>
      </c>
      <c r="L6801" s="2">
        <f>IF(B6801 &gt;= D6801*Inputs!$B$10, MAX(B6801 - E6801/Inputs!$B$5 - Inputs!$B$8, 0) * I6801, 0)</f>
        <v>0</v>
      </c>
      <c r="M6801" s="2">
        <f t="shared" si="1274"/>
        <v>0</v>
      </c>
      <c r="N6801" s="3" t="str">
        <f t="shared" si="1275"/>
        <v>Idle</v>
      </c>
      <c r="O6801" s="3" t="str">
        <f t="shared" si="1283"/>
        <v>Idle</v>
      </c>
      <c r="P6801" s="2">
        <f t="shared" si="1276"/>
        <v>0</v>
      </c>
      <c r="Q6801" s="2">
        <f t="shared" si="1277"/>
        <v>0</v>
      </c>
      <c r="R6801" s="2">
        <f t="shared" si="1278"/>
        <v>0</v>
      </c>
      <c r="S6801" s="2">
        <f t="shared" si="1279"/>
        <v>0</v>
      </c>
      <c r="T6801" s="2">
        <f t="shared" si="1280"/>
        <v>0</v>
      </c>
      <c r="U6801" s="2">
        <f>IF(O6801="Reg", R6801 * Inputs!$B$7, 0)</f>
        <v>0</v>
      </c>
      <c r="V6801" s="2">
        <f>MAX(F6801 + P6801*Inputs!$B$15 - (Q6801/Inputs!$B$16) - U6801, 0)</f>
        <v>0</v>
      </c>
    </row>
    <row r="6802" spans="1:22" x14ac:dyDescent="0.3">
      <c r="A6802" s="1">
        <v>46306.333333333343</v>
      </c>
      <c r="B6802" s="2">
        <v>0</v>
      </c>
      <c r="C6802" s="2">
        <v>25.434492769183031</v>
      </c>
      <c r="D6802" s="2">
        <f t="shared" si="1272"/>
        <v>46.198325658246453</v>
      </c>
      <c r="E6802" s="2">
        <f t="shared" si="1273"/>
        <v>16.195772029358526</v>
      </c>
      <c r="F6802" s="2">
        <f t="shared" si="1281"/>
        <v>0</v>
      </c>
      <c r="G6802" s="2">
        <f t="shared" si="1282"/>
        <v>340</v>
      </c>
      <c r="H6802" s="2">
        <f>MIN(Inputs!$B$2, (Inputs!$B$14 - F6802)/Inputs!$B$15)</f>
        <v>170</v>
      </c>
      <c r="I6802" s="2">
        <f>MAX(MIN(Inputs!$B$2, F6802*Inputs!$B$16, Inputs!$B$14*Inputs!$B$4 - G6802), 0)</f>
        <v>0</v>
      </c>
      <c r="J6802" s="2">
        <f>MAX(MIN(Inputs!$B$2, F6802*Inputs!$B$16, (Inputs!$B$14-F6802)/Inputs!$B$15)*Inputs!$B$9, 0)</f>
        <v>0</v>
      </c>
      <c r="K6802" s="2">
        <f>MAX(E6802*Inputs!$B$5 - B6802 - Inputs!$B$8, 0) * H6802</f>
        <v>0</v>
      </c>
      <c r="L6802" s="2">
        <f>IF(B6802 &gt;= D6802*Inputs!$B$10, MAX(B6802 - E6802/Inputs!$B$5 - Inputs!$B$8, 0) * I6802, 0)</f>
        <v>0</v>
      </c>
      <c r="M6802" s="2">
        <f t="shared" si="1274"/>
        <v>0</v>
      </c>
      <c r="N6802" s="3" t="str">
        <f t="shared" si="1275"/>
        <v>Idle</v>
      </c>
      <c r="O6802" s="3" t="str">
        <f t="shared" si="1283"/>
        <v>Idle</v>
      </c>
      <c r="P6802" s="2">
        <f t="shared" si="1276"/>
        <v>0</v>
      </c>
      <c r="Q6802" s="2">
        <f t="shared" si="1277"/>
        <v>0</v>
      </c>
      <c r="R6802" s="2">
        <f t="shared" si="1278"/>
        <v>0</v>
      </c>
      <c r="S6802" s="2">
        <f t="shared" si="1279"/>
        <v>0</v>
      </c>
      <c r="T6802" s="2">
        <f t="shared" si="1280"/>
        <v>0</v>
      </c>
      <c r="U6802" s="2">
        <f>IF(O6802="Reg", R6802 * Inputs!$B$7, 0)</f>
        <v>0</v>
      </c>
      <c r="V6802" s="2">
        <f>MAX(F6802 + P6802*Inputs!$B$15 - (Q6802/Inputs!$B$16) - U6802, 0)</f>
        <v>0</v>
      </c>
    </row>
    <row r="6803" spans="1:22" x14ac:dyDescent="0.3">
      <c r="A6803" s="1">
        <v>46306.375</v>
      </c>
      <c r="B6803" s="2">
        <v>6.2361873957846008</v>
      </c>
      <c r="C6803" s="2">
        <v>22.151694098962189</v>
      </c>
      <c r="D6803" s="2">
        <f t="shared" si="1272"/>
        <v>46.198325658246453</v>
      </c>
      <c r="E6803" s="2">
        <f t="shared" si="1273"/>
        <v>24.739687746404964</v>
      </c>
      <c r="F6803" s="2">
        <f t="shared" si="1281"/>
        <v>0</v>
      </c>
      <c r="G6803" s="2">
        <f t="shared" si="1282"/>
        <v>340</v>
      </c>
      <c r="H6803" s="2">
        <f>MIN(Inputs!$B$2, (Inputs!$B$14 - F6803)/Inputs!$B$15)</f>
        <v>170</v>
      </c>
      <c r="I6803" s="2">
        <f>MAX(MIN(Inputs!$B$2, F6803*Inputs!$B$16, Inputs!$B$14*Inputs!$B$4 - G6803), 0)</f>
        <v>0</v>
      </c>
      <c r="J6803" s="2">
        <f>MAX(MIN(Inputs!$B$2, F6803*Inputs!$B$16, (Inputs!$B$14-F6803)/Inputs!$B$15)*Inputs!$B$9, 0)</f>
        <v>0</v>
      </c>
      <c r="K6803" s="2">
        <f>MAX(E6803*Inputs!$B$5 - B6803 - Inputs!$B$8, 0) * H6803</f>
        <v>0</v>
      </c>
      <c r="L6803" s="2">
        <f>IF(B6803 &gt;= D6803*Inputs!$B$10, MAX(B6803 - E6803/Inputs!$B$5 - Inputs!$B$8, 0) * I6803, 0)</f>
        <v>0</v>
      </c>
      <c r="M6803" s="2">
        <f t="shared" si="1274"/>
        <v>0</v>
      </c>
      <c r="N6803" s="3" t="str">
        <f t="shared" si="1275"/>
        <v>Idle</v>
      </c>
      <c r="O6803" s="3" t="str">
        <f t="shared" si="1283"/>
        <v>Idle</v>
      </c>
      <c r="P6803" s="2">
        <f t="shared" si="1276"/>
        <v>0</v>
      </c>
      <c r="Q6803" s="2">
        <f t="shared" si="1277"/>
        <v>0</v>
      </c>
      <c r="R6803" s="2">
        <f t="shared" si="1278"/>
        <v>0</v>
      </c>
      <c r="S6803" s="2">
        <f t="shared" si="1279"/>
        <v>0</v>
      </c>
      <c r="T6803" s="2">
        <f t="shared" si="1280"/>
        <v>0</v>
      </c>
      <c r="U6803" s="2">
        <f>IF(O6803="Reg", R6803 * Inputs!$B$7, 0)</f>
        <v>0</v>
      </c>
      <c r="V6803" s="2">
        <f>MAX(F6803 + P6803*Inputs!$B$15 - (Q6803/Inputs!$B$16) - U6803, 0)</f>
        <v>0</v>
      </c>
    </row>
    <row r="6804" spans="1:22" x14ac:dyDescent="0.3">
      <c r="A6804" s="1">
        <v>46306.416666666657</v>
      </c>
      <c r="B6804" s="2">
        <v>8.6661746498537475</v>
      </c>
      <c r="C6804" s="2">
        <v>12.585867109360789</v>
      </c>
      <c r="D6804" s="2">
        <f t="shared" si="1272"/>
        <v>46.198325658246453</v>
      </c>
      <c r="E6804" s="2">
        <f t="shared" si="1273"/>
        <v>33.113252450890357</v>
      </c>
      <c r="F6804" s="2">
        <f t="shared" si="1281"/>
        <v>0</v>
      </c>
      <c r="G6804" s="2">
        <f t="shared" si="1282"/>
        <v>340</v>
      </c>
      <c r="H6804" s="2">
        <f>MIN(Inputs!$B$2, (Inputs!$B$14 - F6804)/Inputs!$B$15)</f>
        <v>170</v>
      </c>
      <c r="I6804" s="2">
        <f>MAX(MIN(Inputs!$B$2, F6804*Inputs!$B$16, Inputs!$B$14*Inputs!$B$4 - G6804), 0)</f>
        <v>0</v>
      </c>
      <c r="J6804" s="2">
        <f>MAX(MIN(Inputs!$B$2, F6804*Inputs!$B$16, (Inputs!$B$14-F6804)/Inputs!$B$15)*Inputs!$B$9, 0)</f>
        <v>0</v>
      </c>
      <c r="K6804" s="2">
        <f>MAX(E6804*Inputs!$B$5 - B6804 - Inputs!$B$8, 0) * H6804</f>
        <v>80.492876178060556</v>
      </c>
      <c r="L6804" s="2">
        <f>IF(B6804 &gt;= D6804*Inputs!$B$10, MAX(B6804 - E6804/Inputs!$B$5 - Inputs!$B$8, 0) * I6804, 0)</f>
        <v>0</v>
      </c>
      <c r="M6804" s="2">
        <f t="shared" si="1274"/>
        <v>0</v>
      </c>
      <c r="N6804" s="3" t="str">
        <f t="shared" si="1275"/>
        <v>Charge</v>
      </c>
      <c r="O6804" s="3" t="str">
        <f t="shared" si="1283"/>
        <v>Charge</v>
      </c>
      <c r="P6804" s="2">
        <f t="shared" si="1276"/>
        <v>170</v>
      </c>
      <c r="Q6804" s="2">
        <f t="shared" si="1277"/>
        <v>0</v>
      </c>
      <c r="R6804" s="2">
        <f t="shared" si="1278"/>
        <v>0</v>
      </c>
      <c r="S6804" s="2">
        <f t="shared" si="1279"/>
        <v>-1473.2496904751372</v>
      </c>
      <c r="T6804" s="2">
        <f t="shared" si="1280"/>
        <v>0</v>
      </c>
      <c r="U6804" s="2">
        <f>IF(O6804="Reg", R6804 * Inputs!$B$7, 0)</f>
        <v>0</v>
      </c>
      <c r="V6804" s="2">
        <f>MAX(F6804 + P6804*Inputs!$B$15 - (Q6804/Inputs!$B$16) - U6804, 0)</f>
        <v>170</v>
      </c>
    </row>
    <row r="6805" spans="1:22" x14ac:dyDescent="0.3">
      <c r="A6805" s="1">
        <v>46306.458333333343</v>
      </c>
      <c r="B6805" s="2">
        <v>16.27350847723978</v>
      </c>
      <c r="C6805" s="2">
        <v>5.2641090936953407</v>
      </c>
      <c r="D6805" s="2">
        <f t="shared" si="1272"/>
        <v>46.198325658246453</v>
      </c>
      <c r="E6805" s="2">
        <f t="shared" si="1273"/>
        <v>42.266154286718219</v>
      </c>
      <c r="F6805" s="2">
        <f t="shared" si="1281"/>
        <v>170</v>
      </c>
      <c r="G6805" s="2">
        <f t="shared" si="1282"/>
        <v>340</v>
      </c>
      <c r="H6805" s="2">
        <f>MIN(Inputs!$B$2, (Inputs!$B$14 - F6805)/Inputs!$B$15)</f>
        <v>170</v>
      </c>
      <c r="I6805" s="2">
        <f>MAX(MIN(Inputs!$B$2, F6805*Inputs!$B$16, Inputs!$B$14*Inputs!$B$4 - G6805), 0)</f>
        <v>0</v>
      </c>
      <c r="J6805" s="2">
        <f>MAX(MIN(Inputs!$B$2, F6805*Inputs!$B$16, (Inputs!$B$14-F6805)/Inputs!$B$15)*Inputs!$B$9, 0)</f>
        <v>136</v>
      </c>
      <c r="K6805" s="2">
        <f>MAX(E6805*Inputs!$B$5 - B6805 - Inputs!$B$8, 0) * H6805</f>
        <v>156.5202401622833</v>
      </c>
      <c r="L6805" s="2">
        <f>IF(B6805 &gt;= D6805*Inputs!$B$10, MAX(B6805 - E6805/Inputs!$B$5 - Inputs!$B$8, 0) * I6805, 0)</f>
        <v>0</v>
      </c>
      <c r="M6805" s="2">
        <f t="shared" si="1274"/>
        <v>715.91883674256633</v>
      </c>
      <c r="N6805" s="3" t="str">
        <f t="shared" si="1275"/>
        <v>Reg</v>
      </c>
      <c r="O6805" s="3" t="str">
        <f t="shared" si="1283"/>
        <v>Charge</v>
      </c>
      <c r="P6805" s="2">
        <f t="shared" si="1276"/>
        <v>170</v>
      </c>
      <c r="Q6805" s="2">
        <f t="shared" si="1277"/>
        <v>0</v>
      </c>
      <c r="R6805" s="2">
        <f t="shared" si="1278"/>
        <v>0</v>
      </c>
      <c r="S6805" s="2">
        <f t="shared" si="1279"/>
        <v>-2766.4964411307624</v>
      </c>
      <c r="T6805" s="2">
        <f t="shared" si="1280"/>
        <v>0</v>
      </c>
      <c r="U6805" s="2">
        <f>IF(O6805="Reg", R6805 * Inputs!$B$7, 0)</f>
        <v>0</v>
      </c>
      <c r="V6805" s="2">
        <f>MAX(F6805 + P6805*Inputs!$B$15 - (Q6805/Inputs!$B$16) - U6805, 0)</f>
        <v>340</v>
      </c>
    </row>
    <row r="6806" spans="1:22" x14ac:dyDescent="0.3">
      <c r="A6806" s="1">
        <v>46306.5</v>
      </c>
      <c r="B6806" s="2">
        <v>24.22755237290307</v>
      </c>
      <c r="C6806" s="2">
        <v>18.505776816569501</v>
      </c>
      <c r="D6806" s="2">
        <f t="shared" si="1272"/>
        <v>46.198325658246453</v>
      </c>
      <c r="E6806" s="2">
        <f t="shared" si="1273"/>
        <v>50.173487445160653</v>
      </c>
      <c r="F6806" s="2">
        <f t="shared" si="1281"/>
        <v>340</v>
      </c>
      <c r="G6806" s="2">
        <f t="shared" si="1282"/>
        <v>340</v>
      </c>
      <c r="H6806" s="2">
        <f>MIN(Inputs!$B$2, (Inputs!$B$14 - F6806)/Inputs!$B$15)</f>
        <v>0</v>
      </c>
      <c r="I6806" s="2">
        <f>MAX(MIN(Inputs!$B$2, F6806*Inputs!$B$16, Inputs!$B$14*Inputs!$B$4 - G6806), 0)</f>
        <v>0</v>
      </c>
      <c r="J6806" s="2">
        <f>MAX(MIN(Inputs!$B$2, F6806*Inputs!$B$16, (Inputs!$B$14-F6806)/Inputs!$B$15)*Inputs!$B$9, 0)</f>
        <v>0</v>
      </c>
      <c r="K6806" s="2">
        <f>MAX(E6806*Inputs!$B$5 - B6806 - Inputs!$B$8, 0) * H6806</f>
        <v>0</v>
      </c>
      <c r="L6806" s="2">
        <f>IF(B6806 &gt;= D6806*Inputs!$B$10, MAX(B6806 - E6806/Inputs!$B$5 - Inputs!$B$8, 0) * I6806, 0)</f>
        <v>0</v>
      </c>
      <c r="M6806" s="2">
        <f t="shared" si="1274"/>
        <v>0</v>
      </c>
      <c r="N6806" s="3" t="str">
        <f t="shared" si="1275"/>
        <v>Idle</v>
      </c>
      <c r="O6806" s="3" t="str">
        <f t="shared" si="1283"/>
        <v>Idle</v>
      </c>
      <c r="P6806" s="2">
        <f t="shared" si="1276"/>
        <v>0</v>
      </c>
      <c r="Q6806" s="2">
        <f t="shared" si="1277"/>
        <v>0</v>
      </c>
      <c r="R6806" s="2">
        <f t="shared" si="1278"/>
        <v>0</v>
      </c>
      <c r="S6806" s="2">
        <f t="shared" si="1279"/>
        <v>0</v>
      </c>
      <c r="T6806" s="2">
        <f t="shared" si="1280"/>
        <v>0</v>
      </c>
      <c r="U6806" s="2">
        <f>IF(O6806="Reg", R6806 * Inputs!$B$7, 0)</f>
        <v>0</v>
      </c>
      <c r="V6806" s="2">
        <f>MAX(F6806 + P6806*Inputs!$B$15 - (Q6806/Inputs!$B$16) - U6806, 0)</f>
        <v>340</v>
      </c>
    </row>
    <row r="6807" spans="1:22" x14ac:dyDescent="0.3">
      <c r="A6807" s="1">
        <v>46306.541666666657</v>
      </c>
      <c r="B6807" s="2">
        <v>41.771209280369973</v>
      </c>
      <c r="C6807" s="2">
        <v>9.9529334425628839</v>
      </c>
      <c r="D6807" s="2">
        <f t="shared" si="1272"/>
        <v>46.198325658246453</v>
      </c>
      <c r="E6807" s="2">
        <f t="shared" si="1273"/>
        <v>56.453208613951823</v>
      </c>
      <c r="F6807" s="2">
        <f t="shared" si="1281"/>
        <v>340</v>
      </c>
      <c r="G6807" s="2">
        <f t="shared" si="1282"/>
        <v>340</v>
      </c>
      <c r="H6807" s="2">
        <f>MIN(Inputs!$B$2, (Inputs!$B$14 - F6807)/Inputs!$B$15)</f>
        <v>0</v>
      </c>
      <c r="I6807" s="2">
        <f>MAX(MIN(Inputs!$B$2, F6807*Inputs!$B$16, Inputs!$B$14*Inputs!$B$4 - G6807), 0)</f>
        <v>0</v>
      </c>
      <c r="J6807" s="2">
        <f>MAX(MIN(Inputs!$B$2, F6807*Inputs!$B$16, (Inputs!$B$14-F6807)/Inputs!$B$15)*Inputs!$B$9, 0)</f>
        <v>0</v>
      </c>
      <c r="K6807" s="2">
        <f>MAX(E6807*Inputs!$B$5 - B6807 - Inputs!$B$8, 0) * H6807</f>
        <v>0</v>
      </c>
      <c r="L6807" s="2">
        <f>IF(B6807 &gt;= D6807*Inputs!$B$10, MAX(B6807 - E6807/Inputs!$B$5 - Inputs!$B$8, 0) * I6807, 0)</f>
        <v>0</v>
      </c>
      <c r="M6807" s="2">
        <f t="shared" si="1274"/>
        <v>0</v>
      </c>
      <c r="N6807" s="3" t="str">
        <f t="shared" si="1275"/>
        <v>Idle</v>
      </c>
      <c r="O6807" s="3" t="str">
        <f t="shared" si="1283"/>
        <v>Idle</v>
      </c>
      <c r="P6807" s="2">
        <f t="shared" si="1276"/>
        <v>0</v>
      </c>
      <c r="Q6807" s="2">
        <f t="shared" si="1277"/>
        <v>0</v>
      </c>
      <c r="R6807" s="2">
        <f t="shared" si="1278"/>
        <v>0</v>
      </c>
      <c r="S6807" s="2">
        <f t="shared" si="1279"/>
        <v>0</v>
      </c>
      <c r="T6807" s="2">
        <f t="shared" si="1280"/>
        <v>0</v>
      </c>
      <c r="U6807" s="2">
        <f>IF(O6807="Reg", R6807 * Inputs!$B$7, 0)</f>
        <v>0</v>
      </c>
      <c r="V6807" s="2">
        <f>MAX(F6807 + P6807*Inputs!$B$15 - (Q6807/Inputs!$B$16) - U6807, 0)</f>
        <v>340</v>
      </c>
    </row>
    <row r="6808" spans="1:22" x14ac:dyDescent="0.3">
      <c r="A6808" s="1">
        <v>46306.583333333343</v>
      </c>
      <c r="B6808" s="2">
        <v>51.263494302278623</v>
      </c>
      <c r="C6808" s="2">
        <v>5.3011891496988843</v>
      </c>
      <c r="D6808" s="2">
        <f t="shared" si="1272"/>
        <v>46.198325658246453</v>
      </c>
      <c r="E6808" s="2">
        <f t="shared" si="1273"/>
        <v>60.036558535685778</v>
      </c>
      <c r="F6808" s="2">
        <f t="shared" si="1281"/>
        <v>340</v>
      </c>
      <c r="G6808" s="2">
        <f t="shared" si="1282"/>
        <v>340</v>
      </c>
      <c r="H6808" s="2">
        <f>MIN(Inputs!$B$2, (Inputs!$B$14 - F6808)/Inputs!$B$15)</f>
        <v>0</v>
      </c>
      <c r="I6808" s="2">
        <f>MAX(MIN(Inputs!$B$2, F6808*Inputs!$B$16, Inputs!$B$14*Inputs!$B$4 - G6808), 0)</f>
        <v>0</v>
      </c>
      <c r="J6808" s="2">
        <f>MAX(MIN(Inputs!$B$2, F6808*Inputs!$B$16, (Inputs!$B$14-F6808)/Inputs!$B$15)*Inputs!$B$9, 0)</f>
        <v>0</v>
      </c>
      <c r="K6808" s="2">
        <f>MAX(E6808*Inputs!$B$5 - B6808 - Inputs!$B$8, 0) * H6808</f>
        <v>0</v>
      </c>
      <c r="L6808" s="2">
        <f>IF(B6808 &gt;= D6808*Inputs!$B$10, MAX(B6808 - E6808/Inputs!$B$5 - Inputs!$B$8, 0) * I6808, 0)</f>
        <v>0</v>
      </c>
      <c r="M6808" s="2">
        <f t="shared" si="1274"/>
        <v>0</v>
      </c>
      <c r="N6808" s="3" t="str">
        <f t="shared" si="1275"/>
        <v>Idle</v>
      </c>
      <c r="O6808" s="3" t="str">
        <f t="shared" si="1283"/>
        <v>Idle</v>
      </c>
      <c r="P6808" s="2">
        <f t="shared" si="1276"/>
        <v>0</v>
      </c>
      <c r="Q6808" s="2">
        <f t="shared" si="1277"/>
        <v>0</v>
      </c>
      <c r="R6808" s="2">
        <f t="shared" si="1278"/>
        <v>0</v>
      </c>
      <c r="S6808" s="2">
        <f t="shared" si="1279"/>
        <v>0</v>
      </c>
      <c r="T6808" s="2">
        <f t="shared" si="1280"/>
        <v>0</v>
      </c>
      <c r="U6808" s="2">
        <f>IF(O6808="Reg", R6808 * Inputs!$B$7, 0)</f>
        <v>0</v>
      </c>
      <c r="V6808" s="2">
        <f>MAX(F6808 + P6808*Inputs!$B$15 - (Q6808/Inputs!$B$16) - U6808, 0)</f>
        <v>340</v>
      </c>
    </row>
    <row r="6809" spans="1:22" x14ac:dyDescent="0.3">
      <c r="A6809" s="1">
        <v>46306.625</v>
      </c>
      <c r="B6809" s="2">
        <v>56.477575622696953</v>
      </c>
      <c r="C6809" s="2">
        <v>7.0181100400396268</v>
      </c>
      <c r="D6809" s="2">
        <f t="shared" si="1272"/>
        <v>46.198325658246453</v>
      </c>
      <c r="E6809" s="2">
        <f t="shared" si="1273"/>
        <v>63.747486068589673</v>
      </c>
      <c r="F6809" s="2">
        <f t="shared" si="1281"/>
        <v>340</v>
      </c>
      <c r="G6809" s="2">
        <f t="shared" si="1282"/>
        <v>340</v>
      </c>
      <c r="H6809" s="2">
        <f>MIN(Inputs!$B$2, (Inputs!$B$14 - F6809)/Inputs!$B$15)</f>
        <v>0</v>
      </c>
      <c r="I6809" s="2">
        <f>MAX(MIN(Inputs!$B$2, F6809*Inputs!$B$16, Inputs!$B$14*Inputs!$B$4 - G6809), 0)</f>
        <v>0</v>
      </c>
      <c r="J6809" s="2">
        <f>MAX(MIN(Inputs!$B$2, F6809*Inputs!$B$16, (Inputs!$B$14-F6809)/Inputs!$B$15)*Inputs!$B$9, 0)</f>
        <v>0</v>
      </c>
      <c r="K6809" s="2">
        <f>MAX(E6809*Inputs!$B$5 - B6809 - Inputs!$B$8, 0) * H6809</f>
        <v>0</v>
      </c>
      <c r="L6809" s="2">
        <f>IF(B6809 &gt;= D6809*Inputs!$B$10, MAX(B6809 - E6809/Inputs!$B$5 - Inputs!$B$8, 0) * I6809, 0)</f>
        <v>0</v>
      </c>
      <c r="M6809" s="2">
        <f t="shared" si="1274"/>
        <v>0</v>
      </c>
      <c r="N6809" s="3" t="str">
        <f t="shared" si="1275"/>
        <v>Idle</v>
      </c>
      <c r="O6809" s="3" t="str">
        <f t="shared" si="1283"/>
        <v>Idle</v>
      </c>
      <c r="P6809" s="2">
        <f t="shared" si="1276"/>
        <v>0</v>
      </c>
      <c r="Q6809" s="2">
        <f t="shared" si="1277"/>
        <v>0</v>
      </c>
      <c r="R6809" s="2">
        <f t="shared" si="1278"/>
        <v>0</v>
      </c>
      <c r="S6809" s="2">
        <f t="shared" si="1279"/>
        <v>0</v>
      </c>
      <c r="T6809" s="2">
        <f t="shared" si="1280"/>
        <v>0</v>
      </c>
      <c r="U6809" s="2">
        <f>IF(O6809="Reg", R6809 * Inputs!$B$7, 0)</f>
        <v>0</v>
      </c>
      <c r="V6809" s="2">
        <f>MAX(F6809 + P6809*Inputs!$B$15 - (Q6809/Inputs!$B$16) - U6809, 0)</f>
        <v>340</v>
      </c>
    </row>
    <row r="6810" spans="1:22" x14ac:dyDescent="0.3">
      <c r="A6810" s="1">
        <v>46306.666666666657</v>
      </c>
      <c r="B6810" s="2">
        <v>63.583585664820923</v>
      </c>
      <c r="C6810" s="2">
        <v>6.5849813943413391</v>
      </c>
      <c r="D6810" s="2">
        <f t="shared" si="1272"/>
        <v>46.198325658246453</v>
      </c>
      <c r="E6810" s="2">
        <f t="shared" si="1273"/>
        <v>63.409707040751044</v>
      </c>
      <c r="F6810" s="2">
        <f t="shared" si="1281"/>
        <v>340</v>
      </c>
      <c r="G6810" s="2">
        <f t="shared" si="1282"/>
        <v>340</v>
      </c>
      <c r="H6810" s="2">
        <f>MIN(Inputs!$B$2, (Inputs!$B$14 - F6810)/Inputs!$B$15)</f>
        <v>0</v>
      </c>
      <c r="I6810" s="2">
        <f>MAX(MIN(Inputs!$B$2, F6810*Inputs!$B$16, Inputs!$B$14*Inputs!$B$4 - G6810), 0)</f>
        <v>0</v>
      </c>
      <c r="J6810" s="2">
        <f>MAX(MIN(Inputs!$B$2, F6810*Inputs!$B$16, (Inputs!$B$14-F6810)/Inputs!$B$15)*Inputs!$B$9, 0)</f>
        <v>0</v>
      </c>
      <c r="K6810" s="2">
        <f>MAX(E6810*Inputs!$B$5 - B6810 - Inputs!$B$8, 0) * H6810</f>
        <v>0</v>
      </c>
      <c r="L6810" s="2">
        <f>IF(B6810 &gt;= D6810*Inputs!$B$10, MAX(B6810 - E6810/Inputs!$B$5 - Inputs!$B$8, 0) * I6810, 0)</f>
        <v>0</v>
      </c>
      <c r="M6810" s="2">
        <f t="shared" si="1274"/>
        <v>0</v>
      </c>
      <c r="N6810" s="3" t="str">
        <f t="shared" si="1275"/>
        <v>Idle</v>
      </c>
      <c r="O6810" s="3" t="str">
        <f t="shared" si="1283"/>
        <v>Idle</v>
      </c>
      <c r="P6810" s="2">
        <f t="shared" si="1276"/>
        <v>0</v>
      </c>
      <c r="Q6810" s="2">
        <f t="shared" si="1277"/>
        <v>0</v>
      </c>
      <c r="R6810" s="2">
        <f t="shared" si="1278"/>
        <v>0</v>
      </c>
      <c r="S6810" s="2">
        <f t="shared" si="1279"/>
        <v>0</v>
      </c>
      <c r="T6810" s="2">
        <f t="shared" si="1280"/>
        <v>0</v>
      </c>
      <c r="U6810" s="2">
        <f>IF(O6810="Reg", R6810 * Inputs!$B$7, 0)</f>
        <v>0</v>
      </c>
      <c r="V6810" s="2">
        <f>MAX(F6810 + P6810*Inputs!$B$15 - (Q6810/Inputs!$B$16) - U6810, 0)</f>
        <v>340</v>
      </c>
    </row>
    <row r="6811" spans="1:22" x14ac:dyDescent="0.3">
      <c r="A6811" s="1">
        <v>46306.708333333343</v>
      </c>
      <c r="B6811" s="2">
        <v>63.717507427894397</v>
      </c>
      <c r="C6811" s="2">
        <v>22.98649512865326</v>
      </c>
      <c r="D6811" s="2">
        <f t="shared" si="1272"/>
        <v>46.198325658246453</v>
      </c>
      <c r="E6811" s="2">
        <f t="shared" si="1273"/>
        <v>61.698718330998055</v>
      </c>
      <c r="F6811" s="2">
        <f t="shared" si="1281"/>
        <v>340</v>
      </c>
      <c r="G6811" s="2">
        <f t="shared" si="1282"/>
        <v>340</v>
      </c>
      <c r="H6811" s="2">
        <f>MIN(Inputs!$B$2, (Inputs!$B$14 - F6811)/Inputs!$B$15)</f>
        <v>0</v>
      </c>
      <c r="I6811" s="2">
        <f>MAX(MIN(Inputs!$B$2, F6811*Inputs!$B$16, Inputs!$B$14*Inputs!$B$4 - G6811), 0)</f>
        <v>0</v>
      </c>
      <c r="J6811" s="2">
        <f>MAX(MIN(Inputs!$B$2, F6811*Inputs!$B$16, (Inputs!$B$14-F6811)/Inputs!$B$15)*Inputs!$B$9, 0)</f>
        <v>0</v>
      </c>
      <c r="K6811" s="2">
        <f>MAX(E6811*Inputs!$B$5 - B6811 - Inputs!$B$8, 0) * H6811</f>
        <v>0</v>
      </c>
      <c r="L6811" s="2">
        <f>IF(B6811 &gt;= D6811*Inputs!$B$10, MAX(B6811 - E6811/Inputs!$B$5 - Inputs!$B$8, 0) * I6811, 0)</f>
        <v>0</v>
      </c>
      <c r="M6811" s="2">
        <f t="shared" si="1274"/>
        <v>0</v>
      </c>
      <c r="N6811" s="3" t="str">
        <f t="shared" si="1275"/>
        <v>Idle</v>
      </c>
      <c r="O6811" s="3" t="str">
        <f t="shared" si="1283"/>
        <v>Idle</v>
      </c>
      <c r="P6811" s="2">
        <f t="shared" si="1276"/>
        <v>0</v>
      </c>
      <c r="Q6811" s="2">
        <f t="shared" si="1277"/>
        <v>0</v>
      </c>
      <c r="R6811" s="2">
        <f t="shared" si="1278"/>
        <v>0</v>
      </c>
      <c r="S6811" s="2">
        <f t="shared" si="1279"/>
        <v>0</v>
      </c>
      <c r="T6811" s="2">
        <f t="shared" si="1280"/>
        <v>0</v>
      </c>
      <c r="U6811" s="2">
        <f>IF(O6811="Reg", R6811 * Inputs!$B$7, 0)</f>
        <v>0</v>
      </c>
      <c r="V6811" s="2">
        <f>MAX(F6811 + P6811*Inputs!$B$15 - (Q6811/Inputs!$B$16) - U6811, 0)</f>
        <v>340</v>
      </c>
    </row>
    <row r="6812" spans="1:22" x14ac:dyDescent="0.3">
      <c r="A6812" s="1">
        <v>46306.75</v>
      </c>
      <c r="B6812" s="2">
        <v>61.905879385650067</v>
      </c>
      <c r="C6812" s="2">
        <v>5.7135777821491542</v>
      </c>
      <c r="D6812" s="2">
        <f t="shared" si="1272"/>
        <v>46.198325658246453</v>
      </c>
      <c r="E6812" s="2">
        <f t="shared" si="1273"/>
        <v>57.393852036448322</v>
      </c>
      <c r="F6812" s="2">
        <f t="shared" si="1281"/>
        <v>340</v>
      </c>
      <c r="G6812" s="2">
        <f t="shared" si="1282"/>
        <v>340</v>
      </c>
      <c r="H6812" s="2">
        <f>MIN(Inputs!$B$2, (Inputs!$B$14 - F6812)/Inputs!$B$15)</f>
        <v>0</v>
      </c>
      <c r="I6812" s="2">
        <f>MAX(MIN(Inputs!$B$2, F6812*Inputs!$B$16, Inputs!$B$14*Inputs!$B$4 - G6812), 0)</f>
        <v>0</v>
      </c>
      <c r="J6812" s="2">
        <f>MAX(MIN(Inputs!$B$2, F6812*Inputs!$B$16, (Inputs!$B$14-F6812)/Inputs!$B$15)*Inputs!$B$9, 0)</f>
        <v>0</v>
      </c>
      <c r="K6812" s="2">
        <f>MAX(E6812*Inputs!$B$5 - B6812 - Inputs!$B$8, 0) * H6812</f>
        <v>0</v>
      </c>
      <c r="L6812" s="2">
        <f>IF(B6812 &gt;= D6812*Inputs!$B$10, MAX(B6812 - E6812/Inputs!$B$5 - Inputs!$B$8, 0) * I6812, 0)</f>
        <v>0</v>
      </c>
      <c r="M6812" s="2">
        <f t="shared" si="1274"/>
        <v>0</v>
      </c>
      <c r="N6812" s="3" t="str">
        <f t="shared" si="1275"/>
        <v>Idle</v>
      </c>
      <c r="O6812" s="3" t="str">
        <f t="shared" si="1283"/>
        <v>Idle</v>
      </c>
      <c r="P6812" s="2">
        <f t="shared" si="1276"/>
        <v>0</v>
      </c>
      <c r="Q6812" s="2">
        <f t="shared" si="1277"/>
        <v>0</v>
      </c>
      <c r="R6812" s="2">
        <f t="shared" si="1278"/>
        <v>0</v>
      </c>
      <c r="S6812" s="2">
        <f t="shared" si="1279"/>
        <v>0</v>
      </c>
      <c r="T6812" s="2">
        <f t="shared" si="1280"/>
        <v>0</v>
      </c>
      <c r="U6812" s="2">
        <f>IF(O6812="Reg", R6812 * Inputs!$B$7, 0)</f>
        <v>0</v>
      </c>
      <c r="V6812" s="2">
        <f>MAX(F6812 + P6812*Inputs!$B$15 - (Q6812/Inputs!$B$16) - U6812, 0)</f>
        <v>340</v>
      </c>
    </row>
    <row r="6813" spans="1:22" x14ac:dyDescent="0.3">
      <c r="A6813" s="1">
        <v>46306.791666666657</v>
      </c>
      <c r="B6813" s="2">
        <v>63.271308810773753</v>
      </c>
      <c r="C6813" s="2">
        <v>4.3947900523823726</v>
      </c>
      <c r="D6813" s="2">
        <f t="shared" si="1272"/>
        <v>46.198325658246453</v>
      </c>
      <c r="E6813" s="2">
        <f t="shared" si="1273"/>
        <v>52.740131346938206</v>
      </c>
      <c r="F6813" s="2">
        <f t="shared" si="1281"/>
        <v>340</v>
      </c>
      <c r="G6813" s="2">
        <f t="shared" si="1282"/>
        <v>340</v>
      </c>
      <c r="H6813" s="2">
        <f>MIN(Inputs!$B$2, (Inputs!$B$14 - F6813)/Inputs!$B$15)</f>
        <v>0</v>
      </c>
      <c r="I6813" s="2">
        <f>MAX(MIN(Inputs!$B$2, F6813*Inputs!$B$16, Inputs!$B$14*Inputs!$B$4 - G6813), 0)</f>
        <v>0</v>
      </c>
      <c r="J6813" s="2">
        <f>MAX(MIN(Inputs!$B$2, F6813*Inputs!$B$16, (Inputs!$B$14-F6813)/Inputs!$B$15)*Inputs!$B$9, 0)</f>
        <v>0</v>
      </c>
      <c r="K6813" s="2">
        <f>MAX(E6813*Inputs!$B$5 - B6813 - Inputs!$B$8, 0) * H6813</f>
        <v>0</v>
      </c>
      <c r="L6813" s="2">
        <f>IF(B6813 &gt;= D6813*Inputs!$B$10, MAX(B6813 - E6813/Inputs!$B$5 - Inputs!$B$8, 0) * I6813, 0)</f>
        <v>0</v>
      </c>
      <c r="M6813" s="2">
        <f t="shared" si="1274"/>
        <v>0</v>
      </c>
      <c r="N6813" s="3" t="str">
        <f t="shared" si="1275"/>
        <v>Idle</v>
      </c>
      <c r="O6813" s="3" t="str">
        <f t="shared" si="1283"/>
        <v>Idle</v>
      </c>
      <c r="P6813" s="2">
        <f t="shared" si="1276"/>
        <v>0</v>
      </c>
      <c r="Q6813" s="2">
        <f t="shared" si="1277"/>
        <v>0</v>
      </c>
      <c r="R6813" s="2">
        <f t="shared" si="1278"/>
        <v>0</v>
      </c>
      <c r="S6813" s="2">
        <f t="shared" si="1279"/>
        <v>0</v>
      </c>
      <c r="T6813" s="2">
        <f t="shared" si="1280"/>
        <v>0</v>
      </c>
      <c r="U6813" s="2">
        <f>IF(O6813="Reg", R6813 * Inputs!$B$7, 0)</f>
        <v>0</v>
      </c>
      <c r="V6813" s="2">
        <f>MAX(F6813 + P6813*Inputs!$B$15 - (Q6813/Inputs!$B$16) - U6813, 0)</f>
        <v>340</v>
      </c>
    </row>
    <row r="6814" spans="1:22" x14ac:dyDescent="0.3">
      <c r="A6814" s="1">
        <v>46306.833333333343</v>
      </c>
      <c r="B6814" s="2">
        <v>73.529059499701958</v>
      </c>
      <c r="C6814" s="2">
        <v>17.008468238852259</v>
      </c>
      <c r="D6814" s="2">
        <f t="shared" si="1272"/>
        <v>46.198325658246453</v>
      </c>
      <c r="E6814" s="2">
        <f t="shared" si="1273"/>
        <v>45.002716756365743</v>
      </c>
      <c r="F6814" s="2">
        <f t="shared" si="1281"/>
        <v>340</v>
      </c>
      <c r="G6814" s="2">
        <f t="shared" si="1282"/>
        <v>340</v>
      </c>
      <c r="H6814" s="2">
        <f>MIN(Inputs!$B$2, (Inputs!$B$14 - F6814)/Inputs!$B$15)</f>
        <v>0</v>
      </c>
      <c r="I6814" s="2">
        <f>MAX(MIN(Inputs!$B$2, F6814*Inputs!$B$16, Inputs!$B$14*Inputs!$B$4 - G6814), 0)</f>
        <v>0</v>
      </c>
      <c r="J6814" s="2">
        <f>MAX(MIN(Inputs!$B$2, F6814*Inputs!$B$16, (Inputs!$B$14-F6814)/Inputs!$B$15)*Inputs!$B$9, 0)</f>
        <v>0</v>
      </c>
      <c r="K6814" s="2">
        <f>MAX(E6814*Inputs!$B$5 - B6814 - Inputs!$B$8, 0) * H6814</f>
        <v>0</v>
      </c>
      <c r="L6814" s="2">
        <f>IF(B6814 &gt;= D6814*Inputs!$B$10, MAX(B6814 - E6814/Inputs!$B$5 - Inputs!$B$8, 0) * I6814, 0)</f>
        <v>0</v>
      </c>
      <c r="M6814" s="2">
        <f t="shared" si="1274"/>
        <v>0</v>
      </c>
      <c r="N6814" s="3" t="str">
        <f t="shared" si="1275"/>
        <v>Idle</v>
      </c>
      <c r="O6814" s="3" t="str">
        <f t="shared" si="1283"/>
        <v>Idle</v>
      </c>
      <c r="P6814" s="2">
        <f t="shared" si="1276"/>
        <v>0</v>
      </c>
      <c r="Q6814" s="2">
        <f t="shared" si="1277"/>
        <v>0</v>
      </c>
      <c r="R6814" s="2">
        <f t="shared" si="1278"/>
        <v>0</v>
      </c>
      <c r="S6814" s="2">
        <f t="shared" si="1279"/>
        <v>0</v>
      </c>
      <c r="T6814" s="2">
        <f t="shared" si="1280"/>
        <v>0</v>
      </c>
      <c r="U6814" s="2">
        <f>IF(O6814="Reg", R6814 * Inputs!$B$7, 0)</f>
        <v>0</v>
      </c>
      <c r="V6814" s="2">
        <f>MAX(F6814 + P6814*Inputs!$B$15 - (Q6814/Inputs!$B$16) - U6814, 0)</f>
        <v>340</v>
      </c>
    </row>
    <row r="6815" spans="1:22" x14ac:dyDescent="0.3">
      <c r="A6815" s="1">
        <v>46306.875</v>
      </c>
      <c r="B6815" s="2">
        <v>54.450901455665139</v>
      </c>
      <c r="C6815" s="2">
        <v>10.034342069763801</v>
      </c>
      <c r="D6815" s="2">
        <f t="shared" si="1272"/>
        <v>46.198325658246453</v>
      </c>
      <c r="E6815" s="2">
        <f t="shared" si="1273"/>
        <v>34.968136707406337</v>
      </c>
      <c r="F6815" s="2">
        <f t="shared" si="1281"/>
        <v>340</v>
      </c>
      <c r="G6815" s="2">
        <f t="shared" si="1282"/>
        <v>340</v>
      </c>
      <c r="H6815" s="2">
        <f>MIN(Inputs!$B$2, (Inputs!$B$14 - F6815)/Inputs!$B$15)</f>
        <v>0</v>
      </c>
      <c r="I6815" s="2">
        <f>MAX(MIN(Inputs!$B$2, F6815*Inputs!$B$16, Inputs!$B$14*Inputs!$B$4 - G6815), 0)</f>
        <v>0</v>
      </c>
      <c r="J6815" s="2">
        <f>MAX(MIN(Inputs!$B$2, F6815*Inputs!$B$16, (Inputs!$B$14-F6815)/Inputs!$B$15)*Inputs!$B$9, 0)</f>
        <v>0</v>
      </c>
      <c r="K6815" s="2">
        <f>MAX(E6815*Inputs!$B$5 - B6815 - Inputs!$B$8, 0) * H6815</f>
        <v>0</v>
      </c>
      <c r="L6815" s="2">
        <f>IF(B6815 &gt;= D6815*Inputs!$B$10, MAX(B6815 - E6815/Inputs!$B$5 - Inputs!$B$8, 0) * I6815, 0)</f>
        <v>0</v>
      </c>
      <c r="M6815" s="2">
        <f t="shared" si="1274"/>
        <v>0</v>
      </c>
      <c r="N6815" s="3" t="str">
        <f t="shared" si="1275"/>
        <v>Idle</v>
      </c>
      <c r="O6815" s="3" t="str">
        <f t="shared" si="1283"/>
        <v>Idle</v>
      </c>
      <c r="P6815" s="2">
        <f t="shared" si="1276"/>
        <v>0</v>
      </c>
      <c r="Q6815" s="2">
        <f t="shared" si="1277"/>
        <v>0</v>
      </c>
      <c r="R6815" s="2">
        <f t="shared" si="1278"/>
        <v>0</v>
      </c>
      <c r="S6815" s="2">
        <f t="shared" si="1279"/>
        <v>0</v>
      </c>
      <c r="T6815" s="2">
        <f t="shared" si="1280"/>
        <v>0</v>
      </c>
      <c r="U6815" s="2">
        <f>IF(O6815="Reg", R6815 * Inputs!$B$7, 0)</f>
        <v>0</v>
      </c>
      <c r="V6815" s="2">
        <f>MAX(F6815 + P6815*Inputs!$B$15 - (Q6815/Inputs!$B$16) - U6815, 0)</f>
        <v>340</v>
      </c>
    </row>
    <row r="6816" spans="1:22" x14ac:dyDescent="0.3">
      <c r="A6816" s="1">
        <v>46306.916666666657</v>
      </c>
      <c r="B6816" s="2">
        <v>53.317653406303037</v>
      </c>
      <c r="C6816" s="2">
        <v>10.52939718644086</v>
      </c>
      <c r="D6816" s="2">
        <f t="shared" si="1272"/>
        <v>46.198325658246453</v>
      </c>
      <c r="E6816" s="2">
        <f t="shared" si="1273"/>
        <v>26.833665269094286</v>
      </c>
      <c r="F6816" s="2">
        <f t="shared" si="1281"/>
        <v>340</v>
      </c>
      <c r="G6816" s="2">
        <f t="shared" si="1282"/>
        <v>340</v>
      </c>
      <c r="H6816" s="2">
        <f>MIN(Inputs!$B$2, (Inputs!$B$14 - F6816)/Inputs!$B$15)</f>
        <v>0</v>
      </c>
      <c r="I6816" s="2">
        <f>MAX(MIN(Inputs!$B$2, F6816*Inputs!$B$16, Inputs!$B$14*Inputs!$B$4 - G6816), 0)</f>
        <v>0</v>
      </c>
      <c r="J6816" s="2">
        <f>MAX(MIN(Inputs!$B$2, F6816*Inputs!$B$16, (Inputs!$B$14-F6816)/Inputs!$B$15)*Inputs!$B$9, 0)</f>
        <v>0</v>
      </c>
      <c r="K6816" s="2">
        <f>MAX(E6816*Inputs!$B$5 - B6816 - Inputs!$B$8, 0) * H6816</f>
        <v>0</v>
      </c>
      <c r="L6816" s="2">
        <f>IF(B6816 &gt;= D6816*Inputs!$B$10, MAX(B6816 - E6816/Inputs!$B$5 - Inputs!$B$8, 0) * I6816, 0)</f>
        <v>0</v>
      </c>
      <c r="M6816" s="2">
        <f t="shared" si="1274"/>
        <v>0</v>
      </c>
      <c r="N6816" s="3" t="str">
        <f t="shared" si="1275"/>
        <v>Idle</v>
      </c>
      <c r="O6816" s="3" t="str">
        <f t="shared" si="1283"/>
        <v>Idle</v>
      </c>
      <c r="P6816" s="2">
        <f t="shared" si="1276"/>
        <v>0</v>
      </c>
      <c r="Q6816" s="2">
        <f t="shared" si="1277"/>
        <v>0</v>
      </c>
      <c r="R6816" s="2">
        <f t="shared" si="1278"/>
        <v>0</v>
      </c>
      <c r="S6816" s="2">
        <f t="shared" si="1279"/>
        <v>0</v>
      </c>
      <c r="T6816" s="2">
        <f t="shared" si="1280"/>
        <v>0</v>
      </c>
      <c r="U6816" s="2">
        <f>IF(O6816="Reg", R6816 * Inputs!$B$7, 0)</f>
        <v>0</v>
      </c>
      <c r="V6816" s="2">
        <f>MAX(F6816 + P6816*Inputs!$B$15 - (Q6816/Inputs!$B$16) - U6816, 0)</f>
        <v>340</v>
      </c>
    </row>
    <row r="6817" spans="1:22" x14ac:dyDescent="0.3">
      <c r="A6817" s="1">
        <v>46306.958333333343</v>
      </c>
      <c r="B6817" s="2">
        <v>37.88830966059593</v>
      </c>
      <c r="C6817" s="2">
        <v>33.220198994120167</v>
      </c>
      <c r="D6817" s="2">
        <f t="shared" si="1272"/>
        <v>46.198325658246453</v>
      </c>
      <c r="E6817" s="2">
        <f t="shared" si="1273"/>
        <v>17.947389701377119</v>
      </c>
      <c r="F6817" s="2">
        <f t="shared" si="1281"/>
        <v>340</v>
      </c>
      <c r="G6817" s="2">
        <f t="shared" si="1282"/>
        <v>340</v>
      </c>
      <c r="H6817" s="2">
        <f>MIN(Inputs!$B$2, (Inputs!$B$14 - F6817)/Inputs!$B$15)</f>
        <v>0</v>
      </c>
      <c r="I6817" s="2">
        <f>MAX(MIN(Inputs!$B$2, F6817*Inputs!$B$16, Inputs!$B$14*Inputs!$B$4 - G6817), 0)</f>
        <v>0</v>
      </c>
      <c r="J6817" s="2">
        <f>MAX(MIN(Inputs!$B$2, F6817*Inputs!$B$16, (Inputs!$B$14-F6817)/Inputs!$B$15)*Inputs!$B$9, 0)</f>
        <v>0</v>
      </c>
      <c r="K6817" s="2">
        <f>MAX(E6817*Inputs!$B$5 - B6817 - Inputs!$B$8, 0) * H6817</f>
        <v>0</v>
      </c>
      <c r="L6817" s="2">
        <f>IF(B6817 &gt;= D6817*Inputs!$B$10, MAX(B6817 - E6817/Inputs!$B$5 - Inputs!$B$8, 0) * I6817, 0)</f>
        <v>0</v>
      </c>
      <c r="M6817" s="2">
        <f t="shared" si="1274"/>
        <v>0</v>
      </c>
      <c r="N6817" s="3" t="str">
        <f t="shared" si="1275"/>
        <v>Idle</v>
      </c>
      <c r="O6817" s="3" t="str">
        <f t="shared" si="1283"/>
        <v>Idle</v>
      </c>
      <c r="P6817" s="2">
        <f t="shared" si="1276"/>
        <v>0</v>
      </c>
      <c r="Q6817" s="2">
        <f t="shared" si="1277"/>
        <v>0</v>
      </c>
      <c r="R6817" s="2">
        <f t="shared" si="1278"/>
        <v>0</v>
      </c>
      <c r="S6817" s="2">
        <f t="shared" si="1279"/>
        <v>0</v>
      </c>
      <c r="T6817" s="2">
        <f t="shared" si="1280"/>
        <v>0</v>
      </c>
      <c r="U6817" s="2">
        <f>IF(O6817="Reg", R6817 * Inputs!$B$7, 0)</f>
        <v>0</v>
      </c>
      <c r="V6817" s="2">
        <f>MAX(F6817 + P6817*Inputs!$B$15 - (Q6817/Inputs!$B$16) - U6817, 0)</f>
        <v>340</v>
      </c>
    </row>
    <row r="6818" spans="1:22" x14ac:dyDescent="0.3">
      <c r="A6818" s="1">
        <v>46307</v>
      </c>
      <c r="B6818" s="2">
        <v>33.983555248589433</v>
      </c>
      <c r="C6818" s="2">
        <v>4.4257531214366823</v>
      </c>
      <c r="D6818" s="2">
        <f t="shared" si="1272"/>
        <v>31.50198414905509</v>
      </c>
      <c r="E6818" s="2">
        <f t="shared" si="1273"/>
        <v>11.632671424611132</v>
      </c>
      <c r="F6818" s="2">
        <f t="shared" si="1281"/>
        <v>340</v>
      </c>
      <c r="G6818" s="2">
        <f t="shared" si="1282"/>
        <v>0</v>
      </c>
      <c r="H6818" s="2">
        <f>MIN(Inputs!$B$2, (Inputs!$B$14 - F6818)/Inputs!$B$15)</f>
        <v>0</v>
      </c>
      <c r="I6818" s="2">
        <f>MAX(MIN(Inputs!$B$2, F6818*Inputs!$B$16, Inputs!$B$14*Inputs!$B$4 - G6818), 0)</f>
        <v>170</v>
      </c>
      <c r="J6818" s="2">
        <f>MAX(MIN(Inputs!$B$2, F6818*Inputs!$B$16, (Inputs!$B$14-F6818)/Inputs!$B$15)*Inputs!$B$9, 0)</f>
        <v>0</v>
      </c>
      <c r="K6818" s="2">
        <f>MAX(E6818*Inputs!$B$5 - B6818 - Inputs!$B$8, 0) * H6818</f>
        <v>0</v>
      </c>
      <c r="L6818" s="2">
        <f>IF(B6818 &gt;= D6818*Inputs!$B$10, MAX(B6818 - E6818/Inputs!$B$5 - Inputs!$B$8, 0) * I6818, 0)</f>
        <v>0</v>
      </c>
      <c r="M6818" s="2">
        <f t="shared" si="1274"/>
        <v>0</v>
      </c>
      <c r="N6818" s="3" t="str">
        <f t="shared" si="1275"/>
        <v>Idle</v>
      </c>
      <c r="O6818" s="3" t="str">
        <f t="shared" si="1283"/>
        <v>Idle</v>
      </c>
      <c r="P6818" s="2">
        <f t="shared" si="1276"/>
        <v>0</v>
      </c>
      <c r="Q6818" s="2">
        <f t="shared" si="1277"/>
        <v>0</v>
      </c>
      <c r="R6818" s="2">
        <f t="shared" si="1278"/>
        <v>0</v>
      </c>
      <c r="S6818" s="2">
        <f t="shared" si="1279"/>
        <v>0</v>
      </c>
      <c r="T6818" s="2">
        <f t="shared" si="1280"/>
        <v>0</v>
      </c>
      <c r="U6818" s="2">
        <f>IF(O6818="Reg", R6818 * Inputs!$B$7, 0)</f>
        <v>0</v>
      </c>
      <c r="V6818" s="2">
        <f>MAX(F6818 + P6818*Inputs!$B$15 - (Q6818/Inputs!$B$16) - U6818, 0)</f>
        <v>340</v>
      </c>
    </row>
    <row r="6819" spans="1:22" x14ac:dyDescent="0.3">
      <c r="A6819" s="1">
        <v>46307.041666666657</v>
      </c>
      <c r="B6819" s="2">
        <v>16.846821267338981</v>
      </c>
      <c r="C6819" s="2">
        <v>7.6144769597363116</v>
      </c>
      <c r="D6819" s="2">
        <f t="shared" si="1272"/>
        <v>31.50198414905509</v>
      </c>
      <c r="E6819" s="2">
        <f t="shared" si="1273"/>
        <v>5.9687455498462256</v>
      </c>
      <c r="F6819" s="2">
        <f t="shared" si="1281"/>
        <v>340</v>
      </c>
      <c r="G6819" s="2">
        <f t="shared" si="1282"/>
        <v>0</v>
      </c>
      <c r="H6819" s="2">
        <f>MIN(Inputs!$B$2, (Inputs!$B$14 - F6819)/Inputs!$B$15)</f>
        <v>0</v>
      </c>
      <c r="I6819" s="2">
        <f>MAX(MIN(Inputs!$B$2, F6819*Inputs!$B$16, Inputs!$B$14*Inputs!$B$4 - G6819), 0)</f>
        <v>170</v>
      </c>
      <c r="J6819" s="2">
        <f>MAX(MIN(Inputs!$B$2, F6819*Inputs!$B$16, (Inputs!$B$14-F6819)/Inputs!$B$15)*Inputs!$B$9, 0)</f>
        <v>0</v>
      </c>
      <c r="K6819" s="2">
        <f>MAX(E6819*Inputs!$B$5 - B6819 - Inputs!$B$8, 0) * H6819</f>
        <v>0</v>
      </c>
      <c r="L6819" s="2">
        <f>IF(B6819 &gt;= D6819*Inputs!$B$10, MAX(B6819 - E6819/Inputs!$B$5 - Inputs!$B$8, 0) * I6819, 0)</f>
        <v>0</v>
      </c>
      <c r="M6819" s="2">
        <f t="shared" si="1274"/>
        <v>0</v>
      </c>
      <c r="N6819" s="3" t="str">
        <f t="shared" si="1275"/>
        <v>Idle</v>
      </c>
      <c r="O6819" s="3" t="str">
        <f t="shared" si="1283"/>
        <v>Idle</v>
      </c>
      <c r="P6819" s="2">
        <f t="shared" si="1276"/>
        <v>0</v>
      </c>
      <c r="Q6819" s="2">
        <f t="shared" si="1277"/>
        <v>0</v>
      </c>
      <c r="R6819" s="2">
        <f t="shared" si="1278"/>
        <v>0</v>
      </c>
      <c r="S6819" s="2">
        <f t="shared" si="1279"/>
        <v>0</v>
      </c>
      <c r="T6819" s="2">
        <f t="shared" si="1280"/>
        <v>0</v>
      </c>
      <c r="U6819" s="2">
        <f>IF(O6819="Reg", R6819 * Inputs!$B$7, 0)</f>
        <v>0</v>
      </c>
      <c r="V6819" s="2">
        <f>MAX(F6819 + P6819*Inputs!$B$15 - (Q6819/Inputs!$B$16) - U6819, 0)</f>
        <v>340</v>
      </c>
    </row>
    <row r="6820" spans="1:22" x14ac:dyDescent="0.3">
      <c r="A6820" s="1">
        <v>46307.083333333343</v>
      </c>
      <c r="B6820" s="2">
        <v>13.32157920594552</v>
      </c>
      <c r="C6820" s="2">
        <v>7.6714019085546026</v>
      </c>
      <c r="D6820" s="2">
        <f t="shared" si="1272"/>
        <v>31.50198414905509</v>
      </c>
      <c r="E6820" s="2">
        <f t="shared" si="1273"/>
        <v>3.1609420052897286</v>
      </c>
      <c r="F6820" s="2">
        <f t="shared" si="1281"/>
        <v>340</v>
      </c>
      <c r="G6820" s="2">
        <f t="shared" si="1282"/>
        <v>0</v>
      </c>
      <c r="H6820" s="2">
        <f>MIN(Inputs!$B$2, (Inputs!$B$14 - F6820)/Inputs!$B$15)</f>
        <v>0</v>
      </c>
      <c r="I6820" s="2">
        <f>MAX(MIN(Inputs!$B$2, F6820*Inputs!$B$16, Inputs!$B$14*Inputs!$B$4 - G6820), 0)</f>
        <v>170</v>
      </c>
      <c r="J6820" s="2">
        <f>MAX(MIN(Inputs!$B$2, F6820*Inputs!$B$16, (Inputs!$B$14-F6820)/Inputs!$B$15)*Inputs!$B$9, 0)</f>
        <v>0</v>
      </c>
      <c r="K6820" s="2">
        <f>MAX(E6820*Inputs!$B$5 - B6820 - Inputs!$B$8, 0) * H6820</f>
        <v>0</v>
      </c>
      <c r="L6820" s="2">
        <f>IF(B6820 &gt;= D6820*Inputs!$B$10, MAX(B6820 - E6820/Inputs!$B$5 - Inputs!$B$8, 0) * I6820, 0)</f>
        <v>0</v>
      </c>
      <c r="M6820" s="2">
        <f t="shared" si="1274"/>
        <v>0</v>
      </c>
      <c r="N6820" s="3" t="str">
        <f t="shared" si="1275"/>
        <v>Idle</v>
      </c>
      <c r="O6820" s="3" t="str">
        <f t="shared" si="1283"/>
        <v>Idle</v>
      </c>
      <c r="P6820" s="2">
        <f t="shared" si="1276"/>
        <v>0</v>
      </c>
      <c r="Q6820" s="2">
        <f t="shared" si="1277"/>
        <v>0</v>
      </c>
      <c r="R6820" s="2">
        <f t="shared" si="1278"/>
        <v>0</v>
      </c>
      <c r="S6820" s="2">
        <f t="shared" si="1279"/>
        <v>0</v>
      </c>
      <c r="T6820" s="2">
        <f t="shared" si="1280"/>
        <v>0</v>
      </c>
      <c r="U6820" s="2">
        <f>IF(O6820="Reg", R6820 * Inputs!$B$7, 0)</f>
        <v>0</v>
      </c>
      <c r="V6820" s="2">
        <f>MAX(F6820 + P6820*Inputs!$B$15 - (Q6820/Inputs!$B$16) - U6820, 0)</f>
        <v>340</v>
      </c>
    </row>
    <row r="6821" spans="1:22" x14ac:dyDescent="0.3">
      <c r="A6821" s="1">
        <v>46307.125</v>
      </c>
      <c r="B6821" s="2">
        <v>5.6440728257928541</v>
      </c>
      <c r="C6821" s="2">
        <v>6.1906222134944731</v>
      </c>
      <c r="D6821" s="2">
        <f t="shared" si="1272"/>
        <v>31.50198414905509</v>
      </c>
      <c r="E6821" s="2">
        <f t="shared" si="1273"/>
        <v>0.94067880429880901</v>
      </c>
      <c r="F6821" s="2">
        <f t="shared" si="1281"/>
        <v>340</v>
      </c>
      <c r="G6821" s="2">
        <f t="shared" si="1282"/>
        <v>0</v>
      </c>
      <c r="H6821" s="2">
        <f>MIN(Inputs!$B$2, (Inputs!$B$14 - F6821)/Inputs!$B$15)</f>
        <v>0</v>
      </c>
      <c r="I6821" s="2">
        <f>MAX(MIN(Inputs!$B$2, F6821*Inputs!$B$16, Inputs!$B$14*Inputs!$B$4 - G6821), 0)</f>
        <v>170</v>
      </c>
      <c r="J6821" s="2">
        <f>MAX(MIN(Inputs!$B$2, F6821*Inputs!$B$16, (Inputs!$B$14-F6821)/Inputs!$B$15)*Inputs!$B$9, 0)</f>
        <v>0</v>
      </c>
      <c r="K6821" s="2">
        <f>MAX(E6821*Inputs!$B$5 - B6821 - Inputs!$B$8, 0) * H6821</f>
        <v>0</v>
      </c>
      <c r="L6821" s="2">
        <f>IF(B6821 &gt;= D6821*Inputs!$B$10, MAX(B6821 - E6821/Inputs!$B$5 - Inputs!$B$8, 0) * I6821, 0)</f>
        <v>0</v>
      </c>
      <c r="M6821" s="2">
        <f t="shared" si="1274"/>
        <v>0</v>
      </c>
      <c r="N6821" s="3" t="str">
        <f t="shared" si="1275"/>
        <v>Idle</v>
      </c>
      <c r="O6821" s="3" t="str">
        <f t="shared" si="1283"/>
        <v>Idle</v>
      </c>
      <c r="P6821" s="2">
        <f t="shared" si="1276"/>
        <v>0</v>
      </c>
      <c r="Q6821" s="2">
        <f t="shared" si="1277"/>
        <v>0</v>
      </c>
      <c r="R6821" s="2">
        <f t="shared" si="1278"/>
        <v>0</v>
      </c>
      <c r="S6821" s="2">
        <f t="shared" si="1279"/>
        <v>0</v>
      </c>
      <c r="T6821" s="2">
        <f t="shared" si="1280"/>
        <v>0</v>
      </c>
      <c r="U6821" s="2">
        <f>IF(O6821="Reg", R6821 * Inputs!$B$7, 0)</f>
        <v>0</v>
      </c>
      <c r="V6821" s="2">
        <f>MAX(F6821 + P6821*Inputs!$B$15 - (Q6821/Inputs!$B$16) - U6821, 0)</f>
        <v>340</v>
      </c>
    </row>
    <row r="6822" spans="1:22" x14ac:dyDescent="0.3">
      <c r="A6822" s="1">
        <v>46307.166666666657</v>
      </c>
      <c r="B6822" s="2">
        <v>0</v>
      </c>
      <c r="C6822" s="2">
        <v>18.850594830333829</v>
      </c>
      <c r="D6822" s="2">
        <f t="shared" si="1272"/>
        <v>31.50198414905509</v>
      </c>
      <c r="E6822" s="2">
        <f t="shared" si="1273"/>
        <v>1.2430645923557309</v>
      </c>
      <c r="F6822" s="2">
        <f t="shared" si="1281"/>
        <v>340</v>
      </c>
      <c r="G6822" s="2">
        <f t="shared" si="1282"/>
        <v>0</v>
      </c>
      <c r="H6822" s="2">
        <f>MIN(Inputs!$B$2, (Inputs!$B$14 - F6822)/Inputs!$B$15)</f>
        <v>0</v>
      </c>
      <c r="I6822" s="2">
        <f>MAX(MIN(Inputs!$B$2, F6822*Inputs!$B$16, Inputs!$B$14*Inputs!$B$4 - G6822), 0)</f>
        <v>170</v>
      </c>
      <c r="J6822" s="2">
        <f>MAX(MIN(Inputs!$B$2, F6822*Inputs!$B$16, (Inputs!$B$14-F6822)/Inputs!$B$15)*Inputs!$B$9, 0)</f>
        <v>0</v>
      </c>
      <c r="K6822" s="2">
        <f>MAX(E6822*Inputs!$B$5 - B6822 - Inputs!$B$8, 0) * H6822</f>
        <v>0</v>
      </c>
      <c r="L6822" s="2">
        <f>IF(B6822 &gt;= D6822*Inputs!$B$10, MAX(B6822 - E6822/Inputs!$B$5 - Inputs!$B$8, 0) * I6822, 0)</f>
        <v>0</v>
      </c>
      <c r="M6822" s="2">
        <f t="shared" si="1274"/>
        <v>0</v>
      </c>
      <c r="N6822" s="3" t="str">
        <f t="shared" si="1275"/>
        <v>Idle</v>
      </c>
      <c r="O6822" s="3" t="str">
        <f t="shared" si="1283"/>
        <v>Idle</v>
      </c>
      <c r="P6822" s="2">
        <f t="shared" si="1276"/>
        <v>0</v>
      </c>
      <c r="Q6822" s="2">
        <f t="shared" si="1277"/>
        <v>0</v>
      </c>
      <c r="R6822" s="2">
        <f t="shared" si="1278"/>
        <v>0</v>
      </c>
      <c r="S6822" s="2">
        <f t="shared" si="1279"/>
        <v>0</v>
      </c>
      <c r="T6822" s="2">
        <f t="shared" si="1280"/>
        <v>0</v>
      </c>
      <c r="U6822" s="2">
        <f>IF(O6822="Reg", R6822 * Inputs!$B$7, 0)</f>
        <v>0</v>
      </c>
      <c r="V6822" s="2">
        <f>MAX(F6822 + P6822*Inputs!$B$15 - (Q6822/Inputs!$B$16) - U6822, 0)</f>
        <v>340</v>
      </c>
    </row>
    <row r="6823" spans="1:22" x14ac:dyDescent="0.3">
      <c r="A6823" s="1">
        <v>46307.208333333343</v>
      </c>
      <c r="B6823" s="2">
        <v>0</v>
      </c>
      <c r="C6823" s="2">
        <v>4.9025942114394931</v>
      </c>
      <c r="D6823" s="2">
        <f t="shared" si="1272"/>
        <v>31.50198414905509</v>
      </c>
      <c r="E6823" s="2">
        <f t="shared" si="1273"/>
        <v>2.5509099901070722</v>
      </c>
      <c r="F6823" s="2">
        <f t="shared" si="1281"/>
        <v>340</v>
      </c>
      <c r="G6823" s="2">
        <f t="shared" si="1282"/>
        <v>0</v>
      </c>
      <c r="H6823" s="2">
        <f>MIN(Inputs!$B$2, (Inputs!$B$14 - F6823)/Inputs!$B$15)</f>
        <v>0</v>
      </c>
      <c r="I6823" s="2">
        <f>MAX(MIN(Inputs!$B$2, F6823*Inputs!$B$16, Inputs!$B$14*Inputs!$B$4 - G6823), 0)</f>
        <v>170</v>
      </c>
      <c r="J6823" s="2">
        <f>MAX(MIN(Inputs!$B$2, F6823*Inputs!$B$16, (Inputs!$B$14-F6823)/Inputs!$B$15)*Inputs!$B$9, 0)</f>
        <v>0</v>
      </c>
      <c r="K6823" s="2">
        <f>MAX(E6823*Inputs!$B$5 - B6823 - Inputs!$B$8, 0) * H6823</f>
        <v>0</v>
      </c>
      <c r="L6823" s="2">
        <f>IF(B6823 &gt;= D6823*Inputs!$B$10, MAX(B6823 - E6823/Inputs!$B$5 - Inputs!$B$8, 0) * I6823, 0)</f>
        <v>0</v>
      </c>
      <c r="M6823" s="2">
        <f t="shared" si="1274"/>
        <v>0</v>
      </c>
      <c r="N6823" s="3" t="str">
        <f t="shared" si="1275"/>
        <v>Idle</v>
      </c>
      <c r="O6823" s="3" t="str">
        <f t="shared" si="1283"/>
        <v>Idle</v>
      </c>
      <c r="P6823" s="2">
        <f t="shared" si="1276"/>
        <v>0</v>
      </c>
      <c r="Q6823" s="2">
        <f t="shared" si="1277"/>
        <v>0</v>
      </c>
      <c r="R6823" s="2">
        <f t="shared" si="1278"/>
        <v>0</v>
      </c>
      <c r="S6823" s="2">
        <f t="shared" si="1279"/>
        <v>0</v>
      </c>
      <c r="T6823" s="2">
        <f t="shared" si="1280"/>
        <v>0</v>
      </c>
      <c r="U6823" s="2">
        <f>IF(O6823="Reg", R6823 * Inputs!$B$7, 0)</f>
        <v>0</v>
      </c>
      <c r="V6823" s="2">
        <f>MAX(F6823 + P6823*Inputs!$B$15 - (Q6823/Inputs!$B$16) - U6823, 0)</f>
        <v>340</v>
      </c>
    </row>
    <row r="6824" spans="1:22" x14ac:dyDescent="0.3">
      <c r="A6824" s="1">
        <v>46307.25</v>
      </c>
      <c r="B6824" s="2">
        <v>0</v>
      </c>
      <c r="C6824" s="2">
        <v>9.424220995562159</v>
      </c>
      <c r="D6824" s="2">
        <f t="shared" si="1272"/>
        <v>31.50198414905509</v>
      </c>
      <c r="E6824" s="2">
        <f t="shared" si="1273"/>
        <v>5.422436073671089</v>
      </c>
      <c r="F6824" s="2">
        <f t="shared" si="1281"/>
        <v>340</v>
      </c>
      <c r="G6824" s="2">
        <f t="shared" si="1282"/>
        <v>0</v>
      </c>
      <c r="H6824" s="2">
        <f>MIN(Inputs!$B$2, (Inputs!$B$14 - F6824)/Inputs!$B$15)</f>
        <v>0</v>
      </c>
      <c r="I6824" s="2">
        <f>MAX(MIN(Inputs!$B$2, F6824*Inputs!$B$16, Inputs!$B$14*Inputs!$B$4 - G6824), 0)</f>
        <v>170</v>
      </c>
      <c r="J6824" s="2">
        <f>MAX(MIN(Inputs!$B$2, F6824*Inputs!$B$16, (Inputs!$B$14-F6824)/Inputs!$B$15)*Inputs!$B$9, 0)</f>
        <v>0</v>
      </c>
      <c r="K6824" s="2">
        <f>MAX(E6824*Inputs!$B$5 - B6824 - Inputs!$B$8, 0) * H6824</f>
        <v>0</v>
      </c>
      <c r="L6824" s="2">
        <f>IF(B6824 &gt;= D6824*Inputs!$B$10, MAX(B6824 - E6824/Inputs!$B$5 - Inputs!$B$8, 0) * I6824, 0)</f>
        <v>0</v>
      </c>
      <c r="M6824" s="2">
        <f t="shared" si="1274"/>
        <v>0</v>
      </c>
      <c r="N6824" s="3" t="str">
        <f t="shared" si="1275"/>
        <v>Idle</v>
      </c>
      <c r="O6824" s="3" t="str">
        <f t="shared" si="1283"/>
        <v>Idle</v>
      </c>
      <c r="P6824" s="2">
        <f t="shared" si="1276"/>
        <v>0</v>
      </c>
      <c r="Q6824" s="2">
        <f t="shared" si="1277"/>
        <v>0</v>
      </c>
      <c r="R6824" s="2">
        <f t="shared" si="1278"/>
        <v>0</v>
      </c>
      <c r="S6824" s="2">
        <f t="shared" si="1279"/>
        <v>0</v>
      </c>
      <c r="T6824" s="2">
        <f t="shared" si="1280"/>
        <v>0</v>
      </c>
      <c r="U6824" s="2">
        <f>IF(O6824="Reg", R6824 * Inputs!$B$7, 0)</f>
        <v>0</v>
      </c>
      <c r="V6824" s="2">
        <f>MAX(F6824 + P6824*Inputs!$B$15 - (Q6824/Inputs!$B$16) - U6824, 0)</f>
        <v>340</v>
      </c>
    </row>
    <row r="6825" spans="1:22" x14ac:dyDescent="0.3">
      <c r="A6825" s="1">
        <v>46307.291666666657</v>
      </c>
      <c r="B6825" s="2">
        <v>0</v>
      </c>
      <c r="C6825" s="2">
        <v>2.500588768360648</v>
      </c>
      <c r="D6825" s="2">
        <f t="shared" si="1272"/>
        <v>31.50198414905509</v>
      </c>
      <c r="E6825" s="2">
        <f t="shared" si="1273"/>
        <v>10.655178328081279</v>
      </c>
      <c r="F6825" s="2">
        <f t="shared" si="1281"/>
        <v>340</v>
      </c>
      <c r="G6825" s="2">
        <f t="shared" si="1282"/>
        <v>0</v>
      </c>
      <c r="H6825" s="2">
        <f>MIN(Inputs!$B$2, (Inputs!$B$14 - F6825)/Inputs!$B$15)</f>
        <v>0</v>
      </c>
      <c r="I6825" s="2">
        <f>MAX(MIN(Inputs!$B$2, F6825*Inputs!$B$16, Inputs!$B$14*Inputs!$B$4 - G6825), 0)</f>
        <v>170</v>
      </c>
      <c r="J6825" s="2">
        <f>MAX(MIN(Inputs!$B$2, F6825*Inputs!$B$16, (Inputs!$B$14-F6825)/Inputs!$B$15)*Inputs!$B$9, 0)</f>
        <v>0</v>
      </c>
      <c r="K6825" s="2">
        <f>MAX(E6825*Inputs!$B$5 - B6825 - Inputs!$B$8, 0) * H6825</f>
        <v>0</v>
      </c>
      <c r="L6825" s="2">
        <f>IF(B6825 &gt;= D6825*Inputs!$B$10, MAX(B6825 - E6825/Inputs!$B$5 - Inputs!$B$8, 0) * I6825, 0)</f>
        <v>0</v>
      </c>
      <c r="M6825" s="2">
        <f t="shared" si="1274"/>
        <v>0</v>
      </c>
      <c r="N6825" s="3" t="str">
        <f t="shared" si="1275"/>
        <v>Idle</v>
      </c>
      <c r="O6825" s="3" t="str">
        <f t="shared" si="1283"/>
        <v>Idle</v>
      </c>
      <c r="P6825" s="2">
        <f t="shared" si="1276"/>
        <v>0</v>
      </c>
      <c r="Q6825" s="2">
        <f t="shared" si="1277"/>
        <v>0</v>
      </c>
      <c r="R6825" s="2">
        <f t="shared" si="1278"/>
        <v>0</v>
      </c>
      <c r="S6825" s="2">
        <f t="shared" si="1279"/>
        <v>0</v>
      </c>
      <c r="T6825" s="2">
        <f t="shared" si="1280"/>
        <v>0</v>
      </c>
      <c r="U6825" s="2">
        <f>IF(O6825="Reg", R6825 * Inputs!$B$7, 0)</f>
        <v>0</v>
      </c>
      <c r="V6825" s="2">
        <f>MAX(F6825 + P6825*Inputs!$B$15 - (Q6825/Inputs!$B$16) - U6825, 0)</f>
        <v>340</v>
      </c>
    </row>
    <row r="6826" spans="1:22" x14ac:dyDescent="0.3">
      <c r="A6826" s="1">
        <v>46307.333333333343</v>
      </c>
      <c r="B6826" s="2">
        <v>0</v>
      </c>
      <c r="C6826" s="2">
        <v>2.0182859237912321</v>
      </c>
      <c r="D6826" s="2">
        <f t="shared" si="1272"/>
        <v>31.50198414905509</v>
      </c>
      <c r="E6826" s="2">
        <f t="shared" si="1273"/>
        <v>17.82758658152957</v>
      </c>
      <c r="F6826" s="2">
        <f t="shared" si="1281"/>
        <v>340</v>
      </c>
      <c r="G6826" s="2">
        <f t="shared" si="1282"/>
        <v>0</v>
      </c>
      <c r="H6826" s="2">
        <f>MIN(Inputs!$B$2, (Inputs!$B$14 - F6826)/Inputs!$B$15)</f>
        <v>0</v>
      </c>
      <c r="I6826" s="2">
        <f>MAX(MIN(Inputs!$B$2, F6826*Inputs!$B$16, Inputs!$B$14*Inputs!$B$4 - G6826), 0)</f>
        <v>170</v>
      </c>
      <c r="J6826" s="2">
        <f>MAX(MIN(Inputs!$B$2, F6826*Inputs!$B$16, (Inputs!$B$14-F6826)/Inputs!$B$15)*Inputs!$B$9, 0)</f>
        <v>0</v>
      </c>
      <c r="K6826" s="2">
        <f>MAX(E6826*Inputs!$B$5 - B6826 - Inputs!$B$8, 0) * H6826</f>
        <v>0</v>
      </c>
      <c r="L6826" s="2">
        <f>IF(B6826 &gt;= D6826*Inputs!$B$10, MAX(B6826 - E6826/Inputs!$B$5 - Inputs!$B$8, 0) * I6826, 0)</f>
        <v>0</v>
      </c>
      <c r="M6826" s="2">
        <f t="shared" si="1274"/>
        <v>0</v>
      </c>
      <c r="N6826" s="3" t="str">
        <f t="shared" si="1275"/>
        <v>Idle</v>
      </c>
      <c r="O6826" s="3" t="str">
        <f t="shared" si="1283"/>
        <v>Idle</v>
      </c>
      <c r="P6826" s="2">
        <f t="shared" si="1276"/>
        <v>0</v>
      </c>
      <c r="Q6826" s="2">
        <f t="shared" si="1277"/>
        <v>0</v>
      </c>
      <c r="R6826" s="2">
        <f t="shared" si="1278"/>
        <v>0</v>
      </c>
      <c r="S6826" s="2">
        <f t="shared" si="1279"/>
        <v>0</v>
      </c>
      <c r="T6826" s="2">
        <f t="shared" si="1280"/>
        <v>0</v>
      </c>
      <c r="U6826" s="2">
        <f>IF(O6826="Reg", R6826 * Inputs!$B$7, 0)</f>
        <v>0</v>
      </c>
      <c r="V6826" s="2">
        <f>MAX(F6826 + P6826*Inputs!$B$15 - (Q6826/Inputs!$B$16) - U6826, 0)</f>
        <v>340</v>
      </c>
    </row>
    <row r="6827" spans="1:22" x14ac:dyDescent="0.3">
      <c r="A6827" s="1">
        <v>46307.375</v>
      </c>
      <c r="B6827" s="2">
        <v>7.4583875541343856</v>
      </c>
      <c r="C6827" s="2">
        <v>6.5882549281769389</v>
      </c>
      <c r="D6827" s="2">
        <f t="shared" si="1272"/>
        <v>31.50198414905509</v>
      </c>
      <c r="E6827" s="2">
        <f t="shared" si="1273"/>
        <v>25.154058003155807</v>
      </c>
      <c r="F6827" s="2">
        <f t="shared" si="1281"/>
        <v>340</v>
      </c>
      <c r="G6827" s="2">
        <f t="shared" si="1282"/>
        <v>0</v>
      </c>
      <c r="H6827" s="2">
        <f>MIN(Inputs!$B$2, (Inputs!$B$14 - F6827)/Inputs!$B$15)</f>
        <v>0</v>
      </c>
      <c r="I6827" s="2">
        <f>MAX(MIN(Inputs!$B$2, F6827*Inputs!$B$16, Inputs!$B$14*Inputs!$B$4 - G6827), 0)</f>
        <v>170</v>
      </c>
      <c r="J6827" s="2">
        <f>MAX(MIN(Inputs!$B$2, F6827*Inputs!$B$16, (Inputs!$B$14-F6827)/Inputs!$B$15)*Inputs!$B$9, 0)</f>
        <v>0</v>
      </c>
      <c r="K6827" s="2">
        <f>MAX(E6827*Inputs!$B$5 - B6827 - Inputs!$B$8, 0) * H6827</f>
        <v>0</v>
      </c>
      <c r="L6827" s="2">
        <f>IF(B6827 &gt;= D6827*Inputs!$B$10, MAX(B6827 - E6827/Inputs!$B$5 - Inputs!$B$8, 0) * I6827, 0)</f>
        <v>0</v>
      </c>
      <c r="M6827" s="2">
        <f t="shared" si="1274"/>
        <v>0</v>
      </c>
      <c r="N6827" s="3" t="str">
        <f t="shared" si="1275"/>
        <v>Idle</v>
      </c>
      <c r="O6827" s="3" t="str">
        <f t="shared" si="1283"/>
        <v>Idle</v>
      </c>
      <c r="P6827" s="2">
        <f t="shared" si="1276"/>
        <v>0</v>
      </c>
      <c r="Q6827" s="2">
        <f t="shared" si="1277"/>
        <v>0</v>
      </c>
      <c r="R6827" s="2">
        <f t="shared" si="1278"/>
        <v>0</v>
      </c>
      <c r="S6827" s="2">
        <f t="shared" si="1279"/>
        <v>0</v>
      </c>
      <c r="T6827" s="2">
        <f t="shared" si="1280"/>
        <v>0</v>
      </c>
      <c r="U6827" s="2">
        <f>IF(O6827="Reg", R6827 * Inputs!$B$7, 0)</f>
        <v>0</v>
      </c>
      <c r="V6827" s="2">
        <f>MAX(F6827 + P6827*Inputs!$B$15 - (Q6827/Inputs!$B$16) - U6827, 0)</f>
        <v>340</v>
      </c>
    </row>
    <row r="6828" spans="1:22" x14ac:dyDescent="0.3">
      <c r="A6828" s="1">
        <v>46307.416666666657</v>
      </c>
      <c r="B6828" s="2">
        <v>7.8470723865080458</v>
      </c>
      <c r="C6828" s="2">
        <v>9.8907237866323907</v>
      </c>
      <c r="D6828" s="2">
        <f t="shared" si="1272"/>
        <v>31.50198414905509</v>
      </c>
      <c r="E6828" s="2">
        <f t="shared" si="1273"/>
        <v>33.244137273283378</v>
      </c>
      <c r="F6828" s="2">
        <f t="shared" si="1281"/>
        <v>340</v>
      </c>
      <c r="G6828" s="2">
        <f t="shared" si="1282"/>
        <v>0</v>
      </c>
      <c r="H6828" s="2">
        <f>MIN(Inputs!$B$2, (Inputs!$B$14 - F6828)/Inputs!$B$15)</f>
        <v>0</v>
      </c>
      <c r="I6828" s="2">
        <f>MAX(MIN(Inputs!$B$2, F6828*Inputs!$B$16, Inputs!$B$14*Inputs!$B$4 - G6828), 0)</f>
        <v>170</v>
      </c>
      <c r="J6828" s="2">
        <f>MAX(MIN(Inputs!$B$2, F6828*Inputs!$B$16, (Inputs!$B$14-F6828)/Inputs!$B$15)*Inputs!$B$9, 0)</f>
        <v>0</v>
      </c>
      <c r="K6828" s="2">
        <f>MAX(E6828*Inputs!$B$5 - B6828 - Inputs!$B$8, 0) * H6828</f>
        <v>0</v>
      </c>
      <c r="L6828" s="2">
        <f>IF(B6828 &gt;= D6828*Inputs!$B$10, MAX(B6828 - E6828/Inputs!$B$5 - Inputs!$B$8, 0) * I6828, 0)</f>
        <v>0</v>
      </c>
      <c r="M6828" s="2">
        <f t="shared" si="1274"/>
        <v>0</v>
      </c>
      <c r="N6828" s="3" t="str">
        <f t="shared" si="1275"/>
        <v>Idle</v>
      </c>
      <c r="O6828" s="3" t="str">
        <f t="shared" si="1283"/>
        <v>Idle</v>
      </c>
      <c r="P6828" s="2">
        <f t="shared" si="1276"/>
        <v>0</v>
      </c>
      <c r="Q6828" s="2">
        <f t="shared" si="1277"/>
        <v>0</v>
      </c>
      <c r="R6828" s="2">
        <f t="shared" si="1278"/>
        <v>0</v>
      </c>
      <c r="S6828" s="2">
        <f t="shared" si="1279"/>
        <v>0</v>
      </c>
      <c r="T6828" s="2">
        <f t="shared" si="1280"/>
        <v>0</v>
      </c>
      <c r="U6828" s="2">
        <f>IF(O6828="Reg", R6828 * Inputs!$B$7, 0)</f>
        <v>0</v>
      </c>
      <c r="V6828" s="2">
        <f>MAX(F6828 + P6828*Inputs!$B$15 - (Q6828/Inputs!$B$16) - U6828, 0)</f>
        <v>340</v>
      </c>
    </row>
    <row r="6829" spans="1:22" x14ac:dyDescent="0.3">
      <c r="A6829" s="1">
        <v>46307.458333333343</v>
      </c>
      <c r="B6829" s="2">
        <v>17.2291565013841</v>
      </c>
      <c r="C6829" s="2">
        <v>6.0439140583969104</v>
      </c>
      <c r="D6829" s="2">
        <f t="shared" si="1272"/>
        <v>31.50198414905509</v>
      </c>
      <c r="E6829" s="2">
        <f t="shared" si="1273"/>
        <v>43.18937830512246</v>
      </c>
      <c r="F6829" s="2">
        <f t="shared" si="1281"/>
        <v>340</v>
      </c>
      <c r="G6829" s="2">
        <f t="shared" si="1282"/>
        <v>0</v>
      </c>
      <c r="H6829" s="2">
        <f>MIN(Inputs!$B$2, (Inputs!$B$14 - F6829)/Inputs!$B$15)</f>
        <v>0</v>
      </c>
      <c r="I6829" s="2">
        <f>MAX(MIN(Inputs!$B$2, F6829*Inputs!$B$16, Inputs!$B$14*Inputs!$B$4 - G6829), 0)</f>
        <v>170</v>
      </c>
      <c r="J6829" s="2">
        <f>MAX(MIN(Inputs!$B$2, F6829*Inputs!$B$16, (Inputs!$B$14-F6829)/Inputs!$B$15)*Inputs!$B$9, 0)</f>
        <v>0</v>
      </c>
      <c r="K6829" s="2">
        <f>MAX(E6829*Inputs!$B$5 - B6829 - Inputs!$B$8, 0) * H6829</f>
        <v>0</v>
      </c>
      <c r="L6829" s="2">
        <f>IF(B6829 &gt;= D6829*Inputs!$B$10, MAX(B6829 - E6829/Inputs!$B$5 - Inputs!$B$8, 0) * I6829, 0)</f>
        <v>0</v>
      </c>
      <c r="M6829" s="2">
        <f t="shared" si="1274"/>
        <v>0</v>
      </c>
      <c r="N6829" s="3" t="str">
        <f t="shared" si="1275"/>
        <v>Idle</v>
      </c>
      <c r="O6829" s="3" t="str">
        <f t="shared" si="1283"/>
        <v>Idle</v>
      </c>
      <c r="P6829" s="2">
        <f t="shared" si="1276"/>
        <v>0</v>
      </c>
      <c r="Q6829" s="2">
        <f t="shared" si="1277"/>
        <v>0</v>
      </c>
      <c r="R6829" s="2">
        <f t="shared" si="1278"/>
        <v>0</v>
      </c>
      <c r="S6829" s="2">
        <f t="shared" si="1279"/>
        <v>0</v>
      </c>
      <c r="T6829" s="2">
        <f t="shared" si="1280"/>
        <v>0</v>
      </c>
      <c r="U6829" s="2">
        <f>IF(O6829="Reg", R6829 * Inputs!$B$7, 0)</f>
        <v>0</v>
      </c>
      <c r="V6829" s="2">
        <f>MAX(F6829 + P6829*Inputs!$B$15 - (Q6829/Inputs!$B$16) - U6829, 0)</f>
        <v>340</v>
      </c>
    </row>
    <row r="6830" spans="1:22" x14ac:dyDescent="0.3">
      <c r="A6830" s="1">
        <v>46307.5</v>
      </c>
      <c r="B6830" s="2">
        <v>31.396453526461141</v>
      </c>
      <c r="C6830" s="2">
        <v>4.3500654623072599</v>
      </c>
      <c r="D6830" s="2">
        <f t="shared" si="1272"/>
        <v>31.50198414905509</v>
      </c>
      <c r="E6830" s="2">
        <f t="shared" si="1273"/>
        <v>50.820450664869639</v>
      </c>
      <c r="F6830" s="2">
        <f t="shared" si="1281"/>
        <v>340</v>
      </c>
      <c r="G6830" s="2">
        <f t="shared" si="1282"/>
        <v>0</v>
      </c>
      <c r="H6830" s="2">
        <f>MIN(Inputs!$B$2, (Inputs!$B$14 - F6830)/Inputs!$B$15)</f>
        <v>0</v>
      </c>
      <c r="I6830" s="2">
        <f>MAX(MIN(Inputs!$B$2, F6830*Inputs!$B$16, Inputs!$B$14*Inputs!$B$4 - G6830), 0)</f>
        <v>170</v>
      </c>
      <c r="J6830" s="2">
        <f>MAX(MIN(Inputs!$B$2, F6830*Inputs!$B$16, (Inputs!$B$14-F6830)/Inputs!$B$15)*Inputs!$B$9, 0)</f>
        <v>0</v>
      </c>
      <c r="K6830" s="2">
        <f>MAX(E6830*Inputs!$B$5 - B6830 - Inputs!$B$8, 0) * H6830</f>
        <v>0</v>
      </c>
      <c r="L6830" s="2">
        <f>IF(B6830 &gt;= D6830*Inputs!$B$10, MAX(B6830 - E6830/Inputs!$B$5 - Inputs!$B$8, 0) * I6830, 0)</f>
        <v>0</v>
      </c>
      <c r="M6830" s="2">
        <f t="shared" si="1274"/>
        <v>0</v>
      </c>
      <c r="N6830" s="3" t="str">
        <f t="shared" si="1275"/>
        <v>Idle</v>
      </c>
      <c r="O6830" s="3" t="str">
        <f t="shared" si="1283"/>
        <v>Idle</v>
      </c>
      <c r="P6830" s="2">
        <f t="shared" si="1276"/>
        <v>0</v>
      </c>
      <c r="Q6830" s="2">
        <f t="shared" si="1277"/>
        <v>0</v>
      </c>
      <c r="R6830" s="2">
        <f t="shared" si="1278"/>
        <v>0</v>
      </c>
      <c r="S6830" s="2">
        <f t="shared" si="1279"/>
        <v>0</v>
      </c>
      <c r="T6830" s="2">
        <f t="shared" si="1280"/>
        <v>0</v>
      </c>
      <c r="U6830" s="2">
        <f>IF(O6830="Reg", R6830 * Inputs!$B$7, 0)</f>
        <v>0</v>
      </c>
      <c r="V6830" s="2">
        <f>MAX(F6830 + P6830*Inputs!$B$15 - (Q6830/Inputs!$B$16) - U6830, 0)</f>
        <v>340</v>
      </c>
    </row>
    <row r="6831" spans="1:22" x14ac:dyDescent="0.3">
      <c r="A6831" s="1">
        <v>46307.541666666657</v>
      </c>
      <c r="B6831" s="2">
        <v>43.034449520689748</v>
      </c>
      <c r="C6831" s="2">
        <v>3.8706014687439381</v>
      </c>
      <c r="D6831" s="2">
        <f t="shared" si="1272"/>
        <v>31.50198414905509</v>
      </c>
      <c r="E6831" s="2">
        <f t="shared" si="1273"/>
        <v>57.016087514697006</v>
      </c>
      <c r="F6831" s="2">
        <f t="shared" si="1281"/>
        <v>340</v>
      </c>
      <c r="G6831" s="2">
        <f t="shared" si="1282"/>
        <v>0</v>
      </c>
      <c r="H6831" s="2">
        <f>MIN(Inputs!$B$2, (Inputs!$B$14 - F6831)/Inputs!$B$15)</f>
        <v>0</v>
      </c>
      <c r="I6831" s="2">
        <f>MAX(MIN(Inputs!$B$2, F6831*Inputs!$B$16, Inputs!$B$14*Inputs!$B$4 - G6831), 0)</f>
        <v>170</v>
      </c>
      <c r="J6831" s="2">
        <f>MAX(MIN(Inputs!$B$2, F6831*Inputs!$B$16, (Inputs!$B$14-F6831)/Inputs!$B$15)*Inputs!$B$9, 0)</f>
        <v>0</v>
      </c>
      <c r="K6831" s="2">
        <f>MAX(E6831*Inputs!$B$5 - B6831 - Inputs!$B$8, 0) * H6831</f>
        <v>0</v>
      </c>
      <c r="L6831" s="2">
        <f>IF(B6831 &gt;= D6831*Inputs!$B$10, MAX(B6831 - E6831/Inputs!$B$5 - Inputs!$B$8, 0) * I6831, 0)</f>
        <v>0</v>
      </c>
      <c r="M6831" s="2">
        <f t="shared" si="1274"/>
        <v>0</v>
      </c>
      <c r="N6831" s="3" t="str">
        <f t="shared" si="1275"/>
        <v>Idle</v>
      </c>
      <c r="O6831" s="3" t="str">
        <f t="shared" si="1283"/>
        <v>Idle</v>
      </c>
      <c r="P6831" s="2">
        <f t="shared" si="1276"/>
        <v>0</v>
      </c>
      <c r="Q6831" s="2">
        <f t="shared" si="1277"/>
        <v>0</v>
      </c>
      <c r="R6831" s="2">
        <f t="shared" si="1278"/>
        <v>0</v>
      </c>
      <c r="S6831" s="2">
        <f t="shared" si="1279"/>
        <v>0</v>
      </c>
      <c r="T6831" s="2">
        <f t="shared" si="1280"/>
        <v>0</v>
      </c>
      <c r="U6831" s="2">
        <f>IF(O6831="Reg", R6831 * Inputs!$B$7, 0)</f>
        <v>0</v>
      </c>
      <c r="V6831" s="2">
        <f>MAX(F6831 + P6831*Inputs!$B$15 - (Q6831/Inputs!$B$16) - U6831, 0)</f>
        <v>340</v>
      </c>
    </row>
    <row r="6832" spans="1:22" x14ac:dyDescent="0.3">
      <c r="A6832" s="1">
        <v>46307.583333333343</v>
      </c>
      <c r="B6832" s="2">
        <v>43.958828529757398</v>
      </c>
      <c r="C6832" s="2">
        <v>12.904632801126899</v>
      </c>
      <c r="D6832" s="2">
        <f t="shared" si="1272"/>
        <v>31.50198414905509</v>
      </c>
      <c r="E6832" s="2">
        <f t="shared" si="1273"/>
        <v>61.599598386113165</v>
      </c>
      <c r="F6832" s="2">
        <f t="shared" si="1281"/>
        <v>340</v>
      </c>
      <c r="G6832" s="2">
        <f t="shared" si="1282"/>
        <v>0</v>
      </c>
      <c r="H6832" s="2">
        <f>MIN(Inputs!$B$2, (Inputs!$B$14 - F6832)/Inputs!$B$15)</f>
        <v>0</v>
      </c>
      <c r="I6832" s="2">
        <f>MAX(MIN(Inputs!$B$2, F6832*Inputs!$B$16, Inputs!$B$14*Inputs!$B$4 - G6832), 0)</f>
        <v>170</v>
      </c>
      <c r="J6832" s="2">
        <f>MAX(MIN(Inputs!$B$2, F6832*Inputs!$B$16, (Inputs!$B$14-F6832)/Inputs!$B$15)*Inputs!$B$9, 0)</f>
        <v>0</v>
      </c>
      <c r="K6832" s="2">
        <f>MAX(E6832*Inputs!$B$5 - B6832 - Inputs!$B$8, 0) * H6832</f>
        <v>0</v>
      </c>
      <c r="L6832" s="2">
        <f>IF(B6832 &gt;= D6832*Inputs!$B$10, MAX(B6832 - E6832/Inputs!$B$5 - Inputs!$B$8, 0) * I6832, 0)</f>
        <v>0</v>
      </c>
      <c r="M6832" s="2">
        <f t="shared" si="1274"/>
        <v>0</v>
      </c>
      <c r="N6832" s="3" t="str">
        <f t="shared" si="1275"/>
        <v>Idle</v>
      </c>
      <c r="O6832" s="3" t="str">
        <f t="shared" si="1283"/>
        <v>Idle</v>
      </c>
      <c r="P6832" s="2">
        <f t="shared" si="1276"/>
        <v>0</v>
      </c>
      <c r="Q6832" s="2">
        <f t="shared" si="1277"/>
        <v>0</v>
      </c>
      <c r="R6832" s="2">
        <f t="shared" si="1278"/>
        <v>0</v>
      </c>
      <c r="S6832" s="2">
        <f t="shared" si="1279"/>
        <v>0</v>
      </c>
      <c r="T6832" s="2">
        <f t="shared" si="1280"/>
        <v>0</v>
      </c>
      <c r="U6832" s="2">
        <f>IF(O6832="Reg", R6832 * Inputs!$B$7, 0)</f>
        <v>0</v>
      </c>
      <c r="V6832" s="2">
        <f>MAX(F6832 + P6832*Inputs!$B$15 - (Q6832/Inputs!$B$16) - U6832, 0)</f>
        <v>340</v>
      </c>
    </row>
    <row r="6833" spans="1:22" x14ac:dyDescent="0.3">
      <c r="A6833" s="1">
        <v>46307.625</v>
      </c>
      <c r="B6833" s="2">
        <v>55.998863174899853</v>
      </c>
      <c r="C6833" s="2">
        <v>5.4763992827651409</v>
      </c>
      <c r="D6833" s="2">
        <f t="shared" si="1272"/>
        <v>31.50198414905509</v>
      </c>
      <c r="E6833" s="2">
        <f t="shared" si="1273"/>
        <v>65.129033124690437</v>
      </c>
      <c r="F6833" s="2">
        <f t="shared" si="1281"/>
        <v>340</v>
      </c>
      <c r="G6833" s="2">
        <f t="shared" si="1282"/>
        <v>0</v>
      </c>
      <c r="H6833" s="2">
        <f>MIN(Inputs!$B$2, (Inputs!$B$14 - F6833)/Inputs!$B$15)</f>
        <v>0</v>
      </c>
      <c r="I6833" s="2">
        <f>MAX(MIN(Inputs!$B$2, F6833*Inputs!$B$16, Inputs!$B$14*Inputs!$B$4 - G6833), 0)</f>
        <v>170</v>
      </c>
      <c r="J6833" s="2">
        <f>MAX(MIN(Inputs!$B$2, F6833*Inputs!$B$16, (Inputs!$B$14-F6833)/Inputs!$B$15)*Inputs!$B$9, 0)</f>
        <v>0</v>
      </c>
      <c r="K6833" s="2">
        <f>MAX(E6833*Inputs!$B$5 - B6833 - Inputs!$B$8, 0) * H6833</f>
        <v>0</v>
      </c>
      <c r="L6833" s="2">
        <f>IF(B6833 &gt;= D6833*Inputs!$B$10, MAX(B6833 - E6833/Inputs!$B$5 - Inputs!$B$8, 0) * I6833, 0)</f>
        <v>0</v>
      </c>
      <c r="M6833" s="2">
        <f t="shared" si="1274"/>
        <v>0</v>
      </c>
      <c r="N6833" s="3" t="str">
        <f t="shared" si="1275"/>
        <v>Idle</v>
      </c>
      <c r="O6833" s="3" t="str">
        <f t="shared" si="1283"/>
        <v>Idle</v>
      </c>
      <c r="P6833" s="2">
        <f t="shared" si="1276"/>
        <v>0</v>
      </c>
      <c r="Q6833" s="2">
        <f t="shared" si="1277"/>
        <v>0</v>
      </c>
      <c r="R6833" s="2">
        <f t="shared" si="1278"/>
        <v>0</v>
      </c>
      <c r="S6833" s="2">
        <f t="shared" si="1279"/>
        <v>0</v>
      </c>
      <c r="T6833" s="2">
        <f t="shared" si="1280"/>
        <v>0</v>
      </c>
      <c r="U6833" s="2">
        <f>IF(O6833="Reg", R6833 * Inputs!$B$7, 0)</f>
        <v>0</v>
      </c>
      <c r="V6833" s="2">
        <f>MAX(F6833 + P6833*Inputs!$B$15 - (Q6833/Inputs!$B$16) - U6833, 0)</f>
        <v>340</v>
      </c>
    </row>
    <row r="6834" spans="1:22" x14ac:dyDescent="0.3">
      <c r="A6834" s="1">
        <v>46307.666666666657</v>
      </c>
      <c r="B6834" s="2">
        <v>67.518518577542523</v>
      </c>
      <c r="C6834" s="2">
        <v>17.857001586909242</v>
      </c>
      <c r="D6834" s="2">
        <f t="shared" si="1272"/>
        <v>31.50198414905509</v>
      </c>
      <c r="E6834" s="2">
        <f t="shared" si="1273"/>
        <v>64.846705007927781</v>
      </c>
      <c r="F6834" s="2">
        <f t="shared" si="1281"/>
        <v>340</v>
      </c>
      <c r="G6834" s="2">
        <f t="shared" si="1282"/>
        <v>0</v>
      </c>
      <c r="H6834" s="2">
        <f>MIN(Inputs!$B$2, (Inputs!$B$14 - F6834)/Inputs!$B$15)</f>
        <v>0</v>
      </c>
      <c r="I6834" s="2">
        <f>MAX(MIN(Inputs!$B$2, F6834*Inputs!$B$16, Inputs!$B$14*Inputs!$B$4 - G6834), 0)</f>
        <v>170</v>
      </c>
      <c r="J6834" s="2">
        <f>MAX(MIN(Inputs!$B$2, F6834*Inputs!$B$16, (Inputs!$B$14-F6834)/Inputs!$B$15)*Inputs!$B$9, 0)</f>
        <v>0</v>
      </c>
      <c r="K6834" s="2">
        <f>MAX(E6834*Inputs!$B$5 - B6834 - Inputs!$B$8, 0) * H6834</f>
        <v>0</v>
      </c>
      <c r="L6834" s="2">
        <f>IF(B6834 &gt;= D6834*Inputs!$B$10, MAX(B6834 - E6834/Inputs!$B$5 - Inputs!$B$8, 0) * I6834, 0)</f>
        <v>0</v>
      </c>
      <c r="M6834" s="2">
        <f t="shared" si="1274"/>
        <v>0</v>
      </c>
      <c r="N6834" s="3" t="str">
        <f t="shared" si="1275"/>
        <v>Idle</v>
      </c>
      <c r="O6834" s="3" t="str">
        <f t="shared" si="1283"/>
        <v>Idle</v>
      </c>
      <c r="P6834" s="2">
        <f t="shared" si="1276"/>
        <v>0</v>
      </c>
      <c r="Q6834" s="2">
        <f t="shared" si="1277"/>
        <v>0</v>
      </c>
      <c r="R6834" s="2">
        <f t="shared" si="1278"/>
        <v>0</v>
      </c>
      <c r="S6834" s="2">
        <f t="shared" si="1279"/>
        <v>0</v>
      </c>
      <c r="T6834" s="2">
        <f t="shared" si="1280"/>
        <v>0</v>
      </c>
      <c r="U6834" s="2">
        <f>IF(O6834="Reg", R6834 * Inputs!$B$7, 0)</f>
        <v>0</v>
      </c>
      <c r="V6834" s="2">
        <f>MAX(F6834 + P6834*Inputs!$B$15 - (Q6834/Inputs!$B$16) - U6834, 0)</f>
        <v>340</v>
      </c>
    </row>
    <row r="6835" spans="1:22" x14ac:dyDescent="0.3">
      <c r="A6835" s="1">
        <v>46307.708333333343</v>
      </c>
      <c r="B6835" s="2">
        <v>63.015590659867158</v>
      </c>
      <c r="C6835" s="2">
        <v>6.1313228094396344</v>
      </c>
      <c r="D6835" s="2">
        <f t="shared" si="1272"/>
        <v>31.50198414905509</v>
      </c>
      <c r="E6835" s="2">
        <f t="shared" si="1273"/>
        <v>62.402875846095355</v>
      </c>
      <c r="F6835" s="2">
        <f t="shared" si="1281"/>
        <v>340</v>
      </c>
      <c r="G6835" s="2">
        <f t="shared" si="1282"/>
        <v>0</v>
      </c>
      <c r="H6835" s="2">
        <f>MIN(Inputs!$B$2, (Inputs!$B$14 - F6835)/Inputs!$B$15)</f>
        <v>0</v>
      </c>
      <c r="I6835" s="2">
        <f>MAX(MIN(Inputs!$B$2, F6835*Inputs!$B$16, Inputs!$B$14*Inputs!$B$4 - G6835), 0)</f>
        <v>170</v>
      </c>
      <c r="J6835" s="2">
        <f>MAX(MIN(Inputs!$B$2, F6835*Inputs!$B$16, (Inputs!$B$14-F6835)/Inputs!$B$15)*Inputs!$B$9, 0)</f>
        <v>0</v>
      </c>
      <c r="K6835" s="2">
        <f>MAX(E6835*Inputs!$B$5 - B6835 - Inputs!$B$8, 0) * H6835</f>
        <v>0</v>
      </c>
      <c r="L6835" s="2">
        <f>IF(B6835 &gt;= D6835*Inputs!$B$10, MAX(B6835 - E6835/Inputs!$B$5 - Inputs!$B$8, 0) * I6835, 0)</f>
        <v>0</v>
      </c>
      <c r="M6835" s="2">
        <f t="shared" si="1274"/>
        <v>0</v>
      </c>
      <c r="N6835" s="3" t="str">
        <f t="shared" si="1275"/>
        <v>Idle</v>
      </c>
      <c r="O6835" s="3" t="str">
        <f t="shared" si="1283"/>
        <v>Idle</v>
      </c>
      <c r="P6835" s="2">
        <f t="shared" si="1276"/>
        <v>0</v>
      </c>
      <c r="Q6835" s="2">
        <f t="shared" si="1277"/>
        <v>0</v>
      </c>
      <c r="R6835" s="2">
        <f t="shared" si="1278"/>
        <v>0</v>
      </c>
      <c r="S6835" s="2">
        <f t="shared" si="1279"/>
        <v>0</v>
      </c>
      <c r="T6835" s="2">
        <f t="shared" si="1280"/>
        <v>0</v>
      </c>
      <c r="U6835" s="2">
        <f>IF(O6835="Reg", R6835 * Inputs!$B$7, 0)</f>
        <v>0</v>
      </c>
      <c r="V6835" s="2">
        <f>MAX(F6835 + P6835*Inputs!$B$15 - (Q6835/Inputs!$B$16) - U6835, 0)</f>
        <v>340</v>
      </c>
    </row>
    <row r="6836" spans="1:22" x14ac:dyDescent="0.3">
      <c r="A6836" s="1">
        <v>46307.75</v>
      </c>
      <c r="B6836" s="2">
        <v>68.570274625425384</v>
      </c>
      <c r="C6836" s="2">
        <v>2.3562109888031451</v>
      </c>
      <c r="D6836" s="2">
        <f t="shared" si="1272"/>
        <v>31.50198414905509</v>
      </c>
      <c r="E6836" s="2">
        <f t="shared" si="1273"/>
        <v>58.132378433068503</v>
      </c>
      <c r="F6836" s="2">
        <f t="shared" si="1281"/>
        <v>340</v>
      </c>
      <c r="G6836" s="2">
        <f t="shared" si="1282"/>
        <v>0</v>
      </c>
      <c r="H6836" s="2">
        <f>MIN(Inputs!$B$2, (Inputs!$B$14 - F6836)/Inputs!$B$15)</f>
        <v>0</v>
      </c>
      <c r="I6836" s="2">
        <f>MAX(MIN(Inputs!$B$2, F6836*Inputs!$B$16, Inputs!$B$14*Inputs!$B$4 - G6836), 0)</f>
        <v>170</v>
      </c>
      <c r="J6836" s="2">
        <f>MAX(MIN(Inputs!$B$2, F6836*Inputs!$B$16, (Inputs!$B$14-F6836)/Inputs!$B$15)*Inputs!$B$9, 0)</f>
        <v>0</v>
      </c>
      <c r="K6836" s="2">
        <f>MAX(E6836*Inputs!$B$5 - B6836 - Inputs!$B$8, 0) * H6836</f>
        <v>0</v>
      </c>
      <c r="L6836" s="2">
        <f>IF(B6836 &gt;= D6836*Inputs!$B$10, MAX(B6836 - E6836/Inputs!$B$5 - Inputs!$B$8, 0) * I6836, 0)</f>
        <v>0</v>
      </c>
      <c r="M6836" s="2">
        <f t="shared" si="1274"/>
        <v>0</v>
      </c>
      <c r="N6836" s="3" t="str">
        <f t="shared" si="1275"/>
        <v>Idle</v>
      </c>
      <c r="O6836" s="3" t="str">
        <f t="shared" si="1283"/>
        <v>Idle</v>
      </c>
      <c r="P6836" s="2">
        <f t="shared" si="1276"/>
        <v>0</v>
      </c>
      <c r="Q6836" s="2">
        <f t="shared" si="1277"/>
        <v>0</v>
      </c>
      <c r="R6836" s="2">
        <f t="shared" si="1278"/>
        <v>0</v>
      </c>
      <c r="S6836" s="2">
        <f t="shared" si="1279"/>
        <v>0</v>
      </c>
      <c r="T6836" s="2">
        <f t="shared" si="1280"/>
        <v>0</v>
      </c>
      <c r="U6836" s="2">
        <f>IF(O6836="Reg", R6836 * Inputs!$B$7, 0)</f>
        <v>0</v>
      </c>
      <c r="V6836" s="2">
        <f>MAX(F6836 + P6836*Inputs!$B$15 - (Q6836/Inputs!$B$16) - U6836, 0)</f>
        <v>340</v>
      </c>
    </row>
    <row r="6837" spans="1:22" x14ac:dyDescent="0.3">
      <c r="A6837" s="1">
        <v>46307.791666666657</v>
      </c>
      <c r="B6837" s="2">
        <v>70.535514749186717</v>
      </c>
      <c r="C6837" s="2">
        <v>2.83997594991874</v>
      </c>
      <c r="D6837" s="2">
        <f t="shared" si="1272"/>
        <v>31.50198414905509</v>
      </c>
      <c r="E6837" s="2">
        <f t="shared" si="1273"/>
        <v>51.623731496183687</v>
      </c>
      <c r="F6837" s="2">
        <f t="shared" si="1281"/>
        <v>340</v>
      </c>
      <c r="G6837" s="2">
        <f t="shared" si="1282"/>
        <v>0</v>
      </c>
      <c r="H6837" s="2">
        <f>MIN(Inputs!$B$2, (Inputs!$B$14 - F6837)/Inputs!$B$15)</f>
        <v>0</v>
      </c>
      <c r="I6837" s="2">
        <f>MAX(MIN(Inputs!$B$2, F6837*Inputs!$B$16, Inputs!$B$14*Inputs!$B$4 - G6837), 0)</f>
        <v>170</v>
      </c>
      <c r="J6837" s="2">
        <f>MAX(MIN(Inputs!$B$2, F6837*Inputs!$B$16, (Inputs!$B$14-F6837)/Inputs!$B$15)*Inputs!$B$9, 0)</f>
        <v>0</v>
      </c>
      <c r="K6837" s="2">
        <f>MAX(E6837*Inputs!$B$5 - B6837 - Inputs!$B$8, 0) * H6837</f>
        <v>0</v>
      </c>
      <c r="L6837" s="2">
        <f>IF(B6837 &gt;= D6837*Inputs!$B$10, MAX(B6837 - E6837/Inputs!$B$5 - Inputs!$B$8, 0) * I6837, 0)</f>
        <v>0</v>
      </c>
      <c r="M6837" s="2">
        <f t="shared" si="1274"/>
        <v>0</v>
      </c>
      <c r="N6837" s="3" t="str">
        <f t="shared" si="1275"/>
        <v>Idle</v>
      </c>
      <c r="O6837" s="3" t="str">
        <f t="shared" si="1283"/>
        <v>Idle</v>
      </c>
      <c r="P6837" s="2">
        <f t="shared" si="1276"/>
        <v>0</v>
      </c>
      <c r="Q6837" s="2">
        <f t="shared" si="1277"/>
        <v>0</v>
      </c>
      <c r="R6837" s="2">
        <f t="shared" si="1278"/>
        <v>0</v>
      </c>
      <c r="S6837" s="2">
        <f t="shared" si="1279"/>
        <v>0</v>
      </c>
      <c r="T6837" s="2">
        <f t="shared" si="1280"/>
        <v>0</v>
      </c>
      <c r="U6837" s="2">
        <f>IF(O6837="Reg", R6837 * Inputs!$B$7, 0)</f>
        <v>0</v>
      </c>
      <c r="V6837" s="2">
        <f>MAX(F6837 + P6837*Inputs!$B$15 - (Q6837/Inputs!$B$16) - U6837, 0)</f>
        <v>340</v>
      </c>
    </row>
    <row r="6838" spans="1:22" x14ac:dyDescent="0.3">
      <c r="A6838" s="1">
        <v>46307.833333333343</v>
      </c>
      <c r="B6838" s="2">
        <v>65.135436961220975</v>
      </c>
      <c r="C6838" s="2">
        <v>21.65971686870132</v>
      </c>
      <c r="D6838" s="2">
        <f t="shared" si="1272"/>
        <v>31.50198414905509</v>
      </c>
      <c r="E6838" s="2">
        <f t="shared" si="1273"/>
        <v>40.695406285234625</v>
      </c>
      <c r="F6838" s="2">
        <f t="shared" si="1281"/>
        <v>340</v>
      </c>
      <c r="G6838" s="2">
        <f t="shared" si="1282"/>
        <v>0</v>
      </c>
      <c r="H6838" s="2">
        <f>MIN(Inputs!$B$2, (Inputs!$B$14 - F6838)/Inputs!$B$15)</f>
        <v>0</v>
      </c>
      <c r="I6838" s="2">
        <f>MAX(MIN(Inputs!$B$2, F6838*Inputs!$B$16, Inputs!$B$14*Inputs!$B$4 - G6838), 0)</f>
        <v>170</v>
      </c>
      <c r="J6838" s="2">
        <f>MAX(MIN(Inputs!$B$2, F6838*Inputs!$B$16, (Inputs!$B$14-F6838)/Inputs!$B$15)*Inputs!$B$9, 0)</f>
        <v>0</v>
      </c>
      <c r="K6838" s="2">
        <f>MAX(E6838*Inputs!$B$5 - B6838 - Inputs!$B$8, 0) * H6838</f>
        <v>0</v>
      </c>
      <c r="L6838" s="2">
        <f>IF(B6838 &gt;= D6838*Inputs!$B$10, MAX(B6838 - E6838/Inputs!$B$5 - Inputs!$B$8, 0) * I6838, 0)</f>
        <v>0</v>
      </c>
      <c r="M6838" s="2">
        <f t="shared" si="1274"/>
        <v>0</v>
      </c>
      <c r="N6838" s="3" t="str">
        <f t="shared" si="1275"/>
        <v>Idle</v>
      </c>
      <c r="O6838" s="3" t="str">
        <f t="shared" si="1283"/>
        <v>Idle</v>
      </c>
      <c r="P6838" s="2">
        <f t="shared" si="1276"/>
        <v>0</v>
      </c>
      <c r="Q6838" s="2">
        <f t="shared" si="1277"/>
        <v>0</v>
      </c>
      <c r="R6838" s="2">
        <f t="shared" si="1278"/>
        <v>0</v>
      </c>
      <c r="S6838" s="2">
        <f t="shared" si="1279"/>
        <v>0</v>
      </c>
      <c r="T6838" s="2">
        <f t="shared" si="1280"/>
        <v>0</v>
      </c>
      <c r="U6838" s="2">
        <f>IF(O6838="Reg", R6838 * Inputs!$B$7, 0)</f>
        <v>0</v>
      </c>
      <c r="V6838" s="2">
        <f>MAX(F6838 + P6838*Inputs!$B$15 - (Q6838/Inputs!$B$16) - U6838, 0)</f>
        <v>340</v>
      </c>
    </row>
    <row r="6839" spans="1:22" x14ac:dyDescent="0.3">
      <c r="A6839" s="1">
        <v>46307.875</v>
      </c>
      <c r="B6839" s="2">
        <v>54.304894474323987</v>
      </c>
      <c r="C6839" s="2">
        <v>9.9949418832135315</v>
      </c>
      <c r="D6839" s="2">
        <f t="shared" si="1272"/>
        <v>31.50198414905509</v>
      </c>
      <c r="E6839" s="2">
        <f t="shared" si="1273"/>
        <v>32.420381335460611</v>
      </c>
      <c r="F6839" s="2">
        <f t="shared" si="1281"/>
        <v>340</v>
      </c>
      <c r="G6839" s="2">
        <f t="shared" si="1282"/>
        <v>0</v>
      </c>
      <c r="H6839" s="2">
        <f>MIN(Inputs!$B$2, (Inputs!$B$14 - F6839)/Inputs!$B$15)</f>
        <v>0</v>
      </c>
      <c r="I6839" s="2">
        <f>MAX(MIN(Inputs!$B$2, F6839*Inputs!$B$16, Inputs!$B$14*Inputs!$B$4 - G6839), 0)</f>
        <v>170</v>
      </c>
      <c r="J6839" s="2">
        <f>MAX(MIN(Inputs!$B$2, F6839*Inputs!$B$16, (Inputs!$B$14-F6839)/Inputs!$B$15)*Inputs!$B$9, 0)</f>
        <v>0</v>
      </c>
      <c r="K6839" s="2">
        <f>MAX(E6839*Inputs!$B$5 - B6839 - Inputs!$B$8, 0) * H6839</f>
        <v>0</v>
      </c>
      <c r="L6839" s="2">
        <f>IF(B6839 &gt;= D6839*Inputs!$B$10, MAX(B6839 - E6839/Inputs!$B$5 - Inputs!$B$8, 0) * I6839, 0)</f>
        <v>0</v>
      </c>
      <c r="M6839" s="2">
        <f t="shared" si="1274"/>
        <v>0</v>
      </c>
      <c r="N6839" s="3" t="str">
        <f t="shared" si="1275"/>
        <v>Idle</v>
      </c>
      <c r="O6839" s="3" t="str">
        <f t="shared" si="1283"/>
        <v>Idle</v>
      </c>
      <c r="P6839" s="2">
        <f t="shared" si="1276"/>
        <v>0</v>
      </c>
      <c r="Q6839" s="2">
        <f t="shared" si="1277"/>
        <v>0</v>
      </c>
      <c r="R6839" s="2">
        <f t="shared" si="1278"/>
        <v>0</v>
      </c>
      <c r="S6839" s="2">
        <f t="shared" si="1279"/>
        <v>0</v>
      </c>
      <c r="T6839" s="2">
        <f t="shared" si="1280"/>
        <v>0</v>
      </c>
      <c r="U6839" s="2">
        <f>IF(O6839="Reg", R6839 * Inputs!$B$7, 0)</f>
        <v>0</v>
      </c>
      <c r="V6839" s="2">
        <f>MAX(F6839 + P6839*Inputs!$B$15 - (Q6839/Inputs!$B$16) - U6839, 0)</f>
        <v>340</v>
      </c>
    </row>
    <row r="6840" spans="1:22" x14ac:dyDescent="0.3">
      <c r="A6840" s="1">
        <v>46307.916666666657</v>
      </c>
      <c r="B6840" s="2">
        <v>52.855543606547933</v>
      </c>
      <c r="C6840" s="2">
        <v>13.92584041621963</v>
      </c>
      <c r="D6840" s="2">
        <f t="shared" si="1272"/>
        <v>31.50198414905509</v>
      </c>
      <c r="E6840" s="2">
        <f t="shared" si="1273"/>
        <v>23.605432466968207</v>
      </c>
      <c r="F6840" s="2">
        <f t="shared" si="1281"/>
        <v>340</v>
      </c>
      <c r="G6840" s="2">
        <f t="shared" si="1282"/>
        <v>0</v>
      </c>
      <c r="H6840" s="2">
        <f>MIN(Inputs!$B$2, (Inputs!$B$14 - F6840)/Inputs!$B$15)</f>
        <v>0</v>
      </c>
      <c r="I6840" s="2">
        <f>MAX(MIN(Inputs!$B$2, F6840*Inputs!$B$16, Inputs!$B$14*Inputs!$B$4 - G6840), 0)</f>
        <v>170</v>
      </c>
      <c r="J6840" s="2">
        <f>MAX(MIN(Inputs!$B$2, F6840*Inputs!$B$16, (Inputs!$B$14-F6840)/Inputs!$B$15)*Inputs!$B$9, 0)</f>
        <v>0</v>
      </c>
      <c r="K6840" s="2">
        <f>MAX(E6840*Inputs!$B$5 - B6840 - Inputs!$B$8, 0) * H6840</f>
        <v>0</v>
      </c>
      <c r="L6840" s="2">
        <f>IF(B6840 &gt;= D6840*Inputs!$B$10, MAX(B6840 - E6840/Inputs!$B$5 - Inputs!$B$8, 0) * I6840, 0)</f>
        <v>1025.3020501761084</v>
      </c>
      <c r="M6840" s="2">
        <f t="shared" si="1274"/>
        <v>0</v>
      </c>
      <c r="N6840" s="3" t="str">
        <f t="shared" si="1275"/>
        <v>Discharge</v>
      </c>
      <c r="O6840" s="3" t="str">
        <f t="shared" si="1283"/>
        <v>Discharge</v>
      </c>
      <c r="P6840" s="2">
        <f t="shared" si="1276"/>
        <v>0</v>
      </c>
      <c r="Q6840" s="2">
        <f t="shared" si="1277"/>
        <v>170</v>
      </c>
      <c r="R6840" s="2">
        <f t="shared" si="1278"/>
        <v>0</v>
      </c>
      <c r="S6840" s="2">
        <f t="shared" si="1279"/>
        <v>8985.4424131131491</v>
      </c>
      <c r="T6840" s="2">
        <f t="shared" si="1280"/>
        <v>0</v>
      </c>
      <c r="U6840" s="2">
        <f>IF(O6840="Reg", R6840 * Inputs!$B$7, 0)</f>
        <v>0</v>
      </c>
      <c r="V6840" s="2">
        <f>MAX(F6840 + P6840*Inputs!$B$15 - (Q6840/Inputs!$B$16) - U6840, 0)</f>
        <v>170</v>
      </c>
    </row>
    <row r="6841" spans="1:22" x14ac:dyDescent="0.3">
      <c r="A6841" s="1">
        <v>46307.958333333343</v>
      </c>
      <c r="B6841" s="2">
        <v>37.392606181705993</v>
      </c>
      <c r="C6841" s="2">
        <v>8.3262051868005909</v>
      </c>
      <c r="D6841" s="2">
        <f t="shared" si="1272"/>
        <v>31.50198414905509</v>
      </c>
      <c r="E6841" s="2">
        <f t="shared" si="1273"/>
        <v>14.796175199210218</v>
      </c>
      <c r="F6841" s="2">
        <f t="shared" si="1281"/>
        <v>170</v>
      </c>
      <c r="G6841" s="2">
        <f t="shared" si="1282"/>
        <v>170</v>
      </c>
      <c r="H6841" s="2">
        <f>MIN(Inputs!$B$2, (Inputs!$B$14 - F6841)/Inputs!$B$15)</f>
        <v>170</v>
      </c>
      <c r="I6841" s="2">
        <f>MAX(MIN(Inputs!$B$2, F6841*Inputs!$B$16, Inputs!$B$14*Inputs!$B$4 - G6841), 0)</f>
        <v>170</v>
      </c>
      <c r="J6841" s="2">
        <f>MAX(MIN(Inputs!$B$2, F6841*Inputs!$B$16, (Inputs!$B$14-F6841)/Inputs!$B$15)*Inputs!$B$9, 0)</f>
        <v>136</v>
      </c>
      <c r="K6841" s="2">
        <f>MAX(E6841*Inputs!$B$5 - B6841 - Inputs!$B$8, 0) * H6841</f>
        <v>0</v>
      </c>
      <c r="L6841" s="2">
        <f>IF(B6841 &gt;= D6841*Inputs!$B$10, MAX(B6841 - E6841/Inputs!$B$5 - Inputs!$B$8, 0) * I6841, 0)</f>
        <v>0</v>
      </c>
      <c r="M6841" s="2">
        <f t="shared" si="1274"/>
        <v>1132.3639054048804</v>
      </c>
      <c r="N6841" s="3" t="str">
        <f t="shared" si="1275"/>
        <v>Reg</v>
      </c>
      <c r="O6841" s="3" t="str">
        <f t="shared" si="1283"/>
        <v>Discharge</v>
      </c>
      <c r="P6841" s="2">
        <f t="shared" si="1276"/>
        <v>0</v>
      </c>
      <c r="Q6841" s="2">
        <f t="shared" si="1277"/>
        <v>170</v>
      </c>
      <c r="R6841" s="2">
        <f t="shared" si="1278"/>
        <v>0</v>
      </c>
      <c r="S6841" s="2">
        <f t="shared" si="1279"/>
        <v>6356.7430508900188</v>
      </c>
      <c r="T6841" s="2">
        <f t="shared" si="1280"/>
        <v>0</v>
      </c>
      <c r="U6841" s="2">
        <f>IF(O6841="Reg", R6841 * Inputs!$B$7, 0)</f>
        <v>0</v>
      </c>
      <c r="V6841" s="2">
        <f>MAX(F6841 + P6841*Inputs!$B$15 - (Q6841/Inputs!$B$16) - U6841, 0)</f>
        <v>0</v>
      </c>
    </row>
    <row r="6842" spans="1:22" x14ac:dyDescent="0.3">
      <c r="A6842" s="1">
        <v>46308</v>
      </c>
      <c r="B6842" s="2">
        <v>29.51839300411649</v>
      </c>
      <c r="C6842" s="2">
        <v>19.339306117414569</v>
      </c>
      <c r="D6842" s="2">
        <f t="shared" si="1272"/>
        <v>31.324782851441416</v>
      </c>
      <c r="E6842" s="2">
        <f t="shared" si="1273"/>
        <v>8.5640741689258864</v>
      </c>
      <c r="F6842" s="2">
        <f t="shared" si="1281"/>
        <v>0</v>
      </c>
      <c r="G6842" s="2">
        <f t="shared" si="1282"/>
        <v>0</v>
      </c>
      <c r="H6842" s="2">
        <f>MIN(Inputs!$B$2, (Inputs!$B$14 - F6842)/Inputs!$B$15)</f>
        <v>170</v>
      </c>
      <c r="I6842" s="2">
        <f>MAX(MIN(Inputs!$B$2, F6842*Inputs!$B$16, Inputs!$B$14*Inputs!$B$4 - G6842), 0)</f>
        <v>0</v>
      </c>
      <c r="J6842" s="2">
        <f>MAX(MIN(Inputs!$B$2, F6842*Inputs!$B$16, (Inputs!$B$14-F6842)/Inputs!$B$15)*Inputs!$B$9, 0)</f>
        <v>0</v>
      </c>
      <c r="K6842" s="2">
        <f>MAX(E6842*Inputs!$B$5 - B6842 - Inputs!$B$8, 0) * H6842</f>
        <v>0</v>
      </c>
      <c r="L6842" s="2">
        <f>IF(B6842 &gt;= D6842*Inputs!$B$10, MAX(B6842 - E6842/Inputs!$B$5 - Inputs!$B$8, 0) * I6842, 0)</f>
        <v>0</v>
      </c>
      <c r="M6842" s="2">
        <f t="shared" si="1274"/>
        <v>0</v>
      </c>
      <c r="N6842" s="3" t="str">
        <f t="shared" si="1275"/>
        <v>Idle</v>
      </c>
      <c r="O6842" s="3" t="str">
        <f t="shared" si="1283"/>
        <v>Idle</v>
      </c>
      <c r="P6842" s="2">
        <f t="shared" si="1276"/>
        <v>0</v>
      </c>
      <c r="Q6842" s="2">
        <f t="shared" si="1277"/>
        <v>0</v>
      </c>
      <c r="R6842" s="2">
        <f t="shared" si="1278"/>
        <v>0</v>
      </c>
      <c r="S6842" s="2">
        <f t="shared" si="1279"/>
        <v>0</v>
      </c>
      <c r="T6842" s="2">
        <f t="shared" si="1280"/>
        <v>0</v>
      </c>
      <c r="U6842" s="2">
        <f>IF(O6842="Reg", R6842 * Inputs!$B$7, 0)</f>
        <v>0</v>
      </c>
      <c r="V6842" s="2">
        <f>MAX(F6842 + P6842*Inputs!$B$15 - (Q6842/Inputs!$B$16) - U6842, 0)</f>
        <v>0</v>
      </c>
    </row>
    <row r="6843" spans="1:22" x14ac:dyDescent="0.3">
      <c r="A6843" s="1">
        <v>46308.041666666657</v>
      </c>
      <c r="B6843" s="2">
        <v>4.9655634834923816</v>
      </c>
      <c r="C6843" s="2">
        <v>5.7230336717665553</v>
      </c>
      <c r="D6843" s="2">
        <f t="shared" si="1272"/>
        <v>31.324782851441416</v>
      </c>
      <c r="E6843" s="2">
        <f t="shared" si="1273"/>
        <v>3.6443420015731367</v>
      </c>
      <c r="F6843" s="2">
        <f t="shared" si="1281"/>
        <v>0</v>
      </c>
      <c r="G6843" s="2">
        <f t="shared" si="1282"/>
        <v>0</v>
      </c>
      <c r="H6843" s="2">
        <f>MIN(Inputs!$B$2, (Inputs!$B$14 - F6843)/Inputs!$B$15)</f>
        <v>170</v>
      </c>
      <c r="I6843" s="2">
        <f>MAX(MIN(Inputs!$B$2, F6843*Inputs!$B$16, Inputs!$B$14*Inputs!$B$4 - G6843), 0)</f>
        <v>0</v>
      </c>
      <c r="J6843" s="2">
        <f>MAX(MIN(Inputs!$B$2, F6843*Inputs!$B$16, (Inputs!$B$14-F6843)/Inputs!$B$15)*Inputs!$B$9, 0)</f>
        <v>0</v>
      </c>
      <c r="K6843" s="2">
        <f>MAX(E6843*Inputs!$B$5 - B6843 - Inputs!$B$8, 0) * H6843</f>
        <v>0</v>
      </c>
      <c r="L6843" s="2">
        <f>IF(B6843 &gt;= D6843*Inputs!$B$10, MAX(B6843 - E6843/Inputs!$B$5 - Inputs!$B$8, 0) * I6843, 0)</f>
        <v>0</v>
      </c>
      <c r="M6843" s="2">
        <f t="shared" si="1274"/>
        <v>0</v>
      </c>
      <c r="N6843" s="3" t="str">
        <f t="shared" si="1275"/>
        <v>Idle</v>
      </c>
      <c r="O6843" s="3" t="str">
        <f t="shared" si="1283"/>
        <v>Idle</v>
      </c>
      <c r="P6843" s="2">
        <f t="shared" si="1276"/>
        <v>0</v>
      </c>
      <c r="Q6843" s="2">
        <f t="shared" si="1277"/>
        <v>0</v>
      </c>
      <c r="R6843" s="2">
        <f t="shared" si="1278"/>
        <v>0</v>
      </c>
      <c r="S6843" s="2">
        <f t="shared" si="1279"/>
        <v>0</v>
      </c>
      <c r="T6843" s="2">
        <f t="shared" si="1280"/>
        <v>0</v>
      </c>
      <c r="U6843" s="2">
        <f>IF(O6843="Reg", R6843 * Inputs!$B$7, 0)</f>
        <v>0</v>
      </c>
      <c r="V6843" s="2">
        <f>MAX(F6843 + P6843*Inputs!$B$15 - (Q6843/Inputs!$B$16) - U6843, 0)</f>
        <v>0</v>
      </c>
    </row>
    <row r="6844" spans="1:22" x14ac:dyDescent="0.3">
      <c r="A6844" s="1">
        <v>46308.083333333343</v>
      </c>
      <c r="B6844" s="2">
        <v>15.48528726257689</v>
      </c>
      <c r="C6844" s="2">
        <v>4.2205105180229641</v>
      </c>
      <c r="D6844" s="2">
        <f t="shared" si="1272"/>
        <v>31.324782851441416</v>
      </c>
      <c r="E6844" s="2">
        <f t="shared" si="1273"/>
        <v>2.8167480876577398</v>
      </c>
      <c r="F6844" s="2">
        <f t="shared" si="1281"/>
        <v>0</v>
      </c>
      <c r="G6844" s="2">
        <f t="shared" si="1282"/>
        <v>0</v>
      </c>
      <c r="H6844" s="2">
        <f>MIN(Inputs!$B$2, (Inputs!$B$14 - F6844)/Inputs!$B$15)</f>
        <v>170</v>
      </c>
      <c r="I6844" s="2">
        <f>MAX(MIN(Inputs!$B$2, F6844*Inputs!$B$16, Inputs!$B$14*Inputs!$B$4 - G6844), 0)</f>
        <v>0</v>
      </c>
      <c r="J6844" s="2">
        <f>MAX(MIN(Inputs!$B$2, F6844*Inputs!$B$16, (Inputs!$B$14-F6844)/Inputs!$B$15)*Inputs!$B$9, 0)</f>
        <v>0</v>
      </c>
      <c r="K6844" s="2">
        <f>MAX(E6844*Inputs!$B$5 - B6844 - Inputs!$B$8, 0) * H6844</f>
        <v>0</v>
      </c>
      <c r="L6844" s="2">
        <f>IF(B6844 &gt;= D6844*Inputs!$B$10, MAX(B6844 - E6844/Inputs!$B$5 - Inputs!$B$8, 0) * I6844, 0)</f>
        <v>0</v>
      </c>
      <c r="M6844" s="2">
        <f t="shared" si="1274"/>
        <v>0</v>
      </c>
      <c r="N6844" s="3" t="str">
        <f t="shared" si="1275"/>
        <v>Idle</v>
      </c>
      <c r="O6844" s="3" t="str">
        <f t="shared" si="1283"/>
        <v>Idle</v>
      </c>
      <c r="P6844" s="2">
        <f t="shared" si="1276"/>
        <v>0</v>
      </c>
      <c r="Q6844" s="2">
        <f t="shared" si="1277"/>
        <v>0</v>
      </c>
      <c r="R6844" s="2">
        <f t="shared" si="1278"/>
        <v>0</v>
      </c>
      <c r="S6844" s="2">
        <f t="shared" si="1279"/>
        <v>0</v>
      </c>
      <c r="T6844" s="2">
        <f t="shared" si="1280"/>
        <v>0</v>
      </c>
      <c r="U6844" s="2">
        <f>IF(O6844="Reg", R6844 * Inputs!$B$7, 0)</f>
        <v>0</v>
      </c>
      <c r="V6844" s="2">
        <f>MAX(F6844 + P6844*Inputs!$B$15 - (Q6844/Inputs!$B$16) - U6844, 0)</f>
        <v>0</v>
      </c>
    </row>
    <row r="6845" spans="1:22" x14ac:dyDescent="0.3">
      <c r="A6845" s="1">
        <v>46308.125</v>
      </c>
      <c r="B6845" s="2">
        <v>1.415201263369551</v>
      </c>
      <c r="C6845" s="2">
        <v>1.373017777431452</v>
      </c>
      <c r="D6845" s="2">
        <f t="shared" si="1272"/>
        <v>31.324782851441416</v>
      </c>
      <c r="E6845" s="2">
        <f t="shared" si="1273"/>
        <v>0.2358668772282585</v>
      </c>
      <c r="F6845" s="2">
        <f t="shared" si="1281"/>
        <v>0</v>
      </c>
      <c r="G6845" s="2">
        <f t="shared" si="1282"/>
        <v>0</v>
      </c>
      <c r="H6845" s="2">
        <f>MIN(Inputs!$B$2, (Inputs!$B$14 - F6845)/Inputs!$B$15)</f>
        <v>170</v>
      </c>
      <c r="I6845" s="2">
        <f>MAX(MIN(Inputs!$B$2, F6845*Inputs!$B$16, Inputs!$B$14*Inputs!$B$4 - G6845), 0)</f>
        <v>0</v>
      </c>
      <c r="J6845" s="2">
        <f>MAX(MIN(Inputs!$B$2, F6845*Inputs!$B$16, (Inputs!$B$14-F6845)/Inputs!$B$15)*Inputs!$B$9, 0)</f>
        <v>0</v>
      </c>
      <c r="K6845" s="2">
        <f>MAX(E6845*Inputs!$B$5 - B6845 - Inputs!$B$8, 0) * H6845</f>
        <v>0</v>
      </c>
      <c r="L6845" s="2">
        <f>IF(B6845 &gt;= D6845*Inputs!$B$10, MAX(B6845 - E6845/Inputs!$B$5 - Inputs!$B$8, 0) * I6845, 0)</f>
        <v>0</v>
      </c>
      <c r="M6845" s="2">
        <f t="shared" si="1274"/>
        <v>0</v>
      </c>
      <c r="N6845" s="3" t="str">
        <f t="shared" si="1275"/>
        <v>Idle</v>
      </c>
      <c r="O6845" s="3" t="str">
        <f t="shared" si="1283"/>
        <v>Idle</v>
      </c>
      <c r="P6845" s="2">
        <f t="shared" si="1276"/>
        <v>0</v>
      </c>
      <c r="Q6845" s="2">
        <f t="shared" si="1277"/>
        <v>0</v>
      </c>
      <c r="R6845" s="2">
        <f t="shared" si="1278"/>
        <v>0</v>
      </c>
      <c r="S6845" s="2">
        <f t="shared" si="1279"/>
        <v>0</v>
      </c>
      <c r="T6845" s="2">
        <f t="shared" si="1280"/>
        <v>0</v>
      </c>
      <c r="U6845" s="2">
        <f>IF(O6845="Reg", R6845 * Inputs!$B$7, 0)</f>
        <v>0</v>
      </c>
      <c r="V6845" s="2">
        <f>MAX(F6845 + P6845*Inputs!$B$15 - (Q6845/Inputs!$B$16) - U6845, 0)</f>
        <v>0</v>
      </c>
    </row>
    <row r="6846" spans="1:22" x14ac:dyDescent="0.3">
      <c r="A6846" s="1">
        <v>46308.166666666657</v>
      </c>
      <c r="B6846" s="2">
        <v>0</v>
      </c>
      <c r="C6846" s="2">
        <v>10.8941477919403</v>
      </c>
      <c r="D6846" s="2">
        <f t="shared" si="1272"/>
        <v>31.324782851441416</v>
      </c>
      <c r="E6846" s="2">
        <f t="shared" si="1273"/>
        <v>0</v>
      </c>
      <c r="F6846" s="2">
        <f t="shared" si="1281"/>
        <v>0</v>
      </c>
      <c r="G6846" s="2">
        <f t="shared" si="1282"/>
        <v>0</v>
      </c>
      <c r="H6846" s="2">
        <f>MIN(Inputs!$B$2, (Inputs!$B$14 - F6846)/Inputs!$B$15)</f>
        <v>170</v>
      </c>
      <c r="I6846" s="2">
        <f>MAX(MIN(Inputs!$B$2, F6846*Inputs!$B$16, Inputs!$B$14*Inputs!$B$4 - G6846), 0)</f>
        <v>0</v>
      </c>
      <c r="J6846" s="2">
        <f>MAX(MIN(Inputs!$B$2, F6846*Inputs!$B$16, (Inputs!$B$14-F6846)/Inputs!$B$15)*Inputs!$B$9, 0)</f>
        <v>0</v>
      </c>
      <c r="K6846" s="2">
        <f>MAX(E6846*Inputs!$B$5 - B6846 - Inputs!$B$8, 0) * H6846</f>
        <v>0</v>
      </c>
      <c r="L6846" s="2">
        <f>IF(B6846 &gt;= D6846*Inputs!$B$10, MAX(B6846 - E6846/Inputs!$B$5 - Inputs!$B$8, 0) * I6846, 0)</f>
        <v>0</v>
      </c>
      <c r="M6846" s="2">
        <f t="shared" si="1274"/>
        <v>0</v>
      </c>
      <c r="N6846" s="3" t="str">
        <f t="shared" si="1275"/>
        <v>Idle</v>
      </c>
      <c r="O6846" s="3" t="str">
        <f t="shared" si="1283"/>
        <v>Idle</v>
      </c>
      <c r="P6846" s="2">
        <f t="shared" si="1276"/>
        <v>0</v>
      </c>
      <c r="Q6846" s="2">
        <f t="shared" si="1277"/>
        <v>0</v>
      </c>
      <c r="R6846" s="2">
        <f t="shared" si="1278"/>
        <v>0</v>
      </c>
      <c r="S6846" s="2">
        <f t="shared" si="1279"/>
        <v>0</v>
      </c>
      <c r="T6846" s="2">
        <f t="shared" si="1280"/>
        <v>0</v>
      </c>
      <c r="U6846" s="2">
        <f>IF(O6846="Reg", R6846 * Inputs!$B$7, 0)</f>
        <v>0</v>
      </c>
      <c r="V6846" s="2">
        <f>MAX(F6846 + P6846*Inputs!$B$15 - (Q6846/Inputs!$B$16) - U6846, 0)</f>
        <v>0</v>
      </c>
    </row>
    <row r="6847" spans="1:22" x14ac:dyDescent="0.3">
      <c r="A6847" s="1">
        <v>46308.208333333343</v>
      </c>
      <c r="B6847" s="2">
        <v>0</v>
      </c>
      <c r="C6847" s="2">
        <v>6.6028453123300936</v>
      </c>
      <c r="D6847" s="2">
        <f t="shared" si="1272"/>
        <v>31.324782851441416</v>
      </c>
      <c r="E6847" s="2">
        <f t="shared" si="1273"/>
        <v>2.2404257467379902</v>
      </c>
      <c r="F6847" s="2">
        <f t="shared" si="1281"/>
        <v>0</v>
      </c>
      <c r="G6847" s="2">
        <f t="shared" si="1282"/>
        <v>0</v>
      </c>
      <c r="H6847" s="2">
        <f>MIN(Inputs!$B$2, (Inputs!$B$14 - F6847)/Inputs!$B$15)</f>
        <v>170</v>
      </c>
      <c r="I6847" s="2">
        <f>MAX(MIN(Inputs!$B$2, F6847*Inputs!$B$16, Inputs!$B$14*Inputs!$B$4 - G6847), 0)</f>
        <v>0</v>
      </c>
      <c r="J6847" s="2">
        <f>MAX(MIN(Inputs!$B$2, F6847*Inputs!$B$16, (Inputs!$B$14-F6847)/Inputs!$B$15)*Inputs!$B$9, 0)</f>
        <v>0</v>
      </c>
      <c r="K6847" s="2">
        <f>MAX(E6847*Inputs!$B$5 - B6847 - Inputs!$B$8, 0) * H6847</f>
        <v>0</v>
      </c>
      <c r="L6847" s="2">
        <f>IF(B6847 &gt;= D6847*Inputs!$B$10, MAX(B6847 - E6847/Inputs!$B$5 - Inputs!$B$8, 0) * I6847, 0)</f>
        <v>0</v>
      </c>
      <c r="M6847" s="2">
        <f t="shared" si="1274"/>
        <v>0</v>
      </c>
      <c r="N6847" s="3" t="str">
        <f t="shared" si="1275"/>
        <v>Idle</v>
      </c>
      <c r="O6847" s="3" t="str">
        <f t="shared" si="1283"/>
        <v>Idle</v>
      </c>
      <c r="P6847" s="2">
        <f t="shared" si="1276"/>
        <v>0</v>
      </c>
      <c r="Q6847" s="2">
        <f t="shared" si="1277"/>
        <v>0</v>
      </c>
      <c r="R6847" s="2">
        <f t="shared" si="1278"/>
        <v>0</v>
      </c>
      <c r="S6847" s="2">
        <f t="shared" si="1279"/>
        <v>0</v>
      </c>
      <c r="T6847" s="2">
        <f t="shared" si="1280"/>
        <v>0</v>
      </c>
      <c r="U6847" s="2">
        <f>IF(O6847="Reg", R6847 * Inputs!$B$7, 0)</f>
        <v>0</v>
      </c>
      <c r="V6847" s="2">
        <f>MAX(F6847 + P6847*Inputs!$B$15 - (Q6847/Inputs!$B$16) - U6847, 0)</f>
        <v>0</v>
      </c>
    </row>
    <row r="6848" spans="1:22" x14ac:dyDescent="0.3">
      <c r="A6848" s="1">
        <v>46308.25</v>
      </c>
      <c r="B6848" s="2">
        <v>0</v>
      </c>
      <c r="C6848" s="2">
        <v>7.5356089547841236</v>
      </c>
      <c r="D6848" s="2">
        <f t="shared" si="1272"/>
        <v>31.324782851441416</v>
      </c>
      <c r="E6848" s="2">
        <f t="shared" si="1273"/>
        <v>3.4372508075923824</v>
      </c>
      <c r="F6848" s="2">
        <f t="shared" si="1281"/>
        <v>0</v>
      </c>
      <c r="G6848" s="2">
        <f t="shared" si="1282"/>
        <v>0</v>
      </c>
      <c r="H6848" s="2">
        <f>MIN(Inputs!$B$2, (Inputs!$B$14 - F6848)/Inputs!$B$15)</f>
        <v>170</v>
      </c>
      <c r="I6848" s="2">
        <f>MAX(MIN(Inputs!$B$2, F6848*Inputs!$B$16, Inputs!$B$14*Inputs!$B$4 - G6848), 0)</f>
        <v>0</v>
      </c>
      <c r="J6848" s="2">
        <f>MAX(MIN(Inputs!$B$2, F6848*Inputs!$B$16, (Inputs!$B$14-F6848)/Inputs!$B$15)*Inputs!$B$9, 0)</f>
        <v>0</v>
      </c>
      <c r="K6848" s="2">
        <f>MAX(E6848*Inputs!$B$5 - B6848 - Inputs!$B$8, 0) * H6848</f>
        <v>0</v>
      </c>
      <c r="L6848" s="2">
        <f>IF(B6848 &gt;= D6848*Inputs!$B$10, MAX(B6848 - E6848/Inputs!$B$5 - Inputs!$B$8, 0) * I6848, 0)</f>
        <v>0</v>
      </c>
      <c r="M6848" s="2">
        <f t="shared" si="1274"/>
        <v>0</v>
      </c>
      <c r="N6848" s="3" t="str">
        <f t="shared" si="1275"/>
        <v>Idle</v>
      </c>
      <c r="O6848" s="3" t="str">
        <f t="shared" si="1283"/>
        <v>Idle</v>
      </c>
      <c r="P6848" s="2">
        <f t="shared" si="1276"/>
        <v>0</v>
      </c>
      <c r="Q6848" s="2">
        <f t="shared" si="1277"/>
        <v>0</v>
      </c>
      <c r="R6848" s="2">
        <f t="shared" si="1278"/>
        <v>0</v>
      </c>
      <c r="S6848" s="2">
        <f t="shared" si="1279"/>
        <v>0</v>
      </c>
      <c r="T6848" s="2">
        <f t="shared" si="1280"/>
        <v>0</v>
      </c>
      <c r="U6848" s="2">
        <f>IF(O6848="Reg", R6848 * Inputs!$B$7, 0)</f>
        <v>0</v>
      </c>
      <c r="V6848" s="2">
        <f>MAX(F6848 + P6848*Inputs!$B$15 - (Q6848/Inputs!$B$16) - U6848, 0)</f>
        <v>0</v>
      </c>
    </row>
    <row r="6849" spans="1:22" x14ac:dyDescent="0.3">
      <c r="A6849" s="1">
        <v>46308.291666666657</v>
      </c>
      <c r="B6849" s="2">
        <v>0</v>
      </c>
      <c r="C6849" s="2">
        <v>4.8277088392768812</v>
      </c>
      <c r="D6849" s="2">
        <f t="shared" si="1272"/>
        <v>31.324782851441416</v>
      </c>
      <c r="E6849" s="2">
        <f t="shared" si="1273"/>
        <v>7.8453216354702917</v>
      </c>
      <c r="F6849" s="2">
        <f t="shared" si="1281"/>
        <v>0</v>
      </c>
      <c r="G6849" s="2">
        <f t="shared" si="1282"/>
        <v>0</v>
      </c>
      <c r="H6849" s="2">
        <f>MIN(Inputs!$B$2, (Inputs!$B$14 - F6849)/Inputs!$B$15)</f>
        <v>170</v>
      </c>
      <c r="I6849" s="2">
        <f>MAX(MIN(Inputs!$B$2, F6849*Inputs!$B$16, Inputs!$B$14*Inputs!$B$4 - G6849), 0)</f>
        <v>0</v>
      </c>
      <c r="J6849" s="2">
        <f>MAX(MIN(Inputs!$B$2, F6849*Inputs!$B$16, (Inputs!$B$14-F6849)/Inputs!$B$15)*Inputs!$B$9, 0)</f>
        <v>0</v>
      </c>
      <c r="K6849" s="2">
        <f>MAX(E6849*Inputs!$B$5 - B6849 - Inputs!$B$8, 0) * H6849</f>
        <v>0</v>
      </c>
      <c r="L6849" s="2">
        <f>IF(B6849 &gt;= D6849*Inputs!$B$10, MAX(B6849 - E6849/Inputs!$B$5 - Inputs!$B$8, 0) * I6849, 0)</f>
        <v>0</v>
      </c>
      <c r="M6849" s="2">
        <f t="shared" si="1274"/>
        <v>0</v>
      </c>
      <c r="N6849" s="3" t="str">
        <f t="shared" si="1275"/>
        <v>Idle</v>
      </c>
      <c r="O6849" s="3" t="str">
        <f t="shared" si="1283"/>
        <v>Idle</v>
      </c>
      <c r="P6849" s="2">
        <f t="shared" si="1276"/>
        <v>0</v>
      </c>
      <c r="Q6849" s="2">
        <f t="shared" si="1277"/>
        <v>0</v>
      </c>
      <c r="R6849" s="2">
        <f t="shared" si="1278"/>
        <v>0</v>
      </c>
      <c r="S6849" s="2">
        <f t="shared" si="1279"/>
        <v>0</v>
      </c>
      <c r="T6849" s="2">
        <f t="shared" si="1280"/>
        <v>0</v>
      </c>
      <c r="U6849" s="2">
        <f>IF(O6849="Reg", R6849 * Inputs!$B$7, 0)</f>
        <v>0</v>
      </c>
      <c r="V6849" s="2">
        <f>MAX(F6849 + P6849*Inputs!$B$15 - (Q6849/Inputs!$B$16) - U6849, 0)</f>
        <v>0</v>
      </c>
    </row>
    <row r="6850" spans="1:22" x14ac:dyDescent="0.3">
      <c r="A6850" s="1">
        <v>46308.333333333343</v>
      </c>
      <c r="B6850" s="2">
        <v>0</v>
      </c>
      <c r="C6850" s="2">
        <v>2.335645215682252</v>
      </c>
      <c r="D6850" s="2">
        <f t="shared" ref="D6850:D6913" si="1284">AVERAGEIFS(B:B, A:A, "&gt;="&amp;INT(A6850), A:A, "&lt;"&amp;INT(A6850)+1)</f>
        <v>31.324782851441416</v>
      </c>
      <c r="E6850" s="2">
        <f t="shared" ref="E6850:E6913" si="1285">AVERAGE(B6850:B6855)</f>
        <v>14.042867221083412</v>
      </c>
      <c r="F6850" s="2">
        <f t="shared" si="1281"/>
        <v>0</v>
      </c>
      <c r="G6850" s="2">
        <f t="shared" si="1282"/>
        <v>0</v>
      </c>
      <c r="H6850" s="2">
        <f>MIN(Inputs!$B$2, (Inputs!$B$14 - F6850)/Inputs!$B$15)</f>
        <v>170</v>
      </c>
      <c r="I6850" s="2">
        <f>MAX(MIN(Inputs!$B$2, F6850*Inputs!$B$16, Inputs!$B$14*Inputs!$B$4 - G6850), 0)</f>
        <v>0</v>
      </c>
      <c r="J6850" s="2">
        <f>MAX(MIN(Inputs!$B$2, F6850*Inputs!$B$16, (Inputs!$B$14-F6850)/Inputs!$B$15)*Inputs!$B$9, 0)</f>
        <v>0</v>
      </c>
      <c r="K6850" s="2">
        <f>MAX(E6850*Inputs!$B$5 - B6850 - Inputs!$B$8, 0) * H6850</f>
        <v>0</v>
      </c>
      <c r="L6850" s="2">
        <f>IF(B6850 &gt;= D6850*Inputs!$B$10, MAX(B6850 - E6850/Inputs!$B$5 - Inputs!$B$8, 0) * I6850, 0)</f>
        <v>0</v>
      </c>
      <c r="M6850" s="2">
        <f t="shared" ref="M6850:M6913" si="1286">C6850 * J6850</f>
        <v>0</v>
      </c>
      <c r="N6850" s="3" t="str">
        <f t="shared" ref="N6850:N6913" si="1287">IF(MAX(K6850, L6850, M6850)&lt;=0, "Idle", IF(AND(M6850&gt;=K6850, M6850&gt;=L6850), "Reg", IF(L6850&gt;=K6850, "Discharge", "Charge")))</f>
        <v>Idle</v>
      </c>
      <c r="O6850" s="3" t="str">
        <f t="shared" si="1283"/>
        <v>Idle</v>
      </c>
      <c r="P6850" s="2">
        <f t="shared" ref="P6850:P6913" si="1288">IF(O6850="Charge", H6850, 0)</f>
        <v>0</v>
      </c>
      <c r="Q6850" s="2">
        <f t="shared" ref="Q6850:Q6913" si="1289">IF(O6850="Discharge", I6850, 0)</f>
        <v>0</v>
      </c>
      <c r="R6850" s="2">
        <f t="shared" ref="R6850:R6913" si="1290">IF(O6850="Reg", J6850, 0)</f>
        <v>0</v>
      </c>
      <c r="S6850" s="2">
        <f t="shared" ref="S6850:S6913" si="1291">(Q6850 - P6850) * B6850</f>
        <v>0</v>
      </c>
      <c r="T6850" s="2">
        <f t="shared" ref="T6850:T6913" si="1292">R6850 * C6850</f>
        <v>0</v>
      </c>
      <c r="U6850" s="2">
        <f>IF(O6850="Reg", R6850 * Inputs!$B$7, 0)</f>
        <v>0</v>
      </c>
      <c r="V6850" s="2">
        <f>MAX(F6850 + P6850*Inputs!$B$15 - (Q6850/Inputs!$B$16) - U6850, 0)</f>
        <v>0</v>
      </c>
    </row>
    <row r="6851" spans="1:22" x14ac:dyDescent="0.3">
      <c r="A6851" s="1">
        <v>46308.375</v>
      </c>
      <c r="B6851" s="2">
        <v>0</v>
      </c>
      <c r="C6851" s="2">
        <v>8.1357858034630421</v>
      </c>
      <c r="D6851" s="2">
        <f t="shared" si="1284"/>
        <v>31.324782851441416</v>
      </c>
      <c r="E6851" s="2">
        <f t="shared" si="1285"/>
        <v>23.065762838343129</v>
      </c>
      <c r="F6851" s="2">
        <f t="shared" ref="F6851:F6914" si="1293">V6850</f>
        <v>0</v>
      </c>
      <c r="G6851" s="2">
        <f t="shared" ref="G6851:G6914" si="1294">IF(INT(A6851)=INT(A6850), G6850 + Q6850, 0)</f>
        <v>0</v>
      </c>
      <c r="H6851" s="2">
        <f>MIN(Inputs!$B$2, (Inputs!$B$14 - F6851)/Inputs!$B$15)</f>
        <v>170</v>
      </c>
      <c r="I6851" s="2">
        <f>MAX(MIN(Inputs!$B$2, F6851*Inputs!$B$16, Inputs!$B$14*Inputs!$B$4 - G6851), 0)</f>
        <v>0</v>
      </c>
      <c r="J6851" s="2">
        <f>MAX(MIN(Inputs!$B$2, F6851*Inputs!$B$16, (Inputs!$B$14-F6851)/Inputs!$B$15)*Inputs!$B$9, 0)</f>
        <v>0</v>
      </c>
      <c r="K6851" s="2">
        <f>MAX(E6851*Inputs!$B$5 - B6851 - Inputs!$B$8, 0) * H6851</f>
        <v>50.63812061613195</v>
      </c>
      <c r="L6851" s="2">
        <f>IF(B6851 &gt;= D6851*Inputs!$B$10, MAX(B6851 - E6851/Inputs!$B$5 - Inputs!$B$8, 0) * I6851, 0)</f>
        <v>0</v>
      </c>
      <c r="M6851" s="2">
        <f t="shared" si="1286"/>
        <v>0</v>
      </c>
      <c r="N6851" s="3" t="str">
        <f t="shared" si="1287"/>
        <v>Charge</v>
      </c>
      <c r="O6851" s="3" t="str">
        <f t="shared" si="1283"/>
        <v>Charge</v>
      </c>
      <c r="P6851" s="2">
        <f t="shared" si="1288"/>
        <v>170</v>
      </c>
      <c r="Q6851" s="2">
        <f t="shared" si="1289"/>
        <v>0</v>
      </c>
      <c r="R6851" s="2">
        <f t="shared" si="1290"/>
        <v>0</v>
      </c>
      <c r="S6851" s="2">
        <f t="shared" si="1291"/>
        <v>0</v>
      </c>
      <c r="T6851" s="2">
        <f t="shared" si="1292"/>
        <v>0</v>
      </c>
      <c r="U6851" s="2">
        <f>IF(O6851="Reg", R6851 * Inputs!$B$7, 0)</f>
        <v>0</v>
      </c>
      <c r="V6851" s="2">
        <f>MAX(F6851 + P6851*Inputs!$B$15 - (Q6851/Inputs!$B$16) - U6851, 0)</f>
        <v>170</v>
      </c>
    </row>
    <row r="6852" spans="1:22" x14ac:dyDescent="0.3">
      <c r="A6852" s="1">
        <v>46308.416666666657</v>
      </c>
      <c r="B6852" s="2">
        <v>13.44255448042794</v>
      </c>
      <c r="C6852" s="2">
        <v>5.3180450058689708</v>
      </c>
      <c r="D6852" s="2">
        <f t="shared" si="1284"/>
        <v>31.324782851441416</v>
      </c>
      <c r="E6852" s="2">
        <f t="shared" si="1285"/>
        <v>33.239228712020562</v>
      </c>
      <c r="F6852" s="2">
        <f t="shared" si="1293"/>
        <v>170</v>
      </c>
      <c r="G6852" s="2">
        <f t="shared" si="1294"/>
        <v>0</v>
      </c>
      <c r="H6852" s="2">
        <f>MIN(Inputs!$B$2, (Inputs!$B$14 - F6852)/Inputs!$B$15)</f>
        <v>170</v>
      </c>
      <c r="I6852" s="2">
        <f>MAX(MIN(Inputs!$B$2, F6852*Inputs!$B$16, Inputs!$B$14*Inputs!$B$4 - G6852), 0)</f>
        <v>170</v>
      </c>
      <c r="J6852" s="2">
        <f>MAX(MIN(Inputs!$B$2, F6852*Inputs!$B$16, (Inputs!$B$14-F6852)/Inputs!$B$15)*Inputs!$B$9, 0)</f>
        <v>136</v>
      </c>
      <c r="K6852" s="2">
        <f>MAX(E6852*Inputs!$B$5 - B6852 - Inputs!$B$8, 0) * H6852</f>
        <v>0</v>
      </c>
      <c r="L6852" s="2">
        <f>IF(B6852 &gt;= D6852*Inputs!$B$10, MAX(B6852 - E6852/Inputs!$B$5 - Inputs!$B$8, 0) * I6852, 0)</f>
        <v>0</v>
      </c>
      <c r="M6852" s="2">
        <f t="shared" si="1286"/>
        <v>723.25412079818</v>
      </c>
      <c r="N6852" s="3" t="str">
        <f t="shared" si="1287"/>
        <v>Reg</v>
      </c>
      <c r="O6852" s="3" t="str">
        <f t="shared" ref="O6852:O6915" si="1295">IF(O6851&lt;&gt;O6850, O6851, N6852)</f>
        <v>Charge</v>
      </c>
      <c r="P6852" s="2">
        <f t="shared" si="1288"/>
        <v>170</v>
      </c>
      <c r="Q6852" s="2">
        <f t="shared" si="1289"/>
        <v>0</v>
      </c>
      <c r="R6852" s="2">
        <f t="shared" si="1290"/>
        <v>0</v>
      </c>
      <c r="S6852" s="2">
        <f t="shared" si="1291"/>
        <v>-2285.2342616727497</v>
      </c>
      <c r="T6852" s="2">
        <f t="shared" si="1292"/>
        <v>0</v>
      </c>
      <c r="U6852" s="2">
        <f>IF(O6852="Reg", R6852 * Inputs!$B$7, 0)</f>
        <v>0</v>
      </c>
      <c r="V6852" s="2">
        <f>MAX(F6852 + P6852*Inputs!$B$15 - (Q6852/Inputs!$B$16) - U6852, 0)</f>
        <v>340</v>
      </c>
    </row>
    <row r="6853" spans="1:22" x14ac:dyDescent="0.3">
      <c r="A6853" s="1">
        <v>46308.458333333343</v>
      </c>
      <c r="B6853" s="2">
        <v>7.1809503651263533</v>
      </c>
      <c r="C6853" s="2">
        <v>12.631361397210179</v>
      </c>
      <c r="D6853" s="2">
        <f t="shared" si="1284"/>
        <v>31.324782851441416</v>
      </c>
      <c r="E6853" s="2">
        <f t="shared" si="1285"/>
        <v>42.012802798201513</v>
      </c>
      <c r="F6853" s="2">
        <f t="shared" si="1293"/>
        <v>340</v>
      </c>
      <c r="G6853" s="2">
        <f t="shared" si="1294"/>
        <v>0</v>
      </c>
      <c r="H6853" s="2">
        <f>MIN(Inputs!$B$2, (Inputs!$B$14 - F6853)/Inputs!$B$15)</f>
        <v>0</v>
      </c>
      <c r="I6853" s="2">
        <f>MAX(MIN(Inputs!$B$2, F6853*Inputs!$B$16, Inputs!$B$14*Inputs!$B$4 - G6853), 0)</f>
        <v>170</v>
      </c>
      <c r="J6853" s="2">
        <f>MAX(MIN(Inputs!$B$2, F6853*Inputs!$B$16, (Inputs!$B$14-F6853)/Inputs!$B$15)*Inputs!$B$9, 0)</f>
        <v>0</v>
      </c>
      <c r="K6853" s="2">
        <f>MAX(E6853*Inputs!$B$5 - B6853 - Inputs!$B$8, 0) * H6853</f>
        <v>0</v>
      </c>
      <c r="L6853" s="2">
        <f>IF(B6853 &gt;= D6853*Inputs!$B$10, MAX(B6853 - E6853/Inputs!$B$5 - Inputs!$B$8, 0) * I6853, 0)</f>
        <v>0</v>
      </c>
      <c r="M6853" s="2">
        <f t="shared" si="1286"/>
        <v>0</v>
      </c>
      <c r="N6853" s="3" t="str">
        <f t="shared" si="1287"/>
        <v>Idle</v>
      </c>
      <c r="O6853" s="3" t="str">
        <f t="shared" si="1295"/>
        <v>Idle</v>
      </c>
      <c r="P6853" s="2">
        <f t="shared" si="1288"/>
        <v>0</v>
      </c>
      <c r="Q6853" s="2">
        <f t="shared" si="1289"/>
        <v>0</v>
      </c>
      <c r="R6853" s="2">
        <f t="shared" si="1290"/>
        <v>0</v>
      </c>
      <c r="S6853" s="2">
        <f t="shared" si="1291"/>
        <v>0</v>
      </c>
      <c r="T6853" s="2">
        <f t="shared" si="1292"/>
        <v>0</v>
      </c>
      <c r="U6853" s="2">
        <f>IF(O6853="Reg", R6853 * Inputs!$B$7, 0)</f>
        <v>0</v>
      </c>
      <c r="V6853" s="2">
        <f>MAX(F6853 + P6853*Inputs!$B$15 - (Q6853/Inputs!$B$16) - U6853, 0)</f>
        <v>340</v>
      </c>
    </row>
    <row r="6854" spans="1:22" x14ac:dyDescent="0.3">
      <c r="A6854" s="1">
        <v>46308.5</v>
      </c>
      <c r="B6854" s="2">
        <v>26.44842496726746</v>
      </c>
      <c r="C6854" s="2">
        <v>6.1828361378157579</v>
      </c>
      <c r="D6854" s="2">
        <f t="shared" si="1284"/>
        <v>31.324782851441416</v>
      </c>
      <c r="E6854" s="2">
        <f t="shared" si="1285"/>
        <v>53.253010774420424</v>
      </c>
      <c r="F6854" s="2">
        <f t="shared" si="1293"/>
        <v>340</v>
      </c>
      <c r="G6854" s="2">
        <f t="shared" si="1294"/>
        <v>0</v>
      </c>
      <c r="H6854" s="2">
        <f>MIN(Inputs!$B$2, (Inputs!$B$14 - F6854)/Inputs!$B$15)</f>
        <v>0</v>
      </c>
      <c r="I6854" s="2">
        <f>MAX(MIN(Inputs!$B$2, F6854*Inputs!$B$16, Inputs!$B$14*Inputs!$B$4 - G6854), 0)</f>
        <v>170</v>
      </c>
      <c r="J6854" s="2">
        <f>MAX(MIN(Inputs!$B$2, F6854*Inputs!$B$16, (Inputs!$B$14-F6854)/Inputs!$B$15)*Inputs!$B$9, 0)</f>
        <v>0</v>
      </c>
      <c r="K6854" s="2">
        <f>MAX(E6854*Inputs!$B$5 - B6854 - Inputs!$B$8, 0) * H6854</f>
        <v>0</v>
      </c>
      <c r="L6854" s="2">
        <f>IF(B6854 &gt;= D6854*Inputs!$B$10, MAX(B6854 - E6854/Inputs!$B$5 - Inputs!$B$8, 0) * I6854, 0)</f>
        <v>0</v>
      </c>
      <c r="M6854" s="2">
        <f t="shared" si="1286"/>
        <v>0</v>
      </c>
      <c r="N6854" s="3" t="str">
        <f t="shared" si="1287"/>
        <v>Idle</v>
      </c>
      <c r="O6854" s="3" t="str">
        <f t="shared" si="1295"/>
        <v>Idle</v>
      </c>
      <c r="P6854" s="2">
        <f t="shared" si="1288"/>
        <v>0</v>
      </c>
      <c r="Q6854" s="2">
        <f t="shared" si="1289"/>
        <v>0</v>
      </c>
      <c r="R6854" s="2">
        <f t="shared" si="1290"/>
        <v>0</v>
      </c>
      <c r="S6854" s="2">
        <f t="shared" si="1291"/>
        <v>0</v>
      </c>
      <c r="T6854" s="2">
        <f t="shared" si="1292"/>
        <v>0</v>
      </c>
      <c r="U6854" s="2">
        <f>IF(O6854="Reg", R6854 * Inputs!$B$7, 0)</f>
        <v>0</v>
      </c>
      <c r="V6854" s="2">
        <f>MAX(F6854 + P6854*Inputs!$B$15 - (Q6854/Inputs!$B$16) - U6854, 0)</f>
        <v>340</v>
      </c>
    </row>
    <row r="6855" spans="1:22" x14ac:dyDescent="0.3">
      <c r="A6855" s="1">
        <v>46308.541666666657</v>
      </c>
      <c r="B6855" s="2">
        <v>37.185273513678723</v>
      </c>
      <c r="C6855" s="2">
        <v>2.640122071208943</v>
      </c>
      <c r="D6855" s="2">
        <f t="shared" si="1284"/>
        <v>31.324782851441416</v>
      </c>
      <c r="E6855" s="2">
        <f t="shared" si="1285"/>
        <v>60.869072726877619</v>
      </c>
      <c r="F6855" s="2">
        <f t="shared" si="1293"/>
        <v>340</v>
      </c>
      <c r="G6855" s="2">
        <f t="shared" si="1294"/>
        <v>0</v>
      </c>
      <c r="H6855" s="2">
        <f>MIN(Inputs!$B$2, (Inputs!$B$14 - F6855)/Inputs!$B$15)</f>
        <v>0</v>
      </c>
      <c r="I6855" s="2">
        <f>MAX(MIN(Inputs!$B$2, F6855*Inputs!$B$16, Inputs!$B$14*Inputs!$B$4 - G6855), 0)</f>
        <v>170</v>
      </c>
      <c r="J6855" s="2">
        <f>MAX(MIN(Inputs!$B$2, F6855*Inputs!$B$16, (Inputs!$B$14-F6855)/Inputs!$B$15)*Inputs!$B$9, 0)</f>
        <v>0</v>
      </c>
      <c r="K6855" s="2">
        <f>MAX(E6855*Inputs!$B$5 - B6855 - Inputs!$B$8, 0) * H6855</f>
        <v>0</v>
      </c>
      <c r="L6855" s="2">
        <f>IF(B6855 &gt;= D6855*Inputs!$B$10, MAX(B6855 - E6855/Inputs!$B$5 - Inputs!$B$8, 0) * I6855, 0)</f>
        <v>0</v>
      </c>
      <c r="M6855" s="2">
        <f t="shared" si="1286"/>
        <v>0</v>
      </c>
      <c r="N6855" s="3" t="str">
        <f t="shared" si="1287"/>
        <v>Idle</v>
      </c>
      <c r="O6855" s="3" t="str">
        <f t="shared" si="1295"/>
        <v>Idle</v>
      </c>
      <c r="P6855" s="2">
        <f t="shared" si="1288"/>
        <v>0</v>
      </c>
      <c r="Q6855" s="2">
        <f t="shared" si="1289"/>
        <v>0</v>
      </c>
      <c r="R6855" s="2">
        <f t="shared" si="1290"/>
        <v>0</v>
      </c>
      <c r="S6855" s="2">
        <f t="shared" si="1291"/>
        <v>0</v>
      </c>
      <c r="T6855" s="2">
        <f t="shared" si="1292"/>
        <v>0</v>
      </c>
      <c r="U6855" s="2">
        <f>IF(O6855="Reg", R6855 * Inputs!$B$7, 0)</f>
        <v>0</v>
      </c>
      <c r="V6855" s="2">
        <f>MAX(F6855 + P6855*Inputs!$B$15 - (Q6855/Inputs!$B$16) - U6855, 0)</f>
        <v>340</v>
      </c>
    </row>
    <row r="6856" spans="1:22" x14ac:dyDescent="0.3">
      <c r="A6856" s="1">
        <v>46308.583333333343</v>
      </c>
      <c r="B6856" s="2">
        <v>54.137373703558282</v>
      </c>
      <c r="C6856" s="2">
        <v>2.8757462711668951</v>
      </c>
      <c r="D6856" s="2">
        <f t="shared" si="1284"/>
        <v>31.324782851441416</v>
      </c>
      <c r="E6856" s="2">
        <f t="shared" si="1285"/>
        <v>65.361999517370592</v>
      </c>
      <c r="F6856" s="2">
        <f t="shared" si="1293"/>
        <v>340</v>
      </c>
      <c r="G6856" s="2">
        <f t="shared" si="1294"/>
        <v>0</v>
      </c>
      <c r="H6856" s="2">
        <f>MIN(Inputs!$B$2, (Inputs!$B$14 - F6856)/Inputs!$B$15)</f>
        <v>0</v>
      </c>
      <c r="I6856" s="2">
        <f>MAX(MIN(Inputs!$B$2, F6856*Inputs!$B$16, Inputs!$B$14*Inputs!$B$4 - G6856), 0)</f>
        <v>170</v>
      </c>
      <c r="J6856" s="2">
        <f>MAX(MIN(Inputs!$B$2, F6856*Inputs!$B$16, (Inputs!$B$14-F6856)/Inputs!$B$15)*Inputs!$B$9, 0)</f>
        <v>0</v>
      </c>
      <c r="K6856" s="2">
        <f>MAX(E6856*Inputs!$B$5 - B6856 - Inputs!$B$8, 0) * H6856</f>
        <v>0</v>
      </c>
      <c r="L6856" s="2">
        <f>IF(B6856 &gt;= D6856*Inputs!$B$10, MAX(B6856 - E6856/Inputs!$B$5 - Inputs!$B$8, 0) * I6856, 0)</f>
        <v>0</v>
      </c>
      <c r="M6856" s="2">
        <f t="shared" si="1286"/>
        <v>0</v>
      </c>
      <c r="N6856" s="3" t="str">
        <f t="shared" si="1287"/>
        <v>Idle</v>
      </c>
      <c r="O6856" s="3" t="str">
        <f t="shared" si="1295"/>
        <v>Idle</v>
      </c>
      <c r="P6856" s="2">
        <f t="shared" si="1288"/>
        <v>0</v>
      </c>
      <c r="Q6856" s="2">
        <f t="shared" si="1289"/>
        <v>0</v>
      </c>
      <c r="R6856" s="2">
        <f t="shared" si="1290"/>
        <v>0</v>
      </c>
      <c r="S6856" s="2">
        <f t="shared" si="1291"/>
        <v>0</v>
      </c>
      <c r="T6856" s="2">
        <f t="shared" si="1292"/>
        <v>0</v>
      </c>
      <c r="U6856" s="2">
        <f>IF(O6856="Reg", R6856 * Inputs!$B$7, 0)</f>
        <v>0</v>
      </c>
      <c r="V6856" s="2">
        <f>MAX(F6856 + P6856*Inputs!$B$15 - (Q6856/Inputs!$B$16) - U6856, 0)</f>
        <v>340</v>
      </c>
    </row>
    <row r="6857" spans="1:22" x14ac:dyDescent="0.3">
      <c r="A6857" s="1">
        <v>46308.625</v>
      </c>
      <c r="B6857" s="2">
        <v>61.040795242064597</v>
      </c>
      <c r="C6857" s="2">
        <v>30.16529181793571</v>
      </c>
      <c r="D6857" s="2">
        <f t="shared" si="1284"/>
        <v>31.324782851441416</v>
      </c>
      <c r="E6857" s="2">
        <f t="shared" si="1285"/>
        <v>66.636738118863249</v>
      </c>
      <c r="F6857" s="2">
        <f t="shared" si="1293"/>
        <v>340</v>
      </c>
      <c r="G6857" s="2">
        <f t="shared" si="1294"/>
        <v>0</v>
      </c>
      <c r="H6857" s="2">
        <f>MIN(Inputs!$B$2, (Inputs!$B$14 - F6857)/Inputs!$B$15)</f>
        <v>0</v>
      </c>
      <c r="I6857" s="2">
        <f>MAX(MIN(Inputs!$B$2, F6857*Inputs!$B$16, Inputs!$B$14*Inputs!$B$4 - G6857), 0)</f>
        <v>170</v>
      </c>
      <c r="J6857" s="2">
        <f>MAX(MIN(Inputs!$B$2, F6857*Inputs!$B$16, (Inputs!$B$14-F6857)/Inputs!$B$15)*Inputs!$B$9, 0)</f>
        <v>0</v>
      </c>
      <c r="K6857" s="2">
        <f>MAX(E6857*Inputs!$B$5 - B6857 - Inputs!$B$8, 0) * H6857</f>
        <v>0</v>
      </c>
      <c r="L6857" s="2">
        <f>IF(B6857 &gt;= D6857*Inputs!$B$10, MAX(B6857 - E6857/Inputs!$B$5 - Inputs!$B$8, 0) * I6857, 0)</f>
        <v>0</v>
      </c>
      <c r="M6857" s="2">
        <f t="shared" si="1286"/>
        <v>0</v>
      </c>
      <c r="N6857" s="3" t="str">
        <f t="shared" si="1287"/>
        <v>Idle</v>
      </c>
      <c r="O6857" s="3" t="str">
        <f t="shared" si="1295"/>
        <v>Idle</v>
      </c>
      <c r="P6857" s="2">
        <f t="shared" si="1288"/>
        <v>0</v>
      </c>
      <c r="Q6857" s="2">
        <f t="shared" si="1289"/>
        <v>0</v>
      </c>
      <c r="R6857" s="2">
        <f t="shared" si="1290"/>
        <v>0</v>
      </c>
      <c r="S6857" s="2">
        <f t="shared" si="1291"/>
        <v>0</v>
      </c>
      <c r="T6857" s="2">
        <f t="shared" si="1292"/>
        <v>0</v>
      </c>
      <c r="U6857" s="2">
        <f>IF(O6857="Reg", R6857 * Inputs!$B$7, 0)</f>
        <v>0</v>
      </c>
      <c r="V6857" s="2">
        <f>MAX(F6857 + P6857*Inputs!$B$15 - (Q6857/Inputs!$B$16) - U6857, 0)</f>
        <v>340</v>
      </c>
    </row>
    <row r="6858" spans="1:22" x14ac:dyDescent="0.3">
      <c r="A6858" s="1">
        <v>46308.666666666657</v>
      </c>
      <c r="B6858" s="2">
        <v>66.083998997513689</v>
      </c>
      <c r="C6858" s="2">
        <v>6.7356712663629228</v>
      </c>
      <c r="D6858" s="2">
        <f t="shared" si="1284"/>
        <v>31.324782851441416</v>
      </c>
      <c r="E6858" s="2">
        <f t="shared" si="1285"/>
        <v>66.67409740834691</v>
      </c>
      <c r="F6858" s="2">
        <f t="shared" si="1293"/>
        <v>340</v>
      </c>
      <c r="G6858" s="2">
        <f t="shared" si="1294"/>
        <v>0</v>
      </c>
      <c r="H6858" s="2">
        <f>MIN(Inputs!$B$2, (Inputs!$B$14 - F6858)/Inputs!$B$15)</f>
        <v>0</v>
      </c>
      <c r="I6858" s="2">
        <f>MAX(MIN(Inputs!$B$2, F6858*Inputs!$B$16, Inputs!$B$14*Inputs!$B$4 - G6858), 0)</f>
        <v>170</v>
      </c>
      <c r="J6858" s="2">
        <f>MAX(MIN(Inputs!$B$2, F6858*Inputs!$B$16, (Inputs!$B$14-F6858)/Inputs!$B$15)*Inputs!$B$9, 0)</f>
        <v>0</v>
      </c>
      <c r="K6858" s="2">
        <f>MAX(E6858*Inputs!$B$5 - B6858 - Inputs!$B$8, 0) * H6858</f>
        <v>0</v>
      </c>
      <c r="L6858" s="2">
        <f>IF(B6858 &gt;= D6858*Inputs!$B$10, MAX(B6858 - E6858/Inputs!$B$5 - Inputs!$B$8, 0) * I6858, 0)</f>
        <v>0</v>
      </c>
      <c r="M6858" s="2">
        <f t="shared" si="1286"/>
        <v>0</v>
      </c>
      <c r="N6858" s="3" t="str">
        <f t="shared" si="1287"/>
        <v>Idle</v>
      </c>
      <c r="O6858" s="3" t="str">
        <f t="shared" si="1295"/>
        <v>Idle</v>
      </c>
      <c r="P6858" s="2">
        <f t="shared" si="1288"/>
        <v>0</v>
      </c>
      <c r="Q6858" s="2">
        <f t="shared" si="1289"/>
        <v>0</v>
      </c>
      <c r="R6858" s="2">
        <f t="shared" si="1290"/>
        <v>0</v>
      </c>
      <c r="S6858" s="2">
        <f t="shared" si="1291"/>
        <v>0</v>
      </c>
      <c r="T6858" s="2">
        <f t="shared" si="1292"/>
        <v>0</v>
      </c>
      <c r="U6858" s="2">
        <f>IF(O6858="Reg", R6858 * Inputs!$B$7, 0)</f>
        <v>0</v>
      </c>
      <c r="V6858" s="2">
        <f>MAX(F6858 + P6858*Inputs!$B$15 - (Q6858/Inputs!$B$16) - U6858, 0)</f>
        <v>340</v>
      </c>
    </row>
    <row r="6859" spans="1:22" x14ac:dyDescent="0.3">
      <c r="A6859" s="1">
        <v>46308.708333333343</v>
      </c>
      <c r="B6859" s="2">
        <v>74.62219822243982</v>
      </c>
      <c r="C6859" s="2">
        <v>1.070822777316965</v>
      </c>
      <c r="D6859" s="2">
        <f t="shared" si="1284"/>
        <v>31.324782851441416</v>
      </c>
      <c r="E6859" s="2">
        <f t="shared" si="1285"/>
        <v>65.344999692906995</v>
      </c>
      <c r="F6859" s="2">
        <f t="shared" si="1293"/>
        <v>340</v>
      </c>
      <c r="G6859" s="2">
        <f t="shared" si="1294"/>
        <v>0</v>
      </c>
      <c r="H6859" s="2">
        <f>MIN(Inputs!$B$2, (Inputs!$B$14 - F6859)/Inputs!$B$15)</f>
        <v>0</v>
      </c>
      <c r="I6859" s="2">
        <f>MAX(MIN(Inputs!$B$2, F6859*Inputs!$B$16, Inputs!$B$14*Inputs!$B$4 - G6859), 0)</f>
        <v>170</v>
      </c>
      <c r="J6859" s="2">
        <f>MAX(MIN(Inputs!$B$2, F6859*Inputs!$B$16, (Inputs!$B$14-F6859)/Inputs!$B$15)*Inputs!$B$9, 0)</f>
        <v>0</v>
      </c>
      <c r="K6859" s="2">
        <f>MAX(E6859*Inputs!$B$5 - B6859 - Inputs!$B$8, 0) * H6859</f>
        <v>0</v>
      </c>
      <c r="L6859" s="2">
        <f>IF(B6859 &gt;= D6859*Inputs!$B$10, MAX(B6859 - E6859/Inputs!$B$5 - Inputs!$B$8, 0) * I6859, 0)</f>
        <v>0</v>
      </c>
      <c r="M6859" s="2">
        <f t="shared" si="1286"/>
        <v>0</v>
      </c>
      <c r="N6859" s="3" t="str">
        <f t="shared" si="1287"/>
        <v>Idle</v>
      </c>
      <c r="O6859" s="3" t="str">
        <f t="shared" si="1295"/>
        <v>Idle</v>
      </c>
      <c r="P6859" s="2">
        <f t="shared" si="1288"/>
        <v>0</v>
      </c>
      <c r="Q6859" s="2">
        <f t="shared" si="1289"/>
        <v>0</v>
      </c>
      <c r="R6859" s="2">
        <f t="shared" si="1290"/>
        <v>0</v>
      </c>
      <c r="S6859" s="2">
        <f t="shared" si="1291"/>
        <v>0</v>
      </c>
      <c r="T6859" s="2">
        <f t="shared" si="1292"/>
        <v>0</v>
      </c>
      <c r="U6859" s="2">
        <f>IF(O6859="Reg", R6859 * Inputs!$B$7, 0)</f>
        <v>0</v>
      </c>
      <c r="V6859" s="2">
        <f>MAX(F6859 + P6859*Inputs!$B$15 - (Q6859/Inputs!$B$16) - U6859, 0)</f>
        <v>340</v>
      </c>
    </row>
    <row r="6860" spans="1:22" x14ac:dyDescent="0.3">
      <c r="A6860" s="1">
        <v>46308.75</v>
      </c>
      <c r="B6860" s="2">
        <v>72.144796682010622</v>
      </c>
      <c r="C6860" s="2">
        <v>4.0502611400662749</v>
      </c>
      <c r="D6860" s="2">
        <f t="shared" si="1284"/>
        <v>31.324782851441416</v>
      </c>
      <c r="E6860" s="2">
        <f t="shared" si="1285"/>
        <v>60.04479565482697</v>
      </c>
      <c r="F6860" s="2">
        <f t="shared" si="1293"/>
        <v>340</v>
      </c>
      <c r="G6860" s="2">
        <f t="shared" si="1294"/>
        <v>0</v>
      </c>
      <c r="H6860" s="2">
        <f>MIN(Inputs!$B$2, (Inputs!$B$14 - F6860)/Inputs!$B$15)</f>
        <v>0</v>
      </c>
      <c r="I6860" s="2">
        <f>MAX(MIN(Inputs!$B$2, F6860*Inputs!$B$16, Inputs!$B$14*Inputs!$B$4 - G6860), 0)</f>
        <v>170</v>
      </c>
      <c r="J6860" s="2">
        <f>MAX(MIN(Inputs!$B$2, F6860*Inputs!$B$16, (Inputs!$B$14-F6860)/Inputs!$B$15)*Inputs!$B$9, 0)</f>
        <v>0</v>
      </c>
      <c r="K6860" s="2">
        <f>MAX(E6860*Inputs!$B$5 - B6860 - Inputs!$B$8, 0) * H6860</f>
        <v>0</v>
      </c>
      <c r="L6860" s="2">
        <f>IF(B6860 &gt;= D6860*Inputs!$B$10, MAX(B6860 - E6860/Inputs!$B$5 - Inputs!$B$8, 0) * I6860, 0)</f>
        <v>0</v>
      </c>
      <c r="M6860" s="2">
        <f t="shared" si="1286"/>
        <v>0</v>
      </c>
      <c r="N6860" s="3" t="str">
        <f t="shared" si="1287"/>
        <v>Idle</v>
      </c>
      <c r="O6860" s="3" t="str">
        <f t="shared" si="1295"/>
        <v>Idle</v>
      </c>
      <c r="P6860" s="2">
        <f t="shared" si="1288"/>
        <v>0</v>
      </c>
      <c r="Q6860" s="2">
        <f t="shared" si="1289"/>
        <v>0</v>
      </c>
      <c r="R6860" s="2">
        <f t="shared" si="1290"/>
        <v>0</v>
      </c>
      <c r="S6860" s="2">
        <f t="shared" si="1291"/>
        <v>0</v>
      </c>
      <c r="T6860" s="2">
        <f t="shared" si="1292"/>
        <v>0</v>
      </c>
      <c r="U6860" s="2">
        <f>IF(O6860="Reg", R6860 * Inputs!$B$7, 0)</f>
        <v>0</v>
      </c>
      <c r="V6860" s="2">
        <f>MAX(F6860 + P6860*Inputs!$B$15 - (Q6860/Inputs!$B$16) - U6860, 0)</f>
        <v>340</v>
      </c>
    </row>
    <row r="6861" spans="1:22" x14ac:dyDescent="0.3">
      <c r="A6861" s="1">
        <v>46308.791666666657</v>
      </c>
      <c r="B6861" s="2">
        <v>64.142834256636604</v>
      </c>
      <c r="C6861" s="2">
        <v>10.92697865990292</v>
      </c>
      <c r="D6861" s="2">
        <f t="shared" si="1284"/>
        <v>31.324782851441416</v>
      </c>
      <c r="E6861" s="2">
        <f t="shared" si="1285"/>
        <v>51.676428181968795</v>
      </c>
      <c r="F6861" s="2">
        <f t="shared" si="1293"/>
        <v>340</v>
      </c>
      <c r="G6861" s="2">
        <f t="shared" si="1294"/>
        <v>0</v>
      </c>
      <c r="H6861" s="2">
        <f>MIN(Inputs!$B$2, (Inputs!$B$14 - F6861)/Inputs!$B$15)</f>
        <v>0</v>
      </c>
      <c r="I6861" s="2">
        <f>MAX(MIN(Inputs!$B$2, F6861*Inputs!$B$16, Inputs!$B$14*Inputs!$B$4 - G6861), 0)</f>
        <v>170</v>
      </c>
      <c r="J6861" s="2">
        <f>MAX(MIN(Inputs!$B$2, F6861*Inputs!$B$16, (Inputs!$B$14-F6861)/Inputs!$B$15)*Inputs!$B$9, 0)</f>
        <v>0</v>
      </c>
      <c r="K6861" s="2">
        <f>MAX(E6861*Inputs!$B$5 - B6861 - Inputs!$B$8, 0) * H6861</f>
        <v>0</v>
      </c>
      <c r="L6861" s="2">
        <f>IF(B6861 &gt;= D6861*Inputs!$B$10, MAX(B6861 - E6861/Inputs!$B$5 - Inputs!$B$8, 0) * I6861, 0)</f>
        <v>0</v>
      </c>
      <c r="M6861" s="2">
        <f t="shared" si="1286"/>
        <v>0</v>
      </c>
      <c r="N6861" s="3" t="str">
        <f t="shared" si="1287"/>
        <v>Idle</v>
      </c>
      <c r="O6861" s="3" t="str">
        <f t="shared" si="1295"/>
        <v>Idle</v>
      </c>
      <c r="P6861" s="2">
        <f t="shared" si="1288"/>
        <v>0</v>
      </c>
      <c r="Q6861" s="2">
        <f t="shared" si="1289"/>
        <v>0</v>
      </c>
      <c r="R6861" s="2">
        <f t="shared" si="1290"/>
        <v>0</v>
      </c>
      <c r="S6861" s="2">
        <f t="shared" si="1291"/>
        <v>0</v>
      </c>
      <c r="T6861" s="2">
        <f t="shared" si="1292"/>
        <v>0</v>
      </c>
      <c r="U6861" s="2">
        <f>IF(O6861="Reg", R6861 * Inputs!$B$7, 0)</f>
        <v>0</v>
      </c>
      <c r="V6861" s="2">
        <f>MAX(F6861 + P6861*Inputs!$B$15 - (Q6861/Inputs!$B$16) - U6861, 0)</f>
        <v>340</v>
      </c>
    </row>
    <row r="6862" spans="1:22" x14ac:dyDescent="0.3">
      <c r="A6862" s="1">
        <v>46308.833333333343</v>
      </c>
      <c r="B6862" s="2">
        <v>61.785805312514192</v>
      </c>
      <c r="C6862" s="2">
        <v>3.2251086884917148</v>
      </c>
      <c r="D6862" s="2">
        <f t="shared" si="1284"/>
        <v>31.324782851441416</v>
      </c>
      <c r="E6862" s="2">
        <f t="shared" si="1285"/>
        <v>45.089566055873739</v>
      </c>
      <c r="F6862" s="2">
        <f t="shared" si="1293"/>
        <v>340</v>
      </c>
      <c r="G6862" s="2">
        <f t="shared" si="1294"/>
        <v>0</v>
      </c>
      <c r="H6862" s="2">
        <f>MIN(Inputs!$B$2, (Inputs!$B$14 - F6862)/Inputs!$B$15)</f>
        <v>0</v>
      </c>
      <c r="I6862" s="2">
        <f>MAX(MIN(Inputs!$B$2, F6862*Inputs!$B$16, Inputs!$B$14*Inputs!$B$4 - G6862), 0)</f>
        <v>170</v>
      </c>
      <c r="J6862" s="2">
        <f>MAX(MIN(Inputs!$B$2, F6862*Inputs!$B$16, (Inputs!$B$14-F6862)/Inputs!$B$15)*Inputs!$B$9, 0)</f>
        <v>0</v>
      </c>
      <c r="K6862" s="2">
        <f>MAX(E6862*Inputs!$B$5 - B6862 - Inputs!$B$8, 0) * H6862</f>
        <v>0</v>
      </c>
      <c r="L6862" s="2">
        <f>IF(B6862 &gt;= D6862*Inputs!$B$10, MAX(B6862 - E6862/Inputs!$B$5 - Inputs!$B$8, 0) * I6862, 0)</f>
        <v>0</v>
      </c>
      <c r="M6862" s="2">
        <f t="shared" si="1286"/>
        <v>0</v>
      </c>
      <c r="N6862" s="3" t="str">
        <f t="shared" si="1287"/>
        <v>Idle</v>
      </c>
      <c r="O6862" s="3" t="str">
        <f t="shared" si="1295"/>
        <v>Idle</v>
      </c>
      <c r="P6862" s="2">
        <f t="shared" si="1288"/>
        <v>0</v>
      </c>
      <c r="Q6862" s="2">
        <f t="shared" si="1289"/>
        <v>0</v>
      </c>
      <c r="R6862" s="2">
        <f t="shared" si="1290"/>
        <v>0</v>
      </c>
      <c r="S6862" s="2">
        <f t="shared" si="1291"/>
        <v>0</v>
      </c>
      <c r="T6862" s="2">
        <f t="shared" si="1292"/>
        <v>0</v>
      </c>
      <c r="U6862" s="2">
        <f>IF(O6862="Reg", R6862 * Inputs!$B$7, 0)</f>
        <v>0</v>
      </c>
      <c r="V6862" s="2">
        <f>MAX(F6862 + P6862*Inputs!$B$15 - (Q6862/Inputs!$B$16) - U6862, 0)</f>
        <v>340</v>
      </c>
    </row>
    <row r="6863" spans="1:22" x14ac:dyDescent="0.3">
      <c r="A6863" s="1">
        <v>46308.875</v>
      </c>
      <c r="B6863" s="2">
        <v>61.264950978966489</v>
      </c>
      <c r="C6863" s="2">
        <v>7.8865562588564693</v>
      </c>
      <c r="D6863" s="2">
        <f t="shared" si="1284"/>
        <v>31.324782851441416</v>
      </c>
      <c r="E6863" s="2">
        <f t="shared" si="1285"/>
        <v>37.689326279054455</v>
      </c>
      <c r="F6863" s="2">
        <f t="shared" si="1293"/>
        <v>340</v>
      </c>
      <c r="G6863" s="2">
        <f t="shared" si="1294"/>
        <v>0</v>
      </c>
      <c r="H6863" s="2">
        <f>MIN(Inputs!$B$2, (Inputs!$B$14 - F6863)/Inputs!$B$15)</f>
        <v>0</v>
      </c>
      <c r="I6863" s="2">
        <f>MAX(MIN(Inputs!$B$2, F6863*Inputs!$B$16, Inputs!$B$14*Inputs!$B$4 - G6863), 0)</f>
        <v>170</v>
      </c>
      <c r="J6863" s="2">
        <f>MAX(MIN(Inputs!$B$2, F6863*Inputs!$B$16, (Inputs!$B$14-F6863)/Inputs!$B$15)*Inputs!$B$9, 0)</f>
        <v>0</v>
      </c>
      <c r="K6863" s="2">
        <f>MAX(E6863*Inputs!$B$5 - B6863 - Inputs!$B$8, 0) * H6863</f>
        <v>0</v>
      </c>
      <c r="L6863" s="2">
        <f>IF(B6863 &gt;= D6863*Inputs!$B$10, MAX(B6863 - E6863/Inputs!$B$5 - Inputs!$B$8, 0) * I6863, 0)</f>
        <v>0</v>
      </c>
      <c r="M6863" s="2">
        <f t="shared" si="1286"/>
        <v>0</v>
      </c>
      <c r="N6863" s="3" t="str">
        <f t="shared" si="1287"/>
        <v>Idle</v>
      </c>
      <c r="O6863" s="3" t="str">
        <f t="shared" si="1295"/>
        <v>Idle</v>
      </c>
      <c r="P6863" s="2">
        <f t="shared" si="1288"/>
        <v>0</v>
      </c>
      <c r="Q6863" s="2">
        <f t="shared" si="1289"/>
        <v>0</v>
      </c>
      <c r="R6863" s="2">
        <f t="shared" si="1290"/>
        <v>0</v>
      </c>
      <c r="S6863" s="2">
        <f t="shared" si="1291"/>
        <v>0</v>
      </c>
      <c r="T6863" s="2">
        <f t="shared" si="1292"/>
        <v>0</v>
      </c>
      <c r="U6863" s="2">
        <f>IF(O6863="Reg", R6863 * Inputs!$B$7, 0)</f>
        <v>0</v>
      </c>
      <c r="V6863" s="2">
        <f>MAX(F6863 + P6863*Inputs!$B$15 - (Q6863/Inputs!$B$16) - U6863, 0)</f>
        <v>340</v>
      </c>
    </row>
    <row r="6864" spans="1:22" x14ac:dyDescent="0.3">
      <c r="A6864" s="1">
        <v>46308.916666666657</v>
      </c>
      <c r="B6864" s="2">
        <v>58.109412704874202</v>
      </c>
      <c r="C6864" s="2">
        <v>3.769002224476766</v>
      </c>
      <c r="D6864" s="2">
        <f t="shared" si="1284"/>
        <v>31.324782851441416</v>
      </c>
      <c r="E6864" s="2">
        <f t="shared" si="1285"/>
        <v>27.581501388770615</v>
      </c>
      <c r="F6864" s="2">
        <f t="shared" si="1293"/>
        <v>340</v>
      </c>
      <c r="G6864" s="2">
        <f t="shared" si="1294"/>
        <v>0</v>
      </c>
      <c r="H6864" s="2">
        <f>MIN(Inputs!$B$2, (Inputs!$B$14 - F6864)/Inputs!$B$15)</f>
        <v>0</v>
      </c>
      <c r="I6864" s="2">
        <f>MAX(MIN(Inputs!$B$2, F6864*Inputs!$B$16, Inputs!$B$14*Inputs!$B$4 - G6864), 0)</f>
        <v>170</v>
      </c>
      <c r="J6864" s="2">
        <f>MAX(MIN(Inputs!$B$2, F6864*Inputs!$B$16, (Inputs!$B$14-F6864)/Inputs!$B$15)*Inputs!$B$9, 0)</f>
        <v>0</v>
      </c>
      <c r="K6864" s="2">
        <f>MAX(E6864*Inputs!$B$5 - B6864 - Inputs!$B$8, 0) * H6864</f>
        <v>0</v>
      </c>
      <c r="L6864" s="2">
        <f>IF(B6864 &gt;= D6864*Inputs!$B$10, MAX(B6864 - E6864/Inputs!$B$5 - Inputs!$B$8, 0) * I6864, 0)</f>
        <v>1150.355573361564</v>
      </c>
      <c r="M6864" s="2">
        <f t="shared" si="1286"/>
        <v>0</v>
      </c>
      <c r="N6864" s="3" t="str">
        <f t="shared" si="1287"/>
        <v>Discharge</v>
      </c>
      <c r="O6864" s="3" t="str">
        <f t="shared" si="1295"/>
        <v>Discharge</v>
      </c>
      <c r="P6864" s="2">
        <f t="shared" si="1288"/>
        <v>0</v>
      </c>
      <c r="Q6864" s="2">
        <f t="shared" si="1289"/>
        <v>170</v>
      </c>
      <c r="R6864" s="2">
        <f t="shared" si="1290"/>
        <v>0</v>
      </c>
      <c r="S6864" s="2">
        <f t="shared" si="1291"/>
        <v>9878.6001598286148</v>
      </c>
      <c r="T6864" s="2">
        <f t="shared" si="1292"/>
        <v>0</v>
      </c>
      <c r="U6864" s="2">
        <f>IF(O6864="Reg", R6864 * Inputs!$B$7, 0)</f>
        <v>0</v>
      </c>
      <c r="V6864" s="2">
        <f>MAX(F6864 + P6864*Inputs!$B$15 - (Q6864/Inputs!$B$16) - U6864, 0)</f>
        <v>170</v>
      </c>
    </row>
    <row r="6865" spans="1:22" x14ac:dyDescent="0.3">
      <c r="A6865" s="1">
        <v>46308.958333333343</v>
      </c>
      <c r="B6865" s="2">
        <v>42.820973993959662</v>
      </c>
      <c r="C6865" s="2">
        <v>22.9753023214497</v>
      </c>
      <c r="D6865" s="2">
        <f t="shared" si="1284"/>
        <v>31.324782851441416</v>
      </c>
      <c r="E6865" s="2">
        <f t="shared" si="1285"/>
        <v>17.896599271291581</v>
      </c>
      <c r="F6865" s="2">
        <f t="shared" si="1293"/>
        <v>170</v>
      </c>
      <c r="G6865" s="2">
        <f t="shared" si="1294"/>
        <v>170</v>
      </c>
      <c r="H6865" s="2">
        <f>MIN(Inputs!$B$2, (Inputs!$B$14 - F6865)/Inputs!$B$15)</f>
        <v>170</v>
      </c>
      <c r="I6865" s="2">
        <f>MAX(MIN(Inputs!$B$2, F6865*Inputs!$B$16, Inputs!$B$14*Inputs!$B$4 - G6865), 0)</f>
        <v>170</v>
      </c>
      <c r="J6865" s="2">
        <f>MAX(MIN(Inputs!$B$2, F6865*Inputs!$B$16, (Inputs!$B$14-F6865)/Inputs!$B$15)*Inputs!$B$9, 0)</f>
        <v>136</v>
      </c>
      <c r="K6865" s="2">
        <f>MAX(E6865*Inputs!$B$5 - B6865 - Inputs!$B$8, 0) * H6865</f>
        <v>0</v>
      </c>
      <c r="L6865" s="2">
        <f>IF(B6865 &gt;= D6865*Inputs!$B$10, MAX(B6865 - E6865/Inputs!$B$5 - Inputs!$B$8, 0) * I6865, 0)</f>
        <v>422.26799247363266</v>
      </c>
      <c r="M6865" s="2">
        <f t="shared" si="1286"/>
        <v>3124.6411157171592</v>
      </c>
      <c r="N6865" s="3" t="str">
        <f t="shared" si="1287"/>
        <v>Reg</v>
      </c>
      <c r="O6865" s="3" t="str">
        <f t="shared" si="1295"/>
        <v>Discharge</v>
      </c>
      <c r="P6865" s="2">
        <f t="shared" si="1288"/>
        <v>0</v>
      </c>
      <c r="Q6865" s="2">
        <f t="shared" si="1289"/>
        <v>170</v>
      </c>
      <c r="R6865" s="2">
        <f t="shared" si="1290"/>
        <v>0</v>
      </c>
      <c r="S6865" s="2">
        <f t="shared" si="1291"/>
        <v>7279.5655789731427</v>
      </c>
      <c r="T6865" s="2">
        <f t="shared" si="1292"/>
        <v>0</v>
      </c>
      <c r="U6865" s="2">
        <f>IF(O6865="Reg", R6865 * Inputs!$B$7, 0)</f>
        <v>0</v>
      </c>
      <c r="V6865" s="2">
        <f>MAX(F6865 + P6865*Inputs!$B$15 - (Q6865/Inputs!$B$16) - U6865, 0)</f>
        <v>0</v>
      </c>
    </row>
    <row r="6866" spans="1:22" x14ac:dyDescent="0.3">
      <c r="A6866" s="1">
        <v>46309</v>
      </c>
      <c r="B6866" s="2">
        <v>21.934591844861629</v>
      </c>
      <c r="C6866" s="2">
        <v>4.2610511727350433</v>
      </c>
      <c r="D6866" s="2">
        <f t="shared" si="1284"/>
        <v>32.977140230491344</v>
      </c>
      <c r="E6866" s="2">
        <f t="shared" si="1285"/>
        <v>10.822235010169365</v>
      </c>
      <c r="F6866" s="2">
        <f t="shared" si="1293"/>
        <v>0</v>
      </c>
      <c r="G6866" s="2">
        <f t="shared" si="1294"/>
        <v>0</v>
      </c>
      <c r="H6866" s="2">
        <f>MIN(Inputs!$B$2, (Inputs!$B$14 - F6866)/Inputs!$B$15)</f>
        <v>170</v>
      </c>
      <c r="I6866" s="2">
        <f>MAX(MIN(Inputs!$B$2, F6866*Inputs!$B$16, Inputs!$B$14*Inputs!$B$4 - G6866), 0)</f>
        <v>0</v>
      </c>
      <c r="J6866" s="2">
        <f>MAX(MIN(Inputs!$B$2, F6866*Inputs!$B$16, (Inputs!$B$14-F6866)/Inputs!$B$15)*Inputs!$B$9, 0)</f>
        <v>0</v>
      </c>
      <c r="K6866" s="2">
        <f>MAX(E6866*Inputs!$B$5 - B6866 - Inputs!$B$8, 0) * H6866</f>
        <v>0</v>
      </c>
      <c r="L6866" s="2">
        <f>IF(B6866 &gt;= D6866*Inputs!$B$10, MAX(B6866 - E6866/Inputs!$B$5 - Inputs!$B$8, 0) * I6866, 0)</f>
        <v>0</v>
      </c>
      <c r="M6866" s="2">
        <f t="shared" si="1286"/>
        <v>0</v>
      </c>
      <c r="N6866" s="3" t="str">
        <f t="shared" si="1287"/>
        <v>Idle</v>
      </c>
      <c r="O6866" s="3" t="str">
        <f t="shared" si="1295"/>
        <v>Idle</v>
      </c>
      <c r="P6866" s="2">
        <f t="shared" si="1288"/>
        <v>0</v>
      </c>
      <c r="Q6866" s="2">
        <f t="shared" si="1289"/>
        <v>0</v>
      </c>
      <c r="R6866" s="2">
        <f t="shared" si="1290"/>
        <v>0</v>
      </c>
      <c r="S6866" s="2">
        <f t="shared" si="1291"/>
        <v>0</v>
      </c>
      <c r="T6866" s="2">
        <f t="shared" si="1292"/>
        <v>0</v>
      </c>
      <c r="U6866" s="2">
        <f>IF(O6866="Reg", R6866 * Inputs!$B$7, 0)</f>
        <v>0</v>
      </c>
      <c r="V6866" s="2">
        <f>MAX(F6866 + P6866*Inputs!$B$15 - (Q6866/Inputs!$B$16) - U6866, 0)</f>
        <v>0</v>
      </c>
    </row>
    <row r="6867" spans="1:22" x14ac:dyDescent="0.3">
      <c r="A6867" s="1">
        <v>46309.041666666657</v>
      </c>
      <c r="B6867" s="2">
        <v>24.621661500066221</v>
      </c>
      <c r="C6867" s="2">
        <v>10.762553561910931</v>
      </c>
      <c r="D6867" s="2">
        <f t="shared" si="1284"/>
        <v>32.977140230491344</v>
      </c>
      <c r="E6867" s="2">
        <f t="shared" si="1285"/>
        <v>7.1664697026924244</v>
      </c>
      <c r="F6867" s="2">
        <f t="shared" si="1293"/>
        <v>0</v>
      </c>
      <c r="G6867" s="2">
        <f t="shared" si="1294"/>
        <v>0</v>
      </c>
      <c r="H6867" s="2">
        <f>MIN(Inputs!$B$2, (Inputs!$B$14 - F6867)/Inputs!$B$15)</f>
        <v>170</v>
      </c>
      <c r="I6867" s="2">
        <f>MAX(MIN(Inputs!$B$2, F6867*Inputs!$B$16, Inputs!$B$14*Inputs!$B$4 - G6867), 0)</f>
        <v>0</v>
      </c>
      <c r="J6867" s="2">
        <f>MAX(MIN(Inputs!$B$2, F6867*Inputs!$B$16, (Inputs!$B$14-F6867)/Inputs!$B$15)*Inputs!$B$9, 0)</f>
        <v>0</v>
      </c>
      <c r="K6867" s="2">
        <f>MAX(E6867*Inputs!$B$5 - B6867 - Inputs!$B$8, 0) * H6867</f>
        <v>0</v>
      </c>
      <c r="L6867" s="2">
        <f>IF(B6867 &gt;= D6867*Inputs!$B$10, MAX(B6867 - E6867/Inputs!$B$5 - Inputs!$B$8, 0) * I6867, 0)</f>
        <v>0</v>
      </c>
      <c r="M6867" s="2">
        <f t="shared" si="1286"/>
        <v>0</v>
      </c>
      <c r="N6867" s="3" t="str">
        <f t="shared" si="1287"/>
        <v>Idle</v>
      </c>
      <c r="O6867" s="3" t="str">
        <f t="shared" si="1295"/>
        <v>Idle</v>
      </c>
      <c r="P6867" s="2">
        <f t="shared" si="1288"/>
        <v>0</v>
      </c>
      <c r="Q6867" s="2">
        <f t="shared" si="1289"/>
        <v>0</v>
      </c>
      <c r="R6867" s="2">
        <f t="shared" si="1290"/>
        <v>0</v>
      </c>
      <c r="S6867" s="2">
        <f t="shared" si="1291"/>
        <v>0</v>
      </c>
      <c r="T6867" s="2">
        <f t="shared" si="1292"/>
        <v>0</v>
      </c>
      <c r="U6867" s="2">
        <f>IF(O6867="Reg", R6867 * Inputs!$B$7, 0)</f>
        <v>0</v>
      </c>
      <c r="V6867" s="2">
        <f>MAX(F6867 + P6867*Inputs!$B$15 - (Q6867/Inputs!$B$16) - U6867, 0)</f>
        <v>0</v>
      </c>
    </row>
    <row r="6868" spans="1:22" x14ac:dyDescent="0.3">
      <c r="A6868" s="1">
        <v>46309.083333333343</v>
      </c>
      <c r="B6868" s="2">
        <v>17.38436665159853</v>
      </c>
      <c r="C6868" s="2">
        <v>16.18904207478867</v>
      </c>
      <c r="D6868" s="2">
        <f t="shared" si="1284"/>
        <v>32.977140230491344</v>
      </c>
      <c r="E6868" s="2">
        <f t="shared" si="1285"/>
        <v>3.0628594526813888</v>
      </c>
      <c r="F6868" s="2">
        <f t="shared" si="1293"/>
        <v>0</v>
      </c>
      <c r="G6868" s="2">
        <f t="shared" si="1294"/>
        <v>0</v>
      </c>
      <c r="H6868" s="2">
        <f>MIN(Inputs!$B$2, (Inputs!$B$14 - F6868)/Inputs!$B$15)</f>
        <v>170</v>
      </c>
      <c r="I6868" s="2">
        <f>MAX(MIN(Inputs!$B$2, F6868*Inputs!$B$16, Inputs!$B$14*Inputs!$B$4 - G6868), 0)</f>
        <v>0</v>
      </c>
      <c r="J6868" s="2">
        <f>MAX(MIN(Inputs!$B$2, F6868*Inputs!$B$16, (Inputs!$B$14-F6868)/Inputs!$B$15)*Inputs!$B$9, 0)</f>
        <v>0</v>
      </c>
      <c r="K6868" s="2">
        <f>MAX(E6868*Inputs!$B$5 - B6868 - Inputs!$B$8, 0) * H6868</f>
        <v>0</v>
      </c>
      <c r="L6868" s="2">
        <f>IF(B6868 &gt;= D6868*Inputs!$B$10, MAX(B6868 - E6868/Inputs!$B$5 - Inputs!$B$8, 0) * I6868, 0)</f>
        <v>0</v>
      </c>
      <c r="M6868" s="2">
        <f t="shared" si="1286"/>
        <v>0</v>
      </c>
      <c r="N6868" s="3" t="str">
        <f t="shared" si="1287"/>
        <v>Idle</v>
      </c>
      <c r="O6868" s="3" t="str">
        <f t="shared" si="1295"/>
        <v>Idle</v>
      </c>
      <c r="P6868" s="2">
        <f t="shared" si="1288"/>
        <v>0</v>
      </c>
      <c r="Q6868" s="2">
        <f t="shared" si="1289"/>
        <v>0</v>
      </c>
      <c r="R6868" s="2">
        <f t="shared" si="1290"/>
        <v>0</v>
      </c>
      <c r="S6868" s="2">
        <f t="shared" si="1291"/>
        <v>0</v>
      </c>
      <c r="T6868" s="2">
        <f t="shared" si="1292"/>
        <v>0</v>
      </c>
      <c r="U6868" s="2">
        <f>IF(O6868="Reg", R6868 * Inputs!$B$7, 0)</f>
        <v>0</v>
      </c>
      <c r="V6868" s="2">
        <f>MAX(F6868 + P6868*Inputs!$B$15 - (Q6868/Inputs!$B$16) - U6868, 0)</f>
        <v>0</v>
      </c>
    </row>
    <row r="6869" spans="1:22" x14ac:dyDescent="0.3">
      <c r="A6869" s="1">
        <v>46309.125</v>
      </c>
      <c r="B6869" s="2">
        <v>0.61800163726344293</v>
      </c>
      <c r="C6869" s="2">
        <v>8.1670230910972137</v>
      </c>
      <c r="D6869" s="2">
        <f t="shared" si="1284"/>
        <v>32.977140230491344</v>
      </c>
      <c r="E6869" s="2">
        <f t="shared" si="1285"/>
        <v>0.16546501074830045</v>
      </c>
      <c r="F6869" s="2">
        <f t="shared" si="1293"/>
        <v>0</v>
      </c>
      <c r="G6869" s="2">
        <f t="shared" si="1294"/>
        <v>0</v>
      </c>
      <c r="H6869" s="2">
        <f>MIN(Inputs!$B$2, (Inputs!$B$14 - F6869)/Inputs!$B$15)</f>
        <v>170</v>
      </c>
      <c r="I6869" s="2">
        <f>MAX(MIN(Inputs!$B$2, F6869*Inputs!$B$16, Inputs!$B$14*Inputs!$B$4 - G6869), 0)</f>
        <v>0</v>
      </c>
      <c r="J6869" s="2">
        <f>MAX(MIN(Inputs!$B$2, F6869*Inputs!$B$16, (Inputs!$B$14-F6869)/Inputs!$B$15)*Inputs!$B$9, 0)</f>
        <v>0</v>
      </c>
      <c r="K6869" s="2">
        <f>MAX(E6869*Inputs!$B$5 - B6869 - Inputs!$B$8, 0) * H6869</f>
        <v>0</v>
      </c>
      <c r="L6869" s="2">
        <f>IF(B6869 &gt;= D6869*Inputs!$B$10, MAX(B6869 - E6869/Inputs!$B$5 - Inputs!$B$8, 0) * I6869, 0)</f>
        <v>0</v>
      </c>
      <c r="M6869" s="2">
        <f t="shared" si="1286"/>
        <v>0</v>
      </c>
      <c r="N6869" s="3" t="str">
        <f t="shared" si="1287"/>
        <v>Idle</v>
      </c>
      <c r="O6869" s="3" t="str">
        <f t="shared" si="1295"/>
        <v>Idle</v>
      </c>
      <c r="P6869" s="2">
        <f t="shared" si="1288"/>
        <v>0</v>
      </c>
      <c r="Q6869" s="2">
        <f t="shared" si="1289"/>
        <v>0</v>
      </c>
      <c r="R6869" s="2">
        <f t="shared" si="1290"/>
        <v>0</v>
      </c>
      <c r="S6869" s="2">
        <f t="shared" si="1291"/>
        <v>0</v>
      </c>
      <c r="T6869" s="2">
        <f t="shared" si="1292"/>
        <v>0</v>
      </c>
      <c r="U6869" s="2">
        <f>IF(O6869="Reg", R6869 * Inputs!$B$7, 0)</f>
        <v>0</v>
      </c>
      <c r="V6869" s="2">
        <f>MAX(F6869 + P6869*Inputs!$B$15 - (Q6869/Inputs!$B$16) - U6869, 0)</f>
        <v>0</v>
      </c>
    </row>
    <row r="6870" spans="1:22" x14ac:dyDescent="0.3">
      <c r="A6870" s="1">
        <v>46309.166666666657</v>
      </c>
      <c r="B6870" s="2">
        <v>0</v>
      </c>
      <c r="C6870" s="2">
        <v>9.5891827268268734</v>
      </c>
      <c r="D6870" s="2">
        <f t="shared" si="1284"/>
        <v>32.977140230491344</v>
      </c>
      <c r="E6870" s="2">
        <f t="shared" si="1285"/>
        <v>0.26239395680957112</v>
      </c>
      <c r="F6870" s="2">
        <f t="shared" si="1293"/>
        <v>0</v>
      </c>
      <c r="G6870" s="2">
        <f t="shared" si="1294"/>
        <v>0</v>
      </c>
      <c r="H6870" s="2">
        <f>MIN(Inputs!$B$2, (Inputs!$B$14 - F6870)/Inputs!$B$15)</f>
        <v>170</v>
      </c>
      <c r="I6870" s="2">
        <f>MAX(MIN(Inputs!$B$2, F6870*Inputs!$B$16, Inputs!$B$14*Inputs!$B$4 - G6870), 0)</f>
        <v>0</v>
      </c>
      <c r="J6870" s="2">
        <f>MAX(MIN(Inputs!$B$2, F6870*Inputs!$B$16, (Inputs!$B$14-F6870)/Inputs!$B$15)*Inputs!$B$9, 0)</f>
        <v>0</v>
      </c>
      <c r="K6870" s="2">
        <f>MAX(E6870*Inputs!$B$5 - B6870 - Inputs!$B$8, 0) * H6870</f>
        <v>0</v>
      </c>
      <c r="L6870" s="2">
        <f>IF(B6870 &gt;= D6870*Inputs!$B$10, MAX(B6870 - E6870/Inputs!$B$5 - Inputs!$B$8, 0) * I6870, 0)</f>
        <v>0</v>
      </c>
      <c r="M6870" s="2">
        <f t="shared" si="1286"/>
        <v>0</v>
      </c>
      <c r="N6870" s="3" t="str">
        <f t="shared" si="1287"/>
        <v>Idle</v>
      </c>
      <c r="O6870" s="3" t="str">
        <f t="shared" si="1295"/>
        <v>Idle</v>
      </c>
      <c r="P6870" s="2">
        <f t="shared" si="1288"/>
        <v>0</v>
      </c>
      <c r="Q6870" s="2">
        <f t="shared" si="1289"/>
        <v>0</v>
      </c>
      <c r="R6870" s="2">
        <f t="shared" si="1290"/>
        <v>0</v>
      </c>
      <c r="S6870" s="2">
        <f t="shared" si="1291"/>
        <v>0</v>
      </c>
      <c r="T6870" s="2">
        <f t="shared" si="1292"/>
        <v>0</v>
      </c>
      <c r="U6870" s="2">
        <f>IF(O6870="Reg", R6870 * Inputs!$B$7, 0)</f>
        <v>0</v>
      </c>
      <c r="V6870" s="2">
        <f>MAX(F6870 + P6870*Inputs!$B$15 - (Q6870/Inputs!$B$16) - U6870, 0)</f>
        <v>0</v>
      </c>
    </row>
    <row r="6871" spans="1:22" x14ac:dyDescent="0.3">
      <c r="A6871" s="1">
        <v>46309.208333333343</v>
      </c>
      <c r="B6871" s="2">
        <v>0.37478842722635969</v>
      </c>
      <c r="C6871" s="2">
        <v>4.6669361837530534</v>
      </c>
      <c r="D6871" s="2">
        <f t="shared" si="1284"/>
        <v>32.977140230491344</v>
      </c>
      <c r="E6871" s="2">
        <f t="shared" si="1285"/>
        <v>1.9535048187772761</v>
      </c>
      <c r="F6871" s="2">
        <f t="shared" si="1293"/>
        <v>0</v>
      </c>
      <c r="G6871" s="2">
        <f t="shared" si="1294"/>
        <v>0</v>
      </c>
      <c r="H6871" s="2">
        <f>MIN(Inputs!$B$2, (Inputs!$B$14 - F6871)/Inputs!$B$15)</f>
        <v>170</v>
      </c>
      <c r="I6871" s="2">
        <f>MAX(MIN(Inputs!$B$2, F6871*Inputs!$B$16, Inputs!$B$14*Inputs!$B$4 - G6871), 0)</f>
        <v>0</v>
      </c>
      <c r="J6871" s="2">
        <f>MAX(MIN(Inputs!$B$2, F6871*Inputs!$B$16, (Inputs!$B$14-F6871)/Inputs!$B$15)*Inputs!$B$9, 0)</f>
        <v>0</v>
      </c>
      <c r="K6871" s="2">
        <f>MAX(E6871*Inputs!$B$5 - B6871 - Inputs!$B$8, 0) * H6871</f>
        <v>0</v>
      </c>
      <c r="L6871" s="2">
        <f>IF(B6871 &gt;= D6871*Inputs!$B$10, MAX(B6871 - E6871/Inputs!$B$5 - Inputs!$B$8, 0) * I6871, 0)</f>
        <v>0</v>
      </c>
      <c r="M6871" s="2">
        <f t="shared" si="1286"/>
        <v>0</v>
      </c>
      <c r="N6871" s="3" t="str">
        <f t="shared" si="1287"/>
        <v>Idle</v>
      </c>
      <c r="O6871" s="3" t="str">
        <f t="shared" si="1295"/>
        <v>Idle</v>
      </c>
      <c r="P6871" s="2">
        <f t="shared" si="1288"/>
        <v>0</v>
      </c>
      <c r="Q6871" s="2">
        <f t="shared" si="1289"/>
        <v>0</v>
      </c>
      <c r="R6871" s="2">
        <f t="shared" si="1290"/>
        <v>0</v>
      </c>
      <c r="S6871" s="2">
        <f t="shared" si="1291"/>
        <v>0</v>
      </c>
      <c r="T6871" s="2">
        <f t="shared" si="1292"/>
        <v>0</v>
      </c>
      <c r="U6871" s="2">
        <f>IF(O6871="Reg", R6871 * Inputs!$B$7, 0)</f>
        <v>0</v>
      </c>
      <c r="V6871" s="2">
        <f>MAX(F6871 + P6871*Inputs!$B$15 - (Q6871/Inputs!$B$16) - U6871, 0)</f>
        <v>0</v>
      </c>
    </row>
    <row r="6872" spans="1:22" x14ac:dyDescent="0.3">
      <c r="A6872" s="1">
        <v>46309.25</v>
      </c>
      <c r="B6872" s="2">
        <v>0</v>
      </c>
      <c r="C6872" s="2">
        <v>2.5539377446213898</v>
      </c>
      <c r="D6872" s="2">
        <f t="shared" si="1284"/>
        <v>32.977140230491344</v>
      </c>
      <c r="E6872" s="2">
        <f t="shared" si="1285"/>
        <v>4.7408794580565905</v>
      </c>
      <c r="F6872" s="2">
        <f t="shared" si="1293"/>
        <v>0</v>
      </c>
      <c r="G6872" s="2">
        <f t="shared" si="1294"/>
        <v>0</v>
      </c>
      <c r="H6872" s="2">
        <f>MIN(Inputs!$B$2, (Inputs!$B$14 - F6872)/Inputs!$B$15)</f>
        <v>170</v>
      </c>
      <c r="I6872" s="2">
        <f>MAX(MIN(Inputs!$B$2, F6872*Inputs!$B$16, Inputs!$B$14*Inputs!$B$4 - G6872), 0)</f>
        <v>0</v>
      </c>
      <c r="J6872" s="2">
        <f>MAX(MIN(Inputs!$B$2, F6872*Inputs!$B$16, (Inputs!$B$14-F6872)/Inputs!$B$15)*Inputs!$B$9, 0)</f>
        <v>0</v>
      </c>
      <c r="K6872" s="2">
        <f>MAX(E6872*Inputs!$B$5 - B6872 - Inputs!$B$8, 0) * H6872</f>
        <v>0</v>
      </c>
      <c r="L6872" s="2">
        <f>IF(B6872 &gt;= D6872*Inputs!$B$10, MAX(B6872 - E6872/Inputs!$B$5 - Inputs!$B$8, 0) * I6872, 0)</f>
        <v>0</v>
      </c>
      <c r="M6872" s="2">
        <f t="shared" si="1286"/>
        <v>0</v>
      </c>
      <c r="N6872" s="3" t="str">
        <f t="shared" si="1287"/>
        <v>Idle</v>
      </c>
      <c r="O6872" s="3" t="str">
        <f t="shared" si="1295"/>
        <v>Idle</v>
      </c>
      <c r="P6872" s="2">
        <f t="shared" si="1288"/>
        <v>0</v>
      </c>
      <c r="Q6872" s="2">
        <f t="shared" si="1289"/>
        <v>0</v>
      </c>
      <c r="R6872" s="2">
        <f t="shared" si="1290"/>
        <v>0</v>
      </c>
      <c r="S6872" s="2">
        <f t="shared" si="1291"/>
        <v>0</v>
      </c>
      <c r="T6872" s="2">
        <f t="shared" si="1292"/>
        <v>0</v>
      </c>
      <c r="U6872" s="2">
        <f>IF(O6872="Reg", R6872 * Inputs!$B$7, 0)</f>
        <v>0</v>
      </c>
      <c r="V6872" s="2">
        <f>MAX(F6872 + P6872*Inputs!$B$15 - (Q6872/Inputs!$B$16) - U6872, 0)</f>
        <v>0</v>
      </c>
    </row>
    <row r="6873" spans="1:22" x14ac:dyDescent="0.3">
      <c r="A6873" s="1">
        <v>46309.291666666657</v>
      </c>
      <c r="B6873" s="2">
        <v>0</v>
      </c>
      <c r="C6873" s="2">
        <v>7.2755535153636712</v>
      </c>
      <c r="D6873" s="2">
        <f t="shared" si="1284"/>
        <v>32.977140230491344</v>
      </c>
      <c r="E6873" s="2">
        <f t="shared" si="1285"/>
        <v>10.096043063648617</v>
      </c>
      <c r="F6873" s="2">
        <f t="shared" si="1293"/>
        <v>0</v>
      </c>
      <c r="G6873" s="2">
        <f t="shared" si="1294"/>
        <v>0</v>
      </c>
      <c r="H6873" s="2">
        <f>MIN(Inputs!$B$2, (Inputs!$B$14 - F6873)/Inputs!$B$15)</f>
        <v>170</v>
      </c>
      <c r="I6873" s="2">
        <f>MAX(MIN(Inputs!$B$2, F6873*Inputs!$B$16, Inputs!$B$14*Inputs!$B$4 - G6873), 0)</f>
        <v>0</v>
      </c>
      <c r="J6873" s="2">
        <f>MAX(MIN(Inputs!$B$2, F6873*Inputs!$B$16, (Inputs!$B$14-F6873)/Inputs!$B$15)*Inputs!$B$9, 0)</f>
        <v>0</v>
      </c>
      <c r="K6873" s="2">
        <f>MAX(E6873*Inputs!$B$5 - B6873 - Inputs!$B$8, 0) * H6873</f>
        <v>0</v>
      </c>
      <c r="L6873" s="2">
        <f>IF(B6873 &gt;= D6873*Inputs!$B$10, MAX(B6873 - E6873/Inputs!$B$5 - Inputs!$B$8, 0) * I6873, 0)</f>
        <v>0</v>
      </c>
      <c r="M6873" s="2">
        <f t="shared" si="1286"/>
        <v>0</v>
      </c>
      <c r="N6873" s="3" t="str">
        <f t="shared" si="1287"/>
        <v>Idle</v>
      </c>
      <c r="O6873" s="3" t="str">
        <f t="shared" si="1295"/>
        <v>Idle</v>
      </c>
      <c r="P6873" s="2">
        <f t="shared" si="1288"/>
        <v>0</v>
      </c>
      <c r="Q6873" s="2">
        <f t="shared" si="1289"/>
        <v>0</v>
      </c>
      <c r="R6873" s="2">
        <f t="shared" si="1290"/>
        <v>0</v>
      </c>
      <c r="S6873" s="2">
        <f t="shared" si="1291"/>
        <v>0</v>
      </c>
      <c r="T6873" s="2">
        <f t="shared" si="1292"/>
        <v>0</v>
      </c>
      <c r="U6873" s="2">
        <f>IF(O6873="Reg", R6873 * Inputs!$B$7, 0)</f>
        <v>0</v>
      </c>
      <c r="V6873" s="2">
        <f>MAX(F6873 + P6873*Inputs!$B$15 - (Q6873/Inputs!$B$16) - U6873, 0)</f>
        <v>0</v>
      </c>
    </row>
    <row r="6874" spans="1:22" x14ac:dyDescent="0.3">
      <c r="A6874" s="1">
        <v>46309.333333333343</v>
      </c>
      <c r="B6874" s="2">
        <v>0</v>
      </c>
      <c r="C6874" s="2">
        <v>17.894657599407971</v>
      </c>
      <c r="D6874" s="2">
        <f t="shared" si="1284"/>
        <v>32.977140230491344</v>
      </c>
      <c r="E6874" s="2">
        <f t="shared" si="1285"/>
        <v>16.748243193723614</v>
      </c>
      <c r="F6874" s="2">
        <f t="shared" si="1293"/>
        <v>0</v>
      </c>
      <c r="G6874" s="2">
        <f t="shared" si="1294"/>
        <v>0</v>
      </c>
      <c r="H6874" s="2">
        <f>MIN(Inputs!$B$2, (Inputs!$B$14 - F6874)/Inputs!$B$15)</f>
        <v>170</v>
      </c>
      <c r="I6874" s="2">
        <f>MAX(MIN(Inputs!$B$2, F6874*Inputs!$B$16, Inputs!$B$14*Inputs!$B$4 - G6874), 0)</f>
        <v>0</v>
      </c>
      <c r="J6874" s="2">
        <f>MAX(MIN(Inputs!$B$2, F6874*Inputs!$B$16, (Inputs!$B$14-F6874)/Inputs!$B$15)*Inputs!$B$9, 0)</f>
        <v>0</v>
      </c>
      <c r="K6874" s="2">
        <f>MAX(E6874*Inputs!$B$5 - B6874 - Inputs!$B$8, 0) * H6874</f>
        <v>0</v>
      </c>
      <c r="L6874" s="2">
        <f>IF(B6874 &gt;= D6874*Inputs!$B$10, MAX(B6874 - E6874/Inputs!$B$5 - Inputs!$B$8, 0) * I6874, 0)</f>
        <v>0</v>
      </c>
      <c r="M6874" s="2">
        <f t="shared" si="1286"/>
        <v>0</v>
      </c>
      <c r="N6874" s="3" t="str">
        <f t="shared" si="1287"/>
        <v>Idle</v>
      </c>
      <c r="O6874" s="3" t="str">
        <f t="shared" si="1295"/>
        <v>Idle</v>
      </c>
      <c r="P6874" s="2">
        <f t="shared" si="1288"/>
        <v>0</v>
      </c>
      <c r="Q6874" s="2">
        <f t="shared" si="1289"/>
        <v>0</v>
      </c>
      <c r="R6874" s="2">
        <f t="shared" si="1290"/>
        <v>0</v>
      </c>
      <c r="S6874" s="2">
        <f t="shared" si="1291"/>
        <v>0</v>
      </c>
      <c r="T6874" s="2">
        <f t="shared" si="1292"/>
        <v>0</v>
      </c>
      <c r="U6874" s="2">
        <f>IF(O6874="Reg", R6874 * Inputs!$B$7, 0)</f>
        <v>0</v>
      </c>
      <c r="V6874" s="2">
        <f>MAX(F6874 + P6874*Inputs!$B$15 - (Q6874/Inputs!$B$16) - U6874, 0)</f>
        <v>0</v>
      </c>
    </row>
    <row r="6875" spans="1:22" x14ac:dyDescent="0.3">
      <c r="A6875" s="1">
        <v>46309.375</v>
      </c>
      <c r="B6875" s="2">
        <v>1.199575313631067</v>
      </c>
      <c r="C6875" s="2">
        <v>58.139483377990757</v>
      </c>
      <c r="D6875" s="2">
        <f t="shared" si="1284"/>
        <v>32.977140230491344</v>
      </c>
      <c r="E6875" s="2">
        <f t="shared" si="1285"/>
        <v>25.44755331436961</v>
      </c>
      <c r="F6875" s="2">
        <f t="shared" si="1293"/>
        <v>0</v>
      </c>
      <c r="G6875" s="2">
        <f t="shared" si="1294"/>
        <v>0</v>
      </c>
      <c r="H6875" s="2">
        <f>MIN(Inputs!$B$2, (Inputs!$B$14 - F6875)/Inputs!$B$15)</f>
        <v>170</v>
      </c>
      <c r="I6875" s="2">
        <f>MAX(MIN(Inputs!$B$2, F6875*Inputs!$B$16, Inputs!$B$14*Inputs!$B$4 - G6875), 0)</f>
        <v>0</v>
      </c>
      <c r="J6875" s="2">
        <f>MAX(MIN(Inputs!$B$2, F6875*Inputs!$B$16, (Inputs!$B$14-F6875)/Inputs!$B$15)*Inputs!$B$9, 0)</f>
        <v>0</v>
      </c>
      <c r="K6875" s="2">
        <f>MAX(E6875*Inputs!$B$5 - B6875 - Inputs!$B$8, 0) * H6875</f>
        <v>203.02617251241233</v>
      </c>
      <c r="L6875" s="2">
        <f>IF(B6875 &gt;= D6875*Inputs!$B$10, MAX(B6875 - E6875/Inputs!$B$5 - Inputs!$B$8, 0) * I6875, 0)</f>
        <v>0</v>
      </c>
      <c r="M6875" s="2">
        <f t="shared" si="1286"/>
        <v>0</v>
      </c>
      <c r="N6875" s="3" t="str">
        <f t="shared" si="1287"/>
        <v>Charge</v>
      </c>
      <c r="O6875" s="3" t="str">
        <f t="shared" si="1295"/>
        <v>Charge</v>
      </c>
      <c r="P6875" s="2">
        <f t="shared" si="1288"/>
        <v>170</v>
      </c>
      <c r="Q6875" s="2">
        <f t="shared" si="1289"/>
        <v>0</v>
      </c>
      <c r="R6875" s="2">
        <f t="shared" si="1290"/>
        <v>0</v>
      </c>
      <c r="S6875" s="2">
        <f t="shared" si="1291"/>
        <v>-203.92780331728139</v>
      </c>
      <c r="T6875" s="2">
        <f t="shared" si="1292"/>
        <v>0</v>
      </c>
      <c r="U6875" s="2">
        <f>IF(O6875="Reg", R6875 * Inputs!$B$7, 0)</f>
        <v>0</v>
      </c>
      <c r="V6875" s="2">
        <f>MAX(F6875 + P6875*Inputs!$B$15 - (Q6875/Inputs!$B$16) - U6875, 0)</f>
        <v>170</v>
      </c>
    </row>
    <row r="6876" spans="1:22" x14ac:dyDescent="0.3">
      <c r="A6876" s="1">
        <v>46309.416666666657</v>
      </c>
      <c r="B6876" s="2">
        <v>10.14666517180623</v>
      </c>
      <c r="C6876" s="2">
        <v>5.662313280142854</v>
      </c>
      <c r="D6876" s="2">
        <f t="shared" si="1284"/>
        <v>32.977140230491344</v>
      </c>
      <c r="E6876" s="2">
        <f t="shared" si="1285"/>
        <v>35.895021761353632</v>
      </c>
      <c r="F6876" s="2">
        <f t="shared" si="1293"/>
        <v>170</v>
      </c>
      <c r="G6876" s="2">
        <f t="shared" si="1294"/>
        <v>0</v>
      </c>
      <c r="H6876" s="2">
        <f>MIN(Inputs!$B$2, (Inputs!$B$14 - F6876)/Inputs!$B$15)</f>
        <v>170</v>
      </c>
      <c r="I6876" s="2">
        <f>MAX(MIN(Inputs!$B$2, F6876*Inputs!$B$16, Inputs!$B$14*Inputs!$B$4 - G6876), 0)</f>
        <v>170</v>
      </c>
      <c r="J6876" s="2">
        <f>MAX(MIN(Inputs!$B$2, F6876*Inputs!$B$16, (Inputs!$B$14-F6876)/Inputs!$B$15)*Inputs!$B$9, 0)</f>
        <v>136</v>
      </c>
      <c r="K6876" s="2">
        <f>MAX(E6876*Inputs!$B$5 - B6876 - Inputs!$B$8, 0) * H6876</f>
        <v>244.96217629144456</v>
      </c>
      <c r="L6876" s="2">
        <f>IF(B6876 &gt;= D6876*Inputs!$B$10, MAX(B6876 - E6876/Inputs!$B$5 - Inputs!$B$8, 0) * I6876, 0)</f>
        <v>0</v>
      </c>
      <c r="M6876" s="2">
        <f t="shared" si="1286"/>
        <v>770.07460609942814</v>
      </c>
      <c r="N6876" s="3" t="str">
        <f t="shared" si="1287"/>
        <v>Reg</v>
      </c>
      <c r="O6876" s="3" t="str">
        <f t="shared" si="1295"/>
        <v>Charge</v>
      </c>
      <c r="P6876" s="2">
        <f t="shared" si="1288"/>
        <v>170</v>
      </c>
      <c r="Q6876" s="2">
        <f t="shared" si="1289"/>
        <v>0</v>
      </c>
      <c r="R6876" s="2">
        <f t="shared" si="1290"/>
        <v>0</v>
      </c>
      <c r="S6876" s="2">
        <f t="shared" si="1291"/>
        <v>-1724.9330792070591</v>
      </c>
      <c r="T6876" s="2">
        <f t="shared" si="1292"/>
        <v>0</v>
      </c>
      <c r="U6876" s="2">
        <f>IF(O6876="Reg", R6876 * Inputs!$B$7, 0)</f>
        <v>0</v>
      </c>
      <c r="V6876" s="2">
        <f>MAX(F6876 + P6876*Inputs!$B$15 - (Q6876/Inputs!$B$16) - U6876, 0)</f>
        <v>340</v>
      </c>
    </row>
    <row r="6877" spans="1:22" x14ac:dyDescent="0.3">
      <c r="A6877" s="1">
        <v>46309.458333333343</v>
      </c>
      <c r="B6877" s="2">
        <v>17.099036262902249</v>
      </c>
      <c r="C6877" s="2">
        <v>37.696789205739456</v>
      </c>
      <c r="D6877" s="2">
        <f t="shared" si="1284"/>
        <v>32.977140230491344</v>
      </c>
      <c r="E6877" s="2">
        <f t="shared" si="1285"/>
        <v>45.039447900285118</v>
      </c>
      <c r="F6877" s="2">
        <f t="shared" si="1293"/>
        <v>340</v>
      </c>
      <c r="G6877" s="2">
        <f t="shared" si="1294"/>
        <v>0</v>
      </c>
      <c r="H6877" s="2">
        <f>MIN(Inputs!$B$2, (Inputs!$B$14 - F6877)/Inputs!$B$15)</f>
        <v>0</v>
      </c>
      <c r="I6877" s="2">
        <f>MAX(MIN(Inputs!$B$2, F6877*Inputs!$B$16, Inputs!$B$14*Inputs!$B$4 - G6877), 0)</f>
        <v>170</v>
      </c>
      <c r="J6877" s="2">
        <f>MAX(MIN(Inputs!$B$2, F6877*Inputs!$B$16, (Inputs!$B$14-F6877)/Inputs!$B$15)*Inputs!$B$9, 0)</f>
        <v>0</v>
      </c>
      <c r="K6877" s="2">
        <f>MAX(E6877*Inputs!$B$5 - B6877 - Inputs!$B$8, 0) * H6877</f>
        <v>0</v>
      </c>
      <c r="L6877" s="2">
        <f>IF(B6877 &gt;= D6877*Inputs!$B$10, MAX(B6877 - E6877/Inputs!$B$5 - Inputs!$B$8, 0) * I6877, 0)</f>
        <v>0</v>
      </c>
      <c r="M6877" s="2">
        <f t="shared" si="1286"/>
        <v>0</v>
      </c>
      <c r="N6877" s="3" t="str">
        <f t="shared" si="1287"/>
        <v>Idle</v>
      </c>
      <c r="O6877" s="3" t="str">
        <f t="shared" si="1295"/>
        <v>Idle</v>
      </c>
      <c r="P6877" s="2">
        <f t="shared" si="1288"/>
        <v>0</v>
      </c>
      <c r="Q6877" s="2">
        <f t="shared" si="1289"/>
        <v>0</v>
      </c>
      <c r="R6877" s="2">
        <f t="shared" si="1290"/>
        <v>0</v>
      </c>
      <c r="S6877" s="2">
        <f t="shared" si="1291"/>
        <v>0</v>
      </c>
      <c r="T6877" s="2">
        <f t="shared" si="1292"/>
        <v>0</v>
      </c>
      <c r="U6877" s="2">
        <f>IF(O6877="Reg", R6877 * Inputs!$B$7, 0)</f>
        <v>0</v>
      </c>
      <c r="V6877" s="2">
        <f>MAX(F6877 + P6877*Inputs!$B$15 - (Q6877/Inputs!$B$16) - U6877, 0)</f>
        <v>340</v>
      </c>
    </row>
    <row r="6878" spans="1:22" x14ac:dyDescent="0.3">
      <c r="A6878" s="1">
        <v>46309.5</v>
      </c>
      <c r="B6878" s="2">
        <v>32.130981633552153</v>
      </c>
      <c r="C6878" s="2">
        <v>6.8534586157177229</v>
      </c>
      <c r="D6878" s="2">
        <f t="shared" si="1284"/>
        <v>32.977140230491344</v>
      </c>
      <c r="E6878" s="2">
        <f t="shared" si="1285"/>
        <v>54.515684146120471</v>
      </c>
      <c r="F6878" s="2">
        <f t="shared" si="1293"/>
        <v>340</v>
      </c>
      <c r="G6878" s="2">
        <f t="shared" si="1294"/>
        <v>0</v>
      </c>
      <c r="H6878" s="2">
        <f>MIN(Inputs!$B$2, (Inputs!$B$14 - F6878)/Inputs!$B$15)</f>
        <v>0</v>
      </c>
      <c r="I6878" s="2">
        <f>MAX(MIN(Inputs!$B$2, F6878*Inputs!$B$16, Inputs!$B$14*Inputs!$B$4 - G6878), 0)</f>
        <v>170</v>
      </c>
      <c r="J6878" s="2">
        <f>MAX(MIN(Inputs!$B$2, F6878*Inputs!$B$16, (Inputs!$B$14-F6878)/Inputs!$B$15)*Inputs!$B$9, 0)</f>
        <v>0</v>
      </c>
      <c r="K6878" s="2">
        <f>MAX(E6878*Inputs!$B$5 - B6878 - Inputs!$B$8, 0) * H6878</f>
        <v>0</v>
      </c>
      <c r="L6878" s="2">
        <f>IF(B6878 &gt;= D6878*Inputs!$B$10, MAX(B6878 - E6878/Inputs!$B$5 - Inputs!$B$8, 0) * I6878, 0)</f>
        <v>0</v>
      </c>
      <c r="M6878" s="2">
        <f t="shared" si="1286"/>
        <v>0</v>
      </c>
      <c r="N6878" s="3" t="str">
        <f t="shared" si="1287"/>
        <v>Idle</v>
      </c>
      <c r="O6878" s="3" t="str">
        <f t="shared" si="1295"/>
        <v>Idle</v>
      </c>
      <c r="P6878" s="2">
        <f t="shared" si="1288"/>
        <v>0</v>
      </c>
      <c r="Q6878" s="2">
        <f t="shared" si="1289"/>
        <v>0</v>
      </c>
      <c r="R6878" s="2">
        <f t="shared" si="1290"/>
        <v>0</v>
      </c>
      <c r="S6878" s="2">
        <f t="shared" si="1291"/>
        <v>0</v>
      </c>
      <c r="T6878" s="2">
        <f t="shared" si="1292"/>
        <v>0</v>
      </c>
      <c r="U6878" s="2">
        <f>IF(O6878="Reg", R6878 * Inputs!$B$7, 0)</f>
        <v>0</v>
      </c>
      <c r="V6878" s="2">
        <f>MAX(F6878 + P6878*Inputs!$B$15 - (Q6878/Inputs!$B$16) - U6878, 0)</f>
        <v>340</v>
      </c>
    </row>
    <row r="6879" spans="1:22" x14ac:dyDescent="0.3">
      <c r="A6879" s="1">
        <v>46309.541666666657</v>
      </c>
      <c r="B6879" s="2">
        <v>39.913200780449998</v>
      </c>
      <c r="C6879" s="2">
        <v>3.421182039856141</v>
      </c>
      <c r="D6879" s="2">
        <f t="shared" si="1284"/>
        <v>32.977140230491344</v>
      </c>
      <c r="E6879" s="2">
        <f t="shared" si="1285"/>
        <v>60.848112391272871</v>
      </c>
      <c r="F6879" s="2">
        <f t="shared" si="1293"/>
        <v>340</v>
      </c>
      <c r="G6879" s="2">
        <f t="shared" si="1294"/>
        <v>0</v>
      </c>
      <c r="H6879" s="2">
        <f>MIN(Inputs!$B$2, (Inputs!$B$14 - F6879)/Inputs!$B$15)</f>
        <v>0</v>
      </c>
      <c r="I6879" s="2">
        <f>MAX(MIN(Inputs!$B$2, F6879*Inputs!$B$16, Inputs!$B$14*Inputs!$B$4 - G6879), 0)</f>
        <v>170</v>
      </c>
      <c r="J6879" s="2">
        <f>MAX(MIN(Inputs!$B$2, F6879*Inputs!$B$16, (Inputs!$B$14-F6879)/Inputs!$B$15)*Inputs!$B$9, 0)</f>
        <v>0</v>
      </c>
      <c r="K6879" s="2">
        <f>MAX(E6879*Inputs!$B$5 - B6879 - Inputs!$B$8, 0) * H6879</f>
        <v>0</v>
      </c>
      <c r="L6879" s="2">
        <f>IF(B6879 &gt;= D6879*Inputs!$B$10, MAX(B6879 - E6879/Inputs!$B$5 - Inputs!$B$8, 0) * I6879, 0)</f>
        <v>0</v>
      </c>
      <c r="M6879" s="2">
        <f t="shared" si="1286"/>
        <v>0</v>
      </c>
      <c r="N6879" s="3" t="str">
        <f t="shared" si="1287"/>
        <v>Idle</v>
      </c>
      <c r="O6879" s="3" t="str">
        <f t="shared" si="1295"/>
        <v>Idle</v>
      </c>
      <c r="P6879" s="2">
        <f t="shared" si="1288"/>
        <v>0</v>
      </c>
      <c r="Q6879" s="2">
        <f t="shared" si="1289"/>
        <v>0</v>
      </c>
      <c r="R6879" s="2">
        <f t="shared" si="1290"/>
        <v>0</v>
      </c>
      <c r="S6879" s="2">
        <f t="shared" si="1291"/>
        <v>0</v>
      </c>
      <c r="T6879" s="2">
        <f t="shared" si="1292"/>
        <v>0</v>
      </c>
      <c r="U6879" s="2">
        <f>IF(O6879="Reg", R6879 * Inputs!$B$7, 0)</f>
        <v>0</v>
      </c>
      <c r="V6879" s="2">
        <f>MAX(F6879 + P6879*Inputs!$B$15 - (Q6879/Inputs!$B$16) - U6879, 0)</f>
        <v>340</v>
      </c>
    </row>
    <row r="6880" spans="1:22" x14ac:dyDescent="0.3">
      <c r="A6880" s="1">
        <v>46309.583333333343</v>
      </c>
      <c r="B6880" s="2">
        <v>52.195860723875967</v>
      </c>
      <c r="C6880" s="2">
        <v>14.01762185468275</v>
      </c>
      <c r="D6880" s="2">
        <f t="shared" si="1284"/>
        <v>32.977140230491344</v>
      </c>
      <c r="E6880" s="2">
        <f t="shared" si="1285"/>
        <v>66.72361659605879</v>
      </c>
      <c r="F6880" s="2">
        <f t="shared" si="1293"/>
        <v>340</v>
      </c>
      <c r="G6880" s="2">
        <f t="shared" si="1294"/>
        <v>0</v>
      </c>
      <c r="H6880" s="2">
        <f>MIN(Inputs!$B$2, (Inputs!$B$14 - F6880)/Inputs!$B$15)</f>
        <v>0</v>
      </c>
      <c r="I6880" s="2">
        <f>MAX(MIN(Inputs!$B$2, F6880*Inputs!$B$16, Inputs!$B$14*Inputs!$B$4 - G6880), 0)</f>
        <v>170</v>
      </c>
      <c r="J6880" s="2">
        <f>MAX(MIN(Inputs!$B$2, F6880*Inputs!$B$16, (Inputs!$B$14-F6880)/Inputs!$B$15)*Inputs!$B$9, 0)</f>
        <v>0</v>
      </c>
      <c r="K6880" s="2">
        <f>MAX(E6880*Inputs!$B$5 - B6880 - Inputs!$B$8, 0) * H6880</f>
        <v>0</v>
      </c>
      <c r="L6880" s="2">
        <f>IF(B6880 &gt;= D6880*Inputs!$B$10, MAX(B6880 - E6880/Inputs!$B$5 - Inputs!$B$8, 0) * I6880, 0)</f>
        <v>0</v>
      </c>
      <c r="M6880" s="2">
        <f t="shared" si="1286"/>
        <v>0</v>
      </c>
      <c r="N6880" s="3" t="str">
        <f t="shared" si="1287"/>
        <v>Idle</v>
      </c>
      <c r="O6880" s="3" t="str">
        <f t="shared" si="1295"/>
        <v>Idle</v>
      </c>
      <c r="P6880" s="2">
        <f t="shared" si="1288"/>
        <v>0</v>
      </c>
      <c r="Q6880" s="2">
        <f t="shared" si="1289"/>
        <v>0</v>
      </c>
      <c r="R6880" s="2">
        <f t="shared" si="1290"/>
        <v>0</v>
      </c>
      <c r="S6880" s="2">
        <f t="shared" si="1291"/>
        <v>0</v>
      </c>
      <c r="T6880" s="2">
        <f t="shared" si="1292"/>
        <v>0</v>
      </c>
      <c r="U6880" s="2">
        <f>IF(O6880="Reg", R6880 * Inputs!$B$7, 0)</f>
        <v>0</v>
      </c>
      <c r="V6880" s="2">
        <f>MAX(F6880 + P6880*Inputs!$B$15 - (Q6880/Inputs!$B$16) - U6880, 0)</f>
        <v>340</v>
      </c>
    </row>
    <row r="6881" spans="1:22" x14ac:dyDescent="0.3">
      <c r="A6881" s="1">
        <v>46309.625</v>
      </c>
      <c r="B6881" s="2">
        <v>63.88438599553519</v>
      </c>
      <c r="C6881" s="2">
        <v>14.76936626357468</v>
      </c>
      <c r="D6881" s="2">
        <f t="shared" si="1284"/>
        <v>32.977140230491344</v>
      </c>
      <c r="E6881" s="2">
        <f t="shared" si="1285"/>
        <v>69.164427916976081</v>
      </c>
      <c r="F6881" s="2">
        <f t="shared" si="1293"/>
        <v>340</v>
      </c>
      <c r="G6881" s="2">
        <f t="shared" si="1294"/>
        <v>0</v>
      </c>
      <c r="H6881" s="2">
        <f>MIN(Inputs!$B$2, (Inputs!$B$14 - F6881)/Inputs!$B$15)</f>
        <v>0</v>
      </c>
      <c r="I6881" s="2">
        <f>MAX(MIN(Inputs!$B$2, F6881*Inputs!$B$16, Inputs!$B$14*Inputs!$B$4 - G6881), 0)</f>
        <v>170</v>
      </c>
      <c r="J6881" s="2">
        <f>MAX(MIN(Inputs!$B$2, F6881*Inputs!$B$16, (Inputs!$B$14-F6881)/Inputs!$B$15)*Inputs!$B$9, 0)</f>
        <v>0</v>
      </c>
      <c r="K6881" s="2">
        <f>MAX(E6881*Inputs!$B$5 - B6881 - Inputs!$B$8, 0) * H6881</f>
        <v>0</v>
      </c>
      <c r="L6881" s="2">
        <f>IF(B6881 &gt;= D6881*Inputs!$B$10, MAX(B6881 - E6881/Inputs!$B$5 - Inputs!$B$8, 0) * I6881, 0)</f>
        <v>0</v>
      </c>
      <c r="M6881" s="2">
        <f t="shared" si="1286"/>
        <v>0</v>
      </c>
      <c r="N6881" s="3" t="str">
        <f t="shared" si="1287"/>
        <v>Idle</v>
      </c>
      <c r="O6881" s="3" t="str">
        <f t="shared" si="1295"/>
        <v>Idle</v>
      </c>
      <c r="P6881" s="2">
        <f t="shared" si="1288"/>
        <v>0</v>
      </c>
      <c r="Q6881" s="2">
        <f t="shared" si="1289"/>
        <v>0</v>
      </c>
      <c r="R6881" s="2">
        <f t="shared" si="1290"/>
        <v>0</v>
      </c>
      <c r="S6881" s="2">
        <f t="shared" si="1291"/>
        <v>0</v>
      </c>
      <c r="T6881" s="2">
        <f t="shared" si="1292"/>
        <v>0</v>
      </c>
      <c r="U6881" s="2">
        <f>IF(O6881="Reg", R6881 * Inputs!$B$7, 0)</f>
        <v>0</v>
      </c>
      <c r="V6881" s="2">
        <f>MAX(F6881 + P6881*Inputs!$B$15 - (Q6881/Inputs!$B$16) - U6881, 0)</f>
        <v>340</v>
      </c>
    </row>
    <row r="6882" spans="1:22" x14ac:dyDescent="0.3">
      <c r="A6882" s="1">
        <v>46309.666666666657</v>
      </c>
      <c r="B6882" s="2">
        <v>65.013222005395164</v>
      </c>
      <c r="C6882" s="2">
        <v>3.340218997046879</v>
      </c>
      <c r="D6882" s="2">
        <f t="shared" si="1284"/>
        <v>32.977140230491344</v>
      </c>
      <c r="E6882" s="2">
        <f t="shared" si="1285"/>
        <v>68.590179628942764</v>
      </c>
      <c r="F6882" s="2">
        <f t="shared" si="1293"/>
        <v>340</v>
      </c>
      <c r="G6882" s="2">
        <f t="shared" si="1294"/>
        <v>0</v>
      </c>
      <c r="H6882" s="2">
        <f>MIN(Inputs!$B$2, (Inputs!$B$14 - F6882)/Inputs!$B$15)</f>
        <v>0</v>
      </c>
      <c r="I6882" s="2">
        <f>MAX(MIN(Inputs!$B$2, F6882*Inputs!$B$16, Inputs!$B$14*Inputs!$B$4 - G6882), 0)</f>
        <v>170</v>
      </c>
      <c r="J6882" s="2">
        <f>MAX(MIN(Inputs!$B$2, F6882*Inputs!$B$16, (Inputs!$B$14-F6882)/Inputs!$B$15)*Inputs!$B$9, 0)</f>
        <v>0</v>
      </c>
      <c r="K6882" s="2">
        <f>MAX(E6882*Inputs!$B$5 - B6882 - Inputs!$B$8, 0) * H6882</f>
        <v>0</v>
      </c>
      <c r="L6882" s="2">
        <f>IF(B6882 &gt;= D6882*Inputs!$B$10, MAX(B6882 - E6882/Inputs!$B$5 - Inputs!$B$8, 0) * I6882, 0)</f>
        <v>0</v>
      </c>
      <c r="M6882" s="2">
        <f t="shared" si="1286"/>
        <v>0</v>
      </c>
      <c r="N6882" s="3" t="str">
        <f t="shared" si="1287"/>
        <v>Idle</v>
      </c>
      <c r="O6882" s="3" t="str">
        <f t="shared" si="1295"/>
        <v>Idle</v>
      </c>
      <c r="P6882" s="2">
        <f t="shared" si="1288"/>
        <v>0</v>
      </c>
      <c r="Q6882" s="2">
        <f t="shared" si="1289"/>
        <v>0</v>
      </c>
      <c r="R6882" s="2">
        <f t="shared" si="1290"/>
        <v>0</v>
      </c>
      <c r="S6882" s="2">
        <f t="shared" si="1291"/>
        <v>0</v>
      </c>
      <c r="T6882" s="2">
        <f t="shared" si="1292"/>
        <v>0</v>
      </c>
      <c r="U6882" s="2">
        <f>IF(O6882="Reg", R6882 * Inputs!$B$7, 0)</f>
        <v>0</v>
      </c>
      <c r="V6882" s="2">
        <f>MAX(F6882 + P6882*Inputs!$B$15 - (Q6882/Inputs!$B$16) - U6882, 0)</f>
        <v>340</v>
      </c>
    </row>
    <row r="6883" spans="1:22" x14ac:dyDescent="0.3">
      <c r="A6883" s="1">
        <v>46309.708333333343</v>
      </c>
      <c r="B6883" s="2">
        <v>73.956453737914345</v>
      </c>
      <c r="C6883" s="2">
        <v>1.1196142795521631</v>
      </c>
      <c r="D6883" s="2">
        <f t="shared" si="1284"/>
        <v>32.977140230491344</v>
      </c>
      <c r="E6883" s="2">
        <f t="shared" si="1285"/>
        <v>66.453910589194891</v>
      </c>
      <c r="F6883" s="2">
        <f t="shared" si="1293"/>
        <v>340</v>
      </c>
      <c r="G6883" s="2">
        <f t="shared" si="1294"/>
        <v>0</v>
      </c>
      <c r="H6883" s="2">
        <f>MIN(Inputs!$B$2, (Inputs!$B$14 - F6883)/Inputs!$B$15)</f>
        <v>0</v>
      </c>
      <c r="I6883" s="2">
        <f>MAX(MIN(Inputs!$B$2, F6883*Inputs!$B$16, Inputs!$B$14*Inputs!$B$4 - G6883), 0)</f>
        <v>170</v>
      </c>
      <c r="J6883" s="2">
        <f>MAX(MIN(Inputs!$B$2, F6883*Inputs!$B$16, (Inputs!$B$14-F6883)/Inputs!$B$15)*Inputs!$B$9, 0)</f>
        <v>0</v>
      </c>
      <c r="K6883" s="2">
        <f>MAX(E6883*Inputs!$B$5 - B6883 - Inputs!$B$8, 0) * H6883</f>
        <v>0</v>
      </c>
      <c r="L6883" s="2">
        <f>IF(B6883 &gt;= D6883*Inputs!$B$10, MAX(B6883 - E6883/Inputs!$B$5 - Inputs!$B$8, 0) * I6883, 0)</f>
        <v>0</v>
      </c>
      <c r="M6883" s="2">
        <f t="shared" si="1286"/>
        <v>0</v>
      </c>
      <c r="N6883" s="3" t="str">
        <f t="shared" si="1287"/>
        <v>Idle</v>
      </c>
      <c r="O6883" s="3" t="str">
        <f t="shared" si="1295"/>
        <v>Idle</v>
      </c>
      <c r="P6883" s="2">
        <f t="shared" si="1288"/>
        <v>0</v>
      </c>
      <c r="Q6883" s="2">
        <f t="shared" si="1289"/>
        <v>0</v>
      </c>
      <c r="R6883" s="2">
        <f t="shared" si="1290"/>
        <v>0</v>
      </c>
      <c r="S6883" s="2">
        <f t="shared" si="1291"/>
        <v>0</v>
      </c>
      <c r="T6883" s="2">
        <f t="shared" si="1292"/>
        <v>0</v>
      </c>
      <c r="U6883" s="2">
        <f>IF(O6883="Reg", R6883 * Inputs!$B$7, 0)</f>
        <v>0</v>
      </c>
      <c r="V6883" s="2">
        <f>MAX(F6883 + P6883*Inputs!$B$15 - (Q6883/Inputs!$B$16) - U6883, 0)</f>
        <v>340</v>
      </c>
    </row>
    <row r="6884" spans="1:22" x14ac:dyDescent="0.3">
      <c r="A6884" s="1">
        <v>46309.75</v>
      </c>
      <c r="B6884" s="2">
        <v>70.125551104466524</v>
      </c>
      <c r="C6884" s="2">
        <v>4.9568965302107202</v>
      </c>
      <c r="D6884" s="2">
        <f t="shared" si="1284"/>
        <v>32.977140230491344</v>
      </c>
      <c r="E6884" s="2">
        <f t="shared" si="1285"/>
        <v>61.82976230761895</v>
      </c>
      <c r="F6884" s="2">
        <f t="shared" si="1293"/>
        <v>340</v>
      </c>
      <c r="G6884" s="2">
        <f t="shared" si="1294"/>
        <v>0</v>
      </c>
      <c r="H6884" s="2">
        <f>MIN(Inputs!$B$2, (Inputs!$B$14 - F6884)/Inputs!$B$15)</f>
        <v>0</v>
      </c>
      <c r="I6884" s="2">
        <f>MAX(MIN(Inputs!$B$2, F6884*Inputs!$B$16, Inputs!$B$14*Inputs!$B$4 - G6884), 0)</f>
        <v>170</v>
      </c>
      <c r="J6884" s="2">
        <f>MAX(MIN(Inputs!$B$2, F6884*Inputs!$B$16, (Inputs!$B$14-F6884)/Inputs!$B$15)*Inputs!$B$9, 0)</f>
        <v>0</v>
      </c>
      <c r="K6884" s="2">
        <f>MAX(E6884*Inputs!$B$5 - B6884 - Inputs!$B$8, 0) * H6884</f>
        <v>0</v>
      </c>
      <c r="L6884" s="2">
        <f>IF(B6884 &gt;= D6884*Inputs!$B$10, MAX(B6884 - E6884/Inputs!$B$5 - Inputs!$B$8, 0) * I6884, 0)</f>
        <v>0</v>
      </c>
      <c r="M6884" s="2">
        <f t="shared" si="1286"/>
        <v>0</v>
      </c>
      <c r="N6884" s="3" t="str">
        <f t="shared" si="1287"/>
        <v>Idle</v>
      </c>
      <c r="O6884" s="3" t="str">
        <f t="shared" si="1295"/>
        <v>Idle</v>
      </c>
      <c r="P6884" s="2">
        <f t="shared" si="1288"/>
        <v>0</v>
      </c>
      <c r="Q6884" s="2">
        <f t="shared" si="1289"/>
        <v>0</v>
      </c>
      <c r="R6884" s="2">
        <f t="shared" si="1290"/>
        <v>0</v>
      </c>
      <c r="S6884" s="2">
        <f t="shared" si="1291"/>
        <v>0</v>
      </c>
      <c r="T6884" s="2">
        <f t="shared" si="1292"/>
        <v>0</v>
      </c>
      <c r="U6884" s="2">
        <f>IF(O6884="Reg", R6884 * Inputs!$B$7, 0)</f>
        <v>0</v>
      </c>
      <c r="V6884" s="2">
        <f>MAX(F6884 + P6884*Inputs!$B$15 - (Q6884/Inputs!$B$16) - U6884, 0)</f>
        <v>340</v>
      </c>
    </row>
    <row r="6885" spans="1:22" x14ac:dyDescent="0.3">
      <c r="A6885" s="1">
        <v>46309.791666666657</v>
      </c>
      <c r="B6885" s="2">
        <v>75.166226009165626</v>
      </c>
      <c r="C6885" s="2">
        <v>20.954996839177952</v>
      </c>
      <c r="D6885" s="2">
        <f t="shared" si="1284"/>
        <v>32.977140230491344</v>
      </c>
      <c r="E6885" s="2">
        <f t="shared" si="1285"/>
        <v>55.367577193581582</v>
      </c>
      <c r="F6885" s="2">
        <f t="shared" si="1293"/>
        <v>340</v>
      </c>
      <c r="G6885" s="2">
        <f t="shared" si="1294"/>
        <v>0</v>
      </c>
      <c r="H6885" s="2">
        <f>MIN(Inputs!$B$2, (Inputs!$B$14 - F6885)/Inputs!$B$15)</f>
        <v>0</v>
      </c>
      <c r="I6885" s="2">
        <f>MAX(MIN(Inputs!$B$2, F6885*Inputs!$B$16, Inputs!$B$14*Inputs!$B$4 - G6885), 0)</f>
        <v>170</v>
      </c>
      <c r="J6885" s="2">
        <f>MAX(MIN(Inputs!$B$2, F6885*Inputs!$B$16, (Inputs!$B$14-F6885)/Inputs!$B$15)*Inputs!$B$9, 0)</f>
        <v>0</v>
      </c>
      <c r="K6885" s="2">
        <f>MAX(E6885*Inputs!$B$5 - B6885 - Inputs!$B$8, 0) * H6885</f>
        <v>0</v>
      </c>
      <c r="L6885" s="2">
        <f>IF(B6885 &gt;= D6885*Inputs!$B$10, MAX(B6885 - E6885/Inputs!$B$5 - Inputs!$B$8, 0) * I6885, 0)</f>
        <v>0</v>
      </c>
      <c r="M6885" s="2">
        <f t="shared" si="1286"/>
        <v>0</v>
      </c>
      <c r="N6885" s="3" t="str">
        <f t="shared" si="1287"/>
        <v>Idle</v>
      </c>
      <c r="O6885" s="3" t="str">
        <f t="shared" si="1295"/>
        <v>Idle</v>
      </c>
      <c r="P6885" s="2">
        <f t="shared" si="1288"/>
        <v>0</v>
      </c>
      <c r="Q6885" s="2">
        <f t="shared" si="1289"/>
        <v>0</v>
      </c>
      <c r="R6885" s="2">
        <f t="shared" si="1290"/>
        <v>0</v>
      </c>
      <c r="S6885" s="2">
        <f t="shared" si="1291"/>
        <v>0</v>
      </c>
      <c r="T6885" s="2">
        <f t="shared" si="1292"/>
        <v>0</v>
      </c>
      <c r="U6885" s="2">
        <f>IF(O6885="Reg", R6885 * Inputs!$B$7, 0)</f>
        <v>0</v>
      </c>
      <c r="V6885" s="2">
        <f>MAX(F6885 + P6885*Inputs!$B$15 - (Q6885/Inputs!$B$16) - U6885, 0)</f>
        <v>340</v>
      </c>
    </row>
    <row r="6886" spans="1:22" x14ac:dyDescent="0.3">
      <c r="A6886" s="1">
        <v>46309.833333333343</v>
      </c>
      <c r="B6886" s="2">
        <v>66.84072864937967</v>
      </c>
      <c r="C6886" s="2">
        <v>18.909787322350539</v>
      </c>
      <c r="D6886" s="2">
        <f t="shared" si="1284"/>
        <v>32.977140230491344</v>
      </c>
      <c r="E6886" s="2">
        <f t="shared" si="1285"/>
        <v>47.00307340629351</v>
      </c>
      <c r="F6886" s="2">
        <f t="shared" si="1293"/>
        <v>340</v>
      </c>
      <c r="G6886" s="2">
        <f t="shared" si="1294"/>
        <v>0</v>
      </c>
      <c r="H6886" s="2">
        <f>MIN(Inputs!$B$2, (Inputs!$B$14 - F6886)/Inputs!$B$15)</f>
        <v>0</v>
      </c>
      <c r="I6886" s="2">
        <f>MAX(MIN(Inputs!$B$2, F6886*Inputs!$B$16, Inputs!$B$14*Inputs!$B$4 - G6886), 0)</f>
        <v>170</v>
      </c>
      <c r="J6886" s="2">
        <f>MAX(MIN(Inputs!$B$2, F6886*Inputs!$B$16, (Inputs!$B$14-F6886)/Inputs!$B$15)*Inputs!$B$9, 0)</f>
        <v>0</v>
      </c>
      <c r="K6886" s="2">
        <f>MAX(E6886*Inputs!$B$5 - B6886 - Inputs!$B$8, 0) * H6886</f>
        <v>0</v>
      </c>
      <c r="L6886" s="2">
        <f>IF(B6886 &gt;= D6886*Inputs!$B$10, MAX(B6886 - E6886/Inputs!$B$5 - Inputs!$B$8, 0) * I6886, 0)</f>
        <v>0</v>
      </c>
      <c r="M6886" s="2">
        <f t="shared" si="1286"/>
        <v>0</v>
      </c>
      <c r="N6886" s="3" t="str">
        <f t="shared" si="1287"/>
        <v>Idle</v>
      </c>
      <c r="O6886" s="3" t="str">
        <f t="shared" si="1295"/>
        <v>Idle</v>
      </c>
      <c r="P6886" s="2">
        <f t="shared" si="1288"/>
        <v>0</v>
      </c>
      <c r="Q6886" s="2">
        <f t="shared" si="1289"/>
        <v>0</v>
      </c>
      <c r="R6886" s="2">
        <f t="shared" si="1290"/>
        <v>0</v>
      </c>
      <c r="S6886" s="2">
        <f t="shared" si="1291"/>
        <v>0</v>
      </c>
      <c r="T6886" s="2">
        <f t="shared" si="1292"/>
        <v>0</v>
      </c>
      <c r="U6886" s="2">
        <f>IF(O6886="Reg", R6886 * Inputs!$B$7, 0)</f>
        <v>0</v>
      </c>
      <c r="V6886" s="2">
        <f>MAX(F6886 + P6886*Inputs!$B$15 - (Q6886/Inputs!$B$16) - U6886, 0)</f>
        <v>340</v>
      </c>
    </row>
    <row r="6887" spans="1:22" x14ac:dyDescent="0.3">
      <c r="A6887" s="1">
        <v>46309.875</v>
      </c>
      <c r="B6887" s="2">
        <v>60.438896267335217</v>
      </c>
      <c r="C6887" s="2">
        <v>4.593724537405703</v>
      </c>
      <c r="D6887" s="2">
        <f t="shared" si="1284"/>
        <v>32.977140230491344</v>
      </c>
      <c r="E6887" s="2">
        <f t="shared" si="1285"/>
        <v>37.639899217919677</v>
      </c>
      <c r="F6887" s="2">
        <f t="shared" si="1293"/>
        <v>340</v>
      </c>
      <c r="G6887" s="2">
        <f t="shared" si="1294"/>
        <v>0</v>
      </c>
      <c r="H6887" s="2">
        <f>MIN(Inputs!$B$2, (Inputs!$B$14 - F6887)/Inputs!$B$15)</f>
        <v>0</v>
      </c>
      <c r="I6887" s="2">
        <f>MAX(MIN(Inputs!$B$2, F6887*Inputs!$B$16, Inputs!$B$14*Inputs!$B$4 - G6887), 0)</f>
        <v>170</v>
      </c>
      <c r="J6887" s="2">
        <f>MAX(MIN(Inputs!$B$2, F6887*Inputs!$B$16, (Inputs!$B$14-F6887)/Inputs!$B$15)*Inputs!$B$9, 0)</f>
        <v>0</v>
      </c>
      <c r="K6887" s="2">
        <f>MAX(E6887*Inputs!$B$5 - B6887 - Inputs!$B$8, 0) * H6887</f>
        <v>0</v>
      </c>
      <c r="L6887" s="2">
        <f>IF(B6887 &gt;= D6887*Inputs!$B$10, MAX(B6887 - E6887/Inputs!$B$5 - Inputs!$B$8, 0) * I6887, 0)</f>
        <v>0</v>
      </c>
      <c r="M6887" s="2">
        <f t="shared" si="1286"/>
        <v>0</v>
      </c>
      <c r="N6887" s="3" t="str">
        <f t="shared" si="1287"/>
        <v>Idle</v>
      </c>
      <c r="O6887" s="3" t="str">
        <f t="shared" si="1295"/>
        <v>Idle</v>
      </c>
      <c r="P6887" s="2">
        <f t="shared" si="1288"/>
        <v>0</v>
      </c>
      <c r="Q6887" s="2">
        <f t="shared" si="1289"/>
        <v>0</v>
      </c>
      <c r="R6887" s="2">
        <f t="shared" si="1290"/>
        <v>0</v>
      </c>
      <c r="S6887" s="2">
        <f t="shared" si="1291"/>
        <v>0</v>
      </c>
      <c r="T6887" s="2">
        <f t="shared" si="1292"/>
        <v>0</v>
      </c>
      <c r="U6887" s="2">
        <f>IF(O6887="Reg", R6887 * Inputs!$B$7, 0)</f>
        <v>0</v>
      </c>
      <c r="V6887" s="2">
        <f>MAX(F6887 + P6887*Inputs!$B$15 - (Q6887/Inputs!$B$16) - U6887, 0)</f>
        <v>340</v>
      </c>
    </row>
    <row r="6888" spans="1:22" x14ac:dyDescent="0.3">
      <c r="A6888" s="1">
        <v>46309.916666666657</v>
      </c>
      <c r="B6888" s="2">
        <v>52.195607766907969</v>
      </c>
      <c r="C6888" s="2">
        <v>2.7801763090932741</v>
      </c>
      <c r="D6888" s="2">
        <f t="shared" si="1284"/>
        <v>32.977140230491344</v>
      </c>
      <c r="E6888" s="2">
        <f t="shared" si="1285"/>
        <v>27.640668917713061</v>
      </c>
      <c r="F6888" s="2">
        <f t="shared" si="1293"/>
        <v>340</v>
      </c>
      <c r="G6888" s="2">
        <f t="shared" si="1294"/>
        <v>0</v>
      </c>
      <c r="H6888" s="2">
        <f>MIN(Inputs!$B$2, (Inputs!$B$14 - F6888)/Inputs!$B$15)</f>
        <v>0</v>
      </c>
      <c r="I6888" s="2">
        <f>MAX(MIN(Inputs!$B$2, F6888*Inputs!$B$16, Inputs!$B$14*Inputs!$B$4 - G6888), 0)</f>
        <v>170</v>
      </c>
      <c r="J6888" s="2">
        <f>MAX(MIN(Inputs!$B$2, F6888*Inputs!$B$16, (Inputs!$B$14-F6888)/Inputs!$B$15)*Inputs!$B$9, 0)</f>
        <v>0</v>
      </c>
      <c r="K6888" s="2">
        <f>MAX(E6888*Inputs!$B$5 - B6888 - Inputs!$B$8, 0) * H6888</f>
        <v>0</v>
      </c>
      <c r="L6888" s="2">
        <f>IF(B6888 &gt;= D6888*Inputs!$B$10, MAX(B6888 - E6888/Inputs!$B$5 - Inputs!$B$8, 0) * I6888, 0)</f>
        <v>133.57864308887682</v>
      </c>
      <c r="M6888" s="2">
        <f t="shared" si="1286"/>
        <v>0</v>
      </c>
      <c r="N6888" s="3" t="str">
        <f t="shared" si="1287"/>
        <v>Discharge</v>
      </c>
      <c r="O6888" s="3" t="str">
        <f t="shared" si="1295"/>
        <v>Discharge</v>
      </c>
      <c r="P6888" s="2">
        <f t="shared" si="1288"/>
        <v>0</v>
      </c>
      <c r="Q6888" s="2">
        <f t="shared" si="1289"/>
        <v>170</v>
      </c>
      <c r="R6888" s="2">
        <f t="shared" si="1290"/>
        <v>0</v>
      </c>
      <c r="S6888" s="2">
        <f t="shared" si="1291"/>
        <v>8873.2533203743551</v>
      </c>
      <c r="T6888" s="2">
        <f t="shared" si="1292"/>
        <v>0</v>
      </c>
      <c r="U6888" s="2">
        <f>IF(O6888="Reg", R6888 * Inputs!$B$7, 0)</f>
        <v>0</v>
      </c>
      <c r="V6888" s="2">
        <f>MAX(F6888 + P6888*Inputs!$B$15 - (Q6888/Inputs!$B$16) - U6888, 0)</f>
        <v>170</v>
      </c>
    </row>
    <row r="6889" spans="1:22" x14ac:dyDescent="0.3">
      <c r="A6889" s="1">
        <v>46309.958333333343</v>
      </c>
      <c r="B6889" s="2">
        <v>46.211564048458698</v>
      </c>
      <c r="C6889" s="2">
        <v>17.680882190583969</v>
      </c>
      <c r="D6889" s="2">
        <f t="shared" si="1284"/>
        <v>32.977140230491344</v>
      </c>
      <c r="E6889" s="2">
        <f t="shared" si="1285"/>
        <v>18.941400956561733</v>
      </c>
      <c r="F6889" s="2">
        <f t="shared" si="1293"/>
        <v>170</v>
      </c>
      <c r="G6889" s="2">
        <f t="shared" si="1294"/>
        <v>170</v>
      </c>
      <c r="H6889" s="2">
        <f>MIN(Inputs!$B$2, (Inputs!$B$14 - F6889)/Inputs!$B$15)</f>
        <v>170</v>
      </c>
      <c r="I6889" s="2">
        <f>MAX(MIN(Inputs!$B$2, F6889*Inputs!$B$16, Inputs!$B$14*Inputs!$B$4 - G6889), 0)</f>
        <v>170</v>
      </c>
      <c r="J6889" s="2">
        <f>MAX(MIN(Inputs!$B$2, F6889*Inputs!$B$16, (Inputs!$B$14-F6889)/Inputs!$B$15)*Inputs!$B$9, 0)</f>
        <v>136</v>
      </c>
      <c r="K6889" s="2">
        <f>MAX(E6889*Inputs!$B$5 - B6889 - Inputs!$B$8, 0) * H6889</f>
        <v>0</v>
      </c>
      <c r="L6889" s="2">
        <f>IF(B6889 &gt;= D6889*Inputs!$B$10, MAX(B6889 - E6889/Inputs!$B$5 - Inputs!$B$8, 0) * I6889, 0)</f>
        <v>796.83161253855303</v>
      </c>
      <c r="M6889" s="2">
        <f t="shared" si="1286"/>
        <v>2404.5999779194199</v>
      </c>
      <c r="N6889" s="3" t="str">
        <f t="shared" si="1287"/>
        <v>Reg</v>
      </c>
      <c r="O6889" s="3" t="str">
        <f t="shared" si="1295"/>
        <v>Discharge</v>
      </c>
      <c r="P6889" s="2">
        <f t="shared" si="1288"/>
        <v>0</v>
      </c>
      <c r="Q6889" s="2">
        <f t="shared" si="1289"/>
        <v>170</v>
      </c>
      <c r="R6889" s="2">
        <f t="shared" si="1290"/>
        <v>0</v>
      </c>
      <c r="S6889" s="2">
        <f t="shared" si="1291"/>
        <v>7855.965888237979</v>
      </c>
      <c r="T6889" s="2">
        <f t="shared" si="1292"/>
        <v>0</v>
      </c>
      <c r="U6889" s="2">
        <f>IF(O6889="Reg", R6889 * Inputs!$B$7, 0)</f>
        <v>0</v>
      </c>
      <c r="V6889" s="2">
        <f>MAX(F6889 + P6889*Inputs!$B$15 - (Q6889/Inputs!$B$16) - U6889, 0)</f>
        <v>0</v>
      </c>
    </row>
    <row r="6890" spans="1:22" x14ac:dyDescent="0.3">
      <c r="A6890" s="1">
        <v>46310</v>
      </c>
      <c r="B6890" s="2">
        <v>31.352440420242321</v>
      </c>
      <c r="C6890" s="2">
        <v>10.50673700289709</v>
      </c>
      <c r="D6890" s="2">
        <f t="shared" si="1284"/>
        <v>32.890449805638674</v>
      </c>
      <c r="E6890" s="2">
        <f t="shared" si="1285"/>
        <v>11.239473615151951</v>
      </c>
      <c r="F6890" s="2">
        <f t="shared" si="1293"/>
        <v>0</v>
      </c>
      <c r="G6890" s="2">
        <f t="shared" si="1294"/>
        <v>0</v>
      </c>
      <c r="H6890" s="2">
        <f>MIN(Inputs!$B$2, (Inputs!$B$14 - F6890)/Inputs!$B$15)</f>
        <v>170</v>
      </c>
      <c r="I6890" s="2">
        <f>MAX(MIN(Inputs!$B$2, F6890*Inputs!$B$16, Inputs!$B$14*Inputs!$B$4 - G6890), 0)</f>
        <v>0</v>
      </c>
      <c r="J6890" s="2">
        <f>MAX(MIN(Inputs!$B$2, F6890*Inputs!$B$16, (Inputs!$B$14-F6890)/Inputs!$B$15)*Inputs!$B$9, 0)</f>
        <v>0</v>
      </c>
      <c r="K6890" s="2">
        <f>MAX(E6890*Inputs!$B$5 - B6890 - Inputs!$B$8, 0) * H6890</f>
        <v>0</v>
      </c>
      <c r="L6890" s="2">
        <f>IF(B6890 &gt;= D6890*Inputs!$B$10, MAX(B6890 - E6890/Inputs!$B$5 - Inputs!$B$8, 0) * I6890, 0)</f>
        <v>0</v>
      </c>
      <c r="M6890" s="2">
        <f t="shared" si="1286"/>
        <v>0</v>
      </c>
      <c r="N6890" s="3" t="str">
        <f t="shared" si="1287"/>
        <v>Idle</v>
      </c>
      <c r="O6890" s="3" t="str">
        <f t="shared" si="1295"/>
        <v>Idle</v>
      </c>
      <c r="P6890" s="2">
        <f t="shared" si="1288"/>
        <v>0</v>
      </c>
      <c r="Q6890" s="2">
        <f t="shared" si="1289"/>
        <v>0</v>
      </c>
      <c r="R6890" s="2">
        <f t="shared" si="1290"/>
        <v>0</v>
      </c>
      <c r="S6890" s="2">
        <f t="shared" si="1291"/>
        <v>0</v>
      </c>
      <c r="T6890" s="2">
        <f t="shared" si="1292"/>
        <v>0</v>
      </c>
      <c r="U6890" s="2">
        <f>IF(O6890="Reg", R6890 * Inputs!$B$7, 0)</f>
        <v>0</v>
      </c>
      <c r="V6890" s="2">
        <f>MAX(F6890 + P6890*Inputs!$B$15 - (Q6890/Inputs!$B$16) - U6890, 0)</f>
        <v>0</v>
      </c>
    </row>
    <row r="6891" spans="1:22" x14ac:dyDescent="0.3">
      <c r="A6891" s="1">
        <v>46310.041666666657</v>
      </c>
      <c r="B6891" s="2">
        <v>24.97920328543724</v>
      </c>
      <c r="C6891" s="2">
        <v>13.80203517740247</v>
      </c>
      <c r="D6891" s="2">
        <f t="shared" si="1284"/>
        <v>32.890449805638674</v>
      </c>
      <c r="E6891" s="2">
        <f t="shared" si="1285"/>
        <v>6.014066878444897</v>
      </c>
      <c r="F6891" s="2">
        <f t="shared" si="1293"/>
        <v>0</v>
      </c>
      <c r="G6891" s="2">
        <f t="shared" si="1294"/>
        <v>0</v>
      </c>
      <c r="H6891" s="2">
        <f>MIN(Inputs!$B$2, (Inputs!$B$14 - F6891)/Inputs!$B$15)</f>
        <v>170</v>
      </c>
      <c r="I6891" s="2">
        <f>MAX(MIN(Inputs!$B$2, F6891*Inputs!$B$16, Inputs!$B$14*Inputs!$B$4 - G6891), 0)</f>
        <v>0</v>
      </c>
      <c r="J6891" s="2">
        <f>MAX(MIN(Inputs!$B$2, F6891*Inputs!$B$16, (Inputs!$B$14-F6891)/Inputs!$B$15)*Inputs!$B$9, 0)</f>
        <v>0</v>
      </c>
      <c r="K6891" s="2">
        <f>MAX(E6891*Inputs!$B$5 - B6891 - Inputs!$B$8, 0) * H6891</f>
        <v>0</v>
      </c>
      <c r="L6891" s="2">
        <f>IF(B6891 &gt;= D6891*Inputs!$B$10, MAX(B6891 - E6891/Inputs!$B$5 - Inputs!$B$8, 0) * I6891, 0)</f>
        <v>0</v>
      </c>
      <c r="M6891" s="2">
        <f t="shared" si="1286"/>
        <v>0</v>
      </c>
      <c r="N6891" s="3" t="str">
        <f t="shared" si="1287"/>
        <v>Idle</v>
      </c>
      <c r="O6891" s="3" t="str">
        <f t="shared" si="1295"/>
        <v>Idle</v>
      </c>
      <c r="P6891" s="2">
        <f t="shared" si="1288"/>
        <v>0</v>
      </c>
      <c r="Q6891" s="2">
        <f t="shared" si="1289"/>
        <v>0</v>
      </c>
      <c r="R6891" s="2">
        <f t="shared" si="1290"/>
        <v>0</v>
      </c>
      <c r="S6891" s="2">
        <f t="shared" si="1291"/>
        <v>0</v>
      </c>
      <c r="T6891" s="2">
        <f t="shared" si="1292"/>
        <v>0</v>
      </c>
      <c r="U6891" s="2">
        <f>IF(O6891="Reg", R6891 * Inputs!$B$7, 0)</f>
        <v>0</v>
      </c>
      <c r="V6891" s="2">
        <f>MAX(F6891 + P6891*Inputs!$B$15 - (Q6891/Inputs!$B$16) - U6891, 0)</f>
        <v>0</v>
      </c>
    </row>
    <row r="6892" spans="1:22" x14ac:dyDescent="0.3">
      <c r="A6892" s="1">
        <v>46310.083333333343</v>
      </c>
      <c r="B6892" s="2">
        <v>10.66168351913659</v>
      </c>
      <c r="C6892" s="2">
        <v>5.6992608105206832</v>
      </c>
      <c r="D6892" s="2">
        <f t="shared" si="1284"/>
        <v>32.890449805638674</v>
      </c>
      <c r="E6892" s="2">
        <f t="shared" si="1285"/>
        <v>1.850866330872023</v>
      </c>
      <c r="F6892" s="2">
        <f t="shared" si="1293"/>
        <v>0</v>
      </c>
      <c r="G6892" s="2">
        <f t="shared" si="1294"/>
        <v>0</v>
      </c>
      <c r="H6892" s="2">
        <f>MIN(Inputs!$B$2, (Inputs!$B$14 - F6892)/Inputs!$B$15)</f>
        <v>170</v>
      </c>
      <c r="I6892" s="2">
        <f>MAX(MIN(Inputs!$B$2, F6892*Inputs!$B$16, Inputs!$B$14*Inputs!$B$4 - G6892), 0)</f>
        <v>0</v>
      </c>
      <c r="J6892" s="2">
        <f>MAX(MIN(Inputs!$B$2, F6892*Inputs!$B$16, (Inputs!$B$14-F6892)/Inputs!$B$15)*Inputs!$B$9, 0)</f>
        <v>0</v>
      </c>
      <c r="K6892" s="2">
        <f>MAX(E6892*Inputs!$B$5 - B6892 - Inputs!$B$8, 0) * H6892</f>
        <v>0</v>
      </c>
      <c r="L6892" s="2">
        <f>IF(B6892 &gt;= D6892*Inputs!$B$10, MAX(B6892 - E6892/Inputs!$B$5 - Inputs!$B$8, 0) * I6892, 0)</f>
        <v>0</v>
      </c>
      <c r="M6892" s="2">
        <f t="shared" si="1286"/>
        <v>0</v>
      </c>
      <c r="N6892" s="3" t="str">
        <f t="shared" si="1287"/>
        <v>Idle</v>
      </c>
      <c r="O6892" s="3" t="str">
        <f t="shared" si="1295"/>
        <v>Idle</v>
      </c>
      <c r="P6892" s="2">
        <f t="shared" si="1288"/>
        <v>0</v>
      </c>
      <c r="Q6892" s="2">
        <f t="shared" si="1289"/>
        <v>0</v>
      </c>
      <c r="R6892" s="2">
        <f t="shared" si="1290"/>
        <v>0</v>
      </c>
      <c r="S6892" s="2">
        <f t="shared" si="1291"/>
        <v>0</v>
      </c>
      <c r="T6892" s="2">
        <f t="shared" si="1292"/>
        <v>0</v>
      </c>
      <c r="U6892" s="2">
        <f>IF(O6892="Reg", R6892 * Inputs!$B$7, 0)</f>
        <v>0</v>
      </c>
      <c r="V6892" s="2">
        <f>MAX(F6892 + P6892*Inputs!$B$15 - (Q6892/Inputs!$B$16) - U6892, 0)</f>
        <v>0</v>
      </c>
    </row>
    <row r="6893" spans="1:22" x14ac:dyDescent="0.3">
      <c r="A6893" s="1">
        <v>46310.125</v>
      </c>
      <c r="B6893" s="2">
        <v>0.4435144660955479</v>
      </c>
      <c r="C6893" s="2">
        <v>7.2742480284737114</v>
      </c>
      <c r="D6893" s="2">
        <f t="shared" si="1284"/>
        <v>32.890449805638674</v>
      </c>
      <c r="E6893" s="2">
        <f t="shared" si="1285"/>
        <v>0.3241448525832778</v>
      </c>
      <c r="F6893" s="2">
        <f t="shared" si="1293"/>
        <v>0</v>
      </c>
      <c r="G6893" s="2">
        <f t="shared" si="1294"/>
        <v>0</v>
      </c>
      <c r="H6893" s="2">
        <f>MIN(Inputs!$B$2, (Inputs!$B$14 - F6893)/Inputs!$B$15)</f>
        <v>170</v>
      </c>
      <c r="I6893" s="2">
        <f>MAX(MIN(Inputs!$B$2, F6893*Inputs!$B$16, Inputs!$B$14*Inputs!$B$4 - G6893), 0)</f>
        <v>0</v>
      </c>
      <c r="J6893" s="2">
        <f>MAX(MIN(Inputs!$B$2, F6893*Inputs!$B$16, (Inputs!$B$14-F6893)/Inputs!$B$15)*Inputs!$B$9, 0)</f>
        <v>0</v>
      </c>
      <c r="K6893" s="2">
        <f>MAX(E6893*Inputs!$B$5 - B6893 - Inputs!$B$8, 0) * H6893</f>
        <v>0</v>
      </c>
      <c r="L6893" s="2">
        <f>IF(B6893 &gt;= D6893*Inputs!$B$10, MAX(B6893 - E6893/Inputs!$B$5 - Inputs!$B$8, 0) * I6893, 0)</f>
        <v>0</v>
      </c>
      <c r="M6893" s="2">
        <f t="shared" si="1286"/>
        <v>0</v>
      </c>
      <c r="N6893" s="3" t="str">
        <f t="shared" si="1287"/>
        <v>Idle</v>
      </c>
      <c r="O6893" s="3" t="str">
        <f t="shared" si="1295"/>
        <v>Idle</v>
      </c>
      <c r="P6893" s="2">
        <f t="shared" si="1288"/>
        <v>0</v>
      </c>
      <c r="Q6893" s="2">
        <f t="shared" si="1289"/>
        <v>0</v>
      </c>
      <c r="R6893" s="2">
        <f t="shared" si="1290"/>
        <v>0</v>
      </c>
      <c r="S6893" s="2">
        <f t="shared" si="1291"/>
        <v>0</v>
      </c>
      <c r="T6893" s="2">
        <f t="shared" si="1292"/>
        <v>0</v>
      </c>
      <c r="U6893" s="2">
        <f>IF(O6893="Reg", R6893 * Inputs!$B$7, 0)</f>
        <v>0</v>
      </c>
      <c r="V6893" s="2">
        <f>MAX(F6893 + P6893*Inputs!$B$15 - (Q6893/Inputs!$B$16) - U6893, 0)</f>
        <v>0</v>
      </c>
    </row>
    <row r="6894" spans="1:22" x14ac:dyDescent="0.3">
      <c r="A6894" s="1">
        <v>46310.166666666657</v>
      </c>
      <c r="B6894" s="2">
        <v>0</v>
      </c>
      <c r="C6894" s="2">
        <v>7.5503629095005582</v>
      </c>
      <c r="D6894" s="2">
        <f t="shared" si="1284"/>
        <v>32.890449805638674</v>
      </c>
      <c r="E6894" s="2">
        <f t="shared" si="1285"/>
        <v>2.6877220234760038</v>
      </c>
      <c r="F6894" s="2">
        <f t="shared" si="1293"/>
        <v>0</v>
      </c>
      <c r="G6894" s="2">
        <f t="shared" si="1294"/>
        <v>0</v>
      </c>
      <c r="H6894" s="2">
        <f>MIN(Inputs!$B$2, (Inputs!$B$14 - F6894)/Inputs!$B$15)</f>
        <v>170</v>
      </c>
      <c r="I6894" s="2">
        <f>MAX(MIN(Inputs!$B$2, F6894*Inputs!$B$16, Inputs!$B$14*Inputs!$B$4 - G6894), 0)</f>
        <v>0</v>
      </c>
      <c r="J6894" s="2">
        <f>MAX(MIN(Inputs!$B$2, F6894*Inputs!$B$16, (Inputs!$B$14-F6894)/Inputs!$B$15)*Inputs!$B$9, 0)</f>
        <v>0</v>
      </c>
      <c r="K6894" s="2">
        <f>MAX(E6894*Inputs!$B$5 - B6894 - Inputs!$B$8, 0) * H6894</f>
        <v>0</v>
      </c>
      <c r="L6894" s="2">
        <f>IF(B6894 &gt;= D6894*Inputs!$B$10, MAX(B6894 - E6894/Inputs!$B$5 - Inputs!$B$8, 0) * I6894, 0)</f>
        <v>0</v>
      </c>
      <c r="M6894" s="2">
        <f t="shared" si="1286"/>
        <v>0</v>
      </c>
      <c r="N6894" s="3" t="str">
        <f t="shared" si="1287"/>
        <v>Idle</v>
      </c>
      <c r="O6894" s="3" t="str">
        <f t="shared" si="1295"/>
        <v>Idle</v>
      </c>
      <c r="P6894" s="2">
        <f t="shared" si="1288"/>
        <v>0</v>
      </c>
      <c r="Q6894" s="2">
        <f t="shared" si="1289"/>
        <v>0</v>
      </c>
      <c r="R6894" s="2">
        <f t="shared" si="1290"/>
        <v>0</v>
      </c>
      <c r="S6894" s="2">
        <f t="shared" si="1291"/>
        <v>0</v>
      </c>
      <c r="T6894" s="2">
        <f t="shared" si="1292"/>
        <v>0</v>
      </c>
      <c r="U6894" s="2">
        <f>IF(O6894="Reg", R6894 * Inputs!$B$7, 0)</f>
        <v>0</v>
      </c>
      <c r="V6894" s="2">
        <f>MAX(F6894 + P6894*Inputs!$B$15 - (Q6894/Inputs!$B$16) - U6894, 0)</f>
        <v>0</v>
      </c>
    </row>
    <row r="6895" spans="1:22" x14ac:dyDescent="0.3">
      <c r="A6895" s="1">
        <v>46310.208333333343</v>
      </c>
      <c r="B6895" s="2">
        <v>0</v>
      </c>
      <c r="C6895" s="2">
        <v>1.9285806449715459</v>
      </c>
      <c r="D6895" s="2">
        <f t="shared" si="1284"/>
        <v>32.890449805638674</v>
      </c>
      <c r="E6895" s="2">
        <f t="shared" si="1285"/>
        <v>3.2697953211125377</v>
      </c>
      <c r="F6895" s="2">
        <f t="shared" si="1293"/>
        <v>0</v>
      </c>
      <c r="G6895" s="2">
        <f t="shared" si="1294"/>
        <v>0</v>
      </c>
      <c r="H6895" s="2">
        <f>MIN(Inputs!$B$2, (Inputs!$B$14 - F6895)/Inputs!$B$15)</f>
        <v>170</v>
      </c>
      <c r="I6895" s="2">
        <f>MAX(MIN(Inputs!$B$2, F6895*Inputs!$B$16, Inputs!$B$14*Inputs!$B$4 - G6895), 0)</f>
        <v>0</v>
      </c>
      <c r="J6895" s="2">
        <f>MAX(MIN(Inputs!$B$2, F6895*Inputs!$B$16, (Inputs!$B$14-F6895)/Inputs!$B$15)*Inputs!$B$9, 0)</f>
        <v>0</v>
      </c>
      <c r="K6895" s="2">
        <f>MAX(E6895*Inputs!$B$5 - B6895 - Inputs!$B$8, 0) * H6895</f>
        <v>0</v>
      </c>
      <c r="L6895" s="2">
        <f>IF(B6895 &gt;= D6895*Inputs!$B$10, MAX(B6895 - E6895/Inputs!$B$5 - Inputs!$B$8, 0) * I6895, 0)</f>
        <v>0</v>
      </c>
      <c r="M6895" s="2">
        <f t="shared" si="1286"/>
        <v>0</v>
      </c>
      <c r="N6895" s="3" t="str">
        <f t="shared" si="1287"/>
        <v>Idle</v>
      </c>
      <c r="O6895" s="3" t="str">
        <f t="shared" si="1295"/>
        <v>Idle</v>
      </c>
      <c r="P6895" s="2">
        <f t="shared" si="1288"/>
        <v>0</v>
      </c>
      <c r="Q6895" s="2">
        <f t="shared" si="1289"/>
        <v>0</v>
      </c>
      <c r="R6895" s="2">
        <f t="shared" si="1290"/>
        <v>0</v>
      </c>
      <c r="S6895" s="2">
        <f t="shared" si="1291"/>
        <v>0</v>
      </c>
      <c r="T6895" s="2">
        <f t="shared" si="1292"/>
        <v>0</v>
      </c>
      <c r="U6895" s="2">
        <f>IF(O6895="Reg", R6895 * Inputs!$B$7, 0)</f>
        <v>0</v>
      </c>
      <c r="V6895" s="2">
        <f>MAX(F6895 + P6895*Inputs!$B$15 - (Q6895/Inputs!$B$16) - U6895, 0)</f>
        <v>0</v>
      </c>
    </row>
    <row r="6896" spans="1:22" x14ac:dyDescent="0.3">
      <c r="A6896" s="1">
        <v>46310.25</v>
      </c>
      <c r="B6896" s="2">
        <v>0</v>
      </c>
      <c r="C6896" s="2">
        <v>17.012060881699401</v>
      </c>
      <c r="D6896" s="2">
        <f t="shared" si="1284"/>
        <v>32.890449805638674</v>
      </c>
      <c r="E6896" s="2">
        <f t="shared" si="1285"/>
        <v>5.544226084918769</v>
      </c>
      <c r="F6896" s="2">
        <f t="shared" si="1293"/>
        <v>0</v>
      </c>
      <c r="G6896" s="2">
        <f t="shared" si="1294"/>
        <v>0</v>
      </c>
      <c r="H6896" s="2">
        <f>MIN(Inputs!$B$2, (Inputs!$B$14 - F6896)/Inputs!$B$15)</f>
        <v>170</v>
      </c>
      <c r="I6896" s="2">
        <f>MAX(MIN(Inputs!$B$2, F6896*Inputs!$B$16, Inputs!$B$14*Inputs!$B$4 - G6896), 0)</f>
        <v>0</v>
      </c>
      <c r="J6896" s="2">
        <f>MAX(MIN(Inputs!$B$2, F6896*Inputs!$B$16, (Inputs!$B$14-F6896)/Inputs!$B$15)*Inputs!$B$9, 0)</f>
        <v>0</v>
      </c>
      <c r="K6896" s="2">
        <f>MAX(E6896*Inputs!$B$5 - B6896 - Inputs!$B$8, 0) * H6896</f>
        <v>0</v>
      </c>
      <c r="L6896" s="2">
        <f>IF(B6896 &gt;= D6896*Inputs!$B$10, MAX(B6896 - E6896/Inputs!$B$5 - Inputs!$B$8, 0) * I6896, 0)</f>
        <v>0</v>
      </c>
      <c r="M6896" s="2">
        <f t="shared" si="1286"/>
        <v>0</v>
      </c>
      <c r="N6896" s="3" t="str">
        <f t="shared" si="1287"/>
        <v>Idle</v>
      </c>
      <c r="O6896" s="3" t="str">
        <f t="shared" si="1295"/>
        <v>Idle</v>
      </c>
      <c r="P6896" s="2">
        <f t="shared" si="1288"/>
        <v>0</v>
      </c>
      <c r="Q6896" s="2">
        <f t="shared" si="1289"/>
        <v>0</v>
      </c>
      <c r="R6896" s="2">
        <f t="shared" si="1290"/>
        <v>0</v>
      </c>
      <c r="S6896" s="2">
        <f t="shared" si="1291"/>
        <v>0</v>
      </c>
      <c r="T6896" s="2">
        <f t="shared" si="1292"/>
        <v>0</v>
      </c>
      <c r="U6896" s="2">
        <f>IF(O6896="Reg", R6896 * Inputs!$B$7, 0)</f>
        <v>0</v>
      </c>
      <c r="V6896" s="2">
        <f>MAX(F6896 + P6896*Inputs!$B$15 - (Q6896/Inputs!$B$16) - U6896, 0)</f>
        <v>0</v>
      </c>
    </row>
    <row r="6897" spans="1:22" x14ac:dyDescent="0.3">
      <c r="A6897" s="1">
        <v>46310.291666666657</v>
      </c>
      <c r="B6897" s="2">
        <v>0</v>
      </c>
      <c r="C6897" s="2">
        <v>4.326570836948691</v>
      </c>
      <c r="D6897" s="2">
        <f t="shared" si="1284"/>
        <v>32.890449805638674</v>
      </c>
      <c r="E6897" s="2">
        <f t="shared" si="1285"/>
        <v>10.753579202395287</v>
      </c>
      <c r="F6897" s="2">
        <f t="shared" si="1293"/>
        <v>0</v>
      </c>
      <c r="G6897" s="2">
        <f t="shared" si="1294"/>
        <v>0</v>
      </c>
      <c r="H6897" s="2">
        <f>MIN(Inputs!$B$2, (Inputs!$B$14 - F6897)/Inputs!$B$15)</f>
        <v>170</v>
      </c>
      <c r="I6897" s="2">
        <f>MAX(MIN(Inputs!$B$2, F6897*Inputs!$B$16, Inputs!$B$14*Inputs!$B$4 - G6897), 0)</f>
        <v>0</v>
      </c>
      <c r="J6897" s="2">
        <f>MAX(MIN(Inputs!$B$2, F6897*Inputs!$B$16, (Inputs!$B$14-F6897)/Inputs!$B$15)*Inputs!$B$9, 0)</f>
        <v>0</v>
      </c>
      <c r="K6897" s="2">
        <f>MAX(E6897*Inputs!$B$5 - B6897 - Inputs!$B$8, 0) * H6897</f>
        <v>0</v>
      </c>
      <c r="L6897" s="2">
        <f>IF(B6897 &gt;= D6897*Inputs!$B$10, MAX(B6897 - E6897/Inputs!$B$5 - Inputs!$B$8, 0) * I6897, 0)</f>
        <v>0</v>
      </c>
      <c r="M6897" s="2">
        <f t="shared" si="1286"/>
        <v>0</v>
      </c>
      <c r="N6897" s="3" t="str">
        <f t="shared" si="1287"/>
        <v>Idle</v>
      </c>
      <c r="O6897" s="3" t="str">
        <f t="shared" si="1295"/>
        <v>Idle</v>
      </c>
      <c r="P6897" s="2">
        <f t="shared" si="1288"/>
        <v>0</v>
      </c>
      <c r="Q6897" s="2">
        <f t="shared" si="1289"/>
        <v>0</v>
      </c>
      <c r="R6897" s="2">
        <f t="shared" si="1290"/>
        <v>0</v>
      </c>
      <c r="S6897" s="2">
        <f t="shared" si="1291"/>
        <v>0</v>
      </c>
      <c r="T6897" s="2">
        <f t="shared" si="1292"/>
        <v>0</v>
      </c>
      <c r="U6897" s="2">
        <f>IF(O6897="Reg", R6897 * Inputs!$B$7, 0)</f>
        <v>0</v>
      </c>
      <c r="V6897" s="2">
        <f>MAX(F6897 + P6897*Inputs!$B$15 - (Q6897/Inputs!$B$16) - U6897, 0)</f>
        <v>0</v>
      </c>
    </row>
    <row r="6898" spans="1:22" x14ac:dyDescent="0.3">
      <c r="A6898" s="1">
        <v>46310.333333333343</v>
      </c>
      <c r="B6898" s="2">
        <v>1.501354649404119</v>
      </c>
      <c r="C6898" s="2">
        <v>1.6533000110460421</v>
      </c>
      <c r="D6898" s="2">
        <f t="shared" si="1284"/>
        <v>32.890449805638674</v>
      </c>
      <c r="E6898" s="2">
        <f t="shared" si="1285"/>
        <v>18.201131497207925</v>
      </c>
      <c r="F6898" s="2">
        <f t="shared" si="1293"/>
        <v>0</v>
      </c>
      <c r="G6898" s="2">
        <f t="shared" si="1294"/>
        <v>0</v>
      </c>
      <c r="H6898" s="2">
        <f>MIN(Inputs!$B$2, (Inputs!$B$14 - F6898)/Inputs!$B$15)</f>
        <v>170</v>
      </c>
      <c r="I6898" s="2">
        <f>MAX(MIN(Inputs!$B$2, F6898*Inputs!$B$16, Inputs!$B$14*Inputs!$B$4 - G6898), 0)</f>
        <v>0</v>
      </c>
      <c r="J6898" s="2">
        <f>MAX(MIN(Inputs!$B$2, F6898*Inputs!$B$16, (Inputs!$B$14-F6898)/Inputs!$B$15)*Inputs!$B$9, 0)</f>
        <v>0</v>
      </c>
      <c r="K6898" s="2">
        <f>MAX(E6898*Inputs!$B$5 - B6898 - Inputs!$B$8, 0) * H6898</f>
        <v>0</v>
      </c>
      <c r="L6898" s="2">
        <f>IF(B6898 &gt;= D6898*Inputs!$B$10, MAX(B6898 - E6898/Inputs!$B$5 - Inputs!$B$8, 0) * I6898, 0)</f>
        <v>0</v>
      </c>
      <c r="M6898" s="2">
        <f t="shared" si="1286"/>
        <v>0</v>
      </c>
      <c r="N6898" s="3" t="str">
        <f t="shared" si="1287"/>
        <v>Idle</v>
      </c>
      <c r="O6898" s="3" t="str">
        <f t="shared" si="1295"/>
        <v>Idle</v>
      </c>
      <c r="P6898" s="2">
        <f t="shared" si="1288"/>
        <v>0</v>
      </c>
      <c r="Q6898" s="2">
        <f t="shared" si="1289"/>
        <v>0</v>
      </c>
      <c r="R6898" s="2">
        <f t="shared" si="1290"/>
        <v>0</v>
      </c>
      <c r="S6898" s="2">
        <f t="shared" si="1291"/>
        <v>0</v>
      </c>
      <c r="T6898" s="2">
        <f t="shared" si="1292"/>
        <v>0</v>
      </c>
      <c r="U6898" s="2">
        <f>IF(O6898="Reg", R6898 * Inputs!$B$7, 0)</f>
        <v>0</v>
      </c>
      <c r="V6898" s="2">
        <f>MAX(F6898 + P6898*Inputs!$B$15 - (Q6898/Inputs!$B$16) - U6898, 0)</f>
        <v>0</v>
      </c>
    </row>
    <row r="6899" spans="1:22" x14ac:dyDescent="0.3">
      <c r="A6899" s="1">
        <v>46310.375</v>
      </c>
      <c r="B6899" s="2">
        <v>14.624977491451901</v>
      </c>
      <c r="C6899" s="2">
        <v>8.5087477795102249</v>
      </c>
      <c r="D6899" s="2">
        <f t="shared" si="1284"/>
        <v>32.890449805638674</v>
      </c>
      <c r="E6899" s="2">
        <f t="shared" si="1285"/>
        <v>26.628174284652971</v>
      </c>
      <c r="F6899" s="2">
        <f t="shared" si="1293"/>
        <v>0</v>
      </c>
      <c r="G6899" s="2">
        <f t="shared" si="1294"/>
        <v>0</v>
      </c>
      <c r="H6899" s="2">
        <f>MIN(Inputs!$B$2, (Inputs!$B$14 - F6899)/Inputs!$B$15)</f>
        <v>170</v>
      </c>
      <c r="I6899" s="2">
        <f>MAX(MIN(Inputs!$B$2, F6899*Inputs!$B$16, Inputs!$B$14*Inputs!$B$4 - G6899), 0)</f>
        <v>0</v>
      </c>
      <c r="J6899" s="2">
        <f>MAX(MIN(Inputs!$B$2, F6899*Inputs!$B$16, (Inputs!$B$14-F6899)/Inputs!$B$15)*Inputs!$B$9, 0)</f>
        <v>0</v>
      </c>
      <c r="K6899" s="2">
        <f>MAX(E6899*Inputs!$B$5 - B6899 - Inputs!$B$8, 0) * H6899</f>
        <v>0</v>
      </c>
      <c r="L6899" s="2">
        <f>IF(B6899 &gt;= D6899*Inputs!$B$10, MAX(B6899 - E6899/Inputs!$B$5 - Inputs!$B$8, 0) * I6899, 0)</f>
        <v>0</v>
      </c>
      <c r="M6899" s="2">
        <f t="shared" si="1286"/>
        <v>0</v>
      </c>
      <c r="N6899" s="3" t="str">
        <f t="shared" si="1287"/>
        <v>Idle</v>
      </c>
      <c r="O6899" s="3" t="str">
        <f t="shared" si="1295"/>
        <v>Idle</v>
      </c>
      <c r="P6899" s="2">
        <f t="shared" si="1288"/>
        <v>0</v>
      </c>
      <c r="Q6899" s="2">
        <f t="shared" si="1289"/>
        <v>0</v>
      </c>
      <c r="R6899" s="2">
        <f t="shared" si="1290"/>
        <v>0</v>
      </c>
      <c r="S6899" s="2">
        <f t="shared" si="1291"/>
        <v>0</v>
      </c>
      <c r="T6899" s="2">
        <f t="shared" si="1292"/>
        <v>0</v>
      </c>
      <c r="U6899" s="2">
        <f>IF(O6899="Reg", R6899 * Inputs!$B$7, 0)</f>
        <v>0</v>
      </c>
      <c r="V6899" s="2">
        <f>MAX(F6899 + P6899*Inputs!$B$15 - (Q6899/Inputs!$B$16) - U6899, 0)</f>
        <v>0</v>
      </c>
    </row>
    <row r="6900" spans="1:22" x14ac:dyDescent="0.3">
      <c r="A6900" s="1">
        <v>46310.416666666657</v>
      </c>
      <c r="B6900" s="2">
        <v>3.4924397858192031</v>
      </c>
      <c r="C6900" s="2">
        <v>6.0321460652078356</v>
      </c>
      <c r="D6900" s="2">
        <f t="shared" si="1284"/>
        <v>32.890449805638674</v>
      </c>
      <c r="E6900" s="2">
        <f t="shared" si="1285"/>
        <v>34.342287183927759</v>
      </c>
      <c r="F6900" s="2">
        <f t="shared" si="1293"/>
        <v>0</v>
      </c>
      <c r="G6900" s="2">
        <f t="shared" si="1294"/>
        <v>0</v>
      </c>
      <c r="H6900" s="2">
        <f>MIN(Inputs!$B$2, (Inputs!$B$14 - F6900)/Inputs!$B$15)</f>
        <v>170</v>
      </c>
      <c r="I6900" s="2">
        <f>MAX(MIN(Inputs!$B$2, F6900*Inputs!$B$16, Inputs!$B$14*Inputs!$B$4 - G6900), 0)</f>
        <v>0</v>
      </c>
      <c r="J6900" s="2">
        <f>MAX(MIN(Inputs!$B$2, F6900*Inputs!$B$16, (Inputs!$B$14-F6900)/Inputs!$B$15)*Inputs!$B$9, 0)</f>
        <v>0</v>
      </c>
      <c r="K6900" s="2">
        <f>MAX(E6900*Inputs!$B$5 - B6900 - Inputs!$B$8, 0) * H6900</f>
        <v>1143.891399126328</v>
      </c>
      <c r="L6900" s="2">
        <f>IF(B6900 &gt;= D6900*Inputs!$B$10, MAX(B6900 - E6900/Inputs!$B$5 - Inputs!$B$8, 0) * I6900, 0)</f>
        <v>0</v>
      </c>
      <c r="M6900" s="2">
        <f t="shared" si="1286"/>
        <v>0</v>
      </c>
      <c r="N6900" s="3" t="str">
        <f t="shared" si="1287"/>
        <v>Charge</v>
      </c>
      <c r="O6900" s="3" t="str">
        <f t="shared" si="1295"/>
        <v>Charge</v>
      </c>
      <c r="P6900" s="2">
        <f t="shared" si="1288"/>
        <v>170</v>
      </c>
      <c r="Q6900" s="2">
        <f t="shared" si="1289"/>
        <v>0</v>
      </c>
      <c r="R6900" s="2">
        <f t="shared" si="1290"/>
        <v>0</v>
      </c>
      <c r="S6900" s="2">
        <f t="shared" si="1291"/>
        <v>-593.71476358926452</v>
      </c>
      <c r="T6900" s="2">
        <f t="shared" si="1292"/>
        <v>0</v>
      </c>
      <c r="U6900" s="2">
        <f>IF(O6900="Reg", R6900 * Inputs!$B$7, 0)</f>
        <v>0</v>
      </c>
      <c r="V6900" s="2">
        <f>MAX(F6900 + P6900*Inputs!$B$15 - (Q6900/Inputs!$B$16) - U6900, 0)</f>
        <v>170</v>
      </c>
    </row>
    <row r="6901" spans="1:22" x14ac:dyDescent="0.3">
      <c r="A6901" s="1">
        <v>46310.458333333343</v>
      </c>
      <c r="B6901" s="2">
        <v>13.64658458283739</v>
      </c>
      <c r="C6901" s="2">
        <v>8.1693821815486611</v>
      </c>
      <c r="D6901" s="2">
        <f t="shared" si="1284"/>
        <v>32.890449805638674</v>
      </c>
      <c r="E6901" s="2">
        <f t="shared" si="1285"/>
        <v>44.660374672777529</v>
      </c>
      <c r="F6901" s="2">
        <f t="shared" si="1293"/>
        <v>170</v>
      </c>
      <c r="G6901" s="2">
        <f t="shared" si="1294"/>
        <v>0</v>
      </c>
      <c r="H6901" s="2">
        <f>MIN(Inputs!$B$2, (Inputs!$B$14 - F6901)/Inputs!$B$15)</f>
        <v>170</v>
      </c>
      <c r="I6901" s="2">
        <f>MAX(MIN(Inputs!$B$2, F6901*Inputs!$B$16, Inputs!$B$14*Inputs!$B$4 - G6901), 0)</f>
        <v>170</v>
      </c>
      <c r="J6901" s="2">
        <f>MAX(MIN(Inputs!$B$2, F6901*Inputs!$B$16, (Inputs!$B$14-F6901)/Inputs!$B$15)*Inputs!$B$9, 0)</f>
        <v>136</v>
      </c>
      <c r="K6901" s="2">
        <f>MAX(E6901*Inputs!$B$5 - B6901 - Inputs!$B$8, 0) * H6901</f>
        <v>961.27267196516118</v>
      </c>
      <c r="L6901" s="2">
        <f>IF(B6901 &gt;= D6901*Inputs!$B$10, MAX(B6901 - E6901/Inputs!$B$5 - Inputs!$B$8, 0) * I6901, 0)</f>
        <v>0</v>
      </c>
      <c r="M6901" s="2">
        <f t="shared" si="1286"/>
        <v>1111.0359766906179</v>
      </c>
      <c r="N6901" s="3" t="str">
        <f t="shared" si="1287"/>
        <v>Reg</v>
      </c>
      <c r="O6901" s="3" t="str">
        <f t="shared" si="1295"/>
        <v>Charge</v>
      </c>
      <c r="P6901" s="2">
        <f t="shared" si="1288"/>
        <v>170</v>
      </c>
      <c r="Q6901" s="2">
        <f t="shared" si="1289"/>
        <v>0</v>
      </c>
      <c r="R6901" s="2">
        <f t="shared" si="1290"/>
        <v>0</v>
      </c>
      <c r="S6901" s="2">
        <f t="shared" si="1291"/>
        <v>-2319.919379082356</v>
      </c>
      <c r="T6901" s="2">
        <f t="shared" si="1292"/>
        <v>0</v>
      </c>
      <c r="U6901" s="2">
        <f>IF(O6901="Reg", R6901 * Inputs!$B$7, 0)</f>
        <v>0</v>
      </c>
      <c r="V6901" s="2">
        <f>MAX(F6901 + P6901*Inputs!$B$15 - (Q6901/Inputs!$B$16) - U6901, 0)</f>
        <v>340</v>
      </c>
    </row>
    <row r="6902" spans="1:22" x14ac:dyDescent="0.3">
      <c r="A6902" s="1">
        <v>46310.5</v>
      </c>
      <c r="B6902" s="2">
        <v>31.256118704859102</v>
      </c>
      <c r="C6902" s="2">
        <v>8.7511130851468177</v>
      </c>
      <c r="D6902" s="2">
        <f t="shared" si="1284"/>
        <v>32.890449805638674</v>
      </c>
      <c r="E6902" s="2">
        <f t="shared" si="1285"/>
        <v>53.565799252934106</v>
      </c>
      <c r="F6902" s="2">
        <f t="shared" si="1293"/>
        <v>340</v>
      </c>
      <c r="G6902" s="2">
        <f t="shared" si="1294"/>
        <v>0</v>
      </c>
      <c r="H6902" s="2">
        <f>MIN(Inputs!$B$2, (Inputs!$B$14 - F6902)/Inputs!$B$15)</f>
        <v>0</v>
      </c>
      <c r="I6902" s="2">
        <f>MAX(MIN(Inputs!$B$2, F6902*Inputs!$B$16, Inputs!$B$14*Inputs!$B$4 - G6902), 0)</f>
        <v>170</v>
      </c>
      <c r="J6902" s="2">
        <f>MAX(MIN(Inputs!$B$2, F6902*Inputs!$B$16, (Inputs!$B$14-F6902)/Inputs!$B$15)*Inputs!$B$9, 0)</f>
        <v>0</v>
      </c>
      <c r="K6902" s="2">
        <f>MAX(E6902*Inputs!$B$5 - B6902 - Inputs!$B$8, 0) * H6902</f>
        <v>0</v>
      </c>
      <c r="L6902" s="2">
        <f>IF(B6902 &gt;= D6902*Inputs!$B$10, MAX(B6902 - E6902/Inputs!$B$5 - Inputs!$B$8, 0) * I6902, 0)</f>
        <v>0</v>
      </c>
      <c r="M6902" s="2">
        <f t="shared" si="1286"/>
        <v>0</v>
      </c>
      <c r="N6902" s="3" t="str">
        <f t="shared" si="1287"/>
        <v>Idle</v>
      </c>
      <c r="O6902" s="3" t="str">
        <f t="shared" si="1295"/>
        <v>Idle</v>
      </c>
      <c r="P6902" s="2">
        <f t="shared" si="1288"/>
        <v>0</v>
      </c>
      <c r="Q6902" s="2">
        <f t="shared" si="1289"/>
        <v>0</v>
      </c>
      <c r="R6902" s="2">
        <f t="shared" si="1290"/>
        <v>0</v>
      </c>
      <c r="S6902" s="2">
        <f t="shared" si="1291"/>
        <v>0</v>
      </c>
      <c r="T6902" s="2">
        <f t="shared" si="1292"/>
        <v>0</v>
      </c>
      <c r="U6902" s="2">
        <f>IF(O6902="Reg", R6902 * Inputs!$B$7, 0)</f>
        <v>0</v>
      </c>
      <c r="V6902" s="2">
        <f>MAX(F6902 + P6902*Inputs!$B$15 - (Q6902/Inputs!$B$16) - U6902, 0)</f>
        <v>340</v>
      </c>
    </row>
    <row r="6903" spans="1:22" x14ac:dyDescent="0.3">
      <c r="A6903" s="1">
        <v>46310.541666666657</v>
      </c>
      <c r="B6903" s="2">
        <v>44.685313768875822</v>
      </c>
      <c r="C6903" s="2">
        <v>14.40701059584701</v>
      </c>
      <c r="D6903" s="2">
        <f t="shared" si="1284"/>
        <v>32.890449805638674</v>
      </c>
      <c r="E6903" s="2">
        <f t="shared" si="1285"/>
        <v>60.892852056318127</v>
      </c>
      <c r="F6903" s="2">
        <f t="shared" si="1293"/>
        <v>340</v>
      </c>
      <c r="G6903" s="2">
        <f t="shared" si="1294"/>
        <v>0</v>
      </c>
      <c r="H6903" s="2">
        <f>MIN(Inputs!$B$2, (Inputs!$B$14 - F6903)/Inputs!$B$15)</f>
        <v>0</v>
      </c>
      <c r="I6903" s="2">
        <f>MAX(MIN(Inputs!$B$2, F6903*Inputs!$B$16, Inputs!$B$14*Inputs!$B$4 - G6903), 0)</f>
        <v>170</v>
      </c>
      <c r="J6903" s="2">
        <f>MAX(MIN(Inputs!$B$2, F6903*Inputs!$B$16, (Inputs!$B$14-F6903)/Inputs!$B$15)*Inputs!$B$9, 0)</f>
        <v>0</v>
      </c>
      <c r="K6903" s="2">
        <f>MAX(E6903*Inputs!$B$5 - B6903 - Inputs!$B$8, 0) * H6903</f>
        <v>0</v>
      </c>
      <c r="L6903" s="2">
        <f>IF(B6903 &gt;= D6903*Inputs!$B$10, MAX(B6903 - E6903/Inputs!$B$5 - Inputs!$B$8, 0) * I6903, 0)</f>
        <v>0</v>
      </c>
      <c r="M6903" s="2">
        <f t="shared" si="1286"/>
        <v>0</v>
      </c>
      <c r="N6903" s="3" t="str">
        <f t="shared" si="1287"/>
        <v>Idle</v>
      </c>
      <c r="O6903" s="3" t="str">
        <f t="shared" si="1295"/>
        <v>Idle</v>
      </c>
      <c r="P6903" s="2">
        <f t="shared" si="1288"/>
        <v>0</v>
      </c>
      <c r="Q6903" s="2">
        <f t="shared" si="1289"/>
        <v>0</v>
      </c>
      <c r="R6903" s="2">
        <f t="shared" si="1290"/>
        <v>0</v>
      </c>
      <c r="S6903" s="2">
        <f t="shared" si="1291"/>
        <v>0</v>
      </c>
      <c r="T6903" s="2">
        <f t="shared" si="1292"/>
        <v>0</v>
      </c>
      <c r="U6903" s="2">
        <f>IF(O6903="Reg", R6903 * Inputs!$B$7, 0)</f>
        <v>0</v>
      </c>
      <c r="V6903" s="2">
        <f>MAX(F6903 + P6903*Inputs!$B$15 - (Q6903/Inputs!$B$16) - U6903, 0)</f>
        <v>340</v>
      </c>
    </row>
    <row r="6904" spans="1:22" x14ac:dyDescent="0.3">
      <c r="A6904" s="1">
        <v>46310.583333333343</v>
      </c>
      <c r="B6904" s="2">
        <v>52.063611374074412</v>
      </c>
      <c r="C6904" s="2">
        <v>2.8941437921844169</v>
      </c>
      <c r="D6904" s="2">
        <f t="shared" si="1284"/>
        <v>32.890449805638674</v>
      </c>
      <c r="E6904" s="2">
        <f t="shared" si="1285"/>
        <v>65.437886935748381</v>
      </c>
      <c r="F6904" s="2">
        <f t="shared" si="1293"/>
        <v>340</v>
      </c>
      <c r="G6904" s="2">
        <f t="shared" si="1294"/>
        <v>0</v>
      </c>
      <c r="H6904" s="2">
        <f>MIN(Inputs!$B$2, (Inputs!$B$14 - F6904)/Inputs!$B$15)</f>
        <v>0</v>
      </c>
      <c r="I6904" s="2">
        <f>MAX(MIN(Inputs!$B$2, F6904*Inputs!$B$16, Inputs!$B$14*Inputs!$B$4 - G6904), 0)</f>
        <v>170</v>
      </c>
      <c r="J6904" s="2">
        <f>MAX(MIN(Inputs!$B$2, F6904*Inputs!$B$16, (Inputs!$B$14-F6904)/Inputs!$B$15)*Inputs!$B$9, 0)</f>
        <v>0</v>
      </c>
      <c r="K6904" s="2">
        <f>MAX(E6904*Inputs!$B$5 - B6904 - Inputs!$B$8, 0) * H6904</f>
        <v>0</v>
      </c>
      <c r="L6904" s="2">
        <f>IF(B6904 &gt;= D6904*Inputs!$B$10, MAX(B6904 - E6904/Inputs!$B$5 - Inputs!$B$8, 0) * I6904, 0)</f>
        <v>0</v>
      </c>
      <c r="M6904" s="2">
        <f t="shared" si="1286"/>
        <v>0</v>
      </c>
      <c r="N6904" s="3" t="str">
        <f t="shared" si="1287"/>
        <v>Idle</v>
      </c>
      <c r="O6904" s="3" t="str">
        <f t="shared" si="1295"/>
        <v>Idle</v>
      </c>
      <c r="P6904" s="2">
        <f t="shared" si="1288"/>
        <v>0</v>
      </c>
      <c r="Q6904" s="2">
        <f t="shared" si="1289"/>
        <v>0</v>
      </c>
      <c r="R6904" s="2">
        <f t="shared" si="1290"/>
        <v>0</v>
      </c>
      <c r="S6904" s="2">
        <f t="shared" si="1291"/>
        <v>0</v>
      </c>
      <c r="T6904" s="2">
        <f t="shared" si="1292"/>
        <v>0</v>
      </c>
      <c r="U6904" s="2">
        <f>IF(O6904="Reg", R6904 * Inputs!$B$7, 0)</f>
        <v>0</v>
      </c>
      <c r="V6904" s="2">
        <f>MAX(F6904 + P6904*Inputs!$B$15 - (Q6904/Inputs!$B$16) - U6904, 0)</f>
        <v>340</v>
      </c>
    </row>
    <row r="6905" spans="1:22" x14ac:dyDescent="0.3">
      <c r="A6905" s="1">
        <v>46310.625</v>
      </c>
      <c r="B6905" s="2">
        <v>60.909654887100608</v>
      </c>
      <c r="C6905" s="2">
        <v>3.956259146402878</v>
      </c>
      <c r="D6905" s="2">
        <f t="shared" si="1284"/>
        <v>32.890449805638674</v>
      </c>
      <c r="E6905" s="2">
        <f t="shared" si="1285"/>
        <v>67.93039417772772</v>
      </c>
      <c r="F6905" s="2">
        <f t="shared" si="1293"/>
        <v>340</v>
      </c>
      <c r="G6905" s="2">
        <f t="shared" si="1294"/>
        <v>0</v>
      </c>
      <c r="H6905" s="2">
        <f>MIN(Inputs!$B$2, (Inputs!$B$14 - F6905)/Inputs!$B$15)</f>
        <v>0</v>
      </c>
      <c r="I6905" s="2">
        <f>MAX(MIN(Inputs!$B$2, F6905*Inputs!$B$16, Inputs!$B$14*Inputs!$B$4 - G6905), 0)</f>
        <v>170</v>
      </c>
      <c r="J6905" s="2">
        <f>MAX(MIN(Inputs!$B$2, F6905*Inputs!$B$16, (Inputs!$B$14-F6905)/Inputs!$B$15)*Inputs!$B$9, 0)</f>
        <v>0</v>
      </c>
      <c r="K6905" s="2">
        <f>MAX(E6905*Inputs!$B$5 - B6905 - Inputs!$B$8, 0) * H6905</f>
        <v>0</v>
      </c>
      <c r="L6905" s="2">
        <f>IF(B6905 &gt;= D6905*Inputs!$B$10, MAX(B6905 - E6905/Inputs!$B$5 - Inputs!$B$8, 0) * I6905, 0)</f>
        <v>0</v>
      </c>
      <c r="M6905" s="2">
        <f t="shared" si="1286"/>
        <v>0</v>
      </c>
      <c r="N6905" s="3" t="str">
        <f t="shared" si="1287"/>
        <v>Idle</v>
      </c>
      <c r="O6905" s="3" t="str">
        <f t="shared" si="1295"/>
        <v>Idle</v>
      </c>
      <c r="P6905" s="2">
        <f t="shared" si="1288"/>
        <v>0</v>
      </c>
      <c r="Q6905" s="2">
        <f t="shared" si="1289"/>
        <v>0</v>
      </c>
      <c r="R6905" s="2">
        <f t="shared" si="1290"/>
        <v>0</v>
      </c>
      <c r="S6905" s="2">
        <f t="shared" si="1291"/>
        <v>0</v>
      </c>
      <c r="T6905" s="2">
        <f t="shared" si="1292"/>
        <v>0</v>
      </c>
      <c r="U6905" s="2">
        <f>IF(O6905="Reg", R6905 * Inputs!$B$7, 0)</f>
        <v>0</v>
      </c>
      <c r="V6905" s="2">
        <f>MAX(F6905 + P6905*Inputs!$B$15 - (Q6905/Inputs!$B$16) - U6905, 0)</f>
        <v>340</v>
      </c>
    </row>
    <row r="6906" spans="1:22" x14ac:dyDescent="0.3">
      <c r="A6906" s="1">
        <v>46310.666666666657</v>
      </c>
      <c r="B6906" s="2">
        <v>65.400964718917891</v>
      </c>
      <c r="C6906" s="2">
        <v>11.26202888044299</v>
      </c>
      <c r="D6906" s="2">
        <f t="shared" si="1284"/>
        <v>32.890449805638674</v>
      </c>
      <c r="E6906" s="2">
        <f t="shared" si="1285"/>
        <v>67.144875286702089</v>
      </c>
      <c r="F6906" s="2">
        <f t="shared" si="1293"/>
        <v>340</v>
      </c>
      <c r="G6906" s="2">
        <f t="shared" si="1294"/>
        <v>0</v>
      </c>
      <c r="H6906" s="2">
        <f>MIN(Inputs!$B$2, (Inputs!$B$14 - F6906)/Inputs!$B$15)</f>
        <v>0</v>
      </c>
      <c r="I6906" s="2">
        <f>MAX(MIN(Inputs!$B$2, F6906*Inputs!$B$16, Inputs!$B$14*Inputs!$B$4 - G6906), 0)</f>
        <v>170</v>
      </c>
      <c r="J6906" s="2">
        <f>MAX(MIN(Inputs!$B$2, F6906*Inputs!$B$16, (Inputs!$B$14-F6906)/Inputs!$B$15)*Inputs!$B$9, 0)</f>
        <v>0</v>
      </c>
      <c r="K6906" s="2">
        <f>MAX(E6906*Inputs!$B$5 - B6906 - Inputs!$B$8, 0) * H6906</f>
        <v>0</v>
      </c>
      <c r="L6906" s="2">
        <f>IF(B6906 &gt;= D6906*Inputs!$B$10, MAX(B6906 - E6906/Inputs!$B$5 - Inputs!$B$8, 0) * I6906, 0)</f>
        <v>0</v>
      </c>
      <c r="M6906" s="2">
        <f t="shared" si="1286"/>
        <v>0</v>
      </c>
      <c r="N6906" s="3" t="str">
        <f t="shared" si="1287"/>
        <v>Idle</v>
      </c>
      <c r="O6906" s="3" t="str">
        <f t="shared" si="1295"/>
        <v>Idle</v>
      </c>
      <c r="P6906" s="2">
        <f t="shared" si="1288"/>
        <v>0</v>
      </c>
      <c r="Q6906" s="2">
        <f t="shared" si="1289"/>
        <v>0</v>
      </c>
      <c r="R6906" s="2">
        <f t="shared" si="1290"/>
        <v>0</v>
      </c>
      <c r="S6906" s="2">
        <f t="shared" si="1291"/>
        <v>0</v>
      </c>
      <c r="T6906" s="2">
        <f t="shared" si="1292"/>
        <v>0</v>
      </c>
      <c r="U6906" s="2">
        <f>IF(O6906="Reg", R6906 * Inputs!$B$7, 0)</f>
        <v>0</v>
      </c>
      <c r="V6906" s="2">
        <f>MAX(F6906 + P6906*Inputs!$B$15 - (Q6906/Inputs!$B$16) - U6906, 0)</f>
        <v>340</v>
      </c>
    </row>
    <row r="6907" spans="1:22" x14ac:dyDescent="0.3">
      <c r="A6907" s="1">
        <v>46310.708333333343</v>
      </c>
      <c r="B6907" s="2">
        <v>67.079132063776783</v>
      </c>
      <c r="C6907" s="2">
        <v>4.0927376018181709</v>
      </c>
      <c r="D6907" s="2">
        <f t="shared" si="1284"/>
        <v>32.890449805638674</v>
      </c>
      <c r="E6907" s="2">
        <f t="shared" si="1285"/>
        <v>64.980854793076162</v>
      </c>
      <c r="F6907" s="2">
        <f t="shared" si="1293"/>
        <v>340</v>
      </c>
      <c r="G6907" s="2">
        <f t="shared" si="1294"/>
        <v>0</v>
      </c>
      <c r="H6907" s="2">
        <f>MIN(Inputs!$B$2, (Inputs!$B$14 - F6907)/Inputs!$B$15)</f>
        <v>0</v>
      </c>
      <c r="I6907" s="2">
        <f>MAX(MIN(Inputs!$B$2, F6907*Inputs!$B$16, Inputs!$B$14*Inputs!$B$4 - G6907), 0)</f>
        <v>170</v>
      </c>
      <c r="J6907" s="2">
        <f>MAX(MIN(Inputs!$B$2, F6907*Inputs!$B$16, (Inputs!$B$14-F6907)/Inputs!$B$15)*Inputs!$B$9, 0)</f>
        <v>0</v>
      </c>
      <c r="K6907" s="2">
        <f>MAX(E6907*Inputs!$B$5 - B6907 - Inputs!$B$8, 0) * H6907</f>
        <v>0</v>
      </c>
      <c r="L6907" s="2">
        <f>IF(B6907 &gt;= D6907*Inputs!$B$10, MAX(B6907 - E6907/Inputs!$B$5 - Inputs!$B$8, 0) * I6907, 0)</f>
        <v>0</v>
      </c>
      <c r="M6907" s="2">
        <f t="shared" si="1286"/>
        <v>0</v>
      </c>
      <c r="N6907" s="3" t="str">
        <f t="shared" si="1287"/>
        <v>Idle</v>
      </c>
      <c r="O6907" s="3" t="str">
        <f t="shared" si="1295"/>
        <v>Idle</v>
      </c>
      <c r="P6907" s="2">
        <f t="shared" si="1288"/>
        <v>0</v>
      </c>
      <c r="Q6907" s="2">
        <f t="shared" si="1289"/>
        <v>0</v>
      </c>
      <c r="R6907" s="2">
        <f t="shared" si="1290"/>
        <v>0</v>
      </c>
      <c r="S6907" s="2">
        <f t="shared" si="1291"/>
        <v>0</v>
      </c>
      <c r="T6907" s="2">
        <f t="shared" si="1292"/>
        <v>0</v>
      </c>
      <c r="U6907" s="2">
        <f>IF(O6907="Reg", R6907 * Inputs!$B$7, 0)</f>
        <v>0</v>
      </c>
      <c r="V6907" s="2">
        <f>MAX(F6907 + P6907*Inputs!$B$15 - (Q6907/Inputs!$B$16) - U6907, 0)</f>
        <v>340</v>
      </c>
    </row>
    <row r="6908" spans="1:22" x14ac:dyDescent="0.3">
      <c r="A6908" s="1">
        <v>46310.75</v>
      </c>
      <c r="B6908" s="2">
        <v>75.21843552516323</v>
      </c>
      <c r="C6908" s="2">
        <v>7.6659974155432051</v>
      </c>
      <c r="D6908" s="2">
        <f t="shared" si="1284"/>
        <v>32.890449805638674</v>
      </c>
      <c r="E6908" s="2">
        <f t="shared" si="1285"/>
        <v>61.212300269549864</v>
      </c>
      <c r="F6908" s="2">
        <f t="shared" si="1293"/>
        <v>340</v>
      </c>
      <c r="G6908" s="2">
        <f t="shared" si="1294"/>
        <v>0</v>
      </c>
      <c r="H6908" s="2">
        <f>MIN(Inputs!$B$2, (Inputs!$B$14 - F6908)/Inputs!$B$15)</f>
        <v>0</v>
      </c>
      <c r="I6908" s="2">
        <f>MAX(MIN(Inputs!$B$2, F6908*Inputs!$B$16, Inputs!$B$14*Inputs!$B$4 - G6908), 0)</f>
        <v>170</v>
      </c>
      <c r="J6908" s="2">
        <f>MAX(MIN(Inputs!$B$2, F6908*Inputs!$B$16, (Inputs!$B$14-F6908)/Inputs!$B$15)*Inputs!$B$9, 0)</f>
        <v>0</v>
      </c>
      <c r="K6908" s="2">
        <f>MAX(E6908*Inputs!$B$5 - B6908 - Inputs!$B$8, 0) * H6908</f>
        <v>0</v>
      </c>
      <c r="L6908" s="2">
        <f>IF(B6908 &gt;= D6908*Inputs!$B$10, MAX(B6908 - E6908/Inputs!$B$5 - Inputs!$B$8, 0) * I6908, 0)</f>
        <v>0</v>
      </c>
      <c r="M6908" s="2">
        <f t="shared" si="1286"/>
        <v>0</v>
      </c>
      <c r="N6908" s="3" t="str">
        <f t="shared" si="1287"/>
        <v>Idle</v>
      </c>
      <c r="O6908" s="3" t="str">
        <f t="shared" si="1295"/>
        <v>Idle</v>
      </c>
      <c r="P6908" s="2">
        <f t="shared" si="1288"/>
        <v>0</v>
      </c>
      <c r="Q6908" s="2">
        <f t="shared" si="1289"/>
        <v>0</v>
      </c>
      <c r="R6908" s="2">
        <f t="shared" si="1290"/>
        <v>0</v>
      </c>
      <c r="S6908" s="2">
        <f t="shared" si="1291"/>
        <v>0</v>
      </c>
      <c r="T6908" s="2">
        <f t="shared" si="1292"/>
        <v>0</v>
      </c>
      <c r="U6908" s="2">
        <f>IF(O6908="Reg", R6908 * Inputs!$B$7, 0)</f>
        <v>0</v>
      </c>
      <c r="V6908" s="2">
        <f>MAX(F6908 + P6908*Inputs!$B$15 - (Q6908/Inputs!$B$16) - U6908, 0)</f>
        <v>340</v>
      </c>
    </row>
    <row r="6909" spans="1:22" x14ac:dyDescent="0.3">
      <c r="A6909" s="1">
        <v>46310.791666666657</v>
      </c>
      <c r="B6909" s="2">
        <v>71.955523045457412</v>
      </c>
      <c r="C6909" s="2">
        <v>1.9521565601366899</v>
      </c>
      <c r="D6909" s="2">
        <f t="shared" si="1284"/>
        <v>32.890449805638674</v>
      </c>
      <c r="E6909" s="2">
        <f t="shared" si="1285"/>
        <v>53.416180306197226</v>
      </c>
      <c r="F6909" s="2">
        <f t="shared" si="1293"/>
        <v>340</v>
      </c>
      <c r="G6909" s="2">
        <f t="shared" si="1294"/>
        <v>0</v>
      </c>
      <c r="H6909" s="2">
        <f>MIN(Inputs!$B$2, (Inputs!$B$14 - F6909)/Inputs!$B$15)</f>
        <v>0</v>
      </c>
      <c r="I6909" s="2">
        <f>MAX(MIN(Inputs!$B$2, F6909*Inputs!$B$16, Inputs!$B$14*Inputs!$B$4 - G6909), 0)</f>
        <v>170</v>
      </c>
      <c r="J6909" s="2">
        <f>MAX(MIN(Inputs!$B$2, F6909*Inputs!$B$16, (Inputs!$B$14-F6909)/Inputs!$B$15)*Inputs!$B$9, 0)</f>
        <v>0</v>
      </c>
      <c r="K6909" s="2">
        <f>MAX(E6909*Inputs!$B$5 - B6909 - Inputs!$B$8, 0) * H6909</f>
        <v>0</v>
      </c>
      <c r="L6909" s="2">
        <f>IF(B6909 &gt;= D6909*Inputs!$B$10, MAX(B6909 - E6909/Inputs!$B$5 - Inputs!$B$8, 0) * I6909, 0)</f>
        <v>0</v>
      </c>
      <c r="M6909" s="2">
        <f t="shared" si="1286"/>
        <v>0</v>
      </c>
      <c r="N6909" s="3" t="str">
        <f t="shared" si="1287"/>
        <v>Idle</v>
      </c>
      <c r="O6909" s="3" t="str">
        <f t="shared" si="1295"/>
        <v>Idle</v>
      </c>
      <c r="P6909" s="2">
        <f t="shared" si="1288"/>
        <v>0</v>
      </c>
      <c r="Q6909" s="2">
        <f t="shared" si="1289"/>
        <v>0</v>
      </c>
      <c r="R6909" s="2">
        <f t="shared" si="1290"/>
        <v>0</v>
      </c>
      <c r="S6909" s="2">
        <f t="shared" si="1291"/>
        <v>0</v>
      </c>
      <c r="T6909" s="2">
        <f t="shared" si="1292"/>
        <v>0</v>
      </c>
      <c r="U6909" s="2">
        <f>IF(O6909="Reg", R6909 * Inputs!$B$7, 0)</f>
        <v>0</v>
      </c>
      <c r="V6909" s="2">
        <f>MAX(F6909 + P6909*Inputs!$B$15 - (Q6909/Inputs!$B$16) - U6909, 0)</f>
        <v>340</v>
      </c>
    </row>
    <row r="6910" spans="1:22" x14ac:dyDescent="0.3">
      <c r="A6910" s="1">
        <v>46310.833333333343</v>
      </c>
      <c r="B6910" s="2">
        <v>67.018654825950406</v>
      </c>
      <c r="C6910" s="2">
        <v>3.8071299445186151</v>
      </c>
      <c r="D6910" s="2">
        <f t="shared" si="1284"/>
        <v>32.890449805638674</v>
      </c>
      <c r="E6910" s="2">
        <f t="shared" si="1285"/>
        <v>44.414894638648747</v>
      </c>
      <c r="F6910" s="2">
        <f t="shared" si="1293"/>
        <v>340</v>
      </c>
      <c r="G6910" s="2">
        <f t="shared" si="1294"/>
        <v>0</v>
      </c>
      <c r="H6910" s="2">
        <f>MIN(Inputs!$B$2, (Inputs!$B$14 - F6910)/Inputs!$B$15)</f>
        <v>0</v>
      </c>
      <c r="I6910" s="2">
        <f>MAX(MIN(Inputs!$B$2, F6910*Inputs!$B$16, Inputs!$B$14*Inputs!$B$4 - G6910), 0)</f>
        <v>170</v>
      </c>
      <c r="J6910" s="2">
        <f>MAX(MIN(Inputs!$B$2, F6910*Inputs!$B$16, (Inputs!$B$14-F6910)/Inputs!$B$15)*Inputs!$B$9, 0)</f>
        <v>0</v>
      </c>
      <c r="K6910" s="2">
        <f>MAX(E6910*Inputs!$B$5 - B6910 - Inputs!$B$8, 0) * H6910</f>
        <v>0</v>
      </c>
      <c r="L6910" s="2">
        <f>IF(B6910 &gt;= D6910*Inputs!$B$10, MAX(B6910 - E6910/Inputs!$B$5 - Inputs!$B$8, 0) * I6910, 0)</f>
        <v>0</v>
      </c>
      <c r="M6910" s="2">
        <f t="shared" si="1286"/>
        <v>0</v>
      </c>
      <c r="N6910" s="3" t="str">
        <f t="shared" si="1287"/>
        <v>Idle</v>
      </c>
      <c r="O6910" s="3" t="str">
        <f t="shared" si="1295"/>
        <v>Idle</v>
      </c>
      <c r="P6910" s="2">
        <f t="shared" si="1288"/>
        <v>0</v>
      </c>
      <c r="Q6910" s="2">
        <f t="shared" si="1289"/>
        <v>0</v>
      </c>
      <c r="R6910" s="2">
        <f t="shared" si="1290"/>
        <v>0</v>
      </c>
      <c r="S6910" s="2">
        <f t="shared" si="1291"/>
        <v>0</v>
      </c>
      <c r="T6910" s="2">
        <f t="shared" si="1292"/>
        <v>0</v>
      </c>
      <c r="U6910" s="2">
        <f>IF(O6910="Reg", R6910 * Inputs!$B$7, 0)</f>
        <v>0</v>
      </c>
      <c r="V6910" s="2">
        <f>MAX(F6910 + P6910*Inputs!$B$15 - (Q6910/Inputs!$B$16) - U6910, 0)</f>
        <v>340</v>
      </c>
    </row>
    <row r="6911" spans="1:22" x14ac:dyDescent="0.3">
      <c r="A6911" s="1">
        <v>46310.875</v>
      </c>
      <c r="B6911" s="2">
        <v>56.196541540946832</v>
      </c>
      <c r="C6911" s="2">
        <v>16.404872004601589</v>
      </c>
      <c r="D6911" s="2">
        <f t="shared" si="1284"/>
        <v>32.890449805638674</v>
      </c>
      <c r="E6911" s="2">
        <f t="shared" si="1285"/>
        <v>36.222908274846468</v>
      </c>
      <c r="F6911" s="2">
        <f t="shared" si="1293"/>
        <v>340</v>
      </c>
      <c r="G6911" s="2">
        <f t="shared" si="1294"/>
        <v>0</v>
      </c>
      <c r="H6911" s="2">
        <f>MIN(Inputs!$B$2, (Inputs!$B$14 - F6911)/Inputs!$B$15)</f>
        <v>0</v>
      </c>
      <c r="I6911" s="2">
        <f>MAX(MIN(Inputs!$B$2, F6911*Inputs!$B$16, Inputs!$B$14*Inputs!$B$4 - G6911), 0)</f>
        <v>170</v>
      </c>
      <c r="J6911" s="2">
        <f>MAX(MIN(Inputs!$B$2, F6911*Inputs!$B$16, (Inputs!$B$14-F6911)/Inputs!$B$15)*Inputs!$B$9, 0)</f>
        <v>0</v>
      </c>
      <c r="K6911" s="2">
        <f>MAX(E6911*Inputs!$B$5 - B6911 - Inputs!$B$8, 0) * H6911</f>
        <v>0</v>
      </c>
      <c r="L6911" s="2">
        <f>IF(B6911 &gt;= D6911*Inputs!$B$10, MAX(B6911 - E6911/Inputs!$B$5 - Inputs!$B$8, 0) * I6911, 0)</f>
        <v>0</v>
      </c>
      <c r="M6911" s="2">
        <f t="shared" si="1286"/>
        <v>0</v>
      </c>
      <c r="N6911" s="3" t="str">
        <f t="shared" si="1287"/>
        <v>Idle</v>
      </c>
      <c r="O6911" s="3" t="str">
        <f t="shared" si="1295"/>
        <v>Idle</v>
      </c>
      <c r="P6911" s="2">
        <f t="shared" si="1288"/>
        <v>0</v>
      </c>
      <c r="Q6911" s="2">
        <f t="shared" si="1289"/>
        <v>0</v>
      </c>
      <c r="R6911" s="2">
        <f t="shared" si="1290"/>
        <v>0</v>
      </c>
      <c r="S6911" s="2">
        <f t="shared" si="1291"/>
        <v>0</v>
      </c>
      <c r="T6911" s="2">
        <f t="shared" si="1292"/>
        <v>0</v>
      </c>
      <c r="U6911" s="2">
        <f>IF(O6911="Reg", R6911 * Inputs!$B$7, 0)</f>
        <v>0</v>
      </c>
      <c r="V6911" s="2">
        <f>MAX(F6911 + P6911*Inputs!$B$15 - (Q6911/Inputs!$B$16) - U6911, 0)</f>
        <v>340</v>
      </c>
    </row>
    <row r="6912" spans="1:22" x14ac:dyDescent="0.3">
      <c r="A6912" s="1">
        <v>46310.916666666657</v>
      </c>
      <c r="B6912" s="2">
        <v>52.416841757162288</v>
      </c>
      <c r="C6912" s="2">
        <v>7.4436116875947844</v>
      </c>
      <c r="D6912" s="2">
        <f t="shared" si="1284"/>
        <v>32.890449805638674</v>
      </c>
      <c r="E6912" s="2">
        <f t="shared" si="1285"/>
        <v>26.882197918214828</v>
      </c>
      <c r="F6912" s="2">
        <f t="shared" si="1293"/>
        <v>340</v>
      </c>
      <c r="G6912" s="2">
        <f t="shared" si="1294"/>
        <v>0</v>
      </c>
      <c r="H6912" s="2">
        <f>MIN(Inputs!$B$2, (Inputs!$B$14 - F6912)/Inputs!$B$15)</f>
        <v>0</v>
      </c>
      <c r="I6912" s="2">
        <f>MAX(MIN(Inputs!$B$2, F6912*Inputs!$B$16, Inputs!$B$14*Inputs!$B$4 - G6912), 0)</f>
        <v>170</v>
      </c>
      <c r="J6912" s="2">
        <f>MAX(MIN(Inputs!$B$2, F6912*Inputs!$B$16, (Inputs!$B$14-F6912)/Inputs!$B$15)*Inputs!$B$9, 0)</f>
        <v>0</v>
      </c>
      <c r="K6912" s="2">
        <f>MAX(E6912*Inputs!$B$5 - B6912 - Inputs!$B$8, 0) * H6912</f>
        <v>0</v>
      </c>
      <c r="L6912" s="2">
        <f>IF(B6912 &gt;= D6912*Inputs!$B$10, MAX(B6912 - E6912/Inputs!$B$5 - Inputs!$B$8, 0) * I6912, 0)</f>
        <v>317.71122815336054</v>
      </c>
      <c r="M6912" s="2">
        <f t="shared" si="1286"/>
        <v>0</v>
      </c>
      <c r="N6912" s="3" t="str">
        <f t="shared" si="1287"/>
        <v>Discharge</v>
      </c>
      <c r="O6912" s="3" t="str">
        <f t="shared" si="1295"/>
        <v>Discharge</v>
      </c>
      <c r="P6912" s="2">
        <f t="shared" si="1288"/>
        <v>0</v>
      </c>
      <c r="Q6912" s="2">
        <f t="shared" si="1289"/>
        <v>170</v>
      </c>
      <c r="R6912" s="2">
        <f t="shared" si="1290"/>
        <v>0</v>
      </c>
      <c r="S6912" s="2">
        <f t="shared" si="1291"/>
        <v>8910.8630987175893</v>
      </c>
      <c r="T6912" s="2">
        <f t="shared" si="1292"/>
        <v>0</v>
      </c>
      <c r="U6912" s="2">
        <f>IF(O6912="Reg", R6912 * Inputs!$B$7, 0)</f>
        <v>0</v>
      </c>
      <c r="V6912" s="2">
        <f>MAX(F6912 + P6912*Inputs!$B$15 - (Q6912/Inputs!$B$16) - U6912, 0)</f>
        <v>170</v>
      </c>
    </row>
    <row r="6913" spans="1:22" x14ac:dyDescent="0.3">
      <c r="A6913" s="1">
        <v>46310.958333333343</v>
      </c>
      <c r="B6913" s="2">
        <v>44.46780492261901</v>
      </c>
      <c r="C6913" s="2">
        <v>16.05750117252558</v>
      </c>
      <c r="D6913" s="2">
        <f t="shared" si="1284"/>
        <v>32.890449805638674</v>
      </c>
      <c r="E6913" s="2">
        <f t="shared" si="1285"/>
        <v>18.146057625354441</v>
      </c>
      <c r="F6913" s="2">
        <f t="shared" si="1293"/>
        <v>170</v>
      </c>
      <c r="G6913" s="2">
        <f t="shared" si="1294"/>
        <v>170</v>
      </c>
      <c r="H6913" s="2">
        <f>MIN(Inputs!$B$2, (Inputs!$B$14 - F6913)/Inputs!$B$15)</f>
        <v>170</v>
      </c>
      <c r="I6913" s="2">
        <f>MAX(MIN(Inputs!$B$2, F6913*Inputs!$B$16, Inputs!$B$14*Inputs!$B$4 - G6913), 0)</f>
        <v>170</v>
      </c>
      <c r="J6913" s="2">
        <f>MAX(MIN(Inputs!$B$2, F6913*Inputs!$B$16, (Inputs!$B$14-F6913)/Inputs!$B$15)*Inputs!$B$9, 0)</f>
        <v>136</v>
      </c>
      <c r="K6913" s="2">
        <f>MAX(E6913*Inputs!$B$5 - B6913 - Inputs!$B$8, 0) * H6913</f>
        <v>0</v>
      </c>
      <c r="L6913" s="2">
        <f>IF(B6913 &gt;= D6913*Inputs!$B$10, MAX(B6913 - E6913/Inputs!$B$5 - Inputs!$B$8, 0) * I6913, 0)</f>
        <v>654.0384319472148</v>
      </c>
      <c r="M6913" s="2">
        <f t="shared" si="1286"/>
        <v>2183.8201594634788</v>
      </c>
      <c r="N6913" s="3" t="str">
        <f t="shared" si="1287"/>
        <v>Reg</v>
      </c>
      <c r="O6913" s="3" t="str">
        <f t="shared" si="1295"/>
        <v>Discharge</v>
      </c>
      <c r="P6913" s="2">
        <f t="shared" si="1288"/>
        <v>0</v>
      </c>
      <c r="Q6913" s="2">
        <f t="shared" si="1289"/>
        <v>170</v>
      </c>
      <c r="R6913" s="2">
        <f t="shared" si="1290"/>
        <v>0</v>
      </c>
      <c r="S6913" s="2">
        <f t="shared" si="1291"/>
        <v>7559.5268368452316</v>
      </c>
      <c r="T6913" s="2">
        <f t="shared" si="1292"/>
        <v>0</v>
      </c>
      <c r="U6913" s="2">
        <f>IF(O6913="Reg", R6913 * Inputs!$B$7, 0)</f>
        <v>0</v>
      </c>
      <c r="V6913" s="2">
        <f>MAX(F6913 + P6913*Inputs!$B$15 - (Q6913/Inputs!$B$16) - U6913, 0)</f>
        <v>0</v>
      </c>
    </row>
    <row r="6914" spans="1:22" x14ac:dyDescent="0.3">
      <c r="A6914" s="1">
        <v>46311</v>
      </c>
      <c r="B6914" s="2">
        <v>28.441715745047428</v>
      </c>
      <c r="C6914" s="2">
        <v>6.2465591410511552</v>
      </c>
      <c r="D6914" s="2">
        <f t="shared" ref="D6914:D6977" si="1296">AVERAGEIFS(B:B, A:A, "&gt;="&amp;INT(A6914), A:A, "&lt;"&amp;INT(A6914)+1)</f>
        <v>31.68083738730515</v>
      </c>
      <c r="E6914" s="2">
        <f t="shared" ref="E6914:E6977" si="1297">AVERAGE(B6914:B6919)</f>
        <v>10.734756804917938</v>
      </c>
      <c r="F6914" s="2">
        <f t="shared" si="1293"/>
        <v>0</v>
      </c>
      <c r="G6914" s="2">
        <f t="shared" si="1294"/>
        <v>0</v>
      </c>
      <c r="H6914" s="2">
        <f>MIN(Inputs!$B$2, (Inputs!$B$14 - F6914)/Inputs!$B$15)</f>
        <v>170</v>
      </c>
      <c r="I6914" s="2">
        <f>MAX(MIN(Inputs!$B$2, F6914*Inputs!$B$16, Inputs!$B$14*Inputs!$B$4 - G6914), 0)</f>
        <v>0</v>
      </c>
      <c r="J6914" s="2">
        <f>MAX(MIN(Inputs!$B$2, F6914*Inputs!$B$16, (Inputs!$B$14-F6914)/Inputs!$B$15)*Inputs!$B$9, 0)</f>
        <v>0</v>
      </c>
      <c r="K6914" s="2">
        <f>MAX(E6914*Inputs!$B$5 - B6914 - Inputs!$B$8, 0) * H6914</f>
        <v>0</v>
      </c>
      <c r="L6914" s="2">
        <f>IF(B6914 &gt;= D6914*Inputs!$B$10, MAX(B6914 - E6914/Inputs!$B$5 - Inputs!$B$8, 0) * I6914, 0)</f>
        <v>0</v>
      </c>
      <c r="M6914" s="2">
        <f t="shared" ref="M6914:M6977" si="1298">C6914 * J6914</f>
        <v>0</v>
      </c>
      <c r="N6914" s="3" t="str">
        <f t="shared" ref="N6914:N6977" si="1299">IF(MAX(K6914, L6914, M6914)&lt;=0, "Idle", IF(AND(M6914&gt;=K6914, M6914&gt;=L6914), "Reg", IF(L6914&gt;=K6914, "Discharge", "Charge")))</f>
        <v>Idle</v>
      </c>
      <c r="O6914" s="3" t="str">
        <f t="shared" si="1295"/>
        <v>Idle</v>
      </c>
      <c r="P6914" s="2">
        <f t="shared" ref="P6914:P6977" si="1300">IF(O6914="Charge", H6914, 0)</f>
        <v>0</v>
      </c>
      <c r="Q6914" s="2">
        <f t="shared" ref="Q6914:Q6977" si="1301">IF(O6914="Discharge", I6914, 0)</f>
        <v>0</v>
      </c>
      <c r="R6914" s="2">
        <f t="shared" ref="R6914:R6977" si="1302">IF(O6914="Reg", J6914, 0)</f>
        <v>0</v>
      </c>
      <c r="S6914" s="2">
        <f t="shared" ref="S6914:S6977" si="1303">(Q6914 - P6914) * B6914</f>
        <v>0</v>
      </c>
      <c r="T6914" s="2">
        <f t="shared" ref="T6914:T6977" si="1304">R6914 * C6914</f>
        <v>0</v>
      </c>
      <c r="U6914" s="2">
        <f>IF(O6914="Reg", R6914 * Inputs!$B$7, 0)</f>
        <v>0</v>
      </c>
      <c r="V6914" s="2">
        <f>MAX(F6914 + P6914*Inputs!$B$15 - (Q6914/Inputs!$B$16) - U6914, 0)</f>
        <v>0</v>
      </c>
    </row>
    <row r="6915" spans="1:22" x14ac:dyDescent="0.3">
      <c r="A6915" s="1">
        <v>46311.041666666657</v>
      </c>
      <c r="B6915" s="2">
        <v>17.94780904016654</v>
      </c>
      <c r="C6915" s="2">
        <v>20.424989784359319</v>
      </c>
      <c r="D6915" s="2">
        <f t="shared" si="1296"/>
        <v>31.68083738730515</v>
      </c>
      <c r="E6915" s="2">
        <f t="shared" si="1297"/>
        <v>5.9944708474100352</v>
      </c>
      <c r="F6915" s="2">
        <f t="shared" ref="F6915:F6978" si="1305">V6914</f>
        <v>0</v>
      </c>
      <c r="G6915" s="2">
        <f t="shared" ref="G6915:G6978" si="1306">IF(INT(A6915)=INT(A6914), G6914 + Q6914, 0)</f>
        <v>0</v>
      </c>
      <c r="H6915" s="2">
        <f>MIN(Inputs!$B$2, (Inputs!$B$14 - F6915)/Inputs!$B$15)</f>
        <v>170</v>
      </c>
      <c r="I6915" s="2">
        <f>MAX(MIN(Inputs!$B$2, F6915*Inputs!$B$16, Inputs!$B$14*Inputs!$B$4 - G6915), 0)</f>
        <v>0</v>
      </c>
      <c r="J6915" s="2">
        <f>MAX(MIN(Inputs!$B$2, F6915*Inputs!$B$16, (Inputs!$B$14-F6915)/Inputs!$B$15)*Inputs!$B$9, 0)</f>
        <v>0</v>
      </c>
      <c r="K6915" s="2">
        <f>MAX(E6915*Inputs!$B$5 - B6915 - Inputs!$B$8, 0) * H6915</f>
        <v>0</v>
      </c>
      <c r="L6915" s="2">
        <f>IF(B6915 &gt;= D6915*Inputs!$B$10, MAX(B6915 - E6915/Inputs!$B$5 - Inputs!$B$8, 0) * I6915, 0)</f>
        <v>0</v>
      </c>
      <c r="M6915" s="2">
        <f t="shared" si="1298"/>
        <v>0</v>
      </c>
      <c r="N6915" s="3" t="str">
        <f t="shared" si="1299"/>
        <v>Idle</v>
      </c>
      <c r="O6915" s="3" t="str">
        <f t="shared" si="1295"/>
        <v>Idle</v>
      </c>
      <c r="P6915" s="2">
        <f t="shared" si="1300"/>
        <v>0</v>
      </c>
      <c r="Q6915" s="2">
        <f t="shared" si="1301"/>
        <v>0</v>
      </c>
      <c r="R6915" s="2">
        <f t="shared" si="1302"/>
        <v>0</v>
      </c>
      <c r="S6915" s="2">
        <f t="shared" si="1303"/>
        <v>0</v>
      </c>
      <c r="T6915" s="2">
        <f t="shared" si="1304"/>
        <v>0</v>
      </c>
      <c r="U6915" s="2">
        <f>IF(O6915="Reg", R6915 * Inputs!$B$7, 0)</f>
        <v>0</v>
      </c>
      <c r="V6915" s="2">
        <f>MAX(F6915 + P6915*Inputs!$B$15 - (Q6915/Inputs!$B$16) - U6915, 0)</f>
        <v>0</v>
      </c>
    </row>
    <row r="6916" spans="1:22" x14ac:dyDescent="0.3">
      <c r="A6916" s="1">
        <v>46311.083333333343</v>
      </c>
      <c r="B6916" s="2">
        <v>17.866736643136718</v>
      </c>
      <c r="C6916" s="2">
        <v>3.710583243280495</v>
      </c>
      <c r="D6916" s="2">
        <f t="shared" si="1296"/>
        <v>31.68083738730515</v>
      </c>
      <c r="E6916" s="2">
        <f t="shared" si="1297"/>
        <v>3.0031693407156119</v>
      </c>
      <c r="F6916" s="2">
        <f t="shared" si="1305"/>
        <v>0</v>
      </c>
      <c r="G6916" s="2">
        <f t="shared" si="1306"/>
        <v>0</v>
      </c>
      <c r="H6916" s="2">
        <f>MIN(Inputs!$B$2, (Inputs!$B$14 - F6916)/Inputs!$B$15)</f>
        <v>170</v>
      </c>
      <c r="I6916" s="2">
        <f>MAX(MIN(Inputs!$B$2, F6916*Inputs!$B$16, Inputs!$B$14*Inputs!$B$4 - G6916), 0)</f>
        <v>0</v>
      </c>
      <c r="J6916" s="2">
        <f>MAX(MIN(Inputs!$B$2, F6916*Inputs!$B$16, (Inputs!$B$14-F6916)/Inputs!$B$15)*Inputs!$B$9, 0)</f>
        <v>0</v>
      </c>
      <c r="K6916" s="2">
        <f>MAX(E6916*Inputs!$B$5 - B6916 - Inputs!$B$8, 0) * H6916</f>
        <v>0</v>
      </c>
      <c r="L6916" s="2">
        <f>IF(B6916 &gt;= D6916*Inputs!$B$10, MAX(B6916 - E6916/Inputs!$B$5 - Inputs!$B$8, 0) * I6916, 0)</f>
        <v>0</v>
      </c>
      <c r="M6916" s="2">
        <f t="shared" si="1298"/>
        <v>0</v>
      </c>
      <c r="N6916" s="3" t="str">
        <f t="shared" si="1299"/>
        <v>Idle</v>
      </c>
      <c r="O6916" s="3" t="str">
        <f t="shared" ref="O6916:O6979" si="1307">IF(O6915&lt;&gt;O6914, O6915, N6916)</f>
        <v>Idle</v>
      </c>
      <c r="P6916" s="2">
        <f t="shared" si="1300"/>
        <v>0</v>
      </c>
      <c r="Q6916" s="2">
        <f t="shared" si="1301"/>
        <v>0</v>
      </c>
      <c r="R6916" s="2">
        <f t="shared" si="1302"/>
        <v>0</v>
      </c>
      <c r="S6916" s="2">
        <f t="shared" si="1303"/>
        <v>0</v>
      </c>
      <c r="T6916" s="2">
        <f t="shared" si="1304"/>
        <v>0</v>
      </c>
      <c r="U6916" s="2">
        <f>IF(O6916="Reg", R6916 * Inputs!$B$7, 0)</f>
        <v>0</v>
      </c>
      <c r="V6916" s="2">
        <f>MAX(F6916 + P6916*Inputs!$B$15 - (Q6916/Inputs!$B$16) - U6916, 0)</f>
        <v>0</v>
      </c>
    </row>
    <row r="6917" spans="1:22" x14ac:dyDescent="0.3">
      <c r="A6917" s="1">
        <v>46311.125</v>
      </c>
      <c r="B6917" s="2">
        <v>0.1522794011569526</v>
      </c>
      <c r="C6917" s="2">
        <v>12.421932005584949</v>
      </c>
      <c r="D6917" s="2">
        <f t="shared" si="1296"/>
        <v>31.68083738730515</v>
      </c>
      <c r="E6917" s="2">
        <f t="shared" si="1297"/>
        <v>2.5379900192825433E-2</v>
      </c>
      <c r="F6917" s="2">
        <f t="shared" si="1305"/>
        <v>0</v>
      </c>
      <c r="G6917" s="2">
        <f t="shared" si="1306"/>
        <v>0</v>
      </c>
      <c r="H6917" s="2">
        <f>MIN(Inputs!$B$2, (Inputs!$B$14 - F6917)/Inputs!$B$15)</f>
        <v>170</v>
      </c>
      <c r="I6917" s="2">
        <f>MAX(MIN(Inputs!$B$2, F6917*Inputs!$B$16, Inputs!$B$14*Inputs!$B$4 - G6917), 0)</f>
        <v>0</v>
      </c>
      <c r="J6917" s="2">
        <f>MAX(MIN(Inputs!$B$2, F6917*Inputs!$B$16, (Inputs!$B$14-F6917)/Inputs!$B$15)*Inputs!$B$9, 0)</f>
        <v>0</v>
      </c>
      <c r="K6917" s="2">
        <f>MAX(E6917*Inputs!$B$5 - B6917 - Inputs!$B$8, 0) * H6917</f>
        <v>0</v>
      </c>
      <c r="L6917" s="2">
        <f>IF(B6917 &gt;= D6917*Inputs!$B$10, MAX(B6917 - E6917/Inputs!$B$5 - Inputs!$B$8, 0) * I6917, 0)</f>
        <v>0</v>
      </c>
      <c r="M6917" s="2">
        <f t="shared" si="1298"/>
        <v>0</v>
      </c>
      <c r="N6917" s="3" t="str">
        <f t="shared" si="1299"/>
        <v>Idle</v>
      </c>
      <c r="O6917" s="3" t="str">
        <f t="shared" si="1307"/>
        <v>Idle</v>
      </c>
      <c r="P6917" s="2">
        <f t="shared" si="1300"/>
        <v>0</v>
      </c>
      <c r="Q6917" s="2">
        <f t="shared" si="1301"/>
        <v>0</v>
      </c>
      <c r="R6917" s="2">
        <f t="shared" si="1302"/>
        <v>0</v>
      </c>
      <c r="S6917" s="2">
        <f t="shared" si="1303"/>
        <v>0</v>
      </c>
      <c r="T6917" s="2">
        <f t="shared" si="1304"/>
        <v>0</v>
      </c>
      <c r="U6917" s="2">
        <f>IF(O6917="Reg", R6917 * Inputs!$B$7, 0)</f>
        <v>0</v>
      </c>
      <c r="V6917" s="2">
        <f>MAX(F6917 + P6917*Inputs!$B$15 - (Q6917/Inputs!$B$16) - U6917, 0)</f>
        <v>0</v>
      </c>
    </row>
    <row r="6918" spans="1:22" x14ac:dyDescent="0.3">
      <c r="A6918" s="1">
        <v>46311.166666666657</v>
      </c>
      <c r="B6918" s="2">
        <v>0</v>
      </c>
      <c r="C6918" s="2">
        <v>3.3141115069234308</v>
      </c>
      <c r="D6918" s="2">
        <f t="shared" si="1296"/>
        <v>31.68083738730515</v>
      </c>
      <c r="E6918" s="2">
        <f t="shared" si="1297"/>
        <v>2.5273663920079552</v>
      </c>
      <c r="F6918" s="2">
        <f t="shared" si="1305"/>
        <v>0</v>
      </c>
      <c r="G6918" s="2">
        <f t="shared" si="1306"/>
        <v>0</v>
      </c>
      <c r="H6918" s="2">
        <f>MIN(Inputs!$B$2, (Inputs!$B$14 - F6918)/Inputs!$B$15)</f>
        <v>170</v>
      </c>
      <c r="I6918" s="2">
        <f>MAX(MIN(Inputs!$B$2, F6918*Inputs!$B$16, Inputs!$B$14*Inputs!$B$4 - G6918), 0)</f>
        <v>0</v>
      </c>
      <c r="J6918" s="2">
        <f>MAX(MIN(Inputs!$B$2, F6918*Inputs!$B$16, (Inputs!$B$14-F6918)/Inputs!$B$15)*Inputs!$B$9, 0)</f>
        <v>0</v>
      </c>
      <c r="K6918" s="2">
        <f>MAX(E6918*Inputs!$B$5 - B6918 - Inputs!$B$8, 0) * H6918</f>
        <v>0</v>
      </c>
      <c r="L6918" s="2">
        <f>IF(B6918 &gt;= D6918*Inputs!$B$10, MAX(B6918 - E6918/Inputs!$B$5 - Inputs!$B$8, 0) * I6918, 0)</f>
        <v>0</v>
      </c>
      <c r="M6918" s="2">
        <f t="shared" si="1298"/>
        <v>0</v>
      </c>
      <c r="N6918" s="3" t="str">
        <f t="shared" si="1299"/>
        <v>Idle</v>
      </c>
      <c r="O6918" s="3" t="str">
        <f t="shared" si="1307"/>
        <v>Idle</v>
      </c>
      <c r="P6918" s="2">
        <f t="shared" si="1300"/>
        <v>0</v>
      </c>
      <c r="Q6918" s="2">
        <f t="shared" si="1301"/>
        <v>0</v>
      </c>
      <c r="R6918" s="2">
        <f t="shared" si="1302"/>
        <v>0</v>
      </c>
      <c r="S6918" s="2">
        <f t="shared" si="1303"/>
        <v>0</v>
      </c>
      <c r="T6918" s="2">
        <f t="shared" si="1304"/>
        <v>0</v>
      </c>
      <c r="U6918" s="2">
        <f>IF(O6918="Reg", R6918 * Inputs!$B$7, 0)</f>
        <v>0</v>
      </c>
      <c r="V6918" s="2">
        <f>MAX(F6918 + P6918*Inputs!$B$15 - (Q6918/Inputs!$B$16) - U6918, 0)</f>
        <v>0</v>
      </c>
    </row>
    <row r="6919" spans="1:22" x14ac:dyDescent="0.3">
      <c r="A6919" s="1">
        <v>46311.208333333343</v>
      </c>
      <c r="B6919" s="2">
        <v>0</v>
      </c>
      <c r="C6919" s="2">
        <v>8.2462712407623968</v>
      </c>
      <c r="D6919" s="2">
        <f t="shared" si="1296"/>
        <v>31.68083738730515</v>
      </c>
      <c r="E6919" s="2">
        <f t="shared" si="1297"/>
        <v>4.1793230751059056</v>
      </c>
      <c r="F6919" s="2">
        <f t="shared" si="1305"/>
        <v>0</v>
      </c>
      <c r="G6919" s="2">
        <f t="shared" si="1306"/>
        <v>0</v>
      </c>
      <c r="H6919" s="2">
        <f>MIN(Inputs!$B$2, (Inputs!$B$14 - F6919)/Inputs!$B$15)</f>
        <v>170</v>
      </c>
      <c r="I6919" s="2">
        <f>MAX(MIN(Inputs!$B$2, F6919*Inputs!$B$16, Inputs!$B$14*Inputs!$B$4 - G6919), 0)</f>
        <v>0</v>
      </c>
      <c r="J6919" s="2">
        <f>MAX(MIN(Inputs!$B$2, F6919*Inputs!$B$16, (Inputs!$B$14-F6919)/Inputs!$B$15)*Inputs!$B$9, 0)</f>
        <v>0</v>
      </c>
      <c r="K6919" s="2">
        <f>MAX(E6919*Inputs!$B$5 - B6919 - Inputs!$B$8, 0) * H6919</f>
        <v>0</v>
      </c>
      <c r="L6919" s="2">
        <f>IF(B6919 &gt;= D6919*Inputs!$B$10, MAX(B6919 - E6919/Inputs!$B$5 - Inputs!$B$8, 0) * I6919, 0)</f>
        <v>0</v>
      </c>
      <c r="M6919" s="2">
        <f t="shared" si="1298"/>
        <v>0</v>
      </c>
      <c r="N6919" s="3" t="str">
        <f t="shared" si="1299"/>
        <v>Idle</v>
      </c>
      <c r="O6919" s="3" t="str">
        <f t="shared" si="1307"/>
        <v>Idle</v>
      </c>
      <c r="P6919" s="2">
        <f t="shared" si="1300"/>
        <v>0</v>
      </c>
      <c r="Q6919" s="2">
        <f t="shared" si="1301"/>
        <v>0</v>
      </c>
      <c r="R6919" s="2">
        <f t="shared" si="1302"/>
        <v>0</v>
      </c>
      <c r="S6919" s="2">
        <f t="shared" si="1303"/>
        <v>0</v>
      </c>
      <c r="T6919" s="2">
        <f t="shared" si="1304"/>
        <v>0</v>
      </c>
      <c r="U6919" s="2">
        <f>IF(O6919="Reg", R6919 * Inputs!$B$7, 0)</f>
        <v>0</v>
      </c>
      <c r="V6919" s="2">
        <f>MAX(F6919 + P6919*Inputs!$B$15 - (Q6919/Inputs!$B$16) - U6919, 0)</f>
        <v>0</v>
      </c>
    </row>
    <row r="6920" spans="1:22" x14ac:dyDescent="0.3">
      <c r="A6920" s="1">
        <v>46311.25</v>
      </c>
      <c r="B6920" s="2">
        <v>0</v>
      </c>
      <c r="C6920" s="2">
        <v>21.960079345361478</v>
      </c>
      <c r="D6920" s="2">
        <f t="shared" si="1296"/>
        <v>31.68083738730515</v>
      </c>
      <c r="E6920" s="2">
        <f t="shared" si="1297"/>
        <v>7.974516994797292</v>
      </c>
      <c r="F6920" s="2">
        <f t="shared" si="1305"/>
        <v>0</v>
      </c>
      <c r="G6920" s="2">
        <f t="shared" si="1306"/>
        <v>0</v>
      </c>
      <c r="H6920" s="2">
        <f>MIN(Inputs!$B$2, (Inputs!$B$14 - F6920)/Inputs!$B$15)</f>
        <v>170</v>
      </c>
      <c r="I6920" s="2">
        <f>MAX(MIN(Inputs!$B$2, F6920*Inputs!$B$16, Inputs!$B$14*Inputs!$B$4 - G6920), 0)</f>
        <v>0</v>
      </c>
      <c r="J6920" s="2">
        <f>MAX(MIN(Inputs!$B$2, F6920*Inputs!$B$16, (Inputs!$B$14-F6920)/Inputs!$B$15)*Inputs!$B$9, 0)</f>
        <v>0</v>
      </c>
      <c r="K6920" s="2">
        <f>MAX(E6920*Inputs!$B$5 - B6920 - Inputs!$B$8, 0) * H6920</f>
        <v>0</v>
      </c>
      <c r="L6920" s="2">
        <f>IF(B6920 &gt;= D6920*Inputs!$B$10, MAX(B6920 - E6920/Inputs!$B$5 - Inputs!$B$8, 0) * I6920, 0)</f>
        <v>0</v>
      </c>
      <c r="M6920" s="2">
        <f t="shared" si="1298"/>
        <v>0</v>
      </c>
      <c r="N6920" s="3" t="str">
        <f t="shared" si="1299"/>
        <v>Idle</v>
      </c>
      <c r="O6920" s="3" t="str">
        <f t="shared" si="1307"/>
        <v>Idle</v>
      </c>
      <c r="P6920" s="2">
        <f t="shared" si="1300"/>
        <v>0</v>
      </c>
      <c r="Q6920" s="2">
        <f t="shared" si="1301"/>
        <v>0</v>
      </c>
      <c r="R6920" s="2">
        <f t="shared" si="1302"/>
        <v>0</v>
      </c>
      <c r="S6920" s="2">
        <f t="shared" si="1303"/>
        <v>0</v>
      </c>
      <c r="T6920" s="2">
        <f t="shared" si="1304"/>
        <v>0</v>
      </c>
      <c r="U6920" s="2">
        <f>IF(O6920="Reg", R6920 * Inputs!$B$7, 0)</f>
        <v>0</v>
      </c>
      <c r="V6920" s="2">
        <f>MAX(F6920 + P6920*Inputs!$B$15 - (Q6920/Inputs!$B$16) - U6920, 0)</f>
        <v>0</v>
      </c>
    </row>
    <row r="6921" spans="1:22" x14ac:dyDescent="0.3">
      <c r="A6921" s="1">
        <v>46311.291666666657</v>
      </c>
      <c r="B6921" s="2">
        <v>0</v>
      </c>
      <c r="C6921" s="2">
        <v>5.1763028846821042</v>
      </c>
      <c r="D6921" s="2">
        <f t="shared" si="1296"/>
        <v>31.68083738730515</v>
      </c>
      <c r="E6921" s="2">
        <f t="shared" si="1297"/>
        <v>13.036555388220291</v>
      </c>
      <c r="F6921" s="2">
        <f t="shared" si="1305"/>
        <v>0</v>
      </c>
      <c r="G6921" s="2">
        <f t="shared" si="1306"/>
        <v>0</v>
      </c>
      <c r="H6921" s="2">
        <f>MIN(Inputs!$B$2, (Inputs!$B$14 - F6921)/Inputs!$B$15)</f>
        <v>170</v>
      </c>
      <c r="I6921" s="2">
        <f>MAX(MIN(Inputs!$B$2, F6921*Inputs!$B$16, Inputs!$B$14*Inputs!$B$4 - G6921), 0)</f>
        <v>0</v>
      </c>
      <c r="J6921" s="2">
        <f>MAX(MIN(Inputs!$B$2, F6921*Inputs!$B$16, (Inputs!$B$14-F6921)/Inputs!$B$15)*Inputs!$B$9, 0)</f>
        <v>0</v>
      </c>
      <c r="K6921" s="2">
        <f>MAX(E6921*Inputs!$B$5 - B6921 - Inputs!$B$8, 0) * H6921</f>
        <v>0</v>
      </c>
      <c r="L6921" s="2">
        <f>IF(B6921 &gt;= D6921*Inputs!$B$10, MAX(B6921 - E6921/Inputs!$B$5 - Inputs!$B$8, 0) * I6921, 0)</f>
        <v>0</v>
      </c>
      <c r="M6921" s="2">
        <f t="shared" si="1298"/>
        <v>0</v>
      </c>
      <c r="N6921" s="3" t="str">
        <f t="shared" si="1299"/>
        <v>Idle</v>
      </c>
      <c r="O6921" s="3" t="str">
        <f t="shared" si="1307"/>
        <v>Idle</v>
      </c>
      <c r="P6921" s="2">
        <f t="shared" si="1300"/>
        <v>0</v>
      </c>
      <c r="Q6921" s="2">
        <f t="shared" si="1301"/>
        <v>0</v>
      </c>
      <c r="R6921" s="2">
        <f t="shared" si="1302"/>
        <v>0</v>
      </c>
      <c r="S6921" s="2">
        <f t="shared" si="1303"/>
        <v>0</v>
      </c>
      <c r="T6921" s="2">
        <f t="shared" si="1304"/>
        <v>0</v>
      </c>
      <c r="U6921" s="2">
        <f>IF(O6921="Reg", R6921 * Inputs!$B$7, 0)</f>
        <v>0</v>
      </c>
      <c r="V6921" s="2">
        <f>MAX(F6921 + P6921*Inputs!$B$15 - (Q6921/Inputs!$B$16) - U6921, 0)</f>
        <v>0</v>
      </c>
    </row>
    <row r="6922" spans="1:22" x14ac:dyDescent="0.3">
      <c r="A6922" s="1">
        <v>46311.333333333343</v>
      </c>
      <c r="B6922" s="2">
        <v>0</v>
      </c>
      <c r="C6922" s="2">
        <v>9.6494210517770007</v>
      </c>
      <c r="D6922" s="2">
        <f t="shared" si="1296"/>
        <v>31.68083738730515</v>
      </c>
      <c r="E6922" s="2">
        <f t="shared" si="1297"/>
        <v>20.864375115847977</v>
      </c>
      <c r="F6922" s="2">
        <f t="shared" si="1305"/>
        <v>0</v>
      </c>
      <c r="G6922" s="2">
        <f t="shared" si="1306"/>
        <v>0</v>
      </c>
      <c r="H6922" s="2">
        <f>MIN(Inputs!$B$2, (Inputs!$B$14 - F6922)/Inputs!$B$15)</f>
        <v>170</v>
      </c>
      <c r="I6922" s="2">
        <f>MAX(MIN(Inputs!$B$2, F6922*Inputs!$B$16, Inputs!$B$14*Inputs!$B$4 - G6922), 0)</f>
        <v>0</v>
      </c>
      <c r="J6922" s="2">
        <f>MAX(MIN(Inputs!$B$2, F6922*Inputs!$B$16, (Inputs!$B$14-F6922)/Inputs!$B$15)*Inputs!$B$9, 0)</f>
        <v>0</v>
      </c>
      <c r="K6922" s="2">
        <f>MAX(E6922*Inputs!$B$5 - B6922 - Inputs!$B$8, 0) * H6922</f>
        <v>0</v>
      </c>
      <c r="L6922" s="2">
        <f>IF(B6922 &gt;= D6922*Inputs!$B$10, MAX(B6922 - E6922/Inputs!$B$5 - Inputs!$B$8, 0) * I6922, 0)</f>
        <v>0</v>
      </c>
      <c r="M6922" s="2">
        <f t="shared" si="1298"/>
        <v>0</v>
      </c>
      <c r="N6922" s="3" t="str">
        <f t="shared" si="1299"/>
        <v>Idle</v>
      </c>
      <c r="O6922" s="3" t="str">
        <f t="shared" si="1307"/>
        <v>Idle</v>
      </c>
      <c r="P6922" s="2">
        <f t="shared" si="1300"/>
        <v>0</v>
      </c>
      <c r="Q6922" s="2">
        <f t="shared" si="1301"/>
        <v>0</v>
      </c>
      <c r="R6922" s="2">
        <f t="shared" si="1302"/>
        <v>0</v>
      </c>
      <c r="S6922" s="2">
        <f t="shared" si="1303"/>
        <v>0</v>
      </c>
      <c r="T6922" s="2">
        <f t="shared" si="1304"/>
        <v>0</v>
      </c>
      <c r="U6922" s="2">
        <f>IF(O6922="Reg", R6922 * Inputs!$B$7, 0)</f>
        <v>0</v>
      </c>
      <c r="V6922" s="2">
        <f>MAX(F6922 + P6922*Inputs!$B$15 - (Q6922/Inputs!$B$16) - U6922, 0)</f>
        <v>0</v>
      </c>
    </row>
    <row r="6923" spans="1:22" x14ac:dyDescent="0.3">
      <c r="A6923" s="1">
        <v>46311.375</v>
      </c>
      <c r="B6923" s="2">
        <v>15.16419835204773</v>
      </c>
      <c r="C6923" s="2">
        <v>33.691709193700078</v>
      </c>
      <c r="D6923" s="2">
        <f t="shared" si="1296"/>
        <v>31.68083738730515</v>
      </c>
      <c r="E6923" s="2">
        <f t="shared" si="1297"/>
        <v>28.654515108317856</v>
      </c>
      <c r="F6923" s="2">
        <f t="shared" si="1305"/>
        <v>0</v>
      </c>
      <c r="G6923" s="2">
        <f t="shared" si="1306"/>
        <v>0</v>
      </c>
      <c r="H6923" s="2">
        <f>MIN(Inputs!$B$2, (Inputs!$B$14 - F6923)/Inputs!$B$15)</f>
        <v>170</v>
      </c>
      <c r="I6923" s="2">
        <f>MAX(MIN(Inputs!$B$2, F6923*Inputs!$B$16, Inputs!$B$14*Inputs!$B$4 - G6923), 0)</f>
        <v>0</v>
      </c>
      <c r="J6923" s="2">
        <f>MAX(MIN(Inputs!$B$2, F6923*Inputs!$B$16, (Inputs!$B$14-F6923)/Inputs!$B$15)*Inputs!$B$9, 0)</f>
        <v>0</v>
      </c>
      <c r="K6923" s="2">
        <f>MAX(E6923*Inputs!$B$5 - B6923 - Inputs!$B$8, 0) * H6923</f>
        <v>0</v>
      </c>
      <c r="L6923" s="2">
        <f>IF(B6923 &gt;= D6923*Inputs!$B$10, MAX(B6923 - E6923/Inputs!$B$5 - Inputs!$B$8, 0) * I6923, 0)</f>
        <v>0</v>
      </c>
      <c r="M6923" s="2">
        <f t="shared" si="1298"/>
        <v>0</v>
      </c>
      <c r="N6923" s="3" t="str">
        <f t="shared" si="1299"/>
        <v>Idle</v>
      </c>
      <c r="O6923" s="3" t="str">
        <f t="shared" si="1307"/>
        <v>Idle</v>
      </c>
      <c r="P6923" s="2">
        <f t="shared" si="1300"/>
        <v>0</v>
      </c>
      <c r="Q6923" s="2">
        <f t="shared" si="1301"/>
        <v>0</v>
      </c>
      <c r="R6923" s="2">
        <f t="shared" si="1302"/>
        <v>0</v>
      </c>
      <c r="S6923" s="2">
        <f t="shared" si="1303"/>
        <v>0</v>
      </c>
      <c r="T6923" s="2">
        <f t="shared" si="1304"/>
        <v>0</v>
      </c>
      <c r="U6923" s="2">
        <f>IF(O6923="Reg", R6923 * Inputs!$B$7, 0)</f>
        <v>0</v>
      </c>
      <c r="V6923" s="2">
        <f>MAX(F6923 + P6923*Inputs!$B$15 - (Q6923/Inputs!$B$16) - U6923, 0)</f>
        <v>0</v>
      </c>
    </row>
    <row r="6924" spans="1:22" x14ac:dyDescent="0.3">
      <c r="A6924" s="1">
        <v>46311.416666666657</v>
      </c>
      <c r="B6924" s="2">
        <v>9.9117400985877033</v>
      </c>
      <c r="C6924" s="2">
        <v>5.6136873790302024</v>
      </c>
      <c r="D6924" s="2">
        <f t="shared" si="1296"/>
        <v>31.68083738730515</v>
      </c>
      <c r="E6924" s="2">
        <f t="shared" si="1297"/>
        <v>35.049292911469543</v>
      </c>
      <c r="F6924" s="2">
        <f t="shared" si="1305"/>
        <v>0</v>
      </c>
      <c r="G6924" s="2">
        <f t="shared" si="1306"/>
        <v>0</v>
      </c>
      <c r="H6924" s="2">
        <f>MIN(Inputs!$B$2, (Inputs!$B$14 - F6924)/Inputs!$B$15)</f>
        <v>170</v>
      </c>
      <c r="I6924" s="2">
        <f>MAX(MIN(Inputs!$B$2, F6924*Inputs!$B$16, Inputs!$B$14*Inputs!$B$4 - G6924), 0)</f>
        <v>0</v>
      </c>
      <c r="J6924" s="2">
        <f>MAX(MIN(Inputs!$B$2, F6924*Inputs!$B$16, (Inputs!$B$14-F6924)/Inputs!$B$15)*Inputs!$B$9, 0)</f>
        <v>0</v>
      </c>
      <c r="K6924" s="2">
        <f>MAX(E6924*Inputs!$B$5 - B6924 - Inputs!$B$8, 0) * H6924</f>
        <v>158.37840279593405</v>
      </c>
      <c r="L6924" s="2">
        <f>IF(B6924 &gt;= D6924*Inputs!$B$10, MAX(B6924 - E6924/Inputs!$B$5 - Inputs!$B$8, 0) * I6924, 0)</f>
        <v>0</v>
      </c>
      <c r="M6924" s="2">
        <f t="shared" si="1298"/>
        <v>0</v>
      </c>
      <c r="N6924" s="3" t="str">
        <f t="shared" si="1299"/>
        <v>Charge</v>
      </c>
      <c r="O6924" s="3" t="str">
        <f t="shared" si="1307"/>
        <v>Charge</v>
      </c>
      <c r="P6924" s="2">
        <f t="shared" si="1300"/>
        <v>170</v>
      </c>
      <c r="Q6924" s="2">
        <f t="shared" si="1301"/>
        <v>0</v>
      </c>
      <c r="R6924" s="2">
        <f t="shared" si="1302"/>
        <v>0</v>
      </c>
      <c r="S6924" s="2">
        <f t="shared" si="1303"/>
        <v>-1684.9958167599095</v>
      </c>
      <c r="T6924" s="2">
        <f t="shared" si="1304"/>
        <v>0</v>
      </c>
      <c r="U6924" s="2">
        <f>IF(O6924="Reg", R6924 * Inputs!$B$7, 0)</f>
        <v>0</v>
      </c>
      <c r="V6924" s="2">
        <f>MAX(F6924 + P6924*Inputs!$B$15 - (Q6924/Inputs!$B$16) - U6924, 0)</f>
        <v>170</v>
      </c>
    </row>
    <row r="6925" spans="1:22" x14ac:dyDescent="0.3">
      <c r="A6925" s="1">
        <v>46311.458333333343</v>
      </c>
      <c r="B6925" s="2">
        <v>22.77116351814832</v>
      </c>
      <c r="C6925" s="2">
        <v>9.9203609983111924</v>
      </c>
      <c r="D6925" s="2">
        <f t="shared" si="1296"/>
        <v>31.68083738730515</v>
      </c>
      <c r="E6925" s="2">
        <f t="shared" si="1297"/>
        <v>43.445635757741087</v>
      </c>
      <c r="F6925" s="2">
        <f t="shared" si="1305"/>
        <v>170</v>
      </c>
      <c r="G6925" s="2">
        <f t="shared" si="1306"/>
        <v>0</v>
      </c>
      <c r="H6925" s="2">
        <f>MIN(Inputs!$B$2, (Inputs!$B$14 - F6925)/Inputs!$B$15)</f>
        <v>170</v>
      </c>
      <c r="I6925" s="2">
        <f>MAX(MIN(Inputs!$B$2, F6925*Inputs!$B$16, Inputs!$B$14*Inputs!$B$4 - G6925), 0)</f>
        <v>170</v>
      </c>
      <c r="J6925" s="2">
        <f>MAX(MIN(Inputs!$B$2, F6925*Inputs!$B$16, (Inputs!$B$14-F6925)/Inputs!$B$15)*Inputs!$B$9, 0)</f>
        <v>136</v>
      </c>
      <c r="K6925" s="2">
        <f>MAX(E6925*Inputs!$B$5 - B6925 - Inputs!$B$8, 0) * H6925</f>
        <v>0</v>
      </c>
      <c r="L6925" s="2">
        <f>IF(B6925 &gt;= D6925*Inputs!$B$10, MAX(B6925 - E6925/Inputs!$B$5 - Inputs!$B$8, 0) * I6925, 0)</f>
        <v>0</v>
      </c>
      <c r="M6925" s="2">
        <f t="shared" si="1298"/>
        <v>1349.1690957703222</v>
      </c>
      <c r="N6925" s="3" t="str">
        <f t="shared" si="1299"/>
        <v>Reg</v>
      </c>
      <c r="O6925" s="3" t="str">
        <f t="shared" si="1307"/>
        <v>Charge</v>
      </c>
      <c r="P6925" s="2">
        <f t="shared" si="1300"/>
        <v>170</v>
      </c>
      <c r="Q6925" s="2">
        <f t="shared" si="1301"/>
        <v>0</v>
      </c>
      <c r="R6925" s="2">
        <f t="shared" si="1302"/>
        <v>0</v>
      </c>
      <c r="S6925" s="2">
        <f t="shared" si="1303"/>
        <v>-3871.0977980852144</v>
      </c>
      <c r="T6925" s="2">
        <f t="shared" si="1304"/>
        <v>0</v>
      </c>
      <c r="U6925" s="2">
        <f>IF(O6925="Reg", R6925 * Inputs!$B$7, 0)</f>
        <v>0</v>
      </c>
      <c r="V6925" s="2">
        <f>MAX(F6925 + P6925*Inputs!$B$15 - (Q6925/Inputs!$B$16) - U6925, 0)</f>
        <v>340</v>
      </c>
    </row>
    <row r="6926" spans="1:22" x14ac:dyDescent="0.3">
      <c r="A6926" s="1">
        <v>46311.5</v>
      </c>
      <c r="B6926" s="2">
        <v>30.372230360537991</v>
      </c>
      <c r="C6926" s="2">
        <v>21.148616608825591</v>
      </c>
      <c r="D6926" s="2">
        <f t="shared" si="1296"/>
        <v>31.68083738730515</v>
      </c>
      <c r="E6926" s="2">
        <f t="shared" si="1297"/>
        <v>50.499662280683644</v>
      </c>
      <c r="F6926" s="2">
        <f t="shared" si="1305"/>
        <v>340</v>
      </c>
      <c r="G6926" s="2">
        <f t="shared" si="1306"/>
        <v>0</v>
      </c>
      <c r="H6926" s="2">
        <f>MIN(Inputs!$B$2, (Inputs!$B$14 - F6926)/Inputs!$B$15)</f>
        <v>0</v>
      </c>
      <c r="I6926" s="2">
        <f>MAX(MIN(Inputs!$B$2, F6926*Inputs!$B$16, Inputs!$B$14*Inputs!$B$4 - G6926), 0)</f>
        <v>170</v>
      </c>
      <c r="J6926" s="2">
        <f>MAX(MIN(Inputs!$B$2, F6926*Inputs!$B$16, (Inputs!$B$14-F6926)/Inputs!$B$15)*Inputs!$B$9, 0)</f>
        <v>0</v>
      </c>
      <c r="K6926" s="2">
        <f>MAX(E6926*Inputs!$B$5 - B6926 - Inputs!$B$8, 0) * H6926</f>
        <v>0</v>
      </c>
      <c r="L6926" s="2">
        <f>IF(B6926 &gt;= D6926*Inputs!$B$10, MAX(B6926 - E6926/Inputs!$B$5 - Inputs!$B$8, 0) * I6926, 0)</f>
        <v>0</v>
      </c>
      <c r="M6926" s="2">
        <f t="shared" si="1298"/>
        <v>0</v>
      </c>
      <c r="N6926" s="3" t="str">
        <f t="shared" si="1299"/>
        <v>Idle</v>
      </c>
      <c r="O6926" s="3" t="str">
        <f t="shared" si="1307"/>
        <v>Idle</v>
      </c>
      <c r="P6926" s="2">
        <f t="shared" si="1300"/>
        <v>0</v>
      </c>
      <c r="Q6926" s="2">
        <f t="shared" si="1301"/>
        <v>0</v>
      </c>
      <c r="R6926" s="2">
        <f t="shared" si="1302"/>
        <v>0</v>
      </c>
      <c r="S6926" s="2">
        <f t="shared" si="1303"/>
        <v>0</v>
      </c>
      <c r="T6926" s="2">
        <f t="shared" si="1304"/>
        <v>0</v>
      </c>
      <c r="U6926" s="2">
        <f>IF(O6926="Reg", R6926 * Inputs!$B$7, 0)</f>
        <v>0</v>
      </c>
      <c r="V6926" s="2">
        <f>MAX(F6926 + P6926*Inputs!$B$15 - (Q6926/Inputs!$B$16) - U6926, 0)</f>
        <v>340</v>
      </c>
    </row>
    <row r="6927" spans="1:22" x14ac:dyDescent="0.3">
      <c r="A6927" s="1">
        <v>46311.541666666657</v>
      </c>
      <c r="B6927" s="2">
        <v>46.966918365766112</v>
      </c>
      <c r="C6927" s="2">
        <v>11.680850755081959</v>
      </c>
      <c r="D6927" s="2">
        <f t="shared" si="1296"/>
        <v>31.68083738730515</v>
      </c>
      <c r="E6927" s="2">
        <f t="shared" si="1297"/>
        <v>56.571926214936468</v>
      </c>
      <c r="F6927" s="2">
        <f t="shared" si="1305"/>
        <v>340</v>
      </c>
      <c r="G6927" s="2">
        <f t="shared" si="1306"/>
        <v>0</v>
      </c>
      <c r="H6927" s="2">
        <f>MIN(Inputs!$B$2, (Inputs!$B$14 - F6927)/Inputs!$B$15)</f>
        <v>0</v>
      </c>
      <c r="I6927" s="2">
        <f>MAX(MIN(Inputs!$B$2, F6927*Inputs!$B$16, Inputs!$B$14*Inputs!$B$4 - G6927), 0)</f>
        <v>170</v>
      </c>
      <c r="J6927" s="2">
        <f>MAX(MIN(Inputs!$B$2, F6927*Inputs!$B$16, (Inputs!$B$14-F6927)/Inputs!$B$15)*Inputs!$B$9, 0)</f>
        <v>0</v>
      </c>
      <c r="K6927" s="2">
        <f>MAX(E6927*Inputs!$B$5 - B6927 - Inputs!$B$8, 0) * H6927</f>
        <v>0</v>
      </c>
      <c r="L6927" s="2">
        <f>IF(B6927 &gt;= D6927*Inputs!$B$10, MAX(B6927 - E6927/Inputs!$B$5 - Inputs!$B$8, 0) * I6927, 0)</f>
        <v>0</v>
      </c>
      <c r="M6927" s="2">
        <f t="shared" si="1298"/>
        <v>0</v>
      </c>
      <c r="N6927" s="3" t="str">
        <f t="shared" si="1299"/>
        <v>Idle</v>
      </c>
      <c r="O6927" s="3" t="str">
        <f t="shared" si="1307"/>
        <v>Idle</v>
      </c>
      <c r="P6927" s="2">
        <f t="shared" si="1300"/>
        <v>0</v>
      </c>
      <c r="Q6927" s="2">
        <f t="shared" si="1301"/>
        <v>0</v>
      </c>
      <c r="R6927" s="2">
        <f t="shared" si="1302"/>
        <v>0</v>
      </c>
      <c r="S6927" s="2">
        <f t="shared" si="1303"/>
        <v>0</v>
      </c>
      <c r="T6927" s="2">
        <f t="shared" si="1304"/>
        <v>0</v>
      </c>
      <c r="U6927" s="2">
        <f>IF(O6927="Reg", R6927 * Inputs!$B$7, 0)</f>
        <v>0</v>
      </c>
      <c r="V6927" s="2">
        <f>MAX(F6927 + P6927*Inputs!$B$15 - (Q6927/Inputs!$B$16) - U6927, 0)</f>
        <v>340</v>
      </c>
    </row>
    <row r="6928" spans="1:22" x14ac:dyDescent="0.3">
      <c r="A6928" s="1">
        <v>46311.583333333343</v>
      </c>
      <c r="B6928" s="2">
        <v>46.740839954819279</v>
      </c>
      <c r="C6928" s="2">
        <v>13.24094685710608</v>
      </c>
      <c r="D6928" s="2">
        <f t="shared" si="1296"/>
        <v>31.68083738730515</v>
      </c>
      <c r="E6928" s="2">
        <f t="shared" si="1297"/>
        <v>60.469843014960475</v>
      </c>
      <c r="F6928" s="2">
        <f t="shared" si="1305"/>
        <v>340</v>
      </c>
      <c r="G6928" s="2">
        <f t="shared" si="1306"/>
        <v>0</v>
      </c>
      <c r="H6928" s="2">
        <f>MIN(Inputs!$B$2, (Inputs!$B$14 - F6928)/Inputs!$B$15)</f>
        <v>0</v>
      </c>
      <c r="I6928" s="2">
        <f>MAX(MIN(Inputs!$B$2, F6928*Inputs!$B$16, Inputs!$B$14*Inputs!$B$4 - G6928), 0)</f>
        <v>170</v>
      </c>
      <c r="J6928" s="2">
        <f>MAX(MIN(Inputs!$B$2, F6928*Inputs!$B$16, (Inputs!$B$14-F6928)/Inputs!$B$15)*Inputs!$B$9, 0)</f>
        <v>0</v>
      </c>
      <c r="K6928" s="2">
        <f>MAX(E6928*Inputs!$B$5 - B6928 - Inputs!$B$8, 0) * H6928</f>
        <v>0</v>
      </c>
      <c r="L6928" s="2">
        <f>IF(B6928 &gt;= D6928*Inputs!$B$10, MAX(B6928 - E6928/Inputs!$B$5 - Inputs!$B$8, 0) * I6928, 0)</f>
        <v>0</v>
      </c>
      <c r="M6928" s="2">
        <f t="shared" si="1298"/>
        <v>0</v>
      </c>
      <c r="N6928" s="3" t="str">
        <f t="shared" si="1299"/>
        <v>Idle</v>
      </c>
      <c r="O6928" s="3" t="str">
        <f t="shared" si="1307"/>
        <v>Idle</v>
      </c>
      <c r="P6928" s="2">
        <f t="shared" si="1300"/>
        <v>0</v>
      </c>
      <c r="Q6928" s="2">
        <f t="shared" si="1301"/>
        <v>0</v>
      </c>
      <c r="R6928" s="2">
        <f t="shared" si="1302"/>
        <v>0</v>
      </c>
      <c r="S6928" s="2">
        <f t="shared" si="1303"/>
        <v>0</v>
      </c>
      <c r="T6928" s="2">
        <f t="shared" si="1304"/>
        <v>0</v>
      </c>
      <c r="U6928" s="2">
        <f>IF(O6928="Reg", R6928 * Inputs!$B$7, 0)</f>
        <v>0</v>
      </c>
      <c r="V6928" s="2">
        <f>MAX(F6928 + P6928*Inputs!$B$15 - (Q6928/Inputs!$B$16) - U6928, 0)</f>
        <v>340</v>
      </c>
    </row>
    <row r="6929" spans="1:22" x14ac:dyDescent="0.3">
      <c r="A6929" s="1">
        <v>46311.625</v>
      </c>
      <c r="B6929" s="2">
        <v>53.532865170957862</v>
      </c>
      <c r="C6929" s="2">
        <v>15.121759229471561</v>
      </c>
      <c r="D6929" s="2">
        <f t="shared" si="1296"/>
        <v>31.68083738730515</v>
      </c>
      <c r="E6929" s="2">
        <f t="shared" si="1297"/>
        <v>62.893432289316564</v>
      </c>
      <c r="F6929" s="2">
        <f t="shared" si="1305"/>
        <v>340</v>
      </c>
      <c r="G6929" s="2">
        <f t="shared" si="1306"/>
        <v>0</v>
      </c>
      <c r="H6929" s="2">
        <f>MIN(Inputs!$B$2, (Inputs!$B$14 - F6929)/Inputs!$B$15)</f>
        <v>0</v>
      </c>
      <c r="I6929" s="2">
        <f>MAX(MIN(Inputs!$B$2, F6929*Inputs!$B$16, Inputs!$B$14*Inputs!$B$4 - G6929), 0)</f>
        <v>170</v>
      </c>
      <c r="J6929" s="2">
        <f>MAX(MIN(Inputs!$B$2, F6929*Inputs!$B$16, (Inputs!$B$14-F6929)/Inputs!$B$15)*Inputs!$B$9, 0)</f>
        <v>0</v>
      </c>
      <c r="K6929" s="2">
        <f>MAX(E6929*Inputs!$B$5 - B6929 - Inputs!$B$8, 0) * H6929</f>
        <v>0</v>
      </c>
      <c r="L6929" s="2">
        <f>IF(B6929 &gt;= D6929*Inputs!$B$10, MAX(B6929 - E6929/Inputs!$B$5 - Inputs!$B$8, 0) * I6929, 0)</f>
        <v>0</v>
      </c>
      <c r="M6929" s="2">
        <f t="shared" si="1298"/>
        <v>0</v>
      </c>
      <c r="N6929" s="3" t="str">
        <f t="shared" si="1299"/>
        <v>Idle</v>
      </c>
      <c r="O6929" s="3" t="str">
        <f t="shared" si="1307"/>
        <v>Idle</v>
      </c>
      <c r="P6929" s="2">
        <f t="shared" si="1300"/>
        <v>0</v>
      </c>
      <c r="Q6929" s="2">
        <f t="shared" si="1301"/>
        <v>0</v>
      </c>
      <c r="R6929" s="2">
        <f t="shared" si="1302"/>
        <v>0</v>
      </c>
      <c r="S6929" s="2">
        <f t="shared" si="1303"/>
        <v>0</v>
      </c>
      <c r="T6929" s="2">
        <f t="shared" si="1304"/>
        <v>0</v>
      </c>
      <c r="U6929" s="2">
        <f>IF(O6929="Reg", R6929 * Inputs!$B$7, 0)</f>
        <v>0</v>
      </c>
      <c r="V6929" s="2">
        <f>MAX(F6929 + P6929*Inputs!$B$15 - (Q6929/Inputs!$B$16) - U6929, 0)</f>
        <v>340</v>
      </c>
    </row>
    <row r="6930" spans="1:22" x14ac:dyDescent="0.3">
      <c r="A6930" s="1">
        <v>46311.666666666657</v>
      </c>
      <c r="B6930" s="2">
        <v>60.289797176216958</v>
      </c>
      <c r="C6930" s="2">
        <v>2.2891634529498761</v>
      </c>
      <c r="D6930" s="2">
        <f t="shared" si="1296"/>
        <v>31.68083738730515</v>
      </c>
      <c r="E6930" s="2">
        <f t="shared" si="1297"/>
        <v>63.325490191972925</v>
      </c>
      <c r="F6930" s="2">
        <f t="shared" si="1305"/>
        <v>340</v>
      </c>
      <c r="G6930" s="2">
        <f t="shared" si="1306"/>
        <v>0</v>
      </c>
      <c r="H6930" s="2">
        <f>MIN(Inputs!$B$2, (Inputs!$B$14 - F6930)/Inputs!$B$15)</f>
        <v>0</v>
      </c>
      <c r="I6930" s="2">
        <f>MAX(MIN(Inputs!$B$2, F6930*Inputs!$B$16, Inputs!$B$14*Inputs!$B$4 - G6930), 0)</f>
        <v>170</v>
      </c>
      <c r="J6930" s="2">
        <f>MAX(MIN(Inputs!$B$2, F6930*Inputs!$B$16, (Inputs!$B$14-F6930)/Inputs!$B$15)*Inputs!$B$9, 0)</f>
        <v>0</v>
      </c>
      <c r="K6930" s="2">
        <f>MAX(E6930*Inputs!$B$5 - B6930 - Inputs!$B$8, 0) * H6930</f>
        <v>0</v>
      </c>
      <c r="L6930" s="2">
        <f>IF(B6930 &gt;= D6930*Inputs!$B$10, MAX(B6930 - E6930/Inputs!$B$5 - Inputs!$B$8, 0) * I6930, 0)</f>
        <v>0</v>
      </c>
      <c r="M6930" s="2">
        <f t="shared" si="1298"/>
        <v>0</v>
      </c>
      <c r="N6930" s="3" t="str">
        <f t="shared" si="1299"/>
        <v>Idle</v>
      </c>
      <c r="O6930" s="3" t="str">
        <f t="shared" si="1307"/>
        <v>Idle</v>
      </c>
      <c r="P6930" s="2">
        <f t="shared" si="1300"/>
        <v>0</v>
      </c>
      <c r="Q6930" s="2">
        <f t="shared" si="1301"/>
        <v>0</v>
      </c>
      <c r="R6930" s="2">
        <f t="shared" si="1302"/>
        <v>0</v>
      </c>
      <c r="S6930" s="2">
        <f t="shared" si="1303"/>
        <v>0</v>
      </c>
      <c r="T6930" s="2">
        <f t="shared" si="1304"/>
        <v>0</v>
      </c>
      <c r="U6930" s="2">
        <f>IF(O6930="Reg", R6930 * Inputs!$B$7, 0)</f>
        <v>0</v>
      </c>
      <c r="V6930" s="2">
        <f>MAX(F6930 + P6930*Inputs!$B$15 - (Q6930/Inputs!$B$16) - U6930, 0)</f>
        <v>340</v>
      </c>
    </row>
    <row r="6931" spans="1:22" x14ac:dyDescent="0.3">
      <c r="A6931" s="1">
        <v>46311.708333333343</v>
      </c>
      <c r="B6931" s="2">
        <v>65.09532265580367</v>
      </c>
      <c r="C6931" s="2">
        <v>2.809045343515296</v>
      </c>
      <c r="D6931" s="2">
        <f t="shared" si="1296"/>
        <v>31.68083738730515</v>
      </c>
      <c r="E6931" s="2">
        <f t="shared" si="1297"/>
        <v>62.727962223794414</v>
      </c>
      <c r="F6931" s="2">
        <f t="shared" si="1305"/>
        <v>340</v>
      </c>
      <c r="G6931" s="2">
        <f t="shared" si="1306"/>
        <v>0</v>
      </c>
      <c r="H6931" s="2">
        <f>MIN(Inputs!$B$2, (Inputs!$B$14 - F6931)/Inputs!$B$15)</f>
        <v>0</v>
      </c>
      <c r="I6931" s="2">
        <f>MAX(MIN(Inputs!$B$2, F6931*Inputs!$B$16, Inputs!$B$14*Inputs!$B$4 - G6931), 0)</f>
        <v>170</v>
      </c>
      <c r="J6931" s="2">
        <f>MAX(MIN(Inputs!$B$2, F6931*Inputs!$B$16, (Inputs!$B$14-F6931)/Inputs!$B$15)*Inputs!$B$9, 0)</f>
        <v>0</v>
      </c>
      <c r="K6931" s="2">
        <f>MAX(E6931*Inputs!$B$5 - B6931 - Inputs!$B$8, 0) * H6931</f>
        <v>0</v>
      </c>
      <c r="L6931" s="2">
        <f>IF(B6931 &gt;= D6931*Inputs!$B$10, MAX(B6931 - E6931/Inputs!$B$5 - Inputs!$B$8, 0) * I6931, 0)</f>
        <v>0</v>
      </c>
      <c r="M6931" s="2">
        <f t="shared" si="1298"/>
        <v>0</v>
      </c>
      <c r="N6931" s="3" t="str">
        <f t="shared" si="1299"/>
        <v>Idle</v>
      </c>
      <c r="O6931" s="3" t="str">
        <f t="shared" si="1307"/>
        <v>Idle</v>
      </c>
      <c r="P6931" s="2">
        <f t="shared" si="1300"/>
        <v>0</v>
      </c>
      <c r="Q6931" s="2">
        <f t="shared" si="1301"/>
        <v>0</v>
      </c>
      <c r="R6931" s="2">
        <f t="shared" si="1302"/>
        <v>0</v>
      </c>
      <c r="S6931" s="2">
        <f t="shared" si="1303"/>
        <v>0</v>
      </c>
      <c r="T6931" s="2">
        <f t="shared" si="1304"/>
        <v>0</v>
      </c>
      <c r="U6931" s="2">
        <f>IF(O6931="Reg", R6931 * Inputs!$B$7, 0)</f>
        <v>0</v>
      </c>
      <c r="V6931" s="2">
        <f>MAX(F6931 + P6931*Inputs!$B$15 - (Q6931/Inputs!$B$16) - U6931, 0)</f>
        <v>340</v>
      </c>
    </row>
    <row r="6932" spans="1:22" x14ac:dyDescent="0.3">
      <c r="A6932" s="1">
        <v>46311.75</v>
      </c>
      <c r="B6932" s="2">
        <v>66.805813966054913</v>
      </c>
      <c r="C6932" s="2">
        <v>11.355124661195809</v>
      </c>
      <c r="D6932" s="2">
        <f t="shared" si="1296"/>
        <v>31.68083738730515</v>
      </c>
      <c r="E6932" s="2">
        <f t="shared" si="1297"/>
        <v>57.514413468821722</v>
      </c>
      <c r="F6932" s="2">
        <f t="shared" si="1305"/>
        <v>340</v>
      </c>
      <c r="G6932" s="2">
        <f t="shared" si="1306"/>
        <v>0</v>
      </c>
      <c r="H6932" s="2">
        <f>MIN(Inputs!$B$2, (Inputs!$B$14 - F6932)/Inputs!$B$15)</f>
        <v>0</v>
      </c>
      <c r="I6932" s="2">
        <f>MAX(MIN(Inputs!$B$2, F6932*Inputs!$B$16, Inputs!$B$14*Inputs!$B$4 - G6932), 0)</f>
        <v>170</v>
      </c>
      <c r="J6932" s="2">
        <f>MAX(MIN(Inputs!$B$2, F6932*Inputs!$B$16, (Inputs!$B$14-F6932)/Inputs!$B$15)*Inputs!$B$9, 0)</f>
        <v>0</v>
      </c>
      <c r="K6932" s="2">
        <f>MAX(E6932*Inputs!$B$5 - B6932 - Inputs!$B$8, 0) * H6932</f>
        <v>0</v>
      </c>
      <c r="L6932" s="2">
        <f>IF(B6932 &gt;= D6932*Inputs!$B$10, MAX(B6932 - E6932/Inputs!$B$5 - Inputs!$B$8, 0) * I6932, 0)</f>
        <v>0</v>
      </c>
      <c r="M6932" s="2">
        <f t="shared" si="1298"/>
        <v>0</v>
      </c>
      <c r="N6932" s="3" t="str">
        <f t="shared" si="1299"/>
        <v>Idle</v>
      </c>
      <c r="O6932" s="3" t="str">
        <f t="shared" si="1307"/>
        <v>Idle</v>
      </c>
      <c r="P6932" s="2">
        <f t="shared" si="1300"/>
        <v>0</v>
      </c>
      <c r="Q6932" s="2">
        <f t="shared" si="1301"/>
        <v>0</v>
      </c>
      <c r="R6932" s="2">
        <f t="shared" si="1302"/>
        <v>0</v>
      </c>
      <c r="S6932" s="2">
        <f t="shared" si="1303"/>
        <v>0</v>
      </c>
      <c r="T6932" s="2">
        <f t="shared" si="1304"/>
        <v>0</v>
      </c>
      <c r="U6932" s="2">
        <f>IF(O6932="Reg", R6932 * Inputs!$B$7, 0)</f>
        <v>0</v>
      </c>
      <c r="V6932" s="2">
        <f>MAX(F6932 + P6932*Inputs!$B$15 - (Q6932/Inputs!$B$16) - U6932, 0)</f>
        <v>340</v>
      </c>
    </row>
    <row r="6933" spans="1:22" x14ac:dyDescent="0.3">
      <c r="A6933" s="1">
        <v>46311.791666666657</v>
      </c>
      <c r="B6933" s="2">
        <v>70.354419165910173</v>
      </c>
      <c r="C6933" s="2">
        <v>5.158062953896108</v>
      </c>
      <c r="D6933" s="2">
        <f t="shared" si="1296"/>
        <v>31.68083738730515</v>
      </c>
      <c r="E6933" s="2">
        <f t="shared" si="1297"/>
        <v>51.420060077229579</v>
      </c>
      <c r="F6933" s="2">
        <f t="shared" si="1305"/>
        <v>340</v>
      </c>
      <c r="G6933" s="2">
        <f t="shared" si="1306"/>
        <v>0</v>
      </c>
      <c r="H6933" s="2">
        <f>MIN(Inputs!$B$2, (Inputs!$B$14 - F6933)/Inputs!$B$15)</f>
        <v>0</v>
      </c>
      <c r="I6933" s="2">
        <f>MAX(MIN(Inputs!$B$2, F6933*Inputs!$B$16, Inputs!$B$14*Inputs!$B$4 - G6933), 0)</f>
        <v>170</v>
      </c>
      <c r="J6933" s="2">
        <f>MAX(MIN(Inputs!$B$2, F6933*Inputs!$B$16, (Inputs!$B$14-F6933)/Inputs!$B$15)*Inputs!$B$9, 0)</f>
        <v>0</v>
      </c>
      <c r="K6933" s="2">
        <f>MAX(E6933*Inputs!$B$5 - B6933 - Inputs!$B$8, 0) * H6933</f>
        <v>0</v>
      </c>
      <c r="L6933" s="2">
        <f>IF(B6933 &gt;= D6933*Inputs!$B$10, MAX(B6933 - E6933/Inputs!$B$5 - Inputs!$B$8, 0) * I6933, 0)</f>
        <v>0</v>
      </c>
      <c r="M6933" s="2">
        <f t="shared" si="1298"/>
        <v>0</v>
      </c>
      <c r="N6933" s="3" t="str">
        <f t="shared" si="1299"/>
        <v>Idle</v>
      </c>
      <c r="O6933" s="3" t="str">
        <f t="shared" si="1307"/>
        <v>Idle</v>
      </c>
      <c r="P6933" s="2">
        <f t="shared" si="1300"/>
        <v>0</v>
      </c>
      <c r="Q6933" s="2">
        <f t="shared" si="1301"/>
        <v>0</v>
      </c>
      <c r="R6933" s="2">
        <f t="shared" si="1302"/>
        <v>0</v>
      </c>
      <c r="S6933" s="2">
        <f t="shared" si="1303"/>
        <v>0</v>
      </c>
      <c r="T6933" s="2">
        <f t="shared" si="1304"/>
        <v>0</v>
      </c>
      <c r="U6933" s="2">
        <f>IF(O6933="Reg", R6933 * Inputs!$B$7, 0)</f>
        <v>0</v>
      </c>
      <c r="V6933" s="2">
        <f>MAX(F6933 + P6933*Inputs!$B$15 - (Q6933/Inputs!$B$16) - U6933, 0)</f>
        <v>340</v>
      </c>
    </row>
    <row r="6934" spans="1:22" x14ac:dyDescent="0.3">
      <c r="A6934" s="1">
        <v>46311.833333333343</v>
      </c>
      <c r="B6934" s="2">
        <v>61.282375600955852</v>
      </c>
      <c r="C6934" s="2">
        <v>14.030883533807421</v>
      </c>
      <c r="D6934" s="2">
        <f t="shared" si="1296"/>
        <v>31.68083738730515</v>
      </c>
      <c r="E6934" s="2">
        <f t="shared" si="1297"/>
        <v>42.861280121431456</v>
      </c>
      <c r="F6934" s="2">
        <f t="shared" si="1305"/>
        <v>340</v>
      </c>
      <c r="G6934" s="2">
        <f t="shared" si="1306"/>
        <v>0</v>
      </c>
      <c r="H6934" s="2">
        <f>MIN(Inputs!$B$2, (Inputs!$B$14 - F6934)/Inputs!$B$15)</f>
        <v>0</v>
      </c>
      <c r="I6934" s="2">
        <f>MAX(MIN(Inputs!$B$2, F6934*Inputs!$B$16, Inputs!$B$14*Inputs!$B$4 - G6934), 0)</f>
        <v>170</v>
      </c>
      <c r="J6934" s="2">
        <f>MAX(MIN(Inputs!$B$2, F6934*Inputs!$B$16, (Inputs!$B$14-F6934)/Inputs!$B$15)*Inputs!$B$9, 0)</f>
        <v>0</v>
      </c>
      <c r="K6934" s="2">
        <f>MAX(E6934*Inputs!$B$5 - B6934 - Inputs!$B$8, 0) * H6934</f>
        <v>0</v>
      </c>
      <c r="L6934" s="2">
        <f>IF(B6934 &gt;= D6934*Inputs!$B$10, MAX(B6934 - E6934/Inputs!$B$5 - Inputs!$B$8, 0) * I6934, 0)</f>
        <v>0</v>
      </c>
      <c r="M6934" s="2">
        <f t="shared" si="1298"/>
        <v>0</v>
      </c>
      <c r="N6934" s="3" t="str">
        <f t="shared" si="1299"/>
        <v>Idle</v>
      </c>
      <c r="O6934" s="3" t="str">
        <f t="shared" si="1307"/>
        <v>Idle</v>
      </c>
      <c r="P6934" s="2">
        <f t="shared" si="1300"/>
        <v>0</v>
      </c>
      <c r="Q6934" s="2">
        <f t="shared" si="1301"/>
        <v>0</v>
      </c>
      <c r="R6934" s="2">
        <f t="shared" si="1302"/>
        <v>0</v>
      </c>
      <c r="S6934" s="2">
        <f t="shared" si="1303"/>
        <v>0</v>
      </c>
      <c r="T6934" s="2">
        <f t="shared" si="1304"/>
        <v>0</v>
      </c>
      <c r="U6934" s="2">
        <f>IF(O6934="Reg", R6934 * Inputs!$B$7, 0)</f>
        <v>0</v>
      </c>
      <c r="V6934" s="2">
        <f>MAX(F6934 + P6934*Inputs!$B$15 - (Q6934/Inputs!$B$16) - U6934, 0)</f>
        <v>340</v>
      </c>
    </row>
    <row r="6935" spans="1:22" x14ac:dyDescent="0.3">
      <c r="A6935" s="1">
        <v>46311.875</v>
      </c>
      <c r="B6935" s="2">
        <v>56.125212586895977</v>
      </c>
      <c r="C6935" s="2">
        <v>4.1095159490696256</v>
      </c>
      <c r="D6935" s="2">
        <f t="shared" si="1296"/>
        <v>31.68083738730515</v>
      </c>
      <c r="E6935" s="2">
        <f t="shared" si="1297"/>
        <v>34.220093643543656</v>
      </c>
      <c r="F6935" s="2">
        <f t="shared" si="1305"/>
        <v>340</v>
      </c>
      <c r="G6935" s="2">
        <f t="shared" si="1306"/>
        <v>0</v>
      </c>
      <c r="H6935" s="2">
        <f>MIN(Inputs!$B$2, (Inputs!$B$14 - F6935)/Inputs!$B$15)</f>
        <v>0</v>
      </c>
      <c r="I6935" s="2">
        <f>MAX(MIN(Inputs!$B$2, F6935*Inputs!$B$16, Inputs!$B$14*Inputs!$B$4 - G6935), 0)</f>
        <v>170</v>
      </c>
      <c r="J6935" s="2">
        <f>MAX(MIN(Inputs!$B$2, F6935*Inputs!$B$16, (Inputs!$B$14-F6935)/Inputs!$B$15)*Inputs!$B$9, 0)</f>
        <v>0</v>
      </c>
      <c r="K6935" s="2">
        <f>MAX(E6935*Inputs!$B$5 - B6935 - Inputs!$B$8, 0) * H6935</f>
        <v>0</v>
      </c>
      <c r="L6935" s="2">
        <f>IF(B6935 &gt;= D6935*Inputs!$B$10, MAX(B6935 - E6935/Inputs!$B$5 - Inputs!$B$8, 0) * I6935, 0)</f>
        <v>0</v>
      </c>
      <c r="M6935" s="2">
        <f t="shared" si="1298"/>
        <v>0</v>
      </c>
      <c r="N6935" s="3" t="str">
        <f t="shared" si="1299"/>
        <v>Idle</v>
      </c>
      <c r="O6935" s="3" t="str">
        <f t="shared" si="1307"/>
        <v>Idle</v>
      </c>
      <c r="P6935" s="2">
        <f t="shared" si="1300"/>
        <v>0</v>
      </c>
      <c r="Q6935" s="2">
        <f t="shared" si="1301"/>
        <v>0</v>
      </c>
      <c r="R6935" s="2">
        <f t="shared" si="1302"/>
        <v>0</v>
      </c>
      <c r="S6935" s="2">
        <f t="shared" si="1303"/>
        <v>0</v>
      </c>
      <c r="T6935" s="2">
        <f t="shared" si="1304"/>
        <v>0</v>
      </c>
      <c r="U6935" s="2">
        <f>IF(O6935="Reg", R6935 * Inputs!$B$7, 0)</f>
        <v>0</v>
      </c>
      <c r="V6935" s="2">
        <f>MAX(F6935 + P6935*Inputs!$B$15 - (Q6935/Inputs!$B$16) - U6935, 0)</f>
        <v>340</v>
      </c>
    </row>
    <row r="6936" spans="1:22" x14ac:dyDescent="0.3">
      <c r="A6936" s="1">
        <v>46311.916666666657</v>
      </c>
      <c r="B6936" s="2">
        <v>56.704629367145877</v>
      </c>
      <c r="C6936" s="2">
        <v>12.884842423236609</v>
      </c>
      <c r="D6936" s="2">
        <f t="shared" si="1296"/>
        <v>31.68083738730515</v>
      </c>
      <c r="E6936" s="2">
        <f t="shared" si="1297"/>
        <v>25.237306102338692</v>
      </c>
      <c r="F6936" s="2">
        <f t="shared" si="1305"/>
        <v>340</v>
      </c>
      <c r="G6936" s="2">
        <f t="shared" si="1306"/>
        <v>0</v>
      </c>
      <c r="H6936" s="2">
        <f>MIN(Inputs!$B$2, (Inputs!$B$14 - F6936)/Inputs!$B$15)</f>
        <v>0</v>
      </c>
      <c r="I6936" s="2">
        <f>MAX(MIN(Inputs!$B$2, F6936*Inputs!$B$16, Inputs!$B$14*Inputs!$B$4 - G6936), 0)</f>
        <v>170</v>
      </c>
      <c r="J6936" s="2">
        <f>MAX(MIN(Inputs!$B$2, F6936*Inputs!$B$16, (Inputs!$B$14-F6936)/Inputs!$B$15)*Inputs!$B$9, 0)</f>
        <v>0</v>
      </c>
      <c r="K6936" s="2">
        <f>MAX(E6936*Inputs!$B$5 - B6936 - Inputs!$B$8, 0) * H6936</f>
        <v>0</v>
      </c>
      <c r="L6936" s="2">
        <f>IF(B6936 &gt;= D6936*Inputs!$B$10, MAX(B6936 - E6936/Inputs!$B$5 - Inputs!$B$8, 0) * I6936, 0)</f>
        <v>1364.3983135539156</v>
      </c>
      <c r="M6936" s="2">
        <f t="shared" si="1298"/>
        <v>0</v>
      </c>
      <c r="N6936" s="3" t="str">
        <f t="shared" si="1299"/>
        <v>Discharge</v>
      </c>
      <c r="O6936" s="3" t="str">
        <f t="shared" si="1307"/>
        <v>Discharge</v>
      </c>
      <c r="P6936" s="2">
        <f t="shared" si="1300"/>
        <v>0</v>
      </c>
      <c r="Q6936" s="2">
        <f t="shared" si="1301"/>
        <v>170</v>
      </c>
      <c r="R6936" s="2">
        <f t="shared" si="1302"/>
        <v>0</v>
      </c>
      <c r="S6936" s="2">
        <f t="shared" si="1303"/>
        <v>9639.7869924147999</v>
      </c>
      <c r="T6936" s="2">
        <f t="shared" si="1304"/>
        <v>0</v>
      </c>
      <c r="U6936" s="2">
        <f>IF(O6936="Reg", R6936 * Inputs!$B$7, 0)</f>
        <v>0</v>
      </c>
      <c r="V6936" s="2">
        <f>MAX(F6936 + P6936*Inputs!$B$15 - (Q6936/Inputs!$B$16) - U6936, 0)</f>
        <v>170</v>
      </c>
    </row>
    <row r="6937" spans="1:22" x14ac:dyDescent="0.3">
      <c r="A6937" s="1">
        <v>46311.958333333343</v>
      </c>
      <c r="B6937" s="2">
        <v>33.814030125967562</v>
      </c>
      <c r="C6937" s="2">
        <v>9.2034210988110381</v>
      </c>
      <c r="D6937" s="2">
        <f t="shared" si="1296"/>
        <v>31.68083738730515</v>
      </c>
      <c r="E6937" s="2">
        <f t="shared" si="1297"/>
        <v>15.786534541147716</v>
      </c>
      <c r="F6937" s="2">
        <f t="shared" si="1305"/>
        <v>170</v>
      </c>
      <c r="G6937" s="2">
        <f t="shared" si="1306"/>
        <v>170</v>
      </c>
      <c r="H6937" s="2">
        <f>MIN(Inputs!$B$2, (Inputs!$B$14 - F6937)/Inputs!$B$15)</f>
        <v>170</v>
      </c>
      <c r="I6937" s="2">
        <f>MAX(MIN(Inputs!$B$2, F6937*Inputs!$B$16, Inputs!$B$14*Inputs!$B$4 - G6937), 0)</f>
        <v>170</v>
      </c>
      <c r="J6937" s="2">
        <f>MAX(MIN(Inputs!$B$2, F6937*Inputs!$B$16, (Inputs!$B$14-F6937)/Inputs!$B$15)*Inputs!$B$9, 0)</f>
        <v>136</v>
      </c>
      <c r="K6937" s="2">
        <f>MAX(E6937*Inputs!$B$5 - B6937 - Inputs!$B$8, 0) * H6937</f>
        <v>0</v>
      </c>
      <c r="L6937" s="2">
        <f>IF(B6937 &gt;= D6937*Inputs!$B$10, MAX(B6937 - E6937/Inputs!$B$5 - Inputs!$B$8, 0) * I6937, 0)</f>
        <v>0</v>
      </c>
      <c r="M6937" s="2">
        <f t="shared" si="1298"/>
        <v>1251.6652694383013</v>
      </c>
      <c r="N6937" s="3" t="str">
        <f t="shared" si="1299"/>
        <v>Reg</v>
      </c>
      <c r="O6937" s="3" t="str">
        <f t="shared" si="1307"/>
        <v>Discharge</v>
      </c>
      <c r="P6937" s="2">
        <f t="shared" si="1300"/>
        <v>0</v>
      </c>
      <c r="Q6937" s="2">
        <f t="shared" si="1301"/>
        <v>170</v>
      </c>
      <c r="R6937" s="2">
        <f t="shared" si="1302"/>
        <v>0</v>
      </c>
      <c r="S6937" s="2">
        <f t="shared" si="1303"/>
        <v>5748.3851214144852</v>
      </c>
      <c r="T6937" s="2">
        <f t="shared" si="1304"/>
        <v>0</v>
      </c>
      <c r="U6937" s="2">
        <f>IF(O6937="Reg", R6937 * Inputs!$B$7, 0)</f>
        <v>0</v>
      </c>
      <c r="V6937" s="2">
        <f>MAX(F6937 + P6937*Inputs!$B$15 - (Q6937/Inputs!$B$16) - U6937, 0)</f>
        <v>0</v>
      </c>
    </row>
    <row r="6938" spans="1:22" x14ac:dyDescent="0.3">
      <c r="A6938" s="1">
        <v>46312</v>
      </c>
      <c r="B6938" s="2">
        <v>30.239693616502059</v>
      </c>
      <c r="C6938" s="2">
        <v>35.367363001428892</v>
      </c>
      <c r="D6938" s="2">
        <f t="shared" si="1296"/>
        <v>36.269081446025645</v>
      </c>
      <c r="E6938" s="2">
        <f t="shared" si="1297"/>
        <v>10.150862853486457</v>
      </c>
      <c r="F6938" s="2">
        <f t="shared" si="1305"/>
        <v>0</v>
      </c>
      <c r="G6938" s="2">
        <f t="shared" si="1306"/>
        <v>0</v>
      </c>
      <c r="H6938" s="2">
        <f>MIN(Inputs!$B$2, (Inputs!$B$14 - F6938)/Inputs!$B$15)</f>
        <v>170</v>
      </c>
      <c r="I6938" s="2">
        <f>MAX(MIN(Inputs!$B$2, F6938*Inputs!$B$16, Inputs!$B$14*Inputs!$B$4 - G6938), 0)</f>
        <v>0</v>
      </c>
      <c r="J6938" s="2">
        <f>MAX(MIN(Inputs!$B$2, F6938*Inputs!$B$16, (Inputs!$B$14-F6938)/Inputs!$B$15)*Inputs!$B$9, 0)</f>
        <v>0</v>
      </c>
      <c r="K6938" s="2">
        <f>MAX(E6938*Inputs!$B$5 - B6938 - Inputs!$B$8, 0) * H6938</f>
        <v>0</v>
      </c>
      <c r="L6938" s="2">
        <f>IF(B6938 &gt;= D6938*Inputs!$B$10, MAX(B6938 - E6938/Inputs!$B$5 - Inputs!$B$8, 0) * I6938, 0)</f>
        <v>0</v>
      </c>
      <c r="M6938" s="2">
        <f t="shared" si="1298"/>
        <v>0</v>
      </c>
      <c r="N6938" s="3" t="str">
        <f t="shared" si="1299"/>
        <v>Idle</v>
      </c>
      <c r="O6938" s="3" t="str">
        <f t="shared" si="1307"/>
        <v>Idle</v>
      </c>
      <c r="P6938" s="2">
        <f t="shared" si="1300"/>
        <v>0</v>
      </c>
      <c r="Q6938" s="2">
        <f t="shared" si="1301"/>
        <v>0</v>
      </c>
      <c r="R6938" s="2">
        <f t="shared" si="1302"/>
        <v>0</v>
      </c>
      <c r="S6938" s="2">
        <f t="shared" si="1303"/>
        <v>0</v>
      </c>
      <c r="T6938" s="2">
        <f t="shared" si="1304"/>
        <v>0</v>
      </c>
      <c r="U6938" s="2">
        <f>IF(O6938="Reg", R6938 * Inputs!$B$7, 0)</f>
        <v>0</v>
      </c>
      <c r="V6938" s="2">
        <f>MAX(F6938 + P6938*Inputs!$B$15 - (Q6938/Inputs!$B$16) - U6938, 0)</f>
        <v>0</v>
      </c>
    </row>
    <row r="6939" spans="1:22" x14ac:dyDescent="0.3">
      <c r="A6939" s="1">
        <v>46312.041666666657</v>
      </c>
      <c r="B6939" s="2">
        <v>19.001739431121369</v>
      </c>
      <c r="C6939" s="2">
        <v>2.700097976726834</v>
      </c>
      <c r="D6939" s="2">
        <f t="shared" si="1296"/>
        <v>36.269081446025645</v>
      </c>
      <c r="E6939" s="2">
        <f t="shared" si="1297"/>
        <v>5.1109139174027796</v>
      </c>
      <c r="F6939" s="2">
        <f t="shared" si="1305"/>
        <v>0</v>
      </c>
      <c r="G6939" s="2">
        <f t="shared" si="1306"/>
        <v>0</v>
      </c>
      <c r="H6939" s="2">
        <f>MIN(Inputs!$B$2, (Inputs!$B$14 - F6939)/Inputs!$B$15)</f>
        <v>170</v>
      </c>
      <c r="I6939" s="2">
        <f>MAX(MIN(Inputs!$B$2, F6939*Inputs!$B$16, Inputs!$B$14*Inputs!$B$4 - G6939), 0)</f>
        <v>0</v>
      </c>
      <c r="J6939" s="2">
        <f>MAX(MIN(Inputs!$B$2, F6939*Inputs!$B$16, (Inputs!$B$14-F6939)/Inputs!$B$15)*Inputs!$B$9, 0)</f>
        <v>0</v>
      </c>
      <c r="K6939" s="2">
        <f>MAX(E6939*Inputs!$B$5 - B6939 - Inputs!$B$8, 0) * H6939</f>
        <v>0</v>
      </c>
      <c r="L6939" s="2">
        <f>IF(B6939 &gt;= D6939*Inputs!$B$10, MAX(B6939 - E6939/Inputs!$B$5 - Inputs!$B$8, 0) * I6939, 0)</f>
        <v>0</v>
      </c>
      <c r="M6939" s="2">
        <f t="shared" si="1298"/>
        <v>0</v>
      </c>
      <c r="N6939" s="3" t="str">
        <f t="shared" si="1299"/>
        <v>Idle</v>
      </c>
      <c r="O6939" s="3" t="str">
        <f t="shared" si="1307"/>
        <v>Idle</v>
      </c>
      <c r="P6939" s="2">
        <f t="shared" si="1300"/>
        <v>0</v>
      </c>
      <c r="Q6939" s="2">
        <f t="shared" si="1301"/>
        <v>0</v>
      </c>
      <c r="R6939" s="2">
        <f t="shared" si="1302"/>
        <v>0</v>
      </c>
      <c r="S6939" s="2">
        <f t="shared" si="1303"/>
        <v>0</v>
      </c>
      <c r="T6939" s="2">
        <f t="shared" si="1304"/>
        <v>0</v>
      </c>
      <c r="U6939" s="2">
        <f>IF(O6939="Reg", R6939 * Inputs!$B$7, 0)</f>
        <v>0</v>
      </c>
      <c r="V6939" s="2">
        <f>MAX(F6939 + P6939*Inputs!$B$15 - (Q6939/Inputs!$B$16) - U6939, 0)</f>
        <v>0</v>
      </c>
    </row>
    <row r="6940" spans="1:22" x14ac:dyDescent="0.3">
      <c r="A6940" s="1">
        <v>46312.083333333343</v>
      </c>
      <c r="B6940" s="2">
        <v>9.4352567336291067</v>
      </c>
      <c r="C6940" s="2">
        <v>10.73270518284639</v>
      </c>
      <c r="D6940" s="2">
        <f t="shared" si="1296"/>
        <v>36.269081446025645</v>
      </c>
      <c r="E6940" s="2">
        <f t="shared" si="1297"/>
        <v>1.9439573455492181</v>
      </c>
      <c r="F6940" s="2">
        <f t="shared" si="1305"/>
        <v>0</v>
      </c>
      <c r="G6940" s="2">
        <f t="shared" si="1306"/>
        <v>0</v>
      </c>
      <c r="H6940" s="2">
        <f>MIN(Inputs!$B$2, (Inputs!$B$14 - F6940)/Inputs!$B$15)</f>
        <v>170</v>
      </c>
      <c r="I6940" s="2">
        <f>MAX(MIN(Inputs!$B$2, F6940*Inputs!$B$16, Inputs!$B$14*Inputs!$B$4 - G6940), 0)</f>
        <v>0</v>
      </c>
      <c r="J6940" s="2">
        <f>MAX(MIN(Inputs!$B$2, F6940*Inputs!$B$16, (Inputs!$B$14-F6940)/Inputs!$B$15)*Inputs!$B$9, 0)</f>
        <v>0</v>
      </c>
      <c r="K6940" s="2">
        <f>MAX(E6940*Inputs!$B$5 - B6940 - Inputs!$B$8, 0) * H6940</f>
        <v>0</v>
      </c>
      <c r="L6940" s="2">
        <f>IF(B6940 &gt;= D6940*Inputs!$B$10, MAX(B6940 - E6940/Inputs!$B$5 - Inputs!$B$8, 0) * I6940, 0)</f>
        <v>0</v>
      </c>
      <c r="M6940" s="2">
        <f t="shared" si="1298"/>
        <v>0</v>
      </c>
      <c r="N6940" s="3" t="str">
        <f t="shared" si="1299"/>
        <v>Idle</v>
      </c>
      <c r="O6940" s="3" t="str">
        <f t="shared" si="1307"/>
        <v>Idle</v>
      </c>
      <c r="P6940" s="2">
        <f t="shared" si="1300"/>
        <v>0</v>
      </c>
      <c r="Q6940" s="2">
        <f t="shared" si="1301"/>
        <v>0</v>
      </c>
      <c r="R6940" s="2">
        <f t="shared" si="1302"/>
        <v>0</v>
      </c>
      <c r="S6940" s="2">
        <f t="shared" si="1303"/>
        <v>0</v>
      </c>
      <c r="T6940" s="2">
        <f t="shared" si="1304"/>
        <v>0</v>
      </c>
      <c r="U6940" s="2">
        <f>IF(O6940="Reg", R6940 * Inputs!$B$7, 0)</f>
        <v>0</v>
      </c>
      <c r="V6940" s="2">
        <f>MAX(F6940 + P6940*Inputs!$B$15 - (Q6940/Inputs!$B$16) - U6940, 0)</f>
        <v>0</v>
      </c>
    </row>
    <row r="6941" spans="1:22" x14ac:dyDescent="0.3">
      <c r="A6941" s="1">
        <v>46312.125</v>
      </c>
      <c r="B6941" s="2">
        <v>2.2284873396662022</v>
      </c>
      <c r="C6941" s="2">
        <v>25.097451720626839</v>
      </c>
      <c r="D6941" s="2">
        <f t="shared" si="1296"/>
        <v>36.269081446025645</v>
      </c>
      <c r="E6941" s="2">
        <f t="shared" si="1297"/>
        <v>0.37141455661103367</v>
      </c>
      <c r="F6941" s="2">
        <f t="shared" si="1305"/>
        <v>0</v>
      </c>
      <c r="G6941" s="2">
        <f t="shared" si="1306"/>
        <v>0</v>
      </c>
      <c r="H6941" s="2">
        <f>MIN(Inputs!$B$2, (Inputs!$B$14 - F6941)/Inputs!$B$15)</f>
        <v>170</v>
      </c>
      <c r="I6941" s="2">
        <f>MAX(MIN(Inputs!$B$2, F6941*Inputs!$B$16, Inputs!$B$14*Inputs!$B$4 - G6941), 0)</f>
        <v>0</v>
      </c>
      <c r="J6941" s="2">
        <f>MAX(MIN(Inputs!$B$2, F6941*Inputs!$B$16, (Inputs!$B$14-F6941)/Inputs!$B$15)*Inputs!$B$9, 0)</f>
        <v>0</v>
      </c>
      <c r="K6941" s="2">
        <f>MAX(E6941*Inputs!$B$5 - B6941 - Inputs!$B$8, 0) * H6941</f>
        <v>0</v>
      </c>
      <c r="L6941" s="2">
        <f>IF(B6941 &gt;= D6941*Inputs!$B$10, MAX(B6941 - E6941/Inputs!$B$5 - Inputs!$B$8, 0) * I6941, 0)</f>
        <v>0</v>
      </c>
      <c r="M6941" s="2">
        <f t="shared" si="1298"/>
        <v>0</v>
      </c>
      <c r="N6941" s="3" t="str">
        <f t="shared" si="1299"/>
        <v>Idle</v>
      </c>
      <c r="O6941" s="3" t="str">
        <f t="shared" si="1307"/>
        <v>Idle</v>
      </c>
      <c r="P6941" s="2">
        <f t="shared" si="1300"/>
        <v>0</v>
      </c>
      <c r="Q6941" s="2">
        <f t="shared" si="1301"/>
        <v>0</v>
      </c>
      <c r="R6941" s="2">
        <f t="shared" si="1302"/>
        <v>0</v>
      </c>
      <c r="S6941" s="2">
        <f t="shared" si="1303"/>
        <v>0</v>
      </c>
      <c r="T6941" s="2">
        <f t="shared" si="1304"/>
        <v>0</v>
      </c>
      <c r="U6941" s="2">
        <f>IF(O6941="Reg", R6941 * Inputs!$B$7, 0)</f>
        <v>0</v>
      </c>
      <c r="V6941" s="2">
        <f>MAX(F6941 + P6941*Inputs!$B$15 - (Q6941/Inputs!$B$16) - U6941, 0)</f>
        <v>0</v>
      </c>
    </row>
    <row r="6942" spans="1:22" x14ac:dyDescent="0.3">
      <c r="A6942" s="1">
        <v>46312.166666666657</v>
      </c>
      <c r="B6942" s="2">
        <v>0</v>
      </c>
      <c r="C6942" s="2">
        <v>4.965688296980125</v>
      </c>
      <c r="D6942" s="2">
        <f t="shared" si="1296"/>
        <v>36.269081446025645</v>
      </c>
      <c r="E6942" s="2">
        <f t="shared" si="1297"/>
        <v>0</v>
      </c>
      <c r="F6942" s="2">
        <f t="shared" si="1305"/>
        <v>0</v>
      </c>
      <c r="G6942" s="2">
        <f t="shared" si="1306"/>
        <v>0</v>
      </c>
      <c r="H6942" s="2">
        <f>MIN(Inputs!$B$2, (Inputs!$B$14 - F6942)/Inputs!$B$15)</f>
        <v>170</v>
      </c>
      <c r="I6942" s="2">
        <f>MAX(MIN(Inputs!$B$2, F6942*Inputs!$B$16, Inputs!$B$14*Inputs!$B$4 - G6942), 0)</f>
        <v>0</v>
      </c>
      <c r="J6942" s="2">
        <f>MAX(MIN(Inputs!$B$2, F6942*Inputs!$B$16, (Inputs!$B$14-F6942)/Inputs!$B$15)*Inputs!$B$9, 0)</f>
        <v>0</v>
      </c>
      <c r="K6942" s="2">
        <f>MAX(E6942*Inputs!$B$5 - B6942 - Inputs!$B$8, 0) * H6942</f>
        <v>0</v>
      </c>
      <c r="L6942" s="2">
        <f>IF(B6942 &gt;= D6942*Inputs!$B$10, MAX(B6942 - E6942/Inputs!$B$5 - Inputs!$B$8, 0) * I6942, 0)</f>
        <v>0</v>
      </c>
      <c r="M6942" s="2">
        <f t="shared" si="1298"/>
        <v>0</v>
      </c>
      <c r="N6942" s="3" t="str">
        <f t="shared" si="1299"/>
        <v>Idle</v>
      </c>
      <c r="O6942" s="3" t="str">
        <f t="shared" si="1307"/>
        <v>Idle</v>
      </c>
      <c r="P6942" s="2">
        <f t="shared" si="1300"/>
        <v>0</v>
      </c>
      <c r="Q6942" s="2">
        <f t="shared" si="1301"/>
        <v>0</v>
      </c>
      <c r="R6942" s="2">
        <f t="shared" si="1302"/>
        <v>0</v>
      </c>
      <c r="S6942" s="2">
        <f t="shared" si="1303"/>
        <v>0</v>
      </c>
      <c r="T6942" s="2">
        <f t="shared" si="1304"/>
        <v>0</v>
      </c>
      <c r="U6942" s="2">
        <f>IF(O6942="Reg", R6942 * Inputs!$B$7, 0)</f>
        <v>0</v>
      </c>
      <c r="V6942" s="2">
        <f>MAX(F6942 + P6942*Inputs!$B$15 - (Q6942/Inputs!$B$16) - U6942, 0)</f>
        <v>0</v>
      </c>
    </row>
    <row r="6943" spans="1:22" x14ac:dyDescent="0.3">
      <c r="A6943" s="1">
        <v>46312.208333333343</v>
      </c>
      <c r="B6943" s="2">
        <v>0</v>
      </c>
      <c r="C6943" s="2">
        <v>9.0875207347586393</v>
      </c>
      <c r="D6943" s="2">
        <f t="shared" si="1296"/>
        <v>36.269081446025645</v>
      </c>
      <c r="E6943" s="2">
        <f t="shared" si="1297"/>
        <v>1.252189383506507</v>
      </c>
      <c r="F6943" s="2">
        <f t="shared" si="1305"/>
        <v>0</v>
      </c>
      <c r="G6943" s="2">
        <f t="shared" si="1306"/>
        <v>0</v>
      </c>
      <c r="H6943" s="2">
        <f>MIN(Inputs!$B$2, (Inputs!$B$14 - F6943)/Inputs!$B$15)</f>
        <v>170</v>
      </c>
      <c r="I6943" s="2">
        <f>MAX(MIN(Inputs!$B$2, F6943*Inputs!$B$16, Inputs!$B$14*Inputs!$B$4 - G6943), 0)</f>
        <v>0</v>
      </c>
      <c r="J6943" s="2">
        <f>MAX(MIN(Inputs!$B$2, F6943*Inputs!$B$16, (Inputs!$B$14-F6943)/Inputs!$B$15)*Inputs!$B$9, 0)</f>
        <v>0</v>
      </c>
      <c r="K6943" s="2">
        <f>MAX(E6943*Inputs!$B$5 - B6943 - Inputs!$B$8, 0) * H6943</f>
        <v>0</v>
      </c>
      <c r="L6943" s="2">
        <f>IF(B6943 &gt;= D6943*Inputs!$B$10, MAX(B6943 - E6943/Inputs!$B$5 - Inputs!$B$8, 0) * I6943, 0)</f>
        <v>0</v>
      </c>
      <c r="M6943" s="2">
        <f t="shared" si="1298"/>
        <v>0</v>
      </c>
      <c r="N6943" s="3" t="str">
        <f t="shared" si="1299"/>
        <v>Idle</v>
      </c>
      <c r="O6943" s="3" t="str">
        <f t="shared" si="1307"/>
        <v>Idle</v>
      </c>
      <c r="P6943" s="2">
        <f t="shared" si="1300"/>
        <v>0</v>
      </c>
      <c r="Q6943" s="2">
        <f t="shared" si="1301"/>
        <v>0</v>
      </c>
      <c r="R6943" s="2">
        <f t="shared" si="1302"/>
        <v>0</v>
      </c>
      <c r="S6943" s="2">
        <f t="shared" si="1303"/>
        <v>0</v>
      </c>
      <c r="T6943" s="2">
        <f t="shared" si="1304"/>
        <v>0</v>
      </c>
      <c r="U6943" s="2">
        <f>IF(O6943="Reg", R6943 * Inputs!$B$7, 0)</f>
        <v>0</v>
      </c>
      <c r="V6943" s="2">
        <f>MAX(F6943 + P6943*Inputs!$B$15 - (Q6943/Inputs!$B$16) - U6943, 0)</f>
        <v>0</v>
      </c>
    </row>
    <row r="6944" spans="1:22" x14ac:dyDescent="0.3">
      <c r="A6944" s="1">
        <v>46312.25</v>
      </c>
      <c r="B6944" s="2">
        <v>0</v>
      </c>
      <c r="C6944" s="2">
        <v>4.2675955671039354</v>
      </c>
      <c r="D6944" s="2">
        <f t="shared" si="1296"/>
        <v>36.269081446025645</v>
      </c>
      <c r="E6944" s="2">
        <f t="shared" si="1297"/>
        <v>3.3123126241208674</v>
      </c>
      <c r="F6944" s="2">
        <f t="shared" si="1305"/>
        <v>0</v>
      </c>
      <c r="G6944" s="2">
        <f t="shared" si="1306"/>
        <v>0</v>
      </c>
      <c r="H6944" s="2">
        <f>MIN(Inputs!$B$2, (Inputs!$B$14 - F6944)/Inputs!$B$15)</f>
        <v>170</v>
      </c>
      <c r="I6944" s="2">
        <f>MAX(MIN(Inputs!$B$2, F6944*Inputs!$B$16, Inputs!$B$14*Inputs!$B$4 - G6944), 0)</f>
        <v>0</v>
      </c>
      <c r="J6944" s="2">
        <f>MAX(MIN(Inputs!$B$2, F6944*Inputs!$B$16, (Inputs!$B$14-F6944)/Inputs!$B$15)*Inputs!$B$9, 0)</f>
        <v>0</v>
      </c>
      <c r="K6944" s="2">
        <f>MAX(E6944*Inputs!$B$5 - B6944 - Inputs!$B$8, 0) * H6944</f>
        <v>0</v>
      </c>
      <c r="L6944" s="2">
        <f>IF(B6944 &gt;= D6944*Inputs!$B$10, MAX(B6944 - E6944/Inputs!$B$5 - Inputs!$B$8, 0) * I6944, 0)</f>
        <v>0</v>
      </c>
      <c r="M6944" s="2">
        <f t="shared" si="1298"/>
        <v>0</v>
      </c>
      <c r="N6944" s="3" t="str">
        <f t="shared" si="1299"/>
        <v>Idle</v>
      </c>
      <c r="O6944" s="3" t="str">
        <f t="shared" si="1307"/>
        <v>Idle</v>
      </c>
      <c r="P6944" s="2">
        <f t="shared" si="1300"/>
        <v>0</v>
      </c>
      <c r="Q6944" s="2">
        <f t="shared" si="1301"/>
        <v>0</v>
      </c>
      <c r="R6944" s="2">
        <f t="shared" si="1302"/>
        <v>0</v>
      </c>
      <c r="S6944" s="2">
        <f t="shared" si="1303"/>
        <v>0</v>
      </c>
      <c r="T6944" s="2">
        <f t="shared" si="1304"/>
        <v>0</v>
      </c>
      <c r="U6944" s="2">
        <f>IF(O6944="Reg", R6944 * Inputs!$B$7, 0)</f>
        <v>0</v>
      </c>
      <c r="V6944" s="2">
        <f>MAX(F6944 + P6944*Inputs!$B$15 - (Q6944/Inputs!$B$16) - U6944, 0)</f>
        <v>0</v>
      </c>
    </row>
    <row r="6945" spans="1:22" x14ac:dyDescent="0.3">
      <c r="A6945" s="1">
        <v>46312.291666666657</v>
      </c>
      <c r="B6945" s="2">
        <v>0</v>
      </c>
      <c r="C6945" s="2">
        <v>7.7543910810502323</v>
      </c>
      <c r="D6945" s="2">
        <f t="shared" si="1296"/>
        <v>36.269081446025645</v>
      </c>
      <c r="E6945" s="2">
        <f t="shared" si="1297"/>
        <v>8.272602606508185</v>
      </c>
      <c r="F6945" s="2">
        <f t="shared" si="1305"/>
        <v>0</v>
      </c>
      <c r="G6945" s="2">
        <f t="shared" si="1306"/>
        <v>0</v>
      </c>
      <c r="H6945" s="2">
        <f>MIN(Inputs!$B$2, (Inputs!$B$14 - F6945)/Inputs!$B$15)</f>
        <v>170</v>
      </c>
      <c r="I6945" s="2">
        <f>MAX(MIN(Inputs!$B$2, F6945*Inputs!$B$16, Inputs!$B$14*Inputs!$B$4 - G6945), 0)</f>
        <v>0</v>
      </c>
      <c r="J6945" s="2">
        <f>MAX(MIN(Inputs!$B$2, F6945*Inputs!$B$16, (Inputs!$B$14-F6945)/Inputs!$B$15)*Inputs!$B$9, 0)</f>
        <v>0</v>
      </c>
      <c r="K6945" s="2">
        <f>MAX(E6945*Inputs!$B$5 - B6945 - Inputs!$B$8, 0) * H6945</f>
        <v>0</v>
      </c>
      <c r="L6945" s="2">
        <f>IF(B6945 &gt;= D6945*Inputs!$B$10, MAX(B6945 - E6945/Inputs!$B$5 - Inputs!$B$8, 0) * I6945, 0)</f>
        <v>0</v>
      </c>
      <c r="M6945" s="2">
        <f t="shared" si="1298"/>
        <v>0</v>
      </c>
      <c r="N6945" s="3" t="str">
        <f t="shared" si="1299"/>
        <v>Idle</v>
      </c>
      <c r="O6945" s="3" t="str">
        <f t="shared" si="1307"/>
        <v>Idle</v>
      </c>
      <c r="P6945" s="2">
        <f t="shared" si="1300"/>
        <v>0</v>
      </c>
      <c r="Q6945" s="2">
        <f t="shared" si="1301"/>
        <v>0</v>
      </c>
      <c r="R6945" s="2">
        <f t="shared" si="1302"/>
        <v>0</v>
      </c>
      <c r="S6945" s="2">
        <f t="shared" si="1303"/>
        <v>0</v>
      </c>
      <c r="T6945" s="2">
        <f t="shared" si="1304"/>
        <v>0</v>
      </c>
      <c r="U6945" s="2">
        <f>IF(O6945="Reg", R6945 * Inputs!$B$7, 0)</f>
        <v>0</v>
      </c>
      <c r="V6945" s="2">
        <f>MAX(F6945 + P6945*Inputs!$B$15 - (Q6945/Inputs!$B$16) - U6945, 0)</f>
        <v>0</v>
      </c>
    </row>
    <row r="6946" spans="1:22" x14ac:dyDescent="0.3">
      <c r="A6946" s="1">
        <v>46312.333333333343</v>
      </c>
      <c r="B6946" s="2">
        <v>0</v>
      </c>
      <c r="C6946" s="2">
        <v>25.779603184404689</v>
      </c>
      <c r="D6946" s="2">
        <f t="shared" si="1296"/>
        <v>36.269081446025645</v>
      </c>
      <c r="E6946" s="2">
        <f t="shared" si="1297"/>
        <v>14.630550891699615</v>
      </c>
      <c r="F6946" s="2">
        <f t="shared" si="1305"/>
        <v>0</v>
      </c>
      <c r="G6946" s="2">
        <f t="shared" si="1306"/>
        <v>0</v>
      </c>
      <c r="H6946" s="2">
        <f>MIN(Inputs!$B$2, (Inputs!$B$14 - F6946)/Inputs!$B$15)</f>
        <v>170</v>
      </c>
      <c r="I6946" s="2">
        <f>MAX(MIN(Inputs!$B$2, F6946*Inputs!$B$16, Inputs!$B$14*Inputs!$B$4 - G6946), 0)</f>
        <v>0</v>
      </c>
      <c r="J6946" s="2">
        <f>MAX(MIN(Inputs!$B$2, F6946*Inputs!$B$16, (Inputs!$B$14-F6946)/Inputs!$B$15)*Inputs!$B$9, 0)</f>
        <v>0</v>
      </c>
      <c r="K6946" s="2">
        <f>MAX(E6946*Inputs!$B$5 - B6946 - Inputs!$B$8, 0) * H6946</f>
        <v>0</v>
      </c>
      <c r="L6946" s="2">
        <f>IF(B6946 &gt;= D6946*Inputs!$B$10, MAX(B6946 - E6946/Inputs!$B$5 - Inputs!$B$8, 0) * I6946, 0)</f>
        <v>0</v>
      </c>
      <c r="M6946" s="2">
        <f t="shared" si="1298"/>
        <v>0</v>
      </c>
      <c r="N6946" s="3" t="str">
        <f t="shared" si="1299"/>
        <v>Idle</v>
      </c>
      <c r="O6946" s="3" t="str">
        <f t="shared" si="1307"/>
        <v>Idle</v>
      </c>
      <c r="P6946" s="2">
        <f t="shared" si="1300"/>
        <v>0</v>
      </c>
      <c r="Q6946" s="2">
        <f t="shared" si="1301"/>
        <v>0</v>
      </c>
      <c r="R6946" s="2">
        <f t="shared" si="1302"/>
        <v>0</v>
      </c>
      <c r="S6946" s="2">
        <f t="shared" si="1303"/>
        <v>0</v>
      </c>
      <c r="T6946" s="2">
        <f t="shared" si="1304"/>
        <v>0</v>
      </c>
      <c r="U6946" s="2">
        <f>IF(O6946="Reg", R6946 * Inputs!$B$7, 0)</f>
        <v>0</v>
      </c>
      <c r="V6946" s="2">
        <f>MAX(F6946 + P6946*Inputs!$B$15 - (Q6946/Inputs!$B$16) - U6946, 0)</f>
        <v>0</v>
      </c>
    </row>
    <row r="6947" spans="1:22" x14ac:dyDescent="0.3">
      <c r="A6947" s="1">
        <v>46312.375</v>
      </c>
      <c r="B6947" s="2">
        <v>0</v>
      </c>
      <c r="C6947" s="2">
        <v>5.1544009635699783</v>
      </c>
      <c r="D6947" s="2">
        <f t="shared" si="1296"/>
        <v>36.269081446025645</v>
      </c>
      <c r="E6947" s="2">
        <f t="shared" si="1297"/>
        <v>24.262477275373211</v>
      </c>
      <c r="F6947" s="2">
        <f t="shared" si="1305"/>
        <v>0</v>
      </c>
      <c r="G6947" s="2">
        <f t="shared" si="1306"/>
        <v>0</v>
      </c>
      <c r="H6947" s="2">
        <f>MIN(Inputs!$B$2, (Inputs!$B$14 - F6947)/Inputs!$B$15)</f>
        <v>170</v>
      </c>
      <c r="I6947" s="2">
        <f>MAX(MIN(Inputs!$B$2, F6947*Inputs!$B$16, Inputs!$B$14*Inputs!$B$4 - G6947), 0)</f>
        <v>0</v>
      </c>
      <c r="J6947" s="2">
        <f>MAX(MIN(Inputs!$B$2, F6947*Inputs!$B$16, (Inputs!$B$14-F6947)/Inputs!$B$15)*Inputs!$B$9, 0)</f>
        <v>0</v>
      </c>
      <c r="K6947" s="2">
        <f>MAX(E6947*Inputs!$B$5 - B6947 - Inputs!$B$8, 0) * H6947</f>
        <v>229.6666003958326</v>
      </c>
      <c r="L6947" s="2">
        <f>IF(B6947 &gt;= D6947*Inputs!$B$10, MAX(B6947 - E6947/Inputs!$B$5 - Inputs!$B$8, 0) * I6947, 0)</f>
        <v>0</v>
      </c>
      <c r="M6947" s="2">
        <f t="shared" si="1298"/>
        <v>0</v>
      </c>
      <c r="N6947" s="3" t="str">
        <f t="shared" si="1299"/>
        <v>Charge</v>
      </c>
      <c r="O6947" s="3" t="str">
        <f t="shared" si="1307"/>
        <v>Charge</v>
      </c>
      <c r="P6947" s="2">
        <f t="shared" si="1300"/>
        <v>170</v>
      </c>
      <c r="Q6947" s="2">
        <f t="shared" si="1301"/>
        <v>0</v>
      </c>
      <c r="R6947" s="2">
        <f t="shared" si="1302"/>
        <v>0</v>
      </c>
      <c r="S6947" s="2">
        <f t="shared" si="1303"/>
        <v>0</v>
      </c>
      <c r="T6947" s="2">
        <f t="shared" si="1304"/>
        <v>0</v>
      </c>
      <c r="U6947" s="2">
        <f>IF(O6947="Reg", R6947 * Inputs!$B$7, 0)</f>
        <v>0</v>
      </c>
      <c r="V6947" s="2">
        <f>MAX(F6947 + P6947*Inputs!$B$15 - (Q6947/Inputs!$B$16) - U6947, 0)</f>
        <v>170</v>
      </c>
    </row>
    <row r="6948" spans="1:22" x14ac:dyDescent="0.3">
      <c r="A6948" s="1">
        <v>46312.416666666657</v>
      </c>
      <c r="B6948" s="2">
        <v>7.513136301039042</v>
      </c>
      <c r="C6948" s="2">
        <v>10.685916438858619</v>
      </c>
      <c r="D6948" s="2">
        <f t="shared" si="1296"/>
        <v>36.269081446025645</v>
      </c>
      <c r="E6948" s="2">
        <f t="shared" si="1297"/>
        <v>34.225028319199218</v>
      </c>
      <c r="F6948" s="2">
        <f t="shared" si="1305"/>
        <v>170</v>
      </c>
      <c r="G6948" s="2">
        <f t="shared" si="1306"/>
        <v>0</v>
      </c>
      <c r="H6948" s="2">
        <f>MIN(Inputs!$B$2, (Inputs!$B$14 - F6948)/Inputs!$B$15)</f>
        <v>170</v>
      </c>
      <c r="I6948" s="2">
        <f>MAX(MIN(Inputs!$B$2, F6948*Inputs!$B$16, Inputs!$B$14*Inputs!$B$4 - G6948), 0)</f>
        <v>170</v>
      </c>
      <c r="J6948" s="2">
        <f>MAX(MIN(Inputs!$B$2, F6948*Inputs!$B$16, (Inputs!$B$14-F6948)/Inputs!$B$15)*Inputs!$B$9, 0)</f>
        <v>136</v>
      </c>
      <c r="K6948" s="2">
        <f>MAX(E6948*Inputs!$B$5 - B6948 - Inputs!$B$8, 0) * H6948</f>
        <v>442.83106537556563</v>
      </c>
      <c r="L6948" s="2">
        <f>IF(B6948 &gt;= D6948*Inputs!$B$10, MAX(B6948 - E6948/Inputs!$B$5 - Inputs!$B$8, 0) * I6948, 0)</f>
        <v>0</v>
      </c>
      <c r="M6948" s="2">
        <f t="shared" si="1298"/>
        <v>1453.2846356847722</v>
      </c>
      <c r="N6948" s="3" t="str">
        <f t="shared" si="1299"/>
        <v>Reg</v>
      </c>
      <c r="O6948" s="3" t="str">
        <f t="shared" si="1307"/>
        <v>Charge</v>
      </c>
      <c r="P6948" s="2">
        <f t="shared" si="1300"/>
        <v>170</v>
      </c>
      <c r="Q6948" s="2">
        <f t="shared" si="1301"/>
        <v>0</v>
      </c>
      <c r="R6948" s="2">
        <f t="shared" si="1302"/>
        <v>0</v>
      </c>
      <c r="S6948" s="2">
        <f t="shared" si="1303"/>
        <v>-1277.2331711766371</v>
      </c>
      <c r="T6948" s="2">
        <f t="shared" si="1304"/>
        <v>0</v>
      </c>
      <c r="U6948" s="2">
        <f>IF(O6948="Reg", R6948 * Inputs!$B$7, 0)</f>
        <v>0</v>
      </c>
      <c r="V6948" s="2">
        <f>MAX(F6948 + P6948*Inputs!$B$15 - (Q6948/Inputs!$B$16) - U6948, 0)</f>
        <v>340</v>
      </c>
    </row>
    <row r="6949" spans="1:22" x14ac:dyDescent="0.3">
      <c r="A6949" s="1">
        <v>46312.458333333343</v>
      </c>
      <c r="B6949" s="2">
        <v>12.36073944368616</v>
      </c>
      <c r="C6949" s="2">
        <v>23.33984385763533</v>
      </c>
      <c r="D6949" s="2">
        <f t="shared" si="1296"/>
        <v>36.269081446025645</v>
      </c>
      <c r="E6949" s="2">
        <f t="shared" si="1297"/>
        <v>61.038262509222967</v>
      </c>
      <c r="F6949" s="2">
        <f t="shared" si="1305"/>
        <v>340</v>
      </c>
      <c r="G6949" s="2">
        <f t="shared" si="1306"/>
        <v>0</v>
      </c>
      <c r="H6949" s="2">
        <f>MIN(Inputs!$B$2, (Inputs!$B$14 - F6949)/Inputs!$B$15)</f>
        <v>0</v>
      </c>
      <c r="I6949" s="2">
        <f>MAX(MIN(Inputs!$B$2, F6949*Inputs!$B$16, Inputs!$B$14*Inputs!$B$4 - G6949), 0)</f>
        <v>170</v>
      </c>
      <c r="J6949" s="2">
        <f>MAX(MIN(Inputs!$B$2, F6949*Inputs!$B$16, (Inputs!$B$14-F6949)/Inputs!$B$15)*Inputs!$B$9, 0)</f>
        <v>0</v>
      </c>
      <c r="K6949" s="2">
        <f>MAX(E6949*Inputs!$B$5 - B6949 - Inputs!$B$8, 0) * H6949</f>
        <v>0</v>
      </c>
      <c r="L6949" s="2">
        <f>IF(B6949 &gt;= D6949*Inputs!$B$10, MAX(B6949 - E6949/Inputs!$B$5 - Inputs!$B$8, 0) * I6949, 0)</f>
        <v>0</v>
      </c>
      <c r="M6949" s="2">
        <f t="shared" si="1298"/>
        <v>0</v>
      </c>
      <c r="N6949" s="3" t="str">
        <f t="shared" si="1299"/>
        <v>Idle</v>
      </c>
      <c r="O6949" s="3" t="str">
        <f t="shared" si="1307"/>
        <v>Idle</v>
      </c>
      <c r="P6949" s="2">
        <f t="shared" si="1300"/>
        <v>0</v>
      </c>
      <c r="Q6949" s="2">
        <f t="shared" si="1301"/>
        <v>0</v>
      </c>
      <c r="R6949" s="2">
        <f t="shared" si="1302"/>
        <v>0</v>
      </c>
      <c r="S6949" s="2">
        <f t="shared" si="1303"/>
        <v>0</v>
      </c>
      <c r="T6949" s="2">
        <f t="shared" si="1304"/>
        <v>0</v>
      </c>
      <c r="U6949" s="2">
        <f>IF(O6949="Reg", R6949 * Inputs!$B$7, 0)</f>
        <v>0</v>
      </c>
      <c r="V6949" s="2">
        <f>MAX(F6949 + P6949*Inputs!$B$15 - (Q6949/Inputs!$B$16) - U6949, 0)</f>
        <v>340</v>
      </c>
    </row>
    <row r="6950" spans="1:22" x14ac:dyDescent="0.3">
      <c r="A6950" s="1">
        <v>46312.5</v>
      </c>
      <c r="B6950" s="2">
        <v>29.761739894323899</v>
      </c>
      <c r="C6950" s="2">
        <v>43.723210336260429</v>
      </c>
      <c r="D6950" s="2">
        <f t="shared" si="1296"/>
        <v>36.269081446025645</v>
      </c>
      <c r="E6950" s="2">
        <f t="shared" si="1297"/>
        <v>71.03252675401103</v>
      </c>
      <c r="F6950" s="2">
        <f t="shared" si="1305"/>
        <v>340</v>
      </c>
      <c r="G6950" s="2">
        <f t="shared" si="1306"/>
        <v>0</v>
      </c>
      <c r="H6950" s="2">
        <f>MIN(Inputs!$B$2, (Inputs!$B$14 - F6950)/Inputs!$B$15)</f>
        <v>0</v>
      </c>
      <c r="I6950" s="2">
        <f>MAX(MIN(Inputs!$B$2, F6950*Inputs!$B$16, Inputs!$B$14*Inputs!$B$4 - G6950), 0)</f>
        <v>170</v>
      </c>
      <c r="J6950" s="2">
        <f>MAX(MIN(Inputs!$B$2, F6950*Inputs!$B$16, (Inputs!$B$14-F6950)/Inputs!$B$15)*Inputs!$B$9, 0)</f>
        <v>0</v>
      </c>
      <c r="K6950" s="2">
        <f>MAX(E6950*Inputs!$B$5 - B6950 - Inputs!$B$8, 0) * H6950</f>
        <v>0</v>
      </c>
      <c r="L6950" s="2">
        <f>IF(B6950 &gt;= D6950*Inputs!$B$10, MAX(B6950 - E6950/Inputs!$B$5 - Inputs!$B$8, 0) * I6950, 0)</f>
        <v>0</v>
      </c>
      <c r="M6950" s="2">
        <f t="shared" si="1298"/>
        <v>0</v>
      </c>
      <c r="N6950" s="3" t="str">
        <f t="shared" si="1299"/>
        <v>Idle</v>
      </c>
      <c r="O6950" s="3" t="str">
        <f t="shared" si="1307"/>
        <v>Idle</v>
      </c>
      <c r="P6950" s="2">
        <f t="shared" si="1300"/>
        <v>0</v>
      </c>
      <c r="Q6950" s="2">
        <f t="shared" si="1301"/>
        <v>0</v>
      </c>
      <c r="R6950" s="2">
        <f t="shared" si="1302"/>
        <v>0</v>
      </c>
      <c r="S6950" s="2">
        <f t="shared" si="1303"/>
        <v>0</v>
      </c>
      <c r="T6950" s="2">
        <f t="shared" si="1304"/>
        <v>0</v>
      </c>
      <c r="U6950" s="2">
        <f>IF(O6950="Reg", R6950 * Inputs!$B$7, 0)</f>
        <v>0</v>
      </c>
      <c r="V6950" s="2">
        <f>MAX(F6950 + P6950*Inputs!$B$15 - (Q6950/Inputs!$B$16) - U6950, 0)</f>
        <v>340</v>
      </c>
    </row>
    <row r="6951" spans="1:22" x14ac:dyDescent="0.3">
      <c r="A6951" s="1">
        <v>46312.541666666657</v>
      </c>
      <c r="B6951" s="2">
        <v>38.147689711148587</v>
      </c>
      <c r="C6951" s="2">
        <v>8.831169544210649</v>
      </c>
      <c r="D6951" s="2">
        <f t="shared" si="1296"/>
        <v>36.269081446025645</v>
      </c>
      <c r="E6951" s="2">
        <f t="shared" si="1297"/>
        <v>78.268381538845276</v>
      </c>
      <c r="F6951" s="2">
        <f t="shared" si="1305"/>
        <v>340</v>
      </c>
      <c r="G6951" s="2">
        <f t="shared" si="1306"/>
        <v>0</v>
      </c>
      <c r="H6951" s="2">
        <f>MIN(Inputs!$B$2, (Inputs!$B$14 - F6951)/Inputs!$B$15)</f>
        <v>0</v>
      </c>
      <c r="I6951" s="2">
        <f>MAX(MIN(Inputs!$B$2, F6951*Inputs!$B$16, Inputs!$B$14*Inputs!$B$4 - G6951), 0)</f>
        <v>170</v>
      </c>
      <c r="J6951" s="2">
        <f>MAX(MIN(Inputs!$B$2, F6951*Inputs!$B$16, (Inputs!$B$14-F6951)/Inputs!$B$15)*Inputs!$B$9, 0)</f>
        <v>0</v>
      </c>
      <c r="K6951" s="2">
        <f>MAX(E6951*Inputs!$B$5 - B6951 - Inputs!$B$8, 0) * H6951</f>
        <v>0</v>
      </c>
      <c r="L6951" s="2">
        <f>IF(B6951 &gt;= D6951*Inputs!$B$10, MAX(B6951 - E6951/Inputs!$B$5 - Inputs!$B$8, 0) * I6951, 0)</f>
        <v>0</v>
      </c>
      <c r="M6951" s="2">
        <f t="shared" si="1298"/>
        <v>0</v>
      </c>
      <c r="N6951" s="3" t="str">
        <f t="shared" si="1299"/>
        <v>Idle</v>
      </c>
      <c r="O6951" s="3" t="str">
        <f t="shared" si="1307"/>
        <v>Idle</v>
      </c>
      <c r="P6951" s="2">
        <f t="shared" si="1300"/>
        <v>0</v>
      </c>
      <c r="Q6951" s="2">
        <f t="shared" si="1301"/>
        <v>0</v>
      </c>
      <c r="R6951" s="2">
        <f t="shared" si="1302"/>
        <v>0</v>
      </c>
      <c r="S6951" s="2">
        <f t="shared" si="1303"/>
        <v>0</v>
      </c>
      <c r="T6951" s="2">
        <f t="shared" si="1304"/>
        <v>0</v>
      </c>
      <c r="U6951" s="2">
        <f>IF(O6951="Reg", R6951 * Inputs!$B$7, 0)</f>
        <v>0</v>
      </c>
      <c r="V6951" s="2">
        <f>MAX(F6951 + P6951*Inputs!$B$15 - (Q6951/Inputs!$B$16) - U6951, 0)</f>
        <v>340</v>
      </c>
    </row>
    <row r="6952" spans="1:22" x14ac:dyDescent="0.3">
      <c r="A6952" s="1">
        <v>46312.583333333343</v>
      </c>
      <c r="B6952" s="2">
        <v>57.791558302041572</v>
      </c>
      <c r="C6952" s="2">
        <v>6.5505603319531343</v>
      </c>
      <c r="D6952" s="2">
        <f t="shared" si="1296"/>
        <v>36.269081446025645</v>
      </c>
      <c r="E6952" s="2">
        <f t="shared" si="1297"/>
        <v>82.645374422353044</v>
      </c>
      <c r="F6952" s="2">
        <f t="shared" si="1305"/>
        <v>340</v>
      </c>
      <c r="G6952" s="2">
        <f t="shared" si="1306"/>
        <v>0</v>
      </c>
      <c r="H6952" s="2">
        <f>MIN(Inputs!$B$2, (Inputs!$B$14 - F6952)/Inputs!$B$15)</f>
        <v>0</v>
      </c>
      <c r="I6952" s="2">
        <f>MAX(MIN(Inputs!$B$2, F6952*Inputs!$B$16, Inputs!$B$14*Inputs!$B$4 - G6952), 0)</f>
        <v>170</v>
      </c>
      <c r="J6952" s="2">
        <f>MAX(MIN(Inputs!$B$2, F6952*Inputs!$B$16, (Inputs!$B$14-F6952)/Inputs!$B$15)*Inputs!$B$9, 0)</f>
        <v>0</v>
      </c>
      <c r="K6952" s="2">
        <f>MAX(E6952*Inputs!$B$5 - B6952 - Inputs!$B$8, 0) * H6952</f>
        <v>0</v>
      </c>
      <c r="L6952" s="2">
        <f>IF(B6952 &gt;= D6952*Inputs!$B$10, MAX(B6952 - E6952/Inputs!$B$5 - Inputs!$B$8, 0) * I6952, 0)</f>
        <v>0</v>
      </c>
      <c r="M6952" s="2">
        <f t="shared" si="1298"/>
        <v>0</v>
      </c>
      <c r="N6952" s="3" t="str">
        <f t="shared" si="1299"/>
        <v>Idle</v>
      </c>
      <c r="O6952" s="3" t="str">
        <f t="shared" si="1307"/>
        <v>Idle</v>
      </c>
      <c r="P6952" s="2">
        <f t="shared" si="1300"/>
        <v>0</v>
      </c>
      <c r="Q6952" s="2">
        <f t="shared" si="1301"/>
        <v>0</v>
      </c>
      <c r="R6952" s="2">
        <f t="shared" si="1302"/>
        <v>0</v>
      </c>
      <c r="S6952" s="2">
        <f t="shared" si="1303"/>
        <v>0</v>
      </c>
      <c r="T6952" s="2">
        <f t="shared" si="1304"/>
        <v>0</v>
      </c>
      <c r="U6952" s="2">
        <f>IF(O6952="Reg", R6952 * Inputs!$B$7, 0)</f>
        <v>0</v>
      </c>
      <c r="V6952" s="2">
        <f>MAX(F6952 + P6952*Inputs!$B$15 - (Q6952/Inputs!$B$16) - U6952, 0)</f>
        <v>340</v>
      </c>
    </row>
    <row r="6953" spans="1:22" x14ac:dyDescent="0.3">
      <c r="A6953" s="1">
        <v>46312.625</v>
      </c>
      <c r="B6953" s="2">
        <v>59.775306262956057</v>
      </c>
      <c r="C6953" s="2">
        <v>28.086050601813788</v>
      </c>
      <c r="D6953" s="2">
        <f t="shared" si="1296"/>
        <v>36.269081446025645</v>
      </c>
      <c r="E6953" s="2">
        <f t="shared" si="1297"/>
        <v>85.144756156000767</v>
      </c>
      <c r="F6953" s="2">
        <f t="shared" si="1305"/>
        <v>340</v>
      </c>
      <c r="G6953" s="2">
        <f t="shared" si="1306"/>
        <v>0</v>
      </c>
      <c r="H6953" s="2">
        <f>MIN(Inputs!$B$2, (Inputs!$B$14 - F6953)/Inputs!$B$15)</f>
        <v>0</v>
      </c>
      <c r="I6953" s="2">
        <f>MAX(MIN(Inputs!$B$2, F6953*Inputs!$B$16, Inputs!$B$14*Inputs!$B$4 - G6953), 0)</f>
        <v>170</v>
      </c>
      <c r="J6953" s="2">
        <f>MAX(MIN(Inputs!$B$2, F6953*Inputs!$B$16, (Inputs!$B$14-F6953)/Inputs!$B$15)*Inputs!$B$9, 0)</f>
        <v>0</v>
      </c>
      <c r="K6953" s="2">
        <f>MAX(E6953*Inputs!$B$5 - B6953 - Inputs!$B$8, 0) * H6953</f>
        <v>0</v>
      </c>
      <c r="L6953" s="2">
        <f>IF(B6953 &gt;= D6953*Inputs!$B$10, MAX(B6953 - E6953/Inputs!$B$5 - Inputs!$B$8, 0) * I6953, 0)</f>
        <v>0</v>
      </c>
      <c r="M6953" s="2">
        <f t="shared" si="1298"/>
        <v>0</v>
      </c>
      <c r="N6953" s="3" t="str">
        <f t="shared" si="1299"/>
        <v>Idle</v>
      </c>
      <c r="O6953" s="3" t="str">
        <f t="shared" si="1307"/>
        <v>Idle</v>
      </c>
      <c r="P6953" s="2">
        <f t="shared" si="1300"/>
        <v>0</v>
      </c>
      <c r="Q6953" s="2">
        <f t="shared" si="1301"/>
        <v>0</v>
      </c>
      <c r="R6953" s="2">
        <f t="shared" si="1302"/>
        <v>0</v>
      </c>
      <c r="S6953" s="2">
        <f t="shared" si="1303"/>
        <v>0</v>
      </c>
      <c r="T6953" s="2">
        <f t="shared" si="1304"/>
        <v>0</v>
      </c>
      <c r="U6953" s="2">
        <f>IF(O6953="Reg", R6953 * Inputs!$B$7, 0)</f>
        <v>0</v>
      </c>
      <c r="V6953" s="2">
        <f>MAX(F6953 + P6953*Inputs!$B$15 - (Q6953/Inputs!$B$16) - U6953, 0)</f>
        <v>340</v>
      </c>
    </row>
    <row r="6954" spans="1:22" x14ac:dyDescent="0.3">
      <c r="A6954" s="1">
        <v>46312.666666666657</v>
      </c>
      <c r="B6954" s="2">
        <v>168.39254144118149</v>
      </c>
      <c r="C6954" s="2">
        <v>4.8771460471870203</v>
      </c>
      <c r="D6954" s="2">
        <f t="shared" si="1296"/>
        <v>36.269081446025645</v>
      </c>
      <c r="E6954" s="2">
        <f t="shared" si="1297"/>
        <v>85.016627495262512</v>
      </c>
      <c r="F6954" s="2">
        <f t="shared" si="1305"/>
        <v>340</v>
      </c>
      <c r="G6954" s="2">
        <f t="shared" si="1306"/>
        <v>0</v>
      </c>
      <c r="H6954" s="2">
        <f>MIN(Inputs!$B$2, (Inputs!$B$14 - F6954)/Inputs!$B$15)</f>
        <v>0</v>
      </c>
      <c r="I6954" s="2">
        <f>MAX(MIN(Inputs!$B$2, F6954*Inputs!$B$16, Inputs!$B$14*Inputs!$B$4 - G6954), 0)</f>
        <v>170</v>
      </c>
      <c r="J6954" s="2">
        <f>MAX(MIN(Inputs!$B$2, F6954*Inputs!$B$16, (Inputs!$B$14-F6954)/Inputs!$B$15)*Inputs!$B$9, 0)</f>
        <v>0</v>
      </c>
      <c r="K6954" s="2">
        <f>MAX(E6954*Inputs!$B$5 - B6954 - Inputs!$B$8, 0) * H6954</f>
        <v>0</v>
      </c>
      <c r="L6954" s="2">
        <f>IF(B6954 &gt;= D6954*Inputs!$B$10, MAX(B6954 - E6954/Inputs!$B$5 - Inputs!$B$8, 0) * I6954, 0)</f>
        <v>8803.0653697796861</v>
      </c>
      <c r="M6954" s="2">
        <f t="shared" si="1298"/>
        <v>0</v>
      </c>
      <c r="N6954" s="3" t="str">
        <f t="shared" si="1299"/>
        <v>Discharge</v>
      </c>
      <c r="O6954" s="3" t="str">
        <f t="shared" si="1307"/>
        <v>Discharge</v>
      </c>
      <c r="P6954" s="2">
        <f t="shared" si="1300"/>
        <v>0</v>
      </c>
      <c r="Q6954" s="2">
        <f t="shared" si="1301"/>
        <v>170</v>
      </c>
      <c r="R6954" s="2">
        <f t="shared" si="1302"/>
        <v>0</v>
      </c>
      <c r="S6954" s="2">
        <f t="shared" si="1303"/>
        <v>28626.732045000856</v>
      </c>
      <c r="T6954" s="2">
        <f t="shared" si="1304"/>
        <v>0</v>
      </c>
      <c r="U6954" s="2">
        <f>IF(O6954="Reg", R6954 * Inputs!$B$7, 0)</f>
        <v>0</v>
      </c>
      <c r="V6954" s="2">
        <f>MAX(F6954 + P6954*Inputs!$B$15 - (Q6954/Inputs!$B$16) - U6954, 0)</f>
        <v>170</v>
      </c>
    </row>
    <row r="6955" spans="1:22" x14ac:dyDescent="0.3">
      <c r="A6955" s="1">
        <v>46312.708333333343</v>
      </c>
      <c r="B6955" s="2">
        <v>72.326324912414591</v>
      </c>
      <c r="C6955" s="2">
        <v>8.2299853285650499</v>
      </c>
      <c r="D6955" s="2">
        <f t="shared" si="1296"/>
        <v>36.269081446025645</v>
      </c>
      <c r="E6955" s="2">
        <f t="shared" si="1297"/>
        <v>65.111480027254785</v>
      </c>
      <c r="F6955" s="2">
        <f t="shared" si="1305"/>
        <v>170</v>
      </c>
      <c r="G6955" s="2">
        <f t="shared" si="1306"/>
        <v>170</v>
      </c>
      <c r="H6955" s="2">
        <f>MIN(Inputs!$B$2, (Inputs!$B$14 - F6955)/Inputs!$B$15)</f>
        <v>170</v>
      </c>
      <c r="I6955" s="2">
        <f>MAX(MIN(Inputs!$B$2, F6955*Inputs!$B$16, Inputs!$B$14*Inputs!$B$4 - G6955), 0)</f>
        <v>170</v>
      </c>
      <c r="J6955" s="2">
        <f>MAX(MIN(Inputs!$B$2, F6955*Inputs!$B$16, (Inputs!$B$14-F6955)/Inputs!$B$15)*Inputs!$B$9, 0)</f>
        <v>136</v>
      </c>
      <c r="K6955" s="2">
        <f>MAX(E6955*Inputs!$B$5 - B6955 - Inputs!$B$8, 0) * H6955</f>
        <v>0</v>
      </c>
      <c r="L6955" s="2">
        <f>IF(B6955 &gt;= D6955*Inputs!$B$10, MAX(B6955 - E6955/Inputs!$B$5 - Inputs!$B$8, 0) * I6955, 0)</f>
        <v>0</v>
      </c>
      <c r="M6955" s="2">
        <f t="shared" si="1298"/>
        <v>1119.2780046848468</v>
      </c>
      <c r="N6955" s="3" t="str">
        <f t="shared" si="1299"/>
        <v>Reg</v>
      </c>
      <c r="O6955" s="3" t="str">
        <f t="shared" si="1307"/>
        <v>Discharge</v>
      </c>
      <c r="P6955" s="2">
        <f t="shared" si="1300"/>
        <v>0</v>
      </c>
      <c r="Q6955" s="2">
        <f t="shared" si="1301"/>
        <v>170</v>
      </c>
      <c r="R6955" s="2">
        <f t="shared" si="1302"/>
        <v>0</v>
      </c>
      <c r="S6955" s="2">
        <f t="shared" si="1303"/>
        <v>12295.47523511048</v>
      </c>
      <c r="T6955" s="2">
        <f t="shared" si="1304"/>
        <v>0</v>
      </c>
      <c r="U6955" s="2">
        <f>IF(O6955="Reg", R6955 * Inputs!$B$7, 0)</f>
        <v>0</v>
      </c>
      <c r="V6955" s="2">
        <f>MAX(F6955 + P6955*Inputs!$B$15 - (Q6955/Inputs!$B$16) - U6955, 0)</f>
        <v>0</v>
      </c>
    </row>
    <row r="6956" spans="1:22" x14ac:dyDescent="0.3">
      <c r="A6956" s="1">
        <v>46312.75</v>
      </c>
      <c r="B6956" s="2">
        <v>73.176868603329297</v>
      </c>
      <c r="C6956" s="2">
        <v>6.5022879394133808</v>
      </c>
      <c r="D6956" s="2">
        <f t="shared" si="1296"/>
        <v>36.269081446025645</v>
      </c>
      <c r="E6956" s="2">
        <f t="shared" si="1297"/>
        <v>60.580623552484262</v>
      </c>
      <c r="F6956" s="2">
        <f t="shared" si="1305"/>
        <v>0</v>
      </c>
      <c r="G6956" s="2">
        <f t="shared" si="1306"/>
        <v>340</v>
      </c>
      <c r="H6956" s="2">
        <f>MIN(Inputs!$B$2, (Inputs!$B$14 - F6956)/Inputs!$B$15)</f>
        <v>170</v>
      </c>
      <c r="I6956" s="2">
        <f>MAX(MIN(Inputs!$B$2, F6956*Inputs!$B$16, Inputs!$B$14*Inputs!$B$4 - G6956), 0)</f>
        <v>0</v>
      </c>
      <c r="J6956" s="2">
        <f>MAX(MIN(Inputs!$B$2, F6956*Inputs!$B$16, (Inputs!$B$14-F6956)/Inputs!$B$15)*Inputs!$B$9, 0)</f>
        <v>0</v>
      </c>
      <c r="K6956" s="2">
        <f>MAX(E6956*Inputs!$B$5 - B6956 - Inputs!$B$8, 0) * H6956</f>
        <v>0</v>
      </c>
      <c r="L6956" s="2">
        <f>IF(B6956 &gt;= D6956*Inputs!$B$10, MAX(B6956 - E6956/Inputs!$B$5 - Inputs!$B$8, 0) * I6956, 0)</f>
        <v>0</v>
      </c>
      <c r="M6956" s="2">
        <f t="shared" si="1298"/>
        <v>0</v>
      </c>
      <c r="N6956" s="3" t="str">
        <f t="shared" si="1299"/>
        <v>Idle</v>
      </c>
      <c r="O6956" s="3" t="str">
        <f t="shared" si="1307"/>
        <v>Idle</v>
      </c>
      <c r="P6956" s="2">
        <f t="shared" si="1300"/>
        <v>0</v>
      </c>
      <c r="Q6956" s="2">
        <f t="shared" si="1301"/>
        <v>0</v>
      </c>
      <c r="R6956" s="2">
        <f t="shared" si="1302"/>
        <v>0</v>
      </c>
      <c r="S6956" s="2">
        <f t="shared" si="1303"/>
        <v>0</v>
      </c>
      <c r="T6956" s="2">
        <f t="shared" si="1304"/>
        <v>0</v>
      </c>
      <c r="U6956" s="2">
        <f>IF(O6956="Reg", R6956 * Inputs!$B$7, 0)</f>
        <v>0</v>
      </c>
      <c r="V6956" s="2">
        <f>MAX(F6956 + P6956*Inputs!$B$15 - (Q6956/Inputs!$B$16) - U6956, 0)</f>
        <v>0</v>
      </c>
    </row>
    <row r="6957" spans="1:22" x14ac:dyDescent="0.3">
      <c r="A6957" s="1">
        <v>46312.791666666657</v>
      </c>
      <c r="B6957" s="2">
        <v>64.409647012195279</v>
      </c>
      <c r="C6957" s="2">
        <v>20.222022470483662</v>
      </c>
      <c r="D6957" s="2">
        <f t="shared" si="1296"/>
        <v>36.269081446025645</v>
      </c>
      <c r="E6957" s="2">
        <f t="shared" si="1297"/>
        <v>54.177845283383419</v>
      </c>
      <c r="F6957" s="2">
        <f t="shared" si="1305"/>
        <v>0</v>
      </c>
      <c r="G6957" s="2">
        <f t="shared" si="1306"/>
        <v>340</v>
      </c>
      <c r="H6957" s="2">
        <f>MIN(Inputs!$B$2, (Inputs!$B$14 - F6957)/Inputs!$B$15)</f>
        <v>170</v>
      </c>
      <c r="I6957" s="2">
        <f>MAX(MIN(Inputs!$B$2, F6957*Inputs!$B$16, Inputs!$B$14*Inputs!$B$4 - G6957), 0)</f>
        <v>0</v>
      </c>
      <c r="J6957" s="2">
        <f>MAX(MIN(Inputs!$B$2, F6957*Inputs!$B$16, (Inputs!$B$14-F6957)/Inputs!$B$15)*Inputs!$B$9, 0)</f>
        <v>0</v>
      </c>
      <c r="K6957" s="2">
        <f>MAX(E6957*Inputs!$B$5 - B6957 - Inputs!$B$8, 0) * H6957</f>
        <v>0</v>
      </c>
      <c r="L6957" s="2">
        <f>IF(B6957 &gt;= D6957*Inputs!$B$10, MAX(B6957 - E6957/Inputs!$B$5 - Inputs!$B$8, 0) * I6957, 0)</f>
        <v>0</v>
      </c>
      <c r="M6957" s="2">
        <f t="shared" si="1298"/>
        <v>0</v>
      </c>
      <c r="N6957" s="3" t="str">
        <f t="shared" si="1299"/>
        <v>Idle</v>
      </c>
      <c r="O6957" s="3" t="str">
        <f t="shared" si="1307"/>
        <v>Idle</v>
      </c>
      <c r="P6957" s="2">
        <f t="shared" si="1300"/>
        <v>0</v>
      </c>
      <c r="Q6957" s="2">
        <f t="shared" si="1301"/>
        <v>0</v>
      </c>
      <c r="R6957" s="2">
        <f t="shared" si="1302"/>
        <v>0</v>
      </c>
      <c r="S6957" s="2">
        <f t="shared" si="1303"/>
        <v>0</v>
      </c>
      <c r="T6957" s="2">
        <f t="shared" si="1304"/>
        <v>0</v>
      </c>
      <c r="U6957" s="2">
        <f>IF(O6957="Reg", R6957 * Inputs!$B$7, 0)</f>
        <v>0</v>
      </c>
      <c r="V6957" s="2">
        <f>MAX(F6957 + P6957*Inputs!$B$15 - (Q6957/Inputs!$B$16) - U6957, 0)</f>
        <v>0</v>
      </c>
    </row>
    <row r="6958" spans="1:22" x14ac:dyDescent="0.3">
      <c r="A6958" s="1">
        <v>46312.833333333343</v>
      </c>
      <c r="B6958" s="2">
        <v>72.787848703927921</v>
      </c>
      <c r="C6958" s="2">
        <v>41.393709647133292</v>
      </c>
      <c r="D6958" s="2">
        <f t="shared" si="1296"/>
        <v>36.269081446025645</v>
      </c>
      <c r="E6958" s="2">
        <f t="shared" si="1297"/>
        <v>46.857653166718002</v>
      </c>
      <c r="F6958" s="2">
        <f t="shared" si="1305"/>
        <v>0</v>
      </c>
      <c r="G6958" s="2">
        <f t="shared" si="1306"/>
        <v>340</v>
      </c>
      <c r="H6958" s="2">
        <f>MIN(Inputs!$B$2, (Inputs!$B$14 - F6958)/Inputs!$B$15)</f>
        <v>170</v>
      </c>
      <c r="I6958" s="2">
        <f>MAX(MIN(Inputs!$B$2, F6958*Inputs!$B$16, Inputs!$B$14*Inputs!$B$4 - G6958), 0)</f>
        <v>0</v>
      </c>
      <c r="J6958" s="2">
        <f>MAX(MIN(Inputs!$B$2, F6958*Inputs!$B$16, (Inputs!$B$14-F6958)/Inputs!$B$15)*Inputs!$B$9, 0)</f>
        <v>0</v>
      </c>
      <c r="K6958" s="2">
        <f>MAX(E6958*Inputs!$B$5 - B6958 - Inputs!$B$8, 0) * H6958</f>
        <v>0</v>
      </c>
      <c r="L6958" s="2">
        <f>IF(B6958 &gt;= D6958*Inputs!$B$10, MAX(B6958 - E6958/Inputs!$B$5 - Inputs!$B$8, 0) * I6958, 0)</f>
        <v>0</v>
      </c>
      <c r="M6958" s="2">
        <f t="shared" si="1298"/>
        <v>0</v>
      </c>
      <c r="N6958" s="3" t="str">
        <f t="shared" si="1299"/>
        <v>Idle</v>
      </c>
      <c r="O6958" s="3" t="str">
        <f t="shared" si="1307"/>
        <v>Idle</v>
      </c>
      <c r="P6958" s="2">
        <f t="shared" si="1300"/>
        <v>0</v>
      </c>
      <c r="Q6958" s="2">
        <f t="shared" si="1301"/>
        <v>0</v>
      </c>
      <c r="R6958" s="2">
        <f t="shared" si="1302"/>
        <v>0</v>
      </c>
      <c r="S6958" s="2">
        <f t="shared" si="1303"/>
        <v>0</v>
      </c>
      <c r="T6958" s="2">
        <f t="shared" si="1304"/>
        <v>0</v>
      </c>
      <c r="U6958" s="2">
        <f>IF(O6958="Reg", R6958 * Inputs!$B$7, 0)</f>
        <v>0</v>
      </c>
      <c r="V6958" s="2">
        <f>MAX(F6958 + P6958*Inputs!$B$15 - (Q6958/Inputs!$B$16) - U6958, 0)</f>
        <v>0</v>
      </c>
    </row>
    <row r="6959" spans="1:22" x14ac:dyDescent="0.3">
      <c r="A6959" s="1">
        <v>46312.875</v>
      </c>
      <c r="B6959" s="2">
        <v>59.006534298526503</v>
      </c>
      <c r="C6959" s="2">
        <v>4.7396979947977247</v>
      </c>
      <c r="D6959" s="2">
        <f t="shared" si="1296"/>
        <v>36.269081446025645</v>
      </c>
      <c r="E6959" s="2">
        <f t="shared" si="1297"/>
        <v>36.277731038502331</v>
      </c>
      <c r="F6959" s="2">
        <f t="shared" si="1305"/>
        <v>0</v>
      </c>
      <c r="G6959" s="2">
        <f t="shared" si="1306"/>
        <v>340</v>
      </c>
      <c r="H6959" s="2">
        <f>MIN(Inputs!$B$2, (Inputs!$B$14 - F6959)/Inputs!$B$15)</f>
        <v>170</v>
      </c>
      <c r="I6959" s="2">
        <f>MAX(MIN(Inputs!$B$2, F6959*Inputs!$B$16, Inputs!$B$14*Inputs!$B$4 - G6959), 0)</f>
        <v>0</v>
      </c>
      <c r="J6959" s="2">
        <f>MAX(MIN(Inputs!$B$2, F6959*Inputs!$B$16, (Inputs!$B$14-F6959)/Inputs!$B$15)*Inputs!$B$9, 0)</f>
        <v>0</v>
      </c>
      <c r="K6959" s="2">
        <f>MAX(E6959*Inputs!$B$5 - B6959 - Inputs!$B$8, 0) * H6959</f>
        <v>0</v>
      </c>
      <c r="L6959" s="2">
        <f>IF(B6959 &gt;= D6959*Inputs!$B$10, MAX(B6959 - E6959/Inputs!$B$5 - Inputs!$B$8, 0) * I6959, 0)</f>
        <v>0</v>
      </c>
      <c r="M6959" s="2">
        <f t="shared" si="1298"/>
        <v>0</v>
      </c>
      <c r="N6959" s="3" t="str">
        <f t="shared" si="1299"/>
        <v>Idle</v>
      </c>
      <c r="O6959" s="3" t="str">
        <f t="shared" si="1307"/>
        <v>Idle</v>
      </c>
      <c r="P6959" s="2">
        <f t="shared" si="1300"/>
        <v>0</v>
      </c>
      <c r="Q6959" s="2">
        <f t="shared" si="1301"/>
        <v>0</v>
      </c>
      <c r="R6959" s="2">
        <f t="shared" si="1302"/>
        <v>0</v>
      </c>
      <c r="S6959" s="2">
        <f t="shared" si="1303"/>
        <v>0</v>
      </c>
      <c r="T6959" s="2">
        <f t="shared" si="1304"/>
        <v>0</v>
      </c>
      <c r="U6959" s="2">
        <f>IF(O6959="Reg", R6959 * Inputs!$B$7, 0)</f>
        <v>0</v>
      </c>
      <c r="V6959" s="2">
        <f>MAX(F6959 + P6959*Inputs!$B$15 - (Q6959/Inputs!$B$16) - U6959, 0)</f>
        <v>0</v>
      </c>
    </row>
    <row r="6960" spans="1:22" x14ac:dyDescent="0.3">
      <c r="A6960" s="1">
        <v>46312.916666666657</v>
      </c>
      <c r="B6960" s="2">
        <v>48.961656633135149</v>
      </c>
      <c r="C6960" s="2">
        <v>10.8076949378941</v>
      </c>
      <c r="D6960" s="2">
        <f t="shared" si="1296"/>
        <v>36.269081446025645</v>
      </c>
      <c r="E6960" s="2">
        <f t="shared" si="1297"/>
        <v>27.630341013259056</v>
      </c>
      <c r="F6960" s="2">
        <f t="shared" si="1305"/>
        <v>0</v>
      </c>
      <c r="G6960" s="2">
        <f t="shared" si="1306"/>
        <v>340</v>
      </c>
      <c r="H6960" s="2">
        <f>MIN(Inputs!$B$2, (Inputs!$B$14 - F6960)/Inputs!$B$15)</f>
        <v>170</v>
      </c>
      <c r="I6960" s="2">
        <f>MAX(MIN(Inputs!$B$2, F6960*Inputs!$B$16, Inputs!$B$14*Inputs!$B$4 - G6960), 0)</f>
        <v>0</v>
      </c>
      <c r="J6960" s="2">
        <f>MAX(MIN(Inputs!$B$2, F6960*Inputs!$B$16, (Inputs!$B$14-F6960)/Inputs!$B$15)*Inputs!$B$9, 0)</f>
        <v>0</v>
      </c>
      <c r="K6960" s="2">
        <f>MAX(E6960*Inputs!$B$5 - B6960 - Inputs!$B$8, 0) * H6960</f>
        <v>0</v>
      </c>
      <c r="L6960" s="2">
        <f>IF(B6960 &gt;= D6960*Inputs!$B$10, MAX(B6960 - E6960/Inputs!$B$5 - Inputs!$B$8, 0) * I6960, 0)</f>
        <v>0</v>
      </c>
      <c r="M6960" s="2">
        <f t="shared" si="1298"/>
        <v>0</v>
      </c>
      <c r="N6960" s="3" t="str">
        <f t="shared" si="1299"/>
        <v>Idle</v>
      </c>
      <c r="O6960" s="3" t="str">
        <f t="shared" si="1307"/>
        <v>Idle</v>
      </c>
      <c r="P6960" s="2">
        <f t="shared" si="1300"/>
        <v>0</v>
      </c>
      <c r="Q6960" s="2">
        <f t="shared" si="1301"/>
        <v>0</v>
      </c>
      <c r="R6960" s="2">
        <f t="shared" si="1302"/>
        <v>0</v>
      </c>
      <c r="S6960" s="2">
        <f t="shared" si="1303"/>
        <v>0</v>
      </c>
      <c r="T6960" s="2">
        <f t="shared" si="1304"/>
        <v>0</v>
      </c>
      <c r="U6960" s="2">
        <f>IF(O6960="Reg", R6960 * Inputs!$B$7, 0)</f>
        <v>0</v>
      </c>
      <c r="V6960" s="2">
        <f>MAX(F6960 + P6960*Inputs!$B$15 - (Q6960/Inputs!$B$16) - U6960, 0)</f>
        <v>0</v>
      </c>
    </row>
    <row r="6961" spans="1:22" x14ac:dyDescent="0.3">
      <c r="A6961" s="1">
        <v>46312.958333333343</v>
      </c>
      <c r="B6961" s="2">
        <v>45.141186063791373</v>
      </c>
      <c r="C6961" s="2">
        <v>7.4802267952142136</v>
      </c>
      <c r="D6961" s="2">
        <f t="shared" si="1296"/>
        <v>36.269081446025645</v>
      </c>
      <c r="E6961" s="2">
        <f t="shared" si="1297"/>
        <v>19.470064907736528</v>
      </c>
      <c r="F6961" s="2">
        <f t="shared" si="1305"/>
        <v>0</v>
      </c>
      <c r="G6961" s="2">
        <f t="shared" si="1306"/>
        <v>340</v>
      </c>
      <c r="H6961" s="2">
        <f>MIN(Inputs!$B$2, (Inputs!$B$14 - F6961)/Inputs!$B$15)</f>
        <v>170</v>
      </c>
      <c r="I6961" s="2">
        <f>MAX(MIN(Inputs!$B$2, F6961*Inputs!$B$16, Inputs!$B$14*Inputs!$B$4 - G6961), 0)</f>
        <v>0</v>
      </c>
      <c r="J6961" s="2">
        <f>MAX(MIN(Inputs!$B$2, F6961*Inputs!$B$16, (Inputs!$B$14-F6961)/Inputs!$B$15)*Inputs!$B$9, 0)</f>
        <v>0</v>
      </c>
      <c r="K6961" s="2">
        <f>MAX(E6961*Inputs!$B$5 - B6961 - Inputs!$B$8, 0) * H6961</f>
        <v>0</v>
      </c>
      <c r="L6961" s="2">
        <f>IF(B6961 &gt;= D6961*Inputs!$B$10, MAX(B6961 - E6961/Inputs!$B$5 - Inputs!$B$8, 0) * I6961, 0)</f>
        <v>0</v>
      </c>
      <c r="M6961" s="2">
        <f t="shared" si="1298"/>
        <v>0</v>
      </c>
      <c r="N6961" s="3" t="str">
        <f t="shared" si="1299"/>
        <v>Idle</v>
      </c>
      <c r="O6961" s="3" t="str">
        <f t="shared" si="1307"/>
        <v>Idle</v>
      </c>
      <c r="P6961" s="2">
        <f t="shared" si="1300"/>
        <v>0</v>
      </c>
      <c r="Q6961" s="2">
        <f t="shared" si="1301"/>
        <v>0</v>
      </c>
      <c r="R6961" s="2">
        <f t="shared" si="1302"/>
        <v>0</v>
      </c>
      <c r="S6961" s="2">
        <f t="shared" si="1303"/>
        <v>0</v>
      </c>
      <c r="T6961" s="2">
        <f t="shared" si="1304"/>
        <v>0</v>
      </c>
      <c r="U6961" s="2">
        <f>IF(O6961="Reg", R6961 * Inputs!$B$7, 0)</f>
        <v>0</v>
      </c>
      <c r="V6961" s="2">
        <f>MAX(F6961 + P6961*Inputs!$B$15 - (Q6961/Inputs!$B$16) - U6961, 0)</f>
        <v>0</v>
      </c>
    </row>
    <row r="6962" spans="1:22" x14ac:dyDescent="0.3">
      <c r="A6962" s="1">
        <v>46313</v>
      </c>
      <c r="B6962" s="2">
        <v>34.760198988724227</v>
      </c>
      <c r="C6962" s="2">
        <v>13.35329100931869</v>
      </c>
      <c r="D6962" s="2">
        <f t="shared" si="1296"/>
        <v>31.700913978918567</v>
      </c>
      <c r="E6962" s="2">
        <f t="shared" si="1297"/>
        <v>11.946533897104635</v>
      </c>
      <c r="F6962" s="2">
        <f t="shared" si="1305"/>
        <v>0</v>
      </c>
      <c r="G6962" s="2">
        <f t="shared" si="1306"/>
        <v>0</v>
      </c>
      <c r="H6962" s="2">
        <f>MIN(Inputs!$B$2, (Inputs!$B$14 - F6962)/Inputs!$B$15)</f>
        <v>170</v>
      </c>
      <c r="I6962" s="2">
        <f>MAX(MIN(Inputs!$B$2, F6962*Inputs!$B$16, Inputs!$B$14*Inputs!$B$4 - G6962), 0)</f>
        <v>0</v>
      </c>
      <c r="J6962" s="2">
        <f>MAX(MIN(Inputs!$B$2, F6962*Inputs!$B$16, (Inputs!$B$14-F6962)/Inputs!$B$15)*Inputs!$B$9, 0)</f>
        <v>0</v>
      </c>
      <c r="K6962" s="2">
        <f>MAX(E6962*Inputs!$B$5 - B6962 - Inputs!$B$8, 0) * H6962</f>
        <v>0</v>
      </c>
      <c r="L6962" s="2">
        <f>IF(B6962 &gt;= D6962*Inputs!$B$10, MAX(B6962 - E6962/Inputs!$B$5 - Inputs!$B$8, 0) * I6962, 0)</f>
        <v>0</v>
      </c>
      <c r="M6962" s="2">
        <f t="shared" si="1298"/>
        <v>0</v>
      </c>
      <c r="N6962" s="3" t="str">
        <f t="shared" si="1299"/>
        <v>Idle</v>
      </c>
      <c r="O6962" s="3" t="str">
        <f t="shared" si="1307"/>
        <v>Idle</v>
      </c>
      <c r="P6962" s="2">
        <f t="shared" si="1300"/>
        <v>0</v>
      </c>
      <c r="Q6962" s="2">
        <f t="shared" si="1301"/>
        <v>0</v>
      </c>
      <c r="R6962" s="2">
        <f t="shared" si="1302"/>
        <v>0</v>
      </c>
      <c r="S6962" s="2">
        <f t="shared" si="1303"/>
        <v>0</v>
      </c>
      <c r="T6962" s="2">
        <f t="shared" si="1304"/>
        <v>0</v>
      </c>
      <c r="U6962" s="2">
        <f>IF(O6962="Reg", R6962 * Inputs!$B$7, 0)</f>
        <v>0</v>
      </c>
      <c r="V6962" s="2">
        <f>MAX(F6962 + P6962*Inputs!$B$15 - (Q6962/Inputs!$B$16) - U6962, 0)</f>
        <v>0</v>
      </c>
    </row>
    <row r="6963" spans="1:22" x14ac:dyDescent="0.3">
      <c r="A6963" s="1">
        <v>46313.041666666657</v>
      </c>
      <c r="B6963" s="2">
        <v>20.488494312202871</v>
      </c>
      <c r="C6963" s="2">
        <v>11.26660703470521</v>
      </c>
      <c r="D6963" s="2">
        <f t="shared" si="1296"/>
        <v>31.700913978918567</v>
      </c>
      <c r="E6963" s="2">
        <f t="shared" si="1297"/>
        <v>6.1531673989839284</v>
      </c>
      <c r="F6963" s="2">
        <f t="shared" si="1305"/>
        <v>0</v>
      </c>
      <c r="G6963" s="2">
        <f t="shared" si="1306"/>
        <v>0</v>
      </c>
      <c r="H6963" s="2">
        <f>MIN(Inputs!$B$2, (Inputs!$B$14 - F6963)/Inputs!$B$15)</f>
        <v>170</v>
      </c>
      <c r="I6963" s="2">
        <f>MAX(MIN(Inputs!$B$2, F6963*Inputs!$B$16, Inputs!$B$14*Inputs!$B$4 - G6963), 0)</f>
        <v>0</v>
      </c>
      <c r="J6963" s="2">
        <f>MAX(MIN(Inputs!$B$2, F6963*Inputs!$B$16, (Inputs!$B$14-F6963)/Inputs!$B$15)*Inputs!$B$9, 0)</f>
        <v>0</v>
      </c>
      <c r="K6963" s="2">
        <f>MAX(E6963*Inputs!$B$5 - B6963 - Inputs!$B$8, 0) * H6963</f>
        <v>0</v>
      </c>
      <c r="L6963" s="2">
        <f>IF(B6963 &gt;= D6963*Inputs!$B$10, MAX(B6963 - E6963/Inputs!$B$5 - Inputs!$B$8, 0) * I6963, 0)</f>
        <v>0</v>
      </c>
      <c r="M6963" s="2">
        <f t="shared" si="1298"/>
        <v>0</v>
      </c>
      <c r="N6963" s="3" t="str">
        <f t="shared" si="1299"/>
        <v>Idle</v>
      </c>
      <c r="O6963" s="3" t="str">
        <f t="shared" si="1307"/>
        <v>Idle</v>
      </c>
      <c r="P6963" s="2">
        <f t="shared" si="1300"/>
        <v>0</v>
      </c>
      <c r="Q6963" s="2">
        <f t="shared" si="1301"/>
        <v>0</v>
      </c>
      <c r="R6963" s="2">
        <f t="shared" si="1302"/>
        <v>0</v>
      </c>
      <c r="S6963" s="2">
        <f t="shared" si="1303"/>
        <v>0</v>
      </c>
      <c r="T6963" s="2">
        <f t="shared" si="1304"/>
        <v>0</v>
      </c>
      <c r="U6963" s="2">
        <f>IF(O6963="Reg", R6963 * Inputs!$B$7, 0)</f>
        <v>0</v>
      </c>
      <c r="V6963" s="2">
        <f>MAX(F6963 + P6963*Inputs!$B$15 - (Q6963/Inputs!$B$16) - U6963, 0)</f>
        <v>0</v>
      </c>
    </row>
    <row r="6964" spans="1:22" x14ac:dyDescent="0.3">
      <c r="A6964" s="1">
        <v>46313.083333333343</v>
      </c>
      <c r="B6964" s="2">
        <v>9.30831593463388</v>
      </c>
      <c r="C6964" s="2">
        <v>10.04872039418197</v>
      </c>
      <c r="D6964" s="2">
        <f t="shared" si="1296"/>
        <v>31.700913978918567</v>
      </c>
      <c r="E6964" s="2">
        <f t="shared" si="1297"/>
        <v>2.7384183469501173</v>
      </c>
      <c r="F6964" s="2">
        <f t="shared" si="1305"/>
        <v>0</v>
      </c>
      <c r="G6964" s="2">
        <f t="shared" si="1306"/>
        <v>0</v>
      </c>
      <c r="H6964" s="2">
        <f>MIN(Inputs!$B$2, (Inputs!$B$14 - F6964)/Inputs!$B$15)</f>
        <v>170</v>
      </c>
      <c r="I6964" s="2">
        <f>MAX(MIN(Inputs!$B$2, F6964*Inputs!$B$16, Inputs!$B$14*Inputs!$B$4 - G6964), 0)</f>
        <v>0</v>
      </c>
      <c r="J6964" s="2">
        <f>MAX(MIN(Inputs!$B$2, F6964*Inputs!$B$16, (Inputs!$B$14-F6964)/Inputs!$B$15)*Inputs!$B$9, 0)</f>
        <v>0</v>
      </c>
      <c r="K6964" s="2">
        <f>MAX(E6964*Inputs!$B$5 - B6964 - Inputs!$B$8, 0) * H6964</f>
        <v>0</v>
      </c>
      <c r="L6964" s="2">
        <f>IF(B6964 &gt;= D6964*Inputs!$B$10, MAX(B6964 - E6964/Inputs!$B$5 - Inputs!$B$8, 0) * I6964, 0)</f>
        <v>0</v>
      </c>
      <c r="M6964" s="2">
        <f t="shared" si="1298"/>
        <v>0</v>
      </c>
      <c r="N6964" s="3" t="str">
        <f t="shared" si="1299"/>
        <v>Idle</v>
      </c>
      <c r="O6964" s="3" t="str">
        <f t="shared" si="1307"/>
        <v>Idle</v>
      </c>
      <c r="P6964" s="2">
        <f t="shared" si="1300"/>
        <v>0</v>
      </c>
      <c r="Q6964" s="2">
        <f t="shared" si="1301"/>
        <v>0</v>
      </c>
      <c r="R6964" s="2">
        <f t="shared" si="1302"/>
        <v>0</v>
      </c>
      <c r="S6964" s="2">
        <f t="shared" si="1303"/>
        <v>0</v>
      </c>
      <c r="T6964" s="2">
        <f t="shared" si="1304"/>
        <v>0</v>
      </c>
      <c r="U6964" s="2">
        <f>IF(O6964="Reg", R6964 * Inputs!$B$7, 0)</f>
        <v>0</v>
      </c>
      <c r="V6964" s="2">
        <f>MAX(F6964 + P6964*Inputs!$B$15 - (Q6964/Inputs!$B$16) - U6964, 0)</f>
        <v>0</v>
      </c>
    </row>
    <row r="6965" spans="1:22" x14ac:dyDescent="0.3">
      <c r="A6965" s="1">
        <v>46313.125</v>
      </c>
      <c r="B6965" s="2">
        <v>7.1221941470668213</v>
      </c>
      <c r="C6965" s="2">
        <v>3.8076809203528499</v>
      </c>
      <c r="D6965" s="2">
        <f t="shared" si="1296"/>
        <v>31.700913978918567</v>
      </c>
      <c r="E6965" s="2">
        <f t="shared" si="1297"/>
        <v>2.1138935325274182</v>
      </c>
      <c r="F6965" s="2">
        <f t="shared" si="1305"/>
        <v>0</v>
      </c>
      <c r="G6965" s="2">
        <f t="shared" si="1306"/>
        <v>0</v>
      </c>
      <c r="H6965" s="2">
        <f>MIN(Inputs!$B$2, (Inputs!$B$14 - F6965)/Inputs!$B$15)</f>
        <v>170</v>
      </c>
      <c r="I6965" s="2">
        <f>MAX(MIN(Inputs!$B$2, F6965*Inputs!$B$16, Inputs!$B$14*Inputs!$B$4 - G6965), 0)</f>
        <v>0</v>
      </c>
      <c r="J6965" s="2">
        <f>MAX(MIN(Inputs!$B$2, F6965*Inputs!$B$16, (Inputs!$B$14-F6965)/Inputs!$B$15)*Inputs!$B$9, 0)</f>
        <v>0</v>
      </c>
      <c r="K6965" s="2">
        <f>MAX(E6965*Inputs!$B$5 - B6965 - Inputs!$B$8, 0) * H6965</f>
        <v>0</v>
      </c>
      <c r="L6965" s="2">
        <f>IF(B6965 &gt;= D6965*Inputs!$B$10, MAX(B6965 - E6965/Inputs!$B$5 - Inputs!$B$8, 0) * I6965, 0)</f>
        <v>0</v>
      </c>
      <c r="M6965" s="2">
        <f t="shared" si="1298"/>
        <v>0</v>
      </c>
      <c r="N6965" s="3" t="str">
        <f t="shared" si="1299"/>
        <v>Idle</v>
      </c>
      <c r="O6965" s="3" t="str">
        <f t="shared" si="1307"/>
        <v>Idle</v>
      </c>
      <c r="P6965" s="2">
        <f t="shared" si="1300"/>
        <v>0</v>
      </c>
      <c r="Q6965" s="2">
        <f t="shared" si="1301"/>
        <v>0</v>
      </c>
      <c r="R6965" s="2">
        <f t="shared" si="1302"/>
        <v>0</v>
      </c>
      <c r="S6965" s="2">
        <f t="shared" si="1303"/>
        <v>0</v>
      </c>
      <c r="T6965" s="2">
        <f t="shared" si="1304"/>
        <v>0</v>
      </c>
      <c r="U6965" s="2">
        <f>IF(O6965="Reg", R6965 * Inputs!$B$7, 0)</f>
        <v>0</v>
      </c>
      <c r="V6965" s="2">
        <f>MAX(F6965 + P6965*Inputs!$B$15 - (Q6965/Inputs!$B$16) - U6965, 0)</f>
        <v>0</v>
      </c>
    </row>
    <row r="6966" spans="1:22" x14ac:dyDescent="0.3">
      <c r="A6966" s="1">
        <v>46313.166666666657</v>
      </c>
      <c r="B6966" s="2">
        <v>0</v>
      </c>
      <c r="C6966" s="2">
        <v>42.472966578435141</v>
      </c>
      <c r="D6966" s="2">
        <f t="shared" si="1296"/>
        <v>31.700913978918567</v>
      </c>
      <c r="E6966" s="2">
        <f t="shared" si="1297"/>
        <v>1.1221422941208834</v>
      </c>
      <c r="F6966" s="2">
        <f t="shared" si="1305"/>
        <v>0</v>
      </c>
      <c r="G6966" s="2">
        <f t="shared" si="1306"/>
        <v>0</v>
      </c>
      <c r="H6966" s="2">
        <f>MIN(Inputs!$B$2, (Inputs!$B$14 - F6966)/Inputs!$B$15)</f>
        <v>170</v>
      </c>
      <c r="I6966" s="2">
        <f>MAX(MIN(Inputs!$B$2, F6966*Inputs!$B$16, Inputs!$B$14*Inputs!$B$4 - G6966), 0)</f>
        <v>0</v>
      </c>
      <c r="J6966" s="2">
        <f>MAX(MIN(Inputs!$B$2, F6966*Inputs!$B$16, (Inputs!$B$14-F6966)/Inputs!$B$15)*Inputs!$B$9, 0)</f>
        <v>0</v>
      </c>
      <c r="K6966" s="2">
        <f>MAX(E6966*Inputs!$B$5 - B6966 - Inputs!$B$8, 0) * H6966</f>
        <v>0</v>
      </c>
      <c r="L6966" s="2">
        <f>IF(B6966 &gt;= D6966*Inputs!$B$10, MAX(B6966 - E6966/Inputs!$B$5 - Inputs!$B$8, 0) * I6966, 0)</f>
        <v>0</v>
      </c>
      <c r="M6966" s="2">
        <f t="shared" si="1298"/>
        <v>0</v>
      </c>
      <c r="N6966" s="3" t="str">
        <f t="shared" si="1299"/>
        <v>Idle</v>
      </c>
      <c r="O6966" s="3" t="str">
        <f t="shared" si="1307"/>
        <v>Idle</v>
      </c>
      <c r="P6966" s="2">
        <f t="shared" si="1300"/>
        <v>0</v>
      </c>
      <c r="Q6966" s="2">
        <f t="shared" si="1301"/>
        <v>0</v>
      </c>
      <c r="R6966" s="2">
        <f t="shared" si="1302"/>
        <v>0</v>
      </c>
      <c r="S6966" s="2">
        <f t="shared" si="1303"/>
        <v>0</v>
      </c>
      <c r="T6966" s="2">
        <f t="shared" si="1304"/>
        <v>0</v>
      </c>
      <c r="U6966" s="2">
        <f>IF(O6966="Reg", R6966 * Inputs!$B$7, 0)</f>
        <v>0</v>
      </c>
      <c r="V6966" s="2">
        <f>MAX(F6966 + P6966*Inputs!$B$15 - (Q6966/Inputs!$B$16) - U6966, 0)</f>
        <v>0</v>
      </c>
    </row>
    <row r="6967" spans="1:22" x14ac:dyDescent="0.3">
      <c r="A6967" s="1">
        <v>46313.208333333343</v>
      </c>
      <c r="B6967" s="2">
        <v>0</v>
      </c>
      <c r="C6967" s="2">
        <v>37.845365642523092</v>
      </c>
      <c r="D6967" s="2">
        <f t="shared" si="1296"/>
        <v>31.700913978918567</v>
      </c>
      <c r="E6967" s="2">
        <f t="shared" si="1297"/>
        <v>1.5742285836861287</v>
      </c>
      <c r="F6967" s="2">
        <f t="shared" si="1305"/>
        <v>0</v>
      </c>
      <c r="G6967" s="2">
        <f t="shared" si="1306"/>
        <v>0</v>
      </c>
      <c r="H6967" s="2">
        <f>MIN(Inputs!$B$2, (Inputs!$B$14 - F6967)/Inputs!$B$15)</f>
        <v>170</v>
      </c>
      <c r="I6967" s="2">
        <f>MAX(MIN(Inputs!$B$2, F6967*Inputs!$B$16, Inputs!$B$14*Inputs!$B$4 - G6967), 0)</f>
        <v>0</v>
      </c>
      <c r="J6967" s="2">
        <f>MAX(MIN(Inputs!$B$2, F6967*Inputs!$B$16, (Inputs!$B$14-F6967)/Inputs!$B$15)*Inputs!$B$9, 0)</f>
        <v>0</v>
      </c>
      <c r="K6967" s="2">
        <f>MAX(E6967*Inputs!$B$5 - B6967 - Inputs!$B$8, 0) * H6967</f>
        <v>0</v>
      </c>
      <c r="L6967" s="2">
        <f>IF(B6967 &gt;= D6967*Inputs!$B$10, MAX(B6967 - E6967/Inputs!$B$5 - Inputs!$B$8, 0) * I6967, 0)</f>
        <v>0</v>
      </c>
      <c r="M6967" s="2">
        <f t="shared" si="1298"/>
        <v>0</v>
      </c>
      <c r="N6967" s="3" t="str">
        <f t="shared" si="1299"/>
        <v>Idle</v>
      </c>
      <c r="O6967" s="3" t="str">
        <f t="shared" si="1307"/>
        <v>Idle</v>
      </c>
      <c r="P6967" s="2">
        <f t="shared" si="1300"/>
        <v>0</v>
      </c>
      <c r="Q6967" s="2">
        <f t="shared" si="1301"/>
        <v>0</v>
      </c>
      <c r="R6967" s="2">
        <f t="shared" si="1302"/>
        <v>0</v>
      </c>
      <c r="S6967" s="2">
        <f t="shared" si="1303"/>
        <v>0</v>
      </c>
      <c r="T6967" s="2">
        <f t="shared" si="1304"/>
        <v>0</v>
      </c>
      <c r="U6967" s="2">
        <f>IF(O6967="Reg", R6967 * Inputs!$B$7, 0)</f>
        <v>0</v>
      </c>
      <c r="V6967" s="2">
        <f>MAX(F6967 + P6967*Inputs!$B$15 - (Q6967/Inputs!$B$16) - U6967, 0)</f>
        <v>0</v>
      </c>
    </row>
    <row r="6968" spans="1:22" x14ac:dyDescent="0.3">
      <c r="A6968" s="1">
        <v>46313.25</v>
      </c>
      <c r="B6968" s="2">
        <v>0</v>
      </c>
      <c r="C6968" s="2">
        <v>3.999274064028894</v>
      </c>
      <c r="D6968" s="2">
        <f t="shared" si="1296"/>
        <v>31.700913978918567</v>
      </c>
      <c r="E6968" s="2">
        <f t="shared" si="1297"/>
        <v>4.8123317719987808</v>
      </c>
      <c r="F6968" s="2">
        <f t="shared" si="1305"/>
        <v>0</v>
      </c>
      <c r="G6968" s="2">
        <f t="shared" si="1306"/>
        <v>0</v>
      </c>
      <c r="H6968" s="2">
        <f>MIN(Inputs!$B$2, (Inputs!$B$14 - F6968)/Inputs!$B$15)</f>
        <v>170</v>
      </c>
      <c r="I6968" s="2">
        <f>MAX(MIN(Inputs!$B$2, F6968*Inputs!$B$16, Inputs!$B$14*Inputs!$B$4 - G6968), 0)</f>
        <v>0</v>
      </c>
      <c r="J6968" s="2">
        <f>MAX(MIN(Inputs!$B$2, F6968*Inputs!$B$16, (Inputs!$B$14-F6968)/Inputs!$B$15)*Inputs!$B$9, 0)</f>
        <v>0</v>
      </c>
      <c r="K6968" s="2">
        <f>MAX(E6968*Inputs!$B$5 - B6968 - Inputs!$B$8, 0) * H6968</f>
        <v>0</v>
      </c>
      <c r="L6968" s="2">
        <f>IF(B6968 &gt;= D6968*Inputs!$B$10, MAX(B6968 - E6968/Inputs!$B$5 - Inputs!$B$8, 0) * I6968, 0)</f>
        <v>0</v>
      </c>
      <c r="M6968" s="2">
        <f t="shared" si="1298"/>
        <v>0</v>
      </c>
      <c r="N6968" s="3" t="str">
        <f t="shared" si="1299"/>
        <v>Idle</v>
      </c>
      <c r="O6968" s="3" t="str">
        <f t="shared" si="1307"/>
        <v>Idle</v>
      </c>
      <c r="P6968" s="2">
        <f t="shared" si="1300"/>
        <v>0</v>
      </c>
      <c r="Q6968" s="2">
        <f t="shared" si="1301"/>
        <v>0</v>
      </c>
      <c r="R6968" s="2">
        <f t="shared" si="1302"/>
        <v>0</v>
      </c>
      <c r="S6968" s="2">
        <f t="shared" si="1303"/>
        <v>0</v>
      </c>
      <c r="T6968" s="2">
        <f t="shared" si="1304"/>
        <v>0</v>
      </c>
      <c r="U6968" s="2">
        <f>IF(O6968="Reg", R6968 * Inputs!$B$7, 0)</f>
        <v>0</v>
      </c>
      <c r="V6968" s="2">
        <f>MAX(F6968 + P6968*Inputs!$B$15 - (Q6968/Inputs!$B$16) - U6968, 0)</f>
        <v>0</v>
      </c>
    </row>
    <row r="6969" spans="1:22" x14ac:dyDescent="0.3">
      <c r="A6969" s="1">
        <v>46313.291666666657</v>
      </c>
      <c r="B6969" s="2">
        <v>0</v>
      </c>
      <c r="C6969" s="2">
        <v>2.6795071967832329</v>
      </c>
      <c r="D6969" s="2">
        <f t="shared" si="1296"/>
        <v>31.700913978918567</v>
      </c>
      <c r="E6969" s="2">
        <f t="shared" si="1297"/>
        <v>8.8915908491936566</v>
      </c>
      <c r="F6969" s="2">
        <f t="shared" si="1305"/>
        <v>0</v>
      </c>
      <c r="G6969" s="2">
        <f t="shared" si="1306"/>
        <v>0</v>
      </c>
      <c r="H6969" s="2">
        <f>MIN(Inputs!$B$2, (Inputs!$B$14 - F6969)/Inputs!$B$15)</f>
        <v>170</v>
      </c>
      <c r="I6969" s="2">
        <f>MAX(MIN(Inputs!$B$2, F6969*Inputs!$B$16, Inputs!$B$14*Inputs!$B$4 - G6969), 0)</f>
        <v>0</v>
      </c>
      <c r="J6969" s="2">
        <f>MAX(MIN(Inputs!$B$2, F6969*Inputs!$B$16, (Inputs!$B$14-F6969)/Inputs!$B$15)*Inputs!$B$9, 0)</f>
        <v>0</v>
      </c>
      <c r="K6969" s="2">
        <f>MAX(E6969*Inputs!$B$5 - B6969 - Inputs!$B$8, 0) * H6969</f>
        <v>0</v>
      </c>
      <c r="L6969" s="2">
        <f>IF(B6969 &gt;= D6969*Inputs!$B$10, MAX(B6969 - E6969/Inputs!$B$5 - Inputs!$B$8, 0) * I6969, 0)</f>
        <v>0</v>
      </c>
      <c r="M6969" s="2">
        <f t="shared" si="1298"/>
        <v>0</v>
      </c>
      <c r="N6969" s="3" t="str">
        <f t="shared" si="1299"/>
        <v>Idle</v>
      </c>
      <c r="O6969" s="3" t="str">
        <f t="shared" si="1307"/>
        <v>Idle</v>
      </c>
      <c r="P6969" s="2">
        <f t="shared" si="1300"/>
        <v>0</v>
      </c>
      <c r="Q6969" s="2">
        <f t="shared" si="1301"/>
        <v>0</v>
      </c>
      <c r="R6969" s="2">
        <f t="shared" si="1302"/>
        <v>0</v>
      </c>
      <c r="S6969" s="2">
        <f t="shared" si="1303"/>
        <v>0</v>
      </c>
      <c r="T6969" s="2">
        <f t="shared" si="1304"/>
        <v>0</v>
      </c>
      <c r="U6969" s="2">
        <f>IF(O6969="Reg", R6969 * Inputs!$B$7, 0)</f>
        <v>0</v>
      </c>
      <c r="V6969" s="2">
        <f>MAX(F6969 + P6969*Inputs!$B$15 - (Q6969/Inputs!$B$16) - U6969, 0)</f>
        <v>0</v>
      </c>
    </row>
    <row r="6970" spans="1:22" x14ac:dyDescent="0.3">
      <c r="A6970" s="1">
        <v>46313.333333333343</v>
      </c>
      <c r="B6970" s="2">
        <v>5.5611670480976869</v>
      </c>
      <c r="C6970" s="2">
        <v>28.35906407740169</v>
      </c>
      <c r="D6970" s="2">
        <f t="shared" si="1296"/>
        <v>31.700913978918567</v>
      </c>
      <c r="E6970" s="2">
        <f t="shared" si="1297"/>
        <v>15.242414839635787</v>
      </c>
      <c r="F6970" s="2">
        <f t="shared" si="1305"/>
        <v>0</v>
      </c>
      <c r="G6970" s="2">
        <f t="shared" si="1306"/>
        <v>0</v>
      </c>
      <c r="H6970" s="2">
        <f>MIN(Inputs!$B$2, (Inputs!$B$14 - F6970)/Inputs!$B$15)</f>
        <v>170</v>
      </c>
      <c r="I6970" s="2">
        <f>MAX(MIN(Inputs!$B$2, F6970*Inputs!$B$16, Inputs!$B$14*Inputs!$B$4 - G6970), 0)</f>
        <v>0</v>
      </c>
      <c r="J6970" s="2">
        <f>MAX(MIN(Inputs!$B$2, F6970*Inputs!$B$16, (Inputs!$B$14-F6970)/Inputs!$B$15)*Inputs!$B$9, 0)</f>
        <v>0</v>
      </c>
      <c r="K6970" s="2">
        <f>MAX(E6970*Inputs!$B$5 - B6970 - Inputs!$B$8, 0) * H6970</f>
        <v>0</v>
      </c>
      <c r="L6970" s="2">
        <f>IF(B6970 &gt;= D6970*Inputs!$B$10, MAX(B6970 - E6970/Inputs!$B$5 - Inputs!$B$8, 0) * I6970, 0)</f>
        <v>0</v>
      </c>
      <c r="M6970" s="2">
        <f t="shared" si="1298"/>
        <v>0</v>
      </c>
      <c r="N6970" s="3" t="str">
        <f t="shared" si="1299"/>
        <v>Idle</v>
      </c>
      <c r="O6970" s="3" t="str">
        <f t="shared" si="1307"/>
        <v>Idle</v>
      </c>
      <c r="P6970" s="2">
        <f t="shared" si="1300"/>
        <v>0</v>
      </c>
      <c r="Q6970" s="2">
        <f t="shared" si="1301"/>
        <v>0</v>
      </c>
      <c r="R6970" s="2">
        <f t="shared" si="1302"/>
        <v>0</v>
      </c>
      <c r="S6970" s="2">
        <f t="shared" si="1303"/>
        <v>0</v>
      </c>
      <c r="T6970" s="2">
        <f t="shared" si="1304"/>
        <v>0</v>
      </c>
      <c r="U6970" s="2">
        <f>IF(O6970="Reg", R6970 * Inputs!$B$7, 0)</f>
        <v>0</v>
      </c>
      <c r="V6970" s="2">
        <f>MAX(F6970 + P6970*Inputs!$B$15 - (Q6970/Inputs!$B$16) - U6970, 0)</f>
        <v>0</v>
      </c>
    </row>
    <row r="6971" spans="1:22" x14ac:dyDescent="0.3">
      <c r="A6971" s="1">
        <v>46313.375</v>
      </c>
      <c r="B6971" s="2">
        <v>1.171686716627613</v>
      </c>
      <c r="C6971" s="2">
        <v>13.380084123788111</v>
      </c>
      <c r="D6971" s="2">
        <f t="shared" si="1296"/>
        <v>31.700913978918567</v>
      </c>
      <c r="E6971" s="2">
        <f t="shared" si="1297"/>
        <v>22.921604678789297</v>
      </c>
      <c r="F6971" s="2">
        <f t="shared" si="1305"/>
        <v>0</v>
      </c>
      <c r="G6971" s="2">
        <f t="shared" si="1306"/>
        <v>0</v>
      </c>
      <c r="H6971" s="2">
        <f>MIN(Inputs!$B$2, (Inputs!$B$14 - F6971)/Inputs!$B$15)</f>
        <v>170</v>
      </c>
      <c r="I6971" s="2">
        <f>MAX(MIN(Inputs!$B$2, F6971*Inputs!$B$16, Inputs!$B$14*Inputs!$B$4 - G6971), 0)</f>
        <v>0</v>
      </c>
      <c r="J6971" s="2">
        <f>MAX(MIN(Inputs!$B$2, F6971*Inputs!$B$16, (Inputs!$B$14-F6971)/Inputs!$B$15)*Inputs!$B$9, 0)</f>
        <v>0</v>
      </c>
      <c r="K6971" s="2">
        <f>MAX(E6971*Inputs!$B$5 - B6971 - Inputs!$B$8, 0) * H6971</f>
        <v>0</v>
      </c>
      <c r="L6971" s="2">
        <f>IF(B6971 &gt;= D6971*Inputs!$B$10, MAX(B6971 - E6971/Inputs!$B$5 - Inputs!$B$8, 0) * I6971, 0)</f>
        <v>0</v>
      </c>
      <c r="M6971" s="2">
        <f t="shared" si="1298"/>
        <v>0</v>
      </c>
      <c r="N6971" s="3" t="str">
        <f t="shared" si="1299"/>
        <v>Idle</v>
      </c>
      <c r="O6971" s="3" t="str">
        <f t="shared" si="1307"/>
        <v>Idle</v>
      </c>
      <c r="P6971" s="2">
        <f t="shared" si="1300"/>
        <v>0</v>
      </c>
      <c r="Q6971" s="2">
        <f t="shared" si="1301"/>
        <v>0</v>
      </c>
      <c r="R6971" s="2">
        <f t="shared" si="1302"/>
        <v>0</v>
      </c>
      <c r="S6971" s="2">
        <f t="shared" si="1303"/>
        <v>0</v>
      </c>
      <c r="T6971" s="2">
        <f t="shared" si="1304"/>
        <v>0</v>
      </c>
      <c r="U6971" s="2">
        <f>IF(O6971="Reg", R6971 * Inputs!$B$7, 0)</f>
        <v>0</v>
      </c>
      <c r="V6971" s="2">
        <f>MAX(F6971 + P6971*Inputs!$B$15 - (Q6971/Inputs!$B$16) - U6971, 0)</f>
        <v>0</v>
      </c>
    </row>
    <row r="6972" spans="1:22" x14ac:dyDescent="0.3">
      <c r="A6972" s="1">
        <v>46313.416666666657</v>
      </c>
      <c r="B6972" s="2">
        <v>2.7125177373914728</v>
      </c>
      <c r="C6972" s="2">
        <v>4.9643402117589774</v>
      </c>
      <c r="D6972" s="2">
        <f t="shared" si="1296"/>
        <v>31.700913978918567</v>
      </c>
      <c r="E6972" s="2">
        <f t="shared" si="1297"/>
        <v>32.099141107652166</v>
      </c>
      <c r="F6972" s="2">
        <f t="shared" si="1305"/>
        <v>0</v>
      </c>
      <c r="G6972" s="2">
        <f t="shared" si="1306"/>
        <v>0</v>
      </c>
      <c r="H6972" s="2">
        <f>MIN(Inputs!$B$2, (Inputs!$B$14 - F6972)/Inputs!$B$15)</f>
        <v>170</v>
      </c>
      <c r="I6972" s="2">
        <f>MAX(MIN(Inputs!$B$2, F6972*Inputs!$B$16, Inputs!$B$14*Inputs!$B$4 - G6972), 0)</f>
        <v>0</v>
      </c>
      <c r="J6972" s="2">
        <f>MAX(MIN(Inputs!$B$2, F6972*Inputs!$B$16, (Inputs!$B$14-F6972)/Inputs!$B$15)*Inputs!$B$9, 0)</f>
        <v>0</v>
      </c>
      <c r="K6972" s="2">
        <f>MAX(E6972*Inputs!$B$5 - B6972 - Inputs!$B$8, 0) * H6972</f>
        <v>940.90349434821394</v>
      </c>
      <c r="L6972" s="2">
        <f>IF(B6972 &gt;= D6972*Inputs!$B$10, MAX(B6972 - E6972/Inputs!$B$5 - Inputs!$B$8, 0) * I6972, 0)</f>
        <v>0</v>
      </c>
      <c r="M6972" s="2">
        <f t="shared" si="1298"/>
        <v>0</v>
      </c>
      <c r="N6972" s="3" t="str">
        <f t="shared" si="1299"/>
        <v>Charge</v>
      </c>
      <c r="O6972" s="3" t="str">
        <f t="shared" si="1307"/>
        <v>Charge</v>
      </c>
      <c r="P6972" s="2">
        <f t="shared" si="1300"/>
        <v>170</v>
      </c>
      <c r="Q6972" s="2">
        <f t="shared" si="1301"/>
        <v>0</v>
      </c>
      <c r="R6972" s="2">
        <f t="shared" si="1302"/>
        <v>0</v>
      </c>
      <c r="S6972" s="2">
        <f t="shared" si="1303"/>
        <v>-461.12801535655041</v>
      </c>
      <c r="T6972" s="2">
        <f t="shared" si="1304"/>
        <v>0</v>
      </c>
      <c r="U6972" s="2">
        <f>IF(O6972="Reg", R6972 * Inputs!$B$7, 0)</f>
        <v>0</v>
      </c>
      <c r="V6972" s="2">
        <f>MAX(F6972 + P6972*Inputs!$B$15 - (Q6972/Inputs!$B$16) - U6972, 0)</f>
        <v>170</v>
      </c>
    </row>
    <row r="6973" spans="1:22" x14ac:dyDescent="0.3">
      <c r="A6973" s="1">
        <v>46313.458333333343</v>
      </c>
      <c r="B6973" s="2">
        <v>19.428619129875909</v>
      </c>
      <c r="C6973" s="2">
        <v>8.808233830255114</v>
      </c>
      <c r="D6973" s="2">
        <f t="shared" si="1296"/>
        <v>31.700913978918567</v>
      </c>
      <c r="E6973" s="2">
        <f t="shared" si="1297"/>
        <v>40.514137979336546</v>
      </c>
      <c r="F6973" s="2">
        <f t="shared" si="1305"/>
        <v>170</v>
      </c>
      <c r="G6973" s="2">
        <f t="shared" si="1306"/>
        <v>0</v>
      </c>
      <c r="H6973" s="2">
        <f>MIN(Inputs!$B$2, (Inputs!$B$14 - F6973)/Inputs!$B$15)</f>
        <v>170</v>
      </c>
      <c r="I6973" s="2">
        <f>MAX(MIN(Inputs!$B$2, F6973*Inputs!$B$16, Inputs!$B$14*Inputs!$B$4 - G6973), 0)</f>
        <v>170</v>
      </c>
      <c r="J6973" s="2">
        <f>MAX(MIN(Inputs!$B$2, F6973*Inputs!$B$16, (Inputs!$B$14-F6973)/Inputs!$B$15)*Inputs!$B$9, 0)</f>
        <v>136</v>
      </c>
      <c r="K6973" s="2">
        <f>MAX(E6973*Inputs!$B$5 - B6973 - Inputs!$B$8, 0) * H6973</f>
        <v>0</v>
      </c>
      <c r="L6973" s="2">
        <f>IF(B6973 &gt;= D6973*Inputs!$B$10, MAX(B6973 - E6973/Inputs!$B$5 - Inputs!$B$8, 0) * I6973, 0)</f>
        <v>0</v>
      </c>
      <c r="M6973" s="2">
        <f t="shared" si="1298"/>
        <v>1197.9198009146955</v>
      </c>
      <c r="N6973" s="3" t="str">
        <f t="shared" si="1299"/>
        <v>Reg</v>
      </c>
      <c r="O6973" s="3" t="str">
        <f t="shared" si="1307"/>
        <v>Charge</v>
      </c>
      <c r="P6973" s="2">
        <f t="shared" si="1300"/>
        <v>170</v>
      </c>
      <c r="Q6973" s="2">
        <f t="shared" si="1301"/>
        <v>0</v>
      </c>
      <c r="R6973" s="2">
        <f t="shared" si="1302"/>
        <v>0</v>
      </c>
      <c r="S6973" s="2">
        <f t="shared" si="1303"/>
        <v>-3302.8652520789046</v>
      </c>
      <c r="T6973" s="2">
        <f t="shared" si="1304"/>
        <v>0</v>
      </c>
      <c r="U6973" s="2">
        <f>IF(O6973="Reg", R6973 * Inputs!$B$7, 0)</f>
        <v>0</v>
      </c>
      <c r="V6973" s="2">
        <f>MAX(F6973 + P6973*Inputs!$B$15 - (Q6973/Inputs!$B$16) - U6973, 0)</f>
        <v>340</v>
      </c>
    </row>
    <row r="6974" spans="1:22" x14ac:dyDescent="0.3">
      <c r="A6974" s="1">
        <v>46313.5</v>
      </c>
      <c r="B6974" s="2">
        <v>24.47555446316926</v>
      </c>
      <c r="C6974" s="2">
        <v>5.3692521295558437</v>
      </c>
      <c r="D6974" s="2">
        <f t="shared" si="1296"/>
        <v>31.700913978918567</v>
      </c>
      <c r="E6974" s="2">
        <f t="shared" si="1297"/>
        <v>49.906363114193304</v>
      </c>
      <c r="F6974" s="2">
        <f t="shared" si="1305"/>
        <v>340</v>
      </c>
      <c r="G6974" s="2">
        <f t="shared" si="1306"/>
        <v>0</v>
      </c>
      <c r="H6974" s="2">
        <f>MIN(Inputs!$B$2, (Inputs!$B$14 - F6974)/Inputs!$B$15)</f>
        <v>0</v>
      </c>
      <c r="I6974" s="2">
        <f>MAX(MIN(Inputs!$B$2, F6974*Inputs!$B$16, Inputs!$B$14*Inputs!$B$4 - G6974), 0)</f>
        <v>170</v>
      </c>
      <c r="J6974" s="2">
        <f>MAX(MIN(Inputs!$B$2, F6974*Inputs!$B$16, (Inputs!$B$14-F6974)/Inputs!$B$15)*Inputs!$B$9, 0)</f>
        <v>0</v>
      </c>
      <c r="K6974" s="2">
        <f>MAX(E6974*Inputs!$B$5 - B6974 - Inputs!$B$8, 0) * H6974</f>
        <v>0</v>
      </c>
      <c r="L6974" s="2">
        <f>IF(B6974 &gt;= D6974*Inputs!$B$10, MAX(B6974 - E6974/Inputs!$B$5 - Inputs!$B$8, 0) * I6974, 0)</f>
        <v>0</v>
      </c>
      <c r="M6974" s="2">
        <f t="shared" si="1298"/>
        <v>0</v>
      </c>
      <c r="N6974" s="3" t="str">
        <f t="shared" si="1299"/>
        <v>Idle</v>
      </c>
      <c r="O6974" s="3" t="str">
        <f t="shared" si="1307"/>
        <v>Idle</v>
      </c>
      <c r="P6974" s="2">
        <f t="shared" si="1300"/>
        <v>0</v>
      </c>
      <c r="Q6974" s="2">
        <f t="shared" si="1301"/>
        <v>0</v>
      </c>
      <c r="R6974" s="2">
        <f t="shared" si="1302"/>
        <v>0</v>
      </c>
      <c r="S6974" s="2">
        <f t="shared" si="1303"/>
        <v>0</v>
      </c>
      <c r="T6974" s="2">
        <f t="shared" si="1304"/>
        <v>0</v>
      </c>
      <c r="U6974" s="2">
        <f>IF(O6974="Reg", R6974 * Inputs!$B$7, 0)</f>
        <v>0</v>
      </c>
      <c r="V6974" s="2">
        <f>MAX(F6974 + P6974*Inputs!$B$15 - (Q6974/Inputs!$B$16) - U6974, 0)</f>
        <v>340</v>
      </c>
    </row>
    <row r="6975" spans="1:22" x14ac:dyDescent="0.3">
      <c r="A6975" s="1">
        <v>46313.541666666657</v>
      </c>
      <c r="B6975" s="2">
        <v>38.104943942652781</v>
      </c>
      <c r="C6975" s="2">
        <v>8.4994527984157617</v>
      </c>
      <c r="D6975" s="2">
        <f t="shared" si="1296"/>
        <v>31.700913978918567</v>
      </c>
      <c r="E6975" s="2">
        <f t="shared" si="1297"/>
        <v>56.996668409386679</v>
      </c>
      <c r="F6975" s="2">
        <f t="shared" si="1305"/>
        <v>340</v>
      </c>
      <c r="G6975" s="2">
        <f t="shared" si="1306"/>
        <v>0</v>
      </c>
      <c r="H6975" s="2">
        <f>MIN(Inputs!$B$2, (Inputs!$B$14 - F6975)/Inputs!$B$15)</f>
        <v>0</v>
      </c>
      <c r="I6975" s="2">
        <f>MAX(MIN(Inputs!$B$2, F6975*Inputs!$B$16, Inputs!$B$14*Inputs!$B$4 - G6975), 0)</f>
        <v>170</v>
      </c>
      <c r="J6975" s="2">
        <f>MAX(MIN(Inputs!$B$2, F6975*Inputs!$B$16, (Inputs!$B$14-F6975)/Inputs!$B$15)*Inputs!$B$9, 0)</f>
        <v>0</v>
      </c>
      <c r="K6975" s="2">
        <f>MAX(E6975*Inputs!$B$5 - B6975 - Inputs!$B$8, 0) * H6975</f>
        <v>0</v>
      </c>
      <c r="L6975" s="2">
        <f>IF(B6975 &gt;= D6975*Inputs!$B$10, MAX(B6975 - E6975/Inputs!$B$5 - Inputs!$B$8, 0) * I6975, 0)</f>
        <v>0</v>
      </c>
      <c r="M6975" s="2">
        <f t="shared" si="1298"/>
        <v>0</v>
      </c>
      <c r="N6975" s="3" t="str">
        <f t="shared" si="1299"/>
        <v>Idle</v>
      </c>
      <c r="O6975" s="3" t="str">
        <f t="shared" si="1307"/>
        <v>Idle</v>
      </c>
      <c r="P6975" s="2">
        <f t="shared" si="1300"/>
        <v>0</v>
      </c>
      <c r="Q6975" s="2">
        <f t="shared" si="1301"/>
        <v>0</v>
      </c>
      <c r="R6975" s="2">
        <f t="shared" si="1302"/>
        <v>0</v>
      </c>
      <c r="S6975" s="2">
        <f t="shared" si="1303"/>
        <v>0</v>
      </c>
      <c r="T6975" s="2">
        <f t="shared" si="1304"/>
        <v>0</v>
      </c>
      <c r="U6975" s="2">
        <f>IF(O6975="Reg", R6975 * Inputs!$B$7, 0)</f>
        <v>0</v>
      </c>
      <c r="V6975" s="2">
        <f>MAX(F6975 + P6975*Inputs!$B$15 - (Q6975/Inputs!$B$16) - U6975, 0)</f>
        <v>340</v>
      </c>
    </row>
    <row r="6976" spans="1:22" x14ac:dyDescent="0.3">
      <c r="A6976" s="1">
        <v>46313.583333333343</v>
      </c>
      <c r="B6976" s="2">
        <v>51.636306083018759</v>
      </c>
      <c r="C6976" s="2">
        <v>8.7358859256790762</v>
      </c>
      <c r="D6976" s="2">
        <f t="shared" si="1296"/>
        <v>31.700913978918567</v>
      </c>
      <c r="E6976" s="2">
        <f t="shared" si="1297"/>
        <v>63.396070249392871</v>
      </c>
      <c r="F6976" s="2">
        <f t="shared" si="1305"/>
        <v>340</v>
      </c>
      <c r="G6976" s="2">
        <f t="shared" si="1306"/>
        <v>0</v>
      </c>
      <c r="H6976" s="2">
        <f>MIN(Inputs!$B$2, (Inputs!$B$14 - F6976)/Inputs!$B$15)</f>
        <v>0</v>
      </c>
      <c r="I6976" s="2">
        <f>MAX(MIN(Inputs!$B$2, F6976*Inputs!$B$16, Inputs!$B$14*Inputs!$B$4 - G6976), 0)</f>
        <v>170</v>
      </c>
      <c r="J6976" s="2">
        <f>MAX(MIN(Inputs!$B$2, F6976*Inputs!$B$16, (Inputs!$B$14-F6976)/Inputs!$B$15)*Inputs!$B$9, 0)</f>
        <v>0</v>
      </c>
      <c r="K6976" s="2">
        <f>MAX(E6976*Inputs!$B$5 - B6976 - Inputs!$B$8, 0) * H6976</f>
        <v>0</v>
      </c>
      <c r="L6976" s="2">
        <f>IF(B6976 &gt;= D6976*Inputs!$B$10, MAX(B6976 - E6976/Inputs!$B$5 - Inputs!$B$8, 0) * I6976, 0)</f>
        <v>0</v>
      </c>
      <c r="M6976" s="2">
        <f t="shared" si="1298"/>
        <v>0</v>
      </c>
      <c r="N6976" s="3" t="str">
        <f t="shared" si="1299"/>
        <v>Idle</v>
      </c>
      <c r="O6976" s="3" t="str">
        <f t="shared" si="1307"/>
        <v>Idle</v>
      </c>
      <c r="P6976" s="2">
        <f t="shared" si="1300"/>
        <v>0</v>
      </c>
      <c r="Q6976" s="2">
        <f t="shared" si="1301"/>
        <v>0</v>
      </c>
      <c r="R6976" s="2">
        <f t="shared" si="1302"/>
        <v>0</v>
      </c>
      <c r="S6976" s="2">
        <f t="shared" si="1303"/>
        <v>0</v>
      </c>
      <c r="T6976" s="2">
        <f t="shared" si="1304"/>
        <v>0</v>
      </c>
      <c r="U6976" s="2">
        <f>IF(O6976="Reg", R6976 * Inputs!$B$7, 0)</f>
        <v>0</v>
      </c>
      <c r="V6976" s="2">
        <f>MAX(F6976 + P6976*Inputs!$B$15 - (Q6976/Inputs!$B$16) - U6976, 0)</f>
        <v>340</v>
      </c>
    </row>
    <row r="6977" spans="1:22" x14ac:dyDescent="0.3">
      <c r="A6977" s="1">
        <v>46313.625</v>
      </c>
      <c r="B6977" s="2">
        <v>56.236905289804803</v>
      </c>
      <c r="C6977" s="2">
        <v>5.318934210090716</v>
      </c>
      <c r="D6977" s="2">
        <f t="shared" si="1296"/>
        <v>31.700913978918567</v>
      </c>
      <c r="E6977" s="2">
        <f t="shared" si="1297"/>
        <v>63.907736139892911</v>
      </c>
      <c r="F6977" s="2">
        <f t="shared" si="1305"/>
        <v>340</v>
      </c>
      <c r="G6977" s="2">
        <f t="shared" si="1306"/>
        <v>0</v>
      </c>
      <c r="H6977" s="2">
        <f>MIN(Inputs!$B$2, (Inputs!$B$14 - F6977)/Inputs!$B$15)</f>
        <v>0</v>
      </c>
      <c r="I6977" s="2">
        <f>MAX(MIN(Inputs!$B$2, F6977*Inputs!$B$16, Inputs!$B$14*Inputs!$B$4 - G6977), 0)</f>
        <v>170</v>
      </c>
      <c r="J6977" s="2">
        <f>MAX(MIN(Inputs!$B$2, F6977*Inputs!$B$16, (Inputs!$B$14-F6977)/Inputs!$B$15)*Inputs!$B$9, 0)</f>
        <v>0</v>
      </c>
      <c r="K6977" s="2">
        <f>MAX(E6977*Inputs!$B$5 - B6977 - Inputs!$B$8, 0) * H6977</f>
        <v>0</v>
      </c>
      <c r="L6977" s="2">
        <f>IF(B6977 &gt;= D6977*Inputs!$B$10, MAX(B6977 - E6977/Inputs!$B$5 - Inputs!$B$8, 0) * I6977, 0)</f>
        <v>0</v>
      </c>
      <c r="M6977" s="2">
        <f t="shared" si="1298"/>
        <v>0</v>
      </c>
      <c r="N6977" s="3" t="str">
        <f t="shared" si="1299"/>
        <v>Idle</v>
      </c>
      <c r="O6977" s="3" t="str">
        <f t="shared" si="1307"/>
        <v>Idle</v>
      </c>
      <c r="P6977" s="2">
        <f t="shared" si="1300"/>
        <v>0</v>
      </c>
      <c r="Q6977" s="2">
        <f t="shared" si="1301"/>
        <v>0</v>
      </c>
      <c r="R6977" s="2">
        <f t="shared" si="1302"/>
        <v>0</v>
      </c>
      <c r="S6977" s="2">
        <f t="shared" si="1303"/>
        <v>0</v>
      </c>
      <c r="T6977" s="2">
        <f t="shared" si="1304"/>
        <v>0</v>
      </c>
      <c r="U6977" s="2">
        <f>IF(O6977="Reg", R6977 * Inputs!$B$7, 0)</f>
        <v>0</v>
      </c>
      <c r="V6977" s="2">
        <f>MAX(F6977 + P6977*Inputs!$B$15 - (Q6977/Inputs!$B$16) - U6977, 0)</f>
        <v>340</v>
      </c>
    </row>
    <row r="6978" spans="1:22" x14ac:dyDescent="0.3">
      <c r="A6978" s="1">
        <v>46313.666666666657</v>
      </c>
      <c r="B6978" s="2">
        <v>53.202498967497789</v>
      </c>
      <c r="C6978" s="2">
        <v>1.9369512056992111</v>
      </c>
      <c r="D6978" s="2">
        <f t="shared" ref="D6978:D7041" si="1308">AVERAGEIFS(B:B, A:A, "&gt;="&amp;INT(A6978), A:A, "&lt;"&amp;INT(A6978)+1)</f>
        <v>31.700913978918567</v>
      </c>
      <c r="E6978" s="2">
        <f t="shared" ref="E6978:E7041" si="1309">AVERAGE(B6978:B6983)</f>
        <v>64.642168076265648</v>
      </c>
      <c r="F6978" s="2">
        <f t="shared" si="1305"/>
        <v>340</v>
      </c>
      <c r="G6978" s="2">
        <f t="shared" si="1306"/>
        <v>0</v>
      </c>
      <c r="H6978" s="2">
        <f>MIN(Inputs!$B$2, (Inputs!$B$14 - F6978)/Inputs!$B$15)</f>
        <v>0</v>
      </c>
      <c r="I6978" s="2">
        <f>MAX(MIN(Inputs!$B$2, F6978*Inputs!$B$16, Inputs!$B$14*Inputs!$B$4 - G6978), 0)</f>
        <v>170</v>
      </c>
      <c r="J6978" s="2">
        <f>MAX(MIN(Inputs!$B$2, F6978*Inputs!$B$16, (Inputs!$B$14-F6978)/Inputs!$B$15)*Inputs!$B$9, 0)</f>
        <v>0</v>
      </c>
      <c r="K6978" s="2">
        <f>MAX(E6978*Inputs!$B$5 - B6978 - Inputs!$B$8, 0) * H6978</f>
        <v>0</v>
      </c>
      <c r="L6978" s="2">
        <f>IF(B6978 &gt;= D6978*Inputs!$B$10, MAX(B6978 - E6978/Inputs!$B$5 - Inputs!$B$8, 0) * I6978, 0)</f>
        <v>0</v>
      </c>
      <c r="M6978" s="2">
        <f t="shared" ref="M6978:M7041" si="1310">C6978 * J6978</f>
        <v>0</v>
      </c>
      <c r="N6978" s="3" t="str">
        <f t="shared" ref="N6978:N7041" si="1311">IF(MAX(K6978, L6978, M6978)&lt;=0, "Idle", IF(AND(M6978&gt;=K6978, M6978&gt;=L6978), "Reg", IF(L6978&gt;=K6978, "Discharge", "Charge")))</f>
        <v>Idle</v>
      </c>
      <c r="O6978" s="3" t="str">
        <f t="shared" si="1307"/>
        <v>Idle</v>
      </c>
      <c r="P6978" s="2">
        <f t="shared" ref="P6978:P7041" si="1312">IF(O6978="Charge", H6978, 0)</f>
        <v>0</v>
      </c>
      <c r="Q6978" s="2">
        <f t="shared" ref="Q6978:Q7041" si="1313">IF(O6978="Discharge", I6978, 0)</f>
        <v>0</v>
      </c>
      <c r="R6978" s="2">
        <f t="shared" ref="R6978:R7041" si="1314">IF(O6978="Reg", J6978, 0)</f>
        <v>0</v>
      </c>
      <c r="S6978" s="2">
        <f t="shared" ref="S6978:S7041" si="1315">(Q6978 - P6978) * B6978</f>
        <v>0</v>
      </c>
      <c r="T6978" s="2">
        <f t="shared" ref="T6978:T7041" si="1316">R6978 * C6978</f>
        <v>0</v>
      </c>
      <c r="U6978" s="2">
        <f>IF(O6978="Reg", R6978 * Inputs!$B$7, 0)</f>
        <v>0</v>
      </c>
      <c r="V6978" s="2">
        <f>MAX(F6978 + P6978*Inputs!$B$15 - (Q6978/Inputs!$B$16) - U6978, 0)</f>
        <v>340</v>
      </c>
    </row>
    <row r="6979" spans="1:22" x14ac:dyDescent="0.3">
      <c r="A6979" s="1">
        <v>46313.708333333343</v>
      </c>
      <c r="B6979" s="2">
        <v>75.781969939016406</v>
      </c>
      <c r="C6979" s="2">
        <v>6.58449356022928</v>
      </c>
      <c r="D6979" s="2">
        <f t="shared" si="1308"/>
        <v>31.700913978918567</v>
      </c>
      <c r="E6979" s="2">
        <f t="shared" si="1309"/>
        <v>66.078994169680939</v>
      </c>
      <c r="F6979" s="2">
        <f t="shared" ref="F6979:F7042" si="1317">V6978</f>
        <v>340</v>
      </c>
      <c r="G6979" s="2">
        <f t="shared" ref="G6979:G7042" si="1318">IF(INT(A6979)=INT(A6978), G6978 + Q6978, 0)</f>
        <v>0</v>
      </c>
      <c r="H6979" s="2">
        <f>MIN(Inputs!$B$2, (Inputs!$B$14 - F6979)/Inputs!$B$15)</f>
        <v>0</v>
      </c>
      <c r="I6979" s="2">
        <f>MAX(MIN(Inputs!$B$2, F6979*Inputs!$B$16, Inputs!$B$14*Inputs!$B$4 - G6979), 0)</f>
        <v>170</v>
      </c>
      <c r="J6979" s="2">
        <f>MAX(MIN(Inputs!$B$2, F6979*Inputs!$B$16, (Inputs!$B$14-F6979)/Inputs!$B$15)*Inputs!$B$9, 0)</f>
        <v>0</v>
      </c>
      <c r="K6979" s="2">
        <f>MAX(E6979*Inputs!$B$5 - B6979 - Inputs!$B$8, 0) * H6979</f>
        <v>0</v>
      </c>
      <c r="L6979" s="2">
        <f>IF(B6979 &gt;= D6979*Inputs!$B$10, MAX(B6979 - E6979/Inputs!$B$5 - Inputs!$B$8, 0) * I6979, 0)</f>
        <v>0</v>
      </c>
      <c r="M6979" s="2">
        <f t="shared" si="1310"/>
        <v>0</v>
      </c>
      <c r="N6979" s="3" t="str">
        <f t="shared" si="1311"/>
        <v>Idle</v>
      </c>
      <c r="O6979" s="3" t="str">
        <f t="shared" si="1307"/>
        <v>Idle</v>
      </c>
      <c r="P6979" s="2">
        <f t="shared" si="1312"/>
        <v>0</v>
      </c>
      <c r="Q6979" s="2">
        <f t="shared" si="1313"/>
        <v>0</v>
      </c>
      <c r="R6979" s="2">
        <f t="shared" si="1314"/>
        <v>0</v>
      </c>
      <c r="S6979" s="2">
        <f t="shared" si="1315"/>
        <v>0</v>
      </c>
      <c r="T6979" s="2">
        <f t="shared" si="1316"/>
        <v>0</v>
      </c>
      <c r="U6979" s="2">
        <f>IF(O6979="Reg", R6979 * Inputs!$B$7, 0)</f>
        <v>0</v>
      </c>
      <c r="V6979" s="2">
        <f>MAX(F6979 + P6979*Inputs!$B$15 - (Q6979/Inputs!$B$16) - U6979, 0)</f>
        <v>340</v>
      </c>
    </row>
    <row r="6980" spans="1:22" x14ac:dyDescent="0.3">
      <c r="A6980" s="1">
        <v>46313.75</v>
      </c>
      <c r="B6980" s="2">
        <v>67.017386234329564</v>
      </c>
      <c r="C6980" s="2">
        <v>7.2626541552875903</v>
      </c>
      <c r="D6980" s="2">
        <f t="shared" si="1308"/>
        <v>31.700913978918567</v>
      </c>
      <c r="E6980" s="2">
        <f t="shared" si="1309"/>
        <v>60.138427132377579</v>
      </c>
      <c r="F6980" s="2">
        <f t="shared" si="1317"/>
        <v>340</v>
      </c>
      <c r="G6980" s="2">
        <f t="shared" si="1318"/>
        <v>0</v>
      </c>
      <c r="H6980" s="2">
        <f>MIN(Inputs!$B$2, (Inputs!$B$14 - F6980)/Inputs!$B$15)</f>
        <v>0</v>
      </c>
      <c r="I6980" s="2">
        <f>MAX(MIN(Inputs!$B$2, F6980*Inputs!$B$16, Inputs!$B$14*Inputs!$B$4 - G6980), 0)</f>
        <v>170</v>
      </c>
      <c r="J6980" s="2">
        <f>MAX(MIN(Inputs!$B$2, F6980*Inputs!$B$16, (Inputs!$B$14-F6980)/Inputs!$B$15)*Inputs!$B$9, 0)</f>
        <v>0</v>
      </c>
      <c r="K6980" s="2">
        <f>MAX(E6980*Inputs!$B$5 - B6980 - Inputs!$B$8, 0) * H6980</f>
        <v>0</v>
      </c>
      <c r="L6980" s="2">
        <f>IF(B6980 &gt;= D6980*Inputs!$B$10, MAX(B6980 - E6980/Inputs!$B$5 - Inputs!$B$8, 0) * I6980, 0)</f>
        <v>0</v>
      </c>
      <c r="M6980" s="2">
        <f t="shared" si="1310"/>
        <v>0</v>
      </c>
      <c r="N6980" s="3" t="str">
        <f t="shared" si="1311"/>
        <v>Idle</v>
      </c>
      <c r="O6980" s="3" t="str">
        <f t="shared" ref="O6980:O7043" si="1319">IF(O6979&lt;&gt;O6978, O6979, N6980)</f>
        <v>Idle</v>
      </c>
      <c r="P6980" s="2">
        <f t="shared" si="1312"/>
        <v>0</v>
      </c>
      <c r="Q6980" s="2">
        <f t="shared" si="1313"/>
        <v>0</v>
      </c>
      <c r="R6980" s="2">
        <f t="shared" si="1314"/>
        <v>0</v>
      </c>
      <c r="S6980" s="2">
        <f t="shared" si="1315"/>
        <v>0</v>
      </c>
      <c r="T6980" s="2">
        <f t="shared" si="1316"/>
        <v>0</v>
      </c>
      <c r="U6980" s="2">
        <f>IF(O6980="Reg", R6980 * Inputs!$B$7, 0)</f>
        <v>0</v>
      </c>
      <c r="V6980" s="2">
        <f>MAX(F6980 + P6980*Inputs!$B$15 - (Q6980/Inputs!$B$16) - U6980, 0)</f>
        <v>340</v>
      </c>
    </row>
    <row r="6981" spans="1:22" x14ac:dyDescent="0.3">
      <c r="A6981" s="1">
        <v>46313.791666666657</v>
      </c>
      <c r="B6981" s="2">
        <v>76.501354982689904</v>
      </c>
      <c r="C6981" s="2">
        <v>3.66865047358369</v>
      </c>
      <c r="D6981" s="2">
        <f t="shared" si="1308"/>
        <v>31.700913978918567</v>
      </c>
      <c r="E6981" s="2">
        <f t="shared" si="1309"/>
        <v>53.568732400731903</v>
      </c>
      <c r="F6981" s="2">
        <f t="shared" si="1317"/>
        <v>340</v>
      </c>
      <c r="G6981" s="2">
        <f t="shared" si="1318"/>
        <v>0</v>
      </c>
      <c r="H6981" s="2">
        <f>MIN(Inputs!$B$2, (Inputs!$B$14 - F6981)/Inputs!$B$15)</f>
        <v>0</v>
      </c>
      <c r="I6981" s="2">
        <f>MAX(MIN(Inputs!$B$2, F6981*Inputs!$B$16, Inputs!$B$14*Inputs!$B$4 - G6981), 0)</f>
        <v>170</v>
      </c>
      <c r="J6981" s="2">
        <f>MAX(MIN(Inputs!$B$2, F6981*Inputs!$B$16, (Inputs!$B$14-F6981)/Inputs!$B$15)*Inputs!$B$9, 0)</f>
        <v>0</v>
      </c>
      <c r="K6981" s="2">
        <f>MAX(E6981*Inputs!$B$5 - B6981 - Inputs!$B$8, 0) * H6981</f>
        <v>0</v>
      </c>
      <c r="L6981" s="2">
        <f>IF(B6981 &gt;= D6981*Inputs!$B$10, MAX(B6981 - E6981/Inputs!$B$5 - Inputs!$B$8, 0) * I6981, 0)</f>
        <v>0</v>
      </c>
      <c r="M6981" s="2">
        <f t="shared" si="1310"/>
        <v>0</v>
      </c>
      <c r="N6981" s="3" t="str">
        <f t="shared" si="1311"/>
        <v>Idle</v>
      </c>
      <c r="O6981" s="3" t="str">
        <f t="shared" si="1319"/>
        <v>Idle</v>
      </c>
      <c r="P6981" s="2">
        <f t="shared" si="1312"/>
        <v>0</v>
      </c>
      <c r="Q6981" s="2">
        <f t="shared" si="1313"/>
        <v>0</v>
      </c>
      <c r="R6981" s="2">
        <f t="shared" si="1314"/>
        <v>0</v>
      </c>
      <c r="S6981" s="2">
        <f t="shared" si="1315"/>
        <v>0</v>
      </c>
      <c r="T6981" s="2">
        <f t="shared" si="1316"/>
        <v>0</v>
      </c>
      <c r="U6981" s="2">
        <f>IF(O6981="Reg", R6981 * Inputs!$B$7, 0)</f>
        <v>0</v>
      </c>
      <c r="V6981" s="2">
        <f>MAX(F6981 + P6981*Inputs!$B$15 - (Q6981/Inputs!$B$16) - U6981, 0)</f>
        <v>340</v>
      </c>
    </row>
    <row r="6982" spans="1:22" x14ac:dyDescent="0.3">
      <c r="A6982" s="1">
        <v>46313.833333333343</v>
      </c>
      <c r="B6982" s="2">
        <v>54.706301426019003</v>
      </c>
      <c r="C6982" s="2">
        <v>11.27894149725279</v>
      </c>
      <c r="D6982" s="2">
        <f t="shared" si="1308"/>
        <v>31.700913978918567</v>
      </c>
      <c r="E6982" s="2">
        <f t="shared" si="1309"/>
        <v>44.15829588817946</v>
      </c>
      <c r="F6982" s="2">
        <f t="shared" si="1317"/>
        <v>340</v>
      </c>
      <c r="G6982" s="2">
        <f t="shared" si="1318"/>
        <v>0</v>
      </c>
      <c r="H6982" s="2">
        <f>MIN(Inputs!$B$2, (Inputs!$B$14 - F6982)/Inputs!$B$15)</f>
        <v>0</v>
      </c>
      <c r="I6982" s="2">
        <f>MAX(MIN(Inputs!$B$2, F6982*Inputs!$B$16, Inputs!$B$14*Inputs!$B$4 - G6982), 0)</f>
        <v>170</v>
      </c>
      <c r="J6982" s="2">
        <f>MAX(MIN(Inputs!$B$2, F6982*Inputs!$B$16, (Inputs!$B$14-F6982)/Inputs!$B$15)*Inputs!$B$9, 0)</f>
        <v>0</v>
      </c>
      <c r="K6982" s="2">
        <f>MAX(E6982*Inputs!$B$5 - B6982 - Inputs!$B$8, 0) * H6982</f>
        <v>0</v>
      </c>
      <c r="L6982" s="2">
        <f>IF(B6982 &gt;= D6982*Inputs!$B$10, MAX(B6982 - E6982/Inputs!$B$5 - Inputs!$B$8, 0) * I6982, 0)</f>
        <v>0</v>
      </c>
      <c r="M6982" s="2">
        <f t="shared" si="1310"/>
        <v>0</v>
      </c>
      <c r="N6982" s="3" t="str">
        <f t="shared" si="1311"/>
        <v>Idle</v>
      </c>
      <c r="O6982" s="3" t="str">
        <f t="shared" si="1319"/>
        <v>Idle</v>
      </c>
      <c r="P6982" s="2">
        <f t="shared" si="1312"/>
        <v>0</v>
      </c>
      <c r="Q6982" s="2">
        <f t="shared" si="1313"/>
        <v>0</v>
      </c>
      <c r="R6982" s="2">
        <f t="shared" si="1314"/>
        <v>0</v>
      </c>
      <c r="S6982" s="2">
        <f t="shared" si="1315"/>
        <v>0</v>
      </c>
      <c r="T6982" s="2">
        <f t="shared" si="1316"/>
        <v>0</v>
      </c>
      <c r="U6982" s="2">
        <f>IF(O6982="Reg", R6982 * Inputs!$B$7, 0)</f>
        <v>0</v>
      </c>
      <c r="V6982" s="2">
        <f>MAX(F6982 + P6982*Inputs!$B$15 - (Q6982/Inputs!$B$16) - U6982, 0)</f>
        <v>340</v>
      </c>
    </row>
    <row r="6983" spans="1:22" x14ac:dyDescent="0.3">
      <c r="A6983" s="1">
        <v>46313.875</v>
      </c>
      <c r="B6983" s="2">
        <v>60.643496908041193</v>
      </c>
      <c r="C6983" s="2">
        <v>8.2696213682760575</v>
      </c>
      <c r="D6983" s="2">
        <f t="shared" si="1308"/>
        <v>31.700913978918567</v>
      </c>
      <c r="E6983" s="2">
        <f t="shared" si="1309"/>
        <v>37.449161057624323</v>
      </c>
      <c r="F6983" s="2">
        <f t="shared" si="1317"/>
        <v>340</v>
      </c>
      <c r="G6983" s="2">
        <f t="shared" si="1318"/>
        <v>0</v>
      </c>
      <c r="H6983" s="2">
        <f>MIN(Inputs!$B$2, (Inputs!$B$14 - F6983)/Inputs!$B$15)</f>
        <v>0</v>
      </c>
      <c r="I6983" s="2">
        <f>MAX(MIN(Inputs!$B$2, F6983*Inputs!$B$16, Inputs!$B$14*Inputs!$B$4 - G6983), 0)</f>
        <v>170</v>
      </c>
      <c r="J6983" s="2">
        <f>MAX(MIN(Inputs!$B$2, F6983*Inputs!$B$16, (Inputs!$B$14-F6983)/Inputs!$B$15)*Inputs!$B$9, 0)</f>
        <v>0</v>
      </c>
      <c r="K6983" s="2">
        <f>MAX(E6983*Inputs!$B$5 - B6983 - Inputs!$B$8, 0) * H6983</f>
        <v>0</v>
      </c>
      <c r="L6983" s="2">
        <f>IF(B6983 &gt;= D6983*Inputs!$B$10, MAX(B6983 - E6983/Inputs!$B$5 - Inputs!$B$8, 0) * I6983, 0)</f>
        <v>0</v>
      </c>
      <c r="M6983" s="2">
        <f t="shared" si="1310"/>
        <v>0</v>
      </c>
      <c r="N6983" s="3" t="str">
        <f t="shared" si="1311"/>
        <v>Idle</v>
      </c>
      <c r="O6983" s="3" t="str">
        <f t="shared" si="1319"/>
        <v>Idle</v>
      </c>
      <c r="P6983" s="2">
        <f t="shared" si="1312"/>
        <v>0</v>
      </c>
      <c r="Q6983" s="2">
        <f t="shared" si="1313"/>
        <v>0</v>
      </c>
      <c r="R6983" s="2">
        <f t="shared" si="1314"/>
        <v>0</v>
      </c>
      <c r="S6983" s="2">
        <f t="shared" si="1315"/>
        <v>0</v>
      </c>
      <c r="T6983" s="2">
        <f t="shared" si="1316"/>
        <v>0</v>
      </c>
      <c r="U6983" s="2">
        <f>IF(O6983="Reg", R6983 * Inputs!$B$7, 0)</f>
        <v>0</v>
      </c>
      <c r="V6983" s="2">
        <f>MAX(F6983 + P6983*Inputs!$B$15 - (Q6983/Inputs!$B$16) - U6983, 0)</f>
        <v>340</v>
      </c>
    </row>
    <row r="6984" spans="1:22" x14ac:dyDescent="0.3">
      <c r="A6984" s="1">
        <v>46313.916666666657</v>
      </c>
      <c r="B6984" s="2">
        <v>61.82345552798953</v>
      </c>
      <c r="C6984" s="2">
        <v>4.8598539763773498</v>
      </c>
      <c r="D6984" s="2">
        <f t="shared" si="1308"/>
        <v>31.700913978918567</v>
      </c>
      <c r="E6984" s="2">
        <f t="shared" si="1309"/>
        <v>27.341911572950792</v>
      </c>
      <c r="F6984" s="2">
        <f t="shared" si="1317"/>
        <v>340</v>
      </c>
      <c r="G6984" s="2">
        <f t="shared" si="1318"/>
        <v>0</v>
      </c>
      <c r="H6984" s="2">
        <f>MIN(Inputs!$B$2, (Inputs!$B$14 - F6984)/Inputs!$B$15)</f>
        <v>0</v>
      </c>
      <c r="I6984" s="2">
        <f>MAX(MIN(Inputs!$B$2, F6984*Inputs!$B$16, Inputs!$B$14*Inputs!$B$4 - G6984), 0)</f>
        <v>170</v>
      </c>
      <c r="J6984" s="2">
        <f>MAX(MIN(Inputs!$B$2, F6984*Inputs!$B$16, (Inputs!$B$14-F6984)/Inputs!$B$15)*Inputs!$B$9, 0)</f>
        <v>0</v>
      </c>
      <c r="K6984" s="2">
        <f>MAX(E6984*Inputs!$B$5 - B6984 - Inputs!$B$8, 0) * H6984</f>
        <v>0</v>
      </c>
      <c r="L6984" s="2">
        <f>IF(B6984 &gt;= D6984*Inputs!$B$10, MAX(B6984 - E6984/Inputs!$B$5 - Inputs!$B$8, 0) * I6984, 0)</f>
        <v>1828.0272495290899</v>
      </c>
      <c r="M6984" s="2">
        <f t="shared" si="1310"/>
        <v>0</v>
      </c>
      <c r="N6984" s="3" t="str">
        <f t="shared" si="1311"/>
        <v>Discharge</v>
      </c>
      <c r="O6984" s="3" t="str">
        <f t="shared" si="1319"/>
        <v>Discharge</v>
      </c>
      <c r="P6984" s="2">
        <f t="shared" si="1312"/>
        <v>0</v>
      </c>
      <c r="Q6984" s="2">
        <f t="shared" si="1313"/>
        <v>170</v>
      </c>
      <c r="R6984" s="2">
        <f t="shared" si="1314"/>
        <v>0</v>
      </c>
      <c r="S6984" s="2">
        <f t="shared" si="1315"/>
        <v>10509.987439758221</v>
      </c>
      <c r="T6984" s="2">
        <f t="shared" si="1316"/>
        <v>0</v>
      </c>
      <c r="U6984" s="2">
        <f>IF(O6984="Reg", R6984 * Inputs!$B$7, 0)</f>
        <v>0</v>
      </c>
      <c r="V6984" s="2">
        <f>MAX(F6984 + P6984*Inputs!$B$15 - (Q6984/Inputs!$B$16) - U6984, 0)</f>
        <v>170</v>
      </c>
    </row>
    <row r="6985" spans="1:22" x14ac:dyDescent="0.3">
      <c r="A6985" s="1">
        <v>46313.958333333343</v>
      </c>
      <c r="B6985" s="2">
        <v>40.138567715196231</v>
      </c>
      <c r="C6985" s="2">
        <v>9.6947169028103826</v>
      </c>
      <c r="D6985" s="2">
        <f t="shared" si="1308"/>
        <v>31.700913978918567</v>
      </c>
      <c r="E6985" s="2">
        <f t="shared" si="1309"/>
        <v>17.038002318285873</v>
      </c>
      <c r="F6985" s="2">
        <f t="shared" si="1317"/>
        <v>170</v>
      </c>
      <c r="G6985" s="2">
        <f t="shared" si="1318"/>
        <v>170</v>
      </c>
      <c r="H6985" s="2">
        <f>MIN(Inputs!$B$2, (Inputs!$B$14 - F6985)/Inputs!$B$15)</f>
        <v>170</v>
      </c>
      <c r="I6985" s="2">
        <f>MAX(MIN(Inputs!$B$2, F6985*Inputs!$B$16, Inputs!$B$14*Inputs!$B$4 - G6985), 0)</f>
        <v>170</v>
      </c>
      <c r="J6985" s="2">
        <f>MAX(MIN(Inputs!$B$2, F6985*Inputs!$B$16, (Inputs!$B$14-F6985)/Inputs!$B$15)*Inputs!$B$9, 0)</f>
        <v>136</v>
      </c>
      <c r="K6985" s="2">
        <f>MAX(E6985*Inputs!$B$5 - B6985 - Inputs!$B$8, 0) * H6985</f>
        <v>0</v>
      </c>
      <c r="L6985" s="2">
        <f>IF(B6985 &gt;= D6985*Inputs!$B$10, MAX(B6985 - E6985/Inputs!$B$5 - Inputs!$B$8, 0) * I6985, 0)</f>
        <v>132.12424555086145</v>
      </c>
      <c r="M6985" s="2">
        <f t="shared" si="1310"/>
        <v>1318.4814987822119</v>
      </c>
      <c r="N6985" s="3" t="str">
        <f t="shared" si="1311"/>
        <v>Reg</v>
      </c>
      <c r="O6985" s="3" t="str">
        <f t="shared" si="1319"/>
        <v>Discharge</v>
      </c>
      <c r="P6985" s="2">
        <f t="shared" si="1312"/>
        <v>0</v>
      </c>
      <c r="Q6985" s="2">
        <f t="shared" si="1313"/>
        <v>170</v>
      </c>
      <c r="R6985" s="2">
        <f t="shared" si="1314"/>
        <v>0</v>
      </c>
      <c r="S6985" s="2">
        <f t="shared" si="1315"/>
        <v>6823.5565115833597</v>
      </c>
      <c r="T6985" s="2">
        <f t="shared" si="1316"/>
        <v>0</v>
      </c>
      <c r="U6985" s="2">
        <f>IF(O6985="Reg", R6985 * Inputs!$B$7, 0)</f>
        <v>0</v>
      </c>
      <c r="V6985" s="2">
        <f>MAX(F6985 + P6985*Inputs!$B$15 - (Q6985/Inputs!$B$16) - U6985, 0)</f>
        <v>0</v>
      </c>
    </row>
    <row r="6986" spans="1:22" x14ac:dyDescent="0.3">
      <c r="A6986" s="1">
        <v>46314</v>
      </c>
      <c r="B6986" s="2">
        <v>27.599217844455559</v>
      </c>
      <c r="C6986" s="2">
        <v>13.297968789765839</v>
      </c>
      <c r="D6986" s="2">
        <f t="shared" si="1308"/>
        <v>30.936921449029313</v>
      </c>
      <c r="E6986" s="2">
        <f t="shared" si="1309"/>
        <v>10.34824103241983</v>
      </c>
      <c r="F6986" s="2">
        <f t="shared" si="1317"/>
        <v>0</v>
      </c>
      <c r="G6986" s="2">
        <f t="shared" si="1318"/>
        <v>0</v>
      </c>
      <c r="H6986" s="2">
        <f>MIN(Inputs!$B$2, (Inputs!$B$14 - F6986)/Inputs!$B$15)</f>
        <v>170</v>
      </c>
      <c r="I6986" s="2">
        <f>MAX(MIN(Inputs!$B$2, F6986*Inputs!$B$16, Inputs!$B$14*Inputs!$B$4 - G6986), 0)</f>
        <v>0</v>
      </c>
      <c r="J6986" s="2">
        <f>MAX(MIN(Inputs!$B$2, F6986*Inputs!$B$16, (Inputs!$B$14-F6986)/Inputs!$B$15)*Inputs!$B$9, 0)</f>
        <v>0</v>
      </c>
      <c r="K6986" s="2">
        <f>MAX(E6986*Inputs!$B$5 - B6986 - Inputs!$B$8, 0) * H6986</f>
        <v>0</v>
      </c>
      <c r="L6986" s="2">
        <f>IF(B6986 &gt;= D6986*Inputs!$B$10, MAX(B6986 - E6986/Inputs!$B$5 - Inputs!$B$8, 0) * I6986, 0)</f>
        <v>0</v>
      </c>
      <c r="M6986" s="2">
        <f t="shared" si="1310"/>
        <v>0</v>
      </c>
      <c r="N6986" s="3" t="str">
        <f t="shared" si="1311"/>
        <v>Idle</v>
      </c>
      <c r="O6986" s="3" t="str">
        <f t="shared" si="1319"/>
        <v>Idle</v>
      </c>
      <c r="P6986" s="2">
        <f t="shared" si="1312"/>
        <v>0</v>
      </c>
      <c r="Q6986" s="2">
        <f t="shared" si="1313"/>
        <v>0</v>
      </c>
      <c r="R6986" s="2">
        <f t="shared" si="1314"/>
        <v>0</v>
      </c>
      <c r="S6986" s="2">
        <f t="shared" si="1315"/>
        <v>0</v>
      </c>
      <c r="T6986" s="2">
        <f t="shared" si="1316"/>
        <v>0</v>
      </c>
      <c r="U6986" s="2">
        <f>IF(O6986="Reg", R6986 * Inputs!$B$7, 0)</f>
        <v>0</v>
      </c>
      <c r="V6986" s="2">
        <f>MAX(F6986 + P6986*Inputs!$B$15 - (Q6986/Inputs!$B$16) - U6986, 0)</f>
        <v>0</v>
      </c>
    </row>
    <row r="6987" spans="1:22" x14ac:dyDescent="0.3">
      <c r="A6987" s="1">
        <v>46314.041666666657</v>
      </c>
      <c r="B6987" s="2">
        <v>20.038735907375251</v>
      </c>
      <c r="C6987" s="2">
        <v>3.312171933446959</v>
      </c>
      <c r="D6987" s="2">
        <f t="shared" si="1308"/>
        <v>30.936921449029313</v>
      </c>
      <c r="E6987" s="2">
        <f t="shared" si="1309"/>
        <v>5.7483713916772388</v>
      </c>
      <c r="F6987" s="2">
        <f t="shared" si="1317"/>
        <v>0</v>
      </c>
      <c r="G6987" s="2">
        <f t="shared" si="1318"/>
        <v>0</v>
      </c>
      <c r="H6987" s="2">
        <f>MIN(Inputs!$B$2, (Inputs!$B$14 - F6987)/Inputs!$B$15)</f>
        <v>170</v>
      </c>
      <c r="I6987" s="2">
        <f>MAX(MIN(Inputs!$B$2, F6987*Inputs!$B$16, Inputs!$B$14*Inputs!$B$4 - G6987), 0)</f>
        <v>0</v>
      </c>
      <c r="J6987" s="2">
        <f>MAX(MIN(Inputs!$B$2, F6987*Inputs!$B$16, (Inputs!$B$14-F6987)/Inputs!$B$15)*Inputs!$B$9, 0)</f>
        <v>0</v>
      </c>
      <c r="K6987" s="2">
        <f>MAX(E6987*Inputs!$B$5 - B6987 - Inputs!$B$8, 0) * H6987</f>
        <v>0</v>
      </c>
      <c r="L6987" s="2">
        <f>IF(B6987 &gt;= D6987*Inputs!$B$10, MAX(B6987 - E6987/Inputs!$B$5 - Inputs!$B$8, 0) * I6987, 0)</f>
        <v>0</v>
      </c>
      <c r="M6987" s="2">
        <f t="shared" si="1310"/>
        <v>0</v>
      </c>
      <c r="N6987" s="3" t="str">
        <f t="shared" si="1311"/>
        <v>Idle</v>
      </c>
      <c r="O6987" s="3" t="str">
        <f t="shared" si="1319"/>
        <v>Idle</v>
      </c>
      <c r="P6987" s="2">
        <f t="shared" si="1312"/>
        <v>0</v>
      </c>
      <c r="Q6987" s="2">
        <f t="shared" si="1313"/>
        <v>0</v>
      </c>
      <c r="R6987" s="2">
        <f t="shared" si="1314"/>
        <v>0</v>
      </c>
      <c r="S6987" s="2">
        <f t="shared" si="1315"/>
        <v>0</v>
      </c>
      <c r="T6987" s="2">
        <f t="shared" si="1316"/>
        <v>0</v>
      </c>
      <c r="U6987" s="2">
        <f>IF(O6987="Reg", R6987 * Inputs!$B$7, 0)</f>
        <v>0</v>
      </c>
      <c r="V6987" s="2">
        <f>MAX(F6987 + P6987*Inputs!$B$15 - (Q6987/Inputs!$B$16) - U6987, 0)</f>
        <v>0</v>
      </c>
    </row>
    <row r="6988" spans="1:22" x14ac:dyDescent="0.3">
      <c r="A6988" s="1">
        <v>46314.083333333343</v>
      </c>
      <c r="B6988" s="2">
        <v>14.451492442688179</v>
      </c>
      <c r="C6988" s="2">
        <v>5.4208691634431121</v>
      </c>
      <c r="D6988" s="2">
        <f t="shared" si="1308"/>
        <v>30.936921449029313</v>
      </c>
      <c r="E6988" s="2">
        <f t="shared" si="1309"/>
        <v>2.4085820737813632</v>
      </c>
      <c r="F6988" s="2">
        <f t="shared" si="1317"/>
        <v>0</v>
      </c>
      <c r="G6988" s="2">
        <f t="shared" si="1318"/>
        <v>0</v>
      </c>
      <c r="H6988" s="2">
        <f>MIN(Inputs!$B$2, (Inputs!$B$14 - F6988)/Inputs!$B$15)</f>
        <v>170</v>
      </c>
      <c r="I6988" s="2">
        <f>MAX(MIN(Inputs!$B$2, F6988*Inputs!$B$16, Inputs!$B$14*Inputs!$B$4 - G6988), 0)</f>
        <v>0</v>
      </c>
      <c r="J6988" s="2">
        <f>MAX(MIN(Inputs!$B$2, F6988*Inputs!$B$16, (Inputs!$B$14-F6988)/Inputs!$B$15)*Inputs!$B$9, 0)</f>
        <v>0</v>
      </c>
      <c r="K6988" s="2">
        <f>MAX(E6988*Inputs!$B$5 - B6988 - Inputs!$B$8, 0) * H6988</f>
        <v>0</v>
      </c>
      <c r="L6988" s="2">
        <f>IF(B6988 &gt;= D6988*Inputs!$B$10, MAX(B6988 - E6988/Inputs!$B$5 - Inputs!$B$8, 0) * I6988, 0)</f>
        <v>0</v>
      </c>
      <c r="M6988" s="2">
        <f t="shared" si="1310"/>
        <v>0</v>
      </c>
      <c r="N6988" s="3" t="str">
        <f t="shared" si="1311"/>
        <v>Idle</v>
      </c>
      <c r="O6988" s="3" t="str">
        <f t="shared" si="1319"/>
        <v>Idle</v>
      </c>
      <c r="P6988" s="2">
        <f t="shared" si="1312"/>
        <v>0</v>
      </c>
      <c r="Q6988" s="2">
        <f t="shared" si="1313"/>
        <v>0</v>
      </c>
      <c r="R6988" s="2">
        <f t="shared" si="1314"/>
        <v>0</v>
      </c>
      <c r="S6988" s="2">
        <f t="shared" si="1315"/>
        <v>0</v>
      </c>
      <c r="T6988" s="2">
        <f t="shared" si="1316"/>
        <v>0</v>
      </c>
      <c r="U6988" s="2">
        <f>IF(O6988="Reg", R6988 * Inputs!$B$7, 0)</f>
        <v>0</v>
      </c>
      <c r="V6988" s="2">
        <f>MAX(F6988 + P6988*Inputs!$B$15 - (Q6988/Inputs!$B$16) - U6988, 0)</f>
        <v>0</v>
      </c>
    </row>
    <row r="6989" spans="1:22" x14ac:dyDescent="0.3">
      <c r="A6989" s="1">
        <v>46314.125</v>
      </c>
      <c r="B6989" s="2">
        <v>0</v>
      </c>
      <c r="C6989" s="2">
        <v>15.937909202548321</v>
      </c>
      <c r="D6989" s="2">
        <f t="shared" si="1308"/>
        <v>30.936921449029313</v>
      </c>
      <c r="E6989" s="2">
        <f t="shared" si="1309"/>
        <v>0</v>
      </c>
      <c r="F6989" s="2">
        <f t="shared" si="1317"/>
        <v>0</v>
      </c>
      <c r="G6989" s="2">
        <f t="shared" si="1318"/>
        <v>0</v>
      </c>
      <c r="H6989" s="2">
        <f>MIN(Inputs!$B$2, (Inputs!$B$14 - F6989)/Inputs!$B$15)</f>
        <v>170</v>
      </c>
      <c r="I6989" s="2">
        <f>MAX(MIN(Inputs!$B$2, F6989*Inputs!$B$16, Inputs!$B$14*Inputs!$B$4 - G6989), 0)</f>
        <v>0</v>
      </c>
      <c r="J6989" s="2">
        <f>MAX(MIN(Inputs!$B$2, F6989*Inputs!$B$16, (Inputs!$B$14-F6989)/Inputs!$B$15)*Inputs!$B$9, 0)</f>
        <v>0</v>
      </c>
      <c r="K6989" s="2">
        <f>MAX(E6989*Inputs!$B$5 - B6989 - Inputs!$B$8, 0) * H6989</f>
        <v>0</v>
      </c>
      <c r="L6989" s="2">
        <f>IF(B6989 &gt;= D6989*Inputs!$B$10, MAX(B6989 - E6989/Inputs!$B$5 - Inputs!$B$8, 0) * I6989, 0)</f>
        <v>0</v>
      </c>
      <c r="M6989" s="2">
        <f t="shared" si="1310"/>
        <v>0</v>
      </c>
      <c r="N6989" s="3" t="str">
        <f t="shared" si="1311"/>
        <v>Idle</v>
      </c>
      <c r="O6989" s="3" t="str">
        <f t="shared" si="1319"/>
        <v>Idle</v>
      </c>
      <c r="P6989" s="2">
        <f t="shared" si="1312"/>
        <v>0</v>
      </c>
      <c r="Q6989" s="2">
        <f t="shared" si="1313"/>
        <v>0</v>
      </c>
      <c r="R6989" s="2">
        <f t="shared" si="1314"/>
        <v>0</v>
      </c>
      <c r="S6989" s="2">
        <f t="shared" si="1315"/>
        <v>0</v>
      </c>
      <c r="T6989" s="2">
        <f t="shared" si="1316"/>
        <v>0</v>
      </c>
      <c r="U6989" s="2">
        <f>IF(O6989="Reg", R6989 * Inputs!$B$7, 0)</f>
        <v>0</v>
      </c>
      <c r="V6989" s="2">
        <f>MAX(F6989 + P6989*Inputs!$B$15 - (Q6989/Inputs!$B$16) - U6989, 0)</f>
        <v>0</v>
      </c>
    </row>
    <row r="6990" spans="1:22" x14ac:dyDescent="0.3">
      <c r="A6990" s="1">
        <v>46314.166666666657</v>
      </c>
      <c r="B6990" s="2">
        <v>0</v>
      </c>
      <c r="C6990" s="2">
        <v>2.3945315518837358</v>
      </c>
      <c r="D6990" s="2">
        <f t="shared" si="1308"/>
        <v>30.936921449029313</v>
      </c>
      <c r="E6990" s="2">
        <f t="shared" si="1309"/>
        <v>0</v>
      </c>
      <c r="F6990" s="2">
        <f t="shared" si="1317"/>
        <v>0</v>
      </c>
      <c r="G6990" s="2">
        <f t="shared" si="1318"/>
        <v>0</v>
      </c>
      <c r="H6990" s="2">
        <f>MIN(Inputs!$B$2, (Inputs!$B$14 - F6990)/Inputs!$B$15)</f>
        <v>170</v>
      </c>
      <c r="I6990" s="2">
        <f>MAX(MIN(Inputs!$B$2, F6990*Inputs!$B$16, Inputs!$B$14*Inputs!$B$4 - G6990), 0)</f>
        <v>0</v>
      </c>
      <c r="J6990" s="2">
        <f>MAX(MIN(Inputs!$B$2, F6990*Inputs!$B$16, (Inputs!$B$14-F6990)/Inputs!$B$15)*Inputs!$B$9, 0)</f>
        <v>0</v>
      </c>
      <c r="K6990" s="2">
        <f>MAX(E6990*Inputs!$B$5 - B6990 - Inputs!$B$8, 0) * H6990</f>
        <v>0</v>
      </c>
      <c r="L6990" s="2">
        <f>IF(B6990 &gt;= D6990*Inputs!$B$10, MAX(B6990 - E6990/Inputs!$B$5 - Inputs!$B$8, 0) * I6990, 0)</f>
        <v>0</v>
      </c>
      <c r="M6990" s="2">
        <f t="shared" si="1310"/>
        <v>0</v>
      </c>
      <c r="N6990" s="3" t="str">
        <f t="shared" si="1311"/>
        <v>Idle</v>
      </c>
      <c r="O6990" s="3" t="str">
        <f t="shared" si="1319"/>
        <v>Idle</v>
      </c>
      <c r="P6990" s="2">
        <f t="shared" si="1312"/>
        <v>0</v>
      </c>
      <c r="Q6990" s="2">
        <f t="shared" si="1313"/>
        <v>0</v>
      </c>
      <c r="R6990" s="2">
        <f t="shared" si="1314"/>
        <v>0</v>
      </c>
      <c r="S6990" s="2">
        <f t="shared" si="1315"/>
        <v>0</v>
      </c>
      <c r="T6990" s="2">
        <f t="shared" si="1316"/>
        <v>0</v>
      </c>
      <c r="U6990" s="2">
        <f>IF(O6990="Reg", R6990 * Inputs!$B$7, 0)</f>
        <v>0</v>
      </c>
      <c r="V6990" s="2">
        <f>MAX(F6990 + P6990*Inputs!$B$15 - (Q6990/Inputs!$B$16) - U6990, 0)</f>
        <v>0</v>
      </c>
    </row>
    <row r="6991" spans="1:22" x14ac:dyDescent="0.3">
      <c r="A6991" s="1">
        <v>46314.208333333343</v>
      </c>
      <c r="B6991" s="2">
        <v>0</v>
      </c>
      <c r="C6991" s="2">
        <v>10.710289084934489</v>
      </c>
      <c r="D6991" s="2">
        <f t="shared" si="1308"/>
        <v>30.936921449029313</v>
      </c>
      <c r="E6991" s="2">
        <f t="shared" si="1309"/>
        <v>0.36188521884139951</v>
      </c>
      <c r="F6991" s="2">
        <f t="shared" si="1317"/>
        <v>0</v>
      </c>
      <c r="G6991" s="2">
        <f t="shared" si="1318"/>
        <v>0</v>
      </c>
      <c r="H6991" s="2">
        <f>MIN(Inputs!$B$2, (Inputs!$B$14 - F6991)/Inputs!$B$15)</f>
        <v>170</v>
      </c>
      <c r="I6991" s="2">
        <f>MAX(MIN(Inputs!$B$2, F6991*Inputs!$B$16, Inputs!$B$14*Inputs!$B$4 - G6991), 0)</f>
        <v>0</v>
      </c>
      <c r="J6991" s="2">
        <f>MAX(MIN(Inputs!$B$2, F6991*Inputs!$B$16, (Inputs!$B$14-F6991)/Inputs!$B$15)*Inputs!$B$9, 0)</f>
        <v>0</v>
      </c>
      <c r="K6991" s="2">
        <f>MAX(E6991*Inputs!$B$5 - B6991 - Inputs!$B$8, 0) * H6991</f>
        <v>0</v>
      </c>
      <c r="L6991" s="2">
        <f>IF(B6991 &gt;= D6991*Inputs!$B$10, MAX(B6991 - E6991/Inputs!$B$5 - Inputs!$B$8, 0) * I6991, 0)</f>
        <v>0</v>
      </c>
      <c r="M6991" s="2">
        <f t="shared" si="1310"/>
        <v>0</v>
      </c>
      <c r="N6991" s="3" t="str">
        <f t="shared" si="1311"/>
        <v>Idle</v>
      </c>
      <c r="O6991" s="3" t="str">
        <f t="shared" si="1319"/>
        <v>Idle</v>
      </c>
      <c r="P6991" s="2">
        <f t="shared" si="1312"/>
        <v>0</v>
      </c>
      <c r="Q6991" s="2">
        <f t="shared" si="1313"/>
        <v>0</v>
      </c>
      <c r="R6991" s="2">
        <f t="shared" si="1314"/>
        <v>0</v>
      </c>
      <c r="S6991" s="2">
        <f t="shared" si="1315"/>
        <v>0</v>
      </c>
      <c r="T6991" s="2">
        <f t="shared" si="1316"/>
        <v>0</v>
      </c>
      <c r="U6991" s="2">
        <f>IF(O6991="Reg", R6991 * Inputs!$B$7, 0)</f>
        <v>0</v>
      </c>
      <c r="V6991" s="2">
        <f>MAX(F6991 + P6991*Inputs!$B$15 - (Q6991/Inputs!$B$16) - U6991, 0)</f>
        <v>0</v>
      </c>
    </row>
    <row r="6992" spans="1:22" x14ac:dyDescent="0.3">
      <c r="A6992" s="1">
        <v>46314.25</v>
      </c>
      <c r="B6992" s="2">
        <v>0</v>
      </c>
      <c r="C6992" s="2">
        <v>0.84304752495013557</v>
      </c>
      <c r="D6992" s="2">
        <f t="shared" si="1308"/>
        <v>30.936921449029313</v>
      </c>
      <c r="E6992" s="2">
        <f t="shared" si="1309"/>
        <v>3.9198401688753841</v>
      </c>
      <c r="F6992" s="2">
        <f t="shared" si="1317"/>
        <v>0</v>
      </c>
      <c r="G6992" s="2">
        <f t="shared" si="1318"/>
        <v>0</v>
      </c>
      <c r="H6992" s="2">
        <f>MIN(Inputs!$B$2, (Inputs!$B$14 - F6992)/Inputs!$B$15)</f>
        <v>170</v>
      </c>
      <c r="I6992" s="2">
        <f>MAX(MIN(Inputs!$B$2, F6992*Inputs!$B$16, Inputs!$B$14*Inputs!$B$4 - G6992), 0)</f>
        <v>0</v>
      </c>
      <c r="J6992" s="2">
        <f>MAX(MIN(Inputs!$B$2, F6992*Inputs!$B$16, (Inputs!$B$14-F6992)/Inputs!$B$15)*Inputs!$B$9, 0)</f>
        <v>0</v>
      </c>
      <c r="K6992" s="2">
        <f>MAX(E6992*Inputs!$B$5 - B6992 - Inputs!$B$8, 0) * H6992</f>
        <v>0</v>
      </c>
      <c r="L6992" s="2">
        <f>IF(B6992 &gt;= D6992*Inputs!$B$10, MAX(B6992 - E6992/Inputs!$B$5 - Inputs!$B$8, 0) * I6992, 0)</f>
        <v>0</v>
      </c>
      <c r="M6992" s="2">
        <f t="shared" si="1310"/>
        <v>0</v>
      </c>
      <c r="N6992" s="3" t="str">
        <f t="shared" si="1311"/>
        <v>Idle</v>
      </c>
      <c r="O6992" s="3" t="str">
        <f t="shared" si="1319"/>
        <v>Idle</v>
      </c>
      <c r="P6992" s="2">
        <f t="shared" si="1312"/>
        <v>0</v>
      </c>
      <c r="Q6992" s="2">
        <f t="shared" si="1313"/>
        <v>0</v>
      </c>
      <c r="R6992" s="2">
        <f t="shared" si="1314"/>
        <v>0</v>
      </c>
      <c r="S6992" s="2">
        <f t="shared" si="1315"/>
        <v>0</v>
      </c>
      <c r="T6992" s="2">
        <f t="shared" si="1316"/>
        <v>0</v>
      </c>
      <c r="U6992" s="2">
        <f>IF(O6992="Reg", R6992 * Inputs!$B$7, 0)</f>
        <v>0</v>
      </c>
      <c r="V6992" s="2">
        <f>MAX(F6992 + P6992*Inputs!$B$15 - (Q6992/Inputs!$B$16) - U6992, 0)</f>
        <v>0</v>
      </c>
    </row>
    <row r="6993" spans="1:22" x14ac:dyDescent="0.3">
      <c r="A6993" s="1">
        <v>46314.291666666657</v>
      </c>
      <c r="B6993" s="2">
        <v>0</v>
      </c>
      <c r="C6993" s="2">
        <v>3.2573452040783271</v>
      </c>
      <c r="D6993" s="2">
        <f t="shared" si="1308"/>
        <v>30.936921449029313</v>
      </c>
      <c r="E6993" s="2">
        <f t="shared" si="1309"/>
        <v>9.1825711314078493</v>
      </c>
      <c r="F6993" s="2">
        <f t="shared" si="1317"/>
        <v>0</v>
      </c>
      <c r="G6993" s="2">
        <f t="shared" si="1318"/>
        <v>0</v>
      </c>
      <c r="H6993" s="2">
        <f>MIN(Inputs!$B$2, (Inputs!$B$14 - F6993)/Inputs!$B$15)</f>
        <v>170</v>
      </c>
      <c r="I6993" s="2">
        <f>MAX(MIN(Inputs!$B$2, F6993*Inputs!$B$16, Inputs!$B$14*Inputs!$B$4 - G6993), 0)</f>
        <v>0</v>
      </c>
      <c r="J6993" s="2">
        <f>MAX(MIN(Inputs!$B$2, F6993*Inputs!$B$16, (Inputs!$B$14-F6993)/Inputs!$B$15)*Inputs!$B$9, 0)</f>
        <v>0</v>
      </c>
      <c r="K6993" s="2">
        <f>MAX(E6993*Inputs!$B$5 - B6993 - Inputs!$B$8, 0) * H6993</f>
        <v>0</v>
      </c>
      <c r="L6993" s="2">
        <f>IF(B6993 &gt;= D6993*Inputs!$B$10, MAX(B6993 - E6993/Inputs!$B$5 - Inputs!$B$8, 0) * I6993, 0)</f>
        <v>0</v>
      </c>
      <c r="M6993" s="2">
        <f t="shared" si="1310"/>
        <v>0</v>
      </c>
      <c r="N6993" s="3" t="str">
        <f t="shared" si="1311"/>
        <v>Idle</v>
      </c>
      <c r="O6993" s="3" t="str">
        <f t="shared" si="1319"/>
        <v>Idle</v>
      </c>
      <c r="P6993" s="2">
        <f t="shared" si="1312"/>
        <v>0</v>
      </c>
      <c r="Q6993" s="2">
        <f t="shared" si="1313"/>
        <v>0</v>
      </c>
      <c r="R6993" s="2">
        <f t="shared" si="1314"/>
        <v>0</v>
      </c>
      <c r="S6993" s="2">
        <f t="shared" si="1315"/>
        <v>0</v>
      </c>
      <c r="T6993" s="2">
        <f t="shared" si="1316"/>
        <v>0</v>
      </c>
      <c r="U6993" s="2">
        <f>IF(O6993="Reg", R6993 * Inputs!$B$7, 0)</f>
        <v>0</v>
      </c>
      <c r="V6993" s="2">
        <f>MAX(F6993 + P6993*Inputs!$B$15 - (Q6993/Inputs!$B$16) - U6993, 0)</f>
        <v>0</v>
      </c>
    </row>
    <row r="6994" spans="1:22" x14ac:dyDescent="0.3">
      <c r="A6994" s="1">
        <v>46314.333333333343</v>
      </c>
      <c r="B6994" s="2">
        <v>0</v>
      </c>
      <c r="C6994" s="2">
        <v>8.6259105941676584</v>
      </c>
      <c r="D6994" s="2">
        <f t="shared" si="1308"/>
        <v>30.936921449029313</v>
      </c>
      <c r="E6994" s="2">
        <f t="shared" si="1309"/>
        <v>14.163898842218584</v>
      </c>
      <c r="F6994" s="2">
        <f t="shared" si="1317"/>
        <v>0</v>
      </c>
      <c r="G6994" s="2">
        <f t="shared" si="1318"/>
        <v>0</v>
      </c>
      <c r="H6994" s="2">
        <f>MIN(Inputs!$B$2, (Inputs!$B$14 - F6994)/Inputs!$B$15)</f>
        <v>170</v>
      </c>
      <c r="I6994" s="2">
        <f>MAX(MIN(Inputs!$B$2, F6994*Inputs!$B$16, Inputs!$B$14*Inputs!$B$4 - G6994), 0)</f>
        <v>0</v>
      </c>
      <c r="J6994" s="2">
        <f>MAX(MIN(Inputs!$B$2, F6994*Inputs!$B$16, (Inputs!$B$14-F6994)/Inputs!$B$15)*Inputs!$B$9, 0)</f>
        <v>0</v>
      </c>
      <c r="K6994" s="2">
        <f>MAX(E6994*Inputs!$B$5 - B6994 - Inputs!$B$8, 0) * H6994</f>
        <v>0</v>
      </c>
      <c r="L6994" s="2">
        <f>IF(B6994 &gt;= D6994*Inputs!$B$10, MAX(B6994 - E6994/Inputs!$B$5 - Inputs!$B$8, 0) * I6994, 0)</f>
        <v>0</v>
      </c>
      <c r="M6994" s="2">
        <f t="shared" si="1310"/>
        <v>0</v>
      </c>
      <c r="N6994" s="3" t="str">
        <f t="shared" si="1311"/>
        <v>Idle</v>
      </c>
      <c r="O6994" s="3" t="str">
        <f t="shared" si="1319"/>
        <v>Idle</v>
      </c>
      <c r="P6994" s="2">
        <f t="shared" si="1312"/>
        <v>0</v>
      </c>
      <c r="Q6994" s="2">
        <f t="shared" si="1313"/>
        <v>0</v>
      </c>
      <c r="R6994" s="2">
        <f t="shared" si="1314"/>
        <v>0</v>
      </c>
      <c r="S6994" s="2">
        <f t="shared" si="1315"/>
        <v>0</v>
      </c>
      <c r="T6994" s="2">
        <f t="shared" si="1316"/>
        <v>0</v>
      </c>
      <c r="U6994" s="2">
        <f>IF(O6994="Reg", R6994 * Inputs!$B$7, 0)</f>
        <v>0</v>
      </c>
      <c r="V6994" s="2">
        <f>MAX(F6994 + P6994*Inputs!$B$15 - (Q6994/Inputs!$B$16) - U6994, 0)</f>
        <v>0</v>
      </c>
    </row>
    <row r="6995" spans="1:22" x14ac:dyDescent="0.3">
      <c r="A6995" s="1">
        <v>46314.375</v>
      </c>
      <c r="B6995" s="2">
        <v>0</v>
      </c>
      <c r="C6995" s="2">
        <v>4.94162467282713</v>
      </c>
      <c r="D6995" s="2">
        <f t="shared" si="1308"/>
        <v>30.936921449029313</v>
      </c>
      <c r="E6995" s="2">
        <f t="shared" si="1309"/>
        <v>23.68088142353426</v>
      </c>
      <c r="F6995" s="2">
        <f t="shared" si="1317"/>
        <v>0</v>
      </c>
      <c r="G6995" s="2">
        <f t="shared" si="1318"/>
        <v>0</v>
      </c>
      <c r="H6995" s="2">
        <f>MIN(Inputs!$B$2, (Inputs!$B$14 - F6995)/Inputs!$B$15)</f>
        <v>170</v>
      </c>
      <c r="I6995" s="2">
        <f>MAX(MIN(Inputs!$B$2, F6995*Inputs!$B$16, Inputs!$B$14*Inputs!$B$4 - G6995), 0)</f>
        <v>0</v>
      </c>
      <c r="J6995" s="2">
        <f>MAX(MIN(Inputs!$B$2, F6995*Inputs!$B$16, (Inputs!$B$14-F6995)/Inputs!$B$15)*Inputs!$B$9, 0)</f>
        <v>0</v>
      </c>
      <c r="K6995" s="2">
        <f>MAX(E6995*Inputs!$B$5 - B6995 - Inputs!$B$8, 0) * H6995</f>
        <v>142.6598609607255</v>
      </c>
      <c r="L6995" s="2">
        <f>IF(B6995 &gt;= D6995*Inputs!$B$10, MAX(B6995 - E6995/Inputs!$B$5 - Inputs!$B$8, 0) * I6995, 0)</f>
        <v>0</v>
      </c>
      <c r="M6995" s="2">
        <f t="shared" si="1310"/>
        <v>0</v>
      </c>
      <c r="N6995" s="3" t="str">
        <f t="shared" si="1311"/>
        <v>Charge</v>
      </c>
      <c r="O6995" s="3" t="str">
        <f t="shared" si="1319"/>
        <v>Charge</v>
      </c>
      <c r="P6995" s="2">
        <f t="shared" si="1312"/>
        <v>170</v>
      </c>
      <c r="Q6995" s="2">
        <f t="shared" si="1313"/>
        <v>0</v>
      </c>
      <c r="R6995" s="2">
        <f t="shared" si="1314"/>
        <v>0</v>
      </c>
      <c r="S6995" s="2">
        <f t="shared" si="1315"/>
        <v>0</v>
      </c>
      <c r="T6995" s="2">
        <f t="shared" si="1316"/>
        <v>0</v>
      </c>
      <c r="U6995" s="2">
        <f>IF(O6995="Reg", R6995 * Inputs!$B$7, 0)</f>
        <v>0</v>
      </c>
      <c r="V6995" s="2">
        <f>MAX(F6995 + P6995*Inputs!$B$15 - (Q6995/Inputs!$B$16) - U6995, 0)</f>
        <v>170</v>
      </c>
    </row>
    <row r="6996" spans="1:22" x14ac:dyDescent="0.3">
      <c r="A6996" s="1">
        <v>46314.416666666657</v>
      </c>
      <c r="B6996" s="2">
        <v>2.1713113130483972</v>
      </c>
      <c r="C6996" s="2">
        <v>8.0421616725837417</v>
      </c>
      <c r="D6996" s="2">
        <f t="shared" si="1308"/>
        <v>30.936921449029313</v>
      </c>
      <c r="E6996" s="2">
        <f t="shared" si="1309"/>
        <v>33.639390766080382</v>
      </c>
      <c r="F6996" s="2">
        <f t="shared" si="1317"/>
        <v>170</v>
      </c>
      <c r="G6996" s="2">
        <f t="shared" si="1318"/>
        <v>0</v>
      </c>
      <c r="H6996" s="2">
        <f>MIN(Inputs!$B$2, (Inputs!$B$14 - F6996)/Inputs!$B$15)</f>
        <v>170</v>
      </c>
      <c r="I6996" s="2">
        <f>MAX(MIN(Inputs!$B$2, F6996*Inputs!$B$16, Inputs!$B$14*Inputs!$B$4 - G6996), 0)</f>
        <v>170</v>
      </c>
      <c r="J6996" s="2">
        <f>MAX(MIN(Inputs!$B$2, F6996*Inputs!$B$16, (Inputs!$B$14-F6996)/Inputs!$B$15)*Inputs!$B$9, 0)</f>
        <v>136</v>
      </c>
      <c r="K6996" s="2">
        <f>MAX(E6996*Inputs!$B$5 - B6996 - Inputs!$B$8, 0) * H6996</f>
        <v>1263.3299353873972</v>
      </c>
      <c r="L6996" s="2">
        <f>IF(B6996 &gt;= D6996*Inputs!$B$10, MAX(B6996 - E6996/Inputs!$B$5 - Inputs!$B$8, 0) * I6996, 0)</f>
        <v>0</v>
      </c>
      <c r="M6996" s="2">
        <f t="shared" si="1310"/>
        <v>1093.7339874713889</v>
      </c>
      <c r="N6996" s="3" t="str">
        <f t="shared" si="1311"/>
        <v>Charge</v>
      </c>
      <c r="O6996" s="3" t="str">
        <f t="shared" si="1319"/>
        <v>Charge</v>
      </c>
      <c r="P6996" s="2">
        <f t="shared" si="1312"/>
        <v>170</v>
      </c>
      <c r="Q6996" s="2">
        <f t="shared" si="1313"/>
        <v>0</v>
      </c>
      <c r="R6996" s="2">
        <f t="shared" si="1314"/>
        <v>0</v>
      </c>
      <c r="S6996" s="2">
        <f t="shared" si="1315"/>
        <v>-369.12292321822753</v>
      </c>
      <c r="T6996" s="2">
        <f t="shared" si="1316"/>
        <v>0</v>
      </c>
      <c r="U6996" s="2">
        <f>IF(O6996="Reg", R6996 * Inputs!$B$7, 0)</f>
        <v>0</v>
      </c>
      <c r="V6996" s="2">
        <f>MAX(F6996 + P6996*Inputs!$B$15 - (Q6996/Inputs!$B$16) - U6996, 0)</f>
        <v>340</v>
      </c>
    </row>
    <row r="6997" spans="1:22" x14ac:dyDescent="0.3">
      <c r="A6997" s="1">
        <v>46314.458333333343</v>
      </c>
      <c r="B6997" s="2">
        <v>21.34772970020391</v>
      </c>
      <c r="C6997" s="2">
        <v>10.97499239511084</v>
      </c>
      <c r="D6997" s="2">
        <f t="shared" si="1308"/>
        <v>30.936921449029313</v>
      </c>
      <c r="E6997" s="2">
        <f t="shared" si="1309"/>
        <v>42.897963657112477</v>
      </c>
      <c r="F6997" s="2">
        <f t="shared" si="1317"/>
        <v>340</v>
      </c>
      <c r="G6997" s="2">
        <f t="shared" si="1318"/>
        <v>0</v>
      </c>
      <c r="H6997" s="2">
        <f>MIN(Inputs!$B$2, (Inputs!$B$14 - F6997)/Inputs!$B$15)</f>
        <v>0</v>
      </c>
      <c r="I6997" s="2">
        <f>MAX(MIN(Inputs!$B$2, F6997*Inputs!$B$16, Inputs!$B$14*Inputs!$B$4 - G6997), 0)</f>
        <v>170</v>
      </c>
      <c r="J6997" s="2">
        <f>MAX(MIN(Inputs!$B$2, F6997*Inputs!$B$16, (Inputs!$B$14-F6997)/Inputs!$B$15)*Inputs!$B$9, 0)</f>
        <v>0</v>
      </c>
      <c r="K6997" s="2">
        <f>MAX(E6997*Inputs!$B$5 - B6997 - Inputs!$B$8, 0) * H6997</f>
        <v>0</v>
      </c>
      <c r="L6997" s="2">
        <f>IF(B6997 &gt;= D6997*Inputs!$B$10, MAX(B6997 - E6997/Inputs!$B$5 - Inputs!$B$8, 0) * I6997, 0)</f>
        <v>0</v>
      </c>
      <c r="M6997" s="2">
        <f t="shared" si="1310"/>
        <v>0</v>
      </c>
      <c r="N6997" s="3" t="str">
        <f t="shared" si="1311"/>
        <v>Idle</v>
      </c>
      <c r="O6997" s="3" t="str">
        <f t="shared" si="1319"/>
        <v>Idle</v>
      </c>
      <c r="P6997" s="2">
        <f t="shared" si="1312"/>
        <v>0</v>
      </c>
      <c r="Q6997" s="2">
        <f t="shared" si="1313"/>
        <v>0</v>
      </c>
      <c r="R6997" s="2">
        <f t="shared" si="1314"/>
        <v>0</v>
      </c>
      <c r="S6997" s="2">
        <f t="shared" si="1315"/>
        <v>0</v>
      </c>
      <c r="T6997" s="2">
        <f t="shared" si="1316"/>
        <v>0</v>
      </c>
      <c r="U6997" s="2">
        <f>IF(O6997="Reg", R6997 * Inputs!$B$7, 0)</f>
        <v>0</v>
      </c>
      <c r="V6997" s="2">
        <f>MAX(F6997 + P6997*Inputs!$B$15 - (Q6997/Inputs!$B$16) - U6997, 0)</f>
        <v>340</v>
      </c>
    </row>
    <row r="6998" spans="1:22" x14ac:dyDescent="0.3">
      <c r="A6998" s="1">
        <v>46314.5</v>
      </c>
      <c r="B6998" s="2">
        <v>31.57638577519479</v>
      </c>
      <c r="C6998" s="2">
        <v>28.185669117466048</v>
      </c>
      <c r="D6998" s="2">
        <f t="shared" si="1308"/>
        <v>30.936921449029313</v>
      </c>
      <c r="E6998" s="2">
        <f t="shared" si="1309"/>
        <v>51.299295855617878</v>
      </c>
      <c r="F6998" s="2">
        <f t="shared" si="1317"/>
        <v>340</v>
      </c>
      <c r="G6998" s="2">
        <f t="shared" si="1318"/>
        <v>0</v>
      </c>
      <c r="H6998" s="2">
        <f>MIN(Inputs!$B$2, (Inputs!$B$14 - F6998)/Inputs!$B$15)</f>
        <v>0</v>
      </c>
      <c r="I6998" s="2">
        <f>MAX(MIN(Inputs!$B$2, F6998*Inputs!$B$16, Inputs!$B$14*Inputs!$B$4 - G6998), 0)</f>
        <v>170</v>
      </c>
      <c r="J6998" s="2">
        <f>MAX(MIN(Inputs!$B$2, F6998*Inputs!$B$16, (Inputs!$B$14-F6998)/Inputs!$B$15)*Inputs!$B$9, 0)</f>
        <v>0</v>
      </c>
      <c r="K6998" s="2">
        <f>MAX(E6998*Inputs!$B$5 - B6998 - Inputs!$B$8, 0) * H6998</f>
        <v>0</v>
      </c>
      <c r="L6998" s="2">
        <f>IF(B6998 &gt;= D6998*Inputs!$B$10, MAX(B6998 - E6998/Inputs!$B$5 - Inputs!$B$8, 0) * I6998, 0)</f>
        <v>0</v>
      </c>
      <c r="M6998" s="2">
        <f t="shared" si="1310"/>
        <v>0</v>
      </c>
      <c r="N6998" s="3" t="str">
        <f t="shared" si="1311"/>
        <v>Idle</v>
      </c>
      <c r="O6998" s="3" t="str">
        <f t="shared" si="1319"/>
        <v>Idle</v>
      </c>
      <c r="P6998" s="2">
        <f t="shared" si="1312"/>
        <v>0</v>
      </c>
      <c r="Q6998" s="2">
        <f t="shared" si="1313"/>
        <v>0</v>
      </c>
      <c r="R6998" s="2">
        <f t="shared" si="1314"/>
        <v>0</v>
      </c>
      <c r="S6998" s="2">
        <f t="shared" si="1315"/>
        <v>0</v>
      </c>
      <c r="T6998" s="2">
        <f t="shared" si="1316"/>
        <v>0</v>
      </c>
      <c r="U6998" s="2">
        <f>IF(O6998="Reg", R6998 * Inputs!$B$7, 0)</f>
        <v>0</v>
      </c>
      <c r="V6998" s="2">
        <f>MAX(F6998 + P6998*Inputs!$B$15 - (Q6998/Inputs!$B$16) - U6998, 0)</f>
        <v>340</v>
      </c>
    </row>
    <row r="6999" spans="1:22" x14ac:dyDescent="0.3">
      <c r="A6999" s="1">
        <v>46314.541666666657</v>
      </c>
      <c r="B6999" s="2">
        <v>29.887966264864399</v>
      </c>
      <c r="C6999" s="2">
        <v>2.1958820260637779</v>
      </c>
      <c r="D6999" s="2">
        <f t="shared" si="1308"/>
        <v>30.936921449029313</v>
      </c>
      <c r="E6999" s="2">
        <f t="shared" si="1309"/>
        <v>58.147664426967538</v>
      </c>
      <c r="F6999" s="2">
        <f t="shared" si="1317"/>
        <v>340</v>
      </c>
      <c r="G6999" s="2">
        <f t="shared" si="1318"/>
        <v>0</v>
      </c>
      <c r="H6999" s="2">
        <f>MIN(Inputs!$B$2, (Inputs!$B$14 - F6999)/Inputs!$B$15)</f>
        <v>0</v>
      </c>
      <c r="I6999" s="2">
        <f>MAX(MIN(Inputs!$B$2, F6999*Inputs!$B$16, Inputs!$B$14*Inputs!$B$4 - G6999), 0)</f>
        <v>170</v>
      </c>
      <c r="J6999" s="2">
        <f>MAX(MIN(Inputs!$B$2, F6999*Inputs!$B$16, (Inputs!$B$14-F6999)/Inputs!$B$15)*Inputs!$B$9, 0)</f>
        <v>0</v>
      </c>
      <c r="K6999" s="2">
        <f>MAX(E6999*Inputs!$B$5 - B6999 - Inputs!$B$8, 0) * H6999</f>
        <v>0</v>
      </c>
      <c r="L6999" s="2">
        <f>IF(B6999 &gt;= D6999*Inputs!$B$10, MAX(B6999 - E6999/Inputs!$B$5 - Inputs!$B$8, 0) * I6999, 0)</f>
        <v>0</v>
      </c>
      <c r="M6999" s="2">
        <f t="shared" si="1310"/>
        <v>0</v>
      </c>
      <c r="N6999" s="3" t="str">
        <f t="shared" si="1311"/>
        <v>Idle</v>
      </c>
      <c r="O6999" s="3" t="str">
        <f t="shared" si="1319"/>
        <v>Idle</v>
      </c>
      <c r="P6999" s="2">
        <f t="shared" si="1312"/>
        <v>0</v>
      </c>
      <c r="Q6999" s="2">
        <f t="shared" si="1313"/>
        <v>0</v>
      </c>
      <c r="R6999" s="2">
        <f t="shared" si="1314"/>
        <v>0</v>
      </c>
      <c r="S6999" s="2">
        <f t="shared" si="1315"/>
        <v>0</v>
      </c>
      <c r="T6999" s="2">
        <f t="shared" si="1316"/>
        <v>0</v>
      </c>
      <c r="U6999" s="2">
        <f>IF(O6999="Reg", R6999 * Inputs!$B$7, 0)</f>
        <v>0</v>
      </c>
      <c r="V6999" s="2">
        <f>MAX(F6999 + P6999*Inputs!$B$15 - (Q6999/Inputs!$B$16) - U6999, 0)</f>
        <v>340</v>
      </c>
    </row>
    <row r="7000" spans="1:22" x14ac:dyDescent="0.3">
      <c r="A7000" s="1">
        <v>46314.583333333343</v>
      </c>
      <c r="B7000" s="2">
        <v>57.101895487894069</v>
      </c>
      <c r="C7000" s="2">
        <v>7.3776388219407112</v>
      </c>
      <c r="D7000" s="2">
        <f t="shared" si="1308"/>
        <v>30.936921449029313</v>
      </c>
      <c r="E7000" s="2">
        <f t="shared" si="1309"/>
        <v>64.772340077343827</v>
      </c>
      <c r="F7000" s="2">
        <f t="shared" si="1317"/>
        <v>340</v>
      </c>
      <c r="G7000" s="2">
        <f t="shared" si="1318"/>
        <v>0</v>
      </c>
      <c r="H7000" s="2">
        <f>MIN(Inputs!$B$2, (Inputs!$B$14 - F7000)/Inputs!$B$15)</f>
        <v>0</v>
      </c>
      <c r="I7000" s="2">
        <f>MAX(MIN(Inputs!$B$2, F7000*Inputs!$B$16, Inputs!$B$14*Inputs!$B$4 - G7000), 0)</f>
        <v>170</v>
      </c>
      <c r="J7000" s="2">
        <f>MAX(MIN(Inputs!$B$2, F7000*Inputs!$B$16, (Inputs!$B$14-F7000)/Inputs!$B$15)*Inputs!$B$9, 0)</f>
        <v>0</v>
      </c>
      <c r="K7000" s="2">
        <f>MAX(E7000*Inputs!$B$5 - B7000 - Inputs!$B$8, 0) * H7000</f>
        <v>0</v>
      </c>
      <c r="L7000" s="2">
        <f>IF(B7000 &gt;= D7000*Inputs!$B$10, MAX(B7000 - E7000/Inputs!$B$5 - Inputs!$B$8, 0) * I7000, 0)</f>
        <v>0</v>
      </c>
      <c r="M7000" s="2">
        <f t="shared" si="1310"/>
        <v>0</v>
      </c>
      <c r="N7000" s="3" t="str">
        <f t="shared" si="1311"/>
        <v>Idle</v>
      </c>
      <c r="O7000" s="3" t="str">
        <f t="shared" si="1319"/>
        <v>Idle</v>
      </c>
      <c r="P7000" s="2">
        <f t="shared" si="1312"/>
        <v>0</v>
      </c>
      <c r="Q7000" s="2">
        <f t="shared" si="1313"/>
        <v>0</v>
      </c>
      <c r="R7000" s="2">
        <f t="shared" si="1314"/>
        <v>0</v>
      </c>
      <c r="S7000" s="2">
        <f t="shared" si="1315"/>
        <v>0</v>
      </c>
      <c r="T7000" s="2">
        <f t="shared" si="1316"/>
        <v>0</v>
      </c>
      <c r="U7000" s="2">
        <f>IF(O7000="Reg", R7000 * Inputs!$B$7, 0)</f>
        <v>0</v>
      </c>
      <c r="V7000" s="2">
        <f>MAX(F7000 + P7000*Inputs!$B$15 - (Q7000/Inputs!$B$16) - U7000, 0)</f>
        <v>340</v>
      </c>
    </row>
    <row r="7001" spans="1:22" x14ac:dyDescent="0.3">
      <c r="A7001" s="1">
        <v>46314.625</v>
      </c>
      <c r="B7001" s="2">
        <v>59.751056055276727</v>
      </c>
      <c r="C7001" s="2">
        <v>8.4689530159765347</v>
      </c>
      <c r="D7001" s="2">
        <f t="shared" si="1308"/>
        <v>30.936921449029313</v>
      </c>
      <c r="E7001" s="2">
        <f t="shared" si="1309"/>
        <v>65.91909093931902</v>
      </c>
      <c r="F7001" s="2">
        <f t="shared" si="1317"/>
        <v>340</v>
      </c>
      <c r="G7001" s="2">
        <f t="shared" si="1318"/>
        <v>0</v>
      </c>
      <c r="H7001" s="2">
        <f>MIN(Inputs!$B$2, (Inputs!$B$14 - F7001)/Inputs!$B$15)</f>
        <v>0</v>
      </c>
      <c r="I7001" s="2">
        <f>MAX(MIN(Inputs!$B$2, F7001*Inputs!$B$16, Inputs!$B$14*Inputs!$B$4 - G7001), 0)</f>
        <v>170</v>
      </c>
      <c r="J7001" s="2">
        <f>MAX(MIN(Inputs!$B$2, F7001*Inputs!$B$16, (Inputs!$B$14-F7001)/Inputs!$B$15)*Inputs!$B$9, 0)</f>
        <v>0</v>
      </c>
      <c r="K7001" s="2">
        <f>MAX(E7001*Inputs!$B$5 - B7001 - Inputs!$B$8, 0) * H7001</f>
        <v>0</v>
      </c>
      <c r="L7001" s="2">
        <f>IF(B7001 &gt;= D7001*Inputs!$B$10, MAX(B7001 - E7001/Inputs!$B$5 - Inputs!$B$8, 0) * I7001, 0)</f>
        <v>0</v>
      </c>
      <c r="M7001" s="2">
        <f t="shared" si="1310"/>
        <v>0</v>
      </c>
      <c r="N7001" s="3" t="str">
        <f t="shared" si="1311"/>
        <v>Idle</v>
      </c>
      <c r="O7001" s="3" t="str">
        <f t="shared" si="1319"/>
        <v>Idle</v>
      </c>
      <c r="P7001" s="2">
        <f t="shared" si="1312"/>
        <v>0</v>
      </c>
      <c r="Q7001" s="2">
        <f t="shared" si="1313"/>
        <v>0</v>
      </c>
      <c r="R7001" s="2">
        <f t="shared" si="1314"/>
        <v>0</v>
      </c>
      <c r="S7001" s="2">
        <f t="shared" si="1315"/>
        <v>0</v>
      </c>
      <c r="T7001" s="2">
        <f t="shared" si="1316"/>
        <v>0</v>
      </c>
      <c r="U7001" s="2">
        <f>IF(O7001="Reg", R7001 * Inputs!$B$7, 0)</f>
        <v>0</v>
      </c>
      <c r="V7001" s="2">
        <f>MAX(F7001 + P7001*Inputs!$B$15 - (Q7001/Inputs!$B$16) - U7001, 0)</f>
        <v>340</v>
      </c>
    </row>
    <row r="7002" spans="1:22" x14ac:dyDescent="0.3">
      <c r="A7002" s="1">
        <v>46314.666666666657</v>
      </c>
      <c r="B7002" s="2">
        <v>57.72274865924097</v>
      </c>
      <c r="C7002" s="2">
        <v>11.972352587137239</v>
      </c>
      <c r="D7002" s="2">
        <f t="shared" si="1308"/>
        <v>30.936921449029313</v>
      </c>
      <c r="E7002" s="2">
        <f t="shared" si="1309"/>
        <v>65.096921552957042</v>
      </c>
      <c r="F7002" s="2">
        <f t="shared" si="1317"/>
        <v>340</v>
      </c>
      <c r="G7002" s="2">
        <f t="shared" si="1318"/>
        <v>0</v>
      </c>
      <c r="H7002" s="2">
        <f>MIN(Inputs!$B$2, (Inputs!$B$14 - F7002)/Inputs!$B$15)</f>
        <v>0</v>
      </c>
      <c r="I7002" s="2">
        <f>MAX(MIN(Inputs!$B$2, F7002*Inputs!$B$16, Inputs!$B$14*Inputs!$B$4 - G7002), 0)</f>
        <v>170</v>
      </c>
      <c r="J7002" s="2">
        <f>MAX(MIN(Inputs!$B$2, F7002*Inputs!$B$16, (Inputs!$B$14-F7002)/Inputs!$B$15)*Inputs!$B$9, 0)</f>
        <v>0</v>
      </c>
      <c r="K7002" s="2">
        <f>MAX(E7002*Inputs!$B$5 - B7002 - Inputs!$B$8, 0) * H7002</f>
        <v>0</v>
      </c>
      <c r="L7002" s="2">
        <f>IF(B7002 &gt;= D7002*Inputs!$B$10, MAX(B7002 - E7002/Inputs!$B$5 - Inputs!$B$8, 0) * I7002, 0)</f>
        <v>0</v>
      </c>
      <c r="M7002" s="2">
        <f t="shared" si="1310"/>
        <v>0</v>
      </c>
      <c r="N7002" s="3" t="str">
        <f t="shared" si="1311"/>
        <v>Idle</v>
      </c>
      <c r="O7002" s="3" t="str">
        <f t="shared" si="1319"/>
        <v>Idle</v>
      </c>
      <c r="P7002" s="2">
        <f t="shared" si="1312"/>
        <v>0</v>
      </c>
      <c r="Q7002" s="2">
        <f t="shared" si="1313"/>
        <v>0</v>
      </c>
      <c r="R7002" s="2">
        <f t="shared" si="1314"/>
        <v>0</v>
      </c>
      <c r="S7002" s="2">
        <f t="shared" si="1315"/>
        <v>0</v>
      </c>
      <c r="T7002" s="2">
        <f t="shared" si="1316"/>
        <v>0</v>
      </c>
      <c r="U7002" s="2">
        <f>IF(O7002="Reg", R7002 * Inputs!$B$7, 0)</f>
        <v>0</v>
      </c>
      <c r="V7002" s="2">
        <f>MAX(F7002 + P7002*Inputs!$B$15 - (Q7002/Inputs!$B$16) - U7002, 0)</f>
        <v>340</v>
      </c>
    </row>
    <row r="7003" spans="1:22" x14ac:dyDescent="0.3">
      <c r="A7003" s="1">
        <v>46314.708333333343</v>
      </c>
      <c r="B7003" s="2">
        <v>71.75572289123626</v>
      </c>
      <c r="C7003" s="2">
        <v>8.0630107684119849</v>
      </c>
      <c r="D7003" s="2">
        <f t="shared" si="1308"/>
        <v>30.936921449029313</v>
      </c>
      <c r="E7003" s="2">
        <f t="shared" si="1309"/>
        <v>64.019292432915719</v>
      </c>
      <c r="F7003" s="2">
        <f t="shared" si="1317"/>
        <v>340</v>
      </c>
      <c r="G7003" s="2">
        <f t="shared" si="1318"/>
        <v>0</v>
      </c>
      <c r="H7003" s="2">
        <f>MIN(Inputs!$B$2, (Inputs!$B$14 - F7003)/Inputs!$B$15)</f>
        <v>0</v>
      </c>
      <c r="I7003" s="2">
        <f>MAX(MIN(Inputs!$B$2, F7003*Inputs!$B$16, Inputs!$B$14*Inputs!$B$4 - G7003), 0)</f>
        <v>170</v>
      </c>
      <c r="J7003" s="2">
        <f>MAX(MIN(Inputs!$B$2, F7003*Inputs!$B$16, (Inputs!$B$14-F7003)/Inputs!$B$15)*Inputs!$B$9, 0)</f>
        <v>0</v>
      </c>
      <c r="K7003" s="2">
        <f>MAX(E7003*Inputs!$B$5 - B7003 - Inputs!$B$8, 0) * H7003</f>
        <v>0</v>
      </c>
      <c r="L7003" s="2">
        <f>IF(B7003 &gt;= D7003*Inputs!$B$10, MAX(B7003 - E7003/Inputs!$B$5 - Inputs!$B$8, 0) * I7003, 0)</f>
        <v>0</v>
      </c>
      <c r="M7003" s="2">
        <f t="shared" si="1310"/>
        <v>0</v>
      </c>
      <c r="N7003" s="3" t="str">
        <f t="shared" si="1311"/>
        <v>Idle</v>
      </c>
      <c r="O7003" s="3" t="str">
        <f t="shared" si="1319"/>
        <v>Idle</v>
      </c>
      <c r="P7003" s="2">
        <f t="shared" si="1312"/>
        <v>0</v>
      </c>
      <c r="Q7003" s="2">
        <f t="shared" si="1313"/>
        <v>0</v>
      </c>
      <c r="R7003" s="2">
        <f t="shared" si="1314"/>
        <v>0</v>
      </c>
      <c r="S7003" s="2">
        <f t="shared" si="1315"/>
        <v>0</v>
      </c>
      <c r="T7003" s="2">
        <f t="shared" si="1316"/>
        <v>0</v>
      </c>
      <c r="U7003" s="2">
        <f>IF(O7003="Reg", R7003 * Inputs!$B$7, 0)</f>
        <v>0</v>
      </c>
      <c r="V7003" s="2">
        <f>MAX(F7003 + P7003*Inputs!$B$15 - (Q7003/Inputs!$B$16) - U7003, 0)</f>
        <v>340</v>
      </c>
    </row>
    <row r="7004" spans="1:22" x14ac:dyDescent="0.3">
      <c r="A7004" s="1">
        <v>46314.75</v>
      </c>
      <c r="B7004" s="2">
        <v>72.66659720329281</v>
      </c>
      <c r="C7004" s="2">
        <v>4.7139307876864143</v>
      </c>
      <c r="D7004" s="2">
        <f t="shared" si="1308"/>
        <v>30.936921449029313</v>
      </c>
      <c r="E7004" s="2">
        <f t="shared" si="1309"/>
        <v>58.180308739204186</v>
      </c>
      <c r="F7004" s="2">
        <f t="shared" si="1317"/>
        <v>340</v>
      </c>
      <c r="G7004" s="2">
        <f t="shared" si="1318"/>
        <v>0</v>
      </c>
      <c r="H7004" s="2">
        <f>MIN(Inputs!$B$2, (Inputs!$B$14 - F7004)/Inputs!$B$15)</f>
        <v>0</v>
      </c>
      <c r="I7004" s="2">
        <f>MAX(MIN(Inputs!$B$2, F7004*Inputs!$B$16, Inputs!$B$14*Inputs!$B$4 - G7004), 0)</f>
        <v>170</v>
      </c>
      <c r="J7004" s="2">
        <f>MAX(MIN(Inputs!$B$2, F7004*Inputs!$B$16, (Inputs!$B$14-F7004)/Inputs!$B$15)*Inputs!$B$9, 0)</f>
        <v>0</v>
      </c>
      <c r="K7004" s="2">
        <f>MAX(E7004*Inputs!$B$5 - B7004 - Inputs!$B$8, 0) * H7004</f>
        <v>0</v>
      </c>
      <c r="L7004" s="2">
        <f>IF(B7004 &gt;= D7004*Inputs!$B$10, MAX(B7004 - E7004/Inputs!$B$5 - Inputs!$B$8, 0) * I7004, 0)</f>
        <v>0</v>
      </c>
      <c r="M7004" s="2">
        <f t="shared" si="1310"/>
        <v>0</v>
      </c>
      <c r="N7004" s="3" t="str">
        <f t="shared" si="1311"/>
        <v>Idle</v>
      </c>
      <c r="O7004" s="3" t="str">
        <f t="shared" si="1319"/>
        <v>Idle</v>
      </c>
      <c r="P7004" s="2">
        <f t="shared" si="1312"/>
        <v>0</v>
      </c>
      <c r="Q7004" s="2">
        <f t="shared" si="1313"/>
        <v>0</v>
      </c>
      <c r="R7004" s="2">
        <f t="shared" si="1314"/>
        <v>0</v>
      </c>
      <c r="S7004" s="2">
        <f t="shared" si="1315"/>
        <v>0</v>
      </c>
      <c r="T7004" s="2">
        <f t="shared" si="1316"/>
        <v>0</v>
      </c>
      <c r="U7004" s="2">
        <f>IF(O7004="Reg", R7004 * Inputs!$B$7, 0)</f>
        <v>0</v>
      </c>
      <c r="V7004" s="2">
        <f>MAX(F7004 + P7004*Inputs!$B$15 - (Q7004/Inputs!$B$16) - U7004, 0)</f>
        <v>340</v>
      </c>
    </row>
    <row r="7005" spans="1:22" x14ac:dyDescent="0.3">
      <c r="A7005" s="1">
        <v>46314.791666666657</v>
      </c>
      <c r="B7005" s="2">
        <v>69.636020167122112</v>
      </c>
      <c r="C7005" s="2">
        <v>0.7436386985562532</v>
      </c>
      <c r="D7005" s="2">
        <f t="shared" si="1308"/>
        <v>30.936921449029313</v>
      </c>
      <c r="E7005" s="2">
        <f t="shared" si="1309"/>
        <v>50.985562568569883</v>
      </c>
      <c r="F7005" s="2">
        <f t="shared" si="1317"/>
        <v>340</v>
      </c>
      <c r="G7005" s="2">
        <f t="shared" si="1318"/>
        <v>0</v>
      </c>
      <c r="H7005" s="2">
        <f>MIN(Inputs!$B$2, (Inputs!$B$14 - F7005)/Inputs!$B$15)</f>
        <v>0</v>
      </c>
      <c r="I7005" s="2">
        <f>MAX(MIN(Inputs!$B$2, F7005*Inputs!$B$16, Inputs!$B$14*Inputs!$B$4 - G7005), 0)</f>
        <v>170</v>
      </c>
      <c r="J7005" s="2">
        <f>MAX(MIN(Inputs!$B$2, F7005*Inputs!$B$16, (Inputs!$B$14-F7005)/Inputs!$B$15)*Inputs!$B$9, 0)</f>
        <v>0</v>
      </c>
      <c r="K7005" s="2">
        <f>MAX(E7005*Inputs!$B$5 - B7005 - Inputs!$B$8, 0) * H7005</f>
        <v>0</v>
      </c>
      <c r="L7005" s="2">
        <f>IF(B7005 &gt;= D7005*Inputs!$B$10, MAX(B7005 - E7005/Inputs!$B$5 - Inputs!$B$8, 0) * I7005, 0)</f>
        <v>0</v>
      </c>
      <c r="M7005" s="2">
        <f t="shared" si="1310"/>
        <v>0</v>
      </c>
      <c r="N7005" s="3" t="str">
        <f t="shared" si="1311"/>
        <v>Idle</v>
      </c>
      <c r="O7005" s="3" t="str">
        <f t="shared" si="1319"/>
        <v>Idle</v>
      </c>
      <c r="P7005" s="2">
        <f t="shared" si="1312"/>
        <v>0</v>
      </c>
      <c r="Q7005" s="2">
        <f t="shared" si="1313"/>
        <v>0</v>
      </c>
      <c r="R7005" s="2">
        <f t="shared" si="1314"/>
        <v>0</v>
      </c>
      <c r="S7005" s="2">
        <f t="shared" si="1315"/>
        <v>0</v>
      </c>
      <c r="T7005" s="2">
        <f t="shared" si="1316"/>
        <v>0</v>
      </c>
      <c r="U7005" s="2">
        <f>IF(O7005="Reg", R7005 * Inputs!$B$7, 0)</f>
        <v>0</v>
      </c>
      <c r="V7005" s="2">
        <f>MAX(F7005 + P7005*Inputs!$B$15 - (Q7005/Inputs!$B$16) - U7005, 0)</f>
        <v>340</v>
      </c>
    </row>
    <row r="7006" spans="1:22" x14ac:dyDescent="0.3">
      <c r="A7006" s="1">
        <v>46314.833333333343</v>
      </c>
      <c r="B7006" s="2">
        <v>63.982400659745188</v>
      </c>
      <c r="C7006" s="2">
        <v>17.38574707304824</v>
      </c>
      <c r="D7006" s="2">
        <f t="shared" si="1308"/>
        <v>30.936921449029313</v>
      </c>
      <c r="E7006" s="2">
        <f t="shared" si="1309"/>
        <v>42.458629730021464</v>
      </c>
      <c r="F7006" s="2">
        <f t="shared" si="1317"/>
        <v>340</v>
      </c>
      <c r="G7006" s="2">
        <f t="shared" si="1318"/>
        <v>0</v>
      </c>
      <c r="H7006" s="2">
        <f>MIN(Inputs!$B$2, (Inputs!$B$14 - F7006)/Inputs!$B$15)</f>
        <v>0</v>
      </c>
      <c r="I7006" s="2">
        <f>MAX(MIN(Inputs!$B$2, F7006*Inputs!$B$16, Inputs!$B$14*Inputs!$B$4 - G7006), 0)</f>
        <v>170</v>
      </c>
      <c r="J7006" s="2">
        <f>MAX(MIN(Inputs!$B$2, F7006*Inputs!$B$16, (Inputs!$B$14-F7006)/Inputs!$B$15)*Inputs!$B$9, 0)</f>
        <v>0</v>
      </c>
      <c r="K7006" s="2">
        <f>MAX(E7006*Inputs!$B$5 - B7006 - Inputs!$B$8, 0) * H7006</f>
        <v>0</v>
      </c>
      <c r="L7006" s="2">
        <f>IF(B7006 &gt;= D7006*Inputs!$B$10, MAX(B7006 - E7006/Inputs!$B$5 - Inputs!$B$8, 0) * I7006, 0)</f>
        <v>0</v>
      </c>
      <c r="M7006" s="2">
        <f t="shared" si="1310"/>
        <v>0</v>
      </c>
      <c r="N7006" s="3" t="str">
        <f t="shared" si="1311"/>
        <v>Idle</v>
      </c>
      <c r="O7006" s="3" t="str">
        <f t="shared" si="1319"/>
        <v>Idle</v>
      </c>
      <c r="P7006" s="2">
        <f t="shared" si="1312"/>
        <v>0</v>
      </c>
      <c r="Q7006" s="2">
        <f t="shared" si="1313"/>
        <v>0</v>
      </c>
      <c r="R7006" s="2">
        <f t="shared" si="1314"/>
        <v>0</v>
      </c>
      <c r="S7006" s="2">
        <f t="shared" si="1315"/>
        <v>0</v>
      </c>
      <c r="T7006" s="2">
        <f t="shared" si="1316"/>
        <v>0</v>
      </c>
      <c r="U7006" s="2">
        <f>IF(O7006="Reg", R7006 * Inputs!$B$7, 0)</f>
        <v>0</v>
      </c>
      <c r="V7006" s="2">
        <f>MAX(F7006 + P7006*Inputs!$B$15 - (Q7006/Inputs!$B$16) - U7006, 0)</f>
        <v>340</v>
      </c>
    </row>
    <row r="7007" spans="1:22" x14ac:dyDescent="0.3">
      <c r="A7007" s="1">
        <v>46314.875</v>
      </c>
      <c r="B7007" s="2">
        <v>54.818039737104911</v>
      </c>
      <c r="C7007" s="2">
        <v>17.442789185930032</v>
      </c>
      <c r="D7007" s="2">
        <f t="shared" si="1308"/>
        <v>30.936921449029313</v>
      </c>
      <c r="E7007" s="2">
        <f t="shared" si="1309"/>
        <v>32.960890413930109</v>
      </c>
      <c r="F7007" s="2">
        <f t="shared" si="1317"/>
        <v>340</v>
      </c>
      <c r="G7007" s="2">
        <f t="shared" si="1318"/>
        <v>0</v>
      </c>
      <c r="H7007" s="2">
        <f>MIN(Inputs!$B$2, (Inputs!$B$14 - F7007)/Inputs!$B$15)</f>
        <v>0</v>
      </c>
      <c r="I7007" s="2">
        <f>MAX(MIN(Inputs!$B$2, F7007*Inputs!$B$16, Inputs!$B$14*Inputs!$B$4 - G7007), 0)</f>
        <v>170</v>
      </c>
      <c r="J7007" s="2">
        <f>MAX(MIN(Inputs!$B$2, F7007*Inputs!$B$16, (Inputs!$B$14-F7007)/Inputs!$B$15)*Inputs!$B$9, 0)</f>
        <v>0</v>
      </c>
      <c r="K7007" s="2">
        <f>MAX(E7007*Inputs!$B$5 - B7007 - Inputs!$B$8, 0) * H7007</f>
        <v>0</v>
      </c>
      <c r="L7007" s="2">
        <f>IF(B7007 &gt;= D7007*Inputs!$B$10, MAX(B7007 - E7007/Inputs!$B$5 - Inputs!$B$8, 0) * I7007, 0)</f>
        <v>0</v>
      </c>
      <c r="M7007" s="2">
        <f t="shared" si="1310"/>
        <v>0</v>
      </c>
      <c r="N7007" s="3" t="str">
        <f t="shared" si="1311"/>
        <v>Idle</v>
      </c>
      <c r="O7007" s="3" t="str">
        <f t="shared" si="1319"/>
        <v>Idle</v>
      </c>
      <c r="P7007" s="2">
        <f t="shared" si="1312"/>
        <v>0</v>
      </c>
      <c r="Q7007" s="2">
        <f t="shared" si="1313"/>
        <v>0</v>
      </c>
      <c r="R7007" s="2">
        <f t="shared" si="1314"/>
        <v>0</v>
      </c>
      <c r="S7007" s="2">
        <f t="shared" si="1315"/>
        <v>0</v>
      </c>
      <c r="T7007" s="2">
        <f t="shared" si="1316"/>
        <v>0</v>
      </c>
      <c r="U7007" s="2">
        <f>IF(O7007="Reg", R7007 * Inputs!$B$7, 0)</f>
        <v>0</v>
      </c>
      <c r="V7007" s="2">
        <f>MAX(F7007 + P7007*Inputs!$B$15 - (Q7007/Inputs!$B$16) - U7007, 0)</f>
        <v>340</v>
      </c>
    </row>
    <row r="7008" spans="1:22" x14ac:dyDescent="0.3">
      <c r="A7008" s="1">
        <v>46314.916666666657</v>
      </c>
      <c r="B7008" s="2">
        <v>51.256973938993013</v>
      </c>
      <c r="C7008" s="2">
        <v>2.2672442047993839</v>
      </c>
      <c r="D7008" s="2">
        <f t="shared" si="1308"/>
        <v>30.936921449029313</v>
      </c>
      <c r="E7008" s="2">
        <f t="shared" si="1309"/>
        <v>23.824550457745953</v>
      </c>
      <c r="F7008" s="2">
        <f t="shared" si="1317"/>
        <v>340</v>
      </c>
      <c r="G7008" s="2">
        <f t="shared" si="1318"/>
        <v>0</v>
      </c>
      <c r="H7008" s="2">
        <f>MIN(Inputs!$B$2, (Inputs!$B$14 - F7008)/Inputs!$B$15)</f>
        <v>0</v>
      </c>
      <c r="I7008" s="2">
        <f>MAX(MIN(Inputs!$B$2, F7008*Inputs!$B$16, Inputs!$B$14*Inputs!$B$4 - G7008), 0)</f>
        <v>170</v>
      </c>
      <c r="J7008" s="2">
        <f>MAX(MIN(Inputs!$B$2, F7008*Inputs!$B$16, (Inputs!$B$14-F7008)/Inputs!$B$15)*Inputs!$B$9, 0)</f>
        <v>0</v>
      </c>
      <c r="K7008" s="2">
        <f>MAX(E7008*Inputs!$B$5 - B7008 - Inputs!$B$8, 0) * H7008</f>
        <v>0</v>
      </c>
      <c r="L7008" s="2">
        <f>IF(B7008 &gt;= D7008*Inputs!$B$10, MAX(B7008 - E7008/Inputs!$B$5 - Inputs!$B$8, 0) * I7008, 0)</f>
        <v>711.21559483698036</v>
      </c>
      <c r="M7008" s="2">
        <f t="shared" si="1310"/>
        <v>0</v>
      </c>
      <c r="N7008" s="3" t="str">
        <f t="shared" si="1311"/>
        <v>Discharge</v>
      </c>
      <c r="O7008" s="3" t="str">
        <f t="shared" si="1319"/>
        <v>Discharge</v>
      </c>
      <c r="P7008" s="2">
        <f t="shared" si="1312"/>
        <v>0</v>
      </c>
      <c r="Q7008" s="2">
        <f t="shared" si="1313"/>
        <v>170</v>
      </c>
      <c r="R7008" s="2">
        <f t="shared" si="1314"/>
        <v>0</v>
      </c>
      <c r="S7008" s="2">
        <f t="shared" si="1315"/>
        <v>8713.685569628813</v>
      </c>
      <c r="T7008" s="2">
        <f t="shared" si="1316"/>
        <v>0</v>
      </c>
      <c r="U7008" s="2">
        <f>IF(O7008="Reg", R7008 * Inputs!$B$7, 0)</f>
        <v>0</v>
      </c>
      <c r="V7008" s="2">
        <f>MAX(F7008 + P7008*Inputs!$B$15 - (Q7008/Inputs!$B$16) - U7008, 0)</f>
        <v>170</v>
      </c>
    </row>
    <row r="7009" spans="1:22" x14ac:dyDescent="0.3">
      <c r="A7009" s="1">
        <v>46314.958333333343</v>
      </c>
      <c r="B7009" s="2">
        <v>36.721820728967103</v>
      </c>
      <c r="C7009" s="2">
        <v>8.1689794855285349</v>
      </c>
      <c r="D7009" s="2">
        <f t="shared" si="1308"/>
        <v>30.936921449029313</v>
      </c>
      <c r="E7009" s="2">
        <f t="shared" si="1309"/>
        <v>15.281721467913783</v>
      </c>
      <c r="F7009" s="2">
        <f t="shared" si="1317"/>
        <v>170</v>
      </c>
      <c r="G7009" s="2">
        <f t="shared" si="1318"/>
        <v>170</v>
      </c>
      <c r="H7009" s="2">
        <f>MIN(Inputs!$B$2, (Inputs!$B$14 - F7009)/Inputs!$B$15)</f>
        <v>170</v>
      </c>
      <c r="I7009" s="2">
        <f>MAX(MIN(Inputs!$B$2, F7009*Inputs!$B$16, Inputs!$B$14*Inputs!$B$4 - G7009), 0)</f>
        <v>170</v>
      </c>
      <c r="J7009" s="2">
        <f>MAX(MIN(Inputs!$B$2, F7009*Inputs!$B$16, (Inputs!$B$14-F7009)/Inputs!$B$15)*Inputs!$B$9, 0)</f>
        <v>136</v>
      </c>
      <c r="K7009" s="2">
        <f>MAX(E7009*Inputs!$B$5 - B7009 - Inputs!$B$8, 0) * H7009</f>
        <v>0</v>
      </c>
      <c r="L7009" s="2">
        <f>IF(B7009 &gt;= D7009*Inputs!$B$10, MAX(B7009 - E7009/Inputs!$B$5 - Inputs!$B$8, 0) * I7009, 0)</f>
        <v>0</v>
      </c>
      <c r="M7009" s="2">
        <f t="shared" si="1310"/>
        <v>1110.9812100318807</v>
      </c>
      <c r="N7009" s="3" t="str">
        <f t="shared" si="1311"/>
        <v>Reg</v>
      </c>
      <c r="O7009" s="3" t="str">
        <f t="shared" si="1319"/>
        <v>Discharge</v>
      </c>
      <c r="P7009" s="2">
        <f t="shared" si="1312"/>
        <v>0</v>
      </c>
      <c r="Q7009" s="2">
        <f t="shared" si="1313"/>
        <v>170</v>
      </c>
      <c r="R7009" s="2">
        <f t="shared" si="1314"/>
        <v>0</v>
      </c>
      <c r="S7009" s="2">
        <f t="shared" si="1315"/>
        <v>6242.7095239244072</v>
      </c>
      <c r="T7009" s="2">
        <f t="shared" si="1316"/>
        <v>0</v>
      </c>
      <c r="U7009" s="2">
        <f>IF(O7009="Reg", R7009 * Inputs!$B$7, 0)</f>
        <v>0</v>
      </c>
      <c r="V7009" s="2">
        <f>MAX(F7009 + P7009*Inputs!$B$15 - (Q7009/Inputs!$B$16) - U7009, 0)</f>
        <v>0</v>
      </c>
    </row>
    <row r="7010" spans="1:22" x14ac:dyDescent="0.3">
      <c r="A7010" s="1">
        <v>46315</v>
      </c>
      <c r="B7010" s="2">
        <v>29.498120179486921</v>
      </c>
      <c r="C7010" s="2">
        <v>2.455886319274867</v>
      </c>
      <c r="D7010" s="2">
        <f t="shared" si="1308"/>
        <v>32.363404768270364</v>
      </c>
      <c r="E7010" s="2">
        <f t="shared" si="1309"/>
        <v>9.1614180130859335</v>
      </c>
      <c r="F7010" s="2">
        <f t="shared" si="1317"/>
        <v>0</v>
      </c>
      <c r="G7010" s="2">
        <f t="shared" si="1318"/>
        <v>0</v>
      </c>
      <c r="H7010" s="2">
        <f>MIN(Inputs!$B$2, (Inputs!$B$14 - F7010)/Inputs!$B$15)</f>
        <v>170</v>
      </c>
      <c r="I7010" s="2">
        <f>MAX(MIN(Inputs!$B$2, F7010*Inputs!$B$16, Inputs!$B$14*Inputs!$B$4 - G7010), 0)</f>
        <v>0</v>
      </c>
      <c r="J7010" s="2">
        <f>MAX(MIN(Inputs!$B$2, F7010*Inputs!$B$16, (Inputs!$B$14-F7010)/Inputs!$B$15)*Inputs!$B$9, 0)</f>
        <v>0</v>
      </c>
      <c r="K7010" s="2">
        <f>MAX(E7010*Inputs!$B$5 - B7010 - Inputs!$B$8, 0) * H7010</f>
        <v>0</v>
      </c>
      <c r="L7010" s="2">
        <f>IF(B7010 &gt;= D7010*Inputs!$B$10, MAX(B7010 - E7010/Inputs!$B$5 - Inputs!$B$8, 0) * I7010, 0)</f>
        <v>0</v>
      </c>
      <c r="M7010" s="2">
        <f t="shared" si="1310"/>
        <v>0</v>
      </c>
      <c r="N7010" s="3" t="str">
        <f t="shared" si="1311"/>
        <v>Idle</v>
      </c>
      <c r="O7010" s="3" t="str">
        <f t="shared" si="1319"/>
        <v>Idle</v>
      </c>
      <c r="P7010" s="2">
        <f t="shared" si="1312"/>
        <v>0</v>
      </c>
      <c r="Q7010" s="2">
        <f t="shared" si="1313"/>
        <v>0</v>
      </c>
      <c r="R7010" s="2">
        <f t="shared" si="1314"/>
        <v>0</v>
      </c>
      <c r="S7010" s="2">
        <f t="shared" si="1315"/>
        <v>0</v>
      </c>
      <c r="T7010" s="2">
        <f t="shared" si="1316"/>
        <v>0</v>
      </c>
      <c r="U7010" s="2">
        <f>IF(O7010="Reg", R7010 * Inputs!$B$7, 0)</f>
        <v>0</v>
      </c>
      <c r="V7010" s="2">
        <f>MAX(F7010 + P7010*Inputs!$B$15 - (Q7010/Inputs!$B$16) - U7010, 0)</f>
        <v>0</v>
      </c>
    </row>
    <row r="7011" spans="1:22" x14ac:dyDescent="0.3">
      <c r="A7011" s="1">
        <v>46315.041666666657</v>
      </c>
      <c r="B7011" s="2">
        <v>18.474423135831639</v>
      </c>
      <c r="C7011" s="2">
        <v>20.242735514149871</v>
      </c>
      <c r="D7011" s="2">
        <f t="shared" si="1308"/>
        <v>32.363404768270364</v>
      </c>
      <c r="E7011" s="2">
        <f t="shared" si="1309"/>
        <v>4.2450646498381133</v>
      </c>
      <c r="F7011" s="2">
        <f t="shared" si="1317"/>
        <v>0</v>
      </c>
      <c r="G7011" s="2">
        <f t="shared" si="1318"/>
        <v>0</v>
      </c>
      <c r="H7011" s="2">
        <f>MIN(Inputs!$B$2, (Inputs!$B$14 - F7011)/Inputs!$B$15)</f>
        <v>170</v>
      </c>
      <c r="I7011" s="2">
        <f>MAX(MIN(Inputs!$B$2, F7011*Inputs!$B$16, Inputs!$B$14*Inputs!$B$4 - G7011), 0)</f>
        <v>0</v>
      </c>
      <c r="J7011" s="2">
        <f>MAX(MIN(Inputs!$B$2, F7011*Inputs!$B$16, (Inputs!$B$14-F7011)/Inputs!$B$15)*Inputs!$B$9, 0)</f>
        <v>0</v>
      </c>
      <c r="K7011" s="2">
        <f>MAX(E7011*Inputs!$B$5 - B7011 - Inputs!$B$8, 0) * H7011</f>
        <v>0</v>
      </c>
      <c r="L7011" s="2">
        <f>IF(B7011 &gt;= D7011*Inputs!$B$10, MAX(B7011 - E7011/Inputs!$B$5 - Inputs!$B$8, 0) * I7011, 0)</f>
        <v>0</v>
      </c>
      <c r="M7011" s="2">
        <f t="shared" si="1310"/>
        <v>0</v>
      </c>
      <c r="N7011" s="3" t="str">
        <f t="shared" si="1311"/>
        <v>Idle</v>
      </c>
      <c r="O7011" s="3" t="str">
        <f t="shared" si="1319"/>
        <v>Idle</v>
      </c>
      <c r="P7011" s="2">
        <f t="shared" si="1312"/>
        <v>0</v>
      </c>
      <c r="Q7011" s="2">
        <f t="shared" si="1313"/>
        <v>0</v>
      </c>
      <c r="R7011" s="2">
        <f t="shared" si="1314"/>
        <v>0</v>
      </c>
      <c r="S7011" s="2">
        <f t="shared" si="1315"/>
        <v>0</v>
      </c>
      <c r="T7011" s="2">
        <f t="shared" si="1316"/>
        <v>0</v>
      </c>
      <c r="U7011" s="2">
        <f>IF(O7011="Reg", R7011 * Inputs!$B$7, 0)</f>
        <v>0</v>
      </c>
      <c r="V7011" s="2">
        <f>MAX(F7011 + P7011*Inputs!$B$15 - (Q7011/Inputs!$B$16) - U7011, 0)</f>
        <v>0</v>
      </c>
    </row>
    <row r="7012" spans="1:22" x14ac:dyDescent="0.3">
      <c r="A7012" s="1">
        <v>46315.083333333343</v>
      </c>
      <c r="B7012" s="2">
        <v>6.9959647631970414</v>
      </c>
      <c r="C7012" s="2">
        <v>4.3210039962219042</v>
      </c>
      <c r="D7012" s="2">
        <f t="shared" si="1308"/>
        <v>32.363404768270364</v>
      </c>
      <c r="E7012" s="2">
        <f t="shared" si="1309"/>
        <v>1.1659941271995069</v>
      </c>
      <c r="F7012" s="2">
        <f t="shared" si="1317"/>
        <v>0</v>
      </c>
      <c r="G7012" s="2">
        <f t="shared" si="1318"/>
        <v>0</v>
      </c>
      <c r="H7012" s="2">
        <f>MIN(Inputs!$B$2, (Inputs!$B$14 - F7012)/Inputs!$B$15)</f>
        <v>170</v>
      </c>
      <c r="I7012" s="2">
        <f>MAX(MIN(Inputs!$B$2, F7012*Inputs!$B$16, Inputs!$B$14*Inputs!$B$4 - G7012), 0)</f>
        <v>0</v>
      </c>
      <c r="J7012" s="2">
        <f>MAX(MIN(Inputs!$B$2, F7012*Inputs!$B$16, (Inputs!$B$14-F7012)/Inputs!$B$15)*Inputs!$B$9, 0)</f>
        <v>0</v>
      </c>
      <c r="K7012" s="2">
        <f>MAX(E7012*Inputs!$B$5 - B7012 - Inputs!$B$8, 0) * H7012</f>
        <v>0</v>
      </c>
      <c r="L7012" s="2">
        <f>IF(B7012 &gt;= D7012*Inputs!$B$10, MAX(B7012 - E7012/Inputs!$B$5 - Inputs!$B$8, 0) * I7012, 0)</f>
        <v>0</v>
      </c>
      <c r="M7012" s="2">
        <f t="shared" si="1310"/>
        <v>0</v>
      </c>
      <c r="N7012" s="3" t="str">
        <f t="shared" si="1311"/>
        <v>Idle</v>
      </c>
      <c r="O7012" s="3" t="str">
        <f t="shared" si="1319"/>
        <v>Idle</v>
      </c>
      <c r="P7012" s="2">
        <f t="shared" si="1312"/>
        <v>0</v>
      </c>
      <c r="Q7012" s="2">
        <f t="shared" si="1313"/>
        <v>0</v>
      </c>
      <c r="R7012" s="2">
        <f t="shared" si="1314"/>
        <v>0</v>
      </c>
      <c r="S7012" s="2">
        <f t="shared" si="1315"/>
        <v>0</v>
      </c>
      <c r="T7012" s="2">
        <f t="shared" si="1316"/>
        <v>0</v>
      </c>
      <c r="U7012" s="2">
        <f>IF(O7012="Reg", R7012 * Inputs!$B$7, 0)</f>
        <v>0</v>
      </c>
      <c r="V7012" s="2">
        <f>MAX(F7012 + P7012*Inputs!$B$15 - (Q7012/Inputs!$B$16) - U7012, 0)</f>
        <v>0</v>
      </c>
    </row>
    <row r="7013" spans="1:22" x14ac:dyDescent="0.3">
      <c r="A7013" s="1">
        <v>46315.125</v>
      </c>
      <c r="B7013" s="2">
        <v>0</v>
      </c>
      <c r="C7013" s="2">
        <v>23.961612947932021</v>
      </c>
      <c r="D7013" s="2">
        <f t="shared" si="1308"/>
        <v>32.363404768270364</v>
      </c>
      <c r="E7013" s="2">
        <f t="shared" si="1309"/>
        <v>6.6363292626962318E-3</v>
      </c>
      <c r="F7013" s="2">
        <f t="shared" si="1317"/>
        <v>0</v>
      </c>
      <c r="G7013" s="2">
        <f t="shared" si="1318"/>
        <v>0</v>
      </c>
      <c r="H7013" s="2">
        <f>MIN(Inputs!$B$2, (Inputs!$B$14 - F7013)/Inputs!$B$15)</f>
        <v>170</v>
      </c>
      <c r="I7013" s="2">
        <f>MAX(MIN(Inputs!$B$2, F7013*Inputs!$B$16, Inputs!$B$14*Inputs!$B$4 - G7013), 0)</f>
        <v>0</v>
      </c>
      <c r="J7013" s="2">
        <f>MAX(MIN(Inputs!$B$2, F7013*Inputs!$B$16, (Inputs!$B$14-F7013)/Inputs!$B$15)*Inputs!$B$9, 0)</f>
        <v>0</v>
      </c>
      <c r="K7013" s="2">
        <f>MAX(E7013*Inputs!$B$5 - B7013 - Inputs!$B$8, 0) * H7013</f>
        <v>0</v>
      </c>
      <c r="L7013" s="2">
        <f>IF(B7013 &gt;= D7013*Inputs!$B$10, MAX(B7013 - E7013/Inputs!$B$5 - Inputs!$B$8, 0) * I7013, 0)</f>
        <v>0</v>
      </c>
      <c r="M7013" s="2">
        <f t="shared" si="1310"/>
        <v>0</v>
      </c>
      <c r="N7013" s="3" t="str">
        <f t="shared" si="1311"/>
        <v>Idle</v>
      </c>
      <c r="O7013" s="3" t="str">
        <f t="shared" si="1319"/>
        <v>Idle</v>
      </c>
      <c r="P7013" s="2">
        <f t="shared" si="1312"/>
        <v>0</v>
      </c>
      <c r="Q7013" s="2">
        <f t="shared" si="1313"/>
        <v>0</v>
      </c>
      <c r="R7013" s="2">
        <f t="shared" si="1314"/>
        <v>0</v>
      </c>
      <c r="S7013" s="2">
        <f t="shared" si="1315"/>
        <v>0</v>
      </c>
      <c r="T7013" s="2">
        <f t="shared" si="1316"/>
        <v>0</v>
      </c>
      <c r="U7013" s="2">
        <f>IF(O7013="Reg", R7013 * Inputs!$B$7, 0)</f>
        <v>0</v>
      </c>
      <c r="V7013" s="2">
        <f>MAX(F7013 + P7013*Inputs!$B$15 - (Q7013/Inputs!$B$16) - U7013, 0)</f>
        <v>0</v>
      </c>
    </row>
    <row r="7014" spans="1:22" x14ac:dyDescent="0.3">
      <c r="A7014" s="1">
        <v>46315.166666666657</v>
      </c>
      <c r="B7014" s="2">
        <v>0</v>
      </c>
      <c r="C7014" s="2">
        <v>32.972615473872892</v>
      </c>
      <c r="D7014" s="2">
        <f t="shared" si="1308"/>
        <v>32.363404768270364</v>
      </c>
      <c r="E7014" s="2">
        <f t="shared" si="1309"/>
        <v>0.42855367401852501</v>
      </c>
      <c r="F7014" s="2">
        <f t="shared" si="1317"/>
        <v>0</v>
      </c>
      <c r="G7014" s="2">
        <f t="shared" si="1318"/>
        <v>0</v>
      </c>
      <c r="H7014" s="2">
        <f>MIN(Inputs!$B$2, (Inputs!$B$14 - F7014)/Inputs!$B$15)</f>
        <v>170</v>
      </c>
      <c r="I7014" s="2">
        <f>MAX(MIN(Inputs!$B$2, F7014*Inputs!$B$16, Inputs!$B$14*Inputs!$B$4 - G7014), 0)</f>
        <v>0</v>
      </c>
      <c r="J7014" s="2">
        <f>MAX(MIN(Inputs!$B$2, F7014*Inputs!$B$16, (Inputs!$B$14-F7014)/Inputs!$B$15)*Inputs!$B$9, 0)</f>
        <v>0</v>
      </c>
      <c r="K7014" s="2">
        <f>MAX(E7014*Inputs!$B$5 - B7014 - Inputs!$B$8, 0) * H7014</f>
        <v>0</v>
      </c>
      <c r="L7014" s="2">
        <f>IF(B7014 &gt;= D7014*Inputs!$B$10, MAX(B7014 - E7014/Inputs!$B$5 - Inputs!$B$8, 0) * I7014, 0)</f>
        <v>0</v>
      </c>
      <c r="M7014" s="2">
        <f t="shared" si="1310"/>
        <v>0</v>
      </c>
      <c r="N7014" s="3" t="str">
        <f t="shared" si="1311"/>
        <v>Idle</v>
      </c>
      <c r="O7014" s="3" t="str">
        <f t="shared" si="1319"/>
        <v>Idle</v>
      </c>
      <c r="P7014" s="2">
        <f t="shared" si="1312"/>
        <v>0</v>
      </c>
      <c r="Q7014" s="2">
        <f t="shared" si="1313"/>
        <v>0</v>
      </c>
      <c r="R7014" s="2">
        <f t="shared" si="1314"/>
        <v>0</v>
      </c>
      <c r="S7014" s="2">
        <f t="shared" si="1315"/>
        <v>0</v>
      </c>
      <c r="T7014" s="2">
        <f t="shared" si="1316"/>
        <v>0</v>
      </c>
      <c r="U7014" s="2">
        <f>IF(O7014="Reg", R7014 * Inputs!$B$7, 0)</f>
        <v>0</v>
      </c>
      <c r="V7014" s="2">
        <f>MAX(F7014 + P7014*Inputs!$B$15 - (Q7014/Inputs!$B$16) - U7014, 0)</f>
        <v>0</v>
      </c>
    </row>
    <row r="7015" spans="1:22" x14ac:dyDescent="0.3">
      <c r="A7015" s="1">
        <v>46315.208333333343</v>
      </c>
      <c r="B7015" s="2">
        <v>0</v>
      </c>
      <c r="C7015" s="2">
        <v>12.521575164784339</v>
      </c>
      <c r="D7015" s="2">
        <f t="shared" si="1308"/>
        <v>32.363404768270364</v>
      </c>
      <c r="E7015" s="2">
        <f t="shared" si="1309"/>
        <v>2.4458082203852487</v>
      </c>
      <c r="F7015" s="2">
        <f t="shared" si="1317"/>
        <v>0</v>
      </c>
      <c r="G7015" s="2">
        <f t="shared" si="1318"/>
        <v>0</v>
      </c>
      <c r="H7015" s="2">
        <f>MIN(Inputs!$B$2, (Inputs!$B$14 - F7015)/Inputs!$B$15)</f>
        <v>170</v>
      </c>
      <c r="I7015" s="2">
        <f>MAX(MIN(Inputs!$B$2, F7015*Inputs!$B$16, Inputs!$B$14*Inputs!$B$4 - G7015), 0)</f>
        <v>0</v>
      </c>
      <c r="J7015" s="2">
        <f>MAX(MIN(Inputs!$B$2, F7015*Inputs!$B$16, (Inputs!$B$14-F7015)/Inputs!$B$15)*Inputs!$B$9, 0)</f>
        <v>0</v>
      </c>
      <c r="K7015" s="2">
        <f>MAX(E7015*Inputs!$B$5 - B7015 - Inputs!$B$8, 0) * H7015</f>
        <v>0</v>
      </c>
      <c r="L7015" s="2">
        <f>IF(B7015 &gt;= D7015*Inputs!$B$10, MAX(B7015 - E7015/Inputs!$B$5 - Inputs!$B$8, 0) * I7015, 0)</f>
        <v>0</v>
      </c>
      <c r="M7015" s="2">
        <f t="shared" si="1310"/>
        <v>0</v>
      </c>
      <c r="N7015" s="3" t="str">
        <f t="shared" si="1311"/>
        <v>Idle</v>
      </c>
      <c r="O7015" s="3" t="str">
        <f t="shared" si="1319"/>
        <v>Idle</v>
      </c>
      <c r="P7015" s="2">
        <f t="shared" si="1312"/>
        <v>0</v>
      </c>
      <c r="Q7015" s="2">
        <f t="shared" si="1313"/>
        <v>0</v>
      </c>
      <c r="R7015" s="2">
        <f t="shared" si="1314"/>
        <v>0</v>
      </c>
      <c r="S7015" s="2">
        <f t="shared" si="1315"/>
        <v>0</v>
      </c>
      <c r="T7015" s="2">
        <f t="shared" si="1316"/>
        <v>0</v>
      </c>
      <c r="U7015" s="2">
        <f>IF(O7015="Reg", R7015 * Inputs!$B$7, 0)</f>
        <v>0</v>
      </c>
      <c r="V7015" s="2">
        <f>MAX(F7015 + P7015*Inputs!$B$15 - (Q7015/Inputs!$B$16) - U7015, 0)</f>
        <v>0</v>
      </c>
    </row>
    <row r="7016" spans="1:22" x14ac:dyDescent="0.3">
      <c r="A7016" s="1">
        <v>46315.25</v>
      </c>
      <c r="B7016" s="2">
        <v>0</v>
      </c>
      <c r="C7016" s="2">
        <v>1.007246357001103</v>
      </c>
      <c r="D7016" s="2">
        <f t="shared" si="1308"/>
        <v>32.363404768270364</v>
      </c>
      <c r="E7016" s="2">
        <f t="shared" si="1309"/>
        <v>6.5116220019049562</v>
      </c>
      <c r="F7016" s="2">
        <f t="shared" si="1317"/>
        <v>0</v>
      </c>
      <c r="G7016" s="2">
        <f t="shared" si="1318"/>
        <v>0</v>
      </c>
      <c r="H7016" s="2">
        <f>MIN(Inputs!$B$2, (Inputs!$B$14 - F7016)/Inputs!$B$15)</f>
        <v>170</v>
      </c>
      <c r="I7016" s="2">
        <f>MAX(MIN(Inputs!$B$2, F7016*Inputs!$B$16, Inputs!$B$14*Inputs!$B$4 - G7016), 0)</f>
        <v>0</v>
      </c>
      <c r="J7016" s="2">
        <f>MAX(MIN(Inputs!$B$2, F7016*Inputs!$B$16, (Inputs!$B$14-F7016)/Inputs!$B$15)*Inputs!$B$9, 0)</f>
        <v>0</v>
      </c>
      <c r="K7016" s="2">
        <f>MAX(E7016*Inputs!$B$5 - B7016 - Inputs!$B$8, 0) * H7016</f>
        <v>0</v>
      </c>
      <c r="L7016" s="2">
        <f>IF(B7016 &gt;= D7016*Inputs!$B$10, MAX(B7016 - E7016/Inputs!$B$5 - Inputs!$B$8, 0) * I7016, 0)</f>
        <v>0</v>
      </c>
      <c r="M7016" s="2">
        <f t="shared" si="1310"/>
        <v>0</v>
      </c>
      <c r="N7016" s="3" t="str">
        <f t="shared" si="1311"/>
        <v>Idle</v>
      </c>
      <c r="O7016" s="3" t="str">
        <f t="shared" si="1319"/>
        <v>Idle</v>
      </c>
      <c r="P7016" s="2">
        <f t="shared" si="1312"/>
        <v>0</v>
      </c>
      <c r="Q7016" s="2">
        <f t="shared" si="1313"/>
        <v>0</v>
      </c>
      <c r="R7016" s="2">
        <f t="shared" si="1314"/>
        <v>0</v>
      </c>
      <c r="S7016" s="2">
        <f t="shared" si="1315"/>
        <v>0</v>
      </c>
      <c r="T7016" s="2">
        <f t="shared" si="1316"/>
        <v>0</v>
      </c>
      <c r="U7016" s="2">
        <f>IF(O7016="Reg", R7016 * Inputs!$B$7, 0)</f>
        <v>0</v>
      </c>
      <c r="V7016" s="2">
        <f>MAX(F7016 + P7016*Inputs!$B$15 - (Q7016/Inputs!$B$16) - U7016, 0)</f>
        <v>0</v>
      </c>
    </row>
    <row r="7017" spans="1:22" x14ac:dyDescent="0.3">
      <c r="A7017" s="1">
        <v>46315.291666666657</v>
      </c>
      <c r="B7017" s="2">
        <v>0</v>
      </c>
      <c r="C7017" s="2">
        <v>14.07960235621891</v>
      </c>
      <c r="D7017" s="2">
        <f t="shared" si="1308"/>
        <v>32.363404768270364</v>
      </c>
      <c r="E7017" s="2">
        <f t="shared" si="1309"/>
        <v>13.309315831101097</v>
      </c>
      <c r="F7017" s="2">
        <f t="shared" si="1317"/>
        <v>0</v>
      </c>
      <c r="G7017" s="2">
        <f t="shared" si="1318"/>
        <v>0</v>
      </c>
      <c r="H7017" s="2">
        <f>MIN(Inputs!$B$2, (Inputs!$B$14 - F7017)/Inputs!$B$15)</f>
        <v>170</v>
      </c>
      <c r="I7017" s="2">
        <f>MAX(MIN(Inputs!$B$2, F7017*Inputs!$B$16, Inputs!$B$14*Inputs!$B$4 - G7017), 0)</f>
        <v>0</v>
      </c>
      <c r="J7017" s="2">
        <f>MAX(MIN(Inputs!$B$2, F7017*Inputs!$B$16, (Inputs!$B$14-F7017)/Inputs!$B$15)*Inputs!$B$9, 0)</f>
        <v>0</v>
      </c>
      <c r="K7017" s="2">
        <f>MAX(E7017*Inputs!$B$5 - B7017 - Inputs!$B$8, 0) * H7017</f>
        <v>0</v>
      </c>
      <c r="L7017" s="2">
        <f>IF(B7017 &gt;= D7017*Inputs!$B$10, MAX(B7017 - E7017/Inputs!$B$5 - Inputs!$B$8, 0) * I7017, 0)</f>
        <v>0</v>
      </c>
      <c r="M7017" s="2">
        <f t="shared" si="1310"/>
        <v>0</v>
      </c>
      <c r="N7017" s="3" t="str">
        <f t="shared" si="1311"/>
        <v>Idle</v>
      </c>
      <c r="O7017" s="3" t="str">
        <f t="shared" si="1319"/>
        <v>Idle</v>
      </c>
      <c r="P7017" s="2">
        <f t="shared" si="1312"/>
        <v>0</v>
      </c>
      <c r="Q7017" s="2">
        <f t="shared" si="1313"/>
        <v>0</v>
      </c>
      <c r="R7017" s="2">
        <f t="shared" si="1314"/>
        <v>0</v>
      </c>
      <c r="S7017" s="2">
        <f t="shared" si="1315"/>
        <v>0</v>
      </c>
      <c r="T7017" s="2">
        <f t="shared" si="1316"/>
        <v>0</v>
      </c>
      <c r="U7017" s="2">
        <f>IF(O7017="Reg", R7017 * Inputs!$B$7, 0)</f>
        <v>0</v>
      </c>
      <c r="V7017" s="2">
        <f>MAX(F7017 + P7017*Inputs!$B$15 - (Q7017/Inputs!$B$16) - U7017, 0)</f>
        <v>0</v>
      </c>
    </row>
    <row r="7018" spans="1:22" x14ac:dyDescent="0.3">
      <c r="A7018" s="1">
        <v>46315.333333333343</v>
      </c>
      <c r="B7018" s="2">
        <v>3.9817975576177389E-2</v>
      </c>
      <c r="C7018" s="2">
        <v>3.2050292165381231</v>
      </c>
      <c r="D7018" s="2">
        <f t="shared" si="1308"/>
        <v>32.363404768270364</v>
      </c>
      <c r="E7018" s="2">
        <f t="shared" si="1309"/>
        <v>18.595540482626156</v>
      </c>
      <c r="F7018" s="2">
        <f t="shared" si="1317"/>
        <v>0</v>
      </c>
      <c r="G7018" s="2">
        <f t="shared" si="1318"/>
        <v>0</v>
      </c>
      <c r="H7018" s="2">
        <f>MIN(Inputs!$B$2, (Inputs!$B$14 - F7018)/Inputs!$B$15)</f>
        <v>170</v>
      </c>
      <c r="I7018" s="2">
        <f>MAX(MIN(Inputs!$B$2, F7018*Inputs!$B$16, Inputs!$B$14*Inputs!$B$4 - G7018), 0)</f>
        <v>0</v>
      </c>
      <c r="J7018" s="2">
        <f>MAX(MIN(Inputs!$B$2, F7018*Inputs!$B$16, (Inputs!$B$14-F7018)/Inputs!$B$15)*Inputs!$B$9, 0)</f>
        <v>0</v>
      </c>
      <c r="K7018" s="2">
        <f>MAX(E7018*Inputs!$B$5 - B7018 - Inputs!$B$8, 0) * H7018</f>
        <v>0</v>
      </c>
      <c r="L7018" s="2">
        <f>IF(B7018 &gt;= D7018*Inputs!$B$10, MAX(B7018 - E7018/Inputs!$B$5 - Inputs!$B$8, 0) * I7018, 0)</f>
        <v>0</v>
      </c>
      <c r="M7018" s="2">
        <f t="shared" si="1310"/>
        <v>0</v>
      </c>
      <c r="N7018" s="3" t="str">
        <f t="shared" si="1311"/>
        <v>Idle</v>
      </c>
      <c r="O7018" s="3" t="str">
        <f t="shared" si="1319"/>
        <v>Idle</v>
      </c>
      <c r="P7018" s="2">
        <f t="shared" si="1312"/>
        <v>0</v>
      </c>
      <c r="Q7018" s="2">
        <f t="shared" si="1313"/>
        <v>0</v>
      </c>
      <c r="R7018" s="2">
        <f t="shared" si="1314"/>
        <v>0</v>
      </c>
      <c r="S7018" s="2">
        <f t="shared" si="1315"/>
        <v>0</v>
      </c>
      <c r="T7018" s="2">
        <f t="shared" si="1316"/>
        <v>0</v>
      </c>
      <c r="U7018" s="2">
        <f>IF(O7018="Reg", R7018 * Inputs!$B$7, 0)</f>
        <v>0</v>
      </c>
      <c r="V7018" s="2">
        <f>MAX(F7018 + P7018*Inputs!$B$15 - (Q7018/Inputs!$B$16) - U7018, 0)</f>
        <v>0</v>
      </c>
    </row>
    <row r="7019" spans="1:22" x14ac:dyDescent="0.3">
      <c r="A7019" s="1">
        <v>46315.375</v>
      </c>
      <c r="B7019" s="2">
        <v>2.5315040685349728</v>
      </c>
      <c r="C7019" s="2">
        <v>12.5889477099334</v>
      </c>
      <c r="D7019" s="2">
        <f t="shared" si="1308"/>
        <v>32.363404768270364</v>
      </c>
      <c r="E7019" s="2">
        <f t="shared" si="1309"/>
        <v>26.670305381459432</v>
      </c>
      <c r="F7019" s="2">
        <f t="shared" si="1317"/>
        <v>0</v>
      </c>
      <c r="G7019" s="2">
        <f t="shared" si="1318"/>
        <v>0</v>
      </c>
      <c r="H7019" s="2">
        <f>MIN(Inputs!$B$2, (Inputs!$B$14 - F7019)/Inputs!$B$15)</f>
        <v>170</v>
      </c>
      <c r="I7019" s="2">
        <f>MAX(MIN(Inputs!$B$2, F7019*Inputs!$B$16, Inputs!$B$14*Inputs!$B$4 - G7019), 0)</f>
        <v>0</v>
      </c>
      <c r="J7019" s="2">
        <f>MAX(MIN(Inputs!$B$2, F7019*Inputs!$B$16, (Inputs!$B$14-F7019)/Inputs!$B$15)*Inputs!$B$9, 0)</f>
        <v>0</v>
      </c>
      <c r="K7019" s="2">
        <f>MAX(E7019*Inputs!$B$5 - B7019 - Inputs!$B$8, 0) * H7019</f>
        <v>159.52199341538602</v>
      </c>
      <c r="L7019" s="2">
        <f>IF(B7019 &gt;= D7019*Inputs!$B$10, MAX(B7019 - E7019/Inputs!$B$5 - Inputs!$B$8, 0) * I7019, 0)</f>
        <v>0</v>
      </c>
      <c r="M7019" s="2">
        <f t="shared" si="1310"/>
        <v>0</v>
      </c>
      <c r="N7019" s="3" t="str">
        <f t="shared" si="1311"/>
        <v>Charge</v>
      </c>
      <c r="O7019" s="3" t="str">
        <f t="shared" si="1319"/>
        <v>Charge</v>
      </c>
      <c r="P7019" s="2">
        <f t="shared" si="1312"/>
        <v>170</v>
      </c>
      <c r="Q7019" s="2">
        <f t="shared" si="1313"/>
        <v>0</v>
      </c>
      <c r="R7019" s="2">
        <f t="shared" si="1314"/>
        <v>0</v>
      </c>
      <c r="S7019" s="2">
        <f t="shared" si="1315"/>
        <v>-430.35569165094535</v>
      </c>
      <c r="T7019" s="2">
        <f t="shared" si="1316"/>
        <v>0</v>
      </c>
      <c r="U7019" s="2">
        <f>IF(O7019="Reg", R7019 * Inputs!$B$7, 0)</f>
        <v>0</v>
      </c>
      <c r="V7019" s="2">
        <f>MAX(F7019 + P7019*Inputs!$B$15 - (Q7019/Inputs!$B$16) - U7019, 0)</f>
        <v>170</v>
      </c>
    </row>
    <row r="7020" spans="1:22" x14ac:dyDescent="0.3">
      <c r="A7020" s="1">
        <v>46315.416666666657</v>
      </c>
      <c r="B7020" s="2">
        <v>12.103527278200341</v>
      </c>
      <c r="C7020" s="2">
        <v>20.32515691626104</v>
      </c>
      <c r="D7020" s="2">
        <f t="shared" si="1308"/>
        <v>32.363404768270364</v>
      </c>
      <c r="E7020" s="2">
        <f t="shared" si="1309"/>
        <v>36.356368055741932</v>
      </c>
      <c r="F7020" s="2">
        <f t="shared" si="1317"/>
        <v>170</v>
      </c>
      <c r="G7020" s="2">
        <f t="shared" si="1318"/>
        <v>0</v>
      </c>
      <c r="H7020" s="2">
        <f>MIN(Inputs!$B$2, (Inputs!$B$14 - F7020)/Inputs!$B$15)</f>
        <v>170</v>
      </c>
      <c r="I7020" s="2">
        <f>MAX(MIN(Inputs!$B$2, F7020*Inputs!$B$16, Inputs!$B$14*Inputs!$B$4 - G7020), 0)</f>
        <v>170</v>
      </c>
      <c r="J7020" s="2">
        <f>MAX(MIN(Inputs!$B$2, F7020*Inputs!$B$16, (Inputs!$B$14-F7020)/Inputs!$B$15)*Inputs!$B$9, 0)</f>
        <v>136</v>
      </c>
      <c r="K7020" s="2">
        <f>MAX(E7020*Inputs!$B$5 - B7020 - Inputs!$B$8, 0) * H7020</f>
        <v>0</v>
      </c>
      <c r="L7020" s="2">
        <f>IF(B7020 &gt;= D7020*Inputs!$B$10, MAX(B7020 - E7020/Inputs!$B$5 - Inputs!$B$8, 0) * I7020, 0)</f>
        <v>0</v>
      </c>
      <c r="M7020" s="2">
        <f t="shared" si="1310"/>
        <v>2764.2213406115015</v>
      </c>
      <c r="N7020" s="3" t="str">
        <f t="shared" si="1311"/>
        <v>Reg</v>
      </c>
      <c r="O7020" s="3" t="str">
        <f t="shared" si="1319"/>
        <v>Charge</v>
      </c>
      <c r="P7020" s="2">
        <f t="shared" si="1312"/>
        <v>170</v>
      </c>
      <c r="Q7020" s="2">
        <f t="shared" si="1313"/>
        <v>0</v>
      </c>
      <c r="R7020" s="2">
        <f t="shared" si="1314"/>
        <v>0</v>
      </c>
      <c r="S7020" s="2">
        <f t="shared" si="1315"/>
        <v>-2057.5996372940581</v>
      </c>
      <c r="T7020" s="2">
        <f t="shared" si="1316"/>
        <v>0</v>
      </c>
      <c r="U7020" s="2">
        <f>IF(O7020="Reg", R7020 * Inputs!$B$7, 0)</f>
        <v>0</v>
      </c>
      <c r="V7020" s="2">
        <f>MAX(F7020 + P7020*Inputs!$B$15 - (Q7020/Inputs!$B$16) - U7020, 0)</f>
        <v>340</v>
      </c>
    </row>
    <row r="7021" spans="1:22" x14ac:dyDescent="0.3">
      <c r="A7021" s="1">
        <v>46315.458333333343</v>
      </c>
      <c r="B7021" s="2">
        <v>24.394882689118241</v>
      </c>
      <c r="C7021" s="2">
        <v>16.867083743899691</v>
      </c>
      <c r="D7021" s="2">
        <f t="shared" si="1308"/>
        <v>32.363404768270364</v>
      </c>
      <c r="E7021" s="2">
        <f t="shared" si="1309"/>
        <v>45.290488592137166</v>
      </c>
      <c r="F7021" s="2">
        <f t="shared" si="1317"/>
        <v>340</v>
      </c>
      <c r="G7021" s="2">
        <f t="shared" si="1318"/>
        <v>0</v>
      </c>
      <c r="H7021" s="2">
        <f>MIN(Inputs!$B$2, (Inputs!$B$14 - F7021)/Inputs!$B$15)</f>
        <v>0</v>
      </c>
      <c r="I7021" s="2">
        <f>MAX(MIN(Inputs!$B$2, F7021*Inputs!$B$16, Inputs!$B$14*Inputs!$B$4 - G7021), 0)</f>
        <v>170</v>
      </c>
      <c r="J7021" s="2">
        <f>MAX(MIN(Inputs!$B$2, F7021*Inputs!$B$16, (Inputs!$B$14-F7021)/Inputs!$B$15)*Inputs!$B$9, 0)</f>
        <v>0</v>
      </c>
      <c r="K7021" s="2">
        <f>MAX(E7021*Inputs!$B$5 - B7021 - Inputs!$B$8, 0) * H7021</f>
        <v>0</v>
      </c>
      <c r="L7021" s="2">
        <f>IF(B7021 &gt;= D7021*Inputs!$B$10, MAX(B7021 - E7021/Inputs!$B$5 - Inputs!$B$8, 0) * I7021, 0)</f>
        <v>0</v>
      </c>
      <c r="M7021" s="2">
        <f t="shared" si="1310"/>
        <v>0</v>
      </c>
      <c r="N7021" s="3" t="str">
        <f t="shared" si="1311"/>
        <v>Idle</v>
      </c>
      <c r="O7021" s="3" t="str">
        <f t="shared" si="1319"/>
        <v>Idle</v>
      </c>
      <c r="P7021" s="2">
        <f t="shared" si="1312"/>
        <v>0</v>
      </c>
      <c r="Q7021" s="2">
        <f t="shared" si="1313"/>
        <v>0</v>
      </c>
      <c r="R7021" s="2">
        <f t="shared" si="1314"/>
        <v>0</v>
      </c>
      <c r="S7021" s="2">
        <f t="shared" si="1315"/>
        <v>0</v>
      </c>
      <c r="T7021" s="2">
        <f t="shared" si="1316"/>
        <v>0</v>
      </c>
      <c r="U7021" s="2">
        <f>IF(O7021="Reg", R7021 * Inputs!$B$7, 0)</f>
        <v>0</v>
      </c>
      <c r="V7021" s="2">
        <f>MAX(F7021 + P7021*Inputs!$B$15 - (Q7021/Inputs!$B$16) - U7021, 0)</f>
        <v>340</v>
      </c>
    </row>
    <row r="7022" spans="1:22" x14ac:dyDescent="0.3">
      <c r="A7022" s="1">
        <v>46315.5</v>
      </c>
      <c r="B7022" s="2">
        <v>40.786162975176843</v>
      </c>
      <c r="C7022" s="2">
        <v>2.990666276215161</v>
      </c>
      <c r="D7022" s="2">
        <f t="shared" si="1308"/>
        <v>32.363404768270364</v>
      </c>
      <c r="E7022" s="2">
        <f t="shared" si="1309"/>
        <v>53.353267801576543</v>
      </c>
      <c r="F7022" s="2">
        <f t="shared" si="1317"/>
        <v>340</v>
      </c>
      <c r="G7022" s="2">
        <f t="shared" si="1318"/>
        <v>0</v>
      </c>
      <c r="H7022" s="2">
        <f>MIN(Inputs!$B$2, (Inputs!$B$14 - F7022)/Inputs!$B$15)</f>
        <v>0</v>
      </c>
      <c r="I7022" s="2">
        <f>MAX(MIN(Inputs!$B$2, F7022*Inputs!$B$16, Inputs!$B$14*Inputs!$B$4 - G7022), 0)</f>
        <v>170</v>
      </c>
      <c r="J7022" s="2">
        <f>MAX(MIN(Inputs!$B$2, F7022*Inputs!$B$16, (Inputs!$B$14-F7022)/Inputs!$B$15)*Inputs!$B$9, 0)</f>
        <v>0</v>
      </c>
      <c r="K7022" s="2">
        <f>MAX(E7022*Inputs!$B$5 - B7022 - Inputs!$B$8, 0) * H7022</f>
        <v>0</v>
      </c>
      <c r="L7022" s="2">
        <f>IF(B7022 &gt;= D7022*Inputs!$B$10, MAX(B7022 - E7022/Inputs!$B$5 - Inputs!$B$8, 0) * I7022, 0)</f>
        <v>0</v>
      </c>
      <c r="M7022" s="2">
        <f t="shared" si="1310"/>
        <v>0</v>
      </c>
      <c r="N7022" s="3" t="str">
        <f t="shared" si="1311"/>
        <v>Idle</v>
      </c>
      <c r="O7022" s="3" t="str">
        <f t="shared" si="1319"/>
        <v>Idle</v>
      </c>
      <c r="P7022" s="2">
        <f t="shared" si="1312"/>
        <v>0</v>
      </c>
      <c r="Q7022" s="2">
        <f t="shared" si="1313"/>
        <v>0</v>
      </c>
      <c r="R7022" s="2">
        <f t="shared" si="1314"/>
        <v>0</v>
      </c>
      <c r="S7022" s="2">
        <f t="shared" si="1315"/>
        <v>0</v>
      </c>
      <c r="T7022" s="2">
        <f t="shared" si="1316"/>
        <v>0</v>
      </c>
      <c r="U7022" s="2">
        <f>IF(O7022="Reg", R7022 * Inputs!$B$7, 0)</f>
        <v>0</v>
      </c>
      <c r="V7022" s="2">
        <f>MAX(F7022 + P7022*Inputs!$B$15 - (Q7022/Inputs!$B$16) - U7022, 0)</f>
        <v>340</v>
      </c>
    </row>
    <row r="7023" spans="1:22" x14ac:dyDescent="0.3">
      <c r="A7023" s="1">
        <v>46315.541666666657</v>
      </c>
      <c r="B7023" s="2">
        <v>31.717347909150352</v>
      </c>
      <c r="C7023" s="2">
        <v>1.5360411030601431</v>
      </c>
      <c r="D7023" s="2">
        <f t="shared" si="1308"/>
        <v>32.363404768270364</v>
      </c>
      <c r="E7023" s="2">
        <f t="shared" si="1309"/>
        <v>58.096004694764481</v>
      </c>
      <c r="F7023" s="2">
        <f t="shared" si="1317"/>
        <v>340</v>
      </c>
      <c r="G7023" s="2">
        <f t="shared" si="1318"/>
        <v>0</v>
      </c>
      <c r="H7023" s="2">
        <f>MIN(Inputs!$B$2, (Inputs!$B$14 - F7023)/Inputs!$B$15)</f>
        <v>0</v>
      </c>
      <c r="I7023" s="2">
        <f>MAX(MIN(Inputs!$B$2, F7023*Inputs!$B$16, Inputs!$B$14*Inputs!$B$4 - G7023), 0)</f>
        <v>170</v>
      </c>
      <c r="J7023" s="2">
        <f>MAX(MIN(Inputs!$B$2, F7023*Inputs!$B$16, (Inputs!$B$14-F7023)/Inputs!$B$15)*Inputs!$B$9, 0)</f>
        <v>0</v>
      </c>
      <c r="K7023" s="2">
        <f>MAX(E7023*Inputs!$B$5 - B7023 - Inputs!$B$8, 0) * H7023</f>
        <v>0</v>
      </c>
      <c r="L7023" s="2">
        <f>IF(B7023 &gt;= D7023*Inputs!$B$10, MAX(B7023 - E7023/Inputs!$B$5 - Inputs!$B$8, 0) * I7023, 0)</f>
        <v>0</v>
      </c>
      <c r="M7023" s="2">
        <f t="shared" si="1310"/>
        <v>0</v>
      </c>
      <c r="N7023" s="3" t="str">
        <f t="shared" si="1311"/>
        <v>Idle</v>
      </c>
      <c r="O7023" s="3" t="str">
        <f t="shared" si="1319"/>
        <v>Idle</v>
      </c>
      <c r="P7023" s="2">
        <f t="shared" si="1312"/>
        <v>0</v>
      </c>
      <c r="Q7023" s="2">
        <f t="shared" si="1313"/>
        <v>0</v>
      </c>
      <c r="R7023" s="2">
        <f t="shared" si="1314"/>
        <v>0</v>
      </c>
      <c r="S7023" s="2">
        <f t="shared" si="1315"/>
        <v>0</v>
      </c>
      <c r="T7023" s="2">
        <f t="shared" si="1316"/>
        <v>0</v>
      </c>
      <c r="U7023" s="2">
        <f>IF(O7023="Reg", R7023 * Inputs!$B$7, 0)</f>
        <v>0</v>
      </c>
      <c r="V7023" s="2">
        <f>MAX(F7023 + P7023*Inputs!$B$15 - (Q7023/Inputs!$B$16) - U7023, 0)</f>
        <v>340</v>
      </c>
    </row>
    <row r="7024" spans="1:22" x14ac:dyDescent="0.3">
      <c r="A7024" s="1">
        <v>46315.583333333343</v>
      </c>
      <c r="B7024" s="2">
        <v>48.488407368575857</v>
      </c>
      <c r="C7024" s="2">
        <v>10.85772030088364</v>
      </c>
      <c r="D7024" s="2">
        <f t="shared" si="1308"/>
        <v>32.363404768270364</v>
      </c>
      <c r="E7024" s="2">
        <f t="shared" si="1309"/>
        <v>63.505840309291131</v>
      </c>
      <c r="F7024" s="2">
        <f t="shared" si="1317"/>
        <v>340</v>
      </c>
      <c r="G7024" s="2">
        <f t="shared" si="1318"/>
        <v>0</v>
      </c>
      <c r="H7024" s="2">
        <f>MIN(Inputs!$B$2, (Inputs!$B$14 - F7024)/Inputs!$B$15)</f>
        <v>0</v>
      </c>
      <c r="I7024" s="2">
        <f>MAX(MIN(Inputs!$B$2, F7024*Inputs!$B$16, Inputs!$B$14*Inputs!$B$4 - G7024), 0)</f>
        <v>170</v>
      </c>
      <c r="J7024" s="2">
        <f>MAX(MIN(Inputs!$B$2, F7024*Inputs!$B$16, (Inputs!$B$14-F7024)/Inputs!$B$15)*Inputs!$B$9, 0)</f>
        <v>0</v>
      </c>
      <c r="K7024" s="2">
        <f>MAX(E7024*Inputs!$B$5 - B7024 - Inputs!$B$8, 0) * H7024</f>
        <v>0</v>
      </c>
      <c r="L7024" s="2">
        <f>IF(B7024 &gt;= D7024*Inputs!$B$10, MAX(B7024 - E7024/Inputs!$B$5 - Inputs!$B$8, 0) * I7024, 0)</f>
        <v>0</v>
      </c>
      <c r="M7024" s="2">
        <f t="shared" si="1310"/>
        <v>0</v>
      </c>
      <c r="N7024" s="3" t="str">
        <f t="shared" si="1311"/>
        <v>Idle</v>
      </c>
      <c r="O7024" s="3" t="str">
        <f t="shared" si="1319"/>
        <v>Idle</v>
      </c>
      <c r="P7024" s="2">
        <f t="shared" si="1312"/>
        <v>0</v>
      </c>
      <c r="Q7024" s="2">
        <f t="shared" si="1313"/>
        <v>0</v>
      </c>
      <c r="R7024" s="2">
        <f t="shared" si="1314"/>
        <v>0</v>
      </c>
      <c r="S7024" s="2">
        <f t="shared" si="1315"/>
        <v>0</v>
      </c>
      <c r="T7024" s="2">
        <f t="shared" si="1316"/>
        <v>0</v>
      </c>
      <c r="U7024" s="2">
        <f>IF(O7024="Reg", R7024 * Inputs!$B$7, 0)</f>
        <v>0</v>
      </c>
      <c r="V7024" s="2">
        <f>MAX(F7024 + P7024*Inputs!$B$15 - (Q7024/Inputs!$B$16) - U7024, 0)</f>
        <v>340</v>
      </c>
    </row>
    <row r="7025" spans="1:22" x14ac:dyDescent="0.3">
      <c r="A7025" s="1">
        <v>46315.625</v>
      </c>
      <c r="B7025" s="2">
        <v>60.647880114229963</v>
      </c>
      <c r="C7025" s="2">
        <v>3.3528999348423159</v>
      </c>
      <c r="D7025" s="2">
        <f t="shared" si="1308"/>
        <v>32.363404768270364</v>
      </c>
      <c r="E7025" s="2">
        <f t="shared" si="1309"/>
        <v>67.736245779456453</v>
      </c>
      <c r="F7025" s="2">
        <f t="shared" si="1317"/>
        <v>340</v>
      </c>
      <c r="G7025" s="2">
        <f t="shared" si="1318"/>
        <v>0</v>
      </c>
      <c r="H7025" s="2">
        <f>MIN(Inputs!$B$2, (Inputs!$B$14 - F7025)/Inputs!$B$15)</f>
        <v>0</v>
      </c>
      <c r="I7025" s="2">
        <f>MAX(MIN(Inputs!$B$2, F7025*Inputs!$B$16, Inputs!$B$14*Inputs!$B$4 - G7025), 0)</f>
        <v>170</v>
      </c>
      <c r="J7025" s="2">
        <f>MAX(MIN(Inputs!$B$2, F7025*Inputs!$B$16, (Inputs!$B$14-F7025)/Inputs!$B$15)*Inputs!$B$9, 0)</f>
        <v>0</v>
      </c>
      <c r="K7025" s="2">
        <f>MAX(E7025*Inputs!$B$5 - B7025 - Inputs!$B$8, 0) * H7025</f>
        <v>0</v>
      </c>
      <c r="L7025" s="2">
        <f>IF(B7025 &gt;= D7025*Inputs!$B$10, MAX(B7025 - E7025/Inputs!$B$5 - Inputs!$B$8, 0) * I7025, 0)</f>
        <v>0</v>
      </c>
      <c r="M7025" s="2">
        <f t="shared" si="1310"/>
        <v>0</v>
      </c>
      <c r="N7025" s="3" t="str">
        <f t="shared" si="1311"/>
        <v>Idle</v>
      </c>
      <c r="O7025" s="3" t="str">
        <f t="shared" si="1319"/>
        <v>Idle</v>
      </c>
      <c r="P7025" s="2">
        <f t="shared" si="1312"/>
        <v>0</v>
      </c>
      <c r="Q7025" s="2">
        <f t="shared" si="1313"/>
        <v>0</v>
      </c>
      <c r="R7025" s="2">
        <f t="shared" si="1314"/>
        <v>0</v>
      </c>
      <c r="S7025" s="2">
        <f t="shared" si="1315"/>
        <v>0</v>
      </c>
      <c r="T7025" s="2">
        <f t="shared" si="1316"/>
        <v>0</v>
      </c>
      <c r="U7025" s="2">
        <f>IF(O7025="Reg", R7025 * Inputs!$B$7, 0)</f>
        <v>0</v>
      </c>
      <c r="V7025" s="2">
        <f>MAX(F7025 + P7025*Inputs!$B$15 - (Q7025/Inputs!$B$16) - U7025, 0)</f>
        <v>340</v>
      </c>
    </row>
    <row r="7026" spans="1:22" x14ac:dyDescent="0.3">
      <c r="A7026" s="1">
        <v>46315.666666666657</v>
      </c>
      <c r="B7026" s="2">
        <v>65.708250496571736</v>
      </c>
      <c r="C7026" s="2">
        <v>22.46090685130001</v>
      </c>
      <c r="D7026" s="2">
        <f t="shared" si="1308"/>
        <v>32.363404768270364</v>
      </c>
      <c r="E7026" s="2">
        <f t="shared" si="1309"/>
        <v>68.513651040952354</v>
      </c>
      <c r="F7026" s="2">
        <f t="shared" si="1317"/>
        <v>340</v>
      </c>
      <c r="G7026" s="2">
        <f t="shared" si="1318"/>
        <v>0</v>
      </c>
      <c r="H7026" s="2">
        <f>MIN(Inputs!$B$2, (Inputs!$B$14 - F7026)/Inputs!$B$15)</f>
        <v>0</v>
      </c>
      <c r="I7026" s="2">
        <f>MAX(MIN(Inputs!$B$2, F7026*Inputs!$B$16, Inputs!$B$14*Inputs!$B$4 - G7026), 0)</f>
        <v>170</v>
      </c>
      <c r="J7026" s="2">
        <f>MAX(MIN(Inputs!$B$2, F7026*Inputs!$B$16, (Inputs!$B$14-F7026)/Inputs!$B$15)*Inputs!$B$9, 0)</f>
        <v>0</v>
      </c>
      <c r="K7026" s="2">
        <f>MAX(E7026*Inputs!$B$5 - B7026 - Inputs!$B$8, 0) * H7026</f>
        <v>0</v>
      </c>
      <c r="L7026" s="2">
        <f>IF(B7026 &gt;= D7026*Inputs!$B$10, MAX(B7026 - E7026/Inputs!$B$5 - Inputs!$B$8, 0) * I7026, 0)</f>
        <v>0</v>
      </c>
      <c r="M7026" s="2">
        <f t="shared" si="1310"/>
        <v>0</v>
      </c>
      <c r="N7026" s="3" t="str">
        <f t="shared" si="1311"/>
        <v>Idle</v>
      </c>
      <c r="O7026" s="3" t="str">
        <f t="shared" si="1319"/>
        <v>Idle</v>
      </c>
      <c r="P7026" s="2">
        <f t="shared" si="1312"/>
        <v>0</v>
      </c>
      <c r="Q7026" s="2">
        <f t="shared" si="1313"/>
        <v>0</v>
      </c>
      <c r="R7026" s="2">
        <f t="shared" si="1314"/>
        <v>0</v>
      </c>
      <c r="S7026" s="2">
        <f t="shared" si="1315"/>
        <v>0</v>
      </c>
      <c r="T7026" s="2">
        <f t="shared" si="1316"/>
        <v>0</v>
      </c>
      <c r="U7026" s="2">
        <f>IF(O7026="Reg", R7026 * Inputs!$B$7, 0)</f>
        <v>0</v>
      </c>
      <c r="V7026" s="2">
        <f>MAX(F7026 + P7026*Inputs!$B$15 - (Q7026/Inputs!$B$16) - U7026, 0)</f>
        <v>340</v>
      </c>
    </row>
    <row r="7027" spans="1:22" x14ac:dyDescent="0.3">
      <c r="A7027" s="1">
        <v>46315.708333333343</v>
      </c>
      <c r="B7027" s="2">
        <v>72.771557945754481</v>
      </c>
      <c r="C7027" s="2">
        <v>6.5399393298412676</v>
      </c>
      <c r="D7027" s="2">
        <f t="shared" si="1308"/>
        <v>32.363404768270364</v>
      </c>
      <c r="E7027" s="2">
        <f t="shared" si="1309"/>
        <v>65.21080472169146</v>
      </c>
      <c r="F7027" s="2">
        <f t="shared" si="1317"/>
        <v>340</v>
      </c>
      <c r="G7027" s="2">
        <f t="shared" si="1318"/>
        <v>0</v>
      </c>
      <c r="H7027" s="2">
        <f>MIN(Inputs!$B$2, (Inputs!$B$14 - F7027)/Inputs!$B$15)</f>
        <v>0</v>
      </c>
      <c r="I7027" s="2">
        <f>MAX(MIN(Inputs!$B$2, F7027*Inputs!$B$16, Inputs!$B$14*Inputs!$B$4 - G7027), 0)</f>
        <v>170</v>
      </c>
      <c r="J7027" s="2">
        <f>MAX(MIN(Inputs!$B$2, F7027*Inputs!$B$16, (Inputs!$B$14-F7027)/Inputs!$B$15)*Inputs!$B$9, 0)</f>
        <v>0</v>
      </c>
      <c r="K7027" s="2">
        <f>MAX(E7027*Inputs!$B$5 - B7027 - Inputs!$B$8, 0) * H7027</f>
        <v>0</v>
      </c>
      <c r="L7027" s="2">
        <f>IF(B7027 &gt;= D7027*Inputs!$B$10, MAX(B7027 - E7027/Inputs!$B$5 - Inputs!$B$8, 0) * I7027, 0)</f>
        <v>0</v>
      </c>
      <c r="M7027" s="2">
        <f t="shared" si="1310"/>
        <v>0</v>
      </c>
      <c r="N7027" s="3" t="str">
        <f t="shared" si="1311"/>
        <v>Idle</v>
      </c>
      <c r="O7027" s="3" t="str">
        <f t="shared" si="1319"/>
        <v>Idle</v>
      </c>
      <c r="P7027" s="2">
        <f t="shared" si="1312"/>
        <v>0</v>
      </c>
      <c r="Q7027" s="2">
        <f t="shared" si="1313"/>
        <v>0</v>
      </c>
      <c r="R7027" s="2">
        <f t="shared" si="1314"/>
        <v>0</v>
      </c>
      <c r="S7027" s="2">
        <f t="shared" si="1315"/>
        <v>0</v>
      </c>
      <c r="T7027" s="2">
        <f t="shared" si="1316"/>
        <v>0</v>
      </c>
      <c r="U7027" s="2">
        <f>IF(O7027="Reg", R7027 * Inputs!$B$7, 0)</f>
        <v>0</v>
      </c>
      <c r="V7027" s="2">
        <f>MAX(F7027 + P7027*Inputs!$B$15 - (Q7027/Inputs!$B$16) - U7027, 0)</f>
        <v>340</v>
      </c>
    </row>
    <row r="7028" spans="1:22" x14ac:dyDescent="0.3">
      <c r="A7028" s="1">
        <v>46315.75</v>
      </c>
      <c r="B7028" s="2">
        <v>69.242584334304524</v>
      </c>
      <c r="C7028" s="2">
        <v>5.0519424788184324</v>
      </c>
      <c r="D7028" s="2">
        <f t="shared" si="1308"/>
        <v>32.363404768270364</v>
      </c>
      <c r="E7028" s="2">
        <f t="shared" si="1309"/>
        <v>60.427311256514031</v>
      </c>
      <c r="F7028" s="2">
        <f t="shared" si="1317"/>
        <v>340</v>
      </c>
      <c r="G7028" s="2">
        <f t="shared" si="1318"/>
        <v>0</v>
      </c>
      <c r="H7028" s="2">
        <f>MIN(Inputs!$B$2, (Inputs!$B$14 - F7028)/Inputs!$B$15)</f>
        <v>0</v>
      </c>
      <c r="I7028" s="2">
        <f>MAX(MIN(Inputs!$B$2, F7028*Inputs!$B$16, Inputs!$B$14*Inputs!$B$4 - G7028), 0)</f>
        <v>170</v>
      </c>
      <c r="J7028" s="2">
        <f>MAX(MIN(Inputs!$B$2, F7028*Inputs!$B$16, (Inputs!$B$14-F7028)/Inputs!$B$15)*Inputs!$B$9, 0)</f>
        <v>0</v>
      </c>
      <c r="K7028" s="2">
        <f>MAX(E7028*Inputs!$B$5 - B7028 - Inputs!$B$8, 0) * H7028</f>
        <v>0</v>
      </c>
      <c r="L7028" s="2">
        <f>IF(B7028 &gt;= D7028*Inputs!$B$10, MAX(B7028 - E7028/Inputs!$B$5 - Inputs!$B$8, 0) * I7028, 0)</f>
        <v>0</v>
      </c>
      <c r="M7028" s="2">
        <f t="shared" si="1310"/>
        <v>0</v>
      </c>
      <c r="N7028" s="3" t="str">
        <f t="shared" si="1311"/>
        <v>Idle</v>
      </c>
      <c r="O7028" s="3" t="str">
        <f t="shared" si="1319"/>
        <v>Idle</v>
      </c>
      <c r="P7028" s="2">
        <f t="shared" si="1312"/>
        <v>0</v>
      </c>
      <c r="Q7028" s="2">
        <f t="shared" si="1313"/>
        <v>0</v>
      </c>
      <c r="R7028" s="2">
        <f t="shared" si="1314"/>
        <v>0</v>
      </c>
      <c r="S7028" s="2">
        <f t="shared" si="1315"/>
        <v>0</v>
      </c>
      <c r="T7028" s="2">
        <f t="shared" si="1316"/>
        <v>0</v>
      </c>
      <c r="U7028" s="2">
        <f>IF(O7028="Reg", R7028 * Inputs!$B$7, 0)</f>
        <v>0</v>
      </c>
      <c r="V7028" s="2">
        <f>MAX(F7028 + P7028*Inputs!$B$15 - (Q7028/Inputs!$B$16) - U7028, 0)</f>
        <v>340</v>
      </c>
    </row>
    <row r="7029" spans="1:22" x14ac:dyDescent="0.3">
      <c r="A7029" s="1">
        <v>46315.791666666657</v>
      </c>
      <c r="B7029" s="2">
        <v>64.17636159631023</v>
      </c>
      <c r="C7029" s="2">
        <v>14.474225296771881</v>
      </c>
      <c r="D7029" s="2">
        <f t="shared" si="1308"/>
        <v>32.363404768270364</v>
      </c>
      <c r="E7029" s="2">
        <f t="shared" si="1309"/>
        <v>53.96335074444508</v>
      </c>
      <c r="F7029" s="2">
        <f t="shared" si="1317"/>
        <v>340</v>
      </c>
      <c r="G7029" s="2">
        <f t="shared" si="1318"/>
        <v>0</v>
      </c>
      <c r="H7029" s="2">
        <f>MIN(Inputs!$B$2, (Inputs!$B$14 - F7029)/Inputs!$B$15)</f>
        <v>0</v>
      </c>
      <c r="I7029" s="2">
        <f>MAX(MIN(Inputs!$B$2, F7029*Inputs!$B$16, Inputs!$B$14*Inputs!$B$4 - G7029), 0)</f>
        <v>170</v>
      </c>
      <c r="J7029" s="2">
        <f>MAX(MIN(Inputs!$B$2, F7029*Inputs!$B$16, (Inputs!$B$14-F7029)/Inputs!$B$15)*Inputs!$B$9, 0)</f>
        <v>0</v>
      </c>
      <c r="K7029" s="2">
        <f>MAX(E7029*Inputs!$B$5 - B7029 - Inputs!$B$8, 0) * H7029</f>
        <v>0</v>
      </c>
      <c r="L7029" s="2">
        <f>IF(B7029 &gt;= D7029*Inputs!$B$10, MAX(B7029 - E7029/Inputs!$B$5 - Inputs!$B$8, 0) * I7029, 0)</f>
        <v>0</v>
      </c>
      <c r="M7029" s="2">
        <f t="shared" si="1310"/>
        <v>0</v>
      </c>
      <c r="N7029" s="3" t="str">
        <f t="shared" si="1311"/>
        <v>Idle</v>
      </c>
      <c r="O7029" s="3" t="str">
        <f t="shared" si="1319"/>
        <v>Idle</v>
      </c>
      <c r="P7029" s="2">
        <f t="shared" si="1312"/>
        <v>0</v>
      </c>
      <c r="Q7029" s="2">
        <f t="shared" si="1313"/>
        <v>0</v>
      </c>
      <c r="R7029" s="2">
        <f t="shared" si="1314"/>
        <v>0</v>
      </c>
      <c r="S7029" s="2">
        <f t="shared" si="1315"/>
        <v>0</v>
      </c>
      <c r="T7029" s="2">
        <f t="shared" si="1316"/>
        <v>0</v>
      </c>
      <c r="U7029" s="2">
        <f>IF(O7029="Reg", R7029 * Inputs!$B$7, 0)</f>
        <v>0</v>
      </c>
      <c r="V7029" s="2">
        <f>MAX(F7029 + P7029*Inputs!$B$15 - (Q7029/Inputs!$B$16) - U7029, 0)</f>
        <v>340</v>
      </c>
    </row>
    <row r="7030" spans="1:22" x14ac:dyDescent="0.3">
      <c r="A7030" s="1">
        <v>46315.833333333343</v>
      </c>
      <c r="B7030" s="2">
        <v>73.870840189567815</v>
      </c>
      <c r="C7030" s="2">
        <v>7.9017509390842209</v>
      </c>
      <c r="D7030" s="2">
        <f t="shared" si="1308"/>
        <v>32.363404768270364</v>
      </c>
      <c r="E7030" s="2">
        <f t="shared" si="1309"/>
        <v>47.394693168116142</v>
      </c>
      <c r="F7030" s="2">
        <f t="shared" si="1317"/>
        <v>340</v>
      </c>
      <c r="G7030" s="2">
        <f t="shared" si="1318"/>
        <v>0</v>
      </c>
      <c r="H7030" s="2">
        <f>MIN(Inputs!$B$2, (Inputs!$B$14 - F7030)/Inputs!$B$15)</f>
        <v>0</v>
      </c>
      <c r="I7030" s="2">
        <f>MAX(MIN(Inputs!$B$2, F7030*Inputs!$B$16, Inputs!$B$14*Inputs!$B$4 - G7030), 0)</f>
        <v>170</v>
      </c>
      <c r="J7030" s="2">
        <f>MAX(MIN(Inputs!$B$2, F7030*Inputs!$B$16, (Inputs!$B$14-F7030)/Inputs!$B$15)*Inputs!$B$9, 0)</f>
        <v>0</v>
      </c>
      <c r="K7030" s="2">
        <f>MAX(E7030*Inputs!$B$5 - B7030 - Inputs!$B$8, 0) * H7030</f>
        <v>0</v>
      </c>
      <c r="L7030" s="2">
        <f>IF(B7030 &gt;= D7030*Inputs!$B$10, MAX(B7030 - E7030/Inputs!$B$5 - Inputs!$B$8, 0) * I7030, 0)</f>
        <v>2.2498338404555795</v>
      </c>
      <c r="M7030" s="2">
        <f t="shared" si="1310"/>
        <v>0</v>
      </c>
      <c r="N7030" s="3" t="str">
        <f t="shared" si="1311"/>
        <v>Discharge</v>
      </c>
      <c r="O7030" s="3" t="str">
        <f t="shared" si="1319"/>
        <v>Discharge</v>
      </c>
      <c r="P7030" s="2">
        <f t="shared" si="1312"/>
        <v>0</v>
      </c>
      <c r="Q7030" s="2">
        <f t="shared" si="1313"/>
        <v>170</v>
      </c>
      <c r="R7030" s="2">
        <f t="shared" si="1314"/>
        <v>0</v>
      </c>
      <c r="S7030" s="2">
        <f t="shared" si="1315"/>
        <v>12558.042832226529</v>
      </c>
      <c r="T7030" s="2">
        <f t="shared" si="1316"/>
        <v>0</v>
      </c>
      <c r="U7030" s="2">
        <f>IF(O7030="Reg", R7030 * Inputs!$B$7, 0)</f>
        <v>0</v>
      </c>
      <c r="V7030" s="2">
        <f>MAX(F7030 + P7030*Inputs!$B$15 - (Q7030/Inputs!$B$16) - U7030, 0)</f>
        <v>170</v>
      </c>
    </row>
    <row r="7031" spans="1:22" x14ac:dyDescent="0.3">
      <c r="A7031" s="1">
        <v>46315.875</v>
      </c>
      <c r="B7031" s="2">
        <v>65.312311683205252</v>
      </c>
      <c r="C7031" s="2">
        <v>27.430168560238421</v>
      </c>
      <c r="D7031" s="2">
        <f t="shared" si="1308"/>
        <v>32.363404768270364</v>
      </c>
      <c r="E7031" s="2">
        <f t="shared" si="1309"/>
        <v>37.126135722279024</v>
      </c>
      <c r="F7031" s="2">
        <f t="shared" si="1317"/>
        <v>170</v>
      </c>
      <c r="G7031" s="2">
        <f t="shared" si="1318"/>
        <v>170</v>
      </c>
      <c r="H7031" s="2">
        <f>MIN(Inputs!$B$2, (Inputs!$B$14 - F7031)/Inputs!$B$15)</f>
        <v>170</v>
      </c>
      <c r="I7031" s="2">
        <f>MAX(MIN(Inputs!$B$2, F7031*Inputs!$B$16, Inputs!$B$14*Inputs!$B$4 - G7031), 0)</f>
        <v>170</v>
      </c>
      <c r="J7031" s="2">
        <f>MAX(MIN(Inputs!$B$2, F7031*Inputs!$B$16, (Inputs!$B$14-F7031)/Inputs!$B$15)*Inputs!$B$9, 0)</f>
        <v>136</v>
      </c>
      <c r="K7031" s="2">
        <f>MAX(E7031*Inputs!$B$5 - B7031 - Inputs!$B$8, 0) * H7031</f>
        <v>0</v>
      </c>
      <c r="L7031" s="2">
        <f>IF(B7031 &gt;= D7031*Inputs!$B$10, MAX(B7031 - E7031/Inputs!$B$5 - Inputs!$B$8, 0) * I7031, 0)</f>
        <v>530.99858525008085</v>
      </c>
      <c r="M7031" s="2">
        <f t="shared" si="1310"/>
        <v>3730.5029241924253</v>
      </c>
      <c r="N7031" s="3" t="str">
        <f t="shared" si="1311"/>
        <v>Reg</v>
      </c>
      <c r="O7031" s="3" t="str">
        <f t="shared" si="1319"/>
        <v>Discharge</v>
      </c>
      <c r="P7031" s="2">
        <f t="shared" si="1312"/>
        <v>0</v>
      </c>
      <c r="Q7031" s="2">
        <f t="shared" si="1313"/>
        <v>170</v>
      </c>
      <c r="R7031" s="2">
        <f t="shared" si="1314"/>
        <v>0</v>
      </c>
      <c r="S7031" s="2">
        <f t="shared" si="1315"/>
        <v>11103.092986144893</v>
      </c>
      <c r="T7031" s="2">
        <f t="shared" si="1316"/>
        <v>0</v>
      </c>
      <c r="U7031" s="2">
        <f>IF(O7031="Reg", R7031 * Inputs!$B$7, 0)</f>
        <v>0</v>
      </c>
      <c r="V7031" s="2">
        <f>MAX(F7031 + P7031*Inputs!$B$15 - (Q7031/Inputs!$B$16) - U7031, 0)</f>
        <v>0</v>
      </c>
    </row>
    <row r="7032" spans="1:22" x14ac:dyDescent="0.3">
      <c r="A7032" s="1">
        <v>46315.916666666657</v>
      </c>
      <c r="B7032" s="2">
        <v>45.891172581006408</v>
      </c>
      <c r="C7032" s="2">
        <v>25.70838238576728</v>
      </c>
      <c r="D7032" s="2">
        <f t="shared" si="1308"/>
        <v>32.363404768270364</v>
      </c>
      <c r="E7032" s="2">
        <f t="shared" si="1309"/>
        <v>27.316520197521651</v>
      </c>
      <c r="F7032" s="2">
        <f t="shared" si="1317"/>
        <v>0</v>
      </c>
      <c r="G7032" s="2">
        <f t="shared" si="1318"/>
        <v>340</v>
      </c>
      <c r="H7032" s="2">
        <f>MIN(Inputs!$B$2, (Inputs!$B$14 - F7032)/Inputs!$B$15)</f>
        <v>170</v>
      </c>
      <c r="I7032" s="2">
        <f>MAX(MIN(Inputs!$B$2, F7032*Inputs!$B$16, Inputs!$B$14*Inputs!$B$4 - G7032), 0)</f>
        <v>0</v>
      </c>
      <c r="J7032" s="2">
        <f>MAX(MIN(Inputs!$B$2, F7032*Inputs!$B$16, (Inputs!$B$14-F7032)/Inputs!$B$15)*Inputs!$B$9, 0)</f>
        <v>0</v>
      </c>
      <c r="K7032" s="2">
        <f>MAX(E7032*Inputs!$B$5 - B7032 - Inputs!$B$8, 0) * H7032</f>
        <v>0</v>
      </c>
      <c r="L7032" s="2">
        <f>IF(B7032 &gt;= D7032*Inputs!$B$10, MAX(B7032 - E7032/Inputs!$B$5 - Inputs!$B$8, 0) * I7032, 0)</f>
        <v>0</v>
      </c>
      <c r="M7032" s="2">
        <f t="shared" si="1310"/>
        <v>0</v>
      </c>
      <c r="N7032" s="3" t="str">
        <f t="shared" si="1311"/>
        <v>Idle</v>
      </c>
      <c r="O7032" s="3" t="str">
        <f t="shared" si="1319"/>
        <v>Idle</v>
      </c>
      <c r="P7032" s="2">
        <f t="shared" si="1312"/>
        <v>0</v>
      </c>
      <c r="Q7032" s="2">
        <f t="shared" si="1313"/>
        <v>0</v>
      </c>
      <c r="R7032" s="2">
        <f t="shared" si="1314"/>
        <v>0</v>
      </c>
      <c r="S7032" s="2">
        <f t="shared" si="1315"/>
        <v>0</v>
      </c>
      <c r="T7032" s="2">
        <f t="shared" si="1316"/>
        <v>0</v>
      </c>
      <c r="U7032" s="2">
        <f>IF(O7032="Reg", R7032 * Inputs!$B$7, 0)</f>
        <v>0</v>
      </c>
      <c r="V7032" s="2">
        <f>MAX(F7032 + P7032*Inputs!$B$15 - (Q7032/Inputs!$B$16) - U7032, 0)</f>
        <v>0</v>
      </c>
    </row>
    <row r="7033" spans="1:22" x14ac:dyDescent="0.3">
      <c r="A7033" s="1">
        <v>46315.958333333343</v>
      </c>
      <c r="B7033" s="2">
        <v>44.070597154689921</v>
      </c>
      <c r="C7033" s="2">
        <v>5.1603281311084057</v>
      </c>
      <c r="D7033" s="2">
        <f t="shared" si="1308"/>
        <v>32.363404768270364</v>
      </c>
      <c r="E7033" s="2">
        <f t="shared" si="1309"/>
        <v>19.667991434020582</v>
      </c>
      <c r="F7033" s="2">
        <f t="shared" si="1317"/>
        <v>0</v>
      </c>
      <c r="G7033" s="2">
        <f t="shared" si="1318"/>
        <v>340</v>
      </c>
      <c r="H7033" s="2">
        <f>MIN(Inputs!$B$2, (Inputs!$B$14 - F7033)/Inputs!$B$15)</f>
        <v>170</v>
      </c>
      <c r="I7033" s="2">
        <f>MAX(MIN(Inputs!$B$2, F7033*Inputs!$B$16, Inputs!$B$14*Inputs!$B$4 - G7033), 0)</f>
        <v>0</v>
      </c>
      <c r="J7033" s="2">
        <f>MAX(MIN(Inputs!$B$2, F7033*Inputs!$B$16, (Inputs!$B$14-F7033)/Inputs!$B$15)*Inputs!$B$9, 0)</f>
        <v>0</v>
      </c>
      <c r="K7033" s="2">
        <f>MAX(E7033*Inputs!$B$5 - B7033 - Inputs!$B$8, 0) * H7033</f>
        <v>0</v>
      </c>
      <c r="L7033" s="2">
        <f>IF(B7033 &gt;= D7033*Inputs!$B$10, MAX(B7033 - E7033/Inputs!$B$5 - Inputs!$B$8, 0) * I7033, 0)</f>
        <v>0</v>
      </c>
      <c r="M7033" s="2">
        <f t="shared" si="1310"/>
        <v>0</v>
      </c>
      <c r="N7033" s="3" t="str">
        <f t="shared" si="1311"/>
        <v>Idle</v>
      </c>
      <c r="O7033" s="3" t="str">
        <f t="shared" si="1319"/>
        <v>Idle</v>
      </c>
      <c r="P7033" s="2">
        <f t="shared" si="1312"/>
        <v>0</v>
      </c>
      <c r="Q7033" s="2">
        <f t="shared" si="1313"/>
        <v>0</v>
      </c>
      <c r="R7033" s="2">
        <f t="shared" si="1314"/>
        <v>0</v>
      </c>
      <c r="S7033" s="2">
        <f t="shared" si="1315"/>
        <v>0</v>
      </c>
      <c r="T7033" s="2">
        <f t="shared" si="1316"/>
        <v>0</v>
      </c>
      <c r="U7033" s="2">
        <f>IF(O7033="Reg", R7033 * Inputs!$B$7, 0)</f>
        <v>0</v>
      </c>
      <c r="V7033" s="2">
        <f>MAX(F7033 + P7033*Inputs!$B$15 - (Q7033/Inputs!$B$16) - U7033, 0)</f>
        <v>0</v>
      </c>
    </row>
    <row r="7034" spans="1:22" x14ac:dyDescent="0.3">
      <c r="A7034" s="1">
        <v>46316</v>
      </c>
      <c r="B7034" s="2">
        <v>30.458821261890879</v>
      </c>
      <c r="C7034" s="2">
        <v>8.8888098007198444</v>
      </c>
      <c r="D7034" s="2">
        <f t="shared" si="1308"/>
        <v>32.41337936270606</v>
      </c>
      <c r="E7034" s="2">
        <f t="shared" si="1309"/>
        <v>12.32289190823893</v>
      </c>
      <c r="F7034" s="2">
        <f t="shared" si="1317"/>
        <v>0</v>
      </c>
      <c r="G7034" s="2">
        <f t="shared" si="1318"/>
        <v>0</v>
      </c>
      <c r="H7034" s="2">
        <f>MIN(Inputs!$B$2, (Inputs!$B$14 - F7034)/Inputs!$B$15)</f>
        <v>170</v>
      </c>
      <c r="I7034" s="2">
        <f>MAX(MIN(Inputs!$B$2, F7034*Inputs!$B$16, Inputs!$B$14*Inputs!$B$4 - G7034), 0)</f>
        <v>0</v>
      </c>
      <c r="J7034" s="2">
        <f>MAX(MIN(Inputs!$B$2, F7034*Inputs!$B$16, (Inputs!$B$14-F7034)/Inputs!$B$15)*Inputs!$B$9, 0)</f>
        <v>0</v>
      </c>
      <c r="K7034" s="2">
        <f>MAX(E7034*Inputs!$B$5 - B7034 - Inputs!$B$8, 0) * H7034</f>
        <v>0</v>
      </c>
      <c r="L7034" s="2">
        <f>IF(B7034 &gt;= D7034*Inputs!$B$10, MAX(B7034 - E7034/Inputs!$B$5 - Inputs!$B$8, 0) * I7034, 0)</f>
        <v>0</v>
      </c>
      <c r="M7034" s="2">
        <f t="shared" si="1310"/>
        <v>0</v>
      </c>
      <c r="N7034" s="3" t="str">
        <f t="shared" si="1311"/>
        <v>Idle</v>
      </c>
      <c r="O7034" s="3" t="str">
        <f t="shared" si="1319"/>
        <v>Idle</v>
      </c>
      <c r="P7034" s="2">
        <f t="shared" si="1312"/>
        <v>0</v>
      </c>
      <c r="Q7034" s="2">
        <f t="shared" si="1313"/>
        <v>0</v>
      </c>
      <c r="R7034" s="2">
        <f t="shared" si="1314"/>
        <v>0</v>
      </c>
      <c r="S7034" s="2">
        <f t="shared" si="1315"/>
        <v>0</v>
      </c>
      <c r="T7034" s="2">
        <f t="shared" si="1316"/>
        <v>0</v>
      </c>
      <c r="U7034" s="2">
        <f>IF(O7034="Reg", R7034 * Inputs!$B$7, 0)</f>
        <v>0</v>
      </c>
      <c r="V7034" s="2">
        <f>MAX(F7034 + P7034*Inputs!$B$15 - (Q7034/Inputs!$B$16) - U7034, 0)</f>
        <v>0</v>
      </c>
    </row>
    <row r="7035" spans="1:22" x14ac:dyDescent="0.3">
      <c r="A7035" s="1">
        <v>46316.041666666657</v>
      </c>
      <c r="B7035" s="2">
        <v>24.764416138336589</v>
      </c>
      <c r="C7035" s="2">
        <v>14.261314583933791</v>
      </c>
      <c r="D7035" s="2">
        <f t="shared" si="1308"/>
        <v>32.41337936270606</v>
      </c>
      <c r="E7035" s="2">
        <f t="shared" si="1309"/>
        <v>7.2464216979237817</v>
      </c>
      <c r="F7035" s="2">
        <f t="shared" si="1317"/>
        <v>0</v>
      </c>
      <c r="G7035" s="2">
        <f t="shared" si="1318"/>
        <v>0</v>
      </c>
      <c r="H7035" s="2">
        <f>MIN(Inputs!$B$2, (Inputs!$B$14 - F7035)/Inputs!$B$15)</f>
        <v>170</v>
      </c>
      <c r="I7035" s="2">
        <f>MAX(MIN(Inputs!$B$2, F7035*Inputs!$B$16, Inputs!$B$14*Inputs!$B$4 - G7035), 0)</f>
        <v>0</v>
      </c>
      <c r="J7035" s="2">
        <f>MAX(MIN(Inputs!$B$2, F7035*Inputs!$B$16, (Inputs!$B$14-F7035)/Inputs!$B$15)*Inputs!$B$9, 0)</f>
        <v>0</v>
      </c>
      <c r="K7035" s="2">
        <f>MAX(E7035*Inputs!$B$5 - B7035 - Inputs!$B$8, 0) * H7035</f>
        <v>0</v>
      </c>
      <c r="L7035" s="2">
        <f>IF(B7035 &gt;= D7035*Inputs!$B$10, MAX(B7035 - E7035/Inputs!$B$5 - Inputs!$B$8, 0) * I7035, 0)</f>
        <v>0</v>
      </c>
      <c r="M7035" s="2">
        <f t="shared" si="1310"/>
        <v>0</v>
      </c>
      <c r="N7035" s="3" t="str">
        <f t="shared" si="1311"/>
        <v>Idle</v>
      </c>
      <c r="O7035" s="3" t="str">
        <f t="shared" si="1319"/>
        <v>Idle</v>
      </c>
      <c r="P7035" s="2">
        <f t="shared" si="1312"/>
        <v>0</v>
      </c>
      <c r="Q7035" s="2">
        <f t="shared" si="1313"/>
        <v>0</v>
      </c>
      <c r="R7035" s="2">
        <f t="shared" si="1314"/>
        <v>0</v>
      </c>
      <c r="S7035" s="2">
        <f t="shared" si="1315"/>
        <v>0</v>
      </c>
      <c r="T7035" s="2">
        <f t="shared" si="1316"/>
        <v>0</v>
      </c>
      <c r="U7035" s="2">
        <f>IF(O7035="Reg", R7035 * Inputs!$B$7, 0)</f>
        <v>0</v>
      </c>
      <c r="V7035" s="2">
        <f>MAX(F7035 + P7035*Inputs!$B$15 - (Q7035/Inputs!$B$16) - U7035, 0)</f>
        <v>0</v>
      </c>
    </row>
    <row r="7036" spans="1:22" x14ac:dyDescent="0.3">
      <c r="A7036" s="1">
        <v>46316.083333333343</v>
      </c>
      <c r="B7036" s="2">
        <v>12.259495514545071</v>
      </c>
      <c r="C7036" s="2">
        <v>1.323403351283007</v>
      </c>
      <c r="D7036" s="2">
        <f t="shared" si="1308"/>
        <v>32.41337936270606</v>
      </c>
      <c r="E7036" s="2">
        <f t="shared" si="1309"/>
        <v>3.119019008201017</v>
      </c>
      <c r="F7036" s="2">
        <f t="shared" si="1317"/>
        <v>0</v>
      </c>
      <c r="G7036" s="2">
        <f t="shared" si="1318"/>
        <v>0</v>
      </c>
      <c r="H7036" s="2">
        <f>MIN(Inputs!$B$2, (Inputs!$B$14 - F7036)/Inputs!$B$15)</f>
        <v>170</v>
      </c>
      <c r="I7036" s="2">
        <f>MAX(MIN(Inputs!$B$2, F7036*Inputs!$B$16, Inputs!$B$14*Inputs!$B$4 - G7036), 0)</f>
        <v>0</v>
      </c>
      <c r="J7036" s="2">
        <f>MAX(MIN(Inputs!$B$2, F7036*Inputs!$B$16, (Inputs!$B$14-F7036)/Inputs!$B$15)*Inputs!$B$9, 0)</f>
        <v>0</v>
      </c>
      <c r="K7036" s="2">
        <f>MAX(E7036*Inputs!$B$5 - B7036 - Inputs!$B$8, 0) * H7036</f>
        <v>0</v>
      </c>
      <c r="L7036" s="2">
        <f>IF(B7036 &gt;= D7036*Inputs!$B$10, MAX(B7036 - E7036/Inputs!$B$5 - Inputs!$B$8, 0) * I7036, 0)</f>
        <v>0</v>
      </c>
      <c r="M7036" s="2">
        <f t="shared" si="1310"/>
        <v>0</v>
      </c>
      <c r="N7036" s="3" t="str">
        <f t="shared" si="1311"/>
        <v>Idle</v>
      </c>
      <c r="O7036" s="3" t="str">
        <f t="shared" si="1319"/>
        <v>Idle</v>
      </c>
      <c r="P7036" s="2">
        <f t="shared" si="1312"/>
        <v>0</v>
      </c>
      <c r="Q7036" s="2">
        <f t="shared" si="1313"/>
        <v>0</v>
      </c>
      <c r="R7036" s="2">
        <f t="shared" si="1314"/>
        <v>0</v>
      </c>
      <c r="S7036" s="2">
        <f t="shared" si="1315"/>
        <v>0</v>
      </c>
      <c r="T7036" s="2">
        <f t="shared" si="1316"/>
        <v>0</v>
      </c>
      <c r="U7036" s="2">
        <f>IF(O7036="Reg", R7036 * Inputs!$B$7, 0)</f>
        <v>0</v>
      </c>
      <c r="V7036" s="2">
        <f>MAX(F7036 + P7036*Inputs!$B$15 - (Q7036/Inputs!$B$16) - U7036, 0)</f>
        <v>0</v>
      </c>
    </row>
    <row r="7037" spans="1:22" x14ac:dyDescent="0.3">
      <c r="A7037" s="1">
        <v>46316.125</v>
      </c>
      <c r="B7037" s="2">
        <v>6.4546185346610336</v>
      </c>
      <c r="C7037" s="2">
        <v>4.906382936409484</v>
      </c>
      <c r="D7037" s="2">
        <f t="shared" si="1308"/>
        <v>32.41337936270606</v>
      </c>
      <c r="E7037" s="2">
        <f t="shared" si="1309"/>
        <v>1.0757697557768389</v>
      </c>
      <c r="F7037" s="2">
        <f t="shared" si="1317"/>
        <v>0</v>
      </c>
      <c r="G7037" s="2">
        <f t="shared" si="1318"/>
        <v>0</v>
      </c>
      <c r="H7037" s="2">
        <f>MIN(Inputs!$B$2, (Inputs!$B$14 - F7037)/Inputs!$B$15)</f>
        <v>170</v>
      </c>
      <c r="I7037" s="2">
        <f>MAX(MIN(Inputs!$B$2, F7037*Inputs!$B$16, Inputs!$B$14*Inputs!$B$4 - G7037), 0)</f>
        <v>0</v>
      </c>
      <c r="J7037" s="2">
        <f>MAX(MIN(Inputs!$B$2, F7037*Inputs!$B$16, (Inputs!$B$14-F7037)/Inputs!$B$15)*Inputs!$B$9, 0)</f>
        <v>0</v>
      </c>
      <c r="K7037" s="2">
        <f>MAX(E7037*Inputs!$B$5 - B7037 - Inputs!$B$8, 0) * H7037</f>
        <v>0</v>
      </c>
      <c r="L7037" s="2">
        <f>IF(B7037 &gt;= D7037*Inputs!$B$10, MAX(B7037 - E7037/Inputs!$B$5 - Inputs!$B$8, 0) * I7037, 0)</f>
        <v>0</v>
      </c>
      <c r="M7037" s="2">
        <f t="shared" si="1310"/>
        <v>0</v>
      </c>
      <c r="N7037" s="3" t="str">
        <f t="shared" si="1311"/>
        <v>Idle</v>
      </c>
      <c r="O7037" s="3" t="str">
        <f t="shared" si="1319"/>
        <v>Idle</v>
      </c>
      <c r="P7037" s="2">
        <f t="shared" si="1312"/>
        <v>0</v>
      </c>
      <c r="Q7037" s="2">
        <f t="shared" si="1313"/>
        <v>0</v>
      </c>
      <c r="R7037" s="2">
        <f t="shared" si="1314"/>
        <v>0</v>
      </c>
      <c r="S7037" s="2">
        <f t="shared" si="1315"/>
        <v>0</v>
      </c>
      <c r="T7037" s="2">
        <f t="shared" si="1316"/>
        <v>0</v>
      </c>
      <c r="U7037" s="2">
        <f>IF(O7037="Reg", R7037 * Inputs!$B$7, 0)</f>
        <v>0</v>
      </c>
      <c r="V7037" s="2">
        <f>MAX(F7037 + P7037*Inputs!$B$15 - (Q7037/Inputs!$B$16) - U7037, 0)</f>
        <v>0</v>
      </c>
    </row>
    <row r="7038" spans="1:22" x14ac:dyDescent="0.3">
      <c r="A7038" s="1">
        <v>46316.166666666657</v>
      </c>
      <c r="B7038" s="2">
        <v>0</v>
      </c>
      <c r="C7038" s="2">
        <v>20.885599818163161</v>
      </c>
      <c r="D7038" s="2">
        <f t="shared" si="1308"/>
        <v>32.41337936270606</v>
      </c>
      <c r="E7038" s="2">
        <f t="shared" si="1309"/>
        <v>1.5888413907757155E-2</v>
      </c>
      <c r="F7038" s="2">
        <f t="shared" si="1317"/>
        <v>0</v>
      </c>
      <c r="G7038" s="2">
        <f t="shared" si="1318"/>
        <v>0</v>
      </c>
      <c r="H7038" s="2">
        <f>MIN(Inputs!$B$2, (Inputs!$B$14 - F7038)/Inputs!$B$15)</f>
        <v>170</v>
      </c>
      <c r="I7038" s="2">
        <f>MAX(MIN(Inputs!$B$2, F7038*Inputs!$B$16, Inputs!$B$14*Inputs!$B$4 - G7038), 0)</f>
        <v>0</v>
      </c>
      <c r="J7038" s="2">
        <f>MAX(MIN(Inputs!$B$2, F7038*Inputs!$B$16, (Inputs!$B$14-F7038)/Inputs!$B$15)*Inputs!$B$9, 0)</f>
        <v>0</v>
      </c>
      <c r="K7038" s="2">
        <f>MAX(E7038*Inputs!$B$5 - B7038 - Inputs!$B$8, 0) * H7038</f>
        <v>0</v>
      </c>
      <c r="L7038" s="2">
        <f>IF(B7038 &gt;= D7038*Inputs!$B$10, MAX(B7038 - E7038/Inputs!$B$5 - Inputs!$B$8, 0) * I7038, 0)</f>
        <v>0</v>
      </c>
      <c r="M7038" s="2">
        <f t="shared" si="1310"/>
        <v>0</v>
      </c>
      <c r="N7038" s="3" t="str">
        <f t="shared" si="1311"/>
        <v>Idle</v>
      </c>
      <c r="O7038" s="3" t="str">
        <f t="shared" si="1319"/>
        <v>Idle</v>
      </c>
      <c r="P7038" s="2">
        <f t="shared" si="1312"/>
        <v>0</v>
      </c>
      <c r="Q7038" s="2">
        <f t="shared" si="1313"/>
        <v>0</v>
      </c>
      <c r="R7038" s="2">
        <f t="shared" si="1314"/>
        <v>0</v>
      </c>
      <c r="S7038" s="2">
        <f t="shared" si="1315"/>
        <v>0</v>
      </c>
      <c r="T7038" s="2">
        <f t="shared" si="1316"/>
        <v>0</v>
      </c>
      <c r="U7038" s="2">
        <f>IF(O7038="Reg", R7038 * Inputs!$B$7, 0)</f>
        <v>0</v>
      </c>
      <c r="V7038" s="2">
        <f>MAX(F7038 + P7038*Inputs!$B$15 - (Q7038/Inputs!$B$16) - U7038, 0)</f>
        <v>0</v>
      </c>
    </row>
    <row r="7039" spans="1:22" x14ac:dyDescent="0.3">
      <c r="A7039" s="1">
        <v>46316.208333333343</v>
      </c>
      <c r="B7039" s="2">
        <v>0</v>
      </c>
      <c r="C7039" s="2">
        <v>18.274468762056181</v>
      </c>
      <c r="D7039" s="2">
        <f t="shared" si="1308"/>
        <v>32.41337936270606</v>
      </c>
      <c r="E7039" s="2">
        <f t="shared" si="1309"/>
        <v>2.0271173230778303</v>
      </c>
      <c r="F7039" s="2">
        <f t="shared" si="1317"/>
        <v>0</v>
      </c>
      <c r="G7039" s="2">
        <f t="shared" si="1318"/>
        <v>0</v>
      </c>
      <c r="H7039" s="2">
        <f>MIN(Inputs!$B$2, (Inputs!$B$14 - F7039)/Inputs!$B$15)</f>
        <v>170</v>
      </c>
      <c r="I7039" s="2">
        <f>MAX(MIN(Inputs!$B$2, F7039*Inputs!$B$16, Inputs!$B$14*Inputs!$B$4 - G7039), 0)</f>
        <v>0</v>
      </c>
      <c r="J7039" s="2">
        <f>MAX(MIN(Inputs!$B$2, F7039*Inputs!$B$16, (Inputs!$B$14-F7039)/Inputs!$B$15)*Inputs!$B$9, 0)</f>
        <v>0</v>
      </c>
      <c r="K7039" s="2">
        <f>MAX(E7039*Inputs!$B$5 - B7039 - Inputs!$B$8, 0) * H7039</f>
        <v>0</v>
      </c>
      <c r="L7039" s="2">
        <f>IF(B7039 &gt;= D7039*Inputs!$B$10, MAX(B7039 - E7039/Inputs!$B$5 - Inputs!$B$8, 0) * I7039, 0)</f>
        <v>0</v>
      </c>
      <c r="M7039" s="2">
        <f t="shared" si="1310"/>
        <v>0</v>
      </c>
      <c r="N7039" s="3" t="str">
        <f t="shared" si="1311"/>
        <v>Idle</v>
      </c>
      <c r="O7039" s="3" t="str">
        <f t="shared" si="1319"/>
        <v>Idle</v>
      </c>
      <c r="P7039" s="2">
        <f t="shared" si="1312"/>
        <v>0</v>
      </c>
      <c r="Q7039" s="2">
        <f t="shared" si="1313"/>
        <v>0</v>
      </c>
      <c r="R7039" s="2">
        <f t="shared" si="1314"/>
        <v>0</v>
      </c>
      <c r="S7039" s="2">
        <f t="shared" si="1315"/>
        <v>0</v>
      </c>
      <c r="T7039" s="2">
        <f t="shared" si="1316"/>
        <v>0</v>
      </c>
      <c r="U7039" s="2">
        <f>IF(O7039="Reg", R7039 * Inputs!$B$7, 0)</f>
        <v>0</v>
      </c>
      <c r="V7039" s="2">
        <f>MAX(F7039 + P7039*Inputs!$B$15 - (Q7039/Inputs!$B$16) - U7039, 0)</f>
        <v>0</v>
      </c>
    </row>
    <row r="7040" spans="1:22" x14ac:dyDescent="0.3">
      <c r="A7040" s="1">
        <v>46316.25</v>
      </c>
      <c r="B7040" s="2">
        <v>0</v>
      </c>
      <c r="C7040" s="2">
        <v>4.0685639752725669</v>
      </c>
      <c r="D7040" s="2">
        <f t="shared" si="1308"/>
        <v>32.41337936270606</v>
      </c>
      <c r="E7040" s="2">
        <f t="shared" si="1309"/>
        <v>3.6435953539155612</v>
      </c>
      <c r="F7040" s="2">
        <f t="shared" si="1317"/>
        <v>0</v>
      </c>
      <c r="G7040" s="2">
        <f t="shared" si="1318"/>
        <v>0</v>
      </c>
      <c r="H7040" s="2">
        <f>MIN(Inputs!$B$2, (Inputs!$B$14 - F7040)/Inputs!$B$15)</f>
        <v>170</v>
      </c>
      <c r="I7040" s="2">
        <f>MAX(MIN(Inputs!$B$2, F7040*Inputs!$B$16, Inputs!$B$14*Inputs!$B$4 - G7040), 0)</f>
        <v>0</v>
      </c>
      <c r="J7040" s="2">
        <f>MAX(MIN(Inputs!$B$2, F7040*Inputs!$B$16, (Inputs!$B$14-F7040)/Inputs!$B$15)*Inputs!$B$9, 0)</f>
        <v>0</v>
      </c>
      <c r="K7040" s="2">
        <f>MAX(E7040*Inputs!$B$5 - B7040 - Inputs!$B$8, 0) * H7040</f>
        <v>0</v>
      </c>
      <c r="L7040" s="2">
        <f>IF(B7040 &gt;= D7040*Inputs!$B$10, MAX(B7040 - E7040/Inputs!$B$5 - Inputs!$B$8, 0) * I7040, 0)</f>
        <v>0</v>
      </c>
      <c r="M7040" s="2">
        <f t="shared" si="1310"/>
        <v>0</v>
      </c>
      <c r="N7040" s="3" t="str">
        <f t="shared" si="1311"/>
        <v>Idle</v>
      </c>
      <c r="O7040" s="3" t="str">
        <f t="shared" si="1319"/>
        <v>Idle</v>
      </c>
      <c r="P7040" s="2">
        <f t="shared" si="1312"/>
        <v>0</v>
      </c>
      <c r="Q7040" s="2">
        <f t="shared" si="1313"/>
        <v>0</v>
      </c>
      <c r="R7040" s="2">
        <f t="shared" si="1314"/>
        <v>0</v>
      </c>
      <c r="S7040" s="2">
        <f t="shared" si="1315"/>
        <v>0</v>
      </c>
      <c r="T7040" s="2">
        <f t="shared" si="1316"/>
        <v>0</v>
      </c>
      <c r="U7040" s="2">
        <f>IF(O7040="Reg", R7040 * Inputs!$B$7, 0)</f>
        <v>0</v>
      </c>
      <c r="V7040" s="2">
        <f>MAX(F7040 + P7040*Inputs!$B$15 - (Q7040/Inputs!$B$16) - U7040, 0)</f>
        <v>0</v>
      </c>
    </row>
    <row r="7041" spans="1:22" x14ac:dyDescent="0.3">
      <c r="A7041" s="1">
        <v>46316.291666666657</v>
      </c>
      <c r="B7041" s="2">
        <v>0</v>
      </c>
      <c r="C7041" s="2">
        <v>11.89005117454137</v>
      </c>
      <c r="D7041" s="2">
        <f t="shared" si="1308"/>
        <v>32.41337936270606</v>
      </c>
      <c r="E7041" s="2">
        <f t="shared" si="1309"/>
        <v>8.2458055921719051</v>
      </c>
      <c r="F7041" s="2">
        <f t="shared" si="1317"/>
        <v>0</v>
      </c>
      <c r="G7041" s="2">
        <f t="shared" si="1318"/>
        <v>0</v>
      </c>
      <c r="H7041" s="2">
        <f>MIN(Inputs!$B$2, (Inputs!$B$14 - F7041)/Inputs!$B$15)</f>
        <v>170</v>
      </c>
      <c r="I7041" s="2">
        <f>MAX(MIN(Inputs!$B$2, F7041*Inputs!$B$16, Inputs!$B$14*Inputs!$B$4 - G7041), 0)</f>
        <v>0</v>
      </c>
      <c r="J7041" s="2">
        <f>MAX(MIN(Inputs!$B$2, F7041*Inputs!$B$16, (Inputs!$B$14-F7041)/Inputs!$B$15)*Inputs!$B$9, 0)</f>
        <v>0</v>
      </c>
      <c r="K7041" s="2">
        <f>MAX(E7041*Inputs!$B$5 - B7041 - Inputs!$B$8, 0) * H7041</f>
        <v>0</v>
      </c>
      <c r="L7041" s="2">
        <f>IF(B7041 &gt;= D7041*Inputs!$B$10, MAX(B7041 - E7041/Inputs!$B$5 - Inputs!$B$8, 0) * I7041, 0)</f>
        <v>0</v>
      </c>
      <c r="M7041" s="2">
        <f t="shared" si="1310"/>
        <v>0</v>
      </c>
      <c r="N7041" s="3" t="str">
        <f t="shared" si="1311"/>
        <v>Idle</v>
      </c>
      <c r="O7041" s="3" t="str">
        <f t="shared" si="1319"/>
        <v>Idle</v>
      </c>
      <c r="P7041" s="2">
        <f t="shared" si="1312"/>
        <v>0</v>
      </c>
      <c r="Q7041" s="2">
        <f t="shared" si="1313"/>
        <v>0</v>
      </c>
      <c r="R7041" s="2">
        <f t="shared" si="1314"/>
        <v>0</v>
      </c>
      <c r="S7041" s="2">
        <f t="shared" si="1315"/>
        <v>0</v>
      </c>
      <c r="T7041" s="2">
        <f t="shared" si="1316"/>
        <v>0</v>
      </c>
      <c r="U7041" s="2">
        <f>IF(O7041="Reg", R7041 * Inputs!$B$7, 0)</f>
        <v>0</v>
      </c>
      <c r="V7041" s="2">
        <f>MAX(F7041 + P7041*Inputs!$B$15 - (Q7041/Inputs!$B$16) - U7041, 0)</f>
        <v>0</v>
      </c>
    </row>
    <row r="7042" spans="1:22" x14ac:dyDescent="0.3">
      <c r="A7042" s="1">
        <v>46316.333333333343</v>
      </c>
      <c r="B7042" s="2">
        <v>0</v>
      </c>
      <c r="C7042" s="2">
        <v>3.019337141461365</v>
      </c>
      <c r="D7042" s="2">
        <f t="shared" ref="D7042:D7105" si="1320">AVERAGEIFS(B:B, A:A, "&gt;="&amp;INT(A7042), A:A, "&lt;"&amp;INT(A7042)+1)</f>
        <v>32.41337936270606</v>
      </c>
      <c r="E7042" s="2">
        <f t="shared" ref="E7042:E7105" si="1321">AVERAGE(B7042:B7047)</f>
        <v>14.906056901596074</v>
      </c>
      <c r="F7042" s="2">
        <f t="shared" si="1317"/>
        <v>0</v>
      </c>
      <c r="G7042" s="2">
        <f t="shared" si="1318"/>
        <v>0</v>
      </c>
      <c r="H7042" s="2">
        <f>MIN(Inputs!$B$2, (Inputs!$B$14 - F7042)/Inputs!$B$15)</f>
        <v>170</v>
      </c>
      <c r="I7042" s="2">
        <f>MAX(MIN(Inputs!$B$2, F7042*Inputs!$B$16, Inputs!$B$14*Inputs!$B$4 - G7042), 0)</f>
        <v>0</v>
      </c>
      <c r="J7042" s="2">
        <f>MAX(MIN(Inputs!$B$2, F7042*Inputs!$B$16, (Inputs!$B$14-F7042)/Inputs!$B$15)*Inputs!$B$9, 0)</f>
        <v>0</v>
      </c>
      <c r="K7042" s="2">
        <f>MAX(E7042*Inputs!$B$5 - B7042 - Inputs!$B$8, 0) * H7042</f>
        <v>0</v>
      </c>
      <c r="L7042" s="2">
        <f>IF(B7042 &gt;= D7042*Inputs!$B$10, MAX(B7042 - E7042/Inputs!$B$5 - Inputs!$B$8, 0) * I7042, 0)</f>
        <v>0</v>
      </c>
      <c r="M7042" s="2">
        <f t="shared" ref="M7042:M7105" si="1322">C7042 * J7042</f>
        <v>0</v>
      </c>
      <c r="N7042" s="3" t="str">
        <f t="shared" ref="N7042:N7105" si="1323">IF(MAX(K7042, L7042, M7042)&lt;=0, "Idle", IF(AND(M7042&gt;=K7042, M7042&gt;=L7042), "Reg", IF(L7042&gt;=K7042, "Discharge", "Charge")))</f>
        <v>Idle</v>
      </c>
      <c r="O7042" s="3" t="str">
        <f t="shared" si="1319"/>
        <v>Idle</v>
      </c>
      <c r="P7042" s="2">
        <f t="shared" ref="P7042:P7105" si="1324">IF(O7042="Charge", H7042, 0)</f>
        <v>0</v>
      </c>
      <c r="Q7042" s="2">
        <f t="shared" ref="Q7042:Q7105" si="1325">IF(O7042="Discharge", I7042, 0)</f>
        <v>0</v>
      </c>
      <c r="R7042" s="2">
        <f t="shared" ref="R7042:R7105" si="1326">IF(O7042="Reg", J7042, 0)</f>
        <v>0</v>
      </c>
      <c r="S7042" s="2">
        <f t="shared" ref="S7042:S7105" si="1327">(Q7042 - P7042) * B7042</f>
        <v>0</v>
      </c>
      <c r="T7042" s="2">
        <f t="shared" ref="T7042:T7105" si="1328">R7042 * C7042</f>
        <v>0</v>
      </c>
      <c r="U7042" s="2">
        <f>IF(O7042="Reg", R7042 * Inputs!$B$7, 0)</f>
        <v>0</v>
      </c>
      <c r="V7042" s="2">
        <f>MAX(F7042 + P7042*Inputs!$B$15 - (Q7042/Inputs!$B$16) - U7042, 0)</f>
        <v>0</v>
      </c>
    </row>
    <row r="7043" spans="1:22" x14ac:dyDescent="0.3">
      <c r="A7043" s="1">
        <v>46316.375</v>
      </c>
      <c r="B7043" s="2">
        <v>9.5330483446542935E-2</v>
      </c>
      <c r="C7043" s="2">
        <v>5.0458663535910979</v>
      </c>
      <c r="D7043" s="2">
        <f t="shared" si="1320"/>
        <v>32.41337936270606</v>
      </c>
      <c r="E7043" s="2">
        <f t="shared" si="1321"/>
        <v>24.254698056411694</v>
      </c>
      <c r="F7043" s="2">
        <f t="shared" ref="F7043:F7106" si="1329">V7042</f>
        <v>0</v>
      </c>
      <c r="G7043" s="2">
        <f t="shared" ref="G7043:G7106" si="1330">IF(INT(A7043)=INT(A7042), G7042 + Q7042, 0)</f>
        <v>0</v>
      </c>
      <c r="H7043" s="2">
        <f>MIN(Inputs!$B$2, (Inputs!$B$14 - F7043)/Inputs!$B$15)</f>
        <v>170</v>
      </c>
      <c r="I7043" s="2">
        <f>MAX(MIN(Inputs!$B$2, F7043*Inputs!$B$16, Inputs!$B$14*Inputs!$B$4 - G7043), 0)</f>
        <v>0</v>
      </c>
      <c r="J7043" s="2">
        <f>MAX(MIN(Inputs!$B$2, F7043*Inputs!$B$16, (Inputs!$B$14-F7043)/Inputs!$B$15)*Inputs!$B$9, 0)</f>
        <v>0</v>
      </c>
      <c r="K7043" s="2">
        <f>MAX(E7043*Inputs!$B$5 - B7043 - Inputs!$B$8, 0) * H7043</f>
        <v>212.29664705327733</v>
      </c>
      <c r="L7043" s="2">
        <f>IF(B7043 &gt;= D7043*Inputs!$B$10, MAX(B7043 - E7043/Inputs!$B$5 - Inputs!$B$8, 0) * I7043, 0)</f>
        <v>0</v>
      </c>
      <c r="M7043" s="2">
        <f t="shared" si="1322"/>
        <v>0</v>
      </c>
      <c r="N7043" s="3" t="str">
        <f t="shared" si="1323"/>
        <v>Charge</v>
      </c>
      <c r="O7043" s="3" t="str">
        <f t="shared" si="1319"/>
        <v>Charge</v>
      </c>
      <c r="P7043" s="2">
        <f t="shared" si="1324"/>
        <v>170</v>
      </c>
      <c r="Q7043" s="2">
        <f t="shared" si="1325"/>
        <v>0</v>
      </c>
      <c r="R7043" s="2">
        <f t="shared" si="1326"/>
        <v>0</v>
      </c>
      <c r="S7043" s="2">
        <f t="shared" si="1327"/>
        <v>-16.206182185912297</v>
      </c>
      <c r="T7043" s="2">
        <f t="shared" si="1328"/>
        <v>0</v>
      </c>
      <c r="U7043" s="2">
        <f>IF(O7043="Reg", R7043 * Inputs!$B$7, 0)</f>
        <v>0</v>
      </c>
      <c r="V7043" s="2">
        <f>MAX(F7043 + P7043*Inputs!$B$15 - (Q7043/Inputs!$B$16) - U7043, 0)</f>
        <v>170</v>
      </c>
    </row>
    <row r="7044" spans="1:22" x14ac:dyDescent="0.3">
      <c r="A7044" s="1">
        <v>46316.416666666657</v>
      </c>
      <c r="B7044" s="2">
        <v>12.067373455020441</v>
      </c>
      <c r="C7044" s="2">
        <v>15.893511797150209</v>
      </c>
      <c r="D7044" s="2">
        <f t="shared" si="1320"/>
        <v>32.41337936270606</v>
      </c>
      <c r="E7044" s="2">
        <f t="shared" si="1321"/>
        <v>33.328100095095458</v>
      </c>
      <c r="F7044" s="2">
        <f t="shared" si="1329"/>
        <v>170</v>
      </c>
      <c r="G7044" s="2">
        <f t="shared" si="1330"/>
        <v>0</v>
      </c>
      <c r="H7044" s="2">
        <f>MIN(Inputs!$B$2, (Inputs!$B$14 - F7044)/Inputs!$B$15)</f>
        <v>170</v>
      </c>
      <c r="I7044" s="2">
        <f>MAX(MIN(Inputs!$B$2, F7044*Inputs!$B$16, Inputs!$B$14*Inputs!$B$4 - G7044), 0)</f>
        <v>170</v>
      </c>
      <c r="J7044" s="2">
        <f>MAX(MIN(Inputs!$B$2, F7044*Inputs!$B$16, (Inputs!$B$14-F7044)/Inputs!$B$15)*Inputs!$B$9, 0)</f>
        <v>136</v>
      </c>
      <c r="K7044" s="2">
        <f>MAX(E7044*Inputs!$B$5 - B7044 - Inputs!$B$8, 0) * H7044</f>
        <v>0</v>
      </c>
      <c r="L7044" s="2">
        <f>IF(B7044 &gt;= D7044*Inputs!$B$10, MAX(B7044 - E7044/Inputs!$B$5 - Inputs!$B$8, 0) * I7044, 0)</f>
        <v>0</v>
      </c>
      <c r="M7044" s="2">
        <f t="shared" si="1322"/>
        <v>2161.5176044124282</v>
      </c>
      <c r="N7044" s="3" t="str">
        <f t="shared" si="1323"/>
        <v>Reg</v>
      </c>
      <c r="O7044" s="3" t="str">
        <f t="shared" ref="O7044:O7107" si="1331">IF(O7043&lt;&gt;O7042, O7043, N7044)</f>
        <v>Charge</v>
      </c>
      <c r="P7044" s="2">
        <f t="shared" si="1324"/>
        <v>170</v>
      </c>
      <c r="Q7044" s="2">
        <f t="shared" si="1325"/>
        <v>0</v>
      </c>
      <c r="R7044" s="2">
        <f t="shared" si="1326"/>
        <v>0</v>
      </c>
      <c r="S7044" s="2">
        <f t="shared" si="1327"/>
        <v>-2051.4534873534749</v>
      </c>
      <c r="T7044" s="2">
        <f t="shared" si="1328"/>
        <v>0</v>
      </c>
      <c r="U7044" s="2">
        <f>IF(O7044="Reg", R7044 * Inputs!$B$7, 0)</f>
        <v>0</v>
      </c>
      <c r="V7044" s="2">
        <f>MAX(F7044 + P7044*Inputs!$B$15 - (Q7044/Inputs!$B$16) - U7044, 0)</f>
        <v>340</v>
      </c>
    </row>
    <row r="7045" spans="1:22" x14ac:dyDescent="0.3">
      <c r="A7045" s="1">
        <v>46316.458333333343</v>
      </c>
      <c r="B7045" s="2">
        <v>9.6988681850263863</v>
      </c>
      <c r="C7045" s="2">
        <v>10.87742712744531</v>
      </c>
      <c r="D7045" s="2">
        <f t="shared" si="1320"/>
        <v>32.41337936270606</v>
      </c>
      <c r="E7045" s="2">
        <f t="shared" si="1321"/>
        <v>42.907011028528991</v>
      </c>
      <c r="F7045" s="2">
        <f t="shared" si="1329"/>
        <v>340</v>
      </c>
      <c r="G7045" s="2">
        <f t="shared" si="1330"/>
        <v>0</v>
      </c>
      <c r="H7045" s="2">
        <f>MIN(Inputs!$B$2, (Inputs!$B$14 - F7045)/Inputs!$B$15)</f>
        <v>0</v>
      </c>
      <c r="I7045" s="2">
        <f>MAX(MIN(Inputs!$B$2, F7045*Inputs!$B$16, Inputs!$B$14*Inputs!$B$4 - G7045), 0)</f>
        <v>170</v>
      </c>
      <c r="J7045" s="2">
        <f>MAX(MIN(Inputs!$B$2, F7045*Inputs!$B$16, (Inputs!$B$14-F7045)/Inputs!$B$15)*Inputs!$B$9, 0)</f>
        <v>0</v>
      </c>
      <c r="K7045" s="2">
        <f>MAX(E7045*Inputs!$B$5 - B7045 - Inputs!$B$8, 0) * H7045</f>
        <v>0</v>
      </c>
      <c r="L7045" s="2">
        <f>IF(B7045 &gt;= D7045*Inputs!$B$10, MAX(B7045 - E7045/Inputs!$B$5 - Inputs!$B$8, 0) * I7045, 0)</f>
        <v>0</v>
      </c>
      <c r="M7045" s="2">
        <f t="shared" si="1322"/>
        <v>0</v>
      </c>
      <c r="N7045" s="3" t="str">
        <f t="shared" si="1323"/>
        <v>Idle</v>
      </c>
      <c r="O7045" s="3" t="str">
        <f t="shared" si="1331"/>
        <v>Idle</v>
      </c>
      <c r="P7045" s="2">
        <f t="shared" si="1324"/>
        <v>0</v>
      </c>
      <c r="Q7045" s="2">
        <f t="shared" si="1325"/>
        <v>0</v>
      </c>
      <c r="R7045" s="2">
        <f t="shared" si="1326"/>
        <v>0</v>
      </c>
      <c r="S7045" s="2">
        <f t="shared" si="1327"/>
        <v>0</v>
      </c>
      <c r="T7045" s="2">
        <f t="shared" si="1328"/>
        <v>0</v>
      </c>
      <c r="U7045" s="2">
        <f>IF(O7045="Reg", R7045 * Inputs!$B$7, 0)</f>
        <v>0</v>
      </c>
      <c r="V7045" s="2">
        <f>MAX(F7045 + P7045*Inputs!$B$15 - (Q7045/Inputs!$B$16) - U7045, 0)</f>
        <v>340</v>
      </c>
    </row>
    <row r="7046" spans="1:22" x14ac:dyDescent="0.3">
      <c r="A7046" s="1">
        <v>46316.5</v>
      </c>
      <c r="B7046" s="2">
        <v>27.61326142953806</v>
      </c>
      <c r="C7046" s="2">
        <v>8.1814672628831673</v>
      </c>
      <c r="D7046" s="2">
        <f t="shared" si="1320"/>
        <v>32.41337936270606</v>
      </c>
      <c r="E7046" s="2">
        <f t="shared" si="1321"/>
        <v>52.30877590405813</v>
      </c>
      <c r="F7046" s="2">
        <f t="shared" si="1329"/>
        <v>340</v>
      </c>
      <c r="G7046" s="2">
        <f t="shared" si="1330"/>
        <v>0</v>
      </c>
      <c r="H7046" s="2">
        <f>MIN(Inputs!$B$2, (Inputs!$B$14 - F7046)/Inputs!$B$15)</f>
        <v>0</v>
      </c>
      <c r="I7046" s="2">
        <f>MAX(MIN(Inputs!$B$2, F7046*Inputs!$B$16, Inputs!$B$14*Inputs!$B$4 - G7046), 0)</f>
        <v>170</v>
      </c>
      <c r="J7046" s="2">
        <f>MAX(MIN(Inputs!$B$2, F7046*Inputs!$B$16, (Inputs!$B$14-F7046)/Inputs!$B$15)*Inputs!$B$9, 0)</f>
        <v>0</v>
      </c>
      <c r="K7046" s="2">
        <f>MAX(E7046*Inputs!$B$5 - B7046 - Inputs!$B$8, 0) * H7046</f>
        <v>0</v>
      </c>
      <c r="L7046" s="2">
        <f>IF(B7046 &gt;= D7046*Inputs!$B$10, MAX(B7046 - E7046/Inputs!$B$5 - Inputs!$B$8, 0) * I7046, 0)</f>
        <v>0</v>
      </c>
      <c r="M7046" s="2">
        <f t="shared" si="1322"/>
        <v>0</v>
      </c>
      <c r="N7046" s="3" t="str">
        <f t="shared" si="1323"/>
        <v>Idle</v>
      </c>
      <c r="O7046" s="3" t="str">
        <f t="shared" si="1331"/>
        <v>Idle</v>
      </c>
      <c r="P7046" s="2">
        <f t="shared" si="1324"/>
        <v>0</v>
      </c>
      <c r="Q7046" s="2">
        <f t="shared" si="1325"/>
        <v>0</v>
      </c>
      <c r="R7046" s="2">
        <f t="shared" si="1326"/>
        <v>0</v>
      </c>
      <c r="S7046" s="2">
        <f t="shared" si="1327"/>
        <v>0</v>
      </c>
      <c r="T7046" s="2">
        <f t="shared" si="1328"/>
        <v>0</v>
      </c>
      <c r="U7046" s="2">
        <f>IF(O7046="Reg", R7046 * Inputs!$B$7, 0)</f>
        <v>0</v>
      </c>
      <c r="V7046" s="2">
        <f>MAX(F7046 + P7046*Inputs!$B$15 - (Q7046/Inputs!$B$16) - U7046, 0)</f>
        <v>340</v>
      </c>
    </row>
    <row r="7047" spans="1:22" x14ac:dyDescent="0.3">
      <c r="A7047" s="1">
        <v>46316.541666666657</v>
      </c>
      <c r="B7047" s="2">
        <v>39.961507856545019</v>
      </c>
      <c r="C7047" s="2">
        <v>38.201534531321329</v>
      </c>
      <c r="D7047" s="2">
        <f t="shared" si="1320"/>
        <v>32.41337936270606</v>
      </c>
      <c r="E7047" s="2">
        <f t="shared" si="1321"/>
        <v>59.456972887626499</v>
      </c>
      <c r="F7047" s="2">
        <f t="shared" si="1329"/>
        <v>340</v>
      </c>
      <c r="G7047" s="2">
        <f t="shared" si="1330"/>
        <v>0</v>
      </c>
      <c r="H7047" s="2">
        <f>MIN(Inputs!$B$2, (Inputs!$B$14 - F7047)/Inputs!$B$15)</f>
        <v>0</v>
      </c>
      <c r="I7047" s="2">
        <f>MAX(MIN(Inputs!$B$2, F7047*Inputs!$B$16, Inputs!$B$14*Inputs!$B$4 - G7047), 0)</f>
        <v>170</v>
      </c>
      <c r="J7047" s="2">
        <f>MAX(MIN(Inputs!$B$2, F7047*Inputs!$B$16, (Inputs!$B$14-F7047)/Inputs!$B$15)*Inputs!$B$9, 0)</f>
        <v>0</v>
      </c>
      <c r="K7047" s="2">
        <f>MAX(E7047*Inputs!$B$5 - B7047 - Inputs!$B$8, 0) * H7047</f>
        <v>0</v>
      </c>
      <c r="L7047" s="2">
        <f>IF(B7047 &gt;= D7047*Inputs!$B$10, MAX(B7047 - E7047/Inputs!$B$5 - Inputs!$B$8, 0) * I7047, 0)</f>
        <v>0</v>
      </c>
      <c r="M7047" s="2">
        <f t="shared" si="1322"/>
        <v>0</v>
      </c>
      <c r="N7047" s="3" t="str">
        <f t="shared" si="1323"/>
        <v>Idle</v>
      </c>
      <c r="O7047" s="3" t="str">
        <f t="shared" si="1331"/>
        <v>Idle</v>
      </c>
      <c r="P7047" s="2">
        <f t="shared" si="1324"/>
        <v>0</v>
      </c>
      <c r="Q7047" s="2">
        <f t="shared" si="1325"/>
        <v>0</v>
      </c>
      <c r="R7047" s="2">
        <f t="shared" si="1326"/>
        <v>0</v>
      </c>
      <c r="S7047" s="2">
        <f t="shared" si="1327"/>
        <v>0</v>
      </c>
      <c r="T7047" s="2">
        <f t="shared" si="1328"/>
        <v>0</v>
      </c>
      <c r="U7047" s="2">
        <f>IF(O7047="Reg", R7047 * Inputs!$B$7, 0)</f>
        <v>0</v>
      </c>
      <c r="V7047" s="2">
        <f>MAX(F7047 + P7047*Inputs!$B$15 - (Q7047/Inputs!$B$16) - U7047, 0)</f>
        <v>340</v>
      </c>
    </row>
    <row r="7048" spans="1:22" x14ac:dyDescent="0.3">
      <c r="A7048" s="1">
        <v>46316.583333333343</v>
      </c>
      <c r="B7048" s="2">
        <v>56.091846928893709</v>
      </c>
      <c r="C7048" s="2">
        <v>11.829230507113421</v>
      </c>
      <c r="D7048" s="2">
        <f t="shared" si="1320"/>
        <v>32.41337936270606</v>
      </c>
      <c r="E7048" s="2">
        <f t="shared" si="1321"/>
        <v>64.109741723544985</v>
      </c>
      <c r="F7048" s="2">
        <f t="shared" si="1329"/>
        <v>340</v>
      </c>
      <c r="G7048" s="2">
        <f t="shared" si="1330"/>
        <v>0</v>
      </c>
      <c r="H7048" s="2">
        <f>MIN(Inputs!$B$2, (Inputs!$B$14 - F7048)/Inputs!$B$15)</f>
        <v>0</v>
      </c>
      <c r="I7048" s="2">
        <f>MAX(MIN(Inputs!$B$2, F7048*Inputs!$B$16, Inputs!$B$14*Inputs!$B$4 - G7048), 0)</f>
        <v>170</v>
      </c>
      <c r="J7048" s="2">
        <f>MAX(MIN(Inputs!$B$2, F7048*Inputs!$B$16, (Inputs!$B$14-F7048)/Inputs!$B$15)*Inputs!$B$9, 0)</f>
        <v>0</v>
      </c>
      <c r="K7048" s="2">
        <f>MAX(E7048*Inputs!$B$5 - B7048 - Inputs!$B$8, 0) * H7048</f>
        <v>0</v>
      </c>
      <c r="L7048" s="2">
        <f>IF(B7048 &gt;= D7048*Inputs!$B$10, MAX(B7048 - E7048/Inputs!$B$5 - Inputs!$B$8, 0) * I7048, 0)</f>
        <v>0</v>
      </c>
      <c r="M7048" s="2">
        <f t="shared" si="1322"/>
        <v>0</v>
      </c>
      <c r="N7048" s="3" t="str">
        <f t="shared" si="1323"/>
        <v>Idle</v>
      </c>
      <c r="O7048" s="3" t="str">
        <f t="shared" si="1331"/>
        <v>Idle</v>
      </c>
      <c r="P7048" s="2">
        <f t="shared" si="1324"/>
        <v>0</v>
      </c>
      <c r="Q7048" s="2">
        <f t="shared" si="1325"/>
        <v>0</v>
      </c>
      <c r="R7048" s="2">
        <f t="shared" si="1326"/>
        <v>0</v>
      </c>
      <c r="S7048" s="2">
        <f t="shared" si="1327"/>
        <v>0</v>
      </c>
      <c r="T7048" s="2">
        <f t="shared" si="1328"/>
        <v>0</v>
      </c>
      <c r="U7048" s="2">
        <f>IF(O7048="Reg", R7048 * Inputs!$B$7, 0)</f>
        <v>0</v>
      </c>
      <c r="V7048" s="2">
        <f>MAX(F7048 + P7048*Inputs!$B$15 - (Q7048/Inputs!$B$16) - U7048, 0)</f>
        <v>340</v>
      </c>
    </row>
    <row r="7049" spans="1:22" x14ac:dyDescent="0.3">
      <c r="A7049" s="1">
        <v>46316.625</v>
      </c>
      <c r="B7049" s="2">
        <v>54.535742715549141</v>
      </c>
      <c r="C7049" s="2">
        <v>5.3011442822828982</v>
      </c>
      <c r="D7049" s="2">
        <f t="shared" si="1320"/>
        <v>32.41337936270606</v>
      </c>
      <c r="E7049" s="2">
        <f t="shared" si="1321"/>
        <v>66.493464398969664</v>
      </c>
      <c r="F7049" s="2">
        <f t="shared" si="1329"/>
        <v>340</v>
      </c>
      <c r="G7049" s="2">
        <f t="shared" si="1330"/>
        <v>0</v>
      </c>
      <c r="H7049" s="2">
        <f>MIN(Inputs!$B$2, (Inputs!$B$14 - F7049)/Inputs!$B$15)</f>
        <v>0</v>
      </c>
      <c r="I7049" s="2">
        <f>MAX(MIN(Inputs!$B$2, F7049*Inputs!$B$16, Inputs!$B$14*Inputs!$B$4 - G7049), 0)</f>
        <v>170</v>
      </c>
      <c r="J7049" s="2">
        <f>MAX(MIN(Inputs!$B$2, F7049*Inputs!$B$16, (Inputs!$B$14-F7049)/Inputs!$B$15)*Inputs!$B$9, 0)</f>
        <v>0</v>
      </c>
      <c r="K7049" s="2">
        <f>MAX(E7049*Inputs!$B$5 - B7049 - Inputs!$B$8, 0) * H7049</f>
        <v>0</v>
      </c>
      <c r="L7049" s="2">
        <f>IF(B7049 &gt;= D7049*Inputs!$B$10, MAX(B7049 - E7049/Inputs!$B$5 - Inputs!$B$8, 0) * I7049, 0)</f>
        <v>0</v>
      </c>
      <c r="M7049" s="2">
        <f t="shared" si="1322"/>
        <v>0</v>
      </c>
      <c r="N7049" s="3" t="str">
        <f t="shared" si="1323"/>
        <v>Idle</v>
      </c>
      <c r="O7049" s="3" t="str">
        <f t="shared" si="1331"/>
        <v>Idle</v>
      </c>
      <c r="P7049" s="2">
        <f t="shared" si="1324"/>
        <v>0</v>
      </c>
      <c r="Q7049" s="2">
        <f t="shared" si="1325"/>
        <v>0</v>
      </c>
      <c r="R7049" s="2">
        <f t="shared" si="1326"/>
        <v>0</v>
      </c>
      <c r="S7049" s="2">
        <f t="shared" si="1327"/>
        <v>0</v>
      </c>
      <c r="T7049" s="2">
        <f t="shared" si="1328"/>
        <v>0</v>
      </c>
      <c r="U7049" s="2">
        <f>IF(O7049="Reg", R7049 * Inputs!$B$7, 0)</f>
        <v>0</v>
      </c>
      <c r="V7049" s="2">
        <f>MAX(F7049 + P7049*Inputs!$B$15 - (Q7049/Inputs!$B$16) - U7049, 0)</f>
        <v>340</v>
      </c>
    </row>
    <row r="7050" spans="1:22" x14ac:dyDescent="0.3">
      <c r="A7050" s="1">
        <v>46316.666666666657</v>
      </c>
      <c r="B7050" s="2">
        <v>69.540839055621674</v>
      </c>
      <c r="C7050" s="2">
        <v>25.900092924497411</v>
      </c>
      <c r="D7050" s="2">
        <f t="shared" si="1320"/>
        <v>32.41337936270606</v>
      </c>
      <c r="E7050" s="2">
        <f t="shared" si="1321"/>
        <v>66.86306469299727</v>
      </c>
      <c r="F7050" s="2">
        <f t="shared" si="1329"/>
        <v>340</v>
      </c>
      <c r="G7050" s="2">
        <f t="shared" si="1330"/>
        <v>0</v>
      </c>
      <c r="H7050" s="2">
        <f>MIN(Inputs!$B$2, (Inputs!$B$14 - F7050)/Inputs!$B$15)</f>
        <v>0</v>
      </c>
      <c r="I7050" s="2">
        <f>MAX(MIN(Inputs!$B$2, F7050*Inputs!$B$16, Inputs!$B$14*Inputs!$B$4 - G7050), 0)</f>
        <v>170</v>
      </c>
      <c r="J7050" s="2">
        <f>MAX(MIN(Inputs!$B$2, F7050*Inputs!$B$16, (Inputs!$B$14-F7050)/Inputs!$B$15)*Inputs!$B$9, 0)</f>
        <v>0</v>
      </c>
      <c r="K7050" s="2">
        <f>MAX(E7050*Inputs!$B$5 - B7050 - Inputs!$B$8, 0) * H7050</f>
        <v>0</v>
      </c>
      <c r="L7050" s="2">
        <f>IF(B7050 &gt;= D7050*Inputs!$B$10, MAX(B7050 - E7050/Inputs!$B$5 - Inputs!$B$8, 0) * I7050, 0)</f>
        <v>0</v>
      </c>
      <c r="M7050" s="2">
        <f t="shared" si="1322"/>
        <v>0</v>
      </c>
      <c r="N7050" s="3" t="str">
        <f t="shared" si="1323"/>
        <v>Idle</v>
      </c>
      <c r="O7050" s="3" t="str">
        <f t="shared" si="1331"/>
        <v>Idle</v>
      </c>
      <c r="P7050" s="2">
        <f t="shared" si="1324"/>
        <v>0</v>
      </c>
      <c r="Q7050" s="2">
        <f t="shared" si="1325"/>
        <v>0</v>
      </c>
      <c r="R7050" s="2">
        <f t="shared" si="1326"/>
        <v>0</v>
      </c>
      <c r="S7050" s="2">
        <f t="shared" si="1327"/>
        <v>0</v>
      </c>
      <c r="T7050" s="2">
        <f t="shared" si="1328"/>
        <v>0</v>
      </c>
      <c r="U7050" s="2">
        <f>IF(O7050="Reg", R7050 * Inputs!$B$7, 0)</f>
        <v>0</v>
      </c>
      <c r="V7050" s="2">
        <f>MAX(F7050 + P7050*Inputs!$B$15 - (Q7050/Inputs!$B$16) - U7050, 0)</f>
        <v>340</v>
      </c>
    </row>
    <row r="7051" spans="1:22" x14ac:dyDescent="0.3">
      <c r="A7051" s="1">
        <v>46316.708333333343</v>
      </c>
      <c r="B7051" s="2">
        <v>66.10945743820119</v>
      </c>
      <c r="C7051" s="2">
        <v>9.2501811813469086</v>
      </c>
      <c r="D7051" s="2">
        <f t="shared" si="1320"/>
        <v>32.41337936270606</v>
      </c>
      <c r="E7051" s="2">
        <f t="shared" si="1321"/>
        <v>64.775580940912405</v>
      </c>
      <c r="F7051" s="2">
        <f t="shared" si="1329"/>
        <v>340</v>
      </c>
      <c r="G7051" s="2">
        <f t="shared" si="1330"/>
        <v>0</v>
      </c>
      <c r="H7051" s="2">
        <f>MIN(Inputs!$B$2, (Inputs!$B$14 - F7051)/Inputs!$B$15)</f>
        <v>0</v>
      </c>
      <c r="I7051" s="2">
        <f>MAX(MIN(Inputs!$B$2, F7051*Inputs!$B$16, Inputs!$B$14*Inputs!$B$4 - G7051), 0)</f>
        <v>170</v>
      </c>
      <c r="J7051" s="2">
        <f>MAX(MIN(Inputs!$B$2, F7051*Inputs!$B$16, (Inputs!$B$14-F7051)/Inputs!$B$15)*Inputs!$B$9, 0)</f>
        <v>0</v>
      </c>
      <c r="K7051" s="2">
        <f>MAX(E7051*Inputs!$B$5 - B7051 - Inputs!$B$8, 0) * H7051</f>
        <v>0</v>
      </c>
      <c r="L7051" s="2">
        <f>IF(B7051 &gt;= D7051*Inputs!$B$10, MAX(B7051 - E7051/Inputs!$B$5 - Inputs!$B$8, 0) * I7051, 0)</f>
        <v>0</v>
      </c>
      <c r="M7051" s="2">
        <f t="shared" si="1322"/>
        <v>0</v>
      </c>
      <c r="N7051" s="3" t="str">
        <f t="shared" si="1323"/>
        <v>Idle</v>
      </c>
      <c r="O7051" s="3" t="str">
        <f t="shared" si="1331"/>
        <v>Idle</v>
      </c>
      <c r="P7051" s="2">
        <f t="shared" si="1324"/>
        <v>0</v>
      </c>
      <c r="Q7051" s="2">
        <f t="shared" si="1325"/>
        <v>0</v>
      </c>
      <c r="R7051" s="2">
        <f t="shared" si="1326"/>
        <v>0</v>
      </c>
      <c r="S7051" s="2">
        <f t="shared" si="1327"/>
        <v>0</v>
      </c>
      <c r="T7051" s="2">
        <f t="shared" si="1328"/>
        <v>0</v>
      </c>
      <c r="U7051" s="2">
        <f>IF(O7051="Reg", R7051 * Inputs!$B$7, 0)</f>
        <v>0</v>
      </c>
      <c r="V7051" s="2">
        <f>MAX(F7051 + P7051*Inputs!$B$15 - (Q7051/Inputs!$B$16) - U7051, 0)</f>
        <v>340</v>
      </c>
    </row>
    <row r="7052" spans="1:22" x14ac:dyDescent="0.3">
      <c r="A7052" s="1">
        <v>46316.75</v>
      </c>
      <c r="B7052" s="2">
        <v>70.502443330948267</v>
      </c>
      <c r="C7052" s="2">
        <v>14.209431626844211</v>
      </c>
      <c r="D7052" s="2">
        <f t="shared" si="1320"/>
        <v>32.41337936270606</v>
      </c>
      <c r="E7052" s="2">
        <f t="shared" si="1321"/>
        <v>61.378254284611636</v>
      </c>
      <c r="F7052" s="2">
        <f t="shared" si="1329"/>
        <v>340</v>
      </c>
      <c r="G7052" s="2">
        <f t="shared" si="1330"/>
        <v>0</v>
      </c>
      <c r="H7052" s="2">
        <f>MIN(Inputs!$B$2, (Inputs!$B$14 - F7052)/Inputs!$B$15)</f>
        <v>0</v>
      </c>
      <c r="I7052" s="2">
        <f>MAX(MIN(Inputs!$B$2, F7052*Inputs!$B$16, Inputs!$B$14*Inputs!$B$4 - G7052), 0)</f>
        <v>170</v>
      </c>
      <c r="J7052" s="2">
        <f>MAX(MIN(Inputs!$B$2, F7052*Inputs!$B$16, (Inputs!$B$14-F7052)/Inputs!$B$15)*Inputs!$B$9, 0)</f>
        <v>0</v>
      </c>
      <c r="K7052" s="2">
        <f>MAX(E7052*Inputs!$B$5 - B7052 - Inputs!$B$8, 0) * H7052</f>
        <v>0</v>
      </c>
      <c r="L7052" s="2">
        <f>IF(B7052 &gt;= D7052*Inputs!$B$10, MAX(B7052 - E7052/Inputs!$B$5 - Inputs!$B$8, 0) * I7052, 0)</f>
        <v>0</v>
      </c>
      <c r="M7052" s="2">
        <f t="shared" si="1322"/>
        <v>0</v>
      </c>
      <c r="N7052" s="3" t="str">
        <f t="shared" si="1323"/>
        <v>Idle</v>
      </c>
      <c r="O7052" s="3" t="str">
        <f t="shared" si="1331"/>
        <v>Idle</v>
      </c>
      <c r="P7052" s="2">
        <f t="shared" si="1324"/>
        <v>0</v>
      </c>
      <c r="Q7052" s="2">
        <f t="shared" si="1325"/>
        <v>0</v>
      </c>
      <c r="R7052" s="2">
        <f t="shared" si="1326"/>
        <v>0</v>
      </c>
      <c r="S7052" s="2">
        <f t="shared" si="1327"/>
        <v>0</v>
      </c>
      <c r="T7052" s="2">
        <f t="shared" si="1328"/>
        <v>0</v>
      </c>
      <c r="U7052" s="2">
        <f>IF(O7052="Reg", R7052 * Inputs!$B$7, 0)</f>
        <v>0</v>
      </c>
      <c r="V7052" s="2">
        <f>MAX(F7052 + P7052*Inputs!$B$15 - (Q7052/Inputs!$B$16) - U7052, 0)</f>
        <v>340</v>
      </c>
    </row>
    <row r="7053" spans="1:22" x14ac:dyDescent="0.3">
      <c r="A7053" s="1">
        <v>46316.791666666657</v>
      </c>
      <c r="B7053" s="2">
        <v>67.878120872055973</v>
      </c>
      <c r="C7053" s="2">
        <v>13.61801369939441</v>
      </c>
      <c r="D7053" s="2">
        <f t="shared" si="1320"/>
        <v>32.41337936270606</v>
      </c>
      <c r="E7053" s="2">
        <f t="shared" si="1321"/>
        <v>54.736942775426712</v>
      </c>
      <c r="F7053" s="2">
        <f t="shared" si="1329"/>
        <v>340</v>
      </c>
      <c r="G7053" s="2">
        <f t="shared" si="1330"/>
        <v>0</v>
      </c>
      <c r="H7053" s="2">
        <f>MIN(Inputs!$B$2, (Inputs!$B$14 - F7053)/Inputs!$B$15)</f>
        <v>0</v>
      </c>
      <c r="I7053" s="2">
        <f>MAX(MIN(Inputs!$B$2, F7053*Inputs!$B$16, Inputs!$B$14*Inputs!$B$4 - G7053), 0)</f>
        <v>170</v>
      </c>
      <c r="J7053" s="2">
        <f>MAX(MIN(Inputs!$B$2, F7053*Inputs!$B$16, (Inputs!$B$14-F7053)/Inputs!$B$15)*Inputs!$B$9, 0)</f>
        <v>0</v>
      </c>
      <c r="K7053" s="2">
        <f>MAX(E7053*Inputs!$B$5 - B7053 - Inputs!$B$8, 0) * H7053</f>
        <v>0</v>
      </c>
      <c r="L7053" s="2">
        <f>IF(B7053 &gt;= D7053*Inputs!$B$10, MAX(B7053 - E7053/Inputs!$B$5 - Inputs!$B$8, 0) * I7053, 0)</f>
        <v>0</v>
      </c>
      <c r="M7053" s="2">
        <f t="shared" si="1322"/>
        <v>0</v>
      </c>
      <c r="N7053" s="3" t="str">
        <f t="shared" si="1323"/>
        <v>Idle</v>
      </c>
      <c r="O7053" s="3" t="str">
        <f t="shared" si="1331"/>
        <v>Idle</v>
      </c>
      <c r="P7053" s="2">
        <f t="shared" si="1324"/>
        <v>0</v>
      </c>
      <c r="Q7053" s="2">
        <f t="shared" si="1325"/>
        <v>0</v>
      </c>
      <c r="R7053" s="2">
        <f t="shared" si="1326"/>
        <v>0</v>
      </c>
      <c r="S7053" s="2">
        <f t="shared" si="1327"/>
        <v>0</v>
      </c>
      <c r="T7053" s="2">
        <f t="shared" si="1328"/>
        <v>0</v>
      </c>
      <c r="U7053" s="2">
        <f>IF(O7053="Reg", R7053 * Inputs!$B$7, 0)</f>
        <v>0</v>
      </c>
      <c r="V7053" s="2">
        <f>MAX(F7053 + P7053*Inputs!$B$15 - (Q7053/Inputs!$B$16) - U7053, 0)</f>
        <v>340</v>
      </c>
    </row>
    <row r="7054" spans="1:22" x14ac:dyDescent="0.3">
      <c r="A7054" s="1">
        <v>46316.833333333343</v>
      </c>
      <c r="B7054" s="2">
        <v>70.394182981441688</v>
      </c>
      <c r="C7054" s="2">
        <v>26.563874470727061</v>
      </c>
      <c r="D7054" s="2">
        <f t="shared" si="1320"/>
        <v>32.41337936270606</v>
      </c>
      <c r="E7054" s="2">
        <f t="shared" si="1321"/>
        <v>45.961832198472415</v>
      </c>
      <c r="F7054" s="2">
        <f t="shared" si="1329"/>
        <v>340</v>
      </c>
      <c r="G7054" s="2">
        <f t="shared" si="1330"/>
        <v>0</v>
      </c>
      <c r="H7054" s="2">
        <f>MIN(Inputs!$B$2, (Inputs!$B$14 - F7054)/Inputs!$B$15)</f>
        <v>0</v>
      </c>
      <c r="I7054" s="2">
        <f>MAX(MIN(Inputs!$B$2, F7054*Inputs!$B$16, Inputs!$B$14*Inputs!$B$4 - G7054), 0)</f>
        <v>170</v>
      </c>
      <c r="J7054" s="2">
        <f>MAX(MIN(Inputs!$B$2, F7054*Inputs!$B$16, (Inputs!$B$14-F7054)/Inputs!$B$15)*Inputs!$B$9, 0)</f>
        <v>0</v>
      </c>
      <c r="K7054" s="2">
        <f>MAX(E7054*Inputs!$B$5 - B7054 - Inputs!$B$8, 0) * H7054</f>
        <v>0</v>
      </c>
      <c r="L7054" s="2">
        <f>IF(B7054 &gt;= D7054*Inputs!$B$10, MAX(B7054 - E7054/Inputs!$B$5 - Inputs!$B$8, 0) * I7054, 0)</f>
        <v>0</v>
      </c>
      <c r="M7054" s="2">
        <f t="shared" si="1322"/>
        <v>0</v>
      </c>
      <c r="N7054" s="3" t="str">
        <f t="shared" si="1323"/>
        <v>Idle</v>
      </c>
      <c r="O7054" s="3" t="str">
        <f t="shared" si="1331"/>
        <v>Idle</v>
      </c>
      <c r="P7054" s="2">
        <f t="shared" si="1324"/>
        <v>0</v>
      </c>
      <c r="Q7054" s="2">
        <f t="shared" si="1325"/>
        <v>0</v>
      </c>
      <c r="R7054" s="2">
        <f t="shared" si="1326"/>
        <v>0</v>
      </c>
      <c r="S7054" s="2">
        <f t="shared" si="1327"/>
        <v>0</v>
      </c>
      <c r="T7054" s="2">
        <f t="shared" si="1328"/>
        <v>0</v>
      </c>
      <c r="U7054" s="2">
        <f>IF(O7054="Reg", R7054 * Inputs!$B$7, 0)</f>
        <v>0</v>
      </c>
      <c r="V7054" s="2">
        <f>MAX(F7054 + P7054*Inputs!$B$15 - (Q7054/Inputs!$B$16) - U7054, 0)</f>
        <v>340</v>
      </c>
    </row>
    <row r="7055" spans="1:22" x14ac:dyDescent="0.3">
      <c r="A7055" s="1">
        <v>46316.875</v>
      </c>
      <c r="B7055" s="2">
        <v>56.753344479714819</v>
      </c>
      <c r="C7055" s="2">
        <v>13.177625249106351</v>
      </c>
      <c r="D7055" s="2">
        <f t="shared" si="1320"/>
        <v>32.41337936270606</v>
      </c>
      <c r="E7055" s="2">
        <f t="shared" si="1321"/>
        <v>35.599772641268132</v>
      </c>
      <c r="F7055" s="2">
        <f t="shared" si="1329"/>
        <v>340</v>
      </c>
      <c r="G7055" s="2">
        <f t="shared" si="1330"/>
        <v>0</v>
      </c>
      <c r="H7055" s="2">
        <f>MIN(Inputs!$B$2, (Inputs!$B$14 - F7055)/Inputs!$B$15)</f>
        <v>0</v>
      </c>
      <c r="I7055" s="2">
        <f>MAX(MIN(Inputs!$B$2, F7055*Inputs!$B$16, Inputs!$B$14*Inputs!$B$4 - G7055), 0)</f>
        <v>170</v>
      </c>
      <c r="J7055" s="2">
        <f>MAX(MIN(Inputs!$B$2, F7055*Inputs!$B$16, (Inputs!$B$14-F7055)/Inputs!$B$15)*Inputs!$B$9, 0)</f>
        <v>0</v>
      </c>
      <c r="K7055" s="2">
        <f>MAX(E7055*Inputs!$B$5 - B7055 - Inputs!$B$8, 0) * H7055</f>
        <v>0</v>
      </c>
      <c r="L7055" s="2">
        <f>IF(B7055 &gt;= D7055*Inputs!$B$10, MAX(B7055 - E7055/Inputs!$B$5 - Inputs!$B$8, 0) * I7055, 0)</f>
        <v>0</v>
      </c>
      <c r="M7055" s="2">
        <f t="shared" si="1322"/>
        <v>0</v>
      </c>
      <c r="N7055" s="3" t="str">
        <f t="shared" si="1323"/>
        <v>Idle</v>
      </c>
      <c r="O7055" s="3" t="str">
        <f t="shared" si="1331"/>
        <v>Idle</v>
      </c>
      <c r="P7055" s="2">
        <f t="shared" si="1324"/>
        <v>0</v>
      </c>
      <c r="Q7055" s="2">
        <f t="shared" si="1325"/>
        <v>0</v>
      </c>
      <c r="R7055" s="2">
        <f t="shared" si="1326"/>
        <v>0</v>
      </c>
      <c r="S7055" s="2">
        <f t="shared" si="1327"/>
        <v>0</v>
      </c>
      <c r="T7055" s="2">
        <f t="shared" si="1328"/>
        <v>0</v>
      </c>
      <c r="U7055" s="2">
        <f>IF(O7055="Reg", R7055 * Inputs!$B$7, 0)</f>
        <v>0</v>
      </c>
      <c r="V7055" s="2">
        <f>MAX(F7055 + P7055*Inputs!$B$15 - (Q7055/Inputs!$B$16) - U7055, 0)</f>
        <v>340</v>
      </c>
    </row>
    <row r="7056" spans="1:22" x14ac:dyDescent="0.3">
      <c r="A7056" s="1">
        <v>46316.916666666657</v>
      </c>
      <c r="B7056" s="2">
        <v>57.015936543112431</v>
      </c>
      <c r="C7056" s="2">
        <v>10.62072498856516</v>
      </c>
      <c r="D7056" s="2">
        <f t="shared" si="1320"/>
        <v>32.41337936270606</v>
      </c>
      <c r="E7056" s="2">
        <f t="shared" si="1321"/>
        <v>26.752639009178978</v>
      </c>
      <c r="F7056" s="2">
        <f t="shared" si="1329"/>
        <v>340</v>
      </c>
      <c r="G7056" s="2">
        <f t="shared" si="1330"/>
        <v>0</v>
      </c>
      <c r="H7056" s="2">
        <f>MIN(Inputs!$B$2, (Inputs!$B$14 - F7056)/Inputs!$B$15)</f>
        <v>0</v>
      </c>
      <c r="I7056" s="2">
        <f>MAX(MIN(Inputs!$B$2, F7056*Inputs!$B$16, Inputs!$B$14*Inputs!$B$4 - G7056), 0)</f>
        <v>170</v>
      </c>
      <c r="J7056" s="2">
        <f>MAX(MIN(Inputs!$B$2, F7056*Inputs!$B$16, (Inputs!$B$14-F7056)/Inputs!$B$15)*Inputs!$B$9, 0)</f>
        <v>0</v>
      </c>
      <c r="K7056" s="2">
        <f>MAX(E7056*Inputs!$B$5 - B7056 - Inputs!$B$8, 0) * H7056</f>
        <v>0</v>
      </c>
      <c r="L7056" s="2">
        <f>IF(B7056 &gt;= D7056*Inputs!$B$10, MAX(B7056 - E7056/Inputs!$B$5 - Inputs!$B$8, 0) * I7056, 0)</f>
        <v>1124.5857673740832</v>
      </c>
      <c r="M7056" s="2">
        <f t="shared" si="1322"/>
        <v>0</v>
      </c>
      <c r="N7056" s="3" t="str">
        <f t="shared" si="1323"/>
        <v>Discharge</v>
      </c>
      <c r="O7056" s="3" t="str">
        <f t="shared" si="1331"/>
        <v>Discharge</v>
      </c>
      <c r="P7056" s="2">
        <f t="shared" si="1324"/>
        <v>0</v>
      </c>
      <c r="Q7056" s="2">
        <f t="shared" si="1325"/>
        <v>170</v>
      </c>
      <c r="R7056" s="2">
        <f t="shared" si="1326"/>
        <v>0</v>
      </c>
      <c r="S7056" s="2">
        <f t="shared" si="1327"/>
        <v>9692.7092123291131</v>
      </c>
      <c r="T7056" s="2">
        <f t="shared" si="1328"/>
        <v>0</v>
      </c>
      <c r="U7056" s="2">
        <f>IF(O7056="Reg", R7056 * Inputs!$B$7, 0)</f>
        <v>0</v>
      </c>
      <c r="V7056" s="2">
        <f>MAX(F7056 + P7056*Inputs!$B$15 - (Q7056/Inputs!$B$16) - U7056, 0)</f>
        <v>170</v>
      </c>
    </row>
    <row r="7057" spans="1:22" x14ac:dyDescent="0.3">
      <c r="A7057" s="1">
        <v>46316.958333333343</v>
      </c>
      <c r="B7057" s="2">
        <v>45.725497500396607</v>
      </c>
      <c r="C7057" s="2">
        <v>90.694540243873732</v>
      </c>
      <c r="D7057" s="2">
        <f t="shared" si="1320"/>
        <v>32.41337936270606</v>
      </c>
      <c r="E7057" s="2">
        <f t="shared" si="1321"/>
        <v>17.24998291866024</v>
      </c>
      <c r="F7057" s="2">
        <f t="shared" si="1329"/>
        <v>170</v>
      </c>
      <c r="G7057" s="2">
        <f t="shared" si="1330"/>
        <v>170</v>
      </c>
      <c r="H7057" s="2">
        <f>MIN(Inputs!$B$2, (Inputs!$B$14 - F7057)/Inputs!$B$15)</f>
        <v>170</v>
      </c>
      <c r="I7057" s="2">
        <f>MAX(MIN(Inputs!$B$2, F7057*Inputs!$B$16, Inputs!$B$14*Inputs!$B$4 - G7057), 0)</f>
        <v>170</v>
      </c>
      <c r="J7057" s="2">
        <f>MAX(MIN(Inputs!$B$2, F7057*Inputs!$B$16, (Inputs!$B$14-F7057)/Inputs!$B$15)*Inputs!$B$9, 0)</f>
        <v>136</v>
      </c>
      <c r="K7057" s="2">
        <f>MAX(E7057*Inputs!$B$5 - B7057 - Inputs!$B$8, 0) * H7057</f>
        <v>0</v>
      </c>
      <c r="L7057" s="2">
        <f>IF(B7057 &gt;= D7057*Inputs!$B$10, MAX(B7057 - E7057/Inputs!$B$5 - Inputs!$B$8, 0) * I7057, 0)</f>
        <v>1040.9515112353311</v>
      </c>
      <c r="M7057" s="2">
        <f t="shared" si="1322"/>
        <v>12334.457473166827</v>
      </c>
      <c r="N7057" s="3" t="str">
        <f t="shared" si="1323"/>
        <v>Reg</v>
      </c>
      <c r="O7057" s="3" t="str">
        <f t="shared" si="1331"/>
        <v>Discharge</v>
      </c>
      <c r="P7057" s="2">
        <f t="shared" si="1324"/>
        <v>0</v>
      </c>
      <c r="Q7057" s="2">
        <f t="shared" si="1325"/>
        <v>170</v>
      </c>
      <c r="R7057" s="2">
        <f t="shared" si="1326"/>
        <v>0</v>
      </c>
      <c r="S7057" s="2">
        <f t="shared" si="1327"/>
        <v>7773.3345750674234</v>
      </c>
      <c r="T7057" s="2">
        <f t="shared" si="1328"/>
        <v>0</v>
      </c>
      <c r="U7057" s="2">
        <f>IF(O7057="Reg", R7057 * Inputs!$B$7, 0)</f>
        <v>0</v>
      </c>
      <c r="V7057" s="2">
        <f>MAX(F7057 + P7057*Inputs!$B$15 - (Q7057/Inputs!$B$16) - U7057, 0)</f>
        <v>0</v>
      </c>
    </row>
    <row r="7058" spans="1:22" x14ac:dyDescent="0.3">
      <c r="A7058" s="1">
        <v>46317</v>
      </c>
      <c r="B7058" s="2">
        <v>30.65457427583873</v>
      </c>
      <c r="C7058" s="2">
        <v>4.5773428912820471</v>
      </c>
      <c r="D7058" s="2">
        <f t="shared" si="1320"/>
        <v>35.880960481429611</v>
      </c>
      <c r="E7058" s="2">
        <f t="shared" si="1321"/>
        <v>9.6290666685941382</v>
      </c>
      <c r="F7058" s="2">
        <f t="shared" si="1329"/>
        <v>0</v>
      </c>
      <c r="G7058" s="2">
        <f t="shared" si="1330"/>
        <v>0</v>
      </c>
      <c r="H7058" s="2">
        <f>MIN(Inputs!$B$2, (Inputs!$B$14 - F7058)/Inputs!$B$15)</f>
        <v>170</v>
      </c>
      <c r="I7058" s="2">
        <f>MAX(MIN(Inputs!$B$2, F7058*Inputs!$B$16, Inputs!$B$14*Inputs!$B$4 - G7058), 0)</f>
        <v>0</v>
      </c>
      <c r="J7058" s="2">
        <f>MAX(MIN(Inputs!$B$2, F7058*Inputs!$B$16, (Inputs!$B$14-F7058)/Inputs!$B$15)*Inputs!$B$9, 0)</f>
        <v>0</v>
      </c>
      <c r="K7058" s="2">
        <f>MAX(E7058*Inputs!$B$5 - B7058 - Inputs!$B$8, 0) * H7058</f>
        <v>0</v>
      </c>
      <c r="L7058" s="2">
        <f>IF(B7058 &gt;= D7058*Inputs!$B$10, MAX(B7058 - E7058/Inputs!$B$5 - Inputs!$B$8, 0) * I7058, 0)</f>
        <v>0</v>
      </c>
      <c r="M7058" s="2">
        <f t="shared" si="1322"/>
        <v>0</v>
      </c>
      <c r="N7058" s="3" t="str">
        <f t="shared" si="1323"/>
        <v>Idle</v>
      </c>
      <c r="O7058" s="3" t="str">
        <f t="shared" si="1331"/>
        <v>Idle</v>
      </c>
      <c r="P7058" s="2">
        <f t="shared" si="1324"/>
        <v>0</v>
      </c>
      <c r="Q7058" s="2">
        <f t="shared" si="1325"/>
        <v>0</v>
      </c>
      <c r="R7058" s="2">
        <f t="shared" si="1326"/>
        <v>0</v>
      </c>
      <c r="S7058" s="2">
        <f t="shared" si="1327"/>
        <v>0</v>
      </c>
      <c r="T7058" s="2">
        <f t="shared" si="1328"/>
        <v>0</v>
      </c>
      <c r="U7058" s="2">
        <f>IF(O7058="Reg", R7058 * Inputs!$B$7, 0)</f>
        <v>0</v>
      </c>
      <c r="V7058" s="2">
        <f>MAX(F7058 + P7058*Inputs!$B$15 - (Q7058/Inputs!$B$16) - U7058, 0)</f>
        <v>0</v>
      </c>
    </row>
    <row r="7059" spans="1:22" x14ac:dyDescent="0.3">
      <c r="A7059" s="1">
        <v>46317.041666666657</v>
      </c>
      <c r="B7059" s="2">
        <v>15.227457410330199</v>
      </c>
      <c r="C7059" s="2">
        <v>3.4609922327139691</v>
      </c>
      <c r="D7059" s="2">
        <f t="shared" si="1320"/>
        <v>35.880960481429611</v>
      </c>
      <c r="E7059" s="2">
        <f t="shared" si="1321"/>
        <v>4.5199709559543502</v>
      </c>
      <c r="F7059" s="2">
        <f t="shared" si="1329"/>
        <v>0</v>
      </c>
      <c r="G7059" s="2">
        <f t="shared" si="1330"/>
        <v>0</v>
      </c>
      <c r="H7059" s="2">
        <f>MIN(Inputs!$B$2, (Inputs!$B$14 - F7059)/Inputs!$B$15)</f>
        <v>170</v>
      </c>
      <c r="I7059" s="2">
        <f>MAX(MIN(Inputs!$B$2, F7059*Inputs!$B$16, Inputs!$B$14*Inputs!$B$4 - G7059), 0)</f>
        <v>0</v>
      </c>
      <c r="J7059" s="2">
        <f>MAX(MIN(Inputs!$B$2, F7059*Inputs!$B$16, (Inputs!$B$14-F7059)/Inputs!$B$15)*Inputs!$B$9, 0)</f>
        <v>0</v>
      </c>
      <c r="K7059" s="2">
        <f>MAX(E7059*Inputs!$B$5 - B7059 - Inputs!$B$8, 0) * H7059</f>
        <v>0</v>
      </c>
      <c r="L7059" s="2">
        <f>IF(B7059 &gt;= D7059*Inputs!$B$10, MAX(B7059 - E7059/Inputs!$B$5 - Inputs!$B$8, 0) * I7059, 0)</f>
        <v>0</v>
      </c>
      <c r="M7059" s="2">
        <f t="shared" si="1322"/>
        <v>0</v>
      </c>
      <c r="N7059" s="3" t="str">
        <f t="shared" si="1323"/>
        <v>Idle</v>
      </c>
      <c r="O7059" s="3" t="str">
        <f t="shared" si="1331"/>
        <v>Idle</v>
      </c>
      <c r="P7059" s="2">
        <f t="shared" si="1324"/>
        <v>0</v>
      </c>
      <c r="Q7059" s="2">
        <f t="shared" si="1325"/>
        <v>0</v>
      </c>
      <c r="R7059" s="2">
        <f t="shared" si="1326"/>
        <v>0</v>
      </c>
      <c r="S7059" s="2">
        <f t="shared" si="1327"/>
        <v>0</v>
      </c>
      <c r="T7059" s="2">
        <f t="shared" si="1328"/>
        <v>0</v>
      </c>
      <c r="U7059" s="2">
        <f>IF(O7059="Reg", R7059 * Inputs!$B$7, 0)</f>
        <v>0</v>
      </c>
      <c r="V7059" s="2">
        <f>MAX(F7059 + P7059*Inputs!$B$15 - (Q7059/Inputs!$B$16) - U7059, 0)</f>
        <v>0</v>
      </c>
    </row>
    <row r="7060" spans="1:22" x14ac:dyDescent="0.3">
      <c r="A7060" s="1">
        <v>46317.083333333343</v>
      </c>
      <c r="B7060" s="2">
        <v>8.221825638216</v>
      </c>
      <c r="C7060" s="2">
        <v>4.7451868199349976</v>
      </c>
      <c r="D7060" s="2">
        <f t="shared" si="1320"/>
        <v>35.880960481429611</v>
      </c>
      <c r="E7060" s="2">
        <f t="shared" si="1321"/>
        <v>1.9820613875659834</v>
      </c>
      <c r="F7060" s="2">
        <f t="shared" si="1329"/>
        <v>0</v>
      </c>
      <c r="G7060" s="2">
        <f t="shared" si="1330"/>
        <v>0</v>
      </c>
      <c r="H7060" s="2">
        <f>MIN(Inputs!$B$2, (Inputs!$B$14 - F7060)/Inputs!$B$15)</f>
        <v>170</v>
      </c>
      <c r="I7060" s="2">
        <f>MAX(MIN(Inputs!$B$2, F7060*Inputs!$B$16, Inputs!$B$14*Inputs!$B$4 - G7060), 0)</f>
        <v>0</v>
      </c>
      <c r="J7060" s="2">
        <f>MAX(MIN(Inputs!$B$2, F7060*Inputs!$B$16, (Inputs!$B$14-F7060)/Inputs!$B$15)*Inputs!$B$9, 0)</f>
        <v>0</v>
      </c>
      <c r="K7060" s="2">
        <f>MAX(E7060*Inputs!$B$5 - B7060 - Inputs!$B$8, 0) * H7060</f>
        <v>0</v>
      </c>
      <c r="L7060" s="2">
        <f>IF(B7060 &gt;= D7060*Inputs!$B$10, MAX(B7060 - E7060/Inputs!$B$5 - Inputs!$B$8, 0) * I7060, 0)</f>
        <v>0</v>
      </c>
      <c r="M7060" s="2">
        <f t="shared" si="1322"/>
        <v>0</v>
      </c>
      <c r="N7060" s="3" t="str">
        <f t="shared" si="1323"/>
        <v>Idle</v>
      </c>
      <c r="O7060" s="3" t="str">
        <f t="shared" si="1331"/>
        <v>Idle</v>
      </c>
      <c r="P7060" s="2">
        <f t="shared" si="1324"/>
        <v>0</v>
      </c>
      <c r="Q7060" s="2">
        <f t="shared" si="1325"/>
        <v>0</v>
      </c>
      <c r="R7060" s="2">
        <f t="shared" si="1326"/>
        <v>0</v>
      </c>
      <c r="S7060" s="2">
        <f t="shared" si="1327"/>
        <v>0</v>
      </c>
      <c r="T7060" s="2">
        <f t="shared" si="1328"/>
        <v>0</v>
      </c>
      <c r="U7060" s="2">
        <f>IF(O7060="Reg", R7060 * Inputs!$B$7, 0)</f>
        <v>0</v>
      </c>
      <c r="V7060" s="2">
        <f>MAX(F7060 + P7060*Inputs!$B$15 - (Q7060/Inputs!$B$16) - U7060, 0)</f>
        <v>0</v>
      </c>
    </row>
    <row r="7061" spans="1:22" x14ac:dyDescent="0.3">
      <c r="A7061" s="1">
        <v>46317.125</v>
      </c>
      <c r="B7061" s="2">
        <v>3.670542687179899</v>
      </c>
      <c r="C7061" s="2">
        <v>2.6926259141372948</v>
      </c>
      <c r="D7061" s="2">
        <f t="shared" si="1320"/>
        <v>35.880960481429611</v>
      </c>
      <c r="E7061" s="2">
        <f t="shared" si="1321"/>
        <v>0.61175711452998316</v>
      </c>
      <c r="F7061" s="2">
        <f t="shared" si="1329"/>
        <v>0</v>
      </c>
      <c r="G7061" s="2">
        <f t="shared" si="1330"/>
        <v>0</v>
      </c>
      <c r="H7061" s="2">
        <f>MIN(Inputs!$B$2, (Inputs!$B$14 - F7061)/Inputs!$B$15)</f>
        <v>170</v>
      </c>
      <c r="I7061" s="2">
        <f>MAX(MIN(Inputs!$B$2, F7061*Inputs!$B$16, Inputs!$B$14*Inputs!$B$4 - G7061), 0)</f>
        <v>0</v>
      </c>
      <c r="J7061" s="2">
        <f>MAX(MIN(Inputs!$B$2, F7061*Inputs!$B$16, (Inputs!$B$14-F7061)/Inputs!$B$15)*Inputs!$B$9, 0)</f>
        <v>0</v>
      </c>
      <c r="K7061" s="2">
        <f>MAX(E7061*Inputs!$B$5 - B7061 - Inputs!$B$8, 0) * H7061</f>
        <v>0</v>
      </c>
      <c r="L7061" s="2">
        <f>IF(B7061 &gt;= D7061*Inputs!$B$10, MAX(B7061 - E7061/Inputs!$B$5 - Inputs!$B$8, 0) * I7061, 0)</f>
        <v>0</v>
      </c>
      <c r="M7061" s="2">
        <f t="shared" si="1322"/>
        <v>0</v>
      </c>
      <c r="N7061" s="3" t="str">
        <f t="shared" si="1323"/>
        <v>Idle</v>
      </c>
      <c r="O7061" s="3" t="str">
        <f t="shared" si="1331"/>
        <v>Idle</v>
      </c>
      <c r="P7061" s="2">
        <f t="shared" si="1324"/>
        <v>0</v>
      </c>
      <c r="Q7061" s="2">
        <f t="shared" si="1325"/>
        <v>0</v>
      </c>
      <c r="R7061" s="2">
        <f t="shared" si="1326"/>
        <v>0</v>
      </c>
      <c r="S7061" s="2">
        <f t="shared" si="1327"/>
        <v>0</v>
      </c>
      <c r="T7061" s="2">
        <f t="shared" si="1328"/>
        <v>0</v>
      </c>
      <c r="U7061" s="2">
        <f>IF(O7061="Reg", R7061 * Inputs!$B$7, 0)</f>
        <v>0</v>
      </c>
      <c r="V7061" s="2">
        <f>MAX(F7061 + P7061*Inputs!$B$15 - (Q7061/Inputs!$B$16) - U7061, 0)</f>
        <v>0</v>
      </c>
    </row>
    <row r="7062" spans="1:22" x14ac:dyDescent="0.3">
      <c r="A7062" s="1">
        <v>46317.166666666657</v>
      </c>
      <c r="B7062" s="2">
        <v>0</v>
      </c>
      <c r="C7062" s="2">
        <v>14.6177547722539</v>
      </c>
      <c r="D7062" s="2">
        <f t="shared" si="1320"/>
        <v>35.880960481429611</v>
      </c>
      <c r="E7062" s="2">
        <f t="shared" si="1321"/>
        <v>0</v>
      </c>
      <c r="F7062" s="2">
        <f t="shared" si="1329"/>
        <v>0</v>
      </c>
      <c r="G7062" s="2">
        <f t="shared" si="1330"/>
        <v>0</v>
      </c>
      <c r="H7062" s="2">
        <f>MIN(Inputs!$B$2, (Inputs!$B$14 - F7062)/Inputs!$B$15)</f>
        <v>170</v>
      </c>
      <c r="I7062" s="2">
        <f>MAX(MIN(Inputs!$B$2, F7062*Inputs!$B$16, Inputs!$B$14*Inputs!$B$4 - G7062), 0)</f>
        <v>0</v>
      </c>
      <c r="J7062" s="2">
        <f>MAX(MIN(Inputs!$B$2, F7062*Inputs!$B$16, (Inputs!$B$14-F7062)/Inputs!$B$15)*Inputs!$B$9, 0)</f>
        <v>0</v>
      </c>
      <c r="K7062" s="2">
        <f>MAX(E7062*Inputs!$B$5 - B7062 - Inputs!$B$8, 0) * H7062</f>
        <v>0</v>
      </c>
      <c r="L7062" s="2">
        <f>IF(B7062 &gt;= D7062*Inputs!$B$10, MAX(B7062 - E7062/Inputs!$B$5 - Inputs!$B$8, 0) * I7062, 0)</f>
        <v>0</v>
      </c>
      <c r="M7062" s="2">
        <f t="shared" si="1322"/>
        <v>0</v>
      </c>
      <c r="N7062" s="3" t="str">
        <f t="shared" si="1323"/>
        <v>Idle</v>
      </c>
      <c r="O7062" s="3" t="str">
        <f t="shared" si="1331"/>
        <v>Idle</v>
      </c>
      <c r="P7062" s="2">
        <f t="shared" si="1324"/>
        <v>0</v>
      </c>
      <c r="Q7062" s="2">
        <f t="shared" si="1325"/>
        <v>0</v>
      </c>
      <c r="R7062" s="2">
        <f t="shared" si="1326"/>
        <v>0</v>
      </c>
      <c r="S7062" s="2">
        <f t="shared" si="1327"/>
        <v>0</v>
      </c>
      <c r="T7062" s="2">
        <f t="shared" si="1328"/>
        <v>0</v>
      </c>
      <c r="U7062" s="2">
        <f>IF(O7062="Reg", R7062 * Inputs!$B$7, 0)</f>
        <v>0</v>
      </c>
      <c r="V7062" s="2">
        <f>MAX(F7062 + P7062*Inputs!$B$15 - (Q7062/Inputs!$B$16) - U7062, 0)</f>
        <v>0</v>
      </c>
    </row>
    <row r="7063" spans="1:22" x14ac:dyDescent="0.3">
      <c r="A7063" s="1">
        <v>46317.208333333343</v>
      </c>
      <c r="B7063" s="2">
        <v>0</v>
      </c>
      <c r="C7063" s="2">
        <v>39.227155129240522</v>
      </c>
      <c r="D7063" s="2">
        <f t="shared" si="1320"/>
        <v>35.880960481429611</v>
      </c>
      <c r="E7063" s="2">
        <f t="shared" si="1321"/>
        <v>0.77819330938025011</v>
      </c>
      <c r="F7063" s="2">
        <f t="shared" si="1329"/>
        <v>0</v>
      </c>
      <c r="G7063" s="2">
        <f t="shared" si="1330"/>
        <v>0</v>
      </c>
      <c r="H7063" s="2">
        <f>MIN(Inputs!$B$2, (Inputs!$B$14 - F7063)/Inputs!$B$15)</f>
        <v>170</v>
      </c>
      <c r="I7063" s="2">
        <f>MAX(MIN(Inputs!$B$2, F7063*Inputs!$B$16, Inputs!$B$14*Inputs!$B$4 - G7063), 0)</f>
        <v>0</v>
      </c>
      <c r="J7063" s="2">
        <f>MAX(MIN(Inputs!$B$2, F7063*Inputs!$B$16, (Inputs!$B$14-F7063)/Inputs!$B$15)*Inputs!$B$9, 0)</f>
        <v>0</v>
      </c>
      <c r="K7063" s="2">
        <f>MAX(E7063*Inputs!$B$5 - B7063 - Inputs!$B$8, 0) * H7063</f>
        <v>0</v>
      </c>
      <c r="L7063" s="2">
        <f>IF(B7063 &gt;= D7063*Inputs!$B$10, MAX(B7063 - E7063/Inputs!$B$5 - Inputs!$B$8, 0) * I7063, 0)</f>
        <v>0</v>
      </c>
      <c r="M7063" s="2">
        <f t="shared" si="1322"/>
        <v>0</v>
      </c>
      <c r="N7063" s="3" t="str">
        <f t="shared" si="1323"/>
        <v>Idle</v>
      </c>
      <c r="O7063" s="3" t="str">
        <f t="shared" si="1331"/>
        <v>Idle</v>
      </c>
      <c r="P7063" s="2">
        <f t="shared" si="1324"/>
        <v>0</v>
      </c>
      <c r="Q7063" s="2">
        <f t="shared" si="1325"/>
        <v>0</v>
      </c>
      <c r="R7063" s="2">
        <f t="shared" si="1326"/>
        <v>0</v>
      </c>
      <c r="S7063" s="2">
        <f t="shared" si="1327"/>
        <v>0</v>
      </c>
      <c r="T7063" s="2">
        <f t="shared" si="1328"/>
        <v>0</v>
      </c>
      <c r="U7063" s="2">
        <f>IF(O7063="Reg", R7063 * Inputs!$B$7, 0)</f>
        <v>0</v>
      </c>
      <c r="V7063" s="2">
        <f>MAX(F7063 + P7063*Inputs!$B$15 - (Q7063/Inputs!$B$16) - U7063, 0)</f>
        <v>0</v>
      </c>
    </row>
    <row r="7064" spans="1:22" x14ac:dyDescent="0.3">
      <c r="A7064" s="1">
        <v>46317.25</v>
      </c>
      <c r="B7064" s="2">
        <v>0</v>
      </c>
      <c r="C7064" s="2">
        <v>4.1379386271838392</v>
      </c>
      <c r="D7064" s="2">
        <f t="shared" si="1320"/>
        <v>35.880960481429611</v>
      </c>
      <c r="E7064" s="2">
        <f t="shared" si="1321"/>
        <v>5.4657475323986624</v>
      </c>
      <c r="F7064" s="2">
        <f t="shared" si="1329"/>
        <v>0</v>
      </c>
      <c r="G7064" s="2">
        <f t="shared" si="1330"/>
        <v>0</v>
      </c>
      <c r="H7064" s="2">
        <f>MIN(Inputs!$B$2, (Inputs!$B$14 - F7064)/Inputs!$B$15)</f>
        <v>170</v>
      </c>
      <c r="I7064" s="2">
        <f>MAX(MIN(Inputs!$B$2, F7064*Inputs!$B$16, Inputs!$B$14*Inputs!$B$4 - G7064), 0)</f>
        <v>0</v>
      </c>
      <c r="J7064" s="2">
        <f>MAX(MIN(Inputs!$B$2, F7064*Inputs!$B$16, (Inputs!$B$14-F7064)/Inputs!$B$15)*Inputs!$B$9, 0)</f>
        <v>0</v>
      </c>
      <c r="K7064" s="2">
        <f>MAX(E7064*Inputs!$B$5 - B7064 - Inputs!$B$8, 0) * H7064</f>
        <v>0</v>
      </c>
      <c r="L7064" s="2">
        <f>IF(B7064 &gt;= D7064*Inputs!$B$10, MAX(B7064 - E7064/Inputs!$B$5 - Inputs!$B$8, 0) * I7064, 0)</f>
        <v>0</v>
      </c>
      <c r="M7064" s="2">
        <f t="shared" si="1322"/>
        <v>0</v>
      </c>
      <c r="N7064" s="3" t="str">
        <f t="shared" si="1323"/>
        <v>Idle</v>
      </c>
      <c r="O7064" s="3" t="str">
        <f t="shared" si="1331"/>
        <v>Idle</v>
      </c>
      <c r="P7064" s="2">
        <f t="shared" si="1324"/>
        <v>0</v>
      </c>
      <c r="Q7064" s="2">
        <f t="shared" si="1325"/>
        <v>0</v>
      </c>
      <c r="R7064" s="2">
        <f t="shared" si="1326"/>
        <v>0</v>
      </c>
      <c r="S7064" s="2">
        <f t="shared" si="1327"/>
        <v>0</v>
      </c>
      <c r="T7064" s="2">
        <f t="shared" si="1328"/>
        <v>0</v>
      </c>
      <c r="U7064" s="2">
        <f>IF(O7064="Reg", R7064 * Inputs!$B$7, 0)</f>
        <v>0</v>
      </c>
      <c r="V7064" s="2">
        <f>MAX(F7064 + P7064*Inputs!$B$15 - (Q7064/Inputs!$B$16) - U7064, 0)</f>
        <v>0</v>
      </c>
    </row>
    <row r="7065" spans="1:22" x14ac:dyDescent="0.3">
      <c r="A7065" s="1">
        <v>46317.291666666657</v>
      </c>
      <c r="B7065" s="2">
        <v>0</v>
      </c>
      <c r="C7065" s="2">
        <v>19.133264988062368</v>
      </c>
      <c r="D7065" s="2">
        <f t="shared" si="1320"/>
        <v>35.880960481429611</v>
      </c>
      <c r="E7065" s="2">
        <f t="shared" si="1321"/>
        <v>9.6708042893887036</v>
      </c>
      <c r="F7065" s="2">
        <f t="shared" si="1329"/>
        <v>0</v>
      </c>
      <c r="G7065" s="2">
        <f t="shared" si="1330"/>
        <v>0</v>
      </c>
      <c r="H7065" s="2">
        <f>MIN(Inputs!$B$2, (Inputs!$B$14 - F7065)/Inputs!$B$15)</f>
        <v>170</v>
      </c>
      <c r="I7065" s="2">
        <f>MAX(MIN(Inputs!$B$2, F7065*Inputs!$B$16, Inputs!$B$14*Inputs!$B$4 - G7065), 0)</f>
        <v>0</v>
      </c>
      <c r="J7065" s="2">
        <f>MAX(MIN(Inputs!$B$2, F7065*Inputs!$B$16, (Inputs!$B$14-F7065)/Inputs!$B$15)*Inputs!$B$9, 0)</f>
        <v>0</v>
      </c>
      <c r="K7065" s="2">
        <f>MAX(E7065*Inputs!$B$5 - B7065 - Inputs!$B$8, 0) * H7065</f>
        <v>0</v>
      </c>
      <c r="L7065" s="2">
        <f>IF(B7065 &gt;= D7065*Inputs!$B$10, MAX(B7065 - E7065/Inputs!$B$5 - Inputs!$B$8, 0) * I7065, 0)</f>
        <v>0</v>
      </c>
      <c r="M7065" s="2">
        <f t="shared" si="1322"/>
        <v>0</v>
      </c>
      <c r="N7065" s="3" t="str">
        <f t="shared" si="1323"/>
        <v>Idle</v>
      </c>
      <c r="O7065" s="3" t="str">
        <f t="shared" si="1331"/>
        <v>Idle</v>
      </c>
      <c r="P7065" s="2">
        <f t="shared" si="1324"/>
        <v>0</v>
      </c>
      <c r="Q7065" s="2">
        <f t="shared" si="1325"/>
        <v>0</v>
      </c>
      <c r="R7065" s="2">
        <f t="shared" si="1326"/>
        <v>0</v>
      </c>
      <c r="S7065" s="2">
        <f t="shared" si="1327"/>
        <v>0</v>
      </c>
      <c r="T7065" s="2">
        <f t="shared" si="1328"/>
        <v>0</v>
      </c>
      <c r="U7065" s="2">
        <f>IF(O7065="Reg", R7065 * Inputs!$B$7, 0)</f>
        <v>0</v>
      </c>
      <c r="V7065" s="2">
        <f>MAX(F7065 + P7065*Inputs!$B$15 - (Q7065/Inputs!$B$16) - U7065, 0)</f>
        <v>0</v>
      </c>
    </row>
    <row r="7066" spans="1:22" x14ac:dyDescent="0.3">
      <c r="A7066" s="1">
        <v>46317.333333333343</v>
      </c>
      <c r="B7066" s="2">
        <v>0</v>
      </c>
      <c r="C7066" s="2">
        <v>2.8226419536917859</v>
      </c>
      <c r="D7066" s="2">
        <f t="shared" si="1320"/>
        <v>35.880960481429611</v>
      </c>
      <c r="E7066" s="2">
        <f t="shared" si="1321"/>
        <v>16.571314182122471</v>
      </c>
      <c r="F7066" s="2">
        <f t="shared" si="1329"/>
        <v>0</v>
      </c>
      <c r="G7066" s="2">
        <f t="shared" si="1330"/>
        <v>0</v>
      </c>
      <c r="H7066" s="2">
        <f>MIN(Inputs!$B$2, (Inputs!$B$14 - F7066)/Inputs!$B$15)</f>
        <v>170</v>
      </c>
      <c r="I7066" s="2">
        <f>MAX(MIN(Inputs!$B$2, F7066*Inputs!$B$16, Inputs!$B$14*Inputs!$B$4 - G7066), 0)</f>
        <v>0</v>
      </c>
      <c r="J7066" s="2">
        <f>MAX(MIN(Inputs!$B$2, F7066*Inputs!$B$16, (Inputs!$B$14-F7066)/Inputs!$B$15)*Inputs!$B$9, 0)</f>
        <v>0</v>
      </c>
      <c r="K7066" s="2">
        <f>MAX(E7066*Inputs!$B$5 - B7066 - Inputs!$B$8, 0) * H7066</f>
        <v>0</v>
      </c>
      <c r="L7066" s="2">
        <f>IF(B7066 &gt;= D7066*Inputs!$B$10, MAX(B7066 - E7066/Inputs!$B$5 - Inputs!$B$8, 0) * I7066, 0)</f>
        <v>0</v>
      </c>
      <c r="M7066" s="2">
        <f t="shared" si="1322"/>
        <v>0</v>
      </c>
      <c r="N7066" s="3" t="str">
        <f t="shared" si="1323"/>
        <v>Idle</v>
      </c>
      <c r="O7066" s="3" t="str">
        <f t="shared" si="1331"/>
        <v>Idle</v>
      </c>
      <c r="P7066" s="2">
        <f t="shared" si="1324"/>
        <v>0</v>
      </c>
      <c r="Q7066" s="2">
        <f t="shared" si="1325"/>
        <v>0</v>
      </c>
      <c r="R7066" s="2">
        <f t="shared" si="1326"/>
        <v>0</v>
      </c>
      <c r="S7066" s="2">
        <f t="shared" si="1327"/>
        <v>0</v>
      </c>
      <c r="T7066" s="2">
        <f t="shared" si="1328"/>
        <v>0</v>
      </c>
      <c r="U7066" s="2">
        <f>IF(O7066="Reg", R7066 * Inputs!$B$7, 0)</f>
        <v>0</v>
      </c>
      <c r="V7066" s="2">
        <f>MAX(F7066 + P7066*Inputs!$B$15 - (Q7066/Inputs!$B$16) - U7066, 0)</f>
        <v>0</v>
      </c>
    </row>
    <row r="7067" spans="1:22" x14ac:dyDescent="0.3">
      <c r="A7067" s="1">
        <v>46317.375</v>
      </c>
      <c r="B7067" s="2">
        <v>0</v>
      </c>
      <c r="C7067" s="2">
        <v>8.7288796956780921</v>
      </c>
      <c r="D7067" s="2">
        <f t="shared" si="1320"/>
        <v>35.880960481429611</v>
      </c>
      <c r="E7067" s="2">
        <f t="shared" si="1321"/>
        <v>25.27527244481006</v>
      </c>
      <c r="F7067" s="2">
        <f t="shared" si="1329"/>
        <v>0</v>
      </c>
      <c r="G7067" s="2">
        <f t="shared" si="1330"/>
        <v>0</v>
      </c>
      <c r="H7067" s="2">
        <f>MIN(Inputs!$B$2, (Inputs!$B$14 - F7067)/Inputs!$B$15)</f>
        <v>170</v>
      </c>
      <c r="I7067" s="2">
        <f>MAX(MIN(Inputs!$B$2, F7067*Inputs!$B$16, Inputs!$B$14*Inputs!$B$4 - G7067), 0)</f>
        <v>0</v>
      </c>
      <c r="J7067" s="2">
        <f>MAX(MIN(Inputs!$B$2, F7067*Inputs!$B$16, (Inputs!$B$14-F7067)/Inputs!$B$15)*Inputs!$B$9, 0)</f>
        <v>0</v>
      </c>
      <c r="K7067" s="2">
        <f>MAX(E7067*Inputs!$B$5 - B7067 - Inputs!$B$8, 0) * H7067</f>
        <v>381.18075774358476</v>
      </c>
      <c r="L7067" s="2">
        <f>IF(B7067 &gt;= D7067*Inputs!$B$10, MAX(B7067 - E7067/Inputs!$B$5 - Inputs!$B$8, 0) * I7067, 0)</f>
        <v>0</v>
      </c>
      <c r="M7067" s="2">
        <f t="shared" si="1322"/>
        <v>0</v>
      </c>
      <c r="N7067" s="3" t="str">
        <f t="shared" si="1323"/>
        <v>Charge</v>
      </c>
      <c r="O7067" s="3" t="str">
        <f t="shared" si="1331"/>
        <v>Charge</v>
      </c>
      <c r="P7067" s="2">
        <f t="shared" si="1324"/>
        <v>170</v>
      </c>
      <c r="Q7067" s="2">
        <f t="shared" si="1325"/>
        <v>0</v>
      </c>
      <c r="R7067" s="2">
        <f t="shared" si="1326"/>
        <v>0</v>
      </c>
      <c r="S7067" s="2">
        <f t="shared" si="1327"/>
        <v>0</v>
      </c>
      <c r="T7067" s="2">
        <f t="shared" si="1328"/>
        <v>0</v>
      </c>
      <c r="U7067" s="2">
        <f>IF(O7067="Reg", R7067 * Inputs!$B$7, 0)</f>
        <v>0</v>
      </c>
      <c r="V7067" s="2">
        <f>MAX(F7067 + P7067*Inputs!$B$15 - (Q7067/Inputs!$B$16) - U7067, 0)</f>
        <v>170</v>
      </c>
    </row>
    <row r="7068" spans="1:22" x14ac:dyDescent="0.3">
      <c r="A7068" s="1">
        <v>46317.416666666657</v>
      </c>
      <c r="B7068" s="2">
        <v>4.6691598562815004</v>
      </c>
      <c r="C7068" s="2">
        <v>3.2195790961488511</v>
      </c>
      <c r="D7068" s="2">
        <f t="shared" si="1320"/>
        <v>35.880960481429611</v>
      </c>
      <c r="E7068" s="2">
        <f t="shared" si="1321"/>
        <v>34.22614600342397</v>
      </c>
      <c r="F7068" s="2">
        <f t="shared" si="1329"/>
        <v>170</v>
      </c>
      <c r="G7068" s="2">
        <f t="shared" si="1330"/>
        <v>0</v>
      </c>
      <c r="H7068" s="2">
        <f>MIN(Inputs!$B$2, (Inputs!$B$14 - F7068)/Inputs!$B$15)</f>
        <v>170</v>
      </c>
      <c r="I7068" s="2">
        <f>MAX(MIN(Inputs!$B$2, F7068*Inputs!$B$16, Inputs!$B$14*Inputs!$B$4 - G7068), 0)</f>
        <v>170</v>
      </c>
      <c r="J7068" s="2">
        <f>MAX(MIN(Inputs!$B$2, F7068*Inputs!$B$16, (Inputs!$B$14-F7068)/Inputs!$B$15)*Inputs!$B$9, 0)</f>
        <v>136</v>
      </c>
      <c r="K7068" s="2">
        <f>MAX(E7068*Inputs!$B$5 - B7068 - Inputs!$B$8, 0) * H7068</f>
        <v>926.47426654437095</v>
      </c>
      <c r="L7068" s="2">
        <f>IF(B7068 &gt;= D7068*Inputs!$B$10, MAX(B7068 - E7068/Inputs!$B$5 - Inputs!$B$8, 0) * I7068, 0)</f>
        <v>0</v>
      </c>
      <c r="M7068" s="2">
        <f t="shared" si="1322"/>
        <v>437.86275707624372</v>
      </c>
      <c r="N7068" s="3" t="str">
        <f t="shared" si="1323"/>
        <v>Charge</v>
      </c>
      <c r="O7068" s="3" t="str">
        <f t="shared" si="1331"/>
        <v>Charge</v>
      </c>
      <c r="P7068" s="2">
        <f t="shared" si="1324"/>
        <v>170</v>
      </c>
      <c r="Q7068" s="2">
        <f t="shared" si="1325"/>
        <v>0</v>
      </c>
      <c r="R7068" s="2">
        <f t="shared" si="1326"/>
        <v>0</v>
      </c>
      <c r="S7068" s="2">
        <f t="shared" si="1327"/>
        <v>-793.75717556785503</v>
      </c>
      <c r="T7068" s="2">
        <f t="shared" si="1328"/>
        <v>0</v>
      </c>
      <c r="U7068" s="2">
        <f>IF(O7068="Reg", R7068 * Inputs!$B$7, 0)</f>
        <v>0</v>
      </c>
      <c r="V7068" s="2">
        <f>MAX(F7068 + P7068*Inputs!$B$15 - (Q7068/Inputs!$B$16) - U7068, 0)</f>
        <v>340</v>
      </c>
    </row>
    <row r="7069" spans="1:22" x14ac:dyDescent="0.3">
      <c r="A7069" s="1">
        <v>46317.458333333343</v>
      </c>
      <c r="B7069" s="2">
        <v>28.125325338110471</v>
      </c>
      <c r="C7069" s="2">
        <v>15.51359956764067</v>
      </c>
      <c r="D7069" s="2">
        <f t="shared" si="1320"/>
        <v>35.880960481429611</v>
      </c>
      <c r="E7069" s="2">
        <f t="shared" si="1321"/>
        <v>43.573075207654107</v>
      </c>
      <c r="F7069" s="2">
        <f t="shared" si="1329"/>
        <v>340</v>
      </c>
      <c r="G7069" s="2">
        <f t="shared" si="1330"/>
        <v>0</v>
      </c>
      <c r="H7069" s="2">
        <f>MIN(Inputs!$B$2, (Inputs!$B$14 - F7069)/Inputs!$B$15)</f>
        <v>0</v>
      </c>
      <c r="I7069" s="2">
        <f>MAX(MIN(Inputs!$B$2, F7069*Inputs!$B$16, Inputs!$B$14*Inputs!$B$4 - G7069), 0)</f>
        <v>170</v>
      </c>
      <c r="J7069" s="2">
        <f>MAX(MIN(Inputs!$B$2, F7069*Inputs!$B$16, (Inputs!$B$14-F7069)/Inputs!$B$15)*Inputs!$B$9, 0)</f>
        <v>0</v>
      </c>
      <c r="K7069" s="2">
        <f>MAX(E7069*Inputs!$B$5 - B7069 - Inputs!$B$8, 0) * H7069</f>
        <v>0</v>
      </c>
      <c r="L7069" s="2">
        <f>IF(B7069 &gt;= D7069*Inputs!$B$10, MAX(B7069 - E7069/Inputs!$B$5 - Inputs!$B$8, 0) * I7069, 0)</f>
        <v>0</v>
      </c>
      <c r="M7069" s="2">
        <f t="shared" si="1322"/>
        <v>0</v>
      </c>
      <c r="N7069" s="3" t="str">
        <f t="shared" si="1323"/>
        <v>Idle</v>
      </c>
      <c r="O7069" s="3" t="str">
        <f t="shared" si="1331"/>
        <v>Idle</v>
      </c>
      <c r="P7069" s="2">
        <f t="shared" si="1324"/>
        <v>0</v>
      </c>
      <c r="Q7069" s="2">
        <f t="shared" si="1325"/>
        <v>0</v>
      </c>
      <c r="R7069" s="2">
        <f t="shared" si="1326"/>
        <v>0</v>
      </c>
      <c r="S7069" s="2">
        <f t="shared" si="1327"/>
        <v>0</v>
      </c>
      <c r="T7069" s="2">
        <f t="shared" si="1328"/>
        <v>0</v>
      </c>
      <c r="U7069" s="2">
        <f>IF(O7069="Reg", R7069 * Inputs!$B$7, 0)</f>
        <v>0</v>
      </c>
      <c r="V7069" s="2">
        <f>MAX(F7069 + P7069*Inputs!$B$15 - (Q7069/Inputs!$B$16) - U7069, 0)</f>
        <v>340</v>
      </c>
    </row>
    <row r="7070" spans="1:22" x14ac:dyDescent="0.3">
      <c r="A7070" s="1">
        <v>46317.5</v>
      </c>
      <c r="B7070" s="2">
        <v>25.23034054194024</v>
      </c>
      <c r="C7070" s="2">
        <v>3.009234128659755</v>
      </c>
      <c r="D7070" s="2">
        <f t="shared" si="1320"/>
        <v>35.880960481429611</v>
      </c>
      <c r="E7070" s="2">
        <f t="shared" si="1321"/>
        <v>49.829983833978908</v>
      </c>
      <c r="F7070" s="2">
        <f t="shared" si="1329"/>
        <v>340</v>
      </c>
      <c r="G7070" s="2">
        <f t="shared" si="1330"/>
        <v>0</v>
      </c>
      <c r="H7070" s="2">
        <f>MIN(Inputs!$B$2, (Inputs!$B$14 - F7070)/Inputs!$B$15)</f>
        <v>0</v>
      </c>
      <c r="I7070" s="2">
        <f>MAX(MIN(Inputs!$B$2, F7070*Inputs!$B$16, Inputs!$B$14*Inputs!$B$4 - G7070), 0)</f>
        <v>170</v>
      </c>
      <c r="J7070" s="2">
        <f>MAX(MIN(Inputs!$B$2, F7070*Inputs!$B$16, (Inputs!$B$14-F7070)/Inputs!$B$15)*Inputs!$B$9, 0)</f>
        <v>0</v>
      </c>
      <c r="K7070" s="2">
        <f>MAX(E7070*Inputs!$B$5 - B7070 - Inputs!$B$8, 0) * H7070</f>
        <v>0</v>
      </c>
      <c r="L7070" s="2">
        <f>IF(B7070 &gt;= D7070*Inputs!$B$10, MAX(B7070 - E7070/Inputs!$B$5 - Inputs!$B$8, 0) * I7070, 0)</f>
        <v>0</v>
      </c>
      <c r="M7070" s="2">
        <f t="shared" si="1322"/>
        <v>0</v>
      </c>
      <c r="N7070" s="3" t="str">
        <f t="shared" si="1323"/>
        <v>Idle</v>
      </c>
      <c r="O7070" s="3" t="str">
        <f t="shared" si="1331"/>
        <v>Idle</v>
      </c>
      <c r="P7070" s="2">
        <f t="shared" si="1324"/>
        <v>0</v>
      </c>
      <c r="Q7070" s="2">
        <f t="shared" si="1325"/>
        <v>0</v>
      </c>
      <c r="R7070" s="2">
        <f t="shared" si="1326"/>
        <v>0</v>
      </c>
      <c r="S7070" s="2">
        <f t="shared" si="1327"/>
        <v>0</v>
      </c>
      <c r="T7070" s="2">
        <f t="shared" si="1328"/>
        <v>0</v>
      </c>
      <c r="U7070" s="2">
        <f>IF(O7070="Reg", R7070 * Inputs!$B$7, 0)</f>
        <v>0</v>
      </c>
      <c r="V7070" s="2">
        <f>MAX(F7070 + P7070*Inputs!$B$15 - (Q7070/Inputs!$B$16) - U7070, 0)</f>
        <v>340</v>
      </c>
    </row>
    <row r="7071" spans="1:22" x14ac:dyDescent="0.3">
      <c r="A7071" s="1">
        <v>46317.541666666657</v>
      </c>
      <c r="B7071" s="2">
        <v>41.403059356402608</v>
      </c>
      <c r="C7071" s="2">
        <v>10.925935696831329</v>
      </c>
      <c r="D7071" s="2">
        <f t="shared" si="1320"/>
        <v>35.880960481429611</v>
      </c>
      <c r="E7071" s="2">
        <f t="shared" si="1321"/>
        <v>56.481818288124039</v>
      </c>
      <c r="F7071" s="2">
        <f t="shared" si="1329"/>
        <v>340</v>
      </c>
      <c r="G7071" s="2">
        <f t="shared" si="1330"/>
        <v>0</v>
      </c>
      <c r="H7071" s="2">
        <f>MIN(Inputs!$B$2, (Inputs!$B$14 - F7071)/Inputs!$B$15)</f>
        <v>0</v>
      </c>
      <c r="I7071" s="2">
        <f>MAX(MIN(Inputs!$B$2, F7071*Inputs!$B$16, Inputs!$B$14*Inputs!$B$4 - G7071), 0)</f>
        <v>170</v>
      </c>
      <c r="J7071" s="2">
        <f>MAX(MIN(Inputs!$B$2, F7071*Inputs!$B$16, (Inputs!$B$14-F7071)/Inputs!$B$15)*Inputs!$B$9, 0)</f>
        <v>0</v>
      </c>
      <c r="K7071" s="2">
        <f>MAX(E7071*Inputs!$B$5 - B7071 - Inputs!$B$8, 0) * H7071</f>
        <v>0</v>
      </c>
      <c r="L7071" s="2">
        <f>IF(B7071 &gt;= D7071*Inputs!$B$10, MAX(B7071 - E7071/Inputs!$B$5 - Inputs!$B$8, 0) * I7071, 0)</f>
        <v>0</v>
      </c>
      <c r="M7071" s="2">
        <f t="shared" si="1322"/>
        <v>0</v>
      </c>
      <c r="N7071" s="3" t="str">
        <f t="shared" si="1323"/>
        <v>Idle</v>
      </c>
      <c r="O7071" s="3" t="str">
        <f t="shared" si="1331"/>
        <v>Idle</v>
      </c>
      <c r="P7071" s="2">
        <f t="shared" si="1324"/>
        <v>0</v>
      </c>
      <c r="Q7071" s="2">
        <f t="shared" si="1325"/>
        <v>0</v>
      </c>
      <c r="R7071" s="2">
        <f t="shared" si="1326"/>
        <v>0</v>
      </c>
      <c r="S7071" s="2">
        <f t="shared" si="1327"/>
        <v>0</v>
      </c>
      <c r="T7071" s="2">
        <f t="shared" si="1328"/>
        <v>0</v>
      </c>
      <c r="U7071" s="2">
        <f>IF(O7071="Reg", R7071 * Inputs!$B$7, 0)</f>
        <v>0</v>
      </c>
      <c r="V7071" s="2">
        <f>MAX(F7071 + P7071*Inputs!$B$15 - (Q7071/Inputs!$B$16) - U7071, 0)</f>
        <v>340</v>
      </c>
    </row>
    <row r="7072" spans="1:22" x14ac:dyDescent="0.3">
      <c r="A7072" s="1">
        <v>46317.583333333343</v>
      </c>
      <c r="B7072" s="2">
        <v>52.223749576125527</v>
      </c>
      <c r="C7072" s="2">
        <v>1.778388417264811</v>
      </c>
      <c r="D7072" s="2">
        <f t="shared" si="1320"/>
        <v>35.880960481429611</v>
      </c>
      <c r="E7072" s="2">
        <f t="shared" si="1321"/>
        <v>60.798179307091686</v>
      </c>
      <c r="F7072" s="2">
        <f t="shared" si="1329"/>
        <v>340</v>
      </c>
      <c r="G7072" s="2">
        <f t="shared" si="1330"/>
        <v>0</v>
      </c>
      <c r="H7072" s="2">
        <f>MIN(Inputs!$B$2, (Inputs!$B$14 - F7072)/Inputs!$B$15)</f>
        <v>0</v>
      </c>
      <c r="I7072" s="2">
        <f>MAX(MIN(Inputs!$B$2, F7072*Inputs!$B$16, Inputs!$B$14*Inputs!$B$4 - G7072), 0)</f>
        <v>170</v>
      </c>
      <c r="J7072" s="2">
        <f>MAX(MIN(Inputs!$B$2, F7072*Inputs!$B$16, (Inputs!$B$14-F7072)/Inputs!$B$15)*Inputs!$B$9, 0)</f>
        <v>0</v>
      </c>
      <c r="K7072" s="2">
        <f>MAX(E7072*Inputs!$B$5 - B7072 - Inputs!$B$8, 0) * H7072</f>
        <v>0</v>
      </c>
      <c r="L7072" s="2">
        <f>IF(B7072 &gt;= D7072*Inputs!$B$10, MAX(B7072 - E7072/Inputs!$B$5 - Inputs!$B$8, 0) * I7072, 0)</f>
        <v>0</v>
      </c>
      <c r="M7072" s="2">
        <f t="shared" si="1322"/>
        <v>0</v>
      </c>
      <c r="N7072" s="3" t="str">
        <f t="shared" si="1323"/>
        <v>Idle</v>
      </c>
      <c r="O7072" s="3" t="str">
        <f t="shared" si="1331"/>
        <v>Idle</v>
      </c>
      <c r="P7072" s="2">
        <f t="shared" si="1324"/>
        <v>0</v>
      </c>
      <c r="Q7072" s="2">
        <f t="shared" si="1325"/>
        <v>0</v>
      </c>
      <c r="R7072" s="2">
        <f t="shared" si="1326"/>
        <v>0</v>
      </c>
      <c r="S7072" s="2">
        <f t="shared" si="1327"/>
        <v>0</v>
      </c>
      <c r="T7072" s="2">
        <f t="shared" si="1328"/>
        <v>0</v>
      </c>
      <c r="U7072" s="2">
        <f>IF(O7072="Reg", R7072 * Inputs!$B$7, 0)</f>
        <v>0</v>
      </c>
      <c r="V7072" s="2">
        <f>MAX(F7072 + P7072*Inputs!$B$15 - (Q7072/Inputs!$B$16) - U7072, 0)</f>
        <v>340</v>
      </c>
    </row>
    <row r="7073" spans="1:22" x14ac:dyDescent="0.3">
      <c r="A7073" s="1">
        <v>46317.625</v>
      </c>
      <c r="B7073" s="2">
        <v>53.705241351683441</v>
      </c>
      <c r="C7073" s="2">
        <v>3.8099083581685651</v>
      </c>
      <c r="D7073" s="2">
        <f t="shared" si="1320"/>
        <v>35.880960481429611</v>
      </c>
      <c r="E7073" s="2">
        <f t="shared" si="1321"/>
        <v>63.422429625889407</v>
      </c>
      <c r="F7073" s="2">
        <f t="shared" si="1329"/>
        <v>340</v>
      </c>
      <c r="G7073" s="2">
        <f t="shared" si="1330"/>
        <v>0</v>
      </c>
      <c r="H7073" s="2">
        <f>MIN(Inputs!$B$2, (Inputs!$B$14 - F7073)/Inputs!$B$15)</f>
        <v>0</v>
      </c>
      <c r="I7073" s="2">
        <f>MAX(MIN(Inputs!$B$2, F7073*Inputs!$B$16, Inputs!$B$14*Inputs!$B$4 - G7073), 0)</f>
        <v>170</v>
      </c>
      <c r="J7073" s="2">
        <f>MAX(MIN(Inputs!$B$2, F7073*Inputs!$B$16, (Inputs!$B$14-F7073)/Inputs!$B$15)*Inputs!$B$9, 0)</f>
        <v>0</v>
      </c>
      <c r="K7073" s="2">
        <f>MAX(E7073*Inputs!$B$5 - B7073 - Inputs!$B$8, 0) * H7073</f>
        <v>0</v>
      </c>
      <c r="L7073" s="2">
        <f>IF(B7073 &gt;= D7073*Inputs!$B$10, MAX(B7073 - E7073/Inputs!$B$5 - Inputs!$B$8, 0) * I7073, 0)</f>
        <v>0</v>
      </c>
      <c r="M7073" s="2">
        <f t="shared" si="1322"/>
        <v>0</v>
      </c>
      <c r="N7073" s="3" t="str">
        <f t="shared" si="1323"/>
        <v>Idle</v>
      </c>
      <c r="O7073" s="3" t="str">
        <f t="shared" si="1331"/>
        <v>Idle</v>
      </c>
      <c r="P7073" s="2">
        <f t="shared" si="1324"/>
        <v>0</v>
      </c>
      <c r="Q7073" s="2">
        <f t="shared" si="1325"/>
        <v>0</v>
      </c>
      <c r="R7073" s="2">
        <f t="shared" si="1326"/>
        <v>0</v>
      </c>
      <c r="S7073" s="2">
        <f t="shared" si="1327"/>
        <v>0</v>
      </c>
      <c r="T7073" s="2">
        <f t="shared" si="1328"/>
        <v>0</v>
      </c>
      <c r="U7073" s="2">
        <f>IF(O7073="Reg", R7073 * Inputs!$B$7, 0)</f>
        <v>0</v>
      </c>
      <c r="V7073" s="2">
        <f>MAX(F7073 + P7073*Inputs!$B$15 - (Q7073/Inputs!$B$16) - U7073, 0)</f>
        <v>340</v>
      </c>
    </row>
    <row r="7074" spans="1:22" x14ac:dyDescent="0.3">
      <c r="A7074" s="1">
        <v>46317.666666666657</v>
      </c>
      <c r="B7074" s="2">
        <v>60.750735081662327</v>
      </c>
      <c r="C7074" s="2">
        <v>11.90838501952879</v>
      </c>
      <c r="D7074" s="2">
        <f t="shared" si="1320"/>
        <v>35.880960481429611</v>
      </c>
      <c r="E7074" s="2">
        <f t="shared" si="1321"/>
        <v>86.776721699873804</v>
      </c>
      <c r="F7074" s="2">
        <f t="shared" si="1329"/>
        <v>340</v>
      </c>
      <c r="G7074" s="2">
        <f t="shared" si="1330"/>
        <v>0</v>
      </c>
      <c r="H7074" s="2">
        <f>MIN(Inputs!$B$2, (Inputs!$B$14 - F7074)/Inputs!$B$15)</f>
        <v>0</v>
      </c>
      <c r="I7074" s="2">
        <f>MAX(MIN(Inputs!$B$2, F7074*Inputs!$B$16, Inputs!$B$14*Inputs!$B$4 - G7074), 0)</f>
        <v>170</v>
      </c>
      <c r="J7074" s="2">
        <f>MAX(MIN(Inputs!$B$2, F7074*Inputs!$B$16, (Inputs!$B$14-F7074)/Inputs!$B$15)*Inputs!$B$9, 0)</f>
        <v>0</v>
      </c>
      <c r="K7074" s="2">
        <f>MAX(E7074*Inputs!$B$5 - B7074 - Inputs!$B$8, 0) * H7074</f>
        <v>0</v>
      </c>
      <c r="L7074" s="2">
        <f>IF(B7074 &gt;= D7074*Inputs!$B$10, MAX(B7074 - E7074/Inputs!$B$5 - Inputs!$B$8, 0) * I7074, 0)</f>
        <v>0</v>
      </c>
      <c r="M7074" s="2">
        <f t="shared" si="1322"/>
        <v>0</v>
      </c>
      <c r="N7074" s="3" t="str">
        <f t="shared" si="1323"/>
        <v>Idle</v>
      </c>
      <c r="O7074" s="3" t="str">
        <f t="shared" si="1331"/>
        <v>Idle</v>
      </c>
      <c r="P7074" s="2">
        <f t="shared" si="1324"/>
        <v>0</v>
      </c>
      <c r="Q7074" s="2">
        <f t="shared" si="1325"/>
        <v>0</v>
      </c>
      <c r="R7074" s="2">
        <f t="shared" si="1326"/>
        <v>0</v>
      </c>
      <c r="S7074" s="2">
        <f t="shared" si="1327"/>
        <v>0</v>
      </c>
      <c r="T7074" s="2">
        <f t="shared" si="1328"/>
        <v>0</v>
      </c>
      <c r="U7074" s="2">
        <f>IF(O7074="Reg", R7074 * Inputs!$B$7, 0)</f>
        <v>0</v>
      </c>
      <c r="V7074" s="2">
        <f>MAX(F7074 + P7074*Inputs!$B$15 - (Q7074/Inputs!$B$16) - U7074, 0)</f>
        <v>340</v>
      </c>
    </row>
    <row r="7075" spans="1:22" x14ac:dyDescent="0.3">
      <c r="A7075" s="1">
        <v>46317.708333333343</v>
      </c>
      <c r="B7075" s="2">
        <v>65.666777096059334</v>
      </c>
      <c r="C7075" s="2">
        <v>8.517282638592194</v>
      </c>
      <c r="D7075" s="2">
        <f t="shared" si="1320"/>
        <v>35.880960481429611</v>
      </c>
      <c r="E7075" s="2">
        <f t="shared" si="1321"/>
        <v>83.209336060460146</v>
      </c>
      <c r="F7075" s="2">
        <f t="shared" si="1329"/>
        <v>340</v>
      </c>
      <c r="G7075" s="2">
        <f t="shared" si="1330"/>
        <v>0</v>
      </c>
      <c r="H7075" s="2">
        <f>MIN(Inputs!$B$2, (Inputs!$B$14 - F7075)/Inputs!$B$15)</f>
        <v>0</v>
      </c>
      <c r="I7075" s="2">
        <f>MAX(MIN(Inputs!$B$2, F7075*Inputs!$B$16, Inputs!$B$14*Inputs!$B$4 - G7075), 0)</f>
        <v>170</v>
      </c>
      <c r="J7075" s="2">
        <f>MAX(MIN(Inputs!$B$2, F7075*Inputs!$B$16, (Inputs!$B$14-F7075)/Inputs!$B$15)*Inputs!$B$9, 0)</f>
        <v>0</v>
      </c>
      <c r="K7075" s="2">
        <f>MAX(E7075*Inputs!$B$5 - B7075 - Inputs!$B$8, 0) * H7075</f>
        <v>0</v>
      </c>
      <c r="L7075" s="2">
        <f>IF(B7075 &gt;= D7075*Inputs!$B$10, MAX(B7075 - E7075/Inputs!$B$5 - Inputs!$B$8, 0) * I7075, 0)</f>
        <v>0</v>
      </c>
      <c r="M7075" s="2">
        <f t="shared" si="1322"/>
        <v>0</v>
      </c>
      <c r="N7075" s="3" t="str">
        <f t="shared" si="1323"/>
        <v>Idle</v>
      </c>
      <c r="O7075" s="3" t="str">
        <f t="shared" si="1331"/>
        <v>Idle</v>
      </c>
      <c r="P7075" s="2">
        <f t="shared" si="1324"/>
        <v>0</v>
      </c>
      <c r="Q7075" s="2">
        <f t="shared" si="1325"/>
        <v>0</v>
      </c>
      <c r="R7075" s="2">
        <f t="shared" si="1326"/>
        <v>0</v>
      </c>
      <c r="S7075" s="2">
        <f t="shared" si="1327"/>
        <v>0</v>
      </c>
      <c r="T7075" s="2">
        <f t="shared" si="1328"/>
        <v>0</v>
      </c>
      <c r="U7075" s="2">
        <f>IF(O7075="Reg", R7075 * Inputs!$B$7, 0)</f>
        <v>0</v>
      </c>
      <c r="V7075" s="2">
        <f>MAX(F7075 + P7075*Inputs!$B$15 - (Q7075/Inputs!$B$16) - U7075, 0)</f>
        <v>340</v>
      </c>
    </row>
    <row r="7076" spans="1:22" x14ac:dyDescent="0.3">
      <c r="A7076" s="1">
        <v>46317.75</v>
      </c>
      <c r="B7076" s="2">
        <v>65.14134726681101</v>
      </c>
      <c r="C7076" s="2">
        <v>5.4564238163560796</v>
      </c>
      <c r="D7076" s="2">
        <f t="shared" si="1320"/>
        <v>35.880960481429611</v>
      </c>
      <c r="E7076" s="2">
        <f t="shared" si="1321"/>
        <v>78.599043890746728</v>
      </c>
      <c r="F7076" s="2">
        <f t="shared" si="1329"/>
        <v>340</v>
      </c>
      <c r="G7076" s="2">
        <f t="shared" si="1330"/>
        <v>0</v>
      </c>
      <c r="H7076" s="2">
        <f>MIN(Inputs!$B$2, (Inputs!$B$14 - F7076)/Inputs!$B$15)</f>
        <v>0</v>
      </c>
      <c r="I7076" s="2">
        <f>MAX(MIN(Inputs!$B$2, F7076*Inputs!$B$16, Inputs!$B$14*Inputs!$B$4 - G7076), 0)</f>
        <v>170</v>
      </c>
      <c r="J7076" s="2">
        <f>MAX(MIN(Inputs!$B$2, F7076*Inputs!$B$16, (Inputs!$B$14-F7076)/Inputs!$B$15)*Inputs!$B$9, 0)</f>
        <v>0</v>
      </c>
      <c r="K7076" s="2">
        <f>MAX(E7076*Inputs!$B$5 - B7076 - Inputs!$B$8, 0) * H7076</f>
        <v>0</v>
      </c>
      <c r="L7076" s="2">
        <f>IF(B7076 &gt;= D7076*Inputs!$B$10, MAX(B7076 - E7076/Inputs!$B$5 - Inputs!$B$8, 0) * I7076, 0)</f>
        <v>0</v>
      </c>
      <c r="M7076" s="2">
        <f t="shared" si="1322"/>
        <v>0</v>
      </c>
      <c r="N7076" s="3" t="str">
        <f t="shared" si="1323"/>
        <v>Idle</v>
      </c>
      <c r="O7076" s="3" t="str">
        <f t="shared" si="1331"/>
        <v>Idle</v>
      </c>
      <c r="P7076" s="2">
        <f t="shared" si="1324"/>
        <v>0</v>
      </c>
      <c r="Q7076" s="2">
        <f t="shared" si="1325"/>
        <v>0</v>
      </c>
      <c r="R7076" s="2">
        <f t="shared" si="1326"/>
        <v>0</v>
      </c>
      <c r="S7076" s="2">
        <f t="shared" si="1327"/>
        <v>0</v>
      </c>
      <c r="T7076" s="2">
        <f t="shared" si="1328"/>
        <v>0</v>
      </c>
      <c r="U7076" s="2">
        <f>IF(O7076="Reg", R7076 * Inputs!$B$7, 0)</f>
        <v>0</v>
      </c>
      <c r="V7076" s="2">
        <f>MAX(F7076 + P7076*Inputs!$B$15 - (Q7076/Inputs!$B$16) - U7076, 0)</f>
        <v>340</v>
      </c>
    </row>
    <row r="7077" spans="1:22" x14ac:dyDescent="0.3">
      <c r="A7077" s="1">
        <v>46317.791666666657</v>
      </c>
      <c r="B7077" s="2">
        <v>67.301225470208479</v>
      </c>
      <c r="C7077" s="2">
        <v>11.41636837789763</v>
      </c>
      <c r="D7077" s="2">
        <f t="shared" si="1320"/>
        <v>35.880960481429611</v>
      </c>
      <c r="E7077" s="2">
        <f t="shared" si="1321"/>
        <v>73.825848210636579</v>
      </c>
      <c r="F7077" s="2">
        <f t="shared" si="1329"/>
        <v>340</v>
      </c>
      <c r="G7077" s="2">
        <f t="shared" si="1330"/>
        <v>0</v>
      </c>
      <c r="H7077" s="2">
        <f>MIN(Inputs!$B$2, (Inputs!$B$14 - F7077)/Inputs!$B$15)</f>
        <v>0</v>
      </c>
      <c r="I7077" s="2">
        <f>MAX(MIN(Inputs!$B$2, F7077*Inputs!$B$16, Inputs!$B$14*Inputs!$B$4 - G7077), 0)</f>
        <v>170</v>
      </c>
      <c r="J7077" s="2">
        <f>MAX(MIN(Inputs!$B$2, F7077*Inputs!$B$16, (Inputs!$B$14-F7077)/Inputs!$B$15)*Inputs!$B$9, 0)</f>
        <v>0</v>
      </c>
      <c r="K7077" s="2">
        <f>MAX(E7077*Inputs!$B$5 - B7077 - Inputs!$B$8, 0) * H7077</f>
        <v>0</v>
      </c>
      <c r="L7077" s="2">
        <f>IF(B7077 &gt;= D7077*Inputs!$B$10, MAX(B7077 - E7077/Inputs!$B$5 - Inputs!$B$8, 0) * I7077, 0)</f>
        <v>0</v>
      </c>
      <c r="M7077" s="2">
        <f t="shared" si="1322"/>
        <v>0</v>
      </c>
      <c r="N7077" s="3" t="str">
        <f t="shared" si="1323"/>
        <v>Idle</v>
      </c>
      <c r="O7077" s="3" t="str">
        <f t="shared" si="1331"/>
        <v>Idle</v>
      </c>
      <c r="P7077" s="2">
        <f t="shared" si="1324"/>
        <v>0</v>
      </c>
      <c r="Q7077" s="2">
        <f t="shared" si="1325"/>
        <v>0</v>
      </c>
      <c r="R7077" s="2">
        <f t="shared" si="1326"/>
        <v>0</v>
      </c>
      <c r="S7077" s="2">
        <f t="shared" si="1327"/>
        <v>0</v>
      </c>
      <c r="T7077" s="2">
        <f t="shared" si="1328"/>
        <v>0</v>
      </c>
      <c r="U7077" s="2">
        <f>IF(O7077="Reg", R7077 * Inputs!$B$7, 0)</f>
        <v>0</v>
      </c>
      <c r="V7077" s="2">
        <f>MAX(F7077 + P7077*Inputs!$B$15 - (Q7077/Inputs!$B$16) - U7077, 0)</f>
        <v>340</v>
      </c>
    </row>
    <row r="7078" spans="1:22" x14ac:dyDescent="0.3">
      <c r="A7078" s="1">
        <v>46317.833333333343</v>
      </c>
      <c r="B7078" s="2">
        <v>67.969251488911866</v>
      </c>
      <c r="C7078" s="2">
        <v>5.9635235262359307</v>
      </c>
      <c r="D7078" s="2">
        <f t="shared" si="1320"/>
        <v>35.880960481429611</v>
      </c>
      <c r="E7078" s="2">
        <f t="shared" si="1321"/>
        <v>64.52551590080374</v>
      </c>
      <c r="F7078" s="2">
        <f t="shared" si="1329"/>
        <v>340</v>
      </c>
      <c r="G7078" s="2">
        <f t="shared" si="1330"/>
        <v>0</v>
      </c>
      <c r="H7078" s="2">
        <f>MIN(Inputs!$B$2, (Inputs!$B$14 - F7078)/Inputs!$B$15)</f>
        <v>0</v>
      </c>
      <c r="I7078" s="2">
        <f>MAX(MIN(Inputs!$B$2, F7078*Inputs!$B$16, Inputs!$B$14*Inputs!$B$4 - G7078), 0)</f>
        <v>170</v>
      </c>
      <c r="J7078" s="2">
        <f>MAX(MIN(Inputs!$B$2, F7078*Inputs!$B$16, (Inputs!$B$14-F7078)/Inputs!$B$15)*Inputs!$B$9, 0)</f>
        <v>0</v>
      </c>
      <c r="K7078" s="2">
        <f>MAX(E7078*Inputs!$B$5 - B7078 - Inputs!$B$8, 0) * H7078</f>
        <v>0</v>
      </c>
      <c r="L7078" s="2">
        <f>IF(B7078 &gt;= D7078*Inputs!$B$10, MAX(B7078 - E7078/Inputs!$B$5 - Inputs!$B$8, 0) * I7078, 0)</f>
        <v>0</v>
      </c>
      <c r="M7078" s="2">
        <f t="shared" si="1322"/>
        <v>0</v>
      </c>
      <c r="N7078" s="3" t="str">
        <f t="shared" si="1323"/>
        <v>Idle</v>
      </c>
      <c r="O7078" s="3" t="str">
        <f t="shared" si="1331"/>
        <v>Idle</v>
      </c>
      <c r="P7078" s="2">
        <f t="shared" si="1324"/>
        <v>0</v>
      </c>
      <c r="Q7078" s="2">
        <f t="shared" si="1325"/>
        <v>0</v>
      </c>
      <c r="R7078" s="2">
        <f t="shared" si="1326"/>
        <v>0</v>
      </c>
      <c r="S7078" s="2">
        <f t="shared" si="1327"/>
        <v>0</v>
      </c>
      <c r="T7078" s="2">
        <f t="shared" si="1328"/>
        <v>0</v>
      </c>
      <c r="U7078" s="2">
        <f>IF(O7078="Reg", R7078 * Inputs!$B$7, 0)</f>
        <v>0</v>
      </c>
      <c r="V7078" s="2">
        <f>MAX(F7078 + P7078*Inputs!$B$15 - (Q7078/Inputs!$B$16) - U7078, 0)</f>
        <v>340</v>
      </c>
    </row>
    <row r="7079" spans="1:22" x14ac:dyDescent="0.3">
      <c r="A7079" s="1">
        <v>46317.875</v>
      </c>
      <c r="B7079" s="2">
        <v>193.83099379558979</v>
      </c>
      <c r="C7079" s="2">
        <v>9.5857108380659568</v>
      </c>
      <c r="D7079" s="2">
        <f t="shared" si="1320"/>
        <v>35.880960481429611</v>
      </c>
      <c r="E7079" s="2">
        <f t="shared" si="1321"/>
        <v>53.847624789468597</v>
      </c>
      <c r="F7079" s="2">
        <f t="shared" si="1329"/>
        <v>340</v>
      </c>
      <c r="G7079" s="2">
        <f t="shared" si="1330"/>
        <v>0</v>
      </c>
      <c r="H7079" s="2">
        <f>MIN(Inputs!$B$2, (Inputs!$B$14 - F7079)/Inputs!$B$15)</f>
        <v>0</v>
      </c>
      <c r="I7079" s="2">
        <f>MAX(MIN(Inputs!$B$2, F7079*Inputs!$B$16, Inputs!$B$14*Inputs!$B$4 - G7079), 0)</f>
        <v>170</v>
      </c>
      <c r="J7079" s="2">
        <f>MAX(MIN(Inputs!$B$2, F7079*Inputs!$B$16, (Inputs!$B$14-F7079)/Inputs!$B$15)*Inputs!$B$9, 0)</f>
        <v>0</v>
      </c>
      <c r="K7079" s="2">
        <f>MAX(E7079*Inputs!$B$5 - B7079 - Inputs!$B$8, 0) * H7079</f>
        <v>0</v>
      </c>
      <c r="L7079" s="2">
        <f>IF(B7079 &gt;= D7079*Inputs!$B$10, MAX(B7079 - E7079/Inputs!$B$5 - Inputs!$B$8, 0) * I7079, 0)</f>
        <v>19148.886883648378</v>
      </c>
      <c r="M7079" s="2">
        <f t="shared" si="1322"/>
        <v>0</v>
      </c>
      <c r="N7079" s="3" t="str">
        <f t="shared" si="1323"/>
        <v>Discharge</v>
      </c>
      <c r="O7079" s="3" t="str">
        <f t="shared" si="1331"/>
        <v>Discharge</v>
      </c>
      <c r="P7079" s="2">
        <f t="shared" si="1324"/>
        <v>0</v>
      </c>
      <c r="Q7079" s="2">
        <f t="shared" si="1325"/>
        <v>170</v>
      </c>
      <c r="R7079" s="2">
        <f t="shared" si="1326"/>
        <v>0</v>
      </c>
      <c r="S7079" s="2">
        <f t="shared" si="1327"/>
        <v>32951.268945250267</v>
      </c>
      <c r="T7079" s="2">
        <f t="shared" si="1328"/>
        <v>0</v>
      </c>
      <c r="U7079" s="2">
        <f>IF(O7079="Reg", R7079 * Inputs!$B$7, 0)</f>
        <v>0</v>
      </c>
      <c r="V7079" s="2">
        <f>MAX(F7079 + P7079*Inputs!$B$15 - (Q7079/Inputs!$B$16) - U7079, 0)</f>
        <v>170</v>
      </c>
    </row>
    <row r="7080" spans="1:22" x14ac:dyDescent="0.3">
      <c r="A7080" s="1">
        <v>46317.916666666657</v>
      </c>
      <c r="B7080" s="2">
        <v>39.34642124518038</v>
      </c>
      <c r="C7080" s="2">
        <v>5.6556458382883967</v>
      </c>
      <c r="D7080" s="2">
        <f t="shared" si="1320"/>
        <v>35.880960481429611</v>
      </c>
      <c r="E7080" s="2">
        <f t="shared" si="1321"/>
        <v>23.638226356158572</v>
      </c>
      <c r="F7080" s="2">
        <f t="shared" si="1329"/>
        <v>170</v>
      </c>
      <c r="G7080" s="2">
        <f t="shared" si="1330"/>
        <v>170</v>
      </c>
      <c r="H7080" s="2">
        <f>MIN(Inputs!$B$2, (Inputs!$B$14 - F7080)/Inputs!$B$15)</f>
        <v>170</v>
      </c>
      <c r="I7080" s="2">
        <f>MAX(MIN(Inputs!$B$2, F7080*Inputs!$B$16, Inputs!$B$14*Inputs!$B$4 - G7080), 0)</f>
        <v>170</v>
      </c>
      <c r="J7080" s="2">
        <f>MAX(MIN(Inputs!$B$2, F7080*Inputs!$B$16, (Inputs!$B$14-F7080)/Inputs!$B$15)*Inputs!$B$9, 0)</f>
        <v>136</v>
      </c>
      <c r="K7080" s="2">
        <f>MAX(E7080*Inputs!$B$5 - B7080 - Inputs!$B$8, 0) * H7080</f>
        <v>0</v>
      </c>
      <c r="L7080" s="2">
        <f>IF(B7080 &gt;= D7080*Inputs!$B$10, MAX(B7080 - E7080/Inputs!$B$5 - Inputs!$B$8, 0) * I7080, 0)</f>
        <v>0</v>
      </c>
      <c r="M7080" s="2">
        <f t="shared" si="1322"/>
        <v>769.16783400722193</v>
      </c>
      <c r="N7080" s="3" t="str">
        <f t="shared" si="1323"/>
        <v>Reg</v>
      </c>
      <c r="O7080" s="3" t="str">
        <f t="shared" si="1331"/>
        <v>Discharge</v>
      </c>
      <c r="P7080" s="2">
        <f t="shared" si="1324"/>
        <v>0</v>
      </c>
      <c r="Q7080" s="2">
        <f t="shared" si="1325"/>
        <v>170</v>
      </c>
      <c r="R7080" s="2">
        <f t="shared" si="1326"/>
        <v>0</v>
      </c>
      <c r="S7080" s="2">
        <f t="shared" si="1327"/>
        <v>6688.8916116806649</v>
      </c>
      <c r="T7080" s="2">
        <f t="shared" si="1328"/>
        <v>0</v>
      </c>
      <c r="U7080" s="2">
        <f>IF(O7080="Reg", R7080 * Inputs!$B$7, 0)</f>
        <v>0</v>
      </c>
      <c r="V7080" s="2">
        <f>MAX(F7080 + P7080*Inputs!$B$15 - (Q7080/Inputs!$B$16) - U7080, 0)</f>
        <v>0</v>
      </c>
    </row>
    <row r="7081" spans="1:22" x14ac:dyDescent="0.3">
      <c r="A7081" s="1">
        <v>46317.958333333343</v>
      </c>
      <c r="B7081" s="2">
        <v>38.005024077778863</v>
      </c>
      <c r="C7081" s="2">
        <v>46.93763849445974</v>
      </c>
      <c r="D7081" s="2">
        <f t="shared" si="1320"/>
        <v>35.880960481429611</v>
      </c>
      <c r="E7081" s="2">
        <f t="shared" si="1321"/>
        <v>17.080489481961838</v>
      </c>
      <c r="F7081" s="2">
        <f t="shared" si="1329"/>
        <v>0</v>
      </c>
      <c r="G7081" s="2">
        <f t="shared" si="1330"/>
        <v>340</v>
      </c>
      <c r="H7081" s="2">
        <f>MIN(Inputs!$B$2, (Inputs!$B$14 - F7081)/Inputs!$B$15)</f>
        <v>170</v>
      </c>
      <c r="I7081" s="2">
        <f>MAX(MIN(Inputs!$B$2, F7081*Inputs!$B$16, Inputs!$B$14*Inputs!$B$4 - G7081), 0)</f>
        <v>0</v>
      </c>
      <c r="J7081" s="2">
        <f>MAX(MIN(Inputs!$B$2, F7081*Inputs!$B$16, (Inputs!$B$14-F7081)/Inputs!$B$15)*Inputs!$B$9, 0)</f>
        <v>0</v>
      </c>
      <c r="K7081" s="2">
        <f>MAX(E7081*Inputs!$B$5 - B7081 - Inputs!$B$8, 0) * H7081</f>
        <v>0</v>
      </c>
      <c r="L7081" s="2">
        <f>IF(B7081 &gt;= D7081*Inputs!$B$10, MAX(B7081 - E7081/Inputs!$B$5 - Inputs!$B$8, 0) * I7081, 0)</f>
        <v>0</v>
      </c>
      <c r="M7081" s="2">
        <f t="shared" si="1322"/>
        <v>0</v>
      </c>
      <c r="N7081" s="3" t="str">
        <f t="shared" si="1323"/>
        <v>Idle</v>
      </c>
      <c r="O7081" s="3" t="str">
        <f t="shared" si="1331"/>
        <v>Idle</v>
      </c>
      <c r="P7081" s="2">
        <f t="shared" si="1324"/>
        <v>0</v>
      </c>
      <c r="Q7081" s="2">
        <f t="shared" si="1325"/>
        <v>0</v>
      </c>
      <c r="R7081" s="2">
        <f t="shared" si="1326"/>
        <v>0</v>
      </c>
      <c r="S7081" s="2">
        <f t="shared" si="1327"/>
        <v>0</v>
      </c>
      <c r="T7081" s="2">
        <f t="shared" si="1328"/>
        <v>0</v>
      </c>
      <c r="U7081" s="2">
        <f>IF(O7081="Reg", R7081 * Inputs!$B$7, 0)</f>
        <v>0</v>
      </c>
      <c r="V7081" s="2">
        <f>MAX(F7081 + P7081*Inputs!$B$15 - (Q7081/Inputs!$B$16) - U7081, 0)</f>
        <v>0</v>
      </c>
    </row>
    <row r="7082" spans="1:22" x14ac:dyDescent="0.3">
      <c r="A7082" s="1">
        <v>46318</v>
      </c>
      <c r="B7082" s="2">
        <v>36.502173186150117</v>
      </c>
      <c r="C7082" s="2">
        <v>3.4561007160530459</v>
      </c>
      <c r="D7082" s="2">
        <f t="shared" si="1320"/>
        <v>39.616454030146642</v>
      </c>
      <c r="E7082" s="2">
        <f t="shared" si="1321"/>
        <v>10.746318802332029</v>
      </c>
      <c r="F7082" s="2">
        <f t="shared" si="1329"/>
        <v>0</v>
      </c>
      <c r="G7082" s="2">
        <f t="shared" si="1330"/>
        <v>0</v>
      </c>
      <c r="H7082" s="2">
        <f>MIN(Inputs!$B$2, (Inputs!$B$14 - F7082)/Inputs!$B$15)</f>
        <v>170</v>
      </c>
      <c r="I7082" s="2">
        <f>MAX(MIN(Inputs!$B$2, F7082*Inputs!$B$16, Inputs!$B$14*Inputs!$B$4 - G7082), 0)</f>
        <v>0</v>
      </c>
      <c r="J7082" s="2">
        <f>MAX(MIN(Inputs!$B$2, F7082*Inputs!$B$16, (Inputs!$B$14-F7082)/Inputs!$B$15)*Inputs!$B$9, 0)</f>
        <v>0</v>
      </c>
      <c r="K7082" s="2">
        <f>MAX(E7082*Inputs!$B$5 - B7082 - Inputs!$B$8, 0) * H7082</f>
        <v>0</v>
      </c>
      <c r="L7082" s="2">
        <f>IF(B7082 &gt;= D7082*Inputs!$B$10, MAX(B7082 - E7082/Inputs!$B$5 - Inputs!$B$8, 0) * I7082, 0)</f>
        <v>0</v>
      </c>
      <c r="M7082" s="2">
        <f t="shared" si="1322"/>
        <v>0</v>
      </c>
      <c r="N7082" s="3" t="str">
        <f t="shared" si="1323"/>
        <v>Idle</v>
      </c>
      <c r="O7082" s="3" t="str">
        <f t="shared" si="1331"/>
        <v>Idle</v>
      </c>
      <c r="P7082" s="2">
        <f t="shared" si="1324"/>
        <v>0</v>
      </c>
      <c r="Q7082" s="2">
        <f t="shared" si="1325"/>
        <v>0</v>
      </c>
      <c r="R7082" s="2">
        <f t="shared" si="1326"/>
        <v>0</v>
      </c>
      <c r="S7082" s="2">
        <f t="shared" si="1327"/>
        <v>0</v>
      </c>
      <c r="T7082" s="2">
        <f t="shared" si="1328"/>
        <v>0</v>
      </c>
      <c r="U7082" s="2">
        <f>IF(O7082="Reg", R7082 * Inputs!$B$7, 0)</f>
        <v>0</v>
      </c>
      <c r="V7082" s="2">
        <f>MAX(F7082 + P7082*Inputs!$B$15 - (Q7082/Inputs!$B$16) - U7082, 0)</f>
        <v>0</v>
      </c>
    </row>
    <row r="7083" spans="1:22" x14ac:dyDescent="0.3">
      <c r="A7083" s="1">
        <v>46318.041666666657</v>
      </c>
      <c r="B7083" s="2">
        <v>11.499231611211419</v>
      </c>
      <c r="C7083" s="2">
        <v>3.5425274885252178</v>
      </c>
      <c r="D7083" s="2">
        <f t="shared" si="1320"/>
        <v>39.616454030146642</v>
      </c>
      <c r="E7083" s="2">
        <f t="shared" si="1321"/>
        <v>4.6626232713070097</v>
      </c>
      <c r="F7083" s="2">
        <f t="shared" si="1329"/>
        <v>0</v>
      </c>
      <c r="G7083" s="2">
        <f t="shared" si="1330"/>
        <v>0</v>
      </c>
      <c r="H7083" s="2">
        <f>MIN(Inputs!$B$2, (Inputs!$B$14 - F7083)/Inputs!$B$15)</f>
        <v>170</v>
      </c>
      <c r="I7083" s="2">
        <f>MAX(MIN(Inputs!$B$2, F7083*Inputs!$B$16, Inputs!$B$14*Inputs!$B$4 - G7083), 0)</f>
        <v>0</v>
      </c>
      <c r="J7083" s="2">
        <f>MAX(MIN(Inputs!$B$2, F7083*Inputs!$B$16, (Inputs!$B$14-F7083)/Inputs!$B$15)*Inputs!$B$9, 0)</f>
        <v>0</v>
      </c>
      <c r="K7083" s="2">
        <f>MAX(E7083*Inputs!$B$5 - B7083 - Inputs!$B$8, 0) * H7083</f>
        <v>0</v>
      </c>
      <c r="L7083" s="2">
        <f>IF(B7083 &gt;= D7083*Inputs!$B$10, MAX(B7083 - E7083/Inputs!$B$5 - Inputs!$B$8, 0) * I7083, 0)</f>
        <v>0</v>
      </c>
      <c r="M7083" s="2">
        <f t="shared" si="1322"/>
        <v>0</v>
      </c>
      <c r="N7083" s="3" t="str">
        <f t="shared" si="1323"/>
        <v>Idle</v>
      </c>
      <c r="O7083" s="3" t="str">
        <f t="shared" si="1331"/>
        <v>Idle</v>
      </c>
      <c r="P7083" s="2">
        <f t="shared" si="1324"/>
        <v>0</v>
      </c>
      <c r="Q7083" s="2">
        <f t="shared" si="1325"/>
        <v>0</v>
      </c>
      <c r="R7083" s="2">
        <f t="shared" si="1326"/>
        <v>0</v>
      </c>
      <c r="S7083" s="2">
        <f t="shared" si="1327"/>
        <v>0</v>
      </c>
      <c r="T7083" s="2">
        <f t="shared" si="1328"/>
        <v>0</v>
      </c>
      <c r="U7083" s="2">
        <f>IF(O7083="Reg", R7083 * Inputs!$B$7, 0)</f>
        <v>0</v>
      </c>
      <c r="V7083" s="2">
        <f>MAX(F7083 + P7083*Inputs!$B$15 - (Q7083/Inputs!$B$16) - U7083, 0)</f>
        <v>0</v>
      </c>
    </row>
    <row r="7084" spans="1:22" x14ac:dyDescent="0.3">
      <c r="A7084" s="1">
        <v>46318.083333333343</v>
      </c>
      <c r="B7084" s="2">
        <v>3.9019048209009699</v>
      </c>
      <c r="C7084" s="2">
        <v>7.2544098968976529</v>
      </c>
      <c r="D7084" s="2">
        <f t="shared" si="1320"/>
        <v>39.616454030146642</v>
      </c>
      <c r="E7084" s="2">
        <f t="shared" si="1321"/>
        <v>35.354837984409379</v>
      </c>
      <c r="F7084" s="2">
        <f t="shared" si="1329"/>
        <v>0</v>
      </c>
      <c r="G7084" s="2">
        <f t="shared" si="1330"/>
        <v>0</v>
      </c>
      <c r="H7084" s="2">
        <f>MIN(Inputs!$B$2, (Inputs!$B$14 - F7084)/Inputs!$B$15)</f>
        <v>170</v>
      </c>
      <c r="I7084" s="2">
        <f>MAX(MIN(Inputs!$B$2, F7084*Inputs!$B$16, Inputs!$B$14*Inputs!$B$4 - G7084), 0)</f>
        <v>0</v>
      </c>
      <c r="J7084" s="2">
        <f>MAX(MIN(Inputs!$B$2, F7084*Inputs!$B$16, (Inputs!$B$14-F7084)/Inputs!$B$15)*Inputs!$B$9, 0)</f>
        <v>0</v>
      </c>
      <c r="K7084" s="2">
        <f>MAX(E7084*Inputs!$B$5 - B7084 - Inputs!$B$8, 0) * H7084</f>
        <v>1225.7599429144784</v>
      </c>
      <c r="L7084" s="2">
        <f>IF(B7084 &gt;= D7084*Inputs!$B$10, MAX(B7084 - E7084/Inputs!$B$5 - Inputs!$B$8, 0) * I7084, 0)</f>
        <v>0</v>
      </c>
      <c r="M7084" s="2">
        <f t="shared" si="1322"/>
        <v>0</v>
      </c>
      <c r="N7084" s="3" t="str">
        <f t="shared" si="1323"/>
        <v>Charge</v>
      </c>
      <c r="O7084" s="3" t="str">
        <f t="shared" si="1331"/>
        <v>Charge</v>
      </c>
      <c r="P7084" s="2">
        <f t="shared" si="1324"/>
        <v>170</v>
      </c>
      <c r="Q7084" s="2">
        <f t="shared" si="1325"/>
        <v>0</v>
      </c>
      <c r="R7084" s="2">
        <f t="shared" si="1326"/>
        <v>0</v>
      </c>
      <c r="S7084" s="2">
        <f t="shared" si="1327"/>
        <v>-663.32381955316487</v>
      </c>
      <c r="T7084" s="2">
        <f t="shared" si="1328"/>
        <v>0</v>
      </c>
      <c r="U7084" s="2">
        <f>IF(O7084="Reg", R7084 * Inputs!$B$7, 0)</f>
        <v>0</v>
      </c>
      <c r="V7084" s="2">
        <f>MAX(F7084 + P7084*Inputs!$B$15 - (Q7084/Inputs!$B$16) - U7084, 0)</f>
        <v>170</v>
      </c>
    </row>
    <row r="7085" spans="1:22" x14ac:dyDescent="0.3">
      <c r="A7085" s="1">
        <v>46318.125</v>
      </c>
      <c r="B7085" s="2">
        <v>12.57460319572967</v>
      </c>
      <c r="C7085" s="2">
        <v>2.7920059600829692</v>
      </c>
      <c r="D7085" s="2">
        <f t="shared" si="1320"/>
        <v>39.616454030146642</v>
      </c>
      <c r="E7085" s="2">
        <f t="shared" si="1321"/>
        <v>34.704520514259215</v>
      </c>
      <c r="F7085" s="2">
        <f t="shared" si="1329"/>
        <v>170</v>
      </c>
      <c r="G7085" s="2">
        <f t="shared" si="1330"/>
        <v>0</v>
      </c>
      <c r="H7085" s="2">
        <f>MIN(Inputs!$B$2, (Inputs!$B$14 - F7085)/Inputs!$B$15)</f>
        <v>170</v>
      </c>
      <c r="I7085" s="2">
        <f>MAX(MIN(Inputs!$B$2, F7085*Inputs!$B$16, Inputs!$B$14*Inputs!$B$4 - G7085), 0)</f>
        <v>170</v>
      </c>
      <c r="J7085" s="2">
        <f>MAX(MIN(Inputs!$B$2, F7085*Inputs!$B$16, (Inputs!$B$14-F7085)/Inputs!$B$15)*Inputs!$B$9, 0)</f>
        <v>136</v>
      </c>
      <c r="K7085" s="2">
        <f>MAX(E7085*Inputs!$B$5 - B7085 - Inputs!$B$8, 0) * H7085</f>
        <v>0</v>
      </c>
      <c r="L7085" s="2">
        <f>IF(B7085 &gt;= D7085*Inputs!$B$10, MAX(B7085 - E7085/Inputs!$B$5 - Inputs!$B$8, 0) * I7085, 0)</f>
        <v>0</v>
      </c>
      <c r="M7085" s="2">
        <f t="shared" si="1322"/>
        <v>379.7128105712838</v>
      </c>
      <c r="N7085" s="3" t="str">
        <f t="shared" si="1323"/>
        <v>Reg</v>
      </c>
      <c r="O7085" s="3" t="str">
        <f t="shared" si="1331"/>
        <v>Charge</v>
      </c>
      <c r="P7085" s="2">
        <f t="shared" si="1324"/>
        <v>170</v>
      </c>
      <c r="Q7085" s="2">
        <f t="shared" si="1325"/>
        <v>0</v>
      </c>
      <c r="R7085" s="2">
        <f t="shared" si="1326"/>
        <v>0</v>
      </c>
      <c r="S7085" s="2">
        <f t="shared" si="1327"/>
        <v>-2137.6825432740438</v>
      </c>
      <c r="T7085" s="2">
        <f t="shared" si="1328"/>
        <v>0</v>
      </c>
      <c r="U7085" s="2">
        <f>IF(O7085="Reg", R7085 * Inputs!$B$7, 0)</f>
        <v>0</v>
      </c>
      <c r="V7085" s="2">
        <f>MAX(F7085 + P7085*Inputs!$B$15 - (Q7085/Inputs!$B$16) - U7085, 0)</f>
        <v>340</v>
      </c>
    </row>
    <row r="7086" spans="1:22" x14ac:dyDescent="0.3">
      <c r="A7086" s="1">
        <v>46318.166666666657</v>
      </c>
      <c r="B7086" s="2">
        <v>0</v>
      </c>
      <c r="C7086" s="2">
        <v>5.7756625988812988</v>
      </c>
      <c r="D7086" s="2">
        <f t="shared" si="1320"/>
        <v>39.616454030146642</v>
      </c>
      <c r="E7086" s="2">
        <f t="shared" si="1321"/>
        <v>32.742908654823907</v>
      </c>
      <c r="F7086" s="2">
        <f t="shared" si="1329"/>
        <v>340</v>
      </c>
      <c r="G7086" s="2">
        <f t="shared" si="1330"/>
        <v>0</v>
      </c>
      <c r="H7086" s="2">
        <f>MIN(Inputs!$B$2, (Inputs!$B$14 - F7086)/Inputs!$B$15)</f>
        <v>0</v>
      </c>
      <c r="I7086" s="2">
        <f>MAX(MIN(Inputs!$B$2, F7086*Inputs!$B$16, Inputs!$B$14*Inputs!$B$4 - G7086), 0)</f>
        <v>170</v>
      </c>
      <c r="J7086" s="2">
        <f>MAX(MIN(Inputs!$B$2, F7086*Inputs!$B$16, (Inputs!$B$14-F7086)/Inputs!$B$15)*Inputs!$B$9, 0)</f>
        <v>0</v>
      </c>
      <c r="K7086" s="2">
        <f>MAX(E7086*Inputs!$B$5 - B7086 - Inputs!$B$8, 0) * H7086</f>
        <v>0</v>
      </c>
      <c r="L7086" s="2">
        <f>IF(B7086 &gt;= D7086*Inputs!$B$10, MAX(B7086 - E7086/Inputs!$B$5 - Inputs!$B$8, 0) * I7086, 0)</f>
        <v>0</v>
      </c>
      <c r="M7086" s="2">
        <f t="shared" si="1322"/>
        <v>0</v>
      </c>
      <c r="N7086" s="3" t="str">
        <f t="shared" si="1323"/>
        <v>Idle</v>
      </c>
      <c r="O7086" s="3" t="str">
        <f t="shared" si="1331"/>
        <v>Idle</v>
      </c>
      <c r="P7086" s="2">
        <f t="shared" si="1324"/>
        <v>0</v>
      </c>
      <c r="Q7086" s="2">
        <f t="shared" si="1325"/>
        <v>0</v>
      </c>
      <c r="R7086" s="2">
        <f t="shared" si="1326"/>
        <v>0</v>
      </c>
      <c r="S7086" s="2">
        <f t="shared" si="1327"/>
        <v>0</v>
      </c>
      <c r="T7086" s="2">
        <f t="shared" si="1328"/>
        <v>0</v>
      </c>
      <c r="U7086" s="2">
        <f>IF(O7086="Reg", R7086 * Inputs!$B$7, 0)</f>
        <v>0</v>
      </c>
      <c r="V7086" s="2">
        <f>MAX(F7086 + P7086*Inputs!$B$15 - (Q7086/Inputs!$B$16) - U7086, 0)</f>
        <v>340</v>
      </c>
    </row>
    <row r="7087" spans="1:22" x14ac:dyDescent="0.3">
      <c r="A7087" s="1">
        <v>46318.208333333343</v>
      </c>
      <c r="B7087" s="2">
        <v>0</v>
      </c>
      <c r="C7087" s="2">
        <v>13.30196692808574</v>
      </c>
      <c r="D7087" s="2">
        <f t="shared" si="1320"/>
        <v>39.616454030146642</v>
      </c>
      <c r="E7087" s="2">
        <f t="shared" si="1321"/>
        <v>35.071644040966326</v>
      </c>
      <c r="F7087" s="2">
        <f t="shared" si="1329"/>
        <v>340</v>
      </c>
      <c r="G7087" s="2">
        <f t="shared" si="1330"/>
        <v>0</v>
      </c>
      <c r="H7087" s="2">
        <f>MIN(Inputs!$B$2, (Inputs!$B$14 - F7087)/Inputs!$B$15)</f>
        <v>0</v>
      </c>
      <c r="I7087" s="2">
        <f>MAX(MIN(Inputs!$B$2, F7087*Inputs!$B$16, Inputs!$B$14*Inputs!$B$4 - G7087), 0)</f>
        <v>170</v>
      </c>
      <c r="J7087" s="2">
        <f>MAX(MIN(Inputs!$B$2, F7087*Inputs!$B$16, (Inputs!$B$14-F7087)/Inputs!$B$15)*Inputs!$B$9, 0)</f>
        <v>0</v>
      </c>
      <c r="K7087" s="2">
        <f>MAX(E7087*Inputs!$B$5 - B7087 - Inputs!$B$8, 0) * H7087</f>
        <v>0</v>
      </c>
      <c r="L7087" s="2">
        <f>IF(B7087 &gt;= D7087*Inputs!$B$10, MAX(B7087 - E7087/Inputs!$B$5 - Inputs!$B$8, 0) * I7087, 0)</f>
        <v>0</v>
      </c>
      <c r="M7087" s="2">
        <f t="shared" si="1322"/>
        <v>0</v>
      </c>
      <c r="N7087" s="3" t="str">
        <f t="shared" si="1323"/>
        <v>Idle</v>
      </c>
      <c r="O7087" s="3" t="str">
        <f t="shared" si="1331"/>
        <v>Idle</v>
      </c>
      <c r="P7087" s="2">
        <f t="shared" si="1324"/>
        <v>0</v>
      </c>
      <c r="Q7087" s="2">
        <f t="shared" si="1325"/>
        <v>0</v>
      </c>
      <c r="R7087" s="2">
        <f t="shared" si="1326"/>
        <v>0</v>
      </c>
      <c r="S7087" s="2">
        <f t="shared" si="1327"/>
        <v>0</v>
      </c>
      <c r="T7087" s="2">
        <f t="shared" si="1328"/>
        <v>0</v>
      </c>
      <c r="U7087" s="2">
        <f>IF(O7087="Reg", R7087 * Inputs!$B$7, 0)</f>
        <v>0</v>
      </c>
      <c r="V7087" s="2">
        <f>MAX(F7087 + P7087*Inputs!$B$15 - (Q7087/Inputs!$B$16) - U7087, 0)</f>
        <v>340</v>
      </c>
    </row>
    <row r="7088" spans="1:22" x14ac:dyDescent="0.3">
      <c r="A7088" s="1">
        <v>46318.25</v>
      </c>
      <c r="B7088" s="2">
        <v>0</v>
      </c>
      <c r="C7088" s="2">
        <v>16.841375426328099</v>
      </c>
      <c r="D7088" s="2">
        <f t="shared" si="1320"/>
        <v>39.616454030146642</v>
      </c>
      <c r="E7088" s="2">
        <f t="shared" si="1321"/>
        <v>37.806999505905019</v>
      </c>
      <c r="F7088" s="2">
        <f t="shared" si="1329"/>
        <v>340</v>
      </c>
      <c r="G7088" s="2">
        <f t="shared" si="1330"/>
        <v>0</v>
      </c>
      <c r="H7088" s="2">
        <f>MIN(Inputs!$B$2, (Inputs!$B$14 - F7088)/Inputs!$B$15)</f>
        <v>0</v>
      </c>
      <c r="I7088" s="2">
        <f>MAX(MIN(Inputs!$B$2, F7088*Inputs!$B$16, Inputs!$B$14*Inputs!$B$4 - G7088), 0)</f>
        <v>170</v>
      </c>
      <c r="J7088" s="2">
        <f>MAX(MIN(Inputs!$B$2, F7088*Inputs!$B$16, (Inputs!$B$14-F7088)/Inputs!$B$15)*Inputs!$B$9, 0)</f>
        <v>0</v>
      </c>
      <c r="K7088" s="2">
        <f>MAX(E7088*Inputs!$B$5 - B7088 - Inputs!$B$8, 0) * H7088</f>
        <v>0</v>
      </c>
      <c r="L7088" s="2">
        <f>IF(B7088 &gt;= D7088*Inputs!$B$10, MAX(B7088 - E7088/Inputs!$B$5 - Inputs!$B$8, 0) * I7088, 0)</f>
        <v>0</v>
      </c>
      <c r="M7088" s="2">
        <f t="shared" si="1322"/>
        <v>0</v>
      </c>
      <c r="N7088" s="3" t="str">
        <f t="shared" si="1323"/>
        <v>Idle</v>
      </c>
      <c r="O7088" s="3" t="str">
        <f t="shared" si="1331"/>
        <v>Idle</v>
      </c>
      <c r="P7088" s="2">
        <f t="shared" si="1324"/>
        <v>0</v>
      </c>
      <c r="Q7088" s="2">
        <f t="shared" si="1325"/>
        <v>0</v>
      </c>
      <c r="R7088" s="2">
        <f t="shared" si="1326"/>
        <v>0</v>
      </c>
      <c r="S7088" s="2">
        <f t="shared" si="1327"/>
        <v>0</v>
      </c>
      <c r="T7088" s="2">
        <f t="shared" si="1328"/>
        <v>0</v>
      </c>
      <c r="U7088" s="2">
        <f>IF(O7088="Reg", R7088 * Inputs!$B$7, 0)</f>
        <v>0</v>
      </c>
      <c r="V7088" s="2">
        <f>MAX(F7088 + P7088*Inputs!$B$15 - (Q7088/Inputs!$B$16) - U7088, 0)</f>
        <v>340</v>
      </c>
    </row>
    <row r="7089" spans="1:22" x14ac:dyDescent="0.3">
      <c r="A7089" s="1">
        <v>46318.291666666657</v>
      </c>
      <c r="B7089" s="2">
        <v>195.65251988982561</v>
      </c>
      <c r="C7089" s="2">
        <v>2.3252236409350622</v>
      </c>
      <c r="D7089" s="2">
        <f t="shared" si="1320"/>
        <v>39.616454030146642</v>
      </c>
      <c r="E7089" s="2">
        <f t="shared" si="1321"/>
        <v>43.038762772238925</v>
      </c>
      <c r="F7089" s="2">
        <f t="shared" si="1329"/>
        <v>340</v>
      </c>
      <c r="G7089" s="2">
        <f t="shared" si="1330"/>
        <v>0</v>
      </c>
      <c r="H7089" s="2">
        <f>MIN(Inputs!$B$2, (Inputs!$B$14 - F7089)/Inputs!$B$15)</f>
        <v>0</v>
      </c>
      <c r="I7089" s="2">
        <f>MAX(MIN(Inputs!$B$2, F7089*Inputs!$B$16, Inputs!$B$14*Inputs!$B$4 - G7089), 0)</f>
        <v>170</v>
      </c>
      <c r="J7089" s="2">
        <f>MAX(MIN(Inputs!$B$2, F7089*Inputs!$B$16, (Inputs!$B$14-F7089)/Inputs!$B$15)*Inputs!$B$9, 0)</f>
        <v>0</v>
      </c>
      <c r="K7089" s="2">
        <f>MAX(E7089*Inputs!$B$5 - B7089 - Inputs!$B$8, 0) * H7089</f>
        <v>0</v>
      </c>
      <c r="L7089" s="2">
        <f>IF(B7089 &gt;= D7089*Inputs!$B$10, MAX(B7089 - E7089/Inputs!$B$5 - Inputs!$B$8, 0) * I7089, 0)</f>
        <v>21546.621936633288</v>
      </c>
      <c r="M7089" s="2">
        <f t="shared" si="1322"/>
        <v>0</v>
      </c>
      <c r="N7089" s="3" t="str">
        <f t="shared" si="1323"/>
        <v>Discharge</v>
      </c>
      <c r="O7089" s="3" t="str">
        <f t="shared" si="1331"/>
        <v>Discharge</v>
      </c>
      <c r="P7089" s="2">
        <f t="shared" si="1324"/>
        <v>0</v>
      </c>
      <c r="Q7089" s="2">
        <f t="shared" si="1325"/>
        <v>170</v>
      </c>
      <c r="R7089" s="2">
        <f t="shared" si="1326"/>
        <v>0</v>
      </c>
      <c r="S7089" s="2">
        <f t="shared" si="1327"/>
        <v>33260.928381270351</v>
      </c>
      <c r="T7089" s="2">
        <f t="shared" si="1328"/>
        <v>0</v>
      </c>
      <c r="U7089" s="2">
        <f>IF(O7089="Reg", R7089 * Inputs!$B$7, 0)</f>
        <v>0</v>
      </c>
      <c r="V7089" s="2">
        <f>MAX(F7089 + P7089*Inputs!$B$15 - (Q7089/Inputs!$B$16) - U7089, 0)</f>
        <v>170</v>
      </c>
    </row>
    <row r="7090" spans="1:22" x14ac:dyDescent="0.3">
      <c r="A7090" s="1">
        <v>46318.333333333343</v>
      </c>
      <c r="B7090" s="2">
        <v>0</v>
      </c>
      <c r="C7090" s="2">
        <v>5.4328600078415707</v>
      </c>
      <c r="D7090" s="2">
        <f t="shared" si="1320"/>
        <v>39.616454030146642</v>
      </c>
      <c r="E7090" s="2">
        <f t="shared" si="1321"/>
        <v>16.326006830526453</v>
      </c>
      <c r="F7090" s="2">
        <f t="shared" si="1329"/>
        <v>170</v>
      </c>
      <c r="G7090" s="2">
        <f t="shared" si="1330"/>
        <v>170</v>
      </c>
      <c r="H7090" s="2">
        <f>MIN(Inputs!$B$2, (Inputs!$B$14 - F7090)/Inputs!$B$15)</f>
        <v>170</v>
      </c>
      <c r="I7090" s="2">
        <f>MAX(MIN(Inputs!$B$2, F7090*Inputs!$B$16, Inputs!$B$14*Inputs!$B$4 - G7090), 0)</f>
        <v>170</v>
      </c>
      <c r="J7090" s="2">
        <f>MAX(MIN(Inputs!$B$2, F7090*Inputs!$B$16, (Inputs!$B$14-F7090)/Inputs!$B$15)*Inputs!$B$9, 0)</f>
        <v>136</v>
      </c>
      <c r="K7090" s="2">
        <f>MAX(E7090*Inputs!$B$5 - B7090 - Inputs!$B$8, 0) * H7090</f>
        <v>0</v>
      </c>
      <c r="L7090" s="2">
        <f>IF(B7090 &gt;= D7090*Inputs!$B$10, MAX(B7090 - E7090/Inputs!$B$5 - Inputs!$B$8, 0) * I7090, 0)</f>
        <v>0</v>
      </c>
      <c r="M7090" s="2">
        <f t="shared" si="1322"/>
        <v>738.86896106645361</v>
      </c>
      <c r="N7090" s="3" t="str">
        <f t="shared" si="1323"/>
        <v>Reg</v>
      </c>
      <c r="O7090" s="3" t="str">
        <f t="shared" si="1331"/>
        <v>Discharge</v>
      </c>
      <c r="P7090" s="2">
        <f t="shared" si="1324"/>
        <v>0</v>
      </c>
      <c r="Q7090" s="2">
        <f t="shared" si="1325"/>
        <v>170</v>
      </c>
      <c r="R7090" s="2">
        <f t="shared" si="1326"/>
        <v>0</v>
      </c>
      <c r="S7090" s="2">
        <f t="shared" si="1327"/>
        <v>0</v>
      </c>
      <c r="T7090" s="2">
        <f t="shared" si="1328"/>
        <v>0</v>
      </c>
      <c r="U7090" s="2">
        <f>IF(O7090="Reg", R7090 * Inputs!$B$7, 0)</f>
        <v>0</v>
      </c>
      <c r="V7090" s="2">
        <f>MAX(F7090 + P7090*Inputs!$B$15 - (Q7090/Inputs!$B$16) - U7090, 0)</f>
        <v>0</v>
      </c>
    </row>
    <row r="7091" spans="1:22" x14ac:dyDescent="0.3">
      <c r="A7091" s="1">
        <v>46318.375</v>
      </c>
      <c r="B7091" s="2">
        <v>0.80493203911783984</v>
      </c>
      <c r="C7091" s="2">
        <v>15.755705831203141</v>
      </c>
      <c r="D7091" s="2">
        <f t="shared" si="1320"/>
        <v>39.616454030146642</v>
      </c>
      <c r="E7091" s="2">
        <f t="shared" si="1321"/>
        <v>25.859915366724234</v>
      </c>
      <c r="F7091" s="2">
        <f t="shared" si="1329"/>
        <v>0</v>
      </c>
      <c r="G7091" s="2">
        <f t="shared" si="1330"/>
        <v>340</v>
      </c>
      <c r="H7091" s="2">
        <f>MIN(Inputs!$B$2, (Inputs!$B$14 - F7091)/Inputs!$B$15)</f>
        <v>170</v>
      </c>
      <c r="I7091" s="2">
        <f>MAX(MIN(Inputs!$B$2, F7091*Inputs!$B$16, Inputs!$B$14*Inputs!$B$4 - G7091), 0)</f>
        <v>0</v>
      </c>
      <c r="J7091" s="2">
        <f>MAX(MIN(Inputs!$B$2, F7091*Inputs!$B$16, (Inputs!$B$14-F7091)/Inputs!$B$15)*Inputs!$B$9, 0)</f>
        <v>0</v>
      </c>
      <c r="K7091" s="2">
        <f>MAX(E7091*Inputs!$B$5 - B7091 - Inputs!$B$8, 0) * H7091</f>
        <v>331.80489221191232</v>
      </c>
      <c r="L7091" s="2">
        <f>IF(B7091 &gt;= D7091*Inputs!$B$10, MAX(B7091 - E7091/Inputs!$B$5 - Inputs!$B$8, 0) * I7091, 0)</f>
        <v>0</v>
      </c>
      <c r="M7091" s="2">
        <f t="shared" si="1322"/>
        <v>0</v>
      </c>
      <c r="N7091" s="3" t="str">
        <f t="shared" si="1323"/>
        <v>Charge</v>
      </c>
      <c r="O7091" s="3" t="str">
        <f t="shared" si="1331"/>
        <v>Charge</v>
      </c>
      <c r="P7091" s="2">
        <f t="shared" si="1324"/>
        <v>170</v>
      </c>
      <c r="Q7091" s="2">
        <f t="shared" si="1325"/>
        <v>0</v>
      </c>
      <c r="R7091" s="2">
        <f t="shared" si="1326"/>
        <v>0</v>
      </c>
      <c r="S7091" s="2">
        <f t="shared" si="1327"/>
        <v>-136.83844665003278</v>
      </c>
      <c r="T7091" s="2">
        <f t="shared" si="1328"/>
        <v>0</v>
      </c>
      <c r="U7091" s="2">
        <f>IF(O7091="Reg", R7091 * Inputs!$B$7, 0)</f>
        <v>0</v>
      </c>
      <c r="V7091" s="2">
        <f>MAX(F7091 + P7091*Inputs!$B$15 - (Q7091/Inputs!$B$16) - U7091, 0)</f>
        <v>170</v>
      </c>
    </row>
    <row r="7092" spans="1:22" x14ac:dyDescent="0.3">
      <c r="A7092" s="1">
        <v>46318.416666666657</v>
      </c>
      <c r="B7092" s="2">
        <v>13.97241231685453</v>
      </c>
      <c r="C7092" s="2">
        <v>2.834411417724267</v>
      </c>
      <c r="D7092" s="2">
        <f t="shared" si="1320"/>
        <v>39.616454030146642</v>
      </c>
      <c r="E7092" s="2">
        <f t="shared" si="1321"/>
        <v>35.228996325242562</v>
      </c>
      <c r="F7092" s="2">
        <f t="shared" si="1329"/>
        <v>170</v>
      </c>
      <c r="G7092" s="2">
        <f t="shared" si="1330"/>
        <v>340</v>
      </c>
      <c r="H7092" s="2">
        <f>MIN(Inputs!$B$2, (Inputs!$B$14 - F7092)/Inputs!$B$15)</f>
        <v>170</v>
      </c>
      <c r="I7092" s="2">
        <f>MAX(MIN(Inputs!$B$2, F7092*Inputs!$B$16, Inputs!$B$14*Inputs!$B$4 - G7092), 0)</f>
        <v>0</v>
      </c>
      <c r="J7092" s="2">
        <f>MAX(MIN(Inputs!$B$2, F7092*Inputs!$B$16, (Inputs!$B$14-F7092)/Inputs!$B$15)*Inputs!$B$9, 0)</f>
        <v>136</v>
      </c>
      <c r="K7092" s="2">
        <f>MAX(E7092*Inputs!$B$5 - B7092 - Inputs!$B$8, 0) * H7092</f>
        <v>0</v>
      </c>
      <c r="L7092" s="2">
        <f>IF(B7092 &gt;= D7092*Inputs!$B$10, MAX(B7092 - E7092/Inputs!$B$5 - Inputs!$B$8, 0) * I7092, 0)</f>
        <v>0</v>
      </c>
      <c r="M7092" s="2">
        <f t="shared" si="1322"/>
        <v>385.47995281050032</v>
      </c>
      <c r="N7092" s="3" t="str">
        <f t="shared" si="1323"/>
        <v>Reg</v>
      </c>
      <c r="O7092" s="3" t="str">
        <f t="shared" si="1331"/>
        <v>Charge</v>
      </c>
      <c r="P7092" s="2">
        <f t="shared" si="1324"/>
        <v>170</v>
      </c>
      <c r="Q7092" s="2">
        <f t="shared" si="1325"/>
        <v>0</v>
      </c>
      <c r="R7092" s="2">
        <f t="shared" si="1326"/>
        <v>0</v>
      </c>
      <c r="S7092" s="2">
        <f t="shared" si="1327"/>
        <v>-2375.3100938652701</v>
      </c>
      <c r="T7092" s="2">
        <f t="shared" si="1328"/>
        <v>0</v>
      </c>
      <c r="U7092" s="2">
        <f>IF(O7092="Reg", R7092 * Inputs!$B$7, 0)</f>
        <v>0</v>
      </c>
      <c r="V7092" s="2">
        <f>MAX(F7092 + P7092*Inputs!$B$15 - (Q7092/Inputs!$B$16) - U7092, 0)</f>
        <v>340</v>
      </c>
    </row>
    <row r="7093" spans="1:22" x14ac:dyDescent="0.3">
      <c r="A7093" s="1">
        <v>46318.458333333343</v>
      </c>
      <c r="B7093" s="2">
        <v>16.41213278963215</v>
      </c>
      <c r="C7093" s="2">
        <v>6.8184189652763516</v>
      </c>
      <c r="D7093" s="2">
        <f t="shared" si="1320"/>
        <v>39.616454030146642</v>
      </c>
      <c r="E7093" s="2">
        <f t="shared" si="1321"/>
        <v>44.283903656969009</v>
      </c>
      <c r="F7093" s="2">
        <f t="shared" si="1329"/>
        <v>340</v>
      </c>
      <c r="G7093" s="2">
        <f t="shared" si="1330"/>
        <v>340</v>
      </c>
      <c r="H7093" s="2">
        <f>MIN(Inputs!$B$2, (Inputs!$B$14 - F7093)/Inputs!$B$15)</f>
        <v>0</v>
      </c>
      <c r="I7093" s="2">
        <f>MAX(MIN(Inputs!$B$2, F7093*Inputs!$B$16, Inputs!$B$14*Inputs!$B$4 - G7093), 0)</f>
        <v>0</v>
      </c>
      <c r="J7093" s="2">
        <f>MAX(MIN(Inputs!$B$2, F7093*Inputs!$B$16, (Inputs!$B$14-F7093)/Inputs!$B$15)*Inputs!$B$9, 0)</f>
        <v>0</v>
      </c>
      <c r="K7093" s="2">
        <f>MAX(E7093*Inputs!$B$5 - B7093 - Inputs!$B$8, 0) * H7093</f>
        <v>0</v>
      </c>
      <c r="L7093" s="2">
        <f>IF(B7093 &gt;= D7093*Inputs!$B$10, MAX(B7093 - E7093/Inputs!$B$5 - Inputs!$B$8, 0) * I7093, 0)</f>
        <v>0</v>
      </c>
      <c r="M7093" s="2">
        <f t="shared" si="1322"/>
        <v>0</v>
      </c>
      <c r="N7093" s="3" t="str">
        <f t="shared" si="1323"/>
        <v>Idle</v>
      </c>
      <c r="O7093" s="3" t="str">
        <f t="shared" si="1331"/>
        <v>Idle</v>
      </c>
      <c r="P7093" s="2">
        <f t="shared" si="1324"/>
        <v>0</v>
      </c>
      <c r="Q7093" s="2">
        <f t="shared" si="1325"/>
        <v>0</v>
      </c>
      <c r="R7093" s="2">
        <f t="shared" si="1326"/>
        <v>0</v>
      </c>
      <c r="S7093" s="2">
        <f t="shared" si="1327"/>
        <v>0</v>
      </c>
      <c r="T7093" s="2">
        <f t="shared" si="1328"/>
        <v>0</v>
      </c>
      <c r="U7093" s="2">
        <f>IF(O7093="Reg", R7093 * Inputs!$B$7, 0)</f>
        <v>0</v>
      </c>
      <c r="V7093" s="2">
        <f>MAX(F7093 + P7093*Inputs!$B$15 - (Q7093/Inputs!$B$16) - U7093, 0)</f>
        <v>340</v>
      </c>
    </row>
    <row r="7094" spans="1:22" x14ac:dyDescent="0.3">
      <c r="A7094" s="1">
        <v>46318.5</v>
      </c>
      <c r="B7094" s="2">
        <v>31.390579598003431</v>
      </c>
      <c r="C7094" s="2">
        <v>16.546145239721941</v>
      </c>
      <c r="D7094" s="2">
        <f t="shared" si="1320"/>
        <v>39.616454030146642</v>
      </c>
      <c r="E7094" s="2">
        <f t="shared" si="1321"/>
        <v>51.960889569200127</v>
      </c>
      <c r="F7094" s="2">
        <f t="shared" si="1329"/>
        <v>340</v>
      </c>
      <c r="G7094" s="2">
        <f t="shared" si="1330"/>
        <v>340</v>
      </c>
      <c r="H7094" s="2">
        <f>MIN(Inputs!$B$2, (Inputs!$B$14 - F7094)/Inputs!$B$15)</f>
        <v>0</v>
      </c>
      <c r="I7094" s="2">
        <f>MAX(MIN(Inputs!$B$2, F7094*Inputs!$B$16, Inputs!$B$14*Inputs!$B$4 - G7094), 0)</f>
        <v>0</v>
      </c>
      <c r="J7094" s="2">
        <f>MAX(MIN(Inputs!$B$2, F7094*Inputs!$B$16, (Inputs!$B$14-F7094)/Inputs!$B$15)*Inputs!$B$9, 0)</f>
        <v>0</v>
      </c>
      <c r="K7094" s="2">
        <f>MAX(E7094*Inputs!$B$5 - B7094 - Inputs!$B$8, 0) * H7094</f>
        <v>0</v>
      </c>
      <c r="L7094" s="2">
        <f>IF(B7094 &gt;= D7094*Inputs!$B$10, MAX(B7094 - E7094/Inputs!$B$5 - Inputs!$B$8, 0) * I7094, 0)</f>
        <v>0</v>
      </c>
      <c r="M7094" s="2">
        <f t="shared" si="1322"/>
        <v>0</v>
      </c>
      <c r="N7094" s="3" t="str">
        <f t="shared" si="1323"/>
        <v>Idle</v>
      </c>
      <c r="O7094" s="3" t="str">
        <f t="shared" si="1331"/>
        <v>Idle</v>
      </c>
      <c r="P7094" s="2">
        <f t="shared" si="1324"/>
        <v>0</v>
      </c>
      <c r="Q7094" s="2">
        <f t="shared" si="1325"/>
        <v>0</v>
      </c>
      <c r="R7094" s="2">
        <f t="shared" si="1326"/>
        <v>0</v>
      </c>
      <c r="S7094" s="2">
        <f t="shared" si="1327"/>
        <v>0</v>
      </c>
      <c r="T7094" s="2">
        <f t="shared" si="1328"/>
        <v>0</v>
      </c>
      <c r="U7094" s="2">
        <f>IF(O7094="Reg", R7094 * Inputs!$B$7, 0)</f>
        <v>0</v>
      </c>
      <c r="V7094" s="2">
        <f>MAX(F7094 + P7094*Inputs!$B$15 - (Q7094/Inputs!$B$16) - U7094, 0)</f>
        <v>340</v>
      </c>
    </row>
    <row r="7095" spans="1:22" x14ac:dyDescent="0.3">
      <c r="A7095" s="1">
        <v>46318.541666666657</v>
      </c>
      <c r="B7095" s="2">
        <v>35.37598423955076</v>
      </c>
      <c r="C7095" s="2">
        <v>20.804078871611161</v>
      </c>
      <c r="D7095" s="2">
        <f t="shared" si="1320"/>
        <v>39.616454030146642</v>
      </c>
      <c r="E7095" s="2">
        <f t="shared" si="1321"/>
        <v>58.885260372660042</v>
      </c>
      <c r="F7095" s="2">
        <f t="shared" si="1329"/>
        <v>340</v>
      </c>
      <c r="G7095" s="2">
        <f t="shared" si="1330"/>
        <v>340</v>
      </c>
      <c r="H7095" s="2">
        <f>MIN(Inputs!$B$2, (Inputs!$B$14 - F7095)/Inputs!$B$15)</f>
        <v>0</v>
      </c>
      <c r="I7095" s="2">
        <f>MAX(MIN(Inputs!$B$2, F7095*Inputs!$B$16, Inputs!$B$14*Inputs!$B$4 - G7095), 0)</f>
        <v>0</v>
      </c>
      <c r="J7095" s="2">
        <f>MAX(MIN(Inputs!$B$2, F7095*Inputs!$B$16, (Inputs!$B$14-F7095)/Inputs!$B$15)*Inputs!$B$9, 0)</f>
        <v>0</v>
      </c>
      <c r="K7095" s="2">
        <f>MAX(E7095*Inputs!$B$5 - B7095 - Inputs!$B$8, 0) * H7095</f>
        <v>0</v>
      </c>
      <c r="L7095" s="2">
        <f>IF(B7095 &gt;= D7095*Inputs!$B$10, MAX(B7095 - E7095/Inputs!$B$5 - Inputs!$B$8, 0) * I7095, 0)</f>
        <v>0</v>
      </c>
      <c r="M7095" s="2">
        <f t="shared" si="1322"/>
        <v>0</v>
      </c>
      <c r="N7095" s="3" t="str">
        <f t="shared" si="1323"/>
        <v>Idle</v>
      </c>
      <c r="O7095" s="3" t="str">
        <f t="shared" si="1331"/>
        <v>Idle</v>
      </c>
      <c r="P7095" s="2">
        <f t="shared" si="1324"/>
        <v>0</v>
      </c>
      <c r="Q7095" s="2">
        <f t="shared" si="1325"/>
        <v>0</v>
      </c>
      <c r="R7095" s="2">
        <f t="shared" si="1326"/>
        <v>0</v>
      </c>
      <c r="S7095" s="2">
        <f t="shared" si="1327"/>
        <v>0</v>
      </c>
      <c r="T7095" s="2">
        <f t="shared" si="1328"/>
        <v>0</v>
      </c>
      <c r="U7095" s="2">
        <f>IF(O7095="Reg", R7095 * Inputs!$B$7, 0)</f>
        <v>0</v>
      </c>
      <c r="V7095" s="2">
        <f>MAX(F7095 + P7095*Inputs!$B$15 - (Q7095/Inputs!$B$16) - U7095, 0)</f>
        <v>340</v>
      </c>
    </row>
    <row r="7096" spans="1:22" x14ac:dyDescent="0.3">
      <c r="A7096" s="1">
        <v>46318.583333333343</v>
      </c>
      <c r="B7096" s="2">
        <v>57.203451217186682</v>
      </c>
      <c r="C7096" s="2">
        <v>3.628014636512328</v>
      </c>
      <c r="D7096" s="2">
        <f t="shared" si="1320"/>
        <v>39.616454030146642</v>
      </c>
      <c r="E7096" s="2">
        <f t="shared" si="1321"/>
        <v>64.422497895549483</v>
      </c>
      <c r="F7096" s="2">
        <f t="shared" si="1329"/>
        <v>340</v>
      </c>
      <c r="G7096" s="2">
        <f t="shared" si="1330"/>
        <v>340</v>
      </c>
      <c r="H7096" s="2">
        <f>MIN(Inputs!$B$2, (Inputs!$B$14 - F7096)/Inputs!$B$15)</f>
        <v>0</v>
      </c>
      <c r="I7096" s="2">
        <f>MAX(MIN(Inputs!$B$2, F7096*Inputs!$B$16, Inputs!$B$14*Inputs!$B$4 - G7096), 0)</f>
        <v>0</v>
      </c>
      <c r="J7096" s="2">
        <f>MAX(MIN(Inputs!$B$2, F7096*Inputs!$B$16, (Inputs!$B$14-F7096)/Inputs!$B$15)*Inputs!$B$9, 0)</f>
        <v>0</v>
      </c>
      <c r="K7096" s="2">
        <f>MAX(E7096*Inputs!$B$5 - B7096 - Inputs!$B$8, 0) * H7096</f>
        <v>0</v>
      </c>
      <c r="L7096" s="2">
        <f>IF(B7096 &gt;= D7096*Inputs!$B$10, MAX(B7096 - E7096/Inputs!$B$5 - Inputs!$B$8, 0) * I7096, 0)</f>
        <v>0</v>
      </c>
      <c r="M7096" s="2">
        <f t="shared" si="1322"/>
        <v>0</v>
      </c>
      <c r="N7096" s="3" t="str">
        <f t="shared" si="1323"/>
        <v>Idle</v>
      </c>
      <c r="O7096" s="3" t="str">
        <f t="shared" si="1331"/>
        <v>Idle</v>
      </c>
      <c r="P7096" s="2">
        <f t="shared" si="1324"/>
        <v>0</v>
      </c>
      <c r="Q7096" s="2">
        <f t="shared" si="1325"/>
        <v>0</v>
      </c>
      <c r="R7096" s="2">
        <f t="shared" si="1326"/>
        <v>0</v>
      </c>
      <c r="S7096" s="2">
        <f t="shared" si="1327"/>
        <v>0</v>
      </c>
      <c r="T7096" s="2">
        <f t="shared" si="1328"/>
        <v>0</v>
      </c>
      <c r="U7096" s="2">
        <f>IF(O7096="Reg", R7096 * Inputs!$B$7, 0)</f>
        <v>0</v>
      </c>
      <c r="V7096" s="2">
        <f>MAX(F7096 + P7096*Inputs!$B$15 - (Q7096/Inputs!$B$16) - U7096, 0)</f>
        <v>340</v>
      </c>
    </row>
    <row r="7097" spans="1:22" x14ac:dyDescent="0.3">
      <c r="A7097" s="1">
        <v>46318.625</v>
      </c>
      <c r="B7097" s="2">
        <v>57.019417790227827</v>
      </c>
      <c r="C7097" s="2">
        <v>7.0089327592592916</v>
      </c>
      <c r="D7097" s="2">
        <f t="shared" si="1320"/>
        <v>39.616454030146642</v>
      </c>
      <c r="E7097" s="2">
        <f t="shared" si="1321"/>
        <v>65.254845940801957</v>
      </c>
      <c r="F7097" s="2">
        <f t="shared" si="1329"/>
        <v>340</v>
      </c>
      <c r="G7097" s="2">
        <f t="shared" si="1330"/>
        <v>340</v>
      </c>
      <c r="H7097" s="2">
        <f>MIN(Inputs!$B$2, (Inputs!$B$14 - F7097)/Inputs!$B$15)</f>
        <v>0</v>
      </c>
      <c r="I7097" s="2">
        <f>MAX(MIN(Inputs!$B$2, F7097*Inputs!$B$16, Inputs!$B$14*Inputs!$B$4 - G7097), 0)</f>
        <v>0</v>
      </c>
      <c r="J7097" s="2">
        <f>MAX(MIN(Inputs!$B$2, F7097*Inputs!$B$16, (Inputs!$B$14-F7097)/Inputs!$B$15)*Inputs!$B$9, 0)</f>
        <v>0</v>
      </c>
      <c r="K7097" s="2">
        <f>MAX(E7097*Inputs!$B$5 - B7097 - Inputs!$B$8, 0) * H7097</f>
        <v>0</v>
      </c>
      <c r="L7097" s="2">
        <f>IF(B7097 &gt;= D7097*Inputs!$B$10, MAX(B7097 - E7097/Inputs!$B$5 - Inputs!$B$8, 0) * I7097, 0)</f>
        <v>0</v>
      </c>
      <c r="M7097" s="2">
        <f t="shared" si="1322"/>
        <v>0</v>
      </c>
      <c r="N7097" s="3" t="str">
        <f t="shared" si="1323"/>
        <v>Idle</v>
      </c>
      <c r="O7097" s="3" t="str">
        <f t="shared" si="1331"/>
        <v>Idle</v>
      </c>
      <c r="P7097" s="2">
        <f t="shared" si="1324"/>
        <v>0</v>
      </c>
      <c r="Q7097" s="2">
        <f t="shared" si="1325"/>
        <v>0</v>
      </c>
      <c r="R7097" s="2">
        <f t="shared" si="1326"/>
        <v>0</v>
      </c>
      <c r="S7097" s="2">
        <f t="shared" si="1327"/>
        <v>0</v>
      </c>
      <c r="T7097" s="2">
        <f t="shared" si="1328"/>
        <v>0</v>
      </c>
      <c r="U7097" s="2">
        <f>IF(O7097="Reg", R7097 * Inputs!$B$7, 0)</f>
        <v>0</v>
      </c>
      <c r="V7097" s="2">
        <f>MAX(F7097 + P7097*Inputs!$B$15 - (Q7097/Inputs!$B$16) - U7097, 0)</f>
        <v>340</v>
      </c>
    </row>
    <row r="7098" spans="1:22" x14ac:dyDescent="0.3">
      <c r="A7098" s="1">
        <v>46318.666666666657</v>
      </c>
      <c r="B7098" s="2">
        <v>68.301856307213171</v>
      </c>
      <c r="C7098" s="2">
        <v>9.0334014120745252</v>
      </c>
      <c r="D7098" s="2">
        <f t="shared" si="1320"/>
        <v>39.616454030146642</v>
      </c>
      <c r="E7098" s="2">
        <f t="shared" si="1321"/>
        <v>65.558037614687436</v>
      </c>
      <c r="F7098" s="2">
        <f t="shared" si="1329"/>
        <v>340</v>
      </c>
      <c r="G7098" s="2">
        <f t="shared" si="1330"/>
        <v>340</v>
      </c>
      <c r="H7098" s="2">
        <f>MIN(Inputs!$B$2, (Inputs!$B$14 - F7098)/Inputs!$B$15)</f>
        <v>0</v>
      </c>
      <c r="I7098" s="2">
        <f>MAX(MIN(Inputs!$B$2, F7098*Inputs!$B$16, Inputs!$B$14*Inputs!$B$4 - G7098), 0)</f>
        <v>0</v>
      </c>
      <c r="J7098" s="2">
        <f>MAX(MIN(Inputs!$B$2, F7098*Inputs!$B$16, (Inputs!$B$14-F7098)/Inputs!$B$15)*Inputs!$B$9, 0)</f>
        <v>0</v>
      </c>
      <c r="K7098" s="2">
        <f>MAX(E7098*Inputs!$B$5 - B7098 - Inputs!$B$8, 0) * H7098</f>
        <v>0</v>
      </c>
      <c r="L7098" s="2">
        <f>IF(B7098 &gt;= D7098*Inputs!$B$10, MAX(B7098 - E7098/Inputs!$B$5 - Inputs!$B$8, 0) * I7098, 0)</f>
        <v>0</v>
      </c>
      <c r="M7098" s="2">
        <f t="shared" si="1322"/>
        <v>0</v>
      </c>
      <c r="N7098" s="3" t="str">
        <f t="shared" si="1323"/>
        <v>Idle</v>
      </c>
      <c r="O7098" s="3" t="str">
        <f t="shared" si="1331"/>
        <v>Idle</v>
      </c>
      <c r="P7098" s="2">
        <f t="shared" si="1324"/>
        <v>0</v>
      </c>
      <c r="Q7098" s="2">
        <f t="shared" si="1325"/>
        <v>0</v>
      </c>
      <c r="R7098" s="2">
        <f t="shared" si="1326"/>
        <v>0</v>
      </c>
      <c r="S7098" s="2">
        <f t="shared" si="1327"/>
        <v>0</v>
      </c>
      <c r="T7098" s="2">
        <f t="shared" si="1328"/>
        <v>0</v>
      </c>
      <c r="U7098" s="2">
        <f>IF(O7098="Reg", R7098 * Inputs!$B$7, 0)</f>
        <v>0</v>
      </c>
      <c r="V7098" s="2">
        <f>MAX(F7098 + P7098*Inputs!$B$15 - (Q7098/Inputs!$B$16) - U7098, 0)</f>
        <v>340</v>
      </c>
    </row>
    <row r="7099" spans="1:22" x14ac:dyDescent="0.3">
      <c r="A7099" s="1">
        <v>46318.708333333343</v>
      </c>
      <c r="B7099" s="2">
        <v>62.474048263018872</v>
      </c>
      <c r="C7099" s="2">
        <v>5.7373863783382948</v>
      </c>
      <c r="D7099" s="2">
        <f t="shared" si="1320"/>
        <v>39.616454030146642</v>
      </c>
      <c r="E7099" s="2">
        <f t="shared" si="1321"/>
        <v>61.157474623242827</v>
      </c>
      <c r="F7099" s="2">
        <f t="shared" si="1329"/>
        <v>340</v>
      </c>
      <c r="G7099" s="2">
        <f t="shared" si="1330"/>
        <v>340</v>
      </c>
      <c r="H7099" s="2">
        <f>MIN(Inputs!$B$2, (Inputs!$B$14 - F7099)/Inputs!$B$15)</f>
        <v>0</v>
      </c>
      <c r="I7099" s="2">
        <f>MAX(MIN(Inputs!$B$2, F7099*Inputs!$B$16, Inputs!$B$14*Inputs!$B$4 - G7099), 0)</f>
        <v>0</v>
      </c>
      <c r="J7099" s="2">
        <f>MAX(MIN(Inputs!$B$2, F7099*Inputs!$B$16, (Inputs!$B$14-F7099)/Inputs!$B$15)*Inputs!$B$9, 0)</f>
        <v>0</v>
      </c>
      <c r="K7099" s="2">
        <f>MAX(E7099*Inputs!$B$5 - B7099 - Inputs!$B$8, 0) * H7099</f>
        <v>0</v>
      </c>
      <c r="L7099" s="2">
        <f>IF(B7099 &gt;= D7099*Inputs!$B$10, MAX(B7099 - E7099/Inputs!$B$5 - Inputs!$B$8, 0) * I7099, 0)</f>
        <v>0</v>
      </c>
      <c r="M7099" s="2">
        <f t="shared" si="1322"/>
        <v>0</v>
      </c>
      <c r="N7099" s="3" t="str">
        <f t="shared" si="1323"/>
        <v>Idle</v>
      </c>
      <c r="O7099" s="3" t="str">
        <f t="shared" si="1331"/>
        <v>Idle</v>
      </c>
      <c r="P7099" s="2">
        <f t="shared" si="1324"/>
        <v>0</v>
      </c>
      <c r="Q7099" s="2">
        <f t="shared" si="1325"/>
        <v>0</v>
      </c>
      <c r="R7099" s="2">
        <f t="shared" si="1326"/>
        <v>0</v>
      </c>
      <c r="S7099" s="2">
        <f t="shared" si="1327"/>
        <v>0</v>
      </c>
      <c r="T7099" s="2">
        <f t="shared" si="1328"/>
        <v>0</v>
      </c>
      <c r="U7099" s="2">
        <f>IF(O7099="Reg", R7099 * Inputs!$B$7, 0)</f>
        <v>0</v>
      </c>
      <c r="V7099" s="2">
        <f>MAX(F7099 + P7099*Inputs!$B$15 - (Q7099/Inputs!$B$16) - U7099, 0)</f>
        <v>340</v>
      </c>
    </row>
    <row r="7100" spans="1:22" x14ac:dyDescent="0.3">
      <c r="A7100" s="1">
        <v>46318.75</v>
      </c>
      <c r="B7100" s="2">
        <v>72.936804418762961</v>
      </c>
      <c r="C7100" s="2">
        <v>13.315129916204929</v>
      </c>
      <c r="D7100" s="2">
        <f t="shared" si="1320"/>
        <v>39.616454030146642</v>
      </c>
      <c r="E7100" s="2">
        <f t="shared" si="1321"/>
        <v>57.951608243149359</v>
      </c>
      <c r="F7100" s="2">
        <f t="shared" si="1329"/>
        <v>340</v>
      </c>
      <c r="G7100" s="2">
        <f t="shared" si="1330"/>
        <v>340</v>
      </c>
      <c r="H7100" s="2">
        <f>MIN(Inputs!$B$2, (Inputs!$B$14 - F7100)/Inputs!$B$15)</f>
        <v>0</v>
      </c>
      <c r="I7100" s="2">
        <f>MAX(MIN(Inputs!$B$2, F7100*Inputs!$B$16, Inputs!$B$14*Inputs!$B$4 - G7100), 0)</f>
        <v>0</v>
      </c>
      <c r="J7100" s="2">
        <f>MAX(MIN(Inputs!$B$2, F7100*Inputs!$B$16, (Inputs!$B$14-F7100)/Inputs!$B$15)*Inputs!$B$9, 0)</f>
        <v>0</v>
      </c>
      <c r="K7100" s="2">
        <f>MAX(E7100*Inputs!$B$5 - B7100 - Inputs!$B$8, 0) * H7100</f>
        <v>0</v>
      </c>
      <c r="L7100" s="2">
        <f>IF(B7100 &gt;= D7100*Inputs!$B$10, MAX(B7100 - E7100/Inputs!$B$5 - Inputs!$B$8, 0) * I7100, 0)</f>
        <v>0</v>
      </c>
      <c r="M7100" s="2">
        <f t="shared" si="1322"/>
        <v>0</v>
      </c>
      <c r="N7100" s="3" t="str">
        <f t="shared" si="1323"/>
        <v>Idle</v>
      </c>
      <c r="O7100" s="3" t="str">
        <f t="shared" si="1331"/>
        <v>Idle</v>
      </c>
      <c r="P7100" s="2">
        <f t="shared" si="1324"/>
        <v>0</v>
      </c>
      <c r="Q7100" s="2">
        <f t="shared" si="1325"/>
        <v>0</v>
      </c>
      <c r="R7100" s="2">
        <f t="shared" si="1326"/>
        <v>0</v>
      </c>
      <c r="S7100" s="2">
        <f t="shared" si="1327"/>
        <v>0</v>
      </c>
      <c r="T7100" s="2">
        <f t="shared" si="1328"/>
        <v>0</v>
      </c>
      <c r="U7100" s="2">
        <f>IF(O7100="Reg", R7100 * Inputs!$B$7, 0)</f>
        <v>0</v>
      </c>
      <c r="V7100" s="2">
        <f>MAX(F7100 + P7100*Inputs!$B$15 - (Q7100/Inputs!$B$16) - U7100, 0)</f>
        <v>340</v>
      </c>
    </row>
    <row r="7101" spans="1:22" x14ac:dyDescent="0.3">
      <c r="A7101" s="1">
        <v>46318.791666666657</v>
      </c>
      <c r="B7101" s="2">
        <v>68.599409376887436</v>
      </c>
      <c r="C7101" s="2">
        <v>7.3830096581003968</v>
      </c>
      <c r="D7101" s="2">
        <f t="shared" si="1320"/>
        <v>39.616454030146642</v>
      </c>
      <c r="E7101" s="2">
        <f t="shared" si="1321"/>
        <v>50.171895883873525</v>
      </c>
      <c r="F7101" s="2">
        <f t="shared" si="1329"/>
        <v>340</v>
      </c>
      <c r="G7101" s="2">
        <f t="shared" si="1330"/>
        <v>340</v>
      </c>
      <c r="H7101" s="2">
        <f>MIN(Inputs!$B$2, (Inputs!$B$14 - F7101)/Inputs!$B$15)</f>
        <v>0</v>
      </c>
      <c r="I7101" s="2">
        <f>MAX(MIN(Inputs!$B$2, F7101*Inputs!$B$16, Inputs!$B$14*Inputs!$B$4 - G7101), 0)</f>
        <v>0</v>
      </c>
      <c r="J7101" s="2">
        <f>MAX(MIN(Inputs!$B$2, F7101*Inputs!$B$16, (Inputs!$B$14-F7101)/Inputs!$B$15)*Inputs!$B$9, 0)</f>
        <v>0</v>
      </c>
      <c r="K7101" s="2">
        <f>MAX(E7101*Inputs!$B$5 - B7101 - Inputs!$B$8, 0) * H7101</f>
        <v>0</v>
      </c>
      <c r="L7101" s="2">
        <f>IF(B7101 &gt;= D7101*Inputs!$B$10, MAX(B7101 - E7101/Inputs!$B$5 - Inputs!$B$8, 0) * I7101, 0)</f>
        <v>0</v>
      </c>
      <c r="M7101" s="2">
        <f t="shared" si="1322"/>
        <v>0</v>
      </c>
      <c r="N7101" s="3" t="str">
        <f t="shared" si="1323"/>
        <v>Idle</v>
      </c>
      <c r="O7101" s="3" t="str">
        <f t="shared" si="1331"/>
        <v>Idle</v>
      </c>
      <c r="P7101" s="2">
        <f t="shared" si="1324"/>
        <v>0</v>
      </c>
      <c r="Q7101" s="2">
        <f t="shared" si="1325"/>
        <v>0</v>
      </c>
      <c r="R7101" s="2">
        <f t="shared" si="1326"/>
        <v>0</v>
      </c>
      <c r="S7101" s="2">
        <f t="shared" si="1327"/>
        <v>0</v>
      </c>
      <c r="T7101" s="2">
        <f t="shared" si="1328"/>
        <v>0</v>
      </c>
      <c r="U7101" s="2">
        <f>IF(O7101="Reg", R7101 * Inputs!$B$7, 0)</f>
        <v>0</v>
      </c>
      <c r="V7101" s="2">
        <f>MAX(F7101 + P7101*Inputs!$B$15 - (Q7101/Inputs!$B$16) - U7101, 0)</f>
        <v>340</v>
      </c>
    </row>
    <row r="7102" spans="1:22" x14ac:dyDescent="0.3">
      <c r="A7102" s="1">
        <v>46318.833333333343</v>
      </c>
      <c r="B7102" s="2">
        <v>62.197539488701452</v>
      </c>
      <c r="C7102" s="2">
        <v>16.016552083609479</v>
      </c>
      <c r="D7102" s="2">
        <f t="shared" si="1320"/>
        <v>39.616454030146642</v>
      </c>
      <c r="E7102" s="2">
        <f t="shared" si="1321"/>
        <v>42.492267290438278</v>
      </c>
      <c r="F7102" s="2">
        <f t="shared" si="1329"/>
        <v>340</v>
      </c>
      <c r="G7102" s="2">
        <f t="shared" si="1330"/>
        <v>340</v>
      </c>
      <c r="H7102" s="2">
        <f>MIN(Inputs!$B$2, (Inputs!$B$14 - F7102)/Inputs!$B$15)</f>
        <v>0</v>
      </c>
      <c r="I7102" s="2">
        <f>MAX(MIN(Inputs!$B$2, F7102*Inputs!$B$16, Inputs!$B$14*Inputs!$B$4 - G7102), 0)</f>
        <v>0</v>
      </c>
      <c r="J7102" s="2">
        <f>MAX(MIN(Inputs!$B$2, F7102*Inputs!$B$16, (Inputs!$B$14-F7102)/Inputs!$B$15)*Inputs!$B$9, 0)</f>
        <v>0</v>
      </c>
      <c r="K7102" s="2">
        <f>MAX(E7102*Inputs!$B$5 - B7102 - Inputs!$B$8, 0) * H7102</f>
        <v>0</v>
      </c>
      <c r="L7102" s="2">
        <f>IF(B7102 &gt;= D7102*Inputs!$B$10, MAX(B7102 - E7102/Inputs!$B$5 - Inputs!$B$8, 0) * I7102, 0)</f>
        <v>0</v>
      </c>
      <c r="M7102" s="2">
        <f t="shared" si="1322"/>
        <v>0</v>
      </c>
      <c r="N7102" s="3" t="str">
        <f t="shared" si="1323"/>
        <v>Idle</v>
      </c>
      <c r="O7102" s="3" t="str">
        <f t="shared" si="1331"/>
        <v>Idle</v>
      </c>
      <c r="P7102" s="2">
        <f t="shared" si="1324"/>
        <v>0</v>
      </c>
      <c r="Q7102" s="2">
        <f t="shared" si="1325"/>
        <v>0</v>
      </c>
      <c r="R7102" s="2">
        <f t="shared" si="1326"/>
        <v>0</v>
      </c>
      <c r="S7102" s="2">
        <f t="shared" si="1327"/>
        <v>0</v>
      </c>
      <c r="T7102" s="2">
        <f t="shared" si="1328"/>
        <v>0</v>
      </c>
      <c r="U7102" s="2">
        <f>IF(O7102="Reg", R7102 * Inputs!$B$7, 0)</f>
        <v>0</v>
      </c>
      <c r="V7102" s="2">
        <f>MAX(F7102 + P7102*Inputs!$B$15 - (Q7102/Inputs!$B$16) - U7102, 0)</f>
        <v>340</v>
      </c>
    </row>
    <row r="7103" spans="1:22" x14ac:dyDescent="0.3">
      <c r="A7103" s="1">
        <v>46318.875</v>
      </c>
      <c r="B7103" s="2">
        <v>58.838567833540729</v>
      </c>
      <c r="C7103" s="2">
        <v>17.40911330045963</v>
      </c>
      <c r="D7103" s="2">
        <f t="shared" si="1320"/>
        <v>39.616454030146642</v>
      </c>
      <c r="E7103" s="2">
        <f t="shared" si="1321"/>
        <v>34.930668059094444</v>
      </c>
      <c r="F7103" s="2">
        <f t="shared" si="1329"/>
        <v>340</v>
      </c>
      <c r="G7103" s="2">
        <f t="shared" si="1330"/>
        <v>340</v>
      </c>
      <c r="H7103" s="2">
        <f>MIN(Inputs!$B$2, (Inputs!$B$14 - F7103)/Inputs!$B$15)</f>
        <v>0</v>
      </c>
      <c r="I7103" s="2">
        <f>MAX(MIN(Inputs!$B$2, F7103*Inputs!$B$16, Inputs!$B$14*Inputs!$B$4 - G7103), 0)</f>
        <v>0</v>
      </c>
      <c r="J7103" s="2">
        <f>MAX(MIN(Inputs!$B$2, F7103*Inputs!$B$16, (Inputs!$B$14-F7103)/Inputs!$B$15)*Inputs!$B$9, 0)</f>
        <v>0</v>
      </c>
      <c r="K7103" s="2">
        <f>MAX(E7103*Inputs!$B$5 - B7103 - Inputs!$B$8, 0) * H7103</f>
        <v>0</v>
      </c>
      <c r="L7103" s="2">
        <f>IF(B7103 &gt;= D7103*Inputs!$B$10, MAX(B7103 - E7103/Inputs!$B$5 - Inputs!$B$8, 0) * I7103, 0)</f>
        <v>0</v>
      </c>
      <c r="M7103" s="2">
        <f t="shared" si="1322"/>
        <v>0</v>
      </c>
      <c r="N7103" s="3" t="str">
        <f t="shared" si="1323"/>
        <v>Idle</v>
      </c>
      <c r="O7103" s="3" t="str">
        <f t="shared" si="1331"/>
        <v>Idle</v>
      </c>
      <c r="P7103" s="2">
        <f t="shared" si="1324"/>
        <v>0</v>
      </c>
      <c r="Q7103" s="2">
        <f t="shared" si="1325"/>
        <v>0</v>
      </c>
      <c r="R7103" s="2">
        <f t="shared" si="1326"/>
        <v>0</v>
      </c>
      <c r="S7103" s="2">
        <f t="shared" si="1327"/>
        <v>0</v>
      </c>
      <c r="T7103" s="2">
        <f t="shared" si="1328"/>
        <v>0</v>
      </c>
      <c r="U7103" s="2">
        <f>IF(O7103="Reg", R7103 * Inputs!$B$7, 0)</f>
        <v>0</v>
      </c>
      <c r="V7103" s="2">
        <f>MAX(F7103 + P7103*Inputs!$B$15 - (Q7103/Inputs!$B$16) - U7103, 0)</f>
        <v>340</v>
      </c>
    </row>
    <row r="7104" spans="1:22" x14ac:dyDescent="0.3">
      <c r="A7104" s="1">
        <v>46318.916666666657</v>
      </c>
      <c r="B7104" s="2">
        <v>41.898478358545567</v>
      </c>
      <c r="C7104" s="2">
        <v>22.365998090049171</v>
      </c>
      <c r="D7104" s="2">
        <f t="shared" si="1320"/>
        <v>39.616454030146642</v>
      </c>
      <c r="E7104" s="2">
        <f t="shared" si="1321"/>
        <v>25.124240086837656</v>
      </c>
      <c r="F7104" s="2">
        <f t="shared" si="1329"/>
        <v>340</v>
      </c>
      <c r="G7104" s="2">
        <f t="shared" si="1330"/>
        <v>340</v>
      </c>
      <c r="H7104" s="2">
        <f>MIN(Inputs!$B$2, (Inputs!$B$14 - F7104)/Inputs!$B$15)</f>
        <v>0</v>
      </c>
      <c r="I7104" s="2">
        <f>MAX(MIN(Inputs!$B$2, F7104*Inputs!$B$16, Inputs!$B$14*Inputs!$B$4 - G7104), 0)</f>
        <v>0</v>
      </c>
      <c r="J7104" s="2">
        <f>MAX(MIN(Inputs!$B$2, F7104*Inputs!$B$16, (Inputs!$B$14-F7104)/Inputs!$B$15)*Inputs!$B$9, 0)</f>
        <v>0</v>
      </c>
      <c r="K7104" s="2">
        <f>MAX(E7104*Inputs!$B$5 - B7104 - Inputs!$B$8, 0) * H7104</f>
        <v>0</v>
      </c>
      <c r="L7104" s="2">
        <f>IF(B7104 &gt;= D7104*Inputs!$B$10, MAX(B7104 - E7104/Inputs!$B$5 - Inputs!$B$8, 0) * I7104, 0)</f>
        <v>0</v>
      </c>
      <c r="M7104" s="2">
        <f t="shared" si="1322"/>
        <v>0</v>
      </c>
      <c r="N7104" s="3" t="str">
        <f t="shared" si="1323"/>
        <v>Idle</v>
      </c>
      <c r="O7104" s="3" t="str">
        <f t="shared" si="1331"/>
        <v>Idle</v>
      </c>
      <c r="P7104" s="2">
        <f t="shared" si="1324"/>
        <v>0</v>
      </c>
      <c r="Q7104" s="2">
        <f t="shared" si="1325"/>
        <v>0</v>
      </c>
      <c r="R7104" s="2">
        <f t="shared" si="1326"/>
        <v>0</v>
      </c>
      <c r="S7104" s="2">
        <f t="shared" si="1327"/>
        <v>0</v>
      </c>
      <c r="T7104" s="2">
        <f t="shared" si="1328"/>
        <v>0</v>
      </c>
      <c r="U7104" s="2">
        <f>IF(O7104="Reg", R7104 * Inputs!$B$7, 0)</f>
        <v>0</v>
      </c>
      <c r="V7104" s="2">
        <f>MAX(F7104 + P7104*Inputs!$B$15 - (Q7104/Inputs!$B$16) - U7104, 0)</f>
        <v>340</v>
      </c>
    </row>
    <row r="7105" spans="1:22" x14ac:dyDescent="0.3">
      <c r="A7105" s="1">
        <v>46318.958333333343</v>
      </c>
      <c r="B7105" s="2">
        <v>43.238849982458028</v>
      </c>
      <c r="C7105" s="2">
        <v>18.871670726011502</v>
      </c>
      <c r="D7105" s="2">
        <f t="shared" si="1320"/>
        <v>39.616454030146642</v>
      </c>
      <c r="E7105" s="2">
        <f t="shared" si="1321"/>
        <v>18.141160360413394</v>
      </c>
      <c r="F7105" s="2">
        <f t="shared" si="1329"/>
        <v>340</v>
      </c>
      <c r="G7105" s="2">
        <f t="shared" si="1330"/>
        <v>340</v>
      </c>
      <c r="H7105" s="2">
        <f>MIN(Inputs!$B$2, (Inputs!$B$14 - F7105)/Inputs!$B$15)</f>
        <v>0</v>
      </c>
      <c r="I7105" s="2">
        <f>MAX(MIN(Inputs!$B$2, F7105*Inputs!$B$16, Inputs!$B$14*Inputs!$B$4 - G7105), 0)</f>
        <v>0</v>
      </c>
      <c r="J7105" s="2">
        <f>MAX(MIN(Inputs!$B$2, F7105*Inputs!$B$16, (Inputs!$B$14-F7105)/Inputs!$B$15)*Inputs!$B$9, 0)</f>
        <v>0</v>
      </c>
      <c r="K7105" s="2">
        <f>MAX(E7105*Inputs!$B$5 - B7105 - Inputs!$B$8, 0) * H7105</f>
        <v>0</v>
      </c>
      <c r="L7105" s="2">
        <f>IF(B7105 &gt;= D7105*Inputs!$B$10, MAX(B7105 - E7105/Inputs!$B$5 - Inputs!$B$8, 0) * I7105, 0)</f>
        <v>0</v>
      </c>
      <c r="M7105" s="2">
        <f t="shared" si="1322"/>
        <v>0</v>
      </c>
      <c r="N7105" s="3" t="str">
        <f t="shared" si="1323"/>
        <v>Idle</v>
      </c>
      <c r="O7105" s="3" t="str">
        <f t="shared" si="1331"/>
        <v>Idle</v>
      </c>
      <c r="P7105" s="2">
        <f t="shared" si="1324"/>
        <v>0</v>
      </c>
      <c r="Q7105" s="2">
        <f t="shared" si="1325"/>
        <v>0</v>
      </c>
      <c r="R7105" s="2">
        <f t="shared" si="1326"/>
        <v>0</v>
      </c>
      <c r="S7105" s="2">
        <f t="shared" si="1327"/>
        <v>0</v>
      </c>
      <c r="T7105" s="2">
        <f t="shared" si="1328"/>
        <v>0</v>
      </c>
      <c r="U7105" s="2">
        <f>IF(O7105="Reg", R7105 * Inputs!$B$7, 0)</f>
        <v>0</v>
      </c>
      <c r="V7105" s="2">
        <f>MAX(F7105 + P7105*Inputs!$B$15 - (Q7105/Inputs!$B$16) - U7105, 0)</f>
        <v>340</v>
      </c>
    </row>
    <row r="7106" spans="1:22" x14ac:dyDescent="0.3">
      <c r="A7106" s="1">
        <v>46319</v>
      </c>
      <c r="B7106" s="2">
        <v>26.25853026310789</v>
      </c>
      <c r="C7106" s="2">
        <v>28.473726301867892</v>
      </c>
      <c r="D7106" s="2">
        <f t="shared" ref="D7106:D7169" si="1332">AVERAGEIFS(B:B, A:A, "&gt;="&amp;INT(A7106), A:A, "&lt;"&amp;INT(A7106)+1)</f>
        <v>37.858099425871302</v>
      </c>
      <c r="E7106" s="2">
        <f t="shared" ref="E7106:E7169" si="1333">AVERAGE(B7106:B7111)</f>
        <v>10.934685363337058</v>
      </c>
      <c r="F7106" s="2">
        <f t="shared" si="1329"/>
        <v>340</v>
      </c>
      <c r="G7106" s="2">
        <f t="shared" si="1330"/>
        <v>0</v>
      </c>
      <c r="H7106" s="2">
        <f>MIN(Inputs!$B$2, (Inputs!$B$14 - F7106)/Inputs!$B$15)</f>
        <v>0</v>
      </c>
      <c r="I7106" s="2">
        <f>MAX(MIN(Inputs!$B$2, F7106*Inputs!$B$16, Inputs!$B$14*Inputs!$B$4 - G7106), 0)</f>
        <v>170</v>
      </c>
      <c r="J7106" s="2">
        <f>MAX(MIN(Inputs!$B$2, F7106*Inputs!$B$16, (Inputs!$B$14-F7106)/Inputs!$B$15)*Inputs!$B$9, 0)</f>
        <v>0</v>
      </c>
      <c r="K7106" s="2">
        <f>MAX(E7106*Inputs!$B$5 - B7106 - Inputs!$B$8, 0) * H7106</f>
        <v>0</v>
      </c>
      <c r="L7106" s="2">
        <f>IF(B7106 &gt;= D7106*Inputs!$B$10, MAX(B7106 - E7106/Inputs!$B$5 - Inputs!$B$8, 0) * I7106, 0)</f>
        <v>0</v>
      </c>
      <c r="M7106" s="2">
        <f t="shared" ref="M7106:M7169" si="1334">C7106 * J7106</f>
        <v>0</v>
      </c>
      <c r="N7106" s="3" t="str">
        <f t="shared" ref="N7106:N7169" si="1335">IF(MAX(K7106, L7106, M7106)&lt;=0, "Idle", IF(AND(M7106&gt;=K7106, M7106&gt;=L7106), "Reg", IF(L7106&gt;=K7106, "Discharge", "Charge")))</f>
        <v>Idle</v>
      </c>
      <c r="O7106" s="3" t="str">
        <f t="shared" si="1331"/>
        <v>Idle</v>
      </c>
      <c r="P7106" s="2">
        <f t="shared" ref="P7106:P7169" si="1336">IF(O7106="Charge", H7106, 0)</f>
        <v>0</v>
      </c>
      <c r="Q7106" s="2">
        <f t="shared" ref="Q7106:Q7169" si="1337">IF(O7106="Discharge", I7106, 0)</f>
        <v>0</v>
      </c>
      <c r="R7106" s="2">
        <f t="shared" ref="R7106:R7169" si="1338">IF(O7106="Reg", J7106, 0)</f>
        <v>0</v>
      </c>
      <c r="S7106" s="2">
        <f t="shared" ref="S7106:S7169" si="1339">(Q7106 - P7106) * B7106</f>
        <v>0</v>
      </c>
      <c r="T7106" s="2">
        <f t="shared" ref="T7106:T7169" si="1340">R7106 * C7106</f>
        <v>0</v>
      </c>
      <c r="U7106" s="2">
        <f>IF(O7106="Reg", R7106 * Inputs!$B$7, 0)</f>
        <v>0</v>
      </c>
      <c r="V7106" s="2">
        <f>MAX(F7106 + P7106*Inputs!$B$15 - (Q7106/Inputs!$B$16) - U7106, 0)</f>
        <v>340</v>
      </c>
    </row>
    <row r="7107" spans="1:22" x14ac:dyDescent="0.3">
      <c r="A7107" s="1">
        <v>46319.041666666657</v>
      </c>
      <c r="B7107" s="2">
        <v>22.521637816276019</v>
      </c>
      <c r="C7107" s="2">
        <v>3.3237070488783589</v>
      </c>
      <c r="D7107" s="2">
        <f t="shared" si="1332"/>
        <v>37.858099425871302</v>
      </c>
      <c r="E7107" s="2">
        <f t="shared" si="1333"/>
        <v>6.5582636528190745</v>
      </c>
      <c r="F7107" s="2">
        <f t="shared" ref="F7107:F7170" si="1341">V7106</f>
        <v>340</v>
      </c>
      <c r="G7107" s="2">
        <f t="shared" ref="G7107:G7170" si="1342">IF(INT(A7107)=INT(A7106), G7106 + Q7106, 0)</f>
        <v>0</v>
      </c>
      <c r="H7107" s="2">
        <f>MIN(Inputs!$B$2, (Inputs!$B$14 - F7107)/Inputs!$B$15)</f>
        <v>0</v>
      </c>
      <c r="I7107" s="2">
        <f>MAX(MIN(Inputs!$B$2, F7107*Inputs!$B$16, Inputs!$B$14*Inputs!$B$4 - G7107), 0)</f>
        <v>170</v>
      </c>
      <c r="J7107" s="2">
        <f>MAX(MIN(Inputs!$B$2, F7107*Inputs!$B$16, (Inputs!$B$14-F7107)/Inputs!$B$15)*Inputs!$B$9, 0)</f>
        <v>0</v>
      </c>
      <c r="K7107" s="2">
        <f>MAX(E7107*Inputs!$B$5 - B7107 - Inputs!$B$8, 0) * H7107</f>
        <v>0</v>
      </c>
      <c r="L7107" s="2">
        <f>IF(B7107 &gt;= D7107*Inputs!$B$10, MAX(B7107 - E7107/Inputs!$B$5 - Inputs!$B$8, 0) * I7107, 0)</f>
        <v>0</v>
      </c>
      <c r="M7107" s="2">
        <f t="shared" si="1334"/>
        <v>0</v>
      </c>
      <c r="N7107" s="3" t="str">
        <f t="shared" si="1335"/>
        <v>Idle</v>
      </c>
      <c r="O7107" s="3" t="str">
        <f t="shared" si="1331"/>
        <v>Idle</v>
      </c>
      <c r="P7107" s="2">
        <f t="shared" si="1336"/>
        <v>0</v>
      </c>
      <c r="Q7107" s="2">
        <f t="shared" si="1337"/>
        <v>0</v>
      </c>
      <c r="R7107" s="2">
        <f t="shared" si="1338"/>
        <v>0</v>
      </c>
      <c r="S7107" s="2">
        <f t="shared" si="1339"/>
        <v>0</v>
      </c>
      <c r="T7107" s="2">
        <f t="shared" si="1340"/>
        <v>0</v>
      </c>
      <c r="U7107" s="2">
        <f>IF(O7107="Reg", R7107 * Inputs!$B$7, 0)</f>
        <v>0</v>
      </c>
      <c r="V7107" s="2">
        <f>MAX(F7107 + P7107*Inputs!$B$15 - (Q7107/Inputs!$B$16) - U7107, 0)</f>
        <v>340</v>
      </c>
    </row>
    <row r="7108" spans="1:22" x14ac:dyDescent="0.3">
      <c r="A7108" s="1">
        <v>46319.083333333343</v>
      </c>
      <c r="B7108" s="2">
        <v>16.82794410063843</v>
      </c>
      <c r="C7108" s="2">
        <v>15.426872504345139</v>
      </c>
      <c r="D7108" s="2">
        <f t="shared" si="1332"/>
        <v>37.858099425871302</v>
      </c>
      <c r="E7108" s="2">
        <f t="shared" si="1333"/>
        <v>2.8046573501064049</v>
      </c>
      <c r="F7108" s="2">
        <f t="shared" si="1341"/>
        <v>340</v>
      </c>
      <c r="G7108" s="2">
        <f t="shared" si="1342"/>
        <v>0</v>
      </c>
      <c r="H7108" s="2">
        <f>MIN(Inputs!$B$2, (Inputs!$B$14 - F7108)/Inputs!$B$15)</f>
        <v>0</v>
      </c>
      <c r="I7108" s="2">
        <f>MAX(MIN(Inputs!$B$2, F7108*Inputs!$B$16, Inputs!$B$14*Inputs!$B$4 - G7108), 0)</f>
        <v>170</v>
      </c>
      <c r="J7108" s="2">
        <f>MAX(MIN(Inputs!$B$2, F7108*Inputs!$B$16, (Inputs!$B$14-F7108)/Inputs!$B$15)*Inputs!$B$9, 0)</f>
        <v>0</v>
      </c>
      <c r="K7108" s="2">
        <f>MAX(E7108*Inputs!$B$5 - B7108 - Inputs!$B$8, 0) * H7108</f>
        <v>0</v>
      </c>
      <c r="L7108" s="2">
        <f>IF(B7108 &gt;= D7108*Inputs!$B$10, MAX(B7108 - E7108/Inputs!$B$5 - Inputs!$B$8, 0) * I7108, 0)</f>
        <v>0</v>
      </c>
      <c r="M7108" s="2">
        <f t="shared" si="1334"/>
        <v>0</v>
      </c>
      <c r="N7108" s="3" t="str">
        <f t="shared" si="1335"/>
        <v>Idle</v>
      </c>
      <c r="O7108" s="3" t="str">
        <f t="shared" ref="O7108:O7171" si="1343">IF(O7107&lt;&gt;O7106, O7107, N7108)</f>
        <v>Idle</v>
      </c>
      <c r="P7108" s="2">
        <f t="shared" si="1336"/>
        <v>0</v>
      </c>
      <c r="Q7108" s="2">
        <f t="shared" si="1337"/>
        <v>0</v>
      </c>
      <c r="R7108" s="2">
        <f t="shared" si="1338"/>
        <v>0</v>
      </c>
      <c r="S7108" s="2">
        <f t="shared" si="1339"/>
        <v>0</v>
      </c>
      <c r="T7108" s="2">
        <f t="shared" si="1340"/>
        <v>0</v>
      </c>
      <c r="U7108" s="2">
        <f>IF(O7108="Reg", R7108 * Inputs!$B$7, 0)</f>
        <v>0</v>
      </c>
      <c r="V7108" s="2">
        <f>MAX(F7108 + P7108*Inputs!$B$15 - (Q7108/Inputs!$B$16) - U7108, 0)</f>
        <v>340</v>
      </c>
    </row>
    <row r="7109" spans="1:22" x14ac:dyDescent="0.3">
      <c r="A7109" s="1">
        <v>46319.125</v>
      </c>
      <c r="B7109" s="2">
        <v>0</v>
      </c>
      <c r="C7109" s="2">
        <v>18.807849188832169</v>
      </c>
      <c r="D7109" s="2">
        <f t="shared" si="1332"/>
        <v>37.858099425871302</v>
      </c>
      <c r="E7109" s="2">
        <f t="shared" si="1333"/>
        <v>0</v>
      </c>
      <c r="F7109" s="2">
        <f t="shared" si="1341"/>
        <v>340</v>
      </c>
      <c r="G7109" s="2">
        <f t="shared" si="1342"/>
        <v>0</v>
      </c>
      <c r="H7109" s="2">
        <f>MIN(Inputs!$B$2, (Inputs!$B$14 - F7109)/Inputs!$B$15)</f>
        <v>0</v>
      </c>
      <c r="I7109" s="2">
        <f>MAX(MIN(Inputs!$B$2, F7109*Inputs!$B$16, Inputs!$B$14*Inputs!$B$4 - G7109), 0)</f>
        <v>170</v>
      </c>
      <c r="J7109" s="2">
        <f>MAX(MIN(Inputs!$B$2, F7109*Inputs!$B$16, (Inputs!$B$14-F7109)/Inputs!$B$15)*Inputs!$B$9, 0)</f>
        <v>0</v>
      </c>
      <c r="K7109" s="2">
        <f>MAX(E7109*Inputs!$B$5 - B7109 - Inputs!$B$8, 0) * H7109</f>
        <v>0</v>
      </c>
      <c r="L7109" s="2">
        <f>IF(B7109 &gt;= D7109*Inputs!$B$10, MAX(B7109 - E7109/Inputs!$B$5 - Inputs!$B$8, 0) * I7109, 0)</f>
        <v>0</v>
      </c>
      <c r="M7109" s="2">
        <f t="shared" si="1334"/>
        <v>0</v>
      </c>
      <c r="N7109" s="3" t="str">
        <f t="shared" si="1335"/>
        <v>Idle</v>
      </c>
      <c r="O7109" s="3" t="str">
        <f t="shared" si="1343"/>
        <v>Idle</v>
      </c>
      <c r="P7109" s="2">
        <f t="shared" si="1336"/>
        <v>0</v>
      </c>
      <c r="Q7109" s="2">
        <f t="shared" si="1337"/>
        <v>0</v>
      </c>
      <c r="R7109" s="2">
        <f t="shared" si="1338"/>
        <v>0</v>
      </c>
      <c r="S7109" s="2">
        <f t="shared" si="1339"/>
        <v>0</v>
      </c>
      <c r="T7109" s="2">
        <f t="shared" si="1340"/>
        <v>0</v>
      </c>
      <c r="U7109" s="2">
        <f>IF(O7109="Reg", R7109 * Inputs!$B$7, 0)</f>
        <v>0</v>
      </c>
      <c r="V7109" s="2">
        <f>MAX(F7109 + P7109*Inputs!$B$15 - (Q7109/Inputs!$B$16) - U7109, 0)</f>
        <v>340</v>
      </c>
    </row>
    <row r="7110" spans="1:22" x14ac:dyDescent="0.3">
      <c r="A7110" s="1">
        <v>46319.166666666657</v>
      </c>
      <c r="B7110" s="2">
        <v>0</v>
      </c>
      <c r="C7110" s="2">
        <v>30.953513986695171</v>
      </c>
      <c r="D7110" s="2">
        <f t="shared" si="1332"/>
        <v>37.858099425871302</v>
      </c>
      <c r="E7110" s="2">
        <f t="shared" si="1333"/>
        <v>0.55862770354616564</v>
      </c>
      <c r="F7110" s="2">
        <f t="shared" si="1341"/>
        <v>340</v>
      </c>
      <c r="G7110" s="2">
        <f t="shared" si="1342"/>
        <v>0</v>
      </c>
      <c r="H7110" s="2">
        <f>MIN(Inputs!$B$2, (Inputs!$B$14 - F7110)/Inputs!$B$15)</f>
        <v>0</v>
      </c>
      <c r="I7110" s="2">
        <f>MAX(MIN(Inputs!$B$2, F7110*Inputs!$B$16, Inputs!$B$14*Inputs!$B$4 - G7110), 0)</f>
        <v>170</v>
      </c>
      <c r="J7110" s="2">
        <f>MAX(MIN(Inputs!$B$2, F7110*Inputs!$B$16, (Inputs!$B$14-F7110)/Inputs!$B$15)*Inputs!$B$9, 0)</f>
        <v>0</v>
      </c>
      <c r="K7110" s="2">
        <f>MAX(E7110*Inputs!$B$5 - B7110 - Inputs!$B$8, 0) * H7110</f>
        <v>0</v>
      </c>
      <c r="L7110" s="2">
        <f>IF(B7110 &gt;= D7110*Inputs!$B$10, MAX(B7110 - E7110/Inputs!$B$5 - Inputs!$B$8, 0) * I7110, 0)</f>
        <v>0</v>
      </c>
      <c r="M7110" s="2">
        <f t="shared" si="1334"/>
        <v>0</v>
      </c>
      <c r="N7110" s="3" t="str">
        <f t="shared" si="1335"/>
        <v>Idle</v>
      </c>
      <c r="O7110" s="3" t="str">
        <f t="shared" si="1343"/>
        <v>Idle</v>
      </c>
      <c r="P7110" s="2">
        <f t="shared" si="1336"/>
        <v>0</v>
      </c>
      <c r="Q7110" s="2">
        <f t="shared" si="1337"/>
        <v>0</v>
      </c>
      <c r="R7110" s="2">
        <f t="shared" si="1338"/>
        <v>0</v>
      </c>
      <c r="S7110" s="2">
        <f t="shared" si="1339"/>
        <v>0</v>
      </c>
      <c r="T7110" s="2">
        <f t="shared" si="1340"/>
        <v>0</v>
      </c>
      <c r="U7110" s="2">
        <f>IF(O7110="Reg", R7110 * Inputs!$B$7, 0)</f>
        <v>0</v>
      </c>
      <c r="V7110" s="2">
        <f>MAX(F7110 + P7110*Inputs!$B$15 - (Q7110/Inputs!$B$16) - U7110, 0)</f>
        <v>340</v>
      </c>
    </row>
    <row r="7111" spans="1:22" x14ac:dyDescent="0.3">
      <c r="A7111" s="1">
        <v>46319.208333333343</v>
      </c>
      <c r="B7111" s="2">
        <v>0</v>
      </c>
      <c r="C7111" s="2">
        <v>7.797779224529207</v>
      </c>
      <c r="D7111" s="2">
        <f t="shared" si="1332"/>
        <v>37.858099425871302</v>
      </c>
      <c r="E7111" s="2">
        <f t="shared" si="1333"/>
        <v>1.4009389494265727</v>
      </c>
      <c r="F7111" s="2">
        <f t="shared" si="1341"/>
        <v>340</v>
      </c>
      <c r="G7111" s="2">
        <f t="shared" si="1342"/>
        <v>0</v>
      </c>
      <c r="H7111" s="2">
        <f>MIN(Inputs!$B$2, (Inputs!$B$14 - F7111)/Inputs!$B$15)</f>
        <v>0</v>
      </c>
      <c r="I7111" s="2">
        <f>MAX(MIN(Inputs!$B$2, F7111*Inputs!$B$16, Inputs!$B$14*Inputs!$B$4 - G7111), 0)</f>
        <v>170</v>
      </c>
      <c r="J7111" s="2">
        <f>MAX(MIN(Inputs!$B$2, F7111*Inputs!$B$16, (Inputs!$B$14-F7111)/Inputs!$B$15)*Inputs!$B$9, 0)</f>
        <v>0</v>
      </c>
      <c r="K7111" s="2">
        <f>MAX(E7111*Inputs!$B$5 - B7111 - Inputs!$B$8, 0) * H7111</f>
        <v>0</v>
      </c>
      <c r="L7111" s="2">
        <f>IF(B7111 &gt;= D7111*Inputs!$B$10, MAX(B7111 - E7111/Inputs!$B$5 - Inputs!$B$8, 0) * I7111, 0)</f>
        <v>0</v>
      </c>
      <c r="M7111" s="2">
        <f t="shared" si="1334"/>
        <v>0</v>
      </c>
      <c r="N7111" s="3" t="str">
        <f t="shared" si="1335"/>
        <v>Idle</v>
      </c>
      <c r="O7111" s="3" t="str">
        <f t="shared" si="1343"/>
        <v>Idle</v>
      </c>
      <c r="P7111" s="2">
        <f t="shared" si="1336"/>
        <v>0</v>
      </c>
      <c r="Q7111" s="2">
        <f t="shared" si="1337"/>
        <v>0</v>
      </c>
      <c r="R7111" s="2">
        <f t="shared" si="1338"/>
        <v>0</v>
      </c>
      <c r="S7111" s="2">
        <f t="shared" si="1339"/>
        <v>0</v>
      </c>
      <c r="T7111" s="2">
        <f t="shared" si="1340"/>
        <v>0</v>
      </c>
      <c r="U7111" s="2">
        <f>IF(O7111="Reg", R7111 * Inputs!$B$7, 0)</f>
        <v>0</v>
      </c>
      <c r="V7111" s="2">
        <f>MAX(F7111 + P7111*Inputs!$B$15 - (Q7111/Inputs!$B$16) - U7111, 0)</f>
        <v>340</v>
      </c>
    </row>
    <row r="7112" spans="1:22" x14ac:dyDescent="0.3">
      <c r="A7112" s="1">
        <v>46319.25</v>
      </c>
      <c r="B7112" s="2">
        <v>0</v>
      </c>
      <c r="C7112" s="2">
        <v>4.1610918361775946</v>
      </c>
      <c r="D7112" s="2">
        <f t="shared" si="1332"/>
        <v>37.858099425871302</v>
      </c>
      <c r="E7112" s="2">
        <f t="shared" si="1333"/>
        <v>15.991343975875793</v>
      </c>
      <c r="F7112" s="2">
        <f t="shared" si="1341"/>
        <v>340</v>
      </c>
      <c r="G7112" s="2">
        <f t="shared" si="1342"/>
        <v>0</v>
      </c>
      <c r="H7112" s="2">
        <f>MIN(Inputs!$B$2, (Inputs!$B$14 - F7112)/Inputs!$B$15)</f>
        <v>0</v>
      </c>
      <c r="I7112" s="2">
        <f>MAX(MIN(Inputs!$B$2, F7112*Inputs!$B$16, Inputs!$B$14*Inputs!$B$4 - G7112), 0)</f>
        <v>170</v>
      </c>
      <c r="J7112" s="2">
        <f>MAX(MIN(Inputs!$B$2, F7112*Inputs!$B$16, (Inputs!$B$14-F7112)/Inputs!$B$15)*Inputs!$B$9, 0)</f>
        <v>0</v>
      </c>
      <c r="K7112" s="2">
        <f>MAX(E7112*Inputs!$B$5 - B7112 - Inputs!$B$8, 0) * H7112</f>
        <v>0</v>
      </c>
      <c r="L7112" s="2">
        <f>IF(B7112 &gt;= D7112*Inputs!$B$10, MAX(B7112 - E7112/Inputs!$B$5 - Inputs!$B$8, 0) * I7112, 0)</f>
        <v>0</v>
      </c>
      <c r="M7112" s="2">
        <f t="shared" si="1334"/>
        <v>0</v>
      </c>
      <c r="N7112" s="3" t="str">
        <f t="shared" si="1335"/>
        <v>Idle</v>
      </c>
      <c r="O7112" s="3" t="str">
        <f t="shared" si="1343"/>
        <v>Idle</v>
      </c>
      <c r="P7112" s="2">
        <f t="shared" si="1336"/>
        <v>0</v>
      </c>
      <c r="Q7112" s="2">
        <f t="shared" si="1337"/>
        <v>0</v>
      </c>
      <c r="R7112" s="2">
        <f t="shared" si="1338"/>
        <v>0</v>
      </c>
      <c r="S7112" s="2">
        <f t="shared" si="1339"/>
        <v>0</v>
      </c>
      <c r="T7112" s="2">
        <f t="shared" si="1340"/>
        <v>0</v>
      </c>
      <c r="U7112" s="2">
        <f>IF(O7112="Reg", R7112 * Inputs!$B$7, 0)</f>
        <v>0</v>
      </c>
      <c r="V7112" s="2">
        <f>MAX(F7112 + P7112*Inputs!$B$15 - (Q7112/Inputs!$B$16) - U7112, 0)</f>
        <v>340</v>
      </c>
    </row>
    <row r="7113" spans="1:22" x14ac:dyDescent="0.3">
      <c r="A7113" s="1">
        <v>46319.291666666657</v>
      </c>
      <c r="B7113" s="2">
        <v>0</v>
      </c>
      <c r="C7113" s="2">
        <v>19.63888144425335</v>
      </c>
      <c r="D7113" s="2">
        <f t="shared" si="1332"/>
        <v>37.858099425871302</v>
      </c>
      <c r="E7113" s="2">
        <f t="shared" si="1333"/>
        <v>20.584342235344497</v>
      </c>
      <c r="F7113" s="2">
        <f t="shared" si="1341"/>
        <v>340</v>
      </c>
      <c r="G7113" s="2">
        <f t="shared" si="1342"/>
        <v>0</v>
      </c>
      <c r="H7113" s="2">
        <f>MIN(Inputs!$B$2, (Inputs!$B$14 - F7113)/Inputs!$B$15)</f>
        <v>0</v>
      </c>
      <c r="I7113" s="2">
        <f>MAX(MIN(Inputs!$B$2, F7113*Inputs!$B$16, Inputs!$B$14*Inputs!$B$4 - G7113), 0)</f>
        <v>170</v>
      </c>
      <c r="J7113" s="2">
        <f>MAX(MIN(Inputs!$B$2, F7113*Inputs!$B$16, (Inputs!$B$14-F7113)/Inputs!$B$15)*Inputs!$B$9, 0)</f>
        <v>0</v>
      </c>
      <c r="K7113" s="2">
        <f>MAX(E7113*Inputs!$B$5 - B7113 - Inputs!$B$8, 0) * H7113</f>
        <v>0</v>
      </c>
      <c r="L7113" s="2">
        <f>IF(B7113 &gt;= D7113*Inputs!$B$10, MAX(B7113 - E7113/Inputs!$B$5 - Inputs!$B$8, 0) * I7113, 0)</f>
        <v>0</v>
      </c>
      <c r="M7113" s="2">
        <f t="shared" si="1334"/>
        <v>0</v>
      </c>
      <c r="N7113" s="3" t="str">
        <f t="shared" si="1335"/>
        <v>Idle</v>
      </c>
      <c r="O7113" s="3" t="str">
        <f t="shared" si="1343"/>
        <v>Idle</v>
      </c>
      <c r="P7113" s="2">
        <f t="shared" si="1336"/>
        <v>0</v>
      </c>
      <c r="Q7113" s="2">
        <f t="shared" si="1337"/>
        <v>0</v>
      </c>
      <c r="R7113" s="2">
        <f t="shared" si="1338"/>
        <v>0</v>
      </c>
      <c r="S7113" s="2">
        <f t="shared" si="1339"/>
        <v>0</v>
      </c>
      <c r="T7113" s="2">
        <f t="shared" si="1340"/>
        <v>0</v>
      </c>
      <c r="U7113" s="2">
        <f>IF(O7113="Reg", R7113 * Inputs!$B$7, 0)</f>
        <v>0</v>
      </c>
      <c r="V7113" s="2">
        <f>MAX(F7113 + P7113*Inputs!$B$15 - (Q7113/Inputs!$B$16) - U7113, 0)</f>
        <v>340</v>
      </c>
    </row>
    <row r="7114" spans="1:22" x14ac:dyDescent="0.3">
      <c r="A7114" s="1">
        <v>46319.333333333343</v>
      </c>
      <c r="B7114" s="2">
        <v>0</v>
      </c>
      <c r="C7114" s="2">
        <v>2.4183911413011101</v>
      </c>
      <c r="D7114" s="2">
        <f t="shared" si="1332"/>
        <v>37.858099425871302</v>
      </c>
      <c r="E7114" s="2">
        <f t="shared" si="1333"/>
        <v>27.796065794885042</v>
      </c>
      <c r="F7114" s="2">
        <f t="shared" si="1341"/>
        <v>340</v>
      </c>
      <c r="G7114" s="2">
        <f t="shared" si="1342"/>
        <v>0</v>
      </c>
      <c r="H7114" s="2">
        <f>MIN(Inputs!$B$2, (Inputs!$B$14 - F7114)/Inputs!$B$15)</f>
        <v>0</v>
      </c>
      <c r="I7114" s="2">
        <f>MAX(MIN(Inputs!$B$2, F7114*Inputs!$B$16, Inputs!$B$14*Inputs!$B$4 - G7114), 0)</f>
        <v>170</v>
      </c>
      <c r="J7114" s="2">
        <f>MAX(MIN(Inputs!$B$2, F7114*Inputs!$B$16, (Inputs!$B$14-F7114)/Inputs!$B$15)*Inputs!$B$9, 0)</f>
        <v>0</v>
      </c>
      <c r="K7114" s="2">
        <f>MAX(E7114*Inputs!$B$5 - B7114 - Inputs!$B$8, 0) * H7114</f>
        <v>0</v>
      </c>
      <c r="L7114" s="2">
        <f>IF(B7114 &gt;= D7114*Inputs!$B$10, MAX(B7114 - E7114/Inputs!$B$5 - Inputs!$B$8, 0) * I7114, 0)</f>
        <v>0</v>
      </c>
      <c r="M7114" s="2">
        <f t="shared" si="1334"/>
        <v>0</v>
      </c>
      <c r="N7114" s="3" t="str">
        <f t="shared" si="1335"/>
        <v>Idle</v>
      </c>
      <c r="O7114" s="3" t="str">
        <f t="shared" si="1343"/>
        <v>Idle</v>
      </c>
      <c r="P7114" s="2">
        <f t="shared" si="1336"/>
        <v>0</v>
      </c>
      <c r="Q7114" s="2">
        <f t="shared" si="1337"/>
        <v>0</v>
      </c>
      <c r="R7114" s="2">
        <f t="shared" si="1338"/>
        <v>0</v>
      </c>
      <c r="S7114" s="2">
        <f t="shared" si="1339"/>
        <v>0</v>
      </c>
      <c r="T7114" s="2">
        <f t="shared" si="1340"/>
        <v>0</v>
      </c>
      <c r="U7114" s="2">
        <f>IF(O7114="Reg", R7114 * Inputs!$B$7, 0)</f>
        <v>0</v>
      </c>
      <c r="V7114" s="2">
        <f>MAX(F7114 + P7114*Inputs!$B$15 - (Q7114/Inputs!$B$16) - U7114, 0)</f>
        <v>340</v>
      </c>
    </row>
    <row r="7115" spans="1:22" x14ac:dyDescent="0.3">
      <c r="A7115" s="1">
        <v>46319.375</v>
      </c>
      <c r="B7115" s="2">
        <v>3.3517662212769941</v>
      </c>
      <c r="C7115" s="2">
        <v>3.4143292817465012</v>
      </c>
      <c r="D7115" s="2">
        <f t="shared" si="1332"/>
        <v>37.858099425871302</v>
      </c>
      <c r="E7115" s="2">
        <f t="shared" si="1333"/>
        <v>36.720310736024587</v>
      </c>
      <c r="F7115" s="2">
        <f t="shared" si="1341"/>
        <v>340</v>
      </c>
      <c r="G7115" s="2">
        <f t="shared" si="1342"/>
        <v>0</v>
      </c>
      <c r="H7115" s="2">
        <f>MIN(Inputs!$B$2, (Inputs!$B$14 - F7115)/Inputs!$B$15)</f>
        <v>0</v>
      </c>
      <c r="I7115" s="2">
        <f>MAX(MIN(Inputs!$B$2, F7115*Inputs!$B$16, Inputs!$B$14*Inputs!$B$4 - G7115), 0)</f>
        <v>170</v>
      </c>
      <c r="J7115" s="2">
        <f>MAX(MIN(Inputs!$B$2, F7115*Inputs!$B$16, (Inputs!$B$14-F7115)/Inputs!$B$15)*Inputs!$B$9, 0)</f>
        <v>0</v>
      </c>
      <c r="K7115" s="2">
        <f>MAX(E7115*Inputs!$B$5 - B7115 - Inputs!$B$8, 0) * H7115</f>
        <v>0</v>
      </c>
      <c r="L7115" s="2">
        <f>IF(B7115 &gt;= D7115*Inputs!$B$10, MAX(B7115 - E7115/Inputs!$B$5 - Inputs!$B$8, 0) * I7115, 0)</f>
        <v>0</v>
      </c>
      <c r="M7115" s="2">
        <f t="shared" si="1334"/>
        <v>0</v>
      </c>
      <c r="N7115" s="3" t="str">
        <f t="shared" si="1335"/>
        <v>Idle</v>
      </c>
      <c r="O7115" s="3" t="str">
        <f t="shared" si="1343"/>
        <v>Idle</v>
      </c>
      <c r="P7115" s="2">
        <f t="shared" si="1336"/>
        <v>0</v>
      </c>
      <c r="Q7115" s="2">
        <f t="shared" si="1337"/>
        <v>0</v>
      </c>
      <c r="R7115" s="2">
        <f t="shared" si="1338"/>
        <v>0</v>
      </c>
      <c r="S7115" s="2">
        <f t="shared" si="1339"/>
        <v>0</v>
      </c>
      <c r="T7115" s="2">
        <f t="shared" si="1340"/>
        <v>0</v>
      </c>
      <c r="U7115" s="2">
        <f>IF(O7115="Reg", R7115 * Inputs!$B$7, 0)</f>
        <v>0</v>
      </c>
      <c r="V7115" s="2">
        <f>MAX(F7115 + P7115*Inputs!$B$15 - (Q7115/Inputs!$B$16) - U7115, 0)</f>
        <v>340</v>
      </c>
    </row>
    <row r="7116" spans="1:22" x14ac:dyDescent="0.3">
      <c r="A7116" s="1">
        <v>46319.416666666657</v>
      </c>
      <c r="B7116" s="2">
        <v>5.0538674752824413</v>
      </c>
      <c r="C7116" s="2">
        <v>27.649210787372361</v>
      </c>
      <c r="D7116" s="2">
        <f t="shared" si="1332"/>
        <v>37.858099425871302</v>
      </c>
      <c r="E7116" s="2">
        <f t="shared" si="1333"/>
        <v>45.281932147671576</v>
      </c>
      <c r="F7116" s="2">
        <f t="shared" si="1341"/>
        <v>340</v>
      </c>
      <c r="G7116" s="2">
        <f t="shared" si="1342"/>
        <v>0</v>
      </c>
      <c r="H7116" s="2">
        <f>MIN(Inputs!$B$2, (Inputs!$B$14 - F7116)/Inputs!$B$15)</f>
        <v>0</v>
      </c>
      <c r="I7116" s="2">
        <f>MAX(MIN(Inputs!$B$2, F7116*Inputs!$B$16, Inputs!$B$14*Inputs!$B$4 - G7116), 0)</f>
        <v>170</v>
      </c>
      <c r="J7116" s="2">
        <f>MAX(MIN(Inputs!$B$2, F7116*Inputs!$B$16, (Inputs!$B$14-F7116)/Inputs!$B$15)*Inputs!$B$9, 0)</f>
        <v>0</v>
      </c>
      <c r="K7116" s="2">
        <f>MAX(E7116*Inputs!$B$5 - B7116 - Inputs!$B$8, 0) * H7116</f>
        <v>0</v>
      </c>
      <c r="L7116" s="2">
        <f>IF(B7116 &gt;= D7116*Inputs!$B$10, MAX(B7116 - E7116/Inputs!$B$5 - Inputs!$B$8, 0) * I7116, 0)</f>
        <v>0</v>
      </c>
      <c r="M7116" s="2">
        <f t="shared" si="1334"/>
        <v>0</v>
      </c>
      <c r="N7116" s="3" t="str">
        <f t="shared" si="1335"/>
        <v>Idle</v>
      </c>
      <c r="O7116" s="3" t="str">
        <f t="shared" si="1343"/>
        <v>Idle</v>
      </c>
      <c r="P7116" s="2">
        <f t="shared" si="1336"/>
        <v>0</v>
      </c>
      <c r="Q7116" s="2">
        <f t="shared" si="1337"/>
        <v>0</v>
      </c>
      <c r="R7116" s="2">
        <f t="shared" si="1338"/>
        <v>0</v>
      </c>
      <c r="S7116" s="2">
        <f t="shared" si="1339"/>
        <v>0</v>
      </c>
      <c r="T7116" s="2">
        <f t="shared" si="1340"/>
        <v>0</v>
      </c>
      <c r="U7116" s="2">
        <f>IF(O7116="Reg", R7116 * Inputs!$B$7, 0)</f>
        <v>0</v>
      </c>
      <c r="V7116" s="2">
        <f>MAX(F7116 + P7116*Inputs!$B$15 - (Q7116/Inputs!$B$16) - U7116, 0)</f>
        <v>340</v>
      </c>
    </row>
    <row r="7117" spans="1:22" x14ac:dyDescent="0.3">
      <c r="A7117" s="1">
        <v>46319.458333333343</v>
      </c>
      <c r="B7117" s="2">
        <v>87.542430158695325</v>
      </c>
      <c r="C7117" s="2">
        <v>15.410780358169401</v>
      </c>
      <c r="D7117" s="2">
        <f t="shared" si="1332"/>
        <v>37.858099425871302</v>
      </c>
      <c r="E7117" s="2">
        <f t="shared" si="1333"/>
        <v>56.185163839945034</v>
      </c>
      <c r="F7117" s="2">
        <f t="shared" si="1341"/>
        <v>340</v>
      </c>
      <c r="G7117" s="2">
        <f t="shared" si="1342"/>
        <v>0</v>
      </c>
      <c r="H7117" s="2">
        <f>MIN(Inputs!$B$2, (Inputs!$B$14 - F7117)/Inputs!$B$15)</f>
        <v>0</v>
      </c>
      <c r="I7117" s="2">
        <f>MAX(MIN(Inputs!$B$2, F7117*Inputs!$B$16, Inputs!$B$14*Inputs!$B$4 - G7117), 0)</f>
        <v>170</v>
      </c>
      <c r="J7117" s="2">
        <f>MAX(MIN(Inputs!$B$2, F7117*Inputs!$B$16, (Inputs!$B$14-F7117)/Inputs!$B$15)*Inputs!$B$9, 0)</f>
        <v>0</v>
      </c>
      <c r="K7117" s="2">
        <f>MAX(E7117*Inputs!$B$5 - B7117 - Inputs!$B$8, 0) * H7117</f>
        <v>0</v>
      </c>
      <c r="L7117" s="2">
        <f>IF(B7117 &gt;= D7117*Inputs!$B$10, MAX(B7117 - E7117/Inputs!$B$5 - Inputs!$B$8, 0) * I7117, 0)</f>
        <v>628.26102153427826</v>
      </c>
      <c r="M7117" s="2">
        <f t="shared" si="1334"/>
        <v>0</v>
      </c>
      <c r="N7117" s="3" t="str">
        <f t="shared" si="1335"/>
        <v>Discharge</v>
      </c>
      <c r="O7117" s="3" t="str">
        <f t="shared" si="1343"/>
        <v>Discharge</v>
      </c>
      <c r="P7117" s="2">
        <f t="shared" si="1336"/>
        <v>0</v>
      </c>
      <c r="Q7117" s="2">
        <f t="shared" si="1337"/>
        <v>170</v>
      </c>
      <c r="R7117" s="2">
        <f t="shared" si="1338"/>
        <v>0</v>
      </c>
      <c r="S7117" s="2">
        <f t="shared" si="1339"/>
        <v>14882.213126978206</v>
      </c>
      <c r="T7117" s="2">
        <f t="shared" si="1340"/>
        <v>0</v>
      </c>
      <c r="U7117" s="2">
        <f>IF(O7117="Reg", R7117 * Inputs!$B$7, 0)</f>
        <v>0</v>
      </c>
      <c r="V7117" s="2">
        <f>MAX(F7117 + P7117*Inputs!$B$15 - (Q7117/Inputs!$B$16) - U7117, 0)</f>
        <v>170</v>
      </c>
    </row>
    <row r="7118" spans="1:22" x14ac:dyDescent="0.3">
      <c r="A7118" s="1">
        <v>46319.5</v>
      </c>
      <c r="B7118" s="2">
        <v>27.55798955681222</v>
      </c>
      <c r="C7118" s="2">
        <v>10.72174646461705</v>
      </c>
      <c r="D7118" s="2">
        <f t="shared" si="1332"/>
        <v>37.858099425871302</v>
      </c>
      <c r="E7118" s="2">
        <f t="shared" si="1333"/>
        <v>52.742118618951316</v>
      </c>
      <c r="F7118" s="2">
        <f t="shared" si="1341"/>
        <v>170</v>
      </c>
      <c r="G7118" s="2">
        <f t="shared" si="1342"/>
        <v>170</v>
      </c>
      <c r="H7118" s="2">
        <f>MIN(Inputs!$B$2, (Inputs!$B$14 - F7118)/Inputs!$B$15)</f>
        <v>170</v>
      </c>
      <c r="I7118" s="2">
        <f>MAX(MIN(Inputs!$B$2, F7118*Inputs!$B$16, Inputs!$B$14*Inputs!$B$4 - G7118), 0)</f>
        <v>170</v>
      </c>
      <c r="J7118" s="2">
        <f>MAX(MIN(Inputs!$B$2, F7118*Inputs!$B$16, (Inputs!$B$14-F7118)/Inputs!$B$15)*Inputs!$B$9, 0)</f>
        <v>136</v>
      </c>
      <c r="K7118" s="2">
        <f>MAX(E7118*Inputs!$B$5 - B7118 - Inputs!$B$8, 0) * H7118</f>
        <v>0</v>
      </c>
      <c r="L7118" s="2">
        <f>IF(B7118 &gt;= D7118*Inputs!$B$10, MAX(B7118 - E7118/Inputs!$B$5 - Inputs!$B$8, 0) * I7118, 0)</f>
        <v>0</v>
      </c>
      <c r="M7118" s="2">
        <f t="shared" si="1334"/>
        <v>1458.1575191879188</v>
      </c>
      <c r="N7118" s="3" t="str">
        <f t="shared" si="1335"/>
        <v>Reg</v>
      </c>
      <c r="O7118" s="3" t="str">
        <f t="shared" si="1343"/>
        <v>Discharge</v>
      </c>
      <c r="P7118" s="2">
        <f t="shared" si="1336"/>
        <v>0</v>
      </c>
      <c r="Q7118" s="2">
        <f t="shared" si="1337"/>
        <v>170</v>
      </c>
      <c r="R7118" s="2">
        <f t="shared" si="1338"/>
        <v>0</v>
      </c>
      <c r="S7118" s="2">
        <f t="shared" si="1339"/>
        <v>4684.8582246580772</v>
      </c>
      <c r="T7118" s="2">
        <f t="shared" si="1340"/>
        <v>0</v>
      </c>
      <c r="U7118" s="2">
        <f>IF(O7118="Reg", R7118 * Inputs!$B$7, 0)</f>
        <v>0</v>
      </c>
      <c r="V7118" s="2">
        <f>MAX(F7118 + P7118*Inputs!$B$15 - (Q7118/Inputs!$B$16) - U7118, 0)</f>
        <v>0</v>
      </c>
    </row>
    <row r="7119" spans="1:22" x14ac:dyDescent="0.3">
      <c r="A7119" s="1">
        <v>46319.541666666657</v>
      </c>
      <c r="B7119" s="2">
        <v>43.270341357243289</v>
      </c>
      <c r="C7119" s="2">
        <v>14.359828167796231</v>
      </c>
      <c r="D7119" s="2">
        <f t="shared" si="1332"/>
        <v>37.858099425871302</v>
      </c>
      <c r="E7119" s="2">
        <f t="shared" si="1333"/>
        <v>59.909842467010151</v>
      </c>
      <c r="F7119" s="2">
        <f t="shared" si="1341"/>
        <v>0</v>
      </c>
      <c r="G7119" s="2">
        <f t="shared" si="1342"/>
        <v>340</v>
      </c>
      <c r="H7119" s="2">
        <f>MIN(Inputs!$B$2, (Inputs!$B$14 - F7119)/Inputs!$B$15)</f>
        <v>170</v>
      </c>
      <c r="I7119" s="2">
        <f>MAX(MIN(Inputs!$B$2, F7119*Inputs!$B$16, Inputs!$B$14*Inputs!$B$4 - G7119), 0)</f>
        <v>0</v>
      </c>
      <c r="J7119" s="2">
        <f>MAX(MIN(Inputs!$B$2, F7119*Inputs!$B$16, (Inputs!$B$14-F7119)/Inputs!$B$15)*Inputs!$B$9, 0)</f>
        <v>0</v>
      </c>
      <c r="K7119" s="2">
        <f>MAX(E7119*Inputs!$B$5 - B7119 - Inputs!$B$8, 0) * H7119</f>
        <v>0</v>
      </c>
      <c r="L7119" s="2">
        <f>IF(B7119 &gt;= D7119*Inputs!$B$10, MAX(B7119 - E7119/Inputs!$B$5 - Inputs!$B$8, 0) * I7119, 0)</f>
        <v>0</v>
      </c>
      <c r="M7119" s="2">
        <f t="shared" si="1334"/>
        <v>0</v>
      </c>
      <c r="N7119" s="3" t="str">
        <f t="shared" si="1335"/>
        <v>Idle</v>
      </c>
      <c r="O7119" s="3" t="str">
        <f t="shared" si="1343"/>
        <v>Idle</v>
      </c>
      <c r="P7119" s="2">
        <f t="shared" si="1336"/>
        <v>0</v>
      </c>
      <c r="Q7119" s="2">
        <f t="shared" si="1337"/>
        <v>0</v>
      </c>
      <c r="R7119" s="2">
        <f t="shared" si="1338"/>
        <v>0</v>
      </c>
      <c r="S7119" s="2">
        <f t="shared" si="1339"/>
        <v>0</v>
      </c>
      <c r="T7119" s="2">
        <f t="shared" si="1340"/>
        <v>0</v>
      </c>
      <c r="U7119" s="2">
        <f>IF(O7119="Reg", R7119 * Inputs!$B$7, 0)</f>
        <v>0</v>
      </c>
      <c r="V7119" s="2">
        <f>MAX(F7119 + P7119*Inputs!$B$15 - (Q7119/Inputs!$B$16) - U7119, 0)</f>
        <v>0</v>
      </c>
    </row>
    <row r="7120" spans="1:22" x14ac:dyDescent="0.3">
      <c r="A7120" s="1">
        <v>46319.583333333343</v>
      </c>
      <c r="B7120" s="2">
        <v>53.545469646837269</v>
      </c>
      <c r="C7120" s="2">
        <v>2.631052070867177</v>
      </c>
      <c r="D7120" s="2">
        <f t="shared" si="1332"/>
        <v>37.858099425871302</v>
      </c>
      <c r="E7120" s="2">
        <f t="shared" si="1333"/>
        <v>62.628380734078583</v>
      </c>
      <c r="F7120" s="2">
        <f t="shared" si="1341"/>
        <v>0</v>
      </c>
      <c r="G7120" s="2">
        <f t="shared" si="1342"/>
        <v>340</v>
      </c>
      <c r="H7120" s="2">
        <f>MIN(Inputs!$B$2, (Inputs!$B$14 - F7120)/Inputs!$B$15)</f>
        <v>170</v>
      </c>
      <c r="I7120" s="2">
        <f>MAX(MIN(Inputs!$B$2, F7120*Inputs!$B$16, Inputs!$B$14*Inputs!$B$4 - G7120), 0)</f>
        <v>0</v>
      </c>
      <c r="J7120" s="2">
        <f>MAX(MIN(Inputs!$B$2, F7120*Inputs!$B$16, (Inputs!$B$14-F7120)/Inputs!$B$15)*Inputs!$B$9, 0)</f>
        <v>0</v>
      </c>
      <c r="K7120" s="2">
        <f>MAX(E7120*Inputs!$B$5 - B7120 - Inputs!$B$8, 0) * H7120</f>
        <v>0</v>
      </c>
      <c r="L7120" s="2">
        <f>IF(B7120 &gt;= D7120*Inputs!$B$10, MAX(B7120 - E7120/Inputs!$B$5 - Inputs!$B$8, 0) * I7120, 0)</f>
        <v>0</v>
      </c>
      <c r="M7120" s="2">
        <f t="shared" si="1334"/>
        <v>0</v>
      </c>
      <c r="N7120" s="3" t="str">
        <f t="shared" si="1335"/>
        <v>Idle</v>
      </c>
      <c r="O7120" s="3" t="str">
        <f t="shared" si="1343"/>
        <v>Idle</v>
      </c>
      <c r="P7120" s="2">
        <f t="shared" si="1336"/>
        <v>0</v>
      </c>
      <c r="Q7120" s="2">
        <f t="shared" si="1337"/>
        <v>0</v>
      </c>
      <c r="R7120" s="2">
        <f t="shared" si="1338"/>
        <v>0</v>
      </c>
      <c r="S7120" s="2">
        <f t="shared" si="1339"/>
        <v>0</v>
      </c>
      <c r="T7120" s="2">
        <f t="shared" si="1340"/>
        <v>0</v>
      </c>
      <c r="U7120" s="2">
        <f>IF(O7120="Reg", R7120 * Inputs!$B$7, 0)</f>
        <v>0</v>
      </c>
      <c r="V7120" s="2">
        <f>MAX(F7120 + P7120*Inputs!$B$15 - (Q7120/Inputs!$B$16) - U7120, 0)</f>
        <v>0</v>
      </c>
    </row>
    <row r="7121" spans="1:22" x14ac:dyDescent="0.3">
      <c r="A7121" s="1">
        <v>46319.625</v>
      </c>
      <c r="B7121" s="2">
        <v>54.721494691158917</v>
      </c>
      <c r="C7121" s="2">
        <v>38.232705018096212</v>
      </c>
      <c r="D7121" s="2">
        <f t="shared" si="1332"/>
        <v>37.858099425871302</v>
      </c>
      <c r="E7121" s="2">
        <f t="shared" si="1333"/>
        <v>65.221933863572744</v>
      </c>
      <c r="F7121" s="2">
        <f t="shared" si="1341"/>
        <v>0</v>
      </c>
      <c r="G7121" s="2">
        <f t="shared" si="1342"/>
        <v>340</v>
      </c>
      <c r="H7121" s="2">
        <f>MIN(Inputs!$B$2, (Inputs!$B$14 - F7121)/Inputs!$B$15)</f>
        <v>170</v>
      </c>
      <c r="I7121" s="2">
        <f>MAX(MIN(Inputs!$B$2, F7121*Inputs!$B$16, Inputs!$B$14*Inputs!$B$4 - G7121), 0)</f>
        <v>0</v>
      </c>
      <c r="J7121" s="2">
        <f>MAX(MIN(Inputs!$B$2, F7121*Inputs!$B$16, (Inputs!$B$14-F7121)/Inputs!$B$15)*Inputs!$B$9, 0)</f>
        <v>0</v>
      </c>
      <c r="K7121" s="2">
        <f>MAX(E7121*Inputs!$B$5 - B7121 - Inputs!$B$8, 0) * H7121</f>
        <v>0</v>
      </c>
      <c r="L7121" s="2">
        <f>IF(B7121 &gt;= D7121*Inputs!$B$10, MAX(B7121 - E7121/Inputs!$B$5 - Inputs!$B$8, 0) * I7121, 0)</f>
        <v>0</v>
      </c>
      <c r="M7121" s="2">
        <f t="shared" si="1334"/>
        <v>0</v>
      </c>
      <c r="N7121" s="3" t="str">
        <f t="shared" si="1335"/>
        <v>Idle</v>
      </c>
      <c r="O7121" s="3" t="str">
        <f t="shared" si="1343"/>
        <v>Idle</v>
      </c>
      <c r="P7121" s="2">
        <f t="shared" si="1336"/>
        <v>0</v>
      </c>
      <c r="Q7121" s="2">
        <f t="shared" si="1337"/>
        <v>0</v>
      </c>
      <c r="R7121" s="2">
        <f t="shared" si="1338"/>
        <v>0</v>
      </c>
      <c r="S7121" s="2">
        <f t="shared" si="1339"/>
        <v>0</v>
      </c>
      <c r="T7121" s="2">
        <f t="shared" si="1340"/>
        <v>0</v>
      </c>
      <c r="U7121" s="2">
        <f>IF(O7121="Reg", R7121 * Inputs!$B$7, 0)</f>
        <v>0</v>
      </c>
      <c r="V7121" s="2">
        <f>MAX(F7121 + P7121*Inputs!$B$15 - (Q7121/Inputs!$B$16) - U7121, 0)</f>
        <v>0</v>
      </c>
    </row>
    <row r="7122" spans="1:22" x14ac:dyDescent="0.3">
      <c r="A7122" s="1">
        <v>46319.666666666657</v>
      </c>
      <c r="B7122" s="2">
        <v>70.473257628923179</v>
      </c>
      <c r="C7122" s="2">
        <v>3.5830585537938839</v>
      </c>
      <c r="D7122" s="2">
        <f t="shared" si="1332"/>
        <v>37.858099425871302</v>
      </c>
      <c r="E7122" s="2">
        <f t="shared" si="1333"/>
        <v>80.531500387212134</v>
      </c>
      <c r="F7122" s="2">
        <f t="shared" si="1341"/>
        <v>0</v>
      </c>
      <c r="G7122" s="2">
        <f t="shared" si="1342"/>
        <v>340</v>
      </c>
      <c r="H7122" s="2">
        <f>MIN(Inputs!$B$2, (Inputs!$B$14 - F7122)/Inputs!$B$15)</f>
        <v>170</v>
      </c>
      <c r="I7122" s="2">
        <f>MAX(MIN(Inputs!$B$2, F7122*Inputs!$B$16, Inputs!$B$14*Inputs!$B$4 - G7122), 0)</f>
        <v>0</v>
      </c>
      <c r="J7122" s="2">
        <f>MAX(MIN(Inputs!$B$2, F7122*Inputs!$B$16, (Inputs!$B$14-F7122)/Inputs!$B$15)*Inputs!$B$9, 0)</f>
        <v>0</v>
      </c>
      <c r="K7122" s="2">
        <f>MAX(E7122*Inputs!$B$5 - B7122 - Inputs!$B$8, 0) * H7122</f>
        <v>0</v>
      </c>
      <c r="L7122" s="2">
        <f>IF(B7122 &gt;= D7122*Inputs!$B$10, MAX(B7122 - E7122/Inputs!$B$5 - Inputs!$B$8, 0) * I7122, 0)</f>
        <v>0</v>
      </c>
      <c r="M7122" s="2">
        <f t="shared" si="1334"/>
        <v>0</v>
      </c>
      <c r="N7122" s="3" t="str">
        <f t="shared" si="1335"/>
        <v>Idle</v>
      </c>
      <c r="O7122" s="3" t="str">
        <f t="shared" si="1343"/>
        <v>Idle</v>
      </c>
      <c r="P7122" s="2">
        <f t="shared" si="1336"/>
        <v>0</v>
      </c>
      <c r="Q7122" s="2">
        <f t="shared" si="1337"/>
        <v>0</v>
      </c>
      <c r="R7122" s="2">
        <f t="shared" si="1338"/>
        <v>0</v>
      </c>
      <c r="S7122" s="2">
        <f t="shared" si="1339"/>
        <v>0</v>
      </c>
      <c r="T7122" s="2">
        <f t="shared" si="1340"/>
        <v>0</v>
      </c>
      <c r="U7122" s="2">
        <f>IF(O7122="Reg", R7122 * Inputs!$B$7, 0)</f>
        <v>0</v>
      </c>
      <c r="V7122" s="2">
        <f>MAX(F7122 + P7122*Inputs!$B$15 - (Q7122/Inputs!$B$16) - U7122, 0)</f>
        <v>0</v>
      </c>
    </row>
    <row r="7123" spans="1:22" x14ac:dyDescent="0.3">
      <c r="A7123" s="1">
        <v>46319.708333333343</v>
      </c>
      <c r="B7123" s="2">
        <v>66.884158832733007</v>
      </c>
      <c r="C7123" s="2">
        <v>5.7688618012100319</v>
      </c>
      <c r="D7123" s="2">
        <f t="shared" si="1332"/>
        <v>37.858099425871302</v>
      </c>
      <c r="E7123" s="2">
        <f t="shared" si="1333"/>
        <v>76.169766671171629</v>
      </c>
      <c r="F7123" s="2">
        <f t="shared" si="1341"/>
        <v>0</v>
      </c>
      <c r="G7123" s="2">
        <f t="shared" si="1342"/>
        <v>340</v>
      </c>
      <c r="H7123" s="2">
        <f>MIN(Inputs!$B$2, (Inputs!$B$14 - F7123)/Inputs!$B$15)</f>
        <v>170</v>
      </c>
      <c r="I7123" s="2">
        <f>MAX(MIN(Inputs!$B$2, F7123*Inputs!$B$16, Inputs!$B$14*Inputs!$B$4 - G7123), 0)</f>
        <v>0</v>
      </c>
      <c r="J7123" s="2">
        <f>MAX(MIN(Inputs!$B$2, F7123*Inputs!$B$16, (Inputs!$B$14-F7123)/Inputs!$B$15)*Inputs!$B$9, 0)</f>
        <v>0</v>
      </c>
      <c r="K7123" s="2">
        <f>MAX(E7123*Inputs!$B$5 - B7123 - Inputs!$B$8, 0) * H7123</f>
        <v>0</v>
      </c>
      <c r="L7123" s="2">
        <f>IF(B7123 &gt;= D7123*Inputs!$B$10, MAX(B7123 - E7123/Inputs!$B$5 - Inputs!$B$8, 0) * I7123, 0)</f>
        <v>0</v>
      </c>
      <c r="M7123" s="2">
        <f t="shared" si="1334"/>
        <v>0</v>
      </c>
      <c r="N7123" s="3" t="str">
        <f t="shared" si="1335"/>
        <v>Idle</v>
      </c>
      <c r="O7123" s="3" t="str">
        <f t="shared" si="1343"/>
        <v>Idle</v>
      </c>
      <c r="P7123" s="2">
        <f t="shared" si="1336"/>
        <v>0</v>
      </c>
      <c r="Q7123" s="2">
        <f t="shared" si="1337"/>
        <v>0</v>
      </c>
      <c r="R7123" s="2">
        <f t="shared" si="1338"/>
        <v>0</v>
      </c>
      <c r="S7123" s="2">
        <f t="shared" si="1339"/>
        <v>0</v>
      </c>
      <c r="T7123" s="2">
        <f t="shared" si="1340"/>
        <v>0</v>
      </c>
      <c r="U7123" s="2">
        <f>IF(O7123="Reg", R7123 * Inputs!$B$7, 0)</f>
        <v>0</v>
      </c>
      <c r="V7123" s="2">
        <f>MAX(F7123 + P7123*Inputs!$B$15 - (Q7123/Inputs!$B$16) - U7123, 0)</f>
        <v>0</v>
      </c>
    </row>
    <row r="7124" spans="1:22" x14ac:dyDescent="0.3">
      <c r="A7124" s="1">
        <v>46319.75</v>
      </c>
      <c r="B7124" s="2">
        <v>70.564332645165194</v>
      </c>
      <c r="C7124" s="2">
        <v>21.61692951773896</v>
      </c>
      <c r="D7124" s="2">
        <f t="shared" si="1332"/>
        <v>37.858099425871302</v>
      </c>
      <c r="E7124" s="2">
        <f t="shared" si="1333"/>
        <v>71.764249745321038</v>
      </c>
      <c r="F7124" s="2">
        <f t="shared" si="1341"/>
        <v>0</v>
      </c>
      <c r="G7124" s="2">
        <f t="shared" si="1342"/>
        <v>340</v>
      </c>
      <c r="H7124" s="2">
        <f>MIN(Inputs!$B$2, (Inputs!$B$14 - F7124)/Inputs!$B$15)</f>
        <v>170</v>
      </c>
      <c r="I7124" s="2">
        <f>MAX(MIN(Inputs!$B$2, F7124*Inputs!$B$16, Inputs!$B$14*Inputs!$B$4 - G7124), 0)</f>
        <v>0</v>
      </c>
      <c r="J7124" s="2">
        <f>MAX(MIN(Inputs!$B$2, F7124*Inputs!$B$16, (Inputs!$B$14-F7124)/Inputs!$B$15)*Inputs!$B$9, 0)</f>
        <v>0</v>
      </c>
      <c r="K7124" s="2">
        <f>MAX(E7124*Inputs!$B$5 - B7124 - Inputs!$B$8, 0) * H7124</f>
        <v>0</v>
      </c>
      <c r="L7124" s="2">
        <f>IF(B7124 &gt;= D7124*Inputs!$B$10, MAX(B7124 - E7124/Inputs!$B$5 - Inputs!$B$8, 0) * I7124, 0)</f>
        <v>0</v>
      </c>
      <c r="M7124" s="2">
        <f t="shared" si="1334"/>
        <v>0</v>
      </c>
      <c r="N7124" s="3" t="str">
        <f t="shared" si="1335"/>
        <v>Idle</v>
      </c>
      <c r="O7124" s="3" t="str">
        <f t="shared" si="1343"/>
        <v>Idle</v>
      </c>
      <c r="P7124" s="2">
        <f t="shared" si="1336"/>
        <v>0</v>
      </c>
      <c r="Q7124" s="2">
        <f t="shared" si="1337"/>
        <v>0</v>
      </c>
      <c r="R7124" s="2">
        <f t="shared" si="1338"/>
        <v>0</v>
      </c>
      <c r="S7124" s="2">
        <f t="shared" si="1339"/>
        <v>0</v>
      </c>
      <c r="T7124" s="2">
        <f t="shared" si="1340"/>
        <v>0</v>
      </c>
      <c r="U7124" s="2">
        <f>IF(O7124="Reg", R7124 * Inputs!$B$7, 0)</f>
        <v>0</v>
      </c>
      <c r="V7124" s="2">
        <f>MAX(F7124 + P7124*Inputs!$B$15 - (Q7124/Inputs!$B$16) - U7124, 0)</f>
        <v>0</v>
      </c>
    </row>
    <row r="7125" spans="1:22" x14ac:dyDescent="0.3">
      <c r="A7125" s="1">
        <v>46319.791666666657</v>
      </c>
      <c r="B7125" s="2">
        <v>59.581570959653916</v>
      </c>
      <c r="C7125" s="2">
        <v>7.6050161237154814</v>
      </c>
      <c r="D7125" s="2">
        <f t="shared" si="1332"/>
        <v>37.858099425871302</v>
      </c>
      <c r="E7125" s="2">
        <f t="shared" si="1333"/>
        <v>65.856447881465243</v>
      </c>
      <c r="F7125" s="2">
        <f t="shared" si="1341"/>
        <v>0</v>
      </c>
      <c r="G7125" s="2">
        <f t="shared" si="1342"/>
        <v>340</v>
      </c>
      <c r="H7125" s="2">
        <f>MIN(Inputs!$B$2, (Inputs!$B$14 - F7125)/Inputs!$B$15)</f>
        <v>170</v>
      </c>
      <c r="I7125" s="2">
        <f>MAX(MIN(Inputs!$B$2, F7125*Inputs!$B$16, Inputs!$B$14*Inputs!$B$4 - G7125), 0)</f>
        <v>0</v>
      </c>
      <c r="J7125" s="2">
        <f>MAX(MIN(Inputs!$B$2, F7125*Inputs!$B$16, (Inputs!$B$14-F7125)/Inputs!$B$15)*Inputs!$B$9, 0)</f>
        <v>0</v>
      </c>
      <c r="K7125" s="2">
        <f>MAX(E7125*Inputs!$B$5 - B7125 - Inputs!$B$8, 0) * H7125</f>
        <v>0</v>
      </c>
      <c r="L7125" s="2">
        <f>IF(B7125 &gt;= D7125*Inputs!$B$10, MAX(B7125 - E7125/Inputs!$B$5 - Inputs!$B$8, 0) * I7125, 0)</f>
        <v>0</v>
      </c>
      <c r="M7125" s="2">
        <f t="shared" si="1334"/>
        <v>0</v>
      </c>
      <c r="N7125" s="3" t="str">
        <f t="shared" si="1335"/>
        <v>Idle</v>
      </c>
      <c r="O7125" s="3" t="str">
        <f t="shared" si="1343"/>
        <v>Idle</v>
      </c>
      <c r="P7125" s="2">
        <f t="shared" si="1336"/>
        <v>0</v>
      </c>
      <c r="Q7125" s="2">
        <f t="shared" si="1337"/>
        <v>0</v>
      </c>
      <c r="R7125" s="2">
        <f t="shared" si="1338"/>
        <v>0</v>
      </c>
      <c r="S7125" s="2">
        <f t="shared" si="1339"/>
        <v>0</v>
      </c>
      <c r="T7125" s="2">
        <f t="shared" si="1340"/>
        <v>0</v>
      </c>
      <c r="U7125" s="2">
        <f>IF(O7125="Reg", R7125 * Inputs!$B$7, 0)</f>
        <v>0</v>
      </c>
      <c r="V7125" s="2">
        <f>MAX(F7125 + P7125*Inputs!$B$15 - (Q7125/Inputs!$B$16) - U7125, 0)</f>
        <v>0</v>
      </c>
    </row>
    <row r="7126" spans="1:22" x14ac:dyDescent="0.3">
      <c r="A7126" s="1">
        <v>46319.833333333343</v>
      </c>
      <c r="B7126" s="2">
        <v>69.106788423802229</v>
      </c>
      <c r="C7126" s="2">
        <v>3.0123705052966652</v>
      </c>
      <c r="D7126" s="2">
        <f t="shared" si="1332"/>
        <v>37.858099425871302</v>
      </c>
      <c r="E7126" s="2">
        <f t="shared" si="1333"/>
        <v>58.651617553541449</v>
      </c>
      <c r="F7126" s="2">
        <f t="shared" si="1341"/>
        <v>0</v>
      </c>
      <c r="G7126" s="2">
        <f t="shared" si="1342"/>
        <v>340</v>
      </c>
      <c r="H7126" s="2">
        <f>MIN(Inputs!$B$2, (Inputs!$B$14 - F7126)/Inputs!$B$15)</f>
        <v>170</v>
      </c>
      <c r="I7126" s="2">
        <f>MAX(MIN(Inputs!$B$2, F7126*Inputs!$B$16, Inputs!$B$14*Inputs!$B$4 - G7126), 0)</f>
        <v>0</v>
      </c>
      <c r="J7126" s="2">
        <f>MAX(MIN(Inputs!$B$2, F7126*Inputs!$B$16, (Inputs!$B$14-F7126)/Inputs!$B$15)*Inputs!$B$9, 0)</f>
        <v>0</v>
      </c>
      <c r="K7126" s="2">
        <f>MAX(E7126*Inputs!$B$5 - B7126 - Inputs!$B$8, 0) * H7126</f>
        <v>0</v>
      </c>
      <c r="L7126" s="2">
        <f>IF(B7126 &gt;= D7126*Inputs!$B$10, MAX(B7126 - E7126/Inputs!$B$5 - Inputs!$B$8, 0) * I7126, 0)</f>
        <v>0</v>
      </c>
      <c r="M7126" s="2">
        <f t="shared" si="1334"/>
        <v>0</v>
      </c>
      <c r="N7126" s="3" t="str">
        <f t="shared" si="1335"/>
        <v>Idle</v>
      </c>
      <c r="O7126" s="3" t="str">
        <f t="shared" si="1343"/>
        <v>Idle</v>
      </c>
      <c r="P7126" s="2">
        <f t="shared" si="1336"/>
        <v>0</v>
      </c>
      <c r="Q7126" s="2">
        <f t="shared" si="1337"/>
        <v>0</v>
      </c>
      <c r="R7126" s="2">
        <f t="shared" si="1338"/>
        <v>0</v>
      </c>
      <c r="S7126" s="2">
        <f t="shared" si="1339"/>
        <v>0</v>
      </c>
      <c r="T7126" s="2">
        <f t="shared" si="1340"/>
        <v>0</v>
      </c>
      <c r="U7126" s="2">
        <f>IF(O7126="Reg", R7126 * Inputs!$B$7, 0)</f>
        <v>0</v>
      </c>
      <c r="V7126" s="2">
        <f>MAX(F7126 + P7126*Inputs!$B$15 - (Q7126/Inputs!$B$16) - U7126, 0)</f>
        <v>0</v>
      </c>
    </row>
    <row r="7127" spans="1:22" x14ac:dyDescent="0.3">
      <c r="A7127" s="1">
        <v>46319.875</v>
      </c>
      <c r="B7127" s="2">
        <v>146.57889383299531</v>
      </c>
      <c r="C7127" s="2">
        <v>6.1339006715901396</v>
      </c>
      <c r="D7127" s="2">
        <f t="shared" si="1332"/>
        <v>37.858099425871302</v>
      </c>
      <c r="E7127" s="2">
        <f t="shared" si="1333"/>
        <v>48.012732216583267</v>
      </c>
      <c r="F7127" s="2">
        <f t="shared" si="1341"/>
        <v>0</v>
      </c>
      <c r="G7127" s="2">
        <f t="shared" si="1342"/>
        <v>340</v>
      </c>
      <c r="H7127" s="2">
        <f>MIN(Inputs!$B$2, (Inputs!$B$14 - F7127)/Inputs!$B$15)</f>
        <v>170</v>
      </c>
      <c r="I7127" s="2">
        <f>MAX(MIN(Inputs!$B$2, F7127*Inputs!$B$16, Inputs!$B$14*Inputs!$B$4 - G7127), 0)</f>
        <v>0</v>
      </c>
      <c r="J7127" s="2">
        <f>MAX(MIN(Inputs!$B$2, F7127*Inputs!$B$16, (Inputs!$B$14-F7127)/Inputs!$B$15)*Inputs!$B$9, 0)</f>
        <v>0</v>
      </c>
      <c r="K7127" s="2">
        <f>MAX(E7127*Inputs!$B$5 - B7127 - Inputs!$B$8, 0) * H7127</f>
        <v>0</v>
      </c>
      <c r="L7127" s="2">
        <f>IF(B7127 &gt;= D7127*Inputs!$B$10, MAX(B7127 - E7127/Inputs!$B$5 - Inputs!$B$8, 0) * I7127, 0)</f>
        <v>0</v>
      </c>
      <c r="M7127" s="2">
        <f t="shared" si="1334"/>
        <v>0</v>
      </c>
      <c r="N7127" s="3" t="str">
        <f t="shared" si="1335"/>
        <v>Idle</v>
      </c>
      <c r="O7127" s="3" t="str">
        <f t="shared" si="1343"/>
        <v>Idle</v>
      </c>
      <c r="P7127" s="2">
        <f t="shared" si="1336"/>
        <v>0</v>
      </c>
      <c r="Q7127" s="2">
        <f t="shared" si="1337"/>
        <v>0</v>
      </c>
      <c r="R7127" s="2">
        <f t="shared" si="1338"/>
        <v>0</v>
      </c>
      <c r="S7127" s="2">
        <f t="shared" si="1339"/>
        <v>0</v>
      </c>
      <c r="T7127" s="2">
        <f t="shared" si="1340"/>
        <v>0</v>
      </c>
      <c r="U7127" s="2">
        <f>IF(O7127="Reg", R7127 * Inputs!$B$7, 0)</f>
        <v>0</v>
      </c>
      <c r="V7127" s="2">
        <f>MAX(F7127 + P7127*Inputs!$B$15 - (Q7127/Inputs!$B$16) - U7127, 0)</f>
        <v>0</v>
      </c>
    </row>
    <row r="7128" spans="1:22" x14ac:dyDescent="0.3">
      <c r="A7128" s="1">
        <v>46319.916666666657</v>
      </c>
      <c r="B7128" s="2">
        <v>44.302855332680167</v>
      </c>
      <c r="C7128" s="2">
        <v>7.4522904284353784</v>
      </c>
      <c r="D7128" s="2">
        <f t="shared" si="1332"/>
        <v>37.858099425871302</v>
      </c>
      <c r="E7128" s="2">
        <f t="shared" si="1333"/>
        <v>24.562365151752108</v>
      </c>
      <c r="F7128" s="2">
        <f t="shared" si="1341"/>
        <v>0</v>
      </c>
      <c r="G7128" s="2">
        <f t="shared" si="1342"/>
        <v>340</v>
      </c>
      <c r="H7128" s="2">
        <f>MIN(Inputs!$B$2, (Inputs!$B$14 - F7128)/Inputs!$B$15)</f>
        <v>170</v>
      </c>
      <c r="I7128" s="2">
        <f>MAX(MIN(Inputs!$B$2, F7128*Inputs!$B$16, Inputs!$B$14*Inputs!$B$4 - G7128), 0)</f>
        <v>0</v>
      </c>
      <c r="J7128" s="2">
        <f>MAX(MIN(Inputs!$B$2, F7128*Inputs!$B$16, (Inputs!$B$14-F7128)/Inputs!$B$15)*Inputs!$B$9, 0)</f>
        <v>0</v>
      </c>
      <c r="K7128" s="2">
        <f>MAX(E7128*Inputs!$B$5 - B7128 - Inputs!$B$8, 0) * H7128</f>
        <v>0</v>
      </c>
      <c r="L7128" s="2">
        <f>IF(B7128 &gt;= D7128*Inputs!$B$10, MAX(B7128 - E7128/Inputs!$B$5 - Inputs!$B$8, 0) * I7128, 0)</f>
        <v>0</v>
      </c>
      <c r="M7128" s="2">
        <f t="shared" si="1334"/>
        <v>0</v>
      </c>
      <c r="N7128" s="3" t="str">
        <f t="shared" si="1335"/>
        <v>Idle</v>
      </c>
      <c r="O7128" s="3" t="str">
        <f t="shared" si="1343"/>
        <v>Idle</v>
      </c>
      <c r="P7128" s="2">
        <f t="shared" si="1336"/>
        <v>0</v>
      </c>
      <c r="Q7128" s="2">
        <f t="shared" si="1337"/>
        <v>0</v>
      </c>
      <c r="R7128" s="2">
        <f t="shared" si="1338"/>
        <v>0</v>
      </c>
      <c r="S7128" s="2">
        <f t="shared" si="1339"/>
        <v>0</v>
      </c>
      <c r="T7128" s="2">
        <f t="shared" si="1340"/>
        <v>0</v>
      </c>
      <c r="U7128" s="2">
        <f>IF(O7128="Reg", R7128 * Inputs!$B$7, 0)</f>
        <v>0</v>
      </c>
      <c r="V7128" s="2">
        <f>MAX(F7128 + P7128*Inputs!$B$15 - (Q7128/Inputs!$B$16) - U7128, 0)</f>
        <v>0</v>
      </c>
    </row>
    <row r="7129" spans="1:22" x14ac:dyDescent="0.3">
      <c r="A7129" s="1">
        <v>46319.958333333343</v>
      </c>
      <c r="B7129" s="2">
        <v>40.451057277629388</v>
      </c>
      <c r="C7129" s="2">
        <v>10.93745870428417</v>
      </c>
      <c r="D7129" s="2">
        <f t="shared" si="1332"/>
        <v>37.858099425871302</v>
      </c>
      <c r="E7129" s="2">
        <f t="shared" si="1333"/>
        <v>17.630242080886468</v>
      </c>
      <c r="F7129" s="2">
        <f t="shared" si="1341"/>
        <v>0</v>
      </c>
      <c r="G7129" s="2">
        <f t="shared" si="1342"/>
        <v>340</v>
      </c>
      <c r="H7129" s="2">
        <f>MIN(Inputs!$B$2, (Inputs!$B$14 - F7129)/Inputs!$B$15)</f>
        <v>170</v>
      </c>
      <c r="I7129" s="2">
        <f>MAX(MIN(Inputs!$B$2, F7129*Inputs!$B$16, Inputs!$B$14*Inputs!$B$4 - G7129), 0)</f>
        <v>0</v>
      </c>
      <c r="J7129" s="2">
        <f>MAX(MIN(Inputs!$B$2, F7129*Inputs!$B$16, (Inputs!$B$14-F7129)/Inputs!$B$15)*Inputs!$B$9, 0)</f>
        <v>0</v>
      </c>
      <c r="K7129" s="2">
        <f>MAX(E7129*Inputs!$B$5 - B7129 - Inputs!$B$8, 0) * H7129</f>
        <v>0</v>
      </c>
      <c r="L7129" s="2">
        <f>IF(B7129 &gt;= D7129*Inputs!$B$10, MAX(B7129 - E7129/Inputs!$B$5 - Inputs!$B$8, 0) * I7129, 0)</f>
        <v>0</v>
      </c>
      <c r="M7129" s="2">
        <f t="shared" si="1334"/>
        <v>0</v>
      </c>
      <c r="N7129" s="3" t="str">
        <f t="shared" si="1335"/>
        <v>Idle</v>
      </c>
      <c r="O7129" s="3" t="str">
        <f t="shared" si="1343"/>
        <v>Idle</v>
      </c>
      <c r="P7129" s="2">
        <f t="shared" si="1336"/>
        <v>0</v>
      </c>
      <c r="Q7129" s="2">
        <f t="shared" si="1337"/>
        <v>0</v>
      </c>
      <c r="R7129" s="2">
        <f t="shared" si="1338"/>
        <v>0</v>
      </c>
      <c r="S7129" s="2">
        <f t="shared" si="1339"/>
        <v>0</v>
      </c>
      <c r="T7129" s="2">
        <f t="shared" si="1340"/>
        <v>0</v>
      </c>
      <c r="U7129" s="2">
        <f>IF(O7129="Reg", R7129 * Inputs!$B$7, 0)</f>
        <v>0</v>
      </c>
      <c r="V7129" s="2">
        <f>MAX(F7129 + P7129*Inputs!$B$15 - (Q7129/Inputs!$B$16) - U7129, 0)</f>
        <v>0</v>
      </c>
    </row>
    <row r="7130" spans="1:22" x14ac:dyDescent="0.3">
      <c r="A7130" s="1">
        <v>46320</v>
      </c>
      <c r="B7130" s="2">
        <v>35.11752146203046</v>
      </c>
      <c r="C7130" s="2">
        <v>7.1227119773672234</v>
      </c>
      <c r="D7130" s="2">
        <f t="shared" si="1332"/>
        <v>32.140983412581434</v>
      </c>
      <c r="E7130" s="2">
        <f t="shared" si="1333"/>
        <v>10.888399201281571</v>
      </c>
      <c r="F7130" s="2">
        <f t="shared" si="1341"/>
        <v>0</v>
      </c>
      <c r="G7130" s="2">
        <f t="shared" si="1342"/>
        <v>0</v>
      </c>
      <c r="H7130" s="2">
        <f>MIN(Inputs!$B$2, (Inputs!$B$14 - F7130)/Inputs!$B$15)</f>
        <v>170</v>
      </c>
      <c r="I7130" s="2">
        <f>MAX(MIN(Inputs!$B$2, F7130*Inputs!$B$16, Inputs!$B$14*Inputs!$B$4 - G7130), 0)</f>
        <v>0</v>
      </c>
      <c r="J7130" s="2">
        <f>MAX(MIN(Inputs!$B$2, F7130*Inputs!$B$16, (Inputs!$B$14-F7130)/Inputs!$B$15)*Inputs!$B$9, 0)</f>
        <v>0</v>
      </c>
      <c r="K7130" s="2">
        <f>MAX(E7130*Inputs!$B$5 - B7130 - Inputs!$B$8, 0) * H7130</f>
        <v>0</v>
      </c>
      <c r="L7130" s="2">
        <f>IF(B7130 &gt;= D7130*Inputs!$B$10, MAX(B7130 - E7130/Inputs!$B$5 - Inputs!$B$8, 0) * I7130, 0)</f>
        <v>0</v>
      </c>
      <c r="M7130" s="2">
        <f t="shared" si="1334"/>
        <v>0</v>
      </c>
      <c r="N7130" s="3" t="str">
        <f t="shared" si="1335"/>
        <v>Idle</v>
      </c>
      <c r="O7130" s="3" t="str">
        <f t="shared" si="1343"/>
        <v>Idle</v>
      </c>
      <c r="P7130" s="2">
        <f t="shared" si="1336"/>
        <v>0</v>
      </c>
      <c r="Q7130" s="2">
        <f t="shared" si="1337"/>
        <v>0</v>
      </c>
      <c r="R7130" s="2">
        <f t="shared" si="1338"/>
        <v>0</v>
      </c>
      <c r="S7130" s="2">
        <f t="shared" si="1339"/>
        <v>0</v>
      </c>
      <c r="T7130" s="2">
        <f t="shared" si="1340"/>
        <v>0</v>
      </c>
      <c r="U7130" s="2">
        <f>IF(O7130="Reg", R7130 * Inputs!$B$7, 0)</f>
        <v>0</v>
      </c>
      <c r="V7130" s="2">
        <f>MAX(F7130 + P7130*Inputs!$B$15 - (Q7130/Inputs!$B$16) - U7130, 0)</f>
        <v>0</v>
      </c>
    </row>
    <row r="7131" spans="1:22" x14ac:dyDescent="0.3">
      <c r="A7131" s="1">
        <v>46320.041666666657</v>
      </c>
      <c r="B7131" s="2">
        <v>16.352588992111119</v>
      </c>
      <c r="C7131" s="2">
        <v>3.4884549245954801</v>
      </c>
      <c r="D7131" s="2">
        <f t="shared" si="1332"/>
        <v>32.140983412581434</v>
      </c>
      <c r="E7131" s="2">
        <f t="shared" si="1333"/>
        <v>5.0354789576098256</v>
      </c>
      <c r="F7131" s="2">
        <f t="shared" si="1341"/>
        <v>0</v>
      </c>
      <c r="G7131" s="2">
        <f t="shared" si="1342"/>
        <v>0</v>
      </c>
      <c r="H7131" s="2">
        <f>MIN(Inputs!$B$2, (Inputs!$B$14 - F7131)/Inputs!$B$15)</f>
        <v>170</v>
      </c>
      <c r="I7131" s="2">
        <f>MAX(MIN(Inputs!$B$2, F7131*Inputs!$B$16, Inputs!$B$14*Inputs!$B$4 - G7131), 0)</f>
        <v>0</v>
      </c>
      <c r="J7131" s="2">
        <f>MAX(MIN(Inputs!$B$2, F7131*Inputs!$B$16, (Inputs!$B$14-F7131)/Inputs!$B$15)*Inputs!$B$9, 0)</f>
        <v>0</v>
      </c>
      <c r="K7131" s="2">
        <f>MAX(E7131*Inputs!$B$5 - B7131 - Inputs!$B$8, 0) * H7131</f>
        <v>0</v>
      </c>
      <c r="L7131" s="2">
        <f>IF(B7131 &gt;= D7131*Inputs!$B$10, MAX(B7131 - E7131/Inputs!$B$5 - Inputs!$B$8, 0) * I7131, 0)</f>
        <v>0</v>
      </c>
      <c r="M7131" s="2">
        <f t="shared" si="1334"/>
        <v>0</v>
      </c>
      <c r="N7131" s="3" t="str">
        <f t="shared" si="1335"/>
        <v>Idle</v>
      </c>
      <c r="O7131" s="3" t="str">
        <f t="shared" si="1343"/>
        <v>Idle</v>
      </c>
      <c r="P7131" s="2">
        <f t="shared" si="1336"/>
        <v>0</v>
      </c>
      <c r="Q7131" s="2">
        <f t="shared" si="1337"/>
        <v>0</v>
      </c>
      <c r="R7131" s="2">
        <f t="shared" si="1338"/>
        <v>0</v>
      </c>
      <c r="S7131" s="2">
        <f t="shared" si="1339"/>
        <v>0</v>
      </c>
      <c r="T7131" s="2">
        <f t="shared" si="1340"/>
        <v>0</v>
      </c>
      <c r="U7131" s="2">
        <f>IF(O7131="Reg", R7131 * Inputs!$B$7, 0)</f>
        <v>0</v>
      </c>
      <c r="V7131" s="2">
        <f>MAX(F7131 + P7131*Inputs!$B$15 - (Q7131/Inputs!$B$16) - U7131, 0)</f>
        <v>0</v>
      </c>
    </row>
    <row r="7132" spans="1:22" x14ac:dyDescent="0.3">
      <c r="A7132" s="1">
        <v>46320.083333333343</v>
      </c>
      <c r="B7132" s="2">
        <v>5.273476402053161</v>
      </c>
      <c r="C7132" s="2">
        <v>3.7357446439331392</v>
      </c>
      <c r="D7132" s="2">
        <f t="shared" si="1332"/>
        <v>32.140983412581434</v>
      </c>
      <c r="E7132" s="2">
        <f t="shared" si="1333"/>
        <v>2.3100474589246391</v>
      </c>
      <c r="F7132" s="2">
        <f t="shared" si="1341"/>
        <v>0</v>
      </c>
      <c r="G7132" s="2">
        <f t="shared" si="1342"/>
        <v>0</v>
      </c>
      <c r="H7132" s="2">
        <f>MIN(Inputs!$B$2, (Inputs!$B$14 - F7132)/Inputs!$B$15)</f>
        <v>170</v>
      </c>
      <c r="I7132" s="2">
        <f>MAX(MIN(Inputs!$B$2, F7132*Inputs!$B$16, Inputs!$B$14*Inputs!$B$4 - G7132), 0)</f>
        <v>0</v>
      </c>
      <c r="J7132" s="2">
        <f>MAX(MIN(Inputs!$B$2, F7132*Inputs!$B$16, (Inputs!$B$14-F7132)/Inputs!$B$15)*Inputs!$B$9, 0)</f>
        <v>0</v>
      </c>
      <c r="K7132" s="2">
        <f>MAX(E7132*Inputs!$B$5 - B7132 - Inputs!$B$8, 0) * H7132</f>
        <v>0</v>
      </c>
      <c r="L7132" s="2">
        <f>IF(B7132 &gt;= D7132*Inputs!$B$10, MAX(B7132 - E7132/Inputs!$B$5 - Inputs!$B$8, 0) * I7132, 0)</f>
        <v>0</v>
      </c>
      <c r="M7132" s="2">
        <f t="shared" si="1334"/>
        <v>0</v>
      </c>
      <c r="N7132" s="3" t="str">
        <f t="shared" si="1335"/>
        <v>Idle</v>
      </c>
      <c r="O7132" s="3" t="str">
        <f t="shared" si="1343"/>
        <v>Idle</v>
      </c>
      <c r="P7132" s="2">
        <f t="shared" si="1336"/>
        <v>0</v>
      </c>
      <c r="Q7132" s="2">
        <f t="shared" si="1337"/>
        <v>0</v>
      </c>
      <c r="R7132" s="2">
        <f t="shared" si="1338"/>
        <v>0</v>
      </c>
      <c r="S7132" s="2">
        <f t="shared" si="1339"/>
        <v>0</v>
      </c>
      <c r="T7132" s="2">
        <f t="shared" si="1340"/>
        <v>0</v>
      </c>
      <c r="U7132" s="2">
        <f>IF(O7132="Reg", R7132 * Inputs!$B$7, 0)</f>
        <v>0</v>
      </c>
      <c r="V7132" s="2">
        <f>MAX(F7132 + P7132*Inputs!$B$15 - (Q7132/Inputs!$B$16) - U7132, 0)</f>
        <v>0</v>
      </c>
    </row>
    <row r="7133" spans="1:22" x14ac:dyDescent="0.3">
      <c r="A7133" s="1">
        <v>46320.125</v>
      </c>
      <c r="B7133" s="2">
        <v>5.8766914440083697</v>
      </c>
      <c r="C7133" s="2">
        <v>5.9624760131034797</v>
      </c>
      <c r="D7133" s="2">
        <f t="shared" si="1332"/>
        <v>32.140983412581434</v>
      </c>
      <c r="E7133" s="2">
        <f t="shared" si="1333"/>
        <v>1.4311347252491124</v>
      </c>
      <c r="F7133" s="2">
        <f t="shared" si="1341"/>
        <v>0</v>
      </c>
      <c r="G7133" s="2">
        <f t="shared" si="1342"/>
        <v>0</v>
      </c>
      <c r="H7133" s="2">
        <f>MIN(Inputs!$B$2, (Inputs!$B$14 - F7133)/Inputs!$B$15)</f>
        <v>170</v>
      </c>
      <c r="I7133" s="2">
        <f>MAX(MIN(Inputs!$B$2, F7133*Inputs!$B$16, Inputs!$B$14*Inputs!$B$4 - G7133), 0)</f>
        <v>0</v>
      </c>
      <c r="J7133" s="2">
        <f>MAX(MIN(Inputs!$B$2, F7133*Inputs!$B$16, (Inputs!$B$14-F7133)/Inputs!$B$15)*Inputs!$B$9, 0)</f>
        <v>0</v>
      </c>
      <c r="K7133" s="2">
        <f>MAX(E7133*Inputs!$B$5 - B7133 - Inputs!$B$8, 0) * H7133</f>
        <v>0</v>
      </c>
      <c r="L7133" s="2">
        <f>IF(B7133 &gt;= D7133*Inputs!$B$10, MAX(B7133 - E7133/Inputs!$B$5 - Inputs!$B$8, 0) * I7133, 0)</f>
        <v>0</v>
      </c>
      <c r="M7133" s="2">
        <f t="shared" si="1334"/>
        <v>0</v>
      </c>
      <c r="N7133" s="3" t="str">
        <f t="shared" si="1335"/>
        <v>Idle</v>
      </c>
      <c r="O7133" s="3" t="str">
        <f t="shared" si="1343"/>
        <v>Idle</v>
      </c>
      <c r="P7133" s="2">
        <f t="shared" si="1336"/>
        <v>0</v>
      </c>
      <c r="Q7133" s="2">
        <f t="shared" si="1337"/>
        <v>0</v>
      </c>
      <c r="R7133" s="2">
        <f t="shared" si="1338"/>
        <v>0</v>
      </c>
      <c r="S7133" s="2">
        <f t="shared" si="1339"/>
        <v>0</v>
      </c>
      <c r="T7133" s="2">
        <f t="shared" si="1340"/>
        <v>0</v>
      </c>
      <c r="U7133" s="2">
        <f>IF(O7133="Reg", R7133 * Inputs!$B$7, 0)</f>
        <v>0</v>
      </c>
      <c r="V7133" s="2">
        <f>MAX(F7133 + P7133*Inputs!$B$15 - (Q7133/Inputs!$B$16) - U7133, 0)</f>
        <v>0</v>
      </c>
    </row>
    <row r="7134" spans="1:22" x14ac:dyDescent="0.3">
      <c r="A7134" s="1">
        <v>46320.166666666657</v>
      </c>
      <c r="B7134" s="2">
        <v>2.7101169074863041</v>
      </c>
      <c r="C7134" s="2">
        <v>5.6592312728784044</v>
      </c>
      <c r="D7134" s="2">
        <f t="shared" si="1332"/>
        <v>32.140983412581434</v>
      </c>
      <c r="E7134" s="2">
        <f t="shared" si="1333"/>
        <v>0.45168615124771733</v>
      </c>
      <c r="F7134" s="2">
        <f t="shared" si="1341"/>
        <v>0</v>
      </c>
      <c r="G7134" s="2">
        <f t="shared" si="1342"/>
        <v>0</v>
      </c>
      <c r="H7134" s="2">
        <f>MIN(Inputs!$B$2, (Inputs!$B$14 - F7134)/Inputs!$B$15)</f>
        <v>170</v>
      </c>
      <c r="I7134" s="2">
        <f>MAX(MIN(Inputs!$B$2, F7134*Inputs!$B$16, Inputs!$B$14*Inputs!$B$4 - G7134), 0)</f>
        <v>0</v>
      </c>
      <c r="J7134" s="2">
        <f>MAX(MIN(Inputs!$B$2, F7134*Inputs!$B$16, (Inputs!$B$14-F7134)/Inputs!$B$15)*Inputs!$B$9, 0)</f>
        <v>0</v>
      </c>
      <c r="K7134" s="2">
        <f>MAX(E7134*Inputs!$B$5 - B7134 - Inputs!$B$8, 0) * H7134</f>
        <v>0</v>
      </c>
      <c r="L7134" s="2">
        <f>IF(B7134 &gt;= D7134*Inputs!$B$10, MAX(B7134 - E7134/Inputs!$B$5 - Inputs!$B$8, 0) * I7134, 0)</f>
        <v>0</v>
      </c>
      <c r="M7134" s="2">
        <f t="shared" si="1334"/>
        <v>0</v>
      </c>
      <c r="N7134" s="3" t="str">
        <f t="shared" si="1335"/>
        <v>Idle</v>
      </c>
      <c r="O7134" s="3" t="str">
        <f t="shared" si="1343"/>
        <v>Idle</v>
      </c>
      <c r="P7134" s="2">
        <f t="shared" si="1336"/>
        <v>0</v>
      </c>
      <c r="Q7134" s="2">
        <f t="shared" si="1337"/>
        <v>0</v>
      </c>
      <c r="R7134" s="2">
        <f t="shared" si="1338"/>
        <v>0</v>
      </c>
      <c r="S7134" s="2">
        <f t="shared" si="1339"/>
        <v>0</v>
      </c>
      <c r="T7134" s="2">
        <f t="shared" si="1340"/>
        <v>0</v>
      </c>
      <c r="U7134" s="2">
        <f>IF(O7134="Reg", R7134 * Inputs!$B$7, 0)</f>
        <v>0</v>
      </c>
      <c r="V7134" s="2">
        <f>MAX(F7134 + P7134*Inputs!$B$15 - (Q7134/Inputs!$B$16) - U7134, 0)</f>
        <v>0</v>
      </c>
    </row>
    <row r="7135" spans="1:22" x14ac:dyDescent="0.3">
      <c r="A7135" s="1">
        <v>46320.208333333343</v>
      </c>
      <c r="B7135" s="2">
        <v>0</v>
      </c>
      <c r="C7135" s="2">
        <v>4.905842500675023</v>
      </c>
      <c r="D7135" s="2">
        <f t="shared" si="1332"/>
        <v>32.140983412581434</v>
      </c>
      <c r="E7135" s="2">
        <f t="shared" si="1333"/>
        <v>1.4147086702840526</v>
      </c>
      <c r="F7135" s="2">
        <f t="shared" si="1341"/>
        <v>0</v>
      </c>
      <c r="G7135" s="2">
        <f t="shared" si="1342"/>
        <v>0</v>
      </c>
      <c r="H7135" s="2">
        <f>MIN(Inputs!$B$2, (Inputs!$B$14 - F7135)/Inputs!$B$15)</f>
        <v>170</v>
      </c>
      <c r="I7135" s="2">
        <f>MAX(MIN(Inputs!$B$2, F7135*Inputs!$B$16, Inputs!$B$14*Inputs!$B$4 - G7135), 0)</f>
        <v>0</v>
      </c>
      <c r="J7135" s="2">
        <f>MAX(MIN(Inputs!$B$2, F7135*Inputs!$B$16, (Inputs!$B$14-F7135)/Inputs!$B$15)*Inputs!$B$9, 0)</f>
        <v>0</v>
      </c>
      <c r="K7135" s="2">
        <f>MAX(E7135*Inputs!$B$5 - B7135 - Inputs!$B$8, 0) * H7135</f>
        <v>0</v>
      </c>
      <c r="L7135" s="2">
        <f>IF(B7135 &gt;= D7135*Inputs!$B$10, MAX(B7135 - E7135/Inputs!$B$5 - Inputs!$B$8, 0) * I7135, 0)</f>
        <v>0</v>
      </c>
      <c r="M7135" s="2">
        <f t="shared" si="1334"/>
        <v>0</v>
      </c>
      <c r="N7135" s="3" t="str">
        <f t="shared" si="1335"/>
        <v>Idle</v>
      </c>
      <c r="O7135" s="3" t="str">
        <f t="shared" si="1343"/>
        <v>Idle</v>
      </c>
      <c r="P7135" s="2">
        <f t="shared" si="1336"/>
        <v>0</v>
      </c>
      <c r="Q7135" s="2">
        <f t="shared" si="1337"/>
        <v>0</v>
      </c>
      <c r="R7135" s="2">
        <f t="shared" si="1338"/>
        <v>0</v>
      </c>
      <c r="S7135" s="2">
        <f t="shared" si="1339"/>
        <v>0</v>
      </c>
      <c r="T7135" s="2">
        <f t="shared" si="1340"/>
        <v>0</v>
      </c>
      <c r="U7135" s="2">
        <f>IF(O7135="Reg", R7135 * Inputs!$B$7, 0)</f>
        <v>0</v>
      </c>
      <c r="V7135" s="2">
        <f>MAX(F7135 + P7135*Inputs!$B$15 - (Q7135/Inputs!$B$16) - U7135, 0)</f>
        <v>0</v>
      </c>
    </row>
    <row r="7136" spans="1:22" x14ac:dyDescent="0.3">
      <c r="A7136" s="1">
        <v>46320.25</v>
      </c>
      <c r="B7136" s="2">
        <v>0</v>
      </c>
      <c r="C7136" s="2">
        <v>3.9773208368154478</v>
      </c>
      <c r="D7136" s="2">
        <f t="shared" si="1332"/>
        <v>32.140983412581434</v>
      </c>
      <c r="E7136" s="2">
        <f t="shared" si="1333"/>
        <v>6.0974602577590993</v>
      </c>
      <c r="F7136" s="2">
        <f t="shared" si="1341"/>
        <v>0</v>
      </c>
      <c r="G7136" s="2">
        <f t="shared" si="1342"/>
        <v>0</v>
      </c>
      <c r="H7136" s="2">
        <f>MIN(Inputs!$B$2, (Inputs!$B$14 - F7136)/Inputs!$B$15)</f>
        <v>170</v>
      </c>
      <c r="I7136" s="2">
        <f>MAX(MIN(Inputs!$B$2, F7136*Inputs!$B$16, Inputs!$B$14*Inputs!$B$4 - G7136), 0)</f>
        <v>0</v>
      </c>
      <c r="J7136" s="2">
        <f>MAX(MIN(Inputs!$B$2, F7136*Inputs!$B$16, (Inputs!$B$14-F7136)/Inputs!$B$15)*Inputs!$B$9, 0)</f>
        <v>0</v>
      </c>
      <c r="K7136" s="2">
        <f>MAX(E7136*Inputs!$B$5 - B7136 - Inputs!$B$8, 0) * H7136</f>
        <v>0</v>
      </c>
      <c r="L7136" s="2">
        <f>IF(B7136 &gt;= D7136*Inputs!$B$10, MAX(B7136 - E7136/Inputs!$B$5 - Inputs!$B$8, 0) * I7136, 0)</f>
        <v>0</v>
      </c>
      <c r="M7136" s="2">
        <f t="shared" si="1334"/>
        <v>0</v>
      </c>
      <c r="N7136" s="3" t="str">
        <f t="shared" si="1335"/>
        <v>Idle</v>
      </c>
      <c r="O7136" s="3" t="str">
        <f t="shared" si="1343"/>
        <v>Idle</v>
      </c>
      <c r="P7136" s="2">
        <f t="shared" si="1336"/>
        <v>0</v>
      </c>
      <c r="Q7136" s="2">
        <f t="shared" si="1337"/>
        <v>0</v>
      </c>
      <c r="R7136" s="2">
        <f t="shared" si="1338"/>
        <v>0</v>
      </c>
      <c r="S7136" s="2">
        <f t="shared" si="1339"/>
        <v>0</v>
      </c>
      <c r="T7136" s="2">
        <f t="shared" si="1340"/>
        <v>0</v>
      </c>
      <c r="U7136" s="2">
        <f>IF(O7136="Reg", R7136 * Inputs!$B$7, 0)</f>
        <v>0</v>
      </c>
      <c r="V7136" s="2">
        <f>MAX(F7136 + P7136*Inputs!$B$15 - (Q7136/Inputs!$B$16) - U7136, 0)</f>
        <v>0</v>
      </c>
    </row>
    <row r="7137" spans="1:22" x14ac:dyDescent="0.3">
      <c r="A7137" s="1">
        <v>46320.291666666657</v>
      </c>
      <c r="B7137" s="2">
        <v>0</v>
      </c>
      <c r="C7137" s="2">
        <v>13.68939865352251</v>
      </c>
      <c r="D7137" s="2">
        <f t="shared" si="1332"/>
        <v>32.140983412581434</v>
      </c>
      <c r="E7137" s="2">
        <f t="shared" si="1333"/>
        <v>11.875561159035614</v>
      </c>
      <c r="F7137" s="2">
        <f t="shared" si="1341"/>
        <v>0</v>
      </c>
      <c r="G7137" s="2">
        <f t="shared" si="1342"/>
        <v>0</v>
      </c>
      <c r="H7137" s="2">
        <f>MIN(Inputs!$B$2, (Inputs!$B$14 - F7137)/Inputs!$B$15)</f>
        <v>170</v>
      </c>
      <c r="I7137" s="2">
        <f>MAX(MIN(Inputs!$B$2, F7137*Inputs!$B$16, Inputs!$B$14*Inputs!$B$4 - G7137), 0)</f>
        <v>0</v>
      </c>
      <c r="J7137" s="2">
        <f>MAX(MIN(Inputs!$B$2, F7137*Inputs!$B$16, (Inputs!$B$14-F7137)/Inputs!$B$15)*Inputs!$B$9, 0)</f>
        <v>0</v>
      </c>
      <c r="K7137" s="2">
        <f>MAX(E7137*Inputs!$B$5 - B7137 - Inputs!$B$8, 0) * H7137</f>
        <v>0</v>
      </c>
      <c r="L7137" s="2">
        <f>IF(B7137 &gt;= D7137*Inputs!$B$10, MAX(B7137 - E7137/Inputs!$B$5 - Inputs!$B$8, 0) * I7137, 0)</f>
        <v>0</v>
      </c>
      <c r="M7137" s="2">
        <f t="shared" si="1334"/>
        <v>0</v>
      </c>
      <c r="N7137" s="3" t="str">
        <f t="shared" si="1335"/>
        <v>Idle</v>
      </c>
      <c r="O7137" s="3" t="str">
        <f t="shared" si="1343"/>
        <v>Idle</v>
      </c>
      <c r="P7137" s="2">
        <f t="shared" si="1336"/>
        <v>0</v>
      </c>
      <c r="Q7137" s="2">
        <f t="shared" si="1337"/>
        <v>0</v>
      </c>
      <c r="R7137" s="2">
        <f t="shared" si="1338"/>
        <v>0</v>
      </c>
      <c r="S7137" s="2">
        <f t="shared" si="1339"/>
        <v>0</v>
      </c>
      <c r="T7137" s="2">
        <f t="shared" si="1340"/>
        <v>0</v>
      </c>
      <c r="U7137" s="2">
        <f>IF(O7137="Reg", R7137 * Inputs!$B$7, 0)</f>
        <v>0</v>
      </c>
      <c r="V7137" s="2">
        <f>MAX(F7137 + P7137*Inputs!$B$15 - (Q7137/Inputs!$B$16) - U7137, 0)</f>
        <v>0</v>
      </c>
    </row>
    <row r="7138" spans="1:22" x14ac:dyDescent="0.3">
      <c r="A7138" s="1">
        <v>46320.333333333343</v>
      </c>
      <c r="B7138" s="2">
        <v>0</v>
      </c>
      <c r="C7138" s="2">
        <v>0.47331326191554268</v>
      </c>
      <c r="D7138" s="2">
        <f t="shared" si="1332"/>
        <v>32.140983412581434</v>
      </c>
      <c r="E7138" s="2">
        <f t="shared" si="1333"/>
        <v>17.46523804982289</v>
      </c>
      <c r="F7138" s="2">
        <f t="shared" si="1341"/>
        <v>0</v>
      </c>
      <c r="G7138" s="2">
        <f t="shared" si="1342"/>
        <v>0</v>
      </c>
      <c r="H7138" s="2">
        <f>MIN(Inputs!$B$2, (Inputs!$B$14 - F7138)/Inputs!$B$15)</f>
        <v>170</v>
      </c>
      <c r="I7138" s="2">
        <f>MAX(MIN(Inputs!$B$2, F7138*Inputs!$B$16, Inputs!$B$14*Inputs!$B$4 - G7138), 0)</f>
        <v>0</v>
      </c>
      <c r="J7138" s="2">
        <f>MAX(MIN(Inputs!$B$2, F7138*Inputs!$B$16, (Inputs!$B$14-F7138)/Inputs!$B$15)*Inputs!$B$9, 0)</f>
        <v>0</v>
      </c>
      <c r="K7138" s="2">
        <f>MAX(E7138*Inputs!$B$5 - B7138 - Inputs!$B$8, 0) * H7138</f>
        <v>0</v>
      </c>
      <c r="L7138" s="2">
        <f>IF(B7138 &gt;= D7138*Inputs!$B$10, MAX(B7138 - E7138/Inputs!$B$5 - Inputs!$B$8, 0) * I7138, 0)</f>
        <v>0</v>
      </c>
      <c r="M7138" s="2">
        <f t="shared" si="1334"/>
        <v>0</v>
      </c>
      <c r="N7138" s="3" t="str">
        <f t="shared" si="1335"/>
        <v>Idle</v>
      </c>
      <c r="O7138" s="3" t="str">
        <f t="shared" si="1343"/>
        <v>Idle</v>
      </c>
      <c r="P7138" s="2">
        <f t="shared" si="1336"/>
        <v>0</v>
      </c>
      <c r="Q7138" s="2">
        <f t="shared" si="1337"/>
        <v>0</v>
      </c>
      <c r="R7138" s="2">
        <f t="shared" si="1338"/>
        <v>0</v>
      </c>
      <c r="S7138" s="2">
        <f t="shared" si="1339"/>
        <v>0</v>
      </c>
      <c r="T7138" s="2">
        <f t="shared" si="1340"/>
        <v>0</v>
      </c>
      <c r="U7138" s="2">
        <f>IF(O7138="Reg", R7138 * Inputs!$B$7, 0)</f>
        <v>0</v>
      </c>
      <c r="V7138" s="2">
        <f>MAX(F7138 + P7138*Inputs!$B$15 - (Q7138/Inputs!$B$16) - U7138, 0)</f>
        <v>0</v>
      </c>
    </row>
    <row r="7139" spans="1:22" x14ac:dyDescent="0.3">
      <c r="A7139" s="1">
        <v>46320.375</v>
      </c>
      <c r="B7139" s="2">
        <v>0</v>
      </c>
      <c r="C7139" s="2">
        <v>9.3232185936713314</v>
      </c>
      <c r="D7139" s="2">
        <f t="shared" si="1332"/>
        <v>32.140983412581434</v>
      </c>
      <c r="E7139" s="2">
        <f t="shared" si="1333"/>
        <v>25.547955214348594</v>
      </c>
      <c r="F7139" s="2">
        <f t="shared" si="1341"/>
        <v>0</v>
      </c>
      <c r="G7139" s="2">
        <f t="shared" si="1342"/>
        <v>0</v>
      </c>
      <c r="H7139" s="2">
        <f>MIN(Inputs!$B$2, (Inputs!$B$14 - F7139)/Inputs!$B$15)</f>
        <v>170</v>
      </c>
      <c r="I7139" s="2">
        <f>MAX(MIN(Inputs!$B$2, F7139*Inputs!$B$16, Inputs!$B$14*Inputs!$B$4 - G7139), 0)</f>
        <v>0</v>
      </c>
      <c r="J7139" s="2">
        <f>MAX(MIN(Inputs!$B$2, F7139*Inputs!$B$16, (Inputs!$B$14-F7139)/Inputs!$B$15)*Inputs!$B$9, 0)</f>
        <v>0</v>
      </c>
      <c r="K7139" s="2">
        <f>MAX(E7139*Inputs!$B$5 - B7139 - Inputs!$B$8, 0) * H7139</f>
        <v>421.97410006654985</v>
      </c>
      <c r="L7139" s="2">
        <f>IF(B7139 &gt;= D7139*Inputs!$B$10, MAX(B7139 - E7139/Inputs!$B$5 - Inputs!$B$8, 0) * I7139, 0)</f>
        <v>0</v>
      </c>
      <c r="M7139" s="2">
        <f t="shared" si="1334"/>
        <v>0</v>
      </c>
      <c r="N7139" s="3" t="str">
        <f t="shared" si="1335"/>
        <v>Charge</v>
      </c>
      <c r="O7139" s="3" t="str">
        <f t="shared" si="1343"/>
        <v>Charge</v>
      </c>
      <c r="P7139" s="2">
        <f t="shared" si="1336"/>
        <v>170</v>
      </c>
      <c r="Q7139" s="2">
        <f t="shared" si="1337"/>
        <v>0</v>
      </c>
      <c r="R7139" s="2">
        <f t="shared" si="1338"/>
        <v>0</v>
      </c>
      <c r="S7139" s="2">
        <f t="shared" si="1339"/>
        <v>0</v>
      </c>
      <c r="T7139" s="2">
        <f t="shared" si="1340"/>
        <v>0</v>
      </c>
      <c r="U7139" s="2">
        <f>IF(O7139="Reg", R7139 * Inputs!$B$7, 0)</f>
        <v>0</v>
      </c>
      <c r="V7139" s="2">
        <f>MAX(F7139 + P7139*Inputs!$B$15 - (Q7139/Inputs!$B$16) - U7139, 0)</f>
        <v>170</v>
      </c>
    </row>
    <row r="7140" spans="1:22" x14ac:dyDescent="0.3">
      <c r="A7140" s="1">
        <v>46320.416666666657</v>
      </c>
      <c r="B7140" s="2">
        <v>8.4882520217043158</v>
      </c>
      <c r="C7140" s="2">
        <v>1.818981881352969</v>
      </c>
      <c r="D7140" s="2">
        <f t="shared" si="1332"/>
        <v>32.140983412581434</v>
      </c>
      <c r="E7140" s="2">
        <f t="shared" si="1333"/>
        <v>33.959342311982866</v>
      </c>
      <c r="F7140" s="2">
        <f t="shared" si="1341"/>
        <v>170</v>
      </c>
      <c r="G7140" s="2">
        <f t="shared" si="1342"/>
        <v>0</v>
      </c>
      <c r="H7140" s="2">
        <f>MIN(Inputs!$B$2, (Inputs!$B$14 - F7140)/Inputs!$B$15)</f>
        <v>170</v>
      </c>
      <c r="I7140" s="2">
        <f>MAX(MIN(Inputs!$B$2, F7140*Inputs!$B$16, Inputs!$B$14*Inputs!$B$4 - G7140), 0)</f>
        <v>170</v>
      </c>
      <c r="J7140" s="2">
        <f>MAX(MIN(Inputs!$B$2, F7140*Inputs!$B$16, (Inputs!$B$14-F7140)/Inputs!$B$15)*Inputs!$B$9, 0)</f>
        <v>136</v>
      </c>
      <c r="K7140" s="2">
        <f>MAX(E7140*Inputs!$B$5 - B7140 - Inputs!$B$8, 0) * H7140</f>
        <v>237.31476618290282</v>
      </c>
      <c r="L7140" s="2">
        <f>IF(B7140 &gt;= D7140*Inputs!$B$10, MAX(B7140 - E7140/Inputs!$B$5 - Inputs!$B$8, 0) * I7140, 0)</f>
        <v>0</v>
      </c>
      <c r="M7140" s="2">
        <f t="shared" si="1334"/>
        <v>247.38153586400378</v>
      </c>
      <c r="N7140" s="3" t="str">
        <f t="shared" si="1335"/>
        <v>Reg</v>
      </c>
      <c r="O7140" s="3" t="str">
        <f t="shared" si="1343"/>
        <v>Charge</v>
      </c>
      <c r="P7140" s="2">
        <f t="shared" si="1336"/>
        <v>170</v>
      </c>
      <c r="Q7140" s="2">
        <f t="shared" si="1337"/>
        <v>0</v>
      </c>
      <c r="R7140" s="2">
        <f t="shared" si="1338"/>
        <v>0</v>
      </c>
      <c r="S7140" s="2">
        <f t="shared" si="1339"/>
        <v>-1443.0028436897337</v>
      </c>
      <c r="T7140" s="2">
        <f t="shared" si="1340"/>
        <v>0</v>
      </c>
      <c r="U7140" s="2">
        <f>IF(O7140="Reg", R7140 * Inputs!$B$7, 0)</f>
        <v>0</v>
      </c>
      <c r="V7140" s="2">
        <f>MAX(F7140 + P7140*Inputs!$B$15 - (Q7140/Inputs!$B$16) - U7140, 0)</f>
        <v>340</v>
      </c>
    </row>
    <row r="7141" spans="1:22" x14ac:dyDescent="0.3">
      <c r="A7141" s="1">
        <v>46320.458333333343</v>
      </c>
      <c r="B7141" s="2">
        <v>28.09650952485028</v>
      </c>
      <c r="C7141" s="2">
        <v>10.477435809052769</v>
      </c>
      <c r="D7141" s="2">
        <f t="shared" si="1332"/>
        <v>32.140983412581434</v>
      </c>
      <c r="E7141" s="2">
        <f t="shared" si="1333"/>
        <v>44.67992842013323</v>
      </c>
      <c r="F7141" s="2">
        <f t="shared" si="1341"/>
        <v>340</v>
      </c>
      <c r="G7141" s="2">
        <f t="shared" si="1342"/>
        <v>0</v>
      </c>
      <c r="H7141" s="2">
        <f>MIN(Inputs!$B$2, (Inputs!$B$14 - F7141)/Inputs!$B$15)</f>
        <v>0</v>
      </c>
      <c r="I7141" s="2">
        <f>MAX(MIN(Inputs!$B$2, F7141*Inputs!$B$16, Inputs!$B$14*Inputs!$B$4 - G7141), 0)</f>
        <v>170</v>
      </c>
      <c r="J7141" s="2">
        <f>MAX(MIN(Inputs!$B$2, F7141*Inputs!$B$16, (Inputs!$B$14-F7141)/Inputs!$B$15)*Inputs!$B$9, 0)</f>
        <v>0</v>
      </c>
      <c r="K7141" s="2">
        <f>MAX(E7141*Inputs!$B$5 - B7141 - Inputs!$B$8, 0) * H7141</f>
        <v>0</v>
      </c>
      <c r="L7141" s="2">
        <f>IF(B7141 &gt;= D7141*Inputs!$B$10, MAX(B7141 - E7141/Inputs!$B$5 - Inputs!$B$8, 0) * I7141, 0)</f>
        <v>0</v>
      </c>
      <c r="M7141" s="2">
        <f t="shared" si="1334"/>
        <v>0</v>
      </c>
      <c r="N7141" s="3" t="str">
        <f t="shared" si="1335"/>
        <v>Idle</v>
      </c>
      <c r="O7141" s="3" t="str">
        <f t="shared" si="1343"/>
        <v>Idle</v>
      </c>
      <c r="P7141" s="2">
        <f t="shared" si="1336"/>
        <v>0</v>
      </c>
      <c r="Q7141" s="2">
        <f t="shared" si="1337"/>
        <v>0</v>
      </c>
      <c r="R7141" s="2">
        <f t="shared" si="1338"/>
        <v>0</v>
      </c>
      <c r="S7141" s="2">
        <f t="shared" si="1339"/>
        <v>0</v>
      </c>
      <c r="T7141" s="2">
        <f t="shared" si="1340"/>
        <v>0</v>
      </c>
      <c r="U7141" s="2">
        <f>IF(O7141="Reg", R7141 * Inputs!$B$7, 0)</f>
        <v>0</v>
      </c>
      <c r="V7141" s="2">
        <f>MAX(F7141 + P7141*Inputs!$B$15 - (Q7141/Inputs!$B$16) - U7141, 0)</f>
        <v>340</v>
      </c>
    </row>
    <row r="7142" spans="1:22" x14ac:dyDescent="0.3">
      <c r="A7142" s="1">
        <v>46320.5</v>
      </c>
      <c r="B7142" s="2">
        <v>34.668605407659093</v>
      </c>
      <c r="C7142" s="2">
        <v>3.4475745326140479</v>
      </c>
      <c r="D7142" s="2">
        <f t="shared" si="1332"/>
        <v>32.140983412581434</v>
      </c>
      <c r="E7142" s="2">
        <f t="shared" si="1333"/>
        <v>51.328759372757055</v>
      </c>
      <c r="F7142" s="2">
        <f t="shared" si="1341"/>
        <v>340</v>
      </c>
      <c r="G7142" s="2">
        <f t="shared" si="1342"/>
        <v>0</v>
      </c>
      <c r="H7142" s="2">
        <f>MIN(Inputs!$B$2, (Inputs!$B$14 - F7142)/Inputs!$B$15)</f>
        <v>0</v>
      </c>
      <c r="I7142" s="2">
        <f>MAX(MIN(Inputs!$B$2, F7142*Inputs!$B$16, Inputs!$B$14*Inputs!$B$4 - G7142), 0)</f>
        <v>170</v>
      </c>
      <c r="J7142" s="2">
        <f>MAX(MIN(Inputs!$B$2, F7142*Inputs!$B$16, (Inputs!$B$14-F7142)/Inputs!$B$15)*Inputs!$B$9, 0)</f>
        <v>0</v>
      </c>
      <c r="K7142" s="2">
        <f>MAX(E7142*Inputs!$B$5 - B7142 - Inputs!$B$8, 0) * H7142</f>
        <v>0</v>
      </c>
      <c r="L7142" s="2">
        <f>IF(B7142 &gt;= D7142*Inputs!$B$10, MAX(B7142 - E7142/Inputs!$B$5 - Inputs!$B$8, 0) * I7142, 0)</f>
        <v>0</v>
      </c>
      <c r="M7142" s="2">
        <f t="shared" si="1334"/>
        <v>0</v>
      </c>
      <c r="N7142" s="3" t="str">
        <f t="shared" si="1335"/>
        <v>Idle</v>
      </c>
      <c r="O7142" s="3" t="str">
        <f t="shared" si="1343"/>
        <v>Idle</v>
      </c>
      <c r="P7142" s="2">
        <f t="shared" si="1336"/>
        <v>0</v>
      </c>
      <c r="Q7142" s="2">
        <f t="shared" si="1337"/>
        <v>0</v>
      </c>
      <c r="R7142" s="2">
        <f t="shared" si="1338"/>
        <v>0</v>
      </c>
      <c r="S7142" s="2">
        <f t="shared" si="1339"/>
        <v>0</v>
      </c>
      <c r="T7142" s="2">
        <f t="shared" si="1340"/>
        <v>0</v>
      </c>
      <c r="U7142" s="2">
        <f>IF(O7142="Reg", R7142 * Inputs!$B$7, 0)</f>
        <v>0</v>
      </c>
      <c r="V7142" s="2">
        <f>MAX(F7142 + P7142*Inputs!$B$15 - (Q7142/Inputs!$B$16) - U7142, 0)</f>
        <v>340</v>
      </c>
    </row>
    <row r="7143" spans="1:22" x14ac:dyDescent="0.3">
      <c r="A7143" s="1">
        <v>46320.541666666657</v>
      </c>
      <c r="B7143" s="2">
        <v>33.538061344723658</v>
      </c>
      <c r="C7143" s="2">
        <v>5.1845012587672734</v>
      </c>
      <c r="D7143" s="2">
        <f t="shared" si="1332"/>
        <v>32.140983412581434</v>
      </c>
      <c r="E7143" s="2">
        <f t="shared" si="1333"/>
        <v>55.519589235519874</v>
      </c>
      <c r="F7143" s="2">
        <f t="shared" si="1341"/>
        <v>340</v>
      </c>
      <c r="G7143" s="2">
        <f t="shared" si="1342"/>
        <v>0</v>
      </c>
      <c r="H7143" s="2">
        <f>MIN(Inputs!$B$2, (Inputs!$B$14 - F7143)/Inputs!$B$15)</f>
        <v>0</v>
      </c>
      <c r="I7143" s="2">
        <f>MAX(MIN(Inputs!$B$2, F7143*Inputs!$B$16, Inputs!$B$14*Inputs!$B$4 - G7143), 0)</f>
        <v>170</v>
      </c>
      <c r="J7143" s="2">
        <f>MAX(MIN(Inputs!$B$2, F7143*Inputs!$B$16, (Inputs!$B$14-F7143)/Inputs!$B$15)*Inputs!$B$9, 0)</f>
        <v>0</v>
      </c>
      <c r="K7143" s="2">
        <f>MAX(E7143*Inputs!$B$5 - B7143 - Inputs!$B$8, 0) * H7143</f>
        <v>0</v>
      </c>
      <c r="L7143" s="2">
        <f>IF(B7143 &gt;= D7143*Inputs!$B$10, MAX(B7143 - E7143/Inputs!$B$5 - Inputs!$B$8, 0) * I7143, 0)</f>
        <v>0</v>
      </c>
      <c r="M7143" s="2">
        <f t="shared" si="1334"/>
        <v>0</v>
      </c>
      <c r="N7143" s="3" t="str">
        <f t="shared" si="1335"/>
        <v>Idle</v>
      </c>
      <c r="O7143" s="3" t="str">
        <f t="shared" si="1343"/>
        <v>Idle</v>
      </c>
      <c r="P7143" s="2">
        <f t="shared" si="1336"/>
        <v>0</v>
      </c>
      <c r="Q7143" s="2">
        <f t="shared" si="1337"/>
        <v>0</v>
      </c>
      <c r="R7143" s="2">
        <f t="shared" si="1338"/>
        <v>0</v>
      </c>
      <c r="S7143" s="2">
        <f t="shared" si="1339"/>
        <v>0</v>
      </c>
      <c r="T7143" s="2">
        <f t="shared" si="1340"/>
        <v>0</v>
      </c>
      <c r="U7143" s="2">
        <f>IF(O7143="Reg", R7143 * Inputs!$B$7, 0)</f>
        <v>0</v>
      </c>
      <c r="V7143" s="2">
        <f>MAX(F7143 + P7143*Inputs!$B$15 - (Q7143/Inputs!$B$16) - U7143, 0)</f>
        <v>340</v>
      </c>
    </row>
    <row r="7144" spans="1:22" x14ac:dyDescent="0.3">
      <c r="A7144" s="1">
        <v>46320.583333333343</v>
      </c>
      <c r="B7144" s="2">
        <v>48.496302987154209</v>
      </c>
      <c r="C7144" s="2">
        <v>5.2285597230244321</v>
      </c>
      <c r="D7144" s="2">
        <f t="shared" si="1332"/>
        <v>32.140983412581434</v>
      </c>
      <c r="E7144" s="2">
        <f t="shared" si="1333"/>
        <v>61.313608563015372</v>
      </c>
      <c r="F7144" s="2">
        <f t="shared" si="1341"/>
        <v>340</v>
      </c>
      <c r="G7144" s="2">
        <f t="shared" si="1342"/>
        <v>0</v>
      </c>
      <c r="H7144" s="2">
        <f>MIN(Inputs!$B$2, (Inputs!$B$14 - F7144)/Inputs!$B$15)</f>
        <v>0</v>
      </c>
      <c r="I7144" s="2">
        <f>MAX(MIN(Inputs!$B$2, F7144*Inputs!$B$16, Inputs!$B$14*Inputs!$B$4 - G7144), 0)</f>
        <v>170</v>
      </c>
      <c r="J7144" s="2">
        <f>MAX(MIN(Inputs!$B$2, F7144*Inputs!$B$16, (Inputs!$B$14-F7144)/Inputs!$B$15)*Inputs!$B$9, 0)</f>
        <v>0</v>
      </c>
      <c r="K7144" s="2">
        <f>MAX(E7144*Inputs!$B$5 - B7144 - Inputs!$B$8, 0) * H7144</f>
        <v>0</v>
      </c>
      <c r="L7144" s="2">
        <f>IF(B7144 &gt;= D7144*Inputs!$B$10, MAX(B7144 - E7144/Inputs!$B$5 - Inputs!$B$8, 0) * I7144, 0)</f>
        <v>0</v>
      </c>
      <c r="M7144" s="2">
        <f t="shared" si="1334"/>
        <v>0</v>
      </c>
      <c r="N7144" s="3" t="str">
        <f t="shared" si="1335"/>
        <v>Idle</v>
      </c>
      <c r="O7144" s="3" t="str">
        <f t="shared" si="1343"/>
        <v>Idle</v>
      </c>
      <c r="P7144" s="2">
        <f t="shared" si="1336"/>
        <v>0</v>
      </c>
      <c r="Q7144" s="2">
        <f t="shared" si="1337"/>
        <v>0</v>
      </c>
      <c r="R7144" s="2">
        <f t="shared" si="1338"/>
        <v>0</v>
      </c>
      <c r="S7144" s="2">
        <f t="shared" si="1339"/>
        <v>0</v>
      </c>
      <c r="T7144" s="2">
        <f t="shared" si="1340"/>
        <v>0</v>
      </c>
      <c r="U7144" s="2">
        <f>IF(O7144="Reg", R7144 * Inputs!$B$7, 0)</f>
        <v>0</v>
      </c>
      <c r="V7144" s="2">
        <f>MAX(F7144 + P7144*Inputs!$B$15 - (Q7144/Inputs!$B$16) - U7144, 0)</f>
        <v>340</v>
      </c>
    </row>
    <row r="7145" spans="1:22" x14ac:dyDescent="0.3">
      <c r="A7145" s="1">
        <v>46320.625</v>
      </c>
      <c r="B7145" s="2">
        <v>50.46832258580563</v>
      </c>
      <c r="C7145" s="2">
        <v>22.17661180845154</v>
      </c>
      <c r="D7145" s="2">
        <f t="shared" si="1332"/>
        <v>32.140983412581434</v>
      </c>
      <c r="E7145" s="2">
        <f t="shared" si="1333"/>
        <v>65.405870048412979</v>
      </c>
      <c r="F7145" s="2">
        <f t="shared" si="1341"/>
        <v>340</v>
      </c>
      <c r="G7145" s="2">
        <f t="shared" si="1342"/>
        <v>0</v>
      </c>
      <c r="H7145" s="2">
        <f>MIN(Inputs!$B$2, (Inputs!$B$14 - F7145)/Inputs!$B$15)</f>
        <v>0</v>
      </c>
      <c r="I7145" s="2">
        <f>MAX(MIN(Inputs!$B$2, F7145*Inputs!$B$16, Inputs!$B$14*Inputs!$B$4 - G7145), 0)</f>
        <v>170</v>
      </c>
      <c r="J7145" s="2">
        <f>MAX(MIN(Inputs!$B$2, F7145*Inputs!$B$16, (Inputs!$B$14-F7145)/Inputs!$B$15)*Inputs!$B$9, 0)</f>
        <v>0</v>
      </c>
      <c r="K7145" s="2">
        <f>MAX(E7145*Inputs!$B$5 - B7145 - Inputs!$B$8, 0) * H7145</f>
        <v>0</v>
      </c>
      <c r="L7145" s="2">
        <f>IF(B7145 &gt;= D7145*Inputs!$B$10, MAX(B7145 - E7145/Inputs!$B$5 - Inputs!$B$8, 0) * I7145, 0)</f>
        <v>0</v>
      </c>
      <c r="M7145" s="2">
        <f t="shared" si="1334"/>
        <v>0</v>
      </c>
      <c r="N7145" s="3" t="str">
        <f t="shared" si="1335"/>
        <v>Idle</v>
      </c>
      <c r="O7145" s="3" t="str">
        <f t="shared" si="1343"/>
        <v>Idle</v>
      </c>
      <c r="P7145" s="2">
        <f t="shared" si="1336"/>
        <v>0</v>
      </c>
      <c r="Q7145" s="2">
        <f t="shared" si="1337"/>
        <v>0</v>
      </c>
      <c r="R7145" s="2">
        <f t="shared" si="1338"/>
        <v>0</v>
      </c>
      <c r="S7145" s="2">
        <f t="shared" si="1339"/>
        <v>0</v>
      </c>
      <c r="T7145" s="2">
        <f t="shared" si="1340"/>
        <v>0</v>
      </c>
      <c r="U7145" s="2">
        <f>IF(O7145="Reg", R7145 * Inputs!$B$7, 0)</f>
        <v>0</v>
      </c>
      <c r="V7145" s="2">
        <f>MAX(F7145 + P7145*Inputs!$B$15 - (Q7145/Inputs!$B$16) - U7145, 0)</f>
        <v>340</v>
      </c>
    </row>
    <row r="7146" spans="1:22" x14ac:dyDescent="0.3">
      <c r="A7146" s="1">
        <v>46320.666666666657</v>
      </c>
      <c r="B7146" s="2">
        <v>72.811768670606511</v>
      </c>
      <c r="C7146" s="2">
        <v>1.4935970752121901</v>
      </c>
      <c r="D7146" s="2">
        <f t="shared" si="1332"/>
        <v>32.140983412581434</v>
      </c>
      <c r="E7146" s="2">
        <f t="shared" si="1333"/>
        <v>66.753530915286106</v>
      </c>
      <c r="F7146" s="2">
        <f t="shared" si="1341"/>
        <v>340</v>
      </c>
      <c r="G7146" s="2">
        <f t="shared" si="1342"/>
        <v>0</v>
      </c>
      <c r="H7146" s="2">
        <f>MIN(Inputs!$B$2, (Inputs!$B$14 - F7146)/Inputs!$B$15)</f>
        <v>0</v>
      </c>
      <c r="I7146" s="2">
        <f>MAX(MIN(Inputs!$B$2, F7146*Inputs!$B$16, Inputs!$B$14*Inputs!$B$4 - G7146), 0)</f>
        <v>170</v>
      </c>
      <c r="J7146" s="2">
        <f>MAX(MIN(Inputs!$B$2, F7146*Inputs!$B$16, (Inputs!$B$14-F7146)/Inputs!$B$15)*Inputs!$B$9, 0)</f>
        <v>0</v>
      </c>
      <c r="K7146" s="2">
        <f>MAX(E7146*Inputs!$B$5 - B7146 - Inputs!$B$8, 0) * H7146</f>
        <v>0</v>
      </c>
      <c r="L7146" s="2">
        <f>IF(B7146 &gt;= D7146*Inputs!$B$10, MAX(B7146 - E7146/Inputs!$B$5 - Inputs!$B$8, 0) * I7146, 0)</f>
        <v>0</v>
      </c>
      <c r="M7146" s="2">
        <f t="shared" si="1334"/>
        <v>0</v>
      </c>
      <c r="N7146" s="3" t="str">
        <f t="shared" si="1335"/>
        <v>Idle</v>
      </c>
      <c r="O7146" s="3" t="str">
        <f t="shared" si="1343"/>
        <v>Idle</v>
      </c>
      <c r="P7146" s="2">
        <f t="shared" si="1336"/>
        <v>0</v>
      </c>
      <c r="Q7146" s="2">
        <f t="shared" si="1337"/>
        <v>0</v>
      </c>
      <c r="R7146" s="2">
        <f t="shared" si="1338"/>
        <v>0</v>
      </c>
      <c r="S7146" s="2">
        <f t="shared" si="1339"/>
        <v>0</v>
      </c>
      <c r="T7146" s="2">
        <f t="shared" si="1340"/>
        <v>0</v>
      </c>
      <c r="U7146" s="2">
        <f>IF(O7146="Reg", R7146 * Inputs!$B$7, 0)</f>
        <v>0</v>
      </c>
      <c r="V7146" s="2">
        <f>MAX(F7146 + P7146*Inputs!$B$15 - (Q7146/Inputs!$B$16) - U7146, 0)</f>
        <v>340</v>
      </c>
    </row>
    <row r="7147" spans="1:22" x14ac:dyDescent="0.3">
      <c r="A7147" s="1">
        <v>46320.708333333343</v>
      </c>
      <c r="B7147" s="2">
        <v>67.989495240593229</v>
      </c>
      <c r="C7147" s="2">
        <v>5.2056046366407296</v>
      </c>
      <c r="D7147" s="2">
        <f t="shared" si="1332"/>
        <v>32.140983412581434</v>
      </c>
      <c r="E7147" s="2">
        <f t="shared" si="1333"/>
        <v>63.3439287515125</v>
      </c>
      <c r="F7147" s="2">
        <f t="shared" si="1341"/>
        <v>340</v>
      </c>
      <c r="G7147" s="2">
        <f t="shared" si="1342"/>
        <v>0</v>
      </c>
      <c r="H7147" s="2">
        <f>MIN(Inputs!$B$2, (Inputs!$B$14 - F7147)/Inputs!$B$15)</f>
        <v>0</v>
      </c>
      <c r="I7147" s="2">
        <f>MAX(MIN(Inputs!$B$2, F7147*Inputs!$B$16, Inputs!$B$14*Inputs!$B$4 - G7147), 0)</f>
        <v>170</v>
      </c>
      <c r="J7147" s="2">
        <f>MAX(MIN(Inputs!$B$2, F7147*Inputs!$B$16, (Inputs!$B$14-F7147)/Inputs!$B$15)*Inputs!$B$9, 0)</f>
        <v>0</v>
      </c>
      <c r="K7147" s="2">
        <f>MAX(E7147*Inputs!$B$5 - B7147 - Inputs!$B$8, 0) * H7147</f>
        <v>0</v>
      </c>
      <c r="L7147" s="2">
        <f>IF(B7147 &gt;= D7147*Inputs!$B$10, MAX(B7147 - E7147/Inputs!$B$5 - Inputs!$B$8, 0) * I7147, 0)</f>
        <v>0</v>
      </c>
      <c r="M7147" s="2">
        <f t="shared" si="1334"/>
        <v>0</v>
      </c>
      <c r="N7147" s="3" t="str">
        <f t="shared" si="1335"/>
        <v>Idle</v>
      </c>
      <c r="O7147" s="3" t="str">
        <f t="shared" si="1343"/>
        <v>Idle</v>
      </c>
      <c r="P7147" s="2">
        <f t="shared" si="1336"/>
        <v>0</v>
      </c>
      <c r="Q7147" s="2">
        <f t="shared" si="1337"/>
        <v>0</v>
      </c>
      <c r="R7147" s="2">
        <f t="shared" si="1338"/>
        <v>0</v>
      </c>
      <c r="S7147" s="2">
        <f t="shared" si="1339"/>
        <v>0</v>
      </c>
      <c r="T7147" s="2">
        <f t="shared" si="1340"/>
        <v>0</v>
      </c>
      <c r="U7147" s="2">
        <f>IF(O7147="Reg", R7147 * Inputs!$B$7, 0)</f>
        <v>0</v>
      </c>
      <c r="V7147" s="2">
        <f>MAX(F7147 + P7147*Inputs!$B$15 - (Q7147/Inputs!$B$16) - U7147, 0)</f>
        <v>340</v>
      </c>
    </row>
    <row r="7148" spans="1:22" x14ac:dyDescent="0.3">
      <c r="A7148" s="1">
        <v>46320.75</v>
      </c>
      <c r="B7148" s="2">
        <v>59.813584584236033</v>
      </c>
      <c r="C7148" s="2">
        <v>3.5204860685259818</v>
      </c>
      <c r="D7148" s="2">
        <f t="shared" si="1332"/>
        <v>32.140983412581434</v>
      </c>
      <c r="E7148" s="2">
        <f t="shared" si="1333"/>
        <v>60.249314818528013</v>
      </c>
      <c r="F7148" s="2">
        <f t="shared" si="1341"/>
        <v>340</v>
      </c>
      <c r="G7148" s="2">
        <f t="shared" si="1342"/>
        <v>0</v>
      </c>
      <c r="H7148" s="2">
        <f>MIN(Inputs!$B$2, (Inputs!$B$14 - F7148)/Inputs!$B$15)</f>
        <v>0</v>
      </c>
      <c r="I7148" s="2">
        <f>MAX(MIN(Inputs!$B$2, F7148*Inputs!$B$16, Inputs!$B$14*Inputs!$B$4 - G7148), 0)</f>
        <v>170</v>
      </c>
      <c r="J7148" s="2">
        <f>MAX(MIN(Inputs!$B$2, F7148*Inputs!$B$16, (Inputs!$B$14-F7148)/Inputs!$B$15)*Inputs!$B$9, 0)</f>
        <v>0</v>
      </c>
      <c r="K7148" s="2">
        <f>MAX(E7148*Inputs!$B$5 - B7148 - Inputs!$B$8, 0) * H7148</f>
        <v>0</v>
      </c>
      <c r="L7148" s="2">
        <f>IF(B7148 &gt;= D7148*Inputs!$B$10, MAX(B7148 - E7148/Inputs!$B$5 - Inputs!$B$8, 0) * I7148, 0)</f>
        <v>0</v>
      </c>
      <c r="M7148" s="2">
        <f t="shared" si="1334"/>
        <v>0</v>
      </c>
      <c r="N7148" s="3" t="str">
        <f t="shared" si="1335"/>
        <v>Idle</v>
      </c>
      <c r="O7148" s="3" t="str">
        <f t="shared" si="1343"/>
        <v>Idle</v>
      </c>
      <c r="P7148" s="2">
        <f t="shared" si="1336"/>
        <v>0</v>
      </c>
      <c r="Q7148" s="2">
        <f t="shared" si="1337"/>
        <v>0</v>
      </c>
      <c r="R7148" s="2">
        <f t="shared" si="1338"/>
        <v>0</v>
      </c>
      <c r="S7148" s="2">
        <f t="shared" si="1339"/>
        <v>0</v>
      </c>
      <c r="T7148" s="2">
        <f t="shared" si="1340"/>
        <v>0</v>
      </c>
      <c r="U7148" s="2">
        <f>IF(O7148="Reg", R7148 * Inputs!$B$7, 0)</f>
        <v>0</v>
      </c>
      <c r="V7148" s="2">
        <f>MAX(F7148 + P7148*Inputs!$B$15 - (Q7148/Inputs!$B$16) - U7148, 0)</f>
        <v>340</v>
      </c>
    </row>
    <row r="7149" spans="1:22" x14ac:dyDescent="0.3">
      <c r="A7149" s="1">
        <v>46320.791666666657</v>
      </c>
      <c r="B7149" s="2">
        <v>68.302177309696589</v>
      </c>
      <c r="C7149" s="2">
        <v>82.022391645247495</v>
      </c>
      <c r="D7149" s="2">
        <f t="shared" si="1332"/>
        <v>32.140983412581434</v>
      </c>
      <c r="E7149" s="2">
        <f t="shared" si="1333"/>
        <v>55.54589541551195</v>
      </c>
      <c r="F7149" s="2">
        <f t="shared" si="1341"/>
        <v>340</v>
      </c>
      <c r="G7149" s="2">
        <f t="shared" si="1342"/>
        <v>0</v>
      </c>
      <c r="H7149" s="2">
        <f>MIN(Inputs!$B$2, (Inputs!$B$14 - F7149)/Inputs!$B$15)</f>
        <v>0</v>
      </c>
      <c r="I7149" s="2">
        <f>MAX(MIN(Inputs!$B$2, F7149*Inputs!$B$16, Inputs!$B$14*Inputs!$B$4 - G7149), 0)</f>
        <v>170</v>
      </c>
      <c r="J7149" s="2">
        <f>MAX(MIN(Inputs!$B$2, F7149*Inputs!$B$16, (Inputs!$B$14-F7149)/Inputs!$B$15)*Inputs!$B$9, 0)</f>
        <v>0</v>
      </c>
      <c r="K7149" s="2">
        <f>MAX(E7149*Inputs!$B$5 - B7149 - Inputs!$B$8, 0) * H7149</f>
        <v>0</v>
      </c>
      <c r="L7149" s="2">
        <f>IF(B7149 &gt;= D7149*Inputs!$B$10, MAX(B7149 - E7149/Inputs!$B$5 - Inputs!$B$8, 0) * I7149, 0)</f>
        <v>0</v>
      </c>
      <c r="M7149" s="2">
        <f t="shared" si="1334"/>
        <v>0</v>
      </c>
      <c r="N7149" s="3" t="str">
        <f t="shared" si="1335"/>
        <v>Idle</v>
      </c>
      <c r="O7149" s="3" t="str">
        <f t="shared" si="1343"/>
        <v>Idle</v>
      </c>
      <c r="P7149" s="2">
        <f t="shared" si="1336"/>
        <v>0</v>
      </c>
      <c r="Q7149" s="2">
        <f t="shared" si="1337"/>
        <v>0</v>
      </c>
      <c r="R7149" s="2">
        <f t="shared" si="1338"/>
        <v>0</v>
      </c>
      <c r="S7149" s="2">
        <f t="shared" si="1339"/>
        <v>0</v>
      </c>
      <c r="T7149" s="2">
        <f t="shared" si="1340"/>
        <v>0</v>
      </c>
      <c r="U7149" s="2">
        <f>IF(O7149="Reg", R7149 * Inputs!$B$7, 0)</f>
        <v>0</v>
      </c>
      <c r="V7149" s="2">
        <f>MAX(F7149 + P7149*Inputs!$B$15 - (Q7149/Inputs!$B$16) - U7149, 0)</f>
        <v>340</v>
      </c>
    </row>
    <row r="7150" spans="1:22" x14ac:dyDescent="0.3">
      <c r="A7150" s="1">
        <v>46320.833333333343</v>
      </c>
      <c r="B7150" s="2">
        <v>73.049871899539838</v>
      </c>
      <c r="C7150" s="2">
        <v>7.9372769617758587</v>
      </c>
      <c r="D7150" s="2">
        <f t="shared" si="1332"/>
        <v>32.140983412581434</v>
      </c>
      <c r="E7150" s="2">
        <f t="shared" si="1333"/>
        <v>55.577667185906023</v>
      </c>
      <c r="F7150" s="2">
        <f t="shared" si="1341"/>
        <v>340</v>
      </c>
      <c r="G7150" s="2">
        <f t="shared" si="1342"/>
        <v>0</v>
      </c>
      <c r="H7150" s="2">
        <f>MIN(Inputs!$B$2, (Inputs!$B$14 - F7150)/Inputs!$B$15)</f>
        <v>0</v>
      </c>
      <c r="I7150" s="2">
        <f>MAX(MIN(Inputs!$B$2, F7150*Inputs!$B$16, Inputs!$B$14*Inputs!$B$4 - G7150), 0)</f>
        <v>170</v>
      </c>
      <c r="J7150" s="2">
        <f>MAX(MIN(Inputs!$B$2, F7150*Inputs!$B$16, (Inputs!$B$14-F7150)/Inputs!$B$15)*Inputs!$B$9, 0)</f>
        <v>0</v>
      </c>
      <c r="K7150" s="2">
        <f>MAX(E7150*Inputs!$B$5 - B7150 - Inputs!$B$8, 0) * H7150</f>
        <v>0</v>
      </c>
      <c r="L7150" s="2">
        <f>IF(B7150 &gt;= D7150*Inputs!$B$10, MAX(B7150 - E7150/Inputs!$B$5 - Inputs!$B$8, 0) * I7150, 0)</f>
        <v>0</v>
      </c>
      <c r="M7150" s="2">
        <f t="shared" si="1334"/>
        <v>0</v>
      </c>
      <c r="N7150" s="3" t="str">
        <f t="shared" si="1335"/>
        <v>Idle</v>
      </c>
      <c r="O7150" s="3" t="str">
        <f t="shared" si="1343"/>
        <v>Idle</v>
      </c>
      <c r="P7150" s="2">
        <f t="shared" si="1336"/>
        <v>0</v>
      </c>
      <c r="Q7150" s="2">
        <f t="shared" si="1337"/>
        <v>0</v>
      </c>
      <c r="R7150" s="2">
        <f t="shared" si="1338"/>
        <v>0</v>
      </c>
      <c r="S7150" s="2">
        <f t="shared" si="1339"/>
        <v>0</v>
      </c>
      <c r="T7150" s="2">
        <f t="shared" si="1340"/>
        <v>0</v>
      </c>
      <c r="U7150" s="2">
        <f>IF(O7150="Reg", R7150 * Inputs!$B$7, 0)</f>
        <v>0</v>
      </c>
      <c r="V7150" s="2">
        <f>MAX(F7150 + P7150*Inputs!$B$15 - (Q7150/Inputs!$B$16) - U7150, 0)</f>
        <v>340</v>
      </c>
    </row>
    <row r="7151" spans="1:22" x14ac:dyDescent="0.3">
      <c r="A7151" s="1">
        <v>46320.875</v>
      </c>
      <c r="B7151" s="2">
        <v>58.554287787044537</v>
      </c>
      <c r="C7151" s="2">
        <v>8.3459093203422725</v>
      </c>
      <c r="D7151" s="2">
        <f t="shared" si="1332"/>
        <v>32.140983412581434</v>
      </c>
      <c r="E7151" s="2">
        <f t="shared" si="1333"/>
        <v>44.30445621826437</v>
      </c>
      <c r="F7151" s="2">
        <f t="shared" si="1341"/>
        <v>340</v>
      </c>
      <c r="G7151" s="2">
        <f t="shared" si="1342"/>
        <v>0</v>
      </c>
      <c r="H7151" s="2">
        <f>MIN(Inputs!$B$2, (Inputs!$B$14 - F7151)/Inputs!$B$15)</f>
        <v>0</v>
      </c>
      <c r="I7151" s="2">
        <f>MAX(MIN(Inputs!$B$2, F7151*Inputs!$B$16, Inputs!$B$14*Inputs!$B$4 - G7151), 0)</f>
        <v>170</v>
      </c>
      <c r="J7151" s="2">
        <f>MAX(MIN(Inputs!$B$2, F7151*Inputs!$B$16, (Inputs!$B$14-F7151)/Inputs!$B$15)*Inputs!$B$9, 0)</f>
        <v>0</v>
      </c>
      <c r="K7151" s="2">
        <f>MAX(E7151*Inputs!$B$5 - B7151 - Inputs!$B$8, 0) * H7151</f>
        <v>0</v>
      </c>
      <c r="L7151" s="2">
        <f>IF(B7151 &gt;= D7151*Inputs!$B$10, MAX(B7151 - E7151/Inputs!$B$5 - Inputs!$B$8, 0) * I7151, 0)</f>
        <v>0</v>
      </c>
      <c r="M7151" s="2">
        <f t="shared" si="1334"/>
        <v>0</v>
      </c>
      <c r="N7151" s="3" t="str">
        <f t="shared" si="1335"/>
        <v>Idle</v>
      </c>
      <c r="O7151" s="3" t="str">
        <f t="shared" si="1343"/>
        <v>Idle</v>
      </c>
      <c r="P7151" s="2">
        <f t="shared" si="1336"/>
        <v>0</v>
      </c>
      <c r="Q7151" s="2">
        <f t="shared" si="1337"/>
        <v>0</v>
      </c>
      <c r="R7151" s="2">
        <f t="shared" si="1338"/>
        <v>0</v>
      </c>
      <c r="S7151" s="2">
        <f t="shared" si="1339"/>
        <v>0</v>
      </c>
      <c r="T7151" s="2">
        <f t="shared" si="1340"/>
        <v>0</v>
      </c>
      <c r="U7151" s="2">
        <f>IF(O7151="Reg", R7151 * Inputs!$B$7, 0)</f>
        <v>0</v>
      </c>
      <c r="V7151" s="2">
        <f>MAX(F7151 + P7151*Inputs!$B$15 - (Q7151/Inputs!$B$16) - U7151, 0)</f>
        <v>340</v>
      </c>
    </row>
    <row r="7152" spans="1:22" x14ac:dyDescent="0.3">
      <c r="A7152" s="1">
        <v>46320.916666666657</v>
      </c>
      <c r="B7152" s="2">
        <v>52.354155687964777</v>
      </c>
      <c r="C7152" s="2">
        <v>4.6285908819306369</v>
      </c>
      <c r="D7152" s="2">
        <f t="shared" si="1332"/>
        <v>32.140983412581434</v>
      </c>
      <c r="E7152" s="2">
        <f t="shared" si="1333"/>
        <v>35.306609367214797</v>
      </c>
      <c r="F7152" s="2">
        <f t="shared" si="1341"/>
        <v>340</v>
      </c>
      <c r="G7152" s="2">
        <f t="shared" si="1342"/>
        <v>0</v>
      </c>
      <c r="H7152" s="2">
        <f>MIN(Inputs!$B$2, (Inputs!$B$14 - F7152)/Inputs!$B$15)</f>
        <v>0</v>
      </c>
      <c r="I7152" s="2">
        <f>MAX(MIN(Inputs!$B$2, F7152*Inputs!$B$16, Inputs!$B$14*Inputs!$B$4 - G7152), 0)</f>
        <v>170</v>
      </c>
      <c r="J7152" s="2">
        <f>MAX(MIN(Inputs!$B$2, F7152*Inputs!$B$16, (Inputs!$B$14-F7152)/Inputs!$B$15)*Inputs!$B$9, 0)</f>
        <v>0</v>
      </c>
      <c r="K7152" s="2">
        <f>MAX(E7152*Inputs!$B$5 - B7152 - Inputs!$B$8, 0) * H7152</f>
        <v>0</v>
      </c>
      <c r="L7152" s="2">
        <f>IF(B7152 &gt;= D7152*Inputs!$B$10, MAX(B7152 - E7152/Inputs!$B$5 - Inputs!$B$8, 0) * I7152, 0)</f>
        <v>0</v>
      </c>
      <c r="M7152" s="2">
        <f t="shared" si="1334"/>
        <v>0</v>
      </c>
      <c r="N7152" s="3" t="str">
        <f t="shared" si="1335"/>
        <v>Idle</v>
      </c>
      <c r="O7152" s="3" t="str">
        <f t="shared" si="1343"/>
        <v>Idle</v>
      </c>
      <c r="P7152" s="2">
        <f t="shared" si="1336"/>
        <v>0</v>
      </c>
      <c r="Q7152" s="2">
        <f t="shared" si="1337"/>
        <v>0</v>
      </c>
      <c r="R7152" s="2">
        <f t="shared" si="1338"/>
        <v>0</v>
      </c>
      <c r="S7152" s="2">
        <f t="shared" si="1339"/>
        <v>0</v>
      </c>
      <c r="T7152" s="2">
        <f t="shared" si="1340"/>
        <v>0</v>
      </c>
      <c r="U7152" s="2">
        <f>IF(O7152="Reg", R7152 * Inputs!$B$7, 0)</f>
        <v>0</v>
      </c>
      <c r="V7152" s="2">
        <f>MAX(F7152 + P7152*Inputs!$B$15 - (Q7152/Inputs!$B$16) - U7152, 0)</f>
        <v>340</v>
      </c>
    </row>
    <row r="7153" spans="1:22" x14ac:dyDescent="0.3">
      <c r="A7153" s="1">
        <v>46320.958333333343</v>
      </c>
      <c r="B7153" s="2">
        <v>49.421811642686308</v>
      </c>
      <c r="C7153" s="2">
        <v>4.5596725958593627</v>
      </c>
      <c r="D7153" s="2">
        <f t="shared" si="1332"/>
        <v>32.140983412581434</v>
      </c>
      <c r="E7153" s="2">
        <f t="shared" si="1333"/>
        <v>26.580916752554007</v>
      </c>
      <c r="F7153" s="2">
        <f t="shared" si="1341"/>
        <v>340</v>
      </c>
      <c r="G7153" s="2">
        <f t="shared" si="1342"/>
        <v>0</v>
      </c>
      <c r="H7153" s="2">
        <f>MIN(Inputs!$B$2, (Inputs!$B$14 - F7153)/Inputs!$B$15)</f>
        <v>0</v>
      </c>
      <c r="I7153" s="2">
        <f>MAX(MIN(Inputs!$B$2, F7153*Inputs!$B$16, Inputs!$B$14*Inputs!$B$4 - G7153), 0)</f>
        <v>170</v>
      </c>
      <c r="J7153" s="2">
        <f>MAX(MIN(Inputs!$B$2, F7153*Inputs!$B$16, (Inputs!$B$14-F7153)/Inputs!$B$15)*Inputs!$B$9, 0)</f>
        <v>0</v>
      </c>
      <c r="K7153" s="2">
        <f>MAX(E7153*Inputs!$B$5 - B7153 - Inputs!$B$8, 0) * H7153</f>
        <v>0</v>
      </c>
      <c r="L7153" s="2">
        <f>IF(B7153 &gt;= D7153*Inputs!$B$10, MAX(B7153 - E7153/Inputs!$B$5 - Inputs!$B$8, 0) * I7153, 0)</f>
        <v>0</v>
      </c>
      <c r="M7153" s="2">
        <f t="shared" si="1334"/>
        <v>0</v>
      </c>
      <c r="N7153" s="3" t="str">
        <f t="shared" si="1335"/>
        <v>Idle</v>
      </c>
      <c r="O7153" s="3" t="str">
        <f t="shared" si="1343"/>
        <v>Idle</v>
      </c>
      <c r="P7153" s="2">
        <f t="shared" si="1336"/>
        <v>0</v>
      </c>
      <c r="Q7153" s="2">
        <f t="shared" si="1337"/>
        <v>0</v>
      </c>
      <c r="R7153" s="2">
        <f t="shared" si="1338"/>
        <v>0</v>
      </c>
      <c r="S7153" s="2">
        <f t="shared" si="1339"/>
        <v>0</v>
      </c>
      <c r="T7153" s="2">
        <f t="shared" si="1340"/>
        <v>0</v>
      </c>
      <c r="U7153" s="2">
        <f>IF(O7153="Reg", R7153 * Inputs!$B$7, 0)</f>
        <v>0</v>
      </c>
      <c r="V7153" s="2">
        <f>MAX(F7153 + P7153*Inputs!$B$15 - (Q7153/Inputs!$B$16) - U7153, 0)</f>
        <v>340</v>
      </c>
    </row>
    <row r="7154" spans="1:22" x14ac:dyDescent="0.3">
      <c r="A7154" s="1">
        <v>46321</v>
      </c>
      <c r="B7154" s="2">
        <v>31.593068166139659</v>
      </c>
      <c r="C7154" s="2">
        <v>1.6895942329163181</v>
      </c>
      <c r="D7154" s="2">
        <f t="shared" si="1332"/>
        <v>36.449458396161234</v>
      </c>
      <c r="E7154" s="2">
        <f t="shared" si="1333"/>
        <v>18.343948145439622</v>
      </c>
      <c r="F7154" s="2">
        <f t="shared" si="1341"/>
        <v>340</v>
      </c>
      <c r="G7154" s="2">
        <f t="shared" si="1342"/>
        <v>0</v>
      </c>
      <c r="H7154" s="2">
        <f>MIN(Inputs!$B$2, (Inputs!$B$14 - F7154)/Inputs!$B$15)</f>
        <v>0</v>
      </c>
      <c r="I7154" s="2">
        <f>MAX(MIN(Inputs!$B$2, F7154*Inputs!$B$16, Inputs!$B$14*Inputs!$B$4 - G7154), 0)</f>
        <v>170</v>
      </c>
      <c r="J7154" s="2">
        <f>MAX(MIN(Inputs!$B$2, F7154*Inputs!$B$16, (Inputs!$B$14-F7154)/Inputs!$B$15)*Inputs!$B$9, 0)</f>
        <v>0</v>
      </c>
      <c r="K7154" s="2">
        <f>MAX(E7154*Inputs!$B$5 - B7154 - Inputs!$B$8, 0) * H7154</f>
        <v>0</v>
      </c>
      <c r="L7154" s="2">
        <f>IF(B7154 &gt;= D7154*Inputs!$B$10, MAX(B7154 - E7154/Inputs!$B$5 - Inputs!$B$8, 0) * I7154, 0)</f>
        <v>0</v>
      </c>
      <c r="M7154" s="2">
        <f t="shared" si="1334"/>
        <v>0</v>
      </c>
      <c r="N7154" s="3" t="str">
        <f t="shared" si="1335"/>
        <v>Idle</v>
      </c>
      <c r="O7154" s="3" t="str">
        <f t="shared" si="1343"/>
        <v>Idle</v>
      </c>
      <c r="P7154" s="2">
        <f t="shared" si="1336"/>
        <v>0</v>
      </c>
      <c r="Q7154" s="2">
        <f t="shared" si="1337"/>
        <v>0</v>
      </c>
      <c r="R7154" s="2">
        <f t="shared" si="1338"/>
        <v>0</v>
      </c>
      <c r="S7154" s="2">
        <f t="shared" si="1339"/>
        <v>0</v>
      </c>
      <c r="T7154" s="2">
        <f t="shared" si="1340"/>
        <v>0</v>
      </c>
      <c r="U7154" s="2">
        <f>IF(O7154="Reg", R7154 * Inputs!$B$7, 0)</f>
        <v>0</v>
      </c>
      <c r="V7154" s="2">
        <f>MAX(F7154 + P7154*Inputs!$B$15 - (Q7154/Inputs!$B$16) - U7154, 0)</f>
        <v>340</v>
      </c>
    </row>
    <row r="7155" spans="1:22" x14ac:dyDescent="0.3">
      <c r="A7155" s="1">
        <v>46321.041666666657</v>
      </c>
      <c r="B7155" s="2">
        <v>68.492807932061055</v>
      </c>
      <c r="C7155" s="2">
        <v>4.4718230401740309</v>
      </c>
      <c r="D7155" s="2">
        <f t="shared" si="1332"/>
        <v>36.449458396161234</v>
      </c>
      <c r="E7155" s="2">
        <f t="shared" si="1333"/>
        <v>13.078436784416345</v>
      </c>
      <c r="F7155" s="2">
        <f t="shared" si="1341"/>
        <v>340</v>
      </c>
      <c r="G7155" s="2">
        <f t="shared" si="1342"/>
        <v>0</v>
      </c>
      <c r="H7155" s="2">
        <f>MIN(Inputs!$B$2, (Inputs!$B$14 - F7155)/Inputs!$B$15)</f>
        <v>0</v>
      </c>
      <c r="I7155" s="2">
        <f>MAX(MIN(Inputs!$B$2, F7155*Inputs!$B$16, Inputs!$B$14*Inputs!$B$4 - G7155), 0)</f>
        <v>170</v>
      </c>
      <c r="J7155" s="2">
        <f>MAX(MIN(Inputs!$B$2, F7155*Inputs!$B$16, (Inputs!$B$14-F7155)/Inputs!$B$15)*Inputs!$B$9, 0)</f>
        <v>0</v>
      </c>
      <c r="K7155" s="2">
        <f>MAX(E7155*Inputs!$B$5 - B7155 - Inputs!$B$8, 0) * H7155</f>
        <v>0</v>
      </c>
      <c r="L7155" s="2">
        <f>IF(B7155 &gt;= D7155*Inputs!$B$10, MAX(B7155 - E7155/Inputs!$B$5 - Inputs!$B$8, 0) * I7155, 0)</f>
        <v>5717.2611514608579</v>
      </c>
      <c r="M7155" s="2">
        <f t="shared" si="1334"/>
        <v>0</v>
      </c>
      <c r="N7155" s="3" t="str">
        <f t="shared" si="1335"/>
        <v>Discharge</v>
      </c>
      <c r="O7155" s="3" t="str">
        <f t="shared" si="1343"/>
        <v>Discharge</v>
      </c>
      <c r="P7155" s="2">
        <f t="shared" si="1336"/>
        <v>0</v>
      </c>
      <c r="Q7155" s="2">
        <f t="shared" si="1337"/>
        <v>170</v>
      </c>
      <c r="R7155" s="2">
        <f t="shared" si="1338"/>
        <v>0</v>
      </c>
      <c r="S7155" s="2">
        <f t="shared" si="1339"/>
        <v>11643.77734845038</v>
      </c>
      <c r="T7155" s="2">
        <f t="shared" si="1340"/>
        <v>0</v>
      </c>
      <c r="U7155" s="2">
        <f>IF(O7155="Reg", R7155 * Inputs!$B$7, 0)</f>
        <v>0</v>
      </c>
      <c r="V7155" s="2">
        <f>MAX(F7155 + P7155*Inputs!$B$15 - (Q7155/Inputs!$B$16) - U7155, 0)</f>
        <v>170</v>
      </c>
    </row>
    <row r="7156" spans="1:22" x14ac:dyDescent="0.3">
      <c r="A7156" s="1">
        <v>46321.083333333343</v>
      </c>
      <c r="B7156" s="2">
        <v>5.4106060936898626</v>
      </c>
      <c r="C7156" s="2">
        <v>8.002138771119883</v>
      </c>
      <c r="D7156" s="2">
        <f t="shared" si="1332"/>
        <v>36.449458396161234</v>
      </c>
      <c r="E7156" s="2">
        <f t="shared" si="1333"/>
        <v>1.6629687957395014</v>
      </c>
      <c r="F7156" s="2">
        <f t="shared" si="1341"/>
        <v>170</v>
      </c>
      <c r="G7156" s="2">
        <f t="shared" si="1342"/>
        <v>170</v>
      </c>
      <c r="H7156" s="2">
        <f>MIN(Inputs!$B$2, (Inputs!$B$14 - F7156)/Inputs!$B$15)</f>
        <v>170</v>
      </c>
      <c r="I7156" s="2">
        <f>MAX(MIN(Inputs!$B$2, F7156*Inputs!$B$16, Inputs!$B$14*Inputs!$B$4 - G7156), 0)</f>
        <v>170</v>
      </c>
      <c r="J7156" s="2">
        <f>MAX(MIN(Inputs!$B$2, F7156*Inputs!$B$16, (Inputs!$B$14-F7156)/Inputs!$B$15)*Inputs!$B$9, 0)</f>
        <v>136</v>
      </c>
      <c r="K7156" s="2">
        <f>MAX(E7156*Inputs!$B$5 - B7156 - Inputs!$B$8, 0) * H7156</f>
        <v>0</v>
      </c>
      <c r="L7156" s="2">
        <f>IF(B7156 &gt;= D7156*Inputs!$B$10, MAX(B7156 - E7156/Inputs!$B$5 - Inputs!$B$8, 0) * I7156, 0)</f>
        <v>0</v>
      </c>
      <c r="M7156" s="2">
        <f t="shared" si="1334"/>
        <v>1088.2908728723041</v>
      </c>
      <c r="N7156" s="3" t="str">
        <f t="shared" si="1335"/>
        <v>Reg</v>
      </c>
      <c r="O7156" s="3" t="str">
        <f t="shared" si="1343"/>
        <v>Discharge</v>
      </c>
      <c r="P7156" s="2">
        <f t="shared" si="1336"/>
        <v>0</v>
      </c>
      <c r="Q7156" s="2">
        <f t="shared" si="1337"/>
        <v>170</v>
      </c>
      <c r="R7156" s="2">
        <f t="shared" si="1338"/>
        <v>0</v>
      </c>
      <c r="S7156" s="2">
        <f t="shared" si="1339"/>
        <v>919.8030359272766</v>
      </c>
      <c r="T7156" s="2">
        <f t="shared" si="1340"/>
        <v>0</v>
      </c>
      <c r="U7156" s="2">
        <f>IF(O7156="Reg", R7156 * Inputs!$B$7, 0)</f>
        <v>0</v>
      </c>
      <c r="V7156" s="2">
        <f>MAX(F7156 + P7156*Inputs!$B$15 - (Q7156/Inputs!$B$16) - U7156, 0)</f>
        <v>0</v>
      </c>
    </row>
    <row r="7157" spans="1:22" x14ac:dyDescent="0.3">
      <c r="A7157" s="1">
        <v>46321.125</v>
      </c>
      <c r="B7157" s="2">
        <v>4.5672066807471472</v>
      </c>
      <c r="C7157" s="2">
        <v>17.33382581058682</v>
      </c>
      <c r="D7157" s="2">
        <f t="shared" si="1332"/>
        <v>36.449458396161234</v>
      </c>
      <c r="E7157" s="2">
        <f t="shared" si="1333"/>
        <v>1.1906899189586164</v>
      </c>
      <c r="F7157" s="2">
        <f t="shared" si="1341"/>
        <v>0</v>
      </c>
      <c r="G7157" s="2">
        <f t="shared" si="1342"/>
        <v>340</v>
      </c>
      <c r="H7157" s="2">
        <f>MIN(Inputs!$B$2, (Inputs!$B$14 - F7157)/Inputs!$B$15)</f>
        <v>170</v>
      </c>
      <c r="I7157" s="2">
        <f>MAX(MIN(Inputs!$B$2, F7157*Inputs!$B$16, Inputs!$B$14*Inputs!$B$4 - G7157), 0)</f>
        <v>0</v>
      </c>
      <c r="J7157" s="2">
        <f>MAX(MIN(Inputs!$B$2, F7157*Inputs!$B$16, (Inputs!$B$14-F7157)/Inputs!$B$15)*Inputs!$B$9, 0)</f>
        <v>0</v>
      </c>
      <c r="K7157" s="2">
        <f>MAX(E7157*Inputs!$B$5 - B7157 - Inputs!$B$8, 0) * H7157</f>
        <v>0</v>
      </c>
      <c r="L7157" s="2">
        <f>IF(B7157 &gt;= D7157*Inputs!$B$10, MAX(B7157 - E7157/Inputs!$B$5 - Inputs!$B$8, 0) * I7157, 0)</f>
        <v>0</v>
      </c>
      <c r="M7157" s="2">
        <f t="shared" si="1334"/>
        <v>0</v>
      </c>
      <c r="N7157" s="3" t="str">
        <f t="shared" si="1335"/>
        <v>Idle</v>
      </c>
      <c r="O7157" s="3" t="str">
        <f t="shared" si="1343"/>
        <v>Idle</v>
      </c>
      <c r="P7157" s="2">
        <f t="shared" si="1336"/>
        <v>0</v>
      </c>
      <c r="Q7157" s="2">
        <f t="shared" si="1337"/>
        <v>0</v>
      </c>
      <c r="R7157" s="2">
        <f t="shared" si="1338"/>
        <v>0</v>
      </c>
      <c r="S7157" s="2">
        <f t="shared" si="1339"/>
        <v>0</v>
      </c>
      <c r="T7157" s="2">
        <f t="shared" si="1340"/>
        <v>0</v>
      </c>
      <c r="U7157" s="2">
        <f>IF(O7157="Reg", R7157 * Inputs!$B$7, 0)</f>
        <v>0</v>
      </c>
      <c r="V7157" s="2">
        <f>MAX(F7157 + P7157*Inputs!$B$15 - (Q7157/Inputs!$B$16) - U7157, 0)</f>
        <v>0</v>
      </c>
    </row>
    <row r="7158" spans="1:22" x14ac:dyDescent="0.3">
      <c r="A7158" s="1">
        <v>46321.166666666657</v>
      </c>
      <c r="B7158" s="2">
        <v>0</v>
      </c>
      <c r="C7158" s="2">
        <v>7.0156460043017086</v>
      </c>
      <c r="D7158" s="2">
        <f t="shared" si="1332"/>
        <v>36.449458396161234</v>
      </c>
      <c r="E7158" s="2">
        <f t="shared" si="1333"/>
        <v>1.2368082022031617</v>
      </c>
      <c r="F7158" s="2">
        <f t="shared" si="1341"/>
        <v>0</v>
      </c>
      <c r="G7158" s="2">
        <f t="shared" si="1342"/>
        <v>340</v>
      </c>
      <c r="H7158" s="2">
        <f>MIN(Inputs!$B$2, (Inputs!$B$14 - F7158)/Inputs!$B$15)</f>
        <v>170</v>
      </c>
      <c r="I7158" s="2">
        <f>MAX(MIN(Inputs!$B$2, F7158*Inputs!$B$16, Inputs!$B$14*Inputs!$B$4 - G7158), 0)</f>
        <v>0</v>
      </c>
      <c r="J7158" s="2">
        <f>MAX(MIN(Inputs!$B$2, F7158*Inputs!$B$16, (Inputs!$B$14-F7158)/Inputs!$B$15)*Inputs!$B$9, 0)</f>
        <v>0</v>
      </c>
      <c r="K7158" s="2">
        <f>MAX(E7158*Inputs!$B$5 - B7158 - Inputs!$B$8, 0) * H7158</f>
        <v>0</v>
      </c>
      <c r="L7158" s="2">
        <f>IF(B7158 &gt;= D7158*Inputs!$B$10, MAX(B7158 - E7158/Inputs!$B$5 - Inputs!$B$8, 0) * I7158, 0)</f>
        <v>0</v>
      </c>
      <c r="M7158" s="2">
        <f t="shared" si="1334"/>
        <v>0</v>
      </c>
      <c r="N7158" s="3" t="str">
        <f t="shared" si="1335"/>
        <v>Idle</v>
      </c>
      <c r="O7158" s="3" t="str">
        <f t="shared" si="1343"/>
        <v>Idle</v>
      </c>
      <c r="P7158" s="2">
        <f t="shared" si="1336"/>
        <v>0</v>
      </c>
      <c r="Q7158" s="2">
        <f t="shared" si="1337"/>
        <v>0</v>
      </c>
      <c r="R7158" s="2">
        <f t="shared" si="1338"/>
        <v>0</v>
      </c>
      <c r="S7158" s="2">
        <f t="shared" si="1339"/>
        <v>0</v>
      </c>
      <c r="T7158" s="2">
        <f t="shared" si="1340"/>
        <v>0</v>
      </c>
      <c r="U7158" s="2">
        <f>IF(O7158="Reg", R7158 * Inputs!$B$7, 0)</f>
        <v>0</v>
      </c>
      <c r="V7158" s="2">
        <f>MAX(F7158 + P7158*Inputs!$B$15 - (Q7158/Inputs!$B$16) - U7158, 0)</f>
        <v>0</v>
      </c>
    </row>
    <row r="7159" spans="1:22" x14ac:dyDescent="0.3">
      <c r="A7159" s="1">
        <v>46321.208333333343</v>
      </c>
      <c r="B7159" s="2">
        <v>0</v>
      </c>
      <c r="C7159" s="2">
        <v>16.09925434596077</v>
      </c>
      <c r="D7159" s="2">
        <f t="shared" si="1332"/>
        <v>36.449458396161234</v>
      </c>
      <c r="E7159" s="2">
        <f t="shared" si="1333"/>
        <v>3.1957840566282116</v>
      </c>
      <c r="F7159" s="2">
        <f t="shared" si="1341"/>
        <v>0</v>
      </c>
      <c r="G7159" s="2">
        <f t="shared" si="1342"/>
        <v>340</v>
      </c>
      <c r="H7159" s="2">
        <f>MIN(Inputs!$B$2, (Inputs!$B$14 - F7159)/Inputs!$B$15)</f>
        <v>170</v>
      </c>
      <c r="I7159" s="2">
        <f>MAX(MIN(Inputs!$B$2, F7159*Inputs!$B$16, Inputs!$B$14*Inputs!$B$4 - G7159), 0)</f>
        <v>0</v>
      </c>
      <c r="J7159" s="2">
        <f>MAX(MIN(Inputs!$B$2, F7159*Inputs!$B$16, (Inputs!$B$14-F7159)/Inputs!$B$15)*Inputs!$B$9, 0)</f>
        <v>0</v>
      </c>
      <c r="K7159" s="2">
        <f>MAX(E7159*Inputs!$B$5 - B7159 - Inputs!$B$8, 0) * H7159</f>
        <v>0</v>
      </c>
      <c r="L7159" s="2">
        <f>IF(B7159 &gt;= D7159*Inputs!$B$10, MAX(B7159 - E7159/Inputs!$B$5 - Inputs!$B$8, 0) * I7159, 0)</f>
        <v>0</v>
      </c>
      <c r="M7159" s="2">
        <f t="shared" si="1334"/>
        <v>0</v>
      </c>
      <c r="N7159" s="3" t="str">
        <f t="shared" si="1335"/>
        <v>Idle</v>
      </c>
      <c r="O7159" s="3" t="str">
        <f t="shared" si="1343"/>
        <v>Idle</v>
      </c>
      <c r="P7159" s="2">
        <f t="shared" si="1336"/>
        <v>0</v>
      </c>
      <c r="Q7159" s="2">
        <f t="shared" si="1337"/>
        <v>0</v>
      </c>
      <c r="R7159" s="2">
        <f t="shared" si="1338"/>
        <v>0</v>
      </c>
      <c r="S7159" s="2">
        <f t="shared" si="1339"/>
        <v>0</v>
      </c>
      <c r="T7159" s="2">
        <f t="shared" si="1340"/>
        <v>0</v>
      </c>
      <c r="U7159" s="2">
        <f>IF(O7159="Reg", R7159 * Inputs!$B$7, 0)</f>
        <v>0</v>
      </c>
      <c r="V7159" s="2">
        <f>MAX(F7159 + P7159*Inputs!$B$15 - (Q7159/Inputs!$B$16) - U7159, 0)</f>
        <v>0</v>
      </c>
    </row>
    <row r="7160" spans="1:22" x14ac:dyDescent="0.3">
      <c r="A7160" s="1">
        <v>46321.25</v>
      </c>
      <c r="B7160" s="2">
        <v>0</v>
      </c>
      <c r="C7160" s="2">
        <v>4.6819155168272806</v>
      </c>
      <c r="D7160" s="2">
        <f t="shared" si="1332"/>
        <v>36.449458396161234</v>
      </c>
      <c r="E7160" s="2">
        <f t="shared" si="1333"/>
        <v>5.9899420074064915</v>
      </c>
      <c r="F7160" s="2">
        <f t="shared" si="1341"/>
        <v>0</v>
      </c>
      <c r="G7160" s="2">
        <f t="shared" si="1342"/>
        <v>340</v>
      </c>
      <c r="H7160" s="2">
        <f>MIN(Inputs!$B$2, (Inputs!$B$14 - F7160)/Inputs!$B$15)</f>
        <v>170</v>
      </c>
      <c r="I7160" s="2">
        <f>MAX(MIN(Inputs!$B$2, F7160*Inputs!$B$16, Inputs!$B$14*Inputs!$B$4 - G7160), 0)</f>
        <v>0</v>
      </c>
      <c r="J7160" s="2">
        <f>MAX(MIN(Inputs!$B$2, F7160*Inputs!$B$16, (Inputs!$B$14-F7160)/Inputs!$B$15)*Inputs!$B$9, 0)</f>
        <v>0</v>
      </c>
      <c r="K7160" s="2">
        <f>MAX(E7160*Inputs!$B$5 - B7160 - Inputs!$B$8, 0) * H7160</f>
        <v>0</v>
      </c>
      <c r="L7160" s="2">
        <f>IF(B7160 &gt;= D7160*Inputs!$B$10, MAX(B7160 - E7160/Inputs!$B$5 - Inputs!$B$8, 0) * I7160, 0)</f>
        <v>0</v>
      </c>
      <c r="M7160" s="2">
        <f t="shared" si="1334"/>
        <v>0</v>
      </c>
      <c r="N7160" s="3" t="str">
        <f t="shared" si="1335"/>
        <v>Idle</v>
      </c>
      <c r="O7160" s="3" t="str">
        <f t="shared" si="1343"/>
        <v>Idle</v>
      </c>
      <c r="P7160" s="2">
        <f t="shared" si="1336"/>
        <v>0</v>
      </c>
      <c r="Q7160" s="2">
        <f t="shared" si="1337"/>
        <v>0</v>
      </c>
      <c r="R7160" s="2">
        <f t="shared" si="1338"/>
        <v>0</v>
      </c>
      <c r="S7160" s="2">
        <f t="shared" si="1339"/>
        <v>0</v>
      </c>
      <c r="T7160" s="2">
        <f t="shared" si="1340"/>
        <v>0</v>
      </c>
      <c r="U7160" s="2">
        <f>IF(O7160="Reg", R7160 * Inputs!$B$7, 0)</f>
        <v>0</v>
      </c>
      <c r="V7160" s="2">
        <f>MAX(F7160 + P7160*Inputs!$B$15 - (Q7160/Inputs!$B$16) - U7160, 0)</f>
        <v>0</v>
      </c>
    </row>
    <row r="7161" spans="1:22" x14ac:dyDescent="0.3">
      <c r="A7161" s="1">
        <v>46321.291666666657</v>
      </c>
      <c r="B7161" s="2">
        <v>0</v>
      </c>
      <c r="C7161" s="2">
        <v>3.3968991643078752</v>
      </c>
      <c r="D7161" s="2">
        <f t="shared" si="1332"/>
        <v>36.449458396161234</v>
      </c>
      <c r="E7161" s="2">
        <f t="shared" si="1333"/>
        <v>10.66093168012889</v>
      </c>
      <c r="F7161" s="2">
        <f t="shared" si="1341"/>
        <v>0</v>
      </c>
      <c r="G7161" s="2">
        <f t="shared" si="1342"/>
        <v>340</v>
      </c>
      <c r="H7161" s="2">
        <f>MIN(Inputs!$B$2, (Inputs!$B$14 - F7161)/Inputs!$B$15)</f>
        <v>170</v>
      </c>
      <c r="I7161" s="2">
        <f>MAX(MIN(Inputs!$B$2, F7161*Inputs!$B$16, Inputs!$B$14*Inputs!$B$4 - G7161), 0)</f>
        <v>0</v>
      </c>
      <c r="J7161" s="2">
        <f>MAX(MIN(Inputs!$B$2, F7161*Inputs!$B$16, (Inputs!$B$14-F7161)/Inputs!$B$15)*Inputs!$B$9, 0)</f>
        <v>0</v>
      </c>
      <c r="K7161" s="2">
        <f>MAX(E7161*Inputs!$B$5 - B7161 - Inputs!$B$8, 0) * H7161</f>
        <v>0</v>
      </c>
      <c r="L7161" s="2">
        <f>IF(B7161 &gt;= D7161*Inputs!$B$10, MAX(B7161 - E7161/Inputs!$B$5 - Inputs!$B$8, 0) * I7161, 0)</f>
        <v>0</v>
      </c>
      <c r="M7161" s="2">
        <f t="shared" si="1334"/>
        <v>0</v>
      </c>
      <c r="N7161" s="3" t="str">
        <f t="shared" si="1335"/>
        <v>Idle</v>
      </c>
      <c r="O7161" s="3" t="str">
        <f t="shared" si="1343"/>
        <v>Idle</v>
      </c>
      <c r="P7161" s="2">
        <f t="shared" si="1336"/>
        <v>0</v>
      </c>
      <c r="Q7161" s="2">
        <f t="shared" si="1337"/>
        <v>0</v>
      </c>
      <c r="R7161" s="2">
        <f t="shared" si="1338"/>
        <v>0</v>
      </c>
      <c r="S7161" s="2">
        <f t="shared" si="1339"/>
        <v>0</v>
      </c>
      <c r="T7161" s="2">
        <f t="shared" si="1340"/>
        <v>0</v>
      </c>
      <c r="U7161" s="2">
        <f>IF(O7161="Reg", R7161 * Inputs!$B$7, 0)</f>
        <v>0</v>
      </c>
      <c r="V7161" s="2">
        <f>MAX(F7161 + P7161*Inputs!$B$15 - (Q7161/Inputs!$B$16) - U7161, 0)</f>
        <v>0</v>
      </c>
    </row>
    <row r="7162" spans="1:22" x14ac:dyDescent="0.3">
      <c r="A7162" s="1">
        <v>46321.333333333343</v>
      </c>
      <c r="B7162" s="2">
        <v>2.5769328330045518</v>
      </c>
      <c r="C7162" s="2">
        <v>34.785468931652026</v>
      </c>
      <c r="D7162" s="2">
        <f t="shared" si="1332"/>
        <v>36.449458396161234</v>
      </c>
      <c r="E7162" s="2">
        <f t="shared" si="1333"/>
        <v>17.469161466544573</v>
      </c>
      <c r="F7162" s="2">
        <f t="shared" si="1341"/>
        <v>0</v>
      </c>
      <c r="G7162" s="2">
        <f t="shared" si="1342"/>
        <v>340</v>
      </c>
      <c r="H7162" s="2">
        <f>MIN(Inputs!$B$2, (Inputs!$B$14 - F7162)/Inputs!$B$15)</f>
        <v>170</v>
      </c>
      <c r="I7162" s="2">
        <f>MAX(MIN(Inputs!$B$2, F7162*Inputs!$B$16, Inputs!$B$14*Inputs!$B$4 - G7162), 0)</f>
        <v>0</v>
      </c>
      <c r="J7162" s="2">
        <f>MAX(MIN(Inputs!$B$2, F7162*Inputs!$B$16, (Inputs!$B$14-F7162)/Inputs!$B$15)*Inputs!$B$9, 0)</f>
        <v>0</v>
      </c>
      <c r="K7162" s="2">
        <f>MAX(E7162*Inputs!$B$5 - B7162 - Inputs!$B$8, 0) * H7162</f>
        <v>0</v>
      </c>
      <c r="L7162" s="2">
        <f>IF(B7162 &gt;= D7162*Inputs!$B$10, MAX(B7162 - E7162/Inputs!$B$5 - Inputs!$B$8, 0) * I7162, 0)</f>
        <v>0</v>
      </c>
      <c r="M7162" s="2">
        <f t="shared" si="1334"/>
        <v>0</v>
      </c>
      <c r="N7162" s="3" t="str">
        <f t="shared" si="1335"/>
        <v>Idle</v>
      </c>
      <c r="O7162" s="3" t="str">
        <f t="shared" si="1343"/>
        <v>Idle</v>
      </c>
      <c r="P7162" s="2">
        <f t="shared" si="1336"/>
        <v>0</v>
      </c>
      <c r="Q7162" s="2">
        <f t="shared" si="1337"/>
        <v>0</v>
      </c>
      <c r="R7162" s="2">
        <f t="shared" si="1338"/>
        <v>0</v>
      </c>
      <c r="S7162" s="2">
        <f t="shared" si="1339"/>
        <v>0</v>
      </c>
      <c r="T7162" s="2">
        <f t="shared" si="1340"/>
        <v>0</v>
      </c>
      <c r="U7162" s="2">
        <f>IF(O7162="Reg", R7162 * Inputs!$B$7, 0)</f>
        <v>0</v>
      </c>
      <c r="V7162" s="2">
        <f>MAX(F7162 + P7162*Inputs!$B$15 - (Q7162/Inputs!$B$16) - U7162, 0)</f>
        <v>0</v>
      </c>
    </row>
    <row r="7163" spans="1:22" x14ac:dyDescent="0.3">
      <c r="A7163" s="1">
        <v>46321.375</v>
      </c>
      <c r="B7163" s="2">
        <v>4.8439163802144183</v>
      </c>
      <c r="C7163" s="2">
        <v>3.8976456099761809</v>
      </c>
      <c r="D7163" s="2">
        <f t="shared" si="1332"/>
        <v>36.449458396161234</v>
      </c>
      <c r="E7163" s="2">
        <f t="shared" si="1333"/>
        <v>27.223486317768334</v>
      </c>
      <c r="F7163" s="2">
        <f t="shared" si="1341"/>
        <v>0</v>
      </c>
      <c r="G7163" s="2">
        <f t="shared" si="1342"/>
        <v>340</v>
      </c>
      <c r="H7163" s="2">
        <f>MIN(Inputs!$B$2, (Inputs!$B$14 - F7163)/Inputs!$B$15)</f>
        <v>170</v>
      </c>
      <c r="I7163" s="2">
        <f>MAX(MIN(Inputs!$B$2, F7163*Inputs!$B$16, Inputs!$B$14*Inputs!$B$4 - G7163), 0)</f>
        <v>0</v>
      </c>
      <c r="J7163" s="2">
        <f>MAX(MIN(Inputs!$B$2, F7163*Inputs!$B$16, (Inputs!$B$14-F7163)/Inputs!$B$15)*Inputs!$B$9, 0)</f>
        <v>0</v>
      </c>
      <c r="K7163" s="2">
        <f>MAX(E7163*Inputs!$B$5 - B7163 - Inputs!$B$8, 0) * H7163</f>
        <v>0</v>
      </c>
      <c r="L7163" s="2">
        <f>IF(B7163 &gt;= D7163*Inputs!$B$10, MAX(B7163 - E7163/Inputs!$B$5 - Inputs!$B$8, 0) * I7163, 0)</f>
        <v>0</v>
      </c>
      <c r="M7163" s="2">
        <f t="shared" si="1334"/>
        <v>0</v>
      </c>
      <c r="N7163" s="3" t="str">
        <f t="shared" si="1335"/>
        <v>Idle</v>
      </c>
      <c r="O7163" s="3" t="str">
        <f t="shared" si="1343"/>
        <v>Idle</v>
      </c>
      <c r="P7163" s="2">
        <f t="shared" si="1336"/>
        <v>0</v>
      </c>
      <c r="Q7163" s="2">
        <f t="shared" si="1337"/>
        <v>0</v>
      </c>
      <c r="R7163" s="2">
        <f t="shared" si="1338"/>
        <v>0</v>
      </c>
      <c r="S7163" s="2">
        <f t="shared" si="1339"/>
        <v>0</v>
      </c>
      <c r="T7163" s="2">
        <f t="shared" si="1340"/>
        <v>0</v>
      </c>
      <c r="U7163" s="2">
        <f>IF(O7163="Reg", R7163 * Inputs!$B$7, 0)</f>
        <v>0</v>
      </c>
      <c r="V7163" s="2">
        <f>MAX(F7163 + P7163*Inputs!$B$15 - (Q7163/Inputs!$B$16) - U7163, 0)</f>
        <v>0</v>
      </c>
    </row>
    <row r="7164" spans="1:22" x14ac:dyDescent="0.3">
      <c r="A7164" s="1">
        <v>46321.416666666657</v>
      </c>
      <c r="B7164" s="2">
        <v>11.753855126550301</v>
      </c>
      <c r="C7164" s="2">
        <v>2.5237015689231348</v>
      </c>
      <c r="D7164" s="2">
        <f t="shared" si="1332"/>
        <v>36.449458396161234</v>
      </c>
      <c r="E7164" s="2">
        <f t="shared" si="1333"/>
        <v>35.775238232203613</v>
      </c>
      <c r="F7164" s="2">
        <f t="shared" si="1341"/>
        <v>0</v>
      </c>
      <c r="G7164" s="2">
        <f t="shared" si="1342"/>
        <v>340</v>
      </c>
      <c r="H7164" s="2">
        <f>MIN(Inputs!$B$2, (Inputs!$B$14 - F7164)/Inputs!$B$15)</f>
        <v>170</v>
      </c>
      <c r="I7164" s="2">
        <f>MAX(MIN(Inputs!$B$2, F7164*Inputs!$B$16, Inputs!$B$14*Inputs!$B$4 - G7164), 0)</f>
        <v>0</v>
      </c>
      <c r="J7164" s="2">
        <f>MAX(MIN(Inputs!$B$2, F7164*Inputs!$B$16, (Inputs!$B$14-F7164)/Inputs!$B$15)*Inputs!$B$9, 0)</f>
        <v>0</v>
      </c>
      <c r="K7164" s="2">
        <f>MAX(E7164*Inputs!$B$5 - B7164 - Inputs!$B$8, 0) * H7164</f>
        <v>0</v>
      </c>
      <c r="L7164" s="2">
        <f>IF(B7164 &gt;= D7164*Inputs!$B$10, MAX(B7164 - E7164/Inputs!$B$5 - Inputs!$B$8, 0) * I7164, 0)</f>
        <v>0</v>
      </c>
      <c r="M7164" s="2">
        <f t="shared" si="1334"/>
        <v>0</v>
      </c>
      <c r="N7164" s="3" t="str">
        <f t="shared" si="1335"/>
        <v>Idle</v>
      </c>
      <c r="O7164" s="3" t="str">
        <f t="shared" si="1343"/>
        <v>Idle</v>
      </c>
      <c r="P7164" s="2">
        <f t="shared" si="1336"/>
        <v>0</v>
      </c>
      <c r="Q7164" s="2">
        <f t="shared" si="1337"/>
        <v>0</v>
      </c>
      <c r="R7164" s="2">
        <f t="shared" si="1338"/>
        <v>0</v>
      </c>
      <c r="S7164" s="2">
        <f t="shared" si="1339"/>
        <v>0</v>
      </c>
      <c r="T7164" s="2">
        <f t="shared" si="1340"/>
        <v>0</v>
      </c>
      <c r="U7164" s="2">
        <f>IF(O7164="Reg", R7164 * Inputs!$B$7, 0)</f>
        <v>0</v>
      </c>
      <c r="V7164" s="2">
        <f>MAX(F7164 + P7164*Inputs!$B$15 - (Q7164/Inputs!$B$16) - U7164, 0)</f>
        <v>0</v>
      </c>
    </row>
    <row r="7165" spans="1:22" x14ac:dyDescent="0.3">
      <c r="A7165" s="1">
        <v>46321.458333333343</v>
      </c>
      <c r="B7165" s="2">
        <v>16.76494770466968</v>
      </c>
      <c r="C7165" s="2">
        <v>22.257778572905561</v>
      </c>
      <c r="D7165" s="2">
        <f t="shared" si="1332"/>
        <v>36.449458396161234</v>
      </c>
      <c r="E7165" s="2">
        <f t="shared" si="1333"/>
        <v>44.971156880375247</v>
      </c>
      <c r="F7165" s="2">
        <f t="shared" si="1341"/>
        <v>0</v>
      </c>
      <c r="G7165" s="2">
        <f t="shared" si="1342"/>
        <v>340</v>
      </c>
      <c r="H7165" s="2">
        <f>MIN(Inputs!$B$2, (Inputs!$B$14 - F7165)/Inputs!$B$15)</f>
        <v>170</v>
      </c>
      <c r="I7165" s="2">
        <f>MAX(MIN(Inputs!$B$2, F7165*Inputs!$B$16, Inputs!$B$14*Inputs!$B$4 - G7165), 0)</f>
        <v>0</v>
      </c>
      <c r="J7165" s="2">
        <f>MAX(MIN(Inputs!$B$2, F7165*Inputs!$B$16, (Inputs!$B$14-F7165)/Inputs!$B$15)*Inputs!$B$9, 0)</f>
        <v>0</v>
      </c>
      <c r="K7165" s="2">
        <f>MAX(E7165*Inputs!$B$5 - B7165 - Inputs!$B$8, 0) * H7165</f>
        <v>477.6439595102911</v>
      </c>
      <c r="L7165" s="2">
        <f>IF(B7165 &gt;= D7165*Inputs!$B$10, MAX(B7165 - E7165/Inputs!$B$5 - Inputs!$B$8, 0) * I7165, 0)</f>
        <v>0</v>
      </c>
      <c r="M7165" s="2">
        <f t="shared" si="1334"/>
        <v>0</v>
      </c>
      <c r="N7165" s="3" t="str">
        <f t="shared" si="1335"/>
        <v>Charge</v>
      </c>
      <c r="O7165" s="3" t="str">
        <f t="shared" si="1343"/>
        <v>Charge</v>
      </c>
      <c r="P7165" s="2">
        <f t="shared" si="1336"/>
        <v>170</v>
      </c>
      <c r="Q7165" s="2">
        <f t="shared" si="1337"/>
        <v>0</v>
      </c>
      <c r="R7165" s="2">
        <f t="shared" si="1338"/>
        <v>0</v>
      </c>
      <c r="S7165" s="2">
        <f t="shared" si="1339"/>
        <v>-2850.0411097938459</v>
      </c>
      <c r="T7165" s="2">
        <f t="shared" si="1340"/>
        <v>0</v>
      </c>
      <c r="U7165" s="2">
        <f>IF(O7165="Reg", R7165 * Inputs!$B$7, 0)</f>
        <v>0</v>
      </c>
      <c r="V7165" s="2">
        <f>MAX(F7165 + P7165*Inputs!$B$15 - (Q7165/Inputs!$B$16) - U7165, 0)</f>
        <v>170</v>
      </c>
    </row>
    <row r="7166" spans="1:22" x14ac:dyDescent="0.3">
      <c r="A7166" s="1">
        <v>46321.5</v>
      </c>
      <c r="B7166" s="2">
        <v>28.025938036334392</v>
      </c>
      <c r="C7166" s="2">
        <v>13.406194996550219</v>
      </c>
      <c r="D7166" s="2">
        <f t="shared" si="1332"/>
        <v>36.449458396161234</v>
      </c>
      <c r="E7166" s="2">
        <f t="shared" si="1333"/>
        <v>55.039309379317842</v>
      </c>
      <c r="F7166" s="2">
        <f t="shared" si="1341"/>
        <v>170</v>
      </c>
      <c r="G7166" s="2">
        <f t="shared" si="1342"/>
        <v>340</v>
      </c>
      <c r="H7166" s="2">
        <f>MIN(Inputs!$B$2, (Inputs!$B$14 - F7166)/Inputs!$B$15)</f>
        <v>170</v>
      </c>
      <c r="I7166" s="2">
        <f>MAX(MIN(Inputs!$B$2, F7166*Inputs!$B$16, Inputs!$B$14*Inputs!$B$4 - G7166), 0)</f>
        <v>0</v>
      </c>
      <c r="J7166" s="2">
        <f>MAX(MIN(Inputs!$B$2, F7166*Inputs!$B$16, (Inputs!$B$14-F7166)/Inputs!$B$15)*Inputs!$B$9, 0)</f>
        <v>136</v>
      </c>
      <c r="K7166" s="2">
        <f>MAX(E7166*Inputs!$B$5 - B7166 - Inputs!$B$8, 0) * H7166</f>
        <v>69.471216969102414</v>
      </c>
      <c r="L7166" s="2">
        <f>IF(B7166 &gt;= D7166*Inputs!$B$10, MAX(B7166 - E7166/Inputs!$B$5 - Inputs!$B$8, 0) * I7166, 0)</f>
        <v>0</v>
      </c>
      <c r="M7166" s="2">
        <f t="shared" si="1334"/>
        <v>1823.2425195308299</v>
      </c>
      <c r="N7166" s="3" t="str">
        <f t="shared" si="1335"/>
        <v>Reg</v>
      </c>
      <c r="O7166" s="3" t="str">
        <f t="shared" si="1343"/>
        <v>Charge</v>
      </c>
      <c r="P7166" s="2">
        <f t="shared" si="1336"/>
        <v>170</v>
      </c>
      <c r="Q7166" s="2">
        <f t="shared" si="1337"/>
        <v>0</v>
      </c>
      <c r="R7166" s="2">
        <f t="shared" si="1338"/>
        <v>0</v>
      </c>
      <c r="S7166" s="2">
        <f t="shared" si="1339"/>
        <v>-4764.4094661768468</v>
      </c>
      <c r="T7166" s="2">
        <f t="shared" si="1340"/>
        <v>0</v>
      </c>
      <c r="U7166" s="2">
        <f>IF(O7166="Reg", R7166 * Inputs!$B$7, 0)</f>
        <v>0</v>
      </c>
      <c r="V7166" s="2">
        <f>MAX(F7166 + P7166*Inputs!$B$15 - (Q7166/Inputs!$B$16) - U7166, 0)</f>
        <v>340</v>
      </c>
    </row>
    <row r="7167" spans="1:22" x14ac:dyDescent="0.3">
      <c r="A7167" s="1">
        <v>46321.541666666657</v>
      </c>
      <c r="B7167" s="2">
        <v>40.849378718494108</v>
      </c>
      <c r="C7167" s="2">
        <v>2.7026783704366708</v>
      </c>
      <c r="D7167" s="2">
        <f t="shared" si="1332"/>
        <v>36.449458396161234</v>
      </c>
      <c r="E7167" s="2">
        <f t="shared" si="1333"/>
        <v>61.795626945554432</v>
      </c>
      <c r="F7167" s="2">
        <f t="shared" si="1341"/>
        <v>340</v>
      </c>
      <c r="G7167" s="2">
        <f t="shared" si="1342"/>
        <v>340</v>
      </c>
      <c r="H7167" s="2">
        <f>MIN(Inputs!$B$2, (Inputs!$B$14 - F7167)/Inputs!$B$15)</f>
        <v>0</v>
      </c>
      <c r="I7167" s="2">
        <f>MAX(MIN(Inputs!$B$2, F7167*Inputs!$B$16, Inputs!$B$14*Inputs!$B$4 - G7167), 0)</f>
        <v>0</v>
      </c>
      <c r="J7167" s="2">
        <f>MAX(MIN(Inputs!$B$2, F7167*Inputs!$B$16, (Inputs!$B$14-F7167)/Inputs!$B$15)*Inputs!$B$9, 0)</f>
        <v>0</v>
      </c>
      <c r="K7167" s="2">
        <f>MAX(E7167*Inputs!$B$5 - B7167 - Inputs!$B$8, 0) * H7167</f>
        <v>0</v>
      </c>
      <c r="L7167" s="2">
        <f>IF(B7167 &gt;= D7167*Inputs!$B$10, MAX(B7167 - E7167/Inputs!$B$5 - Inputs!$B$8, 0) * I7167, 0)</f>
        <v>0</v>
      </c>
      <c r="M7167" s="2">
        <f t="shared" si="1334"/>
        <v>0</v>
      </c>
      <c r="N7167" s="3" t="str">
        <f t="shared" si="1335"/>
        <v>Idle</v>
      </c>
      <c r="O7167" s="3" t="str">
        <f t="shared" si="1343"/>
        <v>Idle</v>
      </c>
      <c r="P7167" s="2">
        <f t="shared" si="1336"/>
        <v>0</v>
      </c>
      <c r="Q7167" s="2">
        <f t="shared" si="1337"/>
        <v>0</v>
      </c>
      <c r="R7167" s="2">
        <f t="shared" si="1338"/>
        <v>0</v>
      </c>
      <c r="S7167" s="2">
        <f t="shared" si="1339"/>
        <v>0</v>
      </c>
      <c r="T7167" s="2">
        <f t="shared" si="1340"/>
        <v>0</v>
      </c>
      <c r="U7167" s="2">
        <f>IF(O7167="Reg", R7167 * Inputs!$B$7, 0)</f>
        <v>0</v>
      </c>
      <c r="V7167" s="2">
        <f>MAX(F7167 + P7167*Inputs!$B$15 - (Q7167/Inputs!$B$16) - U7167, 0)</f>
        <v>340</v>
      </c>
    </row>
    <row r="7168" spans="1:22" x14ac:dyDescent="0.3">
      <c r="A7168" s="1">
        <v>46321.583333333343</v>
      </c>
      <c r="B7168" s="2">
        <v>61.102881940347118</v>
      </c>
      <c r="C7168" s="2">
        <v>32.281835977273943</v>
      </c>
      <c r="D7168" s="2">
        <f t="shared" si="1332"/>
        <v>36.449458396161234</v>
      </c>
      <c r="E7168" s="2">
        <f t="shared" si="1333"/>
        <v>65.85046335527727</v>
      </c>
      <c r="F7168" s="2">
        <f t="shared" si="1341"/>
        <v>340</v>
      </c>
      <c r="G7168" s="2">
        <f t="shared" si="1342"/>
        <v>340</v>
      </c>
      <c r="H7168" s="2">
        <f>MIN(Inputs!$B$2, (Inputs!$B$14 - F7168)/Inputs!$B$15)</f>
        <v>0</v>
      </c>
      <c r="I7168" s="2">
        <f>MAX(MIN(Inputs!$B$2, F7168*Inputs!$B$16, Inputs!$B$14*Inputs!$B$4 - G7168), 0)</f>
        <v>0</v>
      </c>
      <c r="J7168" s="2">
        <f>MAX(MIN(Inputs!$B$2, F7168*Inputs!$B$16, (Inputs!$B$14-F7168)/Inputs!$B$15)*Inputs!$B$9, 0)</f>
        <v>0</v>
      </c>
      <c r="K7168" s="2">
        <f>MAX(E7168*Inputs!$B$5 - B7168 - Inputs!$B$8, 0) * H7168</f>
        <v>0</v>
      </c>
      <c r="L7168" s="2">
        <f>IF(B7168 &gt;= D7168*Inputs!$B$10, MAX(B7168 - E7168/Inputs!$B$5 - Inputs!$B$8, 0) * I7168, 0)</f>
        <v>0</v>
      </c>
      <c r="M7168" s="2">
        <f t="shared" si="1334"/>
        <v>0</v>
      </c>
      <c r="N7168" s="3" t="str">
        <f t="shared" si="1335"/>
        <v>Idle</v>
      </c>
      <c r="O7168" s="3" t="str">
        <f t="shared" si="1343"/>
        <v>Idle</v>
      </c>
      <c r="P7168" s="2">
        <f t="shared" si="1336"/>
        <v>0</v>
      </c>
      <c r="Q7168" s="2">
        <f t="shared" si="1337"/>
        <v>0</v>
      </c>
      <c r="R7168" s="2">
        <f t="shared" si="1338"/>
        <v>0</v>
      </c>
      <c r="S7168" s="2">
        <f t="shared" si="1339"/>
        <v>0</v>
      </c>
      <c r="T7168" s="2">
        <f t="shared" si="1340"/>
        <v>0</v>
      </c>
      <c r="U7168" s="2">
        <f>IF(O7168="Reg", R7168 * Inputs!$B$7, 0)</f>
        <v>0</v>
      </c>
      <c r="V7168" s="2">
        <f>MAX(F7168 + P7168*Inputs!$B$15 - (Q7168/Inputs!$B$16) - U7168, 0)</f>
        <v>340</v>
      </c>
    </row>
    <row r="7169" spans="1:22" x14ac:dyDescent="0.3">
      <c r="A7169" s="1">
        <v>46321.625</v>
      </c>
      <c r="B7169" s="2">
        <v>56.154427866826111</v>
      </c>
      <c r="C7169" s="2">
        <v>4.2871124558782334</v>
      </c>
      <c r="D7169" s="2">
        <f t="shared" si="1332"/>
        <v>36.449458396161234</v>
      </c>
      <c r="E7169" s="2">
        <f t="shared" si="1333"/>
        <v>67.282713739040204</v>
      </c>
      <c r="F7169" s="2">
        <f t="shared" si="1341"/>
        <v>340</v>
      </c>
      <c r="G7169" s="2">
        <f t="shared" si="1342"/>
        <v>340</v>
      </c>
      <c r="H7169" s="2">
        <f>MIN(Inputs!$B$2, (Inputs!$B$14 - F7169)/Inputs!$B$15)</f>
        <v>0</v>
      </c>
      <c r="I7169" s="2">
        <f>MAX(MIN(Inputs!$B$2, F7169*Inputs!$B$16, Inputs!$B$14*Inputs!$B$4 - G7169), 0)</f>
        <v>0</v>
      </c>
      <c r="J7169" s="2">
        <f>MAX(MIN(Inputs!$B$2, F7169*Inputs!$B$16, (Inputs!$B$14-F7169)/Inputs!$B$15)*Inputs!$B$9, 0)</f>
        <v>0</v>
      </c>
      <c r="K7169" s="2">
        <f>MAX(E7169*Inputs!$B$5 - B7169 - Inputs!$B$8, 0) * H7169</f>
        <v>0</v>
      </c>
      <c r="L7169" s="2">
        <f>IF(B7169 &gt;= D7169*Inputs!$B$10, MAX(B7169 - E7169/Inputs!$B$5 - Inputs!$B$8, 0) * I7169, 0)</f>
        <v>0</v>
      </c>
      <c r="M7169" s="2">
        <f t="shared" si="1334"/>
        <v>0</v>
      </c>
      <c r="N7169" s="3" t="str">
        <f t="shared" si="1335"/>
        <v>Idle</v>
      </c>
      <c r="O7169" s="3" t="str">
        <f t="shared" si="1343"/>
        <v>Idle</v>
      </c>
      <c r="P7169" s="2">
        <f t="shared" si="1336"/>
        <v>0</v>
      </c>
      <c r="Q7169" s="2">
        <f t="shared" si="1337"/>
        <v>0</v>
      </c>
      <c r="R7169" s="2">
        <f t="shared" si="1338"/>
        <v>0</v>
      </c>
      <c r="S7169" s="2">
        <f t="shared" si="1339"/>
        <v>0</v>
      </c>
      <c r="T7169" s="2">
        <f t="shared" si="1340"/>
        <v>0</v>
      </c>
      <c r="U7169" s="2">
        <f>IF(O7169="Reg", R7169 * Inputs!$B$7, 0)</f>
        <v>0</v>
      </c>
      <c r="V7169" s="2">
        <f>MAX(F7169 + P7169*Inputs!$B$15 - (Q7169/Inputs!$B$16) - U7169, 0)</f>
        <v>340</v>
      </c>
    </row>
    <row r="7170" spans="1:22" x14ac:dyDescent="0.3">
      <c r="A7170" s="1">
        <v>46321.666666666657</v>
      </c>
      <c r="B7170" s="2">
        <v>66.929367015580041</v>
      </c>
      <c r="C7170" s="2">
        <v>2.5531518945435221</v>
      </c>
      <c r="D7170" s="2">
        <f t="shared" ref="D7170:D7233" si="1344">AVERAGEIFS(B:B, A:A, "&gt;="&amp;INT(A7170), A:A, "&lt;"&amp;INT(A7170)+1)</f>
        <v>36.449458396161234</v>
      </c>
      <c r="E7170" s="2">
        <f t="shared" ref="E7170:E7233" si="1345">AVERAGE(B7170:B7175)</f>
        <v>66.807111617018037</v>
      </c>
      <c r="F7170" s="2">
        <f t="shared" si="1341"/>
        <v>340</v>
      </c>
      <c r="G7170" s="2">
        <f t="shared" si="1342"/>
        <v>340</v>
      </c>
      <c r="H7170" s="2">
        <f>MIN(Inputs!$B$2, (Inputs!$B$14 - F7170)/Inputs!$B$15)</f>
        <v>0</v>
      </c>
      <c r="I7170" s="2">
        <f>MAX(MIN(Inputs!$B$2, F7170*Inputs!$B$16, Inputs!$B$14*Inputs!$B$4 - G7170), 0)</f>
        <v>0</v>
      </c>
      <c r="J7170" s="2">
        <f>MAX(MIN(Inputs!$B$2, F7170*Inputs!$B$16, (Inputs!$B$14-F7170)/Inputs!$B$15)*Inputs!$B$9, 0)</f>
        <v>0</v>
      </c>
      <c r="K7170" s="2">
        <f>MAX(E7170*Inputs!$B$5 - B7170 - Inputs!$B$8, 0) * H7170</f>
        <v>0</v>
      </c>
      <c r="L7170" s="2">
        <f>IF(B7170 &gt;= D7170*Inputs!$B$10, MAX(B7170 - E7170/Inputs!$B$5 - Inputs!$B$8, 0) * I7170, 0)</f>
        <v>0</v>
      </c>
      <c r="M7170" s="2">
        <f t="shared" ref="M7170:M7233" si="1346">C7170 * J7170</f>
        <v>0</v>
      </c>
      <c r="N7170" s="3" t="str">
        <f t="shared" ref="N7170:N7233" si="1347">IF(MAX(K7170, L7170, M7170)&lt;=0, "Idle", IF(AND(M7170&gt;=K7170, M7170&gt;=L7170), "Reg", IF(L7170&gt;=K7170, "Discharge", "Charge")))</f>
        <v>Idle</v>
      </c>
      <c r="O7170" s="3" t="str">
        <f t="shared" si="1343"/>
        <v>Idle</v>
      </c>
      <c r="P7170" s="2">
        <f t="shared" ref="P7170:P7233" si="1348">IF(O7170="Charge", H7170, 0)</f>
        <v>0</v>
      </c>
      <c r="Q7170" s="2">
        <f t="shared" ref="Q7170:Q7233" si="1349">IF(O7170="Discharge", I7170, 0)</f>
        <v>0</v>
      </c>
      <c r="R7170" s="2">
        <f t="shared" ref="R7170:R7233" si="1350">IF(O7170="Reg", J7170, 0)</f>
        <v>0</v>
      </c>
      <c r="S7170" s="2">
        <f t="shared" ref="S7170:S7233" si="1351">(Q7170 - P7170) * B7170</f>
        <v>0</v>
      </c>
      <c r="T7170" s="2">
        <f t="shared" ref="T7170:T7233" si="1352">R7170 * C7170</f>
        <v>0</v>
      </c>
      <c r="U7170" s="2">
        <f>IF(O7170="Reg", R7170 * Inputs!$B$7, 0)</f>
        <v>0</v>
      </c>
      <c r="V7170" s="2">
        <f>MAX(F7170 + P7170*Inputs!$B$15 - (Q7170/Inputs!$B$16) - U7170, 0)</f>
        <v>340</v>
      </c>
    </row>
    <row r="7171" spans="1:22" x14ac:dyDescent="0.3">
      <c r="A7171" s="1">
        <v>46321.708333333343</v>
      </c>
      <c r="B7171" s="2">
        <v>77.173862698325266</v>
      </c>
      <c r="C7171" s="2">
        <v>19.85120010834201</v>
      </c>
      <c r="D7171" s="2">
        <f t="shared" si="1344"/>
        <v>36.449458396161234</v>
      </c>
      <c r="E7171" s="2">
        <f t="shared" si="1345"/>
        <v>63.942996943899516</v>
      </c>
      <c r="F7171" s="2">
        <f t="shared" ref="F7171:F7234" si="1353">V7170</f>
        <v>340</v>
      </c>
      <c r="G7171" s="2">
        <f t="shared" ref="G7171:G7234" si="1354">IF(INT(A7171)=INT(A7170), G7170 + Q7170, 0)</f>
        <v>340</v>
      </c>
      <c r="H7171" s="2">
        <f>MIN(Inputs!$B$2, (Inputs!$B$14 - F7171)/Inputs!$B$15)</f>
        <v>0</v>
      </c>
      <c r="I7171" s="2">
        <f>MAX(MIN(Inputs!$B$2, F7171*Inputs!$B$16, Inputs!$B$14*Inputs!$B$4 - G7171), 0)</f>
        <v>0</v>
      </c>
      <c r="J7171" s="2">
        <f>MAX(MIN(Inputs!$B$2, F7171*Inputs!$B$16, (Inputs!$B$14-F7171)/Inputs!$B$15)*Inputs!$B$9, 0)</f>
        <v>0</v>
      </c>
      <c r="K7171" s="2">
        <f>MAX(E7171*Inputs!$B$5 - B7171 - Inputs!$B$8, 0) * H7171</f>
        <v>0</v>
      </c>
      <c r="L7171" s="2">
        <f>IF(B7171 &gt;= D7171*Inputs!$B$10, MAX(B7171 - E7171/Inputs!$B$5 - Inputs!$B$8, 0) * I7171, 0)</f>
        <v>0</v>
      </c>
      <c r="M7171" s="2">
        <f t="shared" si="1346"/>
        <v>0</v>
      </c>
      <c r="N7171" s="3" t="str">
        <f t="shared" si="1347"/>
        <v>Idle</v>
      </c>
      <c r="O7171" s="3" t="str">
        <f t="shared" si="1343"/>
        <v>Idle</v>
      </c>
      <c r="P7171" s="2">
        <f t="shared" si="1348"/>
        <v>0</v>
      </c>
      <c r="Q7171" s="2">
        <f t="shared" si="1349"/>
        <v>0</v>
      </c>
      <c r="R7171" s="2">
        <f t="shared" si="1350"/>
        <v>0</v>
      </c>
      <c r="S7171" s="2">
        <f t="shared" si="1351"/>
        <v>0</v>
      </c>
      <c r="T7171" s="2">
        <f t="shared" si="1352"/>
        <v>0</v>
      </c>
      <c r="U7171" s="2">
        <f>IF(O7171="Reg", R7171 * Inputs!$B$7, 0)</f>
        <v>0</v>
      </c>
      <c r="V7171" s="2">
        <f>MAX(F7171 + P7171*Inputs!$B$15 - (Q7171/Inputs!$B$16) - U7171, 0)</f>
        <v>340</v>
      </c>
    </row>
    <row r="7172" spans="1:22" x14ac:dyDescent="0.3">
      <c r="A7172" s="1">
        <v>46321.75</v>
      </c>
      <c r="B7172" s="2">
        <v>68.563843433753931</v>
      </c>
      <c r="C7172" s="2">
        <v>16.880825941250919</v>
      </c>
      <c r="D7172" s="2">
        <f t="shared" si="1344"/>
        <v>36.449458396161234</v>
      </c>
      <c r="E7172" s="2">
        <f t="shared" si="1345"/>
        <v>66.424634052480982</v>
      </c>
      <c r="F7172" s="2">
        <f t="shared" si="1353"/>
        <v>340</v>
      </c>
      <c r="G7172" s="2">
        <f t="shared" si="1354"/>
        <v>340</v>
      </c>
      <c r="H7172" s="2">
        <f>MIN(Inputs!$B$2, (Inputs!$B$14 - F7172)/Inputs!$B$15)</f>
        <v>0</v>
      </c>
      <c r="I7172" s="2">
        <f>MAX(MIN(Inputs!$B$2, F7172*Inputs!$B$16, Inputs!$B$14*Inputs!$B$4 - G7172), 0)</f>
        <v>0</v>
      </c>
      <c r="J7172" s="2">
        <f>MAX(MIN(Inputs!$B$2, F7172*Inputs!$B$16, (Inputs!$B$14-F7172)/Inputs!$B$15)*Inputs!$B$9, 0)</f>
        <v>0</v>
      </c>
      <c r="K7172" s="2">
        <f>MAX(E7172*Inputs!$B$5 - B7172 - Inputs!$B$8, 0) * H7172</f>
        <v>0</v>
      </c>
      <c r="L7172" s="2">
        <f>IF(B7172 &gt;= D7172*Inputs!$B$10, MAX(B7172 - E7172/Inputs!$B$5 - Inputs!$B$8, 0) * I7172, 0)</f>
        <v>0</v>
      </c>
      <c r="M7172" s="2">
        <f t="shared" si="1346"/>
        <v>0</v>
      </c>
      <c r="N7172" s="3" t="str">
        <f t="shared" si="1347"/>
        <v>Idle</v>
      </c>
      <c r="O7172" s="3" t="str">
        <f t="shared" ref="O7172:O7235" si="1355">IF(O7171&lt;&gt;O7170, O7171, N7172)</f>
        <v>Idle</v>
      </c>
      <c r="P7172" s="2">
        <f t="shared" si="1348"/>
        <v>0</v>
      </c>
      <c r="Q7172" s="2">
        <f t="shared" si="1349"/>
        <v>0</v>
      </c>
      <c r="R7172" s="2">
        <f t="shared" si="1350"/>
        <v>0</v>
      </c>
      <c r="S7172" s="2">
        <f t="shared" si="1351"/>
        <v>0</v>
      </c>
      <c r="T7172" s="2">
        <f t="shared" si="1352"/>
        <v>0</v>
      </c>
      <c r="U7172" s="2">
        <f>IF(O7172="Reg", R7172 * Inputs!$B$7, 0)</f>
        <v>0</v>
      </c>
      <c r="V7172" s="2">
        <f>MAX(F7172 + P7172*Inputs!$B$15 - (Q7172/Inputs!$B$16) - U7172, 0)</f>
        <v>340</v>
      </c>
    </row>
    <row r="7173" spans="1:22" x14ac:dyDescent="0.3">
      <c r="A7173" s="1">
        <v>46321.791666666657</v>
      </c>
      <c r="B7173" s="2">
        <v>65.178397176831126</v>
      </c>
      <c r="C7173" s="2">
        <v>1.648432272941692</v>
      </c>
      <c r="D7173" s="2">
        <f t="shared" si="1344"/>
        <v>36.449458396161234</v>
      </c>
      <c r="E7173" s="2">
        <f t="shared" si="1345"/>
        <v>60.066437273428598</v>
      </c>
      <c r="F7173" s="2">
        <f t="shared" si="1353"/>
        <v>340</v>
      </c>
      <c r="G7173" s="2">
        <f t="shared" si="1354"/>
        <v>340</v>
      </c>
      <c r="H7173" s="2">
        <f>MIN(Inputs!$B$2, (Inputs!$B$14 - F7173)/Inputs!$B$15)</f>
        <v>0</v>
      </c>
      <c r="I7173" s="2">
        <f>MAX(MIN(Inputs!$B$2, F7173*Inputs!$B$16, Inputs!$B$14*Inputs!$B$4 - G7173), 0)</f>
        <v>0</v>
      </c>
      <c r="J7173" s="2">
        <f>MAX(MIN(Inputs!$B$2, F7173*Inputs!$B$16, (Inputs!$B$14-F7173)/Inputs!$B$15)*Inputs!$B$9, 0)</f>
        <v>0</v>
      </c>
      <c r="K7173" s="2">
        <f>MAX(E7173*Inputs!$B$5 - B7173 - Inputs!$B$8, 0) * H7173</f>
        <v>0</v>
      </c>
      <c r="L7173" s="2">
        <f>IF(B7173 &gt;= D7173*Inputs!$B$10, MAX(B7173 - E7173/Inputs!$B$5 - Inputs!$B$8, 0) * I7173, 0)</f>
        <v>0</v>
      </c>
      <c r="M7173" s="2">
        <f t="shared" si="1346"/>
        <v>0</v>
      </c>
      <c r="N7173" s="3" t="str">
        <f t="shared" si="1347"/>
        <v>Idle</v>
      </c>
      <c r="O7173" s="3" t="str">
        <f t="shared" si="1355"/>
        <v>Idle</v>
      </c>
      <c r="P7173" s="2">
        <f t="shared" si="1348"/>
        <v>0</v>
      </c>
      <c r="Q7173" s="2">
        <f t="shared" si="1349"/>
        <v>0</v>
      </c>
      <c r="R7173" s="2">
        <f t="shared" si="1350"/>
        <v>0</v>
      </c>
      <c r="S7173" s="2">
        <f t="shared" si="1351"/>
        <v>0</v>
      </c>
      <c r="T7173" s="2">
        <f t="shared" si="1352"/>
        <v>0</v>
      </c>
      <c r="U7173" s="2">
        <f>IF(O7173="Reg", R7173 * Inputs!$B$7, 0)</f>
        <v>0</v>
      </c>
      <c r="V7173" s="2">
        <f>MAX(F7173 + P7173*Inputs!$B$15 - (Q7173/Inputs!$B$16) - U7173, 0)</f>
        <v>340</v>
      </c>
    </row>
    <row r="7174" spans="1:22" x14ac:dyDescent="0.3">
      <c r="A7174" s="1">
        <v>46321.833333333343</v>
      </c>
      <c r="B7174" s="2">
        <v>69.696384242924765</v>
      </c>
      <c r="C7174" s="2">
        <v>11.71972606564673</v>
      </c>
      <c r="D7174" s="2">
        <f t="shared" si="1344"/>
        <v>36.449458396161234</v>
      </c>
      <c r="E7174" s="2">
        <f t="shared" si="1345"/>
        <v>53.382592315426884</v>
      </c>
      <c r="F7174" s="2">
        <f t="shared" si="1353"/>
        <v>340</v>
      </c>
      <c r="G7174" s="2">
        <f t="shared" si="1354"/>
        <v>340</v>
      </c>
      <c r="H7174" s="2">
        <f>MIN(Inputs!$B$2, (Inputs!$B$14 - F7174)/Inputs!$B$15)</f>
        <v>0</v>
      </c>
      <c r="I7174" s="2">
        <f>MAX(MIN(Inputs!$B$2, F7174*Inputs!$B$16, Inputs!$B$14*Inputs!$B$4 - G7174), 0)</f>
        <v>0</v>
      </c>
      <c r="J7174" s="2">
        <f>MAX(MIN(Inputs!$B$2, F7174*Inputs!$B$16, (Inputs!$B$14-F7174)/Inputs!$B$15)*Inputs!$B$9, 0)</f>
        <v>0</v>
      </c>
      <c r="K7174" s="2">
        <f>MAX(E7174*Inputs!$B$5 - B7174 - Inputs!$B$8, 0) * H7174</f>
        <v>0</v>
      </c>
      <c r="L7174" s="2">
        <f>IF(B7174 &gt;= D7174*Inputs!$B$10, MAX(B7174 - E7174/Inputs!$B$5 - Inputs!$B$8, 0) * I7174, 0)</f>
        <v>0</v>
      </c>
      <c r="M7174" s="2">
        <f t="shared" si="1346"/>
        <v>0</v>
      </c>
      <c r="N7174" s="3" t="str">
        <f t="shared" si="1347"/>
        <v>Idle</v>
      </c>
      <c r="O7174" s="3" t="str">
        <f t="shared" si="1355"/>
        <v>Idle</v>
      </c>
      <c r="P7174" s="2">
        <f t="shared" si="1348"/>
        <v>0</v>
      </c>
      <c r="Q7174" s="2">
        <f t="shared" si="1349"/>
        <v>0</v>
      </c>
      <c r="R7174" s="2">
        <f t="shared" si="1350"/>
        <v>0</v>
      </c>
      <c r="S7174" s="2">
        <f t="shared" si="1351"/>
        <v>0</v>
      </c>
      <c r="T7174" s="2">
        <f t="shared" si="1352"/>
        <v>0</v>
      </c>
      <c r="U7174" s="2">
        <f>IF(O7174="Reg", R7174 * Inputs!$B$7, 0)</f>
        <v>0</v>
      </c>
      <c r="V7174" s="2">
        <f>MAX(F7174 + P7174*Inputs!$B$15 - (Q7174/Inputs!$B$16) - U7174, 0)</f>
        <v>340</v>
      </c>
    </row>
    <row r="7175" spans="1:22" x14ac:dyDescent="0.3">
      <c r="A7175" s="1">
        <v>46321.875</v>
      </c>
      <c r="B7175" s="2">
        <v>53.300815134693117</v>
      </c>
      <c r="C7175" s="2">
        <v>25.337825341121331</v>
      </c>
      <c r="D7175" s="2">
        <f t="shared" si="1344"/>
        <v>36.449458396161234</v>
      </c>
      <c r="E7175" s="2">
        <f t="shared" si="1345"/>
        <v>43.251729794086479</v>
      </c>
      <c r="F7175" s="2">
        <f t="shared" si="1353"/>
        <v>340</v>
      </c>
      <c r="G7175" s="2">
        <f t="shared" si="1354"/>
        <v>340</v>
      </c>
      <c r="H7175" s="2">
        <f>MIN(Inputs!$B$2, (Inputs!$B$14 - F7175)/Inputs!$B$15)</f>
        <v>0</v>
      </c>
      <c r="I7175" s="2">
        <f>MAX(MIN(Inputs!$B$2, F7175*Inputs!$B$16, Inputs!$B$14*Inputs!$B$4 - G7175), 0)</f>
        <v>0</v>
      </c>
      <c r="J7175" s="2">
        <f>MAX(MIN(Inputs!$B$2, F7175*Inputs!$B$16, (Inputs!$B$14-F7175)/Inputs!$B$15)*Inputs!$B$9, 0)</f>
        <v>0</v>
      </c>
      <c r="K7175" s="2">
        <f>MAX(E7175*Inputs!$B$5 - B7175 - Inputs!$B$8, 0) * H7175</f>
        <v>0</v>
      </c>
      <c r="L7175" s="2">
        <f>IF(B7175 &gt;= D7175*Inputs!$B$10, MAX(B7175 - E7175/Inputs!$B$5 - Inputs!$B$8, 0) * I7175, 0)</f>
        <v>0</v>
      </c>
      <c r="M7175" s="2">
        <f t="shared" si="1346"/>
        <v>0</v>
      </c>
      <c r="N7175" s="3" t="str">
        <f t="shared" si="1347"/>
        <v>Idle</v>
      </c>
      <c r="O7175" s="3" t="str">
        <f t="shared" si="1355"/>
        <v>Idle</v>
      </c>
      <c r="P7175" s="2">
        <f t="shared" si="1348"/>
        <v>0</v>
      </c>
      <c r="Q7175" s="2">
        <f t="shared" si="1349"/>
        <v>0</v>
      </c>
      <c r="R7175" s="2">
        <f t="shared" si="1350"/>
        <v>0</v>
      </c>
      <c r="S7175" s="2">
        <f t="shared" si="1351"/>
        <v>0</v>
      </c>
      <c r="T7175" s="2">
        <f t="shared" si="1352"/>
        <v>0</v>
      </c>
      <c r="U7175" s="2">
        <f>IF(O7175="Reg", R7175 * Inputs!$B$7, 0)</f>
        <v>0</v>
      </c>
      <c r="V7175" s="2">
        <f>MAX(F7175 + P7175*Inputs!$B$15 - (Q7175/Inputs!$B$16) - U7175, 0)</f>
        <v>340</v>
      </c>
    </row>
    <row r="7176" spans="1:22" x14ac:dyDescent="0.3">
      <c r="A7176" s="1">
        <v>46321.916666666657</v>
      </c>
      <c r="B7176" s="2">
        <v>49.744678976868897</v>
      </c>
      <c r="C7176" s="2">
        <v>5.5664881652309743</v>
      </c>
      <c r="D7176" s="2">
        <f t="shared" si="1344"/>
        <v>36.449458396161234</v>
      </c>
      <c r="E7176" s="2">
        <f t="shared" si="1345"/>
        <v>34.368260604970963</v>
      </c>
      <c r="F7176" s="2">
        <f t="shared" si="1353"/>
        <v>340</v>
      </c>
      <c r="G7176" s="2">
        <f t="shared" si="1354"/>
        <v>340</v>
      </c>
      <c r="H7176" s="2">
        <f>MIN(Inputs!$B$2, (Inputs!$B$14 - F7176)/Inputs!$B$15)</f>
        <v>0</v>
      </c>
      <c r="I7176" s="2">
        <f>MAX(MIN(Inputs!$B$2, F7176*Inputs!$B$16, Inputs!$B$14*Inputs!$B$4 - G7176), 0)</f>
        <v>0</v>
      </c>
      <c r="J7176" s="2">
        <f>MAX(MIN(Inputs!$B$2, F7176*Inputs!$B$16, (Inputs!$B$14-F7176)/Inputs!$B$15)*Inputs!$B$9, 0)</f>
        <v>0</v>
      </c>
      <c r="K7176" s="2">
        <f>MAX(E7176*Inputs!$B$5 - B7176 - Inputs!$B$8, 0) * H7176</f>
        <v>0</v>
      </c>
      <c r="L7176" s="2">
        <f>IF(B7176 &gt;= D7176*Inputs!$B$10, MAX(B7176 - E7176/Inputs!$B$5 - Inputs!$B$8, 0) * I7176, 0)</f>
        <v>0</v>
      </c>
      <c r="M7176" s="2">
        <f t="shared" si="1346"/>
        <v>0</v>
      </c>
      <c r="N7176" s="3" t="str">
        <f t="shared" si="1347"/>
        <v>Idle</v>
      </c>
      <c r="O7176" s="3" t="str">
        <f t="shared" si="1355"/>
        <v>Idle</v>
      </c>
      <c r="P7176" s="2">
        <f t="shared" si="1348"/>
        <v>0</v>
      </c>
      <c r="Q7176" s="2">
        <f t="shared" si="1349"/>
        <v>0</v>
      </c>
      <c r="R7176" s="2">
        <f t="shared" si="1350"/>
        <v>0</v>
      </c>
      <c r="S7176" s="2">
        <f t="shared" si="1351"/>
        <v>0</v>
      </c>
      <c r="T7176" s="2">
        <f t="shared" si="1352"/>
        <v>0</v>
      </c>
      <c r="U7176" s="2">
        <f>IF(O7176="Reg", R7176 * Inputs!$B$7, 0)</f>
        <v>0</v>
      </c>
      <c r="V7176" s="2">
        <f>MAX(F7176 + P7176*Inputs!$B$15 - (Q7176/Inputs!$B$16) - U7176, 0)</f>
        <v>340</v>
      </c>
    </row>
    <row r="7177" spans="1:22" x14ac:dyDescent="0.3">
      <c r="A7177" s="1">
        <v>46321.958333333343</v>
      </c>
      <c r="B7177" s="2">
        <v>92.063685349814108</v>
      </c>
      <c r="C7177" s="2">
        <v>1.3267496994944581</v>
      </c>
      <c r="D7177" s="2">
        <f t="shared" si="1344"/>
        <v>36.449458396161234</v>
      </c>
      <c r="E7177" s="2">
        <f t="shared" si="1345"/>
        <v>26.077480775492813</v>
      </c>
      <c r="F7177" s="2">
        <f t="shared" si="1353"/>
        <v>340</v>
      </c>
      <c r="G7177" s="2">
        <f t="shared" si="1354"/>
        <v>340</v>
      </c>
      <c r="H7177" s="2">
        <f>MIN(Inputs!$B$2, (Inputs!$B$14 - F7177)/Inputs!$B$15)</f>
        <v>0</v>
      </c>
      <c r="I7177" s="2">
        <f>MAX(MIN(Inputs!$B$2, F7177*Inputs!$B$16, Inputs!$B$14*Inputs!$B$4 - G7177), 0)</f>
        <v>0</v>
      </c>
      <c r="J7177" s="2">
        <f>MAX(MIN(Inputs!$B$2, F7177*Inputs!$B$16, (Inputs!$B$14-F7177)/Inputs!$B$15)*Inputs!$B$9, 0)</f>
        <v>0</v>
      </c>
      <c r="K7177" s="2">
        <f>MAX(E7177*Inputs!$B$5 - B7177 - Inputs!$B$8, 0) * H7177</f>
        <v>0</v>
      </c>
      <c r="L7177" s="2">
        <f>IF(B7177 &gt;= D7177*Inputs!$B$10, MAX(B7177 - E7177/Inputs!$B$5 - Inputs!$B$8, 0) * I7177, 0)</f>
        <v>0</v>
      </c>
      <c r="M7177" s="2">
        <f t="shared" si="1346"/>
        <v>0</v>
      </c>
      <c r="N7177" s="3" t="str">
        <f t="shared" si="1347"/>
        <v>Idle</v>
      </c>
      <c r="O7177" s="3" t="str">
        <f t="shared" si="1355"/>
        <v>Idle</v>
      </c>
      <c r="P7177" s="2">
        <f t="shared" si="1348"/>
        <v>0</v>
      </c>
      <c r="Q7177" s="2">
        <f t="shared" si="1349"/>
        <v>0</v>
      </c>
      <c r="R7177" s="2">
        <f t="shared" si="1350"/>
        <v>0</v>
      </c>
      <c r="S7177" s="2">
        <f t="shared" si="1351"/>
        <v>0</v>
      </c>
      <c r="T7177" s="2">
        <f t="shared" si="1352"/>
        <v>0</v>
      </c>
      <c r="U7177" s="2">
        <f>IF(O7177="Reg", R7177 * Inputs!$B$7, 0)</f>
        <v>0</v>
      </c>
      <c r="V7177" s="2">
        <f>MAX(F7177 + P7177*Inputs!$B$15 - (Q7177/Inputs!$B$16) - U7177, 0)</f>
        <v>340</v>
      </c>
    </row>
    <row r="7178" spans="1:22" x14ac:dyDescent="0.3">
      <c r="A7178" s="1">
        <v>46322</v>
      </c>
      <c r="B7178" s="2">
        <v>30.414662759439551</v>
      </c>
      <c r="C7178" s="2">
        <v>44.27476385155056</v>
      </c>
      <c r="D7178" s="2">
        <f t="shared" si="1344"/>
        <v>30.61985021716913</v>
      </c>
      <c r="E7178" s="2">
        <f t="shared" si="1345"/>
        <v>10.733533217190461</v>
      </c>
      <c r="F7178" s="2">
        <f t="shared" si="1353"/>
        <v>340</v>
      </c>
      <c r="G7178" s="2">
        <f t="shared" si="1354"/>
        <v>0</v>
      </c>
      <c r="H7178" s="2">
        <f>MIN(Inputs!$B$2, (Inputs!$B$14 - F7178)/Inputs!$B$15)</f>
        <v>0</v>
      </c>
      <c r="I7178" s="2">
        <f>MAX(MIN(Inputs!$B$2, F7178*Inputs!$B$16, Inputs!$B$14*Inputs!$B$4 - G7178), 0)</f>
        <v>170</v>
      </c>
      <c r="J7178" s="2">
        <f>MAX(MIN(Inputs!$B$2, F7178*Inputs!$B$16, (Inputs!$B$14-F7178)/Inputs!$B$15)*Inputs!$B$9, 0)</f>
        <v>0</v>
      </c>
      <c r="K7178" s="2">
        <f>MAX(E7178*Inputs!$B$5 - B7178 - Inputs!$B$8, 0) * H7178</f>
        <v>0</v>
      </c>
      <c r="L7178" s="2">
        <f>IF(B7178 &gt;= D7178*Inputs!$B$10, MAX(B7178 - E7178/Inputs!$B$5 - Inputs!$B$8, 0) * I7178, 0)</f>
        <v>0</v>
      </c>
      <c r="M7178" s="2">
        <f t="shared" si="1346"/>
        <v>0</v>
      </c>
      <c r="N7178" s="3" t="str">
        <f t="shared" si="1347"/>
        <v>Idle</v>
      </c>
      <c r="O7178" s="3" t="str">
        <f t="shared" si="1355"/>
        <v>Idle</v>
      </c>
      <c r="P7178" s="2">
        <f t="shared" si="1348"/>
        <v>0</v>
      </c>
      <c r="Q7178" s="2">
        <f t="shared" si="1349"/>
        <v>0</v>
      </c>
      <c r="R7178" s="2">
        <f t="shared" si="1350"/>
        <v>0</v>
      </c>
      <c r="S7178" s="2">
        <f t="shared" si="1351"/>
        <v>0</v>
      </c>
      <c r="T7178" s="2">
        <f t="shared" si="1352"/>
        <v>0</v>
      </c>
      <c r="U7178" s="2">
        <f>IF(O7178="Reg", R7178 * Inputs!$B$7, 0)</f>
        <v>0</v>
      </c>
      <c r="V7178" s="2">
        <f>MAX(F7178 + P7178*Inputs!$B$15 - (Q7178/Inputs!$B$16) - U7178, 0)</f>
        <v>340</v>
      </c>
    </row>
    <row r="7179" spans="1:22" x14ac:dyDescent="0.3">
      <c r="A7179" s="1">
        <v>46322.041666666657</v>
      </c>
      <c r="B7179" s="2">
        <v>25.075327428820881</v>
      </c>
      <c r="C7179" s="2">
        <v>5.4493598361479227</v>
      </c>
      <c r="D7179" s="2">
        <f t="shared" si="1344"/>
        <v>30.61985021716913</v>
      </c>
      <c r="E7179" s="2">
        <f t="shared" si="1345"/>
        <v>5.6644227572838659</v>
      </c>
      <c r="F7179" s="2">
        <f t="shared" si="1353"/>
        <v>340</v>
      </c>
      <c r="G7179" s="2">
        <f t="shared" si="1354"/>
        <v>0</v>
      </c>
      <c r="H7179" s="2">
        <f>MIN(Inputs!$B$2, (Inputs!$B$14 - F7179)/Inputs!$B$15)</f>
        <v>0</v>
      </c>
      <c r="I7179" s="2">
        <f>MAX(MIN(Inputs!$B$2, F7179*Inputs!$B$16, Inputs!$B$14*Inputs!$B$4 - G7179), 0)</f>
        <v>170</v>
      </c>
      <c r="J7179" s="2">
        <f>MAX(MIN(Inputs!$B$2, F7179*Inputs!$B$16, (Inputs!$B$14-F7179)/Inputs!$B$15)*Inputs!$B$9, 0)</f>
        <v>0</v>
      </c>
      <c r="K7179" s="2">
        <f>MAX(E7179*Inputs!$B$5 - B7179 - Inputs!$B$8, 0) * H7179</f>
        <v>0</v>
      </c>
      <c r="L7179" s="2">
        <f>IF(B7179 &gt;= D7179*Inputs!$B$10, MAX(B7179 - E7179/Inputs!$B$5 - Inputs!$B$8, 0) * I7179, 0)</f>
        <v>0</v>
      </c>
      <c r="M7179" s="2">
        <f t="shared" si="1346"/>
        <v>0</v>
      </c>
      <c r="N7179" s="3" t="str">
        <f t="shared" si="1347"/>
        <v>Idle</v>
      </c>
      <c r="O7179" s="3" t="str">
        <f t="shared" si="1355"/>
        <v>Idle</v>
      </c>
      <c r="P7179" s="2">
        <f t="shared" si="1348"/>
        <v>0</v>
      </c>
      <c r="Q7179" s="2">
        <f t="shared" si="1349"/>
        <v>0</v>
      </c>
      <c r="R7179" s="2">
        <f t="shared" si="1350"/>
        <v>0</v>
      </c>
      <c r="S7179" s="2">
        <f t="shared" si="1351"/>
        <v>0</v>
      </c>
      <c r="T7179" s="2">
        <f t="shared" si="1352"/>
        <v>0</v>
      </c>
      <c r="U7179" s="2">
        <f>IF(O7179="Reg", R7179 * Inputs!$B$7, 0)</f>
        <v>0</v>
      </c>
      <c r="V7179" s="2">
        <f>MAX(F7179 + P7179*Inputs!$B$15 - (Q7179/Inputs!$B$16) - U7179, 0)</f>
        <v>340</v>
      </c>
    </row>
    <row r="7180" spans="1:22" x14ac:dyDescent="0.3">
      <c r="A7180" s="1">
        <v>46322.083333333343</v>
      </c>
      <c r="B7180" s="2">
        <v>8.9112091148823183</v>
      </c>
      <c r="C7180" s="2">
        <v>7.1947481911137539</v>
      </c>
      <c r="D7180" s="2">
        <f t="shared" si="1344"/>
        <v>30.61985021716913</v>
      </c>
      <c r="E7180" s="2">
        <f t="shared" si="1345"/>
        <v>2.1076535850493561</v>
      </c>
      <c r="F7180" s="2">
        <f t="shared" si="1353"/>
        <v>340</v>
      </c>
      <c r="G7180" s="2">
        <f t="shared" si="1354"/>
        <v>0</v>
      </c>
      <c r="H7180" s="2">
        <f>MIN(Inputs!$B$2, (Inputs!$B$14 - F7180)/Inputs!$B$15)</f>
        <v>0</v>
      </c>
      <c r="I7180" s="2">
        <f>MAX(MIN(Inputs!$B$2, F7180*Inputs!$B$16, Inputs!$B$14*Inputs!$B$4 - G7180), 0)</f>
        <v>170</v>
      </c>
      <c r="J7180" s="2">
        <f>MAX(MIN(Inputs!$B$2, F7180*Inputs!$B$16, (Inputs!$B$14-F7180)/Inputs!$B$15)*Inputs!$B$9, 0)</f>
        <v>0</v>
      </c>
      <c r="K7180" s="2">
        <f>MAX(E7180*Inputs!$B$5 - B7180 - Inputs!$B$8, 0) * H7180</f>
        <v>0</v>
      </c>
      <c r="L7180" s="2">
        <f>IF(B7180 &gt;= D7180*Inputs!$B$10, MAX(B7180 - E7180/Inputs!$B$5 - Inputs!$B$8, 0) * I7180, 0)</f>
        <v>0</v>
      </c>
      <c r="M7180" s="2">
        <f t="shared" si="1346"/>
        <v>0</v>
      </c>
      <c r="N7180" s="3" t="str">
        <f t="shared" si="1347"/>
        <v>Idle</v>
      </c>
      <c r="O7180" s="3" t="str">
        <f t="shared" si="1355"/>
        <v>Idle</v>
      </c>
      <c r="P7180" s="2">
        <f t="shared" si="1348"/>
        <v>0</v>
      </c>
      <c r="Q7180" s="2">
        <f t="shared" si="1349"/>
        <v>0</v>
      </c>
      <c r="R7180" s="2">
        <f t="shared" si="1350"/>
        <v>0</v>
      </c>
      <c r="S7180" s="2">
        <f t="shared" si="1351"/>
        <v>0</v>
      </c>
      <c r="T7180" s="2">
        <f t="shared" si="1352"/>
        <v>0</v>
      </c>
      <c r="U7180" s="2">
        <f>IF(O7180="Reg", R7180 * Inputs!$B$7, 0)</f>
        <v>0</v>
      </c>
      <c r="V7180" s="2">
        <f>MAX(F7180 + P7180*Inputs!$B$15 - (Q7180/Inputs!$B$16) - U7180, 0)</f>
        <v>340</v>
      </c>
    </row>
    <row r="7181" spans="1:22" x14ac:dyDescent="0.3">
      <c r="A7181" s="1">
        <v>46322.125</v>
      </c>
      <c r="B7181" s="2">
        <v>0</v>
      </c>
      <c r="C7181" s="2">
        <v>6.3287322811605051</v>
      </c>
      <c r="D7181" s="2">
        <f t="shared" si="1344"/>
        <v>30.61985021716913</v>
      </c>
      <c r="E7181" s="2">
        <f t="shared" si="1345"/>
        <v>0.62245206590230318</v>
      </c>
      <c r="F7181" s="2">
        <f t="shared" si="1353"/>
        <v>340</v>
      </c>
      <c r="G7181" s="2">
        <f t="shared" si="1354"/>
        <v>0</v>
      </c>
      <c r="H7181" s="2">
        <f>MIN(Inputs!$B$2, (Inputs!$B$14 - F7181)/Inputs!$B$15)</f>
        <v>0</v>
      </c>
      <c r="I7181" s="2">
        <f>MAX(MIN(Inputs!$B$2, F7181*Inputs!$B$16, Inputs!$B$14*Inputs!$B$4 - G7181), 0)</f>
        <v>170</v>
      </c>
      <c r="J7181" s="2">
        <f>MAX(MIN(Inputs!$B$2, F7181*Inputs!$B$16, (Inputs!$B$14-F7181)/Inputs!$B$15)*Inputs!$B$9, 0)</f>
        <v>0</v>
      </c>
      <c r="K7181" s="2">
        <f>MAX(E7181*Inputs!$B$5 - B7181 - Inputs!$B$8, 0) * H7181</f>
        <v>0</v>
      </c>
      <c r="L7181" s="2">
        <f>IF(B7181 &gt;= D7181*Inputs!$B$10, MAX(B7181 - E7181/Inputs!$B$5 - Inputs!$B$8, 0) * I7181, 0)</f>
        <v>0</v>
      </c>
      <c r="M7181" s="2">
        <f t="shared" si="1346"/>
        <v>0</v>
      </c>
      <c r="N7181" s="3" t="str">
        <f t="shared" si="1347"/>
        <v>Idle</v>
      </c>
      <c r="O7181" s="3" t="str">
        <f t="shared" si="1355"/>
        <v>Idle</v>
      </c>
      <c r="P7181" s="2">
        <f t="shared" si="1348"/>
        <v>0</v>
      </c>
      <c r="Q7181" s="2">
        <f t="shared" si="1349"/>
        <v>0</v>
      </c>
      <c r="R7181" s="2">
        <f t="shared" si="1350"/>
        <v>0</v>
      </c>
      <c r="S7181" s="2">
        <f t="shared" si="1351"/>
        <v>0</v>
      </c>
      <c r="T7181" s="2">
        <f t="shared" si="1352"/>
        <v>0</v>
      </c>
      <c r="U7181" s="2">
        <f>IF(O7181="Reg", R7181 * Inputs!$B$7, 0)</f>
        <v>0</v>
      </c>
      <c r="V7181" s="2">
        <f>MAX(F7181 + P7181*Inputs!$B$15 - (Q7181/Inputs!$B$16) - U7181, 0)</f>
        <v>340</v>
      </c>
    </row>
    <row r="7182" spans="1:22" x14ac:dyDescent="0.3">
      <c r="A7182" s="1">
        <v>46322.166666666657</v>
      </c>
      <c r="B7182" s="2">
        <v>0</v>
      </c>
      <c r="C7182" s="2">
        <v>46.492626946747002</v>
      </c>
      <c r="D7182" s="2">
        <f t="shared" si="1344"/>
        <v>30.61985021716913</v>
      </c>
      <c r="E7182" s="2">
        <f t="shared" si="1345"/>
        <v>1.7498860645555994</v>
      </c>
      <c r="F7182" s="2">
        <f t="shared" si="1353"/>
        <v>340</v>
      </c>
      <c r="G7182" s="2">
        <f t="shared" si="1354"/>
        <v>0</v>
      </c>
      <c r="H7182" s="2">
        <f>MIN(Inputs!$B$2, (Inputs!$B$14 - F7182)/Inputs!$B$15)</f>
        <v>0</v>
      </c>
      <c r="I7182" s="2">
        <f>MAX(MIN(Inputs!$B$2, F7182*Inputs!$B$16, Inputs!$B$14*Inputs!$B$4 - G7182), 0)</f>
        <v>170</v>
      </c>
      <c r="J7182" s="2">
        <f>MAX(MIN(Inputs!$B$2, F7182*Inputs!$B$16, (Inputs!$B$14-F7182)/Inputs!$B$15)*Inputs!$B$9, 0)</f>
        <v>0</v>
      </c>
      <c r="K7182" s="2">
        <f>MAX(E7182*Inputs!$B$5 - B7182 - Inputs!$B$8, 0) * H7182</f>
        <v>0</v>
      </c>
      <c r="L7182" s="2">
        <f>IF(B7182 &gt;= D7182*Inputs!$B$10, MAX(B7182 - E7182/Inputs!$B$5 - Inputs!$B$8, 0) * I7182, 0)</f>
        <v>0</v>
      </c>
      <c r="M7182" s="2">
        <f t="shared" si="1346"/>
        <v>0</v>
      </c>
      <c r="N7182" s="3" t="str">
        <f t="shared" si="1347"/>
        <v>Idle</v>
      </c>
      <c r="O7182" s="3" t="str">
        <f t="shared" si="1355"/>
        <v>Idle</v>
      </c>
      <c r="P7182" s="2">
        <f t="shared" si="1348"/>
        <v>0</v>
      </c>
      <c r="Q7182" s="2">
        <f t="shared" si="1349"/>
        <v>0</v>
      </c>
      <c r="R7182" s="2">
        <f t="shared" si="1350"/>
        <v>0</v>
      </c>
      <c r="S7182" s="2">
        <f t="shared" si="1351"/>
        <v>0</v>
      </c>
      <c r="T7182" s="2">
        <f t="shared" si="1352"/>
        <v>0</v>
      </c>
      <c r="U7182" s="2">
        <f>IF(O7182="Reg", R7182 * Inputs!$B$7, 0)</f>
        <v>0</v>
      </c>
      <c r="V7182" s="2">
        <f>MAX(F7182 + P7182*Inputs!$B$15 - (Q7182/Inputs!$B$16) - U7182, 0)</f>
        <v>340</v>
      </c>
    </row>
    <row r="7183" spans="1:22" x14ac:dyDescent="0.3">
      <c r="A7183" s="1">
        <v>46322.208333333343</v>
      </c>
      <c r="B7183" s="2">
        <v>0</v>
      </c>
      <c r="C7183" s="2">
        <v>18.485503202577231</v>
      </c>
      <c r="D7183" s="2">
        <f t="shared" si="1344"/>
        <v>30.61985021716913</v>
      </c>
      <c r="E7183" s="2">
        <f t="shared" si="1345"/>
        <v>4.0920319638927793</v>
      </c>
      <c r="F7183" s="2">
        <f t="shared" si="1353"/>
        <v>340</v>
      </c>
      <c r="G7183" s="2">
        <f t="shared" si="1354"/>
        <v>0</v>
      </c>
      <c r="H7183" s="2">
        <f>MIN(Inputs!$B$2, (Inputs!$B$14 - F7183)/Inputs!$B$15)</f>
        <v>0</v>
      </c>
      <c r="I7183" s="2">
        <f>MAX(MIN(Inputs!$B$2, F7183*Inputs!$B$16, Inputs!$B$14*Inputs!$B$4 - G7183), 0)</f>
        <v>170</v>
      </c>
      <c r="J7183" s="2">
        <f>MAX(MIN(Inputs!$B$2, F7183*Inputs!$B$16, (Inputs!$B$14-F7183)/Inputs!$B$15)*Inputs!$B$9, 0)</f>
        <v>0</v>
      </c>
      <c r="K7183" s="2">
        <f>MAX(E7183*Inputs!$B$5 - B7183 - Inputs!$B$8, 0) * H7183</f>
        <v>0</v>
      </c>
      <c r="L7183" s="2">
        <f>IF(B7183 &gt;= D7183*Inputs!$B$10, MAX(B7183 - E7183/Inputs!$B$5 - Inputs!$B$8, 0) * I7183, 0)</f>
        <v>0</v>
      </c>
      <c r="M7183" s="2">
        <f t="shared" si="1346"/>
        <v>0</v>
      </c>
      <c r="N7183" s="3" t="str">
        <f t="shared" si="1347"/>
        <v>Idle</v>
      </c>
      <c r="O7183" s="3" t="str">
        <f t="shared" si="1355"/>
        <v>Idle</v>
      </c>
      <c r="P7183" s="2">
        <f t="shared" si="1348"/>
        <v>0</v>
      </c>
      <c r="Q7183" s="2">
        <f t="shared" si="1349"/>
        <v>0</v>
      </c>
      <c r="R7183" s="2">
        <f t="shared" si="1350"/>
        <v>0</v>
      </c>
      <c r="S7183" s="2">
        <f t="shared" si="1351"/>
        <v>0</v>
      </c>
      <c r="T7183" s="2">
        <f t="shared" si="1352"/>
        <v>0</v>
      </c>
      <c r="U7183" s="2">
        <f>IF(O7183="Reg", R7183 * Inputs!$B$7, 0)</f>
        <v>0</v>
      </c>
      <c r="V7183" s="2">
        <f>MAX(F7183 + P7183*Inputs!$B$15 - (Q7183/Inputs!$B$16) - U7183, 0)</f>
        <v>340</v>
      </c>
    </row>
    <row r="7184" spans="1:22" x14ac:dyDescent="0.3">
      <c r="A7184" s="1">
        <v>46322.25</v>
      </c>
      <c r="B7184" s="2">
        <v>0</v>
      </c>
      <c r="C7184" s="2">
        <v>7.6724222417850454</v>
      </c>
      <c r="D7184" s="2">
        <f t="shared" si="1344"/>
        <v>30.61985021716913</v>
      </c>
      <c r="E7184" s="2">
        <f t="shared" si="1345"/>
        <v>6.6420075078076453</v>
      </c>
      <c r="F7184" s="2">
        <f t="shared" si="1353"/>
        <v>340</v>
      </c>
      <c r="G7184" s="2">
        <f t="shared" si="1354"/>
        <v>0</v>
      </c>
      <c r="H7184" s="2">
        <f>MIN(Inputs!$B$2, (Inputs!$B$14 - F7184)/Inputs!$B$15)</f>
        <v>0</v>
      </c>
      <c r="I7184" s="2">
        <f>MAX(MIN(Inputs!$B$2, F7184*Inputs!$B$16, Inputs!$B$14*Inputs!$B$4 - G7184), 0)</f>
        <v>170</v>
      </c>
      <c r="J7184" s="2">
        <f>MAX(MIN(Inputs!$B$2, F7184*Inputs!$B$16, (Inputs!$B$14-F7184)/Inputs!$B$15)*Inputs!$B$9, 0)</f>
        <v>0</v>
      </c>
      <c r="K7184" s="2">
        <f>MAX(E7184*Inputs!$B$5 - B7184 - Inputs!$B$8, 0) * H7184</f>
        <v>0</v>
      </c>
      <c r="L7184" s="2">
        <f>IF(B7184 &gt;= D7184*Inputs!$B$10, MAX(B7184 - E7184/Inputs!$B$5 - Inputs!$B$8, 0) * I7184, 0)</f>
        <v>0</v>
      </c>
      <c r="M7184" s="2">
        <f t="shared" si="1346"/>
        <v>0</v>
      </c>
      <c r="N7184" s="3" t="str">
        <f t="shared" si="1347"/>
        <v>Idle</v>
      </c>
      <c r="O7184" s="3" t="str">
        <f t="shared" si="1355"/>
        <v>Idle</v>
      </c>
      <c r="P7184" s="2">
        <f t="shared" si="1348"/>
        <v>0</v>
      </c>
      <c r="Q7184" s="2">
        <f t="shared" si="1349"/>
        <v>0</v>
      </c>
      <c r="R7184" s="2">
        <f t="shared" si="1350"/>
        <v>0</v>
      </c>
      <c r="S7184" s="2">
        <f t="shared" si="1351"/>
        <v>0</v>
      </c>
      <c r="T7184" s="2">
        <f t="shared" si="1352"/>
        <v>0</v>
      </c>
      <c r="U7184" s="2">
        <f>IF(O7184="Reg", R7184 * Inputs!$B$7, 0)</f>
        <v>0</v>
      </c>
      <c r="V7184" s="2">
        <f>MAX(F7184 + P7184*Inputs!$B$15 - (Q7184/Inputs!$B$16) - U7184, 0)</f>
        <v>340</v>
      </c>
    </row>
    <row r="7185" spans="1:22" x14ac:dyDescent="0.3">
      <c r="A7185" s="1">
        <v>46322.291666666657</v>
      </c>
      <c r="B7185" s="2">
        <v>3.7347123954138191</v>
      </c>
      <c r="C7185" s="2">
        <v>1.4719963658422981</v>
      </c>
      <c r="D7185" s="2">
        <f t="shared" si="1344"/>
        <v>30.61985021716913</v>
      </c>
      <c r="E7185" s="2">
        <f t="shared" si="1345"/>
        <v>10.518394048397925</v>
      </c>
      <c r="F7185" s="2">
        <f t="shared" si="1353"/>
        <v>340</v>
      </c>
      <c r="G7185" s="2">
        <f t="shared" si="1354"/>
        <v>0</v>
      </c>
      <c r="H7185" s="2">
        <f>MIN(Inputs!$B$2, (Inputs!$B$14 - F7185)/Inputs!$B$15)</f>
        <v>0</v>
      </c>
      <c r="I7185" s="2">
        <f>MAX(MIN(Inputs!$B$2, F7185*Inputs!$B$16, Inputs!$B$14*Inputs!$B$4 - G7185), 0)</f>
        <v>170</v>
      </c>
      <c r="J7185" s="2">
        <f>MAX(MIN(Inputs!$B$2, F7185*Inputs!$B$16, (Inputs!$B$14-F7185)/Inputs!$B$15)*Inputs!$B$9, 0)</f>
        <v>0</v>
      </c>
      <c r="K7185" s="2">
        <f>MAX(E7185*Inputs!$B$5 - B7185 - Inputs!$B$8, 0) * H7185</f>
        <v>0</v>
      </c>
      <c r="L7185" s="2">
        <f>IF(B7185 &gt;= D7185*Inputs!$B$10, MAX(B7185 - E7185/Inputs!$B$5 - Inputs!$B$8, 0) * I7185, 0)</f>
        <v>0</v>
      </c>
      <c r="M7185" s="2">
        <f t="shared" si="1346"/>
        <v>0</v>
      </c>
      <c r="N7185" s="3" t="str">
        <f t="shared" si="1347"/>
        <v>Idle</v>
      </c>
      <c r="O7185" s="3" t="str">
        <f t="shared" si="1355"/>
        <v>Idle</v>
      </c>
      <c r="P7185" s="2">
        <f t="shared" si="1348"/>
        <v>0</v>
      </c>
      <c r="Q7185" s="2">
        <f t="shared" si="1349"/>
        <v>0</v>
      </c>
      <c r="R7185" s="2">
        <f t="shared" si="1350"/>
        <v>0</v>
      </c>
      <c r="S7185" s="2">
        <f t="shared" si="1351"/>
        <v>0</v>
      </c>
      <c r="T7185" s="2">
        <f t="shared" si="1352"/>
        <v>0</v>
      </c>
      <c r="U7185" s="2">
        <f>IF(O7185="Reg", R7185 * Inputs!$B$7, 0)</f>
        <v>0</v>
      </c>
      <c r="V7185" s="2">
        <f>MAX(F7185 + P7185*Inputs!$B$15 - (Q7185/Inputs!$B$16) - U7185, 0)</f>
        <v>340</v>
      </c>
    </row>
    <row r="7186" spans="1:22" x14ac:dyDescent="0.3">
      <c r="A7186" s="1">
        <v>46322.333333333343</v>
      </c>
      <c r="B7186" s="2">
        <v>0</v>
      </c>
      <c r="C7186" s="2">
        <v>10.48251816070392</v>
      </c>
      <c r="D7186" s="2">
        <f t="shared" si="1344"/>
        <v>30.61985021716913</v>
      </c>
      <c r="E7186" s="2">
        <f t="shared" si="1345"/>
        <v>14.095478603025425</v>
      </c>
      <c r="F7186" s="2">
        <f t="shared" si="1353"/>
        <v>340</v>
      </c>
      <c r="G7186" s="2">
        <f t="shared" si="1354"/>
        <v>0</v>
      </c>
      <c r="H7186" s="2">
        <f>MIN(Inputs!$B$2, (Inputs!$B$14 - F7186)/Inputs!$B$15)</f>
        <v>0</v>
      </c>
      <c r="I7186" s="2">
        <f>MAX(MIN(Inputs!$B$2, F7186*Inputs!$B$16, Inputs!$B$14*Inputs!$B$4 - G7186), 0)</f>
        <v>170</v>
      </c>
      <c r="J7186" s="2">
        <f>MAX(MIN(Inputs!$B$2, F7186*Inputs!$B$16, (Inputs!$B$14-F7186)/Inputs!$B$15)*Inputs!$B$9, 0)</f>
        <v>0</v>
      </c>
      <c r="K7186" s="2">
        <f>MAX(E7186*Inputs!$B$5 - B7186 - Inputs!$B$8, 0) * H7186</f>
        <v>0</v>
      </c>
      <c r="L7186" s="2">
        <f>IF(B7186 &gt;= D7186*Inputs!$B$10, MAX(B7186 - E7186/Inputs!$B$5 - Inputs!$B$8, 0) * I7186, 0)</f>
        <v>0</v>
      </c>
      <c r="M7186" s="2">
        <f t="shared" si="1346"/>
        <v>0</v>
      </c>
      <c r="N7186" s="3" t="str">
        <f t="shared" si="1347"/>
        <v>Idle</v>
      </c>
      <c r="O7186" s="3" t="str">
        <f t="shared" si="1355"/>
        <v>Idle</v>
      </c>
      <c r="P7186" s="2">
        <f t="shared" si="1348"/>
        <v>0</v>
      </c>
      <c r="Q7186" s="2">
        <f t="shared" si="1349"/>
        <v>0</v>
      </c>
      <c r="R7186" s="2">
        <f t="shared" si="1350"/>
        <v>0</v>
      </c>
      <c r="S7186" s="2">
        <f t="shared" si="1351"/>
        <v>0</v>
      </c>
      <c r="T7186" s="2">
        <f t="shared" si="1352"/>
        <v>0</v>
      </c>
      <c r="U7186" s="2">
        <f>IF(O7186="Reg", R7186 * Inputs!$B$7, 0)</f>
        <v>0</v>
      </c>
      <c r="V7186" s="2">
        <f>MAX(F7186 + P7186*Inputs!$B$15 - (Q7186/Inputs!$B$16) - U7186, 0)</f>
        <v>340</v>
      </c>
    </row>
    <row r="7187" spans="1:22" x14ac:dyDescent="0.3">
      <c r="A7187" s="1">
        <v>46322.375</v>
      </c>
      <c r="B7187" s="2">
        <v>6.7646039919197776</v>
      </c>
      <c r="C7187" s="2">
        <v>7.0223273034109779</v>
      </c>
      <c r="D7187" s="2">
        <f t="shared" si="1344"/>
        <v>30.61985021716913</v>
      </c>
      <c r="E7187" s="2">
        <f t="shared" si="1345"/>
        <v>21.80473693680467</v>
      </c>
      <c r="F7187" s="2">
        <f t="shared" si="1353"/>
        <v>340</v>
      </c>
      <c r="G7187" s="2">
        <f t="shared" si="1354"/>
        <v>0</v>
      </c>
      <c r="H7187" s="2">
        <f>MIN(Inputs!$B$2, (Inputs!$B$14 - F7187)/Inputs!$B$15)</f>
        <v>0</v>
      </c>
      <c r="I7187" s="2">
        <f>MAX(MIN(Inputs!$B$2, F7187*Inputs!$B$16, Inputs!$B$14*Inputs!$B$4 - G7187), 0)</f>
        <v>170</v>
      </c>
      <c r="J7187" s="2">
        <f>MAX(MIN(Inputs!$B$2, F7187*Inputs!$B$16, (Inputs!$B$14-F7187)/Inputs!$B$15)*Inputs!$B$9, 0)</f>
        <v>0</v>
      </c>
      <c r="K7187" s="2">
        <f>MAX(E7187*Inputs!$B$5 - B7187 - Inputs!$B$8, 0) * H7187</f>
        <v>0</v>
      </c>
      <c r="L7187" s="2">
        <f>IF(B7187 &gt;= D7187*Inputs!$B$10, MAX(B7187 - E7187/Inputs!$B$5 - Inputs!$B$8, 0) * I7187, 0)</f>
        <v>0</v>
      </c>
      <c r="M7187" s="2">
        <f t="shared" si="1346"/>
        <v>0</v>
      </c>
      <c r="N7187" s="3" t="str">
        <f t="shared" si="1347"/>
        <v>Idle</v>
      </c>
      <c r="O7187" s="3" t="str">
        <f t="shared" si="1355"/>
        <v>Idle</v>
      </c>
      <c r="P7187" s="2">
        <f t="shared" si="1348"/>
        <v>0</v>
      </c>
      <c r="Q7187" s="2">
        <f t="shared" si="1349"/>
        <v>0</v>
      </c>
      <c r="R7187" s="2">
        <f t="shared" si="1350"/>
        <v>0</v>
      </c>
      <c r="S7187" s="2">
        <f t="shared" si="1351"/>
        <v>0</v>
      </c>
      <c r="T7187" s="2">
        <f t="shared" si="1352"/>
        <v>0</v>
      </c>
      <c r="U7187" s="2">
        <f>IF(O7187="Reg", R7187 * Inputs!$B$7, 0)</f>
        <v>0</v>
      </c>
      <c r="V7187" s="2">
        <f>MAX(F7187 + P7187*Inputs!$B$15 - (Q7187/Inputs!$B$16) - U7187, 0)</f>
        <v>340</v>
      </c>
    </row>
    <row r="7188" spans="1:22" x14ac:dyDescent="0.3">
      <c r="A7188" s="1">
        <v>46322.416666666657</v>
      </c>
      <c r="B7188" s="2">
        <v>14.052875396023079</v>
      </c>
      <c r="C7188" s="2">
        <v>14.790192498141231</v>
      </c>
      <c r="D7188" s="2">
        <f t="shared" si="1344"/>
        <v>30.61985021716913</v>
      </c>
      <c r="E7188" s="2">
        <f t="shared" si="1345"/>
        <v>30.956687706170754</v>
      </c>
      <c r="F7188" s="2">
        <f t="shared" si="1353"/>
        <v>340</v>
      </c>
      <c r="G7188" s="2">
        <f t="shared" si="1354"/>
        <v>0</v>
      </c>
      <c r="H7188" s="2">
        <f>MIN(Inputs!$B$2, (Inputs!$B$14 - F7188)/Inputs!$B$15)</f>
        <v>0</v>
      </c>
      <c r="I7188" s="2">
        <f>MAX(MIN(Inputs!$B$2, F7188*Inputs!$B$16, Inputs!$B$14*Inputs!$B$4 - G7188), 0)</f>
        <v>170</v>
      </c>
      <c r="J7188" s="2">
        <f>MAX(MIN(Inputs!$B$2, F7188*Inputs!$B$16, (Inputs!$B$14-F7188)/Inputs!$B$15)*Inputs!$B$9, 0)</f>
        <v>0</v>
      </c>
      <c r="K7188" s="2">
        <f>MAX(E7188*Inputs!$B$5 - B7188 - Inputs!$B$8, 0) * H7188</f>
        <v>0</v>
      </c>
      <c r="L7188" s="2">
        <f>IF(B7188 &gt;= D7188*Inputs!$B$10, MAX(B7188 - E7188/Inputs!$B$5 - Inputs!$B$8, 0) * I7188, 0)</f>
        <v>0</v>
      </c>
      <c r="M7188" s="2">
        <f t="shared" si="1346"/>
        <v>0</v>
      </c>
      <c r="N7188" s="3" t="str">
        <f t="shared" si="1347"/>
        <v>Idle</v>
      </c>
      <c r="O7188" s="3" t="str">
        <f t="shared" si="1355"/>
        <v>Idle</v>
      </c>
      <c r="P7188" s="2">
        <f t="shared" si="1348"/>
        <v>0</v>
      </c>
      <c r="Q7188" s="2">
        <f t="shared" si="1349"/>
        <v>0</v>
      </c>
      <c r="R7188" s="2">
        <f t="shared" si="1350"/>
        <v>0</v>
      </c>
      <c r="S7188" s="2">
        <f t="shared" si="1351"/>
        <v>0</v>
      </c>
      <c r="T7188" s="2">
        <f t="shared" si="1352"/>
        <v>0</v>
      </c>
      <c r="U7188" s="2">
        <f>IF(O7188="Reg", R7188 * Inputs!$B$7, 0)</f>
        <v>0</v>
      </c>
      <c r="V7188" s="2">
        <f>MAX(F7188 + P7188*Inputs!$B$15 - (Q7188/Inputs!$B$16) - U7188, 0)</f>
        <v>340</v>
      </c>
    </row>
    <row r="7189" spans="1:22" x14ac:dyDescent="0.3">
      <c r="A7189" s="1">
        <v>46322.458333333343</v>
      </c>
      <c r="B7189" s="2">
        <v>15.299853263489201</v>
      </c>
      <c r="C7189" s="2">
        <v>43.742590970774117</v>
      </c>
      <c r="D7189" s="2">
        <f t="shared" si="1344"/>
        <v>30.61985021716913</v>
      </c>
      <c r="E7189" s="2">
        <f t="shared" si="1345"/>
        <v>40.837059652515848</v>
      </c>
      <c r="F7189" s="2">
        <f t="shared" si="1353"/>
        <v>340</v>
      </c>
      <c r="G7189" s="2">
        <f t="shared" si="1354"/>
        <v>0</v>
      </c>
      <c r="H7189" s="2">
        <f>MIN(Inputs!$B$2, (Inputs!$B$14 - F7189)/Inputs!$B$15)</f>
        <v>0</v>
      </c>
      <c r="I7189" s="2">
        <f>MAX(MIN(Inputs!$B$2, F7189*Inputs!$B$16, Inputs!$B$14*Inputs!$B$4 - G7189), 0)</f>
        <v>170</v>
      </c>
      <c r="J7189" s="2">
        <f>MAX(MIN(Inputs!$B$2, F7189*Inputs!$B$16, (Inputs!$B$14-F7189)/Inputs!$B$15)*Inputs!$B$9, 0)</f>
        <v>0</v>
      </c>
      <c r="K7189" s="2">
        <f>MAX(E7189*Inputs!$B$5 - B7189 - Inputs!$B$8, 0) * H7189</f>
        <v>0</v>
      </c>
      <c r="L7189" s="2">
        <f>IF(B7189 &gt;= D7189*Inputs!$B$10, MAX(B7189 - E7189/Inputs!$B$5 - Inputs!$B$8, 0) * I7189, 0)</f>
        <v>0</v>
      </c>
      <c r="M7189" s="2">
        <f t="shared" si="1346"/>
        <v>0</v>
      </c>
      <c r="N7189" s="3" t="str">
        <f t="shared" si="1347"/>
        <v>Idle</v>
      </c>
      <c r="O7189" s="3" t="str">
        <f t="shared" si="1355"/>
        <v>Idle</v>
      </c>
      <c r="P7189" s="2">
        <f t="shared" si="1348"/>
        <v>0</v>
      </c>
      <c r="Q7189" s="2">
        <f t="shared" si="1349"/>
        <v>0</v>
      </c>
      <c r="R7189" s="2">
        <f t="shared" si="1350"/>
        <v>0</v>
      </c>
      <c r="S7189" s="2">
        <f t="shared" si="1351"/>
        <v>0</v>
      </c>
      <c r="T7189" s="2">
        <f t="shared" si="1352"/>
        <v>0</v>
      </c>
      <c r="U7189" s="2">
        <f>IF(O7189="Reg", R7189 * Inputs!$B$7, 0)</f>
        <v>0</v>
      </c>
      <c r="V7189" s="2">
        <f>MAX(F7189 + P7189*Inputs!$B$15 - (Q7189/Inputs!$B$16) - U7189, 0)</f>
        <v>340</v>
      </c>
    </row>
    <row r="7190" spans="1:22" x14ac:dyDescent="0.3">
      <c r="A7190" s="1">
        <v>46322.5</v>
      </c>
      <c r="B7190" s="2">
        <v>23.258319243541681</v>
      </c>
      <c r="C7190" s="2">
        <v>2.8945897065779782</v>
      </c>
      <c r="D7190" s="2">
        <f t="shared" si="1344"/>
        <v>30.61985021716913</v>
      </c>
      <c r="E7190" s="2">
        <f t="shared" si="1345"/>
        <v>49.691886560076348</v>
      </c>
      <c r="F7190" s="2">
        <f t="shared" si="1353"/>
        <v>340</v>
      </c>
      <c r="G7190" s="2">
        <f t="shared" si="1354"/>
        <v>0</v>
      </c>
      <c r="H7190" s="2">
        <f>MIN(Inputs!$B$2, (Inputs!$B$14 - F7190)/Inputs!$B$15)</f>
        <v>0</v>
      </c>
      <c r="I7190" s="2">
        <f>MAX(MIN(Inputs!$B$2, F7190*Inputs!$B$16, Inputs!$B$14*Inputs!$B$4 - G7190), 0)</f>
        <v>170</v>
      </c>
      <c r="J7190" s="2">
        <f>MAX(MIN(Inputs!$B$2, F7190*Inputs!$B$16, (Inputs!$B$14-F7190)/Inputs!$B$15)*Inputs!$B$9, 0)</f>
        <v>0</v>
      </c>
      <c r="K7190" s="2">
        <f>MAX(E7190*Inputs!$B$5 - B7190 - Inputs!$B$8, 0) * H7190</f>
        <v>0</v>
      </c>
      <c r="L7190" s="2">
        <f>IF(B7190 &gt;= D7190*Inputs!$B$10, MAX(B7190 - E7190/Inputs!$B$5 - Inputs!$B$8, 0) * I7190, 0)</f>
        <v>0</v>
      </c>
      <c r="M7190" s="2">
        <f t="shared" si="1346"/>
        <v>0</v>
      </c>
      <c r="N7190" s="3" t="str">
        <f t="shared" si="1347"/>
        <v>Idle</v>
      </c>
      <c r="O7190" s="3" t="str">
        <f t="shared" si="1355"/>
        <v>Idle</v>
      </c>
      <c r="P7190" s="2">
        <f t="shared" si="1348"/>
        <v>0</v>
      </c>
      <c r="Q7190" s="2">
        <f t="shared" si="1349"/>
        <v>0</v>
      </c>
      <c r="R7190" s="2">
        <f t="shared" si="1350"/>
        <v>0</v>
      </c>
      <c r="S7190" s="2">
        <f t="shared" si="1351"/>
        <v>0</v>
      </c>
      <c r="T7190" s="2">
        <f t="shared" si="1352"/>
        <v>0</v>
      </c>
      <c r="U7190" s="2">
        <f>IF(O7190="Reg", R7190 * Inputs!$B$7, 0)</f>
        <v>0</v>
      </c>
      <c r="V7190" s="2">
        <f>MAX(F7190 + P7190*Inputs!$B$15 - (Q7190/Inputs!$B$16) - U7190, 0)</f>
        <v>340</v>
      </c>
    </row>
    <row r="7191" spans="1:22" x14ac:dyDescent="0.3">
      <c r="A7191" s="1">
        <v>46322.541666666657</v>
      </c>
      <c r="B7191" s="2">
        <v>25.197219723178801</v>
      </c>
      <c r="C7191" s="2">
        <v>7.485003914723209</v>
      </c>
      <c r="D7191" s="2">
        <f t="shared" si="1344"/>
        <v>30.61985021716913</v>
      </c>
      <c r="E7191" s="2">
        <f t="shared" si="1345"/>
        <v>56.633261057143692</v>
      </c>
      <c r="F7191" s="2">
        <f t="shared" si="1353"/>
        <v>340</v>
      </c>
      <c r="G7191" s="2">
        <f t="shared" si="1354"/>
        <v>0</v>
      </c>
      <c r="H7191" s="2">
        <f>MIN(Inputs!$B$2, (Inputs!$B$14 - F7191)/Inputs!$B$15)</f>
        <v>0</v>
      </c>
      <c r="I7191" s="2">
        <f>MAX(MIN(Inputs!$B$2, F7191*Inputs!$B$16, Inputs!$B$14*Inputs!$B$4 - G7191), 0)</f>
        <v>170</v>
      </c>
      <c r="J7191" s="2">
        <f>MAX(MIN(Inputs!$B$2, F7191*Inputs!$B$16, (Inputs!$B$14-F7191)/Inputs!$B$15)*Inputs!$B$9, 0)</f>
        <v>0</v>
      </c>
      <c r="K7191" s="2">
        <f>MAX(E7191*Inputs!$B$5 - B7191 - Inputs!$B$8, 0) * H7191</f>
        <v>0</v>
      </c>
      <c r="L7191" s="2">
        <f>IF(B7191 &gt;= D7191*Inputs!$B$10, MAX(B7191 - E7191/Inputs!$B$5 - Inputs!$B$8, 0) * I7191, 0)</f>
        <v>0</v>
      </c>
      <c r="M7191" s="2">
        <f t="shared" si="1346"/>
        <v>0</v>
      </c>
      <c r="N7191" s="3" t="str">
        <f t="shared" si="1347"/>
        <v>Idle</v>
      </c>
      <c r="O7191" s="3" t="str">
        <f t="shared" si="1355"/>
        <v>Idle</v>
      </c>
      <c r="P7191" s="2">
        <f t="shared" si="1348"/>
        <v>0</v>
      </c>
      <c r="Q7191" s="2">
        <f t="shared" si="1349"/>
        <v>0</v>
      </c>
      <c r="R7191" s="2">
        <f t="shared" si="1350"/>
        <v>0</v>
      </c>
      <c r="S7191" s="2">
        <f t="shared" si="1351"/>
        <v>0</v>
      </c>
      <c r="T7191" s="2">
        <f t="shared" si="1352"/>
        <v>0</v>
      </c>
      <c r="U7191" s="2">
        <f>IF(O7191="Reg", R7191 * Inputs!$B$7, 0)</f>
        <v>0</v>
      </c>
      <c r="V7191" s="2">
        <f>MAX(F7191 + P7191*Inputs!$B$15 - (Q7191/Inputs!$B$16) - U7191, 0)</f>
        <v>340</v>
      </c>
    </row>
    <row r="7192" spans="1:22" x14ac:dyDescent="0.3">
      <c r="A7192" s="1">
        <v>46322.583333333343</v>
      </c>
      <c r="B7192" s="2">
        <v>46.255550002675477</v>
      </c>
      <c r="C7192" s="2">
        <v>17.41494771005495</v>
      </c>
      <c r="D7192" s="2">
        <f t="shared" si="1344"/>
        <v>30.61985021716913</v>
      </c>
      <c r="E7192" s="2">
        <f t="shared" si="1345"/>
        <v>62.434758597682539</v>
      </c>
      <c r="F7192" s="2">
        <f t="shared" si="1353"/>
        <v>340</v>
      </c>
      <c r="G7192" s="2">
        <f t="shared" si="1354"/>
        <v>0</v>
      </c>
      <c r="H7192" s="2">
        <f>MIN(Inputs!$B$2, (Inputs!$B$14 - F7192)/Inputs!$B$15)</f>
        <v>0</v>
      </c>
      <c r="I7192" s="2">
        <f>MAX(MIN(Inputs!$B$2, F7192*Inputs!$B$16, Inputs!$B$14*Inputs!$B$4 - G7192), 0)</f>
        <v>170</v>
      </c>
      <c r="J7192" s="2">
        <f>MAX(MIN(Inputs!$B$2, F7192*Inputs!$B$16, (Inputs!$B$14-F7192)/Inputs!$B$15)*Inputs!$B$9, 0)</f>
        <v>0</v>
      </c>
      <c r="K7192" s="2">
        <f>MAX(E7192*Inputs!$B$5 - B7192 - Inputs!$B$8, 0) * H7192</f>
        <v>0</v>
      </c>
      <c r="L7192" s="2">
        <f>IF(B7192 &gt;= D7192*Inputs!$B$10, MAX(B7192 - E7192/Inputs!$B$5 - Inputs!$B$8, 0) * I7192, 0)</f>
        <v>0</v>
      </c>
      <c r="M7192" s="2">
        <f t="shared" si="1346"/>
        <v>0</v>
      </c>
      <c r="N7192" s="3" t="str">
        <f t="shared" si="1347"/>
        <v>Idle</v>
      </c>
      <c r="O7192" s="3" t="str">
        <f t="shared" si="1355"/>
        <v>Idle</v>
      </c>
      <c r="P7192" s="2">
        <f t="shared" si="1348"/>
        <v>0</v>
      </c>
      <c r="Q7192" s="2">
        <f t="shared" si="1349"/>
        <v>0</v>
      </c>
      <c r="R7192" s="2">
        <f t="shared" si="1350"/>
        <v>0</v>
      </c>
      <c r="S7192" s="2">
        <f t="shared" si="1351"/>
        <v>0</v>
      </c>
      <c r="T7192" s="2">
        <f t="shared" si="1352"/>
        <v>0</v>
      </c>
      <c r="U7192" s="2">
        <f>IF(O7192="Reg", R7192 * Inputs!$B$7, 0)</f>
        <v>0</v>
      </c>
      <c r="V7192" s="2">
        <f>MAX(F7192 + P7192*Inputs!$B$15 - (Q7192/Inputs!$B$16) - U7192, 0)</f>
        <v>340</v>
      </c>
    </row>
    <row r="7193" spans="1:22" x14ac:dyDescent="0.3">
      <c r="A7193" s="1">
        <v>46322.625</v>
      </c>
      <c r="B7193" s="2">
        <v>61.676308608116301</v>
      </c>
      <c r="C7193" s="2">
        <v>6.8188430714760431</v>
      </c>
      <c r="D7193" s="2">
        <f t="shared" si="1344"/>
        <v>30.61985021716913</v>
      </c>
      <c r="E7193" s="2">
        <f t="shared" si="1345"/>
        <v>65.415142920232213</v>
      </c>
      <c r="F7193" s="2">
        <f t="shared" si="1353"/>
        <v>340</v>
      </c>
      <c r="G7193" s="2">
        <f t="shared" si="1354"/>
        <v>0</v>
      </c>
      <c r="H7193" s="2">
        <f>MIN(Inputs!$B$2, (Inputs!$B$14 - F7193)/Inputs!$B$15)</f>
        <v>0</v>
      </c>
      <c r="I7193" s="2">
        <f>MAX(MIN(Inputs!$B$2, F7193*Inputs!$B$16, Inputs!$B$14*Inputs!$B$4 - G7193), 0)</f>
        <v>170</v>
      </c>
      <c r="J7193" s="2">
        <f>MAX(MIN(Inputs!$B$2, F7193*Inputs!$B$16, (Inputs!$B$14-F7193)/Inputs!$B$15)*Inputs!$B$9, 0)</f>
        <v>0</v>
      </c>
      <c r="K7193" s="2">
        <f>MAX(E7193*Inputs!$B$5 - B7193 - Inputs!$B$8, 0) * H7193</f>
        <v>0</v>
      </c>
      <c r="L7193" s="2">
        <f>IF(B7193 &gt;= D7193*Inputs!$B$10, MAX(B7193 - E7193/Inputs!$B$5 - Inputs!$B$8, 0) * I7193, 0)</f>
        <v>0</v>
      </c>
      <c r="M7193" s="2">
        <f t="shared" si="1346"/>
        <v>0</v>
      </c>
      <c r="N7193" s="3" t="str">
        <f t="shared" si="1347"/>
        <v>Idle</v>
      </c>
      <c r="O7193" s="3" t="str">
        <f t="shared" si="1355"/>
        <v>Idle</v>
      </c>
      <c r="P7193" s="2">
        <f t="shared" si="1348"/>
        <v>0</v>
      </c>
      <c r="Q7193" s="2">
        <f t="shared" si="1349"/>
        <v>0</v>
      </c>
      <c r="R7193" s="2">
        <f t="shared" si="1350"/>
        <v>0</v>
      </c>
      <c r="S7193" s="2">
        <f t="shared" si="1351"/>
        <v>0</v>
      </c>
      <c r="T7193" s="2">
        <f t="shared" si="1352"/>
        <v>0</v>
      </c>
      <c r="U7193" s="2">
        <f>IF(O7193="Reg", R7193 * Inputs!$B$7, 0)</f>
        <v>0</v>
      </c>
      <c r="V7193" s="2">
        <f>MAX(F7193 + P7193*Inputs!$B$15 - (Q7193/Inputs!$B$16) - U7193, 0)</f>
        <v>340</v>
      </c>
    </row>
    <row r="7194" spans="1:22" x14ac:dyDescent="0.3">
      <c r="A7194" s="1">
        <v>46322.666666666657</v>
      </c>
      <c r="B7194" s="2">
        <v>73.335107074093628</v>
      </c>
      <c r="C7194" s="2">
        <v>9.7161096493989376</v>
      </c>
      <c r="D7194" s="2">
        <f t="shared" si="1344"/>
        <v>30.61985021716913</v>
      </c>
      <c r="E7194" s="2">
        <f t="shared" si="1345"/>
        <v>63.000752444687436</v>
      </c>
      <c r="F7194" s="2">
        <f t="shared" si="1353"/>
        <v>340</v>
      </c>
      <c r="G7194" s="2">
        <f t="shared" si="1354"/>
        <v>0</v>
      </c>
      <c r="H7194" s="2">
        <f>MIN(Inputs!$B$2, (Inputs!$B$14 - F7194)/Inputs!$B$15)</f>
        <v>0</v>
      </c>
      <c r="I7194" s="2">
        <f>MAX(MIN(Inputs!$B$2, F7194*Inputs!$B$16, Inputs!$B$14*Inputs!$B$4 - G7194), 0)</f>
        <v>170</v>
      </c>
      <c r="J7194" s="2">
        <f>MAX(MIN(Inputs!$B$2, F7194*Inputs!$B$16, (Inputs!$B$14-F7194)/Inputs!$B$15)*Inputs!$B$9, 0)</f>
        <v>0</v>
      </c>
      <c r="K7194" s="2">
        <f>MAX(E7194*Inputs!$B$5 - B7194 - Inputs!$B$8, 0) * H7194</f>
        <v>0</v>
      </c>
      <c r="L7194" s="2">
        <f>IF(B7194 &gt;= D7194*Inputs!$B$10, MAX(B7194 - E7194/Inputs!$B$5 - Inputs!$B$8, 0) * I7194, 0)</f>
        <v>0</v>
      </c>
      <c r="M7194" s="2">
        <f t="shared" si="1346"/>
        <v>0</v>
      </c>
      <c r="N7194" s="3" t="str">
        <f t="shared" si="1347"/>
        <v>Idle</v>
      </c>
      <c r="O7194" s="3" t="str">
        <f t="shared" si="1355"/>
        <v>Idle</v>
      </c>
      <c r="P7194" s="2">
        <f t="shared" si="1348"/>
        <v>0</v>
      </c>
      <c r="Q7194" s="2">
        <f t="shared" si="1349"/>
        <v>0</v>
      </c>
      <c r="R7194" s="2">
        <f t="shared" si="1350"/>
        <v>0</v>
      </c>
      <c r="S7194" s="2">
        <f t="shared" si="1351"/>
        <v>0</v>
      </c>
      <c r="T7194" s="2">
        <f t="shared" si="1352"/>
        <v>0</v>
      </c>
      <c r="U7194" s="2">
        <f>IF(O7194="Reg", R7194 * Inputs!$B$7, 0)</f>
        <v>0</v>
      </c>
      <c r="V7194" s="2">
        <f>MAX(F7194 + P7194*Inputs!$B$15 - (Q7194/Inputs!$B$16) - U7194, 0)</f>
        <v>340</v>
      </c>
    </row>
    <row r="7195" spans="1:22" x14ac:dyDescent="0.3">
      <c r="A7195" s="1">
        <v>46322.708333333343</v>
      </c>
      <c r="B7195" s="2">
        <v>68.428814708852215</v>
      </c>
      <c r="C7195" s="2">
        <v>20.022045403349829</v>
      </c>
      <c r="D7195" s="2">
        <f t="shared" si="1344"/>
        <v>30.61985021716913</v>
      </c>
      <c r="E7195" s="2">
        <f t="shared" si="1345"/>
        <v>60.053025901644126</v>
      </c>
      <c r="F7195" s="2">
        <f t="shared" si="1353"/>
        <v>340</v>
      </c>
      <c r="G7195" s="2">
        <f t="shared" si="1354"/>
        <v>0</v>
      </c>
      <c r="H7195" s="2">
        <f>MIN(Inputs!$B$2, (Inputs!$B$14 - F7195)/Inputs!$B$15)</f>
        <v>0</v>
      </c>
      <c r="I7195" s="2">
        <f>MAX(MIN(Inputs!$B$2, F7195*Inputs!$B$16, Inputs!$B$14*Inputs!$B$4 - G7195), 0)</f>
        <v>170</v>
      </c>
      <c r="J7195" s="2">
        <f>MAX(MIN(Inputs!$B$2, F7195*Inputs!$B$16, (Inputs!$B$14-F7195)/Inputs!$B$15)*Inputs!$B$9, 0)</f>
        <v>0</v>
      </c>
      <c r="K7195" s="2">
        <f>MAX(E7195*Inputs!$B$5 - B7195 - Inputs!$B$8, 0) * H7195</f>
        <v>0</v>
      </c>
      <c r="L7195" s="2">
        <f>IF(B7195 &gt;= D7195*Inputs!$B$10, MAX(B7195 - E7195/Inputs!$B$5 - Inputs!$B$8, 0) * I7195, 0)</f>
        <v>0</v>
      </c>
      <c r="M7195" s="2">
        <f t="shared" si="1346"/>
        <v>0</v>
      </c>
      <c r="N7195" s="3" t="str">
        <f t="shared" si="1347"/>
        <v>Idle</v>
      </c>
      <c r="O7195" s="3" t="str">
        <f t="shared" si="1355"/>
        <v>Idle</v>
      </c>
      <c r="P7195" s="2">
        <f t="shared" si="1348"/>
        <v>0</v>
      </c>
      <c r="Q7195" s="2">
        <f t="shared" si="1349"/>
        <v>0</v>
      </c>
      <c r="R7195" s="2">
        <f t="shared" si="1350"/>
        <v>0</v>
      </c>
      <c r="S7195" s="2">
        <f t="shared" si="1351"/>
        <v>0</v>
      </c>
      <c r="T7195" s="2">
        <f t="shared" si="1352"/>
        <v>0</v>
      </c>
      <c r="U7195" s="2">
        <f>IF(O7195="Reg", R7195 * Inputs!$B$7, 0)</f>
        <v>0</v>
      </c>
      <c r="V7195" s="2">
        <f>MAX(F7195 + P7195*Inputs!$B$15 - (Q7195/Inputs!$B$16) - U7195, 0)</f>
        <v>340</v>
      </c>
    </row>
    <row r="7196" spans="1:22" x14ac:dyDescent="0.3">
      <c r="A7196" s="1">
        <v>46322.75</v>
      </c>
      <c r="B7196" s="2">
        <v>64.906566225945681</v>
      </c>
      <c r="C7196" s="2">
        <v>3.1805751685574029</v>
      </c>
      <c r="D7196" s="2">
        <f t="shared" si="1344"/>
        <v>30.61985021716913</v>
      </c>
      <c r="E7196" s="2">
        <f t="shared" si="1345"/>
        <v>55.411973583602077</v>
      </c>
      <c r="F7196" s="2">
        <f t="shared" si="1353"/>
        <v>340</v>
      </c>
      <c r="G7196" s="2">
        <f t="shared" si="1354"/>
        <v>0</v>
      </c>
      <c r="H7196" s="2">
        <f>MIN(Inputs!$B$2, (Inputs!$B$14 - F7196)/Inputs!$B$15)</f>
        <v>0</v>
      </c>
      <c r="I7196" s="2">
        <f>MAX(MIN(Inputs!$B$2, F7196*Inputs!$B$16, Inputs!$B$14*Inputs!$B$4 - G7196), 0)</f>
        <v>170</v>
      </c>
      <c r="J7196" s="2">
        <f>MAX(MIN(Inputs!$B$2, F7196*Inputs!$B$16, (Inputs!$B$14-F7196)/Inputs!$B$15)*Inputs!$B$9, 0)</f>
        <v>0</v>
      </c>
      <c r="K7196" s="2">
        <f>MAX(E7196*Inputs!$B$5 - B7196 - Inputs!$B$8, 0) * H7196</f>
        <v>0</v>
      </c>
      <c r="L7196" s="2">
        <f>IF(B7196 &gt;= D7196*Inputs!$B$10, MAX(B7196 - E7196/Inputs!$B$5 - Inputs!$B$8, 0) * I7196, 0)</f>
        <v>0</v>
      </c>
      <c r="M7196" s="2">
        <f t="shared" si="1346"/>
        <v>0</v>
      </c>
      <c r="N7196" s="3" t="str">
        <f t="shared" si="1347"/>
        <v>Idle</v>
      </c>
      <c r="O7196" s="3" t="str">
        <f t="shared" si="1355"/>
        <v>Idle</v>
      </c>
      <c r="P7196" s="2">
        <f t="shared" si="1348"/>
        <v>0</v>
      </c>
      <c r="Q7196" s="2">
        <f t="shared" si="1349"/>
        <v>0</v>
      </c>
      <c r="R7196" s="2">
        <f t="shared" si="1350"/>
        <v>0</v>
      </c>
      <c r="S7196" s="2">
        <f t="shared" si="1351"/>
        <v>0</v>
      </c>
      <c r="T7196" s="2">
        <f t="shared" si="1352"/>
        <v>0</v>
      </c>
      <c r="U7196" s="2">
        <f>IF(O7196="Reg", R7196 * Inputs!$B$7, 0)</f>
        <v>0</v>
      </c>
      <c r="V7196" s="2">
        <f>MAX(F7196 + P7196*Inputs!$B$15 - (Q7196/Inputs!$B$16) - U7196, 0)</f>
        <v>340</v>
      </c>
    </row>
    <row r="7197" spans="1:22" x14ac:dyDescent="0.3">
      <c r="A7197" s="1">
        <v>46322.791666666657</v>
      </c>
      <c r="B7197" s="2">
        <v>60.0062049664119</v>
      </c>
      <c r="C7197" s="2">
        <v>13.73898359567414</v>
      </c>
      <c r="D7197" s="2">
        <f t="shared" si="1344"/>
        <v>30.61985021716913</v>
      </c>
      <c r="E7197" s="2">
        <f t="shared" si="1345"/>
        <v>50.896296375098437</v>
      </c>
      <c r="F7197" s="2">
        <f t="shared" si="1353"/>
        <v>340</v>
      </c>
      <c r="G7197" s="2">
        <f t="shared" si="1354"/>
        <v>0</v>
      </c>
      <c r="H7197" s="2">
        <f>MIN(Inputs!$B$2, (Inputs!$B$14 - F7197)/Inputs!$B$15)</f>
        <v>0</v>
      </c>
      <c r="I7197" s="2">
        <f>MAX(MIN(Inputs!$B$2, F7197*Inputs!$B$16, Inputs!$B$14*Inputs!$B$4 - G7197), 0)</f>
        <v>170</v>
      </c>
      <c r="J7197" s="2">
        <f>MAX(MIN(Inputs!$B$2, F7197*Inputs!$B$16, (Inputs!$B$14-F7197)/Inputs!$B$15)*Inputs!$B$9, 0)</f>
        <v>0</v>
      </c>
      <c r="K7197" s="2">
        <f>MAX(E7197*Inputs!$B$5 - B7197 - Inputs!$B$8, 0) * H7197</f>
        <v>0</v>
      </c>
      <c r="L7197" s="2">
        <f>IF(B7197 &gt;= D7197*Inputs!$B$10, MAX(B7197 - E7197/Inputs!$B$5 - Inputs!$B$8, 0) * I7197, 0)</f>
        <v>0</v>
      </c>
      <c r="M7197" s="2">
        <f t="shared" si="1346"/>
        <v>0</v>
      </c>
      <c r="N7197" s="3" t="str">
        <f t="shared" si="1347"/>
        <v>Idle</v>
      </c>
      <c r="O7197" s="3" t="str">
        <f t="shared" si="1355"/>
        <v>Idle</v>
      </c>
      <c r="P7197" s="2">
        <f t="shared" si="1348"/>
        <v>0</v>
      </c>
      <c r="Q7197" s="2">
        <f t="shared" si="1349"/>
        <v>0</v>
      </c>
      <c r="R7197" s="2">
        <f t="shared" si="1350"/>
        <v>0</v>
      </c>
      <c r="S7197" s="2">
        <f t="shared" si="1351"/>
        <v>0</v>
      </c>
      <c r="T7197" s="2">
        <f t="shared" si="1352"/>
        <v>0</v>
      </c>
      <c r="U7197" s="2">
        <f>IF(O7197="Reg", R7197 * Inputs!$B$7, 0)</f>
        <v>0</v>
      </c>
      <c r="V7197" s="2">
        <f>MAX(F7197 + P7197*Inputs!$B$15 - (Q7197/Inputs!$B$16) - U7197, 0)</f>
        <v>340</v>
      </c>
    </row>
    <row r="7198" spans="1:22" x14ac:dyDescent="0.3">
      <c r="A7198" s="1">
        <v>46322.833333333343</v>
      </c>
      <c r="B7198" s="2">
        <v>64.137855937973555</v>
      </c>
      <c r="C7198" s="2">
        <v>27.647133732146852</v>
      </c>
      <c r="D7198" s="2">
        <f t="shared" si="1344"/>
        <v>30.61985021716913</v>
      </c>
      <c r="E7198" s="2">
        <f t="shared" si="1345"/>
        <v>43.140168583150405</v>
      </c>
      <c r="F7198" s="2">
        <f t="shared" si="1353"/>
        <v>340</v>
      </c>
      <c r="G7198" s="2">
        <f t="shared" si="1354"/>
        <v>0</v>
      </c>
      <c r="H7198" s="2">
        <f>MIN(Inputs!$B$2, (Inputs!$B$14 - F7198)/Inputs!$B$15)</f>
        <v>0</v>
      </c>
      <c r="I7198" s="2">
        <f>MAX(MIN(Inputs!$B$2, F7198*Inputs!$B$16, Inputs!$B$14*Inputs!$B$4 - G7198), 0)</f>
        <v>170</v>
      </c>
      <c r="J7198" s="2">
        <f>MAX(MIN(Inputs!$B$2, F7198*Inputs!$B$16, (Inputs!$B$14-F7198)/Inputs!$B$15)*Inputs!$B$9, 0)</f>
        <v>0</v>
      </c>
      <c r="K7198" s="2">
        <f>MAX(E7198*Inputs!$B$5 - B7198 - Inputs!$B$8, 0) * H7198</f>
        <v>0</v>
      </c>
      <c r="L7198" s="2">
        <f>IF(B7198 &gt;= D7198*Inputs!$B$10, MAX(B7198 - E7198/Inputs!$B$5 - Inputs!$B$8, 0) * I7198, 0)</f>
        <v>0</v>
      </c>
      <c r="M7198" s="2">
        <f t="shared" si="1346"/>
        <v>0</v>
      </c>
      <c r="N7198" s="3" t="str">
        <f t="shared" si="1347"/>
        <v>Idle</v>
      </c>
      <c r="O7198" s="3" t="str">
        <f t="shared" si="1355"/>
        <v>Idle</v>
      </c>
      <c r="P7198" s="2">
        <f t="shared" si="1348"/>
        <v>0</v>
      </c>
      <c r="Q7198" s="2">
        <f t="shared" si="1349"/>
        <v>0</v>
      </c>
      <c r="R7198" s="2">
        <f t="shared" si="1350"/>
        <v>0</v>
      </c>
      <c r="S7198" s="2">
        <f t="shared" si="1351"/>
        <v>0</v>
      </c>
      <c r="T7198" s="2">
        <f t="shared" si="1352"/>
        <v>0</v>
      </c>
      <c r="U7198" s="2">
        <f>IF(O7198="Reg", R7198 * Inputs!$B$7, 0)</f>
        <v>0</v>
      </c>
      <c r="V7198" s="2">
        <f>MAX(F7198 + P7198*Inputs!$B$15 - (Q7198/Inputs!$B$16) - U7198, 0)</f>
        <v>340</v>
      </c>
    </row>
    <row r="7199" spans="1:22" x14ac:dyDescent="0.3">
      <c r="A7199" s="1">
        <v>46322.875</v>
      </c>
      <c r="B7199" s="2">
        <v>47.189965754847663</v>
      </c>
      <c r="C7199" s="2">
        <v>10.72746846611477</v>
      </c>
      <c r="D7199" s="2">
        <f t="shared" si="1344"/>
        <v>30.61985021716913</v>
      </c>
      <c r="E7199" s="2">
        <f t="shared" si="1345"/>
        <v>33.413326595569067</v>
      </c>
      <c r="F7199" s="2">
        <f t="shared" si="1353"/>
        <v>340</v>
      </c>
      <c r="G7199" s="2">
        <f t="shared" si="1354"/>
        <v>0</v>
      </c>
      <c r="H7199" s="2">
        <f>MIN(Inputs!$B$2, (Inputs!$B$14 - F7199)/Inputs!$B$15)</f>
        <v>0</v>
      </c>
      <c r="I7199" s="2">
        <f>MAX(MIN(Inputs!$B$2, F7199*Inputs!$B$16, Inputs!$B$14*Inputs!$B$4 - G7199), 0)</f>
        <v>170</v>
      </c>
      <c r="J7199" s="2">
        <f>MAX(MIN(Inputs!$B$2, F7199*Inputs!$B$16, (Inputs!$B$14-F7199)/Inputs!$B$15)*Inputs!$B$9, 0)</f>
        <v>0</v>
      </c>
      <c r="K7199" s="2">
        <f>MAX(E7199*Inputs!$B$5 - B7199 - Inputs!$B$8, 0) * H7199</f>
        <v>0</v>
      </c>
      <c r="L7199" s="2">
        <f>IF(B7199 &gt;= D7199*Inputs!$B$10, MAX(B7199 - E7199/Inputs!$B$5 - Inputs!$B$8, 0) * I7199, 0)</f>
        <v>0</v>
      </c>
      <c r="M7199" s="2">
        <f t="shared" si="1346"/>
        <v>0</v>
      </c>
      <c r="N7199" s="3" t="str">
        <f t="shared" si="1347"/>
        <v>Idle</v>
      </c>
      <c r="O7199" s="3" t="str">
        <f t="shared" si="1355"/>
        <v>Idle</v>
      </c>
      <c r="P7199" s="2">
        <f t="shared" si="1348"/>
        <v>0</v>
      </c>
      <c r="Q7199" s="2">
        <f t="shared" si="1349"/>
        <v>0</v>
      </c>
      <c r="R7199" s="2">
        <f t="shared" si="1350"/>
        <v>0</v>
      </c>
      <c r="S7199" s="2">
        <f t="shared" si="1351"/>
        <v>0</v>
      </c>
      <c r="T7199" s="2">
        <f t="shared" si="1352"/>
        <v>0</v>
      </c>
      <c r="U7199" s="2">
        <f>IF(O7199="Reg", R7199 * Inputs!$B$7, 0)</f>
        <v>0</v>
      </c>
      <c r="V7199" s="2">
        <f>MAX(F7199 + P7199*Inputs!$B$15 - (Q7199/Inputs!$B$16) - U7199, 0)</f>
        <v>340</v>
      </c>
    </row>
    <row r="7200" spans="1:22" x14ac:dyDescent="0.3">
      <c r="A7200" s="1">
        <v>46322.916666666657</v>
      </c>
      <c r="B7200" s="2">
        <v>55.648747815833687</v>
      </c>
      <c r="C7200" s="2">
        <v>8.9598956163184553</v>
      </c>
      <c r="D7200" s="2">
        <f t="shared" si="1344"/>
        <v>30.61985021716913</v>
      </c>
      <c r="E7200" s="2">
        <f t="shared" si="1345"/>
        <v>26.11962983229758</v>
      </c>
      <c r="F7200" s="2">
        <f t="shared" si="1353"/>
        <v>340</v>
      </c>
      <c r="G7200" s="2">
        <f t="shared" si="1354"/>
        <v>0</v>
      </c>
      <c r="H7200" s="2">
        <f>MIN(Inputs!$B$2, (Inputs!$B$14 - F7200)/Inputs!$B$15)</f>
        <v>0</v>
      </c>
      <c r="I7200" s="2">
        <f>MAX(MIN(Inputs!$B$2, F7200*Inputs!$B$16, Inputs!$B$14*Inputs!$B$4 - G7200), 0)</f>
        <v>170</v>
      </c>
      <c r="J7200" s="2">
        <f>MAX(MIN(Inputs!$B$2, F7200*Inputs!$B$16, (Inputs!$B$14-F7200)/Inputs!$B$15)*Inputs!$B$9, 0)</f>
        <v>0</v>
      </c>
      <c r="K7200" s="2">
        <f>MAX(E7200*Inputs!$B$5 - B7200 - Inputs!$B$8, 0) * H7200</f>
        <v>0</v>
      </c>
      <c r="L7200" s="2">
        <f>IF(B7200 &gt;= D7200*Inputs!$B$10, MAX(B7200 - E7200/Inputs!$B$5 - Inputs!$B$8, 0) * I7200, 0)</f>
        <v>1014.4495474524217</v>
      </c>
      <c r="M7200" s="2">
        <f t="shared" si="1346"/>
        <v>0</v>
      </c>
      <c r="N7200" s="3" t="str">
        <f t="shared" si="1347"/>
        <v>Discharge</v>
      </c>
      <c r="O7200" s="3" t="str">
        <f t="shared" si="1355"/>
        <v>Discharge</v>
      </c>
      <c r="P7200" s="2">
        <f t="shared" si="1348"/>
        <v>0</v>
      </c>
      <c r="Q7200" s="2">
        <f t="shared" si="1349"/>
        <v>170</v>
      </c>
      <c r="R7200" s="2">
        <f t="shared" si="1350"/>
        <v>0</v>
      </c>
      <c r="S7200" s="2">
        <f t="shared" si="1351"/>
        <v>9460.287128691727</v>
      </c>
      <c r="T7200" s="2">
        <f t="shared" si="1352"/>
        <v>0</v>
      </c>
      <c r="U7200" s="2">
        <f>IF(O7200="Reg", R7200 * Inputs!$B$7, 0)</f>
        <v>0</v>
      </c>
      <c r="V7200" s="2">
        <f>MAX(F7200 + P7200*Inputs!$B$15 - (Q7200/Inputs!$B$16) - U7200, 0)</f>
        <v>170</v>
      </c>
    </row>
    <row r="7201" spans="1:22" x14ac:dyDescent="0.3">
      <c r="A7201" s="1">
        <v>46322.958333333343</v>
      </c>
      <c r="B7201" s="2">
        <v>40.582500800599959</v>
      </c>
      <c r="C7201" s="2">
        <v>7.2857654455372556</v>
      </c>
      <c r="D7201" s="2">
        <f t="shared" si="1344"/>
        <v>30.61985021716913</v>
      </c>
      <c r="E7201" s="2">
        <f t="shared" si="1345"/>
        <v>16.844838529658638</v>
      </c>
      <c r="F7201" s="2">
        <f t="shared" si="1353"/>
        <v>170</v>
      </c>
      <c r="G7201" s="2">
        <f t="shared" si="1354"/>
        <v>170</v>
      </c>
      <c r="H7201" s="2">
        <f>MIN(Inputs!$B$2, (Inputs!$B$14 - F7201)/Inputs!$B$15)</f>
        <v>170</v>
      </c>
      <c r="I7201" s="2">
        <f>MAX(MIN(Inputs!$B$2, F7201*Inputs!$B$16, Inputs!$B$14*Inputs!$B$4 - G7201), 0)</f>
        <v>170</v>
      </c>
      <c r="J7201" s="2">
        <f>MAX(MIN(Inputs!$B$2, F7201*Inputs!$B$16, (Inputs!$B$14-F7201)/Inputs!$B$15)*Inputs!$B$9, 0)</f>
        <v>136</v>
      </c>
      <c r="K7201" s="2">
        <f>MAX(E7201*Inputs!$B$5 - B7201 - Inputs!$B$8, 0) * H7201</f>
        <v>0</v>
      </c>
      <c r="L7201" s="2">
        <f>IF(B7201 &gt;= D7201*Inputs!$B$10, MAX(B7201 - E7201/Inputs!$B$5 - Inputs!$B$8, 0) * I7201, 0)</f>
        <v>244.90860196339247</v>
      </c>
      <c r="M7201" s="2">
        <f t="shared" si="1346"/>
        <v>990.86410059306672</v>
      </c>
      <c r="N7201" s="3" t="str">
        <f t="shared" si="1347"/>
        <v>Reg</v>
      </c>
      <c r="O7201" s="3" t="str">
        <f t="shared" si="1355"/>
        <v>Discharge</v>
      </c>
      <c r="P7201" s="2">
        <f t="shared" si="1348"/>
        <v>0</v>
      </c>
      <c r="Q7201" s="2">
        <f t="shared" si="1349"/>
        <v>170</v>
      </c>
      <c r="R7201" s="2">
        <f t="shared" si="1350"/>
        <v>0</v>
      </c>
      <c r="S7201" s="2">
        <f t="shared" si="1351"/>
        <v>6899.0251361019928</v>
      </c>
      <c r="T7201" s="2">
        <f t="shared" si="1352"/>
        <v>0</v>
      </c>
      <c r="U7201" s="2">
        <f>IF(O7201="Reg", R7201 * Inputs!$B$7, 0)</f>
        <v>0</v>
      </c>
      <c r="V7201" s="2">
        <f>MAX(F7201 + P7201*Inputs!$B$15 - (Q7201/Inputs!$B$16) - U7201, 0)</f>
        <v>0</v>
      </c>
    </row>
    <row r="7202" spans="1:22" x14ac:dyDescent="0.3">
      <c r="A7202" s="1">
        <v>46323</v>
      </c>
      <c r="B7202" s="2">
        <v>37.81250297492381</v>
      </c>
      <c r="C7202" s="2">
        <v>5.2323474209263381</v>
      </c>
      <c r="D7202" s="2">
        <f t="shared" si="1344"/>
        <v>35.825335248802212</v>
      </c>
      <c r="E7202" s="2">
        <f t="shared" si="1345"/>
        <v>20.035844150424587</v>
      </c>
      <c r="F7202" s="2">
        <f t="shared" si="1353"/>
        <v>0</v>
      </c>
      <c r="G7202" s="2">
        <f t="shared" si="1354"/>
        <v>0</v>
      </c>
      <c r="H7202" s="2">
        <f>MIN(Inputs!$B$2, (Inputs!$B$14 - F7202)/Inputs!$B$15)</f>
        <v>170</v>
      </c>
      <c r="I7202" s="2">
        <f>MAX(MIN(Inputs!$B$2, F7202*Inputs!$B$16, Inputs!$B$14*Inputs!$B$4 - G7202), 0)</f>
        <v>0</v>
      </c>
      <c r="J7202" s="2">
        <f>MAX(MIN(Inputs!$B$2, F7202*Inputs!$B$16, (Inputs!$B$14-F7202)/Inputs!$B$15)*Inputs!$B$9, 0)</f>
        <v>0</v>
      </c>
      <c r="K7202" s="2">
        <f>MAX(E7202*Inputs!$B$5 - B7202 - Inputs!$B$8, 0) * H7202</f>
        <v>0</v>
      </c>
      <c r="L7202" s="2">
        <f>IF(B7202 &gt;= D7202*Inputs!$B$10, MAX(B7202 - E7202/Inputs!$B$5 - Inputs!$B$8, 0) * I7202, 0)</f>
        <v>0</v>
      </c>
      <c r="M7202" s="2">
        <f t="shared" si="1346"/>
        <v>0</v>
      </c>
      <c r="N7202" s="3" t="str">
        <f t="shared" si="1347"/>
        <v>Idle</v>
      </c>
      <c r="O7202" s="3" t="str">
        <f t="shared" si="1355"/>
        <v>Idle</v>
      </c>
      <c r="P7202" s="2">
        <f t="shared" si="1348"/>
        <v>0</v>
      </c>
      <c r="Q7202" s="2">
        <f t="shared" si="1349"/>
        <v>0</v>
      </c>
      <c r="R7202" s="2">
        <f t="shared" si="1350"/>
        <v>0</v>
      </c>
      <c r="S7202" s="2">
        <f t="shared" si="1351"/>
        <v>0</v>
      </c>
      <c r="T7202" s="2">
        <f t="shared" si="1352"/>
        <v>0</v>
      </c>
      <c r="U7202" s="2">
        <f>IF(O7202="Reg", R7202 * Inputs!$B$7, 0)</f>
        <v>0</v>
      </c>
      <c r="V7202" s="2">
        <f>MAX(F7202 + P7202*Inputs!$B$15 - (Q7202/Inputs!$B$16) - U7202, 0)</f>
        <v>0</v>
      </c>
    </row>
    <row r="7203" spans="1:22" x14ac:dyDescent="0.3">
      <c r="A7203" s="1">
        <v>46323.041666666657</v>
      </c>
      <c r="B7203" s="2">
        <v>13.469438214723761</v>
      </c>
      <c r="C7203" s="2">
        <v>1.814908253144176</v>
      </c>
      <c r="D7203" s="2">
        <f t="shared" si="1344"/>
        <v>35.825335248802212</v>
      </c>
      <c r="E7203" s="2">
        <f t="shared" si="1345"/>
        <v>13.733760321270617</v>
      </c>
      <c r="F7203" s="2">
        <f t="shared" si="1353"/>
        <v>0</v>
      </c>
      <c r="G7203" s="2">
        <f t="shared" si="1354"/>
        <v>0</v>
      </c>
      <c r="H7203" s="2">
        <f>MIN(Inputs!$B$2, (Inputs!$B$14 - F7203)/Inputs!$B$15)</f>
        <v>170</v>
      </c>
      <c r="I7203" s="2">
        <f>MAX(MIN(Inputs!$B$2, F7203*Inputs!$B$16, Inputs!$B$14*Inputs!$B$4 - G7203), 0)</f>
        <v>0</v>
      </c>
      <c r="J7203" s="2">
        <f>MAX(MIN(Inputs!$B$2, F7203*Inputs!$B$16, (Inputs!$B$14-F7203)/Inputs!$B$15)*Inputs!$B$9, 0)</f>
        <v>0</v>
      </c>
      <c r="K7203" s="2">
        <f>MAX(E7203*Inputs!$B$5 - B7203 - Inputs!$B$8, 0) * H7203</f>
        <v>0</v>
      </c>
      <c r="L7203" s="2">
        <f>IF(B7203 &gt;= D7203*Inputs!$B$10, MAX(B7203 - E7203/Inputs!$B$5 - Inputs!$B$8, 0) * I7203, 0)</f>
        <v>0</v>
      </c>
      <c r="M7203" s="2">
        <f t="shared" si="1346"/>
        <v>0</v>
      </c>
      <c r="N7203" s="3" t="str">
        <f t="shared" si="1347"/>
        <v>Idle</v>
      </c>
      <c r="O7203" s="3" t="str">
        <f t="shared" si="1355"/>
        <v>Idle</v>
      </c>
      <c r="P7203" s="2">
        <f t="shared" si="1348"/>
        <v>0</v>
      </c>
      <c r="Q7203" s="2">
        <f t="shared" si="1349"/>
        <v>0</v>
      </c>
      <c r="R7203" s="2">
        <f t="shared" si="1350"/>
        <v>0</v>
      </c>
      <c r="S7203" s="2">
        <f t="shared" si="1351"/>
        <v>0</v>
      </c>
      <c r="T7203" s="2">
        <f t="shared" si="1352"/>
        <v>0</v>
      </c>
      <c r="U7203" s="2">
        <f>IF(O7203="Reg", R7203 * Inputs!$B$7, 0)</f>
        <v>0</v>
      </c>
      <c r="V7203" s="2">
        <f>MAX(F7203 + P7203*Inputs!$B$15 - (Q7203/Inputs!$B$16) - U7203, 0)</f>
        <v>0</v>
      </c>
    </row>
    <row r="7204" spans="1:22" x14ac:dyDescent="0.3">
      <c r="A7204" s="1">
        <v>46323.083333333343</v>
      </c>
      <c r="B7204" s="2">
        <v>5.7768040124855524</v>
      </c>
      <c r="C7204" s="2">
        <v>9.7401286938852749</v>
      </c>
      <c r="D7204" s="2">
        <f t="shared" si="1344"/>
        <v>35.825335248802212</v>
      </c>
      <c r="E7204" s="2">
        <f t="shared" si="1345"/>
        <v>11.488853952149993</v>
      </c>
      <c r="F7204" s="2">
        <f t="shared" si="1353"/>
        <v>0</v>
      </c>
      <c r="G7204" s="2">
        <f t="shared" si="1354"/>
        <v>0</v>
      </c>
      <c r="H7204" s="2">
        <f>MIN(Inputs!$B$2, (Inputs!$B$14 - F7204)/Inputs!$B$15)</f>
        <v>170</v>
      </c>
      <c r="I7204" s="2">
        <f>MAX(MIN(Inputs!$B$2, F7204*Inputs!$B$16, Inputs!$B$14*Inputs!$B$4 - G7204), 0)</f>
        <v>0</v>
      </c>
      <c r="J7204" s="2">
        <f>MAX(MIN(Inputs!$B$2, F7204*Inputs!$B$16, (Inputs!$B$14-F7204)/Inputs!$B$15)*Inputs!$B$9, 0)</f>
        <v>0</v>
      </c>
      <c r="K7204" s="2">
        <f>MAX(E7204*Inputs!$B$5 - B7204 - Inputs!$B$8, 0) * H7204</f>
        <v>0</v>
      </c>
      <c r="L7204" s="2">
        <f>IF(B7204 &gt;= D7204*Inputs!$B$10, MAX(B7204 - E7204/Inputs!$B$5 - Inputs!$B$8, 0) * I7204, 0)</f>
        <v>0</v>
      </c>
      <c r="M7204" s="2">
        <f t="shared" si="1346"/>
        <v>0</v>
      </c>
      <c r="N7204" s="3" t="str">
        <f t="shared" si="1347"/>
        <v>Idle</v>
      </c>
      <c r="O7204" s="3" t="str">
        <f t="shared" si="1355"/>
        <v>Idle</v>
      </c>
      <c r="P7204" s="2">
        <f t="shared" si="1348"/>
        <v>0</v>
      </c>
      <c r="Q7204" s="2">
        <f t="shared" si="1349"/>
        <v>0</v>
      </c>
      <c r="R7204" s="2">
        <f t="shared" si="1350"/>
        <v>0</v>
      </c>
      <c r="S7204" s="2">
        <f t="shared" si="1351"/>
        <v>0</v>
      </c>
      <c r="T7204" s="2">
        <f t="shared" si="1352"/>
        <v>0</v>
      </c>
      <c r="U7204" s="2">
        <f>IF(O7204="Reg", R7204 * Inputs!$B$7, 0)</f>
        <v>0</v>
      </c>
      <c r="V7204" s="2">
        <f>MAX(F7204 + P7204*Inputs!$B$15 - (Q7204/Inputs!$B$16) - U7204, 0)</f>
        <v>0</v>
      </c>
    </row>
    <row r="7205" spans="1:22" x14ac:dyDescent="0.3">
      <c r="A7205" s="1">
        <v>46323.125</v>
      </c>
      <c r="B7205" s="2">
        <v>3.4277851752187281</v>
      </c>
      <c r="C7205" s="2">
        <v>21.236519733889239</v>
      </c>
      <c r="D7205" s="2">
        <f t="shared" si="1344"/>
        <v>35.825335248802212</v>
      </c>
      <c r="E7205" s="2">
        <f t="shared" si="1345"/>
        <v>10.526053283402399</v>
      </c>
      <c r="F7205" s="2">
        <f t="shared" si="1353"/>
        <v>0</v>
      </c>
      <c r="G7205" s="2">
        <f t="shared" si="1354"/>
        <v>0</v>
      </c>
      <c r="H7205" s="2">
        <f>MIN(Inputs!$B$2, (Inputs!$B$14 - F7205)/Inputs!$B$15)</f>
        <v>170</v>
      </c>
      <c r="I7205" s="2">
        <f>MAX(MIN(Inputs!$B$2, F7205*Inputs!$B$16, Inputs!$B$14*Inputs!$B$4 - G7205), 0)</f>
        <v>0</v>
      </c>
      <c r="J7205" s="2">
        <f>MAX(MIN(Inputs!$B$2, F7205*Inputs!$B$16, (Inputs!$B$14-F7205)/Inputs!$B$15)*Inputs!$B$9, 0)</f>
        <v>0</v>
      </c>
      <c r="K7205" s="2">
        <f>MAX(E7205*Inputs!$B$5 - B7205 - Inputs!$B$8, 0) * H7205</f>
        <v>0</v>
      </c>
      <c r="L7205" s="2">
        <f>IF(B7205 &gt;= D7205*Inputs!$B$10, MAX(B7205 - E7205/Inputs!$B$5 - Inputs!$B$8, 0) * I7205, 0)</f>
        <v>0</v>
      </c>
      <c r="M7205" s="2">
        <f t="shared" si="1346"/>
        <v>0</v>
      </c>
      <c r="N7205" s="3" t="str">
        <f t="shared" si="1347"/>
        <v>Idle</v>
      </c>
      <c r="O7205" s="3" t="str">
        <f t="shared" si="1355"/>
        <v>Idle</v>
      </c>
      <c r="P7205" s="2">
        <f t="shared" si="1348"/>
        <v>0</v>
      </c>
      <c r="Q7205" s="2">
        <f t="shared" si="1349"/>
        <v>0</v>
      </c>
      <c r="R7205" s="2">
        <f t="shared" si="1350"/>
        <v>0</v>
      </c>
      <c r="S7205" s="2">
        <f t="shared" si="1351"/>
        <v>0</v>
      </c>
      <c r="T7205" s="2">
        <f t="shared" si="1352"/>
        <v>0</v>
      </c>
      <c r="U7205" s="2">
        <f>IF(O7205="Reg", R7205 * Inputs!$B$7, 0)</f>
        <v>0</v>
      </c>
      <c r="V7205" s="2">
        <f>MAX(F7205 + P7205*Inputs!$B$15 - (Q7205/Inputs!$B$16) - U7205, 0)</f>
        <v>0</v>
      </c>
    </row>
    <row r="7206" spans="1:22" x14ac:dyDescent="0.3">
      <c r="A7206" s="1">
        <v>46323.166666666657</v>
      </c>
      <c r="B7206" s="2">
        <v>0</v>
      </c>
      <c r="C7206" s="2">
        <v>9.8407945547680011</v>
      </c>
      <c r="D7206" s="2">
        <f t="shared" si="1344"/>
        <v>35.825335248802212</v>
      </c>
      <c r="E7206" s="2">
        <f t="shared" si="1345"/>
        <v>19.412141945773126</v>
      </c>
      <c r="F7206" s="2">
        <f t="shared" si="1353"/>
        <v>0</v>
      </c>
      <c r="G7206" s="2">
        <f t="shared" si="1354"/>
        <v>0</v>
      </c>
      <c r="H7206" s="2">
        <f>MIN(Inputs!$B$2, (Inputs!$B$14 - F7206)/Inputs!$B$15)</f>
        <v>170</v>
      </c>
      <c r="I7206" s="2">
        <f>MAX(MIN(Inputs!$B$2, F7206*Inputs!$B$16, Inputs!$B$14*Inputs!$B$4 - G7206), 0)</f>
        <v>0</v>
      </c>
      <c r="J7206" s="2">
        <f>MAX(MIN(Inputs!$B$2, F7206*Inputs!$B$16, (Inputs!$B$14-F7206)/Inputs!$B$15)*Inputs!$B$9, 0)</f>
        <v>0</v>
      </c>
      <c r="K7206" s="2">
        <f>MAX(E7206*Inputs!$B$5 - B7206 - Inputs!$B$8, 0) * H7206</f>
        <v>0</v>
      </c>
      <c r="L7206" s="2">
        <f>IF(B7206 &gt;= D7206*Inputs!$B$10, MAX(B7206 - E7206/Inputs!$B$5 - Inputs!$B$8, 0) * I7206, 0)</f>
        <v>0</v>
      </c>
      <c r="M7206" s="2">
        <f t="shared" si="1346"/>
        <v>0</v>
      </c>
      <c r="N7206" s="3" t="str">
        <f t="shared" si="1347"/>
        <v>Idle</v>
      </c>
      <c r="O7206" s="3" t="str">
        <f t="shared" si="1355"/>
        <v>Idle</v>
      </c>
      <c r="P7206" s="2">
        <f t="shared" si="1348"/>
        <v>0</v>
      </c>
      <c r="Q7206" s="2">
        <f t="shared" si="1349"/>
        <v>0</v>
      </c>
      <c r="R7206" s="2">
        <f t="shared" si="1350"/>
        <v>0</v>
      </c>
      <c r="S7206" s="2">
        <f t="shared" si="1351"/>
        <v>0</v>
      </c>
      <c r="T7206" s="2">
        <f t="shared" si="1352"/>
        <v>0</v>
      </c>
      <c r="U7206" s="2">
        <f>IF(O7206="Reg", R7206 * Inputs!$B$7, 0)</f>
        <v>0</v>
      </c>
      <c r="V7206" s="2">
        <f>MAX(F7206 + P7206*Inputs!$B$15 - (Q7206/Inputs!$B$16) - U7206, 0)</f>
        <v>0</v>
      </c>
    </row>
    <row r="7207" spans="1:22" x14ac:dyDescent="0.3">
      <c r="A7207" s="1">
        <v>46323.208333333343</v>
      </c>
      <c r="B7207" s="2">
        <v>59.72853452519567</v>
      </c>
      <c r="C7207" s="2">
        <v>4.7646580636303328</v>
      </c>
      <c r="D7207" s="2">
        <f t="shared" si="1344"/>
        <v>35.825335248802212</v>
      </c>
      <c r="E7207" s="2">
        <f t="shared" si="1345"/>
        <v>21.215799651958978</v>
      </c>
      <c r="F7207" s="2">
        <f t="shared" si="1353"/>
        <v>0</v>
      </c>
      <c r="G7207" s="2">
        <f t="shared" si="1354"/>
        <v>0</v>
      </c>
      <c r="H7207" s="2">
        <f>MIN(Inputs!$B$2, (Inputs!$B$14 - F7207)/Inputs!$B$15)</f>
        <v>170</v>
      </c>
      <c r="I7207" s="2">
        <f>MAX(MIN(Inputs!$B$2, F7207*Inputs!$B$16, Inputs!$B$14*Inputs!$B$4 - G7207), 0)</f>
        <v>0</v>
      </c>
      <c r="J7207" s="2">
        <f>MAX(MIN(Inputs!$B$2, F7207*Inputs!$B$16, (Inputs!$B$14-F7207)/Inputs!$B$15)*Inputs!$B$9, 0)</f>
        <v>0</v>
      </c>
      <c r="K7207" s="2">
        <f>MAX(E7207*Inputs!$B$5 - B7207 - Inputs!$B$8, 0) * H7207</f>
        <v>0</v>
      </c>
      <c r="L7207" s="2">
        <f>IF(B7207 &gt;= D7207*Inputs!$B$10, MAX(B7207 - E7207/Inputs!$B$5 - Inputs!$B$8, 0) * I7207, 0)</f>
        <v>0</v>
      </c>
      <c r="M7207" s="2">
        <f t="shared" si="1346"/>
        <v>0</v>
      </c>
      <c r="N7207" s="3" t="str">
        <f t="shared" si="1347"/>
        <v>Idle</v>
      </c>
      <c r="O7207" s="3" t="str">
        <f t="shared" si="1355"/>
        <v>Idle</v>
      </c>
      <c r="P7207" s="2">
        <f t="shared" si="1348"/>
        <v>0</v>
      </c>
      <c r="Q7207" s="2">
        <f t="shared" si="1349"/>
        <v>0</v>
      </c>
      <c r="R7207" s="2">
        <f t="shared" si="1350"/>
        <v>0</v>
      </c>
      <c r="S7207" s="2">
        <f t="shared" si="1351"/>
        <v>0</v>
      </c>
      <c r="T7207" s="2">
        <f t="shared" si="1352"/>
        <v>0</v>
      </c>
      <c r="U7207" s="2">
        <f>IF(O7207="Reg", R7207 * Inputs!$B$7, 0)</f>
        <v>0</v>
      </c>
      <c r="V7207" s="2">
        <f>MAX(F7207 + P7207*Inputs!$B$15 - (Q7207/Inputs!$B$16) - U7207, 0)</f>
        <v>0</v>
      </c>
    </row>
    <row r="7208" spans="1:22" x14ac:dyDescent="0.3">
      <c r="A7208" s="1">
        <v>46323.25</v>
      </c>
      <c r="B7208" s="2">
        <v>0</v>
      </c>
      <c r="C7208" s="2">
        <v>170.56860458454469</v>
      </c>
      <c r="D7208" s="2">
        <f t="shared" si="1344"/>
        <v>35.825335248802212</v>
      </c>
      <c r="E7208" s="2">
        <f t="shared" si="1345"/>
        <v>13.645491585938897</v>
      </c>
      <c r="F7208" s="2">
        <f t="shared" si="1353"/>
        <v>0</v>
      </c>
      <c r="G7208" s="2">
        <f t="shared" si="1354"/>
        <v>0</v>
      </c>
      <c r="H7208" s="2">
        <f>MIN(Inputs!$B$2, (Inputs!$B$14 - F7208)/Inputs!$B$15)</f>
        <v>170</v>
      </c>
      <c r="I7208" s="2">
        <f>MAX(MIN(Inputs!$B$2, F7208*Inputs!$B$16, Inputs!$B$14*Inputs!$B$4 - G7208), 0)</f>
        <v>0</v>
      </c>
      <c r="J7208" s="2">
        <f>MAX(MIN(Inputs!$B$2, F7208*Inputs!$B$16, (Inputs!$B$14-F7208)/Inputs!$B$15)*Inputs!$B$9, 0)</f>
        <v>0</v>
      </c>
      <c r="K7208" s="2">
        <f>MAX(E7208*Inputs!$B$5 - B7208 - Inputs!$B$8, 0) * H7208</f>
        <v>0</v>
      </c>
      <c r="L7208" s="2">
        <f>IF(B7208 &gt;= D7208*Inputs!$B$10, MAX(B7208 - E7208/Inputs!$B$5 - Inputs!$B$8, 0) * I7208, 0)</f>
        <v>0</v>
      </c>
      <c r="M7208" s="2">
        <f t="shared" si="1346"/>
        <v>0</v>
      </c>
      <c r="N7208" s="3" t="str">
        <f t="shared" si="1347"/>
        <v>Idle</v>
      </c>
      <c r="O7208" s="3" t="str">
        <f t="shared" si="1355"/>
        <v>Idle</v>
      </c>
      <c r="P7208" s="2">
        <f t="shared" si="1348"/>
        <v>0</v>
      </c>
      <c r="Q7208" s="2">
        <f t="shared" si="1349"/>
        <v>0</v>
      </c>
      <c r="R7208" s="2">
        <f t="shared" si="1350"/>
        <v>0</v>
      </c>
      <c r="S7208" s="2">
        <f t="shared" si="1351"/>
        <v>0</v>
      </c>
      <c r="T7208" s="2">
        <f t="shared" si="1352"/>
        <v>0</v>
      </c>
      <c r="U7208" s="2">
        <f>IF(O7208="Reg", R7208 * Inputs!$B$7, 0)</f>
        <v>0</v>
      </c>
      <c r="V7208" s="2">
        <f>MAX(F7208 + P7208*Inputs!$B$15 - (Q7208/Inputs!$B$16) - U7208, 0)</f>
        <v>0</v>
      </c>
    </row>
    <row r="7209" spans="1:22" x14ac:dyDescent="0.3">
      <c r="A7209" s="1">
        <v>46323.291666666657</v>
      </c>
      <c r="B7209" s="2">
        <v>0</v>
      </c>
      <c r="C7209" s="2">
        <v>1.1381194918663819</v>
      </c>
      <c r="D7209" s="2">
        <f t="shared" si="1344"/>
        <v>35.825335248802212</v>
      </c>
      <c r="E7209" s="2">
        <f t="shared" si="1345"/>
        <v>19.043439240325061</v>
      </c>
      <c r="F7209" s="2">
        <f t="shared" si="1353"/>
        <v>0</v>
      </c>
      <c r="G7209" s="2">
        <f t="shared" si="1354"/>
        <v>0</v>
      </c>
      <c r="H7209" s="2">
        <f>MIN(Inputs!$B$2, (Inputs!$B$14 - F7209)/Inputs!$B$15)</f>
        <v>170</v>
      </c>
      <c r="I7209" s="2">
        <f>MAX(MIN(Inputs!$B$2, F7209*Inputs!$B$16, Inputs!$B$14*Inputs!$B$4 - G7209), 0)</f>
        <v>0</v>
      </c>
      <c r="J7209" s="2">
        <f>MAX(MIN(Inputs!$B$2, F7209*Inputs!$B$16, (Inputs!$B$14-F7209)/Inputs!$B$15)*Inputs!$B$9, 0)</f>
        <v>0</v>
      </c>
      <c r="K7209" s="2">
        <f>MAX(E7209*Inputs!$B$5 - B7209 - Inputs!$B$8, 0) * H7209</f>
        <v>0</v>
      </c>
      <c r="L7209" s="2">
        <f>IF(B7209 &gt;= D7209*Inputs!$B$10, MAX(B7209 - E7209/Inputs!$B$5 - Inputs!$B$8, 0) * I7209, 0)</f>
        <v>0</v>
      </c>
      <c r="M7209" s="2">
        <f t="shared" si="1346"/>
        <v>0</v>
      </c>
      <c r="N7209" s="3" t="str">
        <f t="shared" si="1347"/>
        <v>Idle</v>
      </c>
      <c r="O7209" s="3" t="str">
        <f t="shared" si="1355"/>
        <v>Idle</v>
      </c>
      <c r="P7209" s="2">
        <f t="shared" si="1348"/>
        <v>0</v>
      </c>
      <c r="Q7209" s="2">
        <f t="shared" si="1349"/>
        <v>0</v>
      </c>
      <c r="R7209" s="2">
        <f t="shared" si="1350"/>
        <v>0</v>
      </c>
      <c r="S7209" s="2">
        <f t="shared" si="1351"/>
        <v>0</v>
      </c>
      <c r="T7209" s="2">
        <f t="shared" si="1352"/>
        <v>0</v>
      </c>
      <c r="U7209" s="2">
        <f>IF(O7209="Reg", R7209 * Inputs!$B$7, 0)</f>
        <v>0</v>
      </c>
      <c r="V7209" s="2">
        <f>MAX(F7209 + P7209*Inputs!$B$15 - (Q7209/Inputs!$B$16) - U7209, 0)</f>
        <v>0</v>
      </c>
    </row>
    <row r="7210" spans="1:22" x14ac:dyDescent="0.3">
      <c r="A7210" s="1">
        <v>46323.333333333343</v>
      </c>
      <c r="B7210" s="2">
        <v>0</v>
      </c>
      <c r="C7210" s="2">
        <v>8.5180044751335799</v>
      </c>
      <c r="D7210" s="2">
        <f t="shared" si="1344"/>
        <v>35.825335248802212</v>
      </c>
      <c r="E7210" s="2">
        <f t="shared" si="1345"/>
        <v>25.622316058806508</v>
      </c>
      <c r="F7210" s="2">
        <f t="shared" si="1353"/>
        <v>0</v>
      </c>
      <c r="G7210" s="2">
        <f t="shared" si="1354"/>
        <v>0</v>
      </c>
      <c r="H7210" s="2">
        <f>MIN(Inputs!$B$2, (Inputs!$B$14 - F7210)/Inputs!$B$15)</f>
        <v>170</v>
      </c>
      <c r="I7210" s="2">
        <f>MAX(MIN(Inputs!$B$2, F7210*Inputs!$B$16, Inputs!$B$14*Inputs!$B$4 - G7210), 0)</f>
        <v>0</v>
      </c>
      <c r="J7210" s="2">
        <f>MAX(MIN(Inputs!$B$2, F7210*Inputs!$B$16, (Inputs!$B$14-F7210)/Inputs!$B$15)*Inputs!$B$9, 0)</f>
        <v>0</v>
      </c>
      <c r="K7210" s="2">
        <f>MAX(E7210*Inputs!$B$5 - B7210 - Inputs!$B$8, 0) * H7210</f>
        <v>433.09848239745384</v>
      </c>
      <c r="L7210" s="2">
        <f>IF(B7210 &gt;= D7210*Inputs!$B$10, MAX(B7210 - E7210/Inputs!$B$5 - Inputs!$B$8, 0) * I7210, 0)</f>
        <v>0</v>
      </c>
      <c r="M7210" s="2">
        <f t="shared" si="1346"/>
        <v>0</v>
      </c>
      <c r="N7210" s="3" t="str">
        <f t="shared" si="1347"/>
        <v>Charge</v>
      </c>
      <c r="O7210" s="3" t="str">
        <f t="shared" si="1355"/>
        <v>Charge</v>
      </c>
      <c r="P7210" s="2">
        <f t="shared" si="1348"/>
        <v>170</v>
      </c>
      <c r="Q7210" s="2">
        <f t="shared" si="1349"/>
        <v>0</v>
      </c>
      <c r="R7210" s="2">
        <f t="shared" si="1350"/>
        <v>0</v>
      </c>
      <c r="S7210" s="2">
        <f t="shared" si="1351"/>
        <v>0</v>
      </c>
      <c r="T7210" s="2">
        <f t="shared" si="1352"/>
        <v>0</v>
      </c>
      <c r="U7210" s="2">
        <f>IF(O7210="Reg", R7210 * Inputs!$B$7, 0)</f>
        <v>0</v>
      </c>
      <c r="V7210" s="2">
        <f>MAX(F7210 + P7210*Inputs!$B$15 - (Q7210/Inputs!$B$16) - U7210, 0)</f>
        <v>170</v>
      </c>
    </row>
    <row r="7211" spans="1:22" x14ac:dyDescent="0.3">
      <c r="A7211" s="1">
        <v>46323.375</v>
      </c>
      <c r="B7211" s="2">
        <v>56.744317149443091</v>
      </c>
      <c r="C7211" s="2">
        <v>27.616984915174271</v>
      </c>
      <c r="D7211" s="2">
        <f t="shared" si="1344"/>
        <v>35.825335248802212</v>
      </c>
      <c r="E7211" s="2">
        <f t="shared" si="1345"/>
        <v>32.667967804433573</v>
      </c>
      <c r="F7211" s="2">
        <f t="shared" si="1353"/>
        <v>170</v>
      </c>
      <c r="G7211" s="2">
        <f t="shared" si="1354"/>
        <v>0</v>
      </c>
      <c r="H7211" s="2">
        <f>MIN(Inputs!$B$2, (Inputs!$B$14 - F7211)/Inputs!$B$15)</f>
        <v>170</v>
      </c>
      <c r="I7211" s="2">
        <f>MAX(MIN(Inputs!$B$2, F7211*Inputs!$B$16, Inputs!$B$14*Inputs!$B$4 - G7211), 0)</f>
        <v>170</v>
      </c>
      <c r="J7211" s="2">
        <f>MAX(MIN(Inputs!$B$2, F7211*Inputs!$B$16, (Inputs!$B$14-F7211)/Inputs!$B$15)*Inputs!$B$9, 0)</f>
        <v>136</v>
      </c>
      <c r="K7211" s="2">
        <f>MAX(E7211*Inputs!$B$5 - B7211 - Inputs!$B$8, 0) * H7211</f>
        <v>0</v>
      </c>
      <c r="L7211" s="2">
        <f>IF(B7211 &gt;= D7211*Inputs!$B$10, MAX(B7211 - E7211/Inputs!$B$5 - Inputs!$B$8, 0) * I7211, 0)</f>
        <v>0</v>
      </c>
      <c r="M7211" s="2">
        <f t="shared" si="1346"/>
        <v>3755.9099484637009</v>
      </c>
      <c r="N7211" s="3" t="str">
        <f t="shared" si="1347"/>
        <v>Reg</v>
      </c>
      <c r="O7211" s="3" t="str">
        <f t="shared" si="1355"/>
        <v>Charge</v>
      </c>
      <c r="P7211" s="2">
        <f t="shared" si="1348"/>
        <v>170</v>
      </c>
      <c r="Q7211" s="2">
        <f t="shared" si="1349"/>
        <v>0</v>
      </c>
      <c r="R7211" s="2">
        <f t="shared" si="1350"/>
        <v>0</v>
      </c>
      <c r="S7211" s="2">
        <f t="shared" si="1351"/>
        <v>-9646.5339154053254</v>
      </c>
      <c r="T7211" s="2">
        <f t="shared" si="1352"/>
        <v>0</v>
      </c>
      <c r="U7211" s="2">
        <f>IF(O7211="Reg", R7211 * Inputs!$B$7, 0)</f>
        <v>0</v>
      </c>
      <c r="V7211" s="2">
        <f>MAX(F7211 + P7211*Inputs!$B$15 - (Q7211/Inputs!$B$16) - U7211, 0)</f>
        <v>340</v>
      </c>
    </row>
    <row r="7212" spans="1:22" x14ac:dyDescent="0.3">
      <c r="A7212" s="1">
        <v>46323.416666666657</v>
      </c>
      <c r="B7212" s="2">
        <v>10.8219462371151</v>
      </c>
      <c r="C7212" s="2">
        <v>3.8186957141052389</v>
      </c>
      <c r="D7212" s="2">
        <f t="shared" si="1344"/>
        <v>35.825335248802212</v>
      </c>
      <c r="E7212" s="2">
        <f t="shared" si="1345"/>
        <v>32.473672463357715</v>
      </c>
      <c r="F7212" s="2">
        <f t="shared" si="1353"/>
        <v>340</v>
      </c>
      <c r="G7212" s="2">
        <f t="shared" si="1354"/>
        <v>0</v>
      </c>
      <c r="H7212" s="2">
        <f>MIN(Inputs!$B$2, (Inputs!$B$14 - F7212)/Inputs!$B$15)</f>
        <v>0</v>
      </c>
      <c r="I7212" s="2">
        <f>MAX(MIN(Inputs!$B$2, F7212*Inputs!$B$16, Inputs!$B$14*Inputs!$B$4 - G7212), 0)</f>
        <v>170</v>
      </c>
      <c r="J7212" s="2">
        <f>MAX(MIN(Inputs!$B$2, F7212*Inputs!$B$16, (Inputs!$B$14-F7212)/Inputs!$B$15)*Inputs!$B$9, 0)</f>
        <v>0</v>
      </c>
      <c r="K7212" s="2">
        <f>MAX(E7212*Inputs!$B$5 - B7212 - Inputs!$B$8, 0) * H7212</f>
        <v>0</v>
      </c>
      <c r="L7212" s="2">
        <f>IF(B7212 &gt;= D7212*Inputs!$B$10, MAX(B7212 - E7212/Inputs!$B$5 - Inputs!$B$8, 0) * I7212, 0)</f>
        <v>0</v>
      </c>
      <c r="M7212" s="2">
        <f t="shared" si="1346"/>
        <v>0</v>
      </c>
      <c r="N7212" s="3" t="str">
        <f t="shared" si="1347"/>
        <v>Idle</v>
      </c>
      <c r="O7212" s="3" t="str">
        <f t="shared" si="1355"/>
        <v>Idle</v>
      </c>
      <c r="P7212" s="2">
        <f t="shared" si="1348"/>
        <v>0</v>
      </c>
      <c r="Q7212" s="2">
        <f t="shared" si="1349"/>
        <v>0</v>
      </c>
      <c r="R7212" s="2">
        <f t="shared" si="1350"/>
        <v>0</v>
      </c>
      <c r="S7212" s="2">
        <f t="shared" si="1351"/>
        <v>0</v>
      </c>
      <c r="T7212" s="2">
        <f t="shared" si="1352"/>
        <v>0</v>
      </c>
      <c r="U7212" s="2">
        <f>IF(O7212="Reg", R7212 * Inputs!$B$7, 0)</f>
        <v>0</v>
      </c>
      <c r="V7212" s="2">
        <f>MAX(F7212 + P7212*Inputs!$B$15 - (Q7212/Inputs!$B$16) - U7212, 0)</f>
        <v>340</v>
      </c>
    </row>
    <row r="7213" spans="1:22" x14ac:dyDescent="0.3">
      <c r="A7213" s="1">
        <v>46323.458333333343</v>
      </c>
      <c r="B7213" s="2">
        <v>14.306686129075191</v>
      </c>
      <c r="C7213" s="2">
        <v>2.7531220800463041</v>
      </c>
      <c r="D7213" s="2">
        <f t="shared" si="1344"/>
        <v>35.825335248802212</v>
      </c>
      <c r="E7213" s="2">
        <f t="shared" si="1345"/>
        <v>41.367477365396979</v>
      </c>
      <c r="F7213" s="2">
        <f t="shared" si="1353"/>
        <v>340</v>
      </c>
      <c r="G7213" s="2">
        <f t="shared" si="1354"/>
        <v>0</v>
      </c>
      <c r="H7213" s="2">
        <f>MIN(Inputs!$B$2, (Inputs!$B$14 - F7213)/Inputs!$B$15)</f>
        <v>0</v>
      </c>
      <c r="I7213" s="2">
        <f>MAX(MIN(Inputs!$B$2, F7213*Inputs!$B$16, Inputs!$B$14*Inputs!$B$4 - G7213), 0)</f>
        <v>170</v>
      </c>
      <c r="J7213" s="2">
        <f>MAX(MIN(Inputs!$B$2, F7213*Inputs!$B$16, (Inputs!$B$14-F7213)/Inputs!$B$15)*Inputs!$B$9, 0)</f>
        <v>0</v>
      </c>
      <c r="K7213" s="2">
        <f>MAX(E7213*Inputs!$B$5 - B7213 - Inputs!$B$8, 0) * H7213</f>
        <v>0</v>
      </c>
      <c r="L7213" s="2">
        <f>IF(B7213 &gt;= D7213*Inputs!$B$10, MAX(B7213 - E7213/Inputs!$B$5 - Inputs!$B$8, 0) * I7213, 0)</f>
        <v>0</v>
      </c>
      <c r="M7213" s="2">
        <f t="shared" si="1346"/>
        <v>0</v>
      </c>
      <c r="N7213" s="3" t="str">
        <f t="shared" si="1347"/>
        <v>Idle</v>
      </c>
      <c r="O7213" s="3" t="str">
        <f t="shared" si="1355"/>
        <v>Idle</v>
      </c>
      <c r="P7213" s="2">
        <f t="shared" si="1348"/>
        <v>0</v>
      </c>
      <c r="Q7213" s="2">
        <f t="shared" si="1349"/>
        <v>0</v>
      </c>
      <c r="R7213" s="2">
        <f t="shared" si="1350"/>
        <v>0</v>
      </c>
      <c r="S7213" s="2">
        <f t="shared" si="1351"/>
        <v>0</v>
      </c>
      <c r="T7213" s="2">
        <f t="shared" si="1352"/>
        <v>0</v>
      </c>
      <c r="U7213" s="2">
        <f>IF(O7213="Reg", R7213 * Inputs!$B$7, 0)</f>
        <v>0</v>
      </c>
      <c r="V7213" s="2">
        <f>MAX(F7213 + P7213*Inputs!$B$15 - (Q7213/Inputs!$B$16) - U7213, 0)</f>
        <v>340</v>
      </c>
    </row>
    <row r="7214" spans="1:22" x14ac:dyDescent="0.3">
      <c r="A7214" s="1">
        <v>46323.5</v>
      </c>
      <c r="B7214" s="2">
        <v>32.387685926316998</v>
      </c>
      <c r="C7214" s="2">
        <v>2.6562214231551851</v>
      </c>
      <c r="D7214" s="2">
        <f t="shared" si="1344"/>
        <v>35.825335248802212</v>
      </c>
      <c r="E7214" s="2">
        <f t="shared" si="1345"/>
        <v>49.603006796638887</v>
      </c>
      <c r="F7214" s="2">
        <f t="shared" si="1353"/>
        <v>340</v>
      </c>
      <c r="G7214" s="2">
        <f t="shared" si="1354"/>
        <v>0</v>
      </c>
      <c r="H7214" s="2">
        <f>MIN(Inputs!$B$2, (Inputs!$B$14 - F7214)/Inputs!$B$15)</f>
        <v>0</v>
      </c>
      <c r="I7214" s="2">
        <f>MAX(MIN(Inputs!$B$2, F7214*Inputs!$B$16, Inputs!$B$14*Inputs!$B$4 - G7214), 0)</f>
        <v>170</v>
      </c>
      <c r="J7214" s="2">
        <f>MAX(MIN(Inputs!$B$2, F7214*Inputs!$B$16, (Inputs!$B$14-F7214)/Inputs!$B$15)*Inputs!$B$9, 0)</f>
        <v>0</v>
      </c>
      <c r="K7214" s="2">
        <f>MAX(E7214*Inputs!$B$5 - B7214 - Inputs!$B$8, 0) * H7214</f>
        <v>0</v>
      </c>
      <c r="L7214" s="2">
        <f>IF(B7214 &gt;= D7214*Inputs!$B$10, MAX(B7214 - E7214/Inputs!$B$5 - Inputs!$B$8, 0) * I7214, 0)</f>
        <v>0</v>
      </c>
      <c r="M7214" s="2">
        <f t="shared" si="1346"/>
        <v>0</v>
      </c>
      <c r="N7214" s="3" t="str">
        <f t="shared" si="1347"/>
        <v>Idle</v>
      </c>
      <c r="O7214" s="3" t="str">
        <f t="shared" si="1355"/>
        <v>Idle</v>
      </c>
      <c r="P7214" s="2">
        <f t="shared" si="1348"/>
        <v>0</v>
      </c>
      <c r="Q7214" s="2">
        <f t="shared" si="1349"/>
        <v>0</v>
      </c>
      <c r="R7214" s="2">
        <f t="shared" si="1350"/>
        <v>0</v>
      </c>
      <c r="S7214" s="2">
        <f t="shared" si="1351"/>
        <v>0</v>
      </c>
      <c r="T7214" s="2">
        <f t="shared" si="1352"/>
        <v>0</v>
      </c>
      <c r="U7214" s="2">
        <f>IF(O7214="Reg", R7214 * Inputs!$B$7, 0)</f>
        <v>0</v>
      </c>
      <c r="V7214" s="2">
        <f>MAX(F7214 + P7214*Inputs!$B$15 - (Q7214/Inputs!$B$16) - U7214, 0)</f>
        <v>340</v>
      </c>
    </row>
    <row r="7215" spans="1:22" x14ac:dyDescent="0.3">
      <c r="A7215" s="1">
        <v>46323.541666666657</v>
      </c>
      <c r="B7215" s="2">
        <v>39.473260910888683</v>
      </c>
      <c r="C7215" s="2">
        <v>17.323082801545151</v>
      </c>
      <c r="D7215" s="2">
        <f t="shared" si="1344"/>
        <v>35.825335248802212</v>
      </c>
      <c r="E7215" s="2">
        <f t="shared" si="1345"/>
        <v>57.210497075510467</v>
      </c>
      <c r="F7215" s="2">
        <f t="shared" si="1353"/>
        <v>340</v>
      </c>
      <c r="G7215" s="2">
        <f t="shared" si="1354"/>
        <v>0</v>
      </c>
      <c r="H7215" s="2">
        <f>MIN(Inputs!$B$2, (Inputs!$B$14 - F7215)/Inputs!$B$15)</f>
        <v>0</v>
      </c>
      <c r="I7215" s="2">
        <f>MAX(MIN(Inputs!$B$2, F7215*Inputs!$B$16, Inputs!$B$14*Inputs!$B$4 - G7215), 0)</f>
        <v>170</v>
      </c>
      <c r="J7215" s="2">
        <f>MAX(MIN(Inputs!$B$2, F7215*Inputs!$B$16, (Inputs!$B$14-F7215)/Inputs!$B$15)*Inputs!$B$9, 0)</f>
        <v>0</v>
      </c>
      <c r="K7215" s="2">
        <f>MAX(E7215*Inputs!$B$5 - B7215 - Inputs!$B$8, 0) * H7215</f>
        <v>0</v>
      </c>
      <c r="L7215" s="2">
        <f>IF(B7215 &gt;= D7215*Inputs!$B$10, MAX(B7215 - E7215/Inputs!$B$5 - Inputs!$B$8, 0) * I7215, 0)</f>
        <v>0</v>
      </c>
      <c r="M7215" s="2">
        <f t="shared" si="1346"/>
        <v>0</v>
      </c>
      <c r="N7215" s="3" t="str">
        <f t="shared" si="1347"/>
        <v>Idle</v>
      </c>
      <c r="O7215" s="3" t="str">
        <f t="shared" si="1355"/>
        <v>Idle</v>
      </c>
      <c r="P7215" s="2">
        <f t="shared" si="1348"/>
        <v>0</v>
      </c>
      <c r="Q7215" s="2">
        <f t="shared" si="1349"/>
        <v>0</v>
      </c>
      <c r="R7215" s="2">
        <f t="shared" si="1350"/>
        <v>0</v>
      </c>
      <c r="S7215" s="2">
        <f t="shared" si="1351"/>
        <v>0</v>
      </c>
      <c r="T7215" s="2">
        <f t="shared" si="1352"/>
        <v>0</v>
      </c>
      <c r="U7215" s="2">
        <f>IF(O7215="Reg", R7215 * Inputs!$B$7, 0)</f>
        <v>0</v>
      </c>
      <c r="V7215" s="2">
        <f>MAX(F7215 + P7215*Inputs!$B$15 - (Q7215/Inputs!$B$16) - U7215, 0)</f>
        <v>340</v>
      </c>
    </row>
    <row r="7216" spans="1:22" x14ac:dyDescent="0.3">
      <c r="A7216" s="1">
        <v>46323.583333333343</v>
      </c>
      <c r="B7216" s="2">
        <v>42.273910473762399</v>
      </c>
      <c r="C7216" s="2">
        <v>3.422488962691304</v>
      </c>
      <c r="D7216" s="2">
        <f t="shared" si="1344"/>
        <v>35.825335248802212</v>
      </c>
      <c r="E7216" s="2">
        <f t="shared" si="1345"/>
        <v>61.099504941470428</v>
      </c>
      <c r="F7216" s="2">
        <f t="shared" si="1353"/>
        <v>340</v>
      </c>
      <c r="G7216" s="2">
        <f t="shared" si="1354"/>
        <v>0</v>
      </c>
      <c r="H7216" s="2">
        <f>MIN(Inputs!$B$2, (Inputs!$B$14 - F7216)/Inputs!$B$15)</f>
        <v>0</v>
      </c>
      <c r="I7216" s="2">
        <f>MAX(MIN(Inputs!$B$2, F7216*Inputs!$B$16, Inputs!$B$14*Inputs!$B$4 - G7216), 0)</f>
        <v>170</v>
      </c>
      <c r="J7216" s="2">
        <f>MAX(MIN(Inputs!$B$2, F7216*Inputs!$B$16, (Inputs!$B$14-F7216)/Inputs!$B$15)*Inputs!$B$9, 0)</f>
        <v>0</v>
      </c>
      <c r="K7216" s="2">
        <f>MAX(E7216*Inputs!$B$5 - B7216 - Inputs!$B$8, 0) * H7216</f>
        <v>0</v>
      </c>
      <c r="L7216" s="2">
        <f>IF(B7216 &gt;= D7216*Inputs!$B$10, MAX(B7216 - E7216/Inputs!$B$5 - Inputs!$B$8, 0) * I7216, 0)</f>
        <v>0</v>
      </c>
      <c r="M7216" s="2">
        <f t="shared" si="1346"/>
        <v>0</v>
      </c>
      <c r="N7216" s="3" t="str">
        <f t="shared" si="1347"/>
        <v>Idle</v>
      </c>
      <c r="O7216" s="3" t="str">
        <f t="shared" si="1355"/>
        <v>Idle</v>
      </c>
      <c r="P7216" s="2">
        <f t="shared" si="1348"/>
        <v>0</v>
      </c>
      <c r="Q7216" s="2">
        <f t="shared" si="1349"/>
        <v>0</v>
      </c>
      <c r="R7216" s="2">
        <f t="shared" si="1350"/>
        <v>0</v>
      </c>
      <c r="S7216" s="2">
        <f t="shared" si="1351"/>
        <v>0</v>
      </c>
      <c r="T7216" s="2">
        <f t="shared" si="1352"/>
        <v>0</v>
      </c>
      <c r="U7216" s="2">
        <f>IF(O7216="Reg", R7216 * Inputs!$B$7, 0)</f>
        <v>0</v>
      </c>
      <c r="V7216" s="2">
        <f>MAX(F7216 + P7216*Inputs!$B$15 - (Q7216/Inputs!$B$16) - U7216, 0)</f>
        <v>340</v>
      </c>
    </row>
    <row r="7217" spans="1:22" x14ac:dyDescent="0.3">
      <c r="A7217" s="1">
        <v>46323.625</v>
      </c>
      <c r="B7217" s="2">
        <v>55.578545102987931</v>
      </c>
      <c r="C7217" s="2">
        <v>1.5827570854744151</v>
      </c>
      <c r="D7217" s="2">
        <f t="shared" si="1344"/>
        <v>35.825335248802212</v>
      </c>
      <c r="E7217" s="2">
        <f t="shared" si="1345"/>
        <v>65.101470996758962</v>
      </c>
      <c r="F7217" s="2">
        <f t="shared" si="1353"/>
        <v>340</v>
      </c>
      <c r="G7217" s="2">
        <f t="shared" si="1354"/>
        <v>0</v>
      </c>
      <c r="H7217" s="2">
        <f>MIN(Inputs!$B$2, (Inputs!$B$14 - F7217)/Inputs!$B$15)</f>
        <v>0</v>
      </c>
      <c r="I7217" s="2">
        <f>MAX(MIN(Inputs!$B$2, F7217*Inputs!$B$16, Inputs!$B$14*Inputs!$B$4 - G7217), 0)</f>
        <v>170</v>
      </c>
      <c r="J7217" s="2">
        <f>MAX(MIN(Inputs!$B$2, F7217*Inputs!$B$16, (Inputs!$B$14-F7217)/Inputs!$B$15)*Inputs!$B$9, 0)</f>
        <v>0</v>
      </c>
      <c r="K7217" s="2">
        <f>MAX(E7217*Inputs!$B$5 - B7217 - Inputs!$B$8, 0) * H7217</f>
        <v>0</v>
      </c>
      <c r="L7217" s="2">
        <f>IF(B7217 &gt;= D7217*Inputs!$B$10, MAX(B7217 - E7217/Inputs!$B$5 - Inputs!$B$8, 0) * I7217, 0)</f>
        <v>0</v>
      </c>
      <c r="M7217" s="2">
        <f t="shared" si="1346"/>
        <v>0</v>
      </c>
      <c r="N7217" s="3" t="str">
        <f t="shared" si="1347"/>
        <v>Idle</v>
      </c>
      <c r="O7217" s="3" t="str">
        <f t="shared" si="1355"/>
        <v>Idle</v>
      </c>
      <c r="P7217" s="2">
        <f t="shared" si="1348"/>
        <v>0</v>
      </c>
      <c r="Q7217" s="2">
        <f t="shared" si="1349"/>
        <v>0</v>
      </c>
      <c r="R7217" s="2">
        <f t="shared" si="1350"/>
        <v>0</v>
      </c>
      <c r="S7217" s="2">
        <f t="shared" si="1351"/>
        <v>0</v>
      </c>
      <c r="T7217" s="2">
        <f t="shared" si="1352"/>
        <v>0</v>
      </c>
      <c r="U7217" s="2">
        <f>IF(O7217="Reg", R7217 * Inputs!$B$7, 0)</f>
        <v>0</v>
      </c>
      <c r="V7217" s="2">
        <f>MAX(F7217 + P7217*Inputs!$B$15 - (Q7217/Inputs!$B$16) - U7217, 0)</f>
        <v>340</v>
      </c>
    </row>
    <row r="7218" spans="1:22" x14ac:dyDescent="0.3">
      <c r="A7218" s="1">
        <v>46323.666666666657</v>
      </c>
      <c r="B7218" s="2">
        <v>64.184775649350669</v>
      </c>
      <c r="C7218" s="2">
        <v>15.69602639058807</v>
      </c>
      <c r="D7218" s="2">
        <f t="shared" si="1344"/>
        <v>35.825335248802212</v>
      </c>
      <c r="E7218" s="2">
        <f t="shared" si="1345"/>
        <v>66.213598323828691</v>
      </c>
      <c r="F7218" s="2">
        <f t="shared" si="1353"/>
        <v>340</v>
      </c>
      <c r="G7218" s="2">
        <f t="shared" si="1354"/>
        <v>0</v>
      </c>
      <c r="H7218" s="2">
        <f>MIN(Inputs!$B$2, (Inputs!$B$14 - F7218)/Inputs!$B$15)</f>
        <v>0</v>
      </c>
      <c r="I7218" s="2">
        <f>MAX(MIN(Inputs!$B$2, F7218*Inputs!$B$16, Inputs!$B$14*Inputs!$B$4 - G7218), 0)</f>
        <v>170</v>
      </c>
      <c r="J7218" s="2">
        <f>MAX(MIN(Inputs!$B$2, F7218*Inputs!$B$16, (Inputs!$B$14-F7218)/Inputs!$B$15)*Inputs!$B$9, 0)</f>
        <v>0</v>
      </c>
      <c r="K7218" s="2">
        <f>MAX(E7218*Inputs!$B$5 - B7218 - Inputs!$B$8, 0) * H7218</f>
        <v>0</v>
      </c>
      <c r="L7218" s="2">
        <f>IF(B7218 &gt;= D7218*Inputs!$B$10, MAX(B7218 - E7218/Inputs!$B$5 - Inputs!$B$8, 0) * I7218, 0)</f>
        <v>0</v>
      </c>
      <c r="M7218" s="2">
        <f t="shared" si="1346"/>
        <v>0</v>
      </c>
      <c r="N7218" s="3" t="str">
        <f t="shared" si="1347"/>
        <v>Idle</v>
      </c>
      <c r="O7218" s="3" t="str">
        <f t="shared" si="1355"/>
        <v>Idle</v>
      </c>
      <c r="P7218" s="2">
        <f t="shared" si="1348"/>
        <v>0</v>
      </c>
      <c r="Q7218" s="2">
        <f t="shared" si="1349"/>
        <v>0</v>
      </c>
      <c r="R7218" s="2">
        <f t="shared" si="1350"/>
        <v>0</v>
      </c>
      <c r="S7218" s="2">
        <f t="shared" si="1351"/>
        <v>0</v>
      </c>
      <c r="T7218" s="2">
        <f t="shared" si="1352"/>
        <v>0</v>
      </c>
      <c r="U7218" s="2">
        <f>IF(O7218="Reg", R7218 * Inputs!$B$7, 0)</f>
        <v>0</v>
      </c>
      <c r="V7218" s="2">
        <f>MAX(F7218 + P7218*Inputs!$B$15 - (Q7218/Inputs!$B$16) - U7218, 0)</f>
        <v>340</v>
      </c>
    </row>
    <row r="7219" spans="1:22" x14ac:dyDescent="0.3">
      <c r="A7219" s="1">
        <v>46323.708333333343</v>
      </c>
      <c r="B7219" s="2">
        <v>63.719862716526592</v>
      </c>
      <c r="C7219" s="2">
        <v>6.0286092752495604</v>
      </c>
      <c r="D7219" s="2">
        <f t="shared" si="1344"/>
        <v>35.825335248802212</v>
      </c>
      <c r="E7219" s="2">
        <f t="shared" si="1345"/>
        <v>63.72930586882935</v>
      </c>
      <c r="F7219" s="2">
        <f t="shared" si="1353"/>
        <v>340</v>
      </c>
      <c r="G7219" s="2">
        <f t="shared" si="1354"/>
        <v>0</v>
      </c>
      <c r="H7219" s="2">
        <f>MIN(Inputs!$B$2, (Inputs!$B$14 - F7219)/Inputs!$B$15)</f>
        <v>0</v>
      </c>
      <c r="I7219" s="2">
        <f>MAX(MIN(Inputs!$B$2, F7219*Inputs!$B$16, Inputs!$B$14*Inputs!$B$4 - G7219), 0)</f>
        <v>170</v>
      </c>
      <c r="J7219" s="2">
        <f>MAX(MIN(Inputs!$B$2, F7219*Inputs!$B$16, (Inputs!$B$14-F7219)/Inputs!$B$15)*Inputs!$B$9, 0)</f>
        <v>0</v>
      </c>
      <c r="K7219" s="2">
        <f>MAX(E7219*Inputs!$B$5 - B7219 - Inputs!$B$8, 0) * H7219</f>
        <v>0</v>
      </c>
      <c r="L7219" s="2">
        <f>IF(B7219 &gt;= D7219*Inputs!$B$10, MAX(B7219 - E7219/Inputs!$B$5 - Inputs!$B$8, 0) * I7219, 0)</f>
        <v>0</v>
      </c>
      <c r="M7219" s="2">
        <f t="shared" si="1346"/>
        <v>0</v>
      </c>
      <c r="N7219" s="3" t="str">
        <f t="shared" si="1347"/>
        <v>Idle</v>
      </c>
      <c r="O7219" s="3" t="str">
        <f t="shared" si="1355"/>
        <v>Idle</v>
      </c>
      <c r="P7219" s="2">
        <f t="shared" si="1348"/>
        <v>0</v>
      </c>
      <c r="Q7219" s="2">
        <f t="shared" si="1349"/>
        <v>0</v>
      </c>
      <c r="R7219" s="2">
        <f t="shared" si="1350"/>
        <v>0</v>
      </c>
      <c r="S7219" s="2">
        <f t="shared" si="1351"/>
        <v>0</v>
      </c>
      <c r="T7219" s="2">
        <f t="shared" si="1352"/>
        <v>0</v>
      </c>
      <c r="U7219" s="2">
        <f>IF(O7219="Reg", R7219 * Inputs!$B$7, 0)</f>
        <v>0</v>
      </c>
      <c r="V7219" s="2">
        <f>MAX(F7219 + P7219*Inputs!$B$15 - (Q7219/Inputs!$B$16) - U7219, 0)</f>
        <v>340</v>
      </c>
    </row>
    <row r="7220" spans="1:22" x14ac:dyDescent="0.3">
      <c r="A7220" s="1">
        <v>46323.75</v>
      </c>
      <c r="B7220" s="2">
        <v>78.032627599546601</v>
      </c>
      <c r="C7220" s="2">
        <v>5.2675147656117547</v>
      </c>
      <c r="D7220" s="2">
        <f t="shared" si="1344"/>
        <v>35.825335248802212</v>
      </c>
      <c r="E7220" s="2">
        <f t="shared" si="1345"/>
        <v>60.01699846220648</v>
      </c>
      <c r="F7220" s="2">
        <f t="shared" si="1353"/>
        <v>340</v>
      </c>
      <c r="G7220" s="2">
        <f t="shared" si="1354"/>
        <v>0</v>
      </c>
      <c r="H7220" s="2">
        <f>MIN(Inputs!$B$2, (Inputs!$B$14 - F7220)/Inputs!$B$15)</f>
        <v>0</v>
      </c>
      <c r="I7220" s="2">
        <f>MAX(MIN(Inputs!$B$2, F7220*Inputs!$B$16, Inputs!$B$14*Inputs!$B$4 - G7220), 0)</f>
        <v>170</v>
      </c>
      <c r="J7220" s="2">
        <f>MAX(MIN(Inputs!$B$2, F7220*Inputs!$B$16, (Inputs!$B$14-F7220)/Inputs!$B$15)*Inputs!$B$9, 0)</f>
        <v>0</v>
      </c>
      <c r="K7220" s="2">
        <f>MAX(E7220*Inputs!$B$5 - B7220 - Inputs!$B$8, 0) * H7220</f>
        <v>0</v>
      </c>
      <c r="L7220" s="2">
        <f>IF(B7220 &gt;= D7220*Inputs!$B$10, MAX(B7220 - E7220/Inputs!$B$5 - Inputs!$B$8, 0) * I7220, 0)</f>
        <v>0</v>
      </c>
      <c r="M7220" s="2">
        <f t="shared" si="1346"/>
        <v>0</v>
      </c>
      <c r="N7220" s="3" t="str">
        <f t="shared" si="1347"/>
        <v>Idle</v>
      </c>
      <c r="O7220" s="3" t="str">
        <f t="shared" si="1355"/>
        <v>Idle</v>
      </c>
      <c r="P7220" s="2">
        <f t="shared" si="1348"/>
        <v>0</v>
      </c>
      <c r="Q7220" s="2">
        <f t="shared" si="1349"/>
        <v>0</v>
      </c>
      <c r="R7220" s="2">
        <f t="shared" si="1350"/>
        <v>0</v>
      </c>
      <c r="S7220" s="2">
        <f t="shared" si="1351"/>
        <v>0</v>
      </c>
      <c r="T7220" s="2">
        <f t="shared" si="1352"/>
        <v>0</v>
      </c>
      <c r="U7220" s="2">
        <f>IF(O7220="Reg", R7220 * Inputs!$B$7, 0)</f>
        <v>0</v>
      </c>
      <c r="V7220" s="2">
        <f>MAX(F7220 + P7220*Inputs!$B$15 - (Q7220/Inputs!$B$16) - U7220, 0)</f>
        <v>340</v>
      </c>
    </row>
    <row r="7221" spans="1:22" x14ac:dyDescent="0.3">
      <c r="A7221" s="1">
        <v>46323.791666666657</v>
      </c>
      <c r="B7221" s="2">
        <v>62.807308106648343</v>
      </c>
      <c r="C7221" s="2">
        <v>1.174806810343102</v>
      </c>
      <c r="D7221" s="2">
        <f t="shared" si="1344"/>
        <v>35.825335248802212</v>
      </c>
      <c r="E7221" s="2">
        <f t="shared" si="1345"/>
        <v>52.318466592317463</v>
      </c>
      <c r="F7221" s="2">
        <f t="shared" si="1353"/>
        <v>340</v>
      </c>
      <c r="G7221" s="2">
        <f t="shared" si="1354"/>
        <v>0</v>
      </c>
      <c r="H7221" s="2">
        <f>MIN(Inputs!$B$2, (Inputs!$B$14 - F7221)/Inputs!$B$15)</f>
        <v>0</v>
      </c>
      <c r="I7221" s="2">
        <f>MAX(MIN(Inputs!$B$2, F7221*Inputs!$B$16, Inputs!$B$14*Inputs!$B$4 - G7221), 0)</f>
        <v>170</v>
      </c>
      <c r="J7221" s="2">
        <f>MAX(MIN(Inputs!$B$2, F7221*Inputs!$B$16, (Inputs!$B$14-F7221)/Inputs!$B$15)*Inputs!$B$9, 0)</f>
        <v>0</v>
      </c>
      <c r="K7221" s="2">
        <f>MAX(E7221*Inputs!$B$5 - B7221 - Inputs!$B$8, 0) * H7221</f>
        <v>0</v>
      </c>
      <c r="L7221" s="2">
        <f>IF(B7221 &gt;= D7221*Inputs!$B$10, MAX(B7221 - E7221/Inputs!$B$5 - Inputs!$B$8, 0) * I7221, 0)</f>
        <v>0</v>
      </c>
      <c r="M7221" s="2">
        <f t="shared" si="1346"/>
        <v>0</v>
      </c>
      <c r="N7221" s="3" t="str">
        <f t="shared" si="1347"/>
        <v>Idle</v>
      </c>
      <c r="O7221" s="3" t="str">
        <f t="shared" si="1355"/>
        <v>Idle</v>
      </c>
      <c r="P7221" s="2">
        <f t="shared" si="1348"/>
        <v>0</v>
      </c>
      <c r="Q7221" s="2">
        <f t="shared" si="1349"/>
        <v>0</v>
      </c>
      <c r="R7221" s="2">
        <f t="shared" si="1350"/>
        <v>0</v>
      </c>
      <c r="S7221" s="2">
        <f t="shared" si="1351"/>
        <v>0</v>
      </c>
      <c r="T7221" s="2">
        <f t="shared" si="1352"/>
        <v>0</v>
      </c>
      <c r="U7221" s="2">
        <f>IF(O7221="Reg", R7221 * Inputs!$B$7, 0)</f>
        <v>0</v>
      </c>
      <c r="V7221" s="2">
        <f>MAX(F7221 + P7221*Inputs!$B$15 - (Q7221/Inputs!$B$16) - U7221, 0)</f>
        <v>340</v>
      </c>
    </row>
    <row r="7222" spans="1:22" x14ac:dyDescent="0.3">
      <c r="A7222" s="1">
        <v>46323.833333333343</v>
      </c>
      <c r="B7222" s="2">
        <v>66.285706805493575</v>
      </c>
      <c r="C7222" s="2">
        <v>11.637110653614769</v>
      </c>
      <c r="D7222" s="2">
        <f t="shared" si="1344"/>
        <v>35.825335248802212</v>
      </c>
      <c r="E7222" s="2">
        <f t="shared" si="1345"/>
        <v>45.086294988001036</v>
      </c>
      <c r="F7222" s="2">
        <f t="shared" si="1353"/>
        <v>340</v>
      </c>
      <c r="G7222" s="2">
        <f t="shared" si="1354"/>
        <v>0</v>
      </c>
      <c r="H7222" s="2">
        <f>MIN(Inputs!$B$2, (Inputs!$B$14 - F7222)/Inputs!$B$15)</f>
        <v>0</v>
      </c>
      <c r="I7222" s="2">
        <f>MAX(MIN(Inputs!$B$2, F7222*Inputs!$B$16, Inputs!$B$14*Inputs!$B$4 - G7222), 0)</f>
        <v>170</v>
      </c>
      <c r="J7222" s="2">
        <f>MAX(MIN(Inputs!$B$2, F7222*Inputs!$B$16, (Inputs!$B$14-F7222)/Inputs!$B$15)*Inputs!$B$9, 0)</f>
        <v>0</v>
      </c>
      <c r="K7222" s="2">
        <f>MAX(E7222*Inputs!$B$5 - B7222 - Inputs!$B$8, 0) * H7222</f>
        <v>0</v>
      </c>
      <c r="L7222" s="2">
        <f>IF(B7222 &gt;= D7222*Inputs!$B$10, MAX(B7222 - E7222/Inputs!$B$5 - Inputs!$B$8, 0) * I7222, 0)</f>
        <v>0</v>
      </c>
      <c r="M7222" s="2">
        <f t="shared" si="1346"/>
        <v>0</v>
      </c>
      <c r="N7222" s="3" t="str">
        <f t="shared" si="1347"/>
        <v>Idle</v>
      </c>
      <c r="O7222" s="3" t="str">
        <f t="shared" si="1355"/>
        <v>Idle</v>
      </c>
      <c r="P7222" s="2">
        <f t="shared" si="1348"/>
        <v>0</v>
      </c>
      <c r="Q7222" s="2">
        <f t="shared" si="1349"/>
        <v>0</v>
      </c>
      <c r="R7222" s="2">
        <f t="shared" si="1350"/>
        <v>0</v>
      </c>
      <c r="S7222" s="2">
        <f t="shared" si="1351"/>
        <v>0</v>
      </c>
      <c r="T7222" s="2">
        <f t="shared" si="1352"/>
        <v>0</v>
      </c>
      <c r="U7222" s="2">
        <f>IF(O7222="Reg", R7222 * Inputs!$B$7, 0)</f>
        <v>0</v>
      </c>
      <c r="V7222" s="2">
        <f>MAX(F7222 + P7222*Inputs!$B$15 - (Q7222/Inputs!$B$16) - U7222, 0)</f>
        <v>340</v>
      </c>
    </row>
    <row r="7223" spans="1:22" x14ac:dyDescent="0.3">
      <c r="A7223" s="1">
        <v>46323.875</v>
      </c>
      <c r="B7223" s="2">
        <v>62.251309065406289</v>
      </c>
      <c r="C7223" s="2">
        <v>3.9764284201656919</v>
      </c>
      <c r="D7223" s="2">
        <f t="shared" si="1344"/>
        <v>35.825335248802212</v>
      </c>
      <c r="E7223" s="2">
        <f t="shared" si="1345"/>
        <v>34.7668446490039</v>
      </c>
      <c r="F7223" s="2">
        <f t="shared" si="1353"/>
        <v>340</v>
      </c>
      <c r="G7223" s="2">
        <f t="shared" si="1354"/>
        <v>0</v>
      </c>
      <c r="H7223" s="2">
        <f>MIN(Inputs!$B$2, (Inputs!$B$14 - F7223)/Inputs!$B$15)</f>
        <v>0</v>
      </c>
      <c r="I7223" s="2">
        <f>MAX(MIN(Inputs!$B$2, F7223*Inputs!$B$16, Inputs!$B$14*Inputs!$B$4 - G7223), 0)</f>
        <v>170</v>
      </c>
      <c r="J7223" s="2">
        <f>MAX(MIN(Inputs!$B$2, F7223*Inputs!$B$16, (Inputs!$B$14-F7223)/Inputs!$B$15)*Inputs!$B$9, 0)</f>
        <v>0</v>
      </c>
      <c r="K7223" s="2">
        <f>MAX(E7223*Inputs!$B$5 - B7223 - Inputs!$B$8, 0) * H7223</f>
        <v>0</v>
      </c>
      <c r="L7223" s="2">
        <f>IF(B7223 &gt;= D7223*Inputs!$B$10, MAX(B7223 - E7223/Inputs!$B$5 - Inputs!$B$8, 0) * I7223, 0)</f>
        <v>466.40027937967955</v>
      </c>
      <c r="M7223" s="2">
        <f t="shared" si="1346"/>
        <v>0</v>
      </c>
      <c r="N7223" s="3" t="str">
        <f t="shared" si="1347"/>
        <v>Discharge</v>
      </c>
      <c r="O7223" s="3" t="str">
        <f t="shared" si="1355"/>
        <v>Discharge</v>
      </c>
      <c r="P7223" s="2">
        <f t="shared" si="1348"/>
        <v>0</v>
      </c>
      <c r="Q7223" s="2">
        <f t="shared" si="1349"/>
        <v>170</v>
      </c>
      <c r="R7223" s="2">
        <f t="shared" si="1350"/>
        <v>0</v>
      </c>
      <c r="S7223" s="2">
        <f t="shared" si="1351"/>
        <v>10582.722541119068</v>
      </c>
      <c r="T7223" s="2">
        <f t="shared" si="1352"/>
        <v>0</v>
      </c>
      <c r="U7223" s="2">
        <f>IF(O7223="Reg", R7223 * Inputs!$B$7, 0)</f>
        <v>0</v>
      </c>
      <c r="V7223" s="2">
        <f>MAX(F7223 + P7223*Inputs!$B$15 - (Q7223/Inputs!$B$16) - U7223, 0)</f>
        <v>170</v>
      </c>
    </row>
    <row r="7224" spans="1:22" x14ac:dyDescent="0.3">
      <c r="A7224" s="1">
        <v>46323.916666666657</v>
      </c>
      <c r="B7224" s="2">
        <v>49.279020919354643</v>
      </c>
      <c r="C7224" s="2">
        <v>25.182390308701379</v>
      </c>
      <c r="D7224" s="2">
        <f t="shared" si="1344"/>
        <v>35.825335248802212</v>
      </c>
      <c r="E7224" s="2">
        <f t="shared" si="1345"/>
        <v>24.780334197822032</v>
      </c>
      <c r="F7224" s="2">
        <f t="shared" si="1353"/>
        <v>170</v>
      </c>
      <c r="G7224" s="2">
        <f t="shared" si="1354"/>
        <v>170</v>
      </c>
      <c r="H7224" s="2">
        <f>MIN(Inputs!$B$2, (Inputs!$B$14 - F7224)/Inputs!$B$15)</f>
        <v>170</v>
      </c>
      <c r="I7224" s="2">
        <f>MAX(MIN(Inputs!$B$2, F7224*Inputs!$B$16, Inputs!$B$14*Inputs!$B$4 - G7224), 0)</f>
        <v>170</v>
      </c>
      <c r="J7224" s="2">
        <f>MAX(MIN(Inputs!$B$2, F7224*Inputs!$B$16, (Inputs!$B$14-F7224)/Inputs!$B$15)*Inputs!$B$9, 0)</f>
        <v>136</v>
      </c>
      <c r="K7224" s="2">
        <f>MAX(E7224*Inputs!$B$5 - B7224 - Inputs!$B$8, 0) * H7224</f>
        <v>0</v>
      </c>
      <c r="L7224" s="2">
        <f>IF(B7224 &gt;= D7224*Inputs!$B$10, MAX(B7224 - E7224/Inputs!$B$5 - Inputs!$B$8, 0) * I7224, 0)</f>
        <v>190.32354080194213</v>
      </c>
      <c r="M7224" s="2">
        <f t="shared" si="1346"/>
        <v>3424.8050819833875</v>
      </c>
      <c r="N7224" s="3" t="str">
        <f t="shared" si="1347"/>
        <v>Reg</v>
      </c>
      <c r="O7224" s="3" t="str">
        <f t="shared" si="1355"/>
        <v>Discharge</v>
      </c>
      <c r="P7224" s="2">
        <f t="shared" si="1348"/>
        <v>0</v>
      </c>
      <c r="Q7224" s="2">
        <f t="shared" si="1349"/>
        <v>170</v>
      </c>
      <c r="R7224" s="2">
        <f t="shared" si="1350"/>
        <v>0</v>
      </c>
      <c r="S7224" s="2">
        <f t="shared" si="1351"/>
        <v>8377.4335562902888</v>
      </c>
      <c r="T7224" s="2">
        <f t="shared" si="1352"/>
        <v>0</v>
      </c>
      <c r="U7224" s="2">
        <f>IF(O7224="Reg", R7224 * Inputs!$B$7, 0)</f>
        <v>0</v>
      </c>
      <c r="V7224" s="2">
        <f>MAX(F7224 + P7224*Inputs!$B$15 - (Q7224/Inputs!$B$16) - U7224, 0)</f>
        <v>0</v>
      </c>
    </row>
    <row r="7225" spans="1:22" x14ac:dyDescent="0.3">
      <c r="A7225" s="1">
        <v>46323.958333333343</v>
      </c>
      <c r="B7225" s="2">
        <v>41.446018276789431</v>
      </c>
      <c r="C7225" s="2">
        <v>7.0622414388795827</v>
      </c>
      <c r="D7225" s="2">
        <f t="shared" si="1344"/>
        <v>35.825335248802212</v>
      </c>
      <c r="E7225" s="2">
        <f t="shared" si="1345"/>
        <v>16.567164044596257</v>
      </c>
      <c r="F7225" s="2">
        <f t="shared" si="1353"/>
        <v>0</v>
      </c>
      <c r="G7225" s="2">
        <f t="shared" si="1354"/>
        <v>340</v>
      </c>
      <c r="H7225" s="2">
        <f>MIN(Inputs!$B$2, (Inputs!$B$14 - F7225)/Inputs!$B$15)</f>
        <v>170</v>
      </c>
      <c r="I7225" s="2">
        <f>MAX(MIN(Inputs!$B$2, F7225*Inputs!$B$16, Inputs!$B$14*Inputs!$B$4 - G7225), 0)</f>
        <v>0</v>
      </c>
      <c r="J7225" s="2">
        <f>MAX(MIN(Inputs!$B$2, F7225*Inputs!$B$16, (Inputs!$B$14-F7225)/Inputs!$B$15)*Inputs!$B$9, 0)</f>
        <v>0</v>
      </c>
      <c r="K7225" s="2">
        <f>MAX(E7225*Inputs!$B$5 - B7225 - Inputs!$B$8, 0) * H7225</f>
        <v>0</v>
      </c>
      <c r="L7225" s="2">
        <f>IF(B7225 &gt;= D7225*Inputs!$B$10, MAX(B7225 - E7225/Inputs!$B$5 - Inputs!$B$8, 0) * I7225, 0)</f>
        <v>0</v>
      </c>
      <c r="M7225" s="2">
        <f t="shared" si="1346"/>
        <v>0</v>
      </c>
      <c r="N7225" s="3" t="str">
        <f t="shared" si="1347"/>
        <v>Idle</v>
      </c>
      <c r="O7225" s="3" t="str">
        <f t="shared" si="1355"/>
        <v>Idle</v>
      </c>
      <c r="P7225" s="2">
        <f t="shared" si="1348"/>
        <v>0</v>
      </c>
      <c r="Q7225" s="2">
        <f t="shared" si="1349"/>
        <v>0</v>
      </c>
      <c r="R7225" s="2">
        <f t="shared" si="1350"/>
        <v>0</v>
      </c>
      <c r="S7225" s="2">
        <f t="shared" si="1351"/>
        <v>0</v>
      </c>
      <c r="T7225" s="2">
        <f t="shared" si="1352"/>
        <v>0</v>
      </c>
      <c r="U7225" s="2">
        <f>IF(O7225="Reg", R7225 * Inputs!$B$7, 0)</f>
        <v>0</v>
      </c>
      <c r="V7225" s="2">
        <f>MAX(F7225 + P7225*Inputs!$B$15 - (Q7225/Inputs!$B$16) - U7225, 0)</f>
        <v>0</v>
      </c>
    </row>
    <row r="7226" spans="1:22" x14ac:dyDescent="0.3">
      <c r="A7226" s="1">
        <v>46324</v>
      </c>
      <c r="B7226" s="2">
        <v>31.84143638021251</v>
      </c>
      <c r="C7226" s="2">
        <v>6.3626172817926872</v>
      </c>
      <c r="D7226" s="2">
        <f t="shared" si="1344"/>
        <v>30.958876151656217</v>
      </c>
      <c r="E7226" s="2">
        <f t="shared" si="1345"/>
        <v>9.6594943317980206</v>
      </c>
      <c r="F7226" s="2">
        <f t="shared" si="1353"/>
        <v>0</v>
      </c>
      <c r="G7226" s="2">
        <f t="shared" si="1354"/>
        <v>0</v>
      </c>
      <c r="H7226" s="2">
        <f>MIN(Inputs!$B$2, (Inputs!$B$14 - F7226)/Inputs!$B$15)</f>
        <v>170</v>
      </c>
      <c r="I7226" s="2">
        <f>MAX(MIN(Inputs!$B$2, F7226*Inputs!$B$16, Inputs!$B$14*Inputs!$B$4 - G7226), 0)</f>
        <v>0</v>
      </c>
      <c r="J7226" s="2">
        <f>MAX(MIN(Inputs!$B$2, F7226*Inputs!$B$16, (Inputs!$B$14-F7226)/Inputs!$B$15)*Inputs!$B$9, 0)</f>
        <v>0</v>
      </c>
      <c r="K7226" s="2">
        <f>MAX(E7226*Inputs!$B$5 - B7226 - Inputs!$B$8, 0) * H7226</f>
        <v>0</v>
      </c>
      <c r="L7226" s="2">
        <f>IF(B7226 &gt;= D7226*Inputs!$B$10, MAX(B7226 - E7226/Inputs!$B$5 - Inputs!$B$8, 0) * I7226, 0)</f>
        <v>0</v>
      </c>
      <c r="M7226" s="2">
        <f t="shared" si="1346"/>
        <v>0</v>
      </c>
      <c r="N7226" s="3" t="str">
        <f t="shared" si="1347"/>
        <v>Idle</v>
      </c>
      <c r="O7226" s="3" t="str">
        <f t="shared" si="1355"/>
        <v>Idle</v>
      </c>
      <c r="P7226" s="2">
        <f t="shared" si="1348"/>
        <v>0</v>
      </c>
      <c r="Q7226" s="2">
        <f t="shared" si="1349"/>
        <v>0</v>
      </c>
      <c r="R7226" s="2">
        <f t="shared" si="1350"/>
        <v>0</v>
      </c>
      <c r="S7226" s="2">
        <f t="shared" si="1351"/>
        <v>0</v>
      </c>
      <c r="T7226" s="2">
        <f t="shared" si="1352"/>
        <v>0</v>
      </c>
      <c r="U7226" s="2">
        <f>IF(O7226="Reg", R7226 * Inputs!$B$7, 0)</f>
        <v>0</v>
      </c>
      <c r="V7226" s="2">
        <f>MAX(F7226 + P7226*Inputs!$B$15 - (Q7226/Inputs!$B$16) - U7226, 0)</f>
        <v>0</v>
      </c>
    </row>
    <row r="7227" spans="1:22" x14ac:dyDescent="0.3">
      <c r="A7227" s="1">
        <v>46324.041666666657</v>
      </c>
      <c r="B7227" s="2">
        <v>19.414278480749729</v>
      </c>
      <c r="C7227" s="2">
        <v>10.098116706084401</v>
      </c>
      <c r="D7227" s="2">
        <f t="shared" si="1344"/>
        <v>30.958876151656217</v>
      </c>
      <c r="E7227" s="2">
        <f t="shared" si="1345"/>
        <v>4.3525882684292689</v>
      </c>
      <c r="F7227" s="2">
        <f t="shared" si="1353"/>
        <v>0</v>
      </c>
      <c r="G7227" s="2">
        <f t="shared" si="1354"/>
        <v>0</v>
      </c>
      <c r="H7227" s="2">
        <f>MIN(Inputs!$B$2, (Inputs!$B$14 - F7227)/Inputs!$B$15)</f>
        <v>170</v>
      </c>
      <c r="I7227" s="2">
        <f>MAX(MIN(Inputs!$B$2, F7227*Inputs!$B$16, Inputs!$B$14*Inputs!$B$4 - G7227), 0)</f>
        <v>0</v>
      </c>
      <c r="J7227" s="2">
        <f>MAX(MIN(Inputs!$B$2, F7227*Inputs!$B$16, (Inputs!$B$14-F7227)/Inputs!$B$15)*Inputs!$B$9, 0)</f>
        <v>0</v>
      </c>
      <c r="K7227" s="2">
        <f>MAX(E7227*Inputs!$B$5 - B7227 - Inputs!$B$8, 0) * H7227</f>
        <v>0</v>
      </c>
      <c r="L7227" s="2">
        <f>IF(B7227 &gt;= D7227*Inputs!$B$10, MAX(B7227 - E7227/Inputs!$B$5 - Inputs!$B$8, 0) * I7227, 0)</f>
        <v>0</v>
      </c>
      <c r="M7227" s="2">
        <f t="shared" si="1346"/>
        <v>0</v>
      </c>
      <c r="N7227" s="3" t="str">
        <f t="shared" si="1347"/>
        <v>Idle</v>
      </c>
      <c r="O7227" s="3" t="str">
        <f t="shared" si="1355"/>
        <v>Idle</v>
      </c>
      <c r="P7227" s="2">
        <f t="shared" si="1348"/>
        <v>0</v>
      </c>
      <c r="Q7227" s="2">
        <f t="shared" si="1349"/>
        <v>0</v>
      </c>
      <c r="R7227" s="2">
        <f t="shared" si="1350"/>
        <v>0</v>
      </c>
      <c r="S7227" s="2">
        <f t="shared" si="1351"/>
        <v>0</v>
      </c>
      <c r="T7227" s="2">
        <f t="shared" si="1352"/>
        <v>0</v>
      </c>
      <c r="U7227" s="2">
        <f>IF(O7227="Reg", R7227 * Inputs!$B$7, 0)</f>
        <v>0</v>
      </c>
      <c r="V7227" s="2">
        <f>MAX(F7227 + P7227*Inputs!$B$15 - (Q7227/Inputs!$B$16) - U7227, 0)</f>
        <v>0</v>
      </c>
    </row>
    <row r="7228" spans="1:22" x14ac:dyDescent="0.3">
      <c r="A7228" s="1">
        <v>46324.083333333343</v>
      </c>
      <c r="B7228" s="2">
        <v>4.3690047715107756</v>
      </c>
      <c r="C7228" s="2">
        <v>14.83880002322142</v>
      </c>
      <c r="D7228" s="2">
        <f t="shared" si="1344"/>
        <v>30.958876151656217</v>
      </c>
      <c r="E7228" s="2">
        <f t="shared" si="1345"/>
        <v>1.1168751883043144</v>
      </c>
      <c r="F7228" s="2">
        <f t="shared" si="1353"/>
        <v>0</v>
      </c>
      <c r="G7228" s="2">
        <f t="shared" si="1354"/>
        <v>0</v>
      </c>
      <c r="H7228" s="2">
        <f>MIN(Inputs!$B$2, (Inputs!$B$14 - F7228)/Inputs!$B$15)</f>
        <v>170</v>
      </c>
      <c r="I7228" s="2">
        <f>MAX(MIN(Inputs!$B$2, F7228*Inputs!$B$16, Inputs!$B$14*Inputs!$B$4 - G7228), 0)</f>
        <v>0</v>
      </c>
      <c r="J7228" s="2">
        <f>MAX(MIN(Inputs!$B$2, F7228*Inputs!$B$16, (Inputs!$B$14-F7228)/Inputs!$B$15)*Inputs!$B$9, 0)</f>
        <v>0</v>
      </c>
      <c r="K7228" s="2">
        <f>MAX(E7228*Inputs!$B$5 - B7228 - Inputs!$B$8, 0) * H7228</f>
        <v>0</v>
      </c>
      <c r="L7228" s="2">
        <f>IF(B7228 &gt;= D7228*Inputs!$B$10, MAX(B7228 - E7228/Inputs!$B$5 - Inputs!$B$8, 0) * I7228, 0)</f>
        <v>0</v>
      </c>
      <c r="M7228" s="2">
        <f t="shared" si="1346"/>
        <v>0</v>
      </c>
      <c r="N7228" s="3" t="str">
        <f t="shared" si="1347"/>
        <v>Idle</v>
      </c>
      <c r="O7228" s="3" t="str">
        <f t="shared" si="1355"/>
        <v>Idle</v>
      </c>
      <c r="P7228" s="2">
        <f t="shared" si="1348"/>
        <v>0</v>
      </c>
      <c r="Q7228" s="2">
        <f t="shared" si="1349"/>
        <v>0</v>
      </c>
      <c r="R7228" s="2">
        <f t="shared" si="1350"/>
        <v>0</v>
      </c>
      <c r="S7228" s="2">
        <f t="shared" si="1351"/>
        <v>0</v>
      </c>
      <c r="T7228" s="2">
        <f t="shared" si="1352"/>
        <v>0</v>
      </c>
      <c r="U7228" s="2">
        <f>IF(O7228="Reg", R7228 * Inputs!$B$7, 0)</f>
        <v>0</v>
      </c>
      <c r="V7228" s="2">
        <f>MAX(F7228 + P7228*Inputs!$B$15 - (Q7228/Inputs!$B$16) - U7228, 0)</f>
        <v>0</v>
      </c>
    </row>
    <row r="7229" spans="1:22" x14ac:dyDescent="0.3">
      <c r="A7229" s="1">
        <v>46324.125</v>
      </c>
      <c r="B7229" s="2">
        <v>2.3322463583151101</v>
      </c>
      <c r="C7229" s="2">
        <v>3.528086715459676</v>
      </c>
      <c r="D7229" s="2">
        <f t="shared" si="1344"/>
        <v>30.958876151656217</v>
      </c>
      <c r="E7229" s="2">
        <f t="shared" si="1345"/>
        <v>0.77522849835545848</v>
      </c>
      <c r="F7229" s="2">
        <f t="shared" si="1353"/>
        <v>0</v>
      </c>
      <c r="G7229" s="2">
        <f t="shared" si="1354"/>
        <v>0</v>
      </c>
      <c r="H7229" s="2">
        <f>MIN(Inputs!$B$2, (Inputs!$B$14 - F7229)/Inputs!$B$15)</f>
        <v>170</v>
      </c>
      <c r="I7229" s="2">
        <f>MAX(MIN(Inputs!$B$2, F7229*Inputs!$B$16, Inputs!$B$14*Inputs!$B$4 - G7229), 0)</f>
        <v>0</v>
      </c>
      <c r="J7229" s="2">
        <f>MAX(MIN(Inputs!$B$2, F7229*Inputs!$B$16, (Inputs!$B$14-F7229)/Inputs!$B$15)*Inputs!$B$9, 0)</f>
        <v>0</v>
      </c>
      <c r="K7229" s="2">
        <f>MAX(E7229*Inputs!$B$5 - B7229 - Inputs!$B$8, 0) * H7229</f>
        <v>0</v>
      </c>
      <c r="L7229" s="2">
        <f>IF(B7229 &gt;= D7229*Inputs!$B$10, MAX(B7229 - E7229/Inputs!$B$5 - Inputs!$B$8, 0) * I7229, 0)</f>
        <v>0</v>
      </c>
      <c r="M7229" s="2">
        <f t="shared" si="1346"/>
        <v>0</v>
      </c>
      <c r="N7229" s="3" t="str">
        <f t="shared" si="1347"/>
        <v>Idle</v>
      </c>
      <c r="O7229" s="3" t="str">
        <f t="shared" si="1355"/>
        <v>Idle</v>
      </c>
      <c r="P7229" s="2">
        <f t="shared" si="1348"/>
        <v>0</v>
      </c>
      <c r="Q7229" s="2">
        <f t="shared" si="1349"/>
        <v>0</v>
      </c>
      <c r="R7229" s="2">
        <f t="shared" si="1350"/>
        <v>0</v>
      </c>
      <c r="S7229" s="2">
        <f t="shared" si="1351"/>
        <v>0</v>
      </c>
      <c r="T7229" s="2">
        <f t="shared" si="1352"/>
        <v>0</v>
      </c>
      <c r="U7229" s="2">
        <f>IF(O7229="Reg", R7229 * Inputs!$B$7, 0)</f>
        <v>0</v>
      </c>
      <c r="V7229" s="2">
        <f>MAX(F7229 + P7229*Inputs!$B$15 - (Q7229/Inputs!$B$16) - U7229, 0)</f>
        <v>0</v>
      </c>
    </row>
    <row r="7230" spans="1:22" x14ac:dyDescent="0.3">
      <c r="A7230" s="1">
        <v>46324.166666666657</v>
      </c>
      <c r="B7230" s="2">
        <v>0</v>
      </c>
      <c r="C7230" s="2">
        <v>2.7337497884984008</v>
      </c>
      <c r="D7230" s="2">
        <f t="shared" si="1344"/>
        <v>30.958876151656217</v>
      </c>
      <c r="E7230" s="2">
        <f t="shared" si="1345"/>
        <v>0.38652077196960682</v>
      </c>
      <c r="F7230" s="2">
        <f t="shared" si="1353"/>
        <v>0</v>
      </c>
      <c r="G7230" s="2">
        <f t="shared" si="1354"/>
        <v>0</v>
      </c>
      <c r="H7230" s="2">
        <f>MIN(Inputs!$B$2, (Inputs!$B$14 - F7230)/Inputs!$B$15)</f>
        <v>170</v>
      </c>
      <c r="I7230" s="2">
        <f>MAX(MIN(Inputs!$B$2, F7230*Inputs!$B$16, Inputs!$B$14*Inputs!$B$4 - G7230), 0)</f>
        <v>0</v>
      </c>
      <c r="J7230" s="2">
        <f>MAX(MIN(Inputs!$B$2, F7230*Inputs!$B$16, (Inputs!$B$14-F7230)/Inputs!$B$15)*Inputs!$B$9, 0)</f>
        <v>0</v>
      </c>
      <c r="K7230" s="2">
        <f>MAX(E7230*Inputs!$B$5 - B7230 - Inputs!$B$8, 0) * H7230</f>
        <v>0</v>
      </c>
      <c r="L7230" s="2">
        <f>IF(B7230 &gt;= D7230*Inputs!$B$10, MAX(B7230 - E7230/Inputs!$B$5 - Inputs!$B$8, 0) * I7230, 0)</f>
        <v>0</v>
      </c>
      <c r="M7230" s="2">
        <f t="shared" si="1346"/>
        <v>0</v>
      </c>
      <c r="N7230" s="3" t="str">
        <f t="shared" si="1347"/>
        <v>Idle</v>
      </c>
      <c r="O7230" s="3" t="str">
        <f t="shared" si="1355"/>
        <v>Idle</v>
      </c>
      <c r="P7230" s="2">
        <f t="shared" si="1348"/>
        <v>0</v>
      </c>
      <c r="Q7230" s="2">
        <f t="shared" si="1349"/>
        <v>0</v>
      </c>
      <c r="R7230" s="2">
        <f t="shared" si="1350"/>
        <v>0</v>
      </c>
      <c r="S7230" s="2">
        <f t="shared" si="1351"/>
        <v>0</v>
      </c>
      <c r="T7230" s="2">
        <f t="shared" si="1352"/>
        <v>0</v>
      </c>
      <c r="U7230" s="2">
        <f>IF(O7230="Reg", R7230 * Inputs!$B$7, 0)</f>
        <v>0</v>
      </c>
      <c r="V7230" s="2">
        <f>MAX(F7230 + P7230*Inputs!$B$15 - (Q7230/Inputs!$B$16) - U7230, 0)</f>
        <v>0</v>
      </c>
    </row>
    <row r="7231" spans="1:22" x14ac:dyDescent="0.3">
      <c r="A7231" s="1">
        <v>46324.208333333343</v>
      </c>
      <c r="B7231" s="2">
        <v>0</v>
      </c>
      <c r="C7231" s="2">
        <v>6.01227655275805</v>
      </c>
      <c r="D7231" s="2">
        <f t="shared" si="1344"/>
        <v>30.958876151656217</v>
      </c>
      <c r="E7231" s="2">
        <f t="shared" si="1345"/>
        <v>2.9929367220736203</v>
      </c>
      <c r="F7231" s="2">
        <f t="shared" si="1353"/>
        <v>0</v>
      </c>
      <c r="G7231" s="2">
        <f t="shared" si="1354"/>
        <v>0</v>
      </c>
      <c r="H7231" s="2">
        <f>MIN(Inputs!$B$2, (Inputs!$B$14 - F7231)/Inputs!$B$15)</f>
        <v>170</v>
      </c>
      <c r="I7231" s="2">
        <f>MAX(MIN(Inputs!$B$2, F7231*Inputs!$B$16, Inputs!$B$14*Inputs!$B$4 - G7231), 0)</f>
        <v>0</v>
      </c>
      <c r="J7231" s="2">
        <f>MAX(MIN(Inputs!$B$2, F7231*Inputs!$B$16, (Inputs!$B$14-F7231)/Inputs!$B$15)*Inputs!$B$9, 0)</f>
        <v>0</v>
      </c>
      <c r="K7231" s="2">
        <f>MAX(E7231*Inputs!$B$5 - B7231 - Inputs!$B$8, 0) * H7231</f>
        <v>0</v>
      </c>
      <c r="L7231" s="2">
        <f>IF(B7231 &gt;= D7231*Inputs!$B$10, MAX(B7231 - E7231/Inputs!$B$5 - Inputs!$B$8, 0) * I7231, 0)</f>
        <v>0</v>
      </c>
      <c r="M7231" s="2">
        <f t="shared" si="1346"/>
        <v>0</v>
      </c>
      <c r="N7231" s="3" t="str">
        <f t="shared" si="1347"/>
        <v>Idle</v>
      </c>
      <c r="O7231" s="3" t="str">
        <f t="shared" si="1355"/>
        <v>Idle</v>
      </c>
      <c r="P7231" s="2">
        <f t="shared" si="1348"/>
        <v>0</v>
      </c>
      <c r="Q7231" s="2">
        <f t="shared" si="1349"/>
        <v>0</v>
      </c>
      <c r="R7231" s="2">
        <f t="shared" si="1350"/>
        <v>0</v>
      </c>
      <c r="S7231" s="2">
        <f t="shared" si="1351"/>
        <v>0</v>
      </c>
      <c r="T7231" s="2">
        <f t="shared" si="1352"/>
        <v>0</v>
      </c>
      <c r="U7231" s="2">
        <f>IF(O7231="Reg", R7231 * Inputs!$B$7, 0)</f>
        <v>0</v>
      </c>
      <c r="V7231" s="2">
        <f>MAX(F7231 + P7231*Inputs!$B$15 - (Q7231/Inputs!$B$16) - U7231, 0)</f>
        <v>0</v>
      </c>
    </row>
    <row r="7232" spans="1:22" x14ac:dyDescent="0.3">
      <c r="A7232" s="1">
        <v>46324.25</v>
      </c>
      <c r="B7232" s="2">
        <v>0</v>
      </c>
      <c r="C7232" s="2">
        <v>1.6260212658158719</v>
      </c>
      <c r="D7232" s="2">
        <f t="shared" si="1344"/>
        <v>30.958876151656217</v>
      </c>
      <c r="E7232" s="2">
        <f t="shared" si="1345"/>
        <v>4.9037876689003985</v>
      </c>
      <c r="F7232" s="2">
        <f t="shared" si="1353"/>
        <v>0</v>
      </c>
      <c r="G7232" s="2">
        <f t="shared" si="1354"/>
        <v>0</v>
      </c>
      <c r="H7232" s="2">
        <f>MIN(Inputs!$B$2, (Inputs!$B$14 - F7232)/Inputs!$B$15)</f>
        <v>170</v>
      </c>
      <c r="I7232" s="2">
        <f>MAX(MIN(Inputs!$B$2, F7232*Inputs!$B$16, Inputs!$B$14*Inputs!$B$4 - G7232), 0)</f>
        <v>0</v>
      </c>
      <c r="J7232" s="2">
        <f>MAX(MIN(Inputs!$B$2, F7232*Inputs!$B$16, (Inputs!$B$14-F7232)/Inputs!$B$15)*Inputs!$B$9, 0)</f>
        <v>0</v>
      </c>
      <c r="K7232" s="2">
        <f>MAX(E7232*Inputs!$B$5 - B7232 - Inputs!$B$8, 0) * H7232</f>
        <v>0</v>
      </c>
      <c r="L7232" s="2">
        <f>IF(B7232 &gt;= D7232*Inputs!$B$10, MAX(B7232 - E7232/Inputs!$B$5 - Inputs!$B$8, 0) * I7232, 0)</f>
        <v>0</v>
      </c>
      <c r="M7232" s="2">
        <f t="shared" si="1346"/>
        <v>0</v>
      </c>
      <c r="N7232" s="3" t="str">
        <f t="shared" si="1347"/>
        <v>Idle</v>
      </c>
      <c r="O7232" s="3" t="str">
        <f t="shared" si="1355"/>
        <v>Idle</v>
      </c>
      <c r="P7232" s="2">
        <f t="shared" si="1348"/>
        <v>0</v>
      </c>
      <c r="Q7232" s="2">
        <f t="shared" si="1349"/>
        <v>0</v>
      </c>
      <c r="R7232" s="2">
        <f t="shared" si="1350"/>
        <v>0</v>
      </c>
      <c r="S7232" s="2">
        <f t="shared" si="1351"/>
        <v>0</v>
      </c>
      <c r="T7232" s="2">
        <f t="shared" si="1352"/>
        <v>0</v>
      </c>
      <c r="U7232" s="2">
        <f>IF(O7232="Reg", R7232 * Inputs!$B$7, 0)</f>
        <v>0</v>
      </c>
      <c r="V7232" s="2">
        <f>MAX(F7232 + P7232*Inputs!$B$15 - (Q7232/Inputs!$B$16) - U7232, 0)</f>
        <v>0</v>
      </c>
    </row>
    <row r="7233" spans="1:22" x14ac:dyDescent="0.3">
      <c r="A7233" s="1">
        <v>46324.291666666657</v>
      </c>
      <c r="B7233" s="2">
        <v>0</v>
      </c>
      <c r="C7233" s="2">
        <v>3.985562580289614</v>
      </c>
      <c r="D7233" s="2">
        <f t="shared" si="1344"/>
        <v>30.958876151656217</v>
      </c>
      <c r="E7233" s="2">
        <f t="shared" si="1345"/>
        <v>9.9433588321006834</v>
      </c>
      <c r="F7233" s="2">
        <f t="shared" si="1353"/>
        <v>0</v>
      </c>
      <c r="G7233" s="2">
        <f t="shared" si="1354"/>
        <v>0</v>
      </c>
      <c r="H7233" s="2">
        <f>MIN(Inputs!$B$2, (Inputs!$B$14 - F7233)/Inputs!$B$15)</f>
        <v>170</v>
      </c>
      <c r="I7233" s="2">
        <f>MAX(MIN(Inputs!$B$2, F7233*Inputs!$B$16, Inputs!$B$14*Inputs!$B$4 - G7233), 0)</f>
        <v>0</v>
      </c>
      <c r="J7233" s="2">
        <f>MAX(MIN(Inputs!$B$2, F7233*Inputs!$B$16, (Inputs!$B$14-F7233)/Inputs!$B$15)*Inputs!$B$9, 0)</f>
        <v>0</v>
      </c>
      <c r="K7233" s="2">
        <f>MAX(E7233*Inputs!$B$5 - B7233 - Inputs!$B$8, 0) * H7233</f>
        <v>0</v>
      </c>
      <c r="L7233" s="2">
        <f>IF(B7233 &gt;= D7233*Inputs!$B$10, MAX(B7233 - E7233/Inputs!$B$5 - Inputs!$B$8, 0) * I7233, 0)</f>
        <v>0</v>
      </c>
      <c r="M7233" s="2">
        <f t="shared" si="1346"/>
        <v>0</v>
      </c>
      <c r="N7233" s="3" t="str">
        <f t="shared" si="1347"/>
        <v>Idle</v>
      </c>
      <c r="O7233" s="3" t="str">
        <f t="shared" si="1355"/>
        <v>Idle</v>
      </c>
      <c r="P7233" s="2">
        <f t="shared" si="1348"/>
        <v>0</v>
      </c>
      <c r="Q7233" s="2">
        <f t="shared" si="1349"/>
        <v>0</v>
      </c>
      <c r="R7233" s="2">
        <f t="shared" si="1350"/>
        <v>0</v>
      </c>
      <c r="S7233" s="2">
        <f t="shared" si="1351"/>
        <v>0</v>
      </c>
      <c r="T7233" s="2">
        <f t="shared" si="1352"/>
        <v>0</v>
      </c>
      <c r="U7233" s="2">
        <f>IF(O7233="Reg", R7233 * Inputs!$B$7, 0)</f>
        <v>0</v>
      </c>
      <c r="V7233" s="2">
        <f>MAX(F7233 + P7233*Inputs!$B$15 - (Q7233/Inputs!$B$16) - U7233, 0)</f>
        <v>0</v>
      </c>
    </row>
    <row r="7234" spans="1:22" x14ac:dyDescent="0.3">
      <c r="A7234" s="1">
        <v>46324.333333333343</v>
      </c>
      <c r="B7234" s="2">
        <v>2.3191246318176408</v>
      </c>
      <c r="C7234" s="2">
        <v>4.8425847872574987</v>
      </c>
      <c r="D7234" s="2">
        <f t="shared" ref="D7234:D7297" si="1356">AVERAGEIFS(B:B, A:A, "&gt;="&amp;INT(A7234), A:A, "&lt;"&amp;INT(A7234)+1)</f>
        <v>30.958876151656217</v>
      </c>
      <c r="E7234" s="2">
        <f t="shared" ref="E7234:E7297" si="1357">AVERAGE(B7234:B7239)</f>
        <v>16.308709166709033</v>
      </c>
      <c r="F7234" s="2">
        <f t="shared" si="1353"/>
        <v>0</v>
      </c>
      <c r="G7234" s="2">
        <f t="shared" si="1354"/>
        <v>0</v>
      </c>
      <c r="H7234" s="2">
        <f>MIN(Inputs!$B$2, (Inputs!$B$14 - F7234)/Inputs!$B$15)</f>
        <v>170</v>
      </c>
      <c r="I7234" s="2">
        <f>MAX(MIN(Inputs!$B$2, F7234*Inputs!$B$16, Inputs!$B$14*Inputs!$B$4 - G7234), 0)</f>
        <v>0</v>
      </c>
      <c r="J7234" s="2">
        <f>MAX(MIN(Inputs!$B$2, F7234*Inputs!$B$16, (Inputs!$B$14-F7234)/Inputs!$B$15)*Inputs!$B$9, 0)</f>
        <v>0</v>
      </c>
      <c r="K7234" s="2">
        <f>MAX(E7234*Inputs!$B$5 - B7234 - Inputs!$B$8, 0) * H7234</f>
        <v>0</v>
      </c>
      <c r="L7234" s="2">
        <f>IF(B7234 &gt;= D7234*Inputs!$B$10, MAX(B7234 - E7234/Inputs!$B$5 - Inputs!$B$8, 0) * I7234, 0)</f>
        <v>0</v>
      </c>
      <c r="M7234" s="2">
        <f t="shared" ref="M7234:M7297" si="1358">C7234 * J7234</f>
        <v>0</v>
      </c>
      <c r="N7234" s="3" t="str">
        <f t="shared" ref="N7234:N7297" si="1359">IF(MAX(K7234, L7234, M7234)&lt;=0, "Idle", IF(AND(M7234&gt;=K7234, M7234&gt;=L7234), "Reg", IF(L7234&gt;=K7234, "Discharge", "Charge")))</f>
        <v>Idle</v>
      </c>
      <c r="O7234" s="3" t="str">
        <f t="shared" si="1355"/>
        <v>Idle</v>
      </c>
      <c r="P7234" s="2">
        <f t="shared" ref="P7234:P7297" si="1360">IF(O7234="Charge", H7234, 0)</f>
        <v>0</v>
      </c>
      <c r="Q7234" s="2">
        <f t="shared" ref="Q7234:Q7297" si="1361">IF(O7234="Discharge", I7234, 0)</f>
        <v>0</v>
      </c>
      <c r="R7234" s="2">
        <f t="shared" ref="R7234:R7297" si="1362">IF(O7234="Reg", J7234, 0)</f>
        <v>0</v>
      </c>
      <c r="S7234" s="2">
        <f t="shared" ref="S7234:S7297" si="1363">(Q7234 - P7234) * B7234</f>
        <v>0</v>
      </c>
      <c r="T7234" s="2">
        <f t="shared" ref="T7234:T7297" si="1364">R7234 * C7234</f>
        <v>0</v>
      </c>
      <c r="U7234" s="2">
        <f>IF(O7234="Reg", R7234 * Inputs!$B$7, 0)</f>
        <v>0</v>
      </c>
      <c r="V7234" s="2">
        <f>MAX(F7234 + P7234*Inputs!$B$15 - (Q7234/Inputs!$B$16) - U7234, 0)</f>
        <v>0</v>
      </c>
    </row>
    <row r="7235" spans="1:22" x14ac:dyDescent="0.3">
      <c r="A7235" s="1">
        <v>46324.375</v>
      </c>
      <c r="B7235" s="2">
        <v>0</v>
      </c>
      <c r="C7235" s="2">
        <v>13.11327679370055</v>
      </c>
      <c r="D7235" s="2">
        <f t="shared" si="1356"/>
        <v>30.958876151656217</v>
      </c>
      <c r="E7235" s="2">
        <f t="shared" si="1357"/>
        <v>25.149282937665813</v>
      </c>
      <c r="F7235" s="2">
        <f t="shared" ref="F7235:F7298" si="1365">V7234</f>
        <v>0</v>
      </c>
      <c r="G7235" s="2">
        <f t="shared" ref="G7235:G7298" si="1366">IF(INT(A7235)=INT(A7234), G7234 + Q7234, 0)</f>
        <v>0</v>
      </c>
      <c r="H7235" s="2">
        <f>MIN(Inputs!$B$2, (Inputs!$B$14 - F7235)/Inputs!$B$15)</f>
        <v>170</v>
      </c>
      <c r="I7235" s="2">
        <f>MAX(MIN(Inputs!$B$2, F7235*Inputs!$B$16, Inputs!$B$14*Inputs!$B$4 - G7235), 0)</f>
        <v>0</v>
      </c>
      <c r="J7235" s="2">
        <f>MAX(MIN(Inputs!$B$2, F7235*Inputs!$B$16, (Inputs!$B$14-F7235)/Inputs!$B$15)*Inputs!$B$9, 0)</f>
        <v>0</v>
      </c>
      <c r="K7235" s="2">
        <f>MAX(E7235*Inputs!$B$5 - B7235 - Inputs!$B$8, 0) * H7235</f>
        <v>362.33272747480561</v>
      </c>
      <c r="L7235" s="2">
        <f>IF(B7235 &gt;= D7235*Inputs!$B$10, MAX(B7235 - E7235/Inputs!$B$5 - Inputs!$B$8, 0) * I7235, 0)</f>
        <v>0</v>
      </c>
      <c r="M7235" s="2">
        <f t="shared" si="1358"/>
        <v>0</v>
      </c>
      <c r="N7235" s="3" t="str">
        <f t="shared" si="1359"/>
        <v>Charge</v>
      </c>
      <c r="O7235" s="3" t="str">
        <f t="shared" si="1355"/>
        <v>Charge</v>
      </c>
      <c r="P7235" s="2">
        <f t="shared" si="1360"/>
        <v>170</v>
      </c>
      <c r="Q7235" s="2">
        <f t="shared" si="1361"/>
        <v>0</v>
      </c>
      <c r="R7235" s="2">
        <f t="shared" si="1362"/>
        <v>0</v>
      </c>
      <c r="S7235" s="2">
        <f t="shared" si="1363"/>
        <v>0</v>
      </c>
      <c r="T7235" s="2">
        <f t="shared" si="1364"/>
        <v>0</v>
      </c>
      <c r="U7235" s="2">
        <f>IF(O7235="Reg", R7235 * Inputs!$B$7, 0)</f>
        <v>0</v>
      </c>
      <c r="V7235" s="2">
        <f>MAX(F7235 + P7235*Inputs!$B$15 - (Q7235/Inputs!$B$16) - U7235, 0)</f>
        <v>170</v>
      </c>
    </row>
    <row r="7236" spans="1:22" x14ac:dyDescent="0.3">
      <c r="A7236" s="1">
        <v>46324.416666666657</v>
      </c>
      <c r="B7236" s="2">
        <v>15.63849570062408</v>
      </c>
      <c r="C7236" s="2">
        <v>9.0726685788016415</v>
      </c>
      <c r="D7236" s="2">
        <f t="shared" si="1356"/>
        <v>30.958876151656217</v>
      </c>
      <c r="E7236" s="2">
        <f t="shared" si="1357"/>
        <v>35.358274829143781</v>
      </c>
      <c r="F7236" s="2">
        <f t="shared" si="1365"/>
        <v>170</v>
      </c>
      <c r="G7236" s="2">
        <f t="shared" si="1366"/>
        <v>0</v>
      </c>
      <c r="H7236" s="2">
        <f>MIN(Inputs!$B$2, (Inputs!$B$14 - F7236)/Inputs!$B$15)</f>
        <v>170</v>
      </c>
      <c r="I7236" s="2">
        <f>MAX(MIN(Inputs!$B$2, F7236*Inputs!$B$16, Inputs!$B$14*Inputs!$B$4 - G7236), 0)</f>
        <v>170</v>
      </c>
      <c r="J7236" s="2">
        <f>MAX(MIN(Inputs!$B$2, F7236*Inputs!$B$16, (Inputs!$B$14-F7236)/Inputs!$B$15)*Inputs!$B$9, 0)</f>
        <v>136</v>
      </c>
      <c r="K7236" s="2">
        <f>MAX(E7236*Inputs!$B$5 - B7236 - Inputs!$B$8, 0) * H7236</f>
        <v>0</v>
      </c>
      <c r="L7236" s="2">
        <f>IF(B7236 &gt;= D7236*Inputs!$B$10, MAX(B7236 - E7236/Inputs!$B$5 - Inputs!$B$8, 0) * I7236, 0)</f>
        <v>0</v>
      </c>
      <c r="M7236" s="2">
        <f t="shared" si="1358"/>
        <v>1233.8829267170233</v>
      </c>
      <c r="N7236" s="3" t="str">
        <f t="shared" si="1359"/>
        <v>Reg</v>
      </c>
      <c r="O7236" s="3" t="str">
        <f t="shared" ref="O7236:O7299" si="1367">IF(O7235&lt;&gt;O7234, O7235, N7236)</f>
        <v>Charge</v>
      </c>
      <c r="P7236" s="2">
        <f t="shared" si="1360"/>
        <v>170</v>
      </c>
      <c r="Q7236" s="2">
        <f t="shared" si="1361"/>
        <v>0</v>
      </c>
      <c r="R7236" s="2">
        <f t="shared" si="1362"/>
        <v>0</v>
      </c>
      <c r="S7236" s="2">
        <f t="shared" si="1363"/>
        <v>-2658.5442691060935</v>
      </c>
      <c r="T7236" s="2">
        <f t="shared" si="1364"/>
        <v>0</v>
      </c>
      <c r="U7236" s="2">
        <f>IF(O7236="Reg", R7236 * Inputs!$B$7, 0)</f>
        <v>0</v>
      </c>
      <c r="V7236" s="2">
        <f>MAX(F7236 + P7236*Inputs!$B$15 - (Q7236/Inputs!$B$16) - U7236, 0)</f>
        <v>340</v>
      </c>
    </row>
    <row r="7237" spans="1:22" x14ac:dyDescent="0.3">
      <c r="A7237" s="1">
        <v>46324.458333333343</v>
      </c>
      <c r="B7237" s="2">
        <v>11.46510568096067</v>
      </c>
      <c r="C7237" s="2">
        <v>16.863020287786121</v>
      </c>
      <c r="D7237" s="2">
        <f t="shared" si="1356"/>
        <v>30.958876151656217</v>
      </c>
      <c r="E7237" s="2">
        <f t="shared" si="1357"/>
        <v>43.520758087721759</v>
      </c>
      <c r="F7237" s="2">
        <f t="shared" si="1365"/>
        <v>340</v>
      </c>
      <c r="G7237" s="2">
        <f t="shared" si="1366"/>
        <v>0</v>
      </c>
      <c r="H7237" s="2">
        <f>MIN(Inputs!$B$2, (Inputs!$B$14 - F7237)/Inputs!$B$15)</f>
        <v>0</v>
      </c>
      <c r="I7237" s="2">
        <f>MAX(MIN(Inputs!$B$2, F7237*Inputs!$B$16, Inputs!$B$14*Inputs!$B$4 - G7237), 0)</f>
        <v>170</v>
      </c>
      <c r="J7237" s="2">
        <f>MAX(MIN(Inputs!$B$2, F7237*Inputs!$B$16, (Inputs!$B$14-F7237)/Inputs!$B$15)*Inputs!$B$9, 0)</f>
        <v>0</v>
      </c>
      <c r="K7237" s="2">
        <f>MAX(E7237*Inputs!$B$5 - B7237 - Inputs!$B$8, 0) * H7237</f>
        <v>0</v>
      </c>
      <c r="L7237" s="2">
        <f>IF(B7237 &gt;= D7237*Inputs!$B$10, MAX(B7237 - E7237/Inputs!$B$5 - Inputs!$B$8, 0) * I7237, 0)</f>
        <v>0</v>
      </c>
      <c r="M7237" s="2">
        <f t="shared" si="1358"/>
        <v>0</v>
      </c>
      <c r="N7237" s="3" t="str">
        <f t="shared" si="1359"/>
        <v>Idle</v>
      </c>
      <c r="O7237" s="3" t="str">
        <f t="shared" si="1367"/>
        <v>Idle</v>
      </c>
      <c r="P7237" s="2">
        <f t="shared" si="1360"/>
        <v>0</v>
      </c>
      <c r="Q7237" s="2">
        <f t="shared" si="1361"/>
        <v>0</v>
      </c>
      <c r="R7237" s="2">
        <f t="shared" si="1362"/>
        <v>0</v>
      </c>
      <c r="S7237" s="2">
        <f t="shared" si="1363"/>
        <v>0</v>
      </c>
      <c r="T7237" s="2">
        <f t="shared" si="1364"/>
        <v>0</v>
      </c>
      <c r="U7237" s="2">
        <f>IF(O7237="Reg", R7237 * Inputs!$B$7, 0)</f>
        <v>0</v>
      </c>
      <c r="V7237" s="2">
        <f>MAX(F7237 + P7237*Inputs!$B$15 - (Q7237/Inputs!$B$16) - U7237, 0)</f>
        <v>340</v>
      </c>
    </row>
    <row r="7238" spans="1:22" x14ac:dyDescent="0.3">
      <c r="A7238" s="1">
        <v>46324.5</v>
      </c>
      <c r="B7238" s="2">
        <v>30.237426979201711</v>
      </c>
      <c r="C7238" s="2">
        <v>1.730210436603165</v>
      </c>
      <c r="D7238" s="2">
        <f t="shared" si="1356"/>
        <v>30.958876151656217</v>
      </c>
      <c r="E7238" s="2">
        <f t="shared" si="1357"/>
        <v>52.757406183134357</v>
      </c>
      <c r="F7238" s="2">
        <f t="shared" si="1365"/>
        <v>340</v>
      </c>
      <c r="G7238" s="2">
        <f t="shared" si="1366"/>
        <v>0</v>
      </c>
      <c r="H7238" s="2">
        <f>MIN(Inputs!$B$2, (Inputs!$B$14 - F7238)/Inputs!$B$15)</f>
        <v>0</v>
      </c>
      <c r="I7238" s="2">
        <f>MAX(MIN(Inputs!$B$2, F7238*Inputs!$B$16, Inputs!$B$14*Inputs!$B$4 - G7238), 0)</f>
        <v>170</v>
      </c>
      <c r="J7238" s="2">
        <f>MAX(MIN(Inputs!$B$2, F7238*Inputs!$B$16, (Inputs!$B$14-F7238)/Inputs!$B$15)*Inputs!$B$9, 0)</f>
        <v>0</v>
      </c>
      <c r="K7238" s="2">
        <f>MAX(E7238*Inputs!$B$5 - B7238 - Inputs!$B$8, 0) * H7238</f>
        <v>0</v>
      </c>
      <c r="L7238" s="2">
        <f>IF(B7238 &gt;= D7238*Inputs!$B$10, MAX(B7238 - E7238/Inputs!$B$5 - Inputs!$B$8, 0) * I7238, 0)</f>
        <v>0</v>
      </c>
      <c r="M7238" s="2">
        <f t="shared" si="1358"/>
        <v>0</v>
      </c>
      <c r="N7238" s="3" t="str">
        <f t="shared" si="1359"/>
        <v>Idle</v>
      </c>
      <c r="O7238" s="3" t="str">
        <f t="shared" si="1367"/>
        <v>Idle</v>
      </c>
      <c r="P7238" s="2">
        <f t="shared" si="1360"/>
        <v>0</v>
      </c>
      <c r="Q7238" s="2">
        <f t="shared" si="1361"/>
        <v>0</v>
      </c>
      <c r="R7238" s="2">
        <f t="shared" si="1362"/>
        <v>0</v>
      </c>
      <c r="S7238" s="2">
        <f t="shared" si="1363"/>
        <v>0</v>
      </c>
      <c r="T7238" s="2">
        <f t="shared" si="1364"/>
        <v>0</v>
      </c>
      <c r="U7238" s="2">
        <f>IF(O7238="Reg", R7238 * Inputs!$B$7, 0)</f>
        <v>0</v>
      </c>
      <c r="V7238" s="2">
        <f>MAX(F7238 + P7238*Inputs!$B$15 - (Q7238/Inputs!$B$16) - U7238, 0)</f>
        <v>340</v>
      </c>
    </row>
    <row r="7239" spans="1:22" x14ac:dyDescent="0.3">
      <c r="A7239" s="1">
        <v>46324.541666666657</v>
      </c>
      <c r="B7239" s="2">
        <v>38.192102007650107</v>
      </c>
      <c r="C7239" s="2">
        <v>8.6301106683133053</v>
      </c>
      <c r="D7239" s="2">
        <f t="shared" si="1356"/>
        <v>30.958876151656217</v>
      </c>
      <c r="E7239" s="2">
        <f t="shared" si="1357"/>
        <v>59.250621343548822</v>
      </c>
      <c r="F7239" s="2">
        <f t="shared" si="1365"/>
        <v>340</v>
      </c>
      <c r="G7239" s="2">
        <f t="shared" si="1366"/>
        <v>0</v>
      </c>
      <c r="H7239" s="2">
        <f>MIN(Inputs!$B$2, (Inputs!$B$14 - F7239)/Inputs!$B$15)</f>
        <v>0</v>
      </c>
      <c r="I7239" s="2">
        <f>MAX(MIN(Inputs!$B$2, F7239*Inputs!$B$16, Inputs!$B$14*Inputs!$B$4 - G7239), 0)</f>
        <v>170</v>
      </c>
      <c r="J7239" s="2">
        <f>MAX(MIN(Inputs!$B$2, F7239*Inputs!$B$16, (Inputs!$B$14-F7239)/Inputs!$B$15)*Inputs!$B$9, 0)</f>
        <v>0</v>
      </c>
      <c r="K7239" s="2">
        <f>MAX(E7239*Inputs!$B$5 - B7239 - Inputs!$B$8, 0) * H7239</f>
        <v>0</v>
      </c>
      <c r="L7239" s="2">
        <f>IF(B7239 &gt;= D7239*Inputs!$B$10, MAX(B7239 - E7239/Inputs!$B$5 - Inputs!$B$8, 0) * I7239, 0)</f>
        <v>0</v>
      </c>
      <c r="M7239" s="2">
        <f t="shared" si="1358"/>
        <v>0</v>
      </c>
      <c r="N7239" s="3" t="str">
        <f t="shared" si="1359"/>
        <v>Idle</v>
      </c>
      <c r="O7239" s="3" t="str">
        <f t="shared" si="1367"/>
        <v>Idle</v>
      </c>
      <c r="P7239" s="2">
        <f t="shared" si="1360"/>
        <v>0</v>
      </c>
      <c r="Q7239" s="2">
        <f t="shared" si="1361"/>
        <v>0</v>
      </c>
      <c r="R7239" s="2">
        <f t="shared" si="1362"/>
        <v>0</v>
      </c>
      <c r="S7239" s="2">
        <f t="shared" si="1363"/>
        <v>0</v>
      </c>
      <c r="T7239" s="2">
        <f t="shared" si="1364"/>
        <v>0</v>
      </c>
      <c r="U7239" s="2">
        <f>IF(O7239="Reg", R7239 * Inputs!$B$7, 0)</f>
        <v>0</v>
      </c>
      <c r="V7239" s="2">
        <f>MAX(F7239 + P7239*Inputs!$B$15 - (Q7239/Inputs!$B$16) - U7239, 0)</f>
        <v>340</v>
      </c>
    </row>
    <row r="7240" spans="1:22" x14ac:dyDescent="0.3">
      <c r="A7240" s="1">
        <v>46324.583333333343</v>
      </c>
      <c r="B7240" s="2">
        <v>55.362567257558297</v>
      </c>
      <c r="C7240" s="2">
        <v>4.8735944028597391</v>
      </c>
      <c r="D7240" s="2">
        <f t="shared" si="1356"/>
        <v>30.958876151656217</v>
      </c>
      <c r="E7240" s="2">
        <f t="shared" si="1357"/>
        <v>62.830205580854901</v>
      </c>
      <c r="F7240" s="2">
        <f t="shared" si="1365"/>
        <v>340</v>
      </c>
      <c r="G7240" s="2">
        <f t="shared" si="1366"/>
        <v>0</v>
      </c>
      <c r="H7240" s="2">
        <f>MIN(Inputs!$B$2, (Inputs!$B$14 - F7240)/Inputs!$B$15)</f>
        <v>0</v>
      </c>
      <c r="I7240" s="2">
        <f>MAX(MIN(Inputs!$B$2, F7240*Inputs!$B$16, Inputs!$B$14*Inputs!$B$4 - G7240), 0)</f>
        <v>170</v>
      </c>
      <c r="J7240" s="2">
        <f>MAX(MIN(Inputs!$B$2, F7240*Inputs!$B$16, (Inputs!$B$14-F7240)/Inputs!$B$15)*Inputs!$B$9, 0)</f>
        <v>0</v>
      </c>
      <c r="K7240" s="2">
        <f>MAX(E7240*Inputs!$B$5 - B7240 - Inputs!$B$8, 0) * H7240</f>
        <v>0</v>
      </c>
      <c r="L7240" s="2">
        <f>IF(B7240 &gt;= D7240*Inputs!$B$10, MAX(B7240 - E7240/Inputs!$B$5 - Inputs!$B$8, 0) * I7240, 0)</f>
        <v>0</v>
      </c>
      <c r="M7240" s="2">
        <f t="shared" si="1358"/>
        <v>0</v>
      </c>
      <c r="N7240" s="3" t="str">
        <f t="shared" si="1359"/>
        <v>Idle</v>
      </c>
      <c r="O7240" s="3" t="str">
        <f t="shared" si="1367"/>
        <v>Idle</v>
      </c>
      <c r="P7240" s="2">
        <f t="shared" si="1360"/>
        <v>0</v>
      </c>
      <c r="Q7240" s="2">
        <f t="shared" si="1361"/>
        <v>0</v>
      </c>
      <c r="R7240" s="2">
        <f t="shared" si="1362"/>
        <v>0</v>
      </c>
      <c r="S7240" s="2">
        <f t="shared" si="1363"/>
        <v>0</v>
      </c>
      <c r="T7240" s="2">
        <f t="shared" si="1364"/>
        <v>0</v>
      </c>
      <c r="U7240" s="2">
        <f>IF(O7240="Reg", R7240 * Inputs!$B$7, 0)</f>
        <v>0</v>
      </c>
      <c r="V7240" s="2">
        <f>MAX(F7240 + P7240*Inputs!$B$15 - (Q7240/Inputs!$B$16) - U7240, 0)</f>
        <v>340</v>
      </c>
    </row>
    <row r="7241" spans="1:22" x14ac:dyDescent="0.3">
      <c r="A7241" s="1">
        <v>46324.625</v>
      </c>
      <c r="B7241" s="2">
        <v>61.253951348867822</v>
      </c>
      <c r="C7241" s="2">
        <v>6.5605388470476926</v>
      </c>
      <c r="D7241" s="2">
        <f t="shared" si="1356"/>
        <v>30.958876151656217</v>
      </c>
      <c r="E7241" s="2">
        <f t="shared" si="1357"/>
        <v>64.562605123550711</v>
      </c>
      <c r="F7241" s="2">
        <f t="shared" si="1365"/>
        <v>340</v>
      </c>
      <c r="G7241" s="2">
        <f t="shared" si="1366"/>
        <v>0</v>
      </c>
      <c r="H7241" s="2">
        <f>MIN(Inputs!$B$2, (Inputs!$B$14 - F7241)/Inputs!$B$15)</f>
        <v>0</v>
      </c>
      <c r="I7241" s="2">
        <f>MAX(MIN(Inputs!$B$2, F7241*Inputs!$B$16, Inputs!$B$14*Inputs!$B$4 - G7241), 0)</f>
        <v>170</v>
      </c>
      <c r="J7241" s="2">
        <f>MAX(MIN(Inputs!$B$2, F7241*Inputs!$B$16, (Inputs!$B$14-F7241)/Inputs!$B$15)*Inputs!$B$9, 0)</f>
        <v>0</v>
      </c>
      <c r="K7241" s="2">
        <f>MAX(E7241*Inputs!$B$5 - B7241 - Inputs!$B$8, 0) * H7241</f>
        <v>0</v>
      </c>
      <c r="L7241" s="2">
        <f>IF(B7241 &gt;= D7241*Inputs!$B$10, MAX(B7241 - E7241/Inputs!$B$5 - Inputs!$B$8, 0) * I7241, 0)</f>
        <v>0</v>
      </c>
      <c r="M7241" s="2">
        <f t="shared" si="1358"/>
        <v>0</v>
      </c>
      <c r="N7241" s="3" t="str">
        <f t="shared" si="1359"/>
        <v>Idle</v>
      </c>
      <c r="O7241" s="3" t="str">
        <f t="shared" si="1367"/>
        <v>Idle</v>
      </c>
      <c r="P7241" s="2">
        <f t="shared" si="1360"/>
        <v>0</v>
      </c>
      <c r="Q7241" s="2">
        <f t="shared" si="1361"/>
        <v>0</v>
      </c>
      <c r="R7241" s="2">
        <f t="shared" si="1362"/>
        <v>0</v>
      </c>
      <c r="S7241" s="2">
        <f t="shared" si="1363"/>
        <v>0</v>
      </c>
      <c r="T7241" s="2">
        <f t="shared" si="1364"/>
        <v>0</v>
      </c>
      <c r="U7241" s="2">
        <f>IF(O7241="Reg", R7241 * Inputs!$B$7, 0)</f>
        <v>0</v>
      </c>
      <c r="V7241" s="2">
        <f>MAX(F7241 + P7241*Inputs!$B$15 - (Q7241/Inputs!$B$16) - U7241, 0)</f>
        <v>340</v>
      </c>
    </row>
    <row r="7242" spans="1:22" x14ac:dyDescent="0.3">
      <c r="A7242" s="1">
        <v>46324.666666666657</v>
      </c>
      <c r="B7242" s="2">
        <v>64.613395252091962</v>
      </c>
      <c r="C7242" s="2">
        <v>22.51129633035578</v>
      </c>
      <c r="D7242" s="2">
        <f t="shared" si="1356"/>
        <v>30.958876151656217</v>
      </c>
      <c r="E7242" s="2">
        <f t="shared" si="1357"/>
        <v>64.04138366779776</v>
      </c>
      <c r="F7242" s="2">
        <f t="shared" si="1365"/>
        <v>340</v>
      </c>
      <c r="G7242" s="2">
        <f t="shared" si="1366"/>
        <v>0</v>
      </c>
      <c r="H7242" s="2">
        <f>MIN(Inputs!$B$2, (Inputs!$B$14 - F7242)/Inputs!$B$15)</f>
        <v>0</v>
      </c>
      <c r="I7242" s="2">
        <f>MAX(MIN(Inputs!$B$2, F7242*Inputs!$B$16, Inputs!$B$14*Inputs!$B$4 - G7242), 0)</f>
        <v>170</v>
      </c>
      <c r="J7242" s="2">
        <f>MAX(MIN(Inputs!$B$2, F7242*Inputs!$B$16, (Inputs!$B$14-F7242)/Inputs!$B$15)*Inputs!$B$9, 0)</f>
        <v>0</v>
      </c>
      <c r="K7242" s="2">
        <f>MAX(E7242*Inputs!$B$5 - B7242 - Inputs!$B$8, 0) * H7242</f>
        <v>0</v>
      </c>
      <c r="L7242" s="2">
        <f>IF(B7242 &gt;= D7242*Inputs!$B$10, MAX(B7242 - E7242/Inputs!$B$5 - Inputs!$B$8, 0) * I7242, 0)</f>
        <v>0</v>
      </c>
      <c r="M7242" s="2">
        <f t="shared" si="1358"/>
        <v>0</v>
      </c>
      <c r="N7242" s="3" t="str">
        <f t="shared" si="1359"/>
        <v>Idle</v>
      </c>
      <c r="O7242" s="3" t="str">
        <f t="shared" si="1367"/>
        <v>Idle</v>
      </c>
      <c r="P7242" s="2">
        <f t="shared" si="1360"/>
        <v>0</v>
      </c>
      <c r="Q7242" s="2">
        <f t="shared" si="1361"/>
        <v>0</v>
      </c>
      <c r="R7242" s="2">
        <f t="shared" si="1362"/>
        <v>0</v>
      </c>
      <c r="S7242" s="2">
        <f t="shared" si="1363"/>
        <v>0</v>
      </c>
      <c r="T7242" s="2">
        <f t="shared" si="1364"/>
        <v>0</v>
      </c>
      <c r="U7242" s="2">
        <f>IF(O7242="Reg", R7242 * Inputs!$B$7, 0)</f>
        <v>0</v>
      </c>
      <c r="V7242" s="2">
        <f>MAX(F7242 + P7242*Inputs!$B$15 - (Q7242/Inputs!$B$16) - U7242, 0)</f>
        <v>340</v>
      </c>
    </row>
    <row r="7243" spans="1:22" x14ac:dyDescent="0.3">
      <c r="A7243" s="1">
        <v>46324.708333333343</v>
      </c>
      <c r="B7243" s="2">
        <v>66.884994253436247</v>
      </c>
      <c r="C7243" s="2">
        <v>5.5153671709178269</v>
      </c>
      <c r="D7243" s="2">
        <f t="shared" si="1356"/>
        <v>30.958876151656217</v>
      </c>
      <c r="E7243" s="2">
        <f t="shared" si="1357"/>
        <v>62.771702574236976</v>
      </c>
      <c r="F7243" s="2">
        <f t="shared" si="1365"/>
        <v>340</v>
      </c>
      <c r="G7243" s="2">
        <f t="shared" si="1366"/>
        <v>0</v>
      </c>
      <c r="H7243" s="2">
        <f>MIN(Inputs!$B$2, (Inputs!$B$14 - F7243)/Inputs!$B$15)</f>
        <v>0</v>
      </c>
      <c r="I7243" s="2">
        <f>MAX(MIN(Inputs!$B$2, F7243*Inputs!$B$16, Inputs!$B$14*Inputs!$B$4 - G7243), 0)</f>
        <v>170</v>
      </c>
      <c r="J7243" s="2">
        <f>MAX(MIN(Inputs!$B$2, F7243*Inputs!$B$16, (Inputs!$B$14-F7243)/Inputs!$B$15)*Inputs!$B$9, 0)</f>
        <v>0</v>
      </c>
      <c r="K7243" s="2">
        <f>MAX(E7243*Inputs!$B$5 - B7243 - Inputs!$B$8, 0) * H7243</f>
        <v>0</v>
      </c>
      <c r="L7243" s="2">
        <f>IF(B7243 &gt;= D7243*Inputs!$B$10, MAX(B7243 - E7243/Inputs!$B$5 - Inputs!$B$8, 0) * I7243, 0)</f>
        <v>0</v>
      </c>
      <c r="M7243" s="2">
        <f t="shared" si="1358"/>
        <v>0</v>
      </c>
      <c r="N7243" s="3" t="str">
        <f t="shared" si="1359"/>
        <v>Idle</v>
      </c>
      <c r="O7243" s="3" t="str">
        <f t="shared" si="1367"/>
        <v>Idle</v>
      </c>
      <c r="P7243" s="2">
        <f t="shared" si="1360"/>
        <v>0</v>
      </c>
      <c r="Q7243" s="2">
        <f t="shared" si="1361"/>
        <v>0</v>
      </c>
      <c r="R7243" s="2">
        <f t="shared" si="1362"/>
        <v>0</v>
      </c>
      <c r="S7243" s="2">
        <f t="shared" si="1363"/>
        <v>0</v>
      </c>
      <c r="T7243" s="2">
        <f t="shared" si="1364"/>
        <v>0</v>
      </c>
      <c r="U7243" s="2">
        <f>IF(O7243="Reg", R7243 * Inputs!$B$7, 0)</f>
        <v>0</v>
      </c>
      <c r="V7243" s="2">
        <f>MAX(F7243 + P7243*Inputs!$B$15 - (Q7243/Inputs!$B$16) - U7243, 0)</f>
        <v>340</v>
      </c>
    </row>
    <row r="7244" spans="1:22" x14ac:dyDescent="0.3">
      <c r="A7244" s="1">
        <v>46324.75</v>
      </c>
      <c r="B7244" s="2">
        <v>69.196717941688476</v>
      </c>
      <c r="C7244" s="2">
        <v>20.071925803915779</v>
      </c>
      <c r="D7244" s="2">
        <f t="shared" si="1356"/>
        <v>30.958876151656217</v>
      </c>
      <c r="E7244" s="2">
        <f t="shared" si="1357"/>
        <v>56.51481642279213</v>
      </c>
      <c r="F7244" s="2">
        <f t="shared" si="1365"/>
        <v>340</v>
      </c>
      <c r="G7244" s="2">
        <f t="shared" si="1366"/>
        <v>0</v>
      </c>
      <c r="H7244" s="2">
        <f>MIN(Inputs!$B$2, (Inputs!$B$14 - F7244)/Inputs!$B$15)</f>
        <v>0</v>
      </c>
      <c r="I7244" s="2">
        <f>MAX(MIN(Inputs!$B$2, F7244*Inputs!$B$16, Inputs!$B$14*Inputs!$B$4 - G7244), 0)</f>
        <v>170</v>
      </c>
      <c r="J7244" s="2">
        <f>MAX(MIN(Inputs!$B$2, F7244*Inputs!$B$16, (Inputs!$B$14-F7244)/Inputs!$B$15)*Inputs!$B$9, 0)</f>
        <v>0</v>
      </c>
      <c r="K7244" s="2">
        <f>MAX(E7244*Inputs!$B$5 - B7244 - Inputs!$B$8, 0) * H7244</f>
        <v>0</v>
      </c>
      <c r="L7244" s="2">
        <f>IF(B7244 &gt;= D7244*Inputs!$B$10, MAX(B7244 - E7244/Inputs!$B$5 - Inputs!$B$8, 0) * I7244, 0)</f>
        <v>0</v>
      </c>
      <c r="M7244" s="2">
        <f t="shared" si="1358"/>
        <v>0</v>
      </c>
      <c r="N7244" s="3" t="str">
        <f t="shared" si="1359"/>
        <v>Idle</v>
      </c>
      <c r="O7244" s="3" t="str">
        <f t="shared" si="1367"/>
        <v>Idle</v>
      </c>
      <c r="P7244" s="2">
        <f t="shared" si="1360"/>
        <v>0</v>
      </c>
      <c r="Q7244" s="2">
        <f t="shared" si="1361"/>
        <v>0</v>
      </c>
      <c r="R7244" s="2">
        <f t="shared" si="1362"/>
        <v>0</v>
      </c>
      <c r="S7244" s="2">
        <f t="shared" si="1363"/>
        <v>0</v>
      </c>
      <c r="T7244" s="2">
        <f t="shared" si="1364"/>
        <v>0</v>
      </c>
      <c r="U7244" s="2">
        <f>IF(O7244="Reg", R7244 * Inputs!$B$7, 0)</f>
        <v>0</v>
      </c>
      <c r="V7244" s="2">
        <f>MAX(F7244 + P7244*Inputs!$B$15 - (Q7244/Inputs!$B$16) - U7244, 0)</f>
        <v>340</v>
      </c>
    </row>
    <row r="7245" spans="1:22" x14ac:dyDescent="0.3">
      <c r="A7245" s="1">
        <v>46324.791666666657</v>
      </c>
      <c r="B7245" s="2">
        <v>59.669607431486547</v>
      </c>
      <c r="C7245" s="2">
        <v>8.5222163293961053</v>
      </c>
      <c r="D7245" s="2">
        <f t="shared" si="1356"/>
        <v>30.958876151656217</v>
      </c>
      <c r="E7245" s="2">
        <f t="shared" si="1357"/>
        <v>48.013101926509137</v>
      </c>
      <c r="F7245" s="2">
        <f t="shared" si="1365"/>
        <v>340</v>
      </c>
      <c r="G7245" s="2">
        <f t="shared" si="1366"/>
        <v>0</v>
      </c>
      <c r="H7245" s="2">
        <f>MIN(Inputs!$B$2, (Inputs!$B$14 - F7245)/Inputs!$B$15)</f>
        <v>0</v>
      </c>
      <c r="I7245" s="2">
        <f>MAX(MIN(Inputs!$B$2, F7245*Inputs!$B$16, Inputs!$B$14*Inputs!$B$4 - G7245), 0)</f>
        <v>170</v>
      </c>
      <c r="J7245" s="2">
        <f>MAX(MIN(Inputs!$B$2, F7245*Inputs!$B$16, (Inputs!$B$14-F7245)/Inputs!$B$15)*Inputs!$B$9, 0)</f>
        <v>0</v>
      </c>
      <c r="K7245" s="2">
        <f>MAX(E7245*Inputs!$B$5 - B7245 - Inputs!$B$8, 0) * H7245</f>
        <v>0</v>
      </c>
      <c r="L7245" s="2">
        <f>IF(B7245 &gt;= D7245*Inputs!$B$10, MAX(B7245 - E7245/Inputs!$B$5 - Inputs!$B$8, 0) * I7245, 0)</f>
        <v>0</v>
      </c>
      <c r="M7245" s="2">
        <f t="shared" si="1358"/>
        <v>0</v>
      </c>
      <c r="N7245" s="3" t="str">
        <f t="shared" si="1359"/>
        <v>Idle</v>
      </c>
      <c r="O7245" s="3" t="str">
        <f t="shared" si="1367"/>
        <v>Idle</v>
      </c>
      <c r="P7245" s="2">
        <f t="shared" si="1360"/>
        <v>0</v>
      </c>
      <c r="Q7245" s="2">
        <f t="shared" si="1361"/>
        <v>0</v>
      </c>
      <c r="R7245" s="2">
        <f t="shared" si="1362"/>
        <v>0</v>
      </c>
      <c r="S7245" s="2">
        <f t="shared" si="1363"/>
        <v>0</v>
      </c>
      <c r="T7245" s="2">
        <f t="shared" si="1364"/>
        <v>0</v>
      </c>
      <c r="U7245" s="2">
        <f>IF(O7245="Reg", R7245 * Inputs!$B$7, 0)</f>
        <v>0</v>
      </c>
      <c r="V7245" s="2">
        <f>MAX(F7245 + P7245*Inputs!$B$15 - (Q7245/Inputs!$B$16) - U7245, 0)</f>
        <v>340</v>
      </c>
    </row>
    <row r="7246" spans="1:22" x14ac:dyDescent="0.3">
      <c r="A7246" s="1">
        <v>46324.833333333343</v>
      </c>
      <c r="B7246" s="2">
        <v>65.756964513733152</v>
      </c>
      <c r="C7246" s="2">
        <v>2.7121503023905369</v>
      </c>
      <c r="D7246" s="2">
        <f t="shared" si="1356"/>
        <v>30.958876151656217</v>
      </c>
      <c r="E7246" s="2">
        <f t="shared" si="1357"/>
        <v>41.519295650333682</v>
      </c>
      <c r="F7246" s="2">
        <f t="shared" si="1365"/>
        <v>340</v>
      </c>
      <c r="G7246" s="2">
        <f t="shared" si="1366"/>
        <v>0</v>
      </c>
      <c r="H7246" s="2">
        <f>MIN(Inputs!$B$2, (Inputs!$B$14 - F7246)/Inputs!$B$15)</f>
        <v>0</v>
      </c>
      <c r="I7246" s="2">
        <f>MAX(MIN(Inputs!$B$2, F7246*Inputs!$B$16, Inputs!$B$14*Inputs!$B$4 - G7246), 0)</f>
        <v>170</v>
      </c>
      <c r="J7246" s="2">
        <f>MAX(MIN(Inputs!$B$2, F7246*Inputs!$B$16, (Inputs!$B$14-F7246)/Inputs!$B$15)*Inputs!$B$9, 0)</f>
        <v>0</v>
      </c>
      <c r="K7246" s="2">
        <f>MAX(E7246*Inputs!$B$5 - B7246 - Inputs!$B$8, 0) * H7246</f>
        <v>0</v>
      </c>
      <c r="L7246" s="2">
        <f>IF(B7246 &gt;= D7246*Inputs!$B$10, MAX(B7246 - E7246/Inputs!$B$5 - Inputs!$B$8, 0) * I7246, 0)</f>
        <v>0</v>
      </c>
      <c r="M7246" s="2">
        <f t="shared" si="1358"/>
        <v>0</v>
      </c>
      <c r="N7246" s="3" t="str">
        <f t="shared" si="1359"/>
        <v>Idle</v>
      </c>
      <c r="O7246" s="3" t="str">
        <f t="shared" si="1367"/>
        <v>Idle</v>
      </c>
      <c r="P7246" s="2">
        <f t="shared" si="1360"/>
        <v>0</v>
      </c>
      <c r="Q7246" s="2">
        <f t="shared" si="1361"/>
        <v>0</v>
      </c>
      <c r="R7246" s="2">
        <f t="shared" si="1362"/>
        <v>0</v>
      </c>
      <c r="S7246" s="2">
        <f t="shared" si="1363"/>
        <v>0</v>
      </c>
      <c r="T7246" s="2">
        <f t="shared" si="1364"/>
        <v>0</v>
      </c>
      <c r="U7246" s="2">
        <f>IF(O7246="Reg", R7246 * Inputs!$B$7, 0)</f>
        <v>0</v>
      </c>
      <c r="V7246" s="2">
        <f>MAX(F7246 + P7246*Inputs!$B$15 - (Q7246/Inputs!$B$16) - U7246, 0)</f>
        <v>340</v>
      </c>
    </row>
    <row r="7247" spans="1:22" x14ac:dyDescent="0.3">
      <c r="A7247" s="1">
        <v>46324.875</v>
      </c>
      <c r="B7247" s="2">
        <v>58.126622614350197</v>
      </c>
      <c r="C7247" s="2">
        <v>26.27363331103685</v>
      </c>
      <c r="D7247" s="2">
        <f t="shared" si="1356"/>
        <v>30.958876151656217</v>
      </c>
      <c r="E7247" s="2">
        <f t="shared" si="1357"/>
        <v>31.875005048023922</v>
      </c>
      <c r="F7247" s="2">
        <f t="shared" si="1365"/>
        <v>340</v>
      </c>
      <c r="G7247" s="2">
        <f t="shared" si="1366"/>
        <v>0</v>
      </c>
      <c r="H7247" s="2">
        <f>MIN(Inputs!$B$2, (Inputs!$B$14 - F7247)/Inputs!$B$15)</f>
        <v>0</v>
      </c>
      <c r="I7247" s="2">
        <f>MAX(MIN(Inputs!$B$2, F7247*Inputs!$B$16, Inputs!$B$14*Inputs!$B$4 - G7247), 0)</f>
        <v>170</v>
      </c>
      <c r="J7247" s="2">
        <f>MAX(MIN(Inputs!$B$2, F7247*Inputs!$B$16, (Inputs!$B$14-F7247)/Inputs!$B$15)*Inputs!$B$9, 0)</f>
        <v>0</v>
      </c>
      <c r="K7247" s="2">
        <f>MAX(E7247*Inputs!$B$5 - B7247 - Inputs!$B$8, 0) * H7247</f>
        <v>0</v>
      </c>
      <c r="L7247" s="2">
        <f>IF(B7247 &gt;= D7247*Inputs!$B$10, MAX(B7247 - E7247/Inputs!$B$5 - Inputs!$B$8, 0) * I7247, 0)</f>
        <v>323.85441470763902</v>
      </c>
      <c r="M7247" s="2">
        <f t="shared" si="1358"/>
        <v>0</v>
      </c>
      <c r="N7247" s="3" t="str">
        <f t="shared" si="1359"/>
        <v>Discharge</v>
      </c>
      <c r="O7247" s="3" t="str">
        <f t="shared" si="1367"/>
        <v>Discharge</v>
      </c>
      <c r="P7247" s="2">
        <f t="shared" si="1360"/>
        <v>0</v>
      </c>
      <c r="Q7247" s="2">
        <f t="shared" si="1361"/>
        <v>170</v>
      </c>
      <c r="R7247" s="2">
        <f t="shared" si="1362"/>
        <v>0</v>
      </c>
      <c r="S7247" s="2">
        <f t="shared" si="1363"/>
        <v>9881.5258444395331</v>
      </c>
      <c r="T7247" s="2">
        <f t="shared" si="1364"/>
        <v>0</v>
      </c>
      <c r="U7247" s="2">
        <f>IF(O7247="Reg", R7247 * Inputs!$B$7, 0)</f>
        <v>0</v>
      </c>
      <c r="V7247" s="2">
        <f>MAX(F7247 + P7247*Inputs!$B$15 - (Q7247/Inputs!$B$16) - U7247, 0)</f>
        <v>170</v>
      </c>
    </row>
    <row r="7248" spans="1:22" x14ac:dyDescent="0.3">
      <c r="A7248" s="1">
        <v>46324.916666666657</v>
      </c>
      <c r="B7248" s="2">
        <v>56.995308690727171</v>
      </c>
      <c r="C7248" s="2">
        <v>4.5249606566850664</v>
      </c>
      <c r="D7248" s="2">
        <f t="shared" si="1356"/>
        <v>30.958876151656217</v>
      </c>
      <c r="E7248" s="2">
        <f t="shared" si="1357"/>
        <v>23.279426524866768</v>
      </c>
      <c r="F7248" s="2">
        <f t="shared" si="1365"/>
        <v>170</v>
      </c>
      <c r="G7248" s="2">
        <f t="shared" si="1366"/>
        <v>170</v>
      </c>
      <c r="H7248" s="2">
        <f>MIN(Inputs!$B$2, (Inputs!$B$14 - F7248)/Inputs!$B$15)</f>
        <v>170</v>
      </c>
      <c r="I7248" s="2">
        <f>MAX(MIN(Inputs!$B$2, F7248*Inputs!$B$16, Inputs!$B$14*Inputs!$B$4 - G7248), 0)</f>
        <v>170</v>
      </c>
      <c r="J7248" s="2">
        <f>MAX(MIN(Inputs!$B$2, F7248*Inputs!$B$16, (Inputs!$B$14-F7248)/Inputs!$B$15)*Inputs!$B$9, 0)</f>
        <v>136</v>
      </c>
      <c r="K7248" s="2">
        <f>MAX(E7248*Inputs!$B$5 - B7248 - Inputs!$B$8, 0) * H7248</f>
        <v>0</v>
      </c>
      <c r="L7248" s="2">
        <f>IF(B7248 &gt;= D7248*Inputs!$B$10, MAX(B7248 - E7248/Inputs!$B$5 - Inputs!$B$8, 0) * I7248, 0)</f>
        <v>1792.0405351198117</v>
      </c>
      <c r="M7248" s="2">
        <f t="shared" si="1358"/>
        <v>615.39464930916904</v>
      </c>
      <c r="N7248" s="3" t="str">
        <f t="shared" si="1359"/>
        <v>Discharge</v>
      </c>
      <c r="O7248" s="3" t="str">
        <f t="shared" si="1367"/>
        <v>Discharge</v>
      </c>
      <c r="P7248" s="2">
        <f t="shared" si="1360"/>
        <v>0</v>
      </c>
      <c r="Q7248" s="2">
        <f t="shared" si="1361"/>
        <v>170</v>
      </c>
      <c r="R7248" s="2">
        <f t="shared" si="1362"/>
        <v>0</v>
      </c>
      <c r="S7248" s="2">
        <f t="shared" si="1363"/>
        <v>9689.2024774236197</v>
      </c>
      <c r="T7248" s="2">
        <f t="shared" si="1364"/>
        <v>0</v>
      </c>
      <c r="U7248" s="2">
        <f>IF(O7248="Reg", R7248 * Inputs!$B$7, 0)</f>
        <v>0</v>
      </c>
      <c r="V7248" s="2">
        <f>MAX(F7248 + P7248*Inputs!$B$15 - (Q7248/Inputs!$B$16) - U7248, 0)</f>
        <v>0</v>
      </c>
    </row>
    <row r="7249" spans="1:22" x14ac:dyDescent="0.3">
      <c r="A7249" s="1">
        <v>46324.958333333343</v>
      </c>
      <c r="B7249" s="2">
        <v>29.343677344767219</v>
      </c>
      <c r="C7249" s="2">
        <v>5.2404259514877927</v>
      </c>
      <c r="D7249" s="2">
        <f t="shared" si="1356"/>
        <v>30.958876151656217</v>
      </c>
      <c r="E7249" s="2">
        <f t="shared" si="1357"/>
        <v>13.780208409745576</v>
      </c>
      <c r="F7249" s="2">
        <f t="shared" si="1365"/>
        <v>0</v>
      </c>
      <c r="G7249" s="2">
        <f t="shared" si="1366"/>
        <v>340</v>
      </c>
      <c r="H7249" s="2">
        <f>MIN(Inputs!$B$2, (Inputs!$B$14 - F7249)/Inputs!$B$15)</f>
        <v>170</v>
      </c>
      <c r="I7249" s="2">
        <f>MAX(MIN(Inputs!$B$2, F7249*Inputs!$B$16, Inputs!$B$14*Inputs!$B$4 - G7249), 0)</f>
        <v>0</v>
      </c>
      <c r="J7249" s="2">
        <f>MAX(MIN(Inputs!$B$2, F7249*Inputs!$B$16, (Inputs!$B$14-F7249)/Inputs!$B$15)*Inputs!$B$9, 0)</f>
        <v>0</v>
      </c>
      <c r="K7249" s="2">
        <f>MAX(E7249*Inputs!$B$5 - B7249 - Inputs!$B$8, 0) * H7249</f>
        <v>0</v>
      </c>
      <c r="L7249" s="2">
        <f>IF(B7249 &gt;= D7249*Inputs!$B$10, MAX(B7249 - E7249/Inputs!$B$5 - Inputs!$B$8, 0) * I7249, 0)</f>
        <v>0</v>
      </c>
      <c r="M7249" s="2">
        <f t="shared" si="1358"/>
        <v>0</v>
      </c>
      <c r="N7249" s="3" t="str">
        <f t="shared" si="1359"/>
        <v>Idle</v>
      </c>
      <c r="O7249" s="3" t="str">
        <f t="shared" si="1367"/>
        <v>Idle</v>
      </c>
      <c r="P7249" s="2">
        <f t="shared" si="1360"/>
        <v>0</v>
      </c>
      <c r="Q7249" s="2">
        <f t="shared" si="1361"/>
        <v>0</v>
      </c>
      <c r="R7249" s="2">
        <f t="shared" si="1362"/>
        <v>0</v>
      </c>
      <c r="S7249" s="2">
        <f t="shared" si="1363"/>
        <v>0</v>
      </c>
      <c r="T7249" s="2">
        <f t="shared" si="1364"/>
        <v>0</v>
      </c>
      <c r="U7249" s="2">
        <f>IF(O7249="Reg", R7249 * Inputs!$B$7, 0)</f>
        <v>0</v>
      </c>
      <c r="V7249" s="2">
        <f>MAX(F7249 + P7249*Inputs!$B$15 - (Q7249/Inputs!$B$16) - U7249, 0)</f>
        <v>0</v>
      </c>
    </row>
    <row r="7250" spans="1:22" x14ac:dyDescent="0.3">
      <c r="A7250" s="1">
        <v>46325</v>
      </c>
      <c r="B7250" s="2">
        <v>18.1864309639905</v>
      </c>
      <c r="C7250" s="2">
        <v>17.36495742814364</v>
      </c>
      <c r="D7250" s="2">
        <f t="shared" si="1356"/>
        <v>31.606903601377855</v>
      </c>
      <c r="E7250" s="2">
        <f t="shared" si="1357"/>
        <v>8.8895955189510385</v>
      </c>
      <c r="F7250" s="2">
        <f t="shared" si="1365"/>
        <v>0</v>
      </c>
      <c r="G7250" s="2">
        <f t="shared" si="1366"/>
        <v>0</v>
      </c>
      <c r="H7250" s="2">
        <f>MIN(Inputs!$B$2, (Inputs!$B$14 - F7250)/Inputs!$B$15)</f>
        <v>170</v>
      </c>
      <c r="I7250" s="2">
        <f>MAX(MIN(Inputs!$B$2, F7250*Inputs!$B$16, Inputs!$B$14*Inputs!$B$4 - G7250), 0)</f>
        <v>0</v>
      </c>
      <c r="J7250" s="2">
        <f>MAX(MIN(Inputs!$B$2, F7250*Inputs!$B$16, (Inputs!$B$14-F7250)/Inputs!$B$15)*Inputs!$B$9, 0)</f>
        <v>0</v>
      </c>
      <c r="K7250" s="2">
        <f>MAX(E7250*Inputs!$B$5 - B7250 - Inputs!$B$8, 0) * H7250</f>
        <v>0</v>
      </c>
      <c r="L7250" s="2">
        <f>IF(B7250 &gt;= D7250*Inputs!$B$10, MAX(B7250 - E7250/Inputs!$B$5 - Inputs!$B$8, 0) * I7250, 0)</f>
        <v>0</v>
      </c>
      <c r="M7250" s="2">
        <f t="shared" si="1358"/>
        <v>0</v>
      </c>
      <c r="N7250" s="3" t="str">
        <f t="shared" si="1359"/>
        <v>Idle</v>
      </c>
      <c r="O7250" s="3" t="str">
        <f t="shared" si="1367"/>
        <v>Idle</v>
      </c>
      <c r="P7250" s="2">
        <f t="shared" si="1360"/>
        <v>0</v>
      </c>
      <c r="Q7250" s="2">
        <f t="shared" si="1361"/>
        <v>0</v>
      </c>
      <c r="R7250" s="2">
        <f t="shared" si="1362"/>
        <v>0</v>
      </c>
      <c r="S7250" s="2">
        <f t="shared" si="1363"/>
        <v>0</v>
      </c>
      <c r="T7250" s="2">
        <f t="shared" si="1364"/>
        <v>0</v>
      </c>
      <c r="U7250" s="2">
        <f>IF(O7250="Reg", R7250 * Inputs!$B$7, 0)</f>
        <v>0</v>
      </c>
      <c r="V7250" s="2">
        <f>MAX(F7250 + P7250*Inputs!$B$15 - (Q7250/Inputs!$B$16) - U7250, 0)</f>
        <v>0</v>
      </c>
    </row>
    <row r="7251" spans="1:22" x14ac:dyDescent="0.3">
      <c r="A7251" s="1">
        <v>46325.041666666657</v>
      </c>
      <c r="B7251" s="2">
        <v>20.706769774433869</v>
      </c>
      <c r="C7251" s="2">
        <v>4.071362970944441</v>
      </c>
      <c r="D7251" s="2">
        <f t="shared" si="1356"/>
        <v>31.606903601377855</v>
      </c>
      <c r="E7251" s="2">
        <f t="shared" si="1357"/>
        <v>5.8585236916192889</v>
      </c>
      <c r="F7251" s="2">
        <f t="shared" si="1365"/>
        <v>0</v>
      </c>
      <c r="G7251" s="2">
        <f t="shared" si="1366"/>
        <v>0</v>
      </c>
      <c r="H7251" s="2">
        <f>MIN(Inputs!$B$2, (Inputs!$B$14 - F7251)/Inputs!$B$15)</f>
        <v>170</v>
      </c>
      <c r="I7251" s="2">
        <f>MAX(MIN(Inputs!$B$2, F7251*Inputs!$B$16, Inputs!$B$14*Inputs!$B$4 - G7251), 0)</f>
        <v>0</v>
      </c>
      <c r="J7251" s="2">
        <f>MAX(MIN(Inputs!$B$2, F7251*Inputs!$B$16, (Inputs!$B$14-F7251)/Inputs!$B$15)*Inputs!$B$9, 0)</f>
        <v>0</v>
      </c>
      <c r="K7251" s="2">
        <f>MAX(E7251*Inputs!$B$5 - B7251 - Inputs!$B$8, 0) * H7251</f>
        <v>0</v>
      </c>
      <c r="L7251" s="2">
        <f>IF(B7251 &gt;= D7251*Inputs!$B$10, MAX(B7251 - E7251/Inputs!$B$5 - Inputs!$B$8, 0) * I7251, 0)</f>
        <v>0</v>
      </c>
      <c r="M7251" s="2">
        <f t="shared" si="1358"/>
        <v>0</v>
      </c>
      <c r="N7251" s="3" t="str">
        <f t="shared" si="1359"/>
        <v>Idle</v>
      </c>
      <c r="O7251" s="3" t="str">
        <f t="shared" si="1367"/>
        <v>Idle</v>
      </c>
      <c r="P7251" s="2">
        <f t="shared" si="1360"/>
        <v>0</v>
      </c>
      <c r="Q7251" s="2">
        <f t="shared" si="1361"/>
        <v>0</v>
      </c>
      <c r="R7251" s="2">
        <f t="shared" si="1362"/>
        <v>0</v>
      </c>
      <c r="S7251" s="2">
        <f t="shared" si="1363"/>
        <v>0</v>
      </c>
      <c r="T7251" s="2">
        <f t="shared" si="1364"/>
        <v>0</v>
      </c>
      <c r="U7251" s="2">
        <f>IF(O7251="Reg", R7251 * Inputs!$B$7, 0)</f>
        <v>0</v>
      </c>
      <c r="V7251" s="2">
        <f>MAX(F7251 + P7251*Inputs!$B$15 - (Q7251/Inputs!$B$16) - U7251, 0)</f>
        <v>0</v>
      </c>
    </row>
    <row r="7252" spans="1:22" x14ac:dyDescent="0.3">
      <c r="A7252" s="1">
        <v>46325.083333333343</v>
      </c>
      <c r="B7252" s="2">
        <v>7.891220899874595</v>
      </c>
      <c r="C7252" s="2">
        <v>14.05840373850077</v>
      </c>
      <c r="D7252" s="2">
        <f t="shared" si="1356"/>
        <v>31.606903601377855</v>
      </c>
      <c r="E7252" s="2">
        <f t="shared" si="1357"/>
        <v>2.4073953958803109</v>
      </c>
      <c r="F7252" s="2">
        <f t="shared" si="1365"/>
        <v>0</v>
      </c>
      <c r="G7252" s="2">
        <f t="shared" si="1366"/>
        <v>0</v>
      </c>
      <c r="H7252" s="2">
        <f>MIN(Inputs!$B$2, (Inputs!$B$14 - F7252)/Inputs!$B$15)</f>
        <v>170</v>
      </c>
      <c r="I7252" s="2">
        <f>MAX(MIN(Inputs!$B$2, F7252*Inputs!$B$16, Inputs!$B$14*Inputs!$B$4 - G7252), 0)</f>
        <v>0</v>
      </c>
      <c r="J7252" s="2">
        <f>MAX(MIN(Inputs!$B$2, F7252*Inputs!$B$16, (Inputs!$B$14-F7252)/Inputs!$B$15)*Inputs!$B$9, 0)</f>
        <v>0</v>
      </c>
      <c r="K7252" s="2">
        <f>MAX(E7252*Inputs!$B$5 - B7252 - Inputs!$B$8, 0) * H7252</f>
        <v>0</v>
      </c>
      <c r="L7252" s="2">
        <f>IF(B7252 &gt;= D7252*Inputs!$B$10, MAX(B7252 - E7252/Inputs!$B$5 - Inputs!$B$8, 0) * I7252, 0)</f>
        <v>0</v>
      </c>
      <c r="M7252" s="2">
        <f t="shared" si="1358"/>
        <v>0</v>
      </c>
      <c r="N7252" s="3" t="str">
        <f t="shared" si="1359"/>
        <v>Idle</v>
      </c>
      <c r="O7252" s="3" t="str">
        <f t="shared" si="1367"/>
        <v>Idle</v>
      </c>
      <c r="P7252" s="2">
        <f t="shared" si="1360"/>
        <v>0</v>
      </c>
      <c r="Q7252" s="2">
        <f t="shared" si="1361"/>
        <v>0</v>
      </c>
      <c r="R7252" s="2">
        <f t="shared" si="1362"/>
        <v>0</v>
      </c>
      <c r="S7252" s="2">
        <f t="shared" si="1363"/>
        <v>0</v>
      </c>
      <c r="T7252" s="2">
        <f t="shared" si="1364"/>
        <v>0</v>
      </c>
      <c r="U7252" s="2">
        <f>IF(O7252="Reg", R7252 * Inputs!$B$7, 0)</f>
        <v>0</v>
      </c>
      <c r="V7252" s="2">
        <f>MAX(F7252 + P7252*Inputs!$B$15 - (Q7252/Inputs!$B$16) - U7252, 0)</f>
        <v>0</v>
      </c>
    </row>
    <row r="7253" spans="1:22" x14ac:dyDescent="0.3">
      <c r="A7253" s="1">
        <v>46325.125</v>
      </c>
      <c r="B7253" s="2">
        <v>6.5531514754072706</v>
      </c>
      <c r="C7253" s="2">
        <v>5.2278518355451418</v>
      </c>
      <c r="D7253" s="2">
        <f t="shared" si="1356"/>
        <v>31.606903601377855</v>
      </c>
      <c r="E7253" s="2">
        <f t="shared" si="1357"/>
        <v>1.0921919125678785</v>
      </c>
      <c r="F7253" s="2">
        <f t="shared" si="1365"/>
        <v>0</v>
      </c>
      <c r="G7253" s="2">
        <f t="shared" si="1366"/>
        <v>0</v>
      </c>
      <c r="H7253" s="2">
        <f>MIN(Inputs!$B$2, (Inputs!$B$14 - F7253)/Inputs!$B$15)</f>
        <v>170</v>
      </c>
      <c r="I7253" s="2">
        <f>MAX(MIN(Inputs!$B$2, F7253*Inputs!$B$16, Inputs!$B$14*Inputs!$B$4 - G7253), 0)</f>
        <v>0</v>
      </c>
      <c r="J7253" s="2">
        <f>MAX(MIN(Inputs!$B$2, F7253*Inputs!$B$16, (Inputs!$B$14-F7253)/Inputs!$B$15)*Inputs!$B$9, 0)</f>
        <v>0</v>
      </c>
      <c r="K7253" s="2">
        <f>MAX(E7253*Inputs!$B$5 - B7253 - Inputs!$B$8, 0) * H7253</f>
        <v>0</v>
      </c>
      <c r="L7253" s="2">
        <f>IF(B7253 &gt;= D7253*Inputs!$B$10, MAX(B7253 - E7253/Inputs!$B$5 - Inputs!$B$8, 0) * I7253, 0)</f>
        <v>0</v>
      </c>
      <c r="M7253" s="2">
        <f t="shared" si="1358"/>
        <v>0</v>
      </c>
      <c r="N7253" s="3" t="str">
        <f t="shared" si="1359"/>
        <v>Idle</v>
      </c>
      <c r="O7253" s="3" t="str">
        <f t="shared" si="1367"/>
        <v>Idle</v>
      </c>
      <c r="P7253" s="2">
        <f t="shared" si="1360"/>
        <v>0</v>
      </c>
      <c r="Q7253" s="2">
        <f t="shared" si="1361"/>
        <v>0</v>
      </c>
      <c r="R7253" s="2">
        <f t="shared" si="1362"/>
        <v>0</v>
      </c>
      <c r="S7253" s="2">
        <f t="shared" si="1363"/>
        <v>0</v>
      </c>
      <c r="T7253" s="2">
        <f t="shared" si="1364"/>
        <v>0</v>
      </c>
      <c r="U7253" s="2">
        <f>IF(O7253="Reg", R7253 * Inputs!$B$7, 0)</f>
        <v>0</v>
      </c>
      <c r="V7253" s="2">
        <f>MAX(F7253 + P7253*Inputs!$B$15 - (Q7253/Inputs!$B$16) - U7253, 0)</f>
        <v>0</v>
      </c>
    </row>
    <row r="7254" spans="1:22" x14ac:dyDescent="0.3">
      <c r="A7254" s="1">
        <v>46325.166666666657</v>
      </c>
      <c r="B7254" s="2">
        <v>0</v>
      </c>
      <c r="C7254" s="2">
        <v>1.3539208385096759</v>
      </c>
      <c r="D7254" s="2">
        <f t="shared" si="1356"/>
        <v>31.606903601377855</v>
      </c>
      <c r="E7254" s="2">
        <f t="shared" si="1357"/>
        <v>0</v>
      </c>
      <c r="F7254" s="2">
        <f t="shared" si="1365"/>
        <v>0</v>
      </c>
      <c r="G7254" s="2">
        <f t="shared" si="1366"/>
        <v>0</v>
      </c>
      <c r="H7254" s="2">
        <f>MIN(Inputs!$B$2, (Inputs!$B$14 - F7254)/Inputs!$B$15)</f>
        <v>170</v>
      </c>
      <c r="I7254" s="2">
        <f>MAX(MIN(Inputs!$B$2, F7254*Inputs!$B$16, Inputs!$B$14*Inputs!$B$4 - G7254), 0)</f>
        <v>0</v>
      </c>
      <c r="J7254" s="2">
        <f>MAX(MIN(Inputs!$B$2, F7254*Inputs!$B$16, (Inputs!$B$14-F7254)/Inputs!$B$15)*Inputs!$B$9, 0)</f>
        <v>0</v>
      </c>
      <c r="K7254" s="2">
        <f>MAX(E7254*Inputs!$B$5 - B7254 - Inputs!$B$8, 0) * H7254</f>
        <v>0</v>
      </c>
      <c r="L7254" s="2">
        <f>IF(B7254 &gt;= D7254*Inputs!$B$10, MAX(B7254 - E7254/Inputs!$B$5 - Inputs!$B$8, 0) * I7254, 0)</f>
        <v>0</v>
      </c>
      <c r="M7254" s="2">
        <f t="shared" si="1358"/>
        <v>0</v>
      </c>
      <c r="N7254" s="3" t="str">
        <f t="shared" si="1359"/>
        <v>Idle</v>
      </c>
      <c r="O7254" s="3" t="str">
        <f t="shared" si="1367"/>
        <v>Idle</v>
      </c>
      <c r="P7254" s="2">
        <f t="shared" si="1360"/>
        <v>0</v>
      </c>
      <c r="Q7254" s="2">
        <f t="shared" si="1361"/>
        <v>0</v>
      </c>
      <c r="R7254" s="2">
        <f t="shared" si="1362"/>
        <v>0</v>
      </c>
      <c r="S7254" s="2">
        <f t="shared" si="1363"/>
        <v>0</v>
      </c>
      <c r="T7254" s="2">
        <f t="shared" si="1364"/>
        <v>0</v>
      </c>
      <c r="U7254" s="2">
        <f>IF(O7254="Reg", R7254 * Inputs!$B$7, 0)</f>
        <v>0</v>
      </c>
      <c r="V7254" s="2">
        <f>MAX(F7254 + P7254*Inputs!$B$15 - (Q7254/Inputs!$B$16) - U7254, 0)</f>
        <v>0</v>
      </c>
    </row>
    <row r="7255" spans="1:22" x14ac:dyDescent="0.3">
      <c r="A7255" s="1">
        <v>46325.208333333343</v>
      </c>
      <c r="B7255" s="2">
        <v>0</v>
      </c>
      <c r="C7255" s="2">
        <v>11.606810060464269</v>
      </c>
      <c r="D7255" s="2">
        <f t="shared" si="1356"/>
        <v>31.606903601377855</v>
      </c>
      <c r="E7255" s="2">
        <f t="shared" si="1357"/>
        <v>3.1977491244393583</v>
      </c>
      <c r="F7255" s="2">
        <f t="shared" si="1365"/>
        <v>0</v>
      </c>
      <c r="G7255" s="2">
        <f t="shared" si="1366"/>
        <v>0</v>
      </c>
      <c r="H7255" s="2">
        <f>MIN(Inputs!$B$2, (Inputs!$B$14 - F7255)/Inputs!$B$15)</f>
        <v>170</v>
      </c>
      <c r="I7255" s="2">
        <f>MAX(MIN(Inputs!$B$2, F7255*Inputs!$B$16, Inputs!$B$14*Inputs!$B$4 - G7255), 0)</f>
        <v>0</v>
      </c>
      <c r="J7255" s="2">
        <f>MAX(MIN(Inputs!$B$2, F7255*Inputs!$B$16, (Inputs!$B$14-F7255)/Inputs!$B$15)*Inputs!$B$9, 0)</f>
        <v>0</v>
      </c>
      <c r="K7255" s="2">
        <f>MAX(E7255*Inputs!$B$5 - B7255 - Inputs!$B$8, 0) * H7255</f>
        <v>0</v>
      </c>
      <c r="L7255" s="2">
        <f>IF(B7255 &gt;= D7255*Inputs!$B$10, MAX(B7255 - E7255/Inputs!$B$5 - Inputs!$B$8, 0) * I7255, 0)</f>
        <v>0</v>
      </c>
      <c r="M7255" s="2">
        <f t="shared" si="1358"/>
        <v>0</v>
      </c>
      <c r="N7255" s="3" t="str">
        <f t="shared" si="1359"/>
        <v>Idle</v>
      </c>
      <c r="O7255" s="3" t="str">
        <f t="shared" si="1367"/>
        <v>Idle</v>
      </c>
      <c r="P7255" s="2">
        <f t="shared" si="1360"/>
        <v>0</v>
      </c>
      <c r="Q7255" s="2">
        <f t="shared" si="1361"/>
        <v>0</v>
      </c>
      <c r="R7255" s="2">
        <f t="shared" si="1362"/>
        <v>0</v>
      </c>
      <c r="S7255" s="2">
        <f t="shared" si="1363"/>
        <v>0</v>
      </c>
      <c r="T7255" s="2">
        <f t="shared" si="1364"/>
        <v>0</v>
      </c>
      <c r="U7255" s="2">
        <f>IF(O7255="Reg", R7255 * Inputs!$B$7, 0)</f>
        <v>0</v>
      </c>
      <c r="V7255" s="2">
        <f>MAX(F7255 + P7255*Inputs!$B$15 - (Q7255/Inputs!$B$16) - U7255, 0)</f>
        <v>0</v>
      </c>
    </row>
    <row r="7256" spans="1:22" x14ac:dyDescent="0.3">
      <c r="A7256" s="1">
        <v>46325.25</v>
      </c>
      <c r="B7256" s="2">
        <v>0</v>
      </c>
      <c r="C7256" s="2">
        <v>2.9000058075251531</v>
      </c>
      <c r="D7256" s="2">
        <f t="shared" si="1356"/>
        <v>31.606903601377855</v>
      </c>
      <c r="E7256" s="2">
        <f t="shared" si="1357"/>
        <v>7.4592825130668787</v>
      </c>
      <c r="F7256" s="2">
        <f t="shared" si="1365"/>
        <v>0</v>
      </c>
      <c r="G7256" s="2">
        <f t="shared" si="1366"/>
        <v>0</v>
      </c>
      <c r="H7256" s="2">
        <f>MIN(Inputs!$B$2, (Inputs!$B$14 - F7256)/Inputs!$B$15)</f>
        <v>170</v>
      </c>
      <c r="I7256" s="2">
        <f>MAX(MIN(Inputs!$B$2, F7256*Inputs!$B$16, Inputs!$B$14*Inputs!$B$4 - G7256), 0)</f>
        <v>0</v>
      </c>
      <c r="J7256" s="2">
        <f>MAX(MIN(Inputs!$B$2, F7256*Inputs!$B$16, (Inputs!$B$14-F7256)/Inputs!$B$15)*Inputs!$B$9, 0)</f>
        <v>0</v>
      </c>
      <c r="K7256" s="2">
        <f>MAX(E7256*Inputs!$B$5 - B7256 - Inputs!$B$8, 0) * H7256</f>
        <v>0</v>
      </c>
      <c r="L7256" s="2">
        <f>IF(B7256 &gt;= D7256*Inputs!$B$10, MAX(B7256 - E7256/Inputs!$B$5 - Inputs!$B$8, 0) * I7256, 0)</f>
        <v>0</v>
      </c>
      <c r="M7256" s="2">
        <f t="shared" si="1358"/>
        <v>0</v>
      </c>
      <c r="N7256" s="3" t="str">
        <f t="shared" si="1359"/>
        <v>Idle</v>
      </c>
      <c r="O7256" s="3" t="str">
        <f t="shared" si="1367"/>
        <v>Idle</v>
      </c>
      <c r="P7256" s="2">
        <f t="shared" si="1360"/>
        <v>0</v>
      </c>
      <c r="Q7256" s="2">
        <f t="shared" si="1361"/>
        <v>0</v>
      </c>
      <c r="R7256" s="2">
        <f t="shared" si="1362"/>
        <v>0</v>
      </c>
      <c r="S7256" s="2">
        <f t="shared" si="1363"/>
        <v>0</v>
      </c>
      <c r="T7256" s="2">
        <f t="shared" si="1364"/>
        <v>0</v>
      </c>
      <c r="U7256" s="2">
        <f>IF(O7256="Reg", R7256 * Inputs!$B$7, 0)</f>
        <v>0</v>
      </c>
      <c r="V7256" s="2">
        <f>MAX(F7256 + P7256*Inputs!$B$15 - (Q7256/Inputs!$B$16) - U7256, 0)</f>
        <v>0</v>
      </c>
    </row>
    <row r="7257" spans="1:22" x14ac:dyDescent="0.3">
      <c r="A7257" s="1">
        <v>46325.291666666657</v>
      </c>
      <c r="B7257" s="2">
        <v>0</v>
      </c>
      <c r="C7257" s="2">
        <v>16.452497285812811</v>
      </c>
      <c r="D7257" s="2">
        <f t="shared" si="1356"/>
        <v>31.606903601377855</v>
      </c>
      <c r="E7257" s="2">
        <f t="shared" si="1357"/>
        <v>12.342880641960335</v>
      </c>
      <c r="F7257" s="2">
        <f t="shared" si="1365"/>
        <v>0</v>
      </c>
      <c r="G7257" s="2">
        <f t="shared" si="1366"/>
        <v>0</v>
      </c>
      <c r="H7257" s="2">
        <f>MIN(Inputs!$B$2, (Inputs!$B$14 - F7257)/Inputs!$B$15)</f>
        <v>170</v>
      </c>
      <c r="I7257" s="2">
        <f>MAX(MIN(Inputs!$B$2, F7257*Inputs!$B$16, Inputs!$B$14*Inputs!$B$4 - G7257), 0)</f>
        <v>0</v>
      </c>
      <c r="J7257" s="2">
        <f>MAX(MIN(Inputs!$B$2, F7257*Inputs!$B$16, (Inputs!$B$14-F7257)/Inputs!$B$15)*Inputs!$B$9, 0)</f>
        <v>0</v>
      </c>
      <c r="K7257" s="2">
        <f>MAX(E7257*Inputs!$B$5 - B7257 - Inputs!$B$8, 0) * H7257</f>
        <v>0</v>
      </c>
      <c r="L7257" s="2">
        <f>IF(B7257 &gt;= D7257*Inputs!$B$10, MAX(B7257 - E7257/Inputs!$B$5 - Inputs!$B$8, 0) * I7257, 0)</f>
        <v>0</v>
      </c>
      <c r="M7257" s="2">
        <f t="shared" si="1358"/>
        <v>0</v>
      </c>
      <c r="N7257" s="3" t="str">
        <f t="shared" si="1359"/>
        <v>Idle</v>
      </c>
      <c r="O7257" s="3" t="str">
        <f t="shared" si="1367"/>
        <v>Idle</v>
      </c>
      <c r="P7257" s="2">
        <f t="shared" si="1360"/>
        <v>0</v>
      </c>
      <c r="Q7257" s="2">
        <f t="shared" si="1361"/>
        <v>0</v>
      </c>
      <c r="R7257" s="2">
        <f t="shared" si="1362"/>
        <v>0</v>
      </c>
      <c r="S7257" s="2">
        <f t="shared" si="1363"/>
        <v>0</v>
      </c>
      <c r="T7257" s="2">
        <f t="shared" si="1364"/>
        <v>0</v>
      </c>
      <c r="U7257" s="2">
        <f>IF(O7257="Reg", R7257 * Inputs!$B$7, 0)</f>
        <v>0</v>
      </c>
      <c r="V7257" s="2">
        <f>MAX(F7257 + P7257*Inputs!$B$15 - (Q7257/Inputs!$B$16) - U7257, 0)</f>
        <v>0</v>
      </c>
    </row>
    <row r="7258" spans="1:22" x14ac:dyDescent="0.3">
      <c r="A7258" s="1">
        <v>46325.333333333343</v>
      </c>
      <c r="B7258" s="2">
        <v>0</v>
      </c>
      <c r="C7258" s="2">
        <v>3.47824742879643</v>
      </c>
      <c r="D7258" s="2">
        <f t="shared" si="1356"/>
        <v>31.606903601377855</v>
      </c>
      <c r="E7258" s="2">
        <f t="shared" si="1357"/>
        <v>18.255521314478184</v>
      </c>
      <c r="F7258" s="2">
        <f t="shared" si="1365"/>
        <v>0</v>
      </c>
      <c r="G7258" s="2">
        <f t="shared" si="1366"/>
        <v>0</v>
      </c>
      <c r="H7258" s="2">
        <f>MIN(Inputs!$B$2, (Inputs!$B$14 - F7258)/Inputs!$B$15)</f>
        <v>170</v>
      </c>
      <c r="I7258" s="2">
        <f>MAX(MIN(Inputs!$B$2, F7258*Inputs!$B$16, Inputs!$B$14*Inputs!$B$4 - G7258), 0)</f>
        <v>0</v>
      </c>
      <c r="J7258" s="2">
        <f>MAX(MIN(Inputs!$B$2, F7258*Inputs!$B$16, (Inputs!$B$14-F7258)/Inputs!$B$15)*Inputs!$B$9, 0)</f>
        <v>0</v>
      </c>
      <c r="K7258" s="2">
        <f>MAX(E7258*Inputs!$B$5 - B7258 - Inputs!$B$8, 0) * H7258</f>
        <v>0</v>
      </c>
      <c r="L7258" s="2">
        <f>IF(B7258 &gt;= D7258*Inputs!$B$10, MAX(B7258 - E7258/Inputs!$B$5 - Inputs!$B$8, 0) * I7258, 0)</f>
        <v>0</v>
      </c>
      <c r="M7258" s="2">
        <f t="shared" si="1358"/>
        <v>0</v>
      </c>
      <c r="N7258" s="3" t="str">
        <f t="shared" si="1359"/>
        <v>Idle</v>
      </c>
      <c r="O7258" s="3" t="str">
        <f t="shared" si="1367"/>
        <v>Idle</v>
      </c>
      <c r="P7258" s="2">
        <f t="shared" si="1360"/>
        <v>0</v>
      </c>
      <c r="Q7258" s="2">
        <f t="shared" si="1361"/>
        <v>0</v>
      </c>
      <c r="R7258" s="2">
        <f t="shared" si="1362"/>
        <v>0</v>
      </c>
      <c r="S7258" s="2">
        <f t="shared" si="1363"/>
        <v>0</v>
      </c>
      <c r="T7258" s="2">
        <f t="shared" si="1364"/>
        <v>0</v>
      </c>
      <c r="U7258" s="2">
        <f>IF(O7258="Reg", R7258 * Inputs!$B$7, 0)</f>
        <v>0</v>
      </c>
      <c r="V7258" s="2">
        <f>MAX(F7258 + P7258*Inputs!$B$15 - (Q7258/Inputs!$B$16) - U7258, 0)</f>
        <v>0</v>
      </c>
    </row>
    <row r="7259" spans="1:22" x14ac:dyDescent="0.3">
      <c r="A7259" s="1">
        <v>46325.375</v>
      </c>
      <c r="B7259" s="2">
        <v>0</v>
      </c>
      <c r="C7259" s="2">
        <v>2.6773672832924329</v>
      </c>
      <c r="D7259" s="2">
        <f t="shared" si="1356"/>
        <v>31.606903601377855</v>
      </c>
      <c r="E7259" s="2">
        <f t="shared" si="1357"/>
        <v>26.114554357804536</v>
      </c>
      <c r="F7259" s="2">
        <f t="shared" si="1365"/>
        <v>0</v>
      </c>
      <c r="G7259" s="2">
        <f t="shared" si="1366"/>
        <v>0</v>
      </c>
      <c r="H7259" s="2">
        <f>MIN(Inputs!$B$2, (Inputs!$B$14 - F7259)/Inputs!$B$15)</f>
        <v>170</v>
      </c>
      <c r="I7259" s="2">
        <f>MAX(MIN(Inputs!$B$2, F7259*Inputs!$B$16, Inputs!$B$14*Inputs!$B$4 - G7259), 0)</f>
        <v>0</v>
      </c>
      <c r="J7259" s="2">
        <f>MAX(MIN(Inputs!$B$2, F7259*Inputs!$B$16, (Inputs!$B$14-F7259)/Inputs!$B$15)*Inputs!$B$9, 0)</f>
        <v>0</v>
      </c>
      <c r="K7259" s="2">
        <f>MAX(E7259*Inputs!$B$5 - B7259 - Inputs!$B$8, 0) * H7259</f>
        <v>506.73733192755867</v>
      </c>
      <c r="L7259" s="2">
        <f>IF(B7259 &gt;= D7259*Inputs!$B$10, MAX(B7259 - E7259/Inputs!$B$5 - Inputs!$B$8, 0) * I7259, 0)</f>
        <v>0</v>
      </c>
      <c r="M7259" s="2">
        <f t="shared" si="1358"/>
        <v>0</v>
      </c>
      <c r="N7259" s="3" t="str">
        <f t="shared" si="1359"/>
        <v>Charge</v>
      </c>
      <c r="O7259" s="3" t="str">
        <f t="shared" si="1367"/>
        <v>Charge</v>
      </c>
      <c r="P7259" s="2">
        <f t="shared" si="1360"/>
        <v>170</v>
      </c>
      <c r="Q7259" s="2">
        <f t="shared" si="1361"/>
        <v>0</v>
      </c>
      <c r="R7259" s="2">
        <f t="shared" si="1362"/>
        <v>0</v>
      </c>
      <c r="S7259" s="2">
        <f t="shared" si="1363"/>
        <v>0</v>
      </c>
      <c r="T7259" s="2">
        <f t="shared" si="1364"/>
        <v>0</v>
      </c>
      <c r="U7259" s="2">
        <f>IF(O7259="Reg", R7259 * Inputs!$B$7, 0)</f>
        <v>0</v>
      </c>
      <c r="V7259" s="2">
        <f>MAX(F7259 + P7259*Inputs!$B$15 - (Q7259/Inputs!$B$16) - U7259, 0)</f>
        <v>170</v>
      </c>
    </row>
    <row r="7260" spans="1:22" x14ac:dyDescent="0.3">
      <c r="A7260" s="1">
        <v>46325.416666666657</v>
      </c>
      <c r="B7260" s="2">
        <v>19.18649474663615</v>
      </c>
      <c r="C7260" s="2">
        <v>5.4678273873172127</v>
      </c>
      <c r="D7260" s="2">
        <f t="shared" si="1356"/>
        <v>31.606903601377855</v>
      </c>
      <c r="E7260" s="2">
        <f t="shared" si="1357"/>
        <v>36.65937901934187</v>
      </c>
      <c r="F7260" s="2">
        <f t="shared" si="1365"/>
        <v>170</v>
      </c>
      <c r="G7260" s="2">
        <f t="shared" si="1366"/>
        <v>0</v>
      </c>
      <c r="H7260" s="2">
        <f>MIN(Inputs!$B$2, (Inputs!$B$14 - F7260)/Inputs!$B$15)</f>
        <v>170</v>
      </c>
      <c r="I7260" s="2">
        <f>MAX(MIN(Inputs!$B$2, F7260*Inputs!$B$16, Inputs!$B$14*Inputs!$B$4 - G7260), 0)</f>
        <v>170</v>
      </c>
      <c r="J7260" s="2">
        <f>MAX(MIN(Inputs!$B$2, F7260*Inputs!$B$16, (Inputs!$B$14-F7260)/Inputs!$B$15)*Inputs!$B$9, 0)</f>
        <v>136</v>
      </c>
      <c r="K7260" s="2">
        <f>MAX(E7260*Inputs!$B$5 - B7260 - Inputs!$B$8, 0) * H7260</f>
        <v>0</v>
      </c>
      <c r="L7260" s="2">
        <f>IF(B7260 &gt;= D7260*Inputs!$B$10, MAX(B7260 - E7260/Inputs!$B$5 - Inputs!$B$8, 0) * I7260, 0)</f>
        <v>0</v>
      </c>
      <c r="M7260" s="2">
        <f t="shared" si="1358"/>
        <v>743.62452467514095</v>
      </c>
      <c r="N7260" s="3" t="str">
        <f t="shared" si="1359"/>
        <v>Reg</v>
      </c>
      <c r="O7260" s="3" t="str">
        <f t="shared" si="1367"/>
        <v>Charge</v>
      </c>
      <c r="P7260" s="2">
        <f t="shared" si="1360"/>
        <v>170</v>
      </c>
      <c r="Q7260" s="2">
        <f t="shared" si="1361"/>
        <v>0</v>
      </c>
      <c r="R7260" s="2">
        <f t="shared" si="1362"/>
        <v>0</v>
      </c>
      <c r="S7260" s="2">
        <f t="shared" si="1363"/>
        <v>-3261.7041069281454</v>
      </c>
      <c r="T7260" s="2">
        <f t="shared" si="1364"/>
        <v>0</v>
      </c>
      <c r="U7260" s="2">
        <f>IF(O7260="Reg", R7260 * Inputs!$B$7, 0)</f>
        <v>0</v>
      </c>
      <c r="V7260" s="2">
        <f>MAX(F7260 + P7260*Inputs!$B$15 - (Q7260/Inputs!$B$16) - U7260, 0)</f>
        <v>340</v>
      </c>
    </row>
    <row r="7261" spans="1:22" x14ac:dyDescent="0.3">
      <c r="A7261" s="1">
        <v>46325.458333333343</v>
      </c>
      <c r="B7261" s="2">
        <v>25.569200331765121</v>
      </c>
      <c r="C7261" s="2">
        <v>10.72181612483412</v>
      </c>
      <c r="D7261" s="2">
        <f t="shared" si="1356"/>
        <v>31.606903601377855</v>
      </c>
      <c r="E7261" s="2">
        <f t="shared" si="1357"/>
        <v>44.407014662029184</v>
      </c>
      <c r="F7261" s="2">
        <f t="shared" si="1365"/>
        <v>340</v>
      </c>
      <c r="G7261" s="2">
        <f t="shared" si="1366"/>
        <v>0</v>
      </c>
      <c r="H7261" s="2">
        <f>MIN(Inputs!$B$2, (Inputs!$B$14 - F7261)/Inputs!$B$15)</f>
        <v>0</v>
      </c>
      <c r="I7261" s="2">
        <f>MAX(MIN(Inputs!$B$2, F7261*Inputs!$B$16, Inputs!$B$14*Inputs!$B$4 - G7261), 0)</f>
        <v>170</v>
      </c>
      <c r="J7261" s="2">
        <f>MAX(MIN(Inputs!$B$2, F7261*Inputs!$B$16, (Inputs!$B$14-F7261)/Inputs!$B$15)*Inputs!$B$9, 0)</f>
        <v>0</v>
      </c>
      <c r="K7261" s="2">
        <f>MAX(E7261*Inputs!$B$5 - B7261 - Inputs!$B$8, 0) * H7261</f>
        <v>0</v>
      </c>
      <c r="L7261" s="2">
        <f>IF(B7261 &gt;= D7261*Inputs!$B$10, MAX(B7261 - E7261/Inputs!$B$5 - Inputs!$B$8, 0) * I7261, 0)</f>
        <v>0</v>
      </c>
      <c r="M7261" s="2">
        <f t="shared" si="1358"/>
        <v>0</v>
      </c>
      <c r="N7261" s="3" t="str">
        <f t="shared" si="1359"/>
        <v>Idle</v>
      </c>
      <c r="O7261" s="3" t="str">
        <f t="shared" si="1367"/>
        <v>Idle</v>
      </c>
      <c r="P7261" s="2">
        <f t="shared" si="1360"/>
        <v>0</v>
      </c>
      <c r="Q7261" s="2">
        <f t="shared" si="1361"/>
        <v>0</v>
      </c>
      <c r="R7261" s="2">
        <f t="shared" si="1362"/>
        <v>0</v>
      </c>
      <c r="S7261" s="2">
        <f t="shared" si="1363"/>
        <v>0</v>
      </c>
      <c r="T7261" s="2">
        <f t="shared" si="1364"/>
        <v>0</v>
      </c>
      <c r="U7261" s="2">
        <f>IF(O7261="Reg", R7261 * Inputs!$B$7, 0)</f>
        <v>0</v>
      </c>
      <c r="V7261" s="2">
        <f>MAX(F7261 + P7261*Inputs!$B$15 - (Q7261/Inputs!$B$16) - U7261, 0)</f>
        <v>340</v>
      </c>
    </row>
    <row r="7262" spans="1:22" x14ac:dyDescent="0.3">
      <c r="A7262" s="1">
        <v>46325.5</v>
      </c>
      <c r="B7262" s="2">
        <v>29.301588773360741</v>
      </c>
      <c r="C7262" s="2">
        <v>4.9658571243896077</v>
      </c>
      <c r="D7262" s="2">
        <f t="shared" si="1356"/>
        <v>31.606903601377855</v>
      </c>
      <c r="E7262" s="2">
        <f t="shared" si="1357"/>
        <v>51.878714923133238</v>
      </c>
      <c r="F7262" s="2">
        <f t="shared" si="1365"/>
        <v>340</v>
      </c>
      <c r="G7262" s="2">
        <f t="shared" si="1366"/>
        <v>0</v>
      </c>
      <c r="H7262" s="2">
        <f>MIN(Inputs!$B$2, (Inputs!$B$14 - F7262)/Inputs!$B$15)</f>
        <v>0</v>
      </c>
      <c r="I7262" s="2">
        <f>MAX(MIN(Inputs!$B$2, F7262*Inputs!$B$16, Inputs!$B$14*Inputs!$B$4 - G7262), 0)</f>
        <v>170</v>
      </c>
      <c r="J7262" s="2">
        <f>MAX(MIN(Inputs!$B$2, F7262*Inputs!$B$16, (Inputs!$B$14-F7262)/Inputs!$B$15)*Inputs!$B$9, 0)</f>
        <v>0</v>
      </c>
      <c r="K7262" s="2">
        <f>MAX(E7262*Inputs!$B$5 - B7262 - Inputs!$B$8, 0) * H7262</f>
        <v>0</v>
      </c>
      <c r="L7262" s="2">
        <f>IF(B7262 &gt;= D7262*Inputs!$B$10, MAX(B7262 - E7262/Inputs!$B$5 - Inputs!$B$8, 0) * I7262, 0)</f>
        <v>0</v>
      </c>
      <c r="M7262" s="2">
        <f t="shared" si="1358"/>
        <v>0</v>
      </c>
      <c r="N7262" s="3" t="str">
        <f t="shared" si="1359"/>
        <v>Idle</v>
      </c>
      <c r="O7262" s="3" t="str">
        <f t="shared" si="1367"/>
        <v>Idle</v>
      </c>
      <c r="P7262" s="2">
        <f t="shared" si="1360"/>
        <v>0</v>
      </c>
      <c r="Q7262" s="2">
        <f t="shared" si="1361"/>
        <v>0</v>
      </c>
      <c r="R7262" s="2">
        <f t="shared" si="1362"/>
        <v>0</v>
      </c>
      <c r="S7262" s="2">
        <f t="shared" si="1363"/>
        <v>0</v>
      </c>
      <c r="T7262" s="2">
        <f t="shared" si="1364"/>
        <v>0</v>
      </c>
      <c r="U7262" s="2">
        <f>IF(O7262="Reg", R7262 * Inputs!$B$7, 0)</f>
        <v>0</v>
      </c>
      <c r="V7262" s="2">
        <f>MAX(F7262 + P7262*Inputs!$B$15 - (Q7262/Inputs!$B$16) - U7262, 0)</f>
        <v>340</v>
      </c>
    </row>
    <row r="7263" spans="1:22" x14ac:dyDescent="0.3">
      <c r="A7263" s="1">
        <v>46325.541666666657</v>
      </c>
      <c r="B7263" s="2">
        <v>35.475844035107102</v>
      </c>
      <c r="C7263" s="2">
        <v>15.6239954249923</v>
      </c>
      <c r="D7263" s="2">
        <f t="shared" si="1356"/>
        <v>31.606903601377855</v>
      </c>
      <c r="E7263" s="2">
        <f t="shared" si="1357"/>
        <v>57.859141082061541</v>
      </c>
      <c r="F7263" s="2">
        <f t="shared" si="1365"/>
        <v>340</v>
      </c>
      <c r="G7263" s="2">
        <f t="shared" si="1366"/>
        <v>0</v>
      </c>
      <c r="H7263" s="2">
        <f>MIN(Inputs!$B$2, (Inputs!$B$14 - F7263)/Inputs!$B$15)</f>
        <v>0</v>
      </c>
      <c r="I7263" s="2">
        <f>MAX(MIN(Inputs!$B$2, F7263*Inputs!$B$16, Inputs!$B$14*Inputs!$B$4 - G7263), 0)</f>
        <v>170</v>
      </c>
      <c r="J7263" s="2">
        <f>MAX(MIN(Inputs!$B$2, F7263*Inputs!$B$16, (Inputs!$B$14-F7263)/Inputs!$B$15)*Inputs!$B$9, 0)</f>
        <v>0</v>
      </c>
      <c r="K7263" s="2">
        <f>MAX(E7263*Inputs!$B$5 - B7263 - Inputs!$B$8, 0) * H7263</f>
        <v>0</v>
      </c>
      <c r="L7263" s="2">
        <f>IF(B7263 &gt;= D7263*Inputs!$B$10, MAX(B7263 - E7263/Inputs!$B$5 - Inputs!$B$8, 0) * I7263, 0)</f>
        <v>0</v>
      </c>
      <c r="M7263" s="2">
        <f t="shared" si="1358"/>
        <v>0</v>
      </c>
      <c r="N7263" s="3" t="str">
        <f t="shared" si="1359"/>
        <v>Idle</v>
      </c>
      <c r="O7263" s="3" t="str">
        <f t="shared" si="1367"/>
        <v>Idle</v>
      </c>
      <c r="P7263" s="2">
        <f t="shared" si="1360"/>
        <v>0</v>
      </c>
      <c r="Q7263" s="2">
        <f t="shared" si="1361"/>
        <v>0</v>
      </c>
      <c r="R7263" s="2">
        <f t="shared" si="1362"/>
        <v>0</v>
      </c>
      <c r="S7263" s="2">
        <f t="shared" si="1363"/>
        <v>0</v>
      </c>
      <c r="T7263" s="2">
        <f t="shared" si="1364"/>
        <v>0</v>
      </c>
      <c r="U7263" s="2">
        <f>IF(O7263="Reg", R7263 * Inputs!$B$7, 0)</f>
        <v>0</v>
      </c>
      <c r="V7263" s="2">
        <f>MAX(F7263 + P7263*Inputs!$B$15 - (Q7263/Inputs!$B$16) - U7263, 0)</f>
        <v>340</v>
      </c>
    </row>
    <row r="7264" spans="1:22" x14ac:dyDescent="0.3">
      <c r="A7264" s="1">
        <v>46325.583333333343</v>
      </c>
      <c r="B7264" s="2">
        <v>47.154198259958122</v>
      </c>
      <c r="C7264" s="2">
        <v>9.8525727935815297</v>
      </c>
      <c r="D7264" s="2">
        <f t="shared" si="1356"/>
        <v>31.606903601377855</v>
      </c>
      <c r="E7264" s="2">
        <f t="shared" si="1357"/>
        <v>64.333011256541155</v>
      </c>
      <c r="F7264" s="2">
        <f t="shared" si="1365"/>
        <v>340</v>
      </c>
      <c r="G7264" s="2">
        <f t="shared" si="1366"/>
        <v>0</v>
      </c>
      <c r="H7264" s="2">
        <f>MIN(Inputs!$B$2, (Inputs!$B$14 - F7264)/Inputs!$B$15)</f>
        <v>0</v>
      </c>
      <c r="I7264" s="2">
        <f>MAX(MIN(Inputs!$B$2, F7264*Inputs!$B$16, Inputs!$B$14*Inputs!$B$4 - G7264), 0)</f>
        <v>170</v>
      </c>
      <c r="J7264" s="2">
        <f>MAX(MIN(Inputs!$B$2, F7264*Inputs!$B$16, (Inputs!$B$14-F7264)/Inputs!$B$15)*Inputs!$B$9, 0)</f>
        <v>0</v>
      </c>
      <c r="K7264" s="2">
        <f>MAX(E7264*Inputs!$B$5 - B7264 - Inputs!$B$8, 0) * H7264</f>
        <v>0</v>
      </c>
      <c r="L7264" s="2">
        <f>IF(B7264 &gt;= D7264*Inputs!$B$10, MAX(B7264 - E7264/Inputs!$B$5 - Inputs!$B$8, 0) * I7264, 0)</f>
        <v>0</v>
      </c>
      <c r="M7264" s="2">
        <f t="shared" si="1358"/>
        <v>0</v>
      </c>
      <c r="N7264" s="3" t="str">
        <f t="shared" si="1359"/>
        <v>Idle</v>
      </c>
      <c r="O7264" s="3" t="str">
        <f t="shared" si="1367"/>
        <v>Idle</v>
      </c>
      <c r="P7264" s="2">
        <f t="shared" si="1360"/>
        <v>0</v>
      </c>
      <c r="Q7264" s="2">
        <f t="shared" si="1361"/>
        <v>0</v>
      </c>
      <c r="R7264" s="2">
        <f t="shared" si="1362"/>
        <v>0</v>
      </c>
      <c r="S7264" s="2">
        <f t="shared" si="1363"/>
        <v>0</v>
      </c>
      <c r="T7264" s="2">
        <f t="shared" si="1364"/>
        <v>0</v>
      </c>
      <c r="U7264" s="2">
        <f>IF(O7264="Reg", R7264 * Inputs!$B$7, 0)</f>
        <v>0</v>
      </c>
      <c r="V7264" s="2">
        <f>MAX(F7264 + P7264*Inputs!$B$15 - (Q7264/Inputs!$B$16) - U7264, 0)</f>
        <v>340</v>
      </c>
    </row>
    <row r="7265" spans="1:22" x14ac:dyDescent="0.3">
      <c r="A7265" s="1">
        <v>46325.625</v>
      </c>
      <c r="B7265" s="2">
        <v>63.268947969224001</v>
      </c>
      <c r="C7265" s="2">
        <v>2.8847936291009288</v>
      </c>
      <c r="D7265" s="2">
        <f t="shared" si="1356"/>
        <v>31.606903601377855</v>
      </c>
      <c r="E7265" s="2">
        <f t="shared" si="1357"/>
        <v>67.387552509075633</v>
      </c>
      <c r="F7265" s="2">
        <f t="shared" si="1365"/>
        <v>340</v>
      </c>
      <c r="G7265" s="2">
        <f t="shared" si="1366"/>
        <v>0</v>
      </c>
      <c r="H7265" s="2">
        <f>MIN(Inputs!$B$2, (Inputs!$B$14 - F7265)/Inputs!$B$15)</f>
        <v>0</v>
      </c>
      <c r="I7265" s="2">
        <f>MAX(MIN(Inputs!$B$2, F7265*Inputs!$B$16, Inputs!$B$14*Inputs!$B$4 - G7265), 0)</f>
        <v>170</v>
      </c>
      <c r="J7265" s="2">
        <f>MAX(MIN(Inputs!$B$2, F7265*Inputs!$B$16, (Inputs!$B$14-F7265)/Inputs!$B$15)*Inputs!$B$9, 0)</f>
        <v>0</v>
      </c>
      <c r="K7265" s="2">
        <f>MAX(E7265*Inputs!$B$5 - B7265 - Inputs!$B$8, 0) * H7265</f>
        <v>0</v>
      </c>
      <c r="L7265" s="2">
        <f>IF(B7265 &gt;= D7265*Inputs!$B$10, MAX(B7265 - E7265/Inputs!$B$5 - Inputs!$B$8, 0) * I7265, 0)</f>
        <v>0</v>
      </c>
      <c r="M7265" s="2">
        <f t="shared" si="1358"/>
        <v>0</v>
      </c>
      <c r="N7265" s="3" t="str">
        <f t="shared" si="1359"/>
        <v>Idle</v>
      </c>
      <c r="O7265" s="3" t="str">
        <f t="shared" si="1367"/>
        <v>Idle</v>
      </c>
      <c r="P7265" s="2">
        <f t="shared" si="1360"/>
        <v>0</v>
      </c>
      <c r="Q7265" s="2">
        <f t="shared" si="1361"/>
        <v>0</v>
      </c>
      <c r="R7265" s="2">
        <f t="shared" si="1362"/>
        <v>0</v>
      </c>
      <c r="S7265" s="2">
        <f t="shared" si="1363"/>
        <v>0</v>
      </c>
      <c r="T7265" s="2">
        <f t="shared" si="1364"/>
        <v>0</v>
      </c>
      <c r="U7265" s="2">
        <f>IF(O7265="Reg", R7265 * Inputs!$B$7, 0)</f>
        <v>0</v>
      </c>
      <c r="V7265" s="2">
        <f>MAX(F7265 + P7265*Inputs!$B$15 - (Q7265/Inputs!$B$16) - U7265, 0)</f>
        <v>340</v>
      </c>
    </row>
    <row r="7266" spans="1:22" x14ac:dyDescent="0.3">
      <c r="A7266" s="1">
        <v>46325.666666666657</v>
      </c>
      <c r="B7266" s="2">
        <v>65.672308602760026</v>
      </c>
      <c r="C7266" s="2">
        <v>27.72995800848906</v>
      </c>
      <c r="D7266" s="2">
        <f t="shared" si="1356"/>
        <v>31.606903601377855</v>
      </c>
      <c r="E7266" s="2">
        <f t="shared" si="1357"/>
        <v>66.440293145664526</v>
      </c>
      <c r="F7266" s="2">
        <f t="shared" si="1365"/>
        <v>340</v>
      </c>
      <c r="G7266" s="2">
        <f t="shared" si="1366"/>
        <v>0</v>
      </c>
      <c r="H7266" s="2">
        <f>MIN(Inputs!$B$2, (Inputs!$B$14 - F7266)/Inputs!$B$15)</f>
        <v>0</v>
      </c>
      <c r="I7266" s="2">
        <f>MAX(MIN(Inputs!$B$2, F7266*Inputs!$B$16, Inputs!$B$14*Inputs!$B$4 - G7266), 0)</f>
        <v>170</v>
      </c>
      <c r="J7266" s="2">
        <f>MAX(MIN(Inputs!$B$2, F7266*Inputs!$B$16, (Inputs!$B$14-F7266)/Inputs!$B$15)*Inputs!$B$9, 0)</f>
        <v>0</v>
      </c>
      <c r="K7266" s="2">
        <f>MAX(E7266*Inputs!$B$5 - B7266 - Inputs!$B$8, 0) * H7266</f>
        <v>0</v>
      </c>
      <c r="L7266" s="2">
        <f>IF(B7266 &gt;= D7266*Inputs!$B$10, MAX(B7266 - E7266/Inputs!$B$5 - Inputs!$B$8, 0) * I7266, 0)</f>
        <v>0</v>
      </c>
      <c r="M7266" s="2">
        <f t="shared" si="1358"/>
        <v>0</v>
      </c>
      <c r="N7266" s="3" t="str">
        <f t="shared" si="1359"/>
        <v>Idle</v>
      </c>
      <c r="O7266" s="3" t="str">
        <f t="shared" si="1367"/>
        <v>Idle</v>
      </c>
      <c r="P7266" s="2">
        <f t="shared" si="1360"/>
        <v>0</v>
      </c>
      <c r="Q7266" s="2">
        <f t="shared" si="1361"/>
        <v>0</v>
      </c>
      <c r="R7266" s="2">
        <f t="shared" si="1362"/>
        <v>0</v>
      </c>
      <c r="S7266" s="2">
        <f t="shared" si="1363"/>
        <v>0</v>
      </c>
      <c r="T7266" s="2">
        <f t="shared" si="1364"/>
        <v>0</v>
      </c>
      <c r="U7266" s="2">
        <f>IF(O7266="Reg", R7266 * Inputs!$B$7, 0)</f>
        <v>0</v>
      </c>
      <c r="V7266" s="2">
        <f>MAX(F7266 + P7266*Inputs!$B$15 - (Q7266/Inputs!$B$16) - U7266, 0)</f>
        <v>340</v>
      </c>
    </row>
    <row r="7267" spans="1:22" x14ac:dyDescent="0.3">
      <c r="A7267" s="1">
        <v>46325.708333333343</v>
      </c>
      <c r="B7267" s="2">
        <v>70.399401898389442</v>
      </c>
      <c r="C7267" s="2">
        <v>4.3203856975289989</v>
      </c>
      <c r="D7267" s="2">
        <f t="shared" si="1356"/>
        <v>31.606903601377855</v>
      </c>
      <c r="E7267" s="2">
        <f t="shared" si="1357"/>
        <v>63.602786941907688</v>
      </c>
      <c r="F7267" s="2">
        <f t="shared" si="1365"/>
        <v>340</v>
      </c>
      <c r="G7267" s="2">
        <f t="shared" si="1366"/>
        <v>0</v>
      </c>
      <c r="H7267" s="2">
        <f>MIN(Inputs!$B$2, (Inputs!$B$14 - F7267)/Inputs!$B$15)</f>
        <v>0</v>
      </c>
      <c r="I7267" s="2">
        <f>MAX(MIN(Inputs!$B$2, F7267*Inputs!$B$16, Inputs!$B$14*Inputs!$B$4 - G7267), 0)</f>
        <v>170</v>
      </c>
      <c r="J7267" s="2">
        <f>MAX(MIN(Inputs!$B$2, F7267*Inputs!$B$16, (Inputs!$B$14-F7267)/Inputs!$B$15)*Inputs!$B$9, 0)</f>
        <v>0</v>
      </c>
      <c r="K7267" s="2">
        <f>MAX(E7267*Inputs!$B$5 - B7267 - Inputs!$B$8, 0) * H7267</f>
        <v>0</v>
      </c>
      <c r="L7267" s="2">
        <f>IF(B7267 &gt;= D7267*Inputs!$B$10, MAX(B7267 - E7267/Inputs!$B$5 - Inputs!$B$8, 0) * I7267, 0)</f>
        <v>0</v>
      </c>
      <c r="M7267" s="2">
        <f t="shared" si="1358"/>
        <v>0</v>
      </c>
      <c r="N7267" s="3" t="str">
        <f t="shared" si="1359"/>
        <v>Idle</v>
      </c>
      <c r="O7267" s="3" t="str">
        <f t="shared" si="1367"/>
        <v>Idle</v>
      </c>
      <c r="P7267" s="2">
        <f t="shared" si="1360"/>
        <v>0</v>
      </c>
      <c r="Q7267" s="2">
        <f t="shared" si="1361"/>
        <v>0</v>
      </c>
      <c r="R7267" s="2">
        <f t="shared" si="1362"/>
        <v>0</v>
      </c>
      <c r="S7267" s="2">
        <f t="shared" si="1363"/>
        <v>0</v>
      </c>
      <c r="T7267" s="2">
        <f t="shared" si="1364"/>
        <v>0</v>
      </c>
      <c r="U7267" s="2">
        <f>IF(O7267="Reg", R7267 * Inputs!$B$7, 0)</f>
        <v>0</v>
      </c>
      <c r="V7267" s="2">
        <f>MAX(F7267 + P7267*Inputs!$B$15 - (Q7267/Inputs!$B$16) - U7267, 0)</f>
        <v>340</v>
      </c>
    </row>
    <row r="7268" spans="1:22" x14ac:dyDescent="0.3">
      <c r="A7268" s="1">
        <v>46325.75</v>
      </c>
      <c r="B7268" s="2">
        <v>65.184145726930538</v>
      </c>
      <c r="C7268" s="2">
        <v>2.369498797391087</v>
      </c>
      <c r="D7268" s="2">
        <f t="shared" si="1356"/>
        <v>31.606903601377855</v>
      </c>
      <c r="E7268" s="2">
        <f t="shared" si="1357"/>
        <v>58.200021450360246</v>
      </c>
      <c r="F7268" s="2">
        <f t="shared" si="1365"/>
        <v>340</v>
      </c>
      <c r="G7268" s="2">
        <f t="shared" si="1366"/>
        <v>0</v>
      </c>
      <c r="H7268" s="2">
        <f>MIN(Inputs!$B$2, (Inputs!$B$14 - F7268)/Inputs!$B$15)</f>
        <v>0</v>
      </c>
      <c r="I7268" s="2">
        <f>MAX(MIN(Inputs!$B$2, F7268*Inputs!$B$16, Inputs!$B$14*Inputs!$B$4 - G7268), 0)</f>
        <v>170</v>
      </c>
      <c r="J7268" s="2">
        <f>MAX(MIN(Inputs!$B$2, F7268*Inputs!$B$16, (Inputs!$B$14-F7268)/Inputs!$B$15)*Inputs!$B$9, 0)</f>
        <v>0</v>
      </c>
      <c r="K7268" s="2">
        <f>MAX(E7268*Inputs!$B$5 - B7268 - Inputs!$B$8, 0) * H7268</f>
        <v>0</v>
      </c>
      <c r="L7268" s="2">
        <f>IF(B7268 &gt;= D7268*Inputs!$B$10, MAX(B7268 - E7268/Inputs!$B$5 - Inputs!$B$8, 0) * I7268, 0)</f>
        <v>0</v>
      </c>
      <c r="M7268" s="2">
        <f t="shared" si="1358"/>
        <v>0</v>
      </c>
      <c r="N7268" s="3" t="str">
        <f t="shared" si="1359"/>
        <v>Idle</v>
      </c>
      <c r="O7268" s="3" t="str">
        <f t="shared" si="1367"/>
        <v>Idle</v>
      </c>
      <c r="P7268" s="2">
        <f t="shared" si="1360"/>
        <v>0</v>
      </c>
      <c r="Q7268" s="2">
        <f t="shared" si="1361"/>
        <v>0</v>
      </c>
      <c r="R7268" s="2">
        <f t="shared" si="1362"/>
        <v>0</v>
      </c>
      <c r="S7268" s="2">
        <f t="shared" si="1363"/>
        <v>0</v>
      </c>
      <c r="T7268" s="2">
        <f t="shared" si="1364"/>
        <v>0</v>
      </c>
      <c r="U7268" s="2">
        <f>IF(O7268="Reg", R7268 * Inputs!$B$7, 0)</f>
        <v>0</v>
      </c>
      <c r="V7268" s="2">
        <f>MAX(F7268 + P7268*Inputs!$B$15 - (Q7268/Inputs!$B$16) - U7268, 0)</f>
        <v>340</v>
      </c>
    </row>
    <row r="7269" spans="1:22" x14ac:dyDescent="0.3">
      <c r="A7269" s="1">
        <v>46325.791666666657</v>
      </c>
      <c r="B7269" s="2">
        <v>74.319065081984789</v>
      </c>
      <c r="C7269" s="2">
        <v>6.2819037887310962</v>
      </c>
      <c r="D7269" s="2">
        <f t="shared" si="1356"/>
        <v>31.606903601377855</v>
      </c>
      <c r="E7269" s="2">
        <f t="shared" si="1357"/>
        <v>52.64301521160187</v>
      </c>
      <c r="F7269" s="2">
        <f t="shared" si="1365"/>
        <v>340</v>
      </c>
      <c r="G7269" s="2">
        <f t="shared" si="1366"/>
        <v>0</v>
      </c>
      <c r="H7269" s="2">
        <f>MIN(Inputs!$B$2, (Inputs!$B$14 - F7269)/Inputs!$B$15)</f>
        <v>0</v>
      </c>
      <c r="I7269" s="2">
        <f>MAX(MIN(Inputs!$B$2, F7269*Inputs!$B$16, Inputs!$B$14*Inputs!$B$4 - G7269), 0)</f>
        <v>170</v>
      </c>
      <c r="J7269" s="2">
        <f>MAX(MIN(Inputs!$B$2, F7269*Inputs!$B$16, (Inputs!$B$14-F7269)/Inputs!$B$15)*Inputs!$B$9, 0)</f>
        <v>0</v>
      </c>
      <c r="K7269" s="2">
        <f>MAX(E7269*Inputs!$B$5 - B7269 - Inputs!$B$8, 0) * H7269</f>
        <v>0</v>
      </c>
      <c r="L7269" s="2">
        <f>IF(B7269 &gt;= D7269*Inputs!$B$10, MAX(B7269 - E7269/Inputs!$B$5 - Inputs!$B$8, 0) * I7269, 0)</f>
        <v>0</v>
      </c>
      <c r="M7269" s="2">
        <f t="shared" si="1358"/>
        <v>0</v>
      </c>
      <c r="N7269" s="3" t="str">
        <f t="shared" si="1359"/>
        <v>Idle</v>
      </c>
      <c r="O7269" s="3" t="str">
        <f t="shared" si="1367"/>
        <v>Idle</v>
      </c>
      <c r="P7269" s="2">
        <f t="shared" si="1360"/>
        <v>0</v>
      </c>
      <c r="Q7269" s="2">
        <f t="shared" si="1361"/>
        <v>0</v>
      </c>
      <c r="R7269" s="2">
        <f t="shared" si="1362"/>
        <v>0</v>
      </c>
      <c r="S7269" s="2">
        <f t="shared" si="1363"/>
        <v>0</v>
      </c>
      <c r="T7269" s="2">
        <f t="shared" si="1364"/>
        <v>0</v>
      </c>
      <c r="U7269" s="2">
        <f>IF(O7269="Reg", R7269 * Inputs!$B$7, 0)</f>
        <v>0</v>
      </c>
      <c r="V7269" s="2">
        <f>MAX(F7269 + P7269*Inputs!$B$15 - (Q7269/Inputs!$B$16) - U7269, 0)</f>
        <v>340</v>
      </c>
    </row>
    <row r="7270" spans="1:22" x14ac:dyDescent="0.3">
      <c r="A7270" s="1">
        <v>46325.833333333343</v>
      </c>
      <c r="B7270" s="2">
        <v>65.481445775165056</v>
      </c>
      <c r="C7270" s="2">
        <v>8.7148307585192768</v>
      </c>
      <c r="D7270" s="2">
        <f t="shared" si="1356"/>
        <v>31.606903601377855</v>
      </c>
      <c r="E7270" s="2">
        <f t="shared" si="1357"/>
        <v>44.280437736659444</v>
      </c>
      <c r="F7270" s="2">
        <f t="shared" si="1365"/>
        <v>340</v>
      </c>
      <c r="G7270" s="2">
        <f t="shared" si="1366"/>
        <v>0</v>
      </c>
      <c r="H7270" s="2">
        <f>MIN(Inputs!$B$2, (Inputs!$B$14 - F7270)/Inputs!$B$15)</f>
        <v>0</v>
      </c>
      <c r="I7270" s="2">
        <f>MAX(MIN(Inputs!$B$2, F7270*Inputs!$B$16, Inputs!$B$14*Inputs!$B$4 - G7270), 0)</f>
        <v>170</v>
      </c>
      <c r="J7270" s="2">
        <f>MAX(MIN(Inputs!$B$2, F7270*Inputs!$B$16, (Inputs!$B$14-F7270)/Inputs!$B$15)*Inputs!$B$9, 0)</f>
        <v>0</v>
      </c>
      <c r="K7270" s="2">
        <f>MAX(E7270*Inputs!$B$5 - B7270 - Inputs!$B$8, 0) * H7270</f>
        <v>0</v>
      </c>
      <c r="L7270" s="2">
        <f>IF(B7270 &gt;= D7270*Inputs!$B$10, MAX(B7270 - E7270/Inputs!$B$5 - Inputs!$B$8, 0) * I7270, 0)</f>
        <v>0</v>
      </c>
      <c r="M7270" s="2">
        <f t="shared" si="1358"/>
        <v>0</v>
      </c>
      <c r="N7270" s="3" t="str">
        <f t="shared" si="1359"/>
        <v>Idle</v>
      </c>
      <c r="O7270" s="3" t="str">
        <f t="shared" si="1367"/>
        <v>Idle</v>
      </c>
      <c r="P7270" s="2">
        <f t="shared" si="1360"/>
        <v>0</v>
      </c>
      <c r="Q7270" s="2">
        <f t="shared" si="1361"/>
        <v>0</v>
      </c>
      <c r="R7270" s="2">
        <f t="shared" si="1362"/>
        <v>0</v>
      </c>
      <c r="S7270" s="2">
        <f t="shared" si="1363"/>
        <v>0</v>
      </c>
      <c r="T7270" s="2">
        <f t="shared" si="1364"/>
        <v>0</v>
      </c>
      <c r="U7270" s="2">
        <f>IF(O7270="Reg", R7270 * Inputs!$B$7, 0)</f>
        <v>0</v>
      </c>
      <c r="V7270" s="2">
        <f>MAX(F7270 + P7270*Inputs!$B$15 - (Q7270/Inputs!$B$16) - U7270, 0)</f>
        <v>340</v>
      </c>
    </row>
    <row r="7271" spans="1:22" x14ac:dyDescent="0.3">
      <c r="A7271" s="1">
        <v>46325.875</v>
      </c>
      <c r="B7271" s="2">
        <v>57.585391788757299</v>
      </c>
      <c r="C7271" s="2">
        <v>6.3948722506717486</v>
      </c>
      <c r="D7271" s="2">
        <f t="shared" si="1356"/>
        <v>31.606903601377855</v>
      </c>
      <c r="E7271" s="2">
        <f t="shared" si="1357"/>
        <v>33.366863440798603</v>
      </c>
      <c r="F7271" s="2">
        <f t="shared" si="1365"/>
        <v>340</v>
      </c>
      <c r="G7271" s="2">
        <f t="shared" si="1366"/>
        <v>0</v>
      </c>
      <c r="H7271" s="2">
        <f>MIN(Inputs!$B$2, (Inputs!$B$14 - F7271)/Inputs!$B$15)</f>
        <v>0</v>
      </c>
      <c r="I7271" s="2">
        <f>MAX(MIN(Inputs!$B$2, F7271*Inputs!$B$16, Inputs!$B$14*Inputs!$B$4 - G7271), 0)</f>
        <v>170</v>
      </c>
      <c r="J7271" s="2">
        <f>MAX(MIN(Inputs!$B$2, F7271*Inputs!$B$16, (Inputs!$B$14-F7271)/Inputs!$B$15)*Inputs!$B$9, 0)</f>
        <v>0</v>
      </c>
      <c r="K7271" s="2">
        <f>MAX(E7271*Inputs!$B$5 - B7271 - Inputs!$B$8, 0) * H7271</f>
        <v>0</v>
      </c>
      <c r="L7271" s="2">
        <f>IF(B7271 &gt;= D7271*Inputs!$B$10, MAX(B7271 - E7271/Inputs!$B$5 - Inputs!$B$8, 0) * I7271, 0)</f>
        <v>0</v>
      </c>
      <c r="M7271" s="2">
        <f t="shared" si="1358"/>
        <v>0</v>
      </c>
      <c r="N7271" s="3" t="str">
        <f t="shared" si="1359"/>
        <v>Idle</v>
      </c>
      <c r="O7271" s="3" t="str">
        <f t="shared" si="1367"/>
        <v>Idle</v>
      </c>
      <c r="P7271" s="2">
        <f t="shared" si="1360"/>
        <v>0</v>
      </c>
      <c r="Q7271" s="2">
        <f t="shared" si="1361"/>
        <v>0</v>
      </c>
      <c r="R7271" s="2">
        <f t="shared" si="1362"/>
        <v>0</v>
      </c>
      <c r="S7271" s="2">
        <f t="shared" si="1363"/>
        <v>0</v>
      </c>
      <c r="T7271" s="2">
        <f t="shared" si="1364"/>
        <v>0</v>
      </c>
      <c r="U7271" s="2">
        <f>IF(O7271="Reg", R7271 * Inputs!$B$7, 0)</f>
        <v>0</v>
      </c>
      <c r="V7271" s="2">
        <f>MAX(F7271 + P7271*Inputs!$B$15 - (Q7271/Inputs!$B$16) - U7271, 0)</f>
        <v>340</v>
      </c>
    </row>
    <row r="7272" spans="1:22" x14ac:dyDescent="0.3">
      <c r="A7272" s="1">
        <v>46325.916666666657</v>
      </c>
      <c r="B7272" s="2">
        <v>48.647271380219031</v>
      </c>
      <c r="C7272" s="2">
        <v>11.02939360398144</v>
      </c>
      <c r="D7272" s="2">
        <f t="shared" si="1356"/>
        <v>31.606903601377855</v>
      </c>
      <c r="E7272" s="2">
        <f t="shared" si="1357"/>
        <v>24.332490960669919</v>
      </c>
      <c r="F7272" s="2">
        <f t="shared" si="1365"/>
        <v>340</v>
      </c>
      <c r="G7272" s="2">
        <f t="shared" si="1366"/>
        <v>0</v>
      </c>
      <c r="H7272" s="2">
        <f>MIN(Inputs!$B$2, (Inputs!$B$14 - F7272)/Inputs!$B$15)</f>
        <v>0</v>
      </c>
      <c r="I7272" s="2">
        <f>MAX(MIN(Inputs!$B$2, F7272*Inputs!$B$16, Inputs!$B$14*Inputs!$B$4 - G7272), 0)</f>
        <v>170</v>
      </c>
      <c r="J7272" s="2">
        <f>MAX(MIN(Inputs!$B$2, F7272*Inputs!$B$16, (Inputs!$B$14-F7272)/Inputs!$B$15)*Inputs!$B$9, 0)</f>
        <v>0</v>
      </c>
      <c r="K7272" s="2">
        <f>MAX(E7272*Inputs!$B$5 - B7272 - Inputs!$B$8, 0) * H7272</f>
        <v>0</v>
      </c>
      <c r="L7272" s="2">
        <f>IF(B7272 &gt;= D7272*Inputs!$B$10, MAX(B7272 - E7272/Inputs!$B$5 - Inputs!$B$8, 0) * I7272, 0)</f>
        <v>169.44128996236498</v>
      </c>
      <c r="M7272" s="2">
        <f t="shared" si="1358"/>
        <v>0</v>
      </c>
      <c r="N7272" s="3" t="str">
        <f t="shared" si="1359"/>
        <v>Discharge</v>
      </c>
      <c r="O7272" s="3" t="str">
        <f t="shared" si="1367"/>
        <v>Discharge</v>
      </c>
      <c r="P7272" s="2">
        <f t="shared" si="1360"/>
        <v>0</v>
      </c>
      <c r="Q7272" s="2">
        <f t="shared" si="1361"/>
        <v>170</v>
      </c>
      <c r="R7272" s="2">
        <f t="shared" si="1362"/>
        <v>0</v>
      </c>
      <c r="S7272" s="2">
        <f t="shared" si="1363"/>
        <v>8270.0361346372356</v>
      </c>
      <c r="T7272" s="2">
        <f t="shared" si="1364"/>
        <v>0</v>
      </c>
      <c r="U7272" s="2">
        <f>IF(O7272="Reg", R7272 * Inputs!$B$7, 0)</f>
        <v>0</v>
      </c>
      <c r="V7272" s="2">
        <f>MAX(F7272 + P7272*Inputs!$B$15 - (Q7272/Inputs!$B$16) - U7272, 0)</f>
        <v>170</v>
      </c>
    </row>
    <row r="7273" spans="1:22" x14ac:dyDescent="0.3">
      <c r="A7273" s="1">
        <v>46325.958333333343</v>
      </c>
      <c r="B7273" s="2">
        <v>37.982808949104736</v>
      </c>
      <c r="C7273" s="2">
        <v>6.4549141390995199</v>
      </c>
      <c r="D7273" s="2">
        <f t="shared" si="1356"/>
        <v>31.606903601377855</v>
      </c>
      <c r="E7273" s="2">
        <f t="shared" si="1357"/>
        <v>16.224612397300081</v>
      </c>
      <c r="F7273" s="2">
        <f t="shared" si="1365"/>
        <v>170</v>
      </c>
      <c r="G7273" s="2">
        <f t="shared" si="1366"/>
        <v>170</v>
      </c>
      <c r="H7273" s="2">
        <f>MIN(Inputs!$B$2, (Inputs!$B$14 - F7273)/Inputs!$B$15)</f>
        <v>170</v>
      </c>
      <c r="I7273" s="2">
        <f>MAX(MIN(Inputs!$B$2, F7273*Inputs!$B$16, Inputs!$B$14*Inputs!$B$4 - G7273), 0)</f>
        <v>170</v>
      </c>
      <c r="J7273" s="2">
        <f>MAX(MIN(Inputs!$B$2, F7273*Inputs!$B$16, (Inputs!$B$14-F7273)/Inputs!$B$15)*Inputs!$B$9, 0)</f>
        <v>136</v>
      </c>
      <c r="K7273" s="2">
        <f>MAX(E7273*Inputs!$B$5 - B7273 - Inputs!$B$8, 0) * H7273</f>
        <v>0</v>
      </c>
      <c r="L7273" s="2">
        <f>IF(B7273 &gt;= D7273*Inputs!$B$10, MAX(B7273 - E7273/Inputs!$B$5 - Inputs!$B$8, 0) * I7273, 0)</f>
        <v>0</v>
      </c>
      <c r="M7273" s="2">
        <f t="shared" si="1358"/>
        <v>877.86832291753467</v>
      </c>
      <c r="N7273" s="3" t="str">
        <f t="shared" si="1359"/>
        <v>Reg</v>
      </c>
      <c r="O7273" s="3" t="str">
        <f t="shared" si="1367"/>
        <v>Discharge</v>
      </c>
      <c r="P7273" s="2">
        <f t="shared" si="1360"/>
        <v>0</v>
      </c>
      <c r="Q7273" s="2">
        <f t="shared" si="1361"/>
        <v>170</v>
      </c>
      <c r="R7273" s="2">
        <f t="shared" si="1362"/>
        <v>0</v>
      </c>
      <c r="S7273" s="2">
        <f t="shared" si="1363"/>
        <v>6457.0775213478055</v>
      </c>
      <c r="T7273" s="2">
        <f t="shared" si="1364"/>
        <v>0</v>
      </c>
      <c r="U7273" s="2">
        <f>IF(O7273="Reg", R7273 * Inputs!$B$7, 0)</f>
        <v>0</v>
      </c>
      <c r="V7273" s="2">
        <f>MAX(F7273 + P7273*Inputs!$B$15 - (Q7273/Inputs!$B$16) - U7273, 0)</f>
        <v>0</v>
      </c>
    </row>
    <row r="7274" spans="1:22" x14ac:dyDescent="0.3">
      <c r="A7274" s="1">
        <v>46326</v>
      </c>
      <c r="B7274" s="2">
        <v>31.84210829438031</v>
      </c>
      <c r="C7274" s="2">
        <v>6.3008251889542866</v>
      </c>
      <c r="D7274" s="2">
        <f t="shared" si="1356"/>
        <v>30.937766598525197</v>
      </c>
      <c r="E7274" s="2">
        <f t="shared" si="1357"/>
        <v>9.8941442391159562</v>
      </c>
      <c r="F7274" s="2">
        <f t="shared" si="1365"/>
        <v>0</v>
      </c>
      <c r="G7274" s="2">
        <f t="shared" si="1366"/>
        <v>0</v>
      </c>
      <c r="H7274" s="2">
        <f>MIN(Inputs!$B$2, (Inputs!$B$14 - F7274)/Inputs!$B$15)</f>
        <v>170</v>
      </c>
      <c r="I7274" s="2">
        <f>MAX(MIN(Inputs!$B$2, F7274*Inputs!$B$16, Inputs!$B$14*Inputs!$B$4 - G7274), 0)</f>
        <v>0</v>
      </c>
      <c r="J7274" s="2">
        <f>MAX(MIN(Inputs!$B$2, F7274*Inputs!$B$16, (Inputs!$B$14-F7274)/Inputs!$B$15)*Inputs!$B$9, 0)</f>
        <v>0</v>
      </c>
      <c r="K7274" s="2">
        <f>MAX(E7274*Inputs!$B$5 - B7274 - Inputs!$B$8, 0) * H7274</f>
        <v>0</v>
      </c>
      <c r="L7274" s="2">
        <f>IF(B7274 &gt;= D7274*Inputs!$B$10, MAX(B7274 - E7274/Inputs!$B$5 - Inputs!$B$8, 0) * I7274, 0)</f>
        <v>0</v>
      </c>
      <c r="M7274" s="2">
        <f t="shared" si="1358"/>
        <v>0</v>
      </c>
      <c r="N7274" s="3" t="str">
        <f t="shared" si="1359"/>
        <v>Idle</v>
      </c>
      <c r="O7274" s="3" t="str">
        <f t="shared" si="1367"/>
        <v>Idle</v>
      </c>
      <c r="P7274" s="2">
        <f t="shared" si="1360"/>
        <v>0</v>
      </c>
      <c r="Q7274" s="2">
        <f t="shared" si="1361"/>
        <v>0</v>
      </c>
      <c r="R7274" s="2">
        <f t="shared" si="1362"/>
        <v>0</v>
      </c>
      <c r="S7274" s="2">
        <f t="shared" si="1363"/>
        <v>0</v>
      </c>
      <c r="T7274" s="2">
        <f t="shared" si="1364"/>
        <v>0</v>
      </c>
      <c r="U7274" s="2">
        <f>IF(O7274="Reg", R7274 * Inputs!$B$7, 0)</f>
        <v>0</v>
      </c>
      <c r="V7274" s="2">
        <f>MAX(F7274 + P7274*Inputs!$B$15 - (Q7274/Inputs!$B$16) - U7274, 0)</f>
        <v>0</v>
      </c>
    </row>
    <row r="7275" spans="1:22" x14ac:dyDescent="0.3">
      <c r="A7275" s="1">
        <v>46326.041666666657</v>
      </c>
      <c r="B7275" s="2">
        <v>24.14360023233025</v>
      </c>
      <c r="C7275" s="2">
        <v>8.7204481044939186</v>
      </c>
      <c r="D7275" s="2">
        <f t="shared" si="1356"/>
        <v>30.937766598525197</v>
      </c>
      <c r="E7275" s="2">
        <f t="shared" si="1357"/>
        <v>4.5871261900525715</v>
      </c>
      <c r="F7275" s="2">
        <f t="shared" si="1365"/>
        <v>0</v>
      </c>
      <c r="G7275" s="2">
        <f t="shared" si="1366"/>
        <v>0</v>
      </c>
      <c r="H7275" s="2">
        <f>MIN(Inputs!$B$2, (Inputs!$B$14 - F7275)/Inputs!$B$15)</f>
        <v>170</v>
      </c>
      <c r="I7275" s="2">
        <f>MAX(MIN(Inputs!$B$2, F7275*Inputs!$B$16, Inputs!$B$14*Inputs!$B$4 - G7275), 0)</f>
        <v>0</v>
      </c>
      <c r="J7275" s="2">
        <f>MAX(MIN(Inputs!$B$2, F7275*Inputs!$B$16, (Inputs!$B$14-F7275)/Inputs!$B$15)*Inputs!$B$9, 0)</f>
        <v>0</v>
      </c>
      <c r="K7275" s="2">
        <f>MAX(E7275*Inputs!$B$5 - B7275 - Inputs!$B$8, 0) * H7275</f>
        <v>0</v>
      </c>
      <c r="L7275" s="2">
        <f>IF(B7275 &gt;= D7275*Inputs!$B$10, MAX(B7275 - E7275/Inputs!$B$5 - Inputs!$B$8, 0) * I7275, 0)</f>
        <v>0</v>
      </c>
      <c r="M7275" s="2">
        <f t="shared" si="1358"/>
        <v>0</v>
      </c>
      <c r="N7275" s="3" t="str">
        <f t="shared" si="1359"/>
        <v>Idle</v>
      </c>
      <c r="O7275" s="3" t="str">
        <f t="shared" si="1367"/>
        <v>Idle</v>
      </c>
      <c r="P7275" s="2">
        <f t="shared" si="1360"/>
        <v>0</v>
      </c>
      <c r="Q7275" s="2">
        <f t="shared" si="1361"/>
        <v>0</v>
      </c>
      <c r="R7275" s="2">
        <f t="shared" si="1362"/>
        <v>0</v>
      </c>
      <c r="S7275" s="2">
        <f t="shared" si="1363"/>
        <v>0</v>
      </c>
      <c r="T7275" s="2">
        <f t="shared" si="1364"/>
        <v>0</v>
      </c>
      <c r="U7275" s="2">
        <f>IF(O7275="Reg", R7275 * Inputs!$B$7, 0)</f>
        <v>0</v>
      </c>
      <c r="V7275" s="2">
        <f>MAX(F7275 + P7275*Inputs!$B$15 - (Q7275/Inputs!$B$16) - U7275, 0)</f>
        <v>0</v>
      </c>
    </row>
    <row r="7276" spans="1:22" x14ac:dyDescent="0.3">
      <c r="A7276" s="1">
        <v>46326.083333333343</v>
      </c>
      <c r="B7276" s="2">
        <v>0</v>
      </c>
      <c r="C7276" s="2">
        <v>2.4248527465034888</v>
      </c>
      <c r="D7276" s="2">
        <f t="shared" si="1356"/>
        <v>30.937766598525197</v>
      </c>
      <c r="E7276" s="2">
        <f t="shared" si="1357"/>
        <v>0.56319281799752952</v>
      </c>
      <c r="F7276" s="2">
        <f t="shared" si="1365"/>
        <v>0</v>
      </c>
      <c r="G7276" s="2">
        <f t="shared" si="1366"/>
        <v>0</v>
      </c>
      <c r="H7276" s="2">
        <f>MIN(Inputs!$B$2, (Inputs!$B$14 - F7276)/Inputs!$B$15)</f>
        <v>170</v>
      </c>
      <c r="I7276" s="2">
        <f>MAX(MIN(Inputs!$B$2, F7276*Inputs!$B$16, Inputs!$B$14*Inputs!$B$4 - G7276), 0)</f>
        <v>0</v>
      </c>
      <c r="J7276" s="2">
        <f>MAX(MIN(Inputs!$B$2, F7276*Inputs!$B$16, (Inputs!$B$14-F7276)/Inputs!$B$15)*Inputs!$B$9, 0)</f>
        <v>0</v>
      </c>
      <c r="K7276" s="2">
        <f>MAX(E7276*Inputs!$B$5 - B7276 - Inputs!$B$8, 0) * H7276</f>
        <v>0</v>
      </c>
      <c r="L7276" s="2">
        <f>IF(B7276 &gt;= D7276*Inputs!$B$10, MAX(B7276 - E7276/Inputs!$B$5 - Inputs!$B$8, 0) * I7276, 0)</f>
        <v>0</v>
      </c>
      <c r="M7276" s="2">
        <f t="shared" si="1358"/>
        <v>0</v>
      </c>
      <c r="N7276" s="3" t="str">
        <f t="shared" si="1359"/>
        <v>Idle</v>
      </c>
      <c r="O7276" s="3" t="str">
        <f t="shared" si="1367"/>
        <v>Idle</v>
      </c>
      <c r="P7276" s="2">
        <f t="shared" si="1360"/>
        <v>0</v>
      </c>
      <c r="Q7276" s="2">
        <f t="shared" si="1361"/>
        <v>0</v>
      </c>
      <c r="R7276" s="2">
        <f t="shared" si="1362"/>
        <v>0</v>
      </c>
      <c r="S7276" s="2">
        <f t="shared" si="1363"/>
        <v>0</v>
      </c>
      <c r="T7276" s="2">
        <f t="shared" si="1364"/>
        <v>0</v>
      </c>
      <c r="U7276" s="2">
        <f>IF(O7276="Reg", R7276 * Inputs!$B$7, 0)</f>
        <v>0</v>
      </c>
      <c r="V7276" s="2">
        <f>MAX(F7276 + P7276*Inputs!$B$15 - (Q7276/Inputs!$B$16) - U7276, 0)</f>
        <v>0</v>
      </c>
    </row>
    <row r="7277" spans="1:22" x14ac:dyDescent="0.3">
      <c r="A7277" s="1">
        <v>46326.125</v>
      </c>
      <c r="B7277" s="2">
        <v>3.3791569079851769</v>
      </c>
      <c r="C7277" s="2">
        <v>8.7652872940846933</v>
      </c>
      <c r="D7277" s="2">
        <f t="shared" si="1356"/>
        <v>30.937766598525197</v>
      </c>
      <c r="E7277" s="2">
        <f t="shared" si="1357"/>
        <v>0.56319281799752952</v>
      </c>
      <c r="F7277" s="2">
        <f t="shared" si="1365"/>
        <v>0</v>
      </c>
      <c r="G7277" s="2">
        <f t="shared" si="1366"/>
        <v>0</v>
      </c>
      <c r="H7277" s="2">
        <f>MIN(Inputs!$B$2, (Inputs!$B$14 - F7277)/Inputs!$B$15)</f>
        <v>170</v>
      </c>
      <c r="I7277" s="2">
        <f>MAX(MIN(Inputs!$B$2, F7277*Inputs!$B$16, Inputs!$B$14*Inputs!$B$4 - G7277), 0)</f>
        <v>0</v>
      </c>
      <c r="J7277" s="2">
        <f>MAX(MIN(Inputs!$B$2, F7277*Inputs!$B$16, (Inputs!$B$14-F7277)/Inputs!$B$15)*Inputs!$B$9, 0)</f>
        <v>0</v>
      </c>
      <c r="K7277" s="2">
        <f>MAX(E7277*Inputs!$B$5 - B7277 - Inputs!$B$8, 0) * H7277</f>
        <v>0</v>
      </c>
      <c r="L7277" s="2">
        <f>IF(B7277 &gt;= D7277*Inputs!$B$10, MAX(B7277 - E7277/Inputs!$B$5 - Inputs!$B$8, 0) * I7277, 0)</f>
        <v>0</v>
      </c>
      <c r="M7277" s="2">
        <f t="shared" si="1358"/>
        <v>0</v>
      </c>
      <c r="N7277" s="3" t="str">
        <f t="shared" si="1359"/>
        <v>Idle</v>
      </c>
      <c r="O7277" s="3" t="str">
        <f t="shared" si="1367"/>
        <v>Idle</v>
      </c>
      <c r="P7277" s="2">
        <f t="shared" si="1360"/>
        <v>0</v>
      </c>
      <c r="Q7277" s="2">
        <f t="shared" si="1361"/>
        <v>0</v>
      </c>
      <c r="R7277" s="2">
        <f t="shared" si="1362"/>
        <v>0</v>
      </c>
      <c r="S7277" s="2">
        <f t="shared" si="1363"/>
        <v>0</v>
      </c>
      <c r="T7277" s="2">
        <f t="shared" si="1364"/>
        <v>0</v>
      </c>
      <c r="U7277" s="2">
        <f>IF(O7277="Reg", R7277 * Inputs!$B$7, 0)</f>
        <v>0</v>
      </c>
      <c r="V7277" s="2">
        <f>MAX(F7277 + P7277*Inputs!$B$15 - (Q7277/Inputs!$B$16) - U7277, 0)</f>
        <v>0</v>
      </c>
    </row>
    <row r="7278" spans="1:22" x14ac:dyDescent="0.3">
      <c r="A7278" s="1">
        <v>46326.166666666657</v>
      </c>
      <c r="B7278" s="2">
        <v>0</v>
      </c>
      <c r="C7278" s="2">
        <v>3.957738054649043</v>
      </c>
      <c r="D7278" s="2">
        <f t="shared" si="1356"/>
        <v>30.937766598525197</v>
      </c>
      <c r="E7278" s="2">
        <f t="shared" si="1357"/>
        <v>0.71608881324615836</v>
      </c>
      <c r="F7278" s="2">
        <f t="shared" si="1365"/>
        <v>0</v>
      </c>
      <c r="G7278" s="2">
        <f t="shared" si="1366"/>
        <v>0</v>
      </c>
      <c r="H7278" s="2">
        <f>MIN(Inputs!$B$2, (Inputs!$B$14 - F7278)/Inputs!$B$15)</f>
        <v>170</v>
      </c>
      <c r="I7278" s="2">
        <f>MAX(MIN(Inputs!$B$2, F7278*Inputs!$B$16, Inputs!$B$14*Inputs!$B$4 - G7278), 0)</f>
        <v>0</v>
      </c>
      <c r="J7278" s="2">
        <f>MAX(MIN(Inputs!$B$2, F7278*Inputs!$B$16, (Inputs!$B$14-F7278)/Inputs!$B$15)*Inputs!$B$9, 0)</f>
        <v>0</v>
      </c>
      <c r="K7278" s="2">
        <f>MAX(E7278*Inputs!$B$5 - B7278 - Inputs!$B$8, 0) * H7278</f>
        <v>0</v>
      </c>
      <c r="L7278" s="2">
        <f>IF(B7278 &gt;= D7278*Inputs!$B$10, MAX(B7278 - E7278/Inputs!$B$5 - Inputs!$B$8, 0) * I7278, 0)</f>
        <v>0</v>
      </c>
      <c r="M7278" s="2">
        <f t="shared" si="1358"/>
        <v>0</v>
      </c>
      <c r="N7278" s="3" t="str">
        <f t="shared" si="1359"/>
        <v>Idle</v>
      </c>
      <c r="O7278" s="3" t="str">
        <f t="shared" si="1367"/>
        <v>Idle</v>
      </c>
      <c r="P7278" s="2">
        <f t="shared" si="1360"/>
        <v>0</v>
      </c>
      <c r="Q7278" s="2">
        <f t="shared" si="1361"/>
        <v>0</v>
      </c>
      <c r="R7278" s="2">
        <f t="shared" si="1362"/>
        <v>0</v>
      </c>
      <c r="S7278" s="2">
        <f t="shared" si="1363"/>
        <v>0</v>
      </c>
      <c r="T7278" s="2">
        <f t="shared" si="1364"/>
        <v>0</v>
      </c>
      <c r="U7278" s="2">
        <f>IF(O7278="Reg", R7278 * Inputs!$B$7, 0)</f>
        <v>0</v>
      </c>
      <c r="V7278" s="2">
        <f>MAX(F7278 + P7278*Inputs!$B$15 - (Q7278/Inputs!$B$16) - U7278, 0)</f>
        <v>0</v>
      </c>
    </row>
    <row r="7279" spans="1:22" x14ac:dyDescent="0.3">
      <c r="A7279" s="1">
        <v>46326.208333333343</v>
      </c>
      <c r="B7279" s="2">
        <v>0</v>
      </c>
      <c r="C7279" s="2">
        <v>7.3489973618245177</v>
      </c>
      <c r="D7279" s="2">
        <f t="shared" si="1356"/>
        <v>30.937766598525197</v>
      </c>
      <c r="E7279" s="2">
        <f t="shared" si="1357"/>
        <v>1.9546020386952758</v>
      </c>
      <c r="F7279" s="2">
        <f t="shared" si="1365"/>
        <v>0</v>
      </c>
      <c r="G7279" s="2">
        <f t="shared" si="1366"/>
        <v>0</v>
      </c>
      <c r="H7279" s="2">
        <f>MIN(Inputs!$B$2, (Inputs!$B$14 - F7279)/Inputs!$B$15)</f>
        <v>170</v>
      </c>
      <c r="I7279" s="2">
        <f>MAX(MIN(Inputs!$B$2, F7279*Inputs!$B$16, Inputs!$B$14*Inputs!$B$4 - G7279), 0)</f>
        <v>0</v>
      </c>
      <c r="J7279" s="2">
        <f>MAX(MIN(Inputs!$B$2, F7279*Inputs!$B$16, (Inputs!$B$14-F7279)/Inputs!$B$15)*Inputs!$B$9, 0)</f>
        <v>0</v>
      </c>
      <c r="K7279" s="2">
        <f>MAX(E7279*Inputs!$B$5 - B7279 - Inputs!$B$8, 0) * H7279</f>
        <v>0</v>
      </c>
      <c r="L7279" s="2">
        <f>IF(B7279 &gt;= D7279*Inputs!$B$10, MAX(B7279 - E7279/Inputs!$B$5 - Inputs!$B$8, 0) * I7279, 0)</f>
        <v>0</v>
      </c>
      <c r="M7279" s="2">
        <f t="shared" si="1358"/>
        <v>0</v>
      </c>
      <c r="N7279" s="3" t="str">
        <f t="shared" si="1359"/>
        <v>Idle</v>
      </c>
      <c r="O7279" s="3" t="str">
        <f t="shared" si="1367"/>
        <v>Idle</v>
      </c>
      <c r="P7279" s="2">
        <f t="shared" si="1360"/>
        <v>0</v>
      </c>
      <c r="Q7279" s="2">
        <f t="shared" si="1361"/>
        <v>0</v>
      </c>
      <c r="R7279" s="2">
        <f t="shared" si="1362"/>
        <v>0</v>
      </c>
      <c r="S7279" s="2">
        <f t="shared" si="1363"/>
        <v>0</v>
      </c>
      <c r="T7279" s="2">
        <f t="shared" si="1364"/>
        <v>0</v>
      </c>
      <c r="U7279" s="2">
        <f>IF(O7279="Reg", R7279 * Inputs!$B$7, 0)</f>
        <v>0</v>
      </c>
      <c r="V7279" s="2">
        <f>MAX(F7279 + P7279*Inputs!$B$15 - (Q7279/Inputs!$B$16) - U7279, 0)</f>
        <v>0</v>
      </c>
    </row>
    <row r="7280" spans="1:22" x14ac:dyDescent="0.3">
      <c r="A7280" s="1">
        <v>46326.25</v>
      </c>
      <c r="B7280" s="2">
        <v>0</v>
      </c>
      <c r="C7280" s="2">
        <v>2.7434405443289269</v>
      </c>
      <c r="D7280" s="2">
        <f t="shared" si="1356"/>
        <v>30.937766598525197</v>
      </c>
      <c r="E7280" s="2">
        <f t="shared" si="1357"/>
        <v>5.3868645218543092</v>
      </c>
      <c r="F7280" s="2">
        <f t="shared" si="1365"/>
        <v>0</v>
      </c>
      <c r="G7280" s="2">
        <f t="shared" si="1366"/>
        <v>0</v>
      </c>
      <c r="H7280" s="2">
        <f>MIN(Inputs!$B$2, (Inputs!$B$14 - F7280)/Inputs!$B$15)</f>
        <v>170</v>
      </c>
      <c r="I7280" s="2">
        <f>MAX(MIN(Inputs!$B$2, F7280*Inputs!$B$16, Inputs!$B$14*Inputs!$B$4 - G7280), 0)</f>
        <v>0</v>
      </c>
      <c r="J7280" s="2">
        <f>MAX(MIN(Inputs!$B$2, F7280*Inputs!$B$16, (Inputs!$B$14-F7280)/Inputs!$B$15)*Inputs!$B$9, 0)</f>
        <v>0</v>
      </c>
      <c r="K7280" s="2">
        <f>MAX(E7280*Inputs!$B$5 - B7280 - Inputs!$B$8, 0) * H7280</f>
        <v>0</v>
      </c>
      <c r="L7280" s="2">
        <f>IF(B7280 &gt;= D7280*Inputs!$B$10, MAX(B7280 - E7280/Inputs!$B$5 - Inputs!$B$8, 0) * I7280, 0)</f>
        <v>0</v>
      </c>
      <c r="M7280" s="2">
        <f t="shared" si="1358"/>
        <v>0</v>
      </c>
      <c r="N7280" s="3" t="str">
        <f t="shared" si="1359"/>
        <v>Idle</v>
      </c>
      <c r="O7280" s="3" t="str">
        <f t="shared" si="1367"/>
        <v>Idle</v>
      </c>
      <c r="P7280" s="2">
        <f t="shared" si="1360"/>
        <v>0</v>
      </c>
      <c r="Q7280" s="2">
        <f t="shared" si="1361"/>
        <v>0</v>
      </c>
      <c r="R7280" s="2">
        <f t="shared" si="1362"/>
        <v>0</v>
      </c>
      <c r="S7280" s="2">
        <f t="shared" si="1363"/>
        <v>0</v>
      </c>
      <c r="T7280" s="2">
        <f t="shared" si="1364"/>
        <v>0</v>
      </c>
      <c r="U7280" s="2">
        <f>IF(O7280="Reg", R7280 * Inputs!$B$7, 0)</f>
        <v>0</v>
      </c>
      <c r="V7280" s="2">
        <f>MAX(F7280 + P7280*Inputs!$B$15 - (Q7280/Inputs!$B$16) - U7280, 0)</f>
        <v>0</v>
      </c>
    </row>
    <row r="7281" spans="1:22" x14ac:dyDescent="0.3">
      <c r="A7281" s="1">
        <v>46326.291666666657</v>
      </c>
      <c r="B7281" s="2">
        <v>0</v>
      </c>
      <c r="C7281" s="2">
        <v>9.1702014619433143</v>
      </c>
      <c r="D7281" s="2">
        <f t="shared" si="1356"/>
        <v>30.937766598525197</v>
      </c>
      <c r="E7281" s="2">
        <f t="shared" si="1357"/>
        <v>10.651504893759887</v>
      </c>
      <c r="F7281" s="2">
        <f t="shared" si="1365"/>
        <v>0</v>
      </c>
      <c r="G7281" s="2">
        <f t="shared" si="1366"/>
        <v>0</v>
      </c>
      <c r="H7281" s="2">
        <f>MIN(Inputs!$B$2, (Inputs!$B$14 - F7281)/Inputs!$B$15)</f>
        <v>170</v>
      </c>
      <c r="I7281" s="2">
        <f>MAX(MIN(Inputs!$B$2, F7281*Inputs!$B$16, Inputs!$B$14*Inputs!$B$4 - G7281), 0)</f>
        <v>0</v>
      </c>
      <c r="J7281" s="2">
        <f>MAX(MIN(Inputs!$B$2, F7281*Inputs!$B$16, (Inputs!$B$14-F7281)/Inputs!$B$15)*Inputs!$B$9, 0)</f>
        <v>0</v>
      </c>
      <c r="K7281" s="2">
        <f>MAX(E7281*Inputs!$B$5 - B7281 - Inputs!$B$8, 0) * H7281</f>
        <v>0</v>
      </c>
      <c r="L7281" s="2">
        <f>IF(B7281 &gt;= D7281*Inputs!$B$10, MAX(B7281 - E7281/Inputs!$B$5 - Inputs!$B$8, 0) * I7281, 0)</f>
        <v>0</v>
      </c>
      <c r="M7281" s="2">
        <f t="shared" si="1358"/>
        <v>0</v>
      </c>
      <c r="N7281" s="3" t="str">
        <f t="shared" si="1359"/>
        <v>Idle</v>
      </c>
      <c r="O7281" s="3" t="str">
        <f t="shared" si="1367"/>
        <v>Idle</v>
      </c>
      <c r="P7281" s="2">
        <f t="shared" si="1360"/>
        <v>0</v>
      </c>
      <c r="Q7281" s="2">
        <f t="shared" si="1361"/>
        <v>0</v>
      </c>
      <c r="R7281" s="2">
        <f t="shared" si="1362"/>
        <v>0</v>
      </c>
      <c r="S7281" s="2">
        <f t="shared" si="1363"/>
        <v>0</v>
      </c>
      <c r="T7281" s="2">
        <f t="shared" si="1364"/>
        <v>0</v>
      </c>
      <c r="U7281" s="2">
        <f>IF(O7281="Reg", R7281 * Inputs!$B$7, 0)</f>
        <v>0</v>
      </c>
      <c r="V7281" s="2">
        <f>MAX(F7281 + P7281*Inputs!$B$15 - (Q7281/Inputs!$B$16) - U7281, 0)</f>
        <v>0</v>
      </c>
    </row>
    <row r="7282" spans="1:22" x14ac:dyDescent="0.3">
      <c r="A7282" s="1">
        <v>46326.333333333343</v>
      </c>
      <c r="B7282" s="2">
        <v>0</v>
      </c>
      <c r="C7282" s="2">
        <v>11.538132270816069</v>
      </c>
      <c r="D7282" s="2">
        <f t="shared" si="1356"/>
        <v>30.937766598525197</v>
      </c>
      <c r="E7282" s="2">
        <f t="shared" si="1357"/>
        <v>18.100677924389572</v>
      </c>
      <c r="F7282" s="2">
        <f t="shared" si="1365"/>
        <v>0</v>
      </c>
      <c r="G7282" s="2">
        <f t="shared" si="1366"/>
        <v>0</v>
      </c>
      <c r="H7282" s="2">
        <f>MIN(Inputs!$B$2, (Inputs!$B$14 - F7282)/Inputs!$B$15)</f>
        <v>170</v>
      </c>
      <c r="I7282" s="2">
        <f>MAX(MIN(Inputs!$B$2, F7282*Inputs!$B$16, Inputs!$B$14*Inputs!$B$4 - G7282), 0)</f>
        <v>0</v>
      </c>
      <c r="J7282" s="2">
        <f>MAX(MIN(Inputs!$B$2, F7282*Inputs!$B$16, (Inputs!$B$14-F7282)/Inputs!$B$15)*Inputs!$B$9, 0)</f>
        <v>0</v>
      </c>
      <c r="K7282" s="2">
        <f>MAX(E7282*Inputs!$B$5 - B7282 - Inputs!$B$8, 0) * H7282</f>
        <v>0</v>
      </c>
      <c r="L7282" s="2">
        <f>IF(B7282 &gt;= D7282*Inputs!$B$10, MAX(B7282 - E7282/Inputs!$B$5 - Inputs!$B$8, 0) * I7282, 0)</f>
        <v>0</v>
      </c>
      <c r="M7282" s="2">
        <f t="shared" si="1358"/>
        <v>0</v>
      </c>
      <c r="N7282" s="3" t="str">
        <f t="shared" si="1359"/>
        <v>Idle</v>
      </c>
      <c r="O7282" s="3" t="str">
        <f t="shared" si="1367"/>
        <v>Idle</v>
      </c>
      <c r="P7282" s="2">
        <f t="shared" si="1360"/>
        <v>0</v>
      </c>
      <c r="Q7282" s="2">
        <f t="shared" si="1361"/>
        <v>0</v>
      </c>
      <c r="R7282" s="2">
        <f t="shared" si="1362"/>
        <v>0</v>
      </c>
      <c r="S7282" s="2">
        <f t="shared" si="1363"/>
        <v>0</v>
      </c>
      <c r="T7282" s="2">
        <f t="shared" si="1364"/>
        <v>0</v>
      </c>
      <c r="U7282" s="2">
        <f>IF(O7282="Reg", R7282 * Inputs!$B$7, 0)</f>
        <v>0</v>
      </c>
      <c r="V7282" s="2">
        <f>MAX(F7282 + P7282*Inputs!$B$15 - (Q7282/Inputs!$B$16) - U7282, 0)</f>
        <v>0</v>
      </c>
    </row>
    <row r="7283" spans="1:22" x14ac:dyDescent="0.3">
      <c r="A7283" s="1">
        <v>46326.375</v>
      </c>
      <c r="B7283" s="2">
        <v>4.29653287947695</v>
      </c>
      <c r="C7283" s="2">
        <v>6.3042337637339951</v>
      </c>
      <c r="D7283" s="2">
        <f t="shared" si="1356"/>
        <v>30.937766598525197</v>
      </c>
      <c r="E7283" s="2">
        <f t="shared" si="1357"/>
        <v>25.444228944749394</v>
      </c>
      <c r="F7283" s="2">
        <f t="shared" si="1365"/>
        <v>0</v>
      </c>
      <c r="G7283" s="2">
        <f t="shared" si="1366"/>
        <v>0</v>
      </c>
      <c r="H7283" s="2">
        <f>MIN(Inputs!$B$2, (Inputs!$B$14 - F7283)/Inputs!$B$15)</f>
        <v>170</v>
      </c>
      <c r="I7283" s="2">
        <f>MAX(MIN(Inputs!$B$2, F7283*Inputs!$B$16, Inputs!$B$14*Inputs!$B$4 - G7283), 0)</f>
        <v>0</v>
      </c>
      <c r="J7283" s="2">
        <f>MAX(MIN(Inputs!$B$2, F7283*Inputs!$B$16, (Inputs!$B$14-F7283)/Inputs!$B$15)*Inputs!$B$9, 0)</f>
        <v>0</v>
      </c>
      <c r="K7283" s="2">
        <f>MAX(E7283*Inputs!$B$5 - B7283 - Inputs!$B$8, 0) * H7283</f>
        <v>0</v>
      </c>
      <c r="L7283" s="2">
        <f>IF(B7283 &gt;= D7283*Inputs!$B$10, MAX(B7283 - E7283/Inputs!$B$5 - Inputs!$B$8, 0) * I7283, 0)</f>
        <v>0</v>
      </c>
      <c r="M7283" s="2">
        <f t="shared" si="1358"/>
        <v>0</v>
      </c>
      <c r="N7283" s="3" t="str">
        <f t="shared" si="1359"/>
        <v>Idle</v>
      </c>
      <c r="O7283" s="3" t="str">
        <f t="shared" si="1367"/>
        <v>Idle</v>
      </c>
      <c r="P7283" s="2">
        <f t="shared" si="1360"/>
        <v>0</v>
      </c>
      <c r="Q7283" s="2">
        <f t="shared" si="1361"/>
        <v>0</v>
      </c>
      <c r="R7283" s="2">
        <f t="shared" si="1362"/>
        <v>0</v>
      </c>
      <c r="S7283" s="2">
        <f t="shared" si="1363"/>
        <v>0</v>
      </c>
      <c r="T7283" s="2">
        <f t="shared" si="1364"/>
        <v>0</v>
      </c>
      <c r="U7283" s="2">
        <f>IF(O7283="Reg", R7283 * Inputs!$B$7, 0)</f>
        <v>0</v>
      </c>
      <c r="V7283" s="2">
        <f>MAX(F7283 + P7283*Inputs!$B$15 - (Q7283/Inputs!$B$16) - U7283, 0)</f>
        <v>0</v>
      </c>
    </row>
    <row r="7284" spans="1:22" x14ac:dyDescent="0.3">
      <c r="A7284" s="1">
        <v>46326.416666666657</v>
      </c>
      <c r="B7284" s="2">
        <v>7.4310793526947059</v>
      </c>
      <c r="C7284" s="2">
        <v>6.6643991158080027</v>
      </c>
      <c r="D7284" s="2">
        <f t="shared" si="1356"/>
        <v>30.937766598525197</v>
      </c>
      <c r="E7284" s="2">
        <f t="shared" si="1357"/>
        <v>33.167028948450884</v>
      </c>
      <c r="F7284" s="2">
        <f t="shared" si="1365"/>
        <v>0</v>
      </c>
      <c r="G7284" s="2">
        <f t="shared" si="1366"/>
        <v>0</v>
      </c>
      <c r="H7284" s="2">
        <f>MIN(Inputs!$B$2, (Inputs!$B$14 - F7284)/Inputs!$B$15)</f>
        <v>170</v>
      </c>
      <c r="I7284" s="2">
        <f>MAX(MIN(Inputs!$B$2, F7284*Inputs!$B$16, Inputs!$B$14*Inputs!$B$4 - G7284), 0)</f>
        <v>0</v>
      </c>
      <c r="J7284" s="2">
        <f>MAX(MIN(Inputs!$B$2, F7284*Inputs!$B$16, (Inputs!$B$14-F7284)/Inputs!$B$15)*Inputs!$B$9, 0)</f>
        <v>0</v>
      </c>
      <c r="K7284" s="2">
        <f>MAX(E7284*Inputs!$B$5 - B7284 - Inputs!$B$8, 0) * H7284</f>
        <v>298.50404073015221</v>
      </c>
      <c r="L7284" s="2">
        <f>IF(B7284 &gt;= D7284*Inputs!$B$10, MAX(B7284 - E7284/Inputs!$B$5 - Inputs!$B$8, 0) * I7284, 0)</f>
        <v>0</v>
      </c>
      <c r="M7284" s="2">
        <f t="shared" si="1358"/>
        <v>0</v>
      </c>
      <c r="N7284" s="3" t="str">
        <f t="shared" si="1359"/>
        <v>Charge</v>
      </c>
      <c r="O7284" s="3" t="str">
        <f t="shared" si="1367"/>
        <v>Charge</v>
      </c>
      <c r="P7284" s="2">
        <f t="shared" si="1360"/>
        <v>170</v>
      </c>
      <c r="Q7284" s="2">
        <f t="shared" si="1361"/>
        <v>0</v>
      </c>
      <c r="R7284" s="2">
        <f t="shared" si="1362"/>
        <v>0</v>
      </c>
      <c r="S7284" s="2">
        <f t="shared" si="1363"/>
        <v>-1263.2834899581001</v>
      </c>
      <c r="T7284" s="2">
        <f t="shared" si="1364"/>
        <v>0</v>
      </c>
      <c r="U7284" s="2">
        <f>IF(O7284="Reg", R7284 * Inputs!$B$7, 0)</f>
        <v>0</v>
      </c>
      <c r="V7284" s="2">
        <f>MAX(F7284 + P7284*Inputs!$B$15 - (Q7284/Inputs!$B$16) - U7284, 0)</f>
        <v>170</v>
      </c>
    </row>
    <row r="7285" spans="1:22" x14ac:dyDescent="0.3">
      <c r="A7285" s="1">
        <v>46326.458333333343</v>
      </c>
      <c r="B7285" s="2">
        <v>20.593574898954198</v>
      </c>
      <c r="C7285" s="2">
        <v>2.9570967113890059</v>
      </c>
      <c r="D7285" s="2">
        <f t="shared" si="1356"/>
        <v>30.937766598525197</v>
      </c>
      <c r="E7285" s="2">
        <f t="shared" si="1357"/>
        <v>43.108017963332337</v>
      </c>
      <c r="F7285" s="2">
        <f t="shared" si="1365"/>
        <v>170</v>
      </c>
      <c r="G7285" s="2">
        <f t="shared" si="1366"/>
        <v>0</v>
      </c>
      <c r="H7285" s="2">
        <f>MIN(Inputs!$B$2, (Inputs!$B$14 - F7285)/Inputs!$B$15)</f>
        <v>170</v>
      </c>
      <c r="I7285" s="2">
        <f>MAX(MIN(Inputs!$B$2, F7285*Inputs!$B$16, Inputs!$B$14*Inputs!$B$4 - G7285), 0)</f>
        <v>170</v>
      </c>
      <c r="J7285" s="2">
        <f>MAX(MIN(Inputs!$B$2, F7285*Inputs!$B$16, (Inputs!$B$14-F7285)/Inputs!$B$15)*Inputs!$B$9, 0)</f>
        <v>136</v>
      </c>
      <c r="K7285" s="2">
        <f>MAX(E7285*Inputs!$B$5 - B7285 - Inputs!$B$8, 0) * H7285</f>
        <v>0</v>
      </c>
      <c r="L7285" s="2">
        <f>IF(B7285 &gt;= D7285*Inputs!$B$10, MAX(B7285 - E7285/Inputs!$B$5 - Inputs!$B$8, 0) * I7285, 0)</f>
        <v>0</v>
      </c>
      <c r="M7285" s="2">
        <f t="shared" si="1358"/>
        <v>402.1651527489048</v>
      </c>
      <c r="N7285" s="3" t="str">
        <f t="shared" si="1359"/>
        <v>Reg</v>
      </c>
      <c r="O7285" s="3" t="str">
        <f t="shared" si="1367"/>
        <v>Charge</v>
      </c>
      <c r="P7285" s="2">
        <f t="shared" si="1360"/>
        <v>170</v>
      </c>
      <c r="Q7285" s="2">
        <f t="shared" si="1361"/>
        <v>0</v>
      </c>
      <c r="R7285" s="2">
        <f t="shared" si="1362"/>
        <v>0</v>
      </c>
      <c r="S7285" s="2">
        <f t="shared" si="1363"/>
        <v>-3500.9077328222138</v>
      </c>
      <c r="T7285" s="2">
        <f t="shared" si="1364"/>
        <v>0</v>
      </c>
      <c r="U7285" s="2">
        <f>IF(O7285="Reg", R7285 * Inputs!$B$7, 0)</f>
        <v>0</v>
      </c>
      <c r="V7285" s="2">
        <f>MAX(F7285 + P7285*Inputs!$B$15 - (Q7285/Inputs!$B$16) - U7285, 0)</f>
        <v>340</v>
      </c>
    </row>
    <row r="7286" spans="1:22" x14ac:dyDescent="0.3">
      <c r="A7286" s="1">
        <v>46326.5</v>
      </c>
      <c r="B7286" s="2">
        <v>31.58784223143347</v>
      </c>
      <c r="C7286" s="2">
        <v>12.998824986507049</v>
      </c>
      <c r="D7286" s="2">
        <f t="shared" si="1356"/>
        <v>30.937766598525197</v>
      </c>
      <c r="E7286" s="2">
        <f t="shared" si="1357"/>
        <v>50.748021505100773</v>
      </c>
      <c r="F7286" s="2">
        <f t="shared" si="1365"/>
        <v>340</v>
      </c>
      <c r="G7286" s="2">
        <f t="shared" si="1366"/>
        <v>0</v>
      </c>
      <c r="H7286" s="2">
        <f>MIN(Inputs!$B$2, (Inputs!$B$14 - F7286)/Inputs!$B$15)</f>
        <v>0</v>
      </c>
      <c r="I7286" s="2">
        <f>MAX(MIN(Inputs!$B$2, F7286*Inputs!$B$16, Inputs!$B$14*Inputs!$B$4 - G7286), 0)</f>
        <v>170</v>
      </c>
      <c r="J7286" s="2">
        <f>MAX(MIN(Inputs!$B$2, F7286*Inputs!$B$16, (Inputs!$B$14-F7286)/Inputs!$B$15)*Inputs!$B$9, 0)</f>
        <v>0</v>
      </c>
      <c r="K7286" s="2">
        <f>MAX(E7286*Inputs!$B$5 - B7286 - Inputs!$B$8, 0) * H7286</f>
        <v>0</v>
      </c>
      <c r="L7286" s="2">
        <f>IF(B7286 &gt;= D7286*Inputs!$B$10, MAX(B7286 - E7286/Inputs!$B$5 - Inputs!$B$8, 0) * I7286, 0)</f>
        <v>0</v>
      </c>
      <c r="M7286" s="2">
        <f t="shared" si="1358"/>
        <v>0</v>
      </c>
      <c r="N7286" s="3" t="str">
        <f t="shared" si="1359"/>
        <v>Idle</v>
      </c>
      <c r="O7286" s="3" t="str">
        <f t="shared" si="1367"/>
        <v>Idle</v>
      </c>
      <c r="P7286" s="2">
        <f t="shared" si="1360"/>
        <v>0</v>
      </c>
      <c r="Q7286" s="2">
        <f t="shared" si="1361"/>
        <v>0</v>
      </c>
      <c r="R7286" s="2">
        <f t="shared" si="1362"/>
        <v>0</v>
      </c>
      <c r="S7286" s="2">
        <f t="shared" si="1363"/>
        <v>0</v>
      </c>
      <c r="T7286" s="2">
        <f t="shared" si="1364"/>
        <v>0</v>
      </c>
      <c r="U7286" s="2">
        <f>IF(O7286="Reg", R7286 * Inputs!$B$7, 0)</f>
        <v>0</v>
      </c>
      <c r="V7286" s="2">
        <f>MAX(F7286 + P7286*Inputs!$B$15 - (Q7286/Inputs!$B$16) - U7286, 0)</f>
        <v>340</v>
      </c>
    </row>
    <row r="7287" spans="1:22" x14ac:dyDescent="0.3">
      <c r="A7287" s="1">
        <v>46326.541666666657</v>
      </c>
      <c r="B7287" s="2">
        <v>44.695038183778109</v>
      </c>
      <c r="C7287" s="2">
        <v>15.62205780867439</v>
      </c>
      <c r="D7287" s="2">
        <f t="shared" si="1356"/>
        <v>30.937766598525197</v>
      </c>
      <c r="E7287" s="2">
        <f t="shared" si="1357"/>
        <v>57.857274912274306</v>
      </c>
      <c r="F7287" s="2">
        <f t="shared" si="1365"/>
        <v>340</v>
      </c>
      <c r="G7287" s="2">
        <f t="shared" si="1366"/>
        <v>0</v>
      </c>
      <c r="H7287" s="2">
        <f>MIN(Inputs!$B$2, (Inputs!$B$14 - F7287)/Inputs!$B$15)</f>
        <v>0</v>
      </c>
      <c r="I7287" s="2">
        <f>MAX(MIN(Inputs!$B$2, F7287*Inputs!$B$16, Inputs!$B$14*Inputs!$B$4 - G7287), 0)</f>
        <v>170</v>
      </c>
      <c r="J7287" s="2">
        <f>MAX(MIN(Inputs!$B$2, F7287*Inputs!$B$16, (Inputs!$B$14-F7287)/Inputs!$B$15)*Inputs!$B$9, 0)</f>
        <v>0</v>
      </c>
      <c r="K7287" s="2">
        <f>MAX(E7287*Inputs!$B$5 - B7287 - Inputs!$B$8, 0) * H7287</f>
        <v>0</v>
      </c>
      <c r="L7287" s="2">
        <f>IF(B7287 &gt;= D7287*Inputs!$B$10, MAX(B7287 - E7287/Inputs!$B$5 - Inputs!$B$8, 0) * I7287, 0)</f>
        <v>0</v>
      </c>
      <c r="M7287" s="2">
        <f t="shared" si="1358"/>
        <v>0</v>
      </c>
      <c r="N7287" s="3" t="str">
        <f t="shared" si="1359"/>
        <v>Idle</v>
      </c>
      <c r="O7287" s="3" t="str">
        <f t="shared" si="1367"/>
        <v>Idle</v>
      </c>
      <c r="P7287" s="2">
        <f t="shared" si="1360"/>
        <v>0</v>
      </c>
      <c r="Q7287" s="2">
        <f t="shared" si="1361"/>
        <v>0</v>
      </c>
      <c r="R7287" s="2">
        <f t="shared" si="1362"/>
        <v>0</v>
      </c>
      <c r="S7287" s="2">
        <f t="shared" si="1363"/>
        <v>0</v>
      </c>
      <c r="T7287" s="2">
        <f t="shared" si="1364"/>
        <v>0</v>
      </c>
      <c r="U7287" s="2">
        <f>IF(O7287="Reg", R7287 * Inputs!$B$7, 0)</f>
        <v>0</v>
      </c>
      <c r="V7287" s="2">
        <f>MAX(F7287 + P7287*Inputs!$B$15 - (Q7287/Inputs!$B$16) - U7287, 0)</f>
        <v>340</v>
      </c>
    </row>
    <row r="7288" spans="1:22" x14ac:dyDescent="0.3">
      <c r="A7288" s="1">
        <v>46326.583333333343</v>
      </c>
      <c r="B7288" s="2">
        <v>44.061306122158918</v>
      </c>
      <c r="C7288" s="2">
        <v>14.911904782068349</v>
      </c>
      <c r="D7288" s="2">
        <f t="shared" si="1356"/>
        <v>30.937766598525197</v>
      </c>
      <c r="E7288" s="2">
        <f t="shared" si="1357"/>
        <v>62.075304344189796</v>
      </c>
      <c r="F7288" s="2">
        <f t="shared" si="1365"/>
        <v>340</v>
      </c>
      <c r="G7288" s="2">
        <f t="shared" si="1366"/>
        <v>0</v>
      </c>
      <c r="H7288" s="2">
        <f>MIN(Inputs!$B$2, (Inputs!$B$14 - F7288)/Inputs!$B$15)</f>
        <v>0</v>
      </c>
      <c r="I7288" s="2">
        <f>MAX(MIN(Inputs!$B$2, F7288*Inputs!$B$16, Inputs!$B$14*Inputs!$B$4 - G7288), 0)</f>
        <v>170</v>
      </c>
      <c r="J7288" s="2">
        <f>MAX(MIN(Inputs!$B$2, F7288*Inputs!$B$16, (Inputs!$B$14-F7288)/Inputs!$B$15)*Inputs!$B$9, 0)</f>
        <v>0</v>
      </c>
      <c r="K7288" s="2">
        <f>MAX(E7288*Inputs!$B$5 - B7288 - Inputs!$B$8, 0) * H7288</f>
        <v>0</v>
      </c>
      <c r="L7288" s="2">
        <f>IF(B7288 &gt;= D7288*Inputs!$B$10, MAX(B7288 - E7288/Inputs!$B$5 - Inputs!$B$8, 0) * I7288, 0)</f>
        <v>0</v>
      </c>
      <c r="M7288" s="2">
        <f t="shared" si="1358"/>
        <v>0</v>
      </c>
      <c r="N7288" s="3" t="str">
        <f t="shared" si="1359"/>
        <v>Idle</v>
      </c>
      <c r="O7288" s="3" t="str">
        <f t="shared" si="1367"/>
        <v>Idle</v>
      </c>
      <c r="P7288" s="2">
        <f t="shared" si="1360"/>
        <v>0</v>
      </c>
      <c r="Q7288" s="2">
        <f t="shared" si="1361"/>
        <v>0</v>
      </c>
      <c r="R7288" s="2">
        <f t="shared" si="1362"/>
        <v>0</v>
      </c>
      <c r="S7288" s="2">
        <f t="shared" si="1363"/>
        <v>0</v>
      </c>
      <c r="T7288" s="2">
        <f t="shared" si="1364"/>
        <v>0</v>
      </c>
      <c r="U7288" s="2">
        <f>IF(O7288="Reg", R7288 * Inputs!$B$7, 0)</f>
        <v>0</v>
      </c>
      <c r="V7288" s="2">
        <f>MAX(F7288 + P7288*Inputs!$B$15 - (Q7288/Inputs!$B$16) - U7288, 0)</f>
        <v>340</v>
      </c>
    </row>
    <row r="7289" spans="1:22" x14ac:dyDescent="0.3">
      <c r="A7289" s="1">
        <v>46326.625</v>
      </c>
      <c r="B7289" s="2">
        <v>50.633332901685932</v>
      </c>
      <c r="C7289" s="2">
        <v>3.5465091114430161</v>
      </c>
      <c r="D7289" s="2">
        <f t="shared" si="1356"/>
        <v>30.937766598525197</v>
      </c>
      <c r="E7289" s="2">
        <f t="shared" si="1357"/>
        <v>64.699029646848373</v>
      </c>
      <c r="F7289" s="2">
        <f t="shared" si="1365"/>
        <v>340</v>
      </c>
      <c r="G7289" s="2">
        <f t="shared" si="1366"/>
        <v>0</v>
      </c>
      <c r="H7289" s="2">
        <f>MIN(Inputs!$B$2, (Inputs!$B$14 - F7289)/Inputs!$B$15)</f>
        <v>0</v>
      </c>
      <c r="I7289" s="2">
        <f>MAX(MIN(Inputs!$B$2, F7289*Inputs!$B$16, Inputs!$B$14*Inputs!$B$4 - G7289), 0)</f>
        <v>170</v>
      </c>
      <c r="J7289" s="2">
        <f>MAX(MIN(Inputs!$B$2, F7289*Inputs!$B$16, (Inputs!$B$14-F7289)/Inputs!$B$15)*Inputs!$B$9, 0)</f>
        <v>0</v>
      </c>
      <c r="K7289" s="2">
        <f>MAX(E7289*Inputs!$B$5 - B7289 - Inputs!$B$8, 0) * H7289</f>
        <v>0</v>
      </c>
      <c r="L7289" s="2">
        <f>IF(B7289 &gt;= D7289*Inputs!$B$10, MAX(B7289 - E7289/Inputs!$B$5 - Inputs!$B$8, 0) * I7289, 0)</f>
        <v>0</v>
      </c>
      <c r="M7289" s="2">
        <f t="shared" si="1358"/>
        <v>0</v>
      </c>
      <c r="N7289" s="3" t="str">
        <f t="shared" si="1359"/>
        <v>Idle</v>
      </c>
      <c r="O7289" s="3" t="str">
        <f t="shared" si="1367"/>
        <v>Idle</v>
      </c>
      <c r="P7289" s="2">
        <f t="shared" si="1360"/>
        <v>0</v>
      </c>
      <c r="Q7289" s="2">
        <f t="shared" si="1361"/>
        <v>0</v>
      </c>
      <c r="R7289" s="2">
        <f t="shared" si="1362"/>
        <v>0</v>
      </c>
      <c r="S7289" s="2">
        <f t="shared" si="1363"/>
        <v>0</v>
      </c>
      <c r="T7289" s="2">
        <f t="shared" si="1364"/>
        <v>0</v>
      </c>
      <c r="U7289" s="2">
        <f>IF(O7289="Reg", R7289 * Inputs!$B$7, 0)</f>
        <v>0</v>
      </c>
      <c r="V7289" s="2">
        <f>MAX(F7289 + P7289*Inputs!$B$15 - (Q7289/Inputs!$B$16) - U7289, 0)</f>
        <v>340</v>
      </c>
    </row>
    <row r="7290" spans="1:22" x14ac:dyDescent="0.3">
      <c r="A7290" s="1">
        <v>46326.666666666657</v>
      </c>
      <c r="B7290" s="2">
        <v>67.077013441983368</v>
      </c>
      <c r="C7290" s="2">
        <v>1.933265458813934</v>
      </c>
      <c r="D7290" s="2">
        <f t="shared" si="1356"/>
        <v>30.937766598525197</v>
      </c>
      <c r="E7290" s="2">
        <f t="shared" si="1357"/>
        <v>65.906471759881427</v>
      </c>
      <c r="F7290" s="2">
        <f t="shared" si="1365"/>
        <v>340</v>
      </c>
      <c r="G7290" s="2">
        <f t="shared" si="1366"/>
        <v>0</v>
      </c>
      <c r="H7290" s="2">
        <f>MIN(Inputs!$B$2, (Inputs!$B$14 - F7290)/Inputs!$B$15)</f>
        <v>0</v>
      </c>
      <c r="I7290" s="2">
        <f>MAX(MIN(Inputs!$B$2, F7290*Inputs!$B$16, Inputs!$B$14*Inputs!$B$4 - G7290), 0)</f>
        <v>170</v>
      </c>
      <c r="J7290" s="2">
        <f>MAX(MIN(Inputs!$B$2, F7290*Inputs!$B$16, (Inputs!$B$14-F7290)/Inputs!$B$15)*Inputs!$B$9, 0)</f>
        <v>0</v>
      </c>
      <c r="K7290" s="2">
        <f>MAX(E7290*Inputs!$B$5 - B7290 - Inputs!$B$8, 0) * H7290</f>
        <v>0</v>
      </c>
      <c r="L7290" s="2">
        <f>IF(B7290 &gt;= D7290*Inputs!$B$10, MAX(B7290 - E7290/Inputs!$B$5 - Inputs!$B$8, 0) * I7290, 0)</f>
        <v>0</v>
      </c>
      <c r="M7290" s="2">
        <f t="shared" si="1358"/>
        <v>0</v>
      </c>
      <c r="N7290" s="3" t="str">
        <f t="shared" si="1359"/>
        <v>Idle</v>
      </c>
      <c r="O7290" s="3" t="str">
        <f t="shared" si="1367"/>
        <v>Idle</v>
      </c>
      <c r="P7290" s="2">
        <f t="shared" si="1360"/>
        <v>0</v>
      </c>
      <c r="Q7290" s="2">
        <f t="shared" si="1361"/>
        <v>0</v>
      </c>
      <c r="R7290" s="2">
        <f t="shared" si="1362"/>
        <v>0</v>
      </c>
      <c r="S7290" s="2">
        <f t="shared" si="1363"/>
        <v>0</v>
      </c>
      <c r="T7290" s="2">
        <f t="shared" si="1364"/>
        <v>0</v>
      </c>
      <c r="U7290" s="2">
        <f>IF(O7290="Reg", R7290 * Inputs!$B$7, 0)</f>
        <v>0</v>
      </c>
      <c r="V7290" s="2">
        <f>MAX(F7290 + P7290*Inputs!$B$15 - (Q7290/Inputs!$B$16) - U7290, 0)</f>
        <v>340</v>
      </c>
    </row>
    <row r="7291" spans="1:22" x14ac:dyDescent="0.3">
      <c r="A7291" s="1">
        <v>46326.708333333343</v>
      </c>
      <c r="B7291" s="2">
        <v>66.433596149564821</v>
      </c>
      <c r="C7291" s="2">
        <v>4.9199208245697559</v>
      </c>
      <c r="D7291" s="2">
        <f t="shared" si="1356"/>
        <v>30.937766598525197</v>
      </c>
      <c r="E7291" s="2">
        <f t="shared" si="1357"/>
        <v>62.195421578229855</v>
      </c>
      <c r="F7291" s="2">
        <f t="shared" si="1365"/>
        <v>340</v>
      </c>
      <c r="G7291" s="2">
        <f t="shared" si="1366"/>
        <v>0</v>
      </c>
      <c r="H7291" s="2">
        <f>MIN(Inputs!$B$2, (Inputs!$B$14 - F7291)/Inputs!$B$15)</f>
        <v>0</v>
      </c>
      <c r="I7291" s="2">
        <f>MAX(MIN(Inputs!$B$2, F7291*Inputs!$B$16, Inputs!$B$14*Inputs!$B$4 - G7291), 0)</f>
        <v>170</v>
      </c>
      <c r="J7291" s="2">
        <f>MAX(MIN(Inputs!$B$2, F7291*Inputs!$B$16, (Inputs!$B$14-F7291)/Inputs!$B$15)*Inputs!$B$9, 0)</f>
        <v>0</v>
      </c>
      <c r="K7291" s="2">
        <f>MAX(E7291*Inputs!$B$5 - B7291 - Inputs!$B$8, 0) * H7291</f>
        <v>0</v>
      </c>
      <c r="L7291" s="2">
        <f>IF(B7291 &gt;= D7291*Inputs!$B$10, MAX(B7291 - E7291/Inputs!$B$5 - Inputs!$B$8, 0) * I7291, 0)</f>
        <v>0</v>
      </c>
      <c r="M7291" s="2">
        <f t="shared" si="1358"/>
        <v>0</v>
      </c>
      <c r="N7291" s="3" t="str">
        <f t="shared" si="1359"/>
        <v>Idle</v>
      </c>
      <c r="O7291" s="3" t="str">
        <f t="shared" si="1367"/>
        <v>Idle</v>
      </c>
      <c r="P7291" s="2">
        <f t="shared" si="1360"/>
        <v>0</v>
      </c>
      <c r="Q7291" s="2">
        <f t="shared" si="1361"/>
        <v>0</v>
      </c>
      <c r="R7291" s="2">
        <f t="shared" si="1362"/>
        <v>0</v>
      </c>
      <c r="S7291" s="2">
        <f t="shared" si="1363"/>
        <v>0</v>
      </c>
      <c r="T7291" s="2">
        <f t="shared" si="1364"/>
        <v>0</v>
      </c>
      <c r="U7291" s="2">
        <f>IF(O7291="Reg", R7291 * Inputs!$B$7, 0)</f>
        <v>0</v>
      </c>
      <c r="V7291" s="2">
        <f>MAX(F7291 + P7291*Inputs!$B$15 - (Q7291/Inputs!$B$16) - U7291, 0)</f>
        <v>340</v>
      </c>
    </row>
    <row r="7292" spans="1:22" x14ac:dyDescent="0.3">
      <c r="A7292" s="1">
        <v>46326.75</v>
      </c>
      <c r="B7292" s="2">
        <v>74.243362674474696</v>
      </c>
      <c r="C7292" s="2">
        <v>13.88184437988264</v>
      </c>
      <c r="D7292" s="2">
        <f t="shared" si="1356"/>
        <v>30.937766598525197</v>
      </c>
      <c r="E7292" s="2">
        <f t="shared" si="1357"/>
        <v>57.72203612802975</v>
      </c>
      <c r="F7292" s="2">
        <f t="shared" si="1365"/>
        <v>340</v>
      </c>
      <c r="G7292" s="2">
        <f t="shared" si="1366"/>
        <v>0</v>
      </c>
      <c r="H7292" s="2">
        <f>MIN(Inputs!$B$2, (Inputs!$B$14 - F7292)/Inputs!$B$15)</f>
        <v>0</v>
      </c>
      <c r="I7292" s="2">
        <f>MAX(MIN(Inputs!$B$2, F7292*Inputs!$B$16, Inputs!$B$14*Inputs!$B$4 - G7292), 0)</f>
        <v>170</v>
      </c>
      <c r="J7292" s="2">
        <f>MAX(MIN(Inputs!$B$2, F7292*Inputs!$B$16, (Inputs!$B$14-F7292)/Inputs!$B$15)*Inputs!$B$9, 0)</f>
        <v>0</v>
      </c>
      <c r="K7292" s="2">
        <f>MAX(E7292*Inputs!$B$5 - B7292 - Inputs!$B$8, 0) * H7292</f>
        <v>0</v>
      </c>
      <c r="L7292" s="2">
        <f>IF(B7292 &gt;= D7292*Inputs!$B$10, MAX(B7292 - E7292/Inputs!$B$5 - Inputs!$B$8, 0) * I7292, 0)</f>
        <v>0</v>
      </c>
      <c r="M7292" s="2">
        <f t="shared" si="1358"/>
        <v>0</v>
      </c>
      <c r="N7292" s="3" t="str">
        <f t="shared" si="1359"/>
        <v>Idle</v>
      </c>
      <c r="O7292" s="3" t="str">
        <f t="shared" si="1367"/>
        <v>Idle</v>
      </c>
      <c r="P7292" s="2">
        <f t="shared" si="1360"/>
        <v>0</v>
      </c>
      <c r="Q7292" s="2">
        <f t="shared" si="1361"/>
        <v>0</v>
      </c>
      <c r="R7292" s="2">
        <f t="shared" si="1362"/>
        <v>0</v>
      </c>
      <c r="S7292" s="2">
        <f t="shared" si="1363"/>
        <v>0</v>
      </c>
      <c r="T7292" s="2">
        <f t="shared" si="1364"/>
        <v>0</v>
      </c>
      <c r="U7292" s="2">
        <f>IF(O7292="Reg", R7292 * Inputs!$B$7, 0)</f>
        <v>0</v>
      </c>
      <c r="V7292" s="2">
        <f>MAX(F7292 + P7292*Inputs!$B$15 - (Q7292/Inputs!$B$16) - U7292, 0)</f>
        <v>340</v>
      </c>
    </row>
    <row r="7293" spans="1:22" x14ac:dyDescent="0.3">
      <c r="A7293" s="1">
        <v>46326.791666666657</v>
      </c>
      <c r="B7293" s="2">
        <v>70.003214775271104</v>
      </c>
      <c r="C7293" s="2">
        <v>28.59434900585395</v>
      </c>
      <c r="D7293" s="2">
        <f t="shared" si="1356"/>
        <v>30.937766598525197</v>
      </c>
      <c r="E7293" s="2">
        <f t="shared" si="1357"/>
        <v>50.00581184641549</v>
      </c>
      <c r="F7293" s="2">
        <f t="shared" si="1365"/>
        <v>340</v>
      </c>
      <c r="G7293" s="2">
        <f t="shared" si="1366"/>
        <v>0</v>
      </c>
      <c r="H7293" s="2">
        <f>MIN(Inputs!$B$2, (Inputs!$B$14 - F7293)/Inputs!$B$15)</f>
        <v>0</v>
      </c>
      <c r="I7293" s="2">
        <f>MAX(MIN(Inputs!$B$2, F7293*Inputs!$B$16, Inputs!$B$14*Inputs!$B$4 - G7293), 0)</f>
        <v>170</v>
      </c>
      <c r="J7293" s="2">
        <f>MAX(MIN(Inputs!$B$2, F7293*Inputs!$B$16, (Inputs!$B$14-F7293)/Inputs!$B$15)*Inputs!$B$9, 0)</f>
        <v>0</v>
      </c>
      <c r="K7293" s="2">
        <f>MAX(E7293*Inputs!$B$5 - B7293 - Inputs!$B$8, 0) * H7293</f>
        <v>0</v>
      </c>
      <c r="L7293" s="2">
        <f>IF(B7293 &gt;= D7293*Inputs!$B$10, MAX(B7293 - E7293/Inputs!$B$5 - Inputs!$B$8, 0) * I7293, 0)</f>
        <v>0</v>
      </c>
      <c r="M7293" s="2">
        <f t="shared" si="1358"/>
        <v>0</v>
      </c>
      <c r="N7293" s="3" t="str">
        <f t="shared" si="1359"/>
        <v>Idle</v>
      </c>
      <c r="O7293" s="3" t="str">
        <f t="shared" si="1367"/>
        <v>Idle</v>
      </c>
      <c r="P7293" s="2">
        <f t="shared" si="1360"/>
        <v>0</v>
      </c>
      <c r="Q7293" s="2">
        <f t="shared" si="1361"/>
        <v>0</v>
      </c>
      <c r="R7293" s="2">
        <f t="shared" si="1362"/>
        <v>0</v>
      </c>
      <c r="S7293" s="2">
        <f t="shared" si="1363"/>
        <v>0</v>
      </c>
      <c r="T7293" s="2">
        <f t="shared" si="1364"/>
        <v>0</v>
      </c>
      <c r="U7293" s="2">
        <f>IF(O7293="Reg", R7293 * Inputs!$B$7, 0)</f>
        <v>0</v>
      </c>
      <c r="V7293" s="2">
        <f>MAX(F7293 + P7293*Inputs!$B$15 - (Q7293/Inputs!$B$16) - U7293, 0)</f>
        <v>340</v>
      </c>
    </row>
    <row r="7294" spans="1:22" x14ac:dyDescent="0.3">
      <c r="A7294" s="1">
        <v>46326.833333333343</v>
      </c>
      <c r="B7294" s="2">
        <v>59.803657938110263</v>
      </c>
      <c r="C7294" s="2">
        <v>32.106138905199948</v>
      </c>
      <c r="D7294" s="2">
        <f t="shared" si="1356"/>
        <v>30.937766598525197</v>
      </c>
      <c r="E7294" s="2">
        <f t="shared" si="1357"/>
        <v>42.671480168838464</v>
      </c>
      <c r="F7294" s="2">
        <f t="shared" si="1365"/>
        <v>340</v>
      </c>
      <c r="G7294" s="2">
        <f t="shared" si="1366"/>
        <v>0</v>
      </c>
      <c r="H7294" s="2">
        <f>MIN(Inputs!$B$2, (Inputs!$B$14 - F7294)/Inputs!$B$15)</f>
        <v>0</v>
      </c>
      <c r="I7294" s="2">
        <f>MAX(MIN(Inputs!$B$2, F7294*Inputs!$B$16, Inputs!$B$14*Inputs!$B$4 - G7294), 0)</f>
        <v>170</v>
      </c>
      <c r="J7294" s="2">
        <f>MAX(MIN(Inputs!$B$2, F7294*Inputs!$B$16, (Inputs!$B$14-F7294)/Inputs!$B$15)*Inputs!$B$9, 0)</f>
        <v>0</v>
      </c>
      <c r="K7294" s="2">
        <f>MAX(E7294*Inputs!$B$5 - B7294 - Inputs!$B$8, 0) * H7294</f>
        <v>0</v>
      </c>
      <c r="L7294" s="2">
        <f>IF(B7294 &gt;= D7294*Inputs!$B$10, MAX(B7294 - E7294/Inputs!$B$5 - Inputs!$B$8, 0) * I7294, 0)</f>
        <v>0</v>
      </c>
      <c r="M7294" s="2">
        <f t="shared" si="1358"/>
        <v>0</v>
      </c>
      <c r="N7294" s="3" t="str">
        <f t="shared" si="1359"/>
        <v>Idle</v>
      </c>
      <c r="O7294" s="3" t="str">
        <f t="shared" si="1367"/>
        <v>Idle</v>
      </c>
      <c r="P7294" s="2">
        <f t="shared" si="1360"/>
        <v>0</v>
      </c>
      <c r="Q7294" s="2">
        <f t="shared" si="1361"/>
        <v>0</v>
      </c>
      <c r="R7294" s="2">
        <f t="shared" si="1362"/>
        <v>0</v>
      </c>
      <c r="S7294" s="2">
        <f t="shared" si="1363"/>
        <v>0</v>
      </c>
      <c r="T7294" s="2">
        <f t="shared" si="1364"/>
        <v>0</v>
      </c>
      <c r="U7294" s="2">
        <f>IF(O7294="Reg", R7294 * Inputs!$B$7, 0)</f>
        <v>0</v>
      </c>
      <c r="V7294" s="2">
        <f>MAX(F7294 + P7294*Inputs!$B$15 - (Q7294/Inputs!$B$16) - U7294, 0)</f>
        <v>340</v>
      </c>
    </row>
    <row r="7295" spans="1:22" x14ac:dyDescent="0.3">
      <c r="A7295" s="1">
        <v>46326.875</v>
      </c>
      <c r="B7295" s="2">
        <v>57.877985579884339</v>
      </c>
      <c r="C7295" s="2">
        <v>4.0245651026215397</v>
      </c>
      <c r="D7295" s="2">
        <f t="shared" si="1356"/>
        <v>30.937766598525197</v>
      </c>
      <c r="E7295" s="2">
        <f t="shared" si="1357"/>
        <v>33.117368201182181</v>
      </c>
      <c r="F7295" s="2">
        <f t="shared" si="1365"/>
        <v>340</v>
      </c>
      <c r="G7295" s="2">
        <f t="shared" si="1366"/>
        <v>0</v>
      </c>
      <c r="H7295" s="2">
        <f>MIN(Inputs!$B$2, (Inputs!$B$14 - F7295)/Inputs!$B$15)</f>
        <v>0</v>
      </c>
      <c r="I7295" s="2">
        <f>MAX(MIN(Inputs!$B$2, F7295*Inputs!$B$16, Inputs!$B$14*Inputs!$B$4 - G7295), 0)</f>
        <v>170</v>
      </c>
      <c r="J7295" s="2">
        <f>MAX(MIN(Inputs!$B$2, F7295*Inputs!$B$16, (Inputs!$B$14-F7295)/Inputs!$B$15)*Inputs!$B$9, 0)</f>
        <v>0</v>
      </c>
      <c r="K7295" s="2">
        <f>MAX(E7295*Inputs!$B$5 - B7295 - Inputs!$B$8, 0) * H7295</f>
        <v>0</v>
      </c>
      <c r="L7295" s="2">
        <f>IF(B7295 &gt;= D7295*Inputs!$B$10, MAX(B7295 - E7295/Inputs!$B$5 - Inputs!$B$8, 0) * I7295, 0)</f>
        <v>41.584146079233903</v>
      </c>
      <c r="M7295" s="2">
        <f t="shared" si="1358"/>
        <v>0</v>
      </c>
      <c r="N7295" s="3" t="str">
        <f t="shared" si="1359"/>
        <v>Discharge</v>
      </c>
      <c r="O7295" s="3" t="str">
        <f t="shared" si="1367"/>
        <v>Discharge</v>
      </c>
      <c r="P7295" s="2">
        <f t="shared" si="1360"/>
        <v>0</v>
      </c>
      <c r="Q7295" s="2">
        <f t="shared" si="1361"/>
        <v>170</v>
      </c>
      <c r="R7295" s="2">
        <f t="shared" si="1362"/>
        <v>0</v>
      </c>
      <c r="S7295" s="2">
        <f t="shared" si="1363"/>
        <v>9839.2575485803372</v>
      </c>
      <c r="T7295" s="2">
        <f t="shared" si="1364"/>
        <v>0</v>
      </c>
      <c r="U7295" s="2">
        <f>IF(O7295="Reg", R7295 * Inputs!$B$7, 0)</f>
        <v>0</v>
      </c>
      <c r="V7295" s="2">
        <f>MAX(F7295 + P7295*Inputs!$B$15 - (Q7295/Inputs!$B$16) - U7295, 0)</f>
        <v>170</v>
      </c>
    </row>
    <row r="7296" spans="1:22" x14ac:dyDescent="0.3">
      <c r="A7296" s="1">
        <v>46326.916666666657</v>
      </c>
      <c r="B7296" s="2">
        <v>44.810712352073871</v>
      </c>
      <c r="C7296" s="2">
        <v>4.6470830534295189</v>
      </c>
      <c r="D7296" s="2">
        <f t="shared" si="1356"/>
        <v>30.937766598525197</v>
      </c>
      <c r="E7296" s="2">
        <f t="shared" si="1357"/>
        <v>23.892167448784999</v>
      </c>
      <c r="F7296" s="2">
        <f t="shared" si="1365"/>
        <v>170</v>
      </c>
      <c r="G7296" s="2">
        <f t="shared" si="1366"/>
        <v>170</v>
      </c>
      <c r="H7296" s="2">
        <f>MIN(Inputs!$B$2, (Inputs!$B$14 - F7296)/Inputs!$B$15)</f>
        <v>170</v>
      </c>
      <c r="I7296" s="2">
        <f>MAX(MIN(Inputs!$B$2, F7296*Inputs!$B$16, Inputs!$B$14*Inputs!$B$4 - G7296), 0)</f>
        <v>170</v>
      </c>
      <c r="J7296" s="2">
        <f>MAX(MIN(Inputs!$B$2, F7296*Inputs!$B$16, (Inputs!$B$14-F7296)/Inputs!$B$15)*Inputs!$B$9, 0)</f>
        <v>136</v>
      </c>
      <c r="K7296" s="2">
        <f>MAX(E7296*Inputs!$B$5 - B7296 - Inputs!$B$8, 0) * H7296</f>
        <v>0</v>
      </c>
      <c r="L7296" s="2">
        <f>IF(B7296 &gt;= D7296*Inputs!$B$10, MAX(B7296 - E7296/Inputs!$B$5 - Inputs!$B$8, 0) * I7296, 0)</f>
        <v>0</v>
      </c>
      <c r="M7296" s="2">
        <f t="shared" si="1358"/>
        <v>632.00329526641463</v>
      </c>
      <c r="N7296" s="3" t="str">
        <f t="shared" si="1359"/>
        <v>Reg</v>
      </c>
      <c r="O7296" s="3" t="str">
        <f t="shared" si="1367"/>
        <v>Discharge</v>
      </c>
      <c r="P7296" s="2">
        <f t="shared" si="1360"/>
        <v>0</v>
      </c>
      <c r="Q7296" s="2">
        <f t="shared" si="1361"/>
        <v>170</v>
      </c>
      <c r="R7296" s="2">
        <f t="shared" si="1362"/>
        <v>0</v>
      </c>
      <c r="S7296" s="2">
        <f t="shared" si="1363"/>
        <v>7617.8210998525583</v>
      </c>
      <c r="T7296" s="2">
        <f t="shared" si="1364"/>
        <v>0</v>
      </c>
      <c r="U7296" s="2">
        <f>IF(O7296="Reg", R7296 * Inputs!$B$7, 0)</f>
        <v>0</v>
      </c>
      <c r="V7296" s="2">
        <f>MAX(F7296 + P7296*Inputs!$B$15 - (Q7296/Inputs!$B$16) - U7296, 0)</f>
        <v>0</v>
      </c>
    </row>
    <row r="7297" spans="1:22" x14ac:dyDescent="0.3">
      <c r="A7297" s="1">
        <v>46326.958333333343</v>
      </c>
      <c r="B7297" s="2">
        <v>39.59328344836424</v>
      </c>
      <c r="C7297" s="2">
        <v>9.2512972520350889</v>
      </c>
      <c r="D7297" s="2">
        <f t="shared" si="1356"/>
        <v>30.937766598525197</v>
      </c>
      <c r="E7297" s="2">
        <f t="shared" si="1357"/>
        <v>17.275187458627816</v>
      </c>
      <c r="F7297" s="2">
        <f t="shared" si="1365"/>
        <v>0</v>
      </c>
      <c r="G7297" s="2">
        <f t="shared" si="1366"/>
        <v>340</v>
      </c>
      <c r="H7297" s="2">
        <f>MIN(Inputs!$B$2, (Inputs!$B$14 - F7297)/Inputs!$B$15)</f>
        <v>170</v>
      </c>
      <c r="I7297" s="2">
        <f>MAX(MIN(Inputs!$B$2, F7297*Inputs!$B$16, Inputs!$B$14*Inputs!$B$4 - G7297), 0)</f>
        <v>0</v>
      </c>
      <c r="J7297" s="2">
        <f>MAX(MIN(Inputs!$B$2, F7297*Inputs!$B$16, (Inputs!$B$14-F7297)/Inputs!$B$15)*Inputs!$B$9, 0)</f>
        <v>0</v>
      </c>
      <c r="K7297" s="2">
        <f>MAX(E7297*Inputs!$B$5 - B7297 - Inputs!$B$8, 0) * H7297</f>
        <v>0</v>
      </c>
      <c r="L7297" s="2">
        <f>IF(B7297 &gt;= D7297*Inputs!$B$10, MAX(B7297 - E7297/Inputs!$B$5 - Inputs!$B$8, 0) * I7297, 0)</f>
        <v>0</v>
      </c>
      <c r="M7297" s="2">
        <f t="shared" si="1358"/>
        <v>0</v>
      </c>
      <c r="N7297" s="3" t="str">
        <f t="shared" si="1359"/>
        <v>Idle</v>
      </c>
      <c r="O7297" s="3" t="str">
        <f t="shared" si="1367"/>
        <v>Idle</v>
      </c>
      <c r="P7297" s="2">
        <f t="shared" si="1360"/>
        <v>0</v>
      </c>
      <c r="Q7297" s="2">
        <f t="shared" si="1361"/>
        <v>0</v>
      </c>
      <c r="R7297" s="2">
        <f t="shared" si="1362"/>
        <v>0</v>
      </c>
      <c r="S7297" s="2">
        <f t="shared" si="1363"/>
        <v>0</v>
      </c>
      <c r="T7297" s="2">
        <f t="shared" si="1364"/>
        <v>0</v>
      </c>
      <c r="U7297" s="2">
        <f>IF(O7297="Reg", R7297 * Inputs!$B$7, 0)</f>
        <v>0</v>
      </c>
      <c r="V7297" s="2">
        <f>MAX(F7297 + P7297*Inputs!$B$15 - (Q7297/Inputs!$B$16) - U7297, 0)</f>
        <v>0</v>
      </c>
    </row>
    <row r="7298" spans="1:22" x14ac:dyDescent="0.3">
      <c r="A7298" s="1">
        <v>46327</v>
      </c>
      <c r="B7298" s="2">
        <v>27.94601698478909</v>
      </c>
      <c r="C7298" s="2">
        <v>5.3501188948185181</v>
      </c>
      <c r="D7298" s="2">
        <f t="shared" ref="D7298:D7361" si="1368">AVERAGEIFS(B:B, A:A, "&gt;="&amp;INT(A7298), A:A, "&lt;"&amp;INT(A7298)+1)</f>
        <v>36.442054403931415</v>
      </c>
      <c r="E7298" s="2">
        <f t="shared" ref="E7298:E7361" si="1369">AVERAGE(B7298:B7303)</f>
        <v>11.370393500104038</v>
      </c>
      <c r="F7298" s="2">
        <f t="shared" si="1365"/>
        <v>0</v>
      </c>
      <c r="G7298" s="2">
        <f t="shared" si="1366"/>
        <v>0</v>
      </c>
      <c r="H7298" s="2">
        <f>MIN(Inputs!$B$2, (Inputs!$B$14 - F7298)/Inputs!$B$15)</f>
        <v>170</v>
      </c>
      <c r="I7298" s="2">
        <f>MAX(MIN(Inputs!$B$2, F7298*Inputs!$B$16, Inputs!$B$14*Inputs!$B$4 - G7298), 0)</f>
        <v>0</v>
      </c>
      <c r="J7298" s="2">
        <f>MAX(MIN(Inputs!$B$2, F7298*Inputs!$B$16, (Inputs!$B$14-F7298)/Inputs!$B$15)*Inputs!$B$9, 0)</f>
        <v>0</v>
      </c>
      <c r="K7298" s="2">
        <f>MAX(E7298*Inputs!$B$5 - B7298 - Inputs!$B$8, 0) * H7298</f>
        <v>0</v>
      </c>
      <c r="L7298" s="2">
        <f>IF(B7298 &gt;= D7298*Inputs!$B$10, MAX(B7298 - E7298/Inputs!$B$5 - Inputs!$B$8, 0) * I7298, 0)</f>
        <v>0</v>
      </c>
      <c r="M7298" s="2">
        <f t="shared" ref="M7298:M7361" si="1370">C7298 * J7298</f>
        <v>0</v>
      </c>
      <c r="N7298" s="3" t="str">
        <f t="shared" ref="N7298:N7361" si="1371">IF(MAX(K7298, L7298, M7298)&lt;=0, "Idle", IF(AND(M7298&gt;=K7298, M7298&gt;=L7298), "Reg", IF(L7298&gt;=K7298, "Discharge", "Charge")))</f>
        <v>Idle</v>
      </c>
      <c r="O7298" s="3" t="str">
        <f t="shared" si="1367"/>
        <v>Idle</v>
      </c>
      <c r="P7298" s="2">
        <f t="shared" ref="P7298:P7361" si="1372">IF(O7298="Charge", H7298, 0)</f>
        <v>0</v>
      </c>
      <c r="Q7298" s="2">
        <f t="shared" ref="Q7298:Q7361" si="1373">IF(O7298="Discharge", I7298, 0)</f>
        <v>0</v>
      </c>
      <c r="R7298" s="2">
        <f t="shared" ref="R7298:R7361" si="1374">IF(O7298="Reg", J7298, 0)</f>
        <v>0</v>
      </c>
      <c r="S7298" s="2">
        <f t="shared" ref="S7298:S7361" si="1375">(Q7298 - P7298) * B7298</f>
        <v>0</v>
      </c>
      <c r="T7298" s="2">
        <f t="shared" ref="T7298:T7361" si="1376">R7298 * C7298</f>
        <v>0</v>
      </c>
      <c r="U7298" s="2">
        <f>IF(O7298="Reg", R7298 * Inputs!$B$7, 0)</f>
        <v>0</v>
      </c>
      <c r="V7298" s="2">
        <f>MAX(F7298 + P7298*Inputs!$B$15 - (Q7298/Inputs!$B$16) - U7298, 0)</f>
        <v>0</v>
      </c>
    </row>
    <row r="7299" spans="1:22" x14ac:dyDescent="0.3">
      <c r="A7299" s="1">
        <v>46327.041666666657</v>
      </c>
      <c r="B7299" s="2">
        <v>25.997224709809011</v>
      </c>
      <c r="C7299" s="2">
        <v>5.75274578573719</v>
      </c>
      <c r="D7299" s="2">
        <f t="shared" si="1368"/>
        <v>36.442054403931415</v>
      </c>
      <c r="E7299" s="2">
        <f t="shared" si="1369"/>
        <v>6.7127240026391908</v>
      </c>
      <c r="F7299" s="2">
        <f t="shared" ref="F7299:F7362" si="1377">V7298</f>
        <v>0</v>
      </c>
      <c r="G7299" s="2">
        <f t="shared" ref="G7299:G7362" si="1378">IF(INT(A7299)=INT(A7298), G7298 + Q7298, 0)</f>
        <v>0</v>
      </c>
      <c r="H7299" s="2">
        <f>MIN(Inputs!$B$2, (Inputs!$B$14 - F7299)/Inputs!$B$15)</f>
        <v>170</v>
      </c>
      <c r="I7299" s="2">
        <f>MAX(MIN(Inputs!$B$2, F7299*Inputs!$B$16, Inputs!$B$14*Inputs!$B$4 - G7299), 0)</f>
        <v>0</v>
      </c>
      <c r="J7299" s="2">
        <f>MAX(MIN(Inputs!$B$2, F7299*Inputs!$B$16, (Inputs!$B$14-F7299)/Inputs!$B$15)*Inputs!$B$9, 0)</f>
        <v>0</v>
      </c>
      <c r="K7299" s="2">
        <f>MAX(E7299*Inputs!$B$5 - B7299 - Inputs!$B$8, 0) * H7299</f>
        <v>0</v>
      </c>
      <c r="L7299" s="2">
        <f>IF(B7299 &gt;= D7299*Inputs!$B$10, MAX(B7299 - E7299/Inputs!$B$5 - Inputs!$B$8, 0) * I7299, 0)</f>
        <v>0</v>
      </c>
      <c r="M7299" s="2">
        <f t="shared" si="1370"/>
        <v>0</v>
      </c>
      <c r="N7299" s="3" t="str">
        <f t="shared" si="1371"/>
        <v>Idle</v>
      </c>
      <c r="O7299" s="3" t="str">
        <f t="shared" si="1367"/>
        <v>Idle</v>
      </c>
      <c r="P7299" s="2">
        <f t="shared" si="1372"/>
        <v>0</v>
      </c>
      <c r="Q7299" s="2">
        <f t="shared" si="1373"/>
        <v>0</v>
      </c>
      <c r="R7299" s="2">
        <f t="shared" si="1374"/>
        <v>0</v>
      </c>
      <c r="S7299" s="2">
        <f t="shared" si="1375"/>
        <v>0</v>
      </c>
      <c r="T7299" s="2">
        <f t="shared" si="1376"/>
        <v>0</v>
      </c>
      <c r="U7299" s="2">
        <f>IF(O7299="Reg", R7299 * Inputs!$B$7, 0)</f>
        <v>0</v>
      </c>
      <c r="V7299" s="2">
        <f>MAX(F7299 + P7299*Inputs!$B$15 - (Q7299/Inputs!$B$16) - U7299, 0)</f>
        <v>0</v>
      </c>
    </row>
    <row r="7300" spans="1:22" x14ac:dyDescent="0.3">
      <c r="A7300" s="1">
        <v>46327.083333333343</v>
      </c>
      <c r="B7300" s="2">
        <v>2.4789861321725439</v>
      </c>
      <c r="C7300" s="2">
        <v>12.39548295595316</v>
      </c>
      <c r="D7300" s="2">
        <f t="shared" si="1368"/>
        <v>36.442054403931415</v>
      </c>
      <c r="E7300" s="2">
        <f t="shared" si="1369"/>
        <v>2.3798532176710219</v>
      </c>
      <c r="F7300" s="2">
        <f t="shared" si="1377"/>
        <v>0</v>
      </c>
      <c r="G7300" s="2">
        <f t="shared" si="1378"/>
        <v>0</v>
      </c>
      <c r="H7300" s="2">
        <f>MIN(Inputs!$B$2, (Inputs!$B$14 - F7300)/Inputs!$B$15)</f>
        <v>170</v>
      </c>
      <c r="I7300" s="2">
        <f>MAX(MIN(Inputs!$B$2, F7300*Inputs!$B$16, Inputs!$B$14*Inputs!$B$4 - G7300), 0)</f>
        <v>0</v>
      </c>
      <c r="J7300" s="2">
        <f>MAX(MIN(Inputs!$B$2, F7300*Inputs!$B$16, (Inputs!$B$14-F7300)/Inputs!$B$15)*Inputs!$B$9, 0)</f>
        <v>0</v>
      </c>
      <c r="K7300" s="2">
        <f>MAX(E7300*Inputs!$B$5 - B7300 - Inputs!$B$8, 0) * H7300</f>
        <v>0</v>
      </c>
      <c r="L7300" s="2">
        <f>IF(B7300 &gt;= D7300*Inputs!$B$10, MAX(B7300 - E7300/Inputs!$B$5 - Inputs!$B$8, 0) * I7300, 0)</f>
        <v>0</v>
      </c>
      <c r="M7300" s="2">
        <f t="shared" si="1370"/>
        <v>0</v>
      </c>
      <c r="N7300" s="3" t="str">
        <f t="shared" si="1371"/>
        <v>Idle</v>
      </c>
      <c r="O7300" s="3" t="str">
        <f t="shared" ref="O7300:O7363" si="1379">IF(O7299&lt;&gt;O7298, O7299, N7300)</f>
        <v>Idle</v>
      </c>
      <c r="P7300" s="2">
        <f t="shared" si="1372"/>
        <v>0</v>
      </c>
      <c r="Q7300" s="2">
        <f t="shared" si="1373"/>
        <v>0</v>
      </c>
      <c r="R7300" s="2">
        <f t="shared" si="1374"/>
        <v>0</v>
      </c>
      <c r="S7300" s="2">
        <f t="shared" si="1375"/>
        <v>0</v>
      </c>
      <c r="T7300" s="2">
        <f t="shared" si="1376"/>
        <v>0</v>
      </c>
      <c r="U7300" s="2">
        <f>IF(O7300="Reg", R7300 * Inputs!$B$7, 0)</f>
        <v>0</v>
      </c>
      <c r="V7300" s="2">
        <f>MAX(F7300 + P7300*Inputs!$B$15 - (Q7300/Inputs!$B$16) - U7300, 0)</f>
        <v>0</v>
      </c>
    </row>
    <row r="7301" spans="1:22" x14ac:dyDescent="0.3">
      <c r="A7301" s="1">
        <v>46327.125</v>
      </c>
      <c r="B7301" s="2">
        <v>2.5267810655012419</v>
      </c>
      <c r="C7301" s="2">
        <v>3.651124673553944</v>
      </c>
      <c r="D7301" s="2">
        <f t="shared" si="1368"/>
        <v>36.442054403931415</v>
      </c>
      <c r="E7301" s="2">
        <f t="shared" si="1369"/>
        <v>1.9666888623089311</v>
      </c>
      <c r="F7301" s="2">
        <f t="shared" si="1377"/>
        <v>0</v>
      </c>
      <c r="G7301" s="2">
        <f t="shared" si="1378"/>
        <v>0</v>
      </c>
      <c r="H7301" s="2">
        <f>MIN(Inputs!$B$2, (Inputs!$B$14 - F7301)/Inputs!$B$15)</f>
        <v>170</v>
      </c>
      <c r="I7301" s="2">
        <f>MAX(MIN(Inputs!$B$2, F7301*Inputs!$B$16, Inputs!$B$14*Inputs!$B$4 - G7301), 0)</f>
        <v>0</v>
      </c>
      <c r="J7301" s="2">
        <f>MAX(MIN(Inputs!$B$2, F7301*Inputs!$B$16, (Inputs!$B$14-F7301)/Inputs!$B$15)*Inputs!$B$9, 0)</f>
        <v>0</v>
      </c>
      <c r="K7301" s="2">
        <f>MAX(E7301*Inputs!$B$5 - B7301 - Inputs!$B$8, 0) * H7301</f>
        <v>0</v>
      </c>
      <c r="L7301" s="2">
        <f>IF(B7301 &gt;= D7301*Inputs!$B$10, MAX(B7301 - E7301/Inputs!$B$5 - Inputs!$B$8, 0) * I7301, 0)</f>
        <v>0</v>
      </c>
      <c r="M7301" s="2">
        <f t="shared" si="1370"/>
        <v>0</v>
      </c>
      <c r="N7301" s="3" t="str">
        <f t="shared" si="1371"/>
        <v>Idle</v>
      </c>
      <c r="O7301" s="3" t="str">
        <f t="shared" si="1379"/>
        <v>Idle</v>
      </c>
      <c r="P7301" s="2">
        <f t="shared" si="1372"/>
        <v>0</v>
      </c>
      <c r="Q7301" s="2">
        <f t="shared" si="1373"/>
        <v>0</v>
      </c>
      <c r="R7301" s="2">
        <f t="shared" si="1374"/>
        <v>0</v>
      </c>
      <c r="S7301" s="2">
        <f t="shared" si="1375"/>
        <v>0</v>
      </c>
      <c r="T7301" s="2">
        <f t="shared" si="1376"/>
        <v>0</v>
      </c>
      <c r="U7301" s="2">
        <f>IF(O7301="Reg", R7301 * Inputs!$B$7, 0)</f>
        <v>0</v>
      </c>
      <c r="V7301" s="2">
        <f>MAX(F7301 + P7301*Inputs!$B$15 - (Q7301/Inputs!$B$16) - U7301, 0)</f>
        <v>0</v>
      </c>
    </row>
    <row r="7302" spans="1:22" x14ac:dyDescent="0.3">
      <c r="A7302" s="1">
        <v>46327.166666666657</v>
      </c>
      <c r="B7302" s="2">
        <v>5.1088324111307566</v>
      </c>
      <c r="C7302" s="2">
        <v>15.21149309744029</v>
      </c>
      <c r="D7302" s="2">
        <f t="shared" si="1368"/>
        <v>36.442054403931415</v>
      </c>
      <c r="E7302" s="2">
        <f t="shared" si="1369"/>
        <v>1.5455586847253908</v>
      </c>
      <c r="F7302" s="2">
        <f t="shared" si="1377"/>
        <v>0</v>
      </c>
      <c r="G7302" s="2">
        <f t="shared" si="1378"/>
        <v>0</v>
      </c>
      <c r="H7302" s="2">
        <f>MIN(Inputs!$B$2, (Inputs!$B$14 - F7302)/Inputs!$B$15)</f>
        <v>170</v>
      </c>
      <c r="I7302" s="2">
        <f>MAX(MIN(Inputs!$B$2, F7302*Inputs!$B$16, Inputs!$B$14*Inputs!$B$4 - G7302), 0)</f>
        <v>0</v>
      </c>
      <c r="J7302" s="2">
        <f>MAX(MIN(Inputs!$B$2, F7302*Inputs!$B$16, (Inputs!$B$14-F7302)/Inputs!$B$15)*Inputs!$B$9, 0)</f>
        <v>0</v>
      </c>
      <c r="K7302" s="2">
        <f>MAX(E7302*Inputs!$B$5 - B7302 - Inputs!$B$8, 0) * H7302</f>
        <v>0</v>
      </c>
      <c r="L7302" s="2">
        <f>IF(B7302 &gt;= D7302*Inputs!$B$10, MAX(B7302 - E7302/Inputs!$B$5 - Inputs!$B$8, 0) * I7302, 0)</f>
        <v>0</v>
      </c>
      <c r="M7302" s="2">
        <f t="shared" si="1370"/>
        <v>0</v>
      </c>
      <c r="N7302" s="3" t="str">
        <f t="shared" si="1371"/>
        <v>Idle</v>
      </c>
      <c r="O7302" s="3" t="str">
        <f t="shared" si="1379"/>
        <v>Idle</v>
      </c>
      <c r="P7302" s="2">
        <f t="shared" si="1372"/>
        <v>0</v>
      </c>
      <c r="Q7302" s="2">
        <f t="shared" si="1373"/>
        <v>0</v>
      </c>
      <c r="R7302" s="2">
        <f t="shared" si="1374"/>
        <v>0</v>
      </c>
      <c r="S7302" s="2">
        <f t="shared" si="1375"/>
        <v>0</v>
      </c>
      <c r="T7302" s="2">
        <f t="shared" si="1376"/>
        <v>0</v>
      </c>
      <c r="U7302" s="2">
        <f>IF(O7302="Reg", R7302 * Inputs!$B$7, 0)</f>
        <v>0</v>
      </c>
      <c r="V7302" s="2">
        <f>MAX(F7302 + P7302*Inputs!$B$15 - (Q7302/Inputs!$B$16) - U7302, 0)</f>
        <v>0</v>
      </c>
    </row>
    <row r="7303" spans="1:22" x14ac:dyDescent="0.3">
      <c r="A7303" s="1">
        <v>46327.208333333343</v>
      </c>
      <c r="B7303" s="2">
        <v>4.1645196972215874</v>
      </c>
      <c r="C7303" s="2">
        <v>10.225773744733379</v>
      </c>
      <c r="D7303" s="2">
        <f t="shared" si="1368"/>
        <v>36.442054403931415</v>
      </c>
      <c r="E7303" s="2">
        <f t="shared" si="1369"/>
        <v>2.2556940976197697</v>
      </c>
      <c r="F7303" s="2">
        <f t="shared" si="1377"/>
        <v>0</v>
      </c>
      <c r="G7303" s="2">
        <f t="shared" si="1378"/>
        <v>0</v>
      </c>
      <c r="H7303" s="2">
        <f>MIN(Inputs!$B$2, (Inputs!$B$14 - F7303)/Inputs!$B$15)</f>
        <v>170</v>
      </c>
      <c r="I7303" s="2">
        <f>MAX(MIN(Inputs!$B$2, F7303*Inputs!$B$16, Inputs!$B$14*Inputs!$B$4 - G7303), 0)</f>
        <v>0</v>
      </c>
      <c r="J7303" s="2">
        <f>MAX(MIN(Inputs!$B$2, F7303*Inputs!$B$16, (Inputs!$B$14-F7303)/Inputs!$B$15)*Inputs!$B$9, 0)</f>
        <v>0</v>
      </c>
      <c r="K7303" s="2">
        <f>MAX(E7303*Inputs!$B$5 - B7303 - Inputs!$B$8, 0) * H7303</f>
        <v>0</v>
      </c>
      <c r="L7303" s="2">
        <f>IF(B7303 &gt;= D7303*Inputs!$B$10, MAX(B7303 - E7303/Inputs!$B$5 - Inputs!$B$8, 0) * I7303, 0)</f>
        <v>0</v>
      </c>
      <c r="M7303" s="2">
        <f t="shared" si="1370"/>
        <v>0</v>
      </c>
      <c r="N7303" s="3" t="str">
        <f t="shared" si="1371"/>
        <v>Idle</v>
      </c>
      <c r="O7303" s="3" t="str">
        <f t="shared" si="1379"/>
        <v>Idle</v>
      </c>
      <c r="P7303" s="2">
        <f t="shared" si="1372"/>
        <v>0</v>
      </c>
      <c r="Q7303" s="2">
        <f t="shared" si="1373"/>
        <v>0</v>
      </c>
      <c r="R7303" s="2">
        <f t="shared" si="1374"/>
        <v>0</v>
      </c>
      <c r="S7303" s="2">
        <f t="shared" si="1375"/>
        <v>0</v>
      </c>
      <c r="T7303" s="2">
        <f t="shared" si="1376"/>
        <v>0</v>
      </c>
      <c r="U7303" s="2">
        <f>IF(O7303="Reg", R7303 * Inputs!$B$7, 0)</f>
        <v>0</v>
      </c>
      <c r="V7303" s="2">
        <f>MAX(F7303 + P7303*Inputs!$B$15 - (Q7303/Inputs!$B$16) - U7303, 0)</f>
        <v>0</v>
      </c>
    </row>
    <row r="7304" spans="1:22" x14ac:dyDescent="0.3">
      <c r="A7304" s="1">
        <v>46327.25</v>
      </c>
      <c r="B7304" s="2">
        <v>0</v>
      </c>
      <c r="C7304" s="2">
        <v>3.9166316348335468</v>
      </c>
      <c r="D7304" s="2">
        <f t="shared" si="1368"/>
        <v>36.442054403931415</v>
      </c>
      <c r="E7304" s="2">
        <f t="shared" si="1369"/>
        <v>6.0190824468788575</v>
      </c>
      <c r="F7304" s="2">
        <f t="shared" si="1377"/>
        <v>0</v>
      </c>
      <c r="G7304" s="2">
        <f t="shared" si="1378"/>
        <v>0</v>
      </c>
      <c r="H7304" s="2">
        <f>MIN(Inputs!$B$2, (Inputs!$B$14 - F7304)/Inputs!$B$15)</f>
        <v>170</v>
      </c>
      <c r="I7304" s="2">
        <f>MAX(MIN(Inputs!$B$2, F7304*Inputs!$B$16, Inputs!$B$14*Inputs!$B$4 - G7304), 0)</f>
        <v>0</v>
      </c>
      <c r="J7304" s="2">
        <f>MAX(MIN(Inputs!$B$2, F7304*Inputs!$B$16, (Inputs!$B$14-F7304)/Inputs!$B$15)*Inputs!$B$9, 0)</f>
        <v>0</v>
      </c>
      <c r="K7304" s="2">
        <f>MAX(E7304*Inputs!$B$5 - B7304 - Inputs!$B$8, 0) * H7304</f>
        <v>0</v>
      </c>
      <c r="L7304" s="2">
        <f>IF(B7304 &gt;= D7304*Inputs!$B$10, MAX(B7304 - E7304/Inputs!$B$5 - Inputs!$B$8, 0) * I7304, 0)</f>
        <v>0</v>
      </c>
      <c r="M7304" s="2">
        <f t="shared" si="1370"/>
        <v>0</v>
      </c>
      <c r="N7304" s="3" t="str">
        <f t="shared" si="1371"/>
        <v>Idle</v>
      </c>
      <c r="O7304" s="3" t="str">
        <f t="shared" si="1379"/>
        <v>Idle</v>
      </c>
      <c r="P7304" s="2">
        <f t="shared" si="1372"/>
        <v>0</v>
      </c>
      <c r="Q7304" s="2">
        <f t="shared" si="1373"/>
        <v>0</v>
      </c>
      <c r="R7304" s="2">
        <f t="shared" si="1374"/>
        <v>0</v>
      </c>
      <c r="S7304" s="2">
        <f t="shared" si="1375"/>
        <v>0</v>
      </c>
      <c r="T7304" s="2">
        <f t="shared" si="1376"/>
        <v>0</v>
      </c>
      <c r="U7304" s="2">
        <f>IF(O7304="Reg", R7304 * Inputs!$B$7, 0)</f>
        <v>0</v>
      </c>
      <c r="V7304" s="2">
        <f>MAX(F7304 + P7304*Inputs!$B$15 - (Q7304/Inputs!$B$16) - U7304, 0)</f>
        <v>0</v>
      </c>
    </row>
    <row r="7305" spans="1:22" x14ac:dyDescent="0.3">
      <c r="A7305" s="1">
        <v>46327.291666666657</v>
      </c>
      <c r="B7305" s="2">
        <v>0</v>
      </c>
      <c r="C7305" s="2">
        <v>9.7075385392363014</v>
      </c>
      <c r="D7305" s="2">
        <f t="shared" si="1368"/>
        <v>36.442054403931415</v>
      </c>
      <c r="E7305" s="2">
        <f t="shared" si="1369"/>
        <v>10.706150980193209</v>
      </c>
      <c r="F7305" s="2">
        <f t="shared" si="1377"/>
        <v>0</v>
      </c>
      <c r="G7305" s="2">
        <f t="shared" si="1378"/>
        <v>0</v>
      </c>
      <c r="H7305" s="2">
        <f>MIN(Inputs!$B$2, (Inputs!$B$14 - F7305)/Inputs!$B$15)</f>
        <v>170</v>
      </c>
      <c r="I7305" s="2">
        <f>MAX(MIN(Inputs!$B$2, F7305*Inputs!$B$16, Inputs!$B$14*Inputs!$B$4 - G7305), 0)</f>
        <v>0</v>
      </c>
      <c r="J7305" s="2">
        <f>MAX(MIN(Inputs!$B$2, F7305*Inputs!$B$16, (Inputs!$B$14-F7305)/Inputs!$B$15)*Inputs!$B$9, 0)</f>
        <v>0</v>
      </c>
      <c r="K7305" s="2">
        <f>MAX(E7305*Inputs!$B$5 - B7305 - Inputs!$B$8, 0) * H7305</f>
        <v>0</v>
      </c>
      <c r="L7305" s="2">
        <f>IF(B7305 &gt;= D7305*Inputs!$B$10, MAX(B7305 - E7305/Inputs!$B$5 - Inputs!$B$8, 0) * I7305, 0)</f>
        <v>0</v>
      </c>
      <c r="M7305" s="2">
        <f t="shared" si="1370"/>
        <v>0</v>
      </c>
      <c r="N7305" s="3" t="str">
        <f t="shared" si="1371"/>
        <v>Idle</v>
      </c>
      <c r="O7305" s="3" t="str">
        <f t="shared" si="1379"/>
        <v>Idle</v>
      </c>
      <c r="P7305" s="2">
        <f t="shared" si="1372"/>
        <v>0</v>
      </c>
      <c r="Q7305" s="2">
        <f t="shared" si="1373"/>
        <v>0</v>
      </c>
      <c r="R7305" s="2">
        <f t="shared" si="1374"/>
        <v>0</v>
      </c>
      <c r="S7305" s="2">
        <f t="shared" si="1375"/>
        <v>0</v>
      </c>
      <c r="T7305" s="2">
        <f t="shared" si="1376"/>
        <v>0</v>
      </c>
      <c r="U7305" s="2">
        <f>IF(O7305="Reg", R7305 * Inputs!$B$7, 0)</f>
        <v>0</v>
      </c>
      <c r="V7305" s="2">
        <f>MAX(F7305 + P7305*Inputs!$B$15 - (Q7305/Inputs!$B$16) - U7305, 0)</f>
        <v>0</v>
      </c>
    </row>
    <row r="7306" spans="1:22" x14ac:dyDescent="0.3">
      <c r="A7306" s="1">
        <v>46327.333333333343</v>
      </c>
      <c r="B7306" s="2">
        <v>0</v>
      </c>
      <c r="C7306" s="2">
        <v>5.2849885680628228</v>
      </c>
      <c r="D7306" s="2">
        <f t="shared" si="1368"/>
        <v>36.442054403931415</v>
      </c>
      <c r="E7306" s="2">
        <f t="shared" si="1369"/>
        <v>17.201629215424379</v>
      </c>
      <c r="F7306" s="2">
        <f t="shared" si="1377"/>
        <v>0</v>
      </c>
      <c r="G7306" s="2">
        <f t="shared" si="1378"/>
        <v>0</v>
      </c>
      <c r="H7306" s="2">
        <f>MIN(Inputs!$B$2, (Inputs!$B$14 - F7306)/Inputs!$B$15)</f>
        <v>170</v>
      </c>
      <c r="I7306" s="2">
        <f>MAX(MIN(Inputs!$B$2, F7306*Inputs!$B$16, Inputs!$B$14*Inputs!$B$4 - G7306), 0)</f>
        <v>0</v>
      </c>
      <c r="J7306" s="2">
        <f>MAX(MIN(Inputs!$B$2, F7306*Inputs!$B$16, (Inputs!$B$14-F7306)/Inputs!$B$15)*Inputs!$B$9, 0)</f>
        <v>0</v>
      </c>
      <c r="K7306" s="2">
        <f>MAX(E7306*Inputs!$B$5 - B7306 - Inputs!$B$8, 0) * H7306</f>
        <v>0</v>
      </c>
      <c r="L7306" s="2">
        <f>IF(B7306 &gt;= D7306*Inputs!$B$10, MAX(B7306 - E7306/Inputs!$B$5 - Inputs!$B$8, 0) * I7306, 0)</f>
        <v>0</v>
      </c>
      <c r="M7306" s="2">
        <f t="shared" si="1370"/>
        <v>0</v>
      </c>
      <c r="N7306" s="3" t="str">
        <f t="shared" si="1371"/>
        <v>Idle</v>
      </c>
      <c r="O7306" s="3" t="str">
        <f t="shared" si="1379"/>
        <v>Idle</v>
      </c>
      <c r="P7306" s="2">
        <f t="shared" si="1372"/>
        <v>0</v>
      </c>
      <c r="Q7306" s="2">
        <f t="shared" si="1373"/>
        <v>0</v>
      </c>
      <c r="R7306" s="2">
        <f t="shared" si="1374"/>
        <v>0</v>
      </c>
      <c r="S7306" s="2">
        <f t="shared" si="1375"/>
        <v>0</v>
      </c>
      <c r="T7306" s="2">
        <f t="shared" si="1376"/>
        <v>0</v>
      </c>
      <c r="U7306" s="2">
        <f>IF(O7306="Reg", R7306 * Inputs!$B$7, 0)</f>
        <v>0</v>
      </c>
      <c r="V7306" s="2">
        <f>MAX(F7306 + P7306*Inputs!$B$15 - (Q7306/Inputs!$B$16) - U7306, 0)</f>
        <v>0</v>
      </c>
    </row>
    <row r="7307" spans="1:22" x14ac:dyDescent="0.3">
      <c r="A7307" s="1">
        <v>46327.375</v>
      </c>
      <c r="B7307" s="2">
        <v>0</v>
      </c>
      <c r="C7307" s="2">
        <v>5.1736488489567556</v>
      </c>
      <c r="D7307" s="2">
        <f t="shared" si="1368"/>
        <v>36.442054403931415</v>
      </c>
      <c r="E7307" s="2">
        <f t="shared" si="1369"/>
        <v>26.471937621198322</v>
      </c>
      <c r="F7307" s="2">
        <f t="shared" si="1377"/>
        <v>0</v>
      </c>
      <c r="G7307" s="2">
        <f t="shared" si="1378"/>
        <v>0</v>
      </c>
      <c r="H7307" s="2">
        <f>MIN(Inputs!$B$2, (Inputs!$B$14 - F7307)/Inputs!$B$15)</f>
        <v>170</v>
      </c>
      <c r="I7307" s="2">
        <f>MAX(MIN(Inputs!$B$2, F7307*Inputs!$B$16, Inputs!$B$14*Inputs!$B$4 - G7307), 0)</f>
        <v>0</v>
      </c>
      <c r="J7307" s="2">
        <f>MAX(MIN(Inputs!$B$2, F7307*Inputs!$B$16, (Inputs!$B$14-F7307)/Inputs!$B$15)*Inputs!$B$9, 0)</f>
        <v>0</v>
      </c>
      <c r="K7307" s="2">
        <f>MAX(E7307*Inputs!$B$5 - B7307 - Inputs!$B$8, 0) * H7307</f>
        <v>560.20186813126907</v>
      </c>
      <c r="L7307" s="2">
        <f>IF(B7307 &gt;= D7307*Inputs!$B$10, MAX(B7307 - E7307/Inputs!$B$5 - Inputs!$B$8, 0) * I7307, 0)</f>
        <v>0</v>
      </c>
      <c r="M7307" s="2">
        <f t="shared" si="1370"/>
        <v>0</v>
      </c>
      <c r="N7307" s="3" t="str">
        <f t="shared" si="1371"/>
        <v>Charge</v>
      </c>
      <c r="O7307" s="3" t="str">
        <f t="shared" si="1379"/>
        <v>Charge</v>
      </c>
      <c r="P7307" s="2">
        <f t="shared" si="1372"/>
        <v>170</v>
      </c>
      <c r="Q7307" s="2">
        <f t="shared" si="1373"/>
        <v>0</v>
      </c>
      <c r="R7307" s="2">
        <f t="shared" si="1374"/>
        <v>0</v>
      </c>
      <c r="S7307" s="2">
        <f t="shared" si="1375"/>
        <v>0</v>
      </c>
      <c r="T7307" s="2">
        <f t="shared" si="1376"/>
        <v>0</v>
      </c>
      <c r="U7307" s="2">
        <f>IF(O7307="Reg", R7307 * Inputs!$B$7, 0)</f>
        <v>0</v>
      </c>
      <c r="V7307" s="2">
        <f>MAX(F7307 + P7307*Inputs!$B$15 - (Q7307/Inputs!$B$16) - U7307, 0)</f>
        <v>170</v>
      </c>
    </row>
    <row r="7308" spans="1:22" x14ac:dyDescent="0.3">
      <c r="A7308" s="1">
        <v>46327.416666666657</v>
      </c>
      <c r="B7308" s="2">
        <v>9.3696448884970298</v>
      </c>
      <c r="C7308" s="2">
        <v>2.509980260557608</v>
      </c>
      <c r="D7308" s="2">
        <f t="shared" si="1368"/>
        <v>36.442054403931415</v>
      </c>
      <c r="E7308" s="2">
        <f t="shared" si="1369"/>
        <v>37.572544611642087</v>
      </c>
      <c r="F7308" s="2">
        <f t="shared" si="1377"/>
        <v>170</v>
      </c>
      <c r="G7308" s="2">
        <f t="shared" si="1378"/>
        <v>0</v>
      </c>
      <c r="H7308" s="2">
        <f>MIN(Inputs!$B$2, (Inputs!$B$14 - F7308)/Inputs!$B$15)</f>
        <v>170</v>
      </c>
      <c r="I7308" s="2">
        <f>MAX(MIN(Inputs!$B$2, F7308*Inputs!$B$16, Inputs!$B$14*Inputs!$B$4 - G7308), 0)</f>
        <v>170</v>
      </c>
      <c r="J7308" s="2">
        <f>MAX(MIN(Inputs!$B$2, F7308*Inputs!$B$16, (Inputs!$B$14-F7308)/Inputs!$B$15)*Inputs!$B$9, 0)</f>
        <v>136</v>
      </c>
      <c r="K7308" s="2">
        <f>MAX(E7308*Inputs!$B$5 - B7308 - Inputs!$B$8, 0) * H7308</f>
        <v>628.01304285716196</v>
      </c>
      <c r="L7308" s="2">
        <f>IF(B7308 &gt;= D7308*Inputs!$B$10, MAX(B7308 - E7308/Inputs!$B$5 - Inputs!$B$8, 0) * I7308, 0)</f>
        <v>0</v>
      </c>
      <c r="M7308" s="2">
        <f t="shared" si="1370"/>
        <v>341.35731543583472</v>
      </c>
      <c r="N7308" s="3" t="str">
        <f t="shared" si="1371"/>
        <v>Charge</v>
      </c>
      <c r="O7308" s="3" t="str">
        <f t="shared" si="1379"/>
        <v>Charge</v>
      </c>
      <c r="P7308" s="2">
        <f t="shared" si="1372"/>
        <v>170</v>
      </c>
      <c r="Q7308" s="2">
        <f t="shared" si="1373"/>
        <v>0</v>
      </c>
      <c r="R7308" s="2">
        <f t="shared" si="1374"/>
        <v>0</v>
      </c>
      <c r="S7308" s="2">
        <f t="shared" si="1375"/>
        <v>-1592.839631044495</v>
      </c>
      <c r="T7308" s="2">
        <f t="shared" si="1376"/>
        <v>0</v>
      </c>
      <c r="U7308" s="2">
        <f>IF(O7308="Reg", R7308 * Inputs!$B$7, 0)</f>
        <v>0</v>
      </c>
      <c r="V7308" s="2">
        <f>MAX(F7308 + P7308*Inputs!$B$15 - (Q7308/Inputs!$B$16) - U7308, 0)</f>
        <v>340</v>
      </c>
    </row>
    <row r="7309" spans="1:22" x14ac:dyDescent="0.3">
      <c r="A7309" s="1">
        <v>46327.458333333343</v>
      </c>
      <c r="B7309" s="2">
        <v>26.744849792776112</v>
      </c>
      <c r="C7309" s="2">
        <v>6.995965698354623</v>
      </c>
      <c r="D7309" s="2">
        <f t="shared" si="1368"/>
        <v>36.442054403931415</v>
      </c>
      <c r="E7309" s="2">
        <f t="shared" si="1369"/>
        <v>45.829219228478927</v>
      </c>
      <c r="F7309" s="2">
        <f t="shared" si="1377"/>
        <v>340</v>
      </c>
      <c r="G7309" s="2">
        <f t="shared" si="1378"/>
        <v>0</v>
      </c>
      <c r="H7309" s="2">
        <f>MIN(Inputs!$B$2, (Inputs!$B$14 - F7309)/Inputs!$B$15)</f>
        <v>0</v>
      </c>
      <c r="I7309" s="2">
        <f>MAX(MIN(Inputs!$B$2, F7309*Inputs!$B$16, Inputs!$B$14*Inputs!$B$4 - G7309), 0)</f>
        <v>170</v>
      </c>
      <c r="J7309" s="2">
        <f>MAX(MIN(Inputs!$B$2, F7309*Inputs!$B$16, (Inputs!$B$14-F7309)/Inputs!$B$15)*Inputs!$B$9, 0)</f>
        <v>0</v>
      </c>
      <c r="K7309" s="2">
        <f>MAX(E7309*Inputs!$B$5 - B7309 - Inputs!$B$8, 0) * H7309</f>
        <v>0</v>
      </c>
      <c r="L7309" s="2">
        <f>IF(B7309 &gt;= D7309*Inputs!$B$10, MAX(B7309 - E7309/Inputs!$B$5 - Inputs!$B$8, 0) * I7309, 0)</f>
        <v>0</v>
      </c>
      <c r="M7309" s="2">
        <f t="shared" si="1370"/>
        <v>0</v>
      </c>
      <c r="N7309" s="3" t="str">
        <f t="shared" si="1371"/>
        <v>Idle</v>
      </c>
      <c r="O7309" s="3" t="str">
        <f t="shared" si="1379"/>
        <v>Idle</v>
      </c>
      <c r="P7309" s="2">
        <f t="shared" si="1372"/>
        <v>0</v>
      </c>
      <c r="Q7309" s="2">
        <f t="shared" si="1373"/>
        <v>0</v>
      </c>
      <c r="R7309" s="2">
        <f t="shared" si="1374"/>
        <v>0</v>
      </c>
      <c r="S7309" s="2">
        <f t="shared" si="1375"/>
        <v>0</v>
      </c>
      <c r="T7309" s="2">
        <f t="shared" si="1376"/>
        <v>0</v>
      </c>
      <c r="U7309" s="2">
        <f>IF(O7309="Reg", R7309 * Inputs!$B$7, 0)</f>
        <v>0</v>
      </c>
      <c r="V7309" s="2">
        <f>MAX(F7309 + P7309*Inputs!$B$15 - (Q7309/Inputs!$B$16) - U7309, 0)</f>
        <v>340</v>
      </c>
    </row>
    <row r="7310" spans="1:22" x14ac:dyDescent="0.3">
      <c r="A7310" s="1">
        <v>46327.5</v>
      </c>
      <c r="B7310" s="2">
        <v>28.12241119988612</v>
      </c>
      <c r="C7310" s="2">
        <v>4.0069411600351019</v>
      </c>
      <c r="D7310" s="2">
        <f t="shared" si="1368"/>
        <v>36.442054403931415</v>
      </c>
      <c r="E7310" s="2">
        <f t="shared" si="1369"/>
        <v>53.36782885176541</v>
      </c>
      <c r="F7310" s="2">
        <f t="shared" si="1377"/>
        <v>340</v>
      </c>
      <c r="G7310" s="2">
        <f t="shared" si="1378"/>
        <v>0</v>
      </c>
      <c r="H7310" s="2">
        <f>MIN(Inputs!$B$2, (Inputs!$B$14 - F7310)/Inputs!$B$15)</f>
        <v>0</v>
      </c>
      <c r="I7310" s="2">
        <f>MAX(MIN(Inputs!$B$2, F7310*Inputs!$B$16, Inputs!$B$14*Inputs!$B$4 - G7310), 0)</f>
        <v>170</v>
      </c>
      <c r="J7310" s="2">
        <f>MAX(MIN(Inputs!$B$2, F7310*Inputs!$B$16, (Inputs!$B$14-F7310)/Inputs!$B$15)*Inputs!$B$9, 0)</f>
        <v>0</v>
      </c>
      <c r="K7310" s="2">
        <f>MAX(E7310*Inputs!$B$5 - B7310 - Inputs!$B$8, 0) * H7310</f>
        <v>0</v>
      </c>
      <c r="L7310" s="2">
        <f>IF(B7310 &gt;= D7310*Inputs!$B$10, MAX(B7310 - E7310/Inputs!$B$5 - Inputs!$B$8, 0) * I7310, 0)</f>
        <v>0</v>
      </c>
      <c r="M7310" s="2">
        <f t="shared" si="1370"/>
        <v>0</v>
      </c>
      <c r="N7310" s="3" t="str">
        <f t="shared" si="1371"/>
        <v>Idle</v>
      </c>
      <c r="O7310" s="3" t="str">
        <f t="shared" si="1379"/>
        <v>Idle</v>
      </c>
      <c r="P7310" s="2">
        <f t="shared" si="1372"/>
        <v>0</v>
      </c>
      <c r="Q7310" s="2">
        <f t="shared" si="1373"/>
        <v>0</v>
      </c>
      <c r="R7310" s="2">
        <f t="shared" si="1374"/>
        <v>0</v>
      </c>
      <c r="S7310" s="2">
        <f t="shared" si="1375"/>
        <v>0</v>
      </c>
      <c r="T7310" s="2">
        <f t="shared" si="1376"/>
        <v>0</v>
      </c>
      <c r="U7310" s="2">
        <f>IF(O7310="Reg", R7310 * Inputs!$B$7, 0)</f>
        <v>0</v>
      </c>
      <c r="V7310" s="2">
        <f>MAX(F7310 + P7310*Inputs!$B$15 - (Q7310/Inputs!$B$16) - U7310, 0)</f>
        <v>340</v>
      </c>
    </row>
    <row r="7311" spans="1:22" x14ac:dyDescent="0.3">
      <c r="A7311" s="1">
        <v>46327.541666666657</v>
      </c>
      <c r="B7311" s="2">
        <v>38.972869411387009</v>
      </c>
      <c r="C7311" s="2">
        <v>20.63800695064862</v>
      </c>
      <c r="D7311" s="2">
        <f t="shared" si="1368"/>
        <v>36.442054403931415</v>
      </c>
      <c r="E7311" s="2">
        <f t="shared" si="1369"/>
        <v>59.357948064861453</v>
      </c>
      <c r="F7311" s="2">
        <f t="shared" si="1377"/>
        <v>340</v>
      </c>
      <c r="G7311" s="2">
        <f t="shared" si="1378"/>
        <v>0</v>
      </c>
      <c r="H7311" s="2">
        <f>MIN(Inputs!$B$2, (Inputs!$B$14 - F7311)/Inputs!$B$15)</f>
        <v>0</v>
      </c>
      <c r="I7311" s="2">
        <f>MAX(MIN(Inputs!$B$2, F7311*Inputs!$B$16, Inputs!$B$14*Inputs!$B$4 - G7311), 0)</f>
        <v>170</v>
      </c>
      <c r="J7311" s="2">
        <f>MAX(MIN(Inputs!$B$2, F7311*Inputs!$B$16, (Inputs!$B$14-F7311)/Inputs!$B$15)*Inputs!$B$9, 0)</f>
        <v>0</v>
      </c>
      <c r="K7311" s="2">
        <f>MAX(E7311*Inputs!$B$5 - B7311 - Inputs!$B$8, 0) * H7311</f>
        <v>0</v>
      </c>
      <c r="L7311" s="2">
        <f>IF(B7311 &gt;= D7311*Inputs!$B$10, MAX(B7311 - E7311/Inputs!$B$5 - Inputs!$B$8, 0) * I7311, 0)</f>
        <v>0</v>
      </c>
      <c r="M7311" s="2">
        <f t="shared" si="1370"/>
        <v>0</v>
      </c>
      <c r="N7311" s="3" t="str">
        <f t="shared" si="1371"/>
        <v>Idle</v>
      </c>
      <c r="O7311" s="3" t="str">
        <f t="shared" si="1379"/>
        <v>Idle</v>
      </c>
      <c r="P7311" s="2">
        <f t="shared" si="1372"/>
        <v>0</v>
      </c>
      <c r="Q7311" s="2">
        <f t="shared" si="1373"/>
        <v>0</v>
      </c>
      <c r="R7311" s="2">
        <f t="shared" si="1374"/>
        <v>0</v>
      </c>
      <c r="S7311" s="2">
        <f t="shared" si="1375"/>
        <v>0</v>
      </c>
      <c r="T7311" s="2">
        <f t="shared" si="1376"/>
        <v>0</v>
      </c>
      <c r="U7311" s="2">
        <f>IF(O7311="Reg", R7311 * Inputs!$B$7, 0)</f>
        <v>0</v>
      </c>
      <c r="V7311" s="2">
        <f>MAX(F7311 + P7311*Inputs!$B$15 - (Q7311/Inputs!$B$16) - U7311, 0)</f>
        <v>340</v>
      </c>
    </row>
    <row r="7312" spans="1:22" x14ac:dyDescent="0.3">
      <c r="A7312" s="1">
        <v>46327.583333333343</v>
      </c>
      <c r="B7312" s="2">
        <v>55.621850434643648</v>
      </c>
      <c r="C7312" s="2">
        <v>4.0030631530495313</v>
      </c>
      <c r="D7312" s="2">
        <f t="shared" si="1368"/>
        <v>36.442054403931415</v>
      </c>
      <c r="E7312" s="2">
        <f t="shared" si="1369"/>
        <v>63.157233998924021</v>
      </c>
      <c r="F7312" s="2">
        <f t="shared" si="1377"/>
        <v>340</v>
      </c>
      <c r="G7312" s="2">
        <f t="shared" si="1378"/>
        <v>0</v>
      </c>
      <c r="H7312" s="2">
        <f>MIN(Inputs!$B$2, (Inputs!$B$14 - F7312)/Inputs!$B$15)</f>
        <v>0</v>
      </c>
      <c r="I7312" s="2">
        <f>MAX(MIN(Inputs!$B$2, F7312*Inputs!$B$16, Inputs!$B$14*Inputs!$B$4 - G7312), 0)</f>
        <v>170</v>
      </c>
      <c r="J7312" s="2">
        <f>MAX(MIN(Inputs!$B$2, F7312*Inputs!$B$16, (Inputs!$B$14-F7312)/Inputs!$B$15)*Inputs!$B$9, 0)</f>
        <v>0</v>
      </c>
      <c r="K7312" s="2">
        <f>MAX(E7312*Inputs!$B$5 - B7312 - Inputs!$B$8, 0) * H7312</f>
        <v>0</v>
      </c>
      <c r="L7312" s="2">
        <f>IF(B7312 &gt;= D7312*Inputs!$B$10, MAX(B7312 - E7312/Inputs!$B$5 - Inputs!$B$8, 0) * I7312, 0)</f>
        <v>0</v>
      </c>
      <c r="M7312" s="2">
        <f t="shared" si="1370"/>
        <v>0</v>
      </c>
      <c r="N7312" s="3" t="str">
        <f t="shared" si="1371"/>
        <v>Idle</v>
      </c>
      <c r="O7312" s="3" t="str">
        <f t="shared" si="1379"/>
        <v>Idle</v>
      </c>
      <c r="P7312" s="2">
        <f t="shared" si="1372"/>
        <v>0</v>
      </c>
      <c r="Q7312" s="2">
        <f t="shared" si="1373"/>
        <v>0</v>
      </c>
      <c r="R7312" s="2">
        <f t="shared" si="1374"/>
        <v>0</v>
      </c>
      <c r="S7312" s="2">
        <f t="shared" si="1375"/>
        <v>0</v>
      </c>
      <c r="T7312" s="2">
        <f t="shared" si="1376"/>
        <v>0</v>
      </c>
      <c r="U7312" s="2">
        <f>IF(O7312="Reg", R7312 * Inputs!$B$7, 0)</f>
        <v>0</v>
      </c>
      <c r="V7312" s="2">
        <f>MAX(F7312 + P7312*Inputs!$B$15 - (Q7312/Inputs!$B$16) - U7312, 0)</f>
        <v>340</v>
      </c>
    </row>
    <row r="7313" spans="1:22" x14ac:dyDescent="0.3">
      <c r="A7313" s="1">
        <v>46327.625</v>
      </c>
      <c r="B7313" s="2">
        <v>66.603641942662605</v>
      </c>
      <c r="C7313" s="2">
        <v>24.426210751689709</v>
      </c>
      <c r="D7313" s="2">
        <f t="shared" si="1368"/>
        <v>36.442054403931415</v>
      </c>
      <c r="E7313" s="2">
        <f t="shared" si="1369"/>
        <v>81.754028393412383</v>
      </c>
      <c r="F7313" s="2">
        <f t="shared" si="1377"/>
        <v>340</v>
      </c>
      <c r="G7313" s="2">
        <f t="shared" si="1378"/>
        <v>0</v>
      </c>
      <c r="H7313" s="2">
        <f>MIN(Inputs!$B$2, (Inputs!$B$14 - F7313)/Inputs!$B$15)</f>
        <v>0</v>
      </c>
      <c r="I7313" s="2">
        <f>MAX(MIN(Inputs!$B$2, F7313*Inputs!$B$16, Inputs!$B$14*Inputs!$B$4 - G7313), 0)</f>
        <v>170</v>
      </c>
      <c r="J7313" s="2">
        <f>MAX(MIN(Inputs!$B$2, F7313*Inputs!$B$16, (Inputs!$B$14-F7313)/Inputs!$B$15)*Inputs!$B$9, 0)</f>
        <v>0</v>
      </c>
      <c r="K7313" s="2">
        <f>MAX(E7313*Inputs!$B$5 - B7313 - Inputs!$B$8, 0) * H7313</f>
        <v>0</v>
      </c>
      <c r="L7313" s="2">
        <f>IF(B7313 &gt;= D7313*Inputs!$B$10, MAX(B7313 - E7313/Inputs!$B$5 - Inputs!$B$8, 0) * I7313, 0)</f>
        <v>0</v>
      </c>
      <c r="M7313" s="2">
        <f t="shared" si="1370"/>
        <v>0</v>
      </c>
      <c r="N7313" s="3" t="str">
        <f t="shared" si="1371"/>
        <v>Idle</v>
      </c>
      <c r="O7313" s="3" t="str">
        <f t="shared" si="1379"/>
        <v>Idle</v>
      </c>
      <c r="P7313" s="2">
        <f t="shared" si="1372"/>
        <v>0</v>
      </c>
      <c r="Q7313" s="2">
        <f t="shared" si="1373"/>
        <v>0</v>
      </c>
      <c r="R7313" s="2">
        <f t="shared" si="1374"/>
        <v>0</v>
      </c>
      <c r="S7313" s="2">
        <f t="shared" si="1375"/>
        <v>0</v>
      </c>
      <c r="T7313" s="2">
        <f t="shared" si="1376"/>
        <v>0</v>
      </c>
      <c r="U7313" s="2">
        <f>IF(O7313="Reg", R7313 * Inputs!$B$7, 0)</f>
        <v>0</v>
      </c>
      <c r="V7313" s="2">
        <f>MAX(F7313 + P7313*Inputs!$B$15 - (Q7313/Inputs!$B$16) - U7313, 0)</f>
        <v>340</v>
      </c>
    </row>
    <row r="7314" spans="1:22" x14ac:dyDescent="0.3">
      <c r="A7314" s="1">
        <v>46327.666666666657</v>
      </c>
      <c r="B7314" s="2">
        <v>58.909692589518073</v>
      </c>
      <c r="C7314" s="2">
        <v>17.266760662383231</v>
      </c>
      <c r="D7314" s="2">
        <f t="shared" si="1368"/>
        <v>36.442054403931415</v>
      </c>
      <c r="E7314" s="2">
        <f t="shared" si="1369"/>
        <v>81.177385660618214</v>
      </c>
      <c r="F7314" s="2">
        <f t="shared" si="1377"/>
        <v>340</v>
      </c>
      <c r="G7314" s="2">
        <f t="shared" si="1378"/>
        <v>0</v>
      </c>
      <c r="H7314" s="2">
        <f>MIN(Inputs!$B$2, (Inputs!$B$14 - F7314)/Inputs!$B$15)</f>
        <v>0</v>
      </c>
      <c r="I7314" s="2">
        <f>MAX(MIN(Inputs!$B$2, F7314*Inputs!$B$16, Inputs!$B$14*Inputs!$B$4 - G7314), 0)</f>
        <v>170</v>
      </c>
      <c r="J7314" s="2">
        <f>MAX(MIN(Inputs!$B$2, F7314*Inputs!$B$16, (Inputs!$B$14-F7314)/Inputs!$B$15)*Inputs!$B$9, 0)</f>
        <v>0</v>
      </c>
      <c r="K7314" s="2">
        <f>MAX(E7314*Inputs!$B$5 - B7314 - Inputs!$B$8, 0) * H7314</f>
        <v>0</v>
      </c>
      <c r="L7314" s="2">
        <f>IF(B7314 &gt;= D7314*Inputs!$B$10, MAX(B7314 - E7314/Inputs!$B$5 - Inputs!$B$8, 0) * I7314, 0)</f>
        <v>0</v>
      </c>
      <c r="M7314" s="2">
        <f t="shared" si="1370"/>
        <v>0</v>
      </c>
      <c r="N7314" s="3" t="str">
        <f t="shared" si="1371"/>
        <v>Idle</v>
      </c>
      <c r="O7314" s="3" t="str">
        <f t="shared" si="1379"/>
        <v>Idle</v>
      </c>
      <c r="P7314" s="2">
        <f t="shared" si="1372"/>
        <v>0</v>
      </c>
      <c r="Q7314" s="2">
        <f t="shared" si="1373"/>
        <v>0</v>
      </c>
      <c r="R7314" s="2">
        <f t="shared" si="1374"/>
        <v>0</v>
      </c>
      <c r="S7314" s="2">
        <f t="shared" si="1375"/>
        <v>0</v>
      </c>
      <c r="T7314" s="2">
        <f t="shared" si="1376"/>
        <v>0</v>
      </c>
      <c r="U7314" s="2">
        <f>IF(O7314="Reg", R7314 * Inputs!$B$7, 0)</f>
        <v>0</v>
      </c>
      <c r="V7314" s="2">
        <f>MAX(F7314 + P7314*Inputs!$B$15 - (Q7314/Inputs!$B$16) - U7314, 0)</f>
        <v>340</v>
      </c>
    </row>
    <row r="7315" spans="1:22" x14ac:dyDescent="0.3">
      <c r="A7315" s="1">
        <v>46327.708333333343</v>
      </c>
      <c r="B7315" s="2">
        <v>71.97650753249502</v>
      </c>
      <c r="C7315" s="2">
        <v>16.01049406632448</v>
      </c>
      <c r="D7315" s="2">
        <f t="shared" si="1368"/>
        <v>36.442054403931415</v>
      </c>
      <c r="E7315" s="2">
        <f t="shared" si="1369"/>
        <v>79.366196482901785</v>
      </c>
      <c r="F7315" s="2">
        <f t="shared" si="1377"/>
        <v>340</v>
      </c>
      <c r="G7315" s="2">
        <f t="shared" si="1378"/>
        <v>0</v>
      </c>
      <c r="H7315" s="2">
        <f>MIN(Inputs!$B$2, (Inputs!$B$14 - F7315)/Inputs!$B$15)</f>
        <v>0</v>
      </c>
      <c r="I7315" s="2">
        <f>MAX(MIN(Inputs!$B$2, F7315*Inputs!$B$16, Inputs!$B$14*Inputs!$B$4 - G7315), 0)</f>
        <v>170</v>
      </c>
      <c r="J7315" s="2">
        <f>MAX(MIN(Inputs!$B$2, F7315*Inputs!$B$16, (Inputs!$B$14-F7315)/Inputs!$B$15)*Inputs!$B$9, 0)</f>
        <v>0</v>
      </c>
      <c r="K7315" s="2">
        <f>MAX(E7315*Inputs!$B$5 - B7315 - Inputs!$B$8, 0) * H7315</f>
        <v>0</v>
      </c>
      <c r="L7315" s="2">
        <f>IF(B7315 &gt;= D7315*Inputs!$B$10, MAX(B7315 - E7315/Inputs!$B$5 - Inputs!$B$8, 0) * I7315, 0)</f>
        <v>0</v>
      </c>
      <c r="M7315" s="2">
        <f t="shared" si="1370"/>
        <v>0</v>
      </c>
      <c r="N7315" s="3" t="str">
        <f t="shared" si="1371"/>
        <v>Idle</v>
      </c>
      <c r="O7315" s="3" t="str">
        <f t="shared" si="1379"/>
        <v>Idle</v>
      </c>
      <c r="P7315" s="2">
        <f t="shared" si="1372"/>
        <v>0</v>
      </c>
      <c r="Q7315" s="2">
        <f t="shared" si="1373"/>
        <v>0</v>
      </c>
      <c r="R7315" s="2">
        <f t="shared" si="1374"/>
        <v>0</v>
      </c>
      <c r="S7315" s="2">
        <f t="shared" si="1375"/>
        <v>0</v>
      </c>
      <c r="T7315" s="2">
        <f t="shared" si="1376"/>
        <v>0</v>
      </c>
      <c r="U7315" s="2">
        <f>IF(O7315="Reg", R7315 * Inputs!$B$7, 0)</f>
        <v>0</v>
      </c>
      <c r="V7315" s="2">
        <f>MAX(F7315 + P7315*Inputs!$B$15 - (Q7315/Inputs!$B$16) - U7315, 0)</f>
        <v>340</v>
      </c>
    </row>
    <row r="7316" spans="1:22" x14ac:dyDescent="0.3">
      <c r="A7316" s="1">
        <v>46327.75</v>
      </c>
      <c r="B7316" s="2">
        <v>64.063126478462308</v>
      </c>
      <c r="C7316" s="2">
        <v>11.013549643088361</v>
      </c>
      <c r="D7316" s="2">
        <f t="shared" si="1368"/>
        <v>36.442054403931415</v>
      </c>
      <c r="E7316" s="2">
        <f t="shared" si="1369"/>
        <v>75.010912816977353</v>
      </c>
      <c r="F7316" s="2">
        <f t="shared" si="1377"/>
        <v>340</v>
      </c>
      <c r="G7316" s="2">
        <f t="shared" si="1378"/>
        <v>0</v>
      </c>
      <c r="H7316" s="2">
        <f>MIN(Inputs!$B$2, (Inputs!$B$14 - F7316)/Inputs!$B$15)</f>
        <v>0</v>
      </c>
      <c r="I7316" s="2">
        <f>MAX(MIN(Inputs!$B$2, F7316*Inputs!$B$16, Inputs!$B$14*Inputs!$B$4 - G7316), 0)</f>
        <v>170</v>
      </c>
      <c r="J7316" s="2">
        <f>MAX(MIN(Inputs!$B$2, F7316*Inputs!$B$16, (Inputs!$B$14-F7316)/Inputs!$B$15)*Inputs!$B$9, 0)</f>
        <v>0</v>
      </c>
      <c r="K7316" s="2">
        <f>MAX(E7316*Inputs!$B$5 - B7316 - Inputs!$B$8, 0) * H7316</f>
        <v>0</v>
      </c>
      <c r="L7316" s="2">
        <f>IF(B7316 &gt;= D7316*Inputs!$B$10, MAX(B7316 - E7316/Inputs!$B$5 - Inputs!$B$8, 0) * I7316, 0)</f>
        <v>0</v>
      </c>
      <c r="M7316" s="2">
        <f t="shared" si="1370"/>
        <v>0</v>
      </c>
      <c r="N7316" s="3" t="str">
        <f t="shared" si="1371"/>
        <v>Idle</v>
      </c>
      <c r="O7316" s="3" t="str">
        <f t="shared" si="1379"/>
        <v>Idle</v>
      </c>
      <c r="P7316" s="2">
        <f t="shared" si="1372"/>
        <v>0</v>
      </c>
      <c r="Q7316" s="2">
        <f t="shared" si="1373"/>
        <v>0</v>
      </c>
      <c r="R7316" s="2">
        <f t="shared" si="1374"/>
        <v>0</v>
      </c>
      <c r="S7316" s="2">
        <f t="shared" si="1375"/>
        <v>0</v>
      </c>
      <c r="T7316" s="2">
        <f t="shared" si="1376"/>
        <v>0</v>
      </c>
      <c r="U7316" s="2">
        <f>IF(O7316="Reg", R7316 * Inputs!$B$7, 0)</f>
        <v>0</v>
      </c>
      <c r="V7316" s="2">
        <f>MAX(F7316 + P7316*Inputs!$B$15 - (Q7316/Inputs!$B$16) - U7316, 0)</f>
        <v>340</v>
      </c>
    </row>
    <row r="7317" spans="1:22" x14ac:dyDescent="0.3">
      <c r="A7317" s="1">
        <v>46327.791666666657</v>
      </c>
      <c r="B7317" s="2">
        <v>61.768585015762433</v>
      </c>
      <c r="C7317" s="2">
        <v>9.5589964478033895</v>
      </c>
      <c r="D7317" s="2">
        <f t="shared" si="1368"/>
        <v>36.442054403931415</v>
      </c>
      <c r="E7317" s="2">
        <f t="shared" si="1369"/>
        <v>69.566290132946776</v>
      </c>
      <c r="F7317" s="2">
        <f t="shared" si="1377"/>
        <v>340</v>
      </c>
      <c r="G7317" s="2">
        <f t="shared" si="1378"/>
        <v>0</v>
      </c>
      <c r="H7317" s="2">
        <f>MIN(Inputs!$B$2, (Inputs!$B$14 - F7317)/Inputs!$B$15)</f>
        <v>0</v>
      </c>
      <c r="I7317" s="2">
        <f>MAX(MIN(Inputs!$B$2, F7317*Inputs!$B$16, Inputs!$B$14*Inputs!$B$4 - G7317), 0)</f>
        <v>170</v>
      </c>
      <c r="J7317" s="2">
        <f>MAX(MIN(Inputs!$B$2, F7317*Inputs!$B$16, (Inputs!$B$14-F7317)/Inputs!$B$15)*Inputs!$B$9, 0)</f>
        <v>0</v>
      </c>
      <c r="K7317" s="2">
        <f>MAX(E7317*Inputs!$B$5 - B7317 - Inputs!$B$8, 0) * H7317</f>
        <v>0</v>
      </c>
      <c r="L7317" s="2">
        <f>IF(B7317 &gt;= D7317*Inputs!$B$10, MAX(B7317 - E7317/Inputs!$B$5 - Inputs!$B$8, 0) * I7317, 0)</f>
        <v>0</v>
      </c>
      <c r="M7317" s="2">
        <f t="shared" si="1370"/>
        <v>0</v>
      </c>
      <c r="N7317" s="3" t="str">
        <f t="shared" si="1371"/>
        <v>Idle</v>
      </c>
      <c r="O7317" s="3" t="str">
        <f t="shared" si="1379"/>
        <v>Idle</v>
      </c>
      <c r="P7317" s="2">
        <f t="shared" si="1372"/>
        <v>0</v>
      </c>
      <c r="Q7317" s="2">
        <f t="shared" si="1373"/>
        <v>0</v>
      </c>
      <c r="R7317" s="2">
        <f t="shared" si="1374"/>
        <v>0</v>
      </c>
      <c r="S7317" s="2">
        <f t="shared" si="1375"/>
        <v>0</v>
      </c>
      <c r="T7317" s="2">
        <f t="shared" si="1376"/>
        <v>0</v>
      </c>
      <c r="U7317" s="2">
        <f>IF(O7317="Reg", R7317 * Inputs!$B$7, 0)</f>
        <v>0</v>
      </c>
      <c r="V7317" s="2">
        <f>MAX(F7317 + P7317*Inputs!$B$15 - (Q7317/Inputs!$B$16) - U7317, 0)</f>
        <v>340</v>
      </c>
    </row>
    <row r="7318" spans="1:22" x14ac:dyDescent="0.3">
      <c r="A7318" s="1">
        <v>46327.833333333343</v>
      </c>
      <c r="B7318" s="2">
        <v>167.20261680157381</v>
      </c>
      <c r="C7318" s="2">
        <v>2.708980897380167</v>
      </c>
      <c r="D7318" s="2">
        <f t="shared" si="1368"/>
        <v>36.442054403931415</v>
      </c>
      <c r="E7318" s="2">
        <f t="shared" si="1369"/>
        <v>62.997198768615107</v>
      </c>
      <c r="F7318" s="2">
        <f t="shared" si="1377"/>
        <v>340</v>
      </c>
      <c r="G7318" s="2">
        <f t="shared" si="1378"/>
        <v>0</v>
      </c>
      <c r="H7318" s="2">
        <f>MIN(Inputs!$B$2, (Inputs!$B$14 - F7318)/Inputs!$B$15)</f>
        <v>0</v>
      </c>
      <c r="I7318" s="2">
        <f>MAX(MIN(Inputs!$B$2, F7318*Inputs!$B$16, Inputs!$B$14*Inputs!$B$4 - G7318), 0)</f>
        <v>170</v>
      </c>
      <c r="J7318" s="2">
        <f>MAX(MIN(Inputs!$B$2, F7318*Inputs!$B$16, (Inputs!$B$14-F7318)/Inputs!$B$15)*Inputs!$B$9, 0)</f>
        <v>0</v>
      </c>
      <c r="K7318" s="2">
        <f>MAX(E7318*Inputs!$B$5 - B7318 - Inputs!$B$8, 0) * H7318</f>
        <v>0</v>
      </c>
      <c r="L7318" s="2">
        <f>IF(B7318 &gt;= D7318*Inputs!$B$10, MAX(B7318 - E7318/Inputs!$B$5 - Inputs!$B$8, 0) * I7318, 0)</f>
        <v>12854.531457785086</v>
      </c>
      <c r="M7318" s="2">
        <f t="shared" si="1370"/>
        <v>0</v>
      </c>
      <c r="N7318" s="3" t="str">
        <f t="shared" si="1371"/>
        <v>Discharge</v>
      </c>
      <c r="O7318" s="3" t="str">
        <f t="shared" si="1379"/>
        <v>Discharge</v>
      </c>
      <c r="P7318" s="2">
        <f t="shared" si="1372"/>
        <v>0</v>
      </c>
      <c r="Q7318" s="2">
        <f t="shared" si="1373"/>
        <v>170</v>
      </c>
      <c r="R7318" s="2">
        <f t="shared" si="1374"/>
        <v>0</v>
      </c>
      <c r="S7318" s="2">
        <f t="shared" si="1375"/>
        <v>28424.444856267546</v>
      </c>
      <c r="T7318" s="2">
        <f t="shared" si="1376"/>
        <v>0</v>
      </c>
      <c r="U7318" s="2">
        <f>IF(O7318="Reg", R7318 * Inputs!$B$7, 0)</f>
        <v>0</v>
      </c>
      <c r="V7318" s="2">
        <f>MAX(F7318 + P7318*Inputs!$B$15 - (Q7318/Inputs!$B$16) - U7318, 0)</f>
        <v>170</v>
      </c>
    </row>
    <row r="7319" spans="1:22" x14ac:dyDescent="0.3">
      <c r="A7319" s="1">
        <v>46327.875</v>
      </c>
      <c r="B7319" s="2">
        <v>63.143785545897657</v>
      </c>
      <c r="C7319" s="2">
        <v>2.7143829021000898</v>
      </c>
      <c r="D7319" s="2">
        <f t="shared" si="1368"/>
        <v>36.442054403931415</v>
      </c>
      <c r="E7319" s="2">
        <f t="shared" si="1369"/>
        <v>36.117716221871412</v>
      </c>
      <c r="F7319" s="2">
        <f t="shared" si="1377"/>
        <v>170</v>
      </c>
      <c r="G7319" s="2">
        <f t="shared" si="1378"/>
        <v>170</v>
      </c>
      <c r="H7319" s="2">
        <f>MIN(Inputs!$B$2, (Inputs!$B$14 - F7319)/Inputs!$B$15)</f>
        <v>170</v>
      </c>
      <c r="I7319" s="2">
        <f>MAX(MIN(Inputs!$B$2, F7319*Inputs!$B$16, Inputs!$B$14*Inputs!$B$4 - G7319), 0)</f>
        <v>170</v>
      </c>
      <c r="J7319" s="2">
        <f>MAX(MIN(Inputs!$B$2, F7319*Inputs!$B$16, (Inputs!$B$14-F7319)/Inputs!$B$15)*Inputs!$B$9, 0)</f>
        <v>136</v>
      </c>
      <c r="K7319" s="2">
        <f>MAX(E7319*Inputs!$B$5 - B7319 - Inputs!$B$8, 0) * H7319</f>
        <v>0</v>
      </c>
      <c r="L7319" s="2">
        <f>IF(B7319 &gt;= D7319*Inputs!$B$10, MAX(B7319 - E7319/Inputs!$B$5 - Inputs!$B$8, 0) * I7319, 0)</f>
        <v>357.15745448653371</v>
      </c>
      <c r="M7319" s="2">
        <f t="shared" si="1370"/>
        <v>369.15607468561223</v>
      </c>
      <c r="N7319" s="3" t="str">
        <f t="shared" si="1371"/>
        <v>Reg</v>
      </c>
      <c r="O7319" s="3" t="str">
        <f t="shared" si="1379"/>
        <v>Discharge</v>
      </c>
      <c r="P7319" s="2">
        <f t="shared" si="1372"/>
        <v>0</v>
      </c>
      <c r="Q7319" s="2">
        <f t="shared" si="1373"/>
        <v>170</v>
      </c>
      <c r="R7319" s="2">
        <f t="shared" si="1374"/>
        <v>0</v>
      </c>
      <c r="S7319" s="2">
        <f t="shared" si="1375"/>
        <v>10734.443542802601</v>
      </c>
      <c r="T7319" s="2">
        <f t="shared" si="1376"/>
        <v>0</v>
      </c>
      <c r="U7319" s="2">
        <f>IF(O7319="Reg", R7319 * Inputs!$B$7, 0)</f>
        <v>0</v>
      </c>
      <c r="V7319" s="2">
        <f>MAX(F7319 + P7319*Inputs!$B$15 - (Q7319/Inputs!$B$16) - U7319, 0)</f>
        <v>0</v>
      </c>
    </row>
    <row r="7320" spans="1:22" x14ac:dyDescent="0.3">
      <c r="A7320" s="1">
        <v>46327.916666666657</v>
      </c>
      <c r="B7320" s="2">
        <v>48.042557523219443</v>
      </c>
      <c r="C7320" s="2">
        <v>5.4430171284000197</v>
      </c>
      <c r="D7320" s="2">
        <f t="shared" si="1368"/>
        <v>36.442054403931415</v>
      </c>
      <c r="E7320" s="2">
        <f t="shared" si="1369"/>
        <v>26.624114415756875</v>
      </c>
      <c r="F7320" s="2">
        <f t="shared" si="1377"/>
        <v>0</v>
      </c>
      <c r="G7320" s="2">
        <f t="shared" si="1378"/>
        <v>340</v>
      </c>
      <c r="H7320" s="2">
        <f>MIN(Inputs!$B$2, (Inputs!$B$14 - F7320)/Inputs!$B$15)</f>
        <v>170</v>
      </c>
      <c r="I7320" s="2">
        <f>MAX(MIN(Inputs!$B$2, F7320*Inputs!$B$16, Inputs!$B$14*Inputs!$B$4 - G7320), 0)</f>
        <v>0</v>
      </c>
      <c r="J7320" s="2">
        <f>MAX(MIN(Inputs!$B$2, F7320*Inputs!$B$16, (Inputs!$B$14-F7320)/Inputs!$B$15)*Inputs!$B$9, 0)</f>
        <v>0</v>
      </c>
      <c r="K7320" s="2">
        <f>MAX(E7320*Inputs!$B$5 - B7320 - Inputs!$B$8, 0) * H7320</f>
        <v>0</v>
      </c>
      <c r="L7320" s="2">
        <f>IF(B7320 &gt;= D7320*Inputs!$B$10, MAX(B7320 - E7320/Inputs!$B$5 - Inputs!$B$8, 0) * I7320, 0)</f>
        <v>0</v>
      </c>
      <c r="M7320" s="2">
        <f t="shared" si="1370"/>
        <v>0</v>
      </c>
      <c r="N7320" s="3" t="str">
        <f t="shared" si="1371"/>
        <v>Idle</v>
      </c>
      <c r="O7320" s="3" t="str">
        <f t="shared" si="1379"/>
        <v>Idle</v>
      </c>
      <c r="P7320" s="2">
        <f t="shared" si="1372"/>
        <v>0</v>
      </c>
      <c r="Q7320" s="2">
        <f t="shared" si="1373"/>
        <v>0</v>
      </c>
      <c r="R7320" s="2">
        <f t="shared" si="1374"/>
        <v>0</v>
      </c>
      <c r="S7320" s="2">
        <f t="shared" si="1375"/>
        <v>0</v>
      </c>
      <c r="T7320" s="2">
        <f t="shared" si="1376"/>
        <v>0</v>
      </c>
      <c r="U7320" s="2">
        <f>IF(O7320="Reg", R7320 * Inputs!$B$7, 0)</f>
        <v>0</v>
      </c>
      <c r="V7320" s="2">
        <f>MAX(F7320 + P7320*Inputs!$B$15 - (Q7320/Inputs!$B$16) - U7320, 0)</f>
        <v>0</v>
      </c>
    </row>
    <row r="7321" spans="1:22" x14ac:dyDescent="0.3">
      <c r="A7321" s="1">
        <v>46327.958333333343</v>
      </c>
      <c r="B7321" s="2">
        <v>45.844805536948407</v>
      </c>
      <c r="C7321" s="2">
        <v>6.2579297051191416</v>
      </c>
      <c r="D7321" s="2">
        <f t="shared" si="1368"/>
        <v>36.442054403931415</v>
      </c>
      <c r="E7321" s="2">
        <f t="shared" si="1369"/>
        <v>18.617021495220307</v>
      </c>
      <c r="F7321" s="2">
        <f t="shared" si="1377"/>
        <v>0</v>
      </c>
      <c r="G7321" s="2">
        <f t="shared" si="1378"/>
        <v>340</v>
      </c>
      <c r="H7321" s="2">
        <f>MIN(Inputs!$B$2, (Inputs!$B$14 - F7321)/Inputs!$B$15)</f>
        <v>170</v>
      </c>
      <c r="I7321" s="2">
        <f>MAX(MIN(Inputs!$B$2, F7321*Inputs!$B$16, Inputs!$B$14*Inputs!$B$4 - G7321), 0)</f>
        <v>0</v>
      </c>
      <c r="J7321" s="2">
        <f>MAX(MIN(Inputs!$B$2, F7321*Inputs!$B$16, (Inputs!$B$14-F7321)/Inputs!$B$15)*Inputs!$B$9, 0)</f>
        <v>0</v>
      </c>
      <c r="K7321" s="2">
        <f>MAX(E7321*Inputs!$B$5 - B7321 - Inputs!$B$8, 0) * H7321</f>
        <v>0</v>
      </c>
      <c r="L7321" s="2">
        <f>IF(B7321 &gt;= D7321*Inputs!$B$10, MAX(B7321 - E7321/Inputs!$B$5 - Inputs!$B$8, 0) * I7321, 0)</f>
        <v>0</v>
      </c>
      <c r="M7321" s="2">
        <f t="shared" si="1370"/>
        <v>0</v>
      </c>
      <c r="N7321" s="3" t="str">
        <f t="shared" si="1371"/>
        <v>Idle</v>
      </c>
      <c r="O7321" s="3" t="str">
        <f t="shared" si="1379"/>
        <v>Idle</v>
      </c>
      <c r="P7321" s="2">
        <f t="shared" si="1372"/>
        <v>0</v>
      </c>
      <c r="Q7321" s="2">
        <f t="shared" si="1373"/>
        <v>0</v>
      </c>
      <c r="R7321" s="2">
        <f t="shared" si="1374"/>
        <v>0</v>
      </c>
      <c r="S7321" s="2">
        <f t="shared" si="1375"/>
        <v>0</v>
      </c>
      <c r="T7321" s="2">
        <f t="shared" si="1376"/>
        <v>0</v>
      </c>
      <c r="U7321" s="2">
        <f>IF(O7321="Reg", R7321 * Inputs!$B$7, 0)</f>
        <v>0</v>
      </c>
      <c r="V7321" s="2">
        <f>MAX(F7321 + P7321*Inputs!$B$15 - (Q7321/Inputs!$B$16) - U7321, 0)</f>
        <v>0</v>
      </c>
    </row>
    <row r="7322" spans="1:22" x14ac:dyDescent="0.3">
      <c r="A7322" s="1">
        <v>46328</v>
      </c>
      <c r="B7322" s="2">
        <v>31.39539037427889</v>
      </c>
      <c r="C7322" s="2">
        <v>0.6379992082957211</v>
      </c>
      <c r="D7322" s="2">
        <f t="shared" si="1368"/>
        <v>42.736172030524067</v>
      </c>
      <c r="E7322" s="2">
        <f t="shared" si="1369"/>
        <v>10.976220572395571</v>
      </c>
      <c r="F7322" s="2">
        <f t="shared" si="1377"/>
        <v>0</v>
      </c>
      <c r="G7322" s="2">
        <f t="shared" si="1378"/>
        <v>0</v>
      </c>
      <c r="H7322" s="2">
        <f>MIN(Inputs!$B$2, (Inputs!$B$14 - F7322)/Inputs!$B$15)</f>
        <v>170</v>
      </c>
      <c r="I7322" s="2">
        <f>MAX(MIN(Inputs!$B$2, F7322*Inputs!$B$16, Inputs!$B$14*Inputs!$B$4 - G7322), 0)</f>
        <v>0</v>
      </c>
      <c r="J7322" s="2">
        <f>MAX(MIN(Inputs!$B$2, F7322*Inputs!$B$16, (Inputs!$B$14-F7322)/Inputs!$B$15)*Inputs!$B$9, 0)</f>
        <v>0</v>
      </c>
      <c r="K7322" s="2">
        <f>MAX(E7322*Inputs!$B$5 - B7322 - Inputs!$B$8, 0) * H7322</f>
        <v>0</v>
      </c>
      <c r="L7322" s="2">
        <f>IF(B7322 &gt;= D7322*Inputs!$B$10, MAX(B7322 - E7322/Inputs!$B$5 - Inputs!$B$8, 0) * I7322, 0)</f>
        <v>0</v>
      </c>
      <c r="M7322" s="2">
        <f t="shared" si="1370"/>
        <v>0</v>
      </c>
      <c r="N7322" s="3" t="str">
        <f t="shared" si="1371"/>
        <v>Idle</v>
      </c>
      <c r="O7322" s="3" t="str">
        <f t="shared" si="1379"/>
        <v>Idle</v>
      </c>
      <c r="P7322" s="2">
        <f t="shared" si="1372"/>
        <v>0</v>
      </c>
      <c r="Q7322" s="2">
        <f t="shared" si="1373"/>
        <v>0</v>
      </c>
      <c r="R7322" s="2">
        <f t="shared" si="1374"/>
        <v>0</v>
      </c>
      <c r="S7322" s="2">
        <f t="shared" si="1375"/>
        <v>0</v>
      </c>
      <c r="T7322" s="2">
        <f t="shared" si="1376"/>
        <v>0</v>
      </c>
      <c r="U7322" s="2">
        <f>IF(O7322="Reg", R7322 * Inputs!$B$7, 0)</f>
        <v>0</v>
      </c>
      <c r="V7322" s="2">
        <f>MAX(F7322 + P7322*Inputs!$B$15 - (Q7322/Inputs!$B$16) - U7322, 0)</f>
        <v>0</v>
      </c>
    </row>
    <row r="7323" spans="1:22" x14ac:dyDescent="0.3">
      <c r="A7323" s="1">
        <v>46328.041666666657</v>
      </c>
      <c r="B7323" s="2">
        <v>22.354036829772479</v>
      </c>
      <c r="C7323" s="2">
        <v>5.8420826192910802</v>
      </c>
      <c r="D7323" s="2">
        <f t="shared" si="1368"/>
        <v>42.736172030524067</v>
      </c>
      <c r="E7323" s="2">
        <f t="shared" si="1369"/>
        <v>5.7436555100157562</v>
      </c>
      <c r="F7323" s="2">
        <f t="shared" si="1377"/>
        <v>0</v>
      </c>
      <c r="G7323" s="2">
        <f t="shared" si="1378"/>
        <v>0</v>
      </c>
      <c r="H7323" s="2">
        <f>MIN(Inputs!$B$2, (Inputs!$B$14 - F7323)/Inputs!$B$15)</f>
        <v>170</v>
      </c>
      <c r="I7323" s="2">
        <f>MAX(MIN(Inputs!$B$2, F7323*Inputs!$B$16, Inputs!$B$14*Inputs!$B$4 - G7323), 0)</f>
        <v>0</v>
      </c>
      <c r="J7323" s="2">
        <f>MAX(MIN(Inputs!$B$2, F7323*Inputs!$B$16, (Inputs!$B$14-F7323)/Inputs!$B$15)*Inputs!$B$9, 0)</f>
        <v>0</v>
      </c>
      <c r="K7323" s="2">
        <f>MAX(E7323*Inputs!$B$5 - B7323 - Inputs!$B$8, 0) * H7323</f>
        <v>0</v>
      </c>
      <c r="L7323" s="2">
        <f>IF(B7323 &gt;= D7323*Inputs!$B$10, MAX(B7323 - E7323/Inputs!$B$5 - Inputs!$B$8, 0) * I7323, 0)</f>
        <v>0</v>
      </c>
      <c r="M7323" s="2">
        <f t="shared" si="1370"/>
        <v>0</v>
      </c>
      <c r="N7323" s="3" t="str">
        <f t="shared" si="1371"/>
        <v>Idle</v>
      </c>
      <c r="O7323" s="3" t="str">
        <f t="shared" si="1379"/>
        <v>Idle</v>
      </c>
      <c r="P7323" s="2">
        <f t="shared" si="1372"/>
        <v>0</v>
      </c>
      <c r="Q7323" s="2">
        <f t="shared" si="1373"/>
        <v>0</v>
      </c>
      <c r="R7323" s="2">
        <f t="shared" si="1374"/>
        <v>0</v>
      </c>
      <c r="S7323" s="2">
        <f t="shared" si="1375"/>
        <v>0</v>
      </c>
      <c r="T7323" s="2">
        <f t="shared" si="1376"/>
        <v>0</v>
      </c>
      <c r="U7323" s="2">
        <f>IF(O7323="Reg", R7323 * Inputs!$B$7, 0)</f>
        <v>0</v>
      </c>
      <c r="V7323" s="2">
        <f>MAX(F7323 + P7323*Inputs!$B$15 - (Q7323/Inputs!$B$16) - U7323, 0)</f>
        <v>0</v>
      </c>
    </row>
    <row r="7324" spans="1:22" x14ac:dyDescent="0.3">
      <c r="A7324" s="1">
        <v>46328.083333333343</v>
      </c>
      <c r="B7324" s="2">
        <v>5.9257215211116057</v>
      </c>
      <c r="C7324" s="2">
        <v>4.162610410506705</v>
      </c>
      <c r="D7324" s="2">
        <f t="shared" si="1368"/>
        <v>42.736172030524067</v>
      </c>
      <c r="E7324" s="2">
        <f t="shared" si="1369"/>
        <v>2.0179827050536763</v>
      </c>
      <c r="F7324" s="2">
        <f t="shared" si="1377"/>
        <v>0</v>
      </c>
      <c r="G7324" s="2">
        <f t="shared" si="1378"/>
        <v>0</v>
      </c>
      <c r="H7324" s="2">
        <f>MIN(Inputs!$B$2, (Inputs!$B$14 - F7324)/Inputs!$B$15)</f>
        <v>170</v>
      </c>
      <c r="I7324" s="2">
        <f>MAX(MIN(Inputs!$B$2, F7324*Inputs!$B$16, Inputs!$B$14*Inputs!$B$4 - G7324), 0)</f>
        <v>0</v>
      </c>
      <c r="J7324" s="2">
        <f>MAX(MIN(Inputs!$B$2, F7324*Inputs!$B$16, (Inputs!$B$14-F7324)/Inputs!$B$15)*Inputs!$B$9, 0)</f>
        <v>0</v>
      </c>
      <c r="K7324" s="2">
        <f>MAX(E7324*Inputs!$B$5 - B7324 - Inputs!$B$8, 0) * H7324</f>
        <v>0</v>
      </c>
      <c r="L7324" s="2">
        <f>IF(B7324 &gt;= D7324*Inputs!$B$10, MAX(B7324 - E7324/Inputs!$B$5 - Inputs!$B$8, 0) * I7324, 0)</f>
        <v>0</v>
      </c>
      <c r="M7324" s="2">
        <f t="shared" si="1370"/>
        <v>0</v>
      </c>
      <c r="N7324" s="3" t="str">
        <f t="shared" si="1371"/>
        <v>Idle</v>
      </c>
      <c r="O7324" s="3" t="str">
        <f t="shared" si="1379"/>
        <v>Idle</v>
      </c>
      <c r="P7324" s="2">
        <f t="shared" si="1372"/>
        <v>0</v>
      </c>
      <c r="Q7324" s="2">
        <f t="shared" si="1373"/>
        <v>0</v>
      </c>
      <c r="R7324" s="2">
        <f t="shared" si="1374"/>
        <v>0</v>
      </c>
      <c r="S7324" s="2">
        <f t="shared" si="1375"/>
        <v>0</v>
      </c>
      <c r="T7324" s="2">
        <f t="shared" si="1376"/>
        <v>0</v>
      </c>
      <c r="U7324" s="2">
        <f>IF(O7324="Reg", R7324 * Inputs!$B$7, 0)</f>
        <v>0</v>
      </c>
      <c r="V7324" s="2">
        <f>MAX(F7324 + P7324*Inputs!$B$15 - (Q7324/Inputs!$B$16) - U7324, 0)</f>
        <v>0</v>
      </c>
    </row>
    <row r="7325" spans="1:22" x14ac:dyDescent="0.3">
      <c r="A7325" s="1">
        <v>46328.125</v>
      </c>
      <c r="B7325" s="2">
        <v>6.1821747092104511</v>
      </c>
      <c r="C7325" s="2">
        <v>5.7113400500782827</v>
      </c>
      <c r="D7325" s="2">
        <f t="shared" si="1368"/>
        <v>42.736172030524067</v>
      </c>
      <c r="E7325" s="2">
        <f t="shared" si="1369"/>
        <v>1.0303624515350751</v>
      </c>
      <c r="F7325" s="2">
        <f t="shared" si="1377"/>
        <v>0</v>
      </c>
      <c r="G7325" s="2">
        <f t="shared" si="1378"/>
        <v>0</v>
      </c>
      <c r="H7325" s="2">
        <f>MIN(Inputs!$B$2, (Inputs!$B$14 - F7325)/Inputs!$B$15)</f>
        <v>170</v>
      </c>
      <c r="I7325" s="2">
        <f>MAX(MIN(Inputs!$B$2, F7325*Inputs!$B$16, Inputs!$B$14*Inputs!$B$4 - G7325), 0)</f>
        <v>0</v>
      </c>
      <c r="J7325" s="2">
        <f>MAX(MIN(Inputs!$B$2, F7325*Inputs!$B$16, (Inputs!$B$14-F7325)/Inputs!$B$15)*Inputs!$B$9, 0)</f>
        <v>0</v>
      </c>
      <c r="K7325" s="2">
        <f>MAX(E7325*Inputs!$B$5 - B7325 - Inputs!$B$8, 0) * H7325</f>
        <v>0</v>
      </c>
      <c r="L7325" s="2">
        <f>IF(B7325 &gt;= D7325*Inputs!$B$10, MAX(B7325 - E7325/Inputs!$B$5 - Inputs!$B$8, 0) * I7325, 0)</f>
        <v>0</v>
      </c>
      <c r="M7325" s="2">
        <f t="shared" si="1370"/>
        <v>0</v>
      </c>
      <c r="N7325" s="3" t="str">
        <f t="shared" si="1371"/>
        <v>Idle</v>
      </c>
      <c r="O7325" s="3" t="str">
        <f t="shared" si="1379"/>
        <v>Idle</v>
      </c>
      <c r="P7325" s="2">
        <f t="shared" si="1372"/>
        <v>0</v>
      </c>
      <c r="Q7325" s="2">
        <f t="shared" si="1373"/>
        <v>0</v>
      </c>
      <c r="R7325" s="2">
        <f t="shared" si="1374"/>
        <v>0</v>
      </c>
      <c r="S7325" s="2">
        <f t="shared" si="1375"/>
        <v>0</v>
      </c>
      <c r="T7325" s="2">
        <f t="shared" si="1376"/>
        <v>0</v>
      </c>
      <c r="U7325" s="2">
        <f>IF(O7325="Reg", R7325 * Inputs!$B$7, 0)</f>
        <v>0</v>
      </c>
      <c r="V7325" s="2">
        <f>MAX(F7325 + P7325*Inputs!$B$15 - (Q7325/Inputs!$B$16) - U7325, 0)</f>
        <v>0</v>
      </c>
    </row>
    <row r="7326" spans="1:22" x14ac:dyDescent="0.3">
      <c r="A7326" s="1">
        <v>46328.166666666657</v>
      </c>
      <c r="B7326" s="2">
        <v>0</v>
      </c>
      <c r="C7326" s="2">
        <v>3.9899721824723229</v>
      </c>
      <c r="D7326" s="2">
        <f t="shared" si="1368"/>
        <v>42.736172030524067</v>
      </c>
      <c r="E7326" s="2">
        <f t="shared" si="1369"/>
        <v>0.52204601968235853</v>
      </c>
      <c r="F7326" s="2">
        <f t="shared" si="1377"/>
        <v>0</v>
      </c>
      <c r="G7326" s="2">
        <f t="shared" si="1378"/>
        <v>0</v>
      </c>
      <c r="H7326" s="2">
        <f>MIN(Inputs!$B$2, (Inputs!$B$14 - F7326)/Inputs!$B$15)</f>
        <v>170</v>
      </c>
      <c r="I7326" s="2">
        <f>MAX(MIN(Inputs!$B$2, F7326*Inputs!$B$16, Inputs!$B$14*Inputs!$B$4 - G7326), 0)</f>
        <v>0</v>
      </c>
      <c r="J7326" s="2">
        <f>MAX(MIN(Inputs!$B$2, F7326*Inputs!$B$16, (Inputs!$B$14-F7326)/Inputs!$B$15)*Inputs!$B$9, 0)</f>
        <v>0</v>
      </c>
      <c r="K7326" s="2">
        <f>MAX(E7326*Inputs!$B$5 - B7326 - Inputs!$B$8, 0) * H7326</f>
        <v>0</v>
      </c>
      <c r="L7326" s="2">
        <f>IF(B7326 &gt;= D7326*Inputs!$B$10, MAX(B7326 - E7326/Inputs!$B$5 - Inputs!$B$8, 0) * I7326, 0)</f>
        <v>0</v>
      </c>
      <c r="M7326" s="2">
        <f t="shared" si="1370"/>
        <v>0</v>
      </c>
      <c r="N7326" s="3" t="str">
        <f t="shared" si="1371"/>
        <v>Idle</v>
      </c>
      <c r="O7326" s="3" t="str">
        <f t="shared" si="1379"/>
        <v>Idle</v>
      </c>
      <c r="P7326" s="2">
        <f t="shared" si="1372"/>
        <v>0</v>
      </c>
      <c r="Q7326" s="2">
        <f t="shared" si="1373"/>
        <v>0</v>
      </c>
      <c r="R7326" s="2">
        <f t="shared" si="1374"/>
        <v>0</v>
      </c>
      <c r="S7326" s="2">
        <f t="shared" si="1375"/>
        <v>0</v>
      </c>
      <c r="T7326" s="2">
        <f t="shared" si="1376"/>
        <v>0</v>
      </c>
      <c r="U7326" s="2">
        <f>IF(O7326="Reg", R7326 * Inputs!$B$7, 0)</f>
        <v>0</v>
      </c>
      <c r="V7326" s="2">
        <f>MAX(F7326 + P7326*Inputs!$B$15 - (Q7326/Inputs!$B$16) - U7326, 0)</f>
        <v>0</v>
      </c>
    </row>
    <row r="7327" spans="1:22" x14ac:dyDescent="0.3">
      <c r="A7327" s="1">
        <v>46328.208333333343</v>
      </c>
      <c r="B7327" s="2">
        <v>0</v>
      </c>
      <c r="C7327" s="2">
        <v>9.0471474362132049</v>
      </c>
      <c r="D7327" s="2">
        <f t="shared" si="1368"/>
        <v>42.736172030524067</v>
      </c>
      <c r="E7327" s="2">
        <f t="shared" si="1369"/>
        <v>1.8560752703287255</v>
      </c>
      <c r="F7327" s="2">
        <f t="shared" si="1377"/>
        <v>0</v>
      </c>
      <c r="G7327" s="2">
        <f t="shared" si="1378"/>
        <v>0</v>
      </c>
      <c r="H7327" s="2">
        <f>MIN(Inputs!$B$2, (Inputs!$B$14 - F7327)/Inputs!$B$15)</f>
        <v>170</v>
      </c>
      <c r="I7327" s="2">
        <f>MAX(MIN(Inputs!$B$2, F7327*Inputs!$B$16, Inputs!$B$14*Inputs!$B$4 - G7327), 0)</f>
        <v>0</v>
      </c>
      <c r="J7327" s="2">
        <f>MAX(MIN(Inputs!$B$2, F7327*Inputs!$B$16, (Inputs!$B$14-F7327)/Inputs!$B$15)*Inputs!$B$9, 0)</f>
        <v>0</v>
      </c>
      <c r="K7327" s="2">
        <f>MAX(E7327*Inputs!$B$5 - B7327 - Inputs!$B$8, 0) * H7327</f>
        <v>0</v>
      </c>
      <c r="L7327" s="2">
        <f>IF(B7327 &gt;= D7327*Inputs!$B$10, MAX(B7327 - E7327/Inputs!$B$5 - Inputs!$B$8, 0) * I7327, 0)</f>
        <v>0</v>
      </c>
      <c r="M7327" s="2">
        <f t="shared" si="1370"/>
        <v>0</v>
      </c>
      <c r="N7327" s="3" t="str">
        <f t="shared" si="1371"/>
        <v>Idle</v>
      </c>
      <c r="O7327" s="3" t="str">
        <f t="shared" si="1379"/>
        <v>Idle</v>
      </c>
      <c r="P7327" s="2">
        <f t="shared" si="1372"/>
        <v>0</v>
      </c>
      <c r="Q7327" s="2">
        <f t="shared" si="1373"/>
        <v>0</v>
      </c>
      <c r="R7327" s="2">
        <f t="shared" si="1374"/>
        <v>0</v>
      </c>
      <c r="S7327" s="2">
        <f t="shared" si="1375"/>
        <v>0</v>
      </c>
      <c r="T7327" s="2">
        <f t="shared" si="1376"/>
        <v>0</v>
      </c>
      <c r="U7327" s="2">
        <f>IF(O7327="Reg", R7327 * Inputs!$B$7, 0)</f>
        <v>0</v>
      </c>
      <c r="V7327" s="2">
        <f>MAX(F7327 + P7327*Inputs!$B$15 - (Q7327/Inputs!$B$16) - U7327, 0)</f>
        <v>0</v>
      </c>
    </row>
    <row r="7328" spans="1:22" x14ac:dyDescent="0.3">
      <c r="A7328" s="1">
        <v>46328.25</v>
      </c>
      <c r="B7328" s="2">
        <v>0</v>
      </c>
      <c r="C7328" s="2">
        <v>15.201298538198071</v>
      </c>
      <c r="D7328" s="2">
        <f t="shared" si="1368"/>
        <v>42.736172030524067</v>
      </c>
      <c r="E7328" s="2">
        <f t="shared" si="1369"/>
        <v>4.7527872910432407</v>
      </c>
      <c r="F7328" s="2">
        <f t="shared" si="1377"/>
        <v>0</v>
      </c>
      <c r="G7328" s="2">
        <f t="shared" si="1378"/>
        <v>0</v>
      </c>
      <c r="H7328" s="2">
        <f>MIN(Inputs!$B$2, (Inputs!$B$14 - F7328)/Inputs!$B$15)</f>
        <v>170</v>
      </c>
      <c r="I7328" s="2">
        <f>MAX(MIN(Inputs!$B$2, F7328*Inputs!$B$16, Inputs!$B$14*Inputs!$B$4 - G7328), 0)</f>
        <v>0</v>
      </c>
      <c r="J7328" s="2">
        <f>MAX(MIN(Inputs!$B$2, F7328*Inputs!$B$16, (Inputs!$B$14-F7328)/Inputs!$B$15)*Inputs!$B$9, 0)</f>
        <v>0</v>
      </c>
      <c r="K7328" s="2">
        <f>MAX(E7328*Inputs!$B$5 - B7328 - Inputs!$B$8, 0) * H7328</f>
        <v>0</v>
      </c>
      <c r="L7328" s="2">
        <f>IF(B7328 &gt;= D7328*Inputs!$B$10, MAX(B7328 - E7328/Inputs!$B$5 - Inputs!$B$8, 0) * I7328, 0)</f>
        <v>0</v>
      </c>
      <c r="M7328" s="2">
        <f t="shared" si="1370"/>
        <v>0</v>
      </c>
      <c r="N7328" s="3" t="str">
        <f t="shared" si="1371"/>
        <v>Idle</v>
      </c>
      <c r="O7328" s="3" t="str">
        <f t="shared" si="1379"/>
        <v>Idle</v>
      </c>
      <c r="P7328" s="2">
        <f t="shared" si="1372"/>
        <v>0</v>
      </c>
      <c r="Q7328" s="2">
        <f t="shared" si="1373"/>
        <v>0</v>
      </c>
      <c r="R7328" s="2">
        <f t="shared" si="1374"/>
        <v>0</v>
      </c>
      <c r="S7328" s="2">
        <f t="shared" si="1375"/>
        <v>0</v>
      </c>
      <c r="T7328" s="2">
        <f t="shared" si="1376"/>
        <v>0</v>
      </c>
      <c r="U7328" s="2">
        <f>IF(O7328="Reg", R7328 * Inputs!$B$7, 0)</f>
        <v>0</v>
      </c>
      <c r="V7328" s="2">
        <f>MAX(F7328 + P7328*Inputs!$B$15 - (Q7328/Inputs!$B$16) - U7328, 0)</f>
        <v>0</v>
      </c>
    </row>
    <row r="7329" spans="1:22" x14ac:dyDescent="0.3">
      <c r="A7329" s="1">
        <v>46328.291666666657</v>
      </c>
      <c r="B7329" s="2">
        <v>0</v>
      </c>
      <c r="C7329" s="2">
        <v>3.5796905487651558</v>
      </c>
      <c r="D7329" s="2">
        <f t="shared" si="1368"/>
        <v>42.736172030524067</v>
      </c>
      <c r="E7329" s="2">
        <f t="shared" si="1369"/>
        <v>10.800130477668821</v>
      </c>
      <c r="F7329" s="2">
        <f t="shared" si="1377"/>
        <v>0</v>
      </c>
      <c r="G7329" s="2">
        <f t="shared" si="1378"/>
        <v>0</v>
      </c>
      <c r="H7329" s="2">
        <f>MIN(Inputs!$B$2, (Inputs!$B$14 - F7329)/Inputs!$B$15)</f>
        <v>170</v>
      </c>
      <c r="I7329" s="2">
        <f>MAX(MIN(Inputs!$B$2, F7329*Inputs!$B$16, Inputs!$B$14*Inputs!$B$4 - G7329), 0)</f>
        <v>0</v>
      </c>
      <c r="J7329" s="2">
        <f>MAX(MIN(Inputs!$B$2, F7329*Inputs!$B$16, (Inputs!$B$14-F7329)/Inputs!$B$15)*Inputs!$B$9, 0)</f>
        <v>0</v>
      </c>
      <c r="K7329" s="2">
        <f>MAX(E7329*Inputs!$B$5 - B7329 - Inputs!$B$8, 0) * H7329</f>
        <v>0</v>
      </c>
      <c r="L7329" s="2">
        <f>IF(B7329 &gt;= D7329*Inputs!$B$10, MAX(B7329 - E7329/Inputs!$B$5 - Inputs!$B$8, 0) * I7329, 0)</f>
        <v>0</v>
      </c>
      <c r="M7329" s="2">
        <f t="shared" si="1370"/>
        <v>0</v>
      </c>
      <c r="N7329" s="3" t="str">
        <f t="shared" si="1371"/>
        <v>Idle</v>
      </c>
      <c r="O7329" s="3" t="str">
        <f t="shared" si="1379"/>
        <v>Idle</v>
      </c>
      <c r="P7329" s="2">
        <f t="shared" si="1372"/>
        <v>0</v>
      </c>
      <c r="Q7329" s="2">
        <f t="shared" si="1373"/>
        <v>0</v>
      </c>
      <c r="R7329" s="2">
        <f t="shared" si="1374"/>
        <v>0</v>
      </c>
      <c r="S7329" s="2">
        <f t="shared" si="1375"/>
        <v>0</v>
      </c>
      <c r="T7329" s="2">
        <f t="shared" si="1376"/>
        <v>0</v>
      </c>
      <c r="U7329" s="2">
        <f>IF(O7329="Reg", R7329 * Inputs!$B$7, 0)</f>
        <v>0</v>
      </c>
      <c r="V7329" s="2">
        <f>MAX(F7329 + P7329*Inputs!$B$15 - (Q7329/Inputs!$B$16) - U7329, 0)</f>
        <v>0</v>
      </c>
    </row>
    <row r="7330" spans="1:22" x14ac:dyDescent="0.3">
      <c r="A7330" s="1">
        <v>46328.333333333343</v>
      </c>
      <c r="B7330" s="2">
        <v>0</v>
      </c>
      <c r="C7330" s="2">
        <v>4.6132356651787756</v>
      </c>
      <c r="D7330" s="2">
        <f t="shared" si="1368"/>
        <v>42.736172030524067</v>
      </c>
      <c r="E7330" s="2">
        <f t="shared" si="1369"/>
        <v>17.299050397074879</v>
      </c>
      <c r="F7330" s="2">
        <f t="shared" si="1377"/>
        <v>0</v>
      </c>
      <c r="G7330" s="2">
        <f t="shared" si="1378"/>
        <v>0</v>
      </c>
      <c r="H7330" s="2">
        <f>MIN(Inputs!$B$2, (Inputs!$B$14 - F7330)/Inputs!$B$15)</f>
        <v>170</v>
      </c>
      <c r="I7330" s="2">
        <f>MAX(MIN(Inputs!$B$2, F7330*Inputs!$B$16, Inputs!$B$14*Inputs!$B$4 - G7330), 0)</f>
        <v>0</v>
      </c>
      <c r="J7330" s="2">
        <f>MAX(MIN(Inputs!$B$2, F7330*Inputs!$B$16, (Inputs!$B$14-F7330)/Inputs!$B$15)*Inputs!$B$9, 0)</f>
        <v>0</v>
      </c>
      <c r="K7330" s="2">
        <f>MAX(E7330*Inputs!$B$5 - B7330 - Inputs!$B$8, 0) * H7330</f>
        <v>0</v>
      </c>
      <c r="L7330" s="2">
        <f>IF(B7330 &gt;= D7330*Inputs!$B$10, MAX(B7330 - E7330/Inputs!$B$5 - Inputs!$B$8, 0) * I7330, 0)</f>
        <v>0</v>
      </c>
      <c r="M7330" s="2">
        <f t="shared" si="1370"/>
        <v>0</v>
      </c>
      <c r="N7330" s="3" t="str">
        <f t="shared" si="1371"/>
        <v>Idle</v>
      </c>
      <c r="O7330" s="3" t="str">
        <f t="shared" si="1379"/>
        <v>Idle</v>
      </c>
      <c r="P7330" s="2">
        <f t="shared" si="1372"/>
        <v>0</v>
      </c>
      <c r="Q7330" s="2">
        <f t="shared" si="1373"/>
        <v>0</v>
      </c>
      <c r="R7330" s="2">
        <f t="shared" si="1374"/>
        <v>0</v>
      </c>
      <c r="S7330" s="2">
        <f t="shared" si="1375"/>
        <v>0</v>
      </c>
      <c r="T7330" s="2">
        <f t="shared" si="1376"/>
        <v>0</v>
      </c>
      <c r="U7330" s="2">
        <f>IF(O7330="Reg", R7330 * Inputs!$B$7, 0)</f>
        <v>0</v>
      </c>
      <c r="V7330" s="2">
        <f>MAX(F7330 + P7330*Inputs!$B$15 - (Q7330/Inputs!$B$16) - U7330, 0)</f>
        <v>0</v>
      </c>
    </row>
    <row r="7331" spans="1:22" x14ac:dyDescent="0.3">
      <c r="A7331" s="1">
        <v>46328.375</v>
      </c>
      <c r="B7331" s="2">
        <v>3.132276118094151</v>
      </c>
      <c r="C7331" s="2">
        <v>8.3811827050396435</v>
      </c>
      <c r="D7331" s="2">
        <f t="shared" si="1368"/>
        <v>42.736172030524067</v>
      </c>
      <c r="E7331" s="2">
        <f t="shared" si="1369"/>
        <v>24.562568820765609</v>
      </c>
      <c r="F7331" s="2">
        <f t="shared" si="1377"/>
        <v>0</v>
      </c>
      <c r="G7331" s="2">
        <f t="shared" si="1378"/>
        <v>0</v>
      </c>
      <c r="H7331" s="2">
        <f>MIN(Inputs!$B$2, (Inputs!$B$14 - F7331)/Inputs!$B$15)</f>
        <v>170</v>
      </c>
      <c r="I7331" s="2">
        <f>MAX(MIN(Inputs!$B$2, F7331*Inputs!$B$16, Inputs!$B$14*Inputs!$B$4 - G7331), 0)</f>
        <v>0</v>
      </c>
      <c r="J7331" s="2">
        <f>MAX(MIN(Inputs!$B$2, F7331*Inputs!$B$16, (Inputs!$B$14-F7331)/Inputs!$B$15)*Inputs!$B$9, 0)</f>
        <v>0</v>
      </c>
      <c r="K7331" s="2">
        <f>MAX(E7331*Inputs!$B$5 - B7331 - Inputs!$B$8, 0) * H7331</f>
        <v>0</v>
      </c>
      <c r="L7331" s="2">
        <f>IF(B7331 &gt;= D7331*Inputs!$B$10, MAX(B7331 - E7331/Inputs!$B$5 - Inputs!$B$8, 0) * I7331, 0)</f>
        <v>0</v>
      </c>
      <c r="M7331" s="2">
        <f t="shared" si="1370"/>
        <v>0</v>
      </c>
      <c r="N7331" s="3" t="str">
        <f t="shared" si="1371"/>
        <v>Idle</v>
      </c>
      <c r="O7331" s="3" t="str">
        <f t="shared" si="1379"/>
        <v>Idle</v>
      </c>
      <c r="P7331" s="2">
        <f t="shared" si="1372"/>
        <v>0</v>
      </c>
      <c r="Q7331" s="2">
        <f t="shared" si="1373"/>
        <v>0</v>
      </c>
      <c r="R7331" s="2">
        <f t="shared" si="1374"/>
        <v>0</v>
      </c>
      <c r="S7331" s="2">
        <f t="shared" si="1375"/>
        <v>0</v>
      </c>
      <c r="T7331" s="2">
        <f t="shared" si="1376"/>
        <v>0</v>
      </c>
      <c r="U7331" s="2">
        <f>IF(O7331="Reg", R7331 * Inputs!$B$7, 0)</f>
        <v>0</v>
      </c>
      <c r="V7331" s="2">
        <f>MAX(F7331 + P7331*Inputs!$B$15 - (Q7331/Inputs!$B$16) - U7331, 0)</f>
        <v>0</v>
      </c>
    </row>
    <row r="7332" spans="1:22" x14ac:dyDescent="0.3">
      <c r="A7332" s="1">
        <v>46328.416666666657</v>
      </c>
      <c r="B7332" s="2">
        <v>8.0041755038782032</v>
      </c>
      <c r="C7332" s="2">
        <v>4.3407625945104069</v>
      </c>
      <c r="D7332" s="2">
        <f t="shared" si="1368"/>
        <v>42.736172030524067</v>
      </c>
      <c r="E7332" s="2">
        <f t="shared" si="1369"/>
        <v>31.619752005747419</v>
      </c>
      <c r="F7332" s="2">
        <f t="shared" si="1377"/>
        <v>0</v>
      </c>
      <c r="G7332" s="2">
        <f t="shared" si="1378"/>
        <v>0</v>
      </c>
      <c r="H7332" s="2">
        <f>MIN(Inputs!$B$2, (Inputs!$B$14 - F7332)/Inputs!$B$15)</f>
        <v>170</v>
      </c>
      <c r="I7332" s="2">
        <f>MAX(MIN(Inputs!$B$2, F7332*Inputs!$B$16, Inputs!$B$14*Inputs!$B$4 - G7332), 0)</f>
        <v>0</v>
      </c>
      <c r="J7332" s="2">
        <f>MAX(MIN(Inputs!$B$2, F7332*Inputs!$B$16, (Inputs!$B$14-F7332)/Inputs!$B$15)*Inputs!$B$9, 0)</f>
        <v>0</v>
      </c>
      <c r="K7332" s="2">
        <f>MAX(E7332*Inputs!$B$5 - B7332 - Inputs!$B$8, 0) * H7332</f>
        <v>0</v>
      </c>
      <c r="L7332" s="2">
        <f>IF(B7332 &gt;= D7332*Inputs!$B$10, MAX(B7332 - E7332/Inputs!$B$5 - Inputs!$B$8, 0) * I7332, 0)</f>
        <v>0</v>
      </c>
      <c r="M7332" s="2">
        <f t="shared" si="1370"/>
        <v>0</v>
      </c>
      <c r="N7332" s="3" t="str">
        <f t="shared" si="1371"/>
        <v>Idle</v>
      </c>
      <c r="O7332" s="3" t="str">
        <f t="shared" si="1379"/>
        <v>Idle</v>
      </c>
      <c r="P7332" s="2">
        <f t="shared" si="1372"/>
        <v>0</v>
      </c>
      <c r="Q7332" s="2">
        <f t="shared" si="1373"/>
        <v>0</v>
      </c>
      <c r="R7332" s="2">
        <f t="shared" si="1374"/>
        <v>0</v>
      </c>
      <c r="S7332" s="2">
        <f t="shared" si="1375"/>
        <v>0</v>
      </c>
      <c r="T7332" s="2">
        <f t="shared" si="1376"/>
        <v>0</v>
      </c>
      <c r="U7332" s="2">
        <f>IF(O7332="Reg", R7332 * Inputs!$B$7, 0)</f>
        <v>0</v>
      </c>
      <c r="V7332" s="2">
        <f>MAX(F7332 + P7332*Inputs!$B$15 - (Q7332/Inputs!$B$16) - U7332, 0)</f>
        <v>0</v>
      </c>
    </row>
    <row r="7333" spans="1:22" x14ac:dyDescent="0.3">
      <c r="A7333" s="1">
        <v>46328.458333333343</v>
      </c>
      <c r="B7333" s="2">
        <v>17.380272124287089</v>
      </c>
      <c r="C7333" s="2">
        <v>21.83062747285906</v>
      </c>
      <c r="D7333" s="2">
        <f t="shared" si="1368"/>
        <v>42.736172030524067</v>
      </c>
      <c r="E7333" s="2">
        <f t="shared" si="1369"/>
        <v>40.502407529724252</v>
      </c>
      <c r="F7333" s="2">
        <f t="shared" si="1377"/>
        <v>0</v>
      </c>
      <c r="G7333" s="2">
        <f t="shared" si="1378"/>
        <v>0</v>
      </c>
      <c r="H7333" s="2">
        <f>MIN(Inputs!$B$2, (Inputs!$B$14 - F7333)/Inputs!$B$15)</f>
        <v>170</v>
      </c>
      <c r="I7333" s="2">
        <f>MAX(MIN(Inputs!$B$2, F7333*Inputs!$B$16, Inputs!$B$14*Inputs!$B$4 - G7333), 0)</f>
        <v>0</v>
      </c>
      <c r="J7333" s="2">
        <f>MAX(MIN(Inputs!$B$2, F7333*Inputs!$B$16, (Inputs!$B$14-F7333)/Inputs!$B$15)*Inputs!$B$9, 0)</f>
        <v>0</v>
      </c>
      <c r="K7333" s="2">
        <f>MAX(E7333*Inputs!$B$5 - B7333 - Inputs!$B$8, 0) * H7333</f>
        <v>0</v>
      </c>
      <c r="L7333" s="2">
        <f>IF(B7333 &gt;= D7333*Inputs!$B$10, MAX(B7333 - E7333/Inputs!$B$5 - Inputs!$B$8, 0) * I7333, 0)</f>
        <v>0</v>
      </c>
      <c r="M7333" s="2">
        <f t="shared" si="1370"/>
        <v>0</v>
      </c>
      <c r="N7333" s="3" t="str">
        <f t="shared" si="1371"/>
        <v>Idle</v>
      </c>
      <c r="O7333" s="3" t="str">
        <f t="shared" si="1379"/>
        <v>Idle</v>
      </c>
      <c r="P7333" s="2">
        <f t="shared" si="1372"/>
        <v>0</v>
      </c>
      <c r="Q7333" s="2">
        <f t="shared" si="1373"/>
        <v>0</v>
      </c>
      <c r="R7333" s="2">
        <f t="shared" si="1374"/>
        <v>0</v>
      </c>
      <c r="S7333" s="2">
        <f t="shared" si="1375"/>
        <v>0</v>
      </c>
      <c r="T7333" s="2">
        <f t="shared" si="1376"/>
        <v>0</v>
      </c>
      <c r="U7333" s="2">
        <f>IF(O7333="Reg", R7333 * Inputs!$B$7, 0)</f>
        <v>0</v>
      </c>
      <c r="V7333" s="2">
        <f>MAX(F7333 + P7333*Inputs!$B$15 - (Q7333/Inputs!$B$16) - U7333, 0)</f>
        <v>0</v>
      </c>
    </row>
    <row r="7334" spans="1:22" x14ac:dyDescent="0.3">
      <c r="A7334" s="1">
        <v>46328.5</v>
      </c>
      <c r="B7334" s="2">
        <v>36.284059119753479</v>
      </c>
      <c r="C7334" s="2">
        <v>21.446464931053701</v>
      </c>
      <c r="D7334" s="2">
        <f t="shared" si="1368"/>
        <v>42.736172030524067</v>
      </c>
      <c r="E7334" s="2">
        <f t="shared" si="1369"/>
        <v>50.813886007197674</v>
      </c>
      <c r="F7334" s="2">
        <f t="shared" si="1377"/>
        <v>0</v>
      </c>
      <c r="G7334" s="2">
        <f t="shared" si="1378"/>
        <v>0</v>
      </c>
      <c r="H7334" s="2">
        <f>MIN(Inputs!$B$2, (Inputs!$B$14 - F7334)/Inputs!$B$15)</f>
        <v>170</v>
      </c>
      <c r="I7334" s="2">
        <f>MAX(MIN(Inputs!$B$2, F7334*Inputs!$B$16, Inputs!$B$14*Inputs!$B$4 - G7334), 0)</f>
        <v>0</v>
      </c>
      <c r="J7334" s="2">
        <f>MAX(MIN(Inputs!$B$2, F7334*Inputs!$B$16, (Inputs!$B$14-F7334)/Inputs!$B$15)*Inputs!$B$9, 0)</f>
        <v>0</v>
      </c>
      <c r="K7334" s="2">
        <f>MAX(E7334*Inputs!$B$5 - B7334 - Inputs!$B$8, 0) * H7334</f>
        <v>0</v>
      </c>
      <c r="L7334" s="2">
        <f>IF(B7334 &gt;= D7334*Inputs!$B$10, MAX(B7334 - E7334/Inputs!$B$5 - Inputs!$B$8, 0) * I7334, 0)</f>
        <v>0</v>
      </c>
      <c r="M7334" s="2">
        <f t="shared" si="1370"/>
        <v>0</v>
      </c>
      <c r="N7334" s="3" t="str">
        <f t="shared" si="1371"/>
        <v>Idle</v>
      </c>
      <c r="O7334" s="3" t="str">
        <f t="shared" si="1379"/>
        <v>Idle</v>
      </c>
      <c r="P7334" s="2">
        <f t="shared" si="1372"/>
        <v>0</v>
      </c>
      <c r="Q7334" s="2">
        <f t="shared" si="1373"/>
        <v>0</v>
      </c>
      <c r="R7334" s="2">
        <f t="shared" si="1374"/>
        <v>0</v>
      </c>
      <c r="S7334" s="2">
        <f t="shared" si="1375"/>
        <v>0</v>
      </c>
      <c r="T7334" s="2">
        <f t="shared" si="1376"/>
        <v>0</v>
      </c>
      <c r="U7334" s="2">
        <f>IF(O7334="Reg", R7334 * Inputs!$B$7, 0)</f>
        <v>0</v>
      </c>
      <c r="V7334" s="2">
        <f>MAX(F7334 + P7334*Inputs!$B$15 - (Q7334/Inputs!$B$16) - U7334, 0)</f>
        <v>0</v>
      </c>
    </row>
    <row r="7335" spans="1:22" x14ac:dyDescent="0.3">
      <c r="A7335" s="1">
        <v>46328.541666666657</v>
      </c>
      <c r="B7335" s="2">
        <v>38.993519516436344</v>
      </c>
      <c r="C7335" s="2">
        <v>9.9377131696091574</v>
      </c>
      <c r="D7335" s="2">
        <f t="shared" si="1368"/>
        <v>42.736172030524067</v>
      </c>
      <c r="E7335" s="2">
        <f t="shared" si="1369"/>
        <v>56.580638662530511</v>
      </c>
      <c r="F7335" s="2">
        <f t="shared" si="1377"/>
        <v>0</v>
      </c>
      <c r="G7335" s="2">
        <f t="shared" si="1378"/>
        <v>0</v>
      </c>
      <c r="H7335" s="2">
        <f>MIN(Inputs!$B$2, (Inputs!$B$14 - F7335)/Inputs!$B$15)</f>
        <v>170</v>
      </c>
      <c r="I7335" s="2">
        <f>MAX(MIN(Inputs!$B$2, F7335*Inputs!$B$16, Inputs!$B$14*Inputs!$B$4 - G7335), 0)</f>
        <v>0</v>
      </c>
      <c r="J7335" s="2">
        <f>MAX(MIN(Inputs!$B$2, F7335*Inputs!$B$16, (Inputs!$B$14-F7335)/Inputs!$B$15)*Inputs!$B$9, 0)</f>
        <v>0</v>
      </c>
      <c r="K7335" s="2">
        <f>MAX(E7335*Inputs!$B$5 - B7335 - Inputs!$B$8, 0) * H7335</f>
        <v>0</v>
      </c>
      <c r="L7335" s="2">
        <f>IF(B7335 &gt;= D7335*Inputs!$B$10, MAX(B7335 - E7335/Inputs!$B$5 - Inputs!$B$8, 0) * I7335, 0)</f>
        <v>0</v>
      </c>
      <c r="M7335" s="2">
        <f t="shared" si="1370"/>
        <v>0</v>
      </c>
      <c r="N7335" s="3" t="str">
        <f t="shared" si="1371"/>
        <v>Idle</v>
      </c>
      <c r="O7335" s="3" t="str">
        <f t="shared" si="1379"/>
        <v>Idle</v>
      </c>
      <c r="P7335" s="2">
        <f t="shared" si="1372"/>
        <v>0</v>
      </c>
      <c r="Q7335" s="2">
        <f t="shared" si="1373"/>
        <v>0</v>
      </c>
      <c r="R7335" s="2">
        <f t="shared" si="1374"/>
        <v>0</v>
      </c>
      <c r="S7335" s="2">
        <f t="shared" si="1375"/>
        <v>0</v>
      </c>
      <c r="T7335" s="2">
        <f t="shared" si="1376"/>
        <v>0</v>
      </c>
      <c r="U7335" s="2">
        <f>IF(O7335="Reg", R7335 * Inputs!$B$7, 0)</f>
        <v>0</v>
      </c>
      <c r="V7335" s="2">
        <f>MAX(F7335 + P7335*Inputs!$B$15 - (Q7335/Inputs!$B$16) - U7335, 0)</f>
        <v>0</v>
      </c>
    </row>
    <row r="7336" spans="1:22" x14ac:dyDescent="0.3">
      <c r="A7336" s="1">
        <v>46328.583333333343</v>
      </c>
      <c r="B7336" s="2">
        <v>43.581110542144373</v>
      </c>
      <c r="C7336" s="2">
        <v>38.163559374186818</v>
      </c>
      <c r="D7336" s="2">
        <f t="shared" si="1368"/>
        <v>42.736172030524067</v>
      </c>
      <c r="E7336" s="2">
        <f t="shared" si="1369"/>
        <v>61.679813501279163</v>
      </c>
      <c r="F7336" s="2">
        <f t="shared" si="1377"/>
        <v>0</v>
      </c>
      <c r="G7336" s="2">
        <f t="shared" si="1378"/>
        <v>0</v>
      </c>
      <c r="H7336" s="2">
        <f>MIN(Inputs!$B$2, (Inputs!$B$14 - F7336)/Inputs!$B$15)</f>
        <v>170</v>
      </c>
      <c r="I7336" s="2">
        <f>MAX(MIN(Inputs!$B$2, F7336*Inputs!$B$16, Inputs!$B$14*Inputs!$B$4 - G7336), 0)</f>
        <v>0</v>
      </c>
      <c r="J7336" s="2">
        <f>MAX(MIN(Inputs!$B$2, F7336*Inputs!$B$16, (Inputs!$B$14-F7336)/Inputs!$B$15)*Inputs!$B$9, 0)</f>
        <v>0</v>
      </c>
      <c r="K7336" s="2">
        <f>MAX(E7336*Inputs!$B$5 - B7336 - Inputs!$B$8, 0) * H7336</f>
        <v>0</v>
      </c>
      <c r="L7336" s="2">
        <f>IF(B7336 &gt;= D7336*Inputs!$B$10, MAX(B7336 - E7336/Inputs!$B$5 - Inputs!$B$8, 0) * I7336, 0)</f>
        <v>0</v>
      </c>
      <c r="M7336" s="2">
        <f t="shared" si="1370"/>
        <v>0</v>
      </c>
      <c r="N7336" s="3" t="str">
        <f t="shared" si="1371"/>
        <v>Idle</v>
      </c>
      <c r="O7336" s="3" t="str">
        <f t="shared" si="1379"/>
        <v>Idle</v>
      </c>
      <c r="P7336" s="2">
        <f t="shared" si="1372"/>
        <v>0</v>
      </c>
      <c r="Q7336" s="2">
        <f t="shared" si="1373"/>
        <v>0</v>
      </c>
      <c r="R7336" s="2">
        <f t="shared" si="1374"/>
        <v>0</v>
      </c>
      <c r="S7336" s="2">
        <f t="shared" si="1375"/>
        <v>0</v>
      </c>
      <c r="T7336" s="2">
        <f t="shared" si="1376"/>
        <v>0</v>
      </c>
      <c r="U7336" s="2">
        <f>IF(O7336="Reg", R7336 * Inputs!$B$7, 0)</f>
        <v>0</v>
      </c>
      <c r="V7336" s="2">
        <f>MAX(F7336 + P7336*Inputs!$B$15 - (Q7336/Inputs!$B$16) - U7336, 0)</f>
        <v>0</v>
      </c>
    </row>
    <row r="7337" spans="1:22" x14ac:dyDescent="0.3">
      <c r="A7337" s="1">
        <v>46328.625</v>
      </c>
      <c r="B7337" s="2">
        <v>45.475375227985047</v>
      </c>
      <c r="C7337" s="2">
        <v>9.5959423903100678</v>
      </c>
      <c r="D7337" s="2">
        <f t="shared" si="1368"/>
        <v>42.736172030524067</v>
      </c>
      <c r="E7337" s="2">
        <f t="shared" si="1369"/>
        <v>87.874811048080645</v>
      </c>
      <c r="F7337" s="2">
        <f t="shared" si="1377"/>
        <v>0</v>
      </c>
      <c r="G7337" s="2">
        <f t="shared" si="1378"/>
        <v>0</v>
      </c>
      <c r="H7337" s="2">
        <f>MIN(Inputs!$B$2, (Inputs!$B$14 - F7337)/Inputs!$B$15)</f>
        <v>170</v>
      </c>
      <c r="I7337" s="2">
        <f>MAX(MIN(Inputs!$B$2, F7337*Inputs!$B$16, Inputs!$B$14*Inputs!$B$4 - G7337), 0)</f>
        <v>0</v>
      </c>
      <c r="J7337" s="2">
        <f>MAX(MIN(Inputs!$B$2, F7337*Inputs!$B$16, (Inputs!$B$14-F7337)/Inputs!$B$15)*Inputs!$B$9, 0)</f>
        <v>0</v>
      </c>
      <c r="K7337" s="2">
        <f>MAX(E7337*Inputs!$B$5 - B7337 - Inputs!$B$8, 0) * H7337</f>
        <v>2015.2579440354061</v>
      </c>
      <c r="L7337" s="2">
        <f>IF(B7337 &gt;= D7337*Inputs!$B$10, MAX(B7337 - E7337/Inputs!$B$5 - Inputs!$B$8, 0) * I7337, 0)</f>
        <v>0</v>
      </c>
      <c r="M7337" s="2">
        <f t="shared" si="1370"/>
        <v>0</v>
      </c>
      <c r="N7337" s="3" t="str">
        <f t="shared" si="1371"/>
        <v>Charge</v>
      </c>
      <c r="O7337" s="3" t="str">
        <f t="shared" si="1379"/>
        <v>Charge</v>
      </c>
      <c r="P7337" s="2">
        <f t="shared" si="1372"/>
        <v>170</v>
      </c>
      <c r="Q7337" s="2">
        <f t="shared" si="1373"/>
        <v>0</v>
      </c>
      <c r="R7337" s="2">
        <f t="shared" si="1374"/>
        <v>0</v>
      </c>
      <c r="S7337" s="2">
        <f t="shared" si="1375"/>
        <v>-7730.8137887574585</v>
      </c>
      <c r="T7337" s="2">
        <f t="shared" si="1376"/>
        <v>0</v>
      </c>
      <c r="U7337" s="2">
        <f>IF(O7337="Reg", R7337 * Inputs!$B$7, 0)</f>
        <v>0</v>
      </c>
      <c r="V7337" s="2">
        <f>MAX(F7337 + P7337*Inputs!$B$15 - (Q7337/Inputs!$B$16) - U7337, 0)</f>
        <v>170</v>
      </c>
    </row>
    <row r="7338" spans="1:22" x14ac:dyDescent="0.3">
      <c r="A7338" s="1">
        <v>46328.666666666657</v>
      </c>
      <c r="B7338" s="2">
        <v>61.300108647739158</v>
      </c>
      <c r="C7338" s="2">
        <v>7.9487219536542364</v>
      </c>
      <c r="D7338" s="2">
        <f t="shared" si="1368"/>
        <v>42.736172030524067</v>
      </c>
      <c r="E7338" s="2">
        <f t="shared" si="1369"/>
        <v>90.211121815165257</v>
      </c>
      <c r="F7338" s="2">
        <f t="shared" si="1377"/>
        <v>170</v>
      </c>
      <c r="G7338" s="2">
        <f t="shared" si="1378"/>
        <v>0</v>
      </c>
      <c r="H7338" s="2">
        <f>MIN(Inputs!$B$2, (Inputs!$B$14 - F7338)/Inputs!$B$15)</f>
        <v>170</v>
      </c>
      <c r="I7338" s="2">
        <f>MAX(MIN(Inputs!$B$2, F7338*Inputs!$B$16, Inputs!$B$14*Inputs!$B$4 - G7338), 0)</f>
        <v>170</v>
      </c>
      <c r="J7338" s="2">
        <f>MAX(MIN(Inputs!$B$2, F7338*Inputs!$B$16, (Inputs!$B$14-F7338)/Inputs!$B$15)*Inputs!$B$9, 0)</f>
        <v>136</v>
      </c>
      <c r="K7338" s="2">
        <f>MAX(E7338*Inputs!$B$5 - B7338 - Inputs!$B$8, 0) * H7338</f>
        <v>0</v>
      </c>
      <c r="L7338" s="2">
        <f>IF(B7338 &gt;= D7338*Inputs!$B$10, MAX(B7338 - E7338/Inputs!$B$5 - Inputs!$B$8, 0) * I7338, 0)</f>
        <v>0</v>
      </c>
      <c r="M7338" s="2">
        <f t="shared" si="1370"/>
        <v>1081.0261856969762</v>
      </c>
      <c r="N7338" s="3" t="str">
        <f t="shared" si="1371"/>
        <v>Reg</v>
      </c>
      <c r="O7338" s="3" t="str">
        <f t="shared" si="1379"/>
        <v>Charge</v>
      </c>
      <c r="P7338" s="2">
        <f t="shared" si="1372"/>
        <v>170</v>
      </c>
      <c r="Q7338" s="2">
        <f t="shared" si="1373"/>
        <v>0</v>
      </c>
      <c r="R7338" s="2">
        <f t="shared" si="1374"/>
        <v>0</v>
      </c>
      <c r="S7338" s="2">
        <f t="shared" si="1375"/>
        <v>-10421.018470115658</v>
      </c>
      <c r="T7338" s="2">
        <f t="shared" si="1376"/>
        <v>0</v>
      </c>
      <c r="U7338" s="2">
        <f>IF(O7338="Reg", R7338 * Inputs!$B$7, 0)</f>
        <v>0</v>
      </c>
      <c r="V7338" s="2">
        <f>MAX(F7338 + P7338*Inputs!$B$15 - (Q7338/Inputs!$B$16) - U7338, 0)</f>
        <v>340</v>
      </c>
    </row>
    <row r="7339" spans="1:22" x14ac:dyDescent="0.3">
      <c r="A7339" s="1">
        <v>46328.708333333343</v>
      </c>
      <c r="B7339" s="2">
        <v>79.24914298912762</v>
      </c>
      <c r="C7339" s="2">
        <v>22.76648100722009</v>
      </c>
      <c r="D7339" s="2">
        <f t="shared" si="1368"/>
        <v>42.736172030524067</v>
      </c>
      <c r="E7339" s="2">
        <f t="shared" si="1369"/>
        <v>109.40972035581588</v>
      </c>
      <c r="F7339" s="2">
        <f t="shared" si="1377"/>
        <v>340</v>
      </c>
      <c r="G7339" s="2">
        <f t="shared" si="1378"/>
        <v>0</v>
      </c>
      <c r="H7339" s="2">
        <f>MIN(Inputs!$B$2, (Inputs!$B$14 - F7339)/Inputs!$B$15)</f>
        <v>0</v>
      </c>
      <c r="I7339" s="2">
        <f>MAX(MIN(Inputs!$B$2, F7339*Inputs!$B$16, Inputs!$B$14*Inputs!$B$4 - G7339), 0)</f>
        <v>170</v>
      </c>
      <c r="J7339" s="2">
        <f>MAX(MIN(Inputs!$B$2, F7339*Inputs!$B$16, (Inputs!$B$14-F7339)/Inputs!$B$15)*Inputs!$B$9, 0)</f>
        <v>0</v>
      </c>
      <c r="K7339" s="2">
        <f>MAX(E7339*Inputs!$B$5 - B7339 - Inputs!$B$8, 0) * H7339</f>
        <v>0</v>
      </c>
      <c r="L7339" s="2">
        <f>IF(B7339 &gt;= D7339*Inputs!$B$10, MAX(B7339 - E7339/Inputs!$B$5 - Inputs!$B$8, 0) * I7339, 0)</f>
        <v>0</v>
      </c>
      <c r="M7339" s="2">
        <f t="shared" si="1370"/>
        <v>0</v>
      </c>
      <c r="N7339" s="3" t="str">
        <f t="shared" si="1371"/>
        <v>Idle</v>
      </c>
      <c r="O7339" s="3" t="str">
        <f t="shared" si="1379"/>
        <v>Idle</v>
      </c>
      <c r="P7339" s="2">
        <f t="shared" si="1372"/>
        <v>0</v>
      </c>
      <c r="Q7339" s="2">
        <f t="shared" si="1373"/>
        <v>0</v>
      </c>
      <c r="R7339" s="2">
        <f t="shared" si="1374"/>
        <v>0</v>
      </c>
      <c r="S7339" s="2">
        <f t="shared" si="1375"/>
        <v>0</v>
      </c>
      <c r="T7339" s="2">
        <f t="shared" si="1376"/>
        <v>0</v>
      </c>
      <c r="U7339" s="2">
        <f>IF(O7339="Reg", R7339 * Inputs!$B$7, 0)</f>
        <v>0</v>
      </c>
      <c r="V7339" s="2">
        <f>MAX(F7339 + P7339*Inputs!$B$15 - (Q7339/Inputs!$B$16) - U7339, 0)</f>
        <v>340</v>
      </c>
    </row>
    <row r="7340" spans="1:22" x14ac:dyDescent="0.3">
      <c r="A7340" s="1">
        <v>46328.75</v>
      </c>
      <c r="B7340" s="2">
        <v>70.884575051750502</v>
      </c>
      <c r="C7340" s="2">
        <v>1.125211487676012</v>
      </c>
      <c r="D7340" s="2">
        <f t="shared" si="1368"/>
        <v>42.736172030524067</v>
      </c>
      <c r="E7340" s="2">
        <f t="shared" si="1369"/>
        <v>104.40179425145976</v>
      </c>
      <c r="F7340" s="2">
        <f t="shared" si="1377"/>
        <v>340</v>
      </c>
      <c r="G7340" s="2">
        <f t="shared" si="1378"/>
        <v>0</v>
      </c>
      <c r="H7340" s="2">
        <f>MIN(Inputs!$B$2, (Inputs!$B$14 - F7340)/Inputs!$B$15)</f>
        <v>0</v>
      </c>
      <c r="I7340" s="2">
        <f>MAX(MIN(Inputs!$B$2, F7340*Inputs!$B$16, Inputs!$B$14*Inputs!$B$4 - G7340), 0)</f>
        <v>170</v>
      </c>
      <c r="J7340" s="2">
        <f>MAX(MIN(Inputs!$B$2, F7340*Inputs!$B$16, (Inputs!$B$14-F7340)/Inputs!$B$15)*Inputs!$B$9, 0)</f>
        <v>0</v>
      </c>
      <c r="K7340" s="2">
        <f>MAX(E7340*Inputs!$B$5 - B7340 - Inputs!$B$8, 0) * H7340</f>
        <v>0</v>
      </c>
      <c r="L7340" s="2">
        <f>IF(B7340 &gt;= D7340*Inputs!$B$10, MAX(B7340 - E7340/Inputs!$B$5 - Inputs!$B$8, 0) * I7340, 0)</f>
        <v>0</v>
      </c>
      <c r="M7340" s="2">
        <f t="shared" si="1370"/>
        <v>0</v>
      </c>
      <c r="N7340" s="3" t="str">
        <f t="shared" si="1371"/>
        <v>Idle</v>
      </c>
      <c r="O7340" s="3" t="str">
        <f t="shared" si="1379"/>
        <v>Idle</v>
      </c>
      <c r="P7340" s="2">
        <f t="shared" si="1372"/>
        <v>0</v>
      </c>
      <c r="Q7340" s="2">
        <f t="shared" si="1373"/>
        <v>0</v>
      </c>
      <c r="R7340" s="2">
        <f t="shared" si="1374"/>
        <v>0</v>
      </c>
      <c r="S7340" s="2">
        <f t="shared" si="1375"/>
        <v>0</v>
      </c>
      <c r="T7340" s="2">
        <f t="shared" si="1376"/>
        <v>0</v>
      </c>
      <c r="U7340" s="2">
        <f>IF(O7340="Reg", R7340 * Inputs!$B$7, 0)</f>
        <v>0</v>
      </c>
      <c r="V7340" s="2">
        <f>MAX(F7340 + P7340*Inputs!$B$15 - (Q7340/Inputs!$B$16) - U7340, 0)</f>
        <v>340</v>
      </c>
    </row>
    <row r="7341" spans="1:22" x14ac:dyDescent="0.3">
      <c r="A7341" s="1">
        <v>46328.791666666657</v>
      </c>
      <c r="B7341" s="2">
        <v>69.588568548928251</v>
      </c>
      <c r="C7341" s="2">
        <v>12.950758224454241</v>
      </c>
      <c r="D7341" s="2">
        <f t="shared" si="1368"/>
        <v>42.736172030524067</v>
      </c>
      <c r="E7341" s="2">
        <f t="shared" si="1369"/>
        <v>96.602172173768068</v>
      </c>
      <c r="F7341" s="2">
        <f t="shared" si="1377"/>
        <v>340</v>
      </c>
      <c r="G7341" s="2">
        <f t="shared" si="1378"/>
        <v>0</v>
      </c>
      <c r="H7341" s="2">
        <f>MIN(Inputs!$B$2, (Inputs!$B$14 - F7341)/Inputs!$B$15)</f>
        <v>0</v>
      </c>
      <c r="I7341" s="2">
        <f>MAX(MIN(Inputs!$B$2, F7341*Inputs!$B$16, Inputs!$B$14*Inputs!$B$4 - G7341), 0)</f>
        <v>170</v>
      </c>
      <c r="J7341" s="2">
        <f>MAX(MIN(Inputs!$B$2, F7341*Inputs!$B$16, (Inputs!$B$14-F7341)/Inputs!$B$15)*Inputs!$B$9, 0)</f>
        <v>0</v>
      </c>
      <c r="K7341" s="2">
        <f>MAX(E7341*Inputs!$B$5 - B7341 - Inputs!$B$8, 0) * H7341</f>
        <v>0</v>
      </c>
      <c r="L7341" s="2">
        <f>IF(B7341 &gt;= D7341*Inputs!$B$10, MAX(B7341 - E7341/Inputs!$B$5 - Inputs!$B$8, 0) * I7341, 0)</f>
        <v>0</v>
      </c>
      <c r="M7341" s="2">
        <f t="shared" si="1370"/>
        <v>0</v>
      </c>
      <c r="N7341" s="3" t="str">
        <f t="shared" si="1371"/>
        <v>Idle</v>
      </c>
      <c r="O7341" s="3" t="str">
        <f t="shared" si="1379"/>
        <v>Idle</v>
      </c>
      <c r="P7341" s="2">
        <f t="shared" si="1372"/>
        <v>0</v>
      </c>
      <c r="Q7341" s="2">
        <f t="shared" si="1373"/>
        <v>0</v>
      </c>
      <c r="R7341" s="2">
        <f t="shared" si="1374"/>
        <v>0</v>
      </c>
      <c r="S7341" s="2">
        <f t="shared" si="1375"/>
        <v>0</v>
      </c>
      <c r="T7341" s="2">
        <f t="shared" si="1376"/>
        <v>0</v>
      </c>
      <c r="U7341" s="2">
        <f>IF(O7341="Reg", R7341 * Inputs!$B$7, 0)</f>
        <v>0</v>
      </c>
      <c r="V7341" s="2">
        <f>MAX(F7341 + P7341*Inputs!$B$15 - (Q7341/Inputs!$B$16) - U7341, 0)</f>
        <v>340</v>
      </c>
    </row>
    <row r="7342" spans="1:22" x14ac:dyDescent="0.3">
      <c r="A7342" s="1">
        <v>46328.833333333343</v>
      </c>
      <c r="B7342" s="2">
        <v>200.75109582295329</v>
      </c>
      <c r="C7342" s="2">
        <v>6.32303783835372</v>
      </c>
      <c r="D7342" s="2">
        <f t="shared" si="1368"/>
        <v>42.736172030524067</v>
      </c>
      <c r="E7342" s="2">
        <f t="shared" si="1369"/>
        <v>87.468913116256374</v>
      </c>
      <c r="F7342" s="2">
        <f t="shared" si="1377"/>
        <v>340</v>
      </c>
      <c r="G7342" s="2">
        <f t="shared" si="1378"/>
        <v>0</v>
      </c>
      <c r="H7342" s="2">
        <f>MIN(Inputs!$B$2, (Inputs!$B$14 - F7342)/Inputs!$B$15)</f>
        <v>0</v>
      </c>
      <c r="I7342" s="2">
        <f>MAX(MIN(Inputs!$B$2, F7342*Inputs!$B$16, Inputs!$B$14*Inputs!$B$4 - G7342), 0)</f>
        <v>170</v>
      </c>
      <c r="J7342" s="2">
        <f>MAX(MIN(Inputs!$B$2, F7342*Inputs!$B$16, (Inputs!$B$14-F7342)/Inputs!$B$15)*Inputs!$B$9, 0)</f>
        <v>0</v>
      </c>
      <c r="K7342" s="2">
        <f>MAX(E7342*Inputs!$B$5 - B7342 - Inputs!$B$8, 0) * H7342</f>
        <v>0</v>
      </c>
      <c r="L7342" s="2">
        <f>IF(B7342 &gt;= D7342*Inputs!$B$10, MAX(B7342 - E7342/Inputs!$B$5 - Inputs!$B$8, 0) * I7342, 0)</f>
        <v>13830.28261971617</v>
      </c>
      <c r="M7342" s="2">
        <f t="shared" si="1370"/>
        <v>0</v>
      </c>
      <c r="N7342" s="3" t="str">
        <f t="shared" si="1371"/>
        <v>Discharge</v>
      </c>
      <c r="O7342" s="3" t="str">
        <f t="shared" si="1379"/>
        <v>Discharge</v>
      </c>
      <c r="P7342" s="2">
        <f t="shared" si="1372"/>
        <v>0</v>
      </c>
      <c r="Q7342" s="2">
        <f t="shared" si="1373"/>
        <v>170</v>
      </c>
      <c r="R7342" s="2">
        <f t="shared" si="1374"/>
        <v>0</v>
      </c>
      <c r="S7342" s="2">
        <f t="shared" si="1375"/>
        <v>34127.686289902056</v>
      </c>
      <c r="T7342" s="2">
        <f t="shared" si="1376"/>
        <v>0</v>
      </c>
      <c r="U7342" s="2">
        <f>IF(O7342="Reg", R7342 * Inputs!$B$7, 0)</f>
        <v>0</v>
      </c>
      <c r="V7342" s="2">
        <f>MAX(F7342 + P7342*Inputs!$B$15 - (Q7342/Inputs!$B$16) - U7342, 0)</f>
        <v>170</v>
      </c>
    </row>
    <row r="7343" spans="1:22" x14ac:dyDescent="0.3">
      <c r="A7343" s="1">
        <v>46328.875</v>
      </c>
      <c r="B7343" s="2">
        <v>59.493239830492762</v>
      </c>
      <c r="C7343" s="2">
        <v>18.347680973215841</v>
      </c>
      <c r="D7343" s="2">
        <f t="shared" si="1368"/>
        <v>42.736172030524067</v>
      </c>
      <c r="E7343" s="2">
        <f t="shared" si="1369"/>
        <v>55.974642288874833</v>
      </c>
      <c r="F7343" s="2">
        <f t="shared" si="1377"/>
        <v>170</v>
      </c>
      <c r="G7343" s="2">
        <f t="shared" si="1378"/>
        <v>170</v>
      </c>
      <c r="H7343" s="2">
        <f>MIN(Inputs!$B$2, (Inputs!$B$14 - F7343)/Inputs!$B$15)</f>
        <v>170</v>
      </c>
      <c r="I7343" s="2">
        <f>MAX(MIN(Inputs!$B$2, F7343*Inputs!$B$16, Inputs!$B$14*Inputs!$B$4 - G7343), 0)</f>
        <v>170</v>
      </c>
      <c r="J7343" s="2">
        <f>MAX(MIN(Inputs!$B$2, F7343*Inputs!$B$16, (Inputs!$B$14-F7343)/Inputs!$B$15)*Inputs!$B$9, 0)</f>
        <v>136</v>
      </c>
      <c r="K7343" s="2">
        <f>MAX(E7343*Inputs!$B$5 - B7343 - Inputs!$B$8, 0) * H7343</f>
        <v>0</v>
      </c>
      <c r="L7343" s="2">
        <f>IF(B7343 &gt;= D7343*Inputs!$B$10, MAX(B7343 - E7343/Inputs!$B$5 - Inputs!$B$8, 0) * I7343, 0)</f>
        <v>0</v>
      </c>
      <c r="M7343" s="2">
        <f t="shared" si="1370"/>
        <v>2495.2846123573545</v>
      </c>
      <c r="N7343" s="3" t="str">
        <f t="shared" si="1371"/>
        <v>Reg</v>
      </c>
      <c r="O7343" s="3" t="str">
        <f t="shared" si="1379"/>
        <v>Discharge</v>
      </c>
      <c r="P7343" s="2">
        <f t="shared" si="1372"/>
        <v>0</v>
      </c>
      <c r="Q7343" s="2">
        <f t="shared" si="1373"/>
        <v>170</v>
      </c>
      <c r="R7343" s="2">
        <f t="shared" si="1374"/>
        <v>0</v>
      </c>
      <c r="S7343" s="2">
        <f t="shared" si="1375"/>
        <v>10113.85077118377</v>
      </c>
      <c r="T7343" s="2">
        <f t="shared" si="1376"/>
        <v>0</v>
      </c>
      <c r="U7343" s="2">
        <f>IF(O7343="Reg", R7343 * Inputs!$B$7, 0)</f>
        <v>0</v>
      </c>
      <c r="V7343" s="2">
        <f>MAX(F7343 + P7343*Inputs!$B$15 - (Q7343/Inputs!$B$16) - U7343, 0)</f>
        <v>0</v>
      </c>
    </row>
    <row r="7344" spans="1:22" x14ac:dyDescent="0.3">
      <c r="A7344" s="1">
        <v>46328.916666666657</v>
      </c>
      <c r="B7344" s="2">
        <v>176.49169989164281</v>
      </c>
      <c r="C7344" s="2">
        <v>10.89955916181596</v>
      </c>
      <c r="D7344" s="2">
        <f t="shared" si="1368"/>
        <v>42.736172030524067</v>
      </c>
      <c r="E7344" s="2">
        <f t="shared" si="1369"/>
        <v>46.911665342733592</v>
      </c>
      <c r="F7344" s="2">
        <f t="shared" si="1377"/>
        <v>0</v>
      </c>
      <c r="G7344" s="2">
        <f t="shared" si="1378"/>
        <v>340</v>
      </c>
      <c r="H7344" s="2">
        <f>MIN(Inputs!$B$2, (Inputs!$B$14 - F7344)/Inputs!$B$15)</f>
        <v>170</v>
      </c>
      <c r="I7344" s="2">
        <f>MAX(MIN(Inputs!$B$2, F7344*Inputs!$B$16, Inputs!$B$14*Inputs!$B$4 - G7344), 0)</f>
        <v>0</v>
      </c>
      <c r="J7344" s="2">
        <f>MAX(MIN(Inputs!$B$2, F7344*Inputs!$B$16, (Inputs!$B$14-F7344)/Inputs!$B$15)*Inputs!$B$9, 0)</f>
        <v>0</v>
      </c>
      <c r="K7344" s="2">
        <f>MAX(E7344*Inputs!$B$5 - B7344 - Inputs!$B$8, 0) * H7344</f>
        <v>0</v>
      </c>
      <c r="L7344" s="2">
        <f>IF(B7344 &gt;= D7344*Inputs!$B$10, MAX(B7344 - E7344/Inputs!$B$5 - Inputs!$B$8, 0) * I7344, 0)</f>
        <v>0</v>
      </c>
      <c r="M7344" s="2">
        <f t="shared" si="1370"/>
        <v>0</v>
      </c>
      <c r="N7344" s="3" t="str">
        <f t="shared" si="1371"/>
        <v>Idle</v>
      </c>
      <c r="O7344" s="3" t="str">
        <f t="shared" si="1379"/>
        <v>Idle</v>
      </c>
      <c r="P7344" s="2">
        <f t="shared" si="1372"/>
        <v>0</v>
      </c>
      <c r="Q7344" s="2">
        <f t="shared" si="1373"/>
        <v>0</v>
      </c>
      <c r="R7344" s="2">
        <f t="shared" si="1374"/>
        <v>0</v>
      </c>
      <c r="S7344" s="2">
        <f t="shared" si="1375"/>
        <v>0</v>
      </c>
      <c r="T7344" s="2">
        <f t="shared" si="1376"/>
        <v>0</v>
      </c>
      <c r="U7344" s="2">
        <f>IF(O7344="Reg", R7344 * Inputs!$B$7, 0)</f>
        <v>0</v>
      </c>
      <c r="V7344" s="2">
        <f>MAX(F7344 + P7344*Inputs!$B$15 - (Q7344/Inputs!$B$16) - U7344, 0)</f>
        <v>0</v>
      </c>
    </row>
    <row r="7345" spans="1:22" x14ac:dyDescent="0.3">
      <c r="A7345" s="1">
        <v>46328.958333333343</v>
      </c>
      <c r="B7345" s="2">
        <v>49.201586362991002</v>
      </c>
      <c r="C7345" s="2">
        <v>5.9628451694157576</v>
      </c>
      <c r="D7345" s="2">
        <f t="shared" si="1368"/>
        <v>42.736172030524067</v>
      </c>
      <c r="E7345" s="2">
        <f t="shared" si="1369"/>
        <v>17.496382027459795</v>
      </c>
      <c r="F7345" s="2">
        <f t="shared" si="1377"/>
        <v>0</v>
      </c>
      <c r="G7345" s="2">
        <f t="shared" si="1378"/>
        <v>340</v>
      </c>
      <c r="H7345" s="2">
        <f>MIN(Inputs!$B$2, (Inputs!$B$14 - F7345)/Inputs!$B$15)</f>
        <v>170</v>
      </c>
      <c r="I7345" s="2">
        <f>MAX(MIN(Inputs!$B$2, F7345*Inputs!$B$16, Inputs!$B$14*Inputs!$B$4 - G7345), 0)</f>
        <v>0</v>
      </c>
      <c r="J7345" s="2">
        <f>MAX(MIN(Inputs!$B$2, F7345*Inputs!$B$16, (Inputs!$B$14-F7345)/Inputs!$B$15)*Inputs!$B$9, 0)</f>
        <v>0</v>
      </c>
      <c r="K7345" s="2">
        <f>MAX(E7345*Inputs!$B$5 - B7345 - Inputs!$B$8, 0) * H7345</f>
        <v>0</v>
      </c>
      <c r="L7345" s="2">
        <f>IF(B7345 &gt;= D7345*Inputs!$B$10, MAX(B7345 - E7345/Inputs!$B$5 - Inputs!$B$8, 0) * I7345, 0)</f>
        <v>0</v>
      </c>
      <c r="M7345" s="2">
        <f t="shared" si="1370"/>
        <v>0</v>
      </c>
      <c r="N7345" s="3" t="str">
        <f t="shared" si="1371"/>
        <v>Idle</v>
      </c>
      <c r="O7345" s="3" t="str">
        <f t="shared" si="1379"/>
        <v>Idle</v>
      </c>
      <c r="P7345" s="2">
        <f t="shared" si="1372"/>
        <v>0</v>
      </c>
      <c r="Q7345" s="2">
        <f t="shared" si="1373"/>
        <v>0</v>
      </c>
      <c r="R7345" s="2">
        <f t="shared" si="1374"/>
        <v>0</v>
      </c>
      <c r="S7345" s="2">
        <f t="shared" si="1375"/>
        <v>0</v>
      </c>
      <c r="T7345" s="2">
        <f t="shared" si="1376"/>
        <v>0</v>
      </c>
      <c r="U7345" s="2">
        <f>IF(O7345="Reg", R7345 * Inputs!$B$7, 0)</f>
        <v>0</v>
      </c>
      <c r="V7345" s="2">
        <f>MAX(F7345 + P7345*Inputs!$B$15 - (Q7345/Inputs!$B$16) - U7345, 0)</f>
        <v>0</v>
      </c>
    </row>
    <row r="7346" spans="1:22" x14ac:dyDescent="0.3">
      <c r="A7346" s="1">
        <v>46329</v>
      </c>
      <c r="B7346" s="2">
        <v>24.08684258560039</v>
      </c>
      <c r="C7346" s="2">
        <v>3.9296568767133762</v>
      </c>
      <c r="D7346" s="2">
        <f t="shared" si="1368"/>
        <v>43.159995422964478</v>
      </c>
      <c r="E7346" s="2">
        <f t="shared" si="1369"/>
        <v>9.2961176336279632</v>
      </c>
      <c r="F7346" s="2">
        <f t="shared" si="1377"/>
        <v>0</v>
      </c>
      <c r="G7346" s="2">
        <f t="shared" si="1378"/>
        <v>0</v>
      </c>
      <c r="H7346" s="2">
        <f>MIN(Inputs!$B$2, (Inputs!$B$14 - F7346)/Inputs!$B$15)</f>
        <v>170</v>
      </c>
      <c r="I7346" s="2">
        <f>MAX(MIN(Inputs!$B$2, F7346*Inputs!$B$16, Inputs!$B$14*Inputs!$B$4 - G7346), 0)</f>
        <v>0</v>
      </c>
      <c r="J7346" s="2">
        <f>MAX(MIN(Inputs!$B$2, F7346*Inputs!$B$16, (Inputs!$B$14-F7346)/Inputs!$B$15)*Inputs!$B$9, 0)</f>
        <v>0</v>
      </c>
      <c r="K7346" s="2">
        <f>MAX(E7346*Inputs!$B$5 - B7346 - Inputs!$B$8, 0) * H7346</f>
        <v>0</v>
      </c>
      <c r="L7346" s="2">
        <f>IF(B7346 &gt;= D7346*Inputs!$B$10, MAX(B7346 - E7346/Inputs!$B$5 - Inputs!$B$8, 0) * I7346, 0)</f>
        <v>0</v>
      </c>
      <c r="M7346" s="2">
        <f t="shared" si="1370"/>
        <v>0</v>
      </c>
      <c r="N7346" s="3" t="str">
        <f t="shared" si="1371"/>
        <v>Idle</v>
      </c>
      <c r="O7346" s="3" t="str">
        <f t="shared" si="1379"/>
        <v>Idle</v>
      </c>
      <c r="P7346" s="2">
        <f t="shared" si="1372"/>
        <v>0</v>
      </c>
      <c r="Q7346" s="2">
        <f t="shared" si="1373"/>
        <v>0</v>
      </c>
      <c r="R7346" s="2">
        <f t="shared" si="1374"/>
        <v>0</v>
      </c>
      <c r="S7346" s="2">
        <f t="shared" si="1375"/>
        <v>0</v>
      </c>
      <c r="T7346" s="2">
        <f t="shared" si="1376"/>
        <v>0</v>
      </c>
      <c r="U7346" s="2">
        <f>IF(O7346="Reg", R7346 * Inputs!$B$7, 0)</f>
        <v>0</v>
      </c>
      <c r="V7346" s="2">
        <f>MAX(F7346 + P7346*Inputs!$B$15 - (Q7346/Inputs!$B$16) - U7346, 0)</f>
        <v>0</v>
      </c>
    </row>
    <row r="7347" spans="1:22" x14ac:dyDescent="0.3">
      <c r="A7347" s="1">
        <v>46329.041666666657</v>
      </c>
      <c r="B7347" s="2">
        <v>14.789014203858001</v>
      </c>
      <c r="C7347" s="2">
        <v>4.6133566375869401</v>
      </c>
      <c r="D7347" s="2">
        <f t="shared" si="1368"/>
        <v>43.159995422964478</v>
      </c>
      <c r="E7347" s="2">
        <f t="shared" si="1369"/>
        <v>31.985612586117529</v>
      </c>
      <c r="F7347" s="2">
        <f t="shared" si="1377"/>
        <v>0</v>
      </c>
      <c r="G7347" s="2">
        <f t="shared" si="1378"/>
        <v>0</v>
      </c>
      <c r="H7347" s="2">
        <f>MIN(Inputs!$B$2, (Inputs!$B$14 - F7347)/Inputs!$B$15)</f>
        <v>170</v>
      </c>
      <c r="I7347" s="2">
        <f>MAX(MIN(Inputs!$B$2, F7347*Inputs!$B$16, Inputs!$B$14*Inputs!$B$4 - G7347), 0)</f>
        <v>0</v>
      </c>
      <c r="J7347" s="2">
        <f>MAX(MIN(Inputs!$B$2, F7347*Inputs!$B$16, (Inputs!$B$14-F7347)/Inputs!$B$15)*Inputs!$B$9, 0)</f>
        <v>0</v>
      </c>
      <c r="K7347" s="2">
        <f>MAX(E7347*Inputs!$B$5 - B7347 - Inputs!$B$8, 0) * H7347</f>
        <v>0</v>
      </c>
      <c r="L7347" s="2">
        <f>IF(B7347 &gt;= D7347*Inputs!$B$10, MAX(B7347 - E7347/Inputs!$B$5 - Inputs!$B$8, 0) * I7347, 0)</f>
        <v>0</v>
      </c>
      <c r="M7347" s="2">
        <f t="shared" si="1370"/>
        <v>0</v>
      </c>
      <c r="N7347" s="3" t="str">
        <f t="shared" si="1371"/>
        <v>Idle</v>
      </c>
      <c r="O7347" s="3" t="str">
        <f t="shared" si="1379"/>
        <v>Idle</v>
      </c>
      <c r="P7347" s="2">
        <f t="shared" si="1372"/>
        <v>0</v>
      </c>
      <c r="Q7347" s="2">
        <f t="shared" si="1373"/>
        <v>0</v>
      </c>
      <c r="R7347" s="2">
        <f t="shared" si="1374"/>
        <v>0</v>
      </c>
      <c r="S7347" s="2">
        <f t="shared" si="1375"/>
        <v>0</v>
      </c>
      <c r="T7347" s="2">
        <f t="shared" si="1376"/>
        <v>0</v>
      </c>
      <c r="U7347" s="2">
        <f>IF(O7347="Reg", R7347 * Inputs!$B$7, 0)</f>
        <v>0</v>
      </c>
      <c r="V7347" s="2">
        <f>MAX(F7347 + P7347*Inputs!$B$15 - (Q7347/Inputs!$B$16) - U7347, 0)</f>
        <v>0</v>
      </c>
    </row>
    <row r="7348" spans="1:22" x14ac:dyDescent="0.3">
      <c r="A7348" s="1">
        <v>46329.083333333343</v>
      </c>
      <c r="B7348" s="2">
        <v>11.785470858664061</v>
      </c>
      <c r="C7348" s="2">
        <v>13.891329028499429</v>
      </c>
      <c r="D7348" s="2">
        <f t="shared" si="1368"/>
        <v>43.159995422964478</v>
      </c>
      <c r="E7348" s="2">
        <f t="shared" si="1369"/>
        <v>29.520776885474529</v>
      </c>
      <c r="F7348" s="2">
        <f t="shared" si="1377"/>
        <v>0</v>
      </c>
      <c r="G7348" s="2">
        <f t="shared" si="1378"/>
        <v>0</v>
      </c>
      <c r="H7348" s="2">
        <f>MIN(Inputs!$B$2, (Inputs!$B$14 - F7348)/Inputs!$B$15)</f>
        <v>170</v>
      </c>
      <c r="I7348" s="2">
        <f>MAX(MIN(Inputs!$B$2, F7348*Inputs!$B$16, Inputs!$B$14*Inputs!$B$4 - G7348), 0)</f>
        <v>0</v>
      </c>
      <c r="J7348" s="2">
        <f>MAX(MIN(Inputs!$B$2, F7348*Inputs!$B$16, (Inputs!$B$14-F7348)/Inputs!$B$15)*Inputs!$B$9, 0)</f>
        <v>0</v>
      </c>
      <c r="K7348" s="2">
        <f>MAX(E7348*Inputs!$B$5 - B7348 - Inputs!$B$8, 0) * H7348</f>
        <v>0</v>
      </c>
      <c r="L7348" s="2">
        <f>IF(B7348 &gt;= D7348*Inputs!$B$10, MAX(B7348 - E7348/Inputs!$B$5 - Inputs!$B$8, 0) * I7348, 0)</f>
        <v>0</v>
      </c>
      <c r="M7348" s="2">
        <f t="shared" si="1370"/>
        <v>0</v>
      </c>
      <c r="N7348" s="3" t="str">
        <f t="shared" si="1371"/>
        <v>Idle</v>
      </c>
      <c r="O7348" s="3" t="str">
        <f t="shared" si="1379"/>
        <v>Idle</v>
      </c>
      <c r="P7348" s="2">
        <f t="shared" si="1372"/>
        <v>0</v>
      </c>
      <c r="Q7348" s="2">
        <f t="shared" si="1373"/>
        <v>0</v>
      </c>
      <c r="R7348" s="2">
        <f t="shared" si="1374"/>
        <v>0</v>
      </c>
      <c r="S7348" s="2">
        <f t="shared" si="1375"/>
        <v>0</v>
      </c>
      <c r="T7348" s="2">
        <f t="shared" si="1376"/>
        <v>0</v>
      </c>
      <c r="U7348" s="2">
        <f>IF(O7348="Reg", R7348 * Inputs!$B$7, 0)</f>
        <v>0</v>
      </c>
      <c r="V7348" s="2">
        <f>MAX(F7348 + P7348*Inputs!$B$15 - (Q7348/Inputs!$B$16) - U7348, 0)</f>
        <v>0</v>
      </c>
    </row>
    <row r="7349" spans="1:22" x14ac:dyDescent="0.3">
      <c r="A7349" s="1">
        <v>46329.125</v>
      </c>
      <c r="B7349" s="2">
        <v>5.1153781536453238</v>
      </c>
      <c r="C7349" s="2">
        <v>9.7395883520584494</v>
      </c>
      <c r="D7349" s="2">
        <f t="shared" si="1368"/>
        <v>43.159995422964478</v>
      </c>
      <c r="E7349" s="2">
        <f t="shared" si="1369"/>
        <v>51.553906582845649</v>
      </c>
      <c r="F7349" s="2">
        <f t="shared" si="1377"/>
        <v>0</v>
      </c>
      <c r="G7349" s="2">
        <f t="shared" si="1378"/>
        <v>0</v>
      </c>
      <c r="H7349" s="2">
        <f>MIN(Inputs!$B$2, (Inputs!$B$14 - F7349)/Inputs!$B$15)</f>
        <v>170</v>
      </c>
      <c r="I7349" s="2">
        <f>MAX(MIN(Inputs!$B$2, F7349*Inputs!$B$16, Inputs!$B$14*Inputs!$B$4 - G7349), 0)</f>
        <v>0</v>
      </c>
      <c r="J7349" s="2">
        <f>MAX(MIN(Inputs!$B$2, F7349*Inputs!$B$16, (Inputs!$B$14-F7349)/Inputs!$B$15)*Inputs!$B$9, 0)</f>
        <v>0</v>
      </c>
      <c r="K7349" s="2">
        <f>MAX(E7349*Inputs!$B$5 - B7349 - Inputs!$B$8, 0) * H7349</f>
        <v>3442.8501386740036</v>
      </c>
      <c r="L7349" s="2">
        <f>IF(B7349 &gt;= D7349*Inputs!$B$10, MAX(B7349 - E7349/Inputs!$B$5 - Inputs!$B$8, 0) * I7349, 0)</f>
        <v>0</v>
      </c>
      <c r="M7349" s="2">
        <f t="shared" si="1370"/>
        <v>0</v>
      </c>
      <c r="N7349" s="3" t="str">
        <f t="shared" si="1371"/>
        <v>Charge</v>
      </c>
      <c r="O7349" s="3" t="str">
        <f t="shared" si="1379"/>
        <v>Charge</v>
      </c>
      <c r="P7349" s="2">
        <f t="shared" si="1372"/>
        <v>170</v>
      </c>
      <c r="Q7349" s="2">
        <f t="shared" si="1373"/>
        <v>0</v>
      </c>
      <c r="R7349" s="2">
        <f t="shared" si="1374"/>
        <v>0</v>
      </c>
      <c r="S7349" s="2">
        <f t="shared" si="1375"/>
        <v>-869.61428611970507</v>
      </c>
      <c r="T7349" s="2">
        <f t="shared" si="1376"/>
        <v>0</v>
      </c>
      <c r="U7349" s="2">
        <f>IF(O7349="Reg", R7349 * Inputs!$B$7, 0)</f>
        <v>0</v>
      </c>
      <c r="V7349" s="2">
        <f>MAX(F7349 + P7349*Inputs!$B$15 - (Q7349/Inputs!$B$16) - U7349, 0)</f>
        <v>170</v>
      </c>
    </row>
    <row r="7350" spans="1:22" x14ac:dyDescent="0.3">
      <c r="A7350" s="1">
        <v>46329.166666666657</v>
      </c>
      <c r="B7350" s="2">
        <v>0</v>
      </c>
      <c r="C7350" s="2">
        <v>1.8349692124073429</v>
      </c>
      <c r="D7350" s="2">
        <f t="shared" si="1368"/>
        <v>43.159995422964478</v>
      </c>
      <c r="E7350" s="2">
        <f t="shared" si="1369"/>
        <v>50.701343557238097</v>
      </c>
      <c r="F7350" s="2">
        <f t="shared" si="1377"/>
        <v>170</v>
      </c>
      <c r="G7350" s="2">
        <f t="shared" si="1378"/>
        <v>0</v>
      </c>
      <c r="H7350" s="2">
        <f>MIN(Inputs!$B$2, (Inputs!$B$14 - F7350)/Inputs!$B$15)</f>
        <v>170</v>
      </c>
      <c r="I7350" s="2">
        <f>MAX(MIN(Inputs!$B$2, F7350*Inputs!$B$16, Inputs!$B$14*Inputs!$B$4 - G7350), 0)</f>
        <v>170</v>
      </c>
      <c r="J7350" s="2">
        <f>MAX(MIN(Inputs!$B$2, F7350*Inputs!$B$16, (Inputs!$B$14-F7350)/Inputs!$B$15)*Inputs!$B$9, 0)</f>
        <v>136</v>
      </c>
      <c r="K7350" s="2">
        <f>MAX(E7350*Inputs!$B$5 - B7350 - Inputs!$B$8, 0) * H7350</f>
        <v>4184.9209961628194</v>
      </c>
      <c r="L7350" s="2">
        <f>IF(B7350 &gt;= D7350*Inputs!$B$10, MAX(B7350 - E7350/Inputs!$B$5 - Inputs!$B$8, 0) * I7350, 0)</f>
        <v>0</v>
      </c>
      <c r="M7350" s="2">
        <f t="shared" si="1370"/>
        <v>249.55581288739864</v>
      </c>
      <c r="N7350" s="3" t="str">
        <f t="shared" si="1371"/>
        <v>Charge</v>
      </c>
      <c r="O7350" s="3" t="str">
        <f t="shared" si="1379"/>
        <v>Charge</v>
      </c>
      <c r="P7350" s="2">
        <f t="shared" si="1372"/>
        <v>170</v>
      </c>
      <c r="Q7350" s="2">
        <f t="shared" si="1373"/>
        <v>0</v>
      </c>
      <c r="R7350" s="2">
        <f t="shared" si="1374"/>
        <v>0</v>
      </c>
      <c r="S7350" s="2">
        <f t="shared" si="1375"/>
        <v>0</v>
      </c>
      <c r="T7350" s="2">
        <f t="shared" si="1376"/>
        <v>0</v>
      </c>
      <c r="U7350" s="2">
        <f>IF(O7350="Reg", R7350 * Inputs!$B$7, 0)</f>
        <v>0</v>
      </c>
      <c r="V7350" s="2">
        <f>MAX(F7350 + P7350*Inputs!$B$15 - (Q7350/Inputs!$B$16) - U7350, 0)</f>
        <v>340</v>
      </c>
    </row>
    <row r="7351" spans="1:22" x14ac:dyDescent="0.3">
      <c r="A7351" s="1">
        <v>46329.208333333343</v>
      </c>
      <c r="B7351" s="2">
        <v>0</v>
      </c>
      <c r="C7351" s="2">
        <v>9.0294074031690812</v>
      </c>
      <c r="D7351" s="2">
        <f t="shared" si="1368"/>
        <v>43.159995422964478</v>
      </c>
      <c r="E7351" s="2">
        <f t="shared" si="1369"/>
        <v>52.51040052877358</v>
      </c>
      <c r="F7351" s="2">
        <f t="shared" si="1377"/>
        <v>340</v>
      </c>
      <c r="G7351" s="2">
        <f t="shared" si="1378"/>
        <v>0</v>
      </c>
      <c r="H7351" s="2">
        <f>MIN(Inputs!$B$2, (Inputs!$B$14 - F7351)/Inputs!$B$15)</f>
        <v>0</v>
      </c>
      <c r="I7351" s="2">
        <f>MAX(MIN(Inputs!$B$2, F7351*Inputs!$B$16, Inputs!$B$14*Inputs!$B$4 - G7351), 0)</f>
        <v>170</v>
      </c>
      <c r="J7351" s="2">
        <f>MAX(MIN(Inputs!$B$2, F7351*Inputs!$B$16, (Inputs!$B$14-F7351)/Inputs!$B$15)*Inputs!$B$9, 0)</f>
        <v>0</v>
      </c>
      <c r="K7351" s="2">
        <f>MAX(E7351*Inputs!$B$5 - B7351 - Inputs!$B$8, 0) * H7351</f>
        <v>0</v>
      </c>
      <c r="L7351" s="2">
        <f>IF(B7351 &gt;= D7351*Inputs!$B$10, MAX(B7351 - E7351/Inputs!$B$5 - Inputs!$B$8, 0) * I7351, 0)</f>
        <v>0</v>
      </c>
      <c r="M7351" s="2">
        <f t="shared" si="1370"/>
        <v>0</v>
      </c>
      <c r="N7351" s="3" t="str">
        <f t="shared" si="1371"/>
        <v>Idle</v>
      </c>
      <c r="O7351" s="3" t="str">
        <f t="shared" si="1379"/>
        <v>Idle</v>
      </c>
      <c r="P7351" s="2">
        <f t="shared" si="1372"/>
        <v>0</v>
      </c>
      <c r="Q7351" s="2">
        <f t="shared" si="1373"/>
        <v>0</v>
      </c>
      <c r="R7351" s="2">
        <f t="shared" si="1374"/>
        <v>0</v>
      </c>
      <c r="S7351" s="2">
        <f t="shared" si="1375"/>
        <v>0</v>
      </c>
      <c r="T7351" s="2">
        <f t="shared" si="1376"/>
        <v>0</v>
      </c>
      <c r="U7351" s="2">
        <f>IF(O7351="Reg", R7351 * Inputs!$B$7, 0)</f>
        <v>0</v>
      </c>
      <c r="V7351" s="2">
        <f>MAX(F7351 + P7351*Inputs!$B$15 - (Q7351/Inputs!$B$16) - U7351, 0)</f>
        <v>340</v>
      </c>
    </row>
    <row r="7352" spans="1:22" x14ac:dyDescent="0.3">
      <c r="A7352" s="1">
        <v>46329.25</v>
      </c>
      <c r="B7352" s="2">
        <v>160.22381230053779</v>
      </c>
      <c r="C7352" s="2">
        <v>7.5243287545818784</v>
      </c>
      <c r="D7352" s="2">
        <f t="shared" si="1368"/>
        <v>43.159995422964478</v>
      </c>
      <c r="E7352" s="2">
        <f t="shared" si="1369"/>
        <v>54.152074136506364</v>
      </c>
      <c r="F7352" s="2">
        <f t="shared" si="1377"/>
        <v>340</v>
      </c>
      <c r="G7352" s="2">
        <f t="shared" si="1378"/>
        <v>0</v>
      </c>
      <c r="H7352" s="2">
        <f>MIN(Inputs!$B$2, (Inputs!$B$14 - F7352)/Inputs!$B$15)</f>
        <v>0</v>
      </c>
      <c r="I7352" s="2">
        <f>MAX(MIN(Inputs!$B$2, F7352*Inputs!$B$16, Inputs!$B$14*Inputs!$B$4 - G7352), 0)</f>
        <v>170</v>
      </c>
      <c r="J7352" s="2">
        <f>MAX(MIN(Inputs!$B$2, F7352*Inputs!$B$16, (Inputs!$B$14-F7352)/Inputs!$B$15)*Inputs!$B$9, 0)</f>
        <v>0</v>
      </c>
      <c r="K7352" s="2">
        <f>MAX(E7352*Inputs!$B$5 - B7352 - Inputs!$B$8, 0) * H7352</f>
        <v>0</v>
      </c>
      <c r="L7352" s="2">
        <f>IF(B7352 &gt;= D7352*Inputs!$B$10, MAX(B7352 - E7352/Inputs!$B$5 - Inputs!$B$8, 0) * I7352, 0)</f>
        <v>13376.851951084514</v>
      </c>
      <c r="M7352" s="2">
        <f t="shared" si="1370"/>
        <v>0</v>
      </c>
      <c r="N7352" s="3" t="str">
        <f t="shared" si="1371"/>
        <v>Discharge</v>
      </c>
      <c r="O7352" s="3" t="str">
        <f t="shared" si="1379"/>
        <v>Idle</v>
      </c>
      <c r="P7352" s="2">
        <f t="shared" si="1372"/>
        <v>0</v>
      </c>
      <c r="Q7352" s="2">
        <f t="shared" si="1373"/>
        <v>0</v>
      </c>
      <c r="R7352" s="2">
        <f t="shared" si="1374"/>
        <v>0</v>
      </c>
      <c r="S7352" s="2">
        <f t="shared" si="1375"/>
        <v>0</v>
      </c>
      <c r="T7352" s="2">
        <f t="shared" si="1376"/>
        <v>0</v>
      </c>
      <c r="U7352" s="2">
        <f>IF(O7352="Reg", R7352 * Inputs!$B$7, 0)</f>
        <v>0</v>
      </c>
      <c r="V7352" s="2">
        <f>MAX(F7352 + P7352*Inputs!$B$15 - (Q7352/Inputs!$B$16) - U7352, 0)</f>
        <v>340</v>
      </c>
    </row>
    <row r="7353" spans="1:22" x14ac:dyDescent="0.3">
      <c r="A7353" s="1">
        <v>46329.291666666657</v>
      </c>
      <c r="B7353" s="2">
        <v>0</v>
      </c>
      <c r="C7353" s="2">
        <v>3.6098903544399259</v>
      </c>
      <c r="D7353" s="2">
        <f t="shared" si="1368"/>
        <v>43.159995422964478</v>
      </c>
      <c r="E7353" s="2">
        <f t="shared" si="1369"/>
        <v>31.498819043452574</v>
      </c>
      <c r="F7353" s="2">
        <f t="shared" si="1377"/>
        <v>340</v>
      </c>
      <c r="G7353" s="2">
        <f t="shared" si="1378"/>
        <v>0</v>
      </c>
      <c r="H7353" s="2">
        <f>MIN(Inputs!$B$2, (Inputs!$B$14 - F7353)/Inputs!$B$15)</f>
        <v>0</v>
      </c>
      <c r="I7353" s="2">
        <f>MAX(MIN(Inputs!$B$2, F7353*Inputs!$B$16, Inputs!$B$14*Inputs!$B$4 - G7353), 0)</f>
        <v>170</v>
      </c>
      <c r="J7353" s="2">
        <f>MAX(MIN(Inputs!$B$2, F7353*Inputs!$B$16, (Inputs!$B$14-F7353)/Inputs!$B$15)*Inputs!$B$9, 0)</f>
        <v>0</v>
      </c>
      <c r="K7353" s="2">
        <f>MAX(E7353*Inputs!$B$5 - B7353 - Inputs!$B$8, 0) * H7353</f>
        <v>0</v>
      </c>
      <c r="L7353" s="2">
        <f>IF(B7353 &gt;= D7353*Inputs!$B$10, MAX(B7353 - E7353/Inputs!$B$5 - Inputs!$B$8, 0) * I7353, 0)</f>
        <v>0</v>
      </c>
      <c r="M7353" s="2">
        <f t="shared" si="1370"/>
        <v>0</v>
      </c>
      <c r="N7353" s="3" t="str">
        <f t="shared" si="1371"/>
        <v>Idle</v>
      </c>
      <c r="O7353" s="3" t="str">
        <f t="shared" si="1379"/>
        <v>Idle</v>
      </c>
      <c r="P7353" s="2">
        <f t="shared" si="1372"/>
        <v>0</v>
      </c>
      <c r="Q7353" s="2">
        <f t="shared" si="1373"/>
        <v>0</v>
      </c>
      <c r="R7353" s="2">
        <f t="shared" si="1374"/>
        <v>0</v>
      </c>
      <c r="S7353" s="2">
        <f t="shared" si="1375"/>
        <v>0</v>
      </c>
      <c r="T7353" s="2">
        <f t="shared" si="1376"/>
        <v>0</v>
      </c>
      <c r="U7353" s="2">
        <f>IF(O7353="Reg", R7353 * Inputs!$B$7, 0)</f>
        <v>0</v>
      </c>
      <c r="V7353" s="2">
        <f>MAX(F7353 + P7353*Inputs!$B$15 - (Q7353/Inputs!$B$16) - U7353, 0)</f>
        <v>340</v>
      </c>
    </row>
    <row r="7354" spans="1:22" x14ac:dyDescent="0.3">
      <c r="A7354" s="1">
        <v>46329.333333333343</v>
      </c>
      <c r="B7354" s="2">
        <v>143.98424904289081</v>
      </c>
      <c r="C7354" s="2">
        <v>5.782358128947628</v>
      </c>
      <c r="D7354" s="2">
        <f t="shared" si="1368"/>
        <v>43.159995422964478</v>
      </c>
      <c r="E7354" s="2">
        <f t="shared" si="1369"/>
        <v>38.773326197141081</v>
      </c>
      <c r="F7354" s="2">
        <f t="shared" si="1377"/>
        <v>340</v>
      </c>
      <c r="G7354" s="2">
        <f t="shared" si="1378"/>
        <v>0</v>
      </c>
      <c r="H7354" s="2">
        <f>MIN(Inputs!$B$2, (Inputs!$B$14 - F7354)/Inputs!$B$15)</f>
        <v>0</v>
      </c>
      <c r="I7354" s="2">
        <f>MAX(MIN(Inputs!$B$2, F7354*Inputs!$B$16, Inputs!$B$14*Inputs!$B$4 - G7354), 0)</f>
        <v>170</v>
      </c>
      <c r="J7354" s="2">
        <f>MAX(MIN(Inputs!$B$2, F7354*Inputs!$B$16, (Inputs!$B$14-F7354)/Inputs!$B$15)*Inputs!$B$9, 0)</f>
        <v>0</v>
      </c>
      <c r="K7354" s="2">
        <f>MAX(E7354*Inputs!$B$5 - B7354 - Inputs!$B$8, 0) * H7354</f>
        <v>0</v>
      </c>
      <c r="L7354" s="2">
        <f>IF(B7354 &gt;= D7354*Inputs!$B$10, MAX(B7354 - E7354/Inputs!$B$5 - Inputs!$B$8, 0) * I7354, 0)</f>
        <v>13587.020685571</v>
      </c>
      <c r="M7354" s="2">
        <f t="shared" si="1370"/>
        <v>0</v>
      </c>
      <c r="N7354" s="3" t="str">
        <f t="shared" si="1371"/>
        <v>Discharge</v>
      </c>
      <c r="O7354" s="3" t="str">
        <f t="shared" si="1379"/>
        <v>Discharge</v>
      </c>
      <c r="P7354" s="2">
        <f t="shared" si="1372"/>
        <v>0</v>
      </c>
      <c r="Q7354" s="2">
        <f t="shared" si="1373"/>
        <v>170</v>
      </c>
      <c r="R7354" s="2">
        <f t="shared" si="1374"/>
        <v>0</v>
      </c>
      <c r="S7354" s="2">
        <f t="shared" si="1375"/>
        <v>24477.322337291436</v>
      </c>
      <c r="T7354" s="2">
        <f t="shared" si="1376"/>
        <v>0</v>
      </c>
      <c r="U7354" s="2">
        <f>IF(O7354="Reg", R7354 * Inputs!$B$7, 0)</f>
        <v>0</v>
      </c>
      <c r="V7354" s="2">
        <f>MAX(F7354 + P7354*Inputs!$B$15 - (Q7354/Inputs!$B$16) - U7354, 0)</f>
        <v>170</v>
      </c>
    </row>
    <row r="7355" spans="1:22" x14ac:dyDescent="0.3">
      <c r="A7355" s="1">
        <v>46329.375</v>
      </c>
      <c r="B7355" s="2">
        <v>0</v>
      </c>
      <c r="C7355" s="2">
        <v>7.9568886507325178</v>
      </c>
      <c r="D7355" s="2">
        <f t="shared" si="1368"/>
        <v>43.159995422964478</v>
      </c>
      <c r="E7355" s="2">
        <f t="shared" si="1369"/>
        <v>22.70790157235162</v>
      </c>
      <c r="F7355" s="2">
        <f t="shared" si="1377"/>
        <v>170</v>
      </c>
      <c r="G7355" s="2">
        <f t="shared" si="1378"/>
        <v>170</v>
      </c>
      <c r="H7355" s="2">
        <f>MIN(Inputs!$B$2, (Inputs!$B$14 - F7355)/Inputs!$B$15)</f>
        <v>170</v>
      </c>
      <c r="I7355" s="2">
        <f>MAX(MIN(Inputs!$B$2, F7355*Inputs!$B$16, Inputs!$B$14*Inputs!$B$4 - G7355), 0)</f>
        <v>170</v>
      </c>
      <c r="J7355" s="2">
        <f>MAX(MIN(Inputs!$B$2, F7355*Inputs!$B$16, (Inputs!$B$14-F7355)/Inputs!$B$15)*Inputs!$B$9, 0)</f>
        <v>136</v>
      </c>
      <c r="K7355" s="2">
        <f>MAX(E7355*Inputs!$B$5 - B7355 - Inputs!$B$8, 0) * H7355</f>
        <v>0</v>
      </c>
      <c r="L7355" s="2">
        <f>IF(B7355 &gt;= D7355*Inputs!$B$10, MAX(B7355 - E7355/Inputs!$B$5 - Inputs!$B$8, 0) * I7355, 0)</f>
        <v>0</v>
      </c>
      <c r="M7355" s="2">
        <f t="shared" si="1370"/>
        <v>1082.1368564996224</v>
      </c>
      <c r="N7355" s="3" t="str">
        <f t="shared" si="1371"/>
        <v>Reg</v>
      </c>
      <c r="O7355" s="3" t="str">
        <f t="shared" si="1379"/>
        <v>Discharge</v>
      </c>
      <c r="P7355" s="2">
        <f t="shared" si="1372"/>
        <v>0</v>
      </c>
      <c r="Q7355" s="2">
        <f t="shared" si="1373"/>
        <v>170</v>
      </c>
      <c r="R7355" s="2">
        <f t="shared" si="1374"/>
        <v>0</v>
      </c>
      <c r="S7355" s="2">
        <f t="shared" si="1375"/>
        <v>0</v>
      </c>
      <c r="T7355" s="2">
        <f t="shared" si="1376"/>
        <v>0</v>
      </c>
      <c r="U7355" s="2">
        <f>IF(O7355="Reg", R7355 * Inputs!$B$7, 0)</f>
        <v>0</v>
      </c>
      <c r="V7355" s="2">
        <f>MAX(F7355 + P7355*Inputs!$B$15 - (Q7355/Inputs!$B$16) - U7355, 0)</f>
        <v>0</v>
      </c>
    </row>
    <row r="7356" spans="1:22" x14ac:dyDescent="0.3">
      <c r="A7356" s="1">
        <v>46329.416666666657</v>
      </c>
      <c r="B7356" s="2">
        <v>10.854341829212901</v>
      </c>
      <c r="C7356" s="2">
        <v>5.9103169047399744</v>
      </c>
      <c r="D7356" s="2">
        <f t="shared" si="1368"/>
        <v>43.159995422964478</v>
      </c>
      <c r="E7356" s="2">
        <f t="shared" si="1369"/>
        <v>31.879045446133158</v>
      </c>
      <c r="F7356" s="2">
        <f t="shared" si="1377"/>
        <v>0</v>
      </c>
      <c r="G7356" s="2">
        <f t="shared" si="1378"/>
        <v>340</v>
      </c>
      <c r="H7356" s="2">
        <f>MIN(Inputs!$B$2, (Inputs!$B$14 - F7356)/Inputs!$B$15)</f>
        <v>170</v>
      </c>
      <c r="I7356" s="2">
        <f>MAX(MIN(Inputs!$B$2, F7356*Inputs!$B$16, Inputs!$B$14*Inputs!$B$4 - G7356), 0)</f>
        <v>0</v>
      </c>
      <c r="J7356" s="2">
        <f>MAX(MIN(Inputs!$B$2, F7356*Inputs!$B$16, (Inputs!$B$14-F7356)/Inputs!$B$15)*Inputs!$B$9, 0)</f>
        <v>0</v>
      </c>
      <c r="K7356" s="2">
        <f>MAX(E7356*Inputs!$B$5 - B7356 - Inputs!$B$8, 0) * H7356</f>
        <v>0</v>
      </c>
      <c r="L7356" s="2">
        <f>IF(B7356 &gt;= D7356*Inputs!$B$10, MAX(B7356 - E7356/Inputs!$B$5 - Inputs!$B$8, 0) * I7356, 0)</f>
        <v>0</v>
      </c>
      <c r="M7356" s="2">
        <f t="shared" si="1370"/>
        <v>0</v>
      </c>
      <c r="N7356" s="3" t="str">
        <f t="shared" si="1371"/>
        <v>Idle</v>
      </c>
      <c r="O7356" s="3" t="str">
        <f t="shared" si="1379"/>
        <v>Idle</v>
      </c>
      <c r="P7356" s="2">
        <f t="shared" si="1372"/>
        <v>0</v>
      </c>
      <c r="Q7356" s="2">
        <f t="shared" si="1373"/>
        <v>0</v>
      </c>
      <c r="R7356" s="2">
        <f t="shared" si="1374"/>
        <v>0</v>
      </c>
      <c r="S7356" s="2">
        <f t="shared" si="1375"/>
        <v>0</v>
      </c>
      <c r="T7356" s="2">
        <f t="shared" si="1376"/>
        <v>0</v>
      </c>
      <c r="U7356" s="2">
        <f>IF(O7356="Reg", R7356 * Inputs!$B$7, 0)</f>
        <v>0</v>
      </c>
      <c r="V7356" s="2">
        <f>MAX(F7356 + P7356*Inputs!$B$15 - (Q7356/Inputs!$B$16) - U7356, 0)</f>
        <v>0</v>
      </c>
    </row>
    <row r="7357" spans="1:22" x14ac:dyDescent="0.3">
      <c r="A7357" s="1">
        <v>46329.458333333343</v>
      </c>
      <c r="B7357" s="2">
        <v>9.850041646396674</v>
      </c>
      <c r="C7357" s="2">
        <v>19.75515088404201</v>
      </c>
      <c r="D7357" s="2">
        <f t="shared" si="1368"/>
        <v>43.159995422964478</v>
      </c>
      <c r="E7357" s="2">
        <f t="shared" si="1369"/>
        <v>40.848403924584574</v>
      </c>
      <c r="F7357" s="2">
        <f t="shared" si="1377"/>
        <v>0</v>
      </c>
      <c r="G7357" s="2">
        <f t="shared" si="1378"/>
        <v>340</v>
      </c>
      <c r="H7357" s="2">
        <f>MIN(Inputs!$B$2, (Inputs!$B$14 - F7357)/Inputs!$B$15)</f>
        <v>170</v>
      </c>
      <c r="I7357" s="2">
        <f>MAX(MIN(Inputs!$B$2, F7357*Inputs!$B$16, Inputs!$B$14*Inputs!$B$4 - G7357), 0)</f>
        <v>0</v>
      </c>
      <c r="J7357" s="2">
        <f>MAX(MIN(Inputs!$B$2, F7357*Inputs!$B$16, (Inputs!$B$14-F7357)/Inputs!$B$15)*Inputs!$B$9, 0)</f>
        <v>0</v>
      </c>
      <c r="K7357" s="2">
        <f>MAX(E7357*Inputs!$B$5 - B7357 - Inputs!$B$8, 0) * H7357</f>
        <v>1036.414147230417</v>
      </c>
      <c r="L7357" s="2">
        <f>IF(B7357 &gt;= D7357*Inputs!$B$10, MAX(B7357 - E7357/Inputs!$B$5 - Inputs!$B$8, 0) * I7357, 0)</f>
        <v>0</v>
      </c>
      <c r="M7357" s="2">
        <f t="shared" si="1370"/>
        <v>0</v>
      </c>
      <c r="N7357" s="3" t="str">
        <f t="shared" si="1371"/>
        <v>Charge</v>
      </c>
      <c r="O7357" s="3" t="str">
        <f t="shared" si="1379"/>
        <v>Idle</v>
      </c>
      <c r="P7357" s="2">
        <f t="shared" si="1372"/>
        <v>0</v>
      </c>
      <c r="Q7357" s="2">
        <f t="shared" si="1373"/>
        <v>0</v>
      </c>
      <c r="R7357" s="2">
        <f t="shared" si="1374"/>
        <v>0</v>
      </c>
      <c r="S7357" s="2">
        <f t="shared" si="1375"/>
        <v>0</v>
      </c>
      <c r="T7357" s="2">
        <f t="shared" si="1376"/>
        <v>0</v>
      </c>
      <c r="U7357" s="2">
        <f>IF(O7357="Reg", R7357 * Inputs!$B$7, 0)</f>
        <v>0</v>
      </c>
      <c r="V7357" s="2">
        <f>MAX(F7357 + P7357*Inputs!$B$15 - (Q7357/Inputs!$B$16) - U7357, 0)</f>
        <v>0</v>
      </c>
    </row>
    <row r="7358" spans="1:22" x14ac:dyDescent="0.3">
      <c r="A7358" s="1">
        <v>46329.5</v>
      </c>
      <c r="B7358" s="2">
        <v>24.304281742215061</v>
      </c>
      <c r="C7358" s="2">
        <v>34.21475967457912</v>
      </c>
      <c r="D7358" s="2">
        <f t="shared" si="1368"/>
        <v>43.159995422964478</v>
      </c>
      <c r="E7358" s="2">
        <f t="shared" si="1369"/>
        <v>50.718133430177396</v>
      </c>
      <c r="F7358" s="2">
        <f t="shared" si="1377"/>
        <v>0</v>
      </c>
      <c r="G7358" s="2">
        <f t="shared" si="1378"/>
        <v>340</v>
      </c>
      <c r="H7358" s="2">
        <f>MIN(Inputs!$B$2, (Inputs!$B$14 - F7358)/Inputs!$B$15)</f>
        <v>170</v>
      </c>
      <c r="I7358" s="2">
        <f>MAX(MIN(Inputs!$B$2, F7358*Inputs!$B$16, Inputs!$B$14*Inputs!$B$4 - G7358), 0)</f>
        <v>0</v>
      </c>
      <c r="J7358" s="2">
        <f>MAX(MIN(Inputs!$B$2, F7358*Inputs!$B$16, (Inputs!$B$14-F7358)/Inputs!$B$15)*Inputs!$B$9, 0)</f>
        <v>0</v>
      </c>
      <c r="K7358" s="2">
        <f>MAX(E7358*Inputs!$B$5 - B7358 - Inputs!$B$8, 0) * H7358</f>
        <v>55.704864977977593</v>
      </c>
      <c r="L7358" s="2">
        <f>IF(B7358 &gt;= D7358*Inputs!$B$10, MAX(B7358 - E7358/Inputs!$B$5 - Inputs!$B$8, 0) * I7358, 0)</f>
        <v>0</v>
      </c>
      <c r="M7358" s="2">
        <f t="shared" si="1370"/>
        <v>0</v>
      </c>
      <c r="N7358" s="3" t="str">
        <f t="shared" si="1371"/>
        <v>Charge</v>
      </c>
      <c r="O7358" s="3" t="str">
        <f t="shared" si="1379"/>
        <v>Charge</v>
      </c>
      <c r="P7358" s="2">
        <f t="shared" si="1372"/>
        <v>170</v>
      </c>
      <c r="Q7358" s="2">
        <f t="shared" si="1373"/>
        <v>0</v>
      </c>
      <c r="R7358" s="2">
        <f t="shared" si="1374"/>
        <v>0</v>
      </c>
      <c r="S7358" s="2">
        <f t="shared" si="1375"/>
        <v>-4131.7278961765605</v>
      </c>
      <c r="T7358" s="2">
        <f t="shared" si="1376"/>
        <v>0</v>
      </c>
      <c r="U7358" s="2">
        <f>IF(O7358="Reg", R7358 * Inputs!$B$7, 0)</f>
        <v>0</v>
      </c>
      <c r="V7358" s="2">
        <f>MAX(F7358 + P7358*Inputs!$B$15 - (Q7358/Inputs!$B$16) - U7358, 0)</f>
        <v>170</v>
      </c>
    </row>
    <row r="7359" spans="1:22" x14ac:dyDescent="0.3">
      <c r="A7359" s="1">
        <v>46329.541666666657</v>
      </c>
      <c r="B7359" s="2">
        <v>43.647042922131028</v>
      </c>
      <c r="C7359" s="2">
        <v>6.5885946835353852</v>
      </c>
      <c r="D7359" s="2">
        <f t="shared" si="1368"/>
        <v>43.159995422964478</v>
      </c>
      <c r="E7359" s="2">
        <f t="shared" si="1369"/>
        <v>57.256771597843162</v>
      </c>
      <c r="F7359" s="2">
        <f t="shared" si="1377"/>
        <v>170</v>
      </c>
      <c r="G7359" s="2">
        <f t="shared" si="1378"/>
        <v>340</v>
      </c>
      <c r="H7359" s="2">
        <f>MIN(Inputs!$B$2, (Inputs!$B$14 - F7359)/Inputs!$B$15)</f>
        <v>170</v>
      </c>
      <c r="I7359" s="2">
        <f>MAX(MIN(Inputs!$B$2, F7359*Inputs!$B$16, Inputs!$B$14*Inputs!$B$4 - G7359), 0)</f>
        <v>0</v>
      </c>
      <c r="J7359" s="2">
        <f>MAX(MIN(Inputs!$B$2, F7359*Inputs!$B$16, (Inputs!$B$14-F7359)/Inputs!$B$15)*Inputs!$B$9, 0)</f>
        <v>136</v>
      </c>
      <c r="K7359" s="2">
        <f>MAX(E7359*Inputs!$B$5 - B7359 - Inputs!$B$8, 0) * H7359</f>
        <v>0</v>
      </c>
      <c r="L7359" s="2">
        <f>IF(B7359 &gt;= D7359*Inputs!$B$10, MAX(B7359 - E7359/Inputs!$B$5 - Inputs!$B$8, 0) * I7359, 0)</f>
        <v>0</v>
      </c>
      <c r="M7359" s="2">
        <f t="shared" si="1370"/>
        <v>896.04887696081244</v>
      </c>
      <c r="N7359" s="3" t="str">
        <f t="shared" si="1371"/>
        <v>Reg</v>
      </c>
      <c r="O7359" s="3" t="str">
        <f t="shared" si="1379"/>
        <v>Charge</v>
      </c>
      <c r="P7359" s="2">
        <f t="shared" si="1372"/>
        <v>170</v>
      </c>
      <c r="Q7359" s="2">
        <f t="shared" si="1373"/>
        <v>0</v>
      </c>
      <c r="R7359" s="2">
        <f t="shared" si="1374"/>
        <v>0</v>
      </c>
      <c r="S7359" s="2">
        <f t="shared" si="1375"/>
        <v>-7419.9972967622753</v>
      </c>
      <c r="T7359" s="2">
        <f t="shared" si="1376"/>
        <v>0</v>
      </c>
      <c r="U7359" s="2">
        <f>IF(O7359="Reg", R7359 * Inputs!$B$7, 0)</f>
        <v>0</v>
      </c>
      <c r="V7359" s="2">
        <f>MAX(F7359 + P7359*Inputs!$B$15 - (Q7359/Inputs!$B$16) - U7359, 0)</f>
        <v>340</v>
      </c>
    </row>
    <row r="7360" spans="1:22" x14ac:dyDescent="0.3">
      <c r="A7360" s="1">
        <v>46329.583333333343</v>
      </c>
      <c r="B7360" s="2">
        <v>47.59170129415407</v>
      </c>
      <c r="C7360" s="2">
        <v>8.389362531677131</v>
      </c>
      <c r="D7360" s="2">
        <f t="shared" si="1368"/>
        <v>43.159995422964478</v>
      </c>
      <c r="E7360" s="2">
        <f t="shared" si="1369"/>
        <v>60.835359311799117</v>
      </c>
      <c r="F7360" s="2">
        <f t="shared" si="1377"/>
        <v>340</v>
      </c>
      <c r="G7360" s="2">
        <f t="shared" si="1378"/>
        <v>340</v>
      </c>
      <c r="H7360" s="2">
        <f>MIN(Inputs!$B$2, (Inputs!$B$14 - F7360)/Inputs!$B$15)</f>
        <v>0</v>
      </c>
      <c r="I7360" s="2">
        <f>MAX(MIN(Inputs!$B$2, F7360*Inputs!$B$16, Inputs!$B$14*Inputs!$B$4 - G7360), 0)</f>
        <v>0</v>
      </c>
      <c r="J7360" s="2">
        <f>MAX(MIN(Inputs!$B$2, F7360*Inputs!$B$16, (Inputs!$B$14-F7360)/Inputs!$B$15)*Inputs!$B$9, 0)</f>
        <v>0</v>
      </c>
      <c r="K7360" s="2">
        <f>MAX(E7360*Inputs!$B$5 - B7360 - Inputs!$B$8, 0) * H7360</f>
        <v>0</v>
      </c>
      <c r="L7360" s="2">
        <f>IF(B7360 &gt;= D7360*Inputs!$B$10, MAX(B7360 - E7360/Inputs!$B$5 - Inputs!$B$8, 0) * I7360, 0)</f>
        <v>0</v>
      </c>
      <c r="M7360" s="2">
        <f t="shared" si="1370"/>
        <v>0</v>
      </c>
      <c r="N7360" s="3" t="str">
        <f t="shared" si="1371"/>
        <v>Idle</v>
      </c>
      <c r="O7360" s="3" t="str">
        <f t="shared" si="1379"/>
        <v>Idle</v>
      </c>
      <c r="P7360" s="2">
        <f t="shared" si="1372"/>
        <v>0</v>
      </c>
      <c r="Q7360" s="2">
        <f t="shared" si="1373"/>
        <v>0</v>
      </c>
      <c r="R7360" s="2">
        <f t="shared" si="1374"/>
        <v>0</v>
      </c>
      <c r="S7360" s="2">
        <f t="shared" si="1375"/>
        <v>0</v>
      </c>
      <c r="T7360" s="2">
        <f t="shared" si="1376"/>
        <v>0</v>
      </c>
      <c r="U7360" s="2">
        <f>IF(O7360="Reg", R7360 * Inputs!$B$7, 0)</f>
        <v>0</v>
      </c>
      <c r="V7360" s="2">
        <f>MAX(F7360 + P7360*Inputs!$B$15 - (Q7360/Inputs!$B$16) - U7360, 0)</f>
        <v>340</v>
      </c>
    </row>
    <row r="7361" spans="1:22" x14ac:dyDescent="0.3">
      <c r="A7361" s="1">
        <v>46329.625</v>
      </c>
      <c r="B7361" s="2">
        <v>55.026863242689217</v>
      </c>
      <c r="C7361" s="2">
        <v>4.7495877872827199</v>
      </c>
      <c r="D7361" s="2">
        <f t="shared" si="1368"/>
        <v>43.159995422964478</v>
      </c>
      <c r="E7361" s="2">
        <f t="shared" si="1369"/>
        <v>64.749307606599317</v>
      </c>
      <c r="F7361" s="2">
        <f t="shared" si="1377"/>
        <v>340</v>
      </c>
      <c r="G7361" s="2">
        <f t="shared" si="1378"/>
        <v>340</v>
      </c>
      <c r="H7361" s="2">
        <f>MIN(Inputs!$B$2, (Inputs!$B$14 - F7361)/Inputs!$B$15)</f>
        <v>0</v>
      </c>
      <c r="I7361" s="2">
        <f>MAX(MIN(Inputs!$B$2, F7361*Inputs!$B$16, Inputs!$B$14*Inputs!$B$4 - G7361), 0)</f>
        <v>0</v>
      </c>
      <c r="J7361" s="2">
        <f>MAX(MIN(Inputs!$B$2, F7361*Inputs!$B$16, (Inputs!$B$14-F7361)/Inputs!$B$15)*Inputs!$B$9, 0)</f>
        <v>0</v>
      </c>
      <c r="K7361" s="2">
        <f>MAX(E7361*Inputs!$B$5 - B7361 - Inputs!$B$8, 0) * H7361</f>
        <v>0</v>
      </c>
      <c r="L7361" s="2">
        <f>IF(B7361 &gt;= D7361*Inputs!$B$10, MAX(B7361 - E7361/Inputs!$B$5 - Inputs!$B$8, 0) * I7361, 0)</f>
        <v>0</v>
      </c>
      <c r="M7361" s="2">
        <f t="shared" si="1370"/>
        <v>0</v>
      </c>
      <c r="N7361" s="3" t="str">
        <f t="shared" si="1371"/>
        <v>Idle</v>
      </c>
      <c r="O7361" s="3" t="str">
        <f t="shared" si="1379"/>
        <v>Idle</v>
      </c>
      <c r="P7361" s="2">
        <f t="shared" si="1372"/>
        <v>0</v>
      </c>
      <c r="Q7361" s="2">
        <f t="shared" si="1373"/>
        <v>0</v>
      </c>
      <c r="R7361" s="2">
        <f t="shared" si="1374"/>
        <v>0</v>
      </c>
      <c r="S7361" s="2">
        <f t="shared" si="1375"/>
        <v>0</v>
      </c>
      <c r="T7361" s="2">
        <f t="shared" si="1376"/>
        <v>0</v>
      </c>
      <c r="U7361" s="2">
        <f>IF(O7361="Reg", R7361 * Inputs!$B$7, 0)</f>
        <v>0</v>
      </c>
      <c r="V7361" s="2">
        <f>MAX(F7361 + P7361*Inputs!$B$15 - (Q7361/Inputs!$B$16) - U7361, 0)</f>
        <v>340</v>
      </c>
    </row>
    <row r="7362" spans="1:22" x14ac:dyDescent="0.3">
      <c r="A7362" s="1">
        <v>46329.666666666657</v>
      </c>
      <c r="B7362" s="2">
        <v>64.670492699921397</v>
      </c>
      <c r="C7362" s="2">
        <v>30.424875621675589</v>
      </c>
      <c r="D7362" s="2">
        <f t="shared" ref="D7362:D7425" si="1380">AVERAGEIFS(B:B, A:A, "&gt;="&amp;INT(A7362), A:A, "&lt;"&amp;INT(A7362)+1)</f>
        <v>43.159995422964478</v>
      </c>
      <c r="E7362" s="2">
        <f t="shared" ref="E7362:E7425" si="1381">AVERAGE(B7362:B7367)</f>
        <v>64.809937803615583</v>
      </c>
      <c r="F7362" s="2">
        <f t="shared" si="1377"/>
        <v>340</v>
      </c>
      <c r="G7362" s="2">
        <f t="shared" si="1378"/>
        <v>340</v>
      </c>
      <c r="H7362" s="2">
        <f>MIN(Inputs!$B$2, (Inputs!$B$14 - F7362)/Inputs!$B$15)</f>
        <v>0</v>
      </c>
      <c r="I7362" s="2">
        <f>MAX(MIN(Inputs!$B$2, F7362*Inputs!$B$16, Inputs!$B$14*Inputs!$B$4 - G7362), 0)</f>
        <v>0</v>
      </c>
      <c r="J7362" s="2">
        <f>MAX(MIN(Inputs!$B$2, F7362*Inputs!$B$16, (Inputs!$B$14-F7362)/Inputs!$B$15)*Inputs!$B$9, 0)</f>
        <v>0</v>
      </c>
      <c r="K7362" s="2">
        <f>MAX(E7362*Inputs!$B$5 - B7362 - Inputs!$B$8, 0) * H7362</f>
        <v>0</v>
      </c>
      <c r="L7362" s="2">
        <f>IF(B7362 &gt;= D7362*Inputs!$B$10, MAX(B7362 - E7362/Inputs!$B$5 - Inputs!$B$8, 0) * I7362, 0)</f>
        <v>0</v>
      </c>
      <c r="M7362" s="2">
        <f t="shared" ref="M7362:M7425" si="1382">C7362 * J7362</f>
        <v>0</v>
      </c>
      <c r="N7362" s="3" t="str">
        <f t="shared" ref="N7362:N7425" si="1383">IF(MAX(K7362, L7362, M7362)&lt;=0, "Idle", IF(AND(M7362&gt;=K7362, M7362&gt;=L7362), "Reg", IF(L7362&gt;=K7362, "Discharge", "Charge")))</f>
        <v>Idle</v>
      </c>
      <c r="O7362" s="3" t="str">
        <f t="shared" si="1379"/>
        <v>Idle</v>
      </c>
      <c r="P7362" s="2">
        <f t="shared" ref="P7362:P7425" si="1384">IF(O7362="Charge", H7362, 0)</f>
        <v>0</v>
      </c>
      <c r="Q7362" s="2">
        <f t="shared" ref="Q7362:Q7425" si="1385">IF(O7362="Discharge", I7362, 0)</f>
        <v>0</v>
      </c>
      <c r="R7362" s="2">
        <f t="shared" ref="R7362:R7425" si="1386">IF(O7362="Reg", J7362, 0)</f>
        <v>0</v>
      </c>
      <c r="S7362" s="2">
        <f t="shared" ref="S7362:S7425" si="1387">(Q7362 - P7362) * B7362</f>
        <v>0</v>
      </c>
      <c r="T7362" s="2">
        <f t="shared" ref="T7362:T7425" si="1388">R7362 * C7362</f>
        <v>0</v>
      </c>
      <c r="U7362" s="2">
        <f>IF(O7362="Reg", R7362 * Inputs!$B$7, 0)</f>
        <v>0</v>
      </c>
      <c r="V7362" s="2">
        <f>MAX(F7362 + P7362*Inputs!$B$15 - (Q7362/Inputs!$B$16) - U7362, 0)</f>
        <v>340</v>
      </c>
    </row>
    <row r="7363" spans="1:22" x14ac:dyDescent="0.3">
      <c r="A7363" s="1">
        <v>46329.708333333343</v>
      </c>
      <c r="B7363" s="2">
        <v>69.068418679953567</v>
      </c>
      <c r="C7363" s="2">
        <v>6.5723360373983937</v>
      </c>
      <c r="D7363" s="2">
        <f t="shared" si="1380"/>
        <v>43.159995422964478</v>
      </c>
      <c r="E7363" s="2">
        <f t="shared" si="1381"/>
        <v>62.119232670725332</v>
      </c>
      <c r="F7363" s="2">
        <f t="shared" ref="F7363:F7426" si="1389">V7362</f>
        <v>340</v>
      </c>
      <c r="G7363" s="2">
        <f t="shared" ref="G7363:G7426" si="1390">IF(INT(A7363)=INT(A7362), G7362 + Q7362, 0)</f>
        <v>340</v>
      </c>
      <c r="H7363" s="2">
        <f>MIN(Inputs!$B$2, (Inputs!$B$14 - F7363)/Inputs!$B$15)</f>
        <v>0</v>
      </c>
      <c r="I7363" s="2">
        <f>MAX(MIN(Inputs!$B$2, F7363*Inputs!$B$16, Inputs!$B$14*Inputs!$B$4 - G7363), 0)</f>
        <v>0</v>
      </c>
      <c r="J7363" s="2">
        <f>MAX(MIN(Inputs!$B$2, F7363*Inputs!$B$16, (Inputs!$B$14-F7363)/Inputs!$B$15)*Inputs!$B$9, 0)</f>
        <v>0</v>
      </c>
      <c r="K7363" s="2">
        <f>MAX(E7363*Inputs!$B$5 - B7363 - Inputs!$B$8, 0) * H7363</f>
        <v>0</v>
      </c>
      <c r="L7363" s="2">
        <f>IF(B7363 &gt;= D7363*Inputs!$B$10, MAX(B7363 - E7363/Inputs!$B$5 - Inputs!$B$8, 0) * I7363, 0)</f>
        <v>0</v>
      </c>
      <c r="M7363" s="2">
        <f t="shared" si="1382"/>
        <v>0</v>
      </c>
      <c r="N7363" s="3" t="str">
        <f t="shared" si="1383"/>
        <v>Idle</v>
      </c>
      <c r="O7363" s="3" t="str">
        <f t="shared" si="1379"/>
        <v>Idle</v>
      </c>
      <c r="P7363" s="2">
        <f t="shared" si="1384"/>
        <v>0</v>
      </c>
      <c r="Q7363" s="2">
        <f t="shared" si="1385"/>
        <v>0</v>
      </c>
      <c r="R7363" s="2">
        <f t="shared" si="1386"/>
        <v>0</v>
      </c>
      <c r="S7363" s="2">
        <f t="shared" si="1387"/>
        <v>0</v>
      </c>
      <c r="T7363" s="2">
        <f t="shared" si="1388"/>
        <v>0</v>
      </c>
      <c r="U7363" s="2">
        <f>IF(O7363="Reg", R7363 * Inputs!$B$7, 0)</f>
        <v>0</v>
      </c>
      <c r="V7363" s="2">
        <f>MAX(F7363 + P7363*Inputs!$B$15 - (Q7363/Inputs!$B$16) - U7363, 0)</f>
        <v>340</v>
      </c>
    </row>
    <row r="7364" spans="1:22" x14ac:dyDescent="0.3">
      <c r="A7364" s="1">
        <v>46329.75</v>
      </c>
      <c r="B7364" s="2">
        <v>63.536110748209637</v>
      </c>
      <c r="C7364" s="2">
        <v>7.33150195807392</v>
      </c>
      <c r="D7364" s="2">
        <f t="shared" si="1380"/>
        <v>43.159995422964478</v>
      </c>
      <c r="E7364" s="2">
        <f t="shared" si="1381"/>
        <v>58.473656491546244</v>
      </c>
      <c r="F7364" s="2">
        <f t="shared" si="1389"/>
        <v>340</v>
      </c>
      <c r="G7364" s="2">
        <f t="shared" si="1390"/>
        <v>340</v>
      </c>
      <c r="H7364" s="2">
        <f>MIN(Inputs!$B$2, (Inputs!$B$14 - F7364)/Inputs!$B$15)</f>
        <v>0</v>
      </c>
      <c r="I7364" s="2">
        <f>MAX(MIN(Inputs!$B$2, F7364*Inputs!$B$16, Inputs!$B$14*Inputs!$B$4 - G7364), 0)</f>
        <v>0</v>
      </c>
      <c r="J7364" s="2">
        <f>MAX(MIN(Inputs!$B$2, F7364*Inputs!$B$16, (Inputs!$B$14-F7364)/Inputs!$B$15)*Inputs!$B$9, 0)</f>
        <v>0</v>
      </c>
      <c r="K7364" s="2">
        <f>MAX(E7364*Inputs!$B$5 - B7364 - Inputs!$B$8, 0) * H7364</f>
        <v>0</v>
      </c>
      <c r="L7364" s="2">
        <f>IF(B7364 &gt;= D7364*Inputs!$B$10, MAX(B7364 - E7364/Inputs!$B$5 - Inputs!$B$8, 0) * I7364, 0)</f>
        <v>0</v>
      </c>
      <c r="M7364" s="2">
        <f t="shared" si="1382"/>
        <v>0</v>
      </c>
      <c r="N7364" s="3" t="str">
        <f t="shared" si="1383"/>
        <v>Idle</v>
      </c>
      <c r="O7364" s="3" t="str">
        <f t="shared" ref="O7364:O7427" si="1391">IF(O7363&lt;&gt;O7362, O7363, N7364)</f>
        <v>Idle</v>
      </c>
      <c r="P7364" s="2">
        <f t="shared" si="1384"/>
        <v>0</v>
      </c>
      <c r="Q7364" s="2">
        <f t="shared" si="1385"/>
        <v>0</v>
      </c>
      <c r="R7364" s="2">
        <f t="shared" si="1386"/>
        <v>0</v>
      </c>
      <c r="S7364" s="2">
        <f t="shared" si="1387"/>
        <v>0</v>
      </c>
      <c r="T7364" s="2">
        <f t="shared" si="1388"/>
        <v>0</v>
      </c>
      <c r="U7364" s="2">
        <f>IF(O7364="Reg", R7364 * Inputs!$B$7, 0)</f>
        <v>0</v>
      </c>
      <c r="V7364" s="2">
        <f>MAX(F7364 + P7364*Inputs!$B$15 - (Q7364/Inputs!$B$16) - U7364, 0)</f>
        <v>340</v>
      </c>
    </row>
    <row r="7365" spans="1:22" x14ac:dyDescent="0.3">
      <c r="A7365" s="1">
        <v>46329.791666666657</v>
      </c>
      <c r="B7365" s="2">
        <v>65.118569205866848</v>
      </c>
      <c r="C7365" s="2">
        <v>15.41505258878083</v>
      </c>
      <c r="D7365" s="2">
        <f t="shared" si="1380"/>
        <v>43.159995422964478</v>
      </c>
      <c r="E7365" s="2">
        <f t="shared" si="1381"/>
        <v>53.360028866324285</v>
      </c>
      <c r="F7365" s="2">
        <f t="shared" si="1389"/>
        <v>340</v>
      </c>
      <c r="G7365" s="2">
        <f t="shared" si="1390"/>
        <v>340</v>
      </c>
      <c r="H7365" s="2">
        <f>MIN(Inputs!$B$2, (Inputs!$B$14 - F7365)/Inputs!$B$15)</f>
        <v>0</v>
      </c>
      <c r="I7365" s="2">
        <f>MAX(MIN(Inputs!$B$2, F7365*Inputs!$B$16, Inputs!$B$14*Inputs!$B$4 - G7365), 0)</f>
        <v>0</v>
      </c>
      <c r="J7365" s="2">
        <f>MAX(MIN(Inputs!$B$2, F7365*Inputs!$B$16, (Inputs!$B$14-F7365)/Inputs!$B$15)*Inputs!$B$9, 0)</f>
        <v>0</v>
      </c>
      <c r="K7365" s="2">
        <f>MAX(E7365*Inputs!$B$5 - B7365 - Inputs!$B$8, 0) * H7365</f>
        <v>0</v>
      </c>
      <c r="L7365" s="2">
        <f>IF(B7365 &gt;= D7365*Inputs!$B$10, MAX(B7365 - E7365/Inputs!$B$5 - Inputs!$B$8, 0) * I7365, 0)</f>
        <v>0</v>
      </c>
      <c r="M7365" s="2">
        <f t="shared" si="1382"/>
        <v>0</v>
      </c>
      <c r="N7365" s="3" t="str">
        <f t="shared" si="1383"/>
        <v>Idle</v>
      </c>
      <c r="O7365" s="3" t="str">
        <f t="shared" si="1391"/>
        <v>Idle</v>
      </c>
      <c r="P7365" s="2">
        <f t="shared" si="1384"/>
        <v>0</v>
      </c>
      <c r="Q7365" s="2">
        <f t="shared" si="1385"/>
        <v>0</v>
      </c>
      <c r="R7365" s="2">
        <f t="shared" si="1386"/>
        <v>0</v>
      </c>
      <c r="S7365" s="2">
        <f t="shared" si="1387"/>
        <v>0</v>
      </c>
      <c r="T7365" s="2">
        <f t="shared" si="1388"/>
        <v>0</v>
      </c>
      <c r="U7365" s="2">
        <f>IF(O7365="Reg", R7365 * Inputs!$B$7, 0)</f>
        <v>0</v>
      </c>
      <c r="V7365" s="2">
        <f>MAX(F7365 + P7365*Inputs!$B$15 - (Q7365/Inputs!$B$16) - U7365, 0)</f>
        <v>340</v>
      </c>
    </row>
    <row r="7366" spans="1:22" x14ac:dyDescent="0.3">
      <c r="A7366" s="1">
        <v>46329.833333333343</v>
      </c>
      <c r="B7366" s="2">
        <v>71.075391062955205</v>
      </c>
      <c r="C7366" s="2">
        <v>2.7910934866243169</v>
      </c>
      <c r="D7366" s="2">
        <f t="shared" si="1380"/>
        <v>43.159995422964478</v>
      </c>
      <c r="E7366" s="2">
        <f t="shared" si="1381"/>
        <v>45.157799313082961</v>
      </c>
      <c r="F7366" s="2">
        <f t="shared" si="1389"/>
        <v>340</v>
      </c>
      <c r="G7366" s="2">
        <f t="shared" si="1390"/>
        <v>340</v>
      </c>
      <c r="H7366" s="2">
        <f>MIN(Inputs!$B$2, (Inputs!$B$14 - F7366)/Inputs!$B$15)</f>
        <v>0</v>
      </c>
      <c r="I7366" s="2">
        <f>MAX(MIN(Inputs!$B$2, F7366*Inputs!$B$16, Inputs!$B$14*Inputs!$B$4 - G7366), 0)</f>
        <v>0</v>
      </c>
      <c r="J7366" s="2">
        <f>MAX(MIN(Inputs!$B$2, F7366*Inputs!$B$16, (Inputs!$B$14-F7366)/Inputs!$B$15)*Inputs!$B$9, 0)</f>
        <v>0</v>
      </c>
      <c r="K7366" s="2">
        <f>MAX(E7366*Inputs!$B$5 - B7366 - Inputs!$B$8, 0) * H7366</f>
        <v>0</v>
      </c>
      <c r="L7366" s="2">
        <f>IF(B7366 &gt;= D7366*Inputs!$B$10, MAX(B7366 - E7366/Inputs!$B$5 - Inputs!$B$8, 0) * I7366, 0)</f>
        <v>0</v>
      </c>
      <c r="M7366" s="2">
        <f t="shared" si="1382"/>
        <v>0</v>
      </c>
      <c r="N7366" s="3" t="str">
        <f t="shared" si="1383"/>
        <v>Idle</v>
      </c>
      <c r="O7366" s="3" t="str">
        <f t="shared" si="1391"/>
        <v>Idle</v>
      </c>
      <c r="P7366" s="2">
        <f t="shared" si="1384"/>
        <v>0</v>
      </c>
      <c r="Q7366" s="2">
        <f t="shared" si="1385"/>
        <v>0</v>
      </c>
      <c r="R7366" s="2">
        <f t="shared" si="1386"/>
        <v>0</v>
      </c>
      <c r="S7366" s="2">
        <f t="shared" si="1387"/>
        <v>0</v>
      </c>
      <c r="T7366" s="2">
        <f t="shared" si="1388"/>
        <v>0</v>
      </c>
      <c r="U7366" s="2">
        <f>IF(O7366="Reg", R7366 * Inputs!$B$7, 0)</f>
        <v>0</v>
      </c>
      <c r="V7366" s="2">
        <f>MAX(F7366 + P7366*Inputs!$B$15 - (Q7366/Inputs!$B$16) - U7366, 0)</f>
        <v>340</v>
      </c>
    </row>
    <row r="7367" spans="1:22" x14ac:dyDescent="0.3">
      <c r="A7367" s="1">
        <v>46329.875</v>
      </c>
      <c r="B7367" s="2">
        <v>55.390644424786849</v>
      </c>
      <c r="C7367" s="2">
        <v>3.182536731694162</v>
      </c>
      <c r="D7367" s="2">
        <f t="shared" si="1380"/>
        <v>43.159995422964478</v>
      </c>
      <c r="E7367" s="2">
        <f t="shared" si="1381"/>
        <v>34.105105945858746</v>
      </c>
      <c r="F7367" s="2">
        <f t="shared" si="1389"/>
        <v>340</v>
      </c>
      <c r="G7367" s="2">
        <f t="shared" si="1390"/>
        <v>340</v>
      </c>
      <c r="H7367" s="2">
        <f>MIN(Inputs!$B$2, (Inputs!$B$14 - F7367)/Inputs!$B$15)</f>
        <v>0</v>
      </c>
      <c r="I7367" s="2">
        <f>MAX(MIN(Inputs!$B$2, F7367*Inputs!$B$16, Inputs!$B$14*Inputs!$B$4 - G7367), 0)</f>
        <v>0</v>
      </c>
      <c r="J7367" s="2">
        <f>MAX(MIN(Inputs!$B$2, F7367*Inputs!$B$16, (Inputs!$B$14-F7367)/Inputs!$B$15)*Inputs!$B$9, 0)</f>
        <v>0</v>
      </c>
      <c r="K7367" s="2">
        <f>MAX(E7367*Inputs!$B$5 - B7367 - Inputs!$B$8, 0) * H7367</f>
        <v>0</v>
      </c>
      <c r="L7367" s="2">
        <f>IF(B7367 &gt;= D7367*Inputs!$B$10, MAX(B7367 - E7367/Inputs!$B$5 - Inputs!$B$8, 0) * I7367, 0)</f>
        <v>0</v>
      </c>
      <c r="M7367" s="2">
        <f t="shared" si="1382"/>
        <v>0</v>
      </c>
      <c r="N7367" s="3" t="str">
        <f t="shared" si="1383"/>
        <v>Idle</v>
      </c>
      <c r="O7367" s="3" t="str">
        <f t="shared" si="1391"/>
        <v>Idle</v>
      </c>
      <c r="P7367" s="2">
        <f t="shared" si="1384"/>
        <v>0</v>
      </c>
      <c r="Q7367" s="2">
        <f t="shared" si="1385"/>
        <v>0</v>
      </c>
      <c r="R7367" s="2">
        <f t="shared" si="1386"/>
        <v>0</v>
      </c>
      <c r="S7367" s="2">
        <f t="shared" si="1387"/>
        <v>0</v>
      </c>
      <c r="T7367" s="2">
        <f t="shared" si="1388"/>
        <v>0</v>
      </c>
      <c r="U7367" s="2">
        <f>IF(O7367="Reg", R7367 * Inputs!$B$7, 0)</f>
        <v>0</v>
      </c>
      <c r="V7367" s="2">
        <f>MAX(F7367 + P7367*Inputs!$B$15 - (Q7367/Inputs!$B$16) - U7367, 0)</f>
        <v>340</v>
      </c>
    </row>
    <row r="7368" spans="1:22" x14ac:dyDescent="0.3">
      <c r="A7368" s="1">
        <v>46329.916666666657</v>
      </c>
      <c r="B7368" s="2">
        <v>48.526261902579911</v>
      </c>
      <c r="C7368" s="2">
        <v>5.2042615776855534</v>
      </c>
      <c r="D7368" s="2">
        <f t="shared" si="1380"/>
        <v>43.159995422964478</v>
      </c>
      <c r="E7368" s="2">
        <f t="shared" si="1381"/>
        <v>25.456213572878994</v>
      </c>
      <c r="F7368" s="2">
        <f t="shared" si="1389"/>
        <v>340</v>
      </c>
      <c r="G7368" s="2">
        <f t="shared" si="1390"/>
        <v>340</v>
      </c>
      <c r="H7368" s="2">
        <f>MIN(Inputs!$B$2, (Inputs!$B$14 - F7368)/Inputs!$B$15)</f>
        <v>0</v>
      </c>
      <c r="I7368" s="2">
        <f>MAX(MIN(Inputs!$B$2, F7368*Inputs!$B$16, Inputs!$B$14*Inputs!$B$4 - G7368), 0)</f>
        <v>0</v>
      </c>
      <c r="J7368" s="2">
        <f>MAX(MIN(Inputs!$B$2, F7368*Inputs!$B$16, (Inputs!$B$14-F7368)/Inputs!$B$15)*Inputs!$B$9, 0)</f>
        <v>0</v>
      </c>
      <c r="K7368" s="2">
        <f>MAX(E7368*Inputs!$B$5 - B7368 - Inputs!$B$8, 0) * H7368</f>
        <v>0</v>
      </c>
      <c r="L7368" s="2">
        <f>IF(B7368 &gt;= D7368*Inputs!$B$10, MAX(B7368 - E7368/Inputs!$B$5 - Inputs!$B$8, 0) * I7368, 0)</f>
        <v>0</v>
      </c>
      <c r="M7368" s="2">
        <f t="shared" si="1382"/>
        <v>0</v>
      </c>
      <c r="N7368" s="3" t="str">
        <f t="shared" si="1383"/>
        <v>Idle</v>
      </c>
      <c r="O7368" s="3" t="str">
        <f t="shared" si="1391"/>
        <v>Idle</v>
      </c>
      <c r="P7368" s="2">
        <f t="shared" si="1384"/>
        <v>0</v>
      </c>
      <c r="Q7368" s="2">
        <f t="shared" si="1385"/>
        <v>0</v>
      </c>
      <c r="R7368" s="2">
        <f t="shared" si="1386"/>
        <v>0</v>
      </c>
      <c r="S7368" s="2">
        <f t="shared" si="1387"/>
        <v>0</v>
      </c>
      <c r="T7368" s="2">
        <f t="shared" si="1388"/>
        <v>0</v>
      </c>
      <c r="U7368" s="2">
        <f>IF(O7368="Reg", R7368 * Inputs!$B$7, 0)</f>
        <v>0</v>
      </c>
      <c r="V7368" s="2">
        <f>MAX(F7368 + P7368*Inputs!$B$15 - (Q7368/Inputs!$B$16) - U7368, 0)</f>
        <v>340</v>
      </c>
    </row>
    <row r="7369" spans="1:22" x14ac:dyDescent="0.3">
      <c r="A7369" s="1">
        <v>46329.958333333343</v>
      </c>
      <c r="B7369" s="2">
        <v>47.194961604879033</v>
      </c>
      <c r="C7369" s="2">
        <v>6.3402908146336623</v>
      </c>
      <c r="D7369" s="2">
        <f t="shared" si="1380"/>
        <v>43.159995422964478</v>
      </c>
      <c r="E7369" s="2">
        <f t="shared" si="1381"/>
        <v>17.36850325578234</v>
      </c>
      <c r="F7369" s="2">
        <f t="shared" si="1389"/>
        <v>340</v>
      </c>
      <c r="G7369" s="2">
        <f t="shared" si="1390"/>
        <v>340</v>
      </c>
      <c r="H7369" s="2">
        <f>MIN(Inputs!$B$2, (Inputs!$B$14 - F7369)/Inputs!$B$15)</f>
        <v>0</v>
      </c>
      <c r="I7369" s="2">
        <f>MAX(MIN(Inputs!$B$2, F7369*Inputs!$B$16, Inputs!$B$14*Inputs!$B$4 - G7369), 0)</f>
        <v>0</v>
      </c>
      <c r="J7369" s="2">
        <f>MAX(MIN(Inputs!$B$2, F7369*Inputs!$B$16, (Inputs!$B$14-F7369)/Inputs!$B$15)*Inputs!$B$9, 0)</f>
        <v>0</v>
      </c>
      <c r="K7369" s="2">
        <f>MAX(E7369*Inputs!$B$5 - B7369 - Inputs!$B$8, 0) * H7369</f>
        <v>0</v>
      </c>
      <c r="L7369" s="2">
        <f>IF(B7369 &gt;= D7369*Inputs!$B$10, MAX(B7369 - E7369/Inputs!$B$5 - Inputs!$B$8, 0) * I7369, 0)</f>
        <v>0</v>
      </c>
      <c r="M7369" s="2">
        <f t="shared" si="1382"/>
        <v>0</v>
      </c>
      <c r="N7369" s="3" t="str">
        <f t="shared" si="1383"/>
        <v>Idle</v>
      </c>
      <c r="O7369" s="3" t="str">
        <f t="shared" si="1391"/>
        <v>Idle</v>
      </c>
      <c r="P7369" s="2">
        <f t="shared" si="1384"/>
        <v>0</v>
      </c>
      <c r="Q7369" s="2">
        <f t="shared" si="1385"/>
        <v>0</v>
      </c>
      <c r="R7369" s="2">
        <f t="shared" si="1386"/>
        <v>0</v>
      </c>
      <c r="S7369" s="2">
        <f t="shared" si="1387"/>
        <v>0</v>
      </c>
      <c r="T7369" s="2">
        <f t="shared" si="1388"/>
        <v>0</v>
      </c>
      <c r="U7369" s="2">
        <f>IF(O7369="Reg", R7369 * Inputs!$B$7, 0)</f>
        <v>0</v>
      </c>
      <c r="V7369" s="2">
        <f>MAX(F7369 + P7369*Inputs!$B$15 - (Q7369/Inputs!$B$16) - U7369, 0)</f>
        <v>340</v>
      </c>
    </row>
    <row r="7370" spans="1:22" x14ac:dyDescent="0.3">
      <c r="A7370" s="1">
        <v>46330</v>
      </c>
      <c r="B7370" s="2">
        <v>32.854344996877913</v>
      </c>
      <c r="C7370" s="2">
        <v>18.554297276428262</v>
      </c>
      <c r="D7370" s="2">
        <f t="shared" si="1380"/>
        <v>32.4253916062735</v>
      </c>
      <c r="E7370" s="2">
        <f t="shared" si="1381"/>
        <v>9.5026763216358354</v>
      </c>
      <c r="F7370" s="2">
        <f t="shared" si="1389"/>
        <v>340</v>
      </c>
      <c r="G7370" s="2">
        <f t="shared" si="1390"/>
        <v>0</v>
      </c>
      <c r="H7370" s="2">
        <f>MIN(Inputs!$B$2, (Inputs!$B$14 - F7370)/Inputs!$B$15)</f>
        <v>0</v>
      </c>
      <c r="I7370" s="2">
        <f>MAX(MIN(Inputs!$B$2, F7370*Inputs!$B$16, Inputs!$B$14*Inputs!$B$4 - G7370), 0)</f>
        <v>170</v>
      </c>
      <c r="J7370" s="2">
        <f>MAX(MIN(Inputs!$B$2, F7370*Inputs!$B$16, (Inputs!$B$14-F7370)/Inputs!$B$15)*Inputs!$B$9, 0)</f>
        <v>0</v>
      </c>
      <c r="K7370" s="2">
        <f>MAX(E7370*Inputs!$B$5 - B7370 - Inputs!$B$8, 0) * H7370</f>
        <v>0</v>
      </c>
      <c r="L7370" s="2">
        <f>IF(B7370 &gt;= D7370*Inputs!$B$10, MAX(B7370 - E7370/Inputs!$B$5 - Inputs!$B$8, 0) * I7370, 0)</f>
        <v>0</v>
      </c>
      <c r="M7370" s="2">
        <f t="shared" si="1382"/>
        <v>0</v>
      </c>
      <c r="N7370" s="3" t="str">
        <f t="shared" si="1383"/>
        <v>Idle</v>
      </c>
      <c r="O7370" s="3" t="str">
        <f t="shared" si="1391"/>
        <v>Idle</v>
      </c>
      <c r="P7370" s="2">
        <f t="shared" si="1384"/>
        <v>0</v>
      </c>
      <c r="Q7370" s="2">
        <f t="shared" si="1385"/>
        <v>0</v>
      </c>
      <c r="R7370" s="2">
        <f t="shared" si="1386"/>
        <v>0</v>
      </c>
      <c r="S7370" s="2">
        <f t="shared" si="1387"/>
        <v>0</v>
      </c>
      <c r="T7370" s="2">
        <f t="shared" si="1388"/>
        <v>0</v>
      </c>
      <c r="U7370" s="2">
        <f>IF(O7370="Reg", R7370 * Inputs!$B$7, 0)</f>
        <v>0</v>
      </c>
      <c r="V7370" s="2">
        <f>MAX(F7370 + P7370*Inputs!$B$15 - (Q7370/Inputs!$B$16) - U7370, 0)</f>
        <v>340</v>
      </c>
    </row>
    <row r="7371" spans="1:22" x14ac:dyDescent="0.3">
      <c r="A7371" s="1">
        <v>46330.041666666657</v>
      </c>
      <c r="B7371" s="2">
        <v>15.90519188641886</v>
      </c>
      <c r="C7371" s="2">
        <v>3.9670481788402778</v>
      </c>
      <c r="D7371" s="2">
        <f t="shared" si="1380"/>
        <v>32.4253916062735</v>
      </c>
      <c r="E7371" s="2">
        <f t="shared" si="1381"/>
        <v>4.0269521554895169</v>
      </c>
      <c r="F7371" s="2">
        <f t="shared" si="1389"/>
        <v>340</v>
      </c>
      <c r="G7371" s="2">
        <f t="shared" si="1390"/>
        <v>0</v>
      </c>
      <c r="H7371" s="2">
        <f>MIN(Inputs!$B$2, (Inputs!$B$14 - F7371)/Inputs!$B$15)</f>
        <v>0</v>
      </c>
      <c r="I7371" s="2">
        <f>MAX(MIN(Inputs!$B$2, F7371*Inputs!$B$16, Inputs!$B$14*Inputs!$B$4 - G7371), 0)</f>
        <v>170</v>
      </c>
      <c r="J7371" s="2">
        <f>MAX(MIN(Inputs!$B$2, F7371*Inputs!$B$16, (Inputs!$B$14-F7371)/Inputs!$B$15)*Inputs!$B$9, 0)</f>
        <v>0</v>
      </c>
      <c r="K7371" s="2">
        <f>MAX(E7371*Inputs!$B$5 - B7371 - Inputs!$B$8, 0) * H7371</f>
        <v>0</v>
      </c>
      <c r="L7371" s="2">
        <f>IF(B7371 &gt;= D7371*Inputs!$B$10, MAX(B7371 - E7371/Inputs!$B$5 - Inputs!$B$8, 0) * I7371, 0)</f>
        <v>0</v>
      </c>
      <c r="M7371" s="2">
        <f t="shared" si="1382"/>
        <v>0</v>
      </c>
      <c r="N7371" s="3" t="str">
        <f t="shared" si="1383"/>
        <v>Idle</v>
      </c>
      <c r="O7371" s="3" t="str">
        <f t="shared" si="1391"/>
        <v>Idle</v>
      </c>
      <c r="P7371" s="2">
        <f t="shared" si="1384"/>
        <v>0</v>
      </c>
      <c r="Q7371" s="2">
        <f t="shared" si="1385"/>
        <v>0</v>
      </c>
      <c r="R7371" s="2">
        <f t="shared" si="1386"/>
        <v>0</v>
      </c>
      <c r="S7371" s="2">
        <f t="shared" si="1387"/>
        <v>0</v>
      </c>
      <c r="T7371" s="2">
        <f t="shared" si="1388"/>
        <v>0</v>
      </c>
      <c r="U7371" s="2">
        <f>IF(O7371="Reg", R7371 * Inputs!$B$7, 0)</f>
        <v>0</v>
      </c>
      <c r="V7371" s="2">
        <f>MAX(F7371 + P7371*Inputs!$B$15 - (Q7371/Inputs!$B$16) - U7371, 0)</f>
        <v>340</v>
      </c>
    </row>
    <row r="7372" spans="1:22" x14ac:dyDescent="0.3">
      <c r="A7372" s="1">
        <v>46330.083333333343</v>
      </c>
      <c r="B7372" s="2">
        <v>4.759230859609902</v>
      </c>
      <c r="C7372" s="2">
        <v>4.3509262340911654</v>
      </c>
      <c r="D7372" s="2">
        <f t="shared" si="1380"/>
        <v>32.4253916062735</v>
      </c>
      <c r="E7372" s="2">
        <f t="shared" si="1381"/>
        <v>1.3760868410863736</v>
      </c>
      <c r="F7372" s="2">
        <f t="shared" si="1389"/>
        <v>340</v>
      </c>
      <c r="G7372" s="2">
        <f t="shared" si="1390"/>
        <v>0</v>
      </c>
      <c r="H7372" s="2">
        <f>MIN(Inputs!$B$2, (Inputs!$B$14 - F7372)/Inputs!$B$15)</f>
        <v>0</v>
      </c>
      <c r="I7372" s="2">
        <f>MAX(MIN(Inputs!$B$2, F7372*Inputs!$B$16, Inputs!$B$14*Inputs!$B$4 - G7372), 0)</f>
        <v>170</v>
      </c>
      <c r="J7372" s="2">
        <f>MAX(MIN(Inputs!$B$2, F7372*Inputs!$B$16, (Inputs!$B$14-F7372)/Inputs!$B$15)*Inputs!$B$9, 0)</f>
        <v>0</v>
      </c>
      <c r="K7372" s="2">
        <f>MAX(E7372*Inputs!$B$5 - B7372 - Inputs!$B$8, 0) * H7372</f>
        <v>0</v>
      </c>
      <c r="L7372" s="2">
        <f>IF(B7372 &gt;= D7372*Inputs!$B$10, MAX(B7372 - E7372/Inputs!$B$5 - Inputs!$B$8, 0) * I7372, 0)</f>
        <v>0</v>
      </c>
      <c r="M7372" s="2">
        <f t="shared" si="1382"/>
        <v>0</v>
      </c>
      <c r="N7372" s="3" t="str">
        <f t="shared" si="1383"/>
        <v>Idle</v>
      </c>
      <c r="O7372" s="3" t="str">
        <f t="shared" si="1391"/>
        <v>Idle</v>
      </c>
      <c r="P7372" s="2">
        <f t="shared" si="1384"/>
        <v>0</v>
      </c>
      <c r="Q7372" s="2">
        <f t="shared" si="1385"/>
        <v>0</v>
      </c>
      <c r="R7372" s="2">
        <f t="shared" si="1386"/>
        <v>0</v>
      </c>
      <c r="S7372" s="2">
        <f t="shared" si="1387"/>
        <v>0</v>
      </c>
      <c r="T7372" s="2">
        <f t="shared" si="1388"/>
        <v>0</v>
      </c>
      <c r="U7372" s="2">
        <f>IF(O7372="Reg", R7372 * Inputs!$B$7, 0)</f>
        <v>0</v>
      </c>
      <c r="V7372" s="2">
        <f>MAX(F7372 + P7372*Inputs!$B$15 - (Q7372/Inputs!$B$16) - U7372, 0)</f>
        <v>340</v>
      </c>
    </row>
    <row r="7373" spans="1:22" x14ac:dyDescent="0.3">
      <c r="A7373" s="1">
        <v>46330.125</v>
      </c>
      <c r="B7373" s="2">
        <v>3.4972901869083399</v>
      </c>
      <c r="C7373" s="2">
        <v>9.3396881213416219</v>
      </c>
      <c r="D7373" s="2">
        <f t="shared" si="1380"/>
        <v>32.4253916062735</v>
      </c>
      <c r="E7373" s="2">
        <f t="shared" si="1381"/>
        <v>0.59002932838580335</v>
      </c>
      <c r="F7373" s="2">
        <f t="shared" si="1389"/>
        <v>340</v>
      </c>
      <c r="G7373" s="2">
        <f t="shared" si="1390"/>
        <v>0</v>
      </c>
      <c r="H7373" s="2">
        <f>MIN(Inputs!$B$2, (Inputs!$B$14 - F7373)/Inputs!$B$15)</f>
        <v>0</v>
      </c>
      <c r="I7373" s="2">
        <f>MAX(MIN(Inputs!$B$2, F7373*Inputs!$B$16, Inputs!$B$14*Inputs!$B$4 - G7373), 0)</f>
        <v>170</v>
      </c>
      <c r="J7373" s="2">
        <f>MAX(MIN(Inputs!$B$2, F7373*Inputs!$B$16, (Inputs!$B$14-F7373)/Inputs!$B$15)*Inputs!$B$9, 0)</f>
        <v>0</v>
      </c>
      <c r="K7373" s="2">
        <f>MAX(E7373*Inputs!$B$5 - B7373 - Inputs!$B$8, 0) * H7373</f>
        <v>0</v>
      </c>
      <c r="L7373" s="2">
        <f>IF(B7373 &gt;= D7373*Inputs!$B$10, MAX(B7373 - E7373/Inputs!$B$5 - Inputs!$B$8, 0) * I7373, 0)</f>
        <v>0</v>
      </c>
      <c r="M7373" s="2">
        <f t="shared" si="1382"/>
        <v>0</v>
      </c>
      <c r="N7373" s="3" t="str">
        <f t="shared" si="1383"/>
        <v>Idle</v>
      </c>
      <c r="O7373" s="3" t="str">
        <f t="shared" si="1391"/>
        <v>Idle</v>
      </c>
      <c r="P7373" s="2">
        <f t="shared" si="1384"/>
        <v>0</v>
      </c>
      <c r="Q7373" s="2">
        <f t="shared" si="1385"/>
        <v>0</v>
      </c>
      <c r="R7373" s="2">
        <f t="shared" si="1386"/>
        <v>0</v>
      </c>
      <c r="S7373" s="2">
        <f t="shared" si="1387"/>
        <v>0</v>
      </c>
      <c r="T7373" s="2">
        <f t="shared" si="1388"/>
        <v>0</v>
      </c>
      <c r="U7373" s="2">
        <f>IF(O7373="Reg", R7373 * Inputs!$B$7, 0)</f>
        <v>0</v>
      </c>
      <c r="V7373" s="2">
        <f>MAX(F7373 + P7373*Inputs!$B$15 - (Q7373/Inputs!$B$16) - U7373, 0)</f>
        <v>340</v>
      </c>
    </row>
    <row r="7374" spans="1:22" x14ac:dyDescent="0.3">
      <c r="A7374" s="1">
        <v>46330.166666666657</v>
      </c>
      <c r="B7374" s="2">
        <v>0</v>
      </c>
      <c r="C7374" s="2">
        <v>3.1754815616282368</v>
      </c>
      <c r="D7374" s="2">
        <f t="shared" si="1380"/>
        <v>32.4253916062735</v>
      </c>
      <c r="E7374" s="2">
        <f t="shared" si="1381"/>
        <v>7.147630567746698E-3</v>
      </c>
      <c r="F7374" s="2">
        <f t="shared" si="1389"/>
        <v>340</v>
      </c>
      <c r="G7374" s="2">
        <f t="shared" si="1390"/>
        <v>0</v>
      </c>
      <c r="H7374" s="2">
        <f>MIN(Inputs!$B$2, (Inputs!$B$14 - F7374)/Inputs!$B$15)</f>
        <v>0</v>
      </c>
      <c r="I7374" s="2">
        <f>MAX(MIN(Inputs!$B$2, F7374*Inputs!$B$16, Inputs!$B$14*Inputs!$B$4 - G7374), 0)</f>
        <v>170</v>
      </c>
      <c r="J7374" s="2">
        <f>MAX(MIN(Inputs!$B$2, F7374*Inputs!$B$16, (Inputs!$B$14-F7374)/Inputs!$B$15)*Inputs!$B$9, 0)</f>
        <v>0</v>
      </c>
      <c r="K7374" s="2">
        <f>MAX(E7374*Inputs!$B$5 - B7374 - Inputs!$B$8, 0) * H7374</f>
        <v>0</v>
      </c>
      <c r="L7374" s="2">
        <f>IF(B7374 &gt;= D7374*Inputs!$B$10, MAX(B7374 - E7374/Inputs!$B$5 - Inputs!$B$8, 0) * I7374, 0)</f>
        <v>0</v>
      </c>
      <c r="M7374" s="2">
        <f t="shared" si="1382"/>
        <v>0</v>
      </c>
      <c r="N7374" s="3" t="str">
        <f t="shared" si="1383"/>
        <v>Idle</v>
      </c>
      <c r="O7374" s="3" t="str">
        <f t="shared" si="1391"/>
        <v>Idle</v>
      </c>
      <c r="P7374" s="2">
        <f t="shared" si="1384"/>
        <v>0</v>
      </c>
      <c r="Q7374" s="2">
        <f t="shared" si="1385"/>
        <v>0</v>
      </c>
      <c r="R7374" s="2">
        <f t="shared" si="1386"/>
        <v>0</v>
      </c>
      <c r="S7374" s="2">
        <f t="shared" si="1387"/>
        <v>0</v>
      </c>
      <c r="T7374" s="2">
        <f t="shared" si="1388"/>
        <v>0</v>
      </c>
      <c r="U7374" s="2">
        <f>IF(O7374="Reg", R7374 * Inputs!$B$7, 0)</f>
        <v>0</v>
      </c>
      <c r="V7374" s="2">
        <f>MAX(F7374 + P7374*Inputs!$B$15 - (Q7374/Inputs!$B$16) - U7374, 0)</f>
        <v>340</v>
      </c>
    </row>
    <row r="7375" spans="1:22" x14ac:dyDescent="0.3">
      <c r="A7375" s="1">
        <v>46330.208333333343</v>
      </c>
      <c r="B7375" s="2">
        <v>0</v>
      </c>
      <c r="C7375" s="2">
        <v>29.29329768494858</v>
      </c>
      <c r="D7375" s="2">
        <f t="shared" si="1380"/>
        <v>32.4253916062735</v>
      </c>
      <c r="E7375" s="2">
        <f t="shared" si="1381"/>
        <v>2.8043372251831364</v>
      </c>
      <c r="F7375" s="2">
        <f t="shared" si="1389"/>
        <v>340</v>
      </c>
      <c r="G7375" s="2">
        <f t="shared" si="1390"/>
        <v>0</v>
      </c>
      <c r="H7375" s="2">
        <f>MIN(Inputs!$B$2, (Inputs!$B$14 - F7375)/Inputs!$B$15)</f>
        <v>0</v>
      </c>
      <c r="I7375" s="2">
        <f>MAX(MIN(Inputs!$B$2, F7375*Inputs!$B$16, Inputs!$B$14*Inputs!$B$4 - G7375), 0)</f>
        <v>170</v>
      </c>
      <c r="J7375" s="2">
        <f>MAX(MIN(Inputs!$B$2, F7375*Inputs!$B$16, (Inputs!$B$14-F7375)/Inputs!$B$15)*Inputs!$B$9, 0)</f>
        <v>0</v>
      </c>
      <c r="K7375" s="2">
        <f>MAX(E7375*Inputs!$B$5 - B7375 - Inputs!$B$8, 0) * H7375</f>
        <v>0</v>
      </c>
      <c r="L7375" s="2">
        <f>IF(B7375 &gt;= D7375*Inputs!$B$10, MAX(B7375 - E7375/Inputs!$B$5 - Inputs!$B$8, 0) * I7375, 0)</f>
        <v>0</v>
      </c>
      <c r="M7375" s="2">
        <f t="shared" si="1382"/>
        <v>0</v>
      </c>
      <c r="N7375" s="3" t="str">
        <f t="shared" si="1383"/>
        <v>Idle</v>
      </c>
      <c r="O7375" s="3" t="str">
        <f t="shared" si="1391"/>
        <v>Idle</v>
      </c>
      <c r="P7375" s="2">
        <f t="shared" si="1384"/>
        <v>0</v>
      </c>
      <c r="Q7375" s="2">
        <f t="shared" si="1385"/>
        <v>0</v>
      </c>
      <c r="R7375" s="2">
        <f t="shared" si="1386"/>
        <v>0</v>
      </c>
      <c r="S7375" s="2">
        <f t="shared" si="1387"/>
        <v>0</v>
      </c>
      <c r="T7375" s="2">
        <f t="shared" si="1388"/>
        <v>0</v>
      </c>
      <c r="U7375" s="2">
        <f>IF(O7375="Reg", R7375 * Inputs!$B$7, 0)</f>
        <v>0</v>
      </c>
      <c r="V7375" s="2">
        <f>MAX(F7375 + P7375*Inputs!$B$15 - (Q7375/Inputs!$B$16) - U7375, 0)</f>
        <v>340</v>
      </c>
    </row>
    <row r="7376" spans="1:22" x14ac:dyDescent="0.3">
      <c r="A7376" s="1">
        <v>46330.25</v>
      </c>
      <c r="B7376" s="2">
        <v>0</v>
      </c>
      <c r="C7376" s="2">
        <v>7.592214599804306</v>
      </c>
      <c r="D7376" s="2">
        <f t="shared" si="1380"/>
        <v>32.4253916062735</v>
      </c>
      <c r="E7376" s="2">
        <f t="shared" si="1381"/>
        <v>6.5970288349002963</v>
      </c>
      <c r="F7376" s="2">
        <f t="shared" si="1389"/>
        <v>340</v>
      </c>
      <c r="G7376" s="2">
        <f t="shared" si="1390"/>
        <v>0</v>
      </c>
      <c r="H7376" s="2">
        <f>MIN(Inputs!$B$2, (Inputs!$B$14 - F7376)/Inputs!$B$15)</f>
        <v>0</v>
      </c>
      <c r="I7376" s="2">
        <f>MAX(MIN(Inputs!$B$2, F7376*Inputs!$B$16, Inputs!$B$14*Inputs!$B$4 - G7376), 0)</f>
        <v>170</v>
      </c>
      <c r="J7376" s="2">
        <f>MAX(MIN(Inputs!$B$2, F7376*Inputs!$B$16, (Inputs!$B$14-F7376)/Inputs!$B$15)*Inputs!$B$9, 0)</f>
        <v>0</v>
      </c>
      <c r="K7376" s="2">
        <f>MAX(E7376*Inputs!$B$5 - B7376 - Inputs!$B$8, 0) * H7376</f>
        <v>0</v>
      </c>
      <c r="L7376" s="2">
        <f>IF(B7376 &gt;= D7376*Inputs!$B$10, MAX(B7376 - E7376/Inputs!$B$5 - Inputs!$B$8, 0) * I7376, 0)</f>
        <v>0</v>
      </c>
      <c r="M7376" s="2">
        <f t="shared" si="1382"/>
        <v>0</v>
      </c>
      <c r="N7376" s="3" t="str">
        <f t="shared" si="1383"/>
        <v>Idle</v>
      </c>
      <c r="O7376" s="3" t="str">
        <f t="shared" si="1391"/>
        <v>Idle</v>
      </c>
      <c r="P7376" s="2">
        <f t="shared" si="1384"/>
        <v>0</v>
      </c>
      <c r="Q7376" s="2">
        <f t="shared" si="1385"/>
        <v>0</v>
      </c>
      <c r="R7376" s="2">
        <f t="shared" si="1386"/>
        <v>0</v>
      </c>
      <c r="S7376" s="2">
        <f t="shared" si="1387"/>
        <v>0</v>
      </c>
      <c r="T7376" s="2">
        <f t="shared" si="1388"/>
        <v>0</v>
      </c>
      <c r="U7376" s="2">
        <f>IF(O7376="Reg", R7376 * Inputs!$B$7, 0)</f>
        <v>0</v>
      </c>
      <c r="V7376" s="2">
        <f>MAX(F7376 + P7376*Inputs!$B$15 - (Q7376/Inputs!$B$16) - U7376, 0)</f>
        <v>340</v>
      </c>
    </row>
    <row r="7377" spans="1:22" x14ac:dyDescent="0.3">
      <c r="A7377" s="1">
        <v>46330.291666666657</v>
      </c>
      <c r="B7377" s="2">
        <v>0</v>
      </c>
      <c r="C7377" s="2">
        <v>8.6107870369647337</v>
      </c>
      <c r="D7377" s="2">
        <f t="shared" si="1380"/>
        <v>32.4253916062735</v>
      </c>
      <c r="E7377" s="2">
        <f t="shared" si="1381"/>
        <v>12.16530063871169</v>
      </c>
      <c r="F7377" s="2">
        <f t="shared" si="1389"/>
        <v>340</v>
      </c>
      <c r="G7377" s="2">
        <f t="shared" si="1390"/>
        <v>0</v>
      </c>
      <c r="H7377" s="2">
        <f>MIN(Inputs!$B$2, (Inputs!$B$14 - F7377)/Inputs!$B$15)</f>
        <v>0</v>
      </c>
      <c r="I7377" s="2">
        <f>MAX(MIN(Inputs!$B$2, F7377*Inputs!$B$16, Inputs!$B$14*Inputs!$B$4 - G7377), 0)</f>
        <v>170</v>
      </c>
      <c r="J7377" s="2">
        <f>MAX(MIN(Inputs!$B$2, F7377*Inputs!$B$16, (Inputs!$B$14-F7377)/Inputs!$B$15)*Inputs!$B$9, 0)</f>
        <v>0</v>
      </c>
      <c r="K7377" s="2">
        <f>MAX(E7377*Inputs!$B$5 - B7377 - Inputs!$B$8, 0) * H7377</f>
        <v>0</v>
      </c>
      <c r="L7377" s="2">
        <f>IF(B7377 &gt;= D7377*Inputs!$B$10, MAX(B7377 - E7377/Inputs!$B$5 - Inputs!$B$8, 0) * I7377, 0)</f>
        <v>0</v>
      </c>
      <c r="M7377" s="2">
        <f t="shared" si="1382"/>
        <v>0</v>
      </c>
      <c r="N7377" s="3" t="str">
        <f t="shared" si="1383"/>
        <v>Idle</v>
      </c>
      <c r="O7377" s="3" t="str">
        <f t="shared" si="1391"/>
        <v>Idle</v>
      </c>
      <c r="P7377" s="2">
        <f t="shared" si="1384"/>
        <v>0</v>
      </c>
      <c r="Q7377" s="2">
        <f t="shared" si="1385"/>
        <v>0</v>
      </c>
      <c r="R7377" s="2">
        <f t="shared" si="1386"/>
        <v>0</v>
      </c>
      <c r="S7377" s="2">
        <f t="shared" si="1387"/>
        <v>0</v>
      </c>
      <c r="T7377" s="2">
        <f t="shared" si="1388"/>
        <v>0</v>
      </c>
      <c r="U7377" s="2">
        <f>IF(O7377="Reg", R7377 * Inputs!$B$7, 0)</f>
        <v>0</v>
      </c>
      <c r="V7377" s="2">
        <f>MAX(F7377 + P7377*Inputs!$B$15 - (Q7377/Inputs!$B$16) - U7377, 0)</f>
        <v>340</v>
      </c>
    </row>
    <row r="7378" spans="1:22" x14ac:dyDescent="0.3">
      <c r="A7378" s="1">
        <v>46330.333333333343</v>
      </c>
      <c r="B7378" s="2">
        <v>4.2885783406480187E-2</v>
      </c>
      <c r="C7378" s="2">
        <v>3.2969321526399091</v>
      </c>
      <c r="D7378" s="2">
        <f t="shared" si="1380"/>
        <v>32.4253916062735</v>
      </c>
      <c r="E7378" s="2">
        <f t="shared" si="1381"/>
        <v>19.073284228993536</v>
      </c>
      <c r="F7378" s="2">
        <f t="shared" si="1389"/>
        <v>340</v>
      </c>
      <c r="G7378" s="2">
        <f t="shared" si="1390"/>
        <v>0</v>
      </c>
      <c r="H7378" s="2">
        <f>MIN(Inputs!$B$2, (Inputs!$B$14 - F7378)/Inputs!$B$15)</f>
        <v>0</v>
      </c>
      <c r="I7378" s="2">
        <f>MAX(MIN(Inputs!$B$2, F7378*Inputs!$B$16, Inputs!$B$14*Inputs!$B$4 - G7378), 0)</f>
        <v>170</v>
      </c>
      <c r="J7378" s="2">
        <f>MAX(MIN(Inputs!$B$2, F7378*Inputs!$B$16, (Inputs!$B$14-F7378)/Inputs!$B$15)*Inputs!$B$9, 0)</f>
        <v>0</v>
      </c>
      <c r="K7378" s="2">
        <f>MAX(E7378*Inputs!$B$5 - B7378 - Inputs!$B$8, 0) * H7378</f>
        <v>0</v>
      </c>
      <c r="L7378" s="2">
        <f>IF(B7378 &gt;= D7378*Inputs!$B$10, MAX(B7378 - E7378/Inputs!$B$5 - Inputs!$B$8, 0) * I7378, 0)</f>
        <v>0</v>
      </c>
      <c r="M7378" s="2">
        <f t="shared" si="1382"/>
        <v>0</v>
      </c>
      <c r="N7378" s="3" t="str">
        <f t="shared" si="1383"/>
        <v>Idle</v>
      </c>
      <c r="O7378" s="3" t="str">
        <f t="shared" si="1391"/>
        <v>Idle</v>
      </c>
      <c r="P7378" s="2">
        <f t="shared" si="1384"/>
        <v>0</v>
      </c>
      <c r="Q7378" s="2">
        <f t="shared" si="1385"/>
        <v>0</v>
      </c>
      <c r="R7378" s="2">
        <f t="shared" si="1386"/>
        <v>0</v>
      </c>
      <c r="S7378" s="2">
        <f t="shared" si="1387"/>
        <v>0</v>
      </c>
      <c r="T7378" s="2">
        <f t="shared" si="1388"/>
        <v>0</v>
      </c>
      <c r="U7378" s="2">
        <f>IF(O7378="Reg", R7378 * Inputs!$B$7, 0)</f>
        <v>0</v>
      </c>
      <c r="V7378" s="2">
        <f>MAX(F7378 + P7378*Inputs!$B$15 - (Q7378/Inputs!$B$16) - U7378, 0)</f>
        <v>340</v>
      </c>
    </row>
    <row r="7379" spans="1:22" x14ac:dyDescent="0.3">
      <c r="A7379" s="1">
        <v>46330.375</v>
      </c>
      <c r="B7379" s="2">
        <v>0</v>
      </c>
      <c r="C7379" s="2">
        <v>3.6657565765605908</v>
      </c>
      <c r="D7379" s="2">
        <f t="shared" si="1380"/>
        <v>32.4253916062735</v>
      </c>
      <c r="E7379" s="2">
        <f t="shared" si="1381"/>
        <v>29.040202333422524</v>
      </c>
      <c r="F7379" s="2">
        <f t="shared" si="1389"/>
        <v>340</v>
      </c>
      <c r="G7379" s="2">
        <f t="shared" si="1390"/>
        <v>0</v>
      </c>
      <c r="H7379" s="2">
        <f>MIN(Inputs!$B$2, (Inputs!$B$14 - F7379)/Inputs!$B$15)</f>
        <v>0</v>
      </c>
      <c r="I7379" s="2">
        <f>MAX(MIN(Inputs!$B$2, F7379*Inputs!$B$16, Inputs!$B$14*Inputs!$B$4 - G7379), 0)</f>
        <v>170</v>
      </c>
      <c r="J7379" s="2">
        <f>MAX(MIN(Inputs!$B$2, F7379*Inputs!$B$16, (Inputs!$B$14-F7379)/Inputs!$B$15)*Inputs!$B$9, 0)</f>
        <v>0</v>
      </c>
      <c r="K7379" s="2">
        <f>MAX(E7379*Inputs!$B$5 - B7379 - Inputs!$B$8, 0) * H7379</f>
        <v>0</v>
      </c>
      <c r="L7379" s="2">
        <f>IF(B7379 &gt;= D7379*Inputs!$B$10, MAX(B7379 - E7379/Inputs!$B$5 - Inputs!$B$8, 0) * I7379, 0)</f>
        <v>0</v>
      </c>
      <c r="M7379" s="2">
        <f t="shared" si="1382"/>
        <v>0</v>
      </c>
      <c r="N7379" s="3" t="str">
        <f t="shared" si="1383"/>
        <v>Idle</v>
      </c>
      <c r="O7379" s="3" t="str">
        <f t="shared" si="1391"/>
        <v>Idle</v>
      </c>
      <c r="P7379" s="2">
        <f t="shared" si="1384"/>
        <v>0</v>
      </c>
      <c r="Q7379" s="2">
        <f t="shared" si="1385"/>
        <v>0</v>
      </c>
      <c r="R7379" s="2">
        <f t="shared" si="1386"/>
        <v>0</v>
      </c>
      <c r="S7379" s="2">
        <f t="shared" si="1387"/>
        <v>0</v>
      </c>
      <c r="T7379" s="2">
        <f t="shared" si="1388"/>
        <v>0</v>
      </c>
      <c r="U7379" s="2">
        <f>IF(O7379="Reg", R7379 * Inputs!$B$7, 0)</f>
        <v>0</v>
      </c>
      <c r="V7379" s="2">
        <f>MAX(F7379 + P7379*Inputs!$B$15 - (Q7379/Inputs!$B$16) - U7379, 0)</f>
        <v>340</v>
      </c>
    </row>
    <row r="7380" spans="1:22" x14ac:dyDescent="0.3">
      <c r="A7380" s="1">
        <v>46330.416666666657</v>
      </c>
      <c r="B7380" s="2">
        <v>16.783137567692339</v>
      </c>
      <c r="C7380" s="2">
        <v>15.26577668345938</v>
      </c>
      <c r="D7380" s="2">
        <f t="shared" si="1380"/>
        <v>32.4253916062735</v>
      </c>
      <c r="E7380" s="2">
        <f t="shared" si="1381"/>
        <v>38.856403846365041</v>
      </c>
      <c r="F7380" s="2">
        <f t="shared" si="1389"/>
        <v>340</v>
      </c>
      <c r="G7380" s="2">
        <f t="shared" si="1390"/>
        <v>0</v>
      </c>
      <c r="H7380" s="2">
        <f>MIN(Inputs!$B$2, (Inputs!$B$14 - F7380)/Inputs!$B$15)</f>
        <v>0</v>
      </c>
      <c r="I7380" s="2">
        <f>MAX(MIN(Inputs!$B$2, F7380*Inputs!$B$16, Inputs!$B$14*Inputs!$B$4 - G7380), 0)</f>
        <v>170</v>
      </c>
      <c r="J7380" s="2">
        <f>MAX(MIN(Inputs!$B$2, F7380*Inputs!$B$16, (Inputs!$B$14-F7380)/Inputs!$B$15)*Inputs!$B$9, 0)</f>
        <v>0</v>
      </c>
      <c r="K7380" s="2">
        <f>MAX(E7380*Inputs!$B$5 - B7380 - Inputs!$B$8, 0) * H7380</f>
        <v>0</v>
      </c>
      <c r="L7380" s="2">
        <f>IF(B7380 &gt;= D7380*Inputs!$B$10, MAX(B7380 - E7380/Inputs!$B$5 - Inputs!$B$8, 0) * I7380, 0)</f>
        <v>0</v>
      </c>
      <c r="M7380" s="2">
        <f t="shared" si="1382"/>
        <v>0</v>
      </c>
      <c r="N7380" s="3" t="str">
        <f t="shared" si="1383"/>
        <v>Idle</v>
      </c>
      <c r="O7380" s="3" t="str">
        <f t="shared" si="1391"/>
        <v>Idle</v>
      </c>
      <c r="P7380" s="2">
        <f t="shared" si="1384"/>
        <v>0</v>
      </c>
      <c r="Q7380" s="2">
        <f t="shared" si="1385"/>
        <v>0</v>
      </c>
      <c r="R7380" s="2">
        <f t="shared" si="1386"/>
        <v>0</v>
      </c>
      <c r="S7380" s="2">
        <f t="shared" si="1387"/>
        <v>0</v>
      </c>
      <c r="T7380" s="2">
        <f t="shared" si="1388"/>
        <v>0</v>
      </c>
      <c r="U7380" s="2">
        <f>IF(O7380="Reg", R7380 * Inputs!$B$7, 0)</f>
        <v>0</v>
      </c>
      <c r="V7380" s="2">
        <f>MAX(F7380 + P7380*Inputs!$B$15 - (Q7380/Inputs!$B$16) - U7380, 0)</f>
        <v>340</v>
      </c>
    </row>
    <row r="7381" spans="1:22" x14ac:dyDescent="0.3">
      <c r="A7381" s="1">
        <v>46330.458333333343</v>
      </c>
      <c r="B7381" s="2">
        <v>22.756149658302959</v>
      </c>
      <c r="C7381" s="2">
        <v>49.796335952838007</v>
      </c>
      <c r="D7381" s="2">
        <f t="shared" si="1380"/>
        <v>32.4253916062735</v>
      </c>
      <c r="E7381" s="2">
        <f t="shared" si="1381"/>
        <v>46.427710750477978</v>
      </c>
      <c r="F7381" s="2">
        <f t="shared" si="1389"/>
        <v>340</v>
      </c>
      <c r="G7381" s="2">
        <f t="shared" si="1390"/>
        <v>0</v>
      </c>
      <c r="H7381" s="2">
        <f>MIN(Inputs!$B$2, (Inputs!$B$14 - F7381)/Inputs!$B$15)</f>
        <v>0</v>
      </c>
      <c r="I7381" s="2">
        <f>MAX(MIN(Inputs!$B$2, F7381*Inputs!$B$16, Inputs!$B$14*Inputs!$B$4 - G7381), 0)</f>
        <v>170</v>
      </c>
      <c r="J7381" s="2">
        <f>MAX(MIN(Inputs!$B$2, F7381*Inputs!$B$16, (Inputs!$B$14-F7381)/Inputs!$B$15)*Inputs!$B$9, 0)</f>
        <v>0</v>
      </c>
      <c r="K7381" s="2">
        <f>MAX(E7381*Inputs!$B$5 - B7381 - Inputs!$B$8, 0) * H7381</f>
        <v>0</v>
      </c>
      <c r="L7381" s="2">
        <f>IF(B7381 &gt;= D7381*Inputs!$B$10, MAX(B7381 - E7381/Inputs!$B$5 - Inputs!$B$8, 0) * I7381, 0)</f>
        <v>0</v>
      </c>
      <c r="M7381" s="2">
        <f t="shared" si="1382"/>
        <v>0</v>
      </c>
      <c r="N7381" s="3" t="str">
        <f t="shared" si="1383"/>
        <v>Idle</v>
      </c>
      <c r="O7381" s="3" t="str">
        <f t="shared" si="1391"/>
        <v>Idle</v>
      </c>
      <c r="P7381" s="2">
        <f t="shared" si="1384"/>
        <v>0</v>
      </c>
      <c r="Q7381" s="2">
        <f t="shared" si="1385"/>
        <v>0</v>
      </c>
      <c r="R7381" s="2">
        <f t="shared" si="1386"/>
        <v>0</v>
      </c>
      <c r="S7381" s="2">
        <f t="shared" si="1387"/>
        <v>0</v>
      </c>
      <c r="T7381" s="2">
        <f t="shared" si="1388"/>
        <v>0</v>
      </c>
      <c r="U7381" s="2">
        <f>IF(O7381="Reg", R7381 * Inputs!$B$7, 0)</f>
        <v>0</v>
      </c>
      <c r="V7381" s="2">
        <f>MAX(F7381 + P7381*Inputs!$B$15 - (Q7381/Inputs!$B$16) - U7381, 0)</f>
        <v>340</v>
      </c>
    </row>
    <row r="7382" spans="1:22" x14ac:dyDescent="0.3">
      <c r="A7382" s="1">
        <v>46330.5</v>
      </c>
      <c r="B7382" s="2">
        <v>33.409630822868358</v>
      </c>
      <c r="C7382" s="2">
        <v>12.70259230711647</v>
      </c>
      <c r="D7382" s="2">
        <f t="shared" si="1380"/>
        <v>32.4253916062735</v>
      </c>
      <c r="E7382" s="2">
        <f t="shared" si="1381"/>
        <v>53.369912654249539</v>
      </c>
      <c r="F7382" s="2">
        <f t="shared" si="1389"/>
        <v>340</v>
      </c>
      <c r="G7382" s="2">
        <f t="shared" si="1390"/>
        <v>0</v>
      </c>
      <c r="H7382" s="2">
        <f>MIN(Inputs!$B$2, (Inputs!$B$14 - F7382)/Inputs!$B$15)</f>
        <v>0</v>
      </c>
      <c r="I7382" s="2">
        <f>MAX(MIN(Inputs!$B$2, F7382*Inputs!$B$16, Inputs!$B$14*Inputs!$B$4 - G7382), 0)</f>
        <v>170</v>
      </c>
      <c r="J7382" s="2">
        <f>MAX(MIN(Inputs!$B$2, F7382*Inputs!$B$16, (Inputs!$B$14-F7382)/Inputs!$B$15)*Inputs!$B$9, 0)</f>
        <v>0</v>
      </c>
      <c r="K7382" s="2">
        <f>MAX(E7382*Inputs!$B$5 - B7382 - Inputs!$B$8, 0) * H7382</f>
        <v>0</v>
      </c>
      <c r="L7382" s="2">
        <f>IF(B7382 &gt;= D7382*Inputs!$B$10, MAX(B7382 - E7382/Inputs!$B$5 - Inputs!$B$8, 0) * I7382, 0)</f>
        <v>0</v>
      </c>
      <c r="M7382" s="2">
        <f t="shared" si="1382"/>
        <v>0</v>
      </c>
      <c r="N7382" s="3" t="str">
        <f t="shared" si="1383"/>
        <v>Idle</v>
      </c>
      <c r="O7382" s="3" t="str">
        <f t="shared" si="1391"/>
        <v>Idle</v>
      </c>
      <c r="P7382" s="2">
        <f t="shared" si="1384"/>
        <v>0</v>
      </c>
      <c r="Q7382" s="2">
        <f t="shared" si="1385"/>
        <v>0</v>
      </c>
      <c r="R7382" s="2">
        <f t="shared" si="1386"/>
        <v>0</v>
      </c>
      <c r="S7382" s="2">
        <f t="shared" si="1387"/>
        <v>0</v>
      </c>
      <c r="T7382" s="2">
        <f t="shared" si="1388"/>
        <v>0</v>
      </c>
      <c r="U7382" s="2">
        <f>IF(O7382="Reg", R7382 * Inputs!$B$7, 0)</f>
        <v>0</v>
      </c>
      <c r="V7382" s="2">
        <f>MAX(F7382 + P7382*Inputs!$B$15 - (Q7382/Inputs!$B$16) - U7382, 0)</f>
        <v>340</v>
      </c>
    </row>
    <row r="7383" spans="1:22" x14ac:dyDescent="0.3">
      <c r="A7383" s="1">
        <v>46330.541666666657</v>
      </c>
      <c r="B7383" s="2">
        <v>41.447901541691081</v>
      </c>
      <c r="C7383" s="2">
        <v>2.113413301641323</v>
      </c>
      <c r="D7383" s="2">
        <f t="shared" si="1380"/>
        <v>32.4253916062735</v>
      </c>
      <c r="E7383" s="2">
        <f t="shared" si="1381"/>
        <v>60.424315637623209</v>
      </c>
      <c r="F7383" s="2">
        <f t="shared" si="1389"/>
        <v>340</v>
      </c>
      <c r="G7383" s="2">
        <f t="shared" si="1390"/>
        <v>0</v>
      </c>
      <c r="H7383" s="2">
        <f>MIN(Inputs!$B$2, (Inputs!$B$14 - F7383)/Inputs!$B$15)</f>
        <v>0</v>
      </c>
      <c r="I7383" s="2">
        <f>MAX(MIN(Inputs!$B$2, F7383*Inputs!$B$16, Inputs!$B$14*Inputs!$B$4 - G7383), 0)</f>
        <v>170</v>
      </c>
      <c r="J7383" s="2">
        <f>MAX(MIN(Inputs!$B$2, F7383*Inputs!$B$16, (Inputs!$B$14-F7383)/Inputs!$B$15)*Inputs!$B$9, 0)</f>
        <v>0</v>
      </c>
      <c r="K7383" s="2">
        <f>MAX(E7383*Inputs!$B$5 - B7383 - Inputs!$B$8, 0) * H7383</f>
        <v>0</v>
      </c>
      <c r="L7383" s="2">
        <f>IF(B7383 &gt;= D7383*Inputs!$B$10, MAX(B7383 - E7383/Inputs!$B$5 - Inputs!$B$8, 0) * I7383, 0)</f>
        <v>0</v>
      </c>
      <c r="M7383" s="2">
        <f t="shared" si="1382"/>
        <v>0</v>
      </c>
      <c r="N7383" s="3" t="str">
        <f t="shared" si="1383"/>
        <v>Idle</v>
      </c>
      <c r="O7383" s="3" t="str">
        <f t="shared" si="1391"/>
        <v>Idle</v>
      </c>
      <c r="P7383" s="2">
        <f t="shared" si="1384"/>
        <v>0</v>
      </c>
      <c r="Q7383" s="2">
        <f t="shared" si="1385"/>
        <v>0</v>
      </c>
      <c r="R7383" s="2">
        <f t="shared" si="1386"/>
        <v>0</v>
      </c>
      <c r="S7383" s="2">
        <f t="shared" si="1387"/>
        <v>0</v>
      </c>
      <c r="T7383" s="2">
        <f t="shared" si="1388"/>
        <v>0</v>
      </c>
      <c r="U7383" s="2">
        <f>IF(O7383="Reg", R7383 * Inputs!$B$7, 0)</f>
        <v>0</v>
      </c>
      <c r="V7383" s="2">
        <f>MAX(F7383 + P7383*Inputs!$B$15 - (Q7383/Inputs!$B$16) - U7383, 0)</f>
        <v>340</v>
      </c>
    </row>
    <row r="7384" spans="1:22" x14ac:dyDescent="0.3">
      <c r="A7384" s="1">
        <v>46330.583333333343</v>
      </c>
      <c r="B7384" s="2">
        <v>59.844394409980417</v>
      </c>
      <c r="C7384" s="2">
        <v>13.82157282737862</v>
      </c>
      <c r="D7384" s="2">
        <f t="shared" si="1380"/>
        <v>32.4253916062735</v>
      </c>
      <c r="E7384" s="2">
        <f t="shared" si="1381"/>
        <v>64.120207343359127</v>
      </c>
      <c r="F7384" s="2">
        <f t="shared" si="1389"/>
        <v>340</v>
      </c>
      <c r="G7384" s="2">
        <f t="shared" si="1390"/>
        <v>0</v>
      </c>
      <c r="H7384" s="2">
        <f>MIN(Inputs!$B$2, (Inputs!$B$14 - F7384)/Inputs!$B$15)</f>
        <v>0</v>
      </c>
      <c r="I7384" s="2">
        <f>MAX(MIN(Inputs!$B$2, F7384*Inputs!$B$16, Inputs!$B$14*Inputs!$B$4 - G7384), 0)</f>
        <v>170</v>
      </c>
      <c r="J7384" s="2">
        <f>MAX(MIN(Inputs!$B$2, F7384*Inputs!$B$16, (Inputs!$B$14-F7384)/Inputs!$B$15)*Inputs!$B$9, 0)</f>
        <v>0</v>
      </c>
      <c r="K7384" s="2">
        <f>MAX(E7384*Inputs!$B$5 - B7384 - Inputs!$B$8, 0) * H7384</f>
        <v>0</v>
      </c>
      <c r="L7384" s="2">
        <f>IF(B7384 &gt;= D7384*Inputs!$B$10, MAX(B7384 - E7384/Inputs!$B$5 - Inputs!$B$8, 0) * I7384, 0)</f>
        <v>0</v>
      </c>
      <c r="M7384" s="2">
        <f t="shared" si="1382"/>
        <v>0</v>
      </c>
      <c r="N7384" s="3" t="str">
        <f t="shared" si="1383"/>
        <v>Idle</v>
      </c>
      <c r="O7384" s="3" t="str">
        <f t="shared" si="1391"/>
        <v>Idle</v>
      </c>
      <c r="P7384" s="2">
        <f t="shared" si="1384"/>
        <v>0</v>
      </c>
      <c r="Q7384" s="2">
        <f t="shared" si="1385"/>
        <v>0</v>
      </c>
      <c r="R7384" s="2">
        <f t="shared" si="1386"/>
        <v>0</v>
      </c>
      <c r="S7384" s="2">
        <f t="shared" si="1387"/>
        <v>0</v>
      </c>
      <c r="T7384" s="2">
        <f t="shared" si="1388"/>
        <v>0</v>
      </c>
      <c r="U7384" s="2">
        <f>IF(O7384="Reg", R7384 * Inputs!$B$7, 0)</f>
        <v>0</v>
      </c>
      <c r="V7384" s="2">
        <f>MAX(F7384 + P7384*Inputs!$B$15 - (Q7384/Inputs!$B$16) - U7384, 0)</f>
        <v>340</v>
      </c>
    </row>
    <row r="7385" spans="1:22" x14ac:dyDescent="0.3">
      <c r="A7385" s="1">
        <v>46330.625</v>
      </c>
      <c r="B7385" s="2">
        <v>58.897209077655113</v>
      </c>
      <c r="C7385" s="2">
        <v>16.549511361957531</v>
      </c>
      <c r="D7385" s="2">
        <f t="shared" si="1380"/>
        <v>32.4253916062735</v>
      </c>
      <c r="E7385" s="2">
        <f t="shared" si="1381"/>
        <v>65.460152238719743</v>
      </c>
      <c r="F7385" s="2">
        <f t="shared" si="1389"/>
        <v>340</v>
      </c>
      <c r="G7385" s="2">
        <f t="shared" si="1390"/>
        <v>0</v>
      </c>
      <c r="H7385" s="2">
        <f>MIN(Inputs!$B$2, (Inputs!$B$14 - F7385)/Inputs!$B$15)</f>
        <v>0</v>
      </c>
      <c r="I7385" s="2">
        <f>MAX(MIN(Inputs!$B$2, F7385*Inputs!$B$16, Inputs!$B$14*Inputs!$B$4 - G7385), 0)</f>
        <v>170</v>
      </c>
      <c r="J7385" s="2">
        <f>MAX(MIN(Inputs!$B$2, F7385*Inputs!$B$16, (Inputs!$B$14-F7385)/Inputs!$B$15)*Inputs!$B$9, 0)</f>
        <v>0</v>
      </c>
      <c r="K7385" s="2">
        <f>MAX(E7385*Inputs!$B$5 - B7385 - Inputs!$B$8, 0) * H7385</f>
        <v>0</v>
      </c>
      <c r="L7385" s="2">
        <f>IF(B7385 &gt;= D7385*Inputs!$B$10, MAX(B7385 - E7385/Inputs!$B$5 - Inputs!$B$8, 0) * I7385, 0)</f>
        <v>0</v>
      </c>
      <c r="M7385" s="2">
        <f t="shared" si="1382"/>
        <v>0</v>
      </c>
      <c r="N7385" s="3" t="str">
        <f t="shared" si="1383"/>
        <v>Idle</v>
      </c>
      <c r="O7385" s="3" t="str">
        <f t="shared" si="1391"/>
        <v>Idle</v>
      </c>
      <c r="P7385" s="2">
        <f t="shared" si="1384"/>
        <v>0</v>
      </c>
      <c r="Q7385" s="2">
        <f t="shared" si="1385"/>
        <v>0</v>
      </c>
      <c r="R7385" s="2">
        <f t="shared" si="1386"/>
        <v>0</v>
      </c>
      <c r="S7385" s="2">
        <f t="shared" si="1387"/>
        <v>0</v>
      </c>
      <c r="T7385" s="2">
        <f t="shared" si="1388"/>
        <v>0</v>
      </c>
      <c r="U7385" s="2">
        <f>IF(O7385="Reg", R7385 * Inputs!$B$7, 0)</f>
        <v>0</v>
      </c>
      <c r="V7385" s="2">
        <f>MAX(F7385 + P7385*Inputs!$B$15 - (Q7385/Inputs!$B$16) - U7385, 0)</f>
        <v>340</v>
      </c>
    </row>
    <row r="7386" spans="1:22" x14ac:dyDescent="0.3">
      <c r="A7386" s="1">
        <v>46330.666666666657</v>
      </c>
      <c r="B7386" s="2">
        <v>62.210978992369938</v>
      </c>
      <c r="C7386" s="2">
        <v>2.908031181703763</v>
      </c>
      <c r="D7386" s="2">
        <f t="shared" si="1380"/>
        <v>32.4253916062735</v>
      </c>
      <c r="E7386" s="2">
        <f t="shared" si="1381"/>
        <v>66.642133551950437</v>
      </c>
      <c r="F7386" s="2">
        <f t="shared" si="1389"/>
        <v>340</v>
      </c>
      <c r="G7386" s="2">
        <f t="shared" si="1390"/>
        <v>0</v>
      </c>
      <c r="H7386" s="2">
        <f>MIN(Inputs!$B$2, (Inputs!$B$14 - F7386)/Inputs!$B$15)</f>
        <v>0</v>
      </c>
      <c r="I7386" s="2">
        <f>MAX(MIN(Inputs!$B$2, F7386*Inputs!$B$16, Inputs!$B$14*Inputs!$B$4 - G7386), 0)</f>
        <v>170</v>
      </c>
      <c r="J7386" s="2">
        <f>MAX(MIN(Inputs!$B$2, F7386*Inputs!$B$16, (Inputs!$B$14-F7386)/Inputs!$B$15)*Inputs!$B$9, 0)</f>
        <v>0</v>
      </c>
      <c r="K7386" s="2">
        <f>MAX(E7386*Inputs!$B$5 - B7386 - Inputs!$B$8, 0) * H7386</f>
        <v>0</v>
      </c>
      <c r="L7386" s="2">
        <f>IF(B7386 &gt;= D7386*Inputs!$B$10, MAX(B7386 - E7386/Inputs!$B$5 - Inputs!$B$8, 0) * I7386, 0)</f>
        <v>0</v>
      </c>
      <c r="M7386" s="2">
        <f t="shared" si="1382"/>
        <v>0</v>
      </c>
      <c r="N7386" s="3" t="str">
        <f t="shared" si="1383"/>
        <v>Idle</v>
      </c>
      <c r="O7386" s="3" t="str">
        <f t="shared" si="1391"/>
        <v>Idle</v>
      </c>
      <c r="P7386" s="2">
        <f t="shared" si="1384"/>
        <v>0</v>
      </c>
      <c r="Q7386" s="2">
        <f t="shared" si="1385"/>
        <v>0</v>
      </c>
      <c r="R7386" s="2">
        <f t="shared" si="1386"/>
        <v>0</v>
      </c>
      <c r="S7386" s="2">
        <f t="shared" si="1387"/>
        <v>0</v>
      </c>
      <c r="T7386" s="2">
        <f t="shared" si="1388"/>
        <v>0</v>
      </c>
      <c r="U7386" s="2">
        <f>IF(O7386="Reg", R7386 * Inputs!$B$7, 0)</f>
        <v>0</v>
      </c>
      <c r="V7386" s="2">
        <f>MAX(F7386 + P7386*Inputs!$B$15 - (Q7386/Inputs!$B$16) - U7386, 0)</f>
        <v>340</v>
      </c>
    </row>
    <row r="7387" spans="1:22" x14ac:dyDescent="0.3">
      <c r="A7387" s="1">
        <v>46330.708333333343</v>
      </c>
      <c r="B7387" s="2">
        <v>64.409361080932314</v>
      </c>
      <c r="C7387" s="2">
        <v>1.1718145324849281</v>
      </c>
      <c r="D7387" s="2">
        <f t="shared" si="1380"/>
        <v>32.4253916062735</v>
      </c>
      <c r="E7387" s="2">
        <f t="shared" si="1381"/>
        <v>63.410938962236948</v>
      </c>
      <c r="F7387" s="2">
        <f t="shared" si="1389"/>
        <v>340</v>
      </c>
      <c r="G7387" s="2">
        <f t="shared" si="1390"/>
        <v>0</v>
      </c>
      <c r="H7387" s="2">
        <f>MIN(Inputs!$B$2, (Inputs!$B$14 - F7387)/Inputs!$B$15)</f>
        <v>0</v>
      </c>
      <c r="I7387" s="2">
        <f>MAX(MIN(Inputs!$B$2, F7387*Inputs!$B$16, Inputs!$B$14*Inputs!$B$4 - G7387), 0)</f>
        <v>170</v>
      </c>
      <c r="J7387" s="2">
        <f>MAX(MIN(Inputs!$B$2, F7387*Inputs!$B$16, (Inputs!$B$14-F7387)/Inputs!$B$15)*Inputs!$B$9, 0)</f>
        <v>0</v>
      </c>
      <c r="K7387" s="2">
        <f>MAX(E7387*Inputs!$B$5 - B7387 - Inputs!$B$8, 0) * H7387</f>
        <v>0</v>
      </c>
      <c r="L7387" s="2">
        <f>IF(B7387 &gt;= D7387*Inputs!$B$10, MAX(B7387 - E7387/Inputs!$B$5 - Inputs!$B$8, 0) * I7387, 0)</f>
        <v>0</v>
      </c>
      <c r="M7387" s="2">
        <f t="shared" si="1382"/>
        <v>0</v>
      </c>
      <c r="N7387" s="3" t="str">
        <f t="shared" si="1383"/>
        <v>Idle</v>
      </c>
      <c r="O7387" s="3" t="str">
        <f t="shared" si="1391"/>
        <v>Idle</v>
      </c>
      <c r="P7387" s="2">
        <f t="shared" si="1384"/>
        <v>0</v>
      </c>
      <c r="Q7387" s="2">
        <f t="shared" si="1385"/>
        <v>0</v>
      </c>
      <c r="R7387" s="2">
        <f t="shared" si="1386"/>
        <v>0</v>
      </c>
      <c r="S7387" s="2">
        <f t="shared" si="1387"/>
        <v>0</v>
      </c>
      <c r="T7387" s="2">
        <f t="shared" si="1388"/>
        <v>0</v>
      </c>
      <c r="U7387" s="2">
        <f>IF(O7387="Reg", R7387 * Inputs!$B$7, 0)</f>
        <v>0</v>
      </c>
      <c r="V7387" s="2">
        <f>MAX(F7387 + P7387*Inputs!$B$15 - (Q7387/Inputs!$B$16) - U7387, 0)</f>
        <v>340</v>
      </c>
    </row>
    <row r="7388" spans="1:22" x14ac:dyDescent="0.3">
      <c r="A7388" s="1">
        <v>46330.75</v>
      </c>
      <c r="B7388" s="2">
        <v>75.736048723110386</v>
      </c>
      <c r="C7388" s="2">
        <v>37.032236656945813</v>
      </c>
      <c r="D7388" s="2">
        <f t="shared" si="1380"/>
        <v>32.4253916062735</v>
      </c>
      <c r="E7388" s="2">
        <f t="shared" si="1381"/>
        <v>60.231948614308322</v>
      </c>
      <c r="F7388" s="2">
        <f t="shared" si="1389"/>
        <v>340</v>
      </c>
      <c r="G7388" s="2">
        <f t="shared" si="1390"/>
        <v>0</v>
      </c>
      <c r="H7388" s="2">
        <f>MIN(Inputs!$B$2, (Inputs!$B$14 - F7388)/Inputs!$B$15)</f>
        <v>0</v>
      </c>
      <c r="I7388" s="2">
        <f>MAX(MIN(Inputs!$B$2, F7388*Inputs!$B$16, Inputs!$B$14*Inputs!$B$4 - G7388), 0)</f>
        <v>170</v>
      </c>
      <c r="J7388" s="2">
        <f>MAX(MIN(Inputs!$B$2, F7388*Inputs!$B$16, (Inputs!$B$14-F7388)/Inputs!$B$15)*Inputs!$B$9, 0)</f>
        <v>0</v>
      </c>
      <c r="K7388" s="2">
        <f>MAX(E7388*Inputs!$B$5 - B7388 - Inputs!$B$8, 0) * H7388</f>
        <v>0</v>
      </c>
      <c r="L7388" s="2">
        <f>IF(B7388 &gt;= D7388*Inputs!$B$10, MAX(B7388 - E7388/Inputs!$B$5 - Inputs!$B$8, 0) * I7388, 0)</f>
        <v>0</v>
      </c>
      <c r="M7388" s="2">
        <f t="shared" si="1382"/>
        <v>0</v>
      </c>
      <c r="N7388" s="3" t="str">
        <f t="shared" si="1383"/>
        <v>Idle</v>
      </c>
      <c r="O7388" s="3" t="str">
        <f t="shared" si="1391"/>
        <v>Idle</v>
      </c>
      <c r="P7388" s="2">
        <f t="shared" si="1384"/>
        <v>0</v>
      </c>
      <c r="Q7388" s="2">
        <f t="shared" si="1385"/>
        <v>0</v>
      </c>
      <c r="R7388" s="2">
        <f t="shared" si="1386"/>
        <v>0</v>
      </c>
      <c r="S7388" s="2">
        <f t="shared" si="1387"/>
        <v>0</v>
      </c>
      <c r="T7388" s="2">
        <f t="shared" si="1388"/>
        <v>0</v>
      </c>
      <c r="U7388" s="2">
        <f>IF(O7388="Reg", R7388 * Inputs!$B$7, 0)</f>
        <v>0</v>
      </c>
      <c r="V7388" s="2">
        <f>MAX(F7388 + P7388*Inputs!$B$15 - (Q7388/Inputs!$B$16) - U7388, 0)</f>
        <v>340</v>
      </c>
    </row>
    <row r="7389" spans="1:22" x14ac:dyDescent="0.3">
      <c r="A7389" s="1">
        <v>46330.791666666657</v>
      </c>
      <c r="B7389" s="2">
        <v>63.623251776106578</v>
      </c>
      <c r="C7389" s="2">
        <v>20.177838151936399</v>
      </c>
      <c r="D7389" s="2">
        <f t="shared" si="1380"/>
        <v>32.4253916062735</v>
      </c>
      <c r="E7389" s="2">
        <f t="shared" si="1381"/>
        <v>51.373945071011654</v>
      </c>
      <c r="F7389" s="2">
        <f t="shared" si="1389"/>
        <v>340</v>
      </c>
      <c r="G7389" s="2">
        <f t="shared" si="1390"/>
        <v>0</v>
      </c>
      <c r="H7389" s="2">
        <f>MIN(Inputs!$B$2, (Inputs!$B$14 - F7389)/Inputs!$B$15)</f>
        <v>0</v>
      </c>
      <c r="I7389" s="2">
        <f>MAX(MIN(Inputs!$B$2, F7389*Inputs!$B$16, Inputs!$B$14*Inputs!$B$4 - G7389), 0)</f>
        <v>170</v>
      </c>
      <c r="J7389" s="2">
        <f>MAX(MIN(Inputs!$B$2, F7389*Inputs!$B$16, (Inputs!$B$14-F7389)/Inputs!$B$15)*Inputs!$B$9, 0)</f>
        <v>0</v>
      </c>
      <c r="K7389" s="2">
        <f>MAX(E7389*Inputs!$B$5 - B7389 - Inputs!$B$8, 0) * H7389</f>
        <v>0</v>
      </c>
      <c r="L7389" s="2">
        <f>IF(B7389 &gt;= D7389*Inputs!$B$10, MAX(B7389 - E7389/Inputs!$B$5 - Inputs!$B$8, 0) * I7389, 0)</f>
        <v>0</v>
      </c>
      <c r="M7389" s="2">
        <f t="shared" si="1382"/>
        <v>0</v>
      </c>
      <c r="N7389" s="3" t="str">
        <f t="shared" si="1383"/>
        <v>Idle</v>
      </c>
      <c r="O7389" s="3" t="str">
        <f t="shared" si="1391"/>
        <v>Idle</v>
      </c>
      <c r="P7389" s="2">
        <f t="shared" si="1384"/>
        <v>0</v>
      </c>
      <c r="Q7389" s="2">
        <f t="shared" si="1385"/>
        <v>0</v>
      </c>
      <c r="R7389" s="2">
        <f t="shared" si="1386"/>
        <v>0</v>
      </c>
      <c r="S7389" s="2">
        <f t="shared" si="1387"/>
        <v>0</v>
      </c>
      <c r="T7389" s="2">
        <f t="shared" si="1388"/>
        <v>0</v>
      </c>
      <c r="U7389" s="2">
        <f>IF(O7389="Reg", R7389 * Inputs!$B$7, 0)</f>
        <v>0</v>
      </c>
      <c r="V7389" s="2">
        <f>MAX(F7389 + P7389*Inputs!$B$15 - (Q7389/Inputs!$B$16) - U7389, 0)</f>
        <v>340</v>
      </c>
    </row>
    <row r="7390" spans="1:22" x14ac:dyDescent="0.3">
      <c r="A7390" s="1">
        <v>46330.833333333343</v>
      </c>
      <c r="B7390" s="2">
        <v>67.884063782144182</v>
      </c>
      <c r="C7390" s="2">
        <v>3.0678336531638619</v>
      </c>
      <c r="D7390" s="2">
        <f t="shared" si="1380"/>
        <v>32.4253916062735</v>
      </c>
      <c r="E7390" s="2">
        <f t="shared" si="1381"/>
        <v>43.455186136145379</v>
      </c>
      <c r="F7390" s="2">
        <f t="shared" si="1389"/>
        <v>340</v>
      </c>
      <c r="G7390" s="2">
        <f t="shared" si="1390"/>
        <v>0</v>
      </c>
      <c r="H7390" s="2">
        <f>MIN(Inputs!$B$2, (Inputs!$B$14 - F7390)/Inputs!$B$15)</f>
        <v>0</v>
      </c>
      <c r="I7390" s="2">
        <f>MAX(MIN(Inputs!$B$2, F7390*Inputs!$B$16, Inputs!$B$14*Inputs!$B$4 - G7390), 0)</f>
        <v>170</v>
      </c>
      <c r="J7390" s="2">
        <f>MAX(MIN(Inputs!$B$2, F7390*Inputs!$B$16, (Inputs!$B$14-F7390)/Inputs!$B$15)*Inputs!$B$9, 0)</f>
        <v>0</v>
      </c>
      <c r="K7390" s="2">
        <f>MAX(E7390*Inputs!$B$5 - B7390 - Inputs!$B$8, 0) * H7390</f>
        <v>0</v>
      </c>
      <c r="L7390" s="2">
        <f>IF(B7390 &gt;= D7390*Inputs!$B$10, MAX(B7390 - E7390/Inputs!$B$5 - Inputs!$B$8, 0) * I7390, 0)</f>
        <v>0</v>
      </c>
      <c r="M7390" s="2">
        <f t="shared" si="1382"/>
        <v>0</v>
      </c>
      <c r="N7390" s="3" t="str">
        <f t="shared" si="1383"/>
        <v>Idle</v>
      </c>
      <c r="O7390" s="3" t="str">
        <f t="shared" si="1391"/>
        <v>Idle</v>
      </c>
      <c r="P7390" s="2">
        <f t="shared" si="1384"/>
        <v>0</v>
      </c>
      <c r="Q7390" s="2">
        <f t="shared" si="1385"/>
        <v>0</v>
      </c>
      <c r="R7390" s="2">
        <f t="shared" si="1386"/>
        <v>0</v>
      </c>
      <c r="S7390" s="2">
        <f t="shared" si="1387"/>
        <v>0</v>
      </c>
      <c r="T7390" s="2">
        <f t="shared" si="1388"/>
        <v>0</v>
      </c>
      <c r="U7390" s="2">
        <f>IF(O7390="Reg", R7390 * Inputs!$B$7, 0)</f>
        <v>0</v>
      </c>
      <c r="V7390" s="2">
        <f>MAX(F7390 + P7390*Inputs!$B$15 - (Q7390/Inputs!$B$16) - U7390, 0)</f>
        <v>340</v>
      </c>
    </row>
    <row r="7391" spans="1:22" x14ac:dyDescent="0.3">
      <c r="A7391" s="1">
        <v>46330.875</v>
      </c>
      <c r="B7391" s="2">
        <v>65.989096957039195</v>
      </c>
      <c r="C7391" s="2">
        <v>1.81846789697765</v>
      </c>
      <c r="D7391" s="2">
        <f t="shared" si="1380"/>
        <v>32.4253916062735</v>
      </c>
      <c r="E7391" s="2">
        <f t="shared" si="1381"/>
        <v>34.53969434497548</v>
      </c>
      <c r="F7391" s="2">
        <f t="shared" si="1389"/>
        <v>340</v>
      </c>
      <c r="G7391" s="2">
        <f t="shared" si="1390"/>
        <v>0</v>
      </c>
      <c r="H7391" s="2">
        <f>MIN(Inputs!$B$2, (Inputs!$B$14 - F7391)/Inputs!$B$15)</f>
        <v>0</v>
      </c>
      <c r="I7391" s="2">
        <f>MAX(MIN(Inputs!$B$2, F7391*Inputs!$B$16, Inputs!$B$14*Inputs!$B$4 - G7391), 0)</f>
        <v>170</v>
      </c>
      <c r="J7391" s="2">
        <f>MAX(MIN(Inputs!$B$2, F7391*Inputs!$B$16, (Inputs!$B$14-F7391)/Inputs!$B$15)*Inputs!$B$9, 0)</f>
        <v>0</v>
      </c>
      <c r="K7391" s="2">
        <f>MAX(E7391*Inputs!$B$5 - B7391 - Inputs!$B$8, 0) * H7391</f>
        <v>0</v>
      </c>
      <c r="L7391" s="2">
        <f>IF(B7391 &gt;= D7391*Inputs!$B$10, MAX(B7391 - E7391/Inputs!$B$5 - Inputs!$B$8, 0) * I7391, 0)</f>
        <v>1145.705529690036</v>
      </c>
      <c r="M7391" s="2">
        <f t="shared" si="1382"/>
        <v>0</v>
      </c>
      <c r="N7391" s="3" t="str">
        <f t="shared" si="1383"/>
        <v>Discharge</v>
      </c>
      <c r="O7391" s="3" t="str">
        <f t="shared" si="1391"/>
        <v>Discharge</v>
      </c>
      <c r="P7391" s="2">
        <f t="shared" si="1384"/>
        <v>0</v>
      </c>
      <c r="Q7391" s="2">
        <f t="shared" si="1385"/>
        <v>170</v>
      </c>
      <c r="R7391" s="2">
        <f t="shared" si="1386"/>
        <v>0</v>
      </c>
      <c r="S7391" s="2">
        <f t="shared" si="1387"/>
        <v>11218.146482696664</v>
      </c>
      <c r="T7391" s="2">
        <f t="shared" si="1388"/>
        <v>0</v>
      </c>
      <c r="U7391" s="2">
        <f>IF(O7391="Reg", R7391 * Inputs!$B$7, 0)</f>
        <v>0</v>
      </c>
      <c r="V7391" s="2">
        <f>MAX(F7391 + P7391*Inputs!$B$15 - (Q7391/Inputs!$B$16) - U7391, 0)</f>
        <v>170</v>
      </c>
    </row>
    <row r="7392" spans="1:22" x14ac:dyDescent="0.3">
      <c r="A7392" s="1">
        <v>46330.916666666657</v>
      </c>
      <c r="B7392" s="2">
        <v>42.823811454089103</v>
      </c>
      <c r="C7392" s="2">
        <v>2.717667651499855</v>
      </c>
      <c r="D7392" s="2">
        <f t="shared" si="1380"/>
        <v>32.4253916062735</v>
      </c>
      <c r="E7392" s="2">
        <f t="shared" si="1381"/>
        <v>24.412499172501782</v>
      </c>
      <c r="F7392" s="2">
        <f t="shared" si="1389"/>
        <v>170</v>
      </c>
      <c r="G7392" s="2">
        <f t="shared" si="1390"/>
        <v>170</v>
      </c>
      <c r="H7392" s="2">
        <f>MIN(Inputs!$B$2, (Inputs!$B$14 - F7392)/Inputs!$B$15)</f>
        <v>170</v>
      </c>
      <c r="I7392" s="2">
        <f>MAX(MIN(Inputs!$B$2, F7392*Inputs!$B$16, Inputs!$B$14*Inputs!$B$4 - G7392), 0)</f>
        <v>170</v>
      </c>
      <c r="J7392" s="2">
        <f>MAX(MIN(Inputs!$B$2, F7392*Inputs!$B$16, (Inputs!$B$14-F7392)/Inputs!$B$15)*Inputs!$B$9, 0)</f>
        <v>136</v>
      </c>
      <c r="K7392" s="2">
        <f>MAX(E7392*Inputs!$B$5 - B7392 - Inputs!$B$8, 0) * H7392</f>
        <v>0</v>
      </c>
      <c r="L7392" s="2">
        <f>IF(B7392 &gt;= D7392*Inputs!$B$10, MAX(B7392 - E7392/Inputs!$B$5 - Inputs!$B$8, 0) * I7392, 0)</f>
        <v>0</v>
      </c>
      <c r="M7392" s="2">
        <f t="shared" si="1382"/>
        <v>369.60280060398026</v>
      </c>
      <c r="N7392" s="3" t="str">
        <f t="shared" si="1383"/>
        <v>Reg</v>
      </c>
      <c r="O7392" s="3" t="str">
        <f t="shared" si="1391"/>
        <v>Discharge</v>
      </c>
      <c r="P7392" s="2">
        <f t="shared" si="1384"/>
        <v>0</v>
      </c>
      <c r="Q7392" s="2">
        <f t="shared" si="1385"/>
        <v>170</v>
      </c>
      <c r="R7392" s="2">
        <f t="shared" si="1386"/>
        <v>0</v>
      </c>
      <c r="S7392" s="2">
        <f t="shared" si="1387"/>
        <v>7280.0479471951476</v>
      </c>
      <c r="T7392" s="2">
        <f t="shared" si="1388"/>
        <v>0</v>
      </c>
      <c r="U7392" s="2">
        <f>IF(O7392="Reg", R7392 * Inputs!$B$7, 0)</f>
        <v>0</v>
      </c>
      <c r="V7392" s="2">
        <f>MAX(F7392 + P7392*Inputs!$B$15 - (Q7392/Inputs!$B$16) - U7392, 0)</f>
        <v>0</v>
      </c>
    </row>
    <row r="7393" spans="1:22" x14ac:dyDescent="0.3">
      <c r="A7393" s="1">
        <v>46330.958333333343</v>
      </c>
      <c r="B7393" s="2">
        <v>45.335418993360541</v>
      </c>
      <c r="C7393" s="2">
        <v>11.550793989724241</v>
      </c>
      <c r="D7393" s="2">
        <f t="shared" si="1380"/>
        <v>32.4253916062735</v>
      </c>
      <c r="E7393" s="2">
        <f t="shared" si="1381"/>
        <v>17.768547637484936</v>
      </c>
      <c r="F7393" s="2">
        <f t="shared" si="1389"/>
        <v>0</v>
      </c>
      <c r="G7393" s="2">
        <f t="shared" si="1390"/>
        <v>340</v>
      </c>
      <c r="H7393" s="2">
        <f>MIN(Inputs!$B$2, (Inputs!$B$14 - F7393)/Inputs!$B$15)</f>
        <v>170</v>
      </c>
      <c r="I7393" s="2">
        <f>MAX(MIN(Inputs!$B$2, F7393*Inputs!$B$16, Inputs!$B$14*Inputs!$B$4 - G7393), 0)</f>
        <v>0</v>
      </c>
      <c r="J7393" s="2">
        <f>MAX(MIN(Inputs!$B$2, F7393*Inputs!$B$16, (Inputs!$B$14-F7393)/Inputs!$B$15)*Inputs!$B$9, 0)</f>
        <v>0</v>
      </c>
      <c r="K7393" s="2">
        <f>MAX(E7393*Inputs!$B$5 - B7393 - Inputs!$B$8, 0) * H7393</f>
        <v>0</v>
      </c>
      <c r="L7393" s="2">
        <f>IF(B7393 &gt;= D7393*Inputs!$B$10, MAX(B7393 - E7393/Inputs!$B$5 - Inputs!$B$8, 0) * I7393, 0)</f>
        <v>0</v>
      </c>
      <c r="M7393" s="2">
        <f t="shared" si="1382"/>
        <v>0</v>
      </c>
      <c r="N7393" s="3" t="str">
        <f t="shared" si="1383"/>
        <v>Idle</v>
      </c>
      <c r="O7393" s="3" t="str">
        <f t="shared" si="1391"/>
        <v>Idle</v>
      </c>
      <c r="P7393" s="2">
        <f t="shared" si="1384"/>
        <v>0</v>
      </c>
      <c r="Q7393" s="2">
        <f t="shared" si="1385"/>
        <v>0</v>
      </c>
      <c r="R7393" s="2">
        <f t="shared" si="1386"/>
        <v>0</v>
      </c>
      <c r="S7393" s="2">
        <f t="shared" si="1387"/>
        <v>0</v>
      </c>
      <c r="T7393" s="2">
        <f t="shared" si="1388"/>
        <v>0</v>
      </c>
      <c r="U7393" s="2">
        <f>IF(O7393="Reg", R7393 * Inputs!$B$7, 0)</f>
        <v>0</v>
      </c>
      <c r="V7393" s="2">
        <f>MAX(F7393 + P7393*Inputs!$B$15 - (Q7393/Inputs!$B$16) - U7393, 0)</f>
        <v>0</v>
      </c>
    </row>
    <row r="7394" spans="1:22" x14ac:dyDescent="0.3">
      <c r="A7394" s="1">
        <v>46331</v>
      </c>
      <c r="B7394" s="2">
        <v>22.588027463330342</v>
      </c>
      <c r="C7394" s="2">
        <v>3.8273048092536368</v>
      </c>
      <c r="D7394" s="2">
        <f t="shared" si="1380"/>
        <v>36.881312589825299</v>
      </c>
      <c r="E7394" s="2">
        <f t="shared" si="1381"/>
        <v>10.212644471924845</v>
      </c>
      <c r="F7394" s="2">
        <f t="shared" si="1389"/>
        <v>0</v>
      </c>
      <c r="G7394" s="2">
        <f t="shared" si="1390"/>
        <v>0</v>
      </c>
      <c r="H7394" s="2">
        <f>MIN(Inputs!$B$2, (Inputs!$B$14 - F7394)/Inputs!$B$15)</f>
        <v>170</v>
      </c>
      <c r="I7394" s="2">
        <f>MAX(MIN(Inputs!$B$2, F7394*Inputs!$B$16, Inputs!$B$14*Inputs!$B$4 - G7394), 0)</f>
        <v>0</v>
      </c>
      <c r="J7394" s="2">
        <f>MAX(MIN(Inputs!$B$2, F7394*Inputs!$B$16, (Inputs!$B$14-F7394)/Inputs!$B$15)*Inputs!$B$9, 0)</f>
        <v>0</v>
      </c>
      <c r="K7394" s="2">
        <f>MAX(E7394*Inputs!$B$5 - B7394 - Inputs!$B$8, 0) * H7394</f>
        <v>0</v>
      </c>
      <c r="L7394" s="2">
        <f>IF(B7394 &gt;= D7394*Inputs!$B$10, MAX(B7394 - E7394/Inputs!$B$5 - Inputs!$B$8, 0) * I7394, 0)</f>
        <v>0</v>
      </c>
      <c r="M7394" s="2">
        <f t="shared" si="1382"/>
        <v>0</v>
      </c>
      <c r="N7394" s="3" t="str">
        <f t="shared" si="1383"/>
        <v>Idle</v>
      </c>
      <c r="O7394" s="3" t="str">
        <f t="shared" si="1391"/>
        <v>Idle</v>
      </c>
      <c r="P7394" s="2">
        <f t="shared" si="1384"/>
        <v>0</v>
      </c>
      <c r="Q7394" s="2">
        <f t="shared" si="1385"/>
        <v>0</v>
      </c>
      <c r="R7394" s="2">
        <f t="shared" si="1386"/>
        <v>0</v>
      </c>
      <c r="S7394" s="2">
        <f t="shared" si="1387"/>
        <v>0</v>
      </c>
      <c r="T7394" s="2">
        <f t="shared" si="1388"/>
        <v>0</v>
      </c>
      <c r="U7394" s="2">
        <f>IF(O7394="Reg", R7394 * Inputs!$B$7, 0)</f>
        <v>0</v>
      </c>
      <c r="V7394" s="2">
        <f>MAX(F7394 + P7394*Inputs!$B$15 - (Q7394/Inputs!$B$16) - U7394, 0)</f>
        <v>0</v>
      </c>
    </row>
    <row r="7395" spans="1:22" x14ac:dyDescent="0.3">
      <c r="A7395" s="1">
        <v>46331.041666666657</v>
      </c>
      <c r="B7395" s="2">
        <v>16.11069816690889</v>
      </c>
      <c r="C7395" s="2">
        <v>6.7671604397197243</v>
      </c>
      <c r="D7395" s="2">
        <f t="shared" si="1380"/>
        <v>36.881312589825299</v>
      </c>
      <c r="E7395" s="2">
        <f t="shared" si="1381"/>
        <v>6.4479732280364557</v>
      </c>
      <c r="F7395" s="2">
        <f t="shared" si="1389"/>
        <v>0</v>
      </c>
      <c r="G7395" s="2">
        <f t="shared" si="1390"/>
        <v>0</v>
      </c>
      <c r="H7395" s="2">
        <f>MIN(Inputs!$B$2, (Inputs!$B$14 - F7395)/Inputs!$B$15)</f>
        <v>170</v>
      </c>
      <c r="I7395" s="2">
        <f>MAX(MIN(Inputs!$B$2, F7395*Inputs!$B$16, Inputs!$B$14*Inputs!$B$4 - G7395), 0)</f>
        <v>0</v>
      </c>
      <c r="J7395" s="2">
        <f>MAX(MIN(Inputs!$B$2, F7395*Inputs!$B$16, (Inputs!$B$14-F7395)/Inputs!$B$15)*Inputs!$B$9, 0)</f>
        <v>0</v>
      </c>
      <c r="K7395" s="2">
        <f>MAX(E7395*Inputs!$B$5 - B7395 - Inputs!$B$8, 0) * H7395</f>
        <v>0</v>
      </c>
      <c r="L7395" s="2">
        <f>IF(B7395 &gt;= D7395*Inputs!$B$10, MAX(B7395 - E7395/Inputs!$B$5 - Inputs!$B$8, 0) * I7395, 0)</f>
        <v>0</v>
      </c>
      <c r="M7395" s="2">
        <f t="shared" si="1382"/>
        <v>0</v>
      </c>
      <c r="N7395" s="3" t="str">
        <f t="shared" si="1383"/>
        <v>Idle</v>
      </c>
      <c r="O7395" s="3" t="str">
        <f t="shared" si="1391"/>
        <v>Idle</v>
      </c>
      <c r="P7395" s="2">
        <f t="shared" si="1384"/>
        <v>0</v>
      </c>
      <c r="Q7395" s="2">
        <f t="shared" si="1385"/>
        <v>0</v>
      </c>
      <c r="R7395" s="2">
        <f t="shared" si="1386"/>
        <v>0</v>
      </c>
      <c r="S7395" s="2">
        <f t="shared" si="1387"/>
        <v>0</v>
      </c>
      <c r="T7395" s="2">
        <f t="shared" si="1388"/>
        <v>0</v>
      </c>
      <c r="U7395" s="2">
        <f>IF(O7395="Reg", R7395 * Inputs!$B$7, 0)</f>
        <v>0</v>
      </c>
      <c r="V7395" s="2">
        <f>MAX(F7395 + P7395*Inputs!$B$15 - (Q7395/Inputs!$B$16) - U7395, 0)</f>
        <v>0</v>
      </c>
    </row>
    <row r="7396" spans="1:22" x14ac:dyDescent="0.3">
      <c r="A7396" s="1">
        <v>46331.083333333343</v>
      </c>
      <c r="B7396" s="2">
        <v>14.39111303512478</v>
      </c>
      <c r="C7396" s="2">
        <v>5.9826591599751797</v>
      </c>
      <c r="D7396" s="2">
        <f t="shared" si="1380"/>
        <v>36.881312589825299</v>
      </c>
      <c r="E7396" s="2">
        <f t="shared" si="1381"/>
        <v>3.7628568668849733</v>
      </c>
      <c r="F7396" s="2">
        <f t="shared" si="1389"/>
        <v>0</v>
      </c>
      <c r="G7396" s="2">
        <f t="shared" si="1390"/>
        <v>0</v>
      </c>
      <c r="H7396" s="2">
        <f>MIN(Inputs!$B$2, (Inputs!$B$14 - F7396)/Inputs!$B$15)</f>
        <v>170</v>
      </c>
      <c r="I7396" s="2">
        <f>MAX(MIN(Inputs!$B$2, F7396*Inputs!$B$16, Inputs!$B$14*Inputs!$B$4 - G7396), 0)</f>
        <v>0</v>
      </c>
      <c r="J7396" s="2">
        <f>MAX(MIN(Inputs!$B$2, F7396*Inputs!$B$16, (Inputs!$B$14-F7396)/Inputs!$B$15)*Inputs!$B$9, 0)</f>
        <v>0</v>
      </c>
      <c r="K7396" s="2">
        <f>MAX(E7396*Inputs!$B$5 - B7396 - Inputs!$B$8, 0) * H7396</f>
        <v>0</v>
      </c>
      <c r="L7396" s="2">
        <f>IF(B7396 &gt;= D7396*Inputs!$B$10, MAX(B7396 - E7396/Inputs!$B$5 - Inputs!$B$8, 0) * I7396, 0)</f>
        <v>0</v>
      </c>
      <c r="M7396" s="2">
        <f t="shared" si="1382"/>
        <v>0</v>
      </c>
      <c r="N7396" s="3" t="str">
        <f t="shared" si="1383"/>
        <v>Idle</v>
      </c>
      <c r="O7396" s="3" t="str">
        <f t="shared" si="1391"/>
        <v>Idle</v>
      </c>
      <c r="P7396" s="2">
        <f t="shared" si="1384"/>
        <v>0</v>
      </c>
      <c r="Q7396" s="2">
        <f t="shared" si="1385"/>
        <v>0</v>
      </c>
      <c r="R7396" s="2">
        <f t="shared" si="1386"/>
        <v>0</v>
      </c>
      <c r="S7396" s="2">
        <f t="shared" si="1387"/>
        <v>0</v>
      </c>
      <c r="T7396" s="2">
        <f t="shared" si="1388"/>
        <v>0</v>
      </c>
      <c r="U7396" s="2">
        <f>IF(O7396="Reg", R7396 * Inputs!$B$7, 0)</f>
        <v>0</v>
      </c>
      <c r="V7396" s="2">
        <f>MAX(F7396 + P7396*Inputs!$B$15 - (Q7396/Inputs!$B$16) - U7396, 0)</f>
        <v>0</v>
      </c>
    </row>
    <row r="7397" spans="1:22" x14ac:dyDescent="0.3">
      <c r="A7397" s="1">
        <v>46331.125</v>
      </c>
      <c r="B7397" s="2">
        <v>5.22592592219703</v>
      </c>
      <c r="C7397" s="2">
        <v>54.268084035444772</v>
      </c>
      <c r="D7397" s="2">
        <f t="shared" si="1380"/>
        <v>36.881312589825299</v>
      </c>
      <c r="E7397" s="2">
        <f t="shared" si="1381"/>
        <v>1.5835031711330758</v>
      </c>
      <c r="F7397" s="2">
        <f t="shared" si="1389"/>
        <v>0</v>
      </c>
      <c r="G7397" s="2">
        <f t="shared" si="1390"/>
        <v>0</v>
      </c>
      <c r="H7397" s="2">
        <f>MIN(Inputs!$B$2, (Inputs!$B$14 - F7397)/Inputs!$B$15)</f>
        <v>170</v>
      </c>
      <c r="I7397" s="2">
        <f>MAX(MIN(Inputs!$B$2, F7397*Inputs!$B$16, Inputs!$B$14*Inputs!$B$4 - G7397), 0)</f>
        <v>0</v>
      </c>
      <c r="J7397" s="2">
        <f>MAX(MIN(Inputs!$B$2, F7397*Inputs!$B$16, (Inputs!$B$14-F7397)/Inputs!$B$15)*Inputs!$B$9, 0)</f>
        <v>0</v>
      </c>
      <c r="K7397" s="2">
        <f>MAX(E7397*Inputs!$B$5 - B7397 - Inputs!$B$8, 0) * H7397</f>
        <v>0</v>
      </c>
      <c r="L7397" s="2">
        <f>IF(B7397 &gt;= D7397*Inputs!$B$10, MAX(B7397 - E7397/Inputs!$B$5 - Inputs!$B$8, 0) * I7397, 0)</f>
        <v>0</v>
      </c>
      <c r="M7397" s="2">
        <f t="shared" si="1382"/>
        <v>0</v>
      </c>
      <c r="N7397" s="3" t="str">
        <f t="shared" si="1383"/>
        <v>Idle</v>
      </c>
      <c r="O7397" s="3" t="str">
        <f t="shared" si="1391"/>
        <v>Idle</v>
      </c>
      <c r="P7397" s="2">
        <f t="shared" si="1384"/>
        <v>0</v>
      </c>
      <c r="Q7397" s="2">
        <f t="shared" si="1385"/>
        <v>0</v>
      </c>
      <c r="R7397" s="2">
        <f t="shared" si="1386"/>
        <v>0</v>
      </c>
      <c r="S7397" s="2">
        <f t="shared" si="1387"/>
        <v>0</v>
      </c>
      <c r="T7397" s="2">
        <f t="shared" si="1388"/>
        <v>0</v>
      </c>
      <c r="U7397" s="2">
        <f>IF(O7397="Reg", R7397 * Inputs!$B$7, 0)</f>
        <v>0</v>
      </c>
      <c r="V7397" s="2">
        <f>MAX(F7397 + P7397*Inputs!$B$15 - (Q7397/Inputs!$B$16) - U7397, 0)</f>
        <v>0</v>
      </c>
    </row>
    <row r="7398" spans="1:22" x14ac:dyDescent="0.3">
      <c r="A7398" s="1">
        <v>46331.166666666657</v>
      </c>
      <c r="B7398" s="2">
        <v>2.9601022439880289</v>
      </c>
      <c r="C7398" s="2">
        <v>6.8792284740129643</v>
      </c>
      <c r="D7398" s="2">
        <f t="shared" si="1380"/>
        <v>36.881312589825299</v>
      </c>
      <c r="E7398" s="2">
        <f t="shared" si="1381"/>
        <v>1.5824516476122998</v>
      </c>
      <c r="F7398" s="2">
        <f t="shared" si="1389"/>
        <v>0</v>
      </c>
      <c r="G7398" s="2">
        <f t="shared" si="1390"/>
        <v>0</v>
      </c>
      <c r="H7398" s="2">
        <f>MIN(Inputs!$B$2, (Inputs!$B$14 - F7398)/Inputs!$B$15)</f>
        <v>170</v>
      </c>
      <c r="I7398" s="2">
        <f>MAX(MIN(Inputs!$B$2, F7398*Inputs!$B$16, Inputs!$B$14*Inputs!$B$4 - G7398), 0)</f>
        <v>0</v>
      </c>
      <c r="J7398" s="2">
        <f>MAX(MIN(Inputs!$B$2, F7398*Inputs!$B$16, (Inputs!$B$14-F7398)/Inputs!$B$15)*Inputs!$B$9, 0)</f>
        <v>0</v>
      </c>
      <c r="K7398" s="2">
        <f>MAX(E7398*Inputs!$B$5 - B7398 - Inputs!$B$8, 0) * H7398</f>
        <v>0</v>
      </c>
      <c r="L7398" s="2">
        <f>IF(B7398 &gt;= D7398*Inputs!$B$10, MAX(B7398 - E7398/Inputs!$B$5 - Inputs!$B$8, 0) * I7398, 0)</f>
        <v>0</v>
      </c>
      <c r="M7398" s="2">
        <f t="shared" si="1382"/>
        <v>0</v>
      </c>
      <c r="N7398" s="3" t="str">
        <f t="shared" si="1383"/>
        <v>Idle</v>
      </c>
      <c r="O7398" s="3" t="str">
        <f t="shared" si="1391"/>
        <v>Idle</v>
      </c>
      <c r="P7398" s="2">
        <f t="shared" si="1384"/>
        <v>0</v>
      </c>
      <c r="Q7398" s="2">
        <f t="shared" si="1385"/>
        <v>0</v>
      </c>
      <c r="R7398" s="2">
        <f t="shared" si="1386"/>
        <v>0</v>
      </c>
      <c r="S7398" s="2">
        <f t="shared" si="1387"/>
        <v>0</v>
      </c>
      <c r="T7398" s="2">
        <f t="shared" si="1388"/>
        <v>0</v>
      </c>
      <c r="U7398" s="2">
        <f>IF(O7398="Reg", R7398 * Inputs!$B$7, 0)</f>
        <v>0</v>
      </c>
      <c r="V7398" s="2">
        <f>MAX(F7398 + P7398*Inputs!$B$15 - (Q7398/Inputs!$B$16) - U7398, 0)</f>
        <v>0</v>
      </c>
    </row>
    <row r="7399" spans="1:22" x14ac:dyDescent="0.3">
      <c r="A7399" s="1">
        <v>46331.208333333343</v>
      </c>
      <c r="B7399" s="2">
        <v>0</v>
      </c>
      <c r="C7399" s="2">
        <v>17.90713132048629</v>
      </c>
      <c r="D7399" s="2">
        <f t="shared" si="1380"/>
        <v>36.881312589825299</v>
      </c>
      <c r="E7399" s="2">
        <f t="shared" si="1381"/>
        <v>2.8575497267203018</v>
      </c>
      <c r="F7399" s="2">
        <f t="shared" si="1389"/>
        <v>0</v>
      </c>
      <c r="G7399" s="2">
        <f t="shared" si="1390"/>
        <v>0</v>
      </c>
      <c r="H7399" s="2">
        <f>MIN(Inputs!$B$2, (Inputs!$B$14 - F7399)/Inputs!$B$15)</f>
        <v>170</v>
      </c>
      <c r="I7399" s="2">
        <f>MAX(MIN(Inputs!$B$2, F7399*Inputs!$B$16, Inputs!$B$14*Inputs!$B$4 - G7399), 0)</f>
        <v>0</v>
      </c>
      <c r="J7399" s="2">
        <f>MAX(MIN(Inputs!$B$2, F7399*Inputs!$B$16, (Inputs!$B$14-F7399)/Inputs!$B$15)*Inputs!$B$9, 0)</f>
        <v>0</v>
      </c>
      <c r="K7399" s="2">
        <f>MAX(E7399*Inputs!$B$5 - B7399 - Inputs!$B$8, 0) * H7399</f>
        <v>0</v>
      </c>
      <c r="L7399" s="2">
        <f>IF(B7399 &gt;= D7399*Inputs!$B$10, MAX(B7399 - E7399/Inputs!$B$5 - Inputs!$B$8, 0) * I7399, 0)</f>
        <v>0</v>
      </c>
      <c r="M7399" s="2">
        <f t="shared" si="1382"/>
        <v>0</v>
      </c>
      <c r="N7399" s="3" t="str">
        <f t="shared" si="1383"/>
        <v>Idle</v>
      </c>
      <c r="O7399" s="3" t="str">
        <f t="shared" si="1391"/>
        <v>Idle</v>
      </c>
      <c r="P7399" s="2">
        <f t="shared" si="1384"/>
        <v>0</v>
      </c>
      <c r="Q7399" s="2">
        <f t="shared" si="1385"/>
        <v>0</v>
      </c>
      <c r="R7399" s="2">
        <f t="shared" si="1386"/>
        <v>0</v>
      </c>
      <c r="S7399" s="2">
        <f t="shared" si="1387"/>
        <v>0</v>
      </c>
      <c r="T7399" s="2">
        <f t="shared" si="1388"/>
        <v>0</v>
      </c>
      <c r="U7399" s="2">
        <f>IF(O7399="Reg", R7399 * Inputs!$B$7, 0)</f>
        <v>0</v>
      </c>
      <c r="V7399" s="2">
        <f>MAX(F7399 + P7399*Inputs!$B$15 - (Q7399/Inputs!$B$16) - U7399, 0)</f>
        <v>0</v>
      </c>
    </row>
    <row r="7400" spans="1:22" x14ac:dyDescent="0.3">
      <c r="A7400" s="1">
        <v>46331.25</v>
      </c>
      <c r="B7400" s="2">
        <v>0</v>
      </c>
      <c r="C7400" s="2">
        <v>6.6447778144856207</v>
      </c>
      <c r="D7400" s="2">
        <f t="shared" si="1380"/>
        <v>36.881312589825299</v>
      </c>
      <c r="E7400" s="2">
        <f t="shared" si="1381"/>
        <v>6.8398230161287259</v>
      </c>
      <c r="F7400" s="2">
        <f t="shared" si="1389"/>
        <v>0</v>
      </c>
      <c r="G7400" s="2">
        <f t="shared" si="1390"/>
        <v>0</v>
      </c>
      <c r="H7400" s="2">
        <f>MIN(Inputs!$B$2, (Inputs!$B$14 - F7400)/Inputs!$B$15)</f>
        <v>170</v>
      </c>
      <c r="I7400" s="2">
        <f>MAX(MIN(Inputs!$B$2, F7400*Inputs!$B$16, Inputs!$B$14*Inputs!$B$4 - G7400), 0)</f>
        <v>0</v>
      </c>
      <c r="J7400" s="2">
        <f>MAX(MIN(Inputs!$B$2, F7400*Inputs!$B$16, (Inputs!$B$14-F7400)/Inputs!$B$15)*Inputs!$B$9, 0)</f>
        <v>0</v>
      </c>
      <c r="K7400" s="2">
        <f>MAX(E7400*Inputs!$B$5 - B7400 - Inputs!$B$8, 0) * H7400</f>
        <v>0</v>
      </c>
      <c r="L7400" s="2">
        <f>IF(B7400 &gt;= D7400*Inputs!$B$10, MAX(B7400 - E7400/Inputs!$B$5 - Inputs!$B$8, 0) * I7400, 0)</f>
        <v>0</v>
      </c>
      <c r="M7400" s="2">
        <f t="shared" si="1382"/>
        <v>0</v>
      </c>
      <c r="N7400" s="3" t="str">
        <f t="shared" si="1383"/>
        <v>Idle</v>
      </c>
      <c r="O7400" s="3" t="str">
        <f t="shared" si="1391"/>
        <v>Idle</v>
      </c>
      <c r="P7400" s="2">
        <f t="shared" si="1384"/>
        <v>0</v>
      </c>
      <c r="Q7400" s="2">
        <f t="shared" si="1385"/>
        <v>0</v>
      </c>
      <c r="R7400" s="2">
        <f t="shared" si="1386"/>
        <v>0</v>
      </c>
      <c r="S7400" s="2">
        <f t="shared" si="1387"/>
        <v>0</v>
      </c>
      <c r="T7400" s="2">
        <f t="shared" si="1388"/>
        <v>0</v>
      </c>
      <c r="U7400" s="2">
        <f>IF(O7400="Reg", R7400 * Inputs!$B$7, 0)</f>
        <v>0</v>
      </c>
      <c r="V7400" s="2">
        <f>MAX(F7400 + P7400*Inputs!$B$15 - (Q7400/Inputs!$B$16) - U7400, 0)</f>
        <v>0</v>
      </c>
    </row>
    <row r="7401" spans="1:22" x14ac:dyDescent="0.3">
      <c r="A7401" s="1">
        <v>46331.291666666657</v>
      </c>
      <c r="B7401" s="2">
        <v>0</v>
      </c>
      <c r="C7401" s="2">
        <v>11.487719419759591</v>
      </c>
      <c r="D7401" s="2">
        <f t="shared" si="1380"/>
        <v>36.881312589825299</v>
      </c>
      <c r="E7401" s="2">
        <f t="shared" si="1381"/>
        <v>10.937230970107679</v>
      </c>
      <c r="F7401" s="2">
        <f t="shared" si="1389"/>
        <v>0</v>
      </c>
      <c r="G7401" s="2">
        <f t="shared" si="1390"/>
        <v>0</v>
      </c>
      <c r="H7401" s="2">
        <f>MIN(Inputs!$B$2, (Inputs!$B$14 - F7401)/Inputs!$B$15)</f>
        <v>170</v>
      </c>
      <c r="I7401" s="2">
        <f>MAX(MIN(Inputs!$B$2, F7401*Inputs!$B$16, Inputs!$B$14*Inputs!$B$4 - G7401), 0)</f>
        <v>0</v>
      </c>
      <c r="J7401" s="2">
        <f>MAX(MIN(Inputs!$B$2, F7401*Inputs!$B$16, (Inputs!$B$14-F7401)/Inputs!$B$15)*Inputs!$B$9, 0)</f>
        <v>0</v>
      </c>
      <c r="K7401" s="2">
        <f>MAX(E7401*Inputs!$B$5 - B7401 - Inputs!$B$8, 0) * H7401</f>
        <v>0</v>
      </c>
      <c r="L7401" s="2">
        <f>IF(B7401 &gt;= D7401*Inputs!$B$10, MAX(B7401 - E7401/Inputs!$B$5 - Inputs!$B$8, 0) * I7401, 0)</f>
        <v>0</v>
      </c>
      <c r="M7401" s="2">
        <f t="shared" si="1382"/>
        <v>0</v>
      </c>
      <c r="N7401" s="3" t="str">
        <f t="shared" si="1383"/>
        <v>Idle</v>
      </c>
      <c r="O7401" s="3" t="str">
        <f t="shared" si="1391"/>
        <v>Idle</v>
      </c>
      <c r="P7401" s="2">
        <f t="shared" si="1384"/>
        <v>0</v>
      </c>
      <c r="Q7401" s="2">
        <f t="shared" si="1385"/>
        <v>0</v>
      </c>
      <c r="R7401" s="2">
        <f t="shared" si="1386"/>
        <v>0</v>
      </c>
      <c r="S7401" s="2">
        <f t="shared" si="1387"/>
        <v>0</v>
      </c>
      <c r="T7401" s="2">
        <f t="shared" si="1388"/>
        <v>0</v>
      </c>
      <c r="U7401" s="2">
        <f>IF(O7401="Reg", R7401 * Inputs!$B$7, 0)</f>
        <v>0</v>
      </c>
      <c r="V7401" s="2">
        <f>MAX(F7401 + P7401*Inputs!$B$15 - (Q7401/Inputs!$B$16) - U7401, 0)</f>
        <v>0</v>
      </c>
    </row>
    <row r="7402" spans="1:22" x14ac:dyDescent="0.3">
      <c r="A7402" s="1">
        <v>46331.333333333343</v>
      </c>
      <c r="B7402" s="2">
        <v>1.3149908606133951</v>
      </c>
      <c r="C7402" s="2">
        <v>11.260453628770319</v>
      </c>
      <c r="D7402" s="2">
        <f t="shared" si="1380"/>
        <v>36.881312589825299</v>
      </c>
      <c r="E7402" s="2">
        <f t="shared" si="1381"/>
        <v>18.74789245981545</v>
      </c>
      <c r="F7402" s="2">
        <f t="shared" si="1389"/>
        <v>0</v>
      </c>
      <c r="G7402" s="2">
        <f t="shared" si="1390"/>
        <v>0</v>
      </c>
      <c r="H7402" s="2">
        <f>MIN(Inputs!$B$2, (Inputs!$B$14 - F7402)/Inputs!$B$15)</f>
        <v>170</v>
      </c>
      <c r="I7402" s="2">
        <f>MAX(MIN(Inputs!$B$2, F7402*Inputs!$B$16, Inputs!$B$14*Inputs!$B$4 - G7402), 0)</f>
        <v>0</v>
      </c>
      <c r="J7402" s="2">
        <f>MAX(MIN(Inputs!$B$2, F7402*Inputs!$B$16, (Inputs!$B$14-F7402)/Inputs!$B$15)*Inputs!$B$9, 0)</f>
        <v>0</v>
      </c>
      <c r="K7402" s="2">
        <f>MAX(E7402*Inputs!$B$5 - B7402 - Inputs!$B$8, 0) * H7402</f>
        <v>0</v>
      </c>
      <c r="L7402" s="2">
        <f>IF(B7402 &gt;= D7402*Inputs!$B$10, MAX(B7402 - E7402/Inputs!$B$5 - Inputs!$B$8, 0) * I7402, 0)</f>
        <v>0</v>
      </c>
      <c r="M7402" s="2">
        <f t="shared" si="1382"/>
        <v>0</v>
      </c>
      <c r="N7402" s="3" t="str">
        <f t="shared" si="1383"/>
        <v>Idle</v>
      </c>
      <c r="O7402" s="3" t="str">
        <f t="shared" si="1391"/>
        <v>Idle</v>
      </c>
      <c r="P7402" s="2">
        <f t="shared" si="1384"/>
        <v>0</v>
      </c>
      <c r="Q7402" s="2">
        <f t="shared" si="1385"/>
        <v>0</v>
      </c>
      <c r="R7402" s="2">
        <f t="shared" si="1386"/>
        <v>0</v>
      </c>
      <c r="S7402" s="2">
        <f t="shared" si="1387"/>
        <v>0</v>
      </c>
      <c r="T7402" s="2">
        <f t="shared" si="1388"/>
        <v>0</v>
      </c>
      <c r="U7402" s="2">
        <f>IF(O7402="Reg", R7402 * Inputs!$B$7, 0)</f>
        <v>0</v>
      </c>
      <c r="V7402" s="2">
        <f>MAX(F7402 + P7402*Inputs!$B$15 - (Q7402/Inputs!$B$16) - U7402, 0)</f>
        <v>0</v>
      </c>
    </row>
    <row r="7403" spans="1:22" x14ac:dyDescent="0.3">
      <c r="A7403" s="1">
        <v>46331.375</v>
      </c>
      <c r="B7403" s="2">
        <v>5.219616781072375</v>
      </c>
      <c r="C7403" s="2">
        <v>10.81141095716402</v>
      </c>
      <c r="D7403" s="2">
        <f t="shared" si="1380"/>
        <v>36.881312589825299</v>
      </c>
      <c r="E7403" s="2">
        <f t="shared" si="1381"/>
        <v>28.006379886691406</v>
      </c>
      <c r="F7403" s="2">
        <f t="shared" si="1389"/>
        <v>0</v>
      </c>
      <c r="G7403" s="2">
        <f t="shared" si="1390"/>
        <v>0</v>
      </c>
      <c r="H7403" s="2">
        <f>MIN(Inputs!$B$2, (Inputs!$B$14 - F7403)/Inputs!$B$15)</f>
        <v>170</v>
      </c>
      <c r="I7403" s="2">
        <f>MAX(MIN(Inputs!$B$2, F7403*Inputs!$B$16, Inputs!$B$14*Inputs!$B$4 - G7403), 0)</f>
        <v>0</v>
      </c>
      <c r="J7403" s="2">
        <f>MAX(MIN(Inputs!$B$2, F7403*Inputs!$B$16, (Inputs!$B$14-F7403)/Inputs!$B$15)*Inputs!$B$9, 0)</f>
        <v>0</v>
      </c>
      <c r="K7403" s="2">
        <f>MAX(E7403*Inputs!$B$5 - B7403 - Inputs!$B$8, 0) * H7403</f>
        <v>0</v>
      </c>
      <c r="L7403" s="2">
        <f>IF(B7403 &gt;= D7403*Inputs!$B$10, MAX(B7403 - E7403/Inputs!$B$5 - Inputs!$B$8, 0) * I7403, 0)</f>
        <v>0</v>
      </c>
      <c r="M7403" s="2">
        <f t="shared" si="1382"/>
        <v>0</v>
      </c>
      <c r="N7403" s="3" t="str">
        <f t="shared" si="1383"/>
        <v>Idle</v>
      </c>
      <c r="O7403" s="3" t="str">
        <f t="shared" si="1391"/>
        <v>Idle</v>
      </c>
      <c r="P7403" s="2">
        <f t="shared" si="1384"/>
        <v>0</v>
      </c>
      <c r="Q7403" s="2">
        <f t="shared" si="1385"/>
        <v>0</v>
      </c>
      <c r="R7403" s="2">
        <f t="shared" si="1386"/>
        <v>0</v>
      </c>
      <c r="S7403" s="2">
        <f t="shared" si="1387"/>
        <v>0</v>
      </c>
      <c r="T7403" s="2">
        <f t="shared" si="1388"/>
        <v>0</v>
      </c>
      <c r="U7403" s="2">
        <f>IF(O7403="Reg", R7403 * Inputs!$B$7, 0)</f>
        <v>0</v>
      </c>
      <c r="V7403" s="2">
        <f>MAX(F7403 + P7403*Inputs!$B$15 - (Q7403/Inputs!$B$16) - U7403, 0)</f>
        <v>0</v>
      </c>
    </row>
    <row r="7404" spans="1:22" x14ac:dyDescent="0.3">
      <c r="A7404" s="1">
        <v>46331.416666666657</v>
      </c>
      <c r="B7404" s="2">
        <v>10.61069071863604</v>
      </c>
      <c r="C7404" s="2">
        <v>18.331487371585659</v>
      </c>
      <c r="D7404" s="2">
        <f t="shared" si="1380"/>
        <v>36.881312589825299</v>
      </c>
      <c r="E7404" s="2">
        <f t="shared" si="1381"/>
        <v>36.879240497971949</v>
      </c>
      <c r="F7404" s="2">
        <f t="shared" si="1389"/>
        <v>0</v>
      </c>
      <c r="G7404" s="2">
        <f t="shared" si="1390"/>
        <v>0</v>
      </c>
      <c r="H7404" s="2">
        <f>MIN(Inputs!$B$2, (Inputs!$B$14 - F7404)/Inputs!$B$15)</f>
        <v>170</v>
      </c>
      <c r="I7404" s="2">
        <f>MAX(MIN(Inputs!$B$2, F7404*Inputs!$B$16, Inputs!$B$14*Inputs!$B$4 - G7404), 0)</f>
        <v>0</v>
      </c>
      <c r="J7404" s="2">
        <f>MAX(MIN(Inputs!$B$2, F7404*Inputs!$B$16, (Inputs!$B$14-F7404)/Inputs!$B$15)*Inputs!$B$9, 0)</f>
        <v>0</v>
      </c>
      <c r="K7404" s="2">
        <f>MAX(E7404*Inputs!$B$5 - B7404 - Inputs!$B$8, 0) * H7404</f>
        <v>313.31695632847709</v>
      </c>
      <c r="L7404" s="2">
        <f>IF(B7404 &gt;= D7404*Inputs!$B$10, MAX(B7404 - E7404/Inputs!$B$5 - Inputs!$B$8, 0) * I7404, 0)</f>
        <v>0</v>
      </c>
      <c r="M7404" s="2">
        <f t="shared" si="1382"/>
        <v>0</v>
      </c>
      <c r="N7404" s="3" t="str">
        <f t="shared" si="1383"/>
        <v>Charge</v>
      </c>
      <c r="O7404" s="3" t="str">
        <f t="shared" si="1391"/>
        <v>Charge</v>
      </c>
      <c r="P7404" s="2">
        <f t="shared" si="1384"/>
        <v>170</v>
      </c>
      <c r="Q7404" s="2">
        <f t="shared" si="1385"/>
        <v>0</v>
      </c>
      <c r="R7404" s="2">
        <f t="shared" si="1386"/>
        <v>0</v>
      </c>
      <c r="S7404" s="2">
        <f t="shared" si="1387"/>
        <v>-1803.8174221681268</v>
      </c>
      <c r="T7404" s="2">
        <f t="shared" si="1388"/>
        <v>0</v>
      </c>
      <c r="U7404" s="2">
        <f>IF(O7404="Reg", R7404 * Inputs!$B$7, 0)</f>
        <v>0</v>
      </c>
      <c r="V7404" s="2">
        <f>MAX(F7404 + P7404*Inputs!$B$15 - (Q7404/Inputs!$B$16) - U7404, 0)</f>
        <v>170</v>
      </c>
    </row>
    <row r="7405" spans="1:22" x14ac:dyDescent="0.3">
      <c r="A7405" s="1">
        <v>46331.458333333343</v>
      </c>
      <c r="B7405" s="2">
        <v>23.893639736450542</v>
      </c>
      <c r="C7405" s="2">
        <v>16.562708586601719</v>
      </c>
      <c r="D7405" s="2">
        <f t="shared" si="1380"/>
        <v>36.881312589825299</v>
      </c>
      <c r="E7405" s="2">
        <f t="shared" si="1381"/>
        <v>45.379220411794641</v>
      </c>
      <c r="F7405" s="2">
        <f t="shared" si="1389"/>
        <v>170</v>
      </c>
      <c r="G7405" s="2">
        <f t="shared" si="1390"/>
        <v>0</v>
      </c>
      <c r="H7405" s="2">
        <f>MIN(Inputs!$B$2, (Inputs!$B$14 - F7405)/Inputs!$B$15)</f>
        <v>170</v>
      </c>
      <c r="I7405" s="2">
        <f>MAX(MIN(Inputs!$B$2, F7405*Inputs!$B$16, Inputs!$B$14*Inputs!$B$4 - G7405), 0)</f>
        <v>170</v>
      </c>
      <c r="J7405" s="2">
        <f>MAX(MIN(Inputs!$B$2, F7405*Inputs!$B$16, (Inputs!$B$14-F7405)/Inputs!$B$15)*Inputs!$B$9, 0)</f>
        <v>136</v>
      </c>
      <c r="K7405" s="2">
        <f>MAX(E7405*Inputs!$B$5 - B7405 - Inputs!$B$8, 0) * H7405</f>
        <v>0</v>
      </c>
      <c r="L7405" s="2">
        <f>IF(B7405 &gt;= D7405*Inputs!$B$10, MAX(B7405 - E7405/Inputs!$B$5 - Inputs!$B$8, 0) * I7405, 0)</f>
        <v>0</v>
      </c>
      <c r="M7405" s="2">
        <f t="shared" si="1382"/>
        <v>2252.5283677778339</v>
      </c>
      <c r="N7405" s="3" t="str">
        <f t="shared" si="1383"/>
        <v>Reg</v>
      </c>
      <c r="O7405" s="3" t="str">
        <f t="shared" si="1391"/>
        <v>Charge</v>
      </c>
      <c r="P7405" s="2">
        <f t="shared" si="1384"/>
        <v>170</v>
      </c>
      <c r="Q7405" s="2">
        <f t="shared" si="1385"/>
        <v>0</v>
      </c>
      <c r="R7405" s="2">
        <f t="shared" si="1386"/>
        <v>0</v>
      </c>
      <c r="S7405" s="2">
        <f t="shared" si="1387"/>
        <v>-4061.918755196592</v>
      </c>
      <c r="T7405" s="2">
        <f t="shared" si="1388"/>
        <v>0</v>
      </c>
      <c r="U7405" s="2">
        <f>IF(O7405="Reg", R7405 * Inputs!$B$7, 0)</f>
        <v>0</v>
      </c>
      <c r="V7405" s="2">
        <f>MAX(F7405 + P7405*Inputs!$B$15 - (Q7405/Inputs!$B$16) - U7405, 0)</f>
        <v>340</v>
      </c>
    </row>
    <row r="7406" spans="1:22" x14ac:dyDescent="0.3">
      <c r="A7406" s="1">
        <v>46331.5</v>
      </c>
      <c r="B7406" s="2">
        <v>24.584447723873719</v>
      </c>
      <c r="C7406" s="2">
        <v>3.9334456346305249</v>
      </c>
      <c r="D7406" s="2">
        <f t="shared" si="1380"/>
        <v>36.881312589825299</v>
      </c>
      <c r="E7406" s="2">
        <f t="shared" si="1381"/>
        <v>53.464776274956002</v>
      </c>
      <c r="F7406" s="2">
        <f t="shared" si="1389"/>
        <v>340</v>
      </c>
      <c r="G7406" s="2">
        <f t="shared" si="1390"/>
        <v>0</v>
      </c>
      <c r="H7406" s="2">
        <f>MIN(Inputs!$B$2, (Inputs!$B$14 - F7406)/Inputs!$B$15)</f>
        <v>0</v>
      </c>
      <c r="I7406" s="2">
        <f>MAX(MIN(Inputs!$B$2, F7406*Inputs!$B$16, Inputs!$B$14*Inputs!$B$4 - G7406), 0)</f>
        <v>170</v>
      </c>
      <c r="J7406" s="2">
        <f>MAX(MIN(Inputs!$B$2, F7406*Inputs!$B$16, (Inputs!$B$14-F7406)/Inputs!$B$15)*Inputs!$B$9, 0)</f>
        <v>0</v>
      </c>
      <c r="K7406" s="2">
        <f>MAX(E7406*Inputs!$B$5 - B7406 - Inputs!$B$8, 0) * H7406</f>
        <v>0</v>
      </c>
      <c r="L7406" s="2">
        <f>IF(B7406 &gt;= D7406*Inputs!$B$10, MAX(B7406 - E7406/Inputs!$B$5 - Inputs!$B$8, 0) * I7406, 0)</f>
        <v>0</v>
      </c>
      <c r="M7406" s="2">
        <f t="shared" si="1382"/>
        <v>0</v>
      </c>
      <c r="N7406" s="3" t="str">
        <f t="shared" si="1383"/>
        <v>Idle</v>
      </c>
      <c r="O7406" s="3" t="str">
        <f t="shared" si="1391"/>
        <v>Idle</v>
      </c>
      <c r="P7406" s="2">
        <f t="shared" si="1384"/>
        <v>0</v>
      </c>
      <c r="Q7406" s="2">
        <f t="shared" si="1385"/>
        <v>0</v>
      </c>
      <c r="R7406" s="2">
        <f t="shared" si="1386"/>
        <v>0</v>
      </c>
      <c r="S7406" s="2">
        <f t="shared" si="1387"/>
        <v>0</v>
      </c>
      <c r="T7406" s="2">
        <f t="shared" si="1388"/>
        <v>0</v>
      </c>
      <c r="U7406" s="2">
        <f>IF(O7406="Reg", R7406 * Inputs!$B$7, 0)</f>
        <v>0</v>
      </c>
      <c r="V7406" s="2">
        <f>MAX(F7406 + P7406*Inputs!$B$15 - (Q7406/Inputs!$B$16) - U7406, 0)</f>
        <v>340</v>
      </c>
    </row>
    <row r="7407" spans="1:22" x14ac:dyDescent="0.3">
      <c r="A7407" s="1">
        <v>46331.541666666657</v>
      </c>
      <c r="B7407" s="2">
        <v>46.863968938246629</v>
      </c>
      <c r="C7407" s="2">
        <v>12.854255246958241</v>
      </c>
      <c r="D7407" s="2">
        <f t="shared" si="1380"/>
        <v>36.881312589825299</v>
      </c>
      <c r="E7407" s="2">
        <f t="shared" si="1381"/>
        <v>61.963329502240548</v>
      </c>
      <c r="F7407" s="2">
        <f t="shared" si="1389"/>
        <v>340</v>
      </c>
      <c r="G7407" s="2">
        <f t="shared" si="1390"/>
        <v>0</v>
      </c>
      <c r="H7407" s="2">
        <f>MIN(Inputs!$B$2, (Inputs!$B$14 - F7407)/Inputs!$B$15)</f>
        <v>0</v>
      </c>
      <c r="I7407" s="2">
        <f>MAX(MIN(Inputs!$B$2, F7407*Inputs!$B$16, Inputs!$B$14*Inputs!$B$4 - G7407), 0)</f>
        <v>170</v>
      </c>
      <c r="J7407" s="2">
        <f>MAX(MIN(Inputs!$B$2, F7407*Inputs!$B$16, (Inputs!$B$14-F7407)/Inputs!$B$15)*Inputs!$B$9, 0)</f>
        <v>0</v>
      </c>
      <c r="K7407" s="2">
        <f>MAX(E7407*Inputs!$B$5 - B7407 - Inputs!$B$8, 0) * H7407</f>
        <v>0</v>
      </c>
      <c r="L7407" s="2">
        <f>IF(B7407 &gt;= D7407*Inputs!$B$10, MAX(B7407 - E7407/Inputs!$B$5 - Inputs!$B$8, 0) * I7407, 0)</f>
        <v>0</v>
      </c>
      <c r="M7407" s="2">
        <f t="shared" si="1382"/>
        <v>0</v>
      </c>
      <c r="N7407" s="3" t="str">
        <f t="shared" si="1383"/>
        <v>Idle</v>
      </c>
      <c r="O7407" s="3" t="str">
        <f t="shared" si="1391"/>
        <v>Idle</v>
      </c>
      <c r="P7407" s="2">
        <f t="shared" si="1384"/>
        <v>0</v>
      </c>
      <c r="Q7407" s="2">
        <f t="shared" si="1385"/>
        <v>0</v>
      </c>
      <c r="R7407" s="2">
        <f t="shared" si="1386"/>
        <v>0</v>
      </c>
      <c r="S7407" s="2">
        <f t="shared" si="1387"/>
        <v>0</v>
      </c>
      <c r="T7407" s="2">
        <f t="shared" si="1388"/>
        <v>0</v>
      </c>
      <c r="U7407" s="2">
        <f>IF(O7407="Reg", R7407 * Inputs!$B$7, 0)</f>
        <v>0</v>
      </c>
      <c r="V7407" s="2">
        <f>MAX(F7407 + P7407*Inputs!$B$15 - (Q7407/Inputs!$B$16) - U7407, 0)</f>
        <v>340</v>
      </c>
    </row>
    <row r="7408" spans="1:22" x14ac:dyDescent="0.3">
      <c r="A7408" s="1">
        <v>46331.583333333343</v>
      </c>
      <c r="B7408" s="2">
        <v>56.86591542186914</v>
      </c>
      <c r="C7408" s="2">
        <v>11.561683407234931</v>
      </c>
      <c r="D7408" s="2">
        <f t="shared" si="1380"/>
        <v>36.881312589825299</v>
      </c>
      <c r="E7408" s="2">
        <f t="shared" si="1381"/>
        <v>65.039586568939441</v>
      </c>
      <c r="F7408" s="2">
        <f t="shared" si="1389"/>
        <v>340</v>
      </c>
      <c r="G7408" s="2">
        <f t="shared" si="1390"/>
        <v>0</v>
      </c>
      <c r="H7408" s="2">
        <f>MIN(Inputs!$B$2, (Inputs!$B$14 - F7408)/Inputs!$B$15)</f>
        <v>0</v>
      </c>
      <c r="I7408" s="2">
        <f>MAX(MIN(Inputs!$B$2, F7408*Inputs!$B$16, Inputs!$B$14*Inputs!$B$4 - G7408), 0)</f>
        <v>170</v>
      </c>
      <c r="J7408" s="2">
        <f>MAX(MIN(Inputs!$B$2, F7408*Inputs!$B$16, (Inputs!$B$14-F7408)/Inputs!$B$15)*Inputs!$B$9, 0)</f>
        <v>0</v>
      </c>
      <c r="K7408" s="2">
        <f>MAX(E7408*Inputs!$B$5 - B7408 - Inputs!$B$8, 0) * H7408</f>
        <v>0</v>
      </c>
      <c r="L7408" s="2">
        <f>IF(B7408 &gt;= D7408*Inputs!$B$10, MAX(B7408 - E7408/Inputs!$B$5 - Inputs!$B$8, 0) * I7408, 0)</f>
        <v>0</v>
      </c>
      <c r="M7408" s="2">
        <f t="shared" si="1382"/>
        <v>0</v>
      </c>
      <c r="N7408" s="3" t="str">
        <f t="shared" si="1383"/>
        <v>Idle</v>
      </c>
      <c r="O7408" s="3" t="str">
        <f t="shared" si="1391"/>
        <v>Idle</v>
      </c>
      <c r="P7408" s="2">
        <f t="shared" si="1384"/>
        <v>0</v>
      </c>
      <c r="Q7408" s="2">
        <f t="shared" si="1385"/>
        <v>0</v>
      </c>
      <c r="R7408" s="2">
        <f t="shared" si="1386"/>
        <v>0</v>
      </c>
      <c r="S7408" s="2">
        <f t="shared" si="1387"/>
        <v>0</v>
      </c>
      <c r="T7408" s="2">
        <f t="shared" si="1388"/>
        <v>0</v>
      </c>
      <c r="U7408" s="2">
        <f>IF(O7408="Reg", R7408 * Inputs!$B$7, 0)</f>
        <v>0</v>
      </c>
      <c r="V7408" s="2">
        <f>MAX(F7408 + P7408*Inputs!$B$15 - (Q7408/Inputs!$B$16) - U7408, 0)</f>
        <v>340</v>
      </c>
    </row>
    <row r="7409" spans="1:22" x14ac:dyDescent="0.3">
      <c r="A7409" s="1">
        <v>46331.625</v>
      </c>
      <c r="B7409" s="2">
        <v>58.456780448755623</v>
      </c>
      <c r="C7409" s="2">
        <v>4.4427140005085519</v>
      </c>
      <c r="D7409" s="2">
        <f t="shared" si="1380"/>
        <v>36.881312589825299</v>
      </c>
      <c r="E7409" s="2">
        <f t="shared" si="1381"/>
        <v>65.299827267065552</v>
      </c>
      <c r="F7409" s="2">
        <f t="shared" si="1389"/>
        <v>340</v>
      </c>
      <c r="G7409" s="2">
        <f t="shared" si="1390"/>
        <v>0</v>
      </c>
      <c r="H7409" s="2">
        <f>MIN(Inputs!$B$2, (Inputs!$B$14 - F7409)/Inputs!$B$15)</f>
        <v>0</v>
      </c>
      <c r="I7409" s="2">
        <f>MAX(MIN(Inputs!$B$2, F7409*Inputs!$B$16, Inputs!$B$14*Inputs!$B$4 - G7409), 0)</f>
        <v>170</v>
      </c>
      <c r="J7409" s="2">
        <f>MAX(MIN(Inputs!$B$2, F7409*Inputs!$B$16, (Inputs!$B$14-F7409)/Inputs!$B$15)*Inputs!$B$9, 0)</f>
        <v>0</v>
      </c>
      <c r="K7409" s="2">
        <f>MAX(E7409*Inputs!$B$5 - B7409 - Inputs!$B$8, 0) * H7409</f>
        <v>0</v>
      </c>
      <c r="L7409" s="2">
        <f>IF(B7409 &gt;= D7409*Inputs!$B$10, MAX(B7409 - E7409/Inputs!$B$5 - Inputs!$B$8, 0) * I7409, 0)</f>
        <v>0</v>
      </c>
      <c r="M7409" s="2">
        <f t="shared" si="1382"/>
        <v>0</v>
      </c>
      <c r="N7409" s="3" t="str">
        <f t="shared" si="1383"/>
        <v>Idle</v>
      </c>
      <c r="O7409" s="3" t="str">
        <f t="shared" si="1391"/>
        <v>Idle</v>
      </c>
      <c r="P7409" s="2">
        <f t="shared" si="1384"/>
        <v>0</v>
      </c>
      <c r="Q7409" s="2">
        <f t="shared" si="1385"/>
        <v>0</v>
      </c>
      <c r="R7409" s="2">
        <f t="shared" si="1386"/>
        <v>0</v>
      </c>
      <c r="S7409" s="2">
        <f t="shared" si="1387"/>
        <v>0</v>
      </c>
      <c r="T7409" s="2">
        <f t="shared" si="1388"/>
        <v>0</v>
      </c>
      <c r="U7409" s="2">
        <f>IF(O7409="Reg", R7409 * Inputs!$B$7, 0)</f>
        <v>0</v>
      </c>
      <c r="V7409" s="2">
        <f>MAX(F7409 + P7409*Inputs!$B$15 - (Q7409/Inputs!$B$16) - U7409, 0)</f>
        <v>340</v>
      </c>
    </row>
    <row r="7410" spans="1:22" x14ac:dyDescent="0.3">
      <c r="A7410" s="1">
        <v>46331.666666666657</v>
      </c>
      <c r="B7410" s="2">
        <v>61.610570201572173</v>
      </c>
      <c r="C7410" s="2">
        <v>7.438162381123945</v>
      </c>
      <c r="D7410" s="2">
        <f t="shared" si="1380"/>
        <v>36.881312589825299</v>
      </c>
      <c r="E7410" s="2">
        <f t="shared" si="1381"/>
        <v>64.470733435864659</v>
      </c>
      <c r="F7410" s="2">
        <f t="shared" si="1389"/>
        <v>340</v>
      </c>
      <c r="G7410" s="2">
        <f t="shared" si="1390"/>
        <v>0</v>
      </c>
      <c r="H7410" s="2">
        <f>MIN(Inputs!$B$2, (Inputs!$B$14 - F7410)/Inputs!$B$15)</f>
        <v>0</v>
      </c>
      <c r="I7410" s="2">
        <f>MAX(MIN(Inputs!$B$2, F7410*Inputs!$B$16, Inputs!$B$14*Inputs!$B$4 - G7410), 0)</f>
        <v>170</v>
      </c>
      <c r="J7410" s="2">
        <f>MAX(MIN(Inputs!$B$2, F7410*Inputs!$B$16, (Inputs!$B$14-F7410)/Inputs!$B$15)*Inputs!$B$9, 0)</f>
        <v>0</v>
      </c>
      <c r="K7410" s="2">
        <f>MAX(E7410*Inputs!$B$5 - B7410 - Inputs!$B$8, 0) * H7410</f>
        <v>0</v>
      </c>
      <c r="L7410" s="2">
        <f>IF(B7410 &gt;= D7410*Inputs!$B$10, MAX(B7410 - E7410/Inputs!$B$5 - Inputs!$B$8, 0) * I7410, 0)</f>
        <v>0</v>
      </c>
      <c r="M7410" s="2">
        <f t="shared" si="1382"/>
        <v>0</v>
      </c>
      <c r="N7410" s="3" t="str">
        <f t="shared" si="1383"/>
        <v>Idle</v>
      </c>
      <c r="O7410" s="3" t="str">
        <f t="shared" si="1391"/>
        <v>Idle</v>
      </c>
      <c r="P7410" s="2">
        <f t="shared" si="1384"/>
        <v>0</v>
      </c>
      <c r="Q7410" s="2">
        <f t="shared" si="1385"/>
        <v>0</v>
      </c>
      <c r="R7410" s="2">
        <f t="shared" si="1386"/>
        <v>0</v>
      </c>
      <c r="S7410" s="2">
        <f t="shared" si="1387"/>
        <v>0</v>
      </c>
      <c r="T7410" s="2">
        <f t="shared" si="1388"/>
        <v>0</v>
      </c>
      <c r="U7410" s="2">
        <f>IF(O7410="Reg", R7410 * Inputs!$B$7, 0)</f>
        <v>0</v>
      </c>
      <c r="V7410" s="2">
        <f>MAX(F7410 + P7410*Inputs!$B$15 - (Q7410/Inputs!$B$16) - U7410, 0)</f>
        <v>340</v>
      </c>
    </row>
    <row r="7411" spans="1:22" x14ac:dyDescent="0.3">
      <c r="A7411" s="1">
        <v>46331.708333333343</v>
      </c>
      <c r="B7411" s="2">
        <v>72.406974915418772</v>
      </c>
      <c r="C7411" s="2">
        <v>14.59288300236866</v>
      </c>
      <c r="D7411" s="2">
        <f t="shared" si="1380"/>
        <v>36.881312589825299</v>
      </c>
      <c r="E7411" s="2">
        <f t="shared" si="1381"/>
        <v>64.125935713668767</v>
      </c>
      <c r="F7411" s="2">
        <f t="shared" si="1389"/>
        <v>340</v>
      </c>
      <c r="G7411" s="2">
        <f t="shared" si="1390"/>
        <v>0</v>
      </c>
      <c r="H7411" s="2">
        <f>MIN(Inputs!$B$2, (Inputs!$B$14 - F7411)/Inputs!$B$15)</f>
        <v>0</v>
      </c>
      <c r="I7411" s="2">
        <f>MAX(MIN(Inputs!$B$2, F7411*Inputs!$B$16, Inputs!$B$14*Inputs!$B$4 - G7411), 0)</f>
        <v>170</v>
      </c>
      <c r="J7411" s="2">
        <f>MAX(MIN(Inputs!$B$2, F7411*Inputs!$B$16, (Inputs!$B$14-F7411)/Inputs!$B$15)*Inputs!$B$9, 0)</f>
        <v>0</v>
      </c>
      <c r="K7411" s="2">
        <f>MAX(E7411*Inputs!$B$5 - B7411 - Inputs!$B$8, 0) * H7411</f>
        <v>0</v>
      </c>
      <c r="L7411" s="2">
        <f>IF(B7411 &gt;= D7411*Inputs!$B$10, MAX(B7411 - E7411/Inputs!$B$5 - Inputs!$B$8, 0) * I7411, 0)</f>
        <v>0</v>
      </c>
      <c r="M7411" s="2">
        <f t="shared" si="1382"/>
        <v>0</v>
      </c>
      <c r="N7411" s="3" t="str">
        <f t="shared" si="1383"/>
        <v>Idle</v>
      </c>
      <c r="O7411" s="3" t="str">
        <f t="shared" si="1391"/>
        <v>Idle</v>
      </c>
      <c r="P7411" s="2">
        <f t="shared" si="1384"/>
        <v>0</v>
      </c>
      <c r="Q7411" s="2">
        <f t="shared" si="1385"/>
        <v>0</v>
      </c>
      <c r="R7411" s="2">
        <f t="shared" si="1386"/>
        <v>0</v>
      </c>
      <c r="S7411" s="2">
        <f t="shared" si="1387"/>
        <v>0</v>
      </c>
      <c r="T7411" s="2">
        <f t="shared" si="1388"/>
        <v>0</v>
      </c>
      <c r="U7411" s="2">
        <f>IF(O7411="Reg", R7411 * Inputs!$B$7, 0)</f>
        <v>0</v>
      </c>
      <c r="V7411" s="2">
        <f>MAX(F7411 + P7411*Inputs!$B$15 - (Q7411/Inputs!$B$16) - U7411, 0)</f>
        <v>340</v>
      </c>
    </row>
    <row r="7412" spans="1:22" x14ac:dyDescent="0.3">
      <c r="A7412" s="1">
        <v>46331.75</v>
      </c>
      <c r="B7412" s="2">
        <v>75.575767087580971</v>
      </c>
      <c r="C7412" s="2">
        <v>4.8681854775923146</v>
      </c>
      <c r="D7412" s="2">
        <f t="shared" si="1380"/>
        <v>36.881312589825299</v>
      </c>
      <c r="E7412" s="2">
        <f t="shared" si="1381"/>
        <v>77.008006596291622</v>
      </c>
      <c r="F7412" s="2">
        <f t="shared" si="1389"/>
        <v>340</v>
      </c>
      <c r="G7412" s="2">
        <f t="shared" si="1390"/>
        <v>0</v>
      </c>
      <c r="H7412" s="2">
        <f>MIN(Inputs!$B$2, (Inputs!$B$14 - F7412)/Inputs!$B$15)</f>
        <v>0</v>
      </c>
      <c r="I7412" s="2">
        <f>MAX(MIN(Inputs!$B$2, F7412*Inputs!$B$16, Inputs!$B$14*Inputs!$B$4 - G7412), 0)</f>
        <v>170</v>
      </c>
      <c r="J7412" s="2">
        <f>MAX(MIN(Inputs!$B$2, F7412*Inputs!$B$16, (Inputs!$B$14-F7412)/Inputs!$B$15)*Inputs!$B$9, 0)</f>
        <v>0</v>
      </c>
      <c r="K7412" s="2">
        <f>MAX(E7412*Inputs!$B$5 - B7412 - Inputs!$B$8, 0) * H7412</f>
        <v>0</v>
      </c>
      <c r="L7412" s="2">
        <f>IF(B7412 &gt;= D7412*Inputs!$B$10, MAX(B7412 - E7412/Inputs!$B$5 - Inputs!$B$8, 0) * I7412, 0)</f>
        <v>0</v>
      </c>
      <c r="M7412" s="2">
        <f t="shared" si="1382"/>
        <v>0</v>
      </c>
      <c r="N7412" s="3" t="str">
        <f t="shared" si="1383"/>
        <v>Idle</v>
      </c>
      <c r="O7412" s="3" t="str">
        <f t="shared" si="1391"/>
        <v>Idle</v>
      </c>
      <c r="P7412" s="2">
        <f t="shared" si="1384"/>
        <v>0</v>
      </c>
      <c r="Q7412" s="2">
        <f t="shared" si="1385"/>
        <v>0</v>
      </c>
      <c r="R7412" s="2">
        <f t="shared" si="1386"/>
        <v>0</v>
      </c>
      <c r="S7412" s="2">
        <f t="shared" si="1387"/>
        <v>0</v>
      </c>
      <c r="T7412" s="2">
        <f t="shared" si="1388"/>
        <v>0</v>
      </c>
      <c r="U7412" s="2">
        <f>IF(O7412="Reg", R7412 * Inputs!$B$7, 0)</f>
        <v>0</v>
      </c>
      <c r="V7412" s="2">
        <f>MAX(F7412 + P7412*Inputs!$B$15 - (Q7412/Inputs!$B$16) - U7412, 0)</f>
        <v>340</v>
      </c>
    </row>
    <row r="7413" spans="1:22" x14ac:dyDescent="0.3">
      <c r="A7413" s="1">
        <v>46331.791666666657</v>
      </c>
      <c r="B7413" s="2">
        <v>65.321511338439933</v>
      </c>
      <c r="C7413" s="2">
        <v>3.7650224640827372</v>
      </c>
      <c r="D7413" s="2">
        <f t="shared" si="1380"/>
        <v>36.881312589825299</v>
      </c>
      <c r="E7413" s="2">
        <f t="shared" si="1381"/>
        <v>69.92733976419774</v>
      </c>
      <c r="F7413" s="2">
        <f t="shared" si="1389"/>
        <v>340</v>
      </c>
      <c r="G7413" s="2">
        <f t="shared" si="1390"/>
        <v>0</v>
      </c>
      <c r="H7413" s="2">
        <f>MIN(Inputs!$B$2, (Inputs!$B$14 - F7413)/Inputs!$B$15)</f>
        <v>0</v>
      </c>
      <c r="I7413" s="2">
        <f>MAX(MIN(Inputs!$B$2, F7413*Inputs!$B$16, Inputs!$B$14*Inputs!$B$4 - G7413), 0)</f>
        <v>170</v>
      </c>
      <c r="J7413" s="2">
        <f>MAX(MIN(Inputs!$B$2, F7413*Inputs!$B$16, (Inputs!$B$14-F7413)/Inputs!$B$15)*Inputs!$B$9, 0)</f>
        <v>0</v>
      </c>
      <c r="K7413" s="2">
        <f>MAX(E7413*Inputs!$B$5 - B7413 - Inputs!$B$8, 0) * H7413</f>
        <v>0</v>
      </c>
      <c r="L7413" s="2">
        <f>IF(B7413 &gt;= D7413*Inputs!$B$10, MAX(B7413 - E7413/Inputs!$B$5 - Inputs!$B$8, 0) * I7413, 0)</f>
        <v>0</v>
      </c>
      <c r="M7413" s="2">
        <f t="shared" si="1382"/>
        <v>0</v>
      </c>
      <c r="N7413" s="3" t="str">
        <f t="shared" si="1383"/>
        <v>Idle</v>
      </c>
      <c r="O7413" s="3" t="str">
        <f t="shared" si="1391"/>
        <v>Idle</v>
      </c>
      <c r="P7413" s="2">
        <f t="shared" si="1384"/>
        <v>0</v>
      </c>
      <c r="Q7413" s="2">
        <f t="shared" si="1385"/>
        <v>0</v>
      </c>
      <c r="R7413" s="2">
        <f t="shared" si="1386"/>
        <v>0</v>
      </c>
      <c r="S7413" s="2">
        <f t="shared" si="1387"/>
        <v>0</v>
      </c>
      <c r="T7413" s="2">
        <f t="shared" si="1388"/>
        <v>0</v>
      </c>
      <c r="U7413" s="2">
        <f>IF(O7413="Reg", R7413 * Inputs!$B$7, 0)</f>
        <v>0</v>
      </c>
      <c r="V7413" s="2">
        <f>MAX(F7413 + P7413*Inputs!$B$15 - (Q7413/Inputs!$B$16) - U7413, 0)</f>
        <v>340</v>
      </c>
    </row>
    <row r="7414" spans="1:22" x14ac:dyDescent="0.3">
      <c r="A7414" s="1">
        <v>46331.833333333343</v>
      </c>
      <c r="B7414" s="2">
        <v>58.427359610625892</v>
      </c>
      <c r="C7414" s="2">
        <v>21.986786612686341</v>
      </c>
      <c r="D7414" s="2">
        <f t="shared" si="1380"/>
        <v>36.881312589825299</v>
      </c>
      <c r="E7414" s="2">
        <f t="shared" si="1381"/>
        <v>62.359801630570665</v>
      </c>
      <c r="F7414" s="2">
        <f t="shared" si="1389"/>
        <v>340</v>
      </c>
      <c r="G7414" s="2">
        <f t="shared" si="1390"/>
        <v>0</v>
      </c>
      <c r="H7414" s="2">
        <f>MIN(Inputs!$B$2, (Inputs!$B$14 - F7414)/Inputs!$B$15)</f>
        <v>0</v>
      </c>
      <c r="I7414" s="2">
        <f>MAX(MIN(Inputs!$B$2, F7414*Inputs!$B$16, Inputs!$B$14*Inputs!$B$4 - G7414), 0)</f>
        <v>170</v>
      </c>
      <c r="J7414" s="2">
        <f>MAX(MIN(Inputs!$B$2, F7414*Inputs!$B$16, (Inputs!$B$14-F7414)/Inputs!$B$15)*Inputs!$B$9, 0)</f>
        <v>0</v>
      </c>
      <c r="K7414" s="2">
        <f>MAX(E7414*Inputs!$B$5 - B7414 - Inputs!$B$8, 0) * H7414</f>
        <v>0</v>
      </c>
      <c r="L7414" s="2">
        <f>IF(B7414 &gt;= D7414*Inputs!$B$10, MAX(B7414 - E7414/Inputs!$B$5 - Inputs!$B$8, 0) * I7414, 0)</f>
        <v>0</v>
      </c>
      <c r="M7414" s="2">
        <f t="shared" si="1382"/>
        <v>0</v>
      </c>
      <c r="N7414" s="3" t="str">
        <f t="shared" si="1383"/>
        <v>Idle</v>
      </c>
      <c r="O7414" s="3" t="str">
        <f t="shared" si="1391"/>
        <v>Idle</v>
      </c>
      <c r="P7414" s="2">
        <f t="shared" si="1384"/>
        <v>0</v>
      </c>
      <c r="Q7414" s="2">
        <f t="shared" si="1385"/>
        <v>0</v>
      </c>
      <c r="R7414" s="2">
        <f t="shared" si="1386"/>
        <v>0</v>
      </c>
      <c r="S7414" s="2">
        <f t="shared" si="1387"/>
        <v>0</v>
      </c>
      <c r="T7414" s="2">
        <f t="shared" si="1388"/>
        <v>0</v>
      </c>
      <c r="U7414" s="2">
        <f>IF(O7414="Reg", R7414 * Inputs!$B$7, 0)</f>
        <v>0</v>
      </c>
      <c r="V7414" s="2">
        <f>MAX(F7414 + P7414*Inputs!$B$15 - (Q7414/Inputs!$B$16) - U7414, 0)</f>
        <v>340</v>
      </c>
    </row>
    <row r="7415" spans="1:22" x14ac:dyDescent="0.3">
      <c r="A7415" s="1">
        <v>46331.875</v>
      </c>
      <c r="B7415" s="2">
        <v>53.482217461550221</v>
      </c>
      <c r="C7415" s="2">
        <v>6.2170410542566072</v>
      </c>
      <c r="D7415" s="2">
        <f t="shared" si="1380"/>
        <v>36.881312589825299</v>
      </c>
      <c r="E7415" s="2">
        <f t="shared" si="1381"/>
        <v>55.02340927698615</v>
      </c>
      <c r="F7415" s="2">
        <f t="shared" si="1389"/>
        <v>340</v>
      </c>
      <c r="G7415" s="2">
        <f t="shared" si="1390"/>
        <v>0</v>
      </c>
      <c r="H7415" s="2">
        <f>MIN(Inputs!$B$2, (Inputs!$B$14 - F7415)/Inputs!$B$15)</f>
        <v>0</v>
      </c>
      <c r="I7415" s="2">
        <f>MAX(MIN(Inputs!$B$2, F7415*Inputs!$B$16, Inputs!$B$14*Inputs!$B$4 - G7415), 0)</f>
        <v>170</v>
      </c>
      <c r="J7415" s="2">
        <f>MAX(MIN(Inputs!$B$2, F7415*Inputs!$B$16, (Inputs!$B$14-F7415)/Inputs!$B$15)*Inputs!$B$9, 0)</f>
        <v>0</v>
      </c>
      <c r="K7415" s="2">
        <f>MAX(E7415*Inputs!$B$5 - B7415 - Inputs!$B$8, 0) * H7415</f>
        <v>0</v>
      </c>
      <c r="L7415" s="2">
        <f>IF(B7415 &gt;= D7415*Inputs!$B$10, MAX(B7415 - E7415/Inputs!$B$5 - Inputs!$B$8, 0) * I7415, 0)</f>
        <v>0</v>
      </c>
      <c r="M7415" s="2">
        <f t="shared" si="1382"/>
        <v>0</v>
      </c>
      <c r="N7415" s="3" t="str">
        <f t="shared" si="1383"/>
        <v>Idle</v>
      </c>
      <c r="O7415" s="3" t="str">
        <f t="shared" si="1391"/>
        <v>Idle</v>
      </c>
      <c r="P7415" s="2">
        <f t="shared" si="1384"/>
        <v>0</v>
      </c>
      <c r="Q7415" s="2">
        <f t="shared" si="1385"/>
        <v>0</v>
      </c>
      <c r="R7415" s="2">
        <f t="shared" si="1386"/>
        <v>0</v>
      </c>
      <c r="S7415" s="2">
        <f t="shared" si="1387"/>
        <v>0</v>
      </c>
      <c r="T7415" s="2">
        <f t="shared" si="1388"/>
        <v>0</v>
      </c>
      <c r="U7415" s="2">
        <f>IF(O7415="Reg", R7415 * Inputs!$B$7, 0)</f>
        <v>0</v>
      </c>
      <c r="V7415" s="2">
        <f>MAX(F7415 + P7415*Inputs!$B$15 - (Q7415/Inputs!$B$16) - U7415, 0)</f>
        <v>340</v>
      </c>
    </row>
    <row r="7416" spans="1:22" x14ac:dyDescent="0.3">
      <c r="A7416" s="1">
        <v>46331.916666666657</v>
      </c>
      <c r="B7416" s="2">
        <v>59.54178386839682</v>
      </c>
      <c r="C7416" s="2">
        <v>8.7517713737820575</v>
      </c>
      <c r="D7416" s="2">
        <f t="shared" si="1380"/>
        <v>36.881312589825299</v>
      </c>
      <c r="E7416" s="2">
        <f t="shared" si="1381"/>
        <v>46.530038538397029</v>
      </c>
      <c r="F7416" s="2">
        <f t="shared" si="1389"/>
        <v>340</v>
      </c>
      <c r="G7416" s="2">
        <f t="shared" si="1390"/>
        <v>0</v>
      </c>
      <c r="H7416" s="2">
        <f>MIN(Inputs!$B$2, (Inputs!$B$14 - F7416)/Inputs!$B$15)</f>
        <v>0</v>
      </c>
      <c r="I7416" s="2">
        <f>MAX(MIN(Inputs!$B$2, F7416*Inputs!$B$16, Inputs!$B$14*Inputs!$B$4 - G7416), 0)</f>
        <v>170</v>
      </c>
      <c r="J7416" s="2">
        <f>MAX(MIN(Inputs!$B$2, F7416*Inputs!$B$16, (Inputs!$B$14-F7416)/Inputs!$B$15)*Inputs!$B$9, 0)</f>
        <v>0</v>
      </c>
      <c r="K7416" s="2">
        <f>MAX(E7416*Inputs!$B$5 - B7416 - Inputs!$B$8, 0) * H7416</f>
        <v>0</v>
      </c>
      <c r="L7416" s="2">
        <f>IF(B7416 &gt;= D7416*Inputs!$B$10, MAX(B7416 - E7416/Inputs!$B$5 - Inputs!$B$8, 0) * I7416, 0)</f>
        <v>0</v>
      </c>
      <c r="M7416" s="2">
        <f t="shared" si="1382"/>
        <v>0</v>
      </c>
      <c r="N7416" s="3" t="str">
        <f t="shared" si="1383"/>
        <v>Idle</v>
      </c>
      <c r="O7416" s="3" t="str">
        <f t="shared" si="1391"/>
        <v>Idle</v>
      </c>
      <c r="P7416" s="2">
        <f t="shared" si="1384"/>
        <v>0</v>
      </c>
      <c r="Q7416" s="2">
        <f t="shared" si="1385"/>
        <v>0</v>
      </c>
      <c r="R7416" s="2">
        <f t="shared" si="1386"/>
        <v>0</v>
      </c>
      <c r="S7416" s="2">
        <f t="shared" si="1387"/>
        <v>0</v>
      </c>
      <c r="T7416" s="2">
        <f t="shared" si="1388"/>
        <v>0</v>
      </c>
      <c r="U7416" s="2">
        <f>IF(O7416="Reg", R7416 * Inputs!$B$7, 0)</f>
        <v>0</v>
      </c>
      <c r="V7416" s="2">
        <f>MAX(F7416 + P7416*Inputs!$B$15 - (Q7416/Inputs!$B$16) - U7416, 0)</f>
        <v>340</v>
      </c>
    </row>
    <row r="7417" spans="1:22" x14ac:dyDescent="0.3">
      <c r="A7417" s="1">
        <v>46331.958333333343</v>
      </c>
      <c r="B7417" s="2">
        <v>149.6994002111559</v>
      </c>
      <c r="C7417" s="2">
        <v>9.146586348549441</v>
      </c>
      <c r="D7417" s="2">
        <f t="shared" si="1380"/>
        <v>36.881312589825299</v>
      </c>
      <c r="E7417" s="2">
        <f t="shared" si="1381"/>
        <v>36.811107558049699</v>
      </c>
      <c r="F7417" s="2">
        <f t="shared" si="1389"/>
        <v>340</v>
      </c>
      <c r="G7417" s="2">
        <f t="shared" si="1390"/>
        <v>0</v>
      </c>
      <c r="H7417" s="2">
        <f>MIN(Inputs!$B$2, (Inputs!$B$14 - F7417)/Inputs!$B$15)</f>
        <v>0</v>
      </c>
      <c r="I7417" s="2">
        <f>MAX(MIN(Inputs!$B$2, F7417*Inputs!$B$16, Inputs!$B$14*Inputs!$B$4 - G7417), 0)</f>
        <v>170</v>
      </c>
      <c r="J7417" s="2">
        <f>MAX(MIN(Inputs!$B$2, F7417*Inputs!$B$16, (Inputs!$B$14-F7417)/Inputs!$B$15)*Inputs!$B$9, 0)</f>
        <v>0</v>
      </c>
      <c r="K7417" s="2">
        <f>MAX(E7417*Inputs!$B$5 - B7417 - Inputs!$B$8, 0) * H7417</f>
        <v>0</v>
      </c>
      <c r="L7417" s="2">
        <f>IF(B7417 &gt;= D7417*Inputs!$B$10, MAX(B7417 - E7417/Inputs!$B$5 - Inputs!$B$8, 0) * I7417, 0)</f>
        <v>14937.661348545995</v>
      </c>
      <c r="M7417" s="2">
        <f t="shared" si="1382"/>
        <v>0</v>
      </c>
      <c r="N7417" s="3" t="str">
        <f t="shared" si="1383"/>
        <v>Discharge</v>
      </c>
      <c r="O7417" s="3" t="str">
        <f t="shared" si="1391"/>
        <v>Discharge</v>
      </c>
      <c r="P7417" s="2">
        <f t="shared" si="1384"/>
        <v>0</v>
      </c>
      <c r="Q7417" s="2">
        <f t="shared" si="1385"/>
        <v>170</v>
      </c>
      <c r="R7417" s="2">
        <f t="shared" si="1386"/>
        <v>0</v>
      </c>
      <c r="S7417" s="2">
        <f t="shared" si="1387"/>
        <v>25448.898035896505</v>
      </c>
      <c r="T7417" s="2">
        <f t="shared" si="1388"/>
        <v>0</v>
      </c>
      <c r="U7417" s="2">
        <f>IF(O7417="Reg", R7417 * Inputs!$B$7, 0)</f>
        <v>0</v>
      </c>
      <c r="V7417" s="2">
        <f>MAX(F7417 + P7417*Inputs!$B$15 - (Q7417/Inputs!$B$16) - U7417, 0)</f>
        <v>170</v>
      </c>
    </row>
    <row r="7418" spans="1:22" x14ac:dyDescent="0.3">
      <c r="A7418" s="1">
        <v>46332</v>
      </c>
      <c r="B7418" s="2">
        <v>33.091766095017682</v>
      </c>
      <c r="C7418" s="2">
        <v>9.9542915312919433</v>
      </c>
      <c r="D7418" s="2">
        <f t="shared" si="1380"/>
        <v>37.585009614809039</v>
      </c>
      <c r="E7418" s="2">
        <f t="shared" si="1381"/>
        <v>11.86120752285705</v>
      </c>
      <c r="F7418" s="2">
        <f t="shared" si="1389"/>
        <v>170</v>
      </c>
      <c r="G7418" s="2">
        <f t="shared" si="1390"/>
        <v>0</v>
      </c>
      <c r="H7418" s="2">
        <f>MIN(Inputs!$B$2, (Inputs!$B$14 - F7418)/Inputs!$B$15)</f>
        <v>170</v>
      </c>
      <c r="I7418" s="2">
        <f>MAX(MIN(Inputs!$B$2, F7418*Inputs!$B$16, Inputs!$B$14*Inputs!$B$4 - G7418), 0)</f>
        <v>170</v>
      </c>
      <c r="J7418" s="2">
        <f>MAX(MIN(Inputs!$B$2, F7418*Inputs!$B$16, (Inputs!$B$14-F7418)/Inputs!$B$15)*Inputs!$B$9, 0)</f>
        <v>136</v>
      </c>
      <c r="K7418" s="2">
        <f>MAX(E7418*Inputs!$B$5 - B7418 - Inputs!$B$8, 0) * H7418</f>
        <v>0</v>
      </c>
      <c r="L7418" s="2">
        <f>IF(B7418 &gt;= D7418*Inputs!$B$10, MAX(B7418 - E7418/Inputs!$B$5 - Inputs!$B$8, 0) * I7418, 0)</f>
        <v>0</v>
      </c>
      <c r="M7418" s="2">
        <f t="shared" si="1382"/>
        <v>1353.7836482557043</v>
      </c>
      <c r="N7418" s="3" t="str">
        <f t="shared" si="1383"/>
        <v>Reg</v>
      </c>
      <c r="O7418" s="3" t="str">
        <f t="shared" si="1391"/>
        <v>Discharge</v>
      </c>
      <c r="P7418" s="2">
        <f t="shared" si="1384"/>
        <v>0</v>
      </c>
      <c r="Q7418" s="2">
        <f t="shared" si="1385"/>
        <v>170</v>
      </c>
      <c r="R7418" s="2">
        <f t="shared" si="1386"/>
        <v>0</v>
      </c>
      <c r="S7418" s="2">
        <f t="shared" si="1387"/>
        <v>5625.6002361530063</v>
      </c>
      <c r="T7418" s="2">
        <f t="shared" si="1388"/>
        <v>0</v>
      </c>
      <c r="U7418" s="2">
        <f>IF(O7418="Reg", R7418 * Inputs!$B$7, 0)</f>
        <v>0</v>
      </c>
      <c r="V7418" s="2">
        <f>MAX(F7418 + P7418*Inputs!$B$15 - (Q7418/Inputs!$B$16) - U7418, 0)</f>
        <v>0</v>
      </c>
    </row>
    <row r="7419" spans="1:22" x14ac:dyDescent="0.3">
      <c r="A7419" s="1">
        <v>46332.041666666657</v>
      </c>
      <c r="B7419" s="2">
        <v>19.916282536677421</v>
      </c>
      <c r="C7419" s="2">
        <v>7.2149380602894153</v>
      </c>
      <c r="D7419" s="2">
        <f t="shared" si="1380"/>
        <v>37.585009614809039</v>
      </c>
      <c r="E7419" s="2">
        <f t="shared" si="1381"/>
        <v>6.3459131736874346</v>
      </c>
      <c r="F7419" s="2">
        <f t="shared" si="1389"/>
        <v>0</v>
      </c>
      <c r="G7419" s="2">
        <f t="shared" si="1390"/>
        <v>170</v>
      </c>
      <c r="H7419" s="2">
        <f>MIN(Inputs!$B$2, (Inputs!$B$14 - F7419)/Inputs!$B$15)</f>
        <v>170</v>
      </c>
      <c r="I7419" s="2">
        <f>MAX(MIN(Inputs!$B$2, F7419*Inputs!$B$16, Inputs!$B$14*Inputs!$B$4 - G7419), 0)</f>
        <v>0</v>
      </c>
      <c r="J7419" s="2">
        <f>MAX(MIN(Inputs!$B$2, F7419*Inputs!$B$16, (Inputs!$B$14-F7419)/Inputs!$B$15)*Inputs!$B$9, 0)</f>
        <v>0</v>
      </c>
      <c r="K7419" s="2">
        <f>MAX(E7419*Inputs!$B$5 - B7419 - Inputs!$B$8, 0) * H7419</f>
        <v>0</v>
      </c>
      <c r="L7419" s="2">
        <f>IF(B7419 &gt;= D7419*Inputs!$B$10, MAX(B7419 - E7419/Inputs!$B$5 - Inputs!$B$8, 0) * I7419, 0)</f>
        <v>0</v>
      </c>
      <c r="M7419" s="2">
        <f t="shared" si="1382"/>
        <v>0</v>
      </c>
      <c r="N7419" s="3" t="str">
        <f t="shared" si="1383"/>
        <v>Idle</v>
      </c>
      <c r="O7419" s="3" t="str">
        <f t="shared" si="1391"/>
        <v>Idle</v>
      </c>
      <c r="P7419" s="2">
        <f t="shared" si="1384"/>
        <v>0</v>
      </c>
      <c r="Q7419" s="2">
        <f t="shared" si="1385"/>
        <v>0</v>
      </c>
      <c r="R7419" s="2">
        <f t="shared" si="1386"/>
        <v>0</v>
      </c>
      <c r="S7419" s="2">
        <f t="shared" si="1387"/>
        <v>0</v>
      </c>
      <c r="T7419" s="2">
        <f t="shared" si="1388"/>
        <v>0</v>
      </c>
      <c r="U7419" s="2">
        <f>IF(O7419="Reg", R7419 * Inputs!$B$7, 0)</f>
        <v>0</v>
      </c>
      <c r="V7419" s="2">
        <f>MAX(F7419 + P7419*Inputs!$B$15 - (Q7419/Inputs!$B$16) - U7419, 0)</f>
        <v>0</v>
      </c>
    </row>
    <row r="7420" spans="1:22" x14ac:dyDescent="0.3">
      <c r="A7420" s="1">
        <v>46332.083333333343</v>
      </c>
      <c r="B7420" s="2">
        <v>14.409005489118821</v>
      </c>
      <c r="C7420" s="2">
        <v>8.3598377479410093</v>
      </c>
      <c r="D7420" s="2">
        <f t="shared" si="1380"/>
        <v>37.585009614809039</v>
      </c>
      <c r="E7420" s="2">
        <f t="shared" si="1381"/>
        <v>3.0265327509078652</v>
      </c>
      <c r="F7420" s="2">
        <f t="shared" si="1389"/>
        <v>0</v>
      </c>
      <c r="G7420" s="2">
        <f t="shared" si="1390"/>
        <v>170</v>
      </c>
      <c r="H7420" s="2">
        <f>MIN(Inputs!$B$2, (Inputs!$B$14 - F7420)/Inputs!$B$15)</f>
        <v>170</v>
      </c>
      <c r="I7420" s="2">
        <f>MAX(MIN(Inputs!$B$2, F7420*Inputs!$B$16, Inputs!$B$14*Inputs!$B$4 - G7420), 0)</f>
        <v>0</v>
      </c>
      <c r="J7420" s="2">
        <f>MAX(MIN(Inputs!$B$2, F7420*Inputs!$B$16, (Inputs!$B$14-F7420)/Inputs!$B$15)*Inputs!$B$9, 0)</f>
        <v>0</v>
      </c>
      <c r="K7420" s="2">
        <f>MAX(E7420*Inputs!$B$5 - B7420 - Inputs!$B$8, 0) * H7420</f>
        <v>0</v>
      </c>
      <c r="L7420" s="2">
        <f>IF(B7420 &gt;= D7420*Inputs!$B$10, MAX(B7420 - E7420/Inputs!$B$5 - Inputs!$B$8, 0) * I7420, 0)</f>
        <v>0</v>
      </c>
      <c r="M7420" s="2">
        <f t="shared" si="1382"/>
        <v>0</v>
      </c>
      <c r="N7420" s="3" t="str">
        <f t="shared" si="1383"/>
        <v>Idle</v>
      </c>
      <c r="O7420" s="3" t="str">
        <f t="shared" si="1391"/>
        <v>Idle</v>
      </c>
      <c r="P7420" s="2">
        <f t="shared" si="1384"/>
        <v>0</v>
      </c>
      <c r="Q7420" s="2">
        <f t="shared" si="1385"/>
        <v>0</v>
      </c>
      <c r="R7420" s="2">
        <f t="shared" si="1386"/>
        <v>0</v>
      </c>
      <c r="S7420" s="2">
        <f t="shared" si="1387"/>
        <v>0</v>
      </c>
      <c r="T7420" s="2">
        <f t="shared" si="1388"/>
        <v>0</v>
      </c>
      <c r="U7420" s="2">
        <f>IF(O7420="Reg", R7420 * Inputs!$B$7, 0)</f>
        <v>0</v>
      </c>
      <c r="V7420" s="2">
        <f>MAX(F7420 + P7420*Inputs!$B$15 - (Q7420/Inputs!$B$16) - U7420, 0)</f>
        <v>0</v>
      </c>
    </row>
    <row r="7421" spans="1:22" x14ac:dyDescent="0.3">
      <c r="A7421" s="1">
        <v>46332.125</v>
      </c>
      <c r="B7421" s="2">
        <v>2.5219930300155169</v>
      </c>
      <c r="C7421" s="2">
        <v>3.57735381978125</v>
      </c>
      <c r="D7421" s="2">
        <f t="shared" si="1380"/>
        <v>37.585009614809039</v>
      </c>
      <c r="E7421" s="2">
        <f t="shared" si="1381"/>
        <v>0.62503183605472812</v>
      </c>
      <c r="F7421" s="2">
        <f t="shared" si="1389"/>
        <v>0</v>
      </c>
      <c r="G7421" s="2">
        <f t="shared" si="1390"/>
        <v>170</v>
      </c>
      <c r="H7421" s="2">
        <f>MIN(Inputs!$B$2, (Inputs!$B$14 - F7421)/Inputs!$B$15)</f>
        <v>170</v>
      </c>
      <c r="I7421" s="2">
        <f>MAX(MIN(Inputs!$B$2, F7421*Inputs!$B$16, Inputs!$B$14*Inputs!$B$4 - G7421), 0)</f>
        <v>0</v>
      </c>
      <c r="J7421" s="2">
        <f>MAX(MIN(Inputs!$B$2, F7421*Inputs!$B$16, (Inputs!$B$14-F7421)/Inputs!$B$15)*Inputs!$B$9, 0)</f>
        <v>0</v>
      </c>
      <c r="K7421" s="2">
        <f>MAX(E7421*Inputs!$B$5 - B7421 - Inputs!$B$8, 0) * H7421</f>
        <v>0</v>
      </c>
      <c r="L7421" s="2">
        <f>IF(B7421 &gt;= D7421*Inputs!$B$10, MAX(B7421 - E7421/Inputs!$B$5 - Inputs!$B$8, 0) * I7421, 0)</f>
        <v>0</v>
      </c>
      <c r="M7421" s="2">
        <f t="shared" si="1382"/>
        <v>0</v>
      </c>
      <c r="N7421" s="3" t="str">
        <f t="shared" si="1383"/>
        <v>Idle</v>
      </c>
      <c r="O7421" s="3" t="str">
        <f t="shared" si="1391"/>
        <v>Idle</v>
      </c>
      <c r="P7421" s="2">
        <f t="shared" si="1384"/>
        <v>0</v>
      </c>
      <c r="Q7421" s="2">
        <f t="shared" si="1385"/>
        <v>0</v>
      </c>
      <c r="R7421" s="2">
        <f t="shared" si="1386"/>
        <v>0</v>
      </c>
      <c r="S7421" s="2">
        <f t="shared" si="1387"/>
        <v>0</v>
      </c>
      <c r="T7421" s="2">
        <f t="shared" si="1388"/>
        <v>0</v>
      </c>
      <c r="U7421" s="2">
        <f>IF(O7421="Reg", R7421 * Inputs!$B$7, 0)</f>
        <v>0</v>
      </c>
      <c r="V7421" s="2">
        <f>MAX(F7421 + P7421*Inputs!$B$15 - (Q7421/Inputs!$B$16) - U7421, 0)</f>
        <v>0</v>
      </c>
    </row>
    <row r="7422" spans="1:22" x14ac:dyDescent="0.3">
      <c r="A7422" s="1">
        <v>46332.166666666657</v>
      </c>
      <c r="B7422" s="2">
        <v>1.228197986312852</v>
      </c>
      <c r="C7422" s="2">
        <v>5.6081701281332341</v>
      </c>
      <c r="D7422" s="2">
        <f t="shared" si="1380"/>
        <v>37.585009614809039</v>
      </c>
      <c r="E7422" s="2">
        <f t="shared" si="1381"/>
        <v>1.4422676303768227</v>
      </c>
      <c r="F7422" s="2">
        <f t="shared" si="1389"/>
        <v>0</v>
      </c>
      <c r="G7422" s="2">
        <f t="shared" si="1390"/>
        <v>170</v>
      </c>
      <c r="H7422" s="2">
        <f>MIN(Inputs!$B$2, (Inputs!$B$14 - F7422)/Inputs!$B$15)</f>
        <v>170</v>
      </c>
      <c r="I7422" s="2">
        <f>MAX(MIN(Inputs!$B$2, F7422*Inputs!$B$16, Inputs!$B$14*Inputs!$B$4 - G7422), 0)</f>
        <v>0</v>
      </c>
      <c r="J7422" s="2">
        <f>MAX(MIN(Inputs!$B$2, F7422*Inputs!$B$16, (Inputs!$B$14-F7422)/Inputs!$B$15)*Inputs!$B$9, 0)</f>
        <v>0</v>
      </c>
      <c r="K7422" s="2">
        <f>MAX(E7422*Inputs!$B$5 - B7422 - Inputs!$B$8, 0) * H7422</f>
        <v>0</v>
      </c>
      <c r="L7422" s="2">
        <f>IF(B7422 &gt;= D7422*Inputs!$B$10, MAX(B7422 - E7422/Inputs!$B$5 - Inputs!$B$8, 0) * I7422, 0)</f>
        <v>0</v>
      </c>
      <c r="M7422" s="2">
        <f t="shared" si="1382"/>
        <v>0</v>
      </c>
      <c r="N7422" s="3" t="str">
        <f t="shared" si="1383"/>
        <v>Idle</v>
      </c>
      <c r="O7422" s="3" t="str">
        <f t="shared" si="1391"/>
        <v>Idle</v>
      </c>
      <c r="P7422" s="2">
        <f t="shared" si="1384"/>
        <v>0</v>
      </c>
      <c r="Q7422" s="2">
        <f t="shared" si="1385"/>
        <v>0</v>
      </c>
      <c r="R7422" s="2">
        <f t="shared" si="1386"/>
        <v>0</v>
      </c>
      <c r="S7422" s="2">
        <f t="shared" si="1387"/>
        <v>0</v>
      </c>
      <c r="T7422" s="2">
        <f t="shared" si="1388"/>
        <v>0</v>
      </c>
      <c r="U7422" s="2">
        <f>IF(O7422="Reg", R7422 * Inputs!$B$7, 0)</f>
        <v>0</v>
      </c>
      <c r="V7422" s="2">
        <f>MAX(F7422 + P7422*Inputs!$B$15 - (Q7422/Inputs!$B$16) - U7422, 0)</f>
        <v>0</v>
      </c>
    </row>
    <row r="7423" spans="1:22" x14ac:dyDescent="0.3">
      <c r="A7423" s="1">
        <v>46332.208333333343</v>
      </c>
      <c r="B7423" s="2">
        <v>0</v>
      </c>
      <c r="C7423" s="2">
        <v>18.827004136051858</v>
      </c>
      <c r="D7423" s="2">
        <f t="shared" si="1380"/>
        <v>37.585009614809039</v>
      </c>
      <c r="E7423" s="2">
        <f t="shared" si="1381"/>
        <v>2.3401404850562808</v>
      </c>
      <c r="F7423" s="2">
        <f t="shared" si="1389"/>
        <v>0</v>
      </c>
      <c r="G7423" s="2">
        <f t="shared" si="1390"/>
        <v>170</v>
      </c>
      <c r="H7423" s="2">
        <f>MIN(Inputs!$B$2, (Inputs!$B$14 - F7423)/Inputs!$B$15)</f>
        <v>170</v>
      </c>
      <c r="I7423" s="2">
        <f>MAX(MIN(Inputs!$B$2, F7423*Inputs!$B$16, Inputs!$B$14*Inputs!$B$4 - G7423), 0)</f>
        <v>0</v>
      </c>
      <c r="J7423" s="2">
        <f>MAX(MIN(Inputs!$B$2, F7423*Inputs!$B$16, (Inputs!$B$14-F7423)/Inputs!$B$15)*Inputs!$B$9, 0)</f>
        <v>0</v>
      </c>
      <c r="K7423" s="2">
        <f>MAX(E7423*Inputs!$B$5 - B7423 - Inputs!$B$8, 0) * H7423</f>
        <v>0</v>
      </c>
      <c r="L7423" s="2">
        <f>IF(B7423 &gt;= D7423*Inputs!$B$10, MAX(B7423 - E7423/Inputs!$B$5 - Inputs!$B$8, 0) * I7423, 0)</f>
        <v>0</v>
      </c>
      <c r="M7423" s="2">
        <f t="shared" si="1382"/>
        <v>0</v>
      </c>
      <c r="N7423" s="3" t="str">
        <f t="shared" si="1383"/>
        <v>Idle</v>
      </c>
      <c r="O7423" s="3" t="str">
        <f t="shared" si="1391"/>
        <v>Idle</v>
      </c>
      <c r="P7423" s="2">
        <f t="shared" si="1384"/>
        <v>0</v>
      </c>
      <c r="Q7423" s="2">
        <f t="shared" si="1385"/>
        <v>0</v>
      </c>
      <c r="R7423" s="2">
        <f t="shared" si="1386"/>
        <v>0</v>
      </c>
      <c r="S7423" s="2">
        <f t="shared" si="1387"/>
        <v>0</v>
      </c>
      <c r="T7423" s="2">
        <f t="shared" si="1388"/>
        <v>0</v>
      </c>
      <c r="U7423" s="2">
        <f>IF(O7423="Reg", R7423 * Inputs!$B$7, 0)</f>
        <v>0</v>
      </c>
      <c r="V7423" s="2">
        <f>MAX(F7423 + P7423*Inputs!$B$15 - (Q7423/Inputs!$B$16) - U7423, 0)</f>
        <v>0</v>
      </c>
    </row>
    <row r="7424" spans="1:22" x14ac:dyDescent="0.3">
      <c r="A7424" s="1">
        <v>46332.25</v>
      </c>
      <c r="B7424" s="2">
        <v>0</v>
      </c>
      <c r="C7424" s="2">
        <v>3.3914098524435472</v>
      </c>
      <c r="D7424" s="2">
        <f t="shared" si="1380"/>
        <v>37.585009614809039</v>
      </c>
      <c r="E7424" s="2">
        <f t="shared" si="1381"/>
        <v>4.391884002356746</v>
      </c>
      <c r="F7424" s="2">
        <f t="shared" si="1389"/>
        <v>0</v>
      </c>
      <c r="G7424" s="2">
        <f t="shared" si="1390"/>
        <v>170</v>
      </c>
      <c r="H7424" s="2">
        <f>MIN(Inputs!$B$2, (Inputs!$B$14 - F7424)/Inputs!$B$15)</f>
        <v>170</v>
      </c>
      <c r="I7424" s="2">
        <f>MAX(MIN(Inputs!$B$2, F7424*Inputs!$B$16, Inputs!$B$14*Inputs!$B$4 - G7424), 0)</f>
        <v>0</v>
      </c>
      <c r="J7424" s="2">
        <f>MAX(MIN(Inputs!$B$2, F7424*Inputs!$B$16, (Inputs!$B$14-F7424)/Inputs!$B$15)*Inputs!$B$9, 0)</f>
        <v>0</v>
      </c>
      <c r="K7424" s="2">
        <f>MAX(E7424*Inputs!$B$5 - B7424 - Inputs!$B$8, 0) * H7424</f>
        <v>0</v>
      </c>
      <c r="L7424" s="2">
        <f>IF(B7424 &gt;= D7424*Inputs!$B$10, MAX(B7424 - E7424/Inputs!$B$5 - Inputs!$B$8, 0) * I7424, 0)</f>
        <v>0</v>
      </c>
      <c r="M7424" s="2">
        <f t="shared" si="1382"/>
        <v>0</v>
      </c>
      <c r="N7424" s="3" t="str">
        <f t="shared" si="1383"/>
        <v>Idle</v>
      </c>
      <c r="O7424" s="3" t="str">
        <f t="shared" si="1391"/>
        <v>Idle</v>
      </c>
      <c r="P7424" s="2">
        <f t="shared" si="1384"/>
        <v>0</v>
      </c>
      <c r="Q7424" s="2">
        <f t="shared" si="1385"/>
        <v>0</v>
      </c>
      <c r="R7424" s="2">
        <f t="shared" si="1386"/>
        <v>0</v>
      </c>
      <c r="S7424" s="2">
        <f t="shared" si="1387"/>
        <v>0</v>
      </c>
      <c r="T7424" s="2">
        <f t="shared" si="1388"/>
        <v>0</v>
      </c>
      <c r="U7424" s="2">
        <f>IF(O7424="Reg", R7424 * Inputs!$B$7, 0)</f>
        <v>0</v>
      </c>
      <c r="V7424" s="2">
        <f>MAX(F7424 + P7424*Inputs!$B$15 - (Q7424/Inputs!$B$16) - U7424, 0)</f>
        <v>0</v>
      </c>
    </row>
    <row r="7425" spans="1:22" x14ac:dyDescent="0.3">
      <c r="A7425" s="1">
        <v>46332.291666666657</v>
      </c>
      <c r="B7425" s="2">
        <v>0</v>
      </c>
      <c r="C7425" s="2">
        <v>7.1671390622794284</v>
      </c>
      <c r="D7425" s="2">
        <f t="shared" si="1380"/>
        <v>37.585009614809039</v>
      </c>
      <c r="E7425" s="2">
        <f t="shared" si="1381"/>
        <v>9.2050292456459033</v>
      </c>
      <c r="F7425" s="2">
        <f t="shared" si="1389"/>
        <v>0</v>
      </c>
      <c r="G7425" s="2">
        <f t="shared" si="1390"/>
        <v>170</v>
      </c>
      <c r="H7425" s="2">
        <f>MIN(Inputs!$B$2, (Inputs!$B$14 - F7425)/Inputs!$B$15)</f>
        <v>170</v>
      </c>
      <c r="I7425" s="2">
        <f>MAX(MIN(Inputs!$B$2, F7425*Inputs!$B$16, Inputs!$B$14*Inputs!$B$4 - G7425), 0)</f>
        <v>0</v>
      </c>
      <c r="J7425" s="2">
        <f>MAX(MIN(Inputs!$B$2, F7425*Inputs!$B$16, (Inputs!$B$14-F7425)/Inputs!$B$15)*Inputs!$B$9, 0)</f>
        <v>0</v>
      </c>
      <c r="K7425" s="2">
        <f>MAX(E7425*Inputs!$B$5 - B7425 - Inputs!$B$8, 0) * H7425</f>
        <v>0</v>
      </c>
      <c r="L7425" s="2">
        <f>IF(B7425 &gt;= D7425*Inputs!$B$10, MAX(B7425 - E7425/Inputs!$B$5 - Inputs!$B$8, 0) * I7425, 0)</f>
        <v>0</v>
      </c>
      <c r="M7425" s="2">
        <f t="shared" si="1382"/>
        <v>0</v>
      </c>
      <c r="N7425" s="3" t="str">
        <f t="shared" si="1383"/>
        <v>Idle</v>
      </c>
      <c r="O7425" s="3" t="str">
        <f t="shared" si="1391"/>
        <v>Idle</v>
      </c>
      <c r="P7425" s="2">
        <f t="shared" si="1384"/>
        <v>0</v>
      </c>
      <c r="Q7425" s="2">
        <f t="shared" si="1385"/>
        <v>0</v>
      </c>
      <c r="R7425" s="2">
        <f t="shared" si="1386"/>
        <v>0</v>
      </c>
      <c r="S7425" s="2">
        <f t="shared" si="1387"/>
        <v>0</v>
      </c>
      <c r="T7425" s="2">
        <f t="shared" si="1388"/>
        <v>0</v>
      </c>
      <c r="U7425" s="2">
        <f>IF(O7425="Reg", R7425 * Inputs!$B$7, 0)</f>
        <v>0</v>
      </c>
      <c r="V7425" s="2">
        <f>MAX(F7425 + P7425*Inputs!$B$15 - (Q7425/Inputs!$B$16) - U7425, 0)</f>
        <v>0</v>
      </c>
    </row>
    <row r="7426" spans="1:22" x14ac:dyDescent="0.3">
      <c r="A7426" s="1">
        <v>46332.333333333343</v>
      </c>
      <c r="B7426" s="2">
        <v>0</v>
      </c>
      <c r="C7426" s="2">
        <v>2.799552534924254</v>
      </c>
      <c r="D7426" s="2">
        <f t="shared" ref="D7426:D7489" si="1392">AVERAGEIFS(B:B, A:A, "&gt;="&amp;INT(A7426), A:A, "&lt;"&amp;INT(A7426)+1)</f>
        <v>37.585009614809039</v>
      </c>
      <c r="E7426" s="2">
        <f t="shared" ref="E7426:E7489" si="1393">AVERAGE(B7426:B7431)</f>
        <v>32.661269607657168</v>
      </c>
      <c r="F7426" s="2">
        <f t="shared" si="1389"/>
        <v>0</v>
      </c>
      <c r="G7426" s="2">
        <f t="shared" si="1390"/>
        <v>170</v>
      </c>
      <c r="H7426" s="2">
        <f>MIN(Inputs!$B$2, (Inputs!$B$14 - F7426)/Inputs!$B$15)</f>
        <v>170</v>
      </c>
      <c r="I7426" s="2">
        <f>MAX(MIN(Inputs!$B$2, F7426*Inputs!$B$16, Inputs!$B$14*Inputs!$B$4 - G7426), 0)</f>
        <v>0</v>
      </c>
      <c r="J7426" s="2">
        <f>MAX(MIN(Inputs!$B$2, F7426*Inputs!$B$16, (Inputs!$B$14-F7426)/Inputs!$B$15)*Inputs!$B$9, 0)</f>
        <v>0</v>
      </c>
      <c r="K7426" s="2">
        <f>MAX(E7426*Inputs!$B$5 - B7426 - Inputs!$B$8, 0) * H7426</f>
        <v>1486.1259333055123</v>
      </c>
      <c r="L7426" s="2">
        <f>IF(B7426 &gt;= D7426*Inputs!$B$10, MAX(B7426 - E7426/Inputs!$B$5 - Inputs!$B$8, 0) * I7426, 0)</f>
        <v>0</v>
      </c>
      <c r="M7426" s="2">
        <f t="shared" ref="M7426:M7489" si="1394">C7426 * J7426</f>
        <v>0</v>
      </c>
      <c r="N7426" s="3" t="str">
        <f t="shared" ref="N7426:N7489" si="1395">IF(MAX(K7426, L7426, M7426)&lt;=0, "Idle", IF(AND(M7426&gt;=K7426, M7426&gt;=L7426), "Reg", IF(L7426&gt;=K7426, "Discharge", "Charge")))</f>
        <v>Charge</v>
      </c>
      <c r="O7426" s="3" t="str">
        <f t="shared" si="1391"/>
        <v>Charge</v>
      </c>
      <c r="P7426" s="2">
        <f t="shared" ref="P7426:P7489" si="1396">IF(O7426="Charge", H7426, 0)</f>
        <v>170</v>
      </c>
      <c r="Q7426" s="2">
        <f t="shared" ref="Q7426:Q7489" si="1397">IF(O7426="Discharge", I7426, 0)</f>
        <v>0</v>
      </c>
      <c r="R7426" s="2">
        <f t="shared" ref="R7426:R7489" si="1398">IF(O7426="Reg", J7426, 0)</f>
        <v>0</v>
      </c>
      <c r="S7426" s="2">
        <f t="shared" ref="S7426:S7489" si="1399">(Q7426 - P7426) * B7426</f>
        <v>0</v>
      </c>
      <c r="T7426" s="2">
        <f t="shared" ref="T7426:T7489" si="1400">R7426 * C7426</f>
        <v>0</v>
      </c>
      <c r="U7426" s="2">
        <f>IF(O7426="Reg", R7426 * Inputs!$B$7, 0)</f>
        <v>0</v>
      </c>
      <c r="V7426" s="2">
        <f>MAX(F7426 + P7426*Inputs!$B$15 - (Q7426/Inputs!$B$16) - U7426, 0)</f>
        <v>170</v>
      </c>
    </row>
    <row r="7427" spans="1:22" x14ac:dyDescent="0.3">
      <c r="A7427" s="1">
        <v>46332.375</v>
      </c>
      <c r="B7427" s="2">
        <v>7.4254077959480842</v>
      </c>
      <c r="C7427" s="2">
        <v>13.469328007950949</v>
      </c>
      <c r="D7427" s="2">
        <f t="shared" si="1392"/>
        <v>37.585009614809039</v>
      </c>
      <c r="E7427" s="2">
        <f t="shared" si="1393"/>
        <v>41.35943085497297</v>
      </c>
      <c r="F7427" s="2">
        <f t="shared" ref="F7427:F7490" si="1401">V7426</f>
        <v>170</v>
      </c>
      <c r="G7427" s="2">
        <f t="shared" ref="G7427:G7490" si="1402">IF(INT(A7427)=INT(A7426), G7426 + Q7426, 0)</f>
        <v>170</v>
      </c>
      <c r="H7427" s="2">
        <f>MIN(Inputs!$B$2, (Inputs!$B$14 - F7427)/Inputs!$B$15)</f>
        <v>170</v>
      </c>
      <c r="I7427" s="2">
        <f>MAX(MIN(Inputs!$B$2, F7427*Inputs!$B$16, Inputs!$B$14*Inputs!$B$4 - G7427), 0)</f>
        <v>170</v>
      </c>
      <c r="J7427" s="2">
        <f>MAX(MIN(Inputs!$B$2, F7427*Inputs!$B$16, (Inputs!$B$14-F7427)/Inputs!$B$15)*Inputs!$B$9, 0)</f>
        <v>136</v>
      </c>
      <c r="K7427" s="2">
        <f>MAX(E7427*Inputs!$B$5 - B7427 - Inputs!$B$8, 0) * H7427</f>
        <v>1525.0515305927827</v>
      </c>
      <c r="L7427" s="2">
        <f>IF(B7427 &gt;= D7427*Inputs!$B$10, MAX(B7427 - E7427/Inputs!$B$5 - Inputs!$B$8, 0) * I7427, 0)</f>
        <v>0</v>
      </c>
      <c r="M7427" s="2">
        <f t="shared" si="1394"/>
        <v>1831.828609081329</v>
      </c>
      <c r="N7427" s="3" t="str">
        <f t="shared" si="1395"/>
        <v>Reg</v>
      </c>
      <c r="O7427" s="3" t="str">
        <f t="shared" si="1391"/>
        <v>Charge</v>
      </c>
      <c r="P7427" s="2">
        <f t="shared" si="1396"/>
        <v>170</v>
      </c>
      <c r="Q7427" s="2">
        <f t="shared" si="1397"/>
        <v>0</v>
      </c>
      <c r="R7427" s="2">
        <f t="shared" si="1398"/>
        <v>0</v>
      </c>
      <c r="S7427" s="2">
        <f t="shared" si="1399"/>
        <v>-1262.3193253111742</v>
      </c>
      <c r="T7427" s="2">
        <f t="shared" si="1400"/>
        <v>0</v>
      </c>
      <c r="U7427" s="2">
        <f>IF(O7427="Reg", R7427 * Inputs!$B$7, 0)</f>
        <v>0</v>
      </c>
      <c r="V7427" s="2">
        <f>MAX(F7427 + P7427*Inputs!$B$15 - (Q7427/Inputs!$B$16) - U7427, 0)</f>
        <v>340</v>
      </c>
    </row>
    <row r="7428" spans="1:22" x14ac:dyDescent="0.3">
      <c r="A7428" s="1">
        <v>46332.416666666657</v>
      </c>
      <c r="B7428" s="2">
        <v>6.6154351143895997</v>
      </c>
      <c r="C7428" s="2">
        <v>16.066647271694311</v>
      </c>
      <c r="D7428" s="2">
        <f t="shared" si="1392"/>
        <v>37.585009614809039</v>
      </c>
      <c r="E7428" s="2">
        <f t="shared" si="1393"/>
        <v>50.907938756378826</v>
      </c>
      <c r="F7428" s="2">
        <f t="shared" si="1401"/>
        <v>340</v>
      </c>
      <c r="G7428" s="2">
        <f t="shared" si="1402"/>
        <v>170</v>
      </c>
      <c r="H7428" s="2">
        <f>MIN(Inputs!$B$2, (Inputs!$B$14 - F7428)/Inputs!$B$15)</f>
        <v>0</v>
      </c>
      <c r="I7428" s="2">
        <f>MAX(MIN(Inputs!$B$2, F7428*Inputs!$B$16, Inputs!$B$14*Inputs!$B$4 - G7428), 0)</f>
        <v>170</v>
      </c>
      <c r="J7428" s="2">
        <f>MAX(MIN(Inputs!$B$2, F7428*Inputs!$B$16, (Inputs!$B$14-F7428)/Inputs!$B$15)*Inputs!$B$9, 0)</f>
        <v>0</v>
      </c>
      <c r="K7428" s="2">
        <f>MAX(E7428*Inputs!$B$5 - B7428 - Inputs!$B$8, 0) * H7428</f>
        <v>0</v>
      </c>
      <c r="L7428" s="2">
        <f>IF(B7428 &gt;= D7428*Inputs!$B$10, MAX(B7428 - E7428/Inputs!$B$5 - Inputs!$B$8, 0) * I7428, 0)</f>
        <v>0</v>
      </c>
      <c r="M7428" s="2">
        <f t="shared" si="1394"/>
        <v>0</v>
      </c>
      <c r="N7428" s="3" t="str">
        <f t="shared" si="1395"/>
        <v>Idle</v>
      </c>
      <c r="O7428" s="3" t="str">
        <f t="shared" ref="O7428:O7491" si="1403">IF(O7427&lt;&gt;O7426, O7427, N7428)</f>
        <v>Idle</v>
      </c>
      <c r="P7428" s="2">
        <f t="shared" si="1396"/>
        <v>0</v>
      </c>
      <c r="Q7428" s="2">
        <f t="shared" si="1397"/>
        <v>0</v>
      </c>
      <c r="R7428" s="2">
        <f t="shared" si="1398"/>
        <v>0</v>
      </c>
      <c r="S7428" s="2">
        <f t="shared" si="1399"/>
        <v>0</v>
      </c>
      <c r="T7428" s="2">
        <f t="shared" si="1400"/>
        <v>0</v>
      </c>
      <c r="U7428" s="2">
        <f>IF(O7428="Reg", R7428 * Inputs!$B$7, 0)</f>
        <v>0</v>
      </c>
      <c r="V7428" s="2">
        <f>MAX(F7428 + P7428*Inputs!$B$15 - (Q7428/Inputs!$B$16) - U7428, 0)</f>
        <v>340</v>
      </c>
    </row>
    <row r="7429" spans="1:22" x14ac:dyDescent="0.3">
      <c r="A7429" s="1">
        <v>46332.458333333343</v>
      </c>
      <c r="B7429" s="2">
        <v>12.31046110380279</v>
      </c>
      <c r="C7429" s="2">
        <v>19.666742315906081</v>
      </c>
      <c r="D7429" s="2">
        <f t="shared" si="1392"/>
        <v>37.585009614809039</v>
      </c>
      <c r="E7429" s="2">
        <f t="shared" si="1393"/>
        <v>60.620935877299679</v>
      </c>
      <c r="F7429" s="2">
        <f t="shared" si="1401"/>
        <v>340</v>
      </c>
      <c r="G7429" s="2">
        <f t="shared" si="1402"/>
        <v>170</v>
      </c>
      <c r="H7429" s="2">
        <f>MIN(Inputs!$B$2, (Inputs!$B$14 - F7429)/Inputs!$B$15)</f>
        <v>0</v>
      </c>
      <c r="I7429" s="2">
        <f>MAX(MIN(Inputs!$B$2, F7429*Inputs!$B$16, Inputs!$B$14*Inputs!$B$4 - G7429), 0)</f>
        <v>170</v>
      </c>
      <c r="J7429" s="2">
        <f>MAX(MIN(Inputs!$B$2, F7429*Inputs!$B$16, (Inputs!$B$14-F7429)/Inputs!$B$15)*Inputs!$B$9, 0)</f>
        <v>0</v>
      </c>
      <c r="K7429" s="2">
        <f>MAX(E7429*Inputs!$B$5 - B7429 - Inputs!$B$8, 0) * H7429</f>
        <v>0</v>
      </c>
      <c r="L7429" s="2">
        <f>IF(B7429 &gt;= D7429*Inputs!$B$10, MAX(B7429 - E7429/Inputs!$B$5 - Inputs!$B$8, 0) * I7429, 0)</f>
        <v>0</v>
      </c>
      <c r="M7429" s="2">
        <f t="shared" si="1394"/>
        <v>0</v>
      </c>
      <c r="N7429" s="3" t="str">
        <f t="shared" si="1395"/>
        <v>Idle</v>
      </c>
      <c r="O7429" s="3" t="str">
        <f t="shared" si="1403"/>
        <v>Idle</v>
      </c>
      <c r="P7429" s="2">
        <f t="shared" si="1396"/>
        <v>0</v>
      </c>
      <c r="Q7429" s="2">
        <f t="shared" si="1397"/>
        <v>0</v>
      </c>
      <c r="R7429" s="2">
        <f t="shared" si="1398"/>
        <v>0</v>
      </c>
      <c r="S7429" s="2">
        <f t="shared" si="1399"/>
        <v>0</v>
      </c>
      <c r="T7429" s="2">
        <f t="shared" si="1400"/>
        <v>0</v>
      </c>
      <c r="U7429" s="2">
        <f>IF(O7429="Reg", R7429 * Inputs!$B$7, 0)</f>
        <v>0</v>
      </c>
      <c r="V7429" s="2">
        <f>MAX(F7429 + P7429*Inputs!$B$15 - (Q7429/Inputs!$B$16) - U7429, 0)</f>
        <v>340</v>
      </c>
    </row>
    <row r="7430" spans="1:22" x14ac:dyDescent="0.3">
      <c r="A7430" s="1">
        <v>46332.5</v>
      </c>
      <c r="B7430" s="2">
        <v>28.878871459734949</v>
      </c>
      <c r="C7430" s="2">
        <v>3.0741344733932041</v>
      </c>
      <c r="D7430" s="2">
        <f t="shared" si="1392"/>
        <v>37.585009614809039</v>
      </c>
      <c r="E7430" s="2">
        <f t="shared" si="1393"/>
        <v>71.79648360866824</v>
      </c>
      <c r="F7430" s="2">
        <f t="shared" si="1401"/>
        <v>340</v>
      </c>
      <c r="G7430" s="2">
        <f t="shared" si="1402"/>
        <v>170</v>
      </c>
      <c r="H7430" s="2">
        <f>MIN(Inputs!$B$2, (Inputs!$B$14 - F7430)/Inputs!$B$15)</f>
        <v>0</v>
      </c>
      <c r="I7430" s="2">
        <f>MAX(MIN(Inputs!$B$2, F7430*Inputs!$B$16, Inputs!$B$14*Inputs!$B$4 - G7430), 0)</f>
        <v>170</v>
      </c>
      <c r="J7430" s="2">
        <f>MAX(MIN(Inputs!$B$2, F7430*Inputs!$B$16, (Inputs!$B$14-F7430)/Inputs!$B$15)*Inputs!$B$9, 0)</f>
        <v>0</v>
      </c>
      <c r="K7430" s="2">
        <f>MAX(E7430*Inputs!$B$5 - B7430 - Inputs!$B$8, 0) * H7430</f>
        <v>0</v>
      </c>
      <c r="L7430" s="2">
        <f>IF(B7430 &gt;= D7430*Inputs!$B$10, MAX(B7430 - E7430/Inputs!$B$5 - Inputs!$B$8, 0) * I7430, 0)</f>
        <v>0</v>
      </c>
      <c r="M7430" s="2">
        <f t="shared" si="1394"/>
        <v>0</v>
      </c>
      <c r="N7430" s="3" t="str">
        <f t="shared" si="1395"/>
        <v>Idle</v>
      </c>
      <c r="O7430" s="3" t="str">
        <f t="shared" si="1403"/>
        <v>Idle</v>
      </c>
      <c r="P7430" s="2">
        <f t="shared" si="1396"/>
        <v>0</v>
      </c>
      <c r="Q7430" s="2">
        <f t="shared" si="1397"/>
        <v>0</v>
      </c>
      <c r="R7430" s="2">
        <f t="shared" si="1398"/>
        <v>0</v>
      </c>
      <c r="S7430" s="2">
        <f t="shared" si="1399"/>
        <v>0</v>
      </c>
      <c r="T7430" s="2">
        <f t="shared" si="1400"/>
        <v>0</v>
      </c>
      <c r="U7430" s="2">
        <f>IF(O7430="Reg", R7430 * Inputs!$B$7, 0)</f>
        <v>0</v>
      </c>
      <c r="V7430" s="2">
        <f>MAX(F7430 + P7430*Inputs!$B$15 - (Q7430/Inputs!$B$16) - U7430, 0)</f>
        <v>340</v>
      </c>
    </row>
    <row r="7431" spans="1:22" x14ac:dyDescent="0.3">
      <c r="A7431" s="1">
        <v>46332.541666666657</v>
      </c>
      <c r="B7431" s="2">
        <v>140.7374421720676</v>
      </c>
      <c r="C7431" s="2">
        <v>27.759664860265019</v>
      </c>
      <c r="D7431" s="2">
        <f t="shared" si="1392"/>
        <v>37.585009614809039</v>
      </c>
      <c r="E7431" s="2">
        <f t="shared" si="1393"/>
        <v>78.651339440815136</v>
      </c>
      <c r="F7431" s="2">
        <f t="shared" si="1401"/>
        <v>340</v>
      </c>
      <c r="G7431" s="2">
        <f t="shared" si="1402"/>
        <v>170</v>
      </c>
      <c r="H7431" s="2">
        <f>MIN(Inputs!$B$2, (Inputs!$B$14 - F7431)/Inputs!$B$15)</f>
        <v>0</v>
      </c>
      <c r="I7431" s="2">
        <f>MAX(MIN(Inputs!$B$2, F7431*Inputs!$B$16, Inputs!$B$14*Inputs!$B$4 - G7431), 0)</f>
        <v>170</v>
      </c>
      <c r="J7431" s="2">
        <f>MAX(MIN(Inputs!$B$2, F7431*Inputs!$B$16, (Inputs!$B$14-F7431)/Inputs!$B$15)*Inputs!$B$9, 0)</f>
        <v>0</v>
      </c>
      <c r="K7431" s="2">
        <f>MAX(E7431*Inputs!$B$5 - B7431 - Inputs!$B$8, 0) * H7431</f>
        <v>0</v>
      </c>
      <c r="L7431" s="2">
        <f>IF(B7431 &gt;= D7431*Inputs!$B$10, MAX(B7431 - E7431/Inputs!$B$5 - Inputs!$B$8, 0) * I7431, 0)</f>
        <v>5331.3564136394771</v>
      </c>
      <c r="M7431" s="2">
        <f t="shared" si="1394"/>
        <v>0</v>
      </c>
      <c r="N7431" s="3" t="str">
        <f t="shared" si="1395"/>
        <v>Discharge</v>
      </c>
      <c r="O7431" s="3" t="str">
        <f t="shared" si="1403"/>
        <v>Discharge</v>
      </c>
      <c r="P7431" s="2">
        <f t="shared" si="1396"/>
        <v>0</v>
      </c>
      <c r="Q7431" s="2">
        <f t="shared" si="1397"/>
        <v>170</v>
      </c>
      <c r="R7431" s="2">
        <f t="shared" si="1398"/>
        <v>0</v>
      </c>
      <c r="S7431" s="2">
        <f t="shared" si="1399"/>
        <v>23925.365169251494</v>
      </c>
      <c r="T7431" s="2">
        <f t="shared" si="1400"/>
        <v>0</v>
      </c>
      <c r="U7431" s="2">
        <f>IF(O7431="Reg", R7431 * Inputs!$B$7, 0)</f>
        <v>0</v>
      </c>
      <c r="V7431" s="2">
        <f>MAX(F7431 + P7431*Inputs!$B$15 - (Q7431/Inputs!$B$16) - U7431, 0)</f>
        <v>170</v>
      </c>
    </row>
    <row r="7432" spans="1:22" x14ac:dyDescent="0.3">
      <c r="A7432" s="1">
        <v>46332.583333333343</v>
      </c>
      <c r="B7432" s="2">
        <v>52.188967483894793</v>
      </c>
      <c r="C7432" s="2">
        <v>13.88746209352556</v>
      </c>
      <c r="D7432" s="2">
        <f t="shared" si="1392"/>
        <v>37.585009614809039</v>
      </c>
      <c r="E7432" s="2">
        <f t="shared" si="1393"/>
        <v>67.18899735266173</v>
      </c>
      <c r="F7432" s="2">
        <f t="shared" si="1401"/>
        <v>170</v>
      </c>
      <c r="G7432" s="2">
        <f t="shared" si="1402"/>
        <v>340</v>
      </c>
      <c r="H7432" s="2">
        <f>MIN(Inputs!$B$2, (Inputs!$B$14 - F7432)/Inputs!$B$15)</f>
        <v>170</v>
      </c>
      <c r="I7432" s="2">
        <f>MAX(MIN(Inputs!$B$2, F7432*Inputs!$B$16, Inputs!$B$14*Inputs!$B$4 - G7432), 0)</f>
        <v>0</v>
      </c>
      <c r="J7432" s="2">
        <f>MAX(MIN(Inputs!$B$2, F7432*Inputs!$B$16, (Inputs!$B$14-F7432)/Inputs!$B$15)*Inputs!$B$9, 0)</f>
        <v>136</v>
      </c>
      <c r="K7432" s="2">
        <f>MAX(E7432*Inputs!$B$5 - B7432 - Inputs!$B$8, 0) * H7432</f>
        <v>0</v>
      </c>
      <c r="L7432" s="2">
        <f>IF(B7432 &gt;= D7432*Inputs!$B$10, MAX(B7432 - E7432/Inputs!$B$5 - Inputs!$B$8, 0) * I7432, 0)</f>
        <v>0</v>
      </c>
      <c r="M7432" s="2">
        <f t="shared" si="1394"/>
        <v>1888.6948447194761</v>
      </c>
      <c r="N7432" s="3" t="str">
        <f t="shared" si="1395"/>
        <v>Reg</v>
      </c>
      <c r="O7432" s="3" t="str">
        <f t="shared" si="1403"/>
        <v>Discharge</v>
      </c>
      <c r="P7432" s="2">
        <f t="shared" si="1396"/>
        <v>0</v>
      </c>
      <c r="Q7432" s="2">
        <f t="shared" si="1397"/>
        <v>0</v>
      </c>
      <c r="R7432" s="2">
        <f t="shared" si="1398"/>
        <v>0</v>
      </c>
      <c r="S7432" s="2">
        <f t="shared" si="1399"/>
        <v>0</v>
      </c>
      <c r="T7432" s="2">
        <f t="shared" si="1400"/>
        <v>0</v>
      </c>
      <c r="U7432" s="2">
        <f>IF(O7432="Reg", R7432 * Inputs!$B$7, 0)</f>
        <v>0</v>
      </c>
      <c r="V7432" s="2">
        <f>MAX(F7432 + P7432*Inputs!$B$15 - (Q7432/Inputs!$B$16) - U7432, 0)</f>
        <v>170</v>
      </c>
    </row>
    <row r="7433" spans="1:22" x14ac:dyDescent="0.3">
      <c r="A7433" s="1">
        <v>46332.625</v>
      </c>
      <c r="B7433" s="2">
        <v>64.716455204383237</v>
      </c>
      <c r="C7433" s="2">
        <v>2.065202907937572</v>
      </c>
      <c r="D7433" s="2">
        <f t="shared" si="1392"/>
        <v>37.585009614809039</v>
      </c>
      <c r="E7433" s="2">
        <f t="shared" si="1393"/>
        <v>70.564190055326449</v>
      </c>
      <c r="F7433" s="2">
        <f t="shared" si="1401"/>
        <v>170</v>
      </c>
      <c r="G7433" s="2">
        <f t="shared" si="1402"/>
        <v>340</v>
      </c>
      <c r="H7433" s="2">
        <f>MIN(Inputs!$B$2, (Inputs!$B$14 - F7433)/Inputs!$B$15)</f>
        <v>170</v>
      </c>
      <c r="I7433" s="2">
        <f>MAX(MIN(Inputs!$B$2, F7433*Inputs!$B$16, Inputs!$B$14*Inputs!$B$4 - G7433), 0)</f>
        <v>0</v>
      </c>
      <c r="J7433" s="2">
        <f>MAX(MIN(Inputs!$B$2, F7433*Inputs!$B$16, (Inputs!$B$14-F7433)/Inputs!$B$15)*Inputs!$B$9, 0)</f>
        <v>136</v>
      </c>
      <c r="K7433" s="2">
        <f>MAX(E7433*Inputs!$B$5 - B7433 - Inputs!$B$8, 0) * H7433</f>
        <v>0</v>
      </c>
      <c r="L7433" s="2">
        <f>IF(B7433 &gt;= D7433*Inputs!$B$10, MAX(B7433 - E7433/Inputs!$B$5 - Inputs!$B$8, 0) * I7433, 0)</f>
        <v>0</v>
      </c>
      <c r="M7433" s="2">
        <f t="shared" si="1394"/>
        <v>280.86759547950982</v>
      </c>
      <c r="N7433" s="3" t="str">
        <f t="shared" si="1395"/>
        <v>Reg</v>
      </c>
      <c r="O7433" s="3" t="str">
        <f t="shared" si="1403"/>
        <v>Reg</v>
      </c>
      <c r="P7433" s="2">
        <f t="shared" si="1396"/>
        <v>0</v>
      </c>
      <c r="Q7433" s="2">
        <f t="shared" si="1397"/>
        <v>0</v>
      </c>
      <c r="R7433" s="2">
        <f t="shared" si="1398"/>
        <v>136</v>
      </c>
      <c r="S7433" s="2">
        <f t="shared" si="1399"/>
        <v>0</v>
      </c>
      <c r="T7433" s="2">
        <f t="shared" si="1400"/>
        <v>280.86759547950982</v>
      </c>
      <c r="U7433" s="2">
        <f>IF(O7433="Reg", R7433 * Inputs!$B$7, 0)</f>
        <v>2.72</v>
      </c>
      <c r="V7433" s="2">
        <f>MAX(F7433 + P7433*Inputs!$B$15 - (Q7433/Inputs!$B$16) - U7433, 0)</f>
        <v>167.28</v>
      </c>
    </row>
    <row r="7434" spans="1:22" x14ac:dyDescent="0.3">
      <c r="A7434" s="1">
        <v>46332.666666666657</v>
      </c>
      <c r="B7434" s="2">
        <v>64.893417839914733</v>
      </c>
      <c r="C7434" s="2">
        <v>2.6918491226814791</v>
      </c>
      <c r="D7434" s="2">
        <f t="shared" si="1392"/>
        <v>37.585009614809039</v>
      </c>
      <c r="E7434" s="2">
        <f t="shared" si="1393"/>
        <v>69.468520818011058</v>
      </c>
      <c r="F7434" s="2">
        <f t="shared" si="1401"/>
        <v>167.28</v>
      </c>
      <c r="G7434" s="2">
        <f t="shared" si="1402"/>
        <v>340</v>
      </c>
      <c r="H7434" s="2">
        <f>MIN(Inputs!$B$2, (Inputs!$B$14 - F7434)/Inputs!$B$15)</f>
        <v>170</v>
      </c>
      <c r="I7434" s="2">
        <f>MAX(MIN(Inputs!$B$2, F7434*Inputs!$B$16, Inputs!$B$14*Inputs!$B$4 - G7434), 0)</f>
        <v>0</v>
      </c>
      <c r="J7434" s="2">
        <f>MAX(MIN(Inputs!$B$2, F7434*Inputs!$B$16, (Inputs!$B$14-F7434)/Inputs!$B$15)*Inputs!$B$9, 0)</f>
        <v>133.82400000000001</v>
      </c>
      <c r="K7434" s="2">
        <f>MAX(E7434*Inputs!$B$5 - B7434 - Inputs!$B$8, 0) * H7434</f>
        <v>0</v>
      </c>
      <c r="L7434" s="2">
        <f>IF(B7434 &gt;= D7434*Inputs!$B$10, MAX(B7434 - E7434/Inputs!$B$5 - Inputs!$B$8, 0) * I7434, 0)</f>
        <v>0</v>
      </c>
      <c r="M7434" s="2">
        <f t="shared" si="1394"/>
        <v>360.2340169937263</v>
      </c>
      <c r="N7434" s="3" t="str">
        <f t="shared" si="1395"/>
        <v>Reg</v>
      </c>
      <c r="O7434" s="3" t="str">
        <f t="shared" si="1403"/>
        <v>Reg</v>
      </c>
      <c r="P7434" s="2">
        <f t="shared" si="1396"/>
        <v>0</v>
      </c>
      <c r="Q7434" s="2">
        <f t="shared" si="1397"/>
        <v>0</v>
      </c>
      <c r="R7434" s="2">
        <f t="shared" si="1398"/>
        <v>133.82400000000001</v>
      </c>
      <c r="S7434" s="2">
        <f t="shared" si="1399"/>
        <v>0</v>
      </c>
      <c r="T7434" s="2">
        <f t="shared" si="1400"/>
        <v>360.2340169937263</v>
      </c>
      <c r="U7434" s="2">
        <f>IF(O7434="Reg", R7434 * Inputs!$B$7, 0)</f>
        <v>2.6764800000000002</v>
      </c>
      <c r="V7434" s="2">
        <f>MAX(F7434 + P7434*Inputs!$B$15 - (Q7434/Inputs!$B$16) - U7434, 0)</f>
        <v>164.60352</v>
      </c>
    </row>
    <row r="7435" spans="1:22" x14ac:dyDescent="0.3">
      <c r="A7435" s="1">
        <v>46332.708333333343</v>
      </c>
      <c r="B7435" s="2">
        <v>79.363747492014184</v>
      </c>
      <c r="C7435" s="2">
        <v>12.09100650915941</v>
      </c>
      <c r="D7435" s="2">
        <f t="shared" si="1392"/>
        <v>37.585009614809039</v>
      </c>
      <c r="E7435" s="2">
        <f t="shared" si="1393"/>
        <v>67.775630393927244</v>
      </c>
      <c r="F7435" s="2">
        <f t="shared" si="1401"/>
        <v>164.60352</v>
      </c>
      <c r="G7435" s="2">
        <f t="shared" si="1402"/>
        <v>340</v>
      </c>
      <c r="H7435" s="2">
        <f>MIN(Inputs!$B$2, (Inputs!$B$14 - F7435)/Inputs!$B$15)</f>
        <v>170</v>
      </c>
      <c r="I7435" s="2">
        <f>MAX(MIN(Inputs!$B$2, F7435*Inputs!$B$16, Inputs!$B$14*Inputs!$B$4 - G7435), 0)</f>
        <v>0</v>
      </c>
      <c r="J7435" s="2">
        <f>MAX(MIN(Inputs!$B$2, F7435*Inputs!$B$16, (Inputs!$B$14-F7435)/Inputs!$B$15)*Inputs!$B$9, 0)</f>
        <v>131.682816</v>
      </c>
      <c r="K7435" s="2">
        <f>MAX(E7435*Inputs!$B$5 - B7435 - Inputs!$B$8, 0) * H7435</f>
        <v>0</v>
      </c>
      <c r="L7435" s="2">
        <f>IF(B7435 &gt;= D7435*Inputs!$B$10, MAX(B7435 - E7435/Inputs!$B$5 - Inputs!$B$8, 0) * I7435, 0)</f>
        <v>0</v>
      </c>
      <c r="M7435" s="2">
        <f t="shared" si="1394"/>
        <v>1592.1777854004408</v>
      </c>
      <c r="N7435" s="3" t="str">
        <f t="shared" si="1395"/>
        <v>Reg</v>
      </c>
      <c r="O7435" s="3" t="str">
        <f t="shared" si="1403"/>
        <v>Reg</v>
      </c>
      <c r="P7435" s="2">
        <f t="shared" si="1396"/>
        <v>0</v>
      </c>
      <c r="Q7435" s="2">
        <f t="shared" si="1397"/>
        <v>0</v>
      </c>
      <c r="R7435" s="2">
        <f t="shared" si="1398"/>
        <v>131.682816</v>
      </c>
      <c r="S7435" s="2">
        <f t="shared" si="1399"/>
        <v>0</v>
      </c>
      <c r="T7435" s="2">
        <f t="shared" si="1400"/>
        <v>1592.1777854004408</v>
      </c>
      <c r="U7435" s="2">
        <f>IF(O7435="Reg", R7435 * Inputs!$B$7, 0)</f>
        <v>2.6336563200000001</v>
      </c>
      <c r="V7435" s="2">
        <f>MAX(F7435 + P7435*Inputs!$B$15 - (Q7435/Inputs!$B$16) - U7435, 0)</f>
        <v>161.96986368</v>
      </c>
    </row>
    <row r="7436" spans="1:22" x14ac:dyDescent="0.3">
      <c r="A7436" s="1">
        <v>46332.75</v>
      </c>
      <c r="B7436" s="2">
        <v>70.008006452616314</v>
      </c>
      <c r="C7436" s="2">
        <v>4.4264311393912266</v>
      </c>
      <c r="D7436" s="2">
        <f t="shared" si="1392"/>
        <v>37.585009614809039</v>
      </c>
      <c r="E7436" s="2">
        <f t="shared" si="1393"/>
        <v>62.290463325354132</v>
      </c>
      <c r="F7436" s="2">
        <f t="shared" si="1401"/>
        <v>161.96986368</v>
      </c>
      <c r="G7436" s="2">
        <f t="shared" si="1402"/>
        <v>340</v>
      </c>
      <c r="H7436" s="2">
        <f>MIN(Inputs!$B$2, (Inputs!$B$14 - F7436)/Inputs!$B$15)</f>
        <v>170</v>
      </c>
      <c r="I7436" s="2">
        <f>MAX(MIN(Inputs!$B$2, F7436*Inputs!$B$16, Inputs!$B$14*Inputs!$B$4 - G7436), 0)</f>
        <v>0</v>
      </c>
      <c r="J7436" s="2">
        <f>MAX(MIN(Inputs!$B$2, F7436*Inputs!$B$16, (Inputs!$B$14-F7436)/Inputs!$B$15)*Inputs!$B$9, 0)</f>
        <v>129.57589094400001</v>
      </c>
      <c r="K7436" s="2">
        <f>MAX(E7436*Inputs!$B$5 - B7436 - Inputs!$B$8, 0) * H7436</f>
        <v>0</v>
      </c>
      <c r="L7436" s="2">
        <f>IF(B7436 &gt;= D7436*Inputs!$B$10, MAX(B7436 - E7436/Inputs!$B$5 - Inputs!$B$8, 0) * I7436, 0)</f>
        <v>0</v>
      </c>
      <c r="M7436" s="2">
        <f t="shared" si="1394"/>
        <v>573.55875858888328</v>
      </c>
      <c r="N7436" s="3" t="str">
        <f t="shared" si="1395"/>
        <v>Reg</v>
      </c>
      <c r="O7436" s="3" t="str">
        <f t="shared" si="1403"/>
        <v>Reg</v>
      </c>
      <c r="P7436" s="2">
        <f t="shared" si="1396"/>
        <v>0</v>
      </c>
      <c r="Q7436" s="2">
        <f t="shared" si="1397"/>
        <v>0</v>
      </c>
      <c r="R7436" s="2">
        <f t="shared" si="1398"/>
        <v>129.57589094400001</v>
      </c>
      <c r="S7436" s="2">
        <f t="shared" si="1399"/>
        <v>0</v>
      </c>
      <c r="T7436" s="2">
        <f t="shared" si="1400"/>
        <v>573.55875858888328</v>
      </c>
      <c r="U7436" s="2">
        <f>IF(O7436="Reg", R7436 * Inputs!$B$7, 0)</f>
        <v>2.5915178188800003</v>
      </c>
      <c r="V7436" s="2">
        <f>MAX(F7436 + P7436*Inputs!$B$15 - (Q7436/Inputs!$B$16) - U7436, 0)</f>
        <v>159.37834586112001</v>
      </c>
    </row>
    <row r="7437" spans="1:22" x14ac:dyDescent="0.3">
      <c r="A7437" s="1">
        <v>46332.791666666657</v>
      </c>
      <c r="B7437" s="2">
        <v>71.963389643147138</v>
      </c>
      <c r="C7437" s="2">
        <v>16.494023860466669</v>
      </c>
      <c r="D7437" s="2">
        <f t="shared" si="1392"/>
        <v>37.585009614809039</v>
      </c>
      <c r="E7437" s="2">
        <f t="shared" si="1393"/>
        <v>56.700753200473969</v>
      </c>
      <c r="F7437" s="2">
        <f t="shared" si="1401"/>
        <v>159.37834586112001</v>
      </c>
      <c r="G7437" s="2">
        <f t="shared" si="1402"/>
        <v>340</v>
      </c>
      <c r="H7437" s="2">
        <f>MIN(Inputs!$B$2, (Inputs!$B$14 - F7437)/Inputs!$B$15)</f>
        <v>170</v>
      </c>
      <c r="I7437" s="2">
        <f>MAX(MIN(Inputs!$B$2, F7437*Inputs!$B$16, Inputs!$B$14*Inputs!$B$4 - G7437), 0)</f>
        <v>0</v>
      </c>
      <c r="J7437" s="2">
        <f>MAX(MIN(Inputs!$B$2, F7437*Inputs!$B$16, (Inputs!$B$14-F7437)/Inputs!$B$15)*Inputs!$B$9, 0)</f>
        <v>127.50267668889602</v>
      </c>
      <c r="K7437" s="2">
        <f>MAX(E7437*Inputs!$B$5 - B7437 - Inputs!$B$8, 0) * H7437</f>
        <v>0</v>
      </c>
      <c r="L7437" s="2">
        <f>IF(B7437 &gt;= D7437*Inputs!$B$10, MAX(B7437 - E7437/Inputs!$B$5 - Inputs!$B$8, 0) * I7437, 0)</f>
        <v>0</v>
      </c>
      <c r="M7437" s="2">
        <f t="shared" si="1394"/>
        <v>2103.0321915800182</v>
      </c>
      <c r="N7437" s="3" t="str">
        <f t="shared" si="1395"/>
        <v>Reg</v>
      </c>
      <c r="O7437" s="3" t="str">
        <f t="shared" si="1403"/>
        <v>Reg</v>
      </c>
      <c r="P7437" s="2">
        <f t="shared" si="1396"/>
        <v>0</v>
      </c>
      <c r="Q7437" s="2">
        <f t="shared" si="1397"/>
        <v>0</v>
      </c>
      <c r="R7437" s="2">
        <f t="shared" si="1398"/>
        <v>127.50267668889602</v>
      </c>
      <c r="S7437" s="2">
        <f t="shared" si="1399"/>
        <v>0</v>
      </c>
      <c r="T7437" s="2">
        <f t="shared" si="1400"/>
        <v>2103.0321915800182</v>
      </c>
      <c r="U7437" s="2">
        <f>IF(O7437="Reg", R7437 * Inputs!$B$7, 0)</f>
        <v>2.5500535337779202</v>
      </c>
      <c r="V7437" s="2">
        <f>MAX(F7437 + P7437*Inputs!$B$15 - (Q7437/Inputs!$B$16) - U7437, 0)</f>
        <v>156.8282923273421</v>
      </c>
    </row>
    <row r="7438" spans="1:22" x14ac:dyDescent="0.3">
      <c r="A7438" s="1">
        <v>46332.833333333343</v>
      </c>
      <c r="B7438" s="2">
        <v>72.440123699883117</v>
      </c>
      <c r="C7438" s="2">
        <v>1.553209364412041</v>
      </c>
      <c r="D7438" s="2">
        <f t="shared" si="1392"/>
        <v>37.585009614809039</v>
      </c>
      <c r="E7438" s="2">
        <f t="shared" si="1393"/>
        <v>48.543795455515721</v>
      </c>
      <c r="F7438" s="2">
        <f t="shared" si="1401"/>
        <v>156.8282923273421</v>
      </c>
      <c r="G7438" s="2">
        <f t="shared" si="1402"/>
        <v>340</v>
      </c>
      <c r="H7438" s="2">
        <f>MIN(Inputs!$B$2, (Inputs!$B$14 - F7438)/Inputs!$B$15)</f>
        <v>170</v>
      </c>
      <c r="I7438" s="2">
        <f>MAX(MIN(Inputs!$B$2, F7438*Inputs!$B$16, Inputs!$B$14*Inputs!$B$4 - G7438), 0)</f>
        <v>0</v>
      </c>
      <c r="J7438" s="2">
        <f>MAX(MIN(Inputs!$B$2, F7438*Inputs!$B$16, (Inputs!$B$14-F7438)/Inputs!$B$15)*Inputs!$B$9, 0)</f>
        <v>125.46263386187368</v>
      </c>
      <c r="K7438" s="2">
        <f>MAX(E7438*Inputs!$B$5 - B7438 - Inputs!$B$8, 0) * H7438</f>
        <v>0</v>
      </c>
      <c r="L7438" s="2">
        <f>IF(B7438 &gt;= D7438*Inputs!$B$10, MAX(B7438 - E7438/Inputs!$B$5 - Inputs!$B$8, 0) * I7438, 0)</f>
        <v>0</v>
      </c>
      <c r="M7438" s="2">
        <f t="shared" si="1394"/>
        <v>194.86973779806144</v>
      </c>
      <c r="N7438" s="3" t="str">
        <f t="shared" si="1395"/>
        <v>Reg</v>
      </c>
      <c r="O7438" s="3" t="str">
        <f t="shared" si="1403"/>
        <v>Reg</v>
      </c>
      <c r="P7438" s="2">
        <f t="shared" si="1396"/>
        <v>0</v>
      </c>
      <c r="Q7438" s="2">
        <f t="shared" si="1397"/>
        <v>0</v>
      </c>
      <c r="R7438" s="2">
        <f t="shared" si="1398"/>
        <v>125.46263386187368</v>
      </c>
      <c r="S7438" s="2">
        <f t="shared" si="1399"/>
        <v>0</v>
      </c>
      <c r="T7438" s="2">
        <f t="shared" si="1400"/>
        <v>194.86973779806144</v>
      </c>
      <c r="U7438" s="2">
        <f>IF(O7438="Reg", R7438 * Inputs!$B$7, 0)</f>
        <v>2.5092526772374737</v>
      </c>
      <c r="V7438" s="2">
        <f>MAX(F7438 + P7438*Inputs!$B$15 - (Q7438/Inputs!$B$16) - U7438, 0)</f>
        <v>154.31903965010463</v>
      </c>
    </row>
    <row r="7439" spans="1:22" x14ac:dyDescent="0.3">
      <c r="A7439" s="1">
        <v>46332.875</v>
      </c>
      <c r="B7439" s="2">
        <v>58.142439780490861</v>
      </c>
      <c r="C7439" s="2">
        <v>23.573015276739198</v>
      </c>
      <c r="D7439" s="2">
        <f t="shared" si="1392"/>
        <v>37.585009614809039</v>
      </c>
      <c r="E7439" s="2">
        <f t="shared" si="1393"/>
        <v>39.162446378553021</v>
      </c>
      <c r="F7439" s="2">
        <f t="shared" si="1401"/>
        <v>154.31903965010463</v>
      </c>
      <c r="G7439" s="2">
        <f t="shared" si="1402"/>
        <v>340</v>
      </c>
      <c r="H7439" s="2">
        <f>MIN(Inputs!$B$2, (Inputs!$B$14 - F7439)/Inputs!$B$15)</f>
        <v>170</v>
      </c>
      <c r="I7439" s="2">
        <f>MAX(MIN(Inputs!$B$2, F7439*Inputs!$B$16, Inputs!$B$14*Inputs!$B$4 - G7439), 0)</f>
        <v>0</v>
      </c>
      <c r="J7439" s="2">
        <f>MAX(MIN(Inputs!$B$2, F7439*Inputs!$B$16, (Inputs!$B$14-F7439)/Inputs!$B$15)*Inputs!$B$9, 0)</f>
        <v>123.4552317200837</v>
      </c>
      <c r="K7439" s="2">
        <f>MAX(E7439*Inputs!$B$5 - B7439 - Inputs!$B$8, 0) * H7439</f>
        <v>0</v>
      </c>
      <c r="L7439" s="2">
        <f>IF(B7439 &gt;= D7439*Inputs!$B$10, MAX(B7439 - E7439/Inputs!$B$5 - Inputs!$B$8, 0) * I7439, 0)</f>
        <v>0</v>
      </c>
      <c r="M7439" s="2">
        <f t="shared" si="1394"/>
        <v>2910.212063330911</v>
      </c>
      <c r="N7439" s="3" t="str">
        <f t="shared" si="1395"/>
        <v>Reg</v>
      </c>
      <c r="O7439" s="3" t="str">
        <f t="shared" si="1403"/>
        <v>Reg</v>
      </c>
      <c r="P7439" s="2">
        <f t="shared" si="1396"/>
        <v>0</v>
      </c>
      <c r="Q7439" s="2">
        <f t="shared" si="1397"/>
        <v>0</v>
      </c>
      <c r="R7439" s="2">
        <f t="shared" si="1398"/>
        <v>123.4552317200837</v>
      </c>
      <c r="S7439" s="2">
        <f t="shared" si="1399"/>
        <v>0</v>
      </c>
      <c r="T7439" s="2">
        <f t="shared" si="1400"/>
        <v>2910.212063330911</v>
      </c>
      <c r="U7439" s="2">
        <f>IF(O7439="Reg", R7439 * Inputs!$B$7, 0)</f>
        <v>2.469104634401674</v>
      </c>
      <c r="V7439" s="2">
        <f>MAX(F7439 + P7439*Inputs!$B$15 - (Q7439/Inputs!$B$16) - U7439, 0)</f>
        <v>151.84993501570295</v>
      </c>
    </row>
    <row r="7440" spans="1:22" x14ac:dyDescent="0.3">
      <c r="A7440" s="1">
        <v>46332.916666666657</v>
      </c>
      <c r="B7440" s="2">
        <v>54.736075295411872</v>
      </c>
      <c r="C7440" s="2">
        <v>2.0702336426664689</v>
      </c>
      <c r="D7440" s="2">
        <f t="shared" si="1392"/>
        <v>37.585009614809039</v>
      </c>
      <c r="E7440" s="2">
        <f t="shared" si="1393"/>
        <v>30.312327467055173</v>
      </c>
      <c r="F7440" s="2">
        <f t="shared" si="1401"/>
        <v>151.84993501570295</v>
      </c>
      <c r="G7440" s="2">
        <f t="shared" si="1402"/>
        <v>340</v>
      </c>
      <c r="H7440" s="2">
        <f>MIN(Inputs!$B$2, (Inputs!$B$14 - F7440)/Inputs!$B$15)</f>
        <v>170</v>
      </c>
      <c r="I7440" s="2">
        <f>MAX(MIN(Inputs!$B$2, F7440*Inputs!$B$16, Inputs!$B$14*Inputs!$B$4 - G7440), 0)</f>
        <v>0</v>
      </c>
      <c r="J7440" s="2">
        <f>MAX(MIN(Inputs!$B$2, F7440*Inputs!$B$16, (Inputs!$B$14-F7440)/Inputs!$B$15)*Inputs!$B$9, 0)</f>
        <v>121.47994801256237</v>
      </c>
      <c r="K7440" s="2">
        <f>MAX(E7440*Inputs!$B$5 - B7440 - Inputs!$B$8, 0) * H7440</f>
        <v>0</v>
      </c>
      <c r="L7440" s="2">
        <f>IF(B7440 &gt;= D7440*Inputs!$B$10, MAX(B7440 - E7440/Inputs!$B$5 - Inputs!$B$8, 0) * I7440, 0)</f>
        <v>0</v>
      </c>
      <c r="M7440" s="2">
        <f t="shared" si="1394"/>
        <v>251.49187528498027</v>
      </c>
      <c r="N7440" s="3" t="str">
        <f t="shared" si="1395"/>
        <v>Reg</v>
      </c>
      <c r="O7440" s="3" t="str">
        <f t="shared" si="1403"/>
        <v>Reg</v>
      </c>
      <c r="P7440" s="2">
        <f t="shared" si="1396"/>
        <v>0</v>
      </c>
      <c r="Q7440" s="2">
        <f t="shared" si="1397"/>
        <v>0</v>
      </c>
      <c r="R7440" s="2">
        <f t="shared" si="1398"/>
        <v>121.47994801256237</v>
      </c>
      <c r="S7440" s="2">
        <f t="shared" si="1399"/>
        <v>0</v>
      </c>
      <c r="T7440" s="2">
        <f t="shared" si="1400"/>
        <v>251.49187528498027</v>
      </c>
      <c r="U7440" s="2">
        <f>IF(O7440="Reg", R7440 * Inputs!$B$7, 0)</f>
        <v>2.4295989602512473</v>
      </c>
      <c r="V7440" s="2">
        <f>MAX(F7440 + P7440*Inputs!$B$15 - (Q7440/Inputs!$B$16) - U7440, 0)</f>
        <v>149.42033605545171</v>
      </c>
    </row>
    <row r="7441" spans="1:22" x14ac:dyDescent="0.3">
      <c r="A7441" s="1">
        <v>46332.958333333343</v>
      </c>
      <c r="B7441" s="2">
        <v>46.452745080575497</v>
      </c>
      <c r="C7441" s="2">
        <v>13.55399995567384</v>
      </c>
      <c r="D7441" s="2">
        <f t="shared" si="1392"/>
        <v>37.585009614809039</v>
      </c>
      <c r="E7441" s="2">
        <f t="shared" si="1393"/>
        <v>22.489199394046597</v>
      </c>
      <c r="F7441" s="2">
        <f t="shared" si="1401"/>
        <v>149.42033605545171</v>
      </c>
      <c r="G7441" s="2">
        <f t="shared" si="1402"/>
        <v>340</v>
      </c>
      <c r="H7441" s="2">
        <f>MIN(Inputs!$B$2, (Inputs!$B$14 - F7441)/Inputs!$B$15)</f>
        <v>170</v>
      </c>
      <c r="I7441" s="2">
        <f>MAX(MIN(Inputs!$B$2, F7441*Inputs!$B$16, Inputs!$B$14*Inputs!$B$4 - G7441), 0)</f>
        <v>0</v>
      </c>
      <c r="J7441" s="2">
        <f>MAX(MIN(Inputs!$B$2, F7441*Inputs!$B$16, (Inputs!$B$14-F7441)/Inputs!$B$15)*Inputs!$B$9, 0)</f>
        <v>119.53626884436137</v>
      </c>
      <c r="K7441" s="2">
        <f>MAX(E7441*Inputs!$B$5 - B7441 - Inputs!$B$8, 0) * H7441</f>
        <v>0</v>
      </c>
      <c r="L7441" s="2">
        <f>IF(B7441 &gt;= D7441*Inputs!$B$10, MAX(B7441 - E7441/Inputs!$B$5 - Inputs!$B$8, 0) * I7441, 0)</f>
        <v>0</v>
      </c>
      <c r="M7441" s="2">
        <f t="shared" si="1394"/>
        <v>1620.1945826178903</v>
      </c>
      <c r="N7441" s="3" t="str">
        <f t="shared" si="1395"/>
        <v>Reg</v>
      </c>
      <c r="O7441" s="3" t="str">
        <f t="shared" si="1403"/>
        <v>Reg</v>
      </c>
      <c r="P7441" s="2">
        <f t="shared" si="1396"/>
        <v>0</v>
      </c>
      <c r="Q7441" s="2">
        <f t="shared" si="1397"/>
        <v>0</v>
      </c>
      <c r="R7441" s="2">
        <f t="shared" si="1398"/>
        <v>119.53626884436137</v>
      </c>
      <c r="S7441" s="2">
        <f t="shared" si="1399"/>
        <v>0</v>
      </c>
      <c r="T7441" s="2">
        <f t="shared" si="1400"/>
        <v>1620.1945826178903</v>
      </c>
      <c r="U7441" s="2">
        <f>IF(O7441="Reg", R7441 * Inputs!$B$7, 0)</f>
        <v>2.3907253768872274</v>
      </c>
      <c r="V7441" s="2">
        <f>MAX(F7441 + P7441*Inputs!$B$15 - (Q7441/Inputs!$B$16) - U7441, 0)</f>
        <v>147.0296106785645</v>
      </c>
    </row>
    <row r="7442" spans="1:22" x14ac:dyDescent="0.3">
      <c r="A7442" s="1">
        <v>46333</v>
      </c>
      <c r="B7442" s="2">
        <v>36.46974570333532</v>
      </c>
      <c r="C7442" s="2">
        <v>9.930311310460791</v>
      </c>
      <c r="D7442" s="2">
        <f t="shared" si="1392"/>
        <v>32.792806385600791</v>
      </c>
      <c r="E7442" s="2">
        <f t="shared" si="1393"/>
        <v>14.855637549598134</v>
      </c>
      <c r="F7442" s="2">
        <f t="shared" si="1401"/>
        <v>147.0296106785645</v>
      </c>
      <c r="G7442" s="2">
        <f t="shared" si="1402"/>
        <v>0</v>
      </c>
      <c r="H7442" s="2">
        <f>MIN(Inputs!$B$2, (Inputs!$B$14 - F7442)/Inputs!$B$15)</f>
        <v>170</v>
      </c>
      <c r="I7442" s="2">
        <f>MAX(MIN(Inputs!$B$2, F7442*Inputs!$B$16, Inputs!$B$14*Inputs!$B$4 - G7442), 0)</f>
        <v>147.0296106785645</v>
      </c>
      <c r="J7442" s="2">
        <f>MAX(MIN(Inputs!$B$2, F7442*Inputs!$B$16, (Inputs!$B$14-F7442)/Inputs!$B$15)*Inputs!$B$9, 0)</f>
        <v>117.6236885428516</v>
      </c>
      <c r="K7442" s="2">
        <f>MAX(E7442*Inputs!$B$5 - B7442 - Inputs!$B$8, 0) * H7442</f>
        <v>0</v>
      </c>
      <c r="L7442" s="2">
        <f>IF(B7442 &gt;= D7442*Inputs!$B$10, MAX(B7442 - E7442/Inputs!$B$5 - Inputs!$B$8, 0) * I7442, 0)</f>
        <v>0</v>
      </c>
      <c r="M7442" s="2">
        <f t="shared" si="1394"/>
        <v>1168.0398447151965</v>
      </c>
      <c r="N7442" s="3" t="str">
        <f t="shared" si="1395"/>
        <v>Reg</v>
      </c>
      <c r="O7442" s="3" t="str">
        <f t="shared" si="1403"/>
        <v>Reg</v>
      </c>
      <c r="P7442" s="2">
        <f t="shared" si="1396"/>
        <v>0</v>
      </c>
      <c r="Q7442" s="2">
        <f t="shared" si="1397"/>
        <v>0</v>
      </c>
      <c r="R7442" s="2">
        <f t="shared" si="1398"/>
        <v>117.6236885428516</v>
      </c>
      <c r="S7442" s="2">
        <f t="shared" si="1399"/>
        <v>0</v>
      </c>
      <c r="T7442" s="2">
        <f t="shared" si="1400"/>
        <v>1168.0398447151965</v>
      </c>
      <c r="U7442" s="2">
        <f>IF(O7442="Reg", R7442 * Inputs!$B$7, 0)</f>
        <v>2.3524737708570318</v>
      </c>
      <c r="V7442" s="2">
        <f>MAX(F7442 + P7442*Inputs!$B$15 - (Q7442/Inputs!$B$16) - U7442, 0)</f>
        <v>144.67713690770745</v>
      </c>
    </row>
    <row r="7443" spans="1:22" x14ac:dyDescent="0.3">
      <c r="A7443" s="1">
        <v>46333.041666666657</v>
      </c>
      <c r="B7443" s="2">
        <v>23.021643173397639</v>
      </c>
      <c r="C7443" s="2">
        <v>3.8647291013862501</v>
      </c>
      <c r="D7443" s="2">
        <f t="shared" si="1392"/>
        <v>32.792806385600791</v>
      </c>
      <c r="E7443" s="2">
        <f t="shared" si="1393"/>
        <v>8.7773465990422448</v>
      </c>
      <c r="F7443" s="2">
        <f t="shared" si="1401"/>
        <v>144.67713690770745</v>
      </c>
      <c r="G7443" s="2">
        <f t="shared" si="1402"/>
        <v>0</v>
      </c>
      <c r="H7443" s="2">
        <f>MIN(Inputs!$B$2, (Inputs!$B$14 - F7443)/Inputs!$B$15)</f>
        <v>170</v>
      </c>
      <c r="I7443" s="2">
        <f>MAX(MIN(Inputs!$B$2, F7443*Inputs!$B$16, Inputs!$B$14*Inputs!$B$4 - G7443), 0)</f>
        <v>144.67713690770745</v>
      </c>
      <c r="J7443" s="2">
        <f>MAX(MIN(Inputs!$B$2, F7443*Inputs!$B$16, (Inputs!$B$14-F7443)/Inputs!$B$15)*Inputs!$B$9, 0)</f>
        <v>115.74170952616596</v>
      </c>
      <c r="K7443" s="2">
        <f>MAX(E7443*Inputs!$B$5 - B7443 - Inputs!$B$8, 0) * H7443</f>
        <v>0</v>
      </c>
      <c r="L7443" s="2">
        <f>IF(B7443 &gt;= D7443*Inputs!$B$10, MAX(B7443 - E7443/Inputs!$B$5 - Inputs!$B$8, 0) * I7443, 0)</f>
        <v>0</v>
      </c>
      <c r="M7443" s="2">
        <f t="shared" si="1394"/>
        <v>447.31035304996777</v>
      </c>
      <c r="N7443" s="3" t="str">
        <f t="shared" si="1395"/>
        <v>Reg</v>
      </c>
      <c r="O7443" s="3" t="str">
        <f t="shared" si="1403"/>
        <v>Reg</v>
      </c>
      <c r="P7443" s="2">
        <f t="shared" si="1396"/>
        <v>0</v>
      </c>
      <c r="Q7443" s="2">
        <f t="shared" si="1397"/>
        <v>0</v>
      </c>
      <c r="R7443" s="2">
        <f t="shared" si="1398"/>
        <v>115.74170952616596</v>
      </c>
      <c r="S7443" s="2">
        <f t="shared" si="1399"/>
        <v>0</v>
      </c>
      <c r="T7443" s="2">
        <f t="shared" si="1400"/>
        <v>447.31035304996777</v>
      </c>
      <c r="U7443" s="2">
        <f>IF(O7443="Reg", R7443 * Inputs!$B$7, 0)</f>
        <v>2.3148341905233192</v>
      </c>
      <c r="V7443" s="2">
        <f>MAX(F7443 + P7443*Inputs!$B$15 - (Q7443/Inputs!$B$16) - U7443, 0)</f>
        <v>142.36230271718412</v>
      </c>
    </row>
    <row r="7444" spans="1:22" x14ac:dyDescent="0.3">
      <c r="A7444" s="1">
        <v>46333.083333333343</v>
      </c>
      <c r="B7444" s="2">
        <v>16.15202923810693</v>
      </c>
      <c r="C7444" s="2">
        <v>17.995681150216249</v>
      </c>
      <c r="D7444" s="2">
        <f t="shared" si="1392"/>
        <v>32.792806385600791</v>
      </c>
      <c r="E7444" s="2">
        <f t="shared" si="1393"/>
        <v>4.9404060701426387</v>
      </c>
      <c r="F7444" s="2">
        <f t="shared" si="1401"/>
        <v>142.36230271718412</v>
      </c>
      <c r="G7444" s="2">
        <f t="shared" si="1402"/>
        <v>0</v>
      </c>
      <c r="H7444" s="2">
        <f>MIN(Inputs!$B$2, (Inputs!$B$14 - F7444)/Inputs!$B$15)</f>
        <v>170</v>
      </c>
      <c r="I7444" s="2">
        <f>MAX(MIN(Inputs!$B$2, F7444*Inputs!$B$16, Inputs!$B$14*Inputs!$B$4 - G7444), 0)</f>
        <v>142.36230271718412</v>
      </c>
      <c r="J7444" s="2">
        <f>MAX(MIN(Inputs!$B$2, F7444*Inputs!$B$16, (Inputs!$B$14-F7444)/Inputs!$B$15)*Inputs!$B$9, 0)</f>
        <v>113.8898421737473</v>
      </c>
      <c r="K7444" s="2">
        <f>MAX(E7444*Inputs!$B$5 - B7444 - Inputs!$B$8, 0) * H7444</f>
        <v>0</v>
      </c>
      <c r="L7444" s="2">
        <f>IF(B7444 &gt;= D7444*Inputs!$B$10, MAX(B7444 - E7444/Inputs!$B$5 - Inputs!$B$8, 0) * I7444, 0)</f>
        <v>0</v>
      </c>
      <c r="M7444" s="2">
        <f t="shared" si="1394"/>
        <v>2049.5252860072078</v>
      </c>
      <c r="N7444" s="3" t="str">
        <f t="shared" si="1395"/>
        <v>Reg</v>
      </c>
      <c r="O7444" s="3" t="str">
        <f t="shared" si="1403"/>
        <v>Reg</v>
      </c>
      <c r="P7444" s="2">
        <f t="shared" si="1396"/>
        <v>0</v>
      </c>
      <c r="Q7444" s="2">
        <f t="shared" si="1397"/>
        <v>0</v>
      </c>
      <c r="R7444" s="2">
        <f t="shared" si="1398"/>
        <v>113.8898421737473</v>
      </c>
      <c r="S7444" s="2">
        <f t="shared" si="1399"/>
        <v>0</v>
      </c>
      <c r="T7444" s="2">
        <f t="shared" si="1400"/>
        <v>2049.5252860072078</v>
      </c>
      <c r="U7444" s="2">
        <f>IF(O7444="Reg", R7444 * Inputs!$B$7, 0)</f>
        <v>2.2777968434749458</v>
      </c>
      <c r="V7444" s="2">
        <f>MAX(F7444 + P7444*Inputs!$B$15 - (Q7444/Inputs!$B$16) - U7444, 0)</f>
        <v>140.08450587370916</v>
      </c>
    </row>
    <row r="7445" spans="1:22" x14ac:dyDescent="0.3">
      <c r="A7445" s="1">
        <v>46333.125</v>
      </c>
      <c r="B7445" s="2">
        <v>5.0417263115037727</v>
      </c>
      <c r="C7445" s="2">
        <v>3.7930830144620939</v>
      </c>
      <c r="D7445" s="2">
        <f t="shared" si="1392"/>
        <v>32.792806385600791</v>
      </c>
      <c r="E7445" s="2">
        <f t="shared" si="1393"/>
        <v>2.2484011971248163</v>
      </c>
      <c r="F7445" s="2">
        <f t="shared" si="1401"/>
        <v>140.08450587370916</v>
      </c>
      <c r="G7445" s="2">
        <f t="shared" si="1402"/>
        <v>0</v>
      </c>
      <c r="H7445" s="2">
        <f>MIN(Inputs!$B$2, (Inputs!$B$14 - F7445)/Inputs!$B$15)</f>
        <v>170</v>
      </c>
      <c r="I7445" s="2">
        <f>MAX(MIN(Inputs!$B$2, F7445*Inputs!$B$16, Inputs!$B$14*Inputs!$B$4 - G7445), 0)</f>
        <v>140.08450587370916</v>
      </c>
      <c r="J7445" s="2">
        <f>MAX(MIN(Inputs!$B$2, F7445*Inputs!$B$16, (Inputs!$B$14-F7445)/Inputs!$B$15)*Inputs!$B$9, 0)</f>
        <v>112.06760469896733</v>
      </c>
      <c r="K7445" s="2">
        <f>MAX(E7445*Inputs!$B$5 - B7445 - Inputs!$B$8, 0) * H7445</f>
        <v>0</v>
      </c>
      <c r="L7445" s="2">
        <f>IF(B7445 &gt;= D7445*Inputs!$B$10, MAX(B7445 - E7445/Inputs!$B$5 - Inputs!$B$8, 0) * I7445, 0)</f>
        <v>0</v>
      </c>
      <c r="M7445" s="2">
        <f t="shared" si="1394"/>
        <v>425.08172785510533</v>
      </c>
      <c r="N7445" s="3" t="str">
        <f t="shared" si="1395"/>
        <v>Reg</v>
      </c>
      <c r="O7445" s="3" t="str">
        <f t="shared" si="1403"/>
        <v>Reg</v>
      </c>
      <c r="P7445" s="2">
        <f t="shared" si="1396"/>
        <v>0</v>
      </c>
      <c r="Q7445" s="2">
        <f t="shared" si="1397"/>
        <v>0</v>
      </c>
      <c r="R7445" s="2">
        <f t="shared" si="1398"/>
        <v>112.06760469896733</v>
      </c>
      <c r="S7445" s="2">
        <f t="shared" si="1399"/>
        <v>0</v>
      </c>
      <c r="T7445" s="2">
        <f t="shared" si="1400"/>
        <v>425.08172785510533</v>
      </c>
      <c r="U7445" s="2">
        <f>IF(O7445="Reg", R7445 * Inputs!$B$7, 0)</f>
        <v>2.2413520939793465</v>
      </c>
      <c r="V7445" s="2">
        <f>MAX(F7445 + P7445*Inputs!$B$15 - (Q7445/Inputs!$B$16) - U7445, 0)</f>
        <v>137.84315377972982</v>
      </c>
    </row>
    <row r="7446" spans="1:22" x14ac:dyDescent="0.3">
      <c r="A7446" s="1">
        <v>46333.166666666657</v>
      </c>
      <c r="B7446" s="2">
        <v>7.7973068573604341</v>
      </c>
      <c r="C7446" s="2">
        <v>6.0113825068942361</v>
      </c>
      <c r="D7446" s="2">
        <f t="shared" si="1392"/>
        <v>32.792806385600791</v>
      </c>
      <c r="E7446" s="2">
        <f t="shared" si="1393"/>
        <v>1.5569436041754809</v>
      </c>
      <c r="F7446" s="2">
        <f t="shared" si="1401"/>
        <v>137.84315377972982</v>
      </c>
      <c r="G7446" s="2">
        <f t="shared" si="1402"/>
        <v>0</v>
      </c>
      <c r="H7446" s="2">
        <f>MIN(Inputs!$B$2, (Inputs!$B$14 - F7446)/Inputs!$B$15)</f>
        <v>170</v>
      </c>
      <c r="I7446" s="2">
        <f>MAX(MIN(Inputs!$B$2, F7446*Inputs!$B$16, Inputs!$B$14*Inputs!$B$4 - G7446), 0)</f>
        <v>137.84315377972982</v>
      </c>
      <c r="J7446" s="2">
        <f>MAX(MIN(Inputs!$B$2, F7446*Inputs!$B$16, (Inputs!$B$14-F7446)/Inputs!$B$15)*Inputs!$B$9, 0)</f>
        <v>110.27452302378386</v>
      </c>
      <c r="K7446" s="2">
        <f>MAX(E7446*Inputs!$B$5 - B7446 - Inputs!$B$8, 0) * H7446</f>
        <v>0</v>
      </c>
      <c r="L7446" s="2">
        <f>IF(B7446 &gt;= D7446*Inputs!$B$10, MAX(B7446 - E7446/Inputs!$B$5 - Inputs!$B$8, 0) * I7446, 0)</f>
        <v>0</v>
      </c>
      <c r="M7446" s="2">
        <f t="shared" si="1394"/>
        <v>662.90233866127994</v>
      </c>
      <c r="N7446" s="3" t="str">
        <f t="shared" si="1395"/>
        <v>Reg</v>
      </c>
      <c r="O7446" s="3" t="str">
        <f t="shared" si="1403"/>
        <v>Reg</v>
      </c>
      <c r="P7446" s="2">
        <f t="shared" si="1396"/>
        <v>0</v>
      </c>
      <c r="Q7446" s="2">
        <f t="shared" si="1397"/>
        <v>0</v>
      </c>
      <c r="R7446" s="2">
        <f t="shared" si="1398"/>
        <v>110.27452302378386</v>
      </c>
      <c r="S7446" s="2">
        <f t="shared" si="1399"/>
        <v>0</v>
      </c>
      <c r="T7446" s="2">
        <f t="shared" si="1400"/>
        <v>662.90233866127994</v>
      </c>
      <c r="U7446" s="2">
        <f>IF(O7446="Reg", R7446 * Inputs!$B$7, 0)</f>
        <v>2.2054904604756773</v>
      </c>
      <c r="V7446" s="2">
        <f>MAX(F7446 + P7446*Inputs!$B$15 - (Q7446/Inputs!$B$16) - U7446, 0)</f>
        <v>135.63766331925413</v>
      </c>
    </row>
    <row r="7447" spans="1:22" x14ac:dyDescent="0.3">
      <c r="A7447" s="1">
        <v>46333.208333333343</v>
      </c>
      <c r="B7447" s="2">
        <v>0.65137401388469129</v>
      </c>
      <c r="C7447" s="2">
        <v>8.6015242784050781</v>
      </c>
      <c r="D7447" s="2">
        <f t="shared" si="1392"/>
        <v>32.792806385600791</v>
      </c>
      <c r="E7447" s="2">
        <f t="shared" si="1393"/>
        <v>1.6173142254437256</v>
      </c>
      <c r="F7447" s="2">
        <f t="shared" si="1401"/>
        <v>135.63766331925413</v>
      </c>
      <c r="G7447" s="2">
        <f t="shared" si="1402"/>
        <v>0</v>
      </c>
      <c r="H7447" s="2">
        <f>MIN(Inputs!$B$2, (Inputs!$B$14 - F7447)/Inputs!$B$15)</f>
        <v>170</v>
      </c>
      <c r="I7447" s="2">
        <f>MAX(MIN(Inputs!$B$2, F7447*Inputs!$B$16, Inputs!$B$14*Inputs!$B$4 - G7447), 0)</f>
        <v>135.63766331925413</v>
      </c>
      <c r="J7447" s="2">
        <f>MAX(MIN(Inputs!$B$2, F7447*Inputs!$B$16, (Inputs!$B$14-F7447)/Inputs!$B$15)*Inputs!$B$9, 0)</f>
        <v>108.51013065540332</v>
      </c>
      <c r="K7447" s="2">
        <f>MAX(E7447*Inputs!$B$5 - B7447 - Inputs!$B$8, 0) * H7447</f>
        <v>0</v>
      </c>
      <c r="L7447" s="2">
        <f>IF(B7447 &gt;= D7447*Inputs!$B$10, MAX(B7447 - E7447/Inputs!$B$5 - Inputs!$B$8, 0) * I7447, 0)</f>
        <v>0</v>
      </c>
      <c r="M7447" s="2">
        <f t="shared" si="1394"/>
        <v>933.35252328535876</v>
      </c>
      <c r="N7447" s="3" t="str">
        <f t="shared" si="1395"/>
        <v>Reg</v>
      </c>
      <c r="O7447" s="3" t="str">
        <f t="shared" si="1403"/>
        <v>Reg</v>
      </c>
      <c r="P7447" s="2">
        <f t="shared" si="1396"/>
        <v>0</v>
      </c>
      <c r="Q7447" s="2">
        <f t="shared" si="1397"/>
        <v>0</v>
      </c>
      <c r="R7447" s="2">
        <f t="shared" si="1398"/>
        <v>108.51013065540332</v>
      </c>
      <c r="S7447" s="2">
        <f t="shared" si="1399"/>
        <v>0</v>
      </c>
      <c r="T7447" s="2">
        <f t="shared" si="1400"/>
        <v>933.35252328535876</v>
      </c>
      <c r="U7447" s="2">
        <f>IF(O7447="Reg", R7447 * Inputs!$B$7, 0)</f>
        <v>2.1702026131080663</v>
      </c>
      <c r="V7447" s="2">
        <f>MAX(F7447 + P7447*Inputs!$B$15 - (Q7447/Inputs!$B$16) - U7447, 0)</f>
        <v>133.46746070614606</v>
      </c>
    </row>
    <row r="7448" spans="1:22" x14ac:dyDescent="0.3">
      <c r="A7448" s="1">
        <v>46333.25</v>
      </c>
      <c r="B7448" s="2">
        <v>0</v>
      </c>
      <c r="C7448" s="2">
        <v>1.8123680609509789</v>
      </c>
      <c r="D7448" s="2">
        <f t="shared" si="1392"/>
        <v>32.792806385600791</v>
      </c>
      <c r="E7448" s="2">
        <f t="shared" si="1393"/>
        <v>6.0561186236863831</v>
      </c>
      <c r="F7448" s="2">
        <f t="shared" si="1401"/>
        <v>133.46746070614606</v>
      </c>
      <c r="G7448" s="2">
        <f t="shared" si="1402"/>
        <v>0</v>
      </c>
      <c r="H7448" s="2">
        <f>MIN(Inputs!$B$2, (Inputs!$B$14 - F7448)/Inputs!$B$15)</f>
        <v>170</v>
      </c>
      <c r="I7448" s="2">
        <f>MAX(MIN(Inputs!$B$2, F7448*Inputs!$B$16, Inputs!$B$14*Inputs!$B$4 - G7448), 0)</f>
        <v>133.46746070614606</v>
      </c>
      <c r="J7448" s="2">
        <f>MAX(MIN(Inputs!$B$2, F7448*Inputs!$B$16, (Inputs!$B$14-F7448)/Inputs!$B$15)*Inputs!$B$9, 0)</f>
        <v>106.77396856491686</v>
      </c>
      <c r="K7448" s="2">
        <f>MAX(E7448*Inputs!$B$5 - B7448 - Inputs!$B$8, 0) * H7448</f>
        <v>0</v>
      </c>
      <c r="L7448" s="2">
        <f>IF(B7448 &gt;= D7448*Inputs!$B$10, MAX(B7448 - E7448/Inputs!$B$5 - Inputs!$B$8, 0) * I7448, 0)</f>
        <v>0</v>
      </c>
      <c r="M7448" s="2">
        <f t="shared" si="1394"/>
        <v>193.51373036803915</v>
      </c>
      <c r="N7448" s="3" t="str">
        <f t="shared" si="1395"/>
        <v>Reg</v>
      </c>
      <c r="O7448" s="3" t="str">
        <f t="shared" si="1403"/>
        <v>Reg</v>
      </c>
      <c r="P7448" s="2">
        <f t="shared" si="1396"/>
        <v>0</v>
      </c>
      <c r="Q7448" s="2">
        <f t="shared" si="1397"/>
        <v>0</v>
      </c>
      <c r="R7448" s="2">
        <f t="shared" si="1398"/>
        <v>106.77396856491686</v>
      </c>
      <c r="S7448" s="2">
        <f t="shared" si="1399"/>
        <v>0</v>
      </c>
      <c r="T7448" s="2">
        <f t="shared" si="1400"/>
        <v>193.51373036803915</v>
      </c>
      <c r="U7448" s="2">
        <f>IF(O7448="Reg", R7448 * Inputs!$B$7, 0)</f>
        <v>2.1354793712983371</v>
      </c>
      <c r="V7448" s="2">
        <f>MAX(F7448 + P7448*Inputs!$B$15 - (Q7448/Inputs!$B$16) - U7448, 0)</f>
        <v>131.33198133484771</v>
      </c>
    </row>
    <row r="7449" spans="1:22" x14ac:dyDescent="0.3">
      <c r="A7449" s="1">
        <v>46333.291666666657</v>
      </c>
      <c r="B7449" s="2">
        <v>0</v>
      </c>
      <c r="C7449" s="2">
        <v>4.0879154377169744</v>
      </c>
      <c r="D7449" s="2">
        <f t="shared" si="1392"/>
        <v>32.792806385600791</v>
      </c>
      <c r="E7449" s="2">
        <f t="shared" si="1393"/>
        <v>10.814369929393379</v>
      </c>
      <c r="F7449" s="2">
        <f t="shared" si="1401"/>
        <v>131.33198133484771</v>
      </c>
      <c r="G7449" s="2">
        <f t="shared" si="1402"/>
        <v>0</v>
      </c>
      <c r="H7449" s="2">
        <f>MIN(Inputs!$B$2, (Inputs!$B$14 - F7449)/Inputs!$B$15)</f>
        <v>170</v>
      </c>
      <c r="I7449" s="2">
        <f>MAX(MIN(Inputs!$B$2, F7449*Inputs!$B$16, Inputs!$B$14*Inputs!$B$4 - G7449), 0)</f>
        <v>131.33198133484771</v>
      </c>
      <c r="J7449" s="2">
        <f>MAX(MIN(Inputs!$B$2, F7449*Inputs!$B$16, (Inputs!$B$14-F7449)/Inputs!$B$15)*Inputs!$B$9, 0)</f>
        <v>105.06558506787817</v>
      </c>
      <c r="K7449" s="2">
        <f>MAX(E7449*Inputs!$B$5 - B7449 - Inputs!$B$8, 0) * H7449</f>
        <v>0</v>
      </c>
      <c r="L7449" s="2">
        <f>IF(B7449 &gt;= D7449*Inputs!$B$10, MAX(B7449 - E7449/Inputs!$B$5 - Inputs!$B$8, 0) * I7449, 0)</f>
        <v>0</v>
      </c>
      <c r="M7449" s="2">
        <f t="shared" si="1394"/>
        <v>429.49922717174525</v>
      </c>
      <c r="N7449" s="3" t="str">
        <f t="shared" si="1395"/>
        <v>Reg</v>
      </c>
      <c r="O7449" s="3" t="str">
        <f t="shared" si="1403"/>
        <v>Reg</v>
      </c>
      <c r="P7449" s="2">
        <f t="shared" si="1396"/>
        <v>0</v>
      </c>
      <c r="Q7449" s="2">
        <f t="shared" si="1397"/>
        <v>0</v>
      </c>
      <c r="R7449" s="2">
        <f t="shared" si="1398"/>
        <v>105.06558506787817</v>
      </c>
      <c r="S7449" s="2">
        <f t="shared" si="1399"/>
        <v>0</v>
      </c>
      <c r="T7449" s="2">
        <f t="shared" si="1400"/>
        <v>429.49922717174525</v>
      </c>
      <c r="U7449" s="2">
        <f>IF(O7449="Reg", R7449 * Inputs!$B$7, 0)</f>
        <v>2.1013117013575635</v>
      </c>
      <c r="V7449" s="2">
        <f>MAX(F7449 + P7449*Inputs!$B$15 - (Q7449/Inputs!$B$16) - U7449, 0)</f>
        <v>129.23066963349015</v>
      </c>
    </row>
    <row r="7450" spans="1:22" x14ac:dyDescent="0.3">
      <c r="A7450" s="1">
        <v>46333.333333333343</v>
      </c>
      <c r="B7450" s="2">
        <v>0</v>
      </c>
      <c r="C7450" s="2">
        <v>7.4509832529877977</v>
      </c>
      <c r="D7450" s="2">
        <f t="shared" si="1392"/>
        <v>32.792806385600791</v>
      </c>
      <c r="E7450" s="2">
        <f t="shared" si="1393"/>
        <v>16.785744317128238</v>
      </c>
      <c r="F7450" s="2">
        <f t="shared" si="1401"/>
        <v>129.23066963349015</v>
      </c>
      <c r="G7450" s="2">
        <f t="shared" si="1402"/>
        <v>0</v>
      </c>
      <c r="H7450" s="2">
        <f>MIN(Inputs!$B$2, (Inputs!$B$14 - F7450)/Inputs!$B$15)</f>
        <v>170</v>
      </c>
      <c r="I7450" s="2">
        <f>MAX(MIN(Inputs!$B$2, F7450*Inputs!$B$16, Inputs!$B$14*Inputs!$B$4 - G7450), 0)</f>
        <v>129.23066963349015</v>
      </c>
      <c r="J7450" s="2">
        <f>MAX(MIN(Inputs!$B$2, F7450*Inputs!$B$16, (Inputs!$B$14-F7450)/Inputs!$B$15)*Inputs!$B$9, 0)</f>
        <v>103.38453570679212</v>
      </c>
      <c r="K7450" s="2">
        <f>MAX(E7450*Inputs!$B$5 - B7450 - Inputs!$B$8, 0) * H7450</f>
        <v>0</v>
      </c>
      <c r="L7450" s="2">
        <f>IF(B7450 &gt;= D7450*Inputs!$B$10, MAX(B7450 - E7450/Inputs!$B$5 - Inputs!$B$8, 0) * I7450, 0)</f>
        <v>0</v>
      </c>
      <c r="M7450" s="2">
        <f t="shared" si="1394"/>
        <v>770.31644416922711</v>
      </c>
      <c r="N7450" s="3" t="str">
        <f t="shared" si="1395"/>
        <v>Reg</v>
      </c>
      <c r="O7450" s="3" t="str">
        <f t="shared" si="1403"/>
        <v>Reg</v>
      </c>
      <c r="P7450" s="2">
        <f t="shared" si="1396"/>
        <v>0</v>
      </c>
      <c r="Q7450" s="2">
        <f t="shared" si="1397"/>
        <v>0</v>
      </c>
      <c r="R7450" s="2">
        <f t="shared" si="1398"/>
        <v>103.38453570679212</v>
      </c>
      <c r="S7450" s="2">
        <f t="shared" si="1399"/>
        <v>0</v>
      </c>
      <c r="T7450" s="2">
        <f t="shared" si="1400"/>
        <v>770.31644416922711</v>
      </c>
      <c r="U7450" s="2">
        <f>IF(O7450="Reg", R7450 * Inputs!$B$7, 0)</f>
        <v>2.0676907141358423</v>
      </c>
      <c r="V7450" s="2">
        <f>MAX(F7450 + P7450*Inputs!$B$15 - (Q7450/Inputs!$B$16) - U7450, 0)</f>
        <v>127.16297891935432</v>
      </c>
    </row>
    <row r="7451" spans="1:22" x14ac:dyDescent="0.3">
      <c r="A7451" s="1">
        <v>46333.375</v>
      </c>
      <c r="B7451" s="2">
        <v>0.89298075380776132</v>
      </c>
      <c r="C7451" s="2">
        <v>3.0937183814761089</v>
      </c>
      <c r="D7451" s="2">
        <f t="shared" si="1392"/>
        <v>32.792806385600791</v>
      </c>
      <c r="E7451" s="2">
        <f t="shared" si="1393"/>
        <v>24.886792967563171</v>
      </c>
      <c r="F7451" s="2">
        <f t="shared" si="1401"/>
        <v>127.16297891935432</v>
      </c>
      <c r="G7451" s="2">
        <f t="shared" si="1402"/>
        <v>0</v>
      </c>
      <c r="H7451" s="2">
        <f>MIN(Inputs!$B$2, (Inputs!$B$14 - F7451)/Inputs!$B$15)</f>
        <v>170</v>
      </c>
      <c r="I7451" s="2">
        <f>MAX(MIN(Inputs!$B$2, F7451*Inputs!$B$16, Inputs!$B$14*Inputs!$B$4 - G7451), 0)</f>
        <v>127.16297891935432</v>
      </c>
      <c r="J7451" s="2">
        <f>MAX(MIN(Inputs!$B$2, F7451*Inputs!$B$16, (Inputs!$B$14-F7451)/Inputs!$B$15)*Inputs!$B$9, 0)</f>
        <v>101.73038313548346</v>
      </c>
      <c r="K7451" s="2">
        <f>MAX(E7451*Inputs!$B$5 - B7451 - Inputs!$B$8, 0) * H7451</f>
        <v>171.25749980013092</v>
      </c>
      <c r="L7451" s="2">
        <f>IF(B7451 &gt;= D7451*Inputs!$B$10, MAX(B7451 - E7451/Inputs!$B$5 - Inputs!$B$8, 0) * I7451, 0)</f>
        <v>0</v>
      </c>
      <c r="M7451" s="2">
        <f t="shared" si="1394"/>
        <v>314.72515626085237</v>
      </c>
      <c r="N7451" s="3" t="str">
        <f t="shared" si="1395"/>
        <v>Reg</v>
      </c>
      <c r="O7451" s="3" t="str">
        <f t="shared" si="1403"/>
        <v>Reg</v>
      </c>
      <c r="P7451" s="2">
        <f t="shared" si="1396"/>
        <v>0</v>
      </c>
      <c r="Q7451" s="2">
        <f t="shared" si="1397"/>
        <v>0</v>
      </c>
      <c r="R7451" s="2">
        <f t="shared" si="1398"/>
        <v>101.73038313548346</v>
      </c>
      <c r="S7451" s="2">
        <f t="shared" si="1399"/>
        <v>0</v>
      </c>
      <c r="T7451" s="2">
        <f t="shared" si="1400"/>
        <v>314.72515626085237</v>
      </c>
      <c r="U7451" s="2">
        <f>IF(O7451="Reg", R7451 * Inputs!$B$7, 0)</f>
        <v>2.0346076627096692</v>
      </c>
      <c r="V7451" s="2">
        <f>MAX(F7451 + P7451*Inputs!$B$15 - (Q7451/Inputs!$B$16) - U7451, 0)</f>
        <v>125.12837125664464</v>
      </c>
    </row>
    <row r="7452" spans="1:22" x14ac:dyDescent="0.3">
      <c r="A7452" s="1">
        <v>46333.416666666657</v>
      </c>
      <c r="B7452" s="2">
        <v>8.159530584969902</v>
      </c>
      <c r="C7452" s="2">
        <v>2.9573104044179548</v>
      </c>
      <c r="D7452" s="2">
        <f t="shared" si="1392"/>
        <v>32.792806385600791</v>
      </c>
      <c r="E7452" s="2">
        <f t="shared" si="1393"/>
        <v>36.443647326168779</v>
      </c>
      <c r="F7452" s="2">
        <f t="shared" si="1401"/>
        <v>125.12837125664464</v>
      </c>
      <c r="G7452" s="2">
        <f t="shared" si="1402"/>
        <v>0</v>
      </c>
      <c r="H7452" s="2">
        <f>MIN(Inputs!$B$2, (Inputs!$B$14 - F7452)/Inputs!$B$15)</f>
        <v>170</v>
      </c>
      <c r="I7452" s="2">
        <f>MAX(MIN(Inputs!$B$2, F7452*Inputs!$B$16, Inputs!$B$14*Inputs!$B$4 - G7452), 0)</f>
        <v>125.12837125664464</v>
      </c>
      <c r="J7452" s="2">
        <f>MAX(MIN(Inputs!$B$2, F7452*Inputs!$B$16, (Inputs!$B$14-F7452)/Inputs!$B$15)*Inputs!$B$9, 0)</f>
        <v>100.10269700531572</v>
      </c>
      <c r="K7452" s="2">
        <f>MAX(E7452*Inputs!$B$5 - B7452 - Inputs!$B$8, 0) * H7452</f>
        <v>664.8494405499664</v>
      </c>
      <c r="L7452" s="2">
        <f>IF(B7452 &gt;= D7452*Inputs!$B$10, MAX(B7452 - E7452/Inputs!$B$5 - Inputs!$B$8, 0) * I7452, 0)</f>
        <v>0</v>
      </c>
      <c r="M7452" s="2">
        <f t="shared" si="1394"/>
        <v>296.03474736411823</v>
      </c>
      <c r="N7452" s="3" t="str">
        <f t="shared" si="1395"/>
        <v>Charge</v>
      </c>
      <c r="O7452" s="3" t="str">
        <f t="shared" si="1403"/>
        <v>Charge</v>
      </c>
      <c r="P7452" s="2">
        <f t="shared" si="1396"/>
        <v>170</v>
      </c>
      <c r="Q7452" s="2">
        <f t="shared" si="1397"/>
        <v>0</v>
      </c>
      <c r="R7452" s="2">
        <f t="shared" si="1398"/>
        <v>0</v>
      </c>
      <c r="S7452" s="2">
        <f t="shared" si="1399"/>
        <v>-1387.1201994448834</v>
      </c>
      <c r="T7452" s="2">
        <f t="shared" si="1400"/>
        <v>0</v>
      </c>
      <c r="U7452" s="2">
        <f>IF(O7452="Reg", R7452 * Inputs!$B$7, 0)</f>
        <v>0</v>
      </c>
      <c r="V7452" s="2">
        <f>MAX(F7452 + P7452*Inputs!$B$15 - (Q7452/Inputs!$B$16) - U7452, 0)</f>
        <v>295.12837125664464</v>
      </c>
    </row>
    <row r="7453" spans="1:22" x14ac:dyDescent="0.3">
      <c r="A7453" s="1">
        <v>46333.458333333343</v>
      </c>
      <c r="B7453" s="2">
        <v>27.28420040334063</v>
      </c>
      <c r="C7453" s="2">
        <v>1.4027616470308899</v>
      </c>
      <c r="D7453" s="2">
        <f t="shared" si="1392"/>
        <v>32.792806385600791</v>
      </c>
      <c r="E7453" s="2">
        <f t="shared" si="1393"/>
        <v>44.787044794895131</v>
      </c>
      <c r="F7453" s="2">
        <f t="shared" si="1401"/>
        <v>295.12837125664464</v>
      </c>
      <c r="G7453" s="2">
        <f t="shared" si="1402"/>
        <v>0</v>
      </c>
      <c r="H7453" s="2">
        <f>MIN(Inputs!$B$2, (Inputs!$B$14 - F7453)/Inputs!$B$15)</f>
        <v>44.871628743355359</v>
      </c>
      <c r="I7453" s="2">
        <f>MAX(MIN(Inputs!$B$2, F7453*Inputs!$B$16, Inputs!$B$14*Inputs!$B$4 - G7453), 0)</f>
        <v>170</v>
      </c>
      <c r="J7453" s="2">
        <f>MAX(MIN(Inputs!$B$2, F7453*Inputs!$B$16, (Inputs!$B$14-F7453)/Inputs!$B$15)*Inputs!$B$9, 0)</f>
        <v>35.897302994684289</v>
      </c>
      <c r="K7453" s="2">
        <f>MAX(E7453*Inputs!$B$5 - B7453 - Inputs!$B$8, 0) * H7453</f>
        <v>0</v>
      </c>
      <c r="L7453" s="2">
        <f>IF(B7453 &gt;= D7453*Inputs!$B$10, MAX(B7453 - E7453/Inputs!$B$5 - Inputs!$B$8, 0) * I7453, 0)</f>
        <v>0</v>
      </c>
      <c r="M7453" s="2">
        <f t="shared" si="1394"/>
        <v>50.355359872790231</v>
      </c>
      <c r="N7453" s="3" t="str">
        <f t="shared" si="1395"/>
        <v>Reg</v>
      </c>
      <c r="O7453" s="3" t="str">
        <f t="shared" si="1403"/>
        <v>Charge</v>
      </c>
      <c r="P7453" s="2">
        <f t="shared" si="1396"/>
        <v>44.871628743355359</v>
      </c>
      <c r="Q7453" s="2">
        <f t="shared" si="1397"/>
        <v>0</v>
      </c>
      <c r="R7453" s="2">
        <f t="shared" si="1398"/>
        <v>0</v>
      </c>
      <c r="S7453" s="2">
        <f t="shared" si="1399"/>
        <v>-1224.2865110580074</v>
      </c>
      <c r="T7453" s="2">
        <f t="shared" si="1400"/>
        <v>0</v>
      </c>
      <c r="U7453" s="2">
        <f>IF(O7453="Reg", R7453 * Inputs!$B$7, 0)</f>
        <v>0</v>
      </c>
      <c r="V7453" s="2">
        <f>MAX(F7453 + P7453*Inputs!$B$15 - (Q7453/Inputs!$B$16) - U7453, 0)</f>
        <v>340</v>
      </c>
    </row>
    <row r="7454" spans="1:22" x14ac:dyDescent="0.3">
      <c r="A7454" s="1">
        <v>46333.5</v>
      </c>
      <c r="B7454" s="2">
        <v>28.549507834241979</v>
      </c>
      <c r="C7454" s="2">
        <v>2.3028000534326818</v>
      </c>
      <c r="D7454" s="2">
        <f t="shared" si="1392"/>
        <v>32.792806385600791</v>
      </c>
      <c r="E7454" s="2">
        <f t="shared" si="1393"/>
        <v>51.449707472950642</v>
      </c>
      <c r="F7454" s="2">
        <f t="shared" si="1401"/>
        <v>340</v>
      </c>
      <c r="G7454" s="2">
        <f t="shared" si="1402"/>
        <v>0</v>
      </c>
      <c r="H7454" s="2">
        <f>MIN(Inputs!$B$2, (Inputs!$B$14 - F7454)/Inputs!$B$15)</f>
        <v>0</v>
      </c>
      <c r="I7454" s="2">
        <f>MAX(MIN(Inputs!$B$2, F7454*Inputs!$B$16, Inputs!$B$14*Inputs!$B$4 - G7454), 0)</f>
        <v>170</v>
      </c>
      <c r="J7454" s="2">
        <f>MAX(MIN(Inputs!$B$2, F7454*Inputs!$B$16, (Inputs!$B$14-F7454)/Inputs!$B$15)*Inputs!$B$9, 0)</f>
        <v>0</v>
      </c>
      <c r="K7454" s="2">
        <f>MAX(E7454*Inputs!$B$5 - B7454 - Inputs!$B$8, 0) * H7454</f>
        <v>0</v>
      </c>
      <c r="L7454" s="2">
        <f>IF(B7454 &gt;= D7454*Inputs!$B$10, MAX(B7454 - E7454/Inputs!$B$5 - Inputs!$B$8, 0) * I7454, 0)</f>
        <v>0</v>
      </c>
      <c r="M7454" s="2">
        <f t="shared" si="1394"/>
        <v>0</v>
      </c>
      <c r="N7454" s="3" t="str">
        <f t="shared" si="1395"/>
        <v>Idle</v>
      </c>
      <c r="O7454" s="3" t="str">
        <f t="shared" si="1403"/>
        <v>Idle</v>
      </c>
      <c r="P7454" s="2">
        <f t="shared" si="1396"/>
        <v>0</v>
      </c>
      <c r="Q7454" s="2">
        <f t="shared" si="1397"/>
        <v>0</v>
      </c>
      <c r="R7454" s="2">
        <f t="shared" si="1398"/>
        <v>0</v>
      </c>
      <c r="S7454" s="2">
        <f t="shared" si="1399"/>
        <v>0</v>
      </c>
      <c r="T7454" s="2">
        <f t="shared" si="1400"/>
        <v>0</v>
      </c>
      <c r="U7454" s="2">
        <f>IF(O7454="Reg", R7454 * Inputs!$B$7, 0)</f>
        <v>0</v>
      </c>
      <c r="V7454" s="2">
        <f>MAX(F7454 + P7454*Inputs!$B$15 - (Q7454/Inputs!$B$16) - U7454, 0)</f>
        <v>340</v>
      </c>
    </row>
    <row r="7455" spans="1:22" x14ac:dyDescent="0.3">
      <c r="A7455" s="1">
        <v>46333.541666666657</v>
      </c>
      <c r="B7455" s="2">
        <v>35.828246326409158</v>
      </c>
      <c r="C7455" s="2">
        <v>22.23573301196263</v>
      </c>
      <c r="D7455" s="2">
        <f t="shared" si="1392"/>
        <v>32.792806385600791</v>
      </c>
      <c r="E7455" s="2">
        <f t="shared" si="1393"/>
        <v>59.492238970332551</v>
      </c>
      <c r="F7455" s="2">
        <f t="shared" si="1401"/>
        <v>340</v>
      </c>
      <c r="G7455" s="2">
        <f t="shared" si="1402"/>
        <v>0</v>
      </c>
      <c r="H7455" s="2">
        <f>MIN(Inputs!$B$2, (Inputs!$B$14 - F7455)/Inputs!$B$15)</f>
        <v>0</v>
      </c>
      <c r="I7455" s="2">
        <f>MAX(MIN(Inputs!$B$2, F7455*Inputs!$B$16, Inputs!$B$14*Inputs!$B$4 - G7455), 0)</f>
        <v>170</v>
      </c>
      <c r="J7455" s="2">
        <f>MAX(MIN(Inputs!$B$2, F7455*Inputs!$B$16, (Inputs!$B$14-F7455)/Inputs!$B$15)*Inputs!$B$9, 0)</f>
        <v>0</v>
      </c>
      <c r="K7455" s="2">
        <f>MAX(E7455*Inputs!$B$5 - B7455 - Inputs!$B$8, 0) * H7455</f>
        <v>0</v>
      </c>
      <c r="L7455" s="2">
        <f>IF(B7455 &gt;= D7455*Inputs!$B$10, MAX(B7455 - E7455/Inputs!$B$5 - Inputs!$B$8, 0) * I7455, 0)</f>
        <v>0</v>
      </c>
      <c r="M7455" s="2">
        <f t="shared" si="1394"/>
        <v>0</v>
      </c>
      <c r="N7455" s="3" t="str">
        <f t="shared" si="1395"/>
        <v>Idle</v>
      </c>
      <c r="O7455" s="3" t="str">
        <f t="shared" si="1403"/>
        <v>Idle</v>
      </c>
      <c r="P7455" s="2">
        <f t="shared" si="1396"/>
        <v>0</v>
      </c>
      <c r="Q7455" s="2">
        <f t="shared" si="1397"/>
        <v>0</v>
      </c>
      <c r="R7455" s="2">
        <f t="shared" si="1398"/>
        <v>0</v>
      </c>
      <c r="S7455" s="2">
        <f t="shared" si="1399"/>
        <v>0</v>
      </c>
      <c r="T7455" s="2">
        <f t="shared" si="1400"/>
        <v>0</v>
      </c>
      <c r="U7455" s="2">
        <f>IF(O7455="Reg", R7455 * Inputs!$B$7, 0)</f>
        <v>0</v>
      </c>
      <c r="V7455" s="2">
        <f>MAX(F7455 + P7455*Inputs!$B$15 - (Q7455/Inputs!$B$16) - U7455, 0)</f>
        <v>340</v>
      </c>
    </row>
    <row r="7456" spans="1:22" x14ac:dyDescent="0.3">
      <c r="A7456" s="1">
        <v>46333.583333333343</v>
      </c>
      <c r="B7456" s="2">
        <v>48.606291902609591</v>
      </c>
      <c r="C7456" s="2">
        <v>12.763753451288551</v>
      </c>
      <c r="D7456" s="2">
        <f t="shared" si="1392"/>
        <v>32.792806385600791</v>
      </c>
      <c r="E7456" s="2">
        <f t="shared" si="1393"/>
        <v>65.434328723129155</v>
      </c>
      <c r="F7456" s="2">
        <f t="shared" si="1401"/>
        <v>340</v>
      </c>
      <c r="G7456" s="2">
        <f t="shared" si="1402"/>
        <v>0</v>
      </c>
      <c r="H7456" s="2">
        <f>MIN(Inputs!$B$2, (Inputs!$B$14 - F7456)/Inputs!$B$15)</f>
        <v>0</v>
      </c>
      <c r="I7456" s="2">
        <f>MAX(MIN(Inputs!$B$2, F7456*Inputs!$B$16, Inputs!$B$14*Inputs!$B$4 - G7456), 0)</f>
        <v>170</v>
      </c>
      <c r="J7456" s="2">
        <f>MAX(MIN(Inputs!$B$2, F7456*Inputs!$B$16, (Inputs!$B$14-F7456)/Inputs!$B$15)*Inputs!$B$9, 0)</f>
        <v>0</v>
      </c>
      <c r="K7456" s="2">
        <f>MAX(E7456*Inputs!$B$5 - B7456 - Inputs!$B$8, 0) * H7456</f>
        <v>0</v>
      </c>
      <c r="L7456" s="2">
        <f>IF(B7456 &gt;= D7456*Inputs!$B$10, MAX(B7456 - E7456/Inputs!$B$5 - Inputs!$B$8, 0) * I7456, 0)</f>
        <v>0</v>
      </c>
      <c r="M7456" s="2">
        <f t="shared" si="1394"/>
        <v>0</v>
      </c>
      <c r="N7456" s="3" t="str">
        <f t="shared" si="1395"/>
        <v>Idle</v>
      </c>
      <c r="O7456" s="3" t="str">
        <f t="shared" si="1403"/>
        <v>Idle</v>
      </c>
      <c r="P7456" s="2">
        <f t="shared" si="1396"/>
        <v>0</v>
      </c>
      <c r="Q7456" s="2">
        <f t="shared" si="1397"/>
        <v>0</v>
      </c>
      <c r="R7456" s="2">
        <f t="shared" si="1398"/>
        <v>0</v>
      </c>
      <c r="S7456" s="2">
        <f t="shared" si="1399"/>
        <v>0</v>
      </c>
      <c r="T7456" s="2">
        <f t="shared" si="1400"/>
        <v>0</v>
      </c>
      <c r="U7456" s="2">
        <f>IF(O7456="Reg", R7456 * Inputs!$B$7, 0)</f>
        <v>0</v>
      </c>
      <c r="V7456" s="2">
        <f>MAX(F7456 + P7456*Inputs!$B$15 - (Q7456/Inputs!$B$16) - U7456, 0)</f>
        <v>340</v>
      </c>
    </row>
    <row r="7457" spans="1:22" x14ac:dyDescent="0.3">
      <c r="A7457" s="1">
        <v>46333.625</v>
      </c>
      <c r="B7457" s="2">
        <v>70.234106905441379</v>
      </c>
      <c r="C7457" s="2">
        <v>25.69879604622281</v>
      </c>
      <c r="D7457" s="2">
        <f t="shared" si="1392"/>
        <v>32.792806385600791</v>
      </c>
      <c r="E7457" s="2">
        <f t="shared" si="1393"/>
        <v>68.932513052819573</v>
      </c>
      <c r="F7457" s="2">
        <f t="shared" si="1401"/>
        <v>340</v>
      </c>
      <c r="G7457" s="2">
        <f t="shared" si="1402"/>
        <v>0</v>
      </c>
      <c r="H7457" s="2">
        <f>MIN(Inputs!$B$2, (Inputs!$B$14 - F7457)/Inputs!$B$15)</f>
        <v>0</v>
      </c>
      <c r="I7457" s="2">
        <f>MAX(MIN(Inputs!$B$2, F7457*Inputs!$B$16, Inputs!$B$14*Inputs!$B$4 - G7457), 0)</f>
        <v>170</v>
      </c>
      <c r="J7457" s="2">
        <f>MAX(MIN(Inputs!$B$2, F7457*Inputs!$B$16, (Inputs!$B$14-F7457)/Inputs!$B$15)*Inputs!$B$9, 0)</f>
        <v>0</v>
      </c>
      <c r="K7457" s="2">
        <f>MAX(E7457*Inputs!$B$5 - B7457 - Inputs!$B$8, 0) * H7457</f>
        <v>0</v>
      </c>
      <c r="L7457" s="2">
        <f>IF(B7457 &gt;= D7457*Inputs!$B$10, MAX(B7457 - E7457/Inputs!$B$5 - Inputs!$B$8, 0) * I7457, 0)</f>
        <v>0</v>
      </c>
      <c r="M7457" s="2">
        <f t="shared" si="1394"/>
        <v>0</v>
      </c>
      <c r="N7457" s="3" t="str">
        <f t="shared" si="1395"/>
        <v>Idle</v>
      </c>
      <c r="O7457" s="3" t="str">
        <f t="shared" si="1403"/>
        <v>Idle</v>
      </c>
      <c r="P7457" s="2">
        <f t="shared" si="1396"/>
        <v>0</v>
      </c>
      <c r="Q7457" s="2">
        <f t="shared" si="1397"/>
        <v>0</v>
      </c>
      <c r="R7457" s="2">
        <f t="shared" si="1398"/>
        <v>0</v>
      </c>
      <c r="S7457" s="2">
        <f t="shared" si="1399"/>
        <v>0</v>
      </c>
      <c r="T7457" s="2">
        <f t="shared" si="1400"/>
        <v>0</v>
      </c>
      <c r="U7457" s="2">
        <f>IF(O7457="Reg", R7457 * Inputs!$B$7, 0)</f>
        <v>0</v>
      </c>
      <c r="V7457" s="2">
        <f>MAX(F7457 + P7457*Inputs!$B$15 - (Q7457/Inputs!$B$16) - U7457, 0)</f>
        <v>340</v>
      </c>
    </row>
    <row r="7458" spans="1:22" x14ac:dyDescent="0.3">
      <c r="A7458" s="1">
        <v>46333.666666666657</v>
      </c>
      <c r="B7458" s="2">
        <v>58.219915397328023</v>
      </c>
      <c r="C7458" s="2">
        <v>3.669749848255393</v>
      </c>
      <c r="D7458" s="2">
        <f t="shared" si="1392"/>
        <v>32.792806385600791</v>
      </c>
      <c r="E7458" s="2">
        <f t="shared" si="1393"/>
        <v>65.658621089898887</v>
      </c>
      <c r="F7458" s="2">
        <f t="shared" si="1401"/>
        <v>340</v>
      </c>
      <c r="G7458" s="2">
        <f t="shared" si="1402"/>
        <v>0</v>
      </c>
      <c r="H7458" s="2">
        <f>MIN(Inputs!$B$2, (Inputs!$B$14 - F7458)/Inputs!$B$15)</f>
        <v>0</v>
      </c>
      <c r="I7458" s="2">
        <f>MAX(MIN(Inputs!$B$2, F7458*Inputs!$B$16, Inputs!$B$14*Inputs!$B$4 - G7458), 0)</f>
        <v>170</v>
      </c>
      <c r="J7458" s="2">
        <f>MAX(MIN(Inputs!$B$2, F7458*Inputs!$B$16, (Inputs!$B$14-F7458)/Inputs!$B$15)*Inputs!$B$9, 0)</f>
        <v>0</v>
      </c>
      <c r="K7458" s="2">
        <f>MAX(E7458*Inputs!$B$5 - B7458 - Inputs!$B$8, 0) * H7458</f>
        <v>0</v>
      </c>
      <c r="L7458" s="2">
        <f>IF(B7458 &gt;= D7458*Inputs!$B$10, MAX(B7458 - E7458/Inputs!$B$5 - Inputs!$B$8, 0) * I7458, 0)</f>
        <v>0</v>
      </c>
      <c r="M7458" s="2">
        <f t="shared" si="1394"/>
        <v>0</v>
      </c>
      <c r="N7458" s="3" t="str">
        <f t="shared" si="1395"/>
        <v>Idle</v>
      </c>
      <c r="O7458" s="3" t="str">
        <f t="shared" si="1403"/>
        <v>Idle</v>
      </c>
      <c r="P7458" s="2">
        <f t="shared" si="1396"/>
        <v>0</v>
      </c>
      <c r="Q7458" s="2">
        <f t="shared" si="1397"/>
        <v>0</v>
      </c>
      <c r="R7458" s="2">
        <f t="shared" si="1398"/>
        <v>0</v>
      </c>
      <c r="S7458" s="2">
        <f t="shared" si="1399"/>
        <v>0</v>
      </c>
      <c r="T7458" s="2">
        <f t="shared" si="1400"/>
        <v>0</v>
      </c>
      <c r="U7458" s="2">
        <f>IF(O7458="Reg", R7458 * Inputs!$B$7, 0)</f>
        <v>0</v>
      </c>
      <c r="V7458" s="2">
        <f>MAX(F7458 + P7458*Inputs!$B$15 - (Q7458/Inputs!$B$16) - U7458, 0)</f>
        <v>340</v>
      </c>
    </row>
    <row r="7459" spans="1:22" x14ac:dyDescent="0.3">
      <c r="A7459" s="1">
        <v>46333.708333333343</v>
      </c>
      <c r="B7459" s="2">
        <v>67.260176471673716</v>
      </c>
      <c r="C7459" s="2">
        <v>9.0702607666843544</v>
      </c>
      <c r="D7459" s="2">
        <f t="shared" si="1392"/>
        <v>32.792806385600791</v>
      </c>
      <c r="E7459" s="2">
        <f t="shared" si="1393"/>
        <v>63.787228860879424</v>
      </c>
      <c r="F7459" s="2">
        <f t="shared" si="1401"/>
        <v>340</v>
      </c>
      <c r="G7459" s="2">
        <f t="shared" si="1402"/>
        <v>0</v>
      </c>
      <c r="H7459" s="2">
        <f>MIN(Inputs!$B$2, (Inputs!$B$14 - F7459)/Inputs!$B$15)</f>
        <v>0</v>
      </c>
      <c r="I7459" s="2">
        <f>MAX(MIN(Inputs!$B$2, F7459*Inputs!$B$16, Inputs!$B$14*Inputs!$B$4 - G7459), 0)</f>
        <v>170</v>
      </c>
      <c r="J7459" s="2">
        <f>MAX(MIN(Inputs!$B$2, F7459*Inputs!$B$16, (Inputs!$B$14-F7459)/Inputs!$B$15)*Inputs!$B$9, 0)</f>
        <v>0</v>
      </c>
      <c r="K7459" s="2">
        <f>MAX(E7459*Inputs!$B$5 - B7459 - Inputs!$B$8, 0) * H7459</f>
        <v>0</v>
      </c>
      <c r="L7459" s="2">
        <f>IF(B7459 &gt;= D7459*Inputs!$B$10, MAX(B7459 - E7459/Inputs!$B$5 - Inputs!$B$8, 0) * I7459, 0)</f>
        <v>0</v>
      </c>
      <c r="M7459" s="2">
        <f t="shared" si="1394"/>
        <v>0</v>
      </c>
      <c r="N7459" s="3" t="str">
        <f t="shared" si="1395"/>
        <v>Idle</v>
      </c>
      <c r="O7459" s="3" t="str">
        <f t="shared" si="1403"/>
        <v>Idle</v>
      </c>
      <c r="P7459" s="2">
        <f t="shared" si="1396"/>
        <v>0</v>
      </c>
      <c r="Q7459" s="2">
        <f t="shared" si="1397"/>
        <v>0</v>
      </c>
      <c r="R7459" s="2">
        <f t="shared" si="1398"/>
        <v>0</v>
      </c>
      <c r="S7459" s="2">
        <f t="shared" si="1399"/>
        <v>0</v>
      </c>
      <c r="T7459" s="2">
        <f t="shared" si="1400"/>
        <v>0</v>
      </c>
      <c r="U7459" s="2">
        <f>IF(O7459="Reg", R7459 * Inputs!$B$7, 0)</f>
        <v>0</v>
      </c>
      <c r="V7459" s="2">
        <f>MAX(F7459 + P7459*Inputs!$B$15 - (Q7459/Inputs!$B$16) - U7459, 0)</f>
        <v>340</v>
      </c>
    </row>
    <row r="7460" spans="1:22" x14ac:dyDescent="0.3">
      <c r="A7460" s="1">
        <v>46333.75</v>
      </c>
      <c r="B7460" s="2">
        <v>76.804696818533458</v>
      </c>
      <c r="C7460" s="2">
        <v>5.1936412081477066</v>
      </c>
      <c r="D7460" s="2">
        <f t="shared" si="1392"/>
        <v>32.792806385600791</v>
      </c>
      <c r="E7460" s="2">
        <f t="shared" si="1393"/>
        <v>58.809761896168006</v>
      </c>
      <c r="F7460" s="2">
        <f t="shared" si="1401"/>
        <v>340</v>
      </c>
      <c r="G7460" s="2">
        <f t="shared" si="1402"/>
        <v>0</v>
      </c>
      <c r="H7460" s="2">
        <f>MIN(Inputs!$B$2, (Inputs!$B$14 - F7460)/Inputs!$B$15)</f>
        <v>0</v>
      </c>
      <c r="I7460" s="2">
        <f>MAX(MIN(Inputs!$B$2, F7460*Inputs!$B$16, Inputs!$B$14*Inputs!$B$4 - G7460), 0)</f>
        <v>170</v>
      </c>
      <c r="J7460" s="2">
        <f>MAX(MIN(Inputs!$B$2, F7460*Inputs!$B$16, (Inputs!$B$14-F7460)/Inputs!$B$15)*Inputs!$B$9, 0)</f>
        <v>0</v>
      </c>
      <c r="K7460" s="2">
        <f>MAX(E7460*Inputs!$B$5 - B7460 - Inputs!$B$8, 0) * H7460</f>
        <v>0</v>
      </c>
      <c r="L7460" s="2">
        <f>IF(B7460 &gt;= D7460*Inputs!$B$10, MAX(B7460 - E7460/Inputs!$B$5 - Inputs!$B$8, 0) * I7460, 0)</f>
        <v>0</v>
      </c>
      <c r="M7460" s="2">
        <f t="shared" si="1394"/>
        <v>0</v>
      </c>
      <c r="N7460" s="3" t="str">
        <f t="shared" si="1395"/>
        <v>Idle</v>
      </c>
      <c r="O7460" s="3" t="str">
        <f t="shared" si="1403"/>
        <v>Idle</v>
      </c>
      <c r="P7460" s="2">
        <f t="shared" si="1396"/>
        <v>0</v>
      </c>
      <c r="Q7460" s="2">
        <f t="shared" si="1397"/>
        <v>0</v>
      </c>
      <c r="R7460" s="2">
        <f t="shared" si="1398"/>
        <v>0</v>
      </c>
      <c r="S7460" s="2">
        <f t="shared" si="1399"/>
        <v>0</v>
      </c>
      <c r="T7460" s="2">
        <f t="shared" si="1400"/>
        <v>0</v>
      </c>
      <c r="U7460" s="2">
        <f>IF(O7460="Reg", R7460 * Inputs!$B$7, 0)</f>
        <v>0</v>
      </c>
      <c r="V7460" s="2">
        <f>MAX(F7460 + P7460*Inputs!$B$15 - (Q7460/Inputs!$B$16) - U7460, 0)</f>
        <v>340</v>
      </c>
    </row>
    <row r="7461" spans="1:22" x14ac:dyDescent="0.3">
      <c r="A7461" s="1">
        <v>46333.791666666657</v>
      </c>
      <c r="B7461" s="2">
        <v>71.480784843188786</v>
      </c>
      <c r="C7461" s="2">
        <v>9.017017664852899</v>
      </c>
      <c r="D7461" s="2">
        <f t="shared" si="1392"/>
        <v>32.792806385600791</v>
      </c>
      <c r="E7461" s="2">
        <f t="shared" si="1393"/>
        <v>50.877630619945798</v>
      </c>
      <c r="F7461" s="2">
        <f t="shared" si="1401"/>
        <v>340</v>
      </c>
      <c r="G7461" s="2">
        <f t="shared" si="1402"/>
        <v>0</v>
      </c>
      <c r="H7461" s="2">
        <f>MIN(Inputs!$B$2, (Inputs!$B$14 - F7461)/Inputs!$B$15)</f>
        <v>0</v>
      </c>
      <c r="I7461" s="2">
        <f>MAX(MIN(Inputs!$B$2, F7461*Inputs!$B$16, Inputs!$B$14*Inputs!$B$4 - G7461), 0)</f>
        <v>170</v>
      </c>
      <c r="J7461" s="2">
        <f>MAX(MIN(Inputs!$B$2, F7461*Inputs!$B$16, (Inputs!$B$14-F7461)/Inputs!$B$15)*Inputs!$B$9, 0)</f>
        <v>0</v>
      </c>
      <c r="K7461" s="2">
        <f>MAX(E7461*Inputs!$B$5 - B7461 - Inputs!$B$8, 0) * H7461</f>
        <v>0</v>
      </c>
      <c r="L7461" s="2">
        <f>IF(B7461 &gt;= D7461*Inputs!$B$10, MAX(B7461 - E7461/Inputs!$B$5 - Inputs!$B$8, 0) * I7461, 0)</f>
        <v>0</v>
      </c>
      <c r="M7461" s="2">
        <f t="shared" si="1394"/>
        <v>0</v>
      </c>
      <c r="N7461" s="3" t="str">
        <f t="shared" si="1395"/>
        <v>Idle</v>
      </c>
      <c r="O7461" s="3" t="str">
        <f t="shared" si="1403"/>
        <v>Idle</v>
      </c>
      <c r="P7461" s="2">
        <f t="shared" si="1396"/>
        <v>0</v>
      </c>
      <c r="Q7461" s="2">
        <f t="shared" si="1397"/>
        <v>0</v>
      </c>
      <c r="R7461" s="2">
        <f t="shared" si="1398"/>
        <v>0</v>
      </c>
      <c r="S7461" s="2">
        <f t="shared" si="1399"/>
        <v>0</v>
      </c>
      <c r="T7461" s="2">
        <f t="shared" si="1400"/>
        <v>0</v>
      </c>
      <c r="U7461" s="2">
        <f>IF(O7461="Reg", R7461 * Inputs!$B$7, 0)</f>
        <v>0</v>
      </c>
      <c r="V7461" s="2">
        <f>MAX(F7461 + P7461*Inputs!$B$15 - (Q7461/Inputs!$B$16) - U7461, 0)</f>
        <v>340</v>
      </c>
    </row>
    <row r="7462" spans="1:22" x14ac:dyDescent="0.3">
      <c r="A7462" s="1">
        <v>46333.833333333343</v>
      </c>
      <c r="B7462" s="2">
        <v>69.595397880752074</v>
      </c>
      <c r="C7462" s="2">
        <v>5.1105691873687471</v>
      </c>
      <c r="D7462" s="2">
        <f t="shared" si="1392"/>
        <v>32.792806385600791</v>
      </c>
      <c r="E7462" s="2">
        <f t="shared" si="1393"/>
        <v>41.807721594080952</v>
      </c>
      <c r="F7462" s="2">
        <f t="shared" si="1401"/>
        <v>340</v>
      </c>
      <c r="G7462" s="2">
        <f t="shared" si="1402"/>
        <v>0</v>
      </c>
      <c r="H7462" s="2">
        <f>MIN(Inputs!$B$2, (Inputs!$B$14 - F7462)/Inputs!$B$15)</f>
        <v>0</v>
      </c>
      <c r="I7462" s="2">
        <f>MAX(MIN(Inputs!$B$2, F7462*Inputs!$B$16, Inputs!$B$14*Inputs!$B$4 - G7462), 0)</f>
        <v>170</v>
      </c>
      <c r="J7462" s="2">
        <f>MAX(MIN(Inputs!$B$2, F7462*Inputs!$B$16, (Inputs!$B$14-F7462)/Inputs!$B$15)*Inputs!$B$9, 0)</f>
        <v>0</v>
      </c>
      <c r="K7462" s="2">
        <f>MAX(E7462*Inputs!$B$5 - B7462 - Inputs!$B$8, 0) * H7462</f>
        <v>0</v>
      </c>
      <c r="L7462" s="2">
        <f>IF(B7462 &gt;= D7462*Inputs!$B$10, MAX(B7462 - E7462/Inputs!$B$5 - Inputs!$B$8, 0) * I7462, 0)</f>
        <v>354.72596814403255</v>
      </c>
      <c r="M7462" s="2">
        <f t="shared" si="1394"/>
        <v>0</v>
      </c>
      <c r="N7462" s="3" t="str">
        <f t="shared" si="1395"/>
        <v>Discharge</v>
      </c>
      <c r="O7462" s="3" t="str">
        <f t="shared" si="1403"/>
        <v>Discharge</v>
      </c>
      <c r="P7462" s="2">
        <f t="shared" si="1396"/>
        <v>0</v>
      </c>
      <c r="Q7462" s="2">
        <f t="shared" si="1397"/>
        <v>170</v>
      </c>
      <c r="R7462" s="2">
        <f t="shared" si="1398"/>
        <v>0</v>
      </c>
      <c r="S7462" s="2">
        <f t="shared" si="1399"/>
        <v>11831.217639727853</v>
      </c>
      <c r="T7462" s="2">
        <f t="shared" si="1400"/>
        <v>0</v>
      </c>
      <c r="U7462" s="2">
        <f>IF(O7462="Reg", R7462 * Inputs!$B$7, 0)</f>
        <v>0</v>
      </c>
      <c r="V7462" s="2">
        <f>MAX(F7462 + P7462*Inputs!$B$15 - (Q7462/Inputs!$B$16) - U7462, 0)</f>
        <v>170</v>
      </c>
    </row>
    <row r="7463" spans="1:22" x14ac:dyDescent="0.3">
      <c r="A7463" s="1">
        <v>46333.875</v>
      </c>
      <c r="B7463" s="2">
        <v>50.590755127917262</v>
      </c>
      <c r="C7463" s="2">
        <v>6.3495177479041818</v>
      </c>
      <c r="D7463" s="2">
        <f t="shared" si="1392"/>
        <v>32.792806385600791</v>
      </c>
      <c r="E7463" s="2">
        <f t="shared" si="1393"/>
        <v>32.309385050557118</v>
      </c>
      <c r="F7463" s="2">
        <f t="shared" si="1401"/>
        <v>170</v>
      </c>
      <c r="G7463" s="2">
        <f t="shared" si="1402"/>
        <v>170</v>
      </c>
      <c r="H7463" s="2">
        <f>MIN(Inputs!$B$2, (Inputs!$B$14 - F7463)/Inputs!$B$15)</f>
        <v>170</v>
      </c>
      <c r="I7463" s="2">
        <f>MAX(MIN(Inputs!$B$2, F7463*Inputs!$B$16, Inputs!$B$14*Inputs!$B$4 - G7463), 0)</f>
        <v>170</v>
      </c>
      <c r="J7463" s="2">
        <f>MAX(MIN(Inputs!$B$2, F7463*Inputs!$B$16, (Inputs!$B$14-F7463)/Inputs!$B$15)*Inputs!$B$9, 0)</f>
        <v>136</v>
      </c>
      <c r="K7463" s="2">
        <f>MAX(E7463*Inputs!$B$5 - B7463 - Inputs!$B$8, 0) * H7463</f>
        <v>0</v>
      </c>
      <c r="L7463" s="2">
        <f>IF(B7463 &gt;= D7463*Inputs!$B$10, MAX(B7463 - E7463/Inputs!$B$5 - Inputs!$B$8, 0) * I7463, 0)</f>
        <v>0</v>
      </c>
      <c r="M7463" s="2">
        <f t="shared" si="1394"/>
        <v>863.53441371496876</v>
      </c>
      <c r="N7463" s="3" t="str">
        <f t="shared" si="1395"/>
        <v>Reg</v>
      </c>
      <c r="O7463" s="3" t="str">
        <f t="shared" si="1403"/>
        <v>Discharge</v>
      </c>
      <c r="P7463" s="2">
        <f t="shared" si="1396"/>
        <v>0</v>
      </c>
      <c r="Q7463" s="2">
        <f t="shared" si="1397"/>
        <v>170</v>
      </c>
      <c r="R7463" s="2">
        <f t="shared" si="1398"/>
        <v>0</v>
      </c>
      <c r="S7463" s="2">
        <f t="shared" si="1399"/>
        <v>8600.4283717459348</v>
      </c>
      <c r="T7463" s="2">
        <f t="shared" si="1400"/>
        <v>0</v>
      </c>
      <c r="U7463" s="2">
        <f>IF(O7463="Reg", R7463 * Inputs!$B$7, 0)</f>
        <v>0</v>
      </c>
      <c r="V7463" s="2">
        <f>MAX(F7463 + P7463*Inputs!$B$15 - (Q7463/Inputs!$B$16) - U7463, 0)</f>
        <v>0</v>
      </c>
    </row>
    <row r="7464" spans="1:22" x14ac:dyDescent="0.3">
      <c r="A7464" s="1">
        <v>46333.916666666657</v>
      </c>
      <c r="B7464" s="2">
        <v>46.991562023211273</v>
      </c>
      <c r="C7464" s="2">
        <v>12.65205232026981</v>
      </c>
      <c r="D7464" s="2">
        <f t="shared" si="1392"/>
        <v>32.792806385600791</v>
      </c>
      <c r="E7464" s="2">
        <f t="shared" si="1393"/>
        <v>25.130083594671873</v>
      </c>
      <c r="F7464" s="2">
        <f t="shared" si="1401"/>
        <v>0</v>
      </c>
      <c r="G7464" s="2">
        <f t="shared" si="1402"/>
        <v>340</v>
      </c>
      <c r="H7464" s="2">
        <f>MIN(Inputs!$B$2, (Inputs!$B$14 - F7464)/Inputs!$B$15)</f>
        <v>170</v>
      </c>
      <c r="I7464" s="2">
        <f>MAX(MIN(Inputs!$B$2, F7464*Inputs!$B$16, Inputs!$B$14*Inputs!$B$4 - G7464), 0)</f>
        <v>0</v>
      </c>
      <c r="J7464" s="2">
        <f>MAX(MIN(Inputs!$B$2, F7464*Inputs!$B$16, (Inputs!$B$14-F7464)/Inputs!$B$15)*Inputs!$B$9, 0)</f>
        <v>0</v>
      </c>
      <c r="K7464" s="2">
        <f>MAX(E7464*Inputs!$B$5 - B7464 - Inputs!$B$8, 0) * H7464</f>
        <v>0</v>
      </c>
      <c r="L7464" s="2">
        <f>IF(B7464 &gt;= D7464*Inputs!$B$10, MAX(B7464 - E7464/Inputs!$B$5 - Inputs!$B$8, 0) * I7464, 0)</f>
        <v>0</v>
      </c>
      <c r="M7464" s="2">
        <f t="shared" si="1394"/>
        <v>0</v>
      </c>
      <c r="N7464" s="3" t="str">
        <f t="shared" si="1395"/>
        <v>Idle</v>
      </c>
      <c r="O7464" s="3" t="str">
        <f t="shared" si="1403"/>
        <v>Idle</v>
      </c>
      <c r="P7464" s="2">
        <f t="shared" si="1396"/>
        <v>0</v>
      </c>
      <c r="Q7464" s="2">
        <f t="shared" si="1397"/>
        <v>0</v>
      </c>
      <c r="R7464" s="2">
        <f t="shared" si="1398"/>
        <v>0</v>
      </c>
      <c r="S7464" s="2">
        <f t="shared" si="1399"/>
        <v>0</v>
      </c>
      <c r="T7464" s="2">
        <f t="shared" si="1400"/>
        <v>0</v>
      </c>
      <c r="U7464" s="2">
        <f>IF(O7464="Reg", R7464 * Inputs!$B$7, 0)</f>
        <v>0</v>
      </c>
      <c r="V7464" s="2">
        <f>MAX(F7464 + P7464*Inputs!$B$15 - (Q7464/Inputs!$B$16) - U7464, 0)</f>
        <v>0</v>
      </c>
    </row>
    <row r="7465" spans="1:22" x14ac:dyDescent="0.3">
      <c r="A7465" s="1">
        <v>46333.958333333343</v>
      </c>
      <c r="B7465" s="2">
        <v>37.395374683405187</v>
      </c>
      <c r="C7465" s="2">
        <v>7.94848820667608</v>
      </c>
      <c r="D7465" s="2">
        <f t="shared" si="1392"/>
        <v>32.792806385600791</v>
      </c>
      <c r="E7465" s="2">
        <f t="shared" si="1393"/>
        <v>17.298156590803323</v>
      </c>
      <c r="F7465" s="2">
        <f t="shared" si="1401"/>
        <v>0</v>
      </c>
      <c r="G7465" s="2">
        <f t="shared" si="1402"/>
        <v>340</v>
      </c>
      <c r="H7465" s="2">
        <f>MIN(Inputs!$B$2, (Inputs!$B$14 - F7465)/Inputs!$B$15)</f>
        <v>170</v>
      </c>
      <c r="I7465" s="2">
        <f>MAX(MIN(Inputs!$B$2, F7465*Inputs!$B$16, Inputs!$B$14*Inputs!$B$4 - G7465), 0)</f>
        <v>0</v>
      </c>
      <c r="J7465" s="2">
        <f>MAX(MIN(Inputs!$B$2, F7465*Inputs!$B$16, (Inputs!$B$14-F7465)/Inputs!$B$15)*Inputs!$B$9, 0)</f>
        <v>0</v>
      </c>
      <c r="K7465" s="2">
        <f>MAX(E7465*Inputs!$B$5 - B7465 - Inputs!$B$8, 0) * H7465</f>
        <v>0</v>
      </c>
      <c r="L7465" s="2">
        <f>IF(B7465 &gt;= D7465*Inputs!$B$10, MAX(B7465 - E7465/Inputs!$B$5 - Inputs!$B$8, 0) * I7465, 0)</f>
        <v>0</v>
      </c>
      <c r="M7465" s="2">
        <f t="shared" si="1394"/>
        <v>0</v>
      </c>
      <c r="N7465" s="3" t="str">
        <f t="shared" si="1395"/>
        <v>Idle</v>
      </c>
      <c r="O7465" s="3" t="str">
        <f t="shared" si="1403"/>
        <v>Idle</v>
      </c>
      <c r="P7465" s="2">
        <f t="shared" si="1396"/>
        <v>0</v>
      </c>
      <c r="Q7465" s="2">
        <f t="shared" si="1397"/>
        <v>0</v>
      </c>
      <c r="R7465" s="2">
        <f t="shared" si="1398"/>
        <v>0</v>
      </c>
      <c r="S7465" s="2">
        <f t="shared" si="1399"/>
        <v>0</v>
      </c>
      <c r="T7465" s="2">
        <f t="shared" si="1400"/>
        <v>0</v>
      </c>
      <c r="U7465" s="2">
        <f>IF(O7465="Reg", R7465 * Inputs!$B$7, 0)</f>
        <v>0</v>
      </c>
      <c r="V7465" s="2">
        <f>MAX(F7465 + P7465*Inputs!$B$15 - (Q7465/Inputs!$B$16) - U7465, 0)</f>
        <v>0</v>
      </c>
    </row>
    <row r="7466" spans="1:22" x14ac:dyDescent="0.3">
      <c r="A7466" s="1">
        <v>46334</v>
      </c>
      <c r="B7466" s="2">
        <v>29.211909161200278</v>
      </c>
      <c r="C7466" s="2">
        <v>3.596610691075127</v>
      </c>
      <c r="D7466" s="2">
        <f t="shared" si="1392"/>
        <v>31.646016787677002</v>
      </c>
      <c r="E7466" s="2">
        <f t="shared" si="1393"/>
        <v>11.065594143569127</v>
      </c>
      <c r="F7466" s="2">
        <f t="shared" si="1401"/>
        <v>0</v>
      </c>
      <c r="G7466" s="2">
        <f t="shared" si="1402"/>
        <v>0</v>
      </c>
      <c r="H7466" s="2">
        <f>MIN(Inputs!$B$2, (Inputs!$B$14 - F7466)/Inputs!$B$15)</f>
        <v>170</v>
      </c>
      <c r="I7466" s="2">
        <f>MAX(MIN(Inputs!$B$2, F7466*Inputs!$B$16, Inputs!$B$14*Inputs!$B$4 - G7466), 0)</f>
        <v>0</v>
      </c>
      <c r="J7466" s="2">
        <f>MAX(MIN(Inputs!$B$2, F7466*Inputs!$B$16, (Inputs!$B$14-F7466)/Inputs!$B$15)*Inputs!$B$9, 0)</f>
        <v>0</v>
      </c>
      <c r="K7466" s="2">
        <f>MAX(E7466*Inputs!$B$5 - B7466 - Inputs!$B$8, 0) * H7466</f>
        <v>0</v>
      </c>
      <c r="L7466" s="2">
        <f>IF(B7466 &gt;= D7466*Inputs!$B$10, MAX(B7466 - E7466/Inputs!$B$5 - Inputs!$B$8, 0) * I7466, 0)</f>
        <v>0</v>
      </c>
      <c r="M7466" s="2">
        <f t="shared" si="1394"/>
        <v>0</v>
      </c>
      <c r="N7466" s="3" t="str">
        <f t="shared" si="1395"/>
        <v>Idle</v>
      </c>
      <c r="O7466" s="3" t="str">
        <f t="shared" si="1403"/>
        <v>Idle</v>
      </c>
      <c r="P7466" s="2">
        <f t="shared" si="1396"/>
        <v>0</v>
      </c>
      <c r="Q7466" s="2">
        <f t="shared" si="1397"/>
        <v>0</v>
      </c>
      <c r="R7466" s="2">
        <f t="shared" si="1398"/>
        <v>0</v>
      </c>
      <c r="S7466" s="2">
        <f t="shared" si="1399"/>
        <v>0</v>
      </c>
      <c r="T7466" s="2">
        <f t="shared" si="1400"/>
        <v>0</v>
      </c>
      <c r="U7466" s="2">
        <f>IF(O7466="Reg", R7466 * Inputs!$B$7, 0)</f>
        <v>0</v>
      </c>
      <c r="V7466" s="2">
        <f>MAX(F7466 + P7466*Inputs!$B$15 - (Q7466/Inputs!$B$16) - U7466, 0)</f>
        <v>0</v>
      </c>
    </row>
    <row r="7467" spans="1:22" x14ac:dyDescent="0.3">
      <c r="A7467" s="1">
        <v>46334.041666666657</v>
      </c>
      <c r="B7467" s="2">
        <v>17.061330687999629</v>
      </c>
      <c r="C7467" s="2">
        <v>1.781606379417507</v>
      </c>
      <c r="D7467" s="2">
        <f t="shared" si="1392"/>
        <v>31.646016787677002</v>
      </c>
      <c r="E7467" s="2">
        <f t="shared" si="1393"/>
        <v>6.1969426167024126</v>
      </c>
      <c r="F7467" s="2">
        <f t="shared" si="1401"/>
        <v>0</v>
      </c>
      <c r="G7467" s="2">
        <f t="shared" si="1402"/>
        <v>0</v>
      </c>
      <c r="H7467" s="2">
        <f>MIN(Inputs!$B$2, (Inputs!$B$14 - F7467)/Inputs!$B$15)</f>
        <v>170</v>
      </c>
      <c r="I7467" s="2">
        <f>MAX(MIN(Inputs!$B$2, F7467*Inputs!$B$16, Inputs!$B$14*Inputs!$B$4 - G7467), 0)</f>
        <v>0</v>
      </c>
      <c r="J7467" s="2">
        <f>MAX(MIN(Inputs!$B$2, F7467*Inputs!$B$16, (Inputs!$B$14-F7467)/Inputs!$B$15)*Inputs!$B$9, 0)</f>
        <v>0</v>
      </c>
      <c r="K7467" s="2">
        <f>MAX(E7467*Inputs!$B$5 - B7467 - Inputs!$B$8, 0) * H7467</f>
        <v>0</v>
      </c>
      <c r="L7467" s="2">
        <f>IF(B7467 &gt;= D7467*Inputs!$B$10, MAX(B7467 - E7467/Inputs!$B$5 - Inputs!$B$8, 0) * I7467, 0)</f>
        <v>0</v>
      </c>
      <c r="M7467" s="2">
        <f t="shared" si="1394"/>
        <v>0</v>
      </c>
      <c r="N7467" s="3" t="str">
        <f t="shared" si="1395"/>
        <v>Idle</v>
      </c>
      <c r="O7467" s="3" t="str">
        <f t="shared" si="1403"/>
        <v>Idle</v>
      </c>
      <c r="P7467" s="2">
        <f t="shared" si="1396"/>
        <v>0</v>
      </c>
      <c r="Q7467" s="2">
        <f t="shared" si="1397"/>
        <v>0</v>
      </c>
      <c r="R7467" s="2">
        <f t="shared" si="1398"/>
        <v>0</v>
      </c>
      <c r="S7467" s="2">
        <f t="shared" si="1399"/>
        <v>0</v>
      </c>
      <c r="T7467" s="2">
        <f t="shared" si="1400"/>
        <v>0</v>
      </c>
      <c r="U7467" s="2">
        <f>IF(O7467="Reg", R7467 * Inputs!$B$7, 0)</f>
        <v>0</v>
      </c>
      <c r="V7467" s="2">
        <f>MAX(F7467 + P7467*Inputs!$B$15 - (Q7467/Inputs!$B$16) - U7467, 0)</f>
        <v>0</v>
      </c>
    </row>
    <row r="7468" spans="1:22" x14ac:dyDescent="0.3">
      <c r="A7468" s="1">
        <v>46334.083333333343</v>
      </c>
      <c r="B7468" s="2">
        <v>12.6053786196091</v>
      </c>
      <c r="C7468" s="2">
        <v>3.7323537854677058</v>
      </c>
      <c r="D7468" s="2">
        <f t="shared" si="1392"/>
        <v>31.646016787677002</v>
      </c>
      <c r="E7468" s="2">
        <f t="shared" si="1393"/>
        <v>3.3533875020358082</v>
      </c>
      <c r="F7468" s="2">
        <f t="shared" si="1401"/>
        <v>0</v>
      </c>
      <c r="G7468" s="2">
        <f t="shared" si="1402"/>
        <v>0</v>
      </c>
      <c r="H7468" s="2">
        <f>MIN(Inputs!$B$2, (Inputs!$B$14 - F7468)/Inputs!$B$15)</f>
        <v>170</v>
      </c>
      <c r="I7468" s="2">
        <f>MAX(MIN(Inputs!$B$2, F7468*Inputs!$B$16, Inputs!$B$14*Inputs!$B$4 - G7468), 0)</f>
        <v>0</v>
      </c>
      <c r="J7468" s="2">
        <f>MAX(MIN(Inputs!$B$2, F7468*Inputs!$B$16, (Inputs!$B$14-F7468)/Inputs!$B$15)*Inputs!$B$9, 0)</f>
        <v>0</v>
      </c>
      <c r="K7468" s="2">
        <f>MAX(E7468*Inputs!$B$5 - B7468 - Inputs!$B$8, 0) * H7468</f>
        <v>0</v>
      </c>
      <c r="L7468" s="2">
        <f>IF(B7468 &gt;= D7468*Inputs!$B$10, MAX(B7468 - E7468/Inputs!$B$5 - Inputs!$B$8, 0) * I7468, 0)</f>
        <v>0</v>
      </c>
      <c r="M7468" s="2">
        <f t="shared" si="1394"/>
        <v>0</v>
      </c>
      <c r="N7468" s="3" t="str">
        <f t="shared" si="1395"/>
        <v>Idle</v>
      </c>
      <c r="O7468" s="3" t="str">
        <f t="shared" si="1403"/>
        <v>Idle</v>
      </c>
      <c r="P7468" s="2">
        <f t="shared" si="1396"/>
        <v>0</v>
      </c>
      <c r="Q7468" s="2">
        <f t="shared" si="1397"/>
        <v>0</v>
      </c>
      <c r="R7468" s="2">
        <f t="shared" si="1398"/>
        <v>0</v>
      </c>
      <c r="S7468" s="2">
        <f t="shared" si="1399"/>
        <v>0</v>
      </c>
      <c r="T7468" s="2">
        <f t="shared" si="1400"/>
        <v>0</v>
      </c>
      <c r="U7468" s="2">
        <f>IF(O7468="Reg", R7468 * Inputs!$B$7, 0)</f>
        <v>0</v>
      </c>
      <c r="V7468" s="2">
        <f>MAX(F7468 + P7468*Inputs!$B$15 - (Q7468/Inputs!$B$16) - U7468, 0)</f>
        <v>0</v>
      </c>
    </row>
    <row r="7469" spans="1:22" x14ac:dyDescent="0.3">
      <c r="A7469" s="1">
        <v>46334.125</v>
      </c>
      <c r="B7469" s="2">
        <v>7.5149463926057507</v>
      </c>
      <c r="C7469" s="2">
        <v>3.883777784081746</v>
      </c>
      <c r="D7469" s="2">
        <f t="shared" si="1392"/>
        <v>31.646016787677002</v>
      </c>
      <c r="E7469" s="2">
        <f t="shared" si="1393"/>
        <v>1.2524910654342918</v>
      </c>
      <c r="F7469" s="2">
        <f t="shared" si="1401"/>
        <v>0</v>
      </c>
      <c r="G7469" s="2">
        <f t="shared" si="1402"/>
        <v>0</v>
      </c>
      <c r="H7469" s="2">
        <f>MIN(Inputs!$B$2, (Inputs!$B$14 - F7469)/Inputs!$B$15)</f>
        <v>170</v>
      </c>
      <c r="I7469" s="2">
        <f>MAX(MIN(Inputs!$B$2, F7469*Inputs!$B$16, Inputs!$B$14*Inputs!$B$4 - G7469), 0)</f>
        <v>0</v>
      </c>
      <c r="J7469" s="2">
        <f>MAX(MIN(Inputs!$B$2, F7469*Inputs!$B$16, (Inputs!$B$14-F7469)/Inputs!$B$15)*Inputs!$B$9, 0)</f>
        <v>0</v>
      </c>
      <c r="K7469" s="2">
        <f>MAX(E7469*Inputs!$B$5 - B7469 - Inputs!$B$8, 0) * H7469</f>
        <v>0</v>
      </c>
      <c r="L7469" s="2">
        <f>IF(B7469 &gt;= D7469*Inputs!$B$10, MAX(B7469 - E7469/Inputs!$B$5 - Inputs!$B$8, 0) * I7469, 0)</f>
        <v>0</v>
      </c>
      <c r="M7469" s="2">
        <f t="shared" si="1394"/>
        <v>0</v>
      </c>
      <c r="N7469" s="3" t="str">
        <f t="shared" si="1395"/>
        <v>Idle</v>
      </c>
      <c r="O7469" s="3" t="str">
        <f t="shared" si="1403"/>
        <v>Idle</v>
      </c>
      <c r="P7469" s="2">
        <f t="shared" si="1396"/>
        <v>0</v>
      </c>
      <c r="Q7469" s="2">
        <f t="shared" si="1397"/>
        <v>0</v>
      </c>
      <c r="R7469" s="2">
        <f t="shared" si="1398"/>
        <v>0</v>
      </c>
      <c r="S7469" s="2">
        <f t="shared" si="1399"/>
        <v>0</v>
      </c>
      <c r="T7469" s="2">
        <f t="shared" si="1400"/>
        <v>0</v>
      </c>
      <c r="U7469" s="2">
        <f>IF(O7469="Reg", R7469 * Inputs!$B$7, 0)</f>
        <v>0</v>
      </c>
      <c r="V7469" s="2">
        <f>MAX(F7469 + P7469*Inputs!$B$15 - (Q7469/Inputs!$B$16) - U7469, 0)</f>
        <v>0</v>
      </c>
    </row>
    <row r="7470" spans="1:22" x14ac:dyDescent="0.3">
      <c r="A7470" s="1">
        <v>46334.166666666657</v>
      </c>
      <c r="B7470" s="2">
        <v>0</v>
      </c>
      <c r="C7470" s="2">
        <v>6.7231174724222376</v>
      </c>
      <c r="D7470" s="2">
        <f t="shared" si="1392"/>
        <v>31.646016787677002</v>
      </c>
      <c r="E7470" s="2">
        <f t="shared" si="1393"/>
        <v>1.2650223993989986</v>
      </c>
      <c r="F7470" s="2">
        <f t="shared" si="1401"/>
        <v>0</v>
      </c>
      <c r="G7470" s="2">
        <f t="shared" si="1402"/>
        <v>0</v>
      </c>
      <c r="H7470" s="2">
        <f>MIN(Inputs!$B$2, (Inputs!$B$14 - F7470)/Inputs!$B$15)</f>
        <v>170</v>
      </c>
      <c r="I7470" s="2">
        <f>MAX(MIN(Inputs!$B$2, F7470*Inputs!$B$16, Inputs!$B$14*Inputs!$B$4 - G7470), 0)</f>
        <v>0</v>
      </c>
      <c r="J7470" s="2">
        <f>MAX(MIN(Inputs!$B$2, F7470*Inputs!$B$16, (Inputs!$B$14-F7470)/Inputs!$B$15)*Inputs!$B$9, 0)</f>
        <v>0</v>
      </c>
      <c r="K7470" s="2">
        <f>MAX(E7470*Inputs!$B$5 - B7470 - Inputs!$B$8, 0) * H7470</f>
        <v>0</v>
      </c>
      <c r="L7470" s="2">
        <f>IF(B7470 &gt;= D7470*Inputs!$B$10, MAX(B7470 - E7470/Inputs!$B$5 - Inputs!$B$8, 0) * I7470, 0)</f>
        <v>0</v>
      </c>
      <c r="M7470" s="2">
        <f t="shared" si="1394"/>
        <v>0</v>
      </c>
      <c r="N7470" s="3" t="str">
        <f t="shared" si="1395"/>
        <v>Idle</v>
      </c>
      <c r="O7470" s="3" t="str">
        <f t="shared" si="1403"/>
        <v>Idle</v>
      </c>
      <c r="P7470" s="2">
        <f t="shared" si="1396"/>
        <v>0</v>
      </c>
      <c r="Q7470" s="2">
        <f t="shared" si="1397"/>
        <v>0</v>
      </c>
      <c r="R7470" s="2">
        <f t="shared" si="1398"/>
        <v>0</v>
      </c>
      <c r="S7470" s="2">
        <f t="shared" si="1399"/>
        <v>0</v>
      </c>
      <c r="T7470" s="2">
        <f t="shared" si="1400"/>
        <v>0</v>
      </c>
      <c r="U7470" s="2">
        <f>IF(O7470="Reg", R7470 * Inputs!$B$7, 0)</f>
        <v>0</v>
      </c>
      <c r="V7470" s="2">
        <f>MAX(F7470 + P7470*Inputs!$B$15 - (Q7470/Inputs!$B$16) - U7470, 0)</f>
        <v>0</v>
      </c>
    </row>
    <row r="7471" spans="1:22" x14ac:dyDescent="0.3">
      <c r="A7471" s="1">
        <v>46334.208333333343</v>
      </c>
      <c r="B7471" s="2">
        <v>0</v>
      </c>
      <c r="C7471" s="2">
        <v>1.813060981211019</v>
      </c>
      <c r="D7471" s="2">
        <f t="shared" si="1392"/>
        <v>31.646016787677002</v>
      </c>
      <c r="E7471" s="2">
        <f t="shared" si="1393"/>
        <v>4.7078174124307406</v>
      </c>
      <c r="F7471" s="2">
        <f t="shared" si="1401"/>
        <v>0</v>
      </c>
      <c r="G7471" s="2">
        <f t="shared" si="1402"/>
        <v>0</v>
      </c>
      <c r="H7471" s="2">
        <f>MIN(Inputs!$B$2, (Inputs!$B$14 - F7471)/Inputs!$B$15)</f>
        <v>170</v>
      </c>
      <c r="I7471" s="2">
        <f>MAX(MIN(Inputs!$B$2, F7471*Inputs!$B$16, Inputs!$B$14*Inputs!$B$4 - G7471), 0)</f>
        <v>0</v>
      </c>
      <c r="J7471" s="2">
        <f>MAX(MIN(Inputs!$B$2, F7471*Inputs!$B$16, (Inputs!$B$14-F7471)/Inputs!$B$15)*Inputs!$B$9, 0)</f>
        <v>0</v>
      </c>
      <c r="K7471" s="2">
        <f>MAX(E7471*Inputs!$B$5 - B7471 - Inputs!$B$8, 0) * H7471</f>
        <v>0</v>
      </c>
      <c r="L7471" s="2">
        <f>IF(B7471 &gt;= D7471*Inputs!$B$10, MAX(B7471 - E7471/Inputs!$B$5 - Inputs!$B$8, 0) * I7471, 0)</f>
        <v>0</v>
      </c>
      <c r="M7471" s="2">
        <f t="shared" si="1394"/>
        <v>0</v>
      </c>
      <c r="N7471" s="3" t="str">
        <f t="shared" si="1395"/>
        <v>Idle</v>
      </c>
      <c r="O7471" s="3" t="str">
        <f t="shared" si="1403"/>
        <v>Idle</v>
      </c>
      <c r="P7471" s="2">
        <f t="shared" si="1396"/>
        <v>0</v>
      </c>
      <c r="Q7471" s="2">
        <f t="shared" si="1397"/>
        <v>0</v>
      </c>
      <c r="R7471" s="2">
        <f t="shared" si="1398"/>
        <v>0</v>
      </c>
      <c r="S7471" s="2">
        <f t="shared" si="1399"/>
        <v>0</v>
      </c>
      <c r="T7471" s="2">
        <f t="shared" si="1400"/>
        <v>0</v>
      </c>
      <c r="U7471" s="2">
        <f>IF(O7471="Reg", R7471 * Inputs!$B$7, 0)</f>
        <v>0</v>
      </c>
      <c r="V7471" s="2">
        <f>MAX(F7471 + P7471*Inputs!$B$15 - (Q7471/Inputs!$B$16) - U7471, 0)</f>
        <v>0</v>
      </c>
    </row>
    <row r="7472" spans="1:22" x14ac:dyDescent="0.3">
      <c r="A7472" s="1">
        <v>46334.25</v>
      </c>
      <c r="B7472" s="2">
        <v>0</v>
      </c>
      <c r="C7472" s="2">
        <v>14.28003164531613</v>
      </c>
      <c r="D7472" s="2">
        <f t="shared" si="1392"/>
        <v>31.646016787677002</v>
      </c>
      <c r="E7472" s="2">
        <f t="shared" si="1393"/>
        <v>7.3507784476592919</v>
      </c>
      <c r="F7472" s="2">
        <f t="shared" si="1401"/>
        <v>0</v>
      </c>
      <c r="G7472" s="2">
        <f t="shared" si="1402"/>
        <v>0</v>
      </c>
      <c r="H7472" s="2">
        <f>MIN(Inputs!$B$2, (Inputs!$B$14 - F7472)/Inputs!$B$15)</f>
        <v>170</v>
      </c>
      <c r="I7472" s="2">
        <f>MAX(MIN(Inputs!$B$2, F7472*Inputs!$B$16, Inputs!$B$14*Inputs!$B$4 - G7472), 0)</f>
        <v>0</v>
      </c>
      <c r="J7472" s="2">
        <f>MAX(MIN(Inputs!$B$2, F7472*Inputs!$B$16, (Inputs!$B$14-F7472)/Inputs!$B$15)*Inputs!$B$9, 0)</f>
        <v>0</v>
      </c>
      <c r="K7472" s="2">
        <f>MAX(E7472*Inputs!$B$5 - B7472 - Inputs!$B$8, 0) * H7472</f>
        <v>0</v>
      </c>
      <c r="L7472" s="2">
        <f>IF(B7472 &gt;= D7472*Inputs!$B$10, MAX(B7472 - E7472/Inputs!$B$5 - Inputs!$B$8, 0) * I7472, 0)</f>
        <v>0</v>
      </c>
      <c r="M7472" s="2">
        <f t="shared" si="1394"/>
        <v>0</v>
      </c>
      <c r="N7472" s="3" t="str">
        <f t="shared" si="1395"/>
        <v>Idle</v>
      </c>
      <c r="O7472" s="3" t="str">
        <f t="shared" si="1403"/>
        <v>Idle</v>
      </c>
      <c r="P7472" s="2">
        <f t="shared" si="1396"/>
        <v>0</v>
      </c>
      <c r="Q7472" s="2">
        <f t="shared" si="1397"/>
        <v>0</v>
      </c>
      <c r="R7472" s="2">
        <f t="shared" si="1398"/>
        <v>0</v>
      </c>
      <c r="S7472" s="2">
        <f t="shared" si="1399"/>
        <v>0</v>
      </c>
      <c r="T7472" s="2">
        <f t="shared" si="1400"/>
        <v>0</v>
      </c>
      <c r="U7472" s="2">
        <f>IF(O7472="Reg", R7472 * Inputs!$B$7, 0)</f>
        <v>0</v>
      </c>
      <c r="V7472" s="2">
        <f>MAX(F7472 + P7472*Inputs!$B$15 - (Q7472/Inputs!$B$16) - U7472, 0)</f>
        <v>0</v>
      </c>
    </row>
    <row r="7473" spans="1:22" x14ac:dyDescent="0.3">
      <c r="A7473" s="1">
        <v>46334.291666666657</v>
      </c>
      <c r="B7473" s="2">
        <v>0</v>
      </c>
      <c r="C7473" s="2">
        <v>13.925104416703061</v>
      </c>
      <c r="D7473" s="2">
        <f t="shared" si="1392"/>
        <v>31.646016787677002</v>
      </c>
      <c r="E7473" s="2">
        <f t="shared" si="1393"/>
        <v>11.431897214325131</v>
      </c>
      <c r="F7473" s="2">
        <f t="shared" si="1401"/>
        <v>0</v>
      </c>
      <c r="G7473" s="2">
        <f t="shared" si="1402"/>
        <v>0</v>
      </c>
      <c r="H7473" s="2">
        <f>MIN(Inputs!$B$2, (Inputs!$B$14 - F7473)/Inputs!$B$15)</f>
        <v>170</v>
      </c>
      <c r="I7473" s="2">
        <f>MAX(MIN(Inputs!$B$2, F7473*Inputs!$B$16, Inputs!$B$14*Inputs!$B$4 - G7473), 0)</f>
        <v>0</v>
      </c>
      <c r="J7473" s="2">
        <f>MAX(MIN(Inputs!$B$2, F7473*Inputs!$B$16, (Inputs!$B$14-F7473)/Inputs!$B$15)*Inputs!$B$9, 0)</f>
        <v>0</v>
      </c>
      <c r="K7473" s="2">
        <f>MAX(E7473*Inputs!$B$5 - B7473 - Inputs!$B$8, 0) * H7473</f>
        <v>0</v>
      </c>
      <c r="L7473" s="2">
        <f>IF(B7473 &gt;= D7473*Inputs!$B$10, MAX(B7473 - E7473/Inputs!$B$5 - Inputs!$B$8, 0) * I7473, 0)</f>
        <v>0</v>
      </c>
      <c r="M7473" s="2">
        <f t="shared" si="1394"/>
        <v>0</v>
      </c>
      <c r="N7473" s="3" t="str">
        <f t="shared" si="1395"/>
        <v>Idle</v>
      </c>
      <c r="O7473" s="3" t="str">
        <f t="shared" si="1403"/>
        <v>Idle</v>
      </c>
      <c r="P7473" s="2">
        <f t="shared" si="1396"/>
        <v>0</v>
      </c>
      <c r="Q7473" s="2">
        <f t="shared" si="1397"/>
        <v>0</v>
      </c>
      <c r="R7473" s="2">
        <f t="shared" si="1398"/>
        <v>0</v>
      </c>
      <c r="S7473" s="2">
        <f t="shared" si="1399"/>
        <v>0</v>
      </c>
      <c r="T7473" s="2">
        <f t="shared" si="1400"/>
        <v>0</v>
      </c>
      <c r="U7473" s="2">
        <f>IF(O7473="Reg", R7473 * Inputs!$B$7, 0)</f>
        <v>0</v>
      </c>
      <c r="V7473" s="2">
        <f>MAX(F7473 + P7473*Inputs!$B$15 - (Q7473/Inputs!$B$16) - U7473, 0)</f>
        <v>0</v>
      </c>
    </row>
    <row r="7474" spans="1:22" x14ac:dyDescent="0.3">
      <c r="A7474" s="1">
        <v>46334.333333333343</v>
      </c>
      <c r="B7474" s="2">
        <v>0</v>
      </c>
      <c r="C7474" s="2">
        <v>10.748850874543781</v>
      </c>
      <c r="D7474" s="2">
        <f t="shared" si="1392"/>
        <v>31.646016787677002</v>
      </c>
      <c r="E7474" s="2">
        <f t="shared" si="1393"/>
        <v>19.015245760480237</v>
      </c>
      <c r="F7474" s="2">
        <f t="shared" si="1401"/>
        <v>0</v>
      </c>
      <c r="G7474" s="2">
        <f t="shared" si="1402"/>
        <v>0</v>
      </c>
      <c r="H7474" s="2">
        <f>MIN(Inputs!$B$2, (Inputs!$B$14 - F7474)/Inputs!$B$15)</f>
        <v>170</v>
      </c>
      <c r="I7474" s="2">
        <f>MAX(MIN(Inputs!$B$2, F7474*Inputs!$B$16, Inputs!$B$14*Inputs!$B$4 - G7474), 0)</f>
        <v>0</v>
      </c>
      <c r="J7474" s="2">
        <f>MAX(MIN(Inputs!$B$2, F7474*Inputs!$B$16, (Inputs!$B$14-F7474)/Inputs!$B$15)*Inputs!$B$9, 0)</f>
        <v>0</v>
      </c>
      <c r="K7474" s="2">
        <f>MAX(E7474*Inputs!$B$5 - B7474 - Inputs!$B$8, 0) * H7474</f>
        <v>0</v>
      </c>
      <c r="L7474" s="2">
        <f>IF(B7474 &gt;= D7474*Inputs!$B$10, MAX(B7474 - E7474/Inputs!$B$5 - Inputs!$B$8, 0) * I7474, 0)</f>
        <v>0</v>
      </c>
      <c r="M7474" s="2">
        <f t="shared" si="1394"/>
        <v>0</v>
      </c>
      <c r="N7474" s="3" t="str">
        <f t="shared" si="1395"/>
        <v>Idle</v>
      </c>
      <c r="O7474" s="3" t="str">
        <f t="shared" si="1403"/>
        <v>Idle</v>
      </c>
      <c r="P7474" s="2">
        <f t="shared" si="1396"/>
        <v>0</v>
      </c>
      <c r="Q7474" s="2">
        <f t="shared" si="1397"/>
        <v>0</v>
      </c>
      <c r="R7474" s="2">
        <f t="shared" si="1398"/>
        <v>0</v>
      </c>
      <c r="S7474" s="2">
        <f t="shared" si="1399"/>
        <v>0</v>
      </c>
      <c r="T7474" s="2">
        <f t="shared" si="1400"/>
        <v>0</v>
      </c>
      <c r="U7474" s="2">
        <f>IF(O7474="Reg", R7474 * Inputs!$B$7, 0)</f>
        <v>0</v>
      </c>
      <c r="V7474" s="2">
        <f>MAX(F7474 + P7474*Inputs!$B$15 - (Q7474/Inputs!$B$16) - U7474, 0)</f>
        <v>0</v>
      </c>
    </row>
    <row r="7475" spans="1:22" x14ac:dyDescent="0.3">
      <c r="A7475" s="1">
        <v>46334.375</v>
      </c>
      <c r="B7475" s="2">
        <v>7.5901343963939913</v>
      </c>
      <c r="C7475" s="2">
        <v>5.5596932332169038</v>
      </c>
      <c r="D7475" s="2">
        <f t="shared" si="1392"/>
        <v>31.646016787677002</v>
      </c>
      <c r="E7475" s="2">
        <f t="shared" si="1393"/>
        <v>27.56333892375773</v>
      </c>
      <c r="F7475" s="2">
        <f t="shared" si="1401"/>
        <v>0</v>
      </c>
      <c r="G7475" s="2">
        <f t="shared" si="1402"/>
        <v>0</v>
      </c>
      <c r="H7475" s="2">
        <f>MIN(Inputs!$B$2, (Inputs!$B$14 - F7475)/Inputs!$B$15)</f>
        <v>170</v>
      </c>
      <c r="I7475" s="2">
        <f>MAX(MIN(Inputs!$B$2, F7475*Inputs!$B$16, Inputs!$B$14*Inputs!$B$4 - G7475), 0)</f>
        <v>0</v>
      </c>
      <c r="J7475" s="2">
        <f>MAX(MIN(Inputs!$B$2, F7475*Inputs!$B$16, (Inputs!$B$14-F7475)/Inputs!$B$15)*Inputs!$B$9, 0)</f>
        <v>0</v>
      </c>
      <c r="K7475" s="2">
        <f>MAX(E7475*Inputs!$B$5 - B7475 - Inputs!$B$8, 0) * H7475</f>
        <v>0</v>
      </c>
      <c r="L7475" s="2">
        <f>IF(B7475 &gt;= D7475*Inputs!$B$10, MAX(B7475 - E7475/Inputs!$B$5 - Inputs!$B$8, 0) * I7475, 0)</f>
        <v>0</v>
      </c>
      <c r="M7475" s="2">
        <f t="shared" si="1394"/>
        <v>0</v>
      </c>
      <c r="N7475" s="3" t="str">
        <f t="shared" si="1395"/>
        <v>Idle</v>
      </c>
      <c r="O7475" s="3" t="str">
        <f t="shared" si="1403"/>
        <v>Idle</v>
      </c>
      <c r="P7475" s="2">
        <f t="shared" si="1396"/>
        <v>0</v>
      </c>
      <c r="Q7475" s="2">
        <f t="shared" si="1397"/>
        <v>0</v>
      </c>
      <c r="R7475" s="2">
        <f t="shared" si="1398"/>
        <v>0</v>
      </c>
      <c r="S7475" s="2">
        <f t="shared" si="1399"/>
        <v>0</v>
      </c>
      <c r="T7475" s="2">
        <f t="shared" si="1400"/>
        <v>0</v>
      </c>
      <c r="U7475" s="2">
        <f>IF(O7475="Reg", R7475 * Inputs!$B$7, 0)</f>
        <v>0</v>
      </c>
      <c r="V7475" s="2">
        <f>MAX(F7475 + P7475*Inputs!$B$15 - (Q7475/Inputs!$B$16) - U7475, 0)</f>
        <v>0</v>
      </c>
    </row>
    <row r="7476" spans="1:22" x14ac:dyDescent="0.3">
      <c r="A7476" s="1">
        <v>46334.416666666657</v>
      </c>
      <c r="B7476" s="2">
        <v>20.656770078190451</v>
      </c>
      <c r="C7476" s="2">
        <v>2.5546245860989552</v>
      </c>
      <c r="D7476" s="2">
        <f t="shared" si="1392"/>
        <v>31.646016787677002</v>
      </c>
      <c r="E7476" s="2">
        <f t="shared" si="1393"/>
        <v>36.589710297087969</v>
      </c>
      <c r="F7476" s="2">
        <f t="shared" si="1401"/>
        <v>0</v>
      </c>
      <c r="G7476" s="2">
        <f t="shared" si="1402"/>
        <v>0</v>
      </c>
      <c r="H7476" s="2">
        <f>MIN(Inputs!$B$2, (Inputs!$B$14 - F7476)/Inputs!$B$15)</f>
        <v>170</v>
      </c>
      <c r="I7476" s="2">
        <f>MAX(MIN(Inputs!$B$2, F7476*Inputs!$B$16, Inputs!$B$14*Inputs!$B$4 - G7476), 0)</f>
        <v>0</v>
      </c>
      <c r="J7476" s="2">
        <f>MAX(MIN(Inputs!$B$2, F7476*Inputs!$B$16, (Inputs!$B$14-F7476)/Inputs!$B$15)*Inputs!$B$9, 0)</f>
        <v>0</v>
      </c>
      <c r="K7476" s="2">
        <f>MAX(E7476*Inputs!$B$5 - B7476 - Inputs!$B$8, 0) * H7476</f>
        <v>0</v>
      </c>
      <c r="L7476" s="2">
        <f>IF(B7476 &gt;= D7476*Inputs!$B$10, MAX(B7476 - E7476/Inputs!$B$5 - Inputs!$B$8, 0) * I7476, 0)</f>
        <v>0</v>
      </c>
      <c r="M7476" s="2">
        <f t="shared" si="1394"/>
        <v>0</v>
      </c>
      <c r="N7476" s="3" t="str">
        <f t="shared" si="1395"/>
        <v>Idle</v>
      </c>
      <c r="O7476" s="3" t="str">
        <f t="shared" si="1403"/>
        <v>Idle</v>
      </c>
      <c r="P7476" s="2">
        <f t="shared" si="1396"/>
        <v>0</v>
      </c>
      <c r="Q7476" s="2">
        <f t="shared" si="1397"/>
        <v>0</v>
      </c>
      <c r="R7476" s="2">
        <f t="shared" si="1398"/>
        <v>0</v>
      </c>
      <c r="S7476" s="2">
        <f t="shared" si="1399"/>
        <v>0</v>
      </c>
      <c r="T7476" s="2">
        <f t="shared" si="1400"/>
        <v>0</v>
      </c>
      <c r="U7476" s="2">
        <f>IF(O7476="Reg", R7476 * Inputs!$B$7, 0)</f>
        <v>0</v>
      </c>
      <c r="V7476" s="2">
        <f>MAX(F7476 + P7476*Inputs!$B$15 - (Q7476/Inputs!$B$16) - U7476, 0)</f>
        <v>0</v>
      </c>
    </row>
    <row r="7477" spans="1:22" x14ac:dyDescent="0.3">
      <c r="A7477" s="1">
        <v>46334.458333333343</v>
      </c>
      <c r="B7477" s="2">
        <v>15.85776621137131</v>
      </c>
      <c r="C7477" s="2">
        <v>19.58577173287626</v>
      </c>
      <c r="D7477" s="2">
        <f t="shared" si="1392"/>
        <v>31.646016787677002</v>
      </c>
      <c r="E7477" s="2">
        <f t="shared" si="1393"/>
        <v>43.636814249829136</v>
      </c>
      <c r="F7477" s="2">
        <f t="shared" si="1401"/>
        <v>0</v>
      </c>
      <c r="G7477" s="2">
        <f t="shared" si="1402"/>
        <v>0</v>
      </c>
      <c r="H7477" s="2">
        <f>MIN(Inputs!$B$2, (Inputs!$B$14 - F7477)/Inputs!$B$15)</f>
        <v>170</v>
      </c>
      <c r="I7477" s="2">
        <f>MAX(MIN(Inputs!$B$2, F7477*Inputs!$B$16, Inputs!$B$14*Inputs!$B$4 - G7477), 0)</f>
        <v>0</v>
      </c>
      <c r="J7477" s="2">
        <f>MAX(MIN(Inputs!$B$2, F7477*Inputs!$B$16, (Inputs!$B$14-F7477)/Inputs!$B$15)*Inputs!$B$9, 0)</f>
        <v>0</v>
      </c>
      <c r="K7477" s="2">
        <f>MAX(E7477*Inputs!$B$5 - B7477 - Inputs!$B$8, 0) * H7477</f>
        <v>432.24715584131576</v>
      </c>
      <c r="L7477" s="2">
        <f>IF(B7477 &gt;= D7477*Inputs!$B$10, MAX(B7477 - E7477/Inputs!$B$5 - Inputs!$B$8, 0) * I7477, 0)</f>
        <v>0</v>
      </c>
      <c r="M7477" s="2">
        <f t="shared" si="1394"/>
        <v>0</v>
      </c>
      <c r="N7477" s="3" t="str">
        <f t="shared" si="1395"/>
        <v>Charge</v>
      </c>
      <c r="O7477" s="3" t="str">
        <f t="shared" si="1403"/>
        <v>Charge</v>
      </c>
      <c r="P7477" s="2">
        <f t="shared" si="1396"/>
        <v>170</v>
      </c>
      <c r="Q7477" s="2">
        <f t="shared" si="1397"/>
        <v>0</v>
      </c>
      <c r="R7477" s="2">
        <f t="shared" si="1398"/>
        <v>0</v>
      </c>
      <c r="S7477" s="2">
        <f t="shared" si="1399"/>
        <v>-2695.8202559331226</v>
      </c>
      <c r="T7477" s="2">
        <f t="shared" si="1400"/>
        <v>0</v>
      </c>
      <c r="U7477" s="2">
        <f>IF(O7477="Reg", R7477 * Inputs!$B$7, 0)</f>
        <v>0</v>
      </c>
      <c r="V7477" s="2">
        <f>MAX(F7477 + P7477*Inputs!$B$15 - (Q7477/Inputs!$B$16) - U7477, 0)</f>
        <v>170</v>
      </c>
    </row>
    <row r="7478" spans="1:22" x14ac:dyDescent="0.3">
      <c r="A7478" s="1">
        <v>46334.5</v>
      </c>
      <c r="B7478" s="2">
        <v>24.48671259999503</v>
      </c>
      <c r="C7478" s="2">
        <v>16.71281250294199</v>
      </c>
      <c r="D7478" s="2">
        <f t="shared" si="1392"/>
        <v>31.646016787677002</v>
      </c>
      <c r="E7478" s="2">
        <f t="shared" si="1393"/>
        <v>52.820656697555421</v>
      </c>
      <c r="F7478" s="2">
        <f t="shared" si="1401"/>
        <v>170</v>
      </c>
      <c r="G7478" s="2">
        <f t="shared" si="1402"/>
        <v>0</v>
      </c>
      <c r="H7478" s="2">
        <f>MIN(Inputs!$B$2, (Inputs!$B$14 - F7478)/Inputs!$B$15)</f>
        <v>170</v>
      </c>
      <c r="I7478" s="2">
        <f>MAX(MIN(Inputs!$B$2, F7478*Inputs!$B$16, Inputs!$B$14*Inputs!$B$4 - G7478), 0)</f>
        <v>170</v>
      </c>
      <c r="J7478" s="2">
        <f>MAX(MIN(Inputs!$B$2, F7478*Inputs!$B$16, (Inputs!$B$14-F7478)/Inputs!$B$15)*Inputs!$B$9, 0)</f>
        <v>136</v>
      </c>
      <c r="K7478" s="2">
        <f>MAX(E7478*Inputs!$B$5 - B7478 - Inputs!$B$8, 0) * H7478</f>
        <v>339.22909995513589</v>
      </c>
      <c r="L7478" s="2">
        <f>IF(B7478 &gt;= D7478*Inputs!$B$10, MAX(B7478 - E7478/Inputs!$B$5 - Inputs!$B$8, 0) * I7478, 0)</f>
        <v>0</v>
      </c>
      <c r="M7478" s="2">
        <f t="shared" si="1394"/>
        <v>2272.9425004001105</v>
      </c>
      <c r="N7478" s="3" t="str">
        <f t="shared" si="1395"/>
        <v>Reg</v>
      </c>
      <c r="O7478" s="3" t="str">
        <f t="shared" si="1403"/>
        <v>Charge</v>
      </c>
      <c r="P7478" s="2">
        <f t="shared" si="1396"/>
        <v>170</v>
      </c>
      <c r="Q7478" s="2">
        <f t="shared" si="1397"/>
        <v>0</v>
      </c>
      <c r="R7478" s="2">
        <f t="shared" si="1398"/>
        <v>0</v>
      </c>
      <c r="S7478" s="2">
        <f t="shared" si="1399"/>
        <v>-4162.7411419991549</v>
      </c>
      <c r="T7478" s="2">
        <f t="shared" si="1400"/>
        <v>0</v>
      </c>
      <c r="U7478" s="2">
        <f>IF(O7478="Reg", R7478 * Inputs!$B$7, 0)</f>
        <v>0</v>
      </c>
      <c r="V7478" s="2">
        <f>MAX(F7478 + P7478*Inputs!$B$15 - (Q7478/Inputs!$B$16) - U7478, 0)</f>
        <v>340</v>
      </c>
    </row>
    <row r="7479" spans="1:22" x14ac:dyDescent="0.3">
      <c r="A7479" s="1">
        <v>46334.541666666657</v>
      </c>
      <c r="B7479" s="2">
        <v>45.500091276930632</v>
      </c>
      <c r="C7479" s="2">
        <v>1.768502552836926</v>
      </c>
      <c r="D7479" s="2">
        <f t="shared" si="1392"/>
        <v>31.646016787677002</v>
      </c>
      <c r="E7479" s="2">
        <f t="shared" si="1393"/>
        <v>59.119593743715768</v>
      </c>
      <c r="F7479" s="2">
        <f t="shared" si="1401"/>
        <v>340</v>
      </c>
      <c r="G7479" s="2">
        <f t="shared" si="1402"/>
        <v>0</v>
      </c>
      <c r="H7479" s="2">
        <f>MIN(Inputs!$B$2, (Inputs!$B$14 - F7479)/Inputs!$B$15)</f>
        <v>0</v>
      </c>
      <c r="I7479" s="2">
        <f>MAX(MIN(Inputs!$B$2, F7479*Inputs!$B$16, Inputs!$B$14*Inputs!$B$4 - G7479), 0)</f>
        <v>170</v>
      </c>
      <c r="J7479" s="2">
        <f>MAX(MIN(Inputs!$B$2, F7479*Inputs!$B$16, (Inputs!$B$14-F7479)/Inputs!$B$15)*Inputs!$B$9, 0)</f>
        <v>0</v>
      </c>
      <c r="K7479" s="2">
        <f>MAX(E7479*Inputs!$B$5 - B7479 - Inputs!$B$8, 0) * H7479</f>
        <v>0</v>
      </c>
      <c r="L7479" s="2">
        <f>IF(B7479 &gt;= D7479*Inputs!$B$10, MAX(B7479 - E7479/Inputs!$B$5 - Inputs!$B$8, 0) * I7479, 0)</f>
        <v>0</v>
      </c>
      <c r="M7479" s="2">
        <f t="shared" si="1394"/>
        <v>0</v>
      </c>
      <c r="N7479" s="3" t="str">
        <f t="shared" si="1395"/>
        <v>Idle</v>
      </c>
      <c r="O7479" s="3" t="str">
        <f t="shared" si="1403"/>
        <v>Idle</v>
      </c>
      <c r="P7479" s="2">
        <f t="shared" si="1396"/>
        <v>0</v>
      </c>
      <c r="Q7479" s="2">
        <f t="shared" si="1397"/>
        <v>0</v>
      </c>
      <c r="R7479" s="2">
        <f t="shared" si="1398"/>
        <v>0</v>
      </c>
      <c r="S7479" s="2">
        <f t="shared" si="1399"/>
        <v>0</v>
      </c>
      <c r="T7479" s="2">
        <f t="shared" si="1400"/>
        <v>0</v>
      </c>
      <c r="U7479" s="2">
        <f>IF(O7479="Reg", R7479 * Inputs!$B$7, 0)</f>
        <v>0</v>
      </c>
      <c r="V7479" s="2">
        <f>MAX(F7479 + P7479*Inputs!$B$15 - (Q7479/Inputs!$B$16) - U7479, 0)</f>
        <v>340</v>
      </c>
    </row>
    <row r="7480" spans="1:22" x14ac:dyDescent="0.3">
      <c r="A7480" s="1">
        <v>46334.583333333343</v>
      </c>
      <c r="B7480" s="2">
        <v>51.288558979664963</v>
      </c>
      <c r="C7480" s="2">
        <v>17.49862350331215</v>
      </c>
      <c r="D7480" s="2">
        <f t="shared" si="1392"/>
        <v>31.646016787677002</v>
      </c>
      <c r="E7480" s="2">
        <f t="shared" si="1393"/>
        <v>62.093728645668385</v>
      </c>
      <c r="F7480" s="2">
        <f t="shared" si="1401"/>
        <v>340</v>
      </c>
      <c r="G7480" s="2">
        <f t="shared" si="1402"/>
        <v>0</v>
      </c>
      <c r="H7480" s="2">
        <f>MIN(Inputs!$B$2, (Inputs!$B$14 - F7480)/Inputs!$B$15)</f>
        <v>0</v>
      </c>
      <c r="I7480" s="2">
        <f>MAX(MIN(Inputs!$B$2, F7480*Inputs!$B$16, Inputs!$B$14*Inputs!$B$4 - G7480), 0)</f>
        <v>170</v>
      </c>
      <c r="J7480" s="2">
        <f>MAX(MIN(Inputs!$B$2, F7480*Inputs!$B$16, (Inputs!$B$14-F7480)/Inputs!$B$15)*Inputs!$B$9, 0)</f>
        <v>0</v>
      </c>
      <c r="K7480" s="2">
        <f>MAX(E7480*Inputs!$B$5 - B7480 - Inputs!$B$8, 0) * H7480</f>
        <v>0</v>
      </c>
      <c r="L7480" s="2">
        <f>IF(B7480 &gt;= D7480*Inputs!$B$10, MAX(B7480 - E7480/Inputs!$B$5 - Inputs!$B$8, 0) * I7480, 0)</f>
        <v>0</v>
      </c>
      <c r="M7480" s="2">
        <f t="shared" si="1394"/>
        <v>0</v>
      </c>
      <c r="N7480" s="3" t="str">
        <f t="shared" si="1395"/>
        <v>Idle</v>
      </c>
      <c r="O7480" s="3" t="str">
        <f t="shared" si="1403"/>
        <v>Idle</v>
      </c>
      <c r="P7480" s="2">
        <f t="shared" si="1396"/>
        <v>0</v>
      </c>
      <c r="Q7480" s="2">
        <f t="shared" si="1397"/>
        <v>0</v>
      </c>
      <c r="R7480" s="2">
        <f t="shared" si="1398"/>
        <v>0</v>
      </c>
      <c r="S7480" s="2">
        <f t="shared" si="1399"/>
        <v>0</v>
      </c>
      <c r="T7480" s="2">
        <f t="shared" si="1400"/>
        <v>0</v>
      </c>
      <c r="U7480" s="2">
        <f>IF(O7480="Reg", R7480 * Inputs!$B$7, 0)</f>
        <v>0</v>
      </c>
      <c r="V7480" s="2">
        <f>MAX(F7480 + P7480*Inputs!$B$15 - (Q7480/Inputs!$B$16) - U7480, 0)</f>
        <v>340</v>
      </c>
    </row>
    <row r="7481" spans="1:22" x14ac:dyDescent="0.3">
      <c r="A7481" s="1">
        <v>46334.625</v>
      </c>
      <c r="B7481" s="2">
        <v>61.748362636375418</v>
      </c>
      <c r="C7481" s="2">
        <v>3.2850027435667428</v>
      </c>
      <c r="D7481" s="2">
        <f t="shared" si="1392"/>
        <v>31.646016787677002</v>
      </c>
      <c r="E7481" s="2">
        <f t="shared" si="1393"/>
        <v>63.349752974447135</v>
      </c>
      <c r="F7481" s="2">
        <f t="shared" si="1401"/>
        <v>340</v>
      </c>
      <c r="G7481" s="2">
        <f t="shared" si="1402"/>
        <v>0</v>
      </c>
      <c r="H7481" s="2">
        <f>MIN(Inputs!$B$2, (Inputs!$B$14 - F7481)/Inputs!$B$15)</f>
        <v>0</v>
      </c>
      <c r="I7481" s="2">
        <f>MAX(MIN(Inputs!$B$2, F7481*Inputs!$B$16, Inputs!$B$14*Inputs!$B$4 - G7481), 0)</f>
        <v>170</v>
      </c>
      <c r="J7481" s="2">
        <f>MAX(MIN(Inputs!$B$2, F7481*Inputs!$B$16, (Inputs!$B$14-F7481)/Inputs!$B$15)*Inputs!$B$9, 0)</f>
        <v>0</v>
      </c>
      <c r="K7481" s="2">
        <f>MAX(E7481*Inputs!$B$5 - B7481 - Inputs!$B$8, 0) * H7481</f>
        <v>0</v>
      </c>
      <c r="L7481" s="2">
        <f>IF(B7481 &gt;= D7481*Inputs!$B$10, MAX(B7481 - E7481/Inputs!$B$5 - Inputs!$B$8, 0) * I7481, 0)</f>
        <v>0</v>
      </c>
      <c r="M7481" s="2">
        <f t="shared" si="1394"/>
        <v>0</v>
      </c>
      <c r="N7481" s="3" t="str">
        <f t="shared" si="1395"/>
        <v>Idle</v>
      </c>
      <c r="O7481" s="3" t="str">
        <f t="shared" si="1403"/>
        <v>Idle</v>
      </c>
      <c r="P7481" s="2">
        <f t="shared" si="1396"/>
        <v>0</v>
      </c>
      <c r="Q7481" s="2">
        <f t="shared" si="1397"/>
        <v>0</v>
      </c>
      <c r="R7481" s="2">
        <f t="shared" si="1398"/>
        <v>0</v>
      </c>
      <c r="S7481" s="2">
        <f t="shared" si="1399"/>
        <v>0</v>
      </c>
      <c r="T7481" s="2">
        <f t="shared" si="1400"/>
        <v>0</v>
      </c>
      <c r="U7481" s="2">
        <f>IF(O7481="Reg", R7481 * Inputs!$B$7, 0)</f>
        <v>0</v>
      </c>
      <c r="V7481" s="2">
        <f>MAX(F7481 + P7481*Inputs!$B$15 - (Q7481/Inputs!$B$16) - U7481, 0)</f>
        <v>340</v>
      </c>
    </row>
    <row r="7482" spans="1:22" x14ac:dyDescent="0.3">
      <c r="A7482" s="1">
        <v>46334.666666666657</v>
      </c>
      <c r="B7482" s="2">
        <v>62.939393794637468</v>
      </c>
      <c r="C7482" s="2">
        <v>8.509377384085683</v>
      </c>
      <c r="D7482" s="2">
        <f t="shared" si="1392"/>
        <v>31.646016787677002</v>
      </c>
      <c r="E7482" s="2">
        <f t="shared" si="1393"/>
        <v>63.241750299686032</v>
      </c>
      <c r="F7482" s="2">
        <f t="shared" si="1401"/>
        <v>340</v>
      </c>
      <c r="G7482" s="2">
        <f t="shared" si="1402"/>
        <v>0</v>
      </c>
      <c r="H7482" s="2">
        <f>MIN(Inputs!$B$2, (Inputs!$B$14 - F7482)/Inputs!$B$15)</f>
        <v>0</v>
      </c>
      <c r="I7482" s="2">
        <f>MAX(MIN(Inputs!$B$2, F7482*Inputs!$B$16, Inputs!$B$14*Inputs!$B$4 - G7482), 0)</f>
        <v>170</v>
      </c>
      <c r="J7482" s="2">
        <f>MAX(MIN(Inputs!$B$2, F7482*Inputs!$B$16, (Inputs!$B$14-F7482)/Inputs!$B$15)*Inputs!$B$9, 0)</f>
        <v>0</v>
      </c>
      <c r="K7482" s="2">
        <f>MAX(E7482*Inputs!$B$5 - B7482 - Inputs!$B$8, 0) * H7482</f>
        <v>0</v>
      </c>
      <c r="L7482" s="2">
        <f>IF(B7482 &gt;= D7482*Inputs!$B$10, MAX(B7482 - E7482/Inputs!$B$5 - Inputs!$B$8, 0) * I7482, 0)</f>
        <v>0</v>
      </c>
      <c r="M7482" s="2">
        <f t="shared" si="1394"/>
        <v>0</v>
      </c>
      <c r="N7482" s="3" t="str">
        <f t="shared" si="1395"/>
        <v>Idle</v>
      </c>
      <c r="O7482" s="3" t="str">
        <f t="shared" si="1403"/>
        <v>Idle</v>
      </c>
      <c r="P7482" s="2">
        <f t="shared" si="1396"/>
        <v>0</v>
      </c>
      <c r="Q7482" s="2">
        <f t="shared" si="1397"/>
        <v>0</v>
      </c>
      <c r="R7482" s="2">
        <f t="shared" si="1398"/>
        <v>0</v>
      </c>
      <c r="S7482" s="2">
        <f t="shared" si="1399"/>
        <v>0</v>
      </c>
      <c r="T7482" s="2">
        <f t="shared" si="1400"/>
        <v>0</v>
      </c>
      <c r="U7482" s="2">
        <f>IF(O7482="Reg", R7482 * Inputs!$B$7, 0)</f>
        <v>0</v>
      </c>
      <c r="V7482" s="2">
        <f>MAX(F7482 + P7482*Inputs!$B$15 - (Q7482/Inputs!$B$16) - U7482, 0)</f>
        <v>340</v>
      </c>
    </row>
    <row r="7483" spans="1:22" x14ac:dyDescent="0.3">
      <c r="A7483" s="1">
        <v>46334.708333333343</v>
      </c>
      <c r="B7483" s="2">
        <v>70.96082089772905</v>
      </c>
      <c r="C7483" s="2">
        <v>3.5523648247234121</v>
      </c>
      <c r="D7483" s="2">
        <f t="shared" si="1392"/>
        <v>31.646016787677002</v>
      </c>
      <c r="E7483" s="2">
        <f t="shared" si="1393"/>
        <v>60.06122967339396</v>
      </c>
      <c r="F7483" s="2">
        <f t="shared" si="1401"/>
        <v>340</v>
      </c>
      <c r="G7483" s="2">
        <f t="shared" si="1402"/>
        <v>0</v>
      </c>
      <c r="H7483" s="2">
        <f>MIN(Inputs!$B$2, (Inputs!$B$14 - F7483)/Inputs!$B$15)</f>
        <v>0</v>
      </c>
      <c r="I7483" s="2">
        <f>MAX(MIN(Inputs!$B$2, F7483*Inputs!$B$16, Inputs!$B$14*Inputs!$B$4 - G7483), 0)</f>
        <v>170</v>
      </c>
      <c r="J7483" s="2">
        <f>MAX(MIN(Inputs!$B$2, F7483*Inputs!$B$16, (Inputs!$B$14-F7483)/Inputs!$B$15)*Inputs!$B$9, 0)</f>
        <v>0</v>
      </c>
      <c r="K7483" s="2">
        <f>MAX(E7483*Inputs!$B$5 - B7483 - Inputs!$B$8, 0) * H7483</f>
        <v>0</v>
      </c>
      <c r="L7483" s="2">
        <f>IF(B7483 &gt;= D7483*Inputs!$B$10, MAX(B7483 - E7483/Inputs!$B$5 - Inputs!$B$8, 0) * I7483, 0)</f>
        <v>0</v>
      </c>
      <c r="M7483" s="2">
        <f t="shared" si="1394"/>
        <v>0</v>
      </c>
      <c r="N7483" s="3" t="str">
        <f t="shared" si="1395"/>
        <v>Idle</v>
      </c>
      <c r="O7483" s="3" t="str">
        <f t="shared" si="1403"/>
        <v>Idle</v>
      </c>
      <c r="P7483" s="2">
        <f t="shared" si="1396"/>
        <v>0</v>
      </c>
      <c r="Q7483" s="2">
        <f t="shared" si="1397"/>
        <v>0</v>
      </c>
      <c r="R7483" s="2">
        <f t="shared" si="1398"/>
        <v>0</v>
      </c>
      <c r="S7483" s="2">
        <f t="shared" si="1399"/>
        <v>0</v>
      </c>
      <c r="T7483" s="2">
        <f t="shared" si="1400"/>
        <v>0</v>
      </c>
      <c r="U7483" s="2">
        <f>IF(O7483="Reg", R7483 * Inputs!$B$7, 0)</f>
        <v>0</v>
      </c>
      <c r="V7483" s="2">
        <f>MAX(F7483 + P7483*Inputs!$B$15 - (Q7483/Inputs!$B$16) - U7483, 0)</f>
        <v>340</v>
      </c>
    </row>
    <row r="7484" spans="1:22" x14ac:dyDescent="0.3">
      <c r="A7484" s="1">
        <v>46334.75</v>
      </c>
      <c r="B7484" s="2">
        <v>62.280334876957113</v>
      </c>
      <c r="C7484" s="2">
        <v>4.4512536580044602</v>
      </c>
      <c r="D7484" s="2">
        <f t="shared" si="1392"/>
        <v>31.646016787677002</v>
      </c>
      <c r="E7484" s="2">
        <f t="shared" si="1393"/>
        <v>55.347037861924171</v>
      </c>
      <c r="F7484" s="2">
        <f t="shared" si="1401"/>
        <v>340</v>
      </c>
      <c r="G7484" s="2">
        <f t="shared" si="1402"/>
        <v>0</v>
      </c>
      <c r="H7484" s="2">
        <f>MIN(Inputs!$B$2, (Inputs!$B$14 - F7484)/Inputs!$B$15)</f>
        <v>0</v>
      </c>
      <c r="I7484" s="2">
        <f>MAX(MIN(Inputs!$B$2, F7484*Inputs!$B$16, Inputs!$B$14*Inputs!$B$4 - G7484), 0)</f>
        <v>170</v>
      </c>
      <c r="J7484" s="2">
        <f>MAX(MIN(Inputs!$B$2, F7484*Inputs!$B$16, (Inputs!$B$14-F7484)/Inputs!$B$15)*Inputs!$B$9, 0)</f>
        <v>0</v>
      </c>
      <c r="K7484" s="2">
        <f>MAX(E7484*Inputs!$B$5 - B7484 - Inputs!$B$8, 0) * H7484</f>
        <v>0</v>
      </c>
      <c r="L7484" s="2">
        <f>IF(B7484 &gt;= D7484*Inputs!$B$10, MAX(B7484 - E7484/Inputs!$B$5 - Inputs!$B$8, 0) * I7484, 0)</f>
        <v>0</v>
      </c>
      <c r="M7484" s="2">
        <f t="shared" si="1394"/>
        <v>0</v>
      </c>
      <c r="N7484" s="3" t="str">
        <f t="shared" si="1395"/>
        <v>Idle</v>
      </c>
      <c r="O7484" s="3" t="str">
        <f t="shared" si="1403"/>
        <v>Idle</v>
      </c>
      <c r="P7484" s="2">
        <f t="shared" si="1396"/>
        <v>0</v>
      </c>
      <c r="Q7484" s="2">
        <f t="shared" si="1397"/>
        <v>0</v>
      </c>
      <c r="R7484" s="2">
        <f t="shared" si="1398"/>
        <v>0</v>
      </c>
      <c r="S7484" s="2">
        <f t="shared" si="1399"/>
        <v>0</v>
      </c>
      <c r="T7484" s="2">
        <f t="shared" si="1400"/>
        <v>0</v>
      </c>
      <c r="U7484" s="2">
        <f>IF(O7484="Reg", R7484 * Inputs!$B$7, 0)</f>
        <v>0</v>
      </c>
      <c r="V7484" s="2">
        <f>MAX(F7484 + P7484*Inputs!$B$15 - (Q7484/Inputs!$B$16) - U7484, 0)</f>
        <v>340</v>
      </c>
    </row>
    <row r="7485" spans="1:22" x14ac:dyDescent="0.3">
      <c r="A7485" s="1">
        <v>46334.791666666657</v>
      </c>
      <c r="B7485" s="2">
        <v>63.344900688646277</v>
      </c>
      <c r="C7485" s="2">
        <v>6.520975419045568</v>
      </c>
      <c r="D7485" s="2">
        <f t="shared" si="1392"/>
        <v>31.646016787677002</v>
      </c>
      <c r="E7485" s="2">
        <f t="shared" si="1393"/>
        <v>50.485792370784758</v>
      </c>
      <c r="F7485" s="2">
        <f t="shared" si="1401"/>
        <v>340</v>
      </c>
      <c r="G7485" s="2">
        <f t="shared" si="1402"/>
        <v>0</v>
      </c>
      <c r="H7485" s="2">
        <f>MIN(Inputs!$B$2, (Inputs!$B$14 - F7485)/Inputs!$B$15)</f>
        <v>0</v>
      </c>
      <c r="I7485" s="2">
        <f>MAX(MIN(Inputs!$B$2, F7485*Inputs!$B$16, Inputs!$B$14*Inputs!$B$4 - G7485), 0)</f>
        <v>170</v>
      </c>
      <c r="J7485" s="2">
        <f>MAX(MIN(Inputs!$B$2, F7485*Inputs!$B$16, (Inputs!$B$14-F7485)/Inputs!$B$15)*Inputs!$B$9, 0)</f>
        <v>0</v>
      </c>
      <c r="K7485" s="2">
        <f>MAX(E7485*Inputs!$B$5 - B7485 - Inputs!$B$8, 0) * H7485</f>
        <v>0</v>
      </c>
      <c r="L7485" s="2">
        <f>IF(B7485 &gt;= D7485*Inputs!$B$10, MAX(B7485 - E7485/Inputs!$B$5 - Inputs!$B$8, 0) * I7485, 0)</f>
        <v>0</v>
      </c>
      <c r="M7485" s="2">
        <f t="shared" si="1394"/>
        <v>0</v>
      </c>
      <c r="N7485" s="3" t="str">
        <f t="shared" si="1395"/>
        <v>Idle</v>
      </c>
      <c r="O7485" s="3" t="str">
        <f t="shared" si="1403"/>
        <v>Idle</v>
      </c>
      <c r="P7485" s="2">
        <f t="shared" si="1396"/>
        <v>0</v>
      </c>
      <c r="Q7485" s="2">
        <f t="shared" si="1397"/>
        <v>0</v>
      </c>
      <c r="R7485" s="2">
        <f t="shared" si="1398"/>
        <v>0</v>
      </c>
      <c r="S7485" s="2">
        <f t="shared" si="1399"/>
        <v>0</v>
      </c>
      <c r="T7485" s="2">
        <f t="shared" si="1400"/>
        <v>0</v>
      </c>
      <c r="U7485" s="2">
        <f>IF(O7485="Reg", R7485 * Inputs!$B$7, 0)</f>
        <v>0</v>
      </c>
      <c r="V7485" s="2">
        <f>MAX(F7485 + P7485*Inputs!$B$15 - (Q7485/Inputs!$B$16) - U7485, 0)</f>
        <v>340</v>
      </c>
    </row>
    <row r="7486" spans="1:22" x14ac:dyDescent="0.3">
      <c r="A7486" s="1">
        <v>46334.833333333343</v>
      </c>
      <c r="B7486" s="2">
        <v>58.824704952337541</v>
      </c>
      <c r="C7486" s="2">
        <v>8.0898082710064418</v>
      </c>
      <c r="D7486" s="2">
        <f t="shared" si="1392"/>
        <v>31.646016787677002</v>
      </c>
      <c r="E7486" s="2">
        <f t="shared" si="1393"/>
        <v>42.374719060009227</v>
      </c>
      <c r="F7486" s="2">
        <f t="shared" si="1401"/>
        <v>340</v>
      </c>
      <c r="G7486" s="2">
        <f t="shared" si="1402"/>
        <v>0</v>
      </c>
      <c r="H7486" s="2">
        <f>MIN(Inputs!$B$2, (Inputs!$B$14 - F7486)/Inputs!$B$15)</f>
        <v>0</v>
      </c>
      <c r="I7486" s="2">
        <f>MAX(MIN(Inputs!$B$2, F7486*Inputs!$B$16, Inputs!$B$14*Inputs!$B$4 - G7486), 0)</f>
        <v>170</v>
      </c>
      <c r="J7486" s="2">
        <f>MAX(MIN(Inputs!$B$2, F7486*Inputs!$B$16, (Inputs!$B$14-F7486)/Inputs!$B$15)*Inputs!$B$9, 0)</f>
        <v>0</v>
      </c>
      <c r="K7486" s="2">
        <f>MAX(E7486*Inputs!$B$5 - B7486 - Inputs!$B$8, 0) * H7486</f>
        <v>0</v>
      </c>
      <c r="L7486" s="2">
        <f>IF(B7486 &gt;= D7486*Inputs!$B$10, MAX(B7486 - E7486/Inputs!$B$5 - Inputs!$B$8, 0) * I7486, 0)</f>
        <v>0</v>
      </c>
      <c r="M7486" s="2">
        <f t="shared" si="1394"/>
        <v>0</v>
      </c>
      <c r="N7486" s="3" t="str">
        <f t="shared" si="1395"/>
        <v>Idle</v>
      </c>
      <c r="O7486" s="3" t="str">
        <f t="shared" si="1403"/>
        <v>Idle</v>
      </c>
      <c r="P7486" s="2">
        <f t="shared" si="1396"/>
        <v>0</v>
      </c>
      <c r="Q7486" s="2">
        <f t="shared" si="1397"/>
        <v>0</v>
      </c>
      <c r="R7486" s="2">
        <f t="shared" si="1398"/>
        <v>0</v>
      </c>
      <c r="S7486" s="2">
        <f t="shared" si="1399"/>
        <v>0</v>
      </c>
      <c r="T7486" s="2">
        <f t="shared" si="1400"/>
        <v>0</v>
      </c>
      <c r="U7486" s="2">
        <f>IF(O7486="Reg", R7486 * Inputs!$B$7, 0)</f>
        <v>0</v>
      </c>
      <c r="V7486" s="2">
        <f>MAX(F7486 + P7486*Inputs!$B$15 - (Q7486/Inputs!$B$16) - U7486, 0)</f>
        <v>340</v>
      </c>
    </row>
    <row r="7487" spans="1:22" x14ac:dyDescent="0.3">
      <c r="A7487" s="1">
        <v>46334.875</v>
      </c>
      <c r="B7487" s="2">
        <v>61.100346587808737</v>
      </c>
      <c r="C7487" s="2">
        <v>9.9280744956198461</v>
      </c>
      <c r="D7487" s="2">
        <f t="shared" si="1392"/>
        <v>31.646016787677002</v>
      </c>
      <c r="E7487" s="2">
        <f t="shared" si="1393"/>
        <v>34.524533934024475</v>
      </c>
      <c r="F7487" s="2">
        <f t="shared" si="1401"/>
        <v>340</v>
      </c>
      <c r="G7487" s="2">
        <f t="shared" si="1402"/>
        <v>0</v>
      </c>
      <c r="H7487" s="2">
        <f>MIN(Inputs!$B$2, (Inputs!$B$14 - F7487)/Inputs!$B$15)</f>
        <v>0</v>
      </c>
      <c r="I7487" s="2">
        <f>MAX(MIN(Inputs!$B$2, F7487*Inputs!$B$16, Inputs!$B$14*Inputs!$B$4 - G7487), 0)</f>
        <v>170</v>
      </c>
      <c r="J7487" s="2">
        <f>MAX(MIN(Inputs!$B$2, F7487*Inputs!$B$16, (Inputs!$B$14-F7487)/Inputs!$B$15)*Inputs!$B$9, 0)</f>
        <v>0</v>
      </c>
      <c r="K7487" s="2">
        <f>MAX(E7487*Inputs!$B$5 - B7487 - Inputs!$B$8, 0) * H7487</f>
        <v>0</v>
      </c>
      <c r="L7487" s="2">
        <f>IF(B7487 &gt;= D7487*Inputs!$B$10, MAX(B7487 - E7487/Inputs!$B$5 - Inputs!$B$8, 0) * I7487, 0)</f>
        <v>317.54668267275684</v>
      </c>
      <c r="M7487" s="2">
        <f t="shared" si="1394"/>
        <v>0</v>
      </c>
      <c r="N7487" s="3" t="str">
        <f t="shared" si="1395"/>
        <v>Discharge</v>
      </c>
      <c r="O7487" s="3" t="str">
        <f t="shared" si="1403"/>
        <v>Discharge</v>
      </c>
      <c r="P7487" s="2">
        <f t="shared" si="1396"/>
        <v>0</v>
      </c>
      <c r="Q7487" s="2">
        <f t="shared" si="1397"/>
        <v>170</v>
      </c>
      <c r="R7487" s="2">
        <f t="shared" si="1398"/>
        <v>0</v>
      </c>
      <c r="S7487" s="2">
        <f t="shared" si="1399"/>
        <v>10387.058919927485</v>
      </c>
      <c r="T7487" s="2">
        <f t="shared" si="1400"/>
        <v>0</v>
      </c>
      <c r="U7487" s="2">
        <f>IF(O7487="Reg", R7487 * Inputs!$B$7, 0)</f>
        <v>0</v>
      </c>
      <c r="V7487" s="2">
        <f>MAX(F7487 + P7487*Inputs!$B$15 - (Q7487/Inputs!$B$16) - U7487, 0)</f>
        <v>170</v>
      </c>
    </row>
    <row r="7488" spans="1:22" x14ac:dyDescent="0.3">
      <c r="A7488" s="1">
        <v>46334.916666666657</v>
      </c>
      <c r="B7488" s="2">
        <v>43.856270036885007</v>
      </c>
      <c r="C7488" s="2">
        <v>1.587800229392657</v>
      </c>
      <c r="D7488" s="2">
        <f t="shared" si="1392"/>
        <v>31.646016787677002</v>
      </c>
      <c r="E7488" s="2">
        <f t="shared" si="1393"/>
        <v>53.282424887921344</v>
      </c>
      <c r="F7488" s="2">
        <f t="shared" si="1401"/>
        <v>170</v>
      </c>
      <c r="G7488" s="2">
        <f t="shared" si="1402"/>
        <v>170</v>
      </c>
      <c r="H7488" s="2">
        <f>MIN(Inputs!$B$2, (Inputs!$B$14 - F7488)/Inputs!$B$15)</f>
        <v>170</v>
      </c>
      <c r="I7488" s="2">
        <f>MAX(MIN(Inputs!$B$2, F7488*Inputs!$B$16, Inputs!$B$14*Inputs!$B$4 - G7488), 0)</f>
        <v>170</v>
      </c>
      <c r="J7488" s="2">
        <f>MAX(MIN(Inputs!$B$2, F7488*Inputs!$B$16, (Inputs!$B$14-F7488)/Inputs!$B$15)*Inputs!$B$9, 0)</f>
        <v>136</v>
      </c>
      <c r="K7488" s="2">
        <f>MAX(E7488*Inputs!$B$5 - B7488 - Inputs!$B$8, 0) * H7488</f>
        <v>0</v>
      </c>
      <c r="L7488" s="2">
        <f>IF(B7488 &gt;= D7488*Inputs!$B$10, MAX(B7488 - E7488/Inputs!$B$5 - Inputs!$B$8, 0) * I7488, 0)</f>
        <v>0</v>
      </c>
      <c r="M7488" s="2">
        <f t="shared" si="1394"/>
        <v>215.94083119740134</v>
      </c>
      <c r="N7488" s="3" t="str">
        <f t="shared" si="1395"/>
        <v>Reg</v>
      </c>
      <c r="O7488" s="3" t="str">
        <f t="shared" si="1403"/>
        <v>Discharge</v>
      </c>
      <c r="P7488" s="2">
        <f t="shared" si="1396"/>
        <v>0</v>
      </c>
      <c r="Q7488" s="2">
        <f t="shared" si="1397"/>
        <v>170</v>
      </c>
      <c r="R7488" s="2">
        <f t="shared" si="1398"/>
        <v>0</v>
      </c>
      <c r="S7488" s="2">
        <f t="shared" si="1399"/>
        <v>7455.5659062704508</v>
      </c>
      <c r="T7488" s="2">
        <f t="shared" si="1400"/>
        <v>0</v>
      </c>
      <c r="U7488" s="2">
        <f>IF(O7488="Reg", R7488 * Inputs!$B$7, 0)</f>
        <v>0</v>
      </c>
      <c r="V7488" s="2">
        <f>MAX(F7488 + P7488*Inputs!$B$15 - (Q7488/Inputs!$B$16) - U7488, 0)</f>
        <v>0</v>
      </c>
    </row>
    <row r="7489" spans="1:22" x14ac:dyDescent="0.3">
      <c r="A7489" s="1">
        <v>46334.958333333343</v>
      </c>
      <c r="B7489" s="2">
        <v>42.675670028910318</v>
      </c>
      <c r="C7489" s="2">
        <v>3.167453039347099</v>
      </c>
      <c r="D7489" s="2">
        <f t="shared" si="1392"/>
        <v>31.646016787677002</v>
      </c>
      <c r="E7489" s="2">
        <f t="shared" si="1393"/>
        <v>45.973046548440522</v>
      </c>
      <c r="F7489" s="2">
        <f t="shared" si="1401"/>
        <v>0</v>
      </c>
      <c r="G7489" s="2">
        <f t="shared" si="1402"/>
        <v>340</v>
      </c>
      <c r="H7489" s="2">
        <f>MIN(Inputs!$B$2, (Inputs!$B$14 - F7489)/Inputs!$B$15)</f>
        <v>170</v>
      </c>
      <c r="I7489" s="2">
        <f>MAX(MIN(Inputs!$B$2, F7489*Inputs!$B$16, Inputs!$B$14*Inputs!$B$4 - G7489), 0)</f>
        <v>0</v>
      </c>
      <c r="J7489" s="2">
        <f>MAX(MIN(Inputs!$B$2, F7489*Inputs!$B$16, (Inputs!$B$14-F7489)/Inputs!$B$15)*Inputs!$B$9, 0)</f>
        <v>0</v>
      </c>
      <c r="K7489" s="2">
        <f>MAX(E7489*Inputs!$B$5 - B7489 - Inputs!$B$8, 0) * H7489</f>
        <v>0</v>
      </c>
      <c r="L7489" s="2">
        <f>IF(B7489 &gt;= D7489*Inputs!$B$10, MAX(B7489 - E7489/Inputs!$B$5 - Inputs!$B$8, 0) * I7489, 0)</f>
        <v>0</v>
      </c>
      <c r="M7489" s="2">
        <f t="shared" si="1394"/>
        <v>0</v>
      </c>
      <c r="N7489" s="3" t="str">
        <f t="shared" si="1395"/>
        <v>Idle</v>
      </c>
      <c r="O7489" s="3" t="str">
        <f t="shared" si="1403"/>
        <v>Idle</v>
      </c>
      <c r="P7489" s="2">
        <f t="shared" si="1396"/>
        <v>0</v>
      </c>
      <c r="Q7489" s="2">
        <f t="shared" si="1397"/>
        <v>0</v>
      </c>
      <c r="R7489" s="2">
        <f t="shared" si="1398"/>
        <v>0</v>
      </c>
      <c r="S7489" s="2">
        <f t="shared" si="1399"/>
        <v>0</v>
      </c>
      <c r="T7489" s="2">
        <f t="shared" si="1400"/>
        <v>0</v>
      </c>
      <c r="U7489" s="2">
        <f>IF(O7489="Reg", R7489 * Inputs!$B$7, 0)</f>
        <v>0</v>
      </c>
      <c r="V7489" s="2">
        <f>MAX(F7489 + P7489*Inputs!$B$15 - (Q7489/Inputs!$B$16) - U7489, 0)</f>
        <v>0</v>
      </c>
    </row>
    <row r="7490" spans="1:22" x14ac:dyDescent="0.3">
      <c r="A7490" s="1">
        <v>46335</v>
      </c>
      <c r="B7490" s="2">
        <v>33.112861930120637</v>
      </c>
      <c r="C7490" s="2">
        <v>14.22711949615921</v>
      </c>
      <c r="D7490" s="2">
        <f t="shared" ref="D7490:D7553" si="1404">AVERAGEIFS(B:B, A:A, "&gt;="&amp;INT(A7490), A:A, "&lt;"&amp;INT(A7490)+1)</f>
        <v>39.834838290919294</v>
      </c>
      <c r="E7490" s="2">
        <f t="shared" ref="E7490:E7553" si="1405">AVERAGE(B7490:B7495)</f>
        <v>38.860434876955466</v>
      </c>
      <c r="F7490" s="2">
        <f t="shared" si="1401"/>
        <v>0</v>
      </c>
      <c r="G7490" s="2">
        <f t="shared" si="1402"/>
        <v>0</v>
      </c>
      <c r="H7490" s="2">
        <f>MIN(Inputs!$B$2, (Inputs!$B$14 - F7490)/Inputs!$B$15)</f>
        <v>170</v>
      </c>
      <c r="I7490" s="2">
        <f>MAX(MIN(Inputs!$B$2, F7490*Inputs!$B$16, Inputs!$B$14*Inputs!$B$4 - G7490), 0)</f>
        <v>0</v>
      </c>
      <c r="J7490" s="2">
        <f>MAX(MIN(Inputs!$B$2, F7490*Inputs!$B$16, (Inputs!$B$14-F7490)/Inputs!$B$15)*Inputs!$B$9, 0)</f>
        <v>0</v>
      </c>
      <c r="K7490" s="2">
        <f>MAX(E7490*Inputs!$B$5 - B7490 - Inputs!$B$8, 0) * H7490</f>
        <v>0</v>
      </c>
      <c r="L7490" s="2">
        <f>IF(B7490 &gt;= D7490*Inputs!$B$10, MAX(B7490 - E7490/Inputs!$B$5 - Inputs!$B$8, 0) * I7490, 0)</f>
        <v>0</v>
      </c>
      <c r="M7490" s="2">
        <f t="shared" ref="M7490:M7553" si="1406">C7490 * J7490</f>
        <v>0</v>
      </c>
      <c r="N7490" s="3" t="str">
        <f t="shared" ref="N7490:N7553" si="1407">IF(MAX(K7490, L7490, M7490)&lt;=0, "Idle", IF(AND(M7490&gt;=K7490, M7490&gt;=L7490), "Reg", IF(L7490&gt;=K7490, "Discharge", "Charge")))</f>
        <v>Idle</v>
      </c>
      <c r="O7490" s="3" t="str">
        <f t="shared" si="1403"/>
        <v>Idle</v>
      </c>
      <c r="P7490" s="2">
        <f t="shared" ref="P7490:P7553" si="1408">IF(O7490="Charge", H7490, 0)</f>
        <v>0</v>
      </c>
      <c r="Q7490" s="2">
        <f t="shared" ref="Q7490:Q7553" si="1409">IF(O7490="Discharge", I7490, 0)</f>
        <v>0</v>
      </c>
      <c r="R7490" s="2">
        <f t="shared" ref="R7490:R7553" si="1410">IF(O7490="Reg", J7490, 0)</f>
        <v>0</v>
      </c>
      <c r="S7490" s="2">
        <f t="shared" ref="S7490:S7553" si="1411">(Q7490 - P7490) * B7490</f>
        <v>0</v>
      </c>
      <c r="T7490" s="2">
        <f t="shared" ref="T7490:T7553" si="1412">R7490 * C7490</f>
        <v>0</v>
      </c>
      <c r="U7490" s="2">
        <f>IF(O7490="Reg", R7490 * Inputs!$B$7, 0)</f>
        <v>0</v>
      </c>
      <c r="V7490" s="2">
        <f>MAX(F7490 + P7490*Inputs!$B$15 - (Q7490/Inputs!$B$16) - U7490, 0)</f>
        <v>0</v>
      </c>
    </row>
    <row r="7491" spans="1:22" x14ac:dyDescent="0.3">
      <c r="A7491" s="1">
        <v>46335.041666666657</v>
      </c>
      <c r="B7491" s="2">
        <v>14.67846082399312</v>
      </c>
      <c r="C7491" s="2">
        <v>38.639669087550551</v>
      </c>
      <c r="D7491" s="2">
        <f t="shared" si="1404"/>
        <v>39.834838290919294</v>
      </c>
      <c r="E7491" s="2">
        <f t="shared" si="1405"/>
        <v>33.341624555268695</v>
      </c>
      <c r="F7491" s="2">
        <f t="shared" ref="F7491:F7554" si="1413">V7490</f>
        <v>0</v>
      </c>
      <c r="G7491" s="2">
        <f t="shared" ref="G7491:G7554" si="1414">IF(INT(A7491)=INT(A7490), G7490 + Q7490, 0)</f>
        <v>0</v>
      </c>
      <c r="H7491" s="2">
        <f>MIN(Inputs!$B$2, (Inputs!$B$14 - F7491)/Inputs!$B$15)</f>
        <v>170</v>
      </c>
      <c r="I7491" s="2">
        <f>MAX(MIN(Inputs!$B$2, F7491*Inputs!$B$16, Inputs!$B$14*Inputs!$B$4 - G7491), 0)</f>
        <v>0</v>
      </c>
      <c r="J7491" s="2">
        <f>MAX(MIN(Inputs!$B$2, F7491*Inputs!$B$16, (Inputs!$B$14-F7491)/Inputs!$B$15)*Inputs!$B$9, 0)</f>
        <v>0</v>
      </c>
      <c r="K7491" s="2">
        <f>MAX(E7491*Inputs!$B$5 - B7491 - Inputs!$B$8, 0) * H7491</f>
        <v>0</v>
      </c>
      <c r="L7491" s="2">
        <f>IF(B7491 &gt;= D7491*Inputs!$B$10, MAX(B7491 - E7491/Inputs!$B$5 - Inputs!$B$8, 0) * I7491, 0)</f>
        <v>0</v>
      </c>
      <c r="M7491" s="2">
        <f t="shared" si="1406"/>
        <v>0</v>
      </c>
      <c r="N7491" s="3" t="str">
        <f t="shared" si="1407"/>
        <v>Idle</v>
      </c>
      <c r="O7491" s="3" t="str">
        <f t="shared" si="1403"/>
        <v>Idle</v>
      </c>
      <c r="P7491" s="2">
        <f t="shared" si="1408"/>
        <v>0</v>
      </c>
      <c r="Q7491" s="2">
        <f t="shared" si="1409"/>
        <v>0</v>
      </c>
      <c r="R7491" s="2">
        <f t="shared" si="1410"/>
        <v>0</v>
      </c>
      <c r="S7491" s="2">
        <f t="shared" si="1411"/>
        <v>0</v>
      </c>
      <c r="T7491" s="2">
        <f t="shared" si="1412"/>
        <v>0</v>
      </c>
      <c r="U7491" s="2">
        <f>IF(O7491="Reg", R7491 * Inputs!$B$7, 0)</f>
        <v>0</v>
      </c>
      <c r="V7491" s="2">
        <f>MAX(F7491 + P7491*Inputs!$B$15 - (Q7491/Inputs!$B$16) - U7491, 0)</f>
        <v>0</v>
      </c>
    </row>
    <row r="7492" spans="1:22" x14ac:dyDescent="0.3">
      <c r="A7492" s="1">
        <v>46335.083333333343</v>
      </c>
      <c r="B7492" s="2">
        <v>11.72359419642903</v>
      </c>
      <c r="C7492" s="2">
        <v>4.2859176280168381</v>
      </c>
      <c r="D7492" s="2">
        <f t="shared" si="1404"/>
        <v>39.834838290919294</v>
      </c>
      <c r="E7492" s="2">
        <f t="shared" si="1405"/>
        <v>30.895214417936504</v>
      </c>
      <c r="F7492" s="2">
        <f t="shared" si="1413"/>
        <v>0</v>
      </c>
      <c r="G7492" s="2">
        <f t="shared" si="1414"/>
        <v>0</v>
      </c>
      <c r="H7492" s="2">
        <f>MIN(Inputs!$B$2, (Inputs!$B$14 - F7492)/Inputs!$B$15)</f>
        <v>170</v>
      </c>
      <c r="I7492" s="2">
        <f>MAX(MIN(Inputs!$B$2, F7492*Inputs!$B$16, Inputs!$B$14*Inputs!$B$4 - G7492), 0)</f>
        <v>0</v>
      </c>
      <c r="J7492" s="2">
        <f>MAX(MIN(Inputs!$B$2, F7492*Inputs!$B$16, (Inputs!$B$14-F7492)/Inputs!$B$15)*Inputs!$B$9, 0)</f>
        <v>0</v>
      </c>
      <c r="K7492" s="2">
        <f>MAX(E7492*Inputs!$B$5 - B7492 - Inputs!$B$8, 0) * H7492</f>
        <v>0</v>
      </c>
      <c r="L7492" s="2">
        <f>IF(B7492 &gt;= D7492*Inputs!$B$10, MAX(B7492 - E7492/Inputs!$B$5 - Inputs!$B$8, 0) * I7492, 0)</f>
        <v>0</v>
      </c>
      <c r="M7492" s="2">
        <f t="shared" si="1406"/>
        <v>0</v>
      </c>
      <c r="N7492" s="3" t="str">
        <f t="shared" si="1407"/>
        <v>Idle</v>
      </c>
      <c r="O7492" s="3" t="str">
        <f t="shared" ref="O7492:O7555" si="1415">IF(O7491&lt;&gt;O7490, O7491, N7492)</f>
        <v>Idle</v>
      </c>
      <c r="P7492" s="2">
        <f t="shared" si="1408"/>
        <v>0</v>
      </c>
      <c r="Q7492" s="2">
        <f t="shared" si="1409"/>
        <v>0</v>
      </c>
      <c r="R7492" s="2">
        <f t="shared" si="1410"/>
        <v>0</v>
      </c>
      <c r="S7492" s="2">
        <f t="shared" si="1411"/>
        <v>0</v>
      </c>
      <c r="T7492" s="2">
        <f t="shared" si="1412"/>
        <v>0</v>
      </c>
      <c r="U7492" s="2">
        <f>IF(O7492="Reg", R7492 * Inputs!$B$7, 0)</f>
        <v>0</v>
      </c>
      <c r="V7492" s="2">
        <f>MAX(F7492 + P7492*Inputs!$B$15 - (Q7492/Inputs!$B$16) - U7492, 0)</f>
        <v>0</v>
      </c>
    </row>
    <row r="7493" spans="1:22" x14ac:dyDescent="0.3">
      <c r="A7493" s="1">
        <v>46335.125</v>
      </c>
      <c r="B7493" s="2">
        <v>173.64769231119001</v>
      </c>
      <c r="C7493" s="2">
        <v>37.715511735270333</v>
      </c>
      <c r="D7493" s="2">
        <f t="shared" si="1404"/>
        <v>39.834838290919294</v>
      </c>
      <c r="E7493" s="2">
        <f t="shared" si="1405"/>
        <v>28.941282051865002</v>
      </c>
      <c r="F7493" s="2">
        <f t="shared" si="1413"/>
        <v>0</v>
      </c>
      <c r="G7493" s="2">
        <f t="shared" si="1414"/>
        <v>0</v>
      </c>
      <c r="H7493" s="2">
        <f>MIN(Inputs!$B$2, (Inputs!$B$14 - F7493)/Inputs!$B$15)</f>
        <v>170</v>
      </c>
      <c r="I7493" s="2">
        <f>MAX(MIN(Inputs!$B$2, F7493*Inputs!$B$16, Inputs!$B$14*Inputs!$B$4 - G7493), 0)</f>
        <v>0</v>
      </c>
      <c r="J7493" s="2">
        <f>MAX(MIN(Inputs!$B$2, F7493*Inputs!$B$16, (Inputs!$B$14-F7493)/Inputs!$B$15)*Inputs!$B$9, 0)</f>
        <v>0</v>
      </c>
      <c r="K7493" s="2">
        <f>MAX(E7493*Inputs!$B$5 - B7493 - Inputs!$B$8, 0) * H7493</f>
        <v>0</v>
      </c>
      <c r="L7493" s="2">
        <f>IF(B7493 &gt;= D7493*Inputs!$B$10, MAX(B7493 - E7493/Inputs!$B$5 - Inputs!$B$8, 0) * I7493, 0)</f>
        <v>0</v>
      </c>
      <c r="M7493" s="2">
        <f t="shared" si="1406"/>
        <v>0</v>
      </c>
      <c r="N7493" s="3" t="str">
        <f t="shared" si="1407"/>
        <v>Idle</v>
      </c>
      <c r="O7493" s="3" t="str">
        <f t="shared" si="1415"/>
        <v>Idle</v>
      </c>
      <c r="P7493" s="2">
        <f t="shared" si="1408"/>
        <v>0</v>
      </c>
      <c r="Q7493" s="2">
        <f t="shared" si="1409"/>
        <v>0</v>
      </c>
      <c r="R7493" s="2">
        <f t="shared" si="1410"/>
        <v>0</v>
      </c>
      <c r="S7493" s="2">
        <f t="shared" si="1411"/>
        <v>0</v>
      </c>
      <c r="T7493" s="2">
        <f t="shared" si="1412"/>
        <v>0</v>
      </c>
      <c r="U7493" s="2">
        <f>IF(O7493="Reg", R7493 * Inputs!$B$7, 0)</f>
        <v>0</v>
      </c>
      <c r="V7493" s="2">
        <f>MAX(F7493 + P7493*Inputs!$B$15 - (Q7493/Inputs!$B$16) - U7493, 0)</f>
        <v>0</v>
      </c>
    </row>
    <row r="7494" spans="1:22" x14ac:dyDescent="0.3">
      <c r="A7494" s="1">
        <v>46335.166666666657</v>
      </c>
      <c r="B7494" s="2">
        <v>0</v>
      </c>
      <c r="C7494" s="2">
        <v>14.28114105045055</v>
      </c>
      <c r="D7494" s="2">
        <f t="shared" si="1404"/>
        <v>39.834838290919294</v>
      </c>
      <c r="E7494" s="2">
        <f t="shared" si="1405"/>
        <v>1.7679397519460467</v>
      </c>
      <c r="F7494" s="2">
        <f t="shared" si="1413"/>
        <v>0</v>
      </c>
      <c r="G7494" s="2">
        <f t="shared" si="1414"/>
        <v>0</v>
      </c>
      <c r="H7494" s="2">
        <f>MIN(Inputs!$B$2, (Inputs!$B$14 - F7494)/Inputs!$B$15)</f>
        <v>170</v>
      </c>
      <c r="I7494" s="2">
        <f>MAX(MIN(Inputs!$B$2, F7494*Inputs!$B$16, Inputs!$B$14*Inputs!$B$4 - G7494), 0)</f>
        <v>0</v>
      </c>
      <c r="J7494" s="2">
        <f>MAX(MIN(Inputs!$B$2, F7494*Inputs!$B$16, (Inputs!$B$14-F7494)/Inputs!$B$15)*Inputs!$B$9, 0)</f>
        <v>0</v>
      </c>
      <c r="K7494" s="2">
        <f>MAX(E7494*Inputs!$B$5 - B7494 - Inputs!$B$8, 0) * H7494</f>
        <v>0</v>
      </c>
      <c r="L7494" s="2">
        <f>IF(B7494 &gt;= D7494*Inputs!$B$10, MAX(B7494 - E7494/Inputs!$B$5 - Inputs!$B$8, 0) * I7494, 0)</f>
        <v>0</v>
      </c>
      <c r="M7494" s="2">
        <f t="shared" si="1406"/>
        <v>0</v>
      </c>
      <c r="N7494" s="3" t="str">
        <f t="shared" si="1407"/>
        <v>Idle</v>
      </c>
      <c r="O7494" s="3" t="str">
        <f t="shared" si="1415"/>
        <v>Idle</v>
      </c>
      <c r="P7494" s="2">
        <f t="shared" si="1408"/>
        <v>0</v>
      </c>
      <c r="Q7494" s="2">
        <f t="shared" si="1409"/>
        <v>0</v>
      </c>
      <c r="R7494" s="2">
        <f t="shared" si="1410"/>
        <v>0</v>
      </c>
      <c r="S7494" s="2">
        <f t="shared" si="1411"/>
        <v>0</v>
      </c>
      <c r="T7494" s="2">
        <f t="shared" si="1412"/>
        <v>0</v>
      </c>
      <c r="U7494" s="2">
        <f>IF(O7494="Reg", R7494 * Inputs!$B$7, 0)</f>
        <v>0</v>
      </c>
      <c r="V7494" s="2">
        <f>MAX(F7494 + P7494*Inputs!$B$15 - (Q7494/Inputs!$B$16) - U7494, 0)</f>
        <v>0</v>
      </c>
    </row>
    <row r="7495" spans="1:22" x14ac:dyDescent="0.3">
      <c r="A7495" s="1">
        <v>46335.208333333343</v>
      </c>
      <c r="B7495" s="2">
        <v>0</v>
      </c>
      <c r="C7495" s="2">
        <v>6.0152658323450758</v>
      </c>
      <c r="D7495" s="2">
        <f t="shared" si="1404"/>
        <v>39.834838290919294</v>
      </c>
      <c r="E7495" s="2">
        <f t="shared" si="1405"/>
        <v>4.1365773426718766</v>
      </c>
      <c r="F7495" s="2">
        <f t="shared" si="1413"/>
        <v>0</v>
      </c>
      <c r="G7495" s="2">
        <f t="shared" si="1414"/>
        <v>0</v>
      </c>
      <c r="H7495" s="2">
        <f>MIN(Inputs!$B$2, (Inputs!$B$14 - F7495)/Inputs!$B$15)</f>
        <v>170</v>
      </c>
      <c r="I7495" s="2">
        <f>MAX(MIN(Inputs!$B$2, F7495*Inputs!$B$16, Inputs!$B$14*Inputs!$B$4 - G7495), 0)</f>
        <v>0</v>
      </c>
      <c r="J7495" s="2">
        <f>MAX(MIN(Inputs!$B$2, F7495*Inputs!$B$16, (Inputs!$B$14-F7495)/Inputs!$B$15)*Inputs!$B$9, 0)</f>
        <v>0</v>
      </c>
      <c r="K7495" s="2">
        <f>MAX(E7495*Inputs!$B$5 - B7495 - Inputs!$B$8, 0) * H7495</f>
        <v>0</v>
      </c>
      <c r="L7495" s="2">
        <f>IF(B7495 &gt;= D7495*Inputs!$B$10, MAX(B7495 - E7495/Inputs!$B$5 - Inputs!$B$8, 0) * I7495, 0)</f>
        <v>0</v>
      </c>
      <c r="M7495" s="2">
        <f t="shared" si="1406"/>
        <v>0</v>
      </c>
      <c r="N7495" s="3" t="str">
        <f t="shared" si="1407"/>
        <v>Idle</v>
      </c>
      <c r="O7495" s="3" t="str">
        <f t="shared" si="1415"/>
        <v>Idle</v>
      </c>
      <c r="P7495" s="2">
        <f t="shared" si="1408"/>
        <v>0</v>
      </c>
      <c r="Q7495" s="2">
        <f t="shared" si="1409"/>
        <v>0</v>
      </c>
      <c r="R7495" s="2">
        <f t="shared" si="1410"/>
        <v>0</v>
      </c>
      <c r="S7495" s="2">
        <f t="shared" si="1411"/>
        <v>0</v>
      </c>
      <c r="T7495" s="2">
        <f t="shared" si="1412"/>
        <v>0</v>
      </c>
      <c r="U7495" s="2">
        <f>IF(O7495="Reg", R7495 * Inputs!$B$7, 0)</f>
        <v>0</v>
      </c>
      <c r="V7495" s="2">
        <f>MAX(F7495 + P7495*Inputs!$B$15 - (Q7495/Inputs!$B$16) - U7495, 0)</f>
        <v>0</v>
      </c>
    </row>
    <row r="7496" spans="1:22" x14ac:dyDescent="0.3">
      <c r="A7496" s="1">
        <v>46335.25</v>
      </c>
      <c r="B7496" s="2">
        <v>0</v>
      </c>
      <c r="C7496" s="2">
        <v>26.97115988147047</v>
      </c>
      <c r="D7496" s="2">
        <f t="shared" si="1404"/>
        <v>39.834838290919294</v>
      </c>
      <c r="E7496" s="2">
        <f t="shared" si="1405"/>
        <v>7.8865800190477744</v>
      </c>
      <c r="F7496" s="2">
        <f t="shared" si="1413"/>
        <v>0</v>
      </c>
      <c r="G7496" s="2">
        <f t="shared" si="1414"/>
        <v>0</v>
      </c>
      <c r="H7496" s="2">
        <f>MIN(Inputs!$B$2, (Inputs!$B$14 - F7496)/Inputs!$B$15)</f>
        <v>170</v>
      </c>
      <c r="I7496" s="2">
        <f>MAX(MIN(Inputs!$B$2, F7496*Inputs!$B$16, Inputs!$B$14*Inputs!$B$4 - G7496), 0)</f>
        <v>0</v>
      </c>
      <c r="J7496" s="2">
        <f>MAX(MIN(Inputs!$B$2, F7496*Inputs!$B$16, (Inputs!$B$14-F7496)/Inputs!$B$15)*Inputs!$B$9, 0)</f>
        <v>0</v>
      </c>
      <c r="K7496" s="2">
        <f>MAX(E7496*Inputs!$B$5 - B7496 - Inputs!$B$8, 0) * H7496</f>
        <v>0</v>
      </c>
      <c r="L7496" s="2">
        <f>IF(B7496 &gt;= D7496*Inputs!$B$10, MAX(B7496 - E7496/Inputs!$B$5 - Inputs!$B$8, 0) * I7496, 0)</f>
        <v>0</v>
      </c>
      <c r="M7496" s="2">
        <f t="shared" si="1406"/>
        <v>0</v>
      </c>
      <c r="N7496" s="3" t="str">
        <f t="shared" si="1407"/>
        <v>Idle</v>
      </c>
      <c r="O7496" s="3" t="str">
        <f t="shared" si="1415"/>
        <v>Idle</v>
      </c>
      <c r="P7496" s="2">
        <f t="shared" si="1408"/>
        <v>0</v>
      </c>
      <c r="Q7496" s="2">
        <f t="shared" si="1409"/>
        <v>0</v>
      </c>
      <c r="R7496" s="2">
        <f t="shared" si="1410"/>
        <v>0</v>
      </c>
      <c r="S7496" s="2">
        <f t="shared" si="1411"/>
        <v>0</v>
      </c>
      <c r="T7496" s="2">
        <f t="shared" si="1412"/>
        <v>0</v>
      </c>
      <c r="U7496" s="2">
        <f>IF(O7496="Reg", R7496 * Inputs!$B$7, 0)</f>
        <v>0</v>
      </c>
      <c r="V7496" s="2">
        <f>MAX(F7496 + P7496*Inputs!$B$15 - (Q7496/Inputs!$B$16) - U7496, 0)</f>
        <v>0</v>
      </c>
    </row>
    <row r="7497" spans="1:22" x14ac:dyDescent="0.3">
      <c r="A7497" s="1">
        <v>46335.291666666657</v>
      </c>
      <c r="B7497" s="2">
        <v>0</v>
      </c>
      <c r="C7497" s="2">
        <v>8.6269640434911885</v>
      </c>
      <c r="D7497" s="2">
        <f t="shared" si="1404"/>
        <v>39.834838290919294</v>
      </c>
      <c r="E7497" s="2">
        <f t="shared" si="1405"/>
        <v>13.590043367120572</v>
      </c>
      <c r="F7497" s="2">
        <f t="shared" si="1413"/>
        <v>0</v>
      </c>
      <c r="G7497" s="2">
        <f t="shared" si="1414"/>
        <v>0</v>
      </c>
      <c r="H7497" s="2">
        <f>MIN(Inputs!$B$2, (Inputs!$B$14 - F7497)/Inputs!$B$15)</f>
        <v>170</v>
      </c>
      <c r="I7497" s="2">
        <f>MAX(MIN(Inputs!$B$2, F7497*Inputs!$B$16, Inputs!$B$14*Inputs!$B$4 - G7497), 0)</f>
        <v>0</v>
      </c>
      <c r="J7497" s="2">
        <f>MAX(MIN(Inputs!$B$2, F7497*Inputs!$B$16, (Inputs!$B$14-F7497)/Inputs!$B$15)*Inputs!$B$9, 0)</f>
        <v>0</v>
      </c>
      <c r="K7497" s="2">
        <f>MAX(E7497*Inputs!$B$5 - B7497 - Inputs!$B$8, 0) * H7497</f>
        <v>0</v>
      </c>
      <c r="L7497" s="2">
        <f>IF(B7497 &gt;= D7497*Inputs!$B$10, MAX(B7497 - E7497/Inputs!$B$5 - Inputs!$B$8, 0) * I7497, 0)</f>
        <v>0</v>
      </c>
      <c r="M7497" s="2">
        <f t="shared" si="1406"/>
        <v>0</v>
      </c>
      <c r="N7497" s="3" t="str">
        <f t="shared" si="1407"/>
        <v>Idle</v>
      </c>
      <c r="O7497" s="3" t="str">
        <f t="shared" si="1415"/>
        <v>Idle</v>
      </c>
      <c r="P7497" s="2">
        <f t="shared" si="1408"/>
        <v>0</v>
      </c>
      <c r="Q7497" s="2">
        <f t="shared" si="1409"/>
        <v>0</v>
      </c>
      <c r="R7497" s="2">
        <f t="shared" si="1410"/>
        <v>0</v>
      </c>
      <c r="S7497" s="2">
        <f t="shared" si="1411"/>
        <v>0</v>
      </c>
      <c r="T7497" s="2">
        <f t="shared" si="1412"/>
        <v>0</v>
      </c>
      <c r="U7497" s="2">
        <f>IF(O7497="Reg", R7497 * Inputs!$B$7, 0)</f>
        <v>0</v>
      </c>
      <c r="V7497" s="2">
        <f>MAX(F7497 + P7497*Inputs!$B$15 - (Q7497/Inputs!$B$16) - U7497, 0)</f>
        <v>0</v>
      </c>
    </row>
    <row r="7498" spans="1:22" x14ac:dyDescent="0.3">
      <c r="A7498" s="1">
        <v>46335.333333333343</v>
      </c>
      <c r="B7498" s="2">
        <v>0</v>
      </c>
      <c r="C7498" s="2">
        <v>59.610406701183507</v>
      </c>
      <c r="D7498" s="2">
        <f t="shared" si="1404"/>
        <v>39.834838290919294</v>
      </c>
      <c r="E7498" s="2">
        <f t="shared" si="1405"/>
        <v>21.063475614186853</v>
      </c>
      <c r="F7498" s="2">
        <f t="shared" si="1413"/>
        <v>0</v>
      </c>
      <c r="G7498" s="2">
        <f t="shared" si="1414"/>
        <v>0</v>
      </c>
      <c r="H7498" s="2">
        <f>MIN(Inputs!$B$2, (Inputs!$B$14 - F7498)/Inputs!$B$15)</f>
        <v>170</v>
      </c>
      <c r="I7498" s="2">
        <f>MAX(MIN(Inputs!$B$2, F7498*Inputs!$B$16, Inputs!$B$14*Inputs!$B$4 - G7498), 0)</f>
        <v>0</v>
      </c>
      <c r="J7498" s="2">
        <f>MAX(MIN(Inputs!$B$2, F7498*Inputs!$B$16, (Inputs!$B$14-F7498)/Inputs!$B$15)*Inputs!$B$9, 0)</f>
        <v>0</v>
      </c>
      <c r="K7498" s="2">
        <f>MAX(E7498*Inputs!$B$5 - B7498 - Inputs!$B$8, 0) * H7498</f>
        <v>0</v>
      </c>
      <c r="L7498" s="2">
        <f>IF(B7498 &gt;= D7498*Inputs!$B$10, MAX(B7498 - E7498/Inputs!$B$5 - Inputs!$B$8, 0) * I7498, 0)</f>
        <v>0</v>
      </c>
      <c r="M7498" s="2">
        <f t="shared" si="1406"/>
        <v>0</v>
      </c>
      <c r="N7498" s="3" t="str">
        <f t="shared" si="1407"/>
        <v>Idle</v>
      </c>
      <c r="O7498" s="3" t="str">
        <f t="shared" si="1415"/>
        <v>Idle</v>
      </c>
      <c r="P7498" s="2">
        <f t="shared" si="1408"/>
        <v>0</v>
      </c>
      <c r="Q7498" s="2">
        <f t="shared" si="1409"/>
        <v>0</v>
      </c>
      <c r="R7498" s="2">
        <f t="shared" si="1410"/>
        <v>0</v>
      </c>
      <c r="S7498" s="2">
        <f t="shared" si="1411"/>
        <v>0</v>
      </c>
      <c r="T7498" s="2">
        <f t="shared" si="1412"/>
        <v>0</v>
      </c>
      <c r="U7498" s="2">
        <f>IF(O7498="Reg", R7498 * Inputs!$B$7, 0)</f>
        <v>0</v>
      </c>
      <c r="V7498" s="2">
        <f>MAX(F7498 + P7498*Inputs!$B$15 - (Q7498/Inputs!$B$16) - U7498, 0)</f>
        <v>0</v>
      </c>
    </row>
    <row r="7499" spans="1:22" x14ac:dyDescent="0.3">
      <c r="A7499" s="1">
        <v>46335.375</v>
      </c>
      <c r="B7499" s="2">
        <v>10.60763851167628</v>
      </c>
      <c r="C7499" s="2">
        <v>2.1428961634868018</v>
      </c>
      <c r="D7499" s="2">
        <f t="shared" si="1404"/>
        <v>39.834838290919294</v>
      </c>
      <c r="E7499" s="2">
        <f t="shared" si="1405"/>
        <v>29.383966829125796</v>
      </c>
      <c r="F7499" s="2">
        <f t="shared" si="1413"/>
        <v>0</v>
      </c>
      <c r="G7499" s="2">
        <f t="shared" si="1414"/>
        <v>0</v>
      </c>
      <c r="H7499" s="2">
        <f>MIN(Inputs!$B$2, (Inputs!$B$14 - F7499)/Inputs!$B$15)</f>
        <v>170</v>
      </c>
      <c r="I7499" s="2">
        <f>MAX(MIN(Inputs!$B$2, F7499*Inputs!$B$16, Inputs!$B$14*Inputs!$B$4 - G7499), 0)</f>
        <v>0</v>
      </c>
      <c r="J7499" s="2">
        <f>MAX(MIN(Inputs!$B$2, F7499*Inputs!$B$16, (Inputs!$B$14-F7499)/Inputs!$B$15)*Inputs!$B$9, 0)</f>
        <v>0</v>
      </c>
      <c r="K7499" s="2">
        <f>MAX(E7499*Inputs!$B$5 - B7499 - Inputs!$B$8, 0) * H7499</f>
        <v>0</v>
      </c>
      <c r="L7499" s="2">
        <f>IF(B7499 &gt;= D7499*Inputs!$B$10, MAX(B7499 - E7499/Inputs!$B$5 - Inputs!$B$8, 0) * I7499, 0)</f>
        <v>0</v>
      </c>
      <c r="M7499" s="2">
        <f t="shared" si="1406"/>
        <v>0</v>
      </c>
      <c r="N7499" s="3" t="str">
        <f t="shared" si="1407"/>
        <v>Idle</v>
      </c>
      <c r="O7499" s="3" t="str">
        <f t="shared" si="1415"/>
        <v>Idle</v>
      </c>
      <c r="P7499" s="2">
        <f t="shared" si="1408"/>
        <v>0</v>
      </c>
      <c r="Q7499" s="2">
        <f t="shared" si="1409"/>
        <v>0</v>
      </c>
      <c r="R7499" s="2">
        <f t="shared" si="1410"/>
        <v>0</v>
      </c>
      <c r="S7499" s="2">
        <f t="shared" si="1411"/>
        <v>0</v>
      </c>
      <c r="T7499" s="2">
        <f t="shared" si="1412"/>
        <v>0</v>
      </c>
      <c r="U7499" s="2">
        <f>IF(O7499="Reg", R7499 * Inputs!$B$7, 0)</f>
        <v>0</v>
      </c>
      <c r="V7499" s="2">
        <f>MAX(F7499 + P7499*Inputs!$B$15 - (Q7499/Inputs!$B$16) - U7499, 0)</f>
        <v>0</v>
      </c>
    </row>
    <row r="7500" spans="1:22" x14ac:dyDescent="0.3">
      <c r="A7500" s="1">
        <v>46335.416666666657</v>
      </c>
      <c r="B7500" s="2">
        <v>14.21182554435498</v>
      </c>
      <c r="C7500" s="2">
        <v>1.654811276479393</v>
      </c>
      <c r="D7500" s="2">
        <f t="shared" si="1404"/>
        <v>39.834838290919294</v>
      </c>
      <c r="E7500" s="2">
        <f t="shared" si="1405"/>
        <v>37.357732316423792</v>
      </c>
      <c r="F7500" s="2">
        <f t="shared" si="1413"/>
        <v>0</v>
      </c>
      <c r="G7500" s="2">
        <f t="shared" si="1414"/>
        <v>0</v>
      </c>
      <c r="H7500" s="2">
        <f>MIN(Inputs!$B$2, (Inputs!$B$14 - F7500)/Inputs!$B$15)</f>
        <v>170</v>
      </c>
      <c r="I7500" s="2">
        <f>MAX(MIN(Inputs!$B$2, F7500*Inputs!$B$16, Inputs!$B$14*Inputs!$B$4 - G7500), 0)</f>
        <v>0</v>
      </c>
      <c r="J7500" s="2">
        <f>MAX(MIN(Inputs!$B$2, F7500*Inputs!$B$16, (Inputs!$B$14-F7500)/Inputs!$B$15)*Inputs!$B$9, 0)</f>
        <v>0</v>
      </c>
      <c r="K7500" s="2">
        <f>MAX(E7500*Inputs!$B$5 - B7500 - Inputs!$B$8, 0) * H7500</f>
        <v>0</v>
      </c>
      <c r="L7500" s="2">
        <f>IF(B7500 &gt;= D7500*Inputs!$B$10, MAX(B7500 - E7500/Inputs!$B$5 - Inputs!$B$8, 0) * I7500, 0)</f>
        <v>0</v>
      </c>
      <c r="M7500" s="2">
        <f t="shared" si="1406"/>
        <v>0</v>
      </c>
      <c r="N7500" s="3" t="str">
        <f t="shared" si="1407"/>
        <v>Idle</v>
      </c>
      <c r="O7500" s="3" t="str">
        <f t="shared" si="1415"/>
        <v>Idle</v>
      </c>
      <c r="P7500" s="2">
        <f t="shared" si="1408"/>
        <v>0</v>
      </c>
      <c r="Q7500" s="2">
        <f t="shared" si="1409"/>
        <v>0</v>
      </c>
      <c r="R7500" s="2">
        <f t="shared" si="1410"/>
        <v>0</v>
      </c>
      <c r="S7500" s="2">
        <f t="shared" si="1411"/>
        <v>0</v>
      </c>
      <c r="T7500" s="2">
        <f t="shared" si="1412"/>
        <v>0</v>
      </c>
      <c r="U7500" s="2">
        <f>IF(O7500="Reg", R7500 * Inputs!$B$7, 0)</f>
        <v>0</v>
      </c>
      <c r="V7500" s="2">
        <f>MAX(F7500 + P7500*Inputs!$B$15 - (Q7500/Inputs!$B$16) - U7500, 0)</f>
        <v>0</v>
      </c>
    </row>
    <row r="7501" spans="1:22" x14ac:dyDescent="0.3">
      <c r="A7501" s="1">
        <v>46335.458333333343</v>
      </c>
      <c r="B7501" s="2">
        <v>22.50001605825539</v>
      </c>
      <c r="C7501" s="2">
        <v>1.441516447649954</v>
      </c>
      <c r="D7501" s="2">
        <f t="shared" si="1404"/>
        <v>39.834838290919294</v>
      </c>
      <c r="E7501" s="2">
        <f t="shared" si="1405"/>
        <v>45.39297478080497</v>
      </c>
      <c r="F7501" s="2">
        <f t="shared" si="1413"/>
        <v>0</v>
      </c>
      <c r="G7501" s="2">
        <f t="shared" si="1414"/>
        <v>0</v>
      </c>
      <c r="H7501" s="2">
        <f>MIN(Inputs!$B$2, (Inputs!$B$14 - F7501)/Inputs!$B$15)</f>
        <v>170</v>
      </c>
      <c r="I7501" s="2">
        <f>MAX(MIN(Inputs!$B$2, F7501*Inputs!$B$16, Inputs!$B$14*Inputs!$B$4 - G7501), 0)</f>
        <v>0</v>
      </c>
      <c r="J7501" s="2">
        <f>MAX(MIN(Inputs!$B$2, F7501*Inputs!$B$16, (Inputs!$B$14-F7501)/Inputs!$B$15)*Inputs!$B$9, 0)</f>
        <v>0</v>
      </c>
      <c r="K7501" s="2">
        <f>MAX(E7501*Inputs!$B$5 - B7501 - Inputs!$B$8, 0) * H7501</f>
        <v>0</v>
      </c>
      <c r="L7501" s="2">
        <f>IF(B7501 &gt;= D7501*Inputs!$B$10, MAX(B7501 - E7501/Inputs!$B$5 - Inputs!$B$8, 0) * I7501, 0)</f>
        <v>0</v>
      </c>
      <c r="M7501" s="2">
        <f t="shared" si="1406"/>
        <v>0</v>
      </c>
      <c r="N7501" s="3" t="str">
        <f t="shared" si="1407"/>
        <v>Idle</v>
      </c>
      <c r="O7501" s="3" t="str">
        <f t="shared" si="1415"/>
        <v>Idle</v>
      </c>
      <c r="P7501" s="2">
        <f t="shared" si="1408"/>
        <v>0</v>
      </c>
      <c r="Q7501" s="2">
        <f t="shared" si="1409"/>
        <v>0</v>
      </c>
      <c r="R7501" s="2">
        <f t="shared" si="1410"/>
        <v>0</v>
      </c>
      <c r="S7501" s="2">
        <f t="shared" si="1411"/>
        <v>0</v>
      </c>
      <c r="T7501" s="2">
        <f t="shared" si="1412"/>
        <v>0</v>
      </c>
      <c r="U7501" s="2">
        <f>IF(O7501="Reg", R7501 * Inputs!$B$7, 0)</f>
        <v>0</v>
      </c>
      <c r="V7501" s="2">
        <f>MAX(F7501 + P7501*Inputs!$B$15 - (Q7501/Inputs!$B$16) - U7501, 0)</f>
        <v>0</v>
      </c>
    </row>
    <row r="7502" spans="1:22" x14ac:dyDescent="0.3">
      <c r="A7502" s="1">
        <v>46335.5</v>
      </c>
      <c r="B7502" s="2">
        <v>34.220780088436783</v>
      </c>
      <c r="C7502" s="2">
        <v>2.096466802092336</v>
      </c>
      <c r="D7502" s="2">
        <f t="shared" si="1404"/>
        <v>39.834838290919294</v>
      </c>
      <c r="E7502" s="2">
        <f t="shared" si="1405"/>
        <v>52.382353141031665</v>
      </c>
      <c r="F7502" s="2">
        <f t="shared" si="1413"/>
        <v>0</v>
      </c>
      <c r="G7502" s="2">
        <f t="shared" si="1414"/>
        <v>0</v>
      </c>
      <c r="H7502" s="2">
        <f>MIN(Inputs!$B$2, (Inputs!$B$14 - F7502)/Inputs!$B$15)</f>
        <v>170</v>
      </c>
      <c r="I7502" s="2">
        <f>MAX(MIN(Inputs!$B$2, F7502*Inputs!$B$16, Inputs!$B$14*Inputs!$B$4 - G7502), 0)</f>
        <v>0</v>
      </c>
      <c r="J7502" s="2">
        <f>MAX(MIN(Inputs!$B$2, F7502*Inputs!$B$16, (Inputs!$B$14-F7502)/Inputs!$B$15)*Inputs!$B$9, 0)</f>
        <v>0</v>
      </c>
      <c r="K7502" s="2">
        <f>MAX(E7502*Inputs!$B$5 - B7502 - Inputs!$B$8, 0) * H7502</f>
        <v>0</v>
      </c>
      <c r="L7502" s="2">
        <f>IF(B7502 &gt;= D7502*Inputs!$B$10, MAX(B7502 - E7502/Inputs!$B$5 - Inputs!$B$8, 0) * I7502, 0)</f>
        <v>0</v>
      </c>
      <c r="M7502" s="2">
        <f t="shared" si="1406"/>
        <v>0</v>
      </c>
      <c r="N7502" s="3" t="str">
        <f t="shared" si="1407"/>
        <v>Idle</v>
      </c>
      <c r="O7502" s="3" t="str">
        <f t="shared" si="1415"/>
        <v>Idle</v>
      </c>
      <c r="P7502" s="2">
        <f t="shared" si="1408"/>
        <v>0</v>
      </c>
      <c r="Q7502" s="2">
        <f t="shared" si="1409"/>
        <v>0</v>
      </c>
      <c r="R7502" s="2">
        <f t="shared" si="1410"/>
        <v>0</v>
      </c>
      <c r="S7502" s="2">
        <f t="shared" si="1411"/>
        <v>0</v>
      </c>
      <c r="T7502" s="2">
        <f t="shared" si="1412"/>
        <v>0</v>
      </c>
      <c r="U7502" s="2">
        <f>IF(O7502="Reg", R7502 * Inputs!$B$7, 0)</f>
        <v>0</v>
      </c>
      <c r="V7502" s="2">
        <f>MAX(F7502 + P7502*Inputs!$B$15 - (Q7502/Inputs!$B$16) - U7502, 0)</f>
        <v>0</v>
      </c>
    </row>
    <row r="7503" spans="1:22" x14ac:dyDescent="0.3">
      <c r="A7503" s="1">
        <v>46335.541666666657</v>
      </c>
      <c r="B7503" s="2">
        <v>44.840593482397693</v>
      </c>
      <c r="C7503" s="2">
        <v>5.2554916907420308</v>
      </c>
      <c r="D7503" s="2">
        <f t="shared" si="1404"/>
        <v>39.834838290919294</v>
      </c>
      <c r="E7503" s="2">
        <f t="shared" si="1405"/>
        <v>58.896887419691836</v>
      </c>
      <c r="F7503" s="2">
        <f t="shared" si="1413"/>
        <v>0</v>
      </c>
      <c r="G7503" s="2">
        <f t="shared" si="1414"/>
        <v>0</v>
      </c>
      <c r="H7503" s="2">
        <f>MIN(Inputs!$B$2, (Inputs!$B$14 - F7503)/Inputs!$B$15)</f>
        <v>170</v>
      </c>
      <c r="I7503" s="2">
        <f>MAX(MIN(Inputs!$B$2, F7503*Inputs!$B$16, Inputs!$B$14*Inputs!$B$4 - G7503), 0)</f>
        <v>0</v>
      </c>
      <c r="J7503" s="2">
        <f>MAX(MIN(Inputs!$B$2, F7503*Inputs!$B$16, (Inputs!$B$14-F7503)/Inputs!$B$15)*Inputs!$B$9, 0)</f>
        <v>0</v>
      </c>
      <c r="K7503" s="2">
        <f>MAX(E7503*Inputs!$B$5 - B7503 - Inputs!$B$8, 0) * H7503</f>
        <v>0</v>
      </c>
      <c r="L7503" s="2">
        <f>IF(B7503 &gt;= D7503*Inputs!$B$10, MAX(B7503 - E7503/Inputs!$B$5 - Inputs!$B$8, 0) * I7503, 0)</f>
        <v>0</v>
      </c>
      <c r="M7503" s="2">
        <f t="shared" si="1406"/>
        <v>0</v>
      </c>
      <c r="N7503" s="3" t="str">
        <f t="shared" si="1407"/>
        <v>Idle</v>
      </c>
      <c r="O7503" s="3" t="str">
        <f t="shared" si="1415"/>
        <v>Idle</v>
      </c>
      <c r="P7503" s="2">
        <f t="shared" si="1408"/>
        <v>0</v>
      </c>
      <c r="Q7503" s="2">
        <f t="shared" si="1409"/>
        <v>0</v>
      </c>
      <c r="R7503" s="2">
        <f t="shared" si="1410"/>
        <v>0</v>
      </c>
      <c r="S7503" s="2">
        <f t="shared" si="1411"/>
        <v>0</v>
      </c>
      <c r="T7503" s="2">
        <f t="shared" si="1412"/>
        <v>0</v>
      </c>
      <c r="U7503" s="2">
        <f>IF(O7503="Reg", R7503 * Inputs!$B$7, 0)</f>
        <v>0</v>
      </c>
      <c r="V7503" s="2">
        <f>MAX(F7503 + P7503*Inputs!$B$15 - (Q7503/Inputs!$B$16) - U7503, 0)</f>
        <v>0</v>
      </c>
    </row>
    <row r="7504" spans="1:22" x14ac:dyDescent="0.3">
      <c r="A7504" s="1">
        <v>46335.583333333343</v>
      </c>
      <c r="B7504" s="2">
        <v>49.92294728963364</v>
      </c>
      <c r="C7504" s="2">
        <v>1.9937397477287431</v>
      </c>
      <c r="D7504" s="2">
        <f t="shared" si="1404"/>
        <v>39.834838290919294</v>
      </c>
      <c r="E7504" s="2">
        <f t="shared" si="1405"/>
        <v>63.38115200460944</v>
      </c>
      <c r="F7504" s="2">
        <f t="shared" si="1413"/>
        <v>0</v>
      </c>
      <c r="G7504" s="2">
        <f t="shared" si="1414"/>
        <v>0</v>
      </c>
      <c r="H7504" s="2">
        <f>MIN(Inputs!$B$2, (Inputs!$B$14 - F7504)/Inputs!$B$15)</f>
        <v>170</v>
      </c>
      <c r="I7504" s="2">
        <f>MAX(MIN(Inputs!$B$2, F7504*Inputs!$B$16, Inputs!$B$14*Inputs!$B$4 - G7504), 0)</f>
        <v>0</v>
      </c>
      <c r="J7504" s="2">
        <f>MAX(MIN(Inputs!$B$2, F7504*Inputs!$B$16, (Inputs!$B$14-F7504)/Inputs!$B$15)*Inputs!$B$9, 0)</f>
        <v>0</v>
      </c>
      <c r="K7504" s="2">
        <f>MAX(E7504*Inputs!$B$5 - B7504 - Inputs!$B$8, 0) * H7504</f>
        <v>0</v>
      </c>
      <c r="L7504" s="2">
        <f>IF(B7504 &gt;= D7504*Inputs!$B$10, MAX(B7504 - E7504/Inputs!$B$5 - Inputs!$B$8, 0) * I7504, 0)</f>
        <v>0</v>
      </c>
      <c r="M7504" s="2">
        <f t="shared" si="1406"/>
        <v>0</v>
      </c>
      <c r="N7504" s="3" t="str">
        <f t="shared" si="1407"/>
        <v>Idle</v>
      </c>
      <c r="O7504" s="3" t="str">
        <f t="shared" si="1415"/>
        <v>Idle</v>
      </c>
      <c r="P7504" s="2">
        <f t="shared" si="1408"/>
        <v>0</v>
      </c>
      <c r="Q7504" s="2">
        <f t="shared" si="1409"/>
        <v>0</v>
      </c>
      <c r="R7504" s="2">
        <f t="shared" si="1410"/>
        <v>0</v>
      </c>
      <c r="S7504" s="2">
        <f t="shared" si="1411"/>
        <v>0</v>
      </c>
      <c r="T7504" s="2">
        <f t="shared" si="1412"/>
        <v>0</v>
      </c>
      <c r="U7504" s="2">
        <f>IF(O7504="Reg", R7504 * Inputs!$B$7, 0)</f>
        <v>0</v>
      </c>
      <c r="V7504" s="2">
        <f>MAX(F7504 + P7504*Inputs!$B$15 - (Q7504/Inputs!$B$16) - U7504, 0)</f>
        <v>0</v>
      </c>
    </row>
    <row r="7505" spans="1:22" x14ac:dyDescent="0.3">
      <c r="A7505" s="1">
        <v>46335.625</v>
      </c>
      <c r="B7505" s="2">
        <v>58.450231435464246</v>
      </c>
      <c r="C7505" s="2">
        <v>8.6606551251886135</v>
      </c>
      <c r="D7505" s="2">
        <f t="shared" si="1404"/>
        <v>39.834838290919294</v>
      </c>
      <c r="E7505" s="2">
        <f t="shared" si="1405"/>
        <v>65.469790407334415</v>
      </c>
      <c r="F7505" s="2">
        <f t="shared" si="1413"/>
        <v>0</v>
      </c>
      <c r="G7505" s="2">
        <f t="shared" si="1414"/>
        <v>0</v>
      </c>
      <c r="H7505" s="2">
        <f>MIN(Inputs!$B$2, (Inputs!$B$14 - F7505)/Inputs!$B$15)</f>
        <v>170</v>
      </c>
      <c r="I7505" s="2">
        <f>MAX(MIN(Inputs!$B$2, F7505*Inputs!$B$16, Inputs!$B$14*Inputs!$B$4 - G7505), 0)</f>
        <v>0</v>
      </c>
      <c r="J7505" s="2">
        <f>MAX(MIN(Inputs!$B$2, F7505*Inputs!$B$16, (Inputs!$B$14-F7505)/Inputs!$B$15)*Inputs!$B$9, 0)</f>
        <v>0</v>
      </c>
      <c r="K7505" s="2">
        <f>MAX(E7505*Inputs!$B$5 - B7505 - Inputs!$B$8, 0) * H7505</f>
        <v>0</v>
      </c>
      <c r="L7505" s="2">
        <f>IF(B7505 &gt;= D7505*Inputs!$B$10, MAX(B7505 - E7505/Inputs!$B$5 - Inputs!$B$8, 0) * I7505, 0)</f>
        <v>0</v>
      </c>
      <c r="M7505" s="2">
        <f t="shared" si="1406"/>
        <v>0</v>
      </c>
      <c r="N7505" s="3" t="str">
        <f t="shared" si="1407"/>
        <v>Idle</v>
      </c>
      <c r="O7505" s="3" t="str">
        <f t="shared" si="1415"/>
        <v>Idle</v>
      </c>
      <c r="P7505" s="2">
        <f t="shared" si="1408"/>
        <v>0</v>
      </c>
      <c r="Q7505" s="2">
        <f t="shared" si="1409"/>
        <v>0</v>
      </c>
      <c r="R7505" s="2">
        <f t="shared" si="1410"/>
        <v>0</v>
      </c>
      <c r="S7505" s="2">
        <f t="shared" si="1411"/>
        <v>0</v>
      </c>
      <c r="T7505" s="2">
        <f t="shared" si="1412"/>
        <v>0</v>
      </c>
      <c r="U7505" s="2">
        <f>IF(O7505="Reg", R7505 * Inputs!$B$7, 0)</f>
        <v>0</v>
      </c>
      <c r="V7505" s="2">
        <f>MAX(F7505 + P7505*Inputs!$B$15 - (Q7505/Inputs!$B$16) - U7505, 0)</f>
        <v>0</v>
      </c>
    </row>
    <row r="7506" spans="1:22" x14ac:dyDescent="0.3">
      <c r="A7506" s="1">
        <v>46335.666666666657</v>
      </c>
      <c r="B7506" s="2">
        <v>62.423280330642058</v>
      </c>
      <c r="C7506" s="2">
        <v>1.0557209886855741</v>
      </c>
      <c r="D7506" s="2">
        <f t="shared" si="1404"/>
        <v>39.834838290919294</v>
      </c>
      <c r="E7506" s="2">
        <f t="shared" si="1405"/>
        <v>65.334423216373395</v>
      </c>
      <c r="F7506" s="2">
        <f t="shared" si="1413"/>
        <v>0</v>
      </c>
      <c r="G7506" s="2">
        <f t="shared" si="1414"/>
        <v>0</v>
      </c>
      <c r="H7506" s="2">
        <f>MIN(Inputs!$B$2, (Inputs!$B$14 - F7506)/Inputs!$B$15)</f>
        <v>170</v>
      </c>
      <c r="I7506" s="2">
        <f>MAX(MIN(Inputs!$B$2, F7506*Inputs!$B$16, Inputs!$B$14*Inputs!$B$4 - G7506), 0)</f>
        <v>0</v>
      </c>
      <c r="J7506" s="2">
        <f>MAX(MIN(Inputs!$B$2, F7506*Inputs!$B$16, (Inputs!$B$14-F7506)/Inputs!$B$15)*Inputs!$B$9, 0)</f>
        <v>0</v>
      </c>
      <c r="K7506" s="2">
        <f>MAX(E7506*Inputs!$B$5 - B7506 - Inputs!$B$8, 0) * H7506</f>
        <v>0</v>
      </c>
      <c r="L7506" s="2">
        <f>IF(B7506 &gt;= D7506*Inputs!$B$10, MAX(B7506 - E7506/Inputs!$B$5 - Inputs!$B$8, 0) * I7506, 0)</f>
        <v>0</v>
      </c>
      <c r="M7506" s="2">
        <f t="shared" si="1406"/>
        <v>0</v>
      </c>
      <c r="N7506" s="3" t="str">
        <f t="shared" si="1407"/>
        <v>Idle</v>
      </c>
      <c r="O7506" s="3" t="str">
        <f t="shared" si="1415"/>
        <v>Idle</v>
      </c>
      <c r="P7506" s="2">
        <f t="shared" si="1408"/>
        <v>0</v>
      </c>
      <c r="Q7506" s="2">
        <f t="shared" si="1409"/>
        <v>0</v>
      </c>
      <c r="R7506" s="2">
        <f t="shared" si="1410"/>
        <v>0</v>
      </c>
      <c r="S7506" s="2">
        <f t="shared" si="1411"/>
        <v>0</v>
      </c>
      <c r="T7506" s="2">
        <f t="shared" si="1412"/>
        <v>0</v>
      </c>
      <c r="U7506" s="2">
        <f>IF(O7506="Reg", R7506 * Inputs!$B$7, 0)</f>
        <v>0</v>
      </c>
      <c r="V7506" s="2">
        <f>MAX(F7506 + P7506*Inputs!$B$15 - (Q7506/Inputs!$B$16) - U7506, 0)</f>
        <v>0</v>
      </c>
    </row>
    <row r="7507" spans="1:22" x14ac:dyDescent="0.3">
      <c r="A7507" s="1">
        <v>46335.708333333343</v>
      </c>
      <c r="B7507" s="2">
        <v>64.436286219615525</v>
      </c>
      <c r="C7507" s="2">
        <v>1.932656347495282</v>
      </c>
      <c r="D7507" s="2">
        <f t="shared" si="1404"/>
        <v>39.834838290919294</v>
      </c>
      <c r="E7507" s="2">
        <f t="shared" si="1405"/>
        <v>64.203755105918859</v>
      </c>
      <c r="F7507" s="2">
        <f t="shared" si="1413"/>
        <v>0</v>
      </c>
      <c r="G7507" s="2">
        <f t="shared" si="1414"/>
        <v>0</v>
      </c>
      <c r="H7507" s="2">
        <f>MIN(Inputs!$B$2, (Inputs!$B$14 - F7507)/Inputs!$B$15)</f>
        <v>170</v>
      </c>
      <c r="I7507" s="2">
        <f>MAX(MIN(Inputs!$B$2, F7507*Inputs!$B$16, Inputs!$B$14*Inputs!$B$4 - G7507), 0)</f>
        <v>0</v>
      </c>
      <c r="J7507" s="2">
        <f>MAX(MIN(Inputs!$B$2, F7507*Inputs!$B$16, (Inputs!$B$14-F7507)/Inputs!$B$15)*Inputs!$B$9, 0)</f>
        <v>0</v>
      </c>
      <c r="K7507" s="2">
        <f>MAX(E7507*Inputs!$B$5 - B7507 - Inputs!$B$8, 0) * H7507</f>
        <v>0</v>
      </c>
      <c r="L7507" s="2">
        <f>IF(B7507 &gt;= D7507*Inputs!$B$10, MAX(B7507 - E7507/Inputs!$B$5 - Inputs!$B$8, 0) * I7507, 0)</f>
        <v>0</v>
      </c>
      <c r="M7507" s="2">
        <f t="shared" si="1406"/>
        <v>0</v>
      </c>
      <c r="N7507" s="3" t="str">
        <f t="shared" si="1407"/>
        <v>Idle</v>
      </c>
      <c r="O7507" s="3" t="str">
        <f t="shared" si="1415"/>
        <v>Idle</v>
      </c>
      <c r="P7507" s="2">
        <f t="shared" si="1408"/>
        <v>0</v>
      </c>
      <c r="Q7507" s="2">
        <f t="shared" si="1409"/>
        <v>0</v>
      </c>
      <c r="R7507" s="2">
        <f t="shared" si="1410"/>
        <v>0</v>
      </c>
      <c r="S7507" s="2">
        <f t="shared" si="1411"/>
        <v>0</v>
      </c>
      <c r="T7507" s="2">
        <f t="shared" si="1412"/>
        <v>0</v>
      </c>
      <c r="U7507" s="2">
        <f>IF(O7507="Reg", R7507 * Inputs!$B$7, 0)</f>
        <v>0</v>
      </c>
      <c r="V7507" s="2">
        <f>MAX(F7507 + P7507*Inputs!$B$15 - (Q7507/Inputs!$B$16) - U7507, 0)</f>
        <v>0</v>
      </c>
    </row>
    <row r="7508" spans="1:22" x14ac:dyDescent="0.3">
      <c r="A7508" s="1">
        <v>46335.75</v>
      </c>
      <c r="B7508" s="2">
        <v>73.307985760397884</v>
      </c>
      <c r="C7508" s="2">
        <v>6.4183620669081396</v>
      </c>
      <c r="D7508" s="2">
        <f t="shared" si="1404"/>
        <v>39.834838290919294</v>
      </c>
      <c r="E7508" s="2">
        <f t="shared" si="1405"/>
        <v>60.209985126642316</v>
      </c>
      <c r="F7508" s="2">
        <f t="shared" si="1413"/>
        <v>0</v>
      </c>
      <c r="G7508" s="2">
        <f t="shared" si="1414"/>
        <v>0</v>
      </c>
      <c r="H7508" s="2">
        <f>MIN(Inputs!$B$2, (Inputs!$B$14 - F7508)/Inputs!$B$15)</f>
        <v>170</v>
      </c>
      <c r="I7508" s="2">
        <f>MAX(MIN(Inputs!$B$2, F7508*Inputs!$B$16, Inputs!$B$14*Inputs!$B$4 - G7508), 0)</f>
        <v>0</v>
      </c>
      <c r="J7508" s="2">
        <f>MAX(MIN(Inputs!$B$2, F7508*Inputs!$B$16, (Inputs!$B$14-F7508)/Inputs!$B$15)*Inputs!$B$9, 0)</f>
        <v>0</v>
      </c>
      <c r="K7508" s="2">
        <f>MAX(E7508*Inputs!$B$5 - B7508 - Inputs!$B$8, 0) * H7508</f>
        <v>0</v>
      </c>
      <c r="L7508" s="2">
        <f>IF(B7508 &gt;= D7508*Inputs!$B$10, MAX(B7508 - E7508/Inputs!$B$5 - Inputs!$B$8, 0) * I7508, 0)</f>
        <v>0</v>
      </c>
      <c r="M7508" s="2">
        <f t="shared" si="1406"/>
        <v>0</v>
      </c>
      <c r="N7508" s="3" t="str">
        <f t="shared" si="1407"/>
        <v>Idle</v>
      </c>
      <c r="O7508" s="3" t="str">
        <f t="shared" si="1415"/>
        <v>Idle</v>
      </c>
      <c r="P7508" s="2">
        <f t="shared" si="1408"/>
        <v>0</v>
      </c>
      <c r="Q7508" s="2">
        <f t="shared" si="1409"/>
        <v>0</v>
      </c>
      <c r="R7508" s="2">
        <f t="shared" si="1410"/>
        <v>0</v>
      </c>
      <c r="S7508" s="2">
        <f t="shared" si="1411"/>
        <v>0</v>
      </c>
      <c r="T7508" s="2">
        <f t="shared" si="1412"/>
        <v>0</v>
      </c>
      <c r="U7508" s="2">
        <f>IF(O7508="Reg", R7508 * Inputs!$B$7, 0)</f>
        <v>0</v>
      </c>
      <c r="V7508" s="2">
        <f>MAX(F7508 + P7508*Inputs!$B$15 - (Q7508/Inputs!$B$16) - U7508, 0)</f>
        <v>0</v>
      </c>
    </row>
    <row r="7509" spans="1:22" x14ac:dyDescent="0.3">
      <c r="A7509" s="1">
        <v>46335.791666666657</v>
      </c>
      <c r="B7509" s="2">
        <v>71.746180991903344</v>
      </c>
      <c r="C7509" s="2">
        <v>2.8821347581912029</v>
      </c>
      <c r="D7509" s="2">
        <f t="shared" si="1404"/>
        <v>39.834838290919294</v>
      </c>
      <c r="E7509" s="2">
        <f t="shared" si="1405"/>
        <v>61.140629184264874</v>
      </c>
      <c r="F7509" s="2">
        <f t="shared" si="1413"/>
        <v>0</v>
      </c>
      <c r="G7509" s="2">
        <f t="shared" si="1414"/>
        <v>0</v>
      </c>
      <c r="H7509" s="2">
        <f>MIN(Inputs!$B$2, (Inputs!$B$14 - F7509)/Inputs!$B$15)</f>
        <v>170</v>
      </c>
      <c r="I7509" s="2">
        <f>MAX(MIN(Inputs!$B$2, F7509*Inputs!$B$16, Inputs!$B$14*Inputs!$B$4 - G7509), 0)</f>
        <v>0</v>
      </c>
      <c r="J7509" s="2">
        <f>MAX(MIN(Inputs!$B$2, F7509*Inputs!$B$16, (Inputs!$B$14-F7509)/Inputs!$B$15)*Inputs!$B$9, 0)</f>
        <v>0</v>
      </c>
      <c r="K7509" s="2">
        <f>MAX(E7509*Inputs!$B$5 - B7509 - Inputs!$B$8, 0) * H7509</f>
        <v>0</v>
      </c>
      <c r="L7509" s="2">
        <f>IF(B7509 &gt;= D7509*Inputs!$B$10, MAX(B7509 - E7509/Inputs!$B$5 - Inputs!$B$8, 0) * I7509, 0)</f>
        <v>0</v>
      </c>
      <c r="M7509" s="2">
        <f t="shared" si="1406"/>
        <v>0</v>
      </c>
      <c r="N7509" s="3" t="str">
        <f t="shared" si="1407"/>
        <v>Idle</v>
      </c>
      <c r="O7509" s="3" t="str">
        <f t="shared" si="1415"/>
        <v>Idle</v>
      </c>
      <c r="P7509" s="2">
        <f t="shared" si="1408"/>
        <v>0</v>
      </c>
      <c r="Q7509" s="2">
        <f t="shared" si="1409"/>
        <v>0</v>
      </c>
      <c r="R7509" s="2">
        <f t="shared" si="1410"/>
        <v>0</v>
      </c>
      <c r="S7509" s="2">
        <f t="shared" si="1411"/>
        <v>0</v>
      </c>
      <c r="T7509" s="2">
        <f t="shared" si="1412"/>
        <v>0</v>
      </c>
      <c r="U7509" s="2">
        <f>IF(O7509="Reg", R7509 * Inputs!$B$7, 0)</f>
        <v>0</v>
      </c>
      <c r="V7509" s="2">
        <f>MAX(F7509 + P7509*Inputs!$B$15 - (Q7509/Inputs!$B$16) - U7509, 0)</f>
        <v>0</v>
      </c>
    </row>
    <row r="7510" spans="1:22" x14ac:dyDescent="0.3">
      <c r="A7510" s="1">
        <v>46335.833333333343</v>
      </c>
      <c r="B7510" s="2">
        <v>62.454777705983503</v>
      </c>
      <c r="C7510" s="2">
        <v>15.49330787041588</v>
      </c>
      <c r="D7510" s="2">
        <f t="shared" si="1404"/>
        <v>39.834838290919294</v>
      </c>
      <c r="E7510" s="2">
        <f t="shared" si="1405"/>
        <v>52.285878094960147</v>
      </c>
      <c r="F7510" s="2">
        <f t="shared" si="1413"/>
        <v>0</v>
      </c>
      <c r="G7510" s="2">
        <f t="shared" si="1414"/>
        <v>0</v>
      </c>
      <c r="H7510" s="2">
        <f>MIN(Inputs!$B$2, (Inputs!$B$14 - F7510)/Inputs!$B$15)</f>
        <v>170</v>
      </c>
      <c r="I7510" s="2">
        <f>MAX(MIN(Inputs!$B$2, F7510*Inputs!$B$16, Inputs!$B$14*Inputs!$B$4 - G7510), 0)</f>
        <v>0</v>
      </c>
      <c r="J7510" s="2">
        <f>MAX(MIN(Inputs!$B$2, F7510*Inputs!$B$16, (Inputs!$B$14-F7510)/Inputs!$B$15)*Inputs!$B$9, 0)</f>
        <v>0</v>
      </c>
      <c r="K7510" s="2">
        <f>MAX(E7510*Inputs!$B$5 - B7510 - Inputs!$B$8, 0) * H7510</f>
        <v>0</v>
      </c>
      <c r="L7510" s="2">
        <f>IF(B7510 &gt;= D7510*Inputs!$B$10, MAX(B7510 - E7510/Inputs!$B$5 - Inputs!$B$8, 0) * I7510, 0)</f>
        <v>0</v>
      </c>
      <c r="M7510" s="2">
        <f t="shared" si="1406"/>
        <v>0</v>
      </c>
      <c r="N7510" s="3" t="str">
        <f t="shared" si="1407"/>
        <v>Idle</v>
      </c>
      <c r="O7510" s="3" t="str">
        <f t="shared" si="1415"/>
        <v>Idle</v>
      </c>
      <c r="P7510" s="2">
        <f t="shared" si="1408"/>
        <v>0</v>
      </c>
      <c r="Q7510" s="2">
        <f t="shared" si="1409"/>
        <v>0</v>
      </c>
      <c r="R7510" s="2">
        <f t="shared" si="1410"/>
        <v>0</v>
      </c>
      <c r="S7510" s="2">
        <f t="shared" si="1411"/>
        <v>0</v>
      </c>
      <c r="T7510" s="2">
        <f t="shared" si="1412"/>
        <v>0</v>
      </c>
      <c r="U7510" s="2">
        <f>IF(O7510="Reg", R7510 * Inputs!$B$7, 0)</f>
        <v>0</v>
      </c>
      <c r="V7510" s="2">
        <f>MAX(F7510 + P7510*Inputs!$B$15 - (Q7510/Inputs!$B$16) - U7510, 0)</f>
        <v>0</v>
      </c>
    </row>
    <row r="7511" spans="1:22" x14ac:dyDescent="0.3">
      <c r="A7511" s="1">
        <v>46335.875</v>
      </c>
      <c r="B7511" s="2">
        <v>57.638028289698028</v>
      </c>
      <c r="C7511" s="2">
        <v>4.3121944290743102</v>
      </c>
      <c r="D7511" s="2">
        <f t="shared" si="1404"/>
        <v>39.834838290919294</v>
      </c>
      <c r="E7511" s="2">
        <f t="shared" si="1405"/>
        <v>43.082567792574231</v>
      </c>
      <c r="F7511" s="2">
        <f t="shared" si="1413"/>
        <v>0</v>
      </c>
      <c r="G7511" s="2">
        <f t="shared" si="1414"/>
        <v>0</v>
      </c>
      <c r="H7511" s="2">
        <f>MIN(Inputs!$B$2, (Inputs!$B$14 - F7511)/Inputs!$B$15)</f>
        <v>170</v>
      </c>
      <c r="I7511" s="2">
        <f>MAX(MIN(Inputs!$B$2, F7511*Inputs!$B$16, Inputs!$B$14*Inputs!$B$4 - G7511), 0)</f>
        <v>0</v>
      </c>
      <c r="J7511" s="2">
        <f>MAX(MIN(Inputs!$B$2, F7511*Inputs!$B$16, (Inputs!$B$14-F7511)/Inputs!$B$15)*Inputs!$B$9, 0)</f>
        <v>0</v>
      </c>
      <c r="K7511" s="2">
        <f>MAX(E7511*Inputs!$B$5 - B7511 - Inputs!$B$8, 0) * H7511</f>
        <v>0</v>
      </c>
      <c r="L7511" s="2">
        <f>IF(B7511 &gt;= D7511*Inputs!$B$10, MAX(B7511 - E7511/Inputs!$B$5 - Inputs!$B$8, 0) * I7511, 0)</f>
        <v>0</v>
      </c>
      <c r="M7511" s="2">
        <f t="shared" si="1406"/>
        <v>0</v>
      </c>
      <c r="N7511" s="3" t="str">
        <f t="shared" si="1407"/>
        <v>Idle</v>
      </c>
      <c r="O7511" s="3" t="str">
        <f t="shared" si="1415"/>
        <v>Idle</v>
      </c>
      <c r="P7511" s="2">
        <f t="shared" si="1408"/>
        <v>0</v>
      </c>
      <c r="Q7511" s="2">
        <f t="shared" si="1409"/>
        <v>0</v>
      </c>
      <c r="R7511" s="2">
        <f t="shared" si="1410"/>
        <v>0</v>
      </c>
      <c r="S7511" s="2">
        <f t="shared" si="1411"/>
        <v>0</v>
      </c>
      <c r="T7511" s="2">
        <f t="shared" si="1412"/>
        <v>0</v>
      </c>
      <c r="U7511" s="2">
        <f>IF(O7511="Reg", R7511 * Inputs!$B$7, 0)</f>
        <v>0</v>
      </c>
      <c r="V7511" s="2">
        <f>MAX(F7511 + P7511*Inputs!$B$15 - (Q7511/Inputs!$B$16) - U7511, 0)</f>
        <v>0</v>
      </c>
    </row>
    <row r="7512" spans="1:22" x14ac:dyDescent="0.3">
      <c r="A7512" s="1">
        <v>46335.916666666657</v>
      </c>
      <c r="B7512" s="2">
        <v>55.63927166791489</v>
      </c>
      <c r="C7512" s="2">
        <v>1.276931634397998</v>
      </c>
      <c r="D7512" s="2">
        <f t="shared" si="1404"/>
        <v>39.834838290919294</v>
      </c>
      <c r="E7512" s="2">
        <f t="shared" si="1405"/>
        <v>33.949467846617033</v>
      </c>
      <c r="F7512" s="2">
        <f t="shared" si="1413"/>
        <v>0</v>
      </c>
      <c r="G7512" s="2">
        <f t="shared" si="1414"/>
        <v>0</v>
      </c>
      <c r="H7512" s="2">
        <f>MIN(Inputs!$B$2, (Inputs!$B$14 - F7512)/Inputs!$B$15)</f>
        <v>170</v>
      </c>
      <c r="I7512" s="2">
        <f>MAX(MIN(Inputs!$B$2, F7512*Inputs!$B$16, Inputs!$B$14*Inputs!$B$4 - G7512), 0)</f>
        <v>0</v>
      </c>
      <c r="J7512" s="2">
        <f>MAX(MIN(Inputs!$B$2, F7512*Inputs!$B$16, (Inputs!$B$14-F7512)/Inputs!$B$15)*Inputs!$B$9, 0)</f>
        <v>0</v>
      </c>
      <c r="K7512" s="2">
        <f>MAX(E7512*Inputs!$B$5 - B7512 - Inputs!$B$8, 0) * H7512</f>
        <v>0</v>
      </c>
      <c r="L7512" s="2">
        <f>IF(B7512 &gt;= D7512*Inputs!$B$10, MAX(B7512 - E7512/Inputs!$B$5 - Inputs!$B$8, 0) * I7512, 0)</f>
        <v>0</v>
      </c>
      <c r="M7512" s="2">
        <f t="shared" si="1406"/>
        <v>0</v>
      </c>
      <c r="N7512" s="3" t="str">
        <f t="shared" si="1407"/>
        <v>Idle</v>
      </c>
      <c r="O7512" s="3" t="str">
        <f t="shared" si="1415"/>
        <v>Idle</v>
      </c>
      <c r="P7512" s="2">
        <f t="shared" si="1408"/>
        <v>0</v>
      </c>
      <c r="Q7512" s="2">
        <f t="shared" si="1409"/>
        <v>0</v>
      </c>
      <c r="R7512" s="2">
        <f t="shared" si="1410"/>
        <v>0</v>
      </c>
      <c r="S7512" s="2">
        <f t="shared" si="1411"/>
        <v>0</v>
      </c>
      <c r="T7512" s="2">
        <f t="shared" si="1412"/>
        <v>0</v>
      </c>
      <c r="U7512" s="2">
        <f>IF(O7512="Reg", R7512 * Inputs!$B$7, 0)</f>
        <v>0</v>
      </c>
      <c r="V7512" s="2">
        <f>MAX(F7512 + P7512*Inputs!$B$15 - (Q7512/Inputs!$B$16) - U7512, 0)</f>
        <v>0</v>
      </c>
    </row>
    <row r="7513" spans="1:22" x14ac:dyDescent="0.3">
      <c r="A7513" s="1">
        <v>46335.958333333343</v>
      </c>
      <c r="B7513" s="2">
        <v>40.473666343956189</v>
      </c>
      <c r="C7513" s="2">
        <v>2.5807082434392341</v>
      </c>
      <c r="D7513" s="2">
        <f t="shared" si="1404"/>
        <v>39.834838290919294</v>
      </c>
      <c r="E7513" s="2">
        <f t="shared" si="1405"/>
        <v>24.676255901964552</v>
      </c>
      <c r="F7513" s="2">
        <f t="shared" si="1413"/>
        <v>0</v>
      </c>
      <c r="G7513" s="2">
        <f t="shared" si="1414"/>
        <v>0</v>
      </c>
      <c r="H7513" s="2">
        <f>MIN(Inputs!$B$2, (Inputs!$B$14 - F7513)/Inputs!$B$15)</f>
        <v>170</v>
      </c>
      <c r="I7513" s="2">
        <f>MAX(MIN(Inputs!$B$2, F7513*Inputs!$B$16, Inputs!$B$14*Inputs!$B$4 - G7513), 0)</f>
        <v>0</v>
      </c>
      <c r="J7513" s="2">
        <f>MAX(MIN(Inputs!$B$2, F7513*Inputs!$B$16, (Inputs!$B$14-F7513)/Inputs!$B$15)*Inputs!$B$9, 0)</f>
        <v>0</v>
      </c>
      <c r="K7513" s="2">
        <f>MAX(E7513*Inputs!$B$5 - B7513 - Inputs!$B$8, 0) * H7513</f>
        <v>0</v>
      </c>
      <c r="L7513" s="2">
        <f>IF(B7513 &gt;= D7513*Inputs!$B$10, MAX(B7513 - E7513/Inputs!$B$5 - Inputs!$B$8, 0) * I7513, 0)</f>
        <v>0</v>
      </c>
      <c r="M7513" s="2">
        <f t="shared" si="1406"/>
        <v>0</v>
      </c>
      <c r="N7513" s="3" t="str">
        <f t="shared" si="1407"/>
        <v>Idle</v>
      </c>
      <c r="O7513" s="3" t="str">
        <f t="shared" si="1415"/>
        <v>Idle</v>
      </c>
      <c r="P7513" s="2">
        <f t="shared" si="1408"/>
        <v>0</v>
      </c>
      <c r="Q7513" s="2">
        <f t="shared" si="1409"/>
        <v>0</v>
      </c>
      <c r="R7513" s="2">
        <f t="shared" si="1410"/>
        <v>0</v>
      </c>
      <c r="S7513" s="2">
        <f t="shared" si="1411"/>
        <v>0</v>
      </c>
      <c r="T7513" s="2">
        <f t="shared" si="1412"/>
        <v>0</v>
      </c>
      <c r="U7513" s="2">
        <f>IF(O7513="Reg", R7513 * Inputs!$B$7, 0)</f>
        <v>0</v>
      </c>
      <c r="V7513" s="2">
        <f>MAX(F7513 + P7513*Inputs!$B$15 - (Q7513/Inputs!$B$16) - U7513, 0)</f>
        <v>0</v>
      </c>
    </row>
    <row r="7514" spans="1:22" x14ac:dyDescent="0.3">
      <c r="A7514" s="1">
        <v>46336</v>
      </c>
      <c r="B7514" s="2">
        <v>78.891850106133305</v>
      </c>
      <c r="C7514" s="2">
        <v>8.2218087154901429</v>
      </c>
      <c r="D7514" s="2">
        <f t="shared" si="1404"/>
        <v>44.23616672879217</v>
      </c>
      <c r="E7514" s="2">
        <f t="shared" si="1405"/>
        <v>17.930644844638518</v>
      </c>
      <c r="F7514" s="2">
        <f t="shared" si="1413"/>
        <v>0</v>
      </c>
      <c r="G7514" s="2">
        <f t="shared" si="1414"/>
        <v>0</v>
      </c>
      <c r="H7514" s="2">
        <f>MIN(Inputs!$B$2, (Inputs!$B$14 - F7514)/Inputs!$B$15)</f>
        <v>170</v>
      </c>
      <c r="I7514" s="2">
        <f>MAX(MIN(Inputs!$B$2, F7514*Inputs!$B$16, Inputs!$B$14*Inputs!$B$4 - G7514), 0)</f>
        <v>0</v>
      </c>
      <c r="J7514" s="2">
        <f>MAX(MIN(Inputs!$B$2, F7514*Inputs!$B$16, (Inputs!$B$14-F7514)/Inputs!$B$15)*Inputs!$B$9, 0)</f>
        <v>0</v>
      </c>
      <c r="K7514" s="2">
        <f>MAX(E7514*Inputs!$B$5 - B7514 - Inputs!$B$8, 0) * H7514</f>
        <v>0</v>
      </c>
      <c r="L7514" s="2">
        <f>IF(B7514 &gt;= D7514*Inputs!$B$10, MAX(B7514 - E7514/Inputs!$B$5 - Inputs!$B$8, 0) * I7514, 0)</f>
        <v>0</v>
      </c>
      <c r="M7514" s="2">
        <f t="shared" si="1406"/>
        <v>0</v>
      </c>
      <c r="N7514" s="3" t="str">
        <f t="shared" si="1407"/>
        <v>Idle</v>
      </c>
      <c r="O7514" s="3" t="str">
        <f t="shared" si="1415"/>
        <v>Idle</v>
      </c>
      <c r="P7514" s="2">
        <f t="shared" si="1408"/>
        <v>0</v>
      </c>
      <c r="Q7514" s="2">
        <f t="shared" si="1409"/>
        <v>0</v>
      </c>
      <c r="R7514" s="2">
        <f t="shared" si="1410"/>
        <v>0</v>
      </c>
      <c r="S7514" s="2">
        <f t="shared" si="1411"/>
        <v>0</v>
      </c>
      <c r="T7514" s="2">
        <f t="shared" si="1412"/>
        <v>0</v>
      </c>
      <c r="U7514" s="2">
        <f>IF(O7514="Reg", R7514 * Inputs!$B$7, 0)</f>
        <v>0</v>
      </c>
      <c r="V7514" s="2">
        <f>MAX(F7514 + P7514*Inputs!$B$15 - (Q7514/Inputs!$B$16) - U7514, 0)</f>
        <v>0</v>
      </c>
    </row>
    <row r="7515" spans="1:22" x14ac:dyDescent="0.3">
      <c r="A7515" s="1">
        <v>46336.041666666657</v>
      </c>
      <c r="B7515" s="2">
        <v>18.617674456075012</v>
      </c>
      <c r="C7515" s="2">
        <v>6.6862944009617262</v>
      </c>
      <c r="D7515" s="2">
        <f t="shared" si="1404"/>
        <v>44.23616672879217</v>
      </c>
      <c r="E7515" s="2">
        <f t="shared" si="1405"/>
        <v>4.782003160282966</v>
      </c>
      <c r="F7515" s="2">
        <f t="shared" si="1413"/>
        <v>0</v>
      </c>
      <c r="G7515" s="2">
        <f t="shared" si="1414"/>
        <v>0</v>
      </c>
      <c r="H7515" s="2">
        <f>MIN(Inputs!$B$2, (Inputs!$B$14 - F7515)/Inputs!$B$15)</f>
        <v>170</v>
      </c>
      <c r="I7515" s="2">
        <f>MAX(MIN(Inputs!$B$2, F7515*Inputs!$B$16, Inputs!$B$14*Inputs!$B$4 - G7515), 0)</f>
        <v>0</v>
      </c>
      <c r="J7515" s="2">
        <f>MAX(MIN(Inputs!$B$2, F7515*Inputs!$B$16, (Inputs!$B$14-F7515)/Inputs!$B$15)*Inputs!$B$9, 0)</f>
        <v>0</v>
      </c>
      <c r="K7515" s="2">
        <f>MAX(E7515*Inputs!$B$5 - B7515 - Inputs!$B$8, 0) * H7515</f>
        <v>0</v>
      </c>
      <c r="L7515" s="2">
        <f>IF(B7515 &gt;= D7515*Inputs!$B$10, MAX(B7515 - E7515/Inputs!$B$5 - Inputs!$B$8, 0) * I7515, 0)</f>
        <v>0</v>
      </c>
      <c r="M7515" s="2">
        <f t="shared" si="1406"/>
        <v>0</v>
      </c>
      <c r="N7515" s="3" t="str">
        <f t="shared" si="1407"/>
        <v>Idle</v>
      </c>
      <c r="O7515" s="3" t="str">
        <f t="shared" si="1415"/>
        <v>Idle</v>
      </c>
      <c r="P7515" s="2">
        <f t="shared" si="1408"/>
        <v>0</v>
      </c>
      <c r="Q7515" s="2">
        <f t="shared" si="1409"/>
        <v>0</v>
      </c>
      <c r="R7515" s="2">
        <f t="shared" si="1410"/>
        <v>0</v>
      </c>
      <c r="S7515" s="2">
        <f t="shared" si="1411"/>
        <v>0</v>
      </c>
      <c r="T7515" s="2">
        <f t="shared" si="1412"/>
        <v>0</v>
      </c>
      <c r="U7515" s="2">
        <f>IF(O7515="Reg", R7515 * Inputs!$B$7, 0)</f>
        <v>0</v>
      </c>
      <c r="V7515" s="2">
        <f>MAX(F7515 + P7515*Inputs!$B$15 - (Q7515/Inputs!$B$16) - U7515, 0)</f>
        <v>0</v>
      </c>
    </row>
    <row r="7516" spans="1:22" x14ac:dyDescent="0.3">
      <c r="A7516" s="1">
        <v>46336.083333333343</v>
      </c>
      <c r="B7516" s="2">
        <v>7.2349158916679679</v>
      </c>
      <c r="C7516" s="2">
        <v>6.4081874014870328</v>
      </c>
      <c r="D7516" s="2">
        <f t="shared" si="1404"/>
        <v>44.23616672879217</v>
      </c>
      <c r="E7516" s="2">
        <f t="shared" si="1405"/>
        <v>1.679057417603798</v>
      </c>
      <c r="F7516" s="2">
        <f t="shared" si="1413"/>
        <v>0</v>
      </c>
      <c r="G7516" s="2">
        <f t="shared" si="1414"/>
        <v>0</v>
      </c>
      <c r="H7516" s="2">
        <f>MIN(Inputs!$B$2, (Inputs!$B$14 - F7516)/Inputs!$B$15)</f>
        <v>170</v>
      </c>
      <c r="I7516" s="2">
        <f>MAX(MIN(Inputs!$B$2, F7516*Inputs!$B$16, Inputs!$B$14*Inputs!$B$4 - G7516), 0)</f>
        <v>0</v>
      </c>
      <c r="J7516" s="2">
        <f>MAX(MIN(Inputs!$B$2, F7516*Inputs!$B$16, (Inputs!$B$14-F7516)/Inputs!$B$15)*Inputs!$B$9, 0)</f>
        <v>0</v>
      </c>
      <c r="K7516" s="2">
        <f>MAX(E7516*Inputs!$B$5 - B7516 - Inputs!$B$8, 0) * H7516</f>
        <v>0</v>
      </c>
      <c r="L7516" s="2">
        <f>IF(B7516 &gt;= D7516*Inputs!$B$10, MAX(B7516 - E7516/Inputs!$B$5 - Inputs!$B$8, 0) * I7516, 0)</f>
        <v>0</v>
      </c>
      <c r="M7516" s="2">
        <f t="shared" si="1406"/>
        <v>0</v>
      </c>
      <c r="N7516" s="3" t="str">
        <f t="shared" si="1407"/>
        <v>Idle</v>
      </c>
      <c r="O7516" s="3" t="str">
        <f t="shared" si="1415"/>
        <v>Idle</v>
      </c>
      <c r="P7516" s="2">
        <f t="shared" si="1408"/>
        <v>0</v>
      </c>
      <c r="Q7516" s="2">
        <f t="shared" si="1409"/>
        <v>0</v>
      </c>
      <c r="R7516" s="2">
        <f t="shared" si="1410"/>
        <v>0</v>
      </c>
      <c r="S7516" s="2">
        <f t="shared" si="1411"/>
        <v>0</v>
      </c>
      <c r="T7516" s="2">
        <f t="shared" si="1412"/>
        <v>0</v>
      </c>
      <c r="U7516" s="2">
        <f>IF(O7516="Reg", R7516 * Inputs!$B$7, 0)</f>
        <v>0</v>
      </c>
      <c r="V7516" s="2">
        <f>MAX(F7516 + P7516*Inputs!$B$15 - (Q7516/Inputs!$B$16) - U7516, 0)</f>
        <v>0</v>
      </c>
    </row>
    <row r="7517" spans="1:22" x14ac:dyDescent="0.3">
      <c r="A7517" s="1">
        <v>46336.125</v>
      </c>
      <c r="B7517" s="2">
        <v>2.8394286139548202</v>
      </c>
      <c r="C7517" s="2">
        <v>3.6904099371980639</v>
      </c>
      <c r="D7517" s="2">
        <f t="shared" si="1404"/>
        <v>44.23616672879217</v>
      </c>
      <c r="E7517" s="2">
        <f t="shared" si="1405"/>
        <v>0.47323810232580338</v>
      </c>
      <c r="F7517" s="2">
        <f t="shared" si="1413"/>
        <v>0</v>
      </c>
      <c r="G7517" s="2">
        <f t="shared" si="1414"/>
        <v>0</v>
      </c>
      <c r="H7517" s="2">
        <f>MIN(Inputs!$B$2, (Inputs!$B$14 - F7517)/Inputs!$B$15)</f>
        <v>170</v>
      </c>
      <c r="I7517" s="2">
        <f>MAX(MIN(Inputs!$B$2, F7517*Inputs!$B$16, Inputs!$B$14*Inputs!$B$4 - G7517), 0)</f>
        <v>0</v>
      </c>
      <c r="J7517" s="2">
        <f>MAX(MIN(Inputs!$B$2, F7517*Inputs!$B$16, (Inputs!$B$14-F7517)/Inputs!$B$15)*Inputs!$B$9, 0)</f>
        <v>0</v>
      </c>
      <c r="K7517" s="2">
        <f>MAX(E7517*Inputs!$B$5 - B7517 - Inputs!$B$8, 0) * H7517</f>
        <v>0</v>
      </c>
      <c r="L7517" s="2">
        <f>IF(B7517 &gt;= D7517*Inputs!$B$10, MAX(B7517 - E7517/Inputs!$B$5 - Inputs!$B$8, 0) * I7517, 0)</f>
        <v>0</v>
      </c>
      <c r="M7517" s="2">
        <f t="shared" si="1406"/>
        <v>0</v>
      </c>
      <c r="N7517" s="3" t="str">
        <f t="shared" si="1407"/>
        <v>Idle</v>
      </c>
      <c r="O7517" s="3" t="str">
        <f t="shared" si="1415"/>
        <v>Idle</v>
      </c>
      <c r="P7517" s="2">
        <f t="shared" si="1408"/>
        <v>0</v>
      </c>
      <c r="Q7517" s="2">
        <f t="shared" si="1409"/>
        <v>0</v>
      </c>
      <c r="R7517" s="2">
        <f t="shared" si="1410"/>
        <v>0</v>
      </c>
      <c r="S7517" s="2">
        <f t="shared" si="1411"/>
        <v>0</v>
      </c>
      <c r="T7517" s="2">
        <f t="shared" si="1412"/>
        <v>0</v>
      </c>
      <c r="U7517" s="2">
        <f>IF(O7517="Reg", R7517 * Inputs!$B$7, 0)</f>
        <v>0</v>
      </c>
      <c r="V7517" s="2">
        <f>MAX(F7517 + P7517*Inputs!$B$15 - (Q7517/Inputs!$B$16) - U7517, 0)</f>
        <v>0</v>
      </c>
    </row>
    <row r="7518" spans="1:22" x14ac:dyDescent="0.3">
      <c r="A7518" s="1">
        <v>46336.166666666657</v>
      </c>
      <c r="B7518" s="2">
        <v>0</v>
      </c>
      <c r="C7518" s="2">
        <v>4.057188927968375</v>
      </c>
      <c r="D7518" s="2">
        <f t="shared" si="1404"/>
        <v>44.23616672879217</v>
      </c>
      <c r="E7518" s="2">
        <f t="shared" si="1405"/>
        <v>1.806432289465645</v>
      </c>
      <c r="F7518" s="2">
        <f t="shared" si="1413"/>
        <v>0</v>
      </c>
      <c r="G7518" s="2">
        <f t="shared" si="1414"/>
        <v>0</v>
      </c>
      <c r="H7518" s="2">
        <f>MIN(Inputs!$B$2, (Inputs!$B$14 - F7518)/Inputs!$B$15)</f>
        <v>170</v>
      </c>
      <c r="I7518" s="2">
        <f>MAX(MIN(Inputs!$B$2, F7518*Inputs!$B$16, Inputs!$B$14*Inputs!$B$4 - G7518), 0)</f>
        <v>0</v>
      </c>
      <c r="J7518" s="2">
        <f>MAX(MIN(Inputs!$B$2, F7518*Inputs!$B$16, (Inputs!$B$14-F7518)/Inputs!$B$15)*Inputs!$B$9, 0)</f>
        <v>0</v>
      </c>
      <c r="K7518" s="2">
        <f>MAX(E7518*Inputs!$B$5 - B7518 - Inputs!$B$8, 0) * H7518</f>
        <v>0</v>
      </c>
      <c r="L7518" s="2">
        <f>IF(B7518 &gt;= D7518*Inputs!$B$10, MAX(B7518 - E7518/Inputs!$B$5 - Inputs!$B$8, 0) * I7518, 0)</f>
        <v>0</v>
      </c>
      <c r="M7518" s="2">
        <f t="shared" si="1406"/>
        <v>0</v>
      </c>
      <c r="N7518" s="3" t="str">
        <f t="shared" si="1407"/>
        <v>Idle</v>
      </c>
      <c r="O7518" s="3" t="str">
        <f t="shared" si="1415"/>
        <v>Idle</v>
      </c>
      <c r="P7518" s="2">
        <f t="shared" si="1408"/>
        <v>0</v>
      </c>
      <c r="Q7518" s="2">
        <f t="shared" si="1409"/>
        <v>0</v>
      </c>
      <c r="R7518" s="2">
        <f t="shared" si="1410"/>
        <v>0</v>
      </c>
      <c r="S7518" s="2">
        <f t="shared" si="1411"/>
        <v>0</v>
      </c>
      <c r="T7518" s="2">
        <f t="shared" si="1412"/>
        <v>0</v>
      </c>
      <c r="U7518" s="2">
        <f>IF(O7518="Reg", R7518 * Inputs!$B$7, 0)</f>
        <v>0</v>
      </c>
      <c r="V7518" s="2">
        <f>MAX(F7518 + P7518*Inputs!$B$15 - (Q7518/Inputs!$B$16) - U7518, 0)</f>
        <v>0</v>
      </c>
    </row>
    <row r="7519" spans="1:22" x14ac:dyDescent="0.3">
      <c r="A7519" s="1">
        <v>46336.208333333343</v>
      </c>
      <c r="B7519" s="2">
        <v>0</v>
      </c>
      <c r="C7519" s="2">
        <v>9.9943802653462193</v>
      </c>
      <c r="D7519" s="2">
        <f t="shared" si="1404"/>
        <v>44.23616672879217</v>
      </c>
      <c r="E7519" s="2">
        <f t="shared" si="1405"/>
        <v>2.712680764326322</v>
      </c>
      <c r="F7519" s="2">
        <f t="shared" si="1413"/>
        <v>0</v>
      </c>
      <c r="G7519" s="2">
        <f t="shared" si="1414"/>
        <v>0</v>
      </c>
      <c r="H7519" s="2">
        <f>MIN(Inputs!$B$2, (Inputs!$B$14 - F7519)/Inputs!$B$15)</f>
        <v>170</v>
      </c>
      <c r="I7519" s="2">
        <f>MAX(MIN(Inputs!$B$2, F7519*Inputs!$B$16, Inputs!$B$14*Inputs!$B$4 - G7519), 0)</f>
        <v>0</v>
      </c>
      <c r="J7519" s="2">
        <f>MAX(MIN(Inputs!$B$2, F7519*Inputs!$B$16, (Inputs!$B$14-F7519)/Inputs!$B$15)*Inputs!$B$9, 0)</f>
        <v>0</v>
      </c>
      <c r="K7519" s="2">
        <f>MAX(E7519*Inputs!$B$5 - B7519 - Inputs!$B$8, 0) * H7519</f>
        <v>0</v>
      </c>
      <c r="L7519" s="2">
        <f>IF(B7519 &gt;= D7519*Inputs!$B$10, MAX(B7519 - E7519/Inputs!$B$5 - Inputs!$B$8, 0) * I7519, 0)</f>
        <v>0</v>
      </c>
      <c r="M7519" s="2">
        <f t="shared" si="1406"/>
        <v>0</v>
      </c>
      <c r="N7519" s="3" t="str">
        <f t="shared" si="1407"/>
        <v>Idle</v>
      </c>
      <c r="O7519" s="3" t="str">
        <f t="shared" si="1415"/>
        <v>Idle</v>
      </c>
      <c r="P7519" s="2">
        <f t="shared" si="1408"/>
        <v>0</v>
      </c>
      <c r="Q7519" s="2">
        <f t="shared" si="1409"/>
        <v>0</v>
      </c>
      <c r="R7519" s="2">
        <f t="shared" si="1410"/>
        <v>0</v>
      </c>
      <c r="S7519" s="2">
        <f t="shared" si="1411"/>
        <v>0</v>
      </c>
      <c r="T7519" s="2">
        <f t="shared" si="1412"/>
        <v>0</v>
      </c>
      <c r="U7519" s="2">
        <f>IF(O7519="Reg", R7519 * Inputs!$B$7, 0)</f>
        <v>0</v>
      </c>
      <c r="V7519" s="2">
        <f>MAX(F7519 + P7519*Inputs!$B$15 - (Q7519/Inputs!$B$16) - U7519, 0)</f>
        <v>0</v>
      </c>
    </row>
    <row r="7520" spans="1:22" x14ac:dyDescent="0.3">
      <c r="A7520" s="1">
        <v>46336.25</v>
      </c>
      <c r="B7520" s="2">
        <v>0</v>
      </c>
      <c r="C7520" s="2">
        <v>4.297414886850448</v>
      </c>
      <c r="D7520" s="2">
        <f t="shared" si="1404"/>
        <v>44.23616672879217</v>
      </c>
      <c r="E7520" s="2">
        <f t="shared" si="1405"/>
        <v>5.5282642337712353</v>
      </c>
      <c r="F7520" s="2">
        <f t="shared" si="1413"/>
        <v>0</v>
      </c>
      <c r="G7520" s="2">
        <f t="shared" si="1414"/>
        <v>0</v>
      </c>
      <c r="H7520" s="2">
        <f>MIN(Inputs!$B$2, (Inputs!$B$14 - F7520)/Inputs!$B$15)</f>
        <v>170</v>
      </c>
      <c r="I7520" s="2">
        <f>MAX(MIN(Inputs!$B$2, F7520*Inputs!$B$16, Inputs!$B$14*Inputs!$B$4 - G7520), 0)</f>
        <v>0</v>
      </c>
      <c r="J7520" s="2">
        <f>MAX(MIN(Inputs!$B$2, F7520*Inputs!$B$16, (Inputs!$B$14-F7520)/Inputs!$B$15)*Inputs!$B$9, 0)</f>
        <v>0</v>
      </c>
      <c r="K7520" s="2">
        <f>MAX(E7520*Inputs!$B$5 - B7520 - Inputs!$B$8, 0) * H7520</f>
        <v>0</v>
      </c>
      <c r="L7520" s="2">
        <f>IF(B7520 &gt;= D7520*Inputs!$B$10, MAX(B7520 - E7520/Inputs!$B$5 - Inputs!$B$8, 0) * I7520, 0)</f>
        <v>0</v>
      </c>
      <c r="M7520" s="2">
        <f t="shared" si="1406"/>
        <v>0</v>
      </c>
      <c r="N7520" s="3" t="str">
        <f t="shared" si="1407"/>
        <v>Idle</v>
      </c>
      <c r="O7520" s="3" t="str">
        <f t="shared" si="1415"/>
        <v>Idle</v>
      </c>
      <c r="P7520" s="2">
        <f t="shared" si="1408"/>
        <v>0</v>
      </c>
      <c r="Q7520" s="2">
        <f t="shared" si="1409"/>
        <v>0</v>
      </c>
      <c r="R7520" s="2">
        <f t="shared" si="1410"/>
        <v>0</v>
      </c>
      <c r="S7520" s="2">
        <f t="shared" si="1411"/>
        <v>0</v>
      </c>
      <c r="T7520" s="2">
        <f t="shared" si="1412"/>
        <v>0</v>
      </c>
      <c r="U7520" s="2">
        <f>IF(O7520="Reg", R7520 * Inputs!$B$7, 0)</f>
        <v>0</v>
      </c>
      <c r="V7520" s="2">
        <f>MAX(F7520 + P7520*Inputs!$B$15 - (Q7520/Inputs!$B$16) - U7520, 0)</f>
        <v>0</v>
      </c>
    </row>
    <row r="7521" spans="1:22" x14ac:dyDescent="0.3">
      <c r="A7521" s="1">
        <v>46336.291666666657</v>
      </c>
      <c r="B7521" s="2">
        <v>0</v>
      </c>
      <c r="C7521" s="2">
        <v>12.678668376826311</v>
      </c>
      <c r="D7521" s="2">
        <f t="shared" si="1404"/>
        <v>44.23616672879217</v>
      </c>
      <c r="E7521" s="2">
        <f t="shared" si="1405"/>
        <v>10.939938033531691</v>
      </c>
      <c r="F7521" s="2">
        <f t="shared" si="1413"/>
        <v>0</v>
      </c>
      <c r="G7521" s="2">
        <f t="shared" si="1414"/>
        <v>0</v>
      </c>
      <c r="H7521" s="2">
        <f>MIN(Inputs!$B$2, (Inputs!$B$14 - F7521)/Inputs!$B$15)</f>
        <v>170</v>
      </c>
      <c r="I7521" s="2">
        <f>MAX(MIN(Inputs!$B$2, F7521*Inputs!$B$16, Inputs!$B$14*Inputs!$B$4 - G7521), 0)</f>
        <v>0</v>
      </c>
      <c r="J7521" s="2">
        <f>MAX(MIN(Inputs!$B$2, F7521*Inputs!$B$16, (Inputs!$B$14-F7521)/Inputs!$B$15)*Inputs!$B$9, 0)</f>
        <v>0</v>
      </c>
      <c r="K7521" s="2">
        <f>MAX(E7521*Inputs!$B$5 - B7521 - Inputs!$B$8, 0) * H7521</f>
        <v>0</v>
      </c>
      <c r="L7521" s="2">
        <f>IF(B7521 &gt;= D7521*Inputs!$B$10, MAX(B7521 - E7521/Inputs!$B$5 - Inputs!$B$8, 0) * I7521, 0)</f>
        <v>0</v>
      </c>
      <c r="M7521" s="2">
        <f t="shared" si="1406"/>
        <v>0</v>
      </c>
      <c r="N7521" s="3" t="str">
        <f t="shared" si="1407"/>
        <v>Idle</v>
      </c>
      <c r="O7521" s="3" t="str">
        <f t="shared" si="1415"/>
        <v>Idle</v>
      </c>
      <c r="P7521" s="2">
        <f t="shared" si="1408"/>
        <v>0</v>
      </c>
      <c r="Q7521" s="2">
        <f t="shared" si="1409"/>
        <v>0</v>
      </c>
      <c r="R7521" s="2">
        <f t="shared" si="1410"/>
        <v>0</v>
      </c>
      <c r="S7521" s="2">
        <f t="shared" si="1411"/>
        <v>0</v>
      </c>
      <c r="T7521" s="2">
        <f t="shared" si="1412"/>
        <v>0</v>
      </c>
      <c r="U7521" s="2">
        <f>IF(O7521="Reg", R7521 * Inputs!$B$7, 0)</f>
        <v>0</v>
      </c>
      <c r="V7521" s="2">
        <f>MAX(F7521 + P7521*Inputs!$B$15 - (Q7521/Inputs!$B$16) - U7521, 0)</f>
        <v>0</v>
      </c>
    </row>
    <row r="7522" spans="1:22" x14ac:dyDescent="0.3">
      <c r="A7522" s="1">
        <v>46336.333333333343</v>
      </c>
      <c r="B7522" s="2">
        <v>0</v>
      </c>
      <c r="C7522" s="2">
        <v>16.535709746993181</v>
      </c>
      <c r="D7522" s="2">
        <f t="shared" si="1404"/>
        <v>44.23616672879217</v>
      </c>
      <c r="E7522" s="2">
        <f t="shared" si="1405"/>
        <v>18.457558287611874</v>
      </c>
      <c r="F7522" s="2">
        <f t="shared" si="1413"/>
        <v>0</v>
      </c>
      <c r="G7522" s="2">
        <f t="shared" si="1414"/>
        <v>0</v>
      </c>
      <c r="H7522" s="2">
        <f>MIN(Inputs!$B$2, (Inputs!$B$14 - F7522)/Inputs!$B$15)</f>
        <v>170</v>
      </c>
      <c r="I7522" s="2">
        <f>MAX(MIN(Inputs!$B$2, F7522*Inputs!$B$16, Inputs!$B$14*Inputs!$B$4 - G7522), 0)</f>
        <v>0</v>
      </c>
      <c r="J7522" s="2">
        <f>MAX(MIN(Inputs!$B$2, F7522*Inputs!$B$16, (Inputs!$B$14-F7522)/Inputs!$B$15)*Inputs!$B$9, 0)</f>
        <v>0</v>
      </c>
      <c r="K7522" s="2">
        <f>MAX(E7522*Inputs!$B$5 - B7522 - Inputs!$B$8, 0) * H7522</f>
        <v>0</v>
      </c>
      <c r="L7522" s="2">
        <f>IF(B7522 &gt;= D7522*Inputs!$B$10, MAX(B7522 - E7522/Inputs!$B$5 - Inputs!$B$8, 0) * I7522, 0)</f>
        <v>0</v>
      </c>
      <c r="M7522" s="2">
        <f t="shared" si="1406"/>
        <v>0</v>
      </c>
      <c r="N7522" s="3" t="str">
        <f t="shared" si="1407"/>
        <v>Idle</v>
      </c>
      <c r="O7522" s="3" t="str">
        <f t="shared" si="1415"/>
        <v>Idle</v>
      </c>
      <c r="P7522" s="2">
        <f t="shared" si="1408"/>
        <v>0</v>
      </c>
      <c r="Q7522" s="2">
        <f t="shared" si="1409"/>
        <v>0</v>
      </c>
      <c r="R7522" s="2">
        <f t="shared" si="1410"/>
        <v>0</v>
      </c>
      <c r="S7522" s="2">
        <f t="shared" si="1411"/>
        <v>0</v>
      </c>
      <c r="T7522" s="2">
        <f t="shared" si="1412"/>
        <v>0</v>
      </c>
      <c r="U7522" s="2">
        <f>IF(O7522="Reg", R7522 * Inputs!$B$7, 0)</f>
        <v>0</v>
      </c>
      <c r="V7522" s="2">
        <f>MAX(F7522 + P7522*Inputs!$B$15 - (Q7522/Inputs!$B$16) - U7522, 0)</f>
        <v>0</v>
      </c>
    </row>
    <row r="7523" spans="1:22" x14ac:dyDescent="0.3">
      <c r="A7523" s="1">
        <v>46336.375</v>
      </c>
      <c r="B7523" s="2">
        <v>10.83859373679387</v>
      </c>
      <c r="C7523" s="2">
        <v>6.4391093339360364</v>
      </c>
      <c r="D7523" s="2">
        <f t="shared" si="1404"/>
        <v>44.23616672879217</v>
      </c>
      <c r="E7523" s="2">
        <f t="shared" si="1405"/>
        <v>26.513117685976983</v>
      </c>
      <c r="F7523" s="2">
        <f t="shared" si="1413"/>
        <v>0</v>
      </c>
      <c r="G7523" s="2">
        <f t="shared" si="1414"/>
        <v>0</v>
      </c>
      <c r="H7523" s="2">
        <f>MIN(Inputs!$B$2, (Inputs!$B$14 - F7523)/Inputs!$B$15)</f>
        <v>170</v>
      </c>
      <c r="I7523" s="2">
        <f>MAX(MIN(Inputs!$B$2, F7523*Inputs!$B$16, Inputs!$B$14*Inputs!$B$4 - G7523), 0)</f>
        <v>0</v>
      </c>
      <c r="J7523" s="2">
        <f>MAX(MIN(Inputs!$B$2, F7523*Inputs!$B$16, (Inputs!$B$14-F7523)/Inputs!$B$15)*Inputs!$B$9, 0)</f>
        <v>0</v>
      </c>
      <c r="K7523" s="2">
        <f>MAX(E7523*Inputs!$B$5 - B7523 - Inputs!$B$8, 0) * H7523</f>
        <v>0</v>
      </c>
      <c r="L7523" s="2">
        <f>IF(B7523 &gt;= D7523*Inputs!$B$10, MAX(B7523 - E7523/Inputs!$B$5 - Inputs!$B$8, 0) * I7523, 0)</f>
        <v>0</v>
      </c>
      <c r="M7523" s="2">
        <f t="shared" si="1406"/>
        <v>0</v>
      </c>
      <c r="N7523" s="3" t="str">
        <f t="shared" si="1407"/>
        <v>Idle</v>
      </c>
      <c r="O7523" s="3" t="str">
        <f t="shared" si="1415"/>
        <v>Idle</v>
      </c>
      <c r="P7523" s="2">
        <f t="shared" si="1408"/>
        <v>0</v>
      </c>
      <c r="Q7523" s="2">
        <f t="shared" si="1409"/>
        <v>0</v>
      </c>
      <c r="R7523" s="2">
        <f t="shared" si="1410"/>
        <v>0</v>
      </c>
      <c r="S7523" s="2">
        <f t="shared" si="1411"/>
        <v>0</v>
      </c>
      <c r="T7523" s="2">
        <f t="shared" si="1412"/>
        <v>0</v>
      </c>
      <c r="U7523" s="2">
        <f>IF(O7523="Reg", R7523 * Inputs!$B$7, 0)</f>
        <v>0</v>
      </c>
      <c r="V7523" s="2">
        <f>MAX(F7523 + P7523*Inputs!$B$15 - (Q7523/Inputs!$B$16) - U7523, 0)</f>
        <v>0</v>
      </c>
    </row>
    <row r="7524" spans="1:22" x14ac:dyDescent="0.3">
      <c r="A7524" s="1">
        <v>46336.416666666657</v>
      </c>
      <c r="B7524" s="2">
        <v>5.4374908491640621</v>
      </c>
      <c r="C7524" s="2">
        <v>6.7786472547970629</v>
      </c>
      <c r="D7524" s="2">
        <f t="shared" si="1404"/>
        <v>44.23616672879217</v>
      </c>
      <c r="E7524" s="2">
        <f t="shared" si="1405"/>
        <v>33.776391451370671</v>
      </c>
      <c r="F7524" s="2">
        <f t="shared" si="1413"/>
        <v>0</v>
      </c>
      <c r="G7524" s="2">
        <f t="shared" si="1414"/>
        <v>0</v>
      </c>
      <c r="H7524" s="2">
        <f>MIN(Inputs!$B$2, (Inputs!$B$14 - F7524)/Inputs!$B$15)</f>
        <v>170</v>
      </c>
      <c r="I7524" s="2">
        <f>MAX(MIN(Inputs!$B$2, F7524*Inputs!$B$16, Inputs!$B$14*Inputs!$B$4 - G7524), 0)</f>
        <v>0</v>
      </c>
      <c r="J7524" s="2">
        <f>MAX(MIN(Inputs!$B$2, F7524*Inputs!$B$16, (Inputs!$B$14-F7524)/Inputs!$B$15)*Inputs!$B$9, 0)</f>
        <v>0</v>
      </c>
      <c r="K7524" s="2">
        <f>MAX(E7524*Inputs!$B$5 - B7524 - Inputs!$B$8, 0) * H7524</f>
        <v>728.57471676716227</v>
      </c>
      <c r="L7524" s="2">
        <f>IF(B7524 &gt;= D7524*Inputs!$B$10, MAX(B7524 - E7524/Inputs!$B$5 - Inputs!$B$8, 0) * I7524, 0)</f>
        <v>0</v>
      </c>
      <c r="M7524" s="2">
        <f t="shared" si="1406"/>
        <v>0</v>
      </c>
      <c r="N7524" s="3" t="str">
        <f t="shared" si="1407"/>
        <v>Charge</v>
      </c>
      <c r="O7524" s="3" t="str">
        <f t="shared" si="1415"/>
        <v>Charge</v>
      </c>
      <c r="P7524" s="2">
        <f t="shared" si="1408"/>
        <v>170</v>
      </c>
      <c r="Q7524" s="2">
        <f t="shared" si="1409"/>
        <v>0</v>
      </c>
      <c r="R7524" s="2">
        <f t="shared" si="1410"/>
        <v>0</v>
      </c>
      <c r="S7524" s="2">
        <f t="shared" si="1411"/>
        <v>-924.37344435789055</v>
      </c>
      <c r="T7524" s="2">
        <f t="shared" si="1412"/>
        <v>0</v>
      </c>
      <c r="U7524" s="2">
        <f>IF(O7524="Reg", R7524 * Inputs!$B$7, 0)</f>
        <v>0</v>
      </c>
      <c r="V7524" s="2">
        <f>MAX(F7524 + P7524*Inputs!$B$15 - (Q7524/Inputs!$B$16) - U7524, 0)</f>
        <v>170</v>
      </c>
    </row>
    <row r="7525" spans="1:22" x14ac:dyDescent="0.3">
      <c r="A7525" s="1">
        <v>46336.458333333343</v>
      </c>
      <c r="B7525" s="2">
        <v>16.89350081666948</v>
      </c>
      <c r="C7525" s="2">
        <v>9.3065878764837286</v>
      </c>
      <c r="D7525" s="2">
        <f t="shared" si="1404"/>
        <v>44.23616672879217</v>
      </c>
      <c r="E7525" s="2">
        <f t="shared" si="1405"/>
        <v>56.923150655608843</v>
      </c>
      <c r="F7525" s="2">
        <f t="shared" si="1413"/>
        <v>170</v>
      </c>
      <c r="G7525" s="2">
        <f t="shared" si="1414"/>
        <v>0</v>
      </c>
      <c r="H7525" s="2">
        <f>MIN(Inputs!$B$2, (Inputs!$B$14 - F7525)/Inputs!$B$15)</f>
        <v>170</v>
      </c>
      <c r="I7525" s="2">
        <f>MAX(MIN(Inputs!$B$2, F7525*Inputs!$B$16, Inputs!$B$14*Inputs!$B$4 - G7525), 0)</f>
        <v>170</v>
      </c>
      <c r="J7525" s="2">
        <f>MAX(MIN(Inputs!$B$2, F7525*Inputs!$B$16, (Inputs!$B$14-F7525)/Inputs!$B$15)*Inputs!$B$9, 0)</f>
        <v>136</v>
      </c>
      <c r="K7525" s="2">
        <f>MAX(E7525*Inputs!$B$5 - B7525 - Inputs!$B$8, 0) * H7525</f>
        <v>2243.8081992452712</v>
      </c>
      <c r="L7525" s="2">
        <f>IF(B7525 &gt;= D7525*Inputs!$B$10, MAX(B7525 - E7525/Inputs!$B$5 - Inputs!$B$8, 0) * I7525, 0)</f>
        <v>0</v>
      </c>
      <c r="M7525" s="2">
        <f t="shared" si="1406"/>
        <v>1265.695951201787</v>
      </c>
      <c r="N7525" s="3" t="str">
        <f t="shared" si="1407"/>
        <v>Charge</v>
      </c>
      <c r="O7525" s="3" t="str">
        <f t="shared" si="1415"/>
        <v>Charge</v>
      </c>
      <c r="P7525" s="2">
        <f t="shared" si="1408"/>
        <v>170</v>
      </c>
      <c r="Q7525" s="2">
        <f t="shared" si="1409"/>
        <v>0</v>
      </c>
      <c r="R7525" s="2">
        <f t="shared" si="1410"/>
        <v>0</v>
      </c>
      <c r="S7525" s="2">
        <f t="shared" si="1411"/>
        <v>-2871.8951388338114</v>
      </c>
      <c r="T7525" s="2">
        <f t="shared" si="1412"/>
        <v>0</v>
      </c>
      <c r="U7525" s="2">
        <f>IF(O7525="Reg", R7525 * Inputs!$B$7, 0)</f>
        <v>0</v>
      </c>
      <c r="V7525" s="2">
        <f>MAX(F7525 + P7525*Inputs!$B$15 - (Q7525/Inputs!$B$16) - U7525, 0)</f>
        <v>340</v>
      </c>
    </row>
    <row r="7526" spans="1:22" x14ac:dyDescent="0.3">
      <c r="A7526" s="1">
        <v>46336.5</v>
      </c>
      <c r="B7526" s="2">
        <v>32.470042798562737</v>
      </c>
      <c r="C7526" s="2">
        <v>12.37702210962876</v>
      </c>
      <c r="D7526" s="2">
        <f t="shared" si="1404"/>
        <v>44.23616672879217</v>
      </c>
      <c r="E7526" s="2">
        <f t="shared" si="1405"/>
        <v>65.275949773181182</v>
      </c>
      <c r="F7526" s="2">
        <f t="shared" si="1413"/>
        <v>340</v>
      </c>
      <c r="G7526" s="2">
        <f t="shared" si="1414"/>
        <v>0</v>
      </c>
      <c r="H7526" s="2">
        <f>MIN(Inputs!$B$2, (Inputs!$B$14 - F7526)/Inputs!$B$15)</f>
        <v>0</v>
      </c>
      <c r="I7526" s="2">
        <f>MAX(MIN(Inputs!$B$2, F7526*Inputs!$B$16, Inputs!$B$14*Inputs!$B$4 - G7526), 0)</f>
        <v>170</v>
      </c>
      <c r="J7526" s="2">
        <f>MAX(MIN(Inputs!$B$2, F7526*Inputs!$B$16, (Inputs!$B$14-F7526)/Inputs!$B$15)*Inputs!$B$9, 0)</f>
        <v>0</v>
      </c>
      <c r="K7526" s="2">
        <f>MAX(E7526*Inputs!$B$5 - B7526 - Inputs!$B$8, 0) * H7526</f>
        <v>0</v>
      </c>
      <c r="L7526" s="2">
        <f>IF(B7526 &gt;= D7526*Inputs!$B$10, MAX(B7526 - E7526/Inputs!$B$5 - Inputs!$B$8, 0) * I7526, 0)</f>
        <v>0</v>
      </c>
      <c r="M7526" s="2">
        <f t="shared" si="1406"/>
        <v>0</v>
      </c>
      <c r="N7526" s="3" t="str">
        <f t="shared" si="1407"/>
        <v>Idle</v>
      </c>
      <c r="O7526" s="3" t="str">
        <f t="shared" si="1415"/>
        <v>Idle</v>
      </c>
      <c r="P7526" s="2">
        <f t="shared" si="1408"/>
        <v>0</v>
      </c>
      <c r="Q7526" s="2">
        <f t="shared" si="1409"/>
        <v>0</v>
      </c>
      <c r="R7526" s="2">
        <f t="shared" si="1410"/>
        <v>0</v>
      </c>
      <c r="S7526" s="2">
        <f t="shared" si="1411"/>
        <v>0</v>
      </c>
      <c r="T7526" s="2">
        <f t="shared" si="1412"/>
        <v>0</v>
      </c>
      <c r="U7526" s="2">
        <f>IF(O7526="Reg", R7526 * Inputs!$B$7, 0)</f>
        <v>0</v>
      </c>
      <c r="V7526" s="2">
        <f>MAX(F7526 + P7526*Inputs!$B$15 - (Q7526/Inputs!$B$16) - U7526, 0)</f>
        <v>340</v>
      </c>
    </row>
    <row r="7527" spans="1:22" x14ac:dyDescent="0.3">
      <c r="A7527" s="1">
        <v>46336.541666666657</v>
      </c>
      <c r="B7527" s="2">
        <v>45.105721524481091</v>
      </c>
      <c r="C7527" s="2">
        <v>5.5473203923285501</v>
      </c>
      <c r="D7527" s="2">
        <f t="shared" si="1404"/>
        <v>44.23616672879217</v>
      </c>
      <c r="E7527" s="2">
        <f t="shared" si="1405"/>
        <v>71.29865893794296</v>
      </c>
      <c r="F7527" s="2">
        <f t="shared" si="1413"/>
        <v>340</v>
      </c>
      <c r="G7527" s="2">
        <f t="shared" si="1414"/>
        <v>0</v>
      </c>
      <c r="H7527" s="2">
        <f>MIN(Inputs!$B$2, (Inputs!$B$14 - F7527)/Inputs!$B$15)</f>
        <v>0</v>
      </c>
      <c r="I7527" s="2">
        <f>MAX(MIN(Inputs!$B$2, F7527*Inputs!$B$16, Inputs!$B$14*Inputs!$B$4 - G7527), 0)</f>
        <v>170</v>
      </c>
      <c r="J7527" s="2">
        <f>MAX(MIN(Inputs!$B$2, F7527*Inputs!$B$16, (Inputs!$B$14-F7527)/Inputs!$B$15)*Inputs!$B$9, 0)</f>
        <v>0</v>
      </c>
      <c r="K7527" s="2">
        <f>MAX(E7527*Inputs!$B$5 - B7527 - Inputs!$B$8, 0) * H7527</f>
        <v>0</v>
      </c>
      <c r="L7527" s="2">
        <f>IF(B7527 &gt;= D7527*Inputs!$B$10, MAX(B7527 - E7527/Inputs!$B$5 - Inputs!$B$8, 0) * I7527, 0)</f>
        <v>0</v>
      </c>
      <c r="M7527" s="2">
        <f t="shared" si="1406"/>
        <v>0</v>
      </c>
      <c r="N7527" s="3" t="str">
        <f t="shared" si="1407"/>
        <v>Idle</v>
      </c>
      <c r="O7527" s="3" t="str">
        <f t="shared" si="1415"/>
        <v>Idle</v>
      </c>
      <c r="P7527" s="2">
        <f t="shared" si="1408"/>
        <v>0</v>
      </c>
      <c r="Q7527" s="2">
        <f t="shared" si="1409"/>
        <v>0</v>
      </c>
      <c r="R7527" s="2">
        <f t="shared" si="1410"/>
        <v>0</v>
      </c>
      <c r="S7527" s="2">
        <f t="shared" si="1411"/>
        <v>0</v>
      </c>
      <c r="T7527" s="2">
        <f t="shared" si="1412"/>
        <v>0</v>
      </c>
      <c r="U7527" s="2">
        <f>IF(O7527="Reg", R7527 * Inputs!$B$7, 0)</f>
        <v>0</v>
      </c>
      <c r="V7527" s="2">
        <f>MAX(F7527 + P7527*Inputs!$B$15 - (Q7527/Inputs!$B$16) - U7527, 0)</f>
        <v>340</v>
      </c>
    </row>
    <row r="7528" spans="1:22" x14ac:dyDescent="0.3">
      <c r="A7528" s="1">
        <v>46336.583333333343</v>
      </c>
      <c r="B7528" s="2">
        <v>48.333356390190673</v>
      </c>
      <c r="C7528" s="2">
        <v>5.3242939001480849</v>
      </c>
      <c r="D7528" s="2">
        <f t="shared" si="1404"/>
        <v>44.23616672879217</v>
      </c>
      <c r="E7528" s="2">
        <f t="shared" si="1405"/>
        <v>74.905039358872997</v>
      </c>
      <c r="F7528" s="2">
        <f t="shared" si="1413"/>
        <v>340</v>
      </c>
      <c r="G7528" s="2">
        <f t="shared" si="1414"/>
        <v>0</v>
      </c>
      <c r="H7528" s="2">
        <f>MIN(Inputs!$B$2, (Inputs!$B$14 - F7528)/Inputs!$B$15)</f>
        <v>0</v>
      </c>
      <c r="I7528" s="2">
        <f>MAX(MIN(Inputs!$B$2, F7528*Inputs!$B$16, Inputs!$B$14*Inputs!$B$4 - G7528), 0)</f>
        <v>170</v>
      </c>
      <c r="J7528" s="2">
        <f>MAX(MIN(Inputs!$B$2, F7528*Inputs!$B$16, (Inputs!$B$14-F7528)/Inputs!$B$15)*Inputs!$B$9, 0)</f>
        <v>0</v>
      </c>
      <c r="K7528" s="2">
        <f>MAX(E7528*Inputs!$B$5 - B7528 - Inputs!$B$8, 0) * H7528</f>
        <v>0</v>
      </c>
      <c r="L7528" s="2">
        <f>IF(B7528 &gt;= D7528*Inputs!$B$10, MAX(B7528 - E7528/Inputs!$B$5 - Inputs!$B$8, 0) * I7528, 0)</f>
        <v>0</v>
      </c>
      <c r="M7528" s="2">
        <f t="shared" si="1406"/>
        <v>0</v>
      </c>
      <c r="N7528" s="3" t="str">
        <f t="shared" si="1407"/>
        <v>Idle</v>
      </c>
      <c r="O7528" s="3" t="str">
        <f t="shared" si="1415"/>
        <v>Idle</v>
      </c>
      <c r="P7528" s="2">
        <f t="shared" si="1408"/>
        <v>0</v>
      </c>
      <c r="Q7528" s="2">
        <f t="shared" si="1409"/>
        <v>0</v>
      </c>
      <c r="R7528" s="2">
        <f t="shared" si="1410"/>
        <v>0</v>
      </c>
      <c r="S7528" s="2">
        <f t="shared" si="1411"/>
        <v>0</v>
      </c>
      <c r="T7528" s="2">
        <f t="shared" si="1412"/>
        <v>0</v>
      </c>
      <c r="U7528" s="2">
        <f>IF(O7528="Reg", R7528 * Inputs!$B$7, 0)</f>
        <v>0</v>
      </c>
      <c r="V7528" s="2">
        <f>MAX(F7528 + P7528*Inputs!$B$15 - (Q7528/Inputs!$B$16) - U7528, 0)</f>
        <v>340</v>
      </c>
    </row>
    <row r="7529" spans="1:22" x14ac:dyDescent="0.3">
      <c r="A7529" s="1">
        <v>46336.625</v>
      </c>
      <c r="B7529" s="2">
        <v>54.418236329156016</v>
      </c>
      <c r="C7529" s="2">
        <v>2.300057980294445</v>
      </c>
      <c r="D7529" s="2">
        <f t="shared" si="1404"/>
        <v>44.23616672879217</v>
      </c>
      <c r="E7529" s="2">
        <f t="shared" si="1405"/>
        <v>76.716459802504701</v>
      </c>
      <c r="F7529" s="2">
        <f t="shared" si="1413"/>
        <v>340</v>
      </c>
      <c r="G7529" s="2">
        <f t="shared" si="1414"/>
        <v>0</v>
      </c>
      <c r="H7529" s="2">
        <f>MIN(Inputs!$B$2, (Inputs!$B$14 - F7529)/Inputs!$B$15)</f>
        <v>0</v>
      </c>
      <c r="I7529" s="2">
        <f>MAX(MIN(Inputs!$B$2, F7529*Inputs!$B$16, Inputs!$B$14*Inputs!$B$4 - G7529), 0)</f>
        <v>170</v>
      </c>
      <c r="J7529" s="2">
        <f>MAX(MIN(Inputs!$B$2, F7529*Inputs!$B$16, (Inputs!$B$14-F7529)/Inputs!$B$15)*Inputs!$B$9, 0)</f>
        <v>0</v>
      </c>
      <c r="K7529" s="2">
        <f>MAX(E7529*Inputs!$B$5 - B7529 - Inputs!$B$8, 0) * H7529</f>
        <v>0</v>
      </c>
      <c r="L7529" s="2">
        <f>IF(B7529 &gt;= D7529*Inputs!$B$10, MAX(B7529 - E7529/Inputs!$B$5 - Inputs!$B$8, 0) * I7529, 0)</f>
        <v>0</v>
      </c>
      <c r="M7529" s="2">
        <f t="shared" si="1406"/>
        <v>0</v>
      </c>
      <c r="N7529" s="3" t="str">
        <f t="shared" si="1407"/>
        <v>Idle</v>
      </c>
      <c r="O7529" s="3" t="str">
        <f t="shared" si="1415"/>
        <v>Idle</v>
      </c>
      <c r="P7529" s="2">
        <f t="shared" si="1408"/>
        <v>0</v>
      </c>
      <c r="Q7529" s="2">
        <f t="shared" si="1409"/>
        <v>0</v>
      </c>
      <c r="R7529" s="2">
        <f t="shared" si="1410"/>
        <v>0</v>
      </c>
      <c r="S7529" s="2">
        <f t="shared" si="1411"/>
        <v>0</v>
      </c>
      <c r="T7529" s="2">
        <f t="shared" si="1412"/>
        <v>0</v>
      </c>
      <c r="U7529" s="2">
        <f>IF(O7529="Reg", R7529 * Inputs!$B$7, 0)</f>
        <v>0</v>
      </c>
      <c r="V7529" s="2">
        <f>MAX(F7529 + P7529*Inputs!$B$15 - (Q7529/Inputs!$B$16) - U7529, 0)</f>
        <v>340</v>
      </c>
    </row>
    <row r="7530" spans="1:22" x14ac:dyDescent="0.3">
      <c r="A7530" s="1">
        <v>46336.666666666657</v>
      </c>
      <c r="B7530" s="2">
        <v>144.31804607459301</v>
      </c>
      <c r="C7530" s="2">
        <v>2.409841734702395</v>
      </c>
      <c r="D7530" s="2">
        <f t="shared" si="1404"/>
        <v>44.23616672879217</v>
      </c>
      <c r="E7530" s="2">
        <f t="shared" si="1405"/>
        <v>77.547546576715831</v>
      </c>
      <c r="F7530" s="2">
        <f t="shared" si="1413"/>
        <v>340</v>
      </c>
      <c r="G7530" s="2">
        <f t="shared" si="1414"/>
        <v>0</v>
      </c>
      <c r="H7530" s="2">
        <f>MIN(Inputs!$B$2, (Inputs!$B$14 - F7530)/Inputs!$B$15)</f>
        <v>0</v>
      </c>
      <c r="I7530" s="2">
        <f>MAX(MIN(Inputs!$B$2, F7530*Inputs!$B$16, Inputs!$B$14*Inputs!$B$4 - G7530), 0)</f>
        <v>170</v>
      </c>
      <c r="J7530" s="2">
        <f>MAX(MIN(Inputs!$B$2, F7530*Inputs!$B$16, (Inputs!$B$14-F7530)/Inputs!$B$15)*Inputs!$B$9, 0)</f>
        <v>0</v>
      </c>
      <c r="K7530" s="2">
        <f>MAX(E7530*Inputs!$B$5 - B7530 - Inputs!$B$8, 0) * H7530</f>
        <v>0</v>
      </c>
      <c r="L7530" s="2">
        <f>IF(B7530 &gt;= D7530*Inputs!$B$10, MAX(B7530 - E7530/Inputs!$B$5 - Inputs!$B$8, 0) * I7530, 0)</f>
        <v>6153.2917894516186</v>
      </c>
      <c r="M7530" s="2">
        <f t="shared" si="1406"/>
        <v>0</v>
      </c>
      <c r="N7530" s="3" t="str">
        <f t="shared" si="1407"/>
        <v>Discharge</v>
      </c>
      <c r="O7530" s="3" t="str">
        <f t="shared" si="1415"/>
        <v>Discharge</v>
      </c>
      <c r="P7530" s="2">
        <f t="shared" si="1408"/>
        <v>0</v>
      </c>
      <c r="Q7530" s="2">
        <f t="shared" si="1409"/>
        <v>170</v>
      </c>
      <c r="R7530" s="2">
        <f t="shared" si="1410"/>
        <v>0</v>
      </c>
      <c r="S7530" s="2">
        <f t="shared" si="1411"/>
        <v>24534.067832680812</v>
      </c>
      <c r="T7530" s="2">
        <f t="shared" si="1412"/>
        <v>0</v>
      </c>
      <c r="U7530" s="2">
        <f>IF(O7530="Reg", R7530 * Inputs!$B$7, 0)</f>
        <v>0</v>
      </c>
      <c r="V7530" s="2">
        <f>MAX(F7530 + P7530*Inputs!$B$15 - (Q7530/Inputs!$B$16) - U7530, 0)</f>
        <v>170</v>
      </c>
    </row>
    <row r="7531" spans="1:22" x14ac:dyDescent="0.3">
      <c r="A7531" s="1">
        <v>46336.708333333343</v>
      </c>
      <c r="B7531" s="2">
        <v>67.010295522103604</v>
      </c>
      <c r="C7531" s="2">
        <v>1.558613007306868</v>
      </c>
      <c r="D7531" s="2">
        <f t="shared" si="1404"/>
        <v>44.23616672879217</v>
      </c>
      <c r="E7531" s="2">
        <f t="shared" si="1405"/>
        <v>93.151909338275104</v>
      </c>
      <c r="F7531" s="2">
        <f t="shared" si="1413"/>
        <v>170</v>
      </c>
      <c r="G7531" s="2">
        <f t="shared" si="1414"/>
        <v>170</v>
      </c>
      <c r="H7531" s="2">
        <f>MIN(Inputs!$B$2, (Inputs!$B$14 - F7531)/Inputs!$B$15)</f>
        <v>170</v>
      </c>
      <c r="I7531" s="2">
        <f>MAX(MIN(Inputs!$B$2, F7531*Inputs!$B$16, Inputs!$B$14*Inputs!$B$4 - G7531), 0)</f>
        <v>170</v>
      </c>
      <c r="J7531" s="2">
        <f>MAX(MIN(Inputs!$B$2, F7531*Inputs!$B$16, (Inputs!$B$14-F7531)/Inputs!$B$15)*Inputs!$B$9, 0)</f>
        <v>136</v>
      </c>
      <c r="K7531" s="2">
        <f>MAX(E7531*Inputs!$B$5 - B7531 - Inputs!$B$8, 0) * H7531</f>
        <v>0</v>
      </c>
      <c r="L7531" s="2">
        <f>IF(B7531 &gt;= D7531*Inputs!$B$10, MAX(B7531 - E7531/Inputs!$B$5 - Inputs!$B$8, 0) * I7531, 0)</f>
        <v>0</v>
      </c>
      <c r="M7531" s="2">
        <f t="shared" si="1406"/>
        <v>211.97136899373405</v>
      </c>
      <c r="N7531" s="3" t="str">
        <f t="shared" si="1407"/>
        <v>Reg</v>
      </c>
      <c r="O7531" s="3" t="str">
        <f t="shared" si="1415"/>
        <v>Discharge</v>
      </c>
      <c r="P7531" s="2">
        <f t="shared" si="1408"/>
        <v>0</v>
      </c>
      <c r="Q7531" s="2">
        <f t="shared" si="1409"/>
        <v>170</v>
      </c>
      <c r="R7531" s="2">
        <f t="shared" si="1410"/>
        <v>0</v>
      </c>
      <c r="S7531" s="2">
        <f t="shared" si="1411"/>
        <v>11391.750238757613</v>
      </c>
      <c r="T7531" s="2">
        <f t="shared" si="1412"/>
        <v>0</v>
      </c>
      <c r="U7531" s="2">
        <f>IF(O7531="Reg", R7531 * Inputs!$B$7, 0)</f>
        <v>0</v>
      </c>
      <c r="V7531" s="2">
        <f>MAX(F7531 + P7531*Inputs!$B$15 - (Q7531/Inputs!$B$16) - U7531, 0)</f>
        <v>0</v>
      </c>
    </row>
    <row r="7532" spans="1:22" x14ac:dyDescent="0.3">
      <c r="A7532" s="1">
        <v>46336.75</v>
      </c>
      <c r="B7532" s="2">
        <v>68.606297787133428</v>
      </c>
      <c r="C7532" s="2">
        <v>15.41359987697335</v>
      </c>
      <c r="D7532" s="2">
        <f t="shared" si="1404"/>
        <v>44.23616672879217</v>
      </c>
      <c r="E7532" s="2">
        <f t="shared" si="1405"/>
        <v>88.209808063577782</v>
      </c>
      <c r="F7532" s="2">
        <f t="shared" si="1413"/>
        <v>0</v>
      </c>
      <c r="G7532" s="2">
        <f t="shared" si="1414"/>
        <v>340</v>
      </c>
      <c r="H7532" s="2">
        <f>MIN(Inputs!$B$2, (Inputs!$B$14 - F7532)/Inputs!$B$15)</f>
        <v>170</v>
      </c>
      <c r="I7532" s="2">
        <f>MAX(MIN(Inputs!$B$2, F7532*Inputs!$B$16, Inputs!$B$14*Inputs!$B$4 - G7532), 0)</f>
        <v>0</v>
      </c>
      <c r="J7532" s="2">
        <f>MAX(MIN(Inputs!$B$2, F7532*Inputs!$B$16, (Inputs!$B$14-F7532)/Inputs!$B$15)*Inputs!$B$9, 0)</f>
        <v>0</v>
      </c>
      <c r="K7532" s="2">
        <f>MAX(E7532*Inputs!$B$5 - B7532 - Inputs!$B$8, 0) * H7532</f>
        <v>0</v>
      </c>
      <c r="L7532" s="2">
        <f>IF(B7532 &gt;= D7532*Inputs!$B$10, MAX(B7532 - E7532/Inputs!$B$5 - Inputs!$B$8, 0) * I7532, 0)</f>
        <v>0</v>
      </c>
      <c r="M7532" s="2">
        <f t="shared" si="1406"/>
        <v>0</v>
      </c>
      <c r="N7532" s="3" t="str">
        <f t="shared" si="1407"/>
        <v>Idle</v>
      </c>
      <c r="O7532" s="3" t="str">
        <f t="shared" si="1415"/>
        <v>Idle</v>
      </c>
      <c r="P7532" s="2">
        <f t="shared" si="1408"/>
        <v>0</v>
      </c>
      <c r="Q7532" s="2">
        <f t="shared" si="1409"/>
        <v>0</v>
      </c>
      <c r="R7532" s="2">
        <f t="shared" si="1410"/>
        <v>0</v>
      </c>
      <c r="S7532" s="2">
        <f t="shared" si="1411"/>
        <v>0</v>
      </c>
      <c r="T7532" s="2">
        <f t="shared" si="1412"/>
        <v>0</v>
      </c>
      <c r="U7532" s="2">
        <f>IF(O7532="Reg", R7532 * Inputs!$B$7, 0)</f>
        <v>0</v>
      </c>
      <c r="V7532" s="2">
        <f>MAX(F7532 + P7532*Inputs!$B$15 - (Q7532/Inputs!$B$16) - U7532, 0)</f>
        <v>0</v>
      </c>
    </row>
    <row r="7533" spans="1:22" x14ac:dyDescent="0.3">
      <c r="A7533" s="1">
        <v>46336.791666666657</v>
      </c>
      <c r="B7533" s="2">
        <v>66.744004050061278</v>
      </c>
      <c r="C7533" s="2">
        <v>2.199775974217109</v>
      </c>
      <c r="D7533" s="2">
        <f t="shared" si="1404"/>
        <v>44.23616672879217</v>
      </c>
      <c r="E7533" s="2">
        <f t="shared" si="1405"/>
        <v>82.034567235781367</v>
      </c>
      <c r="F7533" s="2">
        <f t="shared" si="1413"/>
        <v>0</v>
      </c>
      <c r="G7533" s="2">
        <f t="shared" si="1414"/>
        <v>340</v>
      </c>
      <c r="H7533" s="2">
        <f>MIN(Inputs!$B$2, (Inputs!$B$14 - F7533)/Inputs!$B$15)</f>
        <v>170</v>
      </c>
      <c r="I7533" s="2">
        <f>MAX(MIN(Inputs!$B$2, F7533*Inputs!$B$16, Inputs!$B$14*Inputs!$B$4 - G7533), 0)</f>
        <v>0</v>
      </c>
      <c r="J7533" s="2">
        <f>MAX(MIN(Inputs!$B$2, F7533*Inputs!$B$16, (Inputs!$B$14-F7533)/Inputs!$B$15)*Inputs!$B$9, 0)</f>
        <v>0</v>
      </c>
      <c r="K7533" s="2">
        <f>MAX(E7533*Inputs!$B$5 - B7533 - Inputs!$B$8, 0) * H7533</f>
        <v>0</v>
      </c>
      <c r="L7533" s="2">
        <f>IF(B7533 &gt;= D7533*Inputs!$B$10, MAX(B7533 - E7533/Inputs!$B$5 - Inputs!$B$8, 0) * I7533, 0)</f>
        <v>0</v>
      </c>
      <c r="M7533" s="2">
        <f t="shared" si="1406"/>
        <v>0</v>
      </c>
      <c r="N7533" s="3" t="str">
        <f t="shared" si="1407"/>
        <v>Idle</v>
      </c>
      <c r="O7533" s="3" t="str">
        <f t="shared" si="1415"/>
        <v>Idle</v>
      </c>
      <c r="P7533" s="2">
        <f t="shared" si="1408"/>
        <v>0</v>
      </c>
      <c r="Q7533" s="2">
        <f t="shared" si="1409"/>
        <v>0</v>
      </c>
      <c r="R7533" s="2">
        <f t="shared" si="1410"/>
        <v>0</v>
      </c>
      <c r="S7533" s="2">
        <f t="shared" si="1411"/>
        <v>0</v>
      </c>
      <c r="T7533" s="2">
        <f t="shared" si="1412"/>
        <v>0</v>
      </c>
      <c r="U7533" s="2">
        <f>IF(O7533="Reg", R7533 * Inputs!$B$7, 0)</f>
        <v>0</v>
      </c>
      <c r="V7533" s="2">
        <f>MAX(F7533 + P7533*Inputs!$B$15 - (Q7533/Inputs!$B$16) - U7533, 0)</f>
        <v>0</v>
      </c>
    </row>
    <row r="7534" spans="1:22" x14ac:dyDescent="0.3">
      <c r="A7534" s="1">
        <v>46336.833333333343</v>
      </c>
      <c r="B7534" s="2">
        <v>59.20187905198091</v>
      </c>
      <c r="C7534" s="2">
        <v>2.5299955558982949</v>
      </c>
      <c r="D7534" s="2">
        <f t="shared" si="1404"/>
        <v>44.23616672879217</v>
      </c>
      <c r="E7534" s="2">
        <f t="shared" si="1405"/>
        <v>74.705814069964731</v>
      </c>
      <c r="F7534" s="2">
        <f t="shared" si="1413"/>
        <v>0</v>
      </c>
      <c r="G7534" s="2">
        <f t="shared" si="1414"/>
        <v>340</v>
      </c>
      <c r="H7534" s="2">
        <f>MIN(Inputs!$B$2, (Inputs!$B$14 - F7534)/Inputs!$B$15)</f>
        <v>170</v>
      </c>
      <c r="I7534" s="2">
        <f>MAX(MIN(Inputs!$B$2, F7534*Inputs!$B$16, Inputs!$B$14*Inputs!$B$4 - G7534), 0)</f>
        <v>0</v>
      </c>
      <c r="J7534" s="2">
        <f>MAX(MIN(Inputs!$B$2, F7534*Inputs!$B$16, (Inputs!$B$14-F7534)/Inputs!$B$15)*Inputs!$B$9, 0)</f>
        <v>0</v>
      </c>
      <c r="K7534" s="2">
        <f>MAX(E7534*Inputs!$B$5 - B7534 - Inputs!$B$8, 0) * H7534</f>
        <v>0</v>
      </c>
      <c r="L7534" s="2">
        <f>IF(B7534 &gt;= D7534*Inputs!$B$10, MAX(B7534 - E7534/Inputs!$B$5 - Inputs!$B$8, 0) * I7534, 0)</f>
        <v>0</v>
      </c>
      <c r="M7534" s="2">
        <f t="shared" si="1406"/>
        <v>0</v>
      </c>
      <c r="N7534" s="3" t="str">
        <f t="shared" si="1407"/>
        <v>Idle</v>
      </c>
      <c r="O7534" s="3" t="str">
        <f t="shared" si="1415"/>
        <v>Idle</v>
      </c>
      <c r="P7534" s="2">
        <f t="shared" si="1408"/>
        <v>0</v>
      </c>
      <c r="Q7534" s="2">
        <f t="shared" si="1409"/>
        <v>0</v>
      </c>
      <c r="R7534" s="2">
        <f t="shared" si="1410"/>
        <v>0</v>
      </c>
      <c r="S7534" s="2">
        <f t="shared" si="1411"/>
        <v>0</v>
      </c>
      <c r="T7534" s="2">
        <f t="shared" si="1412"/>
        <v>0</v>
      </c>
      <c r="U7534" s="2">
        <f>IF(O7534="Reg", R7534 * Inputs!$B$7, 0)</f>
        <v>0</v>
      </c>
      <c r="V7534" s="2">
        <f>MAX(F7534 + P7534*Inputs!$B$15 - (Q7534/Inputs!$B$16) - U7534, 0)</f>
        <v>0</v>
      </c>
    </row>
    <row r="7535" spans="1:22" x14ac:dyDescent="0.3">
      <c r="A7535" s="1">
        <v>46336.875</v>
      </c>
      <c r="B7535" s="2">
        <v>59.404756974422739</v>
      </c>
      <c r="C7535" s="2">
        <v>10.273815699016369</v>
      </c>
      <c r="D7535" s="2">
        <f t="shared" si="1404"/>
        <v>44.23616672879217</v>
      </c>
      <c r="E7535" s="2">
        <f t="shared" si="1405"/>
        <v>65.454494453683694</v>
      </c>
      <c r="F7535" s="2">
        <f t="shared" si="1413"/>
        <v>0</v>
      </c>
      <c r="G7535" s="2">
        <f t="shared" si="1414"/>
        <v>340</v>
      </c>
      <c r="H7535" s="2">
        <f>MIN(Inputs!$B$2, (Inputs!$B$14 - F7535)/Inputs!$B$15)</f>
        <v>170</v>
      </c>
      <c r="I7535" s="2">
        <f>MAX(MIN(Inputs!$B$2, F7535*Inputs!$B$16, Inputs!$B$14*Inputs!$B$4 - G7535), 0)</f>
        <v>0</v>
      </c>
      <c r="J7535" s="2">
        <f>MAX(MIN(Inputs!$B$2, F7535*Inputs!$B$16, (Inputs!$B$14-F7535)/Inputs!$B$15)*Inputs!$B$9, 0)</f>
        <v>0</v>
      </c>
      <c r="K7535" s="2">
        <f>MAX(E7535*Inputs!$B$5 - B7535 - Inputs!$B$8, 0) * H7535</f>
        <v>0</v>
      </c>
      <c r="L7535" s="2">
        <f>IF(B7535 &gt;= D7535*Inputs!$B$10, MAX(B7535 - E7535/Inputs!$B$5 - Inputs!$B$8, 0) * I7535, 0)</f>
        <v>0</v>
      </c>
      <c r="M7535" s="2">
        <f t="shared" si="1406"/>
        <v>0</v>
      </c>
      <c r="N7535" s="3" t="str">
        <f t="shared" si="1407"/>
        <v>Idle</v>
      </c>
      <c r="O7535" s="3" t="str">
        <f t="shared" si="1415"/>
        <v>Idle</v>
      </c>
      <c r="P7535" s="2">
        <f t="shared" si="1408"/>
        <v>0</v>
      </c>
      <c r="Q7535" s="2">
        <f t="shared" si="1409"/>
        <v>0</v>
      </c>
      <c r="R7535" s="2">
        <f t="shared" si="1410"/>
        <v>0</v>
      </c>
      <c r="S7535" s="2">
        <f t="shared" si="1411"/>
        <v>0</v>
      </c>
      <c r="T7535" s="2">
        <f t="shared" si="1412"/>
        <v>0</v>
      </c>
      <c r="U7535" s="2">
        <f>IF(O7535="Reg", R7535 * Inputs!$B$7, 0)</f>
        <v>0</v>
      </c>
      <c r="V7535" s="2">
        <f>MAX(F7535 + P7535*Inputs!$B$15 - (Q7535/Inputs!$B$16) - U7535, 0)</f>
        <v>0</v>
      </c>
    </row>
    <row r="7536" spans="1:22" x14ac:dyDescent="0.3">
      <c r="A7536" s="1">
        <v>46336.916666666657</v>
      </c>
      <c r="B7536" s="2">
        <v>237.94422264394859</v>
      </c>
      <c r="C7536" s="2">
        <v>9.6610713692105836</v>
      </c>
      <c r="D7536" s="2">
        <f t="shared" si="1404"/>
        <v>44.23616672879217</v>
      </c>
      <c r="E7536" s="2">
        <f t="shared" si="1405"/>
        <v>56.362221395337166</v>
      </c>
      <c r="F7536" s="2">
        <f t="shared" si="1413"/>
        <v>0</v>
      </c>
      <c r="G7536" s="2">
        <f t="shared" si="1414"/>
        <v>340</v>
      </c>
      <c r="H7536" s="2">
        <f>MIN(Inputs!$B$2, (Inputs!$B$14 - F7536)/Inputs!$B$15)</f>
        <v>170</v>
      </c>
      <c r="I7536" s="2">
        <f>MAX(MIN(Inputs!$B$2, F7536*Inputs!$B$16, Inputs!$B$14*Inputs!$B$4 - G7536), 0)</f>
        <v>0</v>
      </c>
      <c r="J7536" s="2">
        <f>MAX(MIN(Inputs!$B$2, F7536*Inputs!$B$16, (Inputs!$B$14-F7536)/Inputs!$B$15)*Inputs!$B$9, 0)</f>
        <v>0</v>
      </c>
      <c r="K7536" s="2">
        <f>MAX(E7536*Inputs!$B$5 - B7536 - Inputs!$B$8, 0) * H7536</f>
        <v>0</v>
      </c>
      <c r="L7536" s="2">
        <f>IF(B7536 &gt;= D7536*Inputs!$B$10, MAX(B7536 - E7536/Inputs!$B$5 - Inputs!$B$8, 0) * I7536, 0)</f>
        <v>0</v>
      </c>
      <c r="M7536" s="2">
        <f t="shared" si="1406"/>
        <v>0</v>
      </c>
      <c r="N7536" s="3" t="str">
        <f t="shared" si="1407"/>
        <v>Idle</v>
      </c>
      <c r="O7536" s="3" t="str">
        <f t="shared" si="1415"/>
        <v>Idle</v>
      </c>
      <c r="P7536" s="2">
        <f t="shared" si="1408"/>
        <v>0</v>
      </c>
      <c r="Q7536" s="2">
        <f t="shared" si="1409"/>
        <v>0</v>
      </c>
      <c r="R7536" s="2">
        <f t="shared" si="1410"/>
        <v>0</v>
      </c>
      <c r="S7536" s="2">
        <f t="shared" si="1411"/>
        <v>0</v>
      </c>
      <c r="T7536" s="2">
        <f t="shared" si="1412"/>
        <v>0</v>
      </c>
      <c r="U7536" s="2">
        <f>IF(O7536="Reg", R7536 * Inputs!$B$7, 0)</f>
        <v>0</v>
      </c>
      <c r="V7536" s="2">
        <f>MAX(F7536 + P7536*Inputs!$B$15 - (Q7536/Inputs!$B$16) - U7536, 0)</f>
        <v>0</v>
      </c>
    </row>
    <row r="7537" spans="1:22" x14ac:dyDescent="0.3">
      <c r="A7537" s="1">
        <v>46336.958333333343</v>
      </c>
      <c r="B7537" s="2">
        <v>37.357687873919751</v>
      </c>
      <c r="C7537" s="2">
        <v>13.44009813780313</v>
      </c>
      <c r="D7537" s="2">
        <f t="shared" si="1404"/>
        <v>44.23616672879217</v>
      </c>
      <c r="E7537" s="2">
        <f t="shared" si="1405"/>
        <v>16.70485095467907</v>
      </c>
      <c r="F7537" s="2">
        <f t="shared" si="1413"/>
        <v>0</v>
      </c>
      <c r="G7537" s="2">
        <f t="shared" si="1414"/>
        <v>340</v>
      </c>
      <c r="H7537" s="2">
        <f>MIN(Inputs!$B$2, (Inputs!$B$14 - F7537)/Inputs!$B$15)</f>
        <v>170</v>
      </c>
      <c r="I7537" s="2">
        <f>MAX(MIN(Inputs!$B$2, F7537*Inputs!$B$16, Inputs!$B$14*Inputs!$B$4 - G7537), 0)</f>
        <v>0</v>
      </c>
      <c r="J7537" s="2">
        <f>MAX(MIN(Inputs!$B$2, F7537*Inputs!$B$16, (Inputs!$B$14-F7537)/Inputs!$B$15)*Inputs!$B$9, 0)</f>
        <v>0</v>
      </c>
      <c r="K7537" s="2">
        <f>MAX(E7537*Inputs!$B$5 - B7537 - Inputs!$B$8, 0) * H7537</f>
        <v>0</v>
      </c>
      <c r="L7537" s="2">
        <f>IF(B7537 &gt;= D7537*Inputs!$B$10, MAX(B7537 - E7537/Inputs!$B$5 - Inputs!$B$8, 0) * I7537, 0)</f>
        <v>0</v>
      </c>
      <c r="M7537" s="2">
        <f t="shared" si="1406"/>
        <v>0</v>
      </c>
      <c r="N7537" s="3" t="str">
        <f t="shared" si="1407"/>
        <v>Idle</v>
      </c>
      <c r="O7537" s="3" t="str">
        <f t="shared" si="1415"/>
        <v>Idle</v>
      </c>
      <c r="P7537" s="2">
        <f t="shared" si="1408"/>
        <v>0</v>
      </c>
      <c r="Q7537" s="2">
        <f t="shared" si="1409"/>
        <v>0</v>
      </c>
      <c r="R7537" s="2">
        <f t="shared" si="1410"/>
        <v>0</v>
      </c>
      <c r="S7537" s="2">
        <f t="shared" si="1411"/>
        <v>0</v>
      </c>
      <c r="T7537" s="2">
        <f t="shared" si="1412"/>
        <v>0</v>
      </c>
      <c r="U7537" s="2">
        <f>IF(O7537="Reg", R7537 * Inputs!$B$7, 0)</f>
        <v>0</v>
      </c>
      <c r="V7537" s="2">
        <f>MAX(F7537 + P7537*Inputs!$B$15 - (Q7537/Inputs!$B$16) - U7537, 0)</f>
        <v>0</v>
      </c>
    </row>
    <row r="7538" spans="1:22" x14ac:dyDescent="0.3">
      <c r="A7538" s="1">
        <v>46337</v>
      </c>
      <c r="B7538" s="2">
        <v>31.554852820354931</v>
      </c>
      <c r="C7538" s="2">
        <v>6.4867222510365004</v>
      </c>
      <c r="D7538" s="2">
        <f t="shared" si="1404"/>
        <v>29.398548370422919</v>
      </c>
      <c r="E7538" s="2">
        <f t="shared" si="1405"/>
        <v>10.47856964235911</v>
      </c>
      <c r="F7538" s="2">
        <f t="shared" si="1413"/>
        <v>0</v>
      </c>
      <c r="G7538" s="2">
        <f t="shared" si="1414"/>
        <v>0</v>
      </c>
      <c r="H7538" s="2">
        <f>MIN(Inputs!$B$2, (Inputs!$B$14 - F7538)/Inputs!$B$15)</f>
        <v>170</v>
      </c>
      <c r="I7538" s="2">
        <f>MAX(MIN(Inputs!$B$2, F7538*Inputs!$B$16, Inputs!$B$14*Inputs!$B$4 - G7538), 0)</f>
        <v>0</v>
      </c>
      <c r="J7538" s="2">
        <f>MAX(MIN(Inputs!$B$2, F7538*Inputs!$B$16, (Inputs!$B$14-F7538)/Inputs!$B$15)*Inputs!$B$9, 0)</f>
        <v>0</v>
      </c>
      <c r="K7538" s="2">
        <f>MAX(E7538*Inputs!$B$5 - B7538 - Inputs!$B$8, 0) * H7538</f>
        <v>0</v>
      </c>
      <c r="L7538" s="2">
        <f>IF(B7538 &gt;= D7538*Inputs!$B$10, MAX(B7538 - E7538/Inputs!$B$5 - Inputs!$B$8, 0) * I7538, 0)</f>
        <v>0</v>
      </c>
      <c r="M7538" s="2">
        <f t="shared" si="1406"/>
        <v>0</v>
      </c>
      <c r="N7538" s="3" t="str">
        <f t="shared" si="1407"/>
        <v>Idle</v>
      </c>
      <c r="O7538" s="3" t="str">
        <f t="shared" si="1415"/>
        <v>Idle</v>
      </c>
      <c r="P7538" s="2">
        <f t="shared" si="1408"/>
        <v>0</v>
      </c>
      <c r="Q7538" s="2">
        <f t="shared" si="1409"/>
        <v>0</v>
      </c>
      <c r="R7538" s="2">
        <f t="shared" si="1410"/>
        <v>0</v>
      </c>
      <c r="S7538" s="2">
        <f t="shared" si="1411"/>
        <v>0</v>
      </c>
      <c r="T7538" s="2">
        <f t="shared" si="1412"/>
        <v>0</v>
      </c>
      <c r="U7538" s="2">
        <f>IF(O7538="Reg", R7538 * Inputs!$B$7, 0)</f>
        <v>0</v>
      </c>
      <c r="V7538" s="2">
        <f>MAX(F7538 + P7538*Inputs!$B$15 - (Q7538/Inputs!$B$16) - U7538, 0)</f>
        <v>0</v>
      </c>
    </row>
    <row r="7539" spans="1:22" x14ac:dyDescent="0.3">
      <c r="A7539" s="1">
        <v>46337.041666666657</v>
      </c>
      <c r="B7539" s="2">
        <v>22.77148505516146</v>
      </c>
      <c r="C7539" s="2">
        <v>8.1270656373690571</v>
      </c>
      <c r="D7539" s="2">
        <f t="shared" si="1404"/>
        <v>29.398548370422919</v>
      </c>
      <c r="E7539" s="2">
        <f t="shared" si="1405"/>
        <v>5.2194275056332886</v>
      </c>
      <c r="F7539" s="2">
        <f t="shared" si="1413"/>
        <v>0</v>
      </c>
      <c r="G7539" s="2">
        <f t="shared" si="1414"/>
        <v>0</v>
      </c>
      <c r="H7539" s="2">
        <f>MIN(Inputs!$B$2, (Inputs!$B$14 - F7539)/Inputs!$B$15)</f>
        <v>170</v>
      </c>
      <c r="I7539" s="2">
        <f>MAX(MIN(Inputs!$B$2, F7539*Inputs!$B$16, Inputs!$B$14*Inputs!$B$4 - G7539), 0)</f>
        <v>0</v>
      </c>
      <c r="J7539" s="2">
        <f>MAX(MIN(Inputs!$B$2, F7539*Inputs!$B$16, (Inputs!$B$14-F7539)/Inputs!$B$15)*Inputs!$B$9, 0)</f>
        <v>0</v>
      </c>
      <c r="K7539" s="2">
        <f>MAX(E7539*Inputs!$B$5 - B7539 - Inputs!$B$8, 0) * H7539</f>
        <v>0</v>
      </c>
      <c r="L7539" s="2">
        <f>IF(B7539 &gt;= D7539*Inputs!$B$10, MAX(B7539 - E7539/Inputs!$B$5 - Inputs!$B$8, 0) * I7539, 0)</f>
        <v>0</v>
      </c>
      <c r="M7539" s="2">
        <f t="shared" si="1406"/>
        <v>0</v>
      </c>
      <c r="N7539" s="3" t="str">
        <f t="shared" si="1407"/>
        <v>Idle</v>
      </c>
      <c r="O7539" s="3" t="str">
        <f t="shared" si="1415"/>
        <v>Idle</v>
      </c>
      <c r="P7539" s="2">
        <f t="shared" si="1408"/>
        <v>0</v>
      </c>
      <c r="Q7539" s="2">
        <f t="shared" si="1409"/>
        <v>0</v>
      </c>
      <c r="R7539" s="2">
        <f t="shared" si="1410"/>
        <v>0</v>
      </c>
      <c r="S7539" s="2">
        <f t="shared" si="1411"/>
        <v>0</v>
      </c>
      <c r="T7539" s="2">
        <f t="shared" si="1412"/>
        <v>0</v>
      </c>
      <c r="U7539" s="2">
        <f>IF(O7539="Reg", R7539 * Inputs!$B$7, 0)</f>
        <v>0</v>
      </c>
      <c r="V7539" s="2">
        <f>MAX(F7539 + P7539*Inputs!$B$15 - (Q7539/Inputs!$B$16) - U7539, 0)</f>
        <v>0</v>
      </c>
    </row>
    <row r="7540" spans="1:22" x14ac:dyDescent="0.3">
      <c r="A7540" s="1">
        <v>46337.083333333343</v>
      </c>
      <c r="B7540" s="2">
        <v>3.6939613542947138</v>
      </c>
      <c r="C7540" s="2">
        <v>12.31962199691154</v>
      </c>
      <c r="D7540" s="2">
        <f t="shared" si="1404"/>
        <v>29.398548370422919</v>
      </c>
      <c r="E7540" s="2">
        <f t="shared" si="1405"/>
        <v>1.4241799964397119</v>
      </c>
      <c r="F7540" s="2">
        <f t="shared" si="1413"/>
        <v>0</v>
      </c>
      <c r="G7540" s="2">
        <f t="shared" si="1414"/>
        <v>0</v>
      </c>
      <c r="H7540" s="2">
        <f>MIN(Inputs!$B$2, (Inputs!$B$14 - F7540)/Inputs!$B$15)</f>
        <v>170</v>
      </c>
      <c r="I7540" s="2">
        <f>MAX(MIN(Inputs!$B$2, F7540*Inputs!$B$16, Inputs!$B$14*Inputs!$B$4 - G7540), 0)</f>
        <v>0</v>
      </c>
      <c r="J7540" s="2">
        <f>MAX(MIN(Inputs!$B$2, F7540*Inputs!$B$16, (Inputs!$B$14-F7540)/Inputs!$B$15)*Inputs!$B$9, 0)</f>
        <v>0</v>
      </c>
      <c r="K7540" s="2">
        <f>MAX(E7540*Inputs!$B$5 - B7540 - Inputs!$B$8, 0) * H7540</f>
        <v>0</v>
      </c>
      <c r="L7540" s="2">
        <f>IF(B7540 &gt;= D7540*Inputs!$B$10, MAX(B7540 - E7540/Inputs!$B$5 - Inputs!$B$8, 0) * I7540, 0)</f>
        <v>0</v>
      </c>
      <c r="M7540" s="2">
        <f t="shared" si="1406"/>
        <v>0</v>
      </c>
      <c r="N7540" s="3" t="str">
        <f t="shared" si="1407"/>
        <v>Idle</v>
      </c>
      <c r="O7540" s="3" t="str">
        <f t="shared" si="1415"/>
        <v>Idle</v>
      </c>
      <c r="P7540" s="2">
        <f t="shared" si="1408"/>
        <v>0</v>
      </c>
      <c r="Q7540" s="2">
        <f t="shared" si="1409"/>
        <v>0</v>
      </c>
      <c r="R7540" s="2">
        <f t="shared" si="1410"/>
        <v>0</v>
      </c>
      <c r="S7540" s="2">
        <f t="shared" si="1411"/>
        <v>0</v>
      </c>
      <c r="T7540" s="2">
        <f t="shared" si="1412"/>
        <v>0</v>
      </c>
      <c r="U7540" s="2">
        <f>IF(O7540="Reg", R7540 * Inputs!$B$7, 0)</f>
        <v>0</v>
      </c>
      <c r="V7540" s="2">
        <f>MAX(F7540 + P7540*Inputs!$B$15 - (Q7540/Inputs!$B$16) - U7540, 0)</f>
        <v>0</v>
      </c>
    </row>
    <row r="7541" spans="1:22" x14ac:dyDescent="0.3">
      <c r="A7541" s="1">
        <v>46337.125</v>
      </c>
      <c r="B7541" s="2">
        <v>4.8511186243435578</v>
      </c>
      <c r="C7541" s="2">
        <v>9.3715044509915639</v>
      </c>
      <c r="D7541" s="2">
        <f t="shared" si="1404"/>
        <v>29.398548370422919</v>
      </c>
      <c r="E7541" s="2">
        <f t="shared" si="1405"/>
        <v>0.80851977072392633</v>
      </c>
      <c r="F7541" s="2">
        <f t="shared" si="1413"/>
        <v>0</v>
      </c>
      <c r="G7541" s="2">
        <f t="shared" si="1414"/>
        <v>0</v>
      </c>
      <c r="H7541" s="2">
        <f>MIN(Inputs!$B$2, (Inputs!$B$14 - F7541)/Inputs!$B$15)</f>
        <v>170</v>
      </c>
      <c r="I7541" s="2">
        <f>MAX(MIN(Inputs!$B$2, F7541*Inputs!$B$16, Inputs!$B$14*Inputs!$B$4 - G7541), 0)</f>
        <v>0</v>
      </c>
      <c r="J7541" s="2">
        <f>MAX(MIN(Inputs!$B$2, F7541*Inputs!$B$16, (Inputs!$B$14-F7541)/Inputs!$B$15)*Inputs!$B$9, 0)</f>
        <v>0</v>
      </c>
      <c r="K7541" s="2">
        <f>MAX(E7541*Inputs!$B$5 - B7541 - Inputs!$B$8, 0) * H7541</f>
        <v>0</v>
      </c>
      <c r="L7541" s="2">
        <f>IF(B7541 &gt;= D7541*Inputs!$B$10, MAX(B7541 - E7541/Inputs!$B$5 - Inputs!$B$8, 0) * I7541, 0)</f>
        <v>0</v>
      </c>
      <c r="M7541" s="2">
        <f t="shared" si="1406"/>
        <v>0</v>
      </c>
      <c r="N7541" s="3" t="str">
        <f t="shared" si="1407"/>
        <v>Idle</v>
      </c>
      <c r="O7541" s="3" t="str">
        <f t="shared" si="1415"/>
        <v>Idle</v>
      </c>
      <c r="P7541" s="2">
        <f t="shared" si="1408"/>
        <v>0</v>
      </c>
      <c r="Q7541" s="2">
        <f t="shared" si="1409"/>
        <v>0</v>
      </c>
      <c r="R7541" s="2">
        <f t="shared" si="1410"/>
        <v>0</v>
      </c>
      <c r="S7541" s="2">
        <f t="shared" si="1411"/>
        <v>0</v>
      </c>
      <c r="T7541" s="2">
        <f t="shared" si="1412"/>
        <v>0</v>
      </c>
      <c r="U7541" s="2">
        <f>IF(O7541="Reg", R7541 * Inputs!$B$7, 0)</f>
        <v>0</v>
      </c>
      <c r="V7541" s="2">
        <f>MAX(F7541 + P7541*Inputs!$B$15 - (Q7541/Inputs!$B$16) - U7541, 0)</f>
        <v>0</v>
      </c>
    </row>
    <row r="7542" spans="1:22" x14ac:dyDescent="0.3">
      <c r="A7542" s="1">
        <v>46337.166666666657</v>
      </c>
      <c r="B7542" s="2">
        <v>0</v>
      </c>
      <c r="C7542" s="2">
        <v>7.7421858519422031</v>
      </c>
      <c r="D7542" s="2">
        <f t="shared" si="1404"/>
        <v>29.398548370422919</v>
      </c>
      <c r="E7542" s="2">
        <f t="shared" si="1405"/>
        <v>0</v>
      </c>
      <c r="F7542" s="2">
        <f t="shared" si="1413"/>
        <v>0</v>
      </c>
      <c r="G7542" s="2">
        <f t="shared" si="1414"/>
        <v>0</v>
      </c>
      <c r="H7542" s="2">
        <f>MIN(Inputs!$B$2, (Inputs!$B$14 - F7542)/Inputs!$B$15)</f>
        <v>170</v>
      </c>
      <c r="I7542" s="2">
        <f>MAX(MIN(Inputs!$B$2, F7542*Inputs!$B$16, Inputs!$B$14*Inputs!$B$4 - G7542), 0)</f>
        <v>0</v>
      </c>
      <c r="J7542" s="2">
        <f>MAX(MIN(Inputs!$B$2, F7542*Inputs!$B$16, (Inputs!$B$14-F7542)/Inputs!$B$15)*Inputs!$B$9, 0)</f>
        <v>0</v>
      </c>
      <c r="K7542" s="2">
        <f>MAX(E7542*Inputs!$B$5 - B7542 - Inputs!$B$8, 0) * H7542</f>
        <v>0</v>
      </c>
      <c r="L7542" s="2">
        <f>IF(B7542 &gt;= D7542*Inputs!$B$10, MAX(B7542 - E7542/Inputs!$B$5 - Inputs!$B$8, 0) * I7542, 0)</f>
        <v>0</v>
      </c>
      <c r="M7542" s="2">
        <f t="shared" si="1406"/>
        <v>0</v>
      </c>
      <c r="N7542" s="3" t="str">
        <f t="shared" si="1407"/>
        <v>Idle</v>
      </c>
      <c r="O7542" s="3" t="str">
        <f t="shared" si="1415"/>
        <v>Idle</v>
      </c>
      <c r="P7542" s="2">
        <f t="shared" si="1408"/>
        <v>0</v>
      </c>
      <c r="Q7542" s="2">
        <f t="shared" si="1409"/>
        <v>0</v>
      </c>
      <c r="R7542" s="2">
        <f t="shared" si="1410"/>
        <v>0</v>
      </c>
      <c r="S7542" s="2">
        <f t="shared" si="1411"/>
        <v>0</v>
      </c>
      <c r="T7542" s="2">
        <f t="shared" si="1412"/>
        <v>0</v>
      </c>
      <c r="U7542" s="2">
        <f>IF(O7542="Reg", R7542 * Inputs!$B$7, 0)</f>
        <v>0</v>
      </c>
      <c r="V7542" s="2">
        <f>MAX(F7542 + P7542*Inputs!$B$15 - (Q7542/Inputs!$B$16) - U7542, 0)</f>
        <v>0</v>
      </c>
    </row>
    <row r="7543" spans="1:22" x14ac:dyDescent="0.3">
      <c r="A7543" s="1">
        <v>46337.208333333343</v>
      </c>
      <c r="B7543" s="2">
        <v>0</v>
      </c>
      <c r="C7543" s="2">
        <v>15.504275358670011</v>
      </c>
      <c r="D7543" s="2">
        <f t="shared" si="1404"/>
        <v>29.398548370422919</v>
      </c>
      <c r="E7543" s="2">
        <f t="shared" si="1405"/>
        <v>0.17409387435748216</v>
      </c>
      <c r="F7543" s="2">
        <f t="shared" si="1413"/>
        <v>0</v>
      </c>
      <c r="G7543" s="2">
        <f t="shared" si="1414"/>
        <v>0</v>
      </c>
      <c r="H7543" s="2">
        <f>MIN(Inputs!$B$2, (Inputs!$B$14 - F7543)/Inputs!$B$15)</f>
        <v>170</v>
      </c>
      <c r="I7543" s="2">
        <f>MAX(MIN(Inputs!$B$2, F7543*Inputs!$B$16, Inputs!$B$14*Inputs!$B$4 - G7543), 0)</f>
        <v>0</v>
      </c>
      <c r="J7543" s="2">
        <f>MAX(MIN(Inputs!$B$2, F7543*Inputs!$B$16, (Inputs!$B$14-F7543)/Inputs!$B$15)*Inputs!$B$9, 0)</f>
        <v>0</v>
      </c>
      <c r="K7543" s="2">
        <f>MAX(E7543*Inputs!$B$5 - B7543 - Inputs!$B$8, 0) * H7543</f>
        <v>0</v>
      </c>
      <c r="L7543" s="2">
        <f>IF(B7543 &gt;= D7543*Inputs!$B$10, MAX(B7543 - E7543/Inputs!$B$5 - Inputs!$B$8, 0) * I7543, 0)</f>
        <v>0</v>
      </c>
      <c r="M7543" s="2">
        <f t="shared" si="1406"/>
        <v>0</v>
      </c>
      <c r="N7543" s="3" t="str">
        <f t="shared" si="1407"/>
        <v>Idle</v>
      </c>
      <c r="O7543" s="3" t="str">
        <f t="shared" si="1415"/>
        <v>Idle</v>
      </c>
      <c r="P7543" s="2">
        <f t="shared" si="1408"/>
        <v>0</v>
      </c>
      <c r="Q7543" s="2">
        <f t="shared" si="1409"/>
        <v>0</v>
      </c>
      <c r="R7543" s="2">
        <f t="shared" si="1410"/>
        <v>0</v>
      </c>
      <c r="S7543" s="2">
        <f t="shared" si="1411"/>
        <v>0</v>
      </c>
      <c r="T7543" s="2">
        <f t="shared" si="1412"/>
        <v>0</v>
      </c>
      <c r="U7543" s="2">
        <f>IF(O7543="Reg", R7543 * Inputs!$B$7, 0)</f>
        <v>0</v>
      </c>
      <c r="V7543" s="2">
        <f>MAX(F7543 + P7543*Inputs!$B$15 - (Q7543/Inputs!$B$16) - U7543, 0)</f>
        <v>0</v>
      </c>
    </row>
    <row r="7544" spans="1:22" x14ac:dyDescent="0.3">
      <c r="A7544" s="1">
        <v>46337.25</v>
      </c>
      <c r="B7544" s="2">
        <v>0</v>
      </c>
      <c r="C7544" s="2">
        <v>15.751324316570591</v>
      </c>
      <c r="D7544" s="2">
        <f t="shared" si="1404"/>
        <v>29.398548370422919</v>
      </c>
      <c r="E7544" s="2">
        <f t="shared" si="1405"/>
        <v>2.6203345048962503</v>
      </c>
      <c r="F7544" s="2">
        <f t="shared" si="1413"/>
        <v>0</v>
      </c>
      <c r="G7544" s="2">
        <f t="shared" si="1414"/>
        <v>0</v>
      </c>
      <c r="H7544" s="2">
        <f>MIN(Inputs!$B$2, (Inputs!$B$14 - F7544)/Inputs!$B$15)</f>
        <v>170</v>
      </c>
      <c r="I7544" s="2">
        <f>MAX(MIN(Inputs!$B$2, F7544*Inputs!$B$16, Inputs!$B$14*Inputs!$B$4 - G7544), 0)</f>
        <v>0</v>
      </c>
      <c r="J7544" s="2">
        <f>MAX(MIN(Inputs!$B$2, F7544*Inputs!$B$16, (Inputs!$B$14-F7544)/Inputs!$B$15)*Inputs!$B$9, 0)</f>
        <v>0</v>
      </c>
      <c r="K7544" s="2">
        <f>MAX(E7544*Inputs!$B$5 - B7544 - Inputs!$B$8, 0) * H7544</f>
        <v>0</v>
      </c>
      <c r="L7544" s="2">
        <f>IF(B7544 &gt;= D7544*Inputs!$B$10, MAX(B7544 - E7544/Inputs!$B$5 - Inputs!$B$8, 0) * I7544, 0)</f>
        <v>0</v>
      </c>
      <c r="M7544" s="2">
        <f t="shared" si="1406"/>
        <v>0</v>
      </c>
      <c r="N7544" s="3" t="str">
        <f t="shared" si="1407"/>
        <v>Idle</v>
      </c>
      <c r="O7544" s="3" t="str">
        <f t="shared" si="1415"/>
        <v>Idle</v>
      </c>
      <c r="P7544" s="2">
        <f t="shared" si="1408"/>
        <v>0</v>
      </c>
      <c r="Q7544" s="2">
        <f t="shared" si="1409"/>
        <v>0</v>
      </c>
      <c r="R7544" s="2">
        <f t="shared" si="1410"/>
        <v>0</v>
      </c>
      <c r="S7544" s="2">
        <f t="shared" si="1411"/>
        <v>0</v>
      </c>
      <c r="T7544" s="2">
        <f t="shared" si="1412"/>
        <v>0</v>
      </c>
      <c r="U7544" s="2">
        <f>IF(O7544="Reg", R7544 * Inputs!$B$7, 0)</f>
        <v>0</v>
      </c>
      <c r="V7544" s="2">
        <f>MAX(F7544 + P7544*Inputs!$B$15 - (Q7544/Inputs!$B$16) - U7544, 0)</f>
        <v>0</v>
      </c>
    </row>
    <row r="7545" spans="1:22" x14ac:dyDescent="0.3">
      <c r="A7545" s="1">
        <v>46337.291666666657</v>
      </c>
      <c r="B7545" s="2">
        <v>0</v>
      </c>
      <c r="C7545" s="2">
        <v>28.5467967852226</v>
      </c>
      <c r="D7545" s="2">
        <f t="shared" si="1404"/>
        <v>29.398548370422919</v>
      </c>
      <c r="E7545" s="2">
        <f t="shared" si="1405"/>
        <v>7.5301673966964024</v>
      </c>
      <c r="F7545" s="2">
        <f t="shared" si="1413"/>
        <v>0</v>
      </c>
      <c r="G7545" s="2">
        <f t="shared" si="1414"/>
        <v>0</v>
      </c>
      <c r="H7545" s="2">
        <f>MIN(Inputs!$B$2, (Inputs!$B$14 - F7545)/Inputs!$B$15)</f>
        <v>170</v>
      </c>
      <c r="I7545" s="2">
        <f>MAX(MIN(Inputs!$B$2, F7545*Inputs!$B$16, Inputs!$B$14*Inputs!$B$4 - G7545), 0)</f>
        <v>0</v>
      </c>
      <c r="J7545" s="2">
        <f>MAX(MIN(Inputs!$B$2, F7545*Inputs!$B$16, (Inputs!$B$14-F7545)/Inputs!$B$15)*Inputs!$B$9, 0)</f>
        <v>0</v>
      </c>
      <c r="K7545" s="2">
        <f>MAX(E7545*Inputs!$B$5 - B7545 - Inputs!$B$8, 0) * H7545</f>
        <v>0</v>
      </c>
      <c r="L7545" s="2">
        <f>IF(B7545 &gt;= D7545*Inputs!$B$10, MAX(B7545 - E7545/Inputs!$B$5 - Inputs!$B$8, 0) * I7545, 0)</f>
        <v>0</v>
      </c>
      <c r="M7545" s="2">
        <f t="shared" si="1406"/>
        <v>0</v>
      </c>
      <c r="N7545" s="3" t="str">
        <f t="shared" si="1407"/>
        <v>Idle</v>
      </c>
      <c r="O7545" s="3" t="str">
        <f t="shared" si="1415"/>
        <v>Idle</v>
      </c>
      <c r="P7545" s="2">
        <f t="shared" si="1408"/>
        <v>0</v>
      </c>
      <c r="Q7545" s="2">
        <f t="shared" si="1409"/>
        <v>0</v>
      </c>
      <c r="R7545" s="2">
        <f t="shared" si="1410"/>
        <v>0</v>
      </c>
      <c r="S7545" s="2">
        <f t="shared" si="1411"/>
        <v>0</v>
      </c>
      <c r="T7545" s="2">
        <f t="shared" si="1412"/>
        <v>0</v>
      </c>
      <c r="U7545" s="2">
        <f>IF(O7545="Reg", R7545 * Inputs!$B$7, 0)</f>
        <v>0</v>
      </c>
      <c r="V7545" s="2">
        <f>MAX(F7545 + P7545*Inputs!$B$15 - (Q7545/Inputs!$B$16) - U7545, 0)</f>
        <v>0</v>
      </c>
    </row>
    <row r="7546" spans="1:22" x14ac:dyDescent="0.3">
      <c r="A7546" s="1">
        <v>46337.333333333343</v>
      </c>
      <c r="B7546" s="2">
        <v>0</v>
      </c>
      <c r="C7546" s="2">
        <v>3.178341900367728</v>
      </c>
      <c r="D7546" s="2">
        <f t="shared" si="1404"/>
        <v>29.398548370422919</v>
      </c>
      <c r="E7546" s="2">
        <f t="shared" si="1405"/>
        <v>12.993695436812843</v>
      </c>
      <c r="F7546" s="2">
        <f t="shared" si="1413"/>
        <v>0</v>
      </c>
      <c r="G7546" s="2">
        <f t="shared" si="1414"/>
        <v>0</v>
      </c>
      <c r="H7546" s="2">
        <f>MIN(Inputs!$B$2, (Inputs!$B$14 - F7546)/Inputs!$B$15)</f>
        <v>170</v>
      </c>
      <c r="I7546" s="2">
        <f>MAX(MIN(Inputs!$B$2, F7546*Inputs!$B$16, Inputs!$B$14*Inputs!$B$4 - G7546), 0)</f>
        <v>0</v>
      </c>
      <c r="J7546" s="2">
        <f>MAX(MIN(Inputs!$B$2, F7546*Inputs!$B$16, (Inputs!$B$14-F7546)/Inputs!$B$15)*Inputs!$B$9, 0)</f>
        <v>0</v>
      </c>
      <c r="K7546" s="2">
        <f>MAX(E7546*Inputs!$B$5 - B7546 - Inputs!$B$8, 0) * H7546</f>
        <v>0</v>
      </c>
      <c r="L7546" s="2">
        <f>IF(B7546 &gt;= D7546*Inputs!$B$10, MAX(B7546 - E7546/Inputs!$B$5 - Inputs!$B$8, 0) * I7546, 0)</f>
        <v>0</v>
      </c>
      <c r="M7546" s="2">
        <f t="shared" si="1406"/>
        <v>0</v>
      </c>
      <c r="N7546" s="3" t="str">
        <f t="shared" si="1407"/>
        <v>Idle</v>
      </c>
      <c r="O7546" s="3" t="str">
        <f t="shared" si="1415"/>
        <v>Idle</v>
      </c>
      <c r="P7546" s="2">
        <f t="shared" si="1408"/>
        <v>0</v>
      </c>
      <c r="Q7546" s="2">
        <f t="shared" si="1409"/>
        <v>0</v>
      </c>
      <c r="R7546" s="2">
        <f t="shared" si="1410"/>
        <v>0</v>
      </c>
      <c r="S7546" s="2">
        <f t="shared" si="1411"/>
        <v>0</v>
      </c>
      <c r="T7546" s="2">
        <f t="shared" si="1412"/>
        <v>0</v>
      </c>
      <c r="U7546" s="2">
        <f>IF(O7546="Reg", R7546 * Inputs!$B$7, 0)</f>
        <v>0</v>
      </c>
      <c r="V7546" s="2">
        <f>MAX(F7546 + P7546*Inputs!$B$15 - (Q7546/Inputs!$B$16) - U7546, 0)</f>
        <v>0</v>
      </c>
    </row>
    <row r="7547" spans="1:22" x14ac:dyDescent="0.3">
      <c r="A7547" s="1">
        <v>46337.375</v>
      </c>
      <c r="B7547" s="2">
        <v>0</v>
      </c>
      <c r="C7547" s="2">
        <v>4.3712241002495764</v>
      </c>
      <c r="D7547" s="2">
        <f t="shared" si="1404"/>
        <v>29.398548370422919</v>
      </c>
      <c r="E7547" s="2">
        <f t="shared" si="1405"/>
        <v>21.731427726712614</v>
      </c>
      <c r="F7547" s="2">
        <f t="shared" si="1413"/>
        <v>0</v>
      </c>
      <c r="G7547" s="2">
        <f t="shared" si="1414"/>
        <v>0</v>
      </c>
      <c r="H7547" s="2">
        <f>MIN(Inputs!$B$2, (Inputs!$B$14 - F7547)/Inputs!$B$15)</f>
        <v>170</v>
      </c>
      <c r="I7547" s="2">
        <f>MAX(MIN(Inputs!$B$2, F7547*Inputs!$B$16, Inputs!$B$14*Inputs!$B$4 - G7547), 0)</f>
        <v>0</v>
      </c>
      <c r="J7547" s="2">
        <f>MAX(MIN(Inputs!$B$2, F7547*Inputs!$B$16, (Inputs!$B$14-F7547)/Inputs!$B$15)*Inputs!$B$9, 0)</f>
        <v>0</v>
      </c>
      <c r="K7547" s="2">
        <f>MAX(E7547*Inputs!$B$5 - B7547 - Inputs!$B$8, 0) * H7547</f>
        <v>0</v>
      </c>
      <c r="L7547" s="2">
        <f>IF(B7547 &gt;= D7547*Inputs!$B$10, MAX(B7547 - E7547/Inputs!$B$5 - Inputs!$B$8, 0) * I7547, 0)</f>
        <v>0</v>
      </c>
      <c r="M7547" s="2">
        <f t="shared" si="1406"/>
        <v>0</v>
      </c>
      <c r="N7547" s="3" t="str">
        <f t="shared" si="1407"/>
        <v>Idle</v>
      </c>
      <c r="O7547" s="3" t="str">
        <f t="shared" si="1415"/>
        <v>Idle</v>
      </c>
      <c r="P7547" s="2">
        <f t="shared" si="1408"/>
        <v>0</v>
      </c>
      <c r="Q7547" s="2">
        <f t="shared" si="1409"/>
        <v>0</v>
      </c>
      <c r="R7547" s="2">
        <f t="shared" si="1410"/>
        <v>0</v>
      </c>
      <c r="S7547" s="2">
        <f t="shared" si="1411"/>
        <v>0</v>
      </c>
      <c r="T7547" s="2">
        <f t="shared" si="1412"/>
        <v>0</v>
      </c>
      <c r="U7547" s="2">
        <f>IF(O7547="Reg", R7547 * Inputs!$B$7, 0)</f>
        <v>0</v>
      </c>
      <c r="V7547" s="2">
        <f>MAX(F7547 + P7547*Inputs!$B$15 - (Q7547/Inputs!$B$16) - U7547, 0)</f>
        <v>0</v>
      </c>
    </row>
    <row r="7548" spans="1:22" x14ac:dyDescent="0.3">
      <c r="A7548" s="1">
        <v>46337.416666666657</v>
      </c>
      <c r="B7548" s="2">
        <v>1.044563246144893</v>
      </c>
      <c r="C7548" s="2">
        <v>11.68894992132353</v>
      </c>
      <c r="D7548" s="2">
        <f t="shared" si="1404"/>
        <v>29.398548370422919</v>
      </c>
      <c r="E7548" s="2">
        <f t="shared" si="1405"/>
        <v>31.123536952080926</v>
      </c>
      <c r="F7548" s="2">
        <f t="shared" si="1413"/>
        <v>0</v>
      </c>
      <c r="G7548" s="2">
        <f t="shared" si="1414"/>
        <v>0</v>
      </c>
      <c r="H7548" s="2">
        <f>MIN(Inputs!$B$2, (Inputs!$B$14 - F7548)/Inputs!$B$15)</f>
        <v>170</v>
      </c>
      <c r="I7548" s="2">
        <f>MAX(MIN(Inputs!$B$2, F7548*Inputs!$B$16, Inputs!$B$14*Inputs!$B$4 - G7548), 0)</f>
        <v>0</v>
      </c>
      <c r="J7548" s="2">
        <f>MAX(MIN(Inputs!$B$2, F7548*Inputs!$B$16, (Inputs!$B$14-F7548)/Inputs!$B$15)*Inputs!$B$9, 0)</f>
        <v>0</v>
      </c>
      <c r="K7548" s="2">
        <f>MAX(E7548*Inputs!$B$5 - B7548 - Inputs!$B$8, 0) * H7548</f>
        <v>1078.505376186675</v>
      </c>
      <c r="L7548" s="2">
        <f>IF(B7548 &gt;= D7548*Inputs!$B$10, MAX(B7548 - E7548/Inputs!$B$5 - Inputs!$B$8, 0) * I7548, 0)</f>
        <v>0</v>
      </c>
      <c r="M7548" s="2">
        <f t="shared" si="1406"/>
        <v>0</v>
      </c>
      <c r="N7548" s="3" t="str">
        <f t="shared" si="1407"/>
        <v>Charge</v>
      </c>
      <c r="O7548" s="3" t="str">
        <f t="shared" si="1415"/>
        <v>Charge</v>
      </c>
      <c r="P7548" s="2">
        <f t="shared" si="1408"/>
        <v>170</v>
      </c>
      <c r="Q7548" s="2">
        <f t="shared" si="1409"/>
        <v>0</v>
      </c>
      <c r="R7548" s="2">
        <f t="shared" si="1410"/>
        <v>0</v>
      </c>
      <c r="S7548" s="2">
        <f t="shared" si="1411"/>
        <v>-177.57575184463181</v>
      </c>
      <c r="T7548" s="2">
        <f t="shared" si="1412"/>
        <v>0</v>
      </c>
      <c r="U7548" s="2">
        <f>IF(O7548="Reg", R7548 * Inputs!$B$7, 0)</f>
        <v>0</v>
      </c>
      <c r="V7548" s="2">
        <f>MAX(F7548 + P7548*Inputs!$B$15 - (Q7548/Inputs!$B$16) - U7548, 0)</f>
        <v>170</v>
      </c>
    </row>
    <row r="7549" spans="1:22" x14ac:dyDescent="0.3">
      <c r="A7549" s="1">
        <v>46337.458333333343</v>
      </c>
      <c r="B7549" s="2">
        <v>14.67744378323261</v>
      </c>
      <c r="C7549" s="2">
        <v>6.4106278745411993</v>
      </c>
      <c r="D7549" s="2">
        <f t="shared" si="1404"/>
        <v>29.398548370422919</v>
      </c>
      <c r="E7549" s="2">
        <f t="shared" si="1405"/>
        <v>41.331645917455226</v>
      </c>
      <c r="F7549" s="2">
        <f t="shared" si="1413"/>
        <v>170</v>
      </c>
      <c r="G7549" s="2">
        <f t="shared" si="1414"/>
        <v>0</v>
      </c>
      <c r="H7549" s="2">
        <f>MIN(Inputs!$B$2, (Inputs!$B$14 - F7549)/Inputs!$B$15)</f>
        <v>170</v>
      </c>
      <c r="I7549" s="2">
        <f>MAX(MIN(Inputs!$B$2, F7549*Inputs!$B$16, Inputs!$B$14*Inputs!$B$4 - G7549), 0)</f>
        <v>170</v>
      </c>
      <c r="J7549" s="2">
        <f>MAX(MIN(Inputs!$B$2, F7549*Inputs!$B$16, (Inputs!$B$14-F7549)/Inputs!$B$15)*Inputs!$B$9, 0)</f>
        <v>136</v>
      </c>
      <c r="K7549" s="2">
        <f>MAX(E7549*Inputs!$B$5 - B7549 - Inputs!$B$8, 0) * H7549</f>
        <v>288.04878610175842</v>
      </c>
      <c r="L7549" s="2">
        <f>IF(B7549 &gt;= D7549*Inputs!$B$10, MAX(B7549 - E7549/Inputs!$B$5 - Inputs!$B$8, 0) * I7549, 0)</f>
        <v>0</v>
      </c>
      <c r="M7549" s="2">
        <f t="shared" si="1406"/>
        <v>871.84539093760316</v>
      </c>
      <c r="N7549" s="3" t="str">
        <f t="shared" si="1407"/>
        <v>Reg</v>
      </c>
      <c r="O7549" s="3" t="str">
        <f t="shared" si="1415"/>
        <v>Charge</v>
      </c>
      <c r="P7549" s="2">
        <f t="shared" si="1408"/>
        <v>170</v>
      </c>
      <c r="Q7549" s="2">
        <f t="shared" si="1409"/>
        <v>0</v>
      </c>
      <c r="R7549" s="2">
        <f t="shared" si="1410"/>
        <v>0</v>
      </c>
      <c r="S7549" s="2">
        <f t="shared" si="1411"/>
        <v>-2495.1654431495435</v>
      </c>
      <c r="T7549" s="2">
        <f t="shared" si="1412"/>
        <v>0</v>
      </c>
      <c r="U7549" s="2">
        <f>IF(O7549="Reg", R7549 * Inputs!$B$7, 0)</f>
        <v>0</v>
      </c>
      <c r="V7549" s="2">
        <f>MAX(F7549 + P7549*Inputs!$B$15 - (Q7549/Inputs!$B$16) - U7549, 0)</f>
        <v>340</v>
      </c>
    </row>
    <row r="7550" spans="1:22" x14ac:dyDescent="0.3">
      <c r="A7550" s="1">
        <v>46337.5</v>
      </c>
      <c r="B7550" s="2">
        <v>29.45899735080091</v>
      </c>
      <c r="C7550" s="2">
        <v>7.4472699409480692</v>
      </c>
      <c r="D7550" s="2">
        <f t="shared" si="1404"/>
        <v>29.398548370422919</v>
      </c>
      <c r="E7550" s="2">
        <f t="shared" si="1405"/>
        <v>48.926815360737628</v>
      </c>
      <c r="F7550" s="2">
        <f t="shared" si="1413"/>
        <v>340</v>
      </c>
      <c r="G7550" s="2">
        <f t="shared" si="1414"/>
        <v>0</v>
      </c>
      <c r="H7550" s="2">
        <f>MIN(Inputs!$B$2, (Inputs!$B$14 - F7550)/Inputs!$B$15)</f>
        <v>0</v>
      </c>
      <c r="I7550" s="2">
        <f>MAX(MIN(Inputs!$B$2, F7550*Inputs!$B$16, Inputs!$B$14*Inputs!$B$4 - G7550), 0)</f>
        <v>170</v>
      </c>
      <c r="J7550" s="2">
        <f>MAX(MIN(Inputs!$B$2, F7550*Inputs!$B$16, (Inputs!$B$14-F7550)/Inputs!$B$15)*Inputs!$B$9, 0)</f>
        <v>0</v>
      </c>
      <c r="K7550" s="2">
        <f>MAX(E7550*Inputs!$B$5 - B7550 - Inputs!$B$8, 0) * H7550</f>
        <v>0</v>
      </c>
      <c r="L7550" s="2">
        <f>IF(B7550 &gt;= D7550*Inputs!$B$10, MAX(B7550 - E7550/Inputs!$B$5 - Inputs!$B$8, 0) * I7550, 0)</f>
        <v>0</v>
      </c>
      <c r="M7550" s="2">
        <f t="shared" si="1406"/>
        <v>0</v>
      </c>
      <c r="N7550" s="3" t="str">
        <f t="shared" si="1407"/>
        <v>Idle</v>
      </c>
      <c r="O7550" s="3" t="str">
        <f t="shared" si="1415"/>
        <v>Idle</v>
      </c>
      <c r="P7550" s="2">
        <f t="shared" si="1408"/>
        <v>0</v>
      </c>
      <c r="Q7550" s="2">
        <f t="shared" si="1409"/>
        <v>0</v>
      </c>
      <c r="R7550" s="2">
        <f t="shared" si="1410"/>
        <v>0</v>
      </c>
      <c r="S7550" s="2">
        <f t="shared" si="1411"/>
        <v>0</v>
      </c>
      <c r="T7550" s="2">
        <f t="shared" si="1412"/>
        <v>0</v>
      </c>
      <c r="U7550" s="2">
        <f>IF(O7550="Reg", R7550 * Inputs!$B$7, 0)</f>
        <v>0</v>
      </c>
      <c r="V7550" s="2">
        <f>MAX(F7550 + P7550*Inputs!$B$15 - (Q7550/Inputs!$B$16) - U7550, 0)</f>
        <v>340</v>
      </c>
    </row>
    <row r="7551" spans="1:22" x14ac:dyDescent="0.3">
      <c r="A7551" s="1">
        <v>46337.541666666657</v>
      </c>
      <c r="B7551" s="2">
        <v>32.781168240698641</v>
      </c>
      <c r="C7551" s="2">
        <v>6.7961424735631031</v>
      </c>
      <c r="D7551" s="2">
        <f t="shared" si="1404"/>
        <v>29.398548370422919</v>
      </c>
      <c r="E7551" s="2">
        <f t="shared" si="1405"/>
        <v>55.550534020371941</v>
      </c>
      <c r="F7551" s="2">
        <f t="shared" si="1413"/>
        <v>340</v>
      </c>
      <c r="G7551" s="2">
        <f t="shared" si="1414"/>
        <v>0</v>
      </c>
      <c r="H7551" s="2">
        <f>MIN(Inputs!$B$2, (Inputs!$B$14 - F7551)/Inputs!$B$15)</f>
        <v>0</v>
      </c>
      <c r="I7551" s="2">
        <f>MAX(MIN(Inputs!$B$2, F7551*Inputs!$B$16, Inputs!$B$14*Inputs!$B$4 - G7551), 0)</f>
        <v>170</v>
      </c>
      <c r="J7551" s="2">
        <f>MAX(MIN(Inputs!$B$2, F7551*Inputs!$B$16, (Inputs!$B$14-F7551)/Inputs!$B$15)*Inputs!$B$9, 0)</f>
        <v>0</v>
      </c>
      <c r="K7551" s="2">
        <f>MAX(E7551*Inputs!$B$5 - B7551 - Inputs!$B$8, 0) * H7551</f>
        <v>0</v>
      </c>
      <c r="L7551" s="2">
        <f>IF(B7551 &gt;= D7551*Inputs!$B$10, MAX(B7551 - E7551/Inputs!$B$5 - Inputs!$B$8, 0) * I7551, 0)</f>
        <v>0</v>
      </c>
      <c r="M7551" s="2">
        <f t="shared" si="1406"/>
        <v>0</v>
      </c>
      <c r="N7551" s="3" t="str">
        <f t="shared" si="1407"/>
        <v>Idle</v>
      </c>
      <c r="O7551" s="3" t="str">
        <f t="shared" si="1415"/>
        <v>Idle</v>
      </c>
      <c r="P7551" s="2">
        <f t="shared" si="1408"/>
        <v>0</v>
      </c>
      <c r="Q7551" s="2">
        <f t="shared" si="1409"/>
        <v>0</v>
      </c>
      <c r="R7551" s="2">
        <f t="shared" si="1410"/>
        <v>0</v>
      </c>
      <c r="S7551" s="2">
        <f t="shared" si="1411"/>
        <v>0</v>
      </c>
      <c r="T7551" s="2">
        <f t="shared" si="1412"/>
        <v>0</v>
      </c>
      <c r="U7551" s="2">
        <f>IF(O7551="Reg", R7551 * Inputs!$B$7, 0)</f>
        <v>0</v>
      </c>
      <c r="V7551" s="2">
        <f>MAX(F7551 + P7551*Inputs!$B$15 - (Q7551/Inputs!$B$16) - U7551, 0)</f>
        <v>340</v>
      </c>
    </row>
    <row r="7552" spans="1:22" x14ac:dyDescent="0.3">
      <c r="A7552" s="1">
        <v>46337.583333333343</v>
      </c>
      <c r="B7552" s="2">
        <v>52.426393739398627</v>
      </c>
      <c r="C7552" s="2">
        <v>3.6248676430998219</v>
      </c>
      <c r="D7552" s="2">
        <f t="shared" si="1404"/>
        <v>29.398548370422919</v>
      </c>
      <c r="E7552" s="2">
        <f t="shared" si="1405"/>
        <v>60.531692133180201</v>
      </c>
      <c r="F7552" s="2">
        <f t="shared" si="1413"/>
        <v>340</v>
      </c>
      <c r="G7552" s="2">
        <f t="shared" si="1414"/>
        <v>0</v>
      </c>
      <c r="H7552" s="2">
        <f>MIN(Inputs!$B$2, (Inputs!$B$14 - F7552)/Inputs!$B$15)</f>
        <v>0</v>
      </c>
      <c r="I7552" s="2">
        <f>MAX(MIN(Inputs!$B$2, F7552*Inputs!$B$16, Inputs!$B$14*Inputs!$B$4 - G7552), 0)</f>
        <v>170</v>
      </c>
      <c r="J7552" s="2">
        <f>MAX(MIN(Inputs!$B$2, F7552*Inputs!$B$16, (Inputs!$B$14-F7552)/Inputs!$B$15)*Inputs!$B$9, 0)</f>
        <v>0</v>
      </c>
      <c r="K7552" s="2">
        <f>MAX(E7552*Inputs!$B$5 - B7552 - Inputs!$B$8, 0) * H7552</f>
        <v>0</v>
      </c>
      <c r="L7552" s="2">
        <f>IF(B7552 &gt;= D7552*Inputs!$B$10, MAX(B7552 - E7552/Inputs!$B$5 - Inputs!$B$8, 0) * I7552, 0)</f>
        <v>0</v>
      </c>
      <c r="M7552" s="2">
        <f t="shared" si="1406"/>
        <v>0</v>
      </c>
      <c r="N7552" s="3" t="str">
        <f t="shared" si="1407"/>
        <v>Idle</v>
      </c>
      <c r="O7552" s="3" t="str">
        <f t="shared" si="1415"/>
        <v>Idle</v>
      </c>
      <c r="P7552" s="2">
        <f t="shared" si="1408"/>
        <v>0</v>
      </c>
      <c r="Q7552" s="2">
        <f t="shared" si="1409"/>
        <v>0</v>
      </c>
      <c r="R7552" s="2">
        <f t="shared" si="1410"/>
        <v>0</v>
      </c>
      <c r="S7552" s="2">
        <f t="shared" si="1411"/>
        <v>0</v>
      </c>
      <c r="T7552" s="2">
        <f t="shared" si="1412"/>
        <v>0</v>
      </c>
      <c r="U7552" s="2">
        <f>IF(O7552="Reg", R7552 * Inputs!$B$7, 0)</f>
        <v>0</v>
      </c>
      <c r="V7552" s="2">
        <f>MAX(F7552 + P7552*Inputs!$B$15 - (Q7552/Inputs!$B$16) - U7552, 0)</f>
        <v>340</v>
      </c>
    </row>
    <row r="7553" spans="1:22" x14ac:dyDescent="0.3">
      <c r="A7553" s="1">
        <v>46337.625</v>
      </c>
      <c r="B7553" s="2">
        <v>56.352655352209872</v>
      </c>
      <c r="C7553" s="2">
        <v>8.0626056820030776</v>
      </c>
      <c r="D7553" s="2">
        <f t="shared" si="1404"/>
        <v>29.398548370422919</v>
      </c>
      <c r="E7553" s="2">
        <f t="shared" si="1405"/>
        <v>62.538590773605499</v>
      </c>
      <c r="F7553" s="2">
        <f t="shared" si="1413"/>
        <v>340</v>
      </c>
      <c r="G7553" s="2">
        <f t="shared" si="1414"/>
        <v>0</v>
      </c>
      <c r="H7553" s="2">
        <f>MIN(Inputs!$B$2, (Inputs!$B$14 - F7553)/Inputs!$B$15)</f>
        <v>0</v>
      </c>
      <c r="I7553" s="2">
        <f>MAX(MIN(Inputs!$B$2, F7553*Inputs!$B$16, Inputs!$B$14*Inputs!$B$4 - G7553), 0)</f>
        <v>170</v>
      </c>
      <c r="J7553" s="2">
        <f>MAX(MIN(Inputs!$B$2, F7553*Inputs!$B$16, (Inputs!$B$14-F7553)/Inputs!$B$15)*Inputs!$B$9, 0)</f>
        <v>0</v>
      </c>
      <c r="K7553" s="2">
        <f>MAX(E7553*Inputs!$B$5 - B7553 - Inputs!$B$8, 0) * H7553</f>
        <v>0</v>
      </c>
      <c r="L7553" s="2">
        <f>IF(B7553 &gt;= D7553*Inputs!$B$10, MAX(B7553 - E7553/Inputs!$B$5 - Inputs!$B$8, 0) * I7553, 0)</f>
        <v>0</v>
      </c>
      <c r="M7553" s="2">
        <f t="shared" si="1406"/>
        <v>0</v>
      </c>
      <c r="N7553" s="3" t="str">
        <f t="shared" si="1407"/>
        <v>Idle</v>
      </c>
      <c r="O7553" s="3" t="str">
        <f t="shared" si="1415"/>
        <v>Idle</v>
      </c>
      <c r="P7553" s="2">
        <f t="shared" si="1408"/>
        <v>0</v>
      </c>
      <c r="Q7553" s="2">
        <f t="shared" si="1409"/>
        <v>0</v>
      </c>
      <c r="R7553" s="2">
        <f t="shared" si="1410"/>
        <v>0</v>
      </c>
      <c r="S7553" s="2">
        <f t="shared" si="1411"/>
        <v>0</v>
      </c>
      <c r="T7553" s="2">
        <f t="shared" si="1412"/>
        <v>0</v>
      </c>
      <c r="U7553" s="2">
        <f>IF(O7553="Reg", R7553 * Inputs!$B$7, 0)</f>
        <v>0</v>
      </c>
      <c r="V7553" s="2">
        <f>MAX(F7553 + P7553*Inputs!$B$15 - (Q7553/Inputs!$B$16) - U7553, 0)</f>
        <v>340</v>
      </c>
    </row>
    <row r="7554" spans="1:22" x14ac:dyDescent="0.3">
      <c r="A7554" s="1">
        <v>46337.666666666657</v>
      </c>
      <c r="B7554" s="2">
        <v>62.293217038390686</v>
      </c>
      <c r="C7554" s="2">
        <v>10.785256908072659</v>
      </c>
      <c r="D7554" s="2">
        <f t="shared" ref="D7554:D7617" si="1416">AVERAGEIFS(B:B, A:A, "&gt;="&amp;INT(A7554), A:A, "&lt;"&amp;INT(A7554)+1)</f>
        <v>29.398548370422919</v>
      </c>
      <c r="E7554" s="2">
        <f t="shared" ref="E7554:E7617" si="1417">AVERAGE(B7554:B7559)</f>
        <v>62.252950593712683</v>
      </c>
      <c r="F7554" s="2">
        <f t="shared" si="1413"/>
        <v>340</v>
      </c>
      <c r="G7554" s="2">
        <f t="shared" si="1414"/>
        <v>0</v>
      </c>
      <c r="H7554" s="2">
        <f>MIN(Inputs!$B$2, (Inputs!$B$14 - F7554)/Inputs!$B$15)</f>
        <v>0</v>
      </c>
      <c r="I7554" s="2">
        <f>MAX(MIN(Inputs!$B$2, F7554*Inputs!$B$16, Inputs!$B$14*Inputs!$B$4 - G7554), 0)</f>
        <v>170</v>
      </c>
      <c r="J7554" s="2">
        <f>MAX(MIN(Inputs!$B$2, F7554*Inputs!$B$16, (Inputs!$B$14-F7554)/Inputs!$B$15)*Inputs!$B$9, 0)</f>
        <v>0</v>
      </c>
      <c r="K7554" s="2">
        <f>MAX(E7554*Inputs!$B$5 - B7554 - Inputs!$B$8, 0) * H7554</f>
        <v>0</v>
      </c>
      <c r="L7554" s="2">
        <f>IF(B7554 &gt;= D7554*Inputs!$B$10, MAX(B7554 - E7554/Inputs!$B$5 - Inputs!$B$8, 0) * I7554, 0)</f>
        <v>0</v>
      </c>
      <c r="M7554" s="2">
        <f t="shared" ref="M7554:M7617" si="1418">C7554 * J7554</f>
        <v>0</v>
      </c>
      <c r="N7554" s="3" t="str">
        <f t="shared" ref="N7554:N7617" si="1419">IF(MAX(K7554, L7554, M7554)&lt;=0, "Idle", IF(AND(M7554&gt;=K7554, M7554&gt;=L7554), "Reg", IF(L7554&gt;=K7554, "Discharge", "Charge")))</f>
        <v>Idle</v>
      </c>
      <c r="O7554" s="3" t="str">
        <f t="shared" si="1415"/>
        <v>Idle</v>
      </c>
      <c r="P7554" s="2">
        <f t="shared" ref="P7554:P7617" si="1420">IF(O7554="Charge", H7554, 0)</f>
        <v>0</v>
      </c>
      <c r="Q7554" s="2">
        <f t="shared" ref="Q7554:Q7617" si="1421">IF(O7554="Discharge", I7554, 0)</f>
        <v>0</v>
      </c>
      <c r="R7554" s="2">
        <f t="shared" ref="R7554:R7617" si="1422">IF(O7554="Reg", J7554, 0)</f>
        <v>0</v>
      </c>
      <c r="S7554" s="2">
        <f t="shared" ref="S7554:S7617" si="1423">(Q7554 - P7554) * B7554</f>
        <v>0</v>
      </c>
      <c r="T7554" s="2">
        <f t="shared" ref="T7554:T7617" si="1424">R7554 * C7554</f>
        <v>0</v>
      </c>
      <c r="U7554" s="2">
        <f>IF(O7554="Reg", R7554 * Inputs!$B$7, 0)</f>
        <v>0</v>
      </c>
      <c r="V7554" s="2">
        <f>MAX(F7554 + P7554*Inputs!$B$15 - (Q7554/Inputs!$B$16) - U7554, 0)</f>
        <v>340</v>
      </c>
    </row>
    <row r="7555" spans="1:22" x14ac:dyDescent="0.3">
      <c r="A7555" s="1">
        <v>46337.708333333343</v>
      </c>
      <c r="B7555" s="2">
        <v>60.248460442927033</v>
      </c>
      <c r="C7555" s="2">
        <v>3.9672153832079489</v>
      </c>
      <c r="D7555" s="2">
        <f t="shared" si="1416"/>
        <v>29.398548370422919</v>
      </c>
      <c r="E7555" s="2">
        <f t="shared" si="1417"/>
        <v>59.326795995282843</v>
      </c>
      <c r="F7555" s="2">
        <f t="shared" ref="F7555:F7618" si="1425">V7554</f>
        <v>340</v>
      </c>
      <c r="G7555" s="2">
        <f t="shared" ref="G7555:G7618" si="1426">IF(INT(A7555)=INT(A7554), G7554 + Q7554, 0)</f>
        <v>0</v>
      </c>
      <c r="H7555" s="2">
        <f>MIN(Inputs!$B$2, (Inputs!$B$14 - F7555)/Inputs!$B$15)</f>
        <v>0</v>
      </c>
      <c r="I7555" s="2">
        <f>MAX(MIN(Inputs!$B$2, F7555*Inputs!$B$16, Inputs!$B$14*Inputs!$B$4 - G7555), 0)</f>
        <v>170</v>
      </c>
      <c r="J7555" s="2">
        <f>MAX(MIN(Inputs!$B$2, F7555*Inputs!$B$16, (Inputs!$B$14-F7555)/Inputs!$B$15)*Inputs!$B$9, 0)</f>
        <v>0</v>
      </c>
      <c r="K7555" s="2">
        <f>MAX(E7555*Inputs!$B$5 - B7555 - Inputs!$B$8, 0) * H7555</f>
        <v>0</v>
      </c>
      <c r="L7555" s="2">
        <f>IF(B7555 &gt;= D7555*Inputs!$B$10, MAX(B7555 - E7555/Inputs!$B$5 - Inputs!$B$8, 0) * I7555, 0)</f>
        <v>0</v>
      </c>
      <c r="M7555" s="2">
        <f t="shared" si="1418"/>
        <v>0</v>
      </c>
      <c r="N7555" s="3" t="str">
        <f t="shared" si="1419"/>
        <v>Idle</v>
      </c>
      <c r="O7555" s="3" t="str">
        <f t="shared" si="1415"/>
        <v>Idle</v>
      </c>
      <c r="P7555" s="2">
        <f t="shared" si="1420"/>
        <v>0</v>
      </c>
      <c r="Q7555" s="2">
        <f t="shared" si="1421"/>
        <v>0</v>
      </c>
      <c r="R7555" s="2">
        <f t="shared" si="1422"/>
        <v>0</v>
      </c>
      <c r="S7555" s="2">
        <f t="shared" si="1423"/>
        <v>0</v>
      </c>
      <c r="T7555" s="2">
        <f t="shared" si="1424"/>
        <v>0</v>
      </c>
      <c r="U7555" s="2">
        <f>IF(O7555="Reg", R7555 * Inputs!$B$7, 0)</f>
        <v>0</v>
      </c>
      <c r="V7555" s="2">
        <f>MAX(F7555 + P7555*Inputs!$B$15 - (Q7555/Inputs!$B$16) - U7555, 0)</f>
        <v>340</v>
      </c>
    </row>
    <row r="7556" spans="1:22" x14ac:dyDescent="0.3">
      <c r="A7556" s="1">
        <v>46337.75</v>
      </c>
      <c r="B7556" s="2">
        <v>69.20130930860681</v>
      </c>
      <c r="C7556" s="2">
        <v>13.1124269527464</v>
      </c>
      <c r="D7556" s="2">
        <f t="shared" si="1416"/>
        <v>29.398548370422919</v>
      </c>
      <c r="E7556" s="2">
        <f t="shared" si="1417"/>
        <v>55.56847397369868</v>
      </c>
      <c r="F7556" s="2">
        <f t="shared" si="1425"/>
        <v>340</v>
      </c>
      <c r="G7556" s="2">
        <f t="shared" si="1426"/>
        <v>0</v>
      </c>
      <c r="H7556" s="2">
        <f>MIN(Inputs!$B$2, (Inputs!$B$14 - F7556)/Inputs!$B$15)</f>
        <v>0</v>
      </c>
      <c r="I7556" s="2">
        <f>MAX(MIN(Inputs!$B$2, F7556*Inputs!$B$16, Inputs!$B$14*Inputs!$B$4 - G7556), 0)</f>
        <v>170</v>
      </c>
      <c r="J7556" s="2">
        <f>MAX(MIN(Inputs!$B$2, F7556*Inputs!$B$16, (Inputs!$B$14-F7556)/Inputs!$B$15)*Inputs!$B$9, 0)</f>
        <v>0</v>
      </c>
      <c r="K7556" s="2">
        <f>MAX(E7556*Inputs!$B$5 - B7556 - Inputs!$B$8, 0) * H7556</f>
        <v>0</v>
      </c>
      <c r="L7556" s="2">
        <f>IF(B7556 &gt;= D7556*Inputs!$B$10, MAX(B7556 - E7556/Inputs!$B$5 - Inputs!$B$8, 0) * I7556, 0)</f>
        <v>0</v>
      </c>
      <c r="M7556" s="2">
        <f t="shared" si="1418"/>
        <v>0</v>
      </c>
      <c r="N7556" s="3" t="str">
        <f t="shared" si="1419"/>
        <v>Idle</v>
      </c>
      <c r="O7556" s="3" t="str">
        <f t="shared" ref="O7556:O7619" si="1427">IF(O7555&lt;&gt;O7554, O7555, N7556)</f>
        <v>Idle</v>
      </c>
      <c r="P7556" s="2">
        <f t="shared" si="1420"/>
        <v>0</v>
      </c>
      <c r="Q7556" s="2">
        <f t="shared" si="1421"/>
        <v>0</v>
      </c>
      <c r="R7556" s="2">
        <f t="shared" si="1422"/>
        <v>0</v>
      </c>
      <c r="S7556" s="2">
        <f t="shared" si="1423"/>
        <v>0</v>
      </c>
      <c r="T7556" s="2">
        <f t="shared" si="1424"/>
        <v>0</v>
      </c>
      <c r="U7556" s="2">
        <f>IF(O7556="Reg", R7556 * Inputs!$B$7, 0)</f>
        <v>0</v>
      </c>
      <c r="V7556" s="2">
        <f>MAX(F7556 + P7556*Inputs!$B$15 - (Q7556/Inputs!$B$16) - U7556, 0)</f>
        <v>340</v>
      </c>
    </row>
    <row r="7557" spans="1:22" x14ac:dyDescent="0.3">
      <c r="A7557" s="1">
        <v>46337.791666666657</v>
      </c>
      <c r="B7557" s="2">
        <v>62.668116917548183</v>
      </c>
      <c r="C7557" s="2">
        <v>6.2721736040411864</v>
      </c>
      <c r="D7557" s="2">
        <f t="shared" si="1416"/>
        <v>29.398548370422919</v>
      </c>
      <c r="E7557" s="2">
        <f t="shared" si="1417"/>
        <v>50.495390714878091</v>
      </c>
      <c r="F7557" s="2">
        <f t="shared" si="1425"/>
        <v>340</v>
      </c>
      <c r="G7557" s="2">
        <f t="shared" si="1426"/>
        <v>0</v>
      </c>
      <c r="H7557" s="2">
        <f>MIN(Inputs!$B$2, (Inputs!$B$14 - F7557)/Inputs!$B$15)</f>
        <v>0</v>
      </c>
      <c r="I7557" s="2">
        <f>MAX(MIN(Inputs!$B$2, F7557*Inputs!$B$16, Inputs!$B$14*Inputs!$B$4 - G7557), 0)</f>
        <v>170</v>
      </c>
      <c r="J7557" s="2">
        <f>MAX(MIN(Inputs!$B$2, F7557*Inputs!$B$16, (Inputs!$B$14-F7557)/Inputs!$B$15)*Inputs!$B$9, 0)</f>
        <v>0</v>
      </c>
      <c r="K7557" s="2">
        <f>MAX(E7557*Inputs!$B$5 - B7557 - Inputs!$B$8, 0) * H7557</f>
        <v>0</v>
      </c>
      <c r="L7557" s="2">
        <f>IF(B7557 &gt;= D7557*Inputs!$B$10, MAX(B7557 - E7557/Inputs!$B$5 - Inputs!$B$8, 0) * I7557, 0)</f>
        <v>0</v>
      </c>
      <c r="M7557" s="2">
        <f t="shared" si="1418"/>
        <v>0</v>
      </c>
      <c r="N7557" s="3" t="str">
        <f t="shared" si="1419"/>
        <v>Idle</v>
      </c>
      <c r="O7557" s="3" t="str">
        <f t="shared" si="1427"/>
        <v>Idle</v>
      </c>
      <c r="P7557" s="2">
        <f t="shared" si="1420"/>
        <v>0</v>
      </c>
      <c r="Q7557" s="2">
        <f t="shared" si="1421"/>
        <v>0</v>
      </c>
      <c r="R7557" s="2">
        <f t="shared" si="1422"/>
        <v>0</v>
      </c>
      <c r="S7557" s="2">
        <f t="shared" si="1423"/>
        <v>0</v>
      </c>
      <c r="T7557" s="2">
        <f t="shared" si="1424"/>
        <v>0</v>
      </c>
      <c r="U7557" s="2">
        <f>IF(O7557="Reg", R7557 * Inputs!$B$7, 0)</f>
        <v>0</v>
      </c>
      <c r="V7557" s="2">
        <f>MAX(F7557 + P7557*Inputs!$B$15 - (Q7557/Inputs!$B$16) - U7557, 0)</f>
        <v>340</v>
      </c>
    </row>
    <row r="7558" spans="1:22" x14ac:dyDescent="0.3">
      <c r="A7558" s="1">
        <v>46337.833333333343</v>
      </c>
      <c r="B7558" s="2">
        <v>64.467785581950423</v>
      </c>
      <c r="C7558" s="2">
        <v>6.3973624528839572</v>
      </c>
      <c r="D7558" s="2">
        <f t="shared" si="1416"/>
        <v>29.398548370422919</v>
      </c>
      <c r="E7558" s="2">
        <f t="shared" si="1417"/>
        <v>42.393563588840664</v>
      </c>
      <c r="F7558" s="2">
        <f t="shared" si="1425"/>
        <v>340</v>
      </c>
      <c r="G7558" s="2">
        <f t="shared" si="1426"/>
        <v>0</v>
      </c>
      <c r="H7558" s="2">
        <f>MIN(Inputs!$B$2, (Inputs!$B$14 - F7558)/Inputs!$B$15)</f>
        <v>0</v>
      </c>
      <c r="I7558" s="2">
        <f>MAX(MIN(Inputs!$B$2, F7558*Inputs!$B$16, Inputs!$B$14*Inputs!$B$4 - G7558), 0)</f>
        <v>170</v>
      </c>
      <c r="J7558" s="2">
        <f>MAX(MIN(Inputs!$B$2, F7558*Inputs!$B$16, (Inputs!$B$14-F7558)/Inputs!$B$15)*Inputs!$B$9, 0)</f>
        <v>0</v>
      </c>
      <c r="K7558" s="2">
        <f>MAX(E7558*Inputs!$B$5 - B7558 - Inputs!$B$8, 0) * H7558</f>
        <v>0</v>
      </c>
      <c r="L7558" s="2">
        <f>IF(B7558 &gt;= D7558*Inputs!$B$10, MAX(B7558 - E7558/Inputs!$B$5 - Inputs!$B$8, 0) * I7558, 0)</f>
        <v>0</v>
      </c>
      <c r="M7558" s="2">
        <f t="shared" si="1418"/>
        <v>0</v>
      </c>
      <c r="N7558" s="3" t="str">
        <f t="shared" si="1419"/>
        <v>Idle</v>
      </c>
      <c r="O7558" s="3" t="str">
        <f t="shared" si="1427"/>
        <v>Idle</v>
      </c>
      <c r="P7558" s="2">
        <f t="shared" si="1420"/>
        <v>0</v>
      </c>
      <c r="Q7558" s="2">
        <f t="shared" si="1421"/>
        <v>0</v>
      </c>
      <c r="R7558" s="2">
        <f t="shared" si="1422"/>
        <v>0</v>
      </c>
      <c r="S7558" s="2">
        <f t="shared" si="1423"/>
        <v>0</v>
      </c>
      <c r="T7558" s="2">
        <f t="shared" si="1424"/>
        <v>0</v>
      </c>
      <c r="U7558" s="2">
        <f>IF(O7558="Reg", R7558 * Inputs!$B$7, 0)</f>
        <v>0</v>
      </c>
      <c r="V7558" s="2">
        <f>MAX(F7558 + P7558*Inputs!$B$15 - (Q7558/Inputs!$B$16) - U7558, 0)</f>
        <v>340</v>
      </c>
    </row>
    <row r="7559" spans="1:22" x14ac:dyDescent="0.3">
      <c r="A7559" s="1">
        <v>46337.875</v>
      </c>
      <c r="B7559" s="2">
        <v>54.638814272852933</v>
      </c>
      <c r="C7559" s="2">
        <v>9.824834912448603</v>
      </c>
      <c r="D7559" s="2">
        <f t="shared" si="1416"/>
        <v>29.398548370422919</v>
      </c>
      <c r="E7559" s="2">
        <f t="shared" si="1417"/>
        <v>34.26167094236682</v>
      </c>
      <c r="F7559" s="2">
        <f t="shared" si="1425"/>
        <v>340</v>
      </c>
      <c r="G7559" s="2">
        <f t="shared" si="1426"/>
        <v>0</v>
      </c>
      <c r="H7559" s="2">
        <f>MIN(Inputs!$B$2, (Inputs!$B$14 - F7559)/Inputs!$B$15)</f>
        <v>0</v>
      </c>
      <c r="I7559" s="2">
        <f>MAX(MIN(Inputs!$B$2, F7559*Inputs!$B$16, Inputs!$B$14*Inputs!$B$4 - G7559), 0)</f>
        <v>170</v>
      </c>
      <c r="J7559" s="2">
        <f>MAX(MIN(Inputs!$B$2, F7559*Inputs!$B$16, (Inputs!$B$14-F7559)/Inputs!$B$15)*Inputs!$B$9, 0)</f>
        <v>0</v>
      </c>
      <c r="K7559" s="2">
        <f>MAX(E7559*Inputs!$B$5 - B7559 - Inputs!$B$8, 0) * H7559</f>
        <v>0</v>
      </c>
      <c r="L7559" s="2">
        <f>IF(B7559 &gt;= D7559*Inputs!$B$10, MAX(B7559 - E7559/Inputs!$B$5 - Inputs!$B$8, 0) * I7559, 0)</f>
        <v>0</v>
      </c>
      <c r="M7559" s="2">
        <f t="shared" si="1418"/>
        <v>0</v>
      </c>
      <c r="N7559" s="3" t="str">
        <f t="shared" si="1419"/>
        <v>Idle</v>
      </c>
      <c r="O7559" s="3" t="str">
        <f t="shared" si="1427"/>
        <v>Idle</v>
      </c>
      <c r="P7559" s="2">
        <f t="shared" si="1420"/>
        <v>0</v>
      </c>
      <c r="Q7559" s="2">
        <f t="shared" si="1421"/>
        <v>0</v>
      </c>
      <c r="R7559" s="2">
        <f t="shared" si="1422"/>
        <v>0</v>
      </c>
      <c r="S7559" s="2">
        <f t="shared" si="1423"/>
        <v>0</v>
      </c>
      <c r="T7559" s="2">
        <f t="shared" si="1424"/>
        <v>0</v>
      </c>
      <c r="U7559" s="2">
        <f>IF(O7559="Reg", R7559 * Inputs!$B$7, 0)</f>
        <v>0</v>
      </c>
      <c r="V7559" s="2">
        <f>MAX(F7559 + P7559*Inputs!$B$15 - (Q7559/Inputs!$B$16) - U7559, 0)</f>
        <v>340</v>
      </c>
    </row>
    <row r="7560" spans="1:22" x14ac:dyDescent="0.3">
      <c r="A7560" s="1">
        <v>46337.916666666657</v>
      </c>
      <c r="B7560" s="2">
        <v>44.73628944781165</v>
      </c>
      <c r="C7560" s="2">
        <v>15.836374310390889</v>
      </c>
      <c r="D7560" s="2">
        <f t="shared" si="1416"/>
        <v>29.398548370422919</v>
      </c>
      <c r="E7560" s="2">
        <f t="shared" si="1417"/>
        <v>25.155201896891331</v>
      </c>
      <c r="F7560" s="2">
        <f t="shared" si="1425"/>
        <v>340</v>
      </c>
      <c r="G7560" s="2">
        <f t="shared" si="1426"/>
        <v>0</v>
      </c>
      <c r="H7560" s="2">
        <f>MIN(Inputs!$B$2, (Inputs!$B$14 - F7560)/Inputs!$B$15)</f>
        <v>0</v>
      </c>
      <c r="I7560" s="2">
        <f>MAX(MIN(Inputs!$B$2, F7560*Inputs!$B$16, Inputs!$B$14*Inputs!$B$4 - G7560), 0)</f>
        <v>170</v>
      </c>
      <c r="J7560" s="2">
        <f>MAX(MIN(Inputs!$B$2, F7560*Inputs!$B$16, (Inputs!$B$14-F7560)/Inputs!$B$15)*Inputs!$B$9, 0)</f>
        <v>0</v>
      </c>
      <c r="K7560" s="2">
        <f>MAX(E7560*Inputs!$B$5 - B7560 - Inputs!$B$8, 0) * H7560</f>
        <v>0</v>
      </c>
      <c r="L7560" s="2">
        <f>IF(B7560 &gt;= D7560*Inputs!$B$10, MAX(B7560 - E7560/Inputs!$B$5 - Inputs!$B$8, 0) * I7560, 0)</f>
        <v>0</v>
      </c>
      <c r="M7560" s="2">
        <f t="shared" si="1418"/>
        <v>0</v>
      </c>
      <c r="N7560" s="3" t="str">
        <f t="shared" si="1419"/>
        <v>Idle</v>
      </c>
      <c r="O7560" s="3" t="str">
        <f t="shared" si="1427"/>
        <v>Idle</v>
      </c>
      <c r="P7560" s="2">
        <f t="shared" si="1420"/>
        <v>0</v>
      </c>
      <c r="Q7560" s="2">
        <f t="shared" si="1421"/>
        <v>0</v>
      </c>
      <c r="R7560" s="2">
        <f t="shared" si="1422"/>
        <v>0</v>
      </c>
      <c r="S7560" s="2">
        <f t="shared" si="1423"/>
        <v>0</v>
      </c>
      <c r="T7560" s="2">
        <f t="shared" si="1424"/>
        <v>0</v>
      </c>
      <c r="U7560" s="2">
        <f>IF(O7560="Reg", R7560 * Inputs!$B$7, 0)</f>
        <v>0</v>
      </c>
      <c r="V7560" s="2">
        <f>MAX(F7560 + P7560*Inputs!$B$15 - (Q7560/Inputs!$B$16) - U7560, 0)</f>
        <v>340</v>
      </c>
    </row>
    <row r="7561" spans="1:22" x14ac:dyDescent="0.3">
      <c r="A7561" s="1">
        <v>46337.958333333343</v>
      </c>
      <c r="B7561" s="2">
        <v>37.698528313422131</v>
      </c>
      <c r="C7561" s="2">
        <v>9.2124023338376624</v>
      </c>
      <c r="D7561" s="2">
        <f t="shared" si="1416"/>
        <v>29.398548370422919</v>
      </c>
      <c r="E7561" s="2">
        <f t="shared" si="1417"/>
        <v>17.699153655589388</v>
      </c>
      <c r="F7561" s="2">
        <f t="shared" si="1425"/>
        <v>340</v>
      </c>
      <c r="G7561" s="2">
        <f t="shared" si="1426"/>
        <v>0</v>
      </c>
      <c r="H7561" s="2">
        <f>MIN(Inputs!$B$2, (Inputs!$B$14 - F7561)/Inputs!$B$15)</f>
        <v>0</v>
      </c>
      <c r="I7561" s="2">
        <f>MAX(MIN(Inputs!$B$2, F7561*Inputs!$B$16, Inputs!$B$14*Inputs!$B$4 - G7561), 0)</f>
        <v>170</v>
      </c>
      <c r="J7561" s="2">
        <f>MAX(MIN(Inputs!$B$2, F7561*Inputs!$B$16, (Inputs!$B$14-F7561)/Inputs!$B$15)*Inputs!$B$9, 0)</f>
        <v>0</v>
      </c>
      <c r="K7561" s="2">
        <f>MAX(E7561*Inputs!$B$5 - B7561 - Inputs!$B$8, 0) * H7561</f>
        <v>0</v>
      </c>
      <c r="L7561" s="2">
        <f>IF(B7561 &gt;= D7561*Inputs!$B$10, MAX(B7561 - E7561/Inputs!$B$5 - Inputs!$B$8, 0) * I7561, 0)</f>
        <v>0</v>
      </c>
      <c r="M7561" s="2">
        <f t="shared" si="1418"/>
        <v>0</v>
      </c>
      <c r="N7561" s="3" t="str">
        <f t="shared" si="1419"/>
        <v>Idle</v>
      </c>
      <c r="O7561" s="3" t="str">
        <f t="shared" si="1427"/>
        <v>Idle</v>
      </c>
      <c r="P7561" s="2">
        <f t="shared" si="1420"/>
        <v>0</v>
      </c>
      <c r="Q7561" s="2">
        <f t="shared" si="1421"/>
        <v>0</v>
      </c>
      <c r="R7561" s="2">
        <f t="shared" si="1422"/>
        <v>0</v>
      </c>
      <c r="S7561" s="2">
        <f t="shared" si="1423"/>
        <v>0</v>
      </c>
      <c r="T7561" s="2">
        <f t="shared" si="1424"/>
        <v>0</v>
      </c>
      <c r="U7561" s="2">
        <f>IF(O7561="Reg", R7561 * Inputs!$B$7, 0)</f>
        <v>0</v>
      </c>
      <c r="V7561" s="2">
        <f>MAX(F7561 + P7561*Inputs!$B$15 - (Q7561/Inputs!$B$16) - U7561, 0)</f>
        <v>340</v>
      </c>
    </row>
    <row r="7562" spans="1:22" x14ac:dyDescent="0.3">
      <c r="A7562" s="1">
        <v>46338</v>
      </c>
      <c r="B7562" s="2">
        <v>38.762809755683222</v>
      </c>
      <c r="C7562" s="2">
        <v>5.6690057967880296</v>
      </c>
      <c r="D7562" s="2">
        <f t="shared" si="1416"/>
        <v>39.883428055719939</v>
      </c>
      <c r="E7562" s="2">
        <f t="shared" si="1417"/>
        <v>11.416065603352367</v>
      </c>
      <c r="F7562" s="2">
        <f t="shared" si="1425"/>
        <v>340</v>
      </c>
      <c r="G7562" s="2">
        <f t="shared" si="1426"/>
        <v>0</v>
      </c>
      <c r="H7562" s="2">
        <f>MIN(Inputs!$B$2, (Inputs!$B$14 - F7562)/Inputs!$B$15)</f>
        <v>0</v>
      </c>
      <c r="I7562" s="2">
        <f>MAX(MIN(Inputs!$B$2, F7562*Inputs!$B$16, Inputs!$B$14*Inputs!$B$4 - G7562), 0)</f>
        <v>170</v>
      </c>
      <c r="J7562" s="2">
        <f>MAX(MIN(Inputs!$B$2, F7562*Inputs!$B$16, (Inputs!$B$14-F7562)/Inputs!$B$15)*Inputs!$B$9, 0)</f>
        <v>0</v>
      </c>
      <c r="K7562" s="2">
        <f>MAX(E7562*Inputs!$B$5 - B7562 - Inputs!$B$8, 0) * H7562</f>
        <v>0</v>
      </c>
      <c r="L7562" s="2">
        <f>IF(B7562 &gt;= D7562*Inputs!$B$10, MAX(B7562 - E7562/Inputs!$B$5 - Inputs!$B$8, 0) * I7562, 0)</f>
        <v>0</v>
      </c>
      <c r="M7562" s="2">
        <f t="shared" si="1418"/>
        <v>0</v>
      </c>
      <c r="N7562" s="3" t="str">
        <f t="shared" si="1419"/>
        <v>Idle</v>
      </c>
      <c r="O7562" s="3" t="str">
        <f t="shared" si="1427"/>
        <v>Idle</v>
      </c>
      <c r="P7562" s="2">
        <f t="shared" si="1420"/>
        <v>0</v>
      </c>
      <c r="Q7562" s="2">
        <f t="shared" si="1421"/>
        <v>0</v>
      </c>
      <c r="R7562" s="2">
        <f t="shared" si="1422"/>
        <v>0</v>
      </c>
      <c r="S7562" s="2">
        <f t="shared" si="1423"/>
        <v>0</v>
      </c>
      <c r="T7562" s="2">
        <f t="shared" si="1424"/>
        <v>0</v>
      </c>
      <c r="U7562" s="2">
        <f>IF(O7562="Reg", R7562 * Inputs!$B$7, 0)</f>
        <v>0</v>
      </c>
      <c r="V7562" s="2">
        <f>MAX(F7562 + P7562*Inputs!$B$15 - (Q7562/Inputs!$B$16) - U7562, 0)</f>
        <v>340</v>
      </c>
    </row>
    <row r="7563" spans="1:22" x14ac:dyDescent="0.3">
      <c r="A7563" s="1">
        <v>46338.041666666657</v>
      </c>
      <c r="B7563" s="2">
        <v>14.057154161323581</v>
      </c>
      <c r="C7563" s="2">
        <v>10.18881344078109</v>
      </c>
      <c r="D7563" s="2">
        <f t="shared" si="1416"/>
        <v>39.883428055719939</v>
      </c>
      <c r="E7563" s="2">
        <f t="shared" si="1417"/>
        <v>4.9555973107384972</v>
      </c>
      <c r="F7563" s="2">
        <f t="shared" si="1425"/>
        <v>340</v>
      </c>
      <c r="G7563" s="2">
        <f t="shared" si="1426"/>
        <v>0</v>
      </c>
      <c r="H7563" s="2">
        <f>MIN(Inputs!$B$2, (Inputs!$B$14 - F7563)/Inputs!$B$15)</f>
        <v>0</v>
      </c>
      <c r="I7563" s="2">
        <f>MAX(MIN(Inputs!$B$2, F7563*Inputs!$B$16, Inputs!$B$14*Inputs!$B$4 - G7563), 0)</f>
        <v>170</v>
      </c>
      <c r="J7563" s="2">
        <f>MAX(MIN(Inputs!$B$2, F7563*Inputs!$B$16, (Inputs!$B$14-F7563)/Inputs!$B$15)*Inputs!$B$9, 0)</f>
        <v>0</v>
      </c>
      <c r="K7563" s="2">
        <f>MAX(E7563*Inputs!$B$5 - B7563 - Inputs!$B$8, 0) * H7563</f>
        <v>0</v>
      </c>
      <c r="L7563" s="2">
        <f>IF(B7563 &gt;= D7563*Inputs!$B$10, MAX(B7563 - E7563/Inputs!$B$5 - Inputs!$B$8, 0) * I7563, 0)</f>
        <v>0</v>
      </c>
      <c r="M7563" s="2">
        <f t="shared" si="1418"/>
        <v>0</v>
      </c>
      <c r="N7563" s="3" t="str">
        <f t="shared" si="1419"/>
        <v>Idle</v>
      </c>
      <c r="O7563" s="3" t="str">
        <f t="shared" si="1427"/>
        <v>Idle</v>
      </c>
      <c r="P7563" s="2">
        <f t="shared" si="1420"/>
        <v>0</v>
      </c>
      <c r="Q7563" s="2">
        <f t="shared" si="1421"/>
        <v>0</v>
      </c>
      <c r="R7563" s="2">
        <f t="shared" si="1422"/>
        <v>0</v>
      </c>
      <c r="S7563" s="2">
        <f t="shared" si="1423"/>
        <v>0</v>
      </c>
      <c r="T7563" s="2">
        <f t="shared" si="1424"/>
        <v>0</v>
      </c>
      <c r="U7563" s="2">
        <f>IF(O7563="Reg", R7563 * Inputs!$B$7, 0)</f>
        <v>0</v>
      </c>
      <c r="V7563" s="2">
        <f>MAX(F7563 + P7563*Inputs!$B$15 - (Q7563/Inputs!$B$16) - U7563, 0)</f>
        <v>340</v>
      </c>
    </row>
    <row r="7564" spans="1:22" x14ac:dyDescent="0.3">
      <c r="A7564" s="1">
        <v>46338.083333333343</v>
      </c>
      <c r="B7564" s="2">
        <v>15.6764297031074</v>
      </c>
      <c r="C7564" s="2">
        <v>6.7264943469445511</v>
      </c>
      <c r="D7564" s="2">
        <f t="shared" si="1416"/>
        <v>39.883428055719939</v>
      </c>
      <c r="E7564" s="2">
        <f t="shared" si="1417"/>
        <v>2.6127382838512334</v>
      </c>
      <c r="F7564" s="2">
        <f t="shared" si="1425"/>
        <v>340</v>
      </c>
      <c r="G7564" s="2">
        <f t="shared" si="1426"/>
        <v>0</v>
      </c>
      <c r="H7564" s="2">
        <f>MIN(Inputs!$B$2, (Inputs!$B$14 - F7564)/Inputs!$B$15)</f>
        <v>0</v>
      </c>
      <c r="I7564" s="2">
        <f>MAX(MIN(Inputs!$B$2, F7564*Inputs!$B$16, Inputs!$B$14*Inputs!$B$4 - G7564), 0)</f>
        <v>170</v>
      </c>
      <c r="J7564" s="2">
        <f>MAX(MIN(Inputs!$B$2, F7564*Inputs!$B$16, (Inputs!$B$14-F7564)/Inputs!$B$15)*Inputs!$B$9, 0)</f>
        <v>0</v>
      </c>
      <c r="K7564" s="2">
        <f>MAX(E7564*Inputs!$B$5 - B7564 - Inputs!$B$8, 0) * H7564</f>
        <v>0</v>
      </c>
      <c r="L7564" s="2">
        <f>IF(B7564 &gt;= D7564*Inputs!$B$10, MAX(B7564 - E7564/Inputs!$B$5 - Inputs!$B$8, 0) * I7564, 0)</f>
        <v>0</v>
      </c>
      <c r="M7564" s="2">
        <f t="shared" si="1418"/>
        <v>0</v>
      </c>
      <c r="N7564" s="3" t="str">
        <f t="shared" si="1419"/>
        <v>Idle</v>
      </c>
      <c r="O7564" s="3" t="str">
        <f t="shared" si="1427"/>
        <v>Idle</v>
      </c>
      <c r="P7564" s="2">
        <f t="shared" si="1420"/>
        <v>0</v>
      </c>
      <c r="Q7564" s="2">
        <f t="shared" si="1421"/>
        <v>0</v>
      </c>
      <c r="R7564" s="2">
        <f t="shared" si="1422"/>
        <v>0</v>
      </c>
      <c r="S7564" s="2">
        <f t="shared" si="1423"/>
        <v>0</v>
      </c>
      <c r="T7564" s="2">
        <f t="shared" si="1424"/>
        <v>0</v>
      </c>
      <c r="U7564" s="2">
        <f>IF(O7564="Reg", R7564 * Inputs!$B$7, 0)</f>
        <v>0</v>
      </c>
      <c r="V7564" s="2">
        <f>MAX(F7564 + P7564*Inputs!$B$15 - (Q7564/Inputs!$B$16) - U7564, 0)</f>
        <v>340</v>
      </c>
    </row>
    <row r="7565" spans="1:22" x14ac:dyDescent="0.3">
      <c r="A7565" s="1">
        <v>46338.125</v>
      </c>
      <c r="B7565" s="2">
        <v>0</v>
      </c>
      <c r="C7565" s="2">
        <v>19.09942070080195</v>
      </c>
      <c r="D7565" s="2">
        <f t="shared" si="1416"/>
        <v>39.883428055719939</v>
      </c>
      <c r="E7565" s="2">
        <f t="shared" si="1417"/>
        <v>0.46360946498390598</v>
      </c>
      <c r="F7565" s="2">
        <f t="shared" si="1425"/>
        <v>340</v>
      </c>
      <c r="G7565" s="2">
        <f t="shared" si="1426"/>
        <v>0</v>
      </c>
      <c r="H7565" s="2">
        <f>MIN(Inputs!$B$2, (Inputs!$B$14 - F7565)/Inputs!$B$15)</f>
        <v>0</v>
      </c>
      <c r="I7565" s="2">
        <f>MAX(MIN(Inputs!$B$2, F7565*Inputs!$B$16, Inputs!$B$14*Inputs!$B$4 - G7565), 0)</f>
        <v>170</v>
      </c>
      <c r="J7565" s="2">
        <f>MAX(MIN(Inputs!$B$2, F7565*Inputs!$B$16, (Inputs!$B$14-F7565)/Inputs!$B$15)*Inputs!$B$9, 0)</f>
        <v>0</v>
      </c>
      <c r="K7565" s="2">
        <f>MAX(E7565*Inputs!$B$5 - B7565 - Inputs!$B$8, 0) * H7565</f>
        <v>0</v>
      </c>
      <c r="L7565" s="2">
        <f>IF(B7565 &gt;= D7565*Inputs!$B$10, MAX(B7565 - E7565/Inputs!$B$5 - Inputs!$B$8, 0) * I7565, 0)</f>
        <v>0</v>
      </c>
      <c r="M7565" s="2">
        <f t="shared" si="1418"/>
        <v>0</v>
      </c>
      <c r="N7565" s="3" t="str">
        <f t="shared" si="1419"/>
        <v>Idle</v>
      </c>
      <c r="O7565" s="3" t="str">
        <f t="shared" si="1427"/>
        <v>Idle</v>
      </c>
      <c r="P7565" s="2">
        <f t="shared" si="1420"/>
        <v>0</v>
      </c>
      <c r="Q7565" s="2">
        <f t="shared" si="1421"/>
        <v>0</v>
      </c>
      <c r="R7565" s="2">
        <f t="shared" si="1422"/>
        <v>0</v>
      </c>
      <c r="S7565" s="2">
        <f t="shared" si="1423"/>
        <v>0</v>
      </c>
      <c r="T7565" s="2">
        <f t="shared" si="1424"/>
        <v>0</v>
      </c>
      <c r="U7565" s="2">
        <f>IF(O7565="Reg", R7565 * Inputs!$B$7, 0)</f>
        <v>0</v>
      </c>
      <c r="V7565" s="2">
        <f>MAX(F7565 + P7565*Inputs!$B$15 - (Q7565/Inputs!$B$16) - U7565, 0)</f>
        <v>340</v>
      </c>
    </row>
    <row r="7566" spans="1:22" x14ac:dyDescent="0.3">
      <c r="A7566" s="1">
        <v>46338.166666666657</v>
      </c>
      <c r="B7566" s="2">
        <v>0</v>
      </c>
      <c r="C7566" s="2">
        <v>5.9353464024555302</v>
      </c>
      <c r="D7566" s="2">
        <f t="shared" si="1416"/>
        <v>39.883428055719939</v>
      </c>
      <c r="E7566" s="2">
        <f t="shared" si="1417"/>
        <v>1.0587279755620014</v>
      </c>
      <c r="F7566" s="2">
        <f t="shared" si="1425"/>
        <v>340</v>
      </c>
      <c r="G7566" s="2">
        <f t="shared" si="1426"/>
        <v>0</v>
      </c>
      <c r="H7566" s="2">
        <f>MIN(Inputs!$B$2, (Inputs!$B$14 - F7566)/Inputs!$B$15)</f>
        <v>0</v>
      </c>
      <c r="I7566" s="2">
        <f>MAX(MIN(Inputs!$B$2, F7566*Inputs!$B$16, Inputs!$B$14*Inputs!$B$4 - G7566), 0)</f>
        <v>170</v>
      </c>
      <c r="J7566" s="2">
        <f>MAX(MIN(Inputs!$B$2, F7566*Inputs!$B$16, (Inputs!$B$14-F7566)/Inputs!$B$15)*Inputs!$B$9, 0)</f>
        <v>0</v>
      </c>
      <c r="K7566" s="2">
        <f>MAX(E7566*Inputs!$B$5 - B7566 - Inputs!$B$8, 0) * H7566</f>
        <v>0</v>
      </c>
      <c r="L7566" s="2">
        <f>IF(B7566 &gt;= D7566*Inputs!$B$10, MAX(B7566 - E7566/Inputs!$B$5 - Inputs!$B$8, 0) * I7566, 0)</f>
        <v>0</v>
      </c>
      <c r="M7566" s="2">
        <f t="shared" si="1418"/>
        <v>0</v>
      </c>
      <c r="N7566" s="3" t="str">
        <f t="shared" si="1419"/>
        <v>Idle</v>
      </c>
      <c r="O7566" s="3" t="str">
        <f t="shared" si="1427"/>
        <v>Idle</v>
      </c>
      <c r="P7566" s="2">
        <f t="shared" si="1420"/>
        <v>0</v>
      </c>
      <c r="Q7566" s="2">
        <f t="shared" si="1421"/>
        <v>0</v>
      </c>
      <c r="R7566" s="2">
        <f t="shared" si="1422"/>
        <v>0</v>
      </c>
      <c r="S7566" s="2">
        <f t="shared" si="1423"/>
        <v>0</v>
      </c>
      <c r="T7566" s="2">
        <f t="shared" si="1424"/>
        <v>0</v>
      </c>
      <c r="U7566" s="2">
        <f>IF(O7566="Reg", R7566 * Inputs!$B$7, 0)</f>
        <v>0</v>
      </c>
      <c r="V7566" s="2">
        <f>MAX(F7566 + P7566*Inputs!$B$15 - (Q7566/Inputs!$B$16) - U7566, 0)</f>
        <v>340</v>
      </c>
    </row>
    <row r="7567" spans="1:22" x14ac:dyDescent="0.3">
      <c r="A7567" s="1">
        <v>46338.208333333343</v>
      </c>
      <c r="B7567" s="2">
        <v>0</v>
      </c>
      <c r="C7567" s="2">
        <v>9.4318356813387236</v>
      </c>
      <c r="D7567" s="2">
        <f t="shared" si="1416"/>
        <v>39.883428055719939</v>
      </c>
      <c r="E7567" s="2">
        <f t="shared" si="1417"/>
        <v>2.8561404857010912</v>
      </c>
      <c r="F7567" s="2">
        <f t="shared" si="1425"/>
        <v>340</v>
      </c>
      <c r="G7567" s="2">
        <f t="shared" si="1426"/>
        <v>0</v>
      </c>
      <c r="H7567" s="2">
        <f>MIN(Inputs!$B$2, (Inputs!$B$14 - F7567)/Inputs!$B$15)</f>
        <v>0</v>
      </c>
      <c r="I7567" s="2">
        <f>MAX(MIN(Inputs!$B$2, F7567*Inputs!$B$16, Inputs!$B$14*Inputs!$B$4 - G7567), 0)</f>
        <v>170</v>
      </c>
      <c r="J7567" s="2">
        <f>MAX(MIN(Inputs!$B$2, F7567*Inputs!$B$16, (Inputs!$B$14-F7567)/Inputs!$B$15)*Inputs!$B$9, 0)</f>
        <v>0</v>
      </c>
      <c r="K7567" s="2">
        <f>MAX(E7567*Inputs!$B$5 - B7567 - Inputs!$B$8, 0) * H7567</f>
        <v>0</v>
      </c>
      <c r="L7567" s="2">
        <f>IF(B7567 &gt;= D7567*Inputs!$B$10, MAX(B7567 - E7567/Inputs!$B$5 - Inputs!$B$8, 0) * I7567, 0)</f>
        <v>0</v>
      </c>
      <c r="M7567" s="2">
        <f t="shared" si="1418"/>
        <v>0</v>
      </c>
      <c r="N7567" s="3" t="str">
        <f t="shared" si="1419"/>
        <v>Idle</v>
      </c>
      <c r="O7567" s="3" t="str">
        <f t="shared" si="1427"/>
        <v>Idle</v>
      </c>
      <c r="P7567" s="2">
        <f t="shared" si="1420"/>
        <v>0</v>
      </c>
      <c r="Q7567" s="2">
        <f t="shared" si="1421"/>
        <v>0</v>
      </c>
      <c r="R7567" s="2">
        <f t="shared" si="1422"/>
        <v>0</v>
      </c>
      <c r="S7567" s="2">
        <f t="shared" si="1423"/>
        <v>0</v>
      </c>
      <c r="T7567" s="2">
        <f t="shared" si="1424"/>
        <v>0</v>
      </c>
      <c r="U7567" s="2">
        <f>IF(O7567="Reg", R7567 * Inputs!$B$7, 0)</f>
        <v>0</v>
      </c>
      <c r="V7567" s="2">
        <f>MAX(F7567 + P7567*Inputs!$B$15 - (Q7567/Inputs!$B$16) - U7567, 0)</f>
        <v>340</v>
      </c>
    </row>
    <row r="7568" spans="1:22" x14ac:dyDescent="0.3">
      <c r="A7568" s="1">
        <v>46338.25</v>
      </c>
      <c r="B7568" s="2">
        <v>0</v>
      </c>
      <c r="C7568" s="2">
        <v>10.378694922112199</v>
      </c>
      <c r="D7568" s="2">
        <f t="shared" si="1416"/>
        <v>39.883428055719939</v>
      </c>
      <c r="E7568" s="2">
        <f t="shared" si="1417"/>
        <v>6.4364284745782188</v>
      </c>
      <c r="F7568" s="2">
        <f t="shared" si="1425"/>
        <v>340</v>
      </c>
      <c r="G7568" s="2">
        <f t="shared" si="1426"/>
        <v>0</v>
      </c>
      <c r="H7568" s="2">
        <f>MIN(Inputs!$B$2, (Inputs!$B$14 - F7568)/Inputs!$B$15)</f>
        <v>0</v>
      </c>
      <c r="I7568" s="2">
        <f>MAX(MIN(Inputs!$B$2, F7568*Inputs!$B$16, Inputs!$B$14*Inputs!$B$4 - G7568), 0)</f>
        <v>170</v>
      </c>
      <c r="J7568" s="2">
        <f>MAX(MIN(Inputs!$B$2, F7568*Inputs!$B$16, (Inputs!$B$14-F7568)/Inputs!$B$15)*Inputs!$B$9, 0)</f>
        <v>0</v>
      </c>
      <c r="K7568" s="2">
        <f>MAX(E7568*Inputs!$B$5 - B7568 - Inputs!$B$8, 0) * H7568</f>
        <v>0</v>
      </c>
      <c r="L7568" s="2">
        <f>IF(B7568 &gt;= D7568*Inputs!$B$10, MAX(B7568 - E7568/Inputs!$B$5 - Inputs!$B$8, 0) * I7568, 0)</f>
        <v>0</v>
      </c>
      <c r="M7568" s="2">
        <f t="shared" si="1418"/>
        <v>0</v>
      </c>
      <c r="N7568" s="3" t="str">
        <f t="shared" si="1419"/>
        <v>Idle</v>
      </c>
      <c r="O7568" s="3" t="str">
        <f t="shared" si="1427"/>
        <v>Idle</v>
      </c>
      <c r="P7568" s="2">
        <f t="shared" si="1420"/>
        <v>0</v>
      </c>
      <c r="Q7568" s="2">
        <f t="shared" si="1421"/>
        <v>0</v>
      </c>
      <c r="R7568" s="2">
        <f t="shared" si="1422"/>
        <v>0</v>
      </c>
      <c r="S7568" s="2">
        <f t="shared" si="1423"/>
        <v>0</v>
      </c>
      <c r="T7568" s="2">
        <f t="shared" si="1424"/>
        <v>0</v>
      </c>
      <c r="U7568" s="2">
        <f>IF(O7568="Reg", R7568 * Inputs!$B$7, 0)</f>
        <v>0</v>
      </c>
      <c r="V7568" s="2">
        <f>MAX(F7568 + P7568*Inputs!$B$15 - (Q7568/Inputs!$B$16) - U7568, 0)</f>
        <v>340</v>
      </c>
    </row>
    <row r="7569" spans="1:22" x14ac:dyDescent="0.3">
      <c r="A7569" s="1">
        <v>46338.291666666657</v>
      </c>
      <c r="B7569" s="2">
        <v>0</v>
      </c>
      <c r="C7569" s="2">
        <v>6.3014426143795284</v>
      </c>
      <c r="D7569" s="2">
        <f t="shared" si="1416"/>
        <v>39.883428055719939</v>
      </c>
      <c r="E7569" s="2">
        <f t="shared" si="1417"/>
        <v>11.563212012179465</v>
      </c>
      <c r="F7569" s="2">
        <f t="shared" si="1425"/>
        <v>340</v>
      </c>
      <c r="G7569" s="2">
        <f t="shared" si="1426"/>
        <v>0</v>
      </c>
      <c r="H7569" s="2">
        <f>MIN(Inputs!$B$2, (Inputs!$B$14 - F7569)/Inputs!$B$15)</f>
        <v>0</v>
      </c>
      <c r="I7569" s="2">
        <f>MAX(MIN(Inputs!$B$2, F7569*Inputs!$B$16, Inputs!$B$14*Inputs!$B$4 - G7569), 0)</f>
        <v>170</v>
      </c>
      <c r="J7569" s="2">
        <f>MAX(MIN(Inputs!$B$2, F7569*Inputs!$B$16, (Inputs!$B$14-F7569)/Inputs!$B$15)*Inputs!$B$9, 0)</f>
        <v>0</v>
      </c>
      <c r="K7569" s="2">
        <f>MAX(E7569*Inputs!$B$5 - B7569 - Inputs!$B$8, 0) * H7569</f>
        <v>0</v>
      </c>
      <c r="L7569" s="2">
        <f>IF(B7569 &gt;= D7569*Inputs!$B$10, MAX(B7569 - E7569/Inputs!$B$5 - Inputs!$B$8, 0) * I7569, 0)</f>
        <v>0</v>
      </c>
      <c r="M7569" s="2">
        <f t="shared" si="1418"/>
        <v>0</v>
      </c>
      <c r="N7569" s="3" t="str">
        <f t="shared" si="1419"/>
        <v>Idle</v>
      </c>
      <c r="O7569" s="3" t="str">
        <f t="shared" si="1427"/>
        <v>Idle</v>
      </c>
      <c r="P7569" s="2">
        <f t="shared" si="1420"/>
        <v>0</v>
      </c>
      <c r="Q7569" s="2">
        <f t="shared" si="1421"/>
        <v>0</v>
      </c>
      <c r="R7569" s="2">
        <f t="shared" si="1422"/>
        <v>0</v>
      </c>
      <c r="S7569" s="2">
        <f t="shared" si="1423"/>
        <v>0</v>
      </c>
      <c r="T7569" s="2">
        <f t="shared" si="1424"/>
        <v>0</v>
      </c>
      <c r="U7569" s="2">
        <f>IF(O7569="Reg", R7569 * Inputs!$B$7, 0)</f>
        <v>0</v>
      </c>
      <c r="V7569" s="2">
        <f>MAX(F7569 + P7569*Inputs!$B$15 - (Q7569/Inputs!$B$16) - U7569, 0)</f>
        <v>340</v>
      </c>
    </row>
    <row r="7570" spans="1:22" x14ac:dyDescent="0.3">
      <c r="A7570" s="1">
        <v>46338.333333333343</v>
      </c>
      <c r="B7570" s="2">
        <v>2.7816567899034359</v>
      </c>
      <c r="C7570" s="2">
        <v>10.432273619192349</v>
      </c>
      <c r="D7570" s="2">
        <f t="shared" si="1416"/>
        <v>39.883428055719939</v>
      </c>
      <c r="E7570" s="2">
        <f t="shared" si="1417"/>
        <v>18.973074781612162</v>
      </c>
      <c r="F7570" s="2">
        <f t="shared" si="1425"/>
        <v>340</v>
      </c>
      <c r="G7570" s="2">
        <f t="shared" si="1426"/>
        <v>0</v>
      </c>
      <c r="H7570" s="2">
        <f>MIN(Inputs!$B$2, (Inputs!$B$14 - F7570)/Inputs!$B$15)</f>
        <v>0</v>
      </c>
      <c r="I7570" s="2">
        <f>MAX(MIN(Inputs!$B$2, F7570*Inputs!$B$16, Inputs!$B$14*Inputs!$B$4 - G7570), 0)</f>
        <v>170</v>
      </c>
      <c r="J7570" s="2">
        <f>MAX(MIN(Inputs!$B$2, F7570*Inputs!$B$16, (Inputs!$B$14-F7570)/Inputs!$B$15)*Inputs!$B$9, 0)</f>
        <v>0</v>
      </c>
      <c r="K7570" s="2">
        <f>MAX(E7570*Inputs!$B$5 - B7570 - Inputs!$B$8, 0) * H7570</f>
        <v>0</v>
      </c>
      <c r="L7570" s="2">
        <f>IF(B7570 &gt;= D7570*Inputs!$B$10, MAX(B7570 - E7570/Inputs!$B$5 - Inputs!$B$8, 0) * I7570, 0)</f>
        <v>0</v>
      </c>
      <c r="M7570" s="2">
        <f t="shared" si="1418"/>
        <v>0</v>
      </c>
      <c r="N7570" s="3" t="str">
        <f t="shared" si="1419"/>
        <v>Idle</v>
      </c>
      <c r="O7570" s="3" t="str">
        <f t="shared" si="1427"/>
        <v>Idle</v>
      </c>
      <c r="P7570" s="2">
        <f t="shared" si="1420"/>
        <v>0</v>
      </c>
      <c r="Q7570" s="2">
        <f t="shared" si="1421"/>
        <v>0</v>
      </c>
      <c r="R7570" s="2">
        <f t="shared" si="1422"/>
        <v>0</v>
      </c>
      <c r="S7570" s="2">
        <f t="shared" si="1423"/>
        <v>0</v>
      </c>
      <c r="T7570" s="2">
        <f t="shared" si="1424"/>
        <v>0</v>
      </c>
      <c r="U7570" s="2">
        <f>IF(O7570="Reg", R7570 * Inputs!$B$7, 0)</f>
        <v>0</v>
      </c>
      <c r="V7570" s="2">
        <f>MAX(F7570 + P7570*Inputs!$B$15 - (Q7570/Inputs!$B$16) - U7570, 0)</f>
        <v>340</v>
      </c>
    </row>
    <row r="7571" spans="1:22" x14ac:dyDescent="0.3">
      <c r="A7571" s="1">
        <v>46338.375</v>
      </c>
      <c r="B7571" s="2">
        <v>3.5707110634685719</v>
      </c>
      <c r="C7571" s="2">
        <v>3.1510617998136001</v>
      </c>
      <c r="D7571" s="2">
        <f t="shared" si="1416"/>
        <v>39.883428055719939</v>
      </c>
      <c r="E7571" s="2">
        <f t="shared" si="1417"/>
        <v>27.119825790576126</v>
      </c>
      <c r="F7571" s="2">
        <f t="shared" si="1425"/>
        <v>340</v>
      </c>
      <c r="G7571" s="2">
        <f t="shared" si="1426"/>
        <v>0</v>
      </c>
      <c r="H7571" s="2">
        <f>MIN(Inputs!$B$2, (Inputs!$B$14 - F7571)/Inputs!$B$15)</f>
        <v>0</v>
      </c>
      <c r="I7571" s="2">
        <f>MAX(MIN(Inputs!$B$2, F7571*Inputs!$B$16, Inputs!$B$14*Inputs!$B$4 - G7571), 0)</f>
        <v>170</v>
      </c>
      <c r="J7571" s="2">
        <f>MAX(MIN(Inputs!$B$2, F7571*Inputs!$B$16, (Inputs!$B$14-F7571)/Inputs!$B$15)*Inputs!$B$9, 0)</f>
        <v>0</v>
      </c>
      <c r="K7571" s="2">
        <f>MAX(E7571*Inputs!$B$5 - B7571 - Inputs!$B$8, 0) * H7571</f>
        <v>0</v>
      </c>
      <c r="L7571" s="2">
        <f>IF(B7571 &gt;= D7571*Inputs!$B$10, MAX(B7571 - E7571/Inputs!$B$5 - Inputs!$B$8, 0) * I7571, 0)</f>
        <v>0</v>
      </c>
      <c r="M7571" s="2">
        <f t="shared" si="1418"/>
        <v>0</v>
      </c>
      <c r="N7571" s="3" t="str">
        <f t="shared" si="1419"/>
        <v>Idle</v>
      </c>
      <c r="O7571" s="3" t="str">
        <f t="shared" si="1427"/>
        <v>Idle</v>
      </c>
      <c r="P7571" s="2">
        <f t="shared" si="1420"/>
        <v>0</v>
      </c>
      <c r="Q7571" s="2">
        <f t="shared" si="1421"/>
        <v>0</v>
      </c>
      <c r="R7571" s="2">
        <f t="shared" si="1422"/>
        <v>0</v>
      </c>
      <c r="S7571" s="2">
        <f t="shared" si="1423"/>
        <v>0</v>
      </c>
      <c r="T7571" s="2">
        <f t="shared" si="1424"/>
        <v>0</v>
      </c>
      <c r="U7571" s="2">
        <f>IF(O7571="Reg", R7571 * Inputs!$B$7, 0)</f>
        <v>0</v>
      </c>
      <c r="V7571" s="2">
        <f>MAX(F7571 + P7571*Inputs!$B$15 - (Q7571/Inputs!$B$16) - U7571, 0)</f>
        <v>340</v>
      </c>
    </row>
    <row r="7572" spans="1:22" x14ac:dyDescent="0.3">
      <c r="A7572" s="1">
        <v>46338.416666666657</v>
      </c>
      <c r="B7572" s="2">
        <v>10.78447506083454</v>
      </c>
      <c r="C7572" s="2">
        <v>4.377585077001644</v>
      </c>
      <c r="D7572" s="2">
        <f t="shared" si="1416"/>
        <v>39.883428055719939</v>
      </c>
      <c r="E7572" s="2">
        <f t="shared" si="1417"/>
        <v>37.797153407125428</v>
      </c>
      <c r="F7572" s="2">
        <f t="shared" si="1425"/>
        <v>340</v>
      </c>
      <c r="G7572" s="2">
        <f t="shared" si="1426"/>
        <v>0</v>
      </c>
      <c r="H7572" s="2">
        <f>MIN(Inputs!$B$2, (Inputs!$B$14 - F7572)/Inputs!$B$15)</f>
        <v>0</v>
      </c>
      <c r="I7572" s="2">
        <f>MAX(MIN(Inputs!$B$2, F7572*Inputs!$B$16, Inputs!$B$14*Inputs!$B$4 - G7572), 0)</f>
        <v>170</v>
      </c>
      <c r="J7572" s="2">
        <f>MAX(MIN(Inputs!$B$2, F7572*Inputs!$B$16, (Inputs!$B$14-F7572)/Inputs!$B$15)*Inputs!$B$9, 0)</f>
        <v>0</v>
      </c>
      <c r="K7572" s="2">
        <f>MAX(E7572*Inputs!$B$5 - B7572 - Inputs!$B$8, 0) * H7572</f>
        <v>0</v>
      </c>
      <c r="L7572" s="2">
        <f>IF(B7572 &gt;= D7572*Inputs!$B$10, MAX(B7572 - E7572/Inputs!$B$5 - Inputs!$B$8, 0) * I7572, 0)</f>
        <v>0</v>
      </c>
      <c r="M7572" s="2">
        <f t="shared" si="1418"/>
        <v>0</v>
      </c>
      <c r="N7572" s="3" t="str">
        <f t="shared" si="1419"/>
        <v>Idle</v>
      </c>
      <c r="O7572" s="3" t="str">
        <f t="shared" si="1427"/>
        <v>Idle</v>
      </c>
      <c r="P7572" s="2">
        <f t="shared" si="1420"/>
        <v>0</v>
      </c>
      <c r="Q7572" s="2">
        <f t="shared" si="1421"/>
        <v>0</v>
      </c>
      <c r="R7572" s="2">
        <f t="shared" si="1422"/>
        <v>0</v>
      </c>
      <c r="S7572" s="2">
        <f t="shared" si="1423"/>
        <v>0</v>
      </c>
      <c r="T7572" s="2">
        <f t="shared" si="1424"/>
        <v>0</v>
      </c>
      <c r="U7572" s="2">
        <f>IF(O7572="Reg", R7572 * Inputs!$B$7, 0)</f>
        <v>0</v>
      </c>
      <c r="V7572" s="2">
        <f>MAX(F7572 + P7572*Inputs!$B$15 - (Q7572/Inputs!$B$16) - U7572, 0)</f>
        <v>340</v>
      </c>
    </row>
    <row r="7573" spans="1:22" x14ac:dyDescent="0.3">
      <c r="A7573" s="1">
        <v>46338.458333333343</v>
      </c>
      <c r="B7573" s="2">
        <v>21.481727933262771</v>
      </c>
      <c r="C7573" s="2">
        <v>2.1612349730091989</v>
      </c>
      <c r="D7573" s="2">
        <f t="shared" si="1416"/>
        <v>39.883428055719939</v>
      </c>
      <c r="E7573" s="2">
        <f t="shared" si="1417"/>
        <v>46.772142668919606</v>
      </c>
      <c r="F7573" s="2">
        <f t="shared" si="1425"/>
        <v>340</v>
      </c>
      <c r="G7573" s="2">
        <f t="shared" si="1426"/>
        <v>0</v>
      </c>
      <c r="H7573" s="2">
        <f>MIN(Inputs!$B$2, (Inputs!$B$14 - F7573)/Inputs!$B$15)</f>
        <v>0</v>
      </c>
      <c r="I7573" s="2">
        <f>MAX(MIN(Inputs!$B$2, F7573*Inputs!$B$16, Inputs!$B$14*Inputs!$B$4 - G7573), 0)</f>
        <v>170</v>
      </c>
      <c r="J7573" s="2">
        <f>MAX(MIN(Inputs!$B$2, F7573*Inputs!$B$16, (Inputs!$B$14-F7573)/Inputs!$B$15)*Inputs!$B$9, 0)</f>
        <v>0</v>
      </c>
      <c r="K7573" s="2">
        <f>MAX(E7573*Inputs!$B$5 - B7573 - Inputs!$B$8, 0) * H7573</f>
        <v>0</v>
      </c>
      <c r="L7573" s="2">
        <f>IF(B7573 &gt;= D7573*Inputs!$B$10, MAX(B7573 - E7573/Inputs!$B$5 - Inputs!$B$8, 0) * I7573, 0)</f>
        <v>0</v>
      </c>
      <c r="M7573" s="2">
        <f t="shared" si="1418"/>
        <v>0</v>
      </c>
      <c r="N7573" s="3" t="str">
        <f t="shared" si="1419"/>
        <v>Idle</v>
      </c>
      <c r="O7573" s="3" t="str">
        <f t="shared" si="1427"/>
        <v>Idle</v>
      </c>
      <c r="P7573" s="2">
        <f t="shared" si="1420"/>
        <v>0</v>
      </c>
      <c r="Q7573" s="2">
        <f t="shared" si="1421"/>
        <v>0</v>
      </c>
      <c r="R7573" s="2">
        <f t="shared" si="1422"/>
        <v>0</v>
      </c>
      <c r="S7573" s="2">
        <f t="shared" si="1423"/>
        <v>0</v>
      </c>
      <c r="T7573" s="2">
        <f t="shared" si="1424"/>
        <v>0</v>
      </c>
      <c r="U7573" s="2">
        <f>IF(O7573="Reg", R7573 * Inputs!$B$7, 0)</f>
        <v>0</v>
      </c>
      <c r="V7573" s="2">
        <f>MAX(F7573 + P7573*Inputs!$B$15 - (Q7573/Inputs!$B$16) - U7573, 0)</f>
        <v>340</v>
      </c>
    </row>
    <row r="7574" spans="1:22" x14ac:dyDescent="0.3">
      <c r="A7574" s="1">
        <v>46338.5</v>
      </c>
      <c r="B7574" s="2">
        <v>30.76070122560748</v>
      </c>
      <c r="C7574" s="2">
        <v>22.70354095802762</v>
      </c>
      <c r="D7574" s="2">
        <f t="shared" si="1416"/>
        <v>39.883428055719939</v>
      </c>
      <c r="E7574" s="2">
        <f t="shared" si="1417"/>
        <v>55.053399169319739</v>
      </c>
      <c r="F7574" s="2">
        <f t="shared" si="1425"/>
        <v>340</v>
      </c>
      <c r="G7574" s="2">
        <f t="shared" si="1426"/>
        <v>0</v>
      </c>
      <c r="H7574" s="2">
        <f>MIN(Inputs!$B$2, (Inputs!$B$14 - F7574)/Inputs!$B$15)</f>
        <v>0</v>
      </c>
      <c r="I7574" s="2">
        <f>MAX(MIN(Inputs!$B$2, F7574*Inputs!$B$16, Inputs!$B$14*Inputs!$B$4 - G7574), 0)</f>
        <v>170</v>
      </c>
      <c r="J7574" s="2">
        <f>MAX(MIN(Inputs!$B$2, F7574*Inputs!$B$16, (Inputs!$B$14-F7574)/Inputs!$B$15)*Inputs!$B$9, 0)</f>
        <v>0</v>
      </c>
      <c r="K7574" s="2">
        <f>MAX(E7574*Inputs!$B$5 - B7574 - Inputs!$B$8, 0) * H7574</f>
        <v>0</v>
      </c>
      <c r="L7574" s="2">
        <f>IF(B7574 &gt;= D7574*Inputs!$B$10, MAX(B7574 - E7574/Inputs!$B$5 - Inputs!$B$8, 0) * I7574, 0)</f>
        <v>0</v>
      </c>
      <c r="M7574" s="2">
        <f t="shared" si="1418"/>
        <v>0</v>
      </c>
      <c r="N7574" s="3" t="str">
        <f t="shared" si="1419"/>
        <v>Idle</v>
      </c>
      <c r="O7574" s="3" t="str">
        <f t="shared" si="1427"/>
        <v>Idle</v>
      </c>
      <c r="P7574" s="2">
        <f t="shared" si="1420"/>
        <v>0</v>
      </c>
      <c r="Q7574" s="2">
        <f t="shared" si="1421"/>
        <v>0</v>
      </c>
      <c r="R7574" s="2">
        <f t="shared" si="1422"/>
        <v>0</v>
      </c>
      <c r="S7574" s="2">
        <f t="shared" si="1423"/>
        <v>0</v>
      </c>
      <c r="T7574" s="2">
        <f t="shared" si="1424"/>
        <v>0</v>
      </c>
      <c r="U7574" s="2">
        <f>IF(O7574="Reg", R7574 * Inputs!$B$7, 0)</f>
        <v>0</v>
      </c>
      <c r="V7574" s="2">
        <f>MAX(F7574 + P7574*Inputs!$B$15 - (Q7574/Inputs!$B$16) - U7574, 0)</f>
        <v>340</v>
      </c>
    </row>
    <row r="7575" spans="1:22" x14ac:dyDescent="0.3">
      <c r="A7575" s="1">
        <v>46338.541666666657</v>
      </c>
      <c r="B7575" s="2">
        <v>44.459176616596181</v>
      </c>
      <c r="C7575" s="2">
        <v>11.924687380439851</v>
      </c>
      <c r="D7575" s="2">
        <f t="shared" si="1416"/>
        <v>39.883428055719939</v>
      </c>
      <c r="E7575" s="2">
        <f t="shared" si="1417"/>
        <v>61.997238135615284</v>
      </c>
      <c r="F7575" s="2">
        <f t="shared" si="1425"/>
        <v>340</v>
      </c>
      <c r="G7575" s="2">
        <f t="shared" si="1426"/>
        <v>0</v>
      </c>
      <c r="H7575" s="2">
        <f>MIN(Inputs!$B$2, (Inputs!$B$14 - F7575)/Inputs!$B$15)</f>
        <v>0</v>
      </c>
      <c r="I7575" s="2">
        <f>MAX(MIN(Inputs!$B$2, F7575*Inputs!$B$16, Inputs!$B$14*Inputs!$B$4 - G7575), 0)</f>
        <v>170</v>
      </c>
      <c r="J7575" s="2">
        <f>MAX(MIN(Inputs!$B$2, F7575*Inputs!$B$16, (Inputs!$B$14-F7575)/Inputs!$B$15)*Inputs!$B$9, 0)</f>
        <v>0</v>
      </c>
      <c r="K7575" s="2">
        <f>MAX(E7575*Inputs!$B$5 - B7575 - Inputs!$B$8, 0) * H7575</f>
        <v>0</v>
      </c>
      <c r="L7575" s="2">
        <f>IF(B7575 &gt;= D7575*Inputs!$B$10, MAX(B7575 - E7575/Inputs!$B$5 - Inputs!$B$8, 0) * I7575, 0)</f>
        <v>0</v>
      </c>
      <c r="M7575" s="2">
        <f t="shared" si="1418"/>
        <v>0</v>
      </c>
      <c r="N7575" s="3" t="str">
        <f t="shared" si="1419"/>
        <v>Idle</v>
      </c>
      <c r="O7575" s="3" t="str">
        <f t="shared" si="1427"/>
        <v>Idle</v>
      </c>
      <c r="P7575" s="2">
        <f t="shared" si="1420"/>
        <v>0</v>
      </c>
      <c r="Q7575" s="2">
        <f t="shared" si="1421"/>
        <v>0</v>
      </c>
      <c r="R7575" s="2">
        <f t="shared" si="1422"/>
        <v>0</v>
      </c>
      <c r="S7575" s="2">
        <f t="shared" si="1423"/>
        <v>0</v>
      </c>
      <c r="T7575" s="2">
        <f t="shared" si="1424"/>
        <v>0</v>
      </c>
      <c r="U7575" s="2">
        <f>IF(O7575="Reg", R7575 * Inputs!$B$7, 0)</f>
        <v>0</v>
      </c>
      <c r="V7575" s="2">
        <f>MAX(F7575 + P7575*Inputs!$B$15 - (Q7575/Inputs!$B$16) - U7575, 0)</f>
        <v>340</v>
      </c>
    </row>
    <row r="7576" spans="1:22" x14ac:dyDescent="0.3">
      <c r="A7576" s="1">
        <v>46338.583333333343</v>
      </c>
      <c r="B7576" s="2">
        <v>51.662162843687192</v>
      </c>
      <c r="C7576" s="2">
        <v>16.740886910626209</v>
      </c>
      <c r="D7576" s="2">
        <f t="shared" si="1416"/>
        <v>39.883428055719939</v>
      </c>
      <c r="E7576" s="2">
        <f t="shared" si="1417"/>
        <v>64.962090154591152</v>
      </c>
      <c r="F7576" s="2">
        <f t="shared" si="1425"/>
        <v>340</v>
      </c>
      <c r="G7576" s="2">
        <f t="shared" si="1426"/>
        <v>0</v>
      </c>
      <c r="H7576" s="2">
        <f>MIN(Inputs!$B$2, (Inputs!$B$14 - F7576)/Inputs!$B$15)</f>
        <v>0</v>
      </c>
      <c r="I7576" s="2">
        <f>MAX(MIN(Inputs!$B$2, F7576*Inputs!$B$16, Inputs!$B$14*Inputs!$B$4 - G7576), 0)</f>
        <v>170</v>
      </c>
      <c r="J7576" s="2">
        <f>MAX(MIN(Inputs!$B$2, F7576*Inputs!$B$16, (Inputs!$B$14-F7576)/Inputs!$B$15)*Inputs!$B$9, 0)</f>
        <v>0</v>
      </c>
      <c r="K7576" s="2">
        <f>MAX(E7576*Inputs!$B$5 - B7576 - Inputs!$B$8, 0) * H7576</f>
        <v>0</v>
      </c>
      <c r="L7576" s="2">
        <f>IF(B7576 &gt;= D7576*Inputs!$B$10, MAX(B7576 - E7576/Inputs!$B$5 - Inputs!$B$8, 0) * I7576, 0)</f>
        <v>0</v>
      </c>
      <c r="M7576" s="2">
        <f t="shared" si="1418"/>
        <v>0</v>
      </c>
      <c r="N7576" s="3" t="str">
        <f t="shared" si="1419"/>
        <v>Idle</v>
      </c>
      <c r="O7576" s="3" t="str">
        <f t="shared" si="1427"/>
        <v>Idle</v>
      </c>
      <c r="P7576" s="2">
        <f t="shared" si="1420"/>
        <v>0</v>
      </c>
      <c r="Q7576" s="2">
        <f t="shared" si="1421"/>
        <v>0</v>
      </c>
      <c r="R7576" s="2">
        <f t="shared" si="1422"/>
        <v>0</v>
      </c>
      <c r="S7576" s="2">
        <f t="shared" si="1423"/>
        <v>0</v>
      </c>
      <c r="T7576" s="2">
        <f t="shared" si="1424"/>
        <v>0</v>
      </c>
      <c r="U7576" s="2">
        <f>IF(O7576="Reg", R7576 * Inputs!$B$7, 0)</f>
        <v>0</v>
      </c>
      <c r="V7576" s="2">
        <f>MAX(F7576 + P7576*Inputs!$B$15 - (Q7576/Inputs!$B$16) - U7576, 0)</f>
        <v>340</v>
      </c>
    </row>
    <row r="7577" spans="1:22" x14ac:dyDescent="0.3">
      <c r="A7577" s="1">
        <v>46338.625</v>
      </c>
      <c r="B7577" s="2">
        <v>67.634676762764428</v>
      </c>
      <c r="C7577" s="2">
        <v>5.7861433966400231</v>
      </c>
      <c r="D7577" s="2">
        <f t="shared" si="1416"/>
        <v>39.883428055719939</v>
      </c>
      <c r="E7577" s="2">
        <f t="shared" si="1417"/>
        <v>65.659844692298066</v>
      </c>
      <c r="F7577" s="2">
        <f t="shared" si="1425"/>
        <v>340</v>
      </c>
      <c r="G7577" s="2">
        <f t="shared" si="1426"/>
        <v>0</v>
      </c>
      <c r="H7577" s="2">
        <f>MIN(Inputs!$B$2, (Inputs!$B$14 - F7577)/Inputs!$B$15)</f>
        <v>0</v>
      </c>
      <c r="I7577" s="2">
        <f>MAX(MIN(Inputs!$B$2, F7577*Inputs!$B$16, Inputs!$B$14*Inputs!$B$4 - G7577), 0)</f>
        <v>170</v>
      </c>
      <c r="J7577" s="2">
        <f>MAX(MIN(Inputs!$B$2, F7577*Inputs!$B$16, (Inputs!$B$14-F7577)/Inputs!$B$15)*Inputs!$B$9, 0)</f>
        <v>0</v>
      </c>
      <c r="K7577" s="2">
        <f>MAX(E7577*Inputs!$B$5 - B7577 - Inputs!$B$8, 0) * H7577</f>
        <v>0</v>
      </c>
      <c r="L7577" s="2">
        <f>IF(B7577 &gt;= D7577*Inputs!$B$10, MAX(B7577 - E7577/Inputs!$B$5 - Inputs!$B$8, 0) * I7577, 0)</f>
        <v>0</v>
      </c>
      <c r="M7577" s="2">
        <f t="shared" si="1418"/>
        <v>0</v>
      </c>
      <c r="N7577" s="3" t="str">
        <f t="shared" si="1419"/>
        <v>Idle</v>
      </c>
      <c r="O7577" s="3" t="str">
        <f t="shared" si="1427"/>
        <v>Idle</v>
      </c>
      <c r="P7577" s="2">
        <f t="shared" si="1420"/>
        <v>0</v>
      </c>
      <c r="Q7577" s="2">
        <f t="shared" si="1421"/>
        <v>0</v>
      </c>
      <c r="R7577" s="2">
        <f t="shared" si="1422"/>
        <v>0</v>
      </c>
      <c r="S7577" s="2">
        <f t="shared" si="1423"/>
        <v>0</v>
      </c>
      <c r="T7577" s="2">
        <f t="shared" si="1424"/>
        <v>0</v>
      </c>
      <c r="U7577" s="2">
        <f>IF(O7577="Reg", R7577 * Inputs!$B$7, 0)</f>
        <v>0</v>
      </c>
      <c r="V7577" s="2">
        <f>MAX(F7577 + P7577*Inputs!$B$15 - (Q7577/Inputs!$B$16) - U7577, 0)</f>
        <v>340</v>
      </c>
    </row>
    <row r="7578" spans="1:22" x14ac:dyDescent="0.3">
      <c r="A7578" s="1">
        <v>46338.666666666657</v>
      </c>
      <c r="B7578" s="2">
        <v>64.634410631599593</v>
      </c>
      <c r="C7578" s="2">
        <v>6.3793994425901808</v>
      </c>
      <c r="D7578" s="2">
        <f t="shared" si="1416"/>
        <v>39.883428055719939</v>
      </c>
      <c r="E7578" s="2">
        <f t="shared" si="1417"/>
        <v>64.032937489383116</v>
      </c>
      <c r="F7578" s="2">
        <f t="shared" si="1425"/>
        <v>340</v>
      </c>
      <c r="G7578" s="2">
        <f t="shared" si="1426"/>
        <v>0</v>
      </c>
      <c r="H7578" s="2">
        <f>MIN(Inputs!$B$2, (Inputs!$B$14 - F7578)/Inputs!$B$15)</f>
        <v>0</v>
      </c>
      <c r="I7578" s="2">
        <f>MAX(MIN(Inputs!$B$2, F7578*Inputs!$B$16, Inputs!$B$14*Inputs!$B$4 - G7578), 0)</f>
        <v>170</v>
      </c>
      <c r="J7578" s="2">
        <f>MAX(MIN(Inputs!$B$2, F7578*Inputs!$B$16, (Inputs!$B$14-F7578)/Inputs!$B$15)*Inputs!$B$9, 0)</f>
        <v>0</v>
      </c>
      <c r="K7578" s="2">
        <f>MAX(E7578*Inputs!$B$5 - B7578 - Inputs!$B$8, 0) * H7578</f>
        <v>0</v>
      </c>
      <c r="L7578" s="2">
        <f>IF(B7578 &gt;= D7578*Inputs!$B$10, MAX(B7578 - E7578/Inputs!$B$5 - Inputs!$B$8, 0) * I7578, 0)</f>
        <v>0</v>
      </c>
      <c r="M7578" s="2">
        <f t="shared" si="1418"/>
        <v>0</v>
      </c>
      <c r="N7578" s="3" t="str">
        <f t="shared" si="1419"/>
        <v>Idle</v>
      </c>
      <c r="O7578" s="3" t="str">
        <f t="shared" si="1427"/>
        <v>Idle</v>
      </c>
      <c r="P7578" s="2">
        <f t="shared" si="1420"/>
        <v>0</v>
      </c>
      <c r="Q7578" s="2">
        <f t="shared" si="1421"/>
        <v>0</v>
      </c>
      <c r="R7578" s="2">
        <f t="shared" si="1422"/>
        <v>0</v>
      </c>
      <c r="S7578" s="2">
        <f t="shared" si="1423"/>
        <v>0</v>
      </c>
      <c r="T7578" s="2">
        <f t="shared" si="1424"/>
        <v>0</v>
      </c>
      <c r="U7578" s="2">
        <f>IF(O7578="Reg", R7578 * Inputs!$B$7, 0)</f>
        <v>0</v>
      </c>
      <c r="V7578" s="2">
        <f>MAX(F7578 + P7578*Inputs!$B$15 - (Q7578/Inputs!$B$16) - U7578, 0)</f>
        <v>340</v>
      </c>
    </row>
    <row r="7579" spans="1:22" x14ac:dyDescent="0.3">
      <c r="A7579" s="1">
        <v>46338.708333333343</v>
      </c>
      <c r="B7579" s="2">
        <v>71.169266935663586</v>
      </c>
      <c r="C7579" s="2">
        <v>2.869133035124392</v>
      </c>
      <c r="D7579" s="2">
        <f t="shared" si="1416"/>
        <v>39.883428055719939</v>
      </c>
      <c r="E7579" s="2">
        <f t="shared" si="1417"/>
        <v>92.753076731546074</v>
      </c>
      <c r="F7579" s="2">
        <f t="shared" si="1425"/>
        <v>340</v>
      </c>
      <c r="G7579" s="2">
        <f t="shared" si="1426"/>
        <v>0</v>
      </c>
      <c r="H7579" s="2">
        <f>MIN(Inputs!$B$2, (Inputs!$B$14 - F7579)/Inputs!$B$15)</f>
        <v>0</v>
      </c>
      <c r="I7579" s="2">
        <f>MAX(MIN(Inputs!$B$2, F7579*Inputs!$B$16, Inputs!$B$14*Inputs!$B$4 - G7579), 0)</f>
        <v>170</v>
      </c>
      <c r="J7579" s="2">
        <f>MAX(MIN(Inputs!$B$2, F7579*Inputs!$B$16, (Inputs!$B$14-F7579)/Inputs!$B$15)*Inputs!$B$9, 0)</f>
        <v>0</v>
      </c>
      <c r="K7579" s="2">
        <f>MAX(E7579*Inputs!$B$5 - B7579 - Inputs!$B$8, 0) * H7579</f>
        <v>0</v>
      </c>
      <c r="L7579" s="2">
        <f>IF(B7579 &gt;= D7579*Inputs!$B$10, MAX(B7579 - E7579/Inputs!$B$5 - Inputs!$B$8, 0) * I7579, 0)</f>
        <v>0</v>
      </c>
      <c r="M7579" s="2">
        <f t="shared" si="1418"/>
        <v>0</v>
      </c>
      <c r="N7579" s="3" t="str">
        <f t="shared" si="1419"/>
        <v>Idle</v>
      </c>
      <c r="O7579" s="3" t="str">
        <f t="shared" si="1427"/>
        <v>Idle</v>
      </c>
      <c r="P7579" s="2">
        <f t="shared" si="1420"/>
        <v>0</v>
      </c>
      <c r="Q7579" s="2">
        <f t="shared" si="1421"/>
        <v>0</v>
      </c>
      <c r="R7579" s="2">
        <f t="shared" si="1422"/>
        <v>0</v>
      </c>
      <c r="S7579" s="2">
        <f t="shared" si="1423"/>
        <v>0</v>
      </c>
      <c r="T7579" s="2">
        <f t="shared" si="1424"/>
        <v>0</v>
      </c>
      <c r="U7579" s="2">
        <f>IF(O7579="Reg", R7579 * Inputs!$B$7, 0)</f>
        <v>0</v>
      </c>
      <c r="V7579" s="2">
        <f>MAX(F7579 + P7579*Inputs!$B$15 - (Q7579/Inputs!$B$16) - U7579, 0)</f>
        <v>340</v>
      </c>
    </row>
    <row r="7580" spans="1:22" x14ac:dyDescent="0.3">
      <c r="A7580" s="1">
        <v>46338.75</v>
      </c>
      <c r="B7580" s="2">
        <v>72.423735023380715</v>
      </c>
      <c r="C7580" s="2">
        <v>11.23763475215627</v>
      </c>
      <c r="D7580" s="2">
        <f t="shared" si="1416"/>
        <v>39.883428055719939</v>
      </c>
      <c r="E7580" s="2">
        <f t="shared" si="1417"/>
        <v>86.627818975629438</v>
      </c>
      <c r="F7580" s="2">
        <f t="shared" si="1425"/>
        <v>340</v>
      </c>
      <c r="G7580" s="2">
        <f t="shared" si="1426"/>
        <v>0</v>
      </c>
      <c r="H7580" s="2">
        <f>MIN(Inputs!$B$2, (Inputs!$B$14 - F7580)/Inputs!$B$15)</f>
        <v>0</v>
      </c>
      <c r="I7580" s="2">
        <f>MAX(MIN(Inputs!$B$2, F7580*Inputs!$B$16, Inputs!$B$14*Inputs!$B$4 - G7580), 0)</f>
        <v>170</v>
      </c>
      <c r="J7580" s="2">
        <f>MAX(MIN(Inputs!$B$2, F7580*Inputs!$B$16, (Inputs!$B$14-F7580)/Inputs!$B$15)*Inputs!$B$9, 0)</f>
        <v>0</v>
      </c>
      <c r="K7580" s="2">
        <f>MAX(E7580*Inputs!$B$5 - B7580 - Inputs!$B$8, 0) * H7580</f>
        <v>0</v>
      </c>
      <c r="L7580" s="2">
        <f>IF(B7580 &gt;= D7580*Inputs!$B$10, MAX(B7580 - E7580/Inputs!$B$5 - Inputs!$B$8, 0) * I7580, 0)</f>
        <v>0</v>
      </c>
      <c r="M7580" s="2">
        <f t="shared" si="1418"/>
        <v>0</v>
      </c>
      <c r="N7580" s="3" t="str">
        <f t="shared" si="1419"/>
        <v>Idle</v>
      </c>
      <c r="O7580" s="3" t="str">
        <f t="shared" si="1427"/>
        <v>Idle</v>
      </c>
      <c r="P7580" s="2">
        <f t="shared" si="1420"/>
        <v>0</v>
      </c>
      <c r="Q7580" s="2">
        <f t="shared" si="1421"/>
        <v>0</v>
      </c>
      <c r="R7580" s="2">
        <f t="shared" si="1422"/>
        <v>0</v>
      </c>
      <c r="S7580" s="2">
        <f t="shared" si="1423"/>
        <v>0</v>
      </c>
      <c r="T7580" s="2">
        <f t="shared" si="1424"/>
        <v>0</v>
      </c>
      <c r="U7580" s="2">
        <f>IF(O7580="Reg", R7580 * Inputs!$B$7, 0)</f>
        <v>0</v>
      </c>
      <c r="V7580" s="2">
        <f>MAX(F7580 + P7580*Inputs!$B$15 - (Q7580/Inputs!$B$16) - U7580, 0)</f>
        <v>340</v>
      </c>
    </row>
    <row r="7581" spans="1:22" x14ac:dyDescent="0.3">
      <c r="A7581" s="1">
        <v>46338.791666666657</v>
      </c>
      <c r="B7581" s="2">
        <v>62.248288730451428</v>
      </c>
      <c r="C7581" s="2">
        <v>6.0733682013703936</v>
      </c>
      <c r="D7581" s="2">
        <f t="shared" si="1416"/>
        <v>39.883428055719939</v>
      </c>
      <c r="E7581" s="2">
        <f t="shared" si="1417"/>
        <v>79.657442660289959</v>
      </c>
      <c r="F7581" s="2">
        <f t="shared" si="1425"/>
        <v>340</v>
      </c>
      <c r="G7581" s="2">
        <f t="shared" si="1426"/>
        <v>0</v>
      </c>
      <c r="H7581" s="2">
        <f>MIN(Inputs!$B$2, (Inputs!$B$14 - F7581)/Inputs!$B$15)</f>
        <v>0</v>
      </c>
      <c r="I7581" s="2">
        <f>MAX(MIN(Inputs!$B$2, F7581*Inputs!$B$16, Inputs!$B$14*Inputs!$B$4 - G7581), 0)</f>
        <v>170</v>
      </c>
      <c r="J7581" s="2">
        <f>MAX(MIN(Inputs!$B$2, F7581*Inputs!$B$16, (Inputs!$B$14-F7581)/Inputs!$B$15)*Inputs!$B$9, 0)</f>
        <v>0</v>
      </c>
      <c r="K7581" s="2">
        <f>MAX(E7581*Inputs!$B$5 - B7581 - Inputs!$B$8, 0) * H7581</f>
        <v>0</v>
      </c>
      <c r="L7581" s="2">
        <f>IF(B7581 &gt;= D7581*Inputs!$B$10, MAX(B7581 - E7581/Inputs!$B$5 - Inputs!$B$8, 0) * I7581, 0)</f>
        <v>0</v>
      </c>
      <c r="M7581" s="2">
        <f t="shared" si="1418"/>
        <v>0</v>
      </c>
      <c r="N7581" s="3" t="str">
        <f t="shared" si="1419"/>
        <v>Idle</v>
      </c>
      <c r="O7581" s="3" t="str">
        <f t="shared" si="1427"/>
        <v>Idle</v>
      </c>
      <c r="P7581" s="2">
        <f t="shared" si="1420"/>
        <v>0</v>
      </c>
      <c r="Q7581" s="2">
        <f t="shared" si="1421"/>
        <v>0</v>
      </c>
      <c r="R7581" s="2">
        <f t="shared" si="1422"/>
        <v>0</v>
      </c>
      <c r="S7581" s="2">
        <f t="shared" si="1423"/>
        <v>0</v>
      </c>
      <c r="T7581" s="2">
        <f t="shared" si="1424"/>
        <v>0</v>
      </c>
      <c r="U7581" s="2">
        <f>IF(O7581="Reg", R7581 * Inputs!$B$7, 0)</f>
        <v>0</v>
      </c>
      <c r="V7581" s="2">
        <f>MAX(F7581 + P7581*Inputs!$B$15 - (Q7581/Inputs!$B$16) - U7581, 0)</f>
        <v>340</v>
      </c>
    </row>
    <row r="7582" spans="1:22" x14ac:dyDescent="0.3">
      <c r="A7582" s="1">
        <v>46338.833333333343</v>
      </c>
      <c r="B7582" s="2">
        <v>55.848690069928622</v>
      </c>
      <c r="C7582" s="2">
        <v>19.418257667558631</v>
      </c>
      <c r="D7582" s="2">
        <f t="shared" si="1416"/>
        <v>39.883428055719939</v>
      </c>
      <c r="E7582" s="2">
        <f t="shared" si="1417"/>
        <v>72.851089895853917</v>
      </c>
      <c r="F7582" s="2">
        <f t="shared" si="1425"/>
        <v>340</v>
      </c>
      <c r="G7582" s="2">
        <f t="shared" si="1426"/>
        <v>0</v>
      </c>
      <c r="H7582" s="2">
        <f>MIN(Inputs!$B$2, (Inputs!$B$14 - F7582)/Inputs!$B$15)</f>
        <v>0</v>
      </c>
      <c r="I7582" s="2">
        <f>MAX(MIN(Inputs!$B$2, F7582*Inputs!$B$16, Inputs!$B$14*Inputs!$B$4 - G7582), 0)</f>
        <v>170</v>
      </c>
      <c r="J7582" s="2">
        <f>MAX(MIN(Inputs!$B$2, F7582*Inputs!$B$16, (Inputs!$B$14-F7582)/Inputs!$B$15)*Inputs!$B$9, 0)</f>
        <v>0</v>
      </c>
      <c r="K7582" s="2">
        <f>MAX(E7582*Inputs!$B$5 - B7582 - Inputs!$B$8, 0) * H7582</f>
        <v>0</v>
      </c>
      <c r="L7582" s="2">
        <f>IF(B7582 &gt;= D7582*Inputs!$B$10, MAX(B7582 - E7582/Inputs!$B$5 - Inputs!$B$8, 0) * I7582, 0)</f>
        <v>0</v>
      </c>
      <c r="M7582" s="2">
        <f t="shared" si="1418"/>
        <v>0</v>
      </c>
      <c r="N7582" s="3" t="str">
        <f t="shared" si="1419"/>
        <v>Idle</v>
      </c>
      <c r="O7582" s="3" t="str">
        <f t="shared" si="1427"/>
        <v>Idle</v>
      </c>
      <c r="P7582" s="2">
        <f t="shared" si="1420"/>
        <v>0</v>
      </c>
      <c r="Q7582" s="2">
        <f t="shared" si="1421"/>
        <v>0</v>
      </c>
      <c r="R7582" s="2">
        <f t="shared" si="1422"/>
        <v>0</v>
      </c>
      <c r="S7582" s="2">
        <f t="shared" si="1423"/>
        <v>0</v>
      </c>
      <c r="T7582" s="2">
        <f t="shared" si="1424"/>
        <v>0</v>
      </c>
      <c r="U7582" s="2">
        <f>IF(O7582="Reg", R7582 * Inputs!$B$7, 0)</f>
        <v>0</v>
      </c>
      <c r="V7582" s="2">
        <f>MAX(F7582 + P7582*Inputs!$B$15 - (Q7582/Inputs!$B$16) - U7582, 0)</f>
        <v>340</v>
      </c>
    </row>
    <row r="7583" spans="1:22" x14ac:dyDescent="0.3">
      <c r="A7583" s="1">
        <v>46338.875</v>
      </c>
      <c r="B7583" s="2">
        <v>57.873233545274779</v>
      </c>
      <c r="C7583" s="2">
        <v>10.141953515839351</v>
      </c>
      <c r="D7583" s="2">
        <f t="shared" si="1416"/>
        <v>39.883428055719939</v>
      </c>
      <c r="E7583" s="2">
        <f t="shared" si="1417"/>
        <v>65.775078835730682</v>
      </c>
      <c r="F7583" s="2">
        <f t="shared" si="1425"/>
        <v>340</v>
      </c>
      <c r="G7583" s="2">
        <f t="shared" si="1426"/>
        <v>0</v>
      </c>
      <c r="H7583" s="2">
        <f>MIN(Inputs!$B$2, (Inputs!$B$14 - F7583)/Inputs!$B$15)</f>
        <v>0</v>
      </c>
      <c r="I7583" s="2">
        <f>MAX(MIN(Inputs!$B$2, F7583*Inputs!$B$16, Inputs!$B$14*Inputs!$B$4 - G7583), 0)</f>
        <v>170</v>
      </c>
      <c r="J7583" s="2">
        <f>MAX(MIN(Inputs!$B$2, F7583*Inputs!$B$16, (Inputs!$B$14-F7583)/Inputs!$B$15)*Inputs!$B$9, 0)</f>
        <v>0</v>
      </c>
      <c r="K7583" s="2">
        <f>MAX(E7583*Inputs!$B$5 - B7583 - Inputs!$B$8, 0) * H7583</f>
        <v>0</v>
      </c>
      <c r="L7583" s="2">
        <f>IF(B7583 &gt;= D7583*Inputs!$B$10, MAX(B7583 - E7583/Inputs!$B$5 - Inputs!$B$8, 0) * I7583, 0)</f>
        <v>0</v>
      </c>
      <c r="M7583" s="2">
        <f t="shared" si="1418"/>
        <v>0</v>
      </c>
      <c r="N7583" s="3" t="str">
        <f t="shared" si="1419"/>
        <v>Idle</v>
      </c>
      <c r="O7583" s="3" t="str">
        <f t="shared" si="1427"/>
        <v>Idle</v>
      </c>
      <c r="P7583" s="2">
        <f t="shared" si="1420"/>
        <v>0</v>
      </c>
      <c r="Q7583" s="2">
        <f t="shared" si="1421"/>
        <v>0</v>
      </c>
      <c r="R7583" s="2">
        <f t="shared" si="1422"/>
        <v>0</v>
      </c>
      <c r="S7583" s="2">
        <f t="shared" si="1423"/>
        <v>0</v>
      </c>
      <c r="T7583" s="2">
        <f t="shared" si="1424"/>
        <v>0</v>
      </c>
      <c r="U7583" s="2">
        <f>IF(O7583="Reg", R7583 * Inputs!$B$7, 0)</f>
        <v>0</v>
      </c>
      <c r="V7583" s="2">
        <f>MAX(F7583 + P7583*Inputs!$B$15 - (Q7583/Inputs!$B$16) - U7583, 0)</f>
        <v>340</v>
      </c>
    </row>
    <row r="7584" spans="1:22" x14ac:dyDescent="0.3">
      <c r="A7584" s="1">
        <v>46338.916666666657</v>
      </c>
      <c r="B7584" s="2">
        <v>236.95524608457731</v>
      </c>
      <c r="C7584" s="2">
        <v>21.709119881648999</v>
      </c>
      <c r="D7584" s="2">
        <f t="shared" si="1416"/>
        <v>39.883428055719939</v>
      </c>
      <c r="E7584" s="2">
        <f t="shared" si="1417"/>
        <v>56.129539911518215</v>
      </c>
      <c r="F7584" s="2">
        <f t="shared" si="1425"/>
        <v>340</v>
      </c>
      <c r="G7584" s="2">
        <f t="shared" si="1426"/>
        <v>0</v>
      </c>
      <c r="H7584" s="2">
        <f>MIN(Inputs!$B$2, (Inputs!$B$14 - F7584)/Inputs!$B$15)</f>
        <v>0</v>
      </c>
      <c r="I7584" s="2">
        <f>MAX(MIN(Inputs!$B$2, F7584*Inputs!$B$16, Inputs!$B$14*Inputs!$B$4 - G7584), 0)</f>
        <v>170</v>
      </c>
      <c r="J7584" s="2">
        <f>MAX(MIN(Inputs!$B$2, F7584*Inputs!$B$16, (Inputs!$B$14-F7584)/Inputs!$B$15)*Inputs!$B$9, 0)</f>
        <v>0</v>
      </c>
      <c r="K7584" s="2">
        <f>MAX(E7584*Inputs!$B$5 - B7584 - Inputs!$B$8, 0) * H7584</f>
        <v>0</v>
      </c>
      <c r="L7584" s="2">
        <f>IF(B7584 &gt;= D7584*Inputs!$B$10, MAX(B7584 - E7584/Inputs!$B$5 - Inputs!$B$8, 0) * I7584, 0)</f>
        <v>26039.185260562124</v>
      </c>
      <c r="M7584" s="2">
        <f t="shared" si="1418"/>
        <v>0</v>
      </c>
      <c r="N7584" s="3" t="str">
        <f t="shared" si="1419"/>
        <v>Discharge</v>
      </c>
      <c r="O7584" s="3" t="str">
        <f t="shared" si="1427"/>
        <v>Discharge</v>
      </c>
      <c r="P7584" s="2">
        <f t="shared" si="1420"/>
        <v>0</v>
      </c>
      <c r="Q7584" s="2">
        <f t="shared" si="1421"/>
        <v>170</v>
      </c>
      <c r="R7584" s="2">
        <f t="shared" si="1422"/>
        <v>0</v>
      </c>
      <c r="S7584" s="2">
        <f t="shared" si="1423"/>
        <v>40282.391834378141</v>
      </c>
      <c r="T7584" s="2">
        <f t="shared" si="1424"/>
        <v>0</v>
      </c>
      <c r="U7584" s="2">
        <f>IF(O7584="Reg", R7584 * Inputs!$B$7, 0)</f>
        <v>0</v>
      </c>
      <c r="V7584" s="2">
        <f>MAX(F7584 + P7584*Inputs!$B$15 - (Q7584/Inputs!$B$16) - U7584, 0)</f>
        <v>170</v>
      </c>
    </row>
    <row r="7585" spans="1:22" x14ac:dyDescent="0.3">
      <c r="A7585" s="1">
        <v>46338.958333333343</v>
      </c>
      <c r="B7585" s="2">
        <v>34.417720400163731</v>
      </c>
      <c r="C7585" s="2">
        <v>1.9956622519418661</v>
      </c>
      <c r="D7585" s="2">
        <f t="shared" si="1416"/>
        <v>39.883428055719939</v>
      </c>
      <c r="E7585" s="2">
        <f t="shared" si="1417"/>
        <v>16.636998897422004</v>
      </c>
      <c r="F7585" s="2">
        <f t="shared" si="1425"/>
        <v>170</v>
      </c>
      <c r="G7585" s="2">
        <f t="shared" si="1426"/>
        <v>170</v>
      </c>
      <c r="H7585" s="2">
        <f>MIN(Inputs!$B$2, (Inputs!$B$14 - F7585)/Inputs!$B$15)</f>
        <v>170</v>
      </c>
      <c r="I7585" s="2">
        <f>MAX(MIN(Inputs!$B$2, F7585*Inputs!$B$16, Inputs!$B$14*Inputs!$B$4 - G7585), 0)</f>
        <v>170</v>
      </c>
      <c r="J7585" s="2">
        <f>MAX(MIN(Inputs!$B$2, F7585*Inputs!$B$16, (Inputs!$B$14-F7585)/Inputs!$B$15)*Inputs!$B$9, 0)</f>
        <v>136</v>
      </c>
      <c r="K7585" s="2">
        <f>MAX(E7585*Inputs!$B$5 - B7585 - Inputs!$B$8, 0) * H7585</f>
        <v>0</v>
      </c>
      <c r="L7585" s="2">
        <f>IF(B7585 &gt;= D7585*Inputs!$B$10, MAX(B7585 - E7585/Inputs!$B$5 - Inputs!$B$8, 0) * I7585, 0)</f>
        <v>0</v>
      </c>
      <c r="M7585" s="2">
        <f t="shared" si="1418"/>
        <v>271.41006626409381</v>
      </c>
      <c r="N7585" s="3" t="str">
        <f t="shared" si="1419"/>
        <v>Reg</v>
      </c>
      <c r="O7585" s="3" t="str">
        <f t="shared" si="1427"/>
        <v>Discharge</v>
      </c>
      <c r="P7585" s="2">
        <f t="shared" si="1420"/>
        <v>0</v>
      </c>
      <c r="Q7585" s="2">
        <f t="shared" si="1421"/>
        <v>170</v>
      </c>
      <c r="R7585" s="2">
        <f t="shared" si="1422"/>
        <v>0</v>
      </c>
      <c r="S7585" s="2">
        <f t="shared" si="1423"/>
        <v>5851.0124680278341</v>
      </c>
      <c r="T7585" s="2">
        <f t="shared" si="1424"/>
        <v>0</v>
      </c>
      <c r="U7585" s="2">
        <f>IF(O7585="Reg", R7585 * Inputs!$B$7, 0)</f>
        <v>0</v>
      </c>
      <c r="V7585" s="2">
        <f>MAX(F7585 + P7585*Inputs!$B$15 - (Q7585/Inputs!$B$16) - U7585, 0)</f>
        <v>0</v>
      </c>
    </row>
    <row r="7586" spans="1:22" x14ac:dyDescent="0.3">
      <c r="A7586" s="1">
        <v>46339</v>
      </c>
      <c r="B7586" s="2">
        <v>30.601477131343881</v>
      </c>
      <c r="C7586" s="2">
        <v>11.87144133918947</v>
      </c>
      <c r="D7586" s="2">
        <f t="shared" si="1416"/>
        <v>34.035179884111066</v>
      </c>
      <c r="E7586" s="2">
        <f t="shared" si="1417"/>
        <v>10.900712164061382</v>
      </c>
      <c r="F7586" s="2">
        <f t="shared" si="1425"/>
        <v>0</v>
      </c>
      <c r="G7586" s="2">
        <f t="shared" si="1426"/>
        <v>0</v>
      </c>
      <c r="H7586" s="2">
        <f>MIN(Inputs!$B$2, (Inputs!$B$14 - F7586)/Inputs!$B$15)</f>
        <v>170</v>
      </c>
      <c r="I7586" s="2">
        <f>MAX(MIN(Inputs!$B$2, F7586*Inputs!$B$16, Inputs!$B$14*Inputs!$B$4 - G7586), 0)</f>
        <v>0</v>
      </c>
      <c r="J7586" s="2">
        <f>MAX(MIN(Inputs!$B$2, F7586*Inputs!$B$16, (Inputs!$B$14-F7586)/Inputs!$B$15)*Inputs!$B$9, 0)</f>
        <v>0</v>
      </c>
      <c r="K7586" s="2">
        <f>MAX(E7586*Inputs!$B$5 - B7586 - Inputs!$B$8, 0) * H7586</f>
        <v>0</v>
      </c>
      <c r="L7586" s="2">
        <f>IF(B7586 &gt;= D7586*Inputs!$B$10, MAX(B7586 - E7586/Inputs!$B$5 - Inputs!$B$8, 0) * I7586, 0)</f>
        <v>0</v>
      </c>
      <c r="M7586" s="2">
        <f t="shared" si="1418"/>
        <v>0</v>
      </c>
      <c r="N7586" s="3" t="str">
        <f t="shared" si="1419"/>
        <v>Idle</v>
      </c>
      <c r="O7586" s="3" t="str">
        <f t="shared" si="1427"/>
        <v>Idle</v>
      </c>
      <c r="P7586" s="2">
        <f t="shared" si="1420"/>
        <v>0</v>
      </c>
      <c r="Q7586" s="2">
        <f t="shared" si="1421"/>
        <v>0</v>
      </c>
      <c r="R7586" s="2">
        <f t="shared" si="1422"/>
        <v>0</v>
      </c>
      <c r="S7586" s="2">
        <f t="shared" si="1423"/>
        <v>0</v>
      </c>
      <c r="T7586" s="2">
        <f t="shared" si="1424"/>
        <v>0</v>
      </c>
      <c r="U7586" s="2">
        <f>IF(O7586="Reg", R7586 * Inputs!$B$7, 0)</f>
        <v>0</v>
      </c>
      <c r="V7586" s="2">
        <f>MAX(F7586 + P7586*Inputs!$B$15 - (Q7586/Inputs!$B$16) - U7586, 0)</f>
        <v>0</v>
      </c>
    </row>
    <row r="7587" spans="1:22" x14ac:dyDescent="0.3">
      <c r="A7587" s="1">
        <v>46339.041666666657</v>
      </c>
      <c r="B7587" s="2">
        <v>21.410172143835229</v>
      </c>
      <c r="C7587" s="2">
        <v>35.932165221315529</v>
      </c>
      <c r="D7587" s="2">
        <f t="shared" si="1416"/>
        <v>34.035179884111066</v>
      </c>
      <c r="E7587" s="2">
        <f t="shared" si="1417"/>
        <v>5.8004659755040677</v>
      </c>
      <c r="F7587" s="2">
        <f t="shared" si="1425"/>
        <v>0</v>
      </c>
      <c r="G7587" s="2">
        <f t="shared" si="1426"/>
        <v>0</v>
      </c>
      <c r="H7587" s="2">
        <f>MIN(Inputs!$B$2, (Inputs!$B$14 - F7587)/Inputs!$B$15)</f>
        <v>170</v>
      </c>
      <c r="I7587" s="2">
        <f>MAX(MIN(Inputs!$B$2, F7587*Inputs!$B$16, Inputs!$B$14*Inputs!$B$4 - G7587), 0)</f>
        <v>0</v>
      </c>
      <c r="J7587" s="2">
        <f>MAX(MIN(Inputs!$B$2, F7587*Inputs!$B$16, (Inputs!$B$14-F7587)/Inputs!$B$15)*Inputs!$B$9, 0)</f>
        <v>0</v>
      </c>
      <c r="K7587" s="2">
        <f>MAX(E7587*Inputs!$B$5 - B7587 - Inputs!$B$8, 0) * H7587</f>
        <v>0</v>
      </c>
      <c r="L7587" s="2">
        <f>IF(B7587 &gt;= D7587*Inputs!$B$10, MAX(B7587 - E7587/Inputs!$B$5 - Inputs!$B$8, 0) * I7587, 0)</f>
        <v>0</v>
      </c>
      <c r="M7587" s="2">
        <f t="shared" si="1418"/>
        <v>0</v>
      </c>
      <c r="N7587" s="3" t="str">
        <f t="shared" si="1419"/>
        <v>Idle</v>
      </c>
      <c r="O7587" s="3" t="str">
        <f t="shared" si="1427"/>
        <v>Idle</v>
      </c>
      <c r="P7587" s="2">
        <f t="shared" si="1420"/>
        <v>0</v>
      </c>
      <c r="Q7587" s="2">
        <f t="shared" si="1421"/>
        <v>0</v>
      </c>
      <c r="R7587" s="2">
        <f t="shared" si="1422"/>
        <v>0</v>
      </c>
      <c r="S7587" s="2">
        <f t="shared" si="1423"/>
        <v>0</v>
      </c>
      <c r="T7587" s="2">
        <f t="shared" si="1424"/>
        <v>0</v>
      </c>
      <c r="U7587" s="2">
        <f>IF(O7587="Reg", R7587 * Inputs!$B$7, 0)</f>
        <v>0</v>
      </c>
      <c r="V7587" s="2">
        <f>MAX(F7587 + P7587*Inputs!$B$15 - (Q7587/Inputs!$B$16) - U7587, 0)</f>
        <v>0</v>
      </c>
    </row>
    <row r="7588" spans="1:22" x14ac:dyDescent="0.3">
      <c r="A7588" s="1">
        <v>46339.083333333343</v>
      </c>
      <c r="B7588" s="2">
        <v>13.392623709189181</v>
      </c>
      <c r="C7588" s="2">
        <v>36.893510475494857</v>
      </c>
      <c r="D7588" s="2">
        <f t="shared" si="1416"/>
        <v>34.035179884111066</v>
      </c>
      <c r="E7588" s="2">
        <f t="shared" si="1417"/>
        <v>2.23210395153153</v>
      </c>
      <c r="F7588" s="2">
        <f t="shared" si="1425"/>
        <v>0</v>
      </c>
      <c r="G7588" s="2">
        <f t="shared" si="1426"/>
        <v>0</v>
      </c>
      <c r="H7588" s="2">
        <f>MIN(Inputs!$B$2, (Inputs!$B$14 - F7588)/Inputs!$B$15)</f>
        <v>170</v>
      </c>
      <c r="I7588" s="2">
        <f>MAX(MIN(Inputs!$B$2, F7588*Inputs!$B$16, Inputs!$B$14*Inputs!$B$4 - G7588), 0)</f>
        <v>0</v>
      </c>
      <c r="J7588" s="2">
        <f>MAX(MIN(Inputs!$B$2, F7588*Inputs!$B$16, (Inputs!$B$14-F7588)/Inputs!$B$15)*Inputs!$B$9, 0)</f>
        <v>0</v>
      </c>
      <c r="K7588" s="2">
        <f>MAX(E7588*Inputs!$B$5 - B7588 - Inputs!$B$8, 0) * H7588</f>
        <v>0</v>
      </c>
      <c r="L7588" s="2">
        <f>IF(B7588 &gt;= D7588*Inputs!$B$10, MAX(B7588 - E7588/Inputs!$B$5 - Inputs!$B$8, 0) * I7588, 0)</f>
        <v>0</v>
      </c>
      <c r="M7588" s="2">
        <f t="shared" si="1418"/>
        <v>0</v>
      </c>
      <c r="N7588" s="3" t="str">
        <f t="shared" si="1419"/>
        <v>Idle</v>
      </c>
      <c r="O7588" s="3" t="str">
        <f t="shared" si="1427"/>
        <v>Idle</v>
      </c>
      <c r="P7588" s="2">
        <f t="shared" si="1420"/>
        <v>0</v>
      </c>
      <c r="Q7588" s="2">
        <f t="shared" si="1421"/>
        <v>0</v>
      </c>
      <c r="R7588" s="2">
        <f t="shared" si="1422"/>
        <v>0</v>
      </c>
      <c r="S7588" s="2">
        <f t="shared" si="1423"/>
        <v>0</v>
      </c>
      <c r="T7588" s="2">
        <f t="shared" si="1424"/>
        <v>0</v>
      </c>
      <c r="U7588" s="2">
        <f>IF(O7588="Reg", R7588 * Inputs!$B$7, 0)</f>
        <v>0</v>
      </c>
      <c r="V7588" s="2">
        <f>MAX(F7588 + P7588*Inputs!$B$15 - (Q7588/Inputs!$B$16) - U7588, 0)</f>
        <v>0</v>
      </c>
    </row>
    <row r="7589" spans="1:22" x14ac:dyDescent="0.3">
      <c r="A7589" s="1">
        <v>46339.125</v>
      </c>
      <c r="B7589" s="2">
        <v>0</v>
      </c>
      <c r="C7589" s="2">
        <v>1.405018548665705</v>
      </c>
      <c r="D7589" s="2">
        <f t="shared" si="1416"/>
        <v>34.035179884111066</v>
      </c>
      <c r="E7589" s="2">
        <f t="shared" si="1417"/>
        <v>0</v>
      </c>
      <c r="F7589" s="2">
        <f t="shared" si="1425"/>
        <v>0</v>
      </c>
      <c r="G7589" s="2">
        <f t="shared" si="1426"/>
        <v>0</v>
      </c>
      <c r="H7589" s="2">
        <f>MIN(Inputs!$B$2, (Inputs!$B$14 - F7589)/Inputs!$B$15)</f>
        <v>170</v>
      </c>
      <c r="I7589" s="2">
        <f>MAX(MIN(Inputs!$B$2, F7589*Inputs!$B$16, Inputs!$B$14*Inputs!$B$4 - G7589), 0)</f>
        <v>0</v>
      </c>
      <c r="J7589" s="2">
        <f>MAX(MIN(Inputs!$B$2, F7589*Inputs!$B$16, (Inputs!$B$14-F7589)/Inputs!$B$15)*Inputs!$B$9, 0)</f>
        <v>0</v>
      </c>
      <c r="K7589" s="2">
        <f>MAX(E7589*Inputs!$B$5 - B7589 - Inputs!$B$8, 0) * H7589</f>
        <v>0</v>
      </c>
      <c r="L7589" s="2">
        <f>IF(B7589 &gt;= D7589*Inputs!$B$10, MAX(B7589 - E7589/Inputs!$B$5 - Inputs!$B$8, 0) * I7589, 0)</f>
        <v>0</v>
      </c>
      <c r="M7589" s="2">
        <f t="shared" si="1418"/>
        <v>0</v>
      </c>
      <c r="N7589" s="3" t="str">
        <f t="shared" si="1419"/>
        <v>Idle</v>
      </c>
      <c r="O7589" s="3" t="str">
        <f t="shared" si="1427"/>
        <v>Idle</v>
      </c>
      <c r="P7589" s="2">
        <f t="shared" si="1420"/>
        <v>0</v>
      </c>
      <c r="Q7589" s="2">
        <f t="shared" si="1421"/>
        <v>0</v>
      </c>
      <c r="R7589" s="2">
        <f t="shared" si="1422"/>
        <v>0</v>
      </c>
      <c r="S7589" s="2">
        <f t="shared" si="1423"/>
        <v>0</v>
      </c>
      <c r="T7589" s="2">
        <f t="shared" si="1424"/>
        <v>0</v>
      </c>
      <c r="U7589" s="2">
        <f>IF(O7589="Reg", R7589 * Inputs!$B$7, 0)</f>
        <v>0</v>
      </c>
      <c r="V7589" s="2">
        <f>MAX(F7589 + P7589*Inputs!$B$15 - (Q7589/Inputs!$B$16) - U7589, 0)</f>
        <v>0</v>
      </c>
    </row>
    <row r="7590" spans="1:22" x14ac:dyDescent="0.3">
      <c r="A7590" s="1">
        <v>46339.166666666657</v>
      </c>
      <c r="B7590" s="2">
        <v>0</v>
      </c>
      <c r="C7590" s="2">
        <v>1.77144398669169</v>
      </c>
      <c r="D7590" s="2">
        <f t="shared" si="1416"/>
        <v>34.035179884111066</v>
      </c>
      <c r="E7590" s="2">
        <f t="shared" si="1417"/>
        <v>0.84563812102287306</v>
      </c>
      <c r="F7590" s="2">
        <f t="shared" si="1425"/>
        <v>0</v>
      </c>
      <c r="G7590" s="2">
        <f t="shared" si="1426"/>
        <v>0</v>
      </c>
      <c r="H7590" s="2">
        <f>MIN(Inputs!$B$2, (Inputs!$B$14 - F7590)/Inputs!$B$15)</f>
        <v>170</v>
      </c>
      <c r="I7590" s="2">
        <f>MAX(MIN(Inputs!$B$2, F7590*Inputs!$B$16, Inputs!$B$14*Inputs!$B$4 - G7590), 0)</f>
        <v>0</v>
      </c>
      <c r="J7590" s="2">
        <f>MAX(MIN(Inputs!$B$2, F7590*Inputs!$B$16, (Inputs!$B$14-F7590)/Inputs!$B$15)*Inputs!$B$9, 0)</f>
        <v>0</v>
      </c>
      <c r="K7590" s="2">
        <f>MAX(E7590*Inputs!$B$5 - B7590 - Inputs!$B$8, 0) * H7590</f>
        <v>0</v>
      </c>
      <c r="L7590" s="2">
        <f>IF(B7590 &gt;= D7590*Inputs!$B$10, MAX(B7590 - E7590/Inputs!$B$5 - Inputs!$B$8, 0) * I7590, 0)</f>
        <v>0</v>
      </c>
      <c r="M7590" s="2">
        <f t="shared" si="1418"/>
        <v>0</v>
      </c>
      <c r="N7590" s="3" t="str">
        <f t="shared" si="1419"/>
        <v>Idle</v>
      </c>
      <c r="O7590" s="3" t="str">
        <f t="shared" si="1427"/>
        <v>Idle</v>
      </c>
      <c r="P7590" s="2">
        <f t="shared" si="1420"/>
        <v>0</v>
      </c>
      <c r="Q7590" s="2">
        <f t="shared" si="1421"/>
        <v>0</v>
      </c>
      <c r="R7590" s="2">
        <f t="shared" si="1422"/>
        <v>0</v>
      </c>
      <c r="S7590" s="2">
        <f t="shared" si="1423"/>
        <v>0</v>
      </c>
      <c r="T7590" s="2">
        <f t="shared" si="1424"/>
        <v>0</v>
      </c>
      <c r="U7590" s="2">
        <f>IF(O7590="Reg", R7590 * Inputs!$B$7, 0)</f>
        <v>0</v>
      </c>
      <c r="V7590" s="2">
        <f>MAX(F7590 + P7590*Inputs!$B$15 - (Q7590/Inputs!$B$16) - U7590, 0)</f>
        <v>0</v>
      </c>
    </row>
    <row r="7591" spans="1:22" x14ac:dyDescent="0.3">
      <c r="A7591" s="1">
        <v>46339.208333333343</v>
      </c>
      <c r="B7591" s="2">
        <v>0</v>
      </c>
      <c r="C7591" s="2">
        <v>7.1146972229394203</v>
      </c>
      <c r="D7591" s="2">
        <f t="shared" si="1416"/>
        <v>34.035179884111066</v>
      </c>
      <c r="E7591" s="2">
        <f t="shared" si="1417"/>
        <v>1.9523134508047513</v>
      </c>
      <c r="F7591" s="2">
        <f t="shared" si="1425"/>
        <v>0</v>
      </c>
      <c r="G7591" s="2">
        <f t="shared" si="1426"/>
        <v>0</v>
      </c>
      <c r="H7591" s="2">
        <f>MIN(Inputs!$B$2, (Inputs!$B$14 - F7591)/Inputs!$B$15)</f>
        <v>170</v>
      </c>
      <c r="I7591" s="2">
        <f>MAX(MIN(Inputs!$B$2, F7591*Inputs!$B$16, Inputs!$B$14*Inputs!$B$4 - G7591), 0)</f>
        <v>0</v>
      </c>
      <c r="J7591" s="2">
        <f>MAX(MIN(Inputs!$B$2, F7591*Inputs!$B$16, (Inputs!$B$14-F7591)/Inputs!$B$15)*Inputs!$B$9, 0)</f>
        <v>0</v>
      </c>
      <c r="K7591" s="2">
        <f>MAX(E7591*Inputs!$B$5 - B7591 - Inputs!$B$8, 0) * H7591</f>
        <v>0</v>
      </c>
      <c r="L7591" s="2">
        <f>IF(B7591 &gt;= D7591*Inputs!$B$10, MAX(B7591 - E7591/Inputs!$B$5 - Inputs!$B$8, 0) * I7591, 0)</f>
        <v>0</v>
      </c>
      <c r="M7591" s="2">
        <f t="shared" si="1418"/>
        <v>0</v>
      </c>
      <c r="N7591" s="3" t="str">
        <f t="shared" si="1419"/>
        <v>Idle</v>
      </c>
      <c r="O7591" s="3" t="str">
        <f t="shared" si="1427"/>
        <v>Idle</v>
      </c>
      <c r="P7591" s="2">
        <f t="shared" si="1420"/>
        <v>0</v>
      </c>
      <c r="Q7591" s="2">
        <f t="shared" si="1421"/>
        <v>0</v>
      </c>
      <c r="R7591" s="2">
        <f t="shared" si="1422"/>
        <v>0</v>
      </c>
      <c r="S7591" s="2">
        <f t="shared" si="1423"/>
        <v>0</v>
      </c>
      <c r="T7591" s="2">
        <f t="shared" si="1424"/>
        <v>0</v>
      </c>
      <c r="U7591" s="2">
        <f>IF(O7591="Reg", R7591 * Inputs!$B$7, 0)</f>
        <v>0</v>
      </c>
      <c r="V7591" s="2">
        <f>MAX(F7591 + P7591*Inputs!$B$15 - (Q7591/Inputs!$B$16) - U7591, 0)</f>
        <v>0</v>
      </c>
    </row>
    <row r="7592" spans="1:22" x14ac:dyDescent="0.3">
      <c r="A7592" s="1">
        <v>46339.25</v>
      </c>
      <c r="B7592" s="2">
        <v>0</v>
      </c>
      <c r="C7592" s="2">
        <v>2.4778382884727459</v>
      </c>
      <c r="D7592" s="2">
        <f t="shared" si="1416"/>
        <v>34.035179884111066</v>
      </c>
      <c r="E7592" s="2">
        <f t="shared" si="1417"/>
        <v>4.0627000043652899</v>
      </c>
      <c r="F7592" s="2">
        <f t="shared" si="1425"/>
        <v>0</v>
      </c>
      <c r="G7592" s="2">
        <f t="shared" si="1426"/>
        <v>0</v>
      </c>
      <c r="H7592" s="2">
        <f>MIN(Inputs!$B$2, (Inputs!$B$14 - F7592)/Inputs!$B$15)</f>
        <v>170</v>
      </c>
      <c r="I7592" s="2">
        <f>MAX(MIN(Inputs!$B$2, F7592*Inputs!$B$16, Inputs!$B$14*Inputs!$B$4 - G7592), 0)</f>
        <v>0</v>
      </c>
      <c r="J7592" s="2">
        <f>MAX(MIN(Inputs!$B$2, F7592*Inputs!$B$16, (Inputs!$B$14-F7592)/Inputs!$B$15)*Inputs!$B$9, 0)</f>
        <v>0</v>
      </c>
      <c r="K7592" s="2">
        <f>MAX(E7592*Inputs!$B$5 - B7592 - Inputs!$B$8, 0) * H7592</f>
        <v>0</v>
      </c>
      <c r="L7592" s="2">
        <f>IF(B7592 &gt;= D7592*Inputs!$B$10, MAX(B7592 - E7592/Inputs!$B$5 - Inputs!$B$8, 0) * I7592, 0)</f>
        <v>0</v>
      </c>
      <c r="M7592" s="2">
        <f t="shared" si="1418"/>
        <v>0</v>
      </c>
      <c r="N7592" s="3" t="str">
        <f t="shared" si="1419"/>
        <v>Idle</v>
      </c>
      <c r="O7592" s="3" t="str">
        <f t="shared" si="1427"/>
        <v>Idle</v>
      </c>
      <c r="P7592" s="2">
        <f t="shared" si="1420"/>
        <v>0</v>
      </c>
      <c r="Q7592" s="2">
        <f t="shared" si="1421"/>
        <v>0</v>
      </c>
      <c r="R7592" s="2">
        <f t="shared" si="1422"/>
        <v>0</v>
      </c>
      <c r="S7592" s="2">
        <f t="shared" si="1423"/>
        <v>0</v>
      </c>
      <c r="T7592" s="2">
        <f t="shared" si="1424"/>
        <v>0</v>
      </c>
      <c r="U7592" s="2">
        <f>IF(O7592="Reg", R7592 * Inputs!$B$7, 0)</f>
        <v>0</v>
      </c>
      <c r="V7592" s="2">
        <f>MAX(F7592 + P7592*Inputs!$B$15 - (Q7592/Inputs!$B$16) - U7592, 0)</f>
        <v>0</v>
      </c>
    </row>
    <row r="7593" spans="1:22" x14ac:dyDescent="0.3">
      <c r="A7593" s="1">
        <v>46339.291666666657</v>
      </c>
      <c r="B7593" s="2">
        <v>0</v>
      </c>
      <c r="C7593" s="2">
        <v>12.17154279363818</v>
      </c>
      <c r="D7593" s="2">
        <f t="shared" si="1416"/>
        <v>34.035179884111066</v>
      </c>
      <c r="E7593" s="2">
        <f t="shared" si="1417"/>
        <v>9.6108741965713538</v>
      </c>
      <c r="F7593" s="2">
        <f t="shared" si="1425"/>
        <v>0</v>
      </c>
      <c r="G7593" s="2">
        <f t="shared" si="1426"/>
        <v>0</v>
      </c>
      <c r="H7593" s="2">
        <f>MIN(Inputs!$B$2, (Inputs!$B$14 - F7593)/Inputs!$B$15)</f>
        <v>170</v>
      </c>
      <c r="I7593" s="2">
        <f>MAX(MIN(Inputs!$B$2, F7593*Inputs!$B$16, Inputs!$B$14*Inputs!$B$4 - G7593), 0)</f>
        <v>0</v>
      </c>
      <c r="J7593" s="2">
        <f>MAX(MIN(Inputs!$B$2, F7593*Inputs!$B$16, (Inputs!$B$14-F7593)/Inputs!$B$15)*Inputs!$B$9, 0)</f>
        <v>0</v>
      </c>
      <c r="K7593" s="2">
        <f>MAX(E7593*Inputs!$B$5 - B7593 - Inputs!$B$8, 0) * H7593</f>
        <v>0</v>
      </c>
      <c r="L7593" s="2">
        <f>IF(B7593 &gt;= D7593*Inputs!$B$10, MAX(B7593 - E7593/Inputs!$B$5 - Inputs!$B$8, 0) * I7593, 0)</f>
        <v>0</v>
      </c>
      <c r="M7593" s="2">
        <f t="shared" si="1418"/>
        <v>0</v>
      </c>
      <c r="N7593" s="3" t="str">
        <f t="shared" si="1419"/>
        <v>Idle</v>
      </c>
      <c r="O7593" s="3" t="str">
        <f t="shared" si="1427"/>
        <v>Idle</v>
      </c>
      <c r="P7593" s="2">
        <f t="shared" si="1420"/>
        <v>0</v>
      </c>
      <c r="Q7593" s="2">
        <f t="shared" si="1421"/>
        <v>0</v>
      </c>
      <c r="R7593" s="2">
        <f t="shared" si="1422"/>
        <v>0</v>
      </c>
      <c r="S7593" s="2">
        <f t="shared" si="1423"/>
        <v>0</v>
      </c>
      <c r="T7593" s="2">
        <f t="shared" si="1424"/>
        <v>0</v>
      </c>
      <c r="U7593" s="2">
        <f>IF(O7593="Reg", R7593 * Inputs!$B$7, 0)</f>
        <v>0</v>
      </c>
      <c r="V7593" s="2">
        <f>MAX(F7593 + P7593*Inputs!$B$15 - (Q7593/Inputs!$B$16) - U7593, 0)</f>
        <v>0</v>
      </c>
    </row>
    <row r="7594" spans="1:22" x14ac:dyDescent="0.3">
      <c r="A7594" s="1">
        <v>46339.333333333343</v>
      </c>
      <c r="B7594" s="2">
        <v>0</v>
      </c>
      <c r="C7594" s="2">
        <v>2.5316715955737572</v>
      </c>
      <c r="D7594" s="2">
        <f t="shared" si="1416"/>
        <v>34.035179884111066</v>
      </c>
      <c r="E7594" s="2">
        <f t="shared" si="1417"/>
        <v>15.305964444975366</v>
      </c>
      <c r="F7594" s="2">
        <f t="shared" si="1425"/>
        <v>0</v>
      </c>
      <c r="G7594" s="2">
        <f t="shared" si="1426"/>
        <v>0</v>
      </c>
      <c r="H7594" s="2">
        <f>MIN(Inputs!$B$2, (Inputs!$B$14 - F7594)/Inputs!$B$15)</f>
        <v>170</v>
      </c>
      <c r="I7594" s="2">
        <f>MAX(MIN(Inputs!$B$2, F7594*Inputs!$B$16, Inputs!$B$14*Inputs!$B$4 - G7594), 0)</f>
        <v>0</v>
      </c>
      <c r="J7594" s="2">
        <f>MAX(MIN(Inputs!$B$2, F7594*Inputs!$B$16, (Inputs!$B$14-F7594)/Inputs!$B$15)*Inputs!$B$9, 0)</f>
        <v>0</v>
      </c>
      <c r="K7594" s="2">
        <f>MAX(E7594*Inputs!$B$5 - B7594 - Inputs!$B$8, 0) * H7594</f>
        <v>0</v>
      </c>
      <c r="L7594" s="2">
        <f>IF(B7594 &gt;= D7594*Inputs!$B$10, MAX(B7594 - E7594/Inputs!$B$5 - Inputs!$B$8, 0) * I7594, 0)</f>
        <v>0</v>
      </c>
      <c r="M7594" s="2">
        <f t="shared" si="1418"/>
        <v>0</v>
      </c>
      <c r="N7594" s="3" t="str">
        <f t="shared" si="1419"/>
        <v>Idle</v>
      </c>
      <c r="O7594" s="3" t="str">
        <f t="shared" si="1427"/>
        <v>Idle</v>
      </c>
      <c r="P7594" s="2">
        <f t="shared" si="1420"/>
        <v>0</v>
      </c>
      <c r="Q7594" s="2">
        <f t="shared" si="1421"/>
        <v>0</v>
      </c>
      <c r="R7594" s="2">
        <f t="shared" si="1422"/>
        <v>0</v>
      </c>
      <c r="S7594" s="2">
        <f t="shared" si="1423"/>
        <v>0</v>
      </c>
      <c r="T7594" s="2">
        <f t="shared" si="1424"/>
        <v>0</v>
      </c>
      <c r="U7594" s="2">
        <f>IF(O7594="Reg", R7594 * Inputs!$B$7, 0)</f>
        <v>0</v>
      </c>
      <c r="V7594" s="2">
        <f>MAX(F7594 + P7594*Inputs!$B$15 - (Q7594/Inputs!$B$16) - U7594, 0)</f>
        <v>0</v>
      </c>
    </row>
    <row r="7595" spans="1:22" x14ac:dyDescent="0.3">
      <c r="A7595" s="1">
        <v>46339.375</v>
      </c>
      <c r="B7595" s="2">
        <v>5.0738287261372381</v>
      </c>
      <c r="C7595" s="2">
        <v>7.5249208590256567</v>
      </c>
      <c r="D7595" s="2">
        <f t="shared" si="1416"/>
        <v>34.035179884111066</v>
      </c>
      <c r="E7595" s="2">
        <f t="shared" si="1417"/>
        <v>24.523044899667742</v>
      </c>
      <c r="F7595" s="2">
        <f t="shared" si="1425"/>
        <v>0</v>
      </c>
      <c r="G7595" s="2">
        <f t="shared" si="1426"/>
        <v>0</v>
      </c>
      <c r="H7595" s="2">
        <f>MIN(Inputs!$B$2, (Inputs!$B$14 - F7595)/Inputs!$B$15)</f>
        <v>170</v>
      </c>
      <c r="I7595" s="2">
        <f>MAX(MIN(Inputs!$B$2, F7595*Inputs!$B$16, Inputs!$B$14*Inputs!$B$4 - G7595), 0)</f>
        <v>0</v>
      </c>
      <c r="J7595" s="2">
        <f>MAX(MIN(Inputs!$B$2, F7595*Inputs!$B$16, (Inputs!$B$14-F7595)/Inputs!$B$15)*Inputs!$B$9, 0)</f>
        <v>0</v>
      </c>
      <c r="K7595" s="2">
        <f>MAX(E7595*Inputs!$B$5 - B7595 - Inputs!$B$8, 0) * H7595</f>
        <v>0</v>
      </c>
      <c r="L7595" s="2">
        <f>IF(B7595 &gt;= D7595*Inputs!$B$10, MAX(B7595 - E7595/Inputs!$B$5 - Inputs!$B$8, 0) * I7595, 0)</f>
        <v>0</v>
      </c>
      <c r="M7595" s="2">
        <f t="shared" si="1418"/>
        <v>0</v>
      </c>
      <c r="N7595" s="3" t="str">
        <f t="shared" si="1419"/>
        <v>Idle</v>
      </c>
      <c r="O7595" s="3" t="str">
        <f t="shared" si="1427"/>
        <v>Idle</v>
      </c>
      <c r="P7595" s="2">
        <f t="shared" si="1420"/>
        <v>0</v>
      </c>
      <c r="Q7595" s="2">
        <f t="shared" si="1421"/>
        <v>0</v>
      </c>
      <c r="R7595" s="2">
        <f t="shared" si="1422"/>
        <v>0</v>
      </c>
      <c r="S7595" s="2">
        <f t="shared" si="1423"/>
        <v>0</v>
      </c>
      <c r="T7595" s="2">
        <f t="shared" si="1424"/>
        <v>0</v>
      </c>
      <c r="U7595" s="2">
        <f>IF(O7595="Reg", R7595 * Inputs!$B$7, 0)</f>
        <v>0</v>
      </c>
      <c r="V7595" s="2">
        <f>MAX(F7595 + P7595*Inputs!$B$15 - (Q7595/Inputs!$B$16) - U7595, 0)</f>
        <v>0</v>
      </c>
    </row>
    <row r="7596" spans="1:22" x14ac:dyDescent="0.3">
      <c r="A7596" s="1">
        <v>46339.416666666657</v>
      </c>
      <c r="B7596" s="2">
        <v>6.6400519786912691</v>
      </c>
      <c r="C7596" s="2">
        <v>1.895028492141847</v>
      </c>
      <c r="D7596" s="2">
        <f t="shared" si="1416"/>
        <v>34.035179884111066</v>
      </c>
      <c r="E7596" s="2">
        <f t="shared" si="1417"/>
        <v>33.848326212110635</v>
      </c>
      <c r="F7596" s="2">
        <f t="shared" si="1425"/>
        <v>0</v>
      </c>
      <c r="G7596" s="2">
        <f t="shared" si="1426"/>
        <v>0</v>
      </c>
      <c r="H7596" s="2">
        <f>MIN(Inputs!$B$2, (Inputs!$B$14 - F7596)/Inputs!$B$15)</f>
        <v>170</v>
      </c>
      <c r="I7596" s="2">
        <f>MAX(MIN(Inputs!$B$2, F7596*Inputs!$B$16, Inputs!$B$14*Inputs!$B$4 - G7596), 0)</f>
        <v>0</v>
      </c>
      <c r="J7596" s="2">
        <f>MAX(MIN(Inputs!$B$2, F7596*Inputs!$B$16, (Inputs!$B$14-F7596)/Inputs!$B$15)*Inputs!$B$9, 0)</f>
        <v>0</v>
      </c>
      <c r="K7596" s="2">
        <f>MAX(E7596*Inputs!$B$5 - B7596 - Inputs!$B$8, 0) * H7596</f>
        <v>534.90076495423557</v>
      </c>
      <c r="L7596" s="2">
        <f>IF(B7596 &gt;= D7596*Inputs!$B$10, MAX(B7596 - E7596/Inputs!$B$5 - Inputs!$B$8, 0) * I7596, 0)</f>
        <v>0</v>
      </c>
      <c r="M7596" s="2">
        <f t="shared" si="1418"/>
        <v>0</v>
      </c>
      <c r="N7596" s="3" t="str">
        <f t="shared" si="1419"/>
        <v>Charge</v>
      </c>
      <c r="O7596" s="3" t="str">
        <f t="shared" si="1427"/>
        <v>Charge</v>
      </c>
      <c r="P7596" s="2">
        <f t="shared" si="1420"/>
        <v>170</v>
      </c>
      <c r="Q7596" s="2">
        <f t="shared" si="1421"/>
        <v>0</v>
      </c>
      <c r="R7596" s="2">
        <f t="shared" si="1422"/>
        <v>0</v>
      </c>
      <c r="S7596" s="2">
        <f t="shared" si="1423"/>
        <v>-1128.8088363775157</v>
      </c>
      <c r="T7596" s="2">
        <f t="shared" si="1424"/>
        <v>0</v>
      </c>
      <c r="U7596" s="2">
        <f>IF(O7596="Reg", R7596 * Inputs!$B$7, 0)</f>
        <v>0</v>
      </c>
      <c r="V7596" s="2">
        <f>MAX(F7596 + P7596*Inputs!$B$15 - (Q7596/Inputs!$B$16) - U7596, 0)</f>
        <v>170</v>
      </c>
    </row>
    <row r="7597" spans="1:22" x14ac:dyDescent="0.3">
      <c r="A7597" s="1">
        <v>46339.458333333343</v>
      </c>
      <c r="B7597" s="2">
        <v>12.662319321363229</v>
      </c>
      <c r="C7597" s="2">
        <v>4.3350200776110999</v>
      </c>
      <c r="D7597" s="2">
        <f t="shared" si="1416"/>
        <v>34.035179884111066</v>
      </c>
      <c r="E7597" s="2">
        <f t="shared" si="1417"/>
        <v>42.574937500096731</v>
      </c>
      <c r="F7597" s="2">
        <f t="shared" si="1425"/>
        <v>170</v>
      </c>
      <c r="G7597" s="2">
        <f t="shared" si="1426"/>
        <v>0</v>
      </c>
      <c r="H7597" s="2">
        <f>MIN(Inputs!$B$2, (Inputs!$B$14 - F7597)/Inputs!$B$15)</f>
        <v>170</v>
      </c>
      <c r="I7597" s="2">
        <f>MAX(MIN(Inputs!$B$2, F7597*Inputs!$B$16, Inputs!$B$14*Inputs!$B$4 - G7597), 0)</f>
        <v>170</v>
      </c>
      <c r="J7597" s="2">
        <f>MAX(MIN(Inputs!$B$2, F7597*Inputs!$B$16, (Inputs!$B$14-F7597)/Inputs!$B$15)*Inputs!$B$9, 0)</f>
        <v>136</v>
      </c>
      <c r="K7597" s="2">
        <f>MAX(E7597*Inputs!$B$5 - B7597 - Inputs!$B$8, 0) * H7597</f>
        <v>816.61636538272182</v>
      </c>
      <c r="L7597" s="2">
        <f>IF(B7597 &gt;= D7597*Inputs!$B$10, MAX(B7597 - E7597/Inputs!$B$5 - Inputs!$B$8, 0) * I7597, 0)</f>
        <v>0</v>
      </c>
      <c r="M7597" s="2">
        <f t="shared" si="1418"/>
        <v>589.56273055510962</v>
      </c>
      <c r="N7597" s="3" t="str">
        <f t="shared" si="1419"/>
        <v>Charge</v>
      </c>
      <c r="O7597" s="3" t="str">
        <f t="shared" si="1427"/>
        <v>Charge</v>
      </c>
      <c r="P7597" s="2">
        <f t="shared" si="1420"/>
        <v>170</v>
      </c>
      <c r="Q7597" s="2">
        <f t="shared" si="1421"/>
        <v>0</v>
      </c>
      <c r="R7597" s="2">
        <f t="shared" si="1422"/>
        <v>0</v>
      </c>
      <c r="S7597" s="2">
        <f t="shared" si="1423"/>
        <v>-2152.5942846317489</v>
      </c>
      <c r="T7597" s="2">
        <f t="shared" si="1424"/>
        <v>0</v>
      </c>
      <c r="U7597" s="2">
        <f>IF(O7597="Reg", R7597 * Inputs!$B$7, 0)</f>
        <v>0</v>
      </c>
      <c r="V7597" s="2">
        <f>MAX(F7597 + P7597*Inputs!$B$15 - (Q7597/Inputs!$B$16) - U7597, 0)</f>
        <v>340</v>
      </c>
    </row>
    <row r="7598" spans="1:22" x14ac:dyDescent="0.3">
      <c r="A7598" s="1">
        <v>46339.5</v>
      </c>
      <c r="B7598" s="2">
        <v>33.289045153236387</v>
      </c>
      <c r="C7598" s="2">
        <v>15.87574853384006</v>
      </c>
      <c r="D7598" s="2">
        <f t="shared" si="1416"/>
        <v>34.035179884111066</v>
      </c>
      <c r="E7598" s="2">
        <f t="shared" si="1417"/>
        <v>52.534655443663219</v>
      </c>
      <c r="F7598" s="2">
        <f t="shared" si="1425"/>
        <v>340</v>
      </c>
      <c r="G7598" s="2">
        <f t="shared" si="1426"/>
        <v>0</v>
      </c>
      <c r="H7598" s="2">
        <f>MIN(Inputs!$B$2, (Inputs!$B$14 - F7598)/Inputs!$B$15)</f>
        <v>0</v>
      </c>
      <c r="I7598" s="2">
        <f>MAX(MIN(Inputs!$B$2, F7598*Inputs!$B$16, Inputs!$B$14*Inputs!$B$4 - G7598), 0)</f>
        <v>170</v>
      </c>
      <c r="J7598" s="2">
        <f>MAX(MIN(Inputs!$B$2, F7598*Inputs!$B$16, (Inputs!$B$14-F7598)/Inputs!$B$15)*Inputs!$B$9, 0)</f>
        <v>0</v>
      </c>
      <c r="K7598" s="2">
        <f>MAX(E7598*Inputs!$B$5 - B7598 - Inputs!$B$8, 0) * H7598</f>
        <v>0</v>
      </c>
      <c r="L7598" s="2">
        <f>IF(B7598 &gt;= D7598*Inputs!$B$10, MAX(B7598 - E7598/Inputs!$B$5 - Inputs!$B$8, 0) * I7598, 0)</f>
        <v>0</v>
      </c>
      <c r="M7598" s="2">
        <f t="shared" si="1418"/>
        <v>0</v>
      </c>
      <c r="N7598" s="3" t="str">
        <f t="shared" si="1419"/>
        <v>Idle</v>
      </c>
      <c r="O7598" s="3" t="str">
        <f t="shared" si="1427"/>
        <v>Idle</v>
      </c>
      <c r="P7598" s="2">
        <f t="shared" si="1420"/>
        <v>0</v>
      </c>
      <c r="Q7598" s="2">
        <f t="shared" si="1421"/>
        <v>0</v>
      </c>
      <c r="R7598" s="2">
        <f t="shared" si="1422"/>
        <v>0</v>
      </c>
      <c r="S7598" s="2">
        <f t="shared" si="1423"/>
        <v>0</v>
      </c>
      <c r="T7598" s="2">
        <f t="shared" si="1424"/>
        <v>0</v>
      </c>
      <c r="U7598" s="2">
        <f>IF(O7598="Reg", R7598 * Inputs!$B$7, 0)</f>
        <v>0</v>
      </c>
      <c r="V7598" s="2">
        <f>MAX(F7598 + P7598*Inputs!$B$15 - (Q7598/Inputs!$B$16) - U7598, 0)</f>
        <v>340</v>
      </c>
    </row>
    <row r="7599" spans="1:22" x14ac:dyDescent="0.3">
      <c r="A7599" s="1">
        <v>46339.541666666657</v>
      </c>
      <c r="B7599" s="2">
        <v>34.170541490424071</v>
      </c>
      <c r="C7599" s="2">
        <v>3.3468711638284709</v>
      </c>
      <c r="D7599" s="2">
        <f t="shared" si="1416"/>
        <v>34.035179884111066</v>
      </c>
      <c r="E7599" s="2">
        <f t="shared" si="1417"/>
        <v>58.262926891510311</v>
      </c>
      <c r="F7599" s="2">
        <f t="shared" si="1425"/>
        <v>340</v>
      </c>
      <c r="G7599" s="2">
        <f t="shared" si="1426"/>
        <v>0</v>
      </c>
      <c r="H7599" s="2">
        <f>MIN(Inputs!$B$2, (Inputs!$B$14 - F7599)/Inputs!$B$15)</f>
        <v>0</v>
      </c>
      <c r="I7599" s="2">
        <f>MAX(MIN(Inputs!$B$2, F7599*Inputs!$B$16, Inputs!$B$14*Inputs!$B$4 - G7599), 0)</f>
        <v>170</v>
      </c>
      <c r="J7599" s="2">
        <f>MAX(MIN(Inputs!$B$2, F7599*Inputs!$B$16, (Inputs!$B$14-F7599)/Inputs!$B$15)*Inputs!$B$9, 0)</f>
        <v>0</v>
      </c>
      <c r="K7599" s="2">
        <f>MAX(E7599*Inputs!$B$5 - B7599 - Inputs!$B$8, 0) * H7599</f>
        <v>0</v>
      </c>
      <c r="L7599" s="2">
        <f>IF(B7599 &gt;= D7599*Inputs!$B$10, MAX(B7599 - E7599/Inputs!$B$5 - Inputs!$B$8, 0) * I7599, 0)</f>
        <v>0</v>
      </c>
      <c r="M7599" s="2">
        <f t="shared" si="1418"/>
        <v>0</v>
      </c>
      <c r="N7599" s="3" t="str">
        <f t="shared" si="1419"/>
        <v>Idle</v>
      </c>
      <c r="O7599" s="3" t="str">
        <f t="shared" si="1427"/>
        <v>Idle</v>
      </c>
      <c r="P7599" s="2">
        <f t="shared" si="1420"/>
        <v>0</v>
      </c>
      <c r="Q7599" s="2">
        <f t="shared" si="1421"/>
        <v>0</v>
      </c>
      <c r="R7599" s="2">
        <f t="shared" si="1422"/>
        <v>0</v>
      </c>
      <c r="S7599" s="2">
        <f t="shared" si="1423"/>
        <v>0</v>
      </c>
      <c r="T7599" s="2">
        <f t="shared" si="1424"/>
        <v>0</v>
      </c>
      <c r="U7599" s="2">
        <f>IF(O7599="Reg", R7599 * Inputs!$B$7, 0)</f>
        <v>0</v>
      </c>
      <c r="V7599" s="2">
        <f>MAX(F7599 + P7599*Inputs!$B$15 - (Q7599/Inputs!$B$16) - U7599, 0)</f>
        <v>340</v>
      </c>
    </row>
    <row r="7600" spans="1:22" x14ac:dyDescent="0.3">
      <c r="A7600" s="1">
        <v>46339.583333333343</v>
      </c>
      <c r="B7600" s="2">
        <v>55.30248272815426</v>
      </c>
      <c r="C7600" s="2">
        <v>9.9582307884762358</v>
      </c>
      <c r="D7600" s="2">
        <f t="shared" si="1416"/>
        <v>34.035179884111066</v>
      </c>
      <c r="E7600" s="2">
        <f t="shared" si="1417"/>
        <v>63.174927781472036</v>
      </c>
      <c r="F7600" s="2">
        <f t="shared" si="1425"/>
        <v>340</v>
      </c>
      <c r="G7600" s="2">
        <f t="shared" si="1426"/>
        <v>0</v>
      </c>
      <c r="H7600" s="2">
        <f>MIN(Inputs!$B$2, (Inputs!$B$14 - F7600)/Inputs!$B$15)</f>
        <v>0</v>
      </c>
      <c r="I7600" s="2">
        <f>MAX(MIN(Inputs!$B$2, F7600*Inputs!$B$16, Inputs!$B$14*Inputs!$B$4 - G7600), 0)</f>
        <v>170</v>
      </c>
      <c r="J7600" s="2">
        <f>MAX(MIN(Inputs!$B$2, F7600*Inputs!$B$16, (Inputs!$B$14-F7600)/Inputs!$B$15)*Inputs!$B$9, 0)</f>
        <v>0</v>
      </c>
      <c r="K7600" s="2">
        <f>MAX(E7600*Inputs!$B$5 - B7600 - Inputs!$B$8, 0) * H7600</f>
        <v>0</v>
      </c>
      <c r="L7600" s="2">
        <f>IF(B7600 &gt;= D7600*Inputs!$B$10, MAX(B7600 - E7600/Inputs!$B$5 - Inputs!$B$8, 0) * I7600, 0)</f>
        <v>0</v>
      </c>
      <c r="M7600" s="2">
        <f t="shared" si="1418"/>
        <v>0</v>
      </c>
      <c r="N7600" s="3" t="str">
        <f t="shared" si="1419"/>
        <v>Idle</v>
      </c>
      <c r="O7600" s="3" t="str">
        <f t="shared" si="1427"/>
        <v>Idle</v>
      </c>
      <c r="P7600" s="2">
        <f t="shared" si="1420"/>
        <v>0</v>
      </c>
      <c r="Q7600" s="2">
        <f t="shared" si="1421"/>
        <v>0</v>
      </c>
      <c r="R7600" s="2">
        <f t="shared" si="1422"/>
        <v>0</v>
      </c>
      <c r="S7600" s="2">
        <f t="shared" si="1423"/>
        <v>0</v>
      </c>
      <c r="T7600" s="2">
        <f t="shared" si="1424"/>
        <v>0</v>
      </c>
      <c r="U7600" s="2">
        <f>IF(O7600="Reg", R7600 * Inputs!$B$7, 0)</f>
        <v>0</v>
      </c>
      <c r="V7600" s="2">
        <f>MAX(F7600 + P7600*Inputs!$B$15 - (Q7600/Inputs!$B$16) - U7600, 0)</f>
        <v>340</v>
      </c>
    </row>
    <row r="7601" spans="1:22" x14ac:dyDescent="0.3">
      <c r="A7601" s="1">
        <v>46339.625</v>
      </c>
      <c r="B7601" s="2">
        <v>61.025516600794582</v>
      </c>
      <c r="C7601" s="2">
        <v>10.13847319948435</v>
      </c>
      <c r="D7601" s="2">
        <f t="shared" si="1416"/>
        <v>34.035179884111066</v>
      </c>
      <c r="E7601" s="2">
        <f t="shared" si="1417"/>
        <v>75.611828618541196</v>
      </c>
      <c r="F7601" s="2">
        <f t="shared" si="1425"/>
        <v>340</v>
      </c>
      <c r="G7601" s="2">
        <f t="shared" si="1426"/>
        <v>0</v>
      </c>
      <c r="H7601" s="2">
        <f>MIN(Inputs!$B$2, (Inputs!$B$14 - F7601)/Inputs!$B$15)</f>
        <v>0</v>
      </c>
      <c r="I7601" s="2">
        <f>MAX(MIN(Inputs!$B$2, F7601*Inputs!$B$16, Inputs!$B$14*Inputs!$B$4 - G7601), 0)</f>
        <v>170</v>
      </c>
      <c r="J7601" s="2">
        <f>MAX(MIN(Inputs!$B$2, F7601*Inputs!$B$16, (Inputs!$B$14-F7601)/Inputs!$B$15)*Inputs!$B$9, 0)</f>
        <v>0</v>
      </c>
      <c r="K7601" s="2">
        <f>MAX(E7601*Inputs!$B$5 - B7601 - Inputs!$B$8, 0) * H7601</f>
        <v>0</v>
      </c>
      <c r="L7601" s="2">
        <f>IF(B7601 &gt;= D7601*Inputs!$B$10, MAX(B7601 - E7601/Inputs!$B$5 - Inputs!$B$8, 0) * I7601, 0)</f>
        <v>0</v>
      </c>
      <c r="M7601" s="2">
        <f t="shared" si="1418"/>
        <v>0</v>
      </c>
      <c r="N7601" s="3" t="str">
        <f t="shared" si="1419"/>
        <v>Idle</v>
      </c>
      <c r="O7601" s="3" t="str">
        <f t="shared" si="1427"/>
        <v>Idle</v>
      </c>
      <c r="P7601" s="2">
        <f t="shared" si="1420"/>
        <v>0</v>
      </c>
      <c r="Q7601" s="2">
        <f t="shared" si="1421"/>
        <v>0</v>
      </c>
      <c r="R7601" s="2">
        <f t="shared" si="1422"/>
        <v>0</v>
      </c>
      <c r="S7601" s="2">
        <f t="shared" si="1423"/>
        <v>0</v>
      </c>
      <c r="T7601" s="2">
        <f t="shared" si="1424"/>
        <v>0</v>
      </c>
      <c r="U7601" s="2">
        <f>IF(O7601="Reg", R7601 * Inputs!$B$7, 0)</f>
        <v>0</v>
      </c>
      <c r="V7601" s="2">
        <f>MAX(F7601 + P7601*Inputs!$B$15 - (Q7601/Inputs!$B$16) - U7601, 0)</f>
        <v>340</v>
      </c>
    </row>
    <row r="7602" spans="1:22" x14ac:dyDescent="0.3">
      <c r="A7602" s="1">
        <v>46339.666666666657</v>
      </c>
      <c r="B7602" s="2">
        <v>58.999719706607863</v>
      </c>
      <c r="C7602" s="2">
        <v>4.5898159621230041</v>
      </c>
      <c r="D7602" s="2">
        <f t="shared" si="1416"/>
        <v>34.035179884111066</v>
      </c>
      <c r="E7602" s="2">
        <f t="shared" si="1417"/>
        <v>75.425867818923848</v>
      </c>
      <c r="F7602" s="2">
        <f t="shared" si="1425"/>
        <v>340</v>
      </c>
      <c r="G7602" s="2">
        <f t="shared" si="1426"/>
        <v>0</v>
      </c>
      <c r="H7602" s="2">
        <f>MIN(Inputs!$B$2, (Inputs!$B$14 - F7602)/Inputs!$B$15)</f>
        <v>0</v>
      </c>
      <c r="I7602" s="2">
        <f>MAX(MIN(Inputs!$B$2, F7602*Inputs!$B$16, Inputs!$B$14*Inputs!$B$4 - G7602), 0)</f>
        <v>170</v>
      </c>
      <c r="J7602" s="2">
        <f>MAX(MIN(Inputs!$B$2, F7602*Inputs!$B$16, (Inputs!$B$14-F7602)/Inputs!$B$15)*Inputs!$B$9, 0)</f>
        <v>0</v>
      </c>
      <c r="K7602" s="2">
        <f>MAX(E7602*Inputs!$B$5 - B7602 - Inputs!$B$8, 0) * H7602</f>
        <v>0</v>
      </c>
      <c r="L7602" s="2">
        <f>IF(B7602 &gt;= D7602*Inputs!$B$10, MAX(B7602 - E7602/Inputs!$B$5 - Inputs!$B$8, 0) * I7602, 0)</f>
        <v>0</v>
      </c>
      <c r="M7602" s="2">
        <f t="shared" si="1418"/>
        <v>0</v>
      </c>
      <c r="N7602" s="3" t="str">
        <f t="shared" si="1419"/>
        <v>Idle</v>
      </c>
      <c r="O7602" s="3" t="str">
        <f t="shared" si="1427"/>
        <v>Idle</v>
      </c>
      <c r="P7602" s="2">
        <f t="shared" si="1420"/>
        <v>0</v>
      </c>
      <c r="Q7602" s="2">
        <f t="shared" si="1421"/>
        <v>0</v>
      </c>
      <c r="R7602" s="2">
        <f t="shared" si="1422"/>
        <v>0</v>
      </c>
      <c r="S7602" s="2">
        <f t="shared" si="1423"/>
        <v>0</v>
      </c>
      <c r="T7602" s="2">
        <f t="shared" si="1424"/>
        <v>0</v>
      </c>
      <c r="U7602" s="2">
        <f>IF(O7602="Reg", R7602 * Inputs!$B$7, 0)</f>
        <v>0</v>
      </c>
      <c r="V7602" s="2">
        <f>MAX(F7602 + P7602*Inputs!$B$15 - (Q7602/Inputs!$B$16) - U7602, 0)</f>
        <v>340</v>
      </c>
    </row>
    <row r="7603" spans="1:22" x14ac:dyDescent="0.3">
      <c r="A7603" s="1">
        <v>46339.708333333343</v>
      </c>
      <c r="B7603" s="2">
        <v>72.420626982762158</v>
      </c>
      <c r="C7603" s="2">
        <v>6.4549236647405506</v>
      </c>
      <c r="D7603" s="2">
        <f t="shared" si="1416"/>
        <v>34.035179884111066</v>
      </c>
      <c r="E7603" s="2">
        <f t="shared" si="1417"/>
        <v>75.264664542104398</v>
      </c>
      <c r="F7603" s="2">
        <f t="shared" si="1425"/>
        <v>340</v>
      </c>
      <c r="G7603" s="2">
        <f t="shared" si="1426"/>
        <v>0</v>
      </c>
      <c r="H7603" s="2">
        <f>MIN(Inputs!$B$2, (Inputs!$B$14 - F7603)/Inputs!$B$15)</f>
        <v>0</v>
      </c>
      <c r="I7603" s="2">
        <f>MAX(MIN(Inputs!$B$2, F7603*Inputs!$B$16, Inputs!$B$14*Inputs!$B$4 - G7603), 0)</f>
        <v>170</v>
      </c>
      <c r="J7603" s="2">
        <f>MAX(MIN(Inputs!$B$2, F7603*Inputs!$B$16, (Inputs!$B$14-F7603)/Inputs!$B$15)*Inputs!$B$9, 0)</f>
        <v>0</v>
      </c>
      <c r="K7603" s="2">
        <f>MAX(E7603*Inputs!$B$5 - B7603 - Inputs!$B$8, 0) * H7603</f>
        <v>0</v>
      </c>
      <c r="L7603" s="2">
        <f>IF(B7603 &gt;= D7603*Inputs!$B$10, MAX(B7603 - E7603/Inputs!$B$5 - Inputs!$B$8, 0) * I7603, 0)</f>
        <v>0</v>
      </c>
      <c r="M7603" s="2">
        <f t="shared" si="1418"/>
        <v>0</v>
      </c>
      <c r="N7603" s="3" t="str">
        <f t="shared" si="1419"/>
        <v>Idle</v>
      </c>
      <c r="O7603" s="3" t="str">
        <f t="shared" si="1427"/>
        <v>Idle</v>
      </c>
      <c r="P7603" s="2">
        <f t="shared" si="1420"/>
        <v>0</v>
      </c>
      <c r="Q7603" s="2">
        <f t="shared" si="1421"/>
        <v>0</v>
      </c>
      <c r="R7603" s="2">
        <f t="shared" si="1422"/>
        <v>0</v>
      </c>
      <c r="S7603" s="2">
        <f t="shared" si="1423"/>
        <v>0</v>
      </c>
      <c r="T7603" s="2">
        <f t="shared" si="1424"/>
        <v>0</v>
      </c>
      <c r="U7603" s="2">
        <f>IF(O7603="Reg", R7603 * Inputs!$B$7, 0)</f>
        <v>0</v>
      </c>
      <c r="V7603" s="2">
        <f>MAX(F7603 + P7603*Inputs!$B$15 - (Q7603/Inputs!$B$16) - U7603, 0)</f>
        <v>340</v>
      </c>
    </row>
    <row r="7604" spans="1:22" x14ac:dyDescent="0.3">
      <c r="A7604" s="1">
        <v>46339.75</v>
      </c>
      <c r="B7604" s="2">
        <v>67.658673840318912</v>
      </c>
      <c r="C7604" s="2">
        <v>3.6327158541538029</v>
      </c>
      <c r="D7604" s="2">
        <f t="shared" si="1416"/>
        <v>34.035179884111066</v>
      </c>
      <c r="E7604" s="2">
        <f t="shared" si="1417"/>
        <v>68.642651924354411</v>
      </c>
      <c r="F7604" s="2">
        <f t="shared" si="1425"/>
        <v>340</v>
      </c>
      <c r="G7604" s="2">
        <f t="shared" si="1426"/>
        <v>0</v>
      </c>
      <c r="H7604" s="2">
        <f>MIN(Inputs!$B$2, (Inputs!$B$14 - F7604)/Inputs!$B$15)</f>
        <v>0</v>
      </c>
      <c r="I7604" s="2">
        <f>MAX(MIN(Inputs!$B$2, F7604*Inputs!$B$16, Inputs!$B$14*Inputs!$B$4 - G7604), 0)</f>
        <v>170</v>
      </c>
      <c r="J7604" s="2">
        <f>MAX(MIN(Inputs!$B$2, F7604*Inputs!$B$16, (Inputs!$B$14-F7604)/Inputs!$B$15)*Inputs!$B$9, 0)</f>
        <v>0</v>
      </c>
      <c r="K7604" s="2">
        <f>MAX(E7604*Inputs!$B$5 - B7604 - Inputs!$B$8, 0) * H7604</f>
        <v>0</v>
      </c>
      <c r="L7604" s="2">
        <f>IF(B7604 &gt;= D7604*Inputs!$B$10, MAX(B7604 - E7604/Inputs!$B$5 - Inputs!$B$8, 0) * I7604, 0)</f>
        <v>0</v>
      </c>
      <c r="M7604" s="2">
        <f t="shared" si="1418"/>
        <v>0</v>
      </c>
      <c r="N7604" s="3" t="str">
        <f t="shared" si="1419"/>
        <v>Idle</v>
      </c>
      <c r="O7604" s="3" t="str">
        <f t="shared" si="1427"/>
        <v>Idle</v>
      </c>
      <c r="P7604" s="2">
        <f t="shared" si="1420"/>
        <v>0</v>
      </c>
      <c r="Q7604" s="2">
        <f t="shared" si="1421"/>
        <v>0</v>
      </c>
      <c r="R7604" s="2">
        <f t="shared" si="1422"/>
        <v>0</v>
      </c>
      <c r="S7604" s="2">
        <f t="shared" si="1423"/>
        <v>0</v>
      </c>
      <c r="T7604" s="2">
        <f t="shared" si="1424"/>
        <v>0</v>
      </c>
      <c r="U7604" s="2">
        <f>IF(O7604="Reg", R7604 * Inputs!$B$7, 0)</f>
        <v>0</v>
      </c>
      <c r="V7604" s="2">
        <f>MAX(F7604 + P7604*Inputs!$B$15 - (Q7604/Inputs!$B$16) - U7604, 0)</f>
        <v>340</v>
      </c>
    </row>
    <row r="7605" spans="1:22" x14ac:dyDescent="0.3">
      <c r="A7605" s="1">
        <v>46339.791666666657</v>
      </c>
      <c r="B7605" s="2">
        <v>63.642546830194448</v>
      </c>
      <c r="C7605" s="2">
        <v>22.505126750963921</v>
      </c>
      <c r="D7605" s="2">
        <f t="shared" si="1416"/>
        <v>34.035179884111066</v>
      </c>
      <c r="E7605" s="2">
        <f t="shared" si="1417"/>
        <v>62.070926554818811</v>
      </c>
      <c r="F7605" s="2">
        <f t="shared" si="1425"/>
        <v>340</v>
      </c>
      <c r="G7605" s="2">
        <f t="shared" si="1426"/>
        <v>0</v>
      </c>
      <c r="H7605" s="2">
        <f>MIN(Inputs!$B$2, (Inputs!$B$14 - F7605)/Inputs!$B$15)</f>
        <v>0</v>
      </c>
      <c r="I7605" s="2">
        <f>MAX(MIN(Inputs!$B$2, F7605*Inputs!$B$16, Inputs!$B$14*Inputs!$B$4 - G7605), 0)</f>
        <v>170</v>
      </c>
      <c r="J7605" s="2">
        <f>MAX(MIN(Inputs!$B$2, F7605*Inputs!$B$16, (Inputs!$B$14-F7605)/Inputs!$B$15)*Inputs!$B$9, 0)</f>
        <v>0</v>
      </c>
      <c r="K7605" s="2">
        <f>MAX(E7605*Inputs!$B$5 - B7605 - Inputs!$B$8, 0) * H7605</f>
        <v>0</v>
      </c>
      <c r="L7605" s="2">
        <f>IF(B7605 &gt;= D7605*Inputs!$B$10, MAX(B7605 - E7605/Inputs!$B$5 - Inputs!$B$8, 0) * I7605, 0)</f>
        <v>0</v>
      </c>
      <c r="M7605" s="2">
        <f t="shared" si="1418"/>
        <v>0</v>
      </c>
      <c r="N7605" s="3" t="str">
        <f t="shared" si="1419"/>
        <v>Idle</v>
      </c>
      <c r="O7605" s="3" t="str">
        <f t="shared" si="1427"/>
        <v>Idle</v>
      </c>
      <c r="P7605" s="2">
        <f t="shared" si="1420"/>
        <v>0</v>
      </c>
      <c r="Q7605" s="2">
        <f t="shared" si="1421"/>
        <v>0</v>
      </c>
      <c r="R7605" s="2">
        <f t="shared" si="1422"/>
        <v>0</v>
      </c>
      <c r="S7605" s="2">
        <f t="shared" si="1423"/>
        <v>0</v>
      </c>
      <c r="T7605" s="2">
        <f t="shared" si="1424"/>
        <v>0</v>
      </c>
      <c r="U7605" s="2">
        <f>IF(O7605="Reg", R7605 * Inputs!$B$7, 0)</f>
        <v>0</v>
      </c>
      <c r="V7605" s="2">
        <f>MAX(F7605 + P7605*Inputs!$B$15 - (Q7605/Inputs!$B$16) - U7605, 0)</f>
        <v>340</v>
      </c>
    </row>
    <row r="7606" spans="1:22" x14ac:dyDescent="0.3">
      <c r="A7606" s="1">
        <v>46339.833333333343</v>
      </c>
      <c r="B7606" s="2">
        <v>129.92388775056921</v>
      </c>
      <c r="C7606" s="2">
        <v>6.5167260316487274</v>
      </c>
      <c r="D7606" s="2">
        <f t="shared" si="1416"/>
        <v>34.035179884111066</v>
      </c>
      <c r="E7606" s="2">
        <f t="shared" si="1417"/>
        <v>55.501115667459118</v>
      </c>
      <c r="F7606" s="2">
        <f t="shared" si="1425"/>
        <v>340</v>
      </c>
      <c r="G7606" s="2">
        <f t="shared" si="1426"/>
        <v>0</v>
      </c>
      <c r="H7606" s="2">
        <f>MIN(Inputs!$B$2, (Inputs!$B$14 - F7606)/Inputs!$B$15)</f>
        <v>0</v>
      </c>
      <c r="I7606" s="2">
        <f>MAX(MIN(Inputs!$B$2, F7606*Inputs!$B$16, Inputs!$B$14*Inputs!$B$4 - G7606), 0)</f>
        <v>170</v>
      </c>
      <c r="J7606" s="2">
        <f>MAX(MIN(Inputs!$B$2, F7606*Inputs!$B$16, (Inputs!$B$14-F7606)/Inputs!$B$15)*Inputs!$B$9, 0)</f>
        <v>0</v>
      </c>
      <c r="K7606" s="2">
        <f>MAX(E7606*Inputs!$B$5 - B7606 - Inputs!$B$8, 0) * H7606</f>
        <v>0</v>
      </c>
      <c r="L7606" s="2">
        <f>IF(B7606 &gt;= D7606*Inputs!$B$10, MAX(B7606 - E7606/Inputs!$B$5 - Inputs!$B$8, 0) * I7606, 0)</f>
        <v>7965.2544818376164</v>
      </c>
      <c r="M7606" s="2">
        <f t="shared" si="1418"/>
        <v>0</v>
      </c>
      <c r="N7606" s="3" t="str">
        <f t="shared" si="1419"/>
        <v>Discharge</v>
      </c>
      <c r="O7606" s="3" t="str">
        <f t="shared" si="1427"/>
        <v>Discharge</v>
      </c>
      <c r="P7606" s="2">
        <f t="shared" si="1420"/>
        <v>0</v>
      </c>
      <c r="Q7606" s="2">
        <f t="shared" si="1421"/>
        <v>170</v>
      </c>
      <c r="R7606" s="2">
        <f t="shared" si="1422"/>
        <v>0</v>
      </c>
      <c r="S7606" s="2">
        <f t="shared" si="1423"/>
        <v>22087.060917596766</v>
      </c>
      <c r="T7606" s="2">
        <f t="shared" si="1424"/>
        <v>0</v>
      </c>
      <c r="U7606" s="2">
        <f>IF(O7606="Reg", R7606 * Inputs!$B$7, 0)</f>
        <v>0</v>
      </c>
      <c r="V7606" s="2">
        <f>MAX(F7606 + P7606*Inputs!$B$15 - (Q7606/Inputs!$B$16) - U7606, 0)</f>
        <v>170</v>
      </c>
    </row>
    <row r="7607" spans="1:22" x14ac:dyDescent="0.3">
      <c r="A7607" s="1">
        <v>46339.875</v>
      </c>
      <c r="B7607" s="2">
        <v>59.909751803090529</v>
      </c>
      <c r="C7607" s="2">
        <v>1.249778187574395</v>
      </c>
      <c r="D7607" s="2">
        <f t="shared" si="1416"/>
        <v>34.035179884111066</v>
      </c>
      <c r="E7607" s="2">
        <f t="shared" si="1417"/>
        <v>35.544980398236717</v>
      </c>
      <c r="F7607" s="2">
        <f t="shared" si="1425"/>
        <v>170</v>
      </c>
      <c r="G7607" s="2">
        <f t="shared" si="1426"/>
        <v>170</v>
      </c>
      <c r="H7607" s="2">
        <f>MIN(Inputs!$B$2, (Inputs!$B$14 - F7607)/Inputs!$B$15)</f>
        <v>170</v>
      </c>
      <c r="I7607" s="2">
        <f>MAX(MIN(Inputs!$B$2, F7607*Inputs!$B$16, Inputs!$B$14*Inputs!$B$4 - G7607), 0)</f>
        <v>170</v>
      </c>
      <c r="J7607" s="2">
        <f>MAX(MIN(Inputs!$B$2, F7607*Inputs!$B$16, (Inputs!$B$14-F7607)/Inputs!$B$15)*Inputs!$B$9, 0)</f>
        <v>136</v>
      </c>
      <c r="K7607" s="2">
        <f>MAX(E7607*Inputs!$B$5 - B7607 - Inputs!$B$8, 0) * H7607</f>
        <v>0</v>
      </c>
      <c r="L7607" s="2">
        <f>IF(B7607 &gt;= D7607*Inputs!$B$10, MAX(B7607 - E7607/Inputs!$B$5 - Inputs!$B$8, 0) * I7607, 0)</f>
        <v>0</v>
      </c>
      <c r="M7607" s="2">
        <f t="shared" si="1418"/>
        <v>169.96983351011772</v>
      </c>
      <c r="N7607" s="3" t="str">
        <f t="shared" si="1419"/>
        <v>Reg</v>
      </c>
      <c r="O7607" s="3" t="str">
        <f t="shared" si="1427"/>
        <v>Discharge</v>
      </c>
      <c r="P7607" s="2">
        <f t="shared" si="1420"/>
        <v>0</v>
      </c>
      <c r="Q7607" s="2">
        <f t="shared" si="1421"/>
        <v>170</v>
      </c>
      <c r="R7607" s="2">
        <f t="shared" si="1422"/>
        <v>0</v>
      </c>
      <c r="S7607" s="2">
        <f t="shared" si="1423"/>
        <v>10184.657806525391</v>
      </c>
      <c r="T7607" s="2">
        <f t="shared" si="1424"/>
        <v>0</v>
      </c>
      <c r="U7607" s="2">
        <f>IF(O7607="Reg", R7607 * Inputs!$B$7, 0)</f>
        <v>0</v>
      </c>
      <c r="V7607" s="2">
        <f>MAX(F7607 + P7607*Inputs!$B$15 - (Q7607/Inputs!$B$16) - U7607, 0)</f>
        <v>0</v>
      </c>
    </row>
    <row r="7608" spans="1:22" x14ac:dyDescent="0.3">
      <c r="A7608" s="1">
        <v>46339.916666666657</v>
      </c>
      <c r="B7608" s="2">
        <v>58.032500045691179</v>
      </c>
      <c r="C7608" s="2">
        <v>1.387562958277947</v>
      </c>
      <c r="D7608" s="2">
        <f t="shared" si="1416"/>
        <v>34.035179884111066</v>
      </c>
      <c r="E7608" s="2">
        <f t="shared" si="1417"/>
        <v>26.215624279122153</v>
      </c>
      <c r="F7608" s="2">
        <f t="shared" si="1425"/>
        <v>0</v>
      </c>
      <c r="G7608" s="2">
        <f t="shared" si="1426"/>
        <v>340</v>
      </c>
      <c r="H7608" s="2">
        <f>MIN(Inputs!$B$2, (Inputs!$B$14 - F7608)/Inputs!$B$15)</f>
        <v>170</v>
      </c>
      <c r="I7608" s="2">
        <f>MAX(MIN(Inputs!$B$2, F7608*Inputs!$B$16, Inputs!$B$14*Inputs!$B$4 - G7608), 0)</f>
        <v>0</v>
      </c>
      <c r="J7608" s="2">
        <f>MAX(MIN(Inputs!$B$2, F7608*Inputs!$B$16, (Inputs!$B$14-F7608)/Inputs!$B$15)*Inputs!$B$9, 0)</f>
        <v>0</v>
      </c>
      <c r="K7608" s="2">
        <f>MAX(E7608*Inputs!$B$5 - B7608 - Inputs!$B$8, 0) * H7608</f>
        <v>0</v>
      </c>
      <c r="L7608" s="2">
        <f>IF(B7608 &gt;= D7608*Inputs!$B$10, MAX(B7608 - E7608/Inputs!$B$5 - Inputs!$B$8, 0) * I7608, 0)</f>
        <v>0</v>
      </c>
      <c r="M7608" s="2">
        <f t="shared" si="1418"/>
        <v>0</v>
      </c>
      <c r="N7608" s="3" t="str">
        <f t="shared" si="1419"/>
        <v>Idle</v>
      </c>
      <c r="O7608" s="3" t="str">
        <f t="shared" si="1427"/>
        <v>Idle</v>
      </c>
      <c r="P7608" s="2">
        <f t="shared" si="1420"/>
        <v>0</v>
      </c>
      <c r="Q7608" s="2">
        <f t="shared" si="1421"/>
        <v>0</v>
      </c>
      <c r="R7608" s="2">
        <f t="shared" si="1422"/>
        <v>0</v>
      </c>
      <c r="S7608" s="2">
        <f t="shared" si="1423"/>
        <v>0</v>
      </c>
      <c r="T7608" s="2">
        <f t="shared" si="1424"/>
        <v>0</v>
      </c>
      <c r="U7608" s="2">
        <f>IF(O7608="Reg", R7608 * Inputs!$B$7, 0)</f>
        <v>0</v>
      </c>
      <c r="V7608" s="2">
        <f>MAX(F7608 + P7608*Inputs!$B$15 - (Q7608/Inputs!$B$16) - U7608, 0)</f>
        <v>0</v>
      </c>
    </row>
    <row r="7609" spans="1:22" x14ac:dyDescent="0.3">
      <c r="A7609" s="1">
        <v>46339.958333333343</v>
      </c>
      <c r="B7609" s="2">
        <v>32.688551276262089</v>
      </c>
      <c r="C7609" s="2">
        <v>3.700509344546151</v>
      </c>
      <c r="D7609" s="2">
        <f t="shared" si="1416"/>
        <v>34.035179884111066</v>
      </c>
      <c r="E7609" s="2">
        <f t="shared" si="1417"/>
        <v>17.542177377760925</v>
      </c>
      <c r="F7609" s="2">
        <f t="shared" si="1425"/>
        <v>0</v>
      </c>
      <c r="G7609" s="2">
        <f t="shared" si="1426"/>
        <v>340</v>
      </c>
      <c r="H7609" s="2">
        <f>MIN(Inputs!$B$2, (Inputs!$B$14 - F7609)/Inputs!$B$15)</f>
        <v>170</v>
      </c>
      <c r="I7609" s="2">
        <f>MAX(MIN(Inputs!$B$2, F7609*Inputs!$B$16, Inputs!$B$14*Inputs!$B$4 - G7609), 0)</f>
        <v>0</v>
      </c>
      <c r="J7609" s="2">
        <f>MAX(MIN(Inputs!$B$2, F7609*Inputs!$B$16, (Inputs!$B$14-F7609)/Inputs!$B$15)*Inputs!$B$9, 0)</f>
        <v>0</v>
      </c>
      <c r="K7609" s="2">
        <f>MAX(E7609*Inputs!$B$5 - B7609 - Inputs!$B$8, 0) * H7609</f>
        <v>0</v>
      </c>
      <c r="L7609" s="2">
        <f>IF(B7609 &gt;= D7609*Inputs!$B$10, MAX(B7609 - E7609/Inputs!$B$5 - Inputs!$B$8, 0) * I7609, 0)</f>
        <v>0</v>
      </c>
      <c r="M7609" s="2">
        <f t="shared" si="1418"/>
        <v>0</v>
      </c>
      <c r="N7609" s="3" t="str">
        <f t="shared" si="1419"/>
        <v>Idle</v>
      </c>
      <c r="O7609" s="3" t="str">
        <f t="shared" si="1427"/>
        <v>Idle</v>
      </c>
      <c r="P7609" s="2">
        <f t="shared" si="1420"/>
        <v>0</v>
      </c>
      <c r="Q7609" s="2">
        <f t="shared" si="1421"/>
        <v>0</v>
      </c>
      <c r="R7609" s="2">
        <f t="shared" si="1422"/>
        <v>0</v>
      </c>
      <c r="S7609" s="2">
        <f t="shared" si="1423"/>
        <v>0</v>
      </c>
      <c r="T7609" s="2">
        <f t="shared" si="1424"/>
        <v>0</v>
      </c>
      <c r="U7609" s="2">
        <f>IF(O7609="Reg", R7609 * Inputs!$B$7, 0)</f>
        <v>0</v>
      </c>
      <c r="V7609" s="2">
        <f>MAX(F7609 + P7609*Inputs!$B$15 - (Q7609/Inputs!$B$16) - U7609, 0)</f>
        <v>0</v>
      </c>
    </row>
    <row r="7610" spans="1:22" x14ac:dyDescent="0.3">
      <c r="A7610" s="1">
        <v>46340</v>
      </c>
      <c r="B7610" s="2">
        <v>28.228321623105359</v>
      </c>
      <c r="C7610" s="2">
        <v>4.2941071299457052</v>
      </c>
      <c r="D7610" s="2">
        <f t="shared" si="1416"/>
        <v>38.317337156747023</v>
      </c>
      <c r="E7610" s="2">
        <f t="shared" si="1417"/>
        <v>12.09408549838391</v>
      </c>
      <c r="F7610" s="2">
        <f t="shared" si="1425"/>
        <v>0</v>
      </c>
      <c r="G7610" s="2">
        <f t="shared" si="1426"/>
        <v>0</v>
      </c>
      <c r="H7610" s="2">
        <f>MIN(Inputs!$B$2, (Inputs!$B$14 - F7610)/Inputs!$B$15)</f>
        <v>170</v>
      </c>
      <c r="I7610" s="2">
        <f>MAX(MIN(Inputs!$B$2, F7610*Inputs!$B$16, Inputs!$B$14*Inputs!$B$4 - G7610), 0)</f>
        <v>0</v>
      </c>
      <c r="J7610" s="2">
        <f>MAX(MIN(Inputs!$B$2, F7610*Inputs!$B$16, (Inputs!$B$14-F7610)/Inputs!$B$15)*Inputs!$B$9, 0)</f>
        <v>0</v>
      </c>
      <c r="K7610" s="2">
        <f>MAX(E7610*Inputs!$B$5 - B7610 - Inputs!$B$8, 0) * H7610</f>
        <v>0</v>
      </c>
      <c r="L7610" s="2">
        <f>IF(B7610 &gt;= D7610*Inputs!$B$10, MAX(B7610 - E7610/Inputs!$B$5 - Inputs!$B$8, 0) * I7610, 0)</f>
        <v>0</v>
      </c>
      <c r="M7610" s="2">
        <f t="shared" si="1418"/>
        <v>0</v>
      </c>
      <c r="N7610" s="3" t="str">
        <f t="shared" si="1419"/>
        <v>Idle</v>
      </c>
      <c r="O7610" s="3" t="str">
        <f t="shared" si="1427"/>
        <v>Idle</v>
      </c>
      <c r="P7610" s="2">
        <f t="shared" si="1420"/>
        <v>0</v>
      </c>
      <c r="Q7610" s="2">
        <f t="shared" si="1421"/>
        <v>0</v>
      </c>
      <c r="R7610" s="2">
        <f t="shared" si="1422"/>
        <v>0</v>
      </c>
      <c r="S7610" s="2">
        <f t="shared" si="1423"/>
        <v>0</v>
      </c>
      <c r="T7610" s="2">
        <f t="shared" si="1424"/>
        <v>0</v>
      </c>
      <c r="U7610" s="2">
        <f>IF(O7610="Reg", R7610 * Inputs!$B$7, 0)</f>
        <v>0</v>
      </c>
      <c r="V7610" s="2">
        <f>MAX(F7610 + P7610*Inputs!$B$15 - (Q7610/Inputs!$B$16) - U7610, 0)</f>
        <v>0</v>
      </c>
    </row>
    <row r="7611" spans="1:22" x14ac:dyDescent="0.3">
      <c r="A7611" s="1">
        <v>46340.041666666657</v>
      </c>
      <c r="B7611" s="2">
        <v>24.223681506036371</v>
      </c>
      <c r="C7611" s="2">
        <v>3.2781351435805228</v>
      </c>
      <c r="D7611" s="2">
        <f t="shared" si="1416"/>
        <v>38.317337156747023</v>
      </c>
      <c r="E7611" s="2">
        <f t="shared" si="1417"/>
        <v>7.3893652278663495</v>
      </c>
      <c r="F7611" s="2">
        <f t="shared" si="1425"/>
        <v>0</v>
      </c>
      <c r="G7611" s="2">
        <f t="shared" si="1426"/>
        <v>0</v>
      </c>
      <c r="H7611" s="2">
        <f>MIN(Inputs!$B$2, (Inputs!$B$14 - F7611)/Inputs!$B$15)</f>
        <v>170</v>
      </c>
      <c r="I7611" s="2">
        <f>MAX(MIN(Inputs!$B$2, F7611*Inputs!$B$16, Inputs!$B$14*Inputs!$B$4 - G7611), 0)</f>
        <v>0</v>
      </c>
      <c r="J7611" s="2">
        <f>MAX(MIN(Inputs!$B$2, F7611*Inputs!$B$16, (Inputs!$B$14-F7611)/Inputs!$B$15)*Inputs!$B$9, 0)</f>
        <v>0</v>
      </c>
      <c r="K7611" s="2">
        <f>MAX(E7611*Inputs!$B$5 - B7611 - Inputs!$B$8, 0) * H7611</f>
        <v>0</v>
      </c>
      <c r="L7611" s="2">
        <f>IF(B7611 &gt;= D7611*Inputs!$B$10, MAX(B7611 - E7611/Inputs!$B$5 - Inputs!$B$8, 0) * I7611, 0)</f>
        <v>0</v>
      </c>
      <c r="M7611" s="2">
        <f t="shared" si="1418"/>
        <v>0</v>
      </c>
      <c r="N7611" s="3" t="str">
        <f t="shared" si="1419"/>
        <v>Idle</v>
      </c>
      <c r="O7611" s="3" t="str">
        <f t="shared" si="1427"/>
        <v>Idle</v>
      </c>
      <c r="P7611" s="2">
        <f t="shared" si="1420"/>
        <v>0</v>
      </c>
      <c r="Q7611" s="2">
        <f t="shared" si="1421"/>
        <v>0</v>
      </c>
      <c r="R7611" s="2">
        <f t="shared" si="1422"/>
        <v>0</v>
      </c>
      <c r="S7611" s="2">
        <f t="shared" si="1423"/>
        <v>0</v>
      </c>
      <c r="T7611" s="2">
        <f t="shared" si="1424"/>
        <v>0</v>
      </c>
      <c r="U7611" s="2">
        <f>IF(O7611="Reg", R7611 * Inputs!$B$7, 0)</f>
        <v>0</v>
      </c>
      <c r="V7611" s="2">
        <f>MAX(F7611 + P7611*Inputs!$B$15 - (Q7611/Inputs!$B$16) - U7611, 0)</f>
        <v>0</v>
      </c>
    </row>
    <row r="7612" spans="1:22" x14ac:dyDescent="0.3">
      <c r="A7612" s="1">
        <v>46340.083333333343</v>
      </c>
      <c r="B7612" s="2">
        <v>10.187076135234779</v>
      </c>
      <c r="C7612" s="2">
        <v>1.788955190732918</v>
      </c>
      <c r="D7612" s="2">
        <f t="shared" si="1416"/>
        <v>38.317337156747023</v>
      </c>
      <c r="E7612" s="2">
        <f t="shared" si="1417"/>
        <v>3.3520849768602887</v>
      </c>
      <c r="F7612" s="2">
        <f t="shared" si="1425"/>
        <v>0</v>
      </c>
      <c r="G7612" s="2">
        <f t="shared" si="1426"/>
        <v>0</v>
      </c>
      <c r="H7612" s="2">
        <f>MIN(Inputs!$B$2, (Inputs!$B$14 - F7612)/Inputs!$B$15)</f>
        <v>170</v>
      </c>
      <c r="I7612" s="2">
        <f>MAX(MIN(Inputs!$B$2, F7612*Inputs!$B$16, Inputs!$B$14*Inputs!$B$4 - G7612), 0)</f>
        <v>0</v>
      </c>
      <c r="J7612" s="2">
        <f>MAX(MIN(Inputs!$B$2, F7612*Inputs!$B$16, (Inputs!$B$14-F7612)/Inputs!$B$15)*Inputs!$B$9, 0)</f>
        <v>0</v>
      </c>
      <c r="K7612" s="2">
        <f>MAX(E7612*Inputs!$B$5 - B7612 - Inputs!$B$8, 0) * H7612</f>
        <v>0</v>
      </c>
      <c r="L7612" s="2">
        <f>IF(B7612 &gt;= D7612*Inputs!$B$10, MAX(B7612 - E7612/Inputs!$B$5 - Inputs!$B$8, 0) * I7612, 0)</f>
        <v>0</v>
      </c>
      <c r="M7612" s="2">
        <f t="shared" si="1418"/>
        <v>0</v>
      </c>
      <c r="N7612" s="3" t="str">
        <f t="shared" si="1419"/>
        <v>Idle</v>
      </c>
      <c r="O7612" s="3" t="str">
        <f t="shared" si="1427"/>
        <v>Idle</v>
      </c>
      <c r="P7612" s="2">
        <f t="shared" si="1420"/>
        <v>0</v>
      </c>
      <c r="Q7612" s="2">
        <f t="shared" si="1421"/>
        <v>0</v>
      </c>
      <c r="R7612" s="2">
        <f t="shared" si="1422"/>
        <v>0</v>
      </c>
      <c r="S7612" s="2">
        <f t="shared" si="1423"/>
        <v>0</v>
      </c>
      <c r="T7612" s="2">
        <f t="shared" si="1424"/>
        <v>0</v>
      </c>
      <c r="U7612" s="2">
        <f>IF(O7612="Reg", R7612 * Inputs!$B$7, 0)</f>
        <v>0</v>
      </c>
      <c r="V7612" s="2">
        <f>MAX(F7612 + P7612*Inputs!$B$15 - (Q7612/Inputs!$B$16) - U7612, 0)</f>
        <v>0</v>
      </c>
    </row>
    <row r="7613" spans="1:22" x14ac:dyDescent="0.3">
      <c r="A7613" s="1">
        <v>46340.125</v>
      </c>
      <c r="B7613" s="2">
        <v>3.93361508840314</v>
      </c>
      <c r="C7613" s="2">
        <v>7.4397513917835854</v>
      </c>
      <c r="D7613" s="2">
        <f t="shared" si="1416"/>
        <v>38.317337156747023</v>
      </c>
      <c r="E7613" s="2">
        <f t="shared" si="1417"/>
        <v>1.6542389543211591</v>
      </c>
      <c r="F7613" s="2">
        <f t="shared" si="1425"/>
        <v>0</v>
      </c>
      <c r="G7613" s="2">
        <f t="shared" si="1426"/>
        <v>0</v>
      </c>
      <c r="H7613" s="2">
        <f>MIN(Inputs!$B$2, (Inputs!$B$14 - F7613)/Inputs!$B$15)</f>
        <v>170</v>
      </c>
      <c r="I7613" s="2">
        <f>MAX(MIN(Inputs!$B$2, F7613*Inputs!$B$16, Inputs!$B$14*Inputs!$B$4 - G7613), 0)</f>
        <v>0</v>
      </c>
      <c r="J7613" s="2">
        <f>MAX(MIN(Inputs!$B$2, F7613*Inputs!$B$16, (Inputs!$B$14-F7613)/Inputs!$B$15)*Inputs!$B$9, 0)</f>
        <v>0</v>
      </c>
      <c r="K7613" s="2">
        <f>MAX(E7613*Inputs!$B$5 - B7613 - Inputs!$B$8, 0) * H7613</f>
        <v>0</v>
      </c>
      <c r="L7613" s="2">
        <f>IF(B7613 &gt;= D7613*Inputs!$B$10, MAX(B7613 - E7613/Inputs!$B$5 - Inputs!$B$8, 0) * I7613, 0)</f>
        <v>0</v>
      </c>
      <c r="M7613" s="2">
        <f t="shared" si="1418"/>
        <v>0</v>
      </c>
      <c r="N7613" s="3" t="str">
        <f t="shared" si="1419"/>
        <v>Idle</v>
      </c>
      <c r="O7613" s="3" t="str">
        <f t="shared" si="1427"/>
        <v>Idle</v>
      </c>
      <c r="P7613" s="2">
        <f t="shared" si="1420"/>
        <v>0</v>
      </c>
      <c r="Q7613" s="2">
        <f t="shared" si="1421"/>
        <v>0</v>
      </c>
      <c r="R7613" s="2">
        <f t="shared" si="1422"/>
        <v>0</v>
      </c>
      <c r="S7613" s="2">
        <f t="shared" si="1423"/>
        <v>0</v>
      </c>
      <c r="T7613" s="2">
        <f t="shared" si="1424"/>
        <v>0</v>
      </c>
      <c r="U7613" s="2">
        <f>IF(O7613="Reg", R7613 * Inputs!$B$7, 0)</f>
        <v>0</v>
      </c>
      <c r="V7613" s="2">
        <f>MAX(F7613 + P7613*Inputs!$B$15 - (Q7613/Inputs!$B$16) - U7613, 0)</f>
        <v>0</v>
      </c>
    </row>
    <row r="7614" spans="1:22" x14ac:dyDescent="0.3">
      <c r="A7614" s="1">
        <v>46340.166666666657</v>
      </c>
      <c r="B7614" s="2">
        <v>5.9918186375238136</v>
      </c>
      <c r="C7614" s="2">
        <v>15.703269682225351</v>
      </c>
      <c r="D7614" s="2">
        <f t="shared" si="1416"/>
        <v>38.317337156747023</v>
      </c>
      <c r="E7614" s="2">
        <f t="shared" si="1417"/>
        <v>1.5820263413962141</v>
      </c>
      <c r="F7614" s="2">
        <f t="shared" si="1425"/>
        <v>0</v>
      </c>
      <c r="G7614" s="2">
        <f t="shared" si="1426"/>
        <v>0</v>
      </c>
      <c r="H7614" s="2">
        <f>MIN(Inputs!$B$2, (Inputs!$B$14 - F7614)/Inputs!$B$15)</f>
        <v>170</v>
      </c>
      <c r="I7614" s="2">
        <f>MAX(MIN(Inputs!$B$2, F7614*Inputs!$B$16, Inputs!$B$14*Inputs!$B$4 - G7614), 0)</f>
        <v>0</v>
      </c>
      <c r="J7614" s="2">
        <f>MAX(MIN(Inputs!$B$2, F7614*Inputs!$B$16, (Inputs!$B$14-F7614)/Inputs!$B$15)*Inputs!$B$9, 0)</f>
        <v>0</v>
      </c>
      <c r="K7614" s="2">
        <f>MAX(E7614*Inputs!$B$5 - B7614 - Inputs!$B$8, 0) * H7614</f>
        <v>0</v>
      </c>
      <c r="L7614" s="2">
        <f>IF(B7614 &gt;= D7614*Inputs!$B$10, MAX(B7614 - E7614/Inputs!$B$5 - Inputs!$B$8, 0) * I7614, 0)</f>
        <v>0</v>
      </c>
      <c r="M7614" s="2">
        <f t="shared" si="1418"/>
        <v>0</v>
      </c>
      <c r="N7614" s="3" t="str">
        <f t="shared" si="1419"/>
        <v>Idle</v>
      </c>
      <c r="O7614" s="3" t="str">
        <f t="shared" si="1427"/>
        <v>Idle</v>
      </c>
      <c r="P7614" s="2">
        <f t="shared" si="1420"/>
        <v>0</v>
      </c>
      <c r="Q7614" s="2">
        <f t="shared" si="1421"/>
        <v>0</v>
      </c>
      <c r="R7614" s="2">
        <f t="shared" si="1422"/>
        <v>0</v>
      </c>
      <c r="S7614" s="2">
        <f t="shared" si="1423"/>
        <v>0</v>
      </c>
      <c r="T7614" s="2">
        <f t="shared" si="1424"/>
        <v>0</v>
      </c>
      <c r="U7614" s="2">
        <f>IF(O7614="Reg", R7614 * Inputs!$B$7, 0)</f>
        <v>0</v>
      </c>
      <c r="V7614" s="2">
        <f>MAX(F7614 + P7614*Inputs!$B$15 - (Q7614/Inputs!$B$16) - U7614, 0)</f>
        <v>0</v>
      </c>
    </row>
    <row r="7615" spans="1:22" x14ac:dyDescent="0.3">
      <c r="A7615" s="1">
        <v>46340.208333333343</v>
      </c>
      <c r="B7615" s="2">
        <v>0</v>
      </c>
      <c r="C7615" s="2">
        <v>9.6118839631312607</v>
      </c>
      <c r="D7615" s="2">
        <f t="shared" si="1416"/>
        <v>38.317337156747023</v>
      </c>
      <c r="E7615" s="2">
        <f t="shared" si="1417"/>
        <v>2.3350957891628799</v>
      </c>
      <c r="F7615" s="2">
        <f t="shared" si="1425"/>
        <v>0</v>
      </c>
      <c r="G7615" s="2">
        <f t="shared" si="1426"/>
        <v>0</v>
      </c>
      <c r="H7615" s="2">
        <f>MIN(Inputs!$B$2, (Inputs!$B$14 - F7615)/Inputs!$B$15)</f>
        <v>170</v>
      </c>
      <c r="I7615" s="2">
        <f>MAX(MIN(Inputs!$B$2, F7615*Inputs!$B$16, Inputs!$B$14*Inputs!$B$4 - G7615), 0)</f>
        <v>0</v>
      </c>
      <c r="J7615" s="2">
        <f>MAX(MIN(Inputs!$B$2, F7615*Inputs!$B$16, (Inputs!$B$14-F7615)/Inputs!$B$15)*Inputs!$B$9, 0)</f>
        <v>0</v>
      </c>
      <c r="K7615" s="2">
        <f>MAX(E7615*Inputs!$B$5 - B7615 - Inputs!$B$8, 0) * H7615</f>
        <v>0</v>
      </c>
      <c r="L7615" s="2">
        <f>IF(B7615 &gt;= D7615*Inputs!$B$10, MAX(B7615 - E7615/Inputs!$B$5 - Inputs!$B$8, 0) * I7615, 0)</f>
        <v>0</v>
      </c>
      <c r="M7615" s="2">
        <f t="shared" si="1418"/>
        <v>0</v>
      </c>
      <c r="N7615" s="3" t="str">
        <f t="shared" si="1419"/>
        <v>Idle</v>
      </c>
      <c r="O7615" s="3" t="str">
        <f t="shared" si="1427"/>
        <v>Idle</v>
      </c>
      <c r="P7615" s="2">
        <f t="shared" si="1420"/>
        <v>0</v>
      </c>
      <c r="Q7615" s="2">
        <f t="shared" si="1421"/>
        <v>0</v>
      </c>
      <c r="R7615" s="2">
        <f t="shared" si="1422"/>
        <v>0</v>
      </c>
      <c r="S7615" s="2">
        <f t="shared" si="1423"/>
        <v>0</v>
      </c>
      <c r="T7615" s="2">
        <f t="shared" si="1424"/>
        <v>0</v>
      </c>
      <c r="U7615" s="2">
        <f>IF(O7615="Reg", R7615 * Inputs!$B$7, 0)</f>
        <v>0</v>
      </c>
      <c r="V7615" s="2">
        <f>MAX(F7615 + P7615*Inputs!$B$15 - (Q7615/Inputs!$B$16) - U7615, 0)</f>
        <v>0</v>
      </c>
    </row>
    <row r="7616" spans="1:22" x14ac:dyDescent="0.3">
      <c r="A7616" s="1">
        <v>46340.25</v>
      </c>
      <c r="B7616" s="2">
        <v>0</v>
      </c>
      <c r="C7616" s="2">
        <v>11.90462465753947</v>
      </c>
      <c r="D7616" s="2">
        <f t="shared" si="1416"/>
        <v>38.317337156747023</v>
      </c>
      <c r="E7616" s="2">
        <f t="shared" si="1417"/>
        <v>4.6419058404471247</v>
      </c>
      <c r="F7616" s="2">
        <f t="shared" si="1425"/>
        <v>0</v>
      </c>
      <c r="G7616" s="2">
        <f t="shared" si="1426"/>
        <v>0</v>
      </c>
      <c r="H7616" s="2">
        <f>MIN(Inputs!$B$2, (Inputs!$B$14 - F7616)/Inputs!$B$15)</f>
        <v>170</v>
      </c>
      <c r="I7616" s="2">
        <f>MAX(MIN(Inputs!$B$2, F7616*Inputs!$B$16, Inputs!$B$14*Inputs!$B$4 - G7616), 0)</f>
        <v>0</v>
      </c>
      <c r="J7616" s="2">
        <f>MAX(MIN(Inputs!$B$2, F7616*Inputs!$B$16, (Inputs!$B$14-F7616)/Inputs!$B$15)*Inputs!$B$9, 0)</f>
        <v>0</v>
      </c>
      <c r="K7616" s="2">
        <f>MAX(E7616*Inputs!$B$5 - B7616 - Inputs!$B$8, 0) * H7616</f>
        <v>0</v>
      </c>
      <c r="L7616" s="2">
        <f>IF(B7616 &gt;= D7616*Inputs!$B$10, MAX(B7616 - E7616/Inputs!$B$5 - Inputs!$B$8, 0) * I7616, 0)</f>
        <v>0</v>
      </c>
      <c r="M7616" s="2">
        <f t="shared" si="1418"/>
        <v>0</v>
      </c>
      <c r="N7616" s="3" t="str">
        <f t="shared" si="1419"/>
        <v>Idle</v>
      </c>
      <c r="O7616" s="3" t="str">
        <f t="shared" si="1427"/>
        <v>Idle</v>
      </c>
      <c r="P7616" s="2">
        <f t="shared" si="1420"/>
        <v>0</v>
      </c>
      <c r="Q7616" s="2">
        <f t="shared" si="1421"/>
        <v>0</v>
      </c>
      <c r="R7616" s="2">
        <f t="shared" si="1422"/>
        <v>0</v>
      </c>
      <c r="S7616" s="2">
        <f t="shared" si="1423"/>
        <v>0</v>
      </c>
      <c r="T7616" s="2">
        <f t="shared" si="1424"/>
        <v>0</v>
      </c>
      <c r="U7616" s="2">
        <f>IF(O7616="Reg", R7616 * Inputs!$B$7, 0)</f>
        <v>0</v>
      </c>
      <c r="V7616" s="2">
        <f>MAX(F7616 + P7616*Inputs!$B$15 - (Q7616/Inputs!$B$16) - U7616, 0)</f>
        <v>0</v>
      </c>
    </row>
    <row r="7617" spans="1:22" x14ac:dyDescent="0.3">
      <c r="A7617" s="1">
        <v>46340.291666666657</v>
      </c>
      <c r="B7617" s="2">
        <v>0</v>
      </c>
      <c r="C7617" s="2">
        <v>10.86018968487023</v>
      </c>
      <c r="D7617" s="2">
        <f t="shared" si="1416"/>
        <v>38.317337156747023</v>
      </c>
      <c r="E7617" s="2">
        <f t="shared" si="1417"/>
        <v>9.3719978000071915</v>
      </c>
      <c r="F7617" s="2">
        <f t="shared" si="1425"/>
        <v>0</v>
      </c>
      <c r="G7617" s="2">
        <f t="shared" si="1426"/>
        <v>0</v>
      </c>
      <c r="H7617" s="2">
        <f>MIN(Inputs!$B$2, (Inputs!$B$14 - F7617)/Inputs!$B$15)</f>
        <v>170</v>
      </c>
      <c r="I7617" s="2">
        <f>MAX(MIN(Inputs!$B$2, F7617*Inputs!$B$16, Inputs!$B$14*Inputs!$B$4 - G7617), 0)</f>
        <v>0</v>
      </c>
      <c r="J7617" s="2">
        <f>MAX(MIN(Inputs!$B$2, F7617*Inputs!$B$16, (Inputs!$B$14-F7617)/Inputs!$B$15)*Inputs!$B$9, 0)</f>
        <v>0</v>
      </c>
      <c r="K7617" s="2">
        <f>MAX(E7617*Inputs!$B$5 - B7617 - Inputs!$B$8, 0) * H7617</f>
        <v>0</v>
      </c>
      <c r="L7617" s="2">
        <f>IF(B7617 &gt;= D7617*Inputs!$B$10, MAX(B7617 - E7617/Inputs!$B$5 - Inputs!$B$8, 0) * I7617, 0)</f>
        <v>0</v>
      </c>
      <c r="M7617" s="2">
        <f t="shared" si="1418"/>
        <v>0</v>
      </c>
      <c r="N7617" s="3" t="str">
        <f t="shared" si="1419"/>
        <v>Idle</v>
      </c>
      <c r="O7617" s="3" t="str">
        <f t="shared" si="1427"/>
        <v>Idle</v>
      </c>
      <c r="P7617" s="2">
        <f t="shared" si="1420"/>
        <v>0</v>
      </c>
      <c r="Q7617" s="2">
        <f t="shared" si="1421"/>
        <v>0</v>
      </c>
      <c r="R7617" s="2">
        <f t="shared" si="1422"/>
        <v>0</v>
      </c>
      <c r="S7617" s="2">
        <f t="shared" si="1423"/>
        <v>0</v>
      </c>
      <c r="T7617" s="2">
        <f t="shared" si="1424"/>
        <v>0</v>
      </c>
      <c r="U7617" s="2">
        <f>IF(O7617="Reg", R7617 * Inputs!$B$7, 0)</f>
        <v>0</v>
      </c>
      <c r="V7617" s="2">
        <f>MAX(F7617 + P7617*Inputs!$B$15 - (Q7617/Inputs!$B$16) - U7617, 0)</f>
        <v>0</v>
      </c>
    </row>
    <row r="7618" spans="1:22" x14ac:dyDescent="0.3">
      <c r="A7618" s="1">
        <v>46340.333333333343</v>
      </c>
      <c r="B7618" s="2">
        <v>0</v>
      </c>
      <c r="C7618" s="2">
        <v>1.595754327189193</v>
      </c>
      <c r="D7618" s="2">
        <f t="shared" ref="D7618:D7681" si="1428">AVERAGEIFS(B:B, A:A, "&gt;="&amp;INT(A7618), A:A, "&lt;"&amp;INT(A7618)+1)</f>
        <v>38.317337156747023</v>
      </c>
      <c r="E7618" s="2">
        <f t="shared" ref="E7618:E7681" si="1429">AVERAGE(B7618:B7623)</f>
        <v>17.123924151786884</v>
      </c>
      <c r="F7618" s="2">
        <f t="shared" si="1425"/>
        <v>0</v>
      </c>
      <c r="G7618" s="2">
        <f t="shared" si="1426"/>
        <v>0</v>
      </c>
      <c r="H7618" s="2">
        <f>MIN(Inputs!$B$2, (Inputs!$B$14 - F7618)/Inputs!$B$15)</f>
        <v>170</v>
      </c>
      <c r="I7618" s="2">
        <f>MAX(MIN(Inputs!$B$2, F7618*Inputs!$B$16, Inputs!$B$14*Inputs!$B$4 - G7618), 0)</f>
        <v>0</v>
      </c>
      <c r="J7618" s="2">
        <f>MAX(MIN(Inputs!$B$2, F7618*Inputs!$B$16, (Inputs!$B$14-F7618)/Inputs!$B$15)*Inputs!$B$9, 0)</f>
        <v>0</v>
      </c>
      <c r="K7618" s="2">
        <f>MAX(E7618*Inputs!$B$5 - B7618 - Inputs!$B$8, 0) * H7618</f>
        <v>0</v>
      </c>
      <c r="L7618" s="2">
        <f>IF(B7618 &gt;= D7618*Inputs!$B$10, MAX(B7618 - E7618/Inputs!$B$5 - Inputs!$B$8, 0) * I7618, 0)</f>
        <v>0</v>
      </c>
      <c r="M7618" s="2">
        <f t="shared" ref="M7618:M7681" si="1430">C7618 * J7618</f>
        <v>0</v>
      </c>
      <c r="N7618" s="3" t="str">
        <f t="shared" ref="N7618:N7681" si="1431">IF(MAX(K7618, L7618, M7618)&lt;=0, "Idle", IF(AND(M7618&gt;=K7618, M7618&gt;=L7618), "Reg", IF(L7618&gt;=K7618, "Discharge", "Charge")))</f>
        <v>Idle</v>
      </c>
      <c r="O7618" s="3" t="str">
        <f t="shared" si="1427"/>
        <v>Idle</v>
      </c>
      <c r="P7618" s="2">
        <f t="shared" ref="P7618:P7681" si="1432">IF(O7618="Charge", H7618, 0)</f>
        <v>0</v>
      </c>
      <c r="Q7618" s="2">
        <f t="shared" ref="Q7618:Q7681" si="1433">IF(O7618="Discharge", I7618, 0)</f>
        <v>0</v>
      </c>
      <c r="R7618" s="2">
        <f t="shared" ref="R7618:R7681" si="1434">IF(O7618="Reg", J7618, 0)</f>
        <v>0</v>
      </c>
      <c r="S7618" s="2">
        <f t="shared" ref="S7618:S7681" si="1435">(Q7618 - P7618) * B7618</f>
        <v>0</v>
      </c>
      <c r="T7618" s="2">
        <f t="shared" ref="T7618:T7681" si="1436">R7618 * C7618</f>
        <v>0</v>
      </c>
      <c r="U7618" s="2">
        <f>IF(O7618="Reg", R7618 * Inputs!$B$7, 0)</f>
        <v>0</v>
      </c>
      <c r="V7618" s="2">
        <f>MAX(F7618 + P7618*Inputs!$B$15 - (Q7618/Inputs!$B$16) - U7618, 0)</f>
        <v>0</v>
      </c>
    </row>
    <row r="7619" spans="1:22" x14ac:dyDescent="0.3">
      <c r="A7619" s="1">
        <v>46340.375</v>
      </c>
      <c r="B7619" s="2">
        <v>3.5003394108534698</v>
      </c>
      <c r="C7619" s="2">
        <v>5.9176150184500242</v>
      </c>
      <c r="D7619" s="2">
        <f t="shared" si="1428"/>
        <v>38.317337156747023</v>
      </c>
      <c r="E7619" s="2">
        <f t="shared" si="1429"/>
        <v>25.184429890973586</v>
      </c>
      <c r="F7619" s="2">
        <f t="shared" ref="F7619:F7682" si="1437">V7618</f>
        <v>0</v>
      </c>
      <c r="G7619" s="2">
        <f t="shared" ref="G7619:G7682" si="1438">IF(INT(A7619)=INT(A7618), G7618 + Q7618, 0)</f>
        <v>0</v>
      </c>
      <c r="H7619" s="2">
        <f>MIN(Inputs!$B$2, (Inputs!$B$14 - F7619)/Inputs!$B$15)</f>
        <v>170</v>
      </c>
      <c r="I7619" s="2">
        <f>MAX(MIN(Inputs!$B$2, F7619*Inputs!$B$16, Inputs!$B$14*Inputs!$B$4 - G7619), 0)</f>
        <v>0</v>
      </c>
      <c r="J7619" s="2">
        <f>MAX(MIN(Inputs!$B$2, F7619*Inputs!$B$16, (Inputs!$B$14-F7619)/Inputs!$B$15)*Inputs!$B$9, 0)</f>
        <v>0</v>
      </c>
      <c r="K7619" s="2">
        <f>MAX(E7619*Inputs!$B$5 - B7619 - Inputs!$B$8, 0) * H7619</f>
        <v>0</v>
      </c>
      <c r="L7619" s="2">
        <f>IF(B7619 &gt;= D7619*Inputs!$B$10, MAX(B7619 - E7619/Inputs!$B$5 - Inputs!$B$8, 0) * I7619, 0)</f>
        <v>0</v>
      </c>
      <c r="M7619" s="2">
        <f t="shared" si="1430"/>
        <v>0</v>
      </c>
      <c r="N7619" s="3" t="str">
        <f t="shared" si="1431"/>
        <v>Idle</v>
      </c>
      <c r="O7619" s="3" t="str">
        <f t="shared" si="1427"/>
        <v>Idle</v>
      </c>
      <c r="P7619" s="2">
        <f t="shared" si="1432"/>
        <v>0</v>
      </c>
      <c r="Q7619" s="2">
        <f t="shared" si="1433"/>
        <v>0</v>
      </c>
      <c r="R7619" s="2">
        <f t="shared" si="1434"/>
        <v>0</v>
      </c>
      <c r="S7619" s="2">
        <f t="shared" si="1435"/>
        <v>0</v>
      </c>
      <c r="T7619" s="2">
        <f t="shared" si="1436"/>
        <v>0</v>
      </c>
      <c r="U7619" s="2">
        <f>IF(O7619="Reg", R7619 * Inputs!$B$7, 0)</f>
        <v>0</v>
      </c>
      <c r="V7619" s="2">
        <f>MAX(F7619 + P7619*Inputs!$B$15 - (Q7619/Inputs!$B$16) - U7619, 0)</f>
        <v>0</v>
      </c>
    </row>
    <row r="7620" spans="1:22" x14ac:dyDescent="0.3">
      <c r="A7620" s="1">
        <v>46340.416666666657</v>
      </c>
      <c r="B7620" s="2">
        <v>10.51023532412381</v>
      </c>
      <c r="C7620" s="2">
        <v>3.233901875181048</v>
      </c>
      <c r="D7620" s="2">
        <f t="shared" si="1428"/>
        <v>38.317337156747023</v>
      </c>
      <c r="E7620" s="2">
        <f t="shared" si="1429"/>
        <v>33.470515798558317</v>
      </c>
      <c r="F7620" s="2">
        <f t="shared" si="1437"/>
        <v>0</v>
      </c>
      <c r="G7620" s="2">
        <f t="shared" si="1438"/>
        <v>0</v>
      </c>
      <c r="H7620" s="2">
        <f>MIN(Inputs!$B$2, (Inputs!$B$14 - F7620)/Inputs!$B$15)</f>
        <v>170</v>
      </c>
      <c r="I7620" s="2">
        <f>MAX(MIN(Inputs!$B$2, F7620*Inputs!$B$16, Inputs!$B$14*Inputs!$B$4 - G7620), 0)</f>
        <v>0</v>
      </c>
      <c r="J7620" s="2">
        <f>MAX(MIN(Inputs!$B$2, F7620*Inputs!$B$16, (Inputs!$B$14-F7620)/Inputs!$B$15)*Inputs!$B$9, 0)</f>
        <v>0</v>
      </c>
      <c r="K7620" s="2">
        <f>MAX(E7620*Inputs!$B$5 - B7620 - Inputs!$B$8, 0) * H7620</f>
        <v>0</v>
      </c>
      <c r="L7620" s="2">
        <f>IF(B7620 &gt;= D7620*Inputs!$B$10, MAX(B7620 - E7620/Inputs!$B$5 - Inputs!$B$8, 0) * I7620, 0)</f>
        <v>0</v>
      </c>
      <c r="M7620" s="2">
        <f t="shared" si="1430"/>
        <v>0</v>
      </c>
      <c r="N7620" s="3" t="str">
        <f t="shared" si="1431"/>
        <v>Idle</v>
      </c>
      <c r="O7620" s="3" t="str">
        <f t="shared" ref="O7620:O7683" si="1439">IF(O7619&lt;&gt;O7618, O7619, N7620)</f>
        <v>Idle</v>
      </c>
      <c r="P7620" s="2">
        <f t="shared" si="1432"/>
        <v>0</v>
      </c>
      <c r="Q7620" s="2">
        <f t="shared" si="1433"/>
        <v>0</v>
      </c>
      <c r="R7620" s="2">
        <f t="shared" si="1434"/>
        <v>0</v>
      </c>
      <c r="S7620" s="2">
        <f t="shared" si="1435"/>
        <v>0</v>
      </c>
      <c r="T7620" s="2">
        <f t="shared" si="1436"/>
        <v>0</v>
      </c>
      <c r="U7620" s="2">
        <f>IF(O7620="Reg", R7620 * Inputs!$B$7, 0)</f>
        <v>0</v>
      </c>
      <c r="V7620" s="2">
        <f>MAX(F7620 + P7620*Inputs!$B$15 - (Q7620/Inputs!$B$16) - U7620, 0)</f>
        <v>0</v>
      </c>
    </row>
    <row r="7621" spans="1:22" x14ac:dyDescent="0.3">
      <c r="A7621" s="1">
        <v>46340.458333333343</v>
      </c>
      <c r="B7621" s="2">
        <v>13.840860307705469</v>
      </c>
      <c r="C7621" s="2">
        <v>12.13387985518473</v>
      </c>
      <c r="D7621" s="2">
        <f t="shared" si="1428"/>
        <v>38.317337156747023</v>
      </c>
      <c r="E7621" s="2">
        <f t="shared" si="1429"/>
        <v>42.842486639170012</v>
      </c>
      <c r="F7621" s="2">
        <f t="shared" si="1437"/>
        <v>0</v>
      </c>
      <c r="G7621" s="2">
        <f t="shared" si="1438"/>
        <v>0</v>
      </c>
      <c r="H7621" s="2">
        <f>MIN(Inputs!$B$2, (Inputs!$B$14 - F7621)/Inputs!$B$15)</f>
        <v>170</v>
      </c>
      <c r="I7621" s="2">
        <f>MAX(MIN(Inputs!$B$2, F7621*Inputs!$B$16, Inputs!$B$14*Inputs!$B$4 - G7621), 0)</f>
        <v>0</v>
      </c>
      <c r="J7621" s="2">
        <f>MAX(MIN(Inputs!$B$2, F7621*Inputs!$B$16, (Inputs!$B$14-F7621)/Inputs!$B$15)*Inputs!$B$9, 0)</f>
        <v>0</v>
      </c>
      <c r="K7621" s="2">
        <f>MAX(E7621*Inputs!$B$5 - B7621 - Inputs!$B$8, 0) * H7621</f>
        <v>656.28974890990423</v>
      </c>
      <c r="L7621" s="2">
        <f>IF(B7621 &gt;= D7621*Inputs!$B$10, MAX(B7621 - E7621/Inputs!$B$5 - Inputs!$B$8, 0) * I7621, 0)</f>
        <v>0</v>
      </c>
      <c r="M7621" s="2">
        <f t="shared" si="1430"/>
        <v>0</v>
      </c>
      <c r="N7621" s="3" t="str">
        <f t="shared" si="1431"/>
        <v>Charge</v>
      </c>
      <c r="O7621" s="3" t="str">
        <f t="shared" si="1439"/>
        <v>Charge</v>
      </c>
      <c r="P7621" s="2">
        <f t="shared" si="1432"/>
        <v>170</v>
      </c>
      <c r="Q7621" s="2">
        <f t="shared" si="1433"/>
        <v>0</v>
      </c>
      <c r="R7621" s="2">
        <f t="shared" si="1434"/>
        <v>0</v>
      </c>
      <c r="S7621" s="2">
        <f t="shared" si="1435"/>
        <v>-2352.9462523099296</v>
      </c>
      <c r="T7621" s="2">
        <f t="shared" si="1436"/>
        <v>0</v>
      </c>
      <c r="U7621" s="2">
        <f>IF(O7621="Reg", R7621 * Inputs!$B$7, 0)</f>
        <v>0</v>
      </c>
      <c r="V7621" s="2">
        <f>MAX(F7621 + P7621*Inputs!$B$15 - (Q7621/Inputs!$B$16) - U7621, 0)</f>
        <v>170</v>
      </c>
    </row>
    <row r="7622" spans="1:22" x14ac:dyDescent="0.3">
      <c r="A7622" s="1">
        <v>46340.5</v>
      </c>
      <c r="B7622" s="2">
        <v>28.380551757360401</v>
      </c>
      <c r="C7622" s="2">
        <v>2.6596358143136571</v>
      </c>
      <c r="D7622" s="2">
        <f t="shared" si="1428"/>
        <v>38.317337156747023</v>
      </c>
      <c r="E7622" s="2">
        <f t="shared" si="1429"/>
        <v>52.025623650151772</v>
      </c>
      <c r="F7622" s="2">
        <f t="shared" si="1437"/>
        <v>170</v>
      </c>
      <c r="G7622" s="2">
        <f t="shared" si="1438"/>
        <v>0</v>
      </c>
      <c r="H7622" s="2">
        <f>MIN(Inputs!$B$2, (Inputs!$B$14 - F7622)/Inputs!$B$15)</f>
        <v>170</v>
      </c>
      <c r="I7622" s="2">
        <f>MAX(MIN(Inputs!$B$2, F7622*Inputs!$B$16, Inputs!$B$14*Inputs!$B$4 - G7622), 0)</f>
        <v>170</v>
      </c>
      <c r="J7622" s="2">
        <f>MAX(MIN(Inputs!$B$2, F7622*Inputs!$B$16, (Inputs!$B$14-F7622)/Inputs!$B$15)*Inputs!$B$9, 0)</f>
        <v>136</v>
      </c>
      <c r="K7622" s="2">
        <f>MAX(E7622*Inputs!$B$5 - B7622 - Inputs!$B$8, 0) * H7622</f>
        <v>0</v>
      </c>
      <c r="L7622" s="2">
        <f>IF(B7622 &gt;= D7622*Inputs!$B$10, MAX(B7622 - E7622/Inputs!$B$5 - Inputs!$B$8, 0) * I7622, 0)</f>
        <v>0</v>
      </c>
      <c r="M7622" s="2">
        <f t="shared" si="1430"/>
        <v>361.71047074665739</v>
      </c>
      <c r="N7622" s="3" t="str">
        <f t="shared" si="1431"/>
        <v>Reg</v>
      </c>
      <c r="O7622" s="3" t="str">
        <f t="shared" si="1439"/>
        <v>Charge</v>
      </c>
      <c r="P7622" s="2">
        <f t="shared" si="1432"/>
        <v>170</v>
      </c>
      <c r="Q7622" s="2">
        <f t="shared" si="1433"/>
        <v>0</v>
      </c>
      <c r="R7622" s="2">
        <f t="shared" si="1434"/>
        <v>0</v>
      </c>
      <c r="S7622" s="2">
        <f t="shared" si="1435"/>
        <v>-4824.6937987512683</v>
      </c>
      <c r="T7622" s="2">
        <f t="shared" si="1436"/>
        <v>0</v>
      </c>
      <c r="U7622" s="2">
        <f>IF(O7622="Reg", R7622 * Inputs!$B$7, 0)</f>
        <v>0</v>
      </c>
      <c r="V7622" s="2">
        <f>MAX(F7622 + P7622*Inputs!$B$15 - (Q7622/Inputs!$B$16) - U7622, 0)</f>
        <v>340</v>
      </c>
    </row>
    <row r="7623" spans="1:22" x14ac:dyDescent="0.3">
      <c r="A7623" s="1">
        <v>46340.541666666657</v>
      </c>
      <c r="B7623" s="2">
        <v>46.511558110678173</v>
      </c>
      <c r="C7623" s="2">
        <v>10.453341425073679</v>
      </c>
      <c r="D7623" s="2">
        <f t="shared" si="1428"/>
        <v>38.317337156747023</v>
      </c>
      <c r="E7623" s="2">
        <f t="shared" si="1429"/>
        <v>58.354677608445279</v>
      </c>
      <c r="F7623" s="2">
        <f t="shared" si="1437"/>
        <v>340</v>
      </c>
      <c r="G7623" s="2">
        <f t="shared" si="1438"/>
        <v>0</v>
      </c>
      <c r="H7623" s="2">
        <f>MIN(Inputs!$B$2, (Inputs!$B$14 - F7623)/Inputs!$B$15)</f>
        <v>0</v>
      </c>
      <c r="I7623" s="2">
        <f>MAX(MIN(Inputs!$B$2, F7623*Inputs!$B$16, Inputs!$B$14*Inputs!$B$4 - G7623), 0)</f>
        <v>170</v>
      </c>
      <c r="J7623" s="2">
        <f>MAX(MIN(Inputs!$B$2, F7623*Inputs!$B$16, (Inputs!$B$14-F7623)/Inputs!$B$15)*Inputs!$B$9, 0)</f>
        <v>0</v>
      </c>
      <c r="K7623" s="2">
        <f>MAX(E7623*Inputs!$B$5 - B7623 - Inputs!$B$8, 0) * H7623</f>
        <v>0</v>
      </c>
      <c r="L7623" s="2">
        <f>IF(B7623 &gt;= D7623*Inputs!$B$10, MAX(B7623 - E7623/Inputs!$B$5 - Inputs!$B$8, 0) * I7623, 0)</f>
        <v>0</v>
      </c>
      <c r="M7623" s="2">
        <f t="shared" si="1430"/>
        <v>0</v>
      </c>
      <c r="N7623" s="3" t="str">
        <f t="shared" si="1431"/>
        <v>Idle</v>
      </c>
      <c r="O7623" s="3" t="str">
        <f t="shared" si="1439"/>
        <v>Idle</v>
      </c>
      <c r="P7623" s="2">
        <f t="shared" si="1432"/>
        <v>0</v>
      </c>
      <c r="Q7623" s="2">
        <f t="shared" si="1433"/>
        <v>0</v>
      </c>
      <c r="R7623" s="2">
        <f t="shared" si="1434"/>
        <v>0</v>
      </c>
      <c r="S7623" s="2">
        <f t="shared" si="1435"/>
        <v>0</v>
      </c>
      <c r="T7623" s="2">
        <f t="shared" si="1436"/>
        <v>0</v>
      </c>
      <c r="U7623" s="2">
        <f>IF(O7623="Reg", R7623 * Inputs!$B$7, 0)</f>
        <v>0</v>
      </c>
      <c r="V7623" s="2">
        <f>MAX(F7623 + P7623*Inputs!$B$15 - (Q7623/Inputs!$B$16) - U7623, 0)</f>
        <v>340</v>
      </c>
    </row>
    <row r="7624" spans="1:22" x14ac:dyDescent="0.3">
      <c r="A7624" s="1">
        <v>46340.583333333343</v>
      </c>
      <c r="B7624" s="2">
        <v>48.363034435120191</v>
      </c>
      <c r="C7624" s="2">
        <v>10.80499743693052</v>
      </c>
      <c r="D7624" s="2">
        <f t="shared" si="1428"/>
        <v>38.317337156747023</v>
      </c>
      <c r="E7624" s="2">
        <f t="shared" si="1429"/>
        <v>61.68091822583807</v>
      </c>
      <c r="F7624" s="2">
        <f t="shared" si="1437"/>
        <v>340</v>
      </c>
      <c r="G7624" s="2">
        <f t="shared" si="1438"/>
        <v>0</v>
      </c>
      <c r="H7624" s="2">
        <f>MIN(Inputs!$B$2, (Inputs!$B$14 - F7624)/Inputs!$B$15)</f>
        <v>0</v>
      </c>
      <c r="I7624" s="2">
        <f>MAX(MIN(Inputs!$B$2, F7624*Inputs!$B$16, Inputs!$B$14*Inputs!$B$4 - G7624), 0)</f>
        <v>170</v>
      </c>
      <c r="J7624" s="2">
        <f>MAX(MIN(Inputs!$B$2, F7624*Inputs!$B$16, (Inputs!$B$14-F7624)/Inputs!$B$15)*Inputs!$B$9, 0)</f>
        <v>0</v>
      </c>
      <c r="K7624" s="2">
        <f>MAX(E7624*Inputs!$B$5 - B7624 - Inputs!$B$8, 0) * H7624</f>
        <v>0</v>
      </c>
      <c r="L7624" s="2">
        <f>IF(B7624 &gt;= D7624*Inputs!$B$10, MAX(B7624 - E7624/Inputs!$B$5 - Inputs!$B$8, 0) * I7624, 0)</f>
        <v>0</v>
      </c>
      <c r="M7624" s="2">
        <f t="shared" si="1430"/>
        <v>0</v>
      </c>
      <c r="N7624" s="3" t="str">
        <f t="shared" si="1431"/>
        <v>Idle</v>
      </c>
      <c r="O7624" s="3" t="str">
        <f t="shared" si="1439"/>
        <v>Idle</v>
      </c>
      <c r="P7624" s="2">
        <f t="shared" si="1432"/>
        <v>0</v>
      </c>
      <c r="Q7624" s="2">
        <f t="shared" si="1433"/>
        <v>0</v>
      </c>
      <c r="R7624" s="2">
        <f t="shared" si="1434"/>
        <v>0</v>
      </c>
      <c r="S7624" s="2">
        <f t="shared" si="1435"/>
        <v>0</v>
      </c>
      <c r="T7624" s="2">
        <f t="shared" si="1436"/>
        <v>0</v>
      </c>
      <c r="U7624" s="2">
        <f>IF(O7624="Reg", R7624 * Inputs!$B$7, 0)</f>
        <v>0</v>
      </c>
      <c r="V7624" s="2">
        <f>MAX(F7624 + P7624*Inputs!$B$15 - (Q7624/Inputs!$B$16) - U7624, 0)</f>
        <v>340</v>
      </c>
    </row>
    <row r="7625" spans="1:22" x14ac:dyDescent="0.3">
      <c r="A7625" s="1">
        <v>46340.625</v>
      </c>
      <c r="B7625" s="2">
        <v>53.216854856361849</v>
      </c>
      <c r="C7625" s="2">
        <v>9.1961478431032511</v>
      </c>
      <c r="D7625" s="2">
        <f t="shared" si="1428"/>
        <v>38.317337156747023</v>
      </c>
      <c r="E7625" s="2">
        <f t="shared" si="1429"/>
        <v>91.318568860083474</v>
      </c>
      <c r="F7625" s="2">
        <f t="shared" si="1437"/>
        <v>340</v>
      </c>
      <c r="G7625" s="2">
        <f t="shared" si="1438"/>
        <v>0</v>
      </c>
      <c r="H7625" s="2">
        <f>MIN(Inputs!$B$2, (Inputs!$B$14 - F7625)/Inputs!$B$15)</f>
        <v>0</v>
      </c>
      <c r="I7625" s="2">
        <f>MAX(MIN(Inputs!$B$2, F7625*Inputs!$B$16, Inputs!$B$14*Inputs!$B$4 - G7625), 0)</f>
        <v>170</v>
      </c>
      <c r="J7625" s="2">
        <f>MAX(MIN(Inputs!$B$2, F7625*Inputs!$B$16, (Inputs!$B$14-F7625)/Inputs!$B$15)*Inputs!$B$9, 0)</f>
        <v>0</v>
      </c>
      <c r="K7625" s="2">
        <f>MAX(E7625*Inputs!$B$5 - B7625 - Inputs!$B$8, 0) * H7625</f>
        <v>0</v>
      </c>
      <c r="L7625" s="2">
        <f>IF(B7625 &gt;= D7625*Inputs!$B$10, MAX(B7625 - E7625/Inputs!$B$5 - Inputs!$B$8, 0) * I7625, 0)</f>
        <v>0</v>
      </c>
      <c r="M7625" s="2">
        <f t="shared" si="1430"/>
        <v>0</v>
      </c>
      <c r="N7625" s="3" t="str">
        <f t="shared" si="1431"/>
        <v>Idle</v>
      </c>
      <c r="O7625" s="3" t="str">
        <f t="shared" si="1439"/>
        <v>Idle</v>
      </c>
      <c r="P7625" s="2">
        <f t="shared" si="1432"/>
        <v>0</v>
      </c>
      <c r="Q7625" s="2">
        <f t="shared" si="1433"/>
        <v>0</v>
      </c>
      <c r="R7625" s="2">
        <f t="shared" si="1434"/>
        <v>0</v>
      </c>
      <c r="S7625" s="2">
        <f t="shared" si="1435"/>
        <v>0</v>
      </c>
      <c r="T7625" s="2">
        <f t="shared" si="1436"/>
        <v>0</v>
      </c>
      <c r="U7625" s="2">
        <f>IF(O7625="Reg", R7625 * Inputs!$B$7, 0)</f>
        <v>0</v>
      </c>
      <c r="V7625" s="2">
        <f>MAX(F7625 + P7625*Inputs!$B$15 - (Q7625/Inputs!$B$16) - U7625, 0)</f>
        <v>340</v>
      </c>
    </row>
    <row r="7626" spans="1:22" x14ac:dyDescent="0.3">
      <c r="A7626" s="1">
        <v>46340.666666666657</v>
      </c>
      <c r="B7626" s="2">
        <v>66.742060367793997</v>
      </c>
      <c r="C7626" s="2">
        <v>25.281085929559211</v>
      </c>
      <c r="D7626" s="2">
        <f t="shared" si="1428"/>
        <v>38.317337156747023</v>
      </c>
      <c r="E7626" s="2">
        <f t="shared" si="1429"/>
        <v>91.89855225847937</v>
      </c>
      <c r="F7626" s="2">
        <f t="shared" si="1437"/>
        <v>340</v>
      </c>
      <c r="G7626" s="2">
        <f t="shared" si="1438"/>
        <v>0</v>
      </c>
      <c r="H7626" s="2">
        <f>MIN(Inputs!$B$2, (Inputs!$B$14 - F7626)/Inputs!$B$15)</f>
        <v>0</v>
      </c>
      <c r="I7626" s="2">
        <f>MAX(MIN(Inputs!$B$2, F7626*Inputs!$B$16, Inputs!$B$14*Inputs!$B$4 - G7626), 0)</f>
        <v>170</v>
      </c>
      <c r="J7626" s="2">
        <f>MAX(MIN(Inputs!$B$2, F7626*Inputs!$B$16, (Inputs!$B$14-F7626)/Inputs!$B$15)*Inputs!$B$9, 0)</f>
        <v>0</v>
      </c>
      <c r="K7626" s="2">
        <f>MAX(E7626*Inputs!$B$5 - B7626 - Inputs!$B$8, 0) * H7626</f>
        <v>0</v>
      </c>
      <c r="L7626" s="2">
        <f>IF(B7626 &gt;= D7626*Inputs!$B$10, MAX(B7626 - E7626/Inputs!$B$5 - Inputs!$B$8, 0) * I7626, 0)</f>
        <v>0</v>
      </c>
      <c r="M7626" s="2">
        <f t="shared" si="1430"/>
        <v>0</v>
      </c>
      <c r="N7626" s="3" t="str">
        <f t="shared" si="1431"/>
        <v>Idle</v>
      </c>
      <c r="O7626" s="3" t="str">
        <f t="shared" si="1439"/>
        <v>Idle</v>
      </c>
      <c r="P7626" s="2">
        <f t="shared" si="1432"/>
        <v>0</v>
      </c>
      <c r="Q7626" s="2">
        <f t="shared" si="1433"/>
        <v>0</v>
      </c>
      <c r="R7626" s="2">
        <f t="shared" si="1434"/>
        <v>0</v>
      </c>
      <c r="S7626" s="2">
        <f t="shared" si="1435"/>
        <v>0</v>
      </c>
      <c r="T7626" s="2">
        <f t="shared" si="1436"/>
        <v>0</v>
      </c>
      <c r="U7626" s="2">
        <f>IF(O7626="Reg", R7626 * Inputs!$B$7, 0)</f>
        <v>0</v>
      </c>
      <c r="V7626" s="2">
        <f>MAX(F7626 + P7626*Inputs!$B$15 - (Q7626/Inputs!$B$16) - U7626, 0)</f>
        <v>340</v>
      </c>
    </row>
    <row r="7627" spans="1:22" x14ac:dyDescent="0.3">
      <c r="A7627" s="1">
        <v>46340.708333333343</v>
      </c>
      <c r="B7627" s="2">
        <v>68.939682373595971</v>
      </c>
      <c r="C7627" s="2">
        <v>10.40405309844404</v>
      </c>
      <c r="D7627" s="2">
        <f t="shared" si="1428"/>
        <v>38.317337156747023</v>
      </c>
      <c r="E7627" s="2">
        <f t="shared" si="1429"/>
        <v>89.04211247377755</v>
      </c>
      <c r="F7627" s="2">
        <f t="shared" si="1437"/>
        <v>340</v>
      </c>
      <c r="G7627" s="2">
        <f t="shared" si="1438"/>
        <v>0</v>
      </c>
      <c r="H7627" s="2">
        <f>MIN(Inputs!$B$2, (Inputs!$B$14 - F7627)/Inputs!$B$15)</f>
        <v>0</v>
      </c>
      <c r="I7627" s="2">
        <f>MAX(MIN(Inputs!$B$2, F7627*Inputs!$B$16, Inputs!$B$14*Inputs!$B$4 - G7627), 0)</f>
        <v>170</v>
      </c>
      <c r="J7627" s="2">
        <f>MAX(MIN(Inputs!$B$2, F7627*Inputs!$B$16, (Inputs!$B$14-F7627)/Inputs!$B$15)*Inputs!$B$9, 0)</f>
        <v>0</v>
      </c>
      <c r="K7627" s="2">
        <f>MAX(E7627*Inputs!$B$5 - B7627 - Inputs!$B$8, 0) * H7627</f>
        <v>0</v>
      </c>
      <c r="L7627" s="2">
        <f>IF(B7627 &gt;= D7627*Inputs!$B$10, MAX(B7627 - E7627/Inputs!$B$5 - Inputs!$B$8, 0) * I7627, 0)</f>
        <v>0</v>
      </c>
      <c r="M7627" s="2">
        <f t="shared" si="1430"/>
        <v>0</v>
      </c>
      <c r="N7627" s="3" t="str">
        <f t="shared" si="1431"/>
        <v>Idle</v>
      </c>
      <c r="O7627" s="3" t="str">
        <f t="shared" si="1439"/>
        <v>Idle</v>
      </c>
      <c r="P7627" s="2">
        <f t="shared" si="1432"/>
        <v>0</v>
      </c>
      <c r="Q7627" s="2">
        <f t="shared" si="1433"/>
        <v>0</v>
      </c>
      <c r="R7627" s="2">
        <f t="shared" si="1434"/>
        <v>0</v>
      </c>
      <c r="S7627" s="2">
        <f t="shared" si="1435"/>
        <v>0</v>
      </c>
      <c r="T7627" s="2">
        <f t="shared" si="1436"/>
        <v>0</v>
      </c>
      <c r="U7627" s="2">
        <f>IF(O7627="Reg", R7627 * Inputs!$B$7, 0)</f>
        <v>0</v>
      </c>
      <c r="V7627" s="2">
        <f>MAX(F7627 + P7627*Inputs!$B$15 - (Q7627/Inputs!$B$16) - U7627, 0)</f>
        <v>340</v>
      </c>
    </row>
    <row r="7628" spans="1:22" x14ac:dyDescent="0.3">
      <c r="A7628" s="1">
        <v>46340.75</v>
      </c>
      <c r="B7628" s="2">
        <v>66.354875507121434</v>
      </c>
      <c r="C7628" s="2">
        <v>13.849305055892261</v>
      </c>
      <c r="D7628" s="2">
        <f t="shared" si="1428"/>
        <v>38.317337156747023</v>
      </c>
      <c r="E7628" s="2">
        <f t="shared" si="1429"/>
        <v>84.507733638005277</v>
      </c>
      <c r="F7628" s="2">
        <f t="shared" si="1437"/>
        <v>340</v>
      </c>
      <c r="G7628" s="2">
        <f t="shared" si="1438"/>
        <v>0</v>
      </c>
      <c r="H7628" s="2">
        <f>MIN(Inputs!$B$2, (Inputs!$B$14 - F7628)/Inputs!$B$15)</f>
        <v>0</v>
      </c>
      <c r="I7628" s="2">
        <f>MAX(MIN(Inputs!$B$2, F7628*Inputs!$B$16, Inputs!$B$14*Inputs!$B$4 - G7628), 0)</f>
        <v>170</v>
      </c>
      <c r="J7628" s="2">
        <f>MAX(MIN(Inputs!$B$2, F7628*Inputs!$B$16, (Inputs!$B$14-F7628)/Inputs!$B$15)*Inputs!$B$9, 0)</f>
        <v>0</v>
      </c>
      <c r="K7628" s="2">
        <f>MAX(E7628*Inputs!$B$5 - B7628 - Inputs!$B$8, 0) * H7628</f>
        <v>0</v>
      </c>
      <c r="L7628" s="2">
        <f>IF(B7628 &gt;= D7628*Inputs!$B$10, MAX(B7628 - E7628/Inputs!$B$5 - Inputs!$B$8, 0) * I7628, 0)</f>
        <v>0</v>
      </c>
      <c r="M7628" s="2">
        <f t="shared" si="1430"/>
        <v>0</v>
      </c>
      <c r="N7628" s="3" t="str">
        <f t="shared" si="1431"/>
        <v>Idle</v>
      </c>
      <c r="O7628" s="3" t="str">
        <f t="shared" si="1439"/>
        <v>Idle</v>
      </c>
      <c r="P7628" s="2">
        <f t="shared" si="1432"/>
        <v>0</v>
      </c>
      <c r="Q7628" s="2">
        <f t="shared" si="1433"/>
        <v>0</v>
      </c>
      <c r="R7628" s="2">
        <f t="shared" si="1434"/>
        <v>0</v>
      </c>
      <c r="S7628" s="2">
        <f t="shared" si="1435"/>
        <v>0</v>
      </c>
      <c r="T7628" s="2">
        <f t="shared" si="1436"/>
        <v>0</v>
      </c>
      <c r="U7628" s="2">
        <f>IF(O7628="Reg", R7628 * Inputs!$B$7, 0)</f>
        <v>0</v>
      </c>
      <c r="V7628" s="2">
        <f>MAX(F7628 + P7628*Inputs!$B$15 - (Q7628/Inputs!$B$16) - U7628, 0)</f>
        <v>340</v>
      </c>
    </row>
    <row r="7629" spans="1:22" x14ac:dyDescent="0.3">
      <c r="A7629" s="1">
        <v>46340.791666666657</v>
      </c>
      <c r="B7629" s="2">
        <v>66.469001815035</v>
      </c>
      <c r="C7629" s="2">
        <v>2.612016820167633</v>
      </c>
      <c r="D7629" s="2">
        <f t="shared" si="1428"/>
        <v>38.317337156747023</v>
      </c>
      <c r="E7629" s="2">
        <f t="shared" si="1429"/>
        <v>77.880542444917026</v>
      </c>
      <c r="F7629" s="2">
        <f t="shared" si="1437"/>
        <v>340</v>
      </c>
      <c r="G7629" s="2">
        <f t="shared" si="1438"/>
        <v>0</v>
      </c>
      <c r="H7629" s="2">
        <f>MIN(Inputs!$B$2, (Inputs!$B$14 - F7629)/Inputs!$B$15)</f>
        <v>0</v>
      </c>
      <c r="I7629" s="2">
        <f>MAX(MIN(Inputs!$B$2, F7629*Inputs!$B$16, Inputs!$B$14*Inputs!$B$4 - G7629), 0)</f>
        <v>170</v>
      </c>
      <c r="J7629" s="2">
        <f>MAX(MIN(Inputs!$B$2, F7629*Inputs!$B$16, (Inputs!$B$14-F7629)/Inputs!$B$15)*Inputs!$B$9, 0)</f>
        <v>0</v>
      </c>
      <c r="K7629" s="2">
        <f>MAX(E7629*Inputs!$B$5 - B7629 - Inputs!$B$8, 0) * H7629</f>
        <v>0</v>
      </c>
      <c r="L7629" s="2">
        <f>IF(B7629 &gt;= D7629*Inputs!$B$10, MAX(B7629 - E7629/Inputs!$B$5 - Inputs!$B$8, 0) * I7629, 0)</f>
        <v>0</v>
      </c>
      <c r="M7629" s="2">
        <f t="shared" si="1430"/>
        <v>0</v>
      </c>
      <c r="N7629" s="3" t="str">
        <f t="shared" si="1431"/>
        <v>Idle</v>
      </c>
      <c r="O7629" s="3" t="str">
        <f t="shared" si="1439"/>
        <v>Idle</v>
      </c>
      <c r="P7629" s="2">
        <f t="shared" si="1432"/>
        <v>0</v>
      </c>
      <c r="Q7629" s="2">
        <f t="shared" si="1433"/>
        <v>0</v>
      </c>
      <c r="R7629" s="2">
        <f t="shared" si="1434"/>
        <v>0</v>
      </c>
      <c r="S7629" s="2">
        <f t="shared" si="1435"/>
        <v>0</v>
      </c>
      <c r="T7629" s="2">
        <f t="shared" si="1436"/>
        <v>0</v>
      </c>
      <c r="U7629" s="2">
        <f>IF(O7629="Reg", R7629 * Inputs!$B$7, 0)</f>
        <v>0</v>
      </c>
      <c r="V7629" s="2">
        <f>MAX(F7629 + P7629*Inputs!$B$15 - (Q7629/Inputs!$B$16) - U7629, 0)</f>
        <v>340</v>
      </c>
    </row>
    <row r="7630" spans="1:22" x14ac:dyDescent="0.3">
      <c r="A7630" s="1">
        <v>46340.833333333343</v>
      </c>
      <c r="B7630" s="2">
        <v>226.18893824059259</v>
      </c>
      <c r="C7630" s="2">
        <v>7.8254303363458364</v>
      </c>
      <c r="D7630" s="2">
        <f t="shared" si="1428"/>
        <v>38.317337156747023</v>
      </c>
      <c r="E7630" s="2">
        <f t="shared" si="1429"/>
        <v>70.119697651679601</v>
      </c>
      <c r="F7630" s="2">
        <f t="shared" si="1437"/>
        <v>340</v>
      </c>
      <c r="G7630" s="2">
        <f t="shared" si="1438"/>
        <v>0</v>
      </c>
      <c r="H7630" s="2">
        <f>MIN(Inputs!$B$2, (Inputs!$B$14 - F7630)/Inputs!$B$15)</f>
        <v>0</v>
      </c>
      <c r="I7630" s="2">
        <f>MAX(MIN(Inputs!$B$2, F7630*Inputs!$B$16, Inputs!$B$14*Inputs!$B$4 - G7630), 0)</f>
        <v>170</v>
      </c>
      <c r="J7630" s="2">
        <f>MAX(MIN(Inputs!$B$2, F7630*Inputs!$B$16, (Inputs!$B$14-F7630)/Inputs!$B$15)*Inputs!$B$9, 0)</f>
        <v>0</v>
      </c>
      <c r="K7630" s="2">
        <f>MAX(E7630*Inputs!$B$5 - B7630 - Inputs!$B$8, 0) * H7630</f>
        <v>0</v>
      </c>
      <c r="L7630" s="2">
        <f>IF(B7630 &gt;= D7630*Inputs!$B$10, MAX(B7630 - E7630/Inputs!$B$5 - Inputs!$B$8, 0) * I7630, 0)</f>
        <v>21506.268818189907</v>
      </c>
      <c r="M7630" s="2">
        <f t="shared" si="1430"/>
        <v>0</v>
      </c>
      <c r="N7630" s="3" t="str">
        <f t="shared" si="1431"/>
        <v>Discharge</v>
      </c>
      <c r="O7630" s="3" t="str">
        <f t="shared" si="1439"/>
        <v>Discharge</v>
      </c>
      <c r="P7630" s="2">
        <f t="shared" si="1432"/>
        <v>0</v>
      </c>
      <c r="Q7630" s="2">
        <f t="shared" si="1433"/>
        <v>170</v>
      </c>
      <c r="R7630" s="2">
        <f t="shared" si="1434"/>
        <v>0</v>
      </c>
      <c r="S7630" s="2">
        <f t="shared" si="1435"/>
        <v>38452.119500900742</v>
      </c>
      <c r="T7630" s="2">
        <f t="shared" si="1436"/>
        <v>0</v>
      </c>
      <c r="U7630" s="2">
        <f>IF(O7630="Reg", R7630 * Inputs!$B$7, 0)</f>
        <v>0</v>
      </c>
      <c r="V7630" s="2">
        <f>MAX(F7630 + P7630*Inputs!$B$15 - (Q7630/Inputs!$B$16) - U7630, 0)</f>
        <v>170</v>
      </c>
    </row>
    <row r="7631" spans="1:22" x14ac:dyDescent="0.3">
      <c r="A7631" s="1">
        <v>46340.875</v>
      </c>
      <c r="B7631" s="2">
        <v>56.69675524673724</v>
      </c>
      <c r="C7631" s="2">
        <v>4.9037179203611858</v>
      </c>
      <c r="D7631" s="2">
        <f t="shared" si="1428"/>
        <v>38.317337156747023</v>
      </c>
      <c r="E7631" s="2">
        <f t="shared" si="1429"/>
        <v>35.644652797630663</v>
      </c>
      <c r="F7631" s="2">
        <f t="shared" si="1437"/>
        <v>170</v>
      </c>
      <c r="G7631" s="2">
        <f t="shared" si="1438"/>
        <v>170</v>
      </c>
      <c r="H7631" s="2">
        <f>MIN(Inputs!$B$2, (Inputs!$B$14 - F7631)/Inputs!$B$15)</f>
        <v>170</v>
      </c>
      <c r="I7631" s="2">
        <f>MAX(MIN(Inputs!$B$2, F7631*Inputs!$B$16, Inputs!$B$14*Inputs!$B$4 - G7631), 0)</f>
        <v>170</v>
      </c>
      <c r="J7631" s="2">
        <f>MAX(MIN(Inputs!$B$2, F7631*Inputs!$B$16, (Inputs!$B$14-F7631)/Inputs!$B$15)*Inputs!$B$9, 0)</f>
        <v>136</v>
      </c>
      <c r="K7631" s="2">
        <f>MAX(E7631*Inputs!$B$5 - B7631 - Inputs!$B$8, 0) * H7631</f>
        <v>0</v>
      </c>
      <c r="L7631" s="2">
        <f>IF(B7631 &gt;= D7631*Inputs!$B$10, MAX(B7631 - E7631/Inputs!$B$5 - Inputs!$B$8, 0) * I7631, 0)</f>
        <v>0</v>
      </c>
      <c r="M7631" s="2">
        <f t="shared" si="1430"/>
        <v>666.90563716912129</v>
      </c>
      <c r="N7631" s="3" t="str">
        <f t="shared" si="1431"/>
        <v>Reg</v>
      </c>
      <c r="O7631" s="3" t="str">
        <f t="shared" si="1439"/>
        <v>Discharge</v>
      </c>
      <c r="P7631" s="2">
        <f t="shared" si="1432"/>
        <v>0</v>
      </c>
      <c r="Q7631" s="2">
        <f t="shared" si="1433"/>
        <v>170</v>
      </c>
      <c r="R7631" s="2">
        <f t="shared" si="1434"/>
        <v>0</v>
      </c>
      <c r="S7631" s="2">
        <f t="shared" si="1435"/>
        <v>9638.4483919453305</v>
      </c>
      <c r="T7631" s="2">
        <f t="shared" si="1436"/>
        <v>0</v>
      </c>
      <c r="U7631" s="2">
        <f>IF(O7631="Reg", R7631 * Inputs!$B$7, 0)</f>
        <v>0</v>
      </c>
      <c r="V7631" s="2">
        <f>MAX(F7631 + P7631*Inputs!$B$15 - (Q7631/Inputs!$B$16) - U7631, 0)</f>
        <v>0</v>
      </c>
    </row>
    <row r="7632" spans="1:22" x14ac:dyDescent="0.3">
      <c r="A7632" s="1">
        <v>46340.916666666657</v>
      </c>
      <c r="B7632" s="2">
        <v>49.60342165958312</v>
      </c>
      <c r="C7632" s="2">
        <v>16.984702124313721</v>
      </c>
      <c r="D7632" s="2">
        <f t="shared" si="1428"/>
        <v>38.317337156747023</v>
      </c>
      <c r="E7632" s="2">
        <f t="shared" si="1429"/>
        <v>27.284158848134595</v>
      </c>
      <c r="F7632" s="2">
        <f t="shared" si="1437"/>
        <v>0</v>
      </c>
      <c r="G7632" s="2">
        <f t="shared" si="1438"/>
        <v>340</v>
      </c>
      <c r="H7632" s="2">
        <f>MIN(Inputs!$B$2, (Inputs!$B$14 - F7632)/Inputs!$B$15)</f>
        <v>170</v>
      </c>
      <c r="I7632" s="2">
        <f>MAX(MIN(Inputs!$B$2, F7632*Inputs!$B$16, Inputs!$B$14*Inputs!$B$4 - G7632), 0)</f>
        <v>0</v>
      </c>
      <c r="J7632" s="2">
        <f>MAX(MIN(Inputs!$B$2, F7632*Inputs!$B$16, (Inputs!$B$14-F7632)/Inputs!$B$15)*Inputs!$B$9, 0)</f>
        <v>0</v>
      </c>
      <c r="K7632" s="2">
        <f>MAX(E7632*Inputs!$B$5 - B7632 - Inputs!$B$8, 0) * H7632</f>
        <v>0</v>
      </c>
      <c r="L7632" s="2">
        <f>IF(B7632 &gt;= D7632*Inputs!$B$10, MAX(B7632 - E7632/Inputs!$B$5 - Inputs!$B$8, 0) * I7632, 0)</f>
        <v>0</v>
      </c>
      <c r="M7632" s="2">
        <f t="shared" si="1430"/>
        <v>0</v>
      </c>
      <c r="N7632" s="3" t="str">
        <f t="shared" si="1431"/>
        <v>Idle</v>
      </c>
      <c r="O7632" s="3" t="str">
        <f t="shared" si="1439"/>
        <v>Idle</v>
      </c>
      <c r="P7632" s="2">
        <f t="shared" si="1432"/>
        <v>0</v>
      </c>
      <c r="Q7632" s="2">
        <f t="shared" si="1433"/>
        <v>0</v>
      </c>
      <c r="R7632" s="2">
        <f t="shared" si="1434"/>
        <v>0</v>
      </c>
      <c r="S7632" s="2">
        <f t="shared" si="1435"/>
        <v>0</v>
      </c>
      <c r="T7632" s="2">
        <f t="shared" si="1436"/>
        <v>0</v>
      </c>
      <c r="U7632" s="2">
        <f>IF(O7632="Reg", R7632 * Inputs!$B$7, 0)</f>
        <v>0</v>
      </c>
      <c r="V7632" s="2">
        <f>MAX(F7632 + P7632*Inputs!$B$15 - (Q7632/Inputs!$B$16) - U7632, 0)</f>
        <v>0</v>
      </c>
    </row>
    <row r="7633" spans="1:22" x14ac:dyDescent="0.3">
      <c r="A7633" s="1">
        <v>46340.958333333343</v>
      </c>
      <c r="B7633" s="2">
        <v>41.733409358962398</v>
      </c>
      <c r="C7633" s="2">
        <v>15.7956565437704</v>
      </c>
      <c r="D7633" s="2">
        <f t="shared" si="1428"/>
        <v>38.317337156747023</v>
      </c>
      <c r="E7633" s="2">
        <f t="shared" si="1429"/>
        <v>19.683057536076735</v>
      </c>
      <c r="F7633" s="2">
        <f t="shared" si="1437"/>
        <v>0</v>
      </c>
      <c r="G7633" s="2">
        <f t="shared" si="1438"/>
        <v>340</v>
      </c>
      <c r="H7633" s="2">
        <f>MIN(Inputs!$B$2, (Inputs!$B$14 - F7633)/Inputs!$B$15)</f>
        <v>170</v>
      </c>
      <c r="I7633" s="2">
        <f>MAX(MIN(Inputs!$B$2, F7633*Inputs!$B$16, Inputs!$B$14*Inputs!$B$4 - G7633), 0)</f>
        <v>0</v>
      </c>
      <c r="J7633" s="2">
        <f>MAX(MIN(Inputs!$B$2, F7633*Inputs!$B$16, (Inputs!$B$14-F7633)/Inputs!$B$15)*Inputs!$B$9, 0)</f>
        <v>0</v>
      </c>
      <c r="K7633" s="2">
        <f>MAX(E7633*Inputs!$B$5 - B7633 - Inputs!$B$8, 0) * H7633</f>
        <v>0</v>
      </c>
      <c r="L7633" s="2">
        <f>IF(B7633 &gt;= D7633*Inputs!$B$10, MAX(B7633 - E7633/Inputs!$B$5 - Inputs!$B$8, 0) * I7633, 0)</f>
        <v>0</v>
      </c>
      <c r="M7633" s="2">
        <f t="shared" si="1430"/>
        <v>0</v>
      </c>
      <c r="N7633" s="3" t="str">
        <f t="shared" si="1431"/>
        <v>Idle</v>
      </c>
      <c r="O7633" s="3" t="str">
        <f t="shared" si="1439"/>
        <v>Idle</v>
      </c>
      <c r="P7633" s="2">
        <f t="shared" si="1432"/>
        <v>0</v>
      </c>
      <c r="Q7633" s="2">
        <f t="shared" si="1433"/>
        <v>0</v>
      </c>
      <c r="R7633" s="2">
        <f t="shared" si="1434"/>
        <v>0</v>
      </c>
      <c r="S7633" s="2">
        <f t="shared" si="1435"/>
        <v>0</v>
      </c>
      <c r="T7633" s="2">
        <f t="shared" si="1436"/>
        <v>0</v>
      </c>
      <c r="U7633" s="2">
        <f>IF(O7633="Reg", R7633 * Inputs!$B$7, 0)</f>
        <v>0</v>
      </c>
      <c r="V7633" s="2">
        <f>MAX(F7633 + P7633*Inputs!$B$15 - (Q7633/Inputs!$B$16) - U7633, 0)</f>
        <v>0</v>
      </c>
    </row>
    <row r="7634" spans="1:22" x14ac:dyDescent="0.3">
      <c r="A7634" s="1">
        <v>46341</v>
      </c>
      <c r="B7634" s="2">
        <v>26.591728348591939</v>
      </c>
      <c r="C7634" s="2">
        <v>3.8637758593257372</v>
      </c>
      <c r="D7634" s="2">
        <f t="shared" si="1428"/>
        <v>37.122582563726077</v>
      </c>
      <c r="E7634" s="2">
        <f t="shared" si="1429"/>
        <v>12.727489309583001</v>
      </c>
      <c r="F7634" s="2">
        <f t="shared" si="1437"/>
        <v>0</v>
      </c>
      <c r="G7634" s="2">
        <f t="shared" si="1438"/>
        <v>0</v>
      </c>
      <c r="H7634" s="2">
        <f>MIN(Inputs!$B$2, (Inputs!$B$14 - F7634)/Inputs!$B$15)</f>
        <v>170</v>
      </c>
      <c r="I7634" s="2">
        <f>MAX(MIN(Inputs!$B$2, F7634*Inputs!$B$16, Inputs!$B$14*Inputs!$B$4 - G7634), 0)</f>
        <v>0</v>
      </c>
      <c r="J7634" s="2">
        <f>MAX(MIN(Inputs!$B$2, F7634*Inputs!$B$16, (Inputs!$B$14-F7634)/Inputs!$B$15)*Inputs!$B$9, 0)</f>
        <v>0</v>
      </c>
      <c r="K7634" s="2">
        <f>MAX(E7634*Inputs!$B$5 - B7634 - Inputs!$B$8, 0) * H7634</f>
        <v>0</v>
      </c>
      <c r="L7634" s="2">
        <f>IF(B7634 &gt;= D7634*Inputs!$B$10, MAX(B7634 - E7634/Inputs!$B$5 - Inputs!$B$8, 0) * I7634, 0)</f>
        <v>0</v>
      </c>
      <c r="M7634" s="2">
        <f t="shared" si="1430"/>
        <v>0</v>
      </c>
      <c r="N7634" s="3" t="str">
        <f t="shared" si="1431"/>
        <v>Idle</v>
      </c>
      <c r="O7634" s="3" t="str">
        <f t="shared" si="1439"/>
        <v>Idle</v>
      </c>
      <c r="P7634" s="2">
        <f t="shared" si="1432"/>
        <v>0</v>
      </c>
      <c r="Q7634" s="2">
        <f t="shared" si="1433"/>
        <v>0</v>
      </c>
      <c r="R7634" s="2">
        <f t="shared" si="1434"/>
        <v>0</v>
      </c>
      <c r="S7634" s="2">
        <f t="shared" si="1435"/>
        <v>0</v>
      </c>
      <c r="T7634" s="2">
        <f t="shared" si="1436"/>
        <v>0</v>
      </c>
      <c r="U7634" s="2">
        <f>IF(O7634="Reg", R7634 * Inputs!$B$7, 0)</f>
        <v>0</v>
      </c>
      <c r="V7634" s="2">
        <f>MAX(F7634 + P7634*Inputs!$B$15 - (Q7634/Inputs!$B$16) - U7634, 0)</f>
        <v>0</v>
      </c>
    </row>
    <row r="7635" spans="1:22" x14ac:dyDescent="0.3">
      <c r="A7635" s="1">
        <v>46341.041666666657</v>
      </c>
      <c r="B7635" s="2">
        <v>19.903933055610359</v>
      </c>
      <c r="C7635" s="2">
        <v>17.56996170904948</v>
      </c>
      <c r="D7635" s="2">
        <f t="shared" si="1428"/>
        <v>37.122582563726077</v>
      </c>
      <c r="E7635" s="2">
        <f t="shared" si="1429"/>
        <v>8.2955345848176822</v>
      </c>
      <c r="F7635" s="2">
        <f t="shared" si="1437"/>
        <v>0</v>
      </c>
      <c r="G7635" s="2">
        <f t="shared" si="1438"/>
        <v>0</v>
      </c>
      <c r="H7635" s="2">
        <f>MIN(Inputs!$B$2, (Inputs!$B$14 - F7635)/Inputs!$B$15)</f>
        <v>170</v>
      </c>
      <c r="I7635" s="2">
        <f>MAX(MIN(Inputs!$B$2, F7635*Inputs!$B$16, Inputs!$B$14*Inputs!$B$4 - G7635), 0)</f>
        <v>0</v>
      </c>
      <c r="J7635" s="2">
        <f>MAX(MIN(Inputs!$B$2, F7635*Inputs!$B$16, (Inputs!$B$14-F7635)/Inputs!$B$15)*Inputs!$B$9, 0)</f>
        <v>0</v>
      </c>
      <c r="K7635" s="2">
        <f>MAX(E7635*Inputs!$B$5 - B7635 - Inputs!$B$8, 0) * H7635</f>
        <v>0</v>
      </c>
      <c r="L7635" s="2">
        <f>IF(B7635 &gt;= D7635*Inputs!$B$10, MAX(B7635 - E7635/Inputs!$B$5 - Inputs!$B$8, 0) * I7635, 0)</f>
        <v>0</v>
      </c>
      <c r="M7635" s="2">
        <f t="shared" si="1430"/>
        <v>0</v>
      </c>
      <c r="N7635" s="3" t="str">
        <f t="shared" si="1431"/>
        <v>Idle</v>
      </c>
      <c r="O7635" s="3" t="str">
        <f t="shared" si="1439"/>
        <v>Idle</v>
      </c>
      <c r="P7635" s="2">
        <f t="shared" si="1432"/>
        <v>0</v>
      </c>
      <c r="Q7635" s="2">
        <f t="shared" si="1433"/>
        <v>0</v>
      </c>
      <c r="R7635" s="2">
        <f t="shared" si="1434"/>
        <v>0</v>
      </c>
      <c r="S7635" s="2">
        <f t="shared" si="1435"/>
        <v>0</v>
      </c>
      <c r="T7635" s="2">
        <f t="shared" si="1436"/>
        <v>0</v>
      </c>
      <c r="U7635" s="2">
        <f>IF(O7635="Reg", R7635 * Inputs!$B$7, 0)</f>
        <v>0</v>
      </c>
      <c r="V7635" s="2">
        <f>MAX(F7635 + P7635*Inputs!$B$15 - (Q7635/Inputs!$B$16) - U7635, 0)</f>
        <v>0</v>
      </c>
    </row>
    <row r="7636" spans="1:22" x14ac:dyDescent="0.3">
      <c r="A7636" s="1">
        <v>46341.083333333343</v>
      </c>
      <c r="B7636" s="2">
        <v>19.338669116298881</v>
      </c>
      <c r="C7636" s="2">
        <v>10.640145798718841</v>
      </c>
      <c r="D7636" s="2">
        <f t="shared" si="1428"/>
        <v>37.122582563726077</v>
      </c>
      <c r="E7636" s="2">
        <f t="shared" si="1429"/>
        <v>4.9782124088826203</v>
      </c>
      <c r="F7636" s="2">
        <f t="shared" si="1437"/>
        <v>0</v>
      </c>
      <c r="G7636" s="2">
        <f t="shared" si="1438"/>
        <v>0</v>
      </c>
      <c r="H7636" s="2">
        <f>MIN(Inputs!$B$2, (Inputs!$B$14 - F7636)/Inputs!$B$15)</f>
        <v>170</v>
      </c>
      <c r="I7636" s="2">
        <f>MAX(MIN(Inputs!$B$2, F7636*Inputs!$B$16, Inputs!$B$14*Inputs!$B$4 - G7636), 0)</f>
        <v>0</v>
      </c>
      <c r="J7636" s="2">
        <f>MAX(MIN(Inputs!$B$2, F7636*Inputs!$B$16, (Inputs!$B$14-F7636)/Inputs!$B$15)*Inputs!$B$9, 0)</f>
        <v>0</v>
      </c>
      <c r="K7636" s="2">
        <f>MAX(E7636*Inputs!$B$5 - B7636 - Inputs!$B$8, 0) * H7636</f>
        <v>0</v>
      </c>
      <c r="L7636" s="2">
        <f>IF(B7636 &gt;= D7636*Inputs!$B$10, MAX(B7636 - E7636/Inputs!$B$5 - Inputs!$B$8, 0) * I7636, 0)</f>
        <v>0</v>
      </c>
      <c r="M7636" s="2">
        <f t="shared" si="1430"/>
        <v>0</v>
      </c>
      <c r="N7636" s="3" t="str">
        <f t="shared" si="1431"/>
        <v>Idle</v>
      </c>
      <c r="O7636" s="3" t="str">
        <f t="shared" si="1439"/>
        <v>Idle</v>
      </c>
      <c r="P7636" s="2">
        <f t="shared" si="1432"/>
        <v>0</v>
      </c>
      <c r="Q7636" s="2">
        <f t="shared" si="1433"/>
        <v>0</v>
      </c>
      <c r="R7636" s="2">
        <f t="shared" si="1434"/>
        <v>0</v>
      </c>
      <c r="S7636" s="2">
        <f t="shared" si="1435"/>
        <v>0</v>
      </c>
      <c r="T7636" s="2">
        <f t="shared" si="1436"/>
        <v>0</v>
      </c>
      <c r="U7636" s="2">
        <f>IF(O7636="Reg", R7636 * Inputs!$B$7, 0)</f>
        <v>0</v>
      </c>
      <c r="V7636" s="2">
        <f>MAX(F7636 + P7636*Inputs!$B$15 - (Q7636/Inputs!$B$16) - U7636, 0)</f>
        <v>0</v>
      </c>
    </row>
    <row r="7637" spans="1:22" x14ac:dyDescent="0.3">
      <c r="A7637" s="1">
        <v>46341.125</v>
      </c>
      <c r="B7637" s="2">
        <v>6.5337915497608607</v>
      </c>
      <c r="C7637" s="2">
        <v>14.083579669885539</v>
      </c>
      <c r="D7637" s="2">
        <f t="shared" si="1428"/>
        <v>37.122582563726077</v>
      </c>
      <c r="E7637" s="2">
        <f t="shared" si="1429"/>
        <v>2.1134268833194922</v>
      </c>
      <c r="F7637" s="2">
        <f t="shared" si="1437"/>
        <v>0</v>
      </c>
      <c r="G7637" s="2">
        <f t="shared" si="1438"/>
        <v>0</v>
      </c>
      <c r="H7637" s="2">
        <f>MIN(Inputs!$B$2, (Inputs!$B$14 - F7637)/Inputs!$B$15)</f>
        <v>170</v>
      </c>
      <c r="I7637" s="2">
        <f>MAX(MIN(Inputs!$B$2, F7637*Inputs!$B$16, Inputs!$B$14*Inputs!$B$4 - G7637), 0)</f>
        <v>0</v>
      </c>
      <c r="J7637" s="2">
        <f>MAX(MIN(Inputs!$B$2, F7637*Inputs!$B$16, (Inputs!$B$14-F7637)/Inputs!$B$15)*Inputs!$B$9, 0)</f>
        <v>0</v>
      </c>
      <c r="K7637" s="2">
        <f>MAX(E7637*Inputs!$B$5 - B7637 - Inputs!$B$8, 0) * H7637</f>
        <v>0</v>
      </c>
      <c r="L7637" s="2">
        <f>IF(B7637 &gt;= D7637*Inputs!$B$10, MAX(B7637 - E7637/Inputs!$B$5 - Inputs!$B$8, 0) * I7637, 0)</f>
        <v>0</v>
      </c>
      <c r="M7637" s="2">
        <f t="shared" si="1430"/>
        <v>0</v>
      </c>
      <c r="N7637" s="3" t="str">
        <f t="shared" si="1431"/>
        <v>Idle</v>
      </c>
      <c r="O7637" s="3" t="str">
        <f t="shared" si="1439"/>
        <v>Idle</v>
      </c>
      <c r="P7637" s="2">
        <f t="shared" si="1432"/>
        <v>0</v>
      </c>
      <c r="Q7637" s="2">
        <f t="shared" si="1433"/>
        <v>0</v>
      </c>
      <c r="R7637" s="2">
        <f t="shared" si="1434"/>
        <v>0</v>
      </c>
      <c r="S7637" s="2">
        <f t="shared" si="1435"/>
        <v>0</v>
      </c>
      <c r="T7637" s="2">
        <f t="shared" si="1436"/>
        <v>0</v>
      </c>
      <c r="U7637" s="2">
        <f>IF(O7637="Reg", R7637 * Inputs!$B$7, 0)</f>
        <v>0</v>
      </c>
      <c r="V7637" s="2">
        <f>MAX(F7637 + P7637*Inputs!$B$15 - (Q7637/Inputs!$B$16) - U7637, 0)</f>
        <v>0</v>
      </c>
    </row>
    <row r="7638" spans="1:22" x14ac:dyDescent="0.3">
      <c r="A7638" s="1">
        <v>46341.166666666657</v>
      </c>
      <c r="B7638" s="2">
        <v>3.9968137872359839</v>
      </c>
      <c r="C7638" s="2">
        <v>6.5132871933899876</v>
      </c>
      <c r="D7638" s="2">
        <f t="shared" si="1428"/>
        <v>37.122582563726077</v>
      </c>
      <c r="E7638" s="2">
        <f t="shared" si="1429"/>
        <v>2.0031216195436667</v>
      </c>
      <c r="F7638" s="2">
        <f t="shared" si="1437"/>
        <v>0</v>
      </c>
      <c r="G7638" s="2">
        <f t="shared" si="1438"/>
        <v>0</v>
      </c>
      <c r="H7638" s="2">
        <f>MIN(Inputs!$B$2, (Inputs!$B$14 - F7638)/Inputs!$B$15)</f>
        <v>170</v>
      </c>
      <c r="I7638" s="2">
        <f>MAX(MIN(Inputs!$B$2, F7638*Inputs!$B$16, Inputs!$B$14*Inputs!$B$4 - G7638), 0)</f>
        <v>0</v>
      </c>
      <c r="J7638" s="2">
        <f>MAX(MIN(Inputs!$B$2, F7638*Inputs!$B$16, (Inputs!$B$14-F7638)/Inputs!$B$15)*Inputs!$B$9, 0)</f>
        <v>0</v>
      </c>
      <c r="K7638" s="2">
        <f>MAX(E7638*Inputs!$B$5 - B7638 - Inputs!$B$8, 0) * H7638</f>
        <v>0</v>
      </c>
      <c r="L7638" s="2">
        <f>IF(B7638 &gt;= D7638*Inputs!$B$10, MAX(B7638 - E7638/Inputs!$B$5 - Inputs!$B$8, 0) * I7638, 0)</f>
        <v>0</v>
      </c>
      <c r="M7638" s="2">
        <f t="shared" si="1430"/>
        <v>0</v>
      </c>
      <c r="N7638" s="3" t="str">
        <f t="shared" si="1431"/>
        <v>Idle</v>
      </c>
      <c r="O7638" s="3" t="str">
        <f t="shared" si="1439"/>
        <v>Idle</v>
      </c>
      <c r="P7638" s="2">
        <f t="shared" si="1432"/>
        <v>0</v>
      </c>
      <c r="Q7638" s="2">
        <f t="shared" si="1433"/>
        <v>0</v>
      </c>
      <c r="R7638" s="2">
        <f t="shared" si="1434"/>
        <v>0</v>
      </c>
      <c r="S7638" s="2">
        <f t="shared" si="1435"/>
        <v>0</v>
      </c>
      <c r="T7638" s="2">
        <f t="shared" si="1436"/>
        <v>0</v>
      </c>
      <c r="U7638" s="2">
        <f>IF(O7638="Reg", R7638 * Inputs!$B$7, 0)</f>
        <v>0</v>
      </c>
      <c r="V7638" s="2">
        <f>MAX(F7638 + P7638*Inputs!$B$15 - (Q7638/Inputs!$B$16) - U7638, 0)</f>
        <v>0</v>
      </c>
    </row>
    <row r="7639" spans="1:22" x14ac:dyDescent="0.3">
      <c r="A7639" s="1">
        <v>46341.208333333343</v>
      </c>
      <c r="B7639" s="2">
        <v>0</v>
      </c>
      <c r="C7639" s="2">
        <v>12.657368629737739</v>
      </c>
      <c r="D7639" s="2">
        <f t="shared" si="1428"/>
        <v>37.122582563726077</v>
      </c>
      <c r="E7639" s="2">
        <f t="shared" si="1429"/>
        <v>2.2448763638223568</v>
      </c>
      <c r="F7639" s="2">
        <f t="shared" si="1437"/>
        <v>0</v>
      </c>
      <c r="G7639" s="2">
        <f t="shared" si="1438"/>
        <v>0</v>
      </c>
      <c r="H7639" s="2">
        <f>MIN(Inputs!$B$2, (Inputs!$B$14 - F7639)/Inputs!$B$15)</f>
        <v>170</v>
      </c>
      <c r="I7639" s="2">
        <f>MAX(MIN(Inputs!$B$2, F7639*Inputs!$B$16, Inputs!$B$14*Inputs!$B$4 - G7639), 0)</f>
        <v>0</v>
      </c>
      <c r="J7639" s="2">
        <f>MAX(MIN(Inputs!$B$2, F7639*Inputs!$B$16, (Inputs!$B$14-F7639)/Inputs!$B$15)*Inputs!$B$9, 0)</f>
        <v>0</v>
      </c>
      <c r="K7639" s="2">
        <f>MAX(E7639*Inputs!$B$5 - B7639 - Inputs!$B$8, 0) * H7639</f>
        <v>0</v>
      </c>
      <c r="L7639" s="2">
        <f>IF(B7639 &gt;= D7639*Inputs!$B$10, MAX(B7639 - E7639/Inputs!$B$5 - Inputs!$B$8, 0) * I7639, 0)</f>
        <v>0</v>
      </c>
      <c r="M7639" s="2">
        <f t="shared" si="1430"/>
        <v>0</v>
      </c>
      <c r="N7639" s="3" t="str">
        <f t="shared" si="1431"/>
        <v>Idle</v>
      </c>
      <c r="O7639" s="3" t="str">
        <f t="shared" si="1439"/>
        <v>Idle</v>
      </c>
      <c r="P7639" s="2">
        <f t="shared" si="1432"/>
        <v>0</v>
      </c>
      <c r="Q7639" s="2">
        <f t="shared" si="1433"/>
        <v>0</v>
      </c>
      <c r="R7639" s="2">
        <f t="shared" si="1434"/>
        <v>0</v>
      </c>
      <c r="S7639" s="2">
        <f t="shared" si="1435"/>
        <v>0</v>
      </c>
      <c r="T7639" s="2">
        <f t="shared" si="1436"/>
        <v>0</v>
      </c>
      <c r="U7639" s="2">
        <f>IF(O7639="Reg", R7639 * Inputs!$B$7, 0)</f>
        <v>0</v>
      </c>
      <c r="V7639" s="2">
        <f>MAX(F7639 + P7639*Inputs!$B$15 - (Q7639/Inputs!$B$16) - U7639, 0)</f>
        <v>0</v>
      </c>
    </row>
    <row r="7640" spans="1:22" x14ac:dyDescent="0.3">
      <c r="A7640" s="1">
        <v>46341.25</v>
      </c>
      <c r="B7640" s="2">
        <v>0</v>
      </c>
      <c r="C7640" s="2">
        <v>8.1627771573379526</v>
      </c>
      <c r="D7640" s="2">
        <f t="shared" si="1428"/>
        <v>37.122582563726077</v>
      </c>
      <c r="E7640" s="2">
        <f t="shared" si="1429"/>
        <v>3.9582195592063898</v>
      </c>
      <c r="F7640" s="2">
        <f t="shared" si="1437"/>
        <v>0</v>
      </c>
      <c r="G7640" s="2">
        <f t="shared" si="1438"/>
        <v>0</v>
      </c>
      <c r="H7640" s="2">
        <f>MIN(Inputs!$B$2, (Inputs!$B$14 - F7640)/Inputs!$B$15)</f>
        <v>170</v>
      </c>
      <c r="I7640" s="2">
        <f>MAX(MIN(Inputs!$B$2, F7640*Inputs!$B$16, Inputs!$B$14*Inputs!$B$4 - G7640), 0)</f>
        <v>0</v>
      </c>
      <c r="J7640" s="2">
        <f>MAX(MIN(Inputs!$B$2, F7640*Inputs!$B$16, (Inputs!$B$14-F7640)/Inputs!$B$15)*Inputs!$B$9, 0)</f>
        <v>0</v>
      </c>
      <c r="K7640" s="2">
        <f>MAX(E7640*Inputs!$B$5 - B7640 - Inputs!$B$8, 0) * H7640</f>
        <v>0</v>
      </c>
      <c r="L7640" s="2">
        <f>IF(B7640 &gt;= D7640*Inputs!$B$10, MAX(B7640 - E7640/Inputs!$B$5 - Inputs!$B$8, 0) * I7640, 0)</f>
        <v>0</v>
      </c>
      <c r="M7640" s="2">
        <f t="shared" si="1430"/>
        <v>0</v>
      </c>
      <c r="N7640" s="3" t="str">
        <f t="shared" si="1431"/>
        <v>Idle</v>
      </c>
      <c r="O7640" s="3" t="str">
        <f t="shared" si="1439"/>
        <v>Idle</v>
      </c>
      <c r="P7640" s="2">
        <f t="shared" si="1432"/>
        <v>0</v>
      </c>
      <c r="Q7640" s="2">
        <f t="shared" si="1433"/>
        <v>0</v>
      </c>
      <c r="R7640" s="2">
        <f t="shared" si="1434"/>
        <v>0</v>
      </c>
      <c r="S7640" s="2">
        <f t="shared" si="1435"/>
        <v>0</v>
      </c>
      <c r="T7640" s="2">
        <f t="shared" si="1436"/>
        <v>0</v>
      </c>
      <c r="U7640" s="2">
        <f>IF(O7640="Reg", R7640 * Inputs!$B$7, 0)</f>
        <v>0</v>
      </c>
      <c r="V7640" s="2">
        <f>MAX(F7640 + P7640*Inputs!$B$15 - (Q7640/Inputs!$B$16) - U7640, 0)</f>
        <v>0</v>
      </c>
    </row>
    <row r="7641" spans="1:22" x14ac:dyDescent="0.3">
      <c r="A7641" s="1">
        <v>46341.291666666657</v>
      </c>
      <c r="B7641" s="2">
        <v>0</v>
      </c>
      <c r="C7641" s="2">
        <v>8.369021430022288</v>
      </c>
      <c r="D7641" s="2">
        <f t="shared" si="1428"/>
        <v>37.122582563726077</v>
      </c>
      <c r="E7641" s="2">
        <f t="shared" si="1429"/>
        <v>10.952499528217436</v>
      </c>
      <c r="F7641" s="2">
        <f t="shared" si="1437"/>
        <v>0</v>
      </c>
      <c r="G7641" s="2">
        <f t="shared" si="1438"/>
        <v>0</v>
      </c>
      <c r="H7641" s="2">
        <f>MIN(Inputs!$B$2, (Inputs!$B$14 - F7641)/Inputs!$B$15)</f>
        <v>170</v>
      </c>
      <c r="I7641" s="2">
        <f>MAX(MIN(Inputs!$B$2, F7641*Inputs!$B$16, Inputs!$B$14*Inputs!$B$4 - G7641), 0)</f>
        <v>0</v>
      </c>
      <c r="J7641" s="2">
        <f>MAX(MIN(Inputs!$B$2, F7641*Inputs!$B$16, (Inputs!$B$14-F7641)/Inputs!$B$15)*Inputs!$B$9, 0)</f>
        <v>0</v>
      </c>
      <c r="K7641" s="2">
        <f>MAX(E7641*Inputs!$B$5 - B7641 - Inputs!$B$8, 0) * H7641</f>
        <v>0</v>
      </c>
      <c r="L7641" s="2">
        <f>IF(B7641 &gt;= D7641*Inputs!$B$10, MAX(B7641 - E7641/Inputs!$B$5 - Inputs!$B$8, 0) * I7641, 0)</f>
        <v>0</v>
      </c>
      <c r="M7641" s="2">
        <f t="shared" si="1430"/>
        <v>0</v>
      </c>
      <c r="N7641" s="3" t="str">
        <f t="shared" si="1431"/>
        <v>Idle</v>
      </c>
      <c r="O7641" s="3" t="str">
        <f t="shared" si="1439"/>
        <v>Idle</v>
      </c>
      <c r="P7641" s="2">
        <f t="shared" si="1432"/>
        <v>0</v>
      </c>
      <c r="Q7641" s="2">
        <f t="shared" si="1433"/>
        <v>0</v>
      </c>
      <c r="R7641" s="2">
        <f t="shared" si="1434"/>
        <v>0</v>
      </c>
      <c r="S7641" s="2">
        <f t="shared" si="1435"/>
        <v>0</v>
      </c>
      <c r="T7641" s="2">
        <f t="shared" si="1436"/>
        <v>0</v>
      </c>
      <c r="U7641" s="2">
        <f>IF(O7641="Reg", R7641 * Inputs!$B$7, 0)</f>
        <v>0</v>
      </c>
      <c r="V7641" s="2">
        <f>MAX(F7641 + P7641*Inputs!$B$15 - (Q7641/Inputs!$B$16) - U7641, 0)</f>
        <v>0</v>
      </c>
    </row>
    <row r="7642" spans="1:22" x14ac:dyDescent="0.3">
      <c r="A7642" s="1">
        <v>46341.333333333343</v>
      </c>
      <c r="B7642" s="2">
        <v>2.1499559629201102</v>
      </c>
      <c r="C7642" s="2">
        <v>5.1082832203368094</v>
      </c>
      <c r="D7642" s="2">
        <f t="shared" si="1428"/>
        <v>37.122582563726077</v>
      </c>
      <c r="E7642" s="2">
        <f t="shared" si="1429"/>
        <v>16.538474553320587</v>
      </c>
      <c r="F7642" s="2">
        <f t="shared" si="1437"/>
        <v>0</v>
      </c>
      <c r="G7642" s="2">
        <f t="shared" si="1438"/>
        <v>0</v>
      </c>
      <c r="H7642" s="2">
        <f>MIN(Inputs!$B$2, (Inputs!$B$14 - F7642)/Inputs!$B$15)</f>
        <v>170</v>
      </c>
      <c r="I7642" s="2">
        <f>MAX(MIN(Inputs!$B$2, F7642*Inputs!$B$16, Inputs!$B$14*Inputs!$B$4 - G7642), 0)</f>
        <v>0</v>
      </c>
      <c r="J7642" s="2">
        <f>MAX(MIN(Inputs!$B$2, F7642*Inputs!$B$16, (Inputs!$B$14-F7642)/Inputs!$B$15)*Inputs!$B$9, 0)</f>
        <v>0</v>
      </c>
      <c r="K7642" s="2">
        <f>MAX(E7642*Inputs!$B$5 - B7642 - Inputs!$B$8, 0) * H7642</f>
        <v>0</v>
      </c>
      <c r="L7642" s="2">
        <f>IF(B7642 &gt;= D7642*Inputs!$B$10, MAX(B7642 - E7642/Inputs!$B$5 - Inputs!$B$8, 0) * I7642, 0)</f>
        <v>0</v>
      </c>
      <c r="M7642" s="2">
        <f t="shared" si="1430"/>
        <v>0</v>
      </c>
      <c r="N7642" s="3" t="str">
        <f t="shared" si="1431"/>
        <v>Idle</v>
      </c>
      <c r="O7642" s="3" t="str">
        <f t="shared" si="1439"/>
        <v>Idle</v>
      </c>
      <c r="P7642" s="2">
        <f t="shared" si="1432"/>
        <v>0</v>
      </c>
      <c r="Q7642" s="2">
        <f t="shared" si="1433"/>
        <v>0</v>
      </c>
      <c r="R7642" s="2">
        <f t="shared" si="1434"/>
        <v>0</v>
      </c>
      <c r="S7642" s="2">
        <f t="shared" si="1435"/>
        <v>0</v>
      </c>
      <c r="T7642" s="2">
        <f t="shared" si="1436"/>
        <v>0</v>
      </c>
      <c r="U7642" s="2">
        <f>IF(O7642="Reg", R7642 * Inputs!$B$7, 0)</f>
        <v>0</v>
      </c>
      <c r="V7642" s="2">
        <f>MAX(F7642 + P7642*Inputs!$B$15 - (Q7642/Inputs!$B$16) - U7642, 0)</f>
        <v>0</v>
      </c>
    </row>
    <row r="7643" spans="1:22" x14ac:dyDescent="0.3">
      <c r="A7643" s="1">
        <v>46341.375</v>
      </c>
      <c r="B7643" s="2">
        <v>5.871959967105906</v>
      </c>
      <c r="C7643" s="2">
        <v>5.3243852219003056</v>
      </c>
      <c r="D7643" s="2">
        <f t="shared" si="1428"/>
        <v>37.122582563726077</v>
      </c>
      <c r="E7643" s="2">
        <f t="shared" si="1429"/>
        <v>24.575363853189941</v>
      </c>
      <c r="F7643" s="2">
        <f t="shared" si="1437"/>
        <v>0</v>
      </c>
      <c r="G7643" s="2">
        <f t="shared" si="1438"/>
        <v>0</v>
      </c>
      <c r="H7643" s="2">
        <f>MIN(Inputs!$B$2, (Inputs!$B$14 - F7643)/Inputs!$B$15)</f>
        <v>170</v>
      </c>
      <c r="I7643" s="2">
        <f>MAX(MIN(Inputs!$B$2, F7643*Inputs!$B$16, Inputs!$B$14*Inputs!$B$4 - G7643), 0)</f>
        <v>0</v>
      </c>
      <c r="J7643" s="2">
        <f>MAX(MIN(Inputs!$B$2, F7643*Inputs!$B$16, (Inputs!$B$14-F7643)/Inputs!$B$15)*Inputs!$B$9, 0)</f>
        <v>0</v>
      </c>
      <c r="K7643" s="2">
        <f>MAX(E7643*Inputs!$B$5 - B7643 - Inputs!$B$8, 0) * H7643</f>
        <v>0</v>
      </c>
      <c r="L7643" s="2">
        <f>IF(B7643 &gt;= D7643*Inputs!$B$10, MAX(B7643 - E7643/Inputs!$B$5 - Inputs!$B$8, 0) * I7643, 0)</f>
        <v>0</v>
      </c>
      <c r="M7643" s="2">
        <f t="shared" si="1430"/>
        <v>0</v>
      </c>
      <c r="N7643" s="3" t="str">
        <f t="shared" si="1431"/>
        <v>Idle</v>
      </c>
      <c r="O7643" s="3" t="str">
        <f t="shared" si="1439"/>
        <v>Idle</v>
      </c>
      <c r="P7643" s="2">
        <f t="shared" si="1432"/>
        <v>0</v>
      </c>
      <c r="Q7643" s="2">
        <f t="shared" si="1433"/>
        <v>0</v>
      </c>
      <c r="R7643" s="2">
        <f t="shared" si="1434"/>
        <v>0</v>
      </c>
      <c r="S7643" s="2">
        <f t="shared" si="1435"/>
        <v>0</v>
      </c>
      <c r="T7643" s="2">
        <f t="shared" si="1436"/>
        <v>0</v>
      </c>
      <c r="U7643" s="2">
        <f>IF(O7643="Reg", R7643 * Inputs!$B$7, 0)</f>
        <v>0</v>
      </c>
      <c r="V7643" s="2">
        <f>MAX(F7643 + P7643*Inputs!$B$15 - (Q7643/Inputs!$B$16) - U7643, 0)</f>
        <v>0</v>
      </c>
    </row>
    <row r="7644" spans="1:22" x14ac:dyDescent="0.3">
      <c r="A7644" s="1">
        <v>46341.416666666657</v>
      </c>
      <c r="B7644" s="2">
        <v>5.4473422529081246</v>
      </c>
      <c r="C7644" s="2">
        <v>9.0309631149867595</v>
      </c>
      <c r="D7644" s="2">
        <f t="shared" si="1428"/>
        <v>37.122582563726077</v>
      </c>
      <c r="E7644" s="2">
        <f t="shared" si="1429"/>
        <v>34.803408183509426</v>
      </c>
      <c r="F7644" s="2">
        <f t="shared" si="1437"/>
        <v>0</v>
      </c>
      <c r="G7644" s="2">
        <f t="shared" si="1438"/>
        <v>0</v>
      </c>
      <c r="H7644" s="2">
        <f>MIN(Inputs!$B$2, (Inputs!$B$14 - F7644)/Inputs!$B$15)</f>
        <v>170</v>
      </c>
      <c r="I7644" s="2">
        <f>MAX(MIN(Inputs!$B$2, F7644*Inputs!$B$16, Inputs!$B$14*Inputs!$B$4 - G7644), 0)</f>
        <v>0</v>
      </c>
      <c r="J7644" s="2">
        <f>MAX(MIN(Inputs!$B$2, F7644*Inputs!$B$16, (Inputs!$B$14-F7644)/Inputs!$B$15)*Inputs!$B$9, 0)</f>
        <v>0</v>
      </c>
      <c r="K7644" s="2">
        <f>MAX(E7644*Inputs!$B$5 - B7644 - Inputs!$B$8, 0) * H7644</f>
        <v>880.54168125862896</v>
      </c>
      <c r="L7644" s="2">
        <f>IF(B7644 &gt;= D7644*Inputs!$B$10, MAX(B7644 - E7644/Inputs!$B$5 - Inputs!$B$8, 0) * I7644, 0)</f>
        <v>0</v>
      </c>
      <c r="M7644" s="2">
        <f t="shared" si="1430"/>
        <v>0</v>
      </c>
      <c r="N7644" s="3" t="str">
        <f t="shared" si="1431"/>
        <v>Charge</v>
      </c>
      <c r="O7644" s="3" t="str">
        <f t="shared" si="1439"/>
        <v>Charge</v>
      </c>
      <c r="P7644" s="2">
        <f t="shared" si="1432"/>
        <v>170</v>
      </c>
      <c r="Q7644" s="2">
        <f t="shared" si="1433"/>
        <v>0</v>
      </c>
      <c r="R7644" s="2">
        <f t="shared" si="1434"/>
        <v>0</v>
      </c>
      <c r="S7644" s="2">
        <f t="shared" si="1435"/>
        <v>-926.04818299438114</v>
      </c>
      <c r="T7644" s="2">
        <f t="shared" si="1436"/>
        <v>0</v>
      </c>
      <c r="U7644" s="2">
        <f>IF(O7644="Reg", R7644 * Inputs!$B$7, 0)</f>
        <v>0</v>
      </c>
      <c r="V7644" s="2">
        <f>MAX(F7644 + P7644*Inputs!$B$15 - (Q7644/Inputs!$B$16) - U7644, 0)</f>
        <v>170</v>
      </c>
    </row>
    <row r="7645" spans="1:22" x14ac:dyDescent="0.3">
      <c r="A7645" s="1">
        <v>46341.458333333343</v>
      </c>
      <c r="B7645" s="2">
        <v>10.280059172304201</v>
      </c>
      <c r="C7645" s="2">
        <v>5.9364270978872424</v>
      </c>
      <c r="D7645" s="2">
        <f t="shared" si="1428"/>
        <v>37.122582563726077</v>
      </c>
      <c r="E7645" s="2">
        <f t="shared" si="1429"/>
        <v>45.349024923612433</v>
      </c>
      <c r="F7645" s="2">
        <f t="shared" si="1437"/>
        <v>170</v>
      </c>
      <c r="G7645" s="2">
        <f t="shared" si="1438"/>
        <v>0</v>
      </c>
      <c r="H7645" s="2">
        <f>MIN(Inputs!$B$2, (Inputs!$B$14 - F7645)/Inputs!$B$15)</f>
        <v>170</v>
      </c>
      <c r="I7645" s="2">
        <f>MAX(MIN(Inputs!$B$2, F7645*Inputs!$B$16, Inputs!$B$14*Inputs!$B$4 - G7645), 0)</f>
        <v>170</v>
      </c>
      <c r="J7645" s="2">
        <f>MAX(MIN(Inputs!$B$2, F7645*Inputs!$B$16, (Inputs!$B$14-F7645)/Inputs!$B$15)*Inputs!$B$9, 0)</f>
        <v>136</v>
      </c>
      <c r="K7645" s="2">
        <f>MAX(E7645*Inputs!$B$5 - B7645 - Inputs!$B$8, 0) * H7645</f>
        <v>1636.6040692807062</v>
      </c>
      <c r="L7645" s="2">
        <f>IF(B7645 &gt;= D7645*Inputs!$B$10, MAX(B7645 - E7645/Inputs!$B$5 - Inputs!$B$8, 0) * I7645, 0)</f>
        <v>0</v>
      </c>
      <c r="M7645" s="2">
        <f t="shared" si="1430"/>
        <v>807.35408531266501</v>
      </c>
      <c r="N7645" s="3" t="str">
        <f t="shared" si="1431"/>
        <v>Charge</v>
      </c>
      <c r="O7645" s="3" t="str">
        <f t="shared" si="1439"/>
        <v>Charge</v>
      </c>
      <c r="P7645" s="2">
        <f t="shared" si="1432"/>
        <v>170</v>
      </c>
      <c r="Q7645" s="2">
        <f t="shared" si="1433"/>
        <v>0</v>
      </c>
      <c r="R7645" s="2">
        <f t="shared" si="1434"/>
        <v>0</v>
      </c>
      <c r="S7645" s="2">
        <f t="shared" si="1435"/>
        <v>-1747.6100592917142</v>
      </c>
      <c r="T7645" s="2">
        <f t="shared" si="1436"/>
        <v>0</v>
      </c>
      <c r="U7645" s="2">
        <f>IF(O7645="Reg", R7645 * Inputs!$B$7, 0)</f>
        <v>0</v>
      </c>
      <c r="V7645" s="2">
        <f>MAX(F7645 + P7645*Inputs!$B$15 - (Q7645/Inputs!$B$16) - U7645, 0)</f>
        <v>340</v>
      </c>
    </row>
    <row r="7646" spans="1:22" x14ac:dyDescent="0.3">
      <c r="A7646" s="1">
        <v>46341.5</v>
      </c>
      <c r="B7646" s="2">
        <v>41.965679814066263</v>
      </c>
      <c r="C7646" s="2">
        <v>2.683986236075</v>
      </c>
      <c r="D7646" s="2">
        <f t="shared" si="1428"/>
        <v>37.122582563726077</v>
      </c>
      <c r="E7646" s="2">
        <f t="shared" si="1429"/>
        <v>72.435544293919051</v>
      </c>
      <c r="F7646" s="2">
        <f t="shared" si="1437"/>
        <v>340</v>
      </c>
      <c r="G7646" s="2">
        <f t="shared" si="1438"/>
        <v>0</v>
      </c>
      <c r="H7646" s="2">
        <f>MIN(Inputs!$B$2, (Inputs!$B$14 - F7646)/Inputs!$B$15)</f>
        <v>0</v>
      </c>
      <c r="I7646" s="2">
        <f>MAX(MIN(Inputs!$B$2, F7646*Inputs!$B$16, Inputs!$B$14*Inputs!$B$4 - G7646), 0)</f>
        <v>170</v>
      </c>
      <c r="J7646" s="2">
        <f>MAX(MIN(Inputs!$B$2, F7646*Inputs!$B$16, (Inputs!$B$14-F7646)/Inputs!$B$15)*Inputs!$B$9, 0)</f>
        <v>0</v>
      </c>
      <c r="K7646" s="2">
        <f>MAX(E7646*Inputs!$B$5 - B7646 - Inputs!$B$8, 0) * H7646</f>
        <v>0</v>
      </c>
      <c r="L7646" s="2">
        <f>IF(B7646 &gt;= D7646*Inputs!$B$10, MAX(B7646 - E7646/Inputs!$B$5 - Inputs!$B$8, 0) * I7646, 0)</f>
        <v>0</v>
      </c>
      <c r="M7646" s="2">
        <f t="shared" si="1430"/>
        <v>0</v>
      </c>
      <c r="N7646" s="3" t="str">
        <f t="shared" si="1431"/>
        <v>Idle</v>
      </c>
      <c r="O7646" s="3" t="str">
        <f t="shared" si="1439"/>
        <v>Idle</v>
      </c>
      <c r="P7646" s="2">
        <f t="shared" si="1432"/>
        <v>0</v>
      </c>
      <c r="Q7646" s="2">
        <f t="shared" si="1433"/>
        <v>0</v>
      </c>
      <c r="R7646" s="2">
        <f t="shared" si="1434"/>
        <v>0</v>
      </c>
      <c r="S7646" s="2">
        <f t="shared" si="1435"/>
        <v>0</v>
      </c>
      <c r="T7646" s="2">
        <f t="shared" si="1436"/>
        <v>0</v>
      </c>
      <c r="U7646" s="2">
        <f>IF(O7646="Reg", R7646 * Inputs!$B$7, 0)</f>
        <v>0</v>
      </c>
      <c r="V7646" s="2">
        <f>MAX(F7646 + P7646*Inputs!$B$15 - (Q7646/Inputs!$B$16) - U7646, 0)</f>
        <v>340</v>
      </c>
    </row>
    <row r="7647" spans="1:22" x14ac:dyDescent="0.3">
      <c r="A7647" s="1">
        <v>46341.541666666657</v>
      </c>
      <c r="B7647" s="2">
        <v>33.515850150618903</v>
      </c>
      <c r="C7647" s="2">
        <v>13.318705656567991</v>
      </c>
      <c r="D7647" s="2">
        <f t="shared" si="1428"/>
        <v>37.122582563726077</v>
      </c>
      <c r="E7647" s="2">
        <f t="shared" si="1429"/>
        <v>77.806842306771003</v>
      </c>
      <c r="F7647" s="2">
        <f t="shared" si="1437"/>
        <v>340</v>
      </c>
      <c r="G7647" s="2">
        <f t="shared" si="1438"/>
        <v>0</v>
      </c>
      <c r="H7647" s="2">
        <f>MIN(Inputs!$B$2, (Inputs!$B$14 - F7647)/Inputs!$B$15)</f>
        <v>0</v>
      </c>
      <c r="I7647" s="2">
        <f>MAX(MIN(Inputs!$B$2, F7647*Inputs!$B$16, Inputs!$B$14*Inputs!$B$4 - G7647), 0)</f>
        <v>170</v>
      </c>
      <c r="J7647" s="2">
        <f>MAX(MIN(Inputs!$B$2, F7647*Inputs!$B$16, (Inputs!$B$14-F7647)/Inputs!$B$15)*Inputs!$B$9, 0)</f>
        <v>0</v>
      </c>
      <c r="K7647" s="2">
        <f>MAX(E7647*Inputs!$B$5 - B7647 - Inputs!$B$8, 0) * H7647</f>
        <v>0</v>
      </c>
      <c r="L7647" s="2">
        <f>IF(B7647 &gt;= D7647*Inputs!$B$10, MAX(B7647 - E7647/Inputs!$B$5 - Inputs!$B$8, 0) * I7647, 0)</f>
        <v>0</v>
      </c>
      <c r="M7647" s="2">
        <f t="shared" si="1430"/>
        <v>0</v>
      </c>
      <c r="N7647" s="3" t="str">
        <f t="shared" si="1431"/>
        <v>Idle</v>
      </c>
      <c r="O7647" s="3" t="str">
        <f t="shared" si="1439"/>
        <v>Idle</v>
      </c>
      <c r="P7647" s="2">
        <f t="shared" si="1432"/>
        <v>0</v>
      </c>
      <c r="Q7647" s="2">
        <f t="shared" si="1433"/>
        <v>0</v>
      </c>
      <c r="R7647" s="2">
        <f t="shared" si="1434"/>
        <v>0</v>
      </c>
      <c r="S7647" s="2">
        <f t="shared" si="1435"/>
        <v>0</v>
      </c>
      <c r="T7647" s="2">
        <f t="shared" si="1436"/>
        <v>0</v>
      </c>
      <c r="U7647" s="2">
        <f>IF(O7647="Reg", R7647 * Inputs!$B$7, 0)</f>
        <v>0</v>
      </c>
      <c r="V7647" s="2">
        <f>MAX(F7647 + P7647*Inputs!$B$15 - (Q7647/Inputs!$B$16) - U7647, 0)</f>
        <v>340</v>
      </c>
    </row>
    <row r="7648" spans="1:22" x14ac:dyDescent="0.3">
      <c r="A7648" s="1">
        <v>46341.583333333343</v>
      </c>
      <c r="B7648" s="2">
        <v>50.371291762136252</v>
      </c>
      <c r="C7648" s="2">
        <v>6.7620251173853188</v>
      </c>
      <c r="D7648" s="2">
        <f t="shared" si="1428"/>
        <v>37.122582563726077</v>
      </c>
      <c r="E7648" s="2">
        <f t="shared" si="1429"/>
        <v>83.810495822243155</v>
      </c>
      <c r="F7648" s="2">
        <f t="shared" si="1437"/>
        <v>340</v>
      </c>
      <c r="G7648" s="2">
        <f t="shared" si="1438"/>
        <v>0</v>
      </c>
      <c r="H7648" s="2">
        <f>MIN(Inputs!$B$2, (Inputs!$B$14 - F7648)/Inputs!$B$15)</f>
        <v>0</v>
      </c>
      <c r="I7648" s="2">
        <f>MAX(MIN(Inputs!$B$2, F7648*Inputs!$B$16, Inputs!$B$14*Inputs!$B$4 - G7648), 0)</f>
        <v>170</v>
      </c>
      <c r="J7648" s="2">
        <f>MAX(MIN(Inputs!$B$2, F7648*Inputs!$B$16, (Inputs!$B$14-F7648)/Inputs!$B$15)*Inputs!$B$9, 0)</f>
        <v>0</v>
      </c>
      <c r="K7648" s="2">
        <f>MAX(E7648*Inputs!$B$5 - B7648 - Inputs!$B$8, 0) * H7648</f>
        <v>0</v>
      </c>
      <c r="L7648" s="2">
        <f>IF(B7648 &gt;= D7648*Inputs!$B$10, MAX(B7648 - E7648/Inputs!$B$5 - Inputs!$B$8, 0) * I7648, 0)</f>
        <v>0</v>
      </c>
      <c r="M7648" s="2">
        <f t="shared" si="1430"/>
        <v>0</v>
      </c>
      <c r="N7648" s="3" t="str">
        <f t="shared" si="1431"/>
        <v>Idle</v>
      </c>
      <c r="O7648" s="3" t="str">
        <f t="shared" si="1439"/>
        <v>Idle</v>
      </c>
      <c r="P7648" s="2">
        <f t="shared" si="1432"/>
        <v>0</v>
      </c>
      <c r="Q7648" s="2">
        <f t="shared" si="1433"/>
        <v>0</v>
      </c>
      <c r="R7648" s="2">
        <f t="shared" si="1434"/>
        <v>0</v>
      </c>
      <c r="S7648" s="2">
        <f t="shared" si="1435"/>
        <v>0</v>
      </c>
      <c r="T7648" s="2">
        <f t="shared" si="1436"/>
        <v>0</v>
      </c>
      <c r="U7648" s="2">
        <f>IF(O7648="Reg", R7648 * Inputs!$B$7, 0)</f>
        <v>0</v>
      </c>
      <c r="V7648" s="2">
        <f>MAX(F7648 + P7648*Inputs!$B$15 - (Q7648/Inputs!$B$16) - U7648, 0)</f>
        <v>340</v>
      </c>
    </row>
    <row r="7649" spans="1:22" x14ac:dyDescent="0.3">
      <c r="A7649" s="1">
        <v>46341.625</v>
      </c>
      <c r="B7649" s="2">
        <v>67.240225949022843</v>
      </c>
      <c r="C7649" s="2">
        <v>11.698791611327531</v>
      </c>
      <c r="D7649" s="2">
        <f t="shared" si="1428"/>
        <v>37.122582563726077</v>
      </c>
      <c r="E7649" s="2">
        <f t="shared" si="1429"/>
        <v>86.010363019457955</v>
      </c>
      <c r="F7649" s="2">
        <f t="shared" si="1437"/>
        <v>340</v>
      </c>
      <c r="G7649" s="2">
        <f t="shared" si="1438"/>
        <v>0</v>
      </c>
      <c r="H7649" s="2">
        <f>MIN(Inputs!$B$2, (Inputs!$B$14 - F7649)/Inputs!$B$15)</f>
        <v>0</v>
      </c>
      <c r="I7649" s="2">
        <f>MAX(MIN(Inputs!$B$2, F7649*Inputs!$B$16, Inputs!$B$14*Inputs!$B$4 - G7649), 0)</f>
        <v>170</v>
      </c>
      <c r="J7649" s="2">
        <f>MAX(MIN(Inputs!$B$2, F7649*Inputs!$B$16, (Inputs!$B$14-F7649)/Inputs!$B$15)*Inputs!$B$9, 0)</f>
        <v>0</v>
      </c>
      <c r="K7649" s="2">
        <f>MAX(E7649*Inputs!$B$5 - B7649 - Inputs!$B$8, 0) * H7649</f>
        <v>0</v>
      </c>
      <c r="L7649" s="2">
        <f>IF(B7649 &gt;= D7649*Inputs!$B$10, MAX(B7649 - E7649/Inputs!$B$5 - Inputs!$B$8, 0) * I7649, 0)</f>
        <v>0</v>
      </c>
      <c r="M7649" s="2">
        <f t="shared" si="1430"/>
        <v>0</v>
      </c>
      <c r="N7649" s="3" t="str">
        <f t="shared" si="1431"/>
        <v>Idle</v>
      </c>
      <c r="O7649" s="3" t="str">
        <f t="shared" si="1439"/>
        <v>Idle</v>
      </c>
      <c r="P7649" s="2">
        <f t="shared" si="1432"/>
        <v>0</v>
      </c>
      <c r="Q7649" s="2">
        <f t="shared" si="1433"/>
        <v>0</v>
      </c>
      <c r="R7649" s="2">
        <f t="shared" si="1434"/>
        <v>0</v>
      </c>
      <c r="S7649" s="2">
        <f t="shared" si="1435"/>
        <v>0</v>
      </c>
      <c r="T7649" s="2">
        <f t="shared" si="1436"/>
        <v>0</v>
      </c>
      <c r="U7649" s="2">
        <f>IF(O7649="Reg", R7649 * Inputs!$B$7, 0)</f>
        <v>0</v>
      </c>
      <c r="V7649" s="2">
        <f>MAX(F7649 + P7649*Inputs!$B$15 - (Q7649/Inputs!$B$16) - U7649, 0)</f>
        <v>340</v>
      </c>
    </row>
    <row r="7650" spans="1:22" x14ac:dyDescent="0.3">
      <c r="A7650" s="1">
        <v>46341.666666666657</v>
      </c>
      <c r="B7650" s="2">
        <v>68.721042693526186</v>
      </c>
      <c r="C7650" s="2">
        <v>7.3489548570540366</v>
      </c>
      <c r="D7650" s="2">
        <f t="shared" si="1428"/>
        <v>37.122582563726077</v>
      </c>
      <c r="E7650" s="2">
        <f t="shared" si="1429"/>
        <v>84.641471499321142</v>
      </c>
      <c r="F7650" s="2">
        <f t="shared" si="1437"/>
        <v>340</v>
      </c>
      <c r="G7650" s="2">
        <f t="shared" si="1438"/>
        <v>0</v>
      </c>
      <c r="H7650" s="2">
        <f>MIN(Inputs!$B$2, (Inputs!$B$14 - F7650)/Inputs!$B$15)</f>
        <v>0</v>
      </c>
      <c r="I7650" s="2">
        <f>MAX(MIN(Inputs!$B$2, F7650*Inputs!$B$16, Inputs!$B$14*Inputs!$B$4 - G7650), 0)</f>
        <v>170</v>
      </c>
      <c r="J7650" s="2">
        <f>MAX(MIN(Inputs!$B$2, F7650*Inputs!$B$16, (Inputs!$B$14-F7650)/Inputs!$B$15)*Inputs!$B$9, 0)</f>
        <v>0</v>
      </c>
      <c r="K7650" s="2">
        <f>MAX(E7650*Inputs!$B$5 - B7650 - Inputs!$B$8, 0) * H7650</f>
        <v>0</v>
      </c>
      <c r="L7650" s="2">
        <f>IF(B7650 &gt;= D7650*Inputs!$B$10, MAX(B7650 - E7650/Inputs!$B$5 - Inputs!$B$8, 0) * I7650, 0)</f>
        <v>0</v>
      </c>
      <c r="M7650" s="2">
        <f t="shared" si="1430"/>
        <v>0</v>
      </c>
      <c r="N7650" s="3" t="str">
        <f t="shared" si="1431"/>
        <v>Idle</v>
      </c>
      <c r="O7650" s="3" t="str">
        <f t="shared" si="1439"/>
        <v>Idle</v>
      </c>
      <c r="P7650" s="2">
        <f t="shared" si="1432"/>
        <v>0</v>
      </c>
      <c r="Q7650" s="2">
        <f t="shared" si="1433"/>
        <v>0</v>
      </c>
      <c r="R7650" s="2">
        <f t="shared" si="1434"/>
        <v>0</v>
      </c>
      <c r="S7650" s="2">
        <f t="shared" si="1435"/>
        <v>0</v>
      </c>
      <c r="T7650" s="2">
        <f t="shared" si="1436"/>
        <v>0</v>
      </c>
      <c r="U7650" s="2">
        <f>IF(O7650="Reg", R7650 * Inputs!$B$7, 0)</f>
        <v>0</v>
      </c>
      <c r="V7650" s="2">
        <f>MAX(F7650 + P7650*Inputs!$B$15 - (Q7650/Inputs!$B$16) - U7650, 0)</f>
        <v>340</v>
      </c>
    </row>
    <row r="7651" spans="1:22" x14ac:dyDescent="0.3">
      <c r="A7651" s="1">
        <v>46341.708333333343</v>
      </c>
      <c r="B7651" s="2">
        <v>172.7991753941439</v>
      </c>
      <c r="C7651" s="2">
        <v>3.9132211997529982</v>
      </c>
      <c r="D7651" s="2">
        <f t="shared" si="1428"/>
        <v>37.122582563726077</v>
      </c>
      <c r="E7651" s="2">
        <f t="shared" si="1429"/>
        <v>80.822832444359321</v>
      </c>
      <c r="F7651" s="2">
        <f t="shared" si="1437"/>
        <v>340</v>
      </c>
      <c r="G7651" s="2">
        <f t="shared" si="1438"/>
        <v>0</v>
      </c>
      <c r="H7651" s="2">
        <f>MIN(Inputs!$B$2, (Inputs!$B$14 - F7651)/Inputs!$B$15)</f>
        <v>0</v>
      </c>
      <c r="I7651" s="2">
        <f>MAX(MIN(Inputs!$B$2, F7651*Inputs!$B$16, Inputs!$B$14*Inputs!$B$4 - G7651), 0)</f>
        <v>170</v>
      </c>
      <c r="J7651" s="2">
        <f>MAX(MIN(Inputs!$B$2, F7651*Inputs!$B$16, (Inputs!$B$14-F7651)/Inputs!$B$15)*Inputs!$B$9, 0)</f>
        <v>0</v>
      </c>
      <c r="K7651" s="2">
        <f>MAX(E7651*Inputs!$B$5 - B7651 - Inputs!$B$8, 0) * H7651</f>
        <v>0</v>
      </c>
      <c r="L7651" s="2">
        <f>IF(B7651 &gt;= D7651*Inputs!$B$10, MAX(B7651 - E7651/Inputs!$B$5 - Inputs!$B$8, 0) * I7651, 0)</f>
        <v>10362.358094798685</v>
      </c>
      <c r="M7651" s="2">
        <f t="shared" si="1430"/>
        <v>0</v>
      </c>
      <c r="N7651" s="3" t="str">
        <f t="shared" si="1431"/>
        <v>Discharge</v>
      </c>
      <c r="O7651" s="3" t="str">
        <f t="shared" si="1439"/>
        <v>Discharge</v>
      </c>
      <c r="P7651" s="2">
        <f t="shared" si="1432"/>
        <v>0</v>
      </c>
      <c r="Q7651" s="2">
        <f t="shared" si="1433"/>
        <v>170</v>
      </c>
      <c r="R7651" s="2">
        <f t="shared" si="1434"/>
        <v>0</v>
      </c>
      <c r="S7651" s="2">
        <f t="shared" si="1435"/>
        <v>29375.859817004464</v>
      </c>
      <c r="T7651" s="2">
        <f t="shared" si="1436"/>
        <v>0</v>
      </c>
      <c r="U7651" s="2">
        <f>IF(O7651="Reg", R7651 * Inputs!$B$7, 0)</f>
        <v>0</v>
      </c>
      <c r="V7651" s="2">
        <f>MAX(F7651 + P7651*Inputs!$B$15 - (Q7651/Inputs!$B$16) - U7651, 0)</f>
        <v>170</v>
      </c>
    </row>
    <row r="7652" spans="1:22" x14ac:dyDescent="0.3">
      <c r="A7652" s="1">
        <v>46341.75</v>
      </c>
      <c r="B7652" s="2">
        <v>74.19346789117796</v>
      </c>
      <c r="C7652" s="2">
        <v>13.30668287147903</v>
      </c>
      <c r="D7652" s="2">
        <f t="shared" si="1428"/>
        <v>37.122582563726077</v>
      </c>
      <c r="E7652" s="2">
        <f t="shared" si="1429"/>
        <v>59.369077092195901</v>
      </c>
      <c r="F7652" s="2">
        <f t="shared" si="1437"/>
        <v>170</v>
      </c>
      <c r="G7652" s="2">
        <f t="shared" si="1438"/>
        <v>170</v>
      </c>
      <c r="H7652" s="2">
        <f>MIN(Inputs!$B$2, (Inputs!$B$14 - F7652)/Inputs!$B$15)</f>
        <v>170</v>
      </c>
      <c r="I7652" s="2">
        <f>MAX(MIN(Inputs!$B$2, F7652*Inputs!$B$16, Inputs!$B$14*Inputs!$B$4 - G7652), 0)</f>
        <v>170</v>
      </c>
      <c r="J7652" s="2">
        <f>MAX(MIN(Inputs!$B$2, F7652*Inputs!$B$16, (Inputs!$B$14-F7652)/Inputs!$B$15)*Inputs!$B$9, 0)</f>
        <v>136</v>
      </c>
      <c r="K7652" s="2">
        <f>MAX(E7652*Inputs!$B$5 - B7652 - Inputs!$B$8, 0) * H7652</f>
        <v>0</v>
      </c>
      <c r="L7652" s="2">
        <f>IF(B7652 &gt;= D7652*Inputs!$B$10, MAX(B7652 - E7652/Inputs!$B$5 - Inputs!$B$8, 0) * I7652, 0)</f>
        <v>0</v>
      </c>
      <c r="M7652" s="2">
        <f t="shared" si="1430"/>
        <v>1809.7088705211481</v>
      </c>
      <c r="N7652" s="3" t="str">
        <f t="shared" si="1431"/>
        <v>Reg</v>
      </c>
      <c r="O7652" s="3" t="str">
        <f t="shared" si="1439"/>
        <v>Discharge</v>
      </c>
      <c r="P7652" s="2">
        <f t="shared" si="1432"/>
        <v>0</v>
      </c>
      <c r="Q7652" s="2">
        <f t="shared" si="1433"/>
        <v>170</v>
      </c>
      <c r="R7652" s="2">
        <f t="shared" si="1434"/>
        <v>0</v>
      </c>
      <c r="S7652" s="2">
        <f t="shared" si="1435"/>
        <v>12612.889541500253</v>
      </c>
      <c r="T7652" s="2">
        <f t="shared" si="1436"/>
        <v>0</v>
      </c>
      <c r="U7652" s="2">
        <f>IF(O7652="Reg", R7652 * Inputs!$B$7, 0)</f>
        <v>0</v>
      </c>
      <c r="V7652" s="2">
        <f>MAX(F7652 + P7652*Inputs!$B$15 - (Q7652/Inputs!$B$16) - U7652, 0)</f>
        <v>0</v>
      </c>
    </row>
    <row r="7653" spans="1:22" x14ac:dyDescent="0.3">
      <c r="A7653" s="1">
        <v>46341.791666666657</v>
      </c>
      <c r="B7653" s="2">
        <v>69.537771243451786</v>
      </c>
      <c r="C7653" s="2">
        <v>3.837658017857712</v>
      </c>
      <c r="D7653" s="2">
        <f t="shared" si="1428"/>
        <v>37.122582563726077</v>
      </c>
      <c r="E7653" s="2">
        <f t="shared" si="1429"/>
        <v>51.501002866972549</v>
      </c>
      <c r="F7653" s="2">
        <f t="shared" si="1437"/>
        <v>0</v>
      </c>
      <c r="G7653" s="2">
        <f t="shared" si="1438"/>
        <v>340</v>
      </c>
      <c r="H7653" s="2">
        <f>MIN(Inputs!$B$2, (Inputs!$B$14 - F7653)/Inputs!$B$15)</f>
        <v>170</v>
      </c>
      <c r="I7653" s="2">
        <f>MAX(MIN(Inputs!$B$2, F7653*Inputs!$B$16, Inputs!$B$14*Inputs!$B$4 - G7653), 0)</f>
        <v>0</v>
      </c>
      <c r="J7653" s="2">
        <f>MAX(MIN(Inputs!$B$2, F7653*Inputs!$B$16, (Inputs!$B$14-F7653)/Inputs!$B$15)*Inputs!$B$9, 0)</f>
        <v>0</v>
      </c>
      <c r="K7653" s="2">
        <f>MAX(E7653*Inputs!$B$5 - B7653 - Inputs!$B$8, 0) * H7653</f>
        <v>0</v>
      </c>
      <c r="L7653" s="2">
        <f>IF(B7653 &gt;= D7653*Inputs!$B$10, MAX(B7653 - E7653/Inputs!$B$5 - Inputs!$B$8, 0) * I7653, 0)</f>
        <v>0</v>
      </c>
      <c r="M7653" s="2">
        <f t="shared" si="1430"/>
        <v>0</v>
      </c>
      <c r="N7653" s="3" t="str">
        <f t="shared" si="1431"/>
        <v>Idle</v>
      </c>
      <c r="O7653" s="3" t="str">
        <f t="shared" si="1439"/>
        <v>Idle</v>
      </c>
      <c r="P7653" s="2">
        <f t="shared" si="1432"/>
        <v>0</v>
      </c>
      <c r="Q7653" s="2">
        <f t="shared" si="1433"/>
        <v>0</v>
      </c>
      <c r="R7653" s="2">
        <f t="shared" si="1434"/>
        <v>0</v>
      </c>
      <c r="S7653" s="2">
        <f t="shared" si="1435"/>
        <v>0</v>
      </c>
      <c r="T7653" s="2">
        <f t="shared" si="1436"/>
        <v>0</v>
      </c>
      <c r="U7653" s="2">
        <f>IF(O7653="Reg", R7653 * Inputs!$B$7, 0)</f>
        <v>0</v>
      </c>
      <c r="V7653" s="2">
        <f>MAX(F7653 + P7653*Inputs!$B$15 - (Q7653/Inputs!$B$16) - U7653, 0)</f>
        <v>0</v>
      </c>
    </row>
    <row r="7654" spans="1:22" x14ac:dyDescent="0.3">
      <c r="A7654" s="1">
        <v>46341.833333333343</v>
      </c>
      <c r="B7654" s="2">
        <v>63.570494945425082</v>
      </c>
      <c r="C7654" s="2">
        <v>18.52653678553628</v>
      </c>
      <c r="D7654" s="2">
        <f t="shared" si="1428"/>
        <v>37.122582563726077</v>
      </c>
      <c r="E7654" s="2">
        <f t="shared" si="1429"/>
        <v>42.714018780731834</v>
      </c>
      <c r="F7654" s="2">
        <f t="shared" si="1437"/>
        <v>0</v>
      </c>
      <c r="G7654" s="2">
        <f t="shared" si="1438"/>
        <v>340</v>
      </c>
      <c r="H7654" s="2">
        <f>MIN(Inputs!$B$2, (Inputs!$B$14 - F7654)/Inputs!$B$15)</f>
        <v>170</v>
      </c>
      <c r="I7654" s="2">
        <f>MAX(MIN(Inputs!$B$2, F7654*Inputs!$B$16, Inputs!$B$14*Inputs!$B$4 - G7654), 0)</f>
        <v>0</v>
      </c>
      <c r="J7654" s="2">
        <f>MAX(MIN(Inputs!$B$2, F7654*Inputs!$B$16, (Inputs!$B$14-F7654)/Inputs!$B$15)*Inputs!$B$9, 0)</f>
        <v>0</v>
      </c>
      <c r="K7654" s="2">
        <f>MAX(E7654*Inputs!$B$5 - B7654 - Inputs!$B$8, 0) * H7654</f>
        <v>0</v>
      </c>
      <c r="L7654" s="2">
        <f>IF(B7654 &gt;= D7654*Inputs!$B$10, MAX(B7654 - E7654/Inputs!$B$5 - Inputs!$B$8, 0) * I7654, 0)</f>
        <v>0</v>
      </c>
      <c r="M7654" s="2">
        <f t="shared" si="1430"/>
        <v>0</v>
      </c>
      <c r="N7654" s="3" t="str">
        <f t="shared" si="1431"/>
        <v>Idle</v>
      </c>
      <c r="O7654" s="3" t="str">
        <f t="shared" si="1439"/>
        <v>Idle</v>
      </c>
      <c r="P7654" s="2">
        <f t="shared" si="1432"/>
        <v>0</v>
      </c>
      <c r="Q7654" s="2">
        <f t="shared" si="1433"/>
        <v>0</v>
      </c>
      <c r="R7654" s="2">
        <f t="shared" si="1434"/>
        <v>0</v>
      </c>
      <c r="S7654" s="2">
        <f t="shared" si="1435"/>
        <v>0</v>
      </c>
      <c r="T7654" s="2">
        <f t="shared" si="1436"/>
        <v>0</v>
      </c>
      <c r="U7654" s="2">
        <f>IF(O7654="Reg", R7654 * Inputs!$B$7, 0)</f>
        <v>0</v>
      </c>
      <c r="V7654" s="2">
        <f>MAX(F7654 + P7654*Inputs!$B$15 - (Q7654/Inputs!$B$16) - U7654, 0)</f>
        <v>0</v>
      </c>
    </row>
    <row r="7655" spans="1:22" x14ac:dyDescent="0.3">
      <c r="A7655" s="1">
        <v>46341.875</v>
      </c>
      <c r="B7655" s="2">
        <v>59.026876828201928</v>
      </c>
      <c r="C7655" s="2">
        <v>43.88650406552977</v>
      </c>
      <c r="D7655" s="2">
        <f t="shared" si="1428"/>
        <v>37.122582563726077</v>
      </c>
      <c r="E7655" s="2">
        <f t="shared" si="1429"/>
        <v>34.728545712256199</v>
      </c>
      <c r="F7655" s="2">
        <f t="shared" si="1437"/>
        <v>0</v>
      </c>
      <c r="G7655" s="2">
        <f t="shared" si="1438"/>
        <v>340</v>
      </c>
      <c r="H7655" s="2">
        <f>MIN(Inputs!$B$2, (Inputs!$B$14 - F7655)/Inputs!$B$15)</f>
        <v>170</v>
      </c>
      <c r="I7655" s="2">
        <f>MAX(MIN(Inputs!$B$2, F7655*Inputs!$B$16, Inputs!$B$14*Inputs!$B$4 - G7655), 0)</f>
        <v>0</v>
      </c>
      <c r="J7655" s="2">
        <f>MAX(MIN(Inputs!$B$2, F7655*Inputs!$B$16, (Inputs!$B$14-F7655)/Inputs!$B$15)*Inputs!$B$9, 0)</f>
        <v>0</v>
      </c>
      <c r="K7655" s="2">
        <f>MAX(E7655*Inputs!$B$5 - B7655 - Inputs!$B$8, 0) * H7655</f>
        <v>0</v>
      </c>
      <c r="L7655" s="2">
        <f>IF(B7655 &gt;= D7655*Inputs!$B$10, MAX(B7655 - E7655/Inputs!$B$5 - Inputs!$B$8, 0) * I7655, 0)</f>
        <v>0</v>
      </c>
      <c r="M7655" s="2">
        <f t="shared" si="1430"/>
        <v>0</v>
      </c>
      <c r="N7655" s="3" t="str">
        <f t="shared" si="1431"/>
        <v>Idle</v>
      </c>
      <c r="O7655" s="3" t="str">
        <f t="shared" si="1439"/>
        <v>Idle</v>
      </c>
      <c r="P7655" s="2">
        <f t="shared" si="1432"/>
        <v>0</v>
      </c>
      <c r="Q7655" s="2">
        <f t="shared" si="1433"/>
        <v>0</v>
      </c>
      <c r="R7655" s="2">
        <f t="shared" si="1434"/>
        <v>0</v>
      </c>
      <c r="S7655" s="2">
        <f t="shared" si="1435"/>
        <v>0</v>
      </c>
      <c r="T7655" s="2">
        <f t="shared" si="1436"/>
        <v>0</v>
      </c>
      <c r="U7655" s="2">
        <f>IF(O7655="Reg", R7655 * Inputs!$B$7, 0)</f>
        <v>0</v>
      </c>
      <c r="V7655" s="2">
        <f>MAX(F7655 + P7655*Inputs!$B$15 - (Q7655/Inputs!$B$16) - U7655, 0)</f>
        <v>0</v>
      </c>
    </row>
    <row r="7656" spans="1:22" x14ac:dyDescent="0.3">
      <c r="A7656" s="1">
        <v>46341.916666666657</v>
      </c>
      <c r="B7656" s="2">
        <v>45.809208363755239</v>
      </c>
      <c r="C7656" s="2">
        <v>10.63364398080758</v>
      </c>
      <c r="D7656" s="2">
        <f t="shared" si="1428"/>
        <v>37.122582563726077</v>
      </c>
      <c r="E7656" s="2">
        <f t="shared" si="1429"/>
        <v>25.35361517278821</v>
      </c>
      <c r="F7656" s="2">
        <f t="shared" si="1437"/>
        <v>0</v>
      </c>
      <c r="G7656" s="2">
        <f t="shared" si="1438"/>
        <v>340</v>
      </c>
      <c r="H7656" s="2">
        <f>MIN(Inputs!$B$2, (Inputs!$B$14 - F7656)/Inputs!$B$15)</f>
        <v>170</v>
      </c>
      <c r="I7656" s="2">
        <f>MAX(MIN(Inputs!$B$2, F7656*Inputs!$B$16, Inputs!$B$14*Inputs!$B$4 - G7656), 0)</f>
        <v>0</v>
      </c>
      <c r="J7656" s="2">
        <f>MAX(MIN(Inputs!$B$2, F7656*Inputs!$B$16, (Inputs!$B$14-F7656)/Inputs!$B$15)*Inputs!$B$9, 0)</f>
        <v>0</v>
      </c>
      <c r="K7656" s="2">
        <f>MAX(E7656*Inputs!$B$5 - B7656 - Inputs!$B$8, 0) * H7656</f>
        <v>0</v>
      </c>
      <c r="L7656" s="2">
        <f>IF(B7656 &gt;= D7656*Inputs!$B$10, MAX(B7656 - E7656/Inputs!$B$5 - Inputs!$B$8, 0) * I7656, 0)</f>
        <v>0</v>
      </c>
      <c r="M7656" s="2">
        <f t="shared" si="1430"/>
        <v>0</v>
      </c>
      <c r="N7656" s="3" t="str">
        <f t="shared" si="1431"/>
        <v>Idle</v>
      </c>
      <c r="O7656" s="3" t="str">
        <f t="shared" si="1439"/>
        <v>Idle</v>
      </c>
      <c r="P7656" s="2">
        <f t="shared" si="1432"/>
        <v>0</v>
      </c>
      <c r="Q7656" s="2">
        <f t="shared" si="1433"/>
        <v>0</v>
      </c>
      <c r="R7656" s="2">
        <f t="shared" si="1434"/>
        <v>0</v>
      </c>
      <c r="S7656" s="2">
        <f t="shared" si="1435"/>
        <v>0</v>
      </c>
      <c r="T7656" s="2">
        <f t="shared" si="1436"/>
        <v>0</v>
      </c>
      <c r="U7656" s="2">
        <f>IF(O7656="Reg", R7656 * Inputs!$B$7, 0)</f>
        <v>0</v>
      </c>
      <c r="V7656" s="2">
        <f>MAX(F7656 + P7656*Inputs!$B$15 - (Q7656/Inputs!$B$16) - U7656, 0)</f>
        <v>0</v>
      </c>
    </row>
    <row r="7657" spans="1:22" x14ac:dyDescent="0.3">
      <c r="A7657" s="1">
        <v>46341.958333333343</v>
      </c>
      <c r="B7657" s="2">
        <v>44.076643281163392</v>
      </c>
      <c r="C7657" s="2">
        <v>14.660154750866431</v>
      </c>
      <c r="D7657" s="2">
        <f t="shared" si="1428"/>
        <v>37.122582563726077</v>
      </c>
      <c r="E7657" s="2">
        <f t="shared" si="1429"/>
        <v>17.718747112162337</v>
      </c>
      <c r="F7657" s="2">
        <f t="shared" si="1437"/>
        <v>0</v>
      </c>
      <c r="G7657" s="2">
        <f t="shared" si="1438"/>
        <v>340</v>
      </c>
      <c r="H7657" s="2">
        <f>MIN(Inputs!$B$2, (Inputs!$B$14 - F7657)/Inputs!$B$15)</f>
        <v>170</v>
      </c>
      <c r="I7657" s="2">
        <f>MAX(MIN(Inputs!$B$2, F7657*Inputs!$B$16, Inputs!$B$14*Inputs!$B$4 - G7657), 0)</f>
        <v>0</v>
      </c>
      <c r="J7657" s="2">
        <f>MAX(MIN(Inputs!$B$2, F7657*Inputs!$B$16, (Inputs!$B$14-F7657)/Inputs!$B$15)*Inputs!$B$9, 0)</f>
        <v>0</v>
      </c>
      <c r="K7657" s="2">
        <f>MAX(E7657*Inputs!$B$5 - B7657 - Inputs!$B$8, 0) * H7657</f>
        <v>0</v>
      </c>
      <c r="L7657" s="2">
        <f>IF(B7657 &gt;= D7657*Inputs!$B$10, MAX(B7657 - E7657/Inputs!$B$5 - Inputs!$B$8, 0) * I7657, 0)</f>
        <v>0</v>
      </c>
      <c r="M7657" s="2">
        <f t="shared" si="1430"/>
        <v>0</v>
      </c>
      <c r="N7657" s="3" t="str">
        <f t="shared" si="1431"/>
        <v>Idle</v>
      </c>
      <c r="O7657" s="3" t="str">
        <f t="shared" si="1439"/>
        <v>Idle</v>
      </c>
      <c r="P7657" s="2">
        <f t="shared" si="1432"/>
        <v>0</v>
      </c>
      <c r="Q7657" s="2">
        <f t="shared" si="1433"/>
        <v>0</v>
      </c>
      <c r="R7657" s="2">
        <f t="shared" si="1434"/>
        <v>0</v>
      </c>
      <c r="S7657" s="2">
        <f t="shared" si="1435"/>
        <v>0</v>
      </c>
      <c r="T7657" s="2">
        <f t="shared" si="1436"/>
        <v>0</v>
      </c>
      <c r="U7657" s="2">
        <f>IF(O7657="Reg", R7657 * Inputs!$B$7, 0)</f>
        <v>0</v>
      </c>
      <c r="V7657" s="2">
        <f>MAX(F7657 + P7657*Inputs!$B$15 - (Q7657/Inputs!$B$16) - U7657, 0)</f>
        <v>0</v>
      </c>
    </row>
    <row r="7658" spans="1:22" x14ac:dyDescent="0.3">
      <c r="A7658" s="1">
        <v>46342</v>
      </c>
      <c r="B7658" s="2">
        <v>26.98502253983786</v>
      </c>
      <c r="C7658" s="2">
        <v>9.2850079767777434</v>
      </c>
      <c r="D7658" s="2">
        <f t="shared" si="1428"/>
        <v>31.448396006352198</v>
      </c>
      <c r="E7658" s="2">
        <f t="shared" si="1429"/>
        <v>10.372639898635104</v>
      </c>
      <c r="F7658" s="2">
        <f t="shared" si="1437"/>
        <v>0</v>
      </c>
      <c r="G7658" s="2">
        <f t="shared" si="1438"/>
        <v>0</v>
      </c>
      <c r="H7658" s="2">
        <f>MIN(Inputs!$B$2, (Inputs!$B$14 - F7658)/Inputs!$B$15)</f>
        <v>170</v>
      </c>
      <c r="I7658" s="2">
        <f>MAX(MIN(Inputs!$B$2, F7658*Inputs!$B$16, Inputs!$B$14*Inputs!$B$4 - G7658), 0)</f>
        <v>0</v>
      </c>
      <c r="J7658" s="2">
        <f>MAX(MIN(Inputs!$B$2, F7658*Inputs!$B$16, (Inputs!$B$14-F7658)/Inputs!$B$15)*Inputs!$B$9, 0)</f>
        <v>0</v>
      </c>
      <c r="K7658" s="2">
        <f>MAX(E7658*Inputs!$B$5 - B7658 - Inputs!$B$8, 0) * H7658</f>
        <v>0</v>
      </c>
      <c r="L7658" s="2">
        <f>IF(B7658 &gt;= D7658*Inputs!$B$10, MAX(B7658 - E7658/Inputs!$B$5 - Inputs!$B$8, 0) * I7658, 0)</f>
        <v>0</v>
      </c>
      <c r="M7658" s="2">
        <f t="shared" si="1430"/>
        <v>0</v>
      </c>
      <c r="N7658" s="3" t="str">
        <f t="shared" si="1431"/>
        <v>Idle</v>
      </c>
      <c r="O7658" s="3" t="str">
        <f t="shared" si="1439"/>
        <v>Idle</v>
      </c>
      <c r="P7658" s="2">
        <f t="shared" si="1432"/>
        <v>0</v>
      </c>
      <c r="Q7658" s="2">
        <f t="shared" si="1433"/>
        <v>0</v>
      </c>
      <c r="R7658" s="2">
        <f t="shared" si="1434"/>
        <v>0</v>
      </c>
      <c r="S7658" s="2">
        <f t="shared" si="1435"/>
        <v>0</v>
      </c>
      <c r="T7658" s="2">
        <f t="shared" si="1436"/>
        <v>0</v>
      </c>
      <c r="U7658" s="2">
        <f>IF(O7658="Reg", R7658 * Inputs!$B$7, 0)</f>
        <v>0</v>
      </c>
      <c r="V7658" s="2">
        <f>MAX(F7658 + P7658*Inputs!$B$15 - (Q7658/Inputs!$B$16) - U7658, 0)</f>
        <v>0</v>
      </c>
    </row>
    <row r="7659" spans="1:22" x14ac:dyDescent="0.3">
      <c r="A7659" s="1">
        <v>46342.041666666657</v>
      </c>
      <c r="B7659" s="2">
        <v>16.815866726007481</v>
      </c>
      <c r="C7659" s="2">
        <v>6.1335357984610992</v>
      </c>
      <c r="D7659" s="2">
        <f t="shared" si="1428"/>
        <v>31.448396006352198</v>
      </c>
      <c r="E7659" s="2">
        <f t="shared" si="1429"/>
        <v>5.8751361419954593</v>
      </c>
      <c r="F7659" s="2">
        <f t="shared" si="1437"/>
        <v>0</v>
      </c>
      <c r="G7659" s="2">
        <f t="shared" si="1438"/>
        <v>0</v>
      </c>
      <c r="H7659" s="2">
        <f>MIN(Inputs!$B$2, (Inputs!$B$14 - F7659)/Inputs!$B$15)</f>
        <v>170</v>
      </c>
      <c r="I7659" s="2">
        <f>MAX(MIN(Inputs!$B$2, F7659*Inputs!$B$16, Inputs!$B$14*Inputs!$B$4 - G7659), 0)</f>
        <v>0</v>
      </c>
      <c r="J7659" s="2">
        <f>MAX(MIN(Inputs!$B$2, F7659*Inputs!$B$16, (Inputs!$B$14-F7659)/Inputs!$B$15)*Inputs!$B$9, 0)</f>
        <v>0</v>
      </c>
      <c r="K7659" s="2">
        <f>MAX(E7659*Inputs!$B$5 - B7659 - Inputs!$B$8, 0) * H7659</f>
        <v>0</v>
      </c>
      <c r="L7659" s="2">
        <f>IF(B7659 &gt;= D7659*Inputs!$B$10, MAX(B7659 - E7659/Inputs!$B$5 - Inputs!$B$8, 0) * I7659, 0)</f>
        <v>0</v>
      </c>
      <c r="M7659" s="2">
        <f t="shared" si="1430"/>
        <v>0</v>
      </c>
      <c r="N7659" s="3" t="str">
        <f t="shared" si="1431"/>
        <v>Idle</v>
      </c>
      <c r="O7659" s="3" t="str">
        <f t="shared" si="1439"/>
        <v>Idle</v>
      </c>
      <c r="P7659" s="2">
        <f t="shared" si="1432"/>
        <v>0</v>
      </c>
      <c r="Q7659" s="2">
        <f t="shared" si="1433"/>
        <v>0</v>
      </c>
      <c r="R7659" s="2">
        <f t="shared" si="1434"/>
        <v>0</v>
      </c>
      <c r="S7659" s="2">
        <f t="shared" si="1435"/>
        <v>0</v>
      </c>
      <c r="T7659" s="2">
        <f t="shared" si="1436"/>
        <v>0</v>
      </c>
      <c r="U7659" s="2">
        <f>IF(O7659="Reg", R7659 * Inputs!$B$7, 0)</f>
        <v>0</v>
      </c>
      <c r="V7659" s="2">
        <f>MAX(F7659 + P7659*Inputs!$B$15 - (Q7659/Inputs!$B$16) - U7659, 0)</f>
        <v>0</v>
      </c>
    </row>
    <row r="7660" spans="1:22" x14ac:dyDescent="0.3">
      <c r="A7660" s="1">
        <v>46342.083333333343</v>
      </c>
      <c r="B7660" s="2">
        <v>15.657656534571281</v>
      </c>
      <c r="C7660" s="2">
        <v>4.0504138703007726</v>
      </c>
      <c r="D7660" s="2">
        <f t="shared" si="1428"/>
        <v>31.448396006352198</v>
      </c>
      <c r="E7660" s="2">
        <f t="shared" si="1429"/>
        <v>3.0724916876608801</v>
      </c>
      <c r="F7660" s="2">
        <f t="shared" si="1437"/>
        <v>0</v>
      </c>
      <c r="G7660" s="2">
        <f t="shared" si="1438"/>
        <v>0</v>
      </c>
      <c r="H7660" s="2">
        <f>MIN(Inputs!$B$2, (Inputs!$B$14 - F7660)/Inputs!$B$15)</f>
        <v>170</v>
      </c>
      <c r="I7660" s="2">
        <f>MAX(MIN(Inputs!$B$2, F7660*Inputs!$B$16, Inputs!$B$14*Inputs!$B$4 - G7660), 0)</f>
        <v>0</v>
      </c>
      <c r="J7660" s="2">
        <f>MAX(MIN(Inputs!$B$2, F7660*Inputs!$B$16, (Inputs!$B$14-F7660)/Inputs!$B$15)*Inputs!$B$9, 0)</f>
        <v>0</v>
      </c>
      <c r="K7660" s="2">
        <f>MAX(E7660*Inputs!$B$5 - B7660 - Inputs!$B$8, 0) * H7660</f>
        <v>0</v>
      </c>
      <c r="L7660" s="2">
        <f>IF(B7660 &gt;= D7660*Inputs!$B$10, MAX(B7660 - E7660/Inputs!$B$5 - Inputs!$B$8, 0) * I7660, 0)</f>
        <v>0</v>
      </c>
      <c r="M7660" s="2">
        <f t="shared" si="1430"/>
        <v>0</v>
      </c>
      <c r="N7660" s="3" t="str">
        <f t="shared" si="1431"/>
        <v>Idle</v>
      </c>
      <c r="O7660" s="3" t="str">
        <f t="shared" si="1439"/>
        <v>Idle</v>
      </c>
      <c r="P7660" s="2">
        <f t="shared" si="1432"/>
        <v>0</v>
      </c>
      <c r="Q7660" s="2">
        <f t="shared" si="1433"/>
        <v>0</v>
      </c>
      <c r="R7660" s="2">
        <f t="shared" si="1434"/>
        <v>0</v>
      </c>
      <c r="S7660" s="2">
        <f t="shared" si="1435"/>
        <v>0</v>
      </c>
      <c r="T7660" s="2">
        <f t="shared" si="1436"/>
        <v>0</v>
      </c>
      <c r="U7660" s="2">
        <f>IF(O7660="Reg", R7660 * Inputs!$B$7, 0)</f>
        <v>0</v>
      </c>
      <c r="V7660" s="2">
        <f>MAX(F7660 + P7660*Inputs!$B$15 - (Q7660/Inputs!$B$16) - U7660, 0)</f>
        <v>0</v>
      </c>
    </row>
    <row r="7661" spans="1:22" x14ac:dyDescent="0.3">
      <c r="A7661" s="1">
        <v>46342.125</v>
      </c>
      <c r="B7661" s="2">
        <v>2.777293591393998</v>
      </c>
      <c r="C7661" s="2">
        <v>1.761310746424817</v>
      </c>
      <c r="D7661" s="2">
        <f t="shared" si="1428"/>
        <v>31.448396006352198</v>
      </c>
      <c r="E7661" s="2">
        <f t="shared" si="1429"/>
        <v>0.462882265232333</v>
      </c>
      <c r="F7661" s="2">
        <f t="shared" si="1437"/>
        <v>0</v>
      </c>
      <c r="G7661" s="2">
        <f t="shared" si="1438"/>
        <v>0</v>
      </c>
      <c r="H7661" s="2">
        <f>MIN(Inputs!$B$2, (Inputs!$B$14 - F7661)/Inputs!$B$15)</f>
        <v>170</v>
      </c>
      <c r="I7661" s="2">
        <f>MAX(MIN(Inputs!$B$2, F7661*Inputs!$B$16, Inputs!$B$14*Inputs!$B$4 - G7661), 0)</f>
        <v>0</v>
      </c>
      <c r="J7661" s="2">
        <f>MAX(MIN(Inputs!$B$2, F7661*Inputs!$B$16, (Inputs!$B$14-F7661)/Inputs!$B$15)*Inputs!$B$9, 0)</f>
        <v>0</v>
      </c>
      <c r="K7661" s="2">
        <f>MAX(E7661*Inputs!$B$5 - B7661 - Inputs!$B$8, 0) * H7661</f>
        <v>0</v>
      </c>
      <c r="L7661" s="2">
        <f>IF(B7661 &gt;= D7661*Inputs!$B$10, MAX(B7661 - E7661/Inputs!$B$5 - Inputs!$B$8, 0) * I7661, 0)</f>
        <v>0</v>
      </c>
      <c r="M7661" s="2">
        <f t="shared" si="1430"/>
        <v>0</v>
      </c>
      <c r="N7661" s="3" t="str">
        <f t="shared" si="1431"/>
        <v>Idle</v>
      </c>
      <c r="O7661" s="3" t="str">
        <f t="shared" si="1439"/>
        <v>Idle</v>
      </c>
      <c r="P7661" s="2">
        <f t="shared" si="1432"/>
        <v>0</v>
      </c>
      <c r="Q7661" s="2">
        <f t="shared" si="1433"/>
        <v>0</v>
      </c>
      <c r="R7661" s="2">
        <f t="shared" si="1434"/>
        <v>0</v>
      </c>
      <c r="S7661" s="2">
        <f t="shared" si="1435"/>
        <v>0</v>
      </c>
      <c r="T7661" s="2">
        <f t="shared" si="1436"/>
        <v>0</v>
      </c>
      <c r="U7661" s="2">
        <f>IF(O7661="Reg", R7661 * Inputs!$B$7, 0)</f>
        <v>0</v>
      </c>
      <c r="V7661" s="2">
        <f>MAX(F7661 + P7661*Inputs!$B$15 - (Q7661/Inputs!$B$16) - U7661, 0)</f>
        <v>0</v>
      </c>
    </row>
    <row r="7662" spans="1:22" x14ac:dyDescent="0.3">
      <c r="A7662" s="1">
        <v>46342.166666666657</v>
      </c>
      <c r="B7662" s="2">
        <v>0</v>
      </c>
      <c r="C7662" s="2">
        <v>5.2935125787911526</v>
      </c>
      <c r="D7662" s="2">
        <f t="shared" si="1428"/>
        <v>31.448396006352198</v>
      </c>
      <c r="E7662" s="2">
        <f t="shared" si="1429"/>
        <v>1.0962999791181984</v>
      </c>
      <c r="F7662" s="2">
        <f t="shared" si="1437"/>
        <v>0</v>
      </c>
      <c r="G7662" s="2">
        <f t="shared" si="1438"/>
        <v>0</v>
      </c>
      <c r="H7662" s="2">
        <f>MIN(Inputs!$B$2, (Inputs!$B$14 - F7662)/Inputs!$B$15)</f>
        <v>170</v>
      </c>
      <c r="I7662" s="2">
        <f>MAX(MIN(Inputs!$B$2, F7662*Inputs!$B$16, Inputs!$B$14*Inputs!$B$4 - G7662), 0)</f>
        <v>0</v>
      </c>
      <c r="J7662" s="2">
        <f>MAX(MIN(Inputs!$B$2, F7662*Inputs!$B$16, (Inputs!$B$14-F7662)/Inputs!$B$15)*Inputs!$B$9, 0)</f>
        <v>0</v>
      </c>
      <c r="K7662" s="2">
        <f>MAX(E7662*Inputs!$B$5 - B7662 - Inputs!$B$8, 0) * H7662</f>
        <v>0</v>
      </c>
      <c r="L7662" s="2">
        <f>IF(B7662 &gt;= D7662*Inputs!$B$10, MAX(B7662 - E7662/Inputs!$B$5 - Inputs!$B$8, 0) * I7662, 0)</f>
        <v>0</v>
      </c>
      <c r="M7662" s="2">
        <f t="shared" si="1430"/>
        <v>0</v>
      </c>
      <c r="N7662" s="3" t="str">
        <f t="shared" si="1431"/>
        <v>Idle</v>
      </c>
      <c r="O7662" s="3" t="str">
        <f t="shared" si="1439"/>
        <v>Idle</v>
      </c>
      <c r="P7662" s="2">
        <f t="shared" si="1432"/>
        <v>0</v>
      </c>
      <c r="Q7662" s="2">
        <f t="shared" si="1433"/>
        <v>0</v>
      </c>
      <c r="R7662" s="2">
        <f t="shared" si="1434"/>
        <v>0</v>
      </c>
      <c r="S7662" s="2">
        <f t="shared" si="1435"/>
        <v>0</v>
      </c>
      <c r="T7662" s="2">
        <f t="shared" si="1436"/>
        <v>0</v>
      </c>
      <c r="U7662" s="2">
        <f>IF(O7662="Reg", R7662 * Inputs!$B$7, 0)</f>
        <v>0</v>
      </c>
      <c r="V7662" s="2">
        <f>MAX(F7662 + P7662*Inputs!$B$15 - (Q7662/Inputs!$B$16) - U7662, 0)</f>
        <v>0</v>
      </c>
    </row>
    <row r="7663" spans="1:22" x14ac:dyDescent="0.3">
      <c r="A7663" s="1">
        <v>46342.208333333343</v>
      </c>
      <c r="B7663" s="2">
        <v>0</v>
      </c>
      <c r="C7663" s="2">
        <v>8.2788505411055144</v>
      </c>
      <c r="D7663" s="2">
        <f t="shared" si="1428"/>
        <v>31.448396006352198</v>
      </c>
      <c r="E7663" s="2">
        <f t="shared" si="1429"/>
        <v>2.8362972909666819</v>
      </c>
      <c r="F7663" s="2">
        <f t="shared" si="1437"/>
        <v>0</v>
      </c>
      <c r="G7663" s="2">
        <f t="shared" si="1438"/>
        <v>0</v>
      </c>
      <c r="H7663" s="2">
        <f>MIN(Inputs!$B$2, (Inputs!$B$14 - F7663)/Inputs!$B$15)</f>
        <v>170</v>
      </c>
      <c r="I7663" s="2">
        <f>MAX(MIN(Inputs!$B$2, F7663*Inputs!$B$16, Inputs!$B$14*Inputs!$B$4 - G7663), 0)</f>
        <v>0</v>
      </c>
      <c r="J7663" s="2">
        <f>MAX(MIN(Inputs!$B$2, F7663*Inputs!$B$16, (Inputs!$B$14-F7663)/Inputs!$B$15)*Inputs!$B$9, 0)</f>
        <v>0</v>
      </c>
      <c r="K7663" s="2">
        <f>MAX(E7663*Inputs!$B$5 - B7663 - Inputs!$B$8, 0) * H7663</f>
        <v>0</v>
      </c>
      <c r="L7663" s="2">
        <f>IF(B7663 &gt;= D7663*Inputs!$B$10, MAX(B7663 - E7663/Inputs!$B$5 - Inputs!$B$8, 0) * I7663, 0)</f>
        <v>0</v>
      </c>
      <c r="M7663" s="2">
        <f t="shared" si="1430"/>
        <v>0</v>
      </c>
      <c r="N7663" s="3" t="str">
        <f t="shared" si="1431"/>
        <v>Idle</v>
      </c>
      <c r="O7663" s="3" t="str">
        <f t="shared" si="1439"/>
        <v>Idle</v>
      </c>
      <c r="P7663" s="2">
        <f t="shared" si="1432"/>
        <v>0</v>
      </c>
      <c r="Q7663" s="2">
        <f t="shared" si="1433"/>
        <v>0</v>
      </c>
      <c r="R7663" s="2">
        <f t="shared" si="1434"/>
        <v>0</v>
      </c>
      <c r="S7663" s="2">
        <f t="shared" si="1435"/>
        <v>0</v>
      </c>
      <c r="T7663" s="2">
        <f t="shared" si="1436"/>
        <v>0</v>
      </c>
      <c r="U7663" s="2">
        <f>IF(O7663="Reg", R7663 * Inputs!$B$7, 0)</f>
        <v>0</v>
      </c>
      <c r="V7663" s="2">
        <f>MAX(F7663 + P7663*Inputs!$B$15 - (Q7663/Inputs!$B$16) - U7663, 0)</f>
        <v>0</v>
      </c>
    </row>
    <row r="7664" spans="1:22" x14ac:dyDescent="0.3">
      <c r="A7664" s="1">
        <v>46342.25</v>
      </c>
      <c r="B7664" s="2">
        <v>0</v>
      </c>
      <c r="C7664" s="2">
        <v>27.47774545259086</v>
      </c>
      <c r="D7664" s="2">
        <f t="shared" si="1428"/>
        <v>31.448396006352198</v>
      </c>
      <c r="E7664" s="2">
        <f t="shared" si="1429"/>
        <v>6.8417128169014871</v>
      </c>
      <c r="F7664" s="2">
        <f t="shared" si="1437"/>
        <v>0</v>
      </c>
      <c r="G7664" s="2">
        <f t="shared" si="1438"/>
        <v>0</v>
      </c>
      <c r="H7664" s="2">
        <f>MIN(Inputs!$B$2, (Inputs!$B$14 - F7664)/Inputs!$B$15)</f>
        <v>170</v>
      </c>
      <c r="I7664" s="2">
        <f>MAX(MIN(Inputs!$B$2, F7664*Inputs!$B$16, Inputs!$B$14*Inputs!$B$4 - G7664), 0)</f>
        <v>0</v>
      </c>
      <c r="J7664" s="2">
        <f>MAX(MIN(Inputs!$B$2, F7664*Inputs!$B$16, (Inputs!$B$14-F7664)/Inputs!$B$15)*Inputs!$B$9, 0)</f>
        <v>0</v>
      </c>
      <c r="K7664" s="2">
        <f>MAX(E7664*Inputs!$B$5 - B7664 - Inputs!$B$8, 0) * H7664</f>
        <v>0</v>
      </c>
      <c r="L7664" s="2">
        <f>IF(B7664 &gt;= D7664*Inputs!$B$10, MAX(B7664 - E7664/Inputs!$B$5 - Inputs!$B$8, 0) * I7664, 0)</f>
        <v>0</v>
      </c>
      <c r="M7664" s="2">
        <f t="shared" si="1430"/>
        <v>0</v>
      </c>
      <c r="N7664" s="3" t="str">
        <f t="shared" si="1431"/>
        <v>Idle</v>
      </c>
      <c r="O7664" s="3" t="str">
        <f t="shared" si="1439"/>
        <v>Idle</v>
      </c>
      <c r="P7664" s="2">
        <f t="shared" si="1432"/>
        <v>0</v>
      </c>
      <c r="Q7664" s="2">
        <f t="shared" si="1433"/>
        <v>0</v>
      </c>
      <c r="R7664" s="2">
        <f t="shared" si="1434"/>
        <v>0</v>
      </c>
      <c r="S7664" s="2">
        <f t="shared" si="1435"/>
        <v>0</v>
      </c>
      <c r="T7664" s="2">
        <f t="shared" si="1436"/>
        <v>0</v>
      </c>
      <c r="U7664" s="2">
        <f>IF(O7664="Reg", R7664 * Inputs!$B$7, 0)</f>
        <v>0</v>
      </c>
      <c r="V7664" s="2">
        <f>MAX(F7664 + P7664*Inputs!$B$15 - (Q7664/Inputs!$B$16) - U7664, 0)</f>
        <v>0</v>
      </c>
    </row>
    <row r="7665" spans="1:22" x14ac:dyDescent="0.3">
      <c r="A7665" s="1">
        <v>46342.291666666657</v>
      </c>
      <c r="B7665" s="2">
        <v>0</v>
      </c>
      <c r="C7665" s="2">
        <v>4.7045690129418611</v>
      </c>
      <c r="D7665" s="2">
        <f t="shared" si="1428"/>
        <v>31.448396006352198</v>
      </c>
      <c r="E7665" s="2">
        <f t="shared" si="1429"/>
        <v>10.945809626142589</v>
      </c>
      <c r="F7665" s="2">
        <f t="shared" si="1437"/>
        <v>0</v>
      </c>
      <c r="G7665" s="2">
        <f t="shared" si="1438"/>
        <v>0</v>
      </c>
      <c r="H7665" s="2">
        <f>MIN(Inputs!$B$2, (Inputs!$B$14 - F7665)/Inputs!$B$15)</f>
        <v>170</v>
      </c>
      <c r="I7665" s="2">
        <f>MAX(MIN(Inputs!$B$2, F7665*Inputs!$B$16, Inputs!$B$14*Inputs!$B$4 - G7665), 0)</f>
        <v>0</v>
      </c>
      <c r="J7665" s="2">
        <f>MAX(MIN(Inputs!$B$2, F7665*Inputs!$B$16, (Inputs!$B$14-F7665)/Inputs!$B$15)*Inputs!$B$9, 0)</f>
        <v>0</v>
      </c>
      <c r="K7665" s="2">
        <f>MAX(E7665*Inputs!$B$5 - B7665 - Inputs!$B$8, 0) * H7665</f>
        <v>0</v>
      </c>
      <c r="L7665" s="2">
        <f>IF(B7665 &gt;= D7665*Inputs!$B$10, MAX(B7665 - E7665/Inputs!$B$5 - Inputs!$B$8, 0) * I7665, 0)</f>
        <v>0</v>
      </c>
      <c r="M7665" s="2">
        <f t="shared" si="1430"/>
        <v>0</v>
      </c>
      <c r="N7665" s="3" t="str">
        <f t="shared" si="1431"/>
        <v>Idle</v>
      </c>
      <c r="O7665" s="3" t="str">
        <f t="shared" si="1439"/>
        <v>Idle</v>
      </c>
      <c r="P7665" s="2">
        <f t="shared" si="1432"/>
        <v>0</v>
      </c>
      <c r="Q7665" s="2">
        <f t="shared" si="1433"/>
        <v>0</v>
      </c>
      <c r="R7665" s="2">
        <f t="shared" si="1434"/>
        <v>0</v>
      </c>
      <c r="S7665" s="2">
        <f t="shared" si="1435"/>
        <v>0</v>
      </c>
      <c r="T7665" s="2">
        <f t="shared" si="1436"/>
        <v>0</v>
      </c>
      <c r="U7665" s="2">
        <f>IF(O7665="Reg", R7665 * Inputs!$B$7, 0)</f>
        <v>0</v>
      </c>
      <c r="V7665" s="2">
        <f>MAX(F7665 + P7665*Inputs!$B$15 - (Q7665/Inputs!$B$16) - U7665, 0)</f>
        <v>0</v>
      </c>
    </row>
    <row r="7666" spans="1:22" x14ac:dyDescent="0.3">
      <c r="A7666" s="1">
        <v>46342.333333333343</v>
      </c>
      <c r="B7666" s="2">
        <v>0</v>
      </c>
      <c r="C7666" s="2">
        <v>5.7189674353164373</v>
      </c>
      <c r="D7666" s="2">
        <f t="shared" si="1428"/>
        <v>31.448396006352198</v>
      </c>
      <c r="E7666" s="2">
        <f t="shared" si="1429"/>
        <v>17.669335132807703</v>
      </c>
      <c r="F7666" s="2">
        <f t="shared" si="1437"/>
        <v>0</v>
      </c>
      <c r="G7666" s="2">
        <f t="shared" si="1438"/>
        <v>0</v>
      </c>
      <c r="H7666" s="2">
        <f>MIN(Inputs!$B$2, (Inputs!$B$14 - F7666)/Inputs!$B$15)</f>
        <v>170</v>
      </c>
      <c r="I7666" s="2">
        <f>MAX(MIN(Inputs!$B$2, F7666*Inputs!$B$16, Inputs!$B$14*Inputs!$B$4 - G7666), 0)</f>
        <v>0</v>
      </c>
      <c r="J7666" s="2">
        <f>MAX(MIN(Inputs!$B$2, F7666*Inputs!$B$16, (Inputs!$B$14-F7666)/Inputs!$B$15)*Inputs!$B$9, 0)</f>
        <v>0</v>
      </c>
      <c r="K7666" s="2">
        <f>MAX(E7666*Inputs!$B$5 - B7666 - Inputs!$B$8, 0) * H7666</f>
        <v>0</v>
      </c>
      <c r="L7666" s="2">
        <f>IF(B7666 &gt;= D7666*Inputs!$B$10, MAX(B7666 - E7666/Inputs!$B$5 - Inputs!$B$8, 0) * I7666, 0)</f>
        <v>0</v>
      </c>
      <c r="M7666" s="2">
        <f t="shared" si="1430"/>
        <v>0</v>
      </c>
      <c r="N7666" s="3" t="str">
        <f t="shared" si="1431"/>
        <v>Idle</v>
      </c>
      <c r="O7666" s="3" t="str">
        <f t="shared" si="1439"/>
        <v>Idle</v>
      </c>
      <c r="P7666" s="2">
        <f t="shared" si="1432"/>
        <v>0</v>
      </c>
      <c r="Q7666" s="2">
        <f t="shared" si="1433"/>
        <v>0</v>
      </c>
      <c r="R7666" s="2">
        <f t="shared" si="1434"/>
        <v>0</v>
      </c>
      <c r="S7666" s="2">
        <f t="shared" si="1435"/>
        <v>0</v>
      </c>
      <c r="T7666" s="2">
        <f t="shared" si="1436"/>
        <v>0</v>
      </c>
      <c r="U7666" s="2">
        <f>IF(O7666="Reg", R7666 * Inputs!$B$7, 0)</f>
        <v>0</v>
      </c>
      <c r="V7666" s="2">
        <f>MAX(F7666 + P7666*Inputs!$B$15 - (Q7666/Inputs!$B$16) - U7666, 0)</f>
        <v>0</v>
      </c>
    </row>
    <row r="7667" spans="1:22" x14ac:dyDescent="0.3">
      <c r="A7667" s="1">
        <v>46342.375</v>
      </c>
      <c r="B7667" s="2">
        <v>6.5777998747091901</v>
      </c>
      <c r="C7667" s="2">
        <v>6.9578301231897504</v>
      </c>
      <c r="D7667" s="2">
        <f t="shared" si="1428"/>
        <v>31.448396006352198</v>
      </c>
      <c r="E7667" s="2">
        <f t="shared" si="1429"/>
        <v>23.866108227815758</v>
      </c>
      <c r="F7667" s="2">
        <f t="shared" si="1437"/>
        <v>0</v>
      </c>
      <c r="G7667" s="2">
        <f t="shared" si="1438"/>
        <v>0</v>
      </c>
      <c r="H7667" s="2">
        <f>MIN(Inputs!$B$2, (Inputs!$B$14 - F7667)/Inputs!$B$15)</f>
        <v>170</v>
      </c>
      <c r="I7667" s="2">
        <f>MAX(MIN(Inputs!$B$2, F7667*Inputs!$B$16, Inputs!$B$14*Inputs!$B$4 - G7667), 0)</f>
        <v>0</v>
      </c>
      <c r="J7667" s="2">
        <f>MAX(MIN(Inputs!$B$2, F7667*Inputs!$B$16, (Inputs!$B$14-F7667)/Inputs!$B$15)*Inputs!$B$9, 0)</f>
        <v>0</v>
      </c>
      <c r="K7667" s="2">
        <f>MAX(E7667*Inputs!$B$5 - B7667 - Inputs!$B$8, 0) * H7667</f>
        <v>0</v>
      </c>
      <c r="L7667" s="2">
        <f>IF(B7667 &gt;= D7667*Inputs!$B$10, MAX(B7667 - E7667/Inputs!$B$5 - Inputs!$B$8, 0) * I7667, 0)</f>
        <v>0</v>
      </c>
      <c r="M7667" s="2">
        <f t="shared" si="1430"/>
        <v>0</v>
      </c>
      <c r="N7667" s="3" t="str">
        <f t="shared" si="1431"/>
        <v>Idle</v>
      </c>
      <c r="O7667" s="3" t="str">
        <f t="shared" si="1439"/>
        <v>Idle</v>
      </c>
      <c r="P7667" s="2">
        <f t="shared" si="1432"/>
        <v>0</v>
      </c>
      <c r="Q7667" s="2">
        <f t="shared" si="1433"/>
        <v>0</v>
      </c>
      <c r="R7667" s="2">
        <f t="shared" si="1434"/>
        <v>0</v>
      </c>
      <c r="S7667" s="2">
        <f t="shared" si="1435"/>
        <v>0</v>
      </c>
      <c r="T7667" s="2">
        <f t="shared" si="1436"/>
        <v>0</v>
      </c>
      <c r="U7667" s="2">
        <f>IF(O7667="Reg", R7667 * Inputs!$B$7, 0)</f>
        <v>0</v>
      </c>
      <c r="V7667" s="2">
        <f>MAX(F7667 + P7667*Inputs!$B$15 - (Q7667/Inputs!$B$16) - U7667, 0)</f>
        <v>0</v>
      </c>
    </row>
    <row r="7668" spans="1:22" x14ac:dyDescent="0.3">
      <c r="A7668" s="1">
        <v>46342.416666666657</v>
      </c>
      <c r="B7668" s="2">
        <v>10.439983871090901</v>
      </c>
      <c r="C7668" s="2">
        <v>8.9749701766190029</v>
      </c>
      <c r="D7668" s="2">
        <f t="shared" si="1428"/>
        <v>31.448396006352198</v>
      </c>
      <c r="E7668" s="2">
        <f t="shared" si="1429"/>
        <v>32.66277863002508</v>
      </c>
      <c r="F7668" s="2">
        <f t="shared" si="1437"/>
        <v>0</v>
      </c>
      <c r="G7668" s="2">
        <f t="shared" si="1438"/>
        <v>0</v>
      </c>
      <c r="H7668" s="2">
        <f>MIN(Inputs!$B$2, (Inputs!$B$14 - F7668)/Inputs!$B$15)</f>
        <v>170</v>
      </c>
      <c r="I7668" s="2">
        <f>MAX(MIN(Inputs!$B$2, F7668*Inputs!$B$16, Inputs!$B$14*Inputs!$B$4 - G7668), 0)</f>
        <v>0</v>
      </c>
      <c r="J7668" s="2">
        <f>MAX(MIN(Inputs!$B$2, F7668*Inputs!$B$16, (Inputs!$B$14-F7668)/Inputs!$B$15)*Inputs!$B$9, 0)</f>
        <v>0</v>
      </c>
      <c r="K7668" s="2">
        <f>MAX(E7668*Inputs!$B$5 - B7668 - Inputs!$B$8, 0) * H7668</f>
        <v>0</v>
      </c>
      <c r="L7668" s="2">
        <f>IF(B7668 &gt;= D7668*Inputs!$B$10, MAX(B7668 - E7668/Inputs!$B$5 - Inputs!$B$8, 0) * I7668, 0)</f>
        <v>0</v>
      </c>
      <c r="M7668" s="2">
        <f t="shared" si="1430"/>
        <v>0</v>
      </c>
      <c r="N7668" s="3" t="str">
        <f t="shared" si="1431"/>
        <v>Idle</v>
      </c>
      <c r="O7668" s="3" t="str">
        <f t="shared" si="1439"/>
        <v>Idle</v>
      </c>
      <c r="P7668" s="2">
        <f t="shared" si="1432"/>
        <v>0</v>
      </c>
      <c r="Q7668" s="2">
        <f t="shared" si="1433"/>
        <v>0</v>
      </c>
      <c r="R7668" s="2">
        <f t="shared" si="1434"/>
        <v>0</v>
      </c>
      <c r="S7668" s="2">
        <f t="shared" si="1435"/>
        <v>0</v>
      </c>
      <c r="T7668" s="2">
        <f t="shared" si="1436"/>
        <v>0</v>
      </c>
      <c r="U7668" s="2">
        <f>IF(O7668="Reg", R7668 * Inputs!$B$7, 0)</f>
        <v>0</v>
      </c>
      <c r="V7668" s="2">
        <f>MAX(F7668 + P7668*Inputs!$B$15 - (Q7668/Inputs!$B$16) - U7668, 0)</f>
        <v>0</v>
      </c>
    </row>
    <row r="7669" spans="1:22" x14ac:dyDescent="0.3">
      <c r="A7669" s="1">
        <v>46342.458333333343</v>
      </c>
      <c r="B7669" s="2">
        <v>24.032493155608829</v>
      </c>
      <c r="C7669" s="2">
        <v>3.8310436405045358</v>
      </c>
      <c r="D7669" s="2">
        <f t="shared" si="1428"/>
        <v>31.448396006352198</v>
      </c>
      <c r="E7669" s="2">
        <f t="shared" si="1429"/>
        <v>42.464554012497892</v>
      </c>
      <c r="F7669" s="2">
        <f t="shared" si="1437"/>
        <v>0</v>
      </c>
      <c r="G7669" s="2">
        <f t="shared" si="1438"/>
        <v>0</v>
      </c>
      <c r="H7669" s="2">
        <f>MIN(Inputs!$B$2, (Inputs!$B$14 - F7669)/Inputs!$B$15)</f>
        <v>170</v>
      </c>
      <c r="I7669" s="2">
        <f>MAX(MIN(Inputs!$B$2, F7669*Inputs!$B$16, Inputs!$B$14*Inputs!$B$4 - G7669), 0)</f>
        <v>0</v>
      </c>
      <c r="J7669" s="2">
        <f>MAX(MIN(Inputs!$B$2, F7669*Inputs!$B$16, (Inputs!$B$14-F7669)/Inputs!$B$15)*Inputs!$B$9, 0)</f>
        <v>0</v>
      </c>
      <c r="K7669" s="2">
        <f>MAX(E7669*Inputs!$B$5 - B7669 - Inputs!$B$8, 0) * H7669</f>
        <v>0</v>
      </c>
      <c r="L7669" s="2">
        <f>IF(B7669 &gt;= D7669*Inputs!$B$10, MAX(B7669 - E7669/Inputs!$B$5 - Inputs!$B$8, 0) * I7669, 0)</f>
        <v>0</v>
      </c>
      <c r="M7669" s="2">
        <f t="shared" si="1430"/>
        <v>0</v>
      </c>
      <c r="N7669" s="3" t="str">
        <f t="shared" si="1431"/>
        <v>Idle</v>
      </c>
      <c r="O7669" s="3" t="str">
        <f t="shared" si="1439"/>
        <v>Idle</v>
      </c>
      <c r="P7669" s="2">
        <f t="shared" si="1432"/>
        <v>0</v>
      </c>
      <c r="Q7669" s="2">
        <f t="shared" si="1433"/>
        <v>0</v>
      </c>
      <c r="R7669" s="2">
        <f t="shared" si="1434"/>
        <v>0</v>
      </c>
      <c r="S7669" s="2">
        <f t="shared" si="1435"/>
        <v>0</v>
      </c>
      <c r="T7669" s="2">
        <f t="shared" si="1436"/>
        <v>0</v>
      </c>
      <c r="U7669" s="2">
        <f>IF(O7669="Reg", R7669 * Inputs!$B$7, 0)</f>
        <v>0</v>
      </c>
      <c r="V7669" s="2">
        <f>MAX(F7669 + P7669*Inputs!$B$15 - (Q7669/Inputs!$B$16) - U7669, 0)</f>
        <v>0</v>
      </c>
    </row>
    <row r="7670" spans="1:22" x14ac:dyDescent="0.3">
      <c r="A7670" s="1">
        <v>46342.5</v>
      </c>
      <c r="B7670" s="2">
        <v>24.624580855446609</v>
      </c>
      <c r="C7670" s="2">
        <v>11.638785250049811</v>
      </c>
      <c r="D7670" s="2">
        <f t="shared" si="1428"/>
        <v>31.448396006352198</v>
      </c>
      <c r="E7670" s="2">
        <f t="shared" si="1429"/>
        <v>49.097897569293799</v>
      </c>
      <c r="F7670" s="2">
        <f t="shared" si="1437"/>
        <v>0</v>
      </c>
      <c r="G7670" s="2">
        <f t="shared" si="1438"/>
        <v>0</v>
      </c>
      <c r="H7670" s="2">
        <f>MIN(Inputs!$B$2, (Inputs!$B$14 - F7670)/Inputs!$B$15)</f>
        <v>170</v>
      </c>
      <c r="I7670" s="2">
        <f>MAX(MIN(Inputs!$B$2, F7670*Inputs!$B$16, Inputs!$B$14*Inputs!$B$4 - G7670), 0)</f>
        <v>0</v>
      </c>
      <c r="J7670" s="2">
        <f>MAX(MIN(Inputs!$B$2, F7670*Inputs!$B$16, (Inputs!$B$14-F7670)/Inputs!$B$15)*Inputs!$B$9, 0)</f>
        <v>0</v>
      </c>
      <c r="K7670" s="2">
        <f>MAX(E7670*Inputs!$B$5 - B7670 - Inputs!$B$8, 0) * H7670</f>
        <v>0</v>
      </c>
      <c r="L7670" s="2">
        <f>IF(B7670 &gt;= D7670*Inputs!$B$10, MAX(B7670 - E7670/Inputs!$B$5 - Inputs!$B$8, 0) * I7670, 0)</f>
        <v>0</v>
      </c>
      <c r="M7670" s="2">
        <f t="shared" si="1430"/>
        <v>0</v>
      </c>
      <c r="N7670" s="3" t="str">
        <f t="shared" si="1431"/>
        <v>Idle</v>
      </c>
      <c r="O7670" s="3" t="str">
        <f t="shared" si="1439"/>
        <v>Idle</v>
      </c>
      <c r="P7670" s="2">
        <f t="shared" si="1432"/>
        <v>0</v>
      </c>
      <c r="Q7670" s="2">
        <f t="shared" si="1433"/>
        <v>0</v>
      </c>
      <c r="R7670" s="2">
        <f t="shared" si="1434"/>
        <v>0</v>
      </c>
      <c r="S7670" s="2">
        <f t="shared" si="1435"/>
        <v>0</v>
      </c>
      <c r="T7670" s="2">
        <f t="shared" si="1436"/>
        <v>0</v>
      </c>
      <c r="U7670" s="2">
        <f>IF(O7670="Reg", R7670 * Inputs!$B$7, 0)</f>
        <v>0</v>
      </c>
      <c r="V7670" s="2">
        <f>MAX(F7670 + P7670*Inputs!$B$15 - (Q7670/Inputs!$B$16) - U7670, 0)</f>
        <v>0</v>
      </c>
    </row>
    <row r="7671" spans="1:22" x14ac:dyDescent="0.3">
      <c r="A7671" s="1">
        <v>46342.541666666657</v>
      </c>
      <c r="B7671" s="2">
        <v>40.341153039990679</v>
      </c>
      <c r="C7671" s="2">
        <v>3.6182468417223759</v>
      </c>
      <c r="D7671" s="2">
        <f t="shared" si="1428"/>
        <v>31.448396006352198</v>
      </c>
      <c r="E7671" s="2">
        <f t="shared" si="1429"/>
        <v>56.530023735371202</v>
      </c>
      <c r="F7671" s="2">
        <f t="shared" si="1437"/>
        <v>0</v>
      </c>
      <c r="G7671" s="2">
        <f t="shared" si="1438"/>
        <v>0</v>
      </c>
      <c r="H7671" s="2">
        <f>MIN(Inputs!$B$2, (Inputs!$B$14 - F7671)/Inputs!$B$15)</f>
        <v>170</v>
      </c>
      <c r="I7671" s="2">
        <f>MAX(MIN(Inputs!$B$2, F7671*Inputs!$B$16, Inputs!$B$14*Inputs!$B$4 - G7671), 0)</f>
        <v>0</v>
      </c>
      <c r="J7671" s="2">
        <f>MAX(MIN(Inputs!$B$2, F7671*Inputs!$B$16, (Inputs!$B$14-F7671)/Inputs!$B$15)*Inputs!$B$9, 0)</f>
        <v>0</v>
      </c>
      <c r="K7671" s="2">
        <f>MAX(E7671*Inputs!$B$5 - B7671 - Inputs!$B$8, 0) * H7671</f>
        <v>0</v>
      </c>
      <c r="L7671" s="2">
        <f>IF(B7671 &gt;= D7671*Inputs!$B$10, MAX(B7671 - E7671/Inputs!$B$5 - Inputs!$B$8, 0) * I7671, 0)</f>
        <v>0</v>
      </c>
      <c r="M7671" s="2">
        <f t="shared" si="1430"/>
        <v>0</v>
      </c>
      <c r="N7671" s="3" t="str">
        <f t="shared" si="1431"/>
        <v>Idle</v>
      </c>
      <c r="O7671" s="3" t="str">
        <f t="shared" si="1439"/>
        <v>Idle</v>
      </c>
      <c r="P7671" s="2">
        <f t="shared" si="1432"/>
        <v>0</v>
      </c>
      <c r="Q7671" s="2">
        <f t="shared" si="1433"/>
        <v>0</v>
      </c>
      <c r="R7671" s="2">
        <f t="shared" si="1434"/>
        <v>0</v>
      </c>
      <c r="S7671" s="2">
        <f t="shared" si="1435"/>
        <v>0</v>
      </c>
      <c r="T7671" s="2">
        <f t="shared" si="1436"/>
        <v>0</v>
      </c>
      <c r="U7671" s="2">
        <f>IF(O7671="Reg", R7671 * Inputs!$B$7, 0)</f>
        <v>0</v>
      </c>
      <c r="V7671" s="2">
        <f>MAX(F7671 + P7671*Inputs!$B$15 - (Q7671/Inputs!$B$16) - U7671, 0)</f>
        <v>0</v>
      </c>
    </row>
    <row r="7672" spans="1:22" x14ac:dyDescent="0.3">
      <c r="A7672" s="1">
        <v>46342.583333333343</v>
      </c>
      <c r="B7672" s="2">
        <v>37.18063857004833</v>
      </c>
      <c r="C7672" s="2">
        <v>1.827506825410163</v>
      </c>
      <c r="D7672" s="2">
        <f t="shared" si="1428"/>
        <v>31.448396006352198</v>
      </c>
      <c r="E7672" s="2">
        <f t="shared" si="1429"/>
        <v>60.692961128978688</v>
      </c>
      <c r="F7672" s="2">
        <f t="shared" si="1437"/>
        <v>0</v>
      </c>
      <c r="G7672" s="2">
        <f t="shared" si="1438"/>
        <v>0</v>
      </c>
      <c r="H7672" s="2">
        <f>MIN(Inputs!$B$2, (Inputs!$B$14 - F7672)/Inputs!$B$15)</f>
        <v>170</v>
      </c>
      <c r="I7672" s="2">
        <f>MAX(MIN(Inputs!$B$2, F7672*Inputs!$B$16, Inputs!$B$14*Inputs!$B$4 - G7672), 0)</f>
        <v>0</v>
      </c>
      <c r="J7672" s="2">
        <f>MAX(MIN(Inputs!$B$2, F7672*Inputs!$B$16, (Inputs!$B$14-F7672)/Inputs!$B$15)*Inputs!$B$9, 0)</f>
        <v>0</v>
      </c>
      <c r="K7672" s="2">
        <f>MAX(E7672*Inputs!$B$5 - B7672 - Inputs!$B$8, 0) * H7672</f>
        <v>0</v>
      </c>
      <c r="L7672" s="2">
        <f>IF(B7672 &gt;= D7672*Inputs!$B$10, MAX(B7672 - E7672/Inputs!$B$5 - Inputs!$B$8, 0) * I7672, 0)</f>
        <v>0</v>
      </c>
      <c r="M7672" s="2">
        <f t="shared" si="1430"/>
        <v>0</v>
      </c>
      <c r="N7672" s="3" t="str">
        <f t="shared" si="1431"/>
        <v>Idle</v>
      </c>
      <c r="O7672" s="3" t="str">
        <f t="shared" si="1439"/>
        <v>Idle</v>
      </c>
      <c r="P7672" s="2">
        <f t="shared" si="1432"/>
        <v>0</v>
      </c>
      <c r="Q7672" s="2">
        <f t="shared" si="1433"/>
        <v>0</v>
      </c>
      <c r="R7672" s="2">
        <f t="shared" si="1434"/>
        <v>0</v>
      </c>
      <c r="S7672" s="2">
        <f t="shared" si="1435"/>
        <v>0</v>
      </c>
      <c r="T7672" s="2">
        <f t="shared" si="1436"/>
        <v>0</v>
      </c>
      <c r="U7672" s="2">
        <f>IF(O7672="Reg", R7672 * Inputs!$B$7, 0)</f>
        <v>0</v>
      </c>
      <c r="V7672" s="2">
        <f>MAX(F7672 + P7672*Inputs!$B$15 - (Q7672/Inputs!$B$16) - U7672, 0)</f>
        <v>0</v>
      </c>
    </row>
    <row r="7673" spans="1:22" x14ac:dyDescent="0.3">
      <c r="A7673" s="1">
        <v>46342.625</v>
      </c>
      <c r="B7673" s="2">
        <v>59.357822287965142</v>
      </c>
      <c r="C7673" s="2">
        <v>7.5156562589823679</v>
      </c>
      <c r="D7673" s="2">
        <f t="shared" si="1428"/>
        <v>31.448396006352198</v>
      </c>
      <c r="E7673" s="2">
        <f t="shared" si="1429"/>
        <v>66.357743934892724</v>
      </c>
      <c r="F7673" s="2">
        <f t="shared" si="1437"/>
        <v>0</v>
      </c>
      <c r="G7673" s="2">
        <f t="shared" si="1438"/>
        <v>0</v>
      </c>
      <c r="H7673" s="2">
        <f>MIN(Inputs!$B$2, (Inputs!$B$14 - F7673)/Inputs!$B$15)</f>
        <v>170</v>
      </c>
      <c r="I7673" s="2">
        <f>MAX(MIN(Inputs!$B$2, F7673*Inputs!$B$16, Inputs!$B$14*Inputs!$B$4 - G7673), 0)</f>
        <v>0</v>
      </c>
      <c r="J7673" s="2">
        <f>MAX(MIN(Inputs!$B$2, F7673*Inputs!$B$16, (Inputs!$B$14-F7673)/Inputs!$B$15)*Inputs!$B$9, 0)</f>
        <v>0</v>
      </c>
      <c r="K7673" s="2">
        <f>MAX(E7673*Inputs!$B$5 - B7673 - Inputs!$B$8, 0) * H7673</f>
        <v>0</v>
      </c>
      <c r="L7673" s="2">
        <f>IF(B7673 &gt;= D7673*Inputs!$B$10, MAX(B7673 - E7673/Inputs!$B$5 - Inputs!$B$8, 0) * I7673, 0)</f>
        <v>0</v>
      </c>
      <c r="M7673" s="2">
        <f t="shared" si="1430"/>
        <v>0</v>
      </c>
      <c r="N7673" s="3" t="str">
        <f t="shared" si="1431"/>
        <v>Idle</v>
      </c>
      <c r="O7673" s="3" t="str">
        <f t="shared" si="1439"/>
        <v>Idle</v>
      </c>
      <c r="P7673" s="2">
        <f t="shared" si="1432"/>
        <v>0</v>
      </c>
      <c r="Q7673" s="2">
        <f t="shared" si="1433"/>
        <v>0</v>
      </c>
      <c r="R7673" s="2">
        <f t="shared" si="1434"/>
        <v>0</v>
      </c>
      <c r="S7673" s="2">
        <f t="shared" si="1435"/>
        <v>0</v>
      </c>
      <c r="T7673" s="2">
        <f t="shared" si="1436"/>
        <v>0</v>
      </c>
      <c r="U7673" s="2">
        <f>IF(O7673="Reg", R7673 * Inputs!$B$7, 0)</f>
        <v>0</v>
      </c>
      <c r="V7673" s="2">
        <f>MAX(F7673 + P7673*Inputs!$B$15 - (Q7673/Inputs!$B$16) - U7673, 0)</f>
        <v>0</v>
      </c>
    </row>
    <row r="7674" spans="1:22" x14ac:dyDescent="0.3">
      <c r="A7674" s="1">
        <v>46342.666666666657</v>
      </c>
      <c r="B7674" s="2">
        <v>69.250636165927745</v>
      </c>
      <c r="C7674" s="2">
        <v>10.146181629357249</v>
      </c>
      <c r="D7674" s="2">
        <f t="shared" si="1428"/>
        <v>31.448396006352198</v>
      </c>
      <c r="E7674" s="2">
        <f t="shared" si="1429"/>
        <v>67.250143030325575</v>
      </c>
      <c r="F7674" s="2">
        <f t="shared" si="1437"/>
        <v>0</v>
      </c>
      <c r="G7674" s="2">
        <f t="shared" si="1438"/>
        <v>0</v>
      </c>
      <c r="H7674" s="2">
        <f>MIN(Inputs!$B$2, (Inputs!$B$14 - F7674)/Inputs!$B$15)</f>
        <v>170</v>
      </c>
      <c r="I7674" s="2">
        <f>MAX(MIN(Inputs!$B$2, F7674*Inputs!$B$16, Inputs!$B$14*Inputs!$B$4 - G7674), 0)</f>
        <v>0</v>
      </c>
      <c r="J7674" s="2">
        <f>MAX(MIN(Inputs!$B$2, F7674*Inputs!$B$16, (Inputs!$B$14-F7674)/Inputs!$B$15)*Inputs!$B$9, 0)</f>
        <v>0</v>
      </c>
      <c r="K7674" s="2">
        <f>MAX(E7674*Inputs!$B$5 - B7674 - Inputs!$B$8, 0) * H7674</f>
        <v>0</v>
      </c>
      <c r="L7674" s="2">
        <f>IF(B7674 &gt;= D7674*Inputs!$B$10, MAX(B7674 - E7674/Inputs!$B$5 - Inputs!$B$8, 0) * I7674, 0)</f>
        <v>0</v>
      </c>
      <c r="M7674" s="2">
        <f t="shared" si="1430"/>
        <v>0</v>
      </c>
      <c r="N7674" s="3" t="str">
        <f t="shared" si="1431"/>
        <v>Idle</v>
      </c>
      <c r="O7674" s="3" t="str">
        <f t="shared" si="1439"/>
        <v>Idle</v>
      </c>
      <c r="P7674" s="2">
        <f t="shared" si="1432"/>
        <v>0</v>
      </c>
      <c r="Q7674" s="2">
        <f t="shared" si="1433"/>
        <v>0</v>
      </c>
      <c r="R7674" s="2">
        <f t="shared" si="1434"/>
        <v>0</v>
      </c>
      <c r="S7674" s="2">
        <f t="shared" si="1435"/>
        <v>0</v>
      </c>
      <c r="T7674" s="2">
        <f t="shared" si="1436"/>
        <v>0</v>
      </c>
      <c r="U7674" s="2">
        <f>IF(O7674="Reg", R7674 * Inputs!$B$7, 0)</f>
        <v>0</v>
      </c>
      <c r="V7674" s="2">
        <f>MAX(F7674 + P7674*Inputs!$B$15 - (Q7674/Inputs!$B$16) - U7674, 0)</f>
        <v>0</v>
      </c>
    </row>
    <row r="7675" spans="1:22" x14ac:dyDescent="0.3">
      <c r="A7675" s="1">
        <v>46342.708333333343</v>
      </c>
      <c r="B7675" s="2">
        <v>63.832554496384262</v>
      </c>
      <c r="C7675" s="2">
        <v>3.5835006303492212</v>
      </c>
      <c r="D7675" s="2">
        <f t="shared" si="1428"/>
        <v>31.448396006352198</v>
      </c>
      <c r="E7675" s="2">
        <f t="shared" si="1429"/>
        <v>63.14623963622271</v>
      </c>
      <c r="F7675" s="2">
        <f t="shared" si="1437"/>
        <v>0</v>
      </c>
      <c r="G7675" s="2">
        <f t="shared" si="1438"/>
        <v>0</v>
      </c>
      <c r="H7675" s="2">
        <f>MIN(Inputs!$B$2, (Inputs!$B$14 - F7675)/Inputs!$B$15)</f>
        <v>170</v>
      </c>
      <c r="I7675" s="2">
        <f>MAX(MIN(Inputs!$B$2, F7675*Inputs!$B$16, Inputs!$B$14*Inputs!$B$4 - G7675), 0)</f>
        <v>0</v>
      </c>
      <c r="J7675" s="2">
        <f>MAX(MIN(Inputs!$B$2, F7675*Inputs!$B$16, (Inputs!$B$14-F7675)/Inputs!$B$15)*Inputs!$B$9, 0)</f>
        <v>0</v>
      </c>
      <c r="K7675" s="2">
        <f>MAX(E7675*Inputs!$B$5 - B7675 - Inputs!$B$8, 0) * H7675</f>
        <v>0</v>
      </c>
      <c r="L7675" s="2">
        <f>IF(B7675 &gt;= D7675*Inputs!$B$10, MAX(B7675 - E7675/Inputs!$B$5 - Inputs!$B$8, 0) * I7675, 0)</f>
        <v>0</v>
      </c>
      <c r="M7675" s="2">
        <f t="shared" si="1430"/>
        <v>0</v>
      </c>
      <c r="N7675" s="3" t="str">
        <f t="shared" si="1431"/>
        <v>Idle</v>
      </c>
      <c r="O7675" s="3" t="str">
        <f t="shared" si="1439"/>
        <v>Idle</v>
      </c>
      <c r="P7675" s="2">
        <f t="shared" si="1432"/>
        <v>0</v>
      </c>
      <c r="Q7675" s="2">
        <f t="shared" si="1433"/>
        <v>0</v>
      </c>
      <c r="R7675" s="2">
        <f t="shared" si="1434"/>
        <v>0</v>
      </c>
      <c r="S7675" s="2">
        <f t="shared" si="1435"/>
        <v>0</v>
      </c>
      <c r="T7675" s="2">
        <f t="shared" si="1436"/>
        <v>0</v>
      </c>
      <c r="U7675" s="2">
        <f>IF(O7675="Reg", R7675 * Inputs!$B$7, 0)</f>
        <v>0</v>
      </c>
      <c r="V7675" s="2">
        <f>MAX(F7675 + P7675*Inputs!$B$15 - (Q7675/Inputs!$B$16) - U7675, 0)</f>
        <v>0</v>
      </c>
    </row>
    <row r="7676" spans="1:22" x14ac:dyDescent="0.3">
      <c r="A7676" s="1">
        <v>46342.75</v>
      </c>
      <c r="B7676" s="2">
        <v>69.217337851911054</v>
      </c>
      <c r="C7676" s="2">
        <v>4.9671823544936746</v>
      </c>
      <c r="D7676" s="2">
        <f t="shared" si="1428"/>
        <v>31.448396006352198</v>
      </c>
      <c r="E7676" s="2">
        <f t="shared" si="1429"/>
        <v>59.481333740578435</v>
      </c>
      <c r="F7676" s="2">
        <f t="shared" si="1437"/>
        <v>0</v>
      </c>
      <c r="G7676" s="2">
        <f t="shared" si="1438"/>
        <v>0</v>
      </c>
      <c r="H7676" s="2">
        <f>MIN(Inputs!$B$2, (Inputs!$B$14 - F7676)/Inputs!$B$15)</f>
        <v>170</v>
      </c>
      <c r="I7676" s="2">
        <f>MAX(MIN(Inputs!$B$2, F7676*Inputs!$B$16, Inputs!$B$14*Inputs!$B$4 - G7676), 0)</f>
        <v>0</v>
      </c>
      <c r="J7676" s="2">
        <f>MAX(MIN(Inputs!$B$2, F7676*Inputs!$B$16, (Inputs!$B$14-F7676)/Inputs!$B$15)*Inputs!$B$9, 0)</f>
        <v>0</v>
      </c>
      <c r="K7676" s="2">
        <f>MAX(E7676*Inputs!$B$5 - B7676 - Inputs!$B$8, 0) * H7676</f>
        <v>0</v>
      </c>
      <c r="L7676" s="2">
        <f>IF(B7676 &gt;= D7676*Inputs!$B$10, MAX(B7676 - E7676/Inputs!$B$5 - Inputs!$B$8, 0) * I7676, 0)</f>
        <v>0</v>
      </c>
      <c r="M7676" s="2">
        <f t="shared" si="1430"/>
        <v>0</v>
      </c>
      <c r="N7676" s="3" t="str">
        <f t="shared" si="1431"/>
        <v>Idle</v>
      </c>
      <c r="O7676" s="3" t="str">
        <f t="shared" si="1439"/>
        <v>Idle</v>
      </c>
      <c r="P7676" s="2">
        <f t="shared" si="1432"/>
        <v>0</v>
      </c>
      <c r="Q7676" s="2">
        <f t="shared" si="1433"/>
        <v>0</v>
      </c>
      <c r="R7676" s="2">
        <f t="shared" si="1434"/>
        <v>0</v>
      </c>
      <c r="S7676" s="2">
        <f t="shared" si="1435"/>
        <v>0</v>
      </c>
      <c r="T7676" s="2">
        <f t="shared" si="1436"/>
        <v>0</v>
      </c>
      <c r="U7676" s="2">
        <f>IF(O7676="Reg", R7676 * Inputs!$B$7, 0)</f>
        <v>0</v>
      </c>
      <c r="V7676" s="2">
        <f>MAX(F7676 + P7676*Inputs!$B$15 - (Q7676/Inputs!$B$16) - U7676, 0)</f>
        <v>0</v>
      </c>
    </row>
    <row r="7677" spans="1:22" x14ac:dyDescent="0.3">
      <c r="A7677" s="1">
        <v>46342.791666666657</v>
      </c>
      <c r="B7677" s="2">
        <v>65.318777401635586</v>
      </c>
      <c r="C7677" s="2">
        <v>8.8735873937738354</v>
      </c>
      <c r="D7677" s="2">
        <f t="shared" si="1428"/>
        <v>31.448396006352198</v>
      </c>
      <c r="E7677" s="2">
        <f t="shared" si="1429"/>
        <v>51.028902111746419</v>
      </c>
      <c r="F7677" s="2">
        <f t="shared" si="1437"/>
        <v>0</v>
      </c>
      <c r="G7677" s="2">
        <f t="shared" si="1438"/>
        <v>0</v>
      </c>
      <c r="H7677" s="2">
        <f>MIN(Inputs!$B$2, (Inputs!$B$14 - F7677)/Inputs!$B$15)</f>
        <v>170</v>
      </c>
      <c r="I7677" s="2">
        <f>MAX(MIN(Inputs!$B$2, F7677*Inputs!$B$16, Inputs!$B$14*Inputs!$B$4 - G7677), 0)</f>
        <v>0</v>
      </c>
      <c r="J7677" s="2">
        <f>MAX(MIN(Inputs!$B$2, F7677*Inputs!$B$16, (Inputs!$B$14-F7677)/Inputs!$B$15)*Inputs!$B$9, 0)</f>
        <v>0</v>
      </c>
      <c r="K7677" s="2">
        <f>MAX(E7677*Inputs!$B$5 - B7677 - Inputs!$B$8, 0) * H7677</f>
        <v>0</v>
      </c>
      <c r="L7677" s="2">
        <f>IF(B7677 &gt;= D7677*Inputs!$B$10, MAX(B7677 - E7677/Inputs!$B$5 - Inputs!$B$8, 0) * I7677, 0)</f>
        <v>0</v>
      </c>
      <c r="M7677" s="2">
        <f t="shared" si="1430"/>
        <v>0</v>
      </c>
      <c r="N7677" s="3" t="str">
        <f t="shared" si="1431"/>
        <v>Idle</v>
      </c>
      <c r="O7677" s="3" t="str">
        <f t="shared" si="1439"/>
        <v>Idle</v>
      </c>
      <c r="P7677" s="2">
        <f t="shared" si="1432"/>
        <v>0</v>
      </c>
      <c r="Q7677" s="2">
        <f t="shared" si="1433"/>
        <v>0</v>
      </c>
      <c r="R7677" s="2">
        <f t="shared" si="1434"/>
        <v>0</v>
      </c>
      <c r="S7677" s="2">
        <f t="shared" si="1435"/>
        <v>0</v>
      </c>
      <c r="T7677" s="2">
        <f t="shared" si="1436"/>
        <v>0</v>
      </c>
      <c r="U7677" s="2">
        <f>IF(O7677="Reg", R7677 * Inputs!$B$7, 0)</f>
        <v>0</v>
      </c>
      <c r="V7677" s="2">
        <f>MAX(F7677 + P7677*Inputs!$B$15 - (Q7677/Inputs!$B$16) - U7677, 0)</f>
        <v>0</v>
      </c>
    </row>
    <row r="7678" spans="1:22" x14ac:dyDescent="0.3">
      <c r="A7678" s="1">
        <v>46342.833333333343</v>
      </c>
      <c r="B7678" s="2">
        <v>71.169335405532536</v>
      </c>
      <c r="C7678" s="2">
        <v>2.303344866297671</v>
      </c>
      <c r="D7678" s="2">
        <f t="shared" si="1428"/>
        <v>31.448396006352198</v>
      </c>
      <c r="E7678" s="2">
        <f t="shared" si="1429"/>
        <v>42.626117649979186</v>
      </c>
      <c r="F7678" s="2">
        <f t="shared" si="1437"/>
        <v>0</v>
      </c>
      <c r="G7678" s="2">
        <f t="shared" si="1438"/>
        <v>0</v>
      </c>
      <c r="H7678" s="2">
        <f>MIN(Inputs!$B$2, (Inputs!$B$14 - F7678)/Inputs!$B$15)</f>
        <v>170</v>
      </c>
      <c r="I7678" s="2">
        <f>MAX(MIN(Inputs!$B$2, F7678*Inputs!$B$16, Inputs!$B$14*Inputs!$B$4 - G7678), 0)</f>
        <v>0</v>
      </c>
      <c r="J7678" s="2">
        <f>MAX(MIN(Inputs!$B$2, F7678*Inputs!$B$16, (Inputs!$B$14-F7678)/Inputs!$B$15)*Inputs!$B$9, 0)</f>
        <v>0</v>
      </c>
      <c r="K7678" s="2">
        <f>MAX(E7678*Inputs!$B$5 - B7678 - Inputs!$B$8, 0) * H7678</f>
        <v>0</v>
      </c>
      <c r="L7678" s="2">
        <f>IF(B7678 &gt;= D7678*Inputs!$B$10, MAX(B7678 - E7678/Inputs!$B$5 - Inputs!$B$8, 0) * I7678, 0)</f>
        <v>0</v>
      </c>
      <c r="M7678" s="2">
        <f t="shared" si="1430"/>
        <v>0</v>
      </c>
      <c r="N7678" s="3" t="str">
        <f t="shared" si="1431"/>
        <v>Idle</v>
      </c>
      <c r="O7678" s="3" t="str">
        <f t="shared" si="1439"/>
        <v>Idle</v>
      </c>
      <c r="P7678" s="2">
        <f t="shared" si="1432"/>
        <v>0</v>
      </c>
      <c r="Q7678" s="2">
        <f t="shared" si="1433"/>
        <v>0</v>
      </c>
      <c r="R7678" s="2">
        <f t="shared" si="1434"/>
        <v>0</v>
      </c>
      <c r="S7678" s="2">
        <f t="shared" si="1435"/>
        <v>0</v>
      </c>
      <c r="T7678" s="2">
        <f t="shared" si="1436"/>
        <v>0</v>
      </c>
      <c r="U7678" s="2">
        <f>IF(O7678="Reg", R7678 * Inputs!$B$7, 0)</f>
        <v>0</v>
      </c>
      <c r="V7678" s="2">
        <f>MAX(F7678 + P7678*Inputs!$B$15 - (Q7678/Inputs!$B$16) - U7678, 0)</f>
        <v>0</v>
      </c>
    </row>
    <row r="7679" spans="1:22" x14ac:dyDescent="0.3">
      <c r="A7679" s="1">
        <v>46342.875</v>
      </c>
      <c r="B7679" s="2">
        <v>64.712216860562251</v>
      </c>
      <c r="C7679" s="2">
        <v>5.402086266917161</v>
      </c>
      <c r="D7679" s="2">
        <f t="shared" si="1428"/>
        <v>31.448396006352198</v>
      </c>
      <c r="E7679" s="2">
        <f t="shared" si="1429"/>
        <v>32.042333356457199</v>
      </c>
      <c r="F7679" s="2">
        <f t="shared" si="1437"/>
        <v>0</v>
      </c>
      <c r="G7679" s="2">
        <f t="shared" si="1438"/>
        <v>0</v>
      </c>
      <c r="H7679" s="2">
        <f>MIN(Inputs!$B$2, (Inputs!$B$14 - F7679)/Inputs!$B$15)</f>
        <v>170</v>
      </c>
      <c r="I7679" s="2">
        <f>MAX(MIN(Inputs!$B$2, F7679*Inputs!$B$16, Inputs!$B$14*Inputs!$B$4 - G7679), 0)</f>
        <v>0</v>
      </c>
      <c r="J7679" s="2">
        <f>MAX(MIN(Inputs!$B$2, F7679*Inputs!$B$16, (Inputs!$B$14-F7679)/Inputs!$B$15)*Inputs!$B$9, 0)</f>
        <v>0</v>
      </c>
      <c r="K7679" s="2">
        <f>MAX(E7679*Inputs!$B$5 - B7679 - Inputs!$B$8, 0) * H7679</f>
        <v>0</v>
      </c>
      <c r="L7679" s="2">
        <f>IF(B7679 &gt;= D7679*Inputs!$B$10, MAX(B7679 - E7679/Inputs!$B$5 - Inputs!$B$8, 0) * I7679, 0)</f>
        <v>0</v>
      </c>
      <c r="M7679" s="2">
        <f t="shared" si="1430"/>
        <v>0</v>
      </c>
      <c r="N7679" s="3" t="str">
        <f t="shared" si="1431"/>
        <v>Idle</v>
      </c>
      <c r="O7679" s="3" t="str">
        <f t="shared" si="1439"/>
        <v>Idle</v>
      </c>
      <c r="P7679" s="2">
        <f t="shared" si="1432"/>
        <v>0</v>
      </c>
      <c r="Q7679" s="2">
        <f t="shared" si="1433"/>
        <v>0</v>
      </c>
      <c r="R7679" s="2">
        <f t="shared" si="1434"/>
        <v>0</v>
      </c>
      <c r="S7679" s="2">
        <f t="shared" si="1435"/>
        <v>0</v>
      </c>
      <c r="T7679" s="2">
        <f t="shared" si="1436"/>
        <v>0</v>
      </c>
      <c r="U7679" s="2">
        <f>IF(O7679="Reg", R7679 * Inputs!$B$7, 0)</f>
        <v>0</v>
      </c>
      <c r="V7679" s="2">
        <f>MAX(F7679 + P7679*Inputs!$B$15 - (Q7679/Inputs!$B$16) - U7679, 0)</f>
        <v>0</v>
      </c>
    </row>
    <row r="7680" spans="1:22" x14ac:dyDescent="0.3">
      <c r="A7680" s="1">
        <v>46342.916666666657</v>
      </c>
      <c r="B7680" s="2">
        <v>44.62721580131057</v>
      </c>
      <c r="C7680" s="2">
        <v>7.1998972012601863</v>
      </c>
      <c r="D7680" s="2">
        <f t="shared" si="1428"/>
        <v>31.448396006352198</v>
      </c>
      <c r="E7680" s="2">
        <f t="shared" si="1429"/>
        <v>22.988678056306313</v>
      </c>
      <c r="F7680" s="2">
        <f t="shared" si="1437"/>
        <v>0</v>
      </c>
      <c r="G7680" s="2">
        <f t="shared" si="1438"/>
        <v>0</v>
      </c>
      <c r="H7680" s="2">
        <f>MIN(Inputs!$B$2, (Inputs!$B$14 - F7680)/Inputs!$B$15)</f>
        <v>170</v>
      </c>
      <c r="I7680" s="2">
        <f>MAX(MIN(Inputs!$B$2, F7680*Inputs!$B$16, Inputs!$B$14*Inputs!$B$4 - G7680), 0)</f>
        <v>0</v>
      </c>
      <c r="J7680" s="2">
        <f>MAX(MIN(Inputs!$B$2, F7680*Inputs!$B$16, (Inputs!$B$14-F7680)/Inputs!$B$15)*Inputs!$B$9, 0)</f>
        <v>0</v>
      </c>
      <c r="K7680" s="2">
        <f>MAX(E7680*Inputs!$B$5 - B7680 - Inputs!$B$8, 0) * H7680</f>
        <v>0</v>
      </c>
      <c r="L7680" s="2">
        <f>IF(B7680 &gt;= D7680*Inputs!$B$10, MAX(B7680 - E7680/Inputs!$B$5 - Inputs!$B$8, 0) * I7680, 0)</f>
        <v>0</v>
      </c>
      <c r="M7680" s="2">
        <f t="shared" si="1430"/>
        <v>0</v>
      </c>
      <c r="N7680" s="3" t="str">
        <f t="shared" si="1431"/>
        <v>Idle</v>
      </c>
      <c r="O7680" s="3" t="str">
        <f t="shared" si="1439"/>
        <v>Idle</v>
      </c>
      <c r="P7680" s="2">
        <f t="shared" si="1432"/>
        <v>0</v>
      </c>
      <c r="Q7680" s="2">
        <f t="shared" si="1433"/>
        <v>0</v>
      </c>
      <c r="R7680" s="2">
        <f t="shared" si="1434"/>
        <v>0</v>
      </c>
      <c r="S7680" s="2">
        <f t="shared" si="1435"/>
        <v>0</v>
      </c>
      <c r="T7680" s="2">
        <f t="shared" si="1436"/>
        <v>0</v>
      </c>
      <c r="U7680" s="2">
        <f>IF(O7680="Reg", R7680 * Inputs!$B$7, 0)</f>
        <v>0</v>
      </c>
      <c r="V7680" s="2">
        <f>MAX(F7680 + P7680*Inputs!$B$15 - (Q7680/Inputs!$B$16) - U7680, 0)</f>
        <v>0</v>
      </c>
    </row>
    <row r="7681" spans="1:22" x14ac:dyDescent="0.3">
      <c r="A7681" s="1">
        <v>46342.958333333343</v>
      </c>
      <c r="B7681" s="2">
        <v>41.843119122518601</v>
      </c>
      <c r="C7681" s="2">
        <v>4.5026183716009553</v>
      </c>
      <c r="D7681" s="2">
        <f t="shared" si="1428"/>
        <v>31.448396006352198</v>
      </c>
      <c r="E7681" s="2">
        <f t="shared" si="1429"/>
        <v>15.550808756087884</v>
      </c>
      <c r="F7681" s="2">
        <f t="shared" si="1437"/>
        <v>0</v>
      </c>
      <c r="G7681" s="2">
        <f t="shared" si="1438"/>
        <v>0</v>
      </c>
      <c r="H7681" s="2">
        <f>MIN(Inputs!$B$2, (Inputs!$B$14 - F7681)/Inputs!$B$15)</f>
        <v>170</v>
      </c>
      <c r="I7681" s="2">
        <f>MAX(MIN(Inputs!$B$2, F7681*Inputs!$B$16, Inputs!$B$14*Inputs!$B$4 - G7681), 0)</f>
        <v>0</v>
      </c>
      <c r="J7681" s="2">
        <f>MAX(MIN(Inputs!$B$2, F7681*Inputs!$B$16, (Inputs!$B$14-F7681)/Inputs!$B$15)*Inputs!$B$9, 0)</f>
        <v>0</v>
      </c>
      <c r="K7681" s="2">
        <f>MAX(E7681*Inputs!$B$5 - B7681 - Inputs!$B$8, 0) * H7681</f>
        <v>0</v>
      </c>
      <c r="L7681" s="2">
        <f>IF(B7681 &gt;= D7681*Inputs!$B$10, MAX(B7681 - E7681/Inputs!$B$5 - Inputs!$B$8, 0) * I7681, 0)</f>
        <v>0</v>
      </c>
      <c r="M7681" s="2">
        <f t="shared" si="1430"/>
        <v>0</v>
      </c>
      <c r="N7681" s="3" t="str">
        <f t="shared" si="1431"/>
        <v>Idle</v>
      </c>
      <c r="O7681" s="3" t="str">
        <f t="shared" si="1439"/>
        <v>Idle</v>
      </c>
      <c r="P7681" s="2">
        <f t="shared" si="1432"/>
        <v>0</v>
      </c>
      <c r="Q7681" s="2">
        <f t="shared" si="1433"/>
        <v>0</v>
      </c>
      <c r="R7681" s="2">
        <f t="shared" si="1434"/>
        <v>0</v>
      </c>
      <c r="S7681" s="2">
        <f t="shared" si="1435"/>
        <v>0</v>
      </c>
      <c r="T7681" s="2">
        <f t="shared" si="1436"/>
        <v>0</v>
      </c>
      <c r="U7681" s="2">
        <f>IF(O7681="Reg", R7681 * Inputs!$B$7, 0)</f>
        <v>0</v>
      </c>
      <c r="V7681" s="2">
        <f>MAX(F7681 + P7681*Inputs!$B$15 - (Q7681/Inputs!$B$16) - U7681, 0)</f>
        <v>0</v>
      </c>
    </row>
    <row r="7682" spans="1:22" x14ac:dyDescent="0.3">
      <c r="A7682" s="1">
        <v>46343</v>
      </c>
      <c r="B7682" s="2">
        <v>18.502748078918959</v>
      </c>
      <c r="C7682" s="2">
        <v>6.51945774626535</v>
      </c>
      <c r="D7682" s="2">
        <f t="shared" ref="D7682:D7745" si="1440">AVERAGEIFS(B:B, A:A, "&gt;="&amp;INT(A7682), A:A, "&lt;"&amp;INT(A7682)+1)</f>
        <v>30.732130128479003</v>
      </c>
      <c r="E7682" s="2">
        <f t="shared" ref="E7682:E7745" si="1441">AVERAGE(B7682:B7687)</f>
        <v>8.5769555690014538</v>
      </c>
      <c r="F7682" s="2">
        <f t="shared" si="1437"/>
        <v>0</v>
      </c>
      <c r="G7682" s="2">
        <f t="shared" si="1438"/>
        <v>0</v>
      </c>
      <c r="H7682" s="2">
        <f>MIN(Inputs!$B$2, (Inputs!$B$14 - F7682)/Inputs!$B$15)</f>
        <v>170</v>
      </c>
      <c r="I7682" s="2">
        <f>MAX(MIN(Inputs!$B$2, F7682*Inputs!$B$16, Inputs!$B$14*Inputs!$B$4 - G7682), 0)</f>
        <v>0</v>
      </c>
      <c r="J7682" s="2">
        <f>MAX(MIN(Inputs!$B$2, F7682*Inputs!$B$16, (Inputs!$B$14-F7682)/Inputs!$B$15)*Inputs!$B$9, 0)</f>
        <v>0</v>
      </c>
      <c r="K7682" s="2">
        <f>MAX(E7682*Inputs!$B$5 - B7682 - Inputs!$B$8, 0) * H7682</f>
        <v>0</v>
      </c>
      <c r="L7682" s="2">
        <f>IF(B7682 &gt;= D7682*Inputs!$B$10, MAX(B7682 - E7682/Inputs!$B$5 - Inputs!$B$8, 0) * I7682, 0)</f>
        <v>0</v>
      </c>
      <c r="M7682" s="2">
        <f t="shared" ref="M7682:M7745" si="1442">C7682 * J7682</f>
        <v>0</v>
      </c>
      <c r="N7682" s="3" t="str">
        <f t="shared" ref="N7682:N7745" si="1443">IF(MAX(K7682, L7682, M7682)&lt;=0, "Idle", IF(AND(M7682&gt;=K7682, M7682&gt;=L7682), "Reg", IF(L7682&gt;=K7682, "Discharge", "Charge")))</f>
        <v>Idle</v>
      </c>
      <c r="O7682" s="3" t="str">
        <f t="shared" si="1439"/>
        <v>Idle</v>
      </c>
      <c r="P7682" s="2">
        <f t="shared" ref="P7682:P7745" si="1444">IF(O7682="Charge", H7682, 0)</f>
        <v>0</v>
      </c>
      <c r="Q7682" s="2">
        <f t="shared" ref="Q7682:Q7745" si="1445">IF(O7682="Discharge", I7682, 0)</f>
        <v>0</v>
      </c>
      <c r="R7682" s="2">
        <f t="shared" ref="R7682:R7745" si="1446">IF(O7682="Reg", J7682, 0)</f>
        <v>0</v>
      </c>
      <c r="S7682" s="2">
        <f t="shared" ref="S7682:S7745" si="1447">(Q7682 - P7682) * B7682</f>
        <v>0</v>
      </c>
      <c r="T7682" s="2">
        <f t="shared" ref="T7682:T7745" si="1448">R7682 * C7682</f>
        <v>0</v>
      </c>
      <c r="U7682" s="2">
        <f>IF(O7682="Reg", R7682 * Inputs!$B$7, 0)</f>
        <v>0</v>
      </c>
      <c r="V7682" s="2">
        <f>MAX(F7682 + P7682*Inputs!$B$15 - (Q7682/Inputs!$B$16) - U7682, 0)</f>
        <v>0</v>
      </c>
    </row>
    <row r="7683" spans="1:22" x14ac:dyDescent="0.3">
      <c r="A7683" s="1">
        <v>46343.041666666657</v>
      </c>
      <c r="B7683" s="2">
        <v>14.90207063103221</v>
      </c>
      <c r="C7683" s="2">
        <v>2.7321542128171918</v>
      </c>
      <c r="D7683" s="2">
        <f t="shared" si="1440"/>
        <v>30.732130128479003</v>
      </c>
      <c r="E7683" s="2">
        <f t="shared" si="1441"/>
        <v>5.4931642225149595</v>
      </c>
      <c r="F7683" s="2">
        <f t="shared" ref="F7683:F7746" si="1449">V7682</f>
        <v>0</v>
      </c>
      <c r="G7683" s="2">
        <f t="shared" ref="G7683:G7746" si="1450">IF(INT(A7683)=INT(A7682), G7682 + Q7682, 0)</f>
        <v>0</v>
      </c>
      <c r="H7683" s="2">
        <f>MIN(Inputs!$B$2, (Inputs!$B$14 - F7683)/Inputs!$B$15)</f>
        <v>170</v>
      </c>
      <c r="I7683" s="2">
        <f>MAX(MIN(Inputs!$B$2, F7683*Inputs!$B$16, Inputs!$B$14*Inputs!$B$4 - G7683), 0)</f>
        <v>0</v>
      </c>
      <c r="J7683" s="2">
        <f>MAX(MIN(Inputs!$B$2, F7683*Inputs!$B$16, (Inputs!$B$14-F7683)/Inputs!$B$15)*Inputs!$B$9, 0)</f>
        <v>0</v>
      </c>
      <c r="K7683" s="2">
        <f>MAX(E7683*Inputs!$B$5 - B7683 - Inputs!$B$8, 0) * H7683</f>
        <v>0</v>
      </c>
      <c r="L7683" s="2">
        <f>IF(B7683 &gt;= D7683*Inputs!$B$10, MAX(B7683 - E7683/Inputs!$B$5 - Inputs!$B$8, 0) * I7683, 0)</f>
        <v>0</v>
      </c>
      <c r="M7683" s="2">
        <f t="shared" si="1442"/>
        <v>0</v>
      </c>
      <c r="N7683" s="3" t="str">
        <f t="shared" si="1443"/>
        <v>Idle</v>
      </c>
      <c r="O7683" s="3" t="str">
        <f t="shared" si="1439"/>
        <v>Idle</v>
      </c>
      <c r="P7683" s="2">
        <f t="shared" si="1444"/>
        <v>0</v>
      </c>
      <c r="Q7683" s="2">
        <f t="shared" si="1445"/>
        <v>0</v>
      </c>
      <c r="R7683" s="2">
        <f t="shared" si="1446"/>
        <v>0</v>
      </c>
      <c r="S7683" s="2">
        <f t="shared" si="1447"/>
        <v>0</v>
      </c>
      <c r="T7683" s="2">
        <f t="shared" si="1448"/>
        <v>0</v>
      </c>
      <c r="U7683" s="2">
        <f>IF(O7683="Reg", R7683 * Inputs!$B$7, 0)</f>
        <v>0</v>
      </c>
      <c r="V7683" s="2">
        <f>MAX(F7683 + P7683*Inputs!$B$15 - (Q7683/Inputs!$B$16) - U7683, 0)</f>
        <v>0</v>
      </c>
    </row>
    <row r="7684" spans="1:22" x14ac:dyDescent="0.3">
      <c r="A7684" s="1">
        <v>46343.083333333343</v>
      </c>
      <c r="B7684" s="2">
        <v>7.6666296444006061</v>
      </c>
      <c r="C7684" s="2">
        <v>10.560728293133311</v>
      </c>
      <c r="D7684" s="2">
        <f t="shared" si="1440"/>
        <v>30.732130128479003</v>
      </c>
      <c r="E7684" s="2">
        <f t="shared" si="1441"/>
        <v>3.0094857840095912</v>
      </c>
      <c r="F7684" s="2">
        <f t="shared" si="1449"/>
        <v>0</v>
      </c>
      <c r="G7684" s="2">
        <f t="shared" si="1450"/>
        <v>0</v>
      </c>
      <c r="H7684" s="2">
        <f>MIN(Inputs!$B$2, (Inputs!$B$14 - F7684)/Inputs!$B$15)</f>
        <v>170</v>
      </c>
      <c r="I7684" s="2">
        <f>MAX(MIN(Inputs!$B$2, F7684*Inputs!$B$16, Inputs!$B$14*Inputs!$B$4 - G7684), 0)</f>
        <v>0</v>
      </c>
      <c r="J7684" s="2">
        <f>MAX(MIN(Inputs!$B$2, F7684*Inputs!$B$16, (Inputs!$B$14-F7684)/Inputs!$B$15)*Inputs!$B$9, 0)</f>
        <v>0</v>
      </c>
      <c r="K7684" s="2">
        <f>MAX(E7684*Inputs!$B$5 - B7684 - Inputs!$B$8, 0) * H7684</f>
        <v>0</v>
      </c>
      <c r="L7684" s="2">
        <f>IF(B7684 &gt;= D7684*Inputs!$B$10, MAX(B7684 - E7684/Inputs!$B$5 - Inputs!$B$8, 0) * I7684, 0)</f>
        <v>0</v>
      </c>
      <c r="M7684" s="2">
        <f t="shared" si="1442"/>
        <v>0</v>
      </c>
      <c r="N7684" s="3" t="str">
        <f t="shared" si="1443"/>
        <v>Idle</v>
      </c>
      <c r="O7684" s="3" t="str">
        <f t="shared" ref="O7684:O7747" si="1451">IF(O7683&lt;&gt;O7682, O7683, N7684)</f>
        <v>Idle</v>
      </c>
      <c r="P7684" s="2">
        <f t="shared" si="1444"/>
        <v>0</v>
      </c>
      <c r="Q7684" s="2">
        <f t="shared" si="1445"/>
        <v>0</v>
      </c>
      <c r="R7684" s="2">
        <f t="shared" si="1446"/>
        <v>0</v>
      </c>
      <c r="S7684" s="2">
        <f t="shared" si="1447"/>
        <v>0</v>
      </c>
      <c r="T7684" s="2">
        <f t="shared" si="1448"/>
        <v>0</v>
      </c>
      <c r="U7684" s="2">
        <f>IF(O7684="Reg", R7684 * Inputs!$B$7, 0)</f>
        <v>0</v>
      </c>
      <c r="V7684" s="2">
        <f>MAX(F7684 + P7684*Inputs!$B$15 - (Q7684/Inputs!$B$16) - U7684, 0)</f>
        <v>0</v>
      </c>
    </row>
    <row r="7685" spans="1:22" x14ac:dyDescent="0.3">
      <c r="A7685" s="1">
        <v>46343.125</v>
      </c>
      <c r="B7685" s="2">
        <v>10.390285059656939</v>
      </c>
      <c r="C7685" s="2">
        <v>54.606732998588157</v>
      </c>
      <c r="D7685" s="2">
        <f t="shared" si="1440"/>
        <v>30.732130128479003</v>
      </c>
      <c r="E7685" s="2">
        <f t="shared" si="1441"/>
        <v>1.7317141766094899</v>
      </c>
      <c r="F7685" s="2">
        <f t="shared" si="1449"/>
        <v>0</v>
      </c>
      <c r="G7685" s="2">
        <f t="shared" si="1450"/>
        <v>0</v>
      </c>
      <c r="H7685" s="2">
        <f>MIN(Inputs!$B$2, (Inputs!$B$14 - F7685)/Inputs!$B$15)</f>
        <v>170</v>
      </c>
      <c r="I7685" s="2">
        <f>MAX(MIN(Inputs!$B$2, F7685*Inputs!$B$16, Inputs!$B$14*Inputs!$B$4 - G7685), 0)</f>
        <v>0</v>
      </c>
      <c r="J7685" s="2">
        <f>MAX(MIN(Inputs!$B$2, F7685*Inputs!$B$16, (Inputs!$B$14-F7685)/Inputs!$B$15)*Inputs!$B$9, 0)</f>
        <v>0</v>
      </c>
      <c r="K7685" s="2">
        <f>MAX(E7685*Inputs!$B$5 - B7685 - Inputs!$B$8, 0) * H7685</f>
        <v>0</v>
      </c>
      <c r="L7685" s="2">
        <f>IF(B7685 &gt;= D7685*Inputs!$B$10, MAX(B7685 - E7685/Inputs!$B$5 - Inputs!$B$8, 0) * I7685, 0)</f>
        <v>0</v>
      </c>
      <c r="M7685" s="2">
        <f t="shared" si="1442"/>
        <v>0</v>
      </c>
      <c r="N7685" s="3" t="str">
        <f t="shared" si="1443"/>
        <v>Idle</v>
      </c>
      <c r="O7685" s="3" t="str">
        <f t="shared" si="1451"/>
        <v>Idle</v>
      </c>
      <c r="P7685" s="2">
        <f t="shared" si="1444"/>
        <v>0</v>
      </c>
      <c r="Q7685" s="2">
        <f t="shared" si="1445"/>
        <v>0</v>
      </c>
      <c r="R7685" s="2">
        <f t="shared" si="1446"/>
        <v>0</v>
      </c>
      <c r="S7685" s="2">
        <f t="shared" si="1447"/>
        <v>0</v>
      </c>
      <c r="T7685" s="2">
        <f t="shared" si="1448"/>
        <v>0</v>
      </c>
      <c r="U7685" s="2">
        <f>IF(O7685="Reg", R7685 * Inputs!$B$7, 0)</f>
        <v>0</v>
      </c>
      <c r="V7685" s="2">
        <f>MAX(F7685 + P7685*Inputs!$B$15 - (Q7685/Inputs!$B$16) - U7685, 0)</f>
        <v>0</v>
      </c>
    </row>
    <row r="7686" spans="1:22" x14ac:dyDescent="0.3">
      <c r="A7686" s="1">
        <v>46343.166666666657</v>
      </c>
      <c r="B7686" s="2">
        <v>0</v>
      </c>
      <c r="C7686" s="2">
        <v>5.5696708629984366</v>
      </c>
      <c r="D7686" s="2">
        <f t="shared" si="1440"/>
        <v>30.732130128479003</v>
      </c>
      <c r="E7686" s="2">
        <f t="shared" si="1441"/>
        <v>5.6045663934962797E-2</v>
      </c>
      <c r="F7686" s="2">
        <f t="shared" si="1449"/>
        <v>0</v>
      </c>
      <c r="G7686" s="2">
        <f t="shared" si="1450"/>
        <v>0</v>
      </c>
      <c r="H7686" s="2">
        <f>MIN(Inputs!$B$2, (Inputs!$B$14 - F7686)/Inputs!$B$15)</f>
        <v>170</v>
      </c>
      <c r="I7686" s="2">
        <f>MAX(MIN(Inputs!$B$2, F7686*Inputs!$B$16, Inputs!$B$14*Inputs!$B$4 - G7686), 0)</f>
        <v>0</v>
      </c>
      <c r="J7686" s="2">
        <f>MAX(MIN(Inputs!$B$2, F7686*Inputs!$B$16, (Inputs!$B$14-F7686)/Inputs!$B$15)*Inputs!$B$9, 0)</f>
        <v>0</v>
      </c>
      <c r="K7686" s="2">
        <f>MAX(E7686*Inputs!$B$5 - B7686 - Inputs!$B$8, 0) * H7686</f>
        <v>0</v>
      </c>
      <c r="L7686" s="2">
        <f>IF(B7686 &gt;= D7686*Inputs!$B$10, MAX(B7686 - E7686/Inputs!$B$5 - Inputs!$B$8, 0) * I7686, 0)</f>
        <v>0</v>
      </c>
      <c r="M7686" s="2">
        <f t="shared" si="1442"/>
        <v>0</v>
      </c>
      <c r="N7686" s="3" t="str">
        <f t="shared" si="1443"/>
        <v>Idle</v>
      </c>
      <c r="O7686" s="3" t="str">
        <f t="shared" si="1451"/>
        <v>Idle</v>
      </c>
      <c r="P7686" s="2">
        <f t="shared" si="1444"/>
        <v>0</v>
      </c>
      <c r="Q7686" s="2">
        <f t="shared" si="1445"/>
        <v>0</v>
      </c>
      <c r="R7686" s="2">
        <f t="shared" si="1446"/>
        <v>0</v>
      </c>
      <c r="S7686" s="2">
        <f t="shared" si="1447"/>
        <v>0</v>
      </c>
      <c r="T7686" s="2">
        <f t="shared" si="1448"/>
        <v>0</v>
      </c>
      <c r="U7686" s="2">
        <f>IF(O7686="Reg", R7686 * Inputs!$B$7, 0)</f>
        <v>0</v>
      </c>
      <c r="V7686" s="2">
        <f>MAX(F7686 + P7686*Inputs!$B$15 - (Q7686/Inputs!$B$16) - U7686, 0)</f>
        <v>0</v>
      </c>
    </row>
    <row r="7687" spans="1:22" x14ac:dyDescent="0.3">
      <c r="A7687" s="1">
        <v>46343.208333333343</v>
      </c>
      <c r="B7687" s="2">
        <v>0</v>
      </c>
      <c r="C7687" s="2">
        <v>2.2021701314878261</v>
      </c>
      <c r="D7687" s="2">
        <f t="shared" si="1440"/>
        <v>30.732130128479003</v>
      </c>
      <c r="E7687" s="2">
        <f t="shared" si="1441"/>
        <v>1.2328726427795957</v>
      </c>
      <c r="F7687" s="2">
        <f t="shared" si="1449"/>
        <v>0</v>
      </c>
      <c r="G7687" s="2">
        <f t="shared" si="1450"/>
        <v>0</v>
      </c>
      <c r="H7687" s="2">
        <f>MIN(Inputs!$B$2, (Inputs!$B$14 - F7687)/Inputs!$B$15)</f>
        <v>170</v>
      </c>
      <c r="I7687" s="2">
        <f>MAX(MIN(Inputs!$B$2, F7687*Inputs!$B$16, Inputs!$B$14*Inputs!$B$4 - G7687), 0)</f>
        <v>0</v>
      </c>
      <c r="J7687" s="2">
        <f>MAX(MIN(Inputs!$B$2, F7687*Inputs!$B$16, (Inputs!$B$14-F7687)/Inputs!$B$15)*Inputs!$B$9, 0)</f>
        <v>0</v>
      </c>
      <c r="K7687" s="2">
        <f>MAX(E7687*Inputs!$B$5 - B7687 - Inputs!$B$8, 0) * H7687</f>
        <v>0</v>
      </c>
      <c r="L7687" s="2">
        <f>IF(B7687 &gt;= D7687*Inputs!$B$10, MAX(B7687 - E7687/Inputs!$B$5 - Inputs!$B$8, 0) * I7687, 0)</f>
        <v>0</v>
      </c>
      <c r="M7687" s="2">
        <f t="shared" si="1442"/>
        <v>0</v>
      </c>
      <c r="N7687" s="3" t="str">
        <f t="shared" si="1443"/>
        <v>Idle</v>
      </c>
      <c r="O7687" s="3" t="str">
        <f t="shared" si="1451"/>
        <v>Idle</v>
      </c>
      <c r="P7687" s="2">
        <f t="shared" si="1444"/>
        <v>0</v>
      </c>
      <c r="Q7687" s="2">
        <f t="shared" si="1445"/>
        <v>0</v>
      </c>
      <c r="R7687" s="2">
        <f t="shared" si="1446"/>
        <v>0</v>
      </c>
      <c r="S7687" s="2">
        <f t="shared" si="1447"/>
        <v>0</v>
      </c>
      <c r="T7687" s="2">
        <f t="shared" si="1448"/>
        <v>0</v>
      </c>
      <c r="U7687" s="2">
        <f>IF(O7687="Reg", R7687 * Inputs!$B$7, 0)</f>
        <v>0</v>
      </c>
      <c r="V7687" s="2">
        <f>MAX(F7687 + P7687*Inputs!$B$15 - (Q7687/Inputs!$B$16) - U7687, 0)</f>
        <v>0</v>
      </c>
    </row>
    <row r="7688" spans="1:22" x14ac:dyDescent="0.3">
      <c r="A7688" s="1">
        <v>46343.25</v>
      </c>
      <c r="B7688" s="2">
        <v>0</v>
      </c>
      <c r="C7688" s="2">
        <v>13.50689945959204</v>
      </c>
      <c r="D7688" s="2">
        <f t="shared" si="1440"/>
        <v>30.732130128479003</v>
      </c>
      <c r="E7688" s="2">
        <f t="shared" si="1441"/>
        <v>4.6569161890898041</v>
      </c>
      <c r="F7688" s="2">
        <f t="shared" si="1449"/>
        <v>0</v>
      </c>
      <c r="G7688" s="2">
        <f t="shared" si="1450"/>
        <v>0</v>
      </c>
      <c r="H7688" s="2">
        <f>MIN(Inputs!$B$2, (Inputs!$B$14 - F7688)/Inputs!$B$15)</f>
        <v>170</v>
      </c>
      <c r="I7688" s="2">
        <f>MAX(MIN(Inputs!$B$2, F7688*Inputs!$B$16, Inputs!$B$14*Inputs!$B$4 - G7688), 0)</f>
        <v>0</v>
      </c>
      <c r="J7688" s="2">
        <f>MAX(MIN(Inputs!$B$2, F7688*Inputs!$B$16, (Inputs!$B$14-F7688)/Inputs!$B$15)*Inputs!$B$9, 0)</f>
        <v>0</v>
      </c>
      <c r="K7688" s="2">
        <f>MAX(E7688*Inputs!$B$5 - B7688 - Inputs!$B$8, 0) * H7688</f>
        <v>0</v>
      </c>
      <c r="L7688" s="2">
        <f>IF(B7688 &gt;= D7688*Inputs!$B$10, MAX(B7688 - E7688/Inputs!$B$5 - Inputs!$B$8, 0) * I7688, 0)</f>
        <v>0</v>
      </c>
      <c r="M7688" s="2">
        <f t="shared" si="1442"/>
        <v>0</v>
      </c>
      <c r="N7688" s="3" t="str">
        <f t="shared" si="1443"/>
        <v>Idle</v>
      </c>
      <c r="O7688" s="3" t="str">
        <f t="shared" si="1451"/>
        <v>Idle</v>
      </c>
      <c r="P7688" s="2">
        <f t="shared" si="1444"/>
        <v>0</v>
      </c>
      <c r="Q7688" s="2">
        <f t="shared" si="1445"/>
        <v>0</v>
      </c>
      <c r="R7688" s="2">
        <f t="shared" si="1446"/>
        <v>0</v>
      </c>
      <c r="S7688" s="2">
        <f t="shared" si="1447"/>
        <v>0</v>
      </c>
      <c r="T7688" s="2">
        <f t="shared" si="1448"/>
        <v>0</v>
      </c>
      <c r="U7688" s="2">
        <f>IF(O7688="Reg", R7688 * Inputs!$B$7, 0)</f>
        <v>0</v>
      </c>
      <c r="V7688" s="2">
        <f>MAX(F7688 + P7688*Inputs!$B$15 - (Q7688/Inputs!$B$16) - U7688, 0)</f>
        <v>0</v>
      </c>
    </row>
    <row r="7689" spans="1:22" x14ac:dyDescent="0.3">
      <c r="A7689" s="1">
        <v>46343.291666666657</v>
      </c>
      <c r="B7689" s="2">
        <v>0</v>
      </c>
      <c r="C7689" s="2">
        <v>5.9482591710713706</v>
      </c>
      <c r="D7689" s="2">
        <f t="shared" si="1440"/>
        <v>30.732130128479003</v>
      </c>
      <c r="E7689" s="2">
        <f t="shared" si="1441"/>
        <v>7.7091499235752723</v>
      </c>
      <c r="F7689" s="2">
        <f t="shared" si="1449"/>
        <v>0</v>
      </c>
      <c r="G7689" s="2">
        <f t="shared" si="1450"/>
        <v>0</v>
      </c>
      <c r="H7689" s="2">
        <f>MIN(Inputs!$B$2, (Inputs!$B$14 - F7689)/Inputs!$B$15)</f>
        <v>170</v>
      </c>
      <c r="I7689" s="2">
        <f>MAX(MIN(Inputs!$B$2, F7689*Inputs!$B$16, Inputs!$B$14*Inputs!$B$4 - G7689), 0)</f>
        <v>0</v>
      </c>
      <c r="J7689" s="2">
        <f>MAX(MIN(Inputs!$B$2, F7689*Inputs!$B$16, (Inputs!$B$14-F7689)/Inputs!$B$15)*Inputs!$B$9, 0)</f>
        <v>0</v>
      </c>
      <c r="K7689" s="2">
        <f>MAX(E7689*Inputs!$B$5 - B7689 - Inputs!$B$8, 0) * H7689</f>
        <v>0</v>
      </c>
      <c r="L7689" s="2">
        <f>IF(B7689 &gt;= D7689*Inputs!$B$10, MAX(B7689 - E7689/Inputs!$B$5 - Inputs!$B$8, 0) * I7689, 0)</f>
        <v>0</v>
      </c>
      <c r="M7689" s="2">
        <f t="shared" si="1442"/>
        <v>0</v>
      </c>
      <c r="N7689" s="3" t="str">
        <f t="shared" si="1443"/>
        <v>Idle</v>
      </c>
      <c r="O7689" s="3" t="str">
        <f t="shared" si="1451"/>
        <v>Idle</v>
      </c>
      <c r="P7689" s="2">
        <f t="shared" si="1444"/>
        <v>0</v>
      </c>
      <c r="Q7689" s="2">
        <f t="shared" si="1445"/>
        <v>0</v>
      </c>
      <c r="R7689" s="2">
        <f t="shared" si="1446"/>
        <v>0</v>
      </c>
      <c r="S7689" s="2">
        <f t="shared" si="1447"/>
        <v>0</v>
      </c>
      <c r="T7689" s="2">
        <f t="shared" si="1448"/>
        <v>0</v>
      </c>
      <c r="U7689" s="2">
        <f>IF(O7689="Reg", R7689 * Inputs!$B$7, 0)</f>
        <v>0</v>
      </c>
      <c r="V7689" s="2">
        <f>MAX(F7689 + P7689*Inputs!$B$15 - (Q7689/Inputs!$B$16) - U7689, 0)</f>
        <v>0</v>
      </c>
    </row>
    <row r="7690" spans="1:22" x14ac:dyDescent="0.3">
      <c r="A7690" s="1">
        <v>46343.333333333343</v>
      </c>
      <c r="B7690" s="2">
        <v>0</v>
      </c>
      <c r="C7690" s="2">
        <v>3.093696426719637</v>
      </c>
      <c r="D7690" s="2">
        <f t="shared" si="1440"/>
        <v>30.732130128479003</v>
      </c>
      <c r="E7690" s="2">
        <f t="shared" si="1441"/>
        <v>16.352246013268768</v>
      </c>
      <c r="F7690" s="2">
        <f t="shared" si="1449"/>
        <v>0</v>
      </c>
      <c r="G7690" s="2">
        <f t="shared" si="1450"/>
        <v>0</v>
      </c>
      <c r="H7690" s="2">
        <f>MIN(Inputs!$B$2, (Inputs!$B$14 - F7690)/Inputs!$B$15)</f>
        <v>170</v>
      </c>
      <c r="I7690" s="2">
        <f>MAX(MIN(Inputs!$B$2, F7690*Inputs!$B$16, Inputs!$B$14*Inputs!$B$4 - G7690), 0)</f>
        <v>0</v>
      </c>
      <c r="J7690" s="2">
        <f>MAX(MIN(Inputs!$B$2, F7690*Inputs!$B$16, (Inputs!$B$14-F7690)/Inputs!$B$15)*Inputs!$B$9, 0)</f>
        <v>0</v>
      </c>
      <c r="K7690" s="2">
        <f>MAX(E7690*Inputs!$B$5 - B7690 - Inputs!$B$8, 0) * H7690</f>
        <v>0</v>
      </c>
      <c r="L7690" s="2">
        <f>IF(B7690 &gt;= D7690*Inputs!$B$10, MAX(B7690 - E7690/Inputs!$B$5 - Inputs!$B$8, 0) * I7690, 0)</f>
        <v>0</v>
      </c>
      <c r="M7690" s="2">
        <f t="shared" si="1442"/>
        <v>0</v>
      </c>
      <c r="N7690" s="3" t="str">
        <f t="shared" si="1443"/>
        <v>Idle</v>
      </c>
      <c r="O7690" s="3" t="str">
        <f t="shared" si="1451"/>
        <v>Idle</v>
      </c>
      <c r="P7690" s="2">
        <f t="shared" si="1444"/>
        <v>0</v>
      </c>
      <c r="Q7690" s="2">
        <f t="shared" si="1445"/>
        <v>0</v>
      </c>
      <c r="R7690" s="2">
        <f t="shared" si="1446"/>
        <v>0</v>
      </c>
      <c r="S7690" s="2">
        <f t="shared" si="1447"/>
        <v>0</v>
      </c>
      <c r="T7690" s="2">
        <f t="shared" si="1448"/>
        <v>0</v>
      </c>
      <c r="U7690" s="2">
        <f>IF(O7690="Reg", R7690 * Inputs!$B$7, 0)</f>
        <v>0</v>
      </c>
      <c r="V7690" s="2">
        <f>MAX(F7690 + P7690*Inputs!$B$15 - (Q7690/Inputs!$B$16) - U7690, 0)</f>
        <v>0</v>
      </c>
    </row>
    <row r="7691" spans="1:22" x14ac:dyDescent="0.3">
      <c r="A7691" s="1">
        <v>46343.375</v>
      </c>
      <c r="B7691" s="2">
        <v>0.33627398360977678</v>
      </c>
      <c r="C7691" s="2">
        <v>14.55842673210271</v>
      </c>
      <c r="D7691" s="2">
        <f t="shared" si="1440"/>
        <v>30.732130128479003</v>
      </c>
      <c r="E7691" s="2">
        <f t="shared" si="1441"/>
        <v>24.968944863588515</v>
      </c>
      <c r="F7691" s="2">
        <f t="shared" si="1449"/>
        <v>0</v>
      </c>
      <c r="G7691" s="2">
        <f t="shared" si="1450"/>
        <v>0</v>
      </c>
      <c r="H7691" s="2">
        <f>MIN(Inputs!$B$2, (Inputs!$B$14 - F7691)/Inputs!$B$15)</f>
        <v>170</v>
      </c>
      <c r="I7691" s="2">
        <f>MAX(MIN(Inputs!$B$2, F7691*Inputs!$B$16, Inputs!$B$14*Inputs!$B$4 - G7691), 0)</f>
        <v>0</v>
      </c>
      <c r="J7691" s="2">
        <f>MAX(MIN(Inputs!$B$2, F7691*Inputs!$B$16, (Inputs!$B$14-F7691)/Inputs!$B$15)*Inputs!$B$9, 0)</f>
        <v>0</v>
      </c>
      <c r="K7691" s="2">
        <f>MAX(E7691*Inputs!$B$5 - B7691 - Inputs!$B$8, 0) * H7691</f>
        <v>278.18757437917986</v>
      </c>
      <c r="L7691" s="2">
        <f>IF(B7691 &gt;= D7691*Inputs!$B$10, MAX(B7691 - E7691/Inputs!$B$5 - Inputs!$B$8, 0) * I7691, 0)</f>
        <v>0</v>
      </c>
      <c r="M7691" s="2">
        <f t="shared" si="1442"/>
        <v>0</v>
      </c>
      <c r="N7691" s="3" t="str">
        <f t="shared" si="1443"/>
        <v>Charge</v>
      </c>
      <c r="O7691" s="3" t="str">
        <f t="shared" si="1451"/>
        <v>Charge</v>
      </c>
      <c r="P7691" s="2">
        <f t="shared" si="1444"/>
        <v>170</v>
      </c>
      <c r="Q7691" s="2">
        <f t="shared" si="1445"/>
        <v>0</v>
      </c>
      <c r="R7691" s="2">
        <f t="shared" si="1446"/>
        <v>0</v>
      </c>
      <c r="S7691" s="2">
        <f t="shared" si="1447"/>
        <v>-57.166577213662052</v>
      </c>
      <c r="T7691" s="2">
        <f t="shared" si="1448"/>
        <v>0</v>
      </c>
      <c r="U7691" s="2">
        <f>IF(O7691="Reg", R7691 * Inputs!$B$7, 0)</f>
        <v>0</v>
      </c>
      <c r="V7691" s="2">
        <f>MAX(F7691 + P7691*Inputs!$B$15 - (Q7691/Inputs!$B$16) - U7691, 0)</f>
        <v>170</v>
      </c>
    </row>
    <row r="7692" spans="1:22" x14ac:dyDescent="0.3">
      <c r="A7692" s="1">
        <v>46343.416666666657</v>
      </c>
      <c r="B7692" s="2">
        <v>7.0609618730677974</v>
      </c>
      <c r="C7692" s="2">
        <v>14.72030520076791</v>
      </c>
      <c r="D7692" s="2">
        <f t="shared" si="1440"/>
        <v>30.732130128479003</v>
      </c>
      <c r="E7692" s="2">
        <f t="shared" si="1441"/>
        <v>34.370420108763412</v>
      </c>
      <c r="F7692" s="2">
        <f t="shared" si="1449"/>
        <v>170</v>
      </c>
      <c r="G7692" s="2">
        <f t="shared" si="1450"/>
        <v>0</v>
      </c>
      <c r="H7692" s="2">
        <f>MIN(Inputs!$B$2, (Inputs!$B$14 - F7692)/Inputs!$B$15)</f>
        <v>170</v>
      </c>
      <c r="I7692" s="2">
        <f>MAX(MIN(Inputs!$B$2, F7692*Inputs!$B$16, Inputs!$B$14*Inputs!$B$4 - G7692), 0)</f>
        <v>170</v>
      </c>
      <c r="J7692" s="2">
        <f>MAX(MIN(Inputs!$B$2, F7692*Inputs!$B$16, (Inputs!$B$14-F7692)/Inputs!$B$15)*Inputs!$B$9, 0)</f>
        <v>136</v>
      </c>
      <c r="K7692" s="2">
        <f>MAX(E7692*Inputs!$B$5 - B7692 - Inputs!$B$8, 0) * H7692</f>
        <v>541.45132984948111</v>
      </c>
      <c r="L7692" s="2">
        <f>IF(B7692 &gt;= D7692*Inputs!$B$10, MAX(B7692 - E7692/Inputs!$B$5 - Inputs!$B$8, 0) * I7692, 0)</f>
        <v>0</v>
      </c>
      <c r="M7692" s="2">
        <f t="shared" si="1442"/>
        <v>2001.9615073044358</v>
      </c>
      <c r="N7692" s="3" t="str">
        <f t="shared" si="1443"/>
        <v>Reg</v>
      </c>
      <c r="O7692" s="3" t="str">
        <f t="shared" si="1451"/>
        <v>Charge</v>
      </c>
      <c r="P7692" s="2">
        <f t="shared" si="1444"/>
        <v>170</v>
      </c>
      <c r="Q7692" s="2">
        <f t="shared" si="1445"/>
        <v>0</v>
      </c>
      <c r="R7692" s="2">
        <f t="shared" si="1446"/>
        <v>0</v>
      </c>
      <c r="S7692" s="2">
        <f t="shared" si="1447"/>
        <v>-1200.3635184215257</v>
      </c>
      <c r="T7692" s="2">
        <f t="shared" si="1448"/>
        <v>0</v>
      </c>
      <c r="U7692" s="2">
        <f>IF(O7692="Reg", R7692 * Inputs!$B$7, 0)</f>
        <v>0</v>
      </c>
      <c r="V7692" s="2">
        <f>MAX(F7692 + P7692*Inputs!$B$15 - (Q7692/Inputs!$B$16) - U7692, 0)</f>
        <v>340</v>
      </c>
    </row>
    <row r="7693" spans="1:22" x14ac:dyDescent="0.3">
      <c r="A7693" s="1">
        <v>46343.458333333343</v>
      </c>
      <c r="B7693" s="2">
        <v>20.544261277861249</v>
      </c>
      <c r="C7693" s="2">
        <v>3.78571626346212</v>
      </c>
      <c r="D7693" s="2">
        <f t="shared" si="1440"/>
        <v>30.732130128479003</v>
      </c>
      <c r="E7693" s="2">
        <f t="shared" si="1441"/>
        <v>43.035351566730959</v>
      </c>
      <c r="F7693" s="2">
        <f t="shared" si="1449"/>
        <v>340</v>
      </c>
      <c r="G7693" s="2">
        <f t="shared" si="1450"/>
        <v>0</v>
      </c>
      <c r="H7693" s="2">
        <f>MIN(Inputs!$B$2, (Inputs!$B$14 - F7693)/Inputs!$B$15)</f>
        <v>0</v>
      </c>
      <c r="I7693" s="2">
        <f>MAX(MIN(Inputs!$B$2, F7693*Inputs!$B$16, Inputs!$B$14*Inputs!$B$4 - G7693), 0)</f>
        <v>170</v>
      </c>
      <c r="J7693" s="2">
        <f>MAX(MIN(Inputs!$B$2, F7693*Inputs!$B$16, (Inputs!$B$14-F7693)/Inputs!$B$15)*Inputs!$B$9, 0)</f>
        <v>0</v>
      </c>
      <c r="K7693" s="2">
        <f>MAX(E7693*Inputs!$B$5 - B7693 - Inputs!$B$8, 0) * H7693</f>
        <v>0</v>
      </c>
      <c r="L7693" s="2">
        <f>IF(B7693 &gt;= D7693*Inputs!$B$10, MAX(B7693 - E7693/Inputs!$B$5 - Inputs!$B$8, 0) * I7693, 0)</f>
        <v>0</v>
      </c>
      <c r="M7693" s="2">
        <f t="shared" si="1442"/>
        <v>0</v>
      </c>
      <c r="N7693" s="3" t="str">
        <f t="shared" si="1443"/>
        <v>Idle</v>
      </c>
      <c r="O7693" s="3" t="str">
        <f t="shared" si="1451"/>
        <v>Idle</v>
      </c>
      <c r="P7693" s="2">
        <f t="shared" si="1444"/>
        <v>0</v>
      </c>
      <c r="Q7693" s="2">
        <f t="shared" si="1445"/>
        <v>0</v>
      </c>
      <c r="R7693" s="2">
        <f t="shared" si="1446"/>
        <v>0</v>
      </c>
      <c r="S7693" s="2">
        <f t="shared" si="1447"/>
        <v>0</v>
      </c>
      <c r="T7693" s="2">
        <f t="shared" si="1448"/>
        <v>0</v>
      </c>
      <c r="U7693" s="2">
        <f>IF(O7693="Reg", R7693 * Inputs!$B$7, 0)</f>
        <v>0</v>
      </c>
      <c r="V7693" s="2">
        <f>MAX(F7693 + P7693*Inputs!$B$15 - (Q7693/Inputs!$B$16) - U7693, 0)</f>
        <v>340</v>
      </c>
    </row>
    <row r="7694" spans="1:22" x14ac:dyDescent="0.3">
      <c r="A7694" s="1">
        <v>46343.5</v>
      </c>
      <c r="B7694" s="2">
        <v>18.313402406912811</v>
      </c>
      <c r="C7694" s="2">
        <v>1.8278104732991369</v>
      </c>
      <c r="D7694" s="2">
        <f t="shared" si="1440"/>
        <v>30.732130128479003</v>
      </c>
      <c r="E7694" s="2">
        <f t="shared" si="1441"/>
        <v>49.915578822753169</v>
      </c>
      <c r="F7694" s="2">
        <f t="shared" si="1449"/>
        <v>340</v>
      </c>
      <c r="G7694" s="2">
        <f t="shared" si="1450"/>
        <v>0</v>
      </c>
      <c r="H7694" s="2">
        <f>MIN(Inputs!$B$2, (Inputs!$B$14 - F7694)/Inputs!$B$15)</f>
        <v>0</v>
      </c>
      <c r="I7694" s="2">
        <f>MAX(MIN(Inputs!$B$2, F7694*Inputs!$B$16, Inputs!$B$14*Inputs!$B$4 - G7694), 0)</f>
        <v>170</v>
      </c>
      <c r="J7694" s="2">
        <f>MAX(MIN(Inputs!$B$2, F7694*Inputs!$B$16, (Inputs!$B$14-F7694)/Inputs!$B$15)*Inputs!$B$9, 0)</f>
        <v>0</v>
      </c>
      <c r="K7694" s="2">
        <f>MAX(E7694*Inputs!$B$5 - B7694 - Inputs!$B$8, 0) * H7694</f>
        <v>0</v>
      </c>
      <c r="L7694" s="2">
        <f>IF(B7694 &gt;= D7694*Inputs!$B$10, MAX(B7694 - E7694/Inputs!$B$5 - Inputs!$B$8, 0) * I7694, 0)</f>
        <v>0</v>
      </c>
      <c r="M7694" s="2">
        <f t="shared" si="1442"/>
        <v>0</v>
      </c>
      <c r="N7694" s="3" t="str">
        <f t="shared" si="1443"/>
        <v>Idle</v>
      </c>
      <c r="O7694" s="3" t="str">
        <f t="shared" si="1451"/>
        <v>Idle</v>
      </c>
      <c r="P7694" s="2">
        <f t="shared" si="1444"/>
        <v>0</v>
      </c>
      <c r="Q7694" s="2">
        <f t="shared" si="1445"/>
        <v>0</v>
      </c>
      <c r="R7694" s="2">
        <f t="shared" si="1446"/>
        <v>0</v>
      </c>
      <c r="S7694" s="2">
        <f t="shared" si="1447"/>
        <v>0</v>
      </c>
      <c r="T7694" s="2">
        <f t="shared" si="1448"/>
        <v>0</v>
      </c>
      <c r="U7694" s="2">
        <f>IF(O7694="Reg", R7694 * Inputs!$B$7, 0)</f>
        <v>0</v>
      </c>
      <c r="V7694" s="2">
        <f>MAX(F7694 + P7694*Inputs!$B$15 - (Q7694/Inputs!$B$16) - U7694, 0)</f>
        <v>340</v>
      </c>
    </row>
    <row r="7695" spans="1:22" x14ac:dyDescent="0.3">
      <c r="A7695" s="1">
        <v>46343.541666666657</v>
      </c>
      <c r="B7695" s="2">
        <v>51.858576538160968</v>
      </c>
      <c r="C7695" s="2">
        <v>2.790102039496869</v>
      </c>
      <c r="D7695" s="2">
        <f t="shared" si="1440"/>
        <v>30.732130128479003</v>
      </c>
      <c r="E7695" s="2">
        <f t="shared" si="1441"/>
        <v>59.187276519339918</v>
      </c>
      <c r="F7695" s="2">
        <f t="shared" si="1449"/>
        <v>340</v>
      </c>
      <c r="G7695" s="2">
        <f t="shared" si="1450"/>
        <v>0</v>
      </c>
      <c r="H7695" s="2">
        <f>MIN(Inputs!$B$2, (Inputs!$B$14 - F7695)/Inputs!$B$15)</f>
        <v>0</v>
      </c>
      <c r="I7695" s="2">
        <f>MAX(MIN(Inputs!$B$2, F7695*Inputs!$B$16, Inputs!$B$14*Inputs!$B$4 - G7695), 0)</f>
        <v>170</v>
      </c>
      <c r="J7695" s="2">
        <f>MAX(MIN(Inputs!$B$2, F7695*Inputs!$B$16, (Inputs!$B$14-F7695)/Inputs!$B$15)*Inputs!$B$9, 0)</f>
        <v>0</v>
      </c>
      <c r="K7695" s="2">
        <f>MAX(E7695*Inputs!$B$5 - B7695 - Inputs!$B$8, 0) * H7695</f>
        <v>0</v>
      </c>
      <c r="L7695" s="2">
        <f>IF(B7695 &gt;= D7695*Inputs!$B$10, MAX(B7695 - E7695/Inputs!$B$5 - Inputs!$B$8, 0) * I7695, 0)</f>
        <v>0</v>
      </c>
      <c r="M7695" s="2">
        <f t="shared" si="1442"/>
        <v>0</v>
      </c>
      <c r="N7695" s="3" t="str">
        <f t="shared" si="1443"/>
        <v>Idle</v>
      </c>
      <c r="O7695" s="3" t="str">
        <f t="shared" si="1451"/>
        <v>Idle</v>
      </c>
      <c r="P7695" s="2">
        <f t="shared" si="1444"/>
        <v>0</v>
      </c>
      <c r="Q7695" s="2">
        <f t="shared" si="1445"/>
        <v>0</v>
      </c>
      <c r="R7695" s="2">
        <f t="shared" si="1446"/>
        <v>0</v>
      </c>
      <c r="S7695" s="2">
        <f t="shared" si="1447"/>
        <v>0</v>
      </c>
      <c r="T7695" s="2">
        <f t="shared" si="1448"/>
        <v>0</v>
      </c>
      <c r="U7695" s="2">
        <f>IF(O7695="Reg", R7695 * Inputs!$B$7, 0)</f>
        <v>0</v>
      </c>
      <c r="V7695" s="2">
        <f>MAX(F7695 + P7695*Inputs!$B$15 - (Q7695/Inputs!$B$16) - U7695, 0)</f>
        <v>340</v>
      </c>
    </row>
    <row r="7696" spans="1:22" x14ac:dyDescent="0.3">
      <c r="A7696" s="1">
        <v>46343.583333333343</v>
      </c>
      <c r="B7696" s="2">
        <v>51.700193101918479</v>
      </c>
      <c r="C7696" s="2">
        <v>7.1728070738577339</v>
      </c>
      <c r="D7696" s="2">
        <f t="shared" si="1440"/>
        <v>30.732130128479003</v>
      </c>
      <c r="E7696" s="2">
        <f t="shared" si="1441"/>
        <v>62.814154566234727</v>
      </c>
      <c r="F7696" s="2">
        <f t="shared" si="1449"/>
        <v>340</v>
      </c>
      <c r="G7696" s="2">
        <f t="shared" si="1450"/>
        <v>0</v>
      </c>
      <c r="H7696" s="2">
        <f>MIN(Inputs!$B$2, (Inputs!$B$14 - F7696)/Inputs!$B$15)</f>
        <v>0</v>
      </c>
      <c r="I7696" s="2">
        <f>MAX(MIN(Inputs!$B$2, F7696*Inputs!$B$16, Inputs!$B$14*Inputs!$B$4 - G7696), 0)</f>
        <v>170</v>
      </c>
      <c r="J7696" s="2">
        <f>MAX(MIN(Inputs!$B$2, F7696*Inputs!$B$16, (Inputs!$B$14-F7696)/Inputs!$B$15)*Inputs!$B$9, 0)</f>
        <v>0</v>
      </c>
      <c r="K7696" s="2">
        <f>MAX(E7696*Inputs!$B$5 - B7696 - Inputs!$B$8, 0) * H7696</f>
        <v>0</v>
      </c>
      <c r="L7696" s="2">
        <f>IF(B7696 &gt;= D7696*Inputs!$B$10, MAX(B7696 - E7696/Inputs!$B$5 - Inputs!$B$8, 0) * I7696, 0)</f>
        <v>0</v>
      </c>
      <c r="M7696" s="2">
        <f t="shared" si="1442"/>
        <v>0</v>
      </c>
      <c r="N7696" s="3" t="str">
        <f t="shared" si="1443"/>
        <v>Idle</v>
      </c>
      <c r="O7696" s="3" t="str">
        <f t="shared" si="1451"/>
        <v>Idle</v>
      </c>
      <c r="P7696" s="2">
        <f t="shared" si="1444"/>
        <v>0</v>
      </c>
      <c r="Q7696" s="2">
        <f t="shared" si="1445"/>
        <v>0</v>
      </c>
      <c r="R7696" s="2">
        <f t="shared" si="1446"/>
        <v>0</v>
      </c>
      <c r="S7696" s="2">
        <f t="shared" si="1447"/>
        <v>0</v>
      </c>
      <c r="T7696" s="2">
        <f t="shared" si="1448"/>
        <v>0</v>
      </c>
      <c r="U7696" s="2">
        <f>IF(O7696="Reg", R7696 * Inputs!$B$7, 0)</f>
        <v>0</v>
      </c>
      <c r="V7696" s="2">
        <f>MAX(F7696 + P7696*Inputs!$B$15 - (Q7696/Inputs!$B$16) - U7696, 0)</f>
        <v>340</v>
      </c>
    </row>
    <row r="7697" spans="1:22" x14ac:dyDescent="0.3">
      <c r="A7697" s="1">
        <v>46343.625</v>
      </c>
      <c r="B7697" s="2">
        <v>56.745125454659167</v>
      </c>
      <c r="C7697" s="2">
        <v>8.7828855292670962</v>
      </c>
      <c r="D7697" s="2">
        <f t="shared" si="1440"/>
        <v>30.732130128479003</v>
      </c>
      <c r="E7697" s="2">
        <f t="shared" si="1441"/>
        <v>64.801355418559879</v>
      </c>
      <c r="F7697" s="2">
        <f t="shared" si="1449"/>
        <v>340</v>
      </c>
      <c r="G7697" s="2">
        <f t="shared" si="1450"/>
        <v>0</v>
      </c>
      <c r="H7697" s="2">
        <f>MIN(Inputs!$B$2, (Inputs!$B$14 - F7697)/Inputs!$B$15)</f>
        <v>0</v>
      </c>
      <c r="I7697" s="2">
        <f>MAX(MIN(Inputs!$B$2, F7697*Inputs!$B$16, Inputs!$B$14*Inputs!$B$4 - G7697), 0)</f>
        <v>170</v>
      </c>
      <c r="J7697" s="2">
        <f>MAX(MIN(Inputs!$B$2, F7697*Inputs!$B$16, (Inputs!$B$14-F7697)/Inputs!$B$15)*Inputs!$B$9, 0)</f>
        <v>0</v>
      </c>
      <c r="K7697" s="2">
        <f>MAX(E7697*Inputs!$B$5 - B7697 - Inputs!$B$8, 0) * H7697</f>
        <v>0</v>
      </c>
      <c r="L7697" s="2">
        <f>IF(B7697 &gt;= D7697*Inputs!$B$10, MAX(B7697 - E7697/Inputs!$B$5 - Inputs!$B$8, 0) * I7697, 0)</f>
        <v>0</v>
      </c>
      <c r="M7697" s="2">
        <f t="shared" si="1442"/>
        <v>0</v>
      </c>
      <c r="N7697" s="3" t="str">
        <f t="shared" si="1443"/>
        <v>Idle</v>
      </c>
      <c r="O7697" s="3" t="str">
        <f t="shared" si="1451"/>
        <v>Idle</v>
      </c>
      <c r="P7697" s="2">
        <f t="shared" si="1444"/>
        <v>0</v>
      </c>
      <c r="Q7697" s="2">
        <f t="shared" si="1445"/>
        <v>0</v>
      </c>
      <c r="R7697" s="2">
        <f t="shared" si="1446"/>
        <v>0</v>
      </c>
      <c r="S7697" s="2">
        <f t="shared" si="1447"/>
        <v>0</v>
      </c>
      <c r="T7697" s="2">
        <f t="shared" si="1448"/>
        <v>0</v>
      </c>
      <c r="U7697" s="2">
        <f>IF(O7697="Reg", R7697 * Inputs!$B$7, 0)</f>
        <v>0</v>
      </c>
      <c r="V7697" s="2">
        <f>MAX(F7697 + P7697*Inputs!$B$15 - (Q7697/Inputs!$B$16) - U7697, 0)</f>
        <v>340</v>
      </c>
    </row>
    <row r="7698" spans="1:22" x14ac:dyDescent="0.3">
      <c r="A7698" s="1">
        <v>46343.666666666657</v>
      </c>
      <c r="B7698" s="2">
        <v>59.050550620873139</v>
      </c>
      <c r="C7698" s="2">
        <v>3.3857684804277008</v>
      </c>
      <c r="D7698" s="2">
        <f t="shared" si="1440"/>
        <v>30.732130128479003</v>
      </c>
      <c r="E7698" s="2">
        <f t="shared" si="1441"/>
        <v>64.790980244132712</v>
      </c>
      <c r="F7698" s="2">
        <f t="shared" si="1449"/>
        <v>340</v>
      </c>
      <c r="G7698" s="2">
        <f t="shared" si="1450"/>
        <v>0</v>
      </c>
      <c r="H7698" s="2">
        <f>MIN(Inputs!$B$2, (Inputs!$B$14 - F7698)/Inputs!$B$15)</f>
        <v>0</v>
      </c>
      <c r="I7698" s="2">
        <f>MAX(MIN(Inputs!$B$2, F7698*Inputs!$B$16, Inputs!$B$14*Inputs!$B$4 - G7698), 0)</f>
        <v>170</v>
      </c>
      <c r="J7698" s="2">
        <f>MAX(MIN(Inputs!$B$2, F7698*Inputs!$B$16, (Inputs!$B$14-F7698)/Inputs!$B$15)*Inputs!$B$9, 0)</f>
        <v>0</v>
      </c>
      <c r="K7698" s="2">
        <f>MAX(E7698*Inputs!$B$5 - B7698 - Inputs!$B$8, 0) * H7698</f>
        <v>0</v>
      </c>
      <c r="L7698" s="2">
        <f>IF(B7698 &gt;= D7698*Inputs!$B$10, MAX(B7698 - E7698/Inputs!$B$5 - Inputs!$B$8, 0) * I7698, 0)</f>
        <v>0</v>
      </c>
      <c r="M7698" s="2">
        <f t="shared" si="1442"/>
        <v>0</v>
      </c>
      <c r="N7698" s="3" t="str">
        <f t="shared" si="1443"/>
        <v>Idle</v>
      </c>
      <c r="O7698" s="3" t="str">
        <f t="shared" si="1451"/>
        <v>Idle</v>
      </c>
      <c r="P7698" s="2">
        <f t="shared" si="1444"/>
        <v>0</v>
      </c>
      <c r="Q7698" s="2">
        <f t="shared" si="1445"/>
        <v>0</v>
      </c>
      <c r="R7698" s="2">
        <f t="shared" si="1446"/>
        <v>0</v>
      </c>
      <c r="S7698" s="2">
        <f t="shared" si="1447"/>
        <v>0</v>
      </c>
      <c r="T7698" s="2">
        <f t="shared" si="1448"/>
        <v>0</v>
      </c>
      <c r="U7698" s="2">
        <f>IF(O7698="Reg", R7698 * Inputs!$B$7, 0)</f>
        <v>0</v>
      </c>
      <c r="V7698" s="2">
        <f>MAX(F7698 + P7698*Inputs!$B$15 - (Q7698/Inputs!$B$16) - U7698, 0)</f>
        <v>340</v>
      </c>
    </row>
    <row r="7699" spans="1:22" x14ac:dyDescent="0.3">
      <c r="A7699" s="1">
        <v>46343.708333333343</v>
      </c>
      <c r="B7699" s="2">
        <v>61.82562481399448</v>
      </c>
      <c r="C7699" s="2">
        <v>7.0174665513274164</v>
      </c>
      <c r="D7699" s="2">
        <f t="shared" si="1440"/>
        <v>30.732130128479003</v>
      </c>
      <c r="E7699" s="2">
        <f t="shared" si="1441"/>
        <v>63.225600305421757</v>
      </c>
      <c r="F7699" s="2">
        <f t="shared" si="1449"/>
        <v>340</v>
      </c>
      <c r="G7699" s="2">
        <f t="shared" si="1450"/>
        <v>0</v>
      </c>
      <c r="H7699" s="2">
        <f>MIN(Inputs!$B$2, (Inputs!$B$14 - F7699)/Inputs!$B$15)</f>
        <v>0</v>
      </c>
      <c r="I7699" s="2">
        <f>MAX(MIN(Inputs!$B$2, F7699*Inputs!$B$16, Inputs!$B$14*Inputs!$B$4 - G7699), 0)</f>
        <v>170</v>
      </c>
      <c r="J7699" s="2">
        <f>MAX(MIN(Inputs!$B$2, F7699*Inputs!$B$16, (Inputs!$B$14-F7699)/Inputs!$B$15)*Inputs!$B$9, 0)</f>
        <v>0</v>
      </c>
      <c r="K7699" s="2">
        <f>MAX(E7699*Inputs!$B$5 - B7699 - Inputs!$B$8, 0) * H7699</f>
        <v>0</v>
      </c>
      <c r="L7699" s="2">
        <f>IF(B7699 &gt;= D7699*Inputs!$B$10, MAX(B7699 - E7699/Inputs!$B$5 - Inputs!$B$8, 0) * I7699, 0)</f>
        <v>0</v>
      </c>
      <c r="M7699" s="2">
        <f t="shared" si="1442"/>
        <v>0</v>
      </c>
      <c r="N7699" s="3" t="str">
        <f t="shared" si="1443"/>
        <v>Idle</v>
      </c>
      <c r="O7699" s="3" t="str">
        <f t="shared" si="1451"/>
        <v>Idle</v>
      </c>
      <c r="P7699" s="2">
        <f t="shared" si="1444"/>
        <v>0</v>
      </c>
      <c r="Q7699" s="2">
        <f t="shared" si="1445"/>
        <v>0</v>
      </c>
      <c r="R7699" s="2">
        <f t="shared" si="1446"/>
        <v>0</v>
      </c>
      <c r="S7699" s="2">
        <f t="shared" si="1447"/>
        <v>0</v>
      </c>
      <c r="T7699" s="2">
        <f t="shared" si="1448"/>
        <v>0</v>
      </c>
      <c r="U7699" s="2">
        <f>IF(O7699="Reg", R7699 * Inputs!$B$7, 0)</f>
        <v>0</v>
      </c>
      <c r="V7699" s="2">
        <f>MAX(F7699 + P7699*Inputs!$B$15 - (Q7699/Inputs!$B$16) - U7699, 0)</f>
        <v>340</v>
      </c>
    </row>
    <row r="7700" spans="1:22" x14ac:dyDescent="0.3">
      <c r="A7700" s="1">
        <v>46343.75</v>
      </c>
      <c r="B7700" s="2">
        <v>73.943588586433293</v>
      </c>
      <c r="C7700" s="2">
        <v>3.397443017292987</v>
      </c>
      <c r="D7700" s="2">
        <f t="shared" si="1440"/>
        <v>30.732130128479003</v>
      </c>
      <c r="E7700" s="2">
        <f t="shared" si="1441"/>
        <v>59.779069933071582</v>
      </c>
      <c r="F7700" s="2">
        <f t="shared" si="1449"/>
        <v>340</v>
      </c>
      <c r="G7700" s="2">
        <f t="shared" si="1450"/>
        <v>0</v>
      </c>
      <c r="H7700" s="2">
        <f>MIN(Inputs!$B$2, (Inputs!$B$14 - F7700)/Inputs!$B$15)</f>
        <v>0</v>
      </c>
      <c r="I7700" s="2">
        <f>MAX(MIN(Inputs!$B$2, F7700*Inputs!$B$16, Inputs!$B$14*Inputs!$B$4 - G7700), 0)</f>
        <v>170</v>
      </c>
      <c r="J7700" s="2">
        <f>MAX(MIN(Inputs!$B$2, F7700*Inputs!$B$16, (Inputs!$B$14-F7700)/Inputs!$B$15)*Inputs!$B$9, 0)</f>
        <v>0</v>
      </c>
      <c r="K7700" s="2">
        <f>MAX(E7700*Inputs!$B$5 - B7700 - Inputs!$B$8, 0) * H7700</f>
        <v>0</v>
      </c>
      <c r="L7700" s="2">
        <f>IF(B7700 &gt;= D7700*Inputs!$B$10, MAX(B7700 - E7700/Inputs!$B$5 - Inputs!$B$8, 0) * I7700, 0)</f>
        <v>0</v>
      </c>
      <c r="M7700" s="2">
        <f t="shared" si="1442"/>
        <v>0</v>
      </c>
      <c r="N7700" s="3" t="str">
        <f t="shared" si="1443"/>
        <v>Idle</v>
      </c>
      <c r="O7700" s="3" t="str">
        <f t="shared" si="1451"/>
        <v>Idle</v>
      </c>
      <c r="P7700" s="2">
        <f t="shared" si="1444"/>
        <v>0</v>
      </c>
      <c r="Q7700" s="2">
        <f t="shared" si="1445"/>
        <v>0</v>
      </c>
      <c r="R7700" s="2">
        <f t="shared" si="1446"/>
        <v>0</v>
      </c>
      <c r="S7700" s="2">
        <f t="shared" si="1447"/>
        <v>0</v>
      </c>
      <c r="T7700" s="2">
        <f t="shared" si="1448"/>
        <v>0</v>
      </c>
      <c r="U7700" s="2">
        <f>IF(O7700="Reg", R7700 * Inputs!$B$7, 0)</f>
        <v>0</v>
      </c>
      <c r="V7700" s="2">
        <f>MAX(F7700 + P7700*Inputs!$B$15 - (Q7700/Inputs!$B$16) - U7700, 0)</f>
        <v>340</v>
      </c>
    </row>
    <row r="7701" spans="1:22" x14ac:dyDescent="0.3">
      <c r="A7701" s="1">
        <v>46343.791666666657</v>
      </c>
      <c r="B7701" s="2">
        <v>73.619844819529817</v>
      </c>
      <c r="C7701" s="2">
        <v>5.6174254237686387</v>
      </c>
      <c r="D7701" s="2">
        <f t="shared" si="1440"/>
        <v>30.732130128479003</v>
      </c>
      <c r="E7701" s="2">
        <f t="shared" si="1441"/>
        <v>52.942574264636221</v>
      </c>
      <c r="F7701" s="2">
        <f t="shared" si="1449"/>
        <v>340</v>
      </c>
      <c r="G7701" s="2">
        <f t="shared" si="1450"/>
        <v>0</v>
      </c>
      <c r="H7701" s="2">
        <f>MIN(Inputs!$B$2, (Inputs!$B$14 - F7701)/Inputs!$B$15)</f>
        <v>0</v>
      </c>
      <c r="I7701" s="2">
        <f>MAX(MIN(Inputs!$B$2, F7701*Inputs!$B$16, Inputs!$B$14*Inputs!$B$4 - G7701), 0)</f>
        <v>170</v>
      </c>
      <c r="J7701" s="2">
        <f>MAX(MIN(Inputs!$B$2, F7701*Inputs!$B$16, (Inputs!$B$14-F7701)/Inputs!$B$15)*Inputs!$B$9, 0)</f>
        <v>0</v>
      </c>
      <c r="K7701" s="2">
        <f>MAX(E7701*Inputs!$B$5 - B7701 - Inputs!$B$8, 0) * H7701</f>
        <v>0</v>
      </c>
      <c r="L7701" s="2">
        <f>IF(B7701 &gt;= D7701*Inputs!$B$10, MAX(B7701 - E7701/Inputs!$B$5 - Inputs!$B$8, 0) * I7701, 0)</f>
        <v>0</v>
      </c>
      <c r="M7701" s="2">
        <f t="shared" si="1442"/>
        <v>0</v>
      </c>
      <c r="N7701" s="3" t="str">
        <f t="shared" si="1443"/>
        <v>Idle</v>
      </c>
      <c r="O7701" s="3" t="str">
        <f t="shared" si="1451"/>
        <v>Idle</v>
      </c>
      <c r="P7701" s="2">
        <f t="shared" si="1444"/>
        <v>0</v>
      </c>
      <c r="Q7701" s="2">
        <f t="shared" si="1445"/>
        <v>0</v>
      </c>
      <c r="R7701" s="2">
        <f t="shared" si="1446"/>
        <v>0</v>
      </c>
      <c r="S7701" s="2">
        <f t="shared" si="1447"/>
        <v>0</v>
      </c>
      <c r="T7701" s="2">
        <f t="shared" si="1448"/>
        <v>0</v>
      </c>
      <c r="U7701" s="2">
        <f>IF(O7701="Reg", R7701 * Inputs!$B$7, 0)</f>
        <v>0</v>
      </c>
      <c r="V7701" s="2">
        <f>MAX(F7701 + P7701*Inputs!$B$15 - (Q7701/Inputs!$B$16) - U7701, 0)</f>
        <v>340</v>
      </c>
    </row>
    <row r="7702" spans="1:22" x14ac:dyDescent="0.3">
      <c r="A7702" s="1">
        <v>46343.833333333343</v>
      </c>
      <c r="B7702" s="2">
        <v>63.623398215869408</v>
      </c>
      <c r="C7702" s="2">
        <v>4.1870636346020422</v>
      </c>
      <c r="D7702" s="2">
        <f t="shared" si="1440"/>
        <v>30.732130128479003</v>
      </c>
      <c r="E7702" s="2">
        <f t="shared" si="1441"/>
        <v>42.845770641538969</v>
      </c>
      <c r="F7702" s="2">
        <f t="shared" si="1449"/>
        <v>340</v>
      </c>
      <c r="G7702" s="2">
        <f t="shared" si="1450"/>
        <v>0</v>
      </c>
      <c r="H7702" s="2">
        <f>MIN(Inputs!$B$2, (Inputs!$B$14 - F7702)/Inputs!$B$15)</f>
        <v>0</v>
      </c>
      <c r="I7702" s="2">
        <f>MAX(MIN(Inputs!$B$2, F7702*Inputs!$B$16, Inputs!$B$14*Inputs!$B$4 - G7702), 0)</f>
        <v>170</v>
      </c>
      <c r="J7702" s="2">
        <f>MAX(MIN(Inputs!$B$2, F7702*Inputs!$B$16, (Inputs!$B$14-F7702)/Inputs!$B$15)*Inputs!$B$9, 0)</f>
        <v>0</v>
      </c>
      <c r="K7702" s="2">
        <f>MAX(E7702*Inputs!$B$5 - B7702 - Inputs!$B$8, 0) * H7702</f>
        <v>0</v>
      </c>
      <c r="L7702" s="2">
        <f>IF(B7702 &gt;= D7702*Inputs!$B$10, MAX(B7702 - E7702/Inputs!$B$5 - Inputs!$B$8, 0) * I7702, 0)</f>
        <v>0</v>
      </c>
      <c r="M7702" s="2">
        <f t="shared" si="1442"/>
        <v>0</v>
      </c>
      <c r="N7702" s="3" t="str">
        <f t="shared" si="1443"/>
        <v>Idle</v>
      </c>
      <c r="O7702" s="3" t="str">
        <f t="shared" si="1451"/>
        <v>Idle</v>
      </c>
      <c r="P7702" s="2">
        <f t="shared" si="1444"/>
        <v>0</v>
      </c>
      <c r="Q7702" s="2">
        <f t="shared" si="1445"/>
        <v>0</v>
      </c>
      <c r="R7702" s="2">
        <f t="shared" si="1446"/>
        <v>0</v>
      </c>
      <c r="S7702" s="2">
        <f t="shared" si="1447"/>
        <v>0</v>
      </c>
      <c r="T7702" s="2">
        <f t="shared" si="1448"/>
        <v>0</v>
      </c>
      <c r="U7702" s="2">
        <f>IF(O7702="Reg", R7702 * Inputs!$B$7, 0)</f>
        <v>0</v>
      </c>
      <c r="V7702" s="2">
        <f>MAX(F7702 + P7702*Inputs!$B$15 - (Q7702/Inputs!$B$16) - U7702, 0)</f>
        <v>340</v>
      </c>
    </row>
    <row r="7703" spans="1:22" x14ac:dyDescent="0.3">
      <c r="A7703" s="1">
        <v>46343.875</v>
      </c>
      <c r="B7703" s="2">
        <v>56.682874408096112</v>
      </c>
      <c r="C7703" s="2">
        <v>7.6915547536927553</v>
      </c>
      <c r="D7703" s="2">
        <f t="shared" si="1440"/>
        <v>30.732130128479003</v>
      </c>
      <c r="E7703" s="2">
        <f t="shared" si="1441"/>
        <v>32.964109559936084</v>
      </c>
      <c r="F7703" s="2">
        <f t="shared" si="1449"/>
        <v>340</v>
      </c>
      <c r="G7703" s="2">
        <f t="shared" si="1450"/>
        <v>0</v>
      </c>
      <c r="H7703" s="2">
        <f>MIN(Inputs!$B$2, (Inputs!$B$14 - F7703)/Inputs!$B$15)</f>
        <v>0</v>
      </c>
      <c r="I7703" s="2">
        <f>MAX(MIN(Inputs!$B$2, F7703*Inputs!$B$16, Inputs!$B$14*Inputs!$B$4 - G7703), 0)</f>
        <v>170</v>
      </c>
      <c r="J7703" s="2">
        <f>MAX(MIN(Inputs!$B$2, F7703*Inputs!$B$16, (Inputs!$B$14-F7703)/Inputs!$B$15)*Inputs!$B$9, 0)</f>
        <v>0</v>
      </c>
      <c r="K7703" s="2">
        <f>MAX(E7703*Inputs!$B$5 - B7703 - Inputs!$B$8, 0) * H7703</f>
        <v>0</v>
      </c>
      <c r="L7703" s="2">
        <f>IF(B7703 &gt;= D7703*Inputs!$B$10, MAX(B7703 - E7703/Inputs!$B$5 - Inputs!$B$8, 0) * I7703, 0)</f>
        <v>0</v>
      </c>
      <c r="M7703" s="2">
        <f t="shared" si="1442"/>
        <v>0</v>
      </c>
      <c r="N7703" s="3" t="str">
        <f t="shared" si="1443"/>
        <v>Idle</v>
      </c>
      <c r="O7703" s="3" t="str">
        <f t="shared" si="1451"/>
        <v>Idle</v>
      </c>
      <c r="P7703" s="2">
        <f t="shared" si="1444"/>
        <v>0</v>
      </c>
      <c r="Q7703" s="2">
        <f t="shared" si="1445"/>
        <v>0</v>
      </c>
      <c r="R7703" s="2">
        <f t="shared" si="1446"/>
        <v>0</v>
      </c>
      <c r="S7703" s="2">
        <f t="shared" si="1447"/>
        <v>0</v>
      </c>
      <c r="T7703" s="2">
        <f t="shared" si="1448"/>
        <v>0</v>
      </c>
      <c r="U7703" s="2">
        <f>IF(O7703="Reg", R7703 * Inputs!$B$7, 0)</f>
        <v>0</v>
      </c>
      <c r="V7703" s="2">
        <f>MAX(F7703 + P7703*Inputs!$B$15 - (Q7703/Inputs!$B$16) - U7703, 0)</f>
        <v>340</v>
      </c>
    </row>
    <row r="7704" spans="1:22" x14ac:dyDescent="0.3">
      <c r="A7704" s="1">
        <v>46343.916666666657</v>
      </c>
      <c r="B7704" s="2">
        <v>49.658270988607427</v>
      </c>
      <c r="C7704" s="2">
        <v>3.5949148834751981</v>
      </c>
      <c r="D7704" s="2">
        <f t="shared" si="1440"/>
        <v>30.732130128479003</v>
      </c>
      <c r="E7704" s="2">
        <f t="shared" si="1441"/>
        <v>23.516963825253402</v>
      </c>
      <c r="F7704" s="2">
        <f t="shared" si="1449"/>
        <v>340</v>
      </c>
      <c r="G7704" s="2">
        <f t="shared" si="1450"/>
        <v>0</v>
      </c>
      <c r="H7704" s="2">
        <f>MIN(Inputs!$B$2, (Inputs!$B$14 - F7704)/Inputs!$B$15)</f>
        <v>0</v>
      </c>
      <c r="I7704" s="2">
        <f>MAX(MIN(Inputs!$B$2, F7704*Inputs!$B$16, Inputs!$B$14*Inputs!$B$4 - G7704), 0)</f>
        <v>170</v>
      </c>
      <c r="J7704" s="2">
        <f>MAX(MIN(Inputs!$B$2, F7704*Inputs!$B$16, (Inputs!$B$14-F7704)/Inputs!$B$15)*Inputs!$B$9, 0)</f>
        <v>0</v>
      </c>
      <c r="K7704" s="2">
        <f>MAX(E7704*Inputs!$B$5 - B7704 - Inputs!$B$8, 0) * H7704</f>
        <v>0</v>
      </c>
      <c r="L7704" s="2">
        <f>IF(B7704 &gt;= D7704*Inputs!$B$10, MAX(B7704 - E7704/Inputs!$B$5 - Inputs!$B$8, 0) * I7704, 0)</f>
        <v>498.85623818476427</v>
      </c>
      <c r="M7704" s="2">
        <f t="shared" si="1442"/>
        <v>0</v>
      </c>
      <c r="N7704" s="3" t="str">
        <f t="shared" si="1443"/>
        <v>Discharge</v>
      </c>
      <c r="O7704" s="3" t="str">
        <f t="shared" si="1451"/>
        <v>Discharge</v>
      </c>
      <c r="P7704" s="2">
        <f t="shared" si="1444"/>
        <v>0</v>
      </c>
      <c r="Q7704" s="2">
        <f t="shared" si="1445"/>
        <v>170</v>
      </c>
      <c r="R7704" s="2">
        <f t="shared" si="1446"/>
        <v>0</v>
      </c>
      <c r="S7704" s="2">
        <f t="shared" si="1447"/>
        <v>8441.9060680632629</v>
      </c>
      <c r="T7704" s="2">
        <f t="shared" si="1448"/>
        <v>0</v>
      </c>
      <c r="U7704" s="2">
        <f>IF(O7704="Reg", R7704 * Inputs!$B$7, 0)</f>
        <v>0</v>
      </c>
      <c r="V7704" s="2">
        <f>MAX(F7704 + P7704*Inputs!$B$15 - (Q7704/Inputs!$B$16) - U7704, 0)</f>
        <v>170</v>
      </c>
    </row>
    <row r="7705" spans="1:22" x14ac:dyDescent="0.3">
      <c r="A7705" s="1">
        <v>46343.958333333343</v>
      </c>
      <c r="B7705" s="2">
        <v>41.146442579893467</v>
      </c>
      <c r="C7705" s="2">
        <v>4.8510610524757016</v>
      </c>
      <c r="D7705" s="2">
        <f t="shared" si="1440"/>
        <v>30.732130128479003</v>
      </c>
      <c r="E7705" s="2">
        <f t="shared" si="1441"/>
        <v>15.240585327152163</v>
      </c>
      <c r="F7705" s="2">
        <f t="shared" si="1449"/>
        <v>170</v>
      </c>
      <c r="G7705" s="2">
        <f t="shared" si="1450"/>
        <v>170</v>
      </c>
      <c r="H7705" s="2">
        <f>MIN(Inputs!$B$2, (Inputs!$B$14 - F7705)/Inputs!$B$15)</f>
        <v>170</v>
      </c>
      <c r="I7705" s="2">
        <f>MAX(MIN(Inputs!$B$2, F7705*Inputs!$B$16, Inputs!$B$14*Inputs!$B$4 - G7705), 0)</f>
        <v>170</v>
      </c>
      <c r="J7705" s="2">
        <f>MAX(MIN(Inputs!$B$2, F7705*Inputs!$B$16, (Inputs!$B$14-F7705)/Inputs!$B$15)*Inputs!$B$9, 0)</f>
        <v>136</v>
      </c>
      <c r="K7705" s="2">
        <f>MAX(E7705*Inputs!$B$5 - B7705 - Inputs!$B$8, 0) * H7705</f>
        <v>0</v>
      </c>
      <c r="L7705" s="2">
        <f>IF(B7705 &gt;= D7705*Inputs!$B$10, MAX(B7705 - E7705/Inputs!$B$5 - Inputs!$B$8, 0) * I7705, 0)</f>
        <v>650.69125492749458</v>
      </c>
      <c r="M7705" s="2">
        <f t="shared" si="1442"/>
        <v>659.74430313669541</v>
      </c>
      <c r="N7705" s="3" t="str">
        <f t="shared" si="1443"/>
        <v>Reg</v>
      </c>
      <c r="O7705" s="3" t="str">
        <f t="shared" si="1451"/>
        <v>Discharge</v>
      </c>
      <c r="P7705" s="2">
        <f t="shared" si="1444"/>
        <v>0</v>
      </c>
      <c r="Q7705" s="2">
        <f t="shared" si="1445"/>
        <v>170</v>
      </c>
      <c r="R7705" s="2">
        <f t="shared" si="1446"/>
        <v>0</v>
      </c>
      <c r="S7705" s="2">
        <f t="shared" si="1447"/>
        <v>6994.8952385818893</v>
      </c>
      <c r="T7705" s="2">
        <f t="shared" si="1448"/>
        <v>0</v>
      </c>
      <c r="U7705" s="2">
        <f>IF(O7705="Reg", R7705 * Inputs!$B$7, 0)</f>
        <v>0</v>
      </c>
      <c r="V7705" s="2">
        <f>MAX(F7705 + P7705*Inputs!$B$15 - (Q7705/Inputs!$B$16) - U7705, 0)</f>
        <v>0</v>
      </c>
    </row>
    <row r="7706" spans="1:22" x14ac:dyDescent="0.3">
      <c r="A7706" s="1">
        <v>46344</v>
      </c>
      <c r="B7706" s="2">
        <v>32.924614575821039</v>
      </c>
      <c r="C7706" s="2">
        <v>9.2944670359953747</v>
      </c>
      <c r="D7706" s="2">
        <f t="shared" si="1440"/>
        <v>35.030627933185791</v>
      </c>
      <c r="E7706" s="2">
        <f t="shared" si="1441"/>
        <v>8.3828448971699192</v>
      </c>
      <c r="F7706" s="2">
        <f t="shared" si="1449"/>
        <v>0</v>
      </c>
      <c r="G7706" s="2">
        <f t="shared" si="1450"/>
        <v>0</v>
      </c>
      <c r="H7706" s="2">
        <f>MIN(Inputs!$B$2, (Inputs!$B$14 - F7706)/Inputs!$B$15)</f>
        <v>170</v>
      </c>
      <c r="I7706" s="2">
        <f>MAX(MIN(Inputs!$B$2, F7706*Inputs!$B$16, Inputs!$B$14*Inputs!$B$4 - G7706), 0)</f>
        <v>0</v>
      </c>
      <c r="J7706" s="2">
        <f>MAX(MIN(Inputs!$B$2, F7706*Inputs!$B$16, (Inputs!$B$14-F7706)/Inputs!$B$15)*Inputs!$B$9, 0)</f>
        <v>0</v>
      </c>
      <c r="K7706" s="2">
        <f>MAX(E7706*Inputs!$B$5 - B7706 - Inputs!$B$8, 0) * H7706</f>
        <v>0</v>
      </c>
      <c r="L7706" s="2">
        <f>IF(B7706 &gt;= D7706*Inputs!$B$10, MAX(B7706 - E7706/Inputs!$B$5 - Inputs!$B$8, 0) * I7706, 0)</f>
        <v>0</v>
      </c>
      <c r="M7706" s="2">
        <f t="shared" si="1442"/>
        <v>0</v>
      </c>
      <c r="N7706" s="3" t="str">
        <f t="shared" si="1443"/>
        <v>Idle</v>
      </c>
      <c r="O7706" s="3" t="str">
        <f t="shared" si="1451"/>
        <v>Idle</v>
      </c>
      <c r="P7706" s="2">
        <f t="shared" si="1444"/>
        <v>0</v>
      </c>
      <c r="Q7706" s="2">
        <f t="shared" si="1445"/>
        <v>0</v>
      </c>
      <c r="R7706" s="2">
        <f t="shared" si="1446"/>
        <v>0</v>
      </c>
      <c r="S7706" s="2">
        <f t="shared" si="1447"/>
        <v>0</v>
      </c>
      <c r="T7706" s="2">
        <f t="shared" si="1448"/>
        <v>0</v>
      </c>
      <c r="U7706" s="2">
        <f>IF(O7706="Reg", R7706 * Inputs!$B$7, 0)</f>
        <v>0</v>
      </c>
      <c r="V7706" s="2">
        <f>MAX(F7706 + P7706*Inputs!$B$15 - (Q7706/Inputs!$B$16) - U7706, 0)</f>
        <v>0</v>
      </c>
    </row>
    <row r="7707" spans="1:22" x14ac:dyDescent="0.3">
      <c r="A7707" s="1">
        <v>46344.041666666657</v>
      </c>
      <c r="B7707" s="2">
        <v>13.03902308094635</v>
      </c>
      <c r="C7707" s="2">
        <v>8.1619513217725679</v>
      </c>
      <c r="D7707" s="2">
        <f t="shared" si="1440"/>
        <v>35.030627933185791</v>
      </c>
      <c r="E7707" s="2">
        <f t="shared" si="1441"/>
        <v>2.8954091345330801</v>
      </c>
      <c r="F7707" s="2">
        <f t="shared" si="1449"/>
        <v>0</v>
      </c>
      <c r="G7707" s="2">
        <f t="shared" si="1450"/>
        <v>0</v>
      </c>
      <c r="H7707" s="2">
        <f>MIN(Inputs!$B$2, (Inputs!$B$14 - F7707)/Inputs!$B$15)</f>
        <v>170</v>
      </c>
      <c r="I7707" s="2">
        <f>MAX(MIN(Inputs!$B$2, F7707*Inputs!$B$16, Inputs!$B$14*Inputs!$B$4 - G7707), 0)</f>
        <v>0</v>
      </c>
      <c r="J7707" s="2">
        <f>MAX(MIN(Inputs!$B$2, F7707*Inputs!$B$16, (Inputs!$B$14-F7707)/Inputs!$B$15)*Inputs!$B$9, 0)</f>
        <v>0</v>
      </c>
      <c r="K7707" s="2">
        <f>MAX(E7707*Inputs!$B$5 - B7707 - Inputs!$B$8, 0) * H7707</f>
        <v>0</v>
      </c>
      <c r="L7707" s="2">
        <f>IF(B7707 &gt;= D7707*Inputs!$B$10, MAX(B7707 - E7707/Inputs!$B$5 - Inputs!$B$8, 0) * I7707, 0)</f>
        <v>0</v>
      </c>
      <c r="M7707" s="2">
        <f t="shared" si="1442"/>
        <v>0</v>
      </c>
      <c r="N7707" s="3" t="str">
        <f t="shared" si="1443"/>
        <v>Idle</v>
      </c>
      <c r="O7707" s="3" t="str">
        <f t="shared" si="1451"/>
        <v>Idle</v>
      </c>
      <c r="P7707" s="2">
        <f t="shared" si="1444"/>
        <v>0</v>
      </c>
      <c r="Q7707" s="2">
        <f t="shared" si="1445"/>
        <v>0</v>
      </c>
      <c r="R7707" s="2">
        <f t="shared" si="1446"/>
        <v>0</v>
      </c>
      <c r="S7707" s="2">
        <f t="shared" si="1447"/>
        <v>0</v>
      </c>
      <c r="T7707" s="2">
        <f t="shared" si="1448"/>
        <v>0</v>
      </c>
      <c r="U7707" s="2">
        <f>IF(O7707="Reg", R7707 * Inputs!$B$7, 0)</f>
        <v>0</v>
      </c>
      <c r="V7707" s="2">
        <f>MAX(F7707 + P7707*Inputs!$B$15 - (Q7707/Inputs!$B$16) - U7707, 0)</f>
        <v>0</v>
      </c>
    </row>
    <row r="7708" spans="1:22" x14ac:dyDescent="0.3">
      <c r="A7708" s="1">
        <v>46344.083333333343</v>
      </c>
      <c r="B7708" s="2">
        <v>4.3334317262521296</v>
      </c>
      <c r="C7708" s="2">
        <v>11.10006889827023</v>
      </c>
      <c r="D7708" s="2">
        <f t="shared" si="1440"/>
        <v>35.030627933185791</v>
      </c>
      <c r="E7708" s="2">
        <f t="shared" si="1441"/>
        <v>0.72223862104202163</v>
      </c>
      <c r="F7708" s="2">
        <f t="shared" si="1449"/>
        <v>0</v>
      </c>
      <c r="G7708" s="2">
        <f t="shared" si="1450"/>
        <v>0</v>
      </c>
      <c r="H7708" s="2">
        <f>MIN(Inputs!$B$2, (Inputs!$B$14 - F7708)/Inputs!$B$15)</f>
        <v>170</v>
      </c>
      <c r="I7708" s="2">
        <f>MAX(MIN(Inputs!$B$2, F7708*Inputs!$B$16, Inputs!$B$14*Inputs!$B$4 - G7708), 0)</f>
        <v>0</v>
      </c>
      <c r="J7708" s="2">
        <f>MAX(MIN(Inputs!$B$2, F7708*Inputs!$B$16, (Inputs!$B$14-F7708)/Inputs!$B$15)*Inputs!$B$9, 0)</f>
        <v>0</v>
      </c>
      <c r="K7708" s="2">
        <f>MAX(E7708*Inputs!$B$5 - B7708 - Inputs!$B$8, 0) * H7708</f>
        <v>0</v>
      </c>
      <c r="L7708" s="2">
        <f>IF(B7708 &gt;= D7708*Inputs!$B$10, MAX(B7708 - E7708/Inputs!$B$5 - Inputs!$B$8, 0) * I7708, 0)</f>
        <v>0</v>
      </c>
      <c r="M7708" s="2">
        <f t="shared" si="1442"/>
        <v>0</v>
      </c>
      <c r="N7708" s="3" t="str">
        <f t="shared" si="1443"/>
        <v>Idle</v>
      </c>
      <c r="O7708" s="3" t="str">
        <f t="shared" si="1451"/>
        <v>Idle</v>
      </c>
      <c r="P7708" s="2">
        <f t="shared" si="1444"/>
        <v>0</v>
      </c>
      <c r="Q7708" s="2">
        <f t="shared" si="1445"/>
        <v>0</v>
      </c>
      <c r="R7708" s="2">
        <f t="shared" si="1446"/>
        <v>0</v>
      </c>
      <c r="S7708" s="2">
        <f t="shared" si="1447"/>
        <v>0</v>
      </c>
      <c r="T7708" s="2">
        <f t="shared" si="1448"/>
        <v>0</v>
      </c>
      <c r="U7708" s="2">
        <f>IF(O7708="Reg", R7708 * Inputs!$B$7, 0)</f>
        <v>0</v>
      </c>
      <c r="V7708" s="2">
        <f>MAX(F7708 + P7708*Inputs!$B$15 - (Q7708/Inputs!$B$16) - U7708, 0)</f>
        <v>0</v>
      </c>
    </row>
    <row r="7709" spans="1:22" x14ac:dyDescent="0.3">
      <c r="A7709" s="1">
        <v>46344.125</v>
      </c>
      <c r="B7709" s="2">
        <v>0</v>
      </c>
      <c r="C7709" s="2">
        <v>13.648470475481149</v>
      </c>
      <c r="D7709" s="2">
        <f t="shared" si="1440"/>
        <v>35.030627933185791</v>
      </c>
      <c r="E7709" s="2">
        <f t="shared" si="1441"/>
        <v>0.5338517968591493</v>
      </c>
      <c r="F7709" s="2">
        <f t="shared" si="1449"/>
        <v>0</v>
      </c>
      <c r="G7709" s="2">
        <f t="shared" si="1450"/>
        <v>0</v>
      </c>
      <c r="H7709" s="2">
        <f>MIN(Inputs!$B$2, (Inputs!$B$14 - F7709)/Inputs!$B$15)</f>
        <v>170</v>
      </c>
      <c r="I7709" s="2">
        <f>MAX(MIN(Inputs!$B$2, F7709*Inputs!$B$16, Inputs!$B$14*Inputs!$B$4 - G7709), 0)</f>
        <v>0</v>
      </c>
      <c r="J7709" s="2">
        <f>MAX(MIN(Inputs!$B$2, F7709*Inputs!$B$16, (Inputs!$B$14-F7709)/Inputs!$B$15)*Inputs!$B$9, 0)</f>
        <v>0</v>
      </c>
      <c r="K7709" s="2">
        <f>MAX(E7709*Inputs!$B$5 - B7709 - Inputs!$B$8, 0) * H7709</f>
        <v>0</v>
      </c>
      <c r="L7709" s="2">
        <f>IF(B7709 &gt;= D7709*Inputs!$B$10, MAX(B7709 - E7709/Inputs!$B$5 - Inputs!$B$8, 0) * I7709, 0)</f>
        <v>0</v>
      </c>
      <c r="M7709" s="2">
        <f t="shared" si="1442"/>
        <v>0</v>
      </c>
      <c r="N7709" s="3" t="str">
        <f t="shared" si="1443"/>
        <v>Idle</v>
      </c>
      <c r="O7709" s="3" t="str">
        <f t="shared" si="1451"/>
        <v>Idle</v>
      </c>
      <c r="P7709" s="2">
        <f t="shared" si="1444"/>
        <v>0</v>
      </c>
      <c r="Q7709" s="2">
        <f t="shared" si="1445"/>
        <v>0</v>
      </c>
      <c r="R7709" s="2">
        <f t="shared" si="1446"/>
        <v>0</v>
      </c>
      <c r="S7709" s="2">
        <f t="shared" si="1447"/>
        <v>0</v>
      </c>
      <c r="T7709" s="2">
        <f t="shared" si="1448"/>
        <v>0</v>
      </c>
      <c r="U7709" s="2">
        <f>IF(O7709="Reg", R7709 * Inputs!$B$7, 0)</f>
        <v>0</v>
      </c>
      <c r="V7709" s="2">
        <f>MAX(F7709 + P7709*Inputs!$B$15 - (Q7709/Inputs!$B$16) - U7709, 0)</f>
        <v>0</v>
      </c>
    </row>
    <row r="7710" spans="1:22" x14ac:dyDescent="0.3">
      <c r="A7710" s="1">
        <v>46344.166666666657</v>
      </c>
      <c r="B7710" s="2">
        <v>0</v>
      </c>
      <c r="C7710" s="2">
        <v>9.1590128121262495</v>
      </c>
      <c r="D7710" s="2">
        <f t="shared" si="1440"/>
        <v>35.030627933185791</v>
      </c>
      <c r="E7710" s="2">
        <f t="shared" si="1441"/>
        <v>0.5338517968591493</v>
      </c>
      <c r="F7710" s="2">
        <f t="shared" si="1449"/>
        <v>0</v>
      </c>
      <c r="G7710" s="2">
        <f t="shared" si="1450"/>
        <v>0</v>
      </c>
      <c r="H7710" s="2">
        <f>MIN(Inputs!$B$2, (Inputs!$B$14 - F7710)/Inputs!$B$15)</f>
        <v>170</v>
      </c>
      <c r="I7710" s="2">
        <f>MAX(MIN(Inputs!$B$2, F7710*Inputs!$B$16, Inputs!$B$14*Inputs!$B$4 - G7710), 0)</f>
        <v>0</v>
      </c>
      <c r="J7710" s="2">
        <f>MAX(MIN(Inputs!$B$2, F7710*Inputs!$B$16, (Inputs!$B$14-F7710)/Inputs!$B$15)*Inputs!$B$9, 0)</f>
        <v>0</v>
      </c>
      <c r="K7710" s="2">
        <f>MAX(E7710*Inputs!$B$5 - B7710 - Inputs!$B$8, 0) * H7710</f>
        <v>0</v>
      </c>
      <c r="L7710" s="2">
        <f>IF(B7710 &gt;= D7710*Inputs!$B$10, MAX(B7710 - E7710/Inputs!$B$5 - Inputs!$B$8, 0) * I7710, 0)</f>
        <v>0</v>
      </c>
      <c r="M7710" s="2">
        <f t="shared" si="1442"/>
        <v>0</v>
      </c>
      <c r="N7710" s="3" t="str">
        <f t="shared" si="1443"/>
        <v>Idle</v>
      </c>
      <c r="O7710" s="3" t="str">
        <f t="shared" si="1451"/>
        <v>Idle</v>
      </c>
      <c r="P7710" s="2">
        <f t="shared" si="1444"/>
        <v>0</v>
      </c>
      <c r="Q7710" s="2">
        <f t="shared" si="1445"/>
        <v>0</v>
      </c>
      <c r="R7710" s="2">
        <f t="shared" si="1446"/>
        <v>0</v>
      </c>
      <c r="S7710" s="2">
        <f t="shared" si="1447"/>
        <v>0</v>
      </c>
      <c r="T7710" s="2">
        <f t="shared" si="1448"/>
        <v>0</v>
      </c>
      <c r="U7710" s="2">
        <f>IF(O7710="Reg", R7710 * Inputs!$B$7, 0)</f>
        <v>0</v>
      </c>
      <c r="V7710" s="2">
        <f>MAX(F7710 + P7710*Inputs!$B$15 - (Q7710/Inputs!$B$16) - U7710, 0)</f>
        <v>0</v>
      </c>
    </row>
    <row r="7711" spans="1:22" x14ac:dyDescent="0.3">
      <c r="A7711" s="1">
        <v>46344.208333333343</v>
      </c>
      <c r="B7711" s="2">
        <v>0</v>
      </c>
      <c r="C7711" s="2">
        <v>10.491801328864559</v>
      </c>
      <c r="D7711" s="2">
        <f t="shared" si="1440"/>
        <v>35.030627933185791</v>
      </c>
      <c r="E7711" s="2">
        <f t="shared" si="1441"/>
        <v>20.567731575818346</v>
      </c>
      <c r="F7711" s="2">
        <f t="shared" si="1449"/>
        <v>0</v>
      </c>
      <c r="G7711" s="2">
        <f t="shared" si="1450"/>
        <v>0</v>
      </c>
      <c r="H7711" s="2">
        <f>MIN(Inputs!$B$2, (Inputs!$B$14 - F7711)/Inputs!$B$15)</f>
        <v>170</v>
      </c>
      <c r="I7711" s="2">
        <f>MAX(MIN(Inputs!$B$2, F7711*Inputs!$B$16, Inputs!$B$14*Inputs!$B$4 - G7711), 0)</f>
        <v>0</v>
      </c>
      <c r="J7711" s="2">
        <f>MAX(MIN(Inputs!$B$2, F7711*Inputs!$B$16, (Inputs!$B$14-F7711)/Inputs!$B$15)*Inputs!$B$9, 0)</f>
        <v>0</v>
      </c>
      <c r="K7711" s="2">
        <f>MAX(E7711*Inputs!$B$5 - B7711 - Inputs!$B$8, 0) * H7711</f>
        <v>0</v>
      </c>
      <c r="L7711" s="2">
        <f>IF(B7711 &gt;= D7711*Inputs!$B$10, MAX(B7711 - E7711/Inputs!$B$5 - Inputs!$B$8, 0) * I7711, 0)</f>
        <v>0</v>
      </c>
      <c r="M7711" s="2">
        <f t="shared" si="1442"/>
        <v>0</v>
      </c>
      <c r="N7711" s="3" t="str">
        <f t="shared" si="1443"/>
        <v>Idle</v>
      </c>
      <c r="O7711" s="3" t="str">
        <f t="shared" si="1451"/>
        <v>Idle</v>
      </c>
      <c r="P7711" s="2">
        <f t="shared" si="1444"/>
        <v>0</v>
      </c>
      <c r="Q7711" s="2">
        <f t="shared" si="1445"/>
        <v>0</v>
      </c>
      <c r="R7711" s="2">
        <f t="shared" si="1446"/>
        <v>0</v>
      </c>
      <c r="S7711" s="2">
        <f t="shared" si="1447"/>
        <v>0</v>
      </c>
      <c r="T7711" s="2">
        <f t="shared" si="1448"/>
        <v>0</v>
      </c>
      <c r="U7711" s="2">
        <f>IF(O7711="Reg", R7711 * Inputs!$B$7, 0)</f>
        <v>0</v>
      </c>
      <c r="V7711" s="2">
        <f>MAX(F7711 + P7711*Inputs!$B$15 - (Q7711/Inputs!$B$16) - U7711, 0)</f>
        <v>0</v>
      </c>
    </row>
    <row r="7712" spans="1:22" x14ac:dyDescent="0.3">
      <c r="A7712" s="1">
        <v>46344.25</v>
      </c>
      <c r="B7712" s="2">
        <v>0</v>
      </c>
      <c r="C7712" s="2">
        <v>1.6150018090327249</v>
      </c>
      <c r="D7712" s="2">
        <f t="shared" si="1440"/>
        <v>35.030627933185791</v>
      </c>
      <c r="E7712" s="2">
        <f t="shared" si="1441"/>
        <v>23.656082153552816</v>
      </c>
      <c r="F7712" s="2">
        <f t="shared" si="1449"/>
        <v>0</v>
      </c>
      <c r="G7712" s="2">
        <f t="shared" si="1450"/>
        <v>0</v>
      </c>
      <c r="H7712" s="2">
        <f>MIN(Inputs!$B$2, (Inputs!$B$14 - F7712)/Inputs!$B$15)</f>
        <v>170</v>
      </c>
      <c r="I7712" s="2">
        <f>MAX(MIN(Inputs!$B$2, F7712*Inputs!$B$16, Inputs!$B$14*Inputs!$B$4 - G7712), 0)</f>
        <v>0</v>
      </c>
      <c r="J7712" s="2">
        <f>MAX(MIN(Inputs!$B$2, F7712*Inputs!$B$16, (Inputs!$B$14-F7712)/Inputs!$B$15)*Inputs!$B$9, 0)</f>
        <v>0</v>
      </c>
      <c r="K7712" s="2">
        <f>MAX(E7712*Inputs!$B$5 - B7712 - Inputs!$B$8, 0) * H7712</f>
        <v>138.94989017150149</v>
      </c>
      <c r="L7712" s="2">
        <f>IF(B7712 &gt;= D7712*Inputs!$B$10, MAX(B7712 - E7712/Inputs!$B$5 - Inputs!$B$8, 0) * I7712, 0)</f>
        <v>0</v>
      </c>
      <c r="M7712" s="2">
        <f t="shared" si="1442"/>
        <v>0</v>
      </c>
      <c r="N7712" s="3" t="str">
        <f t="shared" si="1443"/>
        <v>Charge</v>
      </c>
      <c r="O7712" s="3" t="str">
        <f t="shared" si="1451"/>
        <v>Charge</v>
      </c>
      <c r="P7712" s="2">
        <f t="shared" si="1444"/>
        <v>170</v>
      </c>
      <c r="Q7712" s="2">
        <f t="shared" si="1445"/>
        <v>0</v>
      </c>
      <c r="R7712" s="2">
        <f t="shared" si="1446"/>
        <v>0</v>
      </c>
      <c r="S7712" s="2">
        <f t="shared" si="1447"/>
        <v>0</v>
      </c>
      <c r="T7712" s="2">
        <f t="shared" si="1448"/>
        <v>0</v>
      </c>
      <c r="U7712" s="2">
        <f>IF(O7712="Reg", R7712 * Inputs!$B$7, 0)</f>
        <v>0</v>
      </c>
      <c r="V7712" s="2">
        <f>MAX(F7712 + P7712*Inputs!$B$15 - (Q7712/Inputs!$B$16) - U7712, 0)</f>
        <v>170</v>
      </c>
    </row>
    <row r="7713" spans="1:22" x14ac:dyDescent="0.3">
      <c r="A7713" s="1">
        <v>46344.291666666657</v>
      </c>
      <c r="B7713" s="2">
        <v>0</v>
      </c>
      <c r="C7713" s="2">
        <v>7.4871285111435988</v>
      </c>
      <c r="D7713" s="2">
        <f t="shared" si="1440"/>
        <v>35.030627933185791</v>
      </c>
      <c r="E7713" s="2">
        <f t="shared" si="1441"/>
        <v>27.661338549478668</v>
      </c>
      <c r="F7713" s="2">
        <f t="shared" si="1449"/>
        <v>170</v>
      </c>
      <c r="G7713" s="2">
        <f t="shared" si="1450"/>
        <v>0</v>
      </c>
      <c r="H7713" s="2">
        <f>MIN(Inputs!$B$2, (Inputs!$B$14 - F7713)/Inputs!$B$15)</f>
        <v>170</v>
      </c>
      <c r="I7713" s="2">
        <f>MAX(MIN(Inputs!$B$2, F7713*Inputs!$B$16, Inputs!$B$14*Inputs!$B$4 - G7713), 0)</f>
        <v>170</v>
      </c>
      <c r="J7713" s="2">
        <f>MAX(MIN(Inputs!$B$2, F7713*Inputs!$B$16, (Inputs!$B$14-F7713)/Inputs!$B$15)*Inputs!$B$9, 0)</f>
        <v>136</v>
      </c>
      <c r="K7713" s="2">
        <f>MAX(E7713*Inputs!$B$5 - B7713 - Inputs!$B$8, 0) * H7713</f>
        <v>738.13624700200899</v>
      </c>
      <c r="L7713" s="2">
        <f>IF(B7713 &gt;= D7713*Inputs!$B$10, MAX(B7713 - E7713/Inputs!$B$5 - Inputs!$B$8, 0) * I7713, 0)</f>
        <v>0</v>
      </c>
      <c r="M7713" s="2">
        <f t="shared" si="1442"/>
        <v>1018.2494775155294</v>
      </c>
      <c r="N7713" s="3" t="str">
        <f t="shared" si="1443"/>
        <v>Reg</v>
      </c>
      <c r="O7713" s="3" t="str">
        <f t="shared" si="1451"/>
        <v>Charge</v>
      </c>
      <c r="P7713" s="2">
        <f t="shared" si="1444"/>
        <v>170</v>
      </c>
      <c r="Q7713" s="2">
        <f t="shared" si="1445"/>
        <v>0</v>
      </c>
      <c r="R7713" s="2">
        <f t="shared" si="1446"/>
        <v>0</v>
      </c>
      <c r="S7713" s="2">
        <f t="shared" si="1447"/>
        <v>0</v>
      </c>
      <c r="T7713" s="2">
        <f t="shared" si="1448"/>
        <v>0</v>
      </c>
      <c r="U7713" s="2">
        <f>IF(O7713="Reg", R7713 * Inputs!$B$7, 0)</f>
        <v>0</v>
      </c>
      <c r="V7713" s="2">
        <f>MAX(F7713 + P7713*Inputs!$B$15 - (Q7713/Inputs!$B$16) - U7713, 0)</f>
        <v>340</v>
      </c>
    </row>
    <row r="7714" spans="1:22" x14ac:dyDescent="0.3">
      <c r="A7714" s="1">
        <v>46344.333333333343</v>
      </c>
      <c r="B7714" s="2">
        <v>3.203110781154896</v>
      </c>
      <c r="C7714" s="2">
        <v>44.347626472959512</v>
      </c>
      <c r="D7714" s="2">
        <f t="shared" si="1440"/>
        <v>35.030627933185791</v>
      </c>
      <c r="E7714" s="2">
        <f t="shared" si="1441"/>
        <v>34.795725694727956</v>
      </c>
      <c r="F7714" s="2">
        <f t="shared" si="1449"/>
        <v>340</v>
      </c>
      <c r="G7714" s="2">
        <f t="shared" si="1450"/>
        <v>0</v>
      </c>
      <c r="H7714" s="2">
        <f>MIN(Inputs!$B$2, (Inputs!$B$14 - F7714)/Inputs!$B$15)</f>
        <v>0</v>
      </c>
      <c r="I7714" s="2">
        <f>MAX(MIN(Inputs!$B$2, F7714*Inputs!$B$16, Inputs!$B$14*Inputs!$B$4 - G7714), 0)</f>
        <v>170</v>
      </c>
      <c r="J7714" s="2">
        <f>MAX(MIN(Inputs!$B$2, F7714*Inputs!$B$16, (Inputs!$B$14-F7714)/Inputs!$B$15)*Inputs!$B$9, 0)</f>
        <v>0</v>
      </c>
      <c r="K7714" s="2">
        <f>MAX(E7714*Inputs!$B$5 - B7714 - Inputs!$B$8, 0) * H7714</f>
        <v>0</v>
      </c>
      <c r="L7714" s="2">
        <f>IF(B7714 &gt;= D7714*Inputs!$B$10, MAX(B7714 - E7714/Inputs!$B$5 - Inputs!$B$8, 0) * I7714, 0)</f>
        <v>0</v>
      </c>
      <c r="M7714" s="2">
        <f t="shared" si="1442"/>
        <v>0</v>
      </c>
      <c r="N7714" s="3" t="str">
        <f t="shared" si="1443"/>
        <v>Idle</v>
      </c>
      <c r="O7714" s="3" t="str">
        <f t="shared" si="1451"/>
        <v>Idle</v>
      </c>
      <c r="P7714" s="2">
        <f t="shared" si="1444"/>
        <v>0</v>
      </c>
      <c r="Q7714" s="2">
        <f t="shared" si="1445"/>
        <v>0</v>
      </c>
      <c r="R7714" s="2">
        <f t="shared" si="1446"/>
        <v>0</v>
      </c>
      <c r="S7714" s="2">
        <f t="shared" si="1447"/>
        <v>0</v>
      </c>
      <c r="T7714" s="2">
        <f t="shared" si="1448"/>
        <v>0</v>
      </c>
      <c r="U7714" s="2">
        <f>IF(O7714="Reg", R7714 * Inputs!$B$7, 0)</f>
        <v>0</v>
      </c>
      <c r="V7714" s="2">
        <f>MAX(F7714 + P7714*Inputs!$B$15 - (Q7714/Inputs!$B$16) - U7714, 0)</f>
        <v>340</v>
      </c>
    </row>
    <row r="7715" spans="1:22" x14ac:dyDescent="0.3">
      <c r="A7715" s="1">
        <v>46344.375</v>
      </c>
      <c r="B7715" s="2">
        <v>0</v>
      </c>
      <c r="C7715" s="2">
        <v>11.768709558871381</v>
      </c>
      <c r="D7715" s="2">
        <f t="shared" si="1440"/>
        <v>35.030627933185791</v>
      </c>
      <c r="E7715" s="2">
        <f t="shared" si="1441"/>
        <v>42.17644514165714</v>
      </c>
      <c r="F7715" s="2">
        <f t="shared" si="1449"/>
        <v>340</v>
      </c>
      <c r="G7715" s="2">
        <f t="shared" si="1450"/>
        <v>0</v>
      </c>
      <c r="H7715" s="2">
        <f>MIN(Inputs!$B$2, (Inputs!$B$14 - F7715)/Inputs!$B$15)</f>
        <v>0</v>
      </c>
      <c r="I7715" s="2">
        <f>MAX(MIN(Inputs!$B$2, F7715*Inputs!$B$16, Inputs!$B$14*Inputs!$B$4 - G7715), 0)</f>
        <v>170</v>
      </c>
      <c r="J7715" s="2">
        <f>MAX(MIN(Inputs!$B$2, F7715*Inputs!$B$16, (Inputs!$B$14-F7715)/Inputs!$B$15)*Inputs!$B$9, 0)</f>
        <v>0</v>
      </c>
      <c r="K7715" s="2">
        <f>MAX(E7715*Inputs!$B$5 - B7715 - Inputs!$B$8, 0) * H7715</f>
        <v>0</v>
      </c>
      <c r="L7715" s="2">
        <f>IF(B7715 &gt;= D7715*Inputs!$B$10, MAX(B7715 - E7715/Inputs!$B$5 - Inputs!$B$8, 0) * I7715, 0)</f>
        <v>0</v>
      </c>
      <c r="M7715" s="2">
        <f t="shared" si="1442"/>
        <v>0</v>
      </c>
      <c r="N7715" s="3" t="str">
        <f t="shared" si="1443"/>
        <v>Idle</v>
      </c>
      <c r="O7715" s="3" t="str">
        <f t="shared" si="1451"/>
        <v>Idle</v>
      </c>
      <c r="P7715" s="2">
        <f t="shared" si="1444"/>
        <v>0</v>
      </c>
      <c r="Q7715" s="2">
        <f t="shared" si="1445"/>
        <v>0</v>
      </c>
      <c r="R7715" s="2">
        <f t="shared" si="1446"/>
        <v>0</v>
      </c>
      <c r="S7715" s="2">
        <f t="shared" si="1447"/>
        <v>0</v>
      </c>
      <c r="T7715" s="2">
        <f t="shared" si="1448"/>
        <v>0</v>
      </c>
      <c r="U7715" s="2">
        <f>IF(O7715="Reg", R7715 * Inputs!$B$7, 0)</f>
        <v>0</v>
      </c>
      <c r="V7715" s="2">
        <f>MAX(F7715 + P7715*Inputs!$B$15 - (Q7715/Inputs!$B$16) - U7715, 0)</f>
        <v>340</v>
      </c>
    </row>
    <row r="7716" spans="1:22" x14ac:dyDescent="0.3">
      <c r="A7716" s="1">
        <v>46344.416666666657</v>
      </c>
      <c r="B7716" s="2">
        <v>120.20327867375519</v>
      </c>
      <c r="C7716" s="2">
        <v>7.0599753970965082</v>
      </c>
      <c r="D7716" s="2">
        <f t="shared" si="1440"/>
        <v>35.030627933185791</v>
      </c>
      <c r="E7716" s="2">
        <f t="shared" si="1441"/>
        <v>51.07004215444136</v>
      </c>
      <c r="F7716" s="2">
        <f t="shared" si="1449"/>
        <v>340</v>
      </c>
      <c r="G7716" s="2">
        <f t="shared" si="1450"/>
        <v>0</v>
      </c>
      <c r="H7716" s="2">
        <f>MIN(Inputs!$B$2, (Inputs!$B$14 - F7716)/Inputs!$B$15)</f>
        <v>0</v>
      </c>
      <c r="I7716" s="2">
        <f>MAX(MIN(Inputs!$B$2, F7716*Inputs!$B$16, Inputs!$B$14*Inputs!$B$4 - G7716), 0)</f>
        <v>170</v>
      </c>
      <c r="J7716" s="2">
        <f>MAX(MIN(Inputs!$B$2, F7716*Inputs!$B$16, (Inputs!$B$14-F7716)/Inputs!$B$15)*Inputs!$B$9, 0)</f>
        <v>0</v>
      </c>
      <c r="K7716" s="2">
        <f>MAX(E7716*Inputs!$B$5 - B7716 - Inputs!$B$8, 0) * H7716</f>
        <v>0</v>
      </c>
      <c r="L7716" s="2">
        <f>IF(B7716 &gt;= D7716*Inputs!$B$10, MAX(B7716 - E7716/Inputs!$B$5 - Inputs!$B$8, 0) * I7716, 0)</f>
        <v>7168.7537765213019</v>
      </c>
      <c r="M7716" s="2">
        <f t="shared" si="1442"/>
        <v>0</v>
      </c>
      <c r="N7716" s="3" t="str">
        <f t="shared" si="1443"/>
        <v>Discharge</v>
      </c>
      <c r="O7716" s="3" t="str">
        <f t="shared" si="1451"/>
        <v>Discharge</v>
      </c>
      <c r="P7716" s="2">
        <f t="shared" si="1444"/>
        <v>0</v>
      </c>
      <c r="Q7716" s="2">
        <f t="shared" si="1445"/>
        <v>170</v>
      </c>
      <c r="R7716" s="2">
        <f t="shared" si="1446"/>
        <v>0</v>
      </c>
      <c r="S7716" s="2">
        <f t="shared" si="1447"/>
        <v>20434.557374538384</v>
      </c>
      <c r="T7716" s="2">
        <f t="shared" si="1448"/>
        <v>0</v>
      </c>
      <c r="U7716" s="2">
        <f>IF(O7716="Reg", R7716 * Inputs!$B$7, 0)</f>
        <v>0</v>
      </c>
      <c r="V7716" s="2">
        <f>MAX(F7716 + P7716*Inputs!$B$15 - (Q7716/Inputs!$B$16) - U7716, 0)</f>
        <v>170</v>
      </c>
    </row>
    <row r="7717" spans="1:22" x14ac:dyDescent="0.3">
      <c r="A7717" s="1">
        <v>46344.458333333343</v>
      </c>
      <c r="B7717" s="2">
        <v>18.53010346640681</v>
      </c>
      <c r="C7717" s="2">
        <v>5.7872178238964977</v>
      </c>
      <c r="D7717" s="2">
        <f t="shared" si="1440"/>
        <v>35.030627933185791</v>
      </c>
      <c r="E7717" s="2">
        <f t="shared" si="1441"/>
        <v>42.258635788103611</v>
      </c>
      <c r="F7717" s="2">
        <f t="shared" si="1449"/>
        <v>170</v>
      </c>
      <c r="G7717" s="2">
        <f t="shared" si="1450"/>
        <v>170</v>
      </c>
      <c r="H7717" s="2">
        <f>MIN(Inputs!$B$2, (Inputs!$B$14 - F7717)/Inputs!$B$15)</f>
        <v>170</v>
      </c>
      <c r="I7717" s="2">
        <f>MAX(MIN(Inputs!$B$2, F7717*Inputs!$B$16, Inputs!$B$14*Inputs!$B$4 - G7717), 0)</f>
        <v>170</v>
      </c>
      <c r="J7717" s="2">
        <f>MAX(MIN(Inputs!$B$2, F7717*Inputs!$B$16, (Inputs!$B$14-F7717)/Inputs!$B$15)*Inputs!$B$9, 0)</f>
        <v>136</v>
      </c>
      <c r="K7717" s="2">
        <f>MAX(E7717*Inputs!$B$5 - B7717 - Inputs!$B$8, 0) * H7717</f>
        <v>0</v>
      </c>
      <c r="L7717" s="2">
        <f>IF(B7717 &gt;= D7717*Inputs!$B$10, MAX(B7717 - E7717/Inputs!$B$5 - Inputs!$B$8, 0) * I7717, 0)</f>
        <v>0</v>
      </c>
      <c r="M7717" s="2">
        <f t="shared" si="1442"/>
        <v>787.06162404992369</v>
      </c>
      <c r="N7717" s="3" t="str">
        <f t="shared" si="1443"/>
        <v>Reg</v>
      </c>
      <c r="O7717" s="3" t="str">
        <f t="shared" si="1451"/>
        <v>Discharge</v>
      </c>
      <c r="P7717" s="2">
        <f t="shared" si="1444"/>
        <v>0</v>
      </c>
      <c r="Q7717" s="2">
        <f t="shared" si="1445"/>
        <v>170</v>
      </c>
      <c r="R7717" s="2">
        <f t="shared" si="1446"/>
        <v>0</v>
      </c>
      <c r="S7717" s="2">
        <f t="shared" si="1447"/>
        <v>3150.1175892891579</v>
      </c>
      <c r="T7717" s="2">
        <f t="shared" si="1448"/>
        <v>0</v>
      </c>
      <c r="U7717" s="2">
        <f>IF(O7717="Reg", R7717 * Inputs!$B$7, 0)</f>
        <v>0</v>
      </c>
      <c r="V7717" s="2">
        <f>MAX(F7717 + P7717*Inputs!$B$15 - (Q7717/Inputs!$B$16) - U7717, 0)</f>
        <v>0</v>
      </c>
    </row>
    <row r="7718" spans="1:22" x14ac:dyDescent="0.3">
      <c r="A7718" s="1">
        <v>46344.5</v>
      </c>
      <c r="B7718" s="2">
        <v>24.031538375555112</v>
      </c>
      <c r="C7718" s="2">
        <v>3.3661441037368931</v>
      </c>
      <c r="D7718" s="2">
        <f t="shared" si="1440"/>
        <v>35.030627933185791</v>
      </c>
      <c r="E7718" s="2">
        <f t="shared" si="1441"/>
        <v>50.373293006851981</v>
      </c>
      <c r="F7718" s="2">
        <f t="shared" si="1449"/>
        <v>0</v>
      </c>
      <c r="G7718" s="2">
        <f t="shared" si="1450"/>
        <v>340</v>
      </c>
      <c r="H7718" s="2">
        <f>MIN(Inputs!$B$2, (Inputs!$B$14 - F7718)/Inputs!$B$15)</f>
        <v>170</v>
      </c>
      <c r="I7718" s="2">
        <f>MAX(MIN(Inputs!$B$2, F7718*Inputs!$B$16, Inputs!$B$14*Inputs!$B$4 - G7718), 0)</f>
        <v>0</v>
      </c>
      <c r="J7718" s="2">
        <f>MAX(MIN(Inputs!$B$2, F7718*Inputs!$B$16, (Inputs!$B$14-F7718)/Inputs!$B$15)*Inputs!$B$9, 0)</f>
        <v>0</v>
      </c>
      <c r="K7718" s="2">
        <f>MAX(E7718*Inputs!$B$5 - B7718 - Inputs!$B$8, 0) * H7718</f>
        <v>50.483109980686969</v>
      </c>
      <c r="L7718" s="2">
        <f>IF(B7718 &gt;= D7718*Inputs!$B$10, MAX(B7718 - E7718/Inputs!$B$5 - Inputs!$B$8, 0) * I7718, 0)</f>
        <v>0</v>
      </c>
      <c r="M7718" s="2">
        <f t="shared" si="1442"/>
        <v>0</v>
      </c>
      <c r="N7718" s="3" t="str">
        <f t="shared" si="1443"/>
        <v>Charge</v>
      </c>
      <c r="O7718" s="3" t="str">
        <f t="shared" si="1451"/>
        <v>Charge</v>
      </c>
      <c r="P7718" s="2">
        <f t="shared" si="1444"/>
        <v>170</v>
      </c>
      <c r="Q7718" s="2">
        <f t="shared" si="1445"/>
        <v>0</v>
      </c>
      <c r="R7718" s="2">
        <f t="shared" si="1446"/>
        <v>0</v>
      </c>
      <c r="S7718" s="2">
        <f t="shared" si="1447"/>
        <v>-4085.361523844369</v>
      </c>
      <c r="T7718" s="2">
        <f t="shared" si="1448"/>
        <v>0</v>
      </c>
      <c r="U7718" s="2">
        <f>IF(O7718="Reg", R7718 * Inputs!$B$7, 0)</f>
        <v>0</v>
      </c>
      <c r="V7718" s="2">
        <f>MAX(F7718 + P7718*Inputs!$B$15 - (Q7718/Inputs!$B$16) - U7718, 0)</f>
        <v>170</v>
      </c>
    </row>
    <row r="7719" spans="1:22" x14ac:dyDescent="0.3">
      <c r="A7719" s="1">
        <v>46344.541666666657</v>
      </c>
      <c r="B7719" s="2">
        <v>42.806322871495738</v>
      </c>
      <c r="C7719" s="2">
        <v>2.044435808510173</v>
      </c>
      <c r="D7719" s="2">
        <f t="shared" si="1440"/>
        <v>35.030627933185791</v>
      </c>
      <c r="E7719" s="2">
        <f t="shared" si="1441"/>
        <v>56.657480379701902</v>
      </c>
      <c r="F7719" s="2">
        <f t="shared" si="1449"/>
        <v>170</v>
      </c>
      <c r="G7719" s="2">
        <f t="shared" si="1450"/>
        <v>340</v>
      </c>
      <c r="H7719" s="2">
        <f>MIN(Inputs!$B$2, (Inputs!$B$14 - F7719)/Inputs!$B$15)</f>
        <v>170</v>
      </c>
      <c r="I7719" s="2">
        <f>MAX(MIN(Inputs!$B$2, F7719*Inputs!$B$16, Inputs!$B$14*Inputs!$B$4 - G7719), 0)</f>
        <v>0</v>
      </c>
      <c r="J7719" s="2">
        <f>MAX(MIN(Inputs!$B$2, F7719*Inputs!$B$16, (Inputs!$B$14-F7719)/Inputs!$B$15)*Inputs!$B$9, 0)</f>
        <v>136</v>
      </c>
      <c r="K7719" s="2">
        <f>MAX(E7719*Inputs!$B$5 - B7719 - Inputs!$B$8, 0) * H7719</f>
        <v>0</v>
      </c>
      <c r="L7719" s="2">
        <f>IF(B7719 &gt;= D7719*Inputs!$B$10, MAX(B7719 - E7719/Inputs!$B$5 - Inputs!$B$8, 0) * I7719, 0)</f>
        <v>0</v>
      </c>
      <c r="M7719" s="2">
        <f t="shared" si="1442"/>
        <v>278.04326995738353</v>
      </c>
      <c r="N7719" s="3" t="str">
        <f t="shared" si="1443"/>
        <v>Reg</v>
      </c>
      <c r="O7719" s="3" t="str">
        <f t="shared" si="1451"/>
        <v>Charge</v>
      </c>
      <c r="P7719" s="2">
        <f t="shared" si="1444"/>
        <v>170</v>
      </c>
      <c r="Q7719" s="2">
        <f t="shared" si="1445"/>
        <v>0</v>
      </c>
      <c r="R7719" s="2">
        <f t="shared" si="1446"/>
        <v>0</v>
      </c>
      <c r="S7719" s="2">
        <f t="shared" si="1447"/>
        <v>-7277.074888154275</v>
      </c>
      <c r="T7719" s="2">
        <f t="shared" si="1448"/>
        <v>0</v>
      </c>
      <c r="U7719" s="2">
        <f>IF(O7719="Reg", R7719 * Inputs!$B$7, 0)</f>
        <v>0</v>
      </c>
      <c r="V7719" s="2">
        <f>MAX(F7719 + P7719*Inputs!$B$15 - (Q7719/Inputs!$B$16) - U7719, 0)</f>
        <v>340</v>
      </c>
    </row>
    <row r="7720" spans="1:22" x14ac:dyDescent="0.3">
      <c r="A7720" s="1">
        <v>46344.583333333343</v>
      </c>
      <c r="B7720" s="2">
        <v>47.48742746272999</v>
      </c>
      <c r="C7720" s="2">
        <v>1.3822104120551131</v>
      </c>
      <c r="D7720" s="2">
        <f t="shared" si="1440"/>
        <v>35.030627933185791</v>
      </c>
      <c r="E7720" s="2">
        <f t="shared" si="1441"/>
        <v>60.48797953184512</v>
      </c>
      <c r="F7720" s="2">
        <f t="shared" si="1449"/>
        <v>340</v>
      </c>
      <c r="G7720" s="2">
        <f t="shared" si="1450"/>
        <v>340</v>
      </c>
      <c r="H7720" s="2">
        <f>MIN(Inputs!$B$2, (Inputs!$B$14 - F7720)/Inputs!$B$15)</f>
        <v>0</v>
      </c>
      <c r="I7720" s="2">
        <f>MAX(MIN(Inputs!$B$2, F7720*Inputs!$B$16, Inputs!$B$14*Inputs!$B$4 - G7720), 0)</f>
        <v>0</v>
      </c>
      <c r="J7720" s="2">
        <f>MAX(MIN(Inputs!$B$2, F7720*Inputs!$B$16, (Inputs!$B$14-F7720)/Inputs!$B$15)*Inputs!$B$9, 0)</f>
        <v>0</v>
      </c>
      <c r="K7720" s="2">
        <f>MAX(E7720*Inputs!$B$5 - B7720 - Inputs!$B$8, 0) * H7720</f>
        <v>0</v>
      </c>
      <c r="L7720" s="2">
        <f>IF(B7720 &gt;= D7720*Inputs!$B$10, MAX(B7720 - E7720/Inputs!$B$5 - Inputs!$B$8, 0) * I7720, 0)</f>
        <v>0</v>
      </c>
      <c r="M7720" s="2">
        <f t="shared" si="1442"/>
        <v>0</v>
      </c>
      <c r="N7720" s="3" t="str">
        <f t="shared" si="1443"/>
        <v>Idle</v>
      </c>
      <c r="O7720" s="3" t="str">
        <f t="shared" si="1451"/>
        <v>Idle</v>
      </c>
      <c r="P7720" s="2">
        <f t="shared" si="1444"/>
        <v>0</v>
      </c>
      <c r="Q7720" s="2">
        <f t="shared" si="1445"/>
        <v>0</v>
      </c>
      <c r="R7720" s="2">
        <f t="shared" si="1446"/>
        <v>0</v>
      </c>
      <c r="S7720" s="2">
        <f t="shared" si="1447"/>
        <v>0</v>
      </c>
      <c r="T7720" s="2">
        <f t="shared" si="1448"/>
        <v>0</v>
      </c>
      <c r="U7720" s="2">
        <f>IF(O7720="Reg", R7720 * Inputs!$B$7, 0)</f>
        <v>0</v>
      </c>
      <c r="V7720" s="2">
        <f>MAX(F7720 + P7720*Inputs!$B$15 - (Q7720/Inputs!$B$16) - U7720, 0)</f>
        <v>340</v>
      </c>
    </row>
    <row r="7721" spans="1:22" x14ac:dyDescent="0.3">
      <c r="A7721" s="1">
        <v>46344.625</v>
      </c>
      <c r="B7721" s="2">
        <v>53.361582076705353</v>
      </c>
      <c r="C7721" s="2">
        <v>2.7131825616873111</v>
      </c>
      <c r="D7721" s="2">
        <f t="shared" si="1440"/>
        <v>35.030627933185791</v>
      </c>
      <c r="E7721" s="2">
        <f t="shared" si="1441"/>
        <v>63.895957324733104</v>
      </c>
      <c r="F7721" s="2">
        <f t="shared" si="1449"/>
        <v>340</v>
      </c>
      <c r="G7721" s="2">
        <f t="shared" si="1450"/>
        <v>340</v>
      </c>
      <c r="H7721" s="2">
        <f>MIN(Inputs!$B$2, (Inputs!$B$14 - F7721)/Inputs!$B$15)</f>
        <v>0</v>
      </c>
      <c r="I7721" s="2">
        <f>MAX(MIN(Inputs!$B$2, F7721*Inputs!$B$16, Inputs!$B$14*Inputs!$B$4 - G7721), 0)</f>
        <v>0</v>
      </c>
      <c r="J7721" s="2">
        <f>MAX(MIN(Inputs!$B$2, F7721*Inputs!$B$16, (Inputs!$B$14-F7721)/Inputs!$B$15)*Inputs!$B$9, 0)</f>
        <v>0</v>
      </c>
      <c r="K7721" s="2">
        <f>MAX(E7721*Inputs!$B$5 - B7721 - Inputs!$B$8, 0) * H7721</f>
        <v>0</v>
      </c>
      <c r="L7721" s="2">
        <f>IF(B7721 &gt;= D7721*Inputs!$B$10, MAX(B7721 - E7721/Inputs!$B$5 - Inputs!$B$8, 0) * I7721, 0)</f>
        <v>0</v>
      </c>
      <c r="M7721" s="2">
        <f t="shared" si="1442"/>
        <v>0</v>
      </c>
      <c r="N7721" s="3" t="str">
        <f t="shared" si="1443"/>
        <v>Idle</v>
      </c>
      <c r="O7721" s="3" t="str">
        <f t="shared" si="1451"/>
        <v>Idle</v>
      </c>
      <c r="P7721" s="2">
        <f t="shared" si="1444"/>
        <v>0</v>
      </c>
      <c r="Q7721" s="2">
        <f t="shared" si="1445"/>
        <v>0</v>
      </c>
      <c r="R7721" s="2">
        <f t="shared" si="1446"/>
        <v>0</v>
      </c>
      <c r="S7721" s="2">
        <f t="shared" si="1447"/>
        <v>0</v>
      </c>
      <c r="T7721" s="2">
        <f t="shared" si="1448"/>
        <v>0</v>
      </c>
      <c r="U7721" s="2">
        <f>IF(O7721="Reg", R7721 * Inputs!$B$7, 0)</f>
        <v>0</v>
      </c>
      <c r="V7721" s="2">
        <f>MAX(F7721 + P7721*Inputs!$B$15 - (Q7721/Inputs!$B$16) - U7721, 0)</f>
        <v>340</v>
      </c>
    </row>
    <row r="7722" spans="1:22" x14ac:dyDescent="0.3">
      <c r="A7722" s="1">
        <v>46344.666666666657</v>
      </c>
      <c r="B7722" s="2">
        <v>67.33484047572864</v>
      </c>
      <c r="C7722" s="2">
        <v>8.3449268192849129</v>
      </c>
      <c r="D7722" s="2">
        <f t="shared" si="1440"/>
        <v>35.030627933185791</v>
      </c>
      <c r="E7722" s="2">
        <f t="shared" si="1441"/>
        <v>65.516834164750946</v>
      </c>
      <c r="F7722" s="2">
        <f t="shared" si="1449"/>
        <v>340</v>
      </c>
      <c r="G7722" s="2">
        <f t="shared" si="1450"/>
        <v>340</v>
      </c>
      <c r="H7722" s="2">
        <f>MIN(Inputs!$B$2, (Inputs!$B$14 - F7722)/Inputs!$B$15)</f>
        <v>0</v>
      </c>
      <c r="I7722" s="2">
        <f>MAX(MIN(Inputs!$B$2, F7722*Inputs!$B$16, Inputs!$B$14*Inputs!$B$4 - G7722), 0)</f>
        <v>0</v>
      </c>
      <c r="J7722" s="2">
        <f>MAX(MIN(Inputs!$B$2, F7722*Inputs!$B$16, (Inputs!$B$14-F7722)/Inputs!$B$15)*Inputs!$B$9, 0)</f>
        <v>0</v>
      </c>
      <c r="K7722" s="2">
        <f>MAX(E7722*Inputs!$B$5 - B7722 - Inputs!$B$8, 0) * H7722</f>
        <v>0</v>
      </c>
      <c r="L7722" s="2">
        <f>IF(B7722 &gt;= D7722*Inputs!$B$10, MAX(B7722 - E7722/Inputs!$B$5 - Inputs!$B$8, 0) * I7722, 0)</f>
        <v>0</v>
      </c>
      <c r="M7722" s="2">
        <f t="shared" si="1442"/>
        <v>0</v>
      </c>
      <c r="N7722" s="3" t="str">
        <f t="shared" si="1443"/>
        <v>Idle</v>
      </c>
      <c r="O7722" s="3" t="str">
        <f t="shared" si="1451"/>
        <v>Idle</v>
      </c>
      <c r="P7722" s="2">
        <f t="shared" si="1444"/>
        <v>0</v>
      </c>
      <c r="Q7722" s="2">
        <f t="shared" si="1445"/>
        <v>0</v>
      </c>
      <c r="R7722" s="2">
        <f t="shared" si="1446"/>
        <v>0</v>
      </c>
      <c r="S7722" s="2">
        <f t="shared" si="1447"/>
        <v>0</v>
      </c>
      <c r="T7722" s="2">
        <f t="shared" si="1448"/>
        <v>0</v>
      </c>
      <c r="U7722" s="2">
        <f>IF(O7722="Reg", R7722 * Inputs!$B$7, 0)</f>
        <v>0</v>
      </c>
      <c r="V7722" s="2">
        <f>MAX(F7722 + P7722*Inputs!$B$15 - (Q7722/Inputs!$B$16) - U7722, 0)</f>
        <v>340</v>
      </c>
    </row>
    <row r="7723" spans="1:22" x14ac:dyDescent="0.3">
      <c r="A7723" s="1">
        <v>46344.708333333343</v>
      </c>
      <c r="B7723" s="2">
        <v>67.218046778897047</v>
      </c>
      <c r="C7723" s="2">
        <v>13.93718862418142</v>
      </c>
      <c r="D7723" s="2">
        <f t="shared" si="1440"/>
        <v>35.030627933185791</v>
      </c>
      <c r="E7723" s="2">
        <f t="shared" si="1441"/>
        <v>62.051424867250198</v>
      </c>
      <c r="F7723" s="2">
        <f t="shared" si="1449"/>
        <v>340</v>
      </c>
      <c r="G7723" s="2">
        <f t="shared" si="1450"/>
        <v>340</v>
      </c>
      <c r="H7723" s="2">
        <f>MIN(Inputs!$B$2, (Inputs!$B$14 - F7723)/Inputs!$B$15)</f>
        <v>0</v>
      </c>
      <c r="I7723" s="2">
        <f>MAX(MIN(Inputs!$B$2, F7723*Inputs!$B$16, Inputs!$B$14*Inputs!$B$4 - G7723), 0)</f>
        <v>0</v>
      </c>
      <c r="J7723" s="2">
        <f>MAX(MIN(Inputs!$B$2, F7723*Inputs!$B$16, (Inputs!$B$14-F7723)/Inputs!$B$15)*Inputs!$B$9, 0)</f>
        <v>0</v>
      </c>
      <c r="K7723" s="2">
        <f>MAX(E7723*Inputs!$B$5 - B7723 - Inputs!$B$8, 0) * H7723</f>
        <v>0</v>
      </c>
      <c r="L7723" s="2">
        <f>IF(B7723 &gt;= D7723*Inputs!$B$10, MAX(B7723 - E7723/Inputs!$B$5 - Inputs!$B$8, 0) * I7723, 0)</f>
        <v>0</v>
      </c>
      <c r="M7723" s="2">
        <f t="shared" si="1442"/>
        <v>0</v>
      </c>
      <c r="N7723" s="3" t="str">
        <f t="shared" si="1443"/>
        <v>Idle</v>
      </c>
      <c r="O7723" s="3" t="str">
        <f t="shared" si="1451"/>
        <v>Idle</v>
      </c>
      <c r="P7723" s="2">
        <f t="shared" si="1444"/>
        <v>0</v>
      </c>
      <c r="Q7723" s="2">
        <f t="shared" si="1445"/>
        <v>0</v>
      </c>
      <c r="R7723" s="2">
        <f t="shared" si="1446"/>
        <v>0</v>
      </c>
      <c r="S7723" s="2">
        <f t="shared" si="1447"/>
        <v>0</v>
      </c>
      <c r="T7723" s="2">
        <f t="shared" si="1448"/>
        <v>0</v>
      </c>
      <c r="U7723" s="2">
        <f>IF(O7723="Reg", R7723 * Inputs!$B$7, 0)</f>
        <v>0</v>
      </c>
      <c r="V7723" s="2">
        <f>MAX(F7723 + P7723*Inputs!$B$15 - (Q7723/Inputs!$B$16) - U7723, 0)</f>
        <v>340</v>
      </c>
    </row>
    <row r="7724" spans="1:22" x14ac:dyDescent="0.3">
      <c r="A7724" s="1">
        <v>46344.75</v>
      </c>
      <c r="B7724" s="2">
        <v>61.736662612654627</v>
      </c>
      <c r="C7724" s="2">
        <v>6.5001180750264966</v>
      </c>
      <c r="D7724" s="2">
        <f t="shared" si="1440"/>
        <v>35.030627933185791</v>
      </c>
      <c r="E7724" s="2">
        <f t="shared" si="1441"/>
        <v>57.710291675168442</v>
      </c>
      <c r="F7724" s="2">
        <f t="shared" si="1449"/>
        <v>340</v>
      </c>
      <c r="G7724" s="2">
        <f t="shared" si="1450"/>
        <v>340</v>
      </c>
      <c r="H7724" s="2">
        <f>MIN(Inputs!$B$2, (Inputs!$B$14 - F7724)/Inputs!$B$15)</f>
        <v>0</v>
      </c>
      <c r="I7724" s="2">
        <f>MAX(MIN(Inputs!$B$2, F7724*Inputs!$B$16, Inputs!$B$14*Inputs!$B$4 - G7724), 0)</f>
        <v>0</v>
      </c>
      <c r="J7724" s="2">
        <f>MAX(MIN(Inputs!$B$2, F7724*Inputs!$B$16, (Inputs!$B$14-F7724)/Inputs!$B$15)*Inputs!$B$9, 0)</f>
        <v>0</v>
      </c>
      <c r="K7724" s="2">
        <f>MAX(E7724*Inputs!$B$5 - B7724 - Inputs!$B$8, 0) * H7724</f>
        <v>0</v>
      </c>
      <c r="L7724" s="2">
        <f>IF(B7724 &gt;= D7724*Inputs!$B$10, MAX(B7724 - E7724/Inputs!$B$5 - Inputs!$B$8, 0) * I7724, 0)</f>
        <v>0</v>
      </c>
      <c r="M7724" s="2">
        <f t="shared" si="1442"/>
        <v>0</v>
      </c>
      <c r="N7724" s="3" t="str">
        <f t="shared" si="1443"/>
        <v>Idle</v>
      </c>
      <c r="O7724" s="3" t="str">
        <f t="shared" si="1451"/>
        <v>Idle</v>
      </c>
      <c r="P7724" s="2">
        <f t="shared" si="1444"/>
        <v>0</v>
      </c>
      <c r="Q7724" s="2">
        <f t="shared" si="1445"/>
        <v>0</v>
      </c>
      <c r="R7724" s="2">
        <f t="shared" si="1446"/>
        <v>0</v>
      </c>
      <c r="S7724" s="2">
        <f t="shared" si="1447"/>
        <v>0</v>
      </c>
      <c r="T7724" s="2">
        <f t="shared" si="1448"/>
        <v>0</v>
      </c>
      <c r="U7724" s="2">
        <f>IF(O7724="Reg", R7724 * Inputs!$B$7, 0)</f>
        <v>0</v>
      </c>
      <c r="V7724" s="2">
        <f>MAX(F7724 + P7724*Inputs!$B$15 - (Q7724/Inputs!$B$16) - U7724, 0)</f>
        <v>340</v>
      </c>
    </row>
    <row r="7725" spans="1:22" x14ac:dyDescent="0.3">
      <c r="A7725" s="1">
        <v>46344.791666666657</v>
      </c>
      <c r="B7725" s="2">
        <v>65.789317784355063</v>
      </c>
      <c r="C7725" s="2">
        <v>2.730035876552372</v>
      </c>
      <c r="D7725" s="2">
        <f t="shared" si="1440"/>
        <v>35.030627933185791</v>
      </c>
      <c r="E7725" s="2">
        <f t="shared" si="1441"/>
        <v>52.479698139392831</v>
      </c>
      <c r="F7725" s="2">
        <f t="shared" si="1449"/>
        <v>340</v>
      </c>
      <c r="G7725" s="2">
        <f t="shared" si="1450"/>
        <v>340</v>
      </c>
      <c r="H7725" s="2">
        <f>MIN(Inputs!$B$2, (Inputs!$B$14 - F7725)/Inputs!$B$15)</f>
        <v>0</v>
      </c>
      <c r="I7725" s="2">
        <f>MAX(MIN(Inputs!$B$2, F7725*Inputs!$B$16, Inputs!$B$14*Inputs!$B$4 - G7725), 0)</f>
        <v>0</v>
      </c>
      <c r="J7725" s="2">
        <f>MAX(MIN(Inputs!$B$2, F7725*Inputs!$B$16, (Inputs!$B$14-F7725)/Inputs!$B$15)*Inputs!$B$9, 0)</f>
        <v>0</v>
      </c>
      <c r="K7725" s="2">
        <f>MAX(E7725*Inputs!$B$5 - B7725 - Inputs!$B$8, 0) * H7725</f>
        <v>0</v>
      </c>
      <c r="L7725" s="2">
        <f>IF(B7725 &gt;= D7725*Inputs!$B$10, MAX(B7725 - E7725/Inputs!$B$5 - Inputs!$B$8, 0) * I7725, 0)</f>
        <v>0</v>
      </c>
      <c r="M7725" s="2">
        <f t="shared" si="1442"/>
        <v>0</v>
      </c>
      <c r="N7725" s="3" t="str">
        <f t="shared" si="1443"/>
        <v>Idle</v>
      </c>
      <c r="O7725" s="3" t="str">
        <f t="shared" si="1451"/>
        <v>Idle</v>
      </c>
      <c r="P7725" s="2">
        <f t="shared" si="1444"/>
        <v>0</v>
      </c>
      <c r="Q7725" s="2">
        <f t="shared" si="1445"/>
        <v>0</v>
      </c>
      <c r="R7725" s="2">
        <f t="shared" si="1446"/>
        <v>0</v>
      </c>
      <c r="S7725" s="2">
        <f t="shared" si="1447"/>
        <v>0</v>
      </c>
      <c r="T7725" s="2">
        <f t="shared" si="1448"/>
        <v>0</v>
      </c>
      <c r="U7725" s="2">
        <f>IF(O7725="Reg", R7725 * Inputs!$B$7, 0)</f>
        <v>0</v>
      </c>
      <c r="V7725" s="2">
        <f>MAX(F7725 + P7725*Inputs!$B$15 - (Q7725/Inputs!$B$16) - U7725, 0)</f>
        <v>340</v>
      </c>
    </row>
    <row r="7726" spans="1:22" x14ac:dyDescent="0.3">
      <c r="A7726" s="1">
        <v>46344.833333333343</v>
      </c>
      <c r="B7726" s="2">
        <v>67.935294220057955</v>
      </c>
      <c r="C7726" s="2">
        <v>28.801961746759108</v>
      </c>
      <c r="D7726" s="2">
        <f t="shared" si="1440"/>
        <v>35.030627933185791</v>
      </c>
      <c r="E7726" s="2">
        <f t="shared" si="1441"/>
        <v>45.562713791432223</v>
      </c>
      <c r="F7726" s="2">
        <f t="shared" si="1449"/>
        <v>340</v>
      </c>
      <c r="G7726" s="2">
        <f t="shared" si="1450"/>
        <v>340</v>
      </c>
      <c r="H7726" s="2">
        <f>MIN(Inputs!$B$2, (Inputs!$B$14 - F7726)/Inputs!$B$15)</f>
        <v>0</v>
      </c>
      <c r="I7726" s="2">
        <f>MAX(MIN(Inputs!$B$2, F7726*Inputs!$B$16, Inputs!$B$14*Inputs!$B$4 - G7726), 0)</f>
        <v>0</v>
      </c>
      <c r="J7726" s="2">
        <f>MAX(MIN(Inputs!$B$2, F7726*Inputs!$B$16, (Inputs!$B$14-F7726)/Inputs!$B$15)*Inputs!$B$9, 0)</f>
        <v>0</v>
      </c>
      <c r="K7726" s="2">
        <f>MAX(E7726*Inputs!$B$5 - B7726 - Inputs!$B$8, 0) * H7726</f>
        <v>0</v>
      </c>
      <c r="L7726" s="2">
        <f>IF(B7726 &gt;= D7726*Inputs!$B$10, MAX(B7726 - E7726/Inputs!$B$5 - Inputs!$B$8, 0) * I7726, 0)</f>
        <v>0</v>
      </c>
      <c r="M7726" s="2">
        <f t="shared" si="1442"/>
        <v>0</v>
      </c>
      <c r="N7726" s="3" t="str">
        <f t="shared" si="1443"/>
        <v>Idle</v>
      </c>
      <c r="O7726" s="3" t="str">
        <f t="shared" si="1451"/>
        <v>Idle</v>
      </c>
      <c r="P7726" s="2">
        <f t="shared" si="1444"/>
        <v>0</v>
      </c>
      <c r="Q7726" s="2">
        <f t="shared" si="1445"/>
        <v>0</v>
      </c>
      <c r="R7726" s="2">
        <f t="shared" si="1446"/>
        <v>0</v>
      </c>
      <c r="S7726" s="2">
        <f t="shared" si="1447"/>
        <v>0</v>
      </c>
      <c r="T7726" s="2">
        <f t="shared" si="1448"/>
        <v>0</v>
      </c>
      <c r="U7726" s="2">
        <f>IF(O7726="Reg", R7726 * Inputs!$B$7, 0)</f>
        <v>0</v>
      </c>
      <c r="V7726" s="2">
        <f>MAX(F7726 + P7726*Inputs!$B$15 - (Q7726/Inputs!$B$16) - U7726, 0)</f>
        <v>340</v>
      </c>
    </row>
    <row r="7727" spans="1:22" x14ac:dyDescent="0.3">
      <c r="A7727" s="1">
        <v>46344.875</v>
      </c>
      <c r="B7727" s="2">
        <v>63.086843116812368</v>
      </c>
      <c r="C7727" s="2">
        <v>4.1756650761563909</v>
      </c>
      <c r="D7727" s="2">
        <f t="shared" si="1440"/>
        <v>35.030627933185791</v>
      </c>
      <c r="E7727" s="2">
        <f t="shared" si="1441"/>
        <v>36.22486679535816</v>
      </c>
      <c r="F7727" s="2">
        <f t="shared" si="1449"/>
        <v>340</v>
      </c>
      <c r="G7727" s="2">
        <f t="shared" si="1450"/>
        <v>340</v>
      </c>
      <c r="H7727" s="2">
        <f>MIN(Inputs!$B$2, (Inputs!$B$14 - F7727)/Inputs!$B$15)</f>
        <v>0</v>
      </c>
      <c r="I7727" s="2">
        <f>MAX(MIN(Inputs!$B$2, F7727*Inputs!$B$16, Inputs!$B$14*Inputs!$B$4 - G7727), 0)</f>
        <v>0</v>
      </c>
      <c r="J7727" s="2">
        <f>MAX(MIN(Inputs!$B$2, F7727*Inputs!$B$16, (Inputs!$B$14-F7727)/Inputs!$B$15)*Inputs!$B$9, 0)</f>
        <v>0</v>
      </c>
      <c r="K7727" s="2">
        <f>MAX(E7727*Inputs!$B$5 - B7727 - Inputs!$B$8, 0) * H7727</f>
        <v>0</v>
      </c>
      <c r="L7727" s="2">
        <f>IF(B7727 &gt;= D7727*Inputs!$B$10, MAX(B7727 - E7727/Inputs!$B$5 - Inputs!$B$8, 0) * I7727, 0)</f>
        <v>0</v>
      </c>
      <c r="M7727" s="2">
        <f t="shared" si="1442"/>
        <v>0</v>
      </c>
      <c r="N7727" s="3" t="str">
        <f t="shared" si="1443"/>
        <v>Idle</v>
      </c>
      <c r="O7727" s="3" t="str">
        <f t="shared" si="1451"/>
        <v>Idle</v>
      </c>
      <c r="P7727" s="2">
        <f t="shared" si="1444"/>
        <v>0</v>
      </c>
      <c r="Q7727" s="2">
        <f t="shared" si="1445"/>
        <v>0</v>
      </c>
      <c r="R7727" s="2">
        <f t="shared" si="1446"/>
        <v>0</v>
      </c>
      <c r="S7727" s="2">
        <f t="shared" si="1447"/>
        <v>0</v>
      </c>
      <c r="T7727" s="2">
        <f t="shared" si="1448"/>
        <v>0</v>
      </c>
      <c r="U7727" s="2">
        <f>IF(O7727="Reg", R7727 * Inputs!$B$7, 0)</f>
        <v>0</v>
      </c>
      <c r="V7727" s="2">
        <f>MAX(F7727 + P7727*Inputs!$B$15 - (Q7727/Inputs!$B$16) - U7727, 0)</f>
        <v>340</v>
      </c>
    </row>
    <row r="7728" spans="1:22" x14ac:dyDescent="0.3">
      <c r="A7728" s="1">
        <v>46344.916666666657</v>
      </c>
      <c r="B7728" s="2">
        <v>46.542384690724127</v>
      </c>
      <c r="C7728" s="2">
        <v>11.703834683367839</v>
      </c>
      <c r="D7728" s="2">
        <f t="shared" si="1440"/>
        <v>35.030627933185791</v>
      </c>
      <c r="E7728" s="2">
        <f t="shared" si="1441"/>
        <v>25.710392942556101</v>
      </c>
      <c r="F7728" s="2">
        <f t="shared" si="1449"/>
        <v>340</v>
      </c>
      <c r="G7728" s="2">
        <f t="shared" si="1450"/>
        <v>340</v>
      </c>
      <c r="H7728" s="2">
        <f>MIN(Inputs!$B$2, (Inputs!$B$14 - F7728)/Inputs!$B$15)</f>
        <v>0</v>
      </c>
      <c r="I7728" s="2">
        <f>MAX(MIN(Inputs!$B$2, F7728*Inputs!$B$16, Inputs!$B$14*Inputs!$B$4 - G7728), 0)</f>
        <v>0</v>
      </c>
      <c r="J7728" s="2">
        <f>MAX(MIN(Inputs!$B$2, F7728*Inputs!$B$16, (Inputs!$B$14-F7728)/Inputs!$B$15)*Inputs!$B$9, 0)</f>
        <v>0</v>
      </c>
      <c r="K7728" s="2">
        <f>MAX(E7728*Inputs!$B$5 - B7728 - Inputs!$B$8, 0) * H7728</f>
        <v>0</v>
      </c>
      <c r="L7728" s="2">
        <f>IF(B7728 &gt;= D7728*Inputs!$B$10, MAX(B7728 - E7728/Inputs!$B$5 - Inputs!$B$8, 0) * I7728, 0)</f>
        <v>0</v>
      </c>
      <c r="M7728" s="2">
        <f t="shared" si="1442"/>
        <v>0</v>
      </c>
      <c r="N7728" s="3" t="str">
        <f t="shared" si="1443"/>
        <v>Idle</v>
      </c>
      <c r="O7728" s="3" t="str">
        <f t="shared" si="1451"/>
        <v>Idle</v>
      </c>
      <c r="P7728" s="2">
        <f t="shared" si="1444"/>
        <v>0</v>
      </c>
      <c r="Q7728" s="2">
        <f t="shared" si="1445"/>
        <v>0</v>
      </c>
      <c r="R7728" s="2">
        <f t="shared" si="1446"/>
        <v>0</v>
      </c>
      <c r="S7728" s="2">
        <f t="shared" si="1447"/>
        <v>0</v>
      </c>
      <c r="T7728" s="2">
        <f t="shared" si="1448"/>
        <v>0</v>
      </c>
      <c r="U7728" s="2">
        <f>IF(O7728="Reg", R7728 * Inputs!$B$7, 0)</f>
        <v>0</v>
      </c>
      <c r="V7728" s="2">
        <f>MAX(F7728 + P7728*Inputs!$B$15 - (Q7728/Inputs!$B$16) - U7728, 0)</f>
        <v>340</v>
      </c>
    </row>
    <row r="7729" spans="1:22" x14ac:dyDescent="0.3">
      <c r="A7729" s="1">
        <v>46344.958333333343</v>
      </c>
      <c r="B7729" s="2">
        <v>41.171247626406519</v>
      </c>
      <c r="C7729" s="2">
        <v>3.284955848869159</v>
      </c>
      <c r="D7729" s="2">
        <f t="shared" si="1440"/>
        <v>35.030627933185791</v>
      </c>
      <c r="E7729" s="2">
        <f t="shared" si="1441"/>
        <v>17.95332882743541</v>
      </c>
      <c r="F7729" s="2">
        <f t="shared" si="1449"/>
        <v>340</v>
      </c>
      <c r="G7729" s="2">
        <f t="shared" si="1450"/>
        <v>340</v>
      </c>
      <c r="H7729" s="2">
        <f>MIN(Inputs!$B$2, (Inputs!$B$14 - F7729)/Inputs!$B$15)</f>
        <v>0</v>
      </c>
      <c r="I7729" s="2">
        <f>MAX(MIN(Inputs!$B$2, F7729*Inputs!$B$16, Inputs!$B$14*Inputs!$B$4 - G7729), 0)</f>
        <v>0</v>
      </c>
      <c r="J7729" s="2">
        <f>MAX(MIN(Inputs!$B$2, F7729*Inputs!$B$16, (Inputs!$B$14-F7729)/Inputs!$B$15)*Inputs!$B$9, 0)</f>
        <v>0</v>
      </c>
      <c r="K7729" s="2">
        <f>MAX(E7729*Inputs!$B$5 - B7729 - Inputs!$B$8, 0) * H7729</f>
        <v>0</v>
      </c>
      <c r="L7729" s="2">
        <f>IF(B7729 &gt;= D7729*Inputs!$B$10, MAX(B7729 - E7729/Inputs!$B$5 - Inputs!$B$8, 0) * I7729, 0)</f>
        <v>0</v>
      </c>
      <c r="M7729" s="2">
        <f t="shared" si="1442"/>
        <v>0</v>
      </c>
      <c r="N7729" s="3" t="str">
        <f t="shared" si="1443"/>
        <v>Idle</v>
      </c>
      <c r="O7729" s="3" t="str">
        <f t="shared" si="1451"/>
        <v>Idle</v>
      </c>
      <c r="P7729" s="2">
        <f t="shared" si="1444"/>
        <v>0</v>
      </c>
      <c r="Q7729" s="2">
        <f t="shared" si="1445"/>
        <v>0</v>
      </c>
      <c r="R7729" s="2">
        <f t="shared" si="1446"/>
        <v>0</v>
      </c>
      <c r="S7729" s="2">
        <f t="shared" si="1447"/>
        <v>0</v>
      </c>
      <c r="T7729" s="2">
        <f t="shared" si="1448"/>
        <v>0</v>
      </c>
      <c r="U7729" s="2">
        <f>IF(O7729="Reg", R7729 * Inputs!$B$7, 0)</f>
        <v>0</v>
      </c>
      <c r="V7729" s="2">
        <f>MAX(F7729 + P7729*Inputs!$B$15 - (Q7729/Inputs!$B$16) - U7729, 0)</f>
        <v>340</v>
      </c>
    </row>
    <row r="7730" spans="1:22" x14ac:dyDescent="0.3">
      <c r="A7730" s="1">
        <v>46345</v>
      </c>
      <c r="B7730" s="2">
        <v>30.353101398000941</v>
      </c>
      <c r="C7730" s="2">
        <v>5.8548717932012107</v>
      </c>
      <c r="D7730" s="2">
        <f t="shared" si="1440"/>
        <v>37.795153562226716</v>
      </c>
      <c r="E7730" s="2">
        <f t="shared" si="1441"/>
        <v>11.091454223034326</v>
      </c>
      <c r="F7730" s="2">
        <f t="shared" si="1449"/>
        <v>340</v>
      </c>
      <c r="G7730" s="2">
        <f t="shared" si="1450"/>
        <v>0</v>
      </c>
      <c r="H7730" s="2">
        <f>MIN(Inputs!$B$2, (Inputs!$B$14 - F7730)/Inputs!$B$15)</f>
        <v>0</v>
      </c>
      <c r="I7730" s="2">
        <f>MAX(MIN(Inputs!$B$2, F7730*Inputs!$B$16, Inputs!$B$14*Inputs!$B$4 - G7730), 0)</f>
        <v>170</v>
      </c>
      <c r="J7730" s="2">
        <f>MAX(MIN(Inputs!$B$2, F7730*Inputs!$B$16, (Inputs!$B$14-F7730)/Inputs!$B$15)*Inputs!$B$9, 0)</f>
        <v>0</v>
      </c>
      <c r="K7730" s="2">
        <f>MAX(E7730*Inputs!$B$5 - B7730 - Inputs!$B$8, 0) * H7730</f>
        <v>0</v>
      </c>
      <c r="L7730" s="2">
        <f>IF(B7730 &gt;= D7730*Inputs!$B$10, MAX(B7730 - E7730/Inputs!$B$5 - Inputs!$B$8, 0) * I7730, 0)</f>
        <v>0</v>
      </c>
      <c r="M7730" s="2">
        <f t="shared" si="1442"/>
        <v>0</v>
      </c>
      <c r="N7730" s="3" t="str">
        <f t="shared" si="1443"/>
        <v>Idle</v>
      </c>
      <c r="O7730" s="3" t="str">
        <f t="shared" si="1451"/>
        <v>Idle</v>
      </c>
      <c r="P7730" s="2">
        <f t="shared" si="1444"/>
        <v>0</v>
      </c>
      <c r="Q7730" s="2">
        <f t="shared" si="1445"/>
        <v>0</v>
      </c>
      <c r="R7730" s="2">
        <f t="shared" si="1446"/>
        <v>0</v>
      </c>
      <c r="S7730" s="2">
        <f t="shared" si="1447"/>
        <v>0</v>
      </c>
      <c r="T7730" s="2">
        <f t="shared" si="1448"/>
        <v>0</v>
      </c>
      <c r="U7730" s="2">
        <f>IF(O7730="Reg", R7730 * Inputs!$B$7, 0)</f>
        <v>0</v>
      </c>
      <c r="V7730" s="2">
        <f>MAX(F7730 + P7730*Inputs!$B$15 - (Q7730/Inputs!$B$16) - U7730, 0)</f>
        <v>340</v>
      </c>
    </row>
    <row r="7731" spans="1:22" x14ac:dyDescent="0.3">
      <c r="A7731" s="1">
        <v>46345.041666666657</v>
      </c>
      <c r="B7731" s="2">
        <v>24.287411696591409</v>
      </c>
      <c r="C7731" s="2">
        <v>2.3538787173398541</v>
      </c>
      <c r="D7731" s="2">
        <f t="shared" si="1440"/>
        <v>37.795153562226716</v>
      </c>
      <c r="E7731" s="2">
        <f t="shared" si="1441"/>
        <v>6.0326039900341693</v>
      </c>
      <c r="F7731" s="2">
        <f t="shared" si="1449"/>
        <v>340</v>
      </c>
      <c r="G7731" s="2">
        <f t="shared" si="1450"/>
        <v>0</v>
      </c>
      <c r="H7731" s="2">
        <f>MIN(Inputs!$B$2, (Inputs!$B$14 - F7731)/Inputs!$B$15)</f>
        <v>0</v>
      </c>
      <c r="I7731" s="2">
        <f>MAX(MIN(Inputs!$B$2, F7731*Inputs!$B$16, Inputs!$B$14*Inputs!$B$4 - G7731), 0)</f>
        <v>170</v>
      </c>
      <c r="J7731" s="2">
        <f>MAX(MIN(Inputs!$B$2, F7731*Inputs!$B$16, (Inputs!$B$14-F7731)/Inputs!$B$15)*Inputs!$B$9, 0)</f>
        <v>0</v>
      </c>
      <c r="K7731" s="2">
        <f>MAX(E7731*Inputs!$B$5 - B7731 - Inputs!$B$8, 0) * H7731</f>
        <v>0</v>
      </c>
      <c r="L7731" s="2">
        <f>IF(B7731 &gt;= D7731*Inputs!$B$10, MAX(B7731 - E7731/Inputs!$B$5 - Inputs!$B$8, 0) * I7731, 0)</f>
        <v>0</v>
      </c>
      <c r="M7731" s="2">
        <f t="shared" si="1442"/>
        <v>0</v>
      </c>
      <c r="N7731" s="3" t="str">
        <f t="shared" si="1443"/>
        <v>Idle</v>
      </c>
      <c r="O7731" s="3" t="str">
        <f t="shared" si="1451"/>
        <v>Idle</v>
      </c>
      <c r="P7731" s="2">
        <f t="shared" si="1444"/>
        <v>0</v>
      </c>
      <c r="Q7731" s="2">
        <f t="shared" si="1445"/>
        <v>0</v>
      </c>
      <c r="R7731" s="2">
        <f t="shared" si="1446"/>
        <v>0</v>
      </c>
      <c r="S7731" s="2">
        <f t="shared" si="1447"/>
        <v>0</v>
      </c>
      <c r="T7731" s="2">
        <f t="shared" si="1448"/>
        <v>0</v>
      </c>
      <c r="U7731" s="2">
        <f>IF(O7731="Reg", R7731 * Inputs!$B$7, 0)</f>
        <v>0</v>
      </c>
      <c r="V7731" s="2">
        <f>MAX(F7731 + P7731*Inputs!$B$15 - (Q7731/Inputs!$B$16) - U7731, 0)</f>
        <v>340</v>
      </c>
    </row>
    <row r="7732" spans="1:22" x14ac:dyDescent="0.3">
      <c r="A7732" s="1">
        <v>46345.083333333343</v>
      </c>
      <c r="B7732" s="2">
        <v>11.90821224361361</v>
      </c>
      <c r="C7732" s="2">
        <v>4.8068281379980062</v>
      </c>
      <c r="D7732" s="2">
        <f t="shared" si="1440"/>
        <v>37.795153562226716</v>
      </c>
      <c r="E7732" s="2">
        <f t="shared" si="1441"/>
        <v>1.9847020406022684</v>
      </c>
      <c r="F7732" s="2">
        <f t="shared" si="1449"/>
        <v>340</v>
      </c>
      <c r="G7732" s="2">
        <f t="shared" si="1450"/>
        <v>0</v>
      </c>
      <c r="H7732" s="2">
        <f>MIN(Inputs!$B$2, (Inputs!$B$14 - F7732)/Inputs!$B$15)</f>
        <v>0</v>
      </c>
      <c r="I7732" s="2">
        <f>MAX(MIN(Inputs!$B$2, F7732*Inputs!$B$16, Inputs!$B$14*Inputs!$B$4 - G7732), 0)</f>
        <v>170</v>
      </c>
      <c r="J7732" s="2">
        <f>MAX(MIN(Inputs!$B$2, F7732*Inputs!$B$16, (Inputs!$B$14-F7732)/Inputs!$B$15)*Inputs!$B$9, 0)</f>
        <v>0</v>
      </c>
      <c r="K7732" s="2">
        <f>MAX(E7732*Inputs!$B$5 - B7732 - Inputs!$B$8, 0) * H7732</f>
        <v>0</v>
      </c>
      <c r="L7732" s="2">
        <f>IF(B7732 &gt;= D7732*Inputs!$B$10, MAX(B7732 - E7732/Inputs!$B$5 - Inputs!$B$8, 0) * I7732, 0)</f>
        <v>0</v>
      </c>
      <c r="M7732" s="2">
        <f t="shared" si="1442"/>
        <v>0</v>
      </c>
      <c r="N7732" s="3" t="str">
        <f t="shared" si="1443"/>
        <v>Idle</v>
      </c>
      <c r="O7732" s="3" t="str">
        <f t="shared" si="1451"/>
        <v>Idle</v>
      </c>
      <c r="P7732" s="2">
        <f t="shared" si="1444"/>
        <v>0</v>
      </c>
      <c r="Q7732" s="2">
        <f t="shared" si="1445"/>
        <v>0</v>
      </c>
      <c r="R7732" s="2">
        <f t="shared" si="1446"/>
        <v>0</v>
      </c>
      <c r="S7732" s="2">
        <f t="shared" si="1447"/>
        <v>0</v>
      </c>
      <c r="T7732" s="2">
        <f t="shared" si="1448"/>
        <v>0</v>
      </c>
      <c r="U7732" s="2">
        <f>IF(O7732="Reg", R7732 * Inputs!$B$7, 0)</f>
        <v>0</v>
      </c>
      <c r="V7732" s="2">
        <f>MAX(F7732 + P7732*Inputs!$B$15 - (Q7732/Inputs!$B$16) - U7732, 0)</f>
        <v>340</v>
      </c>
    </row>
    <row r="7733" spans="1:22" x14ac:dyDescent="0.3">
      <c r="A7733" s="1">
        <v>46345.125</v>
      </c>
      <c r="B7733" s="2">
        <v>0</v>
      </c>
      <c r="C7733" s="2">
        <v>31.437884312207871</v>
      </c>
      <c r="D7733" s="2">
        <f t="shared" si="1440"/>
        <v>37.795153562226716</v>
      </c>
      <c r="E7733" s="2">
        <f t="shared" si="1441"/>
        <v>0</v>
      </c>
      <c r="F7733" s="2">
        <f t="shared" si="1449"/>
        <v>340</v>
      </c>
      <c r="G7733" s="2">
        <f t="shared" si="1450"/>
        <v>0</v>
      </c>
      <c r="H7733" s="2">
        <f>MIN(Inputs!$B$2, (Inputs!$B$14 - F7733)/Inputs!$B$15)</f>
        <v>0</v>
      </c>
      <c r="I7733" s="2">
        <f>MAX(MIN(Inputs!$B$2, F7733*Inputs!$B$16, Inputs!$B$14*Inputs!$B$4 - G7733), 0)</f>
        <v>170</v>
      </c>
      <c r="J7733" s="2">
        <f>MAX(MIN(Inputs!$B$2, F7733*Inputs!$B$16, (Inputs!$B$14-F7733)/Inputs!$B$15)*Inputs!$B$9, 0)</f>
        <v>0</v>
      </c>
      <c r="K7733" s="2">
        <f>MAX(E7733*Inputs!$B$5 - B7733 - Inputs!$B$8, 0) * H7733</f>
        <v>0</v>
      </c>
      <c r="L7733" s="2">
        <f>IF(B7733 &gt;= D7733*Inputs!$B$10, MAX(B7733 - E7733/Inputs!$B$5 - Inputs!$B$8, 0) * I7733, 0)</f>
        <v>0</v>
      </c>
      <c r="M7733" s="2">
        <f t="shared" si="1442"/>
        <v>0</v>
      </c>
      <c r="N7733" s="3" t="str">
        <f t="shared" si="1443"/>
        <v>Idle</v>
      </c>
      <c r="O7733" s="3" t="str">
        <f t="shared" si="1451"/>
        <v>Idle</v>
      </c>
      <c r="P7733" s="2">
        <f t="shared" si="1444"/>
        <v>0</v>
      </c>
      <c r="Q7733" s="2">
        <f t="shared" si="1445"/>
        <v>0</v>
      </c>
      <c r="R7733" s="2">
        <f t="shared" si="1446"/>
        <v>0</v>
      </c>
      <c r="S7733" s="2">
        <f t="shared" si="1447"/>
        <v>0</v>
      </c>
      <c r="T7733" s="2">
        <f t="shared" si="1448"/>
        <v>0</v>
      </c>
      <c r="U7733" s="2">
        <f>IF(O7733="Reg", R7733 * Inputs!$B$7, 0)</f>
        <v>0</v>
      </c>
      <c r="V7733" s="2">
        <f>MAX(F7733 + P7733*Inputs!$B$15 - (Q7733/Inputs!$B$16) - U7733, 0)</f>
        <v>340</v>
      </c>
    </row>
    <row r="7734" spans="1:22" x14ac:dyDescent="0.3">
      <c r="A7734" s="1">
        <v>46345.166666666657</v>
      </c>
      <c r="B7734" s="2">
        <v>0</v>
      </c>
      <c r="C7734" s="2">
        <v>6.1388064220020029</v>
      </c>
      <c r="D7734" s="2">
        <f t="shared" si="1440"/>
        <v>37.795153562226716</v>
      </c>
      <c r="E7734" s="2">
        <f t="shared" si="1441"/>
        <v>0.70289958530585628</v>
      </c>
      <c r="F7734" s="2">
        <f t="shared" si="1449"/>
        <v>340</v>
      </c>
      <c r="G7734" s="2">
        <f t="shared" si="1450"/>
        <v>0</v>
      </c>
      <c r="H7734" s="2">
        <f>MIN(Inputs!$B$2, (Inputs!$B$14 - F7734)/Inputs!$B$15)</f>
        <v>0</v>
      </c>
      <c r="I7734" s="2">
        <f>MAX(MIN(Inputs!$B$2, F7734*Inputs!$B$16, Inputs!$B$14*Inputs!$B$4 - G7734), 0)</f>
        <v>170</v>
      </c>
      <c r="J7734" s="2">
        <f>MAX(MIN(Inputs!$B$2, F7734*Inputs!$B$16, (Inputs!$B$14-F7734)/Inputs!$B$15)*Inputs!$B$9, 0)</f>
        <v>0</v>
      </c>
      <c r="K7734" s="2">
        <f>MAX(E7734*Inputs!$B$5 - B7734 - Inputs!$B$8, 0) * H7734</f>
        <v>0</v>
      </c>
      <c r="L7734" s="2">
        <f>IF(B7734 &gt;= D7734*Inputs!$B$10, MAX(B7734 - E7734/Inputs!$B$5 - Inputs!$B$8, 0) * I7734, 0)</f>
        <v>0</v>
      </c>
      <c r="M7734" s="2">
        <f t="shared" si="1442"/>
        <v>0</v>
      </c>
      <c r="N7734" s="3" t="str">
        <f t="shared" si="1443"/>
        <v>Idle</v>
      </c>
      <c r="O7734" s="3" t="str">
        <f t="shared" si="1451"/>
        <v>Idle</v>
      </c>
      <c r="P7734" s="2">
        <f t="shared" si="1444"/>
        <v>0</v>
      </c>
      <c r="Q7734" s="2">
        <f t="shared" si="1445"/>
        <v>0</v>
      </c>
      <c r="R7734" s="2">
        <f t="shared" si="1446"/>
        <v>0</v>
      </c>
      <c r="S7734" s="2">
        <f t="shared" si="1447"/>
        <v>0</v>
      </c>
      <c r="T7734" s="2">
        <f t="shared" si="1448"/>
        <v>0</v>
      </c>
      <c r="U7734" s="2">
        <f>IF(O7734="Reg", R7734 * Inputs!$B$7, 0)</f>
        <v>0</v>
      </c>
      <c r="V7734" s="2">
        <f>MAX(F7734 + P7734*Inputs!$B$15 - (Q7734/Inputs!$B$16) - U7734, 0)</f>
        <v>340</v>
      </c>
    </row>
    <row r="7735" spans="1:22" x14ac:dyDescent="0.3">
      <c r="A7735" s="1">
        <v>46345.208333333343</v>
      </c>
      <c r="B7735" s="2">
        <v>0</v>
      </c>
      <c r="C7735" s="2">
        <v>4.2091561953211718</v>
      </c>
      <c r="D7735" s="2">
        <f t="shared" si="1440"/>
        <v>37.795153562226716</v>
      </c>
      <c r="E7735" s="2">
        <f t="shared" si="1441"/>
        <v>2.5418042000847483</v>
      </c>
      <c r="F7735" s="2">
        <f t="shared" si="1449"/>
        <v>340</v>
      </c>
      <c r="G7735" s="2">
        <f t="shared" si="1450"/>
        <v>0</v>
      </c>
      <c r="H7735" s="2">
        <f>MIN(Inputs!$B$2, (Inputs!$B$14 - F7735)/Inputs!$B$15)</f>
        <v>0</v>
      </c>
      <c r="I7735" s="2">
        <f>MAX(MIN(Inputs!$B$2, F7735*Inputs!$B$16, Inputs!$B$14*Inputs!$B$4 - G7735), 0)</f>
        <v>170</v>
      </c>
      <c r="J7735" s="2">
        <f>MAX(MIN(Inputs!$B$2, F7735*Inputs!$B$16, (Inputs!$B$14-F7735)/Inputs!$B$15)*Inputs!$B$9, 0)</f>
        <v>0</v>
      </c>
      <c r="K7735" s="2">
        <f>MAX(E7735*Inputs!$B$5 - B7735 - Inputs!$B$8, 0) * H7735</f>
        <v>0</v>
      </c>
      <c r="L7735" s="2">
        <f>IF(B7735 &gt;= D7735*Inputs!$B$10, MAX(B7735 - E7735/Inputs!$B$5 - Inputs!$B$8, 0) * I7735, 0)</f>
        <v>0</v>
      </c>
      <c r="M7735" s="2">
        <f t="shared" si="1442"/>
        <v>0</v>
      </c>
      <c r="N7735" s="3" t="str">
        <f t="shared" si="1443"/>
        <v>Idle</v>
      </c>
      <c r="O7735" s="3" t="str">
        <f t="shared" si="1451"/>
        <v>Idle</v>
      </c>
      <c r="P7735" s="2">
        <f t="shared" si="1444"/>
        <v>0</v>
      </c>
      <c r="Q7735" s="2">
        <f t="shared" si="1445"/>
        <v>0</v>
      </c>
      <c r="R7735" s="2">
        <f t="shared" si="1446"/>
        <v>0</v>
      </c>
      <c r="S7735" s="2">
        <f t="shared" si="1447"/>
        <v>0</v>
      </c>
      <c r="T7735" s="2">
        <f t="shared" si="1448"/>
        <v>0</v>
      </c>
      <c r="U7735" s="2">
        <f>IF(O7735="Reg", R7735 * Inputs!$B$7, 0)</f>
        <v>0</v>
      </c>
      <c r="V7735" s="2">
        <f>MAX(F7735 + P7735*Inputs!$B$15 - (Q7735/Inputs!$B$16) - U7735, 0)</f>
        <v>340</v>
      </c>
    </row>
    <row r="7736" spans="1:22" x14ac:dyDescent="0.3">
      <c r="A7736" s="1">
        <v>46345.25</v>
      </c>
      <c r="B7736" s="2">
        <v>0</v>
      </c>
      <c r="C7736" s="2">
        <v>8.4490209567509194</v>
      </c>
      <c r="D7736" s="2">
        <f t="shared" si="1440"/>
        <v>37.795153562226716</v>
      </c>
      <c r="E7736" s="2">
        <f t="shared" si="1441"/>
        <v>5.1820147006900363</v>
      </c>
      <c r="F7736" s="2">
        <f t="shared" si="1449"/>
        <v>340</v>
      </c>
      <c r="G7736" s="2">
        <f t="shared" si="1450"/>
        <v>0</v>
      </c>
      <c r="H7736" s="2">
        <f>MIN(Inputs!$B$2, (Inputs!$B$14 - F7736)/Inputs!$B$15)</f>
        <v>0</v>
      </c>
      <c r="I7736" s="2">
        <f>MAX(MIN(Inputs!$B$2, F7736*Inputs!$B$16, Inputs!$B$14*Inputs!$B$4 - G7736), 0)</f>
        <v>170</v>
      </c>
      <c r="J7736" s="2">
        <f>MAX(MIN(Inputs!$B$2, F7736*Inputs!$B$16, (Inputs!$B$14-F7736)/Inputs!$B$15)*Inputs!$B$9, 0)</f>
        <v>0</v>
      </c>
      <c r="K7736" s="2">
        <f>MAX(E7736*Inputs!$B$5 - B7736 - Inputs!$B$8, 0) * H7736</f>
        <v>0</v>
      </c>
      <c r="L7736" s="2">
        <f>IF(B7736 &gt;= D7736*Inputs!$B$10, MAX(B7736 - E7736/Inputs!$B$5 - Inputs!$B$8, 0) * I7736, 0)</f>
        <v>0</v>
      </c>
      <c r="M7736" s="2">
        <f t="shared" si="1442"/>
        <v>0</v>
      </c>
      <c r="N7736" s="3" t="str">
        <f t="shared" si="1443"/>
        <v>Idle</v>
      </c>
      <c r="O7736" s="3" t="str">
        <f t="shared" si="1451"/>
        <v>Idle</v>
      </c>
      <c r="P7736" s="2">
        <f t="shared" si="1444"/>
        <v>0</v>
      </c>
      <c r="Q7736" s="2">
        <f t="shared" si="1445"/>
        <v>0</v>
      </c>
      <c r="R7736" s="2">
        <f t="shared" si="1446"/>
        <v>0</v>
      </c>
      <c r="S7736" s="2">
        <f t="shared" si="1447"/>
        <v>0</v>
      </c>
      <c r="T7736" s="2">
        <f t="shared" si="1448"/>
        <v>0</v>
      </c>
      <c r="U7736" s="2">
        <f>IF(O7736="Reg", R7736 * Inputs!$B$7, 0)</f>
        <v>0</v>
      </c>
      <c r="V7736" s="2">
        <f>MAX(F7736 + P7736*Inputs!$B$15 - (Q7736/Inputs!$B$16) - U7736, 0)</f>
        <v>340</v>
      </c>
    </row>
    <row r="7737" spans="1:22" x14ac:dyDescent="0.3">
      <c r="A7737" s="1">
        <v>46345.291666666657</v>
      </c>
      <c r="B7737" s="2">
        <v>0</v>
      </c>
      <c r="C7737" s="2">
        <v>16.051251207641201</v>
      </c>
      <c r="D7737" s="2">
        <f t="shared" si="1440"/>
        <v>37.795153562226716</v>
      </c>
      <c r="E7737" s="2">
        <f t="shared" si="1441"/>
        <v>8.3717822314509629</v>
      </c>
      <c r="F7737" s="2">
        <f t="shared" si="1449"/>
        <v>340</v>
      </c>
      <c r="G7737" s="2">
        <f t="shared" si="1450"/>
        <v>0</v>
      </c>
      <c r="H7737" s="2">
        <f>MIN(Inputs!$B$2, (Inputs!$B$14 - F7737)/Inputs!$B$15)</f>
        <v>0</v>
      </c>
      <c r="I7737" s="2">
        <f>MAX(MIN(Inputs!$B$2, F7737*Inputs!$B$16, Inputs!$B$14*Inputs!$B$4 - G7737), 0)</f>
        <v>170</v>
      </c>
      <c r="J7737" s="2">
        <f>MAX(MIN(Inputs!$B$2, F7737*Inputs!$B$16, (Inputs!$B$14-F7737)/Inputs!$B$15)*Inputs!$B$9, 0)</f>
        <v>0</v>
      </c>
      <c r="K7737" s="2">
        <f>MAX(E7737*Inputs!$B$5 - B7737 - Inputs!$B$8, 0) * H7737</f>
        <v>0</v>
      </c>
      <c r="L7737" s="2">
        <f>IF(B7737 &gt;= D7737*Inputs!$B$10, MAX(B7737 - E7737/Inputs!$B$5 - Inputs!$B$8, 0) * I7737, 0)</f>
        <v>0</v>
      </c>
      <c r="M7737" s="2">
        <f t="shared" si="1442"/>
        <v>0</v>
      </c>
      <c r="N7737" s="3" t="str">
        <f t="shared" si="1443"/>
        <v>Idle</v>
      </c>
      <c r="O7737" s="3" t="str">
        <f t="shared" si="1451"/>
        <v>Idle</v>
      </c>
      <c r="P7737" s="2">
        <f t="shared" si="1444"/>
        <v>0</v>
      </c>
      <c r="Q7737" s="2">
        <f t="shared" si="1445"/>
        <v>0</v>
      </c>
      <c r="R7737" s="2">
        <f t="shared" si="1446"/>
        <v>0</v>
      </c>
      <c r="S7737" s="2">
        <f t="shared" si="1447"/>
        <v>0</v>
      </c>
      <c r="T7737" s="2">
        <f t="shared" si="1448"/>
        <v>0</v>
      </c>
      <c r="U7737" s="2">
        <f>IF(O7737="Reg", R7737 * Inputs!$B$7, 0)</f>
        <v>0</v>
      </c>
      <c r="V7737" s="2">
        <f>MAX(F7737 + P7737*Inputs!$B$15 - (Q7737/Inputs!$B$16) - U7737, 0)</f>
        <v>340</v>
      </c>
    </row>
    <row r="7738" spans="1:22" x14ac:dyDescent="0.3">
      <c r="A7738" s="1">
        <v>46345.333333333343</v>
      </c>
      <c r="B7738" s="2">
        <v>0</v>
      </c>
      <c r="C7738" s="2">
        <v>8.09485976282404</v>
      </c>
      <c r="D7738" s="2">
        <f t="shared" si="1440"/>
        <v>37.795153562226716</v>
      </c>
      <c r="E7738" s="2">
        <f t="shared" si="1441"/>
        <v>15.650583884361316</v>
      </c>
      <c r="F7738" s="2">
        <f t="shared" si="1449"/>
        <v>340</v>
      </c>
      <c r="G7738" s="2">
        <f t="shared" si="1450"/>
        <v>0</v>
      </c>
      <c r="H7738" s="2">
        <f>MIN(Inputs!$B$2, (Inputs!$B$14 - F7738)/Inputs!$B$15)</f>
        <v>0</v>
      </c>
      <c r="I7738" s="2">
        <f>MAX(MIN(Inputs!$B$2, F7738*Inputs!$B$16, Inputs!$B$14*Inputs!$B$4 - G7738), 0)</f>
        <v>170</v>
      </c>
      <c r="J7738" s="2">
        <f>MAX(MIN(Inputs!$B$2, F7738*Inputs!$B$16, (Inputs!$B$14-F7738)/Inputs!$B$15)*Inputs!$B$9, 0)</f>
        <v>0</v>
      </c>
      <c r="K7738" s="2">
        <f>MAX(E7738*Inputs!$B$5 - B7738 - Inputs!$B$8, 0) * H7738</f>
        <v>0</v>
      </c>
      <c r="L7738" s="2">
        <f>IF(B7738 &gt;= D7738*Inputs!$B$10, MAX(B7738 - E7738/Inputs!$B$5 - Inputs!$B$8, 0) * I7738, 0)</f>
        <v>0</v>
      </c>
      <c r="M7738" s="2">
        <f t="shared" si="1442"/>
        <v>0</v>
      </c>
      <c r="N7738" s="3" t="str">
        <f t="shared" si="1443"/>
        <v>Idle</v>
      </c>
      <c r="O7738" s="3" t="str">
        <f t="shared" si="1451"/>
        <v>Idle</v>
      </c>
      <c r="P7738" s="2">
        <f t="shared" si="1444"/>
        <v>0</v>
      </c>
      <c r="Q7738" s="2">
        <f t="shared" si="1445"/>
        <v>0</v>
      </c>
      <c r="R7738" s="2">
        <f t="shared" si="1446"/>
        <v>0</v>
      </c>
      <c r="S7738" s="2">
        <f t="shared" si="1447"/>
        <v>0</v>
      </c>
      <c r="T7738" s="2">
        <f t="shared" si="1448"/>
        <v>0</v>
      </c>
      <c r="U7738" s="2">
        <f>IF(O7738="Reg", R7738 * Inputs!$B$7, 0)</f>
        <v>0</v>
      </c>
      <c r="V7738" s="2">
        <f>MAX(F7738 + P7738*Inputs!$B$15 - (Q7738/Inputs!$B$16) - U7738, 0)</f>
        <v>340</v>
      </c>
    </row>
    <row r="7739" spans="1:22" x14ac:dyDescent="0.3">
      <c r="A7739" s="1">
        <v>46345.375</v>
      </c>
      <c r="B7739" s="2">
        <v>4.2173975118351379</v>
      </c>
      <c r="C7739" s="2">
        <v>5.9419583162781988</v>
      </c>
      <c r="D7739" s="2">
        <f t="shared" si="1440"/>
        <v>37.795153562226716</v>
      </c>
      <c r="E7739" s="2">
        <f t="shared" si="1441"/>
        <v>25.513127623194219</v>
      </c>
      <c r="F7739" s="2">
        <f t="shared" si="1449"/>
        <v>340</v>
      </c>
      <c r="G7739" s="2">
        <f t="shared" si="1450"/>
        <v>0</v>
      </c>
      <c r="H7739" s="2">
        <f>MIN(Inputs!$B$2, (Inputs!$B$14 - F7739)/Inputs!$B$15)</f>
        <v>0</v>
      </c>
      <c r="I7739" s="2">
        <f>MAX(MIN(Inputs!$B$2, F7739*Inputs!$B$16, Inputs!$B$14*Inputs!$B$4 - G7739), 0)</f>
        <v>170</v>
      </c>
      <c r="J7739" s="2">
        <f>MAX(MIN(Inputs!$B$2, F7739*Inputs!$B$16, (Inputs!$B$14-F7739)/Inputs!$B$15)*Inputs!$B$9, 0)</f>
        <v>0</v>
      </c>
      <c r="K7739" s="2">
        <f>MAX(E7739*Inputs!$B$5 - B7739 - Inputs!$B$8, 0) * H7739</f>
        <v>0</v>
      </c>
      <c r="L7739" s="2">
        <f>IF(B7739 &gt;= D7739*Inputs!$B$10, MAX(B7739 - E7739/Inputs!$B$5 - Inputs!$B$8, 0) * I7739, 0)</f>
        <v>0</v>
      </c>
      <c r="M7739" s="2">
        <f t="shared" si="1442"/>
        <v>0</v>
      </c>
      <c r="N7739" s="3" t="str">
        <f t="shared" si="1443"/>
        <v>Idle</v>
      </c>
      <c r="O7739" s="3" t="str">
        <f t="shared" si="1451"/>
        <v>Idle</v>
      </c>
      <c r="P7739" s="2">
        <f t="shared" si="1444"/>
        <v>0</v>
      </c>
      <c r="Q7739" s="2">
        <f t="shared" si="1445"/>
        <v>0</v>
      </c>
      <c r="R7739" s="2">
        <f t="shared" si="1446"/>
        <v>0</v>
      </c>
      <c r="S7739" s="2">
        <f t="shared" si="1447"/>
        <v>0</v>
      </c>
      <c r="T7739" s="2">
        <f t="shared" si="1448"/>
        <v>0</v>
      </c>
      <c r="U7739" s="2">
        <f>IF(O7739="Reg", R7739 * Inputs!$B$7, 0)</f>
        <v>0</v>
      </c>
      <c r="V7739" s="2">
        <f>MAX(F7739 + P7739*Inputs!$B$15 - (Q7739/Inputs!$B$16) - U7739, 0)</f>
        <v>340</v>
      </c>
    </row>
    <row r="7740" spans="1:22" x14ac:dyDescent="0.3">
      <c r="A7740" s="1">
        <v>46345.416666666657</v>
      </c>
      <c r="B7740" s="2">
        <v>11.033427688673351</v>
      </c>
      <c r="C7740" s="2">
        <v>13.035483428932871</v>
      </c>
      <c r="D7740" s="2">
        <f t="shared" si="1440"/>
        <v>37.795153562226716</v>
      </c>
      <c r="E7740" s="2">
        <f t="shared" si="1441"/>
        <v>35.42910982523464</v>
      </c>
      <c r="F7740" s="2">
        <f t="shared" si="1449"/>
        <v>340</v>
      </c>
      <c r="G7740" s="2">
        <f t="shared" si="1450"/>
        <v>0</v>
      </c>
      <c r="H7740" s="2">
        <f>MIN(Inputs!$B$2, (Inputs!$B$14 - F7740)/Inputs!$B$15)</f>
        <v>0</v>
      </c>
      <c r="I7740" s="2">
        <f>MAX(MIN(Inputs!$B$2, F7740*Inputs!$B$16, Inputs!$B$14*Inputs!$B$4 - G7740), 0)</f>
        <v>170</v>
      </c>
      <c r="J7740" s="2">
        <f>MAX(MIN(Inputs!$B$2, F7740*Inputs!$B$16, (Inputs!$B$14-F7740)/Inputs!$B$15)*Inputs!$B$9, 0)</f>
        <v>0</v>
      </c>
      <c r="K7740" s="2">
        <f>MAX(E7740*Inputs!$B$5 - B7740 - Inputs!$B$8, 0) * H7740</f>
        <v>0</v>
      </c>
      <c r="L7740" s="2">
        <f>IF(B7740 &gt;= D7740*Inputs!$B$10, MAX(B7740 - E7740/Inputs!$B$5 - Inputs!$B$8, 0) * I7740, 0)</f>
        <v>0</v>
      </c>
      <c r="M7740" s="2">
        <f t="shared" si="1442"/>
        <v>0</v>
      </c>
      <c r="N7740" s="3" t="str">
        <f t="shared" si="1443"/>
        <v>Idle</v>
      </c>
      <c r="O7740" s="3" t="str">
        <f t="shared" si="1451"/>
        <v>Idle</v>
      </c>
      <c r="P7740" s="2">
        <f t="shared" si="1444"/>
        <v>0</v>
      </c>
      <c r="Q7740" s="2">
        <f t="shared" si="1445"/>
        <v>0</v>
      </c>
      <c r="R7740" s="2">
        <f t="shared" si="1446"/>
        <v>0</v>
      </c>
      <c r="S7740" s="2">
        <f t="shared" si="1447"/>
        <v>0</v>
      </c>
      <c r="T7740" s="2">
        <f t="shared" si="1448"/>
        <v>0</v>
      </c>
      <c r="U7740" s="2">
        <f>IF(O7740="Reg", R7740 * Inputs!$B$7, 0)</f>
        <v>0</v>
      </c>
      <c r="V7740" s="2">
        <f>MAX(F7740 + P7740*Inputs!$B$15 - (Q7740/Inputs!$B$16) - U7740, 0)</f>
        <v>340</v>
      </c>
    </row>
    <row r="7741" spans="1:22" x14ac:dyDescent="0.3">
      <c r="A7741" s="1">
        <v>46345.458333333343</v>
      </c>
      <c r="B7741" s="2">
        <v>15.841263003631729</v>
      </c>
      <c r="C7741" s="2">
        <v>3.160363637077817</v>
      </c>
      <c r="D7741" s="2">
        <f t="shared" si="1440"/>
        <v>37.795153562226716</v>
      </c>
      <c r="E7741" s="2">
        <f t="shared" si="1441"/>
        <v>43.953260871016646</v>
      </c>
      <c r="F7741" s="2">
        <f t="shared" si="1449"/>
        <v>340</v>
      </c>
      <c r="G7741" s="2">
        <f t="shared" si="1450"/>
        <v>0</v>
      </c>
      <c r="H7741" s="2">
        <f>MIN(Inputs!$B$2, (Inputs!$B$14 - F7741)/Inputs!$B$15)</f>
        <v>0</v>
      </c>
      <c r="I7741" s="2">
        <f>MAX(MIN(Inputs!$B$2, F7741*Inputs!$B$16, Inputs!$B$14*Inputs!$B$4 - G7741), 0)</f>
        <v>170</v>
      </c>
      <c r="J7741" s="2">
        <f>MAX(MIN(Inputs!$B$2, F7741*Inputs!$B$16, (Inputs!$B$14-F7741)/Inputs!$B$15)*Inputs!$B$9, 0)</f>
        <v>0</v>
      </c>
      <c r="K7741" s="2">
        <f>MAX(E7741*Inputs!$B$5 - B7741 - Inputs!$B$8, 0) * H7741</f>
        <v>0</v>
      </c>
      <c r="L7741" s="2">
        <f>IF(B7741 &gt;= D7741*Inputs!$B$10, MAX(B7741 - E7741/Inputs!$B$5 - Inputs!$B$8, 0) * I7741, 0)</f>
        <v>0</v>
      </c>
      <c r="M7741" s="2">
        <f t="shared" si="1442"/>
        <v>0</v>
      </c>
      <c r="N7741" s="3" t="str">
        <f t="shared" si="1443"/>
        <v>Idle</v>
      </c>
      <c r="O7741" s="3" t="str">
        <f t="shared" si="1451"/>
        <v>Idle</v>
      </c>
      <c r="P7741" s="2">
        <f t="shared" si="1444"/>
        <v>0</v>
      </c>
      <c r="Q7741" s="2">
        <f t="shared" si="1445"/>
        <v>0</v>
      </c>
      <c r="R7741" s="2">
        <f t="shared" si="1446"/>
        <v>0</v>
      </c>
      <c r="S7741" s="2">
        <f t="shared" si="1447"/>
        <v>0</v>
      </c>
      <c r="T7741" s="2">
        <f t="shared" si="1448"/>
        <v>0</v>
      </c>
      <c r="U7741" s="2">
        <f>IF(O7741="Reg", R7741 * Inputs!$B$7, 0)</f>
        <v>0</v>
      </c>
      <c r="V7741" s="2">
        <f>MAX(F7741 + P7741*Inputs!$B$15 - (Q7741/Inputs!$B$16) - U7741, 0)</f>
        <v>340</v>
      </c>
    </row>
    <row r="7742" spans="1:22" x14ac:dyDescent="0.3">
      <c r="A7742" s="1">
        <v>46345.5</v>
      </c>
      <c r="B7742" s="2">
        <v>19.138605184565559</v>
      </c>
      <c r="C7742" s="2">
        <v>17.22394566898415</v>
      </c>
      <c r="D7742" s="2">
        <f t="shared" si="1440"/>
        <v>37.795153562226716</v>
      </c>
      <c r="E7742" s="2">
        <f t="shared" si="1441"/>
        <v>53.263053394660808</v>
      </c>
      <c r="F7742" s="2">
        <f t="shared" si="1449"/>
        <v>340</v>
      </c>
      <c r="G7742" s="2">
        <f t="shared" si="1450"/>
        <v>0</v>
      </c>
      <c r="H7742" s="2">
        <f>MIN(Inputs!$B$2, (Inputs!$B$14 - F7742)/Inputs!$B$15)</f>
        <v>0</v>
      </c>
      <c r="I7742" s="2">
        <f>MAX(MIN(Inputs!$B$2, F7742*Inputs!$B$16, Inputs!$B$14*Inputs!$B$4 - G7742), 0)</f>
        <v>170</v>
      </c>
      <c r="J7742" s="2">
        <f>MAX(MIN(Inputs!$B$2, F7742*Inputs!$B$16, (Inputs!$B$14-F7742)/Inputs!$B$15)*Inputs!$B$9, 0)</f>
        <v>0</v>
      </c>
      <c r="K7742" s="2">
        <f>MAX(E7742*Inputs!$B$5 - B7742 - Inputs!$B$8, 0) * H7742</f>
        <v>0</v>
      </c>
      <c r="L7742" s="2">
        <f>IF(B7742 &gt;= D7742*Inputs!$B$10, MAX(B7742 - E7742/Inputs!$B$5 - Inputs!$B$8, 0) * I7742, 0)</f>
        <v>0</v>
      </c>
      <c r="M7742" s="2">
        <f t="shared" si="1442"/>
        <v>0</v>
      </c>
      <c r="N7742" s="3" t="str">
        <f t="shared" si="1443"/>
        <v>Idle</v>
      </c>
      <c r="O7742" s="3" t="str">
        <f t="shared" si="1451"/>
        <v>Idle</v>
      </c>
      <c r="P7742" s="2">
        <f t="shared" si="1444"/>
        <v>0</v>
      </c>
      <c r="Q7742" s="2">
        <f t="shared" si="1445"/>
        <v>0</v>
      </c>
      <c r="R7742" s="2">
        <f t="shared" si="1446"/>
        <v>0</v>
      </c>
      <c r="S7742" s="2">
        <f t="shared" si="1447"/>
        <v>0</v>
      </c>
      <c r="T7742" s="2">
        <f t="shared" si="1448"/>
        <v>0</v>
      </c>
      <c r="U7742" s="2">
        <f>IF(O7742="Reg", R7742 * Inputs!$B$7, 0)</f>
        <v>0</v>
      </c>
      <c r="V7742" s="2">
        <f>MAX(F7742 + P7742*Inputs!$B$15 - (Q7742/Inputs!$B$16) - U7742, 0)</f>
        <v>340</v>
      </c>
    </row>
    <row r="7743" spans="1:22" x14ac:dyDescent="0.3">
      <c r="A7743" s="1">
        <v>46345.541666666657</v>
      </c>
      <c r="B7743" s="2">
        <v>43.672809917462111</v>
      </c>
      <c r="C7743" s="2">
        <v>1.616622791906164</v>
      </c>
      <c r="D7743" s="2">
        <f t="shared" si="1440"/>
        <v>37.795153562226716</v>
      </c>
      <c r="E7743" s="2">
        <f t="shared" si="1441"/>
        <v>86.467275238656612</v>
      </c>
      <c r="F7743" s="2">
        <f t="shared" si="1449"/>
        <v>340</v>
      </c>
      <c r="G7743" s="2">
        <f t="shared" si="1450"/>
        <v>0</v>
      </c>
      <c r="H7743" s="2">
        <f>MIN(Inputs!$B$2, (Inputs!$B$14 - F7743)/Inputs!$B$15)</f>
        <v>0</v>
      </c>
      <c r="I7743" s="2">
        <f>MAX(MIN(Inputs!$B$2, F7743*Inputs!$B$16, Inputs!$B$14*Inputs!$B$4 - G7743), 0)</f>
        <v>170</v>
      </c>
      <c r="J7743" s="2">
        <f>MAX(MIN(Inputs!$B$2, F7743*Inputs!$B$16, (Inputs!$B$14-F7743)/Inputs!$B$15)*Inputs!$B$9, 0)</f>
        <v>0</v>
      </c>
      <c r="K7743" s="2">
        <f>MAX(E7743*Inputs!$B$5 - B7743 - Inputs!$B$8, 0) * H7743</f>
        <v>0</v>
      </c>
      <c r="L7743" s="2">
        <f>IF(B7743 &gt;= D7743*Inputs!$B$10, MAX(B7743 - E7743/Inputs!$B$5 - Inputs!$B$8, 0) * I7743, 0)</f>
        <v>0</v>
      </c>
      <c r="M7743" s="2">
        <f t="shared" si="1442"/>
        <v>0</v>
      </c>
      <c r="N7743" s="3" t="str">
        <f t="shared" si="1443"/>
        <v>Idle</v>
      </c>
      <c r="O7743" s="3" t="str">
        <f t="shared" si="1451"/>
        <v>Idle</v>
      </c>
      <c r="P7743" s="2">
        <f t="shared" si="1444"/>
        <v>0</v>
      </c>
      <c r="Q7743" s="2">
        <f t="shared" si="1445"/>
        <v>0</v>
      </c>
      <c r="R7743" s="2">
        <f t="shared" si="1446"/>
        <v>0</v>
      </c>
      <c r="S7743" s="2">
        <f t="shared" si="1447"/>
        <v>0</v>
      </c>
      <c r="T7743" s="2">
        <f t="shared" si="1448"/>
        <v>0</v>
      </c>
      <c r="U7743" s="2">
        <f>IF(O7743="Reg", R7743 * Inputs!$B$7, 0)</f>
        <v>0</v>
      </c>
      <c r="V7743" s="2">
        <f>MAX(F7743 + P7743*Inputs!$B$15 - (Q7743/Inputs!$B$16) - U7743, 0)</f>
        <v>340</v>
      </c>
    </row>
    <row r="7744" spans="1:22" x14ac:dyDescent="0.3">
      <c r="A7744" s="1">
        <v>46345.583333333343</v>
      </c>
      <c r="B7744" s="2">
        <v>59.175262432997428</v>
      </c>
      <c r="C7744" s="2">
        <v>35.759326847768619</v>
      </c>
      <c r="D7744" s="2">
        <f t="shared" si="1440"/>
        <v>37.795153562226716</v>
      </c>
      <c r="E7744" s="2">
        <f t="shared" si="1441"/>
        <v>90.899918137459551</v>
      </c>
      <c r="F7744" s="2">
        <f t="shared" si="1449"/>
        <v>340</v>
      </c>
      <c r="G7744" s="2">
        <f t="shared" si="1450"/>
        <v>0</v>
      </c>
      <c r="H7744" s="2">
        <f>MIN(Inputs!$B$2, (Inputs!$B$14 - F7744)/Inputs!$B$15)</f>
        <v>0</v>
      </c>
      <c r="I7744" s="2">
        <f>MAX(MIN(Inputs!$B$2, F7744*Inputs!$B$16, Inputs!$B$14*Inputs!$B$4 - G7744), 0)</f>
        <v>170</v>
      </c>
      <c r="J7744" s="2">
        <f>MAX(MIN(Inputs!$B$2, F7744*Inputs!$B$16, (Inputs!$B$14-F7744)/Inputs!$B$15)*Inputs!$B$9, 0)</f>
        <v>0</v>
      </c>
      <c r="K7744" s="2">
        <f>MAX(E7744*Inputs!$B$5 - B7744 - Inputs!$B$8, 0) * H7744</f>
        <v>0</v>
      </c>
      <c r="L7744" s="2">
        <f>IF(B7744 &gt;= D7744*Inputs!$B$10, MAX(B7744 - E7744/Inputs!$B$5 - Inputs!$B$8, 0) * I7744, 0)</f>
        <v>0</v>
      </c>
      <c r="M7744" s="2">
        <f t="shared" si="1442"/>
        <v>0</v>
      </c>
      <c r="N7744" s="3" t="str">
        <f t="shared" si="1443"/>
        <v>Idle</v>
      </c>
      <c r="O7744" s="3" t="str">
        <f t="shared" si="1451"/>
        <v>Idle</v>
      </c>
      <c r="P7744" s="2">
        <f t="shared" si="1444"/>
        <v>0</v>
      </c>
      <c r="Q7744" s="2">
        <f t="shared" si="1445"/>
        <v>0</v>
      </c>
      <c r="R7744" s="2">
        <f t="shared" si="1446"/>
        <v>0</v>
      </c>
      <c r="S7744" s="2">
        <f t="shared" si="1447"/>
        <v>0</v>
      </c>
      <c r="T7744" s="2">
        <f t="shared" si="1448"/>
        <v>0</v>
      </c>
      <c r="U7744" s="2">
        <f>IF(O7744="Reg", R7744 * Inputs!$B$7, 0)</f>
        <v>0</v>
      </c>
      <c r="V7744" s="2">
        <f>MAX(F7744 + P7744*Inputs!$B$15 - (Q7744/Inputs!$B$16) - U7744, 0)</f>
        <v>340</v>
      </c>
    </row>
    <row r="7745" spans="1:22" x14ac:dyDescent="0.3">
      <c r="A7745" s="1">
        <v>46345.625</v>
      </c>
      <c r="B7745" s="2">
        <v>63.713290724077673</v>
      </c>
      <c r="C7745" s="2">
        <v>9.121236962452528</v>
      </c>
      <c r="D7745" s="2">
        <f t="shared" si="1440"/>
        <v>37.795153562226716</v>
      </c>
      <c r="E7745" s="2">
        <f t="shared" si="1441"/>
        <v>92.010147491719366</v>
      </c>
      <c r="F7745" s="2">
        <f t="shared" si="1449"/>
        <v>340</v>
      </c>
      <c r="G7745" s="2">
        <f t="shared" si="1450"/>
        <v>0</v>
      </c>
      <c r="H7745" s="2">
        <f>MIN(Inputs!$B$2, (Inputs!$B$14 - F7745)/Inputs!$B$15)</f>
        <v>0</v>
      </c>
      <c r="I7745" s="2">
        <f>MAX(MIN(Inputs!$B$2, F7745*Inputs!$B$16, Inputs!$B$14*Inputs!$B$4 - G7745), 0)</f>
        <v>170</v>
      </c>
      <c r="J7745" s="2">
        <f>MAX(MIN(Inputs!$B$2, F7745*Inputs!$B$16, (Inputs!$B$14-F7745)/Inputs!$B$15)*Inputs!$B$9, 0)</f>
        <v>0</v>
      </c>
      <c r="K7745" s="2">
        <f>MAX(E7745*Inputs!$B$5 - B7745 - Inputs!$B$8, 0) * H7745</f>
        <v>0</v>
      </c>
      <c r="L7745" s="2">
        <f>IF(B7745 &gt;= D7745*Inputs!$B$10, MAX(B7745 - E7745/Inputs!$B$5 - Inputs!$B$8, 0) * I7745, 0)</f>
        <v>0</v>
      </c>
      <c r="M7745" s="2">
        <f t="shared" si="1442"/>
        <v>0</v>
      </c>
      <c r="N7745" s="3" t="str">
        <f t="shared" si="1443"/>
        <v>Idle</v>
      </c>
      <c r="O7745" s="3" t="str">
        <f t="shared" si="1451"/>
        <v>Idle</v>
      </c>
      <c r="P7745" s="2">
        <f t="shared" si="1444"/>
        <v>0</v>
      </c>
      <c r="Q7745" s="2">
        <f t="shared" si="1445"/>
        <v>0</v>
      </c>
      <c r="R7745" s="2">
        <f t="shared" si="1446"/>
        <v>0</v>
      </c>
      <c r="S7745" s="2">
        <f t="shared" si="1447"/>
        <v>0</v>
      </c>
      <c r="T7745" s="2">
        <f t="shared" si="1448"/>
        <v>0</v>
      </c>
      <c r="U7745" s="2">
        <f>IF(O7745="Reg", R7745 * Inputs!$B$7, 0)</f>
        <v>0</v>
      </c>
      <c r="V7745" s="2">
        <f>MAX(F7745 + P7745*Inputs!$B$15 - (Q7745/Inputs!$B$16) - U7745, 0)</f>
        <v>340</v>
      </c>
    </row>
    <row r="7746" spans="1:22" x14ac:dyDescent="0.3">
      <c r="A7746" s="1">
        <v>46345.666666666657</v>
      </c>
      <c r="B7746" s="2">
        <v>62.178333963365347</v>
      </c>
      <c r="C7746" s="2">
        <v>0.59037067182582559</v>
      </c>
      <c r="D7746" s="2">
        <f t="shared" ref="D7746:D7809" si="1452">AVERAGEIFS(B:B, A:A, "&gt;="&amp;INT(A7746), A:A, "&lt;"&amp;INT(A7746)+1)</f>
        <v>37.795153562226716</v>
      </c>
      <c r="E7746" s="2">
        <f t="shared" ref="E7746:E7809" si="1453">AVERAGE(B7746:B7751)</f>
        <v>90.121146235907119</v>
      </c>
      <c r="F7746" s="2">
        <f t="shared" si="1449"/>
        <v>340</v>
      </c>
      <c r="G7746" s="2">
        <f t="shared" si="1450"/>
        <v>0</v>
      </c>
      <c r="H7746" s="2">
        <f>MIN(Inputs!$B$2, (Inputs!$B$14 - F7746)/Inputs!$B$15)</f>
        <v>0</v>
      </c>
      <c r="I7746" s="2">
        <f>MAX(MIN(Inputs!$B$2, F7746*Inputs!$B$16, Inputs!$B$14*Inputs!$B$4 - G7746), 0)</f>
        <v>170</v>
      </c>
      <c r="J7746" s="2">
        <f>MAX(MIN(Inputs!$B$2, F7746*Inputs!$B$16, (Inputs!$B$14-F7746)/Inputs!$B$15)*Inputs!$B$9, 0)</f>
        <v>0</v>
      </c>
      <c r="K7746" s="2">
        <f>MAX(E7746*Inputs!$B$5 - B7746 - Inputs!$B$8, 0) * H7746</f>
        <v>0</v>
      </c>
      <c r="L7746" s="2">
        <f>IF(B7746 &gt;= D7746*Inputs!$B$10, MAX(B7746 - E7746/Inputs!$B$5 - Inputs!$B$8, 0) * I7746, 0)</f>
        <v>0</v>
      </c>
      <c r="M7746" s="2">
        <f t="shared" ref="M7746:M7809" si="1454">C7746 * J7746</f>
        <v>0</v>
      </c>
      <c r="N7746" s="3" t="str">
        <f t="shared" ref="N7746:N7809" si="1455">IF(MAX(K7746, L7746, M7746)&lt;=0, "Idle", IF(AND(M7746&gt;=K7746, M7746&gt;=L7746), "Reg", IF(L7746&gt;=K7746, "Discharge", "Charge")))</f>
        <v>Idle</v>
      </c>
      <c r="O7746" s="3" t="str">
        <f t="shared" si="1451"/>
        <v>Idle</v>
      </c>
      <c r="P7746" s="2">
        <f t="shared" ref="P7746:P7809" si="1456">IF(O7746="Charge", H7746, 0)</f>
        <v>0</v>
      </c>
      <c r="Q7746" s="2">
        <f t="shared" ref="Q7746:Q7809" si="1457">IF(O7746="Discharge", I7746, 0)</f>
        <v>0</v>
      </c>
      <c r="R7746" s="2">
        <f t="shared" ref="R7746:R7809" si="1458">IF(O7746="Reg", J7746, 0)</f>
        <v>0</v>
      </c>
      <c r="S7746" s="2">
        <f t="shared" ref="S7746:S7809" si="1459">(Q7746 - P7746) * B7746</f>
        <v>0</v>
      </c>
      <c r="T7746" s="2">
        <f t="shared" ref="T7746:T7809" si="1460">R7746 * C7746</f>
        <v>0</v>
      </c>
      <c r="U7746" s="2">
        <f>IF(O7746="Reg", R7746 * Inputs!$B$7, 0)</f>
        <v>0</v>
      </c>
      <c r="V7746" s="2">
        <f>MAX(F7746 + P7746*Inputs!$B$15 - (Q7746/Inputs!$B$16) - U7746, 0)</f>
        <v>340</v>
      </c>
    </row>
    <row r="7747" spans="1:22" x14ac:dyDescent="0.3">
      <c r="A7747" s="1">
        <v>46345.708333333343</v>
      </c>
      <c r="B7747" s="2">
        <v>71.70001814549677</v>
      </c>
      <c r="C7747" s="2">
        <v>10.747317595032481</v>
      </c>
      <c r="D7747" s="2">
        <f t="shared" si="1452"/>
        <v>37.795153562226716</v>
      </c>
      <c r="E7747" s="2">
        <f t="shared" si="1453"/>
        <v>87.077544203071952</v>
      </c>
      <c r="F7747" s="2">
        <f t="shared" ref="F7747:F7810" si="1461">V7746</f>
        <v>340</v>
      </c>
      <c r="G7747" s="2">
        <f t="shared" ref="G7747:G7810" si="1462">IF(INT(A7747)=INT(A7746), G7746 + Q7746, 0)</f>
        <v>0</v>
      </c>
      <c r="H7747" s="2">
        <f>MIN(Inputs!$B$2, (Inputs!$B$14 - F7747)/Inputs!$B$15)</f>
        <v>0</v>
      </c>
      <c r="I7747" s="2">
        <f>MAX(MIN(Inputs!$B$2, F7747*Inputs!$B$16, Inputs!$B$14*Inputs!$B$4 - G7747), 0)</f>
        <v>170</v>
      </c>
      <c r="J7747" s="2">
        <f>MAX(MIN(Inputs!$B$2, F7747*Inputs!$B$16, (Inputs!$B$14-F7747)/Inputs!$B$15)*Inputs!$B$9, 0)</f>
        <v>0</v>
      </c>
      <c r="K7747" s="2">
        <f>MAX(E7747*Inputs!$B$5 - B7747 - Inputs!$B$8, 0) * H7747</f>
        <v>0</v>
      </c>
      <c r="L7747" s="2">
        <f>IF(B7747 &gt;= D7747*Inputs!$B$10, MAX(B7747 - E7747/Inputs!$B$5 - Inputs!$B$8, 0) * I7747, 0)</f>
        <v>0</v>
      </c>
      <c r="M7747" s="2">
        <f t="shared" si="1454"/>
        <v>0</v>
      </c>
      <c r="N7747" s="3" t="str">
        <f t="shared" si="1455"/>
        <v>Idle</v>
      </c>
      <c r="O7747" s="3" t="str">
        <f t="shared" si="1451"/>
        <v>Idle</v>
      </c>
      <c r="P7747" s="2">
        <f t="shared" si="1456"/>
        <v>0</v>
      </c>
      <c r="Q7747" s="2">
        <f t="shared" si="1457"/>
        <v>0</v>
      </c>
      <c r="R7747" s="2">
        <f t="shared" si="1458"/>
        <v>0</v>
      </c>
      <c r="S7747" s="2">
        <f t="shared" si="1459"/>
        <v>0</v>
      </c>
      <c r="T7747" s="2">
        <f t="shared" si="1460"/>
        <v>0</v>
      </c>
      <c r="U7747" s="2">
        <f>IF(O7747="Reg", R7747 * Inputs!$B$7, 0)</f>
        <v>0</v>
      </c>
      <c r="V7747" s="2">
        <f>MAX(F7747 + P7747*Inputs!$B$15 - (Q7747/Inputs!$B$16) - U7747, 0)</f>
        <v>340</v>
      </c>
    </row>
    <row r="7748" spans="1:22" x14ac:dyDescent="0.3">
      <c r="A7748" s="1">
        <v>46345.75</v>
      </c>
      <c r="B7748" s="2">
        <v>218.36393624854031</v>
      </c>
      <c r="C7748" s="2">
        <v>7.0500589272361696</v>
      </c>
      <c r="D7748" s="2">
        <f t="shared" si="1452"/>
        <v>37.795153562226716</v>
      </c>
      <c r="E7748" s="2">
        <f t="shared" si="1453"/>
        <v>81.644091930521682</v>
      </c>
      <c r="F7748" s="2">
        <f t="shared" si="1461"/>
        <v>340</v>
      </c>
      <c r="G7748" s="2">
        <f t="shared" si="1462"/>
        <v>0</v>
      </c>
      <c r="H7748" s="2">
        <f>MIN(Inputs!$B$2, (Inputs!$B$14 - F7748)/Inputs!$B$15)</f>
        <v>0</v>
      </c>
      <c r="I7748" s="2">
        <f>MAX(MIN(Inputs!$B$2, F7748*Inputs!$B$16, Inputs!$B$14*Inputs!$B$4 - G7748), 0)</f>
        <v>170</v>
      </c>
      <c r="J7748" s="2">
        <f>MAX(MIN(Inputs!$B$2, F7748*Inputs!$B$16, (Inputs!$B$14-F7748)/Inputs!$B$15)*Inputs!$B$9, 0)</f>
        <v>0</v>
      </c>
      <c r="K7748" s="2">
        <f>MAX(E7748*Inputs!$B$5 - B7748 - Inputs!$B$8, 0) * H7748</f>
        <v>0</v>
      </c>
      <c r="L7748" s="2">
        <f>IF(B7748 &gt;= D7748*Inputs!$B$10, MAX(B7748 - E7748/Inputs!$B$5 - Inputs!$B$8, 0) * I7748, 0)</f>
        <v>17949.715039310166</v>
      </c>
      <c r="M7748" s="2">
        <f t="shared" si="1454"/>
        <v>0</v>
      </c>
      <c r="N7748" s="3" t="str">
        <f t="shared" si="1455"/>
        <v>Discharge</v>
      </c>
      <c r="O7748" s="3" t="str">
        <f t="shared" ref="O7748:O7811" si="1463">IF(O7747&lt;&gt;O7746, O7747, N7748)</f>
        <v>Discharge</v>
      </c>
      <c r="P7748" s="2">
        <f t="shared" si="1456"/>
        <v>0</v>
      </c>
      <c r="Q7748" s="2">
        <f t="shared" si="1457"/>
        <v>170</v>
      </c>
      <c r="R7748" s="2">
        <f t="shared" si="1458"/>
        <v>0</v>
      </c>
      <c r="S7748" s="2">
        <f t="shared" si="1459"/>
        <v>37121.869162251853</v>
      </c>
      <c r="T7748" s="2">
        <f t="shared" si="1460"/>
        <v>0</v>
      </c>
      <c r="U7748" s="2">
        <f>IF(O7748="Reg", R7748 * Inputs!$B$7, 0)</f>
        <v>0</v>
      </c>
      <c r="V7748" s="2">
        <f>MAX(F7748 + P7748*Inputs!$B$15 - (Q7748/Inputs!$B$16) - U7748, 0)</f>
        <v>170</v>
      </c>
    </row>
    <row r="7749" spans="1:22" x14ac:dyDescent="0.3">
      <c r="A7749" s="1">
        <v>46345.791666666657</v>
      </c>
      <c r="B7749" s="2">
        <v>70.268667310279753</v>
      </c>
      <c r="C7749" s="2">
        <v>7.435983413934955</v>
      </c>
      <c r="D7749" s="2">
        <f t="shared" si="1452"/>
        <v>37.795153562226716</v>
      </c>
      <c r="E7749" s="2">
        <f t="shared" si="1453"/>
        <v>49.320578924314901</v>
      </c>
      <c r="F7749" s="2">
        <f t="shared" si="1461"/>
        <v>170</v>
      </c>
      <c r="G7749" s="2">
        <f t="shared" si="1462"/>
        <v>170</v>
      </c>
      <c r="H7749" s="2">
        <f>MIN(Inputs!$B$2, (Inputs!$B$14 - F7749)/Inputs!$B$15)</f>
        <v>170</v>
      </c>
      <c r="I7749" s="2">
        <f>MAX(MIN(Inputs!$B$2, F7749*Inputs!$B$16, Inputs!$B$14*Inputs!$B$4 - G7749), 0)</f>
        <v>170</v>
      </c>
      <c r="J7749" s="2">
        <f>MAX(MIN(Inputs!$B$2, F7749*Inputs!$B$16, (Inputs!$B$14-F7749)/Inputs!$B$15)*Inputs!$B$9, 0)</f>
        <v>136</v>
      </c>
      <c r="K7749" s="2">
        <f>MAX(E7749*Inputs!$B$5 - B7749 - Inputs!$B$8, 0) * H7749</f>
        <v>0</v>
      </c>
      <c r="L7749" s="2">
        <f>IF(B7749 &gt;= D7749*Inputs!$B$10, MAX(B7749 - E7749/Inputs!$B$5 - Inputs!$B$8, 0) * I7749, 0)</f>
        <v>0</v>
      </c>
      <c r="M7749" s="2">
        <f t="shared" si="1454"/>
        <v>1011.2937442951538</v>
      </c>
      <c r="N7749" s="3" t="str">
        <f t="shared" si="1455"/>
        <v>Reg</v>
      </c>
      <c r="O7749" s="3" t="str">
        <f t="shared" si="1463"/>
        <v>Discharge</v>
      </c>
      <c r="P7749" s="2">
        <f t="shared" si="1456"/>
        <v>0</v>
      </c>
      <c r="Q7749" s="2">
        <f t="shared" si="1457"/>
        <v>170</v>
      </c>
      <c r="R7749" s="2">
        <f t="shared" si="1458"/>
        <v>0</v>
      </c>
      <c r="S7749" s="2">
        <f t="shared" si="1459"/>
        <v>11945.673442747559</v>
      </c>
      <c r="T7749" s="2">
        <f t="shared" si="1460"/>
        <v>0</v>
      </c>
      <c r="U7749" s="2">
        <f>IF(O7749="Reg", R7749 * Inputs!$B$7, 0)</f>
        <v>0</v>
      </c>
      <c r="V7749" s="2">
        <f>MAX(F7749 + P7749*Inputs!$B$15 - (Q7749/Inputs!$B$16) - U7749, 0)</f>
        <v>0</v>
      </c>
    </row>
    <row r="7750" spans="1:22" x14ac:dyDescent="0.3">
      <c r="A7750" s="1">
        <v>46345.833333333343</v>
      </c>
      <c r="B7750" s="2">
        <v>65.836638558556402</v>
      </c>
      <c r="C7750" s="2">
        <v>13.556871278503429</v>
      </c>
      <c r="D7750" s="2">
        <f t="shared" si="1452"/>
        <v>37.795153562226716</v>
      </c>
      <c r="E7750" s="2">
        <f t="shared" si="1453"/>
        <v>40.37064298209652</v>
      </c>
      <c r="F7750" s="2">
        <f t="shared" si="1461"/>
        <v>0</v>
      </c>
      <c r="G7750" s="2">
        <f t="shared" si="1462"/>
        <v>340</v>
      </c>
      <c r="H7750" s="2">
        <f>MIN(Inputs!$B$2, (Inputs!$B$14 - F7750)/Inputs!$B$15)</f>
        <v>170</v>
      </c>
      <c r="I7750" s="2">
        <f>MAX(MIN(Inputs!$B$2, F7750*Inputs!$B$16, Inputs!$B$14*Inputs!$B$4 - G7750), 0)</f>
        <v>0</v>
      </c>
      <c r="J7750" s="2">
        <f>MAX(MIN(Inputs!$B$2, F7750*Inputs!$B$16, (Inputs!$B$14-F7750)/Inputs!$B$15)*Inputs!$B$9, 0)</f>
        <v>0</v>
      </c>
      <c r="K7750" s="2">
        <f>MAX(E7750*Inputs!$B$5 - B7750 - Inputs!$B$8, 0) * H7750</f>
        <v>0</v>
      </c>
      <c r="L7750" s="2">
        <f>IF(B7750 &gt;= D7750*Inputs!$B$10, MAX(B7750 - E7750/Inputs!$B$5 - Inputs!$B$8, 0) * I7750, 0)</f>
        <v>0</v>
      </c>
      <c r="M7750" s="2">
        <f t="shared" si="1454"/>
        <v>0</v>
      </c>
      <c r="N7750" s="3" t="str">
        <f t="shared" si="1455"/>
        <v>Idle</v>
      </c>
      <c r="O7750" s="3" t="str">
        <f t="shared" si="1463"/>
        <v>Idle</v>
      </c>
      <c r="P7750" s="2">
        <f t="shared" si="1456"/>
        <v>0</v>
      </c>
      <c r="Q7750" s="2">
        <f t="shared" si="1457"/>
        <v>0</v>
      </c>
      <c r="R7750" s="2">
        <f t="shared" si="1458"/>
        <v>0</v>
      </c>
      <c r="S7750" s="2">
        <f t="shared" si="1459"/>
        <v>0</v>
      </c>
      <c r="T7750" s="2">
        <f t="shared" si="1460"/>
        <v>0</v>
      </c>
      <c r="U7750" s="2">
        <f>IF(O7750="Reg", R7750 * Inputs!$B$7, 0)</f>
        <v>0</v>
      </c>
      <c r="V7750" s="2">
        <f>MAX(F7750 + P7750*Inputs!$B$15 - (Q7750/Inputs!$B$16) - U7750, 0)</f>
        <v>0</v>
      </c>
    </row>
    <row r="7751" spans="1:22" x14ac:dyDescent="0.3">
      <c r="A7751" s="1">
        <v>46345.875</v>
      </c>
      <c r="B7751" s="2">
        <v>52.379283189204124</v>
      </c>
      <c r="C7751" s="2">
        <v>4.7381006325305988</v>
      </c>
      <c r="D7751" s="2">
        <f t="shared" si="1452"/>
        <v>37.795153562226716</v>
      </c>
      <c r="E7751" s="2">
        <f t="shared" si="1453"/>
        <v>31.803880880718481</v>
      </c>
      <c r="F7751" s="2">
        <f t="shared" si="1461"/>
        <v>0</v>
      </c>
      <c r="G7751" s="2">
        <f t="shared" si="1462"/>
        <v>340</v>
      </c>
      <c r="H7751" s="2">
        <f>MIN(Inputs!$B$2, (Inputs!$B$14 - F7751)/Inputs!$B$15)</f>
        <v>170</v>
      </c>
      <c r="I7751" s="2">
        <f>MAX(MIN(Inputs!$B$2, F7751*Inputs!$B$16, Inputs!$B$14*Inputs!$B$4 - G7751), 0)</f>
        <v>0</v>
      </c>
      <c r="J7751" s="2">
        <f>MAX(MIN(Inputs!$B$2, F7751*Inputs!$B$16, (Inputs!$B$14-F7751)/Inputs!$B$15)*Inputs!$B$9, 0)</f>
        <v>0</v>
      </c>
      <c r="K7751" s="2">
        <f>MAX(E7751*Inputs!$B$5 - B7751 - Inputs!$B$8, 0) * H7751</f>
        <v>0</v>
      </c>
      <c r="L7751" s="2">
        <f>IF(B7751 &gt;= D7751*Inputs!$B$10, MAX(B7751 - E7751/Inputs!$B$5 - Inputs!$B$8, 0) * I7751, 0)</f>
        <v>0</v>
      </c>
      <c r="M7751" s="2">
        <f t="shared" si="1454"/>
        <v>0</v>
      </c>
      <c r="N7751" s="3" t="str">
        <f t="shared" si="1455"/>
        <v>Idle</v>
      </c>
      <c r="O7751" s="3" t="str">
        <f t="shared" si="1463"/>
        <v>Idle</v>
      </c>
      <c r="P7751" s="2">
        <f t="shared" si="1456"/>
        <v>0</v>
      </c>
      <c r="Q7751" s="2">
        <f t="shared" si="1457"/>
        <v>0</v>
      </c>
      <c r="R7751" s="2">
        <f t="shared" si="1458"/>
        <v>0</v>
      </c>
      <c r="S7751" s="2">
        <f t="shared" si="1459"/>
        <v>0</v>
      </c>
      <c r="T7751" s="2">
        <f t="shared" si="1460"/>
        <v>0</v>
      </c>
      <c r="U7751" s="2">
        <f>IF(O7751="Reg", R7751 * Inputs!$B$7, 0)</f>
        <v>0</v>
      </c>
      <c r="V7751" s="2">
        <f>MAX(F7751 + P7751*Inputs!$B$15 - (Q7751/Inputs!$B$16) - U7751, 0)</f>
        <v>0</v>
      </c>
    </row>
    <row r="7752" spans="1:22" x14ac:dyDescent="0.3">
      <c r="A7752" s="1">
        <v>46345.916666666657</v>
      </c>
      <c r="B7752" s="2">
        <v>43.916721766354343</v>
      </c>
      <c r="C7752" s="2">
        <v>1.6736605636570081</v>
      </c>
      <c r="D7752" s="2">
        <f t="shared" si="1452"/>
        <v>37.795153562226716</v>
      </c>
      <c r="E7752" s="2">
        <f t="shared" si="1453"/>
        <v>24.417414228552236</v>
      </c>
      <c r="F7752" s="2">
        <f t="shared" si="1461"/>
        <v>0</v>
      </c>
      <c r="G7752" s="2">
        <f t="shared" si="1462"/>
        <v>340</v>
      </c>
      <c r="H7752" s="2">
        <f>MIN(Inputs!$B$2, (Inputs!$B$14 - F7752)/Inputs!$B$15)</f>
        <v>170</v>
      </c>
      <c r="I7752" s="2">
        <f>MAX(MIN(Inputs!$B$2, F7752*Inputs!$B$16, Inputs!$B$14*Inputs!$B$4 - G7752), 0)</f>
        <v>0</v>
      </c>
      <c r="J7752" s="2">
        <f>MAX(MIN(Inputs!$B$2, F7752*Inputs!$B$16, (Inputs!$B$14-F7752)/Inputs!$B$15)*Inputs!$B$9, 0)</f>
        <v>0</v>
      </c>
      <c r="K7752" s="2">
        <f>MAX(E7752*Inputs!$B$5 - B7752 - Inputs!$B$8, 0) * H7752</f>
        <v>0</v>
      </c>
      <c r="L7752" s="2">
        <f>IF(B7752 &gt;= D7752*Inputs!$B$10, MAX(B7752 - E7752/Inputs!$B$5 - Inputs!$B$8, 0) * I7752, 0)</f>
        <v>0</v>
      </c>
      <c r="M7752" s="2">
        <f t="shared" si="1454"/>
        <v>0</v>
      </c>
      <c r="N7752" s="3" t="str">
        <f t="shared" si="1455"/>
        <v>Idle</v>
      </c>
      <c r="O7752" s="3" t="str">
        <f t="shared" si="1463"/>
        <v>Idle</v>
      </c>
      <c r="P7752" s="2">
        <f t="shared" si="1456"/>
        <v>0</v>
      </c>
      <c r="Q7752" s="2">
        <f t="shared" si="1457"/>
        <v>0</v>
      </c>
      <c r="R7752" s="2">
        <f t="shared" si="1458"/>
        <v>0</v>
      </c>
      <c r="S7752" s="2">
        <f t="shared" si="1459"/>
        <v>0</v>
      </c>
      <c r="T7752" s="2">
        <f t="shared" si="1460"/>
        <v>0</v>
      </c>
      <c r="U7752" s="2">
        <f>IF(O7752="Reg", R7752 * Inputs!$B$7, 0)</f>
        <v>0</v>
      </c>
      <c r="V7752" s="2">
        <f>MAX(F7752 + P7752*Inputs!$B$15 - (Q7752/Inputs!$B$16) - U7752, 0)</f>
        <v>0</v>
      </c>
    </row>
    <row r="7753" spans="1:22" x14ac:dyDescent="0.3">
      <c r="A7753" s="1">
        <v>46345.958333333343</v>
      </c>
      <c r="B7753" s="2">
        <v>39.099304510195211</v>
      </c>
      <c r="C7753" s="2">
        <v>2.929587715450138</v>
      </c>
      <c r="D7753" s="2">
        <f t="shared" si="1452"/>
        <v>37.795153562226716</v>
      </c>
      <c r="E7753" s="2">
        <f t="shared" si="1453"/>
        <v>17.097960600826507</v>
      </c>
      <c r="F7753" s="2">
        <f t="shared" si="1461"/>
        <v>0</v>
      </c>
      <c r="G7753" s="2">
        <f t="shared" si="1462"/>
        <v>340</v>
      </c>
      <c r="H7753" s="2">
        <f>MIN(Inputs!$B$2, (Inputs!$B$14 - F7753)/Inputs!$B$15)</f>
        <v>170</v>
      </c>
      <c r="I7753" s="2">
        <f>MAX(MIN(Inputs!$B$2, F7753*Inputs!$B$16, Inputs!$B$14*Inputs!$B$4 - G7753), 0)</f>
        <v>0</v>
      </c>
      <c r="J7753" s="2">
        <f>MAX(MIN(Inputs!$B$2, F7753*Inputs!$B$16, (Inputs!$B$14-F7753)/Inputs!$B$15)*Inputs!$B$9, 0)</f>
        <v>0</v>
      </c>
      <c r="K7753" s="2">
        <f>MAX(E7753*Inputs!$B$5 - B7753 - Inputs!$B$8, 0) * H7753</f>
        <v>0</v>
      </c>
      <c r="L7753" s="2">
        <f>IF(B7753 &gt;= D7753*Inputs!$B$10, MAX(B7753 - E7753/Inputs!$B$5 - Inputs!$B$8, 0) * I7753, 0)</f>
        <v>0</v>
      </c>
      <c r="M7753" s="2">
        <f t="shared" si="1454"/>
        <v>0</v>
      </c>
      <c r="N7753" s="3" t="str">
        <f t="shared" si="1455"/>
        <v>Idle</v>
      </c>
      <c r="O7753" s="3" t="str">
        <f t="shared" si="1463"/>
        <v>Idle</v>
      </c>
      <c r="P7753" s="2">
        <f t="shared" si="1456"/>
        <v>0</v>
      </c>
      <c r="Q7753" s="2">
        <f t="shared" si="1457"/>
        <v>0</v>
      </c>
      <c r="R7753" s="2">
        <f t="shared" si="1458"/>
        <v>0</v>
      </c>
      <c r="S7753" s="2">
        <f t="shared" si="1459"/>
        <v>0</v>
      </c>
      <c r="T7753" s="2">
        <f t="shared" si="1460"/>
        <v>0</v>
      </c>
      <c r="U7753" s="2">
        <f>IF(O7753="Reg", R7753 * Inputs!$B$7, 0)</f>
        <v>0</v>
      </c>
      <c r="V7753" s="2">
        <f>MAX(F7753 + P7753*Inputs!$B$15 - (Q7753/Inputs!$B$16) - U7753, 0)</f>
        <v>0</v>
      </c>
    </row>
    <row r="7754" spans="1:22" x14ac:dyDescent="0.3">
      <c r="A7754" s="1">
        <v>46346</v>
      </c>
      <c r="B7754" s="2">
        <v>24.422858211299559</v>
      </c>
      <c r="C7754" s="2">
        <v>17.523140847034391</v>
      </c>
      <c r="D7754" s="2">
        <f t="shared" si="1452"/>
        <v>32.346457384669641</v>
      </c>
      <c r="E7754" s="2">
        <f t="shared" si="1453"/>
        <v>10.581409849127306</v>
      </c>
      <c r="F7754" s="2">
        <f t="shared" si="1461"/>
        <v>0</v>
      </c>
      <c r="G7754" s="2">
        <f t="shared" si="1462"/>
        <v>0</v>
      </c>
      <c r="H7754" s="2">
        <f>MIN(Inputs!$B$2, (Inputs!$B$14 - F7754)/Inputs!$B$15)</f>
        <v>170</v>
      </c>
      <c r="I7754" s="2">
        <f>MAX(MIN(Inputs!$B$2, F7754*Inputs!$B$16, Inputs!$B$14*Inputs!$B$4 - G7754), 0)</f>
        <v>0</v>
      </c>
      <c r="J7754" s="2">
        <f>MAX(MIN(Inputs!$B$2, F7754*Inputs!$B$16, (Inputs!$B$14-F7754)/Inputs!$B$15)*Inputs!$B$9, 0)</f>
        <v>0</v>
      </c>
      <c r="K7754" s="2">
        <f>MAX(E7754*Inputs!$B$5 - B7754 - Inputs!$B$8, 0) * H7754</f>
        <v>0</v>
      </c>
      <c r="L7754" s="2">
        <f>IF(B7754 &gt;= D7754*Inputs!$B$10, MAX(B7754 - E7754/Inputs!$B$5 - Inputs!$B$8, 0) * I7754, 0)</f>
        <v>0</v>
      </c>
      <c r="M7754" s="2">
        <f t="shared" si="1454"/>
        <v>0</v>
      </c>
      <c r="N7754" s="3" t="str">
        <f t="shared" si="1455"/>
        <v>Idle</v>
      </c>
      <c r="O7754" s="3" t="str">
        <f t="shared" si="1463"/>
        <v>Idle</v>
      </c>
      <c r="P7754" s="2">
        <f t="shared" si="1456"/>
        <v>0</v>
      </c>
      <c r="Q7754" s="2">
        <f t="shared" si="1457"/>
        <v>0</v>
      </c>
      <c r="R7754" s="2">
        <f t="shared" si="1458"/>
        <v>0</v>
      </c>
      <c r="S7754" s="2">
        <f t="shared" si="1459"/>
        <v>0</v>
      </c>
      <c r="T7754" s="2">
        <f t="shared" si="1460"/>
        <v>0</v>
      </c>
      <c r="U7754" s="2">
        <f>IF(O7754="Reg", R7754 * Inputs!$B$7, 0)</f>
        <v>0</v>
      </c>
      <c r="V7754" s="2">
        <f>MAX(F7754 + P7754*Inputs!$B$15 - (Q7754/Inputs!$B$16) - U7754, 0)</f>
        <v>0</v>
      </c>
    </row>
    <row r="7755" spans="1:22" x14ac:dyDescent="0.3">
      <c r="A7755" s="1">
        <v>46346.041666666657</v>
      </c>
      <c r="B7755" s="2">
        <v>16.56905165696946</v>
      </c>
      <c r="C7755" s="2">
        <v>6.5081658271798766</v>
      </c>
      <c r="D7755" s="2">
        <f t="shared" si="1452"/>
        <v>32.346457384669641</v>
      </c>
      <c r="E7755" s="2">
        <f t="shared" si="1453"/>
        <v>6.5109334805773811</v>
      </c>
      <c r="F7755" s="2">
        <f t="shared" si="1461"/>
        <v>0</v>
      </c>
      <c r="G7755" s="2">
        <f t="shared" si="1462"/>
        <v>0</v>
      </c>
      <c r="H7755" s="2">
        <f>MIN(Inputs!$B$2, (Inputs!$B$14 - F7755)/Inputs!$B$15)</f>
        <v>170</v>
      </c>
      <c r="I7755" s="2">
        <f>MAX(MIN(Inputs!$B$2, F7755*Inputs!$B$16, Inputs!$B$14*Inputs!$B$4 - G7755), 0)</f>
        <v>0</v>
      </c>
      <c r="J7755" s="2">
        <f>MAX(MIN(Inputs!$B$2, F7755*Inputs!$B$16, (Inputs!$B$14-F7755)/Inputs!$B$15)*Inputs!$B$9, 0)</f>
        <v>0</v>
      </c>
      <c r="K7755" s="2">
        <f>MAX(E7755*Inputs!$B$5 - B7755 - Inputs!$B$8, 0) * H7755</f>
        <v>0</v>
      </c>
      <c r="L7755" s="2">
        <f>IF(B7755 &gt;= D7755*Inputs!$B$10, MAX(B7755 - E7755/Inputs!$B$5 - Inputs!$B$8, 0) * I7755, 0)</f>
        <v>0</v>
      </c>
      <c r="M7755" s="2">
        <f t="shared" si="1454"/>
        <v>0</v>
      </c>
      <c r="N7755" s="3" t="str">
        <f t="shared" si="1455"/>
        <v>Idle</v>
      </c>
      <c r="O7755" s="3" t="str">
        <f t="shared" si="1463"/>
        <v>Idle</v>
      </c>
      <c r="P7755" s="2">
        <f t="shared" si="1456"/>
        <v>0</v>
      </c>
      <c r="Q7755" s="2">
        <f t="shared" si="1457"/>
        <v>0</v>
      </c>
      <c r="R7755" s="2">
        <f t="shared" si="1458"/>
        <v>0</v>
      </c>
      <c r="S7755" s="2">
        <f t="shared" si="1459"/>
        <v>0</v>
      </c>
      <c r="T7755" s="2">
        <f t="shared" si="1460"/>
        <v>0</v>
      </c>
      <c r="U7755" s="2">
        <f>IF(O7755="Reg", R7755 * Inputs!$B$7, 0)</f>
        <v>0</v>
      </c>
      <c r="V7755" s="2">
        <f>MAX(F7755 + P7755*Inputs!$B$15 - (Q7755/Inputs!$B$16) - U7755, 0)</f>
        <v>0</v>
      </c>
    </row>
    <row r="7756" spans="1:22" x14ac:dyDescent="0.3">
      <c r="A7756" s="1">
        <v>46346.083333333343</v>
      </c>
      <c r="B7756" s="2">
        <v>14.436065950288199</v>
      </c>
      <c r="C7756" s="2">
        <v>10.04383256485262</v>
      </c>
      <c r="D7756" s="2">
        <f t="shared" si="1452"/>
        <v>32.346457384669641</v>
      </c>
      <c r="E7756" s="2">
        <f t="shared" si="1453"/>
        <v>4.3921617336271259</v>
      </c>
      <c r="F7756" s="2">
        <f t="shared" si="1461"/>
        <v>0</v>
      </c>
      <c r="G7756" s="2">
        <f t="shared" si="1462"/>
        <v>0</v>
      </c>
      <c r="H7756" s="2">
        <f>MIN(Inputs!$B$2, (Inputs!$B$14 - F7756)/Inputs!$B$15)</f>
        <v>170</v>
      </c>
      <c r="I7756" s="2">
        <f>MAX(MIN(Inputs!$B$2, F7756*Inputs!$B$16, Inputs!$B$14*Inputs!$B$4 - G7756), 0)</f>
        <v>0</v>
      </c>
      <c r="J7756" s="2">
        <f>MAX(MIN(Inputs!$B$2, F7756*Inputs!$B$16, (Inputs!$B$14-F7756)/Inputs!$B$15)*Inputs!$B$9, 0)</f>
        <v>0</v>
      </c>
      <c r="K7756" s="2">
        <f>MAX(E7756*Inputs!$B$5 - B7756 - Inputs!$B$8, 0) * H7756</f>
        <v>0</v>
      </c>
      <c r="L7756" s="2">
        <f>IF(B7756 &gt;= D7756*Inputs!$B$10, MAX(B7756 - E7756/Inputs!$B$5 - Inputs!$B$8, 0) * I7756, 0)</f>
        <v>0</v>
      </c>
      <c r="M7756" s="2">
        <f t="shared" si="1454"/>
        <v>0</v>
      </c>
      <c r="N7756" s="3" t="str">
        <f t="shared" si="1455"/>
        <v>Idle</v>
      </c>
      <c r="O7756" s="3" t="str">
        <f t="shared" si="1463"/>
        <v>Idle</v>
      </c>
      <c r="P7756" s="2">
        <f t="shared" si="1456"/>
        <v>0</v>
      </c>
      <c r="Q7756" s="2">
        <f t="shared" si="1457"/>
        <v>0</v>
      </c>
      <c r="R7756" s="2">
        <f t="shared" si="1458"/>
        <v>0</v>
      </c>
      <c r="S7756" s="2">
        <f t="shared" si="1459"/>
        <v>0</v>
      </c>
      <c r="T7756" s="2">
        <f t="shared" si="1460"/>
        <v>0</v>
      </c>
      <c r="U7756" s="2">
        <f>IF(O7756="Reg", R7756 * Inputs!$B$7, 0)</f>
        <v>0</v>
      </c>
      <c r="V7756" s="2">
        <f>MAX(F7756 + P7756*Inputs!$B$15 - (Q7756/Inputs!$B$16) - U7756, 0)</f>
        <v>0</v>
      </c>
    </row>
    <row r="7757" spans="1:22" x14ac:dyDescent="0.3">
      <c r="A7757" s="1">
        <v>46346.125</v>
      </c>
      <c r="B7757" s="2">
        <v>8.0604832762066252</v>
      </c>
      <c r="C7757" s="2">
        <v>6.3411719453041124</v>
      </c>
      <c r="D7757" s="2">
        <f t="shared" si="1452"/>
        <v>32.346457384669641</v>
      </c>
      <c r="E7757" s="2">
        <f t="shared" si="1453"/>
        <v>1.9861507419124258</v>
      </c>
      <c r="F7757" s="2">
        <f t="shared" si="1461"/>
        <v>0</v>
      </c>
      <c r="G7757" s="2">
        <f t="shared" si="1462"/>
        <v>0</v>
      </c>
      <c r="H7757" s="2">
        <f>MIN(Inputs!$B$2, (Inputs!$B$14 - F7757)/Inputs!$B$15)</f>
        <v>170</v>
      </c>
      <c r="I7757" s="2">
        <f>MAX(MIN(Inputs!$B$2, F7757*Inputs!$B$16, Inputs!$B$14*Inputs!$B$4 - G7757), 0)</f>
        <v>0</v>
      </c>
      <c r="J7757" s="2">
        <f>MAX(MIN(Inputs!$B$2, F7757*Inputs!$B$16, (Inputs!$B$14-F7757)/Inputs!$B$15)*Inputs!$B$9, 0)</f>
        <v>0</v>
      </c>
      <c r="K7757" s="2">
        <f>MAX(E7757*Inputs!$B$5 - B7757 - Inputs!$B$8, 0) * H7757</f>
        <v>0</v>
      </c>
      <c r="L7757" s="2">
        <f>IF(B7757 &gt;= D7757*Inputs!$B$10, MAX(B7757 - E7757/Inputs!$B$5 - Inputs!$B$8, 0) * I7757, 0)</f>
        <v>0</v>
      </c>
      <c r="M7757" s="2">
        <f t="shared" si="1454"/>
        <v>0</v>
      </c>
      <c r="N7757" s="3" t="str">
        <f t="shared" si="1455"/>
        <v>Idle</v>
      </c>
      <c r="O7757" s="3" t="str">
        <f t="shared" si="1463"/>
        <v>Idle</v>
      </c>
      <c r="P7757" s="2">
        <f t="shared" si="1456"/>
        <v>0</v>
      </c>
      <c r="Q7757" s="2">
        <f t="shared" si="1457"/>
        <v>0</v>
      </c>
      <c r="R7757" s="2">
        <f t="shared" si="1458"/>
        <v>0</v>
      </c>
      <c r="S7757" s="2">
        <f t="shared" si="1459"/>
        <v>0</v>
      </c>
      <c r="T7757" s="2">
        <f t="shared" si="1460"/>
        <v>0</v>
      </c>
      <c r="U7757" s="2">
        <f>IF(O7757="Reg", R7757 * Inputs!$B$7, 0)</f>
        <v>0</v>
      </c>
      <c r="V7757" s="2">
        <f>MAX(F7757 + P7757*Inputs!$B$15 - (Q7757/Inputs!$B$16) - U7757, 0)</f>
        <v>0</v>
      </c>
    </row>
    <row r="7758" spans="1:22" x14ac:dyDescent="0.3">
      <c r="A7758" s="1">
        <v>46346.166666666657</v>
      </c>
      <c r="B7758" s="2">
        <v>0</v>
      </c>
      <c r="C7758" s="2">
        <v>8.7888949883804255</v>
      </c>
      <c r="D7758" s="2">
        <f t="shared" si="1452"/>
        <v>32.346457384669641</v>
      </c>
      <c r="E7758" s="2">
        <f t="shared" si="1453"/>
        <v>0.6427368625446549</v>
      </c>
      <c r="F7758" s="2">
        <f t="shared" si="1461"/>
        <v>0</v>
      </c>
      <c r="G7758" s="2">
        <f t="shared" si="1462"/>
        <v>0</v>
      </c>
      <c r="H7758" s="2">
        <f>MIN(Inputs!$B$2, (Inputs!$B$14 - F7758)/Inputs!$B$15)</f>
        <v>170</v>
      </c>
      <c r="I7758" s="2">
        <f>MAX(MIN(Inputs!$B$2, F7758*Inputs!$B$16, Inputs!$B$14*Inputs!$B$4 - G7758), 0)</f>
        <v>0</v>
      </c>
      <c r="J7758" s="2">
        <f>MAX(MIN(Inputs!$B$2, F7758*Inputs!$B$16, (Inputs!$B$14-F7758)/Inputs!$B$15)*Inputs!$B$9, 0)</f>
        <v>0</v>
      </c>
      <c r="K7758" s="2">
        <f>MAX(E7758*Inputs!$B$5 - B7758 - Inputs!$B$8, 0) * H7758</f>
        <v>0</v>
      </c>
      <c r="L7758" s="2">
        <f>IF(B7758 &gt;= D7758*Inputs!$B$10, MAX(B7758 - E7758/Inputs!$B$5 - Inputs!$B$8, 0) * I7758, 0)</f>
        <v>0</v>
      </c>
      <c r="M7758" s="2">
        <f t="shared" si="1454"/>
        <v>0</v>
      </c>
      <c r="N7758" s="3" t="str">
        <f t="shared" si="1455"/>
        <v>Idle</v>
      </c>
      <c r="O7758" s="3" t="str">
        <f t="shared" si="1463"/>
        <v>Idle</v>
      </c>
      <c r="P7758" s="2">
        <f t="shared" si="1456"/>
        <v>0</v>
      </c>
      <c r="Q7758" s="2">
        <f t="shared" si="1457"/>
        <v>0</v>
      </c>
      <c r="R7758" s="2">
        <f t="shared" si="1458"/>
        <v>0</v>
      </c>
      <c r="S7758" s="2">
        <f t="shared" si="1459"/>
        <v>0</v>
      </c>
      <c r="T7758" s="2">
        <f t="shared" si="1460"/>
        <v>0</v>
      </c>
      <c r="U7758" s="2">
        <f>IF(O7758="Reg", R7758 * Inputs!$B$7, 0)</f>
        <v>0</v>
      </c>
      <c r="V7758" s="2">
        <f>MAX(F7758 + P7758*Inputs!$B$15 - (Q7758/Inputs!$B$16) - U7758, 0)</f>
        <v>0</v>
      </c>
    </row>
    <row r="7759" spans="1:22" x14ac:dyDescent="0.3">
      <c r="A7759" s="1">
        <v>46346.208333333343</v>
      </c>
      <c r="B7759" s="2">
        <v>0</v>
      </c>
      <c r="C7759" s="2">
        <v>8.657541060540602</v>
      </c>
      <c r="D7759" s="2">
        <f t="shared" si="1452"/>
        <v>32.346457384669641</v>
      </c>
      <c r="E7759" s="2">
        <f t="shared" si="1453"/>
        <v>2.7815289397434397</v>
      </c>
      <c r="F7759" s="2">
        <f t="shared" si="1461"/>
        <v>0</v>
      </c>
      <c r="G7759" s="2">
        <f t="shared" si="1462"/>
        <v>0</v>
      </c>
      <c r="H7759" s="2">
        <f>MIN(Inputs!$B$2, (Inputs!$B$14 - F7759)/Inputs!$B$15)</f>
        <v>170</v>
      </c>
      <c r="I7759" s="2">
        <f>MAX(MIN(Inputs!$B$2, F7759*Inputs!$B$16, Inputs!$B$14*Inputs!$B$4 - G7759), 0)</f>
        <v>0</v>
      </c>
      <c r="J7759" s="2">
        <f>MAX(MIN(Inputs!$B$2, F7759*Inputs!$B$16, (Inputs!$B$14-F7759)/Inputs!$B$15)*Inputs!$B$9, 0)</f>
        <v>0</v>
      </c>
      <c r="K7759" s="2">
        <f>MAX(E7759*Inputs!$B$5 - B7759 - Inputs!$B$8, 0) * H7759</f>
        <v>0</v>
      </c>
      <c r="L7759" s="2">
        <f>IF(B7759 &gt;= D7759*Inputs!$B$10, MAX(B7759 - E7759/Inputs!$B$5 - Inputs!$B$8, 0) * I7759, 0)</f>
        <v>0</v>
      </c>
      <c r="M7759" s="2">
        <f t="shared" si="1454"/>
        <v>0</v>
      </c>
      <c r="N7759" s="3" t="str">
        <f t="shared" si="1455"/>
        <v>Idle</v>
      </c>
      <c r="O7759" s="3" t="str">
        <f t="shared" si="1463"/>
        <v>Idle</v>
      </c>
      <c r="P7759" s="2">
        <f t="shared" si="1456"/>
        <v>0</v>
      </c>
      <c r="Q7759" s="2">
        <f t="shared" si="1457"/>
        <v>0</v>
      </c>
      <c r="R7759" s="2">
        <f t="shared" si="1458"/>
        <v>0</v>
      </c>
      <c r="S7759" s="2">
        <f t="shared" si="1459"/>
        <v>0</v>
      </c>
      <c r="T7759" s="2">
        <f t="shared" si="1460"/>
        <v>0</v>
      </c>
      <c r="U7759" s="2">
        <f>IF(O7759="Reg", R7759 * Inputs!$B$7, 0)</f>
        <v>0</v>
      </c>
      <c r="V7759" s="2">
        <f>MAX(F7759 + P7759*Inputs!$B$15 - (Q7759/Inputs!$B$16) - U7759, 0)</f>
        <v>0</v>
      </c>
    </row>
    <row r="7760" spans="1:22" x14ac:dyDescent="0.3">
      <c r="A7760" s="1">
        <v>46346.25</v>
      </c>
      <c r="B7760" s="2">
        <v>0</v>
      </c>
      <c r="C7760" s="2">
        <v>10.540425088320159</v>
      </c>
      <c r="D7760" s="2">
        <f t="shared" si="1452"/>
        <v>32.346457384669641</v>
      </c>
      <c r="E7760" s="2">
        <f t="shared" si="1453"/>
        <v>7.1666741209185894</v>
      </c>
      <c r="F7760" s="2">
        <f t="shared" si="1461"/>
        <v>0</v>
      </c>
      <c r="G7760" s="2">
        <f t="shared" si="1462"/>
        <v>0</v>
      </c>
      <c r="H7760" s="2">
        <f>MIN(Inputs!$B$2, (Inputs!$B$14 - F7760)/Inputs!$B$15)</f>
        <v>170</v>
      </c>
      <c r="I7760" s="2">
        <f>MAX(MIN(Inputs!$B$2, F7760*Inputs!$B$16, Inputs!$B$14*Inputs!$B$4 - G7760), 0)</f>
        <v>0</v>
      </c>
      <c r="J7760" s="2">
        <f>MAX(MIN(Inputs!$B$2, F7760*Inputs!$B$16, (Inputs!$B$14-F7760)/Inputs!$B$15)*Inputs!$B$9, 0)</f>
        <v>0</v>
      </c>
      <c r="K7760" s="2">
        <f>MAX(E7760*Inputs!$B$5 - B7760 - Inputs!$B$8, 0) * H7760</f>
        <v>0</v>
      </c>
      <c r="L7760" s="2">
        <f>IF(B7760 &gt;= D7760*Inputs!$B$10, MAX(B7760 - E7760/Inputs!$B$5 - Inputs!$B$8, 0) * I7760, 0)</f>
        <v>0</v>
      </c>
      <c r="M7760" s="2">
        <f t="shared" si="1454"/>
        <v>0</v>
      </c>
      <c r="N7760" s="3" t="str">
        <f t="shared" si="1455"/>
        <v>Idle</v>
      </c>
      <c r="O7760" s="3" t="str">
        <f t="shared" si="1463"/>
        <v>Idle</v>
      </c>
      <c r="P7760" s="2">
        <f t="shared" si="1456"/>
        <v>0</v>
      </c>
      <c r="Q7760" s="2">
        <f t="shared" si="1457"/>
        <v>0</v>
      </c>
      <c r="R7760" s="2">
        <f t="shared" si="1458"/>
        <v>0</v>
      </c>
      <c r="S7760" s="2">
        <f t="shared" si="1459"/>
        <v>0</v>
      </c>
      <c r="T7760" s="2">
        <f t="shared" si="1460"/>
        <v>0</v>
      </c>
      <c r="U7760" s="2">
        <f>IF(O7760="Reg", R7760 * Inputs!$B$7, 0)</f>
        <v>0</v>
      </c>
      <c r="V7760" s="2">
        <f>MAX(F7760 + P7760*Inputs!$B$15 - (Q7760/Inputs!$B$16) - U7760, 0)</f>
        <v>0</v>
      </c>
    </row>
    <row r="7761" spans="1:22" x14ac:dyDescent="0.3">
      <c r="A7761" s="1">
        <v>46346.291666666657</v>
      </c>
      <c r="B7761" s="2">
        <v>3.8564211752679292</v>
      </c>
      <c r="C7761" s="2">
        <v>8.9818669442840662</v>
      </c>
      <c r="D7761" s="2">
        <f t="shared" si="1452"/>
        <v>32.346457384669641</v>
      </c>
      <c r="E7761" s="2">
        <f t="shared" si="1453"/>
        <v>11.032282443098046</v>
      </c>
      <c r="F7761" s="2">
        <f t="shared" si="1461"/>
        <v>0</v>
      </c>
      <c r="G7761" s="2">
        <f t="shared" si="1462"/>
        <v>0</v>
      </c>
      <c r="H7761" s="2">
        <f>MIN(Inputs!$B$2, (Inputs!$B$14 - F7761)/Inputs!$B$15)</f>
        <v>170</v>
      </c>
      <c r="I7761" s="2">
        <f>MAX(MIN(Inputs!$B$2, F7761*Inputs!$B$16, Inputs!$B$14*Inputs!$B$4 - G7761), 0)</f>
        <v>0</v>
      </c>
      <c r="J7761" s="2">
        <f>MAX(MIN(Inputs!$B$2, F7761*Inputs!$B$16, (Inputs!$B$14-F7761)/Inputs!$B$15)*Inputs!$B$9, 0)</f>
        <v>0</v>
      </c>
      <c r="K7761" s="2">
        <f>MAX(E7761*Inputs!$B$5 - B7761 - Inputs!$B$8, 0) * H7761</f>
        <v>0</v>
      </c>
      <c r="L7761" s="2">
        <f>IF(B7761 &gt;= D7761*Inputs!$B$10, MAX(B7761 - E7761/Inputs!$B$5 - Inputs!$B$8, 0) * I7761, 0)</f>
        <v>0</v>
      </c>
      <c r="M7761" s="2">
        <f t="shared" si="1454"/>
        <v>0</v>
      </c>
      <c r="N7761" s="3" t="str">
        <f t="shared" si="1455"/>
        <v>Idle</v>
      </c>
      <c r="O7761" s="3" t="str">
        <f t="shared" si="1463"/>
        <v>Idle</v>
      </c>
      <c r="P7761" s="2">
        <f t="shared" si="1456"/>
        <v>0</v>
      </c>
      <c r="Q7761" s="2">
        <f t="shared" si="1457"/>
        <v>0</v>
      </c>
      <c r="R7761" s="2">
        <f t="shared" si="1458"/>
        <v>0</v>
      </c>
      <c r="S7761" s="2">
        <f t="shared" si="1459"/>
        <v>0</v>
      </c>
      <c r="T7761" s="2">
        <f t="shared" si="1460"/>
        <v>0</v>
      </c>
      <c r="U7761" s="2">
        <f>IF(O7761="Reg", R7761 * Inputs!$B$7, 0)</f>
        <v>0</v>
      </c>
      <c r="V7761" s="2">
        <f>MAX(F7761 + P7761*Inputs!$B$15 - (Q7761/Inputs!$B$16) - U7761, 0)</f>
        <v>0</v>
      </c>
    </row>
    <row r="7762" spans="1:22" x14ac:dyDescent="0.3">
      <c r="A7762" s="1">
        <v>46346.333333333343</v>
      </c>
      <c r="B7762" s="2">
        <v>0</v>
      </c>
      <c r="C7762" s="2">
        <v>31.743664618227179</v>
      </c>
      <c r="D7762" s="2">
        <f t="shared" si="1452"/>
        <v>32.346457384669641</v>
      </c>
      <c r="E7762" s="2">
        <f t="shared" si="1453"/>
        <v>18.885757342799888</v>
      </c>
      <c r="F7762" s="2">
        <f t="shared" si="1461"/>
        <v>0</v>
      </c>
      <c r="G7762" s="2">
        <f t="shared" si="1462"/>
        <v>0</v>
      </c>
      <c r="H7762" s="2">
        <f>MIN(Inputs!$B$2, (Inputs!$B$14 - F7762)/Inputs!$B$15)</f>
        <v>170</v>
      </c>
      <c r="I7762" s="2">
        <f>MAX(MIN(Inputs!$B$2, F7762*Inputs!$B$16, Inputs!$B$14*Inputs!$B$4 - G7762), 0)</f>
        <v>0</v>
      </c>
      <c r="J7762" s="2">
        <f>MAX(MIN(Inputs!$B$2, F7762*Inputs!$B$16, (Inputs!$B$14-F7762)/Inputs!$B$15)*Inputs!$B$9, 0)</f>
        <v>0</v>
      </c>
      <c r="K7762" s="2">
        <f>MAX(E7762*Inputs!$B$5 - B7762 - Inputs!$B$8, 0) * H7762</f>
        <v>0</v>
      </c>
      <c r="L7762" s="2">
        <f>IF(B7762 &gt;= D7762*Inputs!$B$10, MAX(B7762 - E7762/Inputs!$B$5 - Inputs!$B$8, 0) * I7762, 0)</f>
        <v>0</v>
      </c>
      <c r="M7762" s="2">
        <f t="shared" si="1454"/>
        <v>0</v>
      </c>
      <c r="N7762" s="3" t="str">
        <f t="shared" si="1455"/>
        <v>Idle</v>
      </c>
      <c r="O7762" s="3" t="str">
        <f t="shared" si="1463"/>
        <v>Idle</v>
      </c>
      <c r="P7762" s="2">
        <f t="shared" si="1456"/>
        <v>0</v>
      </c>
      <c r="Q7762" s="2">
        <f t="shared" si="1457"/>
        <v>0</v>
      </c>
      <c r="R7762" s="2">
        <f t="shared" si="1458"/>
        <v>0</v>
      </c>
      <c r="S7762" s="2">
        <f t="shared" si="1459"/>
        <v>0</v>
      </c>
      <c r="T7762" s="2">
        <f t="shared" si="1460"/>
        <v>0</v>
      </c>
      <c r="U7762" s="2">
        <f>IF(O7762="Reg", R7762 * Inputs!$B$7, 0)</f>
        <v>0</v>
      </c>
      <c r="V7762" s="2">
        <f>MAX(F7762 + P7762*Inputs!$B$15 - (Q7762/Inputs!$B$16) - U7762, 0)</f>
        <v>0</v>
      </c>
    </row>
    <row r="7763" spans="1:22" x14ac:dyDescent="0.3">
      <c r="A7763" s="1">
        <v>46346.375</v>
      </c>
      <c r="B7763" s="2">
        <v>0</v>
      </c>
      <c r="C7763" s="2">
        <v>17.11166727361945</v>
      </c>
      <c r="D7763" s="2">
        <f t="shared" si="1452"/>
        <v>32.346457384669641</v>
      </c>
      <c r="E7763" s="2">
        <f t="shared" si="1453"/>
        <v>28.10293137275659</v>
      </c>
      <c r="F7763" s="2">
        <f t="shared" si="1461"/>
        <v>0</v>
      </c>
      <c r="G7763" s="2">
        <f t="shared" si="1462"/>
        <v>0</v>
      </c>
      <c r="H7763" s="2">
        <f>MIN(Inputs!$B$2, (Inputs!$B$14 - F7763)/Inputs!$B$15)</f>
        <v>170</v>
      </c>
      <c r="I7763" s="2">
        <f>MAX(MIN(Inputs!$B$2, F7763*Inputs!$B$16, Inputs!$B$14*Inputs!$B$4 - G7763), 0)</f>
        <v>0</v>
      </c>
      <c r="J7763" s="2">
        <f>MAX(MIN(Inputs!$B$2, F7763*Inputs!$B$16, (Inputs!$B$14-F7763)/Inputs!$B$15)*Inputs!$B$9, 0)</f>
        <v>0</v>
      </c>
      <c r="K7763" s="2">
        <f>MAX(E7763*Inputs!$B$5 - B7763 - Inputs!$B$8, 0) * H7763</f>
        <v>804.19853336438587</v>
      </c>
      <c r="L7763" s="2">
        <f>IF(B7763 &gt;= D7763*Inputs!$B$10, MAX(B7763 - E7763/Inputs!$B$5 - Inputs!$B$8, 0) * I7763, 0)</f>
        <v>0</v>
      </c>
      <c r="M7763" s="2">
        <f t="shared" si="1454"/>
        <v>0</v>
      </c>
      <c r="N7763" s="3" t="str">
        <f t="shared" si="1455"/>
        <v>Charge</v>
      </c>
      <c r="O7763" s="3" t="str">
        <f t="shared" si="1463"/>
        <v>Charge</v>
      </c>
      <c r="P7763" s="2">
        <f t="shared" si="1456"/>
        <v>170</v>
      </c>
      <c r="Q7763" s="2">
        <f t="shared" si="1457"/>
        <v>0</v>
      </c>
      <c r="R7763" s="2">
        <f t="shared" si="1458"/>
        <v>0</v>
      </c>
      <c r="S7763" s="2">
        <f t="shared" si="1459"/>
        <v>0</v>
      </c>
      <c r="T7763" s="2">
        <f t="shared" si="1460"/>
        <v>0</v>
      </c>
      <c r="U7763" s="2">
        <f>IF(O7763="Reg", R7763 * Inputs!$B$7, 0)</f>
        <v>0</v>
      </c>
      <c r="V7763" s="2">
        <f>MAX(F7763 + P7763*Inputs!$B$15 - (Q7763/Inputs!$B$16) - U7763, 0)</f>
        <v>170</v>
      </c>
    </row>
    <row r="7764" spans="1:22" x14ac:dyDescent="0.3">
      <c r="A7764" s="1">
        <v>46346.416666666657</v>
      </c>
      <c r="B7764" s="2">
        <v>12.83275246319271</v>
      </c>
      <c r="C7764" s="2">
        <v>6.0169799935992918</v>
      </c>
      <c r="D7764" s="2">
        <f t="shared" si="1452"/>
        <v>32.346457384669641</v>
      </c>
      <c r="E7764" s="2">
        <f t="shared" si="1453"/>
        <v>36.929002119781586</v>
      </c>
      <c r="F7764" s="2">
        <f t="shared" si="1461"/>
        <v>170</v>
      </c>
      <c r="G7764" s="2">
        <f t="shared" si="1462"/>
        <v>0</v>
      </c>
      <c r="H7764" s="2">
        <f>MIN(Inputs!$B$2, (Inputs!$B$14 - F7764)/Inputs!$B$15)</f>
        <v>170</v>
      </c>
      <c r="I7764" s="2">
        <f>MAX(MIN(Inputs!$B$2, F7764*Inputs!$B$16, Inputs!$B$14*Inputs!$B$4 - G7764), 0)</f>
        <v>170</v>
      </c>
      <c r="J7764" s="2">
        <f>MAX(MIN(Inputs!$B$2, F7764*Inputs!$B$16, (Inputs!$B$14-F7764)/Inputs!$B$15)*Inputs!$B$9, 0)</f>
        <v>136</v>
      </c>
      <c r="K7764" s="2">
        <f>MAX(E7764*Inputs!$B$5 - B7764 - Inputs!$B$8, 0) * H7764</f>
        <v>0</v>
      </c>
      <c r="L7764" s="2">
        <f>IF(B7764 &gt;= D7764*Inputs!$B$10, MAX(B7764 - E7764/Inputs!$B$5 - Inputs!$B$8, 0) * I7764, 0)</f>
        <v>0</v>
      </c>
      <c r="M7764" s="2">
        <f t="shared" si="1454"/>
        <v>818.30927912950369</v>
      </c>
      <c r="N7764" s="3" t="str">
        <f t="shared" si="1455"/>
        <v>Reg</v>
      </c>
      <c r="O7764" s="3" t="str">
        <f t="shared" si="1463"/>
        <v>Charge</v>
      </c>
      <c r="P7764" s="2">
        <f t="shared" si="1456"/>
        <v>170</v>
      </c>
      <c r="Q7764" s="2">
        <f t="shared" si="1457"/>
        <v>0</v>
      </c>
      <c r="R7764" s="2">
        <f t="shared" si="1458"/>
        <v>0</v>
      </c>
      <c r="S7764" s="2">
        <f t="shared" si="1459"/>
        <v>-2181.5679187427609</v>
      </c>
      <c r="T7764" s="2">
        <f t="shared" si="1460"/>
        <v>0</v>
      </c>
      <c r="U7764" s="2">
        <f>IF(O7764="Reg", R7764 * Inputs!$B$7, 0)</f>
        <v>0</v>
      </c>
      <c r="V7764" s="2">
        <f>MAX(F7764 + P7764*Inputs!$B$15 - (Q7764/Inputs!$B$16) - U7764, 0)</f>
        <v>340</v>
      </c>
    </row>
    <row r="7765" spans="1:22" x14ac:dyDescent="0.3">
      <c r="A7765" s="1">
        <v>46346.458333333343</v>
      </c>
      <c r="B7765" s="2">
        <v>26.310871087050899</v>
      </c>
      <c r="C7765" s="2">
        <v>7.6342190852468326</v>
      </c>
      <c r="D7765" s="2">
        <f t="shared" si="1452"/>
        <v>32.346457384669641</v>
      </c>
      <c r="E7765" s="2">
        <f t="shared" si="1453"/>
        <v>46.755056460862754</v>
      </c>
      <c r="F7765" s="2">
        <f t="shared" si="1461"/>
        <v>340</v>
      </c>
      <c r="G7765" s="2">
        <f t="shared" si="1462"/>
        <v>0</v>
      </c>
      <c r="H7765" s="2">
        <f>MIN(Inputs!$B$2, (Inputs!$B$14 - F7765)/Inputs!$B$15)</f>
        <v>0</v>
      </c>
      <c r="I7765" s="2">
        <f>MAX(MIN(Inputs!$B$2, F7765*Inputs!$B$16, Inputs!$B$14*Inputs!$B$4 - G7765), 0)</f>
        <v>170</v>
      </c>
      <c r="J7765" s="2">
        <f>MAX(MIN(Inputs!$B$2, F7765*Inputs!$B$16, (Inputs!$B$14-F7765)/Inputs!$B$15)*Inputs!$B$9, 0)</f>
        <v>0</v>
      </c>
      <c r="K7765" s="2">
        <f>MAX(E7765*Inputs!$B$5 - B7765 - Inputs!$B$8, 0) * H7765</f>
        <v>0</v>
      </c>
      <c r="L7765" s="2">
        <f>IF(B7765 &gt;= D7765*Inputs!$B$10, MAX(B7765 - E7765/Inputs!$B$5 - Inputs!$B$8, 0) * I7765, 0)</f>
        <v>0</v>
      </c>
      <c r="M7765" s="2">
        <f t="shared" si="1454"/>
        <v>0</v>
      </c>
      <c r="N7765" s="3" t="str">
        <f t="shared" si="1455"/>
        <v>Idle</v>
      </c>
      <c r="O7765" s="3" t="str">
        <f t="shared" si="1463"/>
        <v>Idle</v>
      </c>
      <c r="P7765" s="2">
        <f t="shared" si="1456"/>
        <v>0</v>
      </c>
      <c r="Q7765" s="2">
        <f t="shared" si="1457"/>
        <v>0</v>
      </c>
      <c r="R7765" s="2">
        <f t="shared" si="1458"/>
        <v>0</v>
      </c>
      <c r="S7765" s="2">
        <f t="shared" si="1459"/>
        <v>0</v>
      </c>
      <c r="T7765" s="2">
        <f t="shared" si="1460"/>
        <v>0</v>
      </c>
      <c r="U7765" s="2">
        <f>IF(O7765="Reg", R7765 * Inputs!$B$7, 0)</f>
        <v>0</v>
      </c>
      <c r="V7765" s="2">
        <f>MAX(F7765 + P7765*Inputs!$B$15 - (Q7765/Inputs!$B$16) - U7765, 0)</f>
        <v>340</v>
      </c>
    </row>
    <row r="7766" spans="1:22" x14ac:dyDescent="0.3">
      <c r="A7766" s="1">
        <v>46346.5</v>
      </c>
      <c r="B7766" s="2">
        <v>23.193649933076738</v>
      </c>
      <c r="C7766" s="2">
        <v>6.6598439596816341</v>
      </c>
      <c r="D7766" s="2">
        <f t="shared" si="1452"/>
        <v>32.346457384669641</v>
      </c>
      <c r="E7766" s="2">
        <f t="shared" si="1453"/>
        <v>53.084455632363508</v>
      </c>
      <c r="F7766" s="2">
        <f t="shared" si="1461"/>
        <v>340</v>
      </c>
      <c r="G7766" s="2">
        <f t="shared" si="1462"/>
        <v>0</v>
      </c>
      <c r="H7766" s="2">
        <f>MIN(Inputs!$B$2, (Inputs!$B$14 - F7766)/Inputs!$B$15)</f>
        <v>0</v>
      </c>
      <c r="I7766" s="2">
        <f>MAX(MIN(Inputs!$B$2, F7766*Inputs!$B$16, Inputs!$B$14*Inputs!$B$4 - G7766), 0)</f>
        <v>170</v>
      </c>
      <c r="J7766" s="2">
        <f>MAX(MIN(Inputs!$B$2, F7766*Inputs!$B$16, (Inputs!$B$14-F7766)/Inputs!$B$15)*Inputs!$B$9, 0)</f>
        <v>0</v>
      </c>
      <c r="K7766" s="2">
        <f>MAX(E7766*Inputs!$B$5 - B7766 - Inputs!$B$8, 0) * H7766</f>
        <v>0</v>
      </c>
      <c r="L7766" s="2">
        <f>IF(B7766 &gt;= D7766*Inputs!$B$10, MAX(B7766 - E7766/Inputs!$B$5 - Inputs!$B$8, 0) * I7766, 0)</f>
        <v>0</v>
      </c>
      <c r="M7766" s="2">
        <f t="shared" si="1454"/>
        <v>0</v>
      </c>
      <c r="N7766" s="3" t="str">
        <f t="shared" si="1455"/>
        <v>Idle</v>
      </c>
      <c r="O7766" s="3" t="str">
        <f t="shared" si="1463"/>
        <v>Idle</v>
      </c>
      <c r="P7766" s="2">
        <f t="shared" si="1456"/>
        <v>0</v>
      </c>
      <c r="Q7766" s="2">
        <f t="shared" si="1457"/>
        <v>0</v>
      </c>
      <c r="R7766" s="2">
        <f t="shared" si="1458"/>
        <v>0</v>
      </c>
      <c r="S7766" s="2">
        <f t="shared" si="1459"/>
        <v>0</v>
      </c>
      <c r="T7766" s="2">
        <f t="shared" si="1460"/>
        <v>0</v>
      </c>
      <c r="U7766" s="2">
        <f>IF(O7766="Reg", R7766 * Inputs!$B$7, 0)</f>
        <v>0</v>
      </c>
      <c r="V7766" s="2">
        <f>MAX(F7766 + P7766*Inputs!$B$15 - (Q7766/Inputs!$B$16) - U7766, 0)</f>
        <v>340</v>
      </c>
    </row>
    <row r="7767" spans="1:22" x14ac:dyDescent="0.3">
      <c r="A7767" s="1">
        <v>46346.541666666657</v>
      </c>
      <c r="B7767" s="2">
        <v>50.977270573478982</v>
      </c>
      <c r="C7767" s="2">
        <v>9.0548566123471428</v>
      </c>
      <c r="D7767" s="2">
        <f t="shared" si="1452"/>
        <v>32.346457384669641</v>
      </c>
      <c r="E7767" s="2">
        <f t="shared" si="1453"/>
        <v>61.336177302836724</v>
      </c>
      <c r="F7767" s="2">
        <f t="shared" si="1461"/>
        <v>340</v>
      </c>
      <c r="G7767" s="2">
        <f t="shared" si="1462"/>
        <v>0</v>
      </c>
      <c r="H7767" s="2">
        <f>MIN(Inputs!$B$2, (Inputs!$B$14 - F7767)/Inputs!$B$15)</f>
        <v>0</v>
      </c>
      <c r="I7767" s="2">
        <f>MAX(MIN(Inputs!$B$2, F7767*Inputs!$B$16, Inputs!$B$14*Inputs!$B$4 - G7767), 0)</f>
        <v>170</v>
      </c>
      <c r="J7767" s="2">
        <f>MAX(MIN(Inputs!$B$2, F7767*Inputs!$B$16, (Inputs!$B$14-F7767)/Inputs!$B$15)*Inputs!$B$9, 0)</f>
        <v>0</v>
      </c>
      <c r="K7767" s="2">
        <f>MAX(E7767*Inputs!$B$5 - B7767 - Inputs!$B$8, 0) * H7767</f>
        <v>0</v>
      </c>
      <c r="L7767" s="2">
        <f>IF(B7767 &gt;= D7767*Inputs!$B$10, MAX(B7767 - E7767/Inputs!$B$5 - Inputs!$B$8, 0) * I7767, 0)</f>
        <v>0</v>
      </c>
      <c r="M7767" s="2">
        <f t="shared" si="1454"/>
        <v>0</v>
      </c>
      <c r="N7767" s="3" t="str">
        <f t="shared" si="1455"/>
        <v>Idle</v>
      </c>
      <c r="O7767" s="3" t="str">
        <f t="shared" si="1463"/>
        <v>Idle</v>
      </c>
      <c r="P7767" s="2">
        <f t="shared" si="1456"/>
        <v>0</v>
      </c>
      <c r="Q7767" s="2">
        <f t="shared" si="1457"/>
        <v>0</v>
      </c>
      <c r="R7767" s="2">
        <f t="shared" si="1458"/>
        <v>0</v>
      </c>
      <c r="S7767" s="2">
        <f t="shared" si="1459"/>
        <v>0</v>
      </c>
      <c r="T7767" s="2">
        <f t="shared" si="1460"/>
        <v>0</v>
      </c>
      <c r="U7767" s="2">
        <f>IF(O7767="Reg", R7767 * Inputs!$B$7, 0)</f>
        <v>0</v>
      </c>
      <c r="V7767" s="2">
        <f>MAX(F7767 + P7767*Inputs!$B$15 - (Q7767/Inputs!$B$16) - U7767, 0)</f>
        <v>340</v>
      </c>
    </row>
    <row r="7768" spans="1:22" x14ac:dyDescent="0.3">
      <c r="A7768" s="1">
        <v>46346.583333333343</v>
      </c>
      <c r="B7768" s="2">
        <v>55.303044179740233</v>
      </c>
      <c r="C7768" s="2">
        <v>7.678904566048681</v>
      </c>
      <c r="D7768" s="2">
        <f t="shared" si="1452"/>
        <v>32.346457384669641</v>
      </c>
      <c r="E7768" s="2">
        <f t="shared" si="1453"/>
        <v>63.748375603256342</v>
      </c>
      <c r="F7768" s="2">
        <f t="shared" si="1461"/>
        <v>340</v>
      </c>
      <c r="G7768" s="2">
        <f t="shared" si="1462"/>
        <v>0</v>
      </c>
      <c r="H7768" s="2">
        <f>MIN(Inputs!$B$2, (Inputs!$B$14 - F7768)/Inputs!$B$15)</f>
        <v>0</v>
      </c>
      <c r="I7768" s="2">
        <f>MAX(MIN(Inputs!$B$2, F7768*Inputs!$B$16, Inputs!$B$14*Inputs!$B$4 - G7768), 0)</f>
        <v>170</v>
      </c>
      <c r="J7768" s="2">
        <f>MAX(MIN(Inputs!$B$2, F7768*Inputs!$B$16, (Inputs!$B$14-F7768)/Inputs!$B$15)*Inputs!$B$9, 0)</f>
        <v>0</v>
      </c>
      <c r="K7768" s="2">
        <f>MAX(E7768*Inputs!$B$5 - B7768 - Inputs!$B$8, 0) * H7768</f>
        <v>0</v>
      </c>
      <c r="L7768" s="2">
        <f>IF(B7768 &gt;= D7768*Inputs!$B$10, MAX(B7768 - E7768/Inputs!$B$5 - Inputs!$B$8, 0) * I7768, 0)</f>
        <v>0</v>
      </c>
      <c r="M7768" s="2">
        <f t="shared" si="1454"/>
        <v>0</v>
      </c>
      <c r="N7768" s="3" t="str">
        <f t="shared" si="1455"/>
        <v>Idle</v>
      </c>
      <c r="O7768" s="3" t="str">
        <f t="shared" si="1463"/>
        <v>Idle</v>
      </c>
      <c r="P7768" s="2">
        <f t="shared" si="1456"/>
        <v>0</v>
      </c>
      <c r="Q7768" s="2">
        <f t="shared" si="1457"/>
        <v>0</v>
      </c>
      <c r="R7768" s="2">
        <f t="shared" si="1458"/>
        <v>0</v>
      </c>
      <c r="S7768" s="2">
        <f t="shared" si="1459"/>
        <v>0</v>
      </c>
      <c r="T7768" s="2">
        <f t="shared" si="1460"/>
        <v>0</v>
      </c>
      <c r="U7768" s="2">
        <f>IF(O7768="Reg", R7768 * Inputs!$B$7, 0)</f>
        <v>0</v>
      </c>
      <c r="V7768" s="2">
        <f>MAX(F7768 + P7768*Inputs!$B$15 - (Q7768/Inputs!$B$16) - U7768, 0)</f>
        <v>340</v>
      </c>
    </row>
    <row r="7769" spans="1:22" x14ac:dyDescent="0.3">
      <c r="A7769" s="1">
        <v>46346.625</v>
      </c>
      <c r="B7769" s="2">
        <v>52.956424482149977</v>
      </c>
      <c r="C7769" s="2">
        <v>4.3751622080339576</v>
      </c>
      <c r="D7769" s="2">
        <f t="shared" si="1452"/>
        <v>32.346457384669641</v>
      </c>
      <c r="E7769" s="2">
        <f t="shared" si="1453"/>
        <v>63.811251631366666</v>
      </c>
      <c r="F7769" s="2">
        <f t="shared" si="1461"/>
        <v>340</v>
      </c>
      <c r="G7769" s="2">
        <f t="shared" si="1462"/>
        <v>0</v>
      </c>
      <c r="H7769" s="2">
        <f>MIN(Inputs!$B$2, (Inputs!$B$14 - F7769)/Inputs!$B$15)</f>
        <v>0</v>
      </c>
      <c r="I7769" s="2">
        <f>MAX(MIN(Inputs!$B$2, F7769*Inputs!$B$16, Inputs!$B$14*Inputs!$B$4 - G7769), 0)</f>
        <v>170</v>
      </c>
      <c r="J7769" s="2">
        <f>MAX(MIN(Inputs!$B$2, F7769*Inputs!$B$16, (Inputs!$B$14-F7769)/Inputs!$B$15)*Inputs!$B$9, 0)</f>
        <v>0</v>
      </c>
      <c r="K7769" s="2">
        <f>MAX(E7769*Inputs!$B$5 - B7769 - Inputs!$B$8, 0) * H7769</f>
        <v>0</v>
      </c>
      <c r="L7769" s="2">
        <f>IF(B7769 &gt;= D7769*Inputs!$B$10, MAX(B7769 - E7769/Inputs!$B$5 - Inputs!$B$8, 0) * I7769, 0)</f>
        <v>0</v>
      </c>
      <c r="M7769" s="2">
        <f t="shared" si="1454"/>
        <v>0</v>
      </c>
      <c r="N7769" s="3" t="str">
        <f t="shared" si="1455"/>
        <v>Idle</v>
      </c>
      <c r="O7769" s="3" t="str">
        <f t="shared" si="1463"/>
        <v>Idle</v>
      </c>
      <c r="P7769" s="2">
        <f t="shared" si="1456"/>
        <v>0</v>
      </c>
      <c r="Q7769" s="2">
        <f t="shared" si="1457"/>
        <v>0</v>
      </c>
      <c r="R7769" s="2">
        <f t="shared" si="1458"/>
        <v>0</v>
      </c>
      <c r="S7769" s="2">
        <f t="shared" si="1459"/>
        <v>0</v>
      </c>
      <c r="T7769" s="2">
        <f t="shared" si="1460"/>
        <v>0</v>
      </c>
      <c r="U7769" s="2">
        <f>IF(O7769="Reg", R7769 * Inputs!$B$7, 0)</f>
        <v>0</v>
      </c>
      <c r="V7769" s="2">
        <f>MAX(F7769 + P7769*Inputs!$B$15 - (Q7769/Inputs!$B$16) - U7769, 0)</f>
        <v>340</v>
      </c>
    </row>
    <row r="7770" spans="1:22" x14ac:dyDescent="0.3">
      <c r="A7770" s="1">
        <v>46346.666666666657</v>
      </c>
      <c r="B7770" s="2">
        <v>71.789078509679669</v>
      </c>
      <c r="C7770" s="2">
        <v>15.86893239011073</v>
      </c>
      <c r="D7770" s="2">
        <f t="shared" si="1452"/>
        <v>32.346457384669641</v>
      </c>
      <c r="E7770" s="2">
        <f t="shared" si="1453"/>
        <v>64.119655008445648</v>
      </c>
      <c r="F7770" s="2">
        <f t="shared" si="1461"/>
        <v>340</v>
      </c>
      <c r="G7770" s="2">
        <f t="shared" si="1462"/>
        <v>0</v>
      </c>
      <c r="H7770" s="2">
        <f>MIN(Inputs!$B$2, (Inputs!$B$14 - F7770)/Inputs!$B$15)</f>
        <v>0</v>
      </c>
      <c r="I7770" s="2">
        <f>MAX(MIN(Inputs!$B$2, F7770*Inputs!$B$16, Inputs!$B$14*Inputs!$B$4 - G7770), 0)</f>
        <v>170</v>
      </c>
      <c r="J7770" s="2">
        <f>MAX(MIN(Inputs!$B$2, F7770*Inputs!$B$16, (Inputs!$B$14-F7770)/Inputs!$B$15)*Inputs!$B$9, 0)</f>
        <v>0</v>
      </c>
      <c r="K7770" s="2">
        <f>MAX(E7770*Inputs!$B$5 - B7770 - Inputs!$B$8, 0) * H7770</f>
        <v>0</v>
      </c>
      <c r="L7770" s="2">
        <f>IF(B7770 &gt;= D7770*Inputs!$B$10, MAX(B7770 - E7770/Inputs!$B$5 - Inputs!$B$8, 0) * I7770, 0)</f>
        <v>0</v>
      </c>
      <c r="M7770" s="2">
        <f t="shared" si="1454"/>
        <v>0</v>
      </c>
      <c r="N7770" s="3" t="str">
        <f t="shared" si="1455"/>
        <v>Idle</v>
      </c>
      <c r="O7770" s="3" t="str">
        <f t="shared" si="1463"/>
        <v>Idle</v>
      </c>
      <c r="P7770" s="2">
        <f t="shared" si="1456"/>
        <v>0</v>
      </c>
      <c r="Q7770" s="2">
        <f t="shared" si="1457"/>
        <v>0</v>
      </c>
      <c r="R7770" s="2">
        <f t="shared" si="1458"/>
        <v>0</v>
      </c>
      <c r="S7770" s="2">
        <f t="shared" si="1459"/>
        <v>0</v>
      </c>
      <c r="T7770" s="2">
        <f t="shared" si="1460"/>
        <v>0</v>
      </c>
      <c r="U7770" s="2">
        <f>IF(O7770="Reg", R7770 * Inputs!$B$7, 0)</f>
        <v>0</v>
      </c>
      <c r="V7770" s="2">
        <f>MAX(F7770 + P7770*Inputs!$B$15 - (Q7770/Inputs!$B$16) - U7770, 0)</f>
        <v>340</v>
      </c>
    </row>
    <row r="7771" spans="1:22" x14ac:dyDescent="0.3">
      <c r="A7771" s="1">
        <v>46346.708333333343</v>
      </c>
      <c r="B7771" s="2">
        <v>64.287266116055477</v>
      </c>
      <c r="C7771" s="2">
        <v>2.215035106931238</v>
      </c>
      <c r="D7771" s="2">
        <f t="shared" si="1452"/>
        <v>32.346457384669641</v>
      </c>
      <c r="E7771" s="2">
        <f t="shared" si="1453"/>
        <v>60.885884059216643</v>
      </c>
      <c r="F7771" s="2">
        <f t="shared" si="1461"/>
        <v>340</v>
      </c>
      <c r="G7771" s="2">
        <f t="shared" si="1462"/>
        <v>0</v>
      </c>
      <c r="H7771" s="2">
        <f>MIN(Inputs!$B$2, (Inputs!$B$14 - F7771)/Inputs!$B$15)</f>
        <v>0</v>
      </c>
      <c r="I7771" s="2">
        <f>MAX(MIN(Inputs!$B$2, F7771*Inputs!$B$16, Inputs!$B$14*Inputs!$B$4 - G7771), 0)</f>
        <v>170</v>
      </c>
      <c r="J7771" s="2">
        <f>MAX(MIN(Inputs!$B$2, F7771*Inputs!$B$16, (Inputs!$B$14-F7771)/Inputs!$B$15)*Inputs!$B$9, 0)</f>
        <v>0</v>
      </c>
      <c r="K7771" s="2">
        <f>MAX(E7771*Inputs!$B$5 - B7771 - Inputs!$B$8, 0) * H7771</f>
        <v>0</v>
      </c>
      <c r="L7771" s="2">
        <f>IF(B7771 &gt;= D7771*Inputs!$B$10, MAX(B7771 - E7771/Inputs!$B$5 - Inputs!$B$8, 0) * I7771, 0)</f>
        <v>0</v>
      </c>
      <c r="M7771" s="2">
        <f t="shared" si="1454"/>
        <v>0</v>
      </c>
      <c r="N7771" s="3" t="str">
        <f t="shared" si="1455"/>
        <v>Idle</v>
      </c>
      <c r="O7771" s="3" t="str">
        <f t="shared" si="1463"/>
        <v>Idle</v>
      </c>
      <c r="P7771" s="2">
        <f t="shared" si="1456"/>
        <v>0</v>
      </c>
      <c r="Q7771" s="2">
        <f t="shared" si="1457"/>
        <v>0</v>
      </c>
      <c r="R7771" s="2">
        <f t="shared" si="1458"/>
        <v>0</v>
      </c>
      <c r="S7771" s="2">
        <f t="shared" si="1459"/>
        <v>0</v>
      </c>
      <c r="T7771" s="2">
        <f t="shared" si="1460"/>
        <v>0</v>
      </c>
      <c r="U7771" s="2">
        <f>IF(O7771="Reg", R7771 * Inputs!$B$7, 0)</f>
        <v>0</v>
      </c>
      <c r="V7771" s="2">
        <f>MAX(F7771 + P7771*Inputs!$B$15 - (Q7771/Inputs!$B$16) - U7771, 0)</f>
        <v>340</v>
      </c>
    </row>
    <row r="7772" spans="1:22" x14ac:dyDescent="0.3">
      <c r="A7772" s="1">
        <v>46346.75</v>
      </c>
      <c r="B7772" s="2">
        <v>72.703979955916012</v>
      </c>
      <c r="C7772" s="2">
        <v>7.1808858345010353</v>
      </c>
      <c r="D7772" s="2">
        <f t="shared" si="1452"/>
        <v>32.346457384669641</v>
      </c>
      <c r="E7772" s="2">
        <f t="shared" si="1453"/>
        <v>58.553289936269145</v>
      </c>
      <c r="F7772" s="2">
        <f t="shared" si="1461"/>
        <v>340</v>
      </c>
      <c r="G7772" s="2">
        <f t="shared" si="1462"/>
        <v>0</v>
      </c>
      <c r="H7772" s="2">
        <f>MIN(Inputs!$B$2, (Inputs!$B$14 - F7772)/Inputs!$B$15)</f>
        <v>0</v>
      </c>
      <c r="I7772" s="2">
        <f>MAX(MIN(Inputs!$B$2, F7772*Inputs!$B$16, Inputs!$B$14*Inputs!$B$4 - G7772), 0)</f>
        <v>170</v>
      </c>
      <c r="J7772" s="2">
        <f>MAX(MIN(Inputs!$B$2, F7772*Inputs!$B$16, (Inputs!$B$14-F7772)/Inputs!$B$15)*Inputs!$B$9, 0)</f>
        <v>0</v>
      </c>
      <c r="K7772" s="2">
        <f>MAX(E7772*Inputs!$B$5 - B7772 - Inputs!$B$8, 0) * H7772</f>
        <v>0</v>
      </c>
      <c r="L7772" s="2">
        <f>IF(B7772 &gt;= D7772*Inputs!$B$10, MAX(B7772 - E7772/Inputs!$B$5 - Inputs!$B$8, 0) * I7772, 0)</f>
        <v>0</v>
      </c>
      <c r="M7772" s="2">
        <f t="shared" si="1454"/>
        <v>0</v>
      </c>
      <c r="N7772" s="3" t="str">
        <f t="shared" si="1455"/>
        <v>Idle</v>
      </c>
      <c r="O7772" s="3" t="str">
        <f t="shared" si="1463"/>
        <v>Idle</v>
      </c>
      <c r="P7772" s="2">
        <f t="shared" si="1456"/>
        <v>0</v>
      </c>
      <c r="Q7772" s="2">
        <f t="shared" si="1457"/>
        <v>0</v>
      </c>
      <c r="R7772" s="2">
        <f t="shared" si="1458"/>
        <v>0</v>
      </c>
      <c r="S7772" s="2">
        <f t="shared" si="1459"/>
        <v>0</v>
      </c>
      <c r="T7772" s="2">
        <f t="shared" si="1460"/>
        <v>0</v>
      </c>
      <c r="U7772" s="2">
        <f>IF(O7772="Reg", R7772 * Inputs!$B$7, 0)</f>
        <v>0</v>
      </c>
      <c r="V7772" s="2">
        <f>MAX(F7772 + P7772*Inputs!$B$15 - (Q7772/Inputs!$B$16) - U7772, 0)</f>
        <v>340</v>
      </c>
    </row>
    <row r="7773" spans="1:22" x14ac:dyDescent="0.3">
      <c r="A7773" s="1">
        <v>46346.791666666657</v>
      </c>
      <c r="B7773" s="2">
        <v>65.450460375996755</v>
      </c>
      <c r="C7773" s="2">
        <v>3.2846019906065691</v>
      </c>
      <c r="D7773" s="2">
        <f t="shared" si="1452"/>
        <v>32.346457384669641</v>
      </c>
      <c r="E7773" s="2">
        <f t="shared" si="1453"/>
        <v>50.343845501920292</v>
      </c>
      <c r="F7773" s="2">
        <f t="shared" si="1461"/>
        <v>340</v>
      </c>
      <c r="G7773" s="2">
        <f t="shared" si="1462"/>
        <v>0</v>
      </c>
      <c r="H7773" s="2">
        <f>MIN(Inputs!$B$2, (Inputs!$B$14 - F7773)/Inputs!$B$15)</f>
        <v>0</v>
      </c>
      <c r="I7773" s="2">
        <f>MAX(MIN(Inputs!$B$2, F7773*Inputs!$B$16, Inputs!$B$14*Inputs!$B$4 - G7773), 0)</f>
        <v>170</v>
      </c>
      <c r="J7773" s="2">
        <f>MAX(MIN(Inputs!$B$2, F7773*Inputs!$B$16, (Inputs!$B$14-F7773)/Inputs!$B$15)*Inputs!$B$9, 0)</f>
        <v>0</v>
      </c>
      <c r="K7773" s="2">
        <f>MAX(E7773*Inputs!$B$5 - B7773 - Inputs!$B$8, 0) * H7773</f>
        <v>0</v>
      </c>
      <c r="L7773" s="2">
        <f>IF(B7773 &gt;= D7773*Inputs!$B$10, MAX(B7773 - E7773/Inputs!$B$5 - Inputs!$B$8, 0) * I7773, 0)</f>
        <v>0</v>
      </c>
      <c r="M7773" s="2">
        <f t="shared" si="1454"/>
        <v>0</v>
      </c>
      <c r="N7773" s="3" t="str">
        <f t="shared" si="1455"/>
        <v>Idle</v>
      </c>
      <c r="O7773" s="3" t="str">
        <f t="shared" si="1463"/>
        <v>Idle</v>
      </c>
      <c r="P7773" s="2">
        <f t="shared" si="1456"/>
        <v>0</v>
      </c>
      <c r="Q7773" s="2">
        <f t="shared" si="1457"/>
        <v>0</v>
      </c>
      <c r="R7773" s="2">
        <f t="shared" si="1458"/>
        <v>0</v>
      </c>
      <c r="S7773" s="2">
        <f t="shared" si="1459"/>
        <v>0</v>
      </c>
      <c r="T7773" s="2">
        <f t="shared" si="1460"/>
        <v>0</v>
      </c>
      <c r="U7773" s="2">
        <f>IF(O7773="Reg", R7773 * Inputs!$B$7, 0)</f>
        <v>0</v>
      </c>
      <c r="V7773" s="2">
        <f>MAX(F7773 + P7773*Inputs!$B$15 - (Q7773/Inputs!$B$16) - U7773, 0)</f>
        <v>340</v>
      </c>
    </row>
    <row r="7774" spans="1:22" x14ac:dyDescent="0.3">
      <c r="A7774" s="1">
        <v>46346.833333333343</v>
      </c>
      <c r="B7774" s="2">
        <v>55.680300348402078</v>
      </c>
      <c r="C7774" s="2">
        <v>9.8354270001926754</v>
      </c>
      <c r="D7774" s="2">
        <f t="shared" si="1452"/>
        <v>32.346457384669641</v>
      </c>
      <c r="E7774" s="2">
        <f t="shared" si="1453"/>
        <v>41.477468285349865</v>
      </c>
      <c r="F7774" s="2">
        <f t="shared" si="1461"/>
        <v>340</v>
      </c>
      <c r="G7774" s="2">
        <f t="shared" si="1462"/>
        <v>0</v>
      </c>
      <c r="H7774" s="2">
        <f>MIN(Inputs!$B$2, (Inputs!$B$14 - F7774)/Inputs!$B$15)</f>
        <v>0</v>
      </c>
      <c r="I7774" s="2">
        <f>MAX(MIN(Inputs!$B$2, F7774*Inputs!$B$16, Inputs!$B$14*Inputs!$B$4 - G7774), 0)</f>
        <v>170</v>
      </c>
      <c r="J7774" s="2">
        <f>MAX(MIN(Inputs!$B$2, F7774*Inputs!$B$16, (Inputs!$B$14-F7774)/Inputs!$B$15)*Inputs!$B$9, 0)</f>
        <v>0</v>
      </c>
      <c r="K7774" s="2">
        <f>MAX(E7774*Inputs!$B$5 - B7774 - Inputs!$B$8, 0) * H7774</f>
        <v>0</v>
      </c>
      <c r="L7774" s="2">
        <f>IF(B7774 &gt;= D7774*Inputs!$B$10, MAX(B7774 - E7774/Inputs!$B$5 - Inputs!$B$8, 0) * I7774, 0)</f>
        <v>0</v>
      </c>
      <c r="M7774" s="2">
        <f t="shared" si="1454"/>
        <v>0</v>
      </c>
      <c r="N7774" s="3" t="str">
        <f t="shared" si="1455"/>
        <v>Idle</v>
      </c>
      <c r="O7774" s="3" t="str">
        <f t="shared" si="1463"/>
        <v>Idle</v>
      </c>
      <c r="P7774" s="2">
        <f t="shared" si="1456"/>
        <v>0</v>
      </c>
      <c r="Q7774" s="2">
        <f t="shared" si="1457"/>
        <v>0</v>
      </c>
      <c r="R7774" s="2">
        <f t="shared" si="1458"/>
        <v>0</v>
      </c>
      <c r="S7774" s="2">
        <f t="shared" si="1459"/>
        <v>0</v>
      </c>
      <c r="T7774" s="2">
        <f t="shared" si="1460"/>
        <v>0</v>
      </c>
      <c r="U7774" s="2">
        <f>IF(O7774="Reg", R7774 * Inputs!$B$7, 0)</f>
        <v>0</v>
      </c>
      <c r="V7774" s="2">
        <f>MAX(F7774 + P7774*Inputs!$B$15 - (Q7774/Inputs!$B$16) - U7774, 0)</f>
        <v>340</v>
      </c>
    </row>
    <row r="7775" spans="1:22" x14ac:dyDescent="0.3">
      <c r="A7775" s="1">
        <v>46346.875</v>
      </c>
      <c r="B7775" s="2">
        <v>54.806844744623952</v>
      </c>
      <c r="C7775" s="2">
        <v>6.8745085475777383</v>
      </c>
      <c r="D7775" s="2">
        <f t="shared" si="1452"/>
        <v>32.346457384669641</v>
      </c>
      <c r="E7775" s="2">
        <f t="shared" si="1453"/>
        <v>33.779898163367022</v>
      </c>
      <c r="F7775" s="2">
        <f t="shared" si="1461"/>
        <v>340</v>
      </c>
      <c r="G7775" s="2">
        <f t="shared" si="1462"/>
        <v>0</v>
      </c>
      <c r="H7775" s="2">
        <f>MIN(Inputs!$B$2, (Inputs!$B$14 - F7775)/Inputs!$B$15)</f>
        <v>0</v>
      </c>
      <c r="I7775" s="2">
        <f>MAX(MIN(Inputs!$B$2, F7775*Inputs!$B$16, Inputs!$B$14*Inputs!$B$4 - G7775), 0)</f>
        <v>170</v>
      </c>
      <c r="J7775" s="2">
        <f>MAX(MIN(Inputs!$B$2, F7775*Inputs!$B$16, (Inputs!$B$14-F7775)/Inputs!$B$15)*Inputs!$B$9, 0)</f>
        <v>0</v>
      </c>
      <c r="K7775" s="2">
        <f>MAX(E7775*Inputs!$B$5 - B7775 - Inputs!$B$8, 0) * H7775</f>
        <v>0</v>
      </c>
      <c r="L7775" s="2">
        <f>IF(B7775 &gt;= D7775*Inputs!$B$10, MAX(B7775 - E7775/Inputs!$B$5 - Inputs!$B$8, 0) * I7775, 0)</f>
        <v>0</v>
      </c>
      <c r="M7775" s="2">
        <f t="shared" si="1454"/>
        <v>0</v>
      </c>
      <c r="N7775" s="3" t="str">
        <f t="shared" si="1455"/>
        <v>Idle</v>
      </c>
      <c r="O7775" s="3" t="str">
        <f t="shared" si="1463"/>
        <v>Idle</v>
      </c>
      <c r="P7775" s="2">
        <f t="shared" si="1456"/>
        <v>0</v>
      </c>
      <c r="Q7775" s="2">
        <f t="shared" si="1457"/>
        <v>0</v>
      </c>
      <c r="R7775" s="2">
        <f t="shared" si="1458"/>
        <v>0</v>
      </c>
      <c r="S7775" s="2">
        <f t="shared" si="1459"/>
        <v>0</v>
      </c>
      <c r="T7775" s="2">
        <f t="shared" si="1460"/>
        <v>0</v>
      </c>
      <c r="U7775" s="2">
        <f>IF(O7775="Reg", R7775 * Inputs!$B$7, 0)</f>
        <v>0</v>
      </c>
      <c r="V7775" s="2">
        <f>MAX(F7775 + P7775*Inputs!$B$15 - (Q7775/Inputs!$B$16) - U7775, 0)</f>
        <v>340</v>
      </c>
    </row>
    <row r="7776" spans="1:22" x14ac:dyDescent="0.3">
      <c r="A7776" s="1">
        <v>46346.916666666657</v>
      </c>
      <c r="B7776" s="2">
        <v>52.386452814305578</v>
      </c>
      <c r="C7776" s="2">
        <v>12.108968199452629</v>
      </c>
      <c r="D7776" s="2">
        <f t="shared" si="1452"/>
        <v>32.346457384669641</v>
      </c>
      <c r="E7776" s="2">
        <f t="shared" si="1453"/>
        <v>24.64542403926303</v>
      </c>
      <c r="F7776" s="2">
        <f t="shared" si="1461"/>
        <v>340</v>
      </c>
      <c r="G7776" s="2">
        <f t="shared" si="1462"/>
        <v>0</v>
      </c>
      <c r="H7776" s="2">
        <f>MIN(Inputs!$B$2, (Inputs!$B$14 - F7776)/Inputs!$B$15)</f>
        <v>0</v>
      </c>
      <c r="I7776" s="2">
        <f>MAX(MIN(Inputs!$B$2, F7776*Inputs!$B$16, Inputs!$B$14*Inputs!$B$4 - G7776), 0)</f>
        <v>170</v>
      </c>
      <c r="J7776" s="2">
        <f>MAX(MIN(Inputs!$B$2, F7776*Inputs!$B$16, (Inputs!$B$14-F7776)/Inputs!$B$15)*Inputs!$B$9, 0)</f>
        <v>0</v>
      </c>
      <c r="K7776" s="2">
        <f>MAX(E7776*Inputs!$B$5 - B7776 - Inputs!$B$8, 0) * H7776</f>
        <v>0</v>
      </c>
      <c r="L7776" s="2">
        <f>IF(B7776 &gt;= D7776*Inputs!$B$10, MAX(B7776 - E7776/Inputs!$B$5 - Inputs!$B$8, 0) * I7776, 0)</f>
        <v>744.64915266522644</v>
      </c>
      <c r="M7776" s="2">
        <f t="shared" si="1454"/>
        <v>0</v>
      </c>
      <c r="N7776" s="3" t="str">
        <f t="shared" si="1455"/>
        <v>Discharge</v>
      </c>
      <c r="O7776" s="3" t="str">
        <f t="shared" si="1463"/>
        <v>Discharge</v>
      </c>
      <c r="P7776" s="2">
        <f t="shared" si="1456"/>
        <v>0</v>
      </c>
      <c r="Q7776" s="2">
        <f t="shared" si="1457"/>
        <v>170</v>
      </c>
      <c r="R7776" s="2">
        <f t="shared" si="1458"/>
        <v>0</v>
      </c>
      <c r="S7776" s="2">
        <f t="shared" si="1459"/>
        <v>8905.6969784319481</v>
      </c>
      <c r="T7776" s="2">
        <f t="shared" si="1460"/>
        <v>0</v>
      </c>
      <c r="U7776" s="2">
        <f>IF(O7776="Reg", R7776 * Inputs!$B$7, 0)</f>
        <v>0</v>
      </c>
      <c r="V7776" s="2">
        <f>MAX(F7776 + P7776*Inputs!$B$15 - (Q7776/Inputs!$B$16) - U7776, 0)</f>
        <v>170</v>
      </c>
    </row>
    <row r="7777" spans="1:22" x14ac:dyDescent="0.3">
      <c r="A7777" s="1">
        <v>46346.958333333343</v>
      </c>
      <c r="B7777" s="2">
        <v>50.291701378370469</v>
      </c>
      <c r="C7777" s="2">
        <v>8.6022367942322973</v>
      </c>
      <c r="D7777" s="2">
        <f t="shared" si="1452"/>
        <v>32.346457384669641</v>
      </c>
      <c r="E7777" s="2">
        <f t="shared" si="1453"/>
        <v>15.9143485702121</v>
      </c>
      <c r="F7777" s="2">
        <f t="shared" si="1461"/>
        <v>170</v>
      </c>
      <c r="G7777" s="2">
        <f t="shared" si="1462"/>
        <v>170</v>
      </c>
      <c r="H7777" s="2">
        <f>MIN(Inputs!$B$2, (Inputs!$B$14 - F7777)/Inputs!$B$15)</f>
        <v>170</v>
      </c>
      <c r="I7777" s="2">
        <f>MAX(MIN(Inputs!$B$2, F7777*Inputs!$B$16, Inputs!$B$14*Inputs!$B$4 - G7777), 0)</f>
        <v>170</v>
      </c>
      <c r="J7777" s="2">
        <f>MAX(MIN(Inputs!$B$2, F7777*Inputs!$B$16, (Inputs!$B$14-F7777)/Inputs!$B$15)*Inputs!$B$9, 0)</f>
        <v>136</v>
      </c>
      <c r="K7777" s="2">
        <f>MAX(E7777*Inputs!$B$5 - B7777 - Inputs!$B$8, 0) * H7777</f>
        <v>0</v>
      </c>
      <c r="L7777" s="2">
        <f>IF(B7777 &gt;= D7777*Inputs!$B$10, MAX(B7777 - E7777/Inputs!$B$5 - Inputs!$B$8, 0) * I7777, 0)</f>
        <v>2075.2264423501879</v>
      </c>
      <c r="M7777" s="2">
        <f t="shared" si="1454"/>
        <v>1169.9042040155923</v>
      </c>
      <c r="N7777" s="3" t="str">
        <f t="shared" si="1455"/>
        <v>Discharge</v>
      </c>
      <c r="O7777" s="3" t="str">
        <f t="shared" si="1463"/>
        <v>Discharge</v>
      </c>
      <c r="P7777" s="2">
        <f t="shared" si="1456"/>
        <v>0</v>
      </c>
      <c r="Q7777" s="2">
        <f t="shared" si="1457"/>
        <v>170</v>
      </c>
      <c r="R7777" s="2">
        <f t="shared" si="1458"/>
        <v>0</v>
      </c>
      <c r="S7777" s="2">
        <f t="shared" si="1459"/>
        <v>8549.5892343229789</v>
      </c>
      <c r="T7777" s="2">
        <f t="shared" si="1460"/>
        <v>0</v>
      </c>
      <c r="U7777" s="2">
        <f>IF(O7777="Reg", R7777 * Inputs!$B$7, 0)</f>
        <v>0</v>
      </c>
      <c r="V7777" s="2">
        <f>MAX(F7777 + P7777*Inputs!$B$15 - (Q7777/Inputs!$B$16) - U7777, 0)</f>
        <v>0</v>
      </c>
    </row>
    <row r="7778" spans="1:22" x14ac:dyDescent="0.3">
      <c r="A7778" s="1">
        <v>46347</v>
      </c>
      <c r="B7778" s="2">
        <v>23.44731334982286</v>
      </c>
      <c r="C7778" s="2">
        <v>11.842000467638879</v>
      </c>
      <c r="D7778" s="2">
        <f t="shared" si="1452"/>
        <v>33.555426709233352</v>
      </c>
      <c r="E7778" s="2">
        <f t="shared" si="1453"/>
        <v>7.5323983404836907</v>
      </c>
      <c r="F7778" s="2">
        <f t="shared" si="1461"/>
        <v>0</v>
      </c>
      <c r="G7778" s="2">
        <f t="shared" si="1462"/>
        <v>0</v>
      </c>
      <c r="H7778" s="2">
        <f>MIN(Inputs!$B$2, (Inputs!$B$14 - F7778)/Inputs!$B$15)</f>
        <v>170</v>
      </c>
      <c r="I7778" s="2">
        <f>MAX(MIN(Inputs!$B$2, F7778*Inputs!$B$16, Inputs!$B$14*Inputs!$B$4 - G7778), 0)</f>
        <v>0</v>
      </c>
      <c r="J7778" s="2">
        <f>MAX(MIN(Inputs!$B$2, F7778*Inputs!$B$16, (Inputs!$B$14-F7778)/Inputs!$B$15)*Inputs!$B$9, 0)</f>
        <v>0</v>
      </c>
      <c r="K7778" s="2">
        <f>MAX(E7778*Inputs!$B$5 - B7778 - Inputs!$B$8, 0) * H7778</f>
        <v>0</v>
      </c>
      <c r="L7778" s="2">
        <f>IF(B7778 &gt;= D7778*Inputs!$B$10, MAX(B7778 - E7778/Inputs!$B$5 - Inputs!$B$8, 0) * I7778, 0)</f>
        <v>0</v>
      </c>
      <c r="M7778" s="2">
        <f t="shared" si="1454"/>
        <v>0</v>
      </c>
      <c r="N7778" s="3" t="str">
        <f t="shared" si="1455"/>
        <v>Idle</v>
      </c>
      <c r="O7778" s="3" t="str">
        <f t="shared" si="1463"/>
        <v>Idle</v>
      </c>
      <c r="P7778" s="2">
        <f t="shared" si="1456"/>
        <v>0</v>
      </c>
      <c r="Q7778" s="2">
        <f t="shared" si="1457"/>
        <v>0</v>
      </c>
      <c r="R7778" s="2">
        <f t="shared" si="1458"/>
        <v>0</v>
      </c>
      <c r="S7778" s="2">
        <f t="shared" si="1459"/>
        <v>0</v>
      </c>
      <c r="T7778" s="2">
        <f t="shared" si="1460"/>
        <v>0</v>
      </c>
      <c r="U7778" s="2">
        <f>IF(O7778="Reg", R7778 * Inputs!$B$7, 0)</f>
        <v>0</v>
      </c>
      <c r="V7778" s="2">
        <f>MAX(F7778 + P7778*Inputs!$B$15 - (Q7778/Inputs!$B$16) - U7778, 0)</f>
        <v>0</v>
      </c>
    </row>
    <row r="7779" spans="1:22" x14ac:dyDescent="0.3">
      <c r="A7779" s="1">
        <v>46347.041666666657</v>
      </c>
      <c r="B7779" s="2">
        <v>12.25219707657428</v>
      </c>
      <c r="C7779" s="2">
        <v>4.8813751987881018</v>
      </c>
      <c r="D7779" s="2">
        <f t="shared" si="1452"/>
        <v>33.555426709233352</v>
      </c>
      <c r="E7779" s="2">
        <f t="shared" si="1453"/>
        <v>3.6245127821798806</v>
      </c>
      <c r="F7779" s="2">
        <f t="shared" si="1461"/>
        <v>0</v>
      </c>
      <c r="G7779" s="2">
        <f t="shared" si="1462"/>
        <v>0</v>
      </c>
      <c r="H7779" s="2">
        <f>MIN(Inputs!$B$2, (Inputs!$B$14 - F7779)/Inputs!$B$15)</f>
        <v>170</v>
      </c>
      <c r="I7779" s="2">
        <f>MAX(MIN(Inputs!$B$2, F7779*Inputs!$B$16, Inputs!$B$14*Inputs!$B$4 - G7779), 0)</f>
        <v>0</v>
      </c>
      <c r="J7779" s="2">
        <f>MAX(MIN(Inputs!$B$2, F7779*Inputs!$B$16, (Inputs!$B$14-F7779)/Inputs!$B$15)*Inputs!$B$9, 0)</f>
        <v>0</v>
      </c>
      <c r="K7779" s="2">
        <f>MAX(E7779*Inputs!$B$5 - B7779 - Inputs!$B$8, 0) * H7779</f>
        <v>0</v>
      </c>
      <c r="L7779" s="2">
        <f>IF(B7779 &gt;= D7779*Inputs!$B$10, MAX(B7779 - E7779/Inputs!$B$5 - Inputs!$B$8, 0) * I7779, 0)</f>
        <v>0</v>
      </c>
      <c r="M7779" s="2">
        <f t="shared" si="1454"/>
        <v>0</v>
      </c>
      <c r="N7779" s="3" t="str">
        <f t="shared" si="1455"/>
        <v>Idle</v>
      </c>
      <c r="O7779" s="3" t="str">
        <f t="shared" si="1463"/>
        <v>Idle</v>
      </c>
      <c r="P7779" s="2">
        <f t="shared" si="1456"/>
        <v>0</v>
      </c>
      <c r="Q7779" s="2">
        <f t="shared" si="1457"/>
        <v>0</v>
      </c>
      <c r="R7779" s="2">
        <f t="shared" si="1458"/>
        <v>0</v>
      </c>
      <c r="S7779" s="2">
        <f t="shared" si="1459"/>
        <v>0</v>
      </c>
      <c r="T7779" s="2">
        <f t="shared" si="1460"/>
        <v>0</v>
      </c>
      <c r="U7779" s="2">
        <f>IF(O7779="Reg", R7779 * Inputs!$B$7, 0)</f>
        <v>0</v>
      </c>
      <c r="V7779" s="2">
        <f>MAX(F7779 + P7779*Inputs!$B$15 - (Q7779/Inputs!$B$16) - U7779, 0)</f>
        <v>0</v>
      </c>
    </row>
    <row r="7780" spans="1:22" x14ac:dyDescent="0.3">
      <c r="A7780" s="1">
        <v>46347.083333333343</v>
      </c>
      <c r="B7780" s="2">
        <v>9.4948796165050027</v>
      </c>
      <c r="C7780" s="2">
        <v>1.6809259558941061</v>
      </c>
      <c r="D7780" s="2">
        <f t="shared" si="1452"/>
        <v>33.555426709233352</v>
      </c>
      <c r="E7780" s="2">
        <f t="shared" si="1453"/>
        <v>14.2489374700834</v>
      </c>
      <c r="F7780" s="2">
        <f t="shared" si="1461"/>
        <v>0</v>
      </c>
      <c r="G7780" s="2">
        <f t="shared" si="1462"/>
        <v>0</v>
      </c>
      <c r="H7780" s="2">
        <f>MIN(Inputs!$B$2, (Inputs!$B$14 - F7780)/Inputs!$B$15)</f>
        <v>170</v>
      </c>
      <c r="I7780" s="2">
        <f>MAX(MIN(Inputs!$B$2, F7780*Inputs!$B$16, Inputs!$B$14*Inputs!$B$4 - G7780), 0)</f>
        <v>0</v>
      </c>
      <c r="J7780" s="2">
        <f>MAX(MIN(Inputs!$B$2, F7780*Inputs!$B$16, (Inputs!$B$14-F7780)/Inputs!$B$15)*Inputs!$B$9, 0)</f>
        <v>0</v>
      </c>
      <c r="K7780" s="2">
        <f>MAX(E7780*Inputs!$B$5 - B7780 - Inputs!$B$8, 0) * H7780</f>
        <v>0</v>
      </c>
      <c r="L7780" s="2">
        <f>IF(B7780 &gt;= D7780*Inputs!$B$10, MAX(B7780 - E7780/Inputs!$B$5 - Inputs!$B$8, 0) * I7780, 0)</f>
        <v>0</v>
      </c>
      <c r="M7780" s="2">
        <f t="shared" si="1454"/>
        <v>0</v>
      </c>
      <c r="N7780" s="3" t="str">
        <f t="shared" si="1455"/>
        <v>Idle</v>
      </c>
      <c r="O7780" s="3" t="str">
        <f t="shared" si="1463"/>
        <v>Idle</v>
      </c>
      <c r="P7780" s="2">
        <f t="shared" si="1456"/>
        <v>0</v>
      </c>
      <c r="Q7780" s="2">
        <f t="shared" si="1457"/>
        <v>0</v>
      </c>
      <c r="R7780" s="2">
        <f t="shared" si="1458"/>
        <v>0</v>
      </c>
      <c r="S7780" s="2">
        <f t="shared" si="1459"/>
        <v>0</v>
      </c>
      <c r="T7780" s="2">
        <f t="shared" si="1460"/>
        <v>0</v>
      </c>
      <c r="U7780" s="2">
        <f>IF(O7780="Reg", R7780 * Inputs!$B$7, 0)</f>
        <v>0</v>
      </c>
      <c r="V7780" s="2">
        <f>MAX(F7780 + P7780*Inputs!$B$15 - (Q7780/Inputs!$B$16) - U7780, 0)</f>
        <v>0</v>
      </c>
    </row>
    <row r="7781" spans="1:22" x14ac:dyDescent="0.3">
      <c r="A7781" s="1">
        <v>46347.125</v>
      </c>
      <c r="B7781" s="2">
        <v>0</v>
      </c>
      <c r="C7781" s="2">
        <v>20.388157081641509</v>
      </c>
      <c r="D7781" s="2">
        <f t="shared" si="1452"/>
        <v>33.555426709233352</v>
      </c>
      <c r="E7781" s="2">
        <f t="shared" si="1453"/>
        <v>12.666457533999234</v>
      </c>
      <c r="F7781" s="2">
        <f t="shared" si="1461"/>
        <v>0</v>
      </c>
      <c r="G7781" s="2">
        <f t="shared" si="1462"/>
        <v>0</v>
      </c>
      <c r="H7781" s="2">
        <f>MIN(Inputs!$B$2, (Inputs!$B$14 - F7781)/Inputs!$B$15)</f>
        <v>170</v>
      </c>
      <c r="I7781" s="2">
        <f>MAX(MIN(Inputs!$B$2, F7781*Inputs!$B$16, Inputs!$B$14*Inputs!$B$4 - G7781), 0)</f>
        <v>0</v>
      </c>
      <c r="J7781" s="2">
        <f>MAX(MIN(Inputs!$B$2, F7781*Inputs!$B$16, (Inputs!$B$14-F7781)/Inputs!$B$15)*Inputs!$B$9, 0)</f>
        <v>0</v>
      </c>
      <c r="K7781" s="2">
        <f>MAX(E7781*Inputs!$B$5 - B7781 - Inputs!$B$8, 0) * H7781</f>
        <v>0</v>
      </c>
      <c r="L7781" s="2">
        <f>IF(B7781 &gt;= D7781*Inputs!$B$10, MAX(B7781 - E7781/Inputs!$B$5 - Inputs!$B$8, 0) * I7781, 0)</f>
        <v>0</v>
      </c>
      <c r="M7781" s="2">
        <f t="shared" si="1454"/>
        <v>0</v>
      </c>
      <c r="N7781" s="3" t="str">
        <f t="shared" si="1455"/>
        <v>Idle</v>
      </c>
      <c r="O7781" s="3" t="str">
        <f t="shared" si="1463"/>
        <v>Idle</v>
      </c>
      <c r="P7781" s="2">
        <f t="shared" si="1456"/>
        <v>0</v>
      </c>
      <c r="Q7781" s="2">
        <f t="shared" si="1457"/>
        <v>0</v>
      </c>
      <c r="R7781" s="2">
        <f t="shared" si="1458"/>
        <v>0</v>
      </c>
      <c r="S7781" s="2">
        <f t="shared" si="1459"/>
        <v>0</v>
      </c>
      <c r="T7781" s="2">
        <f t="shared" si="1460"/>
        <v>0</v>
      </c>
      <c r="U7781" s="2">
        <f>IF(O7781="Reg", R7781 * Inputs!$B$7, 0)</f>
        <v>0</v>
      </c>
      <c r="V7781" s="2">
        <f>MAX(F7781 + P7781*Inputs!$B$15 - (Q7781/Inputs!$B$16) - U7781, 0)</f>
        <v>0</v>
      </c>
    </row>
    <row r="7782" spans="1:22" x14ac:dyDescent="0.3">
      <c r="A7782" s="1">
        <v>46347.166666666657</v>
      </c>
      <c r="B7782" s="2">
        <v>0</v>
      </c>
      <c r="C7782" s="2">
        <v>32.909681800343208</v>
      </c>
      <c r="D7782" s="2">
        <f t="shared" si="1452"/>
        <v>33.555426709233352</v>
      </c>
      <c r="E7782" s="2">
        <f t="shared" si="1453"/>
        <v>12.666457533999234</v>
      </c>
      <c r="F7782" s="2">
        <f t="shared" si="1461"/>
        <v>0</v>
      </c>
      <c r="G7782" s="2">
        <f t="shared" si="1462"/>
        <v>0</v>
      </c>
      <c r="H7782" s="2">
        <f>MIN(Inputs!$B$2, (Inputs!$B$14 - F7782)/Inputs!$B$15)</f>
        <v>170</v>
      </c>
      <c r="I7782" s="2">
        <f>MAX(MIN(Inputs!$B$2, F7782*Inputs!$B$16, Inputs!$B$14*Inputs!$B$4 - G7782), 0)</f>
        <v>0</v>
      </c>
      <c r="J7782" s="2">
        <f>MAX(MIN(Inputs!$B$2, F7782*Inputs!$B$16, (Inputs!$B$14-F7782)/Inputs!$B$15)*Inputs!$B$9, 0)</f>
        <v>0</v>
      </c>
      <c r="K7782" s="2">
        <f>MAX(E7782*Inputs!$B$5 - B7782 - Inputs!$B$8, 0) * H7782</f>
        <v>0</v>
      </c>
      <c r="L7782" s="2">
        <f>IF(B7782 &gt;= D7782*Inputs!$B$10, MAX(B7782 - E7782/Inputs!$B$5 - Inputs!$B$8, 0) * I7782, 0)</f>
        <v>0</v>
      </c>
      <c r="M7782" s="2">
        <f t="shared" si="1454"/>
        <v>0</v>
      </c>
      <c r="N7782" s="3" t="str">
        <f t="shared" si="1455"/>
        <v>Idle</v>
      </c>
      <c r="O7782" s="3" t="str">
        <f t="shared" si="1463"/>
        <v>Idle</v>
      </c>
      <c r="P7782" s="2">
        <f t="shared" si="1456"/>
        <v>0</v>
      </c>
      <c r="Q7782" s="2">
        <f t="shared" si="1457"/>
        <v>0</v>
      </c>
      <c r="R7782" s="2">
        <f t="shared" si="1458"/>
        <v>0</v>
      </c>
      <c r="S7782" s="2">
        <f t="shared" si="1459"/>
        <v>0</v>
      </c>
      <c r="T7782" s="2">
        <f t="shared" si="1460"/>
        <v>0</v>
      </c>
      <c r="U7782" s="2">
        <f>IF(O7782="Reg", R7782 * Inputs!$B$7, 0)</f>
        <v>0</v>
      </c>
      <c r="V7782" s="2">
        <f>MAX(F7782 + P7782*Inputs!$B$15 - (Q7782/Inputs!$B$16) - U7782, 0)</f>
        <v>0</v>
      </c>
    </row>
    <row r="7783" spans="1:22" x14ac:dyDescent="0.3">
      <c r="A7783" s="1">
        <v>46347.208333333343</v>
      </c>
      <c r="B7783" s="2">
        <v>0</v>
      </c>
      <c r="C7783" s="2">
        <v>15.198388208702751</v>
      </c>
      <c r="D7783" s="2">
        <f t="shared" si="1452"/>
        <v>33.555426709233352</v>
      </c>
      <c r="E7783" s="2">
        <f t="shared" si="1453"/>
        <v>14.473454063288449</v>
      </c>
      <c r="F7783" s="2">
        <f t="shared" si="1461"/>
        <v>0</v>
      </c>
      <c r="G7783" s="2">
        <f t="shared" si="1462"/>
        <v>0</v>
      </c>
      <c r="H7783" s="2">
        <f>MIN(Inputs!$B$2, (Inputs!$B$14 - F7783)/Inputs!$B$15)</f>
        <v>170</v>
      </c>
      <c r="I7783" s="2">
        <f>MAX(MIN(Inputs!$B$2, F7783*Inputs!$B$16, Inputs!$B$14*Inputs!$B$4 - G7783), 0)</f>
        <v>0</v>
      </c>
      <c r="J7783" s="2">
        <f>MAX(MIN(Inputs!$B$2, F7783*Inputs!$B$16, (Inputs!$B$14-F7783)/Inputs!$B$15)*Inputs!$B$9, 0)</f>
        <v>0</v>
      </c>
      <c r="K7783" s="2">
        <f>MAX(E7783*Inputs!$B$5 - B7783 - Inputs!$B$8, 0) * H7783</f>
        <v>0</v>
      </c>
      <c r="L7783" s="2">
        <f>IF(B7783 &gt;= D7783*Inputs!$B$10, MAX(B7783 - E7783/Inputs!$B$5 - Inputs!$B$8, 0) * I7783, 0)</f>
        <v>0</v>
      </c>
      <c r="M7783" s="2">
        <f t="shared" si="1454"/>
        <v>0</v>
      </c>
      <c r="N7783" s="3" t="str">
        <f t="shared" si="1455"/>
        <v>Idle</v>
      </c>
      <c r="O7783" s="3" t="str">
        <f t="shared" si="1463"/>
        <v>Idle</v>
      </c>
      <c r="P7783" s="2">
        <f t="shared" si="1456"/>
        <v>0</v>
      </c>
      <c r="Q7783" s="2">
        <f t="shared" si="1457"/>
        <v>0</v>
      </c>
      <c r="R7783" s="2">
        <f t="shared" si="1458"/>
        <v>0</v>
      </c>
      <c r="S7783" s="2">
        <f t="shared" si="1459"/>
        <v>0</v>
      </c>
      <c r="T7783" s="2">
        <f t="shared" si="1460"/>
        <v>0</v>
      </c>
      <c r="U7783" s="2">
        <f>IF(O7783="Reg", R7783 * Inputs!$B$7, 0)</f>
        <v>0</v>
      </c>
      <c r="V7783" s="2">
        <f>MAX(F7783 + P7783*Inputs!$B$15 - (Q7783/Inputs!$B$16) - U7783, 0)</f>
        <v>0</v>
      </c>
    </row>
    <row r="7784" spans="1:22" x14ac:dyDescent="0.3">
      <c r="A7784" s="1">
        <v>46347.25</v>
      </c>
      <c r="B7784" s="2">
        <v>0</v>
      </c>
      <c r="C7784" s="2">
        <v>9.6526697146011085</v>
      </c>
      <c r="D7784" s="2">
        <f t="shared" si="1452"/>
        <v>33.555426709233352</v>
      </c>
      <c r="E7784" s="2">
        <f t="shared" si="1453"/>
        <v>18.594273357530863</v>
      </c>
      <c r="F7784" s="2">
        <f t="shared" si="1461"/>
        <v>0</v>
      </c>
      <c r="G7784" s="2">
        <f t="shared" si="1462"/>
        <v>0</v>
      </c>
      <c r="H7784" s="2">
        <f>MIN(Inputs!$B$2, (Inputs!$B$14 - F7784)/Inputs!$B$15)</f>
        <v>170</v>
      </c>
      <c r="I7784" s="2">
        <f>MAX(MIN(Inputs!$B$2, F7784*Inputs!$B$16, Inputs!$B$14*Inputs!$B$4 - G7784), 0)</f>
        <v>0</v>
      </c>
      <c r="J7784" s="2">
        <f>MAX(MIN(Inputs!$B$2, F7784*Inputs!$B$16, (Inputs!$B$14-F7784)/Inputs!$B$15)*Inputs!$B$9, 0)</f>
        <v>0</v>
      </c>
      <c r="K7784" s="2">
        <f>MAX(E7784*Inputs!$B$5 - B7784 - Inputs!$B$8, 0) * H7784</f>
        <v>0</v>
      </c>
      <c r="L7784" s="2">
        <f>IF(B7784 &gt;= D7784*Inputs!$B$10, MAX(B7784 - E7784/Inputs!$B$5 - Inputs!$B$8, 0) * I7784, 0)</f>
        <v>0</v>
      </c>
      <c r="M7784" s="2">
        <f t="shared" si="1454"/>
        <v>0</v>
      </c>
      <c r="N7784" s="3" t="str">
        <f t="shared" si="1455"/>
        <v>Idle</v>
      </c>
      <c r="O7784" s="3" t="str">
        <f t="shared" si="1463"/>
        <v>Idle</v>
      </c>
      <c r="P7784" s="2">
        <f t="shared" si="1456"/>
        <v>0</v>
      </c>
      <c r="Q7784" s="2">
        <f t="shared" si="1457"/>
        <v>0</v>
      </c>
      <c r="R7784" s="2">
        <f t="shared" si="1458"/>
        <v>0</v>
      </c>
      <c r="S7784" s="2">
        <f t="shared" si="1459"/>
        <v>0</v>
      </c>
      <c r="T7784" s="2">
        <f t="shared" si="1460"/>
        <v>0</v>
      </c>
      <c r="U7784" s="2">
        <f>IF(O7784="Reg", R7784 * Inputs!$B$7, 0)</f>
        <v>0</v>
      </c>
      <c r="V7784" s="2">
        <f>MAX(F7784 + P7784*Inputs!$B$15 - (Q7784/Inputs!$B$16) - U7784, 0)</f>
        <v>0</v>
      </c>
    </row>
    <row r="7785" spans="1:22" x14ac:dyDescent="0.3">
      <c r="A7785" s="1">
        <v>46347.291666666657</v>
      </c>
      <c r="B7785" s="2">
        <v>75.998745203995398</v>
      </c>
      <c r="C7785" s="2">
        <v>4.5205939045096351</v>
      </c>
      <c r="D7785" s="2">
        <f t="shared" si="1452"/>
        <v>33.555426709233352</v>
      </c>
      <c r="E7785" s="2">
        <f t="shared" si="1453"/>
        <v>23.408082117606487</v>
      </c>
      <c r="F7785" s="2">
        <f t="shared" si="1461"/>
        <v>0</v>
      </c>
      <c r="G7785" s="2">
        <f t="shared" si="1462"/>
        <v>0</v>
      </c>
      <c r="H7785" s="2">
        <f>MIN(Inputs!$B$2, (Inputs!$B$14 - F7785)/Inputs!$B$15)</f>
        <v>170</v>
      </c>
      <c r="I7785" s="2">
        <f>MAX(MIN(Inputs!$B$2, F7785*Inputs!$B$16, Inputs!$B$14*Inputs!$B$4 - G7785), 0)</f>
        <v>0</v>
      </c>
      <c r="J7785" s="2">
        <f>MAX(MIN(Inputs!$B$2, F7785*Inputs!$B$16, (Inputs!$B$14-F7785)/Inputs!$B$15)*Inputs!$B$9, 0)</f>
        <v>0</v>
      </c>
      <c r="K7785" s="2">
        <f>MAX(E7785*Inputs!$B$5 - B7785 - Inputs!$B$8, 0) * H7785</f>
        <v>0</v>
      </c>
      <c r="L7785" s="2">
        <f>IF(B7785 &gt;= D7785*Inputs!$B$10, MAX(B7785 - E7785/Inputs!$B$5 - Inputs!$B$8, 0) * I7785, 0)</f>
        <v>0</v>
      </c>
      <c r="M7785" s="2">
        <f t="shared" si="1454"/>
        <v>0</v>
      </c>
      <c r="N7785" s="3" t="str">
        <f t="shared" si="1455"/>
        <v>Idle</v>
      </c>
      <c r="O7785" s="3" t="str">
        <f t="shared" si="1463"/>
        <v>Idle</v>
      </c>
      <c r="P7785" s="2">
        <f t="shared" si="1456"/>
        <v>0</v>
      </c>
      <c r="Q7785" s="2">
        <f t="shared" si="1457"/>
        <v>0</v>
      </c>
      <c r="R7785" s="2">
        <f t="shared" si="1458"/>
        <v>0</v>
      </c>
      <c r="S7785" s="2">
        <f t="shared" si="1459"/>
        <v>0</v>
      </c>
      <c r="T7785" s="2">
        <f t="shared" si="1460"/>
        <v>0</v>
      </c>
      <c r="U7785" s="2">
        <f>IF(O7785="Reg", R7785 * Inputs!$B$7, 0)</f>
        <v>0</v>
      </c>
      <c r="V7785" s="2">
        <f>MAX(F7785 + P7785*Inputs!$B$15 - (Q7785/Inputs!$B$16) - U7785, 0)</f>
        <v>0</v>
      </c>
    </row>
    <row r="7786" spans="1:22" x14ac:dyDescent="0.3">
      <c r="A7786" s="1">
        <v>46347.333333333343</v>
      </c>
      <c r="B7786" s="2">
        <v>0</v>
      </c>
      <c r="C7786" s="2">
        <v>31.234296499342289</v>
      </c>
      <c r="D7786" s="2">
        <f t="shared" si="1452"/>
        <v>33.555426709233352</v>
      </c>
      <c r="E7786" s="2">
        <f t="shared" si="1453"/>
        <v>17.0633389055801</v>
      </c>
      <c r="F7786" s="2">
        <f t="shared" si="1461"/>
        <v>0</v>
      </c>
      <c r="G7786" s="2">
        <f t="shared" si="1462"/>
        <v>0</v>
      </c>
      <c r="H7786" s="2">
        <f>MIN(Inputs!$B$2, (Inputs!$B$14 - F7786)/Inputs!$B$15)</f>
        <v>170</v>
      </c>
      <c r="I7786" s="2">
        <f>MAX(MIN(Inputs!$B$2, F7786*Inputs!$B$16, Inputs!$B$14*Inputs!$B$4 - G7786), 0)</f>
        <v>0</v>
      </c>
      <c r="J7786" s="2">
        <f>MAX(MIN(Inputs!$B$2, F7786*Inputs!$B$16, (Inputs!$B$14-F7786)/Inputs!$B$15)*Inputs!$B$9, 0)</f>
        <v>0</v>
      </c>
      <c r="K7786" s="2">
        <f>MAX(E7786*Inputs!$B$5 - B7786 - Inputs!$B$8, 0) * H7786</f>
        <v>0</v>
      </c>
      <c r="L7786" s="2">
        <f>IF(B7786 &gt;= D7786*Inputs!$B$10, MAX(B7786 - E7786/Inputs!$B$5 - Inputs!$B$8, 0) * I7786, 0)</f>
        <v>0</v>
      </c>
      <c r="M7786" s="2">
        <f t="shared" si="1454"/>
        <v>0</v>
      </c>
      <c r="N7786" s="3" t="str">
        <f t="shared" si="1455"/>
        <v>Idle</v>
      </c>
      <c r="O7786" s="3" t="str">
        <f t="shared" si="1463"/>
        <v>Idle</v>
      </c>
      <c r="P7786" s="2">
        <f t="shared" si="1456"/>
        <v>0</v>
      </c>
      <c r="Q7786" s="2">
        <f t="shared" si="1457"/>
        <v>0</v>
      </c>
      <c r="R7786" s="2">
        <f t="shared" si="1458"/>
        <v>0</v>
      </c>
      <c r="S7786" s="2">
        <f t="shared" si="1459"/>
        <v>0</v>
      </c>
      <c r="T7786" s="2">
        <f t="shared" si="1460"/>
        <v>0</v>
      </c>
      <c r="U7786" s="2">
        <f>IF(O7786="Reg", R7786 * Inputs!$B$7, 0)</f>
        <v>0</v>
      </c>
      <c r="V7786" s="2">
        <f>MAX(F7786 + P7786*Inputs!$B$15 - (Q7786/Inputs!$B$16) - U7786, 0)</f>
        <v>0</v>
      </c>
    </row>
    <row r="7787" spans="1:22" x14ac:dyDescent="0.3">
      <c r="A7787" s="1">
        <v>46347.375</v>
      </c>
      <c r="B7787" s="2">
        <v>0</v>
      </c>
      <c r="C7787" s="2">
        <v>0.64282127198467298</v>
      </c>
      <c r="D7787" s="2">
        <f t="shared" si="1452"/>
        <v>33.555426709233352</v>
      </c>
      <c r="E7787" s="2">
        <f t="shared" si="1453"/>
        <v>22.479392840925982</v>
      </c>
      <c r="F7787" s="2">
        <f t="shared" si="1461"/>
        <v>0</v>
      </c>
      <c r="G7787" s="2">
        <f t="shared" si="1462"/>
        <v>0</v>
      </c>
      <c r="H7787" s="2">
        <f>MIN(Inputs!$B$2, (Inputs!$B$14 - F7787)/Inputs!$B$15)</f>
        <v>170</v>
      </c>
      <c r="I7787" s="2">
        <f>MAX(MIN(Inputs!$B$2, F7787*Inputs!$B$16, Inputs!$B$14*Inputs!$B$4 - G7787), 0)</f>
        <v>0</v>
      </c>
      <c r="J7787" s="2">
        <f>MAX(MIN(Inputs!$B$2, F7787*Inputs!$B$16, (Inputs!$B$14-F7787)/Inputs!$B$15)*Inputs!$B$9, 0)</f>
        <v>0</v>
      </c>
      <c r="K7787" s="2">
        <f>MAX(E7787*Inputs!$B$5 - B7787 - Inputs!$B$8, 0) * H7787</f>
        <v>0</v>
      </c>
      <c r="L7787" s="2">
        <f>IF(B7787 &gt;= D7787*Inputs!$B$10, MAX(B7787 - E7787/Inputs!$B$5 - Inputs!$B$8, 0) * I7787, 0)</f>
        <v>0</v>
      </c>
      <c r="M7787" s="2">
        <f t="shared" si="1454"/>
        <v>0</v>
      </c>
      <c r="N7787" s="3" t="str">
        <f t="shared" si="1455"/>
        <v>Idle</v>
      </c>
      <c r="O7787" s="3" t="str">
        <f t="shared" si="1463"/>
        <v>Idle</v>
      </c>
      <c r="P7787" s="2">
        <f t="shared" si="1456"/>
        <v>0</v>
      </c>
      <c r="Q7787" s="2">
        <f t="shared" si="1457"/>
        <v>0</v>
      </c>
      <c r="R7787" s="2">
        <f t="shared" si="1458"/>
        <v>0</v>
      </c>
      <c r="S7787" s="2">
        <f t="shared" si="1459"/>
        <v>0</v>
      </c>
      <c r="T7787" s="2">
        <f t="shared" si="1460"/>
        <v>0</v>
      </c>
      <c r="U7787" s="2">
        <f>IF(O7787="Reg", R7787 * Inputs!$B$7, 0)</f>
        <v>0</v>
      </c>
      <c r="V7787" s="2">
        <f>MAX(F7787 + P7787*Inputs!$B$15 - (Q7787/Inputs!$B$16) - U7787, 0)</f>
        <v>0</v>
      </c>
    </row>
    <row r="7788" spans="1:22" x14ac:dyDescent="0.3">
      <c r="A7788" s="1">
        <v>46347.416666666657</v>
      </c>
      <c r="B7788" s="2">
        <v>10.84197917573529</v>
      </c>
      <c r="C7788" s="2">
        <v>3.989917793652761</v>
      </c>
      <c r="D7788" s="2">
        <f t="shared" si="1452"/>
        <v>33.555426709233352</v>
      </c>
      <c r="E7788" s="2">
        <f t="shared" si="1453"/>
        <v>32.100443053445005</v>
      </c>
      <c r="F7788" s="2">
        <f t="shared" si="1461"/>
        <v>0</v>
      </c>
      <c r="G7788" s="2">
        <f t="shared" si="1462"/>
        <v>0</v>
      </c>
      <c r="H7788" s="2">
        <f>MIN(Inputs!$B$2, (Inputs!$B$14 - F7788)/Inputs!$B$15)</f>
        <v>170</v>
      </c>
      <c r="I7788" s="2">
        <f>MAX(MIN(Inputs!$B$2, F7788*Inputs!$B$16, Inputs!$B$14*Inputs!$B$4 - G7788), 0)</f>
        <v>0</v>
      </c>
      <c r="J7788" s="2">
        <f>MAX(MIN(Inputs!$B$2, F7788*Inputs!$B$16, (Inputs!$B$14-F7788)/Inputs!$B$15)*Inputs!$B$9, 0)</f>
        <v>0</v>
      </c>
      <c r="K7788" s="2">
        <f>MAX(E7788*Inputs!$B$5 - B7788 - Inputs!$B$8, 0) * H7788</f>
        <v>0</v>
      </c>
      <c r="L7788" s="2">
        <f>IF(B7788 &gt;= D7788*Inputs!$B$10, MAX(B7788 - E7788/Inputs!$B$5 - Inputs!$B$8, 0) * I7788, 0)</f>
        <v>0</v>
      </c>
      <c r="M7788" s="2">
        <f t="shared" si="1454"/>
        <v>0</v>
      </c>
      <c r="N7788" s="3" t="str">
        <f t="shared" si="1455"/>
        <v>Idle</v>
      </c>
      <c r="O7788" s="3" t="str">
        <f t="shared" si="1463"/>
        <v>Idle</v>
      </c>
      <c r="P7788" s="2">
        <f t="shared" si="1456"/>
        <v>0</v>
      </c>
      <c r="Q7788" s="2">
        <f t="shared" si="1457"/>
        <v>0</v>
      </c>
      <c r="R7788" s="2">
        <f t="shared" si="1458"/>
        <v>0</v>
      </c>
      <c r="S7788" s="2">
        <f t="shared" si="1459"/>
        <v>0</v>
      </c>
      <c r="T7788" s="2">
        <f t="shared" si="1460"/>
        <v>0</v>
      </c>
      <c r="U7788" s="2">
        <f>IF(O7788="Reg", R7788 * Inputs!$B$7, 0)</f>
        <v>0</v>
      </c>
      <c r="V7788" s="2">
        <f>MAX(F7788 + P7788*Inputs!$B$15 - (Q7788/Inputs!$B$16) - U7788, 0)</f>
        <v>0</v>
      </c>
    </row>
    <row r="7789" spans="1:22" x14ac:dyDescent="0.3">
      <c r="A7789" s="1">
        <v>46347.458333333343</v>
      </c>
      <c r="B7789" s="2">
        <v>24.72491576545448</v>
      </c>
      <c r="C7789" s="2">
        <v>6.3730004830900482</v>
      </c>
      <c r="D7789" s="2">
        <f t="shared" si="1452"/>
        <v>33.555426709233352</v>
      </c>
      <c r="E7789" s="2">
        <f t="shared" si="1453"/>
        <v>42.440172643849991</v>
      </c>
      <c r="F7789" s="2">
        <f t="shared" si="1461"/>
        <v>0</v>
      </c>
      <c r="G7789" s="2">
        <f t="shared" si="1462"/>
        <v>0</v>
      </c>
      <c r="H7789" s="2">
        <f>MIN(Inputs!$B$2, (Inputs!$B$14 - F7789)/Inputs!$B$15)</f>
        <v>170</v>
      </c>
      <c r="I7789" s="2">
        <f>MAX(MIN(Inputs!$B$2, F7789*Inputs!$B$16, Inputs!$B$14*Inputs!$B$4 - G7789), 0)</f>
        <v>0</v>
      </c>
      <c r="J7789" s="2">
        <f>MAX(MIN(Inputs!$B$2, F7789*Inputs!$B$16, (Inputs!$B$14-F7789)/Inputs!$B$15)*Inputs!$B$9, 0)</f>
        <v>0</v>
      </c>
      <c r="K7789" s="2">
        <f>MAX(E7789*Inputs!$B$5 - B7789 - Inputs!$B$8, 0) * H7789</f>
        <v>0</v>
      </c>
      <c r="L7789" s="2">
        <f>IF(B7789 &gt;= D7789*Inputs!$B$10, MAX(B7789 - E7789/Inputs!$B$5 - Inputs!$B$8, 0) * I7789, 0)</f>
        <v>0</v>
      </c>
      <c r="M7789" s="2">
        <f t="shared" si="1454"/>
        <v>0</v>
      </c>
      <c r="N7789" s="3" t="str">
        <f t="shared" si="1455"/>
        <v>Idle</v>
      </c>
      <c r="O7789" s="3" t="str">
        <f t="shared" si="1463"/>
        <v>Idle</v>
      </c>
      <c r="P7789" s="2">
        <f t="shared" si="1456"/>
        <v>0</v>
      </c>
      <c r="Q7789" s="2">
        <f t="shared" si="1457"/>
        <v>0</v>
      </c>
      <c r="R7789" s="2">
        <f t="shared" si="1458"/>
        <v>0</v>
      </c>
      <c r="S7789" s="2">
        <f t="shared" si="1459"/>
        <v>0</v>
      </c>
      <c r="T7789" s="2">
        <f t="shared" si="1460"/>
        <v>0</v>
      </c>
      <c r="U7789" s="2">
        <f>IF(O7789="Reg", R7789 * Inputs!$B$7, 0)</f>
        <v>0</v>
      </c>
      <c r="V7789" s="2">
        <f>MAX(F7789 + P7789*Inputs!$B$15 - (Q7789/Inputs!$B$16) - U7789, 0)</f>
        <v>0</v>
      </c>
    </row>
    <row r="7790" spans="1:22" x14ac:dyDescent="0.3">
      <c r="A7790" s="1">
        <v>46347.5</v>
      </c>
      <c r="B7790" s="2">
        <v>28.88285256045376</v>
      </c>
      <c r="C7790" s="2">
        <v>14.097794396501261</v>
      </c>
      <c r="D7790" s="2">
        <f t="shared" si="1452"/>
        <v>33.555426709233352</v>
      </c>
      <c r="E7790" s="2">
        <f t="shared" si="1453"/>
        <v>49.828179878925916</v>
      </c>
      <c r="F7790" s="2">
        <f t="shared" si="1461"/>
        <v>0</v>
      </c>
      <c r="G7790" s="2">
        <f t="shared" si="1462"/>
        <v>0</v>
      </c>
      <c r="H7790" s="2">
        <f>MIN(Inputs!$B$2, (Inputs!$B$14 - F7790)/Inputs!$B$15)</f>
        <v>170</v>
      </c>
      <c r="I7790" s="2">
        <f>MAX(MIN(Inputs!$B$2, F7790*Inputs!$B$16, Inputs!$B$14*Inputs!$B$4 - G7790), 0)</f>
        <v>0</v>
      </c>
      <c r="J7790" s="2">
        <f>MAX(MIN(Inputs!$B$2, F7790*Inputs!$B$16, (Inputs!$B$14-F7790)/Inputs!$B$15)*Inputs!$B$9, 0)</f>
        <v>0</v>
      </c>
      <c r="K7790" s="2">
        <f>MAX(E7790*Inputs!$B$5 - B7790 - Inputs!$B$8, 0) * H7790</f>
        <v>0</v>
      </c>
      <c r="L7790" s="2">
        <f>IF(B7790 &gt;= D7790*Inputs!$B$10, MAX(B7790 - E7790/Inputs!$B$5 - Inputs!$B$8, 0) * I7790, 0)</f>
        <v>0</v>
      </c>
      <c r="M7790" s="2">
        <f t="shared" si="1454"/>
        <v>0</v>
      </c>
      <c r="N7790" s="3" t="str">
        <f t="shared" si="1455"/>
        <v>Idle</v>
      </c>
      <c r="O7790" s="3" t="str">
        <f t="shared" si="1463"/>
        <v>Idle</v>
      </c>
      <c r="P7790" s="2">
        <f t="shared" si="1456"/>
        <v>0</v>
      </c>
      <c r="Q7790" s="2">
        <f t="shared" si="1457"/>
        <v>0</v>
      </c>
      <c r="R7790" s="2">
        <f t="shared" si="1458"/>
        <v>0</v>
      </c>
      <c r="S7790" s="2">
        <f t="shared" si="1459"/>
        <v>0</v>
      </c>
      <c r="T7790" s="2">
        <f t="shared" si="1460"/>
        <v>0</v>
      </c>
      <c r="U7790" s="2">
        <f>IF(O7790="Reg", R7790 * Inputs!$B$7, 0)</f>
        <v>0</v>
      </c>
      <c r="V7790" s="2">
        <f>MAX(F7790 + P7790*Inputs!$B$15 - (Q7790/Inputs!$B$16) - U7790, 0)</f>
        <v>0</v>
      </c>
    </row>
    <row r="7791" spans="1:22" x14ac:dyDescent="0.3">
      <c r="A7791" s="1">
        <v>46347.541666666657</v>
      </c>
      <c r="B7791" s="2">
        <v>37.930285931837062</v>
      </c>
      <c r="C7791" s="2">
        <v>12.209126814498079</v>
      </c>
      <c r="D7791" s="2">
        <f t="shared" si="1452"/>
        <v>33.555426709233352</v>
      </c>
      <c r="E7791" s="2">
        <f t="shared" si="1453"/>
        <v>56.301233120053155</v>
      </c>
      <c r="F7791" s="2">
        <f t="shared" si="1461"/>
        <v>0</v>
      </c>
      <c r="G7791" s="2">
        <f t="shared" si="1462"/>
        <v>0</v>
      </c>
      <c r="H7791" s="2">
        <f>MIN(Inputs!$B$2, (Inputs!$B$14 - F7791)/Inputs!$B$15)</f>
        <v>170</v>
      </c>
      <c r="I7791" s="2">
        <f>MAX(MIN(Inputs!$B$2, F7791*Inputs!$B$16, Inputs!$B$14*Inputs!$B$4 - G7791), 0)</f>
        <v>0</v>
      </c>
      <c r="J7791" s="2">
        <f>MAX(MIN(Inputs!$B$2, F7791*Inputs!$B$16, (Inputs!$B$14-F7791)/Inputs!$B$15)*Inputs!$B$9, 0)</f>
        <v>0</v>
      </c>
      <c r="K7791" s="2">
        <f>MAX(E7791*Inputs!$B$5 - B7791 - Inputs!$B$8, 0) * H7791</f>
        <v>0</v>
      </c>
      <c r="L7791" s="2">
        <f>IF(B7791 &gt;= D7791*Inputs!$B$10, MAX(B7791 - E7791/Inputs!$B$5 - Inputs!$B$8, 0) * I7791, 0)</f>
        <v>0</v>
      </c>
      <c r="M7791" s="2">
        <f t="shared" si="1454"/>
        <v>0</v>
      </c>
      <c r="N7791" s="3" t="str">
        <f t="shared" si="1455"/>
        <v>Idle</v>
      </c>
      <c r="O7791" s="3" t="str">
        <f t="shared" si="1463"/>
        <v>Idle</v>
      </c>
      <c r="P7791" s="2">
        <f t="shared" si="1456"/>
        <v>0</v>
      </c>
      <c r="Q7791" s="2">
        <f t="shared" si="1457"/>
        <v>0</v>
      </c>
      <c r="R7791" s="2">
        <f t="shared" si="1458"/>
        <v>0</v>
      </c>
      <c r="S7791" s="2">
        <f t="shared" si="1459"/>
        <v>0</v>
      </c>
      <c r="T7791" s="2">
        <f t="shared" si="1460"/>
        <v>0</v>
      </c>
      <c r="U7791" s="2">
        <f>IF(O7791="Reg", R7791 * Inputs!$B$7, 0)</f>
        <v>0</v>
      </c>
      <c r="V7791" s="2">
        <f>MAX(F7791 + P7791*Inputs!$B$15 - (Q7791/Inputs!$B$16) - U7791, 0)</f>
        <v>0</v>
      </c>
    </row>
    <row r="7792" spans="1:22" x14ac:dyDescent="0.3">
      <c r="A7792" s="1">
        <v>46347.583333333343</v>
      </c>
      <c r="B7792" s="2">
        <v>32.496323612075301</v>
      </c>
      <c r="C7792" s="2">
        <v>8.1013418591961788</v>
      </c>
      <c r="D7792" s="2">
        <f t="shared" si="1452"/>
        <v>33.555426709233352</v>
      </c>
      <c r="E7792" s="2">
        <f t="shared" si="1453"/>
        <v>62.294620438264644</v>
      </c>
      <c r="F7792" s="2">
        <f t="shared" si="1461"/>
        <v>0</v>
      </c>
      <c r="G7792" s="2">
        <f t="shared" si="1462"/>
        <v>0</v>
      </c>
      <c r="H7792" s="2">
        <f>MIN(Inputs!$B$2, (Inputs!$B$14 - F7792)/Inputs!$B$15)</f>
        <v>170</v>
      </c>
      <c r="I7792" s="2">
        <f>MAX(MIN(Inputs!$B$2, F7792*Inputs!$B$16, Inputs!$B$14*Inputs!$B$4 - G7792), 0)</f>
        <v>0</v>
      </c>
      <c r="J7792" s="2">
        <f>MAX(MIN(Inputs!$B$2, F7792*Inputs!$B$16, (Inputs!$B$14-F7792)/Inputs!$B$15)*Inputs!$B$9, 0)</f>
        <v>0</v>
      </c>
      <c r="K7792" s="2">
        <f>MAX(E7792*Inputs!$B$5 - B7792 - Inputs!$B$8, 0) * H7792</f>
        <v>394.90020351158932</v>
      </c>
      <c r="L7792" s="2">
        <f>IF(B7792 &gt;= D7792*Inputs!$B$10, MAX(B7792 - E7792/Inputs!$B$5 - Inputs!$B$8, 0) * I7792, 0)</f>
        <v>0</v>
      </c>
      <c r="M7792" s="2">
        <f t="shared" si="1454"/>
        <v>0</v>
      </c>
      <c r="N7792" s="3" t="str">
        <f t="shared" si="1455"/>
        <v>Charge</v>
      </c>
      <c r="O7792" s="3" t="str">
        <f t="shared" si="1463"/>
        <v>Charge</v>
      </c>
      <c r="P7792" s="2">
        <f t="shared" si="1456"/>
        <v>170</v>
      </c>
      <c r="Q7792" s="2">
        <f t="shared" si="1457"/>
        <v>0</v>
      </c>
      <c r="R7792" s="2">
        <f t="shared" si="1458"/>
        <v>0</v>
      </c>
      <c r="S7792" s="2">
        <f t="shared" si="1459"/>
        <v>-5524.3750140528009</v>
      </c>
      <c r="T7792" s="2">
        <f t="shared" si="1460"/>
        <v>0</v>
      </c>
      <c r="U7792" s="2">
        <f>IF(O7792="Reg", R7792 * Inputs!$B$7, 0)</f>
        <v>0</v>
      </c>
      <c r="V7792" s="2">
        <f>MAX(F7792 + P7792*Inputs!$B$15 - (Q7792/Inputs!$B$16) - U7792, 0)</f>
        <v>170</v>
      </c>
    </row>
    <row r="7793" spans="1:22" x14ac:dyDescent="0.3">
      <c r="A7793" s="1">
        <v>46347.625</v>
      </c>
      <c r="B7793" s="2">
        <v>57.726301275114139</v>
      </c>
      <c r="C7793" s="2">
        <v>34.609848996016858</v>
      </c>
      <c r="D7793" s="2">
        <f t="shared" si="1452"/>
        <v>33.555426709233352</v>
      </c>
      <c r="E7793" s="2">
        <f t="shared" si="1453"/>
        <v>68.999803648381246</v>
      </c>
      <c r="F7793" s="2">
        <f t="shared" si="1461"/>
        <v>170</v>
      </c>
      <c r="G7793" s="2">
        <f t="shared" si="1462"/>
        <v>0</v>
      </c>
      <c r="H7793" s="2">
        <f>MIN(Inputs!$B$2, (Inputs!$B$14 - F7793)/Inputs!$B$15)</f>
        <v>170</v>
      </c>
      <c r="I7793" s="2">
        <f>MAX(MIN(Inputs!$B$2, F7793*Inputs!$B$16, Inputs!$B$14*Inputs!$B$4 - G7793), 0)</f>
        <v>170</v>
      </c>
      <c r="J7793" s="2">
        <f>MAX(MIN(Inputs!$B$2, F7793*Inputs!$B$16, (Inputs!$B$14-F7793)/Inputs!$B$15)*Inputs!$B$9, 0)</f>
        <v>136</v>
      </c>
      <c r="K7793" s="2">
        <f>MAX(E7793*Inputs!$B$5 - B7793 - Inputs!$B$8, 0) * H7793</f>
        <v>0</v>
      </c>
      <c r="L7793" s="2">
        <f>IF(B7793 &gt;= D7793*Inputs!$B$10, MAX(B7793 - E7793/Inputs!$B$5 - Inputs!$B$8, 0) * I7793, 0)</f>
        <v>0</v>
      </c>
      <c r="M7793" s="2">
        <f t="shared" si="1454"/>
        <v>4706.9394634582923</v>
      </c>
      <c r="N7793" s="3" t="str">
        <f t="shared" si="1455"/>
        <v>Reg</v>
      </c>
      <c r="O7793" s="3" t="str">
        <f t="shared" si="1463"/>
        <v>Charge</v>
      </c>
      <c r="P7793" s="2">
        <f t="shared" si="1456"/>
        <v>170</v>
      </c>
      <c r="Q7793" s="2">
        <f t="shared" si="1457"/>
        <v>0</v>
      </c>
      <c r="R7793" s="2">
        <f t="shared" si="1458"/>
        <v>0</v>
      </c>
      <c r="S7793" s="2">
        <f t="shared" si="1459"/>
        <v>-9813.4712167694033</v>
      </c>
      <c r="T7793" s="2">
        <f t="shared" si="1460"/>
        <v>0</v>
      </c>
      <c r="U7793" s="2">
        <f>IF(O7793="Reg", R7793 * Inputs!$B$7, 0)</f>
        <v>0</v>
      </c>
      <c r="V7793" s="2">
        <f>MAX(F7793 + P7793*Inputs!$B$15 - (Q7793/Inputs!$B$16) - U7793, 0)</f>
        <v>340</v>
      </c>
    </row>
    <row r="7794" spans="1:22" x14ac:dyDescent="0.3">
      <c r="A7794" s="1">
        <v>46347.666666666657</v>
      </c>
      <c r="B7794" s="2">
        <v>72.880356718165231</v>
      </c>
      <c r="C7794" s="2">
        <v>1.7296889215340769</v>
      </c>
      <c r="D7794" s="2">
        <f t="shared" si="1452"/>
        <v>33.555426709233352</v>
      </c>
      <c r="E7794" s="2">
        <f t="shared" si="1453"/>
        <v>68.523737990874054</v>
      </c>
      <c r="F7794" s="2">
        <f t="shared" si="1461"/>
        <v>340</v>
      </c>
      <c r="G7794" s="2">
        <f t="shared" si="1462"/>
        <v>0</v>
      </c>
      <c r="H7794" s="2">
        <f>MIN(Inputs!$B$2, (Inputs!$B$14 - F7794)/Inputs!$B$15)</f>
        <v>0</v>
      </c>
      <c r="I7794" s="2">
        <f>MAX(MIN(Inputs!$B$2, F7794*Inputs!$B$16, Inputs!$B$14*Inputs!$B$4 - G7794), 0)</f>
        <v>170</v>
      </c>
      <c r="J7794" s="2">
        <f>MAX(MIN(Inputs!$B$2, F7794*Inputs!$B$16, (Inputs!$B$14-F7794)/Inputs!$B$15)*Inputs!$B$9, 0)</f>
        <v>0</v>
      </c>
      <c r="K7794" s="2">
        <f>MAX(E7794*Inputs!$B$5 - B7794 - Inputs!$B$8, 0) * H7794</f>
        <v>0</v>
      </c>
      <c r="L7794" s="2">
        <f>IF(B7794 &gt;= D7794*Inputs!$B$10, MAX(B7794 - E7794/Inputs!$B$5 - Inputs!$B$8, 0) * I7794, 0)</f>
        <v>0</v>
      </c>
      <c r="M7794" s="2">
        <f t="shared" si="1454"/>
        <v>0</v>
      </c>
      <c r="N7794" s="3" t="str">
        <f t="shared" si="1455"/>
        <v>Idle</v>
      </c>
      <c r="O7794" s="3" t="str">
        <f t="shared" si="1463"/>
        <v>Idle</v>
      </c>
      <c r="P7794" s="2">
        <f t="shared" si="1456"/>
        <v>0</v>
      </c>
      <c r="Q7794" s="2">
        <f t="shared" si="1457"/>
        <v>0</v>
      </c>
      <c r="R7794" s="2">
        <f t="shared" si="1458"/>
        <v>0</v>
      </c>
      <c r="S7794" s="2">
        <f t="shared" si="1459"/>
        <v>0</v>
      </c>
      <c r="T7794" s="2">
        <f t="shared" si="1460"/>
        <v>0</v>
      </c>
      <c r="U7794" s="2">
        <f>IF(O7794="Reg", R7794 * Inputs!$B$7, 0)</f>
        <v>0</v>
      </c>
      <c r="V7794" s="2">
        <f>MAX(F7794 + P7794*Inputs!$B$15 - (Q7794/Inputs!$B$16) - U7794, 0)</f>
        <v>340</v>
      </c>
    </row>
    <row r="7795" spans="1:22" x14ac:dyDescent="0.3">
      <c r="A7795" s="1">
        <v>46347.708333333343</v>
      </c>
      <c r="B7795" s="2">
        <v>69.05295917590999</v>
      </c>
      <c r="C7795" s="2">
        <v>3.2711475330884419</v>
      </c>
      <c r="D7795" s="2">
        <f t="shared" si="1452"/>
        <v>33.555426709233352</v>
      </c>
      <c r="E7795" s="2">
        <f t="shared" si="1453"/>
        <v>63.942248349479009</v>
      </c>
      <c r="F7795" s="2">
        <f t="shared" si="1461"/>
        <v>340</v>
      </c>
      <c r="G7795" s="2">
        <f t="shared" si="1462"/>
        <v>0</v>
      </c>
      <c r="H7795" s="2">
        <f>MIN(Inputs!$B$2, (Inputs!$B$14 - F7795)/Inputs!$B$15)</f>
        <v>0</v>
      </c>
      <c r="I7795" s="2">
        <f>MAX(MIN(Inputs!$B$2, F7795*Inputs!$B$16, Inputs!$B$14*Inputs!$B$4 - G7795), 0)</f>
        <v>170</v>
      </c>
      <c r="J7795" s="2">
        <f>MAX(MIN(Inputs!$B$2, F7795*Inputs!$B$16, (Inputs!$B$14-F7795)/Inputs!$B$15)*Inputs!$B$9, 0)</f>
        <v>0</v>
      </c>
      <c r="K7795" s="2">
        <f>MAX(E7795*Inputs!$B$5 - B7795 - Inputs!$B$8, 0) * H7795</f>
        <v>0</v>
      </c>
      <c r="L7795" s="2">
        <f>IF(B7795 &gt;= D7795*Inputs!$B$10, MAX(B7795 - E7795/Inputs!$B$5 - Inputs!$B$8, 0) * I7795, 0)</f>
        <v>0</v>
      </c>
      <c r="M7795" s="2">
        <f t="shared" si="1454"/>
        <v>0</v>
      </c>
      <c r="N7795" s="3" t="str">
        <f t="shared" si="1455"/>
        <v>Idle</v>
      </c>
      <c r="O7795" s="3" t="str">
        <f t="shared" si="1463"/>
        <v>Idle</v>
      </c>
      <c r="P7795" s="2">
        <f t="shared" si="1456"/>
        <v>0</v>
      </c>
      <c r="Q7795" s="2">
        <f t="shared" si="1457"/>
        <v>0</v>
      </c>
      <c r="R7795" s="2">
        <f t="shared" si="1458"/>
        <v>0</v>
      </c>
      <c r="S7795" s="2">
        <f t="shared" si="1459"/>
        <v>0</v>
      </c>
      <c r="T7795" s="2">
        <f t="shared" si="1460"/>
        <v>0</v>
      </c>
      <c r="U7795" s="2">
        <f>IF(O7795="Reg", R7795 * Inputs!$B$7, 0)</f>
        <v>0</v>
      </c>
      <c r="V7795" s="2">
        <f>MAX(F7795 + P7795*Inputs!$B$15 - (Q7795/Inputs!$B$16) - U7795, 0)</f>
        <v>340</v>
      </c>
    </row>
    <row r="7796" spans="1:22" x14ac:dyDescent="0.3">
      <c r="A7796" s="1">
        <v>46347.75</v>
      </c>
      <c r="B7796" s="2">
        <v>67.721172007217191</v>
      </c>
      <c r="C7796" s="2">
        <v>7.2321992611778851</v>
      </c>
      <c r="D7796" s="2">
        <f t="shared" si="1452"/>
        <v>33.555426709233352</v>
      </c>
      <c r="E7796" s="2">
        <f t="shared" si="1453"/>
        <v>58.266855259992916</v>
      </c>
      <c r="F7796" s="2">
        <f t="shared" si="1461"/>
        <v>340</v>
      </c>
      <c r="G7796" s="2">
        <f t="shared" si="1462"/>
        <v>0</v>
      </c>
      <c r="H7796" s="2">
        <f>MIN(Inputs!$B$2, (Inputs!$B$14 - F7796)/Inputs!$B$15)</f>
        <v>0</v>
      </c>
      <c r="I7796" s="2">
        <f>MAX(MIN(Inputs!$B$2, F7796*Inputs!$B$16, Inputs!$B$14*Inputs!$B$4 - G7796), 0)</f>
        <v>170</v>
      </c>
      <c r="J7796" s="2">
        <f>MAX(MIN(Inputs!$B$2, F7796*Inputs!$B$16, (Inputs!$B$14-F7796)/Inputs!$B$15)*Inputs!$B$9, 0)</f>
        <v>0</v>
      </c>
      <c r="K7796" s="2">
        <f>MAX(E7796*Inputs!$B$5 - B7796 - Inputs!$B$8, 0) * H7796</f>
        <v>0</v>
      </c>
      <c r="L7796" s="2">
        <f>IF(B7796 &gt;= D7796*Inputs!$B$10, MAX(B7796 - E7796/Inputs!$B$5 - Inputs!$B$8, 0) * I7796, 0)</f>
        <v>0</v>
      </c>
      <c r="M7796" s="2">
        <f t="shared" si="1454"/>
        <v>0</v>
      </c>
      <c r="N7796" s="3" t="str">
        <f t="shared" si="1455"/>
        <v>Idle</v>
      </c>
      <c r="O7796" s="3" t="str">
        <f t="shared" si="1463"/>
        <v>Idle</v>
      </c>
      <c r="P7796" s="2">
        <f t="shared" si="1456"/>
        <v>0</v>
      </c>
      <c r="Q7796" s="2">
        <f t="shared" si="1457"/>
        <v>0</v>
      </c>
      <c r="R7796" s="2">
        <f t="shared" si="1458"/>
        <v>0</v>
      </c>
      <c r="S7796" s="2">
        <f t="shared" si="1459"/>
        <v>0</v>
      </c>
      <c r="T7796" s="2">
        <f t="shared" si="1460"/>
        <v>0</v>
      </c>
      <c r="U7796" s="2">
        <f>IF(O7796="Reg", R7796 * Inputs!$B$7, 0)</f>
        <v>0</v>
      </c>
      <c r="V7796" s="2">
        <f>MAX(F7796 + P7796*Inputs!$B$15 - (Q7796/Inputs!$B$16) - U7796, 0)</f>
        <v>340</v>
      </c>
    </row>
    <row r="7797" spans="1:22" x14ac:dyDescent="0.3">
      <c r="A7797" s="1">
        <v>46347.791666666657</v>
      </c>
      <c r="B7797" s="2">
        <v>73.890609841106055</v>
      </c>
      <c r="C7797" s="2">
        <v>12.030959908985279</v>
      </c>
      <c r="D7797" s="2">
        <f t="shared" si="1452"/>
        <v>33.555426709233352</v>
      </c>
      <c r="E7797" s="2">
        <f t="shared" si="1453"/>
        <v>51.373976627034516</v>
      </c>
      <c r="F7797" s="2">
        <f t="shared" si="1461"/>
        <v>340</v>
      </c>
      <c r="G7797" s="2">
        <f t="shared" si="1462"/>
        <v>0</v>
      </c>
      <c r="H7797" s="2">
        <f>MIN(Inputs!$B$2, (Inputs!$B$14 - F7797)/Inputs!$B$15)</f>
        <v>0</v>
      </c>
      <c r="I7797" s="2">
        <f>MAX(MIN(Inputs!$B$2, F7797*Inputs!$B$16, Inputs!$B$14*Inputs!$B$4 - G7797), 0)</f>
        <v>170</v>
      </c>
      <c r="J7797" s="2">
        <f>MAX(MIN(Inputs!$B$2, F7797*Inputs!$B$16, (Inputs!$B$14-F7797)/Inputs!$B$15)*Inputs!$B$9, 0)</f>
        <v>0</v>
      </c>
      <c r="K7797" s="2">
        <f>MAX(E7797*Inputs!$B$5 - B7797 - Inputs!$B$8, 0) * H7797</f>
        <v>0</v>
      </c>
      <c r="L7797" s="2">
        <f>IF(B7797 &gt;= D7797*Inputs!$B$10, MAX(B7797 - E7797/Inputs!$B$5 - Inputs!$B$8, 0) * I7797, 0)</f>
        <v>0</v>
      </c>
      <c r="M7797" s="2">
        <f t="shared" si="1454"/>
        <v>0</v>
      </c>
      <c r="N7797" s="3" t="str">
        <f t="shared" si="1455"/>
        <v>Idle</v>
      </c>
      <c r="O7797" s="3" t="str">
        <f t="shared" si="1463"/>
        <v>Idle</v>
      </c>
      <c r="P7797" s="2">
        <f t="shared" si="1456"/>
        <v>0</v>
      </c>
      <c r="Q7797" s="2">
        <f t="shared" si="1457"/>
        <v>0</v>
      </c>
      <c r="R7797" s="2">
        <f t="shared" si="1458"/>
        <v>0</v>
      </c>
      <c r="S7797" s="2">
        <f t="shared" si="1459"/>
        <v>0</v>
      </c>
      <c r="T7797" s="2">
        <f t="shared" si="1460"/>
        <v>0</v>
      </c>
      <c r="U7797" s="2">
        <f>IF(O7797="Reg", R7797 * Inputs!$B$7, 0)</f>
        <v>0</v>
      </c>
      <c r="V7797" s="2">
        <f>MAX(F7797 + P7797*Inputs!$B$15 - (Q7797/Inputs!$B$16) - U7797, 0)</f>
        <v>340</v>
      </c>
    </row>
    <row r="7798" spans="1:22" x14ac:dyDescent="0.3">
      <c r="A7798" s="1">
        <v>46347.833333333343</v>
      </c>
      <c r="B7798" s="2">
        <v>72.727422872774881</v>
      </c>
      <c r="C7798" s="2">
        <v>10.54817636670888</v>
      </c>
      <c r="D7798" s="2">
        <f t="shared" si="1452"/>
        <v>33.555426709233352</v>
      </c>
      <c r="E7798" s="2">
        <f t="shared" si="1453"/>
        <v>42.868210730402559</v>
      </c>
      <c r="F7798" s="2">
        <f t="shared" si="1461"/>
        <v>340</v>
      </c>
      <c r="G7798" s="2">
        <f t="shared" si="1462"/>
        <v>0</v>
      </c>
      <c r="H7798" s="2">
        <f>MIN(Inputs!$B$2, (Inputs!$B$14 - F7798)/Inputs!$B$15)</f>
        <v>0</v>
      </c>
      <c r="I7798" s="2">
        <f>MAX(MIN(Inputs!$B$2, F7798*Inputs!$B$16, Inputs!$B$14*Inputs!$B$4 - G7798), 0)</f>
        <v>170</v>
      </c>
      <c r="J7798" s="2">
        <f>MAX(MIN(Inputs!$B$2, F7798*Inputs!$B$16, (Inputs!$B$14-F7798)/Inputs!$B$15)*Inputs!$B$9, 0)</f>
        <v>0</v>
      </c>
      <c r="K7798" s="2">
        <f>MAX(E7798*Inputs!$B$5 - B7798 - Inputs!$B$8, 0) * H7798</f>
        <v>0</v>
      </c>
      <c r="L7798" s="2">
        <f>IF(B7798 &gt;= D7798*Inputs!$B$10, MAX(B7798 - E7798/Inputs!$B$5 - Inputs!$B$8, 0) * I7798, 0)</f>
        <v>682.30299727123577</v>
      </c>
      <c r="M7798" s="2">
        <f t="shared" si="1454"/>
        <v>0</v>
      </c>
      <c r="N7798" s="3" t="str">
        <f t="shared" si="1455"/>
        <v>Discharge</v>
      </c>
      <c r="O7798" s="3" t="str">
        <f t="shared" si="1463"/>
        <v>Discharge</v>
      </c>
      <c r="P7798" s="2">
        <f t="shared" si="1456"/>
        <v>0</v>
      </c>
      <c r="Q7798" s="2">
        <f t="shared" si="1457"/>
        <v>170</v>
      </c>
      <c r="R7798" s="2">
        <f t="shared" si="1458"/>
        <v>0</v>
      </c>
      <c r="S7798" s="2">
        <f t="shared" si="1459"/>
        <v>12363.661888371729</v>
      </c>
      <c r="T7798" s="2">
        <f t="shared" si="1460"/>
        <v>0</v>
      </c>
      <c r="U7798" s="2">
        <f>IF(O7798="Reg", R7798 * Inputs!$B$7, 0)</f>
        <v>0</v>
      </c>
      <c r="V7798" s="2">
        <f>MAX(F7798 + P7798*Inputs!$B$15 - (Q7798/Inputs!$B$16) - U7798, 0)</f>
        <v>170</v>
      </c>
    </row>
    <row r="7799" spans="1:22" x14ac:dyDescent="0.3">
      <c r="A7799" s="1">
        <v>46347.875</v>
      </c>
      <c r="B7799" s="2">
        <v>54.869907330070951</v>
      </c>
      <c r="C7799" s="2">
        <v>13.174312021249211</v>
      </c>
      <c r="D7799" s="2">
        <f t="shared" si="1452"/>
        <v>33.555426709233352</v>
      </c>
      <c r="E7799" s="2">
        <f t="shared" si="1453"/>
        <v>33.733620443159801</v>
      </c>
      <c r="F7799" s="2">
        <f t="shared" si="1461"/>
        <v>170</v>
      </c>
      <c r="G7799" s="2">
        <f t="shared" si="1462"/>
        <v>170</v>
      </c>
      <c r="H7799" s="2">
        <f>MIN(Inputs!$B$2, (Inputs!$B$14 - F7799)/Inputs!$B$15)</f>
        <v>170</v>
      </c>
      <c r="I7799" s="2">
        <f>MAX(MIN(Inputs!$B$2, F7799*Inputs!$B$16, Inputs!$B$14*Inputs!$B$4 - G7799), 0)</f>
        <v>170</v>
      </c>
      <c r="J7799" s="2">
        <f>MAX(MIN(Inputs!$B$2, F7799*Inputs!$B$16, (Inputs!$B$14-F7799)/Inputs!$B$15)*Inputs!$B$9, 0)</f>
        <v>136</v>
      </c>
      <c r="K7799" s="2">
        <f>MAX(E7799*Inputs!$B$5 - B7799 - Inputs!$B$8, 0) * H7799</f>
        <v>0</v>
      </c>
      <c r="L7799" s="2">
        <f>IF(B7799 &gt;= D7799*Inputs!$B$10, MAX(B7799 - E7799/Inputs!$B$5 - Inputs!$B$8, 0) * I7799, 0)</f>
        <v>0</v>
      </c>
      <c r="M7799" s="2">
        <f t="shared" si="1454"/>
        <v>1791.7064348898928</v>
      </c>
      <c r="N7799" s="3" t="str">
        <f t="shared" si="1455"/>
        <v>Reg</v>
      </c>
      <c r="O7799" s="3" t="str">
        <f t="shared" si="1463"/>
        <v>Discharge</v>
      </c>
      <c r="P7799" s="2">
        <f t="shared" si="1456"/>
        <v>0</v>
      </c>
      <c r="Q7799" s="2">
        <f t="shared" si="1457"/>
        <v>170</v>
      </c>
      <c r="R7799" s="2">
        <f t="shared" si="1458"/>
        <v>0</v>
      </c>
      <c r="S7799" s="2">
        <f t="shared" si="1459"/>
        <v>9327.8842461120621</v>
      </c>
      <c r="T7799" s="2">
        <f t="shared" si="1460"/>
        <v>0</v>
      </c>
      <c r="U7799" s="2">
        <f>IF(O7799="Reg", R7799 * Inputs!$B$7, 0)</f>
        <v>0</v>
      </c>
      <c r="V7799" s="2">
        <f>MAX(F7799 + P7799*Inputs!$B$15 - (Q7799/Inputs!$B$16) - U7799, 0)</f>
        <v>0</v>
      </c>
    </row>
    <row r="7800" spans="1:22" x14ac:dyDescent="0.3">
      <c r="A7800" s="1">
        <v>46347.916666666657</v>
      </c>
      <c r="B7800" s="2">
        <v>45.391418869795046</v>
      </c>
      <c r="C7800" s="2">
        <v>26.741214078420469</v>
      </c>
      <c r="D7800" s="2">
        <f t="shared" si="1452"/>
        <v>33.555426709233352</v>
      </c>
      <c r="E7800" s="2">
        <f t="shared" si="1453"/>
        <v>24.621088371489183</v>
      </c>
      <c r="F7800" s="2">
        <f t="shared" si="1461"/>
        <v>0</v>
      </c>
      <c r="G7800" s="2">
        <f t="shared" si="1462"/>
        <v>340</v>
      </c>
      <c r="H7800" s="2">
        <f>MIN(Inputs!$B$2, (Inputs!$B$14 - F7800)/Inputs!$B$15)</f>
        <v>170</v>
      </c>
      <c r="I7800" s="2">
        <f>MAX(MIN(Inputs!$B$2, F7800*Inputs!$B$16, Inputs!$B$14*Inputs!$B$4 - G7800), 0)</f>
        <v>0</v>
      </c>
      <c r="J7800" s="2">
        <f>MAX(MIN(Inputs!$B$2, F7800*Inputs!$B$16, (Inputs!$B$14-F7800)/Inputs!$B$15)*Inputs!$B$9, 0)</f>
        <v>0</v>
      </c>
      <c r="K7800" s="2">
        <f>MAX(E7800*Inputs!$B$5 - B7800 - Inputs!$B$8, 0) * H7800</f>
        <v>0</v>
      </c>
      <c r="L7800" s="2">
        <f>IF(B7800 &gt;= D7800*Inputs!$B$10, MAX(B7800 - E7800/Inputs!$B$5 - Inputs!$B$8, 0) * I7800, 0)</f>
        <v>0</v>
      </c>
      <c r="M7800" s="2">
        <f t="shared" si="1454"/>
        <v>0</v>
      </c>
      <c r="N7800" s="3" t="str">
        <f t="shared" si="1455"/>
        <v>Idle</v>
      </c>
      <c r="O7800" s="3" t="str">
        <f t="shared" si="1463"/>
        <v>Idle</v>
      </c>
      <c r="P7800" s="2">
        <f t="shared" si="1456"/>
        <v>0</v>
      </c>
      <c r="Q7800" s="2">
        <f t="shared" si="1457"/>
        <v>0</v>
      </c>
      <c r="R7800" s="2">
        <f t="shared" si="1458"/>
        <v>0</v>
      </c>
      <c r="S7800" s="2">
        <f t="shared" si="1459"/>
        <v>0</v>
      </c>
      <c r="T7800" s="2">
        <f t="shared" si="1460"/>
        <v>0</v>
      </c>
      <c r="U7800" s="2">
        <f>IF(O7800="Reg", R7800 * Inputs!$B$7, 0)</f>
        <v>0</v>
      </c>
      <c r="V7800" s="2">
        <f>MAX(F7800 + P7800*Inputs!$B$15 - (Q7800/Inputs!$B$16) - U7800, 0)</f>
        <v>0</v>
      </c>
    </row>
    <row r="7801" spans="1:22" x14ac:dyDescent="0.3">
      <c r="A7801" s="1">
        <v>46347.958333333343</v>
      </c>
      <c r="B7801" s="2">
        <v>35.000600638993433</v>
      </c>
      <c r="C7801" s="2">
        <v>4.3547931555603254</v>
      </c>
      <c r="D7801" s="2">
        <f t="shared" si="1452"/>
        <v>33.555426709233352</v>
      </c>
      <c r="E7801" s="2">
        <f t="shared" si="1453"/>
        <v>17.055851893190006</v>
      </c>
      <c r="F7801" s="2">
        <f t="shared" si="1461"/>
        <v>0</v>
      </c>
      <c r="G7801" s="2">
        <f t="shared" si="1462"/>
        <v>340</v>
      </c>
      <c r="H7801" s="2">
        <f>MIN(Inputs!$B$2, (Inputs!$B$14 - F7801)/Inputs!$B$15)</f>
        <v>170</v>
      </c>
      <c r="I7801" s="2">
        <f>MAX(MIN(Inputs!$B$2, F7801*Inputs!$B$16, Inputs!$B$14*Inputs!$B$4 - G7801), 0)</f>
        <v>0</v>
      </c>
      <c r="J7801" s="2">
        <f>MAX(MIN(Inputs!$B$2, F7801*Inputs!$B$16, (Inputs!$B$14-F7801)/Inputs!$B$15)*Inputs!$B$9, 0)</f>
        <v>0</v>
      </c>
      <c r="K7801" s="2">
        <f>MAX(E7801*Inputs!$B$5 - B7801 - Inputs!$B$8, 0) * H7801</f>
        <v>0</v>
      </c>
      <c r="L7801" s="2">
        <f>IF(B7801 &gt;= D7801*Inputs!$B$10, MAX(B7801 - E7801/Inputs!$B$5 - Inputs!$B$8, 0) * I7801, 0)</f>
        <v>0</v>
      </c>
      <c r="M7801" s="2">
        <f t="shared" si="1454"/>
        <v>0</v>
      </c>
      <c r="N7801" s="3" t="str">
        <f t="shared" si="1455"/>
        <v>Idle</v>
      </c>
      <c r="O7801" s="3" t="str">
        <f t="shared" si="1463"/>
        <v>Idle</v>
      </c>
      <c r="P7801" s="2">
        <f t="shared" si="1456"/>
        <v>0</v>
      </c>
      <c r="Q7801" s="2">
        <f t="shared" si="1457"/>
        <v>0</v>
      </c>
      <c r="R7801" s="2">
        <f t="shared" si="1458"/>
        <v>0</v>
      </c>
      <c r="S7801" s="2">
        <f t="shared" si="1459"/>
        <v>0</v>
      </c>
      <c r="T7801" s="2">
        <f t="shared" si="1460"/>
        <v>0</v>
      </c>
      <c r="U7801" s="2">
        <f>IF(O7801="Reg", R7801 * Inputs!$B$7, 0)</f>
        <v>0</v>
      </c>
      <c r="V7801" s="2">
        <f>MAX(F7801 + P7801*Inputs!$B$15 - (Q7801/Inputs!$B$16) - U7801, 0)</f>
        <v>0</v>
      </c>
    </row>
    <row r="7802" spans="1:22" x14ac:dyDescent="0.3">
      <c r="A7802" s="1">
        <v>46348</v>
      </c>
      <c r="B7802" s="2">
        <v>26.363900209466721</v>
      </c>
      <c r="C7802" s="2">
        <v>14.958874792575781</v>
      </c>
      <c r="D7802" s="2">
        <f t="shared" si="1452"/>
        <v>32.091560491674024</v>
      </c>
      <c r="E7802" s="2">
        <f t="shared" si="1453"/>
        <v>11.222418453357768</v>
      </c>
      <c r="F7802" s="2">
        <f t="shared" si="1461"/>
        <v>0</v>
      </c>
      <c r="G7802" s="2">
        <f t="shared" si="1462"/>
        <v>0</v>
      </c>
      <c r="H7802" s="2">
        <f>MIN(Inputs!$B$2, (Inputs!$B$14 - F7802)/Inputs!$B$15)</f>
        <v>170</v>
      </c>
      <c r="I7802" s="2">
        <f>MAX(MIN(Inputs!$B$2, F7802*Inputs!$B$16, Inputs!$B$14*Inputs!$B$4 - G7802), 0)</f>
        <v>0</v>
      </c>
      <c r="J7802" s="2">
        <f>MAX(MIN(Inputs!$B$2, F7802*Inputs!$B$16, (Inputs!$B$14-F7802)/Inputs!$B$15)*Inputs!$B$9, 0)</f>
        <v>0</v>
      </c>
      <c r="K7802" s="2">
        <f>MAX(E7802*Inputs!$B$5 - B7802 - Inputs!$B$8, 0) * H7802</f>
        <v>0</v>
      </c>
      <c r="L7802" s="2">
        <f>IF(B7802 &gt;= D7802*Inputs!$B$10, MAX(B7802 - E7802/Inputs!$B$5 - Inputs!$B$8, 0) * I7802, 0)</f>
        <v>0</v>
      </c>
      <c r="M7802" s="2">
        <f t="shared" si="1454"/>
        <v>0</v>
      </c>
      <c r="N7802" s="3" t="str">
        <f t="shared" si="1455"/>
        <v>Idle</v>
      </c>
      <c r="O7802" s="3" t="str">
        <f t="shared" si="1463"/>
        <v>Idle</v>
      </c>
      <c r="P7802" s="2">
        <f t="shared" si="1456"/>
        <v>0</v>
      </c>
      <c r="Q7802" s="2">
        <f t="shared" si="1457"/>
        <v>0</v>
      </c>
      <c r="R7802" s="2">
        <f t="shared" si="1458"/>
        <v>0</v>
      </c>
      <c r="S7802" s="2">
        <f t="shared" si="1459"/>
        <v>0</v>
      </c>
      <c r="T7802" s="2">
        <f t="shared" si="1460"/>
        <v>0</v>
      </c>
      <c r="U7802" s="2">
        <f>IF(O7802="Reg", R7802 * Inputs!$B$7, 0)</f>
        <v>0</v>
      </c>
      <c r="V7802" s="2">
        <f>MAX(F7802 + P7802*Inputs!$B$15 - (Q7802/Inputs!$B$16) - U7802, 0)</f>
        <v>0</v>
      </c>
    </row>
    <row r="7803" spans="1:22" x14ac:dyDescent="0.3">
      <c r="A7803" s="1">
        <v>46348.041666666657</v>
      </c>
      <c r="B7803" s="2">
        <v>22.85601446131432</v>
      </c>
      <c r="C7803" s="2">
        <v>8.2194004217193584</v>
      </c>
      <c r="D7803" s="2">
        <f t="shared" si="1452"/>
        <v>32.091560491674024</v>
      </c>
      <c r="E7803" s="2">
        <f t="shared" si="1453"/>
        <v>6.8284350851133153</v>
      </c>
      <c r="F7803" s="2">
        <f t="shared" si="1461"/>
        <v>0</v>
      </c>
      <c r="G7803" s="2">
        <f t="shared" si="1462"/>
        <v>0</v>
      </c>
      <c r="H7803" s="2">
        <f>MIN(Inputs!$B$2, (Inputs!$B$14 - F7803)/Inputs!$B$15)</f>
        <v>170</v>
      </c>
      <c r="I7803" s="2">
        <f>MAX(MIN(Inputs!$B$2, F7803*Inputs!$B$16, Inputs!$B$14*Inputs!$B$4 - G7803), 0)</f>
        <v>0</v>
      </c>
      <c r="J7803" s="2">
        <f>MAX(MIN(Inputs!$B$2, F7803*Inputs!$B$16, (Inputs!$B$14-F7803)/Inputs!$B$15)*Inputs!$B$9, 0)</f>
        <v>0</v>
      </c>
      <c r="K7803" s="2">
        <f>MAX(E7803*Inputs!$B$5 - B7803 - Inputs!$B$8, 0) * H7803</f>
        <v>0</v>
      </c>
      <c r="L7803" s="2">
        <f>IF(B7803 &gt;= D7803*Inputs!$B$10, MAX(B7803 - E7803/Inputs!$B$5 - Inputs!$B$8, 0) * I7803, 0)</f>
        <v>0</v>
      </c>
      <c r="M7803" s="2">
        <f t="shared" si="1454"/>
        <v>0</v>
      </c>
      <c r="N7803" s="3" t="str">
        <f t="shared" si="1455"/>
        <v>Idle</v>
      </c>
      <c r="O7803" s="3" t="str">
        <f t="shared" si="1463"/>
        <v>Idle</v>
      </c>
      <c r="P7803" s="2">
        <f t="shared" si="1456"/>
        <v>0</v>
      </c>
      <c r="Q7803" s="2">
        <f t="shared" si="1457"/>
        <v>0</v>
      </c>
      <c r="R7803" s="2">
        <f t="shared" si="1458"/>
        <v>0</v>
      </c>
      <c r="S7803" s="2">
        <f t="shared" si="1459"/>
        <v>0</v>
      </c>
      <c r="T7803" s="2">
        <f t="shared" si="1460"/>
        <v>0</v>
      </c>
      <c r="U7803" s="2">
        <f>IF(O7803="Reg", R7803 * Inputs!$B$7, 0)</f>
        <v>0</v>
      </c>
      <c r="V7803" s="2">
        <f>MAX(F7803 + P7803*Inputs!$B$15 - (Q7803/Inputs!$B$16) - U7803, 0)</f>
        <v>0</v>
      </c>
    </row>
    <row r="7804" spans="1:22" x14ac:dyDescent="0.3">
      <c r="A7804" s="1">
        <v>46348.083333333343</v>
      </c>
      <c r="B7804" s="2">
        <v>17.919881149318311</v>
      </c>
      <c r="C7804" s="2">
        <v>13.25396016967057</v>
      </c>
      <c r="D7804" s="2">
        <f t="shared" si="1452"/>
        <v>32.091560491674024</v>
      </c>
      <c r="E7804" s="2">
        <f t="shared" si="1453"/>
        <v>3.0190993415609291</v>
      </c>
      <c r="F7804" s="2">
        <f t="shared" si="1461"/>
        <v>0</v>
      </c>
      <c r="G7804" s="2">
        <f t="shared" si="1462"/>
        <v>0</v>
      </c>
      <c r="H7804" s="2">
        <f>MIN(Inputs!$B$2, (Inputs!$B$14 - F7804)/Inputs!$B$15)</f>
        <v>170</v>
      </c>
      <c r="I7804" s="2">
        <f>MAX(MIN(Inputs!$B$2, F7804*Inputs!$B$16, Inputs!$B$14*Inputs!$B$4 - G7804), 0)</f>
        <v>0</v>
      </c>
      <c r="J7804" s="2">
        <f>MAX(MIN(Inputs!$B$2, F7804*Inputs!$B$16, (Inputs!$B$14-F7804)/Inputs!$B$15)*Inputs!$B$9, 0)</f>
        <v>0</v>
      </c>
      <c r="K7804" s="2">
        <f>MAX(E7804*Inputs!$B$5 - B7804 - Inputs!$B$8, 0) * H7804</f>
        <v>0</v>
      </c>
      <c r="L7804" s="2">
        <f>IF(B7804 &gt;= D7804*Inputs!$B$10, MAX(B7804 - E7804/Inputs!$B$5 - Inputs!$B$8, 0) * I7804, 0)</f>
        <v>0</v>
      </c>
      <c r="M7804" s="2">
        <f t="shared" si="1454"/>
        <v>0</v>
      </c>
      <c r="N7804" s="3" t="str">
        <f t="shared" si="1455"/>
        <v>Idle</v>
      </c>
      <c r="O7804" s="3" t="str">
        <f t="shared" si="1463"/>
        <v>Idle</v>
      </c>
      <c r="P7804" s="2">
        <f t="shared" si="1456"/>
        <v>0</v>
      </c>
      <c r="Q7804" s="2">
        <f t="shared" si="1457"/>
        <v>0</v>
      </c>
      <c r="R7804" s="2">
        <f t="shared" si="1458"/>
        <v>0</v>
      </c>
      <c r="S7804" s="2">
        <f t="shared" si="1459"/>
        <v>0</v>
      </c>
      <c r="T7804" s="2">
        <f t="shared" si="1460"/>
        <v>0</v>
      </c>
      <c r="U7804" s="2">
        <f>IF(O7804="Reg", R7804 * Inputs!$B$7, 0)</f>
        <v>0</v>
      </c>
      <c r="V7804" s="2">
        <f>MAX(F7804 + P7804*Inputs!$B$15 - (Q7804/Inputs!$B$16) - U7804, 0)</f>
        <v>0</v>
      </c>
    </row>
    <row r="7805" spans="1:22" x14ac:dyDescent="0.3">
      <c r="A7805" s="1">
        <v>46348.125</v>
      </c>
      <c r="B7805" s="2">
        <v>0.19471490004726191</v>
      </c>
      <c r="C7805" s="2">
        <v>23.978524625279132</v>
      </c>
      <c r="D7805" s="2">
        <f t="shared" si="1452"/>
        <v>32.091560491674024</v>
      </c>
      <c r="E7805" s="2">
        <f t="shared" si="1453"/>
        <v>3.2452483341210321E-2</v>
      </c>
      <c r="F7805" s="2">
        <f t="shared" si="1461"/>
        <v>0</v>
      </c>
      <c r="G7805" s="2">
        <f t="shared" si="1462"/>
        <v>0</v>
      </c>
      <c r="H7805" s="2">
        <f>MIN(Inputs!$B$2, (Inputs!$B$14 - F7805)/Inputs!$B$15)</f>
        <v>170</v>
      </c>
      <c r="I7805" s="2">
        <f>MAX(MIN(Inputs!$B$2, F7805*Inputs!$B$16, Inputs!$B$14*Inputs!$B$4 - G7805), 0)</f>
        <v>0</v>
      </c>
      <c r="J7805" s="2">
        <f>MAX(MIN(Inputs!$B$2, F7805*Inputs!$B$16, (Inputs!$B$14-F7805)/Inputs!$B$15)*Inputs!$B$9, 0)</f>
        <v>0</v>
      </c>
      <c r="K7805" s="2">
        <f>MAX(E7805*Inputs!$B$5 - B7805 - Inputs!$B$8, 0) * H7805</f>
        <v>0</v>
      </c>
      <c r="L7805" s="2">
        <f>IF(B7805 &gt;= D7805*Inputs!$B$10, MAX(B7805 - E7805/Inputs!$B$5 - Inputs!$B$8, 0) * I7805, 0)</f>
        <v>0</v>
      </c>
      <c r="M7805" s="2">
        <f t="shared" si="1454"/>
        <v>0</v>
      </c>
      <c r="N7805" s="3" t="str">
        <f t="shared" si="1455"/>
        <v>Idle</v>
      </c>
      <c r="O7805" s="3" t="str">
        <f t="shared" si="1463"/>
        <v>Idle</v>
      </c>
      <c r="P7805" s="2">
        <f t="shared" si="1456"/>
        <v>0</v>
      </c>
      <c r="Q7805" s="2">
        <f t="shared" si="1457"/>
        <v>0</v>
      </c>
      <c r="R7805" s="2">
        <f t="shared" si="1458"/>
        <v>0</v>
      </c>
      <c r="S7805" s="2">
        <f t="shared" si="1459"/>
        <v>0</v>
      </c>
      <c r="T7805" s="2">
        <f t="shared" si="1460"/>
        <v>0</v>
      </c>
      <c r="U7805" s="2">
        <f>IF(O7805="Reg", R7805 * Inputs!$B$7, 0)</f>
        <v>0</v>
      </c>
      <c r="V7805" s="2">
        <f>MAX(F7805 + P7805*Inputs!$B$15 - (Q7805/Inputs!$B$16) - U7805, 0)</f>
        <v>0</v>
      </c>
    </row>
    <row r="7806" spans="1:22" x14ac:dyDescent="0.3">
      <c r="A7806" s="1">
        <v>46348.166666666657</v>
      </c>
      <c r="B7806" s="2">
        <v>0</v>
      </c>
      <c r="C7806" s="2">
        <v>11.482433315193729</v>
      </c>
      <c r="D7806" s="2">
        <f t="shared" si="1452"/>
        <v>32.091560491674024</v>
      </c>
      <c r="E7806" s="2">
        <f t="shared" si="1453"/>
        <v>0.96078294223117056</v>
      </c>
      <c r="F7806" s="2">
        <f t="shared" si="1461"/>
        <v>0</v>
      </c>
      <c r="G7806" s="2">
        <f t="shared" si="1462"/>
        <v>0</v>
      </c>
      <c r="H7806" s="2">
        <f>MIN(Inputs!$B$2, (Inputs!$B$14 - F7806)/Inputs!$B$15)</f>
        <v>170</v>
      </c>
      <c r="I7806" s="2">
        <f>MAX(MIN(Inputs!$B$2, F7806*Inputs!$B$16, Inputs!$B$14*Inputs!$B$4 - G7806), 0)</f>
        <v>0</v>
      </c>
      <c r="J7806" s="2">
        <f>MAX(MIN(Inputs!$B$2, F7806*Inputs!$B$16, (Inputs!$B$14-F7806)/Inputs!$B$15)*Inputs!$B$9, 0)</f>
        <v>0</v>
      </c>
      <c r="K7806" s="2">
        <f>MAX(E7806*Inputs!$B$5 - B7806 - Inputs!$B$8, 0) * H7806</f>
        <v>0</v>
      </c>
      <c r="L7806" s="2">
        <f>IF(B7806 &gt;= D7806*Inputs!$B$10, MAX(B7806 - E7806/Inputs!$B$5 - Inputs!$B$8, 0) * I7806, 0)</f>
        <v>0</v>
      </c>
      <c r="M7806" s="2">
        <f t="shared" si="1454"/>
        <v>0</v>
      </c>
      <c r="N7806" s="3" t="str">
        <f t="shared" si="1455"/>
        <v>Idle</v>
      </c>
      <c r="O7806" s="3" t="str">
        <f t="shared" si="1463"/>
        <v>Idle</v>
      </c>
      <c r="P7806" s="2">
        <f t="shared" si="1456"/>
        <v>0</v>
      </c>
      <c r="Q7806" s="2">
        <f t="shared" si="1457"/>
        <v>0</v>
      </c>
      <c r="R7806" s="2">
        <f t="shared" si="1458"/>
        <v>0</v>
      </c>
      <c r="S7806" s="2">
        <f t="shared" si="1459"/>
        <v>0</v>
      </c>
      <c r="T7806" s="2">
        <f t="shared" si="1460"/>
        <v>0</v>
      </c>
      <c r="U7806" s="2">
        <f>IF(O7806="Reg", R7806 * Inputs!$B$7, 0)</f>
        <v>0</v>
      </c>
      <c r="V7806" s="2">
        <f>MAX(F7806 + P7806*Inputs!$B$15 - (Q7806/Inputs!$B$16) - U7806, 0)</f>
        <v>0</v>
      </c>
    </row>
    <row r="7807" spans="1:22" x14ac:dyDescent="0.3">
      <c r="A7807" s="1">
        <v>46348.208333333343</v>
      </c>
      <c r="B7807" s="2">
        <v>0</v>
      </c>
      <c r="C7807" s="2">
        <v>1.022055920224695</v>
      </c>
      <c r="D7807" s="2">
        <f t="shared" si="1452"/>
        <v>32.091560491674024</v>
      </c>
      <c r="E7807" s="2">
        <f t="shared" si="1453"/>
        <v>1.2877173616226683</v>
      </c>
      <c r="F7807" s="2">
        <f t="shared" si="1461"/>
        <v>0</v>
      </c>
      <c r="G7807" s="2">
        <f t="shared" si="1462"/>
        <v>0</v>
      </c>
      <c r="H7807" s="2">
        <f>MIN(Inputs!$B$2, (Inputs!$B$14 - F7807)/Inputs!$B$15)</f>
        <v>170</v>
      </c>
      <c r="I7807" s="2">
        <f>MAX(MIN(Inputs!$B$2, F7807*Inputs!$B$16, Inputs!$B$14*Inputs!$B$4 - G7807), 0)</f>
        <v>0</v>
      </c>
      <c r="J7807" s="2">
        <f>MAX(MIN(Inputs!$B$2, F7807*Inputs!$B$16, (Inputs!$B$14-F7807)/Inputs!$B$15)*Inputs!$B$9, 0)</f>
        <v>0</v>
      </c>
      <c r="K7807" s="2">
        <f>MAX(E7807*Inputs!$B$5 - B7807 - Inputs!$B$8, 0) * H7807</f>
        <v>0</v>
      </c>
      <c r="L7807" s="2">
        <f>IF(B7807 &gt;= D7807*Inputs!$B$10, MAX(B7807 - E7807/Inputs!$B$5 - Inputs!$B$8, 0) * I7807, 0)</f>
        <v>0</v>
      </c>
      <c r="M7807" s="2">
        <f t="shared" si="1454"/>
        <v>0</v>
      </c>
      <c r="N7807" s="3" t="str">
        <f t="shared" si="1455"/>
        <v>Idle</v>
      </c>
      <c r="O7807" s="3" t="str">
        <f t="shared" si="1463"/>
        <v>Idle</v>
      </c>
      <c r="P7807" s="2">
        <f t="shared" si="1456"/>
        <v>0</v>
      </c>
      <c r="Q7807" s="2">
        <f t="shared" si="1457"/>
        <v>0</v>
      </c>
      <c r="R7807" s="2">
        <f t="shared" si="1458"/>
        <v>0</v>
      </c>
      <c r="S7807" s="2">
        <f t="shared" si="1459"/>
        <v>0</v>
      </c>
      <c r="T7807" s="2">
        <f t="shared" si="1460"/>
        <v>0</v>
      </c>
      <c r="U7807" s="2">
        <f>IF(O7807="Reg", R7807 * Inputs!$B$7, 0)</f>
        <v>0</v>
      </c>
      <c r="V7807" s="2">
        <f>MAX(F7807 + P7807*Inputs!$B$15 - (Q7807/Inputs!$B$16) - U7807, 0)</f>
        <v>0</v>
      </c>
    </row>
    <row r="7808" spans="1:22" x14ac:dyDescent="0.3">
      <c r="A7808" s="1">
        <v>46348.25</v>
      </c>
      <c r="B7808" s="2">
        <v>0</v>
      </c>
      <c r="C7808" s="2">
        <v>10.185928507697939</v>
      </c>
      <c r="D7808" s="2">
        <f t="shared" si="1452"/>
        <v>32.091560491674024</v>
      </c>
      <c r="E7808" s="2">
        <f t="shared" si="1453"/>
        <v>3.4907061166394264</v>
      </c>
      <c r="F7808" s="2">
        <f t="shared" si="1461"/>
        <v>0</v>
      </c>
      <c r="G7808" s="2">
        <f t="shared" si="1462"/>
        <v>0</v>
      </c>
      <c r="H7808" s="2">
        <f>MIN(Inputs!$B$2, (Inputs!$B$14 - F7808)/Inputs!$B$15)</f>
        <v>170</v>
      </c>
      <c r="I7808" s="2">
        <f>MAX(MIN(Inputs!$B$2, F7808*Inputs!$B$16, Inputs!$B$14*Inputs!$B$4 - G7808), 0)</f>
        <v>0</v>
      </c>
      <c r="J7808" s="2">
        <f>MAX(MIN(Inputs!$B$2, F7808*Inputs!$B$16, (Inputs!$B$14-F7808)/Inputs!$B$15)*Inputs!$B$9, 0)</f>
        <v>0</v>
      </c>
      <c r="K7808" s="2">
        <f>MAX(E7808*Inputs!$B$5 - B7808 - Inputs!$B$8, 0) * H7808</f>
        <v>0</v>
      </c>
      <c r="L7808" s="2">
        <f>IF(B7808 &gt;= D7808*Inputs!$B$10, MAX(B7808 - E7808/Inputs!$B$5 - Inputs!$B$8, 0) * I7808, 0)</f>
        <v>0</v>
      </c>
      <c r="M7808" s="2">
        <f t="shared" si="1454"/>
        <v>0</v>
      </c>
      <c r="N7808" s="3" t="str">
        <f t="shared" si="1455"/>
        <v>Idle</v>
      </c>
      <c r="O7808" s="3" t="str">
        <f t="shared" si="1463"/>
        <v>Idle</v>
      </c>
      <c r="P7808" s="2">
        <f t="shared" si="1456"/>
        <v>0</v>
      </c>
      <c r="Q7808" s="2">
        <f t="shared" si="1457"/>
        <v>0</v>
      </c>
      <c r="R7808" s="2">
        <f t="shared" si="1458"/>
        <v>0</v>
      </c>
      <c r="S7808" s="2">
        <f t="shared" si="1459"/>
        <v>0</v>
      </c>
      <c r="T7808" s="2">
        <f t="shared" si="1460"/>
        <v>0</v>
      </c>
      <c r="U7808" s="2">
        <f>IF(O7808="Reg", R7808 * Inputs!$B$7, 0)</f>
        <v>0</v>
      </c>
      <c r="V7808" s="2">
        <f>MAX(F7808 + P7808*Inputs!$B$15 - (Q7808/Inputs!$B$16) - U7808, 0)</f>
        <v>0</v>
      </c>
    </row>
    <row r="7809" spans="1:22" x14ac:dyDescent="0.3">
      <c r="A7809" s="1">
        <v>46348.291666666657</v>
      </c>
      <c r="B7809" s="2">
        <v>0</v>
      </c>
      <c r="C7809" s="2">
        <v>46.268453568140323</v>
      </c>
      <c r="D7809" s="2">
        <f t="shared" si="1452"/>
        <v>32.091560491674024</v>
      </c>
      <c r="E7809" s="2">
        <f t="shared" si="1453"/>
        <v>8.1279335735077485</v>
      </c>
      <c r="F7809" s="2">
        <f t="shared" si="1461"/>
        <v>0</v>
      </c>
      <c r="G7809" s="2">
        <f t="shared" si="1462"/>
        <v>0</v>
      </c>
      <c r="H7809" s="2">
        <f>MIN(Inputs!$B$2, (Inputs!$B$14 - F7809)/Inputs!$B$15)</f>
        <v>170</v>
      </c>
      <c r="I7809" s="2">
        <f>MAX(MIN(Inputs!$B$2, F7809*Inputs!$B$16, Inputs!$B$14*Inputs!$B$4 - G7809), 0)</f>
        <v>0</v>
      </c>
      <c r="J7809" s="2">
        <f>MAX(MIN(Inputs!$B$2, F7809*Inputs!$B$16, (Inputs!$B$14-F7809)/Inputs!$B$15)*Inputs!$B$9, 0)</f>
        <v>0</v>
      </c>
      <c r="K7809" s="2">
        <f>MAX(E7809*Inputs!$B$5 - B7809 - Inputs!$B$8, 0) * H7809</f>
        <v>0</v>
      </c>
      <c r="L7809" s="2">
        <f>IF(B7809 &gt;= D7809*Inputs!$B$10, MAX(B7809 - E7809/Inputs!$B$5 - Inputs!$B$8, 0) * I7809, 0)</f>
        <v>0</v>
      </c>
      <c r="M7809" s="2">
        <f t="shared" si="1454"/>
        <v>0</v>
      </c>
      <c r="N7809" s="3" t="str">
        <f t="shared" si="1455"/>
        <v>Idle</v>
      </c>
      <c r="O7809" s="3" t="str">
        <f t="shared" si="1463"/>
        <v>Idle</v>
      </c>
      <c r="P7809" s="2">
        <f t="shared" si="1456"/>
        <v>0</v>
      </c>
      <c r="Q7809" s="2">
        <f t="shared" si="1457"/>
        <v>0</v>
      </c>
      <c r="R7809" s="2">
        <f t="shared" si="1458"/>
        <v>0</v>
      </c>
      <c r="S7809" s="2">
        <f t="shared" si="1459"/>
        <v>0</v>
      </c>
      <c r="T7809" s="2">
        <f t="shared" si="1460"/>
        <v>0</v>
      </c>
      <c r="U7809" s="2">
        <f>IF(O7809="Reg", R7809 * Inputs!$B$7, 0)</f>
        <v>0</v>
      </c>
      <c r="V7809" s="2">
        <f>MAX(F7809 + P7809*Inputs!$B$15 - (Q7809/Inputs!$B$16) - U7809, 0)</f>
        <v>0</v>
      </c>
    </row>
    <row r="7810" spans="1:22" x14ac:dyDescent="0.3">
      <c r="A7810" s="1">
        <v>46348.333333333343</v>
      </c>
      <c r="B7810" s="2">
        <v>0</v>
      </c>
      <c r="C7810" s="2">
        <v>19.797935020751449</v>
      </c>
      <c r="D7810" s="2">
        <f t="shared" ref="D7810:D7873" si="1464">AVERAGEIFS(B:B, A:A, "&gt;="&amp;INT(A7810), A:A, "&lt;"&amp;INT(A7810)+1)</f>
        <v>32.091560491674024</v>
      </c>
      <c r="E7810" s="2">
        <f t="shared" ref="E7810:E7873" si="1465">AVERAGE(B7810:B7815)</f>
        <v>15.579860313463129</v>
      </c>
      <c r="F7810" s="2">
        <f t="shared" si="1461"/>
        <v>0</v>
      </c>
      <c r="G7810" s="2">
        <f t="shared" si="1462"/>
        <v>0</v>
      </c>
      <c r="H7810" s="2">
        <f>MIN(Inputs!$B$2, (Inputs!$B$14 - F7810)/Inputs!$B$15)</f>
        <v>170</v>
      </c>
      <c r="I7810" s="2">
        <f>MAX(MIN(Inputs!$B$2, F7810*Inputs!$B$16, Inputs!$B$14*Inputs!$B$4 - G7810), 0)</f>
        <v>0</v>
      </c>
      <c r="J7810" s="2">
        <f>MAX(MIN(Inputs!$B$2, F7810*Inputs!$B$16, (Inputs!$B$14-F7810)/Inputs!$B$15)*Inputs!$B$9, 0)</f>
        <v>0</v>
      </c>
      <c r="K7810" s="2">
        <f>MAX(E7810*Inputs!$B$5 - B7810 - Inputs!$B$8, 0) * H7810</f>
        <v>0</v>
      </c>
      <c r="L7810" s="2">
        <f>IF(B7810 &gt;= D7810*Inputs!$B$10, MAX(B7810 - E7810/Inputs!$B$5 - Inputs!$B$8, 0) * I7810, 0)</f>
        <v>0</v>
      </c>
      <c r="M7810" s="2">
        <f t="shared" ref="M7810:M7873" si="1466">C7810 * J7810</f>
        <v>0</v>
      </c>
      <c r="N7810" s="3" t="str">
        <f t="shared" ref="N7810:N7873" si="1467">IF(MAX(K7810, L7810, M7810)&lt;=0, "Idle", IF(AND(M7810&gt;=K7810, M7810&gt;=L7810), "Reg", IF(L7810&gt;=K7810, "Discharge", "Charge")))</f>
        <v>Idle</v>
      </c>
      <c r="O7810" s="3" t="str">
        <f t="shared" si="1463"/>
        <v>Idle</v>
      </c>
      <c r="P7810" s="2">
        <f t="shared" ref="P7810:P7873" si="1468">IF(O7810="Charge", H7810, 0)</f>
        <v>0</v>
      </c>
      <c r="Q7810" s="2">
        <f t="shared" ref="Q7810:Q7873" si="1469">IF(O7810="Discharge", I7810, 0)</f>
        <v>0</v>
      </c>
      <c r="R7810" s="2">
        <f t="shared" ref="R7810:R7873" si="1470">IF(O7810="Reg", J7810, 0)</f>
        <v>0</v>
      </c>
      <c r="S7810" s="2">
        <f t="shared" ref="S7810:S7873" si="1471">(Q7810 - P7810) * B7810</f>
        <v>0</v>
      </c>
      <c r="T7810" s="2">
        <f t="shared" ref="T7810:T7873" si="1472">R7810 * C7810</f>
        <v>0</v>
      </c>
      <c r="U7810" s="2">
        <f>IF(O7810="Reg", R7810 * Inputs!$B$7, 0)</f>
        <v>0</v>
      </c>
      <c r="V7810" s="2">
        <f>MAX(F7810 + P7810*Inputs!$B$15 - (Q7810/Inputs!$B$16) - U7810, 0)</f>
        <v>0</v>
      </c>
    </row>
    <row r="7811" spans="1:22" x14ac:dyDescent="0.3">
      <c r="A7811" s="1">
        <v>46348.375</v>
      </c>
      <c r="B7811" s="2">
        <v>5.7646976533870236</v>
      </c>
      <c r="C7811" s="2">
        <v>6.6090068869396212</v>
      </c>
      <c r="D7811" s="2">
        <f t="shared" si="1464"/>
        <v>32.091560491674024</v>
      </c>
      <c r="E7811" s="2">
        <f t="shared" si="1465"/>
        <v>24.80810429162808</v>
      </c>
      <c r="F7811" s="2">
        <f t="shared" ref="F7811:F7874" si="1473">V7810</f>
        <v>0</v>
      </c>
      <c r="G7811" s="2">
        <f t="shared" ref="G7811:G7874" si="1474">IF(INT(A7811)=INT(A7810), G7810 + Q7810, 0)</f>
        <v>0</v>
      </c>
      <c r="H7811" s="2">
        <f>MIN(Inputs!$B$2, (Inputs!$B$14 - F7811)/Inputs!$B$15)</f>
        <v>170</v>
      </c>
      <c r="I7811" s="2">
        <f>MAX(MIN(Inputs!$B$2, F7811*Inputs!$B$16, Inputs!$B$14*Inputs!$B$4 - G7811), 0)</f>
        <v>0</v>
      </c>
      <c r="J7811" s="2">
        <f>MAX(MIN(Inputs!$B$2, F7811*Inputs!$B$16, (Inputs!$B$14-F7811)/Inputs!$B$15)*Inputs!$B$9, 0)</f>
        <v>0</v>
      </c>
      <c r="K7811" s="2">
        <f>MAX(E7811*Inputs!$B$5 - B7811 - Inputs!$B$8, 0) * H7811</f>
        <v>0</v>
      </c>
      <c r="L7811" s="2">
        <f>IF(B7811 &gt;= D7811*Inputs!$B$10, MAX(B7811 - E7811/Inputs!$B$5 - Inputs!$B$8, 0) * I7811, 0)</f>
        <v>0</v>
      </c>
      <c r="M7811" s="2">
        <f t="shared" si="1466"/>
        <v>0</v>
      </c>
      <c r="N7811" s="3" t="str">
        <f t="shared" si="1467"/>
        <v>Idle</v>
      </c>
      <c r="O7811" s="3" t="str">
        <f t="shared" si="1463"/>
        <v>Idle</v>
      </c>
      <c r="P7811" s="2">
        <f t="shared" si="1468"/>
        <v>0</v>
      </c>
      <c r="Q7811" s="2">
        <f t="shared" si="1469"/>
        <v>0</v>
      </c>
      <c r="R7811" s="2">
        <f t="shared" si="1470"/>
        <v>0</v>
      </c>
      <c r="S7811" s="2">
        <f t="shared" si="1471"/>
        <v>0</v>
      </c>
      <c r="T7811" s="2">
        <f t="shared" si="1472"/>
        <v>0</v>
      </c>
      <c r="U7811" s="2">
        <f>IF(O7811="Reg", R7811 * Inputs!$B$7, 0)</f>
        <v>0</v>
      </c>
      <c r="V7811" s="2">
        <f>MAX(F7811 + P7811*Inputs!$B$15 - (Q7811/Inputs!$B$16) - U7811, 0)</f>
        <v>0</v>
      </c>
    </row>
    <row r="7812" spans="1:22" x14ac:dyDescent="0.3">
      <c r="A7812" s="1">
        <v>46348.416666666657</v>
      </c>
      <c r="B7812" s="2">
        <v>1.9616065163489851</v>
      </c>
      <c r="C7812" s="2">
        <v>5.9462695534329022</v>
      </c>
      <c r="D7812" s="2">
        <f t="shared" si="1464"/>
        <v>32.091560491674024</v>
      </c>
      <c r="E7812" s="2">
        <f t="shared" si="1465"/>
        <v>34.218491457133368</v>
      </c>
      <c r="F7812" s="2">
        <f t="shared" si="1473"/>
        <v>0</v>
      </c>
      <c r="G7812" s="2">
        <f t="shared" si="1474"/>
        <v>0</v>
      </c>
      <c r="H7812" s="2">
        <f>MIN(Inputs!$B$2, (Inputs!$B$14 - F7812)/Inputs!$B$15)</f>
        <v>170</v>
      </c>
      <c r="I7812" s="2">
        <f>MAX(MIN(Inputs!$B$2, F7812*Inputs!$B$16, Inputs!$B$14*Inputs!$B$4 - G7812), 0)</f>
        <v>0</v>
      </c>
      <c r="J7812" s="2">
        <f>MAX(MIN(Inputs!$B$2, F7812*Inputs!$B$16, (Inputs!$B$14-F7812)/Inputs!$B$15)*Inputs!$B$9, 0)</f>
        <v>0</v>
      </c>
      <c r="K7812" s="2">
        <f>MAX(E7812*Inputs!$B$5 - B7812 - Inputs!$B$8, 0) * H7812</f>
        <v>1385.6132142078245</v>
      </c>
      <c r="L7812" s="2">
        <f>IF(B7812 &gt;= D7812*Inputs!$B$10, MAX(B7812 - E7812/Inputs!$B$5 - Inputs!$B$8, 0) * I7812, 0)</f>
        <v>0</v>
      </c>
      <c r="M7812" s="2">
        <f t="shared" si="1466"/>
        <v>0</v>
      </c>
      <c r="N7812" s="3" t="str">
        <f t="shared" si="1467"/>
        <v>Charge</v>
      </c>
      <c r="O7812" s="3" t="str">
        <f t="shared" ref="O7812:O7875" si="1475">IF(O7811&lt;&gt;O7810, O7811, N7812)</f>
        <v>Charge</v>
      </c>
      <c r="P7812" s="2">
        <f t="shared" si="1468"/>
        <v>170</v>
      </c>
      <c r="Q7812" s="2">
        <f t="shared" si="1469"/>
        <v>0</v>
      </c>
      <c r="R7812" s="2">
        <f t="shared" si="1470"/>
        <v>0</v>
      </c>
      <c r="S7812" s="2">
        <f t="shared" si="1471"/>
        <v>-333.47310777932745</v>
      </c>
      <c r="T7812" s="2">
        <f t="shared" si="1472"/>
        <v>0</v>
      </c>
      <c r="U7812" s="2">
        <f>IF(O7812="Reg", R7812 * Inputs!$B$7, 0)</f>
        <v>0</v>
      </c>
      <c r="V7812" s="2">
        <f>MAX(F7812 + P7812*Inputs!$B$15 - (Q7812/Inputs!$B$16) - U7812, 0)</f>
        <v>170</v>
      </c>
    </row>
    <row r="7813" spans="1:22" x14ac:dyDescent="0.3">
      <c r="A7813" s="1">
        <v>46348.458333333343</v>
      </c>
      <c r="B7813" s="2">
        <v>13.217932530100549</v>
      </c>
      <c r="C7813" s="2">
        <v>10.01839263980129</v>
      </c>
      <c r="D7813" s="2">
        <f t="shared" si="1464"/>
        <v>32.091560491674024</v>
      </c>
      <c r="E7813" s="2">
        <f t="shared" si="1465"/>
        <v>45.182268471845141</v>
      </c>
      <c r="F7813" s="2">
        <f t="shared" si="1473"/>
        <v>170</v>
      </c>
      <c r="G7813" s="2">
        <f t="shared" si="1474"/>
        <v>0</v>
      </c>
      <c r="H7813" s="2">
        <f>MIN(Inputs!$B$2, (Inputs!$B$14 - F7813)/Inputs!$B$15)</f>
        <v>170</v>
      </c>
      <c r="I7813" s="2">
        <f>MAX(MIN(Inputs!$B$2, F7813*Inputs!$B$16, Inputs!$B$14*Inputs!$B$4 - G7813), 0)</f>
        <v>170</v>
      </c>
      <c r="J7813" s="2">
        <f>MAX(MIN(Inputs!$B$2, F7813*Inputs!$B$16, (Inputs!$B$14-F7813)/Inputs!$B$15)*Inputs!$B$9, 0)</f>
        <v>136</v>
      </c>
      <c r="K7813" s="2">
        <f>MAX(E7813*Inputs!$B$5 - B7813 - Inputs!$B$8, 0) * H7813</f>
        <v>1112.2188332709402</v>
      </c>
      <c r="L7813" s="2">
        <f>IF(B7813 &gt;= D7813*Inputs!$B$10, MAX(B7813 - E7813/Inputs!$B$5 - Inputs!$B$8, 0) * I7813, 0)</f>
        <v>0</v>
      </c>
      <c r="M7813" s="2">
        <f t="shared" si="1466"/>
        <v>1362.5013990129753</v>
      </c>
      <c r="N7813" s="3" t="str">
        <f t="shared" si="1467"/>
        <v>Reg</v>
      </c>
      <c r="O7813" s="3" t="str">
        <f t="shared" si="1475"/>
        <v>Charge</v>
      </c>
      <c r="P7813" s="2">
        <f t="shared" si="1468"/>
        <v>170</v>
      </c>
      <c r="Q7813" s="2">
        <f t="shared" si="1469"/>
        <v>0</v>
      </c>
      <c r="R7813" s="2">
        <f t="shared" si="1470"/>
        <v>0</v>
      </c>
      <c r="S7813" s="2">
        <f t="shared" si="1471"/>
        <v>-2247.0485301170934</v>
      </c>
      <c r="T7813" s="2">
        <f t="shared" si="1472"/>
        <v>0</v>
      </c>
      <c r="U7813" s="2">
        <f>IF(O7813="Reg", R7813 * Inputs!$B$7, 0)</f>
        <v>0</v>
      </c>
      <c r="V7813" s="2">
        <f>MAX(F7813 + P7813*Inputs!$B$15 - (Q7813/Inputs!$B$16) - U7813, 0)</f>
        <v>340</v>
      </c>
    </row>
    <row r="7814" spans="1:22" x14ac:dyDescent="0.3">
      <c r="A7814" s="1">
        <v>46348.5</v>
      </c>
      <c r="B7814" s="2">
        <v>27.823364741209939</v>
      </c>
      <c r="C7814" s="2">
        <v>13.08506624689109</v>
      </c>
      <c r="D7814" s="2">
        <f t="shared" si="1464"/>
        <v>32.091560491674024</v>
      </c>
      <c r="E7814" s="2">
        <f t="shared" si="1465"/>
        <v>54.311127097696591</v>
      </c>
      <c r="F7814" s="2">
        <f t="shared" si="1473"/>
        <v>340</v>
      </c>
      <c r="G7814" s="2">
        <f t="shared" si="1474"/>
        <v>0</v>
      </c>
      <c r="H7814" s="2">
        <f>MIN(Inputs!$B$2, (Inputs!$B$14 - F7814)/Inputs!$B$15)</f>
        <v>0</v>
      </c>
      <c r="I7814" s="2">
        <f>MAX(MIN(Inputs!$B$2, F7814*Inputs!$B$16, Inputs!$B$14*Inputs!$B$4 - G7814), 0)</f>
        <v>170</v>
      </c>
      <c r="J7814" s="2">
        <f>MAX(MIN(Inputs!$B$2, F7814*Inputs!$B$16, (Inputs!$B$14-F7814)/Inputs!$B$15)*Inputs!$B$9, 0)</f>
        <v>0</v>
      </c>
      <c r="K7814" s="2">
        <f>MAX(E7814*Inputs!$B$5 - B7814 - Inputs!$B$8, 0) * H7814</f>
        <v>0</v>
      </c>
      <c r="L7814" s="2">
        <f>IF(B7814 &gt;= D7814*Inputs!$B$10, MAX(B7814 - E7814/Inputs!$B$5 - Inputs!$B$8, 0) * I7814, 0)</f>
        <v>0</v>
      </c>
      <c r="M7814" s="2">
        <f t="shared" si="1466"/>
        <v>0</v>
      </c>
      <c r="N7814" s="3" t="str">
        <f t="shared" si="1467"/>
        <v>Idle</v>
      </c>
      <c r="O7814" s="3" t="str">
        <f t="shared" si="1475"/>
        <v>Idle</v>
      </c>
      <c r="P7814" s="2">
        <f t="shared" si="1468"/>
        <v>0</v>
      </c>
      <c r="Q7814" s="2">
        <f t="shared" si="1469"/>
        <v>0</v>
      </c>
      <c r="R7814" s="2">
        <f t="shared" si="1470"/>
        <v>0</v>
      </c>
      <c r="S7814" s="2">
        <f t="shared" si="1471"/>
        <v>0</v>
      </c>
      <c r="T7814" s="2">
        <f t="shared" si="1472"/>
        <v>0</v>
      </c>
      <c r="U7814" s="2">
        <f>IF(O7814="Reg", R7814 * Inputs!$B$7, 0)</f>
        <v>0</v>
      </c>
      <c r="V7814" s="2">
        <f>MAX(F7814 + P7814*Inputs!$B$15 - (Q7814/Inputs!$B$16) - U7814, 0)</f>
        <v>340</v>
      </c>
    </row>
    <row r="7815" spans="1:22" x14ac:dyDescent="0.3">
      <c r="A7815" s="1">
        <v>46348.541666666657</v>
      </c>
      <c r="B7815" s="2">
        <v>44.711560439732281</v>
      </c>
      <c r="C7815" s="2">
        <v>12.43455332003396</v>
      </c>
      <c r="D7815" s="2">
        <f t="shared" si="1464"/>
        <v>32.091560491674024</v>
      </c>
      <c r="E7815" s="2">
        <f t="shared" si="1465"/>
        <v>61.076753155177592</v>
      </c>
      <c r="F7815" s="2">
        <f t="shared" si="1473"/>
        <v>340</v>
      </c>
      <c r="G7815" s="2">
        <f t="shared" si="1474"/>
        <v>0</v>
      </c>
      <c r="H7815" s="2">
        <f>MIN(Inputs!$B$2, (Inputs!$B$14 - F7815)/Inputs!$B$15)</f>
        <v>0</v>
      </c>
      <c r="I7815" s="2">
        <f>MAX(MIN(Inputs!$B$2, F7815*Inputs!$B$16, Inputs!$B$14*Inputs!$B$4 - G7815), 0)</f>
        <v>170</v>
      </c>
      <c r="J7815" s="2">
        <f>MAX(MIN(Inputs!$B$2, F7815*Inputs!$B$16, (Inputs!$B$14-F7815)/Inputs!$B$15)*Inputs!$B$9, 0)</f>
        <v>0</v>
      </c>
      <c r="K7815" s="2">
        <f>MAX(E7815*Inputs!$B$5 - B7815 - Inputs!$B$8, 0) * H7815</f>
        <v>0</v>
      </c>
      <c r="L7815" s="2">
        <f>IF(B7815 &gt;= D7815*Inputs!$B$10, MAX(B7815 - E7815/Inputs!$B$5 - Inputs!$B$8, 0) * I7815, 0)</f>
        <v>0</v>
      </c>
      <c r="M7815" s="2">
        <f t="shared" si="1466"/>
        <v>0</v>
      </c>
      <c r="N7815" s="3" t="str">
        <f t="shared" si="1467"/>
        <v>Idle</v>
      </c>
      <c r="O7815" s="3" t="str">
        <f t="shared" si="1475"/>
        <v>Idle</v>
      </c>
      <c r="P7815" s="2">
        <f t="shared" si="1468"/>
        <v>0</v>
      </c>
      <c r="Q7815" s="2">
        <f t="shared" si="1469"/>
        <v>0</v>
      </c>
      <c r="R7815" s="2">
        <f t="shared" si="1470"/>
        <v>0</v>
      </c>
      <c r="S7815" s="2">
        <f t="shared" si="1471"/>
        <v>0</v>
      </c>
      <c r="T7815" s="2">
        <f t="shared" si="1472"/>
        <v>0</v>
      </c>
      <c r="U7815" s="2">
        <f>IF(O7815="Reg", R7815 * Inputs!$B$7, 0)</f>
        <v>0</v>
      </c>
      <c r="V7815" s="2">
        <f>MAX(F7815 + P7815*Inputs!$B$15 - (Q7815/Inputs!$B$16) - U7815, 0)</f>
        <v>340</v>
      </c>
    </row>
    <row r="7816" spans="1:22" x14ac:dyDescent="0.3">
      <c r="A7816" s="1">
        <v>46348.583333333343</v>
      </c>
      <c r="B7816" s="2">
        <v>55.369463868989698</v>
      </c>
      <c r="C7816" s="2">
        <v>1.693158438228672</v>
      </c>
      <c r="D7816" s="2">
        <f t="shared" si="1464"/>
        <v>32.091560491674024</v>
      </c>
      <c r="E7816" s="2">
        <f t="shared" si="1465"/>
        <v>65.322018991532516</v>
      </c>
      <c r="F7816" s="2">
        <f t="shared" si="1473"/>
        <v>340</v>
      </c>
      <c r="G7816" s="2">
        <f t="shared" si="1474"/>
        <v>0</v>
      </c>
      <c r="H7816" s="2">
        <f>MIN(Inputs!$B$2, (Inputs!$B$14 - F7816)/Inputs!$B$15)</f>
        <v>0</v>
      </c>
      <c r="I7816" s="2">
        <f>MAX(MIN(Inputs!$B$2, F7816*Inputs!$B$16, Inputs!$B$14*Inputs!$B$4 - G7816), 0)</f>
        <v>170</v>
      </c>
      <c r="J7816" s="2">
        <f>MAX(MIN(Inputs!$B$2, F7816*Inputs!$B$16, (Inputs!$B$14-F7816)/Inputs!$B$15)*Inputs!$B$9, 0)</f>
        <v>0</v>
      </c>
      <c r="K7816" s="2">
        <f>MAX(E7816*Inputs!$B$5 - B7816 - Inputs!$B$8, 0) * H7816</f>
        <v>0</v>
      </c>
      <c r="L7816" s="2">
        <f>IF(B7816 &gt;= D7816*Inputs!$B$10, MAX(B7816 - E7816/Inputs!$B$5 - Inputs!$B$8, 0) * I7816, 0)</f>
        <v>0</v>
      </c>
      <c r="M7816" s="2">
        <f t="shared" si="1466"/>
        <v>0</v>
      </c>
      <c r="N7816" s="3" t="str">
        <f t="shared" si="1467"/>
        <v>Idle</v>
      </c>
      <c r="O7816" s="3" t="str">
        <f t="shared" si="1475"/>
        <v>Idle</v>
      </c>
      <c r="P7816" s="2">
        <f t="shared" si="1468"/>
        <v>0</v>
      </c>
      <c r="Q7816" s="2">
        <f t="shared" si="1469"/>
        <v>0</v>
      </c>
      <c r="R7816" s="2">
        <f t="shared" si="1470"/>
        <v>0</v>
      </c>
      <c r="S7816" s="2">
        <f t="shared" si="1471"/>
        <v>0</v>
      </c>
      <c r="T7816" s="2">
        <f t="shared" si="1472"/>
        <v>0</v>
      </c>
      <c r="U7816" s="2">
        <f>IF(O7816="Reg", R7816 * Inputs!$B$7, 0)</f>
        <v>0</v>
      </c>
      <c r="V7816" s="2">
        <f>MAX(F7816 + P7816*Inputs!$B$15 - (Q7816/Inputs!$B$16) - U7816, 0)</f>
        <v>340</v>
      </c>
    </row>
    <row r="7817" spans="1:22" x14ac:dyDescent="0.3">
      <c r="A7817" s="1">
        <v>46348.625</v>
      </c>
      <c r="B7817" s="2">
        <v>62.227020646418772</v>
      </c>
      <c r="C7817" s="2">
        <v>5.669124276860722</v>
      </c>
      <c r="D7817" s="2">
        <f t="shared" si="1464"/>
        <v>32.091560491674024</v>
      </c>
      <c r="E7817" s="2">
        <f t="shared" si="1465"/>
        <v>66.897111710795045</v>
      </c>
      <c r="F7817" s="2">
        <f t="shared" si="1473"/>
        <v>340</v>
      </c>
      <c r="G7817" s="2">
        <f t="shared" si="1474"/>
        <v>0</v>
      </c>
      <c r="H7817" s="2">
        <f>MIN(Inputs!$B$2, (Inputs!$B$14 - F7817)/Inputs!$B$15)</f>
        <v>0</v>
      </c>
      <c r="I7817" s="2">
        <f>MAX(MIN(Inputs!$B$2, F7817*Inputs!$B$16, Inputs!$B$14*Inputs!$B$4 - G7817), 0)</f>
        <v>170</v>
      </c>
      <c r="J7817" s="2">
        <f>MAX(MIN(Inputs!$B$2, F7817*Inputs!$B$16, (Inputs!$B$14-F7817)/Inputs!$B$15)*Inputs!$B$9, 0)</f>
        <v>0</v>
      </c>
      <c r="K7817" s="2">
        <f>MAX(E7817*Inputs!$B$5 - B7817 - Inputs!$B$8, 0) * H7817</f>
        <v>0</v>
      </c>
      <c r="L7817" s="2">
        <f>IF(B7817 &gt;= D7817*Inputs!$B$10, MAX(B7817 - E7817/Inputs!$B$5 - Inputs!$B$8, 0) * I7817, 0)</f>
        <v>0</v>
      </c>
      <c r="M7817" s="2">
        <f t="shared" si="1466"/>
        <v>0</v>
      </c>
      <c r="N7817" s="3" t="str">
        <f t="shared" si="1467"/>
        <v>Idle</v>
      </c>
      <c r="O7817" s="3" t="str">
        <f t="shared" si="1475"/>
        <v>Idle</v>
      </c>
      <c r="P7817" s="2">
        <f t="shared" si="1468"/>
        <v>0</v>
      </c>
      <c r="Q7817" s="2">
        <f t="shared" si="1469"/>
        <v>0</v>
      </c>
      <c r="R7817" s="2">
        <f t="shared" si="1470"/>
        <v>0</v>
      </c>
      <c r="S7817" s="2">
        <f t="shared" si="1471"/>
        <v>0</v>
      </c>
      <c r="T7817" s="2">
        <f t="shared" si="1472"/>
        <v>0</v>
      </c>
      <c r="U7817" s="2">
        <f>IF(O7817="Reg", R7817 * Inputs!$B$7, 0)</f>
        <v>0</v>
      </c>
      <c r="V7817" s="2">
        <f>MAX(F7817 + P7817*Inputs!$B$15 - (Q7817/Inputs!$B$16) - U7817, 0)</f>
        <v>340</v>
      </c>
    </row>
    <row r="7818" spans="1:22" x14ac:dyDescent="0.3">
      <c r="A7818" s="1">
        <v>46348.666666666657</v>
      </c>
      <c r="B7818" s="2">
        <v>67.744268604619648</v>
      </c>
      <c r="C7818" s="2">
        <v>3.9205625972882081</v>
      </c>
      <c r="D7818" s="2">
        <f t="shared" si="1464"/>
        <v>32.091560491674024</v>
      </c>
      <c r="E7818" s="2">
        <f t="shared" si="1465"/>
        <v>68.36091203545142</v>
      </c>
      <c r="F7818" s="2">
        <f t="shared" si="1473"/>
        <v>340</v>
      </c>
      <c r="G7818" s="2">
        <f t="shared" si="1474"/>
        <v>0</v>
      </c>
      <c r="H7818" s="2">
        <f>MIN(Inputs!$B$2, (Inputs!$B$14 - F7818)/Inputs!$B$15)</f>
        <v>0</v>
      </c>
      <c r="I7818" s="2">
        <f>MAX(MIN(Inputs!$B$2, F7818*Inputs!$B$16, Inputs!$B$14*Inputs!$B$4 - G7818), 0)</f>
        <v>170</v>
      </c>
      <c r="J7818" s="2">
        <f>MAX(MIN(Inputs!$B$2, F7818*Inputs!$B$16, (Inputs!$B$14-F7818)/Inputs!$B$15)*Inputs!$B$9, 0)</f>
        <v>0</v>
      </c>
      <c r="K7818" s="2">
        <f>MAX(E7818*Inputs!$B$5 - B7818 - Inputs!$B$8, 0) * H7818</f>
        <v>0</v>
      </c>
      <c r="L7818" s="2">
        <f>IF(B7818 &gt;= D7818*Inputs!$B$10, MAX(B7818 - E7818/Inputs!$B$5 - Inputs!$B$8, 0) * I7818, 0)</f>
        <v>0</v>
      </c>
      <c r="M7818" s="2">
        <f t="shared" si="1466"/>
        <v>0</v>
      </c>
      <c r="N7818" s="3" t="str">
        <f t="shared" si="1467"/>
        <v>Idle</v>
      </c>
      <c r="O7818" s="3" t="str">
        <f t="shared" si="1475"/>
        <v>Idle</v>
      </c>
      <c r="P7818" s="2">
        <f t="shared" si="1468"/>
        <v>0</v>
      </c>
      <c r="Q7818" s="2">
        <f t="shared" si="1469"/>
        <v>0</v>
      </c>
      <c r="R7818" s="2">
        <f t="shared" si="1470"/>
        <v>0</v>
      </c>
      <c r="S7818" s="2">
        <f t="shared" si="1471"/>
        <v>0</v>
      </c>
      <c r="T7818" s="2">
        <f t="shared" si="1472"/>
        <v>0</v>
      </c>
      <c r="U7818" s="2">
        <f>IF(O7818="Reg", R7818 * Inputs!$B$7, 0)</f>
        <v>0</v>
      </c>
      <c r="V7818" s="2">
        <f>MAX(F7818 + P7818*Inputs!$B$15 - (Q7818/Inputs!$B$16) - U7818, 0)</f>
        <v>340</v>
      </c>
    </row>
    <row r="7819" spans="1:22" x14ac:dyDescent="0.3">
      <c r="A7819" s="1">
        <v>46348.708333333343</v>
      </c>
      <c r="B7819" s="2">
        <v>67.99108428520924</v>
      </c>
      <c r="C7819" s="2">
        <v>4.3645829035080101</v>
      </c>
      <c r="D7819" s="2">
        <f t="shared" si="1464"/>
        <v>32.091560491674024</v>
      </c>
      <c r="E7819" s="2">
        <f t="shared" si="1465"/>
        <v>64.734759727196817</v>
      </c>
      <c r="F7819" s="2">
        <f t="shared" si="1473"/>
        <v>340</v>
      </c>
      <c r="G7819" s="2">
        <f t="shared" si="1474"/>
        <v>0</v>
      </c>
      <c r="H7819" s="2">
        <f>MIN(Inputs!$B$2, (Inputs!$B$14 - F7819)/Inputs!$B$15)</f>
        <v>0</v>
      </c>
      <c r="I7819" s="2">
        <f>MAX(MIN(Inputs!$B$2, F7819*Inputs!$B$16, Inputs!$B$14*Inputs!$B$4 - G7819), 0)</f>
        <v>170</v>
      </c>
      <c r="J7819" s="2">
        <f>MAX(MIN(Inputs!$B$2, F7819*Inputs!$B$16, (Inputs!$B$14-F7819)/Inputs!$B$15)*Inputs!$B$9, 0)</f>
        <v>0</v>
      </c>
      <c r="K7819" s="2">
        <f>MAX(E7819*Inputs!$B$5 - B7819 - Inputs!$B$8, 0) * H7819</f>
        <v>0</v>
      </c>
      <c r="L7819" s="2">
        <f>IF(B7819 &gt;= D7819*Inputs!$B$10, MAX(B7819 - E7819/Inputs!$B$5 - Inputs!$B$8, 0) * I7819, 0)</f>
        <v>0</v>
      </c>
      <c r="M7819" s="2">
        <f t="shared" si="1466"/>
        <v>0</v>
      </c>
      <c r="N7819" s="3" t="str">
        <f t="shared" si="1467"/>
        <v>Idle</v>
      </c>
      <c r="O7819" s="3" t="str">
        <f t="shared" si="1475"/>
        <v>Idle</v>
      </c>
      <c r="P7819" s="2">
        <f t="shared" si="1468"/>
        <v>0</v>
      </c>
      <c r="Q7819" s="2">
        <f t="shared" si="1469"/>
        <v>0</v>
      </c>
      <c r="R7819" s="2">
        <f t="shared" si="1470"/>
        <v>0</v>
      </c>
      <c r="S7819" s="2">
        <f t="shared" si="1471"/>
        <v>0</v>
      </c>
      <c r="T7819" s="2">
        <f t="shared" si="1472"/>
        <v>0</v>
      </c>
      <c r="U7819" s="2">
        <f>IF(O7819="Reg", R7819 * Inputs!$B$7, 0)</f>
        <v>0</v>
      </c>
      <c r="V7819" s="2">
        <f>MAX(F7819 + P7819*Inputs!$B$15 - (Q7819/Inputs!$B$16) - U7819, 0)</f>
        <v>340</v>
      </c>
    </row>
    <row r="7820" spans="1:22" x14ac:dyDescent="0.3">
      <c r="A7820" s="1">
        <v>46348.75</v>
      </c>
      <c r="B7820" s="2">
        <v>68.417121086095904</v>
      </c>
      <c r="C7820" s="2">
        <v>38.198602372057948</v>
      </c>
      <c r="D7820" s="2">
        <f t="shared" si="1464"/>
        <v>32.091560491674024</v>
      </c>
      <c r="E7820" s="2">
        <f t="shared" si="1465"/>
        <v>59.341990299002305</v>
      </c>
      <c r="F7820" s="2">
        <f t="shared" si="1473"/>
        <v>340</v>
      </c>
      <c r="G7820" s="2">
        <f t="shared" si="1474"/>
        <v>0</v>
      </c>
      <c r="H7820" s="2">
        <f>MIN(Inputs!$B$2, (Inputs!$B$14 - F7820)/Inputs!$B$15)</f>
        <v>0</v>
      </c>
      <c r="I7820" s="2">
        <f>MAX(MIN(Inputs!$B$2, F7820*Inputs!$B$16, Inputs!$B$14*Inputs!$B$4 - G7820), 0)</f>
        <v>170</v>
      </c>
      <c r="J7820" s="2">
        <f>MAX(MIN(Inputs!$B$2, F7820*Inputs!$B$16, (Inputs!$B$14-F7820)/Inputs!$B$15)*Inputs!$B$9, 0)</f>
        <v>0</v>
      </c>
      <c r="K7820" s="2">
        <f>MAX(E7820*Inputs!$B$5 - B7820 - Inputs!$B$8, 0) * H7820</f>
        <v>0</v>
      </c>
      <c r="L7820" s="2">
        <f>IF(B7820 &gt;= D7820*Inputs!$B$10, MAX(B7820 - E7820/Inputs!$B$5 - Inputs!$B$8, 0) * I7820, 0)</f>
        <v>0</v>
      </c>
      <c r="M7820" s="2">
        <f t="shared" si="1466"/>
        <v>0</v>
      </c>
      <c r="N7820" s="3" t="str">
        <f t="shared" si="1467"/>
        <v>Idle</v>
      </c>
      <c r="O7820" s="3" t="str">
        <f t="shared" si="1475"/>
        <v>Idle</v>
      </c>
      <c r="P7820" s="2">
        <f t="shared" si="1468"/>
        <v>0</v>
      </c>
      <c r="Q7820" s="2">
        <f t="shared" si="1469"/>
        <v>0</v>
      </c>
      <c r="R7820" s="2">
        <f t="shared" si="1470"/>
        <v>0</v>
      </c>
      <c r="S7820" s="2">
        <f t="shared" si="1471"/>
        <v>0</v>
      </c>
      <c r="T7820" s="2">
        <f t="shared" si="1472"/>
        <v>0</v>
      </c>
      <c r="U7820" s="2">
        <f>IF(O7820="Reg", R7820 * Inputs!$B$7, 0)</f>
        <v>0</v>
      </c>
      <c r="V7820" s="2">
        <f>MAX(F7820 + P7820*Inputs!$B$15 - (Q7820/Inputs!$B$16) - U7820, 0)</f>
        <v>340</v>
      </c>
    </row>
    <row r="7821" spans="1:22" x14ac:dyDescent="0.3">
      <c r="A7821" s="1">
        <v>46348.791666666657</v>
      </c>
      <c r="B7821" s="2">
        <v>70.183155457861872</v>
      </c>
      <c r="C7821" s="2">
        <v>4.0755854865508736</v>
      </c>
      <c r="D7821" s="2">
        <f t="shared" si="1464"/>
        <v>32.091560491674024</v>
      </c>
      <c r="E7821" s="2">
        <f t="shared" si="1465"/>
        <v>53.622134088989448</v>
      </c>
      <c r="F7821" s="2">
        <f t="shared" si="1473"/>
        <v>340</v>
      </c>
      <c r="G7821" s="2">
        <f t="shared" si="1474"/>
        <v>0</v>
      </c>
      <c r="H7821" s="2">
        <f>MIN(Inputs!$B$2, (Inputs!$B$14 - F7821)/Inputs!$B$15)</f>
        <v>0</v>
      </c>
      <c r="I7821" s="2">
        <f>MAX(MIN(Inputs!$B$2, F7821*Inputs!$B$16, Inputs!$B$14*Inputs!$B$4 - G7821), 0)</f>
        <v>170</v>
      </c>
      <c r="J7821" s="2">
        <f>MAX(MIN(Inputs!$B$2, F7821*Inputs!$B$16, (Inputs!$B$14-F7821)/Inputs!$B$15)*Inputs!$B$9, 0)</f>
        <v>0</v>
      </c>
      <c r="K7821" s="2">
        <f>MAX(E7821*Inputs!$B$5 - B7821 - Inputs!$B$8, 0) * H7821</f>
        <v>0</v>
      </c>
      <c r="L7821" s="2">
        <f>IF(B7821 &gt;= D7821*Inputs!$B$10, MAX(B7821 - E7821/Inputs!$B$5 - Inputs!$B$8, 0) * I7821, 0)</f>
        <v>0</v>
      </c>
      <c r="M7821" s="2">
        <f t="shared" si="1466"/>
        <v>0</v>
      </c>
      <c r="N7821" s="3" t="str">
        <f t="shared" si="1467"/>
        <v>Idle</v>
      </c>
      <c r="O7821" s="3" t="str">
        <f t="shared" si="1475"/>
        <v>Idle</v>
      </c>
      <c r="P7821" s="2">
        <f t="shared" si="1468"/>
        <v>0</v>
      </c>
      <c r="Q7821" s="2">
        <f t="shared" si="1469"/>
        <v>0</v>
      </c>
      <c r="R7821" s="2">
        <f t="shared" si="1470"/>
        <v>0</v>
      </c>
      <c r="S7821" s="2">
        <f t="shared" si="1471"/>
        <v>0</v>
      </c>
      <c r="T7821" s="2">
        <f t="shared" si="1472"/>
        <v>0</v>
      </c>
      <c r="U7821" s="2">
        <f>IF(O7821="Reg", R7821 * Inputs!$B$7, 0)</f>
        <v>0</v>
      </c>
      <c r="V7821" s="2">
        <f>MAX(F7821 + P7821*Inputs!$B$15 - (Q7821/Inputs!$B$16) - U7821, 0)</f>
        <v>340</v>
      </c>
    </row>
    <row r="7822" spans="1:22" x14ac:dyDescent="0.3">
      <c r="A7822" s="1">
        <v>46348.833333333343</v>
      </c>
      <c r="B7822" s="2">
        <v>64.820020184564797</v>
      </c>
      <c r="C7822" s="2">
        <v>4.935214707097086</v>
      </c>
      <c r="D7822" s="2">
        <f t="shared" si="1464"/>
        <v>32.091560491674024</v>
      </c>
      <c r="E7822" s="2">
        <f t="shared" si="1465"/>
        <v>45.98538489454274</v>
      </c>
      <c r="F7822" s="2">
        <f t="shared" si="1473"/>
        <v>340</v>
      </c>
      <c r="G7822" s="2">
        <f t="shared" si="1474"/>
        <v>0</v>
      </c>
      <c r="H7822" s="2">
        <f>MIN(Inputs!$B$2, (Inputs!$B$14 - F7822)/Inputs!$B$15)</f>
        <v>0</v>
      </c>
      <c r="I7822" s="2">
        <f>MAX(MIN(Inputs!$B$2, F7822*Inputs!$B$16, Inputs!$B$14*Inputs!$B$4 - G7822), 0)</f>
        <v>170</v>
      </c>
      <c r="J7822" s="2">
        <f>MAX(MIN(Inputs!$B$2, F7822*Inputs!$B$16, (Inputs!$B$14-F7822)/Inputs!$B$15)*Inputs!$B$9, 0)</f>
        <v>0</v>
      </c>
      <c r="K7822" s="2">
        <f>MAX(E7822*Inputs!$B$5 - B7822 - Inputs!$B$8, 0) * H7822</f>
        <v>0</v>
      </c>
      <c r="L7822" s="2">
        <f>IF(B7822 &gt;= D7822*Inputs!$B$10, MAX(B7822 - E7822/Inputs!$B$5 - Inputs!$B$8, 0) * I7822, 0)</f>
        <v>0</v>
      </c>
      <c r="M7822" s="2">
        <f t="shared" si="1466"/>
        <v>0</v>
      </c>
      <c r="N7822" s="3" t="str">
        <f t="shared" si="1467"/>
        <v>Idle</v>
      </c>
      <c r="O7822" s="3" t="str">
        <f t="shared" si="1475"/>
        <v>Idle</v>
      </c>
      <c r="P7822" s="2">
        <f t="shared" si="1468"/>
        <v>0</v>
      </c>
      <c r="Q7822" s="2">
        <f t="shared" si="1469"/>
        <v>0</v>
      </c>
      <c r="R7822" s="2">
        <f t="shared" si="1470"/>
        <v>0</v>
      </c>
      <c r="S7822" s="2">
        <f t="shared" si="1471"/>
        <v>0</v>
      </c>
      <c r="T7822" s="2">
        <f t="shared" si="1472"/>
        <v>0</v>
      </c>
      <c r="U7822" s="2">
        <f>IF(O7822="Reg", R7822 * Inputs!$B$7, 0)</f>
        <v>0</v>
      </c>
      <c r="V7822" s="2">
        <f>MAX(F7822 + P7822*Inputs!$B$15 - (Q7822/Inputs!$B$16) - U7822, 0)</f>
        <v>340</v>
      </c>
    </row>
    <row r="7823" spans="1:22" x14ac:dyDescent="0.3">
      <c r="A7823" s="1">
        <v>46348.875</v>
      </c>
      <c r="B7823" s="2">
        <v>71.009822594357075</v>
      </c>
      <c r="C7823" s="2">
        <v>15.073445321413891</v>
      </c>
      <c r="D7823" s="2">
        <f t="shared" si="1464"/>
        <v>32.091560491674024</v>
      </c>
      <c r="E7823" s="2">
        <f t="shared" si="1465"/>
        <v>37.51177201942842</v>
      </c>
      <c r="F7823" s="2">
        <f t="shared" si="1473"/>
        <v>340</v>
      </c>
      <c r="G7823" s="2">
        <f t="shared" si="1474"/>
        <v>0</v>
      </c>
      <c r="H7823" s="2">
        <f>MIN(Inputs!$B$2, (Inputs!$B$14 - F7823)/Inputs!$B$15)</f>
        <v>0</v>
      </c>
      <c r="I7823" s="2">
        <f>MAX(MIN(Inputs!$B$2, F7823*Inputs!$B$16, Inputs!$B$14*Inputs!$B$4 - G7823), 0)</f>
        <v>170</v>
      </c>
      <c r="J7823" s="2">
        <f>MAX(MIN(Inputs!$B$2, F7823*Inputs!$B$16, (Inputs!$B$14-F7823)/Inputs!$B$15)*Inputs!$B$9, 0)</f>
        <v>0</v>
      </c>
      <c r="K7823" s="2">
        <f>MAX(E7823*Inputs!$B$5 - B7823 - Inputs!$B$8, 0) * H7823</f>
        <v>0</v>
      </c>
      <c r="L7823" s="2">
        <f>IF(B7823 &gt;= D7823*Inputs!$B$10, MAX(B7823 - E7823/Inputs!$B$5 - Inputs!$B$8, 0) * I7823, 0)</f>
        <v>1425.0775191056673</v>
      </c>
      <c r="M7823" s="2">
        <f t="shared" si="1466"/>
        <v>0</v>
      </c>
      <c r="N7823" s="3" t="str">
        <f t="shared" si="1467"/>
        <v>Discharge</v>
      </c>
      <c r="O7823" s="3" t="str">
        <f t="shared" si="1475"/>
        <v>Discharge</v>
      </c>
      <c r="P7823" s="2">
        <f t="shared" si="1468"/>
        <v>0</v>
      </c>
      <c r="Q7823" s="2">
        <f t="shared" si="1469"/>
        <v>170</v>
      </c>
      <c r="R7823" s="2">
        <f t="shared" si="1470"/>
        <v>0</v>
      </c>
      <c r="S7823" s="2">
        <f t="shared" si="1471"/>
        <v>12071.669841040703</v>
      </c>
      <c r="T7823" s="2">
        <f t="shared" si="1472"/>
        <v>0</v>
      </c>
      <c r="U7823" s="2">
        <f>IF(O7823="Reg", R7823 * Inputs!$B$7, 0)</f>
        <v>0</v>
      </c>
      <c r="V7823" s="2">
        <f>MAX(F7823 + P7823*Inputs!$B$15 - (Q7823/Inputs!$B$16) - U7823, 0)</f>
        <v>170</v>
      </c>
    </row>
    <row r="7824" spans="1:22" x14ac:dyDescent="0.3">
      <c r="A7824" s="1">
        <v>46348.916666666657</v>
      </c>
      <c r="B7824" s="2">
        <v>45.987354755092021</v>
      </c>
      <c r="C7824" s="2">
        <v>23.425789628172669</v>
      </c>
      <c r="D7824" s="2">
        <f t="shared" si="1464"/>
        <v>32.091560491674024</v>
      </c>
      <c r="E7824" s="2">
        <f t="shared" si="1465"/>
        <v>27.018006800499936</v>
      </c>
      <c r="F7824" s="2">
        <f t="shared" si="1473"/>
        <v>170</v>
      </c>
      <c r="G7824" s="2">
        <f t="shared" si="1474"/>
        <v>170</v>
      </c>
      <c r="H7824" s="2">
        <f>MIN(Inputs!$B$2, (Inputs!$B$14 - F7824)/Inputs!$B$15)</f>
        <v>170</v>
      </c>
      <c r="I7824" s="2">
        <f>MAX(MIN(Inputs!$B$2, F7824*Inputs!$B$16, Inputs!$B$14*Inputs!$B$4 - G7824), 0)</f>
        <v>170</v>
      </c>
      <c r="J7824" s="2">
        <f>MAX(MIN(Inputs!$B$2, F7824*Inputs!$B$16, (Inputs!$B$14-F7824)/Inputs!$B$15)*Inputs!$B$9, 0)</f>
        <v>136</v>
      </c>
      <c r="K7824" s="2">
        <f>MAX(E7824*Inputs!$B$5 - B7824 - Inputs!$B$8, 0) * H7824</f>
        <v>0</v>
      </c>
      <c r="L7824" s="2">
        <f>IF(B7824 &gt;= D7824*Inputs!$B$10, MAX(B7824 - E7824/Inputs!$B$5 - Inputs!$B$8, 0) * I7824, 0)</f>
        <v>0</v>
      </c>
      <c r="M7824" s="2">
        <f t="shared" si="1466"/>
        <v>3185.9073894314829</v>
      </c>
      <c r="N7824" s="3" t="str">
        <f t="shared" si="1467"/>
        <v>Reg</v>
      </c>
      <c r="O7824" s="3" t="str">
        <f t="shared" si="1475"/>
        <v>Discharge</v>
      </c>
      <c r="P7824" s="2">
        <f t="shared" si="1468"/>
        <v>0</v>
      </c>
      <c r="Q7824" s="2">
        <f t="shared" si="1469"/>
        <v>170</v>
      </c>
      <c r="R7824" s="2">
        <f t="shared" si="1470"/>
        <v>0</v>
      </c>
      <c r="S7824" s="2">
        <f t="shared" si="1471"/>
        <v>7817.8503083656433</v>
      </c>
      <c r="T7824" s="2">
        <f t="shared" si="1472"/>
        <v>0</v>
      </c>
      <c r="U7824" s="2">
        <f>IF(O7824="Reg", R7824 * Inputs!$B$7, 0)</f>
        <v>0</v>
      </c>
      <c r="V7824" s="2">
        <f>MAX(F7824 + P7824*Inputs!$B$15 - (Q7824/Inputs!$B$16) - U7824, 0)</f>
        <v>0</v>
      </c>
    </row>
    <row r="7825" spans="1:22" x14ac:dyDescent="0.3">
      <c r="A7825" s="1">
        <v>46348.958333333343</v>
      </c>
      <c r="B7825" s="2">
        <v>35.634467716042217</v>
      </c>
      <c r="C7825" s="2">
        <v>17.432258058636869</v>
      </c>
      <c r="D7825" s="2">
        <f t="shared" si="1464"/>
        <v>32.091560491674024</v>
      </c>
      <c r="E7825" s="2">
        <f t="shared" si="1465"/>
        <v>19.353447674651267</v>
      </c>
      <c r="F7825" s="2">
        <f t="shared" si="1473"/>
        <v>0</v>
      </c>
      <c r="G7825" s="2">
        <f t="shared" si="1474"/>
        <v>340</v>
      </c>
      <c r="H7825" s="2">
        <f>MIN(Inputs!$B$2, (Inputs!$B$14 - F7825)/Inputs!$B$15)</f>
        <v>170</v>
      </c>
      <c r="I7825" s="2">
        <f>MAX(MIN(Inputs!$B$2, F7825*Inputs!$B$16, Inputs!$B$14*Inputs!$B$4 - G7825), 0)</f>
        <v>0</v>
      </c>
      <c r="J7825" s="2">
        <f>MAX(MIN(Inputs!$B$2, F7825*Inputs!$B$16, (Inputs!$B$14-F7825)/Inputs!$B$15)*Inputs!$B$9, 0)</f>
        <v>0</v>
      </c>
      <c r="K7825" s="2">
        <f>MAX(E7825*Inputs!$B$5 - B7825 - Inputs!$B$8, 0) * H7825</f>
        <v>0</v>
      </c>
      <c r="L7825" s="2">
        <f>IF(B7825 &gt;= D7825*Inputs!$B$10, MAX(B7825 - E7825/Inputs!$B$5 - Inputs!$B$8, 0) * I7825, 0)</f>
        <v>0</v>
      </c>
      <c r="M7825" s="2">
        <f t="shared" si="1466"/>
        <v>0</v>
      </c>
      <c r="N7825" s="3" t="str">
        <f t="shared" si="1467"/>
        <v>Idle</v>
      </c>
      <c r="O7825" s="3" t="str">
        <f t="shared" si="1475"/>
        <v>Idle</v>
      </c>
      <c r="P7825" s="2">
        <f t="shared" si="1468"/>
        <v>0</v>
      </c>
      <c r="Q7825" s="2">
        <f t="shared" si="1469"/>
        <v>0</v>
      </c>
      <c r="R7825" s="2">
        <f t="shared" si="1470"/>
        <v>0</v>
      </c>
      <c r="S7825" s="2">
        <f t="shared" si="1471"/>
        <v>0</v>
      </c>
      <c r="T7825" s="2">
        <f t="shared" si="1472"/>
        <v>0</v>
      </c>
      <c r="U7825" s="2">
        <f>IF(O7825="Reg", R7825 * Inputs!$B$7, 0)</f>
        <v>0</v>
      </c>
      <c r="V7825" s="2">
        <f>MAX(F7825 + P7825*Inputs!$B$15 - (Q7825/Inputs!$B$16) - U7825, 0)</f>
        <v>0</v>
      </c>
    </row>
    <row r="7826" spans="1:22" x14ac:dyDescent="0.3">
      <c r="A7826" s="1">
        <v>46349</v>
      </c>
      <c r="B7826" s="2">
        <v>34.097983826018726</v>
      </c>
      <c r="C7826" s="2">
        <v>9.2207559133692705</v>
      </c>
      <c r="D7826" s="2">
        <f t="shared" si="1464"/>
        <v>31.173822742517292</v>
      </c>
      <c r="E7826" s="2">
        <f t="shared" si="1465"/>
        <v>13.414369721977566</v>
      </c>
      <c r="F7826" s="2">
        <f t="shared" si="1473"/>
        <v>0</v>
      </c>
      <c r="G7826" s="2">
        <f t="shared" si="1474"/>
        <v>0</v>
      </c>
      <c r="H7826" s="2">
        <f>MIN(Inputs!$B$2, (Inputs!$B$14 - F7826)/Inputs!$B$15)</f>
        <v>170</v>
      </c>
      <c r="I7826" s="2">
        <f>MAX(MIN(Inputs!$B$2, F7826*Inputs!$B$16, Inputs!$B$14*Inputs!$B$4 - G7826), 0)</f>
        <v>0</v>
      </c>
      <c r="J7826" s="2">
        <f>MAX(MIN(Inputs!$B$2, F7826*Inputs!$B$16, (Inputs!$B$14-F7826)/Inputs!$B$15)*Inputs!$B$9, 0)</f>
        <v>0</v>
      </c>
      <c r="K7826" s="2">
        <f>MAX(E7826*Inputs!$B$5 - B7826 - Inputs!$B$8, 0) * H7826</f>
        <v>0</v>
      </c>
      <c r="L7826" s="2">
        <f>IF(B7826 &gt;= D7826*Inputs!$B$10, MAX(B7826 - E7826/Inputs!$B$5 - Inputs!$B$8, 0) * I7826, 0)</f>
        <v>0</v>
      </c>
      <c r="M7826" s="2">
        <f t="shared" si="1466"/>
        <v>0</v>
      </c>
      <c r="N7826" s="3" t="str">
        <f t="shared" si="1467"/>
        <v>Idle</v>
      </c>
      <c r="O7826" s="3" t="str">
        <f t="shared" si="1475"/>
        <v>Idle</v>
      </c>
      <c r="P7826" s="2">
        <f t="shared" si="1468"/>
        <v>0</v>
      </c>
      <c r="Q7826" s="2">
        <f t="shared" si="1469"/>
        <v>0</v>
      </c>
      <c r="R7826" s="2">
        <f t="shared" si="1470"/>
        <v>0</v>
      </c>
      <c r="S7826" s="2">
        <f t="shared" si="1471"/>
        <v>0</v>
      </c>
      <c r="T7826" s="2">
        <f t="shared" si="1472"/>
        <v>0</v>
      </c>
      <c r="U7826" s="2">
        <f>IF(O7826="Reg", R7826 * Inputs!$B$7, 0)</f>
        <v>0</v>
      </c>
      <c r="V7826" s="2">
        <f>MAX(F7826 + P7826*Inputs!$B$15 - (Q7826/Inputs!$B$16) - U7826, 0)</f>
        <v>0</v>
      </c>
    </row>
    <row r="7827" spans="1:22" x14ac:dyDescent="0.3">
      <c r="A7827" s="1">
        <v>46349.041666666657</v>
      </c>
      <c r="B7827" s="2">
        <v>24.362660291181619</v>
      </c>
      <c r="C7827" s="2">
        <v>20.612474413591968</v>
      </c>
      <c r="D7827" s="2">
        <f t="shared" si="1464"/>
        <v>31.173822742517292</v>
      </c>
      <c r="E7827" s="2">
        <f t="shared" si="1465"/>
        <v>7.7313724176411123</v>
      </c>
      <c r="F7827" s="2">
        <f t="shared" si="1473"/>
        <v>0</v>
      </c>
      <c r="G7827" s="2">
        <f t="shared" si="1474"/>
        <v>0</v>
      </c>
      <c r="H7827" s="2">
        <f>MIN(Inputs!$B$2, (Inputs!$B$14 - F7827)/Inputs!$B$15)</f>
        <v>170</v>
      </c>
      <c r="I7827" s="2">
        <f>MAX(MIN(Inputs!$B$2, F7827*Inputs!$B$16, Inputs!$B$14*Inputs!$B$4 - G7827), 0)</f>
        <v>0</v>
      </c>
      <c r="J7827" s="2">
        <f>MAX(MIN(Inputs!$B$2, F7827*Inputs!$B$16, (Inputs!$B$14-F7827)/Inputs!$B$15)*Inputs!$B$9, 0)</f>
        <v>0</v>
      </c>
      <c r="K7827" s="2">
        <f>MAX(E7827*Inputs!$B$5 - B7827 - Inputs!$B$8, 0) * H7827</f>
        <v>0</v>
      </c>
      <c r="L7827" s="2">
        <f>IF(B7827 &gt;= D7827*Inputs!$B$10, MAX(B7827 - E7827/Inputs!$B$5 - Inputs!$B$8, 0) * I7827, 0)</f>
        <v>0</v>
      </c>
      <c r="M7827" s="2">
        <f t="shared" si="1466"/>
        <v>0</v>
      </c>
      <c r="N7827" s="3" t="str">
        <f t="shared" si="1467"/>
        <v>Idle</v>
      </c>
      <c r="O7827" s="3" t="str">
        <f t="shared" si="1475"/>
        <v>Idle</v>
      </c>
      <c r="P7827" s="2">
        <f t="shared" si="1468"/>
        <v>0</v>
      </c>
      <c r="Q7827" s="2">
        <f t="shared" si="1469"/>
        <v>0</v>
      </c>
      <c r="R7827" s="2">
        <f t="shared" si="1470"/>
        <v>0</v>
      </c>
      <c r="S7827" s="2">
        <f t="shared" si="1471"/>
        <v>0</v>
      </c>
      <c r="T7827" s="2">
        <f t="shared" si="1472"/>
        <v>0</v>
      </c>
      <c r="U7827" s="2">
        <f>IF(O7827="Reg", R7827 * Inputs!$B$7, 0)</f>
        <v>0</v>
      </c>
      <c r="V7827" s="2">
        <f>MAX(F7827 + P7827*Inputs!$B$15 - (Q7827/Inputs!$B$16) - U7827, 0)</f>
        <v>0</v>
      </c>
    </row>
    <row r="7828" spans="1:22" x14ac:dyDescent="0.3">
      <c r="A7828" s="1">
        <v>46349.083333333343</v>
      </c>
      <c r="B7828" s="2">
        <v>13.97834293387888</v>
      </c>
      <c r="C7828" s="2">
        <v>2.4681953308807318</v>
      </c>
      <c r="D7828" s="2">
        <f t="shared" si="1464"/>
        <v>31.173822742517292</v>
      </c>
      <c r="E7828" s="2">
        <f t="shared" si="1465"/>
        <v>3.6709290357775095</v>
      </c>
      <c r="F7828" s="2">
        <f t="shared" si="1473"/>
        <v>0</v>
      </c>
      <c r="G7828" s="2">
        <f t="shared" si="1474"/>
        <v>0</v>
      </c>
      <c r="H7828" s="2">
        <f>MIN(Inputs!$B$2, (Inputs!$B$14 - F7828)/Inputs!$B$15)</f>
        <v>170</v>
      </c>
      <c r="I7828" s="2">
        <f>MAX(MIN(Inputs!$B$2, F7828*Inputs!$B$16, Inputs!$B$14*Inputs!$B$4 - G7828), 0)</f>
        <v>0</v>
      </c>
      <c r="J7828" s="2">
        <f>MAX(MIN(Inputs!$B$2, F7828*Inputs!$B$16, (Inputs!$B$14-F7828)/Inputs!$B$15)*Inputs!$B$9, 0)</f>
        <v>0</v>
      </c>
      <c r="K7828" s="2">
        <f>MAX(E7828*Inputs!$B$5 - B7828 - Inputs!$B$8, 0) * H7828</f>
        <v>0</v>
      </c>
      <c r="L7828" s="2">
        <f>IF(B7828 &gt;= D7828*Inputs!$B$10, MAX(B7828 - E7828/Inputs!$B$5 - Inputs!$B$8, 0) * I7828, 0)</f>
        <v>0</v>
      </c>
      <c r="M7828" s="2">
        <f t="shared" si="1466"/>
        <v>0</v>
      </c>
      <c r="N7828" s="3" t="str">
        <f t="shared" si="1467"/>
        <v>Idle</v>
      </c>
      <c r="O7828" s="3" t="str">
        <f t="shared" si="1475"/>
        <v>Idle</v>
      </c>
      <c r="P7828" s="2">
        <f t="shared" si="1468"/>
        <v>0</v>
      </c>
      <c r="Q7828" s="2">
        <f t="shared" si="1469"/>
        <v>0</v>
      </c>
      <c r="R7828" s="2">
        <f t="shared" si="1470"/>
        <v>0</v>
      </c>
      <c r="S7828" s="2">
        <f t="shared" si="1471"/>
        <v>0</v>
      </c>
      <c r="T7828" s="2">
        <f t="shared" si="1472"/>
        <v>0</v>
      </c>
      <c r="U7828" s="2">
        <f>IF(O7828="Reg", R7828 * Inputs!$B$7, 0)</f>
        <v>0</v>
      </c>
      <c r="V7828" s="2">
        <f>MAX(F7828 + P7828*Inputs!$B$15 - (Q7828/Inputs!$B$16) - U7828, 0)</f>
        <v>0</v>
      </c>
    </row>
    <row r="7829" spans="1:22" x14ac:dyDescent="0.3">
      <c r="A7829" s="1">
        <v>46349.125</v>
      </c>
      <c r="B7829" s="2">
        <v>8.0472312807861783</v>
      </c>
      <c r="C7829" s="2">
        <v>23.580808869497549</v>
      </c>
      <c r="D7829" s="2">
        <f t="shared" si="1464"/>
        <v>31.173822742517292</v>
      </c>
      <c r="E7829" s="2">
        <f t="shared" si="1465"/>
        <v>1.6831840311734689</v>
      </c>
      <c r="F7829" s="2">
        <f t="shared" si="1473"/>
        <v>0</v>
      </c>
      <c r="G7829" s="2">
        <f t="shared" si="1474"/>
        <v>0</v>
      </c>
      <c r="H7829" s="2">
        <f>MIN(Inputs!$B$2, (Inputs!$B$14 - F7829)/Inputs!$B$15)</f>
        <v>170</v>
      </c>
      <c r="I7829" s="2">
        <f>MAX(MIN(Inputs!$B$2, F7829*Inputs!$B$16, Inputs!$B$14*Inputs!$B$4 - G7829), 0)</f>
        <v>0</v>
      </c>
      <c r="J7829" s="2">
        <f>MAX(MIN(Inputs!$B$2, F7829*Inputs!$B$16, (Inputs!$B$14-F7829)/Inputs!$B$15)*Inputs!$B$9, 0)</f>
        <v>0</v>
      </c>
      <c r="K7829" s="2">
        <f>MAX(E7829*Inputs!$B$5 - B7829 - Inputs!$B$8, 0) * H7829</f>
        <v>0</v>
      </c>
      <c r="L7829" s="2">
        <f>IF(B7829 &gt;= D7829*Inputs!$B$10, MAX(B7829 - E7829/Inputs!$B$5 - Inputs!$B$8, 0) * I7829, 0)</f>
        <v>0</v>
      </c>
      <c r="M7829" s="2">
        <f t="shared" si="1466"/>
        <v>0</v>
      </c>
      <c r="N7829" s="3" t="str">
        <f t="shared" si="1467"/>
        <v>Idle</v>
      </c>
      <c r="O7829" s="3" t="str">
        <f t="shared" si="1475"/>
        <v>Idle</v>
      </c>
      <c r="P7829" s="2">
        <f t="shared" si="1468"/>
        <v>0</v>
      </c>
      <c r="Q7829" s="2">
        <f t="shared" si="1469"/>
        <v>0</v>
      </c>
      <c r="R7829" s="2">
        <f t="shared" si="1470"/>
        <v>0</v>
      </c>
      <c r="S7829" s="2">
        <f t="shared" si="1471"/>
        <v>0</v>
      </c>
      <c r="T7829" s="2">
        <f t="shared" si="1472"/>
        <v>0</v>
      </c>
      <c r="U7829" s="2">
        <f>IF(O7829="Reg", R7829 * Inputs!$B$7, 0)</f>
        <v>0</v>
      </c>
      <c r="V7829" s="2">
        <f>MAX(F7829 + P7829*Inputs!$B$15 - (Q7829/Inputs!$B$16) - U7829, 0)</f>
        <v>0</v>
      </c>
    </row>
    <row r="7830" spans="1:22" x14ac:dyDescent="0.3">
      <c r="A7830" s="1">
        <v>46349.166666666657</v>
      </c>
      <c r="B7830" s="2">
        <v>0</v>
      </c>
      <c r="C7830" s="2">
        <v>11.268127315171229</v>
      </c>
      <c r="D7830" s="2">
        <f t="shared" si="1464"/>
        <v>31.173822742517292</v>
      </c>
      <c r="E7830" s="2">
        <f t="shared" si="1465"/>
        <v>0.63040997688863343</v>
      </c>
      <c r="F7830" s="2">
        <f t="shared" si="1473"/>
        <v>0</v>
      </c>
      <c r="G7830" s="2">
        <f t="shared" si="1474"/>
        <v>0</v>
      </c>
      <c r="H7830" s="2">
        <f>MIN(Inputs!$B$2, (Inputs!$B$14 - F7830)/Inputs!$B$15)</f>
        <v>170</v>
      </c>
      <c r="I7830" s="2">
        <f>MAX(MIN(Inputs!$B$2, F7830*Inputs!$B$16, Inputs!$B$14*Inputs!$B$4 - G7830), 0)</f>
        <v>0</v>
      </c>
      <c r="J7830" s="2">
        <f>MAX(MIN(Inputs!$B$2, F7830*Inputs!$B$16, (Inputs!$B$14-F7830)/Inputs!$B$15)*Inputs!$B$9, 0)</f>
        <v>0</v>
      </c>
      <c r="K7830" s="2">
        <f>MAX(E7830*Inputs!$B$5 - B7830 - Inputs!$B$8, 0) * H7830</f>
        <v>0</v>
      </c>
      <c r="L7830" s="2">
        <f>IF(B7830 &gt;= D7830*Inputs!$B$10, MAX(B7830 - E7830/Inputs!$B$5 - Inputs!$B$8, 0) * I7830, 0)</f>
        <v>0</v>
      </c>
      <c r="M7830" s="2">
        <f t="shared" si="1466"/>
        <v>0</v>
      </c>
      <c r="N7830" s="3" t="str">
        <f t="shared" si="1467"/>
        <v>Idle</v>
      </c>
      <c r="O7830" s="3" t="str">
        <f t="shared" si="1475"/>
        <v>Idle</v>
      </c>
      <c r="P7830" s="2">
        <f t="shared" si="1468"/>
        <v>0</v>
      </c>
      <c r="Q7830" s="2">
        <f t="shared" si="1469"/>
        <v>0</v>
      </c>
      <c r="R7830" s="2">
        <f t="shared" si="1470"/>
        <v>0</v>
      </c>
      <c r="S7830" s="2">
        <f t="shared" si="1471"/>
        <v>0</v>
      </c>
      <c r="T7830" s="2">
        <f t="shared" si="1472"/>
        <v>0</v>
      </c>
      <c r="U7830" s="2">
        <f>IF(O7830="Reg", R7830 * Inputs!$B$7, 0)</f>
        <v>0</v>
      </c>
      <c r="V7830" s="2">
        <f>MAX(F7830 + P7830*Inputs!$B$15 - (Q7830/Inputs!$B$16) - U7830, 0)</f>
        <v>0</v>
      </c>
    </row>
    <row r="7831" spans="1:22" x14ac:dyDescent="0.3">
      <c r="A7831" s="1">
        <v>46349.208333333343</v>
      </c>
      <c r="B7831" s="2">
        <v>0</v>
      </c>
      <c r="C7831" s="2">
        <v>6.0193479867779516</v>
      </c>
      <c r="D7831" s="2">
        <f t="shared" si="1464"/>
        <v>31.173822742517292</v>
      </c>
      <c r="E7831" s="2">
        <f t="shared" si="1465"/>
        <v>1.3119928935877996</v>
      </c>
      <c r="F7831" s="2">
        <f t="shared" si="1473"/>
        <v>0</v>
      </c>
      <c r="G7831" s="2">
        <f t="shared" si="1474"/>
        <v>0</v>
      </c>
      <c r="H7831" s="2">
        <f>MIN(Inputs!$B$2, (Inputs!$B$14 - F7831)/Inputs!$B$15)</f>
        <v>170</v>
      </c>
      <c r="I7831" s="2">
        <f>MAX(MIN(Inputs!$B$2, F7831*Inputs!$B$16, Inputs!$B$14*Inputs!$B$4 - G7831), 0)</f>
        <v>0</v>
      </c>
      <c r="J7831" s="2">
        <f>MAX(MIN(Inputs!$B$2, F7831*Inputs!$B$16, (Inputs!$B$14-F7831)/Inputs!$B$15)*Inputs!$B$9, 0)</f>
        <v>0</v>
      </c>
      <c r="K7831" s="2">
        <f>MAX(E7831*Inputs!$B$5 - B7831 - Inputs!$B$8, 0) * H7831</f>
        <v>0</v>
      </c>
      <c r="L7831" s="2">
        <f>IF(B7831 &gt;= D7831*Inputs!$B$10, MAX(B7831 - E7831/Inputs!$B$5 - Inputs!$B$8, 0) * I7831, 0)</f>
        <v>0</v>
      </c>
      <c r="M7831" s="2">
        <f t="shared" si="1466"/>
        <v>0</v>
      </c>
      <c r="N7831" s="3" t="str">
        <f t="shared" si="1467"/>
        <v>Idle</v>
      </c>
      <c r="O7831" s="3" t="str">
        <f t="shared" si="1475"/>
        <v>Idle</v>
      </c>
      <c r="P7831" s="2">
        <f t="shared" si="1468"/>
        <v>0</v>
      </c>
      <c r="Q7831" s="2">
        <f t="shared" si="1469"/>
        <v>0</v>
      </c>
      <c r="R7831" s="2">
        <f t="shared" si="1470"/>
        <v>0</v>
      </c>
      <c r="S7831" s="2">
        <f t="shared" si="1471"/>
        <v>0</v>
      </c>
      <c r="T7831" s="2">
        <f t="shared" si="1472"/>
        <v>0</v>
      </c>
      <c r="U7831" s="2">
        <f>IF(O7831="Reg", R7831 * Inputs!$B$7, 0)</f>
        <v>0</v>
      </c>
      <c r="V7831" s="2">
        <f>MAX(F7831 + P7831*Inputs!$B$15 - (Q7831/Inputs!$B$16) - U7831, 0)</f>
        <v>0</v>
      </c>
    </row>
    <row r="7832" spans="1:22" x14ac:dyDescent="0.3">
      <c r="A7832" s="1">
        <v>46349.25</v>
      </c>
      <c r="B7832" s="2">
        <v>0</v>
      </c>
      <c r="C7832" s="2">
        <v>6.482957164934902</v>
      </c>
      <c r="D7832" s="2">
        <f t="shared" si="1464"/>
        <v>31.173822742517292</v>
      </c>
      <c r="E7832" s="2">
        <f t="shared" si="1465"/>
        <v>4.4820650318451856</v>
      </c>
      <c r="F7832" s="2">
        <f t="shared" si="1473"/>
        <v>0</v>
      </c>
      <c r="G7832" s="2">
        <f t="shared" si="1474"/>
        <v>0</v>
      </c>
      <c r="H7832" s="2">
        <f>MIN(Inputs!$B$2, (Inputs!$B$14 - F7832)/Inputs!$B$15)</f>
        <v>170</v>
      </c>
      <c r="I7832" s="2">
        <f>MAX(MIN(Inputs!$B$2, F7832*Inputs!$B$16, Inputs!$B$14*Inputs!$B$4 - G7832), 0)</f>
        <v>0</v>
      </c>
      <c r="J7832" s="2">
        <f>MAX(MIN(Inputs!$B$2, F7832*Inputs!$B$16, (Inputs!$B$14-F7832)/Inputs!$B$15)*Inputs!$B$9, 0)</f>
        <v>0</v>
      </c>
      <c r="K7832" s="2">
        <f>MAX(E7832*Inputs!$B$5 - B7832 - Inputs!$B$8, 0) * H7832</f>
        <v>0</v>
      </c>
      <c r="L7832" s="2">
        <f>IF(B7832 &gt;= D7832*Inputs!$B$10, MAX(B7832 - E7832/Inputs!$B$5 - Inputs!$B$8, 0) * I7832, 0)</f>
        <v>0</v>
      </c>
      <c r="M7832" s="2">
        <f t="shared" si="1466"/>
        <v>0</v>
      </c>
      <c r="N7832" s="3" t="str">
        <f t="shared" si="1467"/>
        <v>Idle</v>
      </c>
      <c r="O7832" s="3" t="str">
        <f t="shared" si="1475"/>
        <v>Idle</v>
      </c>
      <c r="P7832" s="2">
        <f t="shared" si="1468"/>
        <v>0</v>
      </c>
      <c r="Q7832" s="2">
        <f t="shared" si="1469"/>
        <v>0</v>
      </c>
      <c r="R7832" s="2">
        <f t="shared" si="1470"/>
        <v>0</v>
      </c>
      <c r="S7832" s="2">
        <f t="shared" si="1471"/>
        <v>0</v>
      </c>
      <c r="T7832" s="2">
        <f t="shared" si="1472"/>
        <v>0</v>
      </c>
      <c r="U7832" s="2">
        <f>IF(O7832="Reg", R7832 * Inputs!$B$7, 0)</f>
        <v>0</v>
      </c>
      <c r="V7832" s="2">
        <f>MAX(F7832 + P7832*Inputs!$B$15 - (Q7832/Inputs!$B$16) - U7832, 0)</f>
        <v>0</v>
      </c>
    </row>
    <row r="7833" spans="1:22" x14ac:dyDescent="0.3">
      <c r="A7833" s="1">
        <v>46349.291666666657</v>
      </c>
      <c r="B7833" s="2">
        <v>0</v>
      </c>
      <c r="C7833" s="2">
        <v>13.62222491452067</v>
      </c>
      <c r="D7833" s="2">
        <f t="shared" si="1464"/>
        <v>31.173822742517292</v>
      </c>
      <c r="E7833" s="2">
        <f t="shared" si="1465"/>
        <v>7.88065298032308</v>
      </c>
      <c r="F7833" s="2">
        <f t="shared" si="1473"/>
        <v>0</v>
      </c>
      <c r="G7833" s="2">
        <f t="shared" si="1474"/>
        <v>0</v>
      </c>
      <c r="H7833" s="2">
        <f>MIN(Inputs!$B$2, (Inputs!$B$14 - F7833)/Inputs!$B$15)</f>
        <v>170</v>
      </c>
      <c r="I7833" s="2">
        <f>MAX(MIN(Inputs!$B$2, F7833*Inputs!$B$16, Inputs!$B$14*Inputs!$B$4 - G7833), 0)</f>
        <v>0</v>
      </c>
      <c r="J7833" s="2">
        <f>MAX(MIN(Inputs!$B$2, F7833*Inputs!$B$16, (Inputs!$B$14-F7833)/Inputs!$B$15)*Inputs!$B$9, 0)</f>
        <v>0</v>
      </c>
      <c r="K7833" s="2">
        <f>MAX(E7833*Inputs!$B$5 - B7833 - Inputs!$B$8, 0) * H7833</f>
        <v>0</v>
      </c>
      <c r="L7833" s="2">
        <f>IF(B7833 &gt;= D7833*Inputs!$B$10, MAX(B7833 - E7833/Inputs!$B$5 - Inputs!$B$8, 0) * I7833, 0)</f>
        <v>0</v>
      </c>
      <c r="M7833" s="2">
        <f t="shared" si="1466"/>
        <v>0</v>
      </c>
      <c r="N7833" s="3" t="str">
        <f t="shared" si="1467"/>
        <v>Idle</v>
      </c>
      <c r="O7833" s="3" t="str">
        <f t="shared" si="1475"/>
        <v>Idle</v>
      </c>
      <c r="P7833" s="2">
        <f t="shared" si="1468"/>
        <v>0</v>
      </c>
      <c r="Q7833" s="2">
        <f t="shared" si="1469"/>
        <v>0</v>
      </c>
      <c r="R7833" s="2">
        <f t="shared" si="1470"/>
        <v>0</v>
      </c>
      <c r="S7833" s="2">
        <f t="shared" si="1471"/>
        <v>0</v>
      </c>
      <c r="T7833" s="2">
        <f t="shared" si="1472"/>
        <v>0</v>
      </c>
      <c r="U7833" s="2">
        <f>IF(O7833="Reg", R7833 * Inputs!$B$7, 0)</f>
        <v>0</v>
      </c>
      <c r="V7833" s="2">
        <f>MAX(F7833 + P7833*Inputs!$B$15 - (Q7833/Inputs!$B$16) - U7833, 0)</f>
        <v>0</v>
      </c>
    </row>
    <row r="7834" spans="1:22" x14ac:dyDescent="0.3">
      <c r="A7834" s="1">
        <v>46349.333333333343</v>
      </c>
      <c r="B7834" s="2">
        <v>2.0518729062546348</v>
      </c>
      <c r="C7834" s="2">
        <v>22.22540285067684</v>
      </c>
      <c r="D7834" s="2">
        <f t="shared" si="1464"/>
        <v>31.173822742517292</v>
      </c>
      <c r="E7834" s="2">
        <f t="shared" si="1465"/>
        <v>13.165562578466229</v>
      </c>
      <c r="F7834" s="2">
        <f t="shared" si="1473"/>
        <v>0</v>
      </c>
      <c r="G7834" s="2">
        <f t="shared" si="1474"/>
        <v>0</v>
      </c>
      <c r="H7834" s="2">
        <f>MIN(Inputs!$B$2, (Inputs!$B$14 - F7834)/Inputs!$B$15)</f>
        <v>170</v>
      </c>
      <c r="I7834" s="2">
        <f>MAX(MIN(Inputs!$B$2, F7834*Inputs!$B$16, Inputs!$B$14*Inputs!$B$4 - G7834), 0)</f>
        <v>0</v>
      </c>
      <c r="J7834" s="2">
        <f>MAX(MIN(Inputs!$B$2, F7834*Inputs!$B$16, (Inputs!$B$14-F7834)/Inputs!$B$15)*Inputs!$B$9, 0)</f>
        <v>0</v>
      </c>
      <c r="K7834" s="2">
        <f>MAX(E7834*Inputs!$B$5 - B7834 - Inputs!$B$8, 0) * H7834</f>
        <v>0</v>
      </c>
      <c r="L7834" s="2">
        <f>IF(B7834 &gt;= D7834*Inputs!$B$10, MAX(B7834 - E7834/Inputs!$B$5 - Inputs!$B$8, 0) * I7834, 0)</f>
        <v>0</v>
      </c>
      <c r="M7834" s="2">
        <f t="shared" si="1466"/>
        <v>0</v>
      </c>
      <c r="N7834" s="3" t="str">
        <f t="shared" si="1467"/>
        <v>Idle</v>
      </c>
      <c r="O7834" s="3" t="str">
        <f t="shared" si="1475"/>
        <v>Idle</v>
      </c>
      <c r="P7834" s="2">
        <f t="shared" si="1468"/>
        <v>0</v>
      </c>
      <c r="Q7834" s="2">
        <f t="shared" si="1469"/>
        <v>0</v>
      </c>
      <c r="R7834" s="2">
        <f t="shared" si="1470"/>
        <v>0</v>
      </c>
      <c r="S7834" s="2">
        <f t="shared" si="1471"/>
        <v>0</v>
      </c>
      <c r="T7834" s="2">
        <f t="shared" si="1472"/>
        <v>0</v>
      </c>
      <c r="U7834" s="2">
        <f>IF(O7834="Reg", R7834 * Inputs!$B$7, 0)</f>
        <v>0</v>
      </c>
      <c r="V7834" s="2">
        <f>MAX(F7834 + P7834*Inputs!$B$15 - (Q7834/Inputs!$B$16) - U7834, 0)</f>
        <v>0</v>
      </c>
    </row>
    <row r="7835" spans="1:22" x14ac:dyDescent="0.3">
      <c r="A7835" s="1">
        <v>46349.375</v>
      </c>
      <c r="B7835" s="2">
        <v>1.730586955077166</v>
      </c>
      <c r="C7835" s="2">
        <v>19.146028751608359</v>
      </c>
      <c r="D7835" s="2">
        <f t="shared" si="1464"/>
        <v>31.173822742517292</v>
      </c>
      <c r="E7835" s="2">
        <f t="shared" si="1465"/>
        <v>19.941320239839332</v>
      </c>
      <c r="F7835" s="2">
        <f t="shared" si="1473"/>
        <v>0</v>
      </c>
      <c r="G7835" s="2">
        <f t="shared" si="1474"/>
        <v>0</v>
      </c>
      <c r="H7835" s="2">
        <f>MIN(Inputs!$B$2, (Inputs!$B$14 - F7835)/Inputs!$B$15)</f>
        <v>170</v>
      </c>
      <c r="I7835" s="2">
        <f>MAX(MIN(Inputs!$B$2, F7835*Inputs!$B$16, Inputs!$B$14*Inputs!$B$4 - G7835), 0)</f>
        <v>0</v>
      </c>
      <c r="J7835" s="2">
        <f>MAX(MIN(Inputs!$B$2, F7835*Inputs!$B$16, (Inputs!$B$14-F7835)/Inputs!$B$15)*Inputs!$B$9, 0)</f>
        <v>0</v>
      </c>
      <c r="K7835" s="2">
        <f>MAX(E7835*Inputs!$B$5 - B7835 - Inputs!$B$8, 0) * H7835</f>
        <v>0</v>
      </c>
      <c r="L7835" s="2">
        <f>IF(B7835 &gt;= D7835*Inputs!$B$10, MAX(B7835 - E7835/Inputs!$B$5 - Inputs!$B$8, 0) * I7835, 0)</f>
        <v>0</v>
      </c>
      <c r="M7835" s="2">
        <f t="shared" si="1466"/>
        <v>0</v>
      </c>
      <c r="N7835" s="3" t="str">
        <f t="shared" si="1467"/>
        <v>Idle</v>
      </c>
      <c r="O7835" s="3" t="str">
        <f t="shared" si="1475"/>
        <v>Idle</v>
      </c>
      <c r="P7835" s="2">
        <f t="shared" si="1468"/>
        <v>0</v>
      </c>
      <c r="Q7835" s="2">
        <f t="shared" si="1469"/>
        <v>0</v>
      </c>
      <c r="R7835" s="2">
        <f t="shared" si="1470"/>
        <v>0</v>
      </c>
      <c r="S7835" s="2">
        <f t="shared" si="1471"/>
        <v>0</v>
      </c>
      <c r="T7835" s="2">
        <f t="shared" si="1472"/>
        <v>0</v>
      </c>
      <c r="U7835" s="2">
        <f>IF(O7835="Reg", R7835 * Inputs!$B$7, 0)</f>
        <v>0</v>
      </c>
      <c r="V7835" s="2">
        <f>MAX(F7835 + P7835*Inputs!$B$15 - (Q7835/Inputs!$B$16) - U7835, 0)</f>
        <v>0</v>
      </c>
    </row>
    <row r="7836" spans="1:22" x14ac:dyDescent="0.3">
      <c r="A7836" s="1">
        <v>46349.416666666657</v>
      </c>
      <c r="B7836" s="2">
        <v>4.0894975001949962</v>
      </c>
      <c r="C7836" s="2">
        <v>12.93559527955037</v>
      </c>
      <c r="D7836" s="2">
        <f t="shared" si="1464"/>
        <v>31.173822742517292</v>
      </c>
      <c r="E7836" s="2">
        <f t="shared" si="1465"/>
        <v>30.409769887107661</v>
      </c>
      <c r="F7836" s="2">
        <f t="shared" si="1473"/>
        <v>0</v>
      </c>
      <c r="G7836" s="2">
        <f t="shared" si="1474"/>
        <v>0</v>
      </c>
      <c r="H7836" s="2">
        <f>MIN(Inputs!$B$2, (Inputs!$B$14 - F7836)/Inputs!$B$15)</f>
        <v>170</v>
      </c>
      <c r="I7836" s="2">
        <f>MAX(MIN(Inputs!$B$2, F7836*Inputs!$B$16, Inputs!$B$14*Inputs!$B$4 - G7836), 0)</f>
        <v>0</v>
      </c>
      <c r="J7836" s="2">
        <f>MAX(MIN(Inputs!$B$2, F7836*Inputs!$B$16, (Inputs!$B$14-F7836)/Inputs!$B$15)*Inputs!$B$9, 0)</f>
        <v>0</v>
      </c>
      <c r="K7836" s="2">
        <f>MAX(E7836*Inputs!$B$5 - B7836 - Inputs!$B$8, 0) * H7836</f>
        <v>454.08700007815668</v>
      </c>
      <c r="L7836" s="2">
        <f>IF(B7836 &gt;= D7836*Inputs!$B$10, MAX(B7836 - E7836/Inputs!$B$5 - Inputs!$B$8, 0) * I7836, 0)</f>
        <v>0</v>
      </c>
      <c r="M7836" s="2">
        <f t="shared" si="1466"/>
        <v>0</v>
      </c>
      <c r="N7836" s="3" t="str">
        <f t="shared" si="1467"/>
        <v>Charge</v>
      </c>
      <c r="O7836" s="3" t="str">
        <f t="shared" si="1475"/>
        <v>Charge</v>
      </c>
      <c r="P7836" s="2">
        <f t="shared" si="1468"/>
        <v>170</v>
      </c>
      <c r="Q7836" s="2">
        <f t="shared" si="1469"/>
        <v>0</v>
      </c>
      <c r="R7836" s="2">
        <f t="shared" si="1470"/>
        <v>0</v>
      </c>
      <c r="S7836" s="2">
        <f t="shared" si="1471"/>
        <v>-695.21457503314934</v>
      </c>
      <c r="T7836" s="2">
        <f t="shared" si="1472"/>
        <v>0</v>
      </c>
      <c r="U7836" s="2">
        <f>IF(O7836="Reg", R7836 * Inputs!$B$7, 0)</f>
        <v>0</v>
      </c>
      <c r="V7836" s="2">
        <f>MAX(F7836 + P7836*Inputs!$B$15 - (Q7836/Inputs!$B$16) - U7836, 0)</f>
        <v>170</v>
      </c>
    </row>
    <row r="7837" spans="1:22" x14ac:dyDescent="0.3">
      <c r="A7837" s="1">
        <v>46349.458333333343</v>
      </c>
      <c r="B7837" s="2">
        <v>19.020432829544319</v>
      </c>
      <c r="C7837" s="2">
        <v>11.34038052804665</v>
      </c>
      <c r="D7837" s="2">
        <f t="shared" si="1464"/>
        <v>31.173822742517292</v>
      </c>
      <c r="E7837" s="2">
        <f t="shared" si="1465"/>
        <v>40.857924275390296</v>
      </c>
      <c r="F7837" s="2">
        <f t="shared" si="1473"/>
        <v>170</v>
      </c>
      <c r="G7837" s="2">
        <f t="shared" si="1474"/>
        <v>0</v>
      </c>
      <c r="H7837" s="2">
        <f>MIN(Inputs!$B$2, (Inputs!$B$14 - F7837)/Inputs!$B$15)</f>
        <v>170</v>
      </c>
      <c r="I7837" s="2">
        <f>MAX(MIN(Inputs!$B$2, F7837*Inputs!$B$16, Inputs!$B$14*Inputs!$B$4 - G7837), 0)</f>
        <v>170</v>
      </c>
      <c r="J7837" s="2">
        <f>MAX(MIN(Inputs!$B$2, F7837*Inputs!$B$16, (Inputs!$B$14-F7837)/Inputs!$B$15)*Inputs!$B$9, 0)</f>
        <v>136</v>
      </c>
      <c r="K7837" s="2">
        <f>MAX(E7837*Inputs!$B$5 - B7837 - Inputs!$B$8, 0) * H7837</f>
        <v>0</v>
      </c>
      <c r="L7837" s="2">
        <f>IF(B7837 &gt;= D7837*Inputs!$B$10, MAX(B7837 - E7837/Inputs!$B$5 - Inputs!$B$8, 0) * I7837, 0)</f>
        <v>0</v>
      </c>
      <c r="M7837" s="2">
        <f t="shared" si="1466"/>
        <v>1542.2917518143443</v>
      </c>
      <c r="N7837" s="3" t="str">
        <f t="shared" si="1467"/>
        <v>Reg</v>
      </c>
      <c r="O7837" s="3" t="str">
        <f t="shared" si="1475"/>
        <v>Charge</v>
      </c>
      <c r="P7837" s="2">
        <f t="shared" si="1468"/>
        <v>170</v>
      </c>
      <c r="Q7837" s="2">
        <f t="shared" si="1469"/>
        <v>0</v>
      </c>
      <c r="R7837" s="2">
        <f t="shared" si="1470"/>
        <v>0</v>
      </c>
      <c r="S7837" s="2">
        <f t="shared" si="1471"/>
        <v>-3233.4735810225343</v>
      </c>
      <c r="T7837" s="2">
        <f t="shared" si="1472"/>
        <v>0</v>
      </c>
      <c r="U7837" s="2">
        <f>IF(O7837="Reg", R7837 * Inputs!$B$7, 0)</f>
        <v>0</v>
      </c>
      <c r="V7837" s="2">
        <f>MAX(F7837 + P7837*Inputs!$B$15 - (Q7837/Inputs!$B$16) - U7837, 0)</f>
        <v>340</v>
      </c>
    </row>
    <row r="7838" spans="1:22" x14ac:dyDescent="0.3">
      <c r="A7838" s="1">
        <v>46349.5</v>
      </c>
      <c r="B7838" s="2">
        <v>20.39152769086736</v>
      </c>
      <c r="C7838" s="2">
        <v>3.277825171356</v>
      </c>
      <c r="D7838" s="2">
        <f t="shared" si="1464"/>
        <v>31.173822742517292</v>
      </c>
      <c r="E7838" s="2">
        <f t="shared" si="1465"/>
        <v>49.050423766151816</v>
      </c>
      <c r="F7838" s="2">
        <f t="shared" si="1473"/>
        <v>340</v>
      </c>
      <c r="G7838" s="2">
        <f t="shared" si="1474"/>
        <v>0</v>
      </c>
      <c r="H7838" s="2">
        <f>MIN(Inputs!$B$2, (Inputs!$B$14 - F7838)/Inputs!$B$15)</f>
        <v>0</v>
      </c>
      <c r="I7838" s="2">
        <f>MAX(MIN(Inputs!$B$2, F7838*Inputs!$B$16, Inputs!$B$14*Inputs!$B$4 - G7838), 0)</f>
        <v>170</v>
      </c>
      <c r="J7838" s="2">
        <f>MAX(MIN(Inputs!$B$2, F7838*Inputs!$B$16, (Inputs!$B$14-F7838)/Inputs!$B$15)*Inputs!$B$9, 0)</f>
        <v>0</v>
      </c>
      <c r="K7838" s="2">
        <f>MAX(E7838*Inputs!$B$5 - B7838 - Inputs!$B$8, 0) * H7838</f>
        <v>0</v>
      </c>
      <c r="L7838" s="2">
        <f>IF(B7838 &gt;= D7838*Inputs!$B$10, MAX(B7838 - E7838/Inputs!$B$5 - Inputs!$B$8, 0) * I7838, 0)</f>
        <v>0</v>
      </c>
      <c r="M7838" s="2">
        <f t="shared" si="1466"/>
        <v>0</v>
      </c>
      <c r="N7838" s="3" t="str">
        <f t="shared" si="1467"/>
        <v>Idle</v>
      </c>
      <c r="O7838" s="3" t="str">
        <f t="shared" si="1475"/>
        <v>Idle</v>
      </c>
      <c r="P7838" s="2">
        <f t="shared" si="1468"/>
        <v>0</v>
      </c>
      <c r="Q7838" s="2">
        <f t="shared" si="1469"/>
        <v>0</v>
      </c>
      <c r="R7838" s="2">
        <f t="shared" si="1470"/>
        <v>0</v>
      </c>
      <c r="S7838" s="2">
        <f t="shared" si="1471"/>
        <v>0</v>
      </c>
      <c r="T7838" s="2">
        <f t="shared" si="1472"/>
        <v>0</v>
      </c>
      <c r="U7838" s="2">
        <f>IF(O7838="Reg", R7838 * Inputs!$B$7, 0)</f>
        <v>0</v>
      </c>
      <c r="V7838" s="2">
        <f>MAX(F7838 + P7838*Inputs!$B$15 - (Q7838/Inputs!$B$16) - U7838, 0)</f>
        <v>340</v>
      </c>
    </row>
    <row r="7839" spans="1:22" x14ac:dyDescent="0.3">
      <c r="A7839" s="1">
        <v>46349.541666666657</v>
      </c>
      <c r="B7839" s="2">
        <v>31.7094575888589</v>
      </c>
      <c r="C7839" s="2">
        <v>6.2540512516817941</v>
      </c>
      <c r="D7839" s="2">
        <f t="shared" si="1464"/>
        <v>31.173822742517292</v>
      </c>
      <c r="E7839" s="2">
        <f t="shared" si="1465"/>
        <v>56.326994795068678</v>
      </c>
      <c r="F7839" s="2">
        <f t="shared" si="1473"/>
        <v>340</v>
      </c>
      <c r="G7839" s="2">
        <f t="shared" si="1474"/>
        <v>0</v>
      </c>
      <c r="H7839" s="2">
        <f>MIN(Inputs!$B$2, (Inputs!$B$14 - F7839)/Inputs!$B$15)</f>
        <v>0</v>
      </c>
      <c r="I7839" s="2">
        <f>MAX(MIN(Inputs!$B$2, F7839*Inputs!$B$16, Inputs!$B$14*Inputs!$B$4 - G7839), 0)</f>
        <v>170</v>
      </c>
      <c r="J7839" s="2">
        <f>MAX(MIN(Inputs!$B$2, F7839*Inputs!$B$16, (Inputs!$B$14-F7839)/Inputs!$B$15)*Inputs!$B$9, 0)</f>
        <v>0</v>
      </c>
      <c r="K7839" s="2">
        <f>MAX(E7839*Inputs!$B$5 - B7839 - Inputs!$B$8, 0) * H7839</f>
        <v>0</v>
      </c>
      <c r="L7839" s="2">
        <f>IF(B7839 &gt;= D7839*Inputs!$B$10, MAX(B7839 - E7839/Inputs!$B$5 - Inputs!$B$8, 0) * I7839, 0)</f>
        <v>0</v>
      </c>
      <c r="M7839" s="2">
        <f t="shared" si="1466"/>
        <v>0</v>
      </c>
      <c r="N7839" s="3" t="str">
        <f t="shared" si="1467"/>
        <v>Idle</v>
      </c>
      <c r="O7839" s="3" t="str">
        <f t="shared" si="1475"/>
        <v>Idle</v>
      </c>
      <c r="P7839" s="2">
        <f t="shared" si="1468"/>
        <v>0</v>
      </c>
      <c r="Q7839" s="2">
        <f t="shared" si="1469"/>
        <v>0</v>
      </c>
      <c r="R7839" s="2">
        <f t="shared" si="1470"/>
        <v>0</v>
      </c>
      <c r="S7839" s="2">
        <f t="shared" si="1471"/>
        <v>0</v>
      </c>
      <c r="T7839" s="2">
        <f t="shared" si="1472"/>
        <v>0</v>
      </c>
      <c r="U7839" s="2">
        <f>IF(O7839="Reg", R7839 * Inputs!$B$7, 0)</f>
        <v>0</v>
      </c>
      <c r="V7839" s="2">
        <f>MAX(F7839 + P7839*Inputs!$B$15 - (Q7839/Inputs!$B$16) - U7839, 0)</f>
        <v>340</v>
      </c>
    </row>
    <row r="7840" spans="1:22" x14ac:dyDescent="0.3">
      <c r="A7840" s="1">
        <v>46349.583333333343</v>
      </c>
      <c r="B7840" s="2">
        <v>42.706418874493238</v>
      </c>
      <c r="C7840" s="2">
        <v>3.2999375879515451</v>
      </c>
      <c r="D7840" s="2">
        <f t="shared" si="1464"/>
        <v>31.173822742517292</v>
      </c>
      <c r="E7840" s="2">
        <f t="shared" si="1465"/>
        <v>61.156858174209127</v>
      </c>
      <c r="F7840" s="2">
        <f t="shared" si="1473"/>
        <v>340</v>
      </c>
      <c r="G7840" s="2">
        <f t="shared" si="1474"/>
        <v>0</v>
      </c>
      <c r="H7840" s="2">
        <f>MIN(Inputs!$B$2, (Inputs!$B$14 - F7840)/Inputs!$B$15)</f>
        <v>0</v>
      </c>
      <c r="I7840" s="2">
        <f>MAX(MIN(Inputs!$B$2, F7840*Inputs!$B$16, Inputs!$B$14*Inputs!$B$4 - G7840), 0)</f>
        <v>170</v>
      </c>
      <c r="J7840" s="2">
        <f>MAX(MIN(Inputs!$B$2, F7840*Inputs!$B$16, (Inputs!$B$14-F7840)/Inputs!$B$15)*Inputs!$B$9, 0)</f>
        <v>0</v>
      </c>
      <c r="K7840" s="2">
        <f>MAX(E7840*Inputs!$B$5 - B7840 - Inputs!$B$8, 0) * H7840</f>
        <v>0</v>
      </c>
      <c r="L7840" s="2">
        <f>IF(B7840 &gt;= D7840*Inputs!$B$10, MAX(B7840 - E7840/Inputs!$B$5 - Inputs!$B$8, 0) * I7840, 0)</f>
        <v>0</v>
      </c>
      <c r="M7840" s="2">
        <f t="shared" si="1466"/>
        <v>0</v>
      </c>
      <c r="N7840" s="3" t="str">
        <f t="shared" si="1467"/>
        <v>Idle</v>
      </c>
      <c r="O7840" s="3" t="str">
        <f t="shared" si="1475"/>
        <v>Idle</v>
      </c>
      <c r="P7840" s="2">
        <f t="shared" si="1468"/>
        <v>0</v>
      </c>
      <c r="Q7840" s="2">
        <f t="shared" si="1469"/>
        <v>0</v>
      </c>
      <c r="R7840" s="2">
        <f t="shared" si="1470"/>
        <v>0</v>
      </c>
      <c r="S7840" s="2">
        <f t="shared" si="1471"/>
        <v>0</v>
      </c>
      <c r="T7840" s="2">
        <f t="shared" si="1472"/>
        <v>0</v>
      </c>
      <c r="U7840" s="2">
        <f>IF(O7840="Reg", R7840 * Inputs!$B$7, 0)</f>
        <v>0</v>
      </c>
      <c r="V7840" s="2">
        <f>MAX(F7840 + P7840*Inputs!$B$15 - (Q7840/Inputs!$B$16) - U7840, 0)</f>
        <v>340</v>
      </c>
    </row>
    <row r="7841" spans="1:22" x14ac:dyDescent="0.3">
      <c r="A7841" s="1">
        <v>46349.625</v>
      </c>
      <c r="B7841" s="2">
        <v>64.541284838687176</v>
      </c>
      <c r="C7841" s="2">
        <v>4.2479118756351566</v>
      </c>
      <c r="D7841" s="2">
        <f t="shared" si="1464"/>
        <v>31.173822742517292</v>
      </c>
      <c r="E7841" s="2">
        <f t="shared" si="1465"/>
        <v>64.449451827891494</v>
      </c>
      <c r="F7841" s="2">
        <f t="shared" si="1473"/>
        <v>340</v>
      </c>
      <c r="G7841" s="2">
        <f t="shared" si="1474"/>
        <v>0</v>
      </c>
      <c r="H7841" s="2">
        <f>MIN(Inputs!$B$2, (Inputs!$B$14 - F7841)/Inputs!$B$15)</f>
        <v>0</v>
      </c>
      <c r="I7841" s="2">
        <f>MAX(MIN(Inputs!$B$2, F7841*Inputs!$B$16, Inputs!$B$14*Inputs!$B$4 - G7841), 0)</f>
        <v>170</v>
      </c>
      <c r="J7841" s="2">
        <f>MAX(MIN(Inputs!$B$2, F7841*Inputs!$B$16, (Inputs!$B$14-F7841)/Inputs!$B$15)*Inputs!$B$9, 0)</f>
        <v>0</v>
      </c>
      <c r="K7841" s="2">
        <f>MAX(E7841*Inputs!$B$5 - B7841 - Inputs!$B$8, 0) * H7841</f>
        <v>0</v>
      </c>
      <c r="L7841" s="2">
        <f>IF(B7841 &gt;= D7841*Inputs!$B$10, MAX(B7841 - E7841/Inputs!$B$5 - Inputs!$B$8, 0) * I7841, 0)</f>
        <v>0</v>
      </c>
      <c r="M7841" s="2">
        <f t="shared" si="1466"/>
        <v>0</v>
      </c>
      <c r="N7841" s="3" t="str">
        <f t="shared" si="1467"/>
        <v>Idle</v>
      </c>
      <c r="O7841" s="3" t="str">
        <f t="shared" si="1475"/>
        <v>Idle</v>
      </c>
      <c r="P7841" s="2">
        <f t="shared" si="1468"/>
        <v>0</v>
      </c>
      <c r="Q7841" s="2">
        <f t="shared" si="1469"/>
        <v>0</v>
      </c>
      <c r="R7841" s="2">
        <f t="shared" si="1470"/>
        <v>0</v>
      </c>
      <c r="S7841" s="2">
        <f t="shared" si="1471"/>
        <v>0</v>
      </c>
      <c r="T7841" s="2">
        <f t="shared" si="1472"/>
        <v>0</v>
      </c>
      <c r="U7841" s="2">
        <f>IF(O7841="Reg", R7841 * Inputs!$B$7, 0)</f>
        <v>0</v>
      </c>
      <c r="V7841" s="2">
        <f>MAX(F7841 + P7841*Inputs!$B$15 - (Q7841/Inputs!$B$16) - U7841, 0)</f>
        <v>340</v>
      </c>
    </row>
    <row r="7842" spans="1:22" x14ac:dyDescent="0.3">
      <c r="A7842" s="1">
        <v>46349.666666666657</v>
      </c>
      <c r="B7842" s="2">
        <v>66.77842382989077</v>
      </c>
      <c r="C7842" s="2">
        <v>3.956357390470012</v>
      </c>
      <c r="D7842" s="2">
        <f t="shared" si="1464"/>
        <v>31.173822742517292</v>
      </c>
      <c r="E7842" s="2">
        <f t="shared" si="1465"/>
        <v>64.199239771212476</v>
      </c>
      <c r="F7842" s="2">
        <f t="shared" si="1473"/>
        <v>340</v>
      </c>
      <c r="G7842" s="2">
        <f t="shared" si="1474"/>
        <v>0</v>
      </c>
      <c r="H7842" s="2">
        <f>MIN(Inputs!$B$2, (Inputs!$B$14 - F7842)/Inputs!$B$15)</f>
        <v>0</v>
      </c>
      <c r="I7842" s="2">
        <f>MAX(MIN(Inputs!$B$2, F7842*Inputs!$B$16, Inputs!$B$14*Inputs!$B$4 - G7842), 0)</f>
        <v>170</v>
      </c>
      <c r="J7842" s="2">
        <f>MAX(MIN(Inputs!$B$2, F7842*Inputs!$B$16, (Inputs!$B$14-F7842)/Inputs!$B$15)*Inputs!$B$9, 0)</f>
        <v>0</v>
      </c>
      <c r="K7842" s="2">
        <f>MAX(E7842*Inputs!$B$5 - B7842 - Inputs!$B$8, 0) * H7842</f>
        <v>0</v>
      </c>
      <c r="L7842" s="2">
        <f>IF(B7842 &gt;= D7842*Inputs!$B$10, MAX(B7842 - E7842/Inputs!$B$5 - Inputs!$B$8, 0) * I7842, 0)</f>
        <v>0</v>
      </c>
      <c r="M7842" s="2">
        <f t="shared" si="1466"/>
        <v>0</v>
      </c>
      <c r="N7842" s="3" t="str">
        <f t="shared" si="1467"/>
        <v>Idle</v>
      </c>
      <c r="O7842" s="3" t="str">
        <f t="shared" si="1475"/>
        <v>Idle</v>
      </c>
      <c r="P7842" s="2">
        <f t="shared" si="1468"/>
        <v>0</v>
      </c>
      <c r="Q7842" s="2">
        <f t="shared" si="1469"/>
        <v>0</v>
      </c>
      <c r="R7842" s="2">
        <f t="shared" si="1470"/>
        <v>0</v>
      </c>
      <c r="S7842" s="2">
        <f t="shared" si="1471"/>
        <v>0</v>
      </c>
      <c r="T7842" s="2">
        <f t="shared" si="1472"/>
        <v>0</v>
      </c>
      <c r="U7842" s="2">
        <f>IF(O7842="Reg", R7842 * Inputs!$B$7, 0)</f>
        <v>0</v>
      </c>
      <c r="V7842" s="2">
        <f>MAX(F7842 + P7842*Inputs!$B$15 - (Q7842/Inputs!$B$16) - U7842, 0)</f>
        <v>340</v>
      </c>
    </row>
    <row r="7843" spans="1:22" x14ac:dyDescent="0.3">
      <c r="A7843" s="1">
        <v>46349.708333333343</v>
      </c>
      <c r="B7843" s="2">
        <v>68.175429774113482</v>
      </c>
      <c r="C7843" s="2">
        <v>7.5437199380271913</v>
      </c>
      <c r="D7843" s="2">
        <f t="shared" si="1464"/>
        <v>31.173822742517292</v>
      </c>
      <c r="E7843" s="2">
        <f t="shared" si="1465"/>
        <v>62.341023863775966</v>
      </c>
      <c r="F7843" s="2">
        <f t="shared" si="1473"/>
        <v>340</v>
      </c>
      <c r="G7843" s="2">
        <f t="shared" si="1474"/>
        <v>0</v>
      </c>
      <c r="H7843" s="2">
        <f>MIN(Inputs!$B$2, (Inputs!$B$14 - F7843)/Inputs!$B$15)</f>
        <v>0</v>
      </c>
      <c r="I7843" s="2">
        <f>MAX(MIN(Inputs!$B$2, F7843*Inputs!$B$16, Inputs!$B$14*Inputs!$B$4 - G7843), 0)</f>
        <v>170</v>
      </c>
      <c r="J7843" s="2">
        <f>MAX(MIN(Inputs!$B$2, F7843*Inputs!$B$16, (Inputs!$B$14-F7843)/Inputs!$B$15)*Inputs!$B$9, 0)</f>
        <v>0</v>
      </c>
      <c r="K7843" s="2">
        <f>MAX(E7843*Inputs!$B$5 - B7843 - Inputs!$B$8, 0) * H7843</f>
        <v>0</v>
      </c>
      <c r="L7843" s="2">
        <f>IF(B7843 &gt;= D7843*Inputs!$B$10, MAX(B7843 - E7843/Inputs!$B$5 - Inputs!$B$8, 0) * I7843, 0)</f>
        <v>0</v>
      </c>
      <c r="M7843" s="2">
        <f t="shared" si="1466"/>
        <v>0</v>
      </c>
      <c r="N7843" s="3" t="str">
        <f t="shared" si="1467"/>
        <v>Idle</v>
      </c>
      <c r="O7843" s="3" t="str">
        <f t="shared" si="1475"/>
        <v>Idle</v>
      </c>
      <c r="P7843" s="2">
        <f t="shared" si="1468"/>
        <v>0</v>
      </c>
      <c r="Q7843" s="2">
        <f t="shared" si="1469"/>
        <v>0</v>
      </c>
      <c r="R7843" s="2">
        <f t="shared" si="1470"/>
        <v>0</v>
      </c>
      <c r="S7843" s="2">
        <f t="shared" si="1471"/>
        <v>0</v>
      </c>
      <c r="T7843" s="2">
        <f t="shared" si="1472"/>
        <v>0</v>
      </c>
      <c r="U7843" s="2">
        <f>IF(O7843="Reg", R7843 * Inputs!$B$7, 0)</f>
        <v>0</v>
      </c>
      <c r="V7843" s="2">
        <f>MAX(F7843 + P7843*Inputs!$B$15 - (Q7843/Inputs!$B$16) - U7843, 0)</f>
        <v>340</v>
      </c>
    </row>
    <row r="7844" spans="1:22" x14ac:dyDescent="0.3">
      <c r="A7844" s="1">
        <v>46349.75</v>
      </c>
      <c r="B7844" s="2">
        <v>64.050953864368509</v>
      </c>
      <c r="C7844" s="2">
        <v>2.5726361538081379</v>
      </c>
      <c r="D7844" s="2">
        <f t="shared" si="1464"/>
        <v>31.173822742517292</v>
      </c>
      <c r="E7844" s="2">
        <f t="shared" si="1465"/>
        <v>57.748432450094583</v>
      </c>
      <c r="F7844" s="2">
        <f t="shared" si="1473"/>
        <v>340</v>
      </c>
      <c r="G7844" s="2">
        <f t="shared" si="1474"/>
        <v>0</v>
      </c>
      <c r="H7844" s="2">
        <f>MIN(Inputs!$B$2, (Inputs!$B$14 - F7844)/Inputs!$B$15)</f>
        <v>0</v>
      </c>
      <c r="I7844" s="2">
        <f>MAX(MIN(Inputs!$B$2, F7844*Inputs!$B$16, Inputs!$B$14*Inputs!$B$4 - G7844), 0)</f>
        <v>170</v>
      </c>
      <c r="J7844" s="2">
        <f>MAX(MIN(Inputs!$B$2, F7844*Inputs!$B$16, (Inputs!$B$14-F7844)/Inputs!$B$15)*Inputs!$B$9, 0)</f>
        <v>0</v>
      </c>
      <c r="K7844" s="2">
        <f>MAX(E7844*Inputs!$B$5 - B7844 - Inputs!$B$8, 0) * H7844</f>
        <v>0</v>
      </c>
      <c r="L7844" s="2">
        <f>IF(B7844 &gt;= D7844*Inputs!$B$10, MAX(B7844 - E7844/Inputs!$B$5 - Inputs!$B$8, 0) * I7844, 0)</f>
        <v>0</v>
      </c>
      <c r="M7844" s="2">
        <f t="shared" si="1466"/>
        <v>0</v>
      </c>
      <c r="N7844" s="3" t="str">
        <f t="shared" si="1467"/>
        <v>Idle</v>
      </c>
      <c r="O7844" s="3" t="str">
        <f t="shared" si="1475"/>
        <v>Idle</v>
      </c>
      <c r="P7844" s="2">
        <f t="shared" si="1468"/>
        <v>0</v>
      </c>
      <c r="Q7844" s="2">
        <f t="shared" si="1469"/>
        <v>0</v>
      </c>
      <c r="R7844" s="2">
        <f t="shared" si="1470"/>
        <v>0</v>
      </c>
      <c r="S7844" s="2">
        <f t="shared" si="1471"/>
        <v>0</v>
      </c>
      <c r="T7844" s="2">
        <f t="shared" si="1472"/>
        <v>0</v>
      </c>
      <c r="U7844" s="2">
        <f>IF(O7844="Reg", R7844 * Inputs!$B$7, 0)</f>
        <v>0</v>
      </c>
      <c r="V7844" s="2">
        <f>MAX(F7844 + P7844*Inputs!$B$15 - (Q7844/Inputs!$B$16) - U7844, 0)</f>
        <v>340</v>
      </c>
    </row>
    <row r="7845" spans="1:22" x14ac:dyDescent="0.3">
      <c r="A7845" s="1">
        <v>46349.791666666657</v>
      </c>
      <c r="B7845" s="2">
        <v>60.688637863701572</v>
      </c>
      <c r="C7845" s="2">
        <v>3.4674672004450788</v>
      </c>
      <c r="D7845" s="2">
        <f t="shared" si="1464"/>
        <v>31.173822742517292</v>
      </c>
      <c r="E7845" s="2">
        <f t="shared" si="1465"/>
        <v>53.076890409752998</v>
      </c>
      <c r="F7845" s="2">
        <f t="shared" si="1473"/>
        <v>340</v>
      </c>
      <c r="G7845" s="2">
        <f t="shared" si="1474"/>
        <v>0</v>
      </c>
      <c r="H7845" s="2">
        <f>MIN(Inputs!$B$2, (Inputs!$B$14 - F7845)/Inputs!$B$15)</f>
        <v>0</v>
      </c>
      <c r="I7845" s="2">
        <f>MAX(MIN(Inputs!$B$2, F7845*Inputs!$B$16, Inputs!$B$14*Inputs!$B$4 - G7845), 0)</f>
        <v>170</v>
      </c>
      <c r="J7845" s="2">
        <f>MAX(MIN(Inputs!$B$2, F7845*Inputs!$B$16, (Inputs!$B$14-F7845)/Inputs!$B$15)*Inputs!$B$9, 0)</f>
        <v>0</v>
      </c>
      <c r="K7845" s="2">
        <f>MAX(E7845*Inputs!$B$5 - B7845 - Inputs!$B$8, 0) * H7845</f>
        <v>0</v>
      </c>
      <c r="L7845" s="2">
        <f>IF(B7845 &gt;= D7845*Inputs!$B$10, MAX(B7845 - E7845/Inputs!$B$5 - Inputs!$B$8, 0) * I7845, 0)</f>
        <v>0</v>
      </c>
      <c r="M7845" s="2">
        <f t="shared" si="1466"/>
        <v>0</v>
      </c>
      <c r="N7845" s="3" t="str">
        <f t="shared" si="1467"/>
        <v>Idle</v>
      </c>
      <c r="O7845" s="3" t="str">
        <f t="shared" si="1475"/>
        <v>Idle</v>
      </c>
      <c r="P7845" s="2">
        <f t="shared" si="1468"/>
        <v>0</v>
      </c>
      <c r="Q7845" s="2">
        <f t="shared" si="1469"/>
        <v>0</v>
      </c>
      <c r="R7845" s="2">
        <f t="shared" si="1470"/>
        <v>0</v>
      </c>
      <c r="S7845" s="2">
        <f t="shared" si="1471"/>
        <v>0</v>
      </c>
      <c r="T7845" s="2">
        <f t="shared" si="1472"/>
        <v>0</v>
      </c>
      <c r="U7845" s="2">
        <f>IF(O7845="Reg", R7845 * Inputs!$B$7, 0)</f>
        <v>0</v>
      </c>
      <c r="V7845" s="2">
        <f>MAX(F7845 + P7845*Inputs!$B$15 - (Q7845/Inputs!$B$16) - U7845, 0)</f>
        <v>340</v>
      </c>
    </row>
    <row r="7846" spans="1:22" x14ac:dyDescent="0.3">
      <c r="A7846" s="1">
        <v>46349.833333333343</v>
      </c>
      <c r="B7846" s="2">
        <v>62.461980796587468</v>
      </c>
      <c r="C7846" s="2">
        <v>3.9553418170099248</v>
      </c>
      <c r="D7846" s="2">
        <f t="shared" si="1464"/>
        <v>31.173822742517292</v>
      </c>
      <c r="E7846" s="2">
        <f t="shared" si="1465"/>
        <v>45.910601380931432</v>
      </c>
      <c r="F7846" s="2">
        <f t="shared" si="1473"/>
        <v>340</v>
      </c>
      <c r="G7846" s="2">
        <f t="shared" si="1474"/>
        <v>0</v>
      </c>
      <c r="H7846" s="2">
        <f>MIN(Inputs!$B$2, (Inputs!$B$14 - F7846)/Inputs!$B$15)</f>
        <v>0</v>
      </c>
      <c r="I7846" s="2">
        <f>MAX(MIN(Inputs!$B$2, F7846*Inputs!$B$16, Inputs!$B$14*Inputs!$B$4 - G7846), 0)</f>
        <v>170</v>
      </c>
      <c r="J7846" s="2">
        <f>MAX(MIN(Inputs!$B$2, F7846*Inputs!$B$16, (Inputs!$B$14-F7846)/Inputs!$B$15)*Inputs!$B$9, 0)</f>
        <v>0</v>
      </c>
      <c r="K7846" s="2">
        <f>MAX(E7846*Inputs!$B$5 - B7846 - Inputs!$B$8, 0) * H7846</f>
        <v>0</v>
      </c>
      <c r="L7846" s="2">
        <f>IF(B7846 &gt;= D7846*Inputs!$B$10, MAX(B7846 - E7846/Inputs!$B$5 - Inputs!$B$8, 0) * I7846, 0)</f>
        <v>0</v>
      </c>
      <c r="M7846" s="2">
        <f t="shared" si="1466"/>
        <v>0</v>
      </c>
      <c r="N7846" s="3" t="str">
        <f t="shared" si="1467"/>
        <v>Idle</v>
      </c>
      <c r="O7846" s="3" t="str">
        <f t="shared" si="1475"/>
        <v>Idle</v>
      </c>
      <c r="P7846" s="2">
        <f t="shared" si="1468"/>
        <v>0</v>
      </c>
      <c r="Q7846" s="2">
        <f t="shared" si="1469"/>
        <v>0</v>
      </c>
      <c r="R7846" s="2">
        <f t="shared" si="1470"/>
        <v>0</v>
      </c>
      <c r="S7846" s="2">
        <f t="shared" si="1471"/>
        <v>0</v>
      </c>
      <c r="T7846" s="2">
        <f t="shared" si="1472"/>
        <v>0</v>
      </c>
      <c r="U7846" s="2">
        <f>IF(O7846="Reg", R7846 * Inputs!$B$7, 0)</f>
        <v>0</v>
      </c>
      <c r="V7846" s="2">
        <f>MAX(F7846 + P7846*Inputs!$B$15 - (Q7846/Inputs!$B$16) - U7846, 0)</f>
        <v>340</v>
      </c>
    </row>
    <row r="7847" spans="1:22" x14ac:dyDescent="0.3">
      <c r="A7847" s="1">
        <v>46349.875</v>
      </c>
      <c r="B7847" s="2">
        <v>63.040012498613081</v>
      </c>
      <c r="C7847" s="2">
        <v>21.245399035362141</v>
      </c>
      <c r="D7847" s="2">
        <f t="shared" si="1464"/>
        <v>31.173822742517292</v>
      </c>
      <c r="E7847" s="2">
        <f t="shared" si="1465"/>
        <v>35.790972464432265</v>
      </c>
      <c r="F7847" s="2">
        <f t="shared" si="1473"/>
        <v>340</v>
      </c>
      <c r="G7847" s="2">
        <f t="shared" si="1474"/>
        <v>0</v>
      </c>
      <c r="H7847" s="2">
        <f>MIN(Inputs!$B$2, (Inputs!$B$14 - F7847)/Inputs!$B$15)</f>
        <v>0</v>
      </c>
      <c r="I7847" s="2">
        <f>MAX(MIN(Inputs!$B$2, F7847*Inputs!$B$16, Inputs!$B$14*Inputs!$B$4 - G7847), 0)</f>
        <v>170</v>
      </c>
      <c r="J7847" s="2">
        <f>MAX(MIN(Inputs!$B$2, F7847*Inputs!$B$16, (Inputs!$B$14-F7847)/Inputs!$B$15)*Inputs!$B$9, 0)</f>
        <v>0</v>
      </c>
      <c r="K7847" s="2">
        <f>MAX(E7847*Inputs!$B$5 - B7847 - Inputs!$B$8, 0) * H7847</f>
        <v>0</v>
      </c>
      <c r="L7847" s="2">
        <f>IF(B7847 &gt;= D7847*Inputs!$B$10, MAX(B7847 - E7847/Inputs!$B$5 - Inputs!$B$8, 0) * I7847, 0)</f>
        <v>402.63698958980865</v>
      </c>
      <c r="M7847" s="2">
        <f t="shared" si="1466"/>
        <v>0</v>
      </c>
      <c r="N7847" s="3" t="str">
        <f t="shared" si="1467"/>
        <v>Discharge</v>
      </c>
      <c r="O7847" s="3" t="str">
        <f t="shared" si="1475"/>
        <v>Discharge</v>
      </c>
      <c r="P7847" s="2">
        <f t="shared" si="1468"/>
        <v>0</v>
      </c>
      <c r="Q7847" s="2">
        <f t="shared" si="1469"/>
        <v>170</v>
      </c>
      <c r="R7847" s="2">
        <f t="shared" si="1470"/>
        <v>0</v>
      </c>
      <c r="S7847" s="2">
        <f t="shared" si="1471"/>
        <v>10716.802124764225</v>
      </c>
      <c r="T7847" s="2">
        <f t="shared" si="1472"/>
        <v>0</v>
      </c>
      <c r="U7847" s="2">
        <f>IF(O7847="Reg", R7847 * Inputs!$B$7, 0)</f>
        <v>0</v>
      </c>
      <c r="V7847" s="2">
        <f>MAX(F7847 + P7847*Inputs!$B$15 - (Q7847/Inputs!$B$16) - U7847, 0)</f>
        <v>170</v>
      </c>
    </row>
    <row r="7848" spans="1:22" x14ac:dyDescent="0.3">
      <c r="A7848" s="1">
        <v>46349.916666666657</v>
      </c>
      <c r="B7848" s="2">
        <v>55.62912838527172</v>
      </c>
      <c r="C7848" s="2">
        <v>18.03190727147468</v>
      </c>
      <c r="D7848" s="2">
        <f t="shared" si="1464"/>
        <v>31.173822742517292</v>
      </c>
      <c r="E7848" s="2">
        <f t="shared" si="1465"/>
        <v>25.284303714663412</v>
      </c>
      <c r="F7848" s="2">
        <f t="shared" si="1473"/>
        <v>170</v>
      </c>
      <c r="G7848" s="2">
        <f t="shared" si="1474"/>
        <v>170</v>
      </c>
      <c r="H7848" s="2">
        <f>MIN(Inputs!$B$2, (Inputs!$B$14 - F7848)/Inputs!$B$15)</f>
        <v>170</v>
      </c>
      <c r="I7848" s="2">
        <f>MAX(MIN(Inputs!$B$2, F7848*Inputs!$B$16, Inputs!$B$14*Inputs!$B$4 - G7848), 0)</f>
        <v>170</v>
      </c>
      <c r="J7848" s="2">
        <f>MAX(MIN(Inputs!$B$2, F7848*Inputs!$B$16, (Inputs!$B$14-F7848)/Inputs!$B$15)*Inputs!$B$9, 0)</f>
        <v>136</v>
      </c>
      <c r="K7848" s="2">
        <f>MAX(E7848*Inputs!$B$5 - B7848 - Inputs!$B$8, 0) * H7848</f>
        <v>0</v>
      </c>
      <c r="L7848" s="2">
        <f>IF(B7848 &gt;= D7848*Inputs!$B$10, MAX(B7848 - E7848/Inputs!$B$5 - Inputs!$B$8, 0) * I7848, 0)</f>
        <v>1172.484062436215</v>
      </c>
      <c r="M7848" s="2">
        <f t="shared" si="1466"/>
        <v>2452.3393889205563</v>
      </c>
      <c r="N7848" s="3" t="str">
        <f t="shared" si="1467"/>
        <v>Reg</v>
      </c>
      <c r="O7848" s="3" t="str">
        <f t="shared" si="1475"/>
        <v>Discharge</v>
      </c>
      <c r="P7848" s="2">
        <f t="shared" si="1468"/>
        <v>0</v>
      </c>
      <c r="Q7848" s="2">
        <f t="shared" si="1469"/>
        <v>170</v>
      </c>
      <c r="R7848" s="2">
        <f t="shared" si="1470"/>
        <v>0</v>
      </c>
      <c r="S7848" s="2">
        <f t="shared" si="1471"/>
        <v>9456.9518254961931</v>
      </c>
      <c r="T7848" s="2">
        <f t="shared" si="1472"/>
        <v>0</v>
      </c>
      <c r="U7848" s="2">
        <f>IF(O7848="Reg", R7848 * Inputs!$B$7, 0)</f>
        <v>0</v>
      </c>
      <c r="V7848" s="2">
        <f>MAX(F7848 + P7848*Inputs!$B$15 - (Q7848/Inputs!$B$16) - U7848, 0)</f>
        <v>0</v>
      </c>
    </row>
    <row r="7849" spans="1:22" x14ac:dyDescent="0.3">
      <c r="A7849" s="1">
        <v>46349.958333333343</v>
      </c>
      <c r="B7849" s="2">
        <v>40.619881292025212</v>
      </c>
      <c r="C7849" s="2">
        <v>11.60678517672247</v>
      </c>
      <c r="D7849" s="2">
        <f t="shared" si="1464"/>
        <v>31.173822742517292</v>
      </c>
      <c r="E7849" s="2">
        <f t="shared" si="1465"/>
        <v>16.012782317118127</v>
      </c>
      <c r="F7849" s="2">
        <f t="shared" si="1473"/>
        <v>0</v>
      </c>
      <c r="G7849" s="2">
        <f t="shared" si="1474"/>
        <v>340</v>
      </c>
      <c r="H7849" s="2">
        <f>MIN(Inputs!$B$2, (Inputs!$B$14 - F7849)/Inputs!$B$15)</f>
        <v>170</v>
      </c>
      <c r="I7849" s="2">
        <f>MAX(MIN(Inputs!$B$2, F7849*Inputs!$B$16, Inputs!$B$14*Inputs!$B$4 - G7849), 0)</f>
        <v>0</v>
      </c>
      <c r="J7849" s="2">
        <f>MAX(MIN(Inputs!$B$2, F7849*Inputs!$B$16, (Inputs!$B$14-F7849)/Inputs!$B$15)*Inputs!$B$9, 0)</f>
        <v>0</v>
      </c>
      <c r="K7849" s="2">
        <f>MAX(E7849*Inputs!$B$5 - B7849 - Inputs!$B$8, 0) * H7849</f>
        <v>0</v>
      </c>
      <c r="L7849" s="2">
        <f>IF(B7849 &gt;= D7849*Inputs!$B$10, MAX(B7849 - E7849/Inputs!$B$5 - Inputs!$B$8, 0) * I7849, 0)</f>
        <v>0</v>
      </c>
      <c r="M7849" s="2">
        <f t="shared" si="1466"/>
        <v>0</v>
      </c>
      <c r="N7849" s="3" t="str">
        <f t="shared" si="1467"/>
        <v>Idle</v>
      </c>
      <c r="O7849" s="3" t="str">
        <f t="shared" si="1475"/>
        <v>Idle</v>
      </c>
      <c r="P7849" s="2">
        <f t="shared" si="1468"/>
        <v>0</v>
      </c>
      <c r="Q7849" s="2">
        <f t="shared" si="1469"/>
        <v>0</v>
      </c>
      <c r="R7849" s="2">
        <f t="shared" si="1470"/>
        <v>0</v>
      </c>
      <c r="S7849" s="2">
        <f t="shared" si="1471"/>
        <v>0</v>
      </c>
      <c r="T7849" s="2">
        <f t="shared" si="1472"/>
        <v>0</v>
      </c>
      <c r="U7849" s="2">
        <f>IF(O7849="Reg", R7849 * Inputs!$B$7, 0)</f>
        <v>0</v>
      </c>
      <c r="V7849" s="2">
        <f>MAX(F7849 + P7849*Inputs!$B$15 - (Q7849/Inputs!$B$16) - U7849, 0)</f>
        <v>0</v>
      </c>
    </row>
    <row r="7850" spans="1:22" x14ac:dyDescent="0.3">
      <c r="A7850" s="1">
        <v>46350</v>
      </c>
      <c r="B7850" s="2">
        <v>36.021701622318993</v>
      </c>
      <c r="C7850" s="2">
        <v>8.2092630573514001</v>
      </c>
      <c r="D7850" s="2">
        <f t="shared" si="1464"/>
        <v>42.911835248551803</v>
      </c>
      <c r="E7850" s="2">
        <f t="shared" si="1465"/>
        <v>9.2428021017805904</v>
      </c>
      <c r="F7850" s="2">
        <f t="shared" si="1473"/>
        <v>0</v>
      </c>
      <c r="G7850" s="2">
        <f t="shared" si="1474"/>
        <v>0</v>
      </c>
      <c r="H7850" s="2">
        <f>MIN(Inputs!$B$2, (Inputs!$B$14 - F7850)/Inputs!$B$15)</f>
        <v>170</v>
      </c>
      <c r="I7850" s="2">
        <f>MAX(MIN(Inputs!$B$2, F7850*Inputs!$B$16, Inputs!$B$14*Inputs!$B$4 - G7850), 0)</f>
        <v>0</v>
      </c>
      <c r="J7850" s="2">
        <f>MAX(MIN(Inputs!$B$2, F7850*Inputs!$B$16, (Inputs!$B$14-F7850)/Inputs!$B$15)*Inputs!$B$9, 0)</f>
        <v>0</v>
      </c>
      <c r="K7850" s="2">
        <f>MAX(E7850*Inputs!$B$5 - B7850 - Inputs!$B$8, 0) * H7850</f>
        <v>0</v>
      </c>
      <c r="L7850" s="2">
        <f>IF(B7850 &gt;= D7850*Inputs!$B$10, MAX(B7850 - E7850/Inputs!$B$5 - Inputs!$B$8, 0) * I7850, 0)</f>
        <v>0</v>
      </c>
      <c r="M7850" s="2">
        <f t="shared" si="1466"/>
        <v>0</v>
      </c>
      <c r="N7850" s="3" t="str">
        <f t="shared" si="1467"/>
        <v>Idle</v>
      </c>
      <c r="O7850" s="3" t="str">
        <f t="shared" si="1475"/>
        <v>Idle</v>
      </c>
      <c r="P7850" s="2">
        <f t="shared" si="1468"/>
        <v>0</v>
      </c>
      <c r="Q7850" s="2">
        <f t="shared" si="1469"/>
        <v>0</v>
      </c>
      <c r="R7850" s="2">
        <f t="shared" si="1470"/>
        <v>0</v>
      </c>
      <c r="S7850" s="2">
        <f t="shared" si="1471"/>
        <v>0</v>
      </c>
      <c r="T7850" s="2">
        <f t="shared" si="1472"/>
        <v>0</v>
      </c>
      <c r="U7850" s="2">
        <f>IF(O7850="Reg", R7850 * Inputs!$B$7, 0)</f>
        <v>0</v>
      </c>
      <c r="V7850" s="2">
        <f>MAX(F7850 + P7850*Inputs!$B$15 - (Q7850/Inputs!$B$16) - U7850, 0)</f>
        <v>0</v>
      </c>
    </row>
    <row r="7851" spans="1:22" x14ac:dyDescent="0.3">
      <c r="A7851" s="1">
        <v>46350.041666666657</v>
      </c>
      <c r="B7851" s="2">
        <v>17.690903690772149</v>
      </c>
      <c r="C7851" s="2">
        <v>2.7990442168828178</v>
      </c>
      <c r="D7851" s="2">
        <f t="shared" si="1464"/>
        <v>42.911835248551803</v>
      </c>
      <c r="E7851" s="2">
        <f t="shared" si="1465"/>
        <v>3.2391851647274237</v>
      </c>
      <c r="F7851" s="2">
        <f t="shared" si="1473"/>
        <v>0</v>
      </c>
      <c r="G7851" s="2">
        <f t="shared" si="1474"/>
        <v>0</v>
      </c>
      <c r="H7851" s="2">
        <f>MIN(Inputs!$B$2, (Inputs!$B$14 - F7851)/Inputs!$B$15)</f>
        <v>170</v>
      </c>
      <c r="I7851" s="2">
        <f>MAX(MIN(Inputs!$B$2, F7851*Inputs!$B$16, Inputs!$B$14*Inputs!$B$4 - G7851), 0)</f>
        <v>0</v>
      </c>
      <c r="J7851" s="2">
        <f>MAX(MIN(Inputs!$B$2, F7851*Inputs!$B$16, (Inputs!$B$14-F7851)/Inputs!$B$15)*Inputs!$B$9, 0)</f>
        <v>0</v>
      </c>
      <c r="K7851" s="2">
        <f>MAX(E7851*Inputs!$B$5 - B7851 - Inputs!$B$8, 0) * H7851</f>
        <v>0</v>
      </c>
      <c r="L7851" s="2">
        <f>IF(B7851 &gt;= D7851*Inputs!$B$10, MAX(B7851 - E7851/Inputs!$B$5 - Inputs!$B$8, 0) * I7851, 0)</f>
        <v>0</v>
      </c>
      <c r="M7851" s="2">
        <f t="shared" si="1466"/>
        <v>0</v>
      </c>
      <c r="N7851" s="3" t="str">
        <f t="shared" si="1467"/>
        <v>Idle</v>
      </c>
      <c r="O7851" s="3" t="str">
        <f t="shared" si="1475"/>
        <v>Idle</v>
      </c>
      <c r="P7851" s="2">
        <f t="shared" si="1468"/>
        <v>0</v>
      </c>
      <c r="Q7851" s="2">
        <f t="shared" si="1469"/>
        <v>0</v>
      </c>
      <c r="R7851" s="2">
        <f t="shared" si="1470"/>
        <v>0</v>
      </c>
      <c r="S7851" s="2">
        <f t="shared" si="1471"/>
        <v>0</v>
      </c>
      <c r="T7851" s="2">
        <f t="shared" si="1472"/>
        <v>0</v>
      </c>
      <c r="U7851" s="2">
        <f>IF(O7851="Reg", R7851 * Inputs!$B$7, 0)</f>
        <v>0</v>
      </c>
      <c r="V7851" s="2">
        <f>MAX(F7851 + P7851*Inputs!$B$15 - (Q7851/Inputs!$B$16) - U7851, 0)</f>
        <v>0</v>
      </c>
    </row>
    <row r="7852" spans="1:22" x14ac:dyDescent="0.3">
      <c r="A7852" s="1">
        <v>46350.083333333343</v>
      </c>
      <c r="B7852" s="2">
        <v>1.744207297592393</v>
      </c>
      <c r="C7852" s="2">
        <v>11.23621985910038</v>
      </c>
      <c r="D7852" s="2">
        <f t="shared" si="1464"/>
        <v>42.911835248551803</v>
      </c>
      <c r="E7852" s="2">
        <f t="shared" si="1465"/>
        <v>0.29070121626539885</v>
      </c>
      <c r="F7852" s="2">
        <f t="shared" si="1473"/>
        <v>0</v>
      </c>
      <c r="G7852" s="2">
        <f t="shared" si="1474"/>
        <v>0</v>
      </c>
      <c r="H7852" s="2">
        <f>MIN(Inputs!$B$2, (Inputs!$B$14 - F7852)/Inputs!$B$15)</f>
        <v>170</v>
      </c>
      <c r="I7852" s="2">
        <f>MAX(MIN(Inputs!$B$2, F7852*Inputs!$B$16, Inputs!$B$14*Inputs!$B$4 - G7852), 0)</f>
        <v>0</v>
      </c>
      <c r="J7852" s="2">
        <f>MAX(MIN(Inputs!$B$2, F7852*Inputs!$B$16, (Inputs!$B$14-F7852)/Inputs!$B$15)*Inputs!$B$9, 0)</f>
        <v>0</v>
      </c>
      <c r="K7852" s="2">
        <f>MAX(E7852*Inputs!$B$5 - B7852 - Inputs!$B$8, 0) * H7852</f>
        <v>0</v>
      </c>
      <c r="L7852" s="2">
        <f>IF(B7852 &gt;= D7852*Inputs!$B$10, MAX(B7852 - E7852/Inputs!$B$5 - Inputs!$B$8, 0) * I7852, 0)</f>
        <v>0</v>
      </c>
      <c r="M7852" s="2">
        <f t="shared" si="1466"/>
        <v>0</v>
      </c>
      <c r="N7852" s="3" t="str">
        <f t="shared" si="1467"/>
        <v>Idle</v>
      </c>
      <c r="O7852" s="3" t="str">
        <f t="shared" si="1475"/>
        <v>Idle</v>
      </c>
      <c r="P7852" s="2">
        <f t="shared" si="1468"/>
        <v>0</v>
      </c>
      <c r="Q7852" s="2">
        <f t="shared" si="1469"/>
        <v>0</v>
      </c>
      <c r="R7852" s="2">
        <f t="shared" si="1470"/>
        <v>0</v>
      </c>
      <c r="S7852" s="2">
        <f t="shared" si="1471"/>
        <v>0</v>
      </c>
      <c r="T7852" s="2">
        <f t="shared" si="1472"/>
        <v>0</v>
      </c>
      <c r="U7852" s="2">
        <f>IF(O7852="Reg", R7852 * Inputs!$B$7, 0)</f>
        <v>0</v>
      </c>
      <c r="V7852" s="2">
        <f>MAX(F7852 + P7852*Inputs!$B$15 - (Q7852/Inputs!$B$16) - U7852, 0)</f>
        <v>0</v>
      </c>
    </row>
    <row r="7853" spans="1:22" x14ac:dyDescent="0.3">
      <c r="A7853" s="1">
        <v>46350.125</v>
      </c>
      <c r="B7853" s="2">
        <v>0</v>
      </c>
      <c r="C7853" s="2">
        <v>18.974648709060752</v>
      </c>
      <c r="D7853" s="2">
        <f t="shared" si="1464"/>
        <v>42.911835248551803</v>
      </c>
      <c r="E7853" s="2">
        <f t="shared" si="1465"/>
        <v>0</v>
      </c>
      <c r="F7853" s="2">
        <f t="shared" si="1473"/>
        <v>0</v>
      </c>
      <c r="G7853" s="2">
        <f t="shared" si="1474"/>
        <v>0</v>
      </c>
      <c r="H7853" s="2">
        <f>MIN(Inputs!$B$2, (Inputs!$B$14 - F7853)/Inputs!$B$15)</f>
        <v>170</v>
      </c>
      <c r="I7853" s="2">
        <f>MAX(MIN(Inputs!$B$2, F7853*Inputs!$B$16, Inputs!$B$14*Inputs!$B$4 - G7853), 0)</f>
        <v>0</v>
      </c>
      <c r="J7853" s="2">
        <f>MAX(MIN(Inputs!$B$2, F7853*Inputs!$B$16, (Inputs!$B$14-F7853)/Inputs!$B$15)*Inputs!$B$9, 0)</f>
        <v>0</v>
      </c>
      <c r="K7853" s="2">
        <f>MAX(E7853*Inputs!$B$5 - B7853 - Inputs!$B$8, 0) * H7853</f>
        <v>0</v>
      </c>
      <c r="L7853" s="2">
        <f>IF(B7853 &gt;= D7853*Inputs!$B$10, MAX(B7853 - E7853/Inputs!$B$5 - Inputs!$B$8, 0) * I7853, 0)</f>
        <v>0</v>
      </c>
      <c r="M7853" s="2">
        <f t="shared" si="1466"/>
        <v>0</v>
      </c>
      <c r="N7853" s="3" t="str">
        <f t="shared" si="1467"/>
        <v>Idle</v>
      </c>
      <c r="O7853" s="3" t="str">
        <f t="shared" si="1475"/>
        <v>Idle</v>
      </c>
      <c r="P7853" s="2">
        <f t="shared" si="1468"/>
        <v>0</v>
      </c>
      <c r="Q7853" s="2">
        <f t="shared" si="1469"/>
        <v>0</v>
      </c>
      <c r="R7853" s="2">
        <f t="shared" si="1470"/>
        <v>0</v>
      </c>
      <c r="S7853" s="2">
        <f t="shared" si="1471"/>
        <v>0</v>
      </c>
      <c r="T7853" s="2">
        <f t="shared" si="1472"/>
        <v>0</v>
      </c>
      <c r="U7853" s="2">
        <f>IF(O7853="Reg", R7853 * Inputs!$B$7, 0)</f>
        <v>0</v>
      </c>
      <c r="V7853" s="2">
        <f>MAX(F7853 + P7853*Inputs!$B$15 - (Q7853/Inputs!$B$16) - U7853, 0)</f>
        <v>0</v>
      </c>
    </row>
    <row r="7854" spans="1:22" x14ac:dyDescent="0.3">
      <c r="A7854" s="1">
        <v>46350.166666666657</v>
      </c>
      <c r="B7854" s="2">
        <v>0</v>
      </c>
      <c r="C7854" s="2">
        <v>5.3623520910186651</v>
      </c>
      <c r="D7854" s="2">
        <f t="shared" si="1464"/>
        <v>42.911835248551803</v>
      </c>
      <c r="E7854" s="2">
        <f t="shared" si="1465"/>
        <v>0</v>
      </c>
      <c r="F7854" s="2">
        <f t="shared" si="1473"/>
        <v>0</v>
      </c>
      <c r="G7854" s="2">
        <f t="shared" si="1474"/>
        <v>0</v>
      </c>
      <c r="H7854" s="2">
        <f>MIN(Inputs!$B$2, (Inputs!$B$14 - F7854)/Inputs!$B$15)</f>
        <v>170</v>
      </c>
      <c r="I7854" s="2">
        <f>MAX(MIN(Inputs!$B$2, F7854*Inputs!$B$16, Inputs!$B$14*Inputs!$B$4 - G7854), 0)</f>
        <v>0</v>
      </c>
      <c r="J7854" s="2">
        <f>MAX(MIN(Inputs!$B$2, F7854*Inputs!$B$16, (Inputs!$B$14-F7854)/Inputs!$B$15)*Inputs!$B$9, 0)</f>
        <v>0</v>
      </c>
      <c r="K7854" s="2">
        <f>MAX(E7854*Inputs!$B$5 - B7854 - Inputs!$B$8, 0) * H7854</f>
        <v>0</v>
      </c>
      <c r="L7854" s="2">
        <f>IF(B7854 &gt;= D7854*Inputs!$B$10, MAX(B7854 - E7854/Inputs!$B$5 - Inputs!$B$8, 0) * I7854, 0)</f>
        <v>0</v>
      </c>
      <c r="M7854" s="2">
        <f t="shared" si="1466"/>
        <v>0</v>
      </c>
      <c r="N7854" s="3" t="str">
        <f t="shared" si="1467"/>
        <v>Idle</v>
      </c>
      <c r="O7854" s="3" t="str">
        <f t="shared" si="1475"/>
        <v>Idle</v>
      </c>
      <c r="P7854" s="2">
        <f t="shared" si="1468"/>
        <v>0</v>
      </c>
      <c r="Q7854" s="2">
        <f t="shared" si="1469"/>
        <v>0</v>
      </c>
      <c r="R7854" s="2">
        <f t="shared" si="1470"/>
        <v>0</v>
      </c>
      <c r="S7854" s="2">
        <f t="shared" si="1471"/>
        <v>0</v>
      </c>
      <c r="T7854" s="2">
        <f t="shared" si="1472"/>
        <v>0</v>
      </c>
      <c r="U7854" s="2">
        <f>IF(O7854="Reg", R7854 * Inputs!$B$7, 0)</f>
        <v>0</v>
      </c>
      <c r="V7854" s="2">
        <f>MAX(F7854 + P7854*Inputs!$B$15 - (Q7854/Inputs!$B$16) - U7854, 0)</f>
        <v>0</v>
      </c>
    </row>
    <row r="7855" spans="1:22" x14ac:dyDescent="0.3">
      <c r="A7855" s="1">
        <v>46350.208333333343</v>
      </c>
      <c r="B7855" s="2">
        <v>0</v>
      </c>
      <c r="C7855" s="2">
        <v>4.4068274059625283</v>
      </c>
      <c r="D7855" s="2">
        <f t="shared" si="1464"/>
        <v>42.911835248551803</v>
      </c>
      <c r="E7855" s="2">
        <f t="shared" si="1465"/>
        <v>20.287090629243966</v>
      </c>
      <c r="F7855" s="2">
        <f t="shared" si="1473"/>
        <v>0</v>
      </c>
      <c r="G7855" s="2">
        <f t="shared" si="1474"/>
        <v>0</v>
      </c>
      <c r="H7855" s="2">
        <f>MIN(Inputs!$B$2, (Inputs!$B$14 - F7855)/Inputs!$B$15)</f>
        <v>170</v>
      </c>
      <c r="I7855" s="2">
        <f>MAX(MIN(Inputs!$B$2, F7855*Inputs!$B$16, Inputs!$B$14*Inputs!$B$4 - G7855), 0)</f>
        <v>0</v>
      </c>
      <c r="J7855" s="2">
        <f>MAX(MIN(Inputs!$B$2, F7855*Inputs!$B$16, (Inputs!$B$14-F7855)/Inputs!$B$15)*Inputs!$B$9, 0)</f>
        <v>0</v>
      </c>
      <c r="K7855" s="2">
        <f>MAX(E7855*Inputs!$B$5 - B7855 - Inputs!$B$8, 0) * H7855</f>
        <v>0</v>
      </c>
      <c r="L7855" s="2">
        <f>IF(B7855 &gt;= D7855*Inputs!$B$10, MAX(B7855 - E7855/Inputs!$B$5 - Inputs!$B$8, 0) * I7855, 0)</f>
        <v>0</v>
      </c>
      <c r="M7855" s="2">
        <f t="shared" si="1466"/>
        <v>0</v>
      </c>
      <c r="N7855" s="3" t="str">
        <f t="shared" si="1467"/>
        <v>Idle</v>
      </c>
      <c r="O7855" s="3" t="str">
        <f t="shared" si="1475"/>
        <v>Idle</v>
      </c>
      <c r="P7855" s="2">
        <f t="shared" si="1468"/>
        <v>0</v>
      </c>
      <c r="Q7855" s="2">
        <f t="shared" si="1469"/>
        <v>0</v>
      </c>
      <c r="R7855" s="2">
        <f t="shared" si="1470"/>
        <v>0</v>
      </c>
      <c r="S7855" s="2">
        <f t="shared" si="1471"/>
        <v>0</v>
      </c>
      <c r="T7855" s="2">
        <f t="shared" si="1472"/>
        <v>0</v>
      </c>
      <c r="U7855" s="2">
        <f>IF(O7855="Reg", R7855 * Inputs!$B$7, 0)</f>
        <v>0</v>
      </c>
      <c r="V7855" s="2">
        <f>MAX(F7855 + P7855*Inputs!$B$15 - (Q7855/Inputs!$B$16) - U7855, 0)</f>
        <v>0</v>
      </c>
    </row>
    <row r="7856" spans="1:22" x14ac:dyDescent="0.3">
      <c r="A7856" s="1">
        <v>46350.25</v>
      </c>
      <c r="B7856" s="2">
        <v>0</v>
      </c>
      <c r="C7856" s="2">
        <v>9.9249348931234884</v>
      </c>
      <c r="D7856" s="2">
        <f t="shared" si="1464"/>
        <v>42.911835248551803</v>
      </c>
      <c r="E7856" s="2">
        <f t="shared" si="1465"/>
        <v>22.877988627175139</v>
      </c>
      <c r="F7856" s="2">
        <f t="shared" si="1473"/>
        <v>0</v>
      </c>
      <c r="G7856" s="2">
        <f t="shared" si="1474"/>
        <v>0</v>
      </c>
      <c r="H7856" s="2">
        <f>MIN(Inputs!$B$2, (Inputs!$B$14 - F7856)/Inputs!$B$15)</f>
        <v>170</v>
      </c>
      <c r="I7856" s="2">
        <f>MAX(MIN(Inputs!$B$2, F7856*Inputs!$B$16, Inputs!$B$14*Inputs!$B$4 - G7856), 0)</f>
        <v>0</v>
      </c>
      <c r="J7856" s="2">
        <f>MAX(MIN(Inputs!$B$2, F7856*Inputs!$B$16, (Inputs!$B$14-F7856)/Inputs!$B$15)*Inputs!$B$9, 0)</f>
        <v>0</v>
      </c>
      <c r="K7856" s="2">
        <f>MAX(E7856*Inputs!$B$5 - B7856 - Inputs!$B$8, 0) * H7856</f>
        <v>22.54709862540075</v>
      </c>
      <c r="L7856" s="2">
        <f>IF(B7856 &gt;= D7856*Inputs!$B$10, MAX(B7856 - E7856/Inputs!$B$5 - Inputs!$B$8, 0) * I7856, 0)</f>
        <v>0</v>
      </c>
      <c r="M7856" s="2">
        <f t="shared" si="1466"/>
        <v>0</v>
      </c>
      <c r="N7856" s="3" t="str">
        <f t="shared" si="1467"/>
        <v>Charge</v>
      </c>
      <c r="O7856" s="3" t="str">
        <f t="shared" si="1475"/>
        <v>Charge</v>
      </c>
      <c r="P7856" s="2">
        <f t="shared" si="1468"/>
        <v>170</v>
      </c>
      <c r="Q7856" s="2">
        <f t="shared" si="1469"/>
        <v>0</v>
      </c>
      <c r="R7856" s="2">
        <f t="shared" si="1470"/>
        <v>0</v>
      </c>
      <c r="S7856" s="2">
        <f t="shared" si="1471"/>
        <v>0</v>
      </c>
      <c r="T7856" s="2">
        <f t="shared" si="1472"/>
        <v>0</v>
      </c>
      <c r="U7856" s="2">
        <f>IF(O7856="Reg", R7856 * Inputs!$B$7, 0)</f>
        <v>0</v>
      </c>
      <c r="V7856" s="2">
        <f>MAX(F7856 + P7856*Inputs!$B$15 - (Q7856/Inputs!$B$16) - U7856, 0)</f>
        <v>170</v>
      </c>
    </row>
    <row r="7857" spans="1:22" x14ac:dyDescent="0.3">
      <c r="A7857" s="1">
        <v>46350.291666666657</v>
      </c>
      <c r="B7857" s="2">
        <v>0</v>
      </c>
      <c r="C7857" s="2">
        <v>7.3121096217920556</v>
      </c>
      <c r="D7857" s="2">
        <f t="shared" si="1464"/>
        <v>42.911835248551803</v>
      </c>
      <c r="E7857" s="2">
        <f t="shared" si="1465"/>
        <v>54.703798444628035</v>
      </c>
      <c r="F7857" s="2">
        <f t="shared" si="1473"/>
        <v>170</v>
      </c>
      <c r="G7857" s="2">
        <f t="shared" si="1474"/>
        <v>0</v>
      </c>
      <c r="H7857" s="2">
        <f>MIN(Inputs!$B$2, (Inputs!$B$14 - F7857)/Inputs!$B$15)</f>
        <v>170</v>
      </c>
      <c r="I7857" s="2">
        <f>MAX(MIN(Inputs!$B$2, F7857*Inputs!$B$16, Inputs!$B$14*Inputs!$B$4 - G7857), 0)</f>
        <v>170</v>
      </c>
      <c r="J7857" s="2">
        <f>MAX(MIN(Inputs!$B$2, F7857*Inputs!$B$16, (Inputs!$B$14-F7857)/Inputs!$B$15)*Inputs!$B$9, 0)</f>
        <v>136</v>
      </c>
      <c r="K7857" s="2">
        <f>MAX(E7857*Inputs!$B$5 - B7857 - Inputs!$B$8, 0) * H7857</f>
        <v>4783.6882473163541</v>
      </c>
      <c r="L7857" s="2">
        <f>IF(B7857 &gt;= D7857*Inputs!$B$10, MAX(B7857 - E7857/Inputs!$B$5 - Inputs!$B$8, 0) * I7857, 0)</f>
        <v>0</v>
      </c>
      <c r="M7857" s="2">
        <f t="shared" si="1466"/>
        <v>994.4469085637196</v>
      </c>
      <c r="N7857" s="3" t="str">
        <f t="shared" si="1467"/>
        <v>Charge</v>
      </c>
      <c r="O7857" s="3" t="str">
        <f t="shared" si="1475"/>
        <v>Charge</v>
      </c>
      <c r="P7857" s="2">
        <f t="shared" si="1468"/>
        <v>170</v>
      </c>
      <c r="Q7857" s="2">
        <f t="shared" si="1469"/>
        <v>0</v>
      </c>
      <c r="R7857" s="2">
        <f t="shared" si="1470"/>
        <v>0</v>
      </c>
      <c r="S7857" s="2">
        <f t="shared" si="1471"/>
        <v>0</v>
      </c>
      <c r="T7857" s="2">
        <f t="shared" si="1472"/>
        <v>0</v>
      </c>
      <c r="U7857" s="2">
        <f>IF(O7857="Reg", R7857 * Inputs!$B$7, 0)</f>
        <v>0</v>
      </c>
      <c r="V7857" s="2">
        <f>MAX(F7857 + P7857*Inputs!$B$15 - (Q7857/Inputs!$B$16) - U7857, 0)</f>
        <v>340</v>
      </c>
    </row>
    <row r="7858" spans="1:22" x14ac:dyDescent="0.3">
      <c r="A7858" s="1">
        <v>46350.333333333343</v>
      </c>
      <c r="B7858" s="2">
        <v>0</v>
      </c>
      <c r="C7858" s="2">
        <v>23.067473533534461</v>
      </c>
      <c r="D7858" s="2">
        <f t="shared" si="1464"/>
        <v>42.911835248551803</v>
      </c>
      <c r="E7858" s="2">
        <f t="shared" si="1465"/>
        <v>60.635950989645977</v>
      </c>
      <c r="F7858" s="2">
        <f t="shared" si="1473"/>
        <v>340</v>
      </c>
      <c r="G7858" s="2">
        <f t="shared" si="1474"/>
        <v>0</v>
      </c>
      <c r="H7858" s="2">
        <f>MIN(Inputs!$B$2, (Inputs!$B$14 - F7858)/Inputs!$B$15)</f>
        <v>0</v>
      </c>
      <c r="I7858" s="2">
        <f>MAX(MIN(Inputs!$B$2, F7858*Inputs!$B$16, Inputs!$B$14*Inputs!$B$4 - G7858), 0)</f>
        <v>170</v>
      </c>
      <c r="J7858" s="2">
        <f>MAX(MIN(Inputs!$B$2, F7858*Inputs!$B$16, (Inputs!$B$14-F7858)/Inputs!$B$15)*Inputs!$B$9, 0)</f>
        <v>0</v>
      </c>
      <c r="K7858" s="2">
        <f>MAX(E7858*Inputs!$B$5 - B7858 - Inputs!$B$8, 0) * H7858</f>
        <v>0</v>
      </c>
      <c r="L7858" s="2">
        <f>IF(B7858 &gt;= D7858*Inputs!$B$10, MAX(B7858 - E7858/Inputs!$B$5 - Inputs!$B$8, 0) * I7858, 0)</f>
        <v>0</v>
      </c>
      <c r="M7858" s="2">
        <f t="shared" si="1466"/>
        <v>0</v>
      </c>
      <c r="N7858" s="3" t="str">
        <f t="shared" si="1467"/>
        <v>Idle</v>
      </c>
      <c r="O7858" s="3" t="str">
        <f t="shared" si="1475"/>
        <v>Idle</v>
      </c>
      <c r="P7858" s="2">
        <f t="shared" si="1468"/>
        <v>0</v>
      </c>
      <c r="Q7858" s="2">
        <f t="shared" si="1469"/>
        <v>0</v>
      </c>
      <c r="R7858" s="2">
        <f t="shared" si="1470"/>
        <v>0</v>
      </c>
      <c r="S7858" s="2">
        <f t="shared" si="1471"/>
        <v>0</v>
      </c>
      <c r="T7858" s="2">
        <f t="shared" si="1472"/>
        <v>0</v>
      </c>
      <c r="U7858" s="2">
        <f>IF(O7858="Reg", R7858 * Inputs!$B$7, 0)</f>
        <v>0</v>
      </c>
      <c r="V7858" s="2">
        <f>MAX(F7858 + P7858*Inputs!$B$15 - (Q7858/Inputs!$B$16) - U7858, 0)</f>
        <v>340</v>
      </c>
    </row>
    <row r="7859" spans="1:22" x14ac:dyDescent="0.3">
      <c r="A7859" s="1">
        <v>46350.375</v>
      </c>
      <c r="B7859" s="2">
        <v>0</v>
      </c>
      <c r="C7859" s="2">
        <v>6.3038751495182606</v>
      </c>
      <c r="D7859" s="2">
        <f t="shared" si="1464"/>
        <v>42.911835248551803</v>
      </c>
      <c r="E7859" s="2">
        <f t="shared" si="1465"/>
        <v>68.311966033406492</v>
      </c>
      <c r="F7859" s="2">
        <f t="shared" si="1473"/>
        <v>340</v>
      </c>
      <c r="G7859" s="2">
        <f t="shared" si="1474"/>
        <v>0</v>
      </c>
      <c r="H7859" s="2">
        <f>MIN(Inputs!$B$2, (Inputs!$B$14 - F7859)/Inputs!$B$15)</f>
        <v>0</v>
      </c>
      <c r="I7859" s="2">
        <f>MAX(MIN(Inputs!$B$2, F7859*Inputs!$B$16, Inputs!$B$14*Inputs!$B$4 - G7859), 0)</f>
        <v>170</v>
      </c>
      <c r="J7859" s="2">
        <f>MAX(MIN(Inputs!$B$2, F7859*Inputs!$B$16, (Inputs!$B$14-F7859)/Inputs!$B$15)*Inputs!$B$9, 0)</f>
        <v>0</v>
      </c>
      <c r="K7859" s="2">
        <f>MAX(E7859*Inputs!$B$5 - B7859 - Inputs!$B$8, 0) * H7859</f>
        <v>0</v>
      </c>
      <c r="L7859" s="2">
        <f>IF(B7859 &gt;= D7859*Inputs!$B$10, MAX(B7859 - E7859/Inputs!$B$5 - Inputs!$B$8, 0) * I7859, 0)</f>
        <v>0</v>
      </c>
      <c r="M7859" s="2">
        <f t="shared" si="1466"/>
        <v>0</v>
      </c>
      <c r="N7859" s="3" t="str">
        <f t="shared" si="1467"/>
        <v>Idle</v>
      </c>
      <c r="O7859" s="3" t="str">
        <f t="shared" si="1475"/>
        <v>Idle</v>
      </c>
      <c r="P7859" s="2">
        <f t="shared" si="1468"/>
        <v>0</v>
      </c>
      <c r="Q7859" s="2">
        <f t="shared" si="1469"/>
        <v>0</v>
      </c>
      <c r="R7859" s="2">
        <f t="shared" si="1470"/>
        <v>0</v>
      </c>
      <c r="S7859" s="2">
        <f t="shared" si="1471"/>
        <v>0</v>
      </c>
      <c r="T7859" s="2">
        <f t="shared" si="1472"/>
        <v>0</v>
      </c>
      <c r="U7859" s="2">
        <f>IF(O7859="Reg", R7859 * Inputs!$B$7, 0)</f>
        <v>0</v>
      </c>
      <c r="V7859" s="2">
        <f>MAX(F7859 + P7859*Inputs!$B$15 - (Q7859/Inputs!$B$16) - U7859, 0)</f>
        <v>340</v>
      </c>
    </row>
    <row r="7860" spans="1:22" x14ac:dyDescent="0.3">
      <c r="A7860" s="1">
        <v>46350.416666666657</v>
      </c>
      <c r="B7860" s="2">
        <v>121.72254377546381</v>
      </c>
      <c r="C7860" s="2">
        <v>16.086368334603751</v>
      </c>
      <c r="D7860" s="2">
        <f t="shared" si="1464"/>
        <v>42.911835248551803</v>
      </c>
      <c r="E7860" s="2">
        <f t="shared" si="1465"/>
        <v>78.10599741125985</v>
      </c>
      <c r="F7860" s="2">
        <f t="shared" si="1473"/>
        <v>340</v>
      </c>
      <c r="G7860" s="2">
        <f t="shared" si="1474"/>
        <v>0</v>
      </c>
      <c r="H7860" s="2">
        <f>MIN(Inputs!$B$2, (Inputs!$B$14 - F7860)/Inputs!$B$15)</f>
        <v>0</v>
      </c>
      <c r="I7860" s="2">
        <f>MAX(MIN(Inputs!$B$2, F7860*Inputs!$B$16, Inputs!$B$14*Inputs!$B$4 - G7860), 0)</f>
        <v>170</v>
      </c>
      <c r="J7860" s="2">
        <f>MAX(MIN(Inputs!$B$2, F7860*Inputs!$B$16, (Inputs!$B$14-F7860)/Inputs!$B$15)*Inputs!$B$9, 0)</f>
        <v>0</v>
      </c>
      <c r="K7860" s="2">
        <f>MAX(E7860*Inputs!$B$5 - B7860 - Inputs!$B$8, 0) * H7860</f>
        <v>0</v>
      </c>
      <c r="L7860" s="2">
        <f>IF(B7860 &gt;= D7860*Inputs!$B$10, MAX(B7860 - E7860/Inputs!$B$5 - Inputs!$B$8, 0) * I7860, 0)</f>
        <v>2204.1738510172854</v>
      </c>
      <c r="M7860" s="2">
        <f t="shared" si="1466"/>
        <v>0</v>
      </c>
      <c r="N7860" s="3" t="str">
        <f t="shared" si="1467"/>
        <v>Discharge</v>
      </c>
      <c r="O7860" s="3" t="str">
        <f t="shared" si="1475"/>
        <v>Discharge</v>
      </c>
      <c r="P7860" s="2">
        <f t="shared" si="1468"/>
        <v>0</v>
      </c>
      <c r="Q7860" s="2">
        <f t="shared" si="1469"/>
        <v>170</v>
      </c>
      <c r="R7860" s="2">
        <f t="shared" si="1470"/>
        <v>0</v>
      </c>
      <c r="S7860" s="2">
        <f t="shared" si="1471"/>
        <v>20692.832441828847</v>
      </c>
      <c r="T7860" s="2">
        <f t="shared" si="1472"/>
        <v>0</v>
      </c>
      <c r="U7860" s="2">
        <f>IF(O7860="Reg", R7860 * Inputs!$B$7, 0)</f>
        <v>0</v>
      </c>
      <c r="V7860" s="2">
        <f>MAX(F7860 + P7860*Inputs!$B$15 - (Q7860/Inputs!$B$16) - U7860, 0)</f>
        <v>170</v>
      </c>
    </row>
    <row r="7861" spans="1:22" x14ac:dyDescent="0.3">
      <c r="A7861" s="1">
        <v>46350.458333333343</v>
      </c>
      <c r="B7861" s="2">
        <v>15.545387987587009</v>
      </c>
      <c r="C7861" s="2">
        <v>42.04185579451341</v>
      </c>
      <c r="D7861" s="2">
        <f t="shared" si="1464"/>
        <v>42.911835248551803</v>
      </c>
      <c r="E7861" s="2">
        <f t="shared" si="1465"/>
        <v>68.209320822573901</v>
      </c>
      <c r="F7861" s="2">
        <f t="shared" si="1473"/>
        <v>170</v>
      </c>
      <c r="G7861" s="2">
        <f t="shared" si="1474"/>
        <v>170</v>
      </c>
      <c r="H7861" s="2">
        <f>MIN(Inputs!$B$2, (Inputs!$B$14 - F7861)/Inputs!$B$15)</f>
        <v>170</v>
      </c>
      <c r="I7861" s="2">
        <f>MAX(MIN(Inputs!$B$2, F7861*Inputs!$B$16, Inputs!$B$14*Inputs!$B$4 - G7861), 0)</f>
        <v>170</v>
      </c>
      <c r="J7861" s="2">
        <f>MAX(MIN(Inputs!$B$2, F7861*Inputs!$B$16, (Inputs!$B$14-F7861)/Inputs!$B$15)*Inputs!$B$9, 0)</f>
        <v>136</v>
      </c>
      <c r="K7861" s="2">
        <f>MAX(E7861*Inputs!$B$5 - B7861 - Inputs!$B$8, 0) * H7861</f>
        <v>4161.3984371672632</v>
      </c>
      <c r="L7861" s="2">
        <f>IF(B7861 &gt;= D7861*Inputs!$B$10, MAX(B7861 - E7861/Inputs!$B$5 - Inputs!$B$8, 0) * I7861, 0)</f>
        <v>0</v>
      </c>
      <c r="M7861" s="2">
        <f t="shared" si="1466"/>
        <v>5717.6923880538234</v>
      </c>
      <c r="N7861" s="3" t="str">
        <f t="shared" si="1467"/>
        <v>Reg</v>
      </c>
      <c r="O7861" s="3" t="str">
        <f t="shared" si="1475"/>
        <v>Discharge</v>
      </c>
      <c r="P7861" s="2">
        <f t="shared" si="1468"/>
        <v>0</v>
      </c>
      <c r="Q7861" s="2">
        <f t="shared" si="1469"/>
        <v>170</v>
      </c>
      <c r="R7861" s="2">
        <f t="shared" si="1470"/>
        <v>0</v>
      </c>
      <c r="S7861" s="2">
        <f t="shared" si="1471"/>
        <v>2642.7159578897918</v>
      </c>
      <c r="T7861" s="2">
        <f t="shared" si="1472"/>
        <v>0</v>
      </c>
      <c r="U7861" s="2">
        <f>IF(O7861="Reg", R7861 * Inputs!$B$7, 0)</f>
        <v>0</v>
      </c>
      <c r="V7861" s="2">
        <f>MAX(F7861 + P7861*Inputs!$B$15 - (Q7861/Inputs!$B$16) - U7861, 0)</f>
        <v>0</v>
      </c>
    </row>
    <row r="7862" spans="1:22" x14ac:dyDescent="0.3">
      <c r="A7862" s="1">
        <v>46350.5</v>
      </c>
      <c r="B7862" s="2">
        <v>190.95485890471741</v>
      </c>
      <c r="C7862" s="2">
        <v>3.5774981691618102</v>
      </c>
      <c r="D7862" s="2">
        <f t="shared" si="1464"/>
        <v>42.911835248551803</v>
      </c>
      <c r="E7862" s="2">
        <f t="shared" si="1465"/>
        <v>77.100383830397021</v>
      </c>
      <c r="F7862" s="2">
        <f t="shared" si="1473"/>
        <v>0</v>
      </c>
      <c r="G7862" s="2">
        <f t="shared" si="1474"/>
        <v>340</v>
      </c>
      <c r="H7862" s="2">
        <f>MIN(Inputs!$B$2, (Inputs!$B$14 - F7862)/Inputs!$B$15)</f>
        <v>170</v>
      </c>
      <c r="I7862" s="2">
        <f>MAX(MIN(Inputs!$B$2, F7862*Inputs!$B$16, Inputs!$B$14*Inputs!$B$4 - G7862), 0)</f>
        <v>0</v>
      </c>
      <c r="J7862" s="2">
        <f>MAX(MIN(Inputs!$B$2, F7862*Inputs!$B$16, (Inputs!$B$14-F7862)/Inputs!$B$15)*Inputs!$B$9, 0)</f>
        <v>0</v>
      </c>
      <c r="K7862" s="2">
        <f>MAX(E7862*Inputs!$B$5 - B7862 - Inputs!$B$8, 0) * H7862</f>
        <v>0</v>
      </c>
      <c r="L7862" s="2">
        <f>IF(B7862 &gt;= D7862*Inputs!$B$10, MAX(B7862 - E7862/Inputs!$B$5 - Inputs!$B$8, 0) * I7862, 0)</f>
        <v>0</v>
      </c>
      <c r="M7862" s="2">
        <f t="shared" si="1466"/>
        <v>0</v>
      </c>
      <c r="N7862" s="3" t="str">
        <f t="shared" si="1467"/>
        <v>Idle</v>
      </c>
      <c r="O7862" s="3" t="str">
        <f t="shared" si="1475"/>
        <v>Idle</v>
      </c>
      <c r="P7862" s="2">
        <f t="shared" si="1468"/>
        <v>0</v>
      </c>
      <c r="Q7862" s="2">
        <f t="shared" si="1469"/>
        <v>0</v>
      </c>
      <c r="R7862" s="2">
        <f t="shared" si="1470"/>
        <v>0</v>
      </c>
      <c r="S7862" s="2">
        <f t="shared" si="1471"/>
        <v>0</v>
      </c>
      <c r="T7862" s="2">
        <f t="shared" si="1472"/>
        <v>0</v>
      </c>
      <c r="U7862" s="2">
        <f>IF(O7862="Reg", R7862 * Inputs!$B$7, 0)</f>
        <v>0</v>
      </c>
      <c r="V7862" s="2">
        <f>MAX(F7862 + P7862*Inputs!$B$15 - (Q7862/Inputs!$B$16) - U7862, 0)</f>
        <v>0</v>
      </c>
    </row>
    <row r="7863" spans="1:22" x14ac:dyDescent="0.3">
      <c r="A7863" s="1">
        <v>46350.541666666657</v>
      </c>
      <c r="B7863" s="2">
        <v>35.592915270107639</v>
      </c>
      <c r="C7863" s="2">
        <v>8.943404474565396</v>
      </c>
      <c r="D7863" s="2">
        <f t="shared" si="1464"/>
        <v>42.911835248551803</v>
      </c>
      <c r="E7863" s="2">
        <f t="shared" si="1465"/>
        <v>57.692247396121239</v>
      </c>
      <c r="F7863" s="2">
        <f t="shared" si="1473"/>
        <v>0</v>
      </c>
      <c r="G7863" s="2">
        <f t="shared" si="1474"/>
        <v>340</v>
      </c>
      <c r="H7863" s="2">
        <f>MIN(Inputs!$B$2, (Inputs!$B$14 - F7863)/Inputs!$B$15)</f>
        <v>170</v>
      </c>
      <c r="I7863" s="2">
        <f>MAX(MIN(Inputs!$B$2, F7863*Inputs!$B$16, Inputs!$B$14*Inputs!$B$4 - G7863), 0)</f>
        <v>0</v>
      </c>
      <c r="J7863" s="2">
        <f>MAX(MIN(Inputs!$B$2, F7863*Inputs!$B$16, (Inputs!$B$14-F7863)/Inputs!$B$15)*Inputs!$B$9, 0)</f>
        <v>0</v>
      </c>
      <c r="K7863" s="2">
        <f>MAX(E7863*Inputs!$B$5 - B7863 - Inputs!$B$8, 0) * H7863</f>
        <v>0</v>
      </c>
      <c r="L7863" s="2">
        <f>IF(B7863 &gt;= D7863*Inputs!$B$10, MAX(B7863 - E7863/Inputs!$B$5 - Inputs!$B$8, 0) * I7863, 0)</f>
        <v>0</v>
      </c>
      <c r="M7863" s="2">
        <f t="shared" si="1466"/>
        <v>0</v>
      </c>
      <c r="N7863" s="3" t="str">
        <f t="shared" si="1467"/>
        <v>Idle</v>
      </c>
      <c r="O7863" s="3" t="str">
        <f t="shared" si="1475"/>
        <v>Idle</v>
      </c>
      <c r="P7863" s="2">
        <f t="shared" si="1468"/>
        <v>0</v>
      </c>
      <c r="Q7863" s="2">
        <f t="shared" si="1469"/>
        <v>0</v>
      </c>
      <c r="R7863" s="2">
        <f t="shared" si="1470"/>
        <v>0</v>
      </c>
      <c r="S7863" s="2">
        <f t="shared" si="1471"/>
        <v>0</v>
      </c>
      <c r="T7863" s="2">
        <f t="shared" si="1472"/>
        <v>0</v>
      </c>
      <c r="U7863" s="2">
        <f>IF(O7863="Reg", R7863 * Inputs!$B$7, 0)</f>
        <v>0</v>
      </c>
      <c r="V7863" s="2">
        <f>MAX(F7863 + P7863*Inputs!$B$15 - (Q7863/Inputs!$B$16) - U7863, 0)</f>
        <v>0</v>
      </c>
    </row>
    <row r="7864" spans="1:22" x14ac:dyDescent="0.3">
      <c r="A7864" s="1">
        <v>46350.583333333343</v>
      </c>
      <c r="B7864" s="2">
        <v>46.056090262563103</v>
      </c>
      <c r="C7864" s="2">
        <v>10.81130012558433</v>
      </c>
      <c r="D7864" s="2">
        <f t="shared" si="1464"/>
        <v>42.911835248551803</v>
      </c>
      <c r="E7864" s="2">
        <f t="shared" si="1465"/>
        <v>63.770913004530406</v>
      </c>
      <c r="F7864" s="2">
        <f t="shared" si="1473"/>
        <v>0</v>
      </c>
      <c r="G7864" s="2">
        <f t="shared" si="1474"/>
        <v>340</v>
      </c>
      <c r="H7864" s="2">
        <f>MIN(Inputs!$B$2, (Inputs!$B$14 - F7864)/Inputs!$B$15)</f>
        <v>170</v>
      </c>
      <c r="I7864" s="2">
        <f>MAX(MIN(Inputs!$B$2, F7864*Inputs!$B$16, Inputs!$B$14*Inputs!$B$4 - G7864), 0)</f>
        <v>0</v>
      </c>
      <c r="J7864" s="2">
        <f>MAX(MIN(Inputs!$B$2, F7864*Inputs!$B$16, (Inputs!$B$14-F7864)/Inputs!$B$15)*Inputs!$B$9, 0)</f>
        <v>0</v>
      </c>
      <c r="K7864" s="2">
        <f>MAX(E7864*Inputs!$B$5 - B7864 - Inputs!$B$8, 0) * H7864</f>
        <v>0</v>
      </c>
      <c r="L7864" s="2">
        <f>IF(B7864 &gt;= D7864*Inputs!$B$10, MAX(B7864 - E7864/Inputs!$B$5 - Inputs!$B$8, 0) * I7864, 0)</f>
        <v>0</v>
      </c>
      <c r="M7864" s="2">
        <f t="shared" si="1466"/>
        <v>0</v>
      </c>
      <c r="N7864" s="3" t="str">
        <f t="shared" si="1467"/>
        <v>Idle</v>
      </c>
      <c r="O7864" s="3" t="str">
        <f t="shared" si="1475"/>
        <v>Idle</v>
      </c>
      <c r="P7864" s="2">
        <f t="shared" si="1468"/>
        <v>0</v>
      </c>
      <c r="Q7864" s="2">
        <f t="shared" si="1469"/>
        <v>0</v>
      </c>
      <c r="R7864" s="2">
        <f t="shared" si="1470"/>
        <v>0</v>
      </c>
      <c r="S7864" s="2">
        <f t="shared" si="1471"/>
        <v>0</v>
      </c>
      <c r="T7864" s="2">
        <f t="shared" si="1472"/>
        <v>0</v>
      </c>
      <c r="U7864" s="2">
        <f>IF(O7864="Reg", R7864 * Inputs!$B$7, 0)</f>
        <v>0</v>
      </c>
      <c r="V7864" s="2">
        <f>MAX(F7864 + P7864*Inputs!$B$15 - (Q7864/Inputs!$B$16) - U7864, 0)</f>
        <v>0</v>
      </c>
    </row>
    <row r="7865" spans="1:22" x14ac:dyDescent="0.3">
      <c r="A7865" s="1">
        <v>46350.625</v>
      </c>
      <c r="B7865" s="2">
        <v>58.764188267120097</v>
      </c>
      <c r="C7865" s="2">
        <v>8.6842976088016481</v>
      </c>
      <c r="D7865" s="2">
        <f t="shared" si="1464"/>
        <v>42.911835248551803</v>
      </c>
      <c r="E7865" s="2">
        <f t="shared" si="1465"/>
        <v>66.703549265478685</v>
      </c>
      <c r="F7865" s="2">
        <f t="shared" si="1473"/>
        <v>0</v>
      </c>
      <c r="G7865" s="2">
        <f t="shared" si="1474"/>
        <v>340</v>
      </c>
      <c r="H7865" s="2">
        <f>MIN(Inputs!$B$2, (Inputs!$B$14 - F7865)/Inputs!$B$15)</f>
        <v>170</v>
      </c>
      <c r="I7865" s="2">
        <f>MAX(MIN(Inputs!$B$2, F7865*Inputs!$B$16, Inputs!$B$14*Inputs!$B$4 - G7865), 0)</f>
        <v>0</v>
      </c>
      <c r="J7865" s="2">
        <f>MAX(MIN(Inputs!$B$2, F7865*Inputs!$B$16, (Inputs!$B$14-F7865)/Inputs!$B$15)*Inputs!$B$9, 0)</f>
        <v>0</v>
      </c>
      <c r="K7865" s="2">
        <f>MAX(E7865*Inputs!$B$5 - B7865 - Inputs!$B$8, 0) * H7865</f>
        <v>0</v>
      </c>
      <c r="L7865" s="2">
        <f>IF(B7865 &gt;= D7865*Inputs!$B$10, MAX(B7865 - E7865/Inputs!$B$5 - Inputs!$B$8, 0) * I7865, 0)</f>
        <v>0</v>
      </c>
      <c r="M7865" s="2">
        <f t="shared" si="1466"/>
        <v>0</v>
      </c>
      <c r="N7865" s="3" t="str">
        <f t="shared" si="1467"/>
        <v>Idle</v>
      </c>
      <c r="O7865" s="3" t="str">
        <f t="shared" si="1475"/>
        <v>Idle</v>
      </c>
      <c r="P7865" s="2">
        <f t="shared" si="1468"/>
        <v>0</v>
      </c>
      <c r="Q7865" s="2">
        <f t="shared" si="1469"/>
        <v>0</v>
      </c>
      <c r="R7865" s="2">
        <f t="shared" si="1470"/>
        <v>0</v>
      </c>
      <c r="S7865" s="2">
        <f t="shared" si="1471"/>
        <v>0</v>
      </c>
      <c r="T7865" s="2">
        <f t="shared" si="1472"/>
        <v>0</v>
      </c>
      <c r="U7865" s="2">
        <f>IF(O7865="Reg", R7865 * Inputs!$B$7, 0)</f>
        <v>0</v>
      </c>
      <c r="V7865" s="2">
        <f>MAX(F7865 + P7865*Inputs!$B$15 - (Q7865/Inputs!$B$16) - U7865, 0)</f>
        <v>0</v>
      </c>
    </row>
    <row r="7866" spans="1:22" x14ac:dyDescent="0.3">
      <c r="A7866" s="1">
        <v>46350.666666666657</v>
      </c>
      <c r="B7866" s="2">
        <v>62.342484243348153</v>
      </c>
      <c r="C7866" s="2">
        <v>2.2940082395223329</v>
      </c>
      <c r="D7866" s="2">
        <f t="shared" si="1464"/>
        <v>42.911835248551803</v>
      </c>
      <c r="E7866" s="2">
        <f t="shared" si="1465"/>
        <v>67.817194262254887</v>
      </c>
      <c r="F7866" s="2">
        <f t="shared" si="1473"/>
        <v>0</v>
      </c>
      <c r="G7866" s="2">
        <f t="shared" si="1474"/>
        <v>340</v>
      </c>
      <c r="H7866" s="2">
        <f>MIN(Inputs!$B$2, (Inputs!$B$14 - F7866)/Inputs!$B$15)</f>
        <v>170</v>
      </c>
      <c r="I7866" s="2">
        <f>MAX(MIN(Inputs!$B$2, F7866*Inputs!$B$16, Inputs!$B$14*Inputs!$B$4 - G7866), 0)</f>
        <v>0</v>
      </c>
      <c r="J7866" s="2">
        <f>MAX(MIN(Inputs!$B$2, F7866*Inputs!$B$16, (Inputs!$B$14-F7866)/Inputs!$B$15)*Inputs!$B$9, 0)</f>
        <v>0</v>
      </c>
      <c r="K7866" s="2">
        <f>MAX(E7866*Inputs!$B$5 - B7866 - Inputs!$B$8, 0) * H7866</f>
        <v>0</v>
      </c>
      <c r="L7866" s="2">
        <f>IF(B7866 &gt;= D7866*Inputs!$B$10, MAX(B7866 - E7866/Inputs!$B$5 - Inputs!$B$8, 0) * I7866, 0)</f>
        <v>0</v>
      </c>
      <c r="M7866" s="2">
        <f t="shared" si="1466"/>
        <v>0</v>
      </c>
      <c r="N7866" s="3" t="str">
        <f t="shared" si="1467"/>
        <v>Idle</v>
      </c>
      <c r="O7866" s="3" t="str">
        <f t="shared" si="1475"/>
        <v>Idle</v>
      </c>
      <c r="P7866" s="2">
        <f t="shared" si="1468"/>
        <v>0</v>
      </c>
      <c r="Q7866" s="2">
        <f t="shared" si="1469"/>
        <v>0</v>
      </c>
      <c r="R7866" s="2">
        <f t="shared" si="1470"/>
        <v>0</v>
      </c>
      <c r="S7866" s="2">
        <f t="shared" si="1471"/>
        <v>0</v>
      </c>
      <c r="T7866" s="2">
        <f t="shared" si="1472"/>
        <v>0</v>
      </c>
      <c r="U7866" s="2">
        <f>IF(O7866="Reg", R7866 * Inputs!$B$7, 0)</f>
        <v>0</v>
      </c>
      <c r="V7866" s="2">
        <f>MAX(F7866 + P7866*Inputs!$B$15 - (Q7866/Inputs!$B$16) - U7866, 0)</f>
        <v>0</v>
      </c>
    </row>
    <row r="7867" spans="1:22" x14ac:dyDescent="0.3">
      <c r="A7867" s="1">
        <v>46350.708333333343</v>
      </c>
      <c r="B7867" s="2">
        <v>68.891766034525688</v>
      </c>
      <c r="C7867" s="2">
        <v>40.338376437115599</v>
      </c>
      <c r="D7867" s="2">
        <f t="shared" si="1464"/>
        <v>42.911835248551803</v>
      </c>
      <c r="E7867" s="2">
        <f t="shared" si="1465"/>
        <v>66.451958901976056</v>
      </c>
      <c r="F7867" s="2">
        <f t="shared" si="1473"/>
        <v>0</v>
      </c>
      <c r="G7867" s="2">
        <f t="shared" si="1474"/>
        <v>340</v>
      </c>
      <c r="H7867" s="2">
        <f>MIN(Inputs!$B$2, (Inputs!$B$14 - F7867)/Inputs!$B$15)</f>
        <v>170</v>
      </c>
      <c r="I7867" s="2">
        <f>MAX(MIN(Inputs!$B$2, F7867*Inputs!$B$16, Inputs!$B$14*Inputs!$B$4 - G7867), 0)</f>
        <v>0</v>
      </c>
      <c r="J7867" s="2">
        <f>MAX(MIN(Inputs!$B$2, F7867*Inputs!$B$16, (Inputs!$B$14-F7867)/Inputs!$B$15)*Inputs!$B$9, 0)</f>
        <v>0</v>
      </c>
      <c r="K7867" s="2">
        <f>MAX(E7867*Inputs!$B$5 - B7867 - Inputs!$B$8, 0) * H7867</f>
        <v>0</v>
      </c>
      <c r="L7867" s="2">
        <f>IF(B7867 &gt;= D7867*Inputs!$B$10, MAX(B7867 - E7867/Inputs!$B$5 - Inputs!$B$8, 0) * I7867, 0)</f>
        <v>0</v>
      </c>
      <c r="M7867" s="2">
        <f t="shared" si="1466"/>
        <v>0</v>
      </c>
      <c r="N7867" s="3" t="str">
        <f t="shared" si="1467"/>
        <v>Idle</v>
      </c>
      <c r="O7867" s="3" t="str">
        <f t="shared" si="1475"/>
        <v>Idle</v>
      </c>
      <c r="P7867" s="2">
        <f t="shared" si="1468"/>
        <v>0</v>
      </c>
      <c r="Q7867" s="2">
        <f t="shared" si="1469"/>
        <v>0</v>
      </c>
      <c r="R7867" s="2">
        <f t="shared" si="1470"/>
        <v>0</v>
      </c>
      <c r="S7867" s="2">
        <f t="shared" si="1471"/>
        <v>0</v>
      </c>
      <c r="T7867" s="2">
        <f t="shared" si="1472"/>
        <v>0</v>
      </c>
      <c r="U7867" s="2">
        <f>IF(O7867="Reg", R7867 * Inputs!$B$7, 0)</f>
        <v>0</v>
      </c>
      <c r="V7867" s="2">
        <f>MAX(F7867 + P7867*Inputs!$B$15 - (Q7867/Inputs!$B$16) - U7867, 0)</f>
        <v>0</v>
      </c>
    </row>
    <row r="7868" spans="1:22" x14ac:dyDescent="0.3">
      <c r="A7868" s="1">
        <v>46350.75</v>
      </c>
      <c r="B7868" s="2">
        <v>74.506040299062761</v>
      </c>
      <c r="C7868" s="2">
        <v>7.0480097079280473</v>
      </c>
      <c r="D7868" s="2">
        <f t="shared" si="1464"/>
        <v>42.911835248551803</v>
      </c>
      <c r="E7868" s="2">
        <f t="shared" si="1465"/>
        <v>62.42616643485448</v>
      </c>
      <c r="F7868" s="2">
        <f t="shared" si="1473"/>
        <v>0</v>
      </c>
      <c r="G7868" s="2">
        <f t="shared" si="1474"/>
        <v>340</v>
      </c>
      <c r="H7868" s="2">
        <f>MIN(Inputs!$B$2, (Inputs!$B$14 - F7868)/Inputs!$B$15)</f>
        <v>170</v>
      </c>
      <c r="I7868" s="2">
        <f>MAX(MIN(Inputs!$B$2, F7868*Inputs!$B$16, Inputs!$B$14*Inputs!$B$4 - G7868), 0)</f>
        <v>0</v>
      </c>
      <c r="J7868" s="2">
        <f>MAX(MIN(Inputs!$B$2, F7868*Inputs!$B$16, (Inputs!$B$14-F7868)/Inputs!$B$15)*Inputs!$B$9, 0)</f>
        <v>0</v>
      </c>
      <c r="K7868" s="2">
        <f>MAX(E7868*Inputs!$B$5 - B7868 - Inputs!$B$8, 0) * H7868</f>
        <v>0</v>
      </c>
      <c r="L7868" s="2">
        <f>IF(B7868 &gt;= D7868*Inputs!$B$10, MAX(B7868 - E7868/Inputs!$B$5 - Inputs!$B$8, 0) * I7868, 0)</f>
        <v>0</v>
      </c>
      <c r="M7868" s="2">
        <f t="shared" si="1466"/>
        <v>0</v>
      </c>
      <c r="N7868" s="3" t="str">
        <f t="shared" si="1467"/>
        <v>Idle</v>
      </c>
      <c r="O7868" s="3" t="str">
        <f t="shared" si="1475"/>
        <v>Idle</v>
      </c>
      <c r="P7868" s="2">
        <f t="shared" si="1468"/>
        <v>0</v>
      </c>
      <c r="Q7868" s="2">
        <f t="shared" si="1469"/>
        <v>0</v>
      </c>
      <c r="R7868" s="2">
        <f t="shared" si="1470"/>
        <v>0</v>
      </c>
      <c r="S7868" s="2">
        <f t="shared" si="1471"/>
        <v>0</v>
      </c>
      <c r="T7868" s="2">
        <f t="shared" si="1472"/>
        <v>0</v>
      </c>
      <c r="U7868" s="2">
        <f>IF(O7868="Reg", R7868 * Inputs!$B$7, 0)</f>
        <v>0</v>
      </c>
      <c r="V7868" s="2">
        <f>MAX(F7868 + P7868*Inputs!$B$15 - (Q7868/Inputs!$B$16) - U7868, 0)</f>
        <v>0</v>
      </c>
    </row>
    <row r="7869" spans="1:22" x14ac:dyDescent="0.3">
      <c r="A7869" s="1">
        <v>46350.791666666657</v>
      </c>
      <c r="B7869" s="2">
        <v>72.064908920562658</v>
      </c>
      <c r="C7869" s="2">
        <v>3.5238485300173719</v>
      </c>
      <c r="D7869" s="2">
        <f t="shared" si="1464"/>
        <v>42.911835248551803</v>
      </c>
      <c r="E7869" s="2">
        <f t="shared" si="1465"/>
        <v>54.339671989561801</v>
      </c>
      <c r="F7869" s="2">
        <f t="shared" si="1473"/>
        <v>0</v>
      </c>
      <c r="G7869" s="2">
        <f t="shared" si="1474"/>
        <v>340</v>
      </c>
      <c r="H7869" s="2">
        <f>MIN(Inputs!$B$2, (Inputs!$B$14 - F7869)/Inputs!$B$15)</f>
        <v>170</v>
      </c>
      <c r="I7869" s="2">
        <f>MAX(MIN(Inputs!$B$2, F7869*Inputs!$B$16, Inputs!$B$14*Inputs!$B$4 - G7869), 0)</f>
        <v>0</v>
      </c>
      <c r="J7869" s="2">
        <f>MAX(MIN(Inputs!$B$2, F7869*Inputs!$B$16, (Inputs!$B$14-F7869)/Inputs!$B$15)*Inputs!$B$9, 0)</f>
        <v>0</v>
      </c>
      <c r="K7869" s="2">
        <f>MAX(E7869*Inputs!$B$5 - B7869 - Inputs!$B$8, 0) * H7869</f>
        <v>0</v>
      </c>
      <c r="L7869" s="2">
        <f>IF(B7869 &gt;= D7869*Inputs!$B$10, MAX(B7869 - E7869/Inputs!$B$5 - Inputs!$B$8, 0) * I7869, 0)</f>
        <v>0</v>
      </c>
      <c r="M7869" s="2">
        <f t="shared" si="1466"/>
        <v>0</v>
      </c>
      <c r="N7869" s="3" t="str">
        <f t="shared" si="1467"/>
        <v>Idle</v>
      </c>
      <c r="O7869" s="3" t="str">
        <f t="shared" si="1475"/>
        <v>Idle</v>
      </c>
      <c r="P7869" s="2">
        <f t="shared" si="1468"/>
        <v>0</v>
      </c>
      <c r="Q7869" s="2">
        <f t="shared" si="1469"/>
        <v>0</v>
      </c>
      <c r="R7869" s="2">
        <f t="shared" si="1470"/>
        <v>0</v>
      </c>
      <c r="S7869" s="2">
        <f t="shared" si="1471"/>
        <v>0</v>
      </c>
      <c r="T7869" s="2">
        <f t="shared" si="1472"/>
        <v>0</v>
      </c>
      <c r="U7869" s="2">
        <f>IF(O7869="Reg", R7869 * Inputs!$B$7, 0)</f>
        <v>0</v>
      </c>
      <c r="V7869" s="2">
        <f>MAX(F7869 + P7869*Inputs!$B$15 - (Q7869/Inputs!$B$16) - U7869, 0)</f>
        <v>0</v>
      </c>
    </row>
    <row r="7870" spans="1:22" x14ac:dyDescent="0.3">
      <c r="A7870" s="1">
        <v>46350.833333333343</v>
      </c>
      <c r="B7870" s="2">
        <v>63.65190782825271</v>
      </c>
      <c r="C7870" s="2">
        <v>10.154244254456669</v>
      </c>
      <c r="D7870" s="2">
        <f t="shared" si="1464"/>
        <v>42.911835248551803</v>
      </c>
      <c r="E7870" s="2">
        <f t="shared" si="1465"/>
        <v>45.069179155695586</v>
      </c>
      <c r="F7870" s="2">
        <f t="shared" si="1473"/>
        <v>0</v>
      </c>
      <c r="G7870" s="2">
        <f t="shared" si="1474"/>
        <v>340</v>
      </c>
      <c r="H7870" s="2">
        <f>MIN(Inputs!$B$2, (Inputs!$B$14 - F7870)/Inputs!$B$15)</f>
        <v>170</v>
      </c>
      <c r="I7870" s="2">
        <f>MAX(MIN(Inputs!$B$2, F7870*Inputs!$B$16, Inputs!$B$14*Inputs!$B$4 - G7870), 0)</f>
        <v>0</v>
      </c>
      <c r="J7870" s="2">
        <f>MAX(MIN(Inputs!$B$2, F7870*Inputs!$B$16, (Inputs!$B$14-F7870)/Inputs!$B$15)*Inputs!$B$9, 0)</f>
        <v>0</v>
      </c>
      <c r="K7870" s="2">
        <f>MAX(E7870*Inputs!$B$5 - B7870 - Inputs!$B$8, 0) * H7870</f>
        <v>0</v>
      </c>
      <c r="L7870" s="2">
        <f>IF(B7870 &gt;= D7870*Inputs!$B$10, MAX(B7870 - E7870/Inputs!$B$5 - Inputs!$B$8, 0) * I7870, 0)</f>
        <v>0</v>
      </c>
      <c r="M7870" s="2">
        <f t="shared" si="1466"/>
        <v>0</v>
      </c>
      <c r="N7870" s="3" t="str">
        <f t="shared" si="1467"/>
        <v>Idle</v>
      </c>
      <c r="O7870" s="3" t="str">
        <f t="shared" si="1475"/>
        <v>Idle</v>
      </c>
      <c r="P7870" s="2">
        <f t="shared" si="1468"/>
        <v>0</v>
      </c>
      <c r="Q7870" s="2">
        <f t="shared" si="1469"/>
        <v>0</v>
      </c>
      <c r="R7870" s="2">
        <f t="shared" si="1470"/>
        <v>0</v>
      </c>
      <c r="S7870" s="2">
        <f t="shared" si="1471"/>
        <v>0</v>
      </c>
      <c r="T7870" s="2">
        <f t="shared" si="1472"/>
        <v>0</v>
      </c>
      <c r="U7870" s="2">
        <f>IF(O7870="Reg", R7870 * Inputs!$B$7, 0)</f>
        <v>0</v>
      </c>
      <c r="V7870" s="2">
        <f>MAX(F7870 + P7870*Inputs!$B$15 - (Q7870/Inputs!$B$16) - U7870, 0)</f>
        <v>0</v>
      </c>
    </row>
    <row r="7871" spans="1:22" x14ac:dyDescent="0.3">
      <c r="A7871" s="1">
        <v>46350.875</v>
      </c>
      <c r="B7871" s="2">
        <v>65.446058247777358</v>
      </c>
      <c r="C7871" s="2">
        <v>10.982085450518071</v>
      </c>
      <c r="D7871" s="2">
        <f t="shared" si="1464"/>
        <v>42.911835248551803</v>
      </c>
      <c r="E7871" s="2">
        <f t="shared" si="1465"/>
        <v>36.396008953362838</v>
      </c>
      <c r="F7871" s="2">
        <f t="shared" si="1473"/>
        <v>0</v>
      </c>
      <c r="G7871" s="2">
        <f t="shared" si="1474"/>
        <v>340</v>
      </c>
      <c r="H7871" s="2">
        <f>MIN(Inputs!$B$2, (Inputs!$B$14 - F7871)/Inputs!$B$15)</f>
        <v>170</v>
      </c>
      <c r="I7871" s="2">
        <f>MAX(MIN(Inputs!$B$2, F7871*Inputs!$B$16, Inputs!$B$14*Inputs!$B$4 - G7871), 0)</f>
        <v>0</v>
      </c>
      <c r="J7871" s="2">
        <f>MAX(MIN(Inputs!$B$2, F7871*Inputs!$B$16, (Inputs!$B$14-F7871)/Inputs!$B$15)*Inputs!$B$9, 0)</f>
        <v>0</v>
      </c>
      <c r="K7871" s="2">
        <f>MAX(E7871*Inputs!$B$5 - B7871 - Inputs!$B$8, 0) * H7871</f>
        <v>0</v>
      </c>
      <c r="L7871" s="2">
        <f>IF(B7871 &gt;= D7871*Inputs!$B$10, MAX(B7871 - E7871/Inputs!$B$5 - Inputs!$B$8, 0) * I7871, 0)</f>
        <v>0</v>
      </c>
      <c r="M7871" s="2">
        <f t="shared" si="1466"/>
        <v>0</v>
      </c>
      <c r="N7871" s="3" t="str">
        <f t="shared" si="1467"/>
        <v>Idle</v>
      </c>
      <c r="O7871" s="3" t="str">
        <f t="shared" si="1475"/>
        <v>Idle</v>
      </c>
      <c r="P7871" s="2">
        <f t="shared" si="1468"/>
        <v>0</v>
      </c>
      <c r="Q7871" s="2">
        <f t="shared" si="1469"/>
        <v>0</v>
      </c>
      <c r="R7871" s="2">
        <f t="shared" si="1470"/>
        <v>0</v>
      </c>
      <c r="S7871" s="2">
        <f t="shared" si="1471"/>
        <v>0</v>
      </c>
      <c r="T7871" s="2">
        <f t="shared" si="1472"/>
        <v>0</v>
      </c>
      <c r="U7871" s="2">
        <f>IF(O7871="Reg", R7871 * Inputs!$B$7, 0)</f>
        <v>0</v>
      </c>
      <c r="V7871" s="2">
        <f>MAX(F7871 + P7871*Inputs!$B$15 - (Q7871/Inputs!$B$16) - U7871, 0)</f>
        <v>0</v>
      </c>
    </row>
    <row r="7872" spans="1:22" x14ac:dyDescent="0.3">
      <c r="A7872" s="1">
        <v>46350.916666666657</v>
      </c>
      <c r="B7872" s="2">
        <v>54.151072081675153</v>
      </c>
      <c r="C7872" s="2">
        <v>3.0266625510368139</v>
      </c>
      <c r="D7872" s="2">
        <f t="shared" si="1464"/>
        <v>42.911835248551803</v>
      </c>
      <c r="E7872" s="2">
        <f t="shared" si="1465"/>
        <v>52.853144952134635</v>
      </c>
      <c r="F7872" s="2">
        <f t="shared" si="1473"/>
        <v>0</v>
      </c>
      <c r="G7872" s="2">
        <f t="shared" si="1474"/>
        <v>340</v>
      </c>
      <c r="H7872" s="2">
        <f>MIN(Inputs!$B$2, (Inputs!$B$14 - F7872)/Inputs!$B$15)</f>
        <v>170</v>
      </c>
      <c r="I7872" s="2">
        <f>MAX(MIN(Inputs!$B$2, F7872*Inputs!$B$16, Inputs!$B$14*Inputs!$B$4 - G7872), 0)</f>
        <v>0</v>
      </c>
      <c r="J7872" s="2">
        <f>MAX(MIN(Inputs!$B$2, F7872*Inputs!$B$16, (Inputs!$B$14-F7872)/Inputs!$B$15)*Inputs!$B$9, 0)</f>
        <v>0</v>
      </c>
      <c r="K7872" s="2">
        <f>MAX(E7872*Inputs!$B$5 - B7872 - Inputs!$B$8, 0) * H7872</f>
        <v>0</v>
      </c>
      <c r="L7872" s="2">
        <f>IF(B7872 &gt;= D7872*Inputs!$B$10, MAX(B7872 - E7872/Inputs!$B$5 - Inputs!$B$8, 0) * I7872, 0)</f>
        <v>0</v>
      </c>
      <c r="M7872" s="2">
        <f t="shared" si="1466"/>
        <v>0</v>
      </c>
      <c r="N7872" s="3" t="str">
        <f t="shared" si="1467"/>
        <v>Idle</v>
      </c>
      <c r="O7872" s="3" t="str">
        <f t="shared" si="1475"/>
        <v>Idle</v>
      </c>
      <c r="P7872" s="2">
        <f t="shared" si="1468"/>
        <v>0</v>
      </c>
      <c r="Q7872" s="2">
        <f t="shared" si="1469"/>
        <v>0</v>
      </c>
      <c r="R7872" s="2">
        <f t="shared" si="1470"/>
        <v>0</v>
      </c>
      <c r="S7872" s="2">
        <f t="shared" si="1471"/>
        <v>0</v>
      </c>
      <c r="T7872" s="2">
        <f t="shared" si="1472"/>
        <v>0</v>
      </c>
      <c r="U7872" s="2">
        <f>IF(O7872="Reg", R7872 * Inputs!$B$7, 0)</f>
        <v>0</v>
      </c>
      <c r="V7872" s="2">
        <f>MAX(F7872 + P7872*Inputs!$B$15 - (Q7872/Inputs!$B$16) - U7872, 0)</f>
        <v>0</v>
      </c>
    </row>
    <row r="7873" spans="1:22" x14ac:dyDescent="0.3">
      <c r="A7873" s="1">
        <v>46350.958333333343</v>
      </c>
      <c r="B7873" s="2">
        <v>44.737011231796203</v>
      </c>
      <c r="C7873" s="2">
        <v>3.099737358226176</v>
      </c>
      <c r="D7873" s="2">
        <f t="shared" si="1464"/>
        <v>42.911835248551803</v>
      </c>
      <c r="E7873" s="2">
        <f t="shared" si="1465"/>
        <v>44.39351304589082</v>
      </c>
      <c r="F7873" s="2">
        <f t="shared" si="1473"/>
        <v>0</v>
      </c>
      <c r="G7873" s="2">
        <f t="shared" si="1474"/>
        <v>340</v>
      </c>
      <c r="H7873" s="2">
        <f>MIN(Inputs!$B$2, (Inputs!$B$14 - F7873)/Inputs!$B$15)</f>
        <v>170</v>
      </c>
      <c r="I7873" s="2">
        <f>MAX(MIN(Inputs!$B$2, F7873*Inputs!$B$16, Inputs!$B$14*Inputs!$B$4 - G7873), 0)</f>
        <v>0</v>
      </c>
      <c r="J7873" s="2">
        <f>MAX(MIN(Inputs!$B$2, F7873*Inputs!$B$16, (Inputs!$B$14-F7873)/Inputs!$B$15)*Inputs!$B$9, 0)</f>
        <v>0</v>
      </c>
      <c r="K7873" s="2">
        <f>MAX(E7873*Inputs!$B$5 - B7873 - Inputs!$B$8, 0) * H7873</f>
        <v>0</v>
      </c>
      <c r="L7873" s="2">
        <f>IF(B7873 &gt;= D7873*Inputs!$B$10, MAX(B7873 - E7873/Inputs!$B$5 - Inputs!$B$8, 0) * I7873, 0)</f>
        <v>0</v>
      </c>
      <c r="M7873" s="2">
        <f t="shared" si="1466"/>
        <v>0</v>
      </c>
      <c r="N7873" s="3" t="str">
        <f t="shared" si="1467"/>
        <v>Idle</v>
      </c>
      <c r="O7873" s="3" t="str">
        <f t="shared" si="1475"/>
        <v>Idle</v>
      </c>
      <c r="P7873" s="2">
        <f t="shared" si="1468"/>
        <v>0</v>
      </c>
      <c r="Q7873" s="2">
        <f t="shared" si="1469"/>
        <v>0</v>
      </c>
      <c r="R7873" s="2">
        <f t="shared" si="1470"/>
        <v>0</v>
      </c>
      <c r="S7873" s="2">
        <f t="shared" si="1471"/>
        <v>0</v>
      </c>
      <c r="T7873" s="2">
        <f t="shared" si="1472"/>
        <v>0</v>
      </c>
      <c r="U7873" s="2">
        <f>IF(O7873="Reg", R7873 * Inputs!$B$7, 0)</f>
        <v>0</v>
      </c>
      <c r="V7873" s="2">
        <f>MAX(F7873 + P7873*Inputs!$B$15 - (Q7873/Inputs!$B$16) - U7873, 0)</f>
        <v>0</v>
      </c>
    </row>
    <row r="7874" spans="1:22" x14ac:dyDescent="0.3">
      <c r="A7874" s="1">
        <v>46351</v>
      </c>
      <c r="B7874" s="2">
        <v>25.987073627306749</v>
      </c>
      <c r="C7874" s="2">
        <v>6.2013417419140913</v>
      </c>
      <c r="D7874" s="2">
        <f t="shared" ref="D7874:D7937" si="1476">AVERAGEIFS(B:B, A:A, "&gt;="&amp;INT(A7874), A:A, "&lt;"&amp;INT(A7874)+1)</f>
        <v>41.911134089003411</v>
      </c>
      <c r="E7874" s="2">
        <f t="shared" ref="E7874:E7937" si="1477">AVERAGE(B7874:B7879)</f>
        <v>36.937344507258118</v>
      </c>
      <c r="F7874" s="2">
        <f t="shared" si="1473"/>
        <v>0</v>
      </c>
      <c r="G7874" s="2">
        <f t="shared" si="1474"/>
        <v>0</v>
      </c>
      <c r="H7874" s="2">
        <f>MIN(Inputs!$B$2, (Inputs!$B$14 - F7874)/Inputs!$B$15)</f>
        <v>170</v>
      </c>
      <c r="I7874" s="2">
        <f>MAX(MIN(Inputs!$B$2, F7874*Inputs!$B$16, Inputs!$B$14*Inputs!$B$4 - G7874), 0)</f>
        <v>0</v>
      </c>
      <c r="J7874" s="2">
        <f>MAX(MIN(Inputs!$B$2, F7874*Inputs!$B$16, (Inputs!$B$14-F7874)/Inputs!$B$15)*Inputs!$B$9, 0)</f>
        <v>0</v>
      </c>
      <c r="K7874" s="2">
        <f>MAX(E7874*Inputs!$B$5 - B7874 - Inputs!$B$8, 0) * H7874</f>
        <v>0</v>
      </c>
      <c r="L7874" s="2">
        <f>IF(B7874 &gt;= D7874*Inputs!$B$10, MAX(B7874 - E7874/Inputs!$B$5 - Inputs!$B$8, 0) * I7874, 0)</f>
        <v>0</v>
      </c>
      <c r="M7874" s="2">
        <f t="shared" ref="M7874:M7937" si="1478">C7874 * J7874</f>
        <v>0</v>
      </c>
      <c r="N7874" s="3" t="str">
        <f t="shared" ref="N7874:N7937" si="1479">IF(MAX(K7874, L7874, M7874)&lt;=0, "Idle", IF(AND(M7874&gt;=K7874, M7874&gt;=L7874), "Reg", IF(L7874&gt;=K7874, "Discharge", "Charge")))</f>
        <v>Idle</v>
      </c>
      <c r="O7874" s="3" t="str">
        <f t="shared" si="1475"/>
        <v>Idle</v>
      </c>
      <c r="P7874" s="2">
        <f t="shared" ref="P7874:P7937" si="1480">IF(O7874="Charge", H7874, 0)</f>
        <v>0</v>
      </c>
      <c r="Q7874" s="2">
        <f t="shared" ref="Q7874:Q7937" si="1481">IF(O7874="Discharge", I7874, 0)</f>
        <v>0</v>
      </c>
      <c r="R7874" s="2">
        <f t="shared" ref="R7874:R7937" si="1482">IF(O7874="Reg", J7874, 0)</f>
        <v>0</v>
      </c>
      <c r="S7874" s="2">
        <f t="shared" ref="S7874:S7937" si="1483">(Q7874 - P7874) * B7874</f>
        <v>0</v>
      </c>
      <c r="T7874" s="2">
        <f t="shared" ref="T7874:T7937" si="1484">R7874 * C7874</f>
        <v>0</v>
      </c>
      <c r="U7874" s="2">
        <f>IF(O7874="Reg", R7874 * Inputs!$B$7, 0)</f>
        <v>0</v>
      </c>
      <c r="V7874" s="2">
        <f>MAX(F7874 + P7874*Inputs!$B$15 - (Q7874/Inputs!$B$16) - U7874, 0)</f>
        <v>0</v>
      </c>
    </row>
    <row r="7875" spans="1:22" x14ac:dyDescent="0.3">
      <c r="A7875" s="1">
        <v>46351.041666666657</v>
      </c>
      <c r="B7875" s="2">
        <v>16.44195191736533</v>
      </c>
      <c r="C7875" s="2">
        <v>1.6966005920787299</v>
      </c>
      <c r="D7875" s="2">
        <f t="shared" si="1476"/>
        <v>41.911134089003411</v>
      </c>
      <c r="E7875" s="2">
        <f t="shared" si="1477"/>
        <v>32.606165569373658</v>
      </c>
      <c r="F7875" s="2">
        <f t="shared" ref="F7875:F7938" si="1485">V7874</f>
        <v>0</v>
      </c>
      <c r="G7875" s="2">
        <f t="shared" ref="G7875:G7938" si="1486">IF(INT(A7875)=INT(A7874), G7874 + Q7874, 0)</f>
        <v>0</v>
      </c>
      <c r="H7875" s="2">
        <f>MIN(Inputs!$B$2, (Inputs!$B$14 - F7875)/Inputs!$B$15)</f>
        <v>170</v>
      </c>
      <c r="I7875" s="2">
        <f>MAX(MIN(Inputs!$B$2, F7875*Inputs!$B$16, Inputs!$B$14*Inputs!$B$4 - G7875), 0)</f>
        <v>0</v>
      </c>
      <c r="J7875" s="2">
        <f>MAX(MIN(Inputs!$B$2, F7875*Inputs!$B$16, (Inputs!$B$14-F7875)/Inputs!$B$15)*Inputs!$B$9, 0)</f>
        <v>0</v>
      </c>
      <c r="K7875" s="2">
        <f>MAX(E7875*Inputs!$B$5 - B7875 - Inputs!$B$8, 0) * H7875</f>
        <v>0</v>
      </c>
      <c r="L7875" s="2">
        <f>IF(B7875 &gt;= D7875*Inputs!$B$10, MAX(B7875 - E7875/Inputs!$B$5 - Inputs!$B$8, 0) * I7875, 0)</f>
        <v>0</v>
      </c>
      <c r="M7875" s="2">
        <f t="shared" si="1478"/>
        <v>0</v>
      </c>
      <c r="N7875" s="3" t="str">
        <f t="shared" si="1479"/>
        <v>Idle</v>
      </c>
      <c r="O7875" s="3" t="str">
        <f t="shared" si="1475"/>
        <v>Idle</v>
      </c>
      <c r="P7875" s="2">
        <f t="shared" si="1480"/>
        <v>0</v>
      </c>
      <c r="Q7875" s="2">
        <f t="shared" si="1481"/>
        <v>0</v>
      </c>
      <c r="R7875" s="2">
        <f t="shared" si="1482"/>
        <v>0</v>
      </c>
      <c r="S7875" s="2">
        <f t="shared" si="1483"/>
        <v>0</v>
      </c>
      <c r="T7875" s="2">
        <f t="shared" si="1484"/>
        <v>0</v>
      </c>
      <c r="U7875" s="2">
        <f>IF(O7875="Reg", R7875 * Inputs!$B$7, 0)</f>
        <v>0</v>
      </c>
      <c r="V7875" s="2">
        <f>MAX(F7875 + P7875*Inputs!$B$15 - (Q7875/Inputs!$B$16) - U7875, 0)</f>
        <v>0</v>
      </c>
    </row>
    <row r="7876" spans="1:22" x14ac:dyDescent="0.3">
      <c r="A7876" s="1">
        <v>46351.083333333343</v>
      </c>
      <c r="B7876" s="2">
        <v>11.612886614256229</v>
      </c>
      <c r="C7876" s="2">
        <v>12.75488953277682</v>
      </c>
      <c r="D7876" s="2">
        <f t="shared" si="1476"/>
        <v>41.911134089003411</v>
      </c>
      <c r="E7876" s="2">
        <f t="shared" si="1477"/>
        <v>29.865840249812774</v>
      </c>
      <c r="F7876" s="2">
        <f t="shared" si="1485"/>
        <v>0</v>
      </c>
      <c r="G7876" s="2">
        <f t="shared" si="1486"/>
        <v>0</v>
      </c>
      <c r="H7876" s="2">
        <f>MIN(Inputs!$B$2, (Inputs!$B$14 - F7876)/Inputs!$B$15)</f>
        <v>170</v>
      </c>
      <c r="I7876" s="2">
        <f>MAX(MIN(Inputs!$B$2, F7876*Inputs!$B$16, Inputs!$B$14*Inputs!$B$4 - G7876), 0)</f>
        <v>0</v>
      </c>
      <c r="J7876" s="2">
        <f>MAX(MIN(Inputs!$B$2, F7876*Inputs!$B$16, (Inputs!$B$14-F7876)/Inputs!$B$15)*Inputs!$B$9, 0)</f>
        <v>0</v>
      </c>
      <c r="K7876" s="2">
        <f>MAX(E7876*Inputs!$B$5 - B7876 - Inputs!$B$8, 0) * H7876</f>
        <v>0</v>
      </c>
      <c r="L7876" s="2">
        <f>IF(B7876 &gt;= D7876*Inputs!$B$10, MAX(B7876 - E7876/Inputs!$B$5 - Inputs!$B$8, 0) * I7876, 0)</f>
        <v>0</v>
      </c>
      <c r="M7876" s="2">
        <f t="shared" si="1478"/>
        <v>0</v>
      </c>
      <c r="N7876" s="3" t="str">
        <f t="shared" si="1479"/>
        <v>Idle</v>
      </c>
      <c r="O7876" s="3" t="str">
        <f t="shared" ref="O7876:O7939" si="1487">IF(O7875&lt;&gt;O7874, O7875, N7876)</f>
        <v>Idle</v>
      </c>
      <c r="P7876" s="2">
        <f t="shared" si="1480"/>
        <v>0</v>
      </c>
      <c r="Q7876" s="2">
        <f t="shared" si="1481"/>
        <v>0</v>
      </c>
      <c r="R7876" s="2">
        <f t="shared" si="1482"/>
        <v>0</v>
      </c>
      <c r="S7876" s="2">
        <f t="shared" si="1483"/>
        <v>0</v>
      </c>
      <c r="T7876" s="2">
        <f t="shared" si="1484"/>
        <v>0</v>
      </c>
      <c r="U7876" s="2">
        <f>IF(O7876="Reg", R7876 * Inputs!$B$7, 0)</f>
        <v>0</v>
      </c>
      <c r="V7876" s="2">
        <f>MAX(F7876 + P7876*Inputs!$B$15 - (Q7876/Inputs!$B$16) - U7876, 0)</f>
        <v>0</v>
      </c>
    </row>
    <row r="7877" spans="1:22" x14ac:dyDescent="0.3">
      <c r="A7877" s="1">
        <v>46351.125</v>
      </c>
      <c r="B7877" s="2">
        <v>164.1888742404081</v>
      </c>
      <c r="C7877" s="2">
        <v>5.9718722418255004</v>
      </c>
      <c r="D7877" s="2">
        <f t="shared" si="1476"/>
        <v>41.911134089003411</v>
      </c>
      <c r="E7877" s="2">
        <f t="shared" si="1477"/>
        <v>28.026889370300154</v>
      </c>
      <c r="F7877" s="2">
        <f t="shared" si="1485"/>
        <v>0</v>
      </c>
      <c r="G7877" s="2">
        <f t="shared" si="1486"/>
        <v>0</v>
      </c>
      <c r="H7877" s="2">
        <f>MIN(Inputs!$B$2, (Inputs!$B$14 - F7877)/Inputs!$B$15)</f>
        <v>170</v>
      </c>
      <c r="I7877" s="2">
        <f>MAX(MIN(Inputs!$B$2, F7877*Inputs!$B$16, Inputs!$B$14*Inputs!$B$4 - G7877), 0)</f>
        <v>0</v>
      </c>
      <c r="J7877" s="2">
        <f>MAX(MIN(Inputs!$B$2, F7877*Inputs!$B$16, (Inputs!$B$14-F7877)/Inputs!$B$15)*Inputs!$B$9, 0)</f>
        <v>0</v>
      </c>
      <c r="K7877" s="2">
        <f>MAX(E7877*Inputs!$B$5 - B7877 - Inputs!$B$8, 0) * H7877</f>
        <v>0</v>
      </c>
      <c r="L7877" s="2">
        <f>IF(B7877 &gt;= D7877*Inputs!$B$10, MAX(B7877 - E7877/Inputs!$B$5 - Inputs!$B$8, 0) * I7877, 0)</f>
        <v>0</v>
      </c>
      <c r="M7877" s="2">
        <f t="shared" si="1478"/>
        <v>0</v>
      </c>
      <c r="N7877" s="3" t="str">
        <f t="shared" si="1479"/>
        <v>Idle</v>
      </c>
      <c r="O7877" s="3" t="str">
        <f t="shared" si="1487"/>
        <v>Idle</v>
      </c>
      <c r="P7877" s="2">
        <f t="shared" si="1480"/>
        <v>0</v>
      </c>
      <c r="Q7877" s="2">
        <f t="shared" si="1481"/>
        <v>0</v>
      </c>
      <c r="R7877" s="2">
        <f t="shared" si="1482"/>
        <v>0</v>
      </c>
      <c r="S7877" s="2">
        <f t="shared" si="1483"/>
        <v>0</v>
      </c>
      <c r="T7877" s="2">
        <f t="shared" si="1484"/>
        <v>0</v>
      </c>
      <c r="U7877" s="2">
        <f>IF(O7877="Reg", R7877 * Inputs!$B$7, 0)</f>
        <v>0</v>
      </c>
      <c r="V7877" s="2">
        <f>MAX(F7877 + P7877*Inputs!$B$15 - (Q7877/Inputs!$B$16) - U7877, 0)</f>
        <v>0</v>
      </c>
    </row>
    <row r="7878" spans="1:22" x14ac:dyDescent="0.3">
      <c r="A7878" s="1">
        <v>46351.166666666657</v>
      </c>
      <c r="B7878" s="2">
        <v>3.393280644212298</v>
      </c>
      <c r="C7878" s="2">
        <v>6.8685874238551357</v>
      </c>
      <c r="D7878" s="2">
        <f t="shared" si="1476"/>
        <v>41.911134089003411</v>
      </c>
      <c r="E7878" s="2">
        <f t="shared" si="1477"/>
        <v>0.84096473328479604</v>
      </c>
      <c r="F7878" s="2">
        <f t="shared" si="1485"/>
        <v>0</v>
      </c>
      <c r="G7878" s="2">
        <f t="shared" si="1486"/>
        <v>0</v>
      </c>
      <c r="H7878" s="2">
        <f>MIN(Inputs!$B$2, (Inputs!$B$14 - F7878)/Inputs!$B$15)</f>
        <v>170</v>
      </c>
      <c r="I7878" s="2">
        <f>MAX(MIN(Inputs!$B$2, F7878*Inputs!$B$16, Inputs!$B$14*Inputs!$B$4 - G7878), 0)</f>
        <v>0</v>
      </c>
      <c r="J7878" s="2">
        <f>MAX(MIN(Inputs!$B$2, F7878*Inputs!$B$16, (Inputs!$B$14-F7878)/Inputs!$B$15)*Inputs!$B$9, 0)</f>
        <v>0</v>
      </c>
      <c r="K7878" s="2">
        <f>MAX(E7878*Inputs!$B$5 - B7878 - Inputs!$B$8, 0) * H7878</f>
        <v>0</v>
      </c>
      <c r="L7878" s="2">
        <f>IF(B7878 &gt;= D7878*Inputs!$B$10, MAX(B7878 - E7878/Inputs!$B$5 - Inputs!$B$8, 0) * I7878, 0)</f>
        <v>0</v>
      </c>
      <c r="M7878" s="2">
        <f t="shared" si="1478"/>
        <v>0</v>
      </c>
      <c r="N7878" s="3" t="str">
        <f t="shared" si="1479"/>
        <v>Idle</v>
      </c>
      <c r="O7878" s="3" t="str">
        <f t="shared" si="1487"/>
        <v>Idle</v>
      </c>
      <c r="P7878" s="2">
        <f t="shared" si="1480"/>
        <v>0</v>
      </c>
      <c r="Q7878" s="2">
        <f t="shared" si="1481"/>
        <v>0</v>
      </c>
      <c r="R7878" s="2">
        <f t="shared" si="1482"/>
        <v>0</v>
      </c>
      <c r="S7878" s="2">
        <f t="shared" si="1483"/>
        <v>0</v>
      </c>
      <c r="T7878" s="2">
        <f t="shared" si="1484"/>
        <v>0</v>
      </c>
      <c r="U7878" s="2">
        <f>IF(O7878="Reg", R7878 * Inputs!$B$7, 0)</f>
        <v>0</v>
      </c>
      <c r="V7878" s="2">
        <f>MAX(F7878 + P7878*Inputs!$B$15 - (Q7878/Inputs!$B$16) - U7878, 0)</f>
        <v>0</v>
      </c>
    </row>
    <row r="7879" spans="1:22" x14ac:dyDescent="0.3">
      <c r="A7879" s="1">
        <v>46351.208333333343</v>
      </c>
      <c r="B7879" s="2">
        <v>0</v>
      </c>
      <c r="C7879" s="2">
        <v>33.123397731112142</v>
      </c>
      <c r="D7879" s="2">
        <f t="shared" si="1476"/>
        <v>41.911134089003411</v>
      </c>
      <c r="E7879" s="2">
        <f t="shared" si="1477"/>
        <v>1.7289633488735852</v>
      </c>
      <c r="F7879" s="2">
        <f t="shared" si="1485"/>
        <v>0</v>
      </c>
      <c r="G7879" s="2">
        <f t="shared" si="1486"/>
        <v>0</v>
      </c>
      <c r="H7879" s="2">
        <f>MIN(Inputs!$B$2, (Inputs!$B$14 - F7879)/Inputs!$B$15)</f>
        <v>170</v>
      </c>
      <c r="I7879" s="2">
        <f>MAX(MIN(Inputs!$B$2, F7879*Inputs!$B$16, Inputs!$B$14*Inputs!$B$4 - G7879), 0)</f>
        <v>0</v>
      </c>
      <c r="J7879" s="2">
        <f>MAX(MIN(Inputs!$B$2, F7879*Inputs!$B$16, (Inputs!$B$14-F7879)/Inputs!$B$15)*Inputs!$B$9, 0)</f>
        <v>0</v>
      </c>
      <c r="K7879" s="2">
        <f>MAX(E7879*Inputs!$B$5 - B7879 - Inputs!$B$8, 0) * H7879</f>
        <v>0</v>
      </c>
      <c r="L7879" s="2">
        <f>IF(B7879 &gt;= D7879*Inputs!$B$10, MAX(B7879 - E7879/Inputs!$B$5 - Inputs!$B$8, 0) * I7879, 0)</f>
        <v>0</v>
      </c>
      <c r="M7879" s="2">
        <f t="shared" si="1478"/>
        <v>0</v>
      </c>
      <c r="N7879" s="3" t="str">
        <f t="shared" si="1479"/>
        <v>Idle</v>
      </c>
      <c r="O7879" s="3" t="str">
        <f t="shared" si="1487"/>
        <v>Idle</v>
      </c>
      <c r="P7879" s="2">
        <f t="shared" si="1480"/>
        <v>0</v>
      </c>
      <c r="Q7879" s="2">
        <f t="shared" si="1481"/>
        <v>0</v>
      </c>
      <c r="R7879" s="2">
        <f t="shared" si="1482"/>
        <v>0</v>
      </c>
      <c r="S7879" s="2">
        <f t="shared" si="1483"/>
        <v>0</v>
      </c>
      <c r="T7879" s="2">
        <f t="shared" si="1484"/>
        <v>0</v>
      </c>
      <c r="U7879" s="2">
        <f>IF(O7879="Reg", R7879 * Inputs!$B$7, 0)</f>
        <v>0</v>
      </c>
      <c r="V7879" s="2">
        <f>MAX(F7879 + P7879*Inputs!$B$15 - (Q7879/Inputs!$B$16) - U7879, 0)</f>
        <v>0</v>
      </c>
    </row>
    <row r="7880" spans="1:22" x14ac:dyDescent="0.3">
      <c r="A7880" s="1">
        <v>46351.25</v>
      </c>
      <c r="B7880" s="2">
        <v>0</v>
      </c>
      <c r="C7880" s="2">
        <v>1.984777160591451</v>
      </c>
      <c r="D7880" s="2">
        <f t="shared" si="1476"/>
        <v>41.911134089003411</v>
      </c>
      <c r="E7880" s="2">
        <f t="shared" si="1477"/>
        <v>5.2647715085907052</v>
      </c>
      <c r="F7880" s="2">
        <f t="shared" si="1485"/>
        <v>0</v>
      </c>
      <c r="G7880" s="2">
        <f t="shared" si="1486"/>
        <v>0</v>
      </c>
      <c r="H7880" s="2">
        <f>MIN(Inputs!$B$2, (Inputs!$B$14 - F7880)/Inputs!$B$15)</f>
        <v>170</v>
      </c>
      <c r="I7880" s="2">
        <f>MAX(MIN(Inputs!$B$2, F7880*Inputs!$B$16, Inputs!$B$14*Inputs!$B$4 - G7880), 0)</f>
        <v>0</v>
      </c>
      <c r="J7880" s="2">
        <f>MAX(MIN(Inputs!$B$2, F7880*Inputs!$B$16, (Inputs!$B$14-F7880)/Inputs!$B$15)*Inputs!$B$9, 0)</f>
        <v>0</v>
      </c>
      <c r="K7880" s="2">
        <f>MAX(E7880*Inputs!$B$5 - B7880 - Inputs!$B$8, 0) * H7880</f>
        <v>0</v>
      </c>
      <c r="L7880" s="2">
        <f>IF(B7880 &gt;= D7880*Inputs!$B$10, MAX(B7880 - E7880/Inputs!$B$5 - Inputs!$B$8, 0) * I7880, 0)</f>
        <v>0</v>
      </c>
      <c r="M7880" s="2">
        <f t="shared" si="1478"/>
        <v>0</v>
      </c>
      <c r="N7880" s="3" t="str">
        <f t="shared" si="1479"/>
        <v>Idle</v>
      </c>
      <c r="O7880" s="3" t="str">
        <f t="shared" si="1487"/>
        <v>Idle</v>
      </c>
      <c r="P7880" s="2">
        <f t="shared" si="1480"/>
        <v>0</v>
      </c>
      <c r="Q7880" s="2">
        <f t="shared" si="1481"/>
        <v>0</v>
      </c>
      <c r="R7880" s="2">
        <f t="shared" si="1482"/>
        <v>0</v>
      </c>
      <c r="S7880" s="2">
        <f t="shared" si="1483"/>
        <v>0</v>
      </c>
      <c r="T7880" s="2">
        <f t="shared" si="1484"/>
        <v>0</v>
      </c>
      <c r="U7880" s="2">
        <f>IF(O7880="Reg", R7880 * Inputs!$B$7, 0)</f>
        <v>0</v>
      </c>
      <c r="V7880" s="2">
        <f>MAX(F7880 + P7880*Inputs!$B$15 - (Q7880/Inputs!$B$16) - U7880, 0)</f>
        <v>0</v>
      </c>
    </row>
    <row r="7881" spans="1:22" x14ac:dyDescent="0.3">
      <c r="A7881" s="1">
        <v>46351.291666666657</v>
      </c>
      <c r="B7881" s="2">
        <v>0</v>
      </c>
      <c r="C7881" s="2">
        <v>18.51787771866541</v>
      </c>
      <c r="D7881" s="2">
        <f t="shared" si="1476"/>
        <v>41.911134089003411</v>
      </c>
      <c r="E7881" s="2">
        <f t="shared" si="1477"/>
        <v>11.121149212847179</v>
      </c>
      <c r="F7881" s="2">
        <f t="shared" si="1485"/>
        <v>0</v>
      </c>
      <c r="G7881" s="2">
        <f t="shared" si="1486"/>
        <v>0</v>
      </c>
      <c r="H7881" s="2">
        <f>MIN(Inputs!$B$2, (Inputs!$B$14 - F7881)/Inputs!$B$15)</f>
        <v>170</v>
      </c>
      <c r="I7881" s="2">
        <f>MAX(MIN(Inputs!$B$2, F7881*Inputs!$B$16, Inputs!$B$14*Inputs!$B$4 - G7881), 0)</f>
        <v>0</v>
      </c>
      <c r="J7881" s="2">
        <f>MAX(MIN(Inputs!$B$2, F7881*Inputs!$B$16, (Inputs!$B$14-F7881)/Inputs!$B$15)*Inputs!$B$9, 0)</f>
        <v>0</v>
      </c>
      <c r="K7881" s="2">
        <f>MAX(E7881*Inputs!$B$5 - B7881 - Inputs!$B$8, 0) * H7881</f>
        <v>0</v>
      </c>
      <c r="L7881" s="2">
        <f>IF(B7881 &gt;= D7881*Inputs!$B$10, MAX(B7881 - E7881/Inputs!$B$5 - Inputs!$B$8, 0) * I7881, 0)</f>
        <v>0</v>
      </c>
      <c r="M7881" s="2">
        <f t="shared" si="1478"/>
        <v>0</v>
      </c>
      <c r="N7881" s="3" t="str">
        <f t="shared" si="1479"/>
        <v>Idle</v>
      </c>
      <c r="O7881" s="3" t="str">
        <f t="shared" si="1487"/>
        <v>Idle</v>
      </c>
      <c r="P7881" s="2">
        <f t="shared" si="1480"/>
        <v>0</v>
      </c>
      <c r="Q7881" s="2">
        <f t="shared" si="1481"/>
        <v>0</v>
      </c>
      <c r="R7881" s="2">
        <f t="shared" si="1482"/>
        <v>0</v>
      </c>
      <c r="S7881" s="2">
        <f t="shared" si="1483"/>
        <v>0</v>
      </c>
      <c r="T7881" s="2">
        <f t="shared" si="1484"/>
        <v>0</v>
      </c>
      <c r="U7881" s="2">
        <f>IF(O7881="Reg", R7881 * Inputs!$B$7, 0)</f>
        <v>0</v>
      </c>
      <c r="V7881" s="2">
        <f>MAX(F7881 + P7881*Inputs!$B$15 - (Q7881/Inputs!$B$16) - U7881, 0)</f>
        <v>0</v>
      </c>
    </row>
    <row r="7882" spans="1:22" x14ac:dyDescent="0.3">
      <c r="A7882" s="1">
        <v>46351.333333333343</v>
      </c>
      <c r="B7882" s="2">
        <v>0.57918133718051479</v>
      </c>
      <c r="C7882" s="2">
        <v>15.724159622985731</v>
      </c>
      <c r="D7882" s="2">
        <f t="shared" si="1476"/>
        <v>41.911134089003411</v>
      </c>
      <c r="E7882" s="2">
        <f t="shared" si="1477"/>
        <v>17.955596395953865</v>
      </c>
      <c r="F7882" s="2">
        <f t="shared" si="1485"/>
        <v>0</v>
      </c>
      <c r="G7882" s="2">
        <f t="shared" si="1486"/>
        <v>0</v>
      </c>
      <c r="H7882" s="2">
        <f>MIN(Inputs!$B$2, (Inputs!$B$14 - F7882)/Inputs!$B$15)</f>
        <v>170</v>
      </c>
      <c r="I7882" s="2">
        <f>MAX(MIN(Inputs!$B$2, F7882*Inputs!$B$16, Inputs!$B$14*Inputs!$B$4 - G7882), 0)</f>
        <v>0</v>
      </c>
      <c r="J7882" s="2">
        <f>MAX(MIN(Inputs!$B$2, F7882*Inputs!$B$16, (Inputs!$B$14-F7882)/Inputs!$B$15)*Inputs!$B$9, 0)</f>
        <v>0</v>
      </c>
      <c r="K7882" s="2">
        <f>MAX(E7882*Inputs!$B$5 - B7882 - Inputs!$B$8, 0) * H7882</f>
        <v>0</v>
      </c>
      <c r="L7882" s="2">
        <f>IF(B7882 &gt;= D7882*Inputs!$B$10, MAX(B7882 - E7882/Inputs!$B$5 - Inputs!$B$8, 0) * I7882, 0)</f>
        <v>0</v>
      </c>
      <c r="M7882" s="2">
        <f t="shared" si="1478"/>
        <v>0</v>
      </c>
      <c r="N7882" s="3" t="str">
        <f t="shared" si="1479"/>
        <v>Idle</v>
      </c>
      <c r="O7882" s="3" t="str">
        <f t="shared" si="1487"/>
        <v>Idle</v>
      </c>
      <c r="P7882" s="2">
        <f t="shared" si="1480"/>
        <v>0</v>
      </c>
      <c r="Q7882" s="2">
        <f t="shared" si="1481"/>
        <v>0</v>
      </c>
      <c r="R7882" s="2">
        <f t="shared" si="1482"/>
        <v>0</v>
      </c>
      <c r="S7882" s="2">
        <f t="shared" si="1483"/>
        <v>0</v>
      </c>
      <c r="T7882" s="2">
        <f t="shared" si="1484"/>
        <v>0</v>
      </c>
      <c r="U7882" s="2">
        <f>IF(O7882="Reg", R7882 * Inputs!$B$7, 0)</f>
        <v>0</v>
      </c>
      <c r="V7882" s="2">
        <f>MAX(F7882 + P7882*Inputs!$B$15 - (Q7882/Inputs!$B$16) - U7882, 0)</f>
        <v>0</v>
      </c>
    </row>
    <row r="7883" spans="1:22" x14ac:dyDescent="0.3">
      <c r="A7883" s="1">
        <v>46351.375</v>
      </c>
      <c r="B7883" s="2">
        <v>1.073326418315963</v>
      </c>
      <c r="C7883" s="2">
        <v>1.373840309442242</v>
      </c>
      <c r="D7883" s="2">
        <f t="shared" si="1476"/>
        <v>41.911134089003411</v>
      </c>
      <c r="E7883" s="2">
        <f t="shared" si="1477"/>
        <v>26.509621107527312</v>
      </c>
      <c r="F7883" s="2">
        <f t="shared" si="1485"/>
        <v>0</v>
      </c>
      <c r="G7883" s="2">
        <f t="shared" si="1486"/>
        <v>0</v>
      </c>
      <c r="H7883" s="2">
        <f>MIN(Inputs!$B$2, (Inputs!$B$14 - F7883)/Inputs!$B$15)</f>
        <v>170</v>
      </c>
      <c r="I7883" s="2">
        <f>MAX(MIN(Inputs!$B$2, F7883*Inputs!$B$16, Inputs!$B$14*Inputs!$B$4 - G7883), 0)</f>
        <v>0</v>
      </c>
      <c r="J7883" s="2">
        <f>MAX(MIN(Inputs!$B$2, F7883*Inputs!$B$16, (Inputs!$B$14-F7883)/Inputs!$B$15)*Inputs!$B$9, 0)</f>
        <v>0</v>
      </c>
      <c r="K7883" s="2">
        <f>MAX(E7883*Inputs!$B$5 - B7883 - Inputs!$B$8, 0) * H7883</f>
        <v>383.37382657237242</v>
      </c>
      <c r="L7883" s="2">
        <f>IF(B7883 &gt;= D7883*Inputs!$B$10, MAX(B7883 - E7883/Inputs!$B$5 - Inputs!$B$8, 0) * I7883, 0)</f>
        <v>0</v>
      </c>
      <c r="M7883" s="2">
        <f t="shared" si="1478"/>
        <v>0</v>
      </c>
      <c r="N7883" s="3" t="str">
        <f t="shared" si="1479"/>
        <v>Charge</v>
      </c>
      <c r="O7883" s="3" t="str">
        <f t="shared" si="1487"/>
        <v>Charge</v>
      </c>
      <c r="P7883" s="2">
        <f t="shared" si="1480"/>
        <v>170</v>
      </c>
      <c r="Q7883" s="2">
        <f t="shared" si="1481"/>
        <v>0</v>
      </c>
      <c r="R7883" s="2">
        <f t="shared" si="1482"/>
        <v>0</v>
      </c>
      <c r="S7883" s="2">
        <f t="shared" si="1483"/>
        <v>-182.46549111371371</v>
      </c>
      <c r="T7883" s="2">
        <f t="shared" si="1484"/>
        <v>0</v>
      </c>
      <c r="U7883" s="2">
        <f>IF(O7883="Reg", R7883 * Inputs!$B$7, 0)</f>
        <v>0</v>
      </c>
      <c r="V7883" s="2">
        <f>MAX(F7883 + P7883*Inputs!$B$15 - (Q7883/Inputs!$B$16) - U7883, 0)</f>
        <v>170</v>
      </c>
    </row>
    <row r="7884" spans="1:22" x14ac:dyDescent="0.3">
      <c r="A7884" s="1">
        <v>46351.416666666657</v>
      </c>
      <c r="B7884" s="2">
        <v>8.7212723377450327</v>
      </c>
      <c r="C7884" s="2">
        <v>14.13861074747722</v>
      </c>
      <c r="D7884" s="2">
        <f t="shared" si="1476"/>
        <v>41.911134089003411</v>
      </c>
      <c r="E7884" s="2">
        <f t="shared" si="1477"/>
        <v>50.924755958761004</v>
      </c>
      <c r="F7884" s="2">
        <f t="shared" si="1485"/>
        <v>170</v>
      </c>
      <c r="G7884" s="2">
        <f t="shared" si="1486"/>
        <v>0</v>
      </c>
      <c r="H7884" s="2">
        <f>MIN(Inputs!$B$2, (Inputs!$B$14 - F7884)/Inputs!$B$15)</f>
        <v>170</v>
      </c>
      <c r="I7884" s="2">
        <f>MAX(MIN(Inputs!$B$2, F7884*Inputs!$B$16, Inputs!$B$14*Inputs!$B$4 - G7884), 0)</f>
        <v>170</v>
      </c>
      <c r="J7884" s="2">
        <f>MAX(MIN(Inputs!$B$2, F7884*Inputs!$B$16, (Inputs!$B$14-F7884)/Inputs!$B$15)*Inputs!$B$9, 0)</f>
        <v>136</v>
      </c>
      <c r="K7884" s="2">
        <f>MAX(E7884*Inputs!$B$5 - B7884 - Inputs!$B$8, 0) * H7884</f>
        <v>2735.7271940139899</v>
      </c>
      <c r="L7884" s="2">
        <f>IF(B7884 &gt;= D7884*Inputs!$B$10, MAX(B7884 - E7884/Inputs!$B$5 - Inputs!$B$8, 0) * I7884, 0)</f>
        <v>0</v>
      </c>
      <c r="M7884" s="2">
        <f t="shared" si="1478"/>
        <v>1922.8510616569019</v>
      </c>
      <c r="N7884" s="3" t="str">
        <f t="shared" si="1479"/>
        <v>Charge</v>
      </c>
      <c r="O7884" s="3" t="str">
        <f t="shared" si="1487"/>
        <v>Charge</v>
      </c>
      <c r="P7884" s="2">
        <f t="shared" si="1480"/>
        <v>170</v>
      </c>
      <c r="Q7884" s="2">
        <f t="shared" si="1481"/>
        <v>0</v>
      </c>
      <c r="R7884" s="2">
        <f t="shared" si="1482"/>
        <v>0</v>
      </c>
      <c r="S7884" s="2">
        <f t="shared" si="1483"/>
        <v>-1482.6162974166555</v>
      </c>
      <c r="T7884" s="2">
        <f t="shared" si="1484"/>
        <v>0</v>
      </c>
      <c r="U7884" s="2">
        <f>IF(O7884="Reg", R7884 * Inputs!$B$7, 0)</f>
        <v>0</v>
      </c>
      <c r="V7884" s="2">
        <f>MAX(F7884 + P7884*Inputs!$B$15 - (Q7884/Inputs!$B$16) - U7884, 0)</f>
        <v>340</v>
      </c>
    </row>
    <row r="7885" spans="1:22" x14ac:dyDescent="0.3">
      <c r="A7885" s="1">
        <v>46351.458333333343</v>
      </c>
      <c r="B7885" s="2">
        <v>21.214848958302721</v>
      </c>
      <c r="C7885" s="2">
        <v>18.336668663201131</v>
      </c>
      <c r="D7885" s="2">
        <f t="shared" si="1476"/>
        <v>41.911134089003411</v>
      </c>
      <c r="E7885" s="2">
        <f t="shared" si="1477"/>
        <v>59.933956355774605</v>
      </c>
      <c r="F7885" s="2">
        <f t="shared" si="1485"/>
        <v>340</v>
      </c>
      <c r="G7885" s="2">
        <f t="shared" si="1486"/>
        <v>0</v>
      </c>
      <c r="H7885" s="2">
        <f>MIN(Inputs!$B$2, (Inputs!$B$14 - F7885)/Inputs!$B$15)</f>
        <v>0</v>
      </c>
      <c r="I7885" s="2">
        <f>MAX(MIN(Inputs!$B$2, F7885*Inputs!$B$16, Inputs!$B$14*Inputs!$B$4 - G7885), 0)</f>
        <v>170</v>
      </c>
      <c r="J7885" s="2">
        <f>MAX(MIN(Inputs!$B$2, F7885*Inputs!$B$16, (Inputs!$B$14-F7885)/Inputs!$B$15)*Inputs!$B$9, 0)</f>
        <v>0</v>
      </c>
      <c r="K7885" s="2">
        <f>MAX(E7885*Inputs!$B$5 - B7885 - Inputs!$B$8, 0) * H7885</f>
        <v>0</v>
      </c>
      <c r="L7885" s="2">
        <f>IF(B7885 &gt;= D7885*Inputs!$B$10, MAX(B7885 - E7885/Inputs!$B$5 - Inputs!$B$8, 0) * I7885, 0)</f>
        <v>0</v>
      </c>
      <c r="M7885" s="2">
        <f t="shared" si="1478"/>
        <v>0</v>
      </c>
      <c r="N7885" s="3" t="str">
        <f t="shared" si="1479"/>
        <v>Idle</v>
      </c>
      <c r="O7885" s="3" t="str">
        <f t="shared" si="1487"/>
        <v>Idle</v>
      </c>
      <c r="P7885" s="2">
        <f t="shared" si="1480"/>
        <v>0</v>
      </c>
      <c r="Q7885" s="2">
        <f t="shared" si="1481"/>
        <v>0</v>
      </c>
      <c r="R7885" s="2">
        <f t="shared" si="1482"/>
        <v>0</v>
      </c>
      <c r="S7885" s="2">
        <f t="shared" si="1483"/>
        <v>0</v>
      </c>
      <c r="T7885" s="2">
        <f t="shared" si="1484"/>
        <v>0</v>
      </c>
      <c r="U7885" s="2">
        <f>IF(O7885="Reg", R7885 * Inputs!$B$7, 0)</f>
        <v>0</v>
      </c>
      <c r="V7885" s="2">
        <f>MAX(F7885 + P7885*Inputs!$B$15 - (Q7885/Inputs!$B$16) - U7885, 0)</f>
        <v>340</v>
      </c>
    </row>
    <row r="7886" spans="1:22" x14ac:dyDescent="0.3">
      <c r="A7886" s="1">
        <v>46351.5</v>
      </c>
      <c r="B7886" s="2">
        <v>35.138266225538842</v>
      </c>
      <c r="C7886" s="2">
        <v>3.83623652793595</v>
      </c>
      <c r="D7886" s="2">
        <f t="shared" si="1476"/>
        <v>41.911134089003411</v>
      </c>
      <c r="E7886" s="2">
        <f t="shared" si="1477"/>
        <v>67.117387232866932</v>
      </c>
      <c r="F7886" s="2">
        <f t="shared" si="1485"/>
        <v>340</v>
      </c>
      <c r="G7886" s="2">
        <f t="shared" si="1486"/>
        <v>0</v>
      </c>
      <c r="H7886" s="2">
        <f>MIN(Inputs!$B$2, (Inputs!$B$14 - F7886)/Inputs!$B$15)</f>
        <v>0</v>
      </c>
      <c r="I7886" s="2">
        <f>MAX(MIN(Inputs!$B$2, F7886*Inputs!$B$16, Inputs!$B$14*Inputs!$B$4 - G7886), 0)</f>
        <v>170</v>
      </c>
      <c r="J7886" s="2">
        <f>MAX(MIN(Inputs!$B$2, F7886*Inputs!$B$16, (Inputs!$B$14-F7886)/Inputs!$B$15)*Inputs!$B$9, 0)</f>
        <v>0</v>
      </c>
      <c r="K7886" s="2">
        <f>MAX(E7886*Inputs!$B$5 - B7886 - Inputs!$B$8, 0) * H7886</f>
        <v>0</v>
      </c>
      <c r="L7886" s="2">
        <f>IF(B7886 &gt;= D7886*Inputs!$B$10, MAX(B7886 - E7886/Inputs!$B$5 - Inputs!$B$8, 0) * I7886, 0)</f>
        <v>0</v>
      </c>
      <c r="M7886" s="2">
        <f t="shared" si="1478"/>
        <v>0</v>
      </c>
      <c r="N7886" s="3" t="str">
        <f t="shared" si="1479"/>
        <v>Idle</v>
      </c>
      <c r="O7886" s="3" t="str">
        <f t="shared" si="1487"/>
        <v>Idle</v>
      </c>
      <c r="P7886" s="2">
        <f t="shared" si="1480"/>
        <v>0</v>
      </c>
      <c r="Q7886" s="2">
        <f t="shared" si="1481"/>
        <v>0</v>
      </c>
      <c r="R7886" s="2">
        <f t="shared" si="1482"/>
        <v>0</v>
      </c>
      <c r="S7886" s="2">
        <f t="shared" si="1483"/>
        <v>0</v>
      </c>
      <c r="T7886" s="2">
        <f t="shared" si="1484"/>
        <v>0</v>
      </c>
      <c r="U7886" s="2">
        <f>IF(O7886="Reg", R7886 * Inputs!$B$7, 0)</f>
        <v>0</v>
      </c>
      <c r="V7886" s="2">
        <f>MAX(F7886 + P7886*Inputs!$B$15 - (Q7886/Inputs!$B$16) - U7886, 0)</f>
        <v>340</v>
      </c>
    </row>
    <row r="7887" spans="1:22" x14ac:dyDescent="0.3">
      <c r="A7887" s="1">
        <v>46351.541666666657</v>
      </c>
      <c r="B7887" s="2">
        <v>41.006683098640117</v>
      </c>
      <c r="C7887" s="2">
        <v>8.0555292146280522</v>
      </c>
      <c r="D7887" s="2">
        <f t="shared" si="1476"/>
        <v>41.911134089003411</v>
      </c>
      <c r="E7887" s="2">
        <f t="shared" si="1477"/>
        <v>72.924353126192344</v>
      </c>
      <c r="F7887" s="2">
        <f t="shared" si="1485"/>
        <v>340</v>
      </c>
      <c r="G7887" s="2">
        <f t="shared" si="1486"/>
        <v>0</v>
      </c>
      <c r="H7887" s="2">
        <f>MIN(Inputs!$B$2, (Inputs!$B$14 - F7887)/Inputs!$B$15)</f>
        <v>0</v>
      </c>
      <c r="I7887" s="2">
        <f>MAX(MIN(Inputs!$B$2, F7887*Inputs!$B$16, Inputs!$B$14*Inputs!$B$4 - G7887), 0)</f>
        <v>170</v>
      </c>
      <c r="J7887" s="2">
        <f>MAX(MIN(Inputs!$B$2, F7887*Inputs!$B$16, (Inputs!$B$14-F7887)/Inputs!$B$15)*Inputs!$B$9, 0)</f>
        <v>0</v>
      </c>
      <c r="K7887" s="2">
        <f>MAX(E7887*Inputs!$B$5 - B7887 - Inputs!$B$8, 0) * H7887</f>
        <v>0</v>
      </c>
      <c r="L7887" s="2">
        <f>IF(B7887 &gt;= D7887*Inputs!$B$10, MAX(B7887 - E7887/Inputs!$B$5 - Inputs!$B$8, 0) * I7887, 0)</f>
        <v>0</v>
      </c>
      <c r="M7887" s="2">
        <f t="shared" si="1478"/>
        <v>0</v>
      </c>
      <c r="N7887" s="3" t="str">
        <f t="shared" si="1479"/>
        <v>Idle</v>
      </c>
      <c r="O7887" s="3" t="str">
        <f t="shared" si="1487"/>
        <v>Idle</v>
      </c>
      <c r="P7887" s="2">
        <f t="shared" si="1480"/>
        <v>0</v>
      </c>
      <c r="Q7887" s="2">
        <f t="shared" si="1481"/>
        <v>0</v>
      </c>
      <c r="R7887" s="2">
        <f t="shared" si="1482"/>
        <v>0</v>
      </c>
      <c r="S7887" s="2">
        <f t="shared" si="1483"/>
        <v>0</v>
      </c>
      <c r="T7887" s="2">
        <f t="shared" si="1484"/>
        <v>0</v>
      </c>
      <c r="U7887" s="2">
        <f>IF(O7887="Reg", R7887 * Inputs!$B$7, 0)</f>
        <v>0</v>
      </c>
      <c r="V7887" s="2">
        <f>MAX(F7887 + P7887*Inputs!$B$15 - (Q7887/Inputs!$B$16) - U7887, 0)</f>
        <v>340</v>
      </c>
    </row>
    <row r="7888" spans="1:22" x14ac:dyDescent="0.3">
      <c r="A7888" s="1">
        <v>46351.583333333343</v>
      </c>
      <c r="B7888" s="2">
        <v>51.903329606621199</v>
      </c>
      <c r="C7888" s="2">
        <v>6.4383658038000604</v>
      </c>
      <c r="D7888" s="2">
        <f t="shared" si="1476"/>
        <v>41.911134089003411</v>
      </c>
      <c r="E7888" s="2">
        <f t="shared" si="1477"/>
        <v>76.844426638487292</v>
      </c>
      <c r="F7888" s="2">
        <f t="shared" si="1485"/>
        <v>340</v>
      </c>
      <c r="G7888" s="2">
        <f t="shared" si="1486"/>
        <v>0</v>
      </c>
      <c r="H7888" s="2">
        <f>MIN(Inputs!$B$2, (Inputs!$B$14 - F7888)/Inputs!$B$15)</f>
        <v>0</v>
      </c>
      <c r="I7888" s="2">
        <f>MAX(MIN(Inputs!$B$2, F7888*Inputs!$B$16, Inputs!$B$14*Inputs!$B$4 - G7888), 0)</f>
        <v>170</v>
      </c>
      <c r="J7888" s="2">
        <f>MAX(MIN(Inputs!$B$2, F7888*Inputs!$B$16, (Inputs!$B$14-F7888)/Inputs!$B$15)*Inputs!$B$9, 0)</f>
        <v>0</v>
      </c>
      <c r="K7888" s="2">
        <f>MAX(E7888*Inputs!$B$5 - B7888 - Inputs!$B$8, 0) * H7888</f>
        <v>0</v>
      </c>
      <c r="L7888" s="2">
        <f>IF(B7888 &gt;= D7888*Inputs!$B$10, MAX(B7888 - E7888/Inputs!$B$5 - Inputs!$B$8, 0) * I7888, 0)</f>
        <v>0</v>
      </c>
      <c r="M7888" s="2">
        <f t="shared" si="1478"/>
        <v>0</v>
      </c>
      <c r="N7888" s="3" t="str">
        <f t="shared" si="1479"/>
        <v>Idle</v>
      </c>
      <c r="O7888" s="3" t="str">
        <f t="shared" si="1487"/>
        <v>Idle</v>
      </c>
      <c r="P7888" s="2">
        <f t="shared" si="1480"/>
        <v>0</v>
      </c>
      <c r="Q7888" s="2">
        <f t="shared" si="1481"/>
        <v>0</v>
      </c>
      <c r="R7888" s="2">
        <f t="shared" si="1482"/>
        <v>0</v>
      </c>
      <c r="S7888" s="2">
        <f t="shared" si="1483"/>
        <v>0</v>
      </c>
      <c r="T7888" s="2">
        <f t="shared" si="1484"/>
        <v>0</v>
      </c>
      <c r="U7888" s="2">
        <f>IF(O7888="Reg", R7888 * Inputs!$B$7, 0)</f>
        <v>0</v>
      </c>
      <c r="V7888" s="2">
        <f>MAX(F7888 + P7888*Inputs!$B$15 - (Q7888/Inputs!$B$16) - U7888, 0)</f>
        <v>340</v>
      </c>
    </row>
    <row r="7889" spans="1:22" x14ac:dyDescent="0.3">
      <c r="A7889" s="1">
        <v>46351.625</v>
      </c>
      <c r="B7889" s="2">
        <v>147.56413552571809</v>
      </c>
      <c r="C7889" s="2">
        <v>10.564286713034541</v>
      </c>
      <c r="D7889" s="2">
        <f t="shared" si="1476"/>
        <v>41.911134089003411</v>
      </c>
      <c r="E7889" s="2">
        <f t="shared" si="1477"/>
        <v>79.265862370988245</v>
      </c>
      <c r="F7889" s="2">
        <f t="shared" si="1485"/>
        <v>340</v>
      </c>
      <c r="G7889" s="2">
        <f t="shared" si="1486"/>
        <v>0</v>
      </c>
      <c r="H7889" s="2">
        <f>MIN(Inputs!$B$2, (Inputs!$B$14 - F7889)/Inputs!$B$15)</f>
        <v>0</v>
      </c>
      <c r="I7889" s="2">
        <f>MAX(MIN(Inputs!$B$2, F7889*Inputs!$B$16, Inputs!$B$14*Inputs!$B$4 - G7889), 0)</f>
        <v>170</v>
      </c>
      <c r="J7889" s="2">
        <f>MAX(MIN(Inputs!$B$2, F7889*Inputs!$B$16, (Inputs!$B$14-F7889)/Inputs!$B$15)*Inputs!$B$9, 0)</f>
        <v>0</v>
      </c>
      <c r="K7889" s="2">
        <f>MAX(E7889*Inputs!$B$5 - B7889 - Inputs!$B$8, 0) * H7889</f>
        <v>0</v>
      </c>
      <c r="L7889" s="2">
        <f>IF(B7889 &gt;= D7889*Inputs!$B$10, MAX(B7889 - E7889/Inputs!$B$5 - Inputs!$B$8, 0) * I7889, 0)</f>
        <v>6373.1796267947993</v>
      </c>
      <c r="M7889" s="2">
        <f t="shared" si="1478"/>
        <v>0</v>
      </c>
      <c r="N7889" s="3" t="str">
        <f t="shared" si="1479"/>
        <v>Discharge</v>
      </c>
      <c r="O7889" s="3" t="str">
        <f t="shared" si="1487"/>
        <v>Discharge</v>
      </c>
      <c r="P7889" s="2">
        <f t="shared" si="1480"/>
        <v>0</v>
      </c>
      <c r="Q7889" s="2">
        <f t="shared" si="1481"/>
        <v>170</v>
      </c>
      <c r="R7889" s="2">
        <f t="shared" si="1482"/>
        <v>0</v>
      </c>
      <c r="S7889" s="2">
        <f t="shared" si="1483"/>
        <v>25085.903039372075</v>
      </c>
      <c r="T7889" s="2">
        <f t="shared" si="1484"/>
        <v>0</v>
      </c>
      <c r="U7889" s="2">
        <f>IF(O7889="Reg", R7889 * Inputs!$B$7, 0)</f>
        <v>0</v>
      </c>
      <c r="V7889" s="2">
        <f>MAX(F7889 + P7889*Inputs!$B$15 - (Q7889/Inputs!$B$16) - U7889, 0)</f>
        <v>170</v>
      </c>
    </row>
    <row r="7890" spans="1:22" x14ac:dyDescent="0.3">
      <c r="A7890" s="1">
        <v>46351.666666666657</v>
      </c>
      <c r="B7890" s="2">
        <v>62.776474719826709</v>
      </c>
      <c r="C7890" s="2">
        <v>4.8907449183573402</v>
      </c>
      <c r="D7890" s="2">
        <f t="shared" si="1476"/>
        <v>41.911134089003411</v>
      </c>
      <c r="E7890" s="2">
        <f t="shared" si="1477"/>
        <v>63.669664244298637</v>
      </c>
      <c r="F7890" s="2">
        <f t="shared" si="1485"/>
        <v>170</v>
      </c>
      <c r="G7890" s="2">
        <f t="shared" si="1486"/>
        <v>170</v>
      </c>
      <c r="H7890" s="2">
        <f>MIN(Inputs!$B$2, (Inputs!$B$14 - F7890)/Inputs!$B$15)</f>
        <v>170</v>
      </c>
      <c r="I7890" s="2">
        <f>MAX(MIN(Inputs!$B$2, F7890*Inputs!$B$16, Inputs!$B$14*Inputs!$B$4 - G7890), 0)</f>
        <v>170</v>
      </c>
      <c r="J7890" s="2">
        <f>MAX(MIN(Inputs!$B$2, F7890*Inputs!$B$16, (Inputs!$B$14-F7890)/Inputs!$B$15)*Inputs!$B$9, 0)</f>
        <v>136</v>
      </c>
      <c r="K7890" s="2">
        <f>MAX(E7890*Inputs!$B$5 - B7890 - Inputs!$B$8, 0) * H7890</f>
        <v>0</v>
      </c>
      <c r="L7890" s="2">
        <f>IF(B7890 &gt;= D7890*Inputs!$B$10, MAX(B7890 - E7890/Inputs!$B$5 - Inputs!$B$8, 0) * I7890, 0)</f>
        <v>0</v>
      </c>
      <c r="M7890" s="2">
        <f t="shared" si="1478"/>
        <v>665.14130889659828</v>
      </c>
      <c r="N7890" s="3" t="str">
        <f t="shared" si="1479"/>
        <v>Reg</v>
      </c>
      <c r="O7890" s="3" t="str">
        <f t="shared" si="1487"/>
        <v>Discharge</v>
      </c>
      <c r="P7890" s="2">
        <f t="shared" si="1480"/>
        <v>0</v>
      </c>
      <c r="Q7890" s="2">
        <f t="shared" si="1481"/>
        <v>170</v>
      </c>
      <c r="R7890" s="2">
        <f t="shared" si="1482"/>
        <v>0</v>
      </c>
      <c r="S7890" s="2">
        <f t="shared" si="1483"/>
        <v>10672.00070237054</v>
      </c>
      <c r="T7890" s="2">
        <f t="shared" si="1484"/>
        <v>0</v>
      </c>
      <c r="U7890" s="2">
        <f>IF(O7890="Reg", R7890 * Inputs!$B$7, 0)</f>
        <v>0</v>
      </c>
      <c r="V7890" s="2">
        <f>MAX(F7890 + P7890*Inputs!$B$15 - (Q7890/Inputs!$B$16) - U7890, 0)</f>
        <v>0</v>
      </c>
    </row>
    <row r="7891" spans="1:22" x14ac:dyDescent="0.3">
      <c r="A7891" s="1">
        <v>46351.708333333343</v>
      </c>
      <c r="B7891" s="2">
        <v>64.315434220856673</v>
      </c>
      <c r="C7891" s="2">
        <v>5.0984624525359781</v>
      </c>
      <c r="D7891" s="2">
        <f t="shared" si="1476"/>
        <v>41.911134089003411</v>
      </c>
      <c r="E7891" s="2">
        <f t="shared" si="1477"/>
        <v>62.778956909510605</v>
      </c>
      <c r="F7891" s="2">
        <f t="shared" si="1485"/>
        <v>0</v>
      </c>
      <c r="G7891" s="2">
        <f t="shared" si="1486"/>
        <v>340</v>
      </c>
      <c r="H7891" s="2">
        <f>MIN(Inputs!$B$2, (Inputs!$B$14 - F7891)/Inputs!$B$15)</f>
        <v>170</v>
      </c>
      <c r="I7891" s="2">
        <f>MAX(MIN(Inputs!$B$2, F7891*Inputs!$B$16, Inputs!$B$14*Inputs!$B$4 - G7891), 0)</f>
        <v>0</v>
      </c>
      <c r="J7891" s="2">
        <f>MAX(MIN(Inputs!$B$2, F7891*Inputs!$B$16, (Inputs!$B$14-F7891)/Inputs!$B$15)*Inputs!$B$9, 0)</f>
        <v>0</v>
      </c>
      <c r="K7891" s="2">
        <f>MAX(E7891*Inputs!$B$5 - B7891 - Inputs!$B$8, 0) * H7891</f>
        <v>0</v>
      </c>
      <c r="L7891" s="2">
        <f>IF(B7891 &gt;= D7891*Inputs!$B$10, MAX(B7891 - E7891/Inputs!$B$5 - Inputs!$B$8, 0) * I7891, 0)</f>
        <v>0</v>
      </c>
      <c r="M7891" s="2">
        <f t="shared" si="1478"/>
        <v>0</v>
      </c>
      <c r="N7891" s="3" t="str">
        <f t="shared" si="1479"/>
        <v>Idle</v>
      </c>
      <c r="O7891" s="3" t="str">
        <f t="shared" si="1487"/>
        <v>Idle</v>
      </c>
      <c r="P7891" s="2">
        <f t="shared" si="1480"/>
        <v>0</v>
      </c>
      <c r="Q7891" s="2">
        <f t="shared" si="1481"/>
        <v>0</v>
      </c>
      <c r="R7891" s="2">
        <f t="shared" si="1482"/>
        <v>0</v>
      </c>
      <c r="S7891" s="2">
        <f t="shared" si="1483"/>
        <v>0</v>
      </c>
      <c r="T7891" s="2">
        <f t="shared" si="1484"/>
        <v>0</v>
      </c>
      <c r="U7891" s="2">
        <f>IF(O7891="Reg", R7891 * Inputs!$B$7, 0)</f>
        <v>0</v>
      </c>
      <c r="V7891" s="2">
        <f>MAX(F7891 + P7891*Inputs!$B$15 - (Q7891/Inputs!$B$16) - U7891, 0)</f>
        <v>0</v>
      </c>
    </row>
    <row r="7892" spans="1:22" x14ac:dyDescent="0.3">
      <c r="A7892" s="1">
        <v>46351.75</v>
      </c>
      <c r="B7892" s="2">
        <v>69.980061585491271</v>
      </c>
      <c r="C7892" s="2">
        <v>8.8964769812052307</v>
      </c>
      <c r="D7892" s="2">
        <f t="shared" si="1476"/>
        <v>41.911134089003411</v>
      </c>
      <c r="E7892" s="2">
        <f t="shared" si="1477"/>
        <v>58.325033107297877</v>
      </c>
      <c r="F7892" s="2">
        <f t="shared" si="1485"/>
        <v>0</v>
      </c>
      <c r="G7892" s="2">
        <f t="shared" si="1486"/>
        <v>340</v>
      </c>
      <c r="H7892" s="2">
        <f>MIN(Inputs!$B$2, (Inputs!$B$14 - F7892)/Inputs!$B$15)</f>
        <v>170</v>
      </c>
      <c r="I7892" s="2">
        <f>MAX(MIN(Inputs!$B$2, F7892*Inputs!$B$16, Inputs!$B$14*Inputs!$B$4 - G7892), 0)</f>
        <v>0</v>
      </c>
      <c r="J7892" s="2">
        <f>MAX(MIN(Inputs!$B$2, F7892*Inputs!$B$16, (Inputs!$B$14-F7892)/Inputs!$B$15)*Inputs!$B$9, 0)</f>
        <v>0</v>
      </c>
      <c r="K7892" s="2">
        <f>MAX(E7892*Inputs!$B$5 - B7892 - Inputs!$B$8, 0) * H7892</f>
        <v>0</v>
      </c>
      <c r="L7892" s="2">
        <f>IF(B7892 &gt;= D7892*Inputs!$B$10, MAX(B7892 - E7892/Inputs!$B$5 - Inputs!$B$8, 0) * I7892, 0)</f>
        <v>0</v>
      </c>
      <c r="M7892" s="2">
        <f t="shared" si="1478"/>
        <v>0</v>
      </c>
      <c r="N7892" s="3" t="str">
        <f t="shared" si="1479"/>
        <v>Idle</v>
      </c>
      <c r="O7892" s="3" t="str">
        <f t="shared" si="1487"/>
        <v>Idle</v>
      </c>
      <c r="P7892" s="2">
        <f t="shared" si="1480"/>
        <v>0</v>
      </c>
      <c r="Q7892" s="2">
        <f t="shared" si="1481"/>
        <v>0</v>
      </c>
      <c r="R7892" s="2">
        <f t="shared" si="1482"/>
        <v>0</v>
      </c>
      <c r="S7892" s="2">
        <f t="shared" si="1483"/>
        <v>0</v>
      </c>
      <c r="T7892" s="2">
        <f t="shared" si="1484"/>
        <v>0</v>
      </c>
      <c r="U7892" s="2">
        <f>IF(O7892="Reg", R7892 * Inputs!$B$7, 0)</f>
        <v>0</v>
      </c>
      <c r="V7892" s="2">
        <f>MAX(F7892 + P7892*Inputs!$B$15 - (Q7892/Inputs!$B$16) - U7892, 0)</f>
        <v>0</v>
      </c>
    </row>
    <row r="7893" spans="1:22" x14ac:dyDescent="0.3">
      <c r="A7893" s="1">
        <v>46351.791666666657</v>
      </c>
      <c r="B7893" s="2">
        <v>64.527124172409799</v>
      </c>
      <c r="C7893" s="2">
        <v>3.8861153035656</v>
      </c>
      <c r="D7893" s="2">
        <f t="shared" si="1476"/>
        <v>41.911134089003411</v>
      </c>
      <c r="E7893" s="2">
        <f t="shared" si="1477"/>
        <v>50.487068525561817</v>
      </c>
      <c r="F7893" s="2">
        <f t="shared" si="1485"/>
        <v>0</v>
      </c>
      <c r="G7893" s="2">
        <f t="shared" si="1486"/>
        <v>340</v>
      </c>
      <c r="H7893" s="2">
        <f>MIN(Inputs!$B$2, (Inputs!$B$14 - F7893)/Inputs!$B$15)</f>
        <v>170</v>
      </c>
      <c r="I7893" s="2">
        <f>MAX(MIN(Inputs!$B$2, F7893*Inputs!$B$16, Inputs!$B$14*Inputs!$B$4 - G7893), 0)</f>
        <v>0</v>
      </c>
      <c r="J7893" s="2">
        <f>MAX(MIN(Inputs!$B$2, F7893*Inputs!$B$16, (Inputs!$B$14-F7893)/Inputs!$B$15)*Inputs!$B$9, 0)</f>
        <v>0</v>
      </c>
      <c r="K7893" s="2">
        <f>MAX(E7893*Inputs!$B$5 - B7893 - Inputs!$B$8, 0) * H7893</f>
        <v>0</v>
      </c>
      <c r="L7893" s="2">
        <f>IF(B7893 &gt;= D7893*Inputs!$B$10, MAX(B7893 - E7893/Inputs!$B$5 - Inputs!$B$8, 0) * I7893, 0)</f>
        <v>0</v>
      </c>
      <c r="M7893" s="2">
        <f t="shared" si="1478"/>
        <v>0</v>
      </c>
      <c r="N7893" s="3" t="str">
        <f t="shared" si="1479"/>
        <v>Idle</v>
      </c>
      <c r="O7893" s="3" t="str">
        <f t="shared" si="1487"/>
        <v>Idle</v>
      </c>
      <c r="P7893" s="2">
        <f t="shared" si="1480"/>
        <v>0</v>
      </c>
      <c r="Q7893" s="2">
        <f t="shared" si="1481"/>
        <v>0</v>
      </c>
      <c r="R7893" s="2">
        <f t="shared" si="1482"/>
        <v>0</v>
      </c>
      <c r="S7893" s="2">
        <f t="shared" si="1483"/>
        <v>0</v>
      </c>
      <c r="T7893" s="2">
        <f t="shared" si="1484"/>
        <v>0</v>
      </c>
      <c r="U7893" s="2">
        <f>IF(O7893="Reg", R7893 * Inputs!$B$7, 0)</f>
        <v>0</v>
      </c>
      <c r="V7893" s="2">
        <f>MAX(F7893 + P7893*Inputs!$B$15 - (Q7893/Inputs!$B$16) - U7893, 0)</f>
        <v>0</v>
      </c>
    </row>
    <row r="7894" spans="1:22" x14ac:dyDescent="0.3">
      <c r="A7894" s="1">
        <v>46351.833333333343</v>
      </c>
      <c r="B7894" s="2">
        <v>66.431944001626874</v>
      </c>
      <c r="C7894" s="2">
        <v>23.896839026842091</v>
      </c>
      <c r="D7894" s="2">
        <f t="shared" si="1476"/>
        <v>41.911134089003411</v>
      </c>
      <c r="E7894" s="2">
        <f t="shared" si="1477"/>
        <v>43.095173307352574</v>
      </c>
      <c r="F7894" s="2">
        <f t="shared" si="1485"/>
        <v>0</v>
      </c>
      <c r="G7894" s="2">
        <f t="shared" si="1486"/>
        <v>340</v>
      </c>
      <c r="H7894" s="2">
        <f>MIN(Inputs!$B$2, (Inputs!$B$14 - F7894)/Inputs!$B$15)</f>
        <v>170</v>
      </c>
      <c r="I7894" s="2">
        <f>MAX(MIN(Inputs!$B$2, F7894*Inputs!$B$16, Inputs!$B$14*Inputs!$B$4 - G7894), 0)</f>
        <v>0</v>
      </c>
      <c r="J7894" s="2">
        <f>MAX(MIN(Inputs!$B$2, F7894*Inputs!$B$16, (Inputs!$B$14-F7894)/Inputs!$B$15)*Inputs!$B$9, 0)</f>
        <v>0</v>
      </c>
      <c r="K7894" s="2">
        <f>MAX(E7894*Inputs!$B$5 - B7894 - Inputs!$B$8, 0) * H7894</f>
        <v>0</v>
      </c>
      <c r="L7894" s="2">
        <f>IF(B7894 &gt;= D7894*Inputs!$B$10, MAX(B7894 - E7894/Inputs!$B$5 - Inputs!$B$8, 0) * I7894, 0)</f>
        <v>0</v>
      </c>
      <c r="M7894" s="2">
        <f t="shared" si="1478"/>
        <v>0</v>
      </c>
      <c r="N7894" s="3" t="str">
        <f t="shared" si="1479"/>
        <v>Idle</v>
      </c>
      <c r="O7894" s="3" t="str">
        <f t="shared" si="1487"/>
        <v>Idle</v>
      </c>
      <c r="P7894" s="2">
        <f t="shared" si="1480"/>
        <v>0</v>
      </c>
      <c r="Q7894" s="2">
        <f t="shared" si="1481"/>
        <v>0</v>
      </c>
      <c r="R7894" s="2">
        <f t="shared" si="1482"/>
        <v>0</v>
      </c>
      <c r="S7894" s="2">
        <f t="shared" si="1483"/>
        <v>0</v>
      </c>
      <c r="T7894" s="2">
        <f t="shared" si="1484"/>
        <v>0</v>
      </c>
      <c r="U7894" s="2">
        <f>IF(O7894="Reg", R7894 * Inputs!$B$7, 0)</f>
        <v>0</v>
      </c>
      <c r="V7894" s="2">
        <f>MAX(F7894 + P7894*Inputs!$B$15 - (Q7894/Inputs!$B$16) - U7894, 0)</f>
        <v>0</v>
      </c>
    </row>
    <row r="7895" spans="1:22" x14ac:dyDescent="0.3">
      <c r="A7895" s="1">
        <v>46351.875</v>
      </c>
      <c r="B7895" s="2">
        <v>53.986946765580491</v>
      </c>
      <c r="C7895" s="2">
        <v>13.89401236567504</v>
      </c>
      <c r="D7895" s="2">
        <f t="shared" si="1476"/>
        <v>41.911134089003411</v>
      </c>
      <c r="E7895" s="2">
        <f t="shared" si="1477"/>
        <v>34.190527979190826</v>
      </c>
      <c r="F7895" s="2">
        <f t="shared" si="1485"/>
        <v>0</v>
      </c>
      <c r="G7895" s="2">
        <f t="shared" si="1486"/>
        <v>340</v>
      </c>
      <c r="H7895" s="2">
        <f>MIN(Inputs!$B$2, (Inputs!$B$14 - F7895)/Inputs!$B$15)</f>
        <v>170</v>
      </c>
      <c r="I7895" s="2">
        <f>MAX(MIN(Inputs!$B$2, F7895*Inputs!$B$16, Inputs!$B$14*Inputs!$B$4 - G7895), 0)</f>
        <v>0</v>
      </c>
      <c r="J7895" s="2">
        <f>MAX(MIN(Inputs!$B$2, F7895*Inputs!$B$16, (Inputs!$B$14-F7895)/Inputs!$B$15)*Inputs!$B$9, 0)</f>
        <v>0</v>
      </c>
      <c r="K7895" s="2">
        <f>MAX(E7895*Inputs!$B$5 - B7895 - Inputs!$B$8, 0) * H7895</f>
        <v>0</v>
      </c>
      <c r="L7895" s="2">
        <f>IF(B7895 &gt;= D7895*Inputs!$B$10, MAX(B7895 - E7895/Inputs!$B$5 - Inputs!$B$8, 0) * I7895, 0)</f>
        <v>0</v>
      </c>
      <c r="M7895" s="2">
        <f t="shared" si="1478"/>
        <v>0</v>
      </c>
      <c r="N7895" s="3" t="str">
        <f t="shared" si="1479"/>
        <v>Idle</v>
      </c>
      <c r="O7895" s="3" t="str">
        <f t="shared" si="1487"/>
        <v>Idle</v>
      </c>
      <c r="P7895" s="2">
        <f t="shared" si="1480"/>
        <v>0</v>
      </c>
      <c r="Q7895" s="2">
        <f t="shared" si="1481"/>
        <v>0</v>
      </c>
      <c r="R7895" s="2">
        <f t="shared" si="1482"/>
        <v>0</v>
      </c>
      <c r="S7895" s="2">
        <f t="shared" si="1483"/>
        <v>0</v>
      </c>
      <c r="T7895" s="2">
        <f t="shared" si="1484"/>
        <v>0</v>
      </c>
      <c r="U7895" s="2">
        <f>IF(O7895="Reg", R7895 * Inputs!$B$7, 0)</f>
        <v>0</v>
      </c>
      <c r="V7895" s="2">
        <f>MAX(F7895 + P7895*Inputs!$B$15 - (Q7895/Inputs!$B$16) - U7895, 0)</f>
        <v>0</v>
      </c>
    </row>
    <row r="7896" spans="1:22" x14ac:dyDescent="0.3">
      <c r="A7896" s="1">
        <v>46351.916666666657</v>
      </c>
      <c r="B7896" s="2">
        <v>57.432230711098462</v>
      </c>
      <c r="C7896" s="2">
        <v>13.92410043910888</v>
      </c>
      <c r="D7896" s="2">
        <f t="shared" si="1476"/>
        <v>41.911134089003411</v>
      </c>
      <c r="E7896" s="2">
        <f t="shared" si="1477"/>
        <v>25.192703518260739</v>
      </c>
      <c r="F7896" s="2">
        <f t="shared" si="1485"/>
        <v>0</v>
      </c>
      <c r="G7896" s="2">
        <f t="shared" si="1486"/>
        <v>340</v>
      </c>
      <c r="H7896" s="2">
        <f>MIN(Inputs!$B$2, (Inputs!$B$14 - F7896)/Inputs!$B$15)</f>
        <v>170</v>
      </c>
      <c r="I7896" s="2">
        <f>MAX(MIN(Inputs!$B$2, F7896*Inputs!$B$16, Inputs!$B$14*Inputs!$B$4 - G7896), 0)</f>
        <v>0</v>
      </c>
      <c r="J7896" s="2">
        <f>MAX(MIN(Inputs!$B$2, F7896*Inputs!$B$16, (Inputs!$B$14-F7896)/Inputs!$B$15)*Inputs!$B$9, 0)</f>
        <v>0</v>
      </c>
      <c r="K7896" s="2">
        <f>MAX(E7896*Inputs!$B$5 - B7896 - Inputs!$B$8, 0) * H7896</f>
        <v>0</v>
      </c>
      <c r="L7896" s="2">
        <f>IF(B7896 &gt;= D7896*Inputs!$B$10, MAX(B7896 - E7896/Inputs!$B$5 - Inputs!$B$8, 0) * I7896, 0)</f>
        <v>0</v>
      </c>
      <c r="M7896" s="2">
        <f t="shared" si="1478"/>
        <v>0</v>
      </c>
      <c r="N7896" s="3" t="str">
        <f t="shared" si="1479"/>
        <v>Idle</v>
      </c>
      <c r="O7896" s="3" t="str">
        <f t="shared" si="1487"/>
        <v>Idle</v>
      </c>
      <c r="P7896" s="2">
        <f t="shared" si="1480"/>
        <v>0</v>
      </c>
      <c r="Q7896" s="2">
        <f t="shared" si="1481"/>
        <v>0</v>
      </c>
      <c r="R7896" s="2">
        <f t="shared" si="1482"/>
        <v>0</v>
      </c>
      <c r="S7896" s="2">
        <f t="shared" si="1483"/>
        <v>0</v>
      </c>
      <c r="T7896" s="2">
        <f t="shared" si="1484"/>
        <v>0</v>
      </c>
      <c r="U7896" s="2">
        <f>IF(O7896="Reg", R7896 * Inputs!$B$7, 0)</f>
        <v>0</v>
      </c>
      <c r="V7896" s="2">
        <f>MAX(F7896 + P7896*Inputs!$B$15 - (Q7896/Inputs!$B$16) - U7896, 0)</f>
        <v>0</v>
      </c>
    </row>
    <row r="7897" spans="1:22" x14ac:dyDescent="0.3">
      <c r="A7897" s="1">
        <v>46351.958333333343</v>
      </c>
      <c r="B7897" s="2">
        <v>37.59189140758037</v>
      </c>
      <c r="C7897" s="2">
        <v>3.3657467999118329</v>
      </c>
      <c r="D7897" s="2">
        <f t="shared" si="1476"/>
        <v>41.911134089003411</v>
      </c>
      <c r="E7897" s="2">
        <f t="shared" si="1477"/>
        <v>15.620665066411</v>
      </c>
      <c r="F7897" s="2">
        <f t="shared" si="1485"/>
        <v>0</v>
      </c>
      <c r="G7897" s="2">
        <f t="shared" si="1486"/>
        <v>340</v>
      </c>
      <c r="H7897" s="2">
        <f>MIN(Inputs!$B$2, (Inputs!$B$14 - F7897)/Inputs!$B$15)</f>
        <v>170</v>
      </c>
      <c r="I7897" s="2">
        <f>MAX(MIN(Inputs!$B$2, F7897*Inputs!$B$16, Inputs!$B$14*Inputs!$B$4 - G7897), 0)</f>
        <v>0</v>
      </c>
      <c r="J7897" s="2">
        <f>MAX(MIN(Inputs!$B$2, F7897*Inputs!$B$16, (Inputs!$B$14-F7897)/Inputs!$B$15)*Inputs!$B$9, 0)</f>
        <v>0</v>
      </c>
      <c r="K7897" s="2">
        <f>MAX(E7897*Inputs!$B$5 - B7897 - Inputs!$B$8, 0) * H7897</f>
        <v>0</v>
      </c>
      <c r="L7897" s="2">
        <f>IF(B7897 &gt;= D7897*Inputs!$B$10, MAX(B7897 - E7897/Inputs!$B$5 - Inputs!$B$8, 0) * I7897, 0)</f>
        <v>0</v>
      </c>
      <c r="M7897" s="2">
        <f t="shared" si="1478"/>
        <v>0</v>
      </c>
      <c r="N7897" s="3" t="str">
        <f t="shared" si="1479"/>
        <v>Idle</v>
      </c>
      <c r="O7897" s="3" t="str">
        <f t="shared" si="1487"/>
        <v>Idle</v>
      </c>
      <c r="P7897" s="2">
        <f t="shared" si="1480"/>
        <v>0</v>
      </c>
      <c r="Q7897" s="2">
        <f t="shared" si="1481"/>
        <v>0</v>
      </c>
      <c r="R7897" s="2">
        <f t="shared" si="1482"/>
        <v>0</v>
      </c>
      <c r="S7897" s="2">
        <f t="shared" si="1483"/>
        <v>0</v>
      </c>
      <c r="T7897" s="2">
        <f t="shared" si="1484"/>
        <v>0</v>
      </c>
      <c r="U7897" s="2">
        <f>IF(O7897="Reg", R7897 * Inputs!$B$7, 0)</f>
        <v>0</v>
      </c>
      <c r="V7897" s="2">
        <f>MAX(F7897 + P7897*Inputs!$B$15 - (Q7897/Inputs!$B$16) - U7897, 0)</f>
        <v>0</v>
      </c>
    </row>
    <row r="7898" spans="1:22" x14ac:dyDescent="0.3">
      <c r="A7898" s="1">
        <v>46352</v>
      </c>
      <c r="B7898" s="2">
        <v>22.952274095074859</v>
      </c>
      <c r="C7898" s="2">
        <v>5.0082291711633298</v>
      </c>
      <c r="D7898" s="2">
        <f t="shared" si="1476"/>
        <v>43.083082941073577</v>
      </c>
      <c r="E7898" s="2">
        <f t="shared" si="1477"/>
        <v>9.3553498318142694</v>
      </c>
      <c r="F7898" s="2">
        <f t="shared" si="1485"/>
        <v>0</v>
      </c>
      <c r="G7898" s="2">
        <f t="shared" si="1486"/>
        <v>0</v>
      </c>
      <c r="H7898" s="2">
        <f>MIN(Inputs!$B$2, (Inputs!$B$14 - F7898)/Inputs!$B$15)</f>
        <v>170</v>
      </c>
      <c r="I7898" s="2">
        <f>MAX(MIN(Inputs!$B$2, F7898*Inputs!$B$16, Inputs!$B$14*Inputs!$B$4 - G7898), 0)</f>
        <v>0</v>
      </c>
      <c r="J7898" s="2">
        <f>MAX(MIN(Inputs!$B$2, F7898*Inputs!$B$16, (Inputs!$B$14-F7898)/Inputs!$B$15)*Inputs!$B$9, 0)</f>
        <v>0</v>
      </c>
      <c r="K7898" s="2">
        <f>MAX(E7898*Inputs!$B$5 - B7898 - Inputs!$B$8, 0) * H7898</f>
        <v>0</v>
      </c>
      <c r="L7898" s="2">
        <f>IF(B7898 &gt;= D7898*Inputs!$B$10, MAX(B7898 - E7898/Inputs!$B$5 - Inputs!$B$8, 0) * I7898, 0)</f>
        <v>0</v>
      </c>
      <c r="M7898" s="2">
        <f t="shared" si="1478"/>
        <v>0</v>
      </c>
      <c r="N7898" s="3" t="str">
        <f t="shared" si="1479"/>
        <v>Idle</v>
      </c>
      <c r="O7898" s="3" t="str">
        <f t="shared" si="1487"/>
        <v>Idle</v>
      </c>
      <c r="P7898" s="2">
        <f t="shared" si="1480"/>
        <v>0</v>
      </c>
      <c r="Q7898" s="2">
        <f t="shared" si="1481"/>
        <v>0</v>
      </c>
      <c r="R7898" s="2">
        <f t="shared" si="1482"/>
        <v>0</v>
      </c>
      <c r="S7898" s="2">
        <f t="shared" si="1483"/>
        <v>0</v>
      </c>
      <c r="T7898" s="2">
        <f t="shared" si="1484"/>
        <v>0</v>
      </c>
      <c r="U7898" s="2">
        <f>IF(O7898="Reg", R7898 * Inputs!$B$7, 0)</f>
        <v>0</v>
      </c>
      <c r="V7898" s="2">
        <f>MAX(F7898 + P7898*Inputs!$B$15 - (Q7898/Inputs!$B$16) - U7898, 0)</f>
        <v>0</v>
      </c>
    </row>
    <row r="7899" spans="1:22" x14ac:dyDescent="0.3">
      <c r="A7899" s="1">
        <v>46352.041666666657</v>
      </c>
      <c r="B7899" s="2">
        <v>20.175752863154369</v>
      </c>
      <c r="C7899" s="2">
        <v>13.28715084472465</v>
      </c>
      <c r="D7899" s="2">
        <f t="shared" si="1476"/>
        <v>43.083082941073577</v>
      </c>
      <c r="E7899" s="2">
        <f t="shared" si="1477"/>
        <v>5.5299708159684604</v>
      </c>
      <c r="F7899" s="2">
        <f t="shared" si="1485"/>
        <v>0</v>
      </c>
      <c r="G7899" s="2">
        <f t="shared" si="1486"/>
        <v>0</v>
      </c>
      <c r="H7899" s="2">
        <f>MIN(Inputs!$B$2, (Inputs!$B$14 - F7899)/Inputs!$B$15)</f>
        <v>170</v>
      </c>
      <c r="I7899" s="2">
        <f>MAX(MIN(Inputs!$B$2, F7899*Inputs!$B$16, Inputs!$B$14*Inputs!$B$4 - G7899), 0)</f>
        <v>0</v>
      </c>
      <c r="J7899" s="2">
        <f>MAX(MIN(Inputs!$B$2, F7899*Inputs!$B$16, (Inputs!$B$14-F7899)/Inputs!$B$15)*Inputs!$B$9, 0)</f>
        <v>0</v>
      </c>
      <c r="K7899" s="2">
        <f>MAX(E7899*Inputs!$B$5 - B7899 - Inputs!$B$8, 0) * H7899</f>
        <v>0</v>
      </c>
      <c r="L7899" s="2">
        <f>IF(B7899 &gt;= D7899*Inputs!$B$10, MAX(B7899 - E7899/Inputs!$B$5 - Inputs!$B$8, 0) * I7899, 0)</f>
        <v>0</v>
      </c>
      <c r="M7899" s="2">
        <f t="shared" si="1478"/>
        <v>0</v>
      </c>
      <c r="N7899" s="3" t="str">
        <f t="shared" si="1479"/>
        <v>Idle</v>
      </c>
      <c r="O7899" s="3" t="str">
        <f t="shared" si="1487"/>
        <v>Idle</v>
      </c>
      <c r="P7899" s="2">
        <f t="shared" si="1480"/>
        <v>0</v>
      </c>
      <c r="Q7899" s="2">
        <f t="shared" si="1481"/>
        <v>0</v>
      </c>
      <c r="R7899" s="2">
        <f t="shared" si="1482"/>
        <v>0</v>
      </c>
      <c r="S7899" s="2">
        <f t="shared" si="1483"/>
        <v>0</v>
      </c>
      <c r="T7899" s="2">
        <f t="shared" si="1484"/>
        <v>0</v>
      </c>
      <c r="U7899" s="2">
        <f>IF(O7899="Reg", R7899 * Inputs!$B$7, 0)</f>
        <v>0</v>
      </c>
      <c r="V7899" s="2">
        <f>MAX(F7899 + P7899*Inputs!$B$15 - (Q7899/Inputs!$B$16) - U7899, 0)</f>
        <v>0</v>
      </c>
    </row>
    <row r="7900" spans="1:22" x14ac:dyDescent="0.3">
      <c r="A7900" s="1">
        <v>46352.083333333343</v>
      </c>
      <c r="B7900" s="2">
        <v>13.00407203265639</v>
      </c>
      <c r="C7900" s="2">
        <v>3.1076031307730081</v>
      </c>
      <c r="D7900" s="2">
        <f t="shared" si="1476"/>
        <v>43.083082941073577</v>
      </c>
      <c r="E7900" s="2">
        <f t="shared" si="1477"/>
        <v>33.967904131624763</v>
      </c>
      <c r="F7900" s="2">
        <f t="shared" si="1485"/>
        <v>0</v>
      </c>
      <c r="G7900" s="2">
        <f t="shared" si="1486"/>
        <v>0</v>
      </c>
      <c r="H7900" s="2">
        <f>MIN(Inputs!$B$2, (Inputs!$B$14 - F7900)/Inputs!$B$15)</f>
        <v>170</v>
      </c>
      <c r="I7900" s="2">
        <f>MAX(MIN(Inputs!$B$2, F7900*Inputs!$B$16, Inputs!$B$14*Inputs!$B$4 - G7900), 0)</f>
        <v>0</v>
      </c>
      <c r="J7900" s="2">
        <f>MAX(MIN(Inputs!$B$2, F7900*Inputs!$B$16, (Inputs!$B$14-F7900)/Inputs!$B$15)*Inputs!$B$9, 0)</f>
        <v>0</v>
      </c>
      <c r="K7900" s="2">
        <f>MAX(E7900*Inputs!$B$5 - B7900 - Inputs!$B$8, 0) * H7900</f>
        <v>0</v>
      </c>
      <c r="L7900" s="2">
        <f>IF(B7900 &gt;= D7900*Inputs!$B$10, MAX(B7900 - E7900/Inputs!$B$5 - Inputs!$B$8, 0) * I7900, 0)</f>
        <v>0</v>
      </c>
      <c r="M7900" s="2">
        <f t="shared" si="1478"/>
        <v>0</v>
      </c>
      <c r="N7900" s="3" t="str">
        <f t="shared" si="1479"/>
        <v>Idle</v>
      </c>
      <c r="O7900" s="3" t="str">
        <f t="shared" si="1487"/>
        <v>Idle</v>
      </c>
      <c r="P7900" s="2">
        <f t="shared" si="1480"/>
        <v>0</v>
      </c>
      <c r="Q7900" s="2">
        <f t="shared" si="1481"/>
        <v>0</v>
      </c>
      <c r="R7900" s="2">
        <f t="shared" si="1482"/>
        <v>0</v>
      </c>
      <c r="S7900" s="2">
        <f t="shared" si="1483"/>
        <v>0</v>
      </c>
      <c r="T7900" s="2">
        <f t="shared" si="1484"/>
        <v>0</v>
      </c>
      <c r="U7900" s="2">
        <f>IF(O7900="Reg", R7900 * Inputs!$B$7, 0)</f>
        <v>0</v>
      </c>
      <c r="V7900" s="2">
        <f>MAX(F7900 + P7900*Inputs!$B$15 - (Q7900/Inputs!$B$16) - U7900, 0)</f>
        <v>0</v>
      </c>
    </row>
    <row r="7901" spans="1:22" x14ac:dyDescent="0.3">
      <c r="A7901" s="1">
        <v>46352.125</v>
      </c>
      <c r="B7901" s="2">
        <v>0</v>
      </c>
      <c r="C7901" s="2">
        <v>9.7848188571635415</v>
      </c>
      <c r="D7901" s="2">
        <f t="shared" si="1476"/>
        <v>43.083082941073577</v>
      </c>
      <c r="E7901" s="2">
        <f t="shared" si="1477"/>
        <v>31.800558792848701</v>
      </c>
      <c r="F7901" s="2">
        <f t="shared" si="1485"/>
        <v>0</v>
      </c>
      <c r="G7901" s="2">
        <f t="shared" si="1486"/>
        <v>0</v>
      </c>
      <c r="H7901" s="2">
        <f>MIN(Inputs!$B$2, (Inputs!$B$14 - F7901)/Inputs!$B$15)</f>
        <v>170</v>
      </c>
      <c r="I7901" s="2">
        <f>MAX(MIN(Inputs!$B$2, F7901*Inputs!$B$16, Inputs!$B$14*Inputs!$B$4 - G7901), 0)</f>
        <v>0</v>
      </c>
      <c r="J7901" s="2">
        <f>MAX(MIN(Inputs!$B$2, F7901*Inputs!$B$16, (Inputs!$B$14-F7901)/Inputs!$B$15)*Inputs!$B$9, 0)</f>
        <v>0</v>
      </c>
      <c r="K7901" s="2">
        <f>MAX(E7901*Inputs!$B$5 - B7901 - Inputs!$B$8, 0) * H7901</f>
        <v>1357.3635954101658</v>
      </c>
      <c r="L7901" s="2">
        <f>IF(B7901 &gt;= D7901*Inputs!$B$10, MAX(B7901 - E7901/Inputs!$B$5 - Inputs!$B$8, 0) * I7901, 0)</f>
        <v>0</v>
      </c>
      <c r="M7901" s="2">
        <f t="shared" si="1478"/>
        <v>0</v>
      </c>
      <c r="N7901" s="3" t="str">
        <f t="shared" si="1479"/>
        <v>Charge</v>
      </c>
      <c r="O7901" s="3" t="str">
        <f t="shared" si="1487"/>
        <v>Charge</v>
      </c>
      <c r="P7901" s="2">
        <f t="shared" si="1480"/>
        <v>170</v>
      </c>
      <c r="Q7901" s="2">
        <f t="shared" si="1481"/>
        <v>0</v>
      </c>
      <c r="R7901" s="2">
        <f t="shared" si="1482"/>
        <v>0</v>
      </c>
      <c r="S7901" s="2">
        <f t="shared" si="1483"/>
        <v>0</v>
      </c>
      <c r="T7901" s="2">
        <f t="shared" si="1484"/>
        <v>0</v>
      </c>
      <c r="U7901" s="2">
        <f>IF(O7901="Reg", R7901 * Inputs!$B$7, 0)</f>
        <v>0</v>
      </c>
      <c r="V7901" s="2">
        <f>MAX(F7901 + P7901*Inputs!$B$15 - (Q7901/Inputs!$B$16) - U7901, 0)</f>
        <v>170</v>
      </c>
    </row>
    <row r="7902" spans="1:22" x14ac:dyDescent="0.3">
      <c r="A7902" s="1">
        <v>46352.166666666657</v>
      </c>
      <c r="B7902" s="2">
        <v>0</v>
      </c>
      <c r="C7902" s="2">
        <v>4.5251904790623829</v>
      </c>
      <c r="D7902" s="2">
        <f t="shared" si="1476"/>
        <v>43.083082941073577</v>
      </c>
      <c r="E7902" s="2">
        <f t="shared" si="1477"/>
        <v>31.818512111576094</v>
      </c>
      <c r="F7902" s="2">
        <f t="shared" si="1485"/>
        <v>170</v>
      </c>
      <c r="G7902" s="2">
        <f t="shared" si="1486"/>
        <v>0</v>
      </c>
      <c r="H7902" s="2">
        <f>MIN(Inputs!$B$2, (Inputs!$B$14 - F7902)/Inputs!$B$15)</f>
        <v>170</v>
      </c>
      <c r="I7902" s="2">
        <f>MAX(MIN(Inputs!$B$2, F7902*Inputs!$B$16, Inputs!$B$14*Inputs!$B$4 - G7902), 0)</f>
        <v>170</v>
      </c>
      <c r="J7902" s="2">
        <f>MAX(MIN(Inputs!$B$2, F7902*Inputs!$B$16, (Inputs!$B$14-F7902)/Inputs!$B$15)*Inputs!$B$9, 0)</f>
        <v>136</v>
      </c>
      <c r="K7902" s="2">
        <f>MAX(E7902*Inputs!$B$5 - B7902 - Inputs!$B$8, 0) * H7902</f>
        <v>1360.0494118917836</v>
      </c>
      <c r="L7902" s="2">
        <f>IF(B7902 &gt;= D7902*Inputs!$B$10, MAX(B7902 - E7902/Inputs!$B$5 - Inputs!$B$8, 0) * I7902, 0)</f>
        <v>0</v>
      </c>
      <c r="M7902" s="2">
        <f t="shared" si="1478"/>
        <v>615.42590515248412</v>
      </c>
      <c r="N7902" s="3" t="str">
        <f t="shared" si="1479"/>
        <v>Charge</v>
      </c>
      <c r="O7902" s="3" t="str">
        <f t="shared" si="1487"/>
        <v>Charge</v>
      </c>
      <c r="P7902" s="2">
        <f t="shared" si="1480"/>
        <v>170</v>
      </c>
      <c r="Q7902" s="2">
        <f t="shared" si="1481"/>
        <v>0</v>
      </c>
      <c r="R7902" s="2">
        <f t="shared" si="1482"/>
        <v>0</v>
      </c>
      <c r="S7902" s="2">
        <f t="shared" si="1483"/>
        <v>0</v>
      </c>
      <c r="T7902" s="2">
        <f t="shared" si="1484"/>
        <v>0</v>
      </c>
      <c r="U7902" s="2">
        <f>IF(O7902="Reg", R7902 * Inputs!$B$7, 0)</f>
        <v>0</v>
      </c>
      <c r="V7902" s="2">
        <f>MAX(F7902 + P7902*Inputs!$B$15 - (Q7902/Inputs!$B$16) - U7902, 0)</f>
        <v>340</v>
      </c>
    </row>
    <row r="7903" spans="1:22" x14ac:dyDescent="0.3">
      <c r="A7903" s="1">
        <v>46352.208333333343</v>
      </c>
      <c r="B7903" s="2">
        <v>0</v>
      </c>
      <c r="C7903" s="2">
        <v>9.4180992399969927</v>
      </c>
      <c r="D7903" s="2">
        <f t="shared" si="1476"/>
        <v>43.083082941073577</v>
      </c>
      <c r="E7903" s="2">
        <f t="shared" si="1477"/>
        <v>34.228139061245763</v>
      </c>
      <c r="F7903" s="2">
        <f t="shared" si="1485"/>
        <v>340</v>
      </c>
      <c r="G7903" s="2">
        <f t="shared" si="1486"/>
        <v>0</v>
      </c>
      <c r="H7903" s="2">
        <f>MIN(Inputs!$B$2, (Inputs!$B$14 - F7903)/Inputs!$B$15)</f>
        <v>0</v>
      </c>
      <c r="I7903" s="2">
        <f>MAX(MIN(Inputs!$B$2, F7903*Inputs!$B$16, Inputs!$B$14*Inputs!$B$4 - G7903), 0)</f>
        <v>170</v>
      </c>
      <c r="J7903" s="2">
        <f>MAX(MIN(Inputs!$B$2, F7903*Inputs!$B$16, (Inputs!$B$14-F7903)/Inputs!$B$15)*Inputs!$B$9, 0)</f>
        <v>0</v>
      </c>
      <c r="K7903" s="2">
        <f>MAX(E7903*Inputs!$B$5 - B7903 - Inputs!$B$8, 0) * H7903</f>
        <v>0</v>
      </c>
      <c r="L7903" s="2">
        <f>IF(B7903 &gt;= D7903*Inputs!$B$10, MAX(B7903 - E7903/Inputs!$B$5 - Inputs!$B$8, 0) * I7903, 0)</f>
        <v>0</v>
      </c>
      <c r="M7903" s="2">
        <f t="shared" si="1478"/>
        <v>0</v>
      </c>
      <c r="N7903" s="3" t="str">
        <f t="shared" si="1479"/>
        <v>Idle</v>
      </c>
      <c r="O7903" s="3" t="str">
        <f t="shared" si="1487"/>
        <v>Idle</v>
      </c>
      <c r="P7903" s="2">
        <f t="shared" si="1480"/>
        <v>0</v>
      </c>
      <c r="Q7903" s="2">
        <f t="shared" si="1481"/>
        <v>0</v>
      </c>
      <c r="R7903" s="2">
        <f t="shared" si="1482"/>
        <v>0</v>
      </c>
      <c r="S7903" s="2">
        <f t="shared" si="1483"/>
        <v>0</v>
      </c>
      <c r="T7903" s="2">
        <f t="shared" si="1484"/>
        <v>0</v>
      </c>
      <c r="U7903" s="2">
        <f>IF(O7903="Reg", R7903 * Inputs!$B$7, 0)</f>
        <v>0</v>
      </c>
      <c r="V7903" s="2">
        <f>MAX(F7903 + P7903*Inputs!$B$15 - (Q7903/Inputs!$B$16) - U7903, 0)</f>
        <v>340</v>
      </c>
    </row>
    <row r="7904" spans="1:22" x14ac:dyDescent="0.3">
      <c r="A7904" s="1">
        <v>46352.25</v>
      </c>
      <c r="B7904" s="2">
        <v>0</v>
      </c>
      <c r="C7904" s="2">
        <v>7.0186418213855282</v>
      </c>
      <c r="D7904" s="2">
        <f t="shared" si="1476"/>
        <v>43.083082941073577</v>
      </c>
      <c r="E7904" s="2">
        <f t="shared" si="1477"/>
        <v>36.801761492176126</v>
      </c>
      <c r="F7904" s="2">
        <f t="shared" si="1485"/>
        <v>340</v>
      </c>
      <c r="G7904" s="2">
        <f t="shared" si="1486"/>
        <v>0</v>
      </c>
      <c r="H7904" s="2">
        <f>MIN(Inputs!$B$2, (Inputs!$B$14 - F7904)/Inputs!$B$15)</f>
        <v>0</v>
      </c>
      <c r="I7904" s="2">
        <f>MAX(MIN(Inputs!$B$2, F7904*Inputs!$B$16, Inputs!$B$14*Inputs!$B$4 - G7904), 0)</f>
        <v>170</v>
      </c>
      <c r="J7904" s="2">
        <f>MAX(MIN(Inputs!$B$2, F7904*Inputs!$B$16, (Inputs!$B$14-F7904)/Inputs!$B$15)*Inputs!$B$9, 0)</f>
        <v>0</v>
      </c>
      <c r="K7904" s="2">
        <f>MAX(E7904*Inputs!$B$5 - B7904 - Inputs!$B$8, 0) * H7904</f>
        <v>0</v>
      </c>
      <c r="L7904" s="2">
        <f>IF(B7904 &gt;= D7904*Inputs!$B$10, MAX(B7904 - E7904/Inputs!$B$5 - Inputs!$B$8, 0) * I7904, 0)</f>
        <v>0</v>
      </c>
      <c r="M7904" s="2">
        <f t="shared" si="1478"/>
        <v>0</v>
      </c>
      <c r="N7904" s="3" t="str">
        <f t="shared" si="1479"/>
        <v>Idle</v>
      </c>
      <c r="O7904" s="3" t="str">
        <f t="shared" si="1487"/>
        <v>Idle</v>
      </c>
      <c r="P7904" s="2">
        <f t="shared" si="1480"/>
        <v>0</v>
      </c>
      <c r="Q7904" s="2">
        <f t="shared" si="1481"/>
        <v>0</v>
      </c>
      <c r="R7904" s="2">
        <f t="shared" si="1482"/>
        <v>0</v>
      </c>
      <c r="S7904" s="2">
        <f t="shared" si="1483"/>
        <v>0</v>
      </c>
      <c r="T7904" s="2">
        <f t="shared" si="1484"/>
        <v>0</v>
      </c>
      <c r="U7904" s="2">
        <f>IF(O7904="Reg", R7904 * Inputs!$B$7, 0)</f>
        <v>0</v>
      </c>
      <c r="V7904" s="2">
        <f>MAX(F7904 + P7904*Inputs!$B$15 - (Q7904/Inputs!$B$16) - U7904, 0)</f>
        <v>340</v>
      </c>
    </row>
    <row r="7905" spans="1:22" x14ac:dyDescent="0.3">
      <c r="A7905" s="1">
        <v>46352.291666666657</v>
      </c>
      <c r="B7905" s="2">
        <v>190.8033527570922</v>
      </c>
      <c r="C7905" s="2">
        <v>17.287589001353101</v>
      </c>
      <c r="D7905" s="2">
        <f t="shared" si="1476"/>
        <v>43.083082941073577</v>
      </c>
      <c r="E7905" s="2">
        <f t="shared" si="1477"/>
        <v>41.860344162390099</v>
      </c>
      <c r="F7905" s="2">
        <f t="shared" si="1485"/>
        <v>340</v>
      </c>
      <c r="G7905" s="2">
        <f t="shared" si="1486"/>
        <v>0</v>
      </c>
      <c r="H7905" s="2">
        <f>MIN(Inputs!$B$2, (Inputs!$B$14 - F7905)/Inputs!$B$15)</f>
        <v>0</v>
      </c>
      <c r="I7905" s="2">
        <f>MAX(MIN(Inputs!$B$2, F7905*Inputs!$B$16, Inputs!$B$14*Inputs!$B$4 - G7905), 0)</f>
        <v>170</v>
      </c>
      <c r="J7905" s="2">
        <f>MAX(MIN(Inputs!$B$2, F7905*Inputs!$B$16, (Inputs!$B$14-F7905)/Inputs!$B$15)*Inputs!$B$9, 0)</f>
        <v>0</v>
      </c>
      <c r="K7905" s="2">
        <f>MAX(E7905*Inputs!$B$5 - B7905 - Inputs!$B$8, 0) * H7905</f>
        <v>0</v>
      </c>
      <c r="L7905" s="2">
        <f>IF(B7905 &gt;= D7905*Inputs!$B$10, MAX(B7905 - E7905/Inputs!$B$5 - Inputs!$B$8, 0) * I7905, 0)</f>
        <v>20949.912573698493</v>
      </c>
      <c r="M7905" s="2">
        <f t="shared" si="1478"/>
        <v>0</v>
      </c>
      <c r="N7905" s="3" t="str">
        <f t="shared" si="1479"/>
        <v>Discharge</v>
      </c>
      <c r="O7905" s="3" t="str">
        <f t="shared" si="1487"/>
        <v>Discharge</v>
      </c>
      <c r="P7905" s="2">
        <f t="shared" si="1480"/>
        <v>0</v>
      </c>
      <c r="Q7905" s="2">
        <f t="shared" si="1481"/>
        <v>170</v>
      </c>
      <c r="R7905" s="2">
        <f t="shared" si="1482"/>
        <v>0</v>
      </c>
      <c r="S7905" s="2">
        <f t="shared" si="1483"/>
        <v>32436.569968705673</v>
      </c>
      <c r="T7905" s="2">
        <f t="shared" si="1484"/>
        <v>0</v>
      </c>
      <c r="U7905" s="2">
        <f>IF(O7905="Reg", R7905 * Inputs!$B$7, 0)</f>
        <v>0</v>
      </c>
      <c r="V7905" s="2">
        <f>MAX(F7905 + P7905*Inputs!$B$15 - (Q7905/Inputs!$B$16) - U7905, 0)</f>
        <v>170</v>
      </c>
    </row>
    <row r="7906" spans="1:22" x14ac:dyDescent="0.3">
      <c r="A7906" s="1">
        <v>46352.333333333343</v>
      </c>
      <c r="B7906" s="2">
        <v>0</v>
      </c>
      <c r="C7906" s="2">
        <v>7.5511595296154912</v>
      </c>
      <c r="D7906" s="2">
        <f t="shared" si="1476"/>
        <v>43.083082941073577</v>
      </c>
      <c r="E7906" s="2">
        <f t="shared" si="1477"/>
        <v>32.194550696836266</v>
      </c>
      <c r="F7906" s="2">
        <f t="shared" si="1485"/>
        <v>170</v>
      </c>
      <c r="G7906" s="2">
        <f t="shared" si="1486"/>
        <v>170</v>
      </c>
      <c r="H7906" s="2">
        <f>MIN(Inputs!$B$2, (Inputs!$B$14 - F7906)/Inputs!$B$15)</f>
        <v>170</v>
      </c>
      <c r="I7906" s="2">
        <f>MAX(MIN(Inputs!$B$2, F7906*Inputs!$B$16, Inputs!$B$14*Inputs!$B$4 - G7906), 0)</f>
        <v>170</v>
      </c>
      <c r="J7906" s="2">
        <f>MAX(MIN(Inputs!$B$2, F7906*Inputs!$B$16, (Inputs!$B$14-F7906)/Inputs!$B$15)*Inputs!$B$9, 0)</f>
        <v>136</v>
      </c>
      <c r="K7906" s="2">
        <f>MAX(E7906*Inputs!$B$5 - B7906 - Inputs!$B$8, 0) * H7906</f>
        <v>1416.3047842467051</v>
      </c>
      <c r="L7906" s="2">
        <f>IF(B7906 &gt;= D7906*Inputs!$B$10, MAX(B7906 - E7906/Inputs!$B$5 - Inputs!$B$8, 0) * I7906, 0)</f>
        <v>0</v>
      </c>
      <c r="M7906" s="2">
        <f t="shared" si="1478"/>
        <v>1026.9576960277068</v>
      </c>
      <c r="N7906" s="3" t="str">
        <f t="shared" si="1479"/>
        <v>Charge</v>
      </c>
      <c r="O7906" s="3" t="str">
        <f t="shared" si="1487"/>
        <v>Discharge</v>
      </c>
      <c r="P7906" s="2">
        <f t="shared" si="1480"/>
        <v>0</v>
      </c>
      <c r="Q7906" s="2">
        <f t="shared" si="1481"/>
        <v>170</v>
      </c>
      <c r="R7906" s="2">
        <f t="shared" si="1482"/>
        <v>0</v>
      </c>
      <c r="S7906" s="2">
        <f t="shared" si="1483"/>
        <v>0</v>
      </c>
      <c r="T7906" s="2">
        <f t="shared" si="1484"/>
        <v>0</v>
      </c>
      <c r="U7906" s="2">
        <f>IF(O7906="Reg", R7906 * Inputs!$B$7, 0)</f>
        <v>0</v>
      </c>
      <c r="V7906" s="2">
        <f>MAX(F7906 + P7906*Inputs!$B$15 - (Q7906/Inputs!$B$16) - U7906, 0)</f>
        <v>0</v>
      </c>
    </row>
    <row r="7907" spans="1:22" x14ac:dyDescent="0.3">
      <c r="A7907" s="1">
        <v>46352.375</v>
      </c>
      <c r="B7907" s="2">
        <v>0.1077199123643542</v>
      </c>
      <c r="C7907" s="2">
        <v>6.0616634492968409</v>
      </c>
      <c r="D7907" s="2">
        <f t="shared" si="1476"/>
        <v>43.083082941073577</v>
      </c>
      <c r="E7907" s="2">
        <f t="shared" si="1477"/>
        <v>40.960618618787308</v>
      </c>
      <c r="F7907" s="2">
        <f t="shared" si="1485"/>
        <v>0</v>
      </c>
      <c r="G7907" s="2">
        <f t="shared" si="1486"/>
        <v>340</v>
      </c>
      <c r="H7907" s="2">
        <f>MIN(Inputs!$B$2, (Inputs!$B$14 - F7907)/Inputs!$B$15)</f>
        <v>170</v>
      </c>
      <c r="I7907" s="2">
        <f>MAX(MIN(Inputs!$B$2, F7907*Inputs!$B$16, Inputs!$B$14*Inputs!$B$4 - G7907), 0)</f>
        <v>0</v>
      </c>
      <c r="J7907" s="2">
        <f>MAX(MIN(Inputs!$B$2, F7907*Inputs!$B$16, (Inputs!$B$14-F7907)/Inputs!$B$15)*Inputs!$B$9, 0)</f>
        <v>0</v>
      </c>
      <c r="K7907" s="2">
        <f>MAX(E7907*Inputs!$B$5 - B7907 - Inputs!$B$8, 0) * H7907</f>
        <v>2709.3961602686418</v>
      </c>
      <c r="L7907" s="2">
        <f>IF(B7907 &gt;= D7907*Inputs!$B$10, MAX(B7907 - E7907/Inputs!$B$5 - Inputs!$B$8, 0) * I7907, 0)</f>
        <v>0</v>
      </c>
      <c r="M7907" s="2">
        <f t="shared" si="1478"/>
        <v>0</v>
      </c>
      <c r="N7907" s="3" t="str">
        <f t="shared" si="1479"/>
        <v>Charge</v>
      </c>
      <c r="O7907" s="3" t="str">
        <f t="shared" si="1487"/>
        <v>Charge</v>
      </c>
      <c r="P7907" s="2">
        <f t="shared" si="1480"/>
        <v>170</v>
      </c>
      <c r="Q7907" s="2">
        <f t="shared" si="1481"/>
        <v>0</v>
      </c>
      <c r="R7907" s="2">
        <f t="shared" si="1482"/>
        <v>0</v>
      </c>
      <c r="S7907" s="2">
        <f t="shared" si="1483"/>
        <v>-18.312385101940215</v>
      </c>
      <c r="T7907" s="2">
        <f t="shared" si="1484"/>
        <v>0</v>
      </c>
      <c r="U7907" s="2">
        <f>IF(O7907="Reg", R7907 * Inputs!$B$7, 0)</f>
        <v>0</v>
      </c>
      <c r="V7907" s="2">
        <f>MAX(F7907 + P7907*Inputs!$B$15 - (Q7907/Inputs!$B$16) - U7907, 0)</f>
        <v>170</v>
      </c>
    </row>
    <row r="7908" spans="1:22" x14ac:dyDescent="0.3">
      <c r="A7908" s="1">
        <v>46352.416666666657</v>
      </c>
      <c r="B7908" s="2">
        <v>14.45776169801802</v>
      </c>
      <c r="C7908" s="2">
        <v>2.047208524672818</v>
      </c>
      <c r="D7908" s="2">
        <f t="shared" si="1476"/>
        <v>43.083082941073577</v>
      </c>
      <c r="E7908" s="2">
        <f t="shared" si="1477"/>
        <v>50.414292289894597</v>
      </c>
      <c r="F7908" s="2">
        <f t="shared" si="1485"/>
        <v>170</v>
      </c>
      <c r="G7908" s="2">
        <f t="shared" si="1486"/>
        <v>340</v>
      </c>
      <c r="H7908" s="2">
        <f>MIN(Inputs!$B$2, (Inputs!$B$14 - F7908)/Inputs!$B$15)</f>
        <v>170</v>
      </c>
      <c r="I7908" s="2">
        <f>MAX(MIN(Inputs!$B$2, F7908*Inputs!$B$16, Inputs!$B$14*Inputs!$B$4 - G7908), 0)</f>
        <v>0</v>
      </c>
      <c r="J7908" s="2">
        <f>MAX(MIN(Inputs!$B$2, F7908*Inputs!$B$16, (Inputs!$B$14-F7908)/Inputs!$B$15)*Inputs!$B$9, 0)</f>
        <v>136</v>
      </c>
      <c r="K7908" s="2">
        <f>MAX(E7908*Inputs!$B$5 - B7908 - Inputs!$B$8, 0) * H7908</f>
        <v>1684.1586379051687</v>
      </c>
      <c r="L7908" s="2">
        <f>IF(B7908 &gt;= D7908*Inputs!$B$10, MAX(B7908 - E7908/Inputs!$B$5 - Inputs!$B$8, 0) * I7908, 0)</f>
        <v>0</v>
      </c>
      <c r="M7908" s="2">
        <f t="shared" si="1478"/>
        <v>278.42035935550325</v>
      </c>
      <c r="N7908" s="3" t="str">
        <f t="shared" si="1479"/>
        <v>Charge</v>
      </c>
      <c r="O7908" s="3" t="str">
        <f t="shared" si="1487"/>
        <v>Charge</v>
      </c>
      <c r="P7908" s="2">
        <f t="shared" si="1480"/>
        <v>170</v>
      </c>
      <c r="Q7908" s="2">
        <f t="shared" si="1481"/>
        <v>0</v>
      </c>
      <c r="R7908" s="2">
        <f t="shared" si="1482"/>
        <v>0</v>
      </c>
      <c r="S7908" s="2">
        <f t="shared" si="1483"/>
        <v>-2457.8194886630636</v>
      </c>
      <c r="T7908" s="2">
        <f t="shared" si="1484"/>
        <v>0</v>
      </c>
      <c r="U7908" s="2">
        <f>IF(O7908="Reg", R7908 * Inputs!$B$7, 0)</f>
        <v>0</v>
      </c>
      <c r="V7908" s="2">
        <f>MAX(F7908 + P7908*Inputs!$B$15 - (Q7908/Inputs!$B$16) - U7908, 0)</f>
        <v>340</v>
      </c>
    </row>
    <row r="7909" spans="1:22" x14ac:dyDescent="0.3">
      <c r="A7909" s="1">
        <v>46352.458333333343</v>
      </c>
      <c r="B7909" s="2">
        <v>15.44173458558217</v>
      </c>
      <c r="C7909" s="2">
        <v>27.805368280539732</v>
      </c>
      <c r="D7909" s="2">
        <f t="shared" si="1476"/>
        <v>43.083082941073577</v>
      </c>
      <c r="E7909" s="2">
        <f t="shared" si="1477"/>
        <v>58.476003984225351</v>
      </c>
      <c r="F7909" s="2">
        <f t="shared" si="1485"/>
        <v>340</v>
      </c>
      <c r="G7909" s="2">
        <f t="shared" si="1486"/>
        <v>340</v>
      </c>
      <c r="H7909" s="2">
        <f>MIN(Inputs!$B$2, (Inputs!$B$14 - F7909)/Inputs!$B$15)</f>
        <v>0</v>
      </c>
      <c r="I7909" s="2">
        <f>MAX(MIN(Inputs!$B$2, F7909*Inputs!$B$16, Inputs!$B$14*Inputs!$B$4 - G7909), 0)</f>
        <v>0</v>
      </c>
      <c r="J7909" s="2">
        <f>MAX(MIN(Inputs!$B$2, F7909*Inputs!$B$16, (Inputs!$B$14-F7909)/Inputs!$B$15)*Inputs!$B$9, 0)</f>
        <v>0</v>
      </c>
      <c r="K7909" s="2">
        <f>MAX(E7909*Inputs!$B$5 - B7909 - Inputs!$B$8, 0) * H7909</f>
        <v>0</v>
      </c>
      <c r="L7909" s="2">
        <f>IF(B7909 &gt;= D7909*Inputs!$B$10, MAX(B7909 - E7909/Inputs!$B$5 - Inputs!$B$8, 0) * I7909, 0)</f>
        <v>0</v>
      </c>
      <c r="M7909" s="2">
        <f t="shared" si="1478"/>
        <v>0</v>
      </c>
      <c r="N7909" s="3" t="str">
        <f t="shared" si="1479"/>
        <v>Idle</v>
      </c>
      <c r="O7909" s="3" t="str">
        <f t="shared" si="1487"/>
        <v>Idle</v>
      </c>
      <c r="P7909" s="2">
        <f t="shared" si="1480"/>
        <v>0</v>
      </c>
      <c r="Q7909" s="2">
        <f t="shared" si="1481"/>
        <v>0</v>
      </c>
      <c r="R7909" s="2">
        <f t="shared" si="1482"/>
        <v>0</v>
      </c>
      <c r="S7909" s="2">
        <f t="shared" si="1483"/>
        <v>0</v>
      </c>
      <c r="T7909" s="2">
        <f t="shared" si="1484"/>
        <v>0</v>
      </c>
      <c r="U7909" s="2">
        <f>IF(O7909="Reg", R7909 * Inputs!$B$7, 0)</f>
        <v>0</v>
      </c>
      <c r="V7909" s="2">
        <f>MAX(F7909 + P7909*Inputs!$B$15 - (Q7909/Inputs!$B$16) - U7909, 0)</f>
        <v>340</v>
      </c>
    </row>
    <row r="7910" spans="1:22" x14ac:dyDescent="0.3">
      <c r="A7910" s="1">
        <v>46352.5</v>
      </c>
      <c r="B7910" s="2">
        <v>30.351496021283861</v>
      </c>
      <c r="C7910" s="2">
        <v>4.9754550832531717</v>
      </c>
      <c r="D7910" s="2">
        <f t="shared" si="1476"/>
        <v>43.083082941073577</v>
      </c>
      <c r="E7910" s="2">
        <f t="shared" si="1477"/>
        <v>67.932752224921103</v>
      </c>
      <c r="F7910" s="2">
        <f t="shared" si="1485"/>
        <v>340</v>
      </c>
      <c r="G7910" s="2">
        <f t="shared" si="1486"/>
        <v>340</v>
      </c>
      <c r="H7910" s="2">
        <f>MIN(Inputs!$B$2, (Inputs!$B$14 - F7910)/Inputs!$B$15)</f>
        <v>0</v>
      </c>
      <c r="I7910" s="2">
        <f>MAX(MIN(Inputs!$B$2, F7910*Inputs!$B$16, Inputs!$B$14*Inputs!$B$4 - G7910), 0)</f>
        <v>0</v>
      </c>
      <c r="J7910" s="2">
        <f>MAX(MIN(Inputs!$B$2, F7910*Inputs!$B$16, (Inputs!$B$14-F7910)/Inputs!$B$15)*Inputs!$B$9, 0)</f>
        <v>0</v>
      </c>
      <c r="K7910" s="2">
        <f>MAX(E7910*Inputs!$B$5 - B7910 - Inputs!$B$8, 0) * H7910</f>
        <v>0</v>
      </c>
      <c r="L7910" s="2">
        <f>IF(B7910 &gt;= D7910*Inputs!$B$10, MAX(B7910 - E7910/Inputs!$B$5 - Inputs!$B$8, 0) * I7910, 0)</f>
        <v>0</v>
      </c>
      <c r="M7910" s="2">
        <f t="shared" si="1478"/>
        <v>0</v>
      </c>
      <c r="N7910" s="3" t="str">
        <f t="shared" si="1479"/>
        <v>Idle</v>
      </c>
      <c r="O7910" s="3" t="str">
        <f t="shared" si="1487"/>
        <v>Idle</v>
      </c>
      <c r="P7910" s="2">
        <f t="shared" si="1480"/>
        <v>0</v>
      </c>
      <c r="Q7910" s="2">
        <f t="shared" si="1481"/>
        <v>0</v>
      </c>
      <c r="R7910" s="2">
        <f t="shared" si="1482"/>
        <v>0</v>
      </c>
      <c r="S7910" s="2">
        <f t="shared" si="1483"/>
        <v>0</v>
      </c>
      <c r="T7910" s="2">
        <f t="shared" si="1484"/>
        <v>0</v>
      </c>
      <c r="U7910" s="2">
        <f>IF(O7910="Reg", R7910 * Inputs!$B$7, 0)</f>
        <v>0</v>
      </c>
      <c r="V7910" s="2">
        <f>MAX(F7910 + P7910*Inputs!$B$15 - (Q7910/Inputs!$B$16) - U7910, 0)</f>
        <v>340</v>
      </c>
    </row>
    <row r="7911" spans="1:22" x14ac:dyDescent="0.3">
      <c r="A7911" s="1">
        <v>46352.541666666657</v>
      </c>
      <c r="B7911" s="2">
        <v>132.8085919637692</v>
      </c>
      <c r="C7911" s="2">
        <v>15.46910087919246</v>
      </c>
      <c r="D7911" s="2">
        <f t="shared" si="1476"/>
        <v>43.083082941073577</v>
      </c>
      <c r="E7911" s="2">
        <f t="shared" si="1477"/>
        <v>74.784784699182282</v>
      </c>
      <c r="F7911" s="2">
        <f t="shared" si="1485"/>
        <v>340</v>
      </c>
      <c r="G7911" s="2">
        <f t="shared" si="1486"/>
        <v>340</v>
      </c>
      <c r="H7911" s="2">
        <f>MIN(Inputs!$B$2, (Inputs!$B$14 - F7911)/Inputs!$B$15)</f>
        <v>0</v>
      </c>
      <c r="I7911" s="2">
        <f>MAX(MIN(Inputs!$B$2, F7911*Inputs!$B$16, Inputs!$B$14*Inputs!$B$4 - G7911), 0)</f>
        <v>0</v>
      </c>
      <c r="J7911" s="2">
        <f>MAX(MIN(Inputs!$B$2, F7911*Inputs!$B$16, (Inputs!$B$14-F7911)/Inputs!$B$15)*Inputs!$B$9, 0)</f>
        <v>0</v>
      </c>
      <c r="K7911" s="2">
        <f>MAX(E7911*Inputs!$B$5 - B7911 - Inputs!$B$8, 0) * H7911</f>
        <v>0</v>
      </c>
      <c r="L7911" s="2">
        <f>IF(B7911 &gt;= D7911*Inputs!$B$10, MAX(B7911 - E7911/Inputs!$B$5 - Inputs!$B$8, 0) * I7911, 0)</f>
        <v>0</v>
      </c>
      <c r="M7911" s="2">
        <f t="shared" si="1478"/>
        <v>0</v>
      </c>
      <c r="N7911" s="3" t="str">
        <f t="shared" si="1479"/>
        <v>Idle</v>
      </c>
      <c r="O7911" s="3" t="str">
        <f t="shared" si="1487"/>
        <v>Idle</v>
      </c>
      <c r="P7911" s="2">
        <f t="shared" si="1480"/>
        <v>0</v>
      </c>
      <c r="Q7911" s="2">
        <f t="shared" si="1481"/>
        <v>0</v>
      </c>
      <c r="R7911" s="2">
        <f t="shared" si="1482"/>
        <v>0</v>
      </c>
      <c r="S7911" s="2">
        <f t="shared" si="1483"/>
        <v>0</v>
      </c>
      <c r="T7911" s="2">
        <f t="shared" si="1484"/>
        <v>0</v>
      </c>
      <c r="U7911" s="2">
        <f>IF(O7911="Reg", R7911 * Inputs!$B$7, 0)</f>
        <v>0</v>
      </c>
      <c r="V7911" s="2">
        <f>MAX(F7911 + P7911*Inputs!$B$15 - (Q7911/Inputs!$B$16) - U7911, 0)</f>
        <v>340</v>
      </c>
    </row>
    <row r="7912" spans="1:22" x14ac:dyDescent="0.3">
      <c r="A7912" s="1">
        <v>46352.583333333343</v>
      </c>
      <c r="B7912" s="2">
        <v>52.596407531706227</v>
      </c>
      <c r="C7912" s="2">
        <v>22.672253573390591</v>
      </c>
      <c r="D7912" s="2">
        <f t="shared" si="1476"/>
        <v>43.083082941073577</v>
      </c>
      <c r="E7912" s="2">
        <f t="shared" si="1477"/>
        <v>64.921567216537895</v>
      </c>
      <c r="F7912" s="2">
        <f t="shared" si="1485"/>
        <v>340</v>
      </c>
      <c r="G7912" s="2">
        <f t="shared" si="1486"/>
        <v>340</v>
      </c>
      <c r="H7912" s="2">
        <f>MIN(Inputs!$B$2, (Inputs!$B$14 - F7912)/Inputs!$B$15)</f>
        <v>0</v>
      </c>
      <c r="I7912" s="2">
        <f>MAX(MIN(Inputs!$B$2, F7912*Inputs!$B$16, Inputs!$B$14*Inputs!$B$4 - G7912), 0)</f>
        <v>0</v>
      </c>
      <c r="J7912" s="2">
        <f>MAX(MIN(Inputs!$B$2, F7912*Inputs!$B$16, (Inputs!$B$14-F7912)/Inputs!$B$15)*Inputs!$B$9, 0)</f>
        <v>0</v>
      </c>
      <c r="K7912" s="2">
        <f>MAX(E7912*Inputs!$B$5 - B7912 - Inputs!$B$8, 0) * H7912</f>
        <v>0</v>
      </c>
      <c r="L7912" s="2">
        <f>IF(B7912 &gt;= D7912*Inputs!$B$10, MAX(B7912 - E7912/Inputs!$B$5 - Inputs!$B$8, 0) * I7912, 0)</f>
        <v>0</v>
      </c>
      <c r="M7912" s="2">
        <f t="shared" si="1478"/>
        <v>0</v>
      </c>
      <c r="N7912" s="3" t="str">
        <f t="shared" si="1479"/>
        <v>Idle</v>
      </c>
      <c r="O7912" s="3" t="str">
        <f t="shared" si="1487"/>
        <v>Idle</v>
      </c>
      <c r="P7912" s="2">
        <f t="shared" si="1480"/>
        <v>0</v>
      </c>
      <c r="Q7912" s="2">
        <f t="shared" si="1481"/>
        <v>0</v>
      </c>
      <c r="R7912" s="2">
        <f t="shared" si="1482"/>
        <v>0</v>
      </c>
      <c r="S7912" s="2">
        <f t="shared" si="1483"/>
        <v>0</v>
      </c>
      <c r="T7912" s="2">
        <f t="shared" si="1484"/>
        <v>0</v>
      </c>
      <c r="U7912" s="2">
        <f>IF(O7912="Reg", R7912 * Inputs!$B$7, 0)</f>
        <v>0</v>
      </c>
      <c r="V7912" s="2">
        <f>MAX(F7912 + P7912*Inputs!$B$15 - (Q7912/Inputs!$B$16) - U7912, 0)</f>
        <v>340</v>
      </c>
    </row>
    <row r="7913" spans="1:22" x14ac:dyDescent="0.3">
      <c r="A7913" s="1">
        <v>46352.625</v>
      </c>
      <c r="B7913" s="2">
        <v>56.829761939008073</v>
      </c>
      <c r="C7913" s="2">
        <v>2.7205484258245418</v>
      </c>
      <c r="D7913" s="2">
        <f t="shared" si="1476"/>
        <v>43.083082941073577</v>
      </c>
      <c r="E7913" s="2">
        <f t="shared" si="1477"/>
        <v>66.677814595020919</v>
      </c>
      <c r="F7913" s="2">
        <f t="shared" si="1485"/>
        <v>340</v>
      </c>
      <c r="G7913" s="2">
        <f t="shared" si="1486"/>
        <v>340</v>
      </c>
      <c r="H7913" s="2">
        <f>MIN(Inputs!$B$2, (Inputs!$B$14 - F7913)/Inputs!$B$15)</f>
        <v>0</v>
      </c>
      <c r="I7913" s="2">
        <f>MAX(MIN(Inputs!$B$2, F7913*Inputs!$B$16, Inputs!$B$14*Inputs!$B$4 - G7913), 0)</f>
        <v>0</v>
      </c>
      <c r="J7913" s="2">
        <f>MAX(MIN(Inputs!$B$2, F7913*Inputs!$B$16, (Inputs!$B$14-F7913)/Inputs!$B$15)*Inputs!$B$9, 0)</f>
        <v>0</v>
      </c>
      <c r="K7913" s="2">
        <f>MAX(E7913*Inputs!$B$5 - B7913 - Inputs!$B$8, 0) * H7913</f>
        <v>0</v>
      </c>
      <c r="L7913" s="2">
        <f>IF(B7913 &gt;= D7913*Inputs!$B$10, MAX(B7913 - E7913/Inputs!$B$5 - Inputs!$B$8, 0) * I7913, 0)</f>
        <v>0</v>
      </c>
      <c r="M7913" s="2">
        <f t="shared" si="1478"/>
        <v>0</v>
      </c>
      <c r="N7913" s="3" t="str">
        <f t="shared" si="1479"/>
        <v>Idle</v>
      </c>
      <c r="O7913" s="3" t="str">
        <f t="shared" si="1487"/>
        <v>Idle</v>
      </c>
      <c r="P7913" s="2">
        <f t="shared" si="1480"/>
        <v>0</v>
      </c>
      <c r="Q7913" s="2">
        <f t="shared" si="1481"/>
        <v>0</v>
      </c>
      <c r="R7913" s="2">
        <f t="shared" si="1482"/>
        <v>0</v>
      </c>
      <c r="S7913" s="2">
        <f t="shared" si="1483"/>
        <v>0</v>
      </c>
      <c r="T7913" s="2">
        <f t="shared" si="1484"/>
        <v>0</v>
      </c>
      <c r="U7913" s="2">
        <f>IF(O7913="Reg", R7913 * Inputs!$B$7, 0)</f>
        <v>0</v>
      </c>
      <c r="V7913" s="2">
        <f>MAX(F7913 + P7913*Inputs!$B$15 - (Q7913/Inputs!$B$16) - U7913, 0)</f>
        <v>340</v>
      </c>
    </row>
    <row r="7914" spans="1:22" x14ac:dyDescent="0.3">
      <c r="A7914" s="1">
        <v>46352.666666666657</v>
      </c>
      <c r="B7914" s="2">
        <v>62.828031864002597</v>
      </c>
      <c r="C7914" s="2">
        <v>12.710643691827849</v>
      </c>
      <c r="D7914" s="2">
        <f t="shared" si="1476"/>
        <v>43.083082941073577</v>
      </c>
      <c r="E7914" s="2">
        <f t="shared" si="1477"/>
        <v>66.200822596697392</v>
      </c>
      <c r="F7914" s="2">
        <f t="shared" si="1485"/>
        <v>340</v>
      </c>
      <c r="G7914" s="2">
        <f t="shared" si="1486"/>
        <v>340</v>
      </c>
      <c r="H7914" s="2">
        <f>MIN(Inputs!$B$2, (Inputs!$B$14 - F7914)/Inputs!$B$15)</f>
        <v>0</v>
      </c>
      <c r="I7914" s="2">
        <f>MAX(MIN(Inputs!$B$2, F7914*Inputs!$B$16, Inputs!$B$14*Inputs!$B$4 - G7914), 0)</f>
        <v>0</v>
      </c>
      <c r="J7914" s="2">
        <f>MAX(MIN(Inputs!$B$2, F7914*Inputs!$B$16, (Inputs!$B$14-F7914)/Inputs!$B$15)*Inputs!$B$9, 0)</f>
        <v>0</v>
      </c>
      <c r="K7914" s="2">
        <f>MAX(E7914*Inputs!$B$5 - B7914 - Inputs!$B$8, 0) * H7914</f>
        <v>0</v>
      </c>
      <c r="L7914" s="2">
        <f>IF(B7914 &gt;= D7914*Inputs!$B$10, MAX(B7914 - E7914/Inputs!$B$5 - Inputs!$B$8, 0) * I7914, 0)</f>
        <v>0</v>
      </c>
      <c r="M7914" s="2">
        <f t="shared" si="1478"/>
        <v>0</v>
      </c>
      <c r="N7914" s="3" t="str">
        <f t="shared" si="1479"/>
        <v>Idle</v>
      </c>
      <c r="O7914" s="3" t="str">
        <f t="shared" si="1487"/>
        <v>Idle</v>
      </c>
      <c r="P7914" s="2">
        <f t="shared" si="1480"/>
        <v>0</v>
      </c>
      <c r="Q7914" s="2">
        <f t="shared" si="1481"/>
        <v>0</v>
      </c>
      <c r="R7914" s="2">
        <f t="shared" si="1482"/>
        <v>0</v>
      </c>
      <c r="S7914" s="2">
        <f t="shared" si="1483"/>
        <v>0</v>
      </c>
      <c r="T7914" s="2">
        <f t="shared" si="1484"/>
        <v>0</v>
      </c>
      <c r="U7914" s="2">
        <f>IF(O7914="Reg", R7914 * Inputs!$B$7, 0)</f>
        <v>0</v>
      </c>
      <c r="V7914" s="2">
        <f>MAX(F7914 + P7914*Inputs!$B$15 - (Q7914/Inputs!$B$16) - U7914, 0)</f>
        <v>340</v>
      </c>
    </row>
    <row r="7915" spans="1:22" x14ac:dyDescent="0.3">
      <c r="A7915" s="1">
        <v>46352.708333333343</v>
      </c>
      <c r="B7915" s="2">
        <v>72.182224029756711</v>
      </c>
      <c r="C7915" s="2">
        <v>16.521919870888279</v>
      </c>
      <c r="D7915" s="2">
        <f t="shared" si="1476"/>
        <v>43.083082941073577</v>
      </c>
      <c r="E7915" s="2">
        <f t="shared" si="1477"/>
        <v>64.20667088209261</v>
      </c>
      <c r="F7915" s="2">
        <f t="shared" si="1485"/>
        <v>340</v>
      </c>
      <c r="G7915" s="2">
        <f t="shared" si="1486"/>
        <v>340</v>
      </c>
      <c r="H7915" s="2">
        <f>MIN(Inputs!$B$2, (Inputs!$B$14 - F7915)/Inputs!$B$15)</f>
        <v>0</v>
      </c>
      <c r="I7915" s="2">
        <f>MAX(MIN(Inputs!$B$2, F7915*Inputs!$B$16, Inputs!$B$14*Inputs!$B$4 - G7915), 0)</f>
        <v>0</v>
      </c>
      <c r="J7915" s="2">
        <f>MAX(MIN(Inputs!$B$2, F7915*Inputs!$B$16, (Inputs!$B$14-F7915)/Inputs!$B$15)*Inputs!$B$9, 0)</f>
        <v>0</v>
      </c>
      <c r="K7915" s="2">
        <f>MAX(E7915*Inputs!$B$5 - B7915 - Inputs!$B$8, 0) * H7915</f>
        <v>0</v>
      </c>
      <c r="L7915" s="2">
        <f>IF(B7915 &gt;= D7915*Inputs!$B$10, MAX(B7915 - E7915/Inputs!$B$5 - Inputs!$B$8, 0) * I7915, 0)</f>
        <v>0</v>
      </c>
      <c r="M7915" s="2">
        <f t="shared" si="1478"/>
        <v>0</v>
      </c>
      <c r="N7915" s="3" t="str">
        <f t="shared" si="1479"/>
        <v>Idle</v>
      </c>
      <c r="O7915" s="3" t="str">
        <f t="shared" si="1487"/>
        <v>Idle</v>
      </c>
      <c r="P7915" s="2">
        <f t="shared" si="1480"/>
        <v>0</v>
      </c>
      <c r="Q7915" s="2">
        <f t="shared" si="1481"/>
        <v>0</v>
      </c>
      <c r="R7915" s="2">
        <f t="shared" si="1482"/>
        <v>0</v>
      </c>
      <c r="S7915" s="2">
        <f t="shared" si="1483"/>
        <v>0</v>
      </c>
      <c r="T7915" s="2">
        <f t="shared" si="1484"/>
        <v>0</v>
      </c>
      <c r="U7915" s="2">
        <f>IF(O7915="Reg", R7915 * Inputs!$B$7, 0)</f>
        <v>0</v>
      </c>
      <c r="V7915" s="2">
        <f>MAX(F7915 + P7915*Inputs!$B$15 - (Q7915/Inputs!$B$16) - U7915, 0)</f>
        <v>340</v>
      </c>
    </row>
    <row r="7916" spans="1:22" x14ac:dyDescent="0.3">
      <c r="A7916" s="1">
        <v>46352.75</v>
      </c>
      <c r="B7916" s="2">
        <v>71.463690866850911</v>
      </c>
      <c r="C7916" s="2">
        <v>2.6494564192266501</v>
      </c>
      <c r="D7916" s="2">
        <f t="shared" si="1476"/>
        <v>43.083082941073577</v>
      </c>
      <c r="E7916" s="2">
        <f t="shared" si="1477"/>
        <v>58.242468215382814</v>
      </c>
      <c r="F7916" s="2">
        <f t="shared" si="1485"/>
        <v>340</v>
      </c>
      <c r="G7916" s="2">
        <f t="shared" si="1486"/>
        <v>340</v>
      </c>
      <c r="H7916" s="2">
        <f>MIN(Inputs!$B$2, (Inputs!$B$14 - F7916)/Inputs!$B$15)</f>
        <v>0</v>
      </c>
      <c r="I7916" s="2">
        <f>MAX(MIN(Inputs!$B$2, F7916*Inputs!$B$16, Inputs!$B$14*Inputs!$B$4 - G7916), 0)</f>
        <v>0</v>
      </c>
      <c r="J7916" s="2">
        <f>MAX(MIN(Inputs!$B$2, F7916*Inputs!$B$16, (Inputs!$B$14-F7916)/Inputs!$B$15)*Inputs!$B$9, 0)</f>
        <v>0</v>
      </c>
      <c r="K7916" s="2">
        <f>MAX(E7916*Inputs!$B$5 - B7916 - Inputs!$B$8, 0) * H7916</f>
        <v>0</v>
      </c>
      <c r="L7916" s="2">
        <f>IF(B7916 &gt;= D7916*Inputs!$B$10, MAX(B7916 - E7916/Inputs!$B$5 - Inputs!$B$8, 0) * I7916, 0)</f>
        <v>0</v>
      </c>
      <c r="M7916" s="2">
        <f t="shared" si="1478"/>
        <v>0</v>
      </c>
      <c r="N7916" s="3" t="str">
        <f t="shared" si="1479"/>
        <v>Idle</v>
      </c>
      <c r="O7916" s="3" t="str">
        <f t="shared" si="1487"/>
        <v>Idle</v>
      </c>
      <c r="P7916" s="2">
        <f t="shared" si="1480"/>
        <v>0</v>
      </c>
      <c r="Q7916" s="2">
        <f t="shared" si="1481"/>
        <v>0</v>
      </c>
      <c r="R7916" s="2">
        <f t="shared" si="1482"/>
        <v>0</v>
      </c>
      <c r="S7916" s="2">
        <f t="shared" si="1483"/>
        <v>0</v>
      </c>
      <c r="T7916" s="2">
        <f t="shared" si="1484"/>
        <v>0</v>
      </c>
      <c r="U7916" s="2">
        <f>IF(O7916="Reg", R7916 * Inputs!$B$7, 0)</f>
        <v>0</v>
      </c>
      <c r="V7916" s="2">
        <f>MAX(F7916 + P7916*Inputs!$B$15 - (Q7916/Inputs!$B$16) - U7916, 0)</f>
        <v>340</v>
      </c>
    </row>
    <row r="7917" spans="1:22" x14ac:dyDescent="0.3">
      <c r="A7917" s="1">
        <v>46352.791666666657</v>
      </c>
      <c r="B7917" s="2">
        <v>73.629287067902879</v>
      </c>
      <c r="C7917" s="2">
        <v>5.8053659293711641</v>
      </c>
      <c r="D7917" s="2">
        <f t="shared" si="1476"/>
        <v>43.083082941073577</v>
      </c>
      <c r="E7917" s="2">
        <f t="shared" si="1477"/>
        <v>52.225901522166026</v>
      </c>
      <c r="F7917" s="2">
        <f t="shared" si="1485"/>
        <v>340</v>
      </c>
      <c r="G7917" s="2">
        <f t="shared" si="1486"/>
        <v>340</v>
      </c>
      <c r="H7917" s="2">
        <f>MIN(Inputs!$B$2, (Inputs!$B$14 - F7917)/Inputs!$B$15)</f>
        <v>0</v>
      </c>
      <c r="I7917" s="2">
        <f>MAX(MIN(Inputs!$B$2, F7917*Inputs!$B$16, Inputs!$B$14*Inputs!$B$4 - G7917), 0)</f>
        <v>0</v>
      </c>
      <c r="J7917" s="2">
        <f>MAX(MIN(Inputs!$B$2, F7917*Inputs!$B$16, (Inputs!$B$14-F7917)/Inputs!$B$15)*Inputs!$B$9, 0)</f>
        <v>0</v>
      </c>
      <c r="K7917" s="2">
        <f>MAX(E7917*Inputs!$B$5 - B7917 - Inputs!$B$8, 0) * H7917</f>
        <v>0</v>
      </c>
      <c r="L7917" s="2">
        <f>IF(B7917 &gt;= D7917*Inputs!$B$10, MAX(B7917 - E7917/Inputs!$B$5 - Inputs!$B$8, 0) * I7917, 0)</f>
        <v>0</v>
      </c>
      <c r="M7917" s="2">
        <f t="shared" si="1478"/>
        <v>0</v>
      </c>
      <c r="N7917" s="3" t="str">
        <f t="shared" si="1479"/>
        <v>Idle</v>
      </c>
      <c r="O7917" s="3" t="str">
        <f t="shared" si="1487"/>
        <v>Idle</v>
      </c>
      <c r="P7917" s="2">
        <f t="shared" si="1480"/>
        <v>0</v>
      </c>
      <c r="Q7917" s="2">
        <f t="shared" si="1481"/>
        <v>0</v>
      </c>
      <c r="R7917" s="2">
        <f t="shared" si="1482"/>
        <v>0</v>
      </c>
      <c r="S7917" s="2">
        <f t="shared" si="1483"/>
        <v>0</v>
      </c>
      <c r="T7917" s="2">
        <f t="shared" si="1484"/>
        <v>0</v>
      </c>
      <c r="U7917" s="2">
        <f>IF(O7917="Reg", R7917 * Inputs!$B$7, 0)</f>
        <v>0</v>
      </c>
      <c r="V7917" s="2">
        <f>MAX(F7917 + P7917*Inputs!$B$15 - (Q7917/Inputs!$B$16) - U7917, 0)</f>
        <v>340</v>
      </c>
    </row>
    <row r="7918" spans="1:22" x14ac:dyDescent="0.3">
      <c r="A7918" s="1">
        <v>46352.833333333343</v>
      </c>
      <c r="B7918" s="2">
        <v>63.133891802604282</v>
      </c>
      <c r="C7918" s="2">
        <v>9.7355112224868599</v>
      </c>
      <c r="D7918" s="2">
        <f t="shared" si="1476"/>
        <v>43.083082941073577</v>
      </c>
      <c r="E7918" s="2">
        <f t="shared" si="1477"/>
        <v>42.336988004560233</v>
      </c>
      <c r="F7918" s="2">
        <f t="shared" si="1485"/>
        <v>340</v>
      </c>
      <c r="G7918" s="2">
        <f t="shared" si="1486"/>
        <v>340</v>
      </c>
      <c r="H7918" s="2">
        <f>MIN(Inputs!$B$2, (Inputs!$B$14 - F7918)/Inputs!$B$15)</f>
        <v>0</v>
      </c>
      <c r="I7918" s="2">
        <f>MAX(MIN(Inputs!$B$2, F7918*Inputs!$B$16, Inputs!$B$14*Inputs!$B$4 - G7918), 0)</f>
        <v>0</v>
      </c>
      <c r="J7918" s="2">
        <f>MAX(MIN(Inputs!$B$2, F7918*Inputs!$B$16, (Inputs!$B$14-F7918)/Inputs!$B$15)*Inputs!$B$9, 0)</f>
        <v>0</v>
      </c>
      <c r="K7918" s="2">
        <f>MAX(E7918*Inputs!$B$5 - B7918 - Inputs!$B$8, 0) * H7918</f>
        <v>0</v>
      </c>
      <c r="L7918" s="2">
        <f>IF(B7918 &gt;= D7918*Inputs!$B$10, MAX(B7918 - E7918/Inputs!$B$5 - Inputs!$B$8, 0) * I7918, 0)</f>
        <v>0</v>
      </c>
      <c r="M7918" s="2">
        <f t="shared" si="1478"/>
        <v>0</v>
      </c>
      <c r="N7918" s="3" t="str">
        <f t="shared" si="1479"/>
        <v>Idle</v>
      </c>
      <c r="O7918" s="3" t="str">
        <f t="shared" si="1487"/>
        <v>Idle</v>
      </c>
      <c r="P7918" s="2">
        <f t="shared" si="1480"/>
        <v>0</v>
      </c>
      <c r="Q7918" s="2">
        <f t="shared" si="1481"/>
        <v>0</v>
      </c>
      <c r="R7918" s="2">
        <f t="shared" si="1482"/>
        <v>0</v>
      </c>
      <c r="S7918" s="2">
        <f t="shared" si="1483"/>
        <v>0</v>
      </c>
      <c r="T7918" s="2">
        <f t="shared" si="1484"/>
        <v>0</v>
      </c>
      <c r="U7918" s="2">
        <f>IF(O7918="Reg", R7918 * Inputs!$B$7, 0)</f>
        <v>0</v>
      </c>
      <c r="V7918" s="2">
        <f>MAX(F7918 + P7918*Inputs!$B$15 - (Q7918/Inputs!$B$16) - U7918, 0)</f>
        <v>340</v>
      </c>
    </row>
    <row r="7919" spans="1:22" x14ac:dyDescent="0.3">
      <c r="A7919" s="1">
        <v>46352.875</v>
      </c>
      <c r="B7919" s="2">
        <v>53.967809949066947</v>
      </c>
      <c r="C7919" s="2">
        <v>2.7232604569938479</v>
      </c>
      <c r="D7919" s="2">
        <f t="shared" si="1476"/>
        <v>43.083082941073577</v>
      </c>
      <c r="E7919" s="2">
        <f t="shared" si="1477"/>
        <v>33.040597448482863</v>
      </c>
      <c r="F7919" s="2">
        <f t="shared" si="1485"/>
        <v>340</v>
      </c>
      <c r="G7919" s="2">
        <f t="shared" si="1486"/>
        <v>340</v>
      </c>
      <c r="H7919" s="2">
        <f>MIN(Inputs!$B$2, (Inputs!$B$14 - F7919)/Inputs!$B$15)</f>
        <v>0</v>
      </c>
      <c r="I7919" s="2">
        <f>MAX(MIN(Inputs!$B$2, F7919*Inputs!$B$16, Inputs!$B$14*Inputs!$B$4 - G7919), 0)</f>
        <v>0</v>
      </c>
      <c r="J7919" s="2">
        <f>MAX(MIN(Inputs!$B$2, F7919*Inputs!$B$16, (Inputs!$B$14-F7919)/Inputs!$B$15)*Inputs!$B$9, 0)</f>
        <v>0</v>
      </c>
      <c r="K7919" s="2">
        <f>MAX(E7919*Inputs!$B$5 - B7919 - Inputs!$B$8, 0) * H7919</f>
        <v>0</v>
      </c>
      <c r="L7919" s="2">
        <f>IF(B7919 &gt;= D7919*Inputs!$B$10, MAX(B7919 - E7919/Inputs!$B$5 - Inputs!$B$8, 0) * I7919, 0)</f>
        <v>0</v>
      </c>
      <c r="M7919" s="2">
        <f t="shared" si="1478"/>
        <v>0</v>
      </c>
      <c r="N7919" s="3" t="str">
        <f t="shared" si="1479"/>
        <v>Idle</v>
      </c>
      <c r="O7919" s="3" t="str">
        <f t="shared" si="1487"/>
        <v>Idle</v>
      </c>
      <c r="P7919" s="2">
        <f t="shared" si="1480"/>
        <v>0</v>
      </c>
      <c r="Q7919" s="2">
        <f t="shared" si="1481"/>
        <v>0</v>
      </c>
      <c r="R7919" s="2">
        <f t="shared" si="1482"/>
        <v>0</v>
      </c>
      <c r="S7919" s="2">
        <f t="shared" si="1483"/>
        <v>0</v>
      </c>
      <c r="T7919" s="2">
        <f t="shared" si="1484"/>
        <v>0</v>
      </c>
      <c r="U7919" s="2">
        <f>IF(O7919="Reg", R7919 * Inputs!$B$7, 0)</f>
        <v>0</v>
      </c>
      <c r="V7919" s="2">
        <f>MAX(F7919 + P7919*Inputs!$B$15 - (Q7919/Inputs!$B$16) - U7919, 0)</f>
        <v>340</v>
      </c>
    </row>
    <row r="7920" spans="1:22" x14ac:dyDescent="0.3">
      <c r="A7920" s="1">
        <v>46352.916666666657</v>
      </c>
      <c r="B7920" s="2">
        <v>50.863121576373928</v>
      </c>
      <c r="C7920" s="2">
        <v>5.9204570216837862</v>
      </c>
      <c r="D7920" s="2">
        <f t="shared" si="1476"/>
        <v>43.083082941073577</v>
      </c>
      <c r="E7920" s="2">
        <f t="shared" si="1477"/>
        <v>24.791288706342147</v>
      </c>
      <c r="F7920" s="2">
        <f t="shared" si="1485"/>
        <v>340</v>
      </c>
      <c r="G7920" s="2">
        <f t="shared" si="1486"/>
        <v>340</v>
      </c>
      <c r="H7920" s="2">
        <f>MIN(Inputs!$B$2, (Inputs!$B$14 - F7920)/Inputs!$B$15)</f>
        <v>0</v>
      </c>
      <c r="I7920" s="2">
        <f>MAX(MIN(Inputs!$B$2, F7920*Inputs!$B$16, Inputs!$B$14*Inputs!$B$4 - G7920), 0)</f>
        <v>0</v>
      </c>
      <c r="J7920" s="2">
        <f>MAX(MIN(Inputs!$B$2, F7920*Inputs!$B$16, (Inputs!$B$14-F7920)/Inputs!$B$15)*Inputs!$B$9, 0)</f>
        <v>0</v>
      </c>
      <c r="K7920" s="2">
        <f>MAX(E7920*Inputs!$B$5 - B7920 - Inputs!$B$8, 0) * H7920</f>
        <v>0</v>
      </c>
      <c r="L7920" s="2">
        <f>IF(B7920 &gt;= D7920*Inputs!$B$10, MAX(B7920 - E7920/Inputs!$B$5 - Inputs!$B$8, 0) * I7920, 0)</f>
        <v>0</v>
      </c>
      <c r="M7920" s="2">
        <f t="shared" si="1478"/>
        <v>0</v>
      </c>
      <c r="N7920" s="3" t="str">
        <f t="shared" si="1479"/>
        <v>Idle</v>
      </c>
      <c r="O7920" s="3" t="str">
        <f t="shared" si="1487"/>
        <v>Idle</v>
      </c>
      <c r="P7920" s="2">
        <f t="shared" si="1480"/>
        <v>0</v>
      </c>
      <c r="Q7920" s="2">
        <f t="shared" si="1481"/>
        <v>0</v>
      </c>
      <c r="R7920" s="2">
        <f t="shared" si="1482"/>
        <v>0</v>
      </c>
      <c r="S7920" s="2">
        <f t="shared" si="1483"/>
        <v>0</v>
      </c>
      <c r="T7920" s="2">
        <f t="shared" si="1484"/>
        <v>0</v>
      </c>
      <c r="U7920" s="2">
        <f>IF(O7920="Reg", R7920 * Inputs!$B$7, 0)</f>
        <v>0</v>
      </c>
      <c r="V7920" s="2">
        <f>MAX(F7920 + P7920*Inputs!$B$15 - (Q7920/Inputs!$B$16) - U7920, 0)</f>
        <v>340</v>
      </c>
    </row>
    <row r="7921" spans="1:22" x14ac:dyDescent="0.3">
      <c r="A7921" s="1">
        <v>46352.958333333343</v>
      </c>
      <c r="B7921" s="2">
        <v>36.39700802949789</v>
      </c>
      <c r="C7921" s="2">
        <v>9.661121011093746</v>
      </c>
      <c r="D7921" s="2">
        <f t="shared" si="1476"/>
        <v>43.083082941073577</v>
      </c>
      <c r="E7921" s="2">
        <f t="shared" si="1477"/>
        <v>16.314101776946501</v>
      </c>
      <c r="F7921" s="2">
        <f t="shared" si="1485"/>
        <v>340</v>
      </c>
      <c r="G7921" s="2">
        <f t="shared" si="1486"/>
        <v>340</v>
      </c>
      <c r="H7921" s="2">
        <f>MIN(Inputs!$B$2, (Inputs!$B$14 - F7921)/Inputs!$B$15)</f>
        <v>0</v>
      </c>
      <c r="I7921" s="2">
        <f>MAX(MIN(Inputs!$B$2, F7921*Inputs!$B$16, Inputs!$B$14*Inputs!$B$4 - G7921), 0)</f>
        <v>0</v>
      </c>
      <c r="J7921" s="2">
        <f>MAX(MIN(Inputs!$B$2, F7921*Inputs!$B$16, (Inputs!$B$14-F7921)/Inputs!$B$15)*Inputs!$B$9, 0)</f>
        <v>0</v>
      </c>
      <c r="K7921" s="2">
        <f>MAX(E7921*Inputs!$B$5 - B7921 - Inputs!$B$8, 0) * H7921</f>
        <v>0</v>
      </c>
      <c r="L7921" s="2">
        <f>IF(B7921 &gt;= D7921*Inputs!$B$10, MAX(B7921 - E7921/Inputs!$B$5 - Inputs!$B$8, 0) * I7921, 0)</f>
        <v>0</v>
      </c>
      <c r="M7921" s="2">
        <f t="shared" si="1478"/>
        <v>0</v>
      </c>
      <c r="N7921" s="3" t="str">
        <f t="shared" si="1479"/>
        <v>Idle</v>
      </c>
      <c r="O7921" s="3" t="str">
        <f t="shared" si="1487"/>
        <v>Idle</v>
      </c>
      <c r="P7921" s="2">
        <f t="shared" si="1480"/>
        <v>0</v>
      </c>
      <c r="Q7921" s="2">
        <f t="shared" si="1481"/>
        <v>0</v>
      </c>
      <c r="R7921" s="2">
        <f t="shared" si="1482"/>
        <v>0</v>
      </c>
      <c r="S7921" s="2">
        <f t="shared" si="1483"/>
        <v>0</v>
      </c>
      <c r="T7921" s="2">
        <f t="shared" si="1484"/>
        <v>0</v>
      </c>
      <c r="U7921" s="2">
        <f>IF(O7921="Reg", R7921 * Inputs!$B$7, 0)</f>
        <v>0</v>
      </c>
      <c r="V7921" s="2">
        <f>MAX(F7921 + P7921*Inputs!$B$15 - (Q7921/Inputs!$B$16) - U7921, 0)</f>
        <v>340</v>
      </c>
    </row>
    <row r="7922" spans="1:22" x14ac:dyDescent="0.3">
      <c r="A7922" s="1">
        <v>46353</v>
      </c>
      <c r="B7922" s="2">
        <v>35.364290707550239</v>
      </c>
      <c r="C7922" s="2">
        <v>8.3273889878089111</v>
      </c>
      <c r="D7922" s="2">
        <f t="shared" si="1476"/>
        <v>32.316046190918179</v>
      </c>
      <c r="E7922" s="2">
        <f t="shared" si="1477"/>
        <v>10.247933772030185</v>
      </c>
      <c r="F7922" s="2">
        <f t="shared" si="1485"/>
        <v>340</v>
      </c>
      <c r="G7922" s="2">
        <f t="shared" si="1486"/>
        <v>0</v>
      </c>
      <c r="H7922" s="2">
        <f>MIN(Inputs!$B$2, (Inputs!$B$14 - F7922)/Inputs!$B$15)</f>
        <v>0</v>
      </c>
      <c r="I7922" s="2">
        <f>MAX(MIN(Inputs!$B$2, F7922*Inputs!$B$16, Inputs!$B$14*Inputs!$B$4 - G7922), 0)</f>
        <v>170</v>
      </c>
      <c r="J7922" s="2">
        <f>MAX(MIN(Inputs!$B$2, F7922*Inputs!$B$16, (Inputs!$B$14-F7922)/Inputs!$B$15)*Inputs!$B$9, 0)</f>
        <v>0</v>
      </c>
      <c r="K7922" s="2">
        <f>MAX(E7922*Inputs!$B$5 - B7922 - Inputs!$B$8, 0) * H7922</f>
        <v>0</v>
      </c>
      <c r="L7922" s="2">
        <f>IF(B7922 &gt;= D7922*Inputs!$B$10, MAX(B7922 - E7922/Inputs!$B$5 - Inputs!$B$8, 0) * I7922, 0)</f>
        <v>0</v>
      </c>
      <c r="M7922" s="2">
        <f t="shared" si="1478"/>
        <v>0</v>
      </c>
      <c r="N7922" s="3" t="str">
        <f t="shared" si="1479"/>
        <v>Idle</v>
      </c>
      <c r="O7922" s="3" t="str">
        <f t="shared" si="1487"/>
        <v>Idle</v>
      </c>
      <c r="P7922" s="2">
        <f t="shared" si="1480"/>
        <v>0</v>
      </c>
      <c r="Q7922" s="2">
        <f t="shared" si="1481"/>
        <v>0</v>
      </c>
      <c r="R7922" s="2">
        <f t="shared" si="1482"/>
        <v>0</v>
      </c>
      <c r="S7922" s="2">
        <f t="shared" si="1483"/>
        <v>0</v>
      </c>
      <c r="T7922" s="2">
        <f t="shared" si="1484"/>
        <v>0</v>
      </c>
      <c r="U7922" s="2">
        <f>IF(O7922="Reg", R7922 * Inputs!$B$7, 0)</f>
        <v>0</v>
      </c>
      <c r="V7922" s="2">
        <f>MAX(F7922 + P7922*Inputs!$B$15 - (Q7922/Inputs!$B$16) - U7922, 0)</f>
        <v>340</v>
      </c>
    </row>
    <row r="7923" spans="1:22" x14ac:dyDescent="0.3">
      <c r="A7923" s="1">
        <v>46353.041666666657</v>
      </c>
      <c r="B7923" s="2">
        <v>14.2958059622681</v>
      </c>
      <c r="C7923" s="2">
        <v>5.3989592317081936</v>
      </c>
      <c r="D7923" s="2">
        <f t="shared" si="1476"/>
        <v>32.316046190918179</v>
      </c>
      <c r="E7923" s="2">
        <f t="shared" si="1477"/>
        <v>4.3538853207718118</v>
      </c>
      <c r="F7923" s="2">
        <f t="shared" si="1485"/>
        <v>340</v>
      </c>
      <c r="G7923" s="2">
        <f t="shared" si="1486"/>
        <v>0</v>
      </c>
      <c r="H7923" s="2">
        <f>MIN(Inputs!$B$2, (Inputs!$B$14 - F7923)/Inputs!$B$15)</f>
        <v>0</v>
      </c>
      <c r="I7923" s="2">
        <f>MAX(MIN(Inputs!$B$2, F7923*Inputs!$B$16, Inputs!$B$14*Inputs!$B$4 - G7923), 0)</f>
        <v>170</v>
      </c>
      <c r="J7923" s="2">
        <f>MAX(MIN(Inputs!$B$2, F7923*Inputs!$B$16, (Inputs!$B$14-F7923)/Inputs!$B$15)*Inputs!$B$9, 0)</f>
        <v>0</v>
      </c>
      <c r="K7923" s="2">
        <f>MAX(E7923*Inputs!$B$5 - B7923 - Inputs!$B$8, 0) * H7923</f>
        <v>0</v>
      </c>
      <c r="L7923" s="2">
        <f>IF(B7923 &gt;= D7923*Inputs!$B$10, MAX(B7923 - E7923/Inputs!$B$5 - Inputs!$B$8, 0) * I7923, 0)</f>
        <v>0</v>
      </c>
      <c r="M7923" s="2">
        <f t="shared" si="1478"/>
        <v>0</v>
      </c>
      <c r="N7923" s="3" t="str">
        <f t="shared" si="1479"/>
        <v>Idle</v>
      </c>
      <c r="O7923" s="3" t="str">
        <f t="shared" si="1487"/>
        <v>Idle</v>
      </c>
      <c r="P7923" s="2">
        <f t="shared" si="1480"/>
        <v>0</v>
      </c>
      <c r="Q7923" s="2">
        <f t="shared" si="1481"/>
        <v>0</v>
      </c>
      <c r="R7923" s="2">
        <f t="shared" si="1482"/>
        <v>0</v>
      </c>
      <c r="S7923" s="2">
        <f t="shared" si="1483"/>
        <v>0</v>
      </c>
      <c r="T7923" s="2">
        <f t="shared" si="1484"/>
        <v>0</v>
      </c>
      <c r="U7923" s="2">
        <f>IF(O7923="Reg", R7923 * Inputs!$B$7, 0)</f>
        <v>0</v>
      </c>
      <c r="V7923" s="2">
        <f>MAX(F7923 + P7923*Inputs!$B$15 - (Q7923/Inputs!$B$16) - U7923, 0)</f>
        <v>340</v>
      </c>
    </row>
    <row r="7924" spans="1:22" x14ac:dyDescent="0.3">
      <c r="A7924" s="1">
        <v>46353.083333333343</v>
      </c>
      <c r="B7924" s="2">
        <v>7.3555484661400596</v>
      </c>
      <c r="C7924" s="2">
        <v>1.856158721099572</v>
      </c>
      <c r="D7924" s="2">
        <f t="shared" si="1476"/>
        <v>32.316046190918179</v>
      </c>
      <c r="E7924" s="2">
        <f t="shared" si="1477"/>
        <v>1.9712509937271292</v>
      </c>
      <c r="F7924" s="2">
        <f t="shared" si="1485"/>
        <v>340</v>
      </c>
      <c r="G7924" s="2">
        <f t="shared" si="1486"/>
        <v>0</v>
      </c>
      <c r="H7924" s="2">
        <f>MIN(Inputs!$B$2, (Inputs!$B$14 - F7924)/Inputs!$B$15)</f>
        <v>0</v>
      </c>
      <c r="I7924" s="2">
        <f>MAX(MIN(Inputs!$B$2, F7924*Inputs!$B$16, Inputs!$B$14*Inputs!$B$4 - G7924), 0)</f>
        <v>170</v>
      </c>
      <c r="J7924" s="2">
        <f>MAX(MIN(Inputs!$B$2, F7924*Inputs!$B$16, (Inputs!$B$14-F7924)/Inputs!$B$15)*Inputs!$B$9, 0)</f>
        <v>0</v>
      </c>
      <c r="K7924" s="2">
        <f>MAX(E7924*Inputs!$B$5 - B7924 - Inputs!$B$8, 0) * H7924</f>
        <v>0</v>
      </c>
      <c r="L7924" s="2">
        <f>IF(B7924 &gt;= D7924*Inputs!$B$10, MAX(B7924 - E7924/Inputs!$B$5 - Inputs!$B$8, 0) * I7924, 0)</f>
        <v>0</v>
      </c>
      <c r="M7924" s="2">
        <f t="shared" si="1478"/>
        <v>0</v>
      </c>
      <c r="N7924" s="3" t="str">
        <f t="shared" si="1479"/>
        <v>Idle</v>
      </c>
      <c r="O7924" s="3" t="str">
        <f t="shared" si="1487"/>
        <v>Idle</v>
      </c>
      <c r="P7924" s="2">
        <f t="shared" si="1480"/>
        <v>0</v>
      </c>
      <c r="Q7924" s="2">
        <f t="shared" si="1481"/>
        <v>0</v>
      </c>
      <c r="R7924" s="2">
        <f t="shared" si="1482"/>
        <v>0</v>
      </c>
      <c r="S7924" s="2">
        <f t="shared" si="1483"/>
        <v>0</v>
      </c>
      <c r="T7924" s="2">
        <f t="shared" si="1484"/>
        <v>0</v>
      </c>
      <c r="U7924" s="2">
        <f>IF(O7924="Reg", R7924 * Inputs!$B$7, 0)</f>
        <v>0</v>
      </c>
      <c r="V7924" s="2">
        <f>MAX(F7924 + P7924*Inputs!$B$15 - (Q7924/Inputs!$B$16) - U7924, 0)</f>
        <v>340</v>
      </c>
    </row>
    <row r="7925" spans="1:22" x14ac:dyDescent="0.3">
      <c r="A7925" s="1">
        <v>46353.125</v>
      </c>
      <c r="B7925" s="2">
        <v>4.4719574962227142</v>
      </c>
      <c r="C7925" s="2">
        <v>29.03320646410392</v>
      </c>
      <c r="D7925" s="2">
        <f t="shared" si="1476"/>
        <v>32.316046190918179</v>
      </c>
      <c r="E7925" s="2">
        <f t="shared" si="1477"/>
        <v>1.0755057970794359</v>
      </c>
      <c r="F7925" s="2">
        <f t="shared" si="1485"/>
        <v>340</v>
      </c>
      <c r="G7925" s="2">
        <f t="shared" si="1486"/>
        <v>0</v>
      </c>
      <c r="H7925" s="2">
        <f>MIN(Inputs!$B$2, (Inputs!$B$14 - F7925)/Inputs!$B$15)</f>
        <v>0</v>
      </c>
      <c r="I7925" s="2">
        <f>MAX(MIN(Inputs!$B$2, F7925*Inputs!$B$16, Inputs!$B$14*Inputs!$B$4 - G7925), 0)</f>
        <v>170</v>
      </c>
      <c r="J7925" s="2">
        <f>MAX(MIN(Inputs!$B$2, F7925*Inputs!$B$16, (Inputs!$B$14-F7925)/Inputs!$B$15)*Inputs!$B$9, 0)</f>
        <v>0</v>
      </c>
      <c r="K7925" s="2">
        <f>MAX(E7925*Inputs!$B$5 - B7925 - Inputs!$B$8, 0) * H7925</f>
        <v>0</v>
      </c>
      <c r="L7925" s="2">
        <f>IF(B7925 &gt;= D7925*Inputs!$B$10, MAX(B7925 - E7925/Inputs!$B$5 - Inputs!$B$8, 0) * I7925, 0)</f>
        <v>0</v>
      </c>
      <c r="M7925" s="2">
        <f t="shared" si="1478"/>
        <v>0</v>
      </c>
      <c r="N7925" s="3" t="str">
        <f t="shared" si="1479"/>
        <v>Idle</v>
      </c>
      <c r="O7925" s="3" t="str">
        <f t="shared" si="1487"/>
        <v>Idle</v>
      </c>
      <c r="P7925" s="2">
        <f t="shared" si="1480"/>
        <v>0</v>
      </c>
      <c r="Q7925" s="2">
        <f t="shared" si="1481"/>
        <v>0</v>
      </c>
      <c r="R7925" s="2">
        <f t="shared" si="1482"/>
        <v>0</v>
      </c>
      <c r="S7925" s="2">
        <f t="shared" si="1483"/>
        <v>0</v>
      </c>
      <c r="T7925" s="2">
        <f t="shared" si="1484"/>
        <v>0</v>
      </c>
      <c r="U7925" s="2">
        <f>IF(O7925="Reg", R7925 * Inputs!$B$7, 0)</f>
        <v>0</v>
      </c>
      <c r="V7925" s="2">
        <f>MAX(F7925 + P7925*Inputs!$B$15 - (Q7925/Inputs!$B$16) - U7925, 0)</f>
        <v>340</v>
      </c>
    </row>
    <row r="7926" spans="1:22" x14ac:dyDescent="0.3">
      <c r="A7926" s="1">
        <v>46353.166666666657</v>
      </c>
      <c r="B7926" s="2">
        <v>0</v>
      </c>
      <c r="C7926" s="2">
        <v>6.4566277446221818</v>
      </c>
      <c r="D7926" s="2">
        <f t="shared" si="1476"/>
        <v>32.316046190918179</v>
      </c>
      <c r="E7926" s="2">
        <f t="shared" si="1477"/>
        <v>0.58050420513112466</v>
      </c>
      <c r="F7926" s="2">
        <f t="shared" si="1485"/>
        <v>340</v>
      </c>
      <c r="G7926" s="2">
        <f t="shared" si="1486"/>
        <v>0</v>
      </c>
      <c r="H7926" s="2">
        <f>MIN(Inputs!$B$2, (Inputs!$B$14 - F7926)/Inputs!$B$15)</f>
        <v>0</v>
      </c>
      <c r="I7926" s="2">
        <f>MAX(MIN(Inputs!$B$2, F7926*Inputs!$B$16, Inputs!$B$14*Inputs!$B$4 - G7926), 0)</f>
        <v>170</v>
      </c>
      <c r="J7926" s="2">
        <f>MAX(MIN(Inputs!$B$2, F7926*Inputs!$B$16, (Inputs!$B$14-F7926)/Inputs!$B$15)*Inputs!$B$9, 0)</f>
        <v>0</v>
      </c>
      <c r="K7926" s="2">
        <f>MAX(E7926*Inputs!$B$5 - B7926 - Inputs!$B$8, 0) * H7926</f>
        <v>0</v>
      </c>
      <c r="L7926" s="2">
        <f>IF(B7926 &gt;= D7926*Inputs!$B$10, MAX(B7926 - E7926/Inputs!$B$5 - Inputs!$B$8, 0) * I7926, 0)</f>
        <v>0</v>
      </c>
      <c r="M7926" s="2">
        <f t="shared" si="1478"/>
        <v>0</v>
      </c>
      <c r="N7926" s="3" t="str">
        <f t="shared" si="1479"/>
        <v>Idle</v>
      </c>
      <c r="O7926" s="3" t="str">
        <f t="shared" si="1487"/>
        <v>Idle</v>
      </c>
      <c r="P7926" s="2">
        <f t="shared" si="1480"/>
        <v>0</v>
      </c>
      <c r="Q7926" s="2">
        <f t="shared" si="1481"/>
        <v>0</v>
      </c>
      <c r="R7926" s="2">
        <f t="shared" si="1482"/>
        <v>0</v>
      </c>
      <c r="S7926" s="2">
        <f t="shared" si="1483"/>
        <v>0</v>
      </c>
      <c r="T7926" s="2">
        <f t="shared" si="1484"/>
        <v>0</v>
      </c>
      <c r="U7926" s="2">
        <f>IF(O7926="Reg", R7926 * Inputs!$B$7, 0)</f>
        <v>0</v>
      </c>
      <c r="V7926" s="2">
        <f>MAX(F7926 + P7926*Inputs!$B$15 - (Q7926/Inputs!$B$16) - U7926, 0)</f>
        <v>340</v>
      </c>
    </row>
    <row r="7927" spans="1:22" x14ac:dyDescent="0.3">
      <c r="A7927" s="1">
        <v>46353.208333333343</v>
      </c>
      <c r="B7927" s="2">
        <v>0</v>
      </c>
      <c r="C7927" s="2">
        <v>4.67910255809449</v>
      </c>
      <c r="D7927" s="2">
        <f t="shared" si="1476"/>
        <v>32.316046190918179</v>
      </c>
      <c r="E7927" s="2">
        <f t="shared" si="1477"/>
        <v>2.6823876865611118</v>
      </c>
      <c r="F7927" s="2">
        <f t="shared" si="1485"/>
        <v>340</v>
      </c>
      <c r="G7927" s="2">
        <f t="shared" si="1486"/>
        <v>0</v>
      </c>
      <c r="H7927" s="2">
        <f>MIN(Inputs!$B$2, (Inputs!$B$14 - F7927)/Inputs!$B$15)</f>
        <v>0</v>
      </c>
      <c r="I7927" s="2">
        <f>MAX(MIN(Inputs!$B$2, F7927*Inputs!$B$16, Inputs!$B$14*Inputs!$B$4 - G7927), 0)</f>
        <v>170</v>
      </c>
      <c r="J7927" s="2">
        <f>MAX(MIN(Inputs!$B$2, F7927*Inputs!$B$16, (Inputs!$B$14-F7927)/Inputs!$B$15)*Inputs!$B$9, 0)</f>
        <v>0</v>
      </c>
      <c r="K7927" s="2">
        <f>MAX(E7927*Inputs!$B$5 - B7927 - Inputs!$B$8, 0) * H7927</f>
        <v>0</v>
      </c>
      <c r="L7927" s="2">
        <f>IF(B7927 &gt;= D7927*Inputs!$B$10, MAX(B7927 - E7927/Inputs!$B$5 - Inputs!$B$8, 0) * I7927, 0)</f>
        <v>0</v>
      </c>
      <c r="M7927" s="2">
        <f t="shared" si="1478"/>
        <v>0</v>
      </c>
      <c r="N7927" s="3" t="str">
        <f t="shared" si="1479"/>
        <v>Idle</v>
      </c>
      <c r="O7927" s="3" t="str">
        <f t="shared" si="1487"/>
        <v>Idle</v>
      </c>
      <c r="P7927" s="2">
        <f t="shared" si="1480"/>
        <v>0</v>
      </c>
      <c r="Q7927" s="2">
        <f t="shared" si="1481"/>
        <v>0</v>
      </c>
      <c r="R7927" s="2">
        <f t="shared" si="1482"/>
        <v>0</v>
      </c>
      <c r="S7927" s="2">
        <f t="shared" si="1483"/>
        <v>0</v>
      </c>
      <c r="T7927" s="2">
        <f t="shared" si="1484"/>
        <v>0</v>
      </c>
      <c r="U7927" s="2">
        <f>IF(O7927="Reg", R7927 * Inputs!$B$7, 0)</f>
        <v>0</v>
      </c>
      <c r="V7927" s="2">
        <f>MAX(F7927 + P7927*Inputs!$B$15 - (Q7927/Inputs!$B$16) - U7927, 0)</f>
        <v>340</v>
      </c>
    </row>
    <row r="7928" spans="1:22" x14ac:dyDescent="0.3">
      <c r="A7928" s="1">
        <v>46353.25</v>
      </c>
      <c r="B7928" s="2">
        <v>0</v>
      </c>
      <c r="C7928" s="2">
        <v>1.5607115498776221</v>
      </c>
      <c r="D7928" s="2">
        <f t="shared" si="1476"/>
        <v>32.316046190918179</v>
      </c>
      <c r="E7928" s="2">
        <f t="shared" si="1477"/>
        <v>6.8814422748683235</v>
      </c>
      <c r="F7928" s="2">
        <f t="shared" si="1485"/>
        <v>340</v>
      </c>
      <c r="G7928" s="2">
        <f t="shared" si="1486"/>
        <v>0</v>
      </c>
      <c r="H7928" s="2">
        <f>MIN(Inputs!$B$2, (Inputs!$B$14 - F7928)/Inputs!$B$15)</f>
        <v>0</v>
      </c>
      <c r="I7928" s="2">
        <f>MAX(MIN(Inputs!$B$2, F7928*Inputs!$B$16, Inputs!$B$14*Inputs!$B$4 - G7928), 0)</f>
        <v>170</v>
      </c>
      <c r="J7928" s="2">
        <f>MAX(MIN(Inputs!$B$2, F7928*Inputs!$B$16, (Inputs!$B$14-F7928)/Inputs!$B$15)*Inputs!$B$9, 0)</f>
        <v>0</v>
      </c>
      <c r="K7928" s="2">
        <f>MAX(E7928*Inputs!$B$5 - B7928 - Inputs!$B$8, 0) * H7928</f>
        <v>0</v>
      </c>
      <c r="L7928" s="2">
        <f>IF(B7928 &gt;= D7928*Inputs!$B$10, MAX(B7928 - E7928/Inputs!$B$5 - Inputs!$B$8, 0) * I7928, 0)</f>
        <v>0</v>
      </c>
      <c r="M7928" s="2">
        <f t="shared" si="1478"/>
        <v>0</v>
      </c>
      <c r="N7928" s="3" t="str">
        <f t="shared" si="1479"/>
        <v>Idle</v>
      </c>
      <c r="O7928" s="3" t="str">
        <f t="shared" si="1487"/>
        <v>Idle</v>
      </c>
      <c r="P7928" s="2">
        <f t="shared" si="1480"/>
        <v>0</v>
      </c>
      <c r="Q7928" s="2">
        <f t="shared" si="1481"/>
        <v>0</v>
      </c>
      <c r="R7928" s="2">
        <f t="shared" si="1482"/>
        <v>0</v>
      </c>
      <c r="S7928" s="2">
        <f t="shared" si="1483"/>
        <v>0</v>
      </c>
      <c r="T7928" s="2">
        <f t="shared" si="1484"/>
        <v>0</v>
      </c>
      <c r="U7928" s="2">
        <f>IF(O7928="Reg", R7928 * Inputs!$B$7, 0)</f>
        <v>0</v>
      </c>
      <c r="V7928" s="2">
        <f>MAX(F7928 + P7928*Inputs!$B$15 - (Q7928/Inputs!$B$16) - U7928, 0)</f>
        <v>340</v>
      </c>
    </row>
    <row r="7929" spans="1:22" x14ac:dyDescent="0.3">
      <c r="A7929" s="1">
        <v>46353.291666666657</v>
      </c>
      <c r="B7929" s="2">
        <v>0</v>
      </c>
      <c r="C7929" s="2">
        <v>7.5485550332036073</v>
      </c>
      <c r="D7929" s="2">
        <f t="shared" si="1476"/>
        <v>32.316046190918179</v>
      </c>
      <c r="E7929" s="2">
        <f t="shared" si="1477"/>
        <v>11.388294773721363</v>
      </c>
      <c r="F7929" s="2">
        <f t="shared" si="1485"/>
        <v>340</v>
      </c>
      <c r="G7929" s="2">
        <f t="shared" si="1486"/>
        <v>0</v>
      </c>
      <c r="H7929" s="2">
        <f>MIN(Inputs!$B$2, (Inputs!$B$14 - F7929)/Inputs!$B$15)</f>
        <v>0</v>
      </c>
      <c r="I7929" s="2">
        <f>MAX(MIN(Inputs!$B$2, F7929*Inputs!$B$16, Inputs!$B$14*Inputs!$B$4 - G7929), 0)</f>
        <v>170</v>
      </c>
      <c r="J7929" s="2">
        <f>MAX(MIN(Inputs!$B$2, F7929*Inputs!$B$16, (Inputs!$B$14-F7929)/Inputs!$B$15)*Inputs!$B$9, 0)</f>
        <v>0</v>
      </c>
      <c r="K7929" s="2">
        <f>MAX(E7929*Inputs!$B$5 - B7929 - Inputs!$B$8, 0) * H7929</f>
        <v>0</v>
      </c>
      <c r="L7929" s="2">
        <f>IF(B7929 &gt;= D7929*Inputs!$B$10, MAX(B7929 - E7929/Inputs!$B$5 - Inputs!$B$8, 0) * I7929, 0)</f>
        <v>0</v>
      </c>
      <c r="M7929" s="2">
        <f t="shared" si="1478"/>
        <v>0</v>
      </c>
      <c r="N7929" s="3" t="str">
        <f t="shared" si="1479"/>
        <v>Idle</v>
      </c>
      <c r="O7929" s="3" t="str">
        <f t="shared" si="1487"/>
        <v>Idle</v>
      </c>
      <c r="P7929" s="2">
        <f t="shared" si="1480"/>
        <v>0</v>
      </c>
      <c r="Q7929" s="2">
        <f t="shared" si="1481"/>
        <v>0</v>
      </c>
      <c r="R7929" s="2">
        <f t="shared" si="1482"/>
        <v>0</v>
      </c>
      <c r="S7929" s="2">
        <f t="shared" si="1483"/>
        <v>0</v>
      </c>
      <c r="T7929" s="2">
        <f t="shared" si="1484"/>
        <v>0</v>
      </c>
      <c r="U7929" s="2">
        <f>IF(O7929="Reg", R7929 * Inputs!$B$7, 0)</f>
        <v>0</v>
      </c>
      <c r="V7929" s="2">
        <f>MAX(F7929 + P7929*Inputs!$B$15 - (Q7929/Inputs!$B$16) - U7929, 0)</f>
        <v>340</v>
      </c>
    </row>
    <row r="7930" spans="1:22" x14ac:dyDescent="0.3">
      <c r="A7930" s="1">
        <v>46353.333333333343</v>
      </c>
      <c r="B7930" s="2">
        <v>1.981077286253901</v>
      </c>
      <c r="C7930" s="2">
        <v>4.4986037378464996</v>
      </c>
      <c r="D7930" s="2">
        <f t="shared" si="1476"/>
        <v>32.316046190918179</v>
      </c>
      <c r="E7930" s="2">
        <f t="shared" si="1477"/>
        <v>18.302905975766993</v>
      </c>
      <c r="F7930" s="2">
        <f t="shared" si="1485"/>
        <v>340</v>
      </c>
      <c r="G7930" s="2">
        <f t="shared" si="1486"/>
        <v>0</v>
      </c>
      <c r="H7930" s="2">
        <f>MIN(Inputs!$B$2, (Inputs!$B$14 - F7930)/Inputs!$B$15)</f>
        <v>0</v>
      </c>
      <c r="I7930" s="2">
        <f>MAX(MIN(Inputs!$B$2, F7930*Inputs!$B$16, Inputs!$B$14*Inputs!$B$4 - G7930), 0)</f>
        <v>170</v>
      </c>
      <c r="J7930" s="2">
        <f>MAX(MIN(Inputs!$B$2, F7930*Inputs!$B$16, (Inputs!$B$14-F7930)/Inputs!$B$15)*Inputs!$B$9, 0)</f>
        <v>0</v>
      </c>
      <c r="K7930" s="2">
        <f>MAX(E7930*Inputs!$B$5 - B7930 - Inputs!$B$8, 0) * H7930</f>
        <v>0</v>
      </c>
      <c r="L7930" s="2">
        <f>IF(B7930 &gt;= D7930*Inputs!$B$10, MAX(B7930 - E7930/Inputs!$B$5 - Inputs!$B$8, 0) * I7930, 0)</f>
        <v>0</v>
      </c>
      <c r="M7930" s="2">
        <f t="shared" si="1478"/>
        <v>0</v>
      </c>
      <c r="N7930" s="3" t="str">
        <f t="shared" si="1479"/>
        <v>Idle</v>
      </c>
      <c r="O7930" s="3" t="str">
        <f t="shared" si="1487"/>
        <v>Idle</v>
      </c>
      <c r="P7930" s="2">
        <f t="shared" si="1480"/>
        <v>0</v>
      </c>
      <c r="Q7930" s="2">
        <f t="shared" si="1481"/>
        <v>0</v>
      </c>
      <c r="R7930" s="2">
        <f t="shared" si="1482"/>
        <v>0</v>
      </c>
      <c r="S7930" s="2">
        <f t="shared" si="1483"/>
        <v>0</v>
      </c>
      <c r="T7930" s="2">
        <f t="shared" si="1484"/>
        <v>0</v>
      </c>
      <c r="U7930" s="2">
        <f>IF(O7930="Reg", R7930 * Inputs!$B$7, 0)</f>
        <v>0</v>
      </c>
      <c r="V7930" s="2">
        <f>MAX(F7930 + P7930*Inputs!$B$15 - (Q7930/Inputs!$B$16) - U7930, 0)</f>
        <v>340</v>
      </c>
    </row>
    <row r="7931" spans="1:22" x14ac:dyDescent="0.3">
      <c r="A7931" s="1">
        <v>46353.375</v>
      </c>
      <c r="B7931" s="2">
        <v>1.501947944532847</v>
      </c>
      <c r="C7931" s="2">
        <v>7.918483415059403</v>
      </c>
      <c r="D7931" s="2">
        <f t="shared" si="1476"/>
        <v>32.316046190918179</v>
      </c>
      <c r="E7931" s="2">
        <f t="shared" si="1477"/>
        <v>25.116773313127595</v>
      </c>
      <c r="F7931" s="2">
        <f t="shared" si="1485"/>
        <v>340</v>
      </c>
      <c r="G7931" s="2">
        <f t="shared" si="1486"/>
        <v>0</v>
      </c>
      <c r="H7931" s="2">
        <f>MIN(Inputs!$B$2, (Inputs!$B$14 - F7931)/Inputs!$B$15)</f>
        <v>0</v>
      </c>
      <c r="I7931" s="2">
        <f>MAX(MIN(Inputs!$B$2, F7931*Inputs!$B$16, Inputs!$B$14*Inputs!$B$4 - G7931), 0)</f>
        <v>170</v>
      </c>
      <c r="J7931" s="2">
        <f>MAX(MIN(Inputs!$B$2, F7931*Inputs!$B$16, (Inputs!$B$14-F7931)/Inputs!$B$15)*Inputs!$B$9, 0)</f>
        <v>0</v>
      </c>
      <c r="K7931" s="2">
        <f>MAX(E7931*Inputs!$B$5 - B7931 - Inputs!$B$8, 0) * H7931</f>
        <v>0</v>
      </c>
      <c r="L7931" s="2">
        <f>IF(B7931 &gt;= D7931*Inputs!$B$10, MAX(B7931 - E7931/Inputs!$B$5 - Inputs!$B$8, 0) * I7931, 0)</f>
        <v>0</v>
      </c>
      <c r="M7931" s="2">
        <f t="shared" si="1478"/>
        <v>0</v>
      </c>
      <c r="N7931" s="3" t="str">
        <f t="shared" si="1479"/>
        <v>Idle</v>
      </c>
      <c r="O7931" s="3" t="str">
        <f t="shared" si="1487"/>
        <v>Idle</v>
      </c>
      <c r="P7931" s="2">
        <f t="shared" si="1480"/>
        <v>0</v>
      </c>
      <c r="Q7931" s="2">
        <f t="shared" si="1481"/>
        <v>0</v>
      </c>
      <c r="R7931" s="2">
        <f t="shared" si="1482"/>
        <v>0</v>
      </c>
      <c r="S7931" s="2">
        <f t="shared" si="1483"/>
        <v>0</v>
      </c>
      <c r="T7931" s="2">
        <f t="shared" si="1484"/>
        <v>0</v>
      </c>
      <c r="U7931" s="2">
        <f>IF(O7931="Reg", R7931 * Inputs!$B$7, 0)</f>
        <v>0</v>
      </c>
      <c r="V7931" s="2">
        <f>MAX(F7931 + P7931*Inputs!$B$15 - (Q7931/Inputs!$B$16) - U7931, 0)</f>
        <v>340</v>
      </c>
    </row>
    <row r="7932" spans="1:22" x14ac:dyDescent="0.3">
      <c r="A7932" s="1">
        <v>46353.416666666657</v>
      </c>
      <c r="B7932" s="2">
        <v>12.611300888579921</v>
      </c>
      <c r="C7932" s="2">
        <v>19.598377177191509</v>
      </c>
      <c r="D7932" s="2">
        <f t="shared" si="1476"/>
        <v>32.316046190918179</v>
      </c>
      <c r="E7932" s="2">
        <f t="shared" si="1477"/>
        <v>35.741686860895378</v>
      </c>
      <c r="F7932" s="2">
        <f t="shared" si="1485"/>
        <v>340</v>
      </c>
      <c r="G7932" s="2">
        <f t="shared" si="1486"/>
        <v>0</v>
      </c>
      <c r="H7932" s="2">
        <f>MIN(Inputs!$B$2, (Inputs!$B$14 - F7932)/Inputs!$B$15)</f>
        <v>0</v>
      </c>
      <c r="I7932" s="2">
        <f>MAX(MIN(Inputs!$B$2, F7932*Inputs!$B$16, Inputs!$B$14*Inputs!$B$4 - G7932), 0)</f>
        <v>170</v>
      </c>
      <c r="J7932" s="2">
        <f>MAX(MIN(Inputs!$B$2, F7932*Inputs!$B$16, (Inputs!$B$14-F7932)/Inputs!$B$15)*Inputs!$B$9, 0)</f>
        <v>0</v>
      </c>
      <c r="K7932" s="2">
        <f>MAX(E7932*Inputs!$B$5 - B7932 - Inputs!$B$8, 0) * H7932</f>
        <v>0</v>
      </c>
      <c r="L7932" s="2">
        <f>IF(B7932 &gt;= D7932*Inputs!$B$10, MAX(B7932 - E7932/Inputs!$B$5 - Inputs!$B$8, 0) * I7932, 0)</f>
        <v>0</v>
      </c>
      <c r="M7932" s="2">
        <f t="shared" si="1478"/>
        <v>0</v>
      </c>
      <c r="N7932" s="3" t="str">
        <f t="shared" si="1479"/>
        <v>Idle</v>
      </c>
      <c r="O7932" s="3" t="str">
        <f t="shared" si="1487"/>
        <v>Idle</v>
      </c>
      <c r="P7932" s="2">
        <f t="shared" si="1480"/>
        <v>0</v>
      </c>
      <c r="Q7932" s="2">
        <f t="shared" si="1481"/>
        <v>0</v>
      </c>
      <c r="R7932" s="2">
        <f t="shared" si="1482"/>
        <v>0</v>
      </c>
      <c r="S7932" s="2">
        <f t="shared" si="1483"/>
        <v>0</v>
      </c>
      <c r="T7932" s="2">
        <f t="shared" si="1484"/>
        <v>0</v>
      </c>
      <c r="U7932" s="2">
        <f>IF(O7932="Reg", R7932 * Inputs!$B$7, 0)</f>
        <v>0</v>
      </c>
      <c r="V7932" s="2">
        <f>MAX(F7932 + P7932*Inputs!$B$15 - (Q7932/Inputs!$B$16) - U7932, 0)</f>
        <v>340</v>
      </c>
    </row>
    <row r="7933" spans="1:22" x14ac:dyDescent="0.3">
      <c r="A7933" s="1">
        <v>46353.458333333343</v>
      </c>
      <c r="B7933" s="2">
        <v>25.194327529843271</v>
      </c>
      <c r="C7933" s="2">
        <v>6.8691366898334696</v>
      </c>
      <c r="D7933" s="2">
        <f t="shared" si="1476"/>
        <v>32.316046190918179</v>
      </c>
      <c r="E7933" s="2">
        <f t="shared" si="1477"/>
        <v>44.982091238974675</v>
      </c>
      <c r="F7933" s="2">
        <f t="shared" si="1485"/>
        <v>340</v>
      </c>
      <c r="G7933" s="2">
        <f t="shared" si="1486"/>
        <v>0</v>
      </c>
      <c r="H7933" s="2">
        <f>MIN(Inputs!$B$2, (Inputs!$B$14 - F7933)/Inputs!$B$15)</f>
        <v>0</v>
      </c>
      <c r="I7933" s="2">
        <f>MAX(MIN(Inputs!$B$2, F7933*Inputs!$B$16, Inputs!$B$14*Inputs!$B$4 - G7933), 0)</f>
        <v>170</v>
      </c>
      <c r="J7933" s="2">
        <f>MAX(MIN(Inputs!$B$2, F7933*Inputs!$B$16, (Inputs!$B$14-F7933)/Inputs!$B$15)*Inputs!$B$9, 0)</f>
        <v>0</v>
      </c>
      <c r="K7933" s="2">
        <f>MAX(E7933*Inputs!$B$5 - B7933 - Inputs!$B$8, 0) * H7933</f>
        <v>0</v>
      </c>
      <c r="L7933" s="2">
        <f>IF(B7933 &gt;= D7933*Inputs!$B$10, MAX(B7933 - E7933/Inputs!$B$5 - Inputs!$B$8, 0) * I7933, 0)</f>
        <v>0</v>
      </c>
      <c r="M7933" s="2">
        <f t="shared" si="1478"/>
        <v>0</v>
      </c>
      <c r="N7933" s="3" t="str">
        <f t="shared" si="1479"/>
        <v>Idle</v>
      </c>
      <c r="O7933" s="3" t="str">
        <f t="shared" si="1487"/>
        <v>Idle</v>
      </c>
      <c r="P7933" s="2">
        <f t="shared" si="1480"/>
        <v>0</v>
      </c>
      <c r="Q7933" s="2">
        <f t="shared" si="1481"/>
        <v>0</v>
      </c>
      <c r="R7933" s="2">
        <f t="shared" si="1482"/>
        <v>0</v>
      </c>
      <c r="S7933" s="2">
        <f t="shared" si="1483"/>
        <v>0</v>
      </c>
      <c r="T7933" s="2">
        <f t="shared" si="1484"/>
        <v>0</v>
      </c>
      <c r="U7933" s="2">
        <f>IF(O7933="Reg", R7933 * Inputs!$B$7, 0)</f>
        <v>0</v>
      </c>
      <c r="V7933" s="2">
        <f>MAX(F7933 + P7933*Inputs!$B$15 - (Q7933/Inputs!$B$16) - U7933, 0)</f>
        <v>340</v>
      </c>
    </row>
    <row r="7934" spans="1:22" x14ac:dyDescent="0.3">
      <c r="A7934" s="1">
        <v>46353.5</v>
      </c>
      <c r="B7934" s="2">
        <v>27.041114993118239</v>
      </c>
      <c r="C7934" s="2">
        <v>3.2718961734456871</v>
      </c>
      <c r="D7934" s="2">
        <f t="shared" si="1476"/>
        <v>32.316046190918179</v>
      </c>
      <c r="E7934" s="2">
        <f t="shared" si="1477"/>
        <v>51.594641855294391</v>
      </c>
      <c r="F7934" s="2">
        <f t="shared" si="1485"/>
        <v>340</v>
      </c>
      <c r="G7934" s="2">
        <f t="shared" si="1486"/>
        <v>0</v>
      </c>
      <c r="H7934" s="2">
        <f>MIN(Inputs!$B$2, (Inputs!$B$14 - F7934)/Inputs!$B$15)</f>
        <v>0</v>
      </c>
      <c r="I7934" s="2">
        <f>MAX(MIN(Inputs!$B$2, F7934*Inputs!$B$16, Inputs!$B$14*Inputs!$B$4 - G7934), 0)</f>
        <v>170</v>
      </c>
      <c r="J7934" s="2">
        <f>MAX(MIN(Inputs!$B$2, F7934*Inputs!$B$16, (Inputs!$B$14-F7934)/Inputs!$B$15)*Inputs!$B$9, 0)</f>
        <v>0</v>
      </c>
      <c r="K7934" s="2">
        <f>MAX(E7934*Inputs!$B$5 - B7934 - Inputs!$B$8, 0) * H7934</f>
        <v>0</v>
      </c>
      <c r="L7934" s="2">
        <f>IF(B7934 &gt;= D7934*Inputs!$B$10, MAX(B7934 - E7934/Inputs!$B$5 - Inputs!$B$8, 0) * I7934, 0)</f>
        <v>0</v>
      </c>
      <c r="M7934" s="2">
        <f t="shared" si="1478"/>
        <v>0</v>
      </c>
      <c r="N7934" s="3" t="str">
        <f t="shared" si="1479"/>
        <v>Idle</v>
      </c>
      <c r="O7934" s="3" t="str">
        <f t="shared" si="1487"/>
        <v>Idle</v>
      </c>
      <c r="P7934" s="2">
        <f t="shared" si="1480"/>
        <v>0</v>
      </c>
      <c r="Q7934" s="2">
        <f t="shared" si="1481"/>
        <v>0</v>
      </c>
      <c r="R7934" s="2">
        <f t="shared" si="1482"/>
        <v>0</v>
      </c>
      <c r="S7934" s="2">
        <f t="shared" si="1483"/>
        <v>0</v>
      </c>
      <c r="T7934" s="2">
        <f t="shared" si="1484"/>
        <v>0</v>
      </c>
      <c r="U7934" s="2">
        <f>IF(O7934="Reg", R7934 * Inputs!$B$7, 0)</f>
        <v>0</v>
      </c>
      <c r="V7934" s="2">
        <f>MAX(F7934 + P7934*Inputs!$B$15 - (Q7934/Inputs!$B$16) - U7934, 0)</f>
        <v>340</v>
      </c>
    </row>
    <row r="7935" spans="1:22" x14ac:dyDescent="0.3">
      <c r="A7935" s="1">
        <v>46353.541666666657</v>
      </c>
      <c r="B7935" s="2">
        <v>41.487667212273777</v>
      </c>
      <c r="C7935" s="2">
        <v>11.869470318900239</v>
      </c>
      <c r="D7935" s="2">
        <f t="shared" si="1476"/>
        <v>32.316046190918179</v>
      </c>
      <c r="E7935" s="2">
        <f t="shared" si="1477"/>
        <v>60.274773385163464</v>
      </c>
      <c r="F7935" s="2">
        <f t="shared" si="1485"/>
        <v>340</v>
      </c>
      <c r="G7935" s="2">
        <f t="shared" si="1486"/>
        <v>0</v>
      </c>
      <c r="H7935" s="2">
        <f>MIN(Inputs!$B$2, (Inputs!$B$14 - F7935)/Inputs!$B$15)</f>
        <v>0</v>
      </c>
      <c r="I7935" s="2">
        <f>MAX(MIN(Inputs!$B$2, F7935*Inputs!$B$16, Inputs!$B$14*Inputs!$B$4 - G7935), 0)</f>
        <v>170</v>
      </c>
      <c r="J7935" s="2">
        <f>MAX(MIN(Inputs!$B$2, F7935*Inputs!$B$16, (Inputs!$B$14-F7935)/Inputs!$B$15)*Inputs!$B$9, 0)</f>
        <v>0</v>
      </c>
      <c r="K7935" s="2">
        <f>MAX(E7935*Inputs!$B$5 - B7935 - Inputs!$B$8, 0) * H7935</f>
        <v>0</v>
      </c>
      <c r="L7935" s="2">
        <f>IF(B7935 &gt;= D7935*Inputs!$B$10, MAX(B7935 - E7935/Inputs!$B$5 - Inputs!$B$8, 0) * I7935, 0)</f>
        <v>0</v>
      </c>
      <c r="M7935" s="2">
        <f t="shared" si="1478"/>
        <v>0</v>
      </c>
      <c r="N7935" s="3" t="str">
        <f t="shared" si="1479"/>
        <v>Idle</v>
      </c>
      <c r="O7935" s="3" t="str">
        <f t="shared" si="1487"/>
        <v>Idle</v>
      </c>
      <c r="P7935" s="2">
        <f t="shared" si="1480"/>
        <v>0</v>
      </c>
      <c r="Q7935" s="2">
        <f t="shared" si="1481"/>
        <v>0</v>
      </c>
      <c r="R7935" s="2">
        <f t="shared" si="1482"/>
        <v>0</v>
      </c>
      <c r="S7935" s="2">
        <f t="shared" si="1483"/>
        <v>0</v>
      </c>
      <c r="T7935" s="2">
        <f t="shared" si="1484"/>
        <v>0</v>
      </c>
      <c r="U7935" s="2">
        <f>IF(O7935="Reg", R7935 * Inputs!$B$7, 0)</f>
        <v>0</v>
      </c>
      <c r="V7935" s="2">
        <f>MAX(F7935 + P7935*Inputs!$B$15 - (Q7935/Inputs!$B$16) - U7935, 0)</f>
        <v>340</v>
      </c>
    </row>
    <row r="7936" spans="1:22" x14ac:dyDescent="0.3">
      <c r="A7936" s="1">
        <v>46353.583333333343</v>
      </c>
      <c r="B7936" s="2">
        <v>42.864281310417503</v>
      </c>
      <c r="C7936" s="2">
        <v>22.51582765076266</v>
      </c>
      <c r="D7936" s="2">
        <f t="shared" si="1476"/>
        <v>32.316046190918179</v>
      </c>
      <c r="E7936" s="2">
        <f t="shared" si="1477"/>
        <v>65.347983020195713</v>
      </c>
      <c r="F7936" s="2">
        <f t="shared" si="1485"/>
        <v>340</v>
      </c>
      <c r="G7936" s="2">
        <f t="shared" si="1486"/>
        <v>0</v>
      </c>
      <c r="H7936" s="2">
        <f>MIN(Inputs!$B$2, (Inputs!$B$14 - F7936)/Inputs!$B$15)</f>
        <v>0</v>
      </c>
      <c r="I7936" s="2">
        <f>MAX(MIN(Inputs!$B$2, F7936*Inputs!$B$16, Inputs!$B$14*Inputs!$B$4 - G7936), 0)</f>
        <v>170</v>
      </c>
      <c r="J7936" s="2">
        <f>MAX(MIN(Inputs!$B$2, F7936*Inputs!$B$16, (Inputs!$B$14-F7936)/Inputs!$B$15)*Inputs!$B$9, 0)</f>
        <v>0</v>
      </c>
      <c r="K7936" s="2">
        <f>MAX(E7936*Inputs!$B$5 - B7936 - Inputs!$B$8, 0) * H7936</f>
        <v>0</v>
      </c>
      <c r="L7936" s="2">
        <f>IF(B7936 &gt;= D7936*Inputs!$B$10, MAX(B7936 - E7936/Inputs!$B$5 - Inputs!$B$8, 0) * I7936, 0)</f>
        <v>0</v>
      </c>
      <c r="M7936" s="2">
        <f t="shared" si="1478"/>
        <v>0</v>
      </c>
      <c r="N7936" s="3" t="str">
        <f t="shared" si="1479"/>
        <v>Idle</v>
      </c>
      <c r="O7936" s="3" t="str">
        <f t="shared" si="1487"/>
        <v>Idle</v>
      </c>
      <c r="P7936" s="2">
        <f t="shared" si="1480"/>
        <v>0</v>
      </c>
      <c r="Q7936" s="2">
        <f t="shared" si="1481"/>
        <v>0</v>
      </c>
      <c r="R7936" s="2">
        <f t="shared" si="1482"/>
        <v>0</v>
      </c>
      <c r="S7936" s="2">
        <f t="shared" si="1483"/>
        <v>0</v>
      </c>
      <c r="T7936" s="2">
        <f t="shared" si="1484"/>
        <v>0</v>
      </c>
      <c r="U7936" s="2">
        <f>IF(O7936="Reg", R7936 * Inputs!$B$7, 0)</f>
        <v>0</v>
      </c>
      <c r="V7936" s="2">
        <f>MAX(F7936 + P7936*Inputs!$B$15 - (Q7936/Inputs!$B$16) - U7936, 0)</f>
        <v>340</v>
      </c>
    </row>
    <row r="7937" spans="1:22" x14ac:dyDescent="0.3">
      <c r="A7937" s="1">
        <v>46353.625</v>
      </c>
      <c r="B7937" s="2">
        <v>65.251429231139554</v>
      </c>
      <c r="C7937" s="2">
        <v>3.8179777886911261</v>
      </c>
      <c r="D7937" s="2">
        <f t="shared" si="1476"/>
        <v>32.316046190918179</v>
      </c>
      <c r="E7937" s="2">
        <f t="shared" si="1477"/>
        <v>69.800027400704394</v>
      </c>
      <c r="F7937" s="2">
        <f t="shared" si="1485"/>
        <v>340</v>
      </c>
      <c r="G7937" s="2">
        <f t="shared" si="1486"/>
        <v>0</v>
      </c>
      <c r="H7937" s="2">
        <f>MIN(Inputs!$B$2, (Inputs!$B$14 - F7937)/Inputs!$B$15)</f>
        <v>0</v>
      </c>
      <c r="I7937" s="2">
        <f>MAX(MIN(Inputs!$B$2, F7937*Inputs!$B$16, Inputs!$B$14*Inputs!$B$4 - G7937), 0)</f>
        <v>170</v>
      </c>
      <c r="J7937" s="2">
        <f>MAX(MIN(Inputs!$B$2, F7937*Inputs!$B$16, (Inputs!$B$14-F7937)/Inputs!$B$15)*Inputs!$B$9, 0)</f>
        <v>0</v>
      </c>
      <c r="K7937" s="2">
        <f>MAX(E7937*Inputs!$B$5 - B7937 - Inputs!$B$8, 0) * H7937</f>
        <v>0</v>
      </c>
      <c r="L7937" s="2">
        <f>IF(B7937 &gt;= D7937*Inputs!$B$10, MAX(B7937 - E7937/Inputs!$B$5 - Inputs!$B$8, 0) * I7937, 0)</f>
        <v>0</v>
      </c>
      <c r="M7937" s="2">
        <f t="shared" si="1478"/>
        <v>0</v>
      </c>
      <c r="N7937" s="3" t="str">
        <f t="shared" si="1479"/>
        <v>Idle</v>
      </c>
      <c r="O7937" s="3" t="str">
        <f t="shared" si="1487"/>
        <v>Idle</v>
      </c>
      <c r="P7937" s="2">
        <f t="shared" si="1480"/>
        <v>0</v>
      </c>
      <c r="Q7937" s="2">
        <f t="shared" si="1481"/>
        <v>0</v>
      </c>
      <c r="R7937" s="2">
        <f t="shared" si="1482"/>
        <v>0</v>
      </c>
      <c r="S7937" s="2">
        <f t="shared" si="1483"/>
        <v>0</v>
      </c>
      <c r="T7937" s="2">
        <f t="shared" si="1484"/>
        <v>0</v>
      </c>
      <c r="U7937" s="2">
        <f>IF(O7937="Reg", R7937 * Inputs!$B$7, 0)</f>
        <v>0</v>
      </c>
      <c r="V7937" s="2">
        <f>MAX(F7937 + P7937*Inputs!$B$15 - (Q7937/Inputs!$B$16) - U7937, 0)</f>
        <v>340</v>
      </c>
    </row>
    <row r="7938" spans="1:22" x14ac:dyDescent="0.3">
      <c r="A7938" s="1">
        <v>46353.666666666657</v>
      </c>
      <c r="B7938" s="2">
        <v>68.05372715705569</v>
      </c>
      <c r="C7938" s="2">
        <v>14.036878517705951</v>
      </c>
      <c r="D7938" s="2">
        <f t="shared" ref="D7938:D8001" si="1488">AVERAGEIFS(B:B, A:A, "&gt;="&amp;INT(A7938), A:A, "&lt;"&amp;INT(A7938)+1)</f>
        <v>32.316046190918179</v>
      </c>
      <c r="E7938" s="2">
        <f t="shared" ref="E7938:E8001" si="1489">AVERAGE(B7938:B7943)</f>
        <v>68.718687296824328</v>
      </c>
      <c r="F7938" s="2">
        <f t="shared" si="1485"/>
        <v>340</v>
      </c>
      <c r="G7938" s="2">
        <f t="shared" si="1486"/>
        <v>0</v>
      </c>
      <c r="H7938" s="2">
        <f>MIN(Inputs!$B$2, (Inputs!$B$14 - F7938)/Inputs!$B$15)</f>
        <v>0</v>
      </c>
      <c r="I7938" s="2">
        <f>MAX(MIN(Inputs!$B$2, F7938*Inputs!$B$16, Inputs!$B$14*Inputs!$B$4 - G7938), 0)</f>
        <v>170</v>
      </c>
      <c r="J7938" s="2">
        <f>MAX(MIN(Inputs!$B$2, F7938*Inputs!$B$16, (Inputs!$B$14-F7938)/Inputs!$B$15)*Inputs!$B$9, 0)</f>
        <v>0</v>
      </c>
      <c r="K7938" s="2">
        <f>MAX(E7938*Inputs!$B$5 - B7938 - Inputs!$B$8, 0) * H7938</f>
        <v>0</v>
      </c>
      <c r="L7938" s="2">
        <f>IF(B7938 &gt;= D7938*Inputs!$B$10, MAX(B7938 - E7938/Inputs!$B$5 - Inputs!$B$8, 0) * I7938, 0)</f>
        <v>0</v>
      </c>
      <c r="M7938" s="2">
        <f t="shared" ref="M7938:M8001" si="1490">C7938 * J7938</f>
        <v>0</v>
      </c>
      <c r="N7938" s="3" t="str">
        <f t="shared" ref="N7938:N8001" si="1491">IF(MAX(K7938, L7938, M7938)&lt;=0, "Idle", IF(AND(M7938&gt;=K7938, M7938&gt;=L7938), "Reg", IF(L7938&gt;=K7938, "Discharge", "Charge")))</f>
        <v>Idle</v>
      </c>
      <c r="O7938" s="3" t="str">
        <f t="shared" si="1487"/>
        <v>Idle</v>
      </c>
      <c r="P7938" s="2">
        <f t="shared" ref="P7938:P8001" si="1492">IF(O7938="Charge", H7938, 0)</f>
        <v>0</v>
      </c>
      <c r="Q7938" s="2">
        <f t="shared" ref="Q7938:Q8001" si="1493">IF(O7938="Discharge", I7938, 0)</f>
        <v>0</v>
      </c>
      <c r="R7938" s="2">
        <f t="shared" ref="R7938:R8001" si="1494">IF(O7938="Reg", J7938, 0)</f>
        <v>0</v>
      </c>
      <c r="S7938" s="2">
        <f t="shared" ref="S7938:S8001" si="1495">(Q7938 - P7938) * B7938</f>
        <v>0</v>
      </c>
      <c r="T7938" s="2">
        <f t="shared" ref="T7938:T8001" si="1496">R7938 * C7938</f>
        <v>0</v>
      </c>
      <c r="U7938" s="2">
        <f>IF(O7938="Reg", R7938 * Inputs!$B$7, 0)</f>
        <v>0</v>
      </c>
      <c r="V7938" s="2">
        <f>MAX(F7938 + P7938*Inputs!$B$15 - (Q7938/Inputs!$B$16) - U7938, 0)</f>
        <v>340</v>
      </c>
    </row>
    <row r="7939" spans="1:22" x14ac:dyDescent="0.3">
      <c r="A7939" s="1">
        <v>46353.708333333343</v>
      </c>
      <c r="B7939" s="2">
        <v>64.869631227761587</v>
      </c>
      <c r="C7939" s="2">
        <v>8.7953974421773005</v>
      </c>
      <c r="D7939" s="2">
        <f t="shared" si="1488"/>
        <v>32.316046190918179</v>
      </c>
      <c r="E7939" s="2">
        <f t="shared" si="1489"/>
        <v>65.406503048225659</v>
      </c>
      <c r="F7939" s="2">
        <f t="shared" ref="F7939:F8002" si="1497">V7938</f>
        <v>340</v>
      </c>
      <c r="G7939" s="2">
        <f t="shared" ref="G7939:G8002" si="1498">IF(INT(A7939)=INT(A7938), G7938 + Q7938, 0)</f>
        <v>0</v>
      </c>
      <c r="H7939" s="2">
        <f>MIN(Inputs!$B$2, (Inputs!$B$14 - F7939)/Inputs!$B$15)</f>
        <v>0</v>
      </c>
      <c r="I7939" s="2">
        <f>MAX(MIN(Inputs!$B$2, F7939*Inputs!$B$16, Inputs!$B$14*Inputs!$B$4 - G7939), 0)</f>
        <v>170</v>
      </c>
      <c r="J7939" s="2">
        <f>MAX(MIN(Inputs!$B$2, F7939*Inputs!$B$16, (Inputs!$B$14-F7939)/Inputs!$B$15)*Inputs!$B$9, 0)</f>
        <v>0</v>
      </c>
      <c r="K7939" s="2">
        <f>MAX(E7939*Inputs!$B$5 - B7939 - Inputs!$B$8, 0) * H7939</f>
        <v>0</v>
      </c>
      <c r="L7939" s="2">
        <f>IF(B7939 &gt;= D7939*Inputs!$B$10, MAX(B7939 - E7939/Inputs!$B$5 - Inputs!$B$8, 0) * I7939, 0)</f>
        <v>0</v>
      </c>
      <c r="M7939" s="2">
        <f t="shared" si="1490"/>
        <v>0</v>
      </c>
      <c r="N7939" s="3" t="str">
        <f t="shared" si="1491"/>
        <v>Idle</v>
      </c>
      <c r="O7939" s="3" t="str">
        <f t="shared" si="1487"/>
        <v>Idle</v>
      </c>
      <c r="P7939" s="2">
        <f t="shared" si="1492"/>
        <v>0</v>
      </c>
      <c r="Q7939" s="2">
        <f t="shared" si="1493"/>
        <v>0</v>
      </c>
      <c r="R7939" s="2">
        <f t="shared" si="1494"/>
        <v>0</v>
      </c>
      <c r="S7939" s="2">
        <f t="shared" si="1495"/>
        <v>0</v>
      </c>
      <c r="T7939" s="2">
        <f t="shared" si="1496"/>
        <v>0</v>
      </c>
      <c r="U7939" s="2">
        <f>IF(O7939="Reg", R7939 * Inputs!$B$7, 0)</f>
        <v>0</v>
      </c>
      <c r="V7939" s="2">
        <f>MAX(F7939 + P7939*Inputs!$B$15 - (Q7939/Inputs!$B$16) - U7939, 0)</f>
        <v>340</v>
      </c>
    </row>
    <row r="7940" spans="1:22" x14ac:dyDescent="0.3">
      <c r="A7940" s="1">
        <v>46353.75</v>
      </c>
      <c r="B7940" s="2">
        <v>79.121904172332663</v>
      </c>
      <c r="C7940" s="2">
        <v>26.002368032865579</v>
      </c>
      <c r="D7940" s="2">
        <f t="shared" si="1488"/>
        <v>32.316046190918179</v>
      </c>
      <c r="E7940" s="2">
        <f t="shared" si="1489"/>
        <v>60.540166861479804</v>
      </c>
      <c r="F7940" s="2">
        <f t="shared" si="1497"/>
        <v>340</v>
      </c>
      <c r="G7940" s="2">
        <f t="shared" si="1498"/>
        <v>0</v>
      </c>
      <c r="H7940" s="2">
        <f>MIN(Inputs!$B$2, (Inputs!$B$14 - F7940)/Inputs!$B$15)</f>
        <v>0</v>
      </c>
      <c r="I7940" s="2">
        <f>MAX(MIN(Inputs!$B$2, F7940*Inputs!$B$16, Inputs!$B$14*Inputs!$B$4 - G7940), 0)</f>
        <v>170</v>
      </c>
      <c r="J7940" s="2">
        <f>MAX(MIN(Inputs!$B$2, F7940*Inputs!$B$16, (Inputs!$B$14-F7940)/Inputs!$B$15)*Inputs!$B$9, 0)</f>
        <v>0</v>
      </c>
      <c r="K7940" s="2">
        <f>MAX(E7940*Inputs!$B$5 - B7940 - Inputs!$B$8, 0) * H7940</f>
        <v>0</v>
      </c>
      <c r="L7940" s="2">
        <f>IF(B7940 &gt;= D7940*Inputs!$B$10, MAX(B7940 - E7940/Inputs!$B$5 - Inputs!$B$8, 0) * I7940, 0)</f>
        <v>0</v>
      </c>
      <c r="M7940" s="2">
        <f t="shared" si="1490"/>
        <v>0</v>
      </c>
      <c r="N7940" s="3" t="str">
        <f t="shared" si="1491"/>
        <v>Idle</v>
      </c>
      <c r="O7940" s="3" t="str">
        <f t="shared" ref="O7940:O8003" si="1499">IF(O7939&lt;&gt;O7938, O7939, N7940)</f>
        <v>Idle</v>
      </c>
      <c r="P7940" s="2">
        <f t="shared" si="1492"/>
        <v>0</v>
      </c>
      <c r="Q7940" s="2">
        <f t="shared" si="1493"/>
        <v>0</v>
      </c>
      <c r="R7940" s="2">
        <f t="shared" si="1494"/>
        <v>0</v>
      </c>
      <c r="S7940" s="2">
        <f t="shared" si="1495"/>
        <v>0</v>
      </c>
      <c r="T7940" s="2">
        <f t="shared" si="1496"/>
        <v>0</v>
      </c>
      <c r="U7940" s="2">
        <f>IF(O7940="Reg", R7940 * Inputs!$B$7, 0)</f>
        <v>0</v>
      </c>
      <c r="V7940" s="2">
        <f>MAX(F7940 + P7940*Inputs!$B$15 - (Q7940/Inputs!$B$16) - U7940, 0)</f>
        <v>340</v>
      </c>
    </row>
    <row r="7941" spans="1:22" x14ac:dyDescent="0.3">
      <c r="A7941" s="1">
        <v>46353.791666666657</v>
      </c>
      <c r="B7941" s="2">
        <v>71.926925022467231</v>
      </c>
      <c r="C7941" s="2">
        <v>13.781762601364029</v>
      </c>
      <c r="D7941" s="2">
        <f t="shared" si="1488"/>
        <v>32.316046190918179</v>
      </c>
      <c r="E7941" s="2">
        <f t="shared" si="1489"/>
        <v>53.387976232771813</v>
      </c>
      <c r="F7941" s="2">
        <f t="shared" si="1497"/>
        <v>340</v>
      </c>
      <c r="G7941" s="2">
        <f t="shared" si="1498"/>
        <v>0</v>
      </c>
      <c r="H7941" s="2">
        <f>MIN(Inputs!$B$2, (Inputs!$B$14 - F7941)/Inputs!$B$15)</f>
        <v>0</v>
      </c>
      <c r="I7941" s="2">
        <f>MAX(MIN(Inputs!$B$2, F7941*Inputs!$B$16, Inputs!$B$14*Inputs!$B$4 - G7941), 0)</f>
        <v>170</v>
      </c>
      <c r="J7941" s="2">
        <f>MAX(MIN(Inputs!$B$2, F7941*Inputs!$B$16, (Inputs!$B$14-F7941)/Inputs!$B$15)*Inputs!$B$9, 0)</f>
        <v>0</v>
      </c>
      <c r="K7941" s="2">
        <f>MAX(E7941*Inputs!$B$5 - B7941 - Inputs!$B$8, 0) * H7941</f>
        <v>0</v>
      </c>
      <c r="L7941" s="2">
        <f>IF(B7941 &gt;= D7941*Inputs!$B$10, MAX(B7941 - E7941/Inputs!$B$5 - Inputs!$B$8, 0) * I7941, 0)</f>
        <v>0</v>
      </c>
      <c r="M7941" s="2">
        <f t="shared" si="1490"/>
        <v>0</v>
      </c>
      <c r="N7941" s="3" t="str">
        <f t="shared" si="1491"/>
        <v>Idle</v>
      </c>
      <c r="O7941" s="3" t="str">
        <f t="shared" si="1499"/>
        <v>Idle</v>
      </c>
      <c r="P7941" s="2">
        <f t="shared" si="1492"/>
        <v>0</v>
      </c>
      <c r="Q7941" s="2">
        <f t="shared" si="1493"/>
        <v>0</v>
      </c>
      <c r="R7941" s="2">
        <f t="shared" si="1494"/>
        <v>0</v>
      </c>
      <c r="S7941" s="2">
        <f t="shared" si="1495"/>
        <v>0</v>
      </c>
      <c r="T7941" s="2">
        <f t="shared" si="1496"/>
        <v>0</v>
      </c>
      <c r="U7941" s="2">
        <f>IF(O7941="Reg", R7941 * Inputs!$B$7, 0)</f>
        <v>0</v>
      </c>
      <c r="V7941" s="2">
        <f>MAX(F7941 + P7941*Inputs!$B$15 - (Q7941/Inputs!$B$16) - U7941, 0)</f>
        <v>340</v>
      </c>
    </row>
    <row r="7942" spans="1:22" x14ac:dyDescent="0.3">
      <c r="A7942" s="1">
        <v>46353.833333333343</v>
      </c>
      <c r="B7942" s="2">
        <v>69.576547593469598</v>
      </c>
      <c r="C7942" s="2">
        <v>4.399800136847924</v>
      </c>
      <c r="D7942" s="2">
        <f t="shared" si="1488"/>
        <v>32.316046190918179</v>
      </c>
      <c r="E7942" s="2">
        <f t="shared" si="1489"/>
        <v>44.057154186178245</v>
      </c>
      <c r="F7942" s="2">
        <f t="shared" si="1497"/>
        <v>340</v>
      </c>
      <c r="G7942" s="2">
        <f t="shared" si="1498"/>
        <v>0</v>
      </c>
      <c r="H7942" s="2">
        <f>MIN(Inputs!$B$2, (Inputs!$B$14 - F7942)/Inputs!$B$15)</f>
        <v>0</v>
      </c>
      <c r="I7942" s="2">
        <f>MAX(MIN(Inputs!$B$2, F7942*Inputs!$B$16, Inputs!$B$14*Inputs!$B$4 - G7942), 0)</f>
        <v>170</v>
      </c>
      <c r="J7942" s="2">
        <f>MAX(MIN(Inputs!$B$2, F7942*Inputs!$B$16, (Inputs!$B$14-F7942)/Inputs!$B$15)*Inputs!$B$9, 0)</f>
        <v>0</v>
      </c>
      <c r="K7942" s="2">
        <f>MAX(E7942*Inputs!$B$5 - B7942 - Inputs!$B$8, 0) * H7942</f>
        <v>0</v>
      </c>
      <c r="L7942" s="2">
        <f>IF(B7942 &gt;= D7942*Inputs!$B$10, MAX(B7942 - E7942/Inputs!$B$5 - Inputs!$B$8, 0) * I7942, 0)</f>
        <v>0</v>
      </c>
      <c r="M7942" s="2">
        <f t="shared" si="1490"/>
        <v>0</v>
      </c>
      <c r="N7942" s="3" t="str">
        <f t="shared" si="1491"/>
        <v>Idle</v>
      </c>
      <c r="O7942" s="3" t="str">
        <f t="shared" si="1499"/>
        <v>Idle</v>
      </c>
      <c r="P7942" s="2">
        <f t="shared" si="1492"/>
        <v>0</v>
      </c>
      <c r="Q7942" s="2">
        <f t="shared" si="1493"/>
        <v>0</v>
      </c>
      <c r="R7942" s="2">
        <f t="shared" si="1494"/>
        <v>0</v>
      </c>
      <c r="S7942" s="2">
        <f t="shared" si="1495"/>
        <v>0</v>
      </c>
      <c r="T7942" s="2">
        <f t="shared" si="1496"/>
        <v>0</v>
      </c>
      <c r="U7942" s="2">
        <f>IF(O7942="Reg", R7942 * Inputs!$B$7, 0)</f>
        <v>0</v>
      </c>
      <c r="V7942" s="2">
        <f>MAX(F7942 + P7942*Inputs!$B$15 - (Q7942/Inputs!$B$16) - U7942, 0)</f>
        <v>340</v>
      </c>
    </row>
    <row r="7943" spans="1:22" x14ac:dyDescent="0.3">
      <c r="A7943" s="1">
        <v>46353.875</v>
      </c>
      <c r="B7943" s="2">
        <v>58.763388607859163</v>
      </c>
      <c r="C7943" s="2">
        <v>14.63747830175735</v>
      </c>
      <c r="D7943" s="2">
        <f t="shared" si="1488"/>
        <v>32.316046190918179</v>
      </c>
      <c r="E7943" s="2">
        <f t="shared" si="1489"/>
        <v>35.039185292872432</v>
      </c>
      <c r="F7943" s="2">
        <f t="shared" si="1497"/>
        <v>340</v>
      </c>
      <c r="G7943" s="2">
        <f t="shared" si="1498"/>
        <v>0</v>
      </c>
      <c r="H7943" s="2">
        <f>MIN(Inputs!$B$2, (Inputs!$B$14 - F7943)/Inputs!$B$15)</f>
        <v>0</v>
      </c>
      <c r="I7943" s="2">
        <f>MAX(MIN(Inputs!$B$2, F7943*Inputs!$B$16, Inputs!$B$14*Inputs!$B$4 - G7943), 0)</f>
        <v>170</v>
      </c>
      <c r="J7943" s="2">
        <f>MAX(MIN(Inputs!$B$2, F7943*Inputs!$B$16, (Inputs!$B$14-F7943)/Inputs!$B$15)*Inputs!$B$9, 0)</f>
        <v>0</v>
      </c>
      <c r="K7943" s="2">
        <f>MAX(E7943*Inputs!$B$5 - B7943 - Inputs!$B$8, 0) * H7943</f>
        <v>0</v>
      </c>
      <c r="L7943" s="2">
        <f>IF(B7943 &gt;= D7943*Inputs!$B$10, MAX(B7943 - E7943/Inputs!$B$5 - Inputs!$B$8, 0) * I7943, 0)</f>
        <v>0</v>
      </c>
      <c r="M7943" s="2">
        <f t="shared" si="1490"/>
        <v>0</v>
      </c>
      <c r="N7943" s="3" t="str">
        <f t="shared" si="1491"/>
        <v>Idle</v>
      </c>
      <c r="O7943" s="3" t="str">
        <f t="shared" si="1499"/>
        <v>Idle</v>
      </c>
      <c r="P7943" s="2">
        <f t="shared" si="1492"/>
        <v>0</v>
      </c>
      <c r="Q7943" s="2">
        <f t="shared" si="1493"/>
        <v>0</v>
      </c>
      <c r="R7943" s="2">
        <f t="shared" si="1494"/>
        <v>0</v>
      </c>
      <c r="S7943" s="2">
        <f t="shared" si="1495"/>
        <v>0</v>
      </c>
      <c r="T7943" s="2">
        <f t="shared" si="1496"/>
        <v>0</v>
      </c>
      <c r="U7943" s="2">
        <f>IF(O7943="Reg", R7943 * Inputs!$B$7, 0)</f>
        <v>0</v>
      </c>
      <c r="V7943" s="2">
        <f>MAX(F7943 + P7943*Inputs!$B$15 - (Q7943/Inputs!$B$16) - U7943, 0)</f>
        <v>340</v>
      </c>
    </row>
    <row r="7944" spans="1:22" x14ac:dyDescent="0.3">
      <c r="A7944" s="1">
        <v>46353.916666666657</v>
      </c>
      <c r="B7944" s="2">
        <v>48.18062166546369</v>
      </c>
      <c r="C7944" s="2">
        <v>18.875604834064241</v>
      </c>
      <c r="D7944" s="2">
        <f t="shared" si="1488"/>
        <v>32.316046190918179</v>
      </c>
      <c r="E7944" s="2">
        <f t="shared" si="1489"/>
        <v>50.077333361864625</v>
      </c>
      <c r="F7944" s="2">
        <f t="shared" si="1497"/>
        <v>340</v>
      </c>
      <c r="G7944" s="2">
        <f t="shared" si="1498"/>
        <v>0</v>
      </c>
      <c r="H7944" s="2">
        <f>MIN(Inputs!$B$2, (Inputs!$B$14 - F7944)/Inputs!$B$15)</f>
        <v>0</v>
      </c>
      <c r="I7944" s="2">
        <f>MAX(MIN(Inputs!$B$2, F7944*Inputs!$B$16, Inputs!$B$14*Inputs!$B$4 - G7944), 0)</f>
        <v>170</v>
      </c>
      <c r="J7944" s="2">
        <f>MAX(MIN(Inputs!$B$2, F7944*Inputs!$B$16, (Inputs!$B$14-F7944)/Inputs!$B$15)*Inputs!$B$9, 0)</f>
        <v>0</v>
      </c>
      <c r="K7944" s="2">
        <f>MAX(E7944*Inputs!$B$5 - B7944 - Inputs!$B$8, 0) * H7944</f>
        <v>0</v>
      </c>
      <c r="L7944" s="2">
        <f>IF(B7944 &gt;= D7944*Inputs!$B$10, MAX(B7944 - E7944/Inputs!$B$5 - Inputs!$B$8, 0) * I7944, 0)</f>
        <v>0</v>
      </c>
      <c r="M7944" s="2">
        <f t="shared" si="1490"/>
        <v>0</v>
      </c>
      <c r="N7944" s="3" t="str">
        <f t="shared" si="1491"/>
        <v>Idle</v>
      </c>
      <c r="O7944" s="3" t="str">
        <f t="shared" si="1499"/>
        <v>Idle</v>
      </c>
      <c r="P7944" s="2">
        <f t="shared" si="1492"/>
        <v>0</v>
      </c>
      <c r="Q7944" s="2">
        <f t="shared" si="1493"/>
        <v>0</v>
      </c>
      <c r="R7944" s="2">
        <f t="shared" si="1494"/>
        <v>0</v>
      </c>
      <c r="S7944" s="2">
        <f t="shared" si="1495"/>
        <v>0</v>
      </c>
      <c r="T7944" s="2">
        <f t="shared" si="1496"/>
        <v>0</v>
      </c>
      <c r="U7944" s="2">
        <f>IF(O7944="Reg", R7944 * Inputs!$B$7, 0)</f>
        <v>0</v>
      </c>
      <c r="V7944" s="2">
        <f>MAX(F7944 + P7944*Inputs!$B$15 - (Q7944/Inputs!$B$16) - U7944, 0)</f>
        <v>340</v>
      </c>
    </row>
    <row r="7945" spans="1:22" x14ac:dyDescent="0.3">
      <c r="A7945" s="1">
        <v>46353.958333333343</v>
      </c>
      <c r="B7945" s="2">
        <v>35.67161410728648</v>
      </c>
      <c r="C7945" s="2">
        <v>6.1732423421542064</v>
      </c>
      <c r="D7945" s="2">
        <f t="shared" si="1488"/>
        <v>32.316046190918179</v>
      </c>
      <c r="E7945" s="2">
        <f t="shared" si="1489"/>
        <v>42.04722975095401</v>
      </c>
      <c r="F7945" s="2">
        <f t="shared" si="1497"/>
        <v>340</v>
      </c>
      <c r="G7945" s="2">
        <f t="shared" si="1498"/>
        <v>0</v>
      </c>
      <c r="H7945" s="2">
        <f>MIN(Inputs!$B$2, (Inputs!$B$14 - F7945)/Inputs!$B$15)</f>
        <v>0</v>
      </c>
      <c r="I7945" s="2">
        <f>MAX(MIN(Inputs!$B$2, F7945*Inputs!$B$16, Inputs!$B$14*Inputs!$B$4 - G7945), 0)</f>
        <v>170</v>
      </c>
      <c r="J7945" s="2">
        <f>MAX(MIN(Inputs!$B$2, F7945*Inputs!$B$16, (Inputs!$B$14-F7945)/Inputs!$B$15)*Inputs!$B$9, 0)</f>
        <v>0</v>
      </c>
      <c r="K7945" s="2">
        <f>MAX(E7945*Inputs!$B$5 - B7945 - Inputs!$B$8, 0) * H7945</f>
        <v>0</v>
      </c>
      <c r="L7945" s="2">
        <f>IF(B7945 &gt;= D7945*Inputs!$B$10, MAX(B7945 - E7945/Inputs!$B$5 - Inputs!$B$8, 0) * I7945, 0)</f>
        <v>0</v>
      </c>
      <c r="M7945" s="2">
        <f t="shared" si="1490"/>
        <v>0</v>
      </c>
      <c r="N7945" s="3" t="str">
        <f t="shared" si="1491"/>
        <v>Idle</v>
      </c>
      <c r="O7945" s="3" t="str">
        <f t="shared" si="1499"/>
        <v>Idle</v>
      </c>
      <c r="P7945" s="2">
        <f t="shared" si="1492"/>
        <v>0</v>
      </c>
      <c r="Q7945" s="2">
        <f t="shared" si="1493"/>
        <v>0</v>
      </c>
      <c r="R7945" s="2">
        <f t="shared" si="1494"/>
        <v>0</v>
      </c>
      <c r="S7945" s="2">
        <f t="shared" si="1495"/>
        <v>0</v>
      </c>
      <c r="T7945" s="2">
        <f t="shared" si="1496"/>
        <v>0</v>
      </c>
      <c r="U7945" s="2">
        <f>IF(O7945="Reg", R7945 * Inputs!$B$7, 0)</f>
        <v>0</v>
      </c>
      <c r="V7945" s="2">
        <f>MAX(F7945 + P7945*Inputs!$B$15 - (Q7945/Inputs!$B$16) - U7945, 0)</f>
        <v>340</v>
      </c>
    </row>
    <row r="7946" spans="1:22" x14ac:dyDescent="0.3">
      <c r="A7946" s="1">
        <v>46354</v>
      </c>
      <c r="B7946" s="2">
        <v>36.208760400084692</v>
      </c>
      <c r="C7946" s="2">
        <v>1.743733152312213</v>
      </c>
      <c r="D7946" s="2">
        <f t="shared" si="1488"/>
        <v>38.552781296466485</v>
      </c>
      <c r="E7946" s="2">
        <f t="shared" si="1489"/>
        <v>36.101960733072929</v>
      </c>
      <c r="F7946" s="2">
        <f t="shared" si="1497"/>
        <v>340</v>
      </c>
      <c r="G7946" s="2">
        <f t="shared" si="1498"/>
        <v>0</v>
      </c>
      <c r="H7946" s="2">
        <f>MIN(Inputs!$B$2, (Inputs!$B$14 - F7946)/Inputs!$B$15)</f>
        <v>0</v>
      </c>
      <c r="I7946" s="2">
        <f>MAX(MIN(Inputs!$B$2, F7946*Inputs!$B$16, Inputs!$B$14*Inputs!$B$4 - G7946), 0)</f>
        <v>170</v>
      </c>
      <c r="J7946" s="2">
        <f>MAX(MIN(Inputs!$B$2, F7946*Inputs!$B$16, (Inputs!$B$14-F7946)/Inputs!$B$15)*Inputs!$B$9, 0)</f>
        <v>0</v>
      </c>
      <c r="K7946" s="2">
        <f>MAX(E7946*Inputs!$B$5 - B7946 - Inputs!$B$8, 0) * H7946</f>
        <v>0</v>
      </c>
      <c r="L7946" s="2">
        <f>IF(B7946 &gt;= D7946*Inputs!$B$10, MAX(B7946 - E7946/Inputs!$B$5 - Inputs!$B$8, 0) * I7946, 0)</f>
        <v>0</v>
      </c>
      <c r="M7946" s="2">
        <f t="shared" si="1490"/>
        <v>0</v>
      </c>
      <c r="N7946" s="3" t="str">
        <f t="shared" si="1491"/>
        <v>Idle</v>
      </c>
      <c r="O7946" s="3" t="str">
        <f t="shared" si="1499"/>
        <v>Idle</v>
      </c>
      <c r="P7946" s="2">
        <f t="shared" si="1492"/>
        <v>0</v>
      </c>
      <c r="Q7946" s="2">
        <f t="shared" si="1493"/>
        <v>0</v>
      </c>
      <c r="R7946" s="2">
        <f t="shared" si="1494"/>
        <v>0</v>
      </c>
      <c r="S7946" s="2">
        <f t="shared" si="1495"/>
        <v>0</v>
      </c>
      <c r="T7946" s="2">
        <f t="shared" si="1496"/>
        <v>0</v>
      </c>
      <c r="U7946" s="2">
        <f>IF(O7946="Reg", R7946 * Inputs!$B$7, 0)</f>
        <v>0</v>
      </c>
      <c r="V7946" s="2">
        <f>MAX(F7946 + P7946*Inputs!$B$15 - (Q7946/Inputs!$B$16) - U7946, 0)</f>
        <v>340</v>
      </c>
    </row>
    <row r="7947" spans="1:22" x14ac:dyDescent="0.3">
      <c r="A7947" s="1">
        <v>46354.041666666657</v>
      </c>
      <c r="B7947" s="2">
        <v>15.941992742905869</v>
      </c>
      <c r="C7947" s="2">
        <v>13.602706650886731</v>
      </c>
      <c r="D7947" s="2">
        <f t="shared" si="1488"/>
        <v>38.552781296466485</v>
      </c>
      <c r="E7947" s="2">
        <f t="shared" si="1489"/>
        <v>30.067167333058816</v>
      </c>
      <c r="F7947" s="2">
        <f t="shared" si="1497"/>
        <v>340</v>
      </c>
      <c r="G7947" s="2">
        <f t="shared" si="1498"/>
        <v>0</v>
      </c>
      <c r="H7947" s="2">
        <f>MIN(Inputs!$B$2, (Inputs!$B$14 - F7947)/Inputs!$B$15)</f>
        <v>0</v>
      </c>
      <c r="I7947" s="2">
        <f>MAX(MIN(Inputs!$B$2, F7947*Inputs!$B$16, Inputs!$B$14*Inputs!$B$4 - G7947), 0)</f>
        <v>170</v>
      </c>
      <c r="J7947" s="2">
        <f>MAX(MIN(Inputs!$B$2, F7947*Inputs!$B$16, (Inputs!$B$14-F7947)/Inputs!$B$15)*Inputs!$B$9, 0)</f>
        <v>0</v>
      </c>
      <c r="K7947" s="2">
        <f>MAX(E7947*Inputs!$B$5 - B7947 - Inputs!$B$8, 0) * H7947</f>
        <v>0</v>
      </c>
      <c r="L7947" s="2">
        <f>IF(B7947 &gt;= D7947*Inputs!$B$10, MAX(B7947 - E7947/Inputs!$B$5 - Inputs!$B$8, 0) * I7947, 0)</f>
        <v>0</v>
      </c>
      <c r="M7947" s="2">
        <f t="shared" si="1490"/>
        <v>0</v>
      </c>
      <c r="N7947" s="3" t="str">
        <f t="shared" si="1491"/>
        <v>Idle</v>
      </c>
      <c r="O7947" s="3" t="str">
        <f t="shared" si="1499"/>
        <v>Idle</v>
      </c>
      <c r="P7947" s="2">
        <f t="shared" si="1492"/>
        <v>0</v>
      </c>
      <c r="Q7947" s="2">
        <f t="shared" si="1493"/>
        <v>0</v>
      </c>
      <c r="R7947" s="2">
        <f t="shared" si="1494"/>
        <v>0</v>
      </c>
      <c r="S7947" s="2">
        <f t="shared" si="1495"/>
        <v>0</v>
      </c>
      <c r="T7947" s="2">
        <f t="shared" si="1496"/>
        <v>0</v>
      </c>
      <c r="U7947" s="2">
        <f>IF(O7947="Reg", R7947 * Inputs!$B$7, 0)</f>
        <v>0</v>
      </c>
      <c r="V7947" s="2">
        <f>MAX(F7947 + P7947*Inputs!$B$15 - (Q7947/Inputs!$B$16) - U7947, 0)</f>
        <v>340</v>
      </c>
    </row>
    <row r="7948" spans="1:22" x14ac:dyDescent="0.3">
      <c r="A7948" s="1">
        <v>46354.083333333343</v>
      </c>
      <c r="B7948" s="2">
        <v>15.468734233634709</v>
      </c>
      <c r="C7948" s="2">
        <v>8.4710881664501976</v>
      </c>
      <c r="D7948" s="2">
        <f t="shared" si="1488"/>
        <v>38.552781296466485</v>
      </c>
      <c r="E7948" s="2">
        <f t="shared" si="1489"/>
        <v>27.4101685425745</v>
      </c>
      <c r="F7948" s="2">
        <f t="shared" si="1497"/>
        <v>340</v>
      </c>
      <c r="G7948" s="2">
        <f t="shared" si="1498"/>
        <v>0</v>
      </c>
      <c r="H7948" s="2">
        <f>MIN(Inputs!$B$2, (Inputs!$B$14 - F7948)/Inputs!$B$15)</f>
        <v>0</v>
      </c>
      <c r="I7948" s="2">
        <f>MAX(MIN(Inputs!$B$2, F7948*Inputs!$B$16, Inputs!$B$14*Inputs!$B$4 - G7948), 0)</f>
        <v>170</v>
      </c>
      <c r="J7948" s="2">
        <f>MAX(MIN(Inputs!$B$2, F7948*Inputs!$B$16, (Inputs!$B$14-F7948)/Inputs!$B$15)*Inputs!$B$9, 0)</f>
        <v>0</v>
      </c>
      <c r="K7948" s="2">
        <f>MAX(E7948*Inputs!$B$5 - B7948 - Inputs!$B$8, 0) * H7948</f>
        <v>0</v>
      </c>
      <c r="L7948" s="2">
        <f>IF(B7948 &gt;= D7948*Inputs!$B$10, MAX(B7948 - E7948/Inputs!$B$5 - Inputs!$B$8, 0) * I7948, 0)</f>
        <v>0</v>
      </c>
      <c r="M7948" s="2">
        <f t="shared" si="1490"/>
        <v>0</v>
      </c>
      <c r="N7948" s="3" t="str">
        <f t="shared" si="1491"/>
        <v>Idle</v>
      </c>
      <c r="O7948" s="3" t="str">
        <f t="shared" si="1499"/>
        <v>Idle</v>
      </c>
      <c r="P7948" s="2">
        <f t="shared" si="1492"/>
        <v>0</v>
      </c>
      <c r="Q7948" s="2">
        <f t="shared" si="1493"/>
        <v>0</v>
      </c>
      <c r="R7948" s="2">
        <f t="shared" si="1494"/>
        <v>0</v>
      </c>
      <c r="S7948" s="2">
        <f t="shared" si="1495"/>
        <v>0</v>
      </c>
      <c r="T7948" s="2">
        <f t="shared" si="1496"/>
        <v>0</v>
      </c>
      <c r="U7948" s="2">
        <f>IF(O7948="Reg", R7948 * Inputs!$B$7, 0)</f>
        <v>0</v>
      </c>
      <c r="V7948" s="2">
        <f>MAX(F7948 + P7948*Inputs!$B$15 - (Q7948/Inputs!$B$16) - U7948, 0)</f>
        <v>340</v>
      </c>
    </row>
    <row r="7949" spans="1:22" x14ac:dyDescent="0.3">
      <c r="A7949" s="1">
        <v>46354.125</v>
      </c>
      <c r="B7949" s="2">
        <v>148.9922770218123</v>
      </c>
      <c r="C7949" s="2">
        <v>5.5311022427037084</v>
      </c>
      <c r="D7949" s="2">
        <f t="shared" si="1488"/>
        <v>38.552781296466485</v>
      </c>
      <c r="E7949" s="2">
        <f t="shared" si="1489"/>
        <v>24.83204617030205</v>
      </c>
      <c r="F7949" s="2">
        <f t="shared" si="1497"/>
        <v>340</v>
      </c>
      <c r="G7949" s="2">
        <f t="shared" si="1498"/>
        <v>0</v>
      </c>
      <c r="H7949" s="2">
        <f>MIN(Inputs!$B$2, (Inputs!$B$14 - F7949)/Inputs!$B$15)</f>
        <v>0</v>
      </c>
      <c r="I7949" s="2">
        <f>MAX(MIN(Inputs!$B$2, F7949*Inputs!$B$16, Inputs!$B$14*Inputs!$B$4 - G7949), 0)</f>
        <v>170</v>
      </c>
      <c r="J7949" s="2">
        <f>MAX(MIN(Inputs!$B$2, F7949*Inputs!$B$16, (Inputs!$B$14-F7949)/Inputs!$B$15)*Inputs!$B$9, 0)</f>
        <v>0</v>
      </c>
      <c r="K7949" s="2">
        <f>MAX(E7949*Inputs!$B$5 - B7949 - Inputs!$B$8, 0) * H7949</f>
        <v>0</v>
      </c>
      <c r="L7949" s="2">
        <f>IF(B7949 &gt;= D7949*Inputs!$B$10, MAX(B7949 - E7949/Inputs!$B$5 - Inputs!$B$8, 0) * I7949, 0)</f>
        <v>17131.587265354287</v>
      </c>
      <c r="M7949" s="2">
        <f t="shared" si="1490"/>
        <v>0</v>
      </c>
      <c r="N7949" s="3" t="str">
        <f t="shared" si="1491"/>
        <v>Discharge</v>
      </c>
      <c r="O7949" s="3" t="str">
        <f t="shared" si="1499"/>
        <v>Discharge</v>
      </c>
      <c r="P7949" s="2">
        <f t="shared" si="1492"/>
        <v>0</v>
      </c>
      <c r="Q7949" s="2">
        <f t="shared" si="1493"/>
        <v>170</v>
      </c>
      <c r="R7949" s="2">
        <f t="shared" si="1494"/>
        <v>0</v>
      </c>
      <c r="S7949" s="2">
        <f t="shared" si="1495"/>
        <v>25328.687093708089</v>
      </c>
      <c r="T7949" s="2">
        <f t="shared" si="1496"/>
        <v>0</v>
      </c>
      <c r="U7949" s="2">
        <f>IF(O7949="Reg", R7949 * Inputs!$B$7, 0)</f>
        <v>0</v>
      </c>
      <c r="V7949" s="2">
        <f>MAX(F7949 + P7949*Inputs!$B$15 - (Q7949/Inputs!$B$16) - U7949, 0)</f>
        <v>170</v>
      </c>
    </row>
    <row r="7950" spans="1:22" x14ac:dyDescent="0.3">
      <c r="A7950" s="1">
        <v>46354.166666666657</v>
      </c>
      <c r="B7950" s="2">
        <v>0</v>
      </c>
      <c r="C7950" s="2">
        <v>5.604431599061968</v>
      </c>
      <c r="D7950" s="2">
        <f t="shared" si="1488"/>
        <v>38.552781296466485</v>
      </c>
      <c r="E7950" s="2">
        <f t="shared" si="1489"/>
        <v>0.34196028609044488</v>
      </c>
      <c r="F7950" s="2">
        <f t="shared" si="1497"/>
        <v>170</v>
      </c>
      <c r="G7950" s="2">
        <f t="shared" si="1498"/>
        <v>170</v>
      </c>
      <c r="H7950" s="2">
        <f>MIN(Inputs!$B$2, (Inputs!$B$14 - F7950)/Inputs!$B$15)</f>
        <v>170</v>
      </c>
      <c r="I7950" s="2">
        <f>MAX(MIN(Inputs!$B$2, F7950*Inputs!$B$16, Inputs!$B$14*Inputs!$B$4 - G7950), 0)</f>
        <v>170</v>
      </c>
      <c r="J7950" s="2">
        <f>MAX(MIN(Inputs!$B$2, F7950*Inputs!$B$16, (Inputs!$B$14-F7950)/Inputs!$B$15)*Inputs!$B$9, 0)</f>
        <v>136</v>
      </c>
      <c r="K7950" s="2">
        <f>MAX(E7950*Inputs!$B$5 - B7950 - Inputs!$B$8, 0) * H7950</f>
        <v>0</v>
      </c>
      <c r="L7950" s="2">
        <f>IF(B7950 &gt;= D7950*Inputs!$B$10, MAX(B7950 - E7950/Inputs!$B$5 - Inputs!$B$8, 0) * I7950, 0)</f>
        <v>0</v>
      </c>
      <c r="M7950" s="2">
        <f t="shared" si="1490"/>
        <v>762.20269747242764</v>
      </c>
      <c r="N7950" s="3" t="str">
        <f t="shared" si="1491"/>
        <v>Reg</v>
      </c>
      <c r="O7950" s="3" t="str">
        <f t="shared" si="1499"/>
        <v>Discharge</v>
      </c>
      <c r="P7950" s="2">
        <f t="shared" si="1492"/>
        <v>0</v>
      </c>
      <c r="Q7950" s="2">
        <f t="shared" si="1493"/>
        <v>170</v>
      </c>
      <c r="R7950" s="2">
        <f t="shared" si="1494"/>
        <v>0</v>
      </c>
      <c r="S7950" s="2">
        <f t="shared" si="1495"/>
        <v>0</v>
      </c>
      <c r="T7950" s="2">
        <f t="shared" si="1496"/>
        <v>0</v>
      </c>
      <c r="U7950" s="2">
        <f>IF(O7950="Reg", R7950 * Inputs!$B$7, 0)</f>
        <v>0</v>
      </c>
      <c r="V7950" s="2">
        <f>MAX(F7950 + P7950*Inputs!$B$15 - (Q7950/Inputs!$B$16) - U7950, 0)</f>
        <v>0</v>
      </c>
    </row>
    <row r="7951" spans="1:22" x14ac:dyDescent="0.3">
      <c r="A7951" s="1">
        <v>46354.208333333343</v>
      </c>
      <c r="B7951" s="2">
        <v>0</v>
      </c>
      <c r="C7951" s="2">
        <v>4.5527705522169333</v>
      </c>
      <c r="D7951" s="2">
        <f t="shared" si="1488"/>
        <v>38.552781296466485</v>
      </c>
      <c r="E7951" s="2">
        <f t="shared" si="1489"/>
        <v>2.0119993653744883</v>
      </c>
      <c r="F7951" s="2">
        <f t="shared" si="1497"/>
        <v>0</v>
      </c>
      <c r="G7951" s="2">
        <f t="shared" si="1498"/>
        <v>340</v>
      </c>
      <c r="H7951" s="2">
        <f>MIN(Inputs!$B$2, (Inputs!$B$14 - F7951)/Inputs!$B$15)</f>
        <v>170</v>
      </c>
      <c r="I7951" s="2">
        <f>MAX(MIN(Inputs!$B$2, F7951*Inputs!$B$16, Inputs!$B$14*Inputs!$B$4 - G7951), 0)</f>
        <v>0</v>
      </c>
      <c r="J7951" s="2">
        <f>MAX(MIN(Inputs!$B$2, F7951*Inputs!$B$16, (Inputs!$B$14-F7951)/Inputs!$B$15)*Inputs!$B$9, 0)</f>
        <v>0</v>
      </c>
      <c r="K7951" s="2">
        <f>MAX(E7951*Inputs!$B$5 - B7951 - Inputs!$B$8, 0) * H7951</f>
        <v>0</v>
      </c>
      <c r="L7951" s="2">
        <f>IF(B7951 &gt;= D7951*Inputs!$B$10, MAX(B7951 - E7951/Inputs!$B$5 - Inputs!$B$8, 0) * I7951, 0)</f>
        <v>0</v>
      </c>
      <c r="M7951" s="2">
        <f t="shared" si="1490"/>
        <v>0</v>
      </c>
      <c r="N7951" s="3" t="str">
        <f t="shared" si="1491"/>
        <v>Idle</v>
      </c>
      <c r="O7951" s="3" t="str">
        <f t="shared" si="1499"/>
        <v>Idle</v>
      </c>
      <c r="P7951" s="2">
        <f t="shared" si="1492"/>
        <v>0</v>
      </c>
      <c r="Q7951" s="2">
        <f t="shared" si="1493"/>
        <v>0</v>
      </c>
      <c r="R7951" s="2">
        <f t="shared" si="1494"/>
        <v>0</v>
      </c>
      <c r="S7951" s="2">
        <f t="shared" si="1495"/>
        <v>0</v>
      </c>
      <c r="T7951" s="2">
        <f t="shared" si="1496"/>
        <v>0</v>
      </c>
      <c r="U7951" s="2">
        <f>IF(O7951="Reg", R7951 * Inputs!$B$7, 0)</f>
        <v>0</v>
      </c>
      <c r="V7951" s="2">
        <f>MAX(F7951 + P7951*Inputs!$B$15 - (Q7951/Inputs!$B$16) - U7951, 0)</f>
        <v>0</v>
      </c>
    </row>
    <row r="7952" spans="1:22" x14ac:dyDescent="0.3">
      <c r="A7952" s="1">
        <v>46354.25</v>
      </c>
      <c r="B7952" s="2">
        <v>0</v>
      </c>
      <c r="C7952" s="2">
        <v>4.1026175088824788</v>
      </c>
      <c r="D7952" s="2">
        <f t="shared" si="1488"/>
        <v>38.552781296466485</v>
      </c>
      <c r="E7952" s="2">
        <f t="shared" si="1489"/>
        <v>6.726987012925183</v>
      </c>
      <c r="F7952" s="2">
        <f t="shared" si="1497"/>
        <v>0</v>
      </c>
      <c r="G7952" s="2">
        <f t="shared" si="1498"/>
        <v>340</v>
      </c>
      <c r="H7952" s="2">
        <f>MIN(Inputs!$B$2, (Inputs!$B$14 - F7952)/Inputs!$B$15)</f>
        <v>170</v>
      </c>
      <c r="I7952" s="2">
        <f>MAX(MIN(Inputs!$B$2, F7952*Inputs!$B$16, Inputs!$B$14*Inputs!$B$4 - G7952), 0)</f>
        <v>0</v>
      </c>
      <c r="J7952" s="2">
        <f>MAX(MIN(Inputs!$B$2, F7952*Inputs!$B$16, (Inputs!$B$14-F7952)/Inputs!$B$15)*Inputs!$B$9, 0)</f>
        <v>0</v>
      </c>
      <c r="K7952" s="2">
        <f>MAX(E7952*Inputs!$B$5 - B7952 - Inputs!$B$8, 0) * H7952</f>
        <v>0</v>
      </c>
      <c r="L7952" s="2">
        <f>IF(B7952 &gt;= D7952*Inputs!$B$10, MAX(B7952 - E7952/Inputs!$B$5 - Inputs!$B$8, 0) * I7952, 0)</f>
        <v>0</v>
      </c>
      <c r="M7952" s="2">
        <f t="shared" si="1490"/>
        <v>0</v>
      </c>
      <c r="N7952" s="3" t="str">
        <f t="shared" si="1491"/>
        <v>Idle</v>
      </c>
      <c r="O7952" s="3" t="str">
        <f t="shared" si="1499"/>
        <v>Idle</v>
      </c>
      <c r="P7952" s="2">
        <f t="shared" si="1492"/>
        <v>0</v>
      </c>
      <c r="Q7952" s="2">
        <f t="shared" si="1493"/>
        <v>0</v>
      </c>
      <c r="R7952" s="2">
        <f t="shared" si="1494"/>
        <v>0</v>
      </c>
      <c r="S7952" s="2">
        <f t="shared" si="1495"/>
        <v>0</v>
      </c>
      <c r="T7952" s="2">
        <f t="shared" si="1496"/>
        <v>0</v>
      </c>
      <c r="U7952" s="2">
        <f>IF(O7952="Reg", R7952 * Inputs!$B$7, 0)</f>
        <v>0</v>
      </c>
      <c r="V7952" s="2">
        <f>MAX(F7952 + P7952*Inputs!$B$15 - (Q7952/Inputs!$B$16) - U7952, 0)</f>
        <v>0</v>
      </c>
    </row>
    <row r="7953" spans="1:22" x14ac:dyDescent="0.3">
      <c r="A7953" s="1">
        <v>46354.291666666657</v>
      </c>
      <c r="B7953" s="2">
        <v>0</v>
      </c>
      <c r="C7953" s="2">
        <v>20.169569915812641</v>
      </c>
      <c r="D7953" s="2">
        <f t="shared" si="1488"/>
        <v>38.552781296466485</v>
      </c>
      <c r="E7953" s="2">
        <f t="shared" si="1489"/>
        <v>12.417117344578761</v>
      </c>
      <c r="F7953" s="2">
        <f t="shared" si="1497"/>
        <v>0</v>
      </c>
      <c r="G7953" s="2">
        <f t="shared" si="1498"/>
        <v>340</v>
      </c>
      <c r="H7953" s="2">
        <f>MIN(Inputs!$B$2, (Inputs!$B$14 - F7953)/Inputs!$B$15)</f>
        <v>170</v>
      </c>
      <c r="I7953" s="2">
        <f>MAX(MIN(Inputs!$B$2, F7953*Inputs!$B$16, Inputs!$B$14*Inputs!$B$4 - G7953), 0)</f>
        <v>0</v>
      </c>
      <c r="J7953" s="2">
        <f>MAX(MIN(Inputs!$B$2, F7953*Inputs!$B$16, (Inputs!$B$14-F7953)/Inputs!$B$15)*Inputs!$B$9, 0)</f>
        <v>0</v>
      </c>
      <c r="K7953" s="2">
        <f>MAX(E7953*Inputs!$B$5 - B7953 - Inputs!$B$8, 0) * H7953</f>
        <v>0</v>
      </c>
      <c r="L7953" s="2">
        <f>IF(B7953 &gt;= D7953*Inputs!$B$10, MAX(B7953 - E7953/Inputs!$B$5 - Inputs!$B$8, 0) * I7953, 0)</f>
        <v>0</v>
      </c>
      <c r="M7953" s="2">
        <f t="shared" si="1490"/>
        <v>0</v>
      </c>
      <c r="N7953" s="3" t="str">
        <f t="shared" si="1491"/>
        <v>Idle</v>
      </c>
      <c r="O7953" s="3" t="str">
        <f t="shared" si="1499"/>
        <v>Idle</v>
      </c>
      <c r="P7953" s="2">
        <f t="shared" si="1492"/>
        <v>0</v>
      </c>
      <c r="Q7953" s="2">
        <f t="shared" si="1493"/>
        <v>0</v>
      </c>
      <c r="R7953" s="2">
        <f t="shared" si="1494"/>
        <v>0</v>
      </c>
      <c r="S7953" s="2">
        <f t="shared" si="1495"/>
        <v>0</v>
      </c>
      <c r="T7953" s="2">
        <f t="shared" si="1496"/>
        <v>0</v>
      </c>
      <c r="U7953" s="2">
        <f>IF(O7953="Reg", R7953 * Inputs!$B$7, 0)</f>
        <v>0</v>
      </c>
      <c r="V7953" s="2">
        <f>MAX(F7953 + P7953*Inputs!$B$15 - (Q7953/Inputs!$B$16) - U7953, 0)</f>
        <v>0</v>
      </c>
    </row>
    <row r="7954" spans="1:22" x14ac:dyDescent="0.3">
      <c r="A7954" s="1">
        <v>46354.333333333343</v>
      </c>
      <c r="B7954" s="2">
        <v>0</v>
      </c>
      <c r="C7954" s="2">
        <v>2.424281717801037</v>
      </c>
      <c r="D7954" s="2">
        <f t="shared" si="1488"/>
        <v>38.552781296466485</v>
      </c>
      <c r="E7954" s="2">
        <f t="shared" si="1489"/>
        <v>21.499233775024361</v>
      </c>
      <c r="F7954" s="2">
        <f t="shared" si="1497"/>
        <v>0</v>
      </c>
      <c r="G7954" s="2">
        <f t="shared" si="1498"/>
        <v>340</v>
      </c>
      <c r="H7954" s="2">
        <f>MIN(Inputs!$B$2, (Inputs!$B$14 - F7954)/Inputs!$B$15)</f>
        <v>170</v>
      </c>
      <c r="I7954" s="2">
        <f>MAX(MIN(Inputs!$B$2, F7954*Inputs!$B$16, Inputs!$B$14*Inputs!$B$4 - G7954), 0)</f>
        <v>0</v>
      </c>
      <c r="J7954" s="2">
        <f>MAX(MIN(Inputs!$B$2, F7954*Inputs!$B$16, (Inputs!$B$14-F7954)/Inputs!$B$15)*Inputs!$B$9, 0)</f>
        <v>0</v>
      </c>
      <c r="K7954" s="2">
        <f>MAX(E7954*Inputs!$B$5 - B7954 - Inputs!$B$8, 0) * H7954</f>
        <v>0</v>
      </c>
      <c r="L7954" s="2">
        <f>IF(B7954 &gt;= D7954*Inputs!$B$10, MAX(B7954 - E7954/Inputs!$B$5 - Inputs!$B$8, 0) * I7954, 0)</f>
        <v>0</v>
      </c>
      <c r="M7954" s="2">
        <f t="shared" si="1490"/>
        <v>0</v>
      </c>
      <c r="N7954" s="3" t="str">
        <f t="shared" si="1491"/>
        <v>Idle</v>
      </c>
      <c r="O7954" s="3" t="str">
        <f t="shared" si="1499"/>
        <v>Idle</v>
      </c>
      <c r="P7954" s="2">
        <f t="shared" si="1492"/>
        <v>0</v>
      </c>
      <c r="Q7954" s="2">
        <f t="shared" si="1493"/>
        <v>0</v>
      </c>
      <c r="R7954" s="2">
        <f t="shared" si="1494"/>
        <v>0</v>
      </c>
      <c r="S7954" s="2">
        <f t="shared" si="1495"/>
        <v>0</v>
      </c>
      <c r="T7954" s="2">
        <f t="shared" si="1496"/>
        <v>0</v>
      </c>
      <c r="U7954" s="2">
        <f>IF(O7954="Reg", R7954 * Inputs!$B$7, 0)</f>
        <v>0</v>
      </c>
      <c r="V7954" s="2">
        <f>MAX(F7954 + P7954*Inputs!$B$15 - (Q7954/Inputs!$B$16) - U7954, 0)</f>
        <v>0</v>
      </c>
    </row>
    <row r="7955" spans="1:22" x14ac:dyDescent="0.3">
      <c r="A7955" s="1">
        <v>46354.375</v>
      </c>
      <c r="B7955" s="2">
        <v>2.0517617165426691</v>
      </c>
      <c r="C7955" s="2">
        <v>15.973839163908981</v>
      </c>
      <c r="D7955" s="2">
        <f t="shared" si="1488"/>
        <v>38.552781296466485</v>
      </c>
      <c r="E7955" s="2">
        <f t="shared" si="1489"/>
        <v>28.570264055117793</v>
      </c>
      <c r="F7955" s="2">
        <f t="shared" si="1497"/>
        <v>0</v>
      </c>
      <c r="G7955" s="2">
        <f t="shared" si="1498"/>
        <v>340</v>
      </c>
      <c r="H7955" s="2">
        <f>MIN(Inputs!$B$2, (Inputs!$B$14 - F7955)/Inputs!$B$15)</f>
        <v>170</v>
      </c>
      <c r="I7955" s="2">
        <f>MAX(MIN(Inputs!$B$2, F7955*Inputs!$B$16, Inputs!$B$14*Inputs!$B$4 - G7955), 0)</f>
        <v>0</v>
      </c>
      <c r="J7955" s="2">
        <f>MAX(MIN(Inputs!$B$2, F7955*Inputs!$B$16, (Inputs!$B$14-F7955)/Inputs!$B$15)*Inputs!$B$9, 0)</f>
        <v>0</v>
      </c>
      <c r="K7955" s="2">
        <f>MAX(E7955*Inputs!$B$5 - B7955 - Inputs!$B$8, 0) * H7955</f>
        <v>525.31201083336816</v>
      </c>
      <c r="L7955" s="2">
        <f>IF(B7955 &gt;= D7955*Inputs!$B$10, MAX(B7955 - E7955/Inputs!$B$5 - Inputs!$B$8, 0) * I7955, 0)</f>
        <v>0</v>
      </c>
      <c r="M7955" s="2">
        <f t="shared" si="1490"/>
        <v>0</v>
      </c>
      <c r="N7955" s="3" t="str">
        <f t="shared" si="1491"/>
        <v>Charge</v>
      </c>
      <c r="O7955" s="3" t="str">
        <f t="shared" si="1499"/>
        <v>Charge</v>
      </c>
      <c r="P7955" s="2">
        <f t="shared" si="1492"/>
        <v>170</v>
      </c>
      <c r="Q7955" s="2">
        <f t="shared" si="1493"/>
        <v>0</v>
      </c>
      <c r="R7955" s="2">
        <f t="shared" si="1494"/>
        <v>0</v>
      </c>
      <c r="S7955" s="2">
        <f t="shared" si="1495"/>
        <v>-348.79949181225373</v>
      </c>
      <c r="T7955" s="2">
        <f t="shared" si="1496"/>
        <v>0</v>
      </c>
      <c r="U7955" s="2">
        <f>IF(O7955="Reg", R7955 * Inputs!$B$7, 0)</f>
        <v>0</v>
      </c>
      <c r="V7955" s="2">
        <f>MAX(F7955 + P7955*Inputs!$B$15 - (Q7955/Inputs!$B$16) - U7955, 0)</f>
        <v>170</v>
      </c>
    </row>
    <row r="7956" spans="1:22" x14ac:dyDescent="0.3">
      <c r="A7956" s="1">
        <v>46354.416666666657</v>
      </c>
      <c r="B7956" s="2">
        <v>10.02023447570426</v>
      </c>
      <c r="C7956" s="2">
        <v>13.880584414380269</v>
      </c>
      <c r="D7956" s="2">
        <f t="shared" si="1488"/>
        <v>38.552781296466485</v>
      </c>
      <c r="E7956" s="2">
        <f t="shared" si="1489"/>
        <v>38.226529591612724</v>
      </c>
      <c r="F7956" s="2">
        <f t="shared" si="1497"/>
        <v>170</v>
      </c>
      <c r="G7956" s="2">
        <f t="shared" si="1498"/>
        <v>340</v>
      </c>
      <c r="H7956" s="2">
        <f>MIN(Inputs!$B$2, (Inputs!$B$14 - F7956)/Inputs!$B$15)</f>
        <v>170</v>
      </c>
      <c r="I7956" s="2">
        <f>MAX(MIN(Inputs!$B$2, F7956*Inputs!$B$16, Inputs!$B$14*Inputs!$B$4 - G7956), 0)</f>
        <v>0</v>
      </c>
      <c r="J7956" s="2">
        <f>MAX(MIN(Inputs!$B$2, F7956*Inputs!$B$16, (Inputs!$B$14-F7956)/Inputs!$B$15)*Inputs!$B$9, 0)</f>
        <v>136</v>
      </c>
      <c r="K7956" s="2">
        <f>MAX(E7956*Inputs!$B$5 - B7956 - Inputs!$B$8, 0) * H7956</f>
        <v>615.24896603553884</v>
      </c>
      <c r="L7956" s="2">
        <f>IF(B7956 &gt;= D7956*Inputs!$B$10, MAX(B7956 - E7956/Inputs!$B$5 - Inputs!$B$8, 0) * I7956, 0)</f>
        <v>0</v>
      </c>
      <c r="M7956" s="2">
        <f t="shared" si="1490"/>
        <v>1887.7594803557167</v>
      </c>
      <c r="N7956" s="3" t="str">
        <f t="shared" si="1491"/>
        <v>Reg</v>
      </c>
      <c r="O7956" s="3" t="str">
        <f t="shared" si="1499"/>
        <v>Charge</v>
      </c>
      <c r="P7956" s="2">
        <f t="shared" si="1492"/>
        <v>170</v>
      </c>
      <c r="Q7956" s="2">
        <f t="shared" si="1493"/>
        <v>0</v>
      </c>
      <c r="R7956" s="2">
        <f t="shared" si="1494"/>
        <v>0</v>
      </c>
      <c r="S7956" s="2">
        <f t="shared" si="1495"/>
        <v>-1703.4398608697243</v>
      </c>
      <c r="T7956" s="2">
        <f t="shared" si="1496"/>
        <v>0</v>
      </c>
      <c r="U7956" s="2">
        <f>IF(O7956="Reg", R7956 * Inputs!$B$7, 0)</f>
        <v>0</v>
      </c>
      <c r="V7956" s="2">
        <f>MAX(F7956 + P7956*Inputs!$B$15 - (Q7956/Inputs!$B$16) - U7956, 0)</f>
        <v>340</v>
      </c>
    </row>
    <row r="7957" spans="1:22" x14ac:dyDescent="0.3">
      <c r="A7957" s="1">
        <v>46354.458333333343</v>
      </c>
      <c r="B7957" s="2">
        <v>28.289925885304172</v>
      </c>
      <c r="C7957" s="2">
        <v>2.4700106559926751</v>
      </c>
      <c r="D7957" s="2">
        <f t="shared" si="1488"/>
        <v>38.552781296466485</v>
      </c>
      <c r="E7957" s="2">
        <f t="shared" si="1489"/>
        <v>47.028258330382755</v>
      </c>
      <c r="F7957" s="2">
        <f t="shared" si="1497"/>
        <v>340</v>
      </c>
      <c r="G7957" s="2">
        <f t="shared" si="1498"/>
        <v>340</v>
      </c>
      <c r="H7957" s="2">
        <f>MIN(Inputs!$B$2, (Inputs!$B$14 - F7957)/Inputs!$B$15)</f>
        <v>0</v>
      </c>
      <c r="I7957" s="2">
        <f>MAX(MIN(Inputs!$B$2, F7957*Inputs!$B$16, Inputs!$B$14*Inputs!$B$4 - G7957), 0)</f>
        <v>0</v>
      </c>
      <c r="J7957" s="2">
        <f>MAX(MIN(Inputs!$B$2, F7957*Inputs!$B$16, (Inputs!$B$14-F7957)/Inputs!$B$15)*Inputs!$B$9, 0)</f>
        <v>0</v>
      </c>
      <c r="K7957" s="2">
        <f>MAX(E7957*Inputs!$B$5 - B7957 - Inputs!$B$8, 0) * H7957</f>
        <v>0</v>
      </c>
      <c r="L7957" s="2">
        <f>IF(B7957 &gt;= D7957*Inputs!$B$10, MAX(B7957 - E7957/Inputs!$B$5 - Inputs!$B$8, 0) * I7957, 0)</f>
        <v>0</v>
      </c>
      <c r="M7957" s="2">
        <f t="shared" si="1490"/>
        <v>0</v>
      </c>
      <c r="N7957" s="3" t="str">
        <f t="shared" si="1491"/>
        <v>Idle</v>
      </c>
      <c r="O7957" s="3" t="str">
        <f t="shared" si="1499"/>
        <v>Idle</v>
      </c>
      <c r="P7957" s="2">
        <f t="shared" si="1492"/>
        <v>0</v>
      </c>
      <c r="Q7957" s="2">
        <f t="shared" si="1493"/>
        <v>0</v>
      </c>
      <c r="R7957" s="2">
        <f t="shared" si="1494"/>
        <v>0</v>
      </c>
      <c r="S7957" s="2">
        <f t="shared" si="1495"/>
        <v>0</v>
      </c>
      <c r="T7957" s="2">
        <f t="shared" si="1496"/>
        <v>0</v>
      </c>
      <c r="U7957" s="2">
        <f>IF(O7957="Reg", R7957 * Inputs!$B$7, 0)</f>
        <v>0</v>
      </c>
      <c r="V7957" s="2">
        <f>MAX(F7957 + P7957*Inputs!$B$15 - (Q7957/Inputs!$B$16) - U7957, 0)</f>
        <v>340</v>
      </c>
    </row>
    <row r="7958" spans="1:22" x14ac:dyDescent="0.3">
      <c r="A7958" s="1">
        <v>46354.5</v>
      </c>
      <c r="B7958" s="2">
        <v>34.140781989921457</v>
      </c>
      <c r="C7958" s="2">
        <v>9.7435276701552205</v>
      </c>
      <c r="D7958" s="2">
        <f t="shared" si="1488"/>
        <v>38.552781296466485</v>
      </c>
      <c r="E7958" s="2">
        <f t="shared" si="1489"/>
        <v>53.050598194135311</v>
      </c>
      <c r="F7958" s="2">
        <f t="shared" si="1497"/>
        <v>340</v>
      </c>
      <c r="G7958" s="2">
        <f t="shared" si="1498"/>
        <v>340</v>
      </c>
      <c r="H7958" s="2">
        <f>MIN(Inputs!$B$2, (Inputs!$B$14 - F7958)/Inputs!$B$15)</f>
        <v>0</v>
      </c>
      <c r="I7958" s="2">
        <f>MAX(MIN(Inputs!$B$2, F7958*Inputs!$B$16, Inputs!$B$14*Inputs!$B$4 - G7958), 0)</f>
        <v>0</v>
      </c>
      <c r="J7958" s="2">
        <f>MAX(MIN(Inputs!$B$2, F7958*Inputs!$B$16, (Inputs!$B$14-F7958)/Inputs!$B$15)*Inputs!$B$9, 0)</f>
        <v>0</v>
      </c>
      <c r="K7958" s="2">
        <f>MAX(E7958*Inputs!$B$5 - B7958 - Inputs!$B$8, 0) * H7958</f>
        <v>0</v>
      </c>
      <c r="L7958" s="2">
        <f>IF(B7958 &gt;= D7958*Inputs!$B$10, MAX(B7958 - E7958/Inputs!$B$5 - Inputs!$B$8, 0) * I7958, 0)</f>
        <v>0</v>
      </c>
      <c r="M7958" s="2">
        <f t="shared" si="1490"/>
        <v>0</v>
      </c>
      <c r="N7958" s="3" t="str">
        <f t="shared" si="1491"/>
        <v>Idle</v>
      </c>
      <c r="O7958" s="3" t="str">
        <f t="shared" si="1499"/>
        <v>Idle</v>
      </c>
      <c r="P7958" s="2">
        <f t="shared" si="1492"/>
        <v>0</v>
      </c>
      <c r="Q7958" s="2">
        <f t="shared" si="1493"/>
        <v>0</v>
      </c>
      <c r="R7958" s="2">
        <f t="shared" si="1494"/>
        <v>0</v>
      </c>
      <c r="S7958" s="2">
        <f t="shared" si="1495"/>
        <v>0</v>
      </c>
      <c r="T7958" s="2">
        <f t="shared" si="1496"/>
        <v>0</v>
      </c>
      <c r="U7958" s="2">
        <f>IF(O7958="Reg", R7958 * Inputs!$B$7, 0)</f>
        <v>0</v>
      </c>
      <c r="V7958" s="2">
        <f>MAX(F7958 + P7958*Inputs!$B$15 - (Q7958/Inputs!$B$16) - U7958, 0)</f>
        <v>340</v>
      </c>
    </row>
    <row r="7959" spans="1:22" x14ac:dyDescent="0.3">
      <c r="A7959" s="1">
        <v>46354.541666666657</v>
      </c>
      <c r="B7959" s="2">
        <v>54.492698582673611</v>
      </c>
      <c r="C7959" s="2">
        <v>3.4343106419893692</v>
      </c>
      <c r="D7959" s="2">
        <f t="shared" si="1488"/>
        <v>38.552781296466485</v>
      </c>
      <c r="E7959" s="2">
        <f t="shared" si="1489"/>
        <v>59.206565058909554</v>
      </c>
      <c r="F7959" s="2">
        <f t="shared" si="1497"/>
        <v>340</v>
      </c>
      <c r="G7959" s="2">
        <f t="shared" si="1498"/>
        <v>340</v>
      </c>
      <c r="H7959" s="2">
        <f>MIN(Inputs!$B$2, (Inputs!$B$14 - F7959)/Inputs!$B$15)</f>
        <v>0</v>
      </c>
      <c r="I7959" s="2">
        <f>MAX(MIN(Inputs!$B$2, F7959*Inputs!$B$16, Inputs!$B$14*Inputs!$B$4 - G7959), 0)</f>
        <v>0</v>
      </c>
      <c r="J7959" s="2">
        <f>MAX(MIN(Inputs!$B$2, F7959*Inputs!$B$16, (Inputs!$B$14-F7959)/Inputs!$B$15)*Inputs!$B$9, 0)</f>
        <v>0</v>
      </c>
      <c r="K7959" s="2">
        <f>MAX(E7959*Inputs!$B$5 - B7959 - Inputs!$B$8, 0) * H7959</f>
        <v>0</v>
      </c>
      <c r="L7959" s="2">
        <f>IF(B7959 &gt;= D7959*Inputs!$B$10, MAX(B7959 - E7959/Inputs!$B$5 - Inputs!$B$8, 0) * I7959, 0)</f>
        <v>0</v>
      </c>
      <c r="M7959" s="2">
        <f t="shared" si="1490"/>
        <v>0</v>
      </c>
      <c r="N7959" s="3" t="str">
        <f t="shared" si="1491"/>
        <v>Idle</v>
      </c>
      <c r="O7959" s="3" t="str">
        <f t="shared" si="1499"/>
        <v>Idle</v>
      </c>
      <c r="P7959" s="2">
        <f t="shared" si="1492"/>
        <v>0</v>
      </c>
      <c r="Q7959" s="2">
        <f t="shared" si="1493"/>
        <v>0</v>
      </c>
      <c r="R7959" s="2">
        <f t="shared" si="1494"/>
        <v>0</v>
      </c>
      <c r="S7959" s="2">
        <f t="shared" si="1495"/>
        <v>0</v>
      </c>
      <c r="T7959" s="2">
        <f t="shared" si="1496"/>
        <v>0</v>
      </c>
      <c r="U7959" s="2">
        <f>IF(O7959="Reg", R7959 * Inputs!$B$7, 0)</f>
        <v>0</v>
      </c>
      <c r="V7959" s="2">
        <f>MAX(F7959 + P7959*Inputs!$B$15 - (Q7959/Inputs!$B$16) - U7959, 0)</f>
        <v>340</v>
      </c>
    </row>
    <row r="7960" spans="1:22" x14ac:dyDescent="0.3">
      <c r="A7960" s="1">
        <v>46354.583333333343</v>
      </c>
      <c r="B7960" s="2">
        <v>42.42618168056061</v>
      </c>
      <c r="C7960" s="2">
        <v>6.7951355449599946</v>
      </c>
      <c r="D7960" s="2">
        <f t="shared" si="1488"/>
        <v>38.552781296466485</v>
      </c>
      <c r="E7960" s="2">
        <f t="shared" si="1489"/>
        <v>59.87564827682224</v>
      </c>
      <c r="F7960" s="2">
        <f t="shared" si="1497"/>
        <v>340</v>
      </c>
      <c r="G7960" s="2">
        <f t="shared" si="1498"/>
        <v>340</v>
      </c>
      <c r="H7960" s="2">
        <f>MIN(Inputs!$B$2, (Inputs!$B$14 - F7960)/Inputs!$B$15)</f>
        <v>0</v>
      </c>
      <c r="I7960" s="2">
        <f>MAX(MIN(Inputs!$B$2, F7960*Inputs!$B$16, Inputs!$B$14*Inputs!$B$4 - G7960), 0)</f>
        <v>0</v>
      </c>
      <c r="J7960" s="2">
        <f>MAX(MIN(Inputs!$B$2, F7960*Inputs!$B$16, (Inputs!$B$14-F7960)/Inputs!$B$15)*Inputs!$B$9, 0)</f>
        <v>0</v>
      </c>
      <c r="K7960" s="2">
        <f>MAX(E7960*Inputs!$B$5 - B7960 - Inputs!$B$8, 0) * H7960</f>
        <v>0</v>
      </c>
      <c r="L7960" s="2">
        <f>IF(B7960 &gt;= D7960*Inputs!$B$10, MAX(B7960 - E7960/Inputs!$B$5 - Inputs!$B$8, 0) * I7960, 0)</f>
        <v>0</v>
      </c>
      <c r="M7960" s="2">
        <f t="shared" si="1490"/>
        <v>0</v>
      </c>
      <c r="N7960" s="3" t="str">
        <f t="shared" si="1491"/>
        <v>Idle</v>
      </c>
      <c r="O7960" s="3" t="str">
        <f t="shared" si="1499"/>
        <v>Idle</v>
      </c>
      <c r="P7960" s="2">
        <f t="shared" si="1492"/>
        <v>0</v>
      </c>
      <c r="Q7960" s="2">
        <f t="shared" si="1493"/>
        <v>0</v>
      </c>
      <c r="R7960" s="2">
        <f t="shared" si="1494"/>
        <v>0</v>
      </c>
      <c r="S7960" s="2">
        <f t="shared" si="1495"/>
        <v>0</v>
      </c>
      <c r="T7960" s="2">
        <f t="shared" si="1496"/>
        <v>0</v>
      </c>
      <c r="U7960" s="2">
        <f>IF(O7960="Reg", R7960 * Inputs!$B$7, 0)</f>
        <v>0</v>
      </c>
      <c r="V7960" s="2">
        <f>MAX(F7960 + P7960*Inputs!$B$15 - (Q7960/Inputs!$B$16) - U7960, 0)</f>
        <v>340</v>
      </c>
    </row>
    <row r="7961" spans="1:22" x14ac:dyDescent="0.3">
      <c r="A7961" s="1">
        <v>46354.625</v>
      </c>
      <c r="B7961" s="2">
        <v>59.989354935512232</v>
      </c>
      <c r="C7961" s="2">
        <v>1.807552567985385</v>
      </c>
      <c r="D7961" s="2">
        <f t="shared" si="1488"/>
        <v>38.552781296466485</v>
      </c>
      <c r="E7961" s="2">
        <f t="shared" si="1489"/>
        <v>63.524408736941467</v>
      </c>
      <c r="F7961" s="2">
        <f t="shared" si="1497"/>
        <v>340</v>
      </c>
      <c r="G7961" s="2">
        <f t="shared" si="1498"/>
        <v>340</v>
      </c>
      <c r="H7961" s="2">
        <f>MIN(Inputs!$B$2, (Inputs!$B$14 - F7961)/Inputs!$B$15)</f>
        <v>0</v>
      </c>
      <c r="I7961" s="2">
        <f>MAX(MIN(Inputs!$B$2, F7961*Inputs!$B$16, Inputs!$B$14*Inputs!$B$4 - G7961), 0)</f>
        <v>0</v>
      </c>
      <c r="J7961" s="2">
        <f>MAX(MIN(Inputs!$B$2, F7961*Inputs!$B$16, (Inputs!$B$14-F7961)/Inputs!$B$15)*Inputs!$B$9, 0)</f>
        <v>0</v>
      </c>
      <c r="K7961" s="2">
        <f>MAX(E7961*Inputs!$B$5 - B7961 - Inputs!$B$8, 0) * H7961</f>
        <v>0</v>
      </c>
      <c r="L7961" s="2">
        <f>IF(B7961 &gt;= D7961*Inputs!$B$10, MAX(B7961 - E7961/Inputs!$B$5 - Inputs!$B$8, 0) * I7961, 0)</f>
        <v>0</v>
      </c>
      <c r="M7961" s="2">
        <f t="shared" si="1490"/>
        <v>0</v>
      </c>
      <c r="N7961" s="3" t="str">
        <f t="shared" si="1491"/>
        <v>Idle</v>
      </c>
      <c r="O7961" s="3" t="str">
        <f t="shared" si="1499"/>
        <v>Idle</v>
      </c>
      <c r="P7961" s="2">
        <f t="shared" si="1492"/>
        <v>0</v>
      </c>
      <c r="Q7961" s="2">
        <f t="shared" si="1493"/>
        <v>0</v>
      </c>
      <c r="R7961" s="2">
        <f t="shared" si="1494"/>
        <v>0</v>
      </c>
      <c r="S7961" s="2">
        <f t="shared" si="1495"/>
        <v>0</v>
      </c>
      <c r="T7961" s="2">
        <f t="shared" si="1496"/>
        <v>0</v>
      </c>
      <c r="U7961" s="2">
        <f>IF(O7961="Reg", R7961 * Inputs!$B$7, 0)</f>
        <v>0</v>
      </c>
      <c r="V7961" s="2">
        <f>MAX(F7961 + P7961*Inputs!$B$15 - (Q7961/Inputs!$B$16) - U7961, 0)</f>
        <v>340</v>
      </c>
    </row>
    <row r="7962" spans="1:22" x14ac:dyDescent="0.3">
      <c r="A7962" s="1">
        <v>46354.666666666657</v>
      </c>
      <c r="B7962" s="2">
        <v>62.830606908324448</v>
      </c>
      <c r="C7962" s="2">
        <v>22.311616584952741</v>
      </c>
      <c r="D7962" s="2">
        <f t="shared" si="1488"/>
        <v>38.552781296466485</v>
      </c>
      <c r="E7962" s="2">
        <f t="shared" si="1489"/>
        <v>62.962056858799087</v>
      </c>
      <c r="F7962" s="2">
        <f t="shared" si="1497"/>
        <v>340</v>
      </c>
      <c r="G7962" s="2">
        <f t="shared" si="1498"/>
        <v>340</v>
      </c>
      <c r="H7962" s="2">
        <f>MIN(Inputs!$B$2, (Inputs!$B$14 - F7962)/Inputs!$B$15)</f>
        <v>0</v>
      </c>
      <c r="I7962" s="2">
        <f>MAX(MIN(Inputs!$B$2, F7962*Inputs!$B$16, Inputs!$B$14*Inputs!$B$4 - G7962), 0)</f>
        <v>0</v>
      </c>
      <c r="J7962" s="2">
        <f>MAX(MIN(Inputs!$B$2, F7962*Inputs!$B$16, (Inputs!$B$14-F7962)/Inputs!$B$15)*Inputs!$B$9, 0)</f>
        <v>0</v>
      </c>
      <c r="K7962" s="2">
        <f>MAX(E7962*Inputs!$B$5 - B7962 - Inputs!$B$8, 0) * H7962</f>
        <v>0</v>
      </c>
      <c r="L7962" s="2">
        <f>IF(B7962 &gt;= D7962*Inputs!$B$10, MAX(B7962 - E7962/Inputs!$B$5 - Inputs!$B$8, 0) * I7962, 0)</f>
        <v>0</v>
      </c>
      <c r="M7962" s="2">
        <f t="shared" si="1490"/>
        <v>0</v>
      </c>
      <c r="N7962" s="3" t="str">
        <f t="shared" si="1491"/>
        <v>Idle</v>
      </c>
      <c r="O7962" s="3" t="str">
        <f t="shared" si="1499"/>
        <v>Idle</v>
      </c>
      <c r="P7962" s="2">
        <f t="shared" si="1492"/>
        <v>0</v>
      </c>
      <c r="Q7962" s="2">
        <f t="shared" si="1493"/>
        <v>0</v>
      </c>
      <c r="R7962" s="2">
        <f t="shared" si="1494"/>
        <v>0</v>
      </c>
      <c r="S7962" s="2">
        <f t="shared" si="1495"/>
        <v>0</v>
      </c>
      <c r="T7962" s="2">
        <f t="shared" si="1496"/>
        <v>0</v>
      </c>
      <c r="U7962" s="2">
        <f>IF(O7962="Reg", R7962 * Inputs!$B$7, 0)</f>
        <v>0</v>
      </c>
      <c r="V7962" s="2">
        <f>MAX(F7962 + P7962*Inputs!$B$15 - (Q7962/Inputs!$B$16) - U7962, 0)</f>
        <v>340</v>
      </c>
    </row>
    <row r="7963" spans="1:22" x14ac:dyDescent="0.3">
      <c r="A7963" s="1">
        <v>46354.708333333343</v>
      </c>
      <c r="B7963" s="2">
        <v>64.423965067819509</v>
      </c>
      <c r="C7963" s="2">
        <v>2.9360346878173118</v>
      </c>
      <c r="D7963" s="2">
        <f t="shared" si="1488"/>
        <v>38.552781296466485</v>
      </c>
      <c r="E7963" s="2">
        <f t="shared" si="1489"/>
        <v>60.951296640817553</v>
      </c>
      <c r="F7963" s="2">
        <f t="shared" si="1497"/>
        <v>340</v>
      </c>
      <c r="G7963" s="2">
        <f t="shared" si="1498"/>
        <v>340</v>
      </c>
      <c r="H7963" s="2">
        <f>MIN(Inputs!$B$2, (Inputs!$B$14 - F7963)/Inputs!$B$15)</f>
        <v>0</v>
      </c>
      <c r="I7963" s="2">
        <f>MAX(MIN(Inputs!$B$2, F7963*Inputs!$B$16, Inputs!$B$14*Inputs!$B$4 - G7963), 0)</f>
        <v>0</v>
      </c>
      <c r="J7963" s="2">
        <f>MAX(MIN(Inputs!$B$2, F7963*Inputs!$B$16, (Inputs!$B$14-F7963)/Inputs!$B$15)*Inputs!$B$9, 0)</f>
        <v>0</v>
      </c>
      <c r="K7963" s="2">
        <f>MAX(E7963*Inputs!$B$5 - B7963 - Inputs!$B$8, 0) * H7963</f>
        <v>0</v>
      </c>
      <c r="L7963" s="2">
        <f>IF(B7963 &gt;= D7963*Inputs!$B$10, MAX(B7963 - E7963/Inputs!$B$5 - Inputs!$B$8, 0) * I7963, 0)</f>
        <v>0</v>
      </c>
      <c r="M7963" s="2">
        <f t="shared" si="1490"/>
        <v>0</v>
      </c>
      <c r="N7963" s="3" t="str">
        <f t="shared" si="1491"/>
        <v>Idle</v>
      </c>
      <c r="O7963" s="3" t="str">
        <f t="shared" si="1499"/>
        <v>Idle</v>
      </c>
      <c r="P7963" s="2">
        <f t="shared" si="1492"/>
        <v>0</v>
      </c>
      <c r="Q7963" s="2">
        <f t="shared" si="1493"/>
        <v>0</v>
      </c>
      <c r="R7963" s="2">
        <f t="shared" si="1494"/>
        <v>0</v>
      </c>
      <c r="S7963" s="2">
        <f t="shared" si="1495"/>
        <v>0</v>
      </c>
      <c r="T7963" s="2">
        <f t="shared" si="1496"/>
        <v>0</v>
      </c>
      <c r="U7963" s="2">
        <f>IF(O7963="Reg", R7963 * Inputs!$B$7, 0)</f>
        <v>0</v>
      </c>
      <c r="V7963" s="2">
        <f>MAX(F7963 + P7963*Inputs!$B$15 - (Q7963/Inputs!$B$16) - U7963, 0)</f>
        <v>340</v>
      </c>
    </row>
    <row r="7964" spans="1:22" x14ac:dyDescent="0.3">
      <c r="A7964" s="1">
        <v>46354.75</v>
      </c>
      <c r="B7964" s="2">
        <v>71.076583178566935</v>
      </c>
      <c r="C7964" s="2">
        <v>6.0567522531985798</v>
      </c>
      <c r="D7964" s="2">
        <f t="shared" si="1488"/>
        <v>38.552781296466485</v>
      </c>
      <c r="E7964" s="2">
        <f t="shared" si="1489"/>
        <v>58.331579245732534</v>
      </c>
      <c r="F7964" s="2">
        <f t="shared" si="1497"/>
        <v>340</v>
      </c>
      <c r="G7964" s="2">
        <f t="shared" si="1498"/>
        <v>340</v>
      </c>
      <c r="H7964" s="2">
        <f>MIN(Inputs!$B$2, (Inputs!$B$14 - F7964)/Inputs!$B$15)</f>
        <v>0</v>
      </c>
      <c r="I7964" s="2">
        <f>MAX(MIN(Inputs!$B$2, F7964*Inputs!$B$16, Inputs!$B$14*Inputs!$B$4 - G7964), 0)</f>
        <v>0</v>
      </c>
      <c r="J7964" s="2">
        <f>MAX(MIN(Inputs!$B$2, F7964*Inputs!$B$16, (Inputs!$B$14-F7964)/Inputs!$B$15)*Inputs!$B$9, 0)</f>
        <v>0</v>
      </c>
      <c r="K7964" s="2">
        <f>MAX(E7964*Inputs!$B$5 - B7964 - Inputs!$B$8, 0) * H7964</f>
        <v>0</v>
      </c>
      <c r="L7964" s="2">
        <f>IF(B7964 &gt;= D7964*Inputs!$B$10, MAX(B7964 - E7964/Inputs!$B$5 - Inputs!$B$8, 0) * I7964, 0)</f>
        <v>0</v>
      </c>
      <c r="M7964" s="2">
        <f t="shared" si="1490"/>
        <v>0</v>
      </c>
      <c r="N7964" s="3" t="str">
        <f t="shared" si="1491"/>
        <v>Idle</v>
      </c>
      <c r="O7964" s="3" t="str">
        <f t="shared" si="1499"/>
        <v>Idle</v>
      </c>
      <c r="P7964" s="2">
        <f t="shared" si="1492"/>
        <v>0</v>
      </c>
      <c r="Q7964" s="2">
        <f t="shared" si="1493"/>
        <v>0</v>
      </c>
      <c r="R7964" s="2">
        <f t="shared" si="1494"/>
        <v>0</v>
      </c>
      <c r="S7964" s="2">
        <f t="shared" si="1495"/>
        <v>0</v>
      </c>
      <c r="T7964" s="2">
        <f t="shared" si="1496"/>
        <v>0</v>
      </c>
      <c r="U7964" s="2">
        <f>IF(O7964="Reg", R7964 * Inputs!$B$7, 0)</f>
        <v>0</v>
      </c>
      <c r="V7964" s="2">
        <f>MAX(F7964 + P7964*Inputs!$B$15 - (Q7964/Inputs!$B$16) - U7964, 0)</f>
        <v>340</v>
      </c>
    </row>
    <row r="7965" spans="1:22" x14ac:dyDescent="0.3">
      <c r="A7965" s="1">
        <v>46354.791666666657</v>
      </c>
      <c r="B7965" s="2">
        <v>58.507197890149698</v>
      </c>
      <c r="C7965" s="2">
        <v>19.517574348315989</v>
      </c>
      <c r="D7965" s="2">
        <f t="shared" si="1488"/>
        <v>38.552781296466485</v>
      </c>
      <c r="E7965" s="2">
        <f t="shared" si="1489"/>
        <v>50.232303324866137</v>
      </c>
      <c r="F7965" s="2">
        <f t="shared" si="1497"/>
        <v>340</v>
      </c>
      <c r="G7965" s="2">
        <f t="shared" si="1498"/>
        <v>340</v>
      </c>
      <c r="H7965" s="2">
        <f>MIN(Inputs!$B$2, (Inputs!$B$14 - F7965)/Inputs!$B$15)</f>
        <v>0</v>
      </c>
      <c r="I7965" s="2">
        <f>MAX(MIN(Inputs!$B$2, F7965*Inputs!$B$16, Inputs!$B$14*Inputs!$B$4 - G7965), 0)</f>
        <v>0</v>
      </c>
      <c r="J7965" s="2">
        <f>MAX(MIN(Inputs!$B$2, F7965*Inputs!$B$16, (Inputs!$B$14-F7965)/Inputs!$B$15)*Inputs!$B$9, 0)</f>
        <v>0</v>
      </c>
      <c r="K7965" s="2">
        <f>MAX(E7965*Inputs!$B$5 - B7965 - Inputs!$B$8, 0) * H7965</f>
        <v>0</v>
      </c>
      <c r="L7965" s="2">
        <f>IF(B7965 &gt;= D7965*Inputs!$B$10, MAX(B7965 - E7965/Inputs!$B$5 - Inputs!$B$8, 0) * I7965, 0)</f>
        <v>0</v>
      </c>
      <c r="M7965" s="2">
        <f t="shared" si="1490"/>
        <v>0</v>
      </c>
      <c r="N7965" s="3" t="str">
        <f t="shared" si="1491"/>
        <v>Idle</v>
      </c>
      <c r="O7965" s="3" t="str">
        <f t="shared" si="1499"/>
        <v>Idle</v>
      </c>
      <c r="P7965" s="2">
        <f t="shared" si="1492"/>
        <v>0</v>
      </c>
      <c r="Q7965" s="2">
        <f t="shared" si="1493"/>
        <v>0</v>
      </c>
      <c r="R7965" s="2">
        <f t="shared" si="1494"/>
        <v>0</v>
      </c>
      <c r="S7965" s="2">
        <f t="shared" si="1495"/>
        <v>0</v>
      </c>
      <c r="T7965" s="2">
        <f t="shared" si="1496"/>
        <v>0</v>
      </c>
      <c r="U7965" s="2">
        <f>IF(O7965="Reg", R7965 * Inputs!$B$7, 0)</f>
        <v>0</v>
      </c>
      <c r="V7965" s="2">
        <f>MAX(F7965 + P7965*Inputs!$B$15 - (Q7965/Inputs!$B$16) - U7965, 0)</f>
        <v>340</v>
      </c>
    </row>
    <row r="7966" spans="1:22" x14ac:dyDescent="0.3">
      <c r="A7966" s="1">
        <v>46354.833333333343</v>
      </c>
      <c r="B7966" s="2">
        <v>64.318744441275953</v>
      </c>
      <c r="C7966" s="2">
        <v>9.6545031587235304</v>
      </c>
      <c r="D7966" s="2">
        <f t="shared" si="1488"/>
        <v>38.552781296466485</v>
      </c>
      <c r="E7966" s="2">
        <f t="shared" si="1489"/>
        <v>42.934922010449633</v>
      </c>
      <c r="F7966" s="2">
        <f t="shared" si="1497"/>
        <v>340</v>
      </c>
      <c r="G7966" s="2">
        <f t="shared" si="1498"/>
        <v>340</v>
      </c>
      <c r="H7966" s="2">
        <f>MIN(Inputs!$B$2, (Inputs!$B$14 - F7966)/Inputs!$B$15)</f>
        <v>0</v>
      </c>
      <c r="I7966" s="2">
        <f>MAX(MIN(Inputs!$B$2, F7966*Inputs!$B$16, Inputs!$B$14*Inputs!$B$4 - G7966), 0)</f>
        <v>0</v>
      </c>
      <c r="J7966" s="2">
        <f>MAX(MIN(Inputs!$B$2, F7966*Inputs!$B$16, (Inputs!$B$14-F7966)/Inputs!$B$15)*Inputs!$B$9, 0)</f>
        <v>0</v>
      </c>
      <c r="K7966" s="2">
        <f>MAX(E7966*Inputs!$B$5 - B7966 - Inputs!$B$8, 0) * H7966</f>
        <v>0</v>
      </c>
      <c r="L7966" s="2">
        <f>IF(B7966 &gt;= D7966*Inputs!$B$10, MAX(B7966 - E7966/Inputs!$B$5 - Inputs!$B$8, 0) * I7966, 0)</f>
        <v>0</v>
      </c>
      <c r="M7966" s="2">
        <f t="shared" si="1490"/>
        <v>0</v>
      </c>
      <c r="N7966" s="3" t="str">
        <f t="shared" si="1491"/>
        <v>Idle</v>
      </c>
      <c r="O7966" s="3" t="str">
        <f t="shared" si="1499"/>
        <v>Idle</v>
      </c>
      <c r="P7966" s="2">
        <f t="shared" si="1492"/>
        <v>0</v>
      </c>
      <c r="Q7966" s="2">
        <f t="shared" si="1493"/>
        <v>0</v>
      </c>
      <c r="R7966" s="2">
        <f t="shared" si="1494"/>
        <v>0</v>
      </c>
      <c r="S7966" s="2">
        <f t="shared" si="1495"/>
        <v>0</v>
      </c>
      <c r="T7966" s="2">
        <f t="shared" si="1496"/>
        <v>0</v>
      </c>
      <c r="U7966" s="2">
        <f>IF(O7966="Reg", R7966 * Inputs!$B$7, 0)</f>
        <v>0</v>
      </c>
      <c r="V7966" s="2">
        <f>MAX(F7966 + P7966*Inputs!$B$15 - (Q7966/Inputs!$B$16) - U7966, 0)</f>
        <v>340</v>
      </c>
    </row>
    <row r="7967" spans="1:22" x14ac:dyDescent="0.3">
      <c r="A7967" s="1">
        <v>46354.875</v>
      </c>
      <c r="B7967" s="2">
        <v>56.615243666657967</v>
      </c>
      <c r="C7967" s="2">
        <v>9.2514825053258836</v>
      </c>
      <c r="D7967" s="2">
        <f t="shared" si="1488"/>
        <v>38.552781296466485</v>
      </c>
      <c r="E7967" s="2">
        <f t="shared" si="1489"/>
        <v>33.411501681931512</v>
      </c>
      <c r="F7967" s="2">
        <f t="shared" si="1497"/>
        <v>340</v>
      </c>
      <c r="G7967" s="2">
        <f t="shared" si="1498"/>
        <v>340</v>
      </c>
      <c r="H7967" s="2">
        <f>MIN(Inputs!$B$2, (Inputs!$B$14 - F7967)/Inputs!$B$15)</f>
        <v>0</v>
      </c>
      <c r="I7967" s="2">
        <f>MAX(MIN(Inputs!$B$2, F7967*Inputs!$B$16, Inputs!$B$14*Inputs!$B$4 - G7967), 0)</f>
        <v>0</v>
      </c>
      <c r="J7967" s="2">
        <f>MAX(MIN(Inputs!$B$2, F7967*Inputs!$B$16, (Inputs!$B$14-F7967)/Inputs!$B$15)*Inputs!$B$9, 0)</f>
        <v>0</v>
      </c>
      <c r="K7967" s="2">
        <f>MAX(E7967*Inputs!$B$5 - B7967 - Inputs!$B$8, 0) * H7967</f>
        <v>0</v>
      </c>
      <c r="L7967" s="2">
        <f>IF(B7967 &gt;= D7967*Inputs!$B$10, MAX(B7967 - E7967/Inputs!$B$5 - Inputs!$B$8, 0) * I7967, 0)</f>
        <v>0</v>
      </c>
      <c r="M7967" s="2">
        <f t="shared" si="1490"/>
        <v>0</v>
      </c>
      <c r="N7967" s="3" t="str">
        <f t="shared" si="1491"/>
        <v>Idle</v>
      </c>
      <c r="O7967" s="3" t="str">
        <f t="shared" si="1499"/>
        <v>Idle</v>
      </c>
      <c r="P7967" s="2">
        <f t="shared" si="1492"/>
        <v>0</v>
      </c>
      <c r="Q7967" s="2">
        <f t="shared" si="1493"/>
        <v>0</v>
      </c>
      <c r="R7967" s="2">
        <f t="shared" si="1494"/>
        <v>0</v>
      </c>
      <c r="S7967" s="2">
        <f t="shared" si="1495"/>
        <v>0</v>
      </c>
      <c r="T7967" s="2">
        <f t="shared" si="1496"/>
        <v>0</v>
      </c>
      <c r="U7967" s="2">
        <f>IF(O7967="Reg", R7967 * Inputs!$B$7, 0)</f>
        <v>0</v>
      </c>
      <c r="V7967" s="2">
        <f>MAX(F7967 + P7967*Inputs!$B$15 - (Q7967/Inputs!$B$16) - U7967, 0)</f>
        <v>340</v>
      </c>
    </row>
    <row r="7968" spans="1:22" x14ac:dyDescent="0.3">
      <c r="A7968" s="1">
        <v>46354.916666666657</v>
      </c>
      <c r="B7968" s="2">
        <v>50.766045600435248</v>
      </c>
      <c r="C7968" s="2">
        <v>18.146069739547691</v>
      </c>
      <c r="D7968" s="2">
        <f t="shared" si="1488"/>
        <v>38.552781296466485</v>
      </c>
      <c r="E7968" s="2">
        <f t="shared" si="1489"/>
        <v>24.652029435919868</v>
      </c>
      <c r="F7968" s="2">
        <f t="shared" si="1497"/>
        <v>340</v>
      </c>
      <c r="G7968" s="2">
        <f t="shared" si="1498"/>
        <v>340</v>
      </c>
      <c r="H7968" s="2">
        <f>MIN(Inputs!$B$2, (Inputs!$B$14 - F7968)/Inputs!$B$15)</f>
        <v>0</v>
      </c>
      <c r="I7968" s="2">
        <f>MAX(MIN(Inputs!$B$2, F7968*Inputs!$B$16, Inputs!$B$14*Inputs!$B$4 - G7968), 0)</f>
        <v>0</v>
      </c>
      <c r="J7968" s="2">
        <f>MAX(MIN(Inputs!$B$2, F7968*Inputs!$B$16, (Inputs!$B$14-F7968)/Inputs!$B$15)*Inputs!$B$9, 0)</f>
        <v>0</v>
      </c>
      <c r="K7968" s="2">
        <f>MAX(E7968*Inputs!$B$5 - B7968 - Inputs!$B$8, 0) * H7968</f>
        <v>0</v>
      </c>
      <c r="L7968" s="2">
        <f>IF(B7968 &gt;= D7968*Inputs!$B$10, MAX(B7968 - E7968/Inputs!$B$5 - Inputs!$B$8, 0) * I7968, 0)</f>
        <v>0</v>
      </c>
      <c r="M7968" s="2">
        <f t="shared" si="1490"/>
        <v>0</v>
      </c>
      <c r="N7968" s="3" t="str">
        <f t="shared" si="1491"/>
        <v>Idle</v>
      </c>
      <c r="O7968" s="3" t="str">
        <f t="shared" si="1499"/>
        <v>Idle</v>
      </c>
      <c r="P7968" s="2">
        <f t="shared" si="1492"/>
        <v>0</v>
      </c>
      <c r="Q7968" s="2">
        <f t="shared" si="1493"/>
        <v>0</v>
      </c>
      <c r="R7968" s="2">
        <f t="shared" si="1494"/>
        <v>0</v>
      </c>
      <c r="S7968" s="2">
        <f t="shared" si="1495"/>
        <v>0</v>
      </c>
      <c r="T7968" s="2">
        <f t="shared" si="1496"/>
        <v>0</v>
      </c>
      <c r="U7968" s="2">
        <f>IF(O7968="Reg", R7968 * Inputs!$B$7, 0)</f>
        <v>0</v>
      </c>
      <c r="V7968" s="2">
        <f>MAX(F7968 + P7968*Inputs!$B$15 - (Q7968/Inputs!$B$16) - U7968, 0)</f>
        <v>340</v>
      </c>
    </row>
    <row r="7969" spans="1:22" x14ac:dyDescent="0.3">
      <c r="A7969" s="1">
        <v>46354.958333333343</v>
      </c>
      <c r="B7969" s="2">
        <v>48.705660697309391</v>
      </c>
      <c r="C7969" s="2">
        <v>4.6213721209348559</v>
      </c>
      <c r="D7969" s="2">
        <f t="shared" si="1488"/>
        <v>38.552781296466485</v>
      </c>
      <c r="E7969" s="2">
        <f t="shared" si="1489"/>
        <v>16.191021835847323</v>
      </c>
      <c r="F7969" s="2">
        <f t="shared" si="1497"/>
        <v>340</v>
      </c>
      <c r="G7969" s="2">
        <f t="shared" si="1498"/>
        <v>340</v>
      </c>
      <c r="H7969" s="2">
        <f>MIN(Inputs!$B$2, (Inputs!$B$14 - F7969)/Inputs!$B$15)</f>
        <v>0</v>
      </c>
      <c r="I7969" s="2">
        <f>MAX(MIN(Inputs!$B$2, F7969*Inputs!$B$16, Inputs!$B$14*Inputs!$B$4 - G7969), 0)</f>
        <v>0</v>
      </c>
      <c r="J7969" s="2">
        <f>MAX(MIN(Inputs!$B$2, F7969*Inputs!$B$16, (Inputs!$B$14-F7969)/Inputs!$B$15)*Inputs!$B$9, 0)</f>
        <v>0</v>
      </c>
      <c r="K7969" s="2">
        <f>MAX(E7969*Inputs!$B$5 - B7969 - Inputs!$B$8, 0) * H7969</f>
        <v>0</v>
      </c>
      <c r="L7969" s="2">
        <f>IF(B7969 &gt;= D7969*Inputs!$B$10, MAX(B7969 - E7969/Inputs!$B$5 - Inputs!$B$8, 0) * I7969, 0)</f>
        <v>0</v>
      </c>
      <c r="M7969" s="2">
        <f t="shared" si="1490"/>
        <v>0</v>
      </c>
      <c r="N7969" s="3" t="str">
        <f t="shared" si="1491"/>
        <v>Idle</v>
      </c>
      <c r="O7969" s="3" t="str">
        <f t="shared" si="1499"/>
        <v>Idle</v>
      </c>
      <c r="P7969" s="2">
        <f t="shared" si="1492"/>
        <v>0</v>
      </c>
      <c r="Q7969" s="2">
        <f t="shared" si="1493"/>
        <v>0</v>
      </c>
      <c r="R7969" s="2">
        <f t="shared" si="1494"/>
        <v>0</v>
      </c>
      <c r="S7969" s="2">
        <f t="shared" si="1495"/>
        <v>0</v>
      </c>
      <c r="T7969" s="2">
        <f t="shared" si="1496"/>
        <v>0</v>
      </c>
      <c r="U7969" s="2">
        <f>IF(O7969="Reg", R7969 * Inputs!$B$7, 0)</f>
        <v>0</v>
      </c>
      <c r="V7969" s="2">
        <f>MAX(F7969 + P7969*Inputs!$B$15 - (Q7969/Inputs!$B$16) - U7969, 0)</f>
        <v>340</v>
      </c>
    </row>
    <row r="7970" spans="1:22" x14ac:dyDescent="0.3">
      <c r="A7970" s="1">
        <v>46355</v>
      </c>
      <c r="B7970" s="2">
        <v>22.48092765336855</v>
      </c>
      <c r="C7970" s="2">
        <v>2.4098675483632421</v>
      </c>
      <c r="D7970" s="2">
        <f t="shared" si="1488"/>
        <v>49.183705998659292</v>
      </c>
      <c r="E7970" s="2">
        <f t="shared" si="1489"/>
        <v>8.0734117196290907</v>
      </c>
      <c r="F7970" s="2">
        <f t="shared" si="1497"/>
        <v>340</v>
      </c>
      <c r="G7970" s="2">
        <f t="shared" si="1498"/>
        <v>0</v>
      </c>
      <c r="H7970" s="2">
        <f>MIN(Inputs!$B$2, (Inputs!$B$14 - F7970)/Inputs!$B$15)</f>
        <v>0</v>
      </c>
      <c r="I7970" s="2">
        <f>MAX(MIN(Inputs!$B$2, F7970*Inputs!$B$16, Inputs!$B$14*Inputs!$B$4 - G7970), 0)</f>
        <v>170</v>
      </c>
      <c r="J7970" s="2">
        <f>MAX(MIN(Inputs!$B$2, F7970*Inputs!$B$16, (Inputs!$B$14-F7970)/Inputs!$B$15)*Inputs!$B$9, 0)</f>
        <v>0</v>
      </c>
      <c r="K7970" s="2">
        <f>MAX(E7970*Inputs!$B$5 - B7970 - Inputs!$B$8, 0) * H7970</f>
        <v>0</v>
      </c>
      <c r="L7970" s="2">
        <f>IF(B7970 &gt;= D7970*Inputs!$B$10, MAX(B7970 - E7970/Inputs!$B$5 - Inputs!$B$8, 0) * I7970, 0)</f>
        <v>0</v>
      </c>
      <c r="M7970" s="2">
        <f t="shared" si="1490"/>
        <v>0</v>
      </c>
      <c r="N7970" s="3" t="str">
        <f t="shared" si="1491"/>
        <v>Idle</v>
      </c>
      <c r="O7970" s="3" t="str">
        <f t="shared" si="1499"/>
        <v>Idle</v>
      </c>
      <c r="P7970" s="2">
        <f t="shared" si="1492"/>
        <v>0</v>
      </c>
      <c r="Q7970" s="2">
        <f t="shared" si="1493"/>
        <v>0</v>
      </c>
      <c r="R7970" s="2">
        <f t="shared" si="1494"/>
        <v>0</v>
      </c>
      <c r="S7970" s="2">
        <f t="shared" si="1495"/>
        <v>0</v>
      </c>
      <c r="T7970" s="2">
        <f t="shared" si="1496"/>
        <v>0</v>
      </c>
      <c r="U7970" s="2">
        <f>IF(O7970="Reg", R7970 * Inputs!$B$7, 0)</f>
        <v>0</v>
      </c>
      <c r="V7970" s="2">
        <f>MAX(F7970 + P7970*Inputs!$B$15 - (Q7970/Inputs!$B$16) - U7970, 0)</f>
        <v>340</v>
      </c>
    </row>
    <row r="7971" spans="1:22" x14ac:dyDescent="0.3">
      <c r="A7971" s="1">
        <v>46355.041666666657</v>
      </c>
      <c r="B7971" s="2">
        <v>14.722910003650689</v>
      </c>
      <c r="C7971" s="2">
        <v>8.752423768580849</v>
      </c>
      <c r="D7971" s="2">
        <f t="shared" si="1488"/>
        <v>49.183705998659292</v>
      </c>
      <c r="E7971" s="2">
        <f t="shared" si="1489"/>
        <v>4.3265904440676666</v>
      </c>
      <c r="F7971" s="2">
        <f t="shared" si="1497"/>
        <v>340</v>
      </c>
      <c r="G7971" s="2">
        <f t="shared" si="1498"/>
        <v>0</v>
      </c>
      <c r="H7971" s="2">
        <f>MIN(Inputs!$B$2, (Inputs!$B$14 - F7971)/Inputs!$B$15)</f>
        <v>0</v>
      </c>
      <c r="I7971" s="2">
        <f>MAX(MIN(Inputs!$B$2, F7971*Inputs!$B$16, Inputs!$B$14*Inputs!$B$4 - G7971), 0)</f>
        <v>170</v>
      </c>
      <c r="J7971" s="2">
        <f>MAX(MIN(Inputs!$B$2, F7971*Inputs!$B$16, (Inputs!$B$14-F7971)/Inputs!$B$15)*Inputs!$B$9, 0)</f>
        <v>0</v>
      </c>
      <c r="K7971" s="2">
        <f>MAX(E7971*Inputs!$B$5 - B7971 - Inputs!$B$8, 0) * H7971</f>
        <v>0</v>
      </c>
      <c r="L7971" s="2">
        <f>IF(B7971 &gt;= D7971*Inputs!$B$10, MAX(B7971 - E7971/Inputs!$B$5 - Inputs!$B$8, 0) * I7971, 0)</f>
        <v>0</v>
      </c>
      <c r="M7971" s="2">
        <f t="shared" si="1490"/>
        <v>0</v>
      </c>
      <c r="N7971" s="3" t="str">
        <f t="shared" si="1491"/>
        <v>Idle</v>
      </c>
      <c r="O7971" s="3" t="str">
        <f t="shared" si="1499"/>
        <v>Idle</v>
      </c>
      <c r="P7971" s="2">
        <f t="shared" si="1492"/>
        <v>0</v>
      </c>
      <c r="Q7971" s="2">
        <f t="shared" si="1493"/>
        <v>0</v>
      </c>
      <c r="R7971" s="2">
        <f t="shared" si="1494"/>
        <v>0</v>
      </c>
      <c r="S7971" s="2">
        <f t="shared" si="1495"/>
        <v>0</v>
      </c>
      <c r="T7971" s="2">
        <f t="shared" si="1496"/>
        <v>0</v>
      </c>
      <c r="U7971" s="2">
        <f>IF(O7971="Reg", R7971 * Inputs!$B$7, 0)</f>
        <v>0</v>
      </c>
      <c r="V7971" s="2">
        <f>MAX(F7971 + P7971*Inputs!$B$15 - (Q7971/Inputs!$B$16) - U7971, 0)</f>
        <v>340</v>
      </c>
    </row>
    <row r="7972" spans="1:22" x14ac:dyDescent="0.3">
      <c r="A7972" s="1">
        <v>46355.083333333343</v>
      </c>
      <c r="B7972" s="2">
        <v>7.1782224701672153</v>
      </c>
      <c r="C7972" s="2">
        <v>4.4832288285158421</v>
      </c>
      <c r="D7972" s="2">
        <f t="shared" si="1488"/>
        <v>49.183705998659292</v>
      </c>
      <c r="E7972" s="2">
        <f t="shared" si="1489"/>
        <v>20.502036341632586</v>
      </c>
      <c r="F7972" s="2">
        <f t="shared" si="1497"/>
        <v>340</v>
      </c>
      <c r="G7972" s="2">
        <f t="shared" si="1498"/>
        <v>0</v>
      </c>
      <c r="H7972" s="2">
        <f>MIN(Inputs!$B$2, (Inputs!$B$14 - F7972)/Inputs!$B$15)</f>
        <v>0</v>
      </c>
      <c r="I7972" s="2">
        <f>MAX(MIN(Inputs!$B$2, F7972*Inputs!$B$16, Inputs!$B$14*Inputs!$B$4 - G7972), 0)</f>
        <v>170</v>
      </c>
      <c r="J7972" s="2">
        <f>MAX(MIN(Inputs!$B$2, F7972*Inputs!$B$16, (Inputs!$B$14-F7972)/Inputs!$B$15)*Inputs!$B$9, 0)</f>
        <v>0</v>
      </c>
      <c r="K7972" s="2">
        <f>MAX(E7972*Inputs!$B$5 - B7972 - Inputs!$B$8, 0) * H7972</f>
        <v>0</v>
      </c>
      <c r="L7972" s="2">
        <f>IF(B7972 &gt;= D7972*Inputs!$B$10, MAX(B7972 - E7972/Inputs!$B$5 - Inputs!$B$8, 0) * I7972, 0)</f>
        <v>0</v>
      </c>
      <c r="M7972" s="2">
        <f t="shared" si="1490"/>
        <v>0</v>
      </c>
      <c r="N7972" s="3" t="str">
        <f t="shared" si="1491"/>
        <v>Idle</v>
      </c>
      <c r="O7972" s="3" t="str">
        <f t="shared" si="1499"/>
        <v>Idle</v>
      </c>
      <c r="P7972" s="2">
        <f t="shared" si="1492"/>
        <v>0</v>
      </c>
      <c r="Q7972" s="2">
        <f t="shared" si="1493"/>
        <v>0</v>
      </c>
      <c r="R7972" s="2">
        <f t="shared" si="1494"/>
        <v>0</v>
      </c>
      <c r="S7972" s="2">
        <f t="shared" si="1495"/>
        <v>0</v>
      </c>
      <c r="T7972" s="2">
        <f t="shared" si="1496"/>
        <v>0</v>
      </c>
      <c r="U7972" s="2">
        <f>IF(O7972="Reg", R7972 * Inputs!$B$7, 0)</f>
        <v>0</v>
      </c>
      <c r="V7972" s="2">
        <f>MAX(F7972 + P7972*Inputs!$B$15 - (Q7972/Inputs!$B$16) - U7972, 0)</f>
        <v>340</v>
      </c>
    </row>
    <row r="7973" spans="1:22" x14ac:dyDescent="0.3">
      <c r="A7973" s="1">
        <v>46355.125</v>
      </c>
      <c r="B7973" s="2">
        <v>4.0584101905880976</v>
      </c>
      <c r="C7973" s="2">
        <v>3.964040425475706</v>
      </c>
      <c r="D7973" s="2">
        <f t="shared" si="1488"/>
        <v>49.183705998659292</v>
      </c>
      <c r="E7973" s="2">
        <f t="shared" si="1489"/>
        <v>19.305665929938048</v>
      </c>
      <c r="F7973" s="2">
        <f t="shared" si="1497"/>
        <v>340</v>
      </c>
      <c r="G7973" s="2">
        <f t="shared" si="1498"/>
        <v>0</v>
      </c>
      <c r="H7973" s="2">
        <f>MIN(Inputs!$B$2, (Inputs!$B$14 - F7973)/Inputs!$B$15)</f>
        <v>0</v>
      </c>
      <c r="I7973" s="2">
        <f>MAX(MIN(Inputs!$B$2, F7973*Inputs!$B$16, Inputs!$B$14*Inputs!$B$4 - G7973), 0)</f>
        <v>170</v>
      </c>
      <c r="J7973" s="2">
        <f>MAX(MIN(Inputs!$B$2, F7973*Inputs!$B$16, (Inputs!$B$14-F7973)/Inputs!$B$15)*Inputs!$B$9, 0)</f>
        <v>0</v>
      </c>
      <c r="K7973" s="2">
        <f>MAX(E7973*Inputs!$B$5 - B7973 - Inputs!$B$8, 0) * H7973</f>
        <v>0</v>
      </c>
      <c r="L7973" s="2">
        <f>IF(B7973 &gt;= D7973*Inputs!$B$10, MAX(B7973 - E7973/Inputs!$B$5 - Inputs!$B$8, 0) * I7973, 0)</f>
        <v>0</v>
      </c>
      <c r="M7973" s="2">
        <f t="shared" si="1490"/>
        <v>0</v>
      </c>
      <c r="N7973" s="3" t="str">
        <f t="shared" si="1491"/>
        <v>Idle</v>
      </c>
      <c r="O7973" s="3" t="str">
        <f t="shared" si="1499"/>
        <v>Idle</v>
      </c>
      <c r="P7973" s="2">
        <f t="shared" si="1492"/>
        <v>0</v>
      </c>
      <c r="Q7973" s="2">
        <f t="shared" si="1493"/>
        <v>0</v>
      </c>
      <c r="R7973" s="2">
        <f t="shared" si="1494"/>
        <v>0</v>
      </c>
      <c r="S7973" s="2">
        <f t="shared" si="1495"/>
        <v>0</v>
      </c>
      <c r="T7973" s="2">
        <f t="shared" si="1496"/>
        <v>0</v>
      </c>
      <c r="U7973" s="2">
        <f>IF(O7973="Reg", R7973 * Inputs!$B$7, 0)</f>
        <v>0</v>
      </c>
      <c r="V7973" s="2">
        <f>MAX(F7973 + P7973*Inputs!$B$15 - (Q7973/Inputs!$B$16) - U7973, 0)</f>
        <v>340</v>
      </c>
    </row>
    <row r="7974" spans="1:22" x14ac:dyDescent="0.3">
      <c r="A7974" s="1">
        <v>46355.166666666657</v>
      </c>
      <c r="B7974" s="2">
        <v>0</v>
      </c>
      <c r="C7974" s="2">
        <v>3.0265170732281281</v>
      </c>
      <c r="D7974" s="2">
        <f t="shared" si="1488"/>
        <v>49.183705998659292</v>
      </c>
      <c r="E7974" s="2">
        <f t="shared" si="1489"/>
        <v>19.883761058215217</v>
      </c>
      <c r="F7974" s="2">
        <f t="shared" si="1497"/>
        <v>340</v>
      </c>
      <c r="G7974" s="2">
        <f t="shared" si="1498"/>
        <v>0</v>
      </c>
      <c r="H7974" s="2">
        <f>MIN(Inputs!$B$2, (Inputs!$B$14 - F7974)/Inputs!$B$15)</f>
        <v>0</v>
      </c>
      <c r="I7974" s="2">
        <f>MAX(MIN(Inputs!$B$2, F7974*Inputs!$B$16, Inputs!$B$14*Inputs!$B$4 - G7974), 0)</f>
        <v>170</v>
      </c>
      <c r="J7974" s="2">
        <f>MAX(MIN(Inputs!$B$2, F7974*Inputs!$B$16, (Inputs!$B$14-F7974)/Inputs!$B$15)*Inputs!$B$9, 0)</f>
        <v>0</v>
      </c>
      <c r="K7974" s="2">
        <f>MAX(E7974*Inputs!$B$5 - B7974 - Inputs!$B$8, 0) * H7974</f>
        <v>0</v>
      </c>
      <c r="L7974" s="2">
        <f>IF(B7974 &gt;= D7974*Inputs!$B$10, MAX(B7974 - E7974/Inputs!$B$5 - Inputs!$B$8, 0) * I7974, 0)</f>
        <v>0</v>
      </c>
      <c r="M7974" s="2">
        <f t="shared" si="1490"/>
        <v>0</v>
      </c>
      <c r="N7974" s="3" t="str">
        <f t="shared" si="1491"/>
        <v>Idle</v>
      </c>
      <c r="O7974" s="3" t="str">
        <f t="shared" si="1499"/>
        <v>Idle</v>
      </c>
      <c r="P7974" s="2">
        <f t="shared" si="1492"/>
        <v>0</v>
      </c>
      <c r="Q7974" s="2">
        <f t="shared" si="1493"/>
        <v>0</v>
      </c>
      <c r="R7974" s="2">
        <f t="shared" si="1494"/>
        <v>0</v>
      </c>
      <c r="S7974" s="2">
        <f t="shared" si="1495"/>
        <v>0</v>
      </c>
      <c r="T7974" s="2">
        <f t="shared" si="1496"/>
        <v>0</v>
      </c>
      <c r="U7974" s="2">
        <f>IF(O7974="Reg", R7974 * Inputs!$B$7, 0)</f>
        <v>0</v>
      </c>
      <c r="V7974" s="2">
        <f>MAX(F7974 + P7974*Inputs!$B$15 - (Q7974/Inputs!$B$16) - U7974, 0)</f>
        <v>340</v>
      </c>
    </row>
    <row r="7975" spans="1:22" x14ac:dyDescent="0.3">
      <c r="A7975" s="1">
        <v>46355.208333333343</v>
      </c>
      <c r="B7975" s="2">
        <v>0</v>
      </c>
      <c r="C7975" s="2">
        <v>6.4304646092637947</v>
      </c>
      <c r="D7975" s="2">
        <f t="shared" si="1488"/>
        <v>49.183705998659292</v>
      </c>
      <c r="E7975" s="2">
        <f t="shared" si="1489"/>
        <v>19.883761058215217</v>
      </c>
      <c r="F7975" s="2">
        <f t="shared" si="1497"/>
        <v>340</v>
      </c>
      <c r="G7975" s="2">
        <f t="shared" si="1498"/>
        <v>0</v>
      </c>
      <c r="H7975" s="2">
        <f>MIN(Inputs!$B$2, (Inputs!$B$14 - F7975)/Inputs!$B$15)</f>
        <v>0</v>
      </c>
      <c r="I7975" s="2">
        <f>MAX(MIN(Inputs!$B$2, F7975*Inputs!$B$16, Inputs!$B$14*Inputs!$B$4 - G7975), 0)</f>
        <v>170</v>
      </c>
      <c r="J7975" s="2">
        <f>MAX(MIN(Inputs!$B$2, F7975*Inputs!$B$16, (Inputs!$B$14-F7975)/Inputs!$B$15)*Inputs!$B$9, 0)</f>
        <v>0</v>
      </c>
      <c r="K7975" s="2">
        <f>MAX(E7975*Inputs!$B$5 - B7975 - Inputs!$B$8, 0) * H7975</f>
        <v>0</v>
      </c>
      <c r="L7975" s="2">
        <f>IF(B7975 &gt;= D7975*Inputs!$B$10, MAX(B7975 - E7975/Inputs!$B$5 - Inputs!$B$8, 0) * I7975, 0)</f>
        <v>0</v>
      </c>
      <c r="M7975" s="2">
        <f t="shared" si="1490"/>
        <v>0</v>
      </c>
      <c r="N7975" s="3" t="str">
        <f t="shared" si="1491"/>
        <v>Idle</v>
      </c>
      <c r="O7975" s="3" t="str">
        <f t="shared" si="1499"/>
        <v>Idle</v>
      </c>
      <c r="P7975" s="2">
        <f t="shared" si="1492"/>
        <v>0</v>
      </c>
      <c r="Q7975" s="2">
        <f t="shared" si="1493"/>
        <v>0</v>
      </c>
      <c r="R7975" s="2">
        <f t="shared" si="1494"/>
        <v>0</v>
      </c>
      <c r="S7975" s="2">
        <f t="shared" si="1495"/>
        <v>0</v>
      </c>
      <c r="T7975" s="2">
        <f t="shared" si="1496"/>
        <v>0</v>
      </c>
      <c r="U7975" s="2">
        <f>IF(O7975="Reg", R7975 * Inputs!$B$7, 0)</f>
        <v>0</v>
      </c>
      <c r="V7975" s="2">
        <f>MAX(F7975 + P7975*Inputs!$B$15 - (Q7975/Inputs!$B$16) - U7975, 0)</f>
        <v>340</v>
      </c>
    </row>
    <row r="7976" spans="1:22" x14ac:dyDescent="0.3">
      <c r="A7976" s="1">
        <v>46355.25</v>
      </c>
      <c r="B7976" s="2">
        <v>0</v>
      </c>
      <c r="C7976" s="2">
        <v>7.0000714819979342</v>
      </c>
      <c r="D7976" s="2">
        <f t="shared" si="1488"/>
        <v>49.183705998659292</v>
      </c>
      <c r="E7976" s="2">
        <f t="shared" si="1489"/>
        <v>23.153786249484565</v>
      </c>
      <c r="F7976" s="2">
        <f t="shared" si="1497"/>
        <v>340</v>
      </c>
      <c r="G7976" s="2">
        <f t="shared" si="1498"/>
        <v>0</v>
      </c>
      <c r="H7976" s="2">
        <f>MIN(Inputs!$B$2, (Inputs!$B$14 - F7976)/Inputs!$B$15)</f>
        <v>0</v>
      </c>
      <c r="I7976" s="2">
        <f>MAX(MIN(Inputs!$B$2, F7976*Inputs!$B$16, Inputs!$B$14*Inputs!$B$4 - G7976), 0)</f>
        <v>170</v>
      </c>
      <c r="J7976" s="2">
        <f>MAX(MIN(Inputs!$B$2, F7976*Inputs!$B$16, (Inputs!$B$14-F7976)/Inputs!$B$15)*Inputs!$B$9, 0)</f>
        <v>0</v>
      </c>
      <c r="K7976" s="2">
        <f>MAX(E7976*Inputs!$B$5 - B7976 - Inputs!$B$8, 0) * H7976</f>
        <v>0</v>
      </c>
      <c r="L7976" s="2">
        <f>IF(B7976 &gt;= D7976*Inputs!$B$10, MAX(B7976 - E7976/Inputs!$B$5 - Inputs!$B$8, 0) * I7976, 0)</f>
        <v>0</v>
      </c>
      <c r="M7976" s="2">
        <f t="shared" si="1490"/>
        <v>0</v>
      </c>
      <c r="N7976" s="3" t="str">
        <f t="shared" si="1491"/>
        <v>Idle</v>
      </c>
      <c r="O7976" s="3" t="str">
        <f t="shared" si="1499"/>
        <v>Idle</v>
      </c>
      <c r="P7976" s="2">
        <f t="shared" si="1492"/>
        <v>0</v>
      </c>
      <c r="Q7976" s="2">
        <f t="shared" si="1493"/>
        <v>0</v>
      </c>
      <c r="R7976" s="2">
        <f t="shared" si="1494"/>
        <v>0</v>
      </c>
      <c r="S7976" s="2">
        <f t="shared" si="1495"/>
        <v>0</v>
      </c>
      <c r="T7976" s="2">
        <f t="shared" si="1496"/>
        <v>0</v>
      </c>
      <c r="U7976" s="2">
        <f>IF(O7976="Reg", R7976 * Inputs!$B$7, 0)</f>
        <v>0</v>
      </c>
      <c r="V7976" s="2">
        <f>MAX(F7976 + P7976*Inputs!$B$15 - (Q7976/Inputs!$B$16) - U7976, 0)</f>
        <v>340</v>
      </c>
    </row>
    <row r="7977" spans="1:22" x14ac:dyDescent="0.3">
      <c r="A7977" s="1">
        <v>46355.291666666657</v>
      </c>
      <c r="B7977" s="2">
        <v>111.7755853890402</v>
      </c>
      <c r="C7977" s="2">
        <v>14.845975860845449</v>
      </c>
      <c r="D7977" s="2">
        <f t="shared" si="1488"/>
        <v>49.183705998659292</v>
      </c>
      <c r="E7977" s="2">
        <f t="shared" si="1489"/>
        <v>57.383439164481466</v>
      </c>
      <c r="F7977" s="2">
        <f t="shared" si="1497"/>
        <v>340</v>
      </c>
      <c r="G7977" s="2">
        <f t="shared" si="1498"/>
        <v>0</v>
      </c>
      <c r="H7977" s="2">
        <f>MIN(Inputs!$B$2, (Inputs!$B$14 - F7977)/Inputs!$B$15)</f>
        <v>0</v>
      </c>
      <c r="I7977" s="2">
        <f>MAX(MIN(Inputs!$B$2, F7977*Inputs!$B$16, Inputs!$B$14*Inputs!$B$4 - G7977), 0)</f>
        <v>170</v>
      </c>
      <c r="J7977" s="2">
        <f>MAX(MIN(Inputs!$B$2, F7977*Inputs!$B$16, (Inputs!$B$14-F7977)/Inputs!$B$15)*Inputs!$B$9, 0)</f>
        <v>0</v>
      </c>
      <c r="K7977" s="2">
        <f>MAX(E7977*Inputs!$B$5 - B7977 - Inputs!$B$8, 0) * H7977</f>
        <v>0</v>
      </c>
      <c r="L7977" s="2">
        <f>IF(B7977 &gt;= D7977*Inputs!$B$10, MAX(B7977 - E7977/Inputs!$B$5 - Inputs!$B$8, 0) * I7977, 0)</f>
        <v>4516.4124048165522</v>
      </c>
      <c r="M7977" s="2">
        <f t="shared" si="1490"/>
        <v>0</v>
      </c>
      <c r="N7977" s="3" t="str">
        <f t="shared" si="1491"/>
        <v>Discharge</v>
      </c>
      <c r="O7977" s="3" t="str">
        <f t="shared" si="1499"/>
        <v>Discharge</v>
      </c>
      <c r="P7977" s="2">
        <f t="shared" si="1492"/>
        <v>0</v>
      </c>
      <c r="Q7977" s="2">
        <f t="shared" si="1493"/>
        <v>170</v>
      </c>
      <c r="R7977" s="2">
        <f t="shared" si="1494"/>
        <v>0</v>
      </c>
      <c r="S7977" s="2">
        <f t="shared" si="1495"/>
        <v>19001.849516136834</v>
      </c>
      <c r="T7977" s="2">
        <f t="shared" si="1496"/>
        <v>0</v>
      </c>
      <c r="U7977" s="2">
        <f>IF(O7977="Reg", R7977 * Inputs!$B$7, 0)</f>
        <v>0</v>
      </c>
      <c r="V7977" s="2">
        <f>MAX(F7977 + P7977*Inputs!$B$15 - (Q7977/Inputs!$B$16) - U7977, 0)</f>
        <v>170</v>
      </c>
    </row>
    <row r="7978" spans="1:22" x14ac:dyDescent="0.3">
      <c r="A7978" s="1">
        <v>46355.333333333343</v>
      </c>
      <c r="B7978" s="2">
        <v>0</v>
      </c>
      <c r="C7978" s="2">
        <v>10.0470504304483</v>
      </c>
      <c r="D7978" s="2">
        <f t="shared" si="1488"/>
        <v>49.183705998659292</v>
      </c>
      <c r="E7978" s="2">
        <f t="shared" si="1489"/>
        <v>45.349610943562546</v>
      </c>
      <c r="F7978" s="2">
        <f t="shared" si="1497"/>
        <v>170</v>
      </c>
      <c r="G7978" s="2">
        <f t="shared" si="1498"/>
        <v>170</v>
      </c>
      <c r="H7978" s="2">
        <f>MIN(Inputs!$B$2, (Inputs!$B$14 - F7978)/Inputs!$B$15)</f>
        <v>170</v>
      </c>
      <c r="I7978" s="2">
        <f>MAX(MIN(Inputs!$B$2, F7978*Inputs!$B$16, Inputs!$B$14*Inputs!$B$4 - G7978), 0)</f>
        <v>170</v>
      </c>
      <c r="J7978" s="2">
        <f>MAX(MIN(Inputs!$B$2, F7978*Inputs!$B$16, (Inputs!$B$14-F7978)/Inputs!$B$15)*Inputs!$B$9, 0)</f>
        <v>136</v>
      </c>
      <c r="K7978" s="2">
        <f>MAX(E7978*Inputs!$B$5 - B7978 - Inputs!$B$8, 0) * H7978</f>
        <v>3384.3017971569566</v>
      </c>
      <c r="L7978" s="2">
        <f>IF(B7978 &gt;= D7978*Inputs!$B$10, MAX(B7978 - E7978/Inputs!$B$5 - Inputs!$B$8, 0) * I7978, 0)</f>
        <v>0</v>
      </c>
      <c r="M7978" s="2">
        <f t="shared" si="1490"/>
        <v>1366.3988585409688</v>
      </c>
      <c r="N7978" s="3" t="str">
        <f t="shared" si="1491"/>
        <v>Charge</v>
      </c>
      <c r="O7978" s="3" t="str">
        <f t="shared" si="1499"/>
        <v>Discharge</v>
      </c>
      <c r="P7978" s="2">
        <f t="shared" si="1492"/>
        <v>0</v>
      </c>
      <c r="Q7978" s="2">
        <f t="shared" si="1493"/>
        <v>170</v>
      </c>
      <c r="R7978" s="2">
        <f t="shared" si="1494"/>
        <v>0</v>
      </c>
      <c r="S7978" s="2">
        <f t="shared" si="1495"/>
        <v>0</v>
      </c>
      <c r="T7978" s="2">
        <f t="shared" si="1496"/>
        <v>0</v>
      </c>
      <c r="U7978" s="2">
        <f>IF(O7978="Reg", R7978 * Inputs!$B$7, 0)</f>
        <v>0</v>
      </c>
      <c r="V7978" s="2">
        <f>MAX(F7978 + P7978*Inputs!$B$15 - (Q7978/Inputs!$B$16) - U7978, 0)</f>
        <v>0</v>
      </c>
    </row>
    <row r="7979" spans="1:22" x14ac:dyDescent="0.3">
      <c r="A7979" s="1">
        <v>46355.375</v>
      </c>
      <c r="B7979" s="2">
        <v>7.5269809602510929</v>
      </c>
      <c r="C7979" s="2">
        <v>5.7216810154665501</v>
      </c>
      <c r="D7979" s="2">
        <f t="shared" si="1488"/>
        <v>49.183705998659292</v>
      </c>
      <c r="E7979" s="2">
        <f t="shared" si="1489"/>
        <v>54.126711284334817</v>
      </c>
      <c r="F7979" s="2">
        <f t="shared" si="1497"/>
        <v>0</v>
      </c>
      <c r="G7979" s="2">
        <f t="shared" si="1498"/>
        <v>340</v>
      </c>
      <c r="H7979" s="2">
        <f>MIN(Inputs!$B$2, (Inputs!$B$14 - F7979)/Inputs!$B$15)</f>
        <v>170</v>
      </c>
      <c r="I7979" s="2">
        <f>MAX(MIN(Inputs!$B$2, F7979*Inputs!$B$16, Inputs!$B$14*Inputs!$B$4 - G7979), 0)</f>
        <v>0</v>
      </c>
      <c r="J7979" s="2">
        <f>MAX(MIN(Inputs!$B$2, F7979*Inputs!$B$16, (Inputs!$B$14-F7979)/Inputs!$B$15)*Inputs!$B$9, 0)</f>
        <v>0</v>
      </c>
      <c r="K7979" s="2">
        <f>MAX(E7979*Inputs!$B$5 - B7979 - Inputs!$B$8, 0) * H7979</f>
        <v>3417.7692448938024</v>
      </c>
      <c r="L7979" s="2">
        <f>IF(B7979 &gt;= D7979*Inputs!$B$10, MAX(B7979 - E7979/Inputs!$B$5 - Inputs!$B$8, 0) * I7979, 0)</f>
        <v>0</v>
      </c>
      <c r="M7979" s="2">
        <f t="shared" si="1490"/>
        <v>0</v>
      </c>
      <c r="N7979" s="3" t="str">
        <f t="shared" si="1491"/>
        <v>Charge</v>
      </c>
      <c r="O7979" s="3" t="str">
        <f t="shared" si="1499"/>
        <v>Charge</v>
      </c>
      <c r="P7979" s="2">
        <f t="shared" si="1492"/>
        <v>170</v>
      </c>
      <c r="Q7979" s="2">
        <f t="shared" si="1493"/>
        <v>0</v>
      </c>
      <c r="R7979" s="2">
        <f t="shared" si="1494"/>
        <v>0</v>
      </c>
      <c r="S7979" s="2">
        <f t="shared" si="1495"/>
        <v>-1279.5867632426857</v>
      </c>
      <c r="T7979" s="2">
        <f t="shared" si="1496"/>
        <v>0</v>
      </c>
      <c r="U7979" s="2">
        <f>IF(O7979="Reg", R7979 * Inputs!$B$7, 0)</f>
        <v>0</v>
      </c>
      <c r="V7979" s="2">
        <f>MAX(F7979 + P7979*Inputs!$B$15 - (Q7979/Inputs!$B$16) - U7979, 0)</f>
        <v>170</v>
      </c>
    </row>
    <row r="7980" spans="1:22" x14ac:dyDescent="0.3">
      <c r="A7980" s="1">
        <v>46355.416666666657</v>
      </c>
      <c r="B7980" s="2">
        <v>0</v>
      </c>
      <c r="C7980" s="2">
        <v>8.0535160841420321</v>
      </c>
      <c r="D7980" s="2">
        <f t="shared" si="1488"/>
        <v>49.183705998659292</v>
      </c>
      <c r="E7980" s="2">
        <f t="shared" si="1489"/>
        <v>63.552801233451781</v>
      </c>
      <c r="F7980" s="2">
        <f t="shared" si="1497"/>
        <v>170</v>
      </c>
      <c r="G7980" s="2">
        <f t="shared" si="1498"/>
        <v>340</v>
      </c>
      <c r="H7980" s="2">
        <f>MIN(Inputs!$B$2, (Inputs!$B$14 - F7980)/Inputs!$B$15)</f>
        <v>170</v>
      </c>
      <c r="I7980" s="2">
        <f>MAX(MIN(Inputs!$B$2, F7980*Inputs!$B$16, Inputs!$B$14*Inputs!$B$4 - G7980), 0)</f>
        <v>0</v>
      </c>
      <c r="J7980" s="2">
        <f>MAX(MIN(Inputs!$B$2, F7980*Inputs!$B$16, (Inputs!$B$14-F7980)/Inputs!$B$15)*Inputs!$B$9, 0)</f>
        <v>136</v>
      </c>
      <c r="K7980" s="2">
        <f>MAX(E7980*Inputs!$B$5 - B7980 - Inputs!$B$8, 0) * H7980</f>
        <v>6107.499064524387</v>
      </c>
      <c r="L7980" s="2">
        <f>IF(B7980 &gt;= D7980*Inputs!$B$10, MAX(B7980 - E7980/Inputs!$B$5 - Inputs!$B$8, 0) * I7980, 0)</f>
        <v>0</v>
      </c>
      <c r="M7980" s="2">
        <f t="shared" si="1490"/>
        <v>1095.2781874433163</v>
      </c>
      <c r="N7980" s="3" t="str">
        <f t="shared" si="1491"/>
        <v>Charge</v>
      </c>
      <c r="O7980" s="3" t="str">
        <f t="shared" si="1499"/>
        <v>Charge</v>
      </c>
      <c r="P7980" s="2">
        <f t="shared" si="1492"/>
        <v>170</v>
      </c>
      <c r="Q7980" s="2">
        <f t="shared" si="1493"/>
        <v>0</v>
      </c>
      <c r="R7980" s="2">
        <f t="shared" si="1494"/>
        <v>0</v>
      </c>
      <c r="S7980" s="2">
        <f t="shared" si="1495"/>
        <v>0</v>
      </c>
      <c r="T7980" s="2">
        <f t="shared" si="1496"/>
        <v>0</v>
      </c>
      <c r="U7980" s="2">
        <f>IF(O7980="Reg", R7980 * Inputs!$B$7, 0)</f>
        <v>0</v>
      </c>
      <c r="V7980" s="2">
        <f>MAX(F7980 + P7980*Inputs!$B$15 - (Q7980/Inputs!$B$16) - U7980, 0)</f>
        <v>340</v>
      </c>
    </row>
    <row r="7981" spans="1:22" x14ac:dyDescent="0.3">
      <c r="A7981" s="1">
        <v>46355.458333333343</v>
      </c>
      <c r="B7981" s="2">
        <v>19.620151147616092</v>
      </c>
      <c r="C7981" s="2">
        <v>2.8735411247406488</v>
      </c>
      <c r="D7981" s="2">
        <f t="shared" si="1488"/>
        <v>49.183705998659292</v>
      </c>
      <c r="E7981" s="2">
        <f t="shared" si="1489"/>
        <v>75.306778020499394</v>
      </c>
      <c r="F7981" s="2">
        <f t="shared" si="1497"/>
        <v>340</v>
      </c>
      <c r="G7981" s="2">
        <f t="shared" si="1498"/>
        <v>340</v>
      </c>
      <c r="H7981" s="2">
        <f>MIN(Inputs!$B$2, (Inputs!$B$14 - F7981)/Inputs!$B$15)</f>
        <v>0</v>
      </c>
      <c r="I7981" s="2">
        <f>MAX(MIN(Inputs!$B$2, F7981*Inputs!$B$16, Inputs!$B$14*Inputs!$B$4 - G7981), 0)</f>
        <v>0</v>
      </c>
      <c r="J7981" s="2">
        <f>MAX(MIN(Inputs!$B$2, F7981*Inputs!$B$16, (Inputs!$B$14-F7981)/Inputs!$B$15)*Inputs!$B$9, 0)</f>
        <v>0</v>
      </c>
      <c r="K7981" s="2">
        <f>MAX(E7981*Inputs!$B$5 - B7981 - Inputs!$B$8, 0) * H7981</f>
        <v>0</v>
      </c>
      <c r="L7981" s="2">
        <f>IF(B7981 &gt;= D7981*Inputs!$B$10, MAX(B7981 - E7981/Inputs!$B$5 - Inputs!$B$8, 0) * I7981, 0)</f>
        <v>0</v>
      </c>
      <c r="M7981" s="2">
        <f t="shared" si="1490"/>
        <v>0</v>
      </c>
      <c r="N7981" s="3" t="str">
        <f t="shared" si="1491"/>
        <v>Idle</v>
      </c>
      <c r="O7981" s="3" t="str">
        <f t="shared" si="1499"/>
        <v>Idle</v>
      </c>
      <c r="P7981" s="2">
        <f t="shared" si="1492"/>
        <v>0</v>
      </c>
      <c r="Q7981" s="2">
        <f t="shared" si="1493"/>
        <v>0</v>
      </c>
      <c r="R7981" s="2">
        <f t="shared" si="1494"/>
        <v>0</v>
      </c>
      <c r="S7981" s="2">
        <f t="shared" si="1495"/>
        <v>0</v>
      </c>
      <c r="T7981" s="2">
        <f t="shared" si="1496"/>
        <v>0</v>
      </c>
      <c r="U7981" s="2">
        <f>IF(O7981="Reg", R7981 * Inputs!$B$7, 0)</f>
        <v>0</v>
      </c>
      <c r="V7981" s="2">
        <f>MAX(F7981 + P7981*Inputs!$B$15 - (Q7981/Inputs!$B$16) - U7981, 0)</f>
        <v>340</v>
      </c>
    </row>
    <row r="7982" spans="1:22" x14ac:dyDescent="0.3">
      <c r="A7982" s="1">
        <v>46355.5</v>
      </c>
      <c r="B7982" s="2">
        <v>205.3779174899814</v>
      </c>
      <c r="C7982" s="2">
        <v>2.6811813203468522</v>
      </c>
      <c r="D7982" s="2">
        <f t="shared" si="1488"/>
        <v>49.183705998659292</v>
      </c>
      <c r="E7982" s="2">
        <f t="shared" si="1489"/>
        <v>82.854062760215541</v>
      </c>
      <c r="F7982" s="2">
        <f t="shared" si="1497"/>
        <v>340</v>
      </c>
      <c r="G7982" s="2">
        <f t="shared" si="1498"/>
        <v>340</v>
      </c>
      <c r="H7982" s="2">
        <f>MIN(Inputs!$B$2, (Inputs!$B$14 - F7982)/Inputs!$B$15)</f>
        <v>0</v>
      </c>
      <c r="I7982" s="2">
        <f>MAX(MIN(Inputs!$B$2, F7982*Inputs!$B$16, Inputs!$B$14*Inputs!$B$4 - G7982), 0)</f>
        <v>0</v>
      </c>
      <c r="J7982" s="2">
        <f>MAX(MIN(Inputs!$B$2, F7982*Inputs!$B$16, (Inputs!$B$14-F7982)/Inputs!$B$15)*Inputs!$B$9, 0)</f>
        <v>0</v>
      </c>
      <c r="K7982" s="2">
        <f>MAX(E7982*Inputs!$B$5 - B7982 - Inputs!$B$8, 0) * H7982</f>
        <v>0</v>
      </c>
      <c r="L7982" s="2">
        <f>IF(B7982 &gt;= D7982*Inputs!$B$10, MAX(B7982 - E7982/Inputs!$B$5 - Inputs!$B$8, 0) * I7982, 0)</f>
        <v>0</v>
      </c>
      <c r="M7982" s="2">
        <f t="shared" si="1490"/>
        <v>0</v>
      </c>
      <c r="N7982" s="3" t="str">
        <f t="shared" si="1491"/>
        <v>Idle</v>
      </c>
      <c r="O7982" s="3" t="str">
        <f t="shared" si="1499"/>
        <v>Idle</v>
      </c>
      <c r="P7982" s="2">
        <f t="shared" si="1492"/>
        <v>0</v>
      </c>
      <c r="Q7982" s="2">
        <f t="shared" si="1493"/>
        <v>0</v>
      </c>
      <c r="R7982" s="2">
        <f t="shared" si="1494"/>
        <v>0</v>
      </c>
      <c r="S7982" s="2">
        <f t="shared" si="1495"/>
        <v>0</v>
      </c>
      <c r="T7982" s="2">
        <f t="shared" si="1496"/>
        <v>0</v>
      </c>
      <c r="U7982" s="2">
        <f>IF(O7982="Reg", R7982 * Inputs!$B$7, 0)</f>
        <v>0</v>
      </c>
      <c r="V7982" s="2">
        <f>MAX(F7982 + P7982*Inputs!$B$15 - (Q7982/Inputs!$B$16) - U7982, 0)</f>
        <v>340</v>
      </c>
    </row>
    <row r="7983" spans="1:22" x14ac:dyDescent="0.3">
      <c r="A7983" s="1">
        <v>46355.541666666657</v>
      </c>
      <c r="B7983" s="2">
        <v>39.572616063526723</v>
      </c>
      <c r="C7983" s="2">
        <v>12.260638549903121</v>
      </c>
      <c r="D7983" s="2">
        <f t="shared" si="1488"/>
        <v>49.183705998659292</v>
      </c>
      <c r="E7983" s="2">
        <f t="shared" si="1489"/>
        <v>60.433609087398821</v>
      </c>
      <c r="F7983" s="2">
        <f t="shared" si="1497"/>
        <v>340</v>
      </c>
      <c r="G7983" s="2">
        <f t="shared" si="1498"/>
        <v>340</v>
      </c>
      <c r="H7983" s="2">
        <f>MIN(Inputs!$B$2, (Inputs!$B$14 - F7983)/Inputs!$B$15)</f>
        <v>0</v>
      </c>
      <c r="I7983" s="2">
        <f>MAX(MIN(Inputs!$B$2, F7983*Inputs!$B$16, Inputs!$B$14*Inputs!$B$4 - G7983), 0)</f>
        <v>0</v>
      </c>
      <c r="J7983" s="2">
        <f>MAX(MIN(Inputs!$B$2, F7983*Inputs!$B$16, (Inputs!$B$14-F7983)/Inputs!$B$15)*Inputs!$B$9, 0)</f>
        <v>0</v>
      </c>
      <c r="K7983" s="2">
        <f>MAX(E7983*Inputs!$B$5 - B7983 - Inputs!$B$8, 0) * H7983</f>
        <v>0</v>
      </c>
      <c r="L7983" s="2">
        <f>IF(B7983 &gt;= D7983*Inputs!$B$10, MAX(B7983 - E7983/Inputs!$B$5 - Inputs!$B$8, 0) * I7983, 0)</f>
        <v>0</v>
      </c>
      <c r="M7983" s="2">
        <f t="shared" si="1490"/>
        <v>0</v>
      </c>
      <c r="N7983" s="3" t="str">
        <f t="shared" si="1491"/>
        <v>Idle</v>
      </c>
      <c r="O7983" s="3" t="str">
        <f t="shared" si="1499"/>
        <v>Idle</v>
      </c>
      <c r="P7983" s="2">
        <f t="shared" si="1492"/>
        <v>0</v>
      </c>
      <c r="Q7983" s="2">
        <f t="shared" si="1493"/>
        <v>0</v>
      </c>
      <c r="R7983" s="2">
        <f t="shared" si="1494"/>
        <v>0</v>
      </c>
      <c r="S7983" s="2">
        <f t="shared" si="1495"/>
        <v>0</v>
      </c>
      <c r="T7983" s="2">
        <f t="shared" si="1496"/>
        <v>0</v>
      </c>
      <c r="U7983" s="2">
        <f>IF(O7983="Reg", R7983 * Inputs!$B$7, 0)</f>
        <v>0</v>
      </c>
      <c r="V7983" s="2">
        <f>MAX(F7983 + P7983*Inputs!$B$15 - (Q7983/Inputs!$B$16) - U7983, 0)</f>
        <v>340</v>
      </c>
    </row>
    <row r="7984" spans="1:22" x14ac:dyDescent="0.3">
      <c r="A7984" s="1">
        <v>46355.583333333343</v>
      </c>
      <c r="B7984" s="2">
        <v>52.66260204463363</v>
      </c>
      <c r="C7984" s="2">
        <v>8.9223193439139994</v>
      </c>
      <c r="D7984" s="2">
        <f t="shared" si="1488"/>
        <v>49.183705998659292</v>
      </c>
      <c r="E7984" s="2">
        <f t="shared" si="1489"/>
        <v>65.094005694623661</v>
      </c>
      <c r="F7984" s="2">
        <f t="shared" si="1497"/>
        <v>340</v>
      </c>
      <c r="G7984" s="2">
        <f t="shared" si="1498"/>
        <v>340</v>
      </c>
      <c r="H7984" s="2">
        <f>MIN(Inputs!$B$2, (Inputs!$B$14 - F7984)/Inputs!$B$15)</f>
        <v>0</v>
      </c>
      <c r="I7984" s="2">
        <f>MAX(MIN(Inputs!$B$2, F7984*Inputs!$B$16, Inputs!$B$14*Inputs!$B$4 - G7984), 0)</f>
        <v>0</v>
      </c>
      <c r="J7984" s="2">
        <f>MAX(MIN(Inputs!$B$2, F7984*Inputs!$B$16, (Inputs!$B$14-F7984)/Inputs!$B$15)*Inputs!$B$9, 0)</f>
        <v>0</v>
      </c>
      <c r="K7984" s="2">
        <f>MAX(E7984*Inputs!$B$5 - B7984 - Inputs!$B$8, 0) * H7984</f>
        <v>0</v>
      </c>
      <c r="L7984" s="2">
        <f>IF(B7984 &gt;= D7984*Inputs!$B$10, MAX(B7984 - E7984/Inputs!$B$5 - Inputs!$B$8, 0) * I7984, 0)</f>
        <v>0</v>
      </c>
      <c r="M7984" s="2">
        <f t="shared" si="1490"/>
        <v>0</v>
      </c>
      <c r="N7984" s="3" t="str">
        <f t="shared" si="1491"/>
        <v>Idle</v>
      </c>
      <c r="O7984" s="3" t="str">
        <f t="shared" si="1499"/>
        <v>Idle</v>
      </c>
      <c r="P7984" s="2">
        <f t="shared" si="1492"/>
        <v>0</v>
      </c>
      <c r="Q7984" s="2">
        <f t="shared" si="1493"/>
        <v>0</v>
      </c>
      <c r="R7984" s="2">
        <f t="shared" si="1494"/>
        <v>0</v>
      </c>
      <c r="S7984" s="2">
        <f t="shared" si="1495"/>
        <v>0</v>
      </c>
      <c r="T7984" s="2">
        <f t="shared" si="1496"/>
        <v>0</v>
      </c>
      <c r="U7984" s="2">
        <f>IF(O7984="Reg", R7984 * Inputs!$B$7, 0)</f>
        <v>0</v>
      </c>
      <c r="V7984" s="2">
        <f>MAX(F7984 + P7984*Inputs!$B$15 - (Q7984/Inputs!$B$16) - U7984, 0)</f>
        <v>340</v>
      </c>
    </row>
    <row r="7985" spans="1:22" x14ac:dyDescent="0.3">
      <c r="A7985" s="1">
        <v>46355.625</v>
      </c>
      <c r="B7985" s="2">
        <v>64.083520654952849</v>
      </c>
      <c r="C7985" s="2">
        <v>8.0703991923820393</v>
      </c>
      <c r="D7985" s="2">
        <f t="shared" si="1488"/>
        <v>49.183705998659292</v>
      </c>
      <c r="E7985" s="2">
        <f t="shared" si="1489"/>
        <v>66.260322630928428</v>
      </c>
      <c r="F7985" s="2">
        <f t="shared" si="1497"/>
        <v>340</v>
      </c>
      <c r="G7985" s="2">
        <f t="shared" si="1498"/>
        <v>340</v>
      </c>
      <c r="H7985" s="2">
        <f>MIN(Inputs!$B$2, (Inputs!$B$14 - F7985)/Inputs!$B$15)</f>
        <v>0</v>
      </c>
      <c r="I7985" s="2">
        <f>MAX(MIN(Inputs!$B$2, F7985*Inputs!$B$16, Inputs!$B$14*Inputs!$B$4 - G7985), 0)</f>
        <v>0</v>
      </c>
      <c r="J7985" s="2">
        <f>MAX(MIN(Inputs!$B$2, F7985*Inputs!$B$16, (Inputs!$B$14-F7985)/Inputs!$B$15)*Inputs!$B$9, 0)</f>
        <v>0</v>
      </c>
      <c r="K7985" s="2">
        <f>MAX(E7985*Inputs!$B$5 - B7985 - Inputs!$B$8, 0) * H7985</f>
        <v>0</v>
      </c>
      <c r="L7985" s="2">
        <f>IF(B7985 &gt;= D7985*Inputs!$B$10, MAX(B7985 - E7985/Inputs!$B$5 - Inputs!$B$8, 0) * I7985, 0)</f>
        <v>0</v>
      </c>
      <c r="M7985" s="2">
        <f t="shared" si="1490"/>
        <v>0</v>
      </c>
      <c r="N7985" s="3" t="str">
        <f t="shared" si="1491"/>
        <v>Idle</v>
      </c>
      <c r="O7985" s="3" t="str">
        <f t="shared" si="1499"/>
        <v>Idle</v>
      </c>
      <c r="P7985" s="2">
        <f t="shared" si="1492"/>
        <v>0</v>
      </c>
      <c r="Q7985" s="2">
        <f t="shared" si="1493"/>
        <v>0</v>
      </c>
      <c r="R7985" s="2">
        <f t="shared" si="1494"/>
        <v>0</v>
      </c>
      <c r="S7985" s="2">
        <f t="shared" si="1495"/>
        <v>0</v>
      </c>
      <c r="T7985" s="2">
        <f t="shared" si="1496"/>
        <v>0</v>
      </c>
      <c r="U7985" s="2">
        <f>IF(O7985="Reg", R7985 * Inputs!$B$7, 0)</f>
        <v>0</v>
      </c>
      <c r="V7985" s="2">
        <f>MAX(F7985 + P7985*Inputs!$B$15 - (Q7985/Inputs!$B$16) - U7985, 0)</f>
        <v>340</v>
      </c>
    </row>
    <row r="7986" spans="1:22" x14ac:dyDescent="0.3">
      <c r="A7986" s="1">
        <v>46355.666666666657</v>
      </c>
      <c r="B7986" s="2">
        <v>70.523860722285718</v>
      </c>
      <c r="C7986" s="2">
        <v>27.577935975239161</v>
      </c>
      <c r="D7986" s="2">
        <f t="shared" si="1488"/>
        <v>49.183705998659292</v>
      </c>
      <c r="E7986" s="2">
        <f t="shared" si="1489"/>
        <v>66.678849873363831</v>
      </c>
      <c r="F7986" s="2">
        <f t="shared" si="1497"/>
        <v>340</v>
      </c>
      <c r="G7986" s="2">
        <f t="shared" si="1498"/>
        <v>340</v>
      </c>
      <c r="H7986" s="2">
        <f>MIN(Inputs!$B$2, (Inputs!$B$14 - F7986)/Inputs!$B$15)</f>
        <v>0</v>
      </c>
      <c r="I7986" s="2">
        <f>MAX(MIN(Inputs!$B$2, F7986*Inputs!$B$16, Inputs!$B$14*Inputs!$B$4 - G7986), 0)</f>
        <v>0</v>
      </c>
      <c r="J7986" s="2">
        <f>MAX(MIN(Inputs!$B$2, F7986*Inputs!$B$16, (Inputs!$B$14-F7986)/Inputs!$B$15)*Inputs!$B$9, 0)</f>
        <v>0</v>
      </c>
      <c r="K7986" s="2">
        <f>MAX(E7986*Inputs!$B$5 - B7986 - Inputs!$B$8, 0) * H7986</f>
        <v>0</v>
      </c>
      <c r="L7986" s="2">
        <f>IF(B7986 &gt;= D7986*Inputs!$B$10, MAX(B7986 - E7986/Inputs!$B$5 - Inputs!$B$8, 0) * I7986, 0)</f>
        <v>0</v>
      </c>
      <c r="M7986" s="2">
        <f t="shared" si="1490"/>
        <v>0</v>
      </c>
      <c r="N7986" s="3" t="str">
        <f t="shared" si="1491"/>
        <v>Idle</v>
      </c>
      <c r="O7986" s="3" t="str">
        <f t="shared" si="1499"/>
        <v>Idle</v>
      </c>
      <c r="P7986" s="2">
        <f t="shared" si="1492"/>
        <v>0</v>
      </c>
      <c r="Q7986" s="2">
        <f t="shared" si="1493"/>
        <v>0</v>
      </c>
      <c r="R7986" s="2">
        <f t="shared" si="1494"/>
        <v>0</v>
      </c>
      <c r="S7986" s="2">
        <f t="shared" si="1495"/>
        <v>0</v>
      </c>
      <c r="T7986" s="2">
        <f t="shared" si="1496"/>
        <v>0</v>
      </c>
      <c r="U7986" s="2">
        <f>IF(O7986="Reg", R7986 * Inputs!$B$7, 0)</f>
        <v>0</v>
      </c>
      <c r="V7986" s="2">
        <f>MAX(F7986 + P7986*Inputs!$B$15 - (Q7986/Inputs!$B$16) - U7986, 0)</f>
        <v>340</v>
      </c>
    </row>
    <row r="7987" spans="1:22" x14ac:dyDescent="0.3">
      <c r="A7987" s="1">
        <v>46355.708333333343</v>
      </c>
      <c r="B7987" s="2">
        <v>64.903859585912983</v>
      </c>
      <c r="C7987" s="2">
        <v>3.196856075157092</v>
      </c>
      <c r="D7987" s="2">
        <f t="shared" si="1488"/>
        <v>49.183705998659292</v>
      </c>
      <c r="E7987" s="2">
        <f t="shared" si="1489"/>
        <v>85.477294964592645</v>
      </c>
      <c r="F7987" s="2">
        <f t="shared" si="1497"/>
        <v>340</v>
      </c>
      <c r="G7987" s="2">
        <f t="shared" si="1498"/>
        <v>340</v>
      </c>
      <c r="H7987" s="2">
        <f>MIN(Inputs!$B$2, (Inputs!$B$14 - F7987)/Inputs!$B$15)</f>
        <v>0</v>
      </c>
      <c r="I7987" s="2">
        <f>MAX(MIN(Inputs!$B$2, F7987*Inputs!$B$16, Inputs!$B$14*Inputs!$B$4 - G7987), 0)</f>
        <v>0</v>
      </c>
      <c r="J7987" s="2">
        <f>MAX(MIN(Inputs!$B$2, F7987*Inputs!$B$16, (Inputs!$B$14-F7987)/Inputs!$B$15)*Inputs!$B$9, 0)</f>
        <v>0</v>
      </c>
      <c r="K7987" s="2">
        <f>MAX(E7987*Inputs!$B$5 - B7987 - Inputs!$B$8, 0) * H7987</f>
        <v>0</v>
      </c>
      <c r="L7987" s="2">
        <f>IF(B7987 &gt;= D7987*Inputs!$B$10, MAX(B7987 - E7987/Inputs!$B$5 - Inputs!$B$8, 0) * I7987, 0)</f>
        <v>0</v>
      </c>
      <c r="M7987" s="2">
        <f t="shared" si="1490"/>
        <v>0</v>
      </c>
      <c r="N7987" s="3" t="str">
        <f t="shared" si="1491"/>
        <v>Idle</v>
      </c>
      <c r="O7987" s="3" t="str">
        <f t="shared" si="1499"/>
        <v>Idle</v>
      </c>
      <c r="P7987" s="2">
        <f t="shared" si="1492"/>
        <v>0</v>
      </c>
      <c r="Q7987" s="2">
        <f t="shared" si="1493"/>
        <v>0</v>
      </c>
      <c r="R7987" s="2">
        <f t="shared" si="1494"/>
        <v>0</v>
      </c>
      <c r="S7987" s="2">
        <f t="shared" si="1495"/>
        <v>0</v>
      </c>
      <c r="T7987" s="2">
        <f t="shared" si="1496"/>
        <v>0</v>
      </c>
      <c r="U7987" s="2">
        <f>IF(O7987="Reg", R7987 * Inputs!$B$7, 0)</f>
        <v>0</v>
      </c>
      <c r="V7987" s="2">
        <f>MAX(F7987 + P7987*Inputs!$B$15 - (Q7987/Inputs!$B$16) - U7987, 0)</f>
        <v>340</v>
      </c>
    </row>
    <row r="7988" spans="1:22" x14ac:dyDescent="0.3">
      <c r="A7988" s="1">
        <v>46355.75</v>
      </c>
      <c r="B7988" s="2">
        <v>70.855195453081024</v>
      </c>
      <c r="C7988" s="2">
        <v>18.394811112822101</v>
      </c>
      <c r="D7988" s="2">
        <f t="shared" si="1488"/>
        <v>49.183705998659292</v>
      </c>
      <c r="E7988" s="2">
        <f t="shared" si="1489"/>
        <v>82.653563265307966</v>
      </c>
      <c r="F7988" s="2">
        <f t="shared" si="1497"/>
        <v>340</v>
      </c>
      <c r="G7988" s="2">
        <f t="shared" si="1498"/>
        <v>340</v>
      </c>
      <c r="H7988" s="2">
        <f>MIN(Inputs!$B$2, (Inputs!$B$14 - F7988)/Inputs!$B$15)</f>
        <v>0</v>
      </c>
      <c r="I7988" s="2">
        <f>MAX(MIN(Inputs!$B$2, F7988*Inputs!$B$16, Inputs!$B$14*Inputs!$B$4 - G7988), 0)</f>
        <v>0</v>
      </c>
      <c r="J7988" s="2">
        <f>MAX(MIN(Inputs!$B$2, F7988*Inputs!$B$16, (Inputs!$B$14-F7988)/Inputs!$B$15)*Inputs!$B$9, 0)</f>
        <v>0</v>
      </c>
      <c r="K7988" s="2">
        <f>MAX(E7988*Inputs!$B$5 - B7988 - Inputs!$B$8, 0) * H7988</f>
        <v>0</v>
      </c>
      <c r="L7988" s="2">
        <f>IF(B7988 &gt;= D7988*Inputs!$B$10, MAX(B7988 - E7988/Inputs!$B$5 - Inputs!$B$8, 0) * I7988, 0)</f>
        <v>0</v>
      </c>
      <c r="M7988" s="2">
        <f t="shared" si="1490"/>
        <v>0</v>
      </c>
      <c r="N7988" s="3" t="str">
        <f t="shared" si="1491"/>
        <v>Idle</v>
      </c>
      <c r="O7988" s="3" t="str">
        <f t="shared" si="1499"/>
        <v>Idle</v>
      </c>
      <c r="P7988" s="2">
        <f t="shared" si="1492"/>
        <v>0</v>
      </c>
      <c r="Q7988" s="2">
        <f t="shared" si="1493"/>
        <v>0</v>
      </c>
      <c r="R7988" s="2">
        <f t="shared" si="1494"/>
        <v>0</v>
      </c>
      <c r="S7988" s="2">
        <f t="shared" si="1495"/>
        <v>0</v>
      </c>
      <c r="T7988" s="2">
        <f t="shared" si="1496"/>
        <v>0</v>
      </c>
      <c r="U7988" s="2">
        <f>IF(O7988="Reg", R7988 * Inputs!$B$7, 0)</f>
        <v>0</v>
      </c>
      <c r="V7988" s="2">
        <f>MAX(F7988 + P7988*Inputs!$B$15 - (Q7988/Inputs!$B$16) - U7988, 0)</f>
        <v>340</v>
      </c>
    </row>
    <row r="7989" spans="1:22" x14ac:dyDescent="0.3">
      <c r="A7989" s="1">
        <v>46355.791666666657</v>
      </c>
      <c r="B7989" s="2">
        <v>67.534995706875762</v>
      </c>
      <c r="C7989" s="2">
        <v>1.9796098721881541</v>
      </c>
      <c r="D7989" s="2">
        <f t="shared" si="1488"/>
        <v>49.183705998659292</v>
      </c>
      <c r="E7989" s="2">
        <f t="shared" si="1489"/>
        <v>75.780356754438159</v>
      </c>
      <c r="F7989" s="2">
        <f t="shared" si="1497"/>
        <v>340</v>
      </c>
      <c r="G7989" s="2">
        <f t="shared" si="1498"/>
        <v>340</v>
      </c>
      <c r="H7989" s="2">
        <f>MIN(Inputs!$B$2, (Inputs!$B$14 - F7989)/Inputs!$B$15)</f>
        <v>0</v>
      </c>
      <c r="I7989" s="2">
        <f>MAX(MIN(Inputs!$B$2, F7989*Inputs!$B$16, Inputs!$B$14*Inputs!$B$4 - G7989), 0)</f>
        <v>0</v>
      </c>
      <c r="J7989" s="2">
        <f>MAX(MIN(Inputs!$B$2, F7989*Inputs!$B$16, (Inputs!$B$14-F7989)/Inputs!$B$15)*Inputs!$B$9, 0)</f>
        <v>0</v>
      </c>
      <c r="K7989" s="2">
        <f>MAX(E7989*Inputs!$B$5 - B7989 - Inputs!$B$8, 0) * H7989</f>
        <v>0</v>
      </c>
      <c r="L7989" s="2">
        <f>IF(B7989 &gt;= D7989*Inputs!$B$10, MAX(B7989 - E7989/Inputs!$B$5 - Inputs!$B$8, 0) * I7989, 0)</f>
        <v>0</v>
      </c>
      <c r="M7989" s="2">
        <f t="shared" si="1490"/>
        <v>0</v>
      </c>
      <c r="N7989" s="3" t="str">
        <f t="shared" si="1491"/>
        <v>Idle</v>
      </c>
      <c r="O7989" s="3" t="str">
        <f t="shared" si="1499"/>
        <v>Idle</v>
      </c>
      <c r="P7989" s="2">
        <f t="shared" si="1492"/>
        <v>0</v>
      </c>
      <c r="Q7989" s="2">
        <f t="shared" si="1493"/>
        <v>0</v>
      </c>
      <c r="R7989" s="2">
        <f t="shared" si="1494"/>
        <v>0</v>
      </c>
      <c r="S7989" s="2">
        <f t="shared" si="1495"/>
        <v>0</v>
      </c>
      <c r="T7989" s="2">
        <f t="shared" si="1496"/>
        <v>0</v>
      </c>
      <c r="U7989" s="2">
        <f>IF(O7989="Reg", R7989 * Inputs!$B$7, 0)</f>
        <v>0</v>
      </c>
      <c r="V7989" s="2">
        <f>MAX(F7989 + P7989*Inputs!$B$15 - (Q7989/Inputs!$B$16) - U7989, 0)</f>
        <v>340</v>
      </c>
    </row>
    <row r="7990" spans="1:22" x14ac:dyDescent="0.3">
      <c r="A7990" s="1">
        <v>46355.833333333343</v>
      </c>
      <c r="B7990" s="2">
        <v>59.66050366246229</v>
      </c>
      <c r="C7990" s="2">
        <v>13.978636680592411</v>
      </c>
      <c r="D7990" s="2">
        <f t="shared" si="1488"/>
        <v>49.183705998659292</v>
      </c>
      <c r="E7990" s="2">
        <f t="shared" si="1489"/>
        <v>65.939419783835362</v>
      </c>
      <c r="F7990" s="2">
        <f t="shared" si="1497"/>
        <v>340</v>
      </c>
      <c r="G7990" s="2">
        <f t="shared" si="1498"/>
        <v>340</v>
      </c>
      <c r="H7990" s="2">
        <f>MIN(Inputs!$B$2, (Inputs!$B$14 - F7990)/Inputs!$B$15)</f>
        <v>0</v>
      </c>
      <c r="I7990" s="2">
        <f>MAX(MIN(Inputs!$B$2, F7990*Inputs!$B$16, Inputs!$B$14*Inputs!$B$4 - G7990), 0)</f>
        <v>0</v>
      </c>
      <c r="J7990" s="2">
        <f>MAX(MIN(Inputs!$B$2, F7990*Inputs!$B$16, (Inputs!$B$14-F7990)/Inputs!$B$15)*Inputs!$B$9, 0)</f>
        <v>0</v>
      </c>
      <c r="K7990" s="2">
        <f>MAX(E7990*Inputs!$B$5 - B7990 - Inputs!$B$8, 0) * H7990</f>
        <v>0</v>
      </c>
      <c r="L7990" s="2">
        <f>IF(B7990 &gt;= D7990*Inputs!$B$10, MAX(B7990 - E7990/Inputs!$B$5 - Inputs!$B$8, 0) * I7990, 0)</f>
        <v>0</v>
      </c>
      <c r="M7990" s="2">
        <f t="shared" si="1490"/>
        <v>0</v>
      </c>
      <c r="N7990" s="3" t="str">
        <f t="shared" si="1491"/>
        <v>Idle</v>
      </c>
      <c r="O7990" s="3" t="str">
        <f t="shared" si="1499"/>
        <v>Idle</v>
      </c>
      <c r="P7990" s="2">
        <f t="shared" si="1492"/>
        <v>0</v>
      </c>
      <c r="Q7990" s="2">
        <f t="shared" si="1493"/>
        <v>0</v>
      </c>
      <c r="R7990" s="2">
        <f t="shared" si="1494"/>
        <v>0</v>
      </c>
      <c r="S7990" s="2">
        <f t="shared" si="1495"/>
        <v>0</v>
      </c>
      <c r="T7990" s="2">
        <f t="shared" si="1496"/>
        <v>0</v>
      </c>
      <c r="U7990" s="2">
        <f>IF(O7990="Reg", R7990 * Inputs!$B$7, 0)</f>
        <v>0</v>
      </c>
      <c r="V7990" s="2">
        <f>MAX(F7990 + P7990*Inputs!$B$15 - (Q7990/Inputs!$B$16) - U7990, 0)</f>
        <v>340</v>
      </c>
    </row>
    <row r="7991" spans="1:22" x14ac:dyDescent="0.3">
      <c r="A7991" s="1">
        <v>46355.875</v>
      </c>
      <c r="B7991" s="2">
        <v>66.594684109565179</v>
      </c>
      <c r="C7991" s="2">
        <v>7.4117522553726669</v>
      </c>
      <c r="D7991" s="2">
        <f t="shared" si="1488"/>
        <v>49.183705998659292</v>
      </c>
      <c r="E7991" s="2">
        <f t="shared" si="1489"/>
        <v>57.510620127236344</v>
      </c>
      <c r="F7991" s="2">
        <f t="shared" si="1497"/>
        <v>340</v>
      </c>
      <c r="G7991" s="2">
        <f t="shared" si="1498"/>
        <v>340</v>
      </c>
      <c r="H7991" s="2">
        <f>MIN(Inputs!$B$2, (Inputs!$B$14 - F7991)/Inputs!$B$15)</f>
        <v>0</v>
      </c>
      <c r="I7991" s="2">
        <f>MAX(MIN(Inputs!$B$2, F7991*Inputs!$B$16, Inputs!$B$14*Inputs!$B$4 - G7991), 0)</f>
        <v>0</v>
      </c>
      <c r="J7991" s="2">
        <f>MAX(MIN(Inputs!$B$2, F7991*Inputs!$B$16, (Inputs!$B$14-F7991)/Inputs!$B$15)*Inputs!$B$9, 0)</f>
        <v>0</v>
      </c>
      <c r="K7991" s="2">
        <f>MAX(E7991*Inputs!$B$5 - B7991 - Inputs!$B$8, 0) * H7991</f>
        <v>0</v>
      </c>
      <c r="L7991" s="2">
        <f>IF(B7991 &gt;= D7991*Inputs!$B$10, MAX(B7991 - E7991/Inputs!$B$5 - Inputs!$B$8, 0) * I7991, 0)</f>
        <v>0</v>
      </c>
      <c r="M7991" s="2">
        <f t="shared" si="1490"/>
        <v>0</v>
      </c>
      <c r="N7991" s="3" t="str">
        <f t="shared" si="1491"/>
        <v>Idle</v>
      </c>
      <c r="O7991" s="3" t="str">
        <f t="shared" si="1499"/>
        <v>Idle</v>
      </c>
      <c r="P7991" s="2">
        <f t="shared" si="1492"/>
        <v>0</v>
      </c>
      <c r="Q7991" s="2">
        <f t="shared" si="1493"/>
        <v>0</v>
      </c>
      <c r="R7991" s="2">
        <f t="shared" si="1494"/>
        <v>0</v>
      </c>
      <c r="S7991" s="2">
        <f t="shared" si="1495"/>
        <v>0</v>
      </c>
      <c r="T7991" s="2">
        <f t="shared" si="1496"/>
        <v>0</v>
      </c>
      <c r="U7991" s="2">
        <f>IF(O7991="Reg", R7991 * Inputs!$B$7, 0)</f>
        <v>0</v>
      </c>
      <c r="V7991" s="2">
        <f>MAX(F7991 + P7991*Inputs!$B$15 - (Q7991/Inputs!$B$16) - U7991, 0)</f>
        <v>340</v>
      </c>
    </row>
    <row r="7992" spans="1:22" x14ac:dyDescent="0.3">
      <c r="A7992" s="1">
        <v>46355.916666666657</v>
      </c>
      <c r="B7992" s="2">
        <v>183.3145312696586</v>
      </c>
      <c r="C7992" s="2">
        <v>9.8055911902682524</v>
      </c>
      <c r="D7992" s="2">
        <f t="shared" si="1488"/>
        <v>49.183705998659292</v>
      </c>
      <c r="E7992" s="2">
        <f t="shared" si="1489"/>
        <v>46.41150610897548</v>
      </c>
      <c r="F7992" s="2">
        <f t="shared" si="1497"/>
        <v>340</v>
      </c>
      <c r="G7992" s="2">
        <f t="shared" si="1498"/>
        <v>340</v>
      </c>
      <c r="H7992" s="2">
        <f>MIN(Inputs!$B$2, (Inputs!$B$14 - F7992)/Inputs!$B$15)</f>
        <v>0</v>
      </c>
      <c r="I7992" s="2">
        <f>MAX(MIN(Inputs!$B$2, F7992*Inputs!$B$16, Inputs!$B$14*Inputs!$B$4 - G7992), 0)</f>
        <v>0</v>
      </c>
      <c r="J7992" s="2">
        <f>MAX(MIN(Inputs!$B$2, F7992*Inputs!$B$16, (Inputs!$B$14-F7992)/Inputs!$B$15)*Inputs!$B$9, 0)</f>
        <v>0</v>
      </c>
      <c r="K7992" s="2">
        <f>MAX(E7992*Inputs!$B$5 - B7992 - Inputs!$B$8, 0) * H7992</f>
        <v>0</v>
      </c>
      <c r="L7992" s="2">
        <f>IF(B7992 &gt;= D7992*Inputs!$B$10, MAX(B7992 - E7992/Inputs!$B$5 - Inputs!$B$8, 0) * I7992, 0)</f>
        <v>0</v>
      </c>
      <c r="M7992" s="2">
        <f t="shared" si="1490"/>
        <v>0</v>
      </c>
      <c r="N7992" s="3" t="str">
        <f t="shared" si="1491"/>
        <v>Idle</v>
      </c>
      <c r="O7992" s="3" t="str">
        <f t="shared" si="1499"/>
        <v>Idle</v>
      </c>
      <c r="P7992" s="2">
        <f t="shared" si="1492"/>
        <v>0</v>
      </c>
      <c r="Q7992" s="2">
        <f t="shared" si="1493"/>
        <v>0</v>
      </c>
      <c r="R7992" s="2">
        <f t="shared" si="1494"/>
        <v>0</v>
      </c>
      <c r="S7992" s="2">
        <f t="shared" si="1495"/>
        <v>0</v>
      </c>
      <c r="T7992" s="2">
        <f t="shared" si="1496"/>
        <v>0</v>
      </c>
      <c r="U7992" s="2">
        <f>IF(O7992="Reg", R7992 * Inputs!$B$7, 0)</f>
        <v>0</v>
      </c>
      <c r="V7992" s="2">
        <f>MAX(F7992 + P7992*Inputs!$B$15 - (Q7992/Inputs!$B$16) - U7992, 0)</f>
        <v>340</v>
      </c>
    </row>
    <row r="7993" spans="1:22" x14ac:dyDescent="0.3">
      <c r="A7993" s="1">
        <v>46355.958333333343</v>
      </c>
      <c r="B7993" s="2">
        <v>47.961469390204897</v>
      </c>
      <c r="C7993" s="2">
        <v>4.2187661292080838</v>
      </c>
      <c r="D7993" s="2">
        <f t="shared" si="1488"/>
        <v>49.183705998659292</v>
      </c>
      <c r="E7993" s="2">
        <f t="shared" si="1489"/>
        <v>16.586351128967344</v>
      </c>
      <c r="F7993" s="2">
        <f t="shared" si="1497"/>
        <v>340</v>
      </c>
      <c r="G7993" s="2">
        <f t="shared" si="1498"/>
        <v>340</v>
      </c>
      <c r="H7993" s="2">
        <f>MIN(Inputs!$B$2, (Inputs!$B$14 - F7993)/Inputs!$B$15)</f>
        <v>0</v>
      </c>
      <c r="I7993" s="2">
        <f>MAX(MIN(Inputs!$B$2, F7993*Inputs!$B$16, Inputs!$B$14*Inputs!$B$4 - G7993), 0)</f>
        <v>0</v>
      </c>
      <c r="J7993" s="2">
        <f>MAX(MIN(Inputs!$B$2, F7993*Inputs!$B$16, (Inputs!$B$14-F7993)/Inputs!$B$15)*Inputs!$B$9, 0)</f>
        <v>0</v>
      </c>
      <c r="K7993" s="2">
        <f>MAX(E7993*Inputs!$B$5 - B7993 - Inputs!$B$8, 0) * H7993</f>
        <v>0</v>
      </c>
      <c r="L7993" s="2">
        <f>IF(B7993 &gt;= D7993*Inputs!$B$10, MAX(B7993 - E7993/Inputs!$B$5 - Inputs!$B$8, 0) * I7993, 0)</f>
        <v>0</v>
      </c>
      <c r="M7993" s="2">
        <f t="shared" si="1490"/>
        <v>0</v>
      </c>
      <c r="N7993" s="3" t="str">
        <f t="shared" si="1491"/>
        <v>Idle</v>
      </c>
      <c r="O7993" s="3" t="str">
        <f t="shared" si="1499"/>
        <v>Idle</v>
      </c>
      <c r="P7993" s="2">
        <f t="shared" si="1492"/>
        <v>0</v>
      </c>
      <c r="Q7993" s="2">
        <f t="shared" si="1493"/>
        <v>0</v>
      </c>
      <c r="R7993" s="2">
        <f t="shared" si="1494"/>
        <v>0</v>
      </c>
      <c r="S7993" s="2">
        <f t="shared" si="1495"/>
        <v>0</v>
      </c>
      <c r="T7993" s="2">
        <f t="shared" si="1496"/>
        <v>0</v>
      </c>
      <c r="U7993" s="2">
        <f>IF(O7993="Reg", R7993 * Inputs!$B$7, 0)</f>
        <v>0</v>
      </c>
      <c r="V7993" s="2">
        <f>MAX(F7993 + P7993*Inputs!$B$15 - (Q7993/Inputs!$B$16) - U7993, 0)</f>
        <v>340</v>
      </c>
    </row>
    <row r="7994" spans="1:22" x14ac:dyDescent="0.3">
      <c r="A7994" s="1">
        <v>46356</v>
      </c>
      <c r="B7994" s="2">
        <v>29.61595638786217</v>
      </c>
      <c r="C7994" s="2">
        <v>5.510424366222531</v>
      </c>
      <c r="D7994" s="2">
        <f t="shared" si="1488"/>
        <v>39.062272255131923</v>
      </c>
      <c r="E7994" s="2">
        <f t="shared" si="1489"/>
        <v>8.592772897266526</v>
      </c>
      <c r="F7994" s="2">
        <f t="shared" si="1497"/>
        <v>340</v>
      </c>
      <c r="G7994" s="2">
        <f t="shared" si="1498"/>
        <v>0</v>
      </c>
      <c r="H7994" s="2">
        <f>MIN(Inputs!$B$2, (Inputs!$B$14 - F7994)/Inputs!$B$15)</f>
        <v>0</v>
      </c>
      <c r="I7994" s="2">
        <f>MAX(MIN(Inputs!$B$2, F7994*Inputs!$B$16, Inputs!$B$14*Inputs!$B$4 - G7994), 0)</f>
        <v>170</v>
      </c>
      <c r="J7994" s="2">
        <f>MAX(MIN(Inputs!$B$2, F7994*Inputs!$B$16, (Inputs!$B$14-F7994)/Inputs!$B$15)*Inputs!$B$9, 0)</f>
        <v>0</v>
      </c>
      <c r="K7994" s="2">
        <f>MAX(E7994*Inputs!$B$5 - B7994 - Inputs!$B$8, 0) * H7994</f>
        <v>0</v>
      </c>
      <c r="L7994" s="2">
        <f>IF(B7994 &gt;= D7994*Inputs!$B$10, MAX(B7994 - E7994/Inputs!$B$5 - Inputs!$B$8, 0) * I7994, 0)</f>
        <v>0</v>
      </c>
      <c r="M7994" s="2">
        <f t="shared" si="1490"/>
        <v>0</v>
      </c>
      <c r="N7994" s="3" t="str">
        <f t="shared" si="1491"/>
        <v>Idle</v>
      </c>
      <c r="O7994" s="3" t="str">
        <f t="shared" si="1499"/>
        <v>Idle</v>
      </c>
      <c r="P7994" s="2">
        <f t="shared" si="1492"/>
        <v>0</v>
      </c>
      <c r="Q7994" s="2">
        <f t="shared" si="1493"/>
        <v>0</v>
      </c>
      <c r="R7994" s="2">
        <f t="shared" si="1494"/>
        <v>0</v>
      </c>
      <c r="S7994" s="2">
        <f t="shared" si="1495"/>
        <v>0</v>
      </c>
      <c r="T7994" s="2">
        <f t="shared" si="1496"/>
        <v>0</v>
      </c>
      <c r="U7994" s="2">
        <f>IF(O7994="Reg", R7994 * Inputs!$B$7, 0)</f>
        <v>0</v>
      </c>
      <c r="V7994" s="2">
        <f>MAX(F7994 + P7994*Inputs!$B$15 - (Q7994/Inputs!$B$16) - U7994, 0)</f>
        <v>340</v>
      </c>
    </row>
    <row r="7995" spans="1:22" x14ac:dyDescent="0.3">
      <c r="A7995" s="1">
        <v>46356.041666666657</v>
      </c>
      <c r="B7995" s="2">
        <v>8.489373883259006</v>
      </c>
      <c r="C7995" s="2">
        <v>3.186577675042026</v>
      </c>
      <c r="D7995" s="2">
        <f t="shared" si="1488"/>
        <v>39.062272255131923</v>
      </c>
      <c r="E7995" s="2">
        <f t="shared" si="1489"/>
        <v>3.6567801659561652</v>
      </c>
      <c r="F7995" s="2">
        <f t="shared" si="1497"/>
        <v>340</v>
      </c>
      <c r="G7995" s="2">
        <f t="shared" si="1498"/>
        <v>0</v>
      </c>
      <c r="H7995" s="2">
        <f>MIN(Inputs!$B$2, (Inputs!$B$14 - F7995)/Inputs!$B$15)</f>
        <v>0</v>
      </c>
      <c r="I7995" s="2">
        <f>MAX(MIN(Inputs!$B$2, F7995*Inputs!$B$16, Inputs!$B$14*Inputs!$B$4 - G7995), 0)</f>
        <v>170</v>
      </c>
      <c r="J7995" s="2">
        <f>MAX(MIN(Inputs!$B$2, F7995*Inputs!$B$16, (Inputs!$B$14-F7995)/Inputs!$B$15)*Inputs!$B$9, 0)</f>
        <v>0</v>
      </c>
      <c r="K7995" s="2">
        <f>MAX(E7995*Inputs!$B$5 - B7995 - Inputs!$B$8, 0) * H7995</f>
        <v>0</v>
      </c>
      <c r="L7995" s="2">
        <f>IF(B7995 &gt;= D7995*Inputs!$B$10, MAX(B7995 - E7995/Inputs!$B$5 - Inputs!$B$8, 0) * I7995, 0)</f>
        <v>0</v>
      </c>
      <c r="M7995" s="2">
        <f t="shared" si="1490"/>
        <v>0</v>
      </c>
      <c r="N7995" s="3" t="str">
        <f t="shared" si="1491"/>
        <v>Idle</v>
      </c>
      <c r="O7995" s="3" t="str">
        <f t="shared" si="1499"/>
        <v>Idle</v>
      </c>
      <c r="P7995" s="2">
        <f t="shared" si="1492"/>
        <v>0</v>
      </c>
      <c r="Q7995" s="2">
        <f t="shared" si="1493"/>
        <v>0</v>
      </c>
      <c r="R7995" s="2">
        <f t="shared" si="1494"/>
        <v>0</v>
      </c>
      <c r="S7995" s="2">
        <f t="shared" si="1495"/>
        <v>0</v>
      </c>
      <c r="T7995" s="2">
        <f t="shared" si="1496"/>
        <v>0</v>
      </c>
      <c r="U7995" s="2">
        <f>IF(O7995="Reg", R7995 * Inputs!$B$7, 0)</f>
        <v>0</v>
      </c>
      <c r="V7995" s="2">
        <f>MAX(F7995 + P7995*Inputs!$B$15 - (Q7995/Inputs!$B$16) - U7995, 0)</f>
        <v>340</v>
      </c>
    </row>
    <row r="7996" spans="1:22" x14ac:dyDescent="0.3">
      <c r="A7996" s="1">
        <v>46356.083333333343</v>
      </c>
      <c r="B7996" s="2">
        <v>9.087705722868181</v>
      </c>
      <c r="C7996" s="2">
        <v>7.3080038685121087</v>
      </c>
      <c r="D7996" s="2">
        <f t="shared" si="1488"/>
        <v>39.062272255131923</v>
      </c>
      <c r="E7996" s="2">
        <f t="shared" si="1489"/>
        <v>2.2418845187463314</v>
      </c>
      <c r="F7996" s="2">
        <f t="shared" si="1497"/>
        <v>340</v>
      </c>
      <c r="G7996" s="2">
        <f t="shared" si="1498"/>
        <v>0</v>
      </c>
      <c r="H7996" s="2">
        <f>MIN(Inputs!$B$2, (Inputs!$B$14 - F7996)/Inputs!$B$15)</f>
        <v>0</v>
      </c>
      <c r="I7996" s="2">
        <f>MAX(MIN(Inputs!$B$2, F7996*Inputs!$B$16, Inputs!$B$14*Inputs!$B$4 - G7996), 0)</f>
        <v>170</v>
      </c>
      <c r="J7996" s="2">
        <f>MAX(MIN(Inputs!$B$2, F7996*Inputs!$B$16, (Inputs!$B$14-F7996)/Inputs!$B$15)*Inputs!$B$9, 0)</f>
        <v>0</v>
      </c>
      <c r="K7996" s="2">
        <f>MAX(E7996*Inputs!$B$5 - B7996 - Inputs!$B$8, 0) * H7996</f>
        <v>0</v>
      </c>
      <c r="L7996" s="2">
        <f>IF(B7996 &gt;= D7996*Inputs!$B$10, MAX(B7996 - E7996/Inputs!$B$5 - Inputs!$B$8, 0) * I7996, 0)</f>
        <v>0</v>
      </c>
      <c r="M7996" s="2">
        <f t="shared" si="1490"/>
        <v>0</v>
      </c>
      <c r="N7996" s="3" t="str">
        <f t="shared" si="1491"/>
        <v>Idle</v>
      </c>
      <c r="O7996" s="3" t="str">
        <f t="shared" si="1499"/>
        <v>Idle</v>
      </c>
      <c r="P7996" s="2">
        <f t="shared" si="1492"/>
        <v>0</v>
      </c>
      <c r="Q7996" s="2">
        <f t="shared" si="1493"/>
        <v>0</v>
      </c>
      <c r="R7996" s="2">
        <f t="shared" si="1494"/>
        <v>0</v>
      </c>
      <c r="S7996" s="2">
        <f t="shared" si="1495"/>
        <v>0</v>
      </c>
      <c r="T7996" s="2">
        <f t="shared" si="1496"/>
        <v>0</v>
      </c>
      <c r="U7996" s="2">
        <f>IF(O7996="Reg", R7996 * Inputs!$B$7, 0)</f>
        <v>0</v>
      </c>
      <c r="V7996" s="2">
        <f>MAX(F7996 + P7996*Inputs!$B$15 - (Q7996/Inputs!$B$16) - U7996, 0)</f>
        <v>340</v>
      </c>
    </row>
    <row r="7997" spans="1:22" x14ac:dyDescent="0.3">
      <c r="A7997" s="1">
        <v>46356.125</v>
      </c>
      <c r="B7997" s="2">
        <v>0</v>
      </c>
      <c r="C7997" s="2">
        <v>6.651911004701927</v>
      </c>
      <c r="D7997" s="2">
        <f t="shared" si="1488"/>
        <v>39.062272255131923</v>
      </c>
      <c r="E7997" s="2">
        <f t="shared" si="1489"/>
        <v>10.482893519815192</v>
      </c>
      <c r="F7997" s="2">
        <f t="shared" si="1497"/>
        <v>340</v>
      </c>
      <c r="G7997" s="2">
        <f t="shared" si="1498"/>
        <v>0</v>
      </c>
      <c r="H7997" s="2">
        <f>MIN(Inputs!$B$2, (Inputs!$B$14 - F7997)/Inputs!$B$15)</f>
        <v>0</v>
      </c>
      <c r="I7997" s="2">
        <f>MAX(MIN(Inputs!$B$2, F7997*Inputs!$B$16, Inputs!$B$14*Inputs!$B$4 - G7997), 0)</f>
        <v>170</v>
      </c>
      <c r="J7997" s="2">
        <f>MAX(MIN(Inputs!$B$2, F7997*Inputs!$B$16, (Inputs!$B$14-F7997)/Inputs!$B$15)*Inputs!$B$9, 0)</f>
        <v>0</v>
      </c>
      <c r="K7997" s="2">
        <f>MAX(E7997*Inputs!$B$5 - B7997 - Inputs!$B$8, 0) * H7997</f>
        <v>0</v>
      </c>
      <c r="L7997" s="2">
        <f>IF(B7997 &gt;= D7997*Inputs!$B$10, MAX(B7997 - E7997/Inputs!$B$5 - Inputs!$B$8, 0) * I7997, 0)</f>
        <v>0</v>
      </c>
      <c r="M7997" s="2">
        <f t="shared" si="1490"/>
        <v>0</v>
      </c>
      <c r="N7997" s="3" t="str">
        <f t="shared" si="1491"/>
        <v>Idle</v>
      </c>
      <c r="O7997" s="3" t="str">
        <f t="shared" si="1499"/>
        <v>Idle</v>
      </c>
      <c r="P7997" s="2">
        <f t="shared" si="1492"/>
        <v>0</v>
      </c>
      <c r="Q7997" s="2">
        <f t="shared" si="1493"/>
        <v>0</v>
      </c>
      <c r="R7997" s="2">
        <f t="shared" si="1494"/>
        <v>0</v>
      </c>
      <c r="S7997" s="2">
        <f t="shared" si="1495"/>
        <v>0</v>
      </c>
      <c r="T7997" s="2">
        <f t="shared" si="1496"/>
        <v>0</v>
      </c>
      <c r="U7997" s="2">
        <f>IF(O7997="Reg", R7997 * Inputs!$B$7, 0)</f>
        <v>0</v>
      </c>
      <c r="V7997" s="2">
        <f>MAX(F7997 + P7997*Inputs!$B$15 - (Q7997/Inputs!$B$16) - U7997, 0)</f>
        <v>340</v>
      </c>
    </row>
    <row r="7998" spans="1:22" x14ac:dyDescent="0.3">
      <c r="A7998" s="1">
        <v>46356.166666666657</v>
      </c>
      <c r="B7998" s="2">
        <v>4.3636013896098067</v>
      </c>
      <c r="C7998" s="2">
        <v>6.3778584814049273</v>
      </c>
      <c r="D7998" s="2">
        <f t="shared" si="1488"/>
        <v>39.062272255131923</v>
      </c>
      <c r="E7998" s="2">
        <f t="shared" si="1489"/>
        <v>10.482893519815192</v>
      </c>
      <c r="F7998" s="2">
        <f t="shared" si="1497"/>
        <v>340</v>
      </c>
      <c r="G7998" s="2">
        <f t="shared" si="1498"/>
        <v>0</v>
      </c>
      <c r="H7998" s="2">
        <f>MIN(Inputs!$B$2, (Inputs!$B$14 - F7998)/Inputs!$B$15)</f>
        <v>0</v>
      </c>
      <c r="I7998" s="2">
        <f>MAX(MIN(Inputs!$B$2, F7998*Inputs!$B$16, Inputs!$B$14*Inputs!$B$4 - G7998), 0)</f>
        <v>170</v>
      </c>
      <c r="J7998" s="2">
        <f>MAX(MIN(Inputs!$B$2, F7998*Inputs!$B$16, (Inputs!$B$14-F7998)/Inputs!$B$15)*Inputs!$B$9, 0)</f>
        <v>0</v>
      </c>
      <c r="K7998" s="2">
        <f>MAX(E7998*Inputs!$B$5 - B7998 - Inputs!$B$8, 0) * H7998</f>
        <v>0</v>
      </c>
      <c r="L7998" s="2">
        <f>IF(B7998 &gt;= D7998*Inputs!$B$10, MAX(B7998 - E7998/Inputs!$B$5 - Inputs!$B$8, 0) * I7998, 0)</f>
        <v>0</v>
      </c>
      <c r="M7998" s="2">
        <f t="shared" si="1490"/>
        <v>0</v>
      </c>
      <c r="N7998" s="3" t="str">
        <f t="shared" si="1491"/>
        <v>Idle</v>
      </c>
      <c r="O7998" s="3" t="str">
        <f t="shared" si="1499"/>
        <v>Idle</v>
      </c>
      <c r="P7998" s="2">
        <f t="shared" si="1492"/>
        <v>0</v>
      </c>
      <c r="Q7998" s="2">
        <f t="shared" si="1493"/>
        <v>0</v>
      </c>
      <c r="R7998" s="2">
        <f t="shared" si="1494"/>
        <v>0</v>
      </c>
      <c r="S7998" s="2">
        <f t="shared" si="1495"/>
        <v>0</v>
      </c>
      <c r="T7998" s="2">
        <f t="shared" si="1496"/>
        <v>0</v>
      </c>
      <c r="U7998" s="2">
        <f>IF(O7998="Reg", R7998 * Inputs!$B$7, 0)</f>
        <v>0</v>
      </c>
      <c r="V7998" s="2">
        <f>MAX(F7998 + P7998*Inputs!$B$15 - (Q7998/Inputs!$B$16) - U7998, 0)</f>
        <v>340</v>
      </c>
    </row>
    <row r="7999" spans="1:22" x14ac:dyDescent="0.3">
      <c r="A7999" s="1">
        <v>46356.208333333343</v>
      </c>
      <c r="B7999" s="2">
        <v>0</v>
      </c>
      <c r="C7999" s="2">
        <v>3.1755826516313932</v>
      </c>
      <c r="D7999" s="2">
        <f t="shared" si="1488"/>
        <v>39.062272255131923</v>
      </c>
      <c r="E7999" s="2">
        <f t="shared" si="1489"/>
        <v>11.221461450586304</v>
      </c>
      <c r="F7999" s="2">
        <f t="shared" si="1497"/>
        <v>340</v>
      </c>
      <c r="G7999" s="2">
        <f t="shared" si="1498"/>
        <v>0</v>
      </c>
      <c r="H7999" s="2">
        <f>MIN(Inputs!$B$2, (Inputs!$B$14 - F7999)/Inputs!$B$15)</f>
        <v>0</v>
      </c>
      <c r="I7999" s="2">
        <f>MAX(MIN(Inputs!$B$2, F7999*Inputs!$B$16, Inputs!$B$14*Inputs!$B$4 - G7999), 0)</f>
        <v>170</v>
      </c>
      <c r="J7999" s="2">
        <f>MAX(MIN(Inputs!$B$2, F7999*Inputs!$B$16, (Inputs!$B$14-F7999)/Inputs!$B$15)*Inputs!$B$9, 0)</f>
        <v>0</v>
      </c>
      <c r="K7999" s="2">
        <f>MAX(E7999*Inputs!$B$5 - B7999 - Inputs!$B$8, 0) * H7999</f>
        <v>0</v>
      </c>
      <c r="L7999" s="2">
        <f>IF(B7999 &gt;= D7999*Inputs!$B$10, MAX(B7999 - E7999/Inputs!$B$5 - Inputs!$B$8, 0) * I7999, 0)</f>
        <v>0</v>
      </c>
      <c r="M7999" s="2">
        <f t="shared" si="1490"/>
        <v>0</v>
      </c>
      <c r="N7999" s="3" t="str">
        <f t="shared" si="1491"/>
        <v>Idle</v>
      </c>
      <c r="O7999" s="3" t="str">
        <f t="shared" si="1499"/>
        <v>Idle</v>
      </c>
      <c r="P7999" s="2">
        <f t="shared" si="1492"/>
        <v>0</v>
      </c>
      <c r="Q7999" s="2">
        <f t="shared" si="1493"/>
        <v>0</v>
      </c>
      <c r="R7999" s="2">
        <f t="shared" si="1494"/>
        <v>0</v>
      </c>
      <c r="S7999" s="2">
        <f t="shared" si="1495"/>
        <v>0</v>
      </c>
      <c r="T7999" s="2">
        <f t="shared" si="1496"/>
        <v>0</v>
      </c>
      <c r="U7999" s="2">
        <f>IF(O7999="Reg", R7999 * Inputs!$B$7, 0)</f>
        <v>0</v>
      </c>
      <c r="V7999" s="2">
        <f>MAX(F7999 + P7999*Inputs!$B$15 - (Q7999/Inputs!$B$16) - U7999, 0)</f>
        <v>340</v>
      </c>
    </row>
    <row r="8000" spans="1:22" x14ac:dyDescent="0.3">
      <c r="A8000" s="1">
        <v>46356.25</v>
      </c>
      <c r="B8000" s="2">
        <v>0</v>
      </c>
      <c r="C8000" s="2">
        <v>3.331236839500888</v>
      </c>
      <c r="D8000" s="2">
        <f t="shared" si="1488"/>
        <v>39.062272255131923</v>
      </c>
      <c r="E8000" s="2">
        <f t="shared" si="1489"/>
        <v>14.03129434083481</v>
      </c>
      <c r="F8000" s="2">
        <f t="shared" si="1497"/>
        <v>340</v>
      </c>
      <c r="G8000" s="2">
        <f t="shared" si="1498"/>
        <v>0</v>
      </c>
      <c r="H8000" s="2">
        <f>MIN(Inputs!$B$2, (Inputs!$B$14 - F8000)/Inputs!$B$15)</f>
        <v>0</v>
      </c>
      <c r="I8000" s="2">
        <f>MAX(MIN(Inputs!$B$2, F8000*Inputs!$B$16, Inputs!$B$14*Inputs!$B$4 - G8000), 0)</f>
        <v>170</v>
      </c>
      <c r="J8000" s="2">
        <f>MAX(MIN(Inputs!$B$2, F8000*Inputs!$B$16, (Inputs!$B$14-F8000)/Inputs!$B$15)*Inputs!$B$9, 0)</f>
        <v>0</v>
      </c>
      <c r="K8000" s="2">
        <f>MAX(E8000*Inputs!$B$5 - B8000 - Inputs!$B$8, 0) * H8000</f>
        <v>0</v>
      </c>
      <c r="L8000" s="2">
        <f>IF(B8000 &gt;= D8000*Inputs!$B$10, MAX(B8000 - E8000/Inputs!$B$5 - Inputs!$B$8, 0) * I8000, 0)</f>
        <v>0</v>
      </c>
      <c r="M8000" s="2">
        <f t="shared" si="1490"/>
        <v>0</v>
      </c>
      <c r="N8000" s="3" t="str">
        <f t="shared" si="1491"/>
        <v>Idle</v>
      </c>
      <c r="O8000" s="3" t="str">
        <f t="shared" si="1499"/>
        <v>Idle</v>
      </c>
      <c r="P8000" s="2">
        <f t="shared" si="1492"/>
        <v>0</v>
      </c>
      <c r="Q8000" s="2">
        <f t="shared" si="1493"/>
        <v>0</v>
      </c>
      <c r="R8000" s="2">
        <f t="shared" si="1494"/>
        <v>0</v>
      </c>
      <c r="S8000" s="2">
        <f t="shared" si="1495"/>
        <v>0</v>
      </c>
      <c r="T8000" s="2">
        <f t="shared" si="1496"/>
        <v>0</v>
      </c>
      <c r="U8000" s="2">
        <f>IF(O8000="Reg", R8000 * Inputs!$B$7, 0)</f>
        <v>0</v>
      </c>
      <c r="V8000" s="2">
        <f>MAX(F8000 + P8000*Inputs!$B$15 - (Q8000/Inputs!$B$16) - U8000, 0)</f>
        <v>340</v>
      </c>
    </row>
    <row r="8001" spans="1:22" x14ac:dyDescent="0.3">
      <c r="A8001" s="1">
        <v>46356.291666666657</v>
      </c>
      <c r="B8001" s="2">
        <v>0</v>
      </c>
      <c r="C8001" s="2">
        <v>3.3232806562878912</v>
      </c>
      <c r="D8001" s="2">
        <f t="shared" si="1488"/>
        <v>39.062272255131923</v>
      </c>
      <c r="E8001" s="2">
        <f t="shared" si="1489"/>
        <v>18.530948934862753</v>
      </c>
      <c r="F8001" s="2">
        <f t="shared" si="1497"/>
        <v>340</v>
      </c>
      <c r="G8001" s="2">
        <f t="shared" si="1498"/>
        <v>0</v>
      </c>
      <c r="H8001" s="2">
        <f>MIN(Inputs!$B$2, (Inputs!$B$14 - F8001)/Inputs!$B$15)</f>
        <v>0</v>
      </c>
      <c r="I8001" s="2">
        <f>MAX(MIN(Inputs!$B$2, F8001*Inputs!$B$16, Inputs!$B$14*Inputs!$B$4 - G8001), 0)</f>
        <v>170</v>
      </c>
      <c r="J8001" s="2">
        <f>MAX(MIN(Inputs!$B$2, F8001*Inputs!$B$16, (Inputs!$B$14-F8001)/Inputs!$B$15)*Inputs!$B$9, 0)</f>
        <v>0</v>
      </c>
      <c r="K8001" s="2">
        <f>MAX(E8001*Inputs!$B$5 - B8001 - Inputs!$B$8, 0) * H8001</f>
        <v>0</v>
      </c>
      <c r="L8001" s="2">
        <f>IF(B8001 &gt;= D8001*Inputs!$B$10, MAX(B8001 - E8001/Inputs!$B$5 - Inputs!$B$8, 0) * I8001, 0)</f>
        <v>0</v>
      </c>
      <c r="M8001" s="2">
        <f t="shared" si="1490"/>
        <v>0</v>
      </c>
      <c r="N8001" s="3" t="str">
        <f t="shared" si="1491"/>
        <v>Idle</v>
      </c>
      <c r="O8001" s="3" t="str">
        <f t="shared" si="1499"/>
        <v>Idle</v>
      </c>
      <c r="P8001" s="2">
        <f t="shared" si="1492"/>
        <v>0</v>
      </c>
      <c r="Q8001" s="2">
        <f t="shared" si="1493"/>
        <v>0</v>
      </c>
      <c r="R8001" s="2">
        <f t="shared" si="1494"/>
        <v>0</v>
      </c>
      <c r="S8001" s="2">
        <f t="shared" si="1495"/>
        <v>0</v>
      </c>
      <c r="T8001" s="2">
        <f t="shared" si="1496"/>
        <v>0</v>
      </c>
      <c r="U8001" s="2">
        <f>IF(O8001="Reg", R8001 * Inputs!$B$7, 0)</f>
        <v>0</v>
      </c>
      <c r="V8001" s="2">
        <f>MAX(F8001 + P8001*Inputs!$B$15 - (Q8001/Inputs!$B$16) - U8001, 0)</f>
        <v>340</v>
      </c>
    </row>
    <row r="8002" spans="1:22" x14ac:dyDescent="0.3">
      <c r="A8002" s="1">
        <v>46356.333333333343</v>
      </c>
      <c r="B8002" s="2">
        <v>58.53375972928135</v>
      </c>
      <c r="C8002" s="2">
        <v>6.2310464186801822</v>
      </c>
      <c r="D8002" s="2">
        <f t="shared" ref="D8002:D8065" si="1500">AVERAGEIFS(B:B, A:A, "&gt;="&amp;INT(A8002), A:A, "&lt;"&amp;INT(A8002)+1)</f>
        <v>39.062272255131923</v>
      </c>
      <c r="E8002" s="2">
        <f t="shared" ref="E8002:E8065" si="1501">AVERAGE(B8002:B8007)</f>
        <v>25.998439353961732</v>
      </c>
      <c r="F8002" s="2">
        <f t="shared" si="1497"/>
        <v>340</v>
      </c>
      <c r="G8002" s="2">
        <f t="shared" si="1498"/>
        <v>0</v>
      </c>
      <c r="H8002" s="2">
        <f>MIN(Inputs!$B$2, (Inputs!$B$14 - F8002)/Inputs!$B$15)</f>
        <v>0</v>
      </c>
      <c r="I8002" s="2">
        <f>MAX(MIN(Inputs!$B$2, F8002*Inputs!$B$16, Inputs!$B$14*Inputs!$B$4 - G8002), 0)</f>
        <v>170</v>
      </c>
      <c r="J8002" s="2">
        <f>MAX(MIN(Inputs!$B$2, F8002*Inputs!$B$16, (Inputs!$B$14-F8002)/Inputs!$B$15)*Inputs!$B$9, 0)</f>
        <v>0</v>
      </c>
      <c r="K8002" s="2">
        <f>MAX(E8002*Inputs!$B$5 - B8002 - Inputs!$B$8, 0) * H8002</f>
        <v>0</v>
      </c>
      <c r="L8002" s="2">
        <f>IF(B8002 &gt;= D8002*Inputs!$B$10, MAX(B8002 - E8002/Inputs!$B$5 - Inputs!$B$8, 0) * I8002, 0)</f>
        <v>1528.3133696897673</v>
      </c>
      <c r="M8002" s="2">
        <f t="shared" ref="M8002:M8065" si="1502">C8002 * J8002</f>
        <v>0</v>
      </c>
      <c r="N8002" s="3" t="str">
        <f t="shared" ref="N8002:N8065" si="1503">IF(MAX(K8002, L8002, M8002)&lt;=0, "Idle", IF(AND(M8002&gt;=K8002, M8002&gt;=L8002), "Reg", IF(L8002&gt;=K8002, "Discharge", "Charge")))</f>
        <v>Discharge</v>
      </c>
      <c r="O8002" s="3" t="str">
        <f t="shared" si="1499"/>
        <v>Discharge</v>
      </c>
      <c r="P8002" s="2">
        <f t="shared" ref="P8002:P8065" si="1504">IF(O8002="Charge", H8002, 0)</f>
        <v>0</v>
      </c>
      <c r="Q8002" s="2">
        <f t="shared" ref="Q8002:Q8065" si="1505">IF(O8002="Discharge", I8002, 0)</f>
        <v>170</v>
      </c>
      <c r="R8002" s="2">
        <f t="shared" ref="R8002:R8065" si="1506">IF(O8002="Reg", J8002, 0)</f>
        <v>0</v>
      </c>
      <c r="S8002" s="2">
        <f t="shared" ref="S8002:S8065" si="1507">(Q8002 - P8002) * B8002</f>
        <v>9950.7391539778291</v>
      </c>
      <c r="T8002" s="2">
        <f t="shared" ref="T8002:T8065" si="1508">R8002 * C8002</f>
        <v>0</v>
      </c>
      <c r="U8002" s="2">
        <f>IF(O8002="Reg", R8002 * Inputs!$B$7, 0)</f>
        <v>0</v>
      </c>
      <c r="V8002" s="2">
        <f>MAX(F8002 + P8002*Inputs!$B$15 - (Q8002/Inputs!$B$16) - U8002, 0)</f>
        <v>170</v>
      </c>
    </row>
    <row r="8003" spans="1:22" x14ac:dyDescent="0.3">
      <c r="A8003" s="1">
        <v>46356.375</v>
      </c>
      <c r="B8003" s="2">
        <v>0</v>
      </c>
      <c r="C8003" s="2">
        <v>37.816425310903213</v>
      </c>
      <c r="D8003" s="2">
        <f t="shared" si="1500"/>
        <v>39.062272255131923</v>
      </c>
      <c r="E8003" s="2">
        <f t="shared" si="1501"/>
        <v>50.664401119157901</v>
      </c>
      <c r="F8003" s="2">
        <f t="shared" ref="F8003:F8066" si="1509">V8002</f>
        <v>170</v>
      </c>
      <c r="G8003" s="2">
        <f t="shared" ref="G8003:G8066" si="1510">IF(INT(A8003)=INT(A8002), G8002 + Q8002, 0)</f>
        <v>170</v>
      </c>
      <c r="H8003" s="2">
        <f>MIN(Inputs!$B$2, (Inputs!$B$14 - F8003)/Inputs!$B$15)</f>
        <v>170</v>
      </c>
      <c r="I8003" s="2">
        <f>MAX(MIN(Inputs!$B$2, F8003*Inputs!$B$16, Inputs!$B$14*Inputs!$B$4 - G8003), 0)</f>
        <v>170</v>
      </c>
      <c r="J8003" s="2">
        <f>MAX(MIN(Inputs!$B$2, F8003*Inputs!$B$16, (Inputs!$B$14-F8003)/Inputs!$B$15)*Inputs!$B$9, 0)</f>
        <v>136</v>
      </c>
      <c r="K8003" s="2">
        <f>MAX(E8003*Inputs!$B$5 - B8003 - Inputs!$B$8, 0) * H8003</f>
        <v>4179.3944074260226</v>
      </c>
      <c r="L8003" s="2">
        <f>IF(B8003 &gt;= D8003*Inputs!$B$10, MAX(B8003 - E8003/Inputs!$B$5 - Inputs!$B$8, 0) * I8003, 0)</f>
        <v>0</v>
      </c>
      <c r="M8003" s="2">
        <f t="shared" si="1502"/>
        <v>5143.0338422828372</v>
      </c>
      <c r="N8003" s="3" t="str">
        <f t="shared" si="1503"/>
        <v>Reg</v>
      </c>
      <c r="O8003" s="3" t="str">
        <f t="shared" si="1499"/>
        <v>Discharge</v>
      </c>
      <c r="P8003" s="2">
        <f t="shared" si="1504"/>
        <v>0</v>
      </c>
      <c r="Q8003" s="2">
        <f t="shared" si="1505"/>
        <v>170</v>
      </c>
      <c r="R8003" s="2">
        <f t="shared" si="1506"/>
        <v>0</v>
      </c>
      <c r="S8003" s="2">
        <f t="shared" si="1507"/>
        <v>0</v>
      </c>
      <c r="T8003" s="2">
        <f t="shared" si="1508"/>
        <v>0</v>
      </c>
      <c r="U8003" s="2">
        <f>IF(O8003="Reg", R8003 * Inputs!$B$7, 0)</f>
        <v>0</v>
      </c>
      <c r="V8003" s="2">
        <f>MAX(F8003 + P8003*Inputs!$B$15 - (Q8003/Inputs!$B$16) - U8003, 0)</f>
        <v>0</v>
      </c>
    </row>
    <row r="8004" spans="1:22" x14ac:dyDescent="0.3">
      <c r="A8004" s="1">
        <v>46356.416666666657</v>
      </c>
      <c r="B8004" s="2">
        <v>8.7950089742364721</v>
      </c>
      <c r="C8004" s="2">
        <v>6.7130760842290771</v>
      </c>
      <c r="D8004" s="2">
        <f t="shared" si="1500"/>
        <v>39.062272255131923</v>
      </c>
      <c r="E8004" s="2">
        <f t="shared" si="1501"/>
        <v>59.839971086574614</v>
      </c>
      <c r="F8004" s="2">
        <f t="shared" si="1509"/>
        <v>0</v>
      </c>
      <c r="G8004" s="2">
        <f t="shared" si="1510"/>
        <v>340</v>
      </c>
      <c r="H8004" s="2">
        <f>MIN(Inputs!$B$2, (Inputs!$B$14 - F8004)/Inputs!$B$15)</f>
        <v>170</v>
      </c>
      <c r="I8004" s="2">
        <f>MAX(MIN(Inputs!$B$2, F8004*Inputs!$B$16, Inputs!$B$14*Inputs!$B$4 - G8004), 0)</f>
        <v>0</v>
      </c>
      <c r="J8004" s="2">
        <f>MAX(MIN(Inputs!$B$2, F8004*Inputs!$B$16, (Inputs!$B$14-F8004)/Inputs!$B$15)*Inputs!$B$9, 0)</f>
        <v>0</v>
      </c>
      <c r="K8004" s="2">
        <f>MAX(E8004*Inputs!$B$5 - B8004 - Inputs!$B$8, 0) * H8004</f>
        <v>4056.9081489313617</v>
      </c>
      <c r="L8004" s="2">
        <f>IF(B8004 &gt;= D8004*Inputs!$B$10, MAX(B8004 - E8004/Inputs!$B$5 - Inputs!$B$8, 0) * I8004, 0)</f>
        <v>0</v>
      </c>
      <c r="M8004" s="2">
        <f t="shared" si="1502"/>
        <v>0</v>
      </c>
      <c r="N8004" s="3" t="str">
        <f t="shared" si="1503"/>
        <v>Charge</v>
      </c>
      <c r="O8004" s="3" t="str">
        <f t="shared" ref="O8004:O8067" si="1511">IF(O8003&lt;&gt;O8002, O8003, N8004)</f>
        <v>Charge</v>
      </c>
      <c r="P8004" s="2">
        <f t="shared" si="1504"/>
        <v>170</v>
      </c>
      <c r="Q8004" s="2">
        <f t="shared" si="1505"/>
        <v>0</v>
      </c>
      <c r="R8004" s="2">
        <f t="shared" si="1506"/>
        <v>0</v>
      </c>
      <c r="S8004" s="2">
        <f t="shared" si="1507"/>
        <v>-1495.1515256202003</v>
      </c>
      <c r="T8004" s="2">
        <f t="shared" si="1508"/>
        <v>0</v>
      </c>
      <c r="U8004" s="2">
        <f>IF(O8004="Reg", R8004 * Inputs!$B$7, 0)</f>
        <v>0</v>
      </c>
      <c r="V8004" s="2">
        <f>MAX(F8004 + P8004*Inputs!$B$15 - (Q8004/Inputs!$B$16) - U8004, 0)</f>
        <v>170</v>
      </c>
    </row>
    <row r="8005" spans="1:22" x14ac:dyDescent="0.3">
      <c r="A8005" s="1">
        <v>46356.458333333343</v>
      </c>
      <c r="B8005" s="2">
        <v>16.85899734149104</v>
      </c>
      <c r="C8005" s="2">
        <v>4.5875071757692929</v>
      </c>
      <c r="D8005" s="2">
        <f t="shared" si="1500"/>
        <v>39.062272255131923</v>
      </c>
      <c r="E8005" s="2">
        <f t="shared" si="1501"/>
        <v>67.922351272902432</v>
      </c>
      <c r="F8005" s="2">
        <f t="shared" si="1509"/>
        <v>170</v>
      </c>
      <c r="G8005" s="2">
        <f t="shared" si="1510"/>
        <v>340</v>
      </c>
      <c r="H8005" s="2">
        <f>MIN(Inputs!$B$2, (Inputs!$B$14 - F8005)/Inputs!$B$15)</f>
        <v>170</v>
      </c>
      <c r="I8005" s="2">
        <f>MAX(MIN(Inputs!$B$2, F8005*Inputs!$B$16, Inputs!$B$14*Inputs!$B$4 - G8005), 0)</f>
        <v>0</v>
      </c>
      <c r="J8005" s="2">
        <f>MAX(MIN(Inputs!$B$2, F8005*Inputs!$B$16, (Inputs!$B$14-F8005)/Inputs!$B$15)*Inputs!$B$9, 0)</f>
        <v>136</v>
      </c>
      <c r="K8005" s="2">
        <f>MAX(E8005*Inputs!$B$5 - B8005 - Inputs!$B$8, 0) * H8005</f>
        <v>3895.1542023727275</v>
      </c>
      <c r="L8005" s="2">
        <f>IF(B8005 &gt;= D8005*Inputs!$B$10, MAX(B8005 - E8005/Inputs!$B$5 - Inputs!$B$8, 0) * I8005, 0)</f>
        <v>0</v>
      </c>
      <c r="M8005" s="2">
        <f t="shared" si="1502"/>
        <v>623.90097590462381</v>
      </c>
      <c r="N8005" s="3" t="str">
        <f t="shared" si="1503"/>
        <v>Charge</v>
      </c>
      <c r="O8005" s="3" t="str">
        <f t="shared" si="1511"/>
        <v>Charge</v>
      </c>
      <c r="P8005" s="2">
        <f t="shared" si="1504"/>
        <v>170</v>
      </c>
      <c r="Q8005" s="2">
        <f t="shared" si="1505"/>
        <v>0</v>
      </c>
      <c r="R8005" s="2">
        <f t="shared" si="1506"/>
        <v>0</v>
      </c>
      <c r="S8005" s="2">
        <f t="shared" si="1507"/>
        <v>-2866.0295480534769</v>
      </c>
      <c r="T8005" s="2">
        <f t="shared" si="1508"/>
        <v>0</v>
      </c>
      <c r="U8005" s="2">
        <f>IF(O8005="Reg", R8005 * Inputs!$B$7, 0)</f>
        <v>0</v>
      </c>
      <c r="V8005" s="2">
        <f>MAX(F8005 + P8005*Inputs!$B$15 - (Q8005/Inputs!$B$16) - U8005, 0)</f>
        <v>340</v>
      </c>
    </row>
    <row r="8006" spans="1:22" x14ac:dyDescent="0.3">
      <c r="A8006" s="1">
        <v>46356.5</v>
      </c>
      <c r="B8006" s="2">
        <v>26.997927564167661</v>
      </c>
      <c r="C8006" s="2">
        <v>213.8108551757617</v>
      </c>
      <c r="D8006" s="2">
        <f t="shared" si="1500"/>
        <v>39.062272255131923</v>
      </c>
      <c r="E8006" s="2">
        <f t="shared" si="1501"/>
        <v>75.457945465144533</v>
      </c>
      <c r="F8006" s="2">
        <f t="shared" si="1509"/>
        <v>340</v>
      </c>
      <c r="G8006" s="2">
        <f t="shared" si="1510"/>
        <v>340</v>
      </c>
      <c r="H8006" s="2">
        <f>MIN(Inputs!$B$2, (Inputs!$B$14 - F8006)/Inputs!$B$15)</f>
        <v>0</v>
      </c>
      <c r="I8006" s="2">
        <f>MAX(MIN(Inputs!$B$2, F8006*Inputs!$B$16, Inputs!$B$14*Inputs!$B$4 - G8006), 0)</f>
        <v>0</v>
      </c>
      <c r="J8006" s="2">
        <f>MAX(MIN(Inputs!$B$2, F8006*Inputs!$B$16, (Inputs!$B$14-F8006)/Inputs!$B$15)*Inputs!$B$9, 0)</f>
        <v>0</v>
      </c>
      <c r="K8006" s="2">
        <f>MAX(E8006*Inputs!$B$5 - B8006 - Inputs!$B$8, 0) * H8006</f>
        <v>0</v>
      </c>
      <c r="L8006" s="2">
        <f>IF(B8006 &gt;= D8006*Inputs!$B$10, MAX(B8006 - E8006/Inputs!$B$5 - Inputs!$B$8, 0) * I8006, 0)</f>
        <v>0</v>
      </c>
      <c r="M8006" s="2">
        <f t="shared" si="1502"/>
        <v>0</v>
      </c>
      <c r="N8006" s="3" t="str">
        <f t="shared" si="1503"/>
        <v>Idle</v>
      </c>
      <c r="O8006" s="3" t="str">
        <f t="shared" si="1511"/>
        <v>Idle</v>
      </c>
      <c r="P8006" s="2">
        <f t="shared" si="1504"/>
        <v>0</v>
      </c>
      <c r="Q8006" s="2">
        <f t="shared" si="1505"/>
        <v>0</v>
      </c>
      <c r="R8006" s="2">
        <f t="shared" si="1506"/>
        <v>0</v>
      </c>
      <c r="S8006" s="2">
        <f t="shared" si="1507"/>
        <v>0</v>
      </c>
      <c r="T8006" s="2">
        <f t="shared" si="1508"/>
        <v>0</v>
      </c>
      <c r="U8006" s="2">
        <f>IF(O8006="Reg", R8006 * Inputs!$B$7, 0)</f>
        <v>0</v>
      </c>
      <c r="V8006" s="2">
        <f>MAX(F8006 + P8006*Inputs!$B$15 - (Q8006/Inputs!$B$16) - U8006, 0)</f>
        <v>340</v>
      </c>
    </row>
    <row r="8007" spans="1:22" x14ac:dyDescent="0.3">
      <c r="A8007" s="1">
        <v>46356.541666666657</v>
      </c>
      <c r="B8007" s="2">
        <v>44.804942514593861</v>
      </c>
      <c r="C8007" s="2">
        <v>23.551742329425782</v>
      </c>
      <c r="D8007" s="2">
        <f t="shared" si="1500"/>
        <v>39.062272255131923</v>
      </c>
      <c r="E8007" s="2">
        <f t="shared" si="1501"/>
        <v>81.03065436545053</v>
      </c>
      <c r="F8007" s="2">
        <f t="shared" si="1509"/>
        <v>340</v>
      </c>
      <c r="G8007" s="2">
        <f t="shared" si="1510"/>
        <v>340</v>
      </c>
      <c r="H8007" s="2">
        <f>MIN(Inputs!$B$2, (Inputs!$B$14 - F8007)/Inputs!$B$15)</f>
        <v>0</v>
      </c>
      <c r="I8007" s="2">
        <f>MAX(MIN(Inputs!$B$2, F8007*Inputs!$B$16, Inputs!$B$14*Inputs!$B$4 - G8007), 0)</f>
        <v>0</v>
      </c>
      <c r="J8007" s="2">
        <f>MAX(MIN(Inputs!$B$2, F8007*Inputs!$B$16, (Inputs!$B$14-F8007)/Inputs!$B$15)*Inputs!$B$9, 0)</f>
        <v>0</v>
      </c>
      <c r="K8007" s="2">
        <f>MAX(E8007*Inputs!$B$5 - B8007 - Inputs!$B$8, 0) * H8007</f>
        <v>0</v>
      </c>
      <c r="L8007" s="2">
        <f>IF(B8007 &gt;= D8007*Inputs!$B$10, MAX(B8007 - E8007/Inputs!$B$5 - Inputs!$B$8, 0) * I8007, 0)</f>
        <v>0</v>
      </c>
      <c r="M8007" s="2">
        <f t="shared" si="1502"/>
        <v>0</v>
      </c>
      <c r="N8007" s="3" t="str">
        <f t="shared" si="1503"/>
        <v>Idle</v>
      </c>
      <c r="O8007" s="3" t="str">
        <f t="shared" si="1511"/>
        <v>Idle</v>
      </c>
      <c r="P8007" s="2">
        <f t="shared" si="1504"/>
        <v>0</v>
      </c>
      <c r="Q8007" s="2">
        <f t="shared" si="1505"/>
        <v>0</v>
      </c>
      <c r="R8007" s="2">
        <f t="shared" si="1506"/>
        <v>0</v>
      </c>
      <c r="S8007" s="2">
        <f t="shared" si="1507"/>
        <v>0</v>
      </c>
      <c r="T8007" s="2">
        <f t="shared" si="1508"/>
        <v>0</v>
      </c>
      <c r="U8007" s="2">
        <f>IF(O8007="Reg", R8007 * Inputs!$B$7, 0)</f>
        <v>0</v>
      </c>
      <c r="V8007" s="2">
        <f>MAX(F8007 + P8007*Inputs!$B$15 - (Q8007/Inputs!$B$16) - U8007, 0)</f>
        <v>340</v>
      </c>
    </row>
    <row r="8008" spans="1:22" x14ac:dyDescent="0.3">
      <c r="A8008" s="1">
        <v>46356.583333333343</v>
      </c>
      <c r="B8008" s="2">
        <v>206.52953032045841</v>
      </c>
      <c r="C8008" s="2">
        <v>23.31850051015962</v>
      </c>
      <c r="D8008" s="2">
        <f t="shared" si="1500"/>
        <v>39.062272255131923</v>
      </c>
      <c r="E8008" s="2">
        <f t="shared" si="1501"/>
        <v>84.300679388578487</v>
      </c>
      <c r="F8008" s="2">
        <f t="shared" si="1509"/>
        <v>340</v>
      </c>
      <c r="G8008" s="2">
        <f t="shared" si="1510"/>
        <v>340</v>
      </c>
      <c r="H8008" s="2">
        <f>MIN(Inputs!$B$2, (Inputs!$B$14 - F8008)/Inputs!$B$15)</f>
        <v>0</v>
      </c>
      <c r="I8008" s="2">
        <f>MAX(MIN(Inputs!$B$2, F8008*Inputs!$B$16, Inputs!$B$14*Inputs!$B$4 - G8008), 0)</f>
        <v>0</v>
      </c>
      <c r="J8008" s="2">
        <f>MAX(MIN(Inputs!$B$2, F8008*Inputs!$B$16, (Inputs!$B$14-F8008)/Inputs!$B$15)*Inputs!$B$9, 0)</f>
        <v>0</v>
      </c>
      <c r="K8008" s="2">
        <f>MAX(E8008*Inputs!$B$5 - B8008 - Inputs!$B$8, 0) * H8008</f>
        <v>0</v>
      </c>
      <c r="L8008" s="2">
        <f>IF(B8008 &gt;= D8008*Inputs!$B$10, MAX(B8008 - E8008/Inputs!$B$5 - Inputs!$B$8, 0) * I8008, 0)</f>
        <v>0</v>
      </c>
      <c r="M8008" s="2">
        <f t="shared" si="1502"/>
        <v>0</v>
      </c>
      <c r="N8008" s="3" t="str">
        <f t="shared" si="1503"/>
        <v>Idle</v>
      </c>
      <c r="O8008" s="3" t="str">
        <f t="shared" si="1511"/>
        <v>Idle</v>
      </c>
      <c r="P8008" s="2">
        <f t="shared" si="1504"/>
        <v>0</v>
      </c>
      <c r="Q8008" s="2">
        <f t="shared" si="1505"/>
        <v>0</v>
      </c>
      <c r="R8008" s="2">
        <f t="shared" si="1506"/>
        <v>0</v>
      </c>
      <c r="S8008" s="2">
        <f t="shared" si="1507"/>
        <v>0</v>
      </c>
      <c r="T8008" s="2">
        <f t="shared" si="1508"/>
        <v>0</v>
      </c>
      <c r="U8008" s="2">
        <f>IF(O8008="Reg", R8008 * Inputs!$B$7, 0)</f>
        <v>0</v>
      </c>
      <c r="V8008" s="2">
        <f>MAX(F8008 + P8008*Inputs!$B$15 - (Q8008/Inputs!$B$16) - U8008, 0)</f>
        <v>340</v>
      </c>
    </row>
    <row r="8009" spans="1:22" x14ac:dyDescent="0.3">
      <c r="A8009" s="1">
        <v>46356.625</v>
      </c>
      <c r="B8009" s="2">
        <v>55.053419804500287</v>
      </c>
      <c r="C8009" s="2">
        <v>25.76877035558816</v>
      </c>
      <c r="D8009" s="2">
        <f t="shared" si="1500"/>
        <v>39.062272255131923</v>
      </c>
      <c r="E8009" s="2">
        <f t="shared" si="1501"/>
        <v>60.946341417760095</v>
      </c>
      <c r="F8009" s="2">
        <f t="shared" si="1509"/>
        <v>340</v>
      </c>
      <c r="G8009" s="2">
        <f t="shared" si="1510"/>
        <v>340</v>
      </c>
      <c r="H8009" s="2">
        <f>MIN(Inputs!$B$2, (Inputs!$B$14 - F8009)/Inputs!$B$15)</f>
        <v>0</v>
      </c>
      <c r="I8009" s="2">
        <f>MAX(MIN(Inputs!$B$2, F8009*Inputs!$B$16, Inputs!$B$14*Inputs!$B$4 - G8009), 0)</f>
        <v>0</v>
      </c>
      <c r="J8009" s="2">
        <f>MAX(MIN(Inputs!$B$2, F8009*Inputs!$B$16, (Inputs!$B$14-F8009)/Inputs!$B$15)*Inputs!$B$9, 0)</f>
        <v>0</v>
      </c>
      <c r="K8009" s="2">
        <f>MAX(E8009*Inputs!$B$5 - B8009 - Inputs!$B$8, 0) * H8009</f>
        <v>0</v>
      </c>
      <c r="L8009" s="2">
        <f>IF(B8009 &gt;= D8009*Inputs!$B$10, MAX(B8009 - E8009/Inputs!$B$5 - Inputs!$B$8, 0) * I8009, 0)</f>
        <v>0</v>
      </c>
      <c r="M8009" s="2">
        <f t="shared" si="1502"/>
        <v>0</v>
      </c>
      <c r="N8009" s="3" t="str">
        <f t="shared" si="1503"/>
        <v>Idle</v>
      </c>
      <c r="O8009" s="3" t="str">
        <f t="shared" si="1511"/>
        <v>Idle</v>
      </c>
      <c r="P8009" s="2">
        <f t="shared" si="1504"/>
        <v>0</v>
      </c>
      <c r="Q8009" s="2">
        <f t="shared" si="1505"/>
        <v>0</v>
      </c>
      <c r="R8009" s="2">
        <f t="shared" si="1506"/>
        <v>0</v>
      </c>
      <c r="S8009" s="2">
        <f t="shared" si="1507"/>
        <v>0</v>
      </c>
      <c r="T8009" s="2">
        <f t="shared" si="1508"/>
        <v>0</v>
      </c>
      <c r="U8009" s="2">
        <f>IF(O8009="Reg", R8009 * Inputs!$B$7, 0)</f>
        <v>0</v>
      </c>
      <c r="V8009" s="2">
        <f>MAX(F8009 + P8009*Inputs!$B$15 - (Q8009/Inputs!$B$16) - U8009, 0)</f>
        <v>340</v>
      </c>
    </row>
    <row r="8010" spans="1:22" x14ac:dyDescent="0.3">
      <c r="A8010" s="1">
        <v>46356.666666666657</v>
      </c>
      <c r="B8010" s="2">
        <v>57.289290092203373</v>
      </c>
      <c r="C8010" s="2">
        <v>9.1495472212652711</v>
      </c>
      <c r="D8010" s="2">
        <f t="shared" si="1500"/>
        <v>39.062272255131923</v>
      </c>
      <c r="E8010" s="2">
        <f t="shared" si="1501"/>
        <v>61.590126468783886</v>
      </c>
      <c r="F8010" s="2">
        <f t="shared" si="1509"/>
        <v>340</v>
      </c>
      <c r="G8010" s="2">
        <f t="shared" si="1510"/>
        <v>340</v>
      </c>
      <c r="H8010" s="2">
        <f>MIN(Inputs!$B$2, (Inputs!$B$14 - F8010)/Inputs!$B$15)</f>
        <v>0</v>
      </c>
      <c r="I8010" s="2">
        <f>MAX(MIN(Inputs!$B$2, F8010*Inputs!$B$16, Inputs!$B$14*Inputs!$B$4 - G8010), 0)</f>
        <v>0</v>
      </c>
      <c r="J8010" s="2">
        <f>MAX(MIN(Inputs!$B$2, F8010*Inputs!$B$16, (Inputs!$B$14-F8010)/Inputs!$B$15)*Inputs!$B$9, 0)</f>
        <v>0</v>
      </c>
      <c r="K8010" s="2">
        <f>MAX(E8010*Inputs!$B$5 - B8010 - Inputs!$B$8, 0) * H8010</f>
        <v>0</v>
      </c>
      <c r="L8010" s="2">
        <f>IF(B8010 &gt;= D8010*Inputs!$B$10, MAX(B8010 - E8010/Inputs!$B$5 - Inputs!$B$8, 0) * I8010, 0)</f>
        <v>0</v>
      </c>
      <c r="M8010" s="2">
        <f t="shared" si="1502"/>
        <v>0</v>
      </c>
      <c r="N8010" s="3" t="str">
        <f t="shared" si="1503"/>
        <v>Idle</v>
      </c>
      <c r="O8010" s="3" t="str">
        <f t="shared" si="1511"/>
        <v>Idle</v>
      </c>
      <c r="P8010" s="2">
        <f t="shared" si="1504"/>
        <v>0</v>
      </c>
      <c r="Q8010" s="2">
        <f t="shared" si="1505"/>
        <v>0</v>
      </c>
      <c r="R8010" s="2">
        <f t="shared" si="1506"/>
        <v>0</v>
      </c>
      <c r="S8010" s="2">
        <f t="shared" si="1507"/>
        <v>0</v>
      </c>
      <c r="T8010" s="2">
        <f t="shared" si="1508"/>
        <v>0</v>
      </c>
      <c r="U8010" s="2">
        <f>IF(O8010="Reg", R8010 * Inputs!$B$7, 0)</f>
        <v>0</v>
      </c>
      <c r="V8010" s="2">
        <f>MAX(F8010 + P8010*Inputs!$B$15 - (Q8010/Inputs!$B$16) - U8010, 0)</f>
        <v>340</v>
      </c>
    </row>
    <row r="8011" spans="1:22" x14ac:dyDescent="0.3">
      <c r="A8011" s="1">
        <v>46356.708333333343</v>
      </c>
      <c r="B8011" s="2">
        <v>62.072562494943611</v>
      </c>
      <c r="C8011" s="2">
        <v>13.18455935963436</v>
      </c>
      <c r="D8011" s="2">
        <f t="shared" si="1500"/>
        <v>39.062272255131923</v>
      </c>
      <c r="E8011" s="2">
        <f t="shared" si="1501"/>
        <v>62.026250350363817</v>
      </c>
      <c r="F8011" s="2">
        <f t="shared" si="1509"/>
        <v>340</v>
      </c>
      <c r="G8011" s="2">
        <f t="shared" si="1510"/>
        <v>340</v>
      </c>
      <c r="H8011" s="2">
        <f>MIN(Inputs!$B$2, (Inputs!$B$14 - F8011)/Inputs!$B$15)</f>
        <v>0</v>
      </c>
      <c r="I8011" s="2">
        <f>MAX(MIN(Inputs!$B$2, F8011*Inputs!$B$16, Inputs!$B$14*Inputs!$B$4 - G8011), 0)</f>
        <v>0</v>
      </c>
      <c r="J8011" s="2">
        <f>MAX(MIN(Inputs!$B$2, F8011*Inputs!$B$16, (Inputs!$B$14-F8011)/Inputs!$B$15)*Inputs!$B$9, 0)</f>
        <v>0</v>
      </c>
      <c r="K8011" s="2">
        <f>MAX(E8011*Inputs!$B$5 - B8011 - Inputs!$B$8, 0) * H8011</f>
        <v>0</v>
      </c>
      <c r="L8011" s="2">
        <f>IF(B8011 &gt;= D8011*Inputs!$B$10, MAX(B8011 - E8011/Inputs!$B$5 - Inputs!$B$8, 0) * I8011, 0)</f>
        <v>0</v>
      </c>
      <c r="M8011" s="2">
        <f t="shared" si="1502"/>
        <v>0</v>
      </c>
      <c r="N8011" s="3" t="str">
        <f t="shared" si="1503"/>
        <v>Idle</v>
      </c>
      <c r="O8011" s="3" t="str">
        <f t="shared" si="1511"/>
        <v>Idle</v>
      </c>
      <c r="P8011" s="2">
        <f t="shared" si="1504"/>
        <v>0</v>
      </c>
      <c r="Q8011" s="2">
        <f t="shared" si="1505"/>
        <v>0</v>
      </c>
      <c r="R8011" s="2">
        <f t="shared" si="1506"/>
        <v>0</v>
      </c>
      <c r="S8011" s="2">
        <f t="shared" si="1507"/>
        <v>0</v>
      </c>
      <c r="T8011" s="2">
        <f t="shared" si="1508"/>
        <v>0</v>
      </c>
      <c r="U8011" s="2">
        <f>IF(O8011="Reg", R8011 * Inputs!$B$7, 0)</f>
        <v>0</v>
      </c>
      <c r="V8011" s="2">
        <f>MAX(F8011 + P8011*Inputs!$B$15 - (Q8011/Inputs!$B$16) - U8011, 0)</f>
        <v>340</v>
      </c>
    </row>
    <row r="8012" spans="1:22" x14ac:dyDescent="0.3">
      <c r="A8012" s="1">
        <v>46356.75</v>
      </c>
      <c r="B8012" s="2">
        <v>60.434180966003623</v>
      </c>
      <c r="C8012" s="2">
        <v>5.7309531726697749</v>
      </c>
      <c r="D8012" s="2">
        <f t="shared" si="1500"/>
        <v>39.062272255131923</v>
      </c>
      <c r="E8012" s="2">
        <f t="shared" si="1501"/>
        <v>58.167076317281818</v>
      </c>
      <c r="F8012" s="2">
        <f t="shared" si="1509"/>
        <v>340</v>
      </c>
      <c r="G8012" s="2">
        <f t="shared" si="1510"/>
        <v>340</v>
      </c>
      <c r="H8012" s="2">
        <f>MIN(Inputs!$B$2, (Inputs!$B$14 - F8012)/Inputs!$B$15)</f>
        <v>0</v>
      </c>
      <c r="I8012" s="2">
        <f>MAX(MIN(Inputs!$B$2, F8012*Inputs!$B$16, Inputs!$B$14*Inputs!$B$4 - G8012), 0)</f>
        <v>0</v>
      </c>
      <c r="J8012" s="2">
        <f>MAX(MIN(Inputs!$B$2, F8012*Inputs!$B$16, (Inputs!$B$14-F8012)/Inputs!$B$15)*Inputs!$B$9, 0)</f>
        <v>0</v>
      </c>
      <c r="K8012" s="2">
        <f>MAX(E8012*Inputs!$B$5 - B8012 - Inputs!$B$8, 0) * H8012</f>
        <v>0</v>
      </c>
      <c r="L8012" s="2">
        <f>IF(B8012 &gt;= D8012*Inputs!$B$10, MAX(B8012 - E8012/Inputs!$B$5 - Inputs!$B$8, 0) * I8012, 0)</f>
        <v>0</v>
      </c>
      <c r="M8012" s="2">
        <f t="shared" si="1502"/>
        <v>0</v>
      </c>
      <c r="N8012" s="3" t="str">
        <f t="shared" si="1503"/>
        <v>Idle</v>
      </c>
      <c r="O8012" s="3" t="str">
        <f t="shared" si="1511"/>
        <v>Idle</v>
      </c>
      <c r="P8012" s="2">
        <f t="shared" si="1504"/>
        <v>0</v>
      </c>
      <c r="Q8012" s="2">
        <f t="shared" si="1505"/>
        <v>0</v>
      </c>
      <c r="R8012" s="2">
        <f t="shared" si="1506"/>
        <v>0</v>
      </c>
      <c r="S8012" s="2">
        <f t="shared" si="1507"/>
        <v>0</v>
      </c>
      <c r="T8012" s="2">
        <f t="shared" si="1508"/>
        <v>0</v>
      </c>
      <c r="U8012" s="2">
        <f>IF(O8012="Reg", R8012 * Inputs!$B$7, 0)</f>
        <v>0</v>
      </c>
      <c r="V8012" s="2">
        <f>MAX(F8012 + P8012*Inputs!$B$15 - (Q8012/Inputs!$B$16) - U8012, 0)</f>
        <v>340</v>
      </c>
    </row>
    <row r="8013" spans="1:22" x14ac:dyDescent="0.3">
      <c r="A8013" s="1">
        <v>46356.791666666657</v>
      </c>
      <c r="B8013" s="2">
        <v>64.425092653361617</v>
      </c>
      <c r="C8013" s="2">
        <v>3.9843753076304922</v>
      </c>
      <c r="D8013" s="2">
        <f t="shared" si="1500"/>
        <v>39.062272255131923</v>
      </c>
      <c r="E8013" s="2">
        <f t="shared" si="1501"/>
        <v>53.534895511656337</v>
      </c>
      <c r="F8013" s="2">
        <f t="shared" si="1509"/>
        <v>340</v>
      </c>
      <c r="G8013" s="2">
        <f t="shared" si="1510"/>
        <v>340</v>
      </c>
      <c r="H8013" s="2">
        <f>MIN(Inputs!$B$2, (Inputs!$B$14 - F8013)/Inputs!$B$15)</f>
        <v>0</v>
      </c>
      <c r="I8013" s="2">
        <f>MAX(MIN(Inputs!$B$2, F8013*Inputs!$B$16, Inputs!$B$14*Inputs!$B$4 - G8013), 0)</f>
        <v>0</v>
      </c>
      <c r="J8013" s="2">
        <f>MAX(MIN(Inputs!$B$2, F8013*Inputs!$B$16, (Inputs!$B$14-F8013)/Inputs!$B$15)*Inputs!$B$9, 0)</f>
        <v>0</v>
      </c>
      <c r="K8013" s="2">
        <f>MAX(E8013*Inputs!$B$5 - B8013 - Inputs!$B$8, 0) * H8013</f>
        <v>0</v>
      </c>
      <c r="L8013" s="2">
        <f>IF(B8013 &gt;= D8013*Inputs!$B$10, MAX(B8013 - E8013/Inputs!$B$5 - Inputs!$B$8, 0) * I8013, 0)</f>
        <v>0</v>
      </c>
      <c r="M8013" s="2">
        <f t="shared" si="1502"/>
        <v>0</v>
      </c>
      <c r="N8013" s="3" t="str">
        <f t="shared" si="1503"/>
        <v>Idle</v>
      </c>
      <c r="O8013" s="3" t="str">
        <f t="shared" si="1511"/>
        <v>Idle</v>
      </c>
      <c r="P8013" s="2">
        <f t="shared" si="1504"/>
        <v>0</v>
      </c>
      <c r="Q8013" s="2">
        <f t="shared" si="1505"/>
        <v>0</v>
      </c>
      <c r="R8013" s="2">
        <f t="shared" si="1506"/>
        <v>0</v>
      </c>
      <c r="S8013" s="2">
        <f t="shared" si="1507"/>
        <v>0</v>
      </c>
      <c r="T8013" s="2">
        <f t="shared" si="1508"/>
        <v>0</v>
      </c>
      <c r="U8013" s="2">
        <f>IF(O8013="Reg", R8013 * Inputs!$B$7, 0)</f>
        <v>0</v>
      </c>
      <c r="V8013" s="2">
        <f>MAX(F8013 + P8013*Inputs!$B$15 - (Q8013/Inputs!$B$16) - U8013, 0)</f>
        <v>340</v>
      </c>
    </row>
    <row r="8014" spans="1:22" x14ac:dyDescent="0.3">
      <c r="A8014" s="1">
        <v>46356.833333333343</v>
      </c>
      <c r="B8014" s="2">
        <v>66.403502495548082</v>
      </c>
      <c r="C8014" s="2">
        <v>21.530651647926469</v>
      </c>
      <c r="D8014" s="2">
        <f t="shared" si="1500"/>
        <v>39.062272255131923</v>
      </c>
      <c r="E8014" s="2">
        <f t="shared" si="1501"/>
        <v>46.46965586325296</v>
      </c>
      <c r="F8014" s="2">
        <f t="shared" si="1509"/>
        <v>340</v>
      </c>
      <c r="G8014" s="2">
        <f t="shared" si="1510"/>
        <v>340</v>
      </c>
      <c r="H8014" s="2">
        <f>MIN(Inputs!$B$2, (Inputs!$B$14 - F8014)/Inputs!$B$15)</f>
        <v>0</v>
      </c>
      <c r="I8014" s="2">
        <f>MAX(MIN(Inputs!$B$2, F8014*Inputs!$B$16, Inputs!$B$14*Inputs!$B$4 - G8014), 0)</f>
        <v>0</v>
      </c>
      <c r="J8014" s="2">
        <f>MAX(MIN(Inputs!$B$2, F8014*Inputs!$B$16, (Inputs!$B$14-F8014)/Inputs!$B$15)*Inputs!$B$9, 0)</f>
        <v>0</v>
      </c>
      <c r="K8014" s="2">
        <f>MAX(E8014*Inputs!$B$5 - B8014 - Inputs!$B$8, 0) * H8014</f>
        <v>0</v>
      </c>
      <c r="L8014" s="2">
        <f>IF(B8014 &gt;= D8014*Inputs!$B$10, MAX(B8014 - E8014/Inputs!$B$5 - Inputs!$B$8, 0) * I8014, 0)</f>
        <v>0</v>
      </c>
      <c r="M8014" s="2">
        <f t="shared" si="1502"/>
        <v>0</v>
      </c>
      <c r="N8014" s="3" t="str">
        <f t="shared" si="1503"/>
        <v>Idle</v>
      </c>
      <c r="O8014" s="3" t="str">
        <f t="shared" si="1511"/>
        <v>Idle</v>
      </c>
      <c r="P8014" s="2">
        <f t="shared" si="1504"/>
        <v>0</v>
      </c>
      <c r="Q8014" s="2">
        <f t="shared" si="1505"/>
        <v>0</v>
      </c>
      <c r="R8014" s="2">
        <f t="shared" si="1506"/>
        <v>0</v>
      </c>
      <c r="S8014" s="2">
        <f t="shared" si="1507"/>
        <v>0</v>
      </c>
      <c r="T8014" s="2">
        <f t="shared" si="1508"/>
        <v>0</v>
      </c>
      <c r="U8014" s="2">
        <f>IF(O8014="Reg", R8014 * Inputs!$B$7, 0)</f>
        <v>0</v>
      </c>
      <c r="V8014" s="2">
        <f>MAX(F8014 + P8014*Inputs!$B$15 - (Q8014/Inputs!$B$16) - U8014, 0)</f>
        <v>340</v>
      </c>
    </row>
    <row r="8015" spans="1:22" x14ac:dyDescent="0.3">
      <c r="A8015" s="1">
        <v>46356.875</v>
      </c>
      <c r="B8015" s="2">
        <v>58.91613011064301</v>
      </c>
      <c r="C8015" s="2">
        <v>2.5444532973876051</v>
      </c>
      <c r="D8015" s="2">
        <f t="shared" si="1500"/>
        <v>39.062272255131923</v>
      </c>
      <c r="E8015" s="2">
        <f t="shared" si="1501"/>
        <v>37.972954006581759</v>
      </c>
      <c r="F8015" s="2">
        <f t="shared" si="1509"/>
        <v>340</v>
      </c>
      <c r="G8015" s="2">
        <f t="shared" si="1510"/>
        <v>340</v>
      </c>
      <c r="H8015" s="2">
        <f>MIN(Inputs!$B$2, (Inputs!$B$14 - F8015)/Inputs!$B$15)</f>
        <v>0</v>
      </c>
      <c r="I8015" s="2">
        <f>MAX(MIN(Inputs!$B$2, F8015*Inputs!$B$16, Inputs!$B$14*Inputs!$B$4 - G8015), 0)</f>
        <v>0</v>
      </c>
      <c r="J8015" s="2">
        <f>MAX(MIN(Inputs!$B$2, F8015*Inputs!$B$16, (Inputs!$B$14-F8015)/Inputs!$B$15)*Inputs!$B$9, 0)</f>
        <v>0</v>
      </c>
      <c r="K8015" s="2">
        <f>MAX(E8015*Inputs!$B$5 - B8015 - Inputs!$B$8, 0) * H8015</f>
        <v>0</v>
      </c>
      <c r="L8015" s="2">
        <f>IF(B8015 &gt;= D8015*Inputs!$B$10, MAX(B8015 - E8015/Inputs!$B$5 - Inputs!$B$8, 0) * I8015, 0)</f>
        <v>0</v>
      </c>
      <c r="M8015" s="2">
        <f t="shared" si="1502"/>
        <v>0</v>
      </c>
      <c r="N8015" s="3" t="str">
        <f t="shared" si="1503"/>
        <v>Idle</v>
      </c>
      <c r="O8015" s="3" t="str">
        <f t="shared" si="1511"/>
        <v>Idle</v>
      </c>
      <c r="P8015" s="2">
        <f t="shared" si="1504"/>
        <v>0</v>
      </c>
      <c r="Q8015" s="2">
        <f t="shared" si="1505"/>
        <v>0</v>
      </c>
      <c r="R8015" s="2">
        <f t="shared" si="1506"/>
        <v>0</v>
      </c>
      <c r="S8015" s="2">
        <f t="shared" si="1507"/>
        <v>0</v>
      </c>
      <c r="T8015" s="2">
        <f t="shared" si="1508"/>
        <v>0</v>
      </c>
      <c r="U8015" s="2">
        <f>IF(O8015="Reg", R8015 * Inputs!$B$7, 0)</f>
        <v>0</v>
      </c>
      <c r="V8015" s="2">
        <f>MAX(F8015 + P8015*Inputs!$B$15 - (Q8015/Inputs!$B$16) - U8015, 0)</f>
        <v>340</v>
      </c>
    </row>
    <row r="8016" spans="1:22" x14ac:dyDescent="0.3">
      <c r="A8016" s="1">
        <v>46356.916666666657</v>
      </c>
      <c r="B8016" s="2">
        <v>59.906033381682967</v>
      </c>
      <c r="C8016" s="2">
        <v>3.416124792693255</v>
      </c>
      <c r="D8016" s="2">
        <f t="shared" si="1500"/>
        <v>39.062272255131923</v>
      </c>
      <c r="E8016" s="2">
        <f t="shared" si="1501"/>
        <v>28.6133384978062</v>
      </c>
      <c r="F8016" s="2">
        <f t="shared" si="1509"/>
        <v>340</v>
      </c>
      <c r="G8016" s="2">
        <f t="shared" si="1510"/>
        <v>340</v>
      </c>
      <c r="H8016" s="2">
        <f>MIN(Inputs!$B$2, (Inputs!$B$14 - F8016)/Inputs!$B$15)</f>
        <v>0</v>
      </c>
      <c r="I8016" s="2">
        <f>MAX(MIN(Inputs!$B$2, F8016*Inputs!$B$16, Inputs!$B$14*Inputs!$B$4 - G8016), 0)</f>
        <v>0</v>
      </c>
      <c r="J8016" s="2">
        <f>MAX(MIN(Inputs!$B$2, F8016*Inputs!$B$16, (Inputs!$B$14-F8016)/Inputs!$B$15)*Inputs!$B$9, 0)</f>
        <v>0</v>
      </c>
      <c r="K8016" s="2">
        <f>MAX(E8016*Inputs!$B$5 - B8016 - Inputs!$B$8, 0) * H8016</f>
        <v>0</v>
      </c>
      <c r="L8016" s="2">
        <f>IF(B8016 &gt;= D8016*Inputs!$B$10, MAX(B8016 - E8016/Inputs!$B$5 - Inputs!$B$8, 0) * I8016, 0)</f>
        <v>0</v>
      </c>
      <c r="M8016" s="2">
        <f t="shared" si="1502"/>
        <v>0</v>
      </c>
      <c r="N8016" s="3" t="str">
        <f t="shared" si="1503"/>
        <v>Idle</v>
      </c>
      <c r="O8016" s="3" t="str">
        <f t="shared" si="1511"/>
        <v>Idle</v>
      </c>
      <c r="P8016" s="2">
        <f t="shared" si="1504"/>
        <v>0</v>
      </c>
      <c r="Q8016" s="2">
        <f t="shared" si="1505"/>
        <v>0</v>
      </c>
      <c r="R8016" s="2">
        <f t="shared" si="1506"/>
        <v>0</v>
      </c>
      <c r="S8016" s="2">
        <f t="shared" si="1507"/>
        <v>0</v>
      </c>
      <c r="T8016" s="2">
        <f t="shared" si="1508"/>
        <v>0</v>
      </c>
      <c r="U8016" s="2">
        <f>IF(O8016="Reg", R8016 * Inputs!$B$7, 0)</f>
        <v>0</v>
      </c>
      <c r="V8016" s="2">
        <f>MAX(F8016 + P8016*Inputs!$B$15 - (Q8016/Inputs!$B$16) - U8016, 0)</f>
        <v>340</v>
      </c>
    </row>
    <row r="8017" spans="1:22" x14ac:dyDescent="0.3">
      <c r="A8017" s="1">
        <v>46356.958333333343</v>
      </c>
      <c r="B8017" s="2">
        <v>38.917518296451632</v>
      </c>
      <c r="C8017" s="2">
        <v>6.5467824431748749</v>
      </c>
      <c r="D8017" s="2">
        <f t="shared" si="1500"/>
        <v>39.062272255131923</v>
      </c>
      <c r="E8017" s="2">
        <f t="shared" si="1501"/>
        <v>18.628999600859036</v>
      </c>
      <c r="F8017" s="2">
        <f t="shared" si="1509"/>
        <v>340</v>
      </c>
      <c r="G8017" s="2">
        <f t="shared" si="1510"/>
        <v>340</v>
      </c>
      <c r="H8017" s="2">
        <f>MIN(Inputs!$B$2, (Inputs!$B$14 - F8017)/Inputs!$B$15)</f>
        <v>0</v>
      </c>
      <c r="I8017" s="2">
        <f>MAX(MIN(Inputs!$B$2, F8017*Inputs!$B$16, Inputs!$B$14*Inputs!$B$4 - G8017), 0)</f>
        <v>0</v>
      </c>
      <c r="J8017" s="2">
        <f>MAX(MIN(Inputs!$B$2, F8017*Inputs!$B$16, (Inputs!$B$14-F8017)/Inputs!$B$15)*Inputs!$B$9, 0)</f>
        <v>0</v>
      </c>
      <c r="K8017" s="2">
        <f>MAX(E8017*Inputs!$B$5 - B8017 - Inputs!$B$8, 0) * H8017</f>
        <v>0</v>
      </c>
      <c r="L8017" s="2">
        <f>IF(B8017 &gt;= D8017*Inputs!$B$10, MAX(B8017 - E8017/Inputs!$B$5 - Inputs!$B$8, 0) * I8017, 0)</f>
        <v>0</v>
      </c>
      <c r="M8017" s="2">
        <f t="shared" si="1502"/>
        <v>0</v>
      </c>
      <c r="N8017" s="3" t="str">
        <f t="shared" si="1503"/>
        <v>Idle</v>
      </c>
      <c r="O8017" s="3" t="str">
        <f t="shared" si="1511"/>
        <v>Idle</v>
      </c>
      <c r="P8017" s="2">
        <f t="shared" si="1504"/>
        <v>0</v>
      </c>
      <c r="Q8017" s="2">
        <f t="shared" si="1505"/>
        <v>0</v>
      </c>
      <c r="R8017" s="2">
        <f t="shared" si="1506"/>
        <v>0</v>
      </c>
      <c r="S8017" s="2">
        <f t="shared" si="1507"/>
        <v>0</v>
      </c>
      <c r="T8017" s="2">
        <f t="shared" si="1508"/>
        <v>0</v>
      </c>
      <c r="U8017" s="2">
        <f>IF(O8017="Reg", R8017 * Inputs!$B$7, 0)</f>
        <v>0</v>
      </c>
      <c r="V8017" s="2">
        <f>MAX(F8017 + P8017*Inputs!$B$15 - (Q8017/Inputs!$B$16) - U8017, 0)</f>
        <v>340</v>
      </c>
    </row>
    <row r="8018" spans="1:22" x14ac:dyDescent="0.3">
      <c r="A8018" s="1">
        <v>46357</v>
      </c>
      <c r="B8018" s="2">
        <v>32.641096132250688</v>
      </c>
      <c r="C8018" s="2">
        <v>9.0399012965196004</v>
      </c>
      <c r="D8018" s="2">
        <f t="shared" si="1500"/>
        <v>34.735921186502146</v>
      </c>
      <c r="E8018" s="2">
        <f t="shared" si="1501"/>
        <v>12.142746551450431</v>
      </c>
      <c r="F8018" s="2">
        <f t="shared" si="1509"/>
        <v>340</v>
      </c>
      <c r="G8018" s="2">
        <f t="shared" si="1510"/>
        <v>0</v>
      </c>
      <c r="H8018" s="2">
        <f>MIN(Inputs!$B$2, (Inputs!$B$14 - F8018)/Inputs!$B$15)</f>
        <v>0</v>
      </c>
      <c r="I8018" s="2">
        <f>MAX(MIN(Inputs!$B$2, F8018*Inputs!$B$16, Inputs!$B$14*Inputs!$B$4 - G8018), 0)</f>
        <v>170</v>
      </c>
      <c r="J8018" s="2">
        <f>MAX(MIN(Inputs!$B$2, F8018*Inputs!$B$16, (Inputs!$B$14-F8018)/Inputs!$B$15)*Inputs!$B$9, 0)</f>
        <v>0</v>
      </c>
      <c r="K8018" s="2">
        <f>MAX(E8018*Inputs!$B$5 - B8018 - Inputs!$B$8, 0) * H8018</f>
        <v>0</v>
      </c>
      <c r="L8018" s="2">
        <f>IF(B8018 &gt;= D8018*Inputs!$B$10, MAX(B8018 - E8018/Inputs!$B$5 - Inputs!$B$8, 0) * I8018, 0)</f>
        <v>0</v>
      </c>
      <c r="M8018" s="2">
        <f t="shared" si="1502"/>
        <v>0</v>
      </c>
      <c r="N8018" s="3" t="str">
        <f t="shared" si="1503"/>
        <v>Idle</v>
      </c>
      <c r="O8018" s="3" t="str">
        <f t="shared" si="1511"/>
        <v>Idle</v>
      </c>
      <c r="P8018" s="2">
        <f t="shared" si="1504"/>
        <v>0</v>
      </c>
      <c r="Q8018" s="2">
        <f t="shared" si="1505"/>
        <v>0</v>
      </c>
      <c r="R8018" s="2">
        <f t="shared" si="1506"/>
        <v>0</v>
      </c>
      <c r="S8018" s="2">
        <f t="shared" si="1507"/>
        <v>0</v>
      </c>
      <c r="T8018" s="2">
        <f t="shared" si="1508"/>
        <v>0</v>
      </c>
      <c r="U8018" s="2">
        <f>IF(O8018="Reg", R8018 * Inputs!$B$7, 0)</f>
        <v>0</v>
      </c>
      <c r="V8018" s="2">
        <f>MAX(F8018 + P8018*Inputs!$B$15 - (Q8018/Inputs!$B$16) - U8018, 0)</f>
        <v>340</v>
      </c>
    </row>
    <row r="8019" spans="1:22" x14ac:dyDescent="0.3">
      <c r="A8019" s="1">
        <v>46357.041666666657</v>
      </c>
      <c r="B8019" s="2">
        <v>22.033654762941371</v>
      </c>
      <c r="C8019" s="2">
        <v>6.4996436117983496</v>
      </c>
      <c r="D8019" s="2">
        <f t="shared" si="1500"/>
        <v>34.735921186502146</v>
      </c>
      <c r="E8019" s="2">
        <f t="shared" si="1501"/>
        <v>6.7025638627419832</v>
      </c>
      <c r="F8019" s="2">
        <f t="shared" si="1509"/>
        <v>340</v>
      </c>
      <c r="G8019" s="2">
        <f t="shared" si="1510"/>
        <v>0</v>
      </c>
      <c r="H8019" s="2">
        <f>MIN(Inputs!$B$2, (Inputs!$B$14 - F8019)/Inputs!$B$15)</f>
        <v>0</v>
      </c>
      <c r="I8019" s="2">
        <f>MAX(MIN(Inputs!$B$2, F8019*Inputs!$B$16, Inputs!$B$14*Inputs!$B$4 - G8019), 0)</f>
        <v>170</v>
      </c>
      <c r="J8019" s="2">
        <f>MAX(MIN(Inputs!$B$2, F8019*Inputs!$B$16, (Inputs!$B$14-F8019)/Inputs!$B$15)*Inputs!$B$9, 0)</f>
        <v>0</v>
      </c>
      <c r="K8019" s="2">
        <f>MAX(E8019*Inputs!$B$5 - B8019 - Inputs!$B$8, 0) * H8019</f>
        <v>0</v>
      </c>
      <c r="L8019" s="2">
        <f>IF(B8019 &gt;= D8019*Inputs!$B$10, MAX(B8019 - E8019/Inputs!$B$5 - Inputs!$B$8, 0) * I8019, 0)</f>
        <v>0</v>
      </c>
      <c r="M8019" s="2">
        <f t="shared" si="1502"/>
        <v>0</v>
      </c>
      <c r="N8019" s="3" t="str">
        <f t="shared" si="1503"/>
        <v>Idle</v>
      </c>
      <c r="O8019" s="3" t="str">
        <f t="shared" si="1511"/>
        <v>Idle</v>
      </c>
      <c r="P8019" s="2">
        <f t="shared" si="1504"/>
        <v>0</v>
      </c>
      <c r="Q8019" s="2">
        <f t="shared" si="1505"/>
        <v>0</v>
      </c>
      <c r="R8019" s="2">
        <f t="shared" si="1506"/>
        <v>0</v>
      </c>
      <c r="S8019" s="2">
        <f t="shared" si="1507"/>
        <v>0</v>
      </c>
      <c r="T8019" s="2">
        <f t="shared" si="1508"/>
        <v>0</v>
      </c>
      <c r="U8019" s="2">
        <f>IF(O8019="Reg", R8019 * Inputs!$B$7, 0)</f>
        <v>0</v>
      </c>
      <c r="V8019" s="2">
        <f>MAX(F8019 + P8019*Inputs!$B$15 - (Q8019/Inputs!$B$16) - U8019, 0)</f>
        <v>340</v>
      </c>
    </row>
    <row r="8020" spans="1:22" x14ac:dyDescent="0.3">
      <c r="A8020" s="1">
        <v>46357.083333333343</v>
      </c>
      <c r="B8020" s="2">
        <v>15.423291355520879</v>
      </c>
      <c r="C8020" s="2">
        <v>5.695577831883992</v>
      </c>
      <c r="D8020" s="2">
        <f t="shared" si="1500"/>
        <v>34.735921186502146</v>
      </c>
      <c r="E8020" s="2">
        <f t="shared" si="1501"/>
        <v>3.0302880689184222</v>
      </c>
      <c r="F8020" s="2">
        <f t="shared" si="1509"/>
        <v>340</v>
      </c>
      <c r="G8020" s="2">
        <f t="shared" si="1510"/>
        <v>0</v>
      </c>
      <c r="H8020" s="2">
        <f>MIN(Inputs!$B$2, (Inputs!$B$14 - F8020)/Inputs!$B$15)</f>
        <v>0</v>
      </c>
      <c r="I8020" s="2">
        <f>MAX(MIN(Inputs!$B$2, F8020*Inputs!$B$16, Inputs!$B$14*Inputs!$B$4 - G8020), 0)</f>
        <v>170</v>
      </c>
      <c r="J8020" s="2">
        <f>MAX(MIN(Inputs!$B$2, F8020*Inputs!$B$16, (Inputs!$B$14-F8020)/Inputs!$B$15)*Inputs!$B$9, 0)</f>
        <v>0</v>
      </c>
      <c r="K8020" s="2">
        <f>MAX(E8020*Inputs!$B$5 - B8020 - Inputs!$B$8, 0) * H8020</f>
        <v>0</v>
      </c>
      <c r="L8020" s="2">
        <f>IF(B8020 &gt;= D8020*Inputs!$B$10, MAX(B8020 - E8020/Inputs!$B$5 - Inputs!$B$8, 0) * I8020, 0)</f>
        <v>0</v>
      </c>
      <c r="M8020" s="2">
        <f t="shared" si="1502"/>
        <v>0</v>
      </c>
      <c r="N8020" s="3" t="str">
        <f t="shared" si="1503"/>
        <v>Idle</v>
      </c>
      <c r="O8020" s="3" t="str">
        <f t="shared" si="1511"/>
        <v>Idle</v>
      </c>
      <c r="P8020" s="2">
        <f t="shared" si="1504"/>
        <v>0</v>
      </c>
      <c r="Q8020" s="2">
        <f t="shared" si="1505"/>
        <v>0</v>
      </c>
      <c r="R8020" s="2">
        <f t="shared" si="1506"/>
        <v>0</v>
      </c>
      <c r="S8020" s="2">
        <f t="shared" si="1507"/>
        <v>0</v>
      </c>
      <c r="T8020" s="2">
        <f t="shared" si="1508"/>
        <v>0</v>
      </c>
      <c r="U8020" s="2">
        <f>IF(O8020="Reg", R8020 * Inputs!$B$7, 0)</f>
        <v>0</v>
      </c>
      <c r="V8020" s="2">
        <f>MAX(F8020 + P8020*Inputs!$B$15 - (Q8020/Inputs!$B$16) - U8020, 0)</f>
        <v>340</v>
      </c>
    </row>
    <row r="8021" spans="1:22" x14ac:dyDescent="0.3">
      <c r="A8021" s="1">
        <v>46357.125</v>
      </c>
      <c r="B8021" s="2">
        <v>2.7584370579896551</v>
      </c>
      <c r="C8021" s="2">
        <v>7.3344855054078399</v>
      </c>
      <c r="D8021" s="2">
        <f t="shared" si="1500"/>
        <v>34.735921186502146</v>
      </c>
      <c r="E8021" s="2">
        <f t="shared" si="1501"/>
        <v>17.75399575426621</v>
      </c>
      <c r="F8021" s="2">
        <f t="shared" si="1509"/>
        <v>340</v>
      </c>
      <c r="G8021" s="2">
        <f t="shared" si="1510"/>
        <v>0</v>
      </c>
      <c r="H8021" s="2">
        <f>MIN(Inputs!$B$2, (Inputs!$B$14 - F8021)/Inputs!$B$15)</f>
        <v>0</v>
      </c>
      <c r="I8021" s="2">
        <f>MAX(MIN(Inputs!$B$2, F8021*Inputs!$B$16, Inputs!$B$14*Inputs!$B$4 - G8021), 0)</f>
        <v>170</v>
      </c>
      <c r="J8021" s="2">
        <f>MAX(MIN(Inputs!$B$2, F8021*Inputs!$B$16, (Inputs!$B$14-F8021)/Inputs!$B$15)*Inputs!$B$9, 0)</f>
        <v>0</v>
      </c>
      <c r="K8021" s="2">
        <f>MAX(E8021*Inputs!$B$5 - B8021 - Inputs!$B$8, 0) * H8021</f>
        <v>0</v>
      </c>
      <c r="L8021" s="2">
        <f>IF(B8021 &gt;= D8021*Inputs!$B$10, MAX(B8021 - E8021/Inputs!$B$5 - Inputs!$B$8, 0) * I8021, 0)</f>
        <v>0</v>
      </c>
      <c r="M8021" s="2">
        <f t="shared" si="1502"/>
        <v>0</v>
      </c>
      <c r="N8021" s="3" t="str">
        <f t="shared" si="1503"/>
        <v>Idle</v>
      </c>
      <c r="O8021" s="3" t="str">
        <f t="shared" si="1511"/>
        <v>Idle</v>
      </c>
      <c r="P8021" s="2">
        <f t="shared" si="1504"/>
        <v>0</v>
      </c>
      <c r="Q8021" s="2">
        <f t="shared" si="1505"/>
        <v>0</v>
      </c>
      <c r="R8021" s="2">
        <f t="shared" si="1506"/>
        <v>0</v>
      </c>
      <c r="S8021" s="2">
        <f t="shared" si="1507"/>
        <v>0</v>
      </c>
      <c r="T8021" s="2">
        <f t="shared" si="1508"/>
        <v>0</v>
      </c>
      <c r="U8021" s="2">
        <f>IF(O8021="Reg", R8021 * Inputs!$B$7, 0)</f>
        <v>0</v>
      </c>
      <c r="V8021" s="2">
        <f>MAX(F8021 + P8021*Inputs!$B$15 - (Q8021/Inputs!$B$16) - U8021, 0)</f>
        <v>340</v>
      </c>
    </row>
    <row r="8022" spans="1:22" x14ac:dyDescent="0.3">
      <c r="A8022" s="1">
        <v>46357.166666666657</v>
      </c>
      <c r="B8022" s="2">
        <v>0</v>
      </c>
      <c r="C8022" s="2">
        <v>12.552099557356639</v>
      </c>
      <c r="D8022" s="2">
        <f t="shared" si="1500"/>
        <v>34.735921186502146</v>
      </c>
      <c r="E8022" s="2">
        <f t="shared" si="1501"/>
        <v>18.906924933255766</v>
      </c>
      <c r="F8022" s="2">
        <f t="shared" si="1509"/>
        <v>340</v>
      </c>
      <c r="G8022" s="2">
        <f t="shared" si="1510"/>
        <v>0</v>
      </c>
      <c r="H8022" s="2">
        <f>MIN(Inputs!$B$2, (Inputs!$B$14 - F8022)/Inputs!$B$15)</f>
        <v>0</v>
      </c>
      <c r="I8022" s="2">
        <f>MAX(MIN(Inputs!$B$2, F8022*Inputs!$B$16, Inputs!$B$14*Inputs!$B$4 - G8022), 0)</f>
        <v>170</v>
      </c>
      <c r="J8022" s="2">
        <f>MAX(MIN(Inputs!$B$2, F8022*Inputs!$B$16, (Inputs!$B$14-F8022)/Inputs!$B$15)*Inputs!$B$9, 0)</f>
        <v>0</v>
      </c>
      <c r="K8022" s="2">
        <f>MAX(E8022*Inputs!$B$5 - B8022 - Inputs!$B$8, 0) * H8022</f>
        <v>0</v>
      </c>
      <c r="L8022" s="2">
        <f>IF(B8022 &gt;= D8022*Inputs!$B$10, MAX(B8022 - E8022/Inputs!$B$5 - Inputs!$B$8, 0) * I8022, 0)</f>
        <v>0</v>
      </c>
      <c r="M8022" s="2">
        <f t="shared" si="1502"/>
        <v>0</v>
      </c>
      <c r="N8022" s="3" t="str">
        <f t="shared" si="1503"/>
        <v>Idle</v>
      </c>
      <c r="O8022" s="3" t="str">
        <f t="shared" si="1511"/>
        <v>Idle</v>
      </c>
      <c r="P8022" s="2">
        <f t="shared" si="1504"/>
        <v>0</v>
      </c>
      <c r="Q8022" s="2">
        <f t="shared" si="1505"/>
        <v>0</v>
      </c>
      <c r="R8022" s="2">
        <f t="shared" si="1506"/>
        <v>0</v>
      </c>
      <c r="S8022" s="2">
        <f t="shared" si="1507"/>
        <v>0</v>
      </c>
      <c r="T8022" s="2">
        <f t="shared" si="1508"/>
        <v>0</v>
      </c>
      <c r="U8022" s="2">
        <f>IF(O8022="Reg", R8022 * Inputs!$B$7, 0)</f>
        <v>0</v>
      </c>
      <c r="V8022" s="2">
        <f>MAX(F8022 + P8022*Inputs!$B$15 - (Q8022/Inputs!$B$16) - U8022, 0)</f>
        <v>340</v>
      </c>
    </row>
    <row r="8023" spans="1:22" x14ac:dyDescent="0.3">
      <c r="A8023" s="1">
        <v>46357.208333333343</v>
      </c>
      <c r="B8023" s="2">
        <v>0</v>
      </c>
      <c r="C8023" s="2">
        <v>3.8042671234721692</v>
      </c>
      <c r="D8023" s="2">
        <f t="shared" si="1500"/>
        <v>34.735921186502146</v>
      </c>
      <c r="E8023" s="2">
        <f t="shared" si="1501"/>
        <v>19.061966290623847</v>
      </c>
      <c r="F8023" s="2">
        <f t="shared" si="1509"/>
        <v>340</v>
      </c>
      <c r="G8023" s="2">
        <f t="shared" si="1510"/>
        <v>0</v>
      </c>
      <c r="H8023" s="2">
        <f>MIN(Inputs!$B$2, (Inputs!$B$14 - F8023)/Inputs!$B$15)</f>
        <v>0</v>
      </c>
      <c r="I8023" s="2">
        <f>MAX(MIN(Inputs!$B$2, F8023*Inputs!$B$16, Inputs!$B$14*Inputs!$B$4 - G8023), 0)</f>
        <v>170</v>
      </c>
      <c r="J8023" s="2">
        <f>MAX(MIN(Inputs!$B$2, F8023*Inputs!$B$16, (Inputs!$B$14-F8023)/Inputs!$B$15)*Inputs!$B$9, 0)</f>
        <v>0</v>
      </c>
      <c r="K8023" s="2">
        <f>MAX(E8023*Inputs!$B$5 - B8023 - Inputs!$B$8, 0) * H8023</f>
        <v>0</v>
      </c>
      <c r="L8023" s="2">
        <f>IF(B8023 &gt;= D8023*Inputs!$B$10, MAX(B8023 - E8023/Inputs!$B$5 - Inputs!$B$8, 0) * I8023, 0)</f>
        <v>0</v>
      </c>
      <c r="M8023" s="2">
        <f t="shared" si="1502"/>
        <v>0</v>
      </c>
      <c r="N8023" s="3" t="str">
        <f t="shared" si="1503"/>
        <v>Idle</v>
      </c>
      <c r="O8023" s="3" t="str">
        <f t="shared" si="1511"/>
        <v>Idle</v>
      </c>
      <c r="P8023" s="2">
        <f t="shared" si="1504"/>
        <v>0</v>
      </c>
      <c r="Q8023" s="2">
        <f t="shared" si="1505"/>
        <v>0</v>
      </c>
      <c r="R8023" s="2">
        <f t="shared" si="1506"/>
        <v>0</v>
      </c>
      <c r="S8023" s="2">
        <f t="shared" si="1507"/>
        <v>0</v>
      </c>
      <c r="T8023" s="2">
        <f t="shared" si="1508"/>
        <v>0</v>
      </c>
      <c r="U8023" s="2">
        <f>IF(O8023="Reg", R8023 * Inputs!$B$7, 0)</f>
        <v>0</v>
      </c>
      <c r="V8023" s="2">
        <f>MAX(F8023 + P8023*Inputs!$B$15 - (Q8023/Inputs!$B$16) - U8023, 0)</f>
        <v>340</v>
      </c>
    </row>
    <row r="8024" spans="1:22" x14ac:dyDescent="0.3">
      <c r="A8024" s="1">
        <v>46357.25</v>
      </c>
      <c r="B8024" s="2">
        <v>0</v>
      </c>
      <c r="C8024" s="2">
        <v>12.65269863443458</v>
      </c>
      <c r="D8024" s="2">
        <f t="shared" si="1500"/>
        <v>34.735921186502146</v>
      </c>
      <c r="E8024" s="2">
        <f t="shared" si="1501"/>
        <v>22.747961263773249</v>
      </c>
      <c r="F8024" s="2">
        <f t="shared" si="1509"/>
        <v>340</v>
      </c>
      <c r="G8024" s="2">
        <f t="shared" si="1510"/>
        <v>0</v>
      </c>
      <c r="H8024" s="2">
        <f>MIN(Inputs!$B$2, (Inputs!$B$14 - F8024)/Inputs!$B$15)</f>
        <v>0</v>
      </c>
      <c r="I8024" s="2">
        <f>MAX(MIN(Inputs!$B$2, F8024*Inputs!$B$16, Inputs!$B$14*Inputs!$B$4 - G8024), 0)</f>
        <v>170</v>
      </c>
      <c r="J8024" s="2">
        <f>MAX(MIN(Inputs!$B$2, F8024*Inputs!$B$16, (Inputs!$B$14-F8024)/Inputs!$B$15)*Inputs!$B$9, 0)</f>
        <v>0</v>
      </c>
      <c r="K8024" s="2">
        <f>MAX(E8024*Inputs!$B$5 - B8024 - Inputs!$B$8, 0) * H8024</f>
        <v>0</v>
      </c>
      <c r="L8024" s="2">
        <f>IF(B8024 &gt;= D8024*Inputs!$B$10, MAX(B8024 - E8024/Inputs!$B$5 - Inputs!$B$8, 0) * I8024, 0)</f>
        <v>0</v>
      </c>
      <c r="M8024" s="2">
        <f t="shared" si="1502"/>
        <v>0</v>
      </c>
      <c r="N8024" s="3" t="str">
        <f t="shared" si="1503"/>
        <v>Idle</v>
      </c>
      <c r="O8024" s="3" t="str">
        <f t="shared" si="1511"/>
        <v>Idle</v>
      </c>
      <c r="P8024" s="2">
        <f t="shared" si="1504"/>
        <v>0</v>
      </c>
      <c r="Q8024" s="2">
        <f t="shared" si="1505"/>
        <v>0</v>
      </c>
      <c r="R8024" s="2">
        <f t="shared" si="1506"/>
        <v>0</v>
      </c>
      <c r="S8024" s="2">
        <f t="shared" si="1507"/>
        <v>0</v>
      </c>
      <c r="T8024" s="2">
        <f t="shared" si="1508"/>
        <v>0</v>
      </c>
      <c r="U8024" s="2">
        <f>IF(O8024="Reg", R8024 * Inputs!$B$7, 0)</f>
        <v>0</v>
      </c>
      <c r="V8024" s="2">
        <f>MAX(F8024 + P8024*Inputs!$B$15 - (Q8024/Inputs!$B$16) - U8024, 0)</f>
        <v>340</v>
      </c>
    </row>
    <row r="8025" spans="1:22" x14ac:dyDescent="0.3">
      <c r="A8025" s="1">
        <v>46357.291666666657</v>
      </c>
      <c r="B8025" s="2">
        <v>0</v>
      </c>
      <c r="C8025" s="2">
        <v>5.9442066021813922</v>
      </c>
      <c r="D8025" s="2">
        <f t="shared" si="1500"/>
        <v>34.735921186502146</v>
      </c>
      <c r="E8025" s="2">
        <f t="shared" si="1501"/>
        <v>28.524416944510378</v>
      </c>
      <c r="F8025" s="2">
        <f t="shared" si="1509"/>
        <v>340</v>
      </c>
      <c r="G8025" s="2">
        <f t="shared" si="1510"/>
        <v>0</v>
      </c>
      <c r="H8025" s="2">
        <f>MIN(Inputs!$B$2, (Inputs!$B$14 - F8025)/Inputs!$B$15)</f>
        <v>0</v>
      </c>
      <c r="I8025" s="2">
        <f>MAX(MIN(Inputs!$B$2, F8025*Inputs!$B$16, Inputs!$B$14*Inputs!$B$4 - G8025), 0)</f>
        <v>170</v>
      </c>
      <c r="J8025" s="2">
        <f>MAX(MIN(Inputs!$B$2, F8025*Inputs!$B$16, (Inputs!$B$14-F8025)/Inputs!$B$15)*Inputs!$B$9, 0)</f>
        <v>0</v>
      </c>
      <c r="K8025" s="2">
        <f>MAX(E8025*Inputs!$B$5 - B8025 - Inputs!$B$8, 0) * H8025</f>
        <v>0</v>
      </c>
      <c r="L8025" s="2">
        <f>IF(B8025 &gt;= D8025*Inputs!$B$10, MAX(B8025 - E8025/Inputs!$B$5 - Inputs!$B$8, 0) * I8025, 0)</f>
        <v>0</v>
      </c>
      <c r="M8025" s="2">
        <f t="shared" si="1502"/>
        <v>0</v>
      </c>
      <c r="N8025" s="3" t="str">
        <f t="shared" si="1503"/>
        <v>Idle</v>
      </c>
      <c r="O8025" s="3" t="str">
        <f t="shared" si="1511"/>
        <v>Idle</v>
      </c>
      <c r="P8025" s="2">
        <f t="shared" si="1504"/>
        <v>0</v>
      </c>
      <c r="Q8025" s="2">
        <f t="shared" si="1505"/>
        <v>0</v>
      </c>
      <c r="R8025" s="2">
        <f t="shared" si="1506"/>
        <v>0</v>
      </c>
      <c r="S8025" s="2">
        <f t="shared" si="1507"/>
        <v>0</v>
      </c>
      <c r="T8025" s="2">
        <f t="shared" si="1508"/>
        <v>0</v>
      </c>
      <c r="U8025" s="2">
        <f>IF(O8025="Reg", R8025 * Inputs!$B$7, 0)</f>
        <v>0</v>
      </c>
      <c r="V8025" s="2">
        <f>MAX(F8025 + P8025*Inputs!$B$15 - (Q8025/Inputs!$B$16) - U8025, 0)</f>
        <v>340</v>
      </c>
    </row>
    <row r="8026" spans="1:22" x14ac:dyDescent="0.3">
      <c r="A8026" s="1">
        <v>46357.333333333343</v>
      </c>
      <c r="B8026" s="2">
        <v>103.7655374676076</v>
      </c>
      <c r="C8026" s="2">
        <v>41.816677080182771</v>
      </c>
      <c r="D8026" s="2">
        <f t="shared" si="1500"/>
        <v>34.735921186502146</v>
      </c>
      <c r="E8026" s="2">
        <f t="shared" si="1501"/>
        <v>33.864438051410389</v>
      </c>
      <c r="F8026" s="2">
        <f t="shared" si="1509"/>
        <v>340</v>
      </c>
      <c r="G8026" s="2">
        <f t="shared" si="1510"/>
        <v>0</v>
      </c>
      <c r="H8026" s="2">
        <f>MIN(Inputs!$B$2, (Inputs!$B$14 - F8026)/Inputs!$B$15)</f>
        <v>0</v>
      </c>
      <c r="I8026" s="2">
        <f>MAX(MIN(Inputs!$B$2, F8026*Inputs!$B$16, Inputs!$B$14*Inputs!$B$4 - G8026), 0)</f>
        <v>170</v>
      </c>
      <c r="J8026" s="2">
        <f>MAX(MIN(Inputs!$B$2, F8026*Inputs!$B$16, (Inputs!$B$14-F8026)/Inputs!$B$15)*Inputs!$B$9, 0)</f>
        <v>0</v>
      </c>
      <c r="K8026" s="2">
        <f>MAX(E8026*Inputs!$B$5 - B8026 - Inputs!$B$8, 0) * H8026</f>
        <v>0</v>
      </c>
      <c r="L8026" s="2">
        <f>IF(B8026 &gt;= D8026*Inputs!$B$10, MAX(B8026 - E8026/Inputs!$B$5 - Inputs!$B$8, 0) * I8026, 0)</f>
        <v>7698.147655016287</v>
      </c>
      <c r="M8026" s="2">
        <f t="shared" si="1502"/>
        <v>0</v>
      </c>
      <c r="N8026" s="3" t="str">
        <f t="shared" si="1503"/>
        <v>Discharge</v>
      </c>
      <c r="O8026" s="3" t="str">
        <f t="shared" si="1511"/>
        <v>Discharge</v>
      </c>
      <c r="P8026" s="2">
        <f t="shared" si="1504"/>
        <v>0</v>
      </c>
      <c r="Q8026" s="2">
        <f t="shared" si="1505"/>
        <v>170</v>
      </c>
      <c r="R8026" s="2">
        <f t="shared" si="1506"/>
        <v>0</v>
      </c>
      <c r="S8026" s="2">
        <f t="shared" si="1507"/>
        <v>17640.141369493293</v>
      </c>
      <c r="T8026" s="2">
        <f t="shared" si="1508"/>
        <v>0</v>
      </c>
      <c r="U8026" s="2">
        <f>IF(O8026="Reg", R8026 * Inputs!$B$7, 0)</f>
        <v>0</v>
      </c>
      <c r="V8026" s="2">
        <f>MAX(F8026 + P8026*Inputs!$B$15 - (Q8026/Inputs!$B$16) - U8026, 0)</f>
        <v>170</v>
      </c>
    </row>
    <row r="8027" spans="1:22" x14ac:dyDescent="0.3">
      <c r="A8027" s="1">
        <v>46357.375</v>
      </c>
      <c r="B8027" s="2">
        <v>9.6760121319269938</v>
      </c>
      <c r="C8027" s="2">
        <v>15.41893673728007</v>
      </c>
      <c r="D8027" s="2">
        <f t="shared" si="1500"/>
        <v>34.735921186502146</v>
      </c>
      <c r="E8027" s="2">
        <f t="shared" si="1501"/>
        <v>24.307180836333405</v>
      </c>
      <c r="F8027" s="2">
        <f t="shared" si="1509"/>
        <v>170</v>
      </c>
      <c r="G8027" s="2">
        <f t="shared" si="1510"/>
        <v>170</v>
      </c>
      <c r="H8027" s="2">
        <f>MIN(Inputs!$B$2, (Inputs!$B$14 - F8027)/Inputs!$B$15)</f>
        <v>170</v>
      </c>
      <c r="I8027" s="2">
        <f>MAX(MIN(Inputs!$B$2, F8027*Inputs!$B$16, Inputs!$B$14*Inputs!$B$4 - G8027), 0)</f>
        <v>170</v>
      </c>
      <c r="J8027" s="2">
        <f>MAX(MIN(Inputs!$B$2, F8027*Inputs!$B$16, (Inputs!$B$14-F8027)/Inputs!$B$15)*Inputs!$B$9, 0)</f>
        <v>136</v>
      </c>
      <c r="K8027" s="2">
        <f>MAX(E8027*Inputs!$B$5 - B8027 - Inputs!$B$8, 0) * H8027</f>
        <v>0</v>
      </c>
      <c r="L8027" s="2">
        <f>IF(B8027 &gt;= D8027*Inputs!$B$10, MAX(B8027 - E8027/Inputs!$B$5 - Inputs!$B$8, 0) * I8027, 0)</f>
        <v>0</v>
      </c>
      <c r="M8027" s="2">
        <f t="shared" si="1502"/>
        <v>2096.9753962700897</v>
      </c>
      <c r="N8027" s="3" t="str">
        <f t="shared" si="1503"/>
        <v>Reg</v>
      </c>
      <c r="O8027" s="3" t="str">
        <f t="shared" si="1511"/>
        <v>Discharge</v>
      </c>
      <c r="P8027" s="2">
        <f t="shared" si="1504"/>
        <v>0</v>
      </c>
      <c r="Q8027" s="2">
        <f t="shared" si="1505"/>
        <v>170</v>
      </c>
      <c r="R8027" s="2">
        <f t="shared" si="1506"/>
        <v>0</v>
      </c>
      <c r="S8027" s="2">
        <f t="shared" si="1507"/>
        <v>1644.922062427589</v>
      </c>
      <c r="T8027" s="2">
        <f t="shared" si="1508"/>
        <v>0</v>
      </c>
      <c r="U8027" s="2">
        <f>IF(O8027="Reg", R8027 * Inputs!$B$7, 0)</f>
        <v>0</v>
      </c>
      <c r="V8027" s="2">
        <f>MAX(F8027 + P8027*Inputs!$B$15 - (Q8027/Inputs!$B$16) - U8027, 0)</f>
        <v>0</v>
      </c>
    </row>
    <row r="8028" spans="1:22" x14ac:dyDescent="0.3">
      <c r="A8028" s="1">
        <v>46357.416666666657</v>
      </c>
      <c r="B8028" s="2">
        <v>0.93024814420847513</v>
      </c>
      <c r="C8028" s="2">
        <v>4.4172574146951504</v>
      </c>
      <c r="D8028" s="2">
        <f t="shared" si="1500"/>
        <v>34.735921186502146</v>
      </c>
      <c r="E8028" s="2">
        <f t="shared" si="1501"/>
        <v>30.968058288292667</v>
      </c>
      <c r="F8028" s="2">
        <f t="shared" si="1509"/>
        <v>0</v>
      </c>
      <c r="G8028" s="2">
        <f t="shared" si="1510"/>
        <v>340</v>
      </c>
      <c r="H8028" s="2">
        <f>MIN(Inputs!$B$2, (Inputs!$B$14 - F8028)/Inputs!$B$15)</f>
        <v>170</v>
      </c>
      <c r="I8028" s="2">
        <f>MAX(MIN(Inputs!$B$2, F8028*Inputs!$B$16, Inputs!$B$14*Inputs!$B$4 - G8028), 0)</f>
        <v>0</v>
      </c>
      <c r="J8028" s="2">
        <f>MAX(MIN(Inputs!$B$2, F8028*Inputs!$B$16, (Inputs!$B$14-F8028)/Inputs!$B$15)*Inputs!$B$9, 0)</f>
        <v>0</v>
      </c>
      <c r="K8028" s="2">
        <f>MAX(E8028*Inputs!$B$5 - B8028 - Inputs!$B$8, 0) * H8028</f>
        <v>1074.6793354131419</v>
      </c>
      <c r="L8028" s="2">
        <f>IF(B8028 &gt;= D8028*Inputs!$B$10, MAX(B8028 - E8028/Inputs!$B$5 - Inputs!$B$8, 0) * I8028, 0)</f>
        <v>0</v>
      </c>
      <c r="M8028" s="2">
        <f t="shared" si="1502"/>
        <v>0</v>
      </c>
      <c r="N8028" s="3" t="str">
        <f t="shared" si="1503"/>
        <v>Charge</v>
      </c>
      <c r="O8028" s="3" t="str">
        <f t="shared" si="1511"/>
        <v>Charge</v>
      </c>
      <c r="P8028" s="2">
        <f t="shared" si="1504"/>
        <v>170</v>
      </c>
      <c r="Q8028" s="2">
        <f t="shared" si="1505"/>
        <v>0</v>
      </c>
      <c r="R8028" s="2">
        <f t="shared" si="1506"/>
        <v>0</v>
      </c>
      <c r="S8028" s="2">
        <f t="shared" si="1507"/>
        <v>-158.14218451544076</v>
      </c>
      <c r="T8028" s="2">
        <f t="shared" si="1508"/>
        <v>0</v>
      </c>
      <c r="U8028" s="2">
        <f>IF(O8028="Reg", R8028 * Inputs!$B$7, 0)</f>
        <v>0</v>
      </c>
      <c r="V8028" s="2">
        <f>MAX(F8028 + P8028*Inputs!$B$15 - (Q8028/Inputs!$B$16) - U8028, 0)</f>
        <v>170</v>
      </c>
    </row>
    <row r="8029" spans="1:22" x14ac:dyDescent="0.3">
      <c r="A8029" s="1">
        <v>46357.458333333343</v>
      </c>
      <c r="B8029" s="2">
        <v>22.115969838896412</v>
      </c>
      <c r="C8029" s="2">
        <v>6.6587386192861269</v>
      </c>
      <c r="D8029" s="2">
        <f t="shared" si="1500"/>
        <v>34.735921186502146</v>
      </c>
      <c r="E8029" s="2">
        <f t="shared" si="1501"/>
        <v>42.647592862921265</v>
      </c>
      <c r="F8029" s="2">
        <f t="shared" si="1509"/>
        <v>170</v>
      </c>
      <c r="G8029" s="2">
        <f t="shared" si="1510"/>
        <v>340</v>
      </c>
      <c r="H8029" s="2">
        <f>MIN(Inputs!$B$2, (Inputs!$B$14 - F8029)/Inputs!$B$15)</f>
        <v>170</v>
      </c>
      <c r="I8029" s="2">
        <f>MAX(MIN(Inputs!$B$2, F8029*Inputs!$B$16, Inputs!$B$14*Inputs!$B$4 - G8029), 0)</f>
        <v>0</v>
      </c>
      <c r="J8029" s="2">
        <f>MAX(MIN(Inputs!$B$2, F8029*Inputs!$B$16, (Inputs!$B$14-F8029)/Inputs!$B$15)*Inputs!$B$9, 0)</f>
        <v>136</v>
      </c>
      <c r="K8029" s="2">
        <f>MAX(E8029*Inputs!$B$5 - B8029 - Inputs!$B$8, 0) * H8029</f>
        <v>0</v>
      </c>
      <c r="L8029" s="2">
        <f>IF(B8029 &gt;= D8029*Inputs!$B$10, MAX(B8029 - E8029/Inputs!$B$5 - Inputs!$B$8, 0) * I8029, 0)</f>
        <v>0</v>
      </c>
      <c r="M8029" s="2">
        <f t="shared" si="1502"/>
        <v>905.58845222291325</v>
      </c>
      <c r="N8029" s="3" t="str">
        <f t="shared" si="1503"/>
        <v>Reg</v>
      </c>
      <c r="O8029" s="3" t="str">
        <f t="shared" si="1511"/>
        <v>Charge</v>
      </c>
      <c r="P8029" s="2">
        <f t="shared" si="1504"/>
        <v>170</v>
      </c>
      <c r="Q8029" s="2">
        <f t="shared" si="1505"/>
        <v>0</v>
      </c>
      <c r="R8029" s="2">
        <f t="shared" si="1506"/>
        <v>0</v>
      </c>
      <c r="S8029" s="2">
        <f t="shared" si="1507"/>
        <v>-3759.7148726123901</v>
      </c>
      <c r="T8029" s="2">
        <f t="shared" si="1508"/>
        <v>0</v>
      </c>
      <c r="U8029" s="2">
        <f>IF(O8029="Reg", R8029 * Inputs!$B$7, 0)</f>
        <v>0</v>
      </c>
      <c r="V8029" s="2">
        <f>MAX(F8029 + P8029*Inputs!$B$15 - (Q8029/Inputs!$B$16) - U8029, 0)</f>
        <v>340</v>
      </c>
    </row>
    <row r="8030" spans="1:22" x14ac:dyDescent="0.3">
      <c r="A8030" s="1">
        <v>46357.5</v>
      </c>
      <c r="B8030" s="2">
        <v>34.658734084422782</v>
      </c>
      <c r="C8030" s="2">
        <v>5.7387139768904323</v>
      </c>
      <c r="D8030" s="2">
        <f t="shared" si="1500"/>
        <v>34.735921186502146</v>
      </c>
      <c r="E8030" s="2">
        <f t="shared" si="1501"/>
        <v>48.837692872401725</v>
      </c>
      <c r="F8030" s="2">
        <f t="shared" si="1509"/>
        <v>340</v>
      </c>
      <c r="G8030" s="2">
        <f t="shared" si="1510"/>
        <v>340</v>
      </c>
      <c r="H8030" s="2">
        <f>MIN(Inputs!$B$2, (Inputs!$B$14 - F8030)/Inputs!$B$15)</f>
        <v>0</v>
      </c>
      <c r="I8030" s="2">
        <f>MAX(MIN(Inputs!$B$2, F8030*Inputs!$B$16, Inputs!$B$14*Inputs!$B$4 - G8030), 0)</f>
        <v>0</v>
      </c>
      <c r="J8030" s="2">
        <f>MAX(MIN(Inputs!$B$2, F8030*Inputs!$B$16, (Inputs!$B$14-F8030)/Inputs!$B$15)*Inputs!$B$9, 0)</f>
        <v>0</v>
      </c>
      <c r="K8030" s="2">
        <f>MAX(E8030*Inputs!$B$5 - B8030 - Inputs!$B$8, 0) * H8030</f>
        <v>0</v>
      </c>
      <c r="L8030" s="2">
        <f>IF(B8030 &gt;= D8030*Inputs!$B$10, MAX(B8030 - E8030/Inputs!$B$5 - Inputs!$B$8, 0) * I8030, 0)</f>
        <v>0</v>
      </c>
      <c r="M8030" s="2">
        <f t="shared" si="1502"/>
        <v>0</v>
      </c>
      <c r="N8030" s="3" t="str">
        <f t="shared" si="1503"/>
        <v>Idle</v>
      </c>
      <c r="O8030" s="3" t="str">
        <f t="shared" si="1511"/>
        <v>Idle</v>
      </c>
      <c r="P8030" s="2">
        <f t="shared" si="1504"/>
        <v>0</v>
      </c>
      <c r="Q8030" s="2">
        <f t="shared" si="1505"/>
        <v>0</v>
      </c>
      <c r="R8030" s="2">
        <f t="shared" si="1506"/>
        <v>0</v>
      </c>
      <c r="S8030" s="2">
        <f t="shared" si="1507"/>
        <v>0</v>
      </c>
      <c r="T8030" s="2">
        <f t="shared" si="1508"/>
        <v>0</v>
      </c>
      <c r="U8030" s="2">
        <f>IF(O8030="Reg", R8030 * Inputs!$B$7, 0)</f>
        <v>0</v>
      </c>
      <c r="V8030" s="2">
        <f>MAX(F8030 + P8030*Inputs!$B$15 - (Q8030/Inputs!$B$16) - U8030, 0)</f>
        <v>340</v>
      </c>
    </row>
    <row r="8031" spans="1:22" x14ac:dyDescent="0.3">
      <c r="A8031" s="1">
        <v>46357.541666666657</v>
      </c>
      <c r="B8031" s="2">
        <v>32.040126641400057</v>
      </c>
      <c r="C8031" s="2">
        <v>9.5807140997923881</v>
      </c>
      <c r="D8031" s="2">
        <f t="shared" si="1500"/>
        <v>34.735921186502146</v>
      </c>
      <c r="E8031" s="2">
        <f t="shared" si="1501"/>
        <v>55.054637718752836</v>
      </c>
      <c r="F8031" s="2">
        <f t="shared" si="1509"/>
        <v>340</v>
      </c>
      <c r="G8031" s="2">
        <f t="shared" si="1510"/>
        <v>340</v>
      </c>
      <c r="H8031" s="2">
        <f>MIN(Inputs!$B$2, (Inputs!$B$14 - F8031)/Inputs!$B$15)</f>
        <v>0</v>
      </c>
      <c r="I8031" s="2">
        <f>MAX(MIN(Inputs!$B$2, F8031*Inputs!$B$16, Inputs!$B$14*Inputs!$B$4 - G8031), 0)</f>
        <v>0</v>
      </c>
      <c r="J8031" s="2">
        <f>MAX(MIN(Inputs!$B$2, F8031*Inputs!$B$16, (Inputs!$B$14-F8031)/Inputs!$B$15)*Inputs!$B$9, 0)</f>
        <v>0</v>
      </c>
      <c r="K8031" s="2">
        <f>MAX(E8031*Inputs!$B$5 - B8031 - Inputs!$B$8, 0) * H8031</f>
        <v>0</v>
      </c>
      <c r="L8031" s="2">
        <f>IF(B8031 &gt;= D8031*Inputs!$B$10, MAX(B8031 - E8031/Inputs!$B$5 - Inputs!$B$8, 0) * I8031, 0)</f>
        <v>0</v>
      </c>
      <c r="M8031" s="2">
        <f t="shared" si="1502"/>
        <v>0</v>
      </c>
      <c r="N8031" s="3" t="str">
        <f t="shared" si="1503"/>
        <v>Idle</v>
      </c>
      <c r="O8031" s="3" t="str">
        <f t="shared" si="1511"/>
        <v>Idle</v>
      </c>
      <c r="P8031" s="2">
        <f t="shared" si="1504"/>
        <v>0</v>
      </c>
      <c r="Q8031" s="2">
        <f t="shared" si="1505"/>
        <v>0</v>
      </c>
      <c r="R8031" s="2">
        <f t="shared" si="1506"/>
        <v>0</v>
      </c>
      <c r="S8031" s="2">
        <f t="shared" si="1507"/>
        <v>0</v>
      </c>
      <c r="T8031" s="2">
        <f t="shared" si="1508"/>
        <v>0</v>
      </c>
      <c r="U8031" s="2">
        <f>IF(O8031="Reg", R8031 * Inputs!$B$7, 0)</f>
        <v>0</v>
      </c>
      <c r="V8031" s="2">
        <f>MAX(F8031 + P8031*Inputs!$B$15 - (Q8031/Inputs!$B$16) - U8031, 0)</f>
        <v>340</v>
      </c>
    </row>
    <row r="8032" spans="1:22" x14ac:dyDescent="0.3">
      <c r="A8032" s="1">
        <v>46357.583333333343</v>
      </c>
      <c r="B8032" s="2">
        <v>46.421994177145713</v>
      </c>
      <c r="C8032" s="2">
        <v>6.9166841738894744</v>
      </c>
      <c r="D8032" s="2">
        <f t="shared" si="1500"/>
        <v>34.735921186502146</v>
      </c>
      <c r="E8032" s="2">
        <f t="shared" si="1501"/>
        <v>60.221908718569416</v>
      </c>
      <c r="F8032" s="2">
        <f t="shared" si="1509"/>
        <v>340</v>
      </c>
      <c r="G8032" s="2">
        <f t="shared" si="1510"/>
        <v>340</v>
      </c>
      <c r="H8032" s="2">
        <f>MIN(Inputs!$B$2, (Inputs!$B$14 - F8032)/Inputs!$B$15)</f>
        <v>0</v>
      </c>
      <c r="I8032" s="2">
        <f>MAX(MIN(Inputs!$B$2, F8032*Inputs!$B$16, Inputs!$B$14*Inputs!$B$4 - G8032), 0)</f>
        <v>0</v>
      </c>
      <c r="J8032" s="2">
        <f>MAX(MIN(Inputs!$B$2, F8032*Inputs!$B$16, (Inputs!$B$14-F8032)/Inputs!$B$15)*Inputs!$B$9, 0)</f>
        <v>0</v>
      </c>
      <c r="K8032" s="2">
        <f>MAX(E8032*Inputs!$B$5 - B8032 - Inputs!$B$8, 0) * H8032</f>
        <v>0</v>
      </c>
      <c r="L8032" s="2">
        <f>IF(B8032 &gt;= D8032*Inputs!$B$10, MAX(B8032 - E8032/Inputs!$B$5 - Inputs!$B$8, 0) * I8032, 0)</f>
        <v>0</v>
      </c>
      <c r="M8032" s="2">
        <f t="shared" si="1502"/>
        <v>0</v>
      </c>
      <c r="N8032" s="3" t="str">
        <f t="shared" si="1503"/>
        <v>Idle</v>
      </c>
      <c r="O8032" s="3" t="str">
        <f t="shared" si="1511"/>
        <v>Idle</v>
      </c>
      <c r="P8032" s="2">
        <f t="shared" si="1504"/>
        <v>0</v>
      </c>
      <c r="Q8032" s="2">
        <f t="shared" si="1505"/>
        <v>0</v>
      </c>
      <c r="R8032" s="2">
        <f t="shared" si="1506"/>
        <v>0</v>
      </c>
      <c r="S8032" s="2">
        <f t="shared" si="1507"/>
        <v>0</v>
      </c>
      <c r="T8032" s="2">
        <f t="shared" si="1508"/>
        <v>0</v>
      </c>
      <c r="U8032" s="2">
        <f>IF(O8032="Reg", R8032 * Inputs!$B$7, 0)</f>
        <v>0</v>
      </c>
      <c r="V8032" s="2">
        <f>MAX(F8032 + P8032*Inputs!$B$15 - (Q8032/Inputs!$B$16) - U8032, 0)</f>
        <v>340</v>
      </c>
    </row>
    <row r="8033" spans="1:22" x14ac:dyDescent="0.3">
      <c r="A8033" s="1">
        <v>46357.625</v>
      </c>
      <c r="B8033" s="2">
        <v>49.641276843682547</v>
      </c>
      <c r="C8033" s="2">
        <v>27.928252239173329</v>
      </c>
      <c r="D8033" s="2">
        <f t="shared" si="1500"/>
        <v>34.735921186502146</v>
      </c>
      <c r="E8033" s="2">
        <f t="shared" si="1501"/>
        <v>62.532889442171466</v>
      </c>
      <c r="F8033" s="2">
        <f t="shared" si="1509"/>
        <v>340</v>
      </c>
      <c r="G8033" s="2">
        <f t="shared" si="1510"/>
        <v>340</v>
      </c>
      <c r="H8033" s="2">
        <f>MIN(Inputs!$B$2, (Inputs!$B$14 - F8033)/Inputs!$B$15)</f>
        <v>0</v>
      </c>
      <c r="I8033" s="2">
        <f>MAX(MIN(Inputs!$B$2, F8033*Inputs!$B$16, Inputs!$B$14*Inputs!$B$4 - G8033), 0)</f>
        <v>0</v>
      </c>
      <c r="J8033" s="2">
        <f>MAX(MIN(Inputs!$B$2, F8033*Inputs!$B$16, (Inputs!$B$14-F8033)/Inputs!$B$15)*Inputs!$B$9, 0)</f>
        <v>0</v>
      </c>
      <c r="K8033" s="2">
        <f>MAX(E8033*Inputs!$B$5 - B8033 - Inputs!$B$8, 0) * H8033</f>
        <v>0</v>
      </c>
      <c r="L8033" s="2">
        <f>IF(B8033 &gt;= D8033*Inputs!$B$10, MAX(B8033 - E8033/Inputs!$B$5 - Inputs!$B$8, 0) * I8033, 0)</f>
        <v>0</v>
      </c>
      <c r="M8033" s="2">
        <f t="shared" si="1502"/>
        <v>0</v>
      </c>
      <c r="N8033" s="3" t="str">
        <f t="shared" si="1503"/>
        <v>Idle</v>
      </c>
      <c r="O8033" s="3" t="str">
        <f t="shared" si="1511"/>
        <v>Idle</v>
      </c>
      <c r="P8033" s="2">
        <f t="shared" si="1504"/>
        <v>0</v>
      </c>
      <c r="Q8033" s="2">
        <f t="shared" si="1505"/>
        <v>0</v>
      </c>
      <c r="R8033" s="2">
        <f t="shared" si="1506"/>
        <v>0</v>
      </c>
      <c r="S8033" s="2">
        <f t="shared" si="1507"/>
        <v>0</v>
      </c>
      <c r="T8033" s="2">
        <f t="shared" si="1508"/>
        <v>0</v>
      </c>
      <c r="U8033" s="2">
        <f>IF(O8033="Reg", R8033 * Inputs!$B$7, 0)</f>
        <v>0</v>
      </c>
      <c r="V8033" s="2">
        <f>MAX(F8033 + P8033*Inputs!$B$15 - (Q8033/Inputs!$B$16) - U8033, 0)</f>
        <v>340</v>
      </c>
    </row>
    <row r="8034" spans="1:22" x14ac:dyDescent="0.3">
      <c r="A8034" s="1">
        <v>46357.666666666657</v>
      </c>
      <c r="B8034" s="2">
        <v>71.007455591980104</v>
      </c>
      <c r="C8034" s="2">
        <v>3.1824728537049518</v>
      </c>
      <c r="D8034" s="2">
        <f t="shared" si="1500"/>
        <v>34.735921186502146</v>
      </c>
      <c r="E8034" s="2">
        <f t="shared" si="1501"/>
        <v>64.01745562809468</v>
      </c>
      <c r="F8034" s="2">
        <f t="shared" si="1509"/>
        <v>340</v>
      </c>
      <c r="G8034" s="2">
        <f t="shared" si="1510"/>
        <v>340</v>
      </c>
      <c r="H8034" s="2">
        <f>MIN(Inputs!$B$2, (Inputs!$B$14 - F8034)/Inputs!$B$15)</f>
        <v>0</v>
      </c>
      <c r="I8034" s="2">
        <f>MAX(MIN(Inputs!$B$2, F8034*Inputs!$B$16, Inputs!$B$14*Inputs!$B$4 - G8034), 0)</f>
        <v>0</v>
      </c>
      <c r="J8034" s="2">
        <f>MAX(MIN(Inputs!$B$2, F8034*Inputs!$B$16, (Inputs!$B$14-F8034)/Inputs!$B$15)*Inputs!$B$9, 0)</f>
        <v>0</v>
      </c>
      <c r="K8034" s="2">
        <f>MAX(E8034*Inputs!$B$5 - B8034 - Inputs!$B$8, 0) * H8034</f>
        <v>0</v>
      </c>
      <c r="L8034" s="2">
        <f>IF(B8034 &gt;= D8034*Inputs!$B$10, MAX(B8034 - E8034/Inputs!$B$5 - Inputs!$B$8, 0) * I8034, 0)</f>
        <v>0</v>
      </c>
      <c r="M8034" s="2">
        <f t="shared" si="1502"/>
        <v>0</v>
      </c>
      <c r="N8034" s="3" t="str">
        <f t="shared" si="1503"/>
        <v>Idle</v>
      </c>
      <c r="O8034" s="3" t="str">
        <f t="shared" si="1511"/>
        <v>Idle</v>
      </c>
      <c r="P8034" s="2">
        <f t="shared" si="1504"/>
        <v>0</v>
      </c>
      <c r="Q8034" s="2">
        <f t="shared" si="1505"/>
        <v>0</v>
      </c>
      <c r="R8034" s="2">
        <f t="shared" si="1506"/>
        <v>0</v>
      </c>
      <c r="S8034" s="2">
        <f t="shared" si="1507"/>
        <v>0</v>
      </c>
      <c r="T8034" s="2">
        <f t="shared" si="1508"/>
        <v>0</v>
      </c>
      <c r="U8034" s="2">
        <f>IF(O8034="Reg", R8034 * Inputs!$B$7, 0)</f>
        <v>0</v>
      </c>
      <c r="V8034" s="2">
        <f>MAX(F8034 + P8034*Inputs!$B$15 - (Q8034/Inputs!$B$16) - U8034, 0)</f>
        <v>340</v>
      </c>
    </row>
    <row r="8035" spans="1:22" x14ac:dyDescent="0.3">
      <c r="A8035" s="1">
        <v>46357.708333333343</v>
      </c>
      <c r="B8035" s="2">
        <v>59.256569895779158</v>
      </c>
      <c r="C8035" s="2">
        <v>41.565095619999553</v>
      </c>
      <c r="D8035" s="2">
        <f t="shared" si="1500"/>
        <v>34.735921186502146</v>
      </c>
      <c r="E8035" s="2">
        <f t="shared" si="1501"/>
        <v>59.131587063806201</v>
      </c>
      <c r="F8035" s="2">
        <f t="shared" si="1509"/>
        <v>340</v>
      </c>
      <c r="G8035" s="2">
        <f t="shared" si="1510"/>
        <v>340</v>
      </c>
      <c r="H8035" s="2">
        <f>MIN(Inputs!$B$2, (Inputs!$B$14 - F8035)/Inputs!$B$15)</f>
        <v>0</v>
      </c>
      <c r="I8035" s="2">
        <f>MAX(MIN(Inputs!$B$2, F8035*Inputs!$B$16, Inputs!$B$14*Inputs!$B$4 - G8035), 0)</f>
        <v>0</v>
      </c>
      <c r="J8035" s="2">
        <f>MAX(MIN(Inputs!$B$2, F8035*Inputs!$B$16, (Inputs!$B$14-F8035)/Inputs!$B$15)*Inputs!$B$9, 0)</f>
        <v>0</v>
      </c>
      <c r="K8035" s="2">
        <f>MAX(E8035*Inputs!$B$5 - B8035 - Inputs!$B$8, 0) * H8035</f>
        <v>0</v>
      </c>
      <c r="L8035" s="2">
        <f>IF(B8035 &gt;= D8035*Inputs!$B$10, MAX(B8035 - E8035/Inputs!$B$5 - Inputs!$B$8, 0) * I8035, 0)</f>
        <v>0</v>
      </c>
      <c r="M8035" s="2">
        <f t="shared" si="1502"/>
        <v>0</v>
      </c>
      <c r="N8035" s="3" t="str">
        <f t="shared" si="1503"/>
        <v>Idle</v>
      </c>
      <c r="O8035" s="3" t="str">
        <f t="shared" si="1511"/>
        <v>Idle</v>
      </c>
      <c r="P8035" s="2">
        <f t="shared" si="1504"/>
        <v>0</v>
      </c>
      <c r="Q8035" s="2">
        <f t="shared" si="1505"/>
        <v>0</v>
      </c>
      <c r="R8035" s="2">
        <f t="shared" si="1506"/>
        <v>0</v>
      </c>
      <c r="S8035" s="2">
        <f t="shared" si="1507"/>
        <v>0</v>
      </c>
      <c r="T8035" s="2">
        <f t="shared" si="1508"/>
        <v>0</v>
      </c>
      <c r="U8035" s="2">
        <f>IF(O8035="Reg", R8035 * Inputs!$B$7, 0)</f>
        <v>0</v>
      </c>
      <c r="V8035" s="2">
        <f>MAX(F8035 + P8035*Inputs!$B$15 - (Q8035/Inputs!$B$16) - U8035, 0)</f>
        <v>340</v>
      </c>
    </row>
    <row r="8036" spans="1:22" x14ac:dyDescent="0.3">
      <c r="A8036" s="1">
        <v>46357.75</v>
      </c>
      <c r="B8036" s="2">
        <v>71.960403162529502</v>
      </c>
      <c r="C8036" s="2">
        <v>11.50745376157419</v>
      </c>
      <c r="D8036" s="2">
        <f t="shared" si="1500"/>
        <v>34.735921186502146</v>
      </c>
      <c r="E8036" s="2">
        <f t="shared" si="1501"/>
        <v>55.215284058383212</v>
      </c>
      <c r="F8036" s="2">
        <f t="shared" si="1509"/>
        <v>340</v>
      </c>
      <c r="G8036" s="2">
        <f t="shared" si="1510"/>
        <v>340</v>
      </c>
      <c r="H8036" s="2">
        <f>MIN(Inputs!$B$2, (Inputs!$B$14 - F8036)/Inputs!$B$15)</f>
        <v>0</v>
      </c>
      <c r="I8036" s="2">
        <f>MAX(MIN(Inputs!$B$2, F8036*Inputs!$B$16, Inputs!$B$14*Inputs!$B$4 - G8036), 0)</f>
        <v>0</v>
      </c>
      <c r="J8036" s="2">
        <f>MAX(MIN(Inputs!$B$2, F8036*Inputs!$B$16, (Inputs!$B$14-F8036)/Inputs!$B$15)*Inputs!$B$9, 0)</f>
        <v>0</v>
      </c>
      <c r="K8036" s="2">
        <f>MAX(E8036*Inputs!$B$5 - B8036 - Inputs!$B$8, 0) * H8036</f>
        <v>0</v>
      </c>
      <c r="L8036" s="2">
        <f>IF(B8036 &gt;= D8036*Inputs!$B$10, MAX(B8036 - E8036/Inputs!$B$5 - Inputs!$B$8, 0) * I8036, 0)</f>
        <v>0</v>
      </c>
      <c r="M8036" s="2">
        <f t="shared" si="1502"/>
        <v>0</v>
      </c>
      <c r="N8036" s="3" t="str">
        <f t="shared" si="1503"/>
        <v>Idle</v>
      </c>
      <c r="O8036" s="3" t="str">
        <f t="shared" si="1511"/>
        <v>Idle</v>
      </c>
      <c r="P8036" s="2">
        <f t="shared" si="1504"/>
        <v>0</v>
      </c>
      <c r="Q8036" s="2">
        <f t="shared" si="1505"/>
        <v>0</v>
      </c>
      <c r="R8036" s="2">
        <f t="shared" si="1506"/>
        <v>0</v>
      </c>
      <c r="S8036" s="2">
        <f t="shared" si="1507"/>
        <v>0</v>
      </c>
      <c r="T8036" s="2">
        <f t="shared" si="1508"/>
        <v>0</v>
      </c>
      <c r="U8036" s="2">
        <f>IF(O8036="Reg", R8036 * Inputs!$B$7, 0)</f>
        <v>0</v>
      </c>
      <c r="V8036" s="2">
        <f>MAX(F8036 + P8036*Inputs!$B$15 - (Q8036/Inputs!$B$16) - U8036, 0)</f>
        <v>340</v>
      </c>
    </row>
    <row r="8037" spans="1:22" x14ac:dyDescent="0.3">
      <c r="A8037" s="1">
        <v>46357.791666666657</v>
      </c>
      <c r="B8037" s="2">
        <v>63.043752640299481</v>
      </c>
      <c r="C8037" s="2">
        <v>6.5224579130010971</v>
      </c>
      <c r="D8037" s="2">
        <f t="shared" si="1500"/>
        <v>34.735921186502146</v>
      </c>
      <c r="E8037" s="2">
        <f t="shared" si="1501"/>
        <v>48.542545054580252</v>
      </c>
      <c r="F8037" s="2">
        <f t="shared" si="1509"/>
        <v>340</v>
      </c>
      <c r="G8037" s="2">
        <f t="shared" si="1510"/>
        <v>340</v>
      </c>
      <c r="H8037" s="2">
        <f>MIN(Inputs!$B$2, (Inputs!$B$14 - F8037)/Inputs!$B$15)</f>
        <v>0</v>
      </c>
      <c r="I8037" s="2">
        <f>MAX(MIN(Inputs!$B$2, F8037*Inputs!$B$16, Inputs!$B$14*Inputs!$B$4 - G8037), 0)</f>
        <v>0</v>
      </c>
      <c r="J8037" s="2">
        <f>MAX(MIN(Inputs!$B$2, F8037*Inputs!$B$16, (Inputs!$B$14-F8037)/Inputs!$B$15)*Inputs!$B$9, 0)</f>
        <v>0</v>
      </c>
      <c r="K8037" s="2">
        <f>MAX(E8037*Inputs!$B$5 - B8037 - Inputs!$B$8, 0) * H8037</f>
        <v>0</v>
      </c>
      <c r="L8037" s="2">
        <f>IF(B8037 &gt;= D8037*Inputs!$B$10, MAX(B8037 - E8037/Inputs!$B$5 - Inputs!$B$8, 0) * I8037, 0)</f>
        <v>0</v>
      </c>
      <c r="M8037" s="2">
        <f t="shared" si="1502"/>
        <v>0</v>
      </c>
      <c r="N8037" s="3" t="str">
        <f t="shared" si="1503"/>
        <v>Idle</v>
      </c>
      <c r="O8037" s="3" t="str">
        <f t="shared" si="1511"/>
        <v>Idle</v>
      </c>
      <c r="P8037" s="2">
        <f t="shared" si="1504"/>
        <v>0</v>
      </c>
      <c r="Q8037" s="2">
        <f t="shared" si="1505"/>
        <v>0</v>
      </c>
      <c r="R8037" s="2">
        <f t="shared" si="1506"/>
        <v>0</v>
      </c>
      <c r="S8037" s="2">
        <f t="shared" si="1507"/>
        <v>0</v>
      </c>
      <c r="T8037" s="2">
        <f t="shared" si="1508"/>
        <v>0</v>
      </c>
      <c r="U8037" s="2">
        <f>IF(O8037="Reg", R8037 * Inputs!$B$7, 0)</f>
        <v>0</v>
      </c>
      <c r="V8037" s="2">
        <f>MAX(F8037 + P8037*Inputs!$B$15 - (Q8037/Inputs!$B$16) - U8037, 0)</f>
        <v>340</v>
      </c>
    </row>
    <row r="8038" spans="1:22" x14ac:dyDescent="0.3">
      <c r="A8038" s="1">
        <v>46357.833333333343</v>
      </c>
      <c r="B8038" s="2">
        <v>60.287878518758042</v>
      </c>
      <c r="C8038" s="2">
        <v>13.866602018005979</v>
      </c>
      <c r="D8038" s="2">
        <f t="shared" si="1500"/>
        <v>34.735921186502146</v>
      </c>
      <c r="E8038" s="2">
        <f t="shared" si="1501"/>
        <v>40.283568016241254</v>
      </c>
      <c r="F8038" s="2">
        <f t="shared" si="1509"/>
        <v>340</v>
      </c>
      <c r="G8038" s="2">
        <f t="shared" si="1510"/>
        <v>340</v>
      </c>
      <c r="H8038" s="2">
        <f>MIN(Inputs!$B$2, (Inputs!$B$14 - F8038)/Inputs!$B$15)</f>
        <v>0</v>
      </c>
      <c r="I8038" s="2">
        <f>MAX(MIN(Inputs!$B$2, F8038*Inputs!$B$16, Inputs!$B$14*Inputs!$B$4 - G8038), 0)</f>
        <v>0</v>
      </c>
      <c r="J8038" s="2">
        <f>MAX(MIN(Inputs!$B$2, F8038*Inputs!$B$16, (Inputs!$B$14-F8038)/Inputs!$B$15)*Inputs!$B$9, 0)</f>
        <v>0</v>
      </c>
      <c r="K8038" s="2">
        <f>MAX(E8038*Inputs!$B$5 - B8038 - Inputs!$B$8, 0) * H8038</f>
        <v>0</v>
      </c>
      <c r="L8038" s="2">
        <f>IF(B8038 &gt;= D8038*Inputs!$B$10, MAX(B8038 - E8038/Inputs!$B$5 - Inputs!$B$8, 0) * I8038, 0)</f>
        <v>0</v>
      </c>
      <c r="M8038" s="2">
        <f t="shared" si="1502"/>
        <v>0</v>
      </c>
      <c r="N8038" s="3" t="str">
        <f t="shared" si="1503"/>
        <v>Idle</v>
      </c>
      <c r="O8038" s="3" t="str">
        <f t="shared" si="1511"/>
        <v>Idle</v>
      </c>
      <c r="P8038" s="2">
        <f t="shared" si="1504"/>
        <v>0</v>
      </c>
      <c r="Q8038" s="2">
        <f t="shared" si="1505"/>
        <v>0</v>
      </c>
      <c r="R8038" s="2">
        <f t="shared" si="1506"/>
        <v>0</v>
      </c>
      <c r="S8038" s="2">
        <f t="shared" si="1507"/>
        <v>0</v>
      </c>
      <c r="T8038" s="2">
        <f t="shared" si="1508"/>
        <v>0</v>
      </c>
      <c r="U8038" s="2">
        <f>IF(O8038="Reg", R8038 * Inputs!$B$7, 0)</f>
        <v>0</v>
      </c>
      <c r="V8038" s="2">
        <f>MAX(F8038 + P8038*Inputs!$B$15 - (Q8038/Inputs!$B$16) - U8038, 0)</f>
        <v>340</v>
      </c>
    </row>
    <row r="8039" spans="1:22" x14ac:dyDescent="0.3">
      <c r="A8039" s="1">
        <v>46357.875</v>
      </c>
      <c r="B8039" s="2">
        <v>58.548673959221773</v>
      </c>
      <c r="C8039" s="2">
        <v>5.5322768212147286</v>
      </c>
      <c r="D8039" s="2">
        <f t="shared" si="1500"/>
        <v>34.735921186502146</v>
      </c>
      <c r="E8039" s="2">
        <f t="shared" si="1501"/>
        <v>31.818337405310881</v>
      </c>
      <c r="F8039" s="2">
        <f t="shared" si="1509"/>
        <v>340</v>
      </c>
      <c r="G8039" s="2">
        <f t="shared" si="1510"/>
        <v>340</v>
      </c>
      <c r="H8039" s="2">
        <f>MIN(Inputs!$B$2, (Inputs!$B$14 - F8039)/Inputs!$B$15)</f>
        <v>0</v>
      </c>
      <c r="I8039" s="2">
        <f>MAX(MIN(Inputs!$B$2, F8039*Inputs!$B$16, Inputs!$B$14*Inputs!$B$4 - G8039), 0)</f>
        <v>0</v>
      </c>
      <c r="J8039" s="2">
        <f>MAX(MIN(Inputs!$B$2, F8039*Inputs!$B$16, (Inputs!$B$14-F8039)/Inputs!$B$15)*Inputs!$B$9, 0)</f>
        <v>0</v>
      </c>
      <c r="K8039" s="2">
        <f>MAX(E8039*Inputs!$B$5 - B8039 - Inputs!$B$8, 0) * H8039</f>
        <v>0</v>
      </c>
      <c r="L8039" s="2">
        <f>IF(B8039 &gt;= D8039*Inputs!$B$10, MAX(B8039 - E8039/Inputs!$B$5 - Inputs!$B$8, 0) * I8039, 0)</f>
        <v>0</v>
      </c>
      <c r="M8039" s="2">
        <f t="shared" si="1502"/>
        <v>0</v>
      </c>
      <c r="N8039" s="3" t="str">
        <f t="shared" si="1503"/>
        <v>Idle</v>
      </c>
      <c r="O8039" s="3" t="str">
        <f t="shared" si="1511"/>
        <v>Idle</v>
      </c>
      <c r="P8039" s="2">
        <f t="shared" si="1504"/>
        <v>0</v>
      </c>
      <c r="Q8039" s="2">
        <f t="shared" si="1505"/>
        <v>0</v>
      </c>
      <c r="R8039" s="2">
        <f t="shared" si="1506"/>
        <v>0</v>
      </c>
      <c r="S8039" s="2">
        <f t="shared" si="1507"/>
        <v>0</v>
      </c>
      <c r="T8039" s="2">
        <f t="shared" si="1508"/>
        <v>0</v>
      </c>
      <c r="U8039" s="2">
        <f>IF(O8039="Reg", R8039 * Inputs!$B$7, 0)</f>
        <v>0</v>
      </c>
      <c r="V8039" s="2">
        <f>MAX(F8039 + P8039*Inputs!$B$15 - (Q8039/Inputs!$B$16) - U8039, 0)</f>
        <v>340</v>
      </c>
    </row>
    <row r="8040" spans="1:22" x14ac:dyDescent="0.3">
      <c r="A8040" s="1">
        <v>46357.916666666657</v>
      </c>
      <c r="B8040" s="2">
        <v>41.692244206249242</v>
      </c>
      <c r="C8040" s="2">
        <v>4.552373016381619</v>
      </c>
      <c r="D8040" s="2">
        <f t="shared" si="1500"/>
        <v>34.735921186502146</v>
      </c>
      <c r="E8040" s="2">
        <f t="shared" si="1501"/>
        <v>23.742483945473889</v>
      </c>
      <c r="F8040" s="2">
        <f t="shared" si="1509"/>
        <v>340</v>
      </c>
      <c r="G8040" s="2">
        <f t="shared" si="1510"/>
        <v>340</v>
      </c>
      <c r="H8040" s="2">
        <f>MIN(Inputs!$B$2, (Inputs!$B$14 - F8040)/Inputs!$B$15)</f>
        <v>0</v>
      </c>
      <c r="I8040" s="2">
        <f>MAX(MIN(Inputs!$B$2, F8040*Inputs!$B$16, Inputs!$B$14*Inputs!$B$4 - G8040), 0)</f>
        <v>0</v>
      </c>
      <c r="J8040" s="2">
        <f>MAX(MIN(Inputs!$B$2, F8040*Inputs!$B$16, (Inputs!$B$14-F8040)/Inputs!$B$15)*Inputs!$B$9, 0)</f>
        <v>0</v>
      </c>
      <c r="K8040" s="2">
        <f>MAX(E8040*Inputs!$B$5 - B8040 - Inputs!$B$8, 0) * H8040</f>
        <v>0</v>
      </c>
      <c r="L8040" s="2">
        <f>IF(B8040 &gt;= D8040*Inputs!$B$10, MAX(B8040 - E8040/Inputs!$B$5 - Inputs!$B$8, 0) * I8040, 0)</f>
        <v>0</v>
      </c>
      <c r="M8040" s="2">
        <f t="shared" si="1502"/>
        <v>0</v>
      </c>
      <c r="N8040" s="3" t="str">
        <f t="shared" si="1503"/>
        <v>Idle</v>
      </c>
      <c r="O8040" s="3" t="str">
        <f t="shared" si="1511"/>
        <v>Idle</v>
      </c>
      <c r="P8040" s="2">
        <f t="shared" si="1504"/>
        <v>0</v>
      </c>
      <c r="Q8040" s="2">
        <f t="shared" si="1505"/>
        <v>0</v>
      </c>
      <c r="R8040" s="2">
        <f t="shared" si="1506"/>
        <v>0</v>
      </c>
      <c r="S8040" s="2">
        <f t="shared" si="1507"/>
        <v>0</v>
      </c>
      <c r="T8040" s="2">
        <f t="shared" si="1508"/>
        <v>0</v>
      </c>
      <c r="U8040" s="2">
        <f>IF(O8040="Reg", R8040 * Inputs!$B$7, 0)</f>
        <v>0</v>
      </c>
      <c r="V8040" s="2">
        <f>MAX(F8040 + P8040*Inputs!$B$15 - (Q8040/Inputs!$B$16) - U8040, 0)</f>
        <v>340</v>
      </c>
    </row>
    <row r="8041" spans="1:22" x14ac:dyDescent="0.3">
      <c r="A8041" s="1">
        <v>46357.958333333343</v>
      </c>
      <c r="B8041" s="2">
        <v>35.758751863241187</v>
      </c>
      <c r="C8041" s="2">
        <v>3.0072600599119288</v>
      </c>
      <c r="D8041" s="2">
        <f t="shared" si="1500"/>
        <v>34.735921186502146</v>
      </c>
      <c r="E8041" s="2">
        <f t="shared" si="1501"/>
        <v>16.79377657776568</v>
      </c>
      <c r="F8041" s="2">
        <f t="shared" si="1509"/>
        <v>340</v>
      </c>
      <c r="G8041" s="2">
        <f t="shared" si="1510"/>
        <v>340</v>
      </c>
      <c r="H8041" s="2">
        <f>MIN(Inputs!$B$2, (Inputs!$B$14 - F8041)/Inputs!$B$15)</f>
        <v>0</v>
      </c>
      <c r="I8041" s="2">
        <f>MAX(MIN(Inputs!$B$2, F8041*Inputs!$B$16, Inputs!$B$14*Inputs!$B$4 - G8041), 0)</f>
        <v>0</v>
      </c>
      <c r="J8041" s="2">
        <f>MAX(MIN(Inputs!$B$2, F8041*Inputs!$B$16, (Inputs!$B$14-F8041)/Inputs!$B$15)*Inputs!$B$9, 0)</f>
        <v>0</v>
      </c>
      <c r="K8041" s="2">
        <f>MAX(E8041*Inputs!$B$5 - B8041 - Inputs!$B$8, 0) * H8041</f>
        <v>0</v>
      </c>
      <c r="L8041" s="2">
        <f>IF(B8041 &gt;= D8041*Inputs!$B$10, MAX(B8041 - E8041/Inputs!$B$5 - Inputs!$B$8, 0) * I8041, 0)</f>
        <v>0</v>
      </c>
      <c r="M8041" s="2">
        <f t="shared" si="1502"/>
        <v>0</v>
      </c>
      <c r="N8041" s="3" t="str">
        <f t="shared" si="1503"/>
        <v>Idle</v>
      </c>
      <c r="O8041" s="3" t="str">
        <f t="shared" si="1511"/>
        <v>Idle</v>
      </c>
      <c r="P8041" s="2">
        <f t="shared" si="1504"/>
        <v>0</v>
      </c>
      <c r="Q8041" s="2">
        <f t="shared" si="1505"/>
        <v>0</v>
      </c>
      <c r="R8041" s="2">
        <f t="shared" si="1506"/>
        <v>0</v>
      </c>
      <c r="S8041" s="2">
        <f t="shared" si="1507"/>
        <v>0</v>
      </c>
      <c r="T8041" s="2">
        <f t="shared" si="1508"/>
        <v>0</v>
      </c>
      <c r="U8041" s="2">
        <f>IF(O8041="Reg", R8041 * Inputs!$B$7, 0)</f>
        <v>0</v>
      </c>
      <c r="V8041" s="2">
        <f>MAX(F8041 + P8041*Inputs!$B$15 - (Q8041/Inputs!$B$16) - U8041, 0)</f>
        <v>340</v>
      </c>
    </row>
    <row r="8042" spans="1:22" x14ac:dyDescent="0.3">
      <c r="A8042" s="1">
        <v>46358</v>
      </c>
      <c r="B8042" s="2">
        <v>31.92396913971179</v>
      </c>
      <c r="C8042" s="2">
        <v>4.4085534124305523</v>
      </c>
      <c r="D8042" s="2">
        <f t="shared" si="1500"/>
        <v>32.821847241609063</v>
      </c>
      <c r="E8042" s="2">
        <f t="shared" si="1501"/>
        <v>10.833984600558816</v>
      </c>
      <c r="F8042" s="2">
        <f t="shared" si="1509"/>
        <v>340</v>
      </c>
      <c r="G8042" s="2">
        <f t="shared" si="1510"/>
        <v>0</v>
      </c>
      <c r="H8042" s="2">
        <f>MIN(Inputs!$B$2, (Inputs!$B$14 - F8042)/Inputs!$B$15)</f>
        <v>0</v>
      </c>
      <c r="I8042" s="2">
        <f>MAX(MIN(Inputs!$B$2, F8042*Inputs!$B$16, Inputs!$B$14*Inputs!$B$4 - G8042), 0)</f>
        <v>170</v>
      </c>
      <c r="J8042" s="2">
        <f>MAX(MIN(Inputs!$B$2, F8042*Inputs!$B$16, (Inputs!$B$14-F8042)/Inputs!$B$15)*Inputs!$B$9, 0)</f>
        <v>0</v>
      </c>
      <c r="K8042" s="2">
        <f>MAX(E8042*Inputs!$B$5 - B8042 - Inputs!$B$8, 0) * H8042</f>
        <v>0</v>
      </c>
      <c r="L8042" s="2">
        <f>IF(B8042 &gt;= D8042*Inputs!$B$10, MAX(B8042 - E8042/Inputs!$B$5 - Inputs!$B$8, 0) * I8042, 0)</f>
        <v>0</v>
      </c>
      <c r="M8042" s="2">
        <f t="shared" si="1502"/>
        <v>0</v>
      </c>
      <c r="N8042" s="3" t="str">
        <f t="shared" si="1503"/>
        <v>Idle</v>
      </c>
      <c r="O8042" s="3" t="str">
        <f t="shared" si="1511"/>
        <v>Idle</v>
      </c>
      <c r="P8042" s="2">
        <f t="shared" si="1504"/>
        <v>0</v>
      </c>
      <c r="Q8042" s="2">
        <f t="shared" si="1505"/>
        <v>0</v>
      </c>
      <c r="R8042" s="2">
        <f t="shared" si="1506"/>
        <v>0</v>
      </c>
      <c r="S8042" s="2">
        <f t="shared" si="1507"/>
        <v>0</v>
      </c>
      <c r="T8042" s="2">
        <f t="shared" si="1508"/>
        <v>0</v>
      </c>
      <c r="U8042" s="2">
        <f>IF(O8042="Reg", R8042 * Inputs!$B$7, 0)</f>
        <v>0</v>
      </c>
      <c r="V8042" s="2">
        <f>MAX(F8042 + P8042*Inputs!$B$15 - (Q8042/Inputs!$B$16) - U8042, 0)</f>
        <v>340</v>
      </c>
    </row>
    <row r="8043" spans="1:22" x14ac:dyDescent="0.3">
      <c r="A8043" s="1">
        <v>46358.041666666657</v>
      </c>
      <c r="B8043" s="2">
        <v>13.48989041026547</v>
      </c>
      <c r="C8043" s="2">
        <v>21.60686350798418</v>
      </c>
      <c r="D8043" s="2">
        <f t="shared" si="1500"/>
        <v>32.821847241609063</v>
      </c>
      <c r="E8043" s="2">
        <f t="shared" si="1501"/>
        <v>5.5133230772735189</v>
      </c>
      <c r="F8043" s="2">
        <f t="shared" si="1509"/>
        <v>340</v>
      </c>
      <c r="G8043" s="2">
        <f t="shared" si="1510"/>
        <v>0</v>
      </c>
      <c r="H8043" s="2">
        <f>MIN(Inputs!$B$2, (Inputs!$B$14 - F8043)/Inputs!$B$15)</f>
        <v>0</v>
      </c>
      <c r="I8043" s="2">
        <f>MAX(MIN(Inputs!$B$2, F8043*Inputs!$B$16, Inputs!$B$14*Inputs!$B$4 - G8043), 0)</f>
        <v>170</v>
      </c>
      <c r="J8043" s="2">
        <f>MAX(MIN(Inputs!$B$2, F8043*Inputs!$B$16, (Inputs!$B$14-F8043)/Inputs!$B$15)*Inputs!$B$9, 0)</f>
        <v>0</v>
      </c>
      <c r="K8043" s="2">
        <f>MAX(E8043*Inputs!$B$5 - B8043 - Inputs!$B$8, 0) * H8043</f>
        <v>0</v>
      </c>
      <c r="L8043" s="2">
        <f>IF(B8043 &gt;= D8043*Inputs!$B$10, MAX(B8043 - E8043/Inputs!$B$5 - Inputs!$B$8, 0) * I8043, 0)</f>
        <v>0</v>
      </c>
      <c r="M8043" s="2">
        <f t="shared" si="1502"/>
        <v>0</v>
      </c>
      <c r="N8043" s="3" t="str">
        <f t="shared" si="1503"/>
        <v>Idle</v>
      </c>
      <c r="O8043" s="3" t="str">
        <f t="shared" si="1511"/>
        <v>Idle</v>
      </c>
      <c r="P8043" s="2">
        <f t="shared" si="1504"/>
        <v>0</v>
      </c>
      <c r="Q8043" s="2">
        <f t="shared" si="1505"/>
        <v>0</v>
      </c>
      <c r="R8043" s="2">
        <f t="shared" si="1506"/>
        <v>0</v>
      </c>
      <c r="S8043" s="2">
        <f t="shared" si="1507"/>
        <v>0</v>
      </c>
      <c r="T8043" s="2">
        <f t="shared" si="1508"/>
        <v>0</v>
      </c>
      <c r="U8043" s="2">
        <f>IF(O8043="Reg", R8043 * Inputs!$B$7, 0)</f>
        <v>0</v>
      </c>
      <c r="V8043" s="2">
        <f>MAX(F8043 + P8043*Inputs!$B$15 - (Q8043/Inputs!$B$16) - U8043, 0)</f>
        <v>340</v>
      </c>
    </row>
    <row r="8044" spans="1:22" x14ac:dyDescent="0.3">
      <c r="A8044" s="1">
        <v>46358.083333333343</v>
      </c>
      <c r="B8044" s="2">
        <v>9.4964948531757933</v>
      </c>
      <c r="C8044" s="2">
        <v>4.2177991915635458</v>
      </c>
      <c r="D8044" s="2">
        <f t="shared" si="1500"/>
        <v>32.821847241609063</v>
      </c>
      <c r="E8044" s="2">
        <f t="shared" si="1501"/>
        <v>3.5948381153411524</v>
      </c>
      <c r="F8044" s="2">
        <f t="shared" si="1509"/>
        <v>340</v>
      </c>
      <c r="G8044" s="2">
        <f t="shared" si="1510"/>
        <v>0</v>
      </c>
      <c r="H8044" s="2">
        <f>MIN(Inputs!$B$2, (Inputs!$B$14 - F8044)/Inputs!$B$15)</f>
        <v>0</v>
      </c>
      <c r="I8044" s="2">
        <f>MAX(MIN(Inputs!$B$2, F8044*Inputs!$B$16, Inputs!$B$14*Inputs!$B$4 - G8044), 0)</f>
        <v>170</v>
      </c>
      <c r="J8044" s="2">
        <f>MAX(MIN(Inputs!$B$2, F8044*Inputs!$B$16, (Inputs!$B$14-F8044)/Inputs!$B$15)*Inputs!$B$9, 0)</f>
        <v>0</v>
      </c>
      <c r="K8044" s="2">
        <f>MAX(E8044*Inputs!$B$5 - B8044 - Inputs!$B$8, 0) * H8044</f>
        <v>0</v>
      </c>
      <c r="L8044" s="2">
        <f>IF(B8044 &gt;= D8044*Inputs!$B$10, MAX(B8044 - E8044/Inputs!$B$5 - Inputs!$B$8, 0) * I8044, 0)</f>
        <v>0</v>
      </c>
      <c r="M8044" s="2">
        <f t="shared" si="1502"/>
        <v>0</v>
      </c>
      <c r="N8044" s="3" t="str">
        <f t="shared" si="1503"/>
        <v>Idle</v>
      </c>
      <c r="O8044" s="3" t="str">
        <f t="shared" si="1511"/>
        <v>Idle</v>
      </c>
      <c r="P8044" s="2">
        <f t="shared" si="1504"/>
        <v>0</v>
      </c>
      <c r="Q8044" s="2">
        <f t="shared" si="1505"/>
        <v>0</v>
      </c>
      <c r="R8044" s="2">
        <f t="shared" si="1506"/>
        <v>0</v>
      </c>
      <c r="S8044" s="2">
        <f t="shared" si="1507"/>
        <v>0</v>
      </c>
      <c r="T8044" s="2">
        <f t="shared" si="1508"/>
        <v>0</v>
      </c>
      <c r="U8044" s="2">
        <f>IF(O8044="Reg", R8044 * Inputs!$B$7, 0)</f>
        <v>0</v>
      </c>
      <c r="V8044" s="2">
        <f>MAX(F8044 + P8044*Inputs!$B$15 - (Q8044/Inputs!$B$16) - U8044, 0)</f>
        <v>340</v>
      </c>
    </row>
    <row r="8045" spans="1:22" x14ac:dyDescent="0.3">
      <c r="A8045" s="1">
        <v>46358.125</v>
      </c>
      <c r="B8045" s="2">
        <v>10.09355320019985</v>
      </c>
      <c r="C8045" s="2">
        <v>21.75872341783225</v>
      </c>
      <c r="D8045" s="2">
        <f t="shared" si="1500"/>
        <v>32.821847241609063</v>
      </c>
      <c r="E8045" s="2">
        <f t="shared" si="1501"/>
        <v>2.0120889731451865</v>
      </c>
      <c r="F8045" s="2">
        <f t="shared" si="1509"/>
        <v>340</v>
      </c>
      <c r="G8045" s="2">
        <f t="shared" si="1510"/>
        <v>0</v>
      </c>
      <c r="H8045" s="2">
        <f>MIN(Inputs!$B$2, (Inputs!$B$14 - F8045)/Inputs!$B$15)</f>
        <v>0</v>
      </c>
      <c r="I8045" s="2">
        <f>MAX(MIN(Inputs!$B$2, F8045*Inputs!$B$16, Inputs!$B$14*Inputs!$B$4 - G8045), 0)</f>
        <v>170</v>
      </c>
      <c r="J8045" s="2">
        <f>MAX(MIN(Inputs!$B$2, F8045*Inputs!$B$16, (Inputs!$B$14-F8045)/Inputs!$B$15)*Inputs!$B$9, 0)</f>
        <v>0</v>
      </c>
      <c r="K8045" s="2">
        <f>MAX(E8045*Inputs!$B$5 - B8045 - Inputs!$B$8, 0) * H8045</f>
        <v>0</v>
      </c>
      <c r="L8045" s="2">
        <f>IF(B8045 &gt;= D8045*Inputs!$B$10, MAX(B8045 - E8045/Inputs!$B$5 - Inputs!$B$8, 0) * I8045, 0)</f>
        <v>0</v>
      </c>
      <c r="M8045" s="2">
        <f t="shared" si="1502"/>
        <v>0</v>
      </c>
      <c r="N8045" s="3" t="str">
        <f t="shared" si="1503"/>
        <v>Idle</v>
      </c>
      <c r="O8045" s="3" t="str">
        <f t="shared" si="1511"/>
        <v>Idle</v>
      </c>
      <c r="P8045" s="2">
        <f t="shared" si="1504"/>
        <v>0</v>
      </c>
      <c r="Q8045" s="2">
        <f t="shared" si="1505"/>
        <v>0</v>
      </c>
      <c r="R8045" s="2">
        <f t="shared" si="1506"/>
        <v>0</v>
      </c>
      <c r="S8045" s="2">
        <f t="shared" si="1507"/>
        <v>0</v>
      </c>
      <c r="T8045" s="2">
        <f t="shared" si="1508"/>
        <v>0</v>
      </c>
      <c r="U8045" s="2">
        <f>IF(O8045="Reg", R8045 * Inputs!$B$7, 0)</f>
        <v>0</v>
      </c>
      <c r="V8045" s="2">
        <f>MAX(F8045 + P8045*Inputs!$B$15 - (Q8045/Inputs!$B$16) - U8045, 0)</f>
        <v>340</v>
      </c>
    </row>
    <row r="8046" spans="1:22" x14ac:dyDescent="0.3">
      <c r="A8046" s="1">
        <v>46358.166666666657</v>
      </c>
      <c r="B8046" s="2">
        <v>0</v>
      </c>
      <c r="C8046" s="2">
        <v>35.433772315052387</v>
      </c>
      <c r="D8046" s="2">
        <f t="shared" si="1500"/>
        <v>32.821847241609063</v>
      </c>
      <c r="E8046" s="2">
        <f t="shared" si="1501"/>
        <v>1.558484582460953</v>
      </c>
      <c r="F8046" s="2">
        <f t="shared" si="1509"/>
        <v>340</v>
      </c>
      <c r="G8046" s="2">
        <f t="shared" si="1510"/>
        <v>0</v>
      </c>
      <c r="H8046" s="2">
        <f>MIN(Inputs!$B$2, (Inputs!$B$14 - F8046)/Inputs!$B$15)</f>
        <v>0</v>
      </c>
      <c r="I8046" s="2">
        <f>MAX(MIN(Inputs!$B$2, F8046*Inputs!$B$16, Inputs!$B$14*Inputs!$B$4 - G8046), 0)</f>
        <v>170</v>
      </c>
      <c r="J8046" s="2">
        <f>MAX(MIN(Inputs!$B$2, F8046*Inputs!$B$16, (Inputs!$B$14-F8046)/Inputs!$B$15)*Inputs!$B$9, 0)</f>
        <v>0</v>
      </c>
      <c r="K8046" s="2">
        <f>MAX(E8046*Inputs!$B$5 - B8046 - Inputs!$B$8, 0) * H8046</f>
        <v>0</v>
      </c>
      <c r="L8046" s="2">
        <f>IF(B8046 &gt;= D8046*Inputs!$B$10, MAX(B8046 - E8046/Inputs!$B$5 - Inputs!$B$8, 0) * I8046, 0)</f>
        <v>0</v>
      </c>
      <c r="M8046" s="2">
        <f t="shared" si="1502"/>
        <v>0</v>
      </c>
      <c r="N8046" s="3" t="str">
        <f t="shared" si="1503"/>
        <v>Idle</v>
      </c>
      <c r="O8046" s="3" t="str">
        <f t="shared" si="1511"/>
        <v>Idle</v>
      </c>
      <c r="P8046" s="2">
        <f t="shared" si="1504"/>
        <v>0</v>
      </c>
      <c r="Q8046" s="2">
        <f t="shared" si="1505"/>
        <v>0</v>
      </c>
      <c r="R8046" s="2">
        <f t="shared" si="1506"/>
        <v>0</v>
      </c>
      <c r="S8046" s="2">
        <f t="shared" si="1507"/>
        <v>0</v>
      </c>
      <c r="T8046" s="2">
        <f t="shared" si="1508"/>
        <v>0</v>
      </c>
      <c r="U8046" s="2">
        <f>IF(O8046="Reg", R8046 * Inputs!$B$7, 0)</f>
        <v>0</v>
      </c>
      <c r="V8046" s="2">
        <f>MAX(F8046 + P8046*Inputs!$B$15 - (Q8046/Inputs!$B$16) - U8046, 0)</f>
        <v>340</v>
      </c>
    </row>
    <row r="8047" spans="1:22" x14ac:dyDescent="0.3">
      <c r="A8047" s="1">
        <v>46358.208333333343</v>
      </c>
      <c r="B8047" s="2">
        <v>0</v>
      </c>
      <c r="C8047" s="2">
        <v>2.476989859110172</v>
      </c>
      <c r="D8047" s="2">
        <f t="shared" si="1500"/>
        <v>32.821847241609063</v>
      </c>
      <c r="E8047" s="2">
        <f t="shared" si="1501"/>
        <v>3.8425820477293349</v>
      </c>
      <c r="F8047" s="2">
        <f t="shared" si="1509"/>
        <v>340</v>
      </c>
      <c r="G8047" s="2">
        <f t="shared" si="1510"/>
        <v>0</v>
      </c>
      <c r="H8047" s="2">
        <f>MIN(Inputs!$B$2, (Inputs!$B$14 - F8047)/Inputs!$B$15)</f>
        <v>0</v>
      </c>
      <c r="I8047" s="2">
        <f>MAX(MIN(Inputs!$B$2, F8047*Inputs!$B$16, Inputs!$B$14*Inputs!$B$4 - G8047), 0)</f>
        <v>170</v>
      </c>
      <c r="J8047" s="2">
        <f>MAX(MIN(Inputs!$B$2, F8047*Inputs!$B$16, (Inputs!$B$14-F8047)/Inputs!$B$15)*Inputs!$B$9, 0)</f>
        <v>0</v>
      </c>
      <c r="K8047" s="2">
        <f>MAX(E8047*Inputs!$B$5 - B8047 - Inputs!$B$8, 0) * H8047</f>
        <v>0</v>
      </c>
      <c r="L8047" s="2">
        <f>IF(B8047 &gt;= D8047*Inputs!$B$10, MAX(B8047 - E8047/Inputs!$B$5 - Inputs!$B$8, 0) * I8047, 0)</f>
        <v>0</v>
      </c>
      <c r="M8047" s="2">
        <f t="shared" si="1502"/>
        <v>0</v>
      </c>
      <c r="N8047" s="3" t="str">
        <f t="shared" si="1503"/>
        <v>Idle</v>
      </c>
      <c r="O8047" s="3" t="str">
        <f t="shared" si="1511"/>
        <v>Idle</v>
      </c>
      <c r="P8047" s="2">
        <f t="shared" si="1504"/>
        <v>0</v>
      </c>
      <c r="Q8047" s="2">
        <f t="shared" si="1505"/>
        <v>0</v>
      </c>
      <c r="R8047" s="2">
        <f t="shared" si="1506"/>
        <v>0</v>
      </c>
      <c r="S8047" s="2">
        <f t="shared" si="1507"/>
        <v>0</v>
      </c>
      <c r="T8047" s="2">
        <f t="shared" si="1508"/>
        <v>0</v>
      </c>
      <c r="U8047" s="2">
        <f>IF(O8047="Reg", R8047 * Inputs!$B$7, 0)</f>
        <v>0</v>
      </c>
      <c r="V8047" s="2">
        <f>MAX(F8047 + P8047*Inputs!$B$15 - (Q8047/Inputs!$B$16) - U8047, 0)</f>
        <v>340</v>
      </c>
    </row>
    <row r="8048" spans="1:22" x14ac:dyDescent="0.3">
      <c r="A8048" s="1">
        <v>46358.25</v>
      </c>
      <c r="B8048" s="2">
        <v>0</v>
      </c>
      <c r="C8048" s="2">
        <v>28.341587755501241</v>
      </c>
      <c r="D8048" s="2">
        <f t="shared" si="1500"/>
        <v>32.821847241609063</v>
      </c>
      <c r="E8048" s="2">
        <f t="shared" si="1501"/>
        <v>7.6560348779780041</v>
      </c>
      <c r="F8048" s="2">
        <f t="shared" si="1509"/>
        <v>340</v>
      </c>
      <c r="G8048" s="2">
        <f t="shared" si="1510"/>
        <v>0</v>
      </c>
      <c r="H8048" s="2">
        <f>MIN(Inputs!$B$2, (Inputs!$B$14 - F8048)/Inputs!$B$15)</f>
        <v>0</v>
      </c>
      <c r="I8048" s="2">
        <f>MAX(MIN(Inputs!$B$2, F8048*Inputs!$B$16, Inputs!$B$14*Inputs!$B$4 - G8048), 0)</f>
        <v>170</v>
      </c>
      <c r="J8048" s="2">
        <f>MAX(MIN(Inputs!$B$2, F8048*Inputs!$B$16, (Inputs!$B$14-F8048)/Inputs!$B$15)*Inputs!$B$9, 0)</f>
        <v>0</v>
      </c>
      <c r="K8048" s="2">
        <f>MAX(E8048*Inputs!$B$5 - B8048 - Inputs!$B$8, 0) * H8048</f>
        <v>0</v>
      </c>
      <c r="L8048" s="2">
        <f>IF(B8048 &gt;= D8048*Inputs!$B$10, MAX(B8048 - E8048/Inputs!$B$5 - Inputs!$B$8, 0) * I8048, 0)</f>
        <v>0</v>
      </c>
      <c r="M8048" s="2">
        <f t="shared" si="1502"/>
        <v>0</v>
      </c>
      <c r="N8048" s="3" t="str">
        <f t="shared" si="1503"/>
        <v>Idle</v>
      </c>
      <c r="O8048" s="3" t="str">
        <f t="shared" si="1511"/>
        <v>Idle</v>
      </c>
      <c r="P8048" s="2">
        <f t="shared" si="1504"/>
        <v>0</v>
      </c>
      <c r="Q8048" s="2">
        <f t="shared" si="1505"/>
        <v>0</v>
      </c>
      <c r="R8048" s="2">
        <f t="shared" si="1506"/>
        <v>0</v>
      </c>
      <c r="S8048" s="2">
        <f t="shared" si="1507"/>
        <v>0</v>
      </c>
      <c r="T8048" s="2">
        <f t="shared" si="1508"/>
        <v>0</v>
      </c>
      <c r="U8048" s="2">
        <f>IF(O8048="Reg", R8048 * Inputs!$B$7, 0)</f>
        <v>0</v>
      </c>
      <c r="V8048" s="2">
        <f>MAX(F8048 + P8048*Inputs!$B$15 - (Q8048/Inputs!$B$16) - U8048, 0)</f>
        <v>340</v>
      </c>
    </row>
    <row r="8049" spans="1:22" x14ac:dyDescent="0.3">
      <c r="A8049" s="1">
        <v>46358.291666666657</v>
      </c>
      <c r="B8049" s="2">
        <v>1.9789806386712689</v>
      </c>
      <c r="C8049" s="2">
        <v>6.980215033321028</v>
      </c>
      <c r="D8049" s="2">
        <f t="shared" si="1500"/>
        <v>32.821847241609063</v>
      </c>
      <c r="E8049" s="2">
        <f t="shared" si="1501"/>
        <v>12.844831338388845</v>
      </c>
      <c r="F8049" s="2">
        <f t="shared" si="1509"/>
        <v>340</v>
      </c>
      <c r="G8049" s="2">
        <f t="shared" si="1510"/>
        <v>0</v>
      </c>
      <c r="H8049" s="2">
        <f>MIN(Inputs!$B$2, (Inputs!$B$14 - F8049)/Inputs!$B$15)</f>
        <v>0</v>
      </c>
      <c r="I8049" s="2">
        <f>MAX(MIN(Inputs!$B$2, F8049*Inputs!$B$16, Inputs!$B$14*Inputs!$B$4 - G8049), 0)</f>
        <v>170</v>
      </c>
      <c r="J8049" s="2">
        <f>MAX(MIN(Inputs!$B$2, F8049*Inputs!$B$16, (Inputs!$B$14-F8049)/Inputs!$B$15)*Inputs!$B$9, 0)</f>
        <v>0</v>
      </c>
      <c r="K8049" s="2">
        <f>MAX(E8049*Inputs!$B$5 - B8049 - Inputs!$B$8, 0) * H8049</f>
        <v>0</v>
      </c>
      <c r="L8049" s="2">
        <f>IF(B8049 &gt;= D8049*Inputs!$B$10, MAX(B8049 - E8049/Inputs!$B$5 - Inputs!$B$8, 0) * I8049, 0)</f>
        <v>0</v>
      </c>
      <c r="M8049" s="2">
        <f t="shared" si="1502"/>
        <v>0</v>
      </c>
      <c r="N8049" s="3" t="str">
        <f t="shared" si="1503"/>
        <v>Idle</v>
      </c>
      <c r="O8049" s="3" t="str">
        <f t="shared" si="1511"/>
        <v>Idle</v>
      </c>
      <c r="P8049" s="2">
        <f t="shared" si="1504"/>
        <v>0</v>
      </c>
      <c r="Q8049" s="2">
        <f t="shared" si="1505"/>
        <v>0</v>
      </c>
      <c r="R8049" s="2">
        <f t="shared" si="1506"/>
        <v>0</v>
      </c>
      <c r="S8049" s="2">
        <f t="shared" si="1507"/>
        <v>0</v>
      </c>
      <c r="T8049" s="2">
        <f t="shared" si="1508"/>
        <v>0</v>
      </c>
      <c r="U8049" s="2">
        <f>IF(O8049="Reg", R8049 * Inputs!$B$7, 0)</f>
        <v>0</v>
      </c>
      <c r="V8049" s="2">
        <f>MAX(F8049 + P8049*Inputs!$B$15 - (Q8049/Inputs!$B$16) - U8049, 0)</f>
        <v>340</v>
      </c>
    </row>
    <row r="8050" spans="1:22" x14ac:dyDescent="0.3">
      <c r="A8050" s="1">
        <v>46358.333333333343</v>
      </c>
      <c r="B8050" s="2">
        <v>0</v>
      </c>
      <c r="C8050" s="2">
        <v>6.2565977965831827</v>
      </c>
      <c r="D8050" s="2">
        <f t="shared" si="1500"/>
        <v>32.821847241609063</v>
      </c>
      <c r="E8050" s="2">
        <f t="shared" si="1501"/>
        <v>20.097958690373307</v>
      </c>
      <c r="F8050" s="2">
        <f t="shared" si="1509"/>
        <v>340</v>
      </c>
      <c r="G8050" s="2">
        <f t="shared" si="1510"/>
        <v>0</v>
      </c>
      <c r="H8050" s="2">
        <f>MIN(Inputs!$B$2, (Inputs!$B$14 - F8050)/Inputs!$B$15)</f>
        <v>0</v>
      </c>
      <c r="I8050" s="2">
        <f>MAX(MIN(Inputs!$B$2, F8050*Inputs!$B$16, Inputs!$B$14*Inputs!$B$4 - G8050), 0)</f>
        <v>170</v>
      </c>
      <c r="J8050" s="2">
        <f>MAX(MIN(Inputs!$B$2, F8050*Inputs!$B$16, (Inputs!$B$14-F8050)/Inputs!$B$15)*Inputs!$B$9, 0)</f>
        <v>0</v>
      </c>
      <c r="K8050" s="2">
        <f>MAX(E8050*Inputs!$B$5 - B8050 - Inputs!$B$8, 0) * H8050</f>
        <v>0</v>
      </c>
      <c r="L8050" s="2">
        <f>IF(B8050 &gt;= D8050*Inputs!$B$10, MAX(B8050 - E8050/Inputs!$B$5 - Inputs!$B$8, 0) * I8050, 0)</f>
        <v>0</v>
      </c>
      <c r="M8050" s="2">
        <f t="shared" si="1502"/>
        <v>0</v>
      </c>
      <c r="N8050" s="3" t="str">
        <f t="shared" si="1503"/>
        <v>Idle</v>
      </c>
      <c r="O8050" s="3" t="str">
        <f t="shared" si="1511"/>
        <v>Idle</v>
      </c>
      <c r="P8050" s="2">
        <f t="shared" si="1504"/>
        <v>0</v>
      </c>
      <c r="Q8050" s="2">
        <f t="shared" si="1505"/>
        <v>0</v>
      </c>
      <c r="R8050" s="2">
        <f t="shared" si="1506"/>
        <v>0</v>
      </c>
      <c r="S8050" s="2">
        <f t="shared" si="1507"/>
        <v>0</v>
      </c>
      <c r="T8050" s="2">
        <f t="shared" si="1508"/>
        <v>0</v>
      </c>
      <c r="U8050" s="2">
        <f>IF(O8050="Reg", R8050 * Inputs!$B$7, 0)</f>
        <v>0</v>
      </c>
      <c r="V8050" s="2">
        <f>MAX(F8050 + P8050*Inputs!$B$15 - (Q8050/Inputs!$B$16) - U8050, 0)</f>
        <v>340</v>
      </c>
    </row>
    <row r="8051" spans="1:22" x14ac:dyDescent="0.3">
      <c r="A8051" s="1">
        <v>46358.375</v>
      </c>
      <c r="B8051" s="2">
        <v>7.371926856094448</v>
      </c>
      <c r="C8051" s="2">
        <v>3.436993514432352</v>
      </c>
      <c r="D8051" s="2">
        <f t="shared" si="1500"/>
        <v>32.821847241609063</v>
      </c>
      <c r="E8051" s="2">
        <f t="shared" si="1501"/>
        <v>28.100198118572958</v>
      </c>
      <c r="F8051" s="2">
        <f t="shared" si="1509"/>
        <v>340</v>
      </c>
      <c r="G8051" s="2">
        <f t="shared" si="1510"/>
        <v>0</v>
      </c>
      <c r="H8051" s="2">
        <f>MIN(Inputs!$B$2, (Inputs!$B$14 - F8051)/Inputs!$B$15)</f>
        <v>0</v>
      </c>
      <c r="I8051" s="2">
        <f>MAX(MIN(Inputs!$B$2, F8051*Inputs!$B$16, Inputs!$B$14*Inputs!$B$4 - G8051), 0)</f>
        <v>170</v>
      </c>
      <c r="J8051" s="2">
        <f>MAX(MIN(Inputs!$B$2, F8051*Inputs!$B$16, (Inputs!$B$14-F8051)/Inputs!$B$15)*Inputs!$B$9, 0)</f>
        <v>0</v>
      </c>
      <c r="K8051" s="2">
        <f>MAX(E8051*Inputs!$B$5 - B8051 - Inputs!$B$8, 0) * H8051</f>
        <v>0</v>
      </c>
      <c r="L8051" s="2">
        <f>IF(B8051 &gt;= D8051*Inputs!$B$10, MAX(B8051 - E8051/Inputs!$B$5 - Inputs!$B$8, 0) * I8051, 0)</f>
        <v>0</v>
      </c>
      <c r="M8051" s="2">
        <f t="shared" si="1502"/>
        <v>0</v>
      </c>
      <c r="N8051" s="3" t="str">
        <f t="shared" si="1503"/>
        <v>Idle</v>
      </c>
      <c r="O8051" s="3" t="str">
        <f t="shared" si="1511"/>
        <v>Idle</v>
      </c>
      <c r="P8051" s="2">
        <f t="shared" si="1504"/>
        <v>0</v>
      </c>
      <c r="Q8051" s="2">
        <f t="shared" si="1505"/>
        <v>0</v>
      </c>
      <c r="R8051" s="2">
        <f t="shared" si="1506"/>
        <v>0</v>
      </c>
      <c r="S8051" s="2">
        <f t="shared" si="1507"/>
        <v>0</v>
      </c>
      <c r="T8051" s="2">
        <f t="shared" si="1508"/>
        <v>0</v>
      </c>
      <c r="U8051" s="2">
        <f>IF(O8051="Reg", R8051 * Inputs!$B$7, 0)</f>
        <v>0</v>
      </c>
      <c r="V8051" s="2">
        <f>MAX(F8051 + P8051*Inputs!$B$15 - (Q8051/Inputs!$B$16) - U8051, 0)</f>
        <v>340</v>
      </c>
    </row>
    <row r="8052" spans="1:22" x14ac:dyDescent="0.3">
      <c r="A8052" s="1">
        <v>46358.416666666657</v>
      </c>
      <c r="B8052" s="2">
        <v>13.704584791610291</v>
      </c>
      <c r="C8052" s="2">
        <v>28.8164301369663</v>
      </c>
      <c r="D8052" s="2">
        <f t="shared" si="1500"/>
        <v>32.821847241609063</v>
      </c>
      <c r="E8052" s="2">
        <f t="shared" si="1501"/>
        <v>36.4917180236435</v>
      </c>
      <c r="F8052" s="2">
        <f t="shared" si="1509"/>
        <v>340</v>
      </c>
      <c r="G8052" s="2">
        <f t="shared" si="1510"/>
        <v>0</v>
      </c>
      <c r="H8052" s="2">
        <f>MIN(Inputs!$B$2, (Inputs!$B$14 - F8052)/Inputs!$B$15)</f>
        <v>0</v>
      </c>
      <c r="I8052" s="2">
        <f>MAX(MIN(Inputs!$B$2, F8052*Inputs!$B$16, Inputs!$B$14*Inputs!$B$4 - G8052), 0)</f>
        <v>170</v>
      </c>
      <c r="J8052" s="2">
        <f>MAX(MIN(Inputs!$B$2, F8052*Inputs!$B$16, (Inputs!$B$14-F8052)/Inputs!$B$15)*Inputs!$B$9, 0)</f>
        <v>0</v>
      </c>
      <c r="K8052" s="2">
        <f>MAX(E8052*Inputs!$B$5 - B8052 - Inputs!$B$8, 0) * H8052</f>
        <v>0</v>
      </c>
      <c r="L8052" s="2">
        <f>IF(B8052 &gt;= D8052*Inputs!$B$10, MAX(B8052 - E8052/Inputs!$B$5 - Inputs!$B$8, 0) * I8052, 0)</f>
        <v>0</v>
      </c>
      <c r="M8052" s="2">
        <f t="shared" si="1502"/>
        <v>0</v>
      </c>
      <c r="N8052" s="3" t="str">
        <f t="shared" si="1503"/>
        <v>Idle</v>
      </c>
      <c r="O8052" s="3" t="str">
        <f t="shared" si="1511"/>
        <v>Idle</v>
      </c>
      <c r="P8052" s="2">
        <f t="shared" si="1504"/>
        <v>0</v>
      </c>
      <c r="Q8052" s="2">
        <f t="shared" si="1505"/>
        <v>0</v>
      </c>
      <c r="R8052" s="2">
        <f t="shared" si="1506"/>
        <v>0</v>
      </c>
      <c r="S8052" s="2">
        <f t="shared" si="1507"/>
        <v>0</v>
      </c>
      <c r="T8052" s="2">
        <f t="shared" si="1508"/>
        <v>0</v>
      </c>
      <c r="U8052" s="2">
        <f>IF(O8052="Reg", R8052 * Inputs!$B$7, 0)</f>
        <v>0</v>
      </c>
      <c r="V8052" s="2">
        <f>MAX(F8052 + P8052*Inputs!$B$15 - (Q8052/Inputs!$B$16) - U8052, 0)</f>
        <v>340</v>
      </c>
    </row>
    <row r="8053" spans="1:22" x14ac:dyDescent="0.3">
      <c r="A8053" s="1">
        <v>46358.458333333343</v>
      </c>
      <c r="B8053" s="2">
        <v>22.880716981492011</v>
      </c>
      <c r="C8053" s="2">
        <v>3.748381933812853</v>
      </c>
      <c r="D8053" s="2">
        <f t="shared" si="1500"/>
        <v>32.821847241609063</v>
      </c>
      <c r="E8053" s="2">
        <f t="shared" si="1501"/>
        <v>45.570183094990398</v>
      </c>
      <c r="F8053" s="2">
        <f t="shared" si="1509"/>
        <v>340</v>
      </c>
      <c r="G8053" s="2">
        <f t="shared" si="1510"/>
        <v>0</v>
      </c>
      <c r="H8053" s="2">
        <f>MIN(Inputs!$B$2, (Inputs!$B$14 - F8053)/Inputs!$B$15)</f>
        <v>0</v>
      </c>
      <c r="I8053" s="2">
        <f>MAX(MIN(Inputs!$B$2, F8053*Inputs!$B$16, Inputs!$B$14*Inputs!$B$4 - G8053), 0)</f>
        <v>170</v>
      </c>
      <c r="J8053" s="2">
        <f>MAX(MIN(Inputs!$B$2, F8053*Inputs!$B$16, (Inputs!$B$14-F8053)/Inputs!$B$15)*Inputs!$B$9, 0)</f>
        <v>0</v>
      </c>
      <c r="K8053" s="2">
        <f>MAX(E8053*Inputs!$B$5 - B8053 - Inputs!$B$8, 0) * H8053</f>
        <v>0</v>
      </c>
      <c r="L8053" s="2">
        <f>IF(B8053 &gt;= D8053*Inputs!$B$10, MAX(B8053 - E8053/Inputs!$B$5 - Inputs!$B$8, 0) * I8053, 0)</f>
        <v>0</v>
      </c>
      <c r="M8053" s="2">
        <f t="shared" si="1502"/>
        <v>0</v>
      </c>
      <c r="N8053" s="3" t="str">
        <f t="shared" si="1503"/>
        <v>Idle</v>
      </c>
      <c r="O8053" s="3" t="str">
        <f t="shared" si="1511"/>
        <v>Idle</v>
      </c>
      <c r="P8053" s="2">
        <f t="shared" si="1504"/>
        <v>0</v>
      </c>
      <c r="Q8053" s="2">
        <f t="shared" si="1505"/>
        <v>0</v>
      </c>
      <c r="R8053" s="2">
        <f t="shared" si="1506"/>
        <v>0</v>
      </c>
      <c r="S8053" s="2">
        <f t="shared" si="1507"/>
        <v>0</v>
      </c>
      <c r="T8053" s="2">
        <f t="shared" si="1508"/>
        <v>0</v>
      </c>
      <c r="U8053" s="2">
        <f>IF(O8053="Reg", R8053 * Inputs!$B$7, 0)</f>
        <v>0</v>
      </c>
      <c r="V8053" s="2">
        <f>MAX(F8053 + P8053*Inputs!$B$15 - (Q8053/Inputs!$B$16) - U8053, 0)</f>
        <v>340</v>
      </c>
    </row>
    <row r="8054" spans="1:22" x14ac:dyDescent="0.3">
      <c r="A8054" s="1">
        <v>46358.5</v>
      </c>
      <c r="B8054" s="2">
        <v>31.132778762465051</v>
      </c>
      <c r="C8054" s="2">
        <v>1.1174772390939489</v>
      </c>
      <c r="D8054" s="2">
        <f t="shared" si="1500"/>
        <v>32.821847241609063</v>
      </c>
      <c r="E8054" s="2">
        <f t="shared" si="1501"/>
        <v>52.826963925750285</v>
      </c>
      <c r="F8054" s="2">
        <f t="shared" si="1509"/>
        <v>340</v>
      </c>
      <c r="G8054" s="2">
        <f t="shared" si="1510"/>
        <v>0</v>
      </c>
      <c r="H8054" s="2">
        <f>MIN(Inputs!$B$2, (Inputs!$B$14 - F8054)/Inputs!$B$15)</f>
        <v>0</v>
      </c>
      <c r="I8054" s="2">
        <f>MAX(MIN(Inputs!$B$2, F8054*Inputs!$B$16, Inputs!$B$14*Inputs!$B$4 - G8054), 0)</f>
        <v>170</v>
      </c>
      <c r="J8054" s="2">
        <f>MAX(MIN(Inputs!$B$2, F8054*Inputs!$B$16, (Inputs!$B$14-F8054)/Inputs!$B$15)*Inputs!$B$9, 0)</f>
        <v>0</v>
      </c>
      <c r="K8054" s="2">
        <f>MAX(E8054*Inputs!$B$5 - B8054 - Inputs!$B$8, 0) * H8054</f>
        <v>0</v>
      </c>
      <c r="L8054" s="2">
        <f>IF(B8054 &gt;= D8054*Inputs!$B$10, MAX(B8054 - E8054/Inputs!$B$5 - Inputs!$B$8, 0) * I8054, 0)</f>
        <v>0</v>
      </c>
      <c r="M8054" s="2">
        <f t="shared" si="1502"/>
        <v>0</v>
      </c>
      <c r="N8054" s="3" t="str">
        <f t="shared" si="1503"/>
        <v>Idle</v>
      </c>
      <c r="O8054" s="3" t="str">
        <f t="shared" si="1511"/>
        <v>Idle</v>
      </c>
      <c r="P8054" s="2">
        <f t="shared" si="1504"/>
        <v>0</v>
      </c>
      <c r="Q8054" s="2">
        <f t="shared" si="1505"/>
        <v>0</v>
      </c>
      <c r="R8054" s="2">
        <f t="shared" si="1506"/>
        <v>0</v>
      </c>
      <c r="S8054" s="2">
        <f t="shared" si="1507"/>
        <v>0</v>
      </c>
      <c r="T8054" s="2">
        <f t="shared" si="1508"/>
        <v>0</v>
      </c>
      <c r="U8054" s="2">
        <f>IF(O8054="Reg", R8054 * Inputs!$B$7, 0)</f>
        <v>0</v>
      </c>
      <c r="V8054" s="2">
        <f>MAX(F8054 + P8054*Inputs!$B$15 - (Q8054/Inputs!$B$16) - U8054, 0)</f>
        <v>340</v>
      </c>
    </row>
    <row r="8055" spans="1:22" x14ac:dyDescent="0.3">
      <c r="A8055" s="1">
        <v>46358.541666666657</v>
      </c>
      <c r="B8055" s="2">
        <v>45.49774475057805</v>
      </c>
      <c r="C8055" s="2">
        <v>8.5509652430888234</v>
      </c>
      <c r="D8055" s="2">
        <f t="shared" si="1500"/>
        <v>32.821847241609063</v>
      </c>
      <c r="E8055" s="2">
        <f t="shared" si="1501"/>
        <v>60.039567678054539</v>
      </c>
      <c r="F8055" s="2">
        <f t="shared" si="1509"/>
        <v>340</v>
      </c>
      <c r="G8055" s="2">
        <f t="shared" si="1510"/>
        <v>0</v>
      </c>
      <c r="H8055" s="2">
        <f>MIN(Inputs!$B$2, (Inputs!$B$14 - F8055)/Inputs!$B$15)</f>
        <v>0</v>
      </c>
      <c r="I8055" s="2">
        <f>MAX(MIN(Inputs!$B$2, F8055*Inputs!$B$16, Inputs!$B$14*Inputs!$B$4 - G8055), 0)</f>
        <v>170</v>
      </c>
      <c r="J8055" s="2">
        <f>MAX(MIN(Inputs!$B$2, F8055*Inputs!$B$16, (Inputs!$B$14-F8055)/Inputs!$B$15)*Inputs!$B$9, 0)</f>
        <v>0</v>
      </c>
      <c r="K8055" s="2">
        <f>MAX(E8055*Inputs!$B$5 - B8055 - Inputs!$B$8, 0) * H8055</f>
        <v>0</v>
      </c>
      <c r="L8055" s="2">
        <f>IF(B8055 &gt;= D8055*Inputs!$B$10, MAX(B8055 - E8055/Inputs!$B$5 - Inputs!$B$8, 0) * I8055, 0)</f>
        <v>0</v>
      </c>
      <c r="M8055" s="2">
        <f t="shared" si="1502"/>
        <v>0</v>
      </c>
      <c r="N8055" s="3" t="str">
        <f t="shared" si="1503"/>
        <v>Idle</v>
      </c>
      <c r="O8055" s="3" t="str">
        <f t="shared" si="1511"/>
        <v>Idle</v>
      </c>
      <c r="P8055" s="2">
        <f t="shared" si="1504"/>
        <v>0</v>
      </c>
      <c r="Q8055" s="2">
        <f t="shared" si="1505"/>
        <v>0</v>
      </c>
      <c r="R8055" s="2">
        <f t="shared" si="1506"/>
        <v>0</v>
      </c>
      <c r="S8055" s="2">
        <f t="shared" si="1507"/>
        <v>0</v>
      </c>
      <c r="T8055" s="2">
        <f t="shared" si="1508"/>
        <v>0</v>
      </c>
      <c r="U8055" s="2">
        <f>IF(O8055="Reg", R8055 * Inputs!$B$7, 0)</f>
        <v>0</v>
      </c>
      <c r="V8055" s="2">
        <f>MAX(F8055 + P8055*Inputs!$B$15 - (Q8055/Inputs!$B$16) - U8055, 0)</f>
        <v>340</v>
      </c>
    </row>
    <row r="8056" spans="1:22" x14ac:dyDescent="0.3">
      <c r="A8056" s="1">
        <v>46358.583333333343</v>
      </c>
      <c r="B8056" s="2">
        <v>48.0134365691979</v>
      </c>
      <c r="C8056" s="2">
        <v>4.5993991476457694</v>
      </c>
      <c r="D8056" s="2">
        <f t="shared" si="1500"/>
        <v>32.821847241609063</v>
      </c>
      <c r="E8056" s="2">
        <f t="shared" si="1501"/>
        <v>64.473113233529787</v>
      </c>
      <c r="F8056" s="2">
        <f t="shared" si="1509"/>
        <v>340</v>
      </c>
      <c r="G8056" s="2">
        <f t="shared" si="1510"/>
        <v>0</v>
      </c>
      <c r="H8056" s="2">
        <f>MIN(Inputs!$B$2, (Inputs!$B$14 - F8056)/Inputs!$B$15)</f>
        <v>0</v>
      </c>
      <c r="I8056" s="2">
        <f>MAX(MIN(Inputs!$B$2, F8056*Inputs!$B$16, Inputs!$B$14*Inputs!$B$4 - G8056), 0)</f>
        <v>170</v>
      </c>
      <c r="J8056" s="2">
        <f>MAX(MIN(Inputs!$B$2, F8056*Inputs!$B$16, (Inputs!$B$14-F8056)/Inputs!$B$15)*Inputs!$B$9, 0)</f>
        <v>0</v>
      </c>
      <c r="K8056" s="2">
        <f>MAX(E8056*Inputs!$B$5 - B8056 - Inputs!$B$8, 0) * H8056</f>
        <v>0</v>
      </c>
      <c r="L8056" s="2">
        <f>IF(B8056 &gt;= D8056*Inputs!$B$10, MAX(B8056 - E8056/Inputs!$B$5 - Inputs!$B$8, 0) * I8056, 0)</f>
        <v>0</v>
      </c>
      <c r="M8056" s="2">
        <f t="shared" si="1502"/>
        <v>0</v>
      </c>
      <c r="N8056" s="3" t="str">
        <f t="shared" si="1503"/>
        <v>Idle</v>
      </c>
      <c r="O8056" s="3" t="str">
        <f t="shared" si="1511"/>
        <v>Idle</v>
      </c>
      <c r="P8056" s="2">
        <f t="shared" si="1504"/>
        <v>0</v>
      </c>
      <c r="Q8056" s="2">
        <f t="shared" si="1505"/>
        <v>0</v>
      </c>
      <c r="R8056" s="2">
        <f t="shared" si="1506"/>
        <v>0</v>
      </c>
      <c r="S8056" s="2">
        <f t="shared" si="1507"/>
        <v>0</v>
      </c>
      <c r="T8056" s="2">
        <f t="shared" si="1508"/>
        <v>0</v>
      </c>
      <c r="U8056" s="2">
        <f>IF(O8056="Reg", R8056 * Inputs!$B$7, 0)</f>
        <v>0</v>
      </c>
      <c r="V8056" s="2">
        <f>MAX(F8056 + P8056*Inputs!$B$15 - (Q8056/Inputs!$B$16) - U8056, 0)</f>
        <v>340</v>
      </c>
    </row>
    <row r="8057" spans="1:22" x14ac:dyDescent="0.3">
      <c r="A8057" s="1">
        <v>46358.625</v>
      </c>
      <c r="B8057" s="2">
        <v>57.721046286517698</v>
      </c>
      <c r="C8057" s="2">
        <v>1.977715693463203</v>
      </c>
      <c r="D8057" s="2">
        <f t="shared" si="1500"/>
        <v>32.821847241609063</v>
      </c>
      <c r="E8057" s="2">
        <f t="shared" si="1501"/>
        <v>68.213749316865304</v>
      </c>
      <c r="F8057" s="2">
        <f t="shared" si="1509"/>
        <v>340</v>
      </c>
      <c r="G8057" s="2">
        <f t="shared" si="1510"/>
        <v>0</v>
      </c>
      <c r="H8057" s="2">
        <f>MIN(Inputs!$B$2, (Inputs!$B$14 - F8057)/Inputs!$B$15)</f>
        <v>0</v>
      </c>
      <c r="I8057" s="2">
        <f>MAX(MIN(Inputs!$B$2, F8057*Inputs!$B$16, Inputs!$B$14*Inputs!$B$4 - G8057), 0)</f>
        <v>170</v>
      </c>
      <c r="J8057" s="2">
        <f>MAX(MIN(Inputs!$B$2, F8057*Inputs!$B$16, (Inputs!$B$14-F8057)/Inputs!$B$15)*Inputs!$B$9, 0)</f>
        <v>0</v>
      </c>
      <c r="K8057" s="2">
        <f>MAX(E8057*Inputs!$B$5 - B8057 - Inputs!$B$8, 0) * H8057</f>
        <v>0</v>
      </c>
      <c r="L8057" s="2">
        <f>IF(B8057 &gt;= D8057*Inputs!$B$10, MAX(B8057 - E8057/Inputs!$B$5 - Inputs!$B$8, 0) * I8057, 0)</f>
        <v>0</v>
      </c>
      <c r="M8057" s="2">
        <f t="shared" si="1502"/>
        <v>0</v>
      </c>
      <c r="N8057" s="3" t="str">
        <f t="shared" si="1503"/>
        <v>Idle</v>
      </c>
      <c r="O8057" s="3" t="str">
        <f t="shared" si="1511"/>
        <v>Idle</v>
      </c>
      <c r="P8057" s="2">
        <f t="shared" si="1504"/>
        <v>0</v>
      </c>
      <c r="Q8057" s="2">
        <f t="shared" si="1505"/>
        <v>0</v>
      </c>
      <c r="R8057" s="2">
        <f t="shared" si="1506"/>
        <v>0</v>
      </c>
      <c r="S8057" s="2">
        <f t="shared" si="1507"/>
        <v>0</v>
      </c>
      <c r="T8057" s="2">
        <f t="shared" si="1508"/>
        <v>0</v>
      </c>
      <c r="U8057" s="2">
        <f>IF(O8057="Reg", R8057 * Inputs!$B$7, 0)</f>
        <v>0</v>
      </c>
      <c r="V8057" s="2">
        <f>MAX(F8057 + P8057*Inputs!$B$15 - (Q8057/Inputs!$B$16) - U8057, 0)</f>
        <v>340</v>
      </c>
    </row>
    <row r="8058" spans="1:22" x14ac:dyDescent="0.3">
      <c r="A8058" s="1">
        <v>46358.666666666657</v>
      </c>
      <c r="B8058" s="2">
        <v>68.175375219691659</v>
      </c>
      <c r="C8058" s="2">
        <v>27.867457882056961</v>
      </c>
      <c r="D8058" s="2">
        <f t="shared" si="1500"/>
        <v>32.821847241609063</v>
      </c>
      <c r="E8058" s="2">
        <f t="shared" si="1501"/>
        <v>66.478936139484532</v>
      </c>
      <c r="F8058" s="2">
        <f t="shared" si="1509"/>
        <v>340</v>
      </c>
      <c r="G8058" s="2">
        <f t="shared" si="1510"/>
        <v>0</v>
      </c>
      <c r="H8058" s="2">
        <f>MIN(Inputs!$B$2, (Inputs!$B$14 - F8058)/Inputs!$B$15)</f>
        <v>0</v>
      </c>
      <c r="I8058" s="2">
        <f>MAX(MIN(Inputs!$B$2, F8058*Inputs!$B$16, Inputs!$B$14*Inputs!$B$4 - G8058), 0)</f>
        <v>170</v>
      </c>
      <c r="J8058" s="2">
        <f>MAX(MIN(Inputs!$B$2, F8058*Inputs!$B$16, (Inputs!$B$14-F8058)/Inputs!$B$15)*Inputs!$B$9, 0)</f>
        <v>0</v>
      </c>
      <c r="K8058" s="2">
        <f>MAX(E8058*Inputs!$B$5 - B8058 - Inputs!$B$8, 0) * H8058</f>
        <v>0</v>
      </c>
      <c r="L8058" s="2">
        <f>IF(B8058 &gt;= D8058*Inputs!$B$10, MAX(B8058 - E8058/Inputs!$B$5 - Inputs!$B$8, 0) * I8058, 0)</f>
        <v>0</v>
      </c>
      <c r="M8058" s="2">
        <f t="shared" si="1502"/>
        <v>0</v>
      </c>
      <c r="N8058" s="3" t="str">
        <f t="shared" si="1503"/>
        <v>Idle</v>
      </c>
      <c r="O8058" s="3" t="str">
        <f t="shared" si="1511"/>
        <v>Idle</v>
      </c>
      <c r="P8058" s="2">
        <f t="shared" si="1504"/>
        <v>0</v>
      </c>
      <c r="Q8058" s="2">
        <f t="shared" si="1505"/>
        <v>0</v>
      </c>
      <c r="R8058" s="2">
        <f t="shared" si="1506"/>
        <v>0</v>
      </c>
      <c r="S8058" s="2">
        <f t="shared" si="1507"/>
        <v>0</v>
      </c>
      <c r="T8058" s="2">
        <f t="shared" si="1508"/>
        <v>0</v>
      </c>
      <c r="U8058" s="2">
        <f>IF(O8058="Reg", R8058 * Inputs!$B$7, 0)</f>
        <v>0</v>
      </c>
      <c r="V8058" s="2">
        <f>MAX(F8058 + P8058*Inputs!$B$15 - (Q8058/Inputs!$B$16) - U8058, 0)</f>
        <v>340</v>
      </c>
    </row>
    <row r="8059" spans="1:22" x14ac:dyDescent="0.3">
      <c r="A8059" s="1">
        <v>46358.708333333343</v>
      </c>
      <c r="B8059" s="2">
        <v>66.421401966051363</v>
      </c>
      <c r="C8059" s="2">
        <v>4.3913698970432131</v>
      </c>
      <c r="D8059" s="2">
        <f t="shared" si="1500"/>
        <v>32.821847241609063</v>
      </c>
      <c r="E8059" s="2">
        <f t="shared" si="1501"/>
        <v>62.903863122172709</v>
      </c>
      <c r="F8059" s="2">
        <f t="shared" si="1509"/>
        <v>340</v>
      </c>
      <c r="G8059" s="2">
        <f t="shared" si="1510"/>
        <v>0</v>
      </c>
      <c r="H8059" s="2">
        <f>MIN(Inputs!$B$2, (Inputs!$B$14 - F8059)/Inputs!$B$15)</f>
        <v>0</v>
      </c>
      <c r="I8059" s="2">
        <f>MAX(MIN(Inputs!$B$2, F8059*Inputs!$B$16, Inputs!$B$14*Inputs!$B$4 - G8059), 0)</f>
        <v>170</v>
      </c>
      <c r="J8059" s="2">
        <f>MAX(MIN(Inputs!$B$2, F8059*Inputs!$B$16, (Inputs!$B$14-F8059)/Inputs!$B$15)*Inputs!$B$9, 0)</f>
        <v>0</v>
      </c>
      <c r="K8059" s="2">
        <f>MAX(E8059*Inputs!$B$5 - B8059 - Inputs!$B$8, 0) * H8059</f>
        <v>0</v>
      </c>
      <c r="L8059" s="2">
        <f>IF(B8059 &gt;= D8059*Inputs!$B$10, MAX(B8059 - E8059/Inputs!$B$5 - Inputs!$B$8, 0) * I8059, 0)</f>
        <v>0</v>
      </c>
      <c r="M8059" s="2">
        <f t="shared" si="1502"/>
        <v>0</v>
      </c>
      <c r="N8059" s="3" t="str">
        <f t="shared" si="1503"/>
        <v>Idle</v>
      </c>
      <c r="O8059" s="3" t="str">
        <f t="shared" si="1511"/>
        <v>Idle</v>
      </c>
      <c r="P8059" s="2">
        <f t="shared" si="1504"/>
        <v>0</v>
      </c>
      <c r="Q8059" s="2">
        <f t="shared" si="1505"/>
        <v>0</v>
      </c>
      <c r="R8059" s="2">
        <f t="shared" si="1506"/>
        <v>0</v>
      </c>
      <c r="S8059" s="2">
        <f t="shared" si="1507"/>
        <v>0</v>
      </c>
      <c r="T8059" s="2">
        <f t="shared" si="1508"/>
        <v>0</v>
      </c>
      <c r="U8059" s="2">
        <f>IF(O8059="Reg", R8059 * Inputs!$B$7, 0)</f>
        <v>0</v>
      </c>
      <c r="V8059" s="2">
        <f>MAX(F8059 + P8059*Inputs!$B$15 - (Q8059/Inputs!$B$16) - U8059, 0)</f>
        <v>340</v>
      </c>
    </row>
    <row r="8060" spans="1:22" x14ac:dyDescent="0.3">
      <c r="A8060" s="1">
        <v>46358.75</v>
      </c>
      <c r="B8060" s="2">
        <v>74.408401276290562</v>
      </c>
      <c r="C8060" s="2">
        <v>9.7021268396731166</v>
      </c>
      <c r="D8060" s="2">
        <f t="shared" si="1500"/>
        <v>32.821847241609063</v>
      </c>
      <c r="E8060" s="2">
        <f t="shared" si="1501"/>
        <v>59.970405562149146</v>
      </c>
      <c r="F8060" s="2">
        <f t="shared" si="1509"/>
        <v>340</v>
      </c>
      <c r="G8060" s="2">
        <f t="shared" si="1510"/>
        <v>0</v>
      </c>
      <c r="H8060" s="2">
        <f>MIN(Inputs!$B$2, (Inputs!$B$14 - F8060)/Inputs!$B$15)</f>
        <v>0</v>
      </c>
      <c r="I8060" s="2">
        <f>MAX(MIN(Inputs!$B$2, F8060*Inputs!$B$16, Inputs!$B$14*Inputs!$B$4 - G8060), 0)</f>
        <v>170</v>
      </c>
      <c r="J8060" s="2">
        <f>MAX(MIN(Inputs!$B$2, F8060*Inputs!$B$16, (Inputs!$B$14-F8060)/Inputs!$B$15)*Inputs!$B$9, 0)</f>
        <v>0</v>
      </c>
      <c r="K8060" s="2">
        <f>MAX(E8060*Inputs!$B$5 - B8060 - Inputs!$B$8, 0) * H8060</f>
        <v>0</v>
      </c>
      <c r="L8060" s="2">
        <f>IF(B8060 &gt;= D8060*Inputs!$B$10, MAX(B8060 - E8060/Inputs!$B$5 - Inputs!$B$8, 0) * I8060, 0)</f>
        <v>0</v>
      </c>
      <c r="M8060" s="2">
        <f t="shared" si="1502"/>
        <v>0</v>
      </c>
      <c r="N8060" s="3" t="str">
        <f t="shared" si="1503"/>
        <v>Idle</v>
      </c>
      <c r="O8060" s="3" t="str">
        <f t="shared" si="1511"/>
        <v>Idle</v>
      </c>
      <c r="P8060" s="2">
        <f t="shared" si="1504"/>
        <v>0</v>
      </c>
      <c r="Q8060" s="2">
        <f t="shared" si="1505"/>
        <v>0</v>
      </c>
      <c r="R8060" s="2">
        <f t="shared" si="1506"/>
        <v>0</v>
      </c>
      <c r="S8060" s="2">
        <f t="shared" si="1507"/>
        <v>0</v>
      </c>
      <c r="T8060" s="2">
        <f t="shared" si="1508"/>
        <v>0</v>
      </c>
      <c r="U8060" s="2">
        <f>IF(O8060="Reg", R8060 * Inputs!$B$7, 0)</f>
        <v>0</v>
      </c>
      <c r="V8060" s="2">
        <f>MAX(F8060 + P8060*Inputs!$B$15 - (Q8060/Inputs!$B$16) - U8060, 0)</f>
        <v>340</v>
      </c>
    </row>
    <row r="8061" spans="1:22" x14ac:dyDescent="0.3">
      <c r="A8061" s="1">
        <v>46358.791666666657</v>
      </c>
      <c r="B8061" s="2">
        <v>72.09901808342947</v>
      </c>
      <c r="C8061" s="2">
        <v>5.1208348897113751</v>
      </c>
      <c r="D8061" s="2">
        <f t="shared" si="1500"/>
        <v>32.821847241609063</v>
      </c>
      <c r="E8061" s="2">
        <f t="shared" si="1501"/>
        <v>53.268903334794828</v>
      </c>
      <c r="F8061" s="2">
        <f t="shared" si="1509"/>
        <v>340</v>
      </c>
      <c r="G8061" s="2">
        <f t="shared" si="1510"/>
        <v>0</v>
      </c>
      <c r="H8061" s="2">
        <f>MIN(Inputs!$B$2, (Inputs!$B$14 - F8061)/Inputs!$B$15)</f>
        <v>0</v>
      </c>
      <c r="I8061" s="2">
        <f>MAX(MIN(Inputs!$B$2, F8061*Inputs!$B$16, Inputs!$B$14*Inputs!$B$4 - G8061), 0)</f>
        <v>170</v>
      </c>
      <c r="J8061" s="2">
        <f>MAX(MIN(Inputs!$B$2, F8061*Inputs!$B$16, (Inputs!$B$14-F8061)/Inputs!$B$15)*Inputs!$B$9, 0)</f>
        <v>0</v>
      </c>
      <c r="K8061" s="2">
        <f>MAX(E8061*Inputs!$B$5 - B8061 - Inputs!$B$8, 0) * H8061</f>
        <v>0</v>
      </c>
      <c r="L8061" s="2">
        <f>IF(B8061 &gt;= D8061*Inputs!$B$10, MAX(B8061 - E8061/Inputs!$B$5 - Inputs!$B$8, 0) * I8061, 0)</f>
        <v>0</v>
      </c>
      <c r="M8061" s="2">
        <f t="shared" si="1502"/>
        <v>0</v>
      </c>
      <c r="N8061" s="3" t="str">
        <f t="shared" si="1503"/>
        <v>Idle</v>
      </c>
      <c r="O8061" s="3" t="str">
        <f t="shared" si="1511"/>
        <v>Idle</v>
      </c>
      <c r="P8061" s="2">
        <f t="shared" si="1504"/>
        <v>0</v>
      </c>
      <c r="Q8061" s="2">
        <f t="shared" si="1505"/>
        <v>0</v>
      </c>
      <c r="R8061" s="2">
        <f t="shared" si="1506"/>
        <v>0</v>
      </c>
      <c r="S8061" s="2">
        <f t="shared" si="1507"/>
        <v>0</v>
      </c>
      <c r="T8061" s="2">
        <f t="shared" si="1508"/>
        <v>0</v>
      </c>
      <c r="U8061" s="2">
        <f>IF(O8061="Reg", R8061 * Inputs!$B$7, 0)</f>
        <v>0</v>
      </c>
      <c r="V8061" s="2">
        <f>MAX(F8061 + P8061*Inputs!$B$15 - (Q8061/Inputs!$B$16) - U8061, 0)</f>
        <v>340</v>
      </c>
    </row>
    <row r="8062" spans="1:22" x14ac:dyDescent="0.3">
      <c r="A8062" s="1">
        <v>46358.833333333343</v>
      </c>
      <c r="B8062" s="2">
        <v>70.457253069211021</v>
      </c>
      <c r="C8062" s="2">
        <v>5.2356270254757664</v>
      </c>
      <c r="D8062" s="2">
        <f t="shared" si="1500"/>
        <v>32.821847241609063</v>
      </c>
      <c r="E8062" s="2">
        <f t="shared" si="1501"/>
        <v>44.200017644031895</v>
      </c>
      <c r="F8062" s="2">
        <f t="shared" si="1509"/>
        <v>340</v>
      </c>
      <c r="G8062" s="2">
        <f t="shared" si="1510"/>
        <v>0</v>
      </c>
      <c r="H8062" s="2">
        <f>MIN(Inputs!$B$2, (Inputs!$B$14 - F8062)/Inputs!$B$15)</f>
        <v>0</v>
      </c>
      <c r="I8062" s="2">
        <f>MAX(MIN(Inputs!$B$2, F8062*Inputs!$B$16, Inputs!$B$14*Inputs!$B$4 - G8062), 0)</f>
        <v>170</v>
      </c>
      <c r="J8062" s="2">
        <f>MAX(MIN(Inputs!$B$2, F8062*Inputs!$B$16, (Inputs!$B$14-F8062)/Inputs!$B$15)*Inputs!$B$9, 0)</f>
        <v>0</v>
      </c>
      <c r="K8062" s="2">
        <f>MAX(E8062*Inputs!$B$5 - B8062 - Inputs!$B$8, 0) * H8062</f>
        <v>0</v>
      </c>
      <c r="L8062" s="2">
        <f>IF(B8062 &gt;= D8062*Inputs!$B$10, MAX(B8062 - E8062/Inputs!$B$5 - Inputs!$B$8, 0) * I8062, 0)</f>
        <v>39.093249623347788</v>
      </c>
      <c r="M8062" s="2">
        <f t="shared" si="1502"/>
        <v>0</v>
      </c>
      <c r="N8062" s="3" t="str">
        <f t="shared" si="1503"/>
        <v>Discharge</v>
      </c>
      <c r="O8062" s="3" t="str">
        <f t="shared" si="1511"/>
        <v>Discharge</v>
      </c>
      <c r="P8062" s="2">
        <f t="shared" si="1504"/>
        <v>0</v>
      </c>
      <c r="Q8062" s="2">
        <f t="shared" si="1505"/>
        <v>170</v>
      </c>
      <c r="R8062" s="2">
        <f t="shared" si="1506"/>
        <v>0</v>
      </c>
      <c r="S8062" s="2">
        <f t="shared" si="1507"/>
        <v>11977.733021765873</v>
      </c>
      <c r="T8062" s="2">
        <f t="shared" si="1508"/>
        <v>0</v>
      </c>
      <c r="U8062" s="2">
        <f>IF(O8062="Reg", R8062 * Inputs!$B$7, 0)</f>
        <v>0</v>
      </c>
      <c r="V8062" s="2">
        <f>MAX(F8062 + P8062*Inputs!$B$15 - (Q8062/Inputs!$B$16) - U8062, 0)</f>
        <v>170</v>
      </c>
    </row>
    <row r="8063" spans="1:22" x14ac:dyDescent="0.3">
      <c r="A8063" s="1">
        <v>46358.875</v>
      </c>
      <c r="B8063" s="2">
        <v>47.312167222233107</v>
      </c>
      <c r="C8063" s="2">
        <v>7.9195048344591088</v>
      </c>
      <c r="D8063" s="2">
        <f t="shared" si="1500"/>
        <v>32.821847241609063</v>
      </c>
      <c r="E8063" s="2">
        <f t="shared" si="1501"/>
        <v>34.267584665604346</v>
      </c>
      <c r="F8063" s="2">
        <f t="shared" si="1509"/>
        <v>170</v>
      </c>
      <c r="G8063" s="2">
        <f t="shared" si="1510"/>
        <v>170</v>
      </c>
      <c r="H8063" s="2">
        <f>MIN(Inputs!$B$2, (Inputs!$B$14 - F8063)/Inputs!$B$15)</f>
        <v>170</v>
      </c>
      <c r="I8063" s="2">
        <f>MAX(MIN(Inputs!$B$2, F8063*Inputs!$B$16, Inputs!$B$14*Inputs!$B$4 - G8063), 0)</f>
        <v>170</v>
      </c>
      <c r="J8063" s="2">
        <f>MAX(MIN(Inputs!$B$2, F8063*Inputs!$B$16, (Inputs!$B$14-F8063)/Inputs!$B$15)*Inputs!$B$9, 0)</f>
        <v>136</v>
      </c>
      <c r="K8063" s="2">
        <f>MAX(E8063*Inputs!$B$5 - B8063 - Inputs!$B$8, 0) * H8063</f>
        <v>0</v>
      </c>
      <c r="L8063" s="2">
        <f>IF(B8063 &gt;= D8063*Inputs!$B$10, MAX(B8063 - E8063/Inputs!$B$5 - Inputs!$B$8, 0) * I8063, 0)</f>
        <v>0</v>
      </c>
      <c r="M8063" s="2">
        <f t="shared" si="1502"/>
        <v>1077.0526574864389</v>
      </c>
      <c r="N8063" s="3" t="str">
        <f t="shared" si="1503"/>
        <v>Reg</v>
      </c>
      <c r="O8063" s="3" t="str">
        <f t="shared" si="1511"/>
        <v>Discharge</v>
      </c>
      <c r="P8063" s="2">
        <f t="shared" si="1504"/>
        <v>0</v>
      </c>
      <c r="Q8063" s="2">
        <f t="shared" si="1505"/>
        <v>170</v>
      </c>
      <c r="R8063" s="2">
        <f t="shared" si="1506"/>
        <v>0</v>
      </c>
      <c r="S8063" s="2">
        <f t="shared" si="1507"/>
        <v>8043.0684277796281</v>
      </c>
      <c r="T8063" s="2">
        <f t="shared" si="1508"/>
        <v>0</v>
      </c>
      <c r="U8063" s="2">
        <f>IF(O8063="Reg", R8063 * Inputs!$B$7, 0)</f>
        <v>0</v>
      </c>
      <c r="V8063" s="2">
        <f>MAX(F8063 + P8063*Inputs!$B$15 - (Q8063/Inputs!$B$16) - U8063, 0)</f>
        <v>0</v>
      </c>
    </row>
    <row r="8064" spans="1:22" x14ac:dyDescent="0.3">
      <c r="A8064" s="1">
        <v>46358.916666666657</v>
      </c>
      <c r="B8064" s="2">
        <v>46.724937115820779</v>
      </c>
      <c r="C8064" s="2">
        <v>18.040524192531521</v>
      </c>
      <c r="D8064" s="2">
        <f t="shared" si="1500"/>
        <v>32.821847241609063</v>
      </c>
      <c r="E8064" s="2">
        <f t="shared" si="1501"/>
        <v>26.382223461898832</v>
      </c>
      <c r="F8064" s="2">
        <f t="shared" si="1509"/>
        <v>0</v>
      </c>
      <c r="G8064" s="2">
        <f t="shared" si="1510"/>
        <v>340</v>
      </c>
      <c r="H8064" s="2">
        <f>MIN(Inputs!$B$2, (Inputs!$B$14 - F8064)/Inputs!$B$15)</f>
        <v>170</v>
      </c>
      <c r="I8064" s="2">
        <f>MAX(MIN(Inputs!$B$2, F8064*Inputs!$B$16, Inputs!$B$14*Inputs!$B$4 - G8064), 0)</f>
        <v>0</v>
      </c>
      <c r="J8064" s="2">
        <f>MAX(MIN(Inputs!$B$2, F8064*Inputs!$B$16, (Inputs!$B$14-F8064)/Inputs!$B$15)*Inputs!$B$9, 0)</f>
        <v>0</v>
      </c>
      <c r="K8064" s="2">
        <f>MAX(E8064*Inputs!$B$5 - B8064 - Inputs!$B$8, 0) * H8064</f>
        <v>0</v>
      </c>
      <c r="L8064" s="2">
        <f>IF(B8064 &gt;= D8064*Inputs!$B$10, MAX(B8064 - E8064/Inputs!$B$5 - Inputs!$B$8, 0) * I8064, 0)</f>
        <v>0</v>
      </c>
      <c r="M8064" s="2">
        <f t="shared" si="1502"/>
        <v>0</v>
      </c>
      <c r="N8064" s="3" t="str">
        <f t="shared" si="1503"/>
        <v>Idle</v>
      </c>
      <c r="O8064" s="3" t="str">
        <f t="shared" si="1511"/>
        <v>Idle</v>
      </c>
      <c r="P8064" s="2">
        <f t="shared" si="1504"/>
        <v>0</v>
      </c>
      <c r="Q8064" s="2">
        <f t="shared" si="1505"/>
        <v>0</v>
      </c>
      <c r="R8064" s="2">
        <f t="shared" si="1506"/>
        <v>0</v>
      </c>
      <c r="S8064" s="2">
        <f t="shared" si="1507"/>
        <v>0</v>
      </c>
      <c r="T8064" s="2">
        <f t="shared" si="1508"/>
        <v>0</v>
      </c>
      <c r="U8064" s="2">
        <f>IF(O8064="Reg", R8064 * Inputs!$B$7, 0)</f>
        <v>0</v>
      </c>
      <c r="V8064" s="2">
        <f>MAX(F8064 + P8064*Inputs!$B$15 - (Q8064/Inputs!$B$16) - U8064, 0)</f>
        <v>0</v>
      </c>
    </row>
    <row r="8065" spans="1:22" x14ac:dyDescent="0.3">
      <c r="A8065" s="1">
        <v>46358.958333333343</v>
      </c>
      <c r="B8065" s="2">
        <v>48.820656605909967</v>
      </c>
      <c r="C8065" s="2">
        <v>4.0652178873639473</v>
      </c>
      <c r="D8065" s="2">
        <f t="shared" si="1500"/>
        <v>32.821847241609063</v>
      </c>
      <c r="E8065" s="2">
        <f t="shared" si="1501"/>
        <v>18.594733942595369</v>
      </c>
      <c r="F8065" s="2">
        <f t="shared" si="1509"/>
        <v>0</v>
      </c>
      <c r="G8065" s="2">
        <f t="shared" si="1510"/>
        <v>340</v>
      </c>
      <c r="H8065" s="2">
        <f>MIN(Inputs!$B$2, (Inputs!$B$14 - F8065)/Inputs!$B$15)</f>
        <v>170</v>
      </c>
      <c r="I8065" s="2">
        <f>MAX(MIN(Inputs!$B$2, F8065*Inputs!$B$16, Inputs!$B$14*Inputs!$B$4 - G8065), 0)</f>
        <v>0</v>
      </c>
      <c r="J8065" s="2">
        <f>MAX(MIN(Inputs!$B$2, F8065*Inputs!$B$16, (Inputs!$B$14-F8065)/Inputs!$B$15)*Inputs!$B$9, 0)</f>
        <v>0</v>
      </c>
      <c r="K8065" s="2">
        <f>MAX(E8065*Inputs!$B$5 - B8065 - Inputs!$B$8, 0) * H8065</f>
        <v>0</v>
      </c>
      <c r="L8065" s="2">
        <f>IF(B8065 &gt;= D8065*Inputs!$B$10, MAX(B8065 - E8065/Inputs!$B$5 - Inputs!$B$8, 0) * I8065, 0)</f>
        <v>0</v>
      </c>
      <c r="M8065" s="2">
        <f t="shared" si="1502"/>
        <v>0</v>
      </c>
      <c r="N8065" s="3" t="str">
        <f t="shared" si="1503"/>
        <v>Idle</v>
      </c>
      <c r="O8065" s="3" t="str">
        <f t="shared" si="1511"/>
        <v>Idle</v>
      </c>
      <c r="P8065" s="2">
        <f t="shared" si="1504"/>
        <v>0</v>
      </c>
      <c r="Q8065" s="2">
        <f t="shared" si="1505"/>
        <v>0</v>
      </c>
      <c r="R8065" s="2">
        <f t="shared" si="1506"/>
        <v>0</v>
      </c>
      <c r="S8065" s="2">
        <f t="shared" si="1507"/>
        <v>0</v>
      </c>
      <c r="T8065" s="2">
        <f t="shared" si="1508"/>
        <v>0</v>
      </c>
      <c r="U8065" s="2">
        <f>IF(O8065="Reg", R8065 * Inputs!$B$7, 0)</f>
        <v>0</v>
      </c>
      <c r="V8065" s="2">
        <f>MAX(F8065 + P8065*Inputs!$B$15 - (Q8065/Inputs!$B$16) - U8065, 0)</f>
        <v>0</v>
      </c>
    </row>
    <row r="8066" spans="1:22" x14ac:dyDescent="0.3">
      <c r="A8066" s="1">
        <v>46359</v>
      </c>
      <c r="B8066" s="2">
        <v>34.199387912164653</v>
      </c>
      <c r="C8066" s="2">
        <v>19.843679655168479</v>
      </c>
      <c r="D8066" s="2">
        <f t="shared" ref="D8066:D8129" si="1512">AVERAGEIFS(B:B, A:A, "&gt;="&amp;INT(A8066), A:A, "&lt;"&amp;INT(A8066)+1)</f>
        <v>32.422307288535187</v>
      </c>
      <c r="E8066" s="2">
        <f t="shared" ref="E8066:E8129" si="1513">AVERAGE(B8066:B8071)</f>
        <v>10.457957841610373</v>
      </c>
      <c r="F8066" s="2">
        <f t="shared" si="1509"/>
        <v>0</v>
      </c>
      <c r="G8066" s="2">
        <f t="shared" si="1510"/>
        <v>0</v>
      </c>
      <c r="H8066" s="2">
        <f>MIN(Inputs!$B$2, (Inputs!$B$14 - F8066)/Inputs!$B$15)</f>
        <v>170</v>
      </c>
      <c r="I8066" s="2">
        <f>MAX(MIN(Inputs!$B$2, F8066*Inputs!$B$16, Inputs!$B$14*Inputs!$B$4 - G8066), 0)</f>
        <v>0</v>
      </c>
      <c r="J8066" s="2">
        <f>MAX(MIN(Inputs!$B$2, F8066*Inputs!$B$16, (Inputs!$B$14-F8066)/Inputs!$B$15)*Inputs!$B$9, 0)</f>
        <v>0</v>
      </c>
      <c r="K8066" s="2">
        <f>MAX(E8066*Inputs!$B$5 - B8066 - Inputs!$B$8, 0) * H8066</f>
        <v>0</v>
      </c>
      <c r="L8066" s="2">
        <f>IF(B8066 &gt;= D8066*Inputs!$B$10, MAX(B8066 - E8066/Inputs!$B$5 - Inputs!$B$8, 0) * I8066, 0)</f>
        <v>0</v>
      </c>
      <c r="M8066" s="2">
        <f t="shared" ref="M8066:M8129" si="1514">C8066 * J8066</f>
        <v>0</v>
      </c>
      <c r="N8066" s="3" t="str">
        <f t="shared" ref="N8066:N8129" si="1515">IF(MAX(K8066, L8066, M8066)&lt;=0, "Idle", IF(AND(M8066&gt;=K8066, M8066&gt;=L8066), "Reg", IF(L8066&gt;=K8066, "Discharge", "Charge")))</f>
        <v>Idle</v>
      </c>
      <c r="O8066" s="3" t="str">
        <f t="shared" si="1511"/>
        <v>Idle</v>
      </c>
      <c r="P8066" s="2">
        <f t="shared" ref="P8066:P8129" si="1516">IF(O8066="Charge", H8066, 0)</f>
        <v>0</v>
      </c>
      <c r="Q8066" s="2">
        <f t="shared" ref="Q8066:Q8129" si="1517">IF(O8066="Discharge", I8066, 0)</f>
        <v>0</v>
      </c>
      <c r="R8066" s="2">
        <f t="shared" ref="R8066:R8129" si="1518">IF(O8066="Reg", J8066, 0)</f>
        <v>0</v>
      </c>
      <c r="S8066" s="2">
        <f t="shared" ref="S8066:S8129" si="1519">(Q8066 - P8066) * B8066</f>
        <v>0</v>
      </c>
      <c r="T8066" s="2">
        <f t="shared" ref="T8066:T8129" si="1520">R8066 * C8066</f>
        <v>0</v>
      </c>
      <c r="U8066" s="2">
        <f>IF(O8066="Reg", R8066 * Inputs!$B$7, 0)</f>
        <v>0</v>
      </c>
      <c r="V8066" s="2">
        <f>MAX(F8066 + P8066*Inputs!$B$15 - (Q8066/Inputs!$B$16) - U8066, 0)</f>
        <v>0</v>
      </c>
    </row>
    <row r="8067" spans="1:22" x14ac:dyDescent="0.3">
      <c r="A8067" s="1">
        <v>46359.041666666657</v>
      </c>
      <c r="B8067" s="2">
        <v>17.685703938851791</v>
      </c>
      <c r="C8067" s="2">
        <v>5.9422782832109267</v>
      </c>
      <c r="D8067" s="2">
        <f t="shared" si="1512"/>
        <v>32.422307288535187</v>
      </c>
      <c r="E8067" s="2">
        <f t="shared" si="1513"/>
        <v>4.7580598562495986</v>
      </c>
      <c r="F8067" s="2">
        <f t="shared" ref="F8067:F8130" si="1521">V8066</f>
        <v>0</v>
      </c>
      <c r="G8067" s="2">
        <f t="shared" ref="G8067:G8130" si="1522">IF(INT(A8067)=INT(A8066), G8066 + Q8066, 0)</f>
        <v>0</v>
      </c>
      <c r="H8067" s="2">
        <f>MIN(Inputs!$B$2, (Inputs!$B$14 - F8067)/Inputs!$B$15)</f>
        <v>170</v>
      </c>
      <c r="I8067" s="2">
        <f>MAX(MIN(Inputs!$B$2, F8067*Inputs!$B$16, Inputs!$B$14*Inputs!$B$4 - G8067), 0)</f>
        <v>0</v>
      </c>
      <c r="J8067" s="2">
        <f>MAX(MIN(Inputs!$B$2, F8067*Inputs!$B$16, (Inputs!$B$14-F8067)/Inputs!$B$15)*Inputs!$B$9, 0)</f>
        <v>0</v>
      </c>
      <c r="K8067" s="2">
        <f>MAX(E8067*Inputs!$B$5 - B8067 - Inputs!$B$8, 0) * H8067</f>
        <v>0</v>
      </c>
      <c r="L8067" s="2">
        <f>IF(B8067 &gt;= D8067*Inputs!$B$10, MAX(B8067 - E8067/Inputs!$B$5 - Inputs!$B$8, 0) * I8067, 0)</f>
        <v>0</v>
      </c>
      <c r="M8067" s="2">
        <f t="shared" si="1514"/>
        <v>0</v>
      </c>
      <c r="N8067" s="3" t="str">
        <f t="shared" si="1515"/>
        <v>Idle</v>
      </c>
      <c r="O8067" s="3" t="str">
        <f t="shared" si="1511"/>
        <v>Idle</v>
      </c>
      <c r="P8067" s="2">
        <f t="shared" si="1516"/>
        <v>0</v>
      </c>
      <c r="Q8067" s="2">
        <f t="shared" si="1517"/>
        <v>0</v>
      </c>
      <c r="R8067" s="2">
        <f t="shared" si="1518"/>
        <v>0</v>
      </c>
      <c r="S8067" s="2">
        <f t="shared" si="1519"/>
        <v>0</v>
      </c>
      <c r="T8067" s="2">
        <f t="shared" si="1520"/>
        <v>0</v>
      </c>
      <c r="U8067" s="2">
        <f>IF(O8067="Reg", R8067 * Inputs!$B$7, 0)</f>
        <v>0</v>
      </c>
      <c r="V8067" s="2">
        <f>MAX(F8067 + P8067*Inputs!$B$15 - (Q8067/Inputs!$B$16) - U8067, 0)</f>
        <v>0</v>
      </c>
    </row>
    <row r="8068" spans="1:22" x14ac:dyDescent="0.3">
      <c r="A8068" s="1">
        <v>46359.083333333343</v>
      </c>
      <c r="B8068" s="2">
        <v>10.8626551986458</v>
      </c>
      <c r="C8068" s="2">
        <v>8.4706636498397678</v>
      </c>
      <c r="D8068" s="2">
        <f t="shared" si="1512"/>
        <v>32.422307288535187</v>
      </c>
      <c r="E8068" s="2">
        <f t="shared" si="1513"/>
        <v>1.8104425331076335</v>
      </c>
      <c r="F8068" s="2">
        <f t="shared" si="1521"/>
        <v>0</v>
      </c>
      <c r="G8068" s="2">
        <f t="shared" si="1522"/>
        <v>0</v>
      </c>
      <c r="H8068" s="2">
        <f>MIN(Inputs!$B$2, (Inputs!$B$14 - F8068)/Inputs!$B$15)</f>
        <v>170</v>
      </c>
      <c r="I8068" s="2">
        <f>MAX(MIN(Inputs!$B$2, F8068*Inputs!$B$16, Inputs!$B$14*Inputs!$B$4 - G8068), 0)</f>
        <v>0</v>
      </c>
      <c r="J8068" s="2">
        <f>MAX(MIN(Inputs!$B$2, F8068*Inputs!$B$16, (Inputs!$B$14-F8068)/Inputs!$B$15)*Inputs!$B$9, 0)</f>
        <v>0</v>
      </c>
      <c r="K8068" s="2">
        <f>MAX(E8068*Inputs!$B$5 - B8068 - Inputs!$B$8, 0) * H8068</f>
        <v>0</v>
      </c>
      <c r="L8068" s="2">
        <f>IF(B8068 &gt;= D8068*Inputs!$B$10, MAX(B8068 - E8068/Inputs!$B$5 - Inputs!$B$8, 0) * I8068, 0)</f>
        <v>0</v>
      </c>
      <c r="M8068" s="2">
        <f t="shared" si="1514"/>
        <v>0</v>
      </c>
      <c r="N8068" s="3" t="str">
        <f t="shared" si="1515"/>
        <v>Idle</v>
      </c>
      <c r="O8068" s="3" t="str">
        <f t="shared" ref="O8068:O8131" si="1523">IF(O8067&lt;&gt;O8066, O8067, N8068)</f>
        <v>Idle</v>
      </c>
      <c r="P8068" s="2">
        <f t="shared" si="1516"/>
        <v>0</v>
      </c>
      <c r="Q8068" s="2">
        <f t="shared" si="1517"/>
        <v>0</v>
      </c>
      <c r="R8068" s="2">
        <f t="shared" si="1518"/>
        <v>0</v>
      </c>
      <c r="S8068" s="2">
        <f t="shared" si="1519"/>
        <v>0</v>
      </c>
      <c r="T8068" s="2">
        <f t="shared" si="1520"/>
        <v>0</v>
      </c>
      <c r="U8068" s="2">
        <f>IF(O8068="Reg", R8068 * Inputs!$B$7, 0)</f>
        <v>0</v>
      </c>
      <c r="V8068" s="2">
        <f>MAX(F8068 + P8068*Inputs!$B$15 - (Q8068/Inputs!$B$16) - U8068, 0)</f>
        <v>0</v>
      </c>
    </row>
    <row r="8069" spans="1:22" x14ac:dyDescent="0.3">
      <c r="A8069" s="1">
        <v>46359.125</v>
      </c>
      <c r="B8069" s="2">
        <v>0</v>
      </c>
      <c r="C8069" s="2">
        <v>6.0736820796939286</v>
      </c>
      <c r="D8069" s="2">
        <f t="shared" si="1512"/>
        <v>32.422307288535187</v>
      </c>
      <c r="E8069" s="2">
        <f t="shared" si="1513"/>
        <v>0</v>
      </c>
      <c r="F8069" s="2">
        <f t="shared" si="1521"/>
        <v>0</v>
      </c>
      <c r="G8069" s="2">
        <f t="shared" si="1522"/>
        <v>0</v>
      </c>
      <c r="H8069" s="2">
        <f>MIN(Inputs!$B$2, (Inputs!$B$14 - F8069)/Inputs!$B$15)</f>
        <v>170</v>
      </c>
      <c r="I8069" s="2">
        <f>MAX(MIN(Inputs!$B$2, F8069*Inputs!$B$16, Inputs!$B$14*Inputs!$B$4 - G8069), 0)</f>
        <v>0</v>
      </c>
      <c r="J8069" s="2">
        <f>MAX(MIN(Inputs!$B$2, F8069*Inputs!$B$16, (Inputs!$B$14-F8069)/Inputs!$B$15)*Inputs!$B$9, 0)</f>
        <v>0</v>
      </c>
      <c r="K8069" s="2">
        <f>MAX(E8069*Inputs!$B$5 - B8069 - Inputs!$B$8, 0) * H8069</f>
        <v>0</v>
      </c>
      <c r="L8069" s="2">
        <f>IF(B8069 &gt;= D8069*Inputs!$B$10, MAX(B8069 - E8069/Inputs!$B$5 - Inputs!$B$8, 0) * I8069, 0)</f>
        <v>0</v>
      </c>
      <c r="M8069" s="2">
        <f t="shared" si="1514"/>
        <v>0</v>
      </c>
      <c r="N8069" s="3" t="str">
        <f t="shared" si="1515"/>
        <v>Idle</v>
      </c>
      <c r="O8069" s="3" t="str">
        <f t="shared" si="1523"/>
        <v>Idle</v>
      </c>
      <c r="P8069" s="2">
        <f t="shared" si="1516"/>
        <v>0</v>
      </c>
      <c r="Q8069" s="2">
        <f t="shared" si="1517"/>
        <v>0</v>
      </c>
      <c r="R8069" s="2">
        <f t="shared" si="1518"/>
        <v>0</v>
      </c>
      <c r="S8069" s="2">
        <f t="shared" si="1519"/>
        <v>0</v>
      </c>
      <c r="T8069" s="2">
        <f t="shared" si="1520"/>
        <v>0</v>
      </c>
      <c r="U8069" s="2">
        <f>IF(O8069="Reg", R8069 * Inputs!$B$7, 0)</f>
        <v>0</v>
      </c>
      <c r="V8069" s="2">
        <f>MAX(F8069 + P8069*Inputs!$B$15 - (Q8069/Inputs!$B$16) - U8069, 0)</f>
        <v>0</v>
      </c>
    </row>
    <row r="8070" spans="1:22" x14ac:dyDescent="0.3">
      <c r="A8070" s="1">
        <v>46359.166666666657</v>
      </c>
      <c r="B8070" s="2">
        <v>0</v>
      </c>
      <c r="C8070" s="2">
        <v>15.1089041005947</v>
      </c>
      <c r="D8070" s="2">
        <f t="shared" si="1512"/>
        <v>32.422307288535187</v>
      </c>
      <c r="E8070" s="2">
        <f t="shared" si="1513"/>
        <v>1.6894820108283317</v>
      </c>
      <c r="F8070" s="2">
        <f t="shared" si="1521"/>
        <v>0</v>
      </c>
      <c r="G8070" s="2">
        <f t="shared" si="1522"/>
        <v>0</v>
      </c>
      <c r="H8070" s="2">
        <f>MIN(Inputs!$B$2, (Inputs!$B$14 - F8070)/Inputs!$B$15)</f>
        <v>170</v>
      </c>
      <c r="I8070" s="2">
        <f>MAX(MIN(Inputs!$B$2, F8070*Inputs!$B$16, Inputs!$B$14*Inputs!$B$4 - G8070), 0)</f>
        <v>0</v>
      </c>
      <c r="J8070" s="2">
        <f>MAX(MIN(Inputs!$B$2, F8070*Inputs!$B$16, (Inputs!$B$14-F8070)/Inputs!$B$15)*Inputs!$B$9, 0)</f>
        <v>0</v>
      </c>
      <c r="K8070" s="2">
        <f>MAX(E8070*Inputs!$B$5 - B8070 - Inputs!$B$8, 0) * H8070</f>
        <v>0</v>
      </c>
      <c r="L8070" s="2">
        <f>IF(B8070 &gt;= D8070*Inputs!$B$10, MAX(B8070 - E8070/Inputs!$B$5 - Inputs!$B$8, 0) * I8070, 0)</f>
        <v>0</v>
      </c>
      <c r="M8070" s="2">
        <f t="shared" si="1514"/>
        <v>0</v>
      </c>
      <c r="N8070" s="3" t="str">
        <f t="shared" si="1515"/>
        <v>Idle</v>
      </c>
      <c r="O8070" s="3" t="str">
        <f t="shared" si="1523"/>
        <v>Idle</v>
      </c>
      <c r="P8070" s="2">
        <f t="shared" si="1516"/>
        <v>0</v>
      </c>
      <c r="Q8070" s="2">
        <f t="shared" si="1517"/>
        <v>0</v>
      </c>
      <c r="R8070" s="2">
        <f t="shared" si="1518"/>
        <v>0</v>
      </c>
      <c r="S8070" s="2">
        <f t="shared" si="1519"/>
        <v>0</v>
      </c>
      <c r="T8070" s="2">
        <f t="shared" si="1520"/>
        <v>0</v>
      </c>
      <c r="U8070" s="2">
        <f>IF(O8070="Reg", R8070 * Inputs!$B$7, 0)</f>
        <v>0</v>
      </c>
      <c r="V8070" s="2">
        <f>MAX(F8070 + P8070*Inputs!$B$15 - (Q8070/Inputs!$B$16) - U8070, 0)</f>
        <v>0</v>
      </c>
    </row>
    <row r="8071" spans="1:22" x14ac:dyDescent="0.3">
      <c r="A8071" s="1">
        <v>46359.208333333343</v>
      </c>
      <c r="B8071" s="2">
        <v>0</v>
      </c>
      <c r="C8071" s="2">
        <v>4.1306900439858891</v>
      </c>
      <c r="D8071" s="2">
        <f t="shared" si="1512"/>
        <v>32.422307288535187</v>
      </c>
      <c r="E8071" s="2">
        <f t="shared" si="1513"/>
        <v>4.5878415324333721</v>
      </c>
      <c r="F8071" s="2">
        <f t="shared" si="1521"/>
        <v>0</v>
      </c>
      <c r="G8071" s="2">
        <f t="shared" si="1522"/>
        <v>0</v>
      </c>
      <c r="H8071" s="2">
        <f>MIN(Inputs!$B$2, (Inputs!$B$14 - F8071)/Inputs!$B$15)</f>
        <v>170</v>
      </c>
      <c r="I8071" s="2">
        <f>MAX(MIN(Inputs!$B$2, F8071*Inputs!$B$16, Inputs!$B$14*Inputs!$B$4 - G8071), 0)</f>
        <v>0</v>
      </c>
      <c r="J8071" s="2">
        <f>MAX(MIN(Inputs!$B$2, F8071*Inputs!$B$16, (Inputs!$B$14-F8071)/Inputs!$B$15)*Inputs!$B$9, 0)</f>
        <v>0</v>
      </c>
      <c r="K8071" s="2">
        <f>MAX(E8071*Inputs!$B$5 - B8071 - Inputs!$B$8, 0) * H8071</f>
        <v>0</v>
      </c>
      <c r="L8071" s="2">
        <f>IF(B8071 &gt;= D8071*Inputs!$B$10, MAX(B8071 - E8071/Inputs!$B$5 - Inputs!$B$8, 0) * I8071, 0)</f>
        <v>0</v>
      </c>
      <c r="M8071" s="2">
        <f t="shared" si="1514"/>
        <v>0</v>
      </c>
      <c r="N8071" s="3" t="str">
        <f t="shared" si="1515"/>
        <v>Idle</v>
      </c>
      <c r="O8071" s="3" t="str">
        <f t="shared" si="1523"/>
        <v>Idle</v>
      </c>
      <c r="P8071" s="2">
        <f t="shared" si="1516"/>
        <v>0</v>
      </c>
      <c r="Q8071" s="2">
        <f t="shared" si="1517"/>
        <v>0</v>
      </c>
      <c r="R8071" s="2">
        <f t="shared" si="1518"/>
        <v>0</v>
      </c>
      <c r="S8071" s="2">
        <f t="shared" si="1519"/>
        <v>0</v>
      </c>
      <c r="T8071" s="2">
        <f t="shared" si="1520"/>
        <v>0</v>
      </c>
      <c r="U8071" s="2">
        <f>IF(O8071="Reg", R8071 * Inputs!$B$7, 0)</f>
        <v>0</v>
      </c>
      <c r="V8071" s="2">
        <f>MAX(F8071 + P8071*Inputs!$B$15 - (Q8071/Inputs!$B$16) - U8071, 0)</f>
        <v>0</v>
      </c>
    </row>
    <row r="8072" spans="1:22" x14ac:dyDescent="0.3">
      <c r="A8072" s="1">
        <v>46359.25</v>
      </c>
      <c r="B8072" s="2">
        <v>0</v>
      </c>
      <c r="C8072" s="2">
        <v>2.5858639247791859</v>
      </c>
      <c r="D8072" s="2">
        <f t="shared" si="1512"/>
        <v>32.422307288535187</v>
      </c>
      <c r="E8072" s="2">
        <f t="shared" si="1513"/>
        <v>9.3385734110768297</v>
      </c>
      <c r="F8072" s="2">
        <f t="shared" si="1521"/>
        <v>0</v>
      </c>
      <c r="G8072" s="2">
        <f t="shared" si="1522"/>
        <v>0</v>
      </c>
      <c r="H8072" s="2">
        <f>MIN(Inputs!$B$2, (Inputs!$B$14 - F8072)/Inputs!$B$15)</f>
        <v>170</v>
      </c>
      <c r="I8072" s="2">
        <f>MAX(MIN(Inputs!$B$2, F8072*Inputs!$B$16, Inputs!$B$14*Inputs!$B$4 - G8072), 0)</f>
        <v>0</v>
      </c>
      <c r="J8072" s="2">
        <f>MAX(MIN(Inputs!$B$2, F8072*Inputs!$B$16, (Inputs!$B$14-F8072)/Inputs!$B$15)*Inputs!$B$9, 0)</f>
        <v>0</v>
      </c>
      <c r="K8072" s="2">
        <f>MAX(E8072*Inputs!$B$5 - B8072 - Inputs!$B$8, 0) * H8072</f>
        <v>0</v>
      </c>
      <c r="L8072" s="2">
        <f>IF(B8072 &gt;= D8072*Inputs!$B$10, MAX(B8072 - E8072/Inputs!$B$5 - Inputs!$B$8, 0) * I8072, 0)</f>
        <v>0</v>
      </c>
      <c r="M8072" s="2">
        <f t="shared" si="1514"/>
        <v>0</v>
      </c>
      <c r="N8072" s="3" t="str">
        <f t="shared" si="1515"/>
        <v>Idle</v>
      </c>
      <c r="O8072" s="3" t="str">
        <f t="shared" si="1523"/>
        <v>Idle</v>
      </c>
      <c r="P8072" s="2">
        <f t="shared" si="1516"/>
        <v>0</v>
      </c>
      <c r="Q8072" s="2">
        <f t="shared" si="1517"/>
        <v>0</v>
      </c>
      <c r="R8072" s="2">
        <f t="shared" si="1518"/>
        <v>0</v>
      </c>
      <c r="S8072" s="2">
        <f t="shared" si="1519"/>
        <v>0</v>
      </c>
      <c r="T8072" s="2">
        <f t="shared" si="1520"/>
        <v>0</v>
      </c>
      <c r="U8072" s="2">
        <f>IF(O8072="Reg", R8072 * Inputs!$B$7, 0)</f>
        <v>0</v>
      </c>
      <c r="V8072" s="2">
        <f>MAX(F8072 + P8072*Inputs!$B$15 - (Q8072/Inputs!$B$16) - U8072, 0)</f>
        <v>0</v>
      </c>
    </row>
    <row r="8073" spans="1:22" x14ac:dyDescent="0.3">
      <c r="A8073" s="1">
        <v>46359.291666666657</v>
      </c>
      <c r="B8073" s="2">
        <v>0</v>
      </c>
      <c r="C8073" s="2">
        <v>9.2716817136562906</v>
      </c>
      <c r="D8073" s="2">
        <f t="shared" si="1512"/>
        <v>32.422307288535187</v>
      </c>
      <c r="E8073" s="2">
        <f t="shared" si="1513"/>
        <v>15.358574826788209</v>
      </c>
      <c r="F8073" s="2">
        <f t="shared" si="1521"/>
        <v>0</v>
      </c>
      <c r="G8073" s="2">
        <f t="shared" si="1522"/>
        <v>0</v>
      </c>
      <c r="H8073" s="2">
        <f>MIN(Inputs!$B$2, (Inputs!$B$14 - F8073)/Inputs!$B$15)</f>
        <v>170</v>
      </c>
      <c r="I8073" s="2">
        <f>MAX(MIN(Inputs!$B$2, F8073*Inputs!$B$16, Inputs!$B$14*Inputs!$B$4 - G8073), 0)</f>
        <v>0</v>
      </c>
      <c r="J8073" s="2">
        <f>MAX(MIN(Inputs!$B$2, F8073*Inputs!$B$16, (Inputs!$B$14-F8073)/Inputs!$B$15)*Inputs!$B$9, 0)</f>
        <v>0</v>
      </c>
      <c r="K8073" s="2">
        <f>MAX(E8073*Inputs!$B$5 - B8073 - Inputs!$B$8, 0) * H8073</f>
        <v>0</v>
      </c>
      <c r="L8073" s="2">
        <f>IF(B8073 &gt;= D8073*Inputs!$B$10, MAX(B8073 - E8073/Inputs!$B$5 - Inputs!$B$8, 0) * I8073, 0)</f>
        <v>0</v>
      </c>
      <c r="M8073" s="2">
        <f t="shared" si="1514"/>
        <v>0</v>
      </c>
      <c r="N8073" s="3" t="str">
        <f t="shared" si="1515"/>
        <v>Idle</v>
      </c>
      <c r="O8073" s="3" t="str">
        <f t="shared" si="1523"/>
        <v>Idle</v>
      </c>
      <c r="P8073" s="2">
        <f t="shared" si="1516"/>
        <v>0</v>
      </c>
      <c r="Q8073" s="2">
        <f t="shared" si="1517"/>
        <v>0</v>
      </c>
      <c r="R8073" s="2">
        <f t="shared" si="1518"/>
        <v>0</v>
      </c>
      <c r="S8073" s="2">
        <f t="shared" si="1519"/>
        <v>0</v>
      </c>
      <c r="T8073" s="2">
        <f t="shared" si="1520"/>
        <v>0</v>
      </c>
      <c r="U8073" s="2">
        <f>IF(O8073="Reg", R8073 * Inputs!$B$7, 0)</f>
        <v>0</v>
      </c>
      <c r="V8073" s="2">
        <f>MAX(F8073 + P8073*Inputs!$B$15 - (Q8073/Inputs!$B$16) - U8073, 0)</f>
        <v>0</v>
      </c>
    </row>
    <row r="8074" spans="1:22" x14ac:dyDescent="0.3">
      <c r="A8074" s="1">
        <v>46359.333333333343</v>
      </c>
      <c r="B8074" s="2">
        <v>0</v>
      </c>
      <c r="C8074" s="2">
        <v>1.713095691651418</v>
      </c>
      <c r="D8074" s="2">
        <f t="shared" si="1512"/>
        <v>32.422307288535187</v>
      </c>
      <c r="E8074" s="2">
        <f t="shared" si="1513"/>
        <v>22.026091208975249</v>
      </c>
      <c r="F8074" s="2">
        <f t="shared" si="1521"/>
        <v>0</v>
      </c>
      <c r="G8074" s="2">
        <f t="shared" si="1522"/>
        <v>0</v>
      </c>
      <c r="H8074" s="2">
        <f>MIN(Inputs!$B$2, (Inputs!$B$14 - F8074)/Inputs!$B$15)</f>
        <v>170</v>
      </c>
      <c r="I8074" s="2">
        <f>MAX(MIN(Inputs!$B$2, F8074*Inputs!$B$16, Inputs!$B$14*Inputs!$B$4 - G8074), 0)</f>
        <v>0</v>
      </c>
      <c r="J8074" s="2">
        <f>MAX(MIN(Inputs!$B$2, F8074*Inputs!$B$16, (Inputs!$B$14-F8074)/Inputs!$B$15)*Inputs!$B$9, 0)</f>
        <v>0</v>
      </c>
      <c r="K8074" s="2">
        <f>MAX(E8074*Inputs!$B$5 - B8074 - Inputs!$B$8, 0) * H8074</f>
        <v>0</v>
      </c>
      <c r="L8074" s="2">
        <f>IF(B8074 &gt;= D8074*Inputs!$B$10, MAX(B8074 - E8074/Inputs!$B$5 - Inputs!$B$8, 0) * I8074, 0)</f>
        <v>0</v>
      </c>
      <c r="M8074" s="2">
        <f t="shared" si="1514"/>
        <v>0</v>
      </c>
      <c r="N8074" s="3" t="str">
        <f t="shared" si="1515"/>
        <v>Idle</v>
      </c>
      <c r="O8074" s="3" t="str">
        <f t="shared" si="1523"/>
        <v>Idle</v>
      </c>
      <c r="P8074" s="2">
        <f t="shared" si="1516"/>
        <v>0</v>
      </c>
      <c r="Q8074" s="2">
        <f t="shared" si="1517"/>
        <v>0</v>
      </c>
      <c r="R8074" s="2">
        <f t="shared" si="1518"/>
        <v>0</v>
      </c>
      <c r="S8074" s="2">
        <f t="shared" si="1519"/>
        <v>0</v>
      </c>
      <c r="T8074" s="2">
        <f t="shared" si="1520"/>
        <v>0</v>
      </c>
      <c r="U8074" s="2">
        <f>IF(O8074="Reg", R8074 * Inputs!$B$7, 0)</f>
        <v>0</v>
      </c>
      <c r="V8074" s="2">
        <f>MAX(F8074 + P8074*Inputs!$B$15 - (Q8074/Inputs!$B$16) - U8074, 0)</f>
        <v>0</v>
      </c>
    </row>
    <row r="8075" spans="1:22" x14ac:dyDescent="0.3">
      <c r="A8075" s="1">
        <v>46359.375</v>
      </c>
      <c r="B8075" s="2">
        <v>10.13689206496999</v>
      </c>
      <c r="C8075" s="2">
        <v>3.5950728064038571</v>
      </c>
      <c r="D8075" s="2">
        <f t="shared" si="1512"/>
        <v>32.422307288535187</v>
      </c>
      <c r="E8075" s="2">
        <f t="shared" si="1513"/>
        <v>29.501725915795813</v>
      </c>
      <c r="F8075" s="2">
        <f t="shared" si="1521"/>
        <v>0</v>
      </c>
      <c r="G8075" s="2">
        <f t="shared" si="1522"/>
        <v>0</v>
      </c>
      <c r="H8075" s="2">
        <f>MIN(Inputs!$B$2, (Inputs!$B$14 - F8075)/Inputs!$B$15)</f>
        <v>170</v>
      </c>
      <c r="I8075" s="2">
        <f>MAX(MIN(Inputs!$B$2, F8075*Inputs!$B$16, Inputs!$B$14*Inputs!$B$4 - G8075), 0)</f>
        <v>0</v>
      </c>
      <c r="J8075" s="2">
        <f>MAX(MIN(Inputs!$B$2, F8075*Inputs!$B$16, (Inputs!$B$14-F8075)/Inputs!$B$15)*Inputs!$B$9, 0)</f>
        <v>0</v>
      </c>
      <c r="K8075" s="2">
        <f>MAX(E8075*Inputs!$B$5 - B8075 - Inputs!$B$8, 0) * H8075</f>
        <v>0</v>
      </c>
      <c r="L8075" s="2">
        <f>IF(B8075 &gt;= D8075*Inputs!$B$10, MAX(B8075 - E8075/Inputs!$B$5 - Inputs!$B$8, 0) * I8075, 0)</f>
        <v>0</v>
      </c>
      <c r="M8075" s="2">
        <f t="shared" si="1514"/>
        <v>0</v>
      </c>
      <c r="N8075" s="3" t="str">
        <f t="shared" si="1515"/>
        <v>Idle</v>
      </c>
      <c r="O8075" s="3" t="str">
        <f t="shared" si="1523"/>
        <v>Idle</v>
      </c>
      <c r="P8075" s="2">
        <f t="shared" si="1516"/>
        <v>0</v>
      </c>
      <c r="Q8075" s="2">
        <f t="shared" si="1517"/>
        <v>0</v>
      </c>
      <c r="R8075" s="2">
        <f t="shared" si="1518"/>
        <v>0</v>
      </c>
      <c r="S8075" s="2">
        <f t="shared" si="1519"/>
        <v>0</v>
      </c>
      <c r="T8075" s="2">
        <f t="shared" si="1520"/>
        <v>0</v>
      </c>
      <c r="U8075" s="2">
        <f>IF(O8075="Reg", R8075 * Inputs!$B$7, 0)</f>
        <v>0</v>
      </c>
      <c r="V8075" s="2">
        <f>MAX(F8075 + P8075*Inputs!$B$15 - (Q8075/Inputs!$B$16) - U8075, 0)</f>
        <v>0</v>
      </c>
    </row>
    <row r="8076" spans="1:22" x14ac:dyDescent="0.3">
      <c r="A8076" s="1">
        <v>46359.416666666657</v>
      </c>
      <c r="B8076" s="2">
        <v>17.390157129630239</v>
      </c>
      <c r="C8076" s="2">
        <v>9.0619004710803246</v>
      </c>
      <c r="D8076" s="2">
        <f t="shared" si="1512"/>
        <v>32.422307288535187</v>
      </c>
      <c r="E8076" s="2">
        <f t="shared" si="1513"/>
        <v>37.43455521647877</v>
      </c>
      <c r="F8076" s="2">
        <f t="shared" si="1521"/>
        <v>0</v>
      </c>
      <c r="G8076" s="2">
        <f t="shared" si="1522"/>
        <v>0</v>
      </c>
      <c r="H8076" s="2">
        <f>MIN(Inputs!$B$2, (Inputs!$B$14 - F8076)/Inputs!$B$15)</f>
        <v>170</v>
      </c>
      <c r="I8076" s="2">
        <f>MAX(MIN(Inputs!$B$2, F8076*Inputs!$B$16, Inputs!$B$14*Inputs!$B$4 - G8076), 0)</f>
        <v>0</v>
      </c>
      <c r="J8076" s="2">
        <f>MAX(MIN(Inputs!$B$2, F8076*Inputs!$B$16, (Inputs!$B$14-F8076)/Inputs!$B$15)*Inputs!$B$9, 0)</f>
        <v>0</v>
      </c>
      <c r="K8076" s="2">
        <f>MAX(E8076*Inputs!$B$5 - B8076 - Inputs!$B$8, 0) * H8076</f>
        <v>0</v>
      </c>
      <c r="L8076" s="2">
        <f>IF(B8076 &gt;= D8076*Inputs!$B$10, MAX(B8076 - E8076/Inputs!$B$5 - Inputs!$B$8, 0) * I8076, 0)</f>
        <v>0</v>
      </c>
      <c r="M8076" s="2">
        <f t="shared" si="1514"/>
        <v>0</v>
      </c>
      <c r="N8076" s="3" t="str">
        <f t="shared" si="1515"/>
        <v>Idle</v>
      </c>
      <c r="O8076" s="3" t="str">
        <f t="shared" si="1523"/>
        <v>Idle</v>
      </c>
      <c r="P8076" s="2">
        <f t="shared" si="1516"/>
        <v>0</v>
      </c>
      <c r="Q8076" s="2">
        <f t="shared" si="1517"/>
        <v>0</v>
      </c>
      <c r="R8076" s="2">
        <f t="shared" si="1518"/>
        <v>0</v>
      </c>
      <c r="S8076" s="2">
        <f t="shared" si="1519"/>
        <v>0</v>
      </c>
      <c r="T8076" s="2">
        <f t="shared" si="1520"/>
        <v>0</v>
      </c>
      <c r="U8076" s="2">
        <f>IF(O8076="Reg", R8076 * Inputs!$B$7, 0)</f>
        <v>0</v>
      </c>
      <c r="V8076" s="2">
        <f>MAX(F8076 + P8076*Inputs!$B$15 - (Q8076/Inputs!$B$16) - U8076, 0)</f>
        <v>0</v>
      </c>
    </row>
    <row r="8077" spans="1:22" x14ac:dyDescent="0.3">
      <c r="A8077" s="1">
        <v>46359.458333333343</v>
      </c>
      <c r="B8077" s="2">
        <v>28.504391271860751</v>
      </c>
      <c r="C8077" s="2">
        <v>5.2568118709099876</v>
      </c>
      <c r="D8077" s="2">
        <f t="shared" si="1512"/>
        <v>32.422307288535187</v>
      </c>
      <c r="E8077" s="2">
        <f t="shared" si="1513"/>
        <v>44.804213528229987</v>
      </c>
      <c r="F8077" s="2">
        <f t="shared" si="1521"/>
        <v>0</v>
      </c>
      <c r="G8077" s="2">
        <f t="shared" si="1522"/>
        <v>0</v>
      </c>
      <c r="H8077" s="2">
        <f>MIN(Inputs!$B$2, (Inputs!$B$14 - F8077)/Inputs!$B$15)</f>
        <v>170</v>
      </c>
      <c r="I8077" s="2">
        <f>MAX(MIN(Inputs!$B$2, F8077*Inputs!$B$16, Inputs!$B$14*Inputs!$B$4 - G8077), 0)</f>
        <v>0</v>
      </c>
      <c r="J8077" s="2">
        <f>MAX(MIN(Inputs!$B$2, F8077*Inputs!$B$16, (Inputs!$B$14-F8077)/Inputs!$B$15)*Inputs!$B$9, 0)</f>
        <v>0</v>
      </c>
      <c r="K8077" s="2">
        <f>MAX(E8077*Inputs!$B$5 - B8077 - Inputs!$B$8, 0) * H8077</f>
        <v>0</v>
      </c>
      <c r="L8077" s="2">
        <f>IF(B8077 &gt;= D8077*Inputs!$B$10, MAX(B8077 - E8077/Inputs!$B$5 - Inputs!$B$8, 0) * I8077, 0)</f>
        <v>0</v>
      </c>
      <c r="M8077" s="2">
        <f t="shared" si="1514"/>
        <v>0</v>
      </c>
      <c r="N8077" s="3" t="str">
        <f t="shared" si="1515"/>
        <v>Idle</v>
      </c>
      <c r="O8077" s="3" t="str">
        <f t="shared" si="1523"/>
        <v>Idle</v>
      </c>
      <c r="P8077" s="2">
        <f t="shared" si="1516"/>
        <v>0</v>
      </c>
      <c r="Q8077" s="2">
        <f t="shared" si="1517"/>
        <v>0</v>
      </c>
      <c r="R8077" s="2">
        <f t="shared" si="1518"/>
        <v>0</v>
      </c>
      <c r="S8077" s="2">
        <f t="shared" si="1519"/>
        <v>0</v>
      </c>
      <c r="T8077" s="2">
        <f t="shared" si="1520"/>
        <v>0</v>
      </c>
      <c r="U8077" s="2">
        <f>IF(O8077="Reg", R8077 * Inputs!$B$7, 0)</f>
        <v>0</v>
      </c>
      <c r="V8077" s="2">
        <f>MAX(F8077 + P8077*Inputs!$B$15 - (Q8077/Inputs!$B$16) - U8077, 0)</f>
        <v>0</v>
      </c>
    </row>
    <row r="8078" spans="1:22" x14ac:dyDescent="0.3">
      <c r="A8078" s="1">
        <v>46359.5</v>
      </c>
      <c r="B8078" s="2">
        <v>36.120008494268284</v>
      </c>
      <c r="C8078" s="2">
        <v>9.3086650116731313</v>
      </c>
      <c r="D8078" s="2">
        <f t="shared" si="1512"/>
        <v>32.422307288535187</v>
      </c>
      <c r="E8078" s="2">
        <f t="shared" si="1513"/>
        <v>52.333471927675276</v>
      </c>
      <c r="F8078" s="2">
        <f t="shared" si="1521"/>
        <v>0</v>
      </c>
      <c r="G8078" s="2">
        <f t="shared" si="1522"/>
        <v>0</v>
      </c>
      <c r="H8078" s="2">
        <f>MIN(Inputs!$B$2, (Inputs!$B$14 - F8078)/Inputs!$B$15)</f>
        <v>170</v>
      </c>
      <c r="I8078" s="2">
        <f>MAX(MIN(Inputs!$B$2, F8078*Inputs!$B$16, Inputs!$B$14*Inputs!$B$4 - G8078), 0)</f>
        <v>0</v>
      </c>
      <c r="J8078" s="2">
        <f>MAX(MIN(Inputs!$B$2, F8078*Inputs!$B$16, (Inputs!$B$14-F8078)/Inputs!$B$15)*Inputs!$B$9, 0)</f>
        <v>0</v>
      </c>
      <c r="K8078" s="2">
        <f>MAX(E8078*Inputs!$B$5 - B8078 - Inputs!$B$8, 0) * H8078</f>
        <v>0</v>
      </c>
      <c r="L8078" s="2">
        <f>IF(B8078 &gt;= D8078*Inputs!$B$10, MAX(B8078 - E8078/Inputs!$B$5 - Inputs!$B$8, 0) * I8078, 0)</f>
        <v>0</v>
      </c>
      <c r="M8078" s="2">
        <f t="shared" si="1514"/>
        <v>0</v>
      </c>
      <c r="N8078" s="3" t="str">
        <f t="shared" si="1515"/>
        <v>Idle</v>
      </c>
      <c r="O8078" s="3" t="str">
        <f t="shared" si="1523"/>
        <v>Idle</v>
      </c>
      <c r="P8078" s="2">
        <f t="shared" si="1516"/>
        <v>0</v>
      </c>
      <c r="Q8078" s="2">
        <f t="shared" si="1517"/>
        <v>0</v>
      </c>
      <c r="R8078" s="2">
        <f t="shared" si="1518"/>
        <v>0</v>
      </c>
      <c r="S8078" s="2">
        <f t="shared" si="1519"/>
        <v>0</v>
      </c>
      <c r="T8078" s="2">
        <f t="shared" si="1520"/>
        <v>0</v>
      </c>
      <c r="U8078" s="2">
        <f>IF(O8078="Reg", R8078 * Inputs!$B$7, 0)</f>
        <v>0</v>
      </c>
      <c r="V8078" s="2">
        <f>MAX(F8078 + P8078*Inputs!$B$15 - (Q8078/Inputs!$B$16) - U8078, 0)</f>
        <v>0</v>
      </c>
    </row>
    <row r="8079" spans="1:22" x14ac:dyDescent="0.3">
      <c r="A8079" s="1">
        <v>46359.541666666657</v>
      </c>
      <c r="B8079" s="2">
        <v>40.005098293122252</v>
      </c>
      <c r="C8079" s="2">
        <v>8.739877170840364</v>
      </c>
      <c r="D8079" s="2">
        <f t="shared" si="1512"/>
        <v>32.422307288535187</v>
      </c>
      <c r="E8079" s="2">
        <f t="shared" si="1513"/>
        <v>58.877976811840483</v>
      </c>
      <c r="F8079" s="2">
        <f t="shared" si="1521"/>
        <v>0</v>
      </c>
      <c r="G8079" s="2">
        <f t="shared" si="1522"/>
        <v>0</v>
      </c>
      <c r="H8079" s="2">
        <f>MIN(Inputs!$B$2, (Inputs!$B$14 - F8079)/Inputs!$B$15)</f>
        <v>170</v>
      </c>
      <c r="I8079" s="2">
        <f>MAX(MIN(Inputs!$B$2, F8079*Inputs!$B$16, Inputs!$B$14*Inputs!$B$4 - G8079), 0)</f>
        <v>0</v>
      </c>
      <c r="J8079" s="2">
        <f>MAX(MIN(Inputs!$B$2, F8079*Inputs!$B$16, (Inputs!$B$14-F8079)/Inputs!$B$15)*Inputs!$B$9, 0)</f>
        <v>0</v>
      </c>
      <c r="K8079" s="2">
        <f>MAX(E8079*Inputs!$B$5 - B8079 - Inputs!$B$8, 0) * H8079</f>
        <v>0</v>
      </c>
      <c r="L8079" s="2">
        <f>IF(B8079 &gt;= D8079*Inputs!$B$10, MAX(B8079 - E8079/Inputs!$B$5 - Inputs!$B$8, 0) * I8079, 0)</f>
        <v>0</v>
      </c>
      <c r="M8079" s="2">
        <f t="shared" si="1514"/>
        <v>0</v>
      </c>
      <c r="N8079" s="3" t="str">
        <f t="shared" si="1515"/>
        <v>Idle</v>
      </c>
      <c r="O8079" s="3" t="str">
        <f t="shared" si="1523"/>
        <v>Idle</v>
      </c>
      <c r="P8079" s="2">
        <f t="shared" si="1516"/>
        <v>0</v>
      </c>
      <c r="Q8079" s="2">
        <f t="shared" si="1517"/>
        <v>0</v>
      </c>
      <c r="R8079" s="2">
        <f t="shared" si="1518"/>
        <v>0</v>
      </c>
      <c r="S8079" s="2">
        <f t="shared" si="1519"/>
        <v>0</v>
      </c>
      <c r="T8079" s="2">
        <f t="shared" si="1520"/>
        <v>0</v>
      </c>
      <c r="U8079" s="2">
        <f>IF(O8079="Reg", R8079 * Inputs!$B$7, 0)</f>
        <v>0</v>
      </c>
      <c r="V8079" s="2">
        <f>MAX(F8079 + P8079*Inputs!$B$15 - (Q8079/Inputs!$B$16) - U8079, 0)</f>
        <v>0</v>
      </c>
    </row>
    <row r="8080" spans="1:22" x14ac:dyDescent="0.3">
      <c r="A8080" s="1">
        <v>46359.583333333343</v>
      </c>
      <c r="B8080" s="2">
        <v>44.853808240923371</v>
      </c>
      <c r="C8080" s="2">
        <v>5.074980346507485</v>
      </c>
      <c r="D8080" s="2">
        <f t="shared" si="1512"/>
        <v>32.422307288535187</v>
      </c>
      <c r="E8080" s="2">
        <f t="shared" si="1513"/>
        <v>64.293444440971641</v>
      </c>
      <c r="F8080" s="2">
        <f t="shared" si="1521"/>
        <v>0</v>
      </c>
      <c r="G8080" s="2">
        <f t="shared" si="1522"/>
        <v>0</v>
      </c>
      <c r="H8080" s="2">
        <f>MIN(Inputs!$B$2, (Inputs!$B$14 - F8080)/Inputs!$B$15)</f>
        <v>170</v>
      </c>
      <c r="I8080" s="2">
        <f>MAX(MIN(Inputs!$B$2, F8080*Inputs!$B$16, Inputs!$B$14*Inputs!$B$4 - G8080), 0)</f>
        <v>0</v>
      </c>
      <c r="J8080" s="2">
        <f>MAX(MIN(Inputs!$B$2, F8080*Inputs!$B$16, (Inputs!$B$14-F8080)/Inputs!$B$15)*Inputs!$B$9, 0)</f>
        <v>0</v>
      </c>
      <c r="K8080" s="2">
        <f>MAX(E8080*Inputs!$B$5 - B8080 - Inputs!$B$8, 0) * H8080</f>
        <v>0</v>
      </c>
      <c r="L8080" s="2">
        <f>IF(B8080 &gt;= D8080*Inputs!$B$10, MAX(B8080 - E8080/Inputs!$B$5 - Inputs!$B$8, 0) * I8080, 0)</f>
        <v>0</v>
      </c>
      <c r="M8080" s="2">
        <f t="shared" si="1514"/>
        <v>0</v>
      </c>
      <c r="N8080" s="3" t="str">
        <f t="shared" si="1515"/>
        <v>Idle</v>
      </c>
      <c r="O8080" s="3" t="str">
        <f t="shared" si="1523"/>
        <v>Idle</v>
      </c>
      <c r="P8080" s="2">
        <f t="shared" si="1516"/>
        <v>0</v>
      </c>
      <c r="Q8080" s="2">
        <f t="shared" si="1517"/>
        <v>0</v>
      </c>
      <c r="R8080" s="2">
        <f t="shared" si="1518"/>
        <v>0</v>
      </c>
      <c r="S8080" s="2">
        <f t="shared" si="1519"/>
        <v>0</v>
      </c>
      <c r="T8080" s="2">
        <f t="shared" si="1520"/>
        <v>0</v>
      </c>
      <c r="U8080" s="2">
        <f>IF(O8080="Reg", R8080 * Inputs!$B$7, 0)</f>
        <v>0</v>
      </c>
      <c r="V8080" s="2">
        <f>MAX(F8080 + P8080*Inputs!$B$15 - (Q8080/Inputs!$B$16) - U8080, 0)</f>
        <v>0</v>
      </c>
    </row>
    <row r="8081" spans="1:22" x14ac:dyDescent="0.3">
      <c r="A8081" s="1">
        <v>46359.625</v>
      </c>
      <c r="B8081" s="2">
        <v>57.733867869067709</v>
      </c>
      <c r="C8081" s="2">
        <v>5.8177056868661747</v>
      </c>
      <c r="D8081" s="2">
        <f t="shared" si="1512"/>
        <v>32.422307288535187</v>
      </c>
      <c r="E8081" s="2">
        <f t="shared" si="1513"/>
        <v>68.343525597559406</v>
      </c>
      <c r="F8081" s="2">
        <f t="shared" si="1521"/>
        <v>0</v>
      </c>
      <c r="G8081" s="2">
        <f t="shared" si="1522"/>
        <v>0</v>
      </c>
      <c r="H8081" s="2">
        <f>MIN(Inputs!$B$2, (Inputs!$B$14 - F8081)/Inputs!$B$15)</f>
        <v>170</v>
      </c>
      <c r="I8081" s="2">
        <f>MAX(MIN(Inputs!$B$2, F8081*Inputs!$B$16, Inputs!$B$14*Inputs!$B$4 - G8081), 0)</f>
        <v>0</v>
      </c>
      <c r="J8081" s="2">
        <f>MAX(MIN(Inputs!$B$2, F8081*Inputs!$B$16, (Inputs!$B$14-F8081)/Inputs!$B$15)*Inputs!$B$9, 0)</f>
        <v>0</v>
      </c>
      <c r="K8081" s="2">
        <f>MAX(E8081*Inputs!$B$5 - B8081 - Inputs!$B$8, 0) * H8081</f>
        <v>0</v>
      </c>
      <c r="L8081" s="2">
        <f>IF(B8081 &gt;= D8081*Inputs!$B$10, MAX(B8081 - E8081/Inputs!$B$5 - Inputs!$B$8, 0) * I8081, 0)</f>
        <v>0</v>
      </c>
      <c r="M8081" s="2">
        <f t="shared" si="1514"/>
        <v>0</v>
      </c>
      <c r="N8081" s="3" t="str">
        <f t="shared" si="1515"/>
        <v>Idle</v>
      </c>
      <c r="O8081" s="3" t="str">
        <f t="shared" si="1523"/>
        <v>Idle</v>
      </c>
      <c r="P8081" s="2">
        <f t="shared" si="1516"/>
        <v>0</v>
      </c>
      <c r="Q8081" s="2">
        <f t="shared" si="1517"/>
        <v>0</v>
      </c>
      <c r="R8081" s="2">
        <f t="shared" si="1518"/>
        <v>0</v>
      </c>
      <c r="S8081" s="2">
        <f t="shared" si="1519"/>
        <v>0</v>
      </c>
      <c r="T8081" s="2">
        <f t="shared" si="1520"/>
        <v>0</v>
      </c>
      <c r="U8081" s="2">
        <f>IF(O8081="Reg", R8081 * Inputs!$B$7, 0)</f>
        <v>0</v>
      </c>
      <c r="V8081" s="2">
        <f>MAX(F8081 + P8081*Inputs!$B$15 - (Q8081/Inputs!$B$16) - U8081, 0)</f>
        <v>0</v>
      </c>
    </row>
    <row r="8082" spans="1:22" x14ac:dyDescent="0.3">
      <c r="A8082" s="1">
        <v>46359.666666666657</v>
      </c>
      <c r="B8082" s="2">
        <v>61.608107000137601</v>
      </c>
      <c r="C8082" s="2">
        <v>13.600261587349079</v>
      </c>
      <c r="D8082" s="2">
        <f t="shared" si="1512"/>
        <v>32.422307288535187</v>
      </c>
      <c r="E8082" s="2">
        <f t="shared" si="1513"/>
        <v>67.327056327920204</v>
      </c>
      <c r="F8082" s="2">
        <f t="shared" si="1521"/>
        <v>0</v>
      </c>
      <c r="G8082" s="2">
        <f t="shared" si="1522"/>
        <v>0</v>
      </c>
      <c r="H8082" s="2">
        <f>MIN(Inputs!$B$2, (Inputs!$B$14 - F8082)/Inputs!$B$15)</f>
        <v>170</v>
      </c>
      <c r="I8082" s="2">
        <f>MAX(MIN(Inputs!$B$2, F8082*Inputs!$B$16, Inputs!$B$14*Inputs!$B$4 - G8082), 0)</f>
        <v>0</v>
      </c>
      <c r="J8082" s="2">
        <f>MAX(MIN(Inputs!$B$2, F8082*Inputs!$B$16, (Inputs!$B$14-F8082)/Inputs!$B$15)*Inputs!$B$9, 0)</f>
        <v>0</v>
      </c>
      <c r="K8082" s="2">
        <f>MAX(E8082*Inputs!$B$5 - B8082 - Inputs!$B$8, 0) * H8082</f>
        <v>0</v>
      </c>
      <c r="L8082" s="2">
        <f>IF(B8082 &gt;= D8082*Inputs!$B$10, MAX(B8082 - E8082/Inputs!$B$5 - Inputs!$B$8, 0) * I8082, 0)</f>
        <v>0</v>
      </c>
      <c r="M8082" s="2">
        <f t="shared" si="1514"/>
        <v>0</v>
      </c>
      <c r="N8082" s="3" t="str">
        <f t="shared" si="1515"/>
        <v>Idle</v>
      </c>
      <c r="O8082" s="3" t="str">
        <f t="shared" si="1523"/>
        <v>Idle</v>
      </c>
      <c r="P8082" s="2">
        <f t="shared" si="1516"/>
        <v>0</v>
      </c>
      <c r="Q8082" s="2">
        <f t="shared" si="1517"/>
        <v>0</v>
      </c>
      <c r="R8082" s="2">
        <f t="shared" si="1518"/>
        <v>0</v>
      </c>
      <c r="S8082" s="2">
        <f t="shared" si="1519"/>
        <v>0</v>
      </c>
      <c r="T8082" s="2">
        <f t="shared" si="1520"/>
        <v>0</v>
      </c>
      <c r="U8082" s="2">
        <f>IF(O8082="Reg", R8082 * Inputs!$B$7, 0)</f>
        <v>0</v>
      </c>
      <c r="V8082" s="2">
        <f>MAX(F8082 + P8082*Inputs!$B$15 - (Q8082/Inputs!$B$16) - U8082, 0)</f>
        <v>0</v>
      </c>
    </row>
    <row r="8083" spans="1:22" x14ac:dyDescent="0.3">
      <c r="A8083" s="1">
        <v>46359.708333333343</v>
      </c>
      <c r="B8083" s="2">
        <v>73.679941668532464</v>
      </c>
      <c r="C8083" s="2">
        <v>12.83644901273292</v>
      </c>
      <c r="D8083" s="2">
        <f t="shared" si="1512"/>
        <v>32.422307288535187</v>
      </c>
      <c r="E8083" s="2">
        <f t="shared" si="1513"/>
        <v>64.283827867907107</v>
      </c>
      <c r="F8083" s="2">
        <f t="shared" si="1521"/>
        <v>0</v>
      </c>
      <c r="G8083" s="2">
        <f t="shared" si="1522"/>
        <v>0</v>
      </c>
      <c r="H8083" s="2">
        <f>MIN(Inputs!$B$2, (Inputs!$B$14 - F8083)/Inputs!$B$15)</f>
        <v>170</v>
      </c>
      <c r="I8083" s="2">
        <f>MAX(MIN(Inputs!$B$2, F8083*Inputs!$B$16, Inputs!$B$14*Inputs!$B$4 - G8083), 0)</f>
        <v>0</v>
      </c>
      <c r="J8083" s="2">
        <f>MAX(MIN(Inputs!$B$2, F8083*Inputs!$B$16, (Inputs!$B$14-F8083)/Inputs!$B$15)*Inputs!$B$9, 0)</f>
        <v>0</v>
      </c>
      <c r="K8083" s="2">
        <f>MAX(E8083*Inputs!$B$5 - B8083 - Inputs!$B$8, 0) * H8083</f>
        <v>0</v>
      </c>
      <c r="L8083" s="2">
        <f>IF(B8083 &gt;= D8083*Inputs!$B$10, MAX(B8083 - E8083/Inputs!$B$5 - Inputs!$B$8, 0) * I8083, 0)</f>
        <v>0</v>
      </c>
      <c r="M8083" s="2">
        <f t="shared" si="1514"/>
        <v>0</v>
      </c>
      <c r="N8083" s="3" t="str">
        <f t="shared" si="1515"/>
        <v>Idle</v>
      </c>
      <c r="O8083" s="3" t="str">
        <f t="shared" si="1523"/>
        <v>Idle</v>
      </c>
      <c r="P8083" s="2">
        <f t="shared" si="1516"/>
        <v>0</v>
      </c>
      <c r="Q8083" s="2">
        <f t="shared" si="1517"/>
        <v>0</v>
      </c>
      <c r="R8083" s="2">
        <f t="shared" si="1518"/>
        <v>0</v>
      </c>
      <c r="S8083" s="2">
        <f t="shared" si="1519"/>
        <v>0</v>
      </c>
      <c r="T8083" s="2">
        <f t="shared" si="1520"/>
        <v>0</v>
      </c>
      <c r="U8083" s="2">
        <f>IF(O8083="Reg", R8083 * Inputs!$B$7, 0)</f>
        <v>0</v>
      </c>
      <c r="V8083" s="2">
        <f>MAX(F8083 + P8083*Inputs!$B$15 - (Q8083/Inputs!$B$16) - U8083, 0)</f>
        <v>0</v>
      </c>
    </row>
    <row r="8084" spans="1:22" x14ac:dyDescent="0.3">
      <c r="A8084" s="1">
        <v>46359.75</v>
      </c>
      <c r="B8084" s="2">
        <v>75.387037799259559</v>
      </c>
      <c r="C8084" s="2">
        <v>3.751406641142236</v>
      </c>
      <c r="D8084" s="2">
        <f t="shared" si="1512"/>
        <v>32.422307288535187</v>
      </c>
      <c r="E8084" s="2">
        <f t="shared" si="1513"/>
        <v>57.559225973778304</v>
      </c>
      <c r="F8084" s="2">
        <f t="shared" si="1521"/>
        <v>0</v>
      </c>
      <c r="G8084" s="2">
        <f t="shared" si="1522"/>
        <v>0</v>
      </c>
      <c r="H8084" s="2">
        <f>MIN(Inputs!$B$2, (Inputs!$B$14 - F8084)/Inputs!$B$15)</f>
        <v>170</v>
      </c>
      <c r="I8084" s="2">
        <f>MAX(MIN(Inputs!$B$2, F8084*Inputs!$B$16, Inputs!$B$14*Inputs!$B$4 - G8084), 0)</f>
        <v>0</v>
      </c>
      <c r="J8084" s="2">
        <f>MAX(MIN(Inputs!$B$2, F8084*Inputs!$B$16, (Inputs!$B$14-F8084)/Inputs!$B$15)*Inputs!$B$9, 0)</f>
        <v>0</v>
      </c>
      <c r="K8084" s="2">
        <f>MAX(E8084*Inputs!$B$5 - B8084 - Inputs!$B$8, 0) * H8084</f>
        <v>0</v>
      </c>
      <c r="L8084" s="2">
        <f>IF(B8084 &gt;= D8084*Inputs!$B$10, MAX(B8084 - E8084/Inputs!$B$5 - Inputs!$B$8, 0) * I8084, 0)</f>
        <v>0</v>
      </c>
      <c r="M8084" s="2">
        <f t="shared" si="1514"/>
        <v>0</v>
      </c>
      <c r="N8084" s="3" t="str">
        <f t="shared" si="1515"/>
        <v>Idle</v>
      </c>
      <c r="O8084" s="3" t="str">
        <f t="shared" si="1523"/>
        <v>Idle</v>
      </c>
      <c r="P8084" s="2">
        <f t="shared" si="1516"/>
        <v>0</v>
      </c>
      <c r="Q8084" s="2">
        <f t="shared" si="1517"/>
        <v>0</v>
      </c>
      <c r="R8084" s="2">
        <f t="shared" si="1518"/>
        <v>0</v>
      </c>
      <c r="S8084" s="2">
        <f t="shared" si="1519"/>
        <v>0</v>
      </c>
      <c r="T8084" s="2">
        <f t="shared" si="1520"/>
        <v>0</v>
      </c>
      <c r="U8084" s="2">
        <f>IF(O8084="Reg", R8084 * Inputs!$B$7, 0)</f>
        <v>0</v>
      </c>
      <c r="V8084" s="2">
        <f>MAX(F8084 + P8084*Inputs!$B$15 - (Q8084/Inputs!$B$16) - U8084, 0)</f>
        <v>0</v>
      </c>
    </row>
    <row r="8085" spans="1:22" x14ac:dyDescent="0.3">
      <c r="A8085" s="1">
        <v>46359.791666666657</v>
      </c>
      <c r="B8085" s="2">
        <v>72.49790406790909</v>
      </c>
      <c r="C8085" s="2">
        <v>16.146400621191781</v>
      </c>
      <c r="D8085" s="2">
        <f t="shared" si="1512"/>
        <v>32.422307288535187</v>
      </c>
      <c r="E8085" s="2">
        <f t="shared" si="1513"/>
        <v>49.427224712621431</v>
      </c>
      <c r="F8085" s="2">
        <f t="shared" si="1521"/>
        <v>0</v>
      </c>
      <c r="G8085" s="2">
        <f t="shared" si="1522"/>
        <v>0</v>
      </c>
      <c r="H8085" s="2">
        <f>MIN(Inputs!$B$2, (Inputs!$B$14 - F8085)/Inputs!$B$15)</f>
        <v>170</v>
      </c>
      <c r="I8085" s="2">
        <f>MAX(MIN(Inputs!$B$2, F8085*Inputs!$B$16, Inputs!$B$14*Inputs!$B$4 - G8085), 0)</f>
        <v>0</v>
      </c>
      <c r="J8085" s="2">
        <f>MAX(MIN(Inputs!$B$2, F8085*Inputs!$B$16, (Inputs!$B$14-F8085)/Inputs!$B$15)*Inputs!$B$9, 0)</f>
        <v>0</v>
      </c>
      <c r="K8085" s="2">
        <f>MAX(E8085*Inputs!$B$5 - B8085 - Inputs!$B$8, 0) * H8085</f>
        <v>0</v>
      </c>
      <c r="L8085" s="2">
        <f>IF(B8085 &gt;= D8085*Inputs!$B$10, MAX(B8085 - E8085/Inputs!$B$5 - Inputs!$B$8, 0) * I8085, 0)</f>
        <v>0</v>
      </c>
      <c r="M8085" s="2">
        <f t="shared" si="1514"/>
        <v>0</v>
      </c>
      <c r="N8085" s="3" t="str">
        <f t="shared" si="1515"/>
        <v>Idle</v>
      </c>
      <c r="O8085" s="3" t="str">
        <f t="shared" si="1523"/>
        <v>Idle</v>
      </c>
      <c r="P8085" s="2">
        <f t="shared" si="1516"/>
        <v>0</v>
      </c>
      <c r="Q8085" s="2">
        <f t="shared" si="1517"/>
        <v>0</v>
      </c>
      <c r="R8085" s="2">
        <f t="shared" si="1518"/>
        <v>0</v>
      </c>
      <c r="S8085" s="2">
        <f t="shared" si="1519"/>
        <v>0</v>
      </c>
      <c r="T8085" s="2">
        <f t="shared" si="1520"/>
        <v>0</v>
      </c>
      <c r="U8085" s="2">
        <f>IF(O8085="Reg", R8085 * Inputs!$B$7, 0)</f>
        <v>0</v>
      </c>
      <c r="V8085" s="2">
        <f>MAX(F8085 + P8085*Inputs!$B$15 - (Q8085/Inputs!$B$16) - U8085, 0)</f>
        <v>0</v>
      </c>
    </row>
    <row r="8086" spans="1:22" x14ac:dyDescent="0.3">
      <c r="A8086" s="1">
        <v>46359.833333333343</v>
      </c>
      <c r="B8086" s="2">
        <v>69.154295180450063</v>
      </c>
      <c r="C8086" s="2">
        <v>11.17838343773478</v>
      </c>
      <c r="D8086" s="2">
        <f t="shared" si="1512"/>
        <v>32.422307288535187</v>
      </c>
      <c r="E8086" s="2">
        <f t="shared" si="1513"/>
        <v>42.014221105304465</v>
      </c>
      <c r="F8086" s="2">
        <f t="shared" si="1521"/>
        <v>0</v>
      </c>
      <c r="G8086" s="2">
        <f t="shared" si="1522"/>
        <v>0</v>
      </c>
      <c r="H8086" s="2">
        <f>MIN(Inputs!$B$2, (Inputs!$B$14 - F8086)/Inputs!$B$15)</f>
        <v>170</v>
      </c>
      <c r="I8086" s="2">
        <f>MAX(MIN(Inputs!$B$2, F8086*Inputs!$B$16, Inputs!$B$14*Inputs!$B$4 - G8086), 0)</f>
        <v>0</v>
      </c>
      <c r="J8086" s="2">
        <f>MAX(MIN(Inputs!$B$2, F8086*Inputs!$B$16, (Inputs!$B$14-F8086)/Inputs!$B$15)*Inputs!$B$9, 0)</f>
        <v>0</v>
      </c>
      <c r="K8086" s="2">
        <f>MAX(E8086*Inputs!$B$5 - B8086 - Inputs!$B$8, 0) * H8086</f>
        <v>0</v>
      </c>
      <c r="L8086" s="2">
        <f>IF(B8086 &gt;= D8086*Inputs!$B$10, MAX(B8086 - E8086/Inputs!$B$5 - Inputs!$B$8, 0) * I8086, 0)</f>
        <v>0</v>
      </c>
      <c r="M8086" s="2">
        <f t="shared" si="1514"/>
        <v>0</v>
      </c>
      <c r="N8086" s="3" t="str">
        <f t="shared" si="1515"/>
        <v>Idle</v>
      </c>
      <c r="O8086" s="3" t="str">
        <f t="shared" si="1523"/>
        <v>Idle</v>
      </c>
      <c r="P8086" s="2">
        <f t="shared" si="1516"/>
        <v>0</v>
      </c>
      <c r="Q8086" s="2">
        <f t="shared" si="1517"/>
        <v>0</v>
      </c>
      <c r="R8086" s="2">
        <f t="shared" si="1518"/>
        <v>0</v>
      </c>
      <c r="S8086" s="2">
        <f t="shared" si="1519"/>
        <v>0</v>
      </c>
      <c r="T8086" s="2">
        <f t="shared" si="1520"/>
        <v>0</v>
      </c>
      <c r="U8086" s="2">
        <f>IF(O8086="Reg", R8086 * Inputs!$B$7, 0)</f>
        <v>0</v>
      </c>
      <c r="V8086" s="2">
        <f>MAX(F8086 + P8086*Inputs!$B$15 - (Q8086/Inputs!$B$16) - U8086, 0)</f>
        <v>0</v>
      </c>
    </row>
    <row r="8087" spans="1:22" x14ac:dyDescent="0.3">
      <c r="A8087" s="1">
        <v>46359.875</v>
      </c>
      <c r="B8087" s="2">
        <v>51.635052251232452</v>
      </c>
      <c r="C8087" s="2">
        <v>7.4151914940260708</v>
      </c>
      <c r="D8087" s="2">
        <f t="shared" si="1512"/>
        <v>32.422307288535187</v>
      </c>
      <c r="E8087" s="2">
        <f t="shared" si="1513"/>
        <v>33.294048020037316</v>
      </c>
      <c r="F8087" s="2">
        <f t="shared" si="1521"/>
        <v>0</v>
      </c>
      <c r="G8087" s="2">
        <f t="shared" si="1522"/>
        <v>0</v>
      </c>
      <c r="H8087" s="2">
        <f>MIN(Inputs!$B$2, (Inputs!$B$14 - F8087)/Inputs!$B$15)</f>
        <v>170</v>
      </c>
      <c r="I8087" s="2">
        <f>MAX(MIN(Inputs!$B$2, F8087*Inputs!$B$16, Inputs!$B$14*Inputs!$B$4 - G8087), 0)</f>
        <v>0</v>
      </c>
      <c r="J8087" s="2">
        <f>MAX(MIN(Inputs!$B$2, F8087*Inputs!$B$16, (Inputs!$B$14-F8087)/Inputs!$B$15)*Inputs!$B$9, 0)</f>
        <v>0</v>
      </c>
      <c r="K8087" s="2">
        <f>MAX(E8087*Inputs!$B$5 - B8087 - Inputs!$B$8, 0) * H8087</f>
        <v>0</v>
      </c>
      <c r="L8087" s="2">
        <f>IF(B8087 &gt;= D8087*Inputs!$B$10, MAX(B8087 - E8087/Inputs!$B$5 - Inputs!$B$8, 0) * I8087, 0)</f>
        <v>0</v>
      </c>
      <c r="M8087" s="2">
        <f t="shared" si="1514"/>
        <v>0</v>
      </c>
      <c r="N8087" s="3" t="str">
        <f t="shared" si="1515"/>
        <v>Idle</v>
      </c>
      <c r="O8087" s="3" t="str">
        <f t="shared" si="1523"/>
        <v>Idle</v>
      </c>
      <c r="P8087" s="2">
        <f t="shared" si="1516"/>
        <v>0</v>
      </c>
      <c r="Q8087" s="2">
        <f t="shared" si="1517"/>
        <v>0</v>
      </c>
      <c r="R8087" s="2">
        <f t="shared" si="1518"/>
        <v>0</v>
      </c>
      <c r="S8087" s="2">
        <f t="shared" si="1519"/>
        <v>0</v>
      </c>
      <c r="T8087" s="2">
        <f t="shared" si="1520"/>
        <v>0</v>
      </c>
      <c r="U8087" s="2">
        <f>IF(O8087="Reg", R8087 * Inputs!$B$7, 0)</f>
        <v>0</v>
      </c>
      <c r="V8087" s="2">
        <f>MAX(F8087 + P8087*Inputs!$B$15 - (Q8087/Inputs!$B$16) - U8087, 0)</f>
        <v>0</v>
      </c>
    </row>
    <row r="8088" spans="1:22" x14ac:dyDescent="0.3">
      <c r="A8088" s="1">
        <v>46359.916666666657</v>
      </c>
      <c r="B8088" s="2">
        <v>43.348736240059033</v>
      </c>
      <c r="C8088" s="2">
        <v>2.6179556911398212</v>
      </c>
      <c r="D8088" s="2">
        <f t="shared" si="1512"/>
        <v>32.422307288535187</v>
      </c>
      <c r="E8088" s="2">
        <f t="shared" si="1513"/>
        <v>26.101498958585747</v>
      </c>
      <c r="F8088" s="2">
        <f t="shared" si="1521"/>
        <v>0</v>
      </c>
      <c r="G8088" s="2">
        <f t="shared" si="1522"/>
        <v>0</v>
      </c>
      <c r="H8088" s="2">
        <f>MIN(Inputs!$B$2, (Inputs!$B$14 - F8088)/Inputs!$B$15)</f>
        <v>170</v>
      </c>
      <c r="I8088" s="2">
        <f>MAX(MIN(Inputs!$B$2, F8088*Inputs!$B$16, Inputs!$B$14*Inputs!$B$4 - G8088), 0)</f>
        <v>0</v>
      </c>
      <c r="J8088" s="2">
        <f>MAX(MIN(Inputs!$B$2, F8088*Inputs!$B$16, (Inputs!$B$14-F8088)/Inputs!$B$15)*Inputs!$B$9, 0)</f>
        <v>0</v>
      </c>
      <c r="K8088" s="2">
        <f>MAX(E8088*Inputs!$B$5 - B8088 - Inputs!$B$8, 0) * H8088</f>
        <v>0</v>
      </c>
      <c r="L8088" s="2">
        <f>IF(B8088 &gt;= D8088*Inputs!$B$10, MAX(B8088 - E8088/Inputs!$B$5 - Inputs!$B$8, 0) * I8088, 0)</f>
        <v>0</v>
      </c>
      <c r="M8088" s="2">
        <f t="shared" si="1514"/>
        <v>0</v>
      </c>
      <c r="N8088" s="3" t="str">
        <f t="shared" si="1515"/>
        <v>Idle</v>
      </c>
      <c r="O8088" s="3" t="str">
        <f t="shared" si="1523"/>
        <v>Idle</v>
      </c>
      <c r="P8088" s="2">
        <f t="shared" si="1516"/>
        <v>0</v>
      </c>
      <c r="Q8088" s="2">
        <f t="shared" si="1517"/>
        <v>0</v>
      </c>
      <c r="R8088" s="2">
        <f t="shared" si="1518"/>
        <v>0</v>
      </c>
      <c r="S8088" s="2">
        <f t="shared" si="1519"/>
        <v>0</v>
      </c>
      <c r="T8088" s="2">
        <f t="shared" si="1520"/>
        <v>0</v>
      </c>
      <c r="U8088" s="2">
        <f>IF(O8088="Reg", R8088 * Inputs!$B$7, 0)</f>
        <v>0</v>
      </c>
      <c r="V8088" s="2">
        <f>MAX(F8088 + P8088*Inputs!$B$15 - (Q8088/Inputs!$B$16) - U8088, 0)</f>
        <v>0</v>
      </c>
    </row>
    <row r="8089" spans="1:22" x14ac:dyDescent="0.3">
      <c r="A8089" s="1">
        <v>46359.958333333343</v>
      </c>
      <c r="B8089" s="2">
        <v>33.332330303759633</v>
      </c>
      <c r="C8089" s="2">
        <v>37.57184516152941</v>
      </c>
      <c r="D8089" s="2">
        <f t="shared" si="1512"/>
        <v>32.422307288535187</v>
      </c>
      <c r="E8089" s="2">
        <f t="shared" si="1513"/>
        <v>18.876709585242569</v>
      </c>
      <c r="F8089" s="2">
        <f t="shared" si="1521"/>
        <v>0</v>
      </c>
      <c r="G8089" s="2">
        <f t="shared" si="1522"/>
        <v>0</v>
      </c>
      <c r="H8089" s="2">
        <f>MIN(Inputs!$B$2, (Inputs!$B$14 - F8089)/Inputs!$B$15)</f>
        <v>170</v>
      </c>
      <c r="I8089" s="2">
        <f>MAX(MIN(Inputs!$B$2, F8089*Inputs!$B$16, Inputs!$B$14*Inputs!$B$4 - G8089), 0)</f>
        <v>0</v>
      </c>
      <c r="J8089" s="2">
        <f>MAX(MIN(Inputs!$B$2, F8089*Inputs!$B$16, (Inputs!$B$14-F8089)/Inputs!$B$15)*Inputs!$B$9, 0)</f>
        <v>0</v>
      </c>
      <c r="K8089" s="2">
        <f>MAX(E8089*Inputs!$B$5 - B8089 - Inputs!$B$8, 0) * H8089</f>
        <v>0</v>
      </c>
      <c r="L8089" s="2">
        <f>IF(B8089 &gt;= D8089*Inputs!$B$10, MAX(B8089 - E8089/Inputs!$B$5 - Inputs!$B$8, 0) * I8089, 0)</f>
        <v>0</v>
      </c>
      <c r="M8089" s="2">
        <f t="shared" si="1514"/>
        <v>0</v>
      </c>
      <c r="N8089" s="3" t="str">
        <f t="shared" si="1515"/>
        <v>Idle</v>
      </c>
      <c r="O8089" s="3" t="str">
        <f t="shared" si="1523"/>
        <v>Idle</v>
      </c>
      <c r="P8089" s="2">
        <f t="shared" si="1516"/>
        <v>0</v>
      </c>
      <c r="Q8089" s="2">
        <f t="shared" si="1517"/>
        <v>0</v>
      </c>
      <c r="R8089" s="2">
        <f t="shared" si="1518"/>
        <v>0</v>
      </c>
      <c r="S8089" s="2">
        <f t="shared" si="1519"/>
        <v>0</v>
      </c>
      <c r="T8089" s="2">
        <f t="shared" si="1520"/>
        <v>0</v>
      </c>
      <c r="U8089" s="2">
        <f>IF(O8089="Reg", R8089 * Inputs!$B$7, 0)</f>
        <v>0</v>
      </c>
      <c r="V8089" s="2">
        <f>MAX(F8089 + P8089*Inputs!$B$15 - (Q8089/Inputs!$B$16) - U8089, 0)</f>
        <v>0</v>
      </c>
    </row>
    <row r="8090" spans="1:22" x14ac:dyDescent="0.3">
      <c r="A8090" s="1">
        <v>46360</v>
      </c>
      <c r="B8090" s="2">
        <v>26.595030232318319</v>
      </c>
      <c r="C8090" s="2">
        <v>4.1682635195084528</v>
      </c>
      <c r="D8090" s="2">
        <f t="shared" si="1512"/>
        <v>32.053855177237956</v>
      </c>
      <c r="E8090" s="2">
        <f t="shared" si="1513"/>
        <v>13.321321201282634</v>
      </c>
      <c r="F8090" s="2">
        <f t="shared" si="1521"/>
        <v>0</v>
      </c>
      <c r="G8090" s="2">
        <f t="shared" si="1522"/>
        <v>0</v>
      </c>
      <c r="H8090" s="2">
        <f>MIN(Inputs!$B$2, (Inputs!$B$14 - F8090)/Inputs!$B$15)</f>
        <v>170</v>
      </c>
      <c r="I8090" s="2">
        <f>MAX(MIN(Inputs!$B$2, F8090*Inputs!$B$16, Inputs!$B$14*Inputs!$B$4 - G8090), 0)</f>
        <v>0</v>
      </c>
      <c r="J8090" s="2">
        <f>MAX(MIN(Inputs!$B$2, F8090*Inputs!$B$16, (Inputs!$B$14-F8090)/Inputs!$B$15)*Inputs!$B$9, 0)</f>
        <v>0</v>
      </c>
      <c r="K8090" s="2">
        <f>MAX(E8090*Inputs!$B$5 - B8090 - Inputs!$B$8, 0) * H8090</f>
        <v>0</v>
      </c>
      <c r="L8090" s="2">
        <f>IF(B8090 &gt;= D8090*Inputs!$B$10, MAX(B8090 - E8090/Inputs!$B$5 - Inputs!$B$8, 0) * I8090, 0)</f>
        <v>0</v>
      </c>
      <c r="M8090" s="2">
        <f t="shared" si="1514"/>
        <v>0</v>
      </c>
      <c r="N8090" s="3" t="str">
        <f t="shared" si="1515"/>
        <v>Idle</v>
      </c>
      <c r="O8090" s="3" t="str">
        <f t="shared" si="1523"/>
        <v>Idle</v>
      </c>
      <c r="P8090" s="2">
        <f t="shared" si="1516"/>
        <v>0</v>
      </c>
      <c r="Q8090" s="2">
        <f t="shared" si="1517"/>
        <v>0</v>
      </c>
      <c r="R8090" s="2">
        <f t="shared" si="1518"/>
        <v>0</v>
      </c>
      <c r="S8090" s="2">
        <f t="shared" si="1519"/>
        <v>0</v>
      </c>
      <c r="T8090" s="2">
        <f t="shared" si="1520"/>
        <v>0</v>
      </c>
      <c r="U8090" s="2">
        <f>IF(O8090="Reg", R8090 * Inputs!$B$7, 0)</f>
        <v>0</v>
      </c>
      <c r="V8090" s="2">
        <f>MAX(F8090 + P8090*Inputs!$B$15 - (Q8090/Inputs!$B$16) - U8090, 0)</f>
        <v>0</v>
      </c>
    </row>
    <row r="8091" spans="1:22" x14ac:dyDescent="0.3">
      <c r="A8091" s="1">
        <v>46360.041666666657</v>
      </c>
      <c r="B8091" s="2">
        <v>28.019882424007299</v>
      </c>
      <c r="C8091" s="2">
        <v>8.8095381417963292</v>
      </c>
      <c r="D8091" s="2">
        <f t="shared" si="1512"/>
        <v>32.053855177237956</v>
      </c>
      <c r="E8091" s="2">
        <f t="shared" si="1513"/>
        <v>8.8888161625629127</v>
      </c>
      <c r="F8091" s="2">
        <f t="shared" si="1521"/>
        <v>0</v>
      </c>
      <c r="G8091" s="2">
        <f t="shared" si="1522"/>
        <v>0</v>
      </c>
      <c r="H8091" s="2">
        <f>MIN(Inputs!$B$2, (Inputs!$B$14 - F8091)/Inputs!$B$15)</f>
        <v>170</v>
      </c>
      <c r="I8091" s="2">
        <f>MAX(MIN(Inputs!$B$2, F8091*Inputs!$B$16, Inputs!$B$14*Inputs!$B$4 - G8091), 0)</f>
        <v>0</v>
      </c>
      <c r="J8091" s="2">
        <f>MAX(MIN(Inputs!$B$2, F8091*Inputs!$B$16, (Inputs!$B$14-F8091)/Inputs!$B$15)*Inputs!$B$9, 0)</f>
        <v>0</v>
      </c>
      <c r="K8091" s="2">
        <f>MAX(E8091*Inputs!$B$5 - B8091 - Inputs!$B$8, 0) * H8091</f>
        <v>0</v>
      </c>
      <c r="L8091" s="2">
        <f>IF(B8091 &gt;= D8091*Inputs!$B$10, MAX(B8091 - E8091/Inputs!$B$5 - Inputs!$B$8, 0) * I8091, 0)</f>
        <v>0</v>
      </c>
      <c r="M8091" s="2">
        <f t="shared" si="1514"/>
        <v>0</v>
      </c>
      <c r="N8091" s="3" t="str">
        <f t="shared" si="1515"/>
        <v>Idle</v>
      </c>
      <c r="O8091" s="3" t="str">
        <f t="shared" si="1523"/>
        <v>Idle</v>
      </c>
      <c r="P8091" s="2">
        <f t="shared" si="1516"/>
        <v>0</v>
      </c>
      <c r="Q8091" s="2">
        <f t="shared" si="1517"/>
        <v>0</v>
      </c>
      <c r="R8091" s="2">
        <f t="shared" si="1518"/>
        <v>0</v>
      </c>
      <c r="S8091" s="2">
        <f t="shared" si="1519"/>
        <v>0</v>
      </c>
      <c r="T8091" s="2">
        <f t="shared" si="1520"/>
        <v>0</v>
      </c>
      <c r="U8091" s="2">
        <f>IF(O8091="Reg", R8091 * Inputs!$B$7, 0)</f>
        <v>0</v>
      </c>
      <c r="V8091" s="2">
        <f>MAX(F8091 + P8091*Inputs!$B$15 - (Q8091/Inputs!$B$16) - U8091, 0)</f>
        <v>0</v>
      </c>
    </row>
    <row r="8092" spans="1:22" x14ac:dyDescent="0.3">
      <c r="A8092" s="1">
        <v>46360.083333333343</v>
      </c>
      <c r="B8092" s="2">
        <v>16.833256668847142</v>
      </c>
      <c r="C8092" s="2">
        <v>2.8528871242446301</v>
      </c>
      <c r="D8092" s="2">
        <f t="shared" si="1512"/>
        <v>32.053855177237956</v>
      </c>
      <c r="E8092" s="2">
        <f t="shared" si="1513"/>
        <v>4.2188357585616965</v>
      </c>
      <c r="F8092" s="2">
        <f t="shared" si="1521"/>
        <v>0</v>
      </c>
      <c r="G8092" s="2">
        <f t="shared" si="1522"/>
        <v>0</v>
      </c>
      <c r="H8092" s="2">
        <f>MIN(Inputs!$B$2, (Inputs!$B$14 - F8092)/Inputs!$B$15)</f>
        <v>170</v>
      </c>
      <c r="I8092" s="2">
        <f>MAX(MIN(Inputs!$B$2, F8092*Inputs!$B$16, Inputs!$B$14*Inputs!$B$4 - G8092), 0)</f>
        <v>0</v>
      </c>
      <c r="J8092" s="2">
        <f>MAX(MIN(Inputs!$B$2, F8092*Inputs!$B$16, (Inputs!$B$14-F8092)/Inputs!$B$15)*Inputs!$B$9, 0)</f>
        <v>0</v>
      </c>
      <c r="K8092" s="2">
        <f>MAX(E8092*Inputs!$B$5 - B8092 - Inputs!$B$8, 0) * H8092</f>
        <v>0</v>
      </c>
      <c r="L8092" s="2">
        <f>IF(B8092 &gt;= D8092*Inputs!$B$10, MAX(B8092 - E8092/Inputs!$B$5 - Inputs!$B$8, 0) * I8092, 0)</f>
        <v>0</v>
      </c>
      <c r="M8092" s="2">
        <f t="shared" si="1514"/>
        <v>0</v>
      </c>
      <c r="N8092" s="3" t="str">
        <f t="shared" si="1515"/>
        <v>Idle</v>
      </c>
      <c r="O8092" s="3" t="str">
        <f t="shared" si="1523"/>
        <v>Idle</v>
      </c>
      <c r="P8092" s="2">
        <f t="shared" si="1516"/>
        <v>0</v>
      </c>
      <c r="Q8092" s="2">
        <f t="shared" si="1517"/>
        <v>0</v>
      </c>
      <c r="R8092" s="2">
        <f t="shared" si="1518"/>
        <v>0</v>
      </c>
      <c r="S8092" s="2">
        <f t="shared" si="1519"/>
        <v>0</v>
      </c>
      <c r="T8092" s="2">
        <f t="shared" si="1520"/>
        <v>0</v>
      </c>
      <c r="U8092" s="2">
        <f>IF(O8092="Reg", R8092 * Inputs!$B$7, 0)</f>
        <v>0</v>
      </c>
      <c r="V8092" s="2">
        <f>MAX(F8092 + P8092*Inputs!$B$15 - (Q8092/Inputs!$B$16) - U8092, 0)</f>
        <v>0</v>
      </c>
    </row>
    <row r="8093" spans="1:22" x14ac:dyDescent="0.3">
      <c r="A8093" s="1">
        <v>46360.125</v>
      </c>
      <c r="B8093" s="2">
        <v>8.4797578825230389</v>
      </c>
      <c r="C8093" s="2">
        <v>38.514089728777734</v>
      </c>
      <c r="D8093" s="2">
        <f t="shared" si="1512"/>
        <v>32.053855177237956</v>
      </c>
      <c r="E8093" s="2">
        <f t="shared" si="1513"/>
        <v>1.4132929804205066</v>
      </c>
      <c r="F8093" s="2">
        <f t="shared" si="1521"/>
        <v>0</v>
      </c>
      <c r="G8093" s="2">
        <f t="shared" si="1522"/>
        <v>0</v>
      </c>
      <c r="H8093" s="2">
        <f>MIN(Inputs!$B$2, (Inputs!$B$14 - F8093)/Inputs!$B$15)</f>
        <v>170</v>
      </c>
      <c r="I8093" s="2">
        <f>MAX(MIN(Inputs!$B$2, F8093*Inputs!$B$16, Inputs!$B$14*Inputs!$B$4 - G8093), 0)</f>
        <v>0</v>
      </c>
      <c r="J8093" s="2">
        <f>MAX(MIN(Inputs!$B$2, F8093*Inputs!$B$16, (Inputs!$B$14-F8093)/Inputs!$B$15)*Inputs!$B$9, 0)</f>
        <v>0</v>
      </c>
      <c r="K8093" s="2">
        <f>MAX(E8093*Inputs!$B$5 - B8093 - Inputs!$B$8, 0) * H8093</f>
        <v>0</v>
      </c>
      <c r="L8093" s="2">
        <f>IF(B8093 &gt;= D8093*Inputs!$B$10, MAX(B8093 - E8093/Inputs!$B$5 - Inputs!$B$8, 0) * I8093, 0)</f>
        <v>0</v>
      </c>
      <c r="M8093" s="2">
        <f t="shared" si="1514"/>
        <v>0</v>
      </c>
      <c r="N8093" s="3" t="str">
        <f t="shared" si="1515"/>
        <v>Idle</v>
      </c>
      <c r="O8093" s="3" t="str">
        <f t="shared" si="1523"/>
        <v>Idle</v>
      </c>
      <c r="P8093" s="2">
        <f t="shared" si="1516"/>
        <v>0</v>
      </c>
      <c r="Q8093" s="2">
        <f t="shared" si="1517"/>
        <v>0</v>
      </c>
      <c r="R8093" s="2">
        <f t="shared" si="1518"/>
        <v>0</v>
      </c>
      <c r="S8093" s="2">
        <f t="shared" si="1519"/>
        <v>0</v>
      </c>
      <c r="T8093" s="2">
        <f t="shared" si="1520"/>
        <v>0</v>
      </c>
      <c r="U8093" s="2">
        <f>IF(O8093="Reg", R8093 * Inputs!$B$7, 0)</f>
        <v>0</v>
      </c>
      <c r="V8093" s="2">
        <f>MAX(F8093 + P8093*Inputs!$B$15 - (Q8093/Inputs!$B$16) - U8093, 0)</f>
        <v>0</v>
      </c>
    </row>
    <row r="8094" spans="1:22" x14ac:dyDescent="0.3">
      <c r="A8094" s="1">
        <v>46360.166666666657</v>
      </c>
      <c r="B8094" s="2">
        <v>0</v>
      </c>
      <c r="C8094" s="2">
        <v>0.71569434569456114</v>
      </c>
      <c r="D8094" s="2">
        <f t="shared" si="1512"/>
        <v>32.053855177237956</v>
      </c>
      <c r="E8094" s="2">
        <f t="shared" si="1513"/>
        <v>0</v>
      </c>
      <c r="F8094" s="2">
        <f t="shared" si="1521"/>
        <v>0</v>
      </c>
      <c r="G8094" s="2">
        <f t="shared" si="1522"/>
        <v>0</v>
      </c>
      <c r="H8094" s="2">
        <f>MIN(Inputs!$B$2, (Inputs!$B$14 - F8094)/Inputs!$B$15)</f>
        <v>170</v>
      </c>
      <c r="I8094" s="2">
        <f>MAX(MIN(Inputs!$B$2, F8094*Inputs!$B$16, Inputs!$B$14*Inputs!$B$4 - G8094), 0)</f>
        <v>0</v>
      </c>
      <c r="J8094" s="2">
        <f>MAX(MIN(Inputs!$B$2, F8094*Inputs!$B$16, (Inputs!$B$14-F8094)/Inputs!$B$15)*Inputs!$B$9, 0)</f>
        <v>0</v>
      </c>
      <c r="K8094" s="2">
        <f>MAX(E8094*Inputs!$B$5 - B8094 - Inputs!$B$8, 0) * H8094</f>
        <v>0</v>
      </c>
      <c r="L8094" s="2">
        <f>IF(B8094 &gt;= D8094*Inputs!$B$10, MAX(B8094 - E8094/Inputs!$B$5 - Inputs!$B$8, 0) * I8094, 0)</f>
        <v>0</v>
      </c>
      <c r="M8094" s="2">
        <f t="shared" si="1514"/>
        <v>0</v>
      </c>
      <c r="N8094" s="3" t="str">
        <f t="shared" si="1515"/>
        <v>Idle</v>
      </c>
      <c r="O8094" s="3" t="str">
        <f t="shared" si="1523"/>
        <v>Idle</v>
      </c>
      <c r="P8094" s="2">
        <f t="shared" si="1516"/>
        <v>0</v>
      </c>
      <c r="Q8094" s="2">
        <f t="shared" si="1517"/>
        <v>0</v>
      </c>
      <c r="R8094" s="2">
        <f t="shared" si="1518"/>
        <v>0</v>
      </c>
      <c r="S8094" s="2">
        <f t="shared" si="1519"/>
        <v>0</v>
      </c>
      <c r="T8094" s="2">
        <f t="shared" si="1520"/>
        <v>0</v>
      </c>
      <c r="U8094" s="2">
        <f>IF(O8094="Reg", R8094 * Inputs!$B$7, 0)</f>
        <v>0</v>
      </c>
      <c r="V8094" s="2">
        <f>MAX(F8094 + P8094*Inputs!$B$15 - (Q8094/Inputs!$B$16) - U8094, 0)</f>
        <v>0</v>
      </c>
    </row>
    <row r="8095" spans="1:22" x14ac:dyDescent="0.3">
      <c r="A8095" s="1">
        <v>46360.208333333343</v>
      </c>
      <c r="B8095" s="2">
        <v>0</v>
      </c>
      <c r="C8095" s="2">
        <v>12.86722502894183</v>
      </c>
      <c r="D8095" s="2">
        <f t="shared" si="1512"/>
        <v>32.053855177237956</v>
      </c>
      <c r="E8095" s="2">
        <f t="shared" si="1513"/>
        <v>0.32519896897478484</v>
      </c>
      <c r="F8095" s="2">
        <f t="shared" si="1521"/>
        <v>0</v>
      </c>
      <c r="G8095" s="2">
        <f t="shared" si="1522"/>
        <v>0</v>
      </c>
      <c r="H8095" s="2">
        <f>MIN(Inputs!$B$2, (Inputs!$B$14 - F8095)/Inputs!$B$15)</f>
        <v>170</v>
      </c>
      <c r="I8095" s="2">
        <f>MAX(MIN(Inputs!$B$2, F8095*Inputs!$B$16, Inputs!$B$14*Inputs!$B$4 - G8095), 0)</f>
        <v>0</v>
      </c>
      <c r="J8095" s="2">
        <f>MAX(MIN(Inputs!$B$2, F8095*Inputs!$B$16, (Inputs!$B$14-F8095)/Inputs!$B$15)*Inputs!$B$9, 0)</f>
        <v>0</v>
      </c>
      <c r="K8095" s="2">
        <f>MAX(E8095*Inputs!$B$5 - B8095 - Inputs!$B$8, 0) * H8095</f>
        <v>0</v>
      </c>
      <c r="L8095" s="2">
        <f>IF(B8095 &gt;= D8095*Inputs!$B$10, MAX(B8095 - E8095/Inputs!$B$5 - Inputs!$B$8, 0) * I8095, 0)</f>
        <v>0</v>
      </c>
      <c r="M8095" s="2">
        <f t="shared" si="1514"/>
        <v>0</v>
      </c>
      <c r="N8095" s="3" t="str">
        <f t="shared" si="1515"/>
        <v>Idle</v>
      </c>
      <c r="O8095" s="3" t="str">
        <f t="shared" si="1523"/>
        <v>Idle</v>
      </c>
      <c r="P8095" s="2">
        <f t="shared" si="1516"/>
        <v>0</v>
      </c>
      <c r="Q8095" s="2">
        <f t="shared" si="1517"/>
        <v>0</v>
      </c>
      <c r="R8095" s="2">
        <f t="shared" si="1518"/>
        <v>0</v>
      </c>
      <c r="S8095" s="2">
        <f t="shared" si="1519"/>
        <v>0</v>
      </c>
      <c r="T8095" s="2">
        <f t="shared" si="1520"/>
        <v>0</v>
      </c>
      <c r="U8095" s="2">
        <f>IF(O8095="Reg", R8095 * Inputs!$B$7, 0)</f>
        <v>0</v>
      </c>
      <c r="V8095" s="2">
        <f>MAX(F8095 + P8095*Inputs!$B$15 - (Q8095/Inputs!$B$16) - U8095, 0)</f>
        <v>0</v>
      </c>
    </row>
    <row r="8096" spans="1:22" x14ac:dyDescent="0.3">
      <c r="A8096" s="1">
        <v>46360.25</v>
      </c>
      <c r="B8096" s="2">
        <v>0</v>
      </c>
      <c r="C8096" s="2">
        <v>7.2012977904487441</v>
      </c>
      <c r="D8096" s="2">
        <f t="shared" si="1512"/>
        <v>32.053855177237956</v>
      </c>
      <c r="E8096" s="2">
        <f t="shared" si="1513"/>
        <v>4.7889748891008148</v>
      </c>
      <c r="F8096" s="2">
        <f t="shared" si="1521"/>
        <v>0</v>
      </c>
      <c r="G8096" s="2">
        <f t="shared" si="1522"/>
        <v>0</v>
      </c>
      <c r="H8096" s="2">
        <f>MIN(Inputs!$B$2, (Inputs!$B$14 - F8096)/Inputs!$B$15)</f>
        <v>170</v>
      </c>
      <c r="I8096" s="2">
        <f>MAX(MIN(Inputs!$B$2, F8096*Inputs!$B$16, Inputs!$B$14*Inputs!$B$4 - G8096), 0)</f>
        <v>0</v>
      </c>
      <c r="J8096" s="2">
        <f>MAX(MIN(Inputs!$B$2, F8096*Inputs!$B$16, (Inputs!$B$14-F8096)/Inputs!$B$15)*Inputs!$B$9, 0)</f>
        <v>0</v>
      </c>
      <c r="K8096" s="2">
        <f>MAX(E8096*Inputs!$B$5 - B8096 - Inputs!$B$8, 0) * H8096</f>
        <v>0</v>
      </c>
      <c r="L8096" s="2">
        <f>IF(B8096 &gt;= D8096*Inputs!$B$10, MAX(B8096 - E8096/Inputs!$B$5 - Inputs!$B$8, 0) * I8096, 0)</f>
        <v>0</v>
      </c>
      <c r="M8096" s="2">
        <f t="shared" si="1514"/>
        <v>0</v>
      </c>
      <c r="N8096" s="3" t="str">
        <f t="shared" si="1515"/>
        <v>Idle</v>
      </c>
      <c r="O8096" s="3" t="str">
        <f t="shared" si="1523"/>
        <v>Idle</v>
      </c>
      <c r="P8096" s="2">
        <f t="shared" si="1516"/>
        <v>0</v>
      </c>
      <c r="Q8096" s="2">
        <f t="shared" si="1517"/>
        <v>0</v>
      </c>
      <c r="R8096" s="2">
        <f t="shared" si="1518"/>
        <v>0</v>
      </c>
      <c r="S8096" s="2">
        <f t="shared" si="1519"/>
        <v>0</v>
      </c>
      <c r="T8096" s="2">
        <f t="shared" si="1520"/>
        <v>0</v>
      </c>
      <c r="U8096" s="2">
        <f>IF(O8096="Reg", R8096 * Inputs!$B$7, 0)</f>
        <v>0</v>
      </c>
      <c r="V8096" s="2">
        <f>MAX(F8096 + P8096*Inputs!$B$15 - (Q8096/Inputs!$B$16) - U8096, 0)</f>
        <v>0</v>
      </c>
    </row>
    <row r="8097" spans="1:22" x14ac:dyDescent="0.3">
      <c r="A8097" s="1">
        <v>46360.291666666657</v>
      </c>
      <c r="B8097" s="2">
        <v>0</v>
      </c>
      <c r="C8097" s="2">
        <v>2.274824202992896</v>
      </c>
      <c r="D8097" s="2">
        <f t="shared" si="1512"/>
        <v>32.053855177237956</v>
      </c>
      <c r="E8097" s="2">
        <f t="shared" si="1513"/>
        <v>9.9074376835539884</v>
      </c>
      <c r="F8097" s="2">
        <f t="shared" si="1521"/>
        <v>0</v>
      </c>
      <c r="G8097" s="2">
        <f t="shared" si="1522"/>
        <v>0</v>
      </c>
      <c r="H8097" s="2">
        <f>MIN(Inputs!$B$2, (Inputs!$B$14 - F8097)/Inputs!$B$15)</f>
        <v>170</v>
      </c>
      <c r="I8097" s="2">
        <f>MAX(MIN(Inputs!$B$2, F8097*Inputs!$B$16, Inputs!$B$14*Inputs!$B$4 - G8097), 0)</f>
        <v>0</v>
      </c>
      <c r="J8097" s="2">
        <f>MAX(MIN(Inputs!$B$2, F8097*Inputs!$B$16, (Inputs!$B$14-F8097)/Inputs!$B$15)*Inputs!$B$9, 0)</f>
        <v>0</v>
      </c>
      <c r="K8097" s="2">
        <f>MAX(E8097*Inputs!$B$5 - B8097 - Inputs!$B$8, 0) * H8097</f>
        <v>0</v>
      </c>
      <c r="L8097" s="2">
        <f>IF(B8097 &gt;= D8097*Inputs!$B$10, MAX(B8097 - E8097/Inputs!$B$5 - Inputs!$B$8, 0) * I8097, 0)</f>
        <v>0</v>
      </c>
      <c r="M8097" s="2">
        <f t="shared" si="1514"/>
        <v>0</v>
      </c>
      <c r="N8097" s="3" t="str">
        <f t="shared" si="1515"/>
        <v>Idle</v>
      </c>
      <c r="O8097" s="3" t="str">
        <f t="shared" si="1523"/>
        <v>Idle</v>
      </c>
      <c r="P8097" s="2">
        <f t="shared" si="1516"/>
        <v>0</v>
      </c>
      <c r="Q8097" s="2">
        <f t="shared" si="1517"/>
        <v>0</v>
      </c>
      <c r="R8097" s="2">
        <f t="shared" si="1518"/>
        <v>0</v>
      </c>
      <c r="S8097" s="2">
        <f t="shared" si="1519"/>
        <v>0</v>
      </c>
      <c r="T8097" s="2">
        <f t="shared" si="1520"/>
        <v>0</v>
      </c>
      <c r="U8097" s="2">
        <f>IF(O8097="Reg", R8097 * Inputs!$B$7, 0)</f>
        <v>0</v>
      </c>
      <c r="V8097" s="2">
        <f>MAX(F8097 + P8097*Inputs!$B$15 - (Q8097/Inputs!$B$16) - U8097, 0)</f>
        <v>0</v>
      </c>
    </row>
    <row r="8098" spans="1:22" x14ac:dyDescent="0.3">
      <c r="A8098" s="1">
        <v>46360.333333333343</v>
      </c>
      <c r="B8098" s="2">
        <v>0</v>
      </c>
      <c r="C8098" s="2">
        <v>19.657766582038491</v>
      </c>
      <c r="D8098" s="2">
        <f t="shared" si="1512"/>
        <v>32.053855177237956</v>
      </c>
      <c r="E8098" s="2">
        <f t="shared" si="1513"/>
        <v>17.094927906349927</v>
      </c>
      <c r="F8098" s="2">
        <f t="shared" si="1521"/>
        <v>0</v>
      </c>
      <c r="G8098" s="2">
        <f t="shared" si="1522"/>
        <v>0</v>
      </c>
      <c r="H8098" s="2">
        <f>MIN(Inputs!$B$2, (Inputs!$B$14 - F8098)/Inputs!$B$15)</f>
        <v>170</v>
      </c>
      <c r="I8098" s="2">
        <f>MAX(MIN(Inputs!$B$2, F8098*Inputs!$B$16, Inputs!$B$14*Inputs!$B$4 - G8098), 0)</f>
        <v>0</v>
      </c>
      <c r="J8098" s="2">
        <f>MAX(MIN(Inputs!$B$2, F8098*Inputs!$B$16, (Inputs!$B$14-F8098)/Inputs!$B$15)*Inputs!$B$9, 0)</f>
        <v>0</v>
      </c>
      <c r="K8098" s="2">
        <f>MAX(E8098*Inputs!$B$5 - B8098 - Inputs!$B$8, 0) * H8098</f>
        <v>0</v>
      </c>
      <c r="L8098" s="2">
        <f>IF(B8098 &gt;= D8098*Inputs!$B$10, MAX(B8098 - E8098/Inputs!$B$5 - Inputs!$B$8, 0) * I8098, 0)</f>
        <v>0</v>
      </c>
      <c r="M8098" s="2">
        <f t="shared" si="1514"/>
        <v>0</v>
      </c>
      <c r="N8098" s="3" t="str">
        <f t="shared" si="1515"/>
        <v>Idle</v>
      </c>
      <c r="O8098" s="3" t="str">
        <f t="shared" si="1523"/>
        <v>Idle</v>
      </c>
      <c r="P8098" s="2">
        <f t="shared" si="1516"/>
        <v>0</v>
      </c>
      <c r="Q8098" s="2">
        <f t="shared" si="1517"/>
        <v>0</v>
      </c>
      <c r="R8098" s="2">
        <f t="shared" si="1518"/>
        <v>0</v>
      </c>
      <c r="S8098" s="2">
        <f t="shared" si="1519"/>
        <v>0</v>
      </c>
      <c r="T8098" s="2">
        <f t="shared" si="1520"/>
        <v>0</v>
      </c>
      <c r="U8098" s="2">
        <f>IF(O8098="Reg", R8098 * Inputs!$B$7, 0)</f>
        <v>0</v>
      </c>
      <c r="V8098" s="2">
        <f>MAX(F8098 + P8098*Inputs!$B$15 - (Q8098/Inputs!$B$16) - U8098, 0)</f>
        <v>0</v>
      </c>
    </row>
    <row r="8099" spans="1:22" x14ac:dyDescent="0.3">
      <c r="A8099" s="1">
        <v>46360.375</v>
      </c>
      <c r="B8099" s="2">
        <v>0</v>
      </c>
      <c r="C8099" s="2">
        <v>2.3473925510100582</v>
      </c>
      <c r="D8099" s="2">
        <f t="shared" si="1512"/>
        <v>32.053855177237956</v>
      </c>
      <c r="E8099" s="2">
        <f t="shared" si="1513"/>
        <v>25.931242757417934</v>
      </c>
      <c r="F8099" s="2">
        <f t="shared" si="1521"/>
        <v>0</v>
      </c>
      <c r="G8099" s="2">
        <f t="shared" si="1522"/>
        <v>0</v>
      </c>
      <c r="H8099" s="2">
        <f>MIN(Inputs!$B$2, (Inputs!$B$14 - F8099)/Inputs!$B$15)</f>
        <v>170</v>
      </c>
      <c r="I8099" s="2">
        <f>MAX(MIN(Inputs!$B$2, F8099*Inputs!$B$16, Inputs!$B$14*Inputs!$B$4 - G8099), 0)</f>
        <v>0</v>
      </c>
      <c r="J8099" s="2">
        <f>MAX(MIN(Inputs!$B$2, F8099*Inputs!$B$16, (Inputs!$B$14-F8099)/Inputs!$B$15)*Inputs!$B$9, 0)</f>
        <v>0</v>
      </c>
      <c r="K8099" s="2">
        <f>MAX(E8099*Inputs!$B$5 - B8099 - Inputs!$B$8, 0) * H8099</f>
        <v>479.31391650972267</v>
      </c>
      <c r="L8099" s="2">
        <f>IF(B8099 &gt;= D8099*Inputs!$B$10, MAX(B8099 - E8099/Inputs!$B$5 - Inputs!$B$8, 0) * I8099, 0)</f>
        <v>0</v>
      </c>
      <c r="M8099" s="2">
        <f t="shared" si="1514"/>
        <v>0</v>
      </c>
      <c r="N8099" s="3" t="str">
        <f t="shared" si="1515"/>
        <v>Charge</v>
      </c>
      <c r="O8099" s="3" t="str">
        <f t="shared" si="1523"/>
        <v>Charge</v>
      </c>
      <c r="P8099" s="2">
        <f t="shared" si="1516"/>
        <v>170</v>
      </c>
      <c r="Q8099" s="2">
        <f t="shared" si="1517"/>
        <v>0</v>
      </c>
      <c r="R8099" s="2">
        <f t="shared" si="1518"/>
        <v>0</v>
      </c>
      <c r="S8099" s="2">
        <f t="shared" si="1519"/>
        <v>0</v>
      </c>
      <c r="T8099" s="2">
        <f t="shared" si="1520"/>
        <v>0</v>
      </c>
      <c r="U8099" s="2">
        <f>IF(O8099="Reg", R8099 * Inputs!$B$7, 0)</f>
        <v>0</v>
      </c>
      <c r="V8099" s="2">
        <f>MAX(F8099 + P8099*Inputs!$B$15 - (Q8099/Inputs!$B$16) - U8099, 0)</f>
        <v>170</v>
      </c>
    </row>
    <row r="8100" spans="1:22" x14ac:dyDescent="0.3">
      <c r="A8100" s="1">
        <v>46360.416666666657</v>
      </c>
      <c r="B8100" s="2">
        <v>1.951193813848709</v>
      </c>
      <c r="C8100" s="2">
        <v>13.4340057414935</v>
      </c>
      <c r="D8100" s="2">
        <f t="shared" si="1512"/>
        <v>32.053855177237956</v>
      </c>
      <c r="E8100" s="2">
        <f t="shared" si="1513"/>
        <v>36.096687785648527</v>
      </c>
      <c r="F8100" s="2">
        <f t="shared" si="1521"/>
        <v>170</v>
      </c>
      <c r="G8100" s="2">
        <f t="shared" si="1522"/>
        <v>0</v>
      </c>
      <c r="H8100" s="2">
        <f>MIN(Inputs!$B$2, (Inputs!$B$14 - F8100)/Inputs!$B$15)</f>
        <v>170</v>
      </c>
      <c r="I8100" s="2">
        <f>MAX(MIN(Inputs!$B$2, F8100*Inputs!$B$16, Inputs!$B$14*Inputs!$B$4 - G8100), 0)</f>
        <v>170</v>
      </c>
      <c r="J8100" s="2">
        <f>MAX(MIN(Inputs!$B$2, F8100*Inputs!$B$16, (Inputs!$B$14-F8100)/Inputs!$B$15)*Inputs!$B$9, 0)</f>
        <v>136</v>
      </c>
      <c r="K8100" s="2">
        <f>MAX(E8100*Inputs!$B$5 - B8100 - Inputs!$B$8, 0) * H8100</f>
        <v>1668.3615443787392</v>
      </c>
      <c r="L8100" s="2">
        <f>IF(B8100 &gt;= D8100*Inputs!$B$10, MAX(B8100 - E8100/Inputs!$B$5 - Inputs!$B$8, 0) * I8100, 0)</f>
        <v>0</v>
      </c>
      <c r="M8100" s="2">
        <f t="shared" si="1514"/>
        <v>1827.0247808431161</v>
      </c>
      <c r="N8100" s="3" t="str">
        <f t="shared" si="1515"/>
        <v>Reg</v>
      </c>
      <c r="O8100" s="3" t="str">
        <f t="shared" si="1523"/>
        <v>Charge</v>
      </c>
      <c r="P8100" s="2">
        <f t="shared" si="1516"/>
        <v>170</v>
      </c>
      <c r="Q8100" s="2">
        <f t="shared" si="1517"/>
        <v>0</v>
      </c>
      <c r="R8100" s="2">
        <f t="shared" si="1518"/>
        <v>0</v>
      </c>
      <c r="S8100" s="2">
        <f t="shared" si="1519"/>
        <v>-331.70294835428052</v>
      </c>
      <c r="T8100" s="2">
        <f t="shared" si="1520"/>
        <v>0</v>
      </c>
      <c r="U8100" s="2">
        <f>IF(O8100="Reg", R8100 * Inputs!$B$7, 0)</f>
        <v>0</v>
      </c>
      <c r="V8100" s="2">
        <f>MAX(F8100 + P8100*Inputs!$B$15 - (Q8100/Inputs!$B$16) - U8100, 0)</f>
        <v>340</v>
      </c>
    </row>
    <row r="8101" spans="1:22" x14ac:dyDescent="0.3">
      <c r="A8101" s="1">
        <v>46360.458333333343</v>
      </c>
      <c r="B8101" s="2">
        <v>26.78265552075618</v>
      </c>
      <c r="C8101" s="2">
        <v>5.9327350530679821</v>
      </c>
      <c r="D8101" s="2">
        <f t="shared" si="1512"/>
        <v>32.053855177237956</v>
      </c>
      <c r="E8101" s="2">
        <f t="shared" si="1513"/>
        <v>46.276358410424983</v>
      </c>
      <c r="F8101" s="2">
        <f t="shared" si="1521"/>
        <v>340</v>
      </c>
      <c r="G8101" s="2">
        <f t="shared" si="1522"/>
        <v>0</v>
      </c>
      <c r="H8101" s="2">
        <f>MIN(Inputs!$B$2, (Inputs!$B$14 - F8101)/Inputs!$B$15)</f>
        <v>0</v>
      </c>
      <c r="I8101" s="2">
        <f>MAX(MIN(Inputs!$B$2, F8101*Inputs!$B$16, Inputs!$B$14*Inputs!$B$4 - G8101), 0)</f>
        <v>170</v>
      </c>
      <c r="J8101" s="2">
        <f>MAX(MIN(Inputs!$B$2, F8101*Inputs!$B$16, (Inputs!$B$14-F8101)/Inputs!$B$15)*Inputs!$B$9, 0)</f>
        <v>0</v>
      </c>
      <c r="K8101" s="2">
        <f>MAX(E8101*Inputs!$B$5 - B8101 - Inputs!$B$8, 0) * H8101</f>
        <v>0</v>
      </c>
      <c r="L8101" s="2">
        <f>IF(B8101 &gt;= D8101*Inputs!$B$10, MAX(B8101 - E8101/Inputs!$B$5 - Inputs!$B$8, 0) * I8101, 0)</f>
        <v>0</v>
      </c>
      <c r="M8101" s="2">
        <f t="shared" si="1514"/>
        <v>0</v>
      </c>
      <c r="N8101" s="3" t="str">
        <f t="shared" si="1515"/>
        <v>Idle</v>
      </c>
      <c r="O8101" s="3" t="str">
        <f t="shared" si="1523"/>
        <v>Idle</v>
      </c>
      <c r="P8101" s="2">
        <f t="shared" si="1516"/>
        <v>0</v>
      </c>
      <c r="Q8101" s="2">
        <f t="shared" si="1517"/>
        <v>0</v>
      </c>
      <c r="R8101" s="2">
        <f t="shared" si="1518"/>
        <v>0</v>
      </c>
      <c r="S8101" s="2">
        <f t="shared" si="1519"/>
        <v>0</v>
      </c>
      <c r="T8101" s="2">
        <f t="shared" si="1520"/>
        <v>0</v>
      </c>
      <c r="U8101" s="2">
        <f>IF(O8101="Reg", R8101 * Inputs!$B$7, 0)</f>
        <v>0</v>
      </c>
      <c r="V8101" s="2">
        <f>MAX(F8101 + P8101*Inputs!$B$15 - (Q8101/Inputs!$B$16) - U8101, 0)</f>
        <v>340</v>
      </c>
    </row>
    <row r="8102" spans="1:22" x14ac:dyDescent="0.3">
      <c r="A8102" s="1">
        <v>46360.5</v>
      </c>
      <c r="B8102" s="2">
        <v>30.71077676671905</v>
      </c>
      <c r="C8102" s="2">
        <v>19.781950378481611</v>
      </c>
      <c r="D8102" s="2">
        <f t="shared" si="1512"/>
        <v>32.053855177237956</v>
      </c>
      <c r="E8102" s="2">
        <f t="shared" si="1513"/>
        <v>53.867656175151318</v>
      </c>
      <c r="F8102" s="2">
        <f t="shared" si="1521"/>
        <v>340</v>
      </c>
      <c r="G8102" s="2">
        <f t="shared" si="1522"/>
        <v>0</v>
      </c>
      <c r="H8102" s="2">
        <f>MIN(Inputs!$B$2, (Inputs!$B$14 - F8102)/Inputs!$B$15)</f>
        <v>0</v>
      </c>
      <c r="I8102" s="2">
        <f>MAX(MIN(Inputs!$B$2, F8102*Inputs!$B$16, Inputs!$B$14*Inputs!$B$4 - G8102), 0)</f>
        <v>170</v>
      </c>
      <c r="J8102" s="2">
        <f>MAX(MIN(Inputs!$B$2, F8102*Inputs!$B$16, (Inputs!$B$14-F8102)/Inputs!$B$15)*Inputs!$B$9, 0)</f>
        <v>0</v>
      </c>
      <c r="K8102" s="2">
        <f>MAX(E8102*Inputs!$B$5 - B8102 - Inputs!$B$8, 0) * H8102</f>
        <v>0</v>
      </c>
      <c r="L8102" s="2">
        <f>IF(B8102 &gt;= D8102*Inputs!$B$10, MAX(B8102 - E8102/Inputs!$B$5 - Inputs!$B$8, 0) * I8102, 0)</f>
        <v>0</v>
      </c>
      <c r="M8102" s="2">
        <f t="shared" si="1514"/>
        <v>0</v>
      </c>
      <c r="N8102" s="3" t="str">
        <f t="shared" si="1515"/>
        <v>Idle</v>
      </c>
      <c r="O8102" s="3" t="str">
        <f t="shared" si="1523"/>
        <v>Idle</v>
      </c>
      <c r="P8102" s="2">
        <f t="shared" si="1516"/>
        <v>0</v>
      </c>
      <c r="Q8102" s="2">
        <f t="shared" si="1517"/>
        <v>0</v>
      </c>
      <c r="R8102" s="2">
        <f t="shared" si="1518"/>
        <v>0</v>
      </c>
      <c r="S8102" s="2">
        <f t="shared" si="1519"/>
        <v>0</v>
      </c>
      <c r="T8102" s="2">
        <f t="shared" si="1520"/>
        <v>0</v>
      </c>
      <c r="U8102" s="2">
        <f>IF(O8102="Reg", R8102 * Inputs!$B$7, 0)</f>
        <v>0</v>
      </c>
      <c r="V8102" s="2">
        <f>MAX(F8102 + P8102*Inputs!$B$15 - (Q8102/Inputs!$B$16) - U8102, 0)</f>
        <v>340</v>
      </c>
    </row>
    <row r="8103" spans="1:22" x14ac:dyDescent="0.3">
      <c r="A8103" s="1">
        <v>46360.541666666657</v>
      </c>
      <c r="B8103" s="2">
        <v>43.124941336775628</v>
      </c>
      <c r="C8103" s="2">
        <v>2.5227111522715129</v>
      </c>
      <c r="D8103" s="2">
        <f t="shared" si="1512"/>
        <v>32.053855177237956</v>
      </c>
      <c r="E8103" s="2">
        <f t="shared" si="1513"/>
        <v>59.921659905207754</v>
      </c>
      <c r="F8103" s="2">
        <f t="shared" si="1521"/>
        <v>340</v>
      </c>
      <c r="G8103" s="2">
        <f t="shared" si="1522"/>
        <v>0</v>
      </c>
      <c r="H8103" s="2">
        <f>MIN(Inputs!$B$2, (Inputs!$B$14 - F8103)/Inputs!$B$15)</f>
        <v>0</v>
      </c>
      <c r="I8103" s="2">
        <f>MAX(MIN(Inputs!$B$2, F8103*Inputs!$B$16, Inputs!$B$14*Inputs!$B$4 - G8103), 0)</f>
        <v>170</v>
      </c>
      <c r="J8103" s="2">
        <f>MAX(MIN(Inputs!$B$2, F8103*Inputs!$B$16, (Inputs!$B$14-F8103)/Inputs!$B$15)*Inputs!$B$9, 0)</f>
        <v>0</v>
      </c>
      <c r="K8103" s="2">
        <f>MAX(E8103*Inputs!$B$5 - B8103 - Inputs!$B$8, 0) * H8103</f>
        <v>0</v>
      </c>
      <c r="L8103" s="2">
        <f>IF(B8103 &gt;= D8103*Inputs!$B$10, MAX(B8103 - E8103/Inputs!$B$5 - Inputs!$B$8, 0) * I8103, 0)</f>
        <v>0</v>
      </c>
      <c r="M8103" s="2">
        <f t="shared" si="1514"/>
        <v>0</v>
      </c>
      <c r="N8103" s="3" t="str">
        <f t="shared" si="1515"/>
        <v>Idle</v>
      </c>
      <c r="O8103" s="3" t="str">
        <f t="shared" si="1523"/>
        <v>Idle</v>
      </c>
      <c r="P8103" s="2">
        <f t="shared" si="1516"/>
        <v>0</v>
      </c>
      <c r="Q8103" s="2">
        <f t="shared" si="1517"/>
        <v>0</v>
      </c>
      <c r="R8103" s="2">
        <f t="shared" si="1518"/>
        <v>0</v>
      </c>
      <c r="S8103" s="2">
        <f t="shared" si="1519"/>
        <v>0</v>
      </c>
      <c r="T8103" s="2">
        <f t="shared" si="1520"/>
        <v>0</v>
      </c>
      <c r="U8103" s="2">
        <f>IF(O8103="Reg", R8103 * Inputs!$B$7, 0)</f>
        <v>0</v>
      </c>
      <c r="V8103" s="2">
        <f>MAX(F8103 + P8103*Inputs!$B$15 - (Q8103/Inputs!$B$16) - U8103, 0)</f>
        <v>340</v>
      </c>
    </row>
    <row r="8104" spans="1:22" x14ac:dyDescent="0.3">
      <c r="A8104" s="1">
        <v>46360.583333333343</v>
      </c>
      <c r="B8104" s="2">
        <v>53.017889106408028</v>
      </c>
      <c r="C8104" s="2">
        <v>4.4119027823720511</v>
      </c>
      <c r="D8104" s="2">
        <f t="shared" si="1512"/>
        <v>32.053855177237956</v>
      </c>
      <c r="E8104" s="2">
        <f t="shared" si="1513"/>
        <v>63.526198081644374</v>
      </c>
      <c r="F8104" s="2">
        <f t="shared" si="1521"/>
        <v>340</v>
      </c>
      <c r="G8104" s="2">
        <f t="shared" si="1522"/>
        <v>0</v>
      </c>
      <c r="H8104" s="2">
        <f>MIN(Inputs!$B$2, (Inputs!$B$14 - F8104)/Inputs!$B$15)</f>
        <v>0</v>
      </c>
      <c r="I8104" s="2">
        <f>MAX(MIN(Inputs!$B$2, F8104*Inputs!$B$16, Inputs!$B$14*Inputs!$B$4 - G8104), 0)</f>
        <v>170</v>
      </c>
      <c r="J8104" s="2">
        <f>MAX(MIN(Inputs!$B$2, F8104*Inputs!$B$16, (Inputs!$B$14-F8104)/Inputs!$B$15)*Inputs!$B$9, 0)</f>
        <v>0</v>
      </c>
      <c r="K8104" s="2">
        <f>MAX(E8104*Inputs!$B$5 - B8104 - Inputs!$B$8, 0) * H8104</f>
        <v>0</v>
      </c>
      <c r="L8104" s="2">
        <f>IF(B8104 &gt;= D8104*Inputs!$B$10, MAX(B8104 - E8104/Inputs!$B$5 - Inputs!$B$8, 0) * I8104, 0)</f>
        <v>0</v>
      </c>
      <c r="M8104" s="2">
        <f t="shared" si="1514"/>
        <v>0</v>
      </c>
      <c r="N8104" s="3" t="str">
        <f t="shared" si="1515"/>
        <v>Idle</v>
      </c>
      <c r="O8104" s="3" t="str">
        <f t="shared" si="1523"/>
        <v>Idle</v>
      </c>
      <c r="P8104" s="2">
        <f t="shared" si="1516"/>
        <v>0</v>
      </c>
      <c r="Q8104" s="2">
        <f t="shared" si="1517"/>
        <v>0</v>
      </c>
      <c r="R8104" s="2">
        <f t="shared" si="1518"/>
        <v>0</v>
      </c>
      <c r="S8104" s="2">
        <f t="shared" si="1519"/>
        <v>0</v>
      </c>
      <c r="T8104" s="2">
        <f t="shared" si="1520"/>
        <v>0</v>
      </c>
      <c r="U8104" s="2">
        <f>IF(O8104="Reg", R8104 * Inputs!$B$7, 0)</f>
        <v>0</v>
      </c>
      <c r="V8104" s="2">
        <f>MAX(F8104 + P8104*Inputs!$B$15 - (Q8104/Inputs!$B$16) - U8104, 0)</f>
        <v>340</v>
      </c>
    </row>
    <row r="8105" spans="1:22" x14ac:dyDescent="0.3">
      <c r="A8105" s="1">
        <v>46360.625</v>
      </c>
      <c r="B8105" s="2">
        <v>60.992670169383551</v>
      </c>
      <c r="C8105" s="2">
        <v>6.2590642029035006</v>
      </c>
      <c r="D8105" s="2">
        <f t="shared" si="1512"/>
        <v>32.053855177237956</v>
      </c>
      <c r="E8105" s="2">
        <f t="shared" si="1513"/>
        <v>65.026603220037671</v>
      </c>
      <c r="F8105" s="2">
        <f t="shared" si="1521"/>
        <v>340</v>
      </c>
      <c r="G8105" s="2">
        <f t="shared" si="1522"/>
        <v>0</v>
      </c>
      <c r="H8105" s="2">
        <f>MIN(Inputs!$B$2, (Inputs!$B$14 - F8105)/Inputs!$B$15)</f>
        <v>0</v>
      </c>
      <c r="I8105" s="2">
        <f>MAX(MIN(Inputs!$B$2, F8105*Inputs!$B$16, Inputs!$B$14*Inputs!$B$4 - G8105), 0)</f>
        <v>170</v>
      </c>
      <c r="J8105" s="2">
        <f>MAX(MIN(Inputs!$B$2, F8105*Inputs!$B$16, (Inputs!$B$14-F8105)/Inputs!$B$15)*Inputs!$B$9, 0)</f>
        <v>0</v>
      </c>
      <c r="K8105" s="2">
        <f>MAX(E8105*Inputs!$B$5 - B8105 - Inputs!$B$8, 0) * H8105</f>
        <v>0</v>
      </c>
      <c r="L8105" s="2">
        <f>IF(B8105 &gt;= D8105*Inputs!$B$10, MAX(B8105 - E8105/Inputs!$B$5 - Inputs!$B$8, 0) * I8105, 0)</f>
        <v>0</v>
      </c>
      <c r="M8105" s="2">
        <f t="shared" si="1514"/>
        <v>0</v>
      </c>
      <c r="N8105" s="3" t="str">
        <f t="shared" si="1515"/>
        <v>Idle</v>
      </c>
      <c r="O8105" s="3" t="str">
        <f t="shared" si="1523"/>
        <v>Idle</v>
      </c>
      <c r="P8105" s="2">
        <f t="shared" si="1516"/>
        <v>0</v>
      </c>
      <c r="Q8105" s="2">
        <f t="shared" si="1517"/>
        <v>0</v>
      </c>
      <c r="R8105" s="2">
        <f t="shared" si="1518"/>
        <v>0</v>
      </c>
      <c r="S8105" s="2">
        <f t="shared" si="1519"/>
        <v>0</v>
      </c>
      <c r="T8105" s="2">
        <f t="shared" si="1520"/>
        <v>0</v>
      </c>
      <c r="U8105" s="2">
        <f>IF(O8105="Reg", R8105 * Inputs!$B$7, 0)</f>
        <v>0</v>
      </c>
      <c r="V8105" s="2">
        <f>MAX(F8105 + P8105*Inputs!$B$15 - (Q8105/Inputs!$B$16) - U8105, 0)</f>
        <v>340</v>
      </c>
    </row>
    <row r="8106" spans="1:22" x14ac:dyDescent="0.3">
      <c r="A8106" s="1">
        <v>46360.666666666657</v>
      </c>
      <c r="B8106" s="2">
        <v>63.029217562507426</v>
      </c>
      <c r="C8106" s="2">
        <v>10.249144946245501</v>
      </c>
      <c r="D8106" s="2">
        <f t="shared" si="1512"/>
        <v>32.053855177237956</v>
      </c>
      <c r="E8106" s="2">
        <f t="shared" si="1513"/>
        <v>64.279402483595547</v>
      </c>
      <c r="F8106" s="2">
        <f t="shared" si="1521"/>
        <v>340</v>
      </c>
      <c r="G8106" s="2">
        <f t="shared" si="1522"/>
        <v>0</v>
      </c>
      <c r="H8106" s="2">
        <f>MIN(Inputs!$B$2, (Inputs!$B$14 - F8106)/Inputs!$B$15)</f>
        <v>0</v>
      </c>
      <c r="I8106" s="2">
        <f>MAX(MIN(Inputs!$B$2, F8106*Inputs!$B$16, Inputs!$B$14*Inputs!$B$4 - G8106), 0)</f>
        <v>170</v>
      </c>
      <c r="J8106" s="2">
        <f>MAX(MIN(Inputs!$B$2, F8106*Inputs!$B$16, (Inputs!$B$14-F8106)/Inputs!$B$15)*Inputs!$B$9, 0)</f>
        <v>0</v>
      </c>
      <c r="K8106" s="2">
        <f>MAX(E8106*Inputs!$B$5 - B8106 - Inputs!$B$8, 0) * H8106</f>
        <v>0</v>
      </c>
      <c r="L8106" s="2">
        <f>IF(B8106 &gt;= D8106*Inputs!$B$10, MAX(B8106 - E8106/Inputs!$B$5 - Inputs!$B$8, 0) * I8106, 0)</f>
        <v>0</v>
      </c>
      <c r="M8106" s="2">
        <f t="shared" si="1514"/>
        <v>0</v>
      </c>
      <c r="N8106" s="3" t="str">
        <f t="shared" si="1515"/>
        <v>Idle</v>
      </c>
      <c r="O8106" s="3" t="str">
        <f t="shared" si="1523"/>
        <v>Idle</v>
      </c>
      <c r="P8106" s="2">
        <f t="shared" si="1516"/>
        <v>0</v>
      </c>
      <c r="Q8106" s="2">
        <f t="shared" si="1517"/>
        <v>0</v>
      </c>
      <c r="R8106" s="2">
        <f t="shared" si="1518"/>
        <v>0</v>
      </c>
      <c r="S8106" s="2">
        <f t="shared" si="1519"/>
        <v>0</v>
      </c>
      <c r="T8106" s="2">
        <f t="shared" si="1520"/>
        <v>0</v>
      </c>
      <c r="U8106" s="2">
        <f>IF(O8106="Reg", R8106 * Inputs!$B$7, 0)</f>
        <v>0</v>
      </c>
      <c r="V8106" s="2">
        <f>MAX(F8106 + P8106*Inputs!$B$15 - (Q8106/Inputs!$B$16) - U8106, 0)</f>
        <v>340</v>
      </c>
    </row>
    <row r="8107" spans="1:22" x14ac:dyDescent="0.3">
      <c r="A8107" s="1">
        <v>46360.708333333343</v>
      </c>
      <c r="B8107" s="2">
        <v>72.330442109114173</v>
      </c>
      <c r="C8107" s="2">
        <v>5.0336263559669927</v>
      </c>
      <c r="D8107" s="2">
        <f t="shared" si="1512"/>
        <v>32.053855177237956</v>
      </c>
      <c r="E8107" s="2">
        <f t="shared" si="1513"/>
        <v>62.131470965227116</v>
      </c>
      <c r="F8107" s="2">
        <f t="shared" si="1521"/>
        <v>340</v>
      </c>
      <c r="G8107" s="2">
        <f t="shared" si="1522"/>
        <v>0</v>
      </c>
      <c r="H8107" s="2">
        <f>MIN(Inputs!$B$2, (Inputs!$B$14 - F8107)/Inputs!$B$15)</f>
        <v>0</v>
      </c>
      <c r="I8107" s="2">
        <f>MAX(MIN(Inputs!$B$2, F8107*Inputs!$B$16, Inputs!$B$14*Inputs!$B$4 - G8107), 0)</f>
        <v>170</v>
      </c>
      <c r="J8107" s="2">
        <f>MAX(MIN(Inputs!$B$2, F8107*Inputs!$B$16, (Inputs!$B$14-F8107)/Inputs!$B$15)*Inputs!$B$9, 0)</f>
        <v>0</v>
      </c>
      <c r="K8107" s="2">
        <f>MAX(E8107*Inputs!$B$5 - B8107 - Inputs!$B$8, 0) * H8107</f>
        <v>0</v>
      </c>
      <c r="L8107" s="2">
        <f>IF(B8107 &gt;= D8107*Inputs!$B$10, MAX(B8107 - E8107/Inputs!$B$5 - Inputs!$B$8, 0) * I8107, 0)</f>
        <v>0</v>
      </c>
      <c r="M8107" s="2">
        <f t="shared" si="1514"/>
        <v>0</v>
      </c>
      <c r="N8107" s="3" t="str">
        <f t="shared" si="1515"/>
        <v>Idle</v>
      </c>
      <c r="O8107" s="3" t="str">
        <f t="shared" si="1523"/>
        <v>Idle</v>
      </c>
      <c r="P8107" s="2">
        <f t="shared" si="1516"/>
        <v>0</v>
      </c>
      <c r="Q8107" s="2">
        <f t="shared" si="1517"/>
        <v>0</v>
      </c>
      <c r="R8107" s="2">
        <f t="shared" si="1518"/>
        <v>0</v>
      </c>
      <c r="S8107" s="2">
        <f t="shared" si="1519"/>
        <v>0</v>
      </c>
      <c r="T8107" s="2">
        <f t="shared" si="1520"/>
        <v>0</v>
      </c>
      <c r="U8107" s="2">
        <f>IF(O8107="Reg", R8107 * Inputs!$B$7, 0)</f>
        <v>0</v>
      </c>
      <c r="V8107" s="2">
        <f>MAX(F8107 + P8107*Inputs!$B$15 - (Q8107/Inputs!$B$16) - U8107, 0)</f>
        <v>340</v>
      </c>
    </row>
    <row r="8108" spans="1:22" x14ac:dyDescent="0.3">
      <c r="A8108" s="1">
        <v>46360.75</v>
      </c>
      <c r="B8108" s="2">
        <v>67.03479914705774</v>
      </c>
      <c r="C8108" s="2">
        <v>10.15362450474198</v>
      </c>
      <c r="D8108" s="2">
        <f t="shared" si="1512"/>
        <v>32.053855177237956</v>
      </c>
      <c r="E8108" s="2">
        <f t="shared" si="1513"/>
        <v>56.237468443417065</v>
      </c>
      <c r="F8108" s="2">
        <f t="shared" si="1521"/>
        <v>340</v>
      </c>
      <c r="G8108" s="2">
        <f t="shared" si="1522"/>
        <v>0</v>
      </c>
      <c r="H8108" s="2">
        <f>MIN(Inputs!$B$2, (Inputs!$B$14 - F8108)/Inputs!$B$15)</f>
        <v>0</v>
      </c>
      <c r="I8108" s="2">
        <f>MAX(MIN(Inputs!$B$2, F8108*Inputs!$B$16, Inputs!$B$14*Inputs!$B$4 - G8108), 0)</f>
        <v>170</v>
      </c>
      <c r="J8108" s="2">
        <f>MAX(MIN(Inputs!$B$2, F8108*Inputs!$B$16, (Inputs!$B$14-F8108)/Inputs!$B$15)*Inputs!$B$9, 0)</f>
        <v>0</v>
      </c>
      <c r="K8108" s="2">
        <f>MAX(E8108*Inputs!$B$5 - B8108 - Inputs!$B$8, 0) * H8108</f>
        <v>0</v>
      </c>
      <c r="L8108" s="2">
        <f>IF(B8108 &gt;= D8108*Inputs!$B$10, MAX(B8108 - E8108/Inputs!$B$5 - Inputs!$B$8, 0) * I8108, 0)</f>
        <v>0</v>
      </c>
      <c r="M8108" s="2">
        <f t="shared" si="1514"/>
        <v>0</v>
      </c>
      <c r="N8108" s="3" t="str">
        <f t="shared" si="1515"/>
        <v>Idle</v>
      </c>
      <c r="O8108" s="3" t="str">
        <f t="shared" si="1523"/>
        <v>Idle</v>
      </c>
      <c r="P8108" s="2">
        <f t="shared" si="1516"/>
        <v>0</v>
      </c>
      <c r="Q8108" s="2">
        <f t="shared" si="1517"/>
        <v>0</v>
      </c>
      <c r="R8108" s="2">
        <f t="shared" si="1518"/>
        <v>0</v>
      </c>
      <c r="S8108" s="2">
        <f t="shared" si="1519"/>
        <v>0</v>
      </c>
      <c r="T8108" s="2">
        <f t="shared" si="1520"/>
        <v>0</v>
      </c>
      <c r="U8108" s="2">
        <f>IF(O8108="Reg", R8108 * Inputs!$B$7, 0)</f>
        <v>0</v>
      </c>
      <c r="V8108" s="2">
        <f>MAX(F8108 + P8108*Inputs!$B$15 - (Q8108/Inputs!$B$16) - U8108, 0)</f>
        <v>340</v>
      </c>
    </row>
    <row r="8109" spans="1:22" x14ac:dyDescent="0.3">
      <c r="A8109" s="1">
        <v>46360.791666666657</v>
      </c>
      <c r="B8109" s="2">
        <v>64.752170395395297</v>
      </c>
      <c r="C8109" s="2">
        <v>5.1260175573067093</v>
      </c>
      <c r="D8109" s="2">
        <f t="shared" si="1512"/>
        <v>32.053855177237956</v>
      </c>
      <c r="E8109" s="2">
        <f t="shared" si="1513"/>
        <v>49.188473401406789</v>
      </c>
      <c r="F8109" s="2">
        <f t="shared" si="1521"/>
        <v>340</v>
      </c>
      <c r="G8109" s="2">
        <f t="shared" si="1522"/>
        <v>0</v>
      </c>
      <c r="H8109" s="2">
        <f>MIN(Inputs!$B$2, (Inputs!$B$14 - F8109)/Inputs!$B$15)</f>
        <v>0</v>
      </c>
      <c r="I8109" s="2">
        <f>MAX(MIN(Inputs!$B$2, F8109*Inputs!$B$16, Inputs!$B$14*Inputs!$B$4 - G8109), 0)</f>
        <v>170</v>
      </c>
      <c r="J8109" s="2">
        <f>MAX(MIN(Inputs!$B$2, F8109*Inputs!$B$16, (Inputs!$B$14-F8109)/Inputs!$B$15)*Inputs!$B$9, 0)</f>
        <v>0</v>
      </c>
      <c r="K8109" s="2">
        <f>MAX(E8109*Inputs!$B$5 - B8109 - Inputs!$B$8, 0) * H8109</f>
        <v>0</v>
      </c>
      <c r="L8109" s="2">
        <f>IF(B8109 &gt;= D8109*Inputs!$B$10, MAX(B8109 - E8109/Inputs!$B$5 - Inputs!$B$8, 0) * I8109, 0)</f>
        <v>0</v>
      </c>
      <c r="M8109" s="2">
        <f t="shared" si="1514"/>
        <v>0</v>
      </c>
      <c r="N8109" s="3" t="str">
        <f t="shared" si="1515"/>
        <v>Idle</v>
      </c>
      <c r="O8109" s="3" t="str">
        <f t="shared" si="1523"/>
        <v>Idle</v>
      </c>
      <c r="P8109" s="2">
        <f t="shared" si="1516"/>
        <v>0</v>
      </c>
      <c r="Q8109" s="2">
        <f t="shared" si="1517"/>
        <v>0</v>
      </c>
      <c r="R8109" s="2">
        <f t="shared" si="1518"/>
        <v>0</v>
      </c>
      <c r="S8109" s="2">
        <f t="shared" si="1519"/>
        <v>0</v>
      </c>
      <c r="T8109" s="2">
        <f t="shared" si="1520"/>
        <v>0</v>
      </c>
      <c r="U8109" s="2">
        <f>IF(O8109="Reg", R8109 * Inputs!$B$7, 0)</f>
        <v>0</v>
      </c>
      <c r="V8109" s="2">
        <f>MAX(F8109 + P8109*Inputs!$B$15 - (Q8109/Inputs!$B$16) - U8109, 0)</f>
        <v>340</v>
      </c>
    </row>
    <row r="8110" spans="1:22" x14ac:dyDescent="0.3">
      <c r="A8110" s="1">
        <v>46360.833333333343</v>
      </c>
      <c r="B8110" s="2">
        <v>62.020319936767812</v>
      </c>
      <c r="C8110" s="2">
        <v>3.0838022819658288</v>
      </c>
      <c r="D8110" s="2">
        <f t="shared" si="1512"/>
        <v>32.053855177237956</v>
      </c>
      <c r="E8110" s="2">
        <f t="shared" si="1513"/>
        <v>40.982089520016522</v>
      </c>
      <c r="F8110" s="2">
        <f t="shared" si="1521"/>
        <v>340</v>
      </c>
      <c r="G8110" s="2">
        <f t="shared" si="1522"/>
        <v>0</v>
      </c>
      <c r="H8110" s="2">
        <f>MIN(Inputs!$B$2, (Inputs!$B$14 - F8110)/Inputs!$B$15)</f>
        <v>0</v>
      </c>
      <c r="I8110" s="2">
        <f>MAX(MIN(Inputs!$B$2, F8110*Inputs!$B$16, Inputs!$B$14*Inputs!$B$4 - G8110), 0)</f>
        <v>170</v>
      </c>
      <c r="J8110" s="2">
        <f>MAX(MIN(Inputs!$B$2, F8110*Inputs!$B$16, (Inputs!$B$14-F8110)/Inputs!$B$15)*Inputs!$B$9, 0)</f>
        <v>0</v>
      </c>
      <c r="K8110" s="2">
        <f>MAX(E8110*Inputs!$B$5 - B8110 - Inputs!$B$8, 0) * H8110</f>
        <v>0</v>
      </c>
      <c r="L8110" s="2">
        <f>IF(B8110 &gt;= D8110*Inputs!$B$10, MAX(B8110 - E8110/Inputs!$B$5 - Inputs!$B$8, 0) * I8110, 0)</f>
        <v>0</v>
      </c>
      <c r="M8110" s="2">
        <f t="shared" si="1514"/>
        <v>0</v>
      </c>
      <c r="N8110" s="3" t="str">
        <f t="shared" si="1515"/>
        <v>Idle</v>
      </c>
      <c r="O8110" s="3" t="str">
        <f t="shared" si="1523"/>
        <v>Idle</v>
      </c>
      <c r="P8110" s="2">
        <f t="shared" si="1516"/>
        <v>0</v>
      </c>
      <c r="Q8110" s="2">
        <f t="shared" si="1517"/>
        <v>0</v>
      </c>
      <c r="R8110" s="2">
        <f t="shared" si="1518"/>
        <v>0</v>
      </c>
      <c r="S8110" s="2">
        <f t="shared" si="1519"/>
        <v>0</v>
      </c>
      <c r="T8110" s="2">
        <f t="shared" si="1520"/>
        <v>0</v>
      </c>
      <c r="U8110" s="2">
        <f>IF(O8110="Reg", R8110 * Inputs!$B$7, 0)</f>
        <v>0</v>
      </c>
      <c r="V8110" s="2">
        <f>MAX(F8110 + P8110*Inputs!$B$15 - (Q8110/Inputs!$B$16) - U8110, 0)</f>
        <v>340</v>
      </c>
    </row>
    <row r="8111" spans="1:22" x14ac:dyDescent="0.3">
      <c r="A8111" s="1">
        <v>46360.875</v>
      </c>
      <c r="B8111" s="2">
        <v>56.509465750730847</v>
      </c>
      <c r="C8111" s="2">
        <v>3.253901131487793</v>
      </c>
      <c r="D8111" s="2">
        <f t="shared" si="1512"/>
        <v>32.053855177237956</v>
      </c>
      <c r="E8111" s="2">
        <f t="shared" si="1513"/>
        <v>32.455116643873374</v>
      </c>
      <c r="F8111" s="2">
        <f t="shared" si="1521"/>
        <v>340</v>
      </c>
      <c r="G8111" s="2">
        <f t="shared" si="1522"/>
        <v>0</v>
      </c>
      <c r="H8111" s="2">
        <f>MIN(Inputs!$B$2, (Inputs!$B$14 - F8111)/Inputs!$B$15)</f>
        <v>0</v>
      </c>
      <c r="I8111" s="2">
        <f>MAX(MIN(Inputs!$B$2, F8111*Inputs!$B$16, Inputs!$B$14*Inputs!$B$4 - G8111), 0)</f>
        <v>170</v>
      </c>
      <c r="J8111" s="2">
        <f>MAX(MIN(Inputs!$B$2, F8111*Inputs!$B$16, (Inputs!$B$14-F8111)/Inputs!$B$15)*Inputs!$B$9, 0)</f>
        <v>0</v>
      </c>
      <c r="K8111" s="2">
        <f>MAX(E8111*Inputs!$B$5 - B8111 - Inputs!$B$8, 0) * H8111</f>
        <v>0</v>
      </c>
      <c r="L8111" s="2">
        <f>IF(B8111 &gt;= D8111*Inputs!$B$10, MAX(B8111 - E8111/Inputs!$B$5 - Inputs!$B$8, 0) * I8111, 0)</f>
        <v>0</v>
      </c>
      <c r="M8111" s="2">
        <f t="shared" si="1514"/>
        <v>0</v>
      </c>
      <c r="N8111" s="3" t="str">
        <f t="shared" si="1515"/>
        <v>Idle</v>
      </c>
      <c r="O8111" s="3" t="str">
        <f t="shared" si="1523"/>
        <v>Idle</v>
      </c>
      <c r="P8111" s="2">
        <f t="shared" si="1516"/>
        <v>0</v>
      </c>
      <c r="Q8111" s="2">
        <f t="shared" si="1517"/>
        <v>0</v>
      </c>
      <c r="R8111" s="2">
        <f t="shared" si="1518"/>
        <v>0</v>
      </c>
      <c r="S8111" s="2">
        <f t="shared" si="1519"/>
        <v>0</v>
      </c>
      <c r="T8111" s="2">
        <f t="shared" si="1520"/>
        <v>0</v>
      </c>
      <c r="U8111" s="2">
        <f>IF(O8111="Reg", R8111 * Inputs!$B$7, 0)</f>
        <v>0</v>
      </c>
      <c r="V8111" s="2">
        <f>MAX(F8111 + P8111*Inputs!$B$15 - (Q8111/Inputs!$B$16) - U8111, 0)</f>
        <v>340</v>
      </c>
    </row>
    <row r="8112" spans="1:22" x14ac:dyDescent="0.3">
      <c r="A8112" s="1">
        <v>46360.916666666657</v>
      </c>
      <c r="B8112" s="2">
        <v>50.141628452296793</v>
      </c>
      <c r="C8112" s="2">
        <v>20.384783378481281</v>
      </c>
      <c r="D8112" s="2">
        <f t="shared" si="1512"/>
        <v>32.053855177237956</v>
      </c>
      <c r="E8112" s="2">
        <f t="shared" si="1513"/>
        <v>23.735076282075781</v>
      </c>
      <c r="F8112" s="2">
        <f t="shared" si="1521"/>
        <v>340</v>
      </c>
      <c r="G8112" s="2">
        <f t="shared" si="1522"/>
        <v>0</v>
      </c>
      <c r="H8112" s="2">
        <f>MIN(Inputs!$B$2, (Inputs!$B$14 - F8112)/Inputs!$B$15)</f>
        <v>0</v>
      </c>
      <c r="I8112" s="2">
        <f>MAX(MIN(Inputs!$B$2, F8112*Inputs!$B$16, Inputs!$B$14*Inputs!$B$4 - G8112), 0)</f>
        <v>170</v>
      </c>
      <c r="J8112" s="2">
        <f>MAX(MIN(Inputs!$B$2, F8112*Inputs!$B$16, (Inputs!$B$14-F8112)/Inputs!$B$15)*Inputs!$B$9, 0)</f>
        <v>0</v>
      </c>
      <c r="K8112" s="2">
        <f>MAX(E8112*Inputs!$B$5 - B8112 - Inputs!$B$8, 0) * H8112</f>
        <v>0</v>
      </c>
      <c r="L8112" s="2">
        <f>IF(B8112 &gt;= D8112*Inputs!$B$10, MAX(B8112 - E8112/Inputs!$B$5 - Inputs!$B$8, 0) * I8112, 0)</f>
        <v>538.89164603490599</v>
      </c>
      <c r="M8112" s="2">
        <f t="shared" si="1514"/>
        <v>0</v>
      </c>
      <c r="N8112" s="3" t="str">
        <f t="shared" si="1515"/>
        <v>Discharge</v>
      </c>
      <c r="O8112" s="3" t="str">
        <f t="shared" si="1523"/>
        <v>Discharge</v>
      </c>
      <c r="P8112" s="2">
        <f t="shared" si="1516"/>
        <v>0</v>
      </c>
      <c r="Q8112" s="2">
        <f t="shared" si="1517"/>
        <v>170</v>
      </c>
      <c r="R8112" s="2">
        <f t="shared" si="1518"/>
        <v>0</v>
      </c>
      <c r="S8112" s="2">
        <f t="shared" si="1519"/>
        <v>8524.0768368904555</v>
      </c>
      <c r="T8112" s="2">
        <f t="shared" si="1520"/>
        <v>0</v>
      </c>
      <c r="U8112" s="2">
        <f>IF(O8112="Reg", R8112 * Inputs!$B$7, 0)</f>
        <v>0</v>
      </c>
      <c r="V8112" s="2">
        <f>MAX(F8112 + P8112*Inputs!$B$15 - (Q8112/Inputs!$B$16) - U8112, 0)</f>
        <v>170</v>
      </c>
    </row>
    <row r="8113" spans="1:22" x14ac:dyDescent="0.3">
      <c r="A8113" s="1">
        <v>46360.958333333343</v>
      </c>
      <c r="B8113" s="2">
        <v>36.966426978253892</v>
      </c>
      <c r="C8113" s="2">
        <v>7.0502398570864351</v>
      </c>
      <c r="D8113" s="2">
        <f t="shared" si="1512"/>
        <v>32.053855177237956</v>
      </c>
      <c r="E8113" s="2">
        <f t="shared" si="1513"/>
        <v>15.378138206692981</v>
      </c>
      <c r="F8113" s="2">
        <f t="shared" si="1521"/>
        <v>170</v>
      </c>
      <c r="G8113" s="2">
        <f t="shared" si="1522"/>
        <v>170</v>
      </c>
      <c r="H8113" s="2">
        <f>MIN(Inputs!$B$2, (Inputs!$B$14 - F8113)/Inputs!$B$15)</f>
        <v>170</v>
      </c>
      <c r="I8113" s="2">
        <f>MAX(MIN(Inputs!$B$2, F8113*Inputs!$B$16, Inputs!$B$14*Inputs!$B$4 - G8113), 0)</f>
        <v>170</v>
      </c>
      <c r="J8113" s="2">
        <f>MAX(MIN(Inputs!$B$2, F8113*Inputs!$B$16, (Inputs!$B$14-F8113)/Inputs!$B$15)*Inputs!$B$9, 0)</f>
        <v>136</v>
      </c>
      <c r="K8113" s="2">
        <f>MAX(E8113*Inputs!$B$5 - B8113 - Inputs!$B$8, 0) * H8113</f>
        <v>0</v>
      </c>
      <c r="L8113" s="2">
        <f>IF(B8113 &gt;= D8113*Inputs!$B$10, MAX(B8113 - E8113/Inputs!$B$5 - Inputs!$B$8, 0) * I8113, 0)</f>
        <v>0</v>
      </c>
      <c r="M8113" s="2">
        <f t="shared" si="1514"/>
        <v>958.8326205637552</v>
      </c>
      <c r="N8113" s="3" t="str">
        <f t="shared" si="1515"/>
        <v>Reg</v>
      </c>
      <c r="O8113" s="3" t="str">
        <f t="shared" si="1523"/>
        <v>Discharge</v>
      </c>
      <c r="P8113" s="2">
        <f t="shared" si="1516"/>
        <v>0</v>
      </c>
      <c r="Q8113" s="2">
        <f t="shared" si="1517"/>
        <v>170</v>
      </c>
      <c r="R8113" s="2">
        <f t="shared" si="1518"/>
        <v>0</v>
      </c>
      <c r="S8113" s="2">
        <f t="shared" si="1519"/>
        <v>6284.2925863031614</v>
      </c>
      <c r="T8113" s="2">
        <f t="shared" si="1520"/>
        <v>0</v>
      </c>
      <c r="U8113" s="2">
        <f>IF(O8113="Reg", R8113 * Inputs!$B$7, 0)</f>
        <v>0</v>
      </c>
      <c r="V8113" s="2">
        <f>MAX(F8113 + P8113*Inputs!$B$15 - (Q8113/Inputs!$B$16) - U8113, 0)</f>
        <v>0</v>
      </c>
    </row>
    <row r="8114" spans="1:22" x14ac:dyDescent="0.3">
      <c r="A8114" s="1">
        <v>46361</v>
      </c>
      <c r="B8114" s="2">
        <v>24.740828894996149</v>
      </c>
      <c r="C8114" s="2">
        <v>1.4866123707043479</v>
      </c>
      <c r="D8114" s="2">
        <f t="shared" si="1512"/>
        <v>36.381796376186522</v>
      </c>
      <c r="E8114" s="2">
        <f t="shared" si="1513"/>
        <v>9.4633386705306197</v>
      </c>
      <c r="F8114" s="2">
        <f t="shared" si="1521"/>
        <v>0</v>
      </c>
      <c r="G8114" s="2">
        <f t="shared" si="1522"/>
        <v>0</v>
      </c>
      <c r="H8114" s="2">
        <f>MIN(Inputs!$B$2, (Inputs!$B$14 - F8114)/Inputs!$B$15)</f>
        <v>170</v>
      </c>
      <c r="I8114" s="2">
        <f>MAX(MIN(Inputs!$B$2, F8114*Inputs!$B$16, Inputs!$B$14*Inputs!$B$4 - G8114), 0)</f>
        <v>0</v>
      </c>
      <c r="J8114" s="2">
        <f>MAX(MIN(Inputs!$B$2, F8114*Inputs!$B$16, (Inputs!$B$14-F8114)/Inputs!$B$15)*Inputs!$B$9, 0)</f>
        <v>0</v>
      </c>
      <c r="K8114" s="2">
        <f>MAX(E8114*Inputs!$B$5 - B8114 - Inputs!$B$8, 0) * H8114</f>
        <v>0</v>
      </c>
      <c r="L8114" s="2">
        <f>IF(B8114 &gt;= D8114*Inputs!$B$10, MAX(B8114 - E8114/Inputs!$B$5 - Inputs!$B$8, 0) * I8114, 0)</f>
        <v>0</v>
      </c>
      <c r="M8114" s="2">
        <f t="shared" si="1514"/>
        <v>0</v>
      </c>
      <c r="N8114" s="3" t="str">
        <f t="shared" si="1515"/>
        <v>Idle</v>
      </c>
      <c r="O8114" s="3" t="str">
        <f t="shared" si="1523"/>
        <v>Idle</v>
      </c>
      <c r="P8114" s="2">
        <f t="shared" si="1516"/>
        <v>0</v>
      </c>
      <c r="Q8114" s="2">
        <f t="shared" si="1517"/>
        <v>0</v>
      </c>
      <c r="R8114" s="2">
        <f t="shared" si="1518"/>
        <v>0</v>
      </c>
      <c r="S8114" s="2">
        <f t="shared" si="1519"/>
        <v>0</v>
      </c>
      <c r="T8114" s="2">
        <f t="shared" si="1520"/>
        <v>0</v>
      </c>
      <c r="U8114" s="2">
        <f>IF(O8114="Reg", R8114 * Inputs!$B$7, 0)</f>
        <v>0</v>
      </c>
      <c r="V8114" s="2">
        <f>MAX(F8114 + P8114*Inputs!$B$15 - (Q8114/Inputs!$B$16) - U8114, 0)</f>
        <v>0</v>
      </c>
    </row>
    <row r="8115" spans="1:22" x14ac:dyDescent="0.3">
      <c r="A8115" s="1">
        <v>46361.041666666657</v>
      </c>
      <c r="B8115" s="2">
        <v>15.513867107053651</v>
      </c>
      <c r="C8115" s="2">
        <v>8.8826991568414009</v>
      </c>
      <c r="D8115" s="2">
        <f t="shared" si="1512"/>
        <v>36.381796376186522</v>
      </c>
      <c r="E8115" s="2">
        <f t="shared" si="1513"/>
        <v>5.3398671880312634</v>
      </c>
      <c r="F8115" s="2">
        <f t="shared" si="1521"/>
        <v>0</v>
      </c>
      <c r="G8115" s="2">
        <f t="shared" si="1522"/>
        <v>0</v>
      </c>
      <c r="H8115" s="2">
        <f>MIN(Inputs!$B$2, (Inputs!$B$14 - F8115)/Inputs!$B$15)</f>
        <v>170</v>
      </c>
      <c r="I8115" s="2">
        <f>MAX(MIN(Inputs!$B$2, F8115*Inputs!$B$16, Inputs!$B$14*Inputs!$B$4 - G8115), 0)</f>
        <v>0</v>
      </c>
      <c r="J8115" s="2">
        <f>MAX(MIN(Inputs!$B$2, F8115*Inputs!$B$16, (Inputs!$B$14-F8115)/Inputs!$B$15)*Inputs!$B$9, 0)</f>
        <v>0</v>
      </c>
      <c r="K8115" s="2">
        <f>MAX(E8115*Inputs!$B$5 - B8115 - Inputs!$B$8, 0) * H8115</f>
        <v>0</v>
      </c>
      <c r="L8115" s="2">
        <f>IF(B8115 &gt;= D8115*Inputs!$B$10, MAX(B8115 - E8115/Inputs!$B$5 - Inputs!$B$8, 0) * I8115, 0)</f>
        <v>0</v>
      </c>
      <c r="M8115" s="2">
        <f t="shared" si="1514"/>
        <v>0</v>
      </c>
      <c r="N8115" s="3" t="str">
        <f t="shared" si="1515"/>
        <v>Idle</v>
      </c>
      <c r="O8115" s="3" t="str">
        <f t="shared" si="1523"/>
        <v>Idle</v>
      </c>
      <c r="P8115" s="2">
        <f t="shared" si="1516"/>
        <v>0</v>
      </c>
      <c r="Q8115" s="2">
        <f t="shared" si="1517"/>
        <v>0</v>
      </c>
      <c r="R8115" s="2">
        <f t="shared" si="1518"/>
        <v>0</v>
      </c>
      <c r="S8115" s="2">
        <f t="shared" si="1519"/>
        <v>0</v>
      </c>
      <c r="T8115" s="2">
        <f t="shared" si="1520"/>
        <v>0</v>
      </c>
      <c r="U8115" s="2">
        <f>IF(O8115="Reg", R8115 * Inputs!$B$7, 0)</f>
        <v>0</v>
      </c>
      <c r="V8115" s="2">
        <f>MAX(F8115 + P8115*Inputs!$B$15 - (Q8115/Inputs!$B$16) - U8115, 0)</f>
        <v>0</v>
      </c>
    </row>
    <row r="8116" spans="1:22" x14ac:dyDescent="0.3">
      <c r="A8116" s="1">
        <v>46361.083333333343</v>
      </c>
      <c r="B8116" s="2">
        <v>10.85848267990894</v>
      </c>
      <c r="C8116" s="2">
        <v>4.0377232556531881</v>
      </c>
      <c r="D8116" s="2">
        <f t="shared" si="1512"/>
        <v>36.381796376186522</v>
      </c>
      <c r="E8116" s="2">
        <f t="shared" si="1513"/>
        <v>2.7542226701889878</v>
      </c>
      <c r="F8116" s="2">
        <f t="shared" si="1521"/>
        <v>0</v>
      </c>
      <c r="G8116" s="2">
        <f t="shared" si="1522"/>
        <v>0</v>
      </c>
      <c r="H8116" s="2">
        <f>MIN(Inputs!$B$2, (Inputs!$B$14 - F8116)/Inputs!$B$15)</f>
        <v>170</v>
      </c>
      <c r="I8116" s="2">
        <f>MAX(MIN(Inputs!$B$2, F8116*Inputs!$B$16, Inputs!$B$14*Inputs!$B$4 - G8116), 0)</f>
        <v>0</v>
      </c>
      <c r="J8116" s="2">
        <f>MAX(MIN(Inputs!$B$2, F8116*Inputs!$B$16, (Inputs!$B$14-F8116)/Inputs!$B$15)*Inputs!$B$9, 0)</f>
        <v>0</v>
      </c>
      <c r="K8116" s="2">
        <f>MAX(E8116*Inputs!$B$5 - B8116 - Inputs!$B$8, 0) * H8116</f>
        <v>0</v>
      </c>
      <c r="L8116" s="2">
        <f>IF(B8116 &gt;= D8116*Inputs!$B$10, MAX(B8116 - E8116/Inputs!$B$5 - Inputs!$B$8, 0) * I8116, 0)</f>
        <v>0</v>
      </c>
      <c r="M8116" s="2">
        <f t="shared" si="1514"/>
        <v>0</v>
      </c>
      <c r="N8116" s="3" t="str">
        <f t="shared" si="1515"/>
        <v>Idle</v>
      </c>
      <c r="O8116" s="3" t="str">
        <f t="shared" si="1523"/>
        <v>Idle</v>
      </c>
      <c r="P8116" s="2">
        <f t="shared" si="1516"/>
        <v>0</v>
      </c>
      <c r="Q8116" s="2">
        <f t="shared" si="1517"/>
        <v>0</v>
      </c>
      <c r="R8116" s="2">
        <f t="shared" si="1518"/>
        <v>0</v>
      </c>
      <c r="S8116" s="2">
        <f t="shared" si="1519"/>
        <v>0</v>
      </c>
      <c r="T8116" s="2">
        <f t="shared" si="1520"/>
        <v>0</v>
      </c>
      <c r="U8116" s="2">
        <f>IF(O8116="Reg", R8116 * Inputs!$B$7, 0)</f>
        <v>0</v>
      </c>
      <c r="V8116" s="2">
        <f>MAX(F8116 + P8116*Inputs!$B$15 - (Q8116/Inputs!$B$16) - U8116, 0)</f>
        <v>0</v>
      </c>
    </row>
    <row r="8117" spans="1:22" x14ac:dyDescent="0.3">
      <c r="A8117" s="1">
        <v>46361.125</v>
      </c>
      <c r="B8117" s="2">
        <v>4.1892235799452564</v>
      </c>
      <c r="C8117" s="2">
        <v>5.7402011783122342</v>
      </c>
      <c r="D8117" s="2">
        <f t="shared" si="1512"/>
        <v>36.381796376186522</v>
      </c>
      <c r="E8117" s="2">
        <f t="shared" si="1513"/>
        <v>0.94447555687083129</v>
      </c>
      <c r="F8117" s="2">
        <f t="shared" si="1521"/>
        <v>0</v>
      </c>
      <c r="G8117" s="2">
        <f t="shared" si="1522"/>
        <v>0</v>
      </c>
      <c r="H8117" s="2">
        <f>MIN(Inputs!$B$2, (Inputs!$B$14 - F8117)/Inputs!$B$15)</f>
        <v>170</v>
      </c>
      <c r="I8117" s="2">
        <f>MAX(MIN(Inputs!$B$2, F8117*Inputs!$B$16, Inputs!$B$14*Inputs!$B$4 - G8117), 0)</f>
        <v>0</v>
      </c>
      <c r="J8117" s="2">
        <f>MAX(MIN(Inputs!$B$2, F8117*Inputs!$B$16, (Inputs!$B$14-F8117)/Inputs!$B$15)*Inputs!$B$9, 0)</f>
        <v>0</v>
      </c>
      <c r="K8117" s="2">
        <f>MAX(E8117*Inputs!$B$5 - B8117 - Inputs!$B$8, 0) * H8117</f>
        <v>0</v>
      </c>
      <c r="L8117" s="2">
        <f>IF(B8117 &gt;= D8117*Inputs!$B$10, MAX(B8117 - E8117/Inputs!$B$5 - Inputs!$B$8, 0) * I8117, 0)</f>
        <v>0</v>
      </c>
      <c r="M8117" s="2">
        <f t="shared" si="1514"/>
        <v>0</v>
      </c>
      <c r="N8117" s="3" t="str">
        <f t="shared" si="1515"/>
        <v>Idle</v>
      </c>
      <c r="O8117" s="3" t="str">
        <f t="shared" si="1523"/>
        <v>Idle</v>
      </c>
      <c r="P8117" s="2">
        <f t="shared" si="1516"/>
        <v>0</v>
      </c>
      <c r="Q8117" s="2">
        <f t="shared" si="1517"/>
        <v>0</v>
      </c>
      <c r="R8117" s="2">
        <f t="shared" si="1518"/>
        <v>0</v>
      </c>
      <c r="S8117" s="2">
        <f t="shared" si="1519"/>
        <v>0</v>
      </c>
      <c r="T8117" s="2">
        <f t="shared" si="1520"/>
        <v>0</v>
      </c>
      <c r="U8117" s="2">
        <f>IF(O8117="Reg", R8117 * Inputs!$B$7, 0)</f>
        <v>0</v>
      </c>
      <c r="V8117" s="2">
        <f>MAX(F8117 + P8117*Inputs!$B$15 - (Q8117/Inputs!$B$16) - U8117, 0)</f>
        <v>0</v>
      </c>
    </row>
    <row r="8118" spans="1:22" x14ac:dyDescent="0.3">
      <c r="A8118" s="1">
        <v>46361.166666666657</v>
      </c>
      <c r="B8118" s="2">
        <v>0</v>
      </c>
      <c r="C8118" s="2">
        <v>5.1310739608646641</v>
      </c>
      <c r="D8118" s="2">
        <f t="shared" si="1512"/>
        <v>36.381796376186522</v>
      </c>
      <c r="E8118" s="2">
        <f t="shared" si="1513"/>
        <v>0.24627162687995516</v>
      </c>
      <c r="F8118" s="2">
        <f t="shared" si="1521"/>
        <v>0</v>
      </c>
      <c r="G8118" s="2">
        <f t="shared" si="1522"/>
        <v>0</v>
      </c>
      <c r="H8118" s="2">
        <f>MIN(Inputs!$B$2, (Inputs!$B$14 - F8118)/Inputs!$B$15)</f>
        <v>170</v>
      </c>
      <c r="I8118" s="2">
        <f>MAX(MIN(Inputs!$B$2, F8118*Inputs!$B$16, Inputs!$B$14*Inputs!$B$4 - G8118), 0)</f>
        <v>0</v>
      </c>
      <c r="J8118" s="2">
        <f>MAX(MIN(Inputs!$B$2, F8118*Inputs!$B$16, (Inputs!$B$14-F8118)/Inputs!$B$15)*Inputs!$B$9, 0)</f>
        <v>0</v>
      </c>
      <c r="K8118" s="2">
        <f>MAX(E8118*Inputs!$B$5 - B8118 - Inputs!$B$8, 0) * H8118</f>
        <v>0</v>
      </c>
      <c r="L8118" s="2">
        <f>IF(B8118 &gt;= D8118*Inputs!$B$10, MAX(B8118 - E8118/Inputs!$B$5 - Inputs!$B$8, 0) * I8118, 0)</f>
        <v>0</v>
      </c>
      <c r="M8118" s="2">
        <f t="shared" si="1514"/>
        <v>0</v>
      </c>
      <c r="N8118" s="3" t="str">
        <f t="shared" si="1515"/>
        <v>Idle</v>
      </c>
      <c r="O8118" s="3" t="str">
        <f t="shared" si="1523"/>
        <v>Idle</v>
      </c>
      <c r="P8118" s="2">
        <f t="shared" si="1516"/>
        <v>0</v>
      </c>
      <c r="Q8118" s="2">
        <f t="shared" si="1517"/>
        <v>0</v>
      </c>
      <c r="R8118" s="2">
        <f t="shared" si="1518"/>
        <v>0</v>
      </c>
      <c r="S8118" s="2">
        <f t="shared" si="1519"/>
        <v>0</v>
      </c>
      <c r="T8118" s="2">
        <f t="shared" si="1520"/>
        <v>0</v>
      </c>
      <c r="U8118" s="2">
        <f>IF(O8118="Reg", R8118 * Inputs!$B$7, 0)</f>
        <v>0</v>
      </c>
      <c r="V8118" s="2">
        <f>MAX(F8118 + P8118*Inputs!$B$15 - (Q8118/Inputs!$B$16) - U8118, 0)</f>
        <v>0</v>
      </c>
    </row>
    <row r="8119" spans="1:22" x14ac:dyDescent="0.3">
      <c r="A8119" s="1">
        <v>46361.208333333343</v>
      </c>
      <c r="B8119" s="2">
        <v>1.4776297612797309</v>
      </c>
      <c r="C8119" s="2">
        <v>5.4347929164451321</v>
      </c>
      <c r="D8119" s="2">
        <f t="shared" si="1512"/>
        <v>36.381796376186522</v>
      </c>
      <c r="E8119" s="2">
        <f t="shared" si="1513"/>
        <v>1.2272325627458234</v>
      </c>
      <c r="F8119" s="2">
        <f t="shared" si="1521"/>
        <v>0</v>
      </c>
      <c r="G8119" s="2">
        <f t="shared" si="1522"/>
        <v>0</v>
      </c>
      <c r="H8119" s="2">
        <f>MIN(Inputs!$B$2, (Inputs!$B$14 - F8119)/Inputs!$B$15)</f>
        <v>170</v>
      </c>
      <c r="I8119" s="2">
        <f>MAX(MIN(Inputs!$B$2, F8119*Inputs!$B$16, Inputs!$B$14*Inputs!$B$4 - G8119), 0)</f>
        <v>0</v>
      </c>
      <c r="J8119" s="2">
        <f>MAX(MIN(Inputs!$B$2, F8119*Inputs!$B$16, (Inputs!$B$14-F8119)/Inputs!$B$15)*Inputs!$B$9, 0)</f>
        <v>0</v>
      </c>
      <c r="K8119" s="2">
        <f>MAX(E8119*Inputs!$B$5 - B8119 - Inputs!$B$8, 0) * H8119</f>
        <v>0</v>
      </c>
      <c r="L8119" s="2">
        <f>IF(B8119 &gt;= D8119*Inputs!$B$10, MAX(B8119 - E8119/Inputs!$B$5 - Inputs!$B$8, 0) * I8119, 0)</f>
        <v>0</v>
      </c>
      <c r="M8119" s="2">
        <f t="shared" si="1514"/>
        <v>0</v>
      </c>
      <c r="N8119" s="3" t="str">
        <f t="shared" si="1515"/>
        <v>Idle</v>
      </c>
      <c r="O8119" s="3" t="str">
        <f t="shared" si="1523"/>
        <v>Idle</v>
      </c>
      <c r="P8119" s="2">
        <f t="shared" si="1516"/>
        <v>0</v>
      </c>
      <c r="Q8119" s="2">
        <f t="shared" si="1517"/>
        <v>0</v>
      </c>
      <c r="R8119" s="2">
        <f t="shared" si="1518"/>
        <v>0</v>
      </c>
      <c r="S8119" s="2">
        <f t="shared" si="1519"/>
        <v>0</v>
      </c>
      <c r="T8119" s="2">
        <f t="shared" si="1520"/>
        <v>0</v>
      </c>
      <c r="U8119" s="2">
        <f>IF(O8119="Reg", R8119 * Inputs!$B$7, 0)</f>
        <v>0</v>
      </c>
      <c r="V8119" s="2">
        <f>MAX(F8119 + P8119*Inputs!$B$15 - (Q8119/Inputs!$B$16) - U8119, 0)</f>
        <v>0</v>
      </c>
    </row>
    <row r="8120" spans="1:22" x14ac:dyDescent="0.3">
      <c r="A8120" s="1">
        <v>46361.25</v>
      </c>
      <c r="B8120" s="2">
        <v>0</v>
      </c>
      <c r="C8120" s="2">
        <v>5.5959360688380206</v>
      </c>
      <c r="D8120" s="2">
        <f t="shared" si="1512"/>
        <v>36.381796376186522</v>
      </c>
      <c r="E8120" s="2">
        <f t="shared" si="1513"/>
        <v>24.357338109972563</v>
      </c>
      <c r="F8120" s="2">
        <f t="shared" si="1521"/>
        <v>0</v>
      </c>
      <c r="G8120" s="2">
        <f t="shared" si="1522"/>
        <v>0</v>
      </c>
      <c r="H8120" s="2">
        <f>MIN(Inputs!$B$2, (Inputs!$B$14 - F8120)/Inputs!$B$15)</f>
        <v>170</v>
      </c>
      <c r="I8120" s="2">
        <f>MAX(MIN(Inputs!$B$2, F8120*Inputs!$B$16, Inputs!$B$14*Inputs!$B$4 - G8120), 0)</f>
        <v>0</v>
      </c>
      <c r="J8120" s="2">
        <f>MAX(MIN(Inputs!$B$2, F8120*Inputs!$B$16, (Inputs!$B$14-F8120)/Inputs!$B$15)*Inputs!$B$9, 0)</f>
        <v>0</v>
      </c>
      <c r="K8120" s="2">
        <f>MAX(E8120*Inputs!$B$5 - B8120 - Inputs!$B$8, 0) * H8120</f>
        <v>243.85778125189549</v>
      </c>
      <c r="L8120" s="2">
        <f>IF(B8120 &gt;= D8120*Inputs!$B$10, MAX(B8120 - E8120/Inputs!$B$5 - Inputs!$B$8, 0) * I8120, 0)</f>
        <v>0</v>
      </c>
      <c r="M8120" s="2">
        <f t="shared" si="1514"/>
        <v>0</v>
      </c>
      <c r="N8120" s="3" t="str">
        <f t="shared" si="1515"/>
        <v>Charge</v>
      </c>
      <c r="O8120" s="3" t="str">
        <f t="shared" si="1523"/>
        <v>Charge</v>
      </c>
      <c r="P8120" s="2">
        <f t="shared" si="1516"/>
        <v>170</v>
      </c>
      <c r="Q8120" s="2">
        <f t="shared" si="1517"/>
        <v>0</v>
      </c>
      <c r="R8120" s="2">
        <f t="shared" si="1518"/>
        <v>0</v>
      </c>
      <c r="S8120" s="2">
        <f t="shared" si="1519"/>
        <v>0</v>
      </c>
      <c r="T8120" s="2">
        <f t="shared" si="1520"/>
        <v>0</v>
      </c>
      <c r="U8120" s="2">
        <f>IF(O8120="Reg", R8120 * Inputs!$B$7, 0)</f>
        <v>0</v>
      </c>
      <c r="V8120" s="2">
        <f>MAX(F8120 + P8120*Inputs!$B$15 - (Q8120/Inputs!$B$16) - U8120, 0)</f>
        <v>170</v>
      </c>
    </row>
    <row r="8121" spans="1:22" x14ac:dyDescent="0.3">
      <c r="A8121" s="1">
        <v>46361.291666666657</v>
      </c>
      <c r="B8121" s="2">
        <v>0</v>
      </c>
      <c r="C8121" s="2">
        <v>18.61986822605239</v>
      </c>
      <c r="D8121" s="2">
        <f t="shared" si="1512"/>
        <v>36.381796376186522</v>
      </c>
      <c r="E8121" s="2">
        <f t="shared" si="1513"/>
        <v>29.687007350351035</v>
      </c>
      <c r="F8121" s="2">
        <f t="shared" si="1521"/>
        <v>170</v>
      </c>
      <c r="G8121" s="2">
        <f t="shared" si="1522"/>
        <v>0</v>
      </c>
      <c r="H8121" s="2">
        <f>MIN(Inputs!$B$2, (Inputs!$B$14 - F8121)/Inputs!$B$15)</f>
        <v>170</v>
      </c>
      <c r="I8121" s="2">
        <f>MAX(MIN(Inputs!$B$2, F8121*Inputs!$B$16, Inputs!$B$14*Inputs!$B$4 - G8121), 0)</f>
        <v>170</v>
      </c>
      <c r="J8121" s="2">
        <f>MAX(MIN(Inputs!$B$2, F8121*Inputs!$B$16, (Inputs!$B$14-F8121)/Inputs!$B$15)*Inputs!$B$9, 0)</f>
        <v>136</v>
      </c>
      <c r="K8121" s="2">
        <f>MAX(E8121*Inputs!$B$5 - B8121 - Inputs!$B$8, 0) * H8121</f>
        <v>1041.1762996125146</v>
      </c>
      <c r="L8121" s="2">
        <f>IF(B8121 &gt;= D8121*Inputs!$B$10, MAX(B8121 - E8121/Inputs!$B$5 - Inputs!$B$8, 0) * I8121, 0)</f>
        <v>0</v>
      </c>
      <c r="M8121" s="2">
        <f t="shared" si="1514"/>
        <v>2532.3020787431251</v>
      </c>
      <c r="N8121" s="3" t="str">
        <f t="shared" si="1515"/>
        <v>Reg</v>
      </c>
      <c r="O8121" s="3" t="str">
        <f t="shared" si="1523"/>
        <v>Charge</v>
      </c>
      <c r="P8121" s="2">
        <f t="shared" si="1516"/>
        <v>170</v>
      </c>
      <c r="Q8121" s="2">
        <f t="shared" si="1517"/>
        <v>0</v>
      </c>
      <c r="R8121" s="2">
        <f t="shared" si="1518"/>
        <v>0</v>
      </c>
      <c r="S8121" s="2">
        <f t="shared" si="1519"/>
        <v>0</v>
      </c>
      <c r="T8121" s="2">
        <f t="shared" si="1520"/>
        <v>0</v>
      </c>
      <c r="U8121" s="2">
        <f>IF(O8121="Reg", R8121 * Inputs!$B$7, 0)</f>
        <v>0</v>
      </c>
      <c r="V8121" s="2">
        <f>MAX(F8121 + P8121*Inputs!$B$15 - (Q8121/Inputs!$B$16) - U8121, 0)</f>
        <v>340</v>
      </c>
    </row>
    <row r="8122" spans="1:22" x14ac:dyDescent="0.3">
      <c r="A8122" s="1">
        <v>46361.333333333343</v>
      </c>
      <c r="B8122" s="2">
        <v>0</v>
      </c>
      <c r="C8122" s="2">
        <v>2.5541683706470231</v>
      </c>
      <c r="D8122" s="2">
        <f t="shared" si="1512"/>
        <v>36.381796376186522</v>
      </c>
      <c r="E8122" s="2">
        <f t="shared" si="1513"/>
        <v>37.263047163447517</v>
      </c>
      <c r="F8122" s="2">
        <f t="shared" si="1521"/>
        <v>340</v>
      </c>
      <c r="G8122" s="2">
        <f t="shared" si="1522"/>
        <v>0</v>
      </c>
      <c r="H8122" s="2">
        <f>MIN(Inputs!$B$2, (Inputs!$B$14 - F8122)/Inputs!$B$15)</f>
        <v>0</v>
      </c>
      <c r="I8122" s="2">
        <f>MAX(MIN(Inputs!$B$2, F8122*Inputs!$B$16, Inputs!$B$14*Inputs!$B$4 - G8122), 0)</f>
        <v>170</v>
      </c>
      <c r="J8122" s="2">
        <f>MAX(MIN(Inputs!$B$2, F8122*Inputs!$B$16, (Inputs!$B$14-F8122)/Inputs!$B$15)*Inputs!$B$9, 0)</f>
        <v>0</v>
      </c>
      <c r="K8122" s="2">
        <f>MAX(E8122*Inputs!$B$5 - B8122 - Inputs!$B$8, 0) * H8122</f>
        <v>0</v>
      </c>
      <c r="L8122" s="2">
        <f>IF(B8122 &gt;= D8122*Inputs!$B$10, MAX(B8122 - E8122/Inputs!$B$5 - Inputs!$B$8, 0) * I8122, 0)</f>
        <v>0</v>
      </c>
      <c r="M8122" s="2">
        <f t="shared" si="1514"/>
        <v>0</v>
      </c>
      <c r="N8122" s="3" t="str">
        <f t="shared" si="1515"/>
        <v>Idle</v>
      </c>
      <c r="O8122" s="3" t="str">
        <f t="shared" si="1523"/>
        <v>Idle</v>
      </c>
      <c r="P8122" s="2">
        <f t="shared" si="1516"/>
        <v>0</v>
      </c>
      <c r="Q8122" s="2">
        <f t="shared" si="1517"/>
        <v>0</v>
      </c>
      <c r="R8122" s="2">
        <f t="shared" si="1518"/>
        <v>0</v>
      </c>
      <c r="S8122" s="2">
        <f t="shared" si="1519"/>
        <v>0</v>
      </c>
      <c r="T8122" s="2">
        <f t="shared" si="1520"/>
        <v>0</v>
      </c>
      <c r="U8122" s="2">
        <f>IF(O8122="Reg", R8122 * Inputs!$B$7, 0)</f>
        <v>0</v>
      </c>
      <c r="V8122" s="2">
        <f>MAX(F8122 + P8122*Inputs!$B$15 - (Q8122/Inputs!$B$16) - U8122, 0)</f>
        <v>340</v>
      </c>
    </row>
    <row r="8123" spans="1:22" x14ac:dyDescent="0.3">
      <c r="A8123" s="1">
        <v>46361.375</v>
      </c>
      <c r="B8123" s="2">
        <v>0</v>
      </c>
      <c r="C8123" s="2">
        <v>14.070626968956111</v>
      </c>
      <c r="D8123" s="2">
        <f t="shared" si="1512"/>
        <v>36.381796376186522</v>
      </c>
      <c r="E8123" s="2">
        <f t="shared" si="1513"/>
        <v>47.301609209705589</v>
      </c>
      <c r="F8123" s="2">
        <f t="shared" si="1521"/>
        <v>340</v>
      </c>
      <c r="G8123" s="2">
        <f t="shared" si="1522"/>
        <v>0</v>
      </c>
      <c r="H8123" s="2">
        <f>MIN(Inputs!$B$2, (Inputs!$B$14 - F8123)/Inputs!$B$15)</f>
        <v>0</v>
      </c>
      <c r="I8123" s="2">
        <f>MAX(MIN(Inputs!$B$2, F8123*Inputs!$B$16, Inputs!$B$14*Inputs!$B$4 - G8123), 0)</f>
        <v>170</v>
      </c>
      <c r="J8123" s="2">
        <f>MAX(MIN(Inputs!$B$2, F8123*Inputs!$B$16, (Inputs!$B$14-F8123)/Inputs!$B$15)*Inputs!$B$9, 0)</f>
        <v>0</v>
      </c>
      <c r="K8123" s="2">
        <f>MAX(E8123*Inputs!$B$5 - B8123 - Inputs!$B$8, 0) * H8123</f>
        <v>0</v>
      </c>
      <c r="L8123" s="2">
        <f>IF(B8123 &gt;= D8123*Inputs!$B$10, MAX(B8123 - E8123/Inputs!$B$5 - Inputs!$B$8, 0) * I8123, 0)</f>
        <v>0</v>
      </c>
      <c r="M8123" s="2">
        <f t="shared" si="1514"/>
        <v>0</v>
      </c>
      <c r="N8123" s="3" t="str">
        <f t="shared" si="1515"/>
        <v>Idle</v>
      </c>
      <c r="O8123" s="3" t="str">
        <f t="shared" si="1523"/>
        <v>Idle</v>
      </c>
      <c r="P8123" s="2">
        <f t="shared" si="1516"/>
        <v>0</v>
      </c>
      <c r="Q8123" s="2">
        <f t="shared" si="1517"/>
        <v>0</v>
      </c>
      <c r="R8123" s="2">
        <f t="shared" si="1518"/>
        <v>0</v>
      </c>
      <c r="S8123" s="2">
        <f t="shared" si="1519"/>
        <v>0</v>
      </c>
      <c r="T8123" s="2">
        <f t="shared" si="1520"/>
        <v>0</v>
      </c>
      <c r="U8123" s="2">
        <f>IF(O8123="Reg", R8123 * Inputs!$B$7, 0)</f>
        <v>0</v>
      </c>
      <c r="V8123" s="2">
        <f>MAX(F8123 + P8123*Inputs!$B$15 - (Q8123/Inputs!$B$16) - U8123, 0)</f>
        <v>340</v>
      </c>
    </row>
    <row r="8124" spans="1:22" x14ac:dyDescent="0.3">
      <c r="A8124" s="1">
        <v>46361.416666666657</v>
      </c>
      <c r="B8124" s="2">
        <v>5.8857656151952087</v>
      </c>
      <c r="C8124" s="2">
        <v>5.8058174725220146</v>
      </c>
      <c r="D8124" s="2">
        <f t="shared" si="1512"/>
        <v>36.381796376186522</v>
      </c>
      <c r="E8124" s="2">
        <f t="shared" si="1513"/>
        <v>56.803951662851368</v>
      </c>
      <c r="F8124" s="2">
        <f t="shared" si="1521"/>
        <v>340</v>
      </c>
      <c r="G8124" s="2">
        <f t="shared" si="1522"/>
        <v>0</v>
      </c>
      <c r="H8124" s="2">
        <f>MIN(Inputs!$B$2, (Inputs!$B$14 - F8124)/Inputs!$B$15)</f>
        <v>0</v>
      </c>
      <c r="I8124" s="2">
        <f>MAX(MIN(Inputs!$B$2, F8124*Inputs!$B$16, Inputs!$B$14*Inputs!$B$4 - G8124), 0)</f>
        <v>170</v>
      </c>
      <c r="J8124" s="2">
        <f>MAX(MIN(Inputs!$B$2, F8124*Inputs!$B$16, (Inputs!$B$14-F8124)/Inputs!$B$15)*Inputs!$B$9, 0)</f>
        <v>0</v>
      </c>
      <c r="K8124" s="2">
        <f>MAX(E8124*Inputs!$B$5 - B8124 - Inputs!$B$8, 0) * H8124</f>
        <v>0</v>
      </c>
      <c r="L8124" s="2">
        <f>IF(B8124 &gt;= D8124*Inputs!$B$10, MAX(B8124 - E8124/Inputs!$B$5 - Inputs!$B$8, 0) * I8124, 0)</f>
        <v>0</v>
      </c>
      <c r="M8124" s="2">
        <f t="shared" si="1514"/>
        <v>0</v>
      </c>
      <c r="N8124" s="3" t="str">
        <f t="shared" si="1515"/>
        <v>Idle</v>
      </c>
      <c r="O8124" s="3" t="str">
        <f t="shared" si="1523"/>
        <v>Idle</v>
      </c>
      <c r="P8124" s="2">
        <f t="shared" si="1516"/>
        <v>0</v>
      </c>
      <c r="Q8124" s="2">
        <f t="shared" si="1517"/>
        <v>0</v>
      </c>
      <c r="R8124" s="2">
        <f t="shared" si="1518"/>
        <v>0</v>
      </c>
      <c r="S8124" s="2">
        <f t="shared" si="1519"/>
        <v>0</v>
      </c>
      <c r="T8124" s="2">
        <f t="shared" si="1520"/>
        <v>0</v>
      </c>
      <c r="U8124" s="2">
        <f>IF(O8124="Reg", R8124 * Inputs!$B$7, 0)</f>
        <v>0</v>
      </c>
      <c r="V8124" s="2">
        <f>MAX(F8124 + P8124*Inputs!$B$15 - (Q8124/Inputs!$B$16) - U8124, 0)</f>
        <v>340</v>
      </c>
    </row>
    <row r="8125" spans="1:22" x14ac:dyDescent="0.3">
      <c r="A8125" s="1">
        <v>46361.458333333343</v>
      </c>
      <c r="B8125" s="2">
        <v>140.25826304464019</v>
      </c>
      <c r="C8125" s="2">
        <v>5.9077021008368531</v>
      </c>
      <c r="D8125" s="2">
        <f t="shared" si="1512"/>
        <v>36.381796376186522</v>
      </c>
      <c r="E8125" s="2">
        <f t="shared" si="1513"/>
        <v>66.885860631995598</v>
      </c>
      <c r="F8125" s="2">
        <f t="shared" si="1521"/>
        <v>340</v>
      </c>
      <c r="G8125" s="2">
        <f t="shared" si="1522"/>
        <v>0</v>
      </c>
      <c r="H8125" s="2">
        <f>MIN(Inputs!$B$2, (Inputs!$B$14 - F8125)/Inputs!$B$15)</f>
        <v>0</v>
      </c>
      <c r="I8125" s="2">
        <f>MAX(MIN(Inputs!$B$2, F8125*Inputs!$B$16, Inputs!$B$14*Inputs!$B$4 - G8125), 0)</f>
        <v>170</v>
      </c>
      <c r="J8125" s="2">
        <f>MAX(MIN(Inputs!$B$2, F8125*Inputs!$B$16, (Inputs!$B$14-F8125)/Inputs!$B$15)*Inputs!$B$9, 0)</f>
        <v>0</v>
      </c>
      <c r="K8125" s="2">
        <f>MAX(E8125*Inputs!$B$5 - B8125 - Inputs!$B$8, 0) * H8125</f>
        <v>0</v>
      </c>
      <c r="L8125" s="2">
        <f>IF(B8125 &gt;= D8125*Inputs!$B$10, MAX(B8125 - E8125/Inputs!$B$5 - Inputs!$B$8, 0) * I8125, 0)</f>
        <v>7522.7725500442284</v>
      </c>
      <c r="M8125" s="2">
        <f t="shared" si="1514"/>
        <v>0</v>
      </c>
      <c r="N8125" s="3" t="str">
        <f t="shared" si="1515"/>
        <v>Discharge</v>
      </c>
      <c r="O8125" s="3" t="str">
        <f t="shared" si="1523"/>
        <v>Discharge</v>
      </c>
      <c r="P8125" s="2">
        <f t="shared" si="1516"/>
        <v>0</v>
      </c>
      <c r="Q8125" s="2">
        <f t="shared" si="1517"/>
        <v>170</v>
      </c>
      <c r="R8125" s="2">
        <f t="shared" si="1518"/>
        <v>0</v>
      </c>
      <c r="S8125" s="2">
        <f t="shared" si="1519"/>
        <v>23843.904717588834</v>
      </c>
      <c r="T8125" s="2">
        <f t="shared" si="1520"/>
        <v>0</v>
      </c>
      <c r="U8125" s="2">
        <f>IF(O8125="Reg", R8125 * Inputs!$B$7, 0)</f>
        <v>0</v>
      </c>
      <c r="V8125" s="2">
        <f>MAX(F8125 + P8125*Inputs!$B$15 - (Q8125/Inputs!$B$16) - U8125, 0)</f>
        <v>170</v>
      </c>
    </row>
    <row r="8126" spans="1:22" x14ac:dyDescent="0.3">
      <c r="A8126" s="1">
        <v>46361.5</v>
      </c>
      <c r="B8126" s="2">
        <v>31.978015442270809</v>
      </c>
      <c r="C8126" s="2">
        <v>7.2297005534215364</v>
      </c>
      <c r="D8126" s="2">
        <f t="shared" si="1512"/>
        <v>36.381796376186522</v>
      </c>
      <c r="E8126" s="2">
        <f t="shared" si="1513"/>
        <v>54.625304057912622</v>
      </c>
      <c r="F8126" s="2">
        <f t="shared" si="1521"/>
        <v>170</v>
      </c>
      <c r="G8126" s="2">
        <f t="shared" si="1522"/>
        <v>170</v>
      </c>
      <c r="H8126" s="2">
        <f>MIN(Inputs!$B$2, (Inputs!$B$14 - F8126)/Inputs!$B$15)</f>
        <v>170</v>
      </c>
      <c r="I8126" s="2">
        <f>MAX(MIN(Inputs!$B$2, F8126*Inputs!$B$16, Inputs!$B$14*Inputs!$B$4 - G8126), 0)</f>
        <v>170</v>
      </c>
      <c r="J8126" s="2">
        <f>MAX(MIN(Inputs!$B$2, F8126*Inputs!$B$16, (Inputs!$B$14-F8126)/Inputs!$B$15)*Inputs!$B$9, 0)</f>
        <v>136</v>
      </c>
      <c r="K8126" s="2">
        <f>MAX(E8126*Inputs!$B$5 - B8126 - Inputs!$B$8, 0) * H8126</f>
        <v>0</v>
      </c>
      <c r="L8126" s="2">
        <f>IF(B8126 &gt;= D8126*Inputs!$B$10, MAX(B8126 - E8126/Inputs!$B$5 - Inputs!$B$8, 0) * I8126, 0)</f>
        <v>0</v>
      </c>
      <c r="M8126" s="2">
        <f t="shared" si="1514"/>
        <v>983.23927526532896</v>
      </c>
      <c r="N8126" s="3" t="str">
        <f t="shared" si="1515"/>
        <v>Reg</v>
      </c>
      <c r="O8126" s="3" t="str">
        <f t="shared" si="1523"/>
        <v>Discharge</v>
      </c>
      <c r="P8126" s="2">
        <f t="shared" si="1516"/>
        <v>0</v>
      </c>
      <c r="Q8126" s="2">
        <f t="shared" si="1517"/>
        <v>170</v>
      </c>
      <c r="R8126" s="2">
        <f t="shared" si="1518"/>
        <v>0</v>
      </c>
      <c r="S8126" s="2">
        <f t="shared" si="1519"/>
        <v>5436.2626251860374</v>
      </c>
      <c r="T8126" s="2">
        <f t="shared" si="1520"/>
        <v>0</v>
      </c>
      <c r="U8126" s="2">
        <f>IF(O8126="Reg", R8126 * Inputs!$B$7, 0)</f>
        <v>0</v>
      </c>
      <c r="V8126" s="2">
        <f>MAX(F8126 + P8126*Inputs!$B$15 - (Q8126/Inputs!$B$16) - U8126, 0)</f>
        <v>0</v>
      </c>
    </row>
    <row r="8127" spans="1:22" x14ac:dyDescent="0.3">
      <c r="A8127" s="1">
        <v>46361.541666666657</v>
      </c>
      <c r="B8127" s="2">
        <v>45.456238878578922</v>
      </c>
      <c r="C8127" s="2">
        <v>1.2849169687219371</v>
      </c>
      <c r="D8127" s="2">
        <f t="shared" si="1512"/>
        <v>36.381796376186522</v>
      </c>
      <c r="E8127" s="2">
        <f t="shared" si="1513"/>
        <v>58.916017039354493</v>
      </c>
      <c r="F8127" s="2">
        <f t="shared" si="1521"/>
        <v>0</v>
      </c>
      <c r="G8127" s="2">
        <f t="shared" si="1522"/>
        <v>340</v>
      </c>
      <c r="H8127" s="2">
        <f>MIN(Inputs!$B$2, (Inputs!$B$14 - F8127)/Inputs!$B$15)</f>
        <v>170</v>
      </c>
      <c r="I8127" s="2">
        <f>MAX(MIN(Inputs!$B$2, F8127*Inputs!$B$16, Inputs!$B$14*Inputs!$B$4 - G8127), 0)</f>
        <v>0</v>
      </c>
      <c r="J8127" s="2">
        <f>MAX(MIN(Inputs!$B$2, F8127*Inputs!$B$16, (Inputs!$B$14-F8127)/Inputs!$B$15)*Inputs!$B$9, 0)</f>
        <v>0</v>
      </c>
      <c r="K8127" s="2">
        <f>MAX(E8127*Inputs!$B$5 - B8127 - Inputs!$B$8, 0) * H8127</f>
        <v>0</v>
      </c>
      <c r="L8127" s="2">
        <f>IF(B8127 &gt;= D8127*Inputs!$B$10, MAX(B8127 - E8127/Inputs!$B$5 - Inputs!$B$8, 0) * I8127, 0)</f>
        <v>0</v>
      </c>
      <c r="M8127" s="2">
        <f t="shared" si="1514"/>
        <v>0</v>
      </c>
      <c r="N8127" s="3" t="str">
        <f t="shared" si="1515"/>
        <v>Idle</v>
      </c>
      <c r="O8127" s="3" t="str">
        <f t="shared" si="1523"/>
        <v>Idle</v>
      </c>
      <c r="P8127" s="2">
        <f t="shared" si="1516"/>
        <v>0</v>
      </c>
      <c r="Q8127" s="2">
        <f t="shared" si="1517"/>
        <v>0</v>
      </c>
      <c r="R8127" s="2">
        <f t="shared" si="1518"/>
        <v>0</v>
      </c>
      <c r="S8127" s="2">
        <f t="shared" si="1519"/>
        <v>0</v>
      </c>
      <c r="T8127" s="2">
        <f t="shared" si="1520"/>
        <v>0</v>
      </c>
      <c r="U8127" s="2">
        <f>IF(O8127="Reg", R8127 * Inputs!$B$7, 0)</f>
        <v>0</v>
      </c>
      <c r="V8127" s="2">
        <f>MAX(F8127 + P8127*Inputs!$B$15 - (Q8127/Inputs!$B$16) - U8127, 0)</f>
        <v>0</v>
      </c>
    </row>
    <row r="8128" spans="1:22" x14ac:dyDescent="0.3">
      <c r="A8128" s="1">
        <v>46361.583333333343</v>
      </c>
      <c r="B8128" s="2">
        <v>60.231372277548388</v>
      </c>
      <c r="C8128" s="2">
        <v>40.557002283168053</v>
      </c>
      <c r="D8128" s="2">
        <f t="shared" si="1512"/>
        <v>36.381796376186522</v>
      </c>
      <c r="E8128" s="2">
        <f t="shared" si="1513"/>
        <v>63.178185693007357</v>
      </c>
      <c r="F8128" s="2">
        <f t="shared" si="1521"/>
        <v>0</v>
      </c>
      <c r="G8128" s="2">
        <f t="shared" si="1522"/>
        <v>340</v>
      </c>
      <c r="H8128" s="2">
        <f>MIN(Inputs!$B$2, (Inputs!$B$14 - F8128)/Inputs!$B$15)</f>
        <v>170</v>
      </c>
      <c r="I8128" s="2">
        <f>MAX(MIN(Inputs!$B$2, F8128*Inputs!$B$16, Inputs!$B$14*Inputs!$B$4 - G8128), 0)</f>
        <v>0</v>
      </c>
      <c r="J8128" s="2">
        <f>MAX(MIN(Inputs!$B$2, F8128*Inputs!$B$16, (Inputs!$B$14-F8128)/Inputs!$B$15)*Inputs!$B$9, 0)</f>
        <v>0</v>
      </c>
      <c r="K8128" s="2">
        <f>MAX(E8128*Inputs!$B$5 - B8128 - Inputs!$B$8, 0) * H8128</f>
        <v>0</v>
      </c>
      <c r="L8128" s="2">
        <f>IF(B8128 &gt;= D8128*Inputs!$B$10, MAX(B8128 - E8128/Inputs!$B$5 - Inputs!$B$8, 0) * I8128, 0)</f>
        <v>0</v>
      </c>
      <c r="M8128" s="2">
        <f t="shared" si="1514"/>
        <v>0</v>
      </c>
      <c r="N8128" s="3" t="str">
        <f t="shared" si="1515"/>
        <v>Idle</v>
      </c>
      <c r="O8128" s="3" t="str">
        <f t="shared" si="1523"/>
        <v>Idle</v>
      </c>
      <c r="P8128" s="2">
        <f t="shared" si="1516"/>
        <v>0</v>
      </c>
      <c r="Q8128" s="2">
        <f t="shared" si="1517"/>
        <v>0</v>
      </c>
      <c r="R8128" s="2">
        <f t="shared" si="1518"/>
        <v>0</v>
      </c>
      <c r="S8128" s="2">
        <f t="shared" si="1519"/>
        <v>0</v>
      </c>
      <c r="T8128" s="2">
        <f t="shared" si="1520"/>
        <v>0</v>
      </c>
      <c r="U8128" s="2">
        <f>IF(O8128="Reg", R8128 * Inputs!$B$7, 0)</f>
        <v>0</v>
      </c>
      <c r="V8128" s="2">
        <f>MAX(F8128 + P8128*Inputs!$B$15 - (Q8128/Inputs!$B$16) - U8128, 0)</f>
        <v>0</v>
      </c>
    </row>
    <row r="8129" spans="1:22" x14ac:dyDescent="0.3">
      <c r="A8129" s="1">
        <v>46361.625</v>
      </c>
      <c r="B8129" s="2">
        <v>57.014054718874661</v>
      </c>
      <c r="C8129" s="2">
        <v>5.9199512924562319</v>
      </c>
      <c r="D8129" s="2">
        <f t="shared" si="1512"/>
        <v>36.381796376186522</v>
      </c>
      <c r="E8129" s="2">
        <f t="shared" si="1513"/>
        <v>62.747197421055809</v>
      </c>
      <c r="F8129" s="2">
        <f t="shared" si="1521"/>
        <v>0</v>
      </c>
      <c r="G8129" s="2">
        <f t="shared" si="1522"/>
        <v>340</v>
      </c>
      <c r="H8129" s="2">
        <f>MIN(Inputs!$B$2, (Inputs!$B$14 - F8129)/Inputs!$B$15)</f>
        <v>170</v>
      </c>
      <c r="I8129" s="2">
        <f>MAX(MIN(Inputs!$B$2, F8129*Inputs!$B$16, Inputs!$B$14*Inputs!$B$4 - G8129), 0)</f>
        <v>0</v>
      </c>
      <c r="J8129" s="2">
        <f>MAX(MIN(Inputs!$B$2, F8129*Inputs!$B$16, (Inputs!$B$14-F8129)/Inputs!$B$15)*Inputs!$B$9, 0)</f>
        <v>0</v>
      </c>
      <c r="K8129" s="2">
        <f>MAX(E8129*Inputs!$B$5 - B8129 - Inputs!$B$8, 0) * H8129</f>
        <v>0</v>
      </c>
      <c r="L8129" s="2">
        <f>IF(B8129 &gt;= D8129*Inputs!$B$10, MAX(B8129 - E8129/Inputs!$B$5 - Inputs!$B$8, 0) * I8129, 0)</f>
        <v>0</v>
      </c>
      <c r="M8129" s="2">
        <f t="shared" si="1514"/>
        <v>0</v>
      </c>
      <c r="N8129" s="3" t="str">
        <f t="shared" si="1515"/>
        <v>Idle</v>
      </c>
      <c r="O8129" s="3" t="str">
        <f t="shared" si="1523"/>
        <v>Idle</v>
      </c>
      <c r="P8129" s="2">
        <f t="shared" si="1516"/>
        <v>0</v>
      </c>
      <c r="Q8129" s="2">
        <f t="shared" si="1517"/>
        <v>0</v>
      </c>
      <c r="R8129" s="2">
        <f t="shared" si="1518"/>
        <v>0</v>
      </c>
      <c r="S8129" s="2">
        <f t="shared" si="1519"/>
        <v>0</v>
      </c>
      <c r="T8129" s="2">
        <f t="shared" si="1520"/>
        <v>0</v>
      </c>
      <c r="U8129" s="2">
        <f>IF(O8129="Reg", R8129 * Inputs!$B$7, 0)</f>
        <v>0</v>
      </c>
      <c r="V8129" s="2">
        <f>MAX(F8129 + P8129*Inputs!$B$15 - (Q8129/Inputs!$B$16) - U8129, 0)</f>
        <v>0</v>
      </c>
    </row>
    <row r="8130" spans="1:22" x14ac:dyDescent="0.3">
      <c r="A8130" s="1">
        <v>46361.666666666657</v>
      </c>
      <c r="B8130" s="2">
        <v>66.377219430060606</v>
      </c>
      <c r="C8130" s="2">
        <v>2.3560609793677649</v>
      </c>
      <c r="D8130" s="2">
        <f t="shared" ref="D8130:D8193" si="1524">AVERAGEIFS(B:B, A:A, "&gt;="&amp;INT(A8130), A:A, "&lt;"&amp;INT(A8130)+1)</f>
        <v>36.381796376186522</v>
      </c>
      <c r="E8130" s="2">
        <f t="shared" ref="E8130:E8193" si="1525">AVERAGE(B8130:B8135)</f>
        <v>62.733211584873978</v>
      </c>
      <c r="F8130" s="2">
        <f t="shared" si="1521"/>
        <v>0</v>
      </c>
      <c r="G8130" s="2">
        <f t="shared" si="1522"/>
        <v>340</v>
      </c>
      <c r="H8130" s="2">
        <f>MIN(Inputs!$B$2, (Inputs!$B$14 - F8130)/Inputs!$B$15)</f>
        <v>170</v>
      </c>
      <c r="I8130" s="2">
        <f>MAX(MIN(Inputs!$B$2, F8130*Inputs!$B$16, Inputs!$B$14*Inputs!$B$4 - G8130), 0)</f>
        <v>0</v>
      </c>
      <c r="J8130" s="2">
        <f>MAX(MIN(Inputs!$B$2, F8130*Inputs!$B$16, (Inputs!$B$14-F8130)/Inputs!$B$15)*Inputs!$B$9, 0)</f>
        <v>0</v>
      </c>
      <c r="K8130" s="2">
        <f>MAX(E8130*Inputs!$B$5 - B8130 - Inputs!$B$8, 0) * H8130</f>
        <v>0</v>
      </c>
      <c r="L8130" s="2">
        <f>IF(B8130 &gt;= D8130*Inputs!$B$10, MAX(B8130 - E8130/Inputs!$B$5 - Inputs!$B$8, 0) * I8130, 0)</f>
        <v>0</v>
      </c>
      <c r="M8130" s="2">
        <f t="shared" ref="M8130:M8193" si="1526">C8130 * J8130</f>
        <v>0</v>
      </c>
      <c r="N8130" s="3" t="str">
        <f t="shared" ref="N8130:N8193" si="1527">IF(MAX(K8130, L8130, M8130)&lt;=0, "Idle", IF(AND(M8130&gt;=K8130, M8130&gt;=L8130), "Reg", IF(L8130&gt;=K8130, "Discharge", "Charge")))</f>
        <v>Idle</v>
      </c>
      <c r="O8130" s="3" t="str">
        <f t="shared" si="1523"/>
        <v>Idle</v>
      </c>
      <c r="P8130" s="2">
        <f t="shared" ref="P8130:P8193" si="1528">IF(O8130="Charge", H8130, 0)</f>
        <v>0</v>
      </c>
      <c r="Q8130" s="2">
        <f t="shared" ref="Q8130:Q8193" si="1529">IF(O8130="Discharge", I8130, 0)</f>
        <v>0</v>
      </c>
      <c r="R8130" s="2">
        <f t="shared" ref="R8130:R8193" si="1530">IF(O8130="Reg", J8130, 0)</f>
        <v>0</v>
      </c>
      <c r="S8130" s="2">
        <f t="shared" ref="S8130:S8193" si="1531">(Q8130 - P8130) * B8130</f>
        <v>0</v>
      </c>
      <c r="T8130" s="2">
        <f t="shared" ref="T8130:T8193" si="1532">R8130 * C8130</f>
        <v>0</v>
      </c>
      <c r="U8130" s="2">
        <f>IF(O8130="Reg", R8130 * Inputs!$B$7, 0)</f>
        <v>0</v>
      </c>
      <c r="V8130" s="2">
        <f>MAX(F8130 + P8130*Inputs!$B$15 - (Q8130/Inputs!$B$16) - U8130, 0)</f>
        <v>0</v>
      </c>
    </row>
    <row r="8131" spans="1:22" x14ac:dyDescent="0.3">
      <c r="A8131" s="1">
        <v>46361.708333333343</v>
      </c>
      <c r="B8131" s="2">
        <v>66.694923600142388</v>
      </c>
      <c r="C8131" s="2">
        <v>10.304068177721771</v>
      </c>
      <c r="D8131" s="2">
        <f t="shared" si="1524"/>
        <v>36.381796376186522</v>
      </c>
      <c r="E8131" s="2">
        <f t="shared" si="1525"/>
        <v>60.835327120460818</v>
      </c>
      <c r="F8131" s="2">
        <f t="shared" ref="F8131:F8194" si="1533">V8130</f>
        <v>0</v>
      </c>
      <c r="G8131" s="2">
        <f t="shared" ref="G8131:G8194" si="1534">IF(INT(A8131)=INT(A8130), G8130 + Q8130, 0)</f>
        <v>340</v>
      </c>
      <c r="H8131" s="2">
        <f>MIN(Inputs!$B$2, (Inputs!$B$14 - F8131)/Inputs!$B$15)</f>
        <v>170</v>
      </c>
      <c r="I8131" s="2">
        <f>MAX(MIN(Inputs!$B$2, F8131*Inputs!$B$16, Inputs!$B$14*Inputs!$B$4 - G8131), 0)</f>
        <v>0</v>
      </c>
      <c r="J8131" s="2">
        <f>MAX(MIN(Inputs!$B$2, F8131*Inputs!$B$16, (Inputs!$B$14-F8131)/Inputs!$B$15)*Inputs!$B$9, 0)</f>
        <v>0</v>
      </c>
      <c r="K8131" s="2">
        <f>MAX(E8131*Inputs!$B$5 - B8131 - Inputs!$B$8, 0) * H8131</f>
        <v>0</v>
      </c>
      <c r="L8131" s="2">
        <f>IF(B8131 &gt;= D8131*Inputs!$B$10, MAX(B8131 - E8131/Inputs!$B$5 - Inputs!$B$8, 0) * I8131, 0)</f>
        <v>0</v>
      </c>
      <c r="M8131" s="2">
        <f t="shared" si="1526"/>
        <v>0</v>
      </c>
      <c r="N8131" s="3" t="str">
        <f t="shared" si="1527"/>
        <v>Idle</v>
      </c>
      <c r="O8131" s="3" t="str">
        <f t="shared" si="1523"/>
        <v>Idle</v>
      </c>
      <c r="P8131" s="2">
        <f t="shared" si="1528"/>
        <v>0</v>
      </c>
      <c r="Q8131" s="2">
        <f t="shared" si="1529"/>
        <v>0</v>
      </c>
      <c r="R8131" s="2">
        <f t="shared" si="1530"/>
        <v>0</v>
      </c>
      <c r="S8131" s="2">
        <f t="shared" si="1531"/>
        <v>0</v>
      </c>
      <c r="T8131" s="2">
        <f t="shared" si="1532"/>
        <v>0</v>
      </c>
      <c r="U8131" s="2">
        <f>IF(O8131="Reg", R8131 * Inputs!$B$7, 0)</f>
        <v>0</v>
      </c>
      <c r="V8131" s="2">
        <f>MAX(F8131 + P8131*Inputs!$B$15 - (Q8131/Inputs!$B$16) - U8131, 0)</f>
        <v>0</v>
      </c>
    </row>
    <row r="8132" spans="1:22" x14ac:dyDescent="0.3">
      <c r="A8132" s="1">
        <v>46361.75</v>
      </c>
      <c r="B8132" s="2">
        <v>57.722293330922042</v>
      </c>
      <c r="C8132" s="2">
        <v>3.5041901849779</v>
      </c>
      <c r="D8132" s="2">
        <f t="shared" si="1524"/>
        <v>36.381796376186522</v>
      </c>
      <c r="E8132" s="2">
        <f t="shared" si="1525"/>
        <v>57.081204666330258</v>
      </c>
      <c r="F8132" s="2">
        <f t="shared" si="1533"/>
        <v>0</v>
      </c>
      <c r="G8132" s="2">
        <f t="shared" si="1534"/>
        <v>340</v>
      </c>
      <c r="H8132" s="2">
        <f>MIN(Inputs!$B$2, (Inputs!$B$14 - F8132)/Inputs!$B$15)</f>
        <v>170</v>
      </c>
      <c r="I8132" s="2">
        <f>MAX(MIN(Inputs!$B$2, F8132*Inputs!$B$16, Inputs!$B$14*Inputs!$B$4 - G8132), 0)</f>
        <v>0</v>
      </c>
      <c r="J8132" s="2">
        <f>MAX(MIN(Inputs!$B$2, F8132*Inputs!$B$16, (Inputs!$B$14-F8132)/Inputs!$B$15)*Inputs!$B$9, 0)</f>
        <v>0</v>
      </c>
      <c r="K8132" s="2">
        <f>MAX(E8132*Inputs!$B$5 - B8132 - Inputs!$B$8, 0) * H8132</f>
        <v>0</v>
      </c>
      <c r="L8132" s="2">
        <f>IF(B8132 &gt;= D8132*Inputs!$B$10, MAX(B8132 - E8132/Inputs!$B$5 - Inputs!$B$8, 0) * I8132, 0)</f>
        <v>0</v>
      </c>
      <c r="M8132" s="2">
        <f t="shared" si="1526"/>
        <v>0</v>
      </c>
      <c r="N8132" s="3" t="str">
        <f t="shared" si="1527"/>
        <v>Idle</v>
      </c>
      <c r="O8132" s="3" t="str">
        <f t="shared" ref="O8132:O8195" si="1535">IF(O8131&lt;&gt;O8130, O8131, N8132)</f>
        <v>Idle</v>
      </c>
      <c r="P8132" s="2">
        <f t="shared" si="1528"/>
        <v>0</v>
      </c>
      <c r="Q8132" s="2">
        <f t="shared" si="1529"/>
        <v>0</v>
      </c>
      <c r="R8132" s="2">
        <f t="shared" si="1530"/>
        <v>0</v>
      </c>
      <c r="S8132" s="2">
        <f t="shared" si="1531"/>
        <v>0</v>
      </c>
      <c r="T8132" s="2">
        <f t="shared" si="1532"/>
        <v>0</v>
      </c>
      <c r="U8132" s="2">
        <f>IF(O8132="Reg", R8132 * Inputs!$B$7, 0)</f>
        <v>0</v>
      </c>
      <c r="V8132" s="2">
        <f>MAX(F8132 + P8132*Inputs!$B$15 - (Q8132/Inputs!$B$16) - U8132, 0)</f>
        <v>0</v>
      </c>
    </row>
    <row r="8133" spans="1:22" x14ac:dyDescent="0.3">
      <c r="A8133" s="1">
        <v>46361.791666666657</v>
      </c>
      <c r="B8133" s="2">
        <v>71.029250800496101</v>
      </c>
      <c r="C8133" s="2">
        <v>12.49705488787151</v>
      </c>
      <c r="D8133" s="2">
        <f t="shared" si="1524"/>
        <v>36.381796376186522</v>
      </c>
      <c r="E8133" s="2">
        <f t="shared" si="1525"/>
        <v>53.270111207630116</v>
      </c>
      <c r="F8133" s="2">
        <f t="shared" si="1533"/>
        <v>0</v>
      </c>
      <c r="G8133" s="2">
        <f t="shared" si="1534"/>
        <v>340</v>
      </c>
      <c r="H8133" s="2">
        <f>MIN(Inputs!$B$2, (Inputs!$B$14 - F8133)/Inputs!$B$15)</f>
        <v>170</v>
      </c>
      <c r="I8133" s="2">
        <f>MAX(MIN(Inputs!$B$2, F8133*Inputs!$B$16, Inputs!$B$14*Inputs!$B$4 - G8133), 0)</f>
        <v>0</v>
      </c>
      <c r="J8133" s="2">
        <f>MAX(MIN(Inputs!$B$2, F8133*Inputs!$B$16, (Inputs!$B$14-F8133)/Inputs!$B$15)*Inputs!$B$9, 0)</f>
        <v>0</v>
      </c>
      <c r="K8133" s="2">
        <f>MAX(E8133*Inputs!$B$5 - B8133 - Inputs!$B$8, 0) * H8133</f>
        <v>0</v>
      </c>
      <c r="L8133" s="2">
        <f>IF(B8133 &gt;= D8133*Inputs!$B$10, MAX(B8133 - E8133/Inputs!$B$5 - Inputs!$B$8, 0) * I8133, 0)</f>
        <v>0</v>
      </c>
      <c r="M8133" s="2">
        <f t="shared" si="1526"/>
        <v>0</v>
      </c>
      <c r="N8133" s="3" t="str">
        <f t="shared" si="1527"/>
        <v>Idle</v>
      </c>
      <c r="O8133" s="3" t="str">
        <f t="shared" si="1535"/>
        <v>Idle</v>
      </c>
      <c r="P8133" s="2">
        <f t="shared" si="1528"/>
        <v>0</v>
      </c>
      <c r="Q8133" s="2">
        <f t="shared" si="1529"/>
        <v>0</v>
      </c>
      <c r="R8133" s="2">
        <f t="shared" si="1530"/>
        <v>0</v>
      </c>
      <c r="S8133" s="2">
        <f t="shared" si="1531"/>
        <v>0</v>
      </c>
      <c r="T8133" s="2">
        <f t="shared" si="1532"/>
        <v>0</v>
      </c>
      <c r="U8133" s="2">
        <f>IF(O8133="Reg", R8133 * Inputs!$B$7, 0)</f>
        <v>0</v>
      </c>
      <c r="V8133" s="2">
        <f>MAX(F8133 + P8133*Inputs!$B$15 - (Q8133/Inputs!$B$16) - U8133, 0)</f>
        <v>0</v>
      </c>
    </row>
    <row r="8134" spans="1:22" x14ac:dyDescent="0.3">
      <c r="A8134" s="1">
        <v>46361.833333333343</v>
      </c>
      <c r="B8134" s="2">
        <v>57.645442645839069</v>
      </c>
      <c r="C8134" s="2">
        <v>13.032448332935109</v>
      </c>
      <c r="D8134" s="2">
        <f t="shared" si="1524"/>
        <v>36.381796376186522</v>
      </c>
      <c r="E8134" s="2">
        <f t="shared" si="1525"/>
        <v>44.617438076984591</v>
      </c>
      <c r="F8134" s="2">
        <f t="shared" si="1533"/>
        <v>0</v>
      </c>
      <c r="G8134" s="2">
        <f t="shared" si="1534"/>
        <v>340</v>
      </c>
      <c r="H8134" s="2">
        <f>MIN(Inputs!$B$2, (Inputs!$B$14 - F8134)/Inputs!$B$15)</f>
        <v>170</v>
      </c>
      <c r="I8134" s="2">
        <f>MAX(MIN(Inputs!$B$2, F8134*Inputs!$B$16, Inputs!$B$14*Inputs!$B$4 - G8134), 0)</f>
        <v>0</v>
      </c>
      <c r="J8134" s="2">
        <f>MAX(MIN(Inputs!$B$2, F8134*Inputs!$B$16, (Inputs!$B$14-F8134)/Inputs!$B$15)*Inputs!$B$9, 0)</f>
        <v>0</v>
      </c>
      <c r="K8134" s="2">
        <f>MAX(E8134*Inputs!$B$5 - B8134 - Inputs!$B$8, 0) * H8134</f>
        <v>0</v>
      </c>
      <c r="L8134" s="2">
        <f>IF(B8134 &gt;= D8134*Inputs!$B$10, MAX(B8134 - E8134/Inputs!$B$5 - Inputs!$B$8, 0) * I8134, 0)</f>
        <v>0</v>
      </c>
      <c r="M8134" s="2">
        <f t="shared" si="1526"/>
        <v>0</v>
      </c>
      <c r="N8134" s="3" t="str">
        <f t="shared" si="1527"/>
        <v>Idle</v>
      </c>
      <c r="O8134" s="3" t="str">
        <f t="shared" si="1535"/>
        <v>Idle</v>
      </c>
      <c r="P8134" s="2">
        <f t="shared" si="1528"/>
        <v>0</v>
      </c>
      <c r="Q8134" s="2">
        <f t="shared" si="1529"/>
        <v>0</v>
      </c>
      <c r="R8134" s="2">
        <f t="shared" si="1530"/>
        <v>0</v>
      </c>
      <c r="S8134" s="2">
        <f t="shared" si="1531"/>
        <v>0</v>
      </c>
      <c r="T8134" s="2">
        <f t="shared" si="1532"/>
        <v>0</v>
      </c>
      <c r="U8134" s="2">
        <f>IF(O8134="Reg", R8134 * Inputs!$B$7, 0)</f>
        <v>0</v>
      </c>
      <c r="V8134" s="2">
        <f>MAX(F8134 + P8134*Inputs!$B$15 - (Q8134/Inputs!$B$16) - U8134, 0)</f>
        <v>0</v>
      </c>
    </row>
    <row r="8135" spans="1:22" x14ac:dyDescent="0.3">
      <c r="A8135" s="1">
        <v>46361.875</v>
      </c>
      <c r="B8135" s="2">
        <v>56.930139701783688</v>
      </c>
      <c r="C8135" s="2">
        <v>4.3991541615435521</v>
      </c>
      <c r="D8135" s="2">
        <f t="shared" si="1524"/>
        <v>36.381796376186522</v>
      </c>
      <c r="E8135" s="2">
        <f t="shared" si="1525"/>
        <v>36.849604352069605</v>
      </c>
      <c r="F8135" s="2">
        <f t="shared" si="1533"/>
        <v>0</v>
      </c>
      <c r="G8135" s="2">
        <f t="shared" si="1534"/>
        <v>340</v>
      </c>
      <c r="H8135" s="2">
        <f>MIN(Inputs!$B$2, (Inputs!$B$14 - F8135)/Inputs!$B$15)</f>
        <v>170</v>
      </c>
      <c r="I8135" s="2">
        <f>MAX(MIN(Inputs!$B$2, F8135*Inputs!$B$16, Inputs!$B$14*Inputs!$B$4 - G8135), 0)</f>
        <v>0</v>
      </c>
      <c r="J8135" s="2">
        <f>MAX(MIN(Inputs!$B$2, F8135*Inputs!$B$16, (Inputs!$B$14-F8135)/Inputs!$B$15)*Inputs!$B$9, 0)</f>
        <v>0</v>
      </c>
      <c r="K8135" s="2">
        <f>MAX(E8135*Inputs!$B$5 - B8135 - Inputs!$B$8, 0) * H8135</f>
        <v>0</v>
      </c>
      <c r="L8135" s="2">
        <f>IF(B8135 &gt;= D8135*Inputs!$B$10, MAX(B8135 - E8135/Inputs!$B$5 - Inputs!$B$8, 0) * I8135, 0)</f>
        <v>0</v>
      </c>
      <c r="M8135" s="2">
        <f t="shared" si="1526"/>
        <v>0</v>
      </c>
      <c r="N8135" s="3" t="str">
        <f t="shared" si="1527"/>
        <v>Idle</v>
      </c>
      <c r="O8135" s="3" t="str">
        <f t="shared" si="1535"/>
        <v>Idle</v>
      </c>
      <c r="P8135" s="2">
        <f t="shared" si="1528"/>
        <v>0</v>
      </c>
      <c r="Q8135" s="2">
        <f t="shared" si="1529"/>
        <v>0</v>
      </c>
      <c r="R8135" s="2">
        <f t="shared" si="1530"/>
        <v>0</v>
      </c>
      <c r="S8135" s="2">
        <f t="shared" si="1531"/>
        <v>0</v>
      </c>
      <c r="T8135" s="2">
        <f t="shared" si="1532"/>
        <v>0</v>
      </c>
      <c r="U8135" s="2">
        <f>IF(O8135="Reg", R8135 * Inputs!$B$7, 0)</f>
        <v>0</v>
      </c>
      <c r="V8135" s="2">
        <f>MAX(F8135 + P8135*Inputs!$B$15 - (Q8135/Inputs!$B$16) - U8135, 0)</f>
        <v>0</v>
      </c>
    </row>
    <row r="8136" spans="1:22" x14ac:dyDescent="0.3">
      <c r="A8136" s="1">
        <v>46361.916666666657</v>
      </c>
      <c r="B8136" s="2">
        <v>54.989912643581619</v>
      </c>
      <c r="C8136" s="2">
        <v>4.9564952457807259</v>
      </c>
      <c r="D8136" s="2">
        <f t="shared" si="1524"/>
        <v>36.381796376186522</v>
      </c>
      <c r="E8136" s="2">
        <f t="shared" si="1525"/>
        <v>27.36124773510566</v>
      </c>
      <c r="F8136" s="2">
        <f t="shared" si="1533"/>
        <v>0</v>
      </c>
      <c r="G8136" s="2">
        <f t="shared" si="1534"/>
        <v>340</v>
      </c>
      <c r="H8136" s="2">
        <f>MIN(Inputs!$B$2, (Inputs!$B$14 - F8136)/Inputs!$B$15)</f>
        <v>170</v>
      </c>
      <c r="I8136" s="2">
        <f>MAX(MIN(Inputs!$B$2, F8136*Inputs!$B$16, Inputs!$B$14*Inputs!$B$4 - G8136), 0)</f>
        <v>0</v>
      </c>
      <c r="J8136" s="2">
        <f>MAX(MIN(Inputs!$B$2, F8136*Inputs!$B$16, (Inputs!$B$14-F8136)/Inputs!$B$15)*Inputs!$B$9, 0)</f>
        <v>0</v>
      </c>
      <c r="K8136" s="2">
        <f>MAX(E8136*Inputs!$B$5 - B8136 - Inputs!$B$8, 0) * H8136</f>
        <v>0</v>
      </c>
      <c r="L8136" s="2">
        <f>IF(B8136 &gt;= D8136*Inputs!$B$10, MAX(B8136 - E8136/Inputs!$B$5 - Inputs!$B$8, 0) * I8136, 0)</f>
        <v>0</v>
      </c>
      <c r="M8136" s="2">
        <f t="shared" si="1526"/>
        <v>0</v>
      </c>
      <c r="N8136" s="3" t="str">
        <f t="shared" si="1527"/>
        <v>Idle</v>
      </c>
      <c r="O8136" s="3" t="str">
        <f t="shared" si="1535"/>
        <v>Idle</v>
      </c>
      <c r="P8136" s="2">
        <f t="shared" si="1528"/>
        <v>0</v>
      </c>
      <c r="Q8136" s="2">
        <f t="shared" si="1529"/>
        <v>0</v>
      </c>
      <c r="R8136" s="2">
        <f t="shared" si="1530"/>
        <v>0</v>
      </c>
      <c r="S8136" s="2">
        <f t="shared" si="1531"/>
        <v>0</v>
      </c>
      <c r="T8136" s="2">
        <f t="shared" si="1532"/>
        <v>0</v>
      </c>
      <c r="U8136" s="2">
        <f>IF(O8136="Reg", R8136 * Inputs!$B$7, 0)</f>
        <v>0</v>
      </c>
      <c r="V8136" s="2">
        <f>MAX(F8136 + P8136*Inputs!$B$15 - (Q8136/Inputs!$B$16) - U8136, 0)</f>
        <v>0</v>
      </c>
    </row>
    <row r="8137" spans="1:22" x14ac:dyDescent="0.3">
      <c r="A8137" s="1">
        <v>46361.958333333343</v>
      </c>
      <c r="B8137" s="2">
        <v>44.170188875359038</v>
      </c>
      <c r="C8137" s="2">
        <v>21.196743886454509</v>
      </c>
      <c r="D8137" s="2">
        <f t="shared" si="1524"/>
        <v>36.381796376186522</v>
      </c>
      <c r="E8137" s="2">
        <f t="shared" si="1525"/>
        <v>18.196262294508724</v>
      </c>
      <c r="F8137" s="2">
        <f t="shared" si="1533"/>
        <v>0</v>
      </c>
      <c r="G8137" s="2">
        <f t="shared" si="1534"/>
        <v>340</v>
      </c>
      <c r="H8137" s="2">
        <f>MIN(Inputs!$B$2, (Inputs!$B$14 - F8137)/Inputs!$B$15)</f>
        <v>170</v>
      </c>
      <c r="I8137" s="2">
        <f>MAX(MIN(Inputs!$B$2, F8137*Inputs!$B$16, Inputs!$B$14*Inputs!$B$4 - G8137), 0)</f>
        <v>0</v>
      </c>
      <c r="J8137" s="2">
        <f>MAX(MIN(Inputs!$B$2, F8137*Inputs!$B$16, (Inputs!$B$14-F8137)/Inputs!$B$15)*Inputs!$B$9, 0)</f>
        <v>0</v>
      </c>
      <c r="K8137" s="2">
        <f>MAX(E8137*Inputs!$B$5 - B8137 - Inputs!$B$8, 0) * H8137</f>
        <v>0</v>
      </c>
      <c r="L8137" s="2">
        <f>IF(B8137 &gt;= D8137*Inputs!$B$10, MAX(B8137 - E8137/Inputs!$B$5 - Inputs!$B$8, 0) * I8137, 0)</f>
        <v>0</v>
      </c>
      <c r="M8137" s="2">
        <f t="shared" si="1526"/>
        <v>0</v>
      </c>
      <c r="N8137" s="3" t="str">
        <f t="shared" si="1527"/>
        <v>Idle</v>
      </c>
      <c r="O8137" s="3" t="str">
        <f t="shared" si="1535"/>
        <v>Idle</v>
      </c>
      <c r="P8137" s="2">
        <f t="shared" si="1528"/>
        <v>0</v>
      </c>
      <c r="Q8137" s="2">
        <f t="shared" si="1529"/>
        <v>0</v>
      </c>
      <c r="R8137" s="2">
        <f t="shared" si="1530"/>
        <v>0</v>
      </c>
      <c r="S8137" s="2">
        <f t="shared" si="1531"/>
        <v>0</v>
      </c>
      <c r="T8137" s="2">
        <f t="shared" si="1532"/>
        <v>0</v>
      </c>
      <c r="U8137" s="2">
        <f>IF(O8137="Reg", R8137 * Inputs!$B$7, 0)</f>
        <v>0</v>
      </c>
      <c r="V8137" s="2">
        <f>MAX(F8137 + P8137*Inputs!$B$15 - (Q8137/Inputs!$B$16) - U8137, 0)</f>
        <v>0</v>
      </c>
    </row>
    <row r="8138" spans="1:22" x14ac:dyDescent="0.3">
      <c r="A8138" s="1">
        <v>46362</v>
      </c>
      <c r="B8138" s="2">
        <v>34.85573257872111</v>
      </c>
      <c r="C8138" s="2">
        <v>9.4631030484886196</v>
      </c>
      <c r="D8138" s="2">
        <f t="shared" si="1524"/>
        <v>34.84095554314041</v>
      </c>
      <c r="E8138" s="2">
        <f t="shared" si="1525"/>
        <v>10.83456414861555</v>
      </c>
      <c r="F8138" s="2">
        <f t="shared" si="1533"/>
        <v>0</v>
      </c>
      <c r="G8138" s="2">
        <f t="shared" si="1534"/>
        <v>0</v>
      </c>
      <c r="H8138" s="2">
        <f>MIN(Inputs!$B$2, (Inputs!$B$14 - F8138)/Inputs!$B$15)</f>
        <v>170</v>
      </c>
      <c r="I8138" s="2">
        <f>MAX(MIN(Inputs!$B$2, F8138*Inputs!$B$16, Inputs!$B$14*Inputs!$B$4 - G8138), 0)</f>
        <v>0</v>
      </c>
      <c r="J8138" s="2">
        <f>MAX(MIN(Inputs!$B$2, F8138*Inputs!$B$16, (Inputs!$B$14-F8138)/Inputs!$B$15)*Inputs!$B$9, 0)</f>
        <v>0</v>
      </c>
      <c r="K8138" s="2">
        <f>MAX(E8138*Inputs!$B$5 - B8138 - Inputs!$B$8, 0) * H8138</f>
        <v>0</v>
      </c>
      <c r="L8138" s="2">
        <f>IF(B8138 &gt;= D8138*Inputs!$B$10, MAX(B8138 - E8138/Inputs!$B$5 - Inputs!$B$8, 0) * I8138, 0)</f>
        <v>0</v>
      </c>
      <c r="M8138" s="2">
        <f t="shared" si="1526"/>
        <v>0</v>
      </c>
      <c r="N8138" s="3" t="str">
        <f t="shared" si="1527"/>
        <v>Idle</v>
      </c>
      <c r="O8138" s="3" t="str">
        <f t="shared" si="1535"/>
        <v>Idle</v>
      </c>
      <c r="P8138" s="2">
        <f t="shared" si="1528"/>
        <v>0</v>
      </c>
      <c r="Q8138" s="2">
        <f t="shared" si="1529"/>
        <v>0</v>
      </c>
      <c r="R8138" s="2">
        <f t="shared" si="1530"/>
        <v>0</v>
      </c>
      <c r="S8138" s="2">
        <f t="shared" si="1531"/>
        <v>0</v>
      </c>
      <c r="T8138" s="2">
        <f t="shared" si="1532"/>
        <v>0</v>
      </c>
      <c r="U8138" s="2">
        <f>IF(O8138="Reg", R8138 * Inputs!$B$7, 0)</f>
        <v>0</v>
      </c>
      <c r="V8138" s="2">
        <f>MAX(F8138 + P8138*Inputs!$B$15 - (Q8138/Inputs!$B$16) - U8138, 0)</f>
        <v>0</v>
      </c>
    </row>
    <row r="8139" spans="1:22" x14ac:dyDescent="0.3">
      <c r="A8139" s="1">
        <v>46362.041666666657</v>
      </c>
      <c r="B8139" s="2">
        <v>19.11321201662301</v>
      </c>
      <c r="C8139" s="2">
        <v>1.1817509741290599</v>
      </c>
      <c r="D8139" s="2">
        <f t="shared" si="1524"/>
        <v>34.84095554314041</v>
      </c>
      <c r="E8139" s="2">
        <f t="shared" si="1525"/>
        <v>5.0252753854953651</v>
      </c>
      <c r="F8139" s="2">
        <f t="shared" si="1533"/>
        <v>0</v>
      </c>
      <c r="G8139" s="2">
        <f t="shared" si="1534"/>
        <v>0</v>
      </c>
      <c r="H8139" s="2">
        <f>MIN(Inputs!$B$2, (Inputs!$B$14 - F8139)/Inputs!$B$15)</f>
        <v>170</v>
      </c>
      <c r="I8139" s="2">
        <f>MAX(MIN(Inputs!$B$2, F8139*Inputs!$B$16, Inputs!$B$14*Inputs!$B$4 - G8139), 0)</f>
        <v>0</v>
      </c>
      <c r="J8139" s="2">
        <f>MAX(MIN(Inputs!$B$2, F8139*Inputs!$B$16, (Inputs!$B$14-F8139)/Inputs!$B$15)*Inputs!$B$9, 0)</f>
        <v>0</v>
      </c>
      <c r="K8139" s="2">
        <f>MAX(E8139*Inputs!$B$5 - B8139 - Inputs!$B$8, 0) * H8139</f>
        <v>0</v>
      </c>
      <c r="L8139" s="2">
        <f>IF(B8139 &gt;= D8139*Inputs!$B$10, MAX(B8139 - E8139/Inputs!$B$5 - Inputs!$B$8, 0) * I8139, 0)</f>
        <v>0</v>
      </c>
      <c r="M8139" s="2">
        <f t="shared" si="1526"/>
        <v>0</v>
      </c>
      <c r="N8139" s="3" t="str">
        <f t="shared" si="1527"/>
        <v>Idle</v>
      </c>
      <c r="O8139" s="3" t="str">
        <f t="shared" si="1535"/>
        <v>Idle</v>
      </c>
      <c r="P8139" s="2">
        <f t="shared" si="1528"/>
        <v>0</v>
      </c>
      <c r="Q8139" s="2">
        <f t="shared" si="1529"/>
        <v>0</v>
      </c>
      <c r="R8139" s="2">
        <f t="shared" si="1530"/>
        <v>0</v>
      </c>
      <c r="S8139" s="2">
        <f t="shared" si="1531"/>
        <v>0</v>
      </c>
      <c r="T8139" s="2">
        <f t="shared" si="1532"/>
        <v>0</v>
      </c>
      <c r="U8139" s="2">
        <f>IF(O8139="Reg", R8139 * Inputs!$B$7, 0)</f>
        <v>0</v>
      </c>
      <c r="V8139" s="2">
        <f>MAX(F8139 + P8139*Inputs!$B$15 - (Q8139/Inputs!$B$16) - U8139, 0)</f>
        <v>0</v>
      </c>
    </row>
    <row r="8140" spans="1:22" x14ac:dyDescent="0.3">
      <c r="A8140" s="1">
        <v>46362.083333333343</v>
      </c>
      <c r="B8140" s="2">
        <v>11.038440296349179</v>
      </c>
      <c r="C8140" s="2">
        <v>2.335639840755761</v>
      </c>
      <c r="D8140" s="2">
        <f t="shared" si="1524"/>
        <v>34.84095554314041</v>
      </c>
      <c r="E8140" s="2">
        <f t="shared" si="1525"/>
        <v>1.8397400493915299</v>
      </c>
      <c r="F8140" s="2">
        <f t="shared" si="1533"/>
        <v>0</v>
      </c>
      <c r="G8140" s="2">
        <f t="shared" si="1534"/>
        <v>0</v>
      </c>
      <c r="H8140" s="2">
        <f>MIN(Inputs!$B$2, (Inputs!$B$14 - F8140)/Inputs!$B$15)</f>
        <v>170</v>
      </c>
      <c r="I8140" s="2">
        <f>MAX(MIN(Inputs!$B$2, F8140*Inputs!$B$16, Inputs!$B$14*Inputs!$B$4 - G8140), 0)</f>
        <v>0</v>
      </c>
      <c r="J8140" s="2">
        <f>MAX(MIN(Inputs!$B$2, F8140*Inputs!$B$16, (Inputs!$B$14-F8140)/Inputs!$B$15)*Inputs!$B$9, 0)</f>
        <v>0</v>
      </c>
      <c r="K8140" s="2">
        <f>MAX(E8140*Inputs!$B$5 - B8140 - Inputs!$B$8, 0) * H8140</f>
        <v>0</v>
      </c>
      <c r="L8140" s="2">
        <f>IF(B8140 &gt;= D8140*Inputs!$B$10, MAX(B8140 - E8140/Inputs!$B$5 - Inputs!$B$8, 0) * I8140, 0)</f>
        <v>0</v>
      </c>
      <c r="M8140" s="2">
        <f t="shared" si="1526"/>
        <v>0</v>
      </c>
      <c r="N8140" s="3" t="str">
        <f t="shared" si="1527"/>
        <v>Idle</v>
      </c>
      <c r="O8140" s="3" t="str">
        <f t="shared" si="1535"/>
        <v>Idle</v>
      </c>
      <c r="P8140" s="2">
        <f t="shared" si="1528"/>
        <v>0</v>
      </c>
      <c r="Q8140" s="2">
        <f t="shared" si="1529"/>
        <v>0</v>
      </c>
      <c r="R8140" s="2">
        <f t="shared" si="1530"/>
        <v>0</v>
      </c>
      <c r="S8140" s="2">
        <f t="shared" si="1531"/>
        <v>0</v>
      </c>
      <c r="T8140" s="2">
        <f t="shared" si="1532"/>
        <v>0</v>
      </c>
      <c r="U8140" s="2">
        <f>IF(O8140="Reg", R8140 * Inputs!$B$7, 0)</f>
        <v>0</v>
      </c>
      <c r="V8140" s="2">
        <f>MAX(F8140 + P8140*Inputs!$B$15 - (Q8140/Inputs!$B$16) - U8140, 0)</f>
        <v>0</v>
      </c>
    </row>
    <row r="8141" spans="1:22" x14ac:dyDescent="0.3">
      <c r="A8141" s="1">
        <v>46362.125</v>
      </c>
      <c r="B8141" s="2">
        <v>0</v>
      </c>
      <c r="C8141" s="2">
        <v>2.9194029477876562</v>
      </c>
      <c r="D8141" s="2">
        <f t="shared" si="1524"/>
        <v>34.84095554314041</v>
      </c>
      <c r="E8141" s="2">
        <f t="shared" si="1525"/>
        <v>0</v>
      </c>
      <c r="F8141" s="2">
        <f t="shared" si="1533"/>
        <v>0</v>
      </c>
      <c r="G8141" s="2">
        <f t="shared" si="1534"/>
        <v>0</v>
      </c>
      <c r="H8141" s="2">
        <f>MIN(Inputs!$B$2, (Inputs!$B$14 - F8141)/Inputs!$B$15)</f>
        <v>170</v>
      </c>
      <c r="I8141" s="2">
        <f>MAX(MIN(Inputs!$B$2, F8141*Inputs!$B$16, Inputs!$B$14*Inputs!$B$4 - G8141), 0)</f>
        <v>0</v>
      </c>
      <c r="J8141" s="2">
        <f>MAX(MIN(Inputs!$B$2, F8141*Inputs!$B$16, (Inputs!$B$14-F8141)/Inputs!$B$15)*Inputs!$B$9, 0)</f>
        <v>0</v>
      </c>
      <c r="K8141" s="2">
        <f>MAX(E8141*Inputs!$B$5 - B8141 - Inputs!$B$8, 0) * H8141</f>
        <v>0</v>
      </c>
      <c r="L8141" s="2">
        <f>IF(B8141 &gt;= D8141*Inputs!$B$10, MAX(B8141 - E8141/Inputs!$B$5 - Inputs!$B$8, 0) * I8141, 0)</f>
        <v>0</v>
      </c>
      <c r="M8141" s="2">
        <f t="shared" si="1526"/>
        <v>0</v>
      </c>
      <c r="N8141" s="3" t="str">
        <f t="shared" si="1527"/>
        <v>Idle</v>
      </c>
      <c r="O8141" s="3" t="str">
        <f t="shared" si="1535"/>
        <v>Idle</v>
      </c>
      <c r="P8141" s="2">
        <f t="shared" si="1528"/>
        <v>0</v>
      </c>
      <c r="Q8141" s="2">
        <f t="shared" si="1529"/>
        <v>0</v>
      </c>
      <c r="R8141" s="2">
        <f t="shared" si="1530"/>
        <v>0</v>
      </c>
      <c r="S8141" s="2">
        <f t="shared" si="1531"/>
        <v>0</v>
      </c>
      <c r="T8141" s="2">
        <f t="shared" si="1532"/>
        <v>0</v>
      </c>
      <c r="U8141" s="2">
        <f>IF(O8141="Reg", R8141 * Inputs!$B$7, 0)</f>
        <v>0</v>
      </c>
      <c r="V8141" s="2">
        <f>MAX(F8141 + P8141*Inputs!$B$15 - (Q8141/Inputs!$B$16) - U8141, 0)</f>
        <v>0</v>
      </c>
    </row>
    <row r="8142" spans="1:22" x14ac:dyDescent="0.3">
      <c r="A8142" s="1">
        <v>46362.166666666657</v>
      </c>
      <c r="B8142" s="2">
        <v>0</v>
      </c>
      <c r="C8142" s="2">
        <v>16.6781451138942</v>
      </c>
      <c r="D8142" s="2">
        <f t="shared" si="1524"/>
        <v>34.84095554314041</v>
      </c>
      <c r="E8142" s="2">
        <f t="shared" si="1525"/>
        <v>0.20239244191566716</v>
      </c>
      <c r="F8142" s="2">
        <f t="shared" si="1533"/>
        <v>0</v>
      </c>
      <c r="G8142" s="2">
        <f t="shared" si="1534"/>
        <v>0</v>
      </c>
      <c r="H8142" s="2">
        <f>MIN(Inputs!$B$2, (Inputs!$B$14 - F8142)/Inputs!$B$15)</f>
        <v>170</v>
      </c>
      <c r="I8142" s="2">
        <f>MAX(MIN(Inputs!$B$2, F8142*Inputs!$B$16, Inputs!$B$14*Inputs!$B$4 - G8142), 0)</f>
        <v>0</v>
      </c>
      <c r="J8142" s="2">
        <f>MAX(MIN(Inputs!$B$2, F8142*Inputs!$B$16, (Inputs!$B$14-F8142)/Inputs!$B$15)*Inputs!$B$9, 0)</f>
        <v>0</v>
      </c>
      <c r="K8142" s="2">
        <f>MAX(E8142*Inputs!$B$5 - B8142 - Inputs!$B$8, 0) * H8142</f>
        <v>0</v>
      </c>
      <c r="L8142" s="2">
        <f>IF(B8142 &gt;= D8142*Inputs!$B$10, MAX(B8142 - E8142/Inputs!$B$5 - Inputs!$B$8, 0) * I8142, 0)</f>
        <v>0</v>
      </c>
      <c r="M8142" s="2">
        <f t="shared" si="1526"/>
        <v>0</v>
      </c>
      <c r="N8142" s="3" t="str">
        <f t="shared" si="1527"/>
        <v>Idle</v>
      </c>
      <c r="O8142" s="3" t="str">
        <f t="shared" si="1535"/>
        <v>Idle</v>
      </c>
      <c r="P8142" s="2">
        <f t="shared" si="1528"/>
        <v>0</v>
      </c>
      <c r="Q8142" s="2">
        <f t="shared" si="1529"/>
        <v>0</v>
      </c>
      <c r="R8142" s="2">
        <f t="shared" si="1530"/>
        <v>0</v>
      </c>
      <c r="S8142" s="2">
        <f t="shared" si="1531"/>
        <v>0</v>
      </c>
      <c r="T8142" s="2">
        <f t="shared" si="1532"/>
        <v>0</v>
      </c>
      <c r="U8142" s="2">
        <f>IF(O8142="Reg", R8142 * Inputs!$B$7, 0)</f>
        <v>0</v>
      </c>
      <c r="V8142" s="2">
        <f>MAX(F8142 + P8142*Inputs!$B$15 - (Q8142/Inputs!$B$16) - U8142, 0)</f>
        <v>0</v>
      </c>
    </row>
    <row r="8143" spans="1:22" x14ac:dyDescent="0.3">
      <c r="A8143" s="1">
        <v>46362.208333333343</v>
      </c>
      <c r="B8143" s="2">
        <v>0</v>
      </c>
      <c r="C8143" s="2">
        <v>5.0758887135756741</v>
      </c>
      <c r="D8143" s="2">
        <f t="shared" si="1524"/>
        <v>34.84095554314041</v>
      </c>
      <c r="E8143" s="2">
        <f t="shared" si="1525"/>
        <v>1.9961684235435702</v>
      </c>
      <c r="F8143" s="2">
        <f t="shared" si="1533"/>
        <v>0</v>
      </c>
      <c r="G8143" s="2">
        <f t="shared" si="1534"/>
        <v>0</v>
      </c>
      <c r="H8143" s="2">
        <f>MIN(Inputs!$B$2, (Inputs!$B$14 - F8143)/Inputs!$B$15)</f>
        <v>170</v>
      </c>
      <c r="I8143" s="2">
        <f>MAX(MIN(Inputs!$B$2, F8143*Inputs!$B$16, Inputs!$B$14*Inputs!$B$4 - G8143), 0)</f>
        <v>0</v>
      </c>
      <c r="J8143" s="2">
        <f>MAX(MIN(Inputs!$B$2, F8143*Inputs!$B$16, (Inputs!$B$14-F8143)/Inputs!$B$15)*Inputs!$B$9, 0)</f>
        <v>0</v>
      </c>
      <c r="K8143" s="2">
        <f>MAX(E8143*Inputs!$B$5 - B8143 - Inputs!$B$8, 0) * H8143</f>
        <v>0</v>
      </c>
      <c r="L8143" s="2">
        <f>IF(B8143 &gt;= D8143*Inputs!$B$10, MAX(B8143 - E8143/Inputs!$B$5 - Inputs!$B$8, 0) * I8143, 0)</f>
        <v>0</v>
      </c>
      <c r="M8143" s="2">
        <f t="shared" si="1526"/>
        <v>0</v>
      </c>
      <c r="N8143" s="3" t="str">
        <f t="shared" si="1527"/>
        <v>Idle</v>
      </c>
      <c r="O8143" s="3" t="str">
        <f t="shared" si="1535"/>
        <v>Idle</v>
      </c>
      <c r="P8143" s="2">
        <f t="shared" si="1528"/>
        <v>0</v>
      </c>
      <c r="Q8143" s="2">
        <f t="shared" si="1529"/>
        <v>0</v>
      </c>
      <c r="R8143" s="2">
        <f t="shared" si="1530"/>
        <v>0</v>
      </c>
      <c r="S8143" s="2">
        <f t="shared" si="1531"/>
        <v>0</v>
      </c>
      <c r="T8143" s="2">
        <f t="shared" si="1532"/>
        <v>0</v>
      </c>
      <c r="U8143" s="2">
        <f>IF(O8143="Reg", R8143 * Inputs!$B$7, 0)</f>
        <v>0</v>
      </c>
      <c r="V8143" s="2">
        <f>MAX(F8143 + P8143*Inputs!$B$15 - (Q8143/Inputs!$B$16) - U8143, 0)</f>
        <v>0</v>
      </c>
    </row>
    <row r="8144" spans="1:22" x14ac:dyDescent="0.3">
      <c r="A8144" s="1">
        <v>46362.25</v>
      </c>
      <c r="B8144" s="2">
        <v>0</v>
      </c>
      <c r="C8144" s="2">
        <v>5.3816642238765686</v>
      </c>
      <c r="D8144" s="2">
        <f t="shared" si="1524"/>
        <v>34.84095554314041</v>
      </c>
      <c r="E8144" s="2">
        <f t="shared" si="1525"/>
        <v>2.6095445421040933</v>
      </c>
      <c r="F8144" s="2">
        <f t="shared" si="1533"/>
        <v>0</v>
      </c>
      <c r="G8144" s="2">
        <f t="shared" si="1534"/>
        <v>0</v>
      </c>
      <c r="H8144" s="2">
        <f>MIN(Inputs!$B$2, (Inputs!$B$14 - F8144)/Inputs!$B$15)</f>
        <v>170</v>
      </c>
      <c r="I8144" s="2">
        <f>MAX(MIN(Inputs!$B$2, F8144*Inputs!$B$16, Inputs!$B$14*Inputs!$B$4 - G8144), 0)</f>
        <v>0</v>
      </c>
      <c r="J8144" s="2">
        <f>MAX(MIN(Inputs!$B$2, F8144*Inputs!$B$16, (Inputs!$B$14-F8144)/Inputs!$B$15)*Inputs!$B$9, 0)</f>
        <v>0</v>
      </c>
      <c r="K8144" s="2">
        <f>MAX(E8144*Inputs!$B$5 - B8144 - Inputs!$B$8, 0) * H8144</f>
        <v>0</v>
      </c>
      <c r="L8144" s="2">
        <f>IF(B8144 &gt;= D8144*Inputs!$B$10, MAX(B8144 - E8144/Inputs!$B$5 - Inputs!$B$8, 0) * I8144, 0)</f>
        <v>0</v>
      </c>
      <c r="M8144" s="2">
        <f t="shared" si="1526"/>
        <v>0</v>
      </c>
      <c r="N8144" s="3" t="str">
        <f t="shared" si="1527"/>
        <v>Idle</v>
      </c>
      <c r="O8144" s="3" t="str">
        <f t="shared" si="1535"/>
        <v>Idle</v>
      </c>
      <c r="P8144" s="2">
        <f t="shared" si="1528"/>
        <v>0</v>
      </c>
      <c r="Q8144" s="2">
        <f t="shared" si="1529"/>
        <v>0</v>
      </c>
      <c r="R8144" s="2">
        <f t="shared" si="1530"/>
        <v>0</v>
      </c>
      <c r="S8144" s="2">
        <f t="shared" si="1531"/>
        <v>0</v>
      </c>
      <c r="T8144" s="2">
        <f t="shared" si="1532"/>
        <v>0</v>
      </c>
      <c r="U8144" s="2">
        <f>IF(O8144="Reg", R8144 * Inputs!$B$7, 0)</f>
        <v>0</v>
      </c>
      <c r="V8144" s="2">
        <f>MAX(F8144 + P8144*Inputs!$B$15 - (Q8144/Inputs!$B$16) - U8144, 0)</f>
        <v>0</v>
      </c>
    </row>
    <row r="8145" spans="1:22" x14ac:dyDescent="0.3">
      <c r="A8145" s="1">
        <v>46362.291666666657</v>
      </c>
      <c r="B8145" s="2">
        <v>0</v>
      </c>
      <c r="C8145" s="2">
        <v>1.555369469246632</v>
      </c>
      <c r="D8145" s="2">
        <f t="shared" si="1524"/>
        <v>34.84095554314041</v>
      </c>
      <c r="E8145" s="2">
        <f t="shared" si="1525"/>
        <v>7.4665593201728688</v>
      </c>
      <c r="F8145" s="2">
        <f t="shared" si="1533"/>
        <v>0</v>
      </c>
      <c r="G8145" s="2">
        <f t="shared" si="1534"/>
        <v>0</v>
      </c>
      <c r="H8145" s="2">
        <f>MIN(Inputs!$B$2, (Inputs!$B$14 - F8145)/Inputs!$B$15)</f>
        <v>170</v>
      </c>
      <c r="I8145" s="2">
        <f>MAX(MIN(Inputs!$B$2, F8145*Inputs!$B$16, Inputs!$B$14*Inputs!$B$4 - G8145), 0)</f>
        <v>0</v>
      </c>
      <c r="J8145" s="2">
        <f>MAX(MIN(Inputs!$B$2, F8145*Inputs!$B$16, (Inputs!$B$14-F8145)/Inputs!$B$15)*Inputs!$B$9, 0)</f>
        <v>0</v>
      </c>
      <c r="K8145" s="2">
        <f>MAX(E8145*Inputs!$B$5 - B8145 - Inputs!$B$8, 0) * H8145</f>
        <v>0</v>
      </c>
      <c r="L8145" s="2">
        <f>IF(B8145 &gt;= D8145*Inputs!$B$10, MAX(B8145 - E8145/Inputs!$B$5 - Inputs!$B$8, 0) * I8145, 0)</f>
        <v>0</v>
      </c>
      <c r="M8145" s="2">
        <f t="shared" si="1526"/>
        <v>0</v>
      </c>
      <c r="N8145" s="3" t="str">
        <f t="shared" si="1527"/>
        <v>Idle</v>
      </c>
      <c r="O8145" s="3" t="str">
        <f t="shared" si="1535"/>
        <v>Idle</v>
      </c>
      <c r="P8145" s="2">
        <f t="shared" si="1528"/>
        <v>0</v>
      </c>
      <c r="Q8145" s="2">
        <f t="shared" si="1529"/>
        <v>0</v>
      </c>
      <c r="R8145" s="2">
        <f t="shared" si="1530"/>
        <v>0</v>
      </c>
      <c r="S8145" s="2">
        <f t="shared" si="1531"/>
        <v>0</v>
      </c>
      <c r="T8145" s="2">
        <f t="shared" si="1532"/>
        <v>0</v>
      </c>
      <c r="U8145" s="2">
        <f>IF(O8145="Reg", R8145 * Inputs!$B$7, 0)</f>
        <v>0</v>
      </c>
      <c r="V8145" s="2">
        <f>MAX(F8145 + P8145*Inputs!$B$15 - (Q8145/Inputs!$B$16) - U8145, 0)</f>
        <v>0</v>
      </c>
    </row>
    <row r="8146" spans="1:22" x14ac:dyDescent="0.3">
      <c r="A8146" s="1">
        <v>46362.333333333343</v>
      </c>
      <c r="B8146" s="2">
        <v>0</v>
      </c>
      <c r="C8146" s="2">
        <v>4.0011963263376176</v>
      </c>
      <c r="D8146" s="2">
        <f t="shared" si="1524"/>
        <v>34.84095554314041</v>
      </c>
      <c r="E8146" s="2">
        <f t="shared" si="1525"/>
        <v>15.720371550794178</v>
      </c>
      <c r="F8146" s="2">
        <f t="shared" si="1533"/>
        <v>0</v>
      </c>
      <c r="G8146" s="2">
        <f t="shared" si="1534"/>
        <v>0</v>
      </c>
      <c r="H8146" s="2">
        <f>MIN(Inputs!$B$2, (Inputs!$B$14 - F8146)/Inputs!$B$15)</f>
        <v>170</v>
      </c>
      <c r="I8146" s="2">
        <f>MAX(MIN(Inputs!$B$2, F8146*Inputs!$B$16, Inputs!$B$14*Inputs!$B$4 - G8146), 0)</f>
        <v>0</v>
      </c>
      <c r="J8146" s="2">
        <f>MAX(MIN(Inputs!$B$2, F8146*Inputs!$B$16, (Inputs!$B$14-F8146)/Inputs!$B$15)*Inputs!$B$9, 0)</f>
        <v>0</v>
      </c>
      <c r="K8146" s="2">
        <f>MAX(E8146*Inputs!$B$5 - B8146 - Inputs!$B$8, 0) * H8146</f>
        <v>0</v>
      </c>
      <c r="L8146" s="2">
        <f>IF(B8146 &gt;= D8146*Inputs!$B$10, MAX(B8146 - E8146/Inputs!$B$5 - Inputs!$B$8, 0) * I8146, 0)</f>
        <v>0</v>
      </c>
      <c r="M8146" s="2">
        <f t="shared" si="1526"/>
        <v>0</v>
      </c>
      <c r="N8146" s="3" t="str">
        <f t="shared" si="1527"/>
        <v>Idle</v>
      </c>
      <c r="O8146" s="3" t="str">
        <f t="shared" si="1535"/>
        <v>Idle</v>
      </c>
      <c r="P8146" s="2">
        <f t="shared" si="1528"/>
        <v>0</v>
      </c>
      <c r="Q8146" s="2">
        <f t="shared" si="1529"/>
        <v>0</v>
      </c>
      <c r="R8146" s="2">
        <f t="shared" si="1530"/>
        <v>0</v>
      </c>
      <c r="S8146" s="2">
        <f t="shared" si="1531"/>
        <v>0</v>
      </c>
      <c r="T8146" s="2">
        <f t="shared" si="1532"/>
        <v>0</v>
      </c>
      <c r="U8146" s="2">
        <f>IF(O8146="Reg", R8146 * Inputs!$B$7, 0)</f>
        <v>0</v>
      </c>
      <c r="V8146" s="2">
        <f>MAX(F8146 + P8146*Inputs!$B$15 - (Q8146/Inputs!$B$16) - U8146, 0)</f>
        <v>0</v>
      </c>
    </row>
    <row r="8147" spans="1:22" x14ac:dyDescent="0.3">
      <c r="A8147" s="1">
        <v>46362.375</v>
      </c>
      <c r="B8147" s="2">
        <v>1.2143546514940029</v>
      </c>
      <c r="C8147" s="2">
        <v>5.5390860742090577</v>
      </c>
      <c r="D8147" s="2">
        <f t="shared" si="1524"/>
        <v>34.84095554314041</v>
      </c>
      <c r="E8147" s="2">
        <f t="shared" si="1525"/>
        <v>23.211674103577263</v>
      </c>
      <c r="F8147" s="2">
        <f t="shared" si="1533"/>
        <v>0</v>
      </c>
      <c r="G8147" s="2">
        <f t="shared" si="1534"/>
        <v>0</v>
      </c>
      <c r="H8147" s="2">
        <f>MIN(Inputs!$B$2, (Inputs!$B$14 - F8147)/Inputs!$B$15)</f>
        <v>170</v>
      </c>
      <c r="I8147" s="2">
        <f>MAX(MIN(Inputs!$B$2, F8147*Inputs!$B$16, Inputs!$B$14*Inputs!$B$4 - G8147), 0)</f>
        <v>0</v>
      </c>
      <c r="J8147" s="2">
        <f>MAX(MIN(Inputs!$B$2, F8147*Inputs!$B$16, (Inputs!$B$14-F8147)/Inputs!$B$15)*Inputs!$B$9, 0)</f>
        <v>0</v>
      </c>
      <c r="K8147" s="2">
        <f>MAX(E8147*Inputs!$B$5 - B8147 - Inputs!$B$8, 0) * H8147</f>
        <v>0</v>
      </c>
      <c r="L8147" s="2">
        <f>IF(B8147 &gt;= D8147*Inputs!$B$10, MAX(B8147 - E8147/Inputs!$B$5 - Inputs!$B$8, 0) * I8147, 0)</f>
        <v>0</v>
      </c>
      <c r="M8147" s="2">
        <f t="shared" si="1526"/>
        <v>0</v>
      </c>
      <c r="N8147" s="3" t="str">
        <f t="shared" si="1527"/>
        <v>Idle</v>
      </c>
      <c r="O8147" s="3" t="str">
        <f t="shared" si="1535"/>
        <v>Idle</v>
      </c>
      <c r="P8147" s="2">
        <f t="shared" si="1528"/>
        <v>0</v>
      </c>
      <c r="Q8147" s="2">
        <f t="shared" si="1529"/>
        <v>0</v>
      </c>
      <c r="R8147" s="2">
        <f t="shared" si="1530"/>
        <v>0</v>
      </c>
      <c r="S8147" s="2">
        <f t="shared" si="1531"/>
        <v>0</v>
      </c>
      <c r="T8147" s="2">
        <f t="shared" si="1532"/>
        <v>0</v>
      </c>
      <c r="U8147" s="2">
        <f>IF(O8147="Reg", R8147 * Inputs!$B$7, 0)</f>
        <v>0</v>
      </c>
      <c r="V8147" s="2">
        <f>MAX(F8147 + P8147*Inputs!$B$15 - (Q8147/Inputs!$B$16) - U8147, 0)</f>
        <v>0</v>
      </c>
    </row>
    <row r="8148" spans="1:22" x14ac:dyDescent="0.3">
      <c r="A8148" s="1">
        <v>46362.416666666657</v>
      </c>
      <c r="B8148" s="2">
        <v>10.762655889767419</v>
      </c>
      <c r="C8148" s="2">
        <v>3.0515095503125642</v>
      </c>
      <c r="D8148" s="2">
        <f t="shared" si="1524"/>
        <v>34.84095554314041</v>
      </c>
      <c r="E8148" s="2">
        <f t="shared" si="1525"/>
        <v>32.727904505102636</v>
      </c>
      <c r="F8148" s="2">
        <f t="shared" si="1533"/>
        <v>0</v>
      </c>
      <c r="G8148" s="2">
        <f t="shared" si="1534"/>
        <v>0</v>
      </c>
      <c r="H8148" s="2">
        <f>MIN(Inputs!$B$2, (Inputs!$B$14 - F8148)/Inputs!$B$15)</f>
        <v>170</v>
      </c>
      <c r="I8148" s="2">
        <f>MAX(MIN(Inputs!$B$2, F8148*Inputs!$B$16, Inputs!$B$14*Inputs!$B$4 - G8148), 0)</f>
        <v>0</v>
      </c>
      <c r="J8148" s="2">
        <f>MAX(MIN(Inputs!$B$2, F8148*Inputs!$B$16, (Inputs!$B$14-F8148)/Inputs!$B$15)*Inputs!$B$9, 0)</f>
        <v>0</v>
      </c>
      <c r="K8148" s="2">
        <f>MAX(E8148*Inputs!$B$5 - B8148 - Inputs!$B$8, 0) * H8148</f>
        <v>0</v>
      </c>
      <c r="L8148" s="2">
        <f>IF(B8148 &gt;= D8148*Inputs!$B$10, MAX(B8148 - E8148/Inputs!$B$5 - Inputs!$B$8, 0) * I8148, 0)</f>
        <v>0</v>
      </c>
      <c r="M8148" s="2">
        <f t="shared" si="1526"/>
        <v>0</v>
      </c>
      <c r="N8148" s="3" t="str">
        <f t="shared" si="1527"/>
        <v>Idle</v>
      </c>
      <c r="O8148" s="3" t="str">
        <f t="shared" si="1535"/>
        <v>Idle</v>
      </c>
      <c r="P8148" s="2">
        <f t="shared" si="1528"/>
        <v>0</v>
      </c>
      <c r="Q8148" s="2">
        <f t="shared" si="1529"/>
        <v>0</v>
      </c>
      <c r="R8148" s="2">
        <f t="shared" si="1530"/>
        <v>0</v>
      </c>
      <c r="S8148" s="2">
        <f t="shared" si="1531"/>
        <v>0</v>
      </c>
      <c r="T8148" s="2">
        <f t="shared" si="1532"/>
        <v>0</v>
      </c>
      <c r="U8148" s="2">
        <f>IF(O8148="Reg", R8148 * Inputs!$B$7, 0)</f>
        <v>0</v>
      </c>
      <c r="V8148" s="2">
        <f>MAX(F8148 + P8148*Inputs!$B$15 - (Q8148/Inputs!$B$16) - U8148, 0)</f>
        <v>0</v>
      </c>
    </row>
    <row r="8149" spans="1:22" x14ac:dyDescent="0.3">
      <c r="A8149" s="1">
        <v>46362.458333333343</v>
      </c>
      <c r="B8149" s="2">
        <v>3.6802567113631368</v>
      </c>
      <c r="C8149" s="2">
        <v>13.129649662529721</v>
      </c>
      <c r="D8149" s="2">
        <f t="shared" si="1524"/>
        <v>34.84095554314041</v>
      </c>
      <c r="E8149" s="2">
        <f t="shared" si="1525"/>
        <v>40.334665869433408</v>
      </c>
      <c r="F8149" s="2">
        <f t="shared" si="1533"/>
        <v>0</v>
      </c>
      <c r="G8149" s="2">
        <f t="shared" si="1534"/>
        <v>0</v>
      </c>
      <c r="H8149" s="2">
        <f>MIN(Inputs!$B$2, (Inputs!$B$14 - F8149)/Inputs!$B$15)</f>
        <v>170</v>
      </c>
      <c r="I8149" s="2">
        <f>MAX(MIN(Inputs!$B$2, F8149*Inputs!$B$16, Inputs!$B$14*Inputs!$B$4 - G8149), 0)</f>
        <v>0</v>
      </c>
      <c r="J8149" s="2">
        <f>MAX(MIN(Inputs!$B$2, F8149*Inputs!$B$16, (Inputs!$B$14-F8149)/Inputs!$B$15)*Inputs!$B$9, 0)</f>
        <v>0</v>
      </c>
      <c r="K8149" s="2">
        <f>MAX(E8149*Inputs!$B$5 - B8149 - Inputs!$B$8, 0) * H8149</f>
        <v>2008.4223731355044</v>
      </c>
      <c r="L8149" s="2">
        <f>IF(B8149 &gt;= D8149*Inputs!$B$10, MAX(B8149 - E8149/Inputs!$B$5 - Inputs!$B$8, 0) * I8149, 0)</f>
        <v>0</v>
      </c>
      <c r="M8149" s="2">
        <f t="shared" si="1526"/>
        <v>0</v>
      </c>
      <c r="N8149" s="3" t="str">
        <f t="shared" si="1527"/>
        <v>Charge</v>
      </c>
      <c r="O8149" s="3" t="str">
        <f t="shared" si="1535"/>
        <v>Charge</v>
      </c>
      <c r="P8149" s="2">
        <f t="shared" si="1528"/>
        <v>170</v>
      </c>
      <c r="Q8149" s="2">
        <f t="shared" si="1529"/>
        <v>0</v>
      </c>
      <c r="R8149" s="2">
        <f t="shared" si="1530"/>
        <v>0</v>
      </c>
      <c r="S8149" s="2">
        <f t="shared" si="1531"/>
        <v>-625.64364093173322</v>
      </c>
      <c r="T8149" s="2">
        <f t="shared" si="1532"/>
        <v>0</v>
      </c>
      <c r="U8149" s="2">
        <f>IF(O8149="Reg", R8149 * Inputs!$B$7, 0)</f>
        <v>0</v>
      </c>
      <c r="V8149" s="2">
        <f>MAX(F8149 + P8149*Inputs!$B$15 - (Q8149/Inputs!$B$16) - U8149, 0)</f>
        <v>170</v>
      </c>
    </row>
    <row r="8150" spans="1:22" x14ac:dyDescent="0.3">
      <c r="A8150" s="1">
        <v>46362.5</v>
      </c>
      <c r="B8150" s="2">
        <v>29.142088668412651</v>
      </c>
      <c r="C8150" s="2">
        <v>14.336050334311469</v>
      </c>
      <c r="D8150" s="2">
        <f t="shared" si="1524"/>
        <v>34.84095554314041</v>
      </c>
      <c r="E8150" s="2">
        <f t="shared" si="1525"/>
        <v>51.19159720276599</v>
      </c>
      <c r="F8150" s="2">
        <f t="shared" si="1533"/>
        <v>170</v>
      </c>
      <c r="G8150" s="2">
        <f t="shared" si="1534"/>
        <v>0</v>
      </c>
      <c r="H8150" s="2">
        <f>MIN(Inputs!$B$2, (Inputs!$B$14 - F8150)/Inputs!$B$15)</f>
        <v>170</v>
      </c>
      <c r="I8150" s="2">
        <f>MAX(MIN(Inputs!$B$2, F8150*Inputs!$B$16, Inputs!$B$14*Inputs!$B$4 - G8150), 0)</f>
        <v>170</v>
      </c>
      <c r="J8150" s="2">
        <f>MAX(MIN(Inputs!$B$2, F8150*Inputs!$B$16, (Inputs!$B$14-F8150)/Inputs!$B$15)*Inputs!$B$9, 0)</f>
        <v>136</v>
      </c>
      <c r="K8150" s="2">
        <f>MAX(E8150*Inputs!$B$5 - B8150 - Inputs!$B$8, 0) * H8150</f>
        <v>0</v>
      </c>
      <c r="L8150" s="2">
        <f>IF(B8150 &gt;= D8150*Inputs!$B$10, MAX(B8150 - E8150/Inputs!$B$5 - Inputs!$B$8, 0) * I8150, 0)</f>
        <v>0</v>
      </c>
      <c r="M8150" s="2">
        <f t="shared" si="1526"/>
        <v>1949.7028454663598</v>
      </c>
      <c r="N8150" s="3" t="str">
        <f t="shared" si="1527"/>
        <v>Reg</v>
      </c>
      <c r="O8150" s="3" t="str">
        <f t="shared" si="1535"/>
        <v>Charge</v>
      </c>
      <c r="P8150" s="2">
        <f t="shared" si="1528"/>
        <v>170</v>
      </c>
      <c r="Q8150" s="2">
        <f t="shared" si="1529"/>
        <v>0</v>
      </c>
      <c r="R8150" s="2">
        <f t="shared" si="1530"/>
        <v>0</v>
      </c>
      <c r="S8150" s="2">
        <f t="shared" si="1531"/>
        <v>-4954.1550736301506</v>
      </c>
      <c r="T8150" s="2">
        <f t="shared" si="1532"/>
        <v>0</v>
      </c>
      <c r="U8150" s="2">
        <f>IF(O8150="Reg", R8150 * Inputs!$B$7, 0)</f>
        <v>0</v>
      </c>
      <c r="V8150" s="2">
        <f>MAX(F8150 + P8150*Inputs!$B$15 - (Q8150/Inputs!$B$16) - U8150, 0)</f>
        <v>340</v>
      </c>
    </row>
    <row r="8151" spans="1:22" x14ac:dyDescent="0.3">
      <c r="A8151" s="1">
        <v>46362.541666666657</v>
      </c>
      <c r="B8151" s="2">
        <v>49.52287338372787</v>
      </c>
      <c r="C8151" s="2">
        <v>8.073930969629064</v>
      </c>
      <c r="D8151" s="2">
        <f t="shared" si="1524"/>
        <v>34.84095554314041</v>
      </c>
      <c r="E8151" s="2">
        <f t="shared" si="1525"/>
        <v>57.9831071499949</v>
      </c>
      <c r="F8151" s="2">
        <f t="shared" si="1533"/>
        <v>340</v>
      </c>
      <c r="G8151" s="2">
        <f t="shared" si="1534"/>
        <v>0</v>
      </c>
      <c r="H8151" s="2">
        <f>MIN(Inputs!$B$2, (Inputs!$B$14 - F8151)/Inputs!$B$15)</f>
        <v>0</v>
      </c>
      <c r="I8151" s="2">
        <f>MAX(MIN(Inputs!$B$2, F8151*Inputs!$B$16, Inputs!$B$14*Inputs!$B$4 - G8151), 0)</f>
        <v>170</v>
      </c>
      <c r="J8151" s="2">
        <f>MAX(MIN(Inputs!$B$2, F8151*Inputs!$B$16, (Inputs!$B$14-F8151)/Inputs!$B$15)*Inputs!$B$9, 0)</f>
        <v>0</v>
      </c>
      <c r="K8151" s="2">
        <f>MAX(E8151*Inputs!$B$5 - B8151 - Inputs!$B$8, 0) * H8151</f>
        <v>0</v>
      </c>
      <c r="L8151" s="2">
        <f>IF(B8151 &gt;= D8151*Inputs!$B$10, MAX(B8151 - E8151/Inputs!$B$5 - Inputs!$B$8, 0) * I8151, 0)</f>
        <v>0</v>
      </c>
      <c r="M8151" s="2">
        <f t="shared" si="1526"/>
        <v>0</v>
      </c>
      <c r="N8151" s="3" t="str">
        <f t="shared" si="1527"/>
        <v>Idle</v>
      </c>
      <c r="O8151" s="3" t="str">
        <f t="shared" si="1535"/>
        <v>Idle</v>
      </c>
      <c r="P8151" s="2">
        <f t="shared" si="1528"/>
        <v>0</v>
      </c>
      <c r="Q8151" s="2">
        <f t="shared" si="1529"/>
        <v>0</v>
      </c>
      <c r="R8151" s="2">
        <f t="shared" si="1530"/>
        <v>0</v>
      </c>
      <c r="S8151" s="2">
        <f t="shared" si="1531"/>
        <v>0</v>
      </c>
      <c r="T8151" s="2">
        <f t="shared" si="1532"/>
        <v>0</v>
      </c>
      <c r="U8151" s="2">
        <f>IF(O8151="Reg", R8151 * Inputs!$B$7, 0)</f>
        <v>0</v>
      </c>
      <c r="V8151" s="2">
        <f>MAX(F8151 + P8151*Inputs!$B$15 - (Q8151/Inputs!$B$16) - U8151, 0)</f>
        <v>340</v>
      </c>
    </row>
    <row r="8152" spans="1:22" x14ac:dyDescent="0.3">
      <c r="A8152" s="1">
        <v>46362.583333333343</v>
      </c>
      <c r="B8152" s="2">
        <v>44.947815316698509</v>
      </c>
      <c r="C8152" s="2">
        <v>19.551517542642991</v>
      </c>
      <c r="D8152" s="2">
        <f t="shared" si="1524"/>
        <v>34.84095554314041</v>
      </c>
      <c r="E8152" s="2">
        <f t="shared" si="1525"/>
        <v>76.256187856086996</v>
      </c>
      <c r="F8152" s="2">
        <f t="shared" si="1533"/>
        <v>340</v>
      </c>
      <c r="G8152" s="2">
        <f t="shared" si="1534"/>
        <v>0</v>
      </c>
      <c r="H8152" s="2">
        <f>MIN(Inputs!$B$2, (Inputs!$B$14 - F8152)/Inputs!$B$15)</f>
        <v>0</v>
      </c>
      <c r="I8152" s="2">
        <f>MAX(MIN(Inputs!$B$2, F8152*Inputs!$B$16, Inputs!$B$14*Inputs!$B$4 - G8152), 0)</f>
        <v>170</v>
      </c>
      <c r="J8152" s="2">
        <f>MAX(MIN(Inputs!$B$2, F8152*Inputs!$B$16, (Inputs!$B$14-F8152)/Inputs!$B$15)*Inputs!$B$9, 0)</f>
        <v>0</v>
      </c>
      <c r="K8152" s="2">
        <f>MAX(E8152*Inputs!$B$5 - B8152 - Inputs!$B$8, 0) * H8152</f>
        <v>0</v>
      </c>
      <c r="L8152" s="2">
        <f>IF(B8152 &gt;= D8152*Inputs!$B$10, MAX(B8152 - E8152/Inputs!$B$5 - Inputs!$B$8, 0) * I8152, 0)</f>
        <v>0</v>
      </c>
      <c r="M8152" s="2">
        <f t="shared" si="1526"/>
        <v>0</v>
      </c>
      <c r="N8152" s="3" t="str">
        <f t="shared" si="1527"/>
        <v>Idle</v>
      </c>
      <c r="O8152" s="3" t="str">
        <f t="shared" si="1535"/>
        <v>Idle</v>
      </c>
      <c r="P8152" s="2">
        <f t="shared" si="1528"/>
        <v>0</v>
      </c>
      <c r="Q8152" s="2">
        <f t="shared" si="1529"/>
        <v>0</v>
      </c>
      <c r="R8152" s="2">
        <f t="shared" si="1530"/>
        <v>0</v>
      </c>
      <c r="S8152" s="2">
        <f t="shared" si="1531"/>
        <v>0</v>
      </c>
      <c r="T8152" s="2">
        <f t="shared" si="1532"/>
        <v>0</v>
      </c>
      <c r="U8152" s="2">
        <f>IF(O8152="Reg", R8152 * Inputs!$B$7, 0)</f>
        <v>0</v>
      </c>
      <c r="V8152" s="2">
        <f>MAX(F8152 + P8152*Inputs!$B$15 - (Q8152/Inputs!$B$16) - U8152, 0)</f>
        <v>340</v>
      </c>
    </row>
    <row r="8153" spans="1:22" x14ac:dyDescent="0.3">
      <c r="A8153" s="1">
        <v>46362.625</v>
      </c>
      <c r="B8153" s="2">
        <v>58.311737060646237</v>
      </c>
      <c r="C8153" s="2">
        <v>3.9216236916434828</v>
      </c>
      <c r="D8153" s="2">
        <f t="shared" si="1524"/>
        <v>34.84095554314041</v>
      </c>
      <c r="E8153" s="2">
        <f t="shared" si="1525"/>
        <v>79.565046616542631</v>
      </c>
      <c r="F8153" s="2">
        <f t="shared" si="1533"/>
        <v>340</v>
      </c>
      <c r="G8153" s="2">
        <f t="shared" si="1534"/>
        <v>0</v>
      </c>
      <c r="H8153" s="2">
        <f>MIN(Inputs!$B$2, (Inputs!$B$14 - F8153)/Inputs!$B$15)</f>
        <v>0</v>
      </c>
      <c r="I8153" s="2">
        <f>MAX(MIN(Inputs!$B$2, F8153*Inputs!$B$16, Inputs!$B$14*Inputs!$B$4 - G8153), 0)</f>
        <v>170</v>
      </c>
      <c r="J8153" s="2">
        <f>MAX(MIN(Inputs!$B$2, F8153*Inputs!$B$16, (Inputs!$B$14-F8153)/Inputs!$B$15)*Inputs!$B$9, 0)</f>
        <v>0</v>
      </c>
      <c r="K8153" s="2">
        <f>MAX(E8153*Inputs!$B$5 - B8153 - Inputs!$B$8, 0) * H8153</f>
        <v>0</v>
      </c>
      <c r="L8153" s="2">
        <f>IF(B8153 &gt;= D8153*Inputs!$B$10, MAX(B8153 - E8153/Inputs!$B$5 - Inputs!$B$8, 0) * I8153, 0)</f>
        <v>0</v>
      </c>
      <c r="M8153" s="2">
        <f t="shared" si="1526"/>
        <v>0</v>
      </c>
      <c r="N8153" s="3" t="str">
        <f t="shared" si="1527"/>
        <v>Idle</v>
      </c>
      <c r="O8153" s="3" t="str">
        <f t="shared" si="1535"/>
        <v>Idle</v>
      </c>
      <c r="P8153" s="2">
        <f t="shared" si="1528"/>
        <v>0</v>
      </c>
      <c r="Q8153" s="2">
        <f t="shared" si="1529"/>
        <v>0</v>
      </c>
      <c r="R8153" s="2">
        <f t="shared" si="1530"/>
        <v>0</v>
      </c>
      <c r="S8153" s="2">
        <f t="shared" si="1531"/>
        <v>0</v>
      </c>
      <c r="T8153" s="2">
        <f t="shared" si="1532"/>
        <v>0</v>
      </c>
      <c r="U8153" s="2">
        <f>IF(O8153="Reg", R8153 * Inputs!$B$7, 0)</f>
        <v>0</v>
      </c>
      <c r="V8153" s="2">
        <f>MAX(F8153 + P8153*Inputs!$B$15 - (Q8153/Inputs!$B$16) - U8153, 0)</f>
        <v>340</v>
      </c>
    </row>
    <row r="8154" spans="1:22" x14ac:dyDescent="0.3">
      <c r="A8154" s="1">
        <v>46362.666666666657</v>
      </c>
      <c r="B8154" s="2">
        <v>56.403224075752043</v>
      </c>
      <c r="C8154" s="2">
        <v>13.643406498697161</v>
      </c>
      <c r="D8154" s="2">
        <f t="shared" si="1524"/>
        <v>34.84095554314041</v>
      </c>
      <c r="E8154" s="2">
        <f t="shared" si="1525"/>
        <v>80.507084624079411</v>
      </c>
      <c r="F8154" s="2">
        <f t="shared" si="1533"/>
        <v>340</v>
      </c>
      <c r="G8154" s="2">
        <f t="shared" si="1534"/>
        <v>0</v>
      </c>
      <c r="H8154" s="2">
        <f>MIN(Inputs!$B$2, (Inputs!$B$14 - F8154)/Inputs!$B$15)</f>
        <v>0</v>
      </c>
      <c r="I8154" s="2">
        <f>MAX(MIN(Inputs!$B$2, F8154*Inputs!$B$16, Inputs!$B$14*Inputs!$B$4 - G8154), 0)</f>
        <v>170</v>
      </c>
      <c r="J8154" s="2">
        <f>MAX(MIN(Inputs!$B$2, F8154*Inputs!$B$16, (Inputs!$B$14-F8154)/Inputs!$B$15)*Inputs!$B$9, 0)</f>
        <v>0</v>
      </c>
      <c r="K8154" s="2">
        <f>MAX(E8154*Inputs!$B$5 - B8154 - Inputs!$B$8, 0) * H8154</f>
        <v>0</v>
      </c>
      <c r="L8154" s="2">
        <f>IF(B8154 &gt;= D8154*Inputs!$B$10, MAX(B8154 - E8154/Inputs!$B$5 - Inputs!$B$8, 0) * I8154, 0)</f>
        <v>0</v>
      </c>
      <c r="M8154" s="2">
        <f t="shared" si="1526"/>
        <v>0</v>
      </c>
      <c r="N8154" s="3" t="str">
        <f t="shared" si="1527"/>
        <v>Idle</v>
      </c>
      <c r="O8154" s="3" t="str">
        <f t="shared" si="1535"/>
        <v>Idle</v>
      </c>
      <c r="P8154" s="2">
        <f t="shared" si="1528"/>
        <v>0</v>
      </c>
      <c r="Q8154" s="2">
        <f t="shared" si="1529"/>
        <v>0</v>
      </c>
      <c r="R8154" s="2">
        <f t="shared" si="1530"/>
        <v>0</v>
      </c>
      <c r="S8154" s="2">
        <f t="shared" si="1531"/>
        <v>0</v>
      </c>
      <c r="T8154" s="2">
        <f t="shared" si="1532"/>
        <v>0</v>
      </c>
      <c r="U8154" s="2">
        <f>IF(O8154="Reg", R8154 * Inputs!$B$7, 0)</f>
        <v>0</v>
      </c>
      <c r="V8154" s="2">
        <f>MAX(F8154 + P8154*Inputs!$B$15 - (Q8154/Inputs!$B$16) - U8154, 0)</f>
        <v>340</v>
      </c>
    </row>
    <row r="8155" spans="1:22" x14ac:dyDescent="0.3">
      <c r="A8155" s="1">
        <v>46362.708333333343</v>
      </c>
      <c r="B8155" s="2">
        <v>68.821844711358608</v>
      </c>
      <c r="C8155" s="2">
        <v>0.61071184047560156</v>
      </c>
      <c r="D8155" s="2">
        <f t="shared" si="1524"/>
        <v>34.84095554314041</v>
      </c>
      <c r="E8155" s="2">
        <f t="shared" si="1525"/>
        <v>79.189894993872002</v>
      </c>
      <c r="F8155" s="2">
        <f t="shared" si="1533"/>
        <v>340</v>
      </c>
      <c r="G8155" s="2">
        <f t="shared" si="1534"/>
        <v>0</v>
      </c>
      <c r="H8155" s="2">
        <f>MIN(Inputs!$B$2, (Inputs!$B$14 - F8155)/Inputs!$B$15)</f>
        <v>0</v>
      </c>
      <c r="I8155" s="2">
        <f>MAX(MIN(Inputs!$B$2, F8155*Inputs!$B$16, Inputs!$B$14*Inputs!$B$4 - G8155), 0)</f>
        <v>170</v>
      </c>
      <c r="J8155" s="2">
        <f>MAX(MIN(Inputs!$B$2, F8155*Inputs!$B$16, (Inputs!$B$14-F8155)/Inputs!$B$15)*Inputs!$B$9, 0)</f>
        <v>0</v>
      </c>
      <c r="K8155" s="2">
        <f>MAX(E8155*Inputs!$B$5 - B8155 - Inputs!$B$8, 0) * H8155</f>
        <v>0</v>
      </c>
      <c r="L8155" s="2">
        <f>IF(B8155 &gt;= D8155*Inputs!$B$10, MAX(B8155 - E8155/Inputs!$B$5 - Inputs!$B$8, 0) * I8155, 0)</f>
        <v>0</v>
      </c>
      <c r="M8155" s="2">
        <f t="shared" si="1526"/>
        <v>0</v>
      </c>
      <c r="N8155" s="3" t="str">
        <f t="shared" si="1527"/>
        <v>Idle</v>
      </c>
      <c r="O8155" s="3" t="str">
        <f t="shared" si="1535"/>
        <v>Idle</v>
      </c>
      <c r="P8155" s="2">
        <f t="shared" si="1528"/>
        <v>0</v>
      </c>
      <c r="Q8155" s="2">
        <f t="shared" si="1529"/>
        <v>0</v>
      </c>
      <c r="R8155" s="2">
        <f t="shared" si="1530"/>
        <v>0</v>
      </c>
      <c r="S8155" s="2">
        <f t="shared" si="1531"/>
        <v>0</v>
      </c>
      <c r="T8155" s="2">
        <f t="shared" si="1532"/>
        <v>0</v>
      </c>
      <c r="U8155" s="2">
        <f>IF(O8155="Reg", R8155 * Inputs!$B$7, 0)</f>
        <v>0</v>
      </c>
      <c r="V8155" s="2">
        <f>MAX(F8155 + P8155*Inputs!$B$15 - (Q8155/Inputs!$B$16) - U8155, 0)</f>
        <v>340</v>
      </c>
    </row>
    <row r="8156" spans="1:22" x14ac:dyDescent="0.3">
      <c r="A8156" s="1">
        <v>46362.75</v>
      </c>
      <c r="B8156" s="2">
        <v>69.891148351786171</v>
      </c>
      <c r="C8156" s="2">
        <v>9.9675455532017594</v>
      </c>
      <c r="D8156" s="2">
        <f t="shared" si="1524"/>
        <v>34.84095554314041</v>
      </c>
      <c r="E8156" s="2">
        <f t="shared" si="1525"/>
        <v>74.728116279075962</v>
      </c>
      <c r="F8156" s="2">
        <f t="shared" si="1533"/>
        <v>340</v>
      </c>
      <c r="G8156" s="2">
        <f t="shared" si="1534"/>
        <v>0</v>
      </c>
      <c r="H8156" s="2">
        <f>MIN(Inputs!$B$2, (Inputs!$B$14 - F8156)/Inputs!$B$15)</f>
        <v>0</v>
      </c>
      <c r="I8156" s="2">
        <f>MAX(MIN(Inputs!$B$2, F8156*Inputs!$B$16, Inputs!$B$14*Inputs!$B$4 - G8156), 0)</f>
        <v>170</v>
      </c>
      <c r="J8156" s="2">
        <f>MAX(MIN(Inputs!$B$2, F8156*Inputs!$B$16, (Inputs!$B$14-F8156)/Inputs!$B$15)*Inputs!$B$9, 0)</f>
        <v>0</v>
      </c>
      <c r="K8156" s="2">
        <f>MAX(E8156*Inputs!$B$5 - B8156 - Inputs!$B$8, 0) * H8156</f>
        <v>0</v>
      </c>
      <c r="L8156" s="2">
        <f>IF(B8156 &gt;= D8156*Inputs!$B$10, MAX(B8156 - E8156/Inputs!$B$5 - Inputs!$B$8, 0) * I8156, 0)</f>
        <v>0</v>
      </c>
      <c r="M8156" s="2">
        <f t="shared" si="1526"/>
        <v>0</v>
      </c>
      <c r="N8156" s="3" t="str">
        <f t="shared" si="1527"/>
        <v>Idle</v>
      </c>
      <c r="O8156" s="3" t="str">
        <f t="shared" si="1535"/>
        <v>Idle</v>
      </c>
      <c r="P8156" s="2">
        <f t="shared" si="1528"/>
        <v>0</v>
      </c>
      <c r="Q8156" s="2">
        <f t="shared" si="1529"/>
        <v>0</v>
      </c>
      <c r="R8156" s="2">
        <f t="shared" si="1530"/>
        <v>0</v>
      </c>
      <c r="S8156" s="2">
        <f t="shared" si="1531"/>
        <v>0</v>
      </c>
      <c r="T8156" s="2">
        <f t="shared" si="1532"/>
        <v>0</v>
      </c>
      <c r="U8156" s="2">
        <f>IF(O8156="Reg", R8156 * Inputs!$B$7, 0)</f>
        <v>0</v>
      </c>
      <c r="V8156" s="2">
        <f>MAX(F8156 + P8156*Inputs!$B$15 - (Q8156/Inputs!$B$16) - U8156, 0)</f>
        <v>340</v>
      </c>
    </row>
    <row r="8157" spans="1:22" x14ac:dyDescent="0.3">
      <c r="A8157" s="1">
        <v>46362.791666666657</v>
      </c>
      <c r="B8157" s="2">
        <v>159.1613576202804</v>
      </c>
      <c r="C8157" s="2">
        <v>13.005342963595369</v>
      </c>
      <c r="D8157" s="2">
        <f t="shared" si="1524"/>
        <v>34.84095554314041</v>
      </c>
      <c r="E8157" s="2">
        <f t="shared" si="1525"/>
        <v>68.250170998221236</v>
      </c>
      <c r="F8157" s="2">
        <f t="shared" si="1533"/>
        <v>340</v>
      </c>
      <c r="G8157" s="2">
        <f t="shared" si="1534"/>
        <v>0</v>
      </c>
      <c r="H8157" s="2">
        <f>MIN(Inputs!$B$2, (Inputs!$B$14 - F8157)/Inputs!$B$15)</f>
        <v>0</v>
      </c>
      <c r="I8157" s="2">
        <f>MAX(MIN(Inputs!$B$2, F8157*Inputs!$B$16, Inputs!$B$14*Inputs!$B$4 - G8157), 0)</f>
        <v>170</v>
      </c>
      <c r="J8157" s="2">
        <f>MAX(MIN(Inputs!$B$2, F8157*Inputs!$B$16, (Inputs!$B$14-F8157)/Inputs!$B$15)*Inputs!$B$9, 0)</f>
        <v>0</v>
      </c>
      <c r="K8157" s="2">
        <f>MAX(E8157*Inputs!$B$5 - B8157 - Inputs!$B$8, 0) * H8157</f>
        <v>0</v>
      </c>
      <c r="L8157" s="2">
        <f>IF(B8157 &gt;= D8157*Inputs!$B$10, MAX(B8157 - E8157/Inputs!$B$5 - Inputs!$B$8, 0) * I8157, 0)</f>
        <v>10472.738670791294</v>
      </c>
      <c r="M8157" s="2">
        <f t="shared" si="1526"/>
        <v>0</v>
      </c>
      <c r="N8157" s="3" t="str">
        <f t="shared" si="1527"/>
        <v>Discharge</v>
      </c>
      <c r="O8157" s="3" t="str">
        <f t="shared" si="1535"/>
        <v>Discharge</v>
      </c>
      <c r="P8157" s="2">
        <f t="shared" si="1528"/>
        <v>0</v>
      </c>
      <c r="Q8157" s="2">
        <f t="shared" si="1529"/>
        <v>170</v>
      </c>
      <c r="R8157" s="2">
        <f t="shared" si="1530"/>
        <v>0</v>
      </c>
      <c r="S8157" s="2">
        <f t="shared" si="1531"/>
        <v>27057.430795447668</v>
      </c>
      <c r="T8157" s="2">
        <f t="shared" si="1532"/>
        <v>0</v>
      </c>
      <c r="U8157" s="2">
        <f>IF(O8157="Reg", R8157 * Inputs!$B$7, 0)</f>
        <v>0</v>
      </c>
      <c r="V8157" s="2">
        <f>MAX(F8157 + P8157*Inputs!$B$15 - (Q8157/Inputs!$B$16) - U8157, 0)</f>
        <v>170</v>
      </c>
    </row>
    <row r="8158" spans="1:22" x14ac:dyDescent="0.3">
      <c r="A8158" s="1">
        <v>46362.833333333343</v>
      </c>
      <c r="B8158" s="2">
        <v>64.800967879432349</v>
      </c>
      <c r="C8158" s="2">
        <v>17.80551687703927</v>
      </c>
      <c r="D8158" s="2">
        <f t="shared" si="1524"/>
        <v>34.84095554314041</v>
      </c>
      <c r="E8158" s="2">
        <f t="shared" si="1525"/>
        <v>45.024471659539039</v>
      </c>
      <c r="F8158" s="2">
        <f t="shared" si="1533"/>
        <v>170</v>
      </c>
      <c r="G8158" s="2">
        <f t="shared" si="1534"/>
        <v>170</v>
      </c>
      <c r="H8158" s="2">
        <f>MIN(Inputs!$B$2, (Inputs!$B$14 - F8158)/Inputs!$B$15)</f>
        <v>170</v>
      </c>
      <c r="I8158" s="2">
        <f>MAX(MIN(Inputs!$B$2, F8158*Inputs!$B$16, Inputs!$B$14*Inputs!$B$4 - G8158), 0)</f>
        <v>170</v>
      </c>
      <c r="J8158" s="2">
        <f>MAX(MIN(Inputs!$B$2, F8158*Inputs!$B$16, (Inputs!$B$14-F8158)/Inputs!$B$15)*Inputs!$B$9, 0)</f>
        <v>136</v>
      </c>
      <c r="K8158" s="2">
        <f>MAX(E8158*Inputs!$B$5 - B8158 - Inputs!$B$8, 0) * H8158</f>
        <v>0</v>
      </c>
      <c r="L8158" s="2">
        <f>IF(B8158 &gt;= D8158*Inputs!$B$10, MAX(B8158 - E8158/Inputs!$B$5 - Inputs!$B$8, 0) * I8158, 0)</f>
        <v>0</v>
      </c>
      <c r="M8158" s="2">
        <f t="shared" si="1526"/>
        <v>2421.5502952773409</v>
      </c>
      <c r="N8158" s="3" t="str">
        <f t="shared" si="1527"/>
        <v>Reg</v>
      </c>
      <c r="O8158" s="3" t="str">
        <f t="shared" si="1535"/>
        <v>Discharge</v>
      </c>
      <c r="P8158" s="2">
        <f t="shared" si="1528"/>
        <v>0</v>
      </c>
      <c r="Q8158" s="2">
        <f t="shared" si="1529"/>
        <v>170</v>
      </c>
      <c r="R8158" s="2">
        <f t="shared" si="1530"/>
        <v>0</v>
      </c>
      <c r="S8158" s="2">
        <f t="shared" si="1531"/>
        <v>11016.164539503499</v>
      </c>
      <c r="T8158" s="2">
        <f t="shared" si="1532"/>
        <v>0</v>
      </c>
      <c r="U8158" s="2">
        <f>IF(O8158="Reg", R8158 * Inputs!$B$7, 0)</f>
        <v>0</v>
      </c>
      <c r="V8158" s="2">
        <f>MAX(F8158 + P8158*Inputs!$B$15 - (Q8158/Inputs!$B$16) - U8158, 0)</f>
        <v>0</v>
      </c>
    </row>
    <row r="8159" spans="1:22" x14ac:dyDescent="0.3">
      <c r="A8159" s="1">
        <v>46362.875</v>
      </c>
      <c r="B8159" s="2">
        <v>63.963965105866862</v>
      </c>
      <c r="C8159" s="2">
        <v>2.469385263364813</v>
      </c>
      <c r="D8159" s="2">
        <f t="shared" si="1524"/>
        <v>34.84095554314041</v>
      </c>
      <c r="E8159" s="2">
        <f t="shared" si="1525"/>
        <v>34.551849589631793</v>
      </c>
      <c r="F8159" s="2">
        <f t="shared" si="1533"/>
        <v>0</v>
      </c>
      <c r="G8159" s="2">
        <f t="shared" si="1534"/>
        <v>340</v>
      </c>
      <c r="H8159" s="2">
        <f>MIN(Inputs!$B$2, (Inputs!$B$14 - F8159)/Inputs!$B$15)</f>
        <v>170</v>
      </c>
      <c r="I8159" s="2">
        <f>MAX(MIN(Inputs!$B$2, F8159*Inputs!$B$16, Inputs!$B$14*Inputs!$B$4 - G8159), 0)</f>
        <v>0</v>
      </c>
      <c r="J8159" s="2">
        <f>MAX(MIN(Inputs!$B$2, F8159*Inputs!$B$16, (Inputs!$B$14-F8159)/Inputs!$B$15)*Inputs!$B$9, 0)</f>
        <v>0</v>
      </c>
      <c r="K8159" s="2">
        <f>MAX(E8159*Inputs!$B$5 - B8159 - Inputs!$B$8, 0) * H8159</f>
        <v>0</v>
      </c>
      <c r="L8159" s="2">
        <f>IF(B8159 &gt;= D8159*Inputs!$B$10, MAX(B8159 - E8159/Inputs!$B$5 - Inputs!$B$8, 0) * I8159, 0)</f>
        <v>0</v>
      </c>
      <c r="M8159" s="2">
        <f t="shared" si="1526"/>
        <v>0</v>
      </c>
      <c r="N8159" s="3" t="str">
        <f t="shared" si="1527"/>
        <v>Idle</v>
      </c>
      <c r="O8159" s="3" t="str">
        <f t="shared" si="1535"/>
        <v>Idle</v>
      </c>
      <c r="P8159" s="2">
        <f t="shared" si="1528"/>
        <v>0</v>
      </c>
      <c r="Q8159" s="2">
        <f t="shared" si="1529"/>
        <v>0</v>
      </c>
      <c r="R8159" s="2">
        <f t="shared" si="1530"/>
        <v>0</v>
      </c>
      <c r="S8159" s="2">
        <f t="shared" si="1531"/>
        <v>0</v>
      </c>
      <c r="T8159" s="2">
        <f t="shared" si="1532"/>
        <v>0</v>
      </c>
      <c r="U8159" s="2">
        <f>IF(O8159="Reg", R8159 * Inputs!$B$7, 0)</f>
        <v>0</v>
      </c>
      <c r="V8159" s="2">
        <f>MAX(F8159 + P8159*Inputs!$B$15 - (Q8159/Inputs!$B$16) - U8159, 0)</f>
        <v>0</v>
      </c>
    </row>
    <row r="8160" spans="1:22" x14ac:dyDescent="0.3">
      <c r="A8160" s="1">
        <v>46362.916666666657</v>
      </c>
      <c r="B8160" s="2">
        <v>48.500086294507653</v>
      </c>
      <c r="C8160" s="2">
        <v>7.9366028370909039</v>
      </c>
      <c r="D8160" s="2">
        <f t="shared" si="1524"/>
        <v>34.84095554314041</v>
      </c>
      <c r="E8160" s="2">
        <f t="shared" si="1525"/>
        <v>23.891188738653984</v>
      </c>
      <c r="F8160" s="2">
        <f t="shared" si="1533"/>
        <v>0</v>
      </c>
      <c r="G8160" s="2">
        <f t="shared" si="1534"/>
        <v>340</v>
      </c>
      <c r="H8160" s="2">
        <f>MIN(Inputs!$B$2, (Inputs!$B$14 - F8160)/Inputs!$B$15)</f>
        <v>170</v>
      </c>
      <c r="I8160" s="2">
        <f>MAX(MIN(Inputs!$B$2, F8160*Inputs!$B$16, Inputs!$B$14*Inputs!$B$4 - G8160), 0)</f>
        <v>0</v>
      </c>
      <c r="J8160" s="2">
        <f>MAX(MIN(Inputs!$B$2, F8160*Inputs!$B$16, (Inputs!$B$14-F8160)/Inputs!$B$15)*Inputs!$B$9, 0)</f>
        <v>0</v>
      </c>
      <c r="K8160" s="2">
        <f>MAX(E8160*Inputs!$B$5 - B8160 - Inputs!$B$8, 0) * H8160</f>
        <v>0</v>
      </c>
      <c r="L8160" s="2">
        <f>IF(B8160 &gt;= D8160*Inputs!$B$10, MAX(B8160 - E8160/Inputs!$B$5 - Inputs!$B$8, 0) * I8160, 0)</f>
        <v>0</v>
      </c>
      <c r="M8160" s="2">
        <f t="shared" si="1526"/>
        <v>0</v>
      </c>
      <c r="N8160" s="3" t="str">
        <f t="shared" si="1527"/>
        <v>Idle</v>
      </c>
      <c r="O8160" s="3" t="str">
        <f t="shared" si="1535"/>
        <v>Idle</v>
      </c>
      <c r="P8160" s="2">
        <f t="shared" si="1528"/>
        <v>0</v>
      </c>
      <c r="Q8160" s="2">
        <f t="shared" si="1529"/>
        <v>0</v>
      </c>
      <c r="R8160" s="2">
        <f t="shared" si="1530"/>
        <v>0</v>
      </c>
      <c r="S8160" s="2">
        <f t="shared" si="1531"/>
        <v>0</v>
      </c>
      <c r="T8160" s="2">
        <f t="shared" si="1532"/>
        <v>0</v>
      </c>
      <c r="U8160" s="2">
        <f>IF(O8160="Reg", R8160 * Inputs!$B$7, 0)</f>
        <v>0</v>
      </c>
      <c r="V8160" s="2">
        <f>MAX(F8160 + P8160*Inputs!$B$15 - (Q8160/Inputs!$B$16) - U8160, 0)</f>
        <v>0</v>
      </c>
    </row>
    <row r="8161" spans="1:22" x14ac:dyDescent="0.3">
      <c r="A8161" s="1">
        <v>46362.958333333343</v>
      </c>
      <c r="B8161" s="2">
        <v>42.051172422582397</v>
      </c>
      <c r="C8161" s="2">
        <v>3.692202135656899</v>
      </c>
      <c r="D8161" s="2">
        <f t="shared" si="1524"/>
        <v>34.84095554314041</v>
      </c>
      <c r="E8161" s="2">
        <f t="shared" si="1525"/>
        <v>17.261267130549793</v>
      </c>
      <c r="F8161" s="2">
        <f t="shared" si="1533"/>
        <v>0</v>
      </c>
      <c r="G8161" s="2">
        <f t="shared" si="1534"/>
        <v>340</v>
      </c>
      <c r="H8161" s="2">
        <f>MIN(Inputs!$B$2, (Inputs!$B$14 - F8161)/Inputs!$B$15)</f>
        <v>170</v>
      </c>
      <c r="I8161" s="2">
        <f>MAX(MIN(Inputs!$B$2, F8161*Inputs!$B$16, Inputs!$B$14*Inputs!$B$4 - G8161), 0)</f>
        <v>0</v>
      </c>
      <c r="J8161" s="2">
        <f>MAX(MIN(Inputs!$B$2, F8161*Inputs!$B$16, (Inputs!$B$14-F8161)/Inputs!$B$15)*Inputs!$B$9, 0)</f>
        <v>0</v>
      </c>
      <c r="K8161" s="2">
        <f>MAX(E8161*Inputs!$B$5 - B8161 - Inputs!$B$8, 0) * H8161</f>
        <v>0</v>
      </c>
      <c r="L8161" s="2">
        <f>IF(B8161 &gt;= D8161*Inputs!$B$10, MAX(B8161 - E8161/Inputs!$B$5 - Inputs!$B$8, 0) * I8161, 0)</f>
        <v>0</v>
      </c>
      <c r="M8161" s="2">
        <f t="shared" si="1526"/>
        <v>0</v>
      </c>
      <c r="N8161" s="3" t="str">
        <f t="shared" si="1527"/>
        <v>Idle</v>
      </c>
      <c r="O8161" s="3" t="str">
        <f t="shared" si="1535"/>
        <v>Idle</v>
      </c>
      <c r="P8161" s="2">
        <f t="shared" si="1528"/>
        <v>0</v>
      </c>
      <c r="Q8161" s="2">
        <f t="shared" si="1529"/>
        <v>0</v>
      </c>
      <c r="R8161" s="2">
        <f t="shared" si="1530"/>
        <v>0</v>
      </c>
      <c r="S8161" s="2">
        <f t="shared" si="1531"/>
        <v>0</v>
      </c>
      <c r="T8161" s="2">
        <f t="shared" si="1532"/>
        <v>0</v>
      </c>
      <c r="U8161" s="2">
        <f>IF(O8161="Reg", R8161 * Inputs!$B$7, 0)</f>
        <v>0</v>
      </c>
      <c r="V8161" s="2">
        <f>MAX(F8161 + P8161*Inputs!$B$15 - (Q8161/Inputs!$B$16) - U8161, 0)</f>
        <v>0</v>
      </c>
    </row>
    <row r="8162" spans="1:22" x14ac:dyDescent="0.3">
      <c r="A8162" s="1">
        <v>46363</v>
      </c>
      <c r="B8162" s="2">
        <v>31.023476666657839</v>
      </c>
      <c r="C8162" s="2">
        <v>11.474371270207881</v>
      </c>
      <c r="D8162" s="2">
        <f t="shared" si="1524"/>
        <v>41.714078932854072</v>
      </c>
      <c r="E8162" s="2">
        <f t="shared" si="1525"/>
        <v>10.252738393452729</v>
      </c>
      <c r="F8162" s="2">
        <f t="shared" si="1533"/>
        <v>0</v>
      </c>
      <c r="G8162" s="2">
        <f t="shared" si="1534"/>
        <v>0</v>
      </c>
      <c r="H8162" s="2">
        <f>MIN(Inputs!$B$2, (Inputs!$B$14 - F8162)/Inputs!$B$15)</f>
        <v>170</v>
      </c>
      <c r="I8162" s="2">
        <f>MAX(MIN(Inputs!$B$2, F8162*Inputs!$B$16, Inputs!$B$14*Inputs!$B$4 - G8162), 0)</f>
        <v>0</v>
      </c>
      <c r="J8162" s="2">
        <f>MAX(MIN(Inputs!$B$2, F8162*Inputs!$B$16, (Inputs!$B$14-F8162)/Inputs!$B$15)*Inputs!$B$9, 0)</f>
        <v>0</v>
      </c>
      <c r="K8162" s="2">
        <f>MAX(E8162*Inputs!$B$5 - B8162 - Inputs!$B$8, 0) * H8162</f>
        <v>0</v>
      </c>
      <c r="L8162" s="2">
        <f>IF(B8162 &gt;= D8162*Inputs!$B$10, MAX(B8162 - E8162/Inputs!$B$5 - Inputs!$B$8, 0) * I8162, 0)</f>
        <v>0</v>
      </c>
      <c r="M8162" s="2">
        <f t="shared" si="1526"/>
        <v>0</v>
      </c>
      <c r="N8162" s="3" t="str">
        <f t="shared" si="1527"/>
        <v>Idle</v>
      </c>
      <c r="O8162" s="3" t="str">
        <f t="shared" si="1535"/>
        <v>Idle</v>
      </c>
      <c r="P8162" s="2">
        <f t="shared" si="1528"/>
        <v>0</v>
      </c>
      <c r="Q8162" s="2">
        <f t="shared" si="1529"/>
        <v>0</v>
      </c>
      <c r="R8162" s="2">
        <f t="shared" si="1530"/>
        <v>0</v>
      </c>
      <c r="S8162" s="2">
        <f t="shared" si="1531"/>
        <v>0</v>
      </c>
      <c r="T8162" s="2">
        <f t="shared" si="1532"/>
        <v>0</v>
      </c>
      <c r="U8162" s="2">
        <f>IF(O8162="Reg", R8162 * Inputs!$B$7, 0)</f>
        <v>0</v>
      </c>
      <c r="V8162" s="2">
        <f>MAX(F8162 + P8162*Inputs!$B$15 - (Q8162/Inputs!$B$16) - U8162, 0)</f>
        <v>0</v>
      </c>
    </row>
    <row r="8163" spans="1:22" x14ac:dyDescent="0.3">
      <c r="A8163" s="1">
        <v>46363.041666666657</v>
      </c>
      <c r="B8163" s="2">
        <v>19.80716158818716</v>
      </c>
      <c r="C8163" s="2">
        <v>19.355126093795018</v>
      </c>
      <c r="D8163" s="2">
        <f t="shared" si="1524"/>
        <v>41.714078932854072</v>
      </c>
      <c r="E8163" s="2">
        <f t="shared" si="1525"/>
        <v>5.082158949009755</v>
      </c>
      <c r="F8163" s="2">
        <f t="shared" si="1533"/>
        <v>0</v>
      </c>
      <c r="G8163" s="2">
        <f t="shared" si="1534"/>
        <v>0</v>
      </c>
      <c r="H8163" s="2">
        <f>MIN(Inputs!$B$2, (Inputs!$B$14 - F8163)/Inputs!$B$15)</f>
        <v>170</v>
      </c>
      <c r="I8163" s="2">
        <f>MAX(MIN(Inputs!$B$2, F8163*Inputs!$B$16, Inputs!$B$14*Inputs!$B$4 - G8163), 0)</f>
        <v>0</v>
      </c>
      <c r="J8163" s="2">
        <f>MAX(MIN(Inputs!$B$2, F8163*Inputs!$B$16, (Inputs!$B$14-F8163)/Inputs!$B$15)*Inputs!$B$9, 0)</f>
        <v>0</v>
      </c>
      <c r="K8163" s="2">
        <f>MAX(E8163*Inputs!$B$5 - B8163 - Inputs!$B$8, 0) * H8163</f>
        <v>0</v>
      </c>
      <c r="L8163" s="2">
        <f>IF(B8163 &gt;= D8163*Inputs!$B$10, MAX(B8163 - E8163/Inputs!$B$5 - Inputs!$B$8, 0) * I8163, 0)</f>
        <v>0</v>
      </c>
      <c r="M8163" s="2">
        <f t="shared" si="1526"/>
        <v>0</v>
      </c>
      <c r="N8163" s="3" t="str">
        <f t="shared" si="1527"/>
        <v>Idle</v>
      </c>
      <c r="O8163" s="3" t="str">
        <f t="shared" si="1535"/>
        <v>Idle</v>
      </c>
      <c r="P8163" s="2">
        <f t="shared" si="1528"/>
        <v>0</v>
      </c>
      <c r="Q8163" s="2">
        <f t="shared" si="1529"/>
        <v>0</v>
      </c>
      <c r="R8163" s="2">
        <f t="shared" si="1530"/>
        <v>0</v>
      </c>
      <c r="S8163" s="2">
        <f t="shared" si="1531"/>
        <v>0</v>
      </c>
      <c r="T8163" s="2">
        <f t="shared" si="1532"/>
        <v>0</v>
      </c>
      <c r="U8163" s="2">
        <f>IF(O8163="Reg", R8163 * Inputs!$B$7, 0)</f>
        <v>0</v>
      </c>
      <c r="V8163" s="2">
        <f>MAX(F8163 + P8163*Inputs!$B$15 - (Q8163/Inputs!$B$16) - U8163, 0)</f>
        <v>0</v>
      </c>
    </row>
    <row r="8164" spans="1:22" x14ac:dyDescent="0.3">
      <c r="A8164" s="1">
        <v>46363.083333333343</v>
      </c>
      <c r="B8164" s="2">
        <v>1.965235459988858</v>
      </c>
      <c r="C8164" s="2">
        <v>4.633390427294751</v>
      </c>
      <c r="D8164" s="2">
        <f t="shared" si="1524"/>
        <v>41.714078932854072</v>
      </c>
      <c r="E8164" s="2">
        <f t="shared" si="1525"/>
        <v>2.1507805747561295</v>
      </c>
      <c r="F8164" s="2">
        <f t="shared" si="1533"/>
        <v>0</v>
      </c>
      <c r="G8164" s="2">
        <f t="shared" si="1534"/>
        <v>0</v>
      </c>
      <c r="H8164" s="2">
        <f>MIN(Inputs!$B$2, (Inputs!$B$14 - F8164)/Inputs!$B$15)</f>
        <v>170</v>
      </c>
      <c r="I8164" s="2">
        <f>MAX(MIN(Inputs!$B$2, F8164*Inputs!$B$16, Inputs!$B$14*Inputs!$B$4 - G8164), 0)</f>
        <v>0</v>
      </c>
      <c r="J8164" s="2">
        <f>MAX(MIN(Inputs!$B$2, F8164*Inputs!$B$16, (Inputs!$B$14-F8164)/Inputs!$B$15)*Inputs!$B$9, 0)</f>
        <v>0</v>
      </c>
      <c r="K8164" s="2">
        <f>MAX(E8164*Inputs!$B$5 - B8164 - Inputs!$B$8, 0) * H8164</f>
        <v>0</v>
      </c>
      <c r="L8164" s="2">
        <f>IF(B8164 &gt;= D8164*Inputs!$B$10, MAX(B8164 - E8164/Inputs!$B$5 - Inputs!$B$8, 0) * I8164, 0)</f>
        <v>0</v>
      </c>
      <c r="M8164" s="2">
        <f t="shared" si="1526"/>
        <v>0</v>
      </c>
      <c r="N8164" s="3" t="str">
        <f t="shared" si="1527"/>
        <v>Idle</v>
      </c>
      <c r="O8164" s="3" t="str">
        <f t="shared" si="1535"/>
        <v>Idle</v>
      </c>
      <c r="P8164" s="2">
        <f t="shared" si="1528"/>
        <v>0</v>
      </c>
      <c r="Q8164" s="2">
        <f t="shared" si="1529"/>
        <v>0</v>
      </c>
      <c r="R8164" s="2">
        <f t="shared" si="1530"/>
        <v>0</v>
      </c>
      <c r="S8164" s="2">
        <f t="shared" si="1531"/>
        <v>0</v>
      </c>
      <c r="T8164" s="2">
        <f t="shared" si="1532"/>
        <v>0</v>
      </c>
      <c r="U8164" s="2">
        <f>IF(O8164="Reg", R8164 * Inputs!$B$7, 0)</f>
        <v>0</v>
      </c>
      <c r="V8164" s="2">
        <f>MAX(F8164 + P8164*Inputs!$B$15 - (Q8164/Inputs!$B$16) - U8164, 0)</f>
        <v>0</v>
      </c>
    </row>
    <row r="8165" spans="1:22" x14ac:dyDescent="0.3">
      <c r="A8165" s="1">
        <v>46363.125</v>
      </c>
      <c r="B8165" s="2">
        <v>0</v>
      </c>
      <c r="C8165" s="2">
        <v>0.9257209687959026</v>
      </c>
      <c r="D8165" s="2">
        <f t="shared" si="1524"/>
        <v>41.714078932854072</v>
      </c>
      <c r="E8165" s="2">
        <f t="shared" si="1525"/>
        <v>17.060485006437428</v>
      </c>
      <c r="F8165" s="2">
        <f t="shared" si="1533"/>
        <v>0</v>
      </c>
      <c r="G8165" s="2">
        <f t="shared" si="1534"/>
        <v>0</v>
      </c>
      <c r="H8165" s="2">
        <f>MIN(Inputs!$B$2, (Inputs!$B$14 - F8165)/Inputs!$B$15)</f>
        <v>170</v>
      </c>
      <c r="I8165" s="2">
        <f>MAX(MIN(Inputs!$B$2, F8165*Inputs!$B$16, Inputs!$B$14*Inputs!$B$4 - G8165), 0)</f>
        <v>0</v>
      </c>
      <c r="J8165" s="2">
        <f>MAX(MIN(Inputs!$B$2, F8165*Inputs!$B$16, (Inputs!$B$14-F8165)/Inputs!$B$15)*Inputs!$B$9, 0)</f>
        <v>0</v>
      </c>
      <c r="K8165" s="2">
        <f>MAX(E8165*Inputs!$B$5 - B8165 - Inputs!$B$8, 0) * H8165</f>
        <v>0</v>
      </c>
      <c r="L8165" s="2">
        <f>IF(B8165 &gt;= D8165*Inputs!$B$10, MAX(B8165 - E8165/Inputs!$B$5 - Inputs!$B$8, 0) * I8165, 0)</f>
        <v>0</v>
      </c>
      <c r="M8165" s="2">
        <f t="shared" si="1526"/>
        <v>0</v>
      </c>
      <c r="N8165" s="3" t="str">
        <f t="shared" si="1527"/>
        <v>Idle</v>
      </c>
      <c r="O8165" s="3" t="str">
        <f t="shared" si="1535"/>
        <v>Idle</v>
      </c>
      <c r="P8165" s="2">
        <f t="shared" si="1528"/>
        <v>0</v>
      </c>
      <c r="Q8165" s="2">
        <f t="shared" si="1529"/>
        <v>0</v>
      </c>
      <c r="R8165" s="2">
        <f t="shared" si="1530"/>
        <v>0</v>
      </c>
      <c r="S8165" s="2">
        <f t="shared" si="1531"/>
        <v>0</v>
      </c>
      <c r="T8165" s="2">
        <f t="shared" si="1532"/>
        <v>0</v>
      </c>
      <c r="U8165" s="2">
        <f>IF(O8165="Reg", R8165 * Inputs!$B$7, 0)</f>
        <v>0</v>
      </c>
      <c r="V8165" s="2">
        <f>MAX(F8165 + P8165*Inputs!$B$15 - (Q8165/Inputs!$B$16) - U8165, 0)</f>
        <v>0</v>
      </c>
    </row>
    <row r="8166" spans="1:22" x14ac:dyDescent="0.3">
      <c r="A8166" s="1">
        <v>46363.166666666657</v>
      </c>
      <c r="B8166" s="2">
        <v>8.7205566458825139</v>
      </c>
      <c r="C8166" s="2">
        <v>14.957254496563859</v>
      </c>
      <c r="D8166" s="2">
        <f t="shared" si="1524"/>
        <v>41.714078932854072</v>
      </c>
      <c r="E8166" s="2">
        <f t="shared" si="1525"/>
        <v>38.032212268615588</v>
      </c>
      <c r="F8166" s="2">
        <f t="shared" si="1533"/>
        <v>0</v>
      </c>
      <c r="G8166" s="2">
        <f t="shared" si="1534"/>
        <v>0</v>
      </c>
      <c r="H8166" s="2">
        <f>MIN(Inputs!$B$2, (Inputs!$B$14 - F8166)/Inputs!$B$15)</f>
        <v>170</v>
      </c>
      <c r="I8166" s="2">
        <f>MAX(MIN(Inputs!$B$2, F8166*Inputs!$B$16, Inputs!$B$14*Inputs!$B$4 - G8166), 0)</f>
        <v>0</v>
      </c>
      <c r="J8166" s="2">
        <f>MAX(MIN(Inputs!$B$2, F8166*Inputs!$B$16, (Inputs!$B$14-F8166)/Inputs!$B$15)*Inputs!$B$9, 0)</f>
        <v>0</v>
      </c>
      <c r="K8166" s="2">
        <f>MAX(E8166*Inputs!$B$5 - B8166 - Inputs!$B$8, 0) * H8166</f>
        <v>807.12432558486444</v>
      </c>
      <c r="L8166" s="2">
        <f>IF(B8166 &gt;= D8166*Inputs!$B$10, MAX(B8166 - E8166/Inputs!$B$5 - Inputs!$B$8, 0) * I8166, 0)</f>
        <v>0</v>
      </c>
      <c r="M8166" s="2">
        <f t="shared" si="1526"/>
        <v>0</v>
      </c>
      <c r="N8166" s="3" t="str">
        <f t="shared" si="1527"/>
        <v>Charge</v>
      </c>
      <c r="O8166" s="3" t="str">
        <f t="shared" si="1535"/>
        <v>Charge</v>
      </c>
      <c r="P8166" s="2">
        <f t="shared" si="1528"/>
        <v>170</v>
      </c>
      <c r="Q8166" s="2">
        <f t="shared" si="1529"/>
        <v>0</v>
      </c>
      <c r="R8166" s="2">
        <f t="shared" si="1530"/>
        <v>0</v>
      </c>
      <c r="S8166" s="2">
        <f t="shared" si="1531"/>
        <v>-1482.4946298000273</v>
      </c>
      <c r="T8166" s="2">
        <f t="shared" si="1532"/>
        <v>0</v>
      </c>
      <c r="U8166" s="2">
        <f>IF(O8166="Reg", R8166 * Inputs!$B$7, 0)</f>
        <v>0</v>
      </c>
      <c r="V8166" s="2">
        <f>MAX(F8166 + P8166*Inputs!$B$15 - (Q8166/Inputs!$B$16) - U8166, 0)</f>
        <v>170</v>
      </c>
    </row>
    <row r="8167" spans="1:22" x14ac:dyDescent="0.3">
      <c r="A8167" s="1">
        <v>46363.208333333343</v>
      </c>
      <c r="B8167" s="2">
        <v>0</v>
      </c>
      <c r="C8167" s="2">
        <v>2.8448372866332501</v>
      </c>
      <c r="D8167" s="2">
        <f t="shared" si="1524"/>
        <v>41.714078932854072</v>
      </c>
      <c r="E8167" s="2">
        <f t="shared" si="1525"/>
        <v>38.189264606674648</v>
      </c>
      <c r="F8167" s="2">
        <f t="shared" si="1533"/>
        <v>170</v>
      </c>
      <c r="G8167" s="2">
        <f t="shared" si="1534"/>
        <v>0</v>
      </c>
      <c r="H8167" s="2">
        <f>MIN(Inputs!$B$2, (Inputs!$B$14 - F8167)/Inputs!$B$15)</f>
        <v>170</v>
      </c>
      <c r="I8167" s="2">
        <f>MAX(MIN(Inputs!$B$2, F8167*Inputs!$B$16, Inputs!$B$14*Inputs!$B$4 - G8167), 0)</f>
        <v>170</v>
      </c>
      <c r="J8167" s="2">
        <f>MAX(MIN(Inputs!$B$2, F8167*Inputs!$B$16, (Inputs!$B$14-F8167)/Inputs!$B$15)*Inputs!$B$9, 0)</f>
        <v>136</v>
      </c>
      <c r="K8167" s="2">
        <f>MAX(E8167*Inputs!$B$5 - B8167 - Inputs!$B$8, 0) * H8167</f>
        <v>2313.1139851585267</v>
      </c>
      <c r="L8167" s="2">
        <f>IF(B8167 &gt;= D8167*Inputs!$B$10, MAX(B8167 - E8167/Inputs!$B$5 - Inputs!$B$8, 0) * I8167, 0)</f>
        <v>0</v>
      </c>
      <c r="M8167" s="2">
        <f t="shared" si="1526"/>
        <v>386.89787098212201</v>
      </c>
      <c r="N8167" s="3" t="str">
        <f t="shared" si="1527"/>
        <v>Charge</v>
      </c>
      <c r="O8167" s="3" t="str">
        <f t="shared" si="1535"/>
        <v>Charge</v>
      </c>
      <c r="P8167" s="2">
        <f t="shared" si="1528"/>
        <v>170</v>
      </c>
      <c r="Q8167" s="2">
        <f t="shared" si="1529"/>
        <v>0</v>
      </c>
      <c r="R8167" s="2">
        <f t="shared" si="1530"/>
        <v>0</v>
      </c>
      <c r="S8167" s="2">
        <f t="shared" si="1531"/>
        <v>0</v>
      </c>
      <c r="T8167" s="2">
        <f t="shared" si="1532"/>
        <v>0</v>
      </c>
      <c r="U8167" s="2">
        <f>IF(O8167="Reg", R8167 * Inputs!$B$7, 0)</f>
        <v>0</v>
      </c>
      <c r="V8167" s="2">
        <f>MAX(F8167 + P8167*Inputs!$B$15 - (Q8167/Inputs!$B$16) - U8167, 0)</f>
        <v>340</v>
      </c>
    </row>
    <row r="8168" spans="1:22" x14ac:dyDescent="0.3">
      <c r="A8168" s="1">
        <v>46363.25</v>
      </c>
      <c r="B8168" s="2">
        <v>0</v>
      </c>
      <c r="C8168" s="2">
        <v>7.7361233725228056</v>
      </c>
      <c r="D8168" s="2">
        <f t="shared" si="1524"/>
        <v>41.714078932854072</v>
      </c>
      <c r="E8168" s="2">
        <f t="shared" si="1525"/>
        <v>40.781150152125527</v>
      </c>
      <c r="F8168" s="2">
        <f t="shared" si="1533"/>
        <v>340</v>
      </c>
      <c r="G8168" s="2">
        <f t="shared" si="1534"/>
        <v>0</v>
      </c>
      <c r="H8168" s="2">
        <f>MIN(Inputs!$B$2, (Inputs!$B$14 - F8168)/Inputs!$B$15)</f>
        <v>0</v>
      </c>
      <c r="I8168" s="2">
        <f>MAX(MIN(Inputs!$B$2, F8168*Inputs!$B$16, Inputs!$B$14*Inputs!$B$4 - G8168), 0)</f>
        <v>170</v>
      </c>
      <c r="J8168" s="2">
        <f>MAX(MIN(Inputs!$B$2, F8168*Inputs!$B$16, (Inputs!$B$14-F8168)/Inputs!$B$15)*Inputs!$B$9, 0)</f>
        <v>0</v>
      </c>
      <c r="K8168" s="2">
        <f>MAX(E8168*Inputs!$B$5 - B8168 - Inputs!$B$8, 0) * H8168</f>
        <v>0</v>
      </c>
      <c r="L8168" s="2">
        <f>IF(B8168 &gt;= D8168*Inputs!$B$10, MAX(B8168 - E8168/Inputs!$B$5 - Inputs!$B$8, 0) * I8168, 0)</f>
        <v>0</v>
      </c>
      <c r="M8168" s="2">
        <f t="shared" si="1526"/>
        <v>0</v>
      </c>
      <c r="N8168" s="3" t="str">
        <f t="shared" si="1527"/>
        <v>Idle</v>
      </c>
      <c r="O8168" s="3" t="str">
        <f t="shared" si="1535"/>
        <v>Idle</v>
      </c>
      <c r="P8168" s="2">
        <f t="shared" si="1528"/>
        <v>0</v>
      </c>
      <c r="Q8168" s="2">
        <f t="shared" si="1529"/>
        <v>0</v>
      </c>
      <c r="R8168" s="2">
        <f t="shared" si="1530"/>
        <v>0</v>
      </c>
      <c r="S8168" s="2">
        <f t="shared" si="1531"/>
        <v>0</v>
      </c>
      <c r="T8168" s="2">
        <f t="shared" si="1532"/>
        <v>0</v>
      </c>
      <c r="U8168" s="2">
        <f>IF(O8168="Reg", R8168 * Inputs!$B$7, 0)</f>
        <v>0</v>
      </c>
      <c r="V8168" s="2">
        <f>MAX(F8168 + P8168*Inputs!$B$15 - (Q8168/Inputs!$B$16) - U8168, 0)</f>
        <v>340</v>
      </c>
    </row>
    <row r="8169" spans="1:22" x14ac:dyDescent="0.3">
      <c r="A8169" s="1">
        <v>46363.291666666657</v>
      </c>
      <c r="B8169" s="2">
        <v>2.2188913426654051</v>
      </c>
      <c r="C8169" s="2">
        <v>8.1226430615773744</v>
      </c>
      <c r="D8169" s="2">
        <f t="shared" si="1524"/>
        <v>41.714078932854072</v>
      </c>
      <c r="E8169" s="2">
        <f t="shared" si="1525"/>
        <v>46.401055919100202</v>
      </c>
      <c r="F8169" s="2">
        <f t="shared" si="1533"/>
        <v>340</v>
      </c>
      <c r="G8169" s="2">
        <f t="shared" si="1534"/>
        <v>0</v>
      </c>
      <c r="H8169" s="2">
        <f>MIN(Inputs!$B$2, (Inputs!$B$14 - F8169)/Inputs!$B$15)</f>
        <v>0</v>
      </c>
      <c r="I8169" s="2">
        <f>MAX(MIN(Inputs!$B$2, F8169*Inputs!$B$16, Inputs!$B$14*Inputs!$B$4 - G8169), 0)</f>
        <v>170</v>
      </c>
      <c r="J8169" s="2">
        <f>MAX(MIN(Inputs!$B$2, F8169*Inputs!$B$16, (Inputs!$B$14-F8169)/Inputs!$B$15)*Inputs!$B$9, 0)</f>
        <v>0</v>
      </c>
      <c r="K8169" s="2">
        <f>MAX(E8169*Inputs!$B$5 - B8169 - Inputs!$B$8, 0) * H8169</f>
        <v>0</v>
      </c>
      <c r="L8169" s="2">
        <f>IF(B8169 &gt;= D8169*Inputs!$B$10, MAX(B8169 - E8169/Inputs!$B$5 - Inputs!$B$8, 0) * I8169, 0)</f>
        <v>0</v>
      </c>
      <c r="M8169" s="2">
        <f t="shared" si="1526"/>
        <v>0</v>
      </c>
      <c r="N8169" s="3" t="str">
        <f t="shared" si="1527"/>
        <v>Idle</v>
      </c>
      <c r="O8169" s="3" t="str">
        <f t="shared" si="1535"/>
        <v>Idle</v>
      </c>
      <c r="P8169" s="2">
        <f t="shared" si="1528"/>
        <v>0</v>
      </c>
      <c r="Q8169" s="2">
        <f t="shared" si="1529"/>
        <v>0</v>
      </c>
      <c r="R8169" s="2">
        <f t="shared" si="1530"/>
        <v>0</v>
      </c>
      <c r="S8169" s="2">
        <f t="shared" si="1531"/>
        <v>0</v>
      </c>
      <c r="T8169" s="2">
        <f t="shared" si="1532"/>
        <v>0</v>
      </c>
      <c r="U8169" s="2">
        <f>IF(O8169="Reg", R8169 * Inputs!$B$7, 0)</f>
        <v>0</v>
      </c>
      <c r="V8169" s="2">
        <f>MAX(F8169 + P8169*Inputs!$B$15 - (Q8169/Inputs!$B$16) - U8169, 0)</f>
        <v>340</v>
      </c>
    </row>
    <row r="8170" spans="1:22" x14ac:dyDescent="0.3">
      <c r="A8170" s="1">
        <v>46363.333333333343</v>
      </c>
      <c r="B8170" s="2">
        <v>91.423462050076651</v>
      </c>
      <c r="C8170" s="2">
        <v>8.6472574805366573</v>
      </c>
      <c r="D8170" s="2">
        <f t="shared" si="1524"/>
        <v>41.714078932854072</v>
      </c>
      <c r="E8170" s="2">
        <f t="shared" si="1525"/>
        <v>53.826675960973454</v>
      </c>
      <c r="F8170" s="2">
        <f t="shared" si="1533"/>
        <v>340</v>
      </c>
      <c r="G8170" s="2">
        <f t="shared" si="1534"/>
        <v>0</v>
      </c>
      <c r="H8170" s="2">
        <f>MIN(Inputs!$B$2, (Inputs!$B$14 - F8170)/Inputs!$B$15)</f>
        <v>0</v>
      </c>
      <c r="I8170" s="2">
        <f>MAX(MIN(Inputs!$B$2, F8170*Inputs!$B$16, Inputs!$B$14*Inputs!$B$4 - G8170), 0)</f>
        <v>170</v>
      </c>
      <c r="J8170" s="2">
        <f>MAX(MIN(Inputs!$B$2, F8170*Inputs!$B$16, (Inputs!$B$14-F8170)/Inputs!$B$15)*Inputs!$B$9, 0)</f>
        <v>0</v>
      </c>
      <c r="K8170" s="2">
        <f>MAX(E8170*Inputs!$B$5 - B8170 - Inputs!$B$8, 0) * H8170</f>
        <v>0</v>
      </c>
      <c r="L8170" s="2">
        <f>IF(B8170 &gt;= D8170*Inputs!$B$10, MAX(B8170 - E8170/Inputs!$B$5 - Inputs!$B$8, 0) * I8170, 0)</f>
        <v>1743.6534196886139</v>
      </c>
      <c r="M8170" s="2">
        <f t="shared" si="1526"/>
        <v>0</v>
      </c>
      <c r="N8170" s="3" t="str">
        <f t="shared" si="1527"/>
        <v>Discharge</v>
      </c>
      <c r="O8170" s="3" t="str">
        <f t="shared" si="1535"/>
        <v>Discharge</v>
      </c>
      <c r="P8170" s="2">
        <f t="shared" si="1528"/>
        <v>0</v>
      </c>
      <c r="Q8170" s="2">
        <f t="shared" si="1529"/>
        <v>170</v>
      </c>
      <c r="R8170" s="2">
        <f t="shared" si="1530"/>
        <v>0</v>
      </c>
      <c r="S8170" s="2">
        <f t="shared" si="1531"/>
        <v>15541.988548513031</v>
      </c>
      <c r="T8170" s="2">
        <f t="shared" si="1532"/>
        <v>0</v>
      </c>
      <c r="U8170" s="2">
        <f>IF(O8170="Reg", R8170 * Inputs!$B$7, 0)</f>
        <v>0</v>
      </c>
      <c r="V8170" s="2">
        <f>MAX(F8170 + P8170*Inputs!$B$15 - (Q8170/Inputs!$B$16) - U8170, 0)</f>
        <v>170</v>
      </c>
    </row>
    <row r="8171" spans="1:22" x14ac:dyDescent="0.3">
      <c r="A8171" s="1">
        <v>46363.375</v>
      </c>
      <c r="B8171" s="2">
        <v>125.83036357306899</v>
      </c>
      <c r="C8171" s="2">
        <v>11.735463502470759</v>
      </c>
      <c r="D8171" s="2">
        <f t="shared" si="1524"/>
        <v>41.714078932854072</v>
      </c>
      <c r="E8171" s="2">
        <f t="shared" si="1525"/>
        <v>48.084688380349213</v>
      </c>
      <c r="F8171" s="2">
        <f t="shared" si="1533"/>
        <v>170</v>
      </c>
      <c r="G8171" s="2">
        <f t="shared" si="1534"/>
        <v>170</v>
      </c>
      <c r="H8171" s="2">
        <f>MIN(Inputs!$B$2, (Inputs!$B$14 - F8171)/Inputs!$B$15)</f>
        <v>170</v>
      </c>
      <c r="I8171" s="2">
        <f>MAX(MIN(Inputs!$B$2, F8171*Inputs!$B$16, Inputs!$B$14*Inputs!$B$4 - G8171), 0)</f>
        <v>170</v>
      </c>
      <c r="J8171" s="2">
        <f>MAX(MIN(Inputs!$B$2, F8171*Inputs!$B$16, (Inputs!$B$14-F8171)/Inputs!$B$15)*Inputs!$B$9, 0)</f>
        <v>136</v>
      </c>
      <c r="K8171" s="2">
        <f>MAX(E8171*Inputs!$B$5 - B8171 - Inputs!$B$8, 0) * H8171</f>
        <v>0</v>
      </c>
      <c r="L8171" s="2">
        <f>IF(B8171 &gt;= D8171*Inputs!$B$10, MAX(B8171 - E8171/Inputs!$B$5 - Inputs!$B$8, 0) * I8171, 0)</f>
        <v>8702.0742793997215</v>
      </c>
      <c r="M8171" s="2">
        <f t="shared" si="1526"/>
        <v>1596.0230363360233</v>
      </c>
      <c r="N8171" s="3" t="str">
        <f t="shared" si="1527"/>
        <v>Discharge</v>
      </c>
      <c r="O8171" s="3" t="str">
        <f t="shared" si="1535"/>
        <v>Discharge</v>
      </c>
      <c r="P8171" s="2">
        <f t="shared" si="1528"/>
        <v>0</v>
      </c>
      <c r="Q8171" s="2">
        <f t="shared" si="1529"/>
        <v>170</v>
      </c>
      <c r="R8171" s="2">
        <f t="shared" si="1530"/>
        <v>0</v>
      </c>
      <c r="S8171" s="2">
        <f t="shared" si="1531"/>
        <v>21391.161807421729</v>
      </c>
      <c r="T8171" s="2">
        <f t="shared" si="1532"/>
        <v>0</v>
      </c>
      <c r="U8171" s="2">
        <f>IF(O8171="Reg", R8171 * Inputs!$B$7, 0)</f>
        <v>0</v>
      </c>
      <c r="V8171" s="2">
        <f>MAX(F8171 + P8171*Inputs!$B$15 - (Q8171/Inputs!$B$16) - U8171, 0)</f>
        <v>0</v>
      </c>
    </row>
    <row r="8172" spans="1:22" x14ac:dyDescent="0.3">
      <c r="A8172" s="1">
        <v>46363.416666666657</v>
      </c>
      <c r="B8172" s="2">
        <v>9.6628706742368262</v>
      </c>
      <c r="C8172" s="2">
        <v>9.08516956227637</v>
      </c>
      <c r="D8172" s="2">
        <f t="shared" si="1524"/>
        <v>41.714078932854072</v>
      </c>
      <c r="E8172" s="2">
        <f t="shared" si="1525"/>
        <v>37.888544514375234</v>
      </c>
      <c r="F8172" s="2">
        <f t="shared" si="1533"/>
        <v>0</v>
      </c>
      <c r="G8172" s="2">
        <f t="shared" si="1534"/>
        <v>340</v>
      </c>
      <c r="H8172" s="2">
        <f>MIN(Inputs!$B$2, (Inputs!$B$14 - F8172)/Inputs!$B$15)</f>
        <v>170</v>
      </c>
      <c r="I8172" s="2">
        <f>MAX(MIN(Inputs!$B$2, F8172*Inputs!$B$16, Inputs!$B$14*Inputs!$B$4 - G8172), 0)</f>
        <v>0</v>
      </c>
      <c r="J8172" s="2">
        <f>MAX(MIN(Inputs!$B$2, F8172*Inputs!$B$16, (Inputs!$B$14-F8172)/Inputs!$B$15)*Inputs!$B$9, 0)</f>
        <v>0</v>
      </c>
      <c r="K8172" s="2">
        <f>MAX(E8172*Inputs!$B$5 - B8172 - Inputs!$B$8, 0) * H8172</f>
        <v>625.43824473027462</v>
      </c>
      <c r="L8172" s="2">
        <f>IF(B8172 &gt;= D8172*Inputs!$B$10, MAX(B8172 - E8172/Inputs!$B$5 - Inputs!$B$8, 0) * I8172, 0)</f>
        <v>0</v>
      </c>
      <c r="M8172" s="2">
        <f t="shared" si="1526"/>
        <v>0</v>
      </c>
      <c r="N8172" s="3" t="str">
        <f t="shared" si="1527"/>
        <v>Charge</v>
      </c>
      <c r="O8172" s="3" t="str">
        <f t="shared" si="1535"/>
        <v>Charge</v>
      </c>
      <c r="P8172" s="2">
        <f t="shared" si="1528"/>
        <v>170</v>
      </c>
      <c r="Q8172" s="2">
        <f t="shared" si="1529"/>
        <v>0</v>
      </c>
      <c r="R8172" s="2">
        <f t="shared" si="1530"/>
        <v>0</v>
      </c>
      <c r="S8172" s="2">
        <f t="shared" si="1531"/>
        <v>-1642.6880146202604</v>
      </c>
      <c r="T8172" s="2">
        <f t="shared" si="1532"/>
        <v>0</v>
      </c>
      <c r="U8172" s="2">
        <f>IF(O8172="Reg", R8172 * Inputs!$B$7, 0)</f>
        <v>0</v>
      </c>
      <c r="V8172" s="2">
        <f>MAX(F8172 + P8172*Inputs!$B$15 - (Q8172/Inputs!$B$16) - U8172, 0)</f>
        <v>170</v>
      </c>
    </row>
    <row r="8173" spans="1:22" x14ac:dyDescent="0.3">
      <c r="A8173" s="1">
        <v>46363.458333333343</v>
      </c>
      <c r="B8173" s="2">
        <v>15.551313272705301</v>
      </c>
      <c r="C8173" s="2">
        <v>8.5956839994439669</v>
      </c>
      <c r="D8173" s="2">
        <f t="shared" si="1524"/>
        <v>41.714078932854072</v>
      </c>
      <c r="E8173" s="2">
        <f t="shared" si="1525"/>
        <v>46.062177013806725</v>
      </c>
      <c r="F8173" s="2">
        <f t="shared" si="1533"/>
        <v>170</v>
      </c>
      <c r="G8173" s="2">
        <f t="shared" si="1534"/>
        <v>340</v>
      </c>
      <c r="H8173" s="2">
        <f>MIN(Inputs!$B$2, (Inputs!$B$14 - F8173)/Inputs!$B$15)</f>
        <v>170</v>
      </c>
      <c r="I8173" s="2">
        <f>MAX(MIN(Inputs!$B$2, F8173*Inputs!$B$16, Inputs!$B$14*Inputs!$B$4 - G8173), 0)</f>
        <v>0</v>
      </c>
      <c r="J8173" s="2">
        <f>MAX(MIN(Inputs!$B$2, F8173*Inputs!$B$16, (Inputs!$B$14-F8173)/Inputs!$B$15)*Inputs!$B$9, 0)</f>
        <v>136</v>
      </c>
      <c r="K8173" s="2">
        <f>MAX(E8173*Inputs!$B$5 - B8173 - Inputs!$B$8, 0) * H8173</f>
        <v>847.17842490558462</v>
      </c>
      <c r="L8173" s="2">
        <f>IF(B8173 &gt;= D8173*Inputs!$B$10, MAX(B8173 - E8173/Inputs!$B$5 - Inputs!$B$8, 0) * I8173, 0)</f>
        <v>0</v>
      </c>
      <c r="M8173" s="2">
        <f t="shared" si="1526"/>
        <v>1169.0130239243795</v>
      </c>
      <c r="N8173" s="3" t="str">
        <f t="shared" si="1527"/>
        <v>Reg</v>
      </c>
      <c r="O8173" s="3" t="str">
        <f t="shared" si="1535"/>
        <v>Charge</v>
      </c>
      <c r="P8173" s="2">
        <f t="shared" si="1528"/>
        <v>170</v>
      </c>
      <c r="Q8173" s="2">
        <f t="shared" si="1529"/>
        <v>0</v>
      </c>
      <c r="R8173" s="2">
        <f t="shared" si="1530"/>
        <v>0</v>
      </c>
      <c r="S8173" s="2">
        <f t="shared" si="1531"/>
        <v>-2643.7232563599009</v>
      </c>
      <c r="T8173" s="2">
        <f t="shared" si="1532"/>
        <v>0</v>
      </c>
      <c r="U8173" s="2">
        <f>IF(O8173="Reg", R8173 * Inputs!$B$7, 0)</f>
        <v>0</v>
      </c>
      <c r="V8173" s="2">
        <f>MAX(F8173 + P8173*Inputs!$B$15 - (Q8173/Inputs!$B$16) - U8173, 0)</f>
        <v>340</v>
      </c>
    </row>
    <row r="8174" spans="1:22" x14ac:dyDescent="0.3">
      <c r="A8174" s="1">
        <v>46363.5</v>
      </c>
      <c r="B8174" s="2">
        <v>33.719434601848057</v>
      </c>
      <c r="C8174" s="2">
        <v>1.9783077884743789</v>
      </c>
      <c r="D8174" s="2">
        <f t="shared" si="1524"/>
        <v>41.714078932854072</v>
      </c>
      <c r="E8174" s="2">
        <f t="shared" si="1525"/>
        <v>54.286011383061272</v>
      </c>
      <c r="F8174" s="2">
        <f t="shared" si="1533"/>
        <v>340</v>
      </c>
      <c r="G8174" s="2">
        <f t="shared" si="1534"/>
        <v>340</v>
      </c>
      <c r="H8174" s="2">
        <f>MIN(Inputs!$B$2, (Inputs!$B$14 - F8174)/Inputs!$B$15)</f>
        <v>0</v>
      </c>
      <c r="I8174" s="2">
        <f>MAX(MIN(Inputs!$B$2, F8174*Inputs!$B$16, Inputs!$B$14*Inputs!$B$4 - G8174), 0)</f>
        <v>0</v>
      </c>
      <c r="J8174" s="2">
        <f>MAX(MIN(Inputs!$B$2, F8174*Inputs!$B$16, (Inputs!$B$14-F8174)/Inputs!$B$15)*Inputs!$B$9, 0)</f>
        <v>0</v>
      </c>
      <c r="K8174" s="2">
        <f>MAX(E8174*Inputs!$B$5 - B8174 - Inputs!$B$8, 0) * H8174</f>
        <v>0</v>
      </c>
      <c r="L8174" s="2">
        <f>IF(B8174 &gt;= D8174*Inputs!$B$10, MAX(B8174 - E8174/Inputs!$B$5 - Inputs!$B$8, 0) * I8174, 0)</f>
        <v>0</v>
      </c>
      <c r="M8174" s="2">
        <f t="shared" si="1526"/>
        <v>0</v>
      </c>
      <c r="N8174" s="3" t="str">
        <f t="shared" si="1527"/>
        <v>Idle</v>
      </c>
      <c r="O8174" s="3" t="str">
        <f t="shared" si="1535"/>
        <v>Idle</v>
      </c>
      <c r="P8174" s="2">
        <f t="shared" si="1528"/>
        <v>0</v>
      </c>
      <c r="Q8174" s="2">
        <f t="shared" si="1529"/>
        <v>0</v>
      </c>
      <c r="R8174" s="2">
        <f t="shared" si="1530"/>
        <v>0</v>
      </c>
      <c r="S8174" s="2">
        <f t="shared" si="1531"/>
        <v>0</v>
      </c>
      <c r="T8174" s="2">
        <f t="shared" si="1532"/>
        <v>0</v>
      </c>
      <c r="U8174" s="2">
        <f>IF(O8174="Reg", R8174 * Inputs!$B$7, 0)</f>
        <v>0</v>
      </c>
      <c r="V8174" s="2">
        <f>MAX(F8174 + P8174*Inputs!$B$15 - (Q8174/Inputs!$B$16) - U8174, 0)</f>
        <v>340</v>
      </c>
    </row>
    <row r="8175" spans="1:22" x14ac:dyDescent="0.3">
      <c r="A8175" s="1">
        <v>46363.541666666657</v>
      </c>
      <c r="B8175" s="2">
        <v>46.772611593904912</v>
      </c>
      <c r="C8175" s="2">
        <v>3.1918798714027758</v>
      </c>
      <c r="D8175" s="2">
        <f t="shared" si="1524"/>
        <v>41.714078932854072</v>
      </c>
      <c r="E8175" s="2">
        <f t="shared" si="1525"/>
        <v>60.713278797755976</v>
      </c>
      <c r="F8175" s="2">
        <f t="shared" si="1533"/>
        <v>340</v>
      </c>
      <c r="G8175" s="2">
        <f t="shared" si="1534"/>
        <v>340</v>
      </c>
      <c r="H8175" s="2">
        <f>MIN(Inputs!$B$2, (Inputs!$B$14 - F8175)/Inputs!$B$15)</f>
        <v>0</v>
      </c>
      <c r="I8175" s="2">
        <f>MAX(MIN(Inputs!$B$2, F8175*Inputs!$B$16, Inputs!$B$14*Inputs!$B$4 - G8175), 0)</f>
        <v>0</v>
      </c>
      <c r="J8175" s="2">
        <f>MAX(MIN(Inputs!$B$2, F8175*Inputs!$B$16, (Inputs!$B$14-F8175)/Inputs!$B$15)*Inputs!$B$9, 0)</f>
        <v>0</v>
      </c>
      <c r="K8175" s="2">
        <f>MAX(E8175*Inputs!$B$5 - B8175 - Inputs!$B$8, 0) * H8175</f>
        <v>0</v>
      </c>
      <c r="L8175" s="2">
        <f>IF(B8175 &gt;= D8175*Inputs!$B$10, MAX(B8175 - E8175/Inputs!$B$5 - Inputs!$B$8, 0) * I8175, 0)</f>
        <v>0</v>
      </c>
      <c r="M8175" s="2">
        <f t="shared" si="1526"/>
        <v>0</v>
      </c>
      <c r="N8175" s="3" t="str">
        <f t="shared" si="1527"/>
        <v>Idle</v>
      </c>
      <c r="O8175" s="3" t="str">
        <f t="shared" si="1535"/>
        <v>Idle</v>
      </c>
      <c r="P8175" s="2">
        <f t="shared" si="1528"/>
        <v>0</v>
      </c>
      <c r="Q8175" s="2">
        <f t="shared" si="1529"/>
        <v>0</v>
      </c>
      <c r="R8175" s="2">
        <f t="shared" si="1530"/>
        <v>0</v>
      </c>
      <c r="S8175" s="2">
        <f t="shared" si="1531"/>
        <v>0</v>
      </c>
      <c r="T8175" s="2">
        <f t="shared" si="1532"/>
        <v>0</v>
      </c>
      <c r="U8175" s="2">
        <f>IF(O8175="Reg", R8175 * Inputs!$B$7, 0)</f>
        <v>0</v>
      </c>
      <c r="V8175" s="2">
        <f>MAX(F8175 + P8175*Inputs!$B$15 - (Q8175/Inputs!$B$16) - U8175, 0)</f>
        <v>340</v>
      </c>
    </row>
    <row r="8176" spans="1:22" x14ac:dyDescent="0.3">
      <c r="A8176" s="1">
        <v>46363.583333333343</v>
      </c>
      <c r="B8176" s="2">
        <v>56.971536566331203</v>
      </c>
      <c r="C8176" s="2">
        <v>3.5399985089093851</v>
      </c>
      <c r="D8176" s="2">
        <f t="shared" si="1524"/>
        <v>41.714078932854072</v>
      </c>
      <c r="E8176" s="2">
        <f t="shared" si="1525"/>
        <v>65.827982505714331</v>
      </c>
      <c r="F8176" s="2">
        <f t="shared" si="1533"/>
        <v>340</v>
      </c>
      <c r="G8176" s="2">
        <f t="shared" si="1534"/>
        <v>340</v>
      </c>
      <c r="H8176" s="2">
        <f>MIN(Inputs!$B$2, (Inputs!$B$14 - F8176)/Inputs!$B$15)</f>
        <v>0</v>
      </c>
      <c r="I8176" s="2">
        <f>MAX(MIN(Inputs!$B$2, F8176*Inputs!$B$16, Inputs!$B$14*Inputs!$B$4 - G8176), 0)</f>
        <v>0</v>
      </c>
      <c r="J8176" s="2">
        <f>MAX(MIN(Inputs!$B$2, F8176*Inputs!$B$16, (Inputs!$B$14-F8176)/Inputs!$B$15)*Inputs!$B$9, 0)</f>
        <v>0</v>
      </c>
      <c r="K8176" s="2">
        <f>MAX(E8176*Inputs!$B$5 - B8176 - Inputs!$B$8, 0) * H8176</f>
        <v>0</v>
      </c>
      <c r="L8176" s="2">
        <f>IF(B8176 &gt;= D8176*Inputs!$B$10, MAX(B8176 - E8176/Inputs!$B$5 - Inputs!$B$8, 0) * I8176, 0)</f>
        <v>0</v>
      </c>
      <c r="M8176" s="2">
        <f t="shared" si="1526"/>
        <v>0</v>
      </c>
      <c r="N8176" s="3" t="str">
        <f t="shared" si="1527"/>
        <v>Idle</v>
      </c>
      <c r="O8176" s="3" t="str">
        <f t="shared" si="1535"/>
        <v>Idle</v>
      </c>
      <c r="P8176" s="2">
        <f t="shared" si="1528"/>
        <v>0</v>
      </c>
      <c r="Q8176" s="2">
        <f t="shared" si="1529"/>
        <v>0</v>
      </c>
      <c r="R8176" s="2">
        <f t="shared" si="1530"/>
        <v>0</v>
      </c>
      <c r="S8176" s="2">
        <f t="shared" si="1531"/>
        <v>0</v>
      </c>
      <c r="T8176" s="2">
        <f t="shared" si="1532"/>
        <v>0</v>
      </c>
      <c r="U8176" s="2">
        <f>IF(O8176="Reg", R8176 * Inputs!$B$7, 0)</f>
        <v>0</v>
      </c>
      <c r="V8176" s="2">
        <f>MAX(F8176 + P8176*Inputs!$B$15 - (Q8176/Inputs!$B$16) - U8176, 0)</f>
        <v>340</v>
      </c>
    </row>
    <row r="8177" spans="1:22" x14ac:dyDescent="0.3">
      <c r="A8177" s="1">
        <v>46363.625</v>
      </c>
      <c r="B8177" s="2">
        <v>64.653500377225114</v>
      </c>
      <c r="C8177" s="2">
        <v>11.43821392707363</v>
      </c>
      <c r="D8177" s="2">
        <f t="shared" si="1524"/>
        <v>41.714078932854072</v>
      </c>
      <c r="E8177" s="2">
        <f t="shared" si="1525"/>
        <v>67.202593247528313</v>
      </c>
      <c r="F8177" s="2">
        <f t="shared" si="1533"/>
        <v>340</v>
      </c>
      <c r="G8177" s="2">
        <f t="shared" si="1534"/>
        <v>340</v>
      </c>
      <c r="H8177" s="2">
        <f>MIN(Inputs!$B$2, (Inputs!$B$14 - F8177)/Inputs!$B$15)</f>
        <v>0</v>
      </c>
      <c r="I8177" s="2">
        <f>MAX(MIN(Inputs!$B$2, F8177*Inputs!$B$16, Inputs!$B$14*Inputs!$B$4 - G8177), 0)</f>
        <v>0</v>
      </c>
      <c r="J8177" s="2">
        <f>MAX(MIN(Inputs!$B$2, F8177*Inputs!$B$16, (Inputs!$B$14-F8177)/Inputs!$B$15)*Inputs!$B$9, 0)</f>
        <v>0</v>
      </c>
      <c r="K8177" s="2">
        <f>MAX(E8177*Inputs!$B$5 - B8177 - Inputs!$B$8, 0) * H8177</f>
        <v>0</v>
      </c>
      <c r="L8177" s="2">
        <f>IF(B8177 &gt;= D8177*Inputs!$B$10, MAX(B8177 - E8177/Inputs!$B$5 - Inputs!$B$8, 0) * I8177, 0)</f>
        <v>0</v>
      </c>
      <c r="M8177" s="2">
        <f t="shared" si="1526"/>
        <v>0</v>
      </c>
      <c r="N8177" s="3" t="str">
        <f t="shared" si="1527"/>
        <v>Idle</v>
      </c>
      <c r="O8177" s="3" t="str">
        <f t="shared" si="1535"/>
        <v>Idle</v>
      </c>
      <c r="P8177" s="2">
        <f t="shared" si="1528"/>
        <v>0</v>
      </c>
      <c r="Q8177" s="2">
        <f t="shared" si="1529"/>
        <v>0</v>
      </c>
      <c r="R8177" s="2">
        <f t="shared" si="1530"/>
        <v>0</v>
      </c>
      <c r="S8177" s="2">
        <f t="shared" si="1531"/>
        <v>0</v>
      </c>
      <c r="T8177" s="2">
        <f t="shared" si="1532"/>
        <v>0</v>
      </c>
      <c r="U8177" s="2">
        <f>IF(O8177="Reg", R8177 * Inputs!$B$7, 0)</f>
        <v>0</v>
      </c>
      <c r="V8177" s="2">
        <f>MAX(F8177 + P8177*Inputs!$B$15 - (Q8177/Inputs!$B$16) - U8177, 0)</f>
        <v>340</v>
      </c>
    </row>
    <row r="8178" spans="1:22" x14ac:dyDescent="0.3">
      <c r="A8178" s="1">
        <v>46363.666666666657</v>
      </c>
      <c r="B8178" s="2">
        <v>58.70466567082574</v>
      </c>
      <c r="C8178" s="2">
        <v>13.5437171012505</v>
      </c>
      <c r="D8178" s="2">
        <f t="shared" si="1524"/>
        <v>41.714078932854072</v>
      </c>
      <c r="E8178" s="2">
        <f t="shared" si="1525"/>
        <v>67.060396991354693</v>
      </c>
      <c r="F8178" s="2">
        <f t="shared" si="1533"/>
        <v>340</v>
      </c>
      <c r="G8178" s="2">
        <f t="shared" si="1534"/>
        <v>340</v>
      </c>
      <c r="H8178" s="2">
        <f>MIN(Inputs!$B$2, (Inputs!$B$14 - F8178)/Inputs!$B$15)</f>
        <v>0</v>
      </c>
      <c r="I8178" s="2">
        <f>MAX(MIN(Inputs!$B$2, F8178*Inputs!$B$16, Inputs!$B$14*Inputs!$B$4 - G8178), 0)</f>
        <v>0</v>
      </c>
      <c r="J8178" s="2">
        <f>MAX(MIN(Inputs!$B$2, F8178*Inputs!$B$16, (Inputs!$B$14-F8178)/Inputs!$B$15)*Inputs!$B$9, 0)</f>
        <v>0</v>
      </c>
      <c r="K8178" s="2">
        <f>MAX(E8178*Inputs!$B$5 - B8178 - Inputs!$B$8, 0) * H8178</f>
        <v>0</v>
      </c>
      <c r="L8178" s="2">
        <f>IF(B8178 &gt;= D8178*Inputs!$B$10, MAX(B8178 - E8178/Inputs!$B$5 - Inputs!$B$8, 0) * I8178, 0)</f>
        <v>0</v>
      </c>
      <c r="M8178" s="2">
        <f t="shared" si="1526"/>
        <v>0</v>
      </c>
      <c r="N8178" s="3" t="str">
        <f t="shared" si="1527"/>
        <v>Idle</v>
      </c>
      <c r="O8178" s="3" t="str">
        <f t="shared" si="1535"/>
        <v>Idle</v>
      </c>
      <c r="P8178" s="2">
        <f t="shared" si="1528"/>
        <v>0</v>
      </c>
      <c r="Q8178" s="2">
        <f t="shared" si="1529"/>
        <v>0</v>
      </c>
      <c r="R8178" s="2">
        <f t="shared" si="1530"/>
        <v>0</v>
      </c>
      <c r="S8178" s="2">
        <f t="shared" si="1531"/>
        <v>0</v>
      </c>
      <c r="T8178" s="2">
        <f t="shared" si="1532"/>
        <v>0</v>
      </c>
      <c r="U8178" s="2">
        <f>IF(O8178="Reg", R8178 * Inputs!$B$7, 0)</f>
        <v>0</v>
      </c>
      <c r="V8178" s="2">
        <f>MAX(F8178 + P8178*Inputs!$B$15 - (Q8178/Inputs!$B$16) - U8178, 0)</f>
        <v>340</v>
      </c>
    </row>
    <row r="8179" spans="1:22" x14ac:dyDescent="0.3">
      <c r="A8179" s="1">
        <v>46363.708333333343</v>
      </c>
      <c r="B8179" s="2">
        <v>64.894319488232625</v>
      </c>
      <c r="C8179" s="2">
        <v>11.2852422182829</v>
      </c>
      <c r="D8179" s="2">
        <f t="shared" si="1524"/>
        <v>41.714078932854072</v>
      </c>
      <c r="E8179" s="2">
        <f t="shared" si="1525"/>
        <v>65.802966409350475</v>
      </c>
      <c r="F8179" s="2">
        <f t="shared" si="1533"/>
        <v>340</v>
      </c>
      <c r="G8179" s="2">
        <f t="shared" si="1534"/>
        <v>340</v>
      </c>
      <c r="H8179" s="2">
        <f>MIN(Inputs!$B$2, (Inputs!$B$14 - F8179)/Inputs!$B$15)</f>
        <v>0</v>
      </c>
      <c r="I8179" s="2">
        <f>MAX(MIN(Inputs!$B$2, F8179*Inputs!$B$16, Inputs!$B$14*Inputs!$B$4 - G8179), 0)</f>
        <v>0</v>
      </c>
      <c r="J8179" s="2">
        <f>MAX(MIN(Inputs!$B$2, F8179*Inputs!$B$16, (Inputs!$B$14-F8179)/Inputs!$B$15)*Inputs!$B$9, 0)</f>
        <v>0</v>
      </c>
      <c r="K8179" s="2">
        <f>MAX(E8179*Inputs!$B$5 - B8179 - Inputs!$B$8, 0) * H8179</f>
        <v>0</v>
      </c>
      <c r="L8179" s="2">
        <f>IF(B8179 &gt;= D8179*Inputs!$B$10, MAX(B8179 - E8179/Inputs!$B$5 - Inputs!$B$8, 0) * I8179, 0)</f>
        <v>0</v>
      </c>
      <c r="M8179" s="2">
        <f t="shared" si="1526"/>
        <v>0</v>
      </c>
      <c r="N8179" s="3" t="str">
        <f t="shared" si="1527"/>
        <v>Idle</v>
      </c>
      <c r="O8179" s="3" t="str">
        <f t="shared" si="1535"/>
        <v>Idle</v>
      </c>
      <c r="P8179" s="2">
        <f t="shared" si="1528"/>
        <v>0</v>
      </c>
      <c r="Q8179" s="2">
        <f t="shared" si="1529"/>
        <v>0</v>
      </c>
      <c r="R8179" s="2">
        <f t="shared" si="1530"/>
        <v>0</v>
      </c>
      <c r="S8179" s="2">
        <f t="shared" si="1531"/>
        <v>0</v>
      </c>
      <c r="T8179" s="2">
        <f t="shared" si="1532"/>
        <v>0</v>
      </c>
      <c r="U8179" s="2">
        <f>IF(O8179="Reg", R8179 * Inputs!$B$7, 0)</f>
        <v>0</v>
      </c>
      <c r="V8179" s="2">
        <f>MAX(F8179 + P8179*Inputs!$B$15 - (Q8179/Inputs!$B$16) - U8179, 0)</f>
        <v>340</v>
      </c>
    </row>
    <row r="8180" spans="1:22" x14ac:dyDescent="0.3">
      <c r="A8180" s="1">
        <v>46363.75</v>
      </c>
      <c r="B8180" s="2">
        <v>72.28303909001626</v>
      </c>
      <c r="C8180" s="2">
        <v>3.2113907318711452</v>
      </c>
      <c r="D8180" s="2">
        <f t="shared" si="1524"/>
        <v>41.714078932854072</v>
      </c>
      <c r="E8180" s="2">
        <f t="shared" si="1525"/>
        <v>61.536415802776759</v>
      </c>
      <c r="F8180" s="2">
        <f t="shared" si="1533"/>
        <v>340</v>
      </c>
      <c r="G8180" s="2">
        <f t="shared" si="1534"/>
        <v>340</v>
      </c>
      <c r="H8180" s="2">
        <f>MIN(Inputs!$B$2, (Inputs!$B$14 - F8180)/Inputs!$B$15)</f>
        <v>0</v>
      </c>
      <c r="I8180" s="2">
        <f>MAX(MIN(Inputs!$B$2, F8180*Inputs!$B$16, Inputs!$B$14*Inputs!$B$4 - G8180), 0)</f>
        <v>0</v>
      </c>
      <c r="J8180" s="2">
        <f>MAX(MIN(Inputs!$B$2, F8180*Inputs!$B$16, (Inputs!$B$14-F8180)/Inputs!$B$15)*Inputs!$B$9, 0)</f>
        <v>0</v>
      </c>
      <c r="K8180" s="2">
        <f>MAX(E8180*Inputs!$B$5 - B8180 - Inputs!$B$8, 0) * H8180</f>
        <v>0</v>
      </c>
      <c r="L8180" s="2">
        <f>IF(B8180 &gt;= D8180*Inputs!$B$10, MAX(B8180 - E8180/Inputs!$B$5 - Inputs!$B$8, 0) * I8180, 0)</f>
        <v>0</v>
      </c>
      <c r="M8180" s="2">
        <f t="shared" si="1526"/>
        <v>0</v>
      </c>
      <c r="N8180" s="3" t="str">
        <f t="shared" si="1527"/>
        <v>Idle</v>
      </c>
      <c r="O8180" s="3" t="str">
        <f t="shared" si="1535"/>
        <v>Idle</v>
      </c>
      <c r="P8180" s="2">
        <f t="shared" si="1528"/>
        <v>0</v>
      </c>
      <c r="Q8180" s="2">
        <f t="shared" si="1529"/>
        <v>0</v>
      </c>
      <c r="R8180" s="2">
        <f t="shared" si="1530"/>
        <v>0</v>
      </c>
      <c r="S8180" s="2">
        <f t="shared" si="1531"/>
        <v>0</v>
      </c>
      <c r="T8180" s="2">
        <f t="shared" si="1532"/>
        <v>0</v>
      </c>
      <c r="U8180" s="2">
        <f>IF(O8180="Reg", R8180 * Inputs!$B$7, 0)</f>
        <v>0</v>
      </c>
      <c r="V8180" s="2">
        <f>MAX(F8180 + P8180*Inputs!$B$15 - (Q8180/Inputs!$B$16) - U8180, 0)</f>
        <v>340</v>
      </c>
    </row>
    <row r="8181" spans="1:22" x14ac:dyDescent="0.3">
      <c r="A8181" s="1">
        <v>46363.791666666657</v>
      </c>
      <c r="B8181" s="2">
        <v>77.460833841655102</v>
      </c>
      <c r="C8181" s="2">
        <v>12.59575424790853</v>
      </c>
      <c r="D8181" s="2">
        <f t="shared" si="1524"/>
        <v>41.714078932854072</v>
      </c>
      <c r="E8181" s="2">
        <f t="shared" si="1525"/>
        <v>54.823461192203581</v>
      </c>
      <c r="F8181" s="2">
        <f t="shared" si="1533"/>
        <v>340</v>
      </c>
      <c r="G8181" s="2">
        <f t="shared" si="1534"/>
        <v>340</v>
      </c>
      <c r="H8181" s="2">
        <f>MIN(Inputs!$B$2, (Inputs!$B$14 - F8181)/Inputs!$B$15)</f>
        <v>0</v>
      </c>
      <c r="I8181" s="2">
        <f>MAX(MIN(Inputs!$B$2, F8181*Inputs!$B$16, Inputs!$B$14*Inputs!$B$4 - G8181), 0)</f>
        <v>0</v>
      </c>
      <c r="J8181" s="2">
        <f>MAX(MIN(Inputs!$B$2, F8181*Inputs!$B$16, (Inputs!$B$14-F8181)/Inputs!$B$15)*Inputs!$B$9, 0)</f>
        <v>0</v>
      </c>
      <c r="K8181" s="2">
        <f>MAX(E8181*Inputs!$B$5 - B8181 - Inputs!$B$8, 0) * H8181</f>
        <v>0</v>
      </c>
      <c r="L8181" s="2">
        <f>IF(B8181 &gt;= D8181*Inputs!$B$10, MAX(B8181 - E8181/Inputs!$B$5 - Inputs!$B$8, 0) * I8181, 0)</f>
        <v>0</v>
      </c>
      <c r="M8181" s="2">
        <f t="shared" si="1526"/>
        <v>0</v>
      </c>
      <c r="N8181" s="3" t="str">
        <f t="shared" si="1527"/>
        <v>Idle</v>
      </c>
      <c r="O8181" s="3" t="str">
        <f t="shared" si="1535"/>
        <v>Idle</v>
      </c>
      <c r="P8181" s="2">
        <f t="shared" si="1528"/>
        <v>0</v>
      </c>
      <c r="Q8181" s="2">
        <f t="shared" si="1529"/>
        <v>0</v>
      </c>
      <c r="R8181" s="2">
        <f t="shared" si="1530"/>
        <v>0</v>
      </c>
      <c r="S8181" s="2">
        <f t="shared" si="1531"/>
        <v>0</v>
      </c>
      <c r="T8181" s="2">
        <f t="shared" si="1532"/>
        <v>0</v>
      </c>
      <c r="U8181" s="2">
        <f>IF(O8181="Reg", R8181 * Inputs!$B$7, 0)</f>
        <v>0</v>
      </c>
      <c r="V8181" s="2">
        <f>MAX(F8181 + P8181*Inputs!$B$15 - (Q8181/Inputs!$B$16) - U8181, 0)</f>
        <v>340</v>
      </c>
    </row>
    <row r="8182" spans="1:22" x14ac:dyDescent="0.3">
      <c r="A8182" s="1">
        <v>46363.833333333343</v>
      </c>
      <c r="B8182" s="2">
        <v>65.21920101721507</v>
      </c>
      <c r="C8182" s="2">
        <v>17.901053611998041</v>
      </c>
      <c r="D8182" s="2">
        <f t="shared" si="1524"/>
        <v>41.714078932854072</v>
      </c>
      <c r="E8182" s="2">
        <f t="shared" si="1525"/>
        <v>43.958124235551594</v>
      </c>
      <c r="F8182" s="2">
        <f t="shared" si="1533"/>
        <v>340</v>
      </c>
      <c r="G8182" s="2">
        <f t="shared" si="1534"/>
        <v>340</v>
      </c>
      <c r="H8182" s="2">
        <f>MIN(Inputs!$B$2, (Inputs!$B$14 - F8182)/Inputs!$B$15)</f>
        <v>0</v>
      </c>
      <c r="I8182" s="2">
        <f>MAX(MIN(Inputs!$B$2, F8182*Inputs!$B$16, Inputs!$B$14*Inputs!$B$4 - G8182), 0)</f>
        <v>0</v>
      </c>
      <c r="J8182" s="2">
        <f>MAX(MIN(Inputs!$B$2, F8182*Inputs!$B$16, (Inputs!$B$14-F8182)/Inputs!$B$15)*Inputs!$B$9, 0)</f>
        <v>0</v>
      </c>
      <c r="K8182" s="2">
        <f>MAX(E8182*Inputs!$B$5 - B8182 - Inputs!$B$8, 0) * H8182</f>
        <v>0</v>
      </c>
      <c r="L8182" s="2">
        <f>IF(B8182 &gt;= D8182*Inputs!$B$10, MAX(B8182 - E8182/Inputs!$B$5 - Inputs!$B$8, 0) * I8182, 0)</f>
        <v>0</v>
      </c>
      <c r="M8182" s="2">
        <f t="shared" si="1526"/>
        <v>0</v>
      </c>
      <c r="N8182" s="3" t="str">
        <f t="shared" si="1527"/>
        <v>Idle</v>
      </c>
      <c r="O8182" s="3" t="str">
        <f t="shared" si="1535"/>
        <v>Idle</v>
      </c>
      <c r="P8182" s="2">
        <f t="shared" si="1528"/>
        <v>0</v>
      </c>
      <c r="Q8182" s="2">
        <f t="shared" si="1529"/>
        <v>0</v>
      </c>
      <c r="R8182" s="2">
        <f t="shared" si="1530"/>
        <v>0</v>
      </c>
      <c r="S8182" s="2">
        <f t="shared" si="1531"/>
        <v>0</v>
      </c>
      <c r="T8182" s="2">
        <f t="shared" si="1532"/>
        <v>0</v>
      </c>
      <c r="U8182" s="2">
        <f>IF(O8182="Reg", R8182 * Inputs!$B$7, 0)</f>
        <v>0</v>
      </c>
      <c r="V8182" s="2">
        <f>MAX(F8182 + P8182*Inputs!$B$15 - (Q8182/Inputs!$B$16) - U8182, 0)</f>
        <v>340</v>
      </c>
    </row>
    <row r="8183" spans="1:22" x14ac:dyDescent="0.3">
      <c r="A8183" s="1">
        <v>46363.875</v>
      </c>
      <c r="B8183" s="2">
        <v>63.800322840183391</v>
      </c>
      <c r="C8183" s="2">
        <v>3.466914108999354</v>
      </c>
      <c r="D8183" s="2">
        <f t="shared" si="1524"/>
        <v>41.714078932854072</v>
      </c>
      <c r="E8183" s="2">
        <f t="shared" si="1525"/>
        <v>35.705825018263894</v>
      </c>
      <c r="F8183" s="2">
        <f t="shared" si="1533"/>
        <v>340</v>
      </c>
      <c r="G8183" s="2">
        <f t="shared" si="1534"/>
        <v>340</v>
      </c>
      <c r="H8183" s="2">
        <f>MIN(Inputs!$B$2, (Inputs!$B$14 - F8183)/Inputs!$B$15)</f>
        <v>0</v>
      </c>
      <c r="I8183" s="2">
        <f>MAX(MIN(Inputs!$B$2, F8183*Inputs!$B$16, Inputs!$B$14*Inputs!$B$4 - G8183), 0)</f>
        <v>0</v>
      </c>
      <c r="J8183" s="2">
        <f>MAX(MIN(Inputs!$B$2, F8183*Inputs!$B$16, (Inputs!$B$14-F8183)/Inputs!$B$15)*Inputs!$B$9, 0)</f>
        <v>0</v>
      </c>
      <c r="K8183" s="2">
        <f>MAX(E8183*Inputs!$B$5 - B8183 - Inputs!$B$8, 0) * H8183</f>
        <v>0</v>
      </c>
      <c r="L8183" s="2">
        <f>IF(B8183 &gt;= D8183*Inputs!$B$10, MAX(B8183 - E8183/Inputs!$B$5 - Inputs!$B$8, 0) * I8183, 0)</f>
        <v>0</v>
      </c>
      <c r="M8183" s="2">
        <f t="shared" si="1526"/>
        <v>0</v>
      </c>
      <c r="N8183" s="3" t="str">
        <f t="shared" si="1527"/>
        <v>Idle</v>
      </c>
      <c r="O8183" s="3" t="str">
        <f t="shared" si="1535"/>
        <v>Idle</v>
      </c>
      <c r="P8183" s="2">
        <f t="shared" si="1528"/>
        <v>0</v>
      </c>
      <c r="Q8183" s="2">
        <f t="shared" si="1529"/>
        <v>0</v>
      </c>
      <c r="R8183" s="2">
        <f t="shared" si="1530"/>
        <v>0</v>
      </c>
      <c r="S8183" s="2">
        <f t="shared" si="1531"/>
        <v>0</v>
      </c>
      <c r="T8183" s="2">
        <f t="shared" si="1532"/>
        <v>0</v>
      </c>
      <c r="U8183" s="2">
        <f>IF(O8183="Reg", R8183 * Inputs!$B$7, 0)</f>
        <v>0</v>
      </c>
      <c r="V8183" s="2">
        <f>MAX(F8183 + P8183*Inputs!$B$15 - (Q8183/Inputs!$B$16) - U8183, 0)</f>
        <v>340</v>
      </c>
    </row>
    <row r="8184" spans="1:22" x14ac:dyDescent="0.3">
      <c r="A8184" s="1">
        <v>46363.916666666657</v>
      </c>
      <c r="B8184" s="2">
        <v>51.160082178800337</v>
      </c>
      <c r="C8184" s="2">
        <v>6.3814199005251746</v>
      </c>
      <c r="D8184" s="2">
        <f t="shared" si="1524"/>
        <v>41.714078932854072</v>
      </c>
      <c r="E8184" s="2">
        <f t="shared" si="1525"/>
        <v>26.441901024757126</v>
      </c>
      <c r="F8184" s="2">
        <f t="shared" si="1533"/>
        <v>340</v>
      </c>
      <c r="G8184" s="2">
        <f t="shared" si="1534"/>
        <v>340</v>
      </c>
      <c r="H8184" s="2">
        <f>MIN(Inputs!$B$2, (Inputs!$B$14 - F8184)/Inputs!$B$15)</f>
        <v>0</v>
      </c>
      <c r="I8184" s="2">
        <f>MAX(MIN(Inputs!$B$2, F8184*Inputs!$B$16, Inputs!$B$14*Inputs!$B$4 - G8184), 0)</f>
        <v>0</v>
      </c>
      <c r="J8184" s="2">
        <f>MAX(MIN(Inputs!$B$2, F8184*Inputs!$B$16, (Inputs!$B$14-F8184)/Inputs!$B$15)*Inputs!$B$9, 0)</f>
        <v>0</v>
      </c>
      <c r="K8184" s="2">
        <f>MAX(E8184*Inputs!$B$5 - B8184 - Inputs!$B$8, 0) * H8184</f>
        <v>0</v>
      </c>
      <c r="L8184" s="2">
        <f>IF(B8184 &gt;= D8184*Inputs!$B$10, MAX(B8184 - E8184/Inputs!$B$5 - Inputs!$B$8, 0) * I8184, 0)</f>
        <v>0</v>
      </c>
      <c r="M8184" s="2">
        <f t="shared" si="1526"/>
        <v>0</v>
      </c>
      <c r="N8184" s="3" t="str">
        <f t="shared" si="1527"/>
        <v>Idle</v>
      </c>
      <c r="O8184" s="3" t="str">
        <f t="shared" si="1535"/>
        <v>Idle</v>
      </c>
      <c r="P8184" s="2">
        <f t="shared" si="1528"/>
        <v>0</v>
      </c>
      <c r="Q8184" s="2">
        <f t="shared" si="1529"/>
        <v>0</v>
      </c>
      <c r="R8184" s="2">
        <f t="shared" si="1530"/>
        <v>0</v>
      </c>
      <c r="S8184" s="2">
        <f t="shared" si="1531"/>
        <v>0</v>
      </c>
      <c r="T8184" s="2">
        <f t="shared" si="1532"/>
        <v>0</v>
      </c>
      <c r="U8184" s="2">
        <f>IF(O8184="Reg", R8184 * Inputs!$B$7, 0)</f>
        <v>0</v>
      </c>
      <c r="V8184" s="2">
        <f>MAX(F8184 + P8184*Inputs!$B$15 - (Q8184/Inputs!$B$16) - U8184, 0)</f>
        <v>340</v>
      </c>
    </row>
    <row r="8185" spans="1:22" x14ac:dyDescent="0.3">
      <c r="A8185" s="1">
        <v>46363.958333333343</v>
      </c>
      <c r="B8185" s="2">
        <v>39.295015848790356</v>
      </c>
      <c r="C8185" s="2">
        <v>16.144425927336179</v>
      </c>
      <c r="D8185" s="2">
        <f t="shared" si="1524"/>
        <v>41.714078932854072</v>
      </c>
      <c r="E8185" s="2">
        <f t="shared" si="1525"/>
        <v>17.915220661623735</v>
      </c>
      <c r="F8185" s="2">
        <f t="shared" si="1533"/>
        <v>340</v>
      </c>
      <c r="G8185" s="2">
        <f t="shared" si="1534"/>
        <v>340</v>
      </c>
      <c r="H8185" s="2">
        <f>MIN(Inputs!$B$2, (Inputs!$B$14 - F8185)/Inputs!$B$15)</f>
        <v>0</v>
      </c>
      <c r="I8185" s="2">
        <f>MAX(MIN(Inputs!$B$2, F8185*Inputs!$B$16, Inputs!$B$14*Inputs!$B$4 - G8185), 0)</f>
        <v>0</v>
      </c>
      <c r="J8185" s="2">
        <f>MAX(MIN(Inputs!$B$2, F8185*Inputs!$B$16, (Inputs!$B$14-F8185)/Inputs!$B$15)*Inputs!$B$9, 0)</f>
        <v>0</v>
      </c>
      <c r="K8185" s="2">
        <f>MAX(E8185*Inputs!$B$5 - B8185 - Inputs!$B$8, 0) * H8185</f>
        <v>0</v>
      </c>
      <c r="L8185" s="2">
        <f>IF(B8185 &gt;= D8185*Inputs!$B$10, MAX(B8185 - E8185/Inputs!$B$5 - Inputs!$B$8, 0) * I8185, 0)</f>
        <v>0</v>
      </c>
      <c r="M8185" s="2">
        <f t="shared" si="1526"/>
        <v>0</v>
      </c>
      <c r="N8185" s="3" t="str">
        <f t="shared" si="1527"/>
        <v>Idle</v>
      </c>
      <c r="O8185" s="3" t="str">
        <f t="shared" si="1535"/>
        <v>Idle</v>
      </c>
      <c r="P8185" s="2">
        <f t="shared" si="1528"/>
        <v>0</v>
      </c>
      <c r="Q8185" s="2">
        <f t="shared" si="1529"/>
        <v>0</v>
      </c>
      <c r="R8185" s="2">
        <f t="shared" si="1530"/>
        <v>0</v>
      </c>
      <c r="S8185" s="2">
        <f t="shared" si="1531"/>
        <v>0</v>
      </c>
      <c r="T8185" s="2">
        <f t="shared" si="1532"/>
        <v>0</v>
      </c>
      <c r="U8185" s="2">
        <f>IF(O8185="Reg", R8185 * Inputs!$B$7, 0)</f>
        <v>0</v>
      </c>
      <c r="V8185" s="2">
        <f>MAX(F8185 + P8185*Inputs!$B$15 - (Q8185/Inputs!$B$16) - U8185, 0)</f>
        <v>340</v>
      </c>
    </row>
    <row r="8186" spans="1:22" x14ac:dyDescent="0.3">
      <c r="A8186" s="1">
        <v>46364</v>
      </c>
      <c r="B8186" s="2">
        <v>32.0053114265773</v>
      </c>
      <c r="C8186" s="2">
        <v>24.584481143533079</v>
      </c>
      <c r="D8186" s="2">
        <f t="shared" si="1524"/>
        <v>32.248535404315938</v>
      </c>
      <c r="E8186" s="2">
        <f t="shared" si="1525"/>
        <v>11.366051353492006</v>
      </c>
      <c r="F8186" s="2">
        <f t="shared" si="1533"/>
        <v>340</v>
      </c>
      <c r="G8186" s="2">
        <f t="shared" si="1534"/>
        <v>0</v>
      </c>
      <c r="H8186" s="2">
        <f>MIN(Inputs!$B$2, (Inputs!$B$14 - F8186)/Inputs!$B$15)</f>
        <v>0</v>
      </c>
      <c r="I8186" s="2">
        <f>MAX(MIN(Inputs!$B$2, F8186*Inputs!$B$16, Inputs!$B$14*Inputs!$B$4 - G8186), 0)</f>
        <v>170</v>
      </c>
      <c r="J8186" s="2">
        <f>MAX(MIN(Inputs!$B$2, F8186*Inputs!$B$16, (Inputs!$B$14-F8186)/Inputs!$B$15)*Inputs!$B$9, 0)</f>
        <v>0</v>
      </c>
      <c r="K8186" s="2">
        <f>MAX(E8186*Inputs!$B$5 - B8186 - Inputs!$B$8, 0) * H8186</f>
        <v>0</v>
      </c>
      <c r="L8186" s="2">
        <f>IF(B8186 &gt;= D8186*Inputs!$B$10, MAX(B8186 - E8186/Inputs!$B$5 - Inputs!$B$8, 0) * I8186, 0)</f>
        <v>0</v>
      </c>
      <c r="M8186" s="2">
        <f t="shared" si="1526"/>
        <v>0</v>
      </c>
      <c r="N8186" s="3" t="str">
        <f t="shared" si="1527"/>
        <v>Idle</v>
      </c>
      <c r="O8186" s="3" t="str">
        <f t="shared" si="1535"/>
        <v>Idle</v>
      </c>
      <c r="P8186" s="2">
        <f t="shared" si="1528"/>
        <v>0</v>
      </c>
      <c r="Q8186" s="2">
        <f t="shared" si="1529"/>
        <v>0</v>
      </c>
      <c r="R8186" s="2">
        <f t="shared" si="1530"/>
        <v>0</v>
      </c>
      <c r="S8186" s="2">
        <f t="shared" si="1531"/>
        <v>0</v>
      </c>
      <c r="T8186" s="2">
        <f t="shared" si="1532"/>
        <v>0</v>
      </c>
      <c r="U8186" s="2">
        <f>IF(O8186="Reg", R8186 * Inputs!$B$7, 0)</f>
        <v>0</v>
      </c>
      <c r="V8186" s="2">
        <f>MAX(F8186 + P8186*Inputs!$B$15 - (Q8186/Inputs!$B$16) - U8186, 0)</f>
        <v>340</v>
      </c>
    </row>
    <row r="8187" spans="1:22" x14ac:dyDescent="0.3">
      <c r="A8187" s="1">
        <v>46364.041666666657</v>
      </c>
      <c r="B8187" s="2">
        <v>12.26881210174311</v>
      </c>
      <c r="C8187" s="2">
        <v>3.676031532679743</v>
      </c>
      <c r="D8187" s="2">
        <f t="shared" si="1524"/>
        <v>32.248535404315938</v>
      </c>
      <c r="E8187" s="2">
        <f t="shared" si="1525"/>
        <v>6.0318327823957913</v>
      </c>
      <c r="F8187" s="2">
        <f t="shared" si="1533"/>
        <v>340</v>
      </c>
      <c r="G8187" s="2">
        <f t="shared" si="1534"/>
        <v>0</v>
      </c>
      <c r="H8187" s="2">
        <f>MIN(Inputs!$B$2, (Inputs!$B$14 - F8187)/Inputs!$B$15)</f>
        <v>0</v>
      </c>
      <c r="I8187" s="2">
        <f>MAX(MIN(Inputs!$B$2, F8187*Inputs!$B$16, Inputs!$B$14*Inputs!$B$4 - G8187), 0)</f>
        <v>170</v>
      </c>
      <c r="J8187" s="2">
        <f>MAX(MIN(Inputs!$B$2, F8187*Inputs!$B$16, (Inputs!$B$14-F8187)/Inputs!$B$15)*Inputs!$B$9, 0)</f>
        <v>0</v>
      </c>
      <c r="K8187" s="2">
        <f>MAX(E8187*Inputs!$B$5 - B8187 - Inputs!$B$8, 0) * H8187</f>
        <v>0</v>
      </c>
      <c r="L8187" s="2">
        <f>IF(B8187 &gt;= D8187*Inputs!$B$10, MAX(B8187 - E8187/Inputs!$B$5 - Inputs!$B$8, 0) * I8187, 0)</f>
        <v>0</v>
      </c>
      <c r="M8187" s="2">
        <f t="shared" si="1526"/>
        <v>0</v>
      </c>
      <c r="N8187" s="3" t="str">
        <f t="shared" si="1527"/>
        <v>Idle</v>
      </c>
      <c r="O8187" s="3" t="str">
        <f t="shared" si="1535"/>
        <v>Idle</v>
      </c>
      <c r="P8187" s="2">
        <f t="shared" si="1528"/>
        <v>0</v>
      </c>
      <c r="Q8187" s="2">
        <f t="shared" si="1529"/>
        <v>0</v>
      </c>
      <c r="R8187" s="2">
        <f t="shared" si="1530"/>
        <v>0</v>
      </c>
      <c r="S8187" s="2">
        <f t="shared" si="1531"/>
        <v>0</v>
      </c>
      <c r="T8187" s="2">
        <f t="shared" si="1532"/>
        <v>0</v>
      </c>
      <c r="U8187" s="2">
        <f>IF(O8187="Reg", R8187 * Inputs!$B$7, 0)</f>
        <v>0</v>
      </c>
      <c r="V8187" s="2">
        <f>MAX(F8187 + P8187*Inputs!$B$15 - (Q8187/Inputs!$B$16) - U8187, 0)</f>
        <v>340</v>
      </c>
    </row>
    <row r="8188" spans="1:22" x14ac:dyDescent="0.3">
      <c r="A8188" s="1">
        <v>46364.083333333343</v>
      </c>
      <c r="B8188" s="2">
        <v>15.70540571348886</v>
      </c>
      <c r="C8188" s="2">
        <v>17.276343143680322</v>
      </c>
      <c r="D8188" s="2">
        <f t="shared" si="1524"/>
        <v>32.248535404315938</v>
      </c>
      <c r="E8188" s="2">
        <f t="shared" si="1525"/>
        <v>3.9870307654386061</v>
      </c>
      <c r="F8188" s="2">
        <f t="shared" si="1533"/>
        <v>340</v>
      </c>
      <c r="G8188" s="2">
        <f t="shared" si="1534"/>
        <v>0</v>
      </c>
      <c r="H8188" s="2">
        <f>MIN(Inputs!$B$2, (Inputs!$B$14 - F8188)/Inputs!$B$15)</f>
        <v>0</v>
      </c>
      <c r="I8188" s="2">
        <f>MAX(MIN(Inputs!$B$2, F8188*Inputs!$B$16, Inputs!$B$14*Inputs!$B$4 - G8188), 0)</f>
        <v>170</v>
      </c>
      <c r="J8188" s="2">
        <f>MAX(MIN(Inputs!$B$2, F8188*Inputs!$B$16, (Inputs!$B$14-F8188)/Inputs!$B$15)*Inputs!$B$9, 0)</f>
        <v>0</v>
      </c>
      <c r="K8188" s="2">
        <f>MAX(E8188*Inputs!$B$5 - B8188 - Inputs!$B$8, 0) * H8188</f>
        <v>0</v>
      </c>
      <c r="L8188" s="2">
        <f>IF(B8188 &gt;= D8188*Inputs!$B$10, MAX(B8188 - E8188/Inputs!$B$5 - Inputs!$B$8, 0) * I8188, 0)</f>
        <v>0</v>
      </c>
      <c r="M8188" s="2">
        <f t="shared" si="1526"/>
        <v>0</v>
      </c>
      <c r="N8188" s="3" t="str">
        <f t="shared" si="1527"/>
        <v>Idle</v>
      </c>
      <c r="O8188" s="3" t="str">
        <f t="shared" si="1535"/>
        <v>Idle</v>
      </c>
      <c r="P8188" s="2">
        <f t="shared" si="1528"/>
        <v>0</v>
      </c>
      <c r="Q8188" s="2">
        <f t="shared" si="1529"/>
        <v>0</v>
      </c>
      <c r="R8188" s="2">
        <f t="shared" si="1530"/>
        <v>0</v>
      </c>
      <c r="S8188" s="2">
        <f t="shared" si="1531"/>
        <v>0</v>
      </c>
      <c r="T8188" s="2">
        <f t="shared" si="1532"/>
        <v>0</v>
      </c>
      <c r="U8188" s="2">
        <f>IF(O8188="Reg", R8188 * Inputs!$B$7, 0)</f>
        <v>0</v>
      </c>
      <c r="V8188" s="2">
        <f>MAX(F8188 + P8188*Inputs!$B$15 - (Q8188/Inputs!$B$16) - U8188, 0)</f>
        <v>340</v>
      </c>
    </row>
    <row r="8189" spans="1:22" x14ac:dyDescent="0.3">
      <c r="A8189" s="1">
        <v>46364.125</v>
      </c>
      <c r="B8189" s="2">
        <v>8.216778879142776</v>
      </c>
      <c r="C8189" s="2">
        <v>2.677510885449923</v>
      </c>
      <c r="D8189" s="2">
        <f t="shared" si="1524"/>
        <v>32.248535404315938</v>
      </c>
      <c r="E8189" s="2">
        <f t="shared" si="1525"/>
        <v>1.3694631465237961</v>
      </c>
      <c r="F8189" s="2">
        <f t="shared" si="1533"/>
        <v>340</v>
      </c>
      <c r="G8189" s="2">
        <f t="shared" si="1534"/>
        <v>0</v>
      </c>
      <c r="H8189" s="2">
        <f>MIN(Inputs!$B$2, (Inputs!$B$14 - F8189)/Inputs!$B$15)</f>
        <v>0</v>
      </c>
      <c r="I8189" s="2">
        <f>MAX(MIN(Inputs!$B$2, F8189*Inputs!$B$16, Inputs!$B$14*Inputs!$B$4 - G8189), 0)</f>
        <v>170</v>
      </c>
      <c r="J8189" s="2">
        <f>MAX(MIN(Inputs!$B$2, F8189*Inputs!$B$16, (Inputs!$B$14-F8189)/Inputs!$B$15)*Inputs!$B$9, 0)</f>
        <v>0</v>
      </c>
      <c r="K8189" s="2">
        <f>MAX(E8189*Inputs!$B$5 - B8189 - Inputs!$B$8, 0) * H8189</f>
        <v>0</v>
      </c>
      <c r="L8189" s="2">
        <f>IF(B8189 &gt;= D8189*Inputs!$B$10, MAX(B8189 - E8189/Inputs!$B$5 - Inputs!$B$8, 0) * I8189, 0)</f>
        <v>0</v>
      </c>
      <c r="M8189" s="2">
        <f t="shared" si="1526"/>
        <v>0</v>
      </c>
      <c r="N8189" s="3" t="str">
        <f t="shared" si="1527"/>
        <v>Idle</v>
      </c>
      <c r="O8189" s="3" t="str">
        <f t="shared" si="1535"/>
        <v>Idle</v>
      </c>
      <c r="P8189" s="2">
        <f t="shared" si="1528"/>
        <v>0</v>
      </c>
      <c r="Q8189" s="2">
        <f t="shared" si="1529"/>
        <v>0</v>
      </c>
      <c r="R8189" s="2">
        <f t="shared" si="1530"/>
        <v>0</v>
      </c>
      <c r="S8189" s="2">
        <f t="shared" si="1531"/>
        <v>0</v>
      </c>
      <c r="T8189" s="2">
        <f t="shared" si="1532"/>
        <v>0</v>
      </c>
      <c r="U8189" s="2">
        <f>IF(O8189="Reg", R8189 * Inputs!$B$7, 0)</f>
        <v>0</v>
      </c>
      <c r="V8189" s="2">
        <f>MAX(F8189 + P8189*Inputs!$B$15 - (Q8189/Inputs!$B$16) - U8189, 0)</f>
        <v>340</v>
      </c>
    </row>
    <row r="8190" spans="1:22" x14ac:dyDescent="0.3">
      <c r="A8190" s="1">
        <v>46364.166666666657</v>
      </c>
      <c r="B8190" s="2">
        <v>0</v>
      </c>
      <c r="C8190" s="2">
        <v>21.423318940788519</v>
      </c>
      <c r="D8190" s="2">
        <f t="shared" si="1524"/>
        <v>32.248535404315938</v>
      </c>
      <c r="E8190" s="2">
        <f t="shared" si="1525"/>
        <v>0.27580915208246432</v>
      </c>
      <c r="F8190" s="2">
        <f t="shared" si="1533"/>
        <v>340</v>
      </c>
      <c r="G8190" s="2">
        <f t="shared" si="1534"/>
        <v>0</v>
      </c>
      <c r="H8190" s="2">
        <f>MIN(Inputs!$B$2, (Inputs!$B$14 - F8190)/Inputs!$B$15)</f>
        <v>0</v>
      </c>
      <c r="I8190" s="2">
        <f>MAX(MIN(Inputs!$B$2, F8190*Inputs!$B$16, Inputs!$B$14*Inputs!$B$4 - G8190), 0)</f>
        <v>170</v>
      </c>
      <c r="J8190" s="2">
        <f>MAX(MIN(Inputs!$B$2, F8190*Inputs!$B$16, (Inputs!$B$14-F8190)/Inputs!$B$15)*Inputs!$B$9, 0)</f>
        <v>0</v>
      </c>
      <c r="K8190" s="2">
        <f>MAX(E8190*Inputs!$B$5 - B8190 - Inputs!$B$8, 0) * H8190</f>
        <v>0</v>
      </c>
      <c r="L8190" s="2">
        <f>IF(B8190 &gt;= D8190*Inputs!$B$10, MAX(B8190 - E8190/Inputs!$B$5 - Inputs!$B$8, 0) * I8190, 0)</f>
        <v>0</v>
      </c>
      <c r="M8190" s="2">
        <f t="shared" si="1526"/>
        <v>0</v>
      </c>
      <c r="N8190" s="3" t="str">
        <f t="shared" si="1527"/>
        <v>Idle</v>
      </c>
      <c r="O8190" s="3" t="str">
        <f t="shared" si="1535"/>
        <v>Idle</v>
      </c>
      <c r="P8190" s="2">
        <f t="shared" si="1528"/>
        <v>0</v>
      </c>
      <c r="Q8190" s="2">
        <f t="shared" si="1529"/>
        <v>0</v>
      </c>
      <c r="R8190" s="2">
        <f t="shared" si="1530"/>
        <v>0</v>
      </c>
      <c r="S8190" s="2">
        <f t="shared" si="1531"/>
        <v>0</v>
      </c>
      <c r="T8190" s="2">
        <f t="shared" si="1532"/>
        <v>0</v>
      </c>
      <c r="U8190" s="2">
        <f>IF(O8190="Reg", R8190 * Inputs!$B$7, 0)</f>
        <v>0</v>
      </c>
      <c r="V8190" s="2">
        <f>MAX(F8190 + P8190*Inputs!$B$15 - (Q8190/Inputs!$B$16) - U8190, 0)</f>
        <v>340</v>
      </c>
    </row>
    <row r="8191" spans="1:22" x14ac:dyDescent="0.3">
      <c r="A8191" s="1">
        <v>46364.208333333343</v>
      </c>
      <c r="B8191" s="2">
        <v>0</v>
      </c>
      <c r="C8191" s="2">
        <v>14.405952940444079</v>
      </c>
      <c r="D8191" s="2">
        <f t="shared" si="1524"/>
        <v>32.248535404315938</v>
      </c>
      <c r="E8191" s="2">
        <f t="shared" si="1525"/>
        <v>2.6948544613265013</v>
      </c>
      <c r="F8191" s="2">
        <f t="shared" si="1533"/>
        <v>340</v>
      </c>
      <c r="G8191" s="2">
        <f t="shared" si="1534"/>
        <v>0</v>
      </c>
      <c r="H8191" s="2">
        <f>MIN(Inputs!$B$2, (Inputs!$B$14 - F8191)/Inputs!$B$15)</f>
        <v>0</v>
      </c>
      <c r="I8191" s="2">
        <f>MAX(MIN(Inputs!$B$2, F8191*Inputs!$B$16, Inputs!$B$14*Inputs!$B$4 - G8191), 0)</f>
        <v>170</v>
      </c>
      <c r="J8191" s="2">
        <f>MAX(MIN(Inputs!$B$2, F8191*Inputs!$B$16, (Inputs!$B$14-F8191)/Inputs!$B$15)*Inputs!$B$9, 0)</f>
        <v>0</v>
      </c>
      <c r="K8191" s="2">
        <f>MAX(E8191*Inputs!$B$5 - B8191 - Inputs!$B$8, 0) * H8191</f>
        <v>0</v>
      </c>
      <c r="L8191" s="2">
        <f>IF(B8191 &gt;= D8191*Inputs!$B$10, MAX(B8191 - E8191/Inputs!$B$5 - Inputs!$B$8, 0) * I8191, 0)</f>
        <v>0</v>
      </c>
      <c r="M8191" s="2">
        <f t="shared" si="1526"/>
        <v>0</v>
      </c>
      <c r="N8191" s="3" t="str">
        <f t="shared" si="1527"/>
        <v>Idle</v>
      </c>
      <c r="O8191" s="3" t="str">
        <f t="shared" si="1535"/>
        <v>Idle</v>
      </c>
      <c r="P8191" s="2">
        <f t="shared" si="1528"/>
        <v>0</v>
      </c>
      <c r="Q8191" s="2">
        <f t="shared" si="1529"/>
        <v>0</v>
      </c>
      <c r="R8191" s="2">
        <f t="shared" si="1530"/>
        <v>0</v>
      </c>
      <c r="S8191" s="2">
        <f t="shared" si="1531"/>
        <v>0</v>
      </c>
      <c r="T8191" s="2">
        <f t="shared" si="1532"/>
        <v>0</v>
      </c>
      <c r="U8191" s="2">
        <f>IF(O8191="Reg", R8191 * Inputs!$B$7, 0)</f>
        <v>0</v>
      </c>
      <c r="V8191" s="2">
        <f>MAX(F8191 + P8191*Inputs!$B$15 - (Q8191/Inputs!$B$16) - U8191, 0)</f>
        <v>340</v>
      </c>
    </row>
    <row r="8192" spans="1:22" x14ac:dyDescent="0.3">
      <c r="A8192" s="1">
        <v>46364.25</v>
      </c>
      <c r="B8192" s="2">
        <v>0</v>
      </c>
      <c r="C8192" s="2">
        <v>6.0504951097844346</v>
      </c>
      <c r="D8192" s="2">
        <f t="shared" si="1524"/>
        <v>32.248535404315938</v>
      </c>
      <c r="E8192" s="2">
        <f t="shared" si="1525"/>
        <v>6.1241209821410321</v>
      </c>
      <c r="F8192" s="2">
        <f t="shared" si="1533"/>
        <v>340</v>
      </c>
      <c r="G8192" s="2">
        <f t="shared" si="1534"/>
        <v>0</v>
      </c>
      <c r="H8192" s="2">
        <f>MIN(Inputs!$B$2, (Inputs!$B$14 - F8192)/Inputs!$B$15)</f>
        <v>0</v>
      </c>
      <c r="I8192" s="2">
        <f>MAX(MIN(Inputs!$B$2, F8192*Inputs!$B$16, Inputs!$B$14*Inputs!$B$4 - G8192), 0)</f>
        <v>170</v>
      </c>
      <c r="J8192" s="2">
        <f>MAX(MIN(Inputs!$B$2, F8192*Inputs!$B$16, (Inputs!$B$14-F8192)/Inputs!$B$15)*Inputs!$B$9, 0)</f>
        <v>0</v>
      </c>
      <c r="K8192" s="2">
        <f>MAX(E8192*Inputs!$B$5 - B8192 - Inputs!$B$8, 0) * H8192</f>
        <v>0</v>
      </c>
      <c r="L8192" s="2">
        <f>IF(B8192 &gt;= D8192*Inputs!$B$10, MAX(B8192 - E8192/Inputs!$B$5 - Inputs!$B$8, 0) * I8192, 0)</f>
        <v>0</v>
      </c>
      <c r="M8192" s="2">
        <f t="shared" si="1526"/>
        <v>0</v>
      </c>
      <c r="N8192" s="3" t="str">
        <f t="shared" si="1527"/>
        <v>Idle</v>
      </c>
      <c r="O8192" s="3" t="str">
        <f t="shared" si="1535"/>
        <v>Idle</v>
      </c>
      <c r="P8192" s="2">
        <f t="shared" si="1528"/>
        <v>0</v>
      </c>
      <c r="Q8192" s="2">
        <f t="shared" si="1529"/>
        <v>0</v>
      </c>
      <c r="R8192" s="2">
        <f t="shared" si="1530"/>
        <v>0</v>
      </c>
      <c r="S8192" s="2">
        <f t="shared" si="1531"/>
        <v>0</v>
      </c>
      <c r="T8192" s="2">
        <f t="shared" si="1532"/>
        <v>0</v>
      </c>
      <c r="U8192" s="2">
        <f>IF(O8192="Reg", R8192 * Inputs!$B$7, 0)</f>
        <v>0</v>
      </c>
      <c r="V8192" s="2">
        <f>MAX(F8192 + P8192*Inputs!$B$15 - (Q8192/Inputs!$B$16) - U8192, 0)</f>
        <v>340</v>
      </c>
    </row>
    <row r="8193" spans="1:22" x14ac:dyDescent="0.3">
      <c r="A8193" s="1">
        <v>46364.291666666657</v>
      </c>
      <c r="B8193" s="2">
        <v>0</v>
      </c>
      <c r="C8193" s="2">
        <v>3.5079995196301361</v>
      </c>
      <c r="D8193" s="2">
        <f t="shared" si="1524"/>
        <v>32.248535404315938</v>
      </c>
      <c r="E8193" s="2">
        <f t="shared" si="1525"/>
        <v>11.293187255952121</v>
      </c>
      <c r="F8193" s="2">
        <f t="shared" si="1533"/>
        <v>340</v>
      </c>
      <c r="G8193" s="2">
        <f t="shared" si="1534"/>
        <v>0</v>
      </c>
      <c r="H8193" s="2">
        <f>MIN(Inputs!$B$2, (Inputs!$B$14 - F8193)/Inputs!$B$15)</f>
        <v>0</v>
      </c>
      <c r="I8193" s="2">
        <f>MAX(MIN(Inputs!$B$2, F8193*Inputs!$B$16, Inputs!$B$14*Inputs!$B$4 - G8193), 0)</f>
        <v>170</v>
      </c>
      <c r="J8193" s="2">
        <f>MAX(MIN(Inputs!$B$2, F8193*Inputs!$B$16, (Inputs!$B$14-F8193)/Inputs!$B$15)*Inputs!$B$9, 0)</f>
        <v>0</v>
      </c>
      <c r="K8193" s="2">
        <f>MAX(E8193*Inputs!$B$5 - B8193 - Inputs!$B$8, 0) * H8193</f>
        <v>0</v>
      </c>
      <c r="L8193" s="2">
        <f>IF(B8193 &gt;= D8193*Inputs!$B$10, MAX(B8193 - E8193/Inputs!$B$5 - Inputs!$B$8, 0) * I8193, 0)</f>
        <v>0</v>
      </c>
      <c r="M8193" s="2">
        <f t="shared" si="1526"/>
        <v>0</v>
      </c>
      <c r="N8193" s="3" t="str">
        <f t="shared" si="1527"/>
        <v>Idle</v>
      </c>
      <c r="O8193" s="3" t="str">
        <f t="shared" si="1535"/>
        <v>Idle</v>
      </c>
      <c r="P8193" s="2">
        <f t="shared" si="1528"/>
        <v>0</v>
      </c>
      <c r="Q8193" s="2">
        <f t="shared" si="1529"/>
        <v>0</v>
      </c>
      <c r="R8193" s="2">
        <f t="shared" si="1530"/>
        <v>0</v>
      </c>
      <c r="S8193" s="2">
        <f t="shared" si="1531"/>
        <v>0</v>
      </c>
      <c r="T8193" s="2">
        <f t="shared" si="1532"/>
        <v>0</v>
      </c>
      <c r="U8193" s="2">
        <f>IF(O8193="Reg", R8193 * Inputs!$B$7, 0)</f>
        <v>0</v>
      </c>
      <c r="V8193" s="2">
        <f>MAX(F8193 + P8193*Inputs!$B$15 - (Q8193/Inputs!$B$16) - U8193, 0)</f>
        <v>340</v>
      </c>
    </row>
    <row r="8194" spans="1:22" x14ac:dyDescent="0.3">
      <c r="A8194" s="1">
        <v>46364.333333333343</v>
      </c>
      <c r="B8194" s="2">
        <v>0</v>
      </c>
      <c r="C8194" s="2">
        <v>22.478659593063579</v>
      </c>
      <c r="D8194" s="2">
        <f t="shared" ref="D8194:D8257" si="1536">AVERAGEIFS(B:B, A:A, "&gt;="&amp;INT(A8194), A:A, "&lt;"&amp;INT(A8194)+1)</f>
        <v>32.248535404315938</v>
      </c>
      <c r="E8194" s="2">
        <f t="shared" ref="E8194:E8257" si="1537">AVERAGE(B8194:B8199)</f>
        <v>18.754114531274649</v>
      </c>
      <c r="F8194" s="2">
        <f t="shared" si="1533"/>
        <v>340</v>
      </c>
      <c r="G8194" s="2">
        <f t="shared" si="1534"/>
        <v>0</v>
      </c>
      <c r="H8194" s="2">
        <f>MIN(Inputs!$B$2, (Inputs!$B$14 - F8194)/Inputs!$B$15)</f>
        <v>0</v>
      </c>
      <c r="I8194" s="2">
        <f>MAX(MIN(Inputs!$B$2, F8194*Inputs!$B$16, Inputs!$B$14*Inputs!$B$4 - G8194), 0)</f>
        <v>170</v>
      </c>
      <c r="J8194" s="2">
        <f>MAX(MIN(Inputs!$B$2, F8194*Inputs!$B$16, (Inputs!$B$14-F8194)/Inputs!$B$15)*Inputs!$B$9, 0)</f>
        <v>0</v>
      </c>
      <c r="K8194" s="2">
        <f>MAX(E8194*Inputs!$B$5 - B8194 - Inputs!$B$8, 0) * H8194</f>
        <v>0</v>
      </c>
      <c r="L8194" s="2">
        <f>IF(B8194 &gt;= D8194*Inputs!$B$10, MAX(B8194 - E8194/Inputs!$B$5 - Inputs!$B$8, 0) * I8194, 0)</f>
        <v>0</v>
      </c>
      <c r="M8194" s="2">
        <f t="shared" ref="M8194:M8257" si="1538">C8194 * J8194</f>
        <v>0</v>
      </c>
      <c r="N8194" s="3" t="str">
        <f t="shared" ref="N8194:N8257" si="1539">IF(MAX(K8194, L8194, M8194)&lt;=0, "Idle", IF(AND(M8194&gt;=K8194, M8194&gt;=L8194), "Reg", IF(L8194&gt;=K8194, "Discharge", "Charge")))</f>
        <v>Idle</v>
      </c>
      <c r="O8194" s="3" t="str">
        <f t="shared" si="1535"/>
        <v>Idle</v>
      </c>
      <c r="P8194" s="2">
        <f t="shared" ref="P8194:P8257" si="1540">IF(O8194="Charge", H8194, 0)</f>
        <v>0</v>
      </c>
      <c r="Q8194" s="2">
        <f t="shared" ref="Q8194:Q8257" si="1541">IF(O8194="Discharge", I8194, 0)</f>
        <v>0</v>
      </c>
      <c r="R8194" s="2">
        <f t="shared" ref="R8194:R8257" si="1542">IF(O8194="Reg", J8194, 0)</f>
        <v>0</v>
      </c>
      <c r="S8194" s="2">
        <f t="shared" ref="S8194:S8257" si="1543">(Q8194 - P8194) * B8194</f>
        <v>0</v>
      </c>
      <c r="T8194" s="2">
        <f t="shared" ref="T8194:T8257" si="1544">R8194 * C8194</f>
        <v>0</v>
      </c>
      <c r="U8194" s="2">
        <f>IF(O8194="Reg", R8194 * Inputs!$B$7, 0)</f>
        <v>0</v>
      </c>
      <c r="V8194" s="2">
        <f>MAX(F8194 + P8194*Inputs!$B$15 - (Q8194/Inputs!$B$16) - U8194, 0)</f>
        <v>340</v>
      </c>
    </row>
    <row r="8195" spans="1:22" x14ac:dyDescent="0.3">
      <c r="A8195" s="1">
        <v>46364.375</v>
      </c>
      <c r="B8195" s="2">
        <v>1.654854912494786</v>
      </c>
      <c r="C8195" s="2">
        <v>10.066823933837309</v>
      </c>
      <c r="D8195" s="2">
        <f t="shared" si="1536"/>
        <v>32.248535404315938</v>
      </c>
      <c r="E8195" s="2">
        <f t="shared" si="1537"/>
        <v>25.857281297221281</v>
      </c>
      <c r="F8195" s="2">
        <f t="shared" ref="F8195:F8258" si="1545">V8194</f>
        <v>340</v>
      </c>
      <c r="G8195" s="2">
        <f t="shared" ref="G8195:G8258" si="1546">IF(INT(A8195)=INT(A8194), G8194 + Q8194, 0)</f>
        <v>0</v>
      </c>
      <c r="H8195" s="2">
        <f>MIN(Inputs!$B$2, (Inputs!$B$14 - F8195)/Inputs!$B$15)</f>
        <v>0</v>
      </c>
      <c r="I8195" s="2">
        <f>MAX(MIN(Inputs!$B$2, F8195*Inputs!$B$16, Inputs!$B$14*Inputs!$B$4 - G8195), 0)</f>
        <v>170</v>
      </c>
      <c r="J8195" s="2">
        <f>MAX(MIN(Inputs!$B$2, F8195*Inputs!$B$16, (Inputs!$B$14-F8195)/Inputs!$B$15)*Inputs!$B$9, 0)</f>
        <v>0</v>
      </c>
      <c r="K8195" s="2">
        <f>MAX(E8195*Inputs!$B$5 - B8195 - Inputs!$B$8, 0) * H8195</f>
        <v>0</v>
      </c>
      <c r="L8195" s="2">
        <f>IF(B8195 &gt;= D8195*Inputs!$B$10, MAX(B8195 - E8195/Inputs!$B$5 - Inputs!$B$8, 0) * I8195, 0)</f>
        <v>0</v>
      </c>
      <c r="M8195" s="2">
        <f t="shared" si="1538"/>
        <v>0</v>
      </c>
      <c r="N8195" s="3" t="str">
        <f t="shared" si="1539"/>
        <v>Idle</v>
      </c>
      <c r="O8195" s="3" t="str">
        <f t="shared" si="1535"/>
        <v>Idle</v>
      </c>
      <c r="P8195" s="2">
        <f t="shared" si="1540"/>
        <v>0</v>
      </c>
      <c r="Q8195" s="2">
        <f t="shared" si="1541"/>
        <v>0</v>
      </c>
      <c r="R8195" s="2">
        <f t="shared" si="1542"/>
        <v>0</v>
      </c>
      <c r="S8195" s="2">
        <f t="shared" si="1543"/>
        <v>0</v>
      </c>
      <c r="T8195" s="2">
        <f t="shared" si="1544"/>
        <v>0</v>
      </c>
      <c r="U8195" s="2">
        <f>IF(O8195="Reg", R8195 * Inputs!$B$7, 0)</f>
        <v>0</v>
      </c>
      <c r="V8195" s="2">
        <f>MAX(F8195 + P8195*Inputs!$B$15 - (Q8195/Inputs!$B$16) - U8195, 0)</f>
        <v>340</v>
      </c>
    </row>
    <row r="8196" spans="1:22" x14ac:dyDescent="0.3">
      <c r="A8196" s="1">
        <v>46364.416666666657</v>
      </c>
      <c r="B8196" s="2">
        <v>14.514271855464219</v>
      </c>
      <c r="C8196" s="2">
        <v>2.7202600396841028</v>
      </c>
      <c r="D8196" s="2">
        <f t="shared" si="1536"/>
        <v>32.248535404315938</v>
      </c>
      <c r="E8196" s="2">
        <f t="shared" si="1537"/>
        <v>35.0680918974601</v>
      </c>
      <c r="F8196" s="2">
        <f t="shared" si="1545"/>
        <v>340</v>
      </c>
      <c r="G8196" s="2">
        <f t="shared" si="1546"/>
        <v>0</v>
      </c>
      <c r="H8196" s="2">
        <f>MIN(Inputs!$B$2, (Inputs!$B$14 - F8196)/Inputs!$B$15)</f>
        <v>0</v>
      </c>
      <c r="I8196" s="2">
        <f>MAX(MIN(Inputs!$B$2, F8196*Inputs!$B$16, Inputs!$B$14*Inputs!$B$4 - G8196), 0)</f>
        <v>170</v>
      </c>
      <c r="J8196" s="2">
        <f>MAX(MIN(Inputs!$B$2, F8196*Inputs!$B$16, (Inputs!$B$14-F8196)/Inputs!$B$15)*Inputs!$B$9, 0)</f>
        <v>0</v>
      </c>
      <c r="K8196" s="2">
        <f>MAX(E8196*Inputs!$B$5 - B8196 - Inputs!$B$8, 0) * H8196</f>
        <v>0</v>
      </c>
      <c r="L8196" s="2">
        <f>IF(B8196 &gt;= D8196*Inputs!$B$10, MAX(B8196 - E8196/Inputs!$B$5 - Inputs!$B$8, 0) * I8196, 0)</f>
        <v>0</v>
      </c>
      <c r="M8196" s="2">
        <f t="shared" si="1538"/>
        <v>0</v>
      </c>
      <c r="N8196" s="3" t="str">
        <f t="shared" si="1539"/>
        <v>Idle</v>
      </c>
      <c r="O8196" s="3" t="str">
        <f t="shared" ref="O8196:O8259" si="1547">IF(O8195&lt;&gt;O8194, O8195, N8196)</f>
        <v>Idle</v>
      </c>
      <c r="P8196" s="2">
        <f t="shared" si="1540"/>
        <v>0</v>
      </c>
      <c r="Q8196" s="2">
        <f t="shared" si="1541"/>
        <v>0</v>
      </c>
      <c r="R8196" s="2">
        <f t="shared" si="1542"/>
        <v>0</v>
      </c>
      <c r="S8196" s="2">
        <f t="shared" si="1543"/>
        <v>0</v>
      </c>
      <c r="T8196" s="2">
        <f t="shared" si="1544"/>
        <v>0</v>
      </c>
      <c r="U8196" s="2">
        <f>IF(O8196="Reg", R8196 * Inputs!$B$7, 0)</f>
        <v>0</v>
      </c>
      <c r="V8196" s="2">
        <f>MAX(F8196 + P8196*Inputs!$B$15 - (Q8196/Inputs!$B$16) - U8196, 0)</f>
        <v>340</v>
      </c>
    </row>
    <row r="8197" spans="1:22" x14ac:dyDescent="0.3">
      <c r="A8197" s="1">
        <v>46364.458333333343</v>
      </c>
      <c r="B8197" s="2">
        <v>20.57559912488718</v>
      </c>
      <c r="C8197" s="2">
        <v>1.738237124076047</v>
      </c>
      <c r="D8197" s="2">
        <f t="shared" si="1536"/>
        <v>32.248535404315938</v>
      </c>
      <c r="E8197" s="2">
        <f t="shared" si="1537"/>
        <v>43.202283971199307</v>
      </c>
      <c r="F8197" s="2">
        <f t="shared" si="1545"/>
        <v>340</v>
      </c>
      <c r="G8197" s="2">
        <f t="shared" si="1546"/>
        <v>0</v>
      </c>
      <c r="H8197" s="2">
        <f>MIN(Inputs!$B$2, (Inputs!$B$14 - F8197)/Inputs!$B$15)</f>
        <v>0</v>
      </c>
      <c r="I8197" s="2">
        <f>MAX(MIN(Inputs!$B$2, F8197*Inputs!$B$16, Inputs!$B$14*Inputs!$B$4 - G8197), 0)</f>
        <v>170</v>
      </c>
      <c r="J8197" s="2">
        <f>MAX(MIN(Inputs!$B$2, F8197*Inputs!$B$16, (Inputs!$B$14-F8197)/Inputs!$B$15)*Inputs!$B$9, 0)</f>
        <v>0</v>
      </c>
      <c r="K8197" s="2">
        <f>MAX(E8197*Inputs!$B$5 - B8197 - Inputs!$B$8, 0) * H8197</f>
        <v>0</v>
      </c>
      <c r="L8197" s="2">
        <f>IF(B8197 &gt;= D8197*Inputs!$B$10, MAX(B8197 - E8197/Inputs!$B$5 - Inputs!$B$8, 0) * I8197, 0)</f>
        <v>0</v>
      </c>
      <c r="M8197" s="2">
        <f t="shared" si="1538"/>
        <v>0</v>
      </c>
      <c r="N8197" s="3" t="str">
        <f t="shared" si="1539"/>
        <v>Idle</v>
      </c>
      <c r="O8197" s="3" t="str">
        <f t="shared" si="1547"/>
        <v>Idle</v>
      </c>
      <c r="P8197" s="2">
        <f t="shared" si="1540"/>
        <v>0</v>
      </c>
      <c r="Q8197" s="2">
        <f t="shared" si="1541"/>
        <v>0</v>
      </c>
      <c r="R8197" s="2">
        <f t="shared" si="1542"/>
        <v>0</v>
      </c>
      <c r="S8197" s="2">
        <f t="shared" si="1543"/>
        <v>0</v>
      </c>
      <c r="T8197" s="2">
        <f t="shared" si="1544"/>
        <v>0</v>
      </c>
      <c r="U8197" s="2">
        <f>IF(O8197="Reg", R8197 * Inputs!$B$7, 0)</f>
        <v>0</v>
      </c>
      <c r="V8197" s="2">
        <f>MAX(F8197 + P8197*Inputs!$B$15 - (Q8197/Inputs!$B$16) - U8197, 0)</f>
        <v>340</v>
      </c>
    </row>
    <row r="8198" spans="1:22" x14ac:dyDescent="0.3">
      <c r="A8198" s="1">
        <v>46364.5</v>
      </c>
      <c r="B8198" s="2">
        <v>31.014397642866541</v>
      </c>
      <c r="C8198" s="2">
        <v>2.1800859179463821</v>
      </c>
      <c r="D8198" s="2">
        <f t="shared" si="1536"/>
        <v>32.248535404315938</v>
      </c>
      <c r="E8198" s="2">
        <f t="shared" si="1537"/>
        <v>51.776033825590815</v>
      </c>
      <c r="F8198" s="2">
        <f t="shared" si="1545"/>
        <v>340</v>
      </c>
      <c r="G8198" s="2">
        <f t="shared" si="1546"/>
        <v>0</v>
      </c>
      <c r="H8198" s="2">
        <f>MIN(Inputs!$B$2, (Inputs!$B$14 - F8198)/Inputs!$B$15)</f>
        <v>0</v>
      </c>
      <c r="I8198" s="2">
        <f>MAX(MIN(Inputs!$B$2, F8198*Inputs!$B$16, Inputs!$B$14*Inputs!$B$4 - G8198), 0)</f>
        <v>170</v>
      </c>
      <c r="J8198" s="2">
        <f>MAX(MIN(Inputs!$B$2, F8198*Inputs!$B$16, (Inputs!$B$14-F8198)/Inputs!$B$15)*Inputs!$B$9, 0)</f>
        <v>0</v>
      </c>
      <c r="K8198" s="2">
        <f>MAX(E8198*Inputs!$B$5 - B8198 - Inputs!$B$8, 0) * H8198</f>
        <v>0</v>
      </c>
      <c r="L8198" s="2">
        <f>IF(B8198 &gt;= D8198*Inputs!$B$10, MAX(B8198 - E8198/Inputs!$B$5 - Inputs!$B$8, 0) * I8198, 0)</f>
        <v>0</v>
      </c>
      <c r="M8198" s="2">
        <f t="shared" si="1538"/>
        <v>0</v>
      </c>
      <c r="N8198" s="3" t="str">
        <f t="shared" si="1539"/>
        <v>Idle</v>
      </c>
      <c r="O8198" s="3" t="str">
        <f t="shared" si="1547"/>
        <v>Idle</v>
      </c>
      <c r="P8198" s="2">
        <f t="shared" si="1540"/>
        <v>0</v>
      </c>
      <c r="Q8198" s="2">
        <f t="shared" si="1541"/>
        <v>0</v>
      </c>
      <c r="R8198" s="2">
        <f t="shared" si="1542"/>
        <v>0</v>
      </c>
      <c r="S8198" s="2">
        <f t="shared" si="1543"/>
        <v>0</v>
      </c>
      <c r="T8198" s="2">
        <f t="shared" si="1544"/>
        <v>0</v>
      </c>
      <c r="U8198" s="2">
        <f>IF(O8198="Reg", R8198 * Inputs!$B$7, 0)</f>
        <v>0</v>
      </c>
      <c r="V8198" s="2">
        <f>MAX(F8198 + P8198*Inputs!$B$15 - (Q8198/Inputs!$B$16) - U8198, 0)</f>
        <v>340</v>
      </c>
    </row>
    <row r="8199" spans="1:22" x14ac:dyDescent="0.3">
      <c r="A8199" s="1">
        <v>46364.541666666657</v>
      </c>
      <c r="B8199" s="2">
        <v>44.765563651935153</v>
      </c>
      <c r="C8199" s="2">
        <v>8.4278951117491427</v>
      </c>
      <c r="D8199" s="2">
        <f t="shared" si="1536"/>
        <v>32.248535404315938</v>
      </c>
      <c r="E8199" s="2">
        <f t="shared" si="1537"/>
        <v>58.035798883067848</v>
      </c>
      <c r="F8199" s="2">
        <f t="shared" si="1545"/>
        <v>340</v>
      </c>
      <c r="G8199" s="2">
        <f t="shared" si="1546"/>
        <v>0</v>
      </c>
      <c r="H8199" s="2">
        <f>MIN(Inputs!$B$2, (Inputs!$B$14 - F8199)/Inputs!$B$15)</f>
        <v>0</v>
      </c>
      <c r="I8199" s="2">
        <f>MAX(MIN(Inputs!$B$2, F8199*Inputs!$B$16, Inputs!$B$14*Inputs!$B$4 - G8199), 0)</f>
        <v>170</v>
      </c>
      <c r="J8199" s="2">
        <f>MAX(MIN(Inputs!$B$2, F8199*Inputs!$B$16, (Inputs!$B$14-F8199)/Inputs!$B$15)*Inputs!$B$9, 0)</f>
        <v>0</v>
      </c>
      <c r="K8199" s="2">
        <f>MAX(E8199*Inputs!$B$5 - B8199 - Inputs!$B$8, 0) * H8199</f>
        <v>0</v>
      </c>
      <c r="L8199" s="2">
        <f>IF(B8199 &gt;= D8199*Inputs!$B$10, MAX(B8199 - E8199/Inputs!$B$5 - Inputs!$B$8, 0) * I8199, 0)</f>
        <v>0</v>
      </c>
      <c r="M8199" s="2">
        <f t="shared" si="1538"/>
        <v>0</v>
      </c>
      <c r="N8199" s="3" t="str">
        <f t="shared" si="1539"/>
        <v>Idle</v>
      </c>
      <c r="O8199" s="3" t="str">
        <f t="shared" si="1547"/>
        <v>Idle</v>
      </c>
      <c r="P8199" s="2">
        <f t="shared" si="1540"/>
        <v>0</v>
      </c>
      <c r="Q8199" s="2">
        <f t="shared" si="1541"/>
        <v>0</v>
      </c>
      <c r="R8199" s="2">
        <f t="shared" si="1542"/>
        <v>0</v>
      </c>
      <c r="S8199" s="2">
        <f t="shared" si="1543"/>
        <v>0</v>
      </c>
      <c r="T8199" s="2">
        <f t="shared" si="1544"/>
        <v>0</v>
      </c>
      <c r="U8199" s="2">
        <f>IF(O8199="Reg", R8199 * Inputs!$B$7, 0)</f>
        <v>0</v>
      </c>
      <c r="V8199" s="2">
        <f>MAX(F8199 + P8199*Inputs!$B$15 - (Q8199/Inputs!$B$16) - U8199, 0)</f>
        <v>340</v>
      </c>
    </row>
    <row r="8200" spans="1:22" x14ac:dyDescent="0.3">
      <c r="A8200" s="1">
        <v>46364.583333333343</v>
      </c>
      <c r="B8200" s="2">
        <v>42.6190005956798</v>
      </c>
      <c r="C8200" s="2">
        <v>12.656536531668531</v>
      </c>
      <c r="D8200" s="2">
        <f t="shared" si="1536"/>
        <v>32.248535404315938</v>
      </c>
      <c r="E8200" s="2">
        <f t="shared" si="1537"/>
        <v>61.698455168506257</v>
      </c>
      <c r="F8200" s="2">
        <f t="shared" si="1545"/>
        <v>340</v>
      </c>
      <c r="G8200" s="2">
        <f t="shared" si="1546"/>
        <v>0</v>
      </c>
      <c r="H8200" s="2">
        <f>MIN(Inputs!$B$2, (Inputs!$B$14 - F8200)/Inputs!$B$15)</f>
        <v>0</v>
      </c>
      <c r="I8200" s="2">
        <f>MAX(MIN(Inputs!$B$2, F8200*Inputs!$B$16, Inputs!$B$14*Inputs!$B$4 - G8200), 0)</f>
        <v>170</v>
      </c>
      <c r="J8200" s="2">
        <f>MAX(MIN(Inputs!$B$2, F8200*Inputs!$B$16, (Inputs!$B$14-F8200)/Inputs!$B$15)*Inputs!$B$9, 0)</f>
        <v>0</v>
      </c>
      <c r="K8200" s="2">
        <f>MAX(E8200*Inputs!$B$5 - B8200 - Inputs!$B$8, 0) * H8200</f>
        <v>0</v>
      </c>
      <c r="L8200" s="2">
        <f>IF(B8200 &gt;= D8200*Inputs!$B$10, MAX(B8200 - E8200/Inputs!$B$5 - Inputs!$B$8, 0) * I8200, 0)</f>
        <v>0</v>
      </c>
      <c r="M8200" s="2">
        <f t="shared" si="1538"/>
        <v>0</v>
      </c>
      <c r="N8200" s="3" t="str">
        <f t="shared" si="1539"/>
        <v>Idle</v>
      </c>
      <c r="O8200" s="3" t="str">
        <f t="shared" si="1547"/>
        <v>Idle</v>
      </c>
      <c r="P8200" s="2">
        <f t="shared" si="1540"/>
        <v>0</v>
      </c>
      <c r="Q8200" s="2">
        <f t="shared" si="1541"/>
        <v>0</v>
      </c>
      <c r="R8200" s="2">
        <f t="shared" si="1542"/>
        <v>0</v>
      </c>
      <c r="S8200" s="2">
        <f t="shared" si="1543"/>
        <v>0</v>
      </c>
      <c r="T8200" s="2">
        <f t="shared" si="1544"/>
        <v>0</v>
      </c>
      <c r="U8200" s="2">
        <f>IF(O8200="Reg", R8200 * Inputs!$B$7, 0)</f>
        <v>0</v>
      </c>
      <c r="V8200" s="2">
        <f>MAX(F8200 + P8200*Inputs!$B$15 - (Q8200/Inputs!$B$16) - U8200, 0)</f>
        <v>340</v>
      </c>
    </row>
    <row r="8201" spans="1:22" x14ac:dyDescent="0.3">
      <c r="A8201" s="1">
        <v>46364.625</v>
      </c>
      <c r="B8201" s="2">
        <v>56.919718513927741</v>
      </c>
      <c r="C8201" s="2">
        <v>2.8372159828725549</v>
      </c>
      <c r="D8201" s="2">
        <f t="shared" si="1536"/>
        <v>32.248535404315938</v>
      </c>
      <c r="E8201" s="2">
        <f t="shared" si="1537"/>
        <v>66.246049486480089</v>
      </c>
      <c r="F8201" s="2">
        <f t="shared" si="1545"/>
        <v>340</v>
      </c>
      <c r="G8201" s="2">
        <f t="shared" si="1546"/>
        <v>0</v>
      </c>
      <c r="H8201" s="2">
        <f>MIN(Inputs!$B$2, (Inputs!$B$14 - F8201)/Inputs!$B$15)</f>
        <v>0</v>
      </c>
      <c r="I8201" s="2">
        <f>MAX(MIN(Inputs!$B$2, F8201*Inputs!$B$16, Inputs!$B$14*Inputs!$B$4 - G8201), 0)</f>
        <v>170</v>
      </c>
      <c r="J8201" s="2">
        <f>MAX(MIN(Inputs!$B$2, F8201*Inputs!$B$16, (Inputs!$B$14-F8201)/Inputs!$B$15)*Inputs!$B$9, 0)</f>
        <v>0</v>
      </c>
      <c r="K8201" s="2">
        <f>MAX(E8201*Inputs!$B$5 - B8201 - Inputs!$B$8, 0) * H8201</f>
        <v>0</v>
      </c>
      <c r="L8201" s="2">
        <f>IF(B8201 &gt;= D8201*Inputs!$B$10, MAX(B8201 - E8201/Inputs!$B$5 - Inputs!$B$8, 0) * I8201, 0)</f>
        <v>0</v>
      </c>
      <c r="M8201" s="2">
        <f t="shared" si="1538"/>
        <v>0</v>
      </c>
      <c r="N8201" s="3" t="str">
        <f t="shared" si="1539"/>
        <v>Idle</v>
      </c>
      <c r="O8201" s="3" t="str">
        <f t="shared" si="1547"/>
        <v>Idle</v>
      </c>
      <c r="P8201" s="2">
        <f t="shared" si="1540"/>
        <v>0</v>
      </c>
      <c r="Q8201" s="2">
        <f t="shared" si="1541"/>
        <v>0</v>
      </c>
      <c r="R8201" s="2">
        <f t="shared" si="1542"/>
        <v>0</v>
      </c>
      <c r="S8201" s="2">
        <f t="shared" si="1543"/>
        <v>0</v>
      </c>
      <c r="T8201" s="2">
        <f t="shared" si="1544"/>
        <v>0</v>
      </c>
      <c r="U8201" s="2">
        <f>IF(O8201="Reg", R8201 * Inputs!$B$7, 0)</f>
        <v>0</v>
      </c>
      <c r="V8201" s="2">
        <f>MAX(F8201 + P8201*Inputs!$B$15 - (Q8201/Inputs!$B$16) - U8201, 0)</f>
        <v>340</v>
      </c>
    </row>
    <row r="8202" spans="1:22" x14ac:dyDescent="0.3">
      <c r="A8202" s="1">
        <v>46364.666666666657</v>
      </c>
      <c r="B8202" s="2">
        <v>63.319424297899452</v>
      </c>
      <c r="C8202" s="2">
        <v>2.9451668934090138</v>
      </c>
      <c r="D8202" s="2">
        <f t="shared" si="1536"/>
        <v>32.248535404315938</v>
      </c>
      <c r="E8202" s="2">
        <f t="shared" si="1537"/>
        <v>66.527489181765091</v>
      </c>
      <c r="F8202" s="2">
        <f t="shared" si="1545"/>
        <v>340</v>
      </c>
      <c r="G8202" s="2">
        <f t="shared" si="1546"/>
        <v>0</v>
      </c>
      <c r="H8202" s="2">
        <f>MIN(Inputs!$B$2, (Inputs!$B$14 - F8202)/Inputs!$B$15)</f>
        <v>0</v>
      </c>
      <c r="I8202" s="2">
        <f>MAX(MIN(Inputs!$B$2, F8202*Inputs!$B$16, Inputs!$B$14*Inputs!$B$4 - G8202), 0)</f>
        <v>170</v>
      </c>
      <c r="J8202" s="2">
        <f>MAX(MIN(Inputs!$B$2, F8202*Inputs!$B$16, (Inputs!$B$14-F8202)/Inputs!$B$15)*Inputs!$B$9, 0)</f>
        <v>0</v>
      </c>
      <c r="K8202" s="2">
        <f>MAX(E8202*Inputs!$B$5 - B8202 - Inputs!$B$8, 0) * H8202</f>
        <v>0</v>
      </c>
      <c r="L8202" s="2">
        <f>IF(B8202 &gt;= D8202*Inputs!$B$10, MAX(B8202 - E8202/Inputs!$B$5 - Inputs!$B$8, 0) * I8202, 0)</f>
        <v>0</v>
      </c>
      <c r="M8202" s="2">
        <f t="shared" si="1538"/>
        <v>0</v>
      </c>
      <c r="N8202" s="3" t="str">
        <f t="shared" si="1539"/>
        <v>Idle</v>
      </c>
      <c r="O8202" s="3" t="str">
        <f t="shared" si="1547"/>
        <v>Idle</v>
      </c>
      <c r="P8202" s="2">
        <f t="shared" si="1540"/>
        <v>0</v>
      </c>
      <c r="Q8202" s="2">
        <f t="shared" si="1541"/>
        <v>0</v>
      </c>
      <c r="R8202" s="2">
        <f t="shared" si="1542"/>
        <v>0</v>
      </c>
      <c r="S8202" s="2">
        <f t="shared" si="1543"/>
        <v>0</v>
      </c>
      <c r="T8202" s="2">
        <f t="shared" si="1544"/>
        <v>0</v>
      </c>
      <c r="U8202" s="2">
        <f>IF(O8202="Reg", R8202 * Inputs!$B$7, 0)</f>
        <v>0</v>
      </c>
      <c r="V8202" s="2">
        <f>MAX(F8202 + P8202*Inputs!$B$15 - (Q8202/Inputs!$B$16) - U8202, 0)</f>
        <v>340</v>
      </c>
    </row>
    <row r="8203" spans="1:22" x14ac:dyDescent="0.3">
      <c r="A8203" s="1">
        <v>46364.708333333343</v>
      </c>
      <c r="B8203" s="2">
        <v>72.018098251236196</v>
      </c>
      <c r="C8203" s="2">
        <v>15.675092564266411</v>
      </c>
      <c r="D8203" s="2">
        <f t="shared" si="1536"/>
        <v>32.248535404315938</v>
      </c>
      <c r="E8203" s="2">
        <f t="shared" si="1537"/>
        <v>65.669725714861599</v>
      </c>
      <c r="F8203" s="2">
        <f t="shared" si="1545"/>
        <v>340</v>
      </c>
      <c r="G8203" s="2">
        <f t="shared" si="1546"/>
        <v>0</v>
      </c>
      <c r="H8203" s="2">
        <f>MIN(Inputs!$B$2, (Inputs!$B$14 - F8203)/Inputs!$B$15)</f>
        <v>0</v>
      </c>
      <c r="I8203" s="2">
        <f>MAX(MIN(Inputs!$B$2, F8203*Inputs!$B$16, Inputs!$B$14*Inputs!$B$4 - G8203), 0)</f>
        <v>170</v>
      </c>
      <c r="J8203" s="2">
        <f>MAX(MIN(Inputs!$B$2, F8203*Inputs!$B$16, (Inputs!$B$14-F8203)/Inputs!$B$15)*Inputs!$B$9, 0)</f>
        <v>0</v>
      </c>
      <c r="K8203" s="2">
        <f>MAX(E8203*Inputs!$B$5 - B8203 - Inputs!$B$8, 0) * H8203</f>
        <v>0</v>
      </c>
      <c r="L8203" s="2">
        <f>IF(B8203 &gt;= D8203*Inputs!$B$10, MAX(B8203 - E8203/Inputs!$B$5 - Inputs!$B$8, 0) * I8203, 0)</f>
        <v>0</v>
      </c>
      <c r="M8203" s="2">
        <f t="shared" si="1538"/>
        <v>0</v>
      </c>
      <c r="N8203" s="3" t="str">
        <f t="shared" si="1539"/>
        <v>Idle</v>
      </c>
      <c r="O8203" s="3" t="str">
        <f t="shared" si="1547"/>
        <v>Idle</v>
      </c>
      <c r="P8203" s="2">
        <f t="shared" si="1540"/>
        <v>0</v>
      </c>
      <c r="Q8203" s="2">
        <f t="shared" si="1541"/>
        <v>0</v>
      </c>
      <c r="R8203" s="2">
        <f t="shared" si="1542"/>
        <v>0</v>
      </c>
      <c r="S8203" s="2">
        <f t="shared" si="1543"/>
        <v>0</v>
      </c>
      <c r="T8203" s="2">
        <f t="shared" si="1544"/>
        <v>0</v>
      </c>
      <c r="U8203" s="2">
        <f>IF(O8203="Reg", R8203 * Inputs!$B$7, 0)</f>
        <v>0</v>
      </c>
      <c r="V8203" s="2">
        <f>MAX(F8203 + P8203*Inputs!$B$15 - (Q8203/Inputs!$B$16) - U8203, 0)</f>
        <v>340</v>
      </c>
    </row>
    <row r="8204" spans="1:22" x14ac:dyDescent="0.3">
      <c r="A8204" s="1">
        <v>46364.75</v>
      </c>
      <c r="B8204" s="2">
        <v>68.572987987728766</v>
      </c>
      <c r="C8204" s="2">
        <v>5.9514663577064928</v>
      </c>
      <c r="D8204" s="2">
        <f t="shared" si="1536"/>
        <v>32.248535404315938</v>
      </c>
      <c r="E8204" s="2">
        <f t="shared" si="1537"/>
        <v>59.727935456039909</v>
      </c>
      <c r="F8204" s="2">
        <f t="shared" si="1545"/>
        <v>340</v>
      </c>
      <c r="G8204" s="2">
        <f t="shared" si="1546"/>
        <v>0</v>
      </c>
      <c r="H8204" s="2">
        <f>MIN(Inputs!$B$2, (Inputs!$B$14 - F8204)/Inputs!$B$15)</f>
        <v>0</v>
      </c>
      <c r="I8204" s="2">
        <f>MAX(MIN(Inputs!$B$2, F8204*Inputs!$B$16, Inputs!$B$14*Inputs!$B$4 - G8204), 0)</f>
        <v>170</v>
      </c>
      <c r="J8204" s="2">
        <f>MAX(MIN(Inputs!$B$2, F8204*Inputs!$B$16, (Inputs!$B$14-F8204)/Inputs!$B$15)*Inputs!$B$9, 0)</f>
        <v>0</v>
      </c>
      <c r="K8204" s="2">
        <f>MAX(E8204*Inputs!$B$5 - B8204 - Inputs!$B$8, 0) * H8204</f>
        <v>0</v>
      </c>
      <c r="L8204" s="2">
        <f>IF(B8204 &gt;= D8204*Inputs!$B$10, MAX(B8204 - E8204/Inputs!$B$5 - Inputs!$B$8, 0) * I8204, 0)</f>
        <v>0</v>
      </c>
      <c r="M8204" s="2">
        <f t="shared" si="1538"/>
        <v>0</v>
      </c>
      <c r="N8204" s="3" t="str">
        <f t="shared" si="1539"/>
        <v>Idle</v>
      </c>
      <c r="O8204" s="3" t="str">
        <f t="shared" si="1547"/>
        <v>Idle</v>
      </c>
      <c r="P8204" s="2">
        <f t="shared" si="1540"/>
        <v>0</v>
      </c>
      <c r="Q8204" s="2">
        <f t="shared" si="1541"/>
        <v>0</v>
      </c>
      <c r="R8204" s="2">
        <f t="shared" si="1542"/>
        <v>0</v>
      </c>
      <c r="S8204" s="2">
        <f t="shared" si="1543"/>
        <v>0</v>
      </c>
      <c r="T8204" s="2">
        <f t="shared" si="1544"/>
        <v>0</v>
      </c>
      <c r="U8204" s="2">
        <f>IF(O8204="Reg", R8204 * Inputs!$B$7, 0)</f>
        <v>0</v>
      </c>
      <c r="V8204" s="2">
        <f>MAX(F8204 + P8204*Inputs!$B$15 - (Q8204/Inputs!$B$16) - U8204, 0)</f>
        <v>340</v>
      </c>
    </row>
    <row r="8205" spans="1:22" x14ac:dyDescent="0.3">
      <c r="A8205" s="1">
        <v>46364.791666666657</v>
      </c>
      <c r="B8205" s="2">
        <v>66.741501364565565</v>
      </c>
      <c r="C8205" s="2">
        <v>7.3443772574444823</v>
      </c>
      <c r="D8205" s="2">
        <f t="shared" si="1536"/>
        <v>32.248535404315938</v>
      </c>
      <c r="E8205" s="2">
        <f t="shared" si="1537"/>
        <v>53.631663197595962</v>
      </c>
      <c r="F8205" s="2">
        <f t="shared" si="1545"/>
        <v>340</v>
      </c>
      <c r="G8205" s="2">
        <f t="shared" si="1546"/>
        <v>0</v>
      </c>
      <c r="H8205" s="2">
        <f>MIN(Inputs!$B$2, (Inputs!$B$14 - F8205)/Inputs!$B$15)</f>
        <v>0</v>
      </c>
      <c r="I8205" s="2">
        <f>MAX(MIN(Inputs!$B$2, F8205*Inputs!$B$16, Inputs!$B$14*Inputs!$B$4 - G8205), 0)</f>
        <v>170</v>
      </c>
      <c r="J8205" s="2">
        <f>MAX(MIN(Inputs!$B$2, F8205*Inputs!$B$16, (Inputs!$B$14-F8205)/Inputs!$B$15)*Inputs!$B$9, 0)</f>
        <v>0</v>
      </c>
      <c r="K8205" s="2">
        <f>MAX(E8205*Inputs!$B$5 - B8205 - Inputs!$B$8, 0) * H8205</f>
        <v>0</v>
      </c>
      <c r="L8205" s="2">
        <f>IF(B8205 &gt;= D8205*Inputs!$B$10, MAX(B8205 - E8205/Inputs!$B$5 - Inputs!$B$8, 0) * I8205, 0)</f>
        <v>0</v>
      </c>
      <c r="M8205" s="2">
        <f t="shared" si="1538"/>
        <v>0</v>
      </c>
      <c r="N8205" s="3" t="str">
        <f t="shared" si="1539"/>
        <v>Idle</v>
      </c>
      <c r="O8205" s="3" t="str">
        <f t="shared" si="1547"/>
        <v>Idle</v>
      </c>
      <c r="P8205" s="2">
        <f t="shared" si="1540"/>
        <v>0</v>
      </c>
      <c r="Q8205" s="2">
        <f t="shared" si="1541"/>
        <v>0</v>
      </c>
      <c r="R8205" s="2">
        <f t="shared" si="1542"/>
        <v>0</v>
      </c>
      <c r="S8205" s="2">
        <f t="shared" si="1543"/>
        <v>0</v>
      </c>
      <c r="T8205" s="2">
        <f t="shared" si="1544"/>
        <v>0</v>
      </c>
      <c r="U8205" s="2">
        <f>IF(O8205="Reg", R8205 * Inputs!$B$7, 0)</f>
        <v>0</v>
      </c>
      <c r="V8205" s="2">
        <f>MAX(F8205 + P8205*Inputs!$B$15 - (Q8205/Inputs!$B$16) - U8205, 0)</f>
        <v>340</v>
      </c>
    </row>
    <row r="8206" spans="1:22" x14ac:dyDescent="0.3">
      <c r="A8206" s="1">
        <v>46364.833333333343</v>
      </c>
      <c r="B8206" s="2">
        <v>69.904566503522773</v>
      </c>
      <c r="C8206" s="2">
        <v>8.8723759283276209</v>
      </c>
      <c r="D8206" s="2">
        <f t="shared" si="1536"/>
        <v>32.248535404315938</v>
      </c>
      <c r="E8206" s="2">
        <f t="shared" si="1537"/>
        <v>46.548465521033783</v>
      </c>
      <c r="F8206" s="2">
        <f t="shared" si="1545"/>
        <v>340</v>
      </c>
      <c r="G8206" s="2">
        <f t="shared" si="1546"/>
        <v>0</v>
      </c>
      <c r="H8206" s="2">
        <f>MIN(Inputs!$B$2, (Inputs!$B$14 - F8206)/Inputs!$B$15)</f>
        <v>0</v>
      </c>
      <c r="I8206" s="2">
        <f>MAX(MIN(Inputs!$B$2, F8206*Inputs!$B$16, Inputs!$B$14*Inputs!$B$4 - G8206), 0)</f>
        <v>170</v>
      </c>
      <c r="J8206" s="2">
        <f>MAX(MIN(Inputs!$B$2, F8206*Inputs!$B$16, (Inputs!$B$14-F8206)/Inputs!$B$15)*Inputs!$B$9, 0)</f>
        <v>0</v>
      </c>
      <c r="K8206" s="2">
        <f>MAX(E8206*Inputs!$B$5 - B8206 - Inputs!$B$8, 0) * H8206</f>
        <v>0</v>
      </c>
      <c r="L8206" s="2">
        <f>IF(B8206 &gt;= D8206*Inputs!$B$10, MAX(B8206 - E8206/Inputs!$B$5 - Inputs!$B$8, 0) * I8206, 0)</f>
        <v>0</v>
      </c>
      <c r="M8206" s="2">
        <f t="shared" si="1538"/>
        <v>0</v>
      </c>
      <c r="N8206" s="3" t="str">
        <f t="shared" si="1539"/>
        <v>Idle</v>
      </c>
      <c r="O8206" s="3" t="str">
        <f t="shared" si="1547"/>
        <v>Idle</v>
      </c>
      <c r="P8206" s="2">
        <f t="shared" si="1540"/>
        <v>0</v>
      </c>
      <c r="Q8206" s="2">
        <f t="shared" si="1541"/>
        <v>0</v>
      </c>
      <c r="R8206" s="2">
        <f t="shared" si="1542"/>
        <v>0</v>
      </c>
      <c r="S8206" s="2">
        <f t="shared" si="1543"/>
        <v>0</v>
      </c>
      <c r="T8206" s="2">
        <f t="shared" si="1544"/>
        <v>0</v>
      </c>
      <c r="U8206" s="2">
        <f>IF(O8206="Reg", R8206 * Inputs!$B$7, 0)</f>
        <v>0</v>
      </c>
      <c r="V8206" s="2">
        <f>MAX(F8206 + P8206*Inputs!$B$15 - (Q8206/Inputs!$B$16) - U8206, 0)</f>
        <v>340</v>
      </c>
    </row>
    <row r="8207" spans="1:22" x14ac:dyDescent="0.3">
      <c r="A8207" s="1">
        <v>46364.875</v>
      </c>
      <c r="B8207" s="2">
        <v>58.608356685637773</v>
      </c>
      <c r="C8207" s="2">
        <v>3.8583772782966599</v>
      </c>
      <c r="D8207" s="2">
        <f t="shared" si="1536"/>
        <v>32.248535404315938</v>
      </c>
      <c r="E8207" s="2">
        <f t="shared" si="1537"/>
        <v>36.604864006663099</v>
      </c>
      <c r="F8207" s="2">
        <f t="shared" si="1545"/>
        <v>340</v>
      </c>
      <c r="G8207" s="2">
        <f t="shared" si="1546"/>
        <v>0</v>
      </c>
      <c r="H8207" s="2">
        <f>MIN(Inputs!$B$2, (Inputs!$B$14 - F8207)/Inputs!$B$15)</f>
        <v>0</v>
      </c>
      <c r="I8207" s="2">
        <f>MAX(MIN(Inputs!$B$2, F8207*Inputs!$B$16, Inputs!$B$14*Inputs!$B$4 - G8207), 0)</f>
        <v>170</v>
      </c>
      <c r="J8207" s="2">
        <f>MAX(MIN(Inputs!$B$2, F8207*Inputs!$B$16, (Inputs!$B$14-F8207)/Inputs!$B$15)*Inputs!$B$9, 0)</f>
        <v>0</v>
      </c>
      <c r="K8207" s="2">
        <f>MAX(E8207*Inputs!$B$5 - B8207 - Inputs!$B$8, 0) * H8207</f>
        <v>0</v>
      </c>
      <c r="L8207" s="2">
        <f>IF(B8207 &gt;= D8207*Inputs!$B$10, MAX(B8207 - E8207/Inputs!$B$5 - Inputs!$B$8, 0) * I8207, 0)</f>
        <v>0</v>
      </c>
      <c r="M8207" s="2">
        <f t="shared" si="1538"/>
        <v>0</v>
      </c>
      <c r="N8207" s="3" t="str">
        <f t="shared" si="1539"/>
        <v>Idle</v>
      </c>
      <c r="O8207" s="3" t="str">
        <f t="shared" si="1547"/>
        <v>Idle</v>
      </c>
      <c r="P8207" s="2">
        <f t="shared" si="1540"/>
        <v>0</v>
      </c>
      <c r="Q8207" s="2">
        <f t="shared" si="1541"/>
        <v>0</v>
      </c>
      <c r="R8207" s="2">
        <f t="shared" si="1542"/>
        <v>0</v>
      </c>
      <c r="S8207" s="2">
        <f t="shared" si="1543"/>
        <v>0</v>
      </c>
      <c r="T8207" s="2">
        <f t="shared" si="1544"/>
        <v>0</v>
      </c>
      <c r="U8207" s="2">
        <f>IF(O8207="Reg", R8207 * Inputs!$B$7, 0)</f>
        <v>0</v>
      </c>
      <c r="V8207" s="2">
        <f>MAX(F8207 + P8207*Inputs!$B$15 - (Q8207/Inputs!$B$16) - U8207, 0)</f>
        <v>340</v>
      </c>
    </row>
    <row r="8208" spans="1:22" x14ac:dyDescent="0.3">
      <c r="A8208" s="1">
        <v>46364.916666666657</v>
      </c>
      <c r="B8208" s="2">
        <v>58.172843496478492</v>
      </c>
      <c r="C8208" s="2">
        <v>7.2467409960156068</v>
      </c>
      <c r="D8208" s="2">
        <f t="shared" si="1536"/>
        <v>32.248535404315938</v>
      </c>
      <c r="E8208" s="2">
        <f t="shared" si="1537"/>
        <v>27.942702150552972</v>
      </c>
      <c r="F8208" s="2">
        <f t="shared" si="1545"/>
        <v>340</v>
      </c>
      <c r="G8208" s="2">
        <f t="shared" si="1546"/>
        <v>0</v>
      </c>
      <c r="H8208" s="2">
        <f>MIN(Inputs!$B$2, (Inputs!$B$14 - F8208)/Inputs!$B$15)</f>
        <v>0</v>
      </c>
      <c r="I8208" s="2">
        <f>MAX(MIN(Inputs!$B$2, F8208*Inputs!$B$16, Inputs!$B$14*Inputs!$B$4 - G8208), 0)</f>
        <v>170</v>
      </c>
      <c r="J8208" s="2">
        <f>MAX(MIN(Inputs!$B$2, F8208*Inputs!$B$16, (Inputs!$B$14-F8208)/Inputs!$B$15)*Inputs!$B$9, 0)</f>
        <v>0</v>
      </c>
      <c r="K8208" s="2">
        <f>MAX(E8208*Inputs!$B$5 - B8208 - Inputs!$B$8, 0) * H8208</f>
        <v>0</v>
      </c>
      <c r="L8208" s="2">
        <f>IF(B8208 &gt;= D8208*Inputs!$B$10, MAX(B8208 - E8208/Inputs!$B$5 - Inputs!$B$8, 0) * I8208, 0)</f>
        <v>1091.36138804452</v>
      </c>
      <c r="M8208" s="2">
        <f t="shared" si="1538"/>
        <v>0</v>
      </c>
      <c r="N8208" s="3" t="str">
        <f t="shared" si="1539"/>
        <v>Discharge</v>
      </c>
      <c r="O8208" s="3" t="str">
        <f t="shared" si="1547"/>
        <v>Discharge</v>
      </c>
      <c r="P8208" s="2">
        <f t="shared" si="1540"/>
        <v>0</v>
      </c>
      <c r="Q8208" s="2">
        <f t="shared" si="1541"/>
        <v>170</v>
      </c>
      <c r="R8208" s="2">
        <f t="shared" si="1542"/>
        <v>0</v>
      </c>
      <c r="S8208" s="2">
        <f t="shared" si="1543"/>
        <v>9889.383394401344</v>
      </c>
      <c r="T8208" s="2">
        <f t="shared" si="1544"/>
        <v>0</v>
      </c>
      <c r="U8208" s="2">
        <f>IF(O8208="Reg", R8208 * Inputs!$B$7, 0)</f>
        <v>0</v>
      </c>
      <c r="V8208" s="2">
        <f>MAX(F8208 + P8208*Inputs!$B$15 - (Q8208/Inputs!$B$16) - U8208, 0)</f>
        <v>170</v>
      </c>
    </row>
    <row r="8209" spans="1:22" x14ac:dyDescent="0.3">
      <c r="A8209" s="1">
        <v>46364.958333333343</v>
      </c>
      <c r="B8209" s="2">
        <v>36.367356698306033</v>
      </c>
      <c r="C8209" s="2">
        <v>18.34358944323936</v>
      </c>
      <c r="D8209" s="2">
        <f t="shared" si="1536"/>
        <v>32.248535404315938</v>
      </c>
      <c r="E8209" s="2">
        <f t="shared" si="1537"/>
        <v>18.247228234473223</v>
      </c>
      <c r="F8209" s="2">
        <f t="shared" si="1545"/>
        <v>170</v>
      </c>
      <c r="G8209" s="2">
        <f t="shared" si="1546"/>
        <v>170</v>
      </c>
      <c r="H8209" s="2">
        <f>MIN(Inputs!$B$2, (Inputs!$B$14 - F8209)/Inputs!$B$15)</f>
        <v>170</v>
      </c>
      <c r="I8209" s="2">
        <f>MAX(MIN(Inputs!$B$2, F8209*Inputs!$B$16, Inputs!$B$14*Inputs!$B$4 - G8209), 0)</f>
        <v>170</v>
      </c>
      <c r="J8209" s="2">
        <f>MAX(MIN(Inputs!$B$2, F8209*Inputs!$B$16, (Inputs!$B$14-F8209)/Inputs!$B$15)*Inputs!$B$9, 0)</f>
        <v>136</v>
      </c>
      <c r="K8209" s="2">
        <f>MAX(E8209*Inputs!$B$5 - B8209 - Inputs!$B$8, 0) * H8209</f>
        <v>0</v>
      </c>
      <c r="L8209" s="2">
        <f>IF(B8209 &gt;= D8209*Inputs!$B$10, MAX(B8209 - E8209/Inputs!$B$5 - Inputs!$B$8, 0) * I8209, 0)</f>
        <v>0</v>
      </c>
      <c r="M8209" s="2">
        <f t="shared" si="1538"/>
        <v>2494.7281642805528</v>
      </c>
      <c r="N8209" s="3" t="str">
        <f t="shared" si="1539"/>
        <v>Reg</v>
      </c>
      <c r="O8209" s="3" t="str">
        <f t="shared" si="1547"/>
        <v>Discharge</v>
      </c>
      <c r="P8209" s="2">
        <f t="shared" si="1540"/>
        <v>0</v>
      </c>
      <c r="Q8209" s="2">
        <f t="shared" si="1541"/>
        <v>170</v>
      </c>
      <c r="R8209" s="2">
        <f t="shared" si="1542"/>
        <v>0</v>
      </c>
      <c r="S8209" s="2">
        <f t="shared" si="1543"/>
        <v>6182.4506387120255</v>
      </c>
      <c r="T8209" s="2">
        <f t="shared" si="1544"/>
        <v>0</v>
      </c>
      <c r="U8209" s="2">
        <f>IF(O8209="Reg", R8209 * Inputs!$B$7, 0)</f>
        <v>0</v>
      </c>
      <c r="V8209" s="2">
        <f>MAX(F8209 + P8209*Inputs!$B$15 - (Q8209/Inputs!$B$16) - U8209, 0)</f>
        <v>0</v>
      </c>
    </row>
    <row r="8210" spans="1:22" x14ac:dyDescent="0.3">
      <c r="A8210" s="1">
        <v>46365</v>
      </c>
      <c r="B8210" s="2">
        <v>31.995354437065131</v>
      </c>
      <c r="C8210" s="2">
        <v>3.8489766245811121</v>
      </c>
      <c r="D8210" s="2">
        <f t="shared" si="1536"/>
        <v>31.303620249490539</v>
      </c>
      <c r="E8210" s="2">
        <f t="shared" si="1537"/>
        <v>12.186002118088881</v>
      </c>
      <c r="F8210" s="2">
        <f t="shared" si="1545"/>
        <v>0</v>
      </c>
      <c r="G8210" s="2">
        <f t="shared" si="1546"/>
        <v>0</v>
      </c>
      <c r="H8210" s="2">
        <f>MIN(Inputs!$B$2, (Inputs!$B$14 - F8210)/Inputs!$B$15)</f>
        <v>170</v>
      </c>
      <c r="I8210" s="2">
        <f>MAX(MIN(Inputs!$B$2, F8210*Inputs!$B$16, Inputs!$B$14*Inputs!$B$4 - G8210), 0)</f>
        <v>0</v>
      </c>
      <c r="J8210" s="2">
        <f>MAX(MIN(Inputs!$B$2, F8210*Inputs!$B$16, (Inputs!$B$14-F8210)/Inputs!$B$15)*Inputs!$B$9, 0)</f>
        <v>0</v>
      </c>
      <c r="K8210" s="2">
        <f>MAX(E8210*Inputs!$B$5 - B8210 - Inputs!$B$8, 0) * H8210</f>
        <v>0</v>
      </c>
      <c r="L8210" s="2">
        <f>IF(B8210 &gt;= D8210*Inputs!$B$10, MAX(B8210 - E8210/Inputs!$B$5 - Inputs!$B$8, 0) * I8210, 0)</f>
        <v>0</v>
      </c>
      <c r="M8210" s="2">
        <f t="shared" si="1538"/>
        <v>0</v>
      </c>
      <c r="N8210" s="3" t="str">
        <f t="shared" si="1539"/>
        <v>Idle</v>
      </c>
      <c r="O8210" s="3" t="str">
        <f t="shared" si="1547"/>
        <v>Idle</v>
      </c>
      <c r="P8210" s="2">
        <f t="shared" si="1540"/>
        <v>0</v>
      </c>
      <c r="Q8210" s="2">
        <f t="shared" si="1541"/>
        <v>0</v>
      </c>
      <c r="R8210" s="2">
        <f t="shared" si="1542"/>
        <v>0</v>
      </c>
      <c r="S8210" s="2">
        <f t="shared" si="1543"/>
        <v>0</v>
      </c>
      <c r="T8210" s="2">
        <f t="shared" si="1544"/>
        <v>0</v>
      </c>
      <c r="U8210" s="2">
        <f>IF(O8210="Reg", R8210 * Inputs!$B$7, 0)</f>
        <v>0</v>
      </c>
      <c r="V8210" s="2">
        <f>MAX(F8210 + P8210*Inputs!$B$15 - (Q8210/Inputs!$B$16) - U8210, 0)</f>
        <v>0</v>
      </c>
    </row>
    <row r="8211" spans="1:22" x14ac:dyDescent="0.3">
      <c r="A8211" s="1">
        <v>46365.041666666657</v>
      </c>
      <c r="B8211" s="2">
        <v>24.242315305192498</v>
      </c>
      <c r="C8211" s="2">
        <v>8.6084177456042852</v>
      </c>
      <c r="D8211" s="2">
        <f t="shared" si="1536"/>
        <v>31.303620249490539</v>
      </c>
      <c r="E8211" s="2">
        <f t="shared" si="1537"/>
        <v>6.8534430452446955</v>
      </c>
      <c r="F8211" s="2">
        <f t="shared" si="1545"/>
        <v>0</v>
      </c>
      <c r="G8211" s="2">
        <f t="shared" si="1546"/>
        <v>0</v>
      </c>
      <c r="H8211" s="2">
        <f>MIN(Inputs!$B$2, (Inputs!$B$14 - F8211)/Inputs!$B$15)</f>
        <v>170</v>
      </c>
      <c r="I8211" s="2">
        <f>MAX(MIN(Inputs!$B$2, F8211*Inputs!$B$16, Inputs!$B$14*Inputs!$B$4 - G8211), 0)</f>
        <v>0</v>
      </c>
      <c r="J8211" s="2">
        <f>MAX(MIN(Inputs!$B$2, F8211*Inputs!$B$16, (Inputs!$B$14-F8211)/Inputs!$B$15)*Inputs!$B$9, 0)</f>
        <v>0</v>
      </c>
      <c r="K8211" s="2">
        <f>MAX(E8211*Inputs!$B$5 - B8211 - Inputs!$B$8, 0) * H8211</f>
        <v>0</v>
      </c>
      <c r="L8211" s="2">
        <f>IF(B8211 &gt;= D8211*Inputs!$B$10, MAX(B8211 - E8211/Inputs!$B$5 - Inputs!$B$8, 0) * I8211, 0)</f>
        <v>0</v>
      </c>
      <c r="M8211" s="2">
        <f t="shared" si="1538"/>
        <v>0</v>
      </c>
      <c r="N8211" s="3" t="str">
        <f t="shared" si="1539"/>
        <v>Idle</v>
      </c>
      <c r="O8211" s="3" t="str">
        <f t="shared" si="1547"/>
        <v>Idle</v>
      </c>
      <c r="P8211" s="2">
        <f t="shared" si="1540"/>
        <v>0</v>
      </c>
      <c r="Q8211" s="2">
        <f t="shared" si="1541"/>
        <v>0</v>
      </c>
      <c r="R8211" s="2">
        <f t="shared" si="1542"/>
        <v>0</v>
      </c>
      <c r="S8211" s="2">
        <f t="shared" si="1543"/>
        <v>0</v>
      </c>
      <c r="T8211" s="2">
        <f t="shared" si="1544"/>
        <v>0</v>
      </c>
      <c r="U8211" s="2">
        <f>IF(O8211="Reg", R8211 * Inputs!$B$7, 0)</f>
        <v>0</v>
      </c>
      <c r="V8211" s="2">
        <f>MAX(F8211 + P8211*Inputs!$B$15 - (Q8211/Inputs!$B$16) - U8211, 0)</f>
        <v>0</v>
      </c>
    </row>
    <row r="8212" spans="1:22" x14ac:dyDescent="0.3">
      <c r="A8212" s="1">
        <v>46365.083333333343</v>
      </c>
      <c r="B8212" s="2">
        <v>10.242957417298641</v>
      </c>
      <c r="C8212" s="2">
        <v>15.38255309336035</v>
      </c>
      <c r="D8212" s="2">
        <f t="shared" si="1536"/>
        <v>31.303620249490539</v>
      </c>
      <c r="E8212" s="2">
        <f t="shared" si="1537"/>
        <v>2.8130571610459456</v>
      </c>
      <c r="F8212" s="2">
        <f t="shared" si="1545"/>
        <v>0</v>
      </c>
      <c r="G8212" s="2">
        <f t="shared" si="1546"/>
        <v>0</v>
      </c>
      <c r="H8212" s="2">
        <f>MIN(Inputs!$B$2, (Inputs!$B$14 - F8212)/Inputs!$B$15)</f>
        <v>170</v>
      </c>
      <c r="I8212" s="2">
        <f>MAX(MIN(Inputs!$B$2, F8212*Inputs!$B$16, Inputs!$B$14*Inputs!$B$4 - G8212), 0)</f>
        <v>0</v>
      </c>
      <c r="J8212" s="2">
        <f>MAX(MIN(Inputs!$B$2, F8212*Inputs!$B$16, (Inputs!$B$14-F8212)/Inputs!$B$15)*Inputs!$B$9, 0)</f>
        <v>0</v>
      </c>
      <c r="K8212" s="2">
        <f>MAX(E8212*Inputs!$B$5 - B8212 - Inputs!$B$8, 0) * H8212</f>
        <v>0</v>
      </c>
      <c r="L8212" s="2">
        <f>IF(B8212 &gt;= D8212*Inputs!$B$10, MAX(B8212 - E8212/Inputs!$B$5 - Inputs!$B$8, 0) * I8212, 0)</f>
        <v>0</v>
      </c>
      <c r="M8212" s="2">
        <f t="shared" si="1538"/>
        <v>0</v>
      </c>
      <c r="N8212" s="3" t="str">
        <f t="shared" si="1539"/>
        <v>Idle</v>
      </c>
      <c r="O8212" s="3" t="str">
        <f t="shared" si="1547"/>
        <v>Idle</v>
      </c>
      <c r="P8212" s="2">
        <f t="shared" si="1540"/>
        <v>0</v>
      </c>
      <c r="Q8212" s="2">
        <f t="shared" si="1541"/>
        <v>0</v>
      </c>
      <c r="R8212" s="2">
        <f t="shared" si="1542"/>
        <v>0</v>
      </c>
      <c r="S8212" s="2">
        <f t="shared" si="1543"/>
        <v>0</v>
      </c>
      <c r="T8212" s="2">
        <f t="shared" si="1544"/>
        <v>0</v>
      </c>
      <c r="U8212" s="2">
        <f>IF(O8212="Reg", R8212 * Inputs!$B$7, 0)</f>
        <v>0</v>
      </c>
      <c r="V8212" s="2">
        <f>MAX(F8212 + P8212*Inputs!$B$15 - (Q8212/Inputs!$B$16) - U8212, 0)</f>
        <v>0</v>
      </c>
    </row>
    <row r="8213" spans="1:22" x14ac:dyDescent="0.3">
      <c r="A8213" s="1">
        <v>46365.125</v>
      </c>
      <c r="B8213" s="2">
        <v>6.635385548977033</v>
      </c>
      <c r="C8213" s="2">
        <v>16.96466801381963</v>
      </c>
      <c r="D8213" s="2">
        <f t="shared" si="1536"/>
        <v>31.303620249490539</v>
      </c>
      <c r="E8213" s="2">
        <f t="shared" si="1537"/>
        <v>1.1058975914961722</v>
      </c>
      <c r="F8213" s="2">
        <f t="shared" si="1545"/>
        <v>0</v>
      </c>
      <c r="G8213" s="2">
        <f t="shared" si="1546"/>
        <v>0</v>
      </c>
      <c r="H8213" s="2">
        <f>MIN(Inputs!$B$2, (Inputs!$B$14 - F8213)/Inputs!$B$15)</f>
        <v>170</v>
      </c>
      <c r="I8213" s="2">
        <f>MAX(MIN(Inputs!$B$2, F8213*Inputs!$B$16, Inputs!$B$14*Inputs!$B$4 - G8213), 0)</f>
        <v>0</v>
      </c>
      <c r="J8213" s="2">
        <f>MAX(MIN(Inputs!$B$2, F8213*Inputs!$B$16, (Inputs!$B$14-F8213)/Inputs!$B$15)*Inputs!$B$9, 0)</f>
        <v>0</v>
      </c>
      <c r="K8213" s="2">
        <f>MAX(E8213*Inputs!$B$5 - B8213 - Inputs!$B$8, 0) * H8213</f>
        <v>0</v>
      </c>
      <c r="L8213" s="2">
        <f>IF(B8213 &gt;= D8213*Inputs!$B$10, MAX(B8213 - E8213/Inputs!$B$5 - Inputs!$B$8, 0) * I8213, 0)</f>
        <v>0</v>
      </c>
      <c r="M8213" s="2">
        <f t="shared" si="1538"/>
        <v>0</v>
      </c>
      <c r="N8213" s="3" t="str">
        <f t="shared" si="1539"/>
        <v>Idle</v>
      </c>
      <c r="O8213" s="3" t="str">
        <f t="shared" si="1547"/>
        <v>Idle</v>
      </c>
      <c r="P8213" s="2">
        <f t="shared" si="1540"/>
        <v>0</v>
      </c>
      <c r="Q8213" s="2">
        <f t="shared" si="1541"/>
        <v>0</v>
      </c>
      <c r="R8213" s="2">
        <f t="shared" si="1542"/>
        <v>0</v>
      </c>
      <c r="S8213" s="2">
        <f t="shared" si="1543"/>
        <v>0</v>
      </c>
      <c r="T8213" s="2">
        <f t="shared" si="1544"/>
        <v>0</v>
      </c>
      <c r="U8213" s="2">
        <f>IF(O8213="Reg", R8213 * Inputs!$B$7, 0)</f>
        <v>0</v>
      </c>
      <c r="V8213" s="2">
        <f>MAX(F8213 + P8213*Inputs!$B$15 - (Q8213/Inputs!$B$16) - U8213, 0)</f>
        <v>0</v>
      </c>
    </row>
    <row r="8214" spans="1:22" x14ac:dyDescent="0.3">
      <c r="A8214" s="1">
        <v>46365.166666666657</v>
      </c>
      <c r="B8214" s="2">
        <v>0</v>
      </c>
      <c r="C8214" s="2">
        <v>18.748550339050649</v>
      </c>
      <c r="D8214" s="2">
        <f t="shared" si="1536"/>
        <v>31.303620249490539</v>
      </c>
      <c r="E8214" s="2">
        <f t="shared" si="1537"/>
        <v>0</v>
      </c>
      <c r="F8214" s="2">
        <f t="shared" si="1545"/>
        <v>0</v>
      </c>
      <c r="G8214" s="2">
        <f t="shared" si="1546"/>
        <v>0</v>
      </c>
      <c r="H8214" s="2">
        <f>MIN(Inputs!$B$2, (Inputs!$B$14 - F8214)/Inputs!$B$15)</f>
        <v>170</v>
      </c>
      <c r="I8214" s="2">
        <f>MAX(MIN(Inputs!$B$2, F8214*Inputs!$B$16, Inputs!$B$14*Inputs!$B$4 - G8214), 0)</f>
        <v>0</v>
      </c>
      <c r="J8214" s="2">
        <f>MAX(MIN(Inputs!$B$2, F8214*Inputs!$B$16, (Inputs!$B$14-F8214)/Inputs!$B$15)*Inputs!$B$9, 0)</f>
        <v>0</v>
      </c>
      <c r="K8214" s="2">
        <f>MAX(E8214*Inputs!$B$5 - B8214 - Inputs!$B$8, 0) * H8214</f>
        <v>0</v>
      </c>
      <c r="L8214" s="2">
        <f>IF(B8214 &gt;= D8214*Inputs!$B$10, MAX(B8214 - E8214/Inputs!$B$5 - Inputs!$B$8, 0) * I8214, 0)</f>
        <v>0</v>
      </c>
      <c r="M8214" s="2">
        <f t="shared" si="1538"/>
        <v>0</v>
      </c>
      <c r="N8214" s="3" t="str">
        <f t="shared" si="1539"/>
        <v>Idle</v>
      </c>
      <c r="O8214" s="3" t="str">
        <f t="shared" si="1547"/>
        <v>Idle</v>
      </c>
      <c r="P8214" s="2">
        <f t="shared" si="1540"/>
        <v>0</v>
      </c>
      <c r="Q8214" s="2">
        <f t="shared" si="1541"/>
        <v>0</v>
      </c>
      <c r="R8214" s="2">
        <f t="shared" si="1542"/>
        <v>0</v>
      </c>
      <c r="S8214" s="2">
        <f t="shared" si="1543"/>
        <v>0</v>
      </c>
      <c r="T8214" s="2">
        <f t="shared" si="1544"/>
        <v>0</v>
      </c>
      <c r="U8214" s="2">
        <f>IF(O8214="Reg", R8214 * Inputs!$B$7, 0)</f>
        <v>0</v>
      </c>
      <c r="V8214" s="2">
        <f>MAX(F8214 + P8214*Inputs!$B$15 - (Q8214/Inputs!$B$16) - U8214, 0)</f>
        <v>0</v>
      </c>
    </row>
    <row r="8215" spans="1:22" x14ac:dyDescent="0.3">
      <c r="A8215" s="1">
        <v>46365.208333333343</v>
      </c>
      <c r="B8215" s="2">
        <v>0</v>
      </c>
      <c r="C8215" s="2">
        <v>17.2194515276231</v>
      </c>
      <c r="D8215" s="2">
        <f t="shared" si="1536"/>
        <v>31.303620249490539</v>
      </c>
      <c r="E8215" s="2">
        <f t="shared" si="1537"/>
        <v>2.1089604885487101</v>
      </c>
      <c r="F8215" s="2">
        <f t="shared" si="1545"/>
        <v>0</v>
      </c>
      <c r="G8215" s="2">
        <f t="shared" si="1546"/>
        <v>0</v>
      </c>
      <c r="H8215" s="2">
        <f>MIN(Inputs!$B$2, (Inputs!$B$14 - F8215)/Inputs!$B$15)</f>
        <v>170</v>
      </c>
      <c r="I8215" s="2">
        <f>MAX(MIN(Inputs!$B$2, F8215*Inputs!$B$16, Inputs!$B$14*Inputs!$B$4 - G8215), 0)</f>
        <v>0</v>
      </c>
      <c r="J8215" s="2">
        <f>MAX(MIN(Inputs!$B$2, F8215*Inputs!$B$16, (Inputs!$B$14-F8215)/Inputs!$B$15)*Inputs!$B$9, 0)</f>
        <v>0</v>
      </c>
      <c r="K8215" s="2">
        <f>MAX(E8215*Inputs!$B$5 - B8215 - Inputs!$B$8, 0) * H8215</f>
        <v>0</v>
      </c>
      <c r="L8215" s="2">
        <f>IF(B8215 &gt;= D8215*Inputs!$B$10, MAX(B8215 - E8215/Inputs!$B$5 - Inputs!$B$8, 0) * I8215, 0)</f>
        <v>0</v>
      </c>
      <c r="M8215" s="2">
        <f t="shared" si="1538"/>
        <v>0</v>
      </c>
      <c r="N8215" s="3" t="str">
        <f t="shared" si="1539"/>
        <v>Idle</v>
      </c>
      <c r="O8215" s="3" t="str">
        <f t="shared" si="1547"/>
        <v>Idle</v>
      </c>
      <c r="P8215" s="2">
        <f t="shared" si="1540"/>
        <v>0</v>
      </c>
      <c r="Q8215" s="2">
        <f t="shared" si="1541"/>
        <v>0</v>
      </c>
      <c r="R8215" s="2">
        <f t="shared" si="1542"/>
        <v>0</v>
      </c>
      <c r="S8215" s="2">
        <f t="shared" si="1543"/>
        <v>0</v>
      </c>
      <c r="T8215" s="2">
        <f t="shared" si="1544"/>
        <v>0</v>
      </c>
      <c r="U8215" s="2">
        <f>IF(O8215="Reg", R8215 * Inputs!$B$7, 0)</f>
        <v>0</v>
      </c>
      <c r="V8215" s="2">
        <f>MAX(F8215 + P8215*Inputs!$B$15 - (Q8215/Inputs!$B$16) - U8215, 0)</f>
        <v>0</v>
      </c>
    </row>
    <row r="8216" spans="1:22" x14ac:dyDescent="0.3">
      <c r="A8216" s="1">
        <v>46365.25</v>
      </c>
      <c r="B8216" s="2">
        <v>0</v>
      </c>
      <c r="C8216" s="2">
        <v>3.524811773038083</v>
      </c>
      <c r="D8216" s="2">
        <f t="shared" si="1536"/>
        <v>31.303620249490539</v>
      </c>
      <c r="E8216" s="2">
        <f t="shared" si="1537"/>
        <v>6.0167673402508912</v>
      </c>
      <c r="F8216" s="2">
        <f t="shared" si="1545"/>
        <v>0</v>
      </c>
      <c r="G8216" s="2">
        <f t="shared" si="1546"/>
        <v>0</v>
      </c>
      <c r="H8216" s="2">
        <f>MIN(Inputs!$B$2, (Inputs!$B$14 - F8216)/Inputs!$B$15)</f>
        <v>170</v>
      </c>
      <c r="I8216" s="2">
        <f>MAX(MIN(Inputs!$B$2, F8216*Inputs!$B$16, Inputs!$B$14*Inputs!$B$4 - G8216), 0)</f>
        <v>0</v>
      </c>
      <c r="J8216" s="2">
        <f>MAX(MIN(Inputs!$B$2, F8216*Inputs!$B$16, (Inputs!$B$14-F8216)/Inputs!$B$15)*Inputs!$B$9, 0)</f>
        <v>0</v>
      </c>
      <c r="K8216" s="2">
        <f>MAX(E8216*Inputs!$B$5 - B8216 - Inputs!$B$8, 0) * H8216</f>
        <v>0</v>
      </c>
      <c r="L8216" s="2">
        <f>IF(B8216 &gt;= D8216*Inputs!$B$10, MAX(B8216 - E8216/Inputs!$B$5 - Inputs!$B$8, 0) * I8216, 0)</f>
        <v>0</v>
      </c>
      <c r="M8216" s="2">
        <f t="shared" si="1538"/>
        <v>0</v>
      </c>
      <c r="N8216" s="3" t="str">
        <f t="shared" si="1539"/>
        <v>Idle</v>
      </c>
      <c r="O8216" s="3" t="str">
        <f t="shared" si="1547"/>
        <v>Idle</v>
      </c>
      <c r="P8216" s="2">
        <f t="shared" si="1540"/>
        <v>0</v>
      </c>
      <c r="Q8216" s="2">
        <f t="shared" si="1541"/>
        <v>0</v>
      </c>
      <c r="R8216" s="2">
        <f t="shared" si="1542"/>
        <v>0</v>
      </c>
      <c r="S8216" s="2">
        <f t="shared" si="1543"/>
        <v>0</v>
      </c>
      <c r="T8216" s="2">
        <f t="shared" si="1544"/>
        <v>0</v>
      </c>
      <c r="U8216" s="2">
        <f>IF(O8216="Reg", R8216 * Inputs!$B$7, 0)</f>
        <v>0</v>
      </c>
      <c r="V8216" s="2">
        <f>MAX(F8216 + P8216*Inputs!$B$15 - (Q8216/Inputs!$B$16) - U8216, 0)</f>
        <v>0</v>
      </c>
    </row>
    <row r="8217" spans="1:22" x14ac:dyDescent="0.3">
      <c r="A8217" s="1">
        <v>46365.291666666657</v>
      </c>
      <c r="B8217" s="2">
        <v>0</v>
      </c>
      <c r="C8217" s="2">
        <v>7.6044873166598927</v>
      </c>
      <c r="D8217" s="2">
        <f t="shared" si="1536"/>
        <v>31.303620249490539</v>
      </c>
      <c r="E8217" s="2">
        <f t="shared" si="1537"/>
        <v>10.523707230188059</v>
      </c>
      <c r="F8217" s="2">
        <f t="shared" si="1545"/>
        <v>0</v>
      </c>
      <c r="G8217" s="2">
        <f t="shared" si="1546"/>
        <v>0</v>
      </c>
      <c r="H8217" s="2">
        <f>MIN(Inputs!$B$2, (Inputs!$B$14 - F8217)/Inputs!$B$15)</f>
        <v>170</v>
      </c>
      <c r="I8217" s="2">
        <f>MAX(MIN(Inputs!$B$2, F8217*Inputs!$B$16, Inputs!$B$14*Inputs!$B$4 - G8217), 0)</f>
        <v>0</v>
      </c>
      <c r="J8217" s="2">
        <f>MAX(MIN(Inputs!$B$2, F8217*Inputs!$B$16, (Inputs!$B$14-F8217)/Inputs!$B$15)*Inputs!$B$9, 0)</f>
        <v>0</v>
      </c>
      <c r="K8217" s="2">
        <f>MAX(E8217*Inputs!$B$5 - B8217 - Inputs!$B$8, 0) * H8217</f>
        <v>0</v>
      </c>
      <c r="L8217" s="2">
        <f>IF(B8217 &gt;= D8217*Inputs!$B$10, MAX(B8217 - E8217/Inputs!$B$5 - Inputs!$B$8, 0) * I8217, 0)</f>
        <v>0</v>
      </c>
      <c r="M8217" s="2">
        <f t="shared" si="1538"/>
        <v>0</v>
      </c>
      <c r="N8217" s="3" t="str">
        <f t="shared" si="1539"/>
        <v>Idle</v>
      </c>
      <c r="O8217" s="3" t="str">
        <f t="shared" si="1547"/>
        <v>Idle</v>
      </c>
      <c r="P8217" s="2">
        <f t="shared" si="1540"/>
        <v>0</v>
      </c>
      <c r="Q8217" s="2">
        <f t="shared" si="1541"/>
        <v>0</v>
      </c>
      <c r="R8217" s="2">
        <f t="shared" si="1542"/>
        <v>0</v>
      </c>
      <c r="S8217" s="2">
        <f t="shared" si="1543"/>
        <v>0</v>
      </c>
      <c r="T8217" s="2">
        <f t="shared" si="1544"/>
        <v>0</v>
      </c>
      <c r="U8217" s="2">
        <f>IF(O8217="Reg", R8217 * Inputs!$B$7, 0)</f>
        <v>0</v>
      </c>
      <c r="V8217" s="2">
        <f>MAX(F8217 + P8217*Inputs!$B$15 - (Q8217/Inputs!$B$16) - U8217, 0)</f>
        <v>0</v>
      </c>
    </row>
    <row r="8218" spans="1:22" x14ac:dyDescent="0.3">
      <c r="A8218" s="1">
        <v>46365.333333333343</v>
      </c>
      <c r="B8218" s="2">
        <v>0</v>
      </c>
      <c r="C8218" s="2">
        <v>5.0688415653546093</v>
      </c>
      <c r="D8218" s="2">
        <f t="shared" si="1536"/>
        <v>31.303620249490539</v>
      </c>
      <c r="E8218" s="2">
        <f t="shared" si="1537"/>
        <v>17.558191057096209</v>
      </c>
      <c r="F8218" s="2">
        <f t="shared" si="1545"/>
        <v>0</v>
      </c>
      <c r="G8218" s="2">
        <f t="shared" si="1546"/>
        <v>0</v>
      </c>
      <c r="H8218" s="2">
        <f>MIN(Inputs!$B$2, (Inputs!$B$14 - F8218)/Inputs!$B$15)</f>
        <v>170</v>
      </c>
      <c r="I8218" s="2">
        <f>MAX(MIN(Inputs!$B$2, F8218*Inputs!$B$16, Inputs!$B$14*Inputs!$B$4 - G8218), 0)</f>
        <v>0</v>
      </c>
      <c r="J8218" s="2">
        <f>MAX(MIN(Inputs!$B$2, F8218*Inputs!$B$16, (Inputs!$B$14-F8218)/Inputs!$B$15)*Inputs!$B$9, 0)</f>
        <v>0</v>
      </c>
      <c r="K8218" s="2">
        <f>MAX(E8218*Inputs!$B$5 - B8218 - Inputs!$B$8, 0) * H8218</f>
        <v>0</v>
      </c>
      <c r="L8218" s="2">
        <f>IF(B8218 &gt;= D8218*Inputs!$B$10, MAX(B8218 - E8218/Inputs!$B$5 - Inputs!$B$8, 0) * I8218, 0)</f>
        <v>0</v>
      </c>
      <c r="M8218" s="2">
        <f t="shared" si="1538"/>
        <v>0</v>
      </c>
      <c r="N8218" s="3" t="str">
        <f t="shared" si="1539"/>
        <v>Idle</v>
      </c>
      <c r="O8218" s="3" t="str">
        <f t="shared" si="1547"/>
        <v>Idle</v>
      </c>
      <c r="P8218" s="2">
        <f t="shared" si="1540"/>
        <v>0</v>
      </c>
      <c r="Q8218" s="2">
        <f t="shared" si="1541"/>
        <v>0</v>
      </c>
      <c r="R8218" s="2">
        <f t="shared" si="1542"/>
        <v>0</v>
      </c>
      <c r="S8218" s="2">
        <f t="shared" si="1543"/>
        <v>0</v>
      </c>
      <c r="T8218" s="2">
        <f t="shared" si="1544"/>
        <v>0</v>
      </c>
      <c r="U8218" s="2">
        <f>IF(O8218="Reg", R8218 * Inputs!$B$7, 0)</f>
        <v>0</v>
      </c>
      <c r="V8218" s="2">
        <f>MAX(F8218 + P8218*Inputs!$B$15 - (Q8218/Inputs!$B$16) - U8218, 0)</f>
        <v>0</v>
      </c>
    </row>
    <row r="8219" spans="1:22" x14ac:dyDescent="0.3">
      <c r="A8219" s="1">
        <v>46365.375</v>
      </c>
      <c r="B8219" s="2">
        <v>0</v>
      </c>
      <c r="C8219" s="2">
        <v>13.10838481876273</v>
      </c>
      <c r="D8219" s="2">
        <f t="shared" si="1536"/>
        <v>31.303620249490539</v>
      </c>
      <c r="E8219" s="2">
        <f t="shared" si="1537"/>
        <v>26.16822675196703</v>
      </c>
      <c r="F8219" s="2">
        <f t="shared" si="1545"/>
        <v>0</v>
      </c>
      <c r="G8219" s="2">
        <f t="shared" si="1546"/>
        <v>0</v>
      </c>
      <c r="H8219" s="2">
        <f>MIN(Inputs!$B$2, (Inputs!$B$14 - F8219)/Inputs!$B$15)</f>
        <v>170</v>
      </c>
      <c r="I8219" s="2">
        <f>MAX(MIN(Inputs!$B$2, F8219*Inputs!$B$16, Inputs!$B$14*Inputs!$B$4 - G8219), 0)</f>
        <v>0</v>
      </c>
      <c r="J8219" s="2">
        <f>MAX(MIN(Inputs!$B$2, F8219*Inputs!$B$16, (Inputs!$B$14-F8219)/Inputs!$B$15)*Inputs!$B$9, 0)</f>
        <v>0</v>
      </c>
      <c r="K8219" s="2">
        <f>MAX(E8219*Inputs!$B$5 - B8219 - Inputs!$B$8, 0) * H8219</f>
        <v>514.76672209426772</v>
      </c>
      <c r="L8219" s="2">
        <f>IF(B8219 &gt;= D8219*Inputs!$B$10, MAX(B8219 - E8219/Inputs!$B$5 - Inputs!$B$8, 0) * I8219, 0)</f>
        <v>0</v>
      </c>
      <c r="M8219" s="2">
        <f t="shared" si="1538"/>
        <v>0</v>
      </c>
      <c r="N8219" s="3" t="str">
        <f t="shared" si="1539"/>
        <v>Charge</v>
      </c>
      <c r="O8219" s="3" t="str">
        <f t="shared" si="1547"/>
        <v>Charge</v>
      </c>
      <c r="P8219" s="2">
        <f t="shared" si="1540"/>
        <v>170</v>
      </c>
      <c r="Q8219" s="2">
        <f t="shared" si="1541"/>
        <v>0</v>
      </c>
      <c r="R8219" s="2">
        <f t="shared" si="1542"/>
        <v>0</v>
      </c>
      <c r="S8219" s="2">
        <f t="shared" si="1543"/>
        <v>0</v>
      </c>
      <c r="T8219" s="2">
        <f t="shared" si="1544"/>
        <v>0</v>
      </c>
      <c r="U8219" s="2">
        <f>IF(O8219="Reg", R8219 * Inputs!$B$7, 0)</f>
        <v>0</v>
      </c>
      <c r="V8219" s="2">
        <f>MAX(F8219 + P8219*Inputs!$B$15 - (Q8219/Inputs!$B$16) - U8219, 0)</f>
        <v>170</v>
      </c>
    </row>
    <row r="8220" spans="1:22" x14ac:dyDescent="0.3">
      <c r="A8220" s="1">
        <v>46365.416666666657</v>
      </c>
      <c r="B8220" s="2">
        <v>12.65376293129226</v>
      </c>
      <c r="C8220" s="2">
        <v>12.64394388521991</v>
      </c>
      <c r="D8220" s="2">
        <f t="shared" si="1536"/>
        <v>31.303620249490539</v>
      </c>
      <c r="E8220" s="2">
        <f t="shared" si="1537"/>
        <v>34.011512492763167</v>
      </c>
      <c r="F8220" s="2">
        <f t="shared" si="1545"/>
        <v>170</v>
      </c>
      <c r="G8220" s="2">
        <f t="shared" si="1546"/>
        <v>0</v>
      </c>
      <c r="H8220" s="2">
        <f>MIN(Inputs!$B$2, (Inputs!$B$14 - F8220)/Inputs!$B$15)</f>
        <v>170</v>
      </c>
      <c r="I8220" s="2">
        <f>MAX(MIN(Inputs!$B$2, F8220*Inputs!$B$16, Inputs!$B$14*Inputs!$B$4 - G8220), 0)</f>
        <v>170</v>
      </c>
      <c r="J8220" s="2">
        <f>MAX(MIN(Inputs!$B$2, F8220*Inputs!$B$16, (Inputs!$B$14-F8220)/Inputs!$B$15)*Inputs!$B$9, 0)</f>
        <v>136</v>
      </c>
      <c r="K8220" s="2">
        <f>MAX(E8220*Inputs!$B$5 - B8220 - Inputs!$B$8, 0) * H8220</f>
        <v>0</v>
      </c>
      <c r="L8220" s="2">
        <f>IF(B8220 &gt;= D8220*Inputs!$B$10, MAX(B8220 - E8220/Inputs!$B$5 - Inputs!$B$8, 0) * I8220, 0)</f>
        <v>0</v>
      </c>
      <c r="M8220" s="2">
        <f t="shared" si="1538"/>
        <v>1719.5763683899077</v>
      </c>
      <c r="N8220" s="3" t="str">
        <f t="shared" si="1539"/>
        <v>Reg</v>
      </c>
      <c r="O8220" s="3" t="str">
        <f t="shared" si="1547"/>
        <v>Charge</v>
      </c>
      <c r="P8220" s="2">
        <f t="shared" si="1540"/>
        <v>170</v>
      </c>
      <c r="Q8220" s="2">
        <f t="shared" si="1541"/>
        <v>0</v>
      </c>
      <c r="R8220" s="2">
        <f t="shared" si="1542"/>
        <v>0</v>
      </c>
      <c r="S8220" s="2">
        <f t="shared" si="1543"/>
        <v>-2151.1396983196842</v>
      </c>
      <c r="T8220" s="2">
        <f t="shared" si="1544"/>
        <v>0</v>
      </c>
      <c r="U8220" s="2">
        <f>IF(O8220="Reg", R8220 * Inputs!$B$7, 0)</f>
        <v>0</v>
      </c>
      <c r="V8220" s="2">
        <f>MAX(F8220 + P8220*Inputs!$B$15 - (Q8220/Inputs!$B$16) - U8220, 0)</f>
        <v>340</v>
      </c>
    </row>
    <row r="8221" spans="1:22" x14ac:dyDescent="0.3">
      <c r="A8221" s="1">
        <v>46365.458333333343</v>
      </c>
      <c r="B8221" s="2">
        <v>23.446841110213089</v>
      </c>
      <c r="C8221" s="2">
        <v>13.52982310014613</v>
      </c>
      <c r="D8221" s="2">
        <f t="shared" si="1536"/>
        <v>31.303620249490539</v>
      </c>
      <c r="E8221" s="2">
        <f t="shared" si="1537"/>
        <v>42.760747330260322</v>
      </c>
      <c r="F8221" s="2">
        <f t="shared" si="1545"/>
        <v>340</v>
      </c>
      <c r="G8221" s="2">
        <f t="shared" si="1546"/>
        <v>0</v>
      </c>
      <c r="H8221" s="2">
        <f>MIN(Inputs!$B$2, (Inputs!$B$14 - F8221)/Inputs!$B$15)</f>
        <v>0</v>
      </c>
      <c r="I8221" s="2">
        <f>MAX(MIN(Inputs!$B$2, F8221*Inputs!$B$16, Inputs!$B$14*Inputs!$B$4 - G8221), 0)</f>
        <v>170</v>
      </c>
      <c r="J8221" s="2">
        <f>MAX(MIN(Inputs!$B$2, F8221*Inputs!$B$16, (Inputs!$B$14-F8221)/Inputs!$B$15)*Inputs!$B$9, 0)</f>
        <v>0</v>
      </c>
      <c r="K8221" s="2">
        <f>MAX(E8221*Inputs!$B$5 - B8221 - Inputs!$B$8, 0) * H8221</f>
        <v>0</v>
      </c>
      <c r="L8221" s="2">
        <f>IF(B8221 &gt;= D8221*Inputs!$B$10, MAX(B8221 - E8221/Inputs!$B$5 - Inputs!$B$8, 0) * I8221, 0)</f>
        <v>0</v>
      </c>
      <c r="M8221" s="2">
        <f t="shared" si="1538"/>
        <v>0</v>
      </c>
      <c r="N8221" s="3" t="str">
        <f t="shared" si="1539"/>
        <v>Idle</v>
      </c>
      <c r="O8221" s="3" t="str">
        <f t="shared" si="1547"/>
        <v>Idle</v>
      </c>
      <c r="P8221" s="2">
        <f t="shared" si="1540"/>
        <v>0</v>
      </c>
      <c r="Q8221" s="2">
        <f t="shared" si="1541"/>
        <v>0</v>
      </c>
      <c r="R8221" s="2">
        <f t="shared" si="1542"/>
        <v>0</v>
      </c>
      <c r="S8221" s="2">
        <f t="shared" si="1543"/>
        <v>0</v>
      </c>
      <c r="T8221" s="2">
        <f t="shared" si="1544"/>
        <v>0</v>
      </c>
      <c r="U8221" s="2">
        <f>IF(O8221="Reg", R8221 * Inputs!$B$7, 0)</f>
        <v>0</v>
      </c>
      <c r="V8221" s="2">
        <f>MAX(F8221 + P8221*Inputs!$B$15 - (Q8221/Inputs!$B$16) - U8221, 0)</f>
        <v>340</v>
      </c>
    </row>
    <row r="8222" spans="1:22" x14ac:dyDescent="0.3">
      <c r="A8222" s="1">
        <v>46365.5</v>
      </c>
      <c r="B8222" s="2">
        <v>27.041639339623</v>
      </c>
      <c r="C8222" s="2">
        <v>6.3778438146468046</v>
      </c>
      <c r="D8222" s="2">
        <f t="shared" si="1536"/>
        <v>31.303620249490539</v>
      </c>
      <c r="E8222" s="2">
        <f t="shared" si="1537"/>
        <v>49.845042979841395</v>
      </c>
      <c r="F8222" s="2">
        <f t="shared" si="1545"/>
        <v>340</v>
      </c>
      <c r="G8222" s="2">
        <f t="shared" si="1546"/>
        <v>0</v>
      </c>
      <c r="H8222" s="2">
        <f>MIN(Inputs!$B$2, (Inputs!$B$14 - F8222)/Inputs!$B$15)</f>
        <v>0</v>
      </c>
      <c r="I8222" s="2">
        <f>MAX(MIN(Inputs!$B$2, F8222*Inputs!$B$16, Inputs!$B$14*Inputs!$B$4 - G8222), 0)</f>
        <v>170</v>
      </c>
      <c r="J8222" s="2">
        <f>MAX(MIN(Inputs!$B$2, F8222*Inputs!$B$16, (Inputs!$B$14-F8222)/Inputs!$B$15)*Inputs!$B$9, 0)</f>
        <v>0</v>
      </c>
      <c r="K8222" s="2">
        <f>MAX(E8222*Inputs!$B$5 - B8222 - Inputs!$B$8, 0) * H8222</f>
        <v>0</v>
      </c>
      <c r="L8222" s="2">
        <f>IF(B8222 &gt;= D8222*Inputs!$B$10, MAX(B8222 - E8222/Inputs!$B$5 - Inputs!$B$8, 0) * I8222, 0)</f>
        <v>0</v>
      </c>
      <c r="M8222" s="2">
        <f t="shared" si="1538"/>
        <v>0</v>
      </c>
      <c r="N8222" s="3" t="str">
        <f t="shared" si="1539"/>
        <v>Idle</v>
      </c>
      <c r="O8222" s="3" t="str">
        <f t="shared" si="1547"/>
        <v>Idle</v>
      </c>
      <c r="P8222" s="2">
        <f t="shared" si="1540"/>
        <v>0</v>
      </c>
      <c r="Q8222" s="2">
        <f t="shared" si="1541"/>
        <v>0</v>
      </c>
      <c r="R8222" s="2">
        <f t="shared" si="1542"/>
        <v>0</v>
      </c>
      <c r="S8222" s="2">
        <f t="shared" si="1543"/>
        <v>0</v>
      </c>
      <c r="T8222" s="2">
        <f t="shared" si="1544"/>
        <v>0</v>
      </c>
      <c r="U8222" s="2">
        <f>IF(O8222="Reg", R8222 * Inputs!$B$7, 0)</f>
        <v>0</v>
      </c>
      <c r="V8222" s="2">
        <f>MAX(F8222 + P8222*Inputs!$B$15 - (Q8222/Inputs!$B$16) - U8222, 0)</f>
        <v>340</v>
      </c>
    </row>
    <row r="8223" spans="1:22" x14ac:dyDescent="0.3">
      <c r="A8223" s="1">
        <v>46365.541666666657</v>
      </c>
      <c r="B8223" s="2">
        <v>42.206902961448897</v>
      </c>
      <c r="C8223" s="2">
        <v>3.863938663074161</v>
      </c>
      <c r="D8223" s="2">
        <f t="shared" si="1536"/>
        <v>31.303620249490539</v>
      </c>
      <c r="E8223" s="2">
        <f t="shared" si="1537"/>
        <v>56.075331402546233</v>
      </c>
      <c r="F8223" s="2">
        <f t="shared" si="1545"/>
        <v>340</v>
      </c>
      <c r="G8223" s="2">
        <f t="shared" si="1546"/>
        <v>0</v>
      </c>
      <c r="H8223" s="2">
        <f>MIN(Inputs!$B$2, (Inputs!$B$14 - F8223)/Inputs!$B$15)</f>
        <v>0</v>
      </c>
      <c r="I8223" s="2">
        <f>MAX(MIN(Inputs!$B$2, F8223*Inputs!$B$16, Inputs!$B$14*Inputs!$B$4 - G8223), 0)</f>
        <v>170</v>
      </c>
      <c r="J8223" s="2">
        <f>MAX(MIN(Inputs!$B$2, F8223*Inputs!$B$16, (Inputs!$B$14-F8223)/Inputs!$B$15)*Inputs!$B$9, 0)</f>
        <v>0</v>
      </c>
      <c r="K8223" s="2">
        <f>MAX(E8223*Inputs!$B$5 - B8223 - Inputs!$B$8, 0) * H8223</f>
        <v>0</v>
      </c>
      <c r="L8223" s="2">
        <f>IF(B8223 &gt;= D8223*Inputs!$B$10, MAX(B8223 - E8223/Inputs!$B$5 - Inputs!$B$8, 0) * I8223, 0)</f>
        <v>0</v>
      </c>
      <c r="M8223" s="2">
        <f t="shared" si="1538"/>
        <v>0</v>
      </c>
      <c r="N8223" s="3" t="str">
        <f t="shared" si="1539"/>
        <v>Idle</v>
      </c>
      <c r="O8223" s="3" t="str">
        <f t="shared" si="1547"/>
        <v>Idle</v>
      </c>
      <c r="P8223" s="2">
        <f t="shared" si="1540"/>
        <v>0</v>
      </c>
      <c r="Q8223" s="2">
        <f t="shared" si="1541"/>
        <v>0</v>
      </c>
      <c r="R8223" s="2">
        <f t="shared" si="1542"/>
        <v>0</v>
      </c>
      <c r="S8223" s="2">
        <f t="shared" si="1543"/>
        <v>0</v>
      </c>
      <c r="T8223" s="2">
        <f t="shared" si="1544"/>
        <v>0</v>
      </c>
      <c r="U8223" s="2">
        <f>IF(O8223="Reg", R8223 * Inputs!$B$7, 0)</f>
        <v>0</v>
      </c>
      <c r="V8223" s="2">
        <f>MAX(F8223 + P8223*Inputs!$B$15 - (Q8223/Inputs!$B$16) - U8223, 0)</f>
        <v>340</v>
      </c>
    </row>
    <row r="8224" spans="1:22" x14ac:dyDescent="0.3">
      <c r="A8224" s="1">
        <v>46365.583333333343</v>
      </c>
      <c r="B8224" s="2">
        <v>51.660214169224922</v>
      </c>
      <c r="C8224" s="2">
        <v>22.4962601699069</v>
      </c>
      <c r="D8224" s="2">
        <f t="shared" si="1536"/>
        <v>31.303620249490539</v>
      </c>
      <c r="E8224" s="2">
        <f t="shared" si="1537"/>
        <v>60.355879823970618</v>
      </c>
      <c r="F8224" s="2">
        <f t="shared" si="1545"/>
        <v>340</v>
      </c>
      <c r="G8224" s="2">
        <f t="shared" si="1546"/>
        <v>0</v>
      </c>
      <c r="H8224" s="2">
        <f>MIN(Inputs!$B$2, (Inputs!$B$14 - F8224)/Inputs!$B$15)</f>
        <v>0</v>
      </c>
      <c r="I8224" s="2">
        <f>MAX(MIN(Inputs!$B$2, F8224*Inputs!$B$16, Inputs!$B$14*Inputs!$B$4 - G8224), 0)</f>
        <v>170</v>
      </c>
      <c r="J8224" s="2">
        <f>MAX(MIN(Inputs!$B$2, F8224*Inputs!$B$16, (Inputs!$B$14-F8224)/Inputs!$B$15)*Inputs!$B$9, 0)</f>
        <v>0</v>
      </c>
      <c r="K8224" s="2">
        <f>MAX(E8224*Inputs!$B$5 - B8224 - Inputs!$B$8, 0) * H8224</f>
        <v>0</v>
      </c>
      <c r="L8224" s="2">
        <f>IF(B8224 &gt;= D8224*Inputs!$B$10, MAX(B8224 - E8224/Inputs!$B$5 - Inputs!$B$8, 0) * I8224, 0)</f>
        <v>0</v>
      </c>
      <c r="M8224" s="2">
        <f t="shared" si="1538"/>
        <v>0</v>
      </c>
      <c r="N8224" s="3" t="str">
        <f t="shared" si="1539"/>
        <v>Idle</v>
      </c>
      <c r="O8224" s="3" t="str">
        <f t="shared" si="1547"/>
        <v>Idle</v>
      </c>
      <c r="P8224" s="2">
        <f t="shared" si="1540"/>
        <v>0</v>
      </c>
      <c r="Q8224" s="2">
        <f t="shared" si="1541"/>
        <v>0</v>
      </c>
      <c r="R8224" s="2">
        <f t="shared" si="1542"/>
        <v>0</v>
      </c>
      <c r="S8224" s="2">
        <f t="shared" si="1543"/>
        <v>0</v>
      </c>
      <c r="T8224" s="2">
        <f t="shared" si="1544"/>
        <v>0</v>
      </c>
      <c r="U8224" s="2">
        <f>IF(O8224="Reg", R8224 * Inputs!$B$7, 0)</f>
        <v>0</v>
      </c>
      <c r="V8224" s="2">
        <f>MAX(F8224 + P8224*Inputs!$B$15 - (Q8224/Inputs!$B$16) - U8224, 0)</f>
        <v>340</v>
      </c>
    </row>
    <row r="8225" spans="1:22" x14ac:dyDescent="0.3">
      <c r="A8225" s="1">
        <v>46365.625</v>
      </c>
      <c r="B8225" s="2">
        <v>47.059714444776823</v>
      </c>
      <c r="C8225" s="2">
        <v>3.823400475503369</v>
      </c>
      <c r="D8225" s="2">
        <f t="shared" si="1536"/>
        <v>31.303620249490539</v>
      </c>
      <c r="E8225" s="2">
        <f t="shared" si="1537"/>
        <v>61.711724683974744</v>
      </c>
      <c r="F8225" s="2">
        <f t="shared" si="1545"/>
        <v>340</v>
      </c>
      <c r="G8225" s="2">
        <f t="shared" si="1546"/>
        <v>0</v>
      </c>
      <c r="H8225" s="2">
        <f>MIN(Inputs!$B$2, (Inputs!$B$14 - F8225)/Inputs!$B$15)</f>
        <v>0</v>
      </c>
      <c r="I8225" s="2">
        <f>MAX(MIN(Inputs!$B$2, F8225*Inputs!$B$16, Inputs!$B$14*Inputs!$B$4 - G8225), 0)</f>
        <v>170</v>
      </c>
      <c r="J8225" s="2">
        <f>MAX(MIN(Inputs!$B$2, F8225*Inputs!$B$16, (Inputs!$B$14-F8225)/Inputs!$B$15)*Inputs!$B$9, 0)</f>
        <v>0</v>
      </c>
      <c r="K8225" s="2">
        <f>MAX(E8225*Inputs!$B$5 - B8225 - Inputs!$B$8, 0) * H8225</f>
        <v>0</v>
      </c>
      <c r="L8225" s="2">
        <f>IF(B8225 &gt;= D8225*Inputs!$B$10, MAX(B8225 - E8225/Inputs!$B$5 - Inputs!$B$8, 0) * I8225, 0)</f>
        <v>0</v>
      </c>
      <c r="M8225" s="2">
        <f t="shared" si="1538"/>
        <v>0</v>
      </c>
      <c r="N8225" s="3" t="str">
        <f t="shared" si="1539"/>
        <v>Idle</v>
      </c>
      <c r="O8225" s="3" t="str">
        <f t="shared" si="1547"/>
        <v>Idle</v>
      </c>
      <c r="P8225" s="2">
        <f t="shared" si="1540"/>
        <v>0</v>
      </c>
      <c r="Q8225" s="2">
        <f t="shared" si="1541"/>
        <v>0</v>
      </c>
      <c r="R8225" s="2">
        <f t="shared" si="1542"/>
        <v>0</v>
      </c>
      <c r="S8225" s="2">
        <f t="shared" si="1543"/>
        <v>0</v>
      </c>
      <c r="T8225" s="2">
        <f t="shared" si="1544"/>
        <v>0</v>
      </c>
      <c r="U8225" s="2">
        <f>IF(O8225="Reg", R8225 * Inputs!$B$7, 0)</f>
        <v>0</v>
      </c>
      <c r="V8225" s="2">
        <f>MAX(F8225 + P8225*Inputs!$B$15 - (Q8225/Inputs!$B$16) - U8225, 0)</f>
        <v>340</v>
      </c>
    </row>
    <row r="8226" spans="1:22" x14ac:dyDescent="0.3">
      <c r="A8226" s="1">
        <v>46365.666666666657</v>
      </c>
      <c r="B8226" s="2">
        <v>65.149171956275211</v>
      </c>
      <c r="C8226" s="2">
        <v>4.2328395594003041</v>
      </c>
      <c r="D8226" s="2">
        <f t="shared" si="1536"/>
        <v>31.303620249490539</v>
      </c>
      <c r="E8226" s="2">
        <f t="shared" si="1537"/>
        <v>62.48873503723285</v>
      </c>
      <c r="F8226" s="2">
        <f t="shared" si="1545"/>
        <v>340</v>
      </c>
      <c r="G8226" s="2">
        <f t="shared" si="1546"/>
        <v>0</v>
      </c>
      <c r="H8226" s="2">
        <f>MIN(Inputs!$B$2, (Inputs!$B$14 - F8226)/Inputs!$B$15)</f>
        <v>0</v>
      </c>
      <c r="I8226" s="2">
        <f>MAX(MIN(Inputs!$B$2, F8226*Inputs!$B$16, Inputs!$B$14*Inputs!$B$4 - G8226), 0)</f>
        <v>170</v>
      </c>
      <c r="J8226" s="2">
        <f>MAX(MIN(Inputs!$B$2, F8226*Inputs!$B$16, (Inputs!$B$14-F8226)/Inputs!$B$15)*Inputs!$B$9, 0)</f>
        <v>0</v>
      </c>
      <c r="K8226" s="2">
        <f>MAX(E8226*Inputs!$B$5 - B8226 - Inputs!$B$8, 0) * H8226</f>
        <v>0</v>
      </c>
      <c r="L8226" s="2">
        <f>IF(B8226 &gt;= D8226*Inputs!$B$10, MAX(B8226 - E8226/Inputs!$B$5 - Inputs!$B$8, 0) * I8226, 0)</f>
        <v>0</v>
      </c>
      <c r="M8226" s="2">
        <f t="shared" si="1538"/>
        <v>0</v>
      </c>
      <c r="N8226" s="3" t="str">
        <f t="shared" si="1539"/>
        <v>Idle</v>
      </c>
      <c r="O8226" s="3" t="str">
        <f t="shared" si="1547"/>
        <v>Idle</v>
      </c>
      <c r="P8226" s="2">
        <f t="shared" si="1540"/>
        <v>0</v>
      </c>
      <c r="Q8226" s="2">
        <f t="shared" si="1541"/>
        <v>0</v>
      </c>
      <c r="R8226" s="2">
        <f t="shared" si="1542"/>
        <v>0</v>
      </c>
      <c r="S8226" s="2">
        <f t="shared" si="1543"/>
        <v>0</v>
      </c>
      <c r="T8226" s="2">
        <f t="shared" si="1544"/>
        <v>0</v>
      </c>
      <c r="U8226" s="2">
        <f>IF(O8226="Reg", R8226 * Inputs!$B$7, 0)</f>
        <v>0</v>
      </c>
      <c r="V8226" s="2">
        <f>MAX(F8226 + P8226*Inputs!$B$15 - (Q8226/Inputs!$B$16) - U8226, 0)</f>
        <v>340</v>
      </c>
    </row>
    <row r="8227" spans="1:22" x14ac:dyDescent="0.3">
      <c r="A8227" s="1">
        <v>46365.708333333343</v>
      </c>
      <c r="B8227" s="2">
        <v>65.952615007699507</v>
      </c>
      <c r="C8227" s="2">
        <v>8.5618810503468925</v>
      </c>
      <c r="D8227" s="2">
        <f t="shared" si="1536"/>
        <v>31.303620249490539</v>
      </c>
      <c r="E8227" s="2">
        <f t="shared" si="1537"/>
        <v>58.933441301825134</v>
      </c>
      <c r="F8227" s="2">
        <f t="shared" si="1545"/>
        <v>340</v>
      </c>
      <c r="G8227" s="2">
        <f t="shared" si="1546"/>
        <v>0</v>
      </c>
      <c r="H8227" s="2">
        <f>MIN(Inputs!$B$2, (Inputs!$B$14 - F8227)/Inputs!$B$15)</f>
        <v>0</v>
      </c>
      <c r="I8227" s="2">
        <f>MAX(MIN(Inputs!$B$2, F8227*Inputs!$B$16, Inputs!$B$14*Inputs!$B$4 - G8227), 0)</f>
        <v>170</v>
      </c>
      <c r="J8227" s="2">
        <f>MAX(MIN(Inputs!$B$2, F8227*Inputs!$B$16, (Inputs!$B$14-F8227)/Inputs!$B$15)*Inputs!$B$9, 0)</f>
        <v>0</v>
      </c>
      <c r="K8227" s="2">
        <f>MAX(E8227*Inputs!$B$5 - B8227 - Inputs!$B$8, 0) * H8227</f>
        <v>0</v>
      </c>
      <c r="L8227" s="2">
        <f>IF(B8227 &gt;= D8227*Inputs!$B$10, MAX(B8227 - E8227/Inputs!$B$5 - Inputs!$B$8, 0) * I8227, 0)</f>
        <v>0</v>
      </c>
      <c r="M8227" s="2">
        <f t="shared" si="1538"/>
        <v>0</v>
      </c>
      <c r="N8227" s="3" t="str">
        <f t="shared" si="1539"/>
        <v>Idle</v>
      </c>
      <c r="O8227" s="3" t="str">
        <f t="shared" si="1547"/>
        <v>Idle</v>
      </c>
      <c r="P8227" s="2">
        <f t="shared" si="1540"/>
        <v>0</v>
      </c>
      <c r="Q8227" s="2">
        <f t="shared" si="1541"/>
        <v>0</v>
      </c>
      <c r="R8227" s="2">
        <f t="shared" si="1542"/>
        <v>0</v>
      </c>
      <c r="S8227" s="2">
        <f t="shared" si="1543"/>
        <v>0</v>
      </c>
      <c r="T8227" s="2">
        <f t="shared" si="1544"/>
        <v>0</v>
      </c>
      <c r="U8227" s="2">
        <f>IF(O8227="Reg", R8227 * Inputs!$B$7, 0)</f>
        <v>0</v>
      </c>
      <c r="V8227" s="2">
        <f>MAX(F8227 + P8227*Inputs!$B$15 - (Q8227/Inputs!$B$16) - U8227, 0)</f>
        <v>340</v>
      </c>
    </row>
    <row r="8228" spans="1:22" x14ac:dyDescent="0.3">
      <c r="A8228" s="1">
        <v>46365.75</v>
      </c>
      <c r="B8228" s="2">
        <v>64.423369875852075</v>
      </c>
      <c r="C8228" s="2">
        <v>9.1673194786368661</v>
      </c>
      <c r="D8228" s="2">
        <f t="shared" si="1536"/>
        <v>31.303620249490539</v>
      </c>
      <c r="E8228" s="2">
        <f t="shared" si="1537"/>
        <v>57.166668559780987</v>
      </c>
      <c r="F8228" s="2">
        <f t="shared" si="1545"/>
        <v>340</v>
      </c>
      <c r="G8228" s="2">
        <f t="shared" si="1546"/>
        <v>0</v>
      </c>
      <c r="H8228" s="2">
        <f>MIN(Inputs!$B$2, (Inputs!$B$14 - F8228)/Inputs!$B$15)</f>
        <v>0</v>
      </c>
      <c r="I8228" s="2">
        <f>MAX(MIN(Inputs!$B$2, F8228*Inputs!$B$16, Inputs!$B$14*Inputs!$B$4 - G8228), 0)</f>
        <v>170</v>
      </c>
      <c r="J8228" s="2">
        <f>MAX(MIN(Inputs!$B$2, F8228*Inputs!$B$16, (Inputs!$B$14-F8228)/Inputs!$B$15)*Inputs!$B$9, 0)</f>
        <v>0</v>
      </c>
      <c r="K8228" s="2">
        <f>MAX(E8228*Inputs!$B$5 - B8228 - Inputs!$B$8, 0) * H8228</f>
        <v>0</v>
      </c>
      <c r="L8228" s="2">
        <f>IF(B8228 &gt;= D8228*Inputs!$B$10, MAX(B8228 - E8228/Inputs!$B$5 - Inputs!$B$8, 0) * I8228, 0)</f>
        <v>0</v>
      </c>
      <c r="M8228" s="2">
        <f t="shared" si="1538"/>
        <v>0</v>
      </c>
      <c r="N8228" s="3" t="str">
        <f t="shared" si="1539"/>
        <v>Idle</v>
      </c>
      <c r="O8228" s="3" t="str">
        <f t="shared" si="1547"/>
        <v>Idle</v>
      </c>
      <c r="P8228" s="2">
        <f t="shared" si="1540"/>
        <v>0</v>
      </c>
      <c r="Q8228" s="2">
        <f t="shared" si="1541"/>
        <v>0</v>
      </c>
      <c r="R8228" s="2">
        <f t="shared" si="1542"/>
        <v>0</v>
      </c>
      <c r="S8228" s="2">
        <f t="shared" si="1543"/>
        <v>0</v>
      </c>
      <c r="T8228" s="2">
        <f t="shared" si="1544"/>
        <v>0</v>
      </c>
      <c r="U8228" s="2">
        <f>IF(O8228="Reg", R8228 * Inputs!$B$7, 0)</f>
        <v>0</v>
      </c>
      <c r="V8228" s="2">
        <f>MAX(F8228 + P8228*Inputs!$B$15 - (Q8228/Inputs!$B$16) - U8228, 0)</f>
        <v>340</v>
      </c>
    </row>
    <row r="8229" spans="1:22" x14ac:dyDescent="0.3">
      <c r="A8229" s="1">
        <v>46365.791666666657</v>
      </c>
      <c r="B8229" s="2">
        <v>67.890193489995184</v>
      </c>
      <c r="C8229" s="2">
        <v>10.0417101470999</v>
      </c>
      <c r="D8229" s="2">
        <f t="shared" si="1536"/>
        <v>31.303620249490539</v>
      </c>
      <c r="E8229" s="2">
        <f t="shared" si="1537"/>
        <v>51.431499345659724</v>
      </c>
      <c r="F8229" s="2">
        <f t="shared" si="1545"/>
        <v>340</v>
      </c>
      <c r="G8229" s="2">
        <f t="shared" si="1546"/>
        <v>0</v>
      </c>
      <c r="H8229" s="2">
        <f>MIN(Inputs!$B$2, (Inputs!$B$14 - F8229)/Inputs!$B$15)</f>
        <v>0</v>
      </c>
      <c r="I8229" s="2">
        <f>MAX(MIN(Inputs!$B$2, F8229*Inputs!$B$16, Inputs!$B$14*Inputs!$B$4 - G8229), 0)</f>
        <v>170</v>
      </c>
      <c r="J8229" s="2">
        <f>MAX(MIN(Inputs!$B$2, F8229*Inputs!$B$16, (Inputs!$B$14-F8229)/Inputs!$B$15)*Inputs!$B$9, 0)</f>
        <v>0</v>
      </c>
      <c r="K8229" s="2">
        <f>MAX(E8229*Inputs!$B$5 - B8229 - Inputs!$B$8, 0) * H8229</f>
        <v>0</v>
      </c>
      <c r="L8229" s="2">
        <f>IF(B8229 &gt;= D8229*Inputs!$B$10, MAX(B8229 - E8229/Inputs!$B$5 - Inputs!$B$8, 0) * I8229, 0)</f>
        <v>0</v>
      </c>
      <c r="M8229" s="2">
        <f t="shared" si="1538"/>
        <v>0</v>
      </c>
      <c r="N8229" s="3" t="str">
        <f t="shared" si="1539"/>
        <v>Idle</v>
      </c>
      <c r="O8229" s="3" t="str">
        <f t="shared" si="1547"/>
        <v>Idle</v>
      </c>
      <c r="P8229" s="2">
        <f t="shared" si="1540"/>
        <v>0</v>
      </c>
      <c r="Q8229" s="2">
        <f t="shared" si="1541"/>
        <v>0</v>
      </c>
      <c r="R8229" s="2">
        <f t="shared" si="1542"/>
        <v>0</v>
      </c>
      <c r="S8229" s="2">
        <f t="shared" si="1543"/>
        <v>0</v>
      </c>
      <c r="T8229" s="2">
        <f t="shared" si="1544"/>
        <v>0</v>
      </c>
      <c r="U8229" s="2">
        <f>IF(O8229="Reg", R8229 * Inputs!$B$7, 0)</f>
        <v>0</v>
      </c>
      <c r="V8229" s="2">
        <f>MAX(F8229 + P8229*Inputs!$B$15 - (Q8229/Inputs!$B$16) - U8229, 0)</f>
        <v>340</v>
      </c>
    </row>
    <row r="8230" spans="1:22" x14ac:dyDescent="0.3">
      <c r="A8230" s="1">
        <v>46365.833333333343</v>
      </c>
      <c r="B8230" s="2">
        <v>59.795283329249642</v>
      </c>
      <c r="C8230" s="2">
        <v>4.9890828097180462</v>
      </c>
      <c r="D8230" s="2">
        <f t="shared" si="1536"/>
        <v>31.303620249490539</v>
      </c>
      <c r="E8230" s="2">
        <f t="shared" si="1537"/>
        <v>42.896697150476541</v>
      </c>
      <c r="F8230" s="2">
        <f t="shared" si="1545"/>
        <v>340</v>
      </c>
      <c r="G8230" s="2">
        <f t="shared" si="1546"/>
        <v>0</v>
      </c>
      <c r="H8230" s="2">
        <f>MIN(Inputs!$B$2, (Inputs!$B$14 - F8230)/Inputs!$B$15)</f>
        <v>0</v>
      </c>
      <c r="I8230" s="2">
        <f>MAX(MIN(Inputs!$B$2, F8230*Inputs!$B$16, Inputs!$B$14*Inputs!$B$4 - G8230), 0)</f>
        <v>170</v>
      </c>
      <c r="J8230" s="2">
        <f>MAX(MIN(Inputs!$B$2, F8230*Inputs!$B$16, (Inputs!$B$14-F8230)/Inputs!$B$15)*Inputs!$B$9, 0)</f>
        <v>0</v>
      </c>
      <c r="K8230" s="2">
        <f>MAX(E8230*Inputs!$B$5 - B8230 - Inputs!$B$8, 0) * H8230</f>
        <v>0</v>
      </c>
      <c r="L8230" s="2">
        <f>IF(B8230 &gt;= D8230*Inputs!$B$10, MAX(B8230 - E8230/Inputs!$B$5 - Inputs!$B$8, 0) * I8230, 0)</f>
        <v>0</v>
      </c>
      <c r="M8230" s="2">
        <f t="shared" si="1538"/>
        <v>0</v>
      </c>
      <c r="N8230" s="3" t="str">
        <f t="shared" si="1539"/>
        <v>Idle</v>
      </c>
      <c r="O8230" s="3" t="str">
        <f t="shared" si="1547"/>
        <v>Idle</v>
      </c>
      <c r="P8230" s="2">
        <f t="shared" si="1540"/>
        <v>0</v>
      </c>
      <c r="Q8230" s="2">
        <f t="shared" si="1541"/>
        <v>0</v>
      </c>
      <c r="R8230" s="2">
        <f t="shared" si="1542"/>
        <v>0</v>
      </c>
      <c r="S8230" s="2">
        <f t="shared" si="1543"/>
        <v>0</v>
      </c>
      <c r="T8230" s="2">
        <f t="shared" si="1544"/>
        <v>0</v>
      </c>
      <c r="U8230" s="2">
        <f>IF(O8230="Reg", R8230 * Inputs!$B$7, 0)</f>
        <v>0</v>
      </c>
      <c r="V8230" s="2">
        <f>MAX(F8230 + P8230*Inputs!$B$15 - (Q8230/Inputs!$B$16) - U8230, 0)</f>
        <v>340</v>
      </c>
    </row>
    <row r="8231" spans="1:22" x14ac:dyDescent="0.3">
      <c r="A8231" s="1">
        <v>46365.875</v>
      </c>
      <c r="B8231" s="2">
        <v>51.721776564325467</v>
      </c>
      <c r="C8231" s="2">
        <v>5.1988920161749252</v>
      </c>
      <c r="D8231" s="2">
        <f t="shared" si="1536"/>
        <v>31.303620249490539</v>
      </c>
      <c r="E8231" s="2">
        <f t="shared" si="1537"/>
        <v>34.5071373624885</v>
      </c>
      <c r="F8231" s="2">
        <f t="shared" si="1545"/>
        <v>340</v>
      </c>
      <c r="G8231" s="2">
        <f t="shared" si="1546"/>
        <v>0</v>
      </c>
      <c r="H8231" s="2">
        <f>MIN(Inputs!$B$2, (Inputs!$B$14 - F8231)/Inputs!$B$15)</f>
        <v>0</v>
      </c>
      <c r="I8231" s="2">
        <f>MAX(MIN(Inputs!$B$2, F8231*Inputs!$B$16, Inputs!$B$14*Inputs!$B$4 - G8231), 0)</f>
        <v>170</v>
      </c>
      <c r="J8231" s="2">
        <f>MAX(MIN(Inputs!$B$2, F8231*Inputs!$B$16, (Inputs!$B$14-F8231)/Inputs!$B$15)*Inputs!$B$9, 0)</f>
        <v>0</v>
      </c>
      <c r="K8231" s="2">
        <f>MAX(E8231*Inputs!$B$5 - B8231 - Inputs!$B$8, 0) * H8231</f>
        <v>0</v>
      </c>
      <c r="L8231" s="2">
        <f>IF(B8231 &gt;= D8231*Inputs!$B$10, MAX(B8231 - E8231/Inputs!$B$5 - Inputs!$B$8, 0) * I8231, 0)</f>
        <v>0</v>
      </c>
      <c r="M8231" s="2">
        <f t="shared" si="1538"/>
        <v>0</v>
      </c>
      <c r="N8231" s="3" t="str">
        <f t="shared" si="1539"/>
        <v>Idle</v>
      </c>
      <c r="O8231" s="3" t="str">
        <f t="shared" si="1547"/>
        <v>Idle</v>
      </c>
      <c r="P8231" s="2">
        <f t="shared" si="1540"/>
        <v>0</v>
      </c>
      <c r="Q8231" s="2">
        <f t="shared" si="1541"/>
        <v>0</v>
      </c>
      <c r="R8231" s="2">
        <f t="shared" si="1542"/>
        <v>0</v>
      </c>
      <c r="S8231" s="2">
        <f t="shared" si="1543"/>
        <v>0</v>
      </c>
      <c r="T8231" s="2">
        <f t="shared" si="1544"/>
        <v>0</v>
      </c>
      <c r="U8231" s="2">
        <f>IF(O8231="Reg", R8231 * Inputs!$B$7, 0)</f>
        <v>0</v>
      </c>
      <c r="V8231" s="2">
        <f>MAX(F8231 + P8231*Inputs!$B$15 - (Q8231/Inputs!$B$16) - U8231, 0)</f>
        <v>340</v>
      </c>
    </row>
    <row r="8232" spans="1:22" x14ac:dyDescent="0.3">
      <c r="A8232" s="1">
        <v>46365.916666666657</v>
      </c>
      <c r="B8232" s="2">
        <v>43.817409543828973</v>
      </c>
      <c r="C8232" s="2">
        <v>2.7284127845716268</v>
      </c>
      <c r="D8232" s="2">
        <f t="shared" si="1536"/>
        <v>31.303620249490539</v>
      </c>
      <c r="E8232" s="2">
        <f t="shared" si="1537"/>
        <v>27.105695087646449</v>
      </c>
      <c r="F8232" s="2">
        <f t="shared" si="1545"/>
        <v>340</v>
      </c>
      <c r="G8232" s="2">
        <f t="shared" si="1546"/>
        <v>0</v>
      </c>
      <c r="H8232" s="2">
        <f>MIN(Inputs!$B$2, (Inputs!$B$14 - F8232)/Inputs!$B$15)</f>
        <v>0</v>
      </c>
      <c r="I8232" s="2">
        <f>MAX(MIN(Inputs!$B$2, F8232*Inputs!$B$16, Inputs!$B$14*Inputs!$B$4 - G8232), 0)</f>
        <v>170</v>
      </c>
      <c r="J8232" s="2">
        <f>MAX(MIN(Inputs!$B$2, F8232*Inputs!$B$16, (Inputs!$B$14-F8232)/Inputs!$B$15)*Inputs!$B$9, 0)</f>
        <v>0</v>
      </c>
      <c r="K8232" s="2">
        <f>MAX(E8232*Inputs!$B$5 - B8232 - Inputs!$B$8, 0) * H8232</f>
        <v>0</v>
      </c>
      <c r="L8232" s="2">
        <f>IF(B8232 &gt;= D8232*Inputs!$B$10, MAX(B8232 - E8232/Inputs!$B$5 - Inputs!$B$8, 0) * I8232, 0)</f>
        <v>0</v>
      </c>
      <c r="M8232" s="2">
        <f t="shared" si="1538"/>
        <v>0</v>
      </c>
      <c r="N8232" s="3" t="str">
        <f t="shared" si="1539"/>
        <v>Idle</v>
      </c>
      <c r="O8232" s="3" t="str">
        <f t="shared" si="1547"/>
        <v>Idle</v>
      </c>
      <c r="P8232" s="2">
        <f t="shared" si="1540"/>
        <v>0</v>
      </c>
      <c r="Q8232" s="2">
        <f t="shared" si="1541"/>
        <v>0</v>
      </c>
      <c r="R8232" s="2">
        <f t="shared" si="1542"/>
        <v>0</v>
      </c>
      <c r="S8232" s="2">
        <f t="shared" si="1543"/>
        <v>0</v>
      </c>
      <c r="T8232" s="2">
        <f t="shared" si="1544"/>
        <v>0</v>
      </c>
      <c r="U8232" s="2">
        <f>IF(O8232="Reg", R8232 * Inputs!$B$7, 0)</f>
        <v>0</v>
      </c>
      <c r="V8232" s="2">
        <f>MAX(F8232 + P8232*Inputs!$B$15 - (Q8232/Inputs!$B$16) - U8232, 0)</f>
        <v>340</v>
      </c>
    </row>
    <row r="8233" spans="1:22" x14ac:dyDescent="0.3">
      <c r="A8233" s="1">
        <v>46365.958333333343</v>
      </c>
      <c r="B8233" s="2">
        <v>55.351978555434563</v>
      </c>
      <c r="C8233" s="2">
        <v>1.3513683057374211</v>
      </c>
      <c r="D8233" s="2">
        <f t="shared" si="1536"/>
        <v>31.303620249490539</v>
      </c>
      <c r="E8233" s="2">
        <f t="shared" si="1537"/>
        <v>19.924649753391559</v>
      </c>
      <c r="F8233" s="2">
        <f t="shared" si="1545"/>
        <v>340</v>
      </c>
      <c r="G8233" s="2">
        <f t="shared" si="1546"/>
        <v>0</v>
      </c>
      <c r="H8233" s="2">
        <f>MIN(Inputs!$B$2, (Inputs!$B$14 - F8233)/Inputs!$B$15)</f>
        <v>0</v>
      </c>
      <c r="I8233" s="2">
        <f>MAX(MIN(Inputs!$B$2, F8233*Inputs!$B$16, Inputs!$B$14*Inputs!$B$4 - G8233), 0)</f>
        <v>170</v>
      </c>
      <c r="J8233" s="2">
        <f>MAX(MIN(Inputs!$B$2, F8233*Inputs!$B$16, (Inputs!$B$14-F8233)/Inputs!$B$15)*Inputs!$B$9, 0)</f>
        <v>0</v>
      </c>
      <c r="K8233" s="2">
        <f>MAX(E8233*Inputs!$B$5 - B8233 - Inputs!$B$8, 0) * H8233</f>
        <v>0</v>
      </c>
      <c r="L8233" s="2">
        <f>IF(B8233 &gt;= D8233*Inputs!$B$10, MAX(B8233 - E8233/Inputs!$B$5 - Inputs!$B$8, 0) * I8233, 0)</f>
        <v>2160.75628842778</v>
      </c>
      <c r="M8233" s="2">
        <f t="shared" si="1538"/>
        <v>0</v>
      </c>
      <c r="N8233" s="3" t="str">
        <f t="shared" si="1539"/>
        <v>Discharge</v>
      </c>
      <c r="O8233" s="3" t="str">
        <f t="shared" si="1547"/>
        <v>Discharge</v>
      </c>
      <c r="P8233" s="2">
        <f t="shared" si="1540"/>
        <v>0</v>
      </c>
      <c r="Q8233" s="2">
        <f t="shared" si="1541"/>
        <v>170</v>
      </c>
      <c r="R8233" s="2">
        <f t="shared" si="1542"/>
        <v>0</v>
      </c>
      <c r="S8233" s="2">
        <f t="shared" si="1543"/>
        <v>9409.8363544238764</v>
      </c>
      <c r="T8233" s="2">
        <f t="shared" si="1544"/>
        <v>0</v>
      </c>
      <c r="U8233" s="2">
        <f>IF(O8233="Reg", R8233 * Inputs!$B$7, 0)</f>
        <v>0</v>
      </c>
      <c r="V8233" s="2">
        <f>MAX(F8233 + P8233*Inputs!$B$15 - (Q8233/Inputs!$B$16) - U8233, 0)</f>
        <v>170</v>
      </c>
    </row>
    <row r="8234" spans="1:22" x14ac:dyDescent="0.3">
      <c r="A8234" s="1">
        <v>46366</v>
      </c>
      <c r="B8234" s="2">
        <v>30.012354591124531</v>
      </c>
      <c r="C8234" s="2">
        <v>4.9482098665071144</v>
      </c>
      <c r="D8234" s="2">
        <f t="shared" si="1536"/>
        <v>30.464001650190564</v>
      </c>
      <c r="E8234" s="2">
        <f t="shared" si="1537"/>
        <v>10.699319994152466</v>
      </c>
      <c r="F8234" s="2">
        <f t="shared" si="1545"/>
        <v>170</v>
      </c>
      <c r="G8234" s="2">
        <f t="shared" si="1546"/>
        <v>0</v>
      </c>
      <c r="H8234" s="2">
        <f>MIN(Inputs!$B$2, (Inputs!$B$14 - F8234)/Inputs!$B$15)</f>
        <v>170</v>
      </c>
      <c r="I8234" s="2">
        <f>MAX(MIN(Inputs!$B$2, F8234*Inputs!$B$16, Inputs!$B$14*Inputs!$B$4 - G8234), 0)</f>
        <v>170</v>
      </c>
      <c r="J8234" s="2">
        <f>MAX(MIN(Inputs!$B$2, F8234*Inputs!$B$16, (Inputs!$B$14-F8234)/Inputs!$B$15)*Inputs!$B$9, 0)</f>
        <v>136</v>
      </c>
      <c r="K8234" s="2">
        <f>MAX(E8234*Inputs!$B$5 - B8234 - Inputs!$B$8, 0) * H8234</f>
        <v>0</v>
      </c>
      <c r="L8234" s="2">
        <f>IF(B8234 &gt;= D8234*Inputs!$B$10, MAX(B8234 - E8234/Inputs!$B$5 - Inputs!$B$8, 0) * I8234, 0)</f>
        <v>0</v>
      </c>
      <c r="M8234" s="2">
        <f t="shared" si="1538"/>
        <v>672.95654184496755</v>
      </c>
      <c r="N8234" s="3" t="str">
        <f t="shared" si="1539"/>
        <v>Reg</v>
      </c>
      <c r="O8234" s="3" t="str">
        <f t="shared" si="1547"/>
        <v>Discharge</v>
      </c>
      <c r="P8234" s="2">
        <f t="shared" si="1540"/>
        <v>0</v>
      </c>
      <c r="Q8234" s="2">
        <f t="shared" si="1541"/>
        <v>170</v>
      </c>
      <c r="R8234" s="2">
        <f t="shared" si="1542"/>
        <v>0</v>
      </c>
      <c r="S8234" s="2">
        <f t="shared" si="1543"/>
        <v>5102.1002804911705</v>
      </c>
      <c r="T8234" s="2">
        <f t="shared" si="1544"/>
        <v>0</v>
      </c>
      <c r="U8234" s="2">
        <f>IF(O8234="Reg", R8234 * Inputs!$B$7, 0)</f>
        <v>0</v>
      </c>
      <c r="V8234" s="2">
        <f>MAX(F8234 + P8234*Inputs!$B$15 - (Q8234/Inputs!$B$16) - U8234, 0)</f>
        <v>0</v>
      </c>
    </row>
    <row r="8235" spans="1:22" x14ac:dyDescent="0.3">
      <c r="A8235" s="1">
        <v>46366.041666666657</v>
      </c>
      <c r="B8235" s="2">
        <v>16.681380318896061</v>
      </c>
      <c r="C8235" s="2">
        <v>13.0999596023323</v>
      </c>
      <c r="D8235" s="2">
        <f t="shared" si="1536"/>
        <v>30.464001650190564</v>
      </c>
      <c r="E8235" s="2">
        <f t="shared" si="1537"/>
        <v>5.6972608956317101</v>
      </c>
      <c r="F8235" s="2">
        <f t="shared" si="1545"/>
        <v>0</v>
      </c>
      <c r="G8235" s="2">
        <f t="shared" si="1546"/>
        <v>170</v>
      </c>
      <c r="H8235" s="2">
        <f>MIN(Inputs!$B$2, (Inputs!$B$14 - F8235)/Inputs!$B$15)</f>
        <v>170</v>
      </c>
      <c r="I8235" s="2">
        <f>MAX(MIN(Inputs!$B$2, F8235*Inputs!$B$16, Inputs!$B$14*Inputs!$B$4 - G8235), 0)</f>
        <v>0</v>
      </c>
      <c r="J8235" s="2">
        <f>MAX(MIN(Inputs!$B$2, F8235*Inputs!$B$16, (Inputs!$B$14-F8235)/Inputs!$B$15)*Inputs!$B$9, 0)</f>
        <v>0</v>
      </c>
      <c r="K8235" s="2">
        <f>MAX(E8235*Inputs!$B$5 - B8235 - Inputs!$B$8, 0) * H8235</f>
        <v>0</v>
      </c>
      <c r="L8235" s="2">
        <f>IF(B8235 &gt;= D8235*Inputs!$B$10, MAX(B8235 - E8235/Inputs!$B$5 - Inputs!$B$8, 0) * I8235, 0)</f>
        <v>0</v>
      </c>
      <c r="M8235" s="2">
        <f t="shared" si="1538"/>
        <v>0</v>
      </c>
      <c r="N8235" s="3" t="str">
        <f t="shared" si="1539"/>
        <v>Idle</v>
      </c>
      <c r="O8235" s="3" t="str">
        <f t="shared" si="1547"/>
        <v>Idle</v>
      </c>
      <c r="P8235" s="2">
        <f t="shared" si="1540"/>
        <v>0</v>
      </c>
      <c r="Q8235" s="2">
        <f t="shared" si="1541"/>
        <v>0</v>
      </c>
      <c r="R8235" s="2">
        <f t="shared" si="1542"/>
        <v>0</v>
      </c>
      <c r="S8235" s="2">
        <f t="shared" si="1543"/>
        <v>0</v>
      </c>
      <c r="T8235" s="2">
        <f t="shared" si="1544"/>
        <v>0</v>
      </c>
      <c r="U8235" s="2">
        <f>IF(O8235="Reg", R8235 * Inputs!$B$7, 0)</f>
        <v>0</v>
      </c>
      <c r="V8235" s="2">
        <f>MAX(F8235 + P8235*Inputs!$B$15 - (Q8235/Inputs!$B$16) - U8235, 0)</f>
        <v>0</v>
      </c>
    </row>
    <row r="8236" spans="1:22" x14ac:dyDescent="0.3">
      <c r="A8236" s="1">
        <v>46366.083333333343</v>
      </c>
      <c r="B8236" s="2">
        <v>9.457924601321416</v>
      </c>
      <c r="C8236" s="2">
        <v>8.2282549358745296</v>
      </c>
      <c r="D8236" s="2">
        <f t="shared" si="1536"/>
        <v>30.464001650190564</v>
      </c>
      <c r="E8236" s="2">
        <f t="shared" si="1537"/>
        <v>2.9170308424823657</v>
      </c>
      <c r="F8236" s="2">
        <f t="shared" si="1545"/>
        <v>0</v>
      </c>
      <c r="G8236" s="2">
        <f t="shared" si="1546"/>
        <v>170</v>
      </c>
      <c r="H8236" s="2">
        <f>MIN(Inputs!$B$2, (Inputs!$B$14 - F8236)/Inputs!$B$15)</f>
        <v>170</v>
      </c>
      <c r="I8236" s="2">
        <f>MAX(MIN(Inputs!$B$2, F8236*Inputs!$B$16, Inputs!$B$14*Inputs!$B$4 - G8236), 0)</f>
        <v>0</v>
      </c>
      <c r="J8236" s="2">
        <f>MAX(MIN(Inputs!$B$2, F8236*Inputs!$B$16, (Inputs!$B$14-F8236)/Inputs!$B$15)*Inputs!$B$9, 0)</f>
        <v>0</v>
      </c>
      <c r="K8236" s="2">
        <f>MAX(E8236*Inputs!$B$5 - B8236 - Inputs!$B$8, 0) * H8236</f>
        <v>0</v>
      </c>
      <c r="L8236" s="2">
        <f>IF(B8236 &gt;= D8236*Inputs!$B$10, MAX(B8236 - E8236/Inputs!$B$5 - Inputs!$B$8, 0) * I8236, 0)</f>
        <v>0</v>
      </c>
      <c r="M8236" s="2">
        <f t="shared" si="1538"/>
        <v>0</v>
      </c>
      <c r="N8236" s="3" t="str">
        <f t="shared" si="1539"/>
        <v>Idle</v>
      </c>
      <c r="O8236" s="3" t="str">
        <f t="shared" si="1547"/>
        <v>Idle</v>
      </c>
      <c r="P8236" s="2">
        <f t="shared" si="1540"/>
        <v>0</v>
      </c>
      <c r="Q8236" s="2">
        <f t="shared" si="1541"/>
        <v>0</v>
      </c>
      <c r="R8236" s="2">
        <f t="shared" si="1542"/>
        <v>0</v>
      </c>
      <c r="S8236" s="2">
        <f t="shared" si="1543"/>
        <v>0</v>
      </c>
      <c r="T8236" s="2">
        <f t="shared" si="1544"/>
        <v>0</v>
      </c>
      <c r="U8236" s="2">
        <f>IF(O8236="Reg", R8236 * Inputs!$B$7, 0)</f>
        <v>0</v>
      </c>
      <c r="V8236" s="2">
        <f>MAX(F8236 + P8236*Inputs!$B$15 - (Q8236/Inputs!$B$16) - U8236, 0)</f>
        <v>0</v>
      </c>
    </row>
    <row r="8237" spans="1:22" x14ac:dyDescent="0.3">
      <c r="A8237" s="1">
        <v>46366.125</v>
      </c>
      <c r="B8237" s="2">
        <v>7.3131229152731301</v>
      </c>
      <c r="C8237" s="2">
        <v>3.8084542592516741</v>
      </c>
      <c r="D8237" s="2">
        <f t="shared" si="1536"/>
        <v>30.464001650190564</v>
      </c>
      <c r="E8237" s="2">
        <f t="shared" si="1537"/>
        <v>1.3407100755954631</v>
      </c>
      <c r="F8237" s="2">
        <f t="shared" si="1545"/>
        <v>0</v>
      </c>
      <c r="G8237" s="2">
        <f t="shared" si="1546"/>
        <v>170</v>
      </c>
      <c r="H8237" s="2">
        <f>MIN(Inputs!$B$2, (Inputs!$B$14 - F8237)/Inputs!$B$15)</f>
        <v>170</v>
      </c>
      <c r="I8237" s="2">
        <f>MAX(MIN(Inputs!$B$2, F8237*Inputs!$B$16, Inputs!$B$14*Inputs!$B$4 - G8237), 0)</f>
        <v>0</v>
      </c>
      <c r="J8237" s="2">
        <f>MAX(MIN(Inputs!$B$2, F8237*Inputs!$B$16, (Inputs!$B$14-F8237)/Inputs!$B$15)*Inputs!$B$9, 0)</f>
        <v>0</v>
      </c>
      <c r="K8237" s="2">
        <f>MAX(E8237*Inputs!$B$5 - B8237 - Inputs!$B$8, 0) * H8237</f>
        <v>0</v>
      </c>
      <c r="L8237" s="2">
        <f>IF(B8237 &gt;= D8237*Inputs!$B$10, MAX(B8237 - E8237/Inputs!$B$5 - Inputs!$B$8, 0) * I8237, 0)</f>
        <v>0</v>
      </c>
      <c r="M8237" s="2">
        <f t="shared" si="1538"/>
        <v>0</v>
      </c>
      <c r="N8237" s="3" t="str">
        <f t="shared" si="1539"/>
        <v>Idle</v>
      </c>
      <c r="O8237" s="3" t="str">
        <f t="shared" si="1547"/>
        <v>Idle</v>
      </c>
      <c r="P8237" s="2">
        <f t="shared" si="1540"/>
        <v>0</v>
      </c>
      <c r="Q8237" s="2">
        <f t="shared" si="1541"/>
        <v>0</v>
      </c>
      <c r="R8237" s="2">
        <f t="shared" si="1542"/>
        <v>0</v>
      </c>
      <c r="S8237" s="2">
        <f t="shared" si="1543"/>
        <v>0</v>
      </c>
      <c r="T8237" s="2">
        <f t="shared" si="1544"/>
        <v>0</v>
      </c>
      <c r="U8237" s="2">
        <f>IF(O8237="Reg", R8237 * Inputs!$B$7, 0)</f>
        <v>0</v>
      </c>
      <c r="V8237" s="2">
        <f>MAX(F8237 + P8237*Inputs!$B$15 - (Q8237/Inputs!$B$16) - U8237, 0)</f>
        <v>0</v>
      </c>
    </row>
    <row r="8238" spans="1:22" x14ac:dyDescent="0.3">
      <c r="A8238" s="1">
        <v>46366.166666666657</v>
      </c>
      <c r="B8238" s="2">
        <v>0.73113753829964878</v>
      </c>
      <c r="C8238" s="2">
        <v>12.87475296549847</v>
      </c>
      <c r="D8238" s="2">
        <f t="shared" si="1536"/>
        <v>30.464001650190564</v>
      </c>
      <c r="E8238" s="2">
        <f t="shared" si="1537"/>
        <v>1.0148025488593557</v>
      </c>
      <c r="F8238" s="2">
        <f t="shared" si="1545"/>
        <v>0</v>
      </c>
      <c r="G8238" s="2">
        <f t="shared" si="1546"/>
        <v>170</v>
      </c>
      <c r="H8238" s="2">
        <f>MIN(Inputs!$B$2, (Inputs!$B$14 - F8238)/Inputs!$B$15)</f>
        <v>170</v>
      </c>
      <c r="I8238" s="2">
        <f>MAX(MIN(Inputs!$B$2, F8238*Inputs!$B$16, Inputs!$B$14*Inputs!$B$4 - G8238), 0)</f>
        <v>0</v>
      </c>
      <c r="J8238" s="2">
        <f>MAX(MIN(Inputs!$B$2, F8238*Inputs!$B$16, (Inputs!$B$14-F8238)/Inputs!$B$15)*Inputs!$B$9, 0)</f>
        <v>0</v>
      </c>
      <c r="K8238" s="2">
        <f>MAX(E8238*Inputs!$B$5 - B8238 - Inputs!$B$8, 0) * H8238</f>
        <v>0</v>
      </c>
      <c r="L8238" s="2">
        <f>IF(B8238 &gt;= D8238*Inputs!$B$10, MAX(B8238 - E8238/Inputs!$B$5 - Inputs!$B$8, 0) * I8238, 0)</f>
        <v>0</v>
      </c>
      <c r="M8238" s="2">
        <f t="shared" si="1538"/>
        <v>0</v>
      </c>
      <c r="N8238" s="3" t="str">
        <f t="shared" si="1539"/>
        <v>Idle</v>
      </c>
      <c r="O8238" s="3" t="str">
        <f t="shared" si="1547"/>
        <v>Idle</v>
      </c>
      <c r="P8238" s="2">
        <f t="shared" si="1540"/>
        <v>0</v>
      </c>
      <c r="Q8238" s="2">
        <f t="shared" si="1541"/>
        <v>0</v>
      </c>
      <c r="R8238" s="2">
        <f t="shared" si="1542"/>
        <v>0</v>
      </c>
      <c r="S8238" s="2">
        <f t="shared" si="1543"/>
        <v>0</v>
      </c>
      <c r="T8238" s="2">
        <f t="shared" si="1544"/>
        <v>0</v>
      </c>
      <c r="U8238" s="2">
        <f>IF(O8238="Reg", R8238 * Inputs!$B$7, 0)</f>
        <v>0</v>
      </c>
      <c r="V8238" s="2">
        <f>MAX(F8238 + P8238*Inputs!$B$15 - (Q8238/Inputs!$B$16) - U8238, 0)</f>
        <v>0</v>
      </c>
    </row>
    <row r="8239" spans="1:22" x14ac:dyDescent="0.3">
      <c r="A8239" s="1">
        <v>46366.208333333343</v>
      </c>
      <c r="B8239" s="2">
        <v>0</v>
      </c>
      <c r="C8239" s="2">
        <v>1.872492065982698</v>
      </c>
      <c r="D8239" s="2">
        <f t="shared" si="1536"/>
        <v>30.464001650190564</v>
      </c>
      <c r="E8239" s="2">
        <f t="shared" si="1537"/>
        <v>3.5381877661222707</v>
      </c>
      <c r="F8239" s="2">
        <f t="shared" si="1545"/>
        <v>0</v>
      </c>
      <c r="G8239" s="2">
        <f t="shared" si="1546"/>
        <v>170</v>
      </c>
      <c r="H8239" s="2">
        <f>MIN(Inputs!$B$2, (Inputs!$B$14 - F8239)/Inputs!$B$15)</f>
        <v>170</v>
      </c>
      <c r="I8239" s="2">
        <f>MAX(MIN(Inputs!$B$2, F8239*Inputs!$B$16, Inputs!$B$14*Inputs!$B$4 - G8239), 0)</f>
        <v>0</v>
      </c>
      <c r="J8239" s="2">
        <f>MAX(MIN(Inputs!$B$2, F8239*Inputs!$B$16, (Inputs!$B$14-F8239)/Inputs!$B$15)*Inputs!$B$9, 0)</f>
        <v>0</v>
      </c>
      <c r="K8239" s="2">
        <f>MAX(E8239*Inputs!$B$5 - B8239 - Inputs!$B$8, 0) * H8239</f>
        <v>0</v>
      </c>
      <c r="L8239" s="2">
        <f>IF(B8239 &gt;= D8239*Inputs!$B$10, MAX(B8239 - E8239/Inputs!$B$5 - Inputs!$B$8, 0) * I8239, 0)</f>
        <v>0</v>
      </c>
      <c r="M8239" s="2">
        <f t="shared" si="1538"/>
        <v>0</v>
      </c>
      <c r="N8239" s="3" t="str">
        <f t="shared" si="1539"/>
        <v>Idle</v>
      </c>
      <c r="O8239" s="3" t="str">
        <f t="shared" si="1547"/>
        <v>Idle</v>
      </c>
      <c r="P8239" s="2">
        <f t="shared" si="1540"/>
        <v>0</v>
      </c>
      <c r="Q8239" s="2">
        <f t="shared" si="1541"/>
        <v>0</v>
      </c>
      <c r="R8239" s="2">
        <f t="shared" si="1542"/>
        <v>0</v>
      </c>
      <c r="S8239" s="2">
        <f t="shared" si="1543"/>
        <v>0</v>
      </c>
      <c r="T8239" s="2">
        <f t="shared" si="1544"/>
        <v>0</v>
      </c>
      <c r="U8239" s="2">
        <f>IF(O8239="Reg", R8239 * Inputs!$B$7, 0)</f>
        <v>0</v>
      </c>
      <c r="V8239" s="2">
        <f>MAX(F8239 + P8239*Inputs!$B$15 - (Q8239/Inputs!$B$16) - U8239, 0)</f>
        <v>0</v>
      </c>
    </row>
    <row r="8240" spans="1:22" x14ac:dyDescent="0.3">
      <c r="A8240" s="1">
        <v>46366.25</v>
      </c>
      <c r="B8240" s="2">
        <v>0</v>
      </c>
      <c r="C8240" s="2">
        <v>2.3931755245722628</v>
      </c>
      <c r="D8240" s="2">
        <f t="shared" si="1536"/>
        <v>30.464001650190564</v>
      </c>
      <c r="E8240" s="2">
        <f t="shared" si="1537"/>
        <v>5.4939506553479731</v>
      </c>
      <c r="F8240" s="2">
        <f t="shared" si="1545"/>
        <v>0</v>
      </c>
      <c r="G8240" s="2">
        <f t="shared" si="1546"/>
        <v>170</v>
      </c>
      <c r="H8240" s="2">
        <f>MIN(Inputs!$B$2, (Inputs!$B$14 - F8240)/Inputs!$B$15)</f>
        <v>170</v>
      </c>
      <c r="I8240" s="2">
        <f>MAX(MIN(Inputs!$B$2, F8240*Inputs!$B$16, Inputs!$B$14*Inputs!$B$4 - G8240), 0)</f>
        <v>0</v>
      </c>
      <c r="J8240" s="2">
        <f>MAX(MIN(Inputs!$B$2, F8240*Inputs!$B$16, (Inputs!$B$14-F8240)/Inputs!$B$15)*Inputs!$B$9, 0)</f>
        <v>0</v>
      </c>
      <c r="K8240" s="2">
        <f>MAX(E8240*Inputs!$B$5 - B8240 - Inputs!$B$8, 0) * H8240</f>
        <v>0</v>
      </c>
      <c r="L8240" s="2">
        <f>IF(B8240 &gt;= D8240*Inputs!$B$10, MAX(B8240 - E8240/Inputs!$B$5 - Inputs!$B$8, 0) * I8240, 0)</f>
        <v>0</v>
      </c>
      <c r="M8240" s="2">
        <f t="shared" si="1538"/>
        <v>0</v>
      </c>
      <c r="N8240" s="3" t="str">
        <f t="shared" si="1539"/>
        <v>Idle</v>
      </c>
      <c r="O8240" s="3" t="str">
        <f t="shared" si="1547"/>
        <v>Idle</v>
      </c>
      <c r="P8240" s="2">
        <f t="shared" si="1540"/>
        <v>0</v>
      </c>
      <c r="Q8240" s="2">
        <f t="shared" si="1541"/>
        <v>0</v>
      </c>
      <c r="R8240" s="2">
        <f t="shared" si="1542"/>
        <v>0</v>
      </c>
      <c r="S8240" s="2">
        <f t="shared" si="1543"/>
        <v>0</v>
      </c>
      <c r="T8240" s="2">
        <f t="shared" si="1544"/>
        <v>0</v>
      </c>
      <c r="U8240" s="2">
        <f>IF(O8240="Reg", R8240 * Inputs!$B$7, 0)</f>
        <v>0</v>
      </c>
      <c r="V8240" s="2">
        <f>MAX(F8240 + P8240*Inputs!$B$15 - (Q8240/Inputs!$B$16) - U8240, 0)</f>
        <v>0</v>
      </c>
    </row>
    <row r="8241" spans="1:22" x14ac:dyDescent="0.3">
      <c r="A8241" s="1">
        <v>46366.291666666657</v>
      </c>
      <c r="B8241" s="2">
        <v>0</v>
      </c>
      <c r="C8241" s="2">
        <v>1.4055821817866749</v>
      </c>
      <c r="D8241" s="2">
        <f t="shared" si="1536"/>
        <v>30.464001650190564</v>
      </c>
      <c r="E8241" s="2">
        <f t="shared" si="1537"/>
        <v>10.551022046213381</v>
      </c>
      <c r="F8241" s="2">
        <f t="shared" si="1545"/>
        <v>0</v>
      </c>
      <c r="G8241" s="2">
        <f t="shared" si="1546"/>
        <v>170</v>
      </c>
      <c r="H8241" s="2">
        <f>MIN(Inputs!$B$2, (Inputs!$B$14 - F8241)/Inputs!$B$15)</f>
        <v>170</v>
      </c>
      <c r="I8241" s="2">
        <f>MAX(MIN(Inputs!$B$2, F8241*Inputs!$B$16, Inputs!$B$14*Inputs!$B$4 - G8241), 0)</f>
        <v>0</v>
      </c>
      <c r="J8241" s="2">
        <f>MAX(MIN(Inputs!$B$2, F8241*Inputs!$B$16, (Inputs!$B$14-F8241)/Inputs!$B$15)*Inputs!$B$9, 0)</f>
        <v>0</v>
      </c>
      <c r="K8241" s="2">
        <f>MAX(E8241*Inputs!$B$5 - B8241 - Inputs!$B$8, 0) * H8241</f>
        <v>0</v>
      </c>
      <c r="L8241" s="2">
        <f>IF(B8241 &gt;= D8241*Inputs!$B$10, MAX(B8241 - E8241/Inputs!$B$5 - Inputs!$B$8, 0) * I8241, 0)</f>
        <v>0</v>
      </c>
      <c r="M8241" s="2">
        <f t="shared" si="1538"/>
        <v>0</v>
      </c>
      <c r="N8241" s="3" t="str">
        <f t="shared" si="1539"/>
        <v>Idle</v>
      </c>
      <c r="O8241" s="3" t="str">
        <f t="shared" si="1547"/>
        <v>Idle</v>
      </c>
      <c r="P8241" s="2">
        <f t="shared" si="1540"/>
        <v>0</v>
      </c>
      <c r="Q8241" s="2">
        <f t="shared" si="1541"/>
        <v>0</v>
      </c>
      <c r="R8241" s="2">
        <f t="shared" si="1542"/>
        <v>0</v>
      </c>
      <c r="S8241" s="2">
        <f t="shared" si="1543"/>
        <v>0</v>
      </c>
      <c r="T8241" s="2">
        <f t="shared" si="1544"/>
        <v>0</v>
      </c>
      <c r="U8241" s="2">
        <f>IF(O8241="Reg", R8241 * Inputs!$B$7, 0)</f>
        <v>0</v>
      </c>
      <c r="V8241" s="2">
        <f>MAX(F8241 + P8241*Inputs!$B$15 - (Q8241/Inputs!$B$16) - U8241, 0)</f>
        <v>0</v>
      </c>
    </row>
    <row r="8242" spans="1:22" x14ac:dyDescent="0.3">
      <c r="A8242" s="1">
        <v>46366.333333333343</v>
      </c>
      <c r="B8242" s="2">
        <v>0</v>
      </c>
      <c r="C8242" s="2">
        <v>8.0218877501167256</v>
      </c>
      <c r="D8242" s="2">
        <f t="shared" si="1536"/>
        <v>30.464001650190564</v>
      </c>
      <c r="E8242" s="2">
        <f t="shared" si="1537"/>
        <v>16.286180631328524</v>
      </c>
      <c r="F8242" s="2">
        <f t="shared" si="1545"/>
        <v>0</v>
      </c>
      <c r="G8242" s="2">
        <f t="shared" si="1546"/>
        <v>170</v>
      </c>
      <c r="H8242" s="2">
        <f>MIN(Inputs!$B$2, (Inputs!$B$14 - F8242)/Inputs!$B$15)</f>
        <v>170</v>
      </c>
      <c r="I8242" s="2">
        <f>MAX(MIN(Inputs!$B$2, F8242*Inputs!$B$16, Inputs!$B$14*Inputs!$B$4 - G8242), 0)</f>
        <v>0</v>
      </c>
      <c r="J8242" s="2">
        <f>MAX(MIN(Inputs!$B$2, F8242*Inputs!$B$16, (Inputs!$B$14-F8242)/Inputs!$B$15)*Inputs!$B$9, 0)</f>
        <v>0</v>
      </c>
      <c r="K8242" s="2">
        <f>MAX(E8242*Inputs!$B$5 - B8242 - Inputs!$B$8, 0) * H8242</f>
        <v>0</v>
      </c>
      <c r="L8242" s="2">
        <f>IF(B8242 &gt;= D8242*Inputs!$B$10, MAX(B8242 - E8242/Inputs!$B$5 - Inputs!$B$8, 0) * I8242, 0)</f>
        <v>0</v>
      </c>
      <c r="M8242" s="2">
        <f t="shared" si="1538"/>
        <v>0</v>
      </c>
      <c r="N8242" s="3" t="str">
        <f t="shared" si="1539"/>
        <v>Idle</v>
      </c>
      <c r="O8242" s="3" t="str">
        <f t="shared" si="1547"/>
        <v>Idle</v>
      </c>
      <c r="P8242" s="2">
        <f t="shared" si="1540"/>
        <v>0</v>
      </c>
      <c r="Q8242" s="2">
        <f t="shared" si="1541"/>
        <v>0</v>
      </c>
      <c r="R8242" s="2">
        <f t="shared" si="1542"/>
        <v>0</v>
      </c>
      <c r="S8242" s="2">
        <f t="shared" si="1543"/>
        <v>0</v>
      </c>
      <c r="T8242" s="2">
        <f t="shared" si="1544"/>
        <v>0</v>
      </c>
      <c r="U8242" s="2">
        <f>IF(O8242="Reg", R8242 * Inputs!$B$7, 0)</f>
        <v>0</v>
      </c>
      <c r="V8242" s="2">
        <f>MAX(F8242 + P8242*Inputs!$B$15 - (Q8242/Inputs!$B$16) - U8242, 0)</f>
        <v>0</v>
      </c>
    </row>
    <row r="8243" spans="1:22" x14ac:dyDescent="0.3">
      <c r="A8243" s="1">
        <v>46366.375</v>
      </c>
      <c r="B8243" s="2">
        <v>5.3576777548564856</v>
      </c>
      <c r="C8243" s="2">
        <v>4.9440394727959491</v>
      </c>
      <c r="D8243" s="2">
        <f t="shared" si="1536"/>
        <v>30.464001650190564</v>
      </c>
      <c r="E8243" s="2">
        <f t="shared" si="1537"/>
        <v>23.70619992066548</v>
      </c>
      <c r="F8243" s="2">
        <f t="shared" si="1545"/>
        <v>0</v>
      </c>
      <c r="G8243" s="2">
        <f t="shared" si="1546"/>
        <v>170</v>
      </c>
      <c r="H8243" s="2">
        <f>MIN(Inputs!$B$2, (Inputs!$B$14 - F8243)/Inputs!$B$15)</f>
        <v>170</v>
      </c>
      <c r="I8243" s="2">
        <f>MAX(MIN(Inputs!$B$2, F8243*Inputs!$B$16, Inputs!$B$14*Inputs!$B$4 - G8243), 0)</f>
        <v>0</v>
      </c>
      <c r="J8243" s="2">
        <f>MAX(MIN(Inputs!$B$2, F8243*Inputs!$B$16, (Inputs!$B$14-F8243)/Inputs!$B$15)*Inputs!$B$9, 0)</f>
        <v>0</v>
      </c>
      <c r="K8243" s="2">
        <f>MAX(E8243*Inputs!$B$5 - B8243 - Inputs!$B$8, 0) * H8243</f>
        <v>0</v>
      </c>
      <c r="L8243" s="2">
        <f>IF(B8243 &gt;= D8243*Inputs!$B$10, MAX(B8243 - E8243/Inputs!$B$5 - Inputs!$B$8, 0) * I8243, 0)</f>
        <v>0</v>
      </c>
      <c r="M8243" s="2">
        <f t="shared" si="1538"/>
        <v>0</v>
      </c>
      <c r="N8243" s="3" t="str">
        <f t="shared" si="1539"/>
        <v>Idle</v>
      </c>
      <c r="O8243" s="3" t="str">
        <f t="shared" si="1547"/>
        <v>Idle</v>
      </c>
      <c r="P8243" s="2">
        <f t="shared" si="1540"/>
        <v>0</v>
      </c>
      <c r="Q8243" s="2">
        <f t="shared" si="1541"/>
        <v>0</v>
      </c>
      <c r="R8243" s="2">
        <f t="shared" si="1542"/>
        <v>0</v>
      </c>
      <c r="S8243" s="2">
        <f t="shared" si="1543"/>
        <v>0</v>
      </c>
      <c r="T8243" s="2">
        <f t="shared" si="1544"/>
        <v>0</v>
      </c>
      <c r="U8243" s="2">
        <f>IF(O8243="Reg", R8243 * Inputs!$B$7, 0)</f>
        <v>0</v>
      </c>
      <c r="V8243" s="2">
        <f>MAX(F8243 + P8243*Inputs!$B$15 - (Q8243/Inputs!$B$16) - U8243, 0)</f>
        <v>0</v>
      </c>
    </row>
    <row r="8244" spans="1:22" x14ac:dyDescent="0.3">
      <c r="A8244" s="1">
        <v>46366.416666666657</v>
      </c>
      <c r="B8244" s="2">
        <v>15.87144884187714</v>
      </c>
      <c r="C8244" s="2">
        <v>12.090689075786861</v>
      </c>
      <c r="D8244" s="2">
        <f t="shared" si="1536"/>
        <v>30.464001650190564</v>
      </c>
      <c r="E8244" s="2">
        <f t="shared" si="1537"/>
        <v>31.459936690464996</v>
      </c>
      <c r="F8244" s="2">
        <f t="shared" si="1545"/>
        <v>0</v>
      </c>
      <c r="G8244" s="2">
        <f t="shared" si="1546"/>
        <v>170</v>
      </c>
      <c r="H8244" s="2">
        <f>MIN(Inputs!$B$2, (Inputs!$B$14 - F8244)/Inputs!$B$15)</f>
        <v>170</v>
      </c>
      <c r="I8244" s="2">
        <f>MAX(MIN(Inputs!$B$2, F8244*Inputs!$B$16, Inputs!$B$14*Inputs!$B$4 - G8244), 0)</f>
        <v>0</v>
      </c>
      <c r="J8244" s="2">
        <f>MAX(MIN(Inputs!$B$2, F8244*Inputs!$B$16, (Inputs!$B$14-F8244)/Inputs!$B$15)*Inputs!$B$9, 0)</f>
        <v>0</v>
      </c>
      <c r="K8244" s="2">
        <f>MAX(E8244*Inputs!$B$5 - B8244 - Inputs!$B$8, 0) * H8244</f>
        <v>0</v>
      </c>
      <c r="L8244" s="2">
        <f>IF(B8244 &gt;= D8244*Inputs!$B$10, MAX(B8244 - E8244/Inputs!$B$5 - Inputs!$B$8, 0) * I8244, 0)</f>
        <v>0</v>
      </c>
      <c r="M8244" s="2">
        <f t="shared" si="1538"/>
        <v>0</v>
      </c>
      <c r="N8244" s="3" t="str">
        <f t="shared" si="1539"/>
        <v>Idle</v>
      </c>
      <c r="O8244" s="3" t="str">
        <f t="shared" si="1547"/>
        <v>Idle</v>
      </c>
      <c r="P8244" s="2">
        <f t="shared" si="1540"/>
        <v>0</v>
      </c>
      <c r="Q8244" s="2">
        <f t="shared" si="1541"/>
        <v>0</v>
      </c>
      <c r="R8244" s="2">
        <f t="shared" si="1542"/>
        <v>0</v>
      </c>
      <c r="S8244" s="2">
        <f t="shared" si="1543"/>
        <v>0</v>
      </c>
      <c r="T8244" s="2">
        <f t="shared" si="1544"/>
        <v>0</v>
      </c>
      <c r="U8244" s="2">
        <f>IF(O8244="Reg", R8244 * Inputs!$B$7, 0)</f>
        <v>0</v>
      </c>
      <c r="V8244" s="2">
        <f>MAX(F8244 + P8244*Inputs!$B$15 - (Q8244/Inputs!$B$16) - U8244, 0)</f>
        <v>0</v>
      </c>
    </row>
    <row r="8245" spans="1:22" x14ac:dyDescent="0.3">
      <c r="A8245" s="1">
        <v>46366.458333333343</v>
      </c>
      <c r="B8245" s="2">
        <v>11.73457733535421</v>
      </c>
      <c r="C8245" s="2">
        <v>5.3275067437444852</v>
      </c>
      <c r="D8245" s="2">
        <f t="shared" si="1536"/>
        <v>30.464001650190564</v>
      </c>
      <c r="E8245" s="2">
        <f t="shared" si="1537"/>
        <v>39.183936513593103</v>
      </c>
      <c r="F8245" s="2">
        <f t="shared" si="1545"/>
        <v>0</v>
      </c>
      <c r="G8245" s="2">
        <f t="shared" si="1546"/>
        <v>170</v>
      </c>
      <c r="H8245" s="2">
        <f>MIN(Inputs!$B$2, (Inputs!$B$14 - F8245)/Inputs!$B$15)</f>
        <v>170</v>
      </c>
      <c r="I8245" s="2">
        <f>MAX(MIN(Inputs!$B$2, F8245*Inputs!$B$16, Inputs!$B$14*Inputs!$B$4 - G8245), 0)</f>
        <v>0</v>
      </c>
      <c r="J8245" s="2">
        <f>MAX(MIN(Inputs!$B$2, F8245*Inputs!$B$16, (Inputs!$B$14-F8245)/Inputs!$B$15)*Inputs!$B$9, 0)</f>
        <v>0</v>
      </c>
      <c r="K8245" s="2">
        <f>MAX(E8245*Inputs!$B$5 - B8245 - Inputs!$B$8, 0) * H8245</f>
        <v>467.03875542331321</v>
      </c>
      <c r="L8245" s="2">
        <f>IF(B8245 &gt;= D8245*Inputs!$B$10, MAX(B8245 - E8245/Inputs!$B$5 - Inputs!$B$8, 0) * I8245, 0)</f>
        <v>0</v>
      </c>
      <c r="M8245" s="2">
        <f t="shared" si="1538"/>
        <v>0</v>
      </c>
      <c r="N8245" s="3" t="str">
        <f t="shared" si="1539"/>
        <v>Charge</v>
      </c>
      <c r="O8245" s="3" t="str">
        <f t="shared" si="1547"/>
        <v>Charge</v>
      </c>
      <c r="P8245" s="2">
        <f t="shared" si="1540"/>
        <v>170</v>
      </c>
      <c r="Q8245" s="2">
        <f t="shared" si="1541"/>
        <v>0</v>
      </c>
      <c r="R8245" s="2">
        <f t="shared" si="1542"/>
        <v>0</v>
      </c>
      <c r="S8245" s="2">
        <f t="shared" si="1543"/>
        <v>-1994.8781470102158</v>
      </c>
      <c r="T8245" s="2">
        <f t="shared" si="1544"/>
        <v>0</v>
      </c>
      <c r="U8245" s="2">
        <f>IF(O8245="Reg", R8245 * Inputs!$B$7, 0)</f>
        <v>0</v>
      </c>
      <c r="V8245" s="2">
        <f>MAX(F8245 + P8245*Inputs!$B$15 - (Q8245/Inputs!$B$16) - U8245, 0)</f>
        <v>170</v>
      </c>
    </row>
    <row r="8246" spans="1:22" x14ac:dyDescent="0.3">
      <c r="A8246" s="1">
        <v>46366.5</v>
      </c>
      <c r="B8246" s="2">
        <v>30.342428345192449</v>
      </c>
      <c r="C8246" s="2">
        <v>15.372400756297081</v>
      </c>
      <c r="D8246" s="2">
        <f t="shared" si="1536"/>
        <v>30.464001650190564</v>
      </c>
      <c r="E8246" s="2">
        <f t="shared" si="1537"/>
        <v>48.702228702746574</v>
      </c>
      <c r="F8246" s="2">
        <f t="shared" si="1545"/>
        <v>170</v>
      </c>
      <c r="G8246" s="2">
        <f t="shared" si="1546"/>
        <v>170</v>
      </c>
      <c r="H8246" s="2">
        <f>MIN(Inputs!$B$2, (Inputs!$B$14 - F8246)/Inputs!$B$15)</f>
        <v>170</v>
      </c>
      <c r="I8246" s="2">
        <f>MAX(MIN(Inputs!$B$2, F8246*Inputs!$B$16, Inputs!$B$14*Inputs!$B$4 - G8246), 0)</f>
        <v>170</v>
      </c>
      <c r="J8246" s="2">
        <f>MAX(MIN(Inputs!$B$2, F8246*Inputs!$B$16, (Inputs!$B$14-F8246)/Inputs!$B$15)*Inputs!$B$9, 0)</f>
        <v>136</v>
      </c>
      <c r="K8246" s="2">
        <f>MAX(E8246*Inputs!$B$5 - B8246 - Inputs!$B$8, 0) * H8246</f>
        <v>0</v>
      </c>
      <c r="L8246" s="2">
        <f>IF(B8246 &gt;= D8246*Inputs!$B$10, MAX(B8246 - E8246/Inputs!$B$5 - Inputs!$B$8, 0) * I8246, 0)</f>
        <v>0</v>
      </c>
      <c r="M8246" s="2">
        <f t="shared" si="1538"/>
        <v>2090.646502856403</v>
      </c>
      <c r="N8246" s="3" t="str">
        <f t="shared" si="1539"/>
        <v>Reg</v>
      </c>
      <c r="O8246" s="3" t="str">
        <f t="shared" si="1547"/>
        <v>Charge</v>
      </c>
      <c r="P8246" s="2">
        <f t="shared" si="1540"/>
        <v>170</v>
      </c>
      <c r="Q8246" s="2">
        <f t="shared" si="1541"/>
        <v>0</v>
      </c>
      <c r="R8246" s="2">
        <f t="shared" si="1542"/>
        <v>0</v>
      </c>
      <c r="S8246" s="2">
        <f t="shared" si="1543"/>
        <v>-5158.2128186827167</v>
      </c>
      <c r="T8246" s="2">
        <f t="shared" si="1544"/>
        <v>0</v>
      </c>
      <c r="U8246" s="2">
        <f>IF(O8246="Reg", R8246 * Inputs!$B$7, 0)</f>
        <v>0</v>
      </c>
      <c r="V8246" s="2">
        <f>MAX(F8246 + P8246*Inputs!$B$15 - (Q8246/Inputs!$B$16) - U8246, 0)</f>
        <v>340</v>
      </c>
    </row>
    <row r="8247" spans="1:22" x14ac:dyDescent="0.3">
      <c r="A8247" s="1">
        <v>46366.541666666657</v>
      </c>
      <c r="B8247" s="2">
        <v>34.410951510690857</v>
      </c>
      <c r="C8247" s="2">
        <v>8.0541489685295016</v>
      </c>
      <c r="D8247" s="2">
        <f t="shared" si="1536"/>
        <v>30.464001650190564</v>
      </c>
      <c r="E8247" s="2">
        <f t="shared" si="1537"/>
        <v>55.627861120103027</v>
      </c>
      <c r="F8247" s="2">
        <f t="shared" si="1545"/>
        <v>340</v>
      </c>
      <c r="G8247" s="2">
        <f t="shared" si="1546"/>
        <v>170</v>
      </c>
      <c r="H8247" s="2">
        <f>MIN(Inputs!$B$2, (Inputs!$B$14 - F8247)/Inputs!$B$15)</f>
        <v>0</v>
      </c>
      <c r="I8247" s="2">
        <f>MAX(MIN(Inputs!$B$2, F8247*Inputs!$B$16, Inputs!$B$14*Inputs!$B$4 - G8247), 0)</f>
        <v>170</v>
      </c>
      <c r="J8247" s="2">
        <f>MAX(MIN(Inputs!$B$2, F8247*Inputs!$B$16, (Inputs!$B$14-F8247)/Inputs!$B$15)*Inputs!$B$9, 0)</f>
        <v>0</v>
      </c>
      <c r="K8247" s="2">
        <f>MAX(E8247*Inputs!$B$5 - B8247 - Inputs!$B$8, 0) * H8247</f>
        <v>0</v>
      </c>
      <c r="L8247" s="2">
        <f>IF(B8247 &gt;= D8247*Inputs!$B$10, MAX(B8247 - E8247/Inputs!$B$5 - Inputs!$B$8, 0) * I8247, 0)</f>
        <v>0</v>
      </c>
      <c r="M8247" s="2">
        <f t="shared" si="1538"/>
        <v>0</v>
      </c>
      <c r="N8247" s="3" t="str">
        <f t="shared" si="1539"/>
        <v>Idle</v>
      </c>
      <c r="O8247" s="3" t="str">
        <f t="shared" si="1547"/>
        <v>Idle</v>
      </c>
      <c r="P8247" s="2">
        <f t="shared" si="1540"/>
        <v>0</v>
      </c>
      <c r="Q8247" s="2">
        <f t="shared" si="1541"/>
        <v>0</v>
      </c>
      <c r="R8247" s="2">
        <f t="shared" si="1542"/>
        <v>0</v>
      </c>
      <c r="S8247" s="2">
        <f t="shared" si="1543"/>
        <v>0</v>
      </c>
      <c r="T8247" s="2">
        <f t="shared" si="1544"/>
        <v>0</v>
      </c>
      <c r="U8247" s="2">
        <f>IF(O8247="Reg", R8247 * Inputs!$B$7, 0)</f>
        <v>0</v>
      </c>
      <c r="V8247" s="2">
        <f>MAX(F8247 + P8247*Inputs!$B$15 - (Q8247/Inputs!$B$16) - U8247, 0)</f>
        <v>340</v>
      </c>
    </row>
    <row r="8248" spans="1:22" x14ac:dyDescent="0.3">
      <c r="A8248" s="1">
        <v>46366.583333333343</v>
      </c>
      <c r="B8248" s="2">
        <v>44.520115736021722</v>
      </c>
      <c r="C8248" s="2">
        <v>7.2462859865771438</v>
      </c>
      <c r="D8248" s="2">
        <f t="shared" si="1536"/>
        <v>30.464001650190564</v>
      </c>
      <c r="E8248" s="2">
        <f t="shared" si="1537"/>
        <v>59.601273354147473</v>
      </c>
      <c r="F8248" s="2">
        <f t="shared" si="1545"/>
        <v>340</v>
      </c>
      <c r="G8248" s="2">
        <f t="shared" si="1546"/>
        <v>170</v>
      </c>
      <c r="H8248" s="2">
        <f>MIN(Inputs!$B$2, (Inputs!$B$14 - F8248)/Inputs!$B$15)</f>
        <v>0</v>
      </c>
      <c r="I8248" s="2">
        <f>MAX(MIN(Inputs!$B$2, F8248*Inputs!$B$16, Inputs!$B$14*Inputs!$B$4 - G8248), 0)</f>
        <v>170</v>
      </c>
      <c r="J8248" s="2">
        <f>MAX(MIN(Inputs!$B$2, F8248*Inputs!$B$16, (Inputs!$B$14-F8248)/Inputs!$B$15)*Inputs!$B$9, 0)</f>
        <v>0</v>
      </c>
      <c r="K8248" s="2">
        <f>MAX(E8248*Inputs!$B$5 - B8248 - Inputs!$B$8, 0) * H8248</f>
        <v>0</v>
      </c>
      <c r="L8248" s="2">
        <f>IF(B8248 &gt;= D8248*Inputs!$B$10, MAX(B8248 - E8248/Inputs!$B$5 - Inputs!$B$8, 0) * I8248, 0)</f>
        <v>0</v>
      </c>
      <c r="M8248" s="2">
        <f t="shared" si="1538"/>
        <v>0</v>
      </c>
      <c r="N8248" s="3" t="str">
        <f t="shared" si="1539"/>
        <v>Idle</v>
      </c>
      <c r="O8248" s="3" t="str">
        <f t="shared" si="1547"/>
        <v>Idle</v>
      </c>
      <c r="P8248" s="2">
        <f t="shared" si="1540"/>
        <v>0</v>
      </c>
      <c r="Q8248" s="2">
        <f t="shared" si="1541"/>
        <v>0</v>
      </c>
      <c r="R8248" s="2">
        <f t="shared" si="1542"/>
        <v>0</v>
      </c>
      <c r="S8248" s="2">
        <f t="shared" si="1543"/>
        <v>0</v>
      </c>
      <c r="T8248" s="2">
        <f t="shared" si="1544"/>
        <v>0</v>
      </c>
      <c r="U8248" s="2">
        <f>IF(O8248="Reg", R8248 * Inputs!$B$7, 0)</f>
        <v>0</v>
      </c>
      <c r="V8248" s="2">
        <f>MAX(F8248 + P8248*Inputs!$B$15 - (Q8248/Inputs!$B$16) - U8248, 0)</f>
        <v>340</v>
      </c>
    </row>
    <row r="8249" spans="1:22" x14ac:dyDescent="0.3">
      <c r="A8249" s="1">
        <v>46366.625</v>
      </c>
      <c r="B8249" s="2">
        <v>51.880098373653603</v>
      </c>
      <c r="C8249" s="2">
        <v>1.2320917968141569</v>
      </c>
      <c r="D8249" s="2">
        <f t="shared" si="1536"/>
        <v>30.464001650190564</v>
      </c>
      <c r="E8249" s="2">
        <f t="shared" si="1537"/>
        <v>61.635106536679501</v>
      </c>
      <c r="F8249" s="2">
        <f t="shared" si="1545"/>
        <v>340</v>
      </c>
      <c r="G8249" s="2">
        <f t="shared" si="1546"/>
        <v>170</v>
      </c>
      <c r="H8249" s="2">
        <f>MIN(Inputs!$B$2, (Inputs!$B$14 - F8249)/Inputs!$B$15)</f>
        <v>0</v>
      </c>
      <c r="I8249" s="2">
        <f>MAX(MIN(Inputs!$B$2, F8249*Inputs!$B$16, Inputs!$B$14*Inputs!$B$4 - G8249), 0)</f>
        <v>170</v>
      </c>
      <c r="J8249" s="2">
        <f>MAX(MIN(Inputs!$B$2, F8249*Inputs!$B$16, (Inputs!$B$14-F8249)/Inputs!$B$15)*Inputs!$B$9, 0)</f>
        <v>0</v>
      </c>
      <c r="K8249" s="2">
        <f>MAX(E8249*Inputs!$B$5 - B8249 - Inputs!$B$8, 0) * H8249</f>
        <v>0</v>
      </c>
      <c r="L8249" s="2">
        <f>IF(B8249 &gt;= D8249*Inputs!$B$10, MAX(B8249 - E8249/Inputs!$B$5 - Inputs!$B$8, 0) * I8249, 0)</f>
        <v>0</v>
      </c>
      <c r="M8249" s="2">
        <f t="shared" si="1538"/>
        <v>0</v>
      </c>
      <c r="N8249" s="3" t="str">
        <f t="shared" si="1539"/>
        <v>Idle</v>
      </c>
      <c r="O8249" s="3" t="str">
        <f t="shared" si="1547"/>
        <v>Idle</v>
      </c>
      <c r="P8249" s="2">
        <f t="shared" si="1540"/>
        <v>0</v>
      </c>
      <c r="Q8249" s="2">
        <f t="shared" si="1541"/>
        <v>0</v>
      </c>
      <c r="R8249" s="2">
        <f t="shared" si="1542"/>
        <v>0</v>
      </c>
      <c r="S8249" s="2">
        <f t="shared" si="1543"/>
        <v>0</v>
      </c>
      <c r="T8249" s="2">
        <f t="shared" si="1544"/>
        <v>0</v>
      </c>
      <c r="U8249" s="2">
        <f>IF(O8249="Reg", R8249 * Inputs!$B$7, 0)</f>
        <v>0</v>
      </c>
      <c r="V8249" s="2">
        <f>MAX(F8249 + P8249*Inputs!$B$15 - (Q8249/Inputs!$B$16) - U8249, 0)</f>
        <v>340</v>
      </c>
    </row>
    <row r="8250" spans="1:22" x14ac:dyDescent="0.3">
      <c r="A8250" s="1">
        <v>46366.666666666657</v>
      </c>
      <c r="B8250" s="2">
        <v>62.215447780645817</v>
      </c>
      <c r="C8250" s="2">
        <v>5.1470370848293872</v>
      </c>
      <c r="D8250" s="2">
        <f t="shared" si="1536"/>
        <v>30.464001650190564</v>
      </c>
      <c r="E8250" s="2">
        <f t="shared" si="1537"/>
        <v>63.716135125180266</v>
      </c>
      <c r="F8250" s="2">
        <f t="shared" si="1545"/>
        <v>340</v>
      </c>
      <c r="G8250" s="2">
        <f t="shared" si="1546"/>
        <v>170</v>
      </c>
      <c r="H8250" s="2">
        <f>MIN(Inputs!$B$2, (Inputs!$B$14 - F8250)/Inputs!$B$15)</f>
        <v>0</v>
      </c>
      <c r="I8250" s="2">
        <f>MAX(MIN(Inputs!$B$2, F8250*Inputs!$B$16, Inputs!$B$14*Inputs!$B$4 - G8250), 0)</f>
        <v>170</v>
      </c>
      <c r="J8250" s="2">
        <f>MAX(MIN(Inputs!$B$2, F8250*Inputs!$B$16, (Inputs!$B$14-F8250)/Inputs!$B$15)*Inputs!$B$9, 0)</f>
        <v>0</v>
      </c>
      <c r="K8250" s="2">
        <f>MAX(E8250*Inputs!$B$5 - B8250 - Inputs!$B$8, 0) * H8250</f>
        <v>0</v>
      </c>
      <c r="L8250" s="2">
        <f>IF(B8250 &gt;= D8250*Inputs!$B$10, MAX(B8250 - E8250/Inputs!$B$5 - Inputs!$B$8, 0) * I8250, 0)</f>
        <v>0</v>
      </c>
      <c r="M8250" s="2">
        <f t="shared" si="1538"/>
        <v>0</v>
      </c>
      <c r="N8250" s="3" t="str">
        <f t="shared" si="1539"/>
        <v>Idle</v>
      </c>
      <c r="O8250" s="3" t="str">
        <f t="shared" si="1547"/>
        <v>Idle</v>
      </c>
      <c r="P8250" s="2">
        <f t="shared" si="1540"/>
        <v>0</v>
      </c>
      <c r="Q8250" s="2">
        <f t="shared" si="1541"/>
        <v>0</v>
      </c>
      <c r="R8250" s="2">
        <f t="shared" si="1542"/>
        <v>0</v>
      </c>
      <c r="S8250" s="2">
        <f t="shared" si="1543"/>
        <v>0</v>
      </c>
      <c r="T8250" s="2">
        <f t="shared" si="1544"/>
        <v>0</v>
      </c>
      <c r="U8250" s="2">
        <f>IF(O8250="Reg", R8250 * Inputs!$B$7, 0)</f>
        <v>0</v>
      </c>
      <c r="V8250" s="2">
        <f>MAX(F8250 + P8250*Inputs!$B$15 - (Q8250/Inputs!$B$16) - U8250, 0)</f>
        <v>340</v>
      </c>
    </row>
    <row r="8251" spans="1:22" x14ac:dyDescent="0.3">
      <c r="A8251" s="1">
        <v>46366.708333333343</v>
      </c>
      <c r="B8251" s="2">
        <v>68.844330470274969</v>
      </c>
      <c r="C8251" s="2">
        <v>5.3965310607113777</v>
      </c>
      <c r="D8251" s="2">
        <f t="shared" si="1536"/>
        <v>30.464001650190564</v>
      </c>
      <c r="E8251" s="2">
        <f t="shared" si="1537"/>
        <v>61.451658893840232</v>
      </c>
      <c r="F8251" s="2">
        <f t="shared" si="1545"/>
        <v>340</v>
      </c>
      <c r="G8251" s="2">
        <f t="shared" si="1546"/>
        <v>170</v>
      </c>
      <c r="H8251" s="2">
        <f>MIN(Inputs!$B$2, (Inputs!$B$14 - F8251)/Inputs!$B$15)</f>
        <v>0</v>
      </c>
      <c r="I8251" s="2">
        <f>MAX(MIN(Inputs!$B$2, F8251*Inputs!$B$16, Inputs!$B$14*Inputs!$B$4 - G8251), 0)</f>
        <v>170</v>
      </c>
      <c r="J8251" s="2">
        <f>MAX(MIN(Inputs!$B$2, F8251*Inputs!$B$16, (Inputs!$B$14-F8251)/Inputs!$B$15)*Inputs!$B$9, 0)</f>
        <v>0</v>
      </c>
      <c r="K8251" s="2">
        <f>MAX(E8251*Inputs!$B$5 - B8251 - Inputs!$B$8, 0) * H8251</f>
        <v>0</v>
      </c>
      <c r="L8251" s="2">
        <f>IF(B8251 &gt;= D8251*Inputs!$B$10, MAX(B8251 - E8251/Inputs!$B$5 - Inputs!$B$8, 0) * I8251, 0)</f>
        <v>0</v>
      </c>
      <c r="M8251" s="2">
        <f t="shared" si="1538"/>
        <v>0</v>
      </c>
      <c r="N8251" s="3" t="str">
        <f t="shared" si="1539"/>
        <v>Idle</v>
      </c>
      <c r="O8251" s="3" t="str">
        <f t="shared" si="1547"/>
        <v>Idle</v>
      </c>
      <c r="P8251" s="2">
        <f t="shared" si="1540"/>
        <v>0</v>
      </c>
      <c r="Q8251" s="2">
        <f t="shared" si="1541"/>
        <v>0</v>
      </c>
      <c r="R8251" s="2">
        <f t="shared" si="1542"/>
        <v>0</v>
      </c>
      <c r="S8251" s="2">
        <f t="shared" si="1543"/>
        <v>0</v>
      </c>
      <c r="T8251" s="2">
        <f t="shared" si="1544"/>
        <v>0</v>
      </c>
      <c r="U8251" s="2">
        <f>IF(O8251="Reg", R8251 * Inputs!$B$7, 0)</f>
        <v>0</v>
      </c>
      <c r="V8251" s="2">
        <f>MAX(F8251 + P8251*Inputs!$B$15 - (Q8251/Inputs!$B$16) - U8251, 0)</f>
        <v>340</v>
      </c>
    </row>
    <row r="8252" spans="1:22" x14ac:dyDescent="0.3">
      <c r="A8252" s="1">
        <v>46366.75</v>
      </c>
      <c r="B8252" s="2">
        <v>71.89622284933121</v>
      </c>
      <c r="C8252" s="2">
        <v>11.198043135428851</v>
      </c>
      <c r="D8252" s="2">
        <f t="shared" si="1536"/>
        <v>30.464001650190564</v>
      </c>
      <c r="E8252" s="2">
        <f t="shared" si="1537"/>
        <v>56.960507248515249</v>
      </c>
      <c r="F8252" s="2">
        <f t="shared" si="1545"/>
        <v>340</v>
      </c>
      <c r="G8252" s="2">
        <f t="shared" si="1546"/>
        <v>170</v>
      </c>
      <c r="H8252" s="2">
        <f>MIN(Inputs!$B$2, (Inputs!$B$14 - F8252)/Inputs!$B$15)</f>
        <v>0</v>
      </c>
      <c r="I8252" s="2">
        <f>MAX(MIN(Inputs!$B$2, F8252*Inputs!$B$16, Inputs!$B$14*Inputs!$B$4 - G8252), 0)</f>
        <v>170</v>
      </c>
      <c r="J8252" s="2">
        <f>MAX(MIN(Inputs!$B$2, F8252*Inputs!$B$16, (Inputs!$B$14-F8252)/Inputs!$B$15)*Inputs!$B$9, 0)</f>
        <v>0</v>
      </c>
      <c r="K8252" s="2">
        <f>MAX(E8252*Inputs!$B$5 - B8252 - Inputs!$B$8, 0) * H8252</f>
        <v>0</v>
      </c>
      <c r="L8252" s="2">
        <f>IF(B8252 &gt;= D8252*Inputs!$B$10, MAX(B8252 - E8252/Inputs!$B$5 - Inputs!$B$8, 0) * I8252, 0)</f>
        <v>0</v>
      </c>
      <c r="M8252" s="2">
        <f t="shared" si="1538"/>
        <v>0</v>
      </c>
      <c r="N8252" s="3" t="str">
        <f t="shared" si="1539"/>
        <v>Idle</v>
      </c>
      <c r="O8252" s="3" t="str">
        <f t="shared" si="1547"/>
        <v>Idle</v>
      </c>
      <c r="P8252" s="2">
        <f t="shared" si="1540"/>
        <v>0</v>
      </c>
      <c r="Q8252" s="2">
        <f t="shared" si="1541"/>
        <v>0</v>
      </c>
      <c r="R8252" s="2">
        <f t="shared" si="1542"/>
        <v>0</v>
      </c>
      <c r="S8252" s="2">
        <f t="shared" si="1543"/>
        <v>0</v>
      </c>
      <c r="T8252" s="2">
        <f t="shared" si="1544"/>
        <v>0</v>
      </c>
      <c r="U8252" s="2">
        <f>IF(O8252="Reg", R8252 * Inputs!$B$7, 0)</f>
        <v>0</v>
      </c>
      <c r="V8252" s="2">
        <f>MAX(F8252 + P8252*Inputs!$B$15 - (Q8252/Inputs!$B$16) - U8252, 0)</f>
        <v>340</v>
      </c>
    </row>
    <row r="8253" spans="1:22" x14ac:dyDescent="0.3">
      <c r="A8253" s="1">
        <v>46366.791666666657</v>
      </c>
      <c r="B8253" s="2">
        <v>58.251424914957518</v>
      </c>
      <c r="C8253" s="2">
        <v>10.15532636115676</v>
      </c>
      <c r="D8253" s="2">
        <f t="shared" si="1536"/>
        <v>30.464001650190564</v>
      </c>
      <c r="E8253" s="2">
        <f t="shared" si="1537"/>
        <v>50.652436984960559</v>
      </c>
      <c r="F8253" s="2">
        <f t="shared" si="1545"/>
        <v>340</v>
      </c>
      <c r="G8253" s="2">
        <f t="shared" si="1546"/>
        <v>170</v>
      </c>
      <c r="H8253" s="2">
        <f>MIN(Inputs!$B$2, (Inputs!$B$14 - F8253)/Inputs!$B$15)</f>
        <v>0</v>
      </c>
      <c r="I8253" s="2">
        <f>MAX(MIN(Inputs!$B$2, F8253*Inputs!$B$16, Inputs!$B$14*Inputs!$B$4 - G8253), 0)</f>
        <v>170</v>
      </c>
      <c r="J8253" s="2">
        <f>MAX(MIN(Inputs!$B$2, F8253*Inputs!$B$16, (Inputs!$B$14-F8253)/Inputs!$B$15)*Inputs!$B$9, 0)</f>
        <v>0</v>
      </c>
      <c r="K8253" s="2">
        <f>MAX(E8253*Inputs!$B$5 - B8253 - Inputs!$B$8, 0) * H8253</f>
        <v>0</v>
      </c>
      <c r="L8253" s="2">
        <f>IF(B8253 &gt;= D8253*Inputs!$B$10, MAX(B8253 - E8253/Inputs!$B$5 - Inputs!$B$8, 0) * I8253, 0)</f>
        <v>0</v>
      </c>
      <c r="M8253" s="2">
        <f t="shared" si="1538"/>
        <v>0</v>
      </c>
      <c r="N8253" s="3" t="str">
        <f t="shared" si="1539"/>
        <v>Idle</v>
      </c>
      <c r="O8253" s="3" t="str">
        <f t="shared" si="1547"/>
        <v>Idle</v>
      </c>
      <c r="P8253" s="2">
        <f t="shared" si="1540"/>
        <v>0</v>
      </c>
      <c r="Q8253" s="2">
        <f t="shared" si="1541"/>
        <v>0</v>
      </c>
      <c r="R8253" s="2">
        <f t="shared" si="1542"/>
        <v>0</v>
      </c>
      <c r="S8253" s="2">
        <f t="shared" si="1543"/>
        <v>0</v>
      </c>
      <c r="T8253" s="2">
        <f t="shared" si="1544"/>
        <v>0</v>
      </c>
      <c r="U8253" s="2">
        <f>IF(O8253="Reg", R8253 * Inputs!$B$7, 0)</f>
        <v>0</v>
      </c>
      <c r="V8253" s="2">
        <f>MAX(F8253 + P8253*Inputs!$B$15 - (Q8253/Inputs!$B$16) - U8253, 0)</f>
        <v>340</v>
      </c>
    </row>
    <row r="8254" spans="1:22" x14ac:dyDescent="0.3">
      <c r="A8254" s="1">
        <v>46366.833333333343</v>
      </c>
      <c r="B8254" s="2">
        <v>56.723114831213891</v>
      </c>
      <c r="C8254" s="2">
        <v>7.4952876131528994</v>
      </c>
      <c r="D8254" s="2">
        <f t="shared" si="1536"/>
        <v>30.464001650190564</v>
      </c>
      <c r="E8254" s="2">
        <f t="shared" si="1537"/>
        <v>44.772841883621943</v>
      </c>
      <c r="F8254" s="2">
        <f t="shared" si="1545"/>
        <v>340</v>
      </c>
      <c r="G8254" s="2">
        <f t="shared" si="1546"/>
        <v>170</v>
      </c>
      <c r="H8254" s="2">
        <f>MIN(Inputs!$B$2, (Inputs!$B$14 - F8254)/Inputs!$B$15)</f>
        <v>0</v>
      </c>
      <c r="I8254" s="2">
        <f>MAX(MIN(Inputs!$B$2, F8254*Inputs!$B$16, Inputs!$B$14*Inputs!$B$4 - G8254), 0)</f>
        <v>170</v>
      </c>
      <c r="J8254" s="2">
        <f>MAX(MIN(Inputs!$B$2, F8254*Inputs!$B$16, (Inputs!$B$14-F8254)/Inputs!$B$15)*Inputs!$B$9, 0)</f>
        <v>0</v>
      </c>
      <c r="K8254" s="2">
        <f>MAX(E8254*Inputs!$B$5 - B8254 - Inputs!$B$8, 0) * H8254</f>
        <v>0</v>
      </c>
      <c r="L8254" s="2">
        <f>IF(B8254 &gt;= D8254*Inputs!$B$10, MAX(B8254 - E8254/Inputs!$B$5 - Inputs!$B$8, 0) * I8254, 0)</f>
        <v>0</v>
      </c>
      <c r="M8254" s="2">
        <f t="shared" si="1538"/>
        <v>0</v>
      </c>
      <c r="N8254" s="3" t="str">
        <f t="shared" si="1539"/>
        <v>Idle</v>
      </c>
      <c r="O8254" s="3" t="str">
        <f t="shared" si="1547"/>
        <v>Idle</v>
      </c>
      <c r="P8254" s="2">
        <f t="shared" si="1540"/>
        <v>0</v>
      </c>
      <c r="Q8254" s="2">
        <f t="shared" si="1541"/>
        <v>0</v>
      </c>
      <c r="R8254" s="2">
        <f t="shared" si="1542"/>
        <v>0</v>
      </c>
      <c r="S8254" s="2">
        <f t="shared" si="1543"/>
        <v>0</v>
      </c>
      <c r="T8254" s="2">
        <f t="shared" si="1544"/>
        <v>0</v>
      </c>
      <c r="U8254" s="2">
        <f>IF(O8254="Reg", R8254 * Inputs!$B$7, 0)</f>
        <v>0</v>
      </c>
      <c r="V8254" s="2">
        <f>MAX(F8254 + P8254*Inputs!$B$15 - (Q8254/Inputs!$B$16) - U8254, 0)</f>
        <v>340</v>
      </c>
    </row>
    <row r="8255" spans="1:22" x14ac:dyDescent="0.3">
      <c r="A8255" s="1">
        <v>46366.875</v>
      </c>
      <c r="B8255" s="2">
        <v>64.366269904658225</v>
      </c>
      <c r="C8255" s="2">
        <v>18.062179966036819</v>
      </c>
      <c r="D8255" s="2">
        <f t="shared" si="1536"/>
        <v>30.464001650190564</v>
      </c>
      <c r="E8255" s="2">
        <f t="shared" si="1537"/>
        <v>37.191448009792886</v>
      </c>
      <c r="F8255" s="2">
        <f t="shared" si="1545"/>
        <v>340</v>
      </c>
      <c r="G8255" s="2">
        <f t="shared" si="1546"/>
        <v>170</v>
      </c>
      <c r="H8255" s="2">
        <f>MIN(Inputs!$B$2, (Inputs!$B$14 - F8255)/Inputs!$B$15)</f>
        <v>0</v>
      </c>
      <c r="I8255" s="2">
        <f>MAX(MIN(Inputs!$B$2, F8255*Inputs!$B$16, Inputs!$B$14*Inputs!$B$4 - G8255), 0)</f>
        <v>170</v>
      </c>
      <c r="J8255" s="2">
        <f>MAX(MIN(Inputs!$B$2, F8255*Inputs!$B$16, (Inputs!$B$14-F8255)/Inputs!$B$15)*Inputs!$B$9, 0)</f>
        <v>0</v>
      </c>
      <c r="K8255" s="2">
        <f>MAX(E8255*Inputs!$B$5 - B8255 - Inputs!$B$8, 0) * H8255</f>
        <v>0</v>
      </c>
      <c r="L8255" s="2">
        <f>IF(B8255 &gt;= D8255*Inputs!$B$10, MAX(B8255 - E8255/Inputs!$B$5 - Inputs!$B$8, 0) * I8255, 0)</f>
        <v>357.55433644554489</v>
      </c>
      <c r="M8255" s="2">
        <f t="shared" si="1538"/>
        <v>0</v>
      </c>
      <c r="N8255" s="3" t="str">
        <f t="shared" si="1539"/>
        <v>Discharge</v>
      </c>
      <c r="O8255" s="3" t="str">
        <f t="shared" si="1547"/>
        <v>Discharge</v>
      </c>
      <c r="P8255" s="2">
        <f t="shared" si="1540"/>
        <v>0</v>
      </c>
      <c r="Q8255" s="2">
        <f t="shared" si="1541"/>
        <v>170</v>
      </c>
      <c r="R8255" s="2">
        <f t="shared" si="1542"/>
        <v>0</v>
      </c>
      <c r="S8255" s="2">
        <f t="shared" si="1543"/>
        <v>10942.265883791899</v>
      </c>
      <c r="T8255" s="2">
        <f t="shared" si="1544"/>
        <v>0</v>
      </c>
      <c r="U8255" s="2">
        <f>IF(O8255="Reg", R8255 * Inputs!$B$7, 0)</f>
        <v>0</v>
      </c>
      <c r="V8255" s="2">
        <f>MAX(F8255 + P8255*Inputs!$B$15 - (Q8255/Inputs!$B$16) - U8255, 0)</f>
        <v>170</v>
      </c>
    </row>
    <row r="8256" spans="1:22" x14ac:dyDescent="0.3">
      <c r="A8256" s="1">
        <v>46366.916666666657</v>
      </c>
      <c r="B8256" s="2">
        <v>48.628590392605567</v>
      </c>
      <c r="C8256" s="2">
        <v>4.4217748790095426</v>
      </c>
      <c r="D8256" s="2">
        <f t="shared" si="1536"/>
        <v>30.464001650190564</v>
      </c>
      <c r="E8256" s="2">
        <f t="shared" si="1537"/>
        <v>26.804153030253758</v>
      </c>
      <c r="F8256" s="2">
        <f t="shared" si="1545"/>
        <v>170</v>
      </c>
      <c r="G8256" s="2">
        <f t="shared" si="1546"/>
        <v>340</v>
      </c>
      <c r="H8256" s="2">
        <f>MIN(Inputs!$B$2, (Inputs!$B$14 - F8256)/Inputs!$B$15)</f>
        <v>170</v>
      </c>
      <c r="I8256" s="2">
        <f>MAX(MIN(Inputs!$B$2, F8256*Inputs!$B$16, Inputs!$B$14*Inputs!$B$4 - G8256), 0)</f>
        <v>0</v>
      </c>
      <c r="J8256" s="2">
        <f>MAX(MIN(Inputs!$B$2, F8256*Inputs!$B$16, (Inputs!$B$14-F8256)/Inputs!$B$15)*Inputs!$B$9, 0)</f>
        <v>136</v>
      </c>
      <c r="K8256" s="2">
        <f>MAX(E8256*Inputs!$B$5 - B8256 - Inputs!$B$8, 0) * H8256</f>
        <v>0</v>
      </c>
      <c r="L8256" s="2">
        <f>IF(B8256 &gt;= D8256*Inputs!$B$10, MAX(B8256 - E8256/Inputs!$B$5 - Inputs!$B$8, 0) * I8256, 0)</f>
        <v>0</v>
      </c>
      <c r="M8256" s="2">
        <f t="shared" si="1538"/>
        <v>601.36138354529783</v>
      </c>
      <c r="N8256" s="3" t="str">
        <f t="shared" si="1539"/>
        <v>Reg</v>
      </c>
      <c r="O8256" s="3" t="str">
        <f t="shared" si="1547"/>
        <v>Discharge</v>
      </c>
      <c r="P8256" s="2">
        <f t="shared" si="1540"/>
        <v>0</v>
      </c>
      <c r="Q8256" s="2">
        <f t="shared" si="1541"/>
        <v>0</v>
      </c>
      <c r="R8256" s="2">
        <f t="shared" si="1542"/>
        <v>0</v>
      </c>
      <c r="S8256" s="2">
        <f t="shared" si="1543"/>
        <v>0</v>
      </c>
      <c r="T8256" s="2">
        <f t="shared" si="1544"/>
        <v>0</v>
      </c>
      <c r="U8256" s="2">
        <f>IF(O8256="Reg", R8256 * Inputs!$B$7, 0)</f>
        <v>0</v>
      </c>
      <c r="V8256" s="2">
        <f>MAX(F8256 + P8256*Inputs!$B$15 - (Q8256/Inputs!$B$16) - U8256, 0)</f>
        <v>170</v>
      </c>
    </row>
    <row r="8257" spans="1:22" x14ac:dyDescent="0.3">
      <c r="A8257" s="1">
        <v>46366.958333333343</v>
      </c>
      <c r="B8257" s="2">
        <v>41.89742059832502</v>
      </c>
      <c r="C8257" s="2">
        <v>35.87108854320963</v>
      </c>
      <c r="D8257" s="2">
        <f t="shared" si="1536"/>
        <v>30.464001650190564</v>
      </c>
      <c r="E8257" s="2">
        <f t="shared" si="1537"/>
        <v>18.699387964819497</v>
      </c>
      <c r="F8257" s="2">
        <f t="shared" si="1545"/>
        <v>170</v>
      </c>
      <c r="G8257" s="2">
        <f t="shared" si="1546"/>
        <v>340</v>
      </c>
      <c r="H8257" s="2">
        <f>MIN(Inputs!$B$2, (Inputs!$B$14 - F8257)/Inputs!$B$15)</f>
        <v>170</v>
      </c>
      <c r="I8257" s="2">
        <f>MAX(MIN(Inputs!$B$2, F8257*Inputs!$B$16, Inputs!$B$14*Inputs!$B$4 - G8257), 0)</f>
        <v>0</v>
      </c>
      <c r="J8257" s="2">
        <f>MAX(MIN(Inputs!$B$2, F8257*Inputs!$B$16, (Inputs!$B$14-F8257)/Inputs!$B$15)*Inputs!$B$9, 0)</f>
        <v>136</v>
      </c>
      <c r="K8257" s="2">
        <f>MAX(E8257*Inputs!$B$5 - B8257 - Inputs!$B$8, 0) * H8257</f>
        <v>0</v>
      </c>
      <c r="L8257" s="2">
        <f>IF(B8257 &gt;= D8257*Inputs!$B$10, MAX(B8257 - E8257/Inputs!$B$5 - Inputs!$B$8, 0) * I8257, 0)</f>
        <v>0</v>
      </c>
      <c r="M8257" s="2">
        <f t="shared" si="1538"/>
        <v>4878.4680418765101</v>
      </c>
      <c r="N8257" s="3" t="str">
        <f t="shared" si="1539"/>
        <v>Reg</v>
      </c>
      <c r="O8257" s="3" t="str">
        <f t="shared" si="1547"/>
        <v>Reg</v>
      </c>
      <c r="P8257" s="2">
        <f t="shared" si="1540"/>
        <v>0</v>
      </c>
      <c r="Q8257" s="2">
        <f t="shared" si="1541"/>
        <v>0</v>
      </c>
      <c r="R8257" s="2">
        <f t="shared" si="1542"/>
        <v>136</v>
      </c>
      <c r="S8257" s="2">
        <f t="shared" si="1543"/>
        <v>0</v>
      </c>
      <c r="T8257" s="2">
        <f t="shared" si="1544"/>
        <v>4878.4680418765101</v>
      </c>
      <c r="U8257" s="2">
        <f>IF(O8257="Reg", R8257 * Inputs!$B$7, 0)</f>
        <v>2.72</v>
      </c>
      <c r="V8257" s="2">
        <f>MAX(F8257 + P8257*Inputs!$B$15 - (Q8257/Inputs!$B$16) - U8257, 0)</f>
        <v>167.28</v>
      </c>
    </row>
    <row r="8258" spans="1:22" x14ac:dyDescent="0.3">
      <c r="A8258" s="1">
        <v>46367</v>
      </c>
      <c r="B8258" s="2">
        <v>34.04780126800312</v>
      </c>
      <c r="C8258" s="2">
        <v>9.8052399425641177</v>
      </c>
      <c r="D8258" s="2">
        <f t="shared" ref="D8258:D8321" si="1548">AVERAGEIFS(B:B, A:A, "&gt;="&amp;INT(A8258), A:A, "&lt;"&amp;INT(A8258)+1)</f>
        <v>37.427280034007332</v>
      </c>
      <c r="E8258" s="2">
        <f t="shared" ref="E8258:E8321" si="1549">AVERAGE(B8258:B8263)</f>
        <v>11.716484531765326</v>
      </c>
      <c r="F8258" s="2">
        <f t="shared" si="1545"/>
        <v>167.28</v>
      </c>
      <c r="G8258" s="2">
        <f t="shared" si="1546"/>
        <v>0</v>
      </c>
      <c r="H8258" s="2">
        <f>MIN(Inputs!$B$2, (Inputs!$B$14 - F8258)/Inputs!$B$15)</f>
        <v>170</v>
      </c>
      <c r="I8258" s="2">
        <f>MAX(MIN(Inputs!$B$2, F8258*Inputs!$B$16, Inputs!$B$14*Inputs!$B$4 - G8258), 0)</f>
        <v>167.28</v>
      </c>
      <c r="J8258" s="2">
        <f>MAX(MIN(Inputs!$B$2, F8258*Inputs!$B$16, (Inputs!$B$14-F8258)/Inputs!$B$15)*Inputs!$B$9, 0)</f>
        <v>133.82400000000001</v>
      </c>
      <c r="K8258" s="2">
        <f>MAX(E8258*Inputs!$B$5 - B8258 - Inputs!$B$8, 0) * H8258</f>
        <v>0</v>
      </c>
      <c r="L8258" s="2">
        <f>IF(B8258 &gt;= D8258*Inputs!$B$10, MAX(B8258 - E8258/Inputs!$B$5 - Inputs!$B$8, 0) * I8258, 0)</f>
        <v>0</v>
      </c>
      <c r="M8258" s="2">
        <f t="shared" ref="M8258:M8321" si="1550">C8258 * J8258</f>
        <v>1312.1764300737007</v>
      </c>
      <c r="N8258" s="3" t="str">
        <f t="shared" ref="N8258:N8321" si="1551">IF(MAX(K8258, L8258, M8258)&lt;=0, "Idle", IF(AND(M8258&gt;=K8258, M8258&gt;=L8258), "Reg", IF(L8258&gt;=K8258, "Discharge", "Charge")))</f>
        <v>Reg</v>
      </c>
      <c r="O8258" s="3" t="str">
        <f t="shared" si="1547"/>
        <v>Reg</v>
      </c>
      <c r="P8258" s="2">
        <f t="shared" ref="P8258:P8321" si="1552">IF(O8258="Charge", H8258, 0)</f>
        <v>0</v>
      </c>
      <c r="Q8258" s="2">
        <f t="shared" ref="Q8258:Q8321" si="1553">IF(O8258="Discharge", I8258, 0)</f>
        <v>0</v>
      </c>
      <c r="R8258" s="2">
        <f t="shared" ref="R8258:R8321" si="1554">IF(O8258="Reg", J8258, 0)</f>
        <v>133.82400000000001</v>
      </c>
      <c r="S8258" s="2">
        <f t="shared" ref="S8258:S8321" si="1555">(Q8258 - P8258) * B8258</f>
        <v>0</v>
      </c>
      <c r="T8258" s="2">
        <f t="shared" ref="T8258:T8321" si="1556">R8258 * C8258</f>
        <v>1312.1764300737007</v>
      </c>
      <c r="U8258" s="2">
        <f>IF(O8258="Reg", R8258 * Inputs!$B$7, 0)</f>
        <v>2.6764800000000002</v>
      </c>
      <c r="V8258" s="2">
        <f>MAX(F8258 + P8258*Inputs!$B$15 - (Q8258/Inputs!$B$16) - U8258, 0)</f>
        <v>164.60352</v>
      </c>
    </row>
    <row r="8259" spans="1:22" x14ac:dyDescent="0.3">
      <c r="A8259" s="1">
        <v>46367.041666666657</v>
      </c>
      <c r="B8259" s="2">
        <v>22.97385430692583</v>
      </c>
      <c r="C8259" s="2">
        <v>5.839502308432408</v>
      </c>
      <c r="D8259" s="2">
        <f t="shared" si="1548"/>
        <v>37.427280034007332</v>
      </c>
      <c r="E8259" s="2">
        <f t="shared" si="1549"/>
        <v>6.0418509870981394</v>
      </c>
      <c r="F8259" s="2">
        <f t="shared" ref="F8259:F8322" si="1557">V8258</f>
        <v>164.60352</v>
      </c>
      <c r="G8259" s="2">
        <f t="shared" ref="G8259:G8322" si="1558">IF(INT(A8259)=INT(A8258), G8258 + Q8258, 0)</f>
        <v>0</v>
      </c>
      <c r="H8259" s="2">
        <f>MIN(Inputs!$B$2, (Inputs!$B$14 - F8259)/Inputs!$B$15)</f>
        <v>170</v>
      </c>
      <c r="I8259" s="2">
        <f>MAX(MIN(Inputs!$B$2, F8259*Inputs!$B$16, Inputs!$B$14*Inputs!$B$4 - G8259), 0)</f>
        <v>164.60352</v>
      </c>
      <c r="J8259" s="2">
        <f>MAX(MIN(Inputs!$B$2, F8259*Inputs!$B$16, (Inputs!$B$14-F8259)/Inputs!$B$15)*Inputs!$B$9, 0)</f>
        <v>131.682816</v>
      </c>
      <c r="K8259" s="2">
        <f>MAX(E8259*Inputs!$B$5 - B8259 - Inputs!$B$8, 0) * H8259</f>
        <v>0</v>
      </c>
      <c r="L8259" s="2">
        <f>IF(B8259 &gt;= D8259*Inputs!$B$10, MAX(B8259 - E8259/Inputs!$B$5 - Inputs!$B$8, 0) * I8259, 0)</f>
        <v>0</v>
      </c>
      <c r="M8259" s="2">
        <f t="shared" si="1550"/>
        <v>768.96210801288009</v>
      </c>
      <c r="N8259" s="3" t="str">
        <f t="shared" si="1551"/>
        <v>Reg</v>
      </c>
      <c r="O8259" s="3" t="str">
        <f t="shared" si="1547"/>
        <v>Reg</v>
      </c>
      <c r="P8259" s="2">
        <f t="shared" si="1552"/>
        <v>0</v>
      </c>
      <c r="Q8259" s="2">
        <f t="shared" si="1553"/>
        <v>0</v>
      </c>
      <c r="R8259" s="2">
        <f t="shared" si="1554"/>
        <v>131.682816</v>
      </c>
      <c r="S8259" s="2">
        <f t="shared" si="1555"/>
        <v>0</v>
      </c>
      <c r="T8259" s="2">
        <f t="shared" si="1556"/>
        <v>768.96210801288009</v>
      </c>
      <c r="U8259" s="2">
        <f>IF(O8259="Reg", R8259 * Inputs!$B$7, 0)</f>
        <v>2.6336563200000001</v>
      </c>
      <c r="V8259" s="2">
        <f>MAX(F8259 + P8259*Inputs!$B$15 - (Q8259/Inputs!$B$16) - U8259, 0)</f>
        <v>161.96986368</v>
      </c>
    </row>
    <row r="8260" spans="1:22" x14ac:dyDescent="0.3">
      <c r="A8260" s="1">
        <v>46367.083333333343</v>
      </c>
      <c r="B8260" s="2">
        <v>11.23475158823957</v>
      </c>
      <c r="C8260" s="2">
        <v>10.23108997411315</v>
      </c>
      <c r="D8260" s="2">
        <f t="shared" si="1548"/>
        <v>37.427280034007332</v>
      </c>
      <c r="E8260" s="2">
        <f t="shared" si="1549"/>
        <v>2.5122089306375233</v>
      </c>
      <c r="F8260" s="2">
        <f t="shared" si="1557"/>
        <v>161.96986368</v>
      </c>
      <c r="G8260" s="2">
        <f t="shared" si="1558"/>
        <v>0</v>
      </c>
      <c r="H8260" s="2">
        <f>MIN(Inputs!$B$2, (Inputs!$B$14 - F8260)/Inputs!$B$15)</f>
        <v>170</v>
      </c>
      <c r="I8260" s="2">
        <f>MAX(MIN(Inputs!$B$2, F8260*Inputs!$B$16, Inputs!$B$14*Inputs!$B$4 - G8260), 0)</f>
        <v>161.96986368</v>
      </c>
      <c r="J8260" s="2">
        <f>MAX(MIN(Inputs!$B$2, F8260*Inputs!$B$16, (Inputs!$B$14-F8260)/Inputs!$B$15)*Inputs!$B$9, 0)</f>
        <v>129.57589094400001</v>
      </c>
      <c r="K8260" s="2">
        <f>MAX(E8260*Inputs!$B$5 - B8260 - Inputs!$B$8, 0) * H8260</f>
        <v>0</v>
      </c>
      <c r="L8260" s="2">
        <f>IF(B8260 &gt;= D8260*Inputs!$B$10, MAX(B8260 - E8260/Inputs!$B$5 - Inputs!$B$8, 0) * I8260, 0)</f>
        <v>0</v>
      </c>
      <c r="M8260" s="2">
        <f t="shared" si="1550"/>
        <v>1325.7025987239374</v>
      </c>
      <c r="N8260" s="3" t="str">
        <f t="shared" si="1551"/>
        <v>Reg</v>
      </c>
      <c r="O8260" s="3" t="str">
        <f t="shared" ref="O8260:O8323" si="1559">IF(O8259&lt;&gt;O8258, O8259, N8260)</f>
        <v>Reg</v>
      </c>
      <c r="P8260" s="2">
        <f t="shared" si="1552"/>
        <v>0</v>
      </c>
      <c r="Q8260" s="2">
        <f t="shared" si="1553"/>
        <v>0</v>
      </c>
      <c r="R8260" s="2">
        <f t="shared" si="1554"/>
        <v>129.57589094400001</v>
      </c>
      <c r="S8260" s="2">
        <f t="shared" si="1555"/>
        <v>0</v>
      </c>
      <c r="T8260" s="2">
        <f t="shared" si="1556"/>
        <v>1325.7025987239374</v>
      </c>
      <c r="U8260" s="2">
        <f>IF(O8260="Reg", R8260 * Inputs!$B$7, 0)</f>
        <v>2.5915178188800003</v>
      </c>
      <c r="V8260" s="2">
        <f>MAX(F8260 + P8260*Inputs!$B$15 - (Q8260/Inputs!$B$16) - U8260, 0)</f>
        <v>159.37834586112001</v>
      </c>
    </row>
    <row r="8261" spans="1:22" x14ac:dyDescent="0.3">
      <c r="A8261" s="1">
        <v>46367.125</v>
      </c>
      <c r="B8261" s="2">
        <v>2.0425000274234382</v>
      </c>
      <c r="C8261" s="2">
        <v>2.0506247789086038</v>
      </c>
      <c r="D8261" s="2">
        <f t="shared" si="1548"/>
        <v>37.427280034007332</v>
      </c>
      <c r="E8261" s="2">
        <f t="shared" si="1549"/>
        <v>0.63975033259759506</v>
      </c>
      <c r="F8261" s="2">
        <f t="shared" si="1557"/>
        <v>159.37834586112001</v>
      </c>
      <c r="G8261" s="2">
        <f t="shared" si="1558"/>
        <v>0</v>
      </c>
      <c r="H8261" s="2">
        <f>MIN(Inputs!$B$2, (Inputs!$B$14 - F8261)/Inputs!$B$15)</f>
        <v>170</v>
      </c>
      <c r="I8261" s="2">
        <f>MAX(MIN(Inputs!$B$2, F8261*Inputs!$B$16, Inputs!$B$14*Inputs!$B$4 - G8261), 0)</f>
        <v>159.37834586112001</v>
      </c>
      <c r="J8261" s="2">
        <f>MAX(MIN(Inputs!$B$2, F8261*Inputs!$B$16, (Inputs!$B$14-F8261)/Inputs!$B$15)*Inputs!$B$9, 0)</f>
        <v>127.50267668889602</v>
      </c>
      <c r="K8261" s="2">
        <f>MAX(E8261*Inputs!$B$5 - B8261 - Inputs!$B$8, 0) * H8261</f>
        <v>0</v>
      </c>
      <c r="L8261" s="2">
        <f>IF(B8261 &gt;= D8261*Inputs!$B$10, MAX(B8261 - E8261/Inputs!$B$5 - Inputs!$B$8, 0) * I8261, 0)</f>
        <v>0</v>
      </c>
      <c r="M8261" s="2">
        <f t="shared" si="1550"/>
        <v>261.46014819542262</v>
      </c>
      <c r="N8261" s="3" t="str">
        <f t="shared" si="1551"/>
        <v>Reg</v>
      </c>
      <c r="O8261" s="3" t="str">
        <f t="shared" si="1559"/>
        <v>Reg</v>
      </c>
      <c r="P8261" s="2">
        <f t="shared" si="1552"/>
        <v>0</v>
      </c>
      <c r="Q8261" s="2">
        <f t="shared" si="1553"/>
        <v>0</v>
      </c>
      <c r="R8261" s="2">
        <f t="shared" si="1554"/>
        <v>127.50267668889602</v>
      </c>
      <c r="S8261" s="2">
        <f t="shared" si="1555"/>
        <v>0</v>
      </c>
      <c r="T8261" s="2">
        <f t="shared" si="1556"/>
        <v>261.46014819542262</v>
      </c>
      <c r="U8261" s="2">
        <f>IF(O8261="Reg", R8261 * Inputs!$B$7, 0)</f>
        <v>2.5500535337779202</v>
      </c>
      <c r="V8261" s="2">
        <f>MAX(F8261 + P8261*Inputs!$B$15 - (Q8261/Inputs!$B$16) - U8261, 0)</f>
        <v>156.8282923273421</v>
      </c>
    </row>
    <row r="8262" spans="1:22" x14ac:dyDescent="0.3">
      <c r="A8262" s="1">
        <v>46367.166666666657</v>
      </c>
      <c r="B8262" s="2">
        <v>0</v>
      </c>
      <c r="C8262" s="2">
        <v>8.8109484779969556</v>
      </c>
      <c r="D8262" s="2">
        <f t="shared" si="1548"/>
        <v>37.427280034007332</v>
      </c>
      <c r="E8262" s="2">
        <f t="shared" si="1549"/>
        <v>0.29933366136035533</v>
      </c>
      <c r="F8262" s="2">
        <f t="shared" si="1557"/>
        <v>156.8282923273421</v>
      </c>
      <c r="G8262" s="2">
        <f t="shared" si="1558"/>
        <v>0</v>
      </c>
      <c r="H8262" s="2">
        <f>MIN(Inputs!$B$2, (Inputs!$B$14 - F8262)/Inputs!$B$15)</f>
        <v>170</v>
      </c>
      <c r="I8262" s="2">
        <f>MAX(MIN(Inputs!$B$2, F8262*Inputs!$B$16, Inputs!$B$14*Inputs!$B$4 - G8262), 0)</f>
        <v>156.8282923273421</v>
      </c>
      <c r="J8262" s="2">
        <f>MAX(MIN(Inputs!$B$2, F8262*Inputs!$B$16, (Inputs!$B$14-F8262)/Inputs!$B$15)*Inputs!$B$9, 0)</f>
        <v>125.46263386187368</v>
      </c>
      <c r="K8262" s="2">
        <f>MAX(E8262*Inputs!$B$5 - B8262 - Inputs!$B$8, 0) * H8262</f>
        <v>0</v>
      </c>
      <c r="L8262" s="2">
        <f>IF(B8262 &gt;= D8262*Inputs!$B$10, MAX(B8262 - E8262/Inputs!$B$5 - Inputs!$B$8, 0) * I8262, 0)</f>
        <v>0</v>
      </c>
      <c r="M8262" s="2">
        <f t="shared" si="1550"/>
        <v>1105.4448028707652</v>
      </c>
      <c r="N8262" s="3" t="str">
        <f t="shared" si="1551"/>
        <v>Reg</v>
      </c>
      <c r="O8262" s="3" t="str">
        <f t="shared" si="1559"/>
        <v>Reg</v>
      </c>
      <c r="P8262" s="2">
        <f t="shared" si="1552"/>
        <v>0</v>
      </c>
      <c r="Q8262" s="2">
        <f t="shared" si="1553"/>
        <v>0</v>
      </c>
      <c r="R8262" s="2">
        <f t="shared" si="1554"/>
        <v>125.46263386187368</v>
      </c>
      <c r="S8262" s="2">
        <f t="shared" si="1555"/>
        <v>0</v>
      </c>
      <c r="T8262" s="2">
        <f t="shared" si="1556"/>
        <v>1105.4448028707652</v>
      </c>
      <c r="U8262" s="2">
        <f>IF(O8262="Reg", R8262 * Inputs!$B$7, 0)</f>
        <v>2.5092526772374737</v>
      </c>
      <c r="V8262" s="2">
        <f>MAX(F8262 + P8262*Inputs!$B$15 - (Q8262/Inputs!$B$16) - U8262, 0)</f>
        <v>154.31903965010463</v>
      </c>
    </row>
    <row r="8263" spans="1:22" x14ac:dyDescent="0.3">
      <c r="A8263" s="1">
        <v>46367.208333333343</v>
      </c>
      <c r="B8263" s="2">
        <v>0</v>
      </c>
      <c r="C8263" s="2">
        <v>25.493736552614621</v>
      </c>
      <c r="D8263" s="2">
        <f t="shared" si="1548"/>
        <v>37.427280034007332</v>
      </c>
      <c r="E8263" s="2">
        <f t="shared" si="1549"/>
        <v>2.4187850026265756</v>
      </c>
      <c r="F8263" s="2">
        <f t="shared" si="1557"/>
        <v>154.31903965010463</v>
      </c>
      <c r="G8263" s="2">
        <f t="shared" si="1558"/>
        <v>0</v>
      </c>
      <c r="H8263" s="2">
        <f>MIN(Inputs!$B$2, (Inputs!$B$14 - F8263)/Inputs!$B$15)</f>
        <v>170</v>
      </c>
      <c r="I8263" s="2">
        <f>MAX(MIN(Inputs!$B$2, F8263*Inputs!$B$16, Inputs!$B$14*Inputs!$B$4 - G8263), 0)</f>
        <v>154.31903965010463</v>
      </c>
      <c r="J8263" s="2">
        <f>MAX(MIN(Inputs!$B$2, F8263*Inputs!$B$16, (Inputs!$B$14-F8263)/Inputs!$B$15)*Inputs!$B$9, 0)</f>
        <v>123.4552317200837</v>
      </c>
      <c r="K8263" s="2">
        <f>MAX(E8263*Inputs!$B$5 - B8263 - Inputs!$B$8, 0) * H8263</f>
        <v>0</v>
      </c>
      <c r="L8263" s="2">
        <f>IF(B8263 &gt;= D8263*Inputs!$B$10, MAX(B8263 - E8263/Inputs!$B$5 - Inputs!$B$8, 0) * I8263, 0)</f>
        <v>0</v>
      </c>
      <c r="M8263" s="2">
        <f t="shared" si="1550"/>
        <v>3147.3351535138058</v>
      </c>
      <c r="N8263" s="3" t="str">
        <f t="shared" si="1551"/>
        <v>Reg</v>
      </c>
      <c r="O8263" s="3" t="str">
        <f t="shared" si="1559"/>
        <v>Reg</v>
      </c>
      <c r="P8263" s="2">
        <f t="shared" si="1552"/>
        <v>0</v>
      </c>
      <c r="Q8263" s="2">
        <f t="shared" si="1553"/>
        <v>0</v>
      </c>
      <c r="R8263" s="2">
        <f t="shared" si="1554"/>
        <v>123.4552317200837</v>
      </c>
      <c r="S8263" s="2">
        <f t="shared" si="1555"/>
        <v>0</v>
      </c>
      <c r="T8263" s="2">
        <f t="shared" si="1556"/>
        <v>3147.3351535138058</v>
      </c>
      <c r="U8263" s="2">
        <f>IF(O8263="Reg", R8263 * Inputs!$B$7, 0)</f>
        <v>2.469104634401674</v>
      </c>
      <c r="V8263" s="2">
        <f>MAX(F8263 + P8263*Inputs!$B$15 - (Q8263/Inputs!$B$16) - U8263, 0)</f>
        <v>151.84993501570295</v>
      </c>
    </row>
    <row r="8264" spans="1:22" x14ac:dyDescent="0.3">
      <c r="A8264" s="1">
        <v>46367.25</v>
      </c>
      <c r="B8264" s="2">
        <v>0</v>
      </c>
      <c r="C8264" s="2">
        <v>15.63801828890346</v>
      </c>
      <c r="D8264" s="2">
        <f t="shared" si="1548"/>
        <v>37.427280034007332</v>
      </c>
      <c r="E8264" s="2">
        <f t="shared" si="1549"/>
        <v>4.8726354461688857</v>
      </c>
      <c r="F8264" s="2">
        <f t="shared" si="1557"/>
        <v>151.84993501570295</v>
      </c>
      <c r="G8264" s="2">
        <f t="shared" si="1558"/>
        <v>0</v>
      </c>
      <c r="H8264" s="2">
        <f>MIN(Inputs!$B$2, (Inputs!$B$14 - F8264)/Inputs!$B$15)</f>
        <v>170</v>
      </c>
      <c r="I8264" s="2">
        <f>MAX(MIN(Inputs!$B$2, F8264*Inputs!$B$16, Inputs!$B$14*Inputs!$B$4 - G8264), 0)</f>
        <v>151.84993501570295</v>
      </c>
      <c r="J8264" s="2">
        <f>MAX(MIN(Inputs!$B$2, F8264*Inputs!$B$16, (Inputs!$B$14-F8264)/Inputs!$B$15)*Inputs!$B$9, 0)</f>
        <v>121.47994801256237</v>
      </c>
      <c r="K8264" s="2">
        <f>MAX(E8264*Inputs!$B$5 - B8264 - Inputs!$B$8, 0) * H8264</f>
        <v>0</v>
      </c>
      <c r="L8264" s="2">
        <f>IF(B8264 &gt;= D8264*Inputs!$B$10, MAX(B8264 - E8264/Inputs!$B$5 - Inputs!$B$8, 0) * I8264, 0)</f>
        <v>0</v>
      </c>
      <c r="M8264" s="2">
        <f t="shared" si="1550"/>
        <v>1899.7056487554919</v>
      </c>
      <c r="N8264" s="3" t="str">
        <f t="shared" si="1551"/>
        <v>Reg</v>
      </c>
      <c r="O8264" s="3" t="str">
        <f t="shared" si="1559"/>
        <v>Reg</v>
      </c>
      <c r="P8264" s="2">
        <f t="shared" si="1552"/>
        <v>0</v>
      </c>
      <c r="Q8264" s="2">
        <f t="shared" si="1553"/>
        <v>0</v>
      </c>
      <c r="R8264" s="2">
        <f t="shared" si="1554"/>
        <v>121.47994801256237</v>
      </c>
      <c r="S8264" s="2">
        <f t="shared" si="1555"/>
        <v>0</v>
      </c>
      <c r="T8264" s="2">
        <f t="shared" si="1556"/>
        <v>1899.7056487554919</v>
      </c>
      <c r="U8264" s="2">
        <f>IF(O8264="Reg", R8264 * Inputs!$B$7, 0)</f>
        <v>2.4295989602512473</v>
      </c>
      <c r="V8264" s="2">
        <f>MAX(F8264 + P8264*Inputs!$B$15 - (Q8264/Inputs!$B$16) - U8264, 0)</f>
        <v>149.42033605545171</v>
      </c>
    </row>
    <row r="8265" spans="1:22" x14ac:dyDescent="0.3">
      <c r="A8265" s="1">
        <v>46367.291666666657</v>
      </c>
      <c r="B8265" s="2">
        <v>1.796001968162132</v>
      </c>
      <c r="C8265" s="2">
        <v>14.11432365753881</v>
      </c>
      <c r="D8265" s="2">
        <f t="shared" si="1548"/>
        <v>37.427280034007332</v>
      </c>
      <c r="E8265" s="2">
        <f t="shared" si="1549"/>
        <v>12.109398311505274</v>
      </c>
      <c r="F8265" s="2">
        <f t="shared" si="1557"/>
        <v>149.42033605545171</v>
      </c>
      <c r="G8265" s="2">
        <f t="shared" si="1558"/>
        <v>0</v>
      </c>
      <c r="H8265" s="2">
        <f>MIN(Inputs!$B$2, (Inputs!$B$14 - F8265)/Inputs!$B$15)</f>
        <v>170</v>
      </c>
      <c r="I8265" s="2">
        <f>MAX(MIN(Inputs!$B$2, F8265*Inputs!$B$16, Inputs!$B$14*Inputs!$B$4 - G8265), 0)</f>
        <v>149.42033605545171</v>
      </c>
      <c r="J8265" s="2">
        <f>MAX(MIN(Inputs!$B$2, F8265*Inputs!$B$16, (Inputs!$B$14-F8265)/Inputs!$B$15)*Inputs!$B$9, 0)</f>
        <v>119.53626884436137</v>
      </c>
      <c r="K8265" s="2">
        <f>MAX(E8265*Inputs!$B$5 - B8265 - Inputs!$B$8, 0) * H8265</f>
        <v>0</v>
      </c>
      <c r="L8265" s="2">
        <f>IF(B8265 &gt;= D8265*Inputs!$B$10, MAX(B8265 - E8265/Inputs!$B$5 - Inputs!$B$8, 0) * I8265, 0)</f>
        <v>0</v>
      </c>
      <c r="M8265" s="2">
        <f t="shared" si="1550"/>
        <v>1687.173587283889</v>
      </c>
      <c r="N8265" s="3" t="str">
        <f t="shared" si="1551"/>
        <v>Reg</v>
      </c>
      <c r="O8265" s="3" t="str">
        <f t="shared" si="1559"/>
        <v>Reg</v>
      </c>
      <c r="P8265" s="2">
        <f t="shared" si="1552"/>
        <v>0</v>
      </c>
      <c r="Q8265" s="2">
        <f t="shared" si="1553"/>
        <v>0</v>
      </c>
      <c r="R8265" s="2">
        <f t="shared" si="1554"/>
        <v>119.53626884436137</v>
      </c>
      <c r="S8265" s="2">
        <f t="shared" si="1555"/>
        <v>0</v>
      </c>
      <c r="T8265" s="2">
        <f t="shared" si="1556"/>
        <v>1687.173587283889</v>
      </c>
      <c r="U8265" s="2">
        <f>IF(O8265="Reg", R8265 * Inputs!$B$7, 0)</f>
        <v>2.3907253768872274</v>
      </c>
      <c r="V8265" s="2">
        <f>MAX(F8265 + P8265*Inputs!$B$15 - (Q8265/Inputs!$B$16) - U8265, 0)</f>
        <v>147.0296106785645</v>
      </c>
    </row>
    <row r="8266" spans="1:22" x14ac:dyDescent="0.3">
      <c r="A8266" s="1">
        <v>46367.333333333343</v>
      </c>
      <c r="B8266" s="2">
        <v>0</v>
      </c>
      <c r="C8266" s="2">
        <v>2.8306492898169489</v>
      </c>
      <c r="D8266" s="2">
        <f t="shared" si="1548"/>
        <v>37.427280034007332</v>
      </c>
      <c r="E8266" s="2">
        <f t="shared" si="1549"/>
        <v>19.473295758840347</v>
      </c>
      <c r="F8266" s="2">
        <f t="shared" si="1557"/>
        <v>147.0296106785645</v>
      </c>
      <c r="G8266" s="2">
        <f t="shared" si="1558"/>
        <v>0</v>
      </c>
      <c r="H8266" s="2">
        <f>MIN(Inputs!$B$2, (Inputs!$B$14 - F8266)/Inputs!$B$15)</f>
        <v>170</v>
      </c>
      <c r="I8266" s="2">
        <f>MAX(MIN(Inputs!$B$2, F8266*Inputs!$B$16, Inputs!$B$14*Inputs!$B$4 - G8266), 0)</f>
        <v>147.0296106785645</v>
      </c>
      <c r="J8266" s="2">
        <f>MAX(MIN(Inputs!$B$2, F8266*Inputs!$B$16, (Inputs!$B$14-F8266)/Inputs!$B$15)*Inputs!$B$9, 0)</f>
        <v>117.6236885428516</v>
      </c>
      <c r="K8266" s="2">
        <f>MAX(E8266*Inputs!$B$5 - B8266 - Inputs!$B$8, 0) * H8266</f>
        <v>0</v>
      </c>
      <c r="L8266" s="2">
        <f>IF(B8266 &gt;= D8266*Inputs!$B$10, MAX(B8266 - E8266/Inputs!$B$5 - Inputs!$B$8, 0) * I8266, 0)</f>
        <v>0</v>
      </c>
      <c r="M8266" s="2">
        <f t="shared" si="1550"/>
        <v>332.95141043947285</v>
      </c>
      <c r="N8266" s="3" t="str">
        <f t="shared" si="1551"/>
        <v>Reg</v>
      </c>
      <c r="O8266" s="3" t="str">
        <f t="shared" si="1559"/>
        <v>Reg</v>
      </c>
      <c r="P8266" s="2">
        <f t="shared" si="1552"/>
        <v>0</v>
      </c>
      <c r="Q8266" s="2">
        <f t="shared" si="1553"/>
        <v>0</v>
      </c>
      <c r="R8266" s="2">
        <f t="shared" si="1554"/>
        <v>117.6236885428516</v>
      </c>
      <c r="S8266" s="2">
        <f t="shared" si="1555"/>
        <v>0</v>
      </c>
      <c r="T8266" s="2">
        <f t="shared" si="1556"/>
        <v>332.95141043947285</v>
      </c>
      <c r="U8266" s="2">
        <f>IF(O8266="Reg", R8266 * Inputs!$B$7, 0)</f>
        <v>2.3524737708570318</v>
      </c>
      <c r="V8266" s="2">
        <f>MAX(F8266 + P8266*Inputs!$B$15 - (Q8266/Inputs!$B$16) - U8266, 0)</f>
        <v>144.67713690770745</v>
      </c>
    </row>
    <row r="8267" spans="1:22" x14ac:dyDescent="0.3">
      <c r="A8267" s="1">
        <v>46367.375</v>
      </c>
      <c r="B8267" s="2">
        <v>0</v>
      </c>
      <c r="C8267" s="2">
        <v>10.61078217428893</v>
      </c>
      <c r="D8267" s="2">
        <f t="shared" si="1548"/>
        <v>37.427280034007332</v>
      </c>
      <c r="E8267" s="2">
        <f t="shared" si="1549"/>
        <v>28.138993492222824</v>
      </c>
      <c r="F8267" s="2">
        <f t="shared" si="1557"/>
        <v>144.67713690770745</v>
      </c>
      <c r="G8267" s="2">
        <f t="shared" si="1558"/>
        <v>0</v>
      </c>
      <c r="H8267" s="2">
        <f>MIN(Inputs!$B$2, (Inputs!$B$14 - F8267)/Inputs!$B$15)</f>
        <v>170</v>
      </c>
      <c r="I8267" s="2">
        <f>MAX(MIN(Inputs!$B$2, F8267*Inputs!$B$16, Inputs!$B$14*Inputs!$B$4 - G8267), 0)</f>
        <v>144.67713690770745</v>
      </c>
      <c r="J8267" s="2">
        <f>MAX(MIN(Inputs!$B$2, F8267*Inputs!$B$16, (Inputs!$B$14-F8267)/Inputs!$B$15)*Inputs!$B$9, 0)</f>
        <v>115.74170952616596</v>
      </c>
      <c r="K8267" s="2">
        <f>MAX(E8267*Inputs!$B$5 - B8267 - Inputs!$B$8, 0) * H8267</f>
        <v>809.59342643653463</v>
      </c>
      <c r="L8267" s="2">
        <f>IF(B8267 &gt;= D8267*Inputs!$B$10, MAX(B8267 - E8267/Inputs!$B$5 - Inputs!$B$8, 0) * I8267, 0)</f>
        <v>0</v>
      </c>
      <c r="M8267" s="2">
        <f t="shared" si="1550"/>
        <v>1228.110068261969</v>
      </c>
      <c r="N8267" s="3" t="str">
        <f t="shared" si="1551"/>
        <v>Reg</v>
      </c>
      <c r="O8267" s="3" t="str">
        <f t="shared" si="1559"/>
        <v>Reg</v>
      </c>
      <c r="P8267" s="2">
        <f t="shared" si="1552"/>
        <v>0</v>
      </c>
      <c r="Q8267" s="2">
        <f t="shared" si="1553"/>
        <v>0</v>
      </c>
      <c r="R8267" s="2">
        <f t="shared" si="1554"/>
        <v>115.74170952616596</v>
      </c>
      <c r="S8267" s="2">
        <f t="shared" si="1555"/>
        <v>0</v>
      </c>
      <c r="T8267" s="2">
        <f t="shared" si="1556"/>
        <v>1228.110068261969</v>
      </c>
      <c r="U8267" s="2">
        <f>IF(O8267="Reg", R8267 * Inputs!$B$7, 0)</f>
        <v>2.3148341905233192</v>
      </c>
      <c r="V8267" s="2">
        <f>MAX(F8267 + P8267*Inputs!$B$15 - (Q8267/Inputs!$B$16) - U8267, 0)</f>
        <v>142.36230271718412</v>
      </c>
    </row>
    <row r="8268" spans="1:22" x14ac:dyDescent="0.3">
      <c r="A8268" s="1">
        <v>46367.416666666657</v>
      </c>
      <c r="B8268" s="2">
        <v>12.71670804759732</v>
      </c>
      <c r="C8268" s="2">
        <v>22.659745400605441</v>
      </c>
      <c r="D8268" s="2">
        <f t="shared" si="1548"/>
        <v>37.427280034007332</v>
      </c>
      <c r="E8268" s="2">
        <f t="shared" si="1549"/>
        <v>38.564032077497941</v>
      </c>
      <c r="F8268" s="2">
        <f t="shared" si="1557"/>
        <v>142.36230271718412</v>
      </c>
      <c r="G8268" s="2">
        <f t="shared" si="1558"/>
        <v>0</v>
      </c>
      <c r="H8268" s="2">
        <f>MIN(Inputs!$B$2, (Inputs!$B$14 - F8268)/Inputs!$B$15)</f>
        <v>170</v>
      </c>
      <c r="I8268" s="2">
        <f>MAX(MIN(Inputs!$B$2, F8268*Inputs!$B$16, Inputs!$B$14*Inputs!$B$4 - G8268), 0)</f>
        <v>142.36230271718412</v>
      </c>
      <c r="J8268" s="2">
        <f>MAX(MIN(Inputs!$B$2, F8268*Inputs!$B$16, (Inputs!$B$14-F8268)/Inputs!$B$15)*Inputs!$B$9, 0)</f>
        <v>113.8898421737473</v>
      </c>
      <c r="K8268" s="2">
        <f>MAX(E8268*Inputs!$B$5 - B8268 - Inputs!$B$8, 0) * H8268</f>
        <v>207.33883070214779</v>
      </c>
      <c r="L8268" s="2">
        <f>IF(B8268 &gt;= D8268*Inputs!$B$10, MAX(B8268 - E8268/Inputs!$B$5 - Inputs!$B$8, 0) * I8268, 0)</f>
        <v>0</v>
      </c>
      <c r="M8268" s="2">
        <f t="shared" si="1550"/>
        <v>2580.7148273722501</v>
      </c>
      <c r="N8268" s="3" t="str">
        <f t="shared" si="1551"/>
        <v>Reg</v>
      </c>
      <c r="O8268" s="3" t="str">
        <f t="shared" si="1559"/>
        <v>Reg</v>
      </c>
      <c r="P8268" s="2">
        <f t="shared" si="1552"/>
        <v>0</v>
      </c>
      <c r="Q8268" s="2">
        <f t="shared" si="1553"/>
        <v>0</v>
      </c>
      <c r="R8268" s="2">
        <f t="shared" si="1554"/>
        <v>113.8898421737473</v>
      </c>
      <c r="S8268" s="2">
        <f t="shared" si="1555"/>
        <v>0</v>
      </c>
      <c r="T8268" s="2">
        <f t="shared" si="1556"/>
        <v>2580.7148273722501</v>
      </c>
      <c r="U8268" s="2">
        <f>IF(O8268="Reg", R8268 * Inputs!$B$7, 0)</f>
        <v>2.2777968434749458</v>
      </c>
      <c r="V8268" s="2">
        <f>MAX(F8268 + P8268*Inputs!$B$15 - (Q8268/Inputs!$B$16) - U8268, 0)</f>
        <v>140.08450587370916</v>
      </c>
    </row>
    <row r="8269" spans="1:22" x14ac:dyDescent="0.3">
      <c r="A8269" s="1">
        <v>46367.458333333343</v>
      </c>
      <c r="B8269" s="2">
        <v>14.72310266125386</v>
      </c>
      <c r="C8269" s="2">
        <v>4.1038724464480616</v>
      </c>
      <c r="D8269" s="2">
        <f t="shared" si="1548"/>
        <v>37.427280034007332</v>
      </c>
      <c r="E8269" s="2">
        <f t="shared" si="1549"/>
        <v>48.268737471268331</v>
      </c>
      <c r="F8269" s="2">
        <f t="shared" si="1557"/>
        <v>140.08450587370916</v>
      </c>
      <c r="G8269" s="2">
        <f t="shared" si="1558"/>
        <v>0</v>
      </c>
      <c r="H8269" s="2">
        <f>MIN(Inputs!$B$2, (Inputs!$B$14 - F8269)/Inputs!$B$15)</f>
        <v>170</v>
      </c>
      <c r="I8269" s="2">
        <f>MAX(MIN(Inputs!$B$2, F8269*Inputs!$B$16, Inputs!$B$14*Inputs!$B$4 - G8269), 0)</f>
        <v>140.08450587370916</v>
      </c>
      <c r="J8269" s="2">
        <f>MAX(MIN(Inputs!$B$2, F8269*Inputs!$B$16, (Inputs!$B$14-F8269)/Inputs!$B$15)*Inputs!$B$9, 0)</f>
        <v>112.06760469896733</v>
      </c>
      <c r="K8269" s="2">
        <f>MAX(E8269*Inputs!$B$5 - B8269 - Inputs!$B$8, 0) * H8269</f>
        <v>1318.0756732885861</v>
      </c>
      <c r="L8269" s="2">
        <f>IF(B8269 &gt;= D8269*Inputs!$B$10, MAX(B8269 - E8269/Inputs!$B$5 - Inputs!$B$8, 0) * I8269, 0)</f>
        <v>0</v>
      </c>
      <c r="M8269" s="2">
        <f t="shared" si="1550"/>
        <v>459.91115506352531</v>
      </c>
      <c r="N8269" s="3" t="str">
        <f t="shared" si="1551"/>
        <v>Charge</v>
      </c>
      <c r="O8269" s="3" t="str">
        <f t="shared" si="1559"/>
        <v>Charge</v>
      </c>
      <c r="P8269" s="2">
        <f t="shared" si="1552"/>
        <v>170</v>
      </c>
      <c r="Q8269" s="2">
        <f t="shared" si="1553"/>
        <v>0</v>
      </c>
      <c r="R8269" s="2">
        <f t="shared" si="1554"/>
        <v>0</v>
      </c>
      <c r="S8269" s="2">
        <f t="shared" si="1555"/>
        <v>-2502.9274524131561</v>
      </c>
      <c r="T8269" s="2">
        <f t="shared" si="1556"/>
        <v>0</v>
      </c>
      <c r="U8269" s="2">
        <f>IF(O8269="Reg", R8269 * Inputs!$B$7, 0)</f>
        <v>0</v>
      </c>
      <c r="V8269" s="2">
        <f>MAX(F8269 + P8269*Inputs!$B$15 - (Q8269/Inputs!$B$16) - U8269, 0)</f>
        <v>310.08450587370919</v>
      </c>
    </row>
    <row r="8270" spans="1:22" x14ac:dyDescent="0.3">
      <c r="A8270" s="1">
        <v>46367.5</v>
      </c>
      <c r="B8270" s="2">
        <v>43.420577192018328</v>
      </c>
      <c r="C8270" s="2">
        <v>1.778117544335875</v>
      </c>
      <c r="D8270" s="2">
        <f t="shared" si="1548"/>
        <v>37.427280034007332</v>
      </c>
      <c r="E8270" s="2">
        <f t="shared" si="1549"/>
        <v>55.017333675228507</v>
      </c>
      <c r="F8270" s="2">
        <f t="shared" si="1557"/>
        <v>310.08450587370919</v>
      </c>
      <c r="G8270" s="2">
        <f t="shared" si="1558"/>
        <v>0</v>
      </c>
      <c r="H8270" s="2">
        <f>MIN(Inputs!$B$2, (Inputs!$B$14 - F8270)/Inputs!$B$15)</f>
        <v>29.91549412629081</v>
      </c>
      <c r="I8270" s="2">
        <f>MAX(MIN(Inputs!$B$2, F8270*Inputs!$B$16, Inputs!$B$14*Inputs!$B$4 - G8270), 0)</f>
        <v>170</v>
      </c>
      <c r="J8270" s="2">
        <f>MAX(MIN(Inputs!$B$2, F8270*Inputs!$B$16, (Inputs!$B$14-F8270)/Inputs!$B$15)*Inputs!$B$9, 0)</f>
        <v>23.932395301032649</v>
      </c>
      <c r="K8270" s="2">
        <f>MAX(E8270*Inputs!$B$5 - B8270 - Inputs!$B$8, 0) * H8270</f>
        <v>0</v>
      </c>
      <c r="L8270" s="2">
        <f>IF(B8270 &gt;= D8270*Inputs!$B$10, MAX(B8270 - E8270/Inputs!$B$5 - Inputs!$B$8, 0) * I8270, 0)</f>
        <v>0</v>
      </c>
      <c r="M8270" s="2">
        <f t="shared" si="1550"/>
        <v>42.554611962747607</v>
      </c>
      <c r="N8270" s="3" t="str">
        <f t="shared" si="1551"/>
        <v>Reg</v>
      </c>
      <c r="O8270" s="3" t="str">
        <f t="shared" si="1559"/>
        <v>Charge</v>
      </c>
      <c r="P8270" s="2">
        <f t="shared" si="1552"/>
        <v>29.91549412629081</v>
      </c>
      <c r="Q8270" s="2">
        <f t="shared" si="1553"/>
        <v>0</v>
      </c>
      <c r="R8270" s="2">
        <f t="shared" si="1554"/>
        <v>0</v>
      </c>
      <c r="S8270" s="2">
        <f t="shared" si="1555"/>
        <v>-1298.948021947981</v>
      </c>
      <c r="T8270" s="2">
        <f t="shared" si="1556"/>
        <v>0</v>
      </c>
      <c r="U8270" s="2">
        <f>IF(O8270="Reg", R8270 * Inputs!$B$7, 0)</f>
        <v>0</v>
      </c>
      <c r="V8270" s="2">
        <f>MAX(F8270 + P8270*Inputs!$B$15 - (Q8270/Inputs!$B$16) - U8270, 0)</f>
        <v>340</v>
      </c>
    </row>
    <row r="8271" spans="1:22" x14ac:dyDescent="0.3">
      <c r="A8271" s="1">
        <v>46367.541666666657</v>
      </c>
      <c r="B8271" s="2">
        <v>45.979386652172558</v>
      </c>
      <c r="C8271" s="2">
        <v>1.7456735068954139</v>
      </c>
      <c r="D8271" s="2">
        <f t="shared" si="1548"/>
        <v>37.427280034007332</v>
      </c>
      <c r="E8271" s="2">
        <f t="shared" si="1549"/>
        <v>58.712309495309057</v>
      </c>
      <c r="F8271" s="2">
        <f t="shared" si="1557"/>
        <v>340</v>
      </c>
      <c r="G8271" s="2">
        <f t="shared" si="1558"/>
        <v>0</v>
      </c>
      <c r="H8271" s="2">
        <f>MIN(Inputs!$B$2, (Inputs!$B$14 - F8271)/Inputs!$B$15)</f>
        <v>0</v>
      </c>
      <c r="I8271" s="2">
        <f>MAX(MIN(Inputs!$B$2, F8271*Inputs!$B$16, Inputs!$B$14*Inputs!$B$4 - G8271), 0)</f>
        <v>170</v>
      </c>
      <c r="J8271" s="2">
        <f>MAX(MIN(Inputs!$B$2, F8271*Inputs!$B$16, (Inputs!$B$14-F8271)/Inputs!$B$15)*Inputs!$B$9, 0)</f>
        <v>0</v>
      </c>
      <c r="K8271" s="2">
        <f>MAX(E8271*Inputs!$B$5 - B8271 - Inputs!$B$8, 0) * H8271</f>
        <v>0</v>
      </c>
      <c r="L8271" s="2">
        <f>IF(B8271 &gt;= D8271*Inputs!$B$10, MAX(B8271 - E8271/Inputs!$B$5 - Inputs!$B$8, 0) * I8271, 0)</f>
        <v>0</v>
      </c>
      <c r="M8271" s="2">
        <f t="shared" si="1550"/>
        <v>0</v>
      </c>
      <c r="N8271" s="3" t="str">
        <f t="shared" si="1551"/>
        <v>Idle</v>
      </c>
      <c r="O8271" s="3" t="str">
        <f t="shared" si="1559"/>
        <v>Idle</v>
      </c>
      <c r="P8271" s="2">
        <f t="shared" si="1552"/>
        <v>0</v>
      </c>
      <c r="Q8271" s="2">
        <f t="shared" si="1553"/>
        <v>0</v>
      </c>
      <c r="R8271" s="2">
        <f t="shared" si="1554"/>
        <v>0</v>
      </c>
      <c r="S8271" s="2">
        <f t="shared" si="1555"/>
        <v>0</v>
      </c>
      <c r="T8271" s="2">
        <f t="shared" si="1556"/>
        <v>0</v>
      </c>
      <c r="U8271" s="2">
        <f>IF(O8271="Reg", R8271 * Inputs!$B$7, 0)</f>
        <v>0</v>
      </c>
      <c r="V8271" s="2">
        <f>MAX(F8271 + P8271*Inputs!$B$15 - (Q8271/Inputs!$B$16) - U8271, 0)</f>
        <v>340</v>
      </c>
    </row>
    <row r="8272" spans="1:22" x14ac:dyDescent="0.3">
      <c r="A8272" s="1">
        <v>46367.583333333343</v>
      </c>
      <c r="B8272" s="2">
        <v>51.994186400294879</v>
      </c>
      <c r="C8272" s="2">
        <v>18.61917388094982</v>
      </c>
      <c r="D8272" s="2">
        <f t="shared" si="1548"/>
        <v>37.427280034007332</v>
      </c>
      <c r="E8272" s="2">
        <f t="shared" si="1549"/>
        <v>61.442977217063572</v>
      </c>
      <c r="F8272" s="2">
        <f t="shared" si="1557"/>
        <v>340</v>
      </c>
      <c r="G8272" s="2">
        <f t="shared" si="1558"/>
        <v>0</v>
      </c>
      <c r="H8272" s="2">
        <f>MIN(Inputs!$B$2, (Inputs!$B$14 - F8272)/Inputs!$B$15)</f>
        <v>0</v>
      </c>
      <c r="I8272" s="2">
        <f>MAX(MIN(Inputs!$B$2, F8272*Inputs!$B$16, Inputs!$B$14*Inputs!$B$4 - G8272), 0)</f>
        <v>170</v>
      </c>
      <c r="J8272" s="2">
        <f>MAX(MIN(Inputs!$B$2, F8272*Inputs!$B$16, (Inputs!$B$14-F8272)/Inputs!$B$15)*Inputs!$B$9, 0)</f>
        <v>0</v>
      </c>
      <c r="K8272" s="2">
        <f>MAX(E8272*Inputs!$B$5 - B8272 - Inputs!$B$8, 0) * H8272</f>
        <v>0</v>
      </c>
      <c r="L8272" s="2">
        <f>IF(B8272 &gt;= D8272*Inputs!$B$10, MAX(B8272 - E8272/Inputs!$B$5 - Inputs!$B$8, 0) * I8272, 0)</f>
        <v>0</v>
      </c>
      <c r="M8272" s="2">
        <f t="shared" si="1550"/>
        <v>0</v>
      </c>
      <c r="N8272" s="3" t="str">
        <f t="shared" si="1551"/>
        <v>Idle</v>
      </c>
      <c r="O8272" s="3" t="str">
        <f t="shared" si="1559"/>
        <v>Idle</v>
      </c>
      <c r="P8272" s="2">
        <f t="shared" si="1552"/>
        <v>0</v>
      </c>
      <c r="Q8272" s="2">
        <f t="shared" si="1553"/>
        <v>0</v>
      </c>
      <c r="R8272" s="2">
        <f t="shared" si="1554"/>
        <v>0</v>
      </c>
      <c r="S8272" s="2">
        <f t="shared" si="1555"/>
        <v>0</v>
      </c>
      <c r="T8272" s="2">
        <f t="shared" si="1556"/>
        <v>0</v>
      </c>
      <c r="U8272" s="2">
        <f>IF(O8272="Reg", R8272 * Inputs!$B$7, 0)</f>
        <v>0</v>
      </c>
      <c r="V8272" s="2">
        <f>MAX(F8272 + P8272*Inputs!$B$15 - (Q8272/Inputs!$B$16) - U8272, 0)</f>
        <v>340</v>
      </c>
    </row>
    <row r="8273" spans="1:22" x14ac:dyDescent="0.3">
      <c r="A8273" s="1">
        <v>46367.625</v>
      </c>
      <c r="B8273" s="2">
        <v>62.550231511650708</v>
      </c>
      <c r="C8273" s="2">
        <v>14.311265512054399</v>
      </c>
      <c r="D8273" s="2">
        <f t="shared" si="1548"/>
        <v>37.427280034007332</v>
      </c>
      <c r="E8273" s="2">
        <f t="shared" si="1549"/>
        <v>63.254646779270331</v>
      </c>
      <c r="F8273" s="2">
        <f t="shared" si="1557"/>
        <v>340</v>
      </c>
      <c r="G8273" s="2">
        <f t="shared" si="1558"/>
        <v>0</v>
      </c>
      <c r="H8273" s="2">
        <f>MIN(Inputs!$B$2, (Inputs!$B$14 - F8273)/Inputs!$B$15)</f>
        <v>0</v>
      </c>
      <c r="I8273" s="2">
        <f>MAX(MIN(Inputs!$B$2, F8273*Inputs!$B$16, Inputs!$B$14*Inputs!$B$4 - G8273), 0)</f>
        <v>170</v>
      </c>
      <c r="J8273" s="2">
        <f>MAX(MIN(Inputs!$B$2, F8273*Inputs!$B$16, (Inputs!$B$14-F8273)/Inputs!$B$15)*Inputs!$B$9, 0)</f>
        <v>0</v>
      </c>
      <c r="K8273" s="2">
        <f>MAX(E8273*Inputs!$B$5 - B8273 - Inputs!$B$8, 0) * H8273</f>
        <v>0</v>
      </c>
      <c r="L8273" s="2">
        <f>IF(B8273 &gt;= D8273*Inputs!$B$10, MAX(B8273 - E8273/Inputs!$B$5 - Inputs!$B$8, 0) * I8273, 0)</f>
        <v>0</v>
      </c>
      <c r="M8273" s="2">
        <f t="shared" si="1550"/>
        <v>0</v>
      </c>
      <c r="N8273" s="3" t="str">
        <f t="shared" si="1551"/>
        <v>Idle</v>
      </c>
      <c r="O8273" s="3" t="str">
        <f t="shared" si="1559"/>
        <v>Idle</v>
      </c>
      <c r="P8273" s="2">
        <f t="shared" si="1552"/>
        <v>0</v>
      </c>
      <c r="Q8273" s="2">
        <f t="shared" si="1553"/>
        <v>0</v>
      </c>
      <c r="R8273" s="2">
        <f t="shared" si="1554"/>
        <v>0</v>
      </c>
      <c r="S8273" s="2">
        <f t="shared" si="1555"/>
        <v>0</v>
      </c>
      <c r="T8273" s="2">
        <f t="shared" si="1556"/>
        <v>0</v>
      </c>
      <c r="U8273" s="2">
        <f>IF(O8273="Reg", R8273 * Inputs!$B$7, 0)</f>
        <v>0</v>
      </c>
      <c r="V8273" s="2">
        <f>MAX(F8273 + P8273*Inputs!$B$15 - (Q8273/Inputs!$B$16) - U8273, 0)</f>
        <v>340</v>
      </c>
    </row>
    <row r="8274" spans="1:22" x14ac:dyDescent="0.3">
      <c r="A8274" s="1">
        <v>46367.666666666657</v>
      </c>
      <c r="B8274" s="2">
        <v>70.944940410219658</v>
      </c>
      <c r="C8274" s="2">
        <v>3.8184236728518171</v>
      </c>
      <c r="D8274" s="2">
        <f t="shared" si="1548"/>
        <v>37.427280034007332</v>
      </c>
      <c r="E8274" s="2">
        <f t="shared" si="1549"/>
        <v>62.756473041370874</v>
      </c>
      <c r="F8274" s="2">
        <f t="shared" si="1557"/>
        <v>340</v>
      </c>
      <c r="G8274" s="2">
        <f t="shared" si="1558"/>
        <v>0</v>
      </c>
      <c r="H8274" s="2">
        <f>MIN(Inputs!$B$2, (Inputs!$B$14 - F8274)/Inputs!$B$15)</f>
        <v>0</v>
      </c>
      <c r="I8274" s="2">
        <f>MAX(MIN(Inputs!$B$2, F8274*Inputs!$B$16, Inputs!$B$14*Inputs!$B$4 - G8274), 0)</f>
        <v>170</v>
      </c>
      <c r="J8274" s="2">
        <f>MAX(MIN(Inputs!$B$2, F8274*Inputs!$B$16, (Inputs!$B$14-F8274)/Inputs!$B$15)*Inputs!$B$9, 0)</f>
        <v>0</v>
      </c>
      <c r="K8274" s="2">
        <f>MAX(E8274*Inputs!$B$5 - B8274 - Inputs!$B$8, 0) * H8274</f>
        <v>0</v>
      </c>
      <c r="L8274" s="2">
        <f>IF(B8274 &gt;= D8274*Inputs!$B$10, MAX(B8274 - E8274/Inputs!$B$5 - Inputs!$B$8, 0) * I8274, 0)</f>
        <v>0</v>
      </c>
      <c r="M8274" s="2">
        <f t="shared" si="1550"/>
        <v>0</v>
      </c>
      <c r="N8274" s="3" t="str">
        <f t="shared" si="1551"/>
        <v>Idle</v>
      </c>
      <c r="O8274" s="3" t="str">
        <f t="shared" si="1559"/>
        <v>Idle</v>
      </c>
      <c r="P8274" s="2">
        <f t="shared" si="1552"/>
        <v>0</v>
      </c>
      <c r="Q8274" s="2">
        <f t="shared" si="1553"/>
        <v>0</v>
      </c>
      <c r="R8274" s="2">
        <f t="shared" si="1554"/>
        <v>0</v>
      </c>
      <c r="S8274" s="2">
        <f t="shared" si="1555"/>
        <v>0</v>
      </c>
      <c r="T8274" s="2">
        <f t="shared" si="1556"/>
        <v>0</v>
      </c>
      <c r="U8274" s="2">
        <f>IF(O8274="Reg", R8274 * Inputs!$B$7, 0)</f>
        <v>0</v>
      </c>
      <c r="V8274" s="2">
        <f>MAX(F8274 + P8274*Inputs!$B$15 - (Q8274/Inputs!$B$16) - U8274, 0)</f>
        <v>340</v>
      </c>
    </row>
    <row r="8275" spans="1:22" x14ac:dyDescent="0.3">
      <c r="A8275" s="1">
        <v>46367.708333333343</v>
      </c>
      <c r="B8275" s="2">
        <v>55.214679885014881</v>
      </c>
      <c r="C8275" s="2">
        <v>3.5499612491491468</v>
      </c>
      <c r="D8275" s="2">
        <f t="shared" si="1548"/>
        <v>37.427280034007332</v>
      </c>
      <c r="E8275" s="2">
        <f t="shared" si="1549"/>
        <v>79.576456462467391</v>
      </c>
      <c r="F8275" s="2">
        <f t="shared" si="1557"/>
        <v>340</v>
      </c>
      <c r="G8275" s="2">
        <f t="shared" si="1558"/>
        <v>0</v>
      </c>
      <c r="H8275" s="2">
        <f>MIN(Inputs!$B$2, (Inputs!$B$14 - F8275)/Inputs!$B$15)</f>
        <v>0</v>
      </c>
      <c r="I8275" s="2">
        <f>MAX(MIN(Inputs!$B$2, F8275*Inputs!$B$16, Inputs!$B$14*Inputs!$B$4 - G8275), 0)</f>
        <v>170</v>
      </c>
      <c r="J8275" s="2">
        <f>MAX(MIN(Inputs!$B$2, F8275*Inputs!$B$16, (Inputs!$B$14-F8275)/Inputs!$B$15)*Inputs!$B$9, 0)</f>
        <v>0</v>
      </c>
      <c r="K8275" s="2">
        <f>MAX(E8275*Inputs!$B$5 - B8275 - Inputs!$B$8, 0) * H8275</f>
        <v>0</v>
      </c>
      <c r="L8275" s="2">
        <f>IF(B8275 &gt;= D8275*Inputs!$B$10, MAX(B8275 - E8275/Inputs!$B$5 - Inputs!$B$8, 0) * I8275, 0)</f>
        <v>0</v>
      </c>
      <c r="M8275" s="2">
        <f t="shared" si="1550"/>
        <v>0</v>
      </c>
      <c r="N8275" s="3" t="str">
        <f t="shared" si="1551"/>
        <v>Idle</v>
      </c>
      <c r="O8275" s="3" t="str">
        <f t="shared" si="1559"/>
        <v>Idle</v>
      </c>
      <c r="P8275" s="2">
        <f t="shared" si="1552"/>
        <v>0</v>
      </c>
      <c r="Q8275" s="2">
        <f t="shared" si="1553"/>
        <v>0</v>
      </c>
      <c r="R8275" s="2">
        <f t="shared" si="1554"/>
        <v>0</v>
      </c>
      <c r="S8275" s="2">
        <f t="shared" si="1555"/>
        <v>0</v>
      </c>
      <c r="T8275" s="2">
        <f t="shared" si="1556"/>
        <v>0</v>
      </c>
      <c r="U8275" s="2">
        <f>IF(O8275="Reg", R8275 * Inputs!$B$7, 0)</f>
        <v>0</v>
      </c>
      <c r="V8275" s="2">
        <f>MAX(F8275 + P8275*Inputs!$B$15 - (Q8275/Inputs!$B$16) - U8275, 0)</f>
        <v>340</v>
      </c>
    </row>
    <row r="8276" spans="1:22" x14ac:dyDescent="0.3">
      <c r="A8276" s="1">
        <v>46367.75</v>
      </c>
      <c r="B8276" s="2">
        <v>65.590432112501674</v>
      </c>
      <c r="C8276" s="2">
        <v>15.54127006572039</v>
      </c>
      <c r="D8276" s="2">
        <f t="shared" si="1548"/>
        <v>37.427280034007332</v>
      </c>
      <c r="E8276" s="2">
        <f t="shared" si="1549"/>
        <v>78.102666482866582</v>
      </c>
      <c r="F8276" s="2">
        <f t="shared" si="1557"/>
        <v>340</v>
      </c>
      <c r="G8276" s="2">
        <f t="shared" si="1558"/>
        <v>0</v>
      </c>
      <c r="H8276" s="2">
        <f>MIN(Inputs!$B$2, (Inputs!$B$14 - F8276)/Inputs!$B$15)</f>
        <v>0</v>
      </c>
      <c r="I8276" s="2">
        <f>MAX(MIN(Inputs!$B$2, F8276*Inputs!$B$16, Inputs!$B$14*Inputs!$B$4 - G8276), 0)</f>
        <v>170</v>
      </c>
      <c r="J8276" s="2">
        <f>MAX(MIN(Inputs!$B$2, F8276*Inputs!$B$16, (Inputs!$B$14-F8276)/Inputs!$B$15)*Inputs!$B$9, 0)</f>
        <v>0</v>
      </c>
      <c r="K8276" s="2">
        <f>MAX(E8276*Inputs!$B$5 - B8276 - Inputs!$B$8, 0) * H8276</f>
        <v>0</v>
      </c>
      <c r="L8276" s="2">
        <f>IF(B8276 &gt;= D8276*Inputs!$B$10, MAX(B8276 - E8276/Inputs!$B$5 - Inputs!$B$8, 0) * I8276, 0)</f>
        <v>0</v>
      </c>
      <c r="M8276" s="2">
        <f t="shared" si="1550"/>
        <v>0</v>
      </c>
      <c r="N8276" s="3" t="str">
        <f t="shared" si="1551"/>
        <v>Idle</v>
      </c>
      <c r="O8276" s="3" t="str">
        <f t="shared" si="1559"/>
        <v>Idle</v>
      </c>
      <c r="P8276" s="2">
        <f t="shared" si="1552"/>
        <v>0</v>
      </c>
      <c r="Q8276" s="2">
        <f t="shared" si="1553"/>
        <v>0</v>
      </c>
      <c r="R8276" s="2">
        <f t="shared" si="1554"/>
        <v>0</v>
      </c>
      <c r="S8276" s="2">
        <f t="shared" si="1555"/>
        <v>0</v>
      </c>
      <c r="T8276" s="2">
        <f t="shared" si="1556"/>
        <v>0</v>
      </c>
      <c r="U8276" s="2">
        <f>IF(O8276="Reg", R8276 * Inputs!$B$7, 0)</f>
        <v>0</v>
      </c>
      <c r="V8276" s="2">
        <f>MAX(F8276 + P8276*Inputs!$B$15 - (Q8276/Inputs!$B$16) - U8276, 0)</f>
        <v>340</v>
      </c>
    </row>
    <row r="8277" spans="1:22" x14ac:dyDescent="0.3">
      <c r="A8277" s="1">
        <v>46367.791666666657</v>
      </c>
      <c r="B8277" s="2">
        <v>62.363392982699658</v>
      </c>
      <c r="C8277" s="2">
        <v>10.595568014246171</v>
      </c>
      <c r="D8277" s="2">
        <f t="shared" si="1548"/>
        <v>37.427280034007332</v>
      </c>
      <c r="E8277" s="2">
        <f t="shared" si="1549"/>
        <v>72.318315043779293</v>
      </c>
      <c r="F8277" s="2">
        <f t="shared" si="1557"/>
        <v>340</v>
      </c>
      <c r="G8277" s="2">
        <f t="shared" si="1558"/>
        <v>0</v>
      </c>
      <c r="H8277" s="2">
        <f>MIN(Inputs!$B$2, (Inputs!$B$14 - F8277)/Inputs!$B$15)</f>
        <v>0</v>
      </c>
      <c r="I8277" s="2">
        <f>MAX(MIN(Inputs!$B$2, F8277*Inputs!$B$16, Inputs!$B$14*Inputs!$B$4 - G8277), 0)</f>
        <v>170</v>
      </c>
      <c r="J8277" s="2">
        <f>MAX(MIN(Inputs!$B$2, F8277*Inputs!$B$16, (Inputs!$B$14-F8277)/Inputs!$B$15)*Inputs!$B$9, 0)</f>
        <v>0</v>
      </c>
      <c r="K8277" s="2">
        <f>MAX(E8277*Inputs!$B$5 - B8277 - Inputs!$B$8, 0) * H8277</f>
        <v>0</v>
      </c>
      <c r="L8277" s="2">
        <f>IF(B8277 &gt;= D8277*Inputs!$B$10, MAX(B8277 - E8277/Inputs!$B$5 - Inputs!$B$8, 0) * I8277, 0)</f>
        <v>0</v>
      </c>
      <c r="M8277" s="2">
        <f t="shared" si="1550"/>
        <v>0</v>
      </c>
      <c r="N8277" s="3" t="str">
        <f t="shared" si="1551"/>
        <v>Idle</v>
      </c>
      <c r="O8277" s="3" t="str">
        <f t="shared" si="1559"/>
        <v>Idle</v>
      </c>
      <c r="P8277" s="2">
        <f t="shared" si="1552"/>
        <v>0</v>
      </c>
      <c r="Q8277" s="2">
        <f t="shared" si="1553"/>
        <v>0</v>
      </c>
      <c r="R8277" s="2">
        <f t="shared" si="1554"/>
        <v>0</v>
      </c>
      <c r="S8277" s="2">
        <f t="shared" si="1555"/>
        <v>0</v>
      </c>
      <c r="T8277" s="2">
        <f t="shared" si="1556"/>
        <v>0</v>
      </c>
      <c r="U8277" s="2">
        <f>IF(O8277="Reg", R8277 * Inputs!$B$7, 0)</f>
        <v>0</v>
      </c>
      <c r="V8277" s="2">
        <f>MAX(F8277 + P8277*Inputs!$B$15 - (Q8277/Inputs!$B$16) - U8277, 0)</f>
        <v>340</v>
      </c>
    </row>
    <row r="8278" spans="1:22" x14ac:dyDescent="0.3">
      <c r="A8278" s="1">
        <v>46367.833333333343</v>
      </c>
      <c r="B8278" s="2">
        <v>62.864203773535401</v>
      </c>
      <c r="C8278" s="2">
        <v>28.546530838938271</v>
      </c>
      <c r="D8278" s="2">
        <f t="shared" si="1548"/>
        <v>37.427280034007332</v>
      </c>
      <c r="E8278" s="2">
        <f t="shared" si="1549"/>
        <v>65.829862547040463</v>
      </c>
      <c r="F8278" s="2">
        <f t="shared" si="1557"/>
        <v>340</v>
      </c>
      <c r="G8278" s="2">
        <f t="shared" si="1558"/>
        <v>0</v>
      </c>
      <c r="H8278" s="2">
        <f>MIN(Inputs!$B$2, (Inputs!$B$14 - F8278)/Inputs!$B$15)</f>
        <v>0</v>
      </c>
      <c r="I8278" s="2">
        <f>MAX(MIN(Inputs!$B$2, F8278*Inputs!$B$16, Inputs!$B$14*Inputs!$B$4 - G8278), 0)</f>
        <v>170</v>
      </c>
      <c r="J8278" s="2">
        <f>MAX(MIN(Inputs!$B$2, F8278*Inputs!$B$16, (Inputs!$B$14-F8278)/Inputs!$B$15)*Inputs!$B$9, 0)</f>
        <v>0</v>
      </c>
      <c r="K8278" s="2">
        <f>MAX(E8278*Inputs!$B$5 - B8278 - Inputs!$B$8, 0) * H8278</f>
        <v>0</v>
      </c>
      <c r="L8278" s="2">
        <f>IF(B8278 &gt;= D8278*Inputs!$B$10, MAX(B8278 - E8278/Inputs!$B$5 - Inputs!$B$8, 0) * I8278, 0)</f>
        <v>0</v>
      </c>
      <c r="M8278" s="2">
        <f t="shared" si="1550"/>
        <v>0</v>
      </c>
      <c r="N8278" s="3" t="str">
        <f t="shared" si="1551"/>
        <v>Idle</v>
      </c>
      <c r="O8278" s="3" t="str">
        <f t="shared" si="1559"/>
        <v>Idle</v>
      </c>
      <c r="P8278" s="2">
        <f t="shared" si="1552"/>
        <v>0</v>
      </c>
      <c r="Q8278" s="2">
        <f t="shared" si="1553"/>
        <v>0</v>
      </c>
      <c r="R8278" s="2">
        <f t="shared" si="1554"/>
        <v>0</v>
      </c>
      <c r="S8278" s="2">
        <f t="shared" si="1555"/>
        <v>0</v>
      </c>
      <c r="T8278" s="2">
        <f t="shared" si="1556"/>
        <v>0</v>
      </c>
      <c r="U8278" s="2">
        <f>IF(O8278="Reg", R8278 * Inputs!$B$7, 0)</f>
        <v>0</v>
      </c>
      <c r="V8278" s="2">
        <f>MAX(F8278 + P8278*Inputs!$B$15 - (Q8278/Inputs!$B$16) - U8278, 0)</f>
        <v>340</v>
      </c>
    </row>
    <row r="8279" spans="1:22" x14ac:dyDescent="0.3">
      <c r="A8279" s="1">
        <v>46367.875</v>
      </c>
      <c r="B8279" s="2">
        <v>59.561189084253982</v>
      </c>
      <c r="C8279" s="2">
        <v>9.0514768181084353</v>
      </c>
      <c r="D8279" s="2">
        <f t="shared" si="1548"/>
        <v>37.427280034007332</v>
      </c>
      <c r="E8279" s="2">
        <f t="shared" si="1549"/>
        <v>57.181028584003997</v>
      </c>
      <c r="F8279" s="2">
        <f t="shared" si="1557"/>
        <v>340</v>
      </c>
      <c r="G8279" s="2">
        <f t="shared" si="1558"/>
        <v>0</v>
      </c>
      <c r="H8279" s="2">
        <f>MIN(Inputs!$B$2, (Inputs!$B$14 - F8279)/Inputs!$B$15)</f>
        <v>0</v>
      </c>
      <c r="I8279" s="2">
        <f>MAX(MIN(Inputs!$B$2, F8279*Inputs!$B$16, Inputs!$B$14*Inputs!$B$4 - G8279), 0)</f>
        <v>170</v>
      </c>
      <c r="J8279" s="2">
        <f>MAX(MIN(Inputs!$B$2, F8279*Inputs!$B$16, (Inputs!$B$14-F8279)/Inputs!$B$15)*Inputs!$B$9, 0)</f>
        <v>0</v>
      </c>
      <c r="K8279" s="2">
        <f>MAX(E8279*Inputs!$B$5 - B8279 - Inputs!$B$8, 0) * H8279</f>
        <v>0</v>
      </c>
      <c r="L8279" s="2">
        <f>IF(B8279 &gt;= D8279*Inputs!$B$10, MAX(B8279 - E8279/Inputs!$B$5 - Inputs!$B$8, 0) * I8279, 0)</f>
        <v>0</v>
      </c>
      <c r="M8279" s="2">
        <f t="shared" si="1550"/>
        <v>0</v>
      </c>
      <c r="N8279" s="3" t="str">
        <f t="shared" si="1551"/>
        <v>Idle</v>
      </c>
      <c r="O8279" s="3" t="str">
        <f t="shared" si="1559"/>
        <v>Idle</v>
      </c>
      <c r="P8279" s="2">
        <f t="shared" si="1552"/>
        <v>0</v>
      </c>
      <c r="Q8279" s="2">
        <f t="shared" si="1553"/>
        <v>0</v>
      </c>
      <c r="R8279" s="2">
        <f t="shared" si="1554"/>
        <v>0</v>
      </c>
      <c r="S8279" s="2">
        <f t="shared" si="1555"/>
        <v>0</v>
      </c>
      <c r="T8279" s="2">
        <f t="shared" si="1556"/>
        <v>0</v>
      </c>
      <c r="U8279" s="2">
        <f>IF(O8279="Reg", R8279 * Inputs!$B$7, 0)</f>
        <v>0</v>
      </c>
      <c r="V8279" s="2">
        <f>MAX(F8279 + P8279*Inputs!$B$15 - (Q8279/Inputs!$B$16) - U8279, 0)</f>
        <v>340</v>
      </c>
    </row>
    <row r="8280" spans="1:22" x14ac:dyDescent="0.3">
      <c r="A8280" s="1">
        <v>46367.916666666657</v>
      </c>
      <c r="B8280" s="2">
        <v>171.8648409367988</v>
      </c>
      <c r="C8280" s="2">
        <v>8.292809347026088</v>
      </c>
      <c r="D8280" s="2">
        <f t="shared" si="1548"/>
        <v>37.427280034007332</v>
      </c>
      <c r="E8280" s="2">
        <f t="shared" si="1549"/>
        <v>49.103445204395399</v>
      </c>
      <c r="F8280" s="2">
        <f t="shared" si="1557"/>
        <v>340</v>
      </c>
      <c r="G8280" s="2">
        <f t="shared" si="1558"/>
        <v>0</v>
      </c>
      <c r="H8280" s="2">
        <f>MIN(Inputs!$B$2, (Inputs!$B$14 - F8280)/Inputs!$B$15)</f>
        <v>0</v>
      </c>
      <c r="I8280" s="2">
        <f>MAX(MIN(Inputs!$B$2, F8280*Inputs!$B$16, Inputs!$B$14*Inputs!$B$4 - G8280), 0)</f>
        <v>170</v>
      </c>
      <c r="J8280" s="2">
        <f>MAX(MIN(Inputs!$B$2, F8280*Inputs!$B$16, (Inputs!$B$14-F8280)/Inputs!$B$15)*Inputs!$B$9, 0)</f>
        <v>0</v>
      </c>
      <c r="K8280" s="2">
        <f>MAX(E8280*Inputs!$B$5 - B8280 - Inputs!$B$8, 0) * H8280</f>
        <v>0</v>
      </c>
      <c r="L8280" s="2">
        <f>IF(B8280 &gt;= D8280*Inputs!$B$10, MAX(B8280 - E8280/Inputs!$B$5 - Inputs!$B$8, 0) * I8280, 0)</f>
        <v>16331.130135679412</v>
      </c>
      <c r="M8280" s="2">
        <f t="shared" si="1550"/>
        <v>0</v>
      </c>
      <c r="N8280" s="3" t="str">
        <f t="shared" si="1551"/>
        <v>Discharge</v>
      </c>
      <c r="O8280" s="3" t="str">
        <f t="shared" si="1559"/>
        <v>Discharge</v>
      </c>
      <c r="P8280" s="2">
        <f t="shared" si="1552"/>
        <v>0</v>
      </c>
      <c r="Q8280" s="2">
        <f t="shared" si="1553"/>
        <v>170</v>
      </c>
      <c r="R8280" s="2">
        <f t="shared" si="1554"/>
        <v>0</v>
      </c>
      <c r="S8280" s="2">
        <f t="shared" si="1555"/>
        <v>29217.022959255795</v>
      </c>
      <c r="T8280" s="2">
        <f t="shared" si="1556"/>
        <v>0</v>
      </c>
      <c r="U8280" s="2">
        <f>IF(O8280="Reg", R8280 * Inputs!$B$7, 0)</f>
        <v>0</v>
      </c>
      <c r="V8280" s="2">
        <f>MAX(F8280 + P8280*Inputs!$B$15 - (Q8280/Inputs!$B$16) - U8280, 0)</f>
        <v>170</v>
      </c>
    </row>
    <row r="8281" spans="1:22" x14ac:dyDescent="0.3">
      <c r="A8281" s="1">
        <v>46367.958333333343</v>
      </c>
      <c r="B8281" s="2">
        <v>46.371940007409982</v>
      </c>
      <c r="C8281" s="2">
        <v>16.914414192465781</v>
      </c>
      <c r="D8281" s="2">
        <f t="shared" si="1548"/>
        <v>37.427280034007332</v>
      </c>
      <c r="E8281" s="2">
        <f t="shared" si="1549"/>
        <v>20.459305048262266</v>
      </c>
      <c r="F8281" s="2">
        <f t="shared" si="1557"/>
        <v>170</v>
      </c>
      <c r="G8281" s="2">
        <f t="shared" si="1558"/>
        <v>170</v>
      </c>
      <c r="H8281" s="2">
        <f>MIN(Inputs!$B$2, (Inputs!$B$14 - F8281)/Inputs!$B$15)</f>
        <v>170</v>
      </c>
      <c r="I8281" s="2">
        <f>MAX(MIN(Inputs!$B$2, F8281*Inputs!$B$16, Inputs!$B$14*Inputs!$B$4 - G8281), 0)</f>
        <v>170</v>
      </c>
      <c r="J8281" s="2">
        <f>MAX(MIN(Inputs!$B$2, F8281*Inputs!$B$16, (Inputs!$B$14-F8281)/Inputs!$B$15)*Inputs!$B$9, 0)</f>
        <v>136</v>
      </c>
      <c r="K8281" s="2">
        <f>MAX(E8281*Inputs!$B$5 - B8281 - Inputs!$B$8, 0) * H8281</f>
        <v>0</v>
      </c>
      <c r="L8281" s="2">
        <f>IF(B8281 &gt;= D8281*Inputs!$B$10, MAX(B8281 - E8281/Inputs!$B$5 - Inputs!$B$8, 0) * I8281, 0)</f>
        <v>530.86405329994079</v>
      </c>
      <c r="M8281" s="2">
        <f t="shared" si="1550"/>
        <v>2300.360330175346</v>
      </c>
      <c r="N8281" s="3" t="str">
        <f t="shared" si="1551"/>
        <v>Reg</v>
      </c>
      <c r="O8281" s="3" t="str">
        <f t="shared" si="1559"/>
        <v>Discharge</v>
      </c>
      <c r="P8281" s="2">
        <f t="shared" si="1552"/>
        <v>0</v>
      </c>
      <c r="Q8281" s="2">
        <f t="shared" si="1553"/>
        <v>170</v>
      </c>
      <c r="R8281" s="2">
        <f t="shared" si="1554"/>
        <v>0</v>
      </c>
      <c r="S8281" s="2">
        <f t="shared" si="1555"/>
        <v>7883.2298012596966</v>
      </c>
      <c r="T8281" s="2">
        <f t="shared" si="1556"/>
        <v>0</v>
      </c>
      <c r="U8281" s="2">
        <f>IF(O8281="Reg", R8281 * Inputs!$B$7, 0)</f>
        <v>0</v>
      </c>
      <c r="V8281" s="2">
        <f>MAX(F8281 + P8281*Inputs!$B$15 - (Q8281/Inputs!$B$16) - U8281, 0)</f>
        <v>0</v>
      </c>
    </row>
    <row r="8282" spans="1:22" x14ac:dyDescent="0.3">
      <c r="A8282" s="1">
        <v>46368</v>
      </c>
      <c r="B8282" s="2">
        <v>30.884323477977858</v>
      </c>
      <c r="C8282" s="2">
        <v>12.51607014650652</v>
      </c>
      <c r="D8282" s="2">
        <f t="shared" si="1548"/>
        <v>40.153441517858433</v>
      </c>
      <c r="E8282" s="2">
        <f t="shared" si="1549"/>
        <v>12.7306483803606</v>
      </c>
      <c r="F8282" s="2">
        <f t="shared" si="1557"/>
        <v>0</v>
      </c>
      <c r="G8282" s="2">
        <f t="shared" si="1558"/>
        <v>0</v>
      </c>
      <c r="H8282" s="2">
        <f>MIN(Inputs!$B$2, (Inputs!$B$14 - F8282)/Inputs!$B$15)</f>
        <v>170</v>
      </c>
      <c r="I8282" s="2">
        <f>MAX(MIN(Inputs!$B$2, F8282*Inputs!$B$16, Inputs!$B$14*Inputs!$B$4 - G8282), 0)</f>
        <v>0</v>
      </c>
      <c r="J8282" s="2">
        <f>MAX(MIN(Inputs!$B$2, F8282*Inputs!$B$16, (Inputs!$B$14-F8282)/Inputs!$B$15)*Inputs!$B$9, 0)</f>
        <v>0</v>
      </c>
      <c r="K8282" s="2">
        <f>MAX(E8282*Inputs!$B$5 - B8282 - Inputs!$B$8, 0) * H8282</f>
        <v>0</v>
      </c>
      <c r="L8282" s="2">
        <f>IF(B8282 &gt;= D8282*Inputs!$B$10, MAX(B8282 - E8282/Inputs!$B$5 - Inputs!$B$8, 0) * I8282, 0)</f>
        <v>0</v>
      </c>
      <c r="M8282" s="2">
        <f t="shared" si="1550"/>
        <v>0</v>
      </c>
      <c r="N8282" s="3" t="str">
        <f t="shared" si="1551"/>
        <v>Idle</v>
      </c>
      <c r="O8282" s="3" t="str">
        <f t="shared" si="1559"/>
        <v>Idle</v>
      </c>
      <c r="P8282" s="2">
        <f t="shared" si="1552"/>
        <v>0</v>
      </c>
      <c r="Q8282" s="2">
        <f t="shared" si="1553"/>
        <v>0</v>
      </c>
      <c r="R8282" s="2">
        <f t="shared" si="1554"/>
        <v>0</v>
      </c>
      <c r="S8282" s="2">
        <f t="shared" si="1555"/>
        <v>0</v>
      </c>
      <c r="T8282" s="2">
        <f t="shared" si="1556"/>
        <v>0</v>
      </c>
      <c r="U8282" s="2">
        <f>IF(O8282="Reg", R8282 * Inputs!$B$7, 0)</f>
        <v>0</v>
      </c>
      <c r="V8282" s="2">
        <f>MAX(F8282 + P8282*Inputs!$B$15 - (Q8282/Inputs!$B$16) - U8282, 0)</f>
        <v>0</v>
      </c>
    </row>
    <row r="8283" spans="1:22" x14ac:dyDescent="0.3">
      <c r="A8283" s="1">
        <v>46368.041666666657</v>
      </c>
      <c r="B8283" s="2">
        <v>23.432678002266719</v>
      </c>
      <c r="C8283" s="2">
        <v>2.7081771777597479</v>
      </c>
      <c r="D8283" s="2">
        <f t="shared" si="1548"/>
        <v>40.153441517858433</v>
      </c>
      <c r="E8283" s="2">
        <f t="shared" si="1549"/>
        <v>7.5832611340309581</v>
      </c>
      <c r="F8283" s="2">
        <f t="shared" si="1557"/>
        <v>0</v>
      </c>
      <c r="G8283" s="2">
        <f t="shared" si="1558"/>
        <v>0</v>
      </c>
      <c r="H8283" s="2">
        <f>MIN(Inputs!$B$2, (Inputs!$B$14 - F8283)/Inputs!$B$15)</f>
        <v>170</v>
      </c>
      <c r="I8283" s="2">
        <f>MAX(MIN(Inputs!$B$2, F8283*Inputs!$B$16, Inputs!$B$14*Inputs!$B$4 - G8283), 0)</f>
        <v>0</v>
      </c>
      <c r="J8283" s="2">
        <f>MAX(MIN(Inputs!$B$2, F8283*Inputs!$B$16, (Inputs!$B$14-F8283)/Inputs!$B$15)*Inputs!$B$9, 0)</f>
        <v>0</v>
      </c>
      <c r="K8283" s="2">
        <f>MAX(E8283*Inputs!$B$5 - B8283 - Inputs!$B$8, 0) * H8283</f>
        <v>0</v>
      </c>
      <c r="L8283" s="2">
        <f>IF(B8283 &gt;= D8283*Inputs!$B$10, MAX(B8283 - E8283/Inputs!$B$5 - Inputs!$B$8, 0) * I8283, 0)</f>
        <v>0</v>
      </c>
      <c r="M8283" s="2">
        <f t="shared" si="1550"/>
        <v>0</v>
      </c>
      <c r="N8283" s="3" t="str">
        <f t="shared" si="1551"/>
        <v>Idle</v>
      </c>
      <c r="O8283" s="3" t="str">
        <f t="shared" si="1559"/>
        <v>Idle</v>
      </c>
      <c r="P8283" s="2">
        <f t="shared" si="1552"/>
        <v>0</v>
      </c>
      <c r="Q8283" s="2">
        <f t="shared" si="1553"/>
        <v>0</v>
      </c>
      <c r="R8283" s="2">
        <f t="shared" si="1554"/>
        <v>0</v>
      </c>
      <c r="S8283" s="2">
        <f t="shared" si="1555"/>
        <v>0</v>
      </c>
      <c r="T8283" s="2">
        <f t="shared" si="1556"/>
        <v>0</v>
      </c>
      <c r="U8283" s="2">
        <f>IF(O8283="Reg", R8283 * Inputs!$B$7, 0)</f>
        <v>0</v>
      </c>
      <c r="V8283" s="2">
        <f>MAX(F8283 + P8283*Inputs!$B$15 - (Q8283/Inputs!$B$16) - U8283, 0)</f>
        <v>0</v>
      </c>
    </row>
    <row r="8284" spans="1:22" x14ac:dyDescent="0.3">
      <c r="A8284" s="1">
        <v>46368.083333333343</v>
      </c>
      <c r="B8284" s="2">
        <v>10.97119999531666</v>
      </c>
      <c r="C8284" s="2">
        <v>6.1211116260321541</v>
      </c>
      <c r="D8284" s="2">
        <f t="shared" si="1548"/>
        <v>40.153441517858433</v>
      </c>
      <c r="E8284" s="2">
        <f t="shared" si="1549"/>
        <v>3.6778148003198381</v>
      </c>
      <c r="F8284" s="2">
        <f t="shared" si="1557"/>
        <v>0</v>
      </c>
      <c r="G8284" s="2">
        <f t="shared" si="1558"/>
        <v>0</v>
      </c>
      <c r="H8284" s="2">
        <f>MIN(Inputs!$B$2, (Inputs!$B$14 - F8284)/Inputs!$B$15)</f>
        <v>170</v>
      </c>
      <c r="I8284" s="2">
        <f>MAX(MIN(Inputs!$B$2, F8284*Inputs!$B$16, Inputs!$B$14*Inputs!$B$4 - G8284), 0)</f>
        <v>0</v>
      </c>
      <c r="J8284" s="2">
        <f>MAX(MIN(Inputs!$B$2, F8284*Inputs!$B$16, (Inputs!$B$14-F8284)/Inputs!$B$15)*Inputs!$B$9, 0)</f>
        <v>0</v>
      </c>
      <c r="K8284" s="2">
        <f>MAX(E8284*Inputs!$B$5 - B8284 - Inputs!$B$8, 0) * H8284</f>
        <v>0</v>
      </c>
      <c r="L8284" s="2">
        <f>IF(B8284 &gt;= D8284*Inputs!$B$10, MAX(B8284 - E8284/Inputs!$B$5 - Inputs!$B$8, 0) * I8284, 0)</f>
        <v>0</v>
      </c>
      <c r="M8284" s="2">
        <f t="shared" si="1550"/>
        <v>0</v>
      </c>
      <c r="N8284" s="3" t="str">
        <f t="shared" si="1551"/>
        <v>Idle</v>
      </c>
      <c r="O8284" s="3" t="str">
        <f t="shared" si="1559"/>
        <v>Idle</v>
      </c>
      <c r="P8284" s="2">
        <f t="shared" si="1552"/>
        <v>0</v>
      </c>
      <c r="Q8284" s="2">
        <f t="shared" si="1553"/>
        <v>0</v>
      </c>
      <c r="R8284" s="2">
        <f t="shared" si="1554"/>
        <v>0</v>
      </c>
      <c r="S8284" s="2">
        <f t="shared" si="1555"/>
        <v>0</v>
      </c>
      <c r="T8284" s="2">
        <f t="shared" si="1556"/>
        <v>0</v>
      </c>
      <c r="U8284" s="2">
        <f>IF(O8284="Reg", R8284 * Inputs!$B$7, 0)</f>
        <v>0</v>
      </c>
      <c r="V8284" s="2">
        <f>MAX(F8284 + P8284*Inputs!$B$15 - (Q8284/Inputs!$B$16) - U8284, 0)</f>
        <v>0</v>
      </c>
    </row>
    <row r="8285" spans="1:22" x14ac:dyDescent="0.3">
      <c r="A8285" s="1">
        <v>46368.125</v>
      </c>
      <c r="B8285" s="2">
        <v>11.09568880660237</v>
      </c>
      <c r="C8285" s="2">
        <v>2.3474852442367262</v>
      </c>
      <c r="D8285" s="2">
        <f t="shared" si="1548"/>
        <v>40.153441517858433</v>
      </c>
      <c r="E8285" s="2">
        <f t="shared" si="1549"/>
        <v>1.8492814677670617</v>
      </c>
      <c r="F8285" s="2">
        <f t="shared" si="1557"/>
        <v>0</v>
      </c>
      <c r="G8285" s="2">
        <f t="shared" si="1558"/>
        <v>0</v>
      </c>
      <c r="H8285" s="2">
        <f>MIN(Inputs!$B$2, (Inputs!$B$14 - F8285)/Inputs!$B$15)</f>
        <v>170</v>
      </c>
      <c r="I8285" s="2">
        <f>MAX(MIN(Inputs!$B$2, F8285*Inputs!$B$16, Inputs!$B$14*Inputs!$B$4 - G8285), 0)</f>
        <v>0</v>
      </c>
      <c r="J8285" s="2">
        <f>MAX(MIN(Inputs!$B$2, F8285*Inputs!$B$16, (Inputs!$B$14-F8285)/Inputs!$B$15)*Inputs!$B$9, 0)</f>
        <v>0</v>
      </c>
      <c r="K8285" s="2">
        <f>MAX(E8285*Inputs!$B$5 - B8285 - Inputs!$B$8, 0) * H8285</f>
        <v>0</v>
      </c>
      <c r="L8285" s="2">
        <f>IF(B8285 &gt;= D8285*Inputs!$B$10, MAX(B8285 - E8285/Inputs!$B$5 - Inputs!$B$8, 0) * I8285, 0)</f>
        <v>0</v>
      </c>
      <c r="M8285" s="2">
        <f t="shared" si="1550"/>
        <v>0</v>
      </c>
      <c r="N8285" s="3" t="str">
        <f t="shared" si="1551"/>
        <v>Idle</v>
      </c>
      <c r="O8285" s="3" t="str">
        <f t="shared" si="1559"/>
        <v>Idle</v>
      </c>
      <c r="P8285" s="2">
        <f t="shared" si="1552"/>
        <v>0</v>
      </c>
      <c r="Q8285" s="2">
        <f t="shared" si="1553"/>
        <v>0</v>
      </c>
      <c r="R8285" s="2">
        <f t="shared" si="1554"/>
        <v>0</v>
      </c>
      <c r="S8285" s="2">
        <f t="shared" si="1555"/>
        <v>0</v>
      </c>
      <c r="T8285" s="2">
        <f t="shared" si="1556"/>
        <v>0</v>
      </c>
      <c r="U8285" s="2">
        <f>IF(O8285="Reg", R8285 * Inputs!$B$7, 0)</f>
        <v>0</v>
      </c>
      <c r="V8285" s="2">
        <f>MAX(F8285 + P8285*Inputs!$B$15 - (Q8285/Inputs!$B$16) - U8285, 0)</f>
        <v>0</v>
      </c>
    </row>
    <row r="8286" spans="1:22" x14ac:dyDescent="0.3">
      <c r="A8286" s="1">
        <v>46368.166666666657</v>
      </c>
      <c r="B8286" s="2">
        <v>0</v>
      </c>
      <c r="C8286" s="2">
        <v>3.5458444290354332</v>
      </c>
      <c r="D8286" s="2">
        <f t="shared" si="1548"/>
        <v>40.153441517858433</v>
      </c>
      <c r="E8286" s="2">
        <f t="shared" si="1549"/>
        <v>1.1481663969287128</v>
      </c>
      <c r="F8286" s="2">
        <f t="shared" si="1557"/>
        <v>0</v>
      </c>
      <c r="G8286" s="2">
        <f t="shared" si="1558"/>
        <v>0</v>
      </c>
      <c r="H8286" s="2">
        <f>MIN(Inputs!$B$2, (Inputs!$B$14 - F8286)/Inputs!$B$15)</f>
        <v>170</v>
      </c>
      <c r="I8286" s="2">
        <f>MAX(MIN(Inputs!$B$2, F8286*Inputs!$B$16, Inputs!$B$14*Inputs!$B$4 - G8286), 0)</f>
        <v>0</v>
      </c>
      <c r="J8286" s="2">
        <f>MAX(MIN(Inputs!$B$2, F8286*Inputs!$B$16, (Inputs!$B$14-F8286)/Inputs!$B$15)*Inputs!$B$9, 0)</f>
        <v>0</v>
      </c>
      <c r="K8286" s="2">
        <f>MAX(E8286*Inputs!$B$5 - B8286 - Inputs!$B$8, 0) * H8286</f>
        <v>0</v>
      </c>
      <c r="L8286" s="2">
        <f>IF(B8286 &gt;= D8286*Inputs!$B$10, MAX(B8286 - E8286/Inputs!$B$5 - Inputs!$B$8, 0) * I8286, 0)</f>
        <v>0</v>
      </c>
      <c r="M8286" s="2">
        <f t="shared" si="1550"/>
        <v>0</v>
      </c>
      <c r="N8286" s="3" t="str">
        <f t="shared" si="1551"/>
        <v>Idle</v>
      </c>
      <c r="O8286" s="3" t="str">
        <f t="shared" si="1559"/>
        <v>Idle</v>
      </c>
      <c r="P8286" s="2">
        <f t="shared" si="1552"/>
        <v>0</v>
      </c>
      <c r="Q8286" s="2">
        <f t="shared" si="1553"/>
        <v>0</v>
      </c>
      <c r="R8286" s="2">
        <f t="shared" si="1554"/>
        <v>0</v>
      </c>
      <c r="S8286" s="2">
        <f t="shared" si="1555"/>
        <v>0</v>
      </c>
      <c r="T8286" s="2">
        <f t="shared" si="1556"/>
        <v>0</v>
      </c>
      <c r="U8286" s="2">
        <f>IF(O8286="Reg", R8286 * Inputs!$B$7, 0)</f>
        <v>0</v>
      </c>
      <c r="V8286" s="2">
        <f>MAX(F8286 + P8286*Inputs!$B$15 - (Q8286/Inputs!$B$16) - U8286, 0)</f>
        <v>0</v>
      </c>
    </row>
    <row r="8287" spans="1:22" x14ac:dyDescent="0.3">
      <c r="A8287" s="1">
        <v>46368.208333333343</v>
      </c>
      <c r="B8287" s="2">
        <v>0</v>
      </c>
      <c r="C8287" s="2">
        <v>7.8142171467825712</v>
      </c>
      <c r="D8287" s="2">
        <f t="shared" si="1548"/>
        <v>40.153441517858433</v>
      </c>
      <c r="E8287" s="2">
        <f t="shared" si="1549"/>
        <v>3.4765440139909813</v>
      </c>
      <c r="F8287" s="2">
        <f t="shared" si="1557"/>
        <v>0</v>
      </c>
      <c r="G8287" s="2">
        <f t="shared" si="1558"/>
        <v>0</v>
      </c>
      <c r="H8287" s="2">
        <f>MIN(Inputs!$B$2, (Inputs!$B$14 - F8287)/Inputs!$B$15)</f>
        <v>170</v>
      </c>
      <c r="I8287" s="2">
        <f>MAX(MIN(Inputs!$B$2, F8287*Inputs!$B$16, Inputs!$B$14*Inputs!$B$4 - G8287), 0)</f>
        <v>0</v>
      </c>
      <c r="J8287" s="2">
        <f>MAX(MIN(Inputs!$B$2, F8287*Inputs!$B$16, (Inputs!$B$14-F8287)/Inputs!$B$15)*Inputs!$B$9, 0)</f>
        <v>0</v>
      </c>
      <c r="K8287" s="2">
        <f>MAX(E8287*Inputs!$B$5 - B8287 - Inputs!$B$8, 0) * H8287</f>
        <v>0</v>
      </c>
      <c r="L8287" s="2">
        <f>IF(B8287 &gt;= D8287*Inputs!$B$10, MAX(B8287 - E8287/Inputs!$B$5 - Inputs!$B$8, 0) * I8287, 0)</f>
        <v>0</v>
      </c>
      <c r="M8287" s="2">
        <f t="shared" si="1550"/>
        <v>0</v>
      </c>
      <c r="N8287" s="3" t="str">
        <f t="shared" si="1551"/>
        <v>Idle</v>
      </c>
      <c r="O8287" s="3" t="str">
        <f t="shared" si="1559"/>
        <v>Idle</v>
      </c>
      <c r="P8287" s="2">
        <f t="shared" si="1552"/>
        <v>0</v>
      </c>
      <c r="Q8287" s="2">
        <f t="shared" si="1553"/>
        <v>0</v>
      </c>
      <c r="R8287" s="2">
        <f t="shared" si="1554"/>
        <v>0</v>
      </c>
      <c r="S8287" s="2">
        <f t="shared" si="1555"/>
        <v>0</v>
      </c>
      <c r="T8287" s="2">
        <f t="shared" si="1556"/>
        <v>0</v>
      </c>
      <c r="U8287" s="2">
        <f>IF(O8287="Reg", R8287 * Inputs!$B$7, 0)</f>
        <v>0</v>
      </c>
      <c r="V8287" s="2">
        <f>MAX(F8287 + P8287*Inputs!$B$15 - (Q8287/Inputs!$B$16) - U8287, 0)</f>
        <v>0</v>
      </c>
    </row>
    <row r="8288" spans="1:22" x14ac:dyDescent="0.3">
      <c r="A8288" s="1">
        <v>46368.25</v>
      </c>
      <c r="B8288" s="2">
        <v>0</v>
      </c>
      <c r="C8288" s="2">
        <v>13.20083144169169</v>
      </c>
      <c r="D8288" s="2">
        <f t="shared" si="1548"/>
        <v>40.153441517858433</v>
      </c>
      <c r="E8288" s="2">
        <f t="shared" si="1549"/>
        <v>7.4945097185139007</v>
      </c>
      <c r="F8288" s="2">
        <f t="shared" si="1557"/>
        <v>0</v>
      </c>
      <c r="G8288" s="2">
        <f t="shared" si="1558"/>
        <v>0</v>
      </c>
      <c r="H8288" s="2">
        <f>MIN(Inputs!$B$2, (Inputs!$B$14 - F8288)/Inputs!$B$15)</f>
        <v>170</v>
      </c>
      <c r="I8288" s="2">
        <f>MAX(MIN(Inputs!$B$2, F8288*Inputs!$B$16, Inputs!$B$14*Inputs!$B$4 - G8288), 0)</f>
        <v>0</v>
      </c>
      <c r="J8288" s="2">
        <f>MAX(MIN(Inputs!$B$2, F8288*Inputs!$B$16, (Inputs!$B$14-F8288)/Inputs!$B$15)*Inputs!$B$9, 0)</f>
        <v>0</v>
      </c>
      <c r="K8288" s="2">
        <f>MAX(E8288*Inputs!$B$5 - B8288 - Inputs!$B$8, 0) * H8288</f>
        <v>0</v>
      </c>
      <c r="L8288" s="2">
        <f>IF(B8288 &gt;= D8288*Inputs!$B$10, MAX(B8288 - E8288/Inputs!$B$5 - Inputs!$B$8, 0) * I8288, 0)</f>
        <v>0</v>
      </c>
      <c r="M8288" s="2">
        <f t="shared" si="1550"/>
        <v>0</v>
      </c>
      <c r="N8288" s="3" t="str">
        <f t="shared" si="1551"/>
        <v>Idle</v>
      </c>
      <c r="O8288" s="3" t="str">
        <f t="shared" si="1559"/>
        <v>Idle</v>
      </c>
      <c r="P8288" s="2">
        <f t="shared" si="1552"/>
        <v>0</v>
      </c>
      <c r="Q8288" s="2">
        <f t="shared" si="1553"/>
        <v>0</v>
      </c>
      <c r="R8288" s="2">
        <f t="shared" si="1554"/>
        <v>0</v>
      </c>
      <c r="S8288" s="2">
        <f t="shared" si="1555"/>
        <v>0</v>
      </c>
      <c r="T8288" s="2">
        <f t="shared" si="1556"/>
        <v>0</v>
      </c>
      <c r="U8288" s="2">
        <f>IF(O8288="Reg", R8288 * Inputs!$B$7, 0)</f>
        <v>0</v>
      </c>
      <c r="V8288" s="2">
        <f>MAX(F8288 + P8288*Inputs!$B$15 - (Q8288/Inputs!$B$16) - U8288, 0)</f>
        <v>0</v>
      </c>
    </row>
    <row r="8289" spans="1:22" x14ac:dyDescent="0.3">
      <c r="A8289" s="1">
        <v>46368.291666666657</v>
      </c>
      <c r="B8289" s="2">
        <v>0</v>
      </c>
      <c r="C8289" s="2">
        <v>8.0119758552782496</v>
      </c>
      <c r="D8289" s="2">
        <f t="shared" si="1548"/>
        <v>40.153441517858433</v>
      </c>
      <c r="E8289" s="2">
        <f t="shared" si="1549"/>
        <v>11.993420084743297</v>
      </c>
      <c r="F8289" s="2">
        <f t="shared" si="1557"/>
        <v>0</v>
      </c>
      <c r="G8289" s="2">
        <f t="shared" si="1558"/>
        <v>0</v>
      </c>
      <c r="H8289" s="2">
        <f>MIN(Inputs!$B$2, (Inputs!$B$14 - F8289)/Inputs!$B$15)</f>
        <v>170</v>
      </c>
      <c r="I8289" s="2">
        <f>MAX(MIN(Inputs!$B$2, F8289*Inputs!$B$16, Inputs!$B$14*Inputs!$B$4 - G8289), 0)</f>
        <v>0</v>
      </c>
      <c r="J8289" s="2">
        <f>MAX(MIN(Inputs!$B$2, F8289*Inputs!$B$16, (Inputs!$B$14-F8289)/Inputs!$B$15)*Inputs!$B$9, 0)</f>
        <v>0</v>
      </c>
      <c r="K8289" s="2">
        <f>MAX(E8289*Inputs!$B$5 - B8289 - Inputs!$B$8, 0) * H8289</f>
        <v>0</v>
      </c>
      <c r="L8289" s="2">
        <f>IF(B8289 &gt;= D8289*Inputs!$B$10, MAX(B8289 - E8289/Inputs!$B$5 - Inputs!$B$8, 0) * I8289, 0)</f>
        <v>0</v>
      </c>
      <c r="M8289" s="2">
        <f t="shared" si="1550"/>
        <v>0</v>
      </c>
      <c r="N8289" s="3" t="str">
        <f t="shared" si="1551"/>
        <v>Idle</v>
      </c>
      <c r="O8289" s="3" t="str">
        <f t="shared" si="1559"/>
        <v>Idle</v>
      </c>
      <c r="P8289" s="2">
        <f t="shared" si="1552"/>
        <v>0</v>
      </c>
      <c r="Q8289" s="2">
        <f t="shared" si="1553"/>
        <v>0</v>
      </c>
      <c r="R8289" s="2">
        <f t="shared" si="1554"/>
        <v>0</v>
      </c>
      <c r="S8289" s="2">
        <f t="shared" si="1555"/>
        <v>0</v>
      </c>
      <c r="T8289" s="2">
        <f t="shared" si="1556"/>
        <v>0</v>
      </c>
      <c r="U8289" s="2">
        <f>IF(O8289="Reg", R8289 * Inputs!$B$7, 0)</f>
        <v>0</v>
      </c>
      <c r="V8289" s="2">
        <f>MAX(F8289 + P8289*Inputs!$B$15 - (Q8289/Inputs!$B$16) - U8289, 0)</f>
        <v>0</v>
      </c>
    </row>
    <row r="8290" spans="1:22" x14ac:dyDescent="0.3">
      <c r="A8290" s="1">
        <v>46368.333333333343</v>
      </c>
      <c r="B8290" s="2">
        <v>0</v>
      </c>
      <c r="C8290" s="2">
        <v>10.44577256232299</v>
      </c>
      <c r="D8290" s="2">
        <f t="shared" si="1548"/>
        <v>40.153441517858433</v>
      </c>
      <c r="E8290" s="2">
        <f t="shared" si="1549"/>
        <v>19.767878297152077</v>
      </c>
      <c r="F8290" s="2">
        <f t="shared" si="1557"/>
        <v>0</v>
      </c>
      <c r="G8290" s="2">
        <f t="shared" si="1558"/>
        <v>0</v>
      </c>
      <c r="H8290" s="2">
        <f>MIN(Inputs!$B$2, (Inputs!$B$14 - F8290)/Inputs!$B$15)</f>
        <v>170</v>
      </c>
      <c r="I8290" s="2">
        <f>MAX(MIN(Inputs!$B$2, F8290*Inputs!$B$16, Inputs!$B$14*Inputs!$B$4 - G8290), 0)</f>
        <v>0</v>
      </c>
      <c r="J8290" s="2">
        <f>MAX(MIN(Inputs!$B$2, F8290*Inputs!$B$16, (Inputs!$B$14-F8290)/Inputs!$B$15)*Inputs!$B$9, 0)</f>
        <v>0</v>
      </c>
      <c r="K8290" s="2">
        <f>MAX(E8290*Inputs!$B$5 - B8290 - Inputs!$B$8, 0) * H8290</f>
        <v>0</v>
      </c>
      <c r="L8290" s="2">
        <f>IF(B8290 &gt;= D8290*Inputs!$B$10, MAX(B8290 - E8290/Inputs!$B$5 - Inputs!$B$8, 0) * I8290, 0)</f>
        <v>0</v>
      </c>
      <c r="M8290" s="2">
        <f t="shared" si="1550"/>
        <v>0</v>
      </c>
      <c r="N8290" s="3" t="str">
        <f t="shared" si="1551"/>
        <v>Idle</v>
      </c>
      <c r="O8290" s="3" t="str">
        <f t="shared" si="1559"/>
        <v>Idle</v>
      </c>
      <c r="P8290" s="2">
        <f t="shared" si="1552"/>
        <v>0</v>
      </c>
      <c r="Q8290" s="2">
        <f t="shared" si="1553"/>
        <v>0</v>
      </c>
      <c r="R8290" s="2">
        <f t="shared" si="1554"/>
        <v>0</v>
      </c>
      <c r="S8290" s="2">
        <f t="shared" si="1555"/>
        <v>0</v>
      </c>
      <c r="T8290" s="2">
        <f t="shared" si="1556"/>
        <v>0</v>
      </c>
      <c r="U8290" s="2">
        <f>IF(O8290="Reg", R8290 * Inputs!$B$7, 0)</f>
        <v>0</v>
      </c>
      <c r="V8290" s="2">
        <f>MAX(F8290 + P8290*Inputs!$B$15 - (Q8290/Inputs!$B$16) - U8290, 0)</f>
        <v>0</v>
      </c>
    </row>
    <row r="8291" spans="1:22" x14ac:dyDescent="0.3">
      <c r="A8291" s="1">
        <v>46368.375</v>
      </c>
      <c r="B8291" s="2">
        <v>6.8889983815722768</v>
      </c>
      <c r="C8291" s="2">
        <v>14.441569935575259</v>
      </c>
      <c r="D8291" s="2">
        <f t="shared" si="1548"/>
        <v>40.153441517858433</v>
      </c>
      <c r="E8291" s="2">
        <f t="shared" si="1549"/>
        <v>29.151728070329852</v>
      </c>
      <c r="F8291" s="2">
        <f t="shared" si="1557"/>
        <v>0</v>
      </c>
      <c r="G8291" s="2">
        <f t="shared" si="1558"/>
        <v>0</v>
      </c>
      <c r="H8291" s="2">
        <f>MIN(Inputs!$B$2, (Inputs!$B$14 - F8291)/Inputs!$B$15)</f>
        <v>170</v>
      </c>
      <c r="I8291" s="2">
        <f>MAX(MIN(Inputs!$B$2, F8291*Inputs!$B$16, Inputs!$B$14*Inputs!$B$4 - G8291), 0)</f>
        <v>0</v>
      </c>
      <c r="J8291" s="2">
        <f>MAX(MIN(Inputs!$B$2, F8291*Inputs!$B$16, (Inputs!$B$14-F8291)/Inputs!$B$15)*Inputs!$B$9, 0)</f>
        <v>0</v>
      </c>
      <c r="K8291" s="2">
        <f>MAX(E8291*Inputs!$B$5 - B8291 - Inputs!$B$8, 0) * H8291</f>
        <v>0</v>
      </c>
      <c r="L8291" s="2">
        <f>IF(B8291 &gt;= D8291*Inputs!$B$10, MAX(B8291 - E8291/Inputs!$B$5 - Inputs!$B$8, 0) * I8291, 0)</f>
        <v>0</v>
      </c>
      <c r="M8291" s="2">
        <f t="shared" si="1550"/>
        <v>0</v>
      </c>
      <c r="N8291" s="3" t="str">
        <f t="shared" si="1551"/>
        <v>Idle</v>
      </c>
      <c r="O8291" s="3" t="str">
        <f t="shared" si="1559"/>
        <v>Idle</v>
      </c>
      <c r="P8291" s="2">
        <f t="shared" si="1552"/>
        <v>0</v>
      </c>
      <c r="Q8291" s="2">
        <f t="shared" si="1553"/>
        <v>0</v>
      </c>
      <c r="R8291" s="2">
        <f t="shared" si="1554"/>
        <v>0</v>
      </c>
      <c r="S8291" s="2">
        <f t="shared" si="1555"/>
        <v>0</v>
      </c>
      <c r="T8291" s="2">
        <f t="shared" si="1556"/>
        <v>0</v>
      </c>
      <c r="U8291" s="2">
        <f>IF(O8291="Reg", R8291 * Inputs!$B$7, 0)</f>
        <v>0</v>
      </c>
      <c r="V8291" s="2">
        <f>MAX(F8291 + P8291*Inputs!$B$15 - (Q8291/Inputs!$B$16) - U8291, 0)</f>
        <v>0</v>
      </c>
    </row>
    <row r="8292" spans="1:22" x14ac:dyDescent="0.3">
      <c r="A8292" s="1">
        <v>46368.416666666657</v>
      </c>
      <c r="B8292" s="2">
        <v>13.970265702373609</v>
      </c>
      <c r="C8292" s="2">
        <v>2.6905495123181811</v>
      </c>
      <c r="D8292" s="2">
        <f t="shared" si="1548"/>
        <v>40.153441517858433</v>
      </c>
      <c r="E8292" s="2">
        <f t="shared" si="1549"/>
        <v>37.673062488222371</v>
      </c>
      <c r="F8292" s="2">
        <f t="shared" si="1557"/>
        <v>0</v>
      </c>
      <c r="G8292" s="2">
        <f t="shared" si="1558"/>
        <v>0</v>
      </c>
      <c r="H8292" s="2">
        <f>MIN(Inputs!$B$2, (Inputs!$B$14 - F8292)/Inputs!$B$15)</f>
        <v>170</v>
      </c>
      <c r="I8292" s="2">
        <f>MAX(MIN(Inputs!$B$2, F8292*Inputs!$B$16, Inputs!$B$14*Inputs!$B$4 - G8292), 0)</f>
        <v>0</v>
      </c>
      <c r="J8292" s="2">
        <f>MAX(MIN(Inputs!$B$2, F8292*Inputs!$B$16, (Inputs!$B$14-F8292)/Inputs!$B$15)*Inputs!$B$9, 0)</f>
        <v>0</v>
      </c>
      <c r="K8292" s="2">
        <f>MAX(E8292*Inputs!$B$5 - B8292 - Inputs!$B$8, 0) * H8292</f>
        <v>0</v>
      </c>
      <c r="L8292" s="2">
        <f>IF(B8292 &gt;= D8292*Inputs!$B$10, MAX(B8292 - E8292/Inputs!$B$5 - Inputs!$B$8, 0) * I8292, 0)</f>
        <v>0</v>
      </c>
      <c r="M8292" s="2">
        <f t="shared" si="1550"/>
        <v>0</v>
      </c>
      <c r="N8292" s="3" t="str">
        <f t="shared" si="1551"/>
        <v>Idle</v>
      </c>
      <c r="O8292" s="3" t="str">
        <f t="shared" si="1559"/>
        <v>Idle</v>
      </c>
      <c r="P8292" s="2">
        <f t="shared" si="1552"/>
        <v>0</v>
      </c>
      <c r="Q8292" s="2">
        <f t="shared" si="1553"/>
        <v>0</v>
      </c>
      <c r="R8292" s="2">
        <f t="shared" si="1554"/>
        <v>0</v>
      </c>
      <c r="S8292" s="2">
        <f t="shared" si="1555"/>
        <v>0</v>
      </c>
      <c r="T8292" s="2">
        <f t="shared" si="1556"/>
        <v>0</v>
      </c>
      <c r="U8292" s="2">
        <f>IF(O8292="Reg", R8292 * Inputs!$B$7, 0)</f>
        <v>0</v>
      </c>
      <c r="V8292" s="2">
        <f>MAX(F8292 + P8292*Inputs!$B$15 - (Q8292/Inputs!$B$16) - U8292, 0)</f>
        <v>0</v>
      </c>
    </row>
    <row r="8293" spans="1:22" x14ac:dyDescent="0.3">
      <c r="A8293" s="1">
        <v>46368.458333333343</v>
      </c>
      <c r="B8293" s="2">
        <v>24.107794227137521</v>
      </c>
      <c r="C8293" s="2">
        <v>8.5522874465847121</v>
      </c>
      <c r="D8293" s="2">
        <f t="shared" si="1548"/>
        <v>40.153441517858433</v>
      </c>
      <c r="E8293" s="2">
        <f t="shared" si="1549"/>
        <v>46.904271125898333</v>
      </c>
      <c r="F8293" s="2">
        <f t="shared" si="1557"/>
        <v>0</v>
      </c>
      <c r="G8293" s="2">
        <f t="shared" si="1558"/>
        <v>0</v>
      </c>
      <c r="H8293" s="2">
        <f>MIN(Inputs!$B$2, (Inputs!$B$14 - F8293)/Inputs!$B$15)</f>
        <v>170</v>
      </c>
      <c r="I8293" s="2">
        <f>MAX(MIN(Inputs!$B$2, F8293*Inputs!$B$16, Inputs!$B$14*Inputs!$B$4 - G8293), 0)</f>
        <v>0</v>
      </c>
      <c r="J8293" s="2">
        <f>MAX(MIN(Inputs!$B$2, F8293*Inputs!$B$16, (Inputs!$B$14-F8293)/Inputs!$B$15)*Inputs!$B$9, 0)</f>
        <v>0</v>
      </c>
      <c r="K8293" s="2">
        <f>MAX(E8293*Inputs!$B$5 - B8293 - Inputs!$B$8, 0) * H8293</f>
        <v>0</v>
      </c>
      <c r="L8293" s="2">
        <f>IF(B8293 &gt;= D8293*Inputs!$B$10, MAX(B8293 - E8293/Inputs!$B$5 - Inputs!$B$8, 0) * I8293, 0)</f>
        <v>0</v>
      </c>
      <c r="M8293" s="2">
        <f t="shared" si="1550"/>
        <v>0</v>
      </c>
      <c r="N8293" s="3" t="str">
        <f t="shared" si="1551"/>
        <v>Idle</v>
      </c>
      <c r="O8293" s="3" t="str">
        <f t="shared" si="1559"/>
        <v>Idle</v>
      </c>
      <c r="P8293" s="2">
        <f t="shared" si="1552"/>
        <v>0</v>
      </c>
      <c r="Q8293" s="2">
        <f t="shared" si="1553"/>
        <v>0</v>
      </c>
      <c r="R8293" s="2">
        <f t="shared" si="1554"/>
        <v>0</v>
      </c>
      <c r="S8293" s="2">
        <f t="shared" si="1555"/>
        <v>0</v>
      </c>
      <c r="T8293" s="2">
        <f t="shared" si="1556"/>
        <v>0</v>
      </c>
      <c r="U8293" s="2">
        <f>IF(O8293="Reg", R8293 * Inputs!$B$7, 0)</f>
        <v>0</v>
      </c>
      <c r="V8293" s="2">
        <f>MAX(F8293 + P8293*Inputs!$B$15 - (Q8293/Inputs!$B$16) - U8293, 0)</f>
        <v>0</v>
      </c>
    </row>
    <row r="8294" spans="1:22" x14ac:dyDescent="0.3">
      <c r="A8294" s="1">
        <v>46368.5</v>
      </c>
      <c r="B8294" s="2">
        <v>26.99346219737637</v>
      </c>
      <c r="C8294" s="2">
        <v>6.140873348952927</v>
      </c>
      <c r="D8294" s="2">
        <f t="shared" si="1548"/>
        <v>40.153441517858433</v>
      </c>
      <c r="E8294" s="2">
        <f t="shared" si="1549"/>
        <v>55.15391595313357</v>
      </c>
      <c r="F8294" s="2">
        <f t="shared" si="1557"/>
        <v>0</v>
      </c>
      <c r="G8294" s="2">
        <f t="shared" si="1558"/>
        <v>0</v>
      </c>
      <c r="H8294" s="2">
        <f>MIN(Inputs!$B$2, (Inputs!$B$14 - F8294)/Inputs!$B$15)</f>
        <v>170</v>
      </c>
      <c r="I8294" s="2">
        <f>MAX(MIN(Inputs!$B$2, F8294*Inputs!$B$16, Inputs!$B$14*Inputs!$B$4 - G8294), 0)</f>
        <v>0</v>
      </c>
      <c r="J8294" s="2">
        <f>MAX(MIN(Inputs!$B$2, F8294*Inputs!$B$16, (Inputs!$B$14-F8294)/Inputs!$B$15)*Inputs!$B$9, 0)</f>
        <v>0</v>
      </c>
      <c r="K8294" s="2">
        <f>MAX(E8294*Inputs!$B$5 - B8294 - Inputs!$B$8, 0) * H8294</f>
        <v>262.13725303479907</v>
      </c>
      <c r="L8294" s="2">
        <f>IF(B8294 &gt;= D8294*Inputs!$B$10, MAX(B8294 - E8294/Inputs!$B$5 - Inputs!$B$8, 0) * I8294, 0)</f>
        <v>0</v>
      </c>
      <c r="M8294" s="2">
        <f t="shared" si="1550"/>
        <v>0</v>
      </c>
      <c r="N8294" s="3" t="str">
        <f t="shared" si="1551"/>
        <v>Charge</v>
      </c>
      <c r="O8294" s="3" t="str">
        <f t="shared" si="1559"/>
        <v>Charge</v>
      </c>
      <c r="P8294" s="2">
        <f t="shared" si="1552"/>
        <v>170</v>
      </c>
      <c r="Q8294" s="2">
        <f t="shared" si="1553"/>
        <v>0</v>
      </c>
      <c r="R8294" s="2">
        <f t="shared" si="1554"/>
        <v>0</v>
      </c>
      <c r="S8294" s="2">
        <f t="shared" si="1555"/>
        <v>-4588.8885735539834</v>
      </c>
      <c r="T8294" s="2">
        <f t="shared" si="1556"/>
        <v>0</v>
      </c>
      <c r="U8294" s="2">
        <f>IF(O8294="Reg", R8294 * Inputs!$B$7, 0)</f>
        <v>0</v>
      </c>
      <c r="V8294" s="2">
        <f>MAX(F8294 + P8294*Inputs!$B$15 - (Q8294/Inputs!$B$16) - U8294, 0)</f>
        <v>170</v>
      </c>
    </row>
    <row r="8295" spans="1:22" x14ac:dyDescent="0.3">
      <c r="A8295" s="1">
        <v>46368.541666666657</v>
      </c>
      <c r="B8295" s="2">
        <v>46.646749274452667</v>
      </c>
      <c r="C8295" s="2">
        <v>4.0805385781894614</v>
      </c>
      <c r="D8295" s="2">
        <f t="shared" si="1548"/>
        <v>40.153441517858433</v>
      </c>
      <c r="E8295" s="2">
        <f t="shared" si="1549"/>
        <v>60.924213070096805</v>
      </c>
      <c r="F8295" s="2">
        <f t="shared" si="1557"/>
        <v>170</v>
      </c>
      <c r="G8295" s="2">
        <f t="shared" si="1558"/>
        <v>0</v>
      </c>
      <c r="H8295" s="2">
        <f>MIN(Inputs!$B$2, (Inputs!$B$14 - F8295)/Inputs!$B$15)</f>
        <v>170</v>
      </c>
      <c r="I8295" s="2">
        <f>MAX(MIN(Inputs!$B$2, F8295*Inputs!$B$16, Inputs!$B$14*Inputs!$B$4 - G8295), 0)</f>
        <v>170</v>
      </c>
      <c r="J8295" s="2">
        <f>MAX(MIN(Inputs!$B$2, F8295*Inputs!$B$16, (Inputs!$B$14-F8295)/Inputs!$B$15)*Inputs!$B$9, 0)</f>
        <v>136</v>
      </c>
      <c r="K8295" s="2">
        <f>MAX(E8295*Inputs!$B$5 - B8295 - Inputs!$B$8, 0) * H8295</f>
        <v>0</v>
      </c>
      <c r="L8295" s="2">
        <f>IF(B8295 &gt;= D8295*Inputs!$B$10, MAX(B8295 - E8295/Inputs!$B$5 - Inputs!$B$8, 0) * I8295, 0)</f>
        <v>0</v>
      </c>
      <c r="M8295" s="2">
        <f t="shared" si="1550"/>
        <v>554.95324663376675</v>
      </c>
      <c r="N8295" s="3" t="str">
        <f t="shared" si="1551"/>
        <v>Reg</v>
      </c>
      <c r="O8295" s="3" t="str">
        <f t="shared" si="1559"/>
        <v>Charge</v>
      </c>
      <c r="P8295" s="2">
        <f t="shared" si="1552"/>
        <v>170</v>
      </c>
      <c r="Q8295" s="2">
        <f t="shared" si="1553"/>
        <v>0</v>
      </c>
      <c r="R8295" s="2">
        <f t="shared" si="1554"/>
        <v>0</v>
      </c>
      <c r="S8295" s="2">
        <f t="shared" si="1555"/>
        <v>-7929.9473766569536</v>
      </c>
      <c r="T8295" s="2">
        <f t="shared" si="1556"/>
        <v>0</v>
      </c>
      <c r="U8295" s="2">
        <f>IF(O8295="Reg", R8295 * Inputs!$B$7, 0)</f>
        <v>0</v>
      </c>
      <c r="V8295" s="2">
        <f>MAX(F8295 + P8295*Inputs!$B$15 - (Q8295/Inputs!$B$16) - U8295, 0)</f>
        <v>340</v>
      </c>
    </row>
    <row r="8296" spans="1:22" x14ac:dyDescent="0.3">
      <c r="A8296" s="1">
        <v>46368.583333333343</v>
      </c>
      <c r="B8296" s="2">
        <v>56.303098639066647</v>
      </c>
      <c r="C8296" s="2">
        <v>7.1733771807785596</v>
      </c>
      <c r="D8296" s="2">
        <f t="shared" si="1548"/>
        <v>40.153441517858433</v>
      </c>
      <c r="E8296" s="2">
        <f t="shared" si="1549"/>
        <v>89.654960264246313</v>
      </c>
      <c r="F8296" s="2">
        <f t="shared" si="1557"/>
        <v>340</v>
      </c>
      <c r="G8296" s="2">
        <f t="shared" si="1558"/>
        <v>0</v>
      </c>
      <c r="H8296" s="2">
        <f>MIN(Inputs!$B$2, (Inputs!$B$14 - F8296)/Inputs!$B$15)</f>
        <v>0</v>
      </c>
      <c r="I8296" s="2">
        <f>MAX(MIN(Inputs!$B$2, F8296*Inputs!$B$16, Inputs!$B$14*Inputs!$B$4 - G8296), 0)</f>
        <v>170</v>
      </c>
      <c r="J8296" s="2">
        <f>MAX(MIN(Inputs!$B$2, F8296*Inputs!$B$16, (Inputs!$B$14-F8296)/Inputs!$B$15)*Inputs!$B$9, 0)</f>
        <v>0</v>
      </c>
      <c r="K8296" s="2">
        <f>MAX(E8296*Inputs!$B$5 - B8296 - Inputs!$B$8, 0) * H8296</f>
        <v>0</v>
      </c>
      <c r="L8296" s="2">
        <f>IF(B8296 &gt;= D8296*Inputs!$B$10, MAX(B8296 - E8296/Inputs!$B$5 - Inputs!$B$8, 0) * I8296, 0)</f>
        <v>0</v>
      </c>
      <c r="M8296" s="2">
        <f t="shared" si="1550"/>
        <v>0</v>
      </c>
      <c r="N8296" s="3" t="str">
        <f t="shared" si="1551"/>
        <v>Idle</v>
      </c>
      <c r="O8296" s="3" t="str">
        <f t="shared" si="1559"/>
        <v>Idle</v>
      </c>
      <c r="P8296" s="2">
        <f t="shared" si="1552"/>
        <v>0</v>
      </c>
      <c r="Q8296" s="2">
        <f t="shared" si="1553"/>
        <v>0</v>
      </c>
      <c r="R8296" s="2">
        <f t="shared" si="1554"/>
        <v>0</v>
      </c>
      <c r="S8296" s="2">
        <f t="shared" si="1555"/>
        <v>0</v>
      </c>
      <c r="T8296" s="2">
        <f t="shared" si="1556"/>
        <v>0</v>
      </c>
      <c r="U8296" s="2">
        <f>IF(O8296="Reg", R8296 * Inputs!$B$7, 0)</f>
        <v>0</v>
      </c>
      <c r="V8296" s="2">
        <f>MAX(F8296 + P8296*Inputs!$B$15 - (Q8296/Inputs!$B$16) - U8296, 0)</f>
        <v>340</v>
      </c>
    </row>
    <row r="8297" spans="1:22" x14ac:dyDescent="0.3">
      <c r="A8297" s="1">
        <v>46368.625</v>
      </c>
      <c r="B8297" s="2">
        <v>58.017004888927417</v>
      </c>
      <c r="C8297" s="2">
        <v>23.246305047025441</v>
      </c>
      <c r="D8297" s="2">
        <f t="shared" si="1548"/>
        <v>40.153441517858433</v>
      </c>
      <c r="E8297" s="2">
        <f t="shared" si="1549"/>
        <v>91.672485627839364</v>
      </c>
      <c r="F8297" s="2">
        <f t="shared" si="1557"/>
        <v>340</v>
      </c>
      <c r="G8297" s="2">
        <f t="shared" si="1558"/>
        <v>0</v>
      </c>
      <c r="H8297" s="2">
        <f>MIN(Inputs!$B$2, (Inputs!$B$14 - F8297)/Inputs!$B$15)</f>
        <v>0</v>
      </c>
      <c r="I8297" s="2">
        <f>MAX(MIN(Inputs!$B$2, F8297*Inputs!$B$16, Inputs!$B$14*Inputs!$B$4 - G8297), 0)</f>
        <v>170</v>
      </c>
      <c r="J8297" s="2">
        <f>MAX(MIN(Inputs!$B$2, F8297*Inputs!$B$16, (Inputs!$B$14-F8297)/Inputs!$B$15)*Inputs!$B$9, 0)</f>
        <v>0</v>
      </c>
      <c r="K8297" s="2">
        <f>MAX(E8297*Inputs!$B$5 - B8297 - Inputs!$B$8, 0) * H8297</f>
        <v>0</v>
      </c>
      <c r="L8297" s="2">
        <f>IF(B8297 &gt;= D8297*Inputs!$B$10, MAX(B8297 - E8297/Inputs!$B$5 - Inputs!$B$8, 0) * I8297, 0)</f>
        <v>0</v>
      </c>
      <c r="M8297" s="2">
        <f t="shared" si="1550"/>
        <v>0</v>
      </c>
      <c r="N8297" s="3" t="str">
        <f t="shared" si="1551"/>
        <v>Idle</v>
      </c>
      <c r="O8297" s="3" t="str">
        <f t="shared" si="1559"/>
        <v>Idle</v>
      </c>
      <c r="P8297" s="2">
        <f t="shared" si="1552"/>
        <v>0</v>
      </c>
      <c r="Q8297" s="2">
        <f t="shared" si="1553"/>
        <v>0</v>
      </c>
      <c r="R8297" s="2">
        <f t="shared" si="1554"/>
        <v>0</v>
      </c>
      <c r="S8297" s="2">
        <f t="shared" si="1555"/>
        <v>0</v>
      </c>
      <c r="T8297" s="2">
        <f t="shared" si="1556"/>
        <v>0</v>
      </c>
      <c r="U8297" s="2">
        <f>IF(O8297="Reg", R8297 * Inputs!$B$7, 0)</f>
        <v>0</v>
      </c>
      <c r="V8297" s="2">
        <f>MAX(F8297 + P8297*Inputs!$B$15 - (Q8297/Inputs!$B$16) - U8297, 0)</f>
        <v>340</v>
      </c>
    </row>
    <row r="8298" spans="1:22" x14ac:dyDescent="0.3">
      <c r="A8298" s="1">
        <v>46368.666666666657</v>
      </c>
      <c r="B8298" s="2">
        <v>69.357517528429327</v>
      </c>
      <c r="C8298" s="2">
        <v>24.167132044874261</v>
      </c>
      <c r="D8298" s="2">
        <f t="shared" si="1548"/>
        <v>40.153441517858433</v>
      </c>
      <c r="E8298" s="2">
        <f t="shared" si="1549"/>
        <v>92.011275104648803</v>
      </c>
      <c r="F8298" s="2">
        <f t="shared" si="1557"/>
        <v>340</v>
      </c>
      <c r="G8298" s="2">
        <f t="shared" si="1558"/>
        <v>0</v>
      </c>
      <c r="H8298" s="2">
        <f>MIN(Inputs!$B$2, (Inputs!$B$14 - F8298)/Inputs!$B$15)</f>
        <v>0</v>
      </c>
      <c r="I8298" s="2">
        <f>MAX(MIN(Inputs!$B$2, F8298*Inputs!$B$16, Inputs!$B$14*Inputs!$B$4 - G8298), 0)</f>
        <v>170</v>
      </c>
      <c r="J8298" s="2">
        <f>MAX(MIN(Inputs!$B$2, F8298*Inputs!$B$16, (Inputs!$B$14-F8298)/Inputs!$B$15)*Inputs!$B$9, 0)</f>
        <v>0</v>
      </c>
      <c r="K8298" s="2">
        <f>MAX(E8298*Inputs!$B$5 - B8298 - Inputs!$B$8, 0) * H8298</f>
        <v>0</v>
      </c>
      <c r="L8298" s="2">
        <f>IF(B8298 &gt;= D8298*Inputs!$B$10, MAX(B8298 - E8298/Inputs!$B$5 - Inputs!$B$8, 0) * I8298, 0)</f>
        <v>0</v>
      </c>
      <c r="M8298" s="2">
        <f t="shared" si="1550"/>
        <v>0</v>
      </c>
      <c r="N8298" s="3" t="str">
        <f t="shared" si="1551"/>
        <v>Idle</v>
      </c>
      <c r="O8298" s="3" t="str">
        <f t="shared" si="1559"/>
        <v>Idle</v>
      </c>
      <c r="P8298" s="2">
        <f t="shared" si="1552"/>
        <v>0</v>
      </c>
      <c r="Q8298" s="2">
        <f t="shared" si="1553"/>
        <v>0</v>
      </c>
      <c r="R8298" s="2">
        <f t="shared" si="1554"/>
        <v>0</v>
      </c>
      <c r="S8298" s="2">
        <f t="shared" si="1555"/>
        <v>0</v>
      </c>
      <c r="T8298" s="2">
        <f t="shared" si="1556"/>
        <v>0</v>
      </c>
      <c r="U8298" s="2">
        <f>IF(O8298="Reg", R8298 * Inputs!$B$7, 0)</f>
        <v>0</v>
      </c>
      <c r="V8298" s="2">
        <f>MAX(F8298 + P8298*Inputs!$B$15 - (Q8298/Inputs!$B$16) - U8298, 0)</f>
        <v>340</v>
      </c>
    </row>
    <row r="8299" spans="1:22" x14ac:dyDescent="0.3">
      <c r="A8299" s="1">
        <v>46368.708333333343</v>
      </c>
      <c r="B8299" s="2">
        <v>73.605663190548967</v>
      </c>
      <c r="C8299" s="2">
        <v>8.4401155549133584</v>
      </c>
      <c r="D8299" s="2">
        <f t="shared" si="1548"/>
        <v>40.153441517858433</v>
      </c>
      <c r="E8299" s="2">
        <f t="shared" si="1549"/>
        <v>89.240745739134411</v>
      </c>
      <c r="F8299" s="2">
        <f t="shared" si="1557"/>
        <v>340</v>
      </c>
      <c r="G8299" s="2">
        <f t="shared" si="1558"/>
        <v>0</v>
      </c>
      <c r="H8299" s="2">
        <f>MIN(Inputs!$B$2, (Inputs!$B$14 - F8299)/Inputs!$B$15)</f>
        <v>0</v>
      </c>
      <c r="I8299" s="2">
        <f>MAX(MIN(Inputs!$B$2, F8299*Inputs!$B$16, Inputs!$B$14*Inputs!$B$4 - G8299), 0)</f>
        <v>170</v>
      </c>
      <c r="J8299" s="2">
        <f>MAX(MIN(Inputs!$B$2, F8299*Inputs!$B$16, (Inputs!$B$14-F8299)/Inputs!$B$15)*Inputs!$B$9, 0)</f>
        <v>0</v>
      </c>
      <c r="K8299" s="2">
        <f>MAX(E8299*Inputs!$B$5 - B8299 - Inputs!$B$8, 0) * H8299</f>
        <v>0</v>
      </c>
      <c r="L8299" s="2">
        <f>IF(B8299 &gt;= D8299*Inputs!$B$10, MAX(B8299 - E8299/Inputs!$B$5 - Inputs!$B$8, 0) * I8299, 0)</f>
        <v>0</v>
      </c>
      <c r="M8299" s="2">
        <f t="shared" si="1550"/>
        <v>0</v>
      </c>
      <c r="N8299" s="3" t="str">
        <f t="shared" si="1551"/>
        <v>Idle</v>
      </c>
      <c r="O8299" s="3" t="str">
        <f t="shared" si="1559"/>
        <v>Idle</v>
      </c>
      <c r="P8299" s="2">
        <f t="shared" si="1552"/>
        <v>0</v>
      </c>
      <c r="Q8299" s="2">
        <f t="shared" si="1553"/>
        <v>0</v>
      </c>
      <c r="R8299" s="2">
        <f t="shared" si="1554"/>
        <v>0</v>
      </c>
      <c r="S8299" s="2">
        <f t="shared" si="1555"/>
        <v>0</v>
      </c>
      <c r="T8299" s="2">
        <f t="shared" si="1556"/>
        <v>0</v>
      </c>
      <c r="U8299" s="2">
        <f>IF(O8299="Reg", R8299 * Inputs!$B$7, 0)</f>
        <v>0</v>
      </c>
      <c r="V8299" s="2">
        <f>MAX(F8299 + P8299*Inputs!$B$15 - (Q8299/Inputs!$B$16) - U8299, 0)</f>
        <v>340</v>
      </c>
    </row>
    <row r="8300" spans="1:22" x14ac:dyDescent="0.3">
      <c r="A8300" s="1">
        <v>46368.75</v>
      </c>
      <c r="B8300" s="2">
        <v>61.615244899155812</v>
      </c>
      <c r="C8300" s="2">
        <v>6.5928684534260471</v>
      </c>
      <c r="D8300" s="2">
        <f t="shared" si="1548"/>
        <v>40.153441517858433</v>
      </c>
      <c r="E8300" s="2">
        <f t="shared" si="1549"/>
        <v>85.234692019425665</v>
      </c>
      <c r="F8300" s="2">
        <f t="shared" si="1557"/>
        <v>340</v>
      </c>
      <c r="G8300" s="2">
        <f t="shared" si="1558"/>
        <v>0</v>
      </c>
      <c r="H8300" s="2">
        <f>MIN(Inputs!$B$2, (Inputs!$B$14 - F8300)/Inputs!$B$15)</f>
        <v>0</v>
      </c>
      <c r="I8300" s="2">
        <f>MAX(MIN(Inputs!$B$2, F8300*Inputs!$B$16, Inputs!$B$14*Inputs!$B$4 - G8300), 0)</f>
        <v>170</v>
      </c>
      <c r="J8300" s="2">
        <f>MAX(MIN(Inputs!$B$2, F8300*Inputs!$B$16, (Inputs!$B$14-F8300)/Inputs!$B$15)*Inputs!$B$9, 0)</f>
        <v>0</v>
      </c>
      <c r="K8300" s="2">
        <f>MAX(E8300*Inputs!$B$5 - B8300 - Inputs!$B$8, 0) * H8300</f>
        <v>0</v>
      </c>
      <c r="L8300" s="2">
        <f>IF(B8300 &gt;= D8300*Inputs!$B$10, MAX(B8300 - E8300/Inputs!$B$5 - Inputs!$B$8, 0) * I8300, 0)</f>
        <v>0</v>
      </c>
      <c r="M8300" s="2">
        <f t="shared" si="1550"/>
        <v>0</v>
      </c>
      <c r="N8300" s="3" t="str">
        <f t="shared" si="1551"/>
        <v>Idle</v>
      </c>
      <c r="O8300" s="3" t="str">
        <f t="shared" si="1559"/>
        <v>Idle</v>
      </c>
      <c r="P8300" s="2">
        <f t="shared" si="1552"/>
        <v>0</v>
      </c>
      <c r="Q8300" s="2">
        <f t="shared" si="1553"/>
        <v>0</v>
      </c>
      <c r="R8300" s="2">
        <f t="shared" si="1554"/>
        <v>0</v>
      </c>
      <c r="S8300" s="2">
        <f t="shared" si="1555"/>
        <v>0</v>
      </c>
      <c r="T8300" s="2">
        <f t="shared" si="1556"/>
        <v>0</v>
      </c>
      <c r="U8300" s="2">
        <f>IF(O8300="Reg", R8300 * Inputs!$B$7, 0)</f>
        <v>0</v>
      </c>
      <c r="V8300" s="2">
        <f>MAX(F8300 + P8300*Inputs!$B$15 - (Q8300/Inputs!$B$16) - U8300, 0)</f>
        <v>340</v>
      </c>
    </row>
    <row r="8301" spans="1:22" x14ac:dyDescent="0.3">
      <c r="A8301" s="1">
        <v>46368.791666666657</v>
      </c>
      <c r="B8301" s="2">
        <v>219.03123243934971</v>
      </c>
      <c r="C8301" s="2">
        <v>6.8217313691333903</v>
      </c>
      <c r="D8301" s="2">
        <f t="shared" si="1548"/>
        <v>40.153441517858433</v>
      </c>
      <c r="E8301" s="2">
        <f t="shared" si="1549"/>
        <v>80.453650946094498</v>
      </c>
      <c r="F8301" s="2">
        <f t="shared" si="1557"/>
        <v>340</v>
      </c>
      <c r="G8301" s="2">
        <f t="shared" si="1558"/>
        <v>0</v>
      </c>
      <c r="H8301" s="2">
        <f>MIN(Inputs!$B$2, (Inputs!$B$14 - F8301)/Inputs!$B$15)</f>
        <v>0</v>
      </c>
      <c r="I8301" s="2">
        <f>MAX(MIN(Inputs!$B$2, F8301*Inputs!$B$16, Inputs!$B$14*Inputs!$B$4 - G8301), 0)</f>
        <v>170</v>
      </c>
      <c r="J8301" s="2">
        <f>MAX(MIN(Inputs!$B$2, F8301*Inputs!$B$16, (Inputs!$B$14-F8301)/Inputs!$B$15)*Inputs!$B$9, 0)</f>
        <v>0</v>
      </c>
      <c r="K8301" s="2">
        <f>MAX(E8301*Inputs!$B$5 - B8301 - Inputs!$B$8, 0) * H8301</f>
        <v>0</v>
      </c>
      <c r="L8301" s="2">
        <f>IF(B8301 &gt;= D8301*Inputs!$B$10, MAX(B8301 - E8301/Inputs!$B$5 - Inputs!$B$8, 0) * I8301, 0)</f>
        <v>18293.126945557557</v>
      </c>
      <c r="M8301" s="2">
        <f t="shared" si="1550"/>
        <v>0</v>
      </c>
      <c r="N8301" s="3" t="str">
        <f t="shared" si="1551"/>
        <v>Discharge</v>
      </c>
      <c r="O8301" s="3" t="str">
        <f t="shared" si="1559"/>
        <v>Discharge</v>
      </c>
      <c r="P8301" s="2">
        <f t="shared" si="1552"/>
        <v>0</v>
      </c>
      <c r="Q8301" s="2">
        <f t="shared" si="1553"/>
        <v>170</v>
      </c>
      <c r="R8301" s="2">
        <f t="shared" si="1554"/>
        <v>0</v>
      </c>
      <c r="S8301" s="2">
        <f t="shared" si="1555"/>
        <v>37235.309514689448</v>
      </c>
      <c r="T8301" s="2">
        <f t="shared" si="1556"/>
        <v>0</v>
      </c>
      <c r="U8301" s="2">
        <f>IF(O8301="Reg", R8301 * Inputs!$B$7, 0)</f>
        <v>0</v>
      </c>
      <c r="V8301" s="2">
        <f>MAX(F8301 + P8301*Inputs!$B$15 - (Q8301/Inputs!$B$16) - U8301, 0)</f>
        <v>170</v>
      </c>
    </row>
    <row r="8302" spans="1:22" x14ac:dyDescent="0.3">
      <c r="A8302" s="1">
        <v>46368.833333333343</v>
      </c>
      <c r="B8302" s="2">
        <v>68.408250820625028</v>
      </c>
      <c r="C8302" s="2">
        <v>4.3409825215327222</v>
      </c>
      <c r="D8302" s="2">
        <f t="shared" si="1548"/>
        <v>40.153441517858433</v>
      </c>
      <c r="E8302" s="2">
        <f t="shared" si="1549"/>
        <v>48.176134442559835</v>
      </c>
      <c r="F8302" s="2">
        <f t="shared" si="1557"/>
        <v>170</v>
      </c>
      <c r="G8302" s="2">
        <f t="shared" si="1558"/>
        <v>170</v>
      </c>
      <c r="H8302" s="2">
        <f>MIN(Inputs!$B$2, (Inputs!$B$14 - F8302)/Inputs!$B$15)</f>
        <v>170</v>
      </c>
      <c r="I8302" s="2">
        <f>MAX(MIN(Inputs!$B$2, F8302*Inputs!$B$16, Inputs!$B$14*Inputs!$B$4 - G8302), 0)</f>
        <v>170</v>
      </c>
      <c r="J8302" s="2">
        <f>MAX(MIN(Inputs!$B$2, F8302*Inputs!$B$16, (Inputs!$B$14-F8302)/Inputs!$B$15)*Inputs!$B$9, 0)</f>
        <v>136</v>
      </c>
      <c r="K8302" s="2">
        <f>MAX(E8302*Inputs!$B$5 - B8302 - Inputs!$B$8, 0) * H8302</f>
        <v>0</v>
      </c>
      <c r="L8302" s="2">
        <f>IF(B8302 &gt;= D8302*Inputs!$B$10, MAX(B8302 - E8302/Inputs!$B$5 - Inputs!$B$8, 0) * I8302, 0)</f>
        <v>0</v>
      </c>
      <c r="M8302" s="2">
        <f t="shared" si="1550"/>
        <v>590.37362292845023</v>
      </c>
      <c r="N8302" s="3" t="str">
        <f t="shared" si="1551"/>
        <v>Reg</v>
      </c>
      <c r="O8302" s="3" t="str">
        <f t="shared" si="1559"/>
        <v>Discharge</v>
      </c>
      <c r="P8302" s="2">
        <f t="shared" si="1552"/>
        <v>0</v>
      </c>
      <c r="Q8302" s="2">
        <f t="shared" si="1553"/>
        <v>170</v>
      </c>
      <c r="R8302" s="2">
        <f t="shared" si="1554"/>
        <v>0</v>
      </c>
      <c r="S8302" s="2">
        <f t="shared" si="1555"/>
        <v>11629.402639506256</v>
      </c>
      <c r="T8302" s="2">
        <f t="shared" si="1556"/>
        <v>0</v>
      </c>
      <c r="U8302" s="2">
        <f>IF(O8302="Reg", R8302 * Inputs!$B$7, 0)</f>
        <v>0</v>
      </c>
      <c r="V8302" s="2">
        <f>MAX(F8302 + P8302*Inputs!$B$15 - (Q8302/Inputs!$B$16) - U8302, 0)</f>
        <v>0</v>
      </c>
    </row>
    <row r="8303" spans="1:22" x14ac:dyDescent="0.3">
      <c r="A8303" s="1">
        <v>46368.875</v>
      </c>
      <c r="B8303" s="2">
        <v>60.049741749783969</v>
      </c>
      <c r="C8303" s="2">
        <v>31.5037432194449</v>
      </c>
      <c r="D8303" s="2">
        <f t="shared" si="1548"/>
        <v>40.153441517858433</v>
      </c>
      <c r="E8303" s="2">
        <f t="shared" si="1549"/>
        <v>37.233391502148891</v>
      </c>
      <c r="F8303" s="2">
        <f t="shared" si="1557"/>
        <v>0</v>
      </c>
      <c r="G8303" s="2">
        <f t="shared" si="1558"/>
        <v>340</v>
      </c>
      <c r="H8303" s="2">
        <f>MIN(Inputs!$B$2, (Inputs!$B$14 - F8303)/Inputs!$B$15)</f>
        <v>170</v>
      </c>
      <c r="I8303" s="2">
        <f>MAX(MIN(Inputs!$B$2, F8303*Inputs!$B$16, Inputs!$B$14*Inputs!$B$4 - G8303), 0)</f>
        <v>0</v>
      </c>
      <c r="J8303" s="2">
        <f>MAX(MIN(Inputs!$B$2, F8303*Inputs!$B$16, (Inputs!$B$14-F8303)/Inputs!$B$15)*Inputs!$B$9, 0)</f>
        <v>0</v>
      </c>
      <c r="K8303" s="2">
        <f>MAX(E8303*Inputs!$B$5 - B8303 - Inputs!$B$8, 0) * H8303</f>
        <v>0</v>
      </c>
      <c r="L8303" s="2">
        <f>IF(B8303 &gt;= D8303*Inputs!$B$10, MAX(B8303 - E8303/Inputs!$B$5 - Inputs!$B$8, 0) * I8303, 0)</f>
        <v>0</v>
      </c>
      <c r="M8303" s="2">
        <f t="shared" si="1550"/>
        <v>0</v>
      </c>
      <c r="N8303" s="3" t="str">
        <f t="shared" si="1551"/>
        <v>Idle</v>
      </c>
      <c r="O8303" s="3" t="str">
        <f t="shared" si="1559"/>
        <v>Idle</v>
      </c>
      <c r="P8303" s="2">
        <f t="shared" si="1552"/>
        <v>0</v>
      </c>
      <c r="Q8303" s="2">
        <f t="shared" si="1553"/>
        <v>0</v>
      </c>
      <c r="R8303" s="2">
        <f t="shared" si="1554"/>
        <v>0</v>
      </c>
      <c r="S8303" s="2">
        <f t="shared" si="1555"/>
        <v>0</v>
      </c>
      <c r="T8303" s="2">
        <f t="shared" si="1556"/>
        <v>0</v>
      </c>
      <c r="U8303" s="2">
        <f>IF(O8303="Reg", R8303 * Inputs!$B$7, 0)</f>
        <v>0</v>
      </c>
      <c r="V8303" s="2">
        <f>MAX(F8303 + P8303*Inputs!$B$15 - (Q8303/Inputs!$B$16) - U8303, 0)</f>
        <v>0</v>
      </c>
    </row>
    <row r="8304" spans="1:22" x14ac:dyDescent="0.3">
      <c r="A8304" s="1">
        <v>46368.916666666657</v>
      </c>
      <c r="B8304" s="2">
        <v>52.734341335343053</v>
      </c>
      <c r="C8304" s="2">
        <v>7.32742305309689</v>
      </c>
      <c r="D8304" s="2">
        <f t="shared" si="1548"/>
        <v>40.153441517858433</v>
      </c>
      <c r="E8304" s="2">
        <f t="shared" si="1549"/>
        <v>29.445811616441997</v>
      </c>
      <c r="F8304" s="2">
        <f t="shared" si="1557"/>
        <v>0</v>
      </c>
      <c r="G8304" s="2">
        <f t="shared" si="1558"/>
        <v>340</v>
      </c>
      <c r="H8304" s="2">
        <f>MIN(Inputs!$B$2, (Inputs!$B$14 - F8304)/Inputs!$B$15)</f>
        <v>170</v>
      </c>
      <c r="I8304" s="2">
        <f>MAX(MIN(Inputs!$B$2, F8304*Inputs!$B$16, Inputs!$B$14*Inputs!$B$4 - G8304), 0)</f>
        <v>0</v>
      </c>
      <c r="J8304" s="2">
        <f>MAX(MIN(Inputs!$B$2, F8304*Inputs!$B$16, (Inputs!$B$14-F8304)/Inputs!$B$15)*Inputs!$B$9, 0)</f>
        <v>0</v>
      </c>
      <c r="K8304" s="2">
        <f>MAX(E8304*Inputs!$B$5 - B8304 - Inputs!$B$8, 0) * H8304</f>
        <v>0</v>
      </c>
      <c r="L8304" s="2">
        <f>IF(B8304 &gt;= D8304*Inputs!$B$10, MAX(B8304 - E8304/Inputs!$B$5 - Inputs!$B$8, 0) * I8304, 0)</f>
        <v>0</v>
      </c>
      <c r="M8304" s="2">
        <f t="shared" si="1550"/>
        <v>0</v>
      </c>
      <c r="N8304" s="3" t="str">
        <f t="shared" si="1551"/>
        <v>Idle</v>
      </c>
      <c r="O8304" s="3" t="str">
        <f t="shared" si="1559"/>
        <v>Idle</v>
      </c>
      <c r="P8304" s="2">
        <f t="shared" si="1552"/>
        <v>0</v>
      </c>
      <c r="Q8304" s="2">
        <f t="shared" si="1553"/>
        <v>0</v>
      </c>
      <c r="R8304" s="2">
        <f t="shared" si="1554"/>
        <v>0</v>
      </c>
      <c r="S8304" s="2">
        <f t="shared" si="1555"/>
        <v>0</v>
      </c>
      <c r="T8304" s="2">
        <f t="shared" si="1556"/>
        <v>0</v>
      </c>
      <c r="U8304" s="2">
        <f>IF(O8304="Reg", R8304 * Inputs!$B$7, 0)</f>
        <v>0</v>
      </c>
      <c r="V8304" s="2">
        <f>MAX(F8304 + P8304*Inputs!$B$15 - (Q8304/Inputs!$B$16) - U8304, 0)</f>
        <v>0</v>
      </c>
    </row>
    <row r="8305" spans="1:22" x14ac:dyDescent="0.3">
      <c r="A8305" s="1">
        <v>46368.958333333343</v>
      </c>
      <c r="B8305" s="2">
        <v>49.569340872296422</v>
      </c>
      <c r="C8305" s="2">
        <v>19.73942966663034</v>
      </c>
      <c r="D8305" s="2">
        <f t="shared" si="1548"/>
        <v>40.153441517858433</v>
      </c>
      <c r="E8305" s="2">
        <f t="shared" si="1549"/>
        <v>20.656754727218154</v>
      </c>
      <c r="F8305" s="2">
        <f t="shared" si="1557"/>
        <v>0</v>
      </c>
      <c r="G8305" s="2">
        <f t="shared" si="1558"/>
        <v>340</v>
      </c>
      <c r="H8305" s="2">
        <f>MIN(Inputs!$B$2, (Inputs!$B$14 - F8305)/Inputs!$B$15)</f>
        <v>170</v>
      </c>
      <c r="I8305" s="2">
        <f>MAX(MIN(Inputs!$B$2, F8305*Inputs!$B$16, Inputs!$B$14*Inputs!$B$4 - G8305), 0)</f>
        <v>0</v>
      </c>
      <c r="J8305" s="2">
        <f>MAX(MIN(Inputs!$B$2, F8305*Inputs!$B$16, (Inputs!$B$14-F8305)/Inputs!$B$15)*Inputs!$B$9, 0)</f>
        <v>0</v>
      </c>
      <c r="K8305" s="2">
        <f>MAX(E8305*Inputs!$B$5 - B8305 - Inputs!$B$8, 0) * H8305</f>
        <v>0</v>
      </c>
      <c r="L8305" s="2">
        <f>IF(B8305 &gt;= D8305*Inputs!$B$10, MAX(B8305 - E8305/Inputs!$B$5 - Inputs!$B$8, 0) * I8305, 0)</f>
        <v>0</v>
      </c>
      <c r="M8305" s="2">
        <f t="shared" si="1550"/>
        <v>0</v>
      </c>
      <c r="N8305" s="3" t="str">
        <f t="shared" si="1551"/>
        <v>Idle</v>
      </c>
      <c r="O8305" s="3" t="str">
        <f t="shared" si="1559"/>
        <v>Idle</v>
      </c>
      <c r="P8305" s="2">
        <f t="shared" si="1552"/>
        <v>0</v>
      </c>
      <c r="Q8305" s="2">
        <f t="shared" si="1553"/>
        <v>0</v>
      </c>
      <c r="R8305" s="2">
        <f t="shared" si="1554"/>
        <v>0</v>
      </c>
      <c r="S8305" s="2">
        <f t="shared" si="1555"/>
        <v>0</v>
      </c>
      <c r="T8305" s="2">
        <f t="shared" si="1556"/>
        <v>0</v>
      </c>
      <c r="U8305" s="2">
        <f>IF(O8305="Reg", R8305 * Inputs!$B$7, 0)</f>
        <v>0</v>
      </c>
      <c r="V8305" s="2">
        <f>MAX(F8305 + P8305*Inputs!$B$15 - (Q8305/Inputs!$B$16) - U8305, 0)</f>
        <v>0</v>
      </c>
    </row>
    <row r="8306" spans="1:22" x14ac:dyDescent="0.3">
      <c r="A8306" s="1">
        <v>46369</v>
      </c>
      <c r="B8306" s="2">
        <v>32.928998459168859</v>
      </c>
      <c r="C8306" s="2">
        <v>8.0166301045260919</v>
      </c>
      <c r="D8306" s="2">
        <f t="shared" si="1548"/>
        <v>43.107328700200298</v>
      </c>
      <c r="E8306" s="2">
        <f t="shared" si="1549"/>
        <v>12.395197915168751</v>
      </c>
      <c r="F8306" s="2">
        <f t="shared" si="1557"/>
        <v>0</v>
      </c>
      <c r="G8306" s="2">
        <f t="shared" si="1558"/>
        <v>0</v>
      </c>
      <c r="H8306" s="2">
        <f>MIN(Inputs!$B$2, (Inputs!$B$14 - F8306)/Inputs!$B$15)</f>
        <v>170</v>
      </c>
      <c r="I8306" s="2">
        <f>MAX(MIN(Inputs!$B$2, F8306*Inputs!$B$16, Inputs!$B$14*Inputs!$B$4 - G8306), 0)</f>
        <v>0</v>
      </c>
      <c r="J8306" s="2">
        <f>MAX(MIN(Inputs!$B$2, F8306*Inputs!$B$16, (Inputs!$B$14-F8306)/Inputs!$B$15)*Inputs!$B$9, 0)</f>
        <v>0</v>
      </c>
      <c r="K8306" s="2">
        <f>MAX(E8306*Inputs!$B$5 - B8306 - Inputs!$B$8, 0) * H8306</f>
        <v>0</v>
      </c>
      <c r="L8306" s="2">
        <f>IF(B8306 &gt;= D8306*Inputs!$B$10, MAX(B8306 - E8306/Inputs!$B$5 - Inputs!$B$8, 0) * I8306, 0)</f>
        <v>0</v>
      </c>
      <c r="M8306" s="2">
        <f t="shared" si="1550"/>
        <v>0</v>
      </c>
      <c r="N8306" s="3" t="str">
        <f t="shared" si="1551"/>
        <v>Idle</v>
      </c>
      <c r="O8306" s="3" t="str">
        <f t="shared" si="1559"/>
        <v>Idle</v>
      </c>
      <c r="P8306" s="2">
        <f t="shared" si="1552"/>
        <v>0</v>
      </c>
      <c r="Q8306" s="2">
        <f t="shared" si="1553"/>
        <v>0</v>
      </c>
      <c r="R8306" s="2">
        <f t="shared" si="1554"/>
        <v>0</v>
      </c>
      <c r="S8306" s="2">
        <f t="shared" si="1555"/>
        <v>0</v>
      </c>
      <c r="T8306" s="2">
        <f t="shared" si="1556"/>
        <v>0</v>
      </c>
      <c r="U8306" s="2">
        <f>IF(O8306="Reg", R8306 * Inputs!$B$7, 0)</f>
        <v>0</v>
      </c>
      <c r="V8306" s="2">
        <f>MAX(F8306 + P8306*Inputs!$B$15 - (Q8306/Inputs!$B$16) - U8306, 0)</f>
        <v>0</v>
      </c>
    </row>
    <row r="8307" spans="1:22" x14ac:dyDescent="0.3">
      <c r="A8307" s="1">
        <v>46369.041666666657</v>
      </c>
      <c r="B8307" s="2">
        <v>25.366133418141729</v>
      </c>
      <c r="C8307" s="2">
        <v>8.0446039661328594</v>
      </c>
      <c r="D8307" s="2">
        <f t="shared" si="1548"/>
        <v>43.107328700200298</v>
      </c>
      <c r="E8307" s="2">
        <f t="shared" si="1549"/>
        <v>6.9070315053072759</v>
      </c>
      <c r="F8307" s="2">
        <f t="shared" si="1557"/>
        <v>0</v>
      </c>
      <c r="G8307" s="2">
        <f t="shared" si="1558"/>
        <v>0</v>
      </c>
      <c r="H8307" s="2">
        <f>MIN(Inputs!$B$2, (Inputs!$B$14 - F8307)/Inputs!$B$15)</f>
        <v>170</v>
      </c>
      <c r="I8307" s="2">
        <f>MAX(MIN(Inputs!$B$2, F8307*Inputs!$B$16, Inputs!$B$14*Inputs!$B$4 - G8307), 0)</f>
        <v>0</v>
      </c>
      <c r="J8307" s="2">
        <f>MAX(MIN(Inputs!$B$2, F8307*Inputs!$B$16, (Inputs!$B$14-F8307)/Inputs!$B$15)*Inputs!$B$9, 0)</f>
        <v>0</v>
      </c>
      <c r="K8307" s="2">
        <f>MAX(E8307*Inputs!$B$5 - B8307 - Inputs!$B$8, 0) * H8307</f>
        <v>0</v>
      </c>
      <c r="L8307" s="2">
        <f>IF(B8307 &gt;= D8307*Inputs!$B$10, MAX(B8307 - E8307/Inputs!$B$5 - Inputs!$B$8, 0) * I8307, 0)</f>
        <v>0</v>
      </c>
      <c r="M8307" s="2">
        <f t="shared" si="1550"/>
        <v>0</v>
      </c>
      <c r="N8307" s="3" t="str">
        <f t="shared" si="1551"/>
        <v>Idle</v>
      </c>
      <c r="O8307" s="3" t="str">
        <f t="shared" si="1559"/>
        <v>Idle</v>
      </c>
      <c r="P8307" s="2">
        <f t="shared" si="1552"/>
        <v>0</v>
      </c>
      <c r="Q8307" s="2">
        <f t="shared" si="1553"/>
        <v>0</v>
      </c>
      <c r="R8307" s="2">
        <f t="shared" si="1554"/>
        <v>0</v>
      </c>
      <c r="S8307" s="2">
        <f t="shared" si="1555"/>
        <v>0</v>
      </c>
      <c r="T8307" s="2">
        <f t="shared" si="1556"/>
        <v>0</v>
      </c>
      <c r="U8307" s="2">
        <f>IF(O8307="Reg", R8307 * Inputs!$B$7, 0)</f>
        <v>0</v>
      </c>
      <c r="V8307" s="2">
        <f>MAX(F8307 + P8307*Inputs!$B$15 - (Q8307/Inputs!$B$16) - U8307, 0)</f>
        <v>0</v>
      </c>
    </row>
    <row r="8308" spans="1:22" x14ac:dyDescent="0.3">
      <c r="A8308" s="1">
        <v>46369.083333333343</v>
      </c>
      <c r="B8308" s="2">
        <v>2.7517931781592821</v>
      </c>
      <c r="C8308" s="2">
        <v>11.315895093733721</v>
      </c>
      <c r="D8308" s="2">
        <f t="shared" si="1548"/>
        <v>43.107328700200298</v>
      </c>
      <c r="E8308" s="2">
        <f t="shared" si="1549"/>
        <v>2.8274901037442519</v>
      </c>
      <c r="F8308" s="2">
        <f t="shared" si="1557"/>
        <v>0</v>
      </c>
      <c r="G8308" s="2">
        <f t="shared" si="1558"/>
        <v>0</v>
      </c>
      <c r="H8308" s="2">
        <f>MIN(Inputs!$B$2, (Inputs!$B$14 - F8308)/Inputs!$B$15)</f>
        <v>170</v>
      </c>
      <c r="I8308" s="2">
        <f>MAX(MIN(Inputs!$B$2, F8308*Inputs!$B$16, Inputs!$B$14*Inputs!$B$4 - G8308), 0)</f>
        <v>0</v>
      </c>
      <c r="J8308" s="2">
        <f>MAX(MIN(Inputs!$B$2, F8308*Inputs!$B$16, (Inputs!$B$14-F8308)/Inputs!$B$15)*Inputs!$B$9, 0)</f>
        <v>0</v>
      </c>
      <c r="K8308" s="2">
        <f>MAX(E8308*Inputs!$B$5 - B8308 - Inputs!$B$8, 0) * H8308</f>
        <v>0</v>
      </c>
      <c r="L8308" s="2">
        <f>IF(B8308 &gt;= D8308*Inputs!$B$10, MAX(B8308 - E8308/Inputs!$B$5 - Inputs!$B$8, 0) * I8308, 0)</f>
        <v>0</v>
      </c>
      <c r="M8308" s="2">
        <f t="shared" si="1550"/>
        <v>0</v>
      </c>
      <c r="N8308" s="3" t="str">
        <f t="shared" si="1551"/>
        <v>Idle</v>
      </c>
      <c r="O8308" s="3" t="str">
        <f t="shared" si="1559"/>
        <v>Idle</v>
      </c>
      <c r="P8308" s="2">
        <f t="shared" si="1552"/>
        <v>0</v>
      </c>
      <c r="Q8308" s="2">
        <f t="shared" si="1553"/>
        <v>0</v>
      </c>
      <c r="R8308" s="2">
        <f t="shared" si="1554"/>
        <v>0</v>
      </c>
      <c r="S8308" s="2">
        <f t="shared" si="1555"/>
        <v>0</v>
      </c>
      <c r="T8308" s="2">
        <f t="shared" si="1556"/>
        <v>0</v>
      </c>
      <c r="U8308" s="2">
        <f>IF(O8308="Reg", R8308 * Inputs!$B$7, 0)</f>
        <v>0</v>
      </c>
      <c r="V8308" s="2">
        <f>MAX(F8308 + P8308*Inputs!$B$15 - (Q8308/Inputs!$B$16) - U8308, 0)</f>
        <v>0</v>
      </c>
    </row>
    <row r="8309" spans="1:22" x14ac:dyDescent="0.3">
      <c r="A8309" s="1">
        <v>46369.125</v>
      </c>
      <c r="B8309" s="2">
        <v>13.324262435542639</v>
      </c>
      <c r="C8309" s="2">
        <v>6.2400253657606628</v>
      </c>
      <c r="D8309" s="2">
        <f t="shared" si="1548"/>
        <v>43.107328700200298</v>
      </c>
      <c r="E8309" s="2">
        <f t="shared" si="1549"/>
        <v>3.4237465753309415</v>
      </c>
      <c r="F8309" s="2">
        <f t="shared" si="1557"/>
        <v>0</v>
      </c>
      <c r="G8309" s="2">
        <f t="shared" si="1558"/>
        <v>0</v>
      </c>
      <c r="H8309" s="2">
        <f>MIN(Inputs!$B$2, (Inputs!$B$14 - F8309)/Inputs!$B$15)</f>
        <v>170</v>
      </c>
      <c r="I8309" s="2">
        <f>MAX(MIN(Inputs!$B$2, F8309*Inputs!$B$16, Inputs!$B$14*Inputs!$B$4 - G8309), 0)</f>
        <v>0</v>
      </c>
      <c r="J8309" s="2">
        <f>MAX(MIN(Inputs!$B$2, F8309*Inputs!$B$16, (Inputs!$B$14-F8309)/Inputs!$B$15)*Inputs!$B$9, 0)</f>
        <v>0</v>
      </c>
      <c r="K8309" s="2">
        <f>MAX(E8309*Inputs!$B$5 - B8309 - Inputs!$B$8, 0) * H8309</f>
        <v>0</v>
      </c>
      <c r="L8309" s="2">
        <f>IF(B8309 &gt;= D8309*Inputs!$B$10, MAX(B8309 - E8309/Inputs!$B$5 - Inputs!$B$8, 0) * I8309, 0)</f>
        <v>0</v>
      </c>
      <c r="M8309" s="2">
        <f t="shared" si="1550"/>
        <v>0</v>
      </c>
      <c r="N8309" s="3" t="str">
        <f t="shared" si="1551"/>
        <v>Idle</v>
      </c>
      <c r="O8309" s="3" t="str">
        <f t="shared" si="1559"/>
        <v>Idle</v>
      </c>
      <c r="P8309" s="2">
        <f t="shared" si="1552"/>
        <v>0</v>
      </c>
      <c r="Q8309" s="2">
        <f t="shared" si="1553"/>
        <v>0</v>
      </c>
      <c r="R8309" s="2">
        <f t="shared" si="1554"/>
        <v>0</v>
      </c>
      <c r="S8309" s="2">
        <f t="shared" si="1555"/>
        <v>0</v>
      </c>
      <c r="T8309" s="2">
        <f t="shared" si="1556"/>
        <v>0</v>
      </c>
      <c r="U8309" s="2">
        <f>IF(O8309="Reg", R8309 * Inputs!$B$7, 0)</f>
        <v>0</v>
      </c>
      <c r="V8309" s="2">
        <f>MAX(F8309 + P8309*Inputs!$B$15 - (Q8309/Inputs!$B$16) - U8309, 0)</f>
        <v>0</v>
      </c>
    </row>
    <row r="8310" spans="1:22" x14ac:dyDescent="0.3">
      <c r="A8310" s="1">
        <v>46369.166666666657</v>
      </c>
      <c r="B8310" s="2">
        <v>0</v>
      </c>
      <c r="C8310" s="2">
        <v>8.633328605214114</v>
      </c>
      <c r="D8310" s="2">
        <f t="shared" si="1548"/>
        <v>43.107328700200298</v>
      </c>
      <c r="E8310" s="2">
        <f t="shared" si="1549"/>
        <v>1.3353993336631422</v>
      </c>
      <c r="F8310" s="2">
        <f t="shared" si="1557"/>
        <v>0</v>
      </c>
      <c r="G8310" s="2">
        <f t="shared" si="1558"/>
        <v>0</v>
      </c>
      <c r="H8310" s="2">
        <f>MIN(Inputs!$B$2, (Inputs!$B$14 - F8310)/Inputs!$B$15)</f>
        <v>170</v>
      </c>
      <c r="I8310" s="2">
        <f>MAX(MIN(Inputs!$B$2, F8310*Inputs!$B$16, Inputs!$B$14*Inputs!$B$4 - G8310), 0)</f>
        <v>0</v>
      </c>
      <c r="J8310" s="2">
        <f>MAX(MIN(Inputs!$B$2, F8310*Inputs!$B$16, (Inputs!$B$14-F8310)/Inputs!$B$15)*Inputs!$B$9, 0)</f>
        <v>0</v>
      </c>
      <c r="K8310" s="2">
        <f>MAX(E8310*Inputs!$B$5 - B8310 - Inputs!$B$8, 0) * H8310</f>
        <v>0</v>
      </c>
      <c r="L8310" s="2">
        <f>IF(B8310 &gt;= D8310*Inputs!$B$10, MAX(B8310 - E8310/Inputs!$B$5 - Inputs!$B$8, 0) * I8310, 0)</f>
        <v>0</v>
      </c>
      <c r="M8310" s="2">
        <f t="shared" si="1550"/>
        <v>0</v>
      </c>
      <c r="N8310" s="3" t="str">
        <f t="shared" si="1551"/>
        <v>Idle</v>
      </c>
      <c r="O8310" s="3" t="str">
        <f t="shared" si="1559"/>
        <v>Idle</v>
      </c>
      <c r="P8310" s="2">
        <f t="shared" si="1552"/>
        <v>0</v>
      </c>
      <c r="Q8310" s="2">
        <f t="shared" si="1553"/>
        <v>0</v>
      </c>
      <c r="R8310" s="2">
        <f t="shared" si="1554"/>
        <v>0</v>
      </c>
      <c r="S8310" s="2">
        <f t="shared" si="1555"/>
        <v>0</v>
      </c>
      <c r="T8310" s="2">
        <f t="shared" si="1556"/>
        <v>0</v>
      </c>
      <c r="U8310" s="2">
        <f>IF(O8310="Reg", R8310 * Inputs!$B$7, 0)</f>
        <v>0</v>
      </c>
      <c r="V8310" s="2">
        <f>MAX(F8310 + P8310*Inputs!$B$15 - (Q8310/Inputs!$B$16) - U8310, 0)</f>
        <v>0</v>
      </c>
    </row>
    <row r="8311" spans="1:22" x14ac:dyDescent="0.3">
      <c r="A8311" s="1">
        <v>46369.208333333343</v>
      </c>
      <c r="B8311" s="2">
        <v>0</v>
      </c>
      <c r="C8311" s="2">
        <v>5.5344079643517059</v>
      </c>
      <c r="D8311" s="2">
        <f t="shared" si="1548"/>
        <v>43.107328700200298</v>
      </c>
      <c r="E8311" s="2">
        <f t="shared" si="1549"/>
        <v>3.3354647471012471</v>
      </c>
      <c r="F8311" s="2">
        <f t="shared" si="1557"/>
        <v>0</v>
      </c>
      <c r="G8311" s="2">
        <f t="shared" si="1558"/>
        <v>0</v>
      </c>
      <c r="H8311" s="2">
        <f>MIN(Inputs!$B$2, (Inputs!$B$14 - F8311)/Inputs!$B$15)</f>
        <v>170</v>
      </c>
      <c r="I8311" s="2">
        <f>MAX(MIN(Inputs!$B$2, F8311*Inputs!$B$16, Inputs!$B$14*Inputs!$B$4 - G8311), 0)</f>
        <v>0</v>
      </c>
      <c r="J8311" s="2">
        <f>MAX(MIN(Inputs!$B$2, F8311*Inputs!$B$16, (Inputs!$B$14-F8311)/Inputs!$B$15)*Inputs!$B$9, 0)</f>
        <v>0</v>
      </c>
      <c r="K8311" s="2">
        <f>MAX(E8311*Inputs!$B$5 - B8311 - Inputs!$B$8, 0) * H8311</f>
        <v>0</v>
      </c>
      <c r="L8311" s="2">
        <f>IF(B8311 &gt;= D8311*Inputs!$B$10, MAX(B8311 - E8311/Inputs!$B$5 - Inputs!$B$8, 0) * I8311, 0)</f>
        <v>0</v>
      </c>
      <c r="M8311" s="2">
        <f t="shared" si="1550"/>
        <v>0</v>
      </c>
      <c r="N8311" s="3" t="str">
        <f t="shared" si="1551"/>
        <v>Idle</v>
      </c>
      <c r="O8311" s="3" t="str">
        <f t="shared" si="1559"/>
        <v>Idle</v>
      </c>
      <c r="P8311" s="2">
        <f t="shared" si="1552"/>
        <v>0</v>
      </c>
      <c r="Q8311" s="2">
        <f t="shared" si="1553"/>
        <v>0</v>
      </c>
      <c r="R8311" s="2">
        <f t="shared" si="1554"/>
        <v>0</v>
      </c>
      <c r="S8311" s="2">
        <f t="shared" si="1555"/>
        <v>0</v>
      </c>
      <c r="T8311" s="2">
        <f t="shared" si="1556"/>
        <v>0</v>
      </c>
      <c r="U8311" s="2">
        <f>IF(O8311="Reg", R8311 * Inputs!$B$7, 0)</f>
        <v>0</v>
      </c>
      <c r="V8311" s="2">
        <f>MAX(F8311 + P8311*Inputs!$B$15 - (Q8311/Inputs!$B$16) - U8311, 0)</f>
        <v>0</v>
      </c>
    </row>
    <row r="8312" spans="1:22" x14ac:dyDescent="0.3">
      <c r="A8312" s="1">
        <v>46369.25</v>
      </c>
      <c r="B8312" s="2">
        <v>0</v>
      </c>
      <c r="C8312" s="2">
        <v>9.3270210913348741</v>
      </c>
      <c r="D8312" s="2">
        <f t="shared" si="1548"/>
        <v>43.107328700200298</v>
      </c>
      <c r="E8312" s="2">
        <f t="shared" si="1549"/>
        <v>7.6045113083308955</v>
      </c>
      <c r="F8312" s="2">
        <f t="shared" si="1557"/>
        <v>0</v>
      </c>
      <c r="G8312" s="2">
        <f t="shared" si="1558"/>
        <v>0</v>
      </c>
      <c r="H8312" s="2">
        <f>MIN(Inputs!$B$2, (Inputs!$B$14 - F8312)/Inputs!$B$15)</f>
        <v>170</v>
      </c>
      <c r="I8312" s="2">
        <f>MAX(MIN(Inputs!$B$2, F8312*Inputs!$B$16, Inputs!$B$14*Inputs!$B$4 - G8312), 0)</f>
        <v>0</v>
      </c>
      <c r="J8312" s="2">
        <f>MAX(MIN(Inputs!$B$2, F8312*Inputs!$B$16, (Inputs!$B$14-F8312)/Inputs!$B$15)*Inputs!$B$9, 0)</f>
        <v>0</v>
      </c>
      <c r="K8312" s="2">
        <f>MAX(E8312*Inputs!$B$5 - B8312 - Inputs!$B$8, 0) * H8312</f>
        <v>0</v>
      </c>
      <c r="L8312" s="2">
        <f>IF(B8312 &gt;= D8312*Inputs!$B$10, MAX(B8312 - E8312/Inputs!$B$5 - Inputs!$B$8, 0) * I8312, 0)</f>
        <v>0</v>
      </c>
      <c r="M8312" s="2">
        <f t="shared" si="1550"/>
        <v>0</v>
      </c>
      <c r="N8312" s="3" t="str">
        <f t="shared" si="1551"/>
        <v>Idle</v>
      </c>
      <c r="O8312" s="3" t="str">
        <f t="shared" si="1559"/>
        <v>Idle</v>
      </c>
      <c r="P8312" s="2">
        <f t="shared" si="1552"/>
        <v>0</v>
      </c>
      <c r="Q8312" s="2">
        <f t="shared" si="1553"/>
        <v>0</v>
      </c>
      <c r="R8312" s="2">
        <f t="shared" si="1554"/>
        <v>0</v>
      </c>
      <c r="S8312" s="2">
        <f t="shared" si="1555"/>
        <v>0</v>
      </c>
      <c r="T8312" s="2">
        <f t="shared" si="1556"/>
        <v>0</v>
      </c>
      <c r="U8312" s="2">
        <f>IF(O8312="Reg", R8312 * Inputs!$B$7, 0)</f>
        <v>0</v>
      </c>
      <c r="V8312" s="2">
        <f>MAX(F8312 + P8312*Inputs!$B$15 - (Q8312/Inputs!$B$16) - U8312, 0)</f>
        <v>0</v>
      </c>
    </row>
    <row r="8313" spans="1:22" x14ac:dyDescent="0.3">
      <c r="A8313" s="1">
        <v>46369.291666666657</v>
      </c>
      <c r="B8313" s="2">
        <v>0.88888500876359267</v>
      </c>
      <c r="C8313" s="2">
        <v>1.299923933454586</v>
      </c>
      <c r="D8313" s="2">
        <f t="shared" si="1548"/>
        <v>43.107328700200298</v>
      </c>
      <c r="E8313" s="2">
        <f t="shared" si="1549"/>
        <v>11.463395140072089</v>
      </c>
      <c r="F8313" s="2">
        <f t="shared" si="1557"/>
        <v>0</v>
      </c>
      <c r="G8313" s="2">
        <f t="shared" si="1558"/>
        <v>0</v>
      </c>
      <c r="H8313" s="2">
        <f>MIN(Inputs!$B$2, (Inputs!$B$14 - F8313)/Inputs!$B$15)</f>
        <v>170</v>
      </c>
      <c r="I8313" s="2">
        <f>MAX(MIN(Inputs!$B$2, F8313*Inputs!$B$16, Inputs!$B$14*Inputs!$B$4 - G8313), 0)</f>
        <v>0</v>
      </c>
      <c r="J8313" s="2">
        <f>MAX(MIN(Inputs!$B$2, F8313*Inputs!$B$16, (Inputs!$B$14-F8313)/Inputs!$B$15)*Inputs!$B$9, 0)</f>
        <v>0</v>
      </c>
      <c r="K8313" s="2">
        <f>MAX(E8313*Inputs!$B$5 - B8313 - Inputs!$B$8, 0) * H8313</f>
        <v>0</v>
      </c>
      <c r="L8313" s="2">
        <f>IF(B8313 &gt;= D8313*Inputs!$B$10, MAX(B8313 - E8313/Inputs!$B$5 - Inputs!$B$8, 0) * I8313, 0)</f>
        <v>0</v>
      </c>
      <c r="M8313" s="2">
        <f t="shared" si="1550"/>
        <v>0</v>
      </c>
      <c r="N8313" s="3" t="str">
        <f t="shared" si="1551"/>
        <v>Idle</v>
      </c>
      <c r="O8313" s="3" t="str">
        <f t="shared" si="1559"/>
        <v>Idle</v>
      </c>
      <c r="P8313" s="2">
        <f t="shared" si="1552"/>
        <v>0</v>
      </c>
      <c r="Q8313" s="2">
        <f t="shared" si="1553"/>
        <v>0</v>
      </c>
      <c r="R8313" s="2">
        <f t="shared" si="1554"/>
        <v>0</v>
      </c>
      <c r="S8313" s="2">
        <f t="shared" si="1555"/>
        <v>0</v>
      </c>
      <c r="T8313" s="2">
        <f t="shared" si="1556"/>
        <v>0</v>
      </c>
      <c r="U8313" s="2">
        <f>IF(O8313="Reg", R8313 * Inputs!$B$7, 0)</f>
        <v>0</v>
      </c>
      <c r="V8313" s="2">
        <f>MAX(F8313 + P8313*Inputs!$B$15 - (Q8313/Inputs!$B$16) - U8313, 0)</f>
        <v>0</v>
      </c>
    </row>
    <row r="8314" spans="1:22" x14ac:dyDescent="0.3">
      <c r="A8314" s="1">
        <v>46369.333333333343</v>
      </c>
      <c r="B8314" s="2">
        <v>6.3293320076794188</v>
      </c>
      <c r="C8314" s="2">
        <v>11.12409669419513</v>
      </c>
      <c r="D8314" s="2">
        <f t="shared" si="1548"/>
        <v>43.107328700200298</v>
      </c>
      <c r="E8314" s="2">
        <f t="shared" si="1549"/>
        <v>18.658203142719056</v>
      </c>
      <c r="F8314" s="2">
        <f t="shared" si="1557"/>
        <v>0</v>
      </c>
      <c r="G8314" s="2">
        <f t="shared" si="1558"/>
        <v>0</v>
      </c>
      <c r="H8314" s="2">
        <f>MIN(Inputs!$B$2, (Inputs!$B$14 - F8314)/Inputs!$B$15)</f>
        <v>170</v>
      </c>
      <c r="I8314" s="2">
        <f>MAX(MIN(Inputs!$B$2, F8314*Inputs!$B$16, Inputs!$B$14*Inputs!$B$4 - G8314), 0)</f>
        <v>0</v>
      </c>
      <c r="J8314" s="2">
        <f>MAX(MIN(Inputs!$B$2, F8314*Inputs!$B$16, (Inputs!$B$14-F8314)/Inputs!$B$15)*Inputs!$B$9, 0)</f>
        <v>0</v>
      </c>
      <c r="K8314" s="2">
        <f>MAX(E8314*Inputs!$B$5 - B8314 - Inputs!$B$8, 0) * H8314</f>
        <v>0</v>
      </c>
      <c r="L8314" s="2">
        <f>IF(B8314 &gt;= D8314*Inputs!$B$10, MAX(B8314 - E8314/Inputs!$B$5 - Inputs!$B$8, 0) * I8314, 0)</f>
        <v>0</v>
      </c>
      <c r="M8314" s="2">
        <f t="shared" si="1550"/>
        <v>0</v>
      </c>
      <c r="N8314" s="3" t="str">
        <f t="shared" si="1551"/>
        <v>Idle</v>
      </c>
      <c r="O8314" s="3" t="str">
        <f t="shared" si="1559"/>
        <v>Idle</v>
      </c>
      <c r="P8314" s="2">
        <f t="shared" si="1552"/>
        <v>0</v>
      </c>
      <c r="Q8314" s="2">
        <f t="shared" si="1553"/>
        <v>0</v>
      </c>
      <c r="R8314" s="2">
        <f t="shared" si="1554"/>
        <v>0</v>
      </c>
      <c r="S8314" s="2">
        <f t="shared" si="1555"/>
        <v>0</v>
      </c>
      <c r="T8314" s="2">
        <f t="shared" si="1556"/>
        <v>0</v>
      </c>
      <c r="U8314" s="2">
        <f>IF(O8314="Reg", R8314 * Inputs!$B$7, 0)</f>
        <v>0</v>
      </c>
      <c r="V8314" s="2">
        <f>MAX(F8314 + P8314*Inputs!$B$15 - (Q8314/Inputs!$B$16) - U8314, 0)</f>
        <v>0</v>
      </c>
    </row>
    <row r="8315" spans="1:22" x14ac:dyDescent="0.3">
      <c r="A8315" s="1">
        <v>46369.375</v>
      </c>
      <c r="B8315" s="2">
        <v>0.79417898553584199</v>
      </c>
      <c r="C8315" s="2">
        <v>5.4082465832568296</v>
      </c>
      <c r="D8315" s="2">
        <f t="shared" si="1548"/>
        <v>43.107328700200298</v>
      </c>
      <c r="E8315" s="2">
        <f t="shared" si="1549"/>
        <v>48.81754460428207</v>
      </c>
      <c r="F8315" s="2">
        <f t="shared" si="1557"/>
        <v>0</v>
      </c>
      <c r="G8315" s="2">
        <f t="shared" si="1558"/>
        <v>0</v>
      </c>
      <c r="H8315" s="2">
        <f>MIN(Inputs!$B$2, (Inputs!$B$14 - F8315)/Inputs!$B$15)</f>
        <v>170</v>
      </c>
      <c r="I8315" s="2">
        <f>MAX(MIN(Inputs!$B$2, F8315*Inputs!$B$16, Inputs!$B$14*Inputs!$B$4 - G8315), 0)</f>
        <v>0</v>
      </c>
      <c r="J8315" s="2">
        <f>MAX(MIN(Inputs!$B$2, F8315*Inputs!$B$16, (Inputs!$B$14-F8315)/Inputs!$B$15)*Inputs!$B$9, 0)</f>
        <v>0</v>
      </c>
      <c r="K8315" s="2">
        <f>MAX(E8315*Inputs!$B$5 - B8315 - Inputs!$B$8, 0) * H8315</f>
        <v>3768.0942452595045</v>
      </c>
      <c r="L8315" s="2">
        <f>IF(B8315 &gt;= D8315*Inputs!$B$10, MAX(B8315 - E8315/Inputs!$B$5 - Inputs!$B$8, 0) * I8315, 0)</f>
        <v>0</v>
      </c>
      <c r="M8315" s="2">
        <f t="shared" si="1550"/>
        <v>0</v>
      </c>
      <c r="N8315" s="3" t="str">
        <f t="shared" si="1551"/>
        <v>Charge</v>
      </c>
      <c r="O8315" s="3" t="str">
        <f t="shared" si="1559"/>
        <v>Charge</v>
      </c>
      <c r="P8315" s="2">
        <f t="shared" si="1552"/>
        <v>170</v>
      </c>
      <c r="Q8315" s="2">
        <f t="shared" si="1553"/>
        <v>0</v>
      </c>
      <c r="R8315" s="2">
        <f t="shared" si="1554"/>
        <v>0</v>
      </c>
      <c r="S8315" s="2">
        <f t="shared" si="1555"/>
        <v>-135.01042754109315</v>
      </c>
      <c r="T8315" s="2">
        <f t="shared" si="1556"/>
        <v>0</v>
      </c>
      <c r="U8315" s="2">
        <f>IF(O8315="Reg", R8315 * Inputs!$B$7, 0)</f>
        <v>0</v>
      </c>
      <c r="V8315" s="2">
        <f>MAX(F8315 + P8315*Inputs!$B$15 - (Q8315/Inputs!$B$16) - U8315, 0)</f>
        <v>170</v>
      </c>
    </row>
    <row r="8316" spans="1:22" x14ac:dyDescent="0.3">
      <c r="A8316" s="1">
        <v>46369.416666666657</v>
      </c>
      <c r="B8316" s="2">
        <v>12.00039248062863</v>
      </c>
      <c r="C8316" s="2">
        <v>72.045335238584698</v>
      </c>
      <c r="D8316" s="2">
        <f t="shared" si="1548"/>
        <v>43.107328700200298</v>
      </c>
      <c r="E8316" s="2">
        <f t="shared" si="1549"/>
        <v>58.60715250194567</v>
      </c>
      <c r="F8316" s="2">
        <f t="shared" si="1557"/>
        <v>170</v>
      </c>
      <c r="G8316" s="2">
        <f t="shared" si="1558"/>
        <v>0</v>
      </c>
      <c r="H8316" s="2">
        <f>MIN(Inputs!$B$2, (Inputs!$B$14 - F8316)/Inputs!$B$15)</f>
        <v>170</v>
      </c>
      <c r="I8316" s="2">
        <f>MAX(MIN(Inputs!$B$2, F8316*Inputs!$B$16, Inputs!$B$14*Inputs!$B$4 - G8316), 0)</f>
        <v>170</v>
      </c>
      <c r="J8316" s="2">
        <f>MAX(MIN(Inputs!$B$2, F8316*Inputs!$B$16, (Inputs!$B$14-F8316)/Inputs!$B$15)*Inputs!$B$9, 0)</f>
        <v>136</v>
      </c>
      <c r="K8316" s="2">
        <f>MAX(E8316*Inputs!$B$5 - B8316 - Inputs!$B$8, 0) * H8316</f>
        <v>3327.5632925842051</v>
      </c>
      <c r="L8316" s="2">
        <f>IF(B8316 &gt;= D8316*Inputs!$B$10, MAX(B8316 - E8316/Inputs!$B$5 - Inputs!$B$8, 0) * I8316, 0)</f>
        <v>0</v>
      </c>
      <c r="M8316" s="2">
        <f t="shared" si="1550"/>
        <v>9798.1655924475199</v>
      </c>
      <c r="N8316" s="3" t="str">
        <f t="shared" si="1551"/>
        <v>Reg</v>
      </c>
      <c r="O8316" s="3" t="str">
        <f t="shared" si="1559"/>
        <v>Charge</v>
      </c>
      <c r="P8316" s="2">
        <f t="shared" si="1552"/>
        <v>170</v>
      </c>
      <c r="Q8316" s="2">
        <f t="shared" si="1553"/>
        <v>0</v>
      </c>
      <c r="R8316" s="2">
        <f t="shared" si="1554"/>
        <v>0</v>
      </c>
      <c r="S8316" s="2">
        <f t="shared" si="1555"/>
        <v>-2040.0667217068672</v>
      </c>
      <c r="T8316" s="2">
        <f t="shared" si="1556"/>
        <v>0</v>
      </c>
      <c r="U8316" s="2">
        <f>IF(O8316="Reg", R8316 * Inputs!$B$7, 0)</f>
        <v>0</v>
      </c>
      <c r="V8316" s="2">
        <f>MAX(F8316 + P8316*Inputs!$B$15 - (Q8316/Inputs!$B$16) - U8316, 0)</f>
        <v>340</v>
      </c>
    </row>
    <row r="8317" spans="1:22" x14ac:dyDescent="0.3">
      <c r="A8317" s="1">
        <v>46369.458333333343</v>
      </c>
      <c r="B8317" s="2">
        <v>25.61427936737789</v>
      </c>
      <c r="C8317" s="2">
        <v>6.9210784177282196</v>
      </c>
      <c r="D8317" s="2">
        <f t="shared" si="1548"/>
        <v>43.107328700200298</v>
      </c>
      <c r="E8317" s="2">
        <f t="shared" si="1549"/>
        <v>68.555300956572424</v>
      </c>
      <c r="F8317" s="2">
        <f t="shared" si="1557"/>
        <v>340</v>
      </c>
      <c r="G8317" s="2">
        <f t="shared" si="1558"/>
        <v>0</v>
      </c>
      <c r="H8317" s="2">
        <f>MIN(Inputs!$B$2, (Inputs!$B$14 - F8317)/Inputs!$B$15)</f>
        <v>0</v>
      </c>
      <c r="I8317" s="2">
        <f>MAX(MIN(Inputs!$B$2, F8317*Inputs!$B$16, Inputs!$B$14*Inputs!$B$4 - G8317), 0)</f>
        <v>170</v>
      </c>
      <c r="J8317" s="2">
        <f>MAX(MIN(Inputs!$B$2, F8317*Inputs!$B$16, (Inputs!$B$14-F8317)/Inputs!$B$15)*Inputs!$B$9, 0)</f>
        <v>0</v>
      </c>
      <c r="K8317" s="2">
        <f>MAX(E8317*Inputs!$B$5 - B8317 - Inputs!$B$8, 0) * H8317</f>
        <v>0</v>
      </c>
      <c r="L8317" s="2">
        <f>IF(B8317 &gt;= D8317*Inputs!$B$10, MAX(B8317 - E8317/Inputs!$B$5 - Inputs!$B$8, 0) * I8317, 0)</f>
        <v>0</v>
      </c>
      <c r="M8317" s="2">
        <f t="shared" si="1550"/>
        <v>0</v>
      </c>
      <c r="N8317" s="3" t="str">
        <f t="shared" si="1551"/>
        <v>Idle</v>
      </c>
      <c r="O8317" s="3" t="str">
        <f t="shared" si="1559"/>
        <v>Idle</v>
      </c>
      <c r="P8317" s="2">
        <f t="shared" si="1552"/>
        <v>0</v>
      </c>
      <c r="Q8317" s="2">
        <f t="shared" si="1553"/>
        <v>0</v>
      </c>
      <c r="R8317" s="2">
        <f t="shared" si="1554"/>
        <v>0</v>
      </c>
      <c r="S8317" s="2">
        <f t="shared" si="1555"/>
        <v>0</v>
      </c>
      <c r="T8317" s="2">
        <f t="shared" si="1556"/>
        <v>0</v>
      </c>
      <c r="U8317" s="2">
        <f>IF(O8317="Reg", R8317 * Inputs!$B$7, 0)</f>
        <v>0</v>
      </c>
      <c r="V8317" s="2">
        <f>MAX(F8317 + P8317*Inputs!$B$15 - (Q8317/Inputs!$B$16) - U8317, 0)</f>
        <v>340</v>
      </c>
    </row>
    <row r="8318" spans="1:22" x14ac:dyDescent="0.3">
      <c r="A8318" s="1">
        <v>46369.5</v>
      </c>
      <c r="B8318" s="2">
        <v>23.15330299044717</v>
      </c>
      <c r="C8318" s="2">
        <v>2.8996290360138359</v>
      </c>
      <c r="D8318" s="2">
        <f t="shared" si="1548"/>
        <v>43.107328700200298</v>
      </c>
      <c r="E8318" s="2">
        <f t="shared" si="1549"/>
        <v>75.983899141526422</v>
      </c>
      <c r="F8318" s="2">
        <f t="shared" si="1557"/>
        <v>340</v>
      </c>
      <c r="G8318" s="2">
        <f t="shared" si="1558"/>
        <v>0</v>
      </c>
      <c r="H8318" s="2">
        <f>MIN(Inputs!$B$2, (Inputs!$B$14 - F8318)/Inputs!$B$15)</f>
        <v>0</v>
      </c>
      <c r="I8318" s="2">
        <f>MAX(MIN(Inputs!$B$2, F8318*Inputs!$B$16, Inputs!$B$14*Inputs!$B$4 - G8318), 0)</f>
        <v>170</v>
      </c>
      <c r="J8318" s="2">
        <f>MAX(MIN(Inputs!$B$2, F8318*Inputs!$B$16, (Inputs!$B$14-F8318)/Inputs!$B$15)*Inputs!$B$9, 0)</f>
        <v>0</v>
      </c>
      <c r="K8318" s="2">
        <f>MAX(E8318*Inputs!$B$5 - B8318 - Inputs!$B$8, 0) * H8318</f>
        <v>0</v>
      </c>
      <c r="L8318" s="2">
        <f>IF(B8318 &gt;= D8318*Inputs!$B$10, MAX(B8318 - E8318/Inputs!$B$5 - Inputs!$B$8, 0) * I8318, 0)</f>
        <v>0</v>
      </c>
      <c r="M8318" s="2">
        <f t="shared" si="1550"/>
        <v>0</v>
      </c>
      <c r="N8318" s="3" t="str">
        <f t="shared" si="1551"/>
        <v>Idle</v>
      </c>
      <c r="O8318" s="3" t="str">
        <f t="shared" si="1559"/>
        <v>Idle</v>
      </c>
      <c r="P8318" s="2">
        <f t="shared" si="1552"/>
        <v>0</v>
      </c>
      <c r="Q8318" s="2">
        <f t="shared" si="1553"/>
        <v>0</v>
      </c>
      <c r="R8318" s="2">
        <f t="shared" si="1554"/>
        <v>0</v>
      </c>
      <c r="S8318" s="2">
        <f t="shared" si="1555"/>
        <v>0</v>
      </c>
      <c r="T8318" s="2">
        <f t="shared" si="1556"/>
        <v>0</v>
      </c>
      <c r="U8318" s="2">
        <f>IF(O8318="Reg", R8318 * Inputs!$B$7, 0)</f>
        <v>0</v>
      </c>
      <c r="V8318" s="2">
        <f>MAX(F8318 + P8318*Inputs!$B$15 - (Q8318/Inputs!$B$16) - U8318, 0)</f>
        <v>340</v>
      </c>
    </row>
    <row r="8319" spans="1:22" x14ac:dyDescent="0.3">
      <c r="A8319" s="1">
        <v>46369.541666666657</v>
      </c>
      <c r="B8319" s="2">
        <v>44.057733024645401</v>
      </c>
      <c r="C8319" s="2">
        <v>12.81308747851949</v>
      </c>
      <c r="D8319" s="2">
        <f t="shared" si="1548"/>
        <v>43.107328700200298</v>
      </c>
      <c r="E8319" s="2">
        <f t="shared" si="1549"/>
        <v>84.036312357225427</v>
      </c>
      <c r="F8319" s="2">
        <f t="shared" si="1557"/>
        <v>340</v>
      </c>
      <c r="G8319" s="2">
        <f t="shared" si="1558"/>
        <v>0</v>
      </c>
      <c r="H8319" s="2">
        <f>MIN(Inputs!$B$2, (Inputs!$B$14 - F8319)/Inputs!$B$15)</f>
        <v>0</v>
      </c>
      <c r="I8319" s="2">
        <f>MAX(MIN(Inputs!$B$2, F8319*Inputs!$B$16, Inputs!$B$14*Inputs!$B$4 - G8319), 0)</f>
        <v>170</v>
      </c>
      <c r="J8319" s="2">
        <f>MAX(MIN(Inputs!$B$2, F8319*Inputs!$B$16, (Inputs!$B$14-F8319)/Inputs!$B$15)*Inputs!$B$9, 0)</f>
        <v>0</v>
      </c>
      <c r="K8319" s="2">
        <f>MAX(E8319*Inputs!$B$5 - B8319 - Inputs!$B$8, 0) * H8319</f>
        <v>0</v>
      </c>
      <c r="L8319" s="2">
        <f>IF(B8319 &gt;= D8319*Inputs!$B$10, MAX(B8319 - E8319/Inputs!$B$5 - Inputs!$B$8, 0) * I8319, 0)</f>
        <v>0</v>
      </c>
      <c r="M8319" s="2">
        <f t="shared" si="1550"/>
        <v>0</v>
      </c>
      <c r="N8319" s="3" t="str">
        <f t="shared" si="1551"/>
        <v>Idle</v>
      </c>
      <c r="O8319" s="3" t="str">
        <f t="shared" si="1559"/>
        <v>Idle</v>
      </c>
      <c r="P8319" s="2">
        <f t="shared" si="1552"/>
        <v>0</v>
      </c>
      <c r="Q8319" s="2">
        <f t="shared" si="1553"/>
        <v>0</v>
      </c>
      <c r="R8319" s="2">
        <f t="shared" si="1554"/>
        <v>0</v>
      </c>
      <c r="S8319" s="2">
        <f t="shared" si="1555"/>
        <v>0</v>
      </c>
      <c r="T8319" s="2">
        <f t="shared" si="1556"/>
        <v>0</v>
      </c>
      <c r="U8319" s="2">
        <f>IF(O8319="Reg", R8319 * Inputs!$B$7, 0)</f>
        <v>0</v>
      </c>
      <c r="V8319" s="2">
        <f>MAX(F8319 + P8319*Inputs!$B$15 - (Q8319/Inputs!$B$16) - U8319, 0)</f>
        <v>340</v>
      </c>
    </row>
    <row r="8320" spans="1:22" x14ac:dyDescent="0.3">
      <c r="A8320" s="1">
        <v>46369.583333333343</v>
      </c>
      <c r="B8320" s="2">
        <v>187.2853807770575</v>
      </c>
      <c r="C8320" s="2">
        <v>2.5375956738327878</v>
      </c>
      <c r="D8320" s="2">
        <f t="shared" si="1548"/>
        <v>43.107328700200298</v>
      </c>
      <c r="E8320" s="2">
        <f t="shared" si="1549"/>
        <v>89.153003750481503</v>
      </c>
      <c r="F8320" s="2">
        <f t="shared" si="1557"/>
        <v>340</v>
      </c>
      <c r="G8320" s="2">
        <f t="shared" si="1558"/>
        <v>0</v>
      </c>
      <c r="H8320" s="2">
        <f>MIN(Inputs!$B$2, (Inputs!$B$14 - F8320)/Inputs!$B$15)</f>
        <v>0</v>
      </c>
      <c r="I8320" s="2">
        <f>MAX(MIN(Inputs!$B$2, F8320*Inputs!$B$16, Inputs!$B$14*Inputs!$B$4 - G8320), 0)</f>
        <v>170</v>
      </c>
      <c r="J8320" s="2">
        <f>MAX(MIN(Inputs!$B$2, F8320*Inputs!$B$16, (Inputs!$B$14-F8320)/Inputs!$B$15)*Inputs!$B$9, 0)</f>
        <v>0</v>
      </c>
      <c r="K8320" s="2">
        <f>MAX(E8320*Inputs!$B$5 - B8320 - Inputs!$B$8, 0) * H8320</f>
        <v>0</v>
      </c>
      <c r="L8320" s="2">
        <f>IF(B8320 &gt;= D8320*Inputs!$B$10, MAX(B8320 - E8320/Inputs!$B$5 - Inputs!$B$8, 0) * I8320, 0)</f>
        <v>11215.775371211301</v>
      </c>
      <c r="M8320" s="2">
        <f t="shared" si="1550"/>
        <v>0</v>
      </c>
      <c r="N8320" s="3" t="str">
        <f t="shared" si="1551"/>
        <v>Discharge</v>
      </c>
      <c r="O8320" s="3" t="str">
        <f t="shared" si="1559"/>
        <v>Discharge</v>
      </c>
      <c r="P8320" s="2">
        <f t="shared" si="1552"/>
        <v>0</v>
      </c>
      <c r="Q8320" s="2">
        <f t="shared" si="1553"/>
        <v>170</v>
      </c>
      <c r="R8320" s="2">
        <f t="shared" si="1554"/>
        <v>0</v>
      </c>
      <c r="S8320" s="2">
        <f t="shared" si="1555"/>
        <v>31838.514732099775</v>
      </c>
      <c r="T8320" s="2">
        <f t="shared" si="1556"/>
        <v>0</v>
      </c>
      <c r="U8320" s="2">
        <f>IF(O8320="Reg", R8320 * Inputs!$B$7, 0)</f>
        <v>0</v>
      </c>
      <c r="V8320" s="2">
        <f>MAX(F8320 + P8320*Inputs!$B$15 - (Q8320/Inputs!$B$16) - U8320, 0)</f>
        <v>170</v>
      </c>
    </row>
    <row r="8321" spans="1:22" x14ac:dyDescent="0.3">
      <c r="A8321" s="1">
        <v>46369.625</v>
      </c>
      <c r="B8321" s="2">
        <v>59.531826371517397</v>
      </c>
      <c r="C8321" s="2">
        <v>13.796130278720931</v>
      </c>
      <c r="D8321" s="2">
        <f t="shared" si="1548"/>
        <v>43.107328700200298</v>
      </c>
      <c r="E8321" s="2">
        <f t="shared" si="1549"/>
        <v>85.316597482011773</v>
      </c>
      <c r="F8321" s="2">
        <f t="shared" si="1557"/>
        <v>170</v>
      </c>
      <c r="G8321" s="2">
        <f t="shared" si="1558"/>
        <v>170</v>
      </c>
      <c r="H8321" s="2">
        <f>MIN(Inputs!$B$2, (Inputs!$B$14 - F8321)/Inputs!$B$15)</f>
        <v>170</v>
      </c>
      <c r="I8321" s="2">
        <f>MAX(MIN(Inputs!$B$2, F8321*Inputs!$B$16, Inputs!$B$14*Inputs!$B$4 - G8321), 0)</f>
        <v>170</v>
      </c>
      <c r="J8321" s="2">
        <f>MAX(MIN(Inputs!$B$2, F8321*Inputs!$B$16, (Inputs!$B$14-F8321)/Inputs!$B$15)*Inputs!$B$9, 0)</f>
        <v>136</v>
      </c>
      <c r="K8321" s="2">
        <f>MAX(E8321*Inputs!$B$5 - B8321 - Inputs!$B$8, 0) * H8321</f>
        <v>0</v>
      </c>
      <c r="L8321" s="2">
        <f>IF(B8321 &gt;= D8321*Inputs!$B$10, MAX(B8321 - E8321/Inputs!$B$5 - Inputs!$B$8, 0) * I8321, 0)</f>
        <v>0</v>
      </c>
      <c r="M8321" s="2">
        <f t="shared" si="1550"/>
        <v>1876.2737179060466</v>
      </c>
      <c r="N8321" s="3" t="str">
        <f t="shared" si="1551"/>
        <v>Reg</v>
      </c>
      <c r="O8321" s="3" t="str">
        <f t="shared" si="1559"/>
        <v>Discharge</v>
      </c>
      <c r="P8321" s="2">
        <f t="shared" si="1552"/>
        <v>0</v>
      </c>
      <c r="Q8321" s="2">
        <f t="shared" si="1553"/>
        <v>170</v>
      </c>
      <c r="R8321" s="2">
        <f t="shared" si="1554"/>
        <v>0</v>
      </c>
      <c r="S8321" s="2">
        <f t="shared" si="1555"/>
        <v>10120.410483157957</v>
      </c>
      <c r="T8321" s="2">
        <f t="shared" si="1556"/>
        <v>0</v>
      </c>
      <c r="U8321" s="2">
        <f>IF(O8321="Reg", R8321 * Inputs!$B$7, 0)</f>
        <v>0</v>
      </c>
      <c r="V8321" s="2">
        <f>MAX(F8321 + P8321*Inputs!$B$15 - (Q8321/Inputs!$B$16) - U8321, 0)</f>
        <v>0</v>
      </c>
    </row>
    <row r="8322" spans="1:22" x14ac:dyDescent="0.3">
      <c r="A8322" s="1">
        <v>46369.666666666657</v>
      </c>
      <c r="B8322" s="2">
        <v>71.689283208389142</v>
      </c>
      <c r="C8322" s="2">
        <v>39.705723767799313</v>
      </c>
      <c r="D8322" s="2">
        <f t="shared" ref="D8322:D8385" si="1560">AVERAGEIFS(B:B, A:A, "&gt;="&amp;INT(A8322), A:A, "&lt;"&amp;INT(A8322)+1)</f>
        <v>43.107328700200298</v>
      </c>
      <c r="E8322" s="2">
        <f t="shared" ref="E8322:E8385" si="1561">AVERAGE(B8322:B8327)</f>
        <v>85.051238359496622</v>
      </c>
      <c r="F8322" s="2">
        <f t="shared" si="1557"/>
        <v>0</v>
      </c>
      <c r="G8322" s="2">
        <f t="shared" si="1558"/>
        <v>340</v>
      </c>
      <c r="H8322" s="2">
        <f>MIN(Inputs!$B$2, (Inputs!$B$14 - F8322)/Inputs!$B$15)</f>
        <v>170</v>
      </c>
      <c r="I8322" s="2">
        <f>MAX(MIN(Inputs!$B$2, F8322*Inputs!$B$16, Inputs!$B$14*Inputs!$B$4 - G8322), 0)</f>
        <v>0</v>
      </c>
      <c r="J8322" s="2">
        <f>MAX(MIN(Inputs!$B$2, F8322*Inputs!$B$16, (Inputs!$B$14-F8322)/Inputs!$B$15)*Inputs!$B$9, 0)</f>
        <v>0</v>
      </c>
      <c r="K8322" s="2">
        <f>MAX(E8322*Inputs!$B$5 - B8322 - Inputs!$B$8, 0) * H8322</f>
        <v>0</v>
      </c>
      <c r="L8322" s="2">
        <f>IF(B8322 &gt;= D8322*Inputs!$B$10, MAX(B8322 - E8322/Inputs!$B$5 - Inputs!$B$8, 0) * I8322, 0)</f>
        <v>0</v>
      </c>
      <c r="M8322" s="2">
        <f t="shared" ref="M8322:M8385" si="1562">C8322 * J8322</f>
        <v>0</v>
      </c>
      <c r="N8322" s="3" t="str">
        <f t="shared" ref="N8322:N8385" si="1563">IF(MAX(K8322, L8322, M8322)&lt;=0, "Idle", IF(AND(M8322&gt;=K8322, M8322&gt;=L8322), "Reg", IF(L8322&gt;=K8322, "Discharge", "Charge")))</f>
        <v>Idle</v>
      </c>
      <c r="O8322" s="3" t="str">
        <f t="shared" si="1559"/>
        <v>Idle</v>
      </c>
      <c r="P8322" s="2">
        <f t="shared" ref="P8322:P8385" si="1564">IF(O8322="Charge", H8322, 0)</f>
        <v>0</v>
      </c>
      <c r="Q8322" s="2">
        <f t="shared" ref="Q8322:Q8385" si="1565">IF(O8322="Discharge", I8322, 0)</f>
        <v>0</v>
      </c>
      <c r="R8322" s="2">
        <f t="shared" ref="R8322:R8385" si="1566">IF(O8322="Reg", J8322, 0)</f>
        <v>0</v>
      </c>
      <c r="S8322" s="2">
        <f t="shared" ref="S8322:S8385" si="1567">(Q8322 - P8322) * B8322</f>
        <v>0</v>
      </c>
      <c r="T8322" s="2">
        <f t="shared" ref="T8322:T8385" si="1568">R8322 * C8322</f>
        <v>0</v>
      </c>
      <c r="U8322" s="2">
        <f>IF(O8322="Reg", R8322 * Inputs!$B$7, 0)</f>
        <v>0</v>
      </c>
      <c r="V8322" s="2">
        <f>MAX(F8322 + P8322*Inputs!$B$15 - (Q8322/Inputs!$B$16) - U8322, 0)</f>
        <v>0</v>
      </c>
    </row>
    <row r="8323" spans="1:22" x14ac:dyDescent="0.3">
      <c r="A8323" s="1">
        <v>46369.708333333343</v>
      </c>
      <c r="B8323" s="2">
        <v>70.185868477101877</v>
      </c>
      <c r="C8323" s="2">
        <v>62.449388055142762</v>
      </c>
      <c r="D8323" s="2">
        <f t="shared" si="1560"/>
        <v>43.107328700200298</v>
      </c>
      <c r="E8323" s="2">
        <f t="shared" si="1561"/>
        <v>80.836051726344607</v>
      </c>
      <c r="F8323" s="2">
        <f t="shared" ref="F8323:F8386" si="1569">V8322</f>
        <v>0</v>
      </c>
      <c r="G8323" s="2">
        <f t="shared" ref="G8323:G8386" si="1570">IF(INT(A8323)=INT(A8322), G8322 + Q8322, 0)</f>
        <v>340</v>
      </c>
      <c r="H8323" s="2">
        <f>MIN(Inputs!$B$2, (Inputs!$B$14 - F8323)/Inputs!$B$15)</f>
        <v>170</v>
      </c>
      <c r="I8323" s="2">
        <f>MAX(MIN(Inputs!$B$2, F8323*Inputs!$B$16, Inputs!$B$14*Inputs!$B$4 - G8323), 0)</f>
        <v>0</v>
      </c>
      <c r="J8323" s="2">
        <f>MAX(MIN(Inputs!$B$2, F8323*Inputs!$B$16, (Inputs!$B$14-F8323)/Inputs!$B$15)*Inputs!$B$9, 0)</f>
        <v>0</v>
      </c>
      <c r="K8323" s="2">
        <f>MAX(E8323*Inputs!$B$5 - B8323 - Inputs!$B$8, 0) * H8323</f>
        <v>0</v>
      </c>
      <c r="L8323" s="2">
        <f>IF(B8323 &gt;= D8323*Inputs!$B$10, MAX(B8323 - E8323/Inputs!$B$5 - Inputs!$B$8, 0) * I8323, 0)</f>
        <v>0</v>
      </c>
      <c r="M8323" s="2">
        <f t="shared" si="1562"/>
        <v>0</v>
      </c>
      <c r="N8323" s="3" t="str">
        <f t="shared" si="1563"/>
        <v>Idle</v>
      </c>
      <c r="O8323" s="3" t="str">
        <f t="shared" si="1559"/>
        <v>Idle</v>
      </c>
      <c r="P8323" s="2">
        <f t="shared" si="1564"/>
        <v>0</v>
      </c>
      <c r="Q8323" s="2">
        <f t="shared" si="1565"/>
        <v>0</v>
      </c>
      <c r="R8323" s="2">
        <f t="shared" si="1566"/>
        <v>0</v>
      </c>
      <c r="S8323" s="2">
        <f t="shared" si="1567"/>
        <v>0</v>
      </c>
      <c r="T8323" s="2">
        <f t="shared" si="1568"/>
        <v>0</v>
      </c>
      <c r="U8323" s="2">
        <f>IF(O8323="Reg", R8323 * Inputs!$B$7, 0)</f>
        <v>0</v>
      </c>
      <c r="V8323" s="2">
        <f>MAX(F8323 + P8323*Inputs!$B$15 - (Q8323/Inputs!$B$16) - U8323, 0)</f>
        <v>0</v>
      </c>
    </row>
    <row r="8324" spans="1:22" x14ac:dyDescent="0.3">
      <c r="A8324" s="1">
        <v>46369.75</v>
      </c>
      <c r="B8324" s="2">
        <v>71.467782284641203</v>
      </c>
      <c r="C8324" s="2">
        <v>13.861532215581811</v>
      </c>
      <c r="D8324" s="2">
        <f t="shared" si="1560"/>
        <v>43.107328700200298</v>
      </c>
      <c r="E8324" s="2">
        <f t="shared" si="1561"/>
        <v>76.445706435775122</v>
      </c>
      <c r="F8324" s="2">
        <f t="shared" si="1569"/>
        <v>0</v>
      </c>
      <c r="G8324" s="2">
        <f t="shared" si="1570"/>
        <v>340</v>
      </c>
      <c r="H8324" s="2">
        <f>MIN(Inputs!$B$2, (Inputs!$B$14 - F8324)/Inputs!$B$15)</f>
        <v>170</v>
      </c>
      <c r="I8324" s="2">
        <f>MAX(MIN(Inputs!$B$2, F8324*Inputs!$B$16, Inputs!$B$14*Inputs!$B$4 - G8324), 0)</f>
        <v>0</v>
      </c>
      <c r="J8324" s="2">
        <f>MAX(MIN(Inputs!$B$2, F8324*Inputs!$B$16, (Inputs!$B$14-F8324)/Inputs!$B$15)*Inputs!$B$9, 0)</f>
        <v>0</v>
      </c>
      <c r="K8324" s="2">
        <f>MAX(E8324*Inputs!$B$5 - B8324 - Inputs!$B$8, 0) * H8324</f>
        <v>0</v>
      </c>
      <c r="L8324" s="2">
        <f>IF(B8324 &gt;= D8324*Inputs!$B$10, MAX(B8324 - E8324/Inputs!$B$5 - Inputs!$B$8, 0) * I8324, 0)</f>
        <v>0</v>
      </c>
      <c r="M8324" s="2">
        <f t="shared" si="1562"/>
        <v>0</v>
      </c>
      <c r="N8324" s="3" t="str">
        <f t="shared" si="1563"/>
        <v>Idle</v>
      </c>
      <c r="O8324" s="3" t="str">
        <f t="shared" ref="O8324:O8387" si="1571">IF(O8323&lt;&gt;O8322, O8323, N8324)</f>
        <v>Idle</v>
      </c>
      <c r="P8324" s="2">
        <f t="shared" si="1564"/>
        <v>0</v>
      </c>
      <c r="Q8324" s="2">
        <f t="shared" si="1565"/>
        <v>0</v>
      </c>
      <c r="R8324" s="2">
        <f t="shared" si="1566"/>
        <v>0</v>
      </c>
      <c r="S8324" s="2">
        <f t="shared" si="1567"/>
        <v>0</v>
      </c>
      <c r="T8324" s="2">
        <f t="shared" si="1568"/>
        <v>0</v>
      </c>
      <c r="U8324" s="2">
        <f>IF(O8324="Reg", R8324 * Inputs!$B$7, 0)</f>
        <v>0</v>
      </c>
      <c r="V8324" s="2">
        <f>MAX(F8324 + P8324*Inputs!$B$15 - (Q8324/Inputs!$B$16) - U8324, 0)</f>
        <v>0</v>
      </c>
    </row>
    <row r="8325" spans="1:22" x14ac:dyDescent="0.3">
      <c r="A8325" s="1">
        <v>46369.791666666657</v>
      </c>
      <c r="B8325" s="2">
        <v>74.757881384181914</v>
      </c>
      <c r="C8325" s="2">
        <v>2.2946131220671879</v>
      </c>
      <c r="D8325" s="2">
        <f t="shared" si="1560"/>
        <v>43.107328700200298</v>
      </c>
      <c r="E8325" s="2">
        <f t="shared" si="1561"/>
        <v>68.407979135156765</v>
      </c>
      <c r="F8325" s="2">
        <f t="shared" si="1569"/>
        <v>0</v>
      </c>
      <c r="G8325" s="2">
        <f t="shared" si="1570"/>
        <v>340</v>
      </c>
      <c r="H8325" s="2">
        <f>MIN(Inputs!$B$2, (Inputs!$B$14 - F8325)/Inputs!$B$15)</f>
        <v>170</v>
      </c>
      <c r="I8325" s="2">
        <f>MAX(MIN(Inputs!$B$2, F8325*Inputs!$B$16, Inputs!$B$14*Inputs!$B$4 - G8325), 0)</f>
        <v>0</v>
      </c>
      <c r="J8325" s="2">
        <f>MAX(MIN(Inputs!$B$2, F8325*Inputs!$B$16, (Inputs!$B$14-F8325)/Inputs!$B$15)*Inputs!$B$9, 0)</f>
        <v>0</v>
      </c>
      <c r="K8325" s="2">
        <f>MAX(E8325*Inputs!$B$5 - B8325 - Inputs!$B$8, 0) * H8325</f>
        <v>0</v>
      </c>
      <c r="L8325" s="2">
        <f>IF(B8325 &gt;= D8325*Inputs!$B$10, MAX(B8325 - E8325/Inputs!$B$5 - Inputs!$B$8, 0) * I8325, 0)</f>
        <v>0</v>
      </c>
      <c r="M8325" s="2">
        <f t="shared" si="1562"/>
        <v>0</v>
      </c>
      <c r="N8325" s="3" t="str">
        <f t="shared" si="1563"/>
        <v>Idle</v>
      </c>
      <c r="O8325" s="3" t="str">
        <f t="shared" si="1571"/>
        <v>Idle</v>
      </c>
      <c r="P8325" s="2">
        <f t="shared" si="1564"/>
        <v>0</v>
      </c>
      <c r="Q8325" s="2">
        <f t="shared" si="1565"/>
        <v>0</v>
      </c>
      <c r="R8325" s="2">
        <f t="shared" si="1566"/>
        <v>0</v>
      </c>
      <c r="S8325" s="2">
        <f t="shared" si="1567"/>
        <v>0</v>
      </c>
      <c r="T8325" s="2">
        <f t="shared" si="1568"/>
        <v>0</v>
      </c>
      <c r="U8325" s="2">
        <f>IF(O8325="Reg", R8325 * Inputs!$B$7, 0)</f>
        <v>0</v>
      </c>
      <c r="V8325" s="2">
        <f>MAX(F8325 + P8325*Inputs!$B$15 - (Q8325/Inputs!$B$16) - U8325, 0)</f>
        <v>0</v>
      </c>
    </row>
    <row r="8326" spans="1:22" x14ac:dyDescent="0.3">
      <c r="A8326" s="1">
        <v>46369.833333333343</v>
      </c>
      <c r="B8326" s="2">
        <v>164.26694316623909</v>
      </c>
      <c r="C8326" s="2">
        <v>10.857636317072711</v>
      </c>
      <c r="D8326" s="2">
        <f t="shared" si="1560"/>
        <v>43.107328700200298</v>
      </c>
      <c r="E8326" s="2">
        <f t="shared" si="1561"/>
        <v>60.282787807456828</v>
      </c>
      <c r="F8326" s="2">
        <f t="shared" si="1569"/>
        <v>0</v>
      </c>
      <c r="G8326" s="2">
        <f t="shared" si="1570"/>
        <v>340</v>
      </c>
      <c r="H8326" s="2">
        <f>MIN(Inputs!$B$2, (Inputs!$B$14 - F8326)/Inputs!$B$15)</f>
        <v>170</v>
      </c>
      <c r="I8326" s="2">
        <f>MAX(MIN(Inputs!$B$2, F8326*Inputs!$B$16, Inputs!$B$14*Inputs!$B$4 - G8326), 0)</f>
        <v>0</v>
      </c>
      <c r="J8326" s="2">
        <f>MAX(MIN(Inputs!$B$2, F8326*Inputs!$B$16, (Inputs!$B$14-F8326)/Inputs!$B$15)*Inputs!$B$9, 0)</f>
        <v>0</v>
      </c>
      <c r="K8326" s="2">
        <f>MAX(E8326*Inputs!$B$5 - B8326 - Inputs!$B$8, 0) * H8326</f>
        <v>0</v>
      </c>
      <c r="L8326" s="2">
        <f>IF(B8326 &gt;= D8326*Inputs!$B$10, MAX(B8326 - E8326/Inputs!$B$5 - Inputs!$B$8, 0) * I8326, 0)</f>
        <v>0</v>
      </c>
      <c r="M8326" s="2">
        <f t="shared" si="1562"/>
        <v>0</v>
      </c>
      <c r="N8326" s="3" t="str">
        <f t="shared" si="1563"/>
        <v>Idle</v>
      </c>
      <c r="O8326" s="3" t="str">
        <f t="shared" si="1571"/>
        <v>Idle</v>
      </c>
      <c r="P8326" s="2">
        <f t="shared" si="1564"/>
        <v>0</v>
      </c>
      <c r="Q8326" s="2">
        <f t="shared" si="1565"/>
        <v>0</v>
      </c>
      <c r="R8326" s="2">
        <f t="shared" si="1566"/>
        <v>0</v>
      </c>
      <c r="S8326" s="2">
        <f t="shared" si="1567"/>
        <v>0</v>
      </c>
      <c r="T8326" s="2">
        <f t="shared" si="1568"/>
        <v>0</v>
      </c>
      <c r="U8326" s="2">
        <f>IF(O8326="Reg", R8326 * Inputs!$B$7, 0)</f>
        <v>0</v>
      </c>
      <c r="V8326" s="2">
        <f>MAX(F8326 + P8326*Inputs!$B$15 - (Q8326/Inputs!$B$16) - U8326, 0)</f>
        <v>0</v>
      </c>
    </row>
    <row r="8327" spans="1:22" x14ac:dyDescent="0.3">
      <c r="A8327" s="1">
        <v>46369.875</v>
      </c>
      <c r="B8327" s="2">
        <v>57.939671636426461</v>
      </c>
      <c r="C8327" s="2">
        <v>11.8736701267743</v>
      </c>
      <c r="D8327" s="2">
        <f t="shared" si="1560"/>
        <v>43.107328700200298</v>
      </c>
      <c r="E8327" s="2">
        <f t="shared" si="1561"/>
        <v>35.147067414481775</v>
      </c>
      <c r="F8327" s="2">
        <f t="shared" si="1569"/>
        <v>0</v>
      </c>
      <c r="G8327" s="2">
        <f t="shared" si="1570"/>
        <v>340</v>
      </c>
      <c r="H8327" s="2">
        <f>MIN(Inputs!$B$2, (Inputs!$B$14 - F8327)/Inputs!$B$15)</f>
        <v>170</v>
      </c>
      <c r="I8327" s="2">
        <f>MAX(MIN(Inputs!$B$2, F8327*Inputs!$B$16, Inputs!$B$14*Inputs!$B$4 - G8327), 0)</f>
        <v>0</v>
      </c>
      <c r="J8327" s="2">
        <f>MAX(MIN(Inputs!$B$2, F8327*Inputs!$B$16, (Inputs!$B$14-F8327)/Inputs!$B$15)*Inputs!$B$9, 0)</f>
        <v>0</v>
      </c>
      <c r="K8327" s="2">
        <f>MAX(E8327*Inputs!$B$5 - B8327 - Inputs!$B$8, 0) * H8327</f>
        <v>0</v>
      </c>
      <c r="L8327" s="2">
        <f>IF(B8327 &gt;= D8327*Inputs!$B$10, MAX(B8327 - E8327/Inputs!$B$5 - Inputs!$B$8, 0) * I8327, 0)</f>
        <v>0</v>
      </c>
      <c r="M8327" s="2">
        <f t="shared" si="1562"/>
        <v>0</v>
      </c>
      <c r="N8327" s="3" t="str">
        <f t="shared" si="1563"/>
        <v>Idle</v>
      </c>
      <c r="O8327" s="3" t="str">
        <f t="shared" si="1571"/>
        <v>Idle</v>
      </c>
      <c r="P8327" s="2">
        <f t="shared" si="1564"/>
        <v>0</v>
      </c>
      <c r="Q8327" s="2">
        <f t="shared" si="1565"/>
        <v>0</v>
      </c>
      <c r="R8327" s="2">
        <f t="shared" si="1566"/>
        <v>0</v>
      </c>
      <c r="S8327" s="2">
        <f t="shared" si="1567"/>
        <v>0</v>
      </c>
      <c r="T8327" s="2">
        <f t="shared" si="1568"/>
        <v>0</v>
      </c>
      <c r="U8327" s="2">
        <f>IF(O8327="Reg", R8327 * Inputs!$B$7, 0)</f>
        <v>0</v>
      </c>
      <c r="V8327" s="2">
        <f>MAX(F8327 + P8327*Inputs!$B$15 - (Q8327/Inputs!$B$16) - U8327, 0)</f>
        <v>0</v>
      </c>
    </row>
    <row r="8328" spans="1:22" x14ac:dyDescent="0.3">
      <c r="A8328" s="1">
        <v>46369.916666666657</v>
      </c>
      <c r="B8328" s="2">
        <v>46.398163409477093</v>
      </c>
      <c r="C8328" s="2">
        <v>2.1174617546857148</v>
      </c>
      <c r="D8328" s="2">
        <f t="shared" si="1560"/>
        <v>43.107328700200298</v>
      </c>
      <c r="E8328" s="2">
        <f t="shared" si="1561"/>
        <v>25.490455475077365</v>
      </c>
      <c r="F8328" s="2">
        <f t="shared" si="1569"/>
        <v>0</v>
      </c>
      <c r="G8328" s="2">
        <f t="shared" si="1570"/>
        <v>340</v>
      </c>
      <c r="H8328" s="2">
        <f>MIN(Inputs!$B$2, (Inputs!$B$14 - F8328)/Inputs!$B$15)</f>
        <v>170</v>
      </c>
      <c r="I8328" s="2">
        <f>MAX(MIN(Inputs!$B$2, F8328*Inputs!$B$16, Inputs!$B$14*Inputs!$B$4 - G8328), 0)</f>
        <v>0</v>
      </c>
      <c r="J8328" s="2">
        <f>MAX(MIN(Inputs!$B$2, F8328*Inputs!$B$16, (Inputs!$B$14-F8328)/Inputs!$B$15)*Inputs!$B$9, 0)</f>
        <v>0</v>
      </c>
      <c r="K8328" s="2">
        <f>MAX(E8328*Inputs!$B$5 - B8328 - Inputs!$B$8, 0) * H8328</f>
        <v>0</v>
      </c>
      <c r="L8328" s="2">
        <f>IF(B8328 &gt;= D8328*Inputs!$B$10, MAX(B8328 - E8328/Inputs!$B$5 - Inputs!$B$8, 0) * I8328, 0)</f>
        <v>0</v>
      </c>
      <c r="M8328" s="2">
        <f t="shared" si="1562"/>
        <v>0</v>
      </c>
      <c r="N8328" s="3" t="str">
        <f t="shared" si="1563"/>
        <v>Idle</v>
      </c>
      <c r="O8328" s="3" t="str">
        <f t="shared" si="1571"/>
        <v>Idle</v>
      </c>
      <c r="P8328" s="2">
        <f t="shared" si="1564"/>
        <v>0</v>
      </c>
      <c r="Q8328" s="2">
        <f t="shared" si="1565"/>
        <v>0</v>
      </c>
      <c r="R8328" s="2">
        <f t="shared" si="1566"/>
        <v>0</v>
      </c>
      <c r="S8328" s="2">
        <f t="shared" si="1567"/>
        <v>0</v>
      </c>
      <c r="T8328" s="2">
        <f t="shared" si="1568"/>
        <v>0</v>
      </c>
      <c r="U8328" s="2">
        <f>IF(O8328="Reg", R8328 * Inputs!$B$7, 0)</f>
        <v>0</v>
      </c>
      <c r="V8328" s="2">
        <f>MAX(F8328 + P8328*Inputs!$B$15 - (Q8328/Inputs!$B$16) - U8328, 0)</f>
        <v>0</v>
      </c>
    </row>
    <row r="8329" spans="1:22" x14ac:dyDescent="0.3">
      <c r="A8329" s="1">
        <v>46369.958333333343</v>
      </c>
      <c r="B8329" s="2">
        <v>43.843796733684947</v>
      </c>
      <c r="C8329" s="2">
        <v>6.3309048888670656</v>
      </c>
      <c r="D8329" s="2">
        <f t="shared" si="1560"/>
        <v>43.107328700200298</v>
      </c>
      <c r="E8329" s="2">
        <f t="shared" si="1561"/>
        <v>17.757428240164518</v>
      </c>
      <c r="F8329" s="2">
        <f t="shared" si="1569"/>
        <v>0</v>
      </c>
      <c r="G8329" s="2">
        <f t="shared" si="1570"/>
        <v>340</v>
      </c>
      <c r="H8329" s="2">
        <f>MIN(Inputs!$B$2, (Inputs!$B$14 - F8329)/Inputs!$B$15)</f>
        <v>170</v>
      </c>
      <c r="I8329" s="2">
        <f>MAX(MIN(Inputs!$B$2, F8329*Inputs!$B$16, Inputs!$B$14*Inputs!$B$4 - G8329), 0)</f>
        <v>0</v>
      </c>
      <c r="J8329" s="2">
        <f>MAX(MIN(Inputs!$B$2, F8329*Inputs!$B$16, (Inputs!$B$14-F8329)/Inputs!$B$15)*Inputs!$B$9, 0)</f>
        <v>0</v>
      </c>
      <c r="K8329" s="2">
        <f>MAX(E8329*Inputs!$B$5 - B8329 - Inputs!$B$8, 0) * H8329</f>
        <v>0</v>
      </c>
      <c r="L8329" s="2">
        <f>IF(B8329 &gt;= D8329*Inputs!$B$10, MAX(B8329 - E8329/Inputs!$B$5 - Inputs!$B$8, 0) * I8329, 0)</f>
        <v>0</v>
      </c>
      <c r="M8329" s="2">
        <f t="shared" si="1562"/>
        <v>0</v>
      </c>
      <c r="N8329" s="3" t="str">
        <f t="shared" si="1563"/>
        <v>Idle</v>
      </c>
      <c r="O8329" s="3" t="str">
        <f t="shared" si="1571"/>
        <v>Idle</v>
      </c>
      <c r="P8329" s="2">
        <f t="shared" si="1564"/>
        <v>0</v>
      </c>
      <c r="Q8329" s="2">
        <f t="shared" si="1565"/>
        <v>0</v>
      </c>
      <c r="R8329" s="2">
        <f t="shared" si="1566"/>
        <v>0</v>
      </c>
      <c r="S8329" s="2">
        <f t="shared" si="1567"/>
        <v>0</v>
      </c>
      <c r="T8329" s="2">
        <f t="shared" si="1568"/>
        <v>0</v>
      </c>
      <c r="U8329" s="2">
        <f>IF(O8329="Reg", R8329 * Inputs!$B$7, 0)</f>
        <v>0</v>
      </c>
      <c r="V8329" s="2">
        <f>MAX(F8329 + P8329*Inputs!$B$15 - (Q8329/Inputs!$B$16) - U8329, 0)</f>
        <v>0</v>
      </c>
    </row>
    <row r="8330" spans="1:22" x14ac:dyDescent="0.3">
      <c r="A8330" s="1">
        <v>46370</v>
      </c>
      <c r="B8330" s="2">
        <v>23.241418480931099</v>
      </c>
      <c r="C8330" s="2">
        <v>11.263563233398459</v>
      </c>
      <c r="D8330" s="2">
        <f t="shared" si="1560"/>
        <v>30.418615983705191</v>
      </c>
      <c r="E8330" s="2">
        <f t="shared" si="1561"/>
        <v>10.45012878455036</v>
      </c>
      <c r="F8330" s="2">
        <f t="shared" si="1569"/>
        <v>0</v>
      </c>
      <c r="G8330" s="2">
        <f t="shared" si="1570"/>
        <v>0</v>
      </c>
      <c r="H8330" s="2">
        <f>MIN(Inputs!$B$2, (Inputs!$B$14 - F8330)/Inputs!$B$15)</f>
        <v>170</v>
      </c>
      <c r="I8330" s="2">
        <f>MAX(MIN(Inputs!$B$2, F8330*Inputs!$B$16, Inputs!$B$14*Inputs!$B$4 - G8330), 0)</f>
        <v>0</v>
      </c>
      <c r="J8330" s="2">
        <f>MAX(MIN(Inputs!$B$2, F8330*Inputs!$B$16, (Inputs!$B$14-F8330)/Inputs!$B$15)*Inputs!$B$9, 0)</f>
        <v>0</v>
      </c>
      <c r="K8330" s="2">
        <f>MAX(E8330*Inputs!$B$5 - B8330 - Inputs!$B$8, 0) * H8330</f>
        <v>0</v>
      </c>
      <c r="L8330" s="2">
        <f>IF(B8330 &gt;= D8330*Inputs!$B$10, MAX(B8330 - E8330/Inputs!$B$5 - Inputs!$B$8, 0) * I8330, 0)</f>
        <v>0</v>
      </c>
      <c r="M8330" s="2">
        <f t="shared" si="1562"/>
        <v>0</v>
      </c>
      <c r="N8330" s="3" t="str">
        <f t="shared" si="1563"/>
        <v>Idle</v>
      </c>
      <c r="O8330" s="3" t="str">
        <f t="shared" si="1571"/>
        <v>Idle</v>
      </c>
      <c r="P8330" s="2">
        <f t="shared" si="1564"/>
        <v>0</v>
      </c>
      <c r="Q8330" s="2">
        <f t="shared" si="1565"/>
        <v>0</v>
      </c>
      <c r="R8330" s="2">
        <f t="shared" si="1566"/>
        <v>0</v>
      </c>
      <c r="S8330" s="2">
        <f t="shared" si="1567"/>
        <v>0</v>
      </c>
      <c r="T8330" s="2">
        <f t="shared" si="1568"/>
        <v>0</v>
      </c>
      <c r="U8330" s="2">
        <f>IF(O8330="Reg", R8330 * Inputs!$B$7, 0)</f>
        <v>0</v>
      </c>
      <c r="V8330" s="2">
        <f>MAX(F8330 + P8330*Inputs!$B$15 - (Q8330/Inputs!$B$16) - U8330, 0)</f>
        <v>0</v>
      </c>
    </row>
    <row r="8331" spans="1:22" x14ac:dyDescent="0.3">
      <c r="A8331" s="1">
        <v>46370.041666666657</v>
      </c>
      <c r="B8331" s="2">
        <v>26.006733417982321</v>
      </c>
      <c r="C8331" s="2">
        <v>22.22074627113486</v>
      </c>
      <c r="D8331" s="2">
        <f t="shared" si="1560"/>
        <v>30.418615983705191</v>
      </c>
      <c r="E8331" s="2">
        <f t="shared" si="1561"/>
        <v>6.5765590377285106</v>
      </c>
      <c r="F8331" s="2">
        <f t="shared" si="1569"/>
        <v>0</v>
      </c>
      <c r="G8331" s="2">
        <f t="shared" si="1570"/>
        <v>0</v>
      </c>
      <c r="H8331" s="2">
        <f>MIN(Inputs!$B$2, (Inputs!$B$14 - F8331)/Inputs!$B$15)</f>
        <v>170</v>
      </c>
      <c r="I8331" s="2">
        <f>MAX(MIN(Inputs!$B$2, F8331*Inputs!$B$16, Inputs!$B$14*Inputs!$B$4 - G8331), 0)</f>
        <v>0</v>
      </c>
      <c r="J8331" s="2">
        <f>MAX(MIN(Inputs!$B$2, F8331*Inputs!$B$16, (Inputs!$B$14-F8331)/Inputs!$B$15)*Inputs!$B$9, 0)</f>
        <v>0</v>
      </c>
      <c r="K8331" s="2">
        <f>MAX(E8331*Inputs!$B$5 - B8331 - Inputs!$B$8, 0) * H8331</f>
        <v>0</v>
      </c>
      <c r="L8331" s="2">
        <f>IF(B8331 &gt;= D8331*Inputs!$B$10, MAX(B8331 - E8331/Inputs!$B$5 - Inputs!$B$8, 0) * I8331, 0)</f>
        <v>0</v>
      </c>
      <c r="M8331" s="2">
        <f t="shared" si="1562"/>
        <v>0</v>
      </c>
      <c r="N8331" s="3" t="str">
        <f t="shared" si="1563"/>
        <v>Idle</v>
      </c>
      <c r="O8331" s="3" t="str">
        <f t="shared" si="1571"/>
        <v>Idle</v>
      </c>
      <c r="P8331" s="2">
        <f t="shared" si="1564"/>
        <v>0</v>
      </c>
      <c r="Q8331" s="2">
        <f t="shared" si="1565"/>
        <v>0</v>
      </c>
      <c r="R8331" s="2">
        <f t="shared" si="1566"/>
        <v>0</v>
      </c>
      <c r="S8331" s="2">
        <f t="shared" si="1567"/>
        <v>0</v>
      </c>
      <c r="T8331" s="2">
        <f t="shared" si="1568"/>
        <v>0</v>
      </c>
      <c r="U8331" s="2">
        <f>IF(O8331="Reg", R8331 * Inputs!$B$7, 0)</f>
        <v>0</v>
      </c>
      <c r="V8331" s="2">
        <f>MAX(F8331 + P8331*Inputs!$B$15 - (Q8331/Inputs!$B$16) - U8331, 0)</f>
        <v>0</v>
      </c>
    </row>
    <row r="8332" spans="1:22" x14ac:dyDescent="0.3">
      <c r="A8332" s="1">
        <v>46370.083333333343</v>
      </c>
      <c r="B8332" s="2">
        <v>13.45262080838874</v>
      </c>
      <c r="C8332" s="2">
        <v>11.392091088540139</v>
      </c>
      <c r="D8332" s="2">
        <f t="shared" si="1560"/>
        <v>30.418615983705191</v>
      </c>
      <c r="E8332" s="2">
        <f t="shared" si="1561"/>
        <v>2.2421034680647902</v>
      </c>
      <c r="F8332" s="2">
        <f t="shared" si="1569"/>
        <v>0</v>
      </c>
      <c r="G8332" s="2">
        <f t="shared" si="1570"/>
        <v>0</v>
      </c>
      <c r="H8332" s="2">
        <f>MIN(Inputs!$B$2, (Inputs!$B$14 - F8332)/Inputs!$B$15)</f>
        <v>170</v>
      </c>
      <c r="I8332" s="2">
        <f>MAX(MIN(Inputs!$B$2, F8332*Inputs!$B$16, Inputs!$B$14*Inputs!$B$4 - G8332), 0)</f>
        <v>0</v>
      </c>
      <c r="J8332" s="2">
        <f>MAX(MIN(Inputs!$B$2, F8332*Inputs!$B$16, (Inputs!$B$14-F8332)/Inputs!$B$15)*Inputs!$B$9, 0)</f>
        <v>0</v>
      </c>
      <c r="K8332" s="2">
        <f>MAX(E8332*Inputs!$B$5 - B8332 - Inputs!$B$8, 0) * H8332</f>
        <v>0</v>
      </c>
      <c r="L8332" s="2">
        <f>IF(B8332 &gt;= D8332*Inputs!$B$10, MAX(B8332 - E8332/Inputs!$B$5 - Inputs!$B$8, 0) * I8332, 0)</f>
        <v>0</v>
      </c>
      <c r="M8332" s="2">
        <f t="shared" si="1562"/>
        <v>0</v>
      </c>
      <c r="N8332" s="3" t="str">
        <f t="shared" si="1563"/>
        <v>Idle</v>
      </c>
      <c r="O8332" s="3" t="str">
        <f t="shared" si="1571"/>
        <v>Idle</v>
      </c>
      <c r="P8332" s="2">
        <f t="shared" si="1564"/>
        <v>0</v>
      </c>
      <c r="Q8332" s="2">
        <f t="shared" si="1565"/>
        <v>0</v>
      </c>
      <c r="R8332" s="2">
        <f t="shared" si="1566"/>
        <v>0</v>
      </c>
      <c r="S8332" s="2">
        <f t="shared" si="1567"/>
        <v>0</v>
      </c>
      <c r="T8332" s="2">
        <f t="shared" si="1568"/>
        <v>0</v>
      </c>
      <c r="U8332" s="2">
        <f>IF(O8332="Reg", R8332 * Inputs!$B$7, 0)</f>
        <v>0</v>
      </c>
      <c r="V8332" s="2">
        <f>MAX(F8332 + P8332*Inputs!$B$15 - (Q8332/Inputs!$B$16) - U8332, 0)</f>
        <v>0</v>
      </c>
    </row>
    <row r="8333" spans="1:22" x14ac:dyDescent="0.3">
      <c r="A8333" s="1">
        <v>46370.125</v>
      </c>
      <c r="B8333" s="2">
        <v>0</v>
      </c>
      <c r="C8333" s="2">
        <v>6.6978674182854734</v>
      </c>
      <c r="D8333" s="2">
        <f t="shared" si="1560"/>
        <v>30.418615983705191</v>
      </c>
      <c r="E8333" s="2">
        <f t="shared" si="1561"/>
        <v>0</v>
      </c>
      <c r="F8333" s="2">
        <f t="shared" si="1569"/>
        <v>0</v>
      </c>
      <c r="G8333" s="2">
        <f t="shared" si="1570"/>
        <v>0</v>
      </c>
      <c r="H8333" s="2">
        <f>MIN(Inputs!$B$2, (Inputs!$B$14 - F8333)/Inputs!$B$15)</f>
        <v>170</v>
      </c>
      <c r="I8333" s="2">
        <f>MAX(MIN(Inputs!$B$2, F8333*Inputs!$B$16, Inputs!$B$14*Inputs!$B$4 - G8333), 0)</f>
        <v>0</v>
      </c>
      <c r="J8333" s="2">
        <f>MAX(MIN(Inputs!$B$2, F8333*Inputs!$B$16, (Inputs!$B$14-F8333)/Inputs!$B$15)*Inputs!$B$9, 0)</f>
        <v>0</v>
      </c>
      <c r="K8333" s="2">
        <f>MAX(E8333*Inputs!$B$5 - B8333 - Inputs!$B$8, 0) * H8333</f>
        <v>0</v>
      </c>
      <c r="L8333" s="2">
        <f>IF(B8333 &gt;= D8333*Inputs!$B$10, MAX(B8333 - E8333/Inputs!$B$5 - Inputs!$B$8, 0) * I8333, 0)</f>
        <v>0</v>
      </c>
      <c r="M8333" s="2">
        <f t="shared" si="1562"/>
        <v>0</v>
      </c>
      <c r="N8333" s="3" t="str">
        <f t="shared" si="1563"/>
        <v>Idle</v>
      </c>
      <c r="O8333" s="3" t="str">
        <f t="shared" si="1571"/>
        <v>Idle</v>
      </c>
      <c r="P8333" s="2">
        <f t="shared" si="1564"/>
        <v>0</v>
      </c>
      <c r="Q8333" s="2">
        <f t="shared" si="1565"/>
        <v>0</v>
      </c>
      <c r="R8333" s="2">
        <f t="shared" si="1566"/>
        <v>0</v>
      </c>
      <c r="S8333" s="2">
        <f t="shared" si="1567"/>
        <v>0</v>
      </c>
      <c r="T8333" s="2">
        <f t="shared" si="1568"/>
        <v>0</v>
      </c>
      <c r="U8333" s="2">
        <f>IF(O8333="Reg", R8333 * Inputs!$B$7, 0)</f>
        <v>0</v>
      </c>
      <c r="V8333" s="2">
        <f>MAX(F8333 + P8333*Inputs!$B$15 - (Q8333/Inputs!$B$16) - U8333, 0)</f>
        <v>0</v>
      </c>
    </row>
    <row r="8334" spans="1:22" x14ac:dyDescent="0.3">
      <c r="A8334" s="1">
        <v>46370.166666666657</v>
      </c>
      <c r="B8334" s="2">
        <v>0</v>
      </c>
      <c r="C8334" s="2">
        <v>28.058336785511731</v>
      </c>
      <c r="D8334" s="2">
        <f t="shared" si="1560"/>
        <v>30.418615983705191</v>
      </c>
      <c r="E8334" s="2">
        <f t="shared" si="1561"/>
        <v>1.0827730142565801</v>
      </c>
      <c r="F8334" s="2">
        <f t="shared" si="1569"/>
        <v>0</v>
      </c>
      <c r="G8334" s="2">
        <f t="shared" si="1570"/>
        <v>0</v>
      </c>
      <c r="H8334" s="2">
        <f>MIN(Inputs!$B$2, (Inputs!$B$14 - F8334)/Inputs!$B$15)</f>
        <v>170</v>
      </c>
      <c r="I8334" s="2">
        <f>MAX(MIN(Inputs!$B$2, F8334*Inputs!$B$16, Inputs!$B$14*Inputs!$B$4 - G8334), 0)</f>
        <v>0</v>
      </c>
      <c r="J8334" s="2">
        <f>MAX(MIN(Inputs!$B$2, F8334*Inputs!$B$16, (Inputs!$B$14-F8334)/Inputs!$B$15)*Inputs!$B$9, 0)</f>
        <v>0</v>
      </c>
      <c r="K8334" s="2">
        <f>MAX(E8334*Inputs!$B$5 - B8334 - Inputs!$B$8, 0) * H8334</f>
        <v>0</v>
      </c>
      <c r="L8334" s="2">
        <f>IF(B8334 &gt;= D8334*Inputs!$B$10, MAX(B8334 - E8334/Inputs!$B$5 - Inputs!$B$8, 0) * I8334, 0)</f>
        <v>0</v>
      </c>
      <c r="M8334" s="2">
        <f t="shared" si="1562"/>
        <v>0</v>
      </c>
      <c r="N8334" s="3" t="str">
        <f t="shared" si="1563"/>
        <v>Idle</v>
      </c>
      <c r="O8334" s="3" t="str">
        <f t="shared" si="1571"/>
        <v>Idle</v>
      </c>
      <c r="P8334" s="2">
        <f t="shared" si="1564"/>
        <v>0</v>
      </c>
      <c r="Q8334" s="2">
        <f t="shared" si="1565"/>
        <v>0</v>
      </c>
      <c r="R8334" s="2">
        <f t="shared" si="1566"/>
        <v>0</v>
      </c>
      <c r="S8334" s="2">
        <f t="shared" si="1567"/>
        <v>0</v>
      </c>
      <c r="T8334" s="2">
        <f t="shared" si="1568"/>
        <v>0</v>
      </c>
      <c r="U8334" s="2">
        <f>IF(O8334="Reg", R8334 * Inputs!$B$7, 0)</f>
        <v>0</v>
      </c>
      <c r="V8334" s="2">
        <f>MAX(F8334 + P8334*Inputs!$B$15 - (Q8334/Inputs!$B$16) - U8334, 0)</f>
        <v>0</v>
      </c>
    </row>
    <row r="8335" spans="1:22" x14ac:dyDescent="0.3">
      <c r="A8335" s="1">
        <v>46370.208333333343</v>
      </c>
      <c r="B8335" s="2">
        <v>0</v>
      </c>
      <c r="C8335" s="2">
        <v>11.410701311270151</v>
      </c>
      <c r="D8335" s="2">
        <f t="shared" si="1560"/>
        <v>30.418615983705191</v>
      </c>
      <c r="E8335" s="2">
        <f t="shared" si="1561"/>
        <v>1.7762420467590887</v>
      </c>
      <c r="F8335" s="2">
        <f t="shared" si="1569"/>
        <v>0</v>
      </c>
      <c r="G8335" s="2">
        <f t="shared" si="1570"/>
        <v>0</v>
      </c>
      <c r="H8335" s="2">
        <f>MIN(Inputs!$B$2, (Inputs!$B$14 - F8335)/Inputs!$B$15)</f>
        <v>170</v>
      </c>
      <c r="I8335" s="2">
        <f>MAX(MIN(Inputs!$B$2, F8335*Inputs!$B$16, Inputs!$B$14*Inputs!$B$4 - G8335), 0)</f>
        <v>0</v>
      </c>
      <c r="J8335" s="2">
        <f>MAX(MIN(Inputs!$B$2, F8335*Inputs!$B$16, (Inputs!$B$14-F8335)/Inputs!$B$15)*Inputs!$B$9, 0)</f>
        <v>0</v>
      </c>
      <c r="K8335" s="2">
        <f>MAX(E8335*Inputs!$B$5 - B8335 - Inputs!$B$8, 0) * H8335</f>
        <v>0</v>
      </c>
      <c r="L8335" s="2">
        <f>IF(B8335 &gt;= D8335*Inputs!$B$10, MAX(B8335 - E8335/Inputs!$B$5 - Inputs!$B$8, 0) * I8335, 0)</f>
        <v>0</v>
      </c>
      <c r="M8335" s="2">
        <f t="shared" si="1562"/>
        <v>0</v>
      </c>
      <c r="N8335" s="3" t="str">
        <f t="shared" si="1563"/>
        <v>Idle</v>
      </c>
      <c r="O8335" s="3" t="str">
        <f t="shared" si="1571"/>
        <v>Idle</v>
      </c>
      <c r="P8335" s="2">
        <f t="shared" si="1564"/>
        <v>0</v>
      </c>
      <c r="Q8335" s="2">
        <f t="shared" si="1565"/>
        <v>0</v>
      </c>
      <c r="R8335" s="2">
        <f t="shared" si="1566"/>
        <v>0</v>
      </c>
      <c r="S8335" s="2">
        <f t="shared" si="1567"/>
        <v>0</v>
      </c>
      <c r="T8335" s="2">
        <f t="shared" si="1568"/>
        <v>0</v>
      </c>
      <c r="U8335" s="2">
        <f>IF(O8335="Reg", R8335 * Inputs!$B$7, 0)</f>
        <v>0</v>
      </c>
      <c r="V8335" s="2">
        <f>MAX(F8335 + P8335*Inputs!$B$15 - (Q8335/Inputs!$B$16) - U8335, 0)</f>
        <v>0</v>
      </c>
    </row>
    <row r="8336" spans="1:22" x14ac:dyDescent="0.3">
      <c r="A8336" s="1">
        <v>46370.25</v>
      </c>
      <c r="B8336" s="2">
        <v>0</v>
      </c>
      <c r="C8336" s="2">
        <v>12.569853835417961</v>
      </c>
      <c r="D8336" s="2">
        <f t="shared" si="1560"/>
        <v>30.418615983705191</v>
      </c>
      <c r="E8336" s="2">
        <f t="shared" si="1561"/>
        <v>4.5587993976905068</v>
      </c>
      <c r="F8336" s="2">
        <f t="shared" si="1569"/>
        <v>0</v>
      </c>
      <c r="G8336" s="2">
        <f t="shared" si="1570"/>
        <v>0</v>
      </c>
      <c r="H8336" s="2">
        <f>MIN(Inputs!$B$2, (Inputs!$B$14 - F8336)/Inputs!$B$15)</f>
        <v>170</v>
      </c>
      <c r="I8336" s="2">
        <f>MAX(MIN(Inputs!$B$2, F8336*Inputs!$B$16, Inputs!$B$14*Inputs!$B$4 - G8336), 0)</f>
        <v>0</v>
      </c>
      <c r="J8336" s="2">
        <f>MAX(MIN(Inputs!$B$2, F8336*Inputs!$B$16, (Inputs!$B$14-F8336)/Inputs!$B$15)*Inputs!$B$9, 0)</f>
        <v>0</v>
      </c>
      <c r="K8336" s="2">
        <f>MAX(E8336*Inputs!$B$5 - B8336 - Inputs!$B$8, 0) * H8336</f>
        <v>0</v>
      </c>
      <c r="L8336" s="2">
        <f>IF(B8336 &gt;= D8336*Inputs!$B$10, MAX(B8336 - E8336/Inputs!$B$5 - Inputs!$B$8, 0) * I8336, 0)</f>
        <v>0</v>
      </c>
      <c r="M8336" s="2">
        <f t="shared" si="1562"/>
        <v>0</v>
      </c>
      <c r="N8336" s="3" t="str">
        <f t="shared" si="1563"/>
        <v>Idle</v>
      </c>
      <c r="O8336" s="3" t="str">
        <f t="shared" si="1571"/>
        <v>Idle</v>
      </c>
      <c r="P8336" s="2">
        <f t="shared" si="1564"/>
        <v>0</v>
      </c>
      <c r="Q8336" s="2">
        <f t="shared" si="1565"/>
        <v>0</v>
      </c>
      <c r="R8336" s="2">
        <f t="shared" si="1566"/>
        <v>0</v>
      </c>
      <c r="S8336" s="2">
        <f t="shared" si="1567"/>
        <v>0</v>
      </c>
      <c r="T8336" s="2">
        <f t="shared" si="1568"/>
        <v>0</v>
      </c>
      <c r="U8336" s="2">
        <f>IF(O8336="Reg", R8336 * Inputs!$B$7, 0)</f>
        <v>0</v>
      </c>
      <c r="V8336" s="2">
        <f>MAX(F8336 + P8336*Inputs!$B$15 - (Q8336/Inputs!$B$16) - U8336, 0)</f>
        <v>0</v>
      </c>
    </row>
    <row r="8337" spans="1:22" x14ac:dyDescent="0.3">
      <c r="A8337" s="1">
        <v>46370.291666666657</v>
      </c>
      <c r="B8337" s="2">
        <v>0</v>
      </c>
      <c r="C8337" s="2">
        <v>9.7564190597749452</v>
      </c>
      <c r="D8337" s="2">
        <f t="shared" si="1560"/>
        <v>30.418615983705191</v>
      </c>
      <c r="E8337" s="2">
        <f t="shared" si="1561"/>
        <v>10.24540958680133</v>
      </c>
      <c r="F8337" s="2">
        <f t="shared" si="1569"/>
        <v>0</v>
      </c>
      <c r="G8337" s="2">
        <f t="shared" si="1570"/>
        <v>0</v>
      </c>
      <c r="H8337" s="2">
        <f>MIN(Inputs!$B$2, (Inputs!$B$14 - F8337)/Inputs!$B$15)</f>
        <v>170</v>
      </c>
      <c r="I8337" s="2">
        <f>MAX(MIN(Inputs!$B$2, F8337*Inputs!$B$16, Inputs!$B$14*Inputs!$B$4 - G8337), 0)</f>
        <v>0</v>
      </c>
      <c r="J8337" s="2">
        <f>MAX(MIN(Inputs!$B$2, F8337*Inputs!$B$16, (Inputs!$B$14-F8337)/Inputs!$B$15)*Inputs!$B$9, 0)</f>
        <v>0</v>
      </c>
      <c r="K8337" s="2">
        <f>MAX(E8337*Inputs!$B$5 - B8337 - Inputs!$B$8, 0) * H8337</f>
        <v>0</v>
      </c>
      <c r="L8337" s="2">
        <f>IF(B8337 &gt;= D8337*Inputs!$B$10, MAX(B8337 - E8337/Inputs!$B$5 - Inputs!$B$8, 0) * I8337, 0)</f>
        <v>0</v>
      </c>
      <c r="M8337" s="2">
        <f t="shared" si="1562"/>
        <v>0</v>
      </c>
      <c r="N8337" s="3" t="str">
        <f t="shared" si="1563"/>
        <v>Idle</v>
      </c>
      <c r="O8337" s="3" t="str">
        <f t="shared" si="1571"/>
        <v>Idle</v>
      </c>
      <c r="P8337" s="2">
        <f t="shared" si="1564"/>
        <v>0</v>
      </c>
      <c r="Q8337" s="2">
        <f t="shared" si="1565"/>
        <v>0</v>
      </c>
      <c r="R8337" s="2">
        <f t="shared" si="1566"/>
        <v>0</v>
      </c>
      <c r="S8337" s="2">
        <f t="shared" si="1567"/>
        <v>0</v>
      </c>
      <c r="T8337" s="2">
        <f t="shared" si="1568"/>
        <v>0</v>
      </c>
      <c r="U8337" s="2">
        <f>IF(O8337="Reg", R8337 * Inputs!$B$7, 0)</f>
        <v>0</v>
      </c>
      <c r="V8337" s="2">
        <f>MAX(F8337 + P8337*Inputs!$B$15 - (Q8337/Inputs!$B$16) - U8337, 0)</f>
        <v>0</v>
      </c>
    </row>
    <row r="8338" spans="1:22" x14ac:dyDescent="0.3">
      <c r="A8338" s="1">
        <v>46370.333333333343</v>
      </c>
      <c r="B8338" s="2">
        <v>0</v>
      </c>
      <c r="C8338" s="2">
        <v>7.4680792289033349</v>
      </c>
      <c r="D8338" s="2">
        <f t="shared" si="1560"/>
        <v>30.418615983705191</v>
      </c>
      <c r="E8338" s="2">
        <f t="shared" si="1561"/>
        <v>18.248787282355821</v>
      </c>
      <c r="F8338" s="2">
        <f t="shared" si="1569"/>
        <v>0</v>
      </c>
      <c r="G8338" s="2">
        <f t="shared" si="1570"/>
        <v>0</v>
      </c>
      <c r="H8338" s="2">
        <f>MIN(Inputs!$B$2, (Inputs!$B$14 - F8338)/Inputs!$B$15)</f>
        <v>170</v>
      </c>
      <c r="I8338" s="2">
        <f>MAX(MIN(Inputs!$B$2, F8338*Inputs!$B$16, Inputs!$B$14*Inputs!$B$4 - G8338), 0)</f>
        <v>0</v>
      </c>
      <c r="J8338" s="2">
        <f>MAX(MIN(Inputs!$B$2, F8338*Inputs!$B$16, (Inputs!$B$14-F8338)/Inputs!$B$15)*Inputs!$B$9, 0)</f>
        <v>0</v>
      </c>
      <c r="K8338" s="2">
        <f>MAX(E8338*Inputs!$B$5 - B8338 - Inputs!$B$8, 0) * H8338</f>
        <v>0</v>
      </c>
      <c r="L8338" s="2">
        <f>IF(B8338 &gt;= D8338*Inputs!$B$10, MAX(B8338 - E8338/Inputs!$B$5 - Inputs!$B$8, 0) * I8338, 0)</f>
        <v>0</v>
      </c>
      <c r="M8338" s="2">
        <f t="shared" si="1562"/>
        <v>0</v>
      </c>
      <c r="N8338" s="3" t="str">
        <f t="shared" si="1563"/>
        <v>Idle</v>
      </c>
      <c r="O8338" s="3" t="str">
        <f t="shared" si="1571"/>
        <v>Idle</v>
      </c>
      <c r="P8338" s="2">
        <f t="shared" si="1564"/>
        <v>0</v>
      </c>
      <c r="Q8338" s="2">
        <f t="shared" si="1565"/>
        <v>0</v>
      </c>
      <c r="R8338" s="2">
        <f t="shared" si="1566"/>
        <v>0</v>
      </c>
      <c r="S8338" s="2">
        <f t="shared" si="1567"/>
        <v>0</v>
      </c>
      <c r="T8338" s="2">
        <f t="shared" si="1568"/>
        <v>0</v>
      </c>
      <c r="U8338" s="2">
        <f>IF(O8338="Reg", R8338 * Inputs!$B$7, 0)</f>
        <v>0</v>
      </c>
      <c r="V8338" s="2">
        <f>MAX(F8338 + P8338*Inputs!$B$15 - (Q8338/Inputs!$B$16) - U8338, 0)</f>
        <v>0</v>
      </c>
    </row>
    <row r="8339" spans="1:22" x14ac:dyDescent="0.3">
      <c r="A8339" s="1">
        <v>46370.375</v>
      </c>
      <c r="B8339" s="2">
        <v>6.4966380855394812</v>
      </c>
      <c r="C8339" s="2">
        <v>9.6915022237788477</v>
      </c>
      <c r="D8339" s="2">
        <f t="shared" si="1560"/>
        <v>30.418615983705191</v>
      </c>
      <c r="E8339" s="2">
        <f t="shared" si="1561"/>
        <v>25.136029052266736</v>
      </c>
      <c r="F8339" s="2">
        <f t="shared" si="1569"/>
        <v>0</v>
      </c>
      <c r="G8339" s="2">
        <f t="shared" si="1570"/>
        <v>0</v>
      </c>
      <c r="H8339" s="2">
        <f>MIN(Inputs!$B$2, (Inputs!$B$14 - F8339)/Inputs!$B$15)</f>
        <v>170</v>
      </c>
      <c r="I8339" s="2">
        <f>MAX(MIN(Inputs!$B$2, F8339*Inputs!$B$16, Inputs!$B$14*Inputs!$B$4 - G8339), 0)</f>
        <v>0</v>
      </c>
      <c r="J8339" s="2">
        <f>MAX(MIN(Inputs!$B$2, F8339*Inputs!$B$16, (Inputs!$B$14-F8339)/Inputs!$B$15)*Inputs!$B$9, 0)</f>
        <v>0</v>
      </c>
      <c r="K8339" s="2">
        <f>MAX(E8339*Inputs!$B$5 - B8339 - Inputs!$B$8, 0) * H8339</f>
        <v>0</v>
      </c>
      <c r="L8339" s="2">
        <f>IF(B8339 &gt;= D8339*Inputs!$B$10, MAX(B8339 - E8339/Inputs!$B$5 - Inputs!$B$8, 0) * I8339, 0)</f>
        <v>0</v>
      </c>
      <c r="M8339" s="2">
        <f t="shared" si="1562"/>
        <v>0</v>
      </c>
      <c r="N8339" s="3" t="str">
        <f t="shared" si="1563"/>
        <v>Idle</v>
      </c>
      <c r="O8339" s="3" t="str">
        <f t="shared" si="1571"/>
        <v>Idle</v>
      </c>
      <c r="P8339" s="2">
        <f t="shared" si="1564"/>
        <v>0</v>
      </c>
      <c r="Q8339" s="2">
        <f t="shared" si="1565"/>
        <v>0</v>
      </c>
      <c r="R8339" s="2">
        <f t="shared" si="1566"/>
        <v>0</v>
      </c>
      <c r="S8339" s="2">
        <f t="shared" si="1567"/>
        <v>0</v>
      </c>
      <c r="T8339" s="2">
        <f t="shared" si="1568"/>
        <v>0</v>
      </c>
      <c r="U8339" s="2">
        <f>IF(O8339="Reg", R8339 * Inputs!$B$7, 0)</f>
        <v>0</v>
      </c>
      <c r="V8339" s="2">
        <f>MAX(F8339 + P8339*Inputs!$B$15 - (Q8339/Inputs!$B$16) - U8339, 0)</f>
        <v>0</v>
      </c>
    </row>
    <row r="8340" spans="1:22" x14ac:dyDescent="0.3">
      <c r="A8340" s="1">
        <v>46370.416666666657</v>
      </c>
      <c r="B8340" s="2">
        <v>4.1608141950150506</v>
      </c>
      <c r="C8340" s="2">
        <v>4.0885121190368467</v>
      </c>
      <c r="D8340" s="2">
        <f t="shared" si="1560"/>
        <v>30.418615983705191</v>
      </c>
      <c r="E8340" s="2">
        <f t="shared" si="1561"/>
        <v>32.633996039032432</v>
      </c>
      <c r="F8340" s="2">
        <f t="shared" si="1569"/>
        <v>0</v>
      </c>
      <c r="G8340" s="2">
        <f t="shared" si="1570"/>
        <v>0</v>
      </c>
      <c r="H8340" s="2">
        <f>MIN(Inputs!$B$2, (Inputs!$B$14 - F8340)/Inputs!$B$15)</f>
        <v>170</v>
      </c>
      <c r="I8340" s="2">
        <f>MAX(MIN(Inputs!$B$2, F8340*Inputs!$B$16, Inputs!$B$14*Inputs!$B$4 - G8340), 0)</f>
        <v>0</v>
      </c>
      <c r="J8340" s="2">
        <f>MAX(MIN(Inputs!$B$2, F8340*Inputs!$B$16, (Inputs!$B$14-F8340)/Inputs!$B$15)*Inputs!$B$9, 0)</f>
        <v>0</v>
      </c>
      <c r="K8340" s="2">
        <f>MAX(E8340*Inputs!$B$5 - B8340 - Inputs!$B$8, 0) * H8340</f>
        <v>774.70739428669356</v>
      </c>
      <c r="L8340" s="2">
        <f>IF(B8340 &gt;= D8340*Inputs!$B$10, MAX(B8340 - E8340/Inputs!$B$5 - Inputs!$B$8, 0) * I8340, 0)</f>
        <v>0</v>
      </c>
      <c r="M8340" s="2">
        <f t="shared" si="1562"/>
        <v>0</v>
      </c>
      <c r="N8340" s="3" t="str">
        <f t="shared" si="1563"/>
        <v>Charge</v>
      </c>
      <c r="O8340" s="3" t="str">
        <f t="shared" si="1571"/>
        <v>Charge</v>
      </c>
      <c r="P8340" s="2">
        <f t="shared" si="1564"/>
        <v>170</v>
      </c>
      <c r="Q8340" s="2">
        <f t="shared" si="1565"/>
        <v>0</v>
      </c>
      <c r="R8340" s="2">
        <f t="shared" si="1566"/>
        <v>0</v>
      </c>
      <c r="S8340" s="2">
        <f t="shared" si="1567"/>
        <v>-707.33841315255859</v>
      </c>
      <c r="T8340" s="2">
        <f t="shared" si="1568"/>
        <v>0</v>
      </c>
      <c r="U8340" s="2">
        <f>IF(O8340="Reg", R8340 * Inputs!$B$7, 0)</f>
        <v>0</v>
      </c>
      <c r="V8340" s="2">
        <f>MAX(F8340 + P8340*Inputs!$B$15 - (Q8340/Inputs!$B$16) - U8340, 0)</f>
        <v>170</v>
      </c>
    </row>
    <row r="8341" spans="1:22" x14ac:dyDescent="0.3">
      <c r="A8341" s="1">
        <v>46370.458333333343</v>
      </c>
      <c r="B8341" s="2">
        <v>16.695344105588511</v>
      </c>
      <c r="C8341" s="2">
        <v>9.5426240730018232</v>
      </c>
      <c r="D8341" s="2">
        <f t="shared" si="1560"/>
        <v>30.418615983705191</v>
      </c>
      <c r="E8341" s="2">
        <f t="shared" si="1561"/>
        <v>41.569753341205789</v>
      </c>
      <c r="F8341" s="2">
        <f t="shared" si="1569"/>
        <v>170</v>
      </c>
      <c r="G8341" s="2">
        <f t="shared" si="1570"/>
        <v>0</v>
      </c>
      <c r="H8341" s="2">
        <f>MIN(Inputs!$B$2, (Inputs!$B$14 - F8341)/Inputs!$B$15)</f>
        <v>170</v>
      </c>
      <c r="I8341" s="2">
        <f>MAX(MIN(Inputs!$B$2, F8341*Inputs!$B$16, Inputs!$B$14*Inputs!$B$4 - G8341), 0)</f>
        <v>170</v>
      </c>
      <c r="J8341" s="2">
        <f>MAX(MIN(Inputs!$B$2, F8341*Inputs!$B$16, (Inputs!$B$14-F8341)/Inputs!$B$15)*Inputs!$B$9, 0)</f>
        <v>136</v>
      </c>
      <c r="K8341" s="2">
        <f>MAX(E8341*Inputs!$B$5 - B8341 - Inputs!$B$8, 0) * H8341</f>
        <v>0</v>
      </c>
      <c r="L8341" s="2">
        <f>IF(B8341 &gt;= D8341*Inputs!$B$10, MAX(B8341 - E8341/Inputs!$B$5 - Inputs!$B$8, 0) * I8341, 0)</f>
        <v>0</v>
      </c>
      <c r="M8341" s="2">
        <f t="shared" si="1562"/>
        <v>1297.796873928248</v>
      </c>
      <c r="N8341" s="3" t="str">
        <f t="shared" si="1563"/>
        <v>Reg</v>
      </c>
      <c r="O8341" s="3" t="str">
        <f t="shared" si="1571"/>
        <v>Charge</v>
      </c>
      <c r="P8341" s="2">
        <f t="shared" si="1564"/>
        <v>170</v>
      </c>
      <c r="Q8341" s="2">
        <f t="shared" si="1565"/>
        <v>0</v>
      </c>
      <c r="R8341" s="2">
        <f t="shared" si="1566"/>
        <v>0</v>
      </c>
      <c r="S8341" s="2">
        <f t="shared" si="1567"/>
        <v>-2838.2084979500469</v>
      </c>
      <c r="T8341" s="2">
        <f t="shared" si="1568"/>
        <v>0</v>
      </c>
      <c r="U8341" s="2">
        <f>IF(O8341="Reg", R8341 * Inputs!$B$7, 0)</f>
        <v>0</v>
      </c>
      <c r="V8341" s="2">
        <f>MAX(F8341 + P8341*Inputs!$B$15 - (Q8341/Inputs!$B$16) - U8341, 0)</f>
        <v>340</v>
      </c>
    </row>
    <row r="8342" spans="1:22" x14ac:dyDescent="0.3">
      <c r="A8342" s="1">
        <v>46370.5</v>
      </c>
      <c r="B8342" s="2">
        <v>34.119661134664938</v>
      </c>
      <c r="C8342" s="2">
        <v>4.0324056924422012</v>
      </c>
      <c r="D8342" s="2">
        <f t="shared" si="1560"/>
        <v>30.418615983705191</v>
      </c>
      <c r="E8342" s="2">
        <f t="shared" si="1561"/>
        <v>49.886605837442083</v>
      </c>
      <c r="F8342" s="2">
        <f t="shared" si="1569"/>
        <v>340</v>
      </c>
      <c r="G8342" s="2">
        <f t="shared" si="1570"/>
        <v>0</v>
      </c>
      <c r="H8342" s="2">
        <f>MIN(Inputs!$B$2, (Inputs!$B$14 - F8342)/Inputs!$B$15)</f>
        <v>0</v>
      </c>
      <c r="I8342" s="2">
        <f>MAX(MIN(Inputs!$B$2, F8342*Inputs!$B$16, Inputs!$B$14*Inputs!$B$4 - G8342), 0)</f>
        <v>170</v>
      </c>
      <c r="J8342" s="2">
        <f>MAX(MIN(Inputs!$B$2, F8342*Inputs!$B$16, (Inputs!$B$14-F8342)/Inputs!$B$15)*Inputs!$B$9, 0)</f>
        <v>0</v>
      </c>
      <c r="K8342" s="2">
        <f>MAX(E8342*Inputs!$B$5 - B8342 - Inputs!$B$8, 0) * H8342</f>
        <v>0</v>
      </c>
      <c r="L8342" s="2">
        <f>IF(B8342 &gt;= D8342*Inputs!$B$10, MAX(B8342 - E8342/Inputs!$B$5 - Inputs!$B$8, 0) * I8342, 0)</f>
        <v>0</v>
      </c>
      <c r="M8342" s="2">
        <f t="shared" si="1562"/>
        <v>0</v>
      </c>
      <c r="N8342" s="3" t="str">
        <f t="shared" si="1563"/>
        <v>Idle</v>
      </c>
      <c r="O8342" s="3" t="str">
        <f t="shared" si="1571"/>
        <v>Idle</v>
      </c>
      <c r="P8342" s="2">
        <f t="shared" si="1564"/>
        <v>0</v>
      </c>
      <c r="Q8342" s="2">
        <f t="shared" si="1565"/>
        <v>0</v>
      </c>
      <c r="R8342" s="2">
        <f t="shared" si="1566"/>
        <v>0</v>
      </c>
      <c r="S8342" s="2">
        <f t="shared" si="1567"/>
        <v>0</v>
      </c>
      <c r="T8342" s="2">
        <f t="shared" si="1568"/>
        <v>0</v>
      </c>
      <c r="U8342" s="2">
        <f>IF(O8342="Reg", R8342 * Inputs!$B$7, 0)</f>
        <v>0</v>
      </c>
      <c r="V8342" s="2">
        <f>MAX(F8342 + P8342*Inputs!$B$15 - (Q8342/Inputs!$B$16) - U8342, 0)</f>
        <v>340</v>
      </c>
    </row>
    <row r="8343" spans="1:22" x14ac:dyDescent="0.3">
      <c r="A8343" s="1">
        <v>46370.541666666657</v>
      </c>
      <c r="B8343" s="2">
        <v>48.020266173326938</v>
      </c>
      <c r="C8343" s="2">
        <v>12.694282004627819</v>
      </c>
      <c r="D8343" s="2">
        <f t="shared" si="1560"/>
        <v>30.418615983705191</v>
      </c>
      <c r="E8343" s="2">
        <f t="shared" si="1561"/>
        <v>55.471156515802669</v>
      </c>
      <c r="F8343" s="2">
        <f t="shared" si="1569"/>
        <v>340</v>
      </c>
      <c r="G8343" s="2">
        <f t="shared" si="1570"/>
        <v>0</v>
      </c>
      <c r="H8343" s="2">
        <f>MIN(Inputs!$B$2, (Inputs!$B$14 - F8343)/Inputs!$B$15)</f>
        <v>0</v>
      </c>
      <c r="I8343" s="2">
        <f>MAX(MIN(Inputs!$B$2, F8343*Inputs!$B$16, Inputs!$B$14*Inputs!$B$4 - G8343), 0)</f>
        <v>170</v>
      </c>
      <c r="J8343" s="2">
        <f>MAX(MIN(Inputs!$B$2, F8343*Inputs!$B$16, (Inputs!$B$14-F8343)/Inputs!$B$15)*Inputs!$B$9, 0)</f>
        <v>0</v>
      </c>
      <c r="K8343" s="2">
        <f>MAX(E8343*Inputs!$B$5 - B8343 - Inputs!$B$8, 0) * H8343</f>
        <v>0</v>
      </c>
      <c r="L8343" s="2">
        <f>IF(B8343 &gt;= D8343*Inputs!$B$10, MAX(B8343 - E8343/Inputs!$B$5 - Inputs!$B$8, 0) * I8343, 0)</f>
        <v>0</v>
      </c>
      <c r="M8343" s="2">
        <f t="shared" si="1562"/>
        <v>0</v>
      </c>
      <c r="N8343" s="3" t="str">
        <f t="shared" si="1563"/>
        <v>Idle</v>
      </c>
      <c r="O8343" s="3" t="str">
        <f t="shared" si="1571"/>
        <v>Idle</v>
      </c>
      <c r="P8343" s="2">
        <f t="shared" si="1564"/>
        <v>0</v>
      </c>
      <c r="Q8343" s="2">
        <f t="shared" si="1565"/>
        <v>0</v>
      </c>
      <c r="R8343" s="2">
        <f t="shared" si="1566"/>
        <v>0</v>
      </c>
      <c r="S8343" s="2">
        <f t="shared" si="1567"/>
        <v>0</v>
      </c>
      <c r="T8343" s="2">
        <f t="shared" si="1568"/>
        <v>0</v>
      </c>
      <c r="U8343" s="2">
        <f>IF(O8343="Reg", R8343 * Inputs!$B$7, 0)</f>
        <v>0</v>
      </c>
      <c r="V8343" s="2">
        <f>MAX(F8343 + P8343*Inputs!$B$15 - (Q8343/Inputs!$B$16) - U8343, 0)</f>
        <v>340</v>
      </c>
    </row>
    <row r="8344" spans="1:22" x14ac:dyDescent="0.3">
      <c r="A8344" s="1">
        <v>46370.583333333343</v>
      </c>
      <c r="B8344" s="2">
        <v>41.323450619465497</v>
      </c>
      <c r="C8344" s="2">
        <v>3.3109274861835951</v>
      </c>
      <c r="D8344" s="2">
        <f t="shared" si="1560"/>
        <v>30.418615983705191</v>
      </c>
      <c r="E8344" s="2">
        <f t="shared" si="1561"/>
        <v>58.474914822347834</v>
      </c>
      <c r="F8344" s="2">
        <f t="shared" si="1569"/>
        <v>340</v>
      </c>
      <c r="G8344" s="2">
        <f t="shared" si="1570"/>
        <v>0</v>
      </c>
      <c r="H8344" s="2">
        <f>MIN(Inputs!$B$2, (Inputs!$B$14 - F8344)/Inputs!$B$15)</f>
        <v>0</v>
      </c>
      <c r="I8344" s="2">
        <f>MAX(MIN(Inputs!$B$2, F8344*Inputs!$B$16, Inputs!$B$14*Inputs!$B$4 - G8344), 0)</f>
        <v>170</v>
      </c>
      <c r="J8344" s="2">
        <f>MAX(MIN(Inputs!$B$2, F8344*Inputs!$B$16, (Inputs!$B$14-F8344)/Inputs!$B$15)*Inputs!$B$9, 0)</f>
        <v>0</v>
      </c>
      <c r="K8344" s="2">
        <f>MAX(E8344*Inputs!$B$5 - B8344 - Inputs!$B$8, 0) * H8344</f>
        <v>0</v>
      </c>
      <c r="L8344" s="2">
        <f>IF(B8344 &gt;= D8344*Inputs!$B$10, MAX(B8344 - E8344/Inputs!$B$5 - Inputs!$B$8, 0) * I8344, 0)</f>
        <v>0</v>
      </c>
      <c r="M8344" s="2">
        <f t="shared" si="1562"/>
        <v>0</v>
      </c>
      <c r="N8344" s="3" t="str">
        <f t="shared" si="1563"/>
        <v>Idle</v>
      </c>
      <c r="O8344" s="3" t="str">
        <f t="shared" si="1571"/>
        <v>Idle</v>
      </c>
      <c r="P8344" s="2">
        <f t="shared" si="1564"/>
        <v>0</v>
      </c>
      <c r="Q8344" s="2">
        <f t="shared" si="1565"/>
        <v>0</v>
      </c>
      <c r="R8344" s="2">
        <f t="shared" si="1566"/>
        <v>0</v>
      </c>
      <c r="S8344" s="2">
        <f t="shared" si="1567"/>
        <v>0</v>
      </c>
      <c r="T8344" s="2">
        <f t="shared" si="1568"/>
        <v>0</v>
      </c>
      <c r="U8344" s="2">
        <f>IF(O8344="Reg", R8344 * Inputs!$B$7, 0)</f>
        <v>0</v>
      </c>
      <c r="V8344" s="2">
        <f>MAX(F8344 + P8344*Inputs!$B$15 - (Q8344/Inputs!$B$16) - U8344, 0)</f>
        <v>340</v>
      </c>
    </row>
    <row r="8345" spans="1:22" x14ac:dyDescent="0.3">
      <c r="A8345" s="1">
        <v>46370.625</v>
      </c>
      <c r="B8345" s="2">
        <v>51.484440006133639</v>
      </c>
      <c r="C8345" s="2">
        <v>25.561518520959581</v>
      </c>
      <c r="D8345" s="2">
        <f t="shared" si="1560"/>
        <v>30.418615983705191</v>
      </c>
      <c r="E8345" s="2">
        <f t="shared" si="1561"/>
        <v>61.316042661417306</v>
      </c>
      <c r="F8345" s="2">
        <f t="shared" si="1569"/>
        <v>340</v>
      </c>
      <c r="G8345" s="2">
        <f t="shared" si="1570"/>
        <v>0</v>
      </c>
      <c r="H8345" s="2">
        <f>MIN(Inputs!$B$2, (Inputs!$B$14 - F8345)/Inputs!$B$15)</f>
        <v>0</v>
      </c>
      <c r="I8345" s="2">
        <f>MAX(MIN(Inputs!$B$2, F8345*Inputs!$B$16, Inputs!$B$14*Inputs!$B$4 - G8345), 0)</f>
        <v>170</v>
      </c>
      <c r="J8345" s="2">
        <f>MAX(MIN(Inputs!$B$2, F8345*Inputs!$B$16, (Inputs!$B$14-F8345)/Inputs!$B$15)*Inputs!$B$9, 0)</f>
        <v>0</v>
      </c>
      <c r="K8345" s="2">
        <f>MAX(E8345*Inputs!$B$5 - B8345 - Inputs!$B$8, 0) * H8345</f>
        <v>0</v>
      </c>
      <c r="L8345" s="2">
        <f>IF(B8345 &gt;= D8345*Inputs!$B$10, MAX(B8345 - E8345/Inputs!$B$5 - Inputs!$B$8, 0) * I8345, 0)</f>
        <v>0</v>
      </c>
      <c r="M8345" s="2">
        <f t="shared" si="1562"/>
        <v>0</v>
      </c>
      <c r="N8345" s="3" t="str">
        <f t="shared" si="1563"/>
        <v>Idle</v>
      </c>
      <c r="O8345" s="3" t="str">
        <f t="shared" si="1571"/>
        <v>Idle</v>
      </c>
      <c r="P8345" s="2">
        <f t="shared" si="1564"/>
        <v>0</v>
      </c>
      <c r="Q8345" s="2">
        <f t="shared" si="1565"/>
        <v>0</v>
      </c>
      <c r="R8345" s="2">
        <f t="shared" si="1566"/>
        <v>0</v>
      </c>
      <c r="S8345" s="2">
        <f t="shared" si="1567"/>
        <v>0</v>
      </c>
      <c r="T8345" s="2">
        <f t="shared" si="1568"/>
        <v>0</v>
      </c>
      <c r="U8345" s="2">
        <f>IF(O8345="Reg", R8345 * Inputs!$B$7, 0)</f>
        <v>0</v>
      </c>
      <c r="V8345" s="2">
        <f>MAX(F8345 + P8345*Inputs!$B$15 - (Q8345/Inputs!$B$16) - U8345, 0)</f>
        <v>340</v>
      </c>
    </row>
    <row r="8346" spans="1:22" x14ac:dyDescent="0.3">
      <c r="A8346" s="1">
        <v>46370.666666666657</v>
      </c>
      <c r="B8346" s="2">
        <v>57.775358008055242</v>
      </c>
      <c r="C8346" s="2">
        <v>28.099278620080948</v>
      </c>
      <c r="D8346" s="2">
        <f t="shared" si="1560"/>
        <v>30.418615983705191</v>
      </c>
      <c r="E8346" s="2">
        <f t="shared" si="1561"/>
        <v>62.421341405566523</v>
      </c>
      <c r="F8346" s="2">
        <f t="shared" si="1569"/>
        <v>340</v>
      </c>
      <c r="G8346" s="2">
        <f t="shared" si="1570"/>
        <v>0</v>
      </c>
      <c r="H8346" s="2">
        <f>MIN(Inputs!$B$2, (Inputs!$B$14 - F8346)/Inputs!$B$15)</f>
        <v>0</v>
      </c>
      <c r="I8346" s="2">
        <f>MAX(MIN(Inputs!$B$2, F8346*Inputs!$B$16, Inputs!$B$14*Inputs!$B$4 - G8346), 0)</f>
        <v>170</v>
      </c>
      <c r="J8346" s="2">
        <f>MAX(MIN(Inputs!$B$2, F8346*Inputs!$B$16, (Inputs!$B$14-F8346)/Inputs!$B$15)*Inputs!$B$9, 0)</f>
        <v>0</v>
      </c>
      <c r="K8346" s="2">
        <f>MAX(E8346*Inputs!$B$5 - B8346 - Inputs!$B$8, 0) * H8346</f>
        <v>0</v>
      </c>
      <c r="L8346" s="2">
        <f>IF(B8346 &gt;= D8346*Inputs!$B$10, MAX(B8346 - E8346/Inputs!$B$5 - Inputs!$B$8, 0) * I8346, 0)</f>
        <v>0</v>
      </c>
      <c r="M8346" s="2">
        <f t="shared" si="1562"/>
        <v>0</v>
      </c>
      <c r="N8346" s="3" t="str">
        <f t="shared" si="1563"/>
        <v>Idle</v>
      </c>
      <c r="O8346" s="3" t="str">
        <f t="shared" si="1571"/>
        <v>Idle</v>
      </c>
      <c r="P8346" s="2">
        <f t="shared" si="1564"/>
        <v>0</v>
      </c>
      <c r="Q8346" s="2">
        <f t="shared" si="1565"/>
        <v>0</v>
      </c>
      <c r="R8346" s="2">
        <f t="shared" si="1566"/>
        <v>0</v>
      </c>
      <c r="S8346" s="2">
        <f t="shared" si="1567"/>
        <v>0</v>
      </c>
      <c r="T8346" s="2">
        <f t="shared" si="1568"/>
        <v>0</v>
      </c>
      <c r="U8346" s="2">
        <f>IF(O8346="Reg", R8346 * Inputs!$B$7, 0)</f>
        <v>0</v>
      </c>
      <c r="V8346" s="2">
        <f>MAX(F8346 + P8346*Inputs!$B$15 - (Q8346/Inputs!$B$16) - U8346, 0)</f>
        <v>340</v>
      </c>
    </row>
    <row r="8347" spans="1:22" x14ac:dyDescent="0.3">
      <c r="A8347" s="1">
        <v>46370.708333333343</v>
      </c>
      <c r="B8347" s="2">
        <v>66.596459083006238</v>
      </c>
      <c r="C8347" s="2">
        <v>6.1881108398387088</v>
      </c>
      <c r="D8347" s="2">
        <f t="shared" si="1560"/>
        <v>30.418615983705191</v>
      </c>
      <c r="E8347" s="2">
        <f t="shared" si="1561"/>
        <v>60.698825799767519</v>
      </c>
      <c r="F8347" s="2">
        <f t="shared" si="1569"/>
        <v>340</v>
      </c>
      <c r="G8347" s="2">
        <f t="shared" si="1570"/>
        <v>0</v>
      </c>
      <c r="H8347" s="2">
        <f>MIN(Inputs!$B$2, (Inputs!$B$14 - F8347)/Inputs!$B$15)</f>
        <v>0</v>
      </c>
      <c r="I8347" s="2">
        <f>MAX(MIN(Inputs!$B$2, F8347*Inputs!$B$16, Inputs!$B$14*Inputs!$B$4 - G8347), 0)</f>
        <v>170</v>
      </c>
      <c r="J8347" s="2">
        <f>MAX(MIN(Inputs!$B$2, F8347*Inputs!$B$16, (Inputs!$B$14-F8347)/Inputs!$B$15)*Inputs!$B$9, 0)</f>
        <v>0</v>
      </c>
      <c r="K8347" s="2">
        <f>MAX(E8347*Inputs!$B$5 - B8347 - Inputs!$B$8, 0) * H8347</f>
        <v>0</v>
      </c>
      <c r="L8347" s="2">
        <f>IF(B8347 &gt;= D8347*Inputs!$B$10, MAX(B8347 - E8347/Inputs!$B$5 - Inputs!$B$8, 0) * I8347, 0)</f>
        <v>0</v>
      </c>
      <c r="M8347" s="2">
        <f t="shared" si="1562"/>
        <v>0</v>
      </c>
      <c r="N8347" s="3" t="str">
        <f t="shared" si="1563"/>
        <v>Idle</v>
      </c>
      <c r="O8347" s="3" t="str">
        <f t="shared" si="1571"/>
        <v>Idle</v>
      </c>
      <c r="P8347" s="2">
        <f t="shared" si="1564"/>
        <v>0</v>
      </c>
      <c r="Q8347" s="2">
        <f t="shared" si="1565"/>
        <v>0</v>
      </c>
      <c r="R8347" s="2">
        <f t="shared" si="1566"/>
        <v>0</v>
      </c>
      <c r="S8347" s="2">
        <f t="shared" si="1567"/>
        <v>0</v>
      </c>
      <c r="T8347" s="2">
        <f t="shared" si="1568"/>
        <v>0</v>
      </c>
      <c r="U8347" s="2">
        <f>IF(O8347="Reg", R8347 * Inputs!$B$7, 0)</f>
        <v>0</v>
      </c>
      <c r="V8347" s="2">
        <f>MAX(F8347 + P8347*Inputs!$B$15 - (Q8347/Inputs!$B$16) - U8347, 0)</f>
        <v>340</v>
      </c>
    </row>
    <row r="8348" spans="1:22" x14ac:dyDescent="0.3">
      <c r="A8348" s="1">
        <v>46370.75</v>
      </c>
      <c r="B8348" s="2">
        <v>67.626965204828451</v>
      </c>
      <c r="C8348" s="2">
        <v>5.4878277713802062</v>
      </c>
      <c r="D8348" s="2">
        <f t="shared" si="1560"/>
        <v>30.418615983705191</v>
      </c>
      <c r="E8348" s="2">
        <f t="shared" si="1561"/>
        <v>56.778929915137809</v>
      </c>
      <c r="F8348" s="2">
        <f t="shared" si="1569"/>
        <v>340</v>
      </c>
      <c r="G8348" s="2">
        <f t="shared" si="1570"/>
        <v>0</v>
      </c>
      <c r="H8348" s="2">
        <f>MIN(Inputs!$B$2, (Inputs!$B$14 - F8348)/Inputs!$B$15)</f>
        <v>0</v>
      </c>
      <c r="I8348" s="2">
        <f>MAX(MIN(Inputs!$B$2, F8348*Inputs!$B$16, Inputs!$B$14*Inputs!$B$4 - G8348), 0)</f>
        <v>170</v>
      </c>
      <c r="J8348" s="2">
        <f>MAX(MIN(Inputs!$B$2, F8348*Inputs!$B$16, (Inputs!$B$14-F8348)/Inputs!$B$15)*Inputs!$B$9, 0)</f>
        <v>0</v>
      </c>
      <c r="K8348" s="2">
        <f>MAX(E8348*Inputs!$B$5 - B8348 - Inputs!$B$8, 0) * H8348</f>
        <v>0</v>
      </c>
      <c r="L8348" s="2">
        <f>IF(B8348 &gt;= D8348*Inputs!$B$10, MAX(B8348 - E8348/Inputs!$B$5 - Inputs!$B$8, 0) * I8348, 0)</f>
        <v>0</v>
      </c>
      <c r="M8348" s="2">
        <f t="shared" si="1562"/>
        <v>0</v>
      </c>
      <c r="N8348" s="3" t="str">
        <f t="shared" si="1563"/>
        <v>Idle</v>
      </c>
      <c r="O8348" s="3" t="str">
        <f t="shared" si="1571"/>
        <v>Idle</v>
      </c>
      <c r="P8348" s="2">
        <f t="shared" si="1564"/>
        <v>0</v>
      </c>
      <c r="Q8348" s="2">
        <f t="shared" si="1565"/>
        <v>0</v>
      </c>
      <c r="R8348" s="2">
        <f t="shared" si="1566"/>
        <v>0</v>
      </c>
      <c r="S8348" s="2">
        <f t="shared" si="1567"/>
        <v>0</v>
      </c>
      <c r="T8348" s="2">
        <f t="shared" si="1568"/>
        <v>0</v>
      </c>
      <c r="U8348" s="2">
        <f>IF(O8348="Reg", R8348 * Inputs!$B$7, 0)</f>
        <v>0</v>
      </c>
      <c r="V8348" s="2">
        <f>MAX(F8348 + P8348*Inputs!$B$15 - (Q8348/Inputs!$B$16) - U8348, 0)</f>
        <v>340</v>
      </c>
    </row>
    <row r="8349" spans="1:22" x14ac:dyDescent="0.3">
      <c r="A8349" s="1">
        <v>46370.791666666657</v>
      </c>
      <c r="B8349" s="2">
        <v>66.042816012597925</v>
      </c>
      <c r="C8349" s="2">
        <v>5.9202083742679399</v>
      </c>
      <c r="D8349" s="2">
        <f t="shared" si="1560"/>
        <v>30.418615983705191</v>
      </c>
      <c r="E8349" s="2">
        <f t="shared" si="1561"/>
        <v>49.928253582926487</v>
      </c>
      <c r="F8349" s="2">
        <f t="shared" si="1569"/>
        <v>340</v>
      </c>
      <c r="G8349" s="2">
        <f t="shared" si="1570"/>
        <v>0</v>
      </c>
      <c r="H8349" s="2">
        <f>MIN(Inputs!$B$2, (Inputs!$B$14 - F8349)/Inputs!$B$15)</f>
        <v>0</v>
      </c>
      <c r="I8349" s="2">
        <f>MAX(MIN(Inputs!$B$2, F8349*Inputs!$B$16, Inputs!$B$14*Inputs!$B$4 - G8349), 0)</f>
        <v>170</v>
      </c>
      <c r="J8349" s="2">
        <f>MAX(MIN(Inputs!$B$2, F8349*Inputs!$B$16, (Inputs!$B$14-F8349)/Inputs!$B$15)*Inputs!$B$9, 0)</f>
        <v>0</v>
      </c>
      <c r="K8349" s="2">
        <f>MAX(E8349*Inputs!$B$5 - B8349 - Inputs!$B$8, 0) * H8349</f>
        <v>0</v>
      </c>
      <c r="L8349" s="2">
        <f>IF(B8349 &gt;= D8349*Inputs!$B$10, MAX(B8349 - E8349/Inputs!$B$5 - Inputs!$B$8, 0) * I8349, 0)</f>
        <v>0</v>
      </c>
      <c r="M8349" s="2">
        <f t="shared" si="1562"/>
        <v>0</v>
      </c>
      <c r="N8349" s="3" t="str">
        <f t="shared" si="1563"/>
        <v>Idle</v>
      </c>
      <c r="O8349" s="3" t="str">
        <f t="shared" si="1571"/>
        <v>Idle</v>
      </c>
      <c r="P8349" s="2">
        <f t="shared" si="1564"/>
        <v>0</v>
      </c>
      <c r="Q8349" s="2">
        <f t="shared" si="1565"/>
        <v>0</v>
      </c>
      <c r="R8349" s="2">
        <f t="shared" si="1566"/>
        <v>0</v>
      </c>
      <c r="S8349" s="2">
        <f t="shared" si="1567"/>
        <v>0</v>
      </c>
      <c r="T8349" s="2">
        <f t="shared" si="1568"/>
        <v>0</v>
      </c>
      <c r="U8349" s="2">
        <f>IF(O8349="Reg", R8349 * Inputs!$B$7, 0)</f>
        <v>0</v>
      </c>
      <c r="V8349" s="2">
        <f>MAX(F8349 + P8349*Inputs!$B$15 - (Q8349/Inputs!$B$16) - U8349, 0)</f>
        <v>340</v>
      </c>
    </row>
    <row r="8350" spans="1:22" x14ac:dyDescent="0.3">
      <c r="A8350" s="1">
        <v>46370.833333333343</v>
      </c>
      <c r="B8350" s="2">
        <v>58.370217653882357</v>
      </c>
      <c r="C8350" s="2">
        <v>9.8859003800096765</v>
      </c>
      <c r="D8350" s="2">
        <f t="shared" si="1560"/>
        <v>30.418615983705191</v>
      </c>
      <c r="E8350" s="2">
        <f t="shared" si="1561"/>
        <v>41.163765483186559</v>
      </c>
      <c r="F8350" s="2">
        <f t="shared" si="1569"/>
        <v>340</v>
      </c>
      <c r="G8350" s="2">
        <f t="shared" si="1570"/>
        <v>0</v>
      </c>
      <c r="H8350" s="2">
        <f>MIN(Inputs!$B$2, (Inputs!$B$14 - F8350)/Inputs!$B$15)</f>
        <v>0</v>
      </c>
      <c r="I8350" s="2">
        <f>MAX(MIN(Inputs!$B$2, F8350*Inputs!$B$16, Inputs!$B$14*Inputs!$B$4 - G8350), 0)</f>
        <v>170</v>
      </c>
      <c r="J8350" s="2">
        <f>MAX(MIN(Inputs!$B$2, F8350*Inputs!$B$16, (Inputs!$B$14-F8350)/Inputs!$B$15)*Inputs!$B$9, 0)</f>
        <v>0</v>
      </c>
      <c r="K8350" s="2">
        <f>MAX(E8350*Inputs!$B$5 - B8350 - Inputs!$B$8, 0) * H8350</f>
        <v>0</v>
      </c>
      <c r="L8350" s="2">
        <f>IF(B8350 &gt;= D8350*Inputs!$B$10, MAX(B8350 - E8350/Inputs!$B$5 - Inputs!$B$8, 0) * I8350, 0)</f>
        <v>0</v>
      </c>
      <c r="M8350" s="2">
        <f t="shared" si="1562"/>
        <v>0</v>
      </c>
      <c r="N8350" s="3" t="str">
        <f t="shared" si="1563"/>
        <v>Idle</v>
      </c>
      <c r="O8350" s="3" t="str">
        <f t="shared" si="1571"/>
        <v>Idle</v>
      </c>
      <c r="P8350" s="2">
        <f t="shared" si="1564"/>
        <v>0</v>
      </c>
      <c r="Q8350" s="2">
        <f t="shared" si="1565"/>
        <v>0</v>
      </c>
      <c r="R8350" s="2">
        <f t="shared" si="1566"/>
        <v>0</v>
      </c>
      <c r="S8350" s="2">
        <f t="shared" si="1567"/>
        <v>0</v>
      </c>
      <c r="T8350" s="2">
        <f t="shared" si="1568"/>
        <v>0</v>
      </c>
      <c r="U8350" s="2">
        <f>IF(O8350="Reg", R8350 * Inputs!$B$7, 0)</f>
        <v>0</v>
      </c>
      <c r="V8350" s="2">
        <f>MAX(F8350 + P8350*Inputs!$B$15 - (Q8350/Inputs!$B$16) - U8350, 0)</f>
        <v>340</v>
      </c>
    </row>
    <row r="8351" spans="1:22" x14ac:dyDescent="0.3">
      <c r="A8351" s="1">
        <v>46370.875</v>
      </c>
      <c r="B8351" s="2">
        <v>58.116232471028901</v>
      </c>
      <c r="C8351" s="2">
        <v>3.6503964612526758</v>
      </c>
      <c r="D8351" s="2">
        <f t="shared" si="1560"/>
        <v>30.418615983705191</v>
      </c>
      <c r="E8351" s="2">
        <f t="shared" si="1561"/>
        <v>32.56633911157644</v>
      </c>
      <c r="F8351" s="2">
        <f t="shared" si="1569"/>
        <v>340</v>
      </c>
      <c r="G8351" s="2">
        <f t="shared" si="1570"/>
        <v>0</v>
      </c>
      <c r="H8351" s="2">
        <f>MIN(Inputs!$B$2, (Inputs!$B$14 - F8351)/Inputs!$B$15)</f>
        <v>0</v>
      </c>
      <c r="I8351" s="2">
        <f>MAX(MIN(Inputs!$B$2, F8351*Inputs!$B$16, Inputs!$B$14*Inputs!$B$4 - G8351), 0)</f>
        <v>170</v>
      </c>
      <c r="J8351" s="2">
        <f>MAX(MIN(Inputs!$B$2, F8351*Inputs!$B$16, (Inputs!$B$14-F8351)/Inputs!$B$15)*Inputs!$B$9, 0)</f>
        <v>0</v>
      </c>
      <c r="K8351" s="2">
        <f>MAX(E8351*Inputs!$B$5 - B8351 - Inputs!$B$8, 0) * H8351</f>
        <v>0</v>
      </c>
      <c r="L8351" s="2">
        <f>IF(B8351 &gt;= D8351*Inputs!$B$10, MAX(B8351 - E8351/Inputs!$B$5 - Inputs!$B$8, 0) * I8351, 0)</f>
        <v>188.53491897491907</v>
      </c>
      <c r="M8351" s="2">
        <f t="shared" si="1562"/>
        <v>0</v>
      </c>
      <c r="N8351" s="3" t="str">
        <f t="shared" si="1563"/>
        <v>Discharge</v>
      </c>
      <c r="O8351" s="3" t="str">
        <f t="shared" si="1571"/>
        <v>Discharge</v>
      </c>
      <c r="P8351" s="2">
        <f t="shared" si="1564"/>
        <v>0</v>
      </c>
      <c r="Q8351" s="2">
        <f t="shared" si="1565"/>
        <v>170</v>
      </c>
      <c r="R8351" s="2">
        <f t="shared" si="1566"/>
        <v>0</v>
      </c>
      <c r="S8351" s="2">
        <f t="shared" si="1567"/>
        <v>9879.7595200749129</v>
      </c>
      <c r="T8351" s="2">
        <f t="shared" si="1568"/>
        <v>0</v>
      </c>
      <c r="U8351" s="2">
        <f>IF(O8351="Reg", R8351 * Inputs!$B$7, 0)</f>
        <v>0</v>
      </c>
      <c r="V8351" s="2">
        <f>MAX(F8351 + P8351*Inputs!$B$15 - (Q8351/Inputs!$B$16) - U8351, 0)</f>
        <v>170</v>
      </c>
    </row>
    <row r="8352" spans="1:22" x14ac:dyDescent="0.3">
      <c r="A8352" s="1">
        <v>46370.916666666657</v>
      </c>
      <c r="B8352" s="2">
        <v>47.440264373261158</v>
      </c>
      <c r="C8352" s="2">
        <v>10.60619413367667</v>
      </c>
      <c r="D8352" s="2">
        <f t="shared" si="1560"/>
        <v>30.418615983705191</v>
      </c>
      <c r="E8352" s="2">
        <f t="shared" si="1561"/>
        <v>23.786660289721784</v>
      </c>
      <c r="F8352" s="2">
        <f t="shared" si="1569"/>
        <v>170</v>
      </c>
      <c r="G8352" s="2">
        <f t="shared" si="1570"/>
        <v>170</v>
      </c>
      <c r="H8352" s="2">
        <f>MIN(Inputs!$B$2, (Inputs!$B$14 - F8352)/Inputs!$B$15)</f>
        <v>170</v>
      </c>
      <c r="I8352" s="2">
        <f>MAX(MIN(Inputs!$B$2, F8352*Inputs!$B$16, Inputs!$B$14*Inputs!$B$4 - G8352), 0)</f>
        <v>170</v>
      </c>
      <c r="J8352" s="2">
        <f>MAX(MIN(Inputs!$B$2, F8352*Inputs!$B$16, (Inputs!$B$14-F8352)/Inputs!$B$15)*Inputs!$B$9, 0)</f>
        <v>136</v>
      </c>
      <c r="K8352" s="2">
        <f>MAX(E8352*Inputs!$B$5 - B8352 - Inputs!$B$8, 0) * H8352</f>
        <v>0</v>
      </c>
      <c r="L8352" s="2">
        <f>IF(B8352 &gt;= D8352*Inputs!$B$10, MAX(B8352 - E8352/Inputs!$B$5 - Inputs!$B$8, 0) * I8352, 0)</f>
        <v>69.694660212688646</v>
      </c>
      <c r="M8352" s="2">
        <f t="shared" si="1562"/>
        <v>1442.4424021800271</v>
      </c>
      <c r="N8352" s="3" t="str">
        <f t="shared" si="1563"/>
        <v>Reg</v>
      </c>
      <c r="O8352" s="3" t="str">
        <f t="shared" si="1571"/>
        <v>Discharge</v>
      </c>
      <c r="P8352" s="2">
        <f t="shared" si="1564"/>
        <v>0</v>
      </c>
      <c r="Q8352" s="2">
        <f t="shared" si="1565"/>
        <v>170</v>
      </c>
      <c r="R8352" s="2">
        <f t="shared" si="1566"/>
        <v>0</v>
      </c>
      <c r="S8352" s="2">
        <f t="shared" si="1567"/>
        <v>8064.8449434543973</v>
      </c>
      <c r="T8352" s="2">
        <f t="shared" si="1568"/>
        <v>0</v>
      </c>
      <c r="U8352" s="2">
        <f>IF(O8352="Reg", R8352 * Inputs!$B$7, 0)</f>
        <v>0</v>
      </c>
      <c r="V8352" s="2">
        <f>MAX(F8352 + P8352*Inputs!$B$15 - (Q8352/Inputs!$B$16) - U8352, 0)</f>
        <v>0</v>
      </c>
    </row>
    <row r="8353" spans="1:22" x14ac:dyDescent="0.3">
      <c r="A8353" s="1">
        <v>46370.958333333343</v>
      </c>
      <c r="B8353" s="2">
        <v>43.077083775228111</v>
      </c>
      <c r="C8353" s="2">
        <v>5.0287687791707052</v>
      </c>
      <c r="D8353" s="2">
        <f t="shared" si="1560"/>
        <v>30.418615983705191</v>
      </c>
      <c r="E8353" s="2">
        <f t="shared" si="1561"/>
        <v>15.879949560844926</v>
      </c>
      <c r="F8353" s="2">
        <f t="shared" si="1569"/>
        <v>0</v>
      </c>
      <c r="G8353" s="2">
        <f t="shared" si="1570"/>
        <v>340</v>
      </c>
      <c r="H8353" s="2">
        <f>MIN(Inputs!$B$2, (Inputs!$B$14 - F8353)/Inputs!$B$15)</f>
        <v>170</v>
      </c>
      <c r="I8353" s="2">
        <f>MAX(MIN(Inputs!$B$2, F8353*Inputs!$B$16, Inputs!$B$14*Inputs!$B$4 - G8353), 0)</f>
        <v>0</v>
      </c>
      <c r="J8353" s="2">
        <f>MAX(MIN(Inputs!$B$2, F8353*Inputs!$B$16, (Inputs!$B$14-F8353)/Inputs!$B$15)*Inputs!$B$9, 0)</f>
        <v>0</v>
      </c>
      <c r="K8353" s="2">
        <f>MAX(E8353*Inputs!$B$5 - B8353 - Inputs!$B$8, 0) * H8353</f>
        <v>0</v>
      </c>
      <c r="L8353" s="2">
        <f>IF(B8353 &gt;= D8353*Inputs!$B$10, MAX(B8353 - E8353/Inputs!$B$5 - Inputs!$B$8, 0) * I8353, 0)</f>
        <v>0</v>
      </c>
      <c r="M8353" s="2">
        <f t="shared" si="1562"/>
        <v>0</v>
      </c>
      <c r="N8353" s="3" t="str">
        <f t="shared" si="1563"/>
        <v>Idle</v>
      </c>
      <c r="O8353" s="3" t="str">
        <f t="shared" si="1571"/>
        <v>Idle</v>
      </c>
      <c r="P8353" s="2">
        <f t="shared" si="1564"/>
        <v>0</v>
      </c>
      <c r="Q8353" s="2">
        <f t="shared" si="1565"/>
        <v>0</v>
      </c>
      <c r="R8353" s="2">
        <f t="shared" si="1566"/>
        <v>0</v>
      </c>
      <c r="S8353" s="2">
        <f t="shared" si="1567"/>
        <v>0</v>
      </c>
      <c r="T8353" s="2">
        <f t="shared" si="1568"/>
        <v>0</v>
      </c>
      <c r="U8353" s="2">
        <f>IF(O8353="Reg", R8353 * Inputs!$B$7, 0)</f>
        <v>0</v>
      </c>
      <c r="V8353" s="2">
        <f>MAX(F8353 + P8353*Inputs!$B$15 - (Q8353/Inputs!$B$16) - U8353, 0)</f>
        <v>0</v>
      </c>
    </row>
    <row r="8354" spans="1:22" x14ac:dyDescent="0.3">
      <c r="A8354" s="1">
        <v>46371</v>
      </c>
      <c r="B8354" s="2">
        <v>26.522907211560511</v>
      </c>
      <c r="C8354" s="2">
        <v>8.1641159738876166</v>
      </c>
      <c r="D8354" s="2">
        <f t="shared" si="1560"/>
        <v>31.731454820066347</v>
      </c>
      <c r="E8354" s="2">
        <f t="shared" si="1561"/>
        <v>8.700435598306905</v>
      </c>
      <c r="F8354" s="2">
        <f t="shared" si="1569"/>
        <v>0</v>
      </c>
      <c r="G8354" s="2">
        <f t="shared" si="1570"/>
        <v>0</v>
      </c>
      <c r="H8354" s="2">
        <f>MIN(Inputs!$B$2, (Inputs!$B$14 - F8354)/Inputs!$B$15)</f>
        <v>170</v>
      </c>
      <c r="I8354" s="2">
        <f>MAX(MIN(Inputs!$B$2, F8354*Inputs!$B$16, Inputs!$B$14*Inputs!$B$4 - G8354), 0)</f>
        <v>0</v>
      </c>
      <c r="J8354" s="2">
        <f>MAX(MIN(Inputs!$B$2, F8354*Inputs!$B$16, (Inputs!$B$14-F8354)/Inputs!$B$15)*Inputs!$B$9, 0)</f>
        <v>0</v>
      </c>
      <c r="K8354" s="2">
        <f>MAX(E8354*Inputs!$B$5 - B8354 - Inputs!$B$8, 0) * H8354</f>
        <v>0</v>
      </c>
      <c r="L8354" s="2">
        <f>IF(B8354 &gt;= D8354*Inputs!$B$10, MAX(B8354 - E8354/Inputs!$B$5 - Inputs!$B$8, 0) * I8354, 0)</f>
        <v>0</v>
      </c>
      <c r="M8354" s="2">
        <f t="shared" si="1562"/>
        <v>0</v>
      </c>
      <c r="N8354" s="3" t="str">
        <f t="shared" si="1563"/>
        <v>Idle</v>
      </c>
      <c r="O8354" s="3" t="str">
        <f t="shared" si="1571"/>
        <v>Idle</v>
      </c>
      <c r="P8354" s="2">
        <f t="shared" si="1564"/>
        <v>0</v>
      </c>
      <c r="Q8354" s="2">
        <f t="shared" si="1565"/>
        <v>0</v>
      </c>
      <c r="R8354" s="2">
        <f t="shared" si="1566"/>
        <v>0</v>
      </c>
      <c r="S8354" s="2">
        <f t="shared" si="1567"/>
        <v>0</v>
      </c>
      <c r="T8354" s="2">
        <f t="shared" si="1568"/>
        <v>0</v>
      </c>
      <c r="U8354" s="2">
        <f>IF(O8354="Reg", R8354 * Inputs!$B$7, 0)</f>
        <v>0</v>
      </c>
      <c r="V8354" s="2">
        <f>MAX(F8354 + P8354*Inputs!$B$15 - (Q8354/Inputs!$B$16) - U8354, 0)</f>
        <v>0</v>
      </c>
    </row>
    <row r="8355" spans="1:22" x14ac:dyDescent="0.3">
      <c r="A8355" s="1">
        <v>46371.041666666657</v>
      </c>
      <c r="B8355" s="2">
        <v>13.45588741415828</v>
      </c>
      <c r="C8355" s="2">
        <v>22.59565334035511</v>
      </c>
      <c r="D8355" s="2">
        <f t="shared" si="1560"/>
        <v>31.731454820066347</v>
      </c>
      <c r="E8355" s="2">
        <f t="shared" si="1561"/>
        <v>4.2799510630468207</v>
      </c>
      <c r="F8355" s="2">
        <f t="shared" si="1569"/>
        <v>0</v>
      </c>
      <c r="G8355" s="2">
        <f t="shared" si="1570"/>
        <v>0</v>
      </c>
      <c r="H8355" s="2">
        <f>MIN(Inputs!$B$2, (Inputs!$B$14 - F8355)/Inputs!$B$15)</f>
        <v>170</v>
      </c>
      <c r="I8355" s="2">
        <f>MAX(MIN(Inputs!$B$2, F8355*Inputs!$B$16, Inputs!$B$14*Inputs!$B$4 - G8355), 0)</f>
        <v>0</v>
      </c>
      <c r="J8355" s="2">
        <f>MAX(MIN(Inputs!$B$2, F8355*Inputs!$B$16, (Inputs!$B$14-F8355)/Inputs!$B$15)*Inputs!$B$9, 0)</f>
        <v>0</v>
      </c>
      <c r="K8355" s="2">
        <f>MAX(E8355*Inputs!$B$5 - B8355 - Inputs!$B$8, 0) * H8355</f>
        <v>0</v>
      </c>
      <c r="L8355" s="2">
        <f>IF(B8355 &gt;= D8355*Inputs!$B$10, MAX(B8355 - E8355/Inputs!$B$5 - Inputs!$B$8, 0) * I8355, 0)</f>
        <v>0</v>
      </c>
      <c r="M8355" s="2">
        <f t="shared" si="1562"/>
        <v>0</v>
      </c>
      <c r="N8355" s="3" t="str">
        <f t="shared" si="1563"/>
        <v>Idle</v>
      </c>
      <c r="O8355" s="3" t="str">
        <f t="shared" si="1571"/>
        <v>Idle</v>
      </c>
      <c r="P8355" s="2">
        <f t="shared" si="1564"/>
        <v>0</v>
      </c>
      <c r="Q8355" s="2">
        <f t="shared" si="1565"/>
        <v>0</v>
      </c>
      <c r="R8355" s="2">
        <f t="shared" si="1566"/>
        <v>0</v>
      </c>
      <c r="S8355" s="2">
        <f t="shared" si="1567"/>
        <v>0</v>
      </c>
      <c r="T8355" s="2">
        <f t="shared" si="1568"/>
        <v>0</v>
      </c>
      <c r="U8355" s="2">
        <f>IF(O8355="Reg", R8355 * Inputs!$B$7, 0)</f>
        <v>0</v>
      </c>
      <c r="V8355" s="2">
        <f>MAX(F8355 + P8355*Inputs!$B$15 - (Q8355/Inputs!$B$16) - U8355, 0)</f>
        <v>0</v>
      </c>
    </row>
    <row r="8356" spans="1:22" x14ac:dyDescent="0.3">
      <c r="A8356" s="1">
        <v>46371.083333333343</v>
      </c>
      <c r="B8356" s="2">
        <v>6.7856594242216692</v>
      </c>
      <c r="C8356" s="2">
        <v>6.0975847441653999</v>
      </c>
      <c r="D8356" s="2">
        <f t="shared" si="1560"/>
        <v>31.731454820066347</v>
      </c>
      <c r="E8356" s="2">
        <f t="shared" si="1561"/>
        <v>2.0373031606871073</v>
      </c>
      <c r="F8356" s="2">
        <f t="shared" si="1569"/>
        <v>0</v>
      </c>
      <c r="G8356" s="2">
        <f t="shared" si="1570"/>
        <v>0</v>
      </c>
      <c r="H8356" s="2">
        <f>MIN(Inputs!$B$2, (Inputs!$B$14 - F8356)/Inputs!$B$15)</f>
        <v>170</v>
      </c>
      <c r="I8356" s="2">
        <f>MAX(MIN(Inputs!$B$2, F8356*Inputs!$B$16, Inputs!$B$14*Inputs!$B$4 - G8356), 0)</f>
        <v>0</v>
      </c>
      <c r="J8356" s="2">
        <f>MAX(MIN(Inputs!$B$2, F8356*Inputs!$B$16, (Inputs!$B$14-F8356)/Inputs!$B$15)*Inputs!$B$9, 0)</f>
        <v>0</v>
      </c>
      <c r="K8356" s="2">
        <f>MAX(E8356*Inputs!$B$5 - B8356 - Inputs!$B$8, 0) * H8356</f>
        <v>0</v>
      </c>
      <c r="L8356" s="2">
        <f>IF(B8356 &gt;= D8356*Inputs!$B$10, MAX(B8356 - E8356/Inputs!$B$5 - Inputs!$B$8, 0) * I8356, 0)</f>
        <v>0</v>
      </c>
      <c r="M8356" s="2">
        <f t="shared" si="1562"/>
        <v>0</v>
      </c>
      <c r="N8356" s="3" t="str">
        <f t="shared" si="1563"/>
        <v>Idle</v>
      </c>
      <c r="O8356" s="3" t="str">
        <f t="shared" si="1571"/>
        <v>Idle</v>
      </c>
      <c r="P8356" s="2">
        <f t="shared" si="1564"/>
        <v>0</v>
      </c>
      <c r="Q8356" s="2">
        <f t="shared" si="1565"/>
        <v>0</v>
      </c>
      <c r="R8356" s="2">
        <f t="shared" si="1566"/>
        <v>0</v>
      </c>
      <c r="S8356" s="2">
        <f t="shared" si="1567"/>
        <v>0</v>
      </c>
      <c r="T8356" s="2">
        <f t="shared" si="1568"/>
        <v>0</v>
      </c>
      <c r="U8356" s="2">
        <f>IF(O8356="Reg", R8356 * Inputs!$B$7, 0)</f>
        <v>0</v>
      </c>
      <c r="V8356" s="2">
        <f>MAX(F8356 + P8356*Inputs!$B$15 - (Q8356/Inputs!$B$16) - U8356, 0)</f>
        <v>0</v>
      </c>
    </row>
    <row r="8357" spans="1:22" x14ac:dyDescent="0.3">
      <c r="A8357" s="1">
        <v>46371.125</v>
      </c>
      <c r="B8357" s="2">
        <v>5.4381595399009743</v>
      </c>
      <c r="C8357" s="2">
        <v>7.2708496287943909</v>
      </c>
      <c r="D8357" s="2">
        <f t="shared" si="1560"/>
        <v>31.731454820066347</v>
      </c>
      <c r="E8357" s="2">
        <f t="shared" si="1561"/>
        <v>0.90635992331682902</v>
      </c>
      <c r="F8357" s="2">
        <f t="shared" si="1569"/>
        <v>0</v>
      </c>
      <c r="G8357" s="2">
        <f t="shared" si="1570"/>
        <v>0</v>
      </c>
      <c r="H8357" s="2">
        <f>MIN(Inputs!$B$2, (Inputs!$B$14 - F8357)/Inputs!$B$15)</f>
        <v>170</v>
      </c>
      <c r="I8357" s="2">
        <f>MAX(MIN(Inputs!$B$2, F8357*Inputs!$B$16, Inputs!$B$14*Inputs!$B$4 - G8357), 0)</f>
        <v>0</v>
      </c>
      <c r="J8357" s="2">
        <f>MAX(MIN(Inputs!$B$2, F8357*Inputs!$B$16, (Inputs!$B$14-F8357)/Inputs!$B$15)*Inputs!$B$9, 0)</f>
        <v>0</v>
      </c>
      <c r="K8357" s="2">
        <f>MAX(E8357*Inputs!$B$5 - B8357 - Inputs!$B$8, 0) * H8357</f>
        <v>0</v>
      </c>
      <c r="L8357" s="2">
        <f>IF(B8357 &gt;= D8357*Inputs!$B$10, MAX(B8357 - E8357/Inputs!$B$5 - Inputs!$B$8, 0) * I8357, 0)</f>
        <v>0</v>
      </c>
      <c r="M8357" s="2">
        <f t="shared" si="1562"/>
        <v>0</v>
      </c>
      <c r="N8357" s="3" t="str">
        <f t="shared" si="1563"/>
        <v>Idle</v>
      </c>
      <c r="O8357" s="3" t="str">
        <f t="shared" si="1571"/>
        <v>Idle</v>
      </c>
      <c r="P8357" s="2">
        <f t="shared" si="1564"/>
        <v>0</v>
      </c>
      <c r="Q8357" s="2">
        <f t="shared" si="1565"/>
        <v>0</v>
      </c>
      <c r="R8357" s="2">
        <f t="shared" si="1566"/>
        <v>0</v>
      </c>
      <c r="S8357" s="2">
        <f t="shared" si="1567"/>
        <v>0</v>
      </c>
      <c r="T8357" s="2">
        <f t="shared" si="1568"/>
        <v>0</v>
      </c>
      <c r="U8357" s="2">
        <f>IF(O8357="Reg", R8357 * Inputs!$B$7, 0)</f>
        <v>0</v>
      </c>
      <c r="V8357" s="2">
        <f>MAX(F8357 + P8357*Inputs!$B$15 - (Q8357/Inputs!$B$16) - U8357, 0)</f>
        <v>0</v>
      </c>
    </row>
    <row r="8358" spans="1:22" x14ac:dyDescent="0.3">
      <c r="A8358" s="1">
        <v>46371.166666666657</v>
      </c>
      <c r="B8358" s="2">
        <v>0</v>
      </c>
      <c r="C8358" s="2">
        <v>3.506964585648952</v>
      </c>
      <c r="D8358" s="2">
        <f t="shared" si="1560"/>
        <v>31.731454820066347</v>
      </c>
      <c r="E8358" s="2">
        <f t="shared" si="1561"/>
        <v>0</v>
      </c>
      <c r="F8358" s="2">
        <f t="shared" si="1569"/>
        <v>0</v>
      </c>
      <c r="G8358" s="2">
        <f t="shared" si="1570"/>
        <v>0</v>
      </c>
      <c r="H8358" s="2">
        <f>MIN(Inputs!$B$2, (Inputs!$B$14 - F8358)/Inputs!$B$15)</f>
        <v>170</v>
      </c>
      <c r="I8358" s="2">
        <f>MAX(MIN(Inputs!$B$2, F8358*Inputs!$B$16, Inputs!$B$14*Inputs!$B$4 - G8358), 0)</f>
        <v>0</v>
      </c>
      <c r="J8358" s="2">
        <f>MAX(MIN(Inputs!$B$2, F8358*Inputs!$B$16, (Inputs!$B$14-F8358)/Inputs!$B$15)*Inputs!$B$9, 0)</f>
        <v>0</v>
      </c>
      <c r="K8358" s="2">
        <f>MAX(E8358*Inputs!$B$5 - B8358 - Inputs!$B$8, 0) * H8358</f>
        <v>0</v>
      </c>
      <c r="L8358" s="2">
        <f>IF(B8358 &gt;= D8358*Inputs!$B$10, MAX(B8358 - E8358/Inputs!$B$5 - Inputs!$B$8, 0) * I8358, 0)</f>
        <v>0</v>
      </c>
      <c r="M8358" s="2">
        <f t="shared" si="1562"/>
        <v>0</v>
      </c>
      <c r="N8358" s="3" t="str">
        <f t="shared" si="1563"/>
        <v>Idle</v>
      </c>
      <c r="O8358" s="3" t="str">
        <f t="shared" si="1571"/>
        <v>Idle</v>
      </c>
      <c r="P8358" s="2">
        <f t="shared" si="1564"/>
        <v>0</v>
      </c>
      <c r="Q8358" s="2">
        <f t="shared" si="1565"/>
        <v>0</v>
      </c>
      <c r="R8358" s="2">
        <f t="shared" si="1566"/>
        <v>0</v>
      </c>
      <c r="S8358" s="2">
        <f t="shared" si="1567"/>
        <v>0</v>
      </c>
      <c r="T8358" s="2">
        <f t="shared" si="1568"/>
        <v>0</v>
      </c>
      <c r="U8358" s="2">
        <f>IF(O8358="Reg", R8358 * Inputs!$B$7, 0)</f>
        <v>0</v>
      </c>
      <c r="V8358" s="2">
        <f>MAX(F8358 + P8358*Inputs!$B$15 - (Q8358/Inputs!$B$16) - U8358, 0)</f>
        <v>0</v>
      </c>
    </row>
    <row r="8359" spans="1:22" x14ac:dyDescent="0.3">
      <c r="A8359" s="1">
        <v>46371.208333333343</v>
      </c>
      <c r="B8359" s="2">
        <v>0</v>
      </c>
      <c r="C8359" s="2">
        <v>38.170431770231353</v>
      </c>
      <c r="D8359" s="2">
        <f t="shared" si="1560"/>
        <v>31.731454820066347</v>
      </c>
      <c r="E8359" s="2">
        <f t="shared" si="1561"/>
        <v>2.2606120848049116</v>
      </c>
      <c r="F8359" s="2">
        <f t="shared" si="1569"/>
        <v>0</v>
      </c>
      <c r="G8359" s="2">
        <f t="shared" si="1570"/>
        <v>0</v>
      </c>
      <c r="H8359" s="2">
        <f>MIN(Inputs!$B$2, (Inputs!$B$14 - F8359)/Inputs!$B$15)</f>
        <v>170</v>
      </c>
      <c r="I8359" s="2">
        <f>MAX(MIN(Inputs!$B$2, F8359*Inputs!$B$16, Inputs!$B$14*Inputs!$B$4 - G8359), 0)</f>
        <v>0</v>
      </c>
      <c r="J8359" s="2">
        <f>MAX(MIN(Inputs!$B$2, F8359*Inputs!$B$16, (Inputs!$B$14-F8359)/Inputs!$B$15)*Inputs!$B$9, 0)</f>
        <v>0</v>
      </c>
      <c r="K8359" s="2">
        <f>MAX(E8359*Inputs!$B$5 - B8359 - Inputs!$B$8, 0) * H8359</f>
        <v>0</v>
      </c>
      <c r="L8359" s="2">
        <f>IF(B8359 &gt;= D8359*Inputs!$B$10, MAX(B8359 - E8359/Inputs!$B$5 - Inputs!$B$8, 0) * I8359, 0)</f>
        <v>0</v>
      </c>
      <c r="M8359" s="2">
        <f t="shared" si="1562"/>
        <v>0</v>
      </c>
      <c r="N8359" s="3" t="str">
        <f t="shared" si="1563"/>
        <v>Idle</v>
      </c>
      <c r="O8359" s="3" t="str">
        <f t="shared" si="1571"/>
        <v>Idle</v>
      </c>
      <c r="P8359" s="2">
        <f t="shared" si="1564"/>
        <v>0</v>
      </c>
      <c r="Q8359" s="2">
        <f t="shared" si="1565"/>
        <v>0</v>
      </c>
      <c r="R8359" s="2">
        <f t="shared" si="1566"/>
        <v>0</v>
      </c>
      <c r="S8359" s="2">
        <f t="shared" si="1567"/>
        <v>0</v>
      </c>
      <c r="T8359" s="2">
        <f t="shared" si="1568"/>
        <v>0</v>
      </c>
      <c r="U8359" s="2">
        <f>IF(O8359="Reg", R8359 * Inputs!$B$7, 0)</f>
        <v>0</v>
      </c>
      <c r="V8359" s="2">
        <f>MAX(F8359 + P8359*Inputs!$B$15 - (Q8359/Inputs!$B$16) - U8359, 0)</f>
        <v>0</v>
      </c>
    </row>
    <row r="8360" spans="1:22" x14ac:dyDescent="0.3">
      <c r="A8360" s="1">
        <v>46371.25</v>
      </c>
      <c r="B8360" s="2">
        <v>0</v>
      </c>
      <c r="C8360" s="2">
        <v>30.882956655773999</v>
      </c>
      <c r="D8360" s="2">
        <f t="shared" si="1560"/>
        <v>31.731454820066347</v>
      </c>
      <c r="E8360" s="2">
        <f t="shared" si="1561"/>
        <v>5.4196051615286898</v>
      </c>
      <c r="F8360" s="2">
        <f t="shared" si="1569"/>
        <v>0</v>
      </c>
      <c r="G8360" s="2">
        <f t="shared" si="1570"/>
        <v>0</v>
      </c>
      <c r="H8360" s="2">
        <f>MIN(Inputs!$B$2, (Inputs!$B$14 - F8360)/Inputs!$B$15)</f>
        <v>170</v>
      </c>
      <c r="I8360" s="2">
        <f>MAX(MIN(Inputs!$B$2, F8360*Inputs!$B$16, Inputs!$B$14*Inputs!$B$4 - G8360), 0)</f>
        <v>0</v>
      </c>
      <c r="J8360" s="2">
        <f>MAX(MIN(Inputs!$B$2, F8360*Inputs!$B$16, (Inputs!$B$14-F8360)/Inputs!$B$15)*Inputs!$B$9, 0)</f>
        <v>0</v>
      </c>
      <c r="K8360" s="2">
        <f>MAX(E8360*Inputs!$B$5 - B8360 - Inputs!$B$8, 0) * H8360</f>
        <v>0</v>
      </c>
      <c r="L8360" s="2">
        <f>IF(B8360 &gt;= D8360*Inputs!$B$10, MAX(B8360 - E8360/Inputs!$B$5 - Inputs!$B$8, 0) * I8360, 0)</f>
        <v>0</v>
      </c>
      <c r="M8360" s="2">
        <f t="shared" si="1562"/>
        <v>0</v>
      </c>
      <c r="N8360" s="3" t="str">
        <f t="shared" si="1563"/>
        <v>Idle</v>
      </c>
      <c r="O8360" s="3" t="str">
        <f t="shared" si="1571"/>
        <v>Idle</v>
      </c>
      <c r="P8360" s="2">
        <f t="shared" si="1564"/>
        <v>0</v>
      </c>
      <c r="Q8360" s="2">
        <f t="shared" si="1565"/>
        <v>0</v>
      </c>
      <c r="R8360" s="2">
        <f t="shared" si="1566"/>
        <v>0</v>
      </c>
      <c r="S8360" s="2">
        <f t="shared" si="1567"/>
        <v>0</v>
      </c>
      <c r="T8360" s="2">
        <f t="shared" si="1568"/>
        <v>0</v>
      </c>
      <c r="U8360" s="2">
        <f>IF(O8360="Reg", R8360 * Inputs!$B$7, 0)</f>
        <v>0</v>
      </c>
      <c r="V8360" s="2">
        <f>MAX(F8360 + P8360*Inputs!$B$15 - (Q8360/Inputs!$B$16) - U8360, 0)</f>
        <v>0</v>
      </c>
    </row>
    <row r="8361" spans="1:22" x14ac:dyDescent="0.3">
      <c r="A8361" s="1">
        <v>46371.291666666657</v>
      </c>
      <c r="B8361" s="2">
        <v>0</v>
      </c>
      <c r="C8361" s="2">
        <v>3.1161991366316091</v>
      </c>
      <c r="D8361" s="2">
        <f t="shared" si="1560"/>
        <v>31.731454820066347</v>
      </c>
      <c r="E8361" s="2">
        <f t="shared" si="1561"/>
        <v>10.180284517894338</v>
      </c>
      <c r="F8361" s="2">
        <f t="shared" si="1569"/>
        <v>0</v>
      </c>
      <c r="G8361" s="2">
        <f t="shared" si="1570"/>
        <v>0</v>
      </c>
      <c r="H8361" s="2">
        <f>MIN(Inputs!$B$2, (Inputs!$B$14 - F8361)/Inputs!$B$15)</f>
        <v>170</v>
      </c>
      <c r="I8361" s="2">
        <f>MAX(MIN(Inputs!$B$2, F8361*Inputs!$B$16, Inputs!$B$14*Inputs!$B$4 - G8361), 0)</f>
        <v>0</v>
      </c>
      <c r="J8361" s="2">
        <f>MAX(MIN(Inputs!$B$2, F8361*Inputs!$B$16, (Inputs!$B$14-F8361)/Inputs!$B$15)*Inputs!$B$9, 0)</f>
        <v>0</v>
      </c>
      <c r="K8361" s="2">
        <f>MAX(E8361*Inputs!$B$5 - B8361 - Inputs!$B$8, 0) * H8361</f>
        <v>0</v>
      </c>
      <c r="L8361" s="2">
        <f>IF(B8361 &gt;= D8361*Inputs!$B$10, MAX(B8361 - E8361/Inputs!$B$5 - Inputs!$B$8, 0) * I8361, 0)</f>
        <v>0</v>
      </c>
      <c r="M8361" s="2">
        <f t="shared" si="1562"/>
        <v>0</v>
      </c>
      <c r="N8361" s="3" t="str">
        <f t="shared" si="1563"/>
        <v>Idle</v>
      </c>
      <c r="O8361" s="3" t="str">
        <f t="shared" si="1571"/>
        <v>Idle</v>
      </c>
      <c r="P8361" s="2">
        <f t="shared" si="1564"/>
        <v>0</v>
      </c>
      <c r="Q8361" s="2">
        <f t="shared" si="1565"/>
        <v>0</v>
      </c>
      <c r="R8361" s="2">
        <f t="shared" si="1566"/>
        <v>0</v>
      </c>
      <c r="S8361" s="2">
        <f t="shared" si="1567"/>
        <v>0</v>
      </c>
      <c r="T8361" s="2">
        <f t="shared" si="1568"/>
        <v>0</v>
      </c>
      <c r="U8361" s="2">
        <f>IF(O8361="Reg", R8361 * Inputs!$B$7, 0)</f>
        <v>0</v>
      </c>
      <c r="V8361" s="2">
        <f>MAX(F8361 + P8361*Inputs!$B$15 - (Q8361/Inputs!$B$16) - U8361, 0)</f>
        <v>0</v>
      </c>
    </row>
    <row r="8362" spans="1:22" x14ac:dyDescent="0.3">
      <c r="A8362" s="1">
        <v>46371.333333333343</v>
      </c>
      <c r="B8362" s="2">
        <v>0</v>
      </c>
      <c r="C8362" s="2">
        <v>15.090528791165511</v>
      </c>
      <c r="D8362" s="2">
        <f t="shared" si="1560"/>
        <v>31.731454820066347</v>
      </c>
      <c r="E8362" s="2">
        <f t="shared" si="1561"/>
        <v>14.680877213373753</v>
      </c>
      <c r="F8362" s="2">
        <f t="shared" si="1569"/>
        <v>0</v>
      </c>
      <c r="G8362" s="2">
        <f t="shared" si="1570"/>
        <v>0</v>
      </c>
      <c r="H8362" s="2">
        <f>MIN(Inputs!$B$2, (Inputs!$B$14 - F8362)/Inputs!$B$15)</f>
        <v>170</v>
      </c>
      <c r="I8362" s="2">
        <f>MAX(MIN(Inputs!$B$2, F8362*Inputs!$B$16, Inputs!$B$14*Inputs!$B$4 - G8362), 0)</f>
        <v>0</v>
      </c>
      <c r="J8362" s="2">
        <f>MAX(MIN(Inputs!$B$2, F8362*Inputs!$B$16, (Inputs!$B$14-F8362)/Inputs!$B$15)*Inputs!$B$9, 0)</f>
        <v>0</v>
      </c>
      <c r="K8362" s="2">
        <f>MAX(E8362*Inputs!$B$5 - B8362 - Inputs!$B$8, 0) * H8362</f>
        <v>0</v>
      </c>
      <c r="L8362" s="2">
        <f>IF(B8362 &gt;= D8362*Inputs!$B$10, MAX(B8362 - E8362/Inputs!$B$5 - Inputs!$B$8, 0) * I8362, 0)</f>
        <v>0</v>
      </c>
      <c r="M8362" s="2">
        <f t="shared" si="1562"/>
        <v>0</v>
      </c>
      <c r="N8362" s="3" t="str">
        <f t="shared" si="1563"/>
        <v>Idle</v>
      </c>
      <c r="O8362" s="3" t="str">
        <f t="shared" si="1571"/>
        <v>Idle</v>
      </c>
      <c r="P8362" s="2">
        <f t="shared" si="1564"/>
        <v>0</v>
      </c>
      <c r="Q8362" s="2">
        <f t="shared" si="1565"/>
        <v>0</v>
      </c>
      <c r="R8362" s="2">
        <f t="shared" si="1566"/>
        <v>0</v>
      </c>
      <c r="S8362" s="2">
        <f t="shared" si="1567"/>
        <v>0</v>
      </c>
      <c r="T8362" s="2">
        <f t="shared" si="1568"/>
        <v>0</v>
      </c>
      <c r="U8362" s="2">
        <f>IF(O8362="Reg", R8362 * Inputs!$B$7, 0)</f>
        <v>0</v>
      </c>
      <c r="V8362" s="2">
        <f>MAX(F8362 + P8362*Inputs!$B$15 - (Q8362/Inputs!$B$16) - U8362, 0)</f>
        <v>0</v>
      </c>
    </row>
    <row r="8363" spans="1:22" x14ac:dyDescent="0.3">
      <c r="A8363" s="1">
        <v>46371.375</v>
      </c>
      <c r="B8363" s="2">
        <v>0</v>
      </c>
      <c r="C8363" s="2">
        <v>2.9906971959759008</v>
      </c>
      <c r="D8363" s="2">
        <f t="shared" si="1560"/>
        <v>31.731454820066347</v>
      </c>
      <c r="E8363" s="2">
        <f t="shared" si="1561"/>
        <v>21.328882167120778</v>
      </c>
      <c r="F8363" s="2">
        <f t="shared" si="1569"/>
        <v>0</v>
      </c>
      <c r="G8363" s="2">
        <f t="shared" si="1570"/>
        <v>0</v>
      </c>
      <c r="H8363" s="2">
        <f>MIN(Inputs!$B$2, (Inputs!$B$14 - F8363)/Inputs!$B$15)</f>
        <v>170</v>
      </c>
      <c r="I8363" s="2">
        <f>MAX(MIN(Inputs!$B$2, F8363*Inputs!$B$16, Inputs!$B$14*Inputs!$B$4 - G8363), 0)</f>
        <v>0</v>
      </c>
      <c r="J8363" s="2">
        <f>MAX(MIN(Inputs!$B$2, F8363*Inputs!$B$16, (Inputs!$B$14-F8363)/Inputs!$B$15)*Inputs!$B$9, 0)</f>
        <v>0</v>
      </c>
      <c r="K8363" s="2">
        <f>MAX(E8363*Inputs!$B$5 - B8363 - Inputs!$B$8, 0) * H8363</f>
        <v>0</v>
      </c>
      <c r="L8363" s="2">
        <f>IF(B8363 &gt;= D8363*Inputs!$B$10, MAX(B8363 - E8363/Inputs!$B$5 - Inputs!$B$8, 0) * I8363, 0)</f>
        <v>0</v>
      </c>
      <c r="M8363" s="2">
        <f t="shared" si="1562"/>
        <v>0</v>
      </c>
      <c r="N8363" s="3" t="str">
        <f t="shared" si="1563"/>
        <v>Idle</v>
      </c>
      <c r="O8363" s="3" t="str">
        <f t="shared" si="1571"/>
        <v>Idle</v>
      </c>
      <c r="P8363" s="2">
        <f t="shared" si="1564"/>
        <v>0</v>
      </c>
      <c r="Q8363" s="2">
        <f t="shared" si="1565"/>
        <v>0</v>
      </c>
      <c r="R8363" s="2">
        <f t="shared" si="1566"/>
        <v>0</v>
      </c>
      <c r="S8363" s="2">
        <f t="shared" si="1567"/>
        <v>0</v>
      </c>
      <c r="T8363" s="2">
        <f t="shared" si="1568"/>
        <v>0</v>
      </c>
      <c r="U8363" s="2">
        <f>IF(O8363="Reg", R8363 * Inputs!$B$7, 0)</f>
        <v>0</v>
      </c>
      <c r="V8363" s="2">
        <f>MAX(F8363 + P8363*Inputs!$B$15 - (Q8363/Inputs!$B$16) - U8363, 0)</f>
        <v>0</v>
      </c>
    </row>
    <row r="8364" spans="1:22" x14ac:dyDescent="0.3">
      <c r="A8364" s="1">
        <v>46371.416666666657</v>
      </c>
      <c r="B8364" s="2">
        <v>13.56367250882947</v>
      </c>
      <c r="C8364" s="2">
        <v>4.5928255946193106</v>
      </c>
      <c r="D8364" s="2">
        <f t="shared" si="1560"/>
        <v>31.731454820066347</v>
      </c>
      <c r="E8364" s="2">
        <f t="shared" si="1561"/>
        <v>29.384570687214421</v>
      </c>
      <c r="F8364" s="2">
        <f t="shared" si="1569"/>
        <v>0</v>
      </c>
      <c r="G8364" s="2">
        <f t="shared" si="1570"/>
        <v>0</v>
      </c>
      <c r="H8364" s="2">
        <f>MIN(Inputs!$B$2, (Inputs!$B$14 - F8364)/Inputs!$B$15)</f>
        <v>170</v>
      </c>
      <c r="I8364" s="2">
        <f>MAX(MIN(Inputs!$B$2, F8364*Inputs!$B$16, Inputs!$B$14*Inputs!$B$4 - G8364), 0)</f>
        <v>0</v>
      </c>
      <c r="J8364" s="2">
        <f>MAX(MIN(Inputs!$B$2, F8364*Inputs!$B$16, (Inputs!$B$14-F8364)/Inputs!$B$15)*Inputs!$B$9, 0)</f>
        <v>0</v>
      </c>
      <c r="K8364" s="2">
        <f>MAX(E8364*Inputs!$B$5 - B8364 - Inputs!$B$8, 0) * H8364</f>
        <v>0</v>
      </c>
      <c r="L8364" s="2">
        <f>IF(B8364 &gt;= D8364*Inputs!$B$10, MAX(B8364 - E8364/Inputs!$B$5 - Inputs!$B$8, 0) * I8364, 0)</f>
        <v>0</v>
      </c>
      <c r="M8364" s="2">
        <f t="shared" si="1562"/>
        <v>0</v>
      </c>
      <c r="N8364" s="3" t="str">
        <f t="shared" si="1563"/>
        <v>Idle</v>
      </c>
      <c r="O8364" s="3" t="str">
        <f t="shared" si="1571"/>
        <v>Idle</v>
      </c>
      <c r="P8364" s="2">
        <f t="shared" si="1564"/>
        <v>0</v>
      </c>
      <c r="Q8364" s="2">
        <f t="shared" si="1565"/>
        <v>0</v>
      </c>
      <c r="R8364" s="2">
        <f t="shared" si="1566"/>
        <v>0</v>
      </c>
      <c r="S8364" s="2">
        <f t="shared" si="1567"/>
        <v>0</v>
      </c>
      <c r="T8364" s="2">
        <f t="shared" si="1568"/>
        <v>0</v>
      </c>
      <c r="U8364" s="2">
        <f>IF(O8364="Reg", R8364 * Inputs!$B$7, 0)</f>
        <v>0</v>
      </c>
      <c r="V8364" s="2">
        <f>MAX(F8364 + P8364*Inputs!$B$15 - (Q8364/Inputs!$B$16) - U8364, 0)</f>
        <v>0</v>
      </c>
    </row>
    <row r="8365" spans="1:22" x14ac:dyDescent="0.3">
      <c r="A8365" s="1">
        <v>46371.458333333343</v>
      </c>
      <c r="B8365" s="2">
        <v>18.953958460342669</v>
      </c>
      <c r="C8365" s="2">
        <v>42.926826233878998</v>
      </c>
      <c r="D8365" s="2">
        <f t="shared" si="1560"/>
        <v>31.731454820066347</v>
      </c>
      <c r="E8365" s="2">
        <f t="shared" si="1561"/>
        <v>38.648741751789309</v>
      </c>
      <c r="F8365" s="2">
        <f t="shared" si="1569"/>
        <v>0</v>
      </c>
      <c r="G8365" s="2">
        <f t="shared" si="1570"/>
        <v>0</v>
      </c>
      <c r="H8365" s="2">
        <f>MIN(Inputs!$B$2, (Inputs!$B$14 - F8365)/Inputs!$B$15)</f>
        <v>170</v>
      </c>
      <c r="I8365" s="2">
        <f>MAX(MIN(Inputs!$B$2, F8365*Inputs!$B$16, Inputs!$B$14*Inputs!$B$4 - G8365), 0)</f>
        <v>0</v>
      </c>
      <c r="J8365" s="2">
        <f>MAX(MIN(Inputs!$B$2, F8365*Inputs!$B$16, (Inputs!$B$14-F8365)/Inputs!$B$15)*Inputs!$B$9, 0)</f>
        <v>0</v>
      </c>
      <c r="K8365" s="2">
        <f>MAX(E8365*Inputs!$B$5 - B8365 - Inputs!$B$8, 0) * H8365</f>
        <v>0</v>
      </c>
      <c r="L8365" s="2">
        <f>IF(B8365 &gt;= D8365*Inputs!$B$10, MAX(B8365 - E8365/Inputs!$B$5 - Inputs!$B$8, 0) * I8365, 0)</f>
        <v>0</v>
      </c>
      <c r="M8365" s="2">
        <f t="shared" si="1562"/>
        <v>0</v>
      </c>
      <c r="N8365" s="3" t="str">
        <f t="shared" si="1563"/>
        <v>Idle</v>
      </c>
      <c r="O8365" s="3" t="str">
        <f t="shared" si="1571"/>
        <v>Idle</v>
      </c>
      <c r="P8365" s="2">
        <f t="shared" si="1564"/>
        <v>0</v>
      </c>
      <c r="Q8365" s="2">
        <f t="shared" si="1565"/>
        <v>0</v>
      </c>
      <c r="R8365" s="2">
        <f t="shared" si="1566"/>
        <v>0</v>
      </c>
      <c r="S8365" s="2">
        <f t="shared" si="1567"/>
        <v>0</v>
      </c>
      <c r="T8365" s="2">
        <f t="shared" si="1568"/>
        <v>0</v>
      </c>
      <c r="U8365" s="2">
        <f>IF(O8365="Reg", R8365 * Inputs!$B$7, 0)</f>
        <v>0</v>
      </c>
      <c r="V8365" s="2">
        <f>MAX(F8365 + P8365*Inputs!$B$15 - (Q8365/Inputs!$B$16) - U8365, 0)</f>
        <v>0</v>
      </c>
    </row>
    <row r="8366" spans="1:22" x14ac:dyDescent="0.3">
      <c r="A8366" s="1">
        <v>46371.5</v>
      </c>
      <c r="B8366" s="2">
        <v>28.56407613819389</v>
      </c>
      <c r="C8366" s="2">
        <v>13.98574379469323</v>
      </c>
      <c r="D8366" s="2">
        <f t="shared" si="1560"/>
        <v>31.731454820066347</v>
      </c>
      <c r="E8366" s="2">
        <f t="shared" si="1561"/>
        <v>46.917919730179648</v>
      </c>
      <c r="F8366" s="2">
        <f t="shared" si="1569"/>
        <v>0</v>
      </c>
      <c r="G8366" s="2">
        <f t="shared" si="1570"/>
        <v>0</v>
      </c>
      <c r="H8366" s="2">
        <f>MIN(Inputs!$B$2, (Inputs!$B$14 - F8366)/Inputs!$B$15)</f>
        <v>170</v>
      </c>
      <c r="I8366" s="2">
        <f>MAX(MIN(Inputs!$B$2, F8366*Inputs!$B$16, Inputs!$B$14*Inputs!$B$4 - G8366), 0)</f>
        <v>0</v>
      </c>
      <c r="J8366" s="2">
        <f>MAX(MIN(Inputs!$B$2, F8366*Inputs!$B$16, (Inputs!$B$14-F8366)/Inputs!$B$15)*Inputs!$B$9, 0)</f>
        <v>0</v>
      </c>
      <c r="K8366" s="2">
        <f>MAX(E8366*Inputs!$B$5 - B8366 - Inputs!$B$8, 0) * H8366</f>
        <v>0</v>
      </c>
      <c r="L8366" s="2">
        <f>IF(B8366 &gt;= D8366*Inputs!$B$10, MAX(B8366 - E8366/Inputs!$B$5 - Inputs!$B$8, 0) * I8366, 0)</f>
        <v>0</v>
      </c>
      <c r="M8366" s="2">
        <f t="shared" si="1562"/>
        <v>0</v>
      </c>
      <c r="N8366" s="3" t="str">
        <f t="shared" si="1563"/>
        <v>Idle</v>
      </c>
      <c r="O8366" s="3" t="str">
        <f t="shared" si="1571"/>
        <v>Idle</v>
      </c>
      <c r="P8366" s="2">
        <f t="shared" si="1564"/>
        <v>0</v>
      </c>
      <c r="Q8366" s="2">
        <f t="shared" si="1565"/>
        <v>0</v>
      </c>
      <c r="R8366" s="2">
        <f t="shared" si="1566"/>
        <v>0</v>
      </c>
      <c r="S8366" s="2">
        <f t="shared" si="1567"/>
        <v>0</v>
      </c>
      <c r="T8366" s="2">
        <f t="shared" si="1568"/>
        <v>0</v>
      </c>
      <c r="U8366" s="2">
        <f>IF(O8366="Reg", R8366 * Inputs!$B$7, 0)</f>
        <v>0</v>
      </c>
      <c r="V8366" s="2">
        <f>MAX(F8366 + P8366*Inputs!$B$15 - (Q8366/Inputs!$B$16) - U8366, 0)</f>
        <v>0</v>
      </c>
    </row>
    <row r="8367" spans="1:22" x14ac:dyDescent="0.3">
      <c r="A8367" s="1">
        <v>46371.541666666657</v>
      </c>
      <c r="B8367" s="2">
        <v>27.00355617287649</v>
      </c>
      <c r="C8367" s="2">
        <v>34.17785284090462</v>
      </c>
      <c r="D8367" s="2">
        <f t="shared" si="1560"/>
        <v>31.731454820066347</v>
      </c>
      <c r="E8367" s="2">
        <f t="shared" si="1561"/>
        <v>53.451488474890958</v>
      </c>
      <c r="F8367" s="2">
        <f t="shared" si="1569"/>
        <v>0</v>
      </c>
      <c r="G8367" s="2">
        <f t="shared" si="1570"/>
        <v>0</v>
      </c>
      <c r="H8367" s="2">
        <f>MIN(Inputs!$B$2, (Inputs!$B$14 - F8367)/Inputs!$B$15)</f>
        <v>170</v>
      </c>
      <c r="I8367" s="2">
        <f>MAX(MIN(Inputs!$B$2, F8367*Inputs!$B$16, Inputs!$B$14*Inputs!$B$4 - G8367), 0)</f>
        <v>0</v>
      </c>
      <c r="J8367" s="2">
        <f>MAX(MIN(Inputs!$B$2, F8367*Inputs!$B$16, (Inputs!$B$14-F8367)/Inputs!$B$15)*Inputs!$B$9, 0)</f>
        <v>0</v>
      </c>
      <c r="K8367" s="2">
        <f>MAX(E8367*Inputs!$B$5 - B8367 - Inputs!$B$8, 0) * H8367</f>
        <v>5.7381264546838295</v>
      </c>
      <c r="L8367" s="2">
        <f>IF(B8367 &gt;= D8367*Inputs!$B$10, MAX(B8367 - E8367/Inputs!$B$5 - Inputs!$B$8, 0) * I8367, 0)</f>
        <v>0</v>
      </c>
      <c r="M8367" s="2">
        <f t="shared" si="1562"/>
        <v>0</v>
      </c>
      <c r="N8367" s="3" t="str">
        <f t="shared" si="1563"/>
        <v>Charge</v>
      </c>
      <c r="O8367" s="3" t="str">
        <f t="shared" si="1571"/>
        <v>Charge</v>
      </c>
      <c r="P8367" s="2">
        <f t="shared" si="1564"/>
        <v>170</v>
      </c>
      <c r="Q8367" s="2">
        <f t="shared" si="1565"/>
        <v>0</v>
      </c>
      <c r="R8367" s="2">
        <f t="shared" si="1566"/>
        <v>0</v>
      </c>
      <c r="S8367" s="2">
        <f t="shared" si="1567"/>
        <v>-4590.6045493890033</v>
      </c>
      <c r="T8367" s="2">
        <f t="shared" si="1568"/>
        <v>0</v>
      </c>
      <c r="U8367" s="2">
        <f>IF(O8367="Reg", R8367 * Inputs!$B$7, 0)</f>
        <v>0</v>
      </c>
      <c r="V8367" s="2">
        <f>MAX(F8367 + P8367*Inputs!$B$15 - (Q8367/Inputs!$B$16) - U8367, 0)</f>
        <v>170</v>
      </c>
    </row>
    <row r="8368" spans="1:22" x14ac:dyDescent="0.3">
      <c r="A8368" s="1">
        <v>46371.583333333343</v>
      </c>
      <c r="B8368" s="2">
        <v>39.888029722482138</v>
      </c>
      <c r="C8368" s="2">
        <v>6.7654528834329426</v>
      </c>
      <c r="D8368" s="2">
        <f t="shared" si="1560"/>
        <v>31.731454820066347</v>
      </c>
      <c r="E8368" s="2">
        <f t="shared" si="1561"/>
        <v>60.024668052049243</v>
      </c>
      <c r="F8368" s="2">
        <f t="shared" si="1569"/>
        <v>170</v>
      </c>
      <c r="G8368" s="2">
        <f t="shared" si="1570"/>
        <v>0</v>
      </c>
      <c r="H8368" s="2">
        <f>MIN(Inputs!$B$2, (Inputs!$B$14 - F8368)/Inputs!$B$15)</f>
        <v>170</v>
      </c>
      <c r="I8368" s="2">
        <f>MAX(MIN(Inputs!$B$2, F8368*Inputs!$B$16, Inputs!$B$14*Inputs!$B$4 - G8368), 0)</f>
        <v>170</v>
      </c>
      <c r="J8368" s="2">
        <f>MAX(MIN(Inputs!$B$2, F8368*Inputs!$B$16, (Inputs!$B$14-F8368)/Inputs!$B$15)*Inputs!$B$9, 0)</f>
        <v>136</v>
      </c>
      <c r="K8368" s="2">
        <f>MAX(E8368*Inputs!$B$5 - B8368 - Inputs!$B$8, 0) * H8368</f>
        <v>0</v>
      </c>
      <c r="L8368" s="2">
        <f>IF(B8368 &gt;= D8368*Inputs!$B$10, MAX(B8368 - E8368/Inputs!$B$5 - Inputs!$B$8, 0) * I8368, 0)</f>
        <v>0</v>
      </c>
      <c r="M8368" s="2">
        <f t="shared" si="1562"/>
        <v>920.10159214688019</v>
      </c>
      <c r="N8368" s="3" t="str">
        <f t="shared" si="1563"/>
        <v>Reg</v>
      </c>
      <c r="O8368" s="3" t="str">
        <f t="shared" si="1571"/>
        <v>Charge</v>
      </c>
      <c r="P8368" s="2">
        <f t="shared" si="1564"/>
        <v>170</v>
      </c>
      <c r="Q8368" s="2">
        <f t="shared" si="1565"/>
        <v>0</v>
      </c>
      <c r="R8368" s="2">
        <f t="shared" si="1566"/>
        <v>0</v>
      </c>
      <c r="S8368" s="2">
        <f t="shared" si="1567"/>
        <v>-6780.9650528219636</v>
      </c>
      <c r="T8368" s="2">
        <f t="shared" si="1568"/>
        <v>0</v>
      </c>
      <c r="U8368" s="2">
        <f>IF(O8368="Reg", R8368 * Inputs!$B$7, 0)</f>
        <v>0</v>
      </c>
      <c r="V8368" s="2">
        <f>MAX(F8368 + P8368*Inputs!$B$15 - (Q8368/Inputs!$B$16) - U8368, 0)</f>
        <v>340</v>
      </c>
    </row>
    <row r="8369" spans="1:22" x14ac:dyDescent="0.3">
      <c r="A8369" s="1">
        <v>46371.625</v>
      </c>
      <c r="B8369" s="2">
        <v>48.334131120561857</v>
      </c>
      <c r="C8369" s="2">
        <v>4.4419211194884554</v>
      </c>
      <c r="D8369" s="2">
        <f t="shared" si="1560"/>
        <v>31.731454820066347</v>
      </c>
      <c r="E8369" s="2">
        <f t="shared" si="1561"/>
        <v>64.440290919172909</v>
      </c>
      <c r="F8369" s="2">
        <f t="shared" si="1569"/>
        <v>340</v>
      </c>
      <c r="G8369" s="2">
        <f t="shared" si="1570"/>
        <v>0</v>
      </c>
      <c r="H8369" s="2">
        <f>MIN(Inputs!$B$2, (Inputs!$B$14 - F8369)/Inputs!$B$15)</f>
        <v>0</v>
      </c>
      <c r="I8369" s="2">
        <f>MAX(MIN(Inputs!$B$2, F8369*Inputs!$B$16, Inputs!$B$14*Inputs!$B$4 - G8369), 0)</f>
        <v>170</v>
      </c>
      <c r="J8369" s="2">
        <f>MAX(MIN(Inputs!$B$2, F8369*Inputs!$B$16, (Inputs!$B$14-F8369)/Inputs!$B$15)*Inputs!$B$9, 0)</f>
        <v>0</v>
      </c>
      <c r="K8369" s="2">
        <f>MAX(E8369*Inputs!$B$5 - B8369 - Inputs!$B$8, 0) * H8369</f>
        <v>0</v>
      </c>
      <c r="L8369" s="2">
        <f>IF(B8369 &gt;= D8369*Inputs!$B$10, MAX(B8369 - E8369/Inputs!$B$5 - Inputs!$B$8, 0) * I8369, 0)</f>
        <v>0</v>
      </c>
      <c r="M8369" s="2">
        <f t="shared" si="1562"/>
        <v>0</v>
      </c>
      <c r="N8369" s="3" t="str">
        <f t="shared" si="1563"/>
        <v>Idle</v>
      </c>
      <c r="O8369" s="3" t="str">
        <f t="shared" si="1571"/>
        <v>Idle</v>
      </c>
      <c r="P8369" s="2">
        <f t="shared" si="1564"/>
        <v>0</v>
      </c>
      <c r="Q8369" s="2">
        <f t="shared" si="1565"/>
        <v>0</v>
      </c>
      <c r="R8369" s="2">
        <f t="shared" si="1566"/>
        <v>0</v>
      </c>
      <c r="S8369" s="2">
        <f t="shared" si="1567"/>
        <v>0</v>
      </c>
      <c r="T8369" s="2">
        <f t="shared" si="1568"/>
        <v>0</v>
      </c>
      <c r="U8369" s="2">
        <f>IF(O8369="Reg", R8369 * Inputs!$B$7, 0)</f>
        <v>0</v>
      </c>
      <c r="V8369" s="2">
        <f>MAX(F8369 + P8369*Inputs!$B$15 - (Q8369/Inputs!$B$16) - U8369, 0)</f>
        <v>340</v>
      </c>
    </row>
    <row r="8370" spans="1:22" x14ac:dyDescent="0.3">
      <c r="A8370" s="1">
        <v>46371.666666666657</v>
      </c>
      <c r="B8370" s="2">
        <v>69.148698896278816</v>
      </c>
      <c r="C8370" s="2">
        <v>7.6785359612859816</v>
      </c>
      <c r="D8370" s="2">
        <f t="shared" si="1560"/>
        <v>31.731454820066347</v>
      </c>
      <c r="E8370" s="2">
        <f t="shared" si="1561"/>
        <v>73.940187073648488</v>
      </c>
      <c r="F8370" s="2">
        <f t="shared" si="1569"/>
        <v>340</v>
      </c>
      <c r="G8370" s="2">
        <f t="shared" si="1570"/>
        <v>0</v>
      </c>
      <c r="H8370" s="2">
        <f>MIN(Inputs!$B$2, (Inputs!$B$14 - F8370)/Inputs!$B$15)</f>
        <v>0</v>
      </c>
      <c r="I8370" s="2">
        <f>MAX(MIN(Inputs!$B$2, F8370*Inputs!$B$16, Inputs!$B$14*Inputs!$B$4 - G8370), 0)</f>
        <v>170</v>
      </c>
      <c r="J8370" s="2">
        <f>MAX(MIN(Inputs!$B$2, F8370*Inputs!$B$16, (Inputs!$B$14-F8370)/Inputs!$B$15)*Inputs!$B$9, 0)</f>
        <v>0</v>
      </c>
      <c r="K8370" s="2">
        <f>MAX(E8370*Inputs!$B$5 - B8370 - Inputs!$B$8, 0) * H8370</f>
        <v>0</v>
      </c>
      <c r="L8370" s="2">
        <f>IF(B8370 &gt;= D8370*Inputs!$B$10, MAX(B8370 - E8370/Inputs!$B$5 - Inputs!$B$8, 0) * I8370, 0)</f>
        <v>0</v>
      </c>
      <c r="M8370" s="2">
        <f t="shared" si="1562"/>
        <v>0</v>
      </c>
      <c r="N8370" s="3" t="str">
        <f t="shared" si="1563"/>
        <v>Idle</v>
      </c>
      <c r="O8370" s="3" t="str">
        <f t="shared" si="1571"/>
        <v>Idle</v>
      </c>
      <c r="P8370" s="2">
        <f t="shared" si="1564"/>
        <v>0</v>
      </c>
      <c r="Q8370" s="2">
        <f t="shared" si="1565"/>
        <v>0</v>
      </c>
      <c r="R8370" s="2">
        <f t="shared" si="1566"/>
        <v>0</v>
      </c>
      <c r="S8370" s="2">
        <f t="shared" si="1567"/>
        <v>0</v>
      </c>
      <c r="T8370" s="2">
        <f t="shared" si="1568"/>
        <v>0</v>
      </c>
      <c r="U8370" s="2">
        <f>IF(O8370="Reg", R8370 * Inputs!$B$7, 0)</f>
        <v>0</v>
      </c>
      <c r="V8370" s="2">
        <f>MAX(F8370 + P8370*Inputs!$B$15 - (Q8370/Inputs!$B$16) - U8370, 0)</f>
        <v>340</v>
      </c>
    </row>
    <row r="8371" spans="1:22" x14ac:dyDescent="0.3">
      <c r="A8371" s="1">
        <v>46371.708333333343</v>
      </c>
      <c r="B8371" s="2">
        <v>68.56902633068465</v>
      </c>
      <c r="C8371" s="2">
        <v>3.9124903508243789</v>
      </c>
      <c r="D8371" s="2">
        <f t="shared" si="1560"/>
        <v>31.731454820066347</v>
      </c>
      <c r="E8371" s="2">
        <f t="shared" si="1561"/>
        <v>70.392491727039541</v>
      </c>
      <c r="F8371" s="2">
        <f t="shared" si="1569"/>
        <v>340</v>
      </c>
      <c r="G8371" s="2">
        <f t="shared" si="1570"/>
        <v>0</v>
      </c>
      <c r="H8371" s="2">
        <f>MIN(Inputs!$B$2, (Inputs!$B$14 - F8371)/Inputs!$B$15)</f>
        <v>0</v>
      </c>
      <c r="I8371" s="2">
        <f>MAX(MIN(Inputs!$B$2, F8371*Inputs!$B$16, Inputs!$B$14*Inputs!$B$4 - G8371), 0)</f>
        <v>170</v>
      </c>
      <c r="J8371" s="2">
        <f>MAX(MIN(Inputs!$B$2, F8371*Inputs!$B$16, (Inputs!$B$14-F8371)/Inputs!$B$15)*Inputs!$B$9, 0)</f>
        <v>0</v>
      </c>
      <c r="K8371" s="2">
        <f>MAX(E8371*Inputs!$B$5 - B8371 - Inputs!$B$8, 0) * H8371</f>
        <v>0</v>
      </c>
      <c r="L8371" s="2">
        <f>IF(B8371 &gt;= D8371*Inputs!$B$10, MAX(B8371 - E8371/Inputs!$B$5 - Inputs!$B$8, 0) * I8371, 0)</f>
        <v>0</v>
      </c>
      <c r="M8371" s="2">
        <f t="shared" si="1562"/>
        <v>0</v>
      </c>
      <c r="N8371" s="3" t="str">
        <f t="shared" si="1563"/>
        <v>Idle</v>
      </c>
      <c r="O8371" s="3" t="str">
        <f t="shared" si="1571"/>
        <v>Idle</v>
      </c>
      <c r="P8371" s="2">
        <f t="shared" si="1564"/>
        <v>0</v>
      </c>
      <c r="Q8371" s="2">
        <f t="shared" si="1565"/>
        <v>0</v>
      </c>
      <c r="R8371" s="2">
        <f t="shared" si="1566"/>
        <v>0</v>
      </c>
      <c r="S8371" s="2">
        <f t="shared" si="1567"/>
        <v>0</v>
      </c>
      <c r="T8371" s="2">
        <f t="shared" si="1568"/>
        <v>0</v>
      </c>
      <c r="U8371" s="2">
        <f>IF(O8371="Reg", R8371 * Inputs!$B$7, 0)</f>
        <v>0</v>
      </c>
      <c r="V8371" s="2">
        <f>MAX(F8371 + P8371*Inputs!$B$15 - (Q8371/Inputs!$B$16) - U8371, 0)</f>
        <v>340</v>
      </c>
    </row>
    <row r="8372" spans="1:22" x14ac:dyDescent="0.3">
      <c r="A8372" s="1">
        <v>46371.75</v>
      </c>
      <c r="B8372" s="2">
        <v>67.765488606461744</v>
      </c>
      <c r="C8372" s="2">
        <v>9.6463039767476353</v>
      </c>
      <c r="D8372" s="2">
        <f t="shared" si="1560"/>
        <v>31.731454820066347</v>
      </c>
      <c r="E8372" s="2">
        <f t="shared" si="1561"/>
        <v>65.887858790250149</v>
      </c>
      <c r="F8372" s="2">
        <f t="shared" si="1569"/>
        <v>340</v>
      </c>
      <c r="G8372" s="2">
        <f t="shared" si="1570"/>
        <v>0</v>
      </c>
      <c r="H8372" s="2">
        <f>MIN(Inputs!$B$2, (Inputs!$B$14 - F8372)/Inputs!$B$15)</f>
        <v>0</v>
      </c>
      <c r="I8372" s="2">
        <f>MAX(MIN(Inputs!$B$2, F8372*Inputs!$B$16, Inputs!$B$14*Inputs!$B$4 - G8372), 0)</f>
        <v>170</v>
      </c>
      <c r="J8372" s="2">
        <f>MAX(MIN(Inputs!$B$2, F8372*Inputs!$B$16, (Inputs!$B$14-F8372)/Inputs!$B$15)*Inputs!$B$9, 0)</f>
        <v>0</v>
      </c>
      <c r="K8372" s="2">
        <f>MAX(E8372*Inputs!$B$5 - B8372 - Inputs!$B$8, 0) * H8372</f>
        <v>0</v>
      </c>
      <c r="L8372" s="2">
        <f>IF(B8372 &gt;= D8372*Inputs!$B$10, MAX(B8372 - E8372/Inputs!$B$5 - Inputs!$B$8, 0) * I8372, 0)</f>
        <v>0</v>
      </c>
      <c r="M8372" s="2">
        <f t="shared" si="1562"/>
        <v>0</v>
      </c>
      <c r="N8372" s="3" t="str">
        <f t="shared" si="1563"/>
        <v>Idle</v>
      </c>
      <c r="O8372" s="3" t="str">
        <f t="shared" si="1571"/>
        <v>Idle</v>
      </c>
      <c r="P8372" s="2">
        <f t="shared" si="1564"/>
        <v>0</v>
      </c>
      <c r="Q8372" s="2">
        <f t="shared" si="1565"/>
        <v>0</v>
      </c>
      <c r="R8372" s="2">
        <f t="shared" si="1566"/>
        <v>0</v>
      </c>
      <c r="S8372" s="2">
        <f t="shared" si="1567"/>
        <v>0</v>
      </c>
      <c r="T8372" s="2">
        <f t="shared" si="1568"/>
        <v>0</v>
      </c>
      <c r="U8372" s="2">
        <f>IF(O8372="Reg", R8372 * Inputs!$B$7, 0)</f>
        <v>0</v>
      </c>
      <c r="V8372" s="2">
        <f>MAX(F8372 + P8372*Inputs!$B$15 - (Q8372/Inputs!$B$16) - U8372, 0)</f>
        <v>340</v>
      </c>
    </row>
    <row r="8373" spans="1:22" x14ac:dyDescent="0.3">
      <c r="A8373" s="1">
        <v>46371.791666666657</v>
      </c>
      <c r="B8373" s="2">
        <v>66.442633635826269</v>
      </c>
      <c r="C8373" s="2">
        <v>4.8581324914195374</v>
      </c>
      <c r="D8373" s="2">
        <f t="shared" si="1560"/>
        <v>31.731454820066347</v>
      </c>
      <c r="E8373" s="2">
        <f t="shared" si="1561"/>
        <v>60.125149872067276</v>
      </c>
      <c r="F8373" s="2">
        <f t="shared" si="1569"/>
        <v>340</v>
      </c>
      <c r="G8373" s="2">
        <f t="shared" si="1570"/>
        <v>0</v>
      </c>
      <c r="H8373" s="2">
        <f>MIN(Inputs!$B$2, (Inputs!$B$14 - F8373)/Inputs!$B$15)</f>
        <v>0</v>
      </c>
      <c r="I8373" s="2">
        <f>MAX(MIN(Inputs!$B$2, F8373*Inputs!$B$16, Inputs!$B$14*Inputs!$B$4 - G8373), 0)</f>
        <v>170</v>
      </c>
      <c r="J8373" s="2">
        <f>MAX(MIN(Inputs!$B$2, F8373*Inputs!$B$16, (Inputs!$B$14-F8373)/Inputs!$B$15)*Inputs!$B$9, 0)</f>
        <v>0</v>
      </c>
      <c r="K8373" s="2">
        <f>MAX(E8373*Inputs!$B$5 - B8373 - Inputs!$B$8, 0) * H8373</f>
        <v>0</v>
      </c>
      <c r="L8373" s="2">
        <f>IF(B8373 &gt;= D8373*Inputs!$B$10, MAX(B8373 - E8373/Inputs!$B$5 - Inputs!$B$8, 0) * I8373, 0)</f>
        <v>0</v>
      </c>
      <c r="M8373" s="2">
        <f t="shared" si="1562"/>
        <v>0</v>
      </c>
      <c r="N8373" s="3" t="str">
        <f t="shared" si="1563"/>
        <v>Idle</v>
      </c>
      <c r="O8373" s="3" t="str">
        <f t="shared" si="1571"/>
        <v>Idle</v>
      </c>
      <c r="P8373" s="2">
        <f t="shared" si="1564"/>
        <v>0</v>
      </c>
      <c r="Q8373" s="2">
        <f t="shared" si="1565"/>
        <v>0</v>
      </c>
      <c r="R8373" s="2">
        <f t="shared" si="1566"/>
        <v>0</v>
      </c>
      <c r="S8373" s="2">
        <f t="shared" si="1567"/>
        <v>0</v>
      </c>
      <c r="T8373" s="2">
        <f t="shared" si="1568"/>
        <v>0</v>
      </c>
      <c r="U8373" s="2">
        <f>IF(O8373="Reg", R8373 * Inputs!$B$7, 0)</f>
        <v>0</v>
      </c>
      <c r="V8373" s="2">
        <f>MAX(F8373 + P8373*Inputs!$B$15 - (Q8373/Inputs!$B$16) - U8373, 0)</f>
        <v>340</v>
      </c>
    </row>
    <row r="8374" spans="1:22" x14ac:dyDescent="0.3">
      <c r="A8374" s="1">
        <v>46371.833333333343</v>
      </c>
      <c r="B8374" s="2">
        <v>66.381766925224113</v>
      </c>
      <c r="C8374" s="2">
        <v>9.1519560637664217</v>
      </c>
      <c r="D8374" s="2">
        <f t="shared" si="1560"/>
        <v>31.731454820066347</v>
      </c>
      <c r="E8374" s="2">
        <f t="shared" si="1561"/>
        <v>52.603040442653729</v>
      </c>
      <c r="F8374" s="2">
        <f t="shared" si="1569"/>
        <v>340</v>
      </c>
      <c r="G8374" s="2">
        <f t="shared" si="1570"/>
        <v>0</v>
      </c>
      <c r="H8374" s="2">
        <f>MIN(Inputs!$B$2, (Inputs!$B$14 - F8374)/Inputs!$B$15)</f>
        <v>0</v>
      </c>
      <c r="I8374" s="2">
        <f>MAX(MIN(Inputs!$B$2, F8374*Inputs!$B$16, Inputs!$B$14*Inputs!$B$4 - G8374), 0)</f>
        <v>170</v>
      </c>
      <c r="J8374" s="2">
        <f>MAX(MIN(Inputs!$B$2, F8374*Inputs!$B$16, (Inputs!$B$14-F8374)/Inputs!$B$15)*Inputs!$B$9, 0)</f>
        <v>0</v>
      </c>
      <c r="K8374" s="2">
        <f>MAX(E8374*Inputs!$B$5 - B8374 - Inputs!$B$8, 0) * H8374</f>
        <v>0</v>
      </c>
      <c r="L8374" s="2">
        <f>IF(B8374 &gt;= D8374*Inputs!$B$10, MAX(B8374 - E8374/Inputs!$B$5 - Inputs!$B$8, 0) * I8374, 0)</f>
        <v>0</v>
      </c>
      <c r="M8374" s="2">
        <f t="shared" si="1562"/>
        <v>0</v>
      </c>
      <c r="N8374" s="3" t="str">
        <f t="shared" si="1563"/>
        <v>Idle</v>
      </c>
      <c r="O8374" s="3" t="str">
        <f t="shared" si="1571"/>
        <v>Idle</v>
      </c>
      <c r="P8374" s="2">
        <f t="shared" si="1564"/>
        <v>0</v>
      </c>
      <c r="Q8374" s="2">
        <f t="shared" si="1565"/>
        <v>0</v>
      </c>
      <c r="R8374" s="2">
        <f t="shared" si="1566"/>
        <v>0</v>
      </c>
      <c r="S8374" s="2">
        <f t="shared" si="1567"/>
        <v>0</v>
      </c>
      <c r="T8374" s="2">
        <f t="shared" si="1568"/>
        <v>0</v>
      </c>
      <c r="U8374" s="2">
        <f>IF(O8374="Reg", R8374 * Inputs!$B$7, 0)</f>
        <v>0</v>
      </c>
      <c r="V8374" s="2">
        <f>MAX(F8374 + P8374*Inputs!$B$15 - (Q8374/Inputs!$B$16) - U8374, 0)</f>
        <v>340</v>
      </c>
    </row>
    <row r="8375" spans="1:22" x14ac:dyDescent="0.3">
      <c r="A8375" s="1">
        <v>46371.875</v>
      </c>
      <c r="B8375" s="2">
        <v>105.33350804741529</v>
      </c>
      <c r="C8375" s="2">
        <v>10.46650228910069</v>
      </c>
      <c r="D8375" s="2">
        <f t="shared" si="1560"/>
        <v>31.731454820066347</v>
      </c>
      <c r="E8375" s="2">
        <f t="shared" si="1561"/>
        <v>44.409564290675611</v>
      </c>
      <c r="F8375" s="2">
        <f t="shared" si="1569"/>
        <v>340</v>
      </c>
      <c r="G8375" s="2">
        <f t="shared" si="1570"/>
        <v>0</v>
      </c>
      <c r="H8375" s="2">
        <f>MIN(Inputs!$B$2, (Inputs!$B$14 - F8375)/Inputs!$B$15)</f>
        <v>0</v>
      </c>
      <c r="I8375" s="2">
        <f>MAX(MIN(Inputs!$B$2, F8375*Inputs!$B$16, Inputs!$B$14*Inputs!$B$4 - G8375), 0)</f>
        <v>170</v>
      </c>
      <c r="J8375" s="2">
        <f>MAX(MIN(Inputs!$B$2, F8375*Inputs!$B$16, (Inputs!$B$14-F8375)/Inputs!$B$15)*Inputs!$B$9, 0)</f>
        <v>0</v>
      </c>
      <c r="K8375" s="2">
        <f>MAX(E8375*Inputs!$B$5 - B8375 - Inputs!$B$8, 0) * H8375</f>
        <v>0</v>
      </c>
      <c r="L8375" s="2">
        <f>IF(B8375 &gt;= D8375*Inputs!$B$10, MAX(B8375 - E8375/Inputs!$B$5 - Inputs!$B$8, 0) * I8375, 0)</f>
        <v>5927.5759937255389</v>
      </c>
      <c r="M8375" s="2">
        <f t="shared" si="1562"/>
        <v>0</v>
      </c>
      <c r="N8375" s="3" t="str">
        <f t="shared" si="1563"/>
        <v>Discharge</v>
      </c>
      <c r="O8375" s="3" t="str">
        <f t="shared" si="1571"/>
        <v>Discharge</v>
      </c>
      <c r="P8375" s="2">
        <f t="shared" si="1564"/>
        <v>0</v>
      </c>
      <c r="Q8375" s="2">
        <f t="shared" si="1565"/>
        <v>170</v>
      </c>
      <c r="R8375" s="2">
        <f t="shared" si="1566"/>
        <v>0</v>
      </c>
      <c r="S8375" s="2">
        <f t="shared" si="1567"/>
        <v>17906.696368060599</v>
      </c>
      <c r="T8375" s="2">
        <f t="shared" si="1568"/>
        <v>0</v>
      </c>
      <c r="U8375" s="2">
        <f>IF(O8375="Reg", R8375 * Inputs!$B$7, 0)</f>
        <v>0</v>
      </c>
      <c r="V8375" s="2">
        <f>MAX(F8375 + P8375*Inputs!$B$15 - (Q8375/Inputs!$B$16) - U8375, 0)</f>
        <v>170</v>
      </c>
    </row>
    <row r="8376" spans="1:22" x14ac:dyDescent="0.3">
      <c r="A8376" s="1">
        <v>46371.916666666657</v>
      </c>
      <c r="B8376" s="2">
        <v>47.862526816625113</v>
      </c>
      <c r="C8376" s="2">
        <v>8.4255234884685652</v>
      </c>
      <c r="D8376" s="2">
        <f t="shared" si="1560"/>
        <v>31.731454820066347</v>
      </c>
      <c r="E8376" s="2">
        <f t="shared" si="1561"/>
        <v>28.246769350972539</v>
      </c>
      <c r="F8376" s="2">
        <f t="shared" si="1569"/>
        <v>170</v>
      </c>
      <c r="G8376" s="2">
        <f t="shared" si="1570"/>
        <v>170</v>
      </c>
      <c r="H8376" s="2">
        <f>MIN(Inputs!$B$2, (Inputs!$B$14 - F8376)/Inputs!$B$15)</f>
        <v>170</v>
      </c>
      <c r="I8376" s="2">
        <f>MAX(MIN(Inputs!$B$2, F8376*Inputs!$B$16, Inputs!$B$14*Inputs!$B$4 - G8376), 0)</f>
        <v>170</v>
      </c>
      <c r="J8376" s="2">
        <f>MAX(MIN(Inputs!$B$2, F8376*Inputs!$B$16, (Inputs!$B$14-F8376)/Inputs!$B$15)*Inputs!$B$9, 0)</f>
        <v>136</v>
      </c>
      <c r="K8376" s="2">
        <f>MAX(E8376*Inputs!$B$5 - B8376 - Inputs!$B$8, 0) * H8376</f>
        <v>0</v>
      </c>
      <c r="L8376" s="2">
        <f>IF(B8376 &gt;= D8376*Inputs!$B$10, MAX(B8376 - E8376/Inputs!$B$5 - Inputs!$B$8, 0) * I8376, 0)</f>
        <v>0</v>
      </c>
      <c r="M8376" s="2">
        <f t="shared" si="1562"/>
        <v>1145.8711944317249</v>
      </c>
      <c r="N8376" s="3" t="str">
        <f t="shared" si="1563"/>
        <v>Reg</v>
      </c>
      <c r="O8376" s="3" t="str">
        <f t="shared" si="1571"/>
        <v>Discharge</v>
      </c>
      <c r="P8376" s="2">
        <f t="shared" si="1564"/>
        <v>0</v>
      </c>
      <c r="Q8376" s="2">
        <f t="shared" si="1565"/>
        <v>170</v>
      </c>
      <c r="R8376" s="2">
        <f t="shared" si="1566"/>
        <v>0</v>
      </c>
      <c r="S8376" s="2">
        <f t="shared" si="1567"/>
        <v>8136.6295588262692</v>
      </c>
      <c r="T8376" s="2">
        <f t="shared" si="1568"/>
        <v>0</v>
      </c>
      <c r="U8376" s="2">
        <f>IF(O8376="Reg", R8376 * Inputs!$B$7, 0)</f>
        <v>0</v>
      </c>
      <c r="V8376" s="2">
        <f>MAX(F8376 + P8376*Inputs!$B$15 - (Q8376/Inputs!$B$16) - U8376, 0)</f>
        <v>0</v>
      </c>
    </row>
    <row r="8377" spans="1:22" x14ac:dyDescent="0.3">
      <c r="A8377" s="1">
        <v>46371.958333333343</v>
      </c>
      <c r="B8377" s="2">
        <v>41.541228709948292</v>
      </c>
      <c r="C8377" s="2">
        <v>2.1712365009418861</v>
      </c>
      <c r="D8377" s="2">
        <f t="shared" si="1560"/>
        <v>31.731454820066347</v>
      </c>
      <c r="E8377" s="2">
        <f t="shared" si="1561"/>
        <v>20.269681548201685</v>
      </c>
      <c r="F8377" s="2">
        <f t="shared" si="1569"/>
        <v>0</v>
      </c>
      <c r="G8377" s="2">
        <f t="shared" si="1570"/>
        <v>340</v>
      </c>
      <c r="H8377" s="2">
        <f>MIN(Inputs!$B$2, (Inputs!$B$14 - F8377)/Inputs!$B$15)</f>
        <v>170</v>
      </c>
      <c r="I8377" s="2">
        <f>MAX(MIN(Inputs!$B$2, F8377*Inputs!$B$16, Inputs!$B$14*Inputs!$B$4 - G8377), 0)</f>
        <v>0</v>
      </c>
      <c r="J8377" s="2">
        <f>MAX(MIN(Inputs!$B$2, F8377*Inputs!$B$16, (Inputs!$B$14-F8377)/Inputs!$B$15)*Inputs!$B$9, 0)</f>
        <v>0</v>
      </c>
      <c r="K8377" s="2">
        <f>MAX(E8377*Inputs!$B$5 - B8377 - Inputs!$B$8, 0) * H8377</f>
        <v>0</v>
      </c>
      <c r="L8377" s="2">
        <f>IF(B8377 &gt;= D8377*Inputs!$B$10, MAX(B8377 - E8377/Inputs!$B$5 - Inputs!$B$8, 0) * I8377, 0)</f>
        <v>0</v>
      </c>
      <c r="M8377" s="2">
        <f t="shared" si="1562"/>
        <v>0</v>
      </c>
      <c r="N8377" s="3" t="str">
        <f t="shared" si="1563"/>
        <v>Idle</v>
      </c>
      <c r="O8377" s="3" t="str">
        <f t="shared" si="1571"/>
        <v>Idle</v>
      </c>
      <c r="P8377" s="2">
        <f t="shared" si="1564"/>
        <v>0</v>
      </c>
      <c r="Q8377" s="2">
        <f t="shared" si="1565"/>
        <v>0</v>
      </c>
      <c r="R8377" s="2">
        <f t="shared" si="1566"/>
        <v>0</v>
      </c>
      <c r="S8377" s="2">
        <f t="shared" si="1567"/>
        <v>0</v>
      </c>
      <c r="T8377" s="2">
        <f t="shared" si="1568"/>
        <v>0</v>
      </c>
      <c r="U8377" s="2">
        <f>IF(O8377="Reg", R8377 * Inputs!$B$7, 0)</f>
        <v>0</v>
      </c>
      <c r="V8377" s="2">
        <f>MAX(F8377 + P8377*Inputs!$B$15 - (Q8377/Inputs!$B$16) - U8377, 0)</f>
        <v>0</v>
      </c>
    </row>
    <row r="8378" spans="1:22" x14ac:dyDescent="0.3">
      <c r="A8378" s="1">
        <v>46372</v>
      </c>
      <c r="B8378" s="2">
        <v>33.189235097364531</v>
      </c>
      <c r="C8378" s="2">
        <v>4.0308351972289538</v>
      </c>
      <c r="D8378" s="2">
        <f t="shared" si="1560"/>
        <v>51.458890987843965</v>
      </c>
      <c r="E8378" s="2">
        <f t="shared" si="1561"/>
        <v>13.346143429876969</v>
      </c>
      <c r="F8378" s="2">
        <f t="shared" si="1569"/>
        <v>0</v>
      </c>
      <c r="G8378" s="2">
        <f t="shared" si="1570"/>
        <v>0</v>
      </c>
      <c r="H8378" s="2">
        <f>MIN(Inputs!$B$2, (Inputs!$B$14 - F8378)/Inputs!$B$15)</f>
        <v>170</v>
      </c>
      <c r="I8378" s="2">
        <f>MAX(MIN(Inputs!$B$2, F8378*Inputs!$B$16, Inputs!$B$14*Inputs!$B$4 - G8378), 0)</f>
        <v>0</v>
      </c>
      <c r="J8378" s="2">
        <f>MAX(MIN(Inputs!$B$2, F8378*Inputs!$B$16, (Inputs!$B$14-F8378)/Inputs!$B$15)*Inputs!$B$9, 0)</f>
        <v>0</v>
      </c>
      <c r="K8378" s="2">
        <f>MAX(E8378*Inputs!$B$5 - B8378 - Inputs!$B$8, 0) * H8378</f>
        <v>0</v>
      </c>
      <c r="L8378" s="2">
        <f>IF(B8378 &gt;= D8378*Inputs!$B$10, MAX(B8378 - E8378/Inputs!$B$5 - Inputs!$B$8, 0) * I8378, 0)</f>
        <v>0</v>
      </c>
      <c r="M8378" s="2">
        <f t="shared" si="1562"/>
        <v>0</v>
      </c>
      <c r="N8378" s="3" t="str">
        <f t="shared" si="1563"/>
        <v>Idle</v>
      </c>
      <c r="O8378" s="3" t="str">
        <f t="shared" si="1571"/>
        <v>Idle</v>
      </c>
      <c r="P8378" s="2">
        <f t="shared" si="1564"/>
        <v>0</v>
      </c>
      <c r="Q8378" s="2">
        <f t="shared" si="1565"/>
        <v>0</v>
      </c>
      <c r="R8378" s="2">
        <f t="shared" si="1566"/>
        <v>0</v>
      </c>
      <c r="S8378" s="2">
        <f t="shared" si="1567"/>
        <v>0</v>
      </c>
      <c r="T8378" s="2">
        <f t="shared" si="1568"/>
        <v>0</v>
      </c>
      <c r="U8378" s="2">
        <f>IF(O8378="Reg", R8378 * Inputs!$B$7, 0)</f>
        <v>0</v>
      </c>
      <c r="V8378" s="2">
        <f>MAX(F8378 + P8378*Inputs!$B$15 - (Q8378/Inputs!$B$16) - U8378, 0)</f>
        <v>0</v>
      </c>
    </row>
    <row r="8379" spans="1:22" x14ac:dyDescent="0.3">
      <c r="A8379" s="1">
        <v>46372.041666666657</v>
      </c>
      <c r="B8379" s="2">
        <v>21.309977059344959</v>
      </c>
      <c r="C8379" s="2">
        <v>7.3387761642629474</v>
      </c>
      <c r="D8379" s="2">
        <f t="shared" si="1560"/>
        <v>51.458890987843965</v>
      </c>
      <c r="E8379" s="2">
        <f t="shared" si="1561"/>
        <v>7.8146042469828805</v>
      </c>
      <c r="F8379" s="2">
        <f t="shared" si="1569"/>
        <v>0</v>
      </c>
      <c r="G8379" s="2">
        <f t="shared" si="1570"/>
        <v>0</v>
      </c>
      <c r="H8379" s="2">
        <f>MIN(Inputs!$B$2, (Inputs!$B$14 - F8379)/Inputs!$B$15)</f>
        <v>170</v>
      </c>
      <c r="I8379" s="2">
        <f>MAX(MIN(Inputs!$B$2, F8379*Inputs!$B$16, Inputs!$B$14*Inputs!$B$4 - G8379), 0)</f>
        <v>0</v>
      </c>
      <c r="J8379" s="2">
        <f>MAX(MIN(Inputs!$B$2, F8379*Inputs!$B$16, (Inputs!$B$14-F8379)/Inputs!$B$15)*Inputs!$B$9, 0)</f>
        <v>0</v>
      </c>
      <c r="K8379" s="2">
        <f>MAX(E8379*Inputs!$B$5 - B8379 - Inputs!$B$8, 0) * H8379</f>
        <v>0</v>
      </c>
      <c r="L8379" s="2">
        <f>IF(B8379 &gt;= D8379*Inputs!$B$10, MAX(B8379 - E8379/Inputs!$B$5 - Inputs!$B$8, 0) * I8379, 0)</f>
        <v>0</v>
      </c>
      <c r="M8379" s="2">
        <f t="shared" si="1562"/>
        <v>0</v>
      </c>
      <c r="N8379" s="3" t="str">
        <f t="shared" si="1563"/>
        <v>Idle</v>
      </c>
      <c r="O8379" s="3" t="str">
        <f t="shared" si="1571"/>
        <v>Idle</v>
      </c>
      <c r="P8379" s="2">
        <f t="shared" si="1564"/>
        <v>0</v>
      </c>
      <c r="Q8379" s="2">
        <f t="shared" si="1565"/>
        <v>0</v>
      </c>
      <c r="R8379" s="2">
        <f t="shared" si="1566"/>
        <v>0</v>
      </c>
      <c r="S8379" s="2">
        <f t="shared" si="1567"/>
        <v>0</v>
      </c>
      <c r="T8379" s="2">
        <f t="shared" si="1568"/>
        <v>0</v>
      </c>
      <c r="U8379" s="2">
        <f>IF(O8379="Reg", R8379 * Inputs!$B$7, 0)</f>
        <v>0</v>
      </c>
      <c r="V8379" s="2">
        <f>MAX(F8379 + P8379*Inputs!$B$15 - (Q8379/Inputs!$B$16) - U8379, 0)</f>
        <v>0</v>
      </c>
    </row>
    <row r="8380" spans="1:22" x14ac:dyDescent="0.3">
      <c r="A8380" s="1">
        <v>46372.083333333343</v>
      </c>
      <c r="B8380" s="2">
        <v>17.220910013355521</v>
      </c>
      <c r="C8380" s="2">
        <v>15.21632545398546</v>
      </c>
      <c r="D8380" s="2">
        <f t="shared" si="1560"/>
        <v>51.458890987843965</v>
      </c>
      <c r="E8380" s="2">
        <f t="shared" si="1561"/>
        <v>4.2629414037587203</v>
      </c>
      <c r="F8380" s="2">
        <f t="shared" si="1569"/>
        <v>0</v>
      </c>
      <c r="G8380" s="2">
        <f t="shared" si="1570"/>
        <v>0</v>
      </c>
      <c r="H8380" s="2">
        <f>MIN(Inputs!$B$2, (Inputs!$B$14 - F8380)/Inputs!$B$15)</f>
        <v>170</v>
      </c>
      <c r="I8380" s="2">
        <f>MAX(MIN(Inputs!$B$2, F8380*Inputs!$B$16, Inputs!$B$14*Inputs!$B$4 - G8380), 0)</f>
        <v>0</v>
      </c>
      <c r="J8380" s="2">
        <f>MAX(MIN(Inputs!$B$2, F8380*Inputs!$B$16, (Inputs!$B$14-F8380)/Inputs!$B$15)*Inputs!$B$9, 0)</f>
        <v>0</v>
      </c>
      <c r="K8380" s="2">
        <f>MAX(E8380*Inputs!$B$5 - B8380 - Inputs!$B$8, 0) * H8380</f>
        <v>0</v>
      </c>
      <c r="L8380" s="2">
        <f>IF(B8380 &gt;= D8380*Inputs!$B$10, MAX(B8380 - E8380/Inputs!$B$5 - Inputs!$B$8, 0) * I8380, 0)</f>
        <v>0</v>
      </c>
      <c r="M8380" s="2">
        <f t="shared" si="1562"/>
        <v>0</v>
      </c>
      <c r="N8380" s="3" t="str">
        <f t="shared" si="1563"/>
        <v>Idle</v>
      </c>
      <c r="O8380" s="3" t="str">
        <f t="shared" si="1571"/>
        <v>Idle</v>
      </c>
      <c r="P8380" s="2">
        <f t="shared" si="1564"/>
        <v>0</v>
      </c>
      <c r="Q8380" s="2">
        <f t="shared" si="1565"/>
        <v>0</v>
      </c>
      <c r="R8380" s="2">
        <f t="shared" si="1566"/>
        <v>0</v>
      </c>
      <c r="S8380" s="2">
        <f t="shared" si="1567"/>
        <v>0</v>
      </c>
      <c r="T8380" s="2">
        <f t="shared" si="1568"/>
        <v>0</v>
      </c>
      <c r="U8380" s="2">
        <f>IF(O8380="Reg", R8380 * Inputs!$B$7, 0)</f>
        <v>0</v>
      </c>
      <c r="V8380" s="2">
        <f>MAX(F8380 + P8380*Inputs!$B$15 - (Q8380/Inputs!$B$16) - U8380, 0)</f>
        <v>0</v>
      </c>
    </row>
    <row r="8381" spans="1:22" x14ac:dyDescent="0.3">
      <c r="A8381" s="1">
        <v>46372.125</v>
      </c>
      <c r="B8381" s="2">
        <v>8.3567384091968009</v>
      </c>
      <c r="C8381" s="2">
        <v>41.882370394082344</v>
      </c>
      <c r="D8381" s="2">
        <f t="shared" si="1560"/>
        <v>51.458890987843965</v>
      </c>
      <c r="E8381" s="2">
        <f t="shared" si="1561"/>
        <v>31.975669632686365</v>
      </c>
      <c r="F8381" s="2">
        <f t="shared" si="1569"/>
        <v>0</v>
      </c>
      <c r="G8381" s="2">
        <f t="shared" si="1570"/>
        <v>0</v>
      </c>
      <c r="H8381" s="2">
        <f>MIN(Inputs!$B$2, (Inputs!$B$14 - F8381)/Inputs!$B$15)</f>
        <v>170</v>
      </c>
      <c r="I8381" s="2">
        <f>MAX(MIN(Inputs!$B$2, F8381*Inputs!$B$16, Inputs!$B$14*Inputs!$B$4 - G8381), 0)</f>
        <v>0</v>
      </c>
      <c r="J8381" s="2">
        <f>MAX(MIN(Inputs!$B$2, F8381*Inputs!$B$16, (Inputs!$B$14-F8381)/Inputs!$B$15)*Inputs!$B$9, 0)</f>
        <v>0</v>
      </c>
      <c r="K8381" s="2">
        <f>MAX(E8381*Inputs!$B$5 - B8381 - Inputs!$B$8, 0) * H8381</f>
        <v>0</v>
      </c>
      <c r="L8381" s="2">
        <f>IF(B8381 &gt;= D8381*Inputs!$B$10, MAX(B8381 - E8381/Inputs!$B$5 - Inputs!$B$8, 0) * I8381, 0)</f>
        <v>0</v>
      </c>
      <c r="M8381" s="2">
        <f t="shared" si="1562"/>
        <v>0</v>
      </c>
      <c r="N8381" s="3" t="str">
        <f t="shared" si="1563"/>
        <v>Idle</v>
      </c>
      <c r="O8381" s="3" t="str">
        <f t="shared" si="1571"/>
        <v>Idle</v>
      </c>
      <c r="P8381" s="2">
        <f t="shared" si="1564"/>
        <v>0</v>
      </c>
      <c r="Q8381" s="2">
        <f t="shared" si="1565"/>
        <v>0</v>
      </c>
      <c r="R8381" s="2">
        <f t="shared" si="1566"/>
        <v>0</v>
      </c>
      <c r="S8381" s="2">
        <f t="shared" si="1567"/>
        <v>0</v>
      </c>
      <c r="T8381" s="2">
        <f t="shared" si="1568"/>
        <v>0</v>
      </c>
      <c r="U8381" s="2">
        <f>IF(O8381="Reg", R8381 * Inputs!$B$7, 0)</f>
        <v>0</v>
      </c>
      <c r="V8381" s="2">
        <f>MAX(F8381 + P8381*Inputs!$B$15 - (Q8381/Inputs!$B$16) - U8381, 0)</f>
        <v>0</v>
      </c>
    </row>
    <row r="8382" spans="1:22" x14ac:dyDescent="0.3">
      <c r="A8382" s="1">
        <v>46372.166666666657</v>
      </c>
      <c r="B8382" s="2">
        <v>0</v>
      </c>
      <c r="C8382" s="2">
        <v>3.6484435863005631</v>
      </c>
      <c r="D8382" s="2">
        <f t="shared" si="1560"/>
        <v>51.458890987843965</v>
      </c>
      <c r="E8382" s="2">
        <f t="shared" si="1561"/>
        <v>60.358086135360935</v>
      </c>
      <c r="F8382" s="2">
        <f t="shared" si="1569"/>
        <v>0</v>
      </c>
      <c r="G8382" s="2">
        <f t="shared" si="1570"/>
        <v>0</v>
      </c>
      <c r="H8382" s="2">
        <f>MIN(Inputs!$B$2, (Inputs!$B$14 - F8382)/Inputs!$B$15)</f>
        <v>170</v>
      </c>
      <c r="I8382" s="2">
        <f>MAX(MIN(Inputs!$B$2, F8382*Inputs!$B$16, Inputs!$B$14*Inputs!$B$4 - G8382), 0)</f>
        <v>0</v>
      </c>
      <c r="J8382" s="2">
        <f>MAX(MIN(Inputs!$B$2, F8382*Inputs!$B$16, (Inputs!$B$14-F8382)/Inputs!$B$15)*Inputs!$B$9, 0)</f>
        <v>0</v>
      </c>
      <c r="K8382" s="2">
        <f>MAX(E8382*Inputs!$B$5 - B8382 - Inputs!$B$8, 0) * H8382</f>
        <v>5629.5696858499959</v>
      </c>
      <c r="L8382" s="2">
        <f>IF(B8382 &gt;= D8382*Inputs!$B$10, MAX(B8382 - E8382/Inputs!$B$5 - Inputs!$B$8, 0) * I8382, 0)</f>
        <v>0</v>
      </c>
      <c r="M8382" s="2">
        <f t="shared" si="1562"/>
        <v>0</v>
      </c>
      <c r="N8382" s="3" t="str">
        <f t="shared" si="1563"/>
        <v>Charge</v>
      </c>
      <c r="O8382" s="3" t="str">
        <f t="shared" si="1571"/>
        <v>Charge</v>
      </c>
      <c r="P8382" s="2">
        <f t="shared" si="1564"/>
        <v>170</v>
      </c>
      <c r="Q8382" s="2">
        <f t="shared" si="1565"/>
        <v>0</v>
      </c>
      <c r="R8382" s="2">
        <f t="shared" si="1566"/>
        <v>0</v>
      </c>
      <c r="S8382" s="2">
        <f t="shared" si="1567"/>
        <v>0</v>
      </c>
      <c r="T8382" s="2">
        <f t="shared" si="1568"/>
        <v>0</v>
      </c>
      <c r="U8382" s="2">
        <f>IF(O8382="Reg", R8382 * Inputs!$B$7, 0)</f>
        <v>0</v>
      </c>
      <c r="V8382" s="2">
        <f>MAX(F8382 + P8382*Inputs!$B$15 - (Q8382/Inputs!$B$16) - U8382, 0)</f>
        <v>170</v>
      </c>
    </row>
    <row r="8383" spans="1:22" x14ac:dyDescent="0.3">
      <c r="A8383" s="1">
        <v>46372.208333333343</v>
      </c>
      <c r="B8383" s="2">
        <v>0</v>
      </c>
      <c r="C8383" s="2">
        <v>6.6543945823370976</v>
      </c>
      <c r="D8383" s="2">
        <f t="shared" si="1560"/>
        <v>51.458890987843965</v>
      </c>
      <c r="E8383" s="2">
        <f t="shared" si="1561"/>
        <v>62.538342841511373</v>
      </c>
      <c r="F8383" s="2">
        <f t="shared" si="1569"/>
        <v>170</v>
      </c>
      <c r="G8383" s="2">
        <f t="shared" si="1570"/>
        <v>0</v>
      </c>
      <c r="H8383" s="2">
        <f>MIN(Inputs!$B$2, (Inputs!$B$14 - F8383)/Inputs!$B$15)</f>
        <v>170</v>
      </c>
      <c r="I8383" s="2">
        <f>MAX(MIN(Inputs!$B$2, F8383*Inputs!$B$16, Inputs!$B$14*Inputs!$B$4 - G8383), 0)</f>
        <v>170</v>
      </c>
      <c r="J8383" s="2">
        <f>MAX(MIN(Inputs!$B$2, F8383*Inputs!$B$16, (Inputs!$B$14-F8383)/Inputs!$B$15)*Inputs!$B$9, 0)</f>
        <v>136</v>
      </c>
      <c r="K8383" s="2">
        <f>MAX(E8383*Inputs!$B$5 - B8383 - Inputs!$B$8, 0) * H8383</f>
        <v>5955.7360890901018</v>
      </c>
      <c r="L8383" s="2">
        <f>IF(B8383 &gt;= D8383*Inputs!$B$10, MAX(B8383 - E8383/Inputs!$B$5 - Inputs!$B$8, 0) * I8383, 0)</f>
        <v>0</v>
      </c>
      <c r="M8383" s="2">
        <f t="shared" si="1562"/>
        <v>904.99766319784521</v>
      </c>
      <c r="N8383" s="3" t="str">
        <f t="shared" si="1563"/>
        <v>Charge</v>
      </c>
      <c r="O8383" s="3" t="str">
        <f t="shared" si="1571"/>
        <v>Charge</v>
      </c>
      <c r="P8383" s="2">
        <f t="shared" si="1564"/>
        <v>170</v>
      </c>
      <c r="Q8383" s="2">
        <f t="shared" si="1565"/>
        <v>0</v>
      </c>
      <c r="R8383" s="2">
        <f t="shared" si="1566"/>
        <v>0</v>
      </c>
      <c r="S8383" s="2">
        <f t="shared" si="1567"/>
        <v>0</v>
      </c>
      <c r="T8383" s="2">
        <f t="shared" si="1568"/>
        <v>0</v>
      </c>
      <c r="U8383" s="2">
        <f>IF(O8383="Reg", R8383 * Inputs!$B$7, 0)</f>
        <v>0</v>
      </c>
      <c r="V8383" s="2">
        <f>MAX(F8383 + P8383*Inputs!$B$15 - (Q8383/Inputs!$B$16) - U8383, 0)</f>
        <v>340</v>
      </c>
    </row>
    <row r="8384" spans="1:22" x14ac:dyDescent="0.3">
      <c r="A8384" s="1">
        <v>46372.25</v>
      </c>
      <c r="B8384" s="2">
        <v>0</v>
      </c>
      <c r="C8384" s="2">
        <v>7.5978767984159594</v>
      </c>
      <c r="D8384" s="2">
        <f t="shared" si="1560"/>
        <v>51.458890987843965</v>
      </c>
      <c r="E8384" s="2">
        <f t="shared" si="1561"/>
        <v>66.580283724357329</v>
      </c>
      <c r="F8384" s="2">
        <f t="shared" si="1569"/>
        <v>340</v>
      </c>
      <c r="G8384" s="2">
        <f t="shared" si="1570"/>
        <v>0</v>
      </c>
      <c r="H8384" s="2">
        <f>MIN(Inputs!$B$2, (Inputs!$B$14 - F8384)/Inputs!$B$15)</f>
        <v>0</v>
      </c>
      <c r="I8384" s="2">
        <f>MAX(MIN(Inputs!$B$2, F8384*Inputs!$B$16, Inputs!$B$14*Inputs!$B$4 - G8384), 0)</f>
        <v>170</v>
      </c>
      <c r="J8384" s="2">
        <f>MAX(MIN(Inputs!$B$2, F8384*Inputs!$B$16, (Inputs!$B$14-F8384)/Inputs!$B$15)*Inputs!$B$9, 0)</f>
        <v>0</v>
      </c>
      <c r="K8384" s="2">
        <f>MAX(E8384*Inputs!$B$5 - B8384 - Inputs!$B$8, 0) * H8384</f>
        <v>0</v>
      </c>
      <c r="L8384" s="2">
        <f>IF(B8384 &gt;= D8384*Inputs!$B$10, MAX(B8384 - E8384/Inputs!$B$5 - Inputs!$B$8, 0) * I8384, 0)</f>
        <v>0</v>
      </c>
      <c r="M8384" s="2">
        <f t="shared" si="1562"/>
        <v>0</v>
      </c>
      <c r="N8384" s="3" t="str">
        <f t="shared" si="1563"/>
        <v>Idle</v>
      </c>
      <c r="O8384" s="3" t="str">
        <f t="shared" si="1571"/>
        <v>Idle</v>
      </c>
      <c r="P8384" s="2">
        <f t="shared" si="1564"/>
        <v>0</v>
      </c>
      <c r="Q8384" s="2">
        <f t="shared" si="1565"/>
        <v>0</v>
      </c>
      <c r="R8384" s="2">
        <f t="shared" si="1566"/>
        <v>0</v>
      </c>
      <c r="S8384" s="2">
        <f t="shared" si="1567"/>
        <v>0</v>
      </c>
      <c r="T8384" s="2">
        <f t="shared" si="1568"/>
        <v>0</v>
      </c>
      <c r="U8384" s="2">
        <f>IF(O8384="Reg", R8384 * Inputs!$B$7, 0)</f>
        <v>0</v>
      </c>
      <c r="V8384" s="2">
        <f>MAX(F8384 + P8384*Inputs!$B$15 - (Q8384/Inputs!$B$16) - U8384, 0)</f>
        <v>340</v>
      </c>
    </row>
    <row r="8385" spans="1:22" x14ac:dyDescent="0.3">
      <c r="A8385" s="1">
        <v>46372.291666666657</v>
      </c>
      <c r="B8385" s="2">
        <v>0</v>
      </c>
      <c r="C8385" s="2">
        <v>28.848465725341679</v>
      </c>
      <c r="D8385" s="2">
        <f t="shared" si="1560"/>
        <v>51.458890987843965</v>
      </c>
      <c r="E8385" s="2">
        <f t="shared" si="1561"/>
        <v>70.12561330222583</v>
      </c>
      <c r="F8385" s="2">
        <f t="shared" si="1569"/>
        <v>340</v>
      </c>
      <c r="G8385" s="2">
        <f t="shared" si="1570"/>
        <v>0</v>
      </c>
      <c r="H8385" s="2">
        <f>MIN(Inputs!$B$2, (Inputs!$B$14 - F8385)/Inputs!$B$15)</f>
        <v>0</v>
      </c>
      <c r="I8385" s="2">
        <f>MAX(MIN(Inputs!$B$2, F8385*Inputs!$B$16, Inputs!$B$14*Inputs!$B$4 - G8385), 0)</f>
        <v>170</v>
      </c>
      <c r="J8385" s="2">
        <f>MAX(MIN(Inputs!$B$2, F8385*Inputs!$B$16, (Inputs!$B$14-F8385)/Inputs!$B$15)*Inputs!$B$9, 0)</f>
        <v>0</v>
      </c>
      <c r="K8385" s="2">
        <f>MAX(E8385*Inputs!$B$5 - B8385 - Inputs!$B$8, 0) * H8385</f>
        <v>0</v>
      </c>
      <c r="L8385" s="2">
        <f>IF(B8385 &gt;= D8385*Inputs!$B$10, MAX(B8385 - E8385/Inputs!$B$5 - Inputs!$B$8, 0) * I8385, 0)</f>
        <v>0</v>
      </c>
      <c r="M8385" s="2">
        <f t="shared" si="1562"/>
        <v>0</v>
      </c>
      <c r="N8385" s="3" t="str">
        <f t="shared" si="1563"/>
        <v>Idle</v>
      </c>
      <c r="O8385" s="3" t="str">
        <f t="shared" si="1571"/>
        <v>Idle</v>
      </c>
      <c r="P8385" s="2">
        <f t="shared" si="1564"/>
        <v>0</v>
      </c>
      <c r="Q8385" s="2">
        <f t="shared" si="1565"/>
        <v>0</v>
      </c>
      <c r="R8385" s="2">
        <f t="shared" si="1566"/>
        <v>0</v>
      </c>
      <c r="S8385" s="2">
        <f t="shared" si="1567"/>
        <v>0</v>
      </c>
      <c r="T8385" s="2">
        <f t="shared" si="1568"/>
        <v>0</v>
      </c>
      <c r="U8385" s="2">
        <f>IF(O8385="Reg", R8385 * Inputs!$B$7, 0)</f>
        <v>0</v>
      </c>
      <c r="V8385" s="2">
        <f>MAX(F8385 + P8385*Inputs!$B$15 - (Q8385/Inputs!$B$16) - U8385, 0)</f>
        <v>340</v>
      </c>
    </row>
    <row r="8386" spans="1:22" x14ac:dyDescent="0.3">
      <c r="A8386" s="1">
        <v>46372.333333333343</v>
      </c>
      <c r="B8386" s="2">
        <v>183.49727938692141</v>
      </c>
      <c r="C8386" s="2">
        <v>5.618226555897551</v>
      </c>
      <c r="D8386" s="2">
        <f t="shared" ref="D8386:D8449" si="1572">AVERAGEIFS(B:B, A:A, "&gt;="&amp;INT(A8386), A:A, "&lt;"&amp;INT(A8386)+1)</f>
        <v>51.458890987843965</v>
      </c>
      <c r="E8386" s="2">
        <f t="shared" ref="E8386:E8449" si="1573">AVERAGE(B8386:B8391)</f>
        <v>77.568205475273018</v>
      </c>
      <c r="F8386" s="2">
        <f t="shared" si="1569"/>
        <v>340</v>
      </c>
      <c r="G8386" s="2">
        <f t="shared" si="1570"/>
        <v>0</v>
      </c>
      <c r="H8386" s="2">
        <f>MIN(Inputs!$B$2, (Inputs!$B$14 - F8386)/Inputs!$B$15)</f>
        <v>0</v>
      </c>
      <c r="I8386" s="2">
        <f>MAX(MIN(Inputs!$B$2, F8386*Inputs!$B$16, Inputs!$B$14*Inputs!$B$4 - G8386), 0)</f>
        <v>170</v>
      </c>
      <c r="J8386" s="2">
        <f>MAX(MIN(Inputs!$B$2, F8386*Inputs!$B$16, (Inputs!$B$14-F8386)/Inputs!$B$15)*Inputs!$B$9, 0)</f>
        <v>0</v>
      </c>
      <c r="K8386" s="2">
        <f>MAX(E8386*Inputs!$B$5 - B8386 - Inputs!$B$8, 0) * H8386</f>
        <v>0</v>
      </c>
      <c r="L8386" s="2">
        <f>IF(B8386 &gt;= D8386*Inputs!$B$10, MAX(B8386 - E8386/Inputs!$B$5 - Inputs!$B$8, 0) * I8386, 0)</f>
        <v>12809.770528962534</v>
      </c>
      <c r="M8386" s="2">
        <f t="shared" ref="M8386:M8449" si="1574">C8386 * J8386</f>
        <v>0</v>
      </c>
      <c r="N8386" s="3" t="str">
        <f t="shared" ref="N8386:N8449" si="1575">IF(MAX(K8386, L8386, M8386)&lt;=0, "Idle", IF(AND(M8386&gt;=K8386, M8386&gt;=L8386), "Reg", IF(L8386&gt;=K8386, "Discharge", "Charge")))</f>
        <v>Discharge</v>
      </c>
      <c r="O8386" s="3" t="str">
        <f t="shared" si="1571"/>
        <v>Discharge</v>
      </c>
      <c r="P8386" s="2">
        <f t="shared" ref="P8386:P8449" si="1576">IF(O8386="Charge", H8386, 0)</f>
        <v>0</v>
      </c>
      <c r="Q8386" s="2">
        <f t="shared" ref="Q8386:Q8449" si="1577">IF(O8386="Discharge", I8386, 0)</f>
        <v>170</v>
      </c>
      <c r="R8386" s="2">
        <f t="shared" ref="R8386:R8449" si="1578">IF(O8386="Reg", J8386, 0)</f>
        <v>0</v>
      </c>
      <c r="S8386" s="2">
        <f t="shared" ref="S8386:S8449" si="1579">(Q8386 - P8386) * B8386</f>
        <v>31194.53749577664</v>
      </c>
      <c r="T8386" s="2">
        <f t="shared" ref="T8386:T8449" si="1580">R8386 * C8386</f>
        <v>0</v>
      </c>
      <c r="U8386" s="2">
        <f>IF(O8386="Reg", R8386 * Inputs!$B$7, 0)</f>
        <v>0</v>
      </c>
      <c r="V8386" s="2">
        <f>MAX(F8386 + P8386*Inputs!$B$15 - (Q8386/Inputs!$B$16) - U8386, 0)</f>
        <v>170</v>
      </c>
    </row>
    <row r="8387" spans="1:22" x14ac:dyDescent="0.3">
      <c r="A8387" s="1">
        <v>46372.375</v>
      </c>
      <c r="B8387" s="2">
        <v>178.6512374252442</v>
      </c>
      <c r="C8387" s="2">
        <v>14.55694608198313</v>
      </c>
      <c r="D8387" s="2">
        <f t="shared" si="1572"/>
        <v>51.458890987843965</v>
      </c>
      <c r="E8387" s="2">
        <f t="shared" si="1573"/>
        <v>53.87293909525993</v>
      </c>
      <c r="F8387" s="2">
        <f t="shared" ref="F8387:F8450" si="1581">V8386</f>
        <v>170</v>
      </c>
      <c r="G8387" s="2">
        <f t="shared" ref="G8387:G8450" si="1582">IF(INT(A8387)=INT(A8386), G8386 + Q8386, 0)</f>
        <v>170</v>
      </c>
      <c r="H8387" s="2">
        <f>MIN(Inputs!$B$2, (Inputs!$B$14 - F8387)/Inputs!$B$15)</f>
        <v>170</v>
      </c>
      <c r="I8387" s="2">
        <f>MAX(MIN(Inputs!$B$2, F8387*Inputs!$B$16, Inputs!$B$14*Inputs!$B$4 - G8387), 0)</f>
        <v>170</v>
      </c>
      <c r="J8387" s="2">
        <f>MAX(MIN(Inputs!$B$2, F8387*Inputs!$B$16, (Inputs!$B$14-F8387)/Inputs!$B$15)*Inputs!$B$9, 0)</f>
        <v>136</v>
      </c>
      <c r="K8387" s="2">
        <f>MAX(E8387*Inputs!$B$5 - B8387 - Inputs!$B$8, 0) * H8387</f>
        <v>0</v>
      </c>
      <c r="L8387" s="2">
        <f>IF(B8387 &gt;= D8387*Inputs!$B$10, MAX(B8387 - E8387/Inputs!$B$5 - Inputs!$B$8, 0) * I8387, 0)</f>
        <v>16563.438037070846</v>
      </c>
      <c r="M8387" s="2">
        <f t="shared" si="1574"/>
        <v>1979.7446671497057</v>
      </c>
      <c r="N8387" s="3" t="str">
        <f t="shared" si="1575"/>
        <v>Discharge</v>
      </c>
      <c r="O8387" s="3" t="str">
        <f t="shared" si="1571"/>
        <v>Discharge</v>
      </c>
      <c r="P8387" s="2">
        <f t="shared" si="1576"/>
        <v>0</v>
      </c>
      <c r="Q8387" s="2">
        <f t="shared" si="1577"/>
        <v>170</v>
      </c>
      <c r="R8387" s="2">
        <f t="shared" si="1578"/>
        <v>0</v>
      </c>
      <c r="S8387" s="2">
        <f t="shared" si="1579"/>
        <v>30370.710362291517</v>
      </c>
      <c r="T8387" s="2">
        <f t="shared" si="1580"/>
        <v>0</v>
      </c>
      <c r="U8387" s="2">
        <f>IF(O8387="Reg", R8387 * Inputs!$B$7, 0)</f>
        <v>0</v>
      </c>
      <c r="V8387" s="2">
        <f>MAX(F8387 + P8387*Inputs!$B$15 - (Q8387/Inputs!$B$16) - U8387, 0)</f>
        <v>0</v>
      </c>
    </row>
    <row r="8388" spans="1:22" x14ac:dyDescent="0.3">
      <c r="A8388" s="1">
        <v>46372.416666666657</v>
      </c>
      <c r="B8388" s="2">
        <v>13.08154023690264</v>
      </c>
      <c r="C8388" s="2">
        <v>3.3886629631905301</v>
      </c>
      <c r="D8388" s="2">
        <f t="shared" si="1572"/>
        <v>51.458890987843965</v>
      </c>
      <c r="E8388" s="2">
        <f t="shared" si="1573"/>
        <v>35.144872397598455</v>
      </c>
      <c r="F8388" s="2">
        <f t="shared" si="1581"/>
        <v>0</v>
      </c>
      <c r="G8388" s="2">
        <f t="shared" si="1582"/>
        <v>340</v>
      </c>
      <c r="H8388" s="2">
        <f>MIN(Inputs!$B$2, (Inputs!$B$14 - F8388)/Inputs!$B$15)</f>
        <v>170</v>
      </c>
      <c r="I8388" s="2">
        <f>MAX(MIN(Inputs!$B$2, F8388*Inputs!$B$16, Inputs!$B$14*Inputs!$B$4 - G8388), 0)</f>
        <v>0</v>
      </c>
      <c r="J8388" s="2">
        <f>MAX(MIN(Inputs!$B$2, F8388*Inputs!$B$16, (Inputs!$B$14-F8388)/Inputs!$B$15)*Inputs!$B$9, 0)</f>
        <v>0</v>
      </c>
      <c r="K8388" s="2">
        <f>MAX(E8388*Inputs!$B$5 - B8388 - Inputs!$B$8, 0) * H8388</f>
        <v>0</v>
      </c>
      <c r="L8388" s="2">
        <f>IF(B8388 &gt;= D8388*Inputs!$B$10, MAX(B8388 - E8388/Inputs!$B$5 - Inputs!$B$8, 0) * I8388, 0)</f>
        <v>0</v>
      </c>
      <c r="M8388" s="2">
        <f t="shared" si="1574"/>
        <v>0</v>
      </c>
      <c r="N8388" s="3" t="str">
        <f t="shared" si="1575"/>
        <v>Idle</v>
      </c>
      <c r="O8388" s="3" t="str">
        <f t="shared" ref="O8388:O8451" si="1583">IF(O8387&lt;&gt;O8386, O8387, N8388)</f>
        <v>Idle</v>
      </c>
      <c r="P8388" s="2">
        <f t="shared" si="1576"/>
        <v>0</v>
      </c>
      <c r="Q8388" s="2">
        <f t="shared" si="1577"/>
        <v>0</v>
      </c>
      <c r="R8388" s="2">
        <f t="shared" si="1578"/>
        <v>0</v>
      </c>
      <c r="S8388" s="2">
        <f t="shared" si="1579"/>
        <v>0</v>
      </c>
      <c r="T8388" s="2">
        <f t="shared" si="1580"/>
        <v>0</v>
      </c>
      <c r="U8388" s="2">
        <f>IF(O8388="Reg", R8388 * Inputs!$B$7, 0)</f>
        <v>0</v>
      </c>
      <c r="V8388" s="2">
        <f>MAX(F8388 + P8388*Inputs!$B$15 - (Q8388/Inputs!$B$16) - U8388, 0)</f>
        <v>0</v>
      </c>
    </row>
    <row r="8389" spans="1:22" x14ac:dyDescent="0.3">
      <c r="A8389" s="1">
        <v>46372.458333333343</v>
      </c>
      <c r="B8389" s="2">
        <v>24.251645297075761</v>
      </c>
      <c r="C8389" s="2">
        <v>19.79871320238307</v>
      </c>
      <c r="D8389" s="2">
        <f t="shared" si="1572"/>
        <v>51.458890987843965</v>
      </c>
      <c r="E8389" s="2">
        <f t="shared" si="1573"/>
        <v>44.371713336129204</v>
      </c>
      <c r="F8389" s="2">
        <f t="shared" si="1581"/>
        <v>0</v>
      </c>
      <c r="G8389" s="2">
        <f t="shared" si="1582"/>
        <v>340</v>
      </c>
      <c r="H8389" s="2">
        <f>MIN(Inputs!$B$2, (Inputs!$B$14 - F8389)/Inputs!$B$15)</f>
        <v>170</v>
      </c>
      <c r="I8389" s="2">
        <f>MAX(MIN(Inputs!$B$2, F8389*Inputs!$B$16, Inputs!$B$14*Inputs!$B$4 - G8389), 0)</f>
        <v>0</v>
      </c>
      <c r="J8389" s="2">
        <f>MAX(MIN(Inputs!$B$2, F8389*Inputs!$B$16, (Inputs!$B$14-F8389)/Inputs!$B$15)*Inputs!$B$9, 0)</f>
        <v>0</v>
      </c>
      <c r="K8389" s="2">
        <f>MAX(E8389*Inputs!$B$5 - B8389 - Inputs!$B$8, 0) * H8389</f>
        <v>0</v>
      </c>
      <c r="L8389" s="2">
        <f>IF(B8389 &gt;= D8389*Inputs!$B$10, MAX(B8389 - E8389/Inputs!$B$5 - Inputs!$B$8, 0) * I8389, 0)</f>
        <v>0</v>
      </c>
      <c r="M8389" s="2">
        <f t="shared" si="1574"/>
        <v>0</v>
      </c>
      <c r="N8389" s="3" t="str">
        <f t="shared" si="1575"/>
        <v>Idle</v>
      </c>
      <c r="O8389" s="3" t="str">
        <f t="shared" si="1583"/>
        <v>Idle</v>
      </c>
      <c r="P8389" s="2">
        <f t="shared" si="1576"/>
        <v>0</v>
      </c>
      <c r="Q8389" s="2">
        <f t="shared" si="1577"/>
        <v>0</v>
      </c>
      <c r="R8389" s="2">
        <f t="shared" si="1578"/>
        <v>0</v>
      </c>
      <c r="S8389" s="2">
        <f t="shared" si="1579"/>
        <v>0</v>
      </c>
      <c r="T8389" s="2">
        <f t="shared" si="1580"/>
        <v>0</v>
      </c>
      <c r="U8389" s="2">
        <f>IF(O8389="Reg", R8389 * Inputs!$B$7, 0)</f>
        <v>0</v>
      </c>
      <c r="V8389" s="2">
        <f>MAX(F8389 + P8389*Inputs!$B$15 - (Q8389/Inputs!$B$16) - U8389, 0)</f>
        <v>0</v>
      </c>
    </row>
    <row r="8390" spans="1:22" x14ac:dyDescent="0.3">
      <c r="A8390" s="1">
        <v>46372.5</v>
      </c>
      <c r="B8390" s="2">
        <v>21.27197746721097</v>
      </c>
      <c r="C8390" s="2">
        <v>6.7731460714956189</v>
      </c>
      <c r="D8390" s="2">
        <f t="shared" si="1572"/>
        <v>51.458890987843965</v>
      </c>
      <c r="E8390" s="2">
        <f t="shared" si="1573"/>
        <v>50.655699312061159</v>
      </c>
      <c r="F8390" s="2">
        <f t="shared" si="1581"/>
        <v>0</v>
      </c>
      <c r="G8390" s="2">
        <f t="shared" si="1582"/>
        <v>340</v>
      </c>
      <c r="H8390" s="2">
        <f>MIN(Inputs!$B$2, (Inputs!$B$14 - F8390)/Inputs!$B$15)</f>
        <v>170</v>
      </c>
      <c r="I8390" s="2">
        <f>MAX(MIN(Inputs!$B$2, F8390*Inputs!$B$16, Inputs!$B$14*Inputs!$B$4 - G8390), 0)</f>
        <v>0</v>
      </c>
      <c r="J8390" s="2">
        <f>MAX(MIN(Inputs!$B$2, F8390*Inputs!$B$16, (Inputs!$B$14-F8390)/Inputs!$B$15)*Inputs!$B$9, 0)</f>
        <v>0</v>
      </c>
      <c r="K8390" s="2">
        <f>MAX(E8390*Inputs!$B$5 - B8390 - Inputs!$B$8, 0) * H8390</f>
        <v>561.85644765848508</v>
      </c>
      <c r="L8390" s="2">
        <f>IF(B8390 &gt;= D8390*Inputs!$B$10, MAX(B8390 - E8390/Inputs!$B$5 - Inputs!$B$8, 0) * I8390, 0)</f>
        <v>0</v>
      </c>
      <c r="M8390" s="2">
        <f t="shared" si="1574"/>
        <v>0</v>
      </c>
      <c r="N8390" s="3" t="str">
        <f t="shared" si="1575"/>
        <v>Charge</v>
      </c>
      <c r="O8390" s="3" t="str">
        <f t="shared" si="1583"/>
        <v>Charge</v>
      </c>
      <c r="P8390" s="2">
        <f t="shared" si="1576"/>
        <v>170</v>
      </c>
      <c r="Q8390" s="2">
        <f t="shared" si="1577"/>
        <v>0</v>
      </c>
      <c r="R8390" s="2">
        <f t="shared" si="1578"/>
        <v>0</v>
      </c>
      <c r="S8390" s="2">
        <f t="shared" si="1579"/>
        <v>-3616.2361694258648</v>
      </c>
      <c r="T8390" s="2">
        <f t="shared" si="1580"/>
        <v>0</v>
      </c>
      <c r="U8390" s="2">
        <f>IF(O8390="Reg", R8390 * Inputs!$B$7, 0)</f>
        <v>0</v>
      </c>
      <c r="V8390" s="2">
        <f>MAX(F8390 + P8390*Inputs!$B$15 - (Q8390/Inputs!$B$16) - U8390, 0)</f>
        <v>170</v>
      </c>
    </row>
    <row r="8391" spans="1:22" x14ac:dyDescent="0.3">
      <c r="A8391" s="1">
        <v>46372.541666666657</v>
      </c>
      <c r="B8391" s="2">
        <v>44.655553038283131</v>
      </c>
      <c r="C8391" s="2">
        <v>11.756113895394041</v>
      </c>
      <c r="D8391" s="2">
        <f t="shared" si="1572"/>
        <v>51.458890987843965</v>
      </c>
      <c r="E8391" s="2">
        <f t="shared" si="1573"/>
        <v>61.269372797041079</v>
      </c>
      <c r="F8391" s="2">
        <f t="shared" si="1581"/>
        <v>170</v>
      </c>
      <c r="G8391" s="2">
        <f t="shared" si="1582"/>
        <v>340</v>
      </c>
      <c r="H8391" s="2">
        <f>MIN(Inputs!$B$2, (Inputs!$B$14 - F8391)/Inputs!$B$15)</f>
        <v>170</v>
      </c>
      <c r="I8391" s="2">
        <f>MAX(MIN(Inputs!$B$2, F8391*Inputs!$B$16, Inputs!$B$14*Inputs!$B$4 - G8391), 0)</f>
        <v>0</v>
      </c>
      <c r="J8391" s="2">
        <f>MAX(MIN(Inputs!$B$2, F8391*Inputs!$B$16, (Inputs!$B$14-F8391)/Inputs!$B$15)*Inputs!$B$9, 0)</f>
        <v>136</v>
      </c>
      <c r="K8391" s="2">
        <f>MAX(E8391*Inputs!$B$5 - B8391 - Inputs!$B$8, 0) * H8391</f>
        <v>0</v>
      </c>
      <c r="L8391" s="2">
        <f>IF(B8391 &gt;= D8391*Inputs!$B$10, MAX(B8391 - E8391/Inputs!$B$5 - Inputs!$B$8, 0) * I8391, 0)</f>
        <v>0</v>
      </c>
      <c r="M8391" s="2">
        <f t="shared" si="1574"/>
        <v>1598.8314897735895</v>
      </c>
      <c r="N8391" s="3" t="str">
        <f t="shared" si="1575"/>
        <v>Reg</v>
      </c>
      <c r="O8391" s="3" t="str">
        <f t="shared" si="1583"/>
        <v>Charge</v>
      </c>
      <c r="P8391" s="2">
        <f t="shared" si="1576"/>
        <v>170</v>
      </c>
      <c r="Q8391" s="2">
        <f t="shared" si="1577"/>
        <v>0</v>
      </c>
      <c r="R8391" s="2">
        <f t="shared" si="1578"/>
        <v>0</v>
      </c>
      <c r="S8391" s="2">
        <f t="shared" si="1579"/>
        <v>-7591.4440165081323</v>
      </c>
      <c r="T8391" s="2">
        <f t="shared" si="1580"/>
        <v>0</v>
      </c>
      <c r="U8391" s="2">
        <f>IF(O8391="Reg", R8391 * Inputs!$B$7, 0)</f>
        <v>0</v>
      </c>
      <c r="V8391" s="2">
        <f>MAX(F8391 + P8391*Inputs!$B$15 - (Q8391/Inputs!$B$16) - U8391, 0)</f>
        <v>340</v>
      </c>
    </row>
    <row r="8392" spans="1:22" x14ac:dyDescent="0.3">
      <c r="A8392" s="1">
        <v>46372.583333333343</v>
      </c>
      <c r="B8392" s="2">
        <v>41.325681106842858</v>
      </c>
      <c r="C8392" s="2">
        <v>13.376565290703541</v>
      </c>
      <c r="D8392" s="2">
        <f t="shared" si="1572"/>
        <v>51.458890987843965</v>
      </c>
      <c r="E8392" s="2">
        <f t="shared" si="1573"/>
        <v>65.719451224783555</v>
      </c>
      <c r="F8392" s="2">
        <f t="shared" si="1581"/>
        <v>340</v>
      </c>
      <c r="G8392" s="2">
        <f t="shared" si="1582"/>
        <v>340</v>
      </c>
      <c r="H8392" s="2">
        <f>MIN(Inputs!$B$2, (Inputs!$B$14 - F8392)/Inputs!$B$15)</f>
        <v>0</v>
      </c>
      <c r="I8392" s="2">
        <f>MAX(MIN(Inputs!$B$2, F8392*Inputs!$B$16, Inputs!$B$14*Inputs!$B$4 - G8392), 0)</f>
        <v>0</v>
      </c>
      <c r="J8392" s="2">
        <f>MAX(MIN(Inputs!$B$2, F8392*Inputs!$B$16, (Inputs!$B$14-F8392)/Inputs!$B$15)*Inputs!$B$9, 0)</f>
        <v>0</v>
      </c>
      <c r="K8392" s="2">
        <f>MAX(E8392*Inputs!$B$5 - B8392 - Inputs!$B$8, 0) * H8392</f>
        <v>0</v>
      </c>
      <c r="L8392" s="2">
        <f>IF(B8392 &gt;= D8392*Inputs!$B$10, MAX(B8392 - E8392/Inputs!$B$5 - Inputs!$B$8, 0) * I8392, 0)</f>
        <v>0</v>
      </c>
      <c r="M8392" s="2">
        <f t="shared" si="1574"/>
        <v>0</v>
      </c>
      <c r="N8392" s="3" t="str">
        <f t="shared" si="1575"/>
        <v>Idle</v>
      </c>
      <c r="O8392" s="3" t="str">
        <f t="shared" si="1583"/>
        <v>Idle</v>
      </c>
      <c r="P8392" s="2">
        <f t="shared" si="1576"/>
        <v>0</v>
      </c>
      <c r="Q8392" s="2">
        <f t="shared" si="1577"/>
        <v>0</v>
      </c>
      <c r="R8392" s="2">
        <f t="shared" si="1578"/>
        <v>0</v>
      </c>
      <c r="S8392" s="2">
        <f t="shared" si="1579"/>
        <v>0</v>
      </c>
      <c r="T8392" s="2">
        <f t="shared" si="1580"/>
        <v>0</v>
      </c>
      <c r="U8392" s="2">
        <f>IF(O8392="Reg", R8392 * Inputs!$B$7, 0)</f>
        <v>0</v>
      </c>
      <c r="V8392" s="2">
        <f>MAX(F8392 + P8392*Inputs!$B$15 - (Q8392/Inputs!$B$16) - U8392, 0)</f>
        <v>340</v>
      </c>
    </row>
    <row r="8393" spans="1:22" x14ac:dyDescent="0.3">
      <c r="A8393" s="1">
        <v>46372.625</v>
      </c>
      <c r="B8393" s="2">
        <v>66.282837239275381</v>
      </c>
      <c r="C8393" s="2">
        <v>2.8912682322497898</v>
      </c>
      <c r="D8393" s="2">
        <f t="shared" si="1572"/>
        <v>51.458890987843965</v>
      </c>
      <c r="E8393" s="2">
        <f t="shared" si="1573"/>
        <v>70.32943594831093</v>
      </c>
      <c r="F8393" s="2">
        <f t="shared" si="1581"/>
        <v>340</v>
      </c>
      <c r="G8393" s="2">
        <f t="shared" si="1582"/>
        <v>340</v>
      </c>
      <c r="H8393" s="2">
        <f>MIN(Inputs!$B$2, (Inputs!$B$14 - F8393)/Inputs!$B$15)</f>
        <v>0</v>
      </c>
      <c r="I8393" s="2">
        <f>MAX(MIN(Inputs!$B$2, F8393*Inputs!$B$16, Inputs!$B$14*Inputs!$B$4 - G8393), 0)</f>
        <v>0</v>
      </c>
      <c r="J8393" s="2">
        <f>MAX(MIN(Inputs!$B$2, F8393*Inputs!$B$16, (Inputs!$B$14-F8393)/Inputs!$B$15)*Inputs!$B$9, 0)</f>
        <v>0</v>
      </c>
      <c r="K8393" s="2">
        <f>MAX(E8393*Inputs!$B$5 - B8393 - Inputs!$B$8, 0) * H8393</f>
        <v>0</v>
      </c>
      <c r="L8393" s="2">
        <f>IF(B8393 &gt;= D8393*Inputs!$B$10, MAX(B8393 - E8393/Inputs!$B$5 - Inputs!$B$8, 0) * I8393, 0)</f>
        <v>0</v>
      </c>
      <c r="M8393" s="2">
        <f t="shared" si="1574"/>
        <v>0</v>
      </c>
      <c r="N8393" s="3" t="str">
        <f t="shared" si="1575"/>
        <v>Idle</v>
      </c>
      <c r="O8393" s="3" t="str">
        <f t="shared" si="1583"/>
        <v>Idle</v>
      </c>
      <c r="P8393" s="2">
        <f t="shared" si="1576"/>
        <v>0</v>
      </c>
      <c r="Q8393" s="2">
        <f t="shared" si="1577"/>
        <v>0</v>
      </c>
      <c r="R8393" s="2">
        <f t="shared" si="1578"/>
        <v>0</v>
      </c>
      <c r="S8393" s="2">
        <f t="shared" si="1579"/>
        <v>0</v>
      </c>
      <c r="T8393" s="2">
        <f t="shared" si="1580"/>
        <v>0</v>
      </c>
      <c r="U8393" s="2">
        <f>IF(O8393="Reg", R8393 * Inputs!$B$7, 0)</f>
        <v>0</v>
      </c>
      <c r="V8393" s="2">
        <f>MAX(F8393 + P8393*Inputs!$B$15 - (Q8393/Inputs!$B$16) - U8393, 0)</f>
        <v>340</v>
      </c>
    </row>
    <row r="8394" spans="1:22" x14ac:dyDescent="0.3">
      <c r="A8394" s="1">
        <v>46372.666666666657</v>
      </c>
      <c r="B8394" s="2">
        <v>68.442585868087107</v>
      </c>
      <c r="C8394" s="2">
        <v>31.839888396535201</v>
      </c>
      <c r="D8394" s="2">
        <f t="shared" si="1572"/>
        <v>51.458890987843965</v>
      </c>
      <c r="E8394" s="2">
        <f t="shared" si="1573"/>
        <v>70.086743705254634</v>
      </c>
      <c r="F8394" s="2">
        <f t="shared" si="1581"/>
        <v>340</v>
      </c>
      <c r="G8394" s="2">
        <f t="shared" si="1582"/>
        <v>340</v>
      </c>
      <c r="H8394" s="2">
        <f>MIN(Inputs!$B$2, (Inputs!$B$14 - F8394)/Inputs!$B$15)</f>
        <v>0</v>
      </c>
      <c r="I8394" s="2">
        <f>MAX(MIN(Inputs!$B$2, F8394*Inputs!$B$16, Inputs!$B$14*Inputs!$B$4 - G8394), 0)</f>
        <v>0</v>
      </c>
      <c r="J8394" s="2">
        <f>MAX(MIN(Inputs!$B$2, F8394*Inputs!$B$16, (Inputs!$B$14-F8394)/Inputs!$B$15)*Inputs!$B$9, 0)</f>
        <v>0</v>
      </c>
      <c r="K8394" s="2">
        <f>MAX(E8394*Inputs!$B$5 - B8394 - Inputs!$B$8, 0) * H8394</f>
        <v>0</v>
      </c>
      <c r="L8394" s="2">
        <f>IF(B8394 &gt;= D8394*Inputs!$B$10, MAX(B8394 - E8394/Inputs!$B$5 - Inputs!$B$8, 0) * I8394, 0)</f>
        <v>0</v>
      </c>
      <c r="M8394" s="2">
        <f t="shared" si="1574"/>
        <v>0</v>
      </c>
      <c r="N8394" s="3" t="str">
        <f t="shared" si="1575"/>
        <v>Idle</v>
      </c>
      <c r="O8394" s="3" t="str">
        <f t="shared" si="1583"/>
        <v>Idle</v>
      </c>
      <c r="P8394" s="2">
        <f t="shared" si="1576"/>
        <v>0</v>
      </c>
      <c r="Q8394" s="2">
        <f t="shared" si="1577"/>
        <v>0</v>
      </c>
      <c r="R8394" s="2">
        <f t="shared" si="1578"/>
        <v>0</v>
      </c>
      <c r="S8394" s="2">
        <f t="shared" si="1579"/>
        <v>0</v>
      </c>
      <c r="T8394" s="2">
        <f t="shared" si="1580"/>
        <v>0</v>
      </c>
      <c r="U8394" s="2">
        <f>IF(O8394="Reg", R8394 * Inputs!$B$7, 0)</f>
        <v>0</v>
      </c>
      <c r="V8394" s="2">
        <f>MAX(F8394 + P8394*Inputs!$B$15 - (Q8394/Inputs!$B$16) - U8394, 0)</f>
        <v>340</v>
      </c>
    </row>
    <row r="8395" spans="1:22" x14ac:dyDescent="0.3">
      <c r="A8395" s="1">
        <v>46372.708333333343</v>
      </c>
      <c r="B8395" s="2">
        <v>61.955561152667492</v>
      </c>
      <c r="C8395" s="2">
        <v>17.436960129206099</v>
      </c>
      <c r="D8395" s="2">
        <f t="shared" si="1572"/>
        <v>51.458890987843965</v>
      </c>
      <c r="E8395" s="2">
        <f t="shared" si="1573"/>
        <v>78.602821065715631</v>
      </c>
      <c r="F8395" s="2">
        <f t="shared" si="1581"/>
        <v>340</v>
      </c>
      <c r="G8395" s="2">
        <f t="shared" si="1582"/>
        <v>340</v>
      </c>
      <c r="H8395" s="2">
        <f>MIN(Inputs!$B$2, (Inputs!$B$14 - F8395)/Inputs!$B$15)</f>
        <v>0</v>
      </c>
      <c r="I8395" s="2">
        <f>MAX(MIN(Inputs!$B$2, F8395*Inputs!$B$16, Inputs!$B$14*Inputs!$B$4 - G8395), 0)</f>
        <v>0</v>
      </c>
      <c r="J8395" s="2">
        <f>MAX(MIN(Inputs!$B$2, F8395*Inputs!$B$16, (Inputs!$B$14-F8395)/Inputs!$B$15)*Inputs!$B$9, 0)</f>
        <v>0</v>
      </c>
      <c r="K8395" s="2">
        <f>MAX(E8395*Inputs!$B$5 - B8395 - Inputs!$B$8, 0) * H8395</f>
        <v>0</v>
      </c>
      <c r="L8395" s="2">
        <f>IF(B8395 &gt;= D8395*Inputs!$B$10, MAX(B8395 - E8395/Inputs!$B$5 - Inputs!$B$8, 0) * I8395, 0)</f>
        <v>0</v>
      </c>
      <c r="M8395" s="2">
        <f t="shared" si="1574"/>
        <v>0</v>
      </c>
      <c r="N8395" s="3" t="str">
        <f t="shared" si="1575"/>
        <v>Idle</v>
      </c>
      <c r="O8395" s="3" t="str">
        <f t="shared" si="1583"/>
        <v>Idle</v>
      </c>
      <c r="P8395" s="2">
        <f t="shared" si="1576"/>
        <v>0</v>
      </c>
      <c r="Q8395" s="2">
        <f t="shared" si="1577"/>
        <v>0</v>
      </c>
      <c r="R8395" s="2">
        <f t="shared" si="1578"/>
        <v>0</v>
      </c>
      <c r="S8395" s="2">
        <f t="shared" si="1579"/>
        <v>0</v>
      </c>
      <c r="T8395" s="2">
        <f t="shared" si="1580"/>
        <v>0</v>
      </c>
      <c r="U8395" s="2">
        <f>IF(O8395="Reg", R8395 * Inputs!$B$7, 0)</f>
        <v>0</v>
      </c>
      <c r="V8395" s="2">
        <f>MAX(F8395 + P8395*Inputs!$B$15 - (Q8395/Inputs!$B$16) - U8395, 0)</f>
        <v>340</v>
      </c>
    </row>
    <row r="8396" spans="1:22" x14ac:dyDescent="0.3">
      <c r="A8396" s="1">
        <v>46372.75</v>
      </c>
      <c r="B8396" s="2">
        <v>84.954018377090534</v>
      </c>
      <c r="C8396" s="2">
        <v>7.7617833290041869</v>
      </c>
      <c r="D8396" s="2">
        <f t="shared" si="1572"/>
        <v>51.458890987843965</v>
      </c>
      <c r="E8396" s="2">
        <f t="shared" si="1573"/>
        <v>75.253437485080411</v>
      </c>
      <c r="F8396" s="2">
        <f t="shared" si="1581"/>
        <v>340</v>
      </c>
      <c r="G8396" s="2">
        <f t="shared" si="1582"/>
        <v>340</v>
      </c>
      <c r="H8396" s="2">
        <f>MIN(Inputs!$B$2, (Inputs!$B$14 - F8396)/Inputs!$B$15)</f>
        <v>0</v>
      </c>
      <c r="I8396" s="2">
        <f>MAX(MIN(Inputs!$B$2, F8396*Inputs!$B$16, Inputs!$B$14*Inputs!$B$4 - G8396), 0)</f>
        <v>0</v>
      </c>
      <c r="J8396" s="2">
        <f>MAX(MIN(Inputs!$B$2, F8396*Inputs!$B$16, (Inputs!$B$14-F8396)/Inputs!$B$15)*Inputs!$B$9, 0)</f>
        <v>0</v>
      </c>
      <c r="K8396" s="2">
        <f>MAX(E8396*Inputs!$B$5 - B8396 - Inputs!$B$8, 0) * H8396</f>
        <v>0</v>
      </c>
      <c r="L8396" s="2">
        <f>IF(B8396 &gt;= D8396*Inputs!$B$10, MAX(B8396 - E8396/Inputs!$B$5 - Inputs!$B$8, 0) * I8396, 0)</f>
        <v>0</v>
      </c>
      <c r="M8396" s="2">
        <f t="shared" si="1574"/>
        <v>0</v>
      </c>
      <c r="N8396" s="3" t="str">
        <f t="shared" si="1575"/>
        <v>Idle</v>
      </c>
      <c r="O8396" s="3" t="str">
        <f t="shared" si="1583"/>
        <v>Idle</v>
      </c>
      <c r="P8396" s="2">
        <f t="shared" si="1576"/>
        <v>0</v>
      </c>
      <c r="Q8396" s="2">
        <f t="shared" si="1577"/>
        <v>0</v>
      </c>
      <c r="R8396" s="2">
        <f t="shared" si="1578"/>
        <v>0</v>
      </c>
      <c r="S8396" s="2">
        <f t="shared" si="1579"/>
        <v>0</v>
      </c>
      <c r="T8396" s="2">
        <f t="shared" si="1580"/>
        <v>0</v>
      </c>
      <c r="U8396" s="2">
        <f>IF(O8396="Reg", R8396 * Inputs!$B$7, 0)</f>
        <v>0</v>
      </c>
      <c r="V8396" s="2">
        <f>MAX(F8396 + P8396*Inputs!$B$15 - (Q8396/Inputs!$B$16) - U8396, 0)</f>
        <v>340</v>
      </c>
    </row>
    <row r="8397" spans="1:22" x14ac:dyDescent="0.3">
      <c r="A8397" s="1">
        <v>46372.791666666657</v>
      </c>
      <c r="B8397" s="2">
        <v>71.356023604737985</v>
      </c>
      <c r="C8397" s="2">
        <v>48.059605914382722</v>
      </c>
      <c r="D8397" s="2">
        <f t="shared" si="1572"/>
        <v>51.458890987843965</v>
      </c>
      <c r="E8397" s="2">
        <f t="shared" si="1573"/>
        <v>65.865213914429788</v>
      </c>
      <c r="F8397" s="2">
        <f t="shared" si="1581"/>
        <v>340</v>
      </c>
      <c r="G8397" s="2">
        <f t="shared" si="1582"/>
        <v>340</v>
      </c>
      <c r="H8397" s="2">
        <f>MIN(Inputs!$B$2, (Inputs!$B$14 - F8397)/Inputs!$B$15)</f>
        <v>0</v>
      </c>
      <c r="I8397" s="2">
        <f>MAX(MIN(Inputs!$B$2, F8397*Inputs!$B$16, Inputs!$B$14*Inputs!$B$4 - G8397), 0)</f>
        <v>0</v>
      </c>
      <c r="J8397" s="2">
        <f>MAX(MIN(Inputs!$B$2, F8397*Inputs!$B$16, (Inputs!$B$14-F8397)/Inputs!$B$15)*Inputs!$B$9, 0)</f>
        <v>0</v>
      </c>
      <c r="K8397" s="2">
        <f>MAX(E8397*Inputs!$B$5 - B8397 - Inputs!$B$8, 0) * H8397</f>
        <v>0</v>
      </c>
      <c r="L8397" s="2">
        <f>IF(B8397 &gt;= D8397*Inputs!$B$10, MAX(B8397 - E8397/Inputs!$B$5 - Inputs!$B$8, 0) * I8397, 0)</f>
        <v>0</v>
      </c>
      <c r="M8397" s="2">
        <f t="shared" si="1574"/>
        <v>0</v>
      </c>
      <c r="N8397" s="3" t="str">
        <f t="shared" si="1575"/>
        <v>Idle</v>
      </c>
      <c r="O8397" s="3" t="str">
        <f t="shared" si="1583"/>
        <v>Idle</v>
      </c>
      <c r="P8397" s="2">
        <f t="shared" si="1576"/>
        <v>0</v>
      </c>
      <c r="Q8397" s="2">
        <f t="shared" si="1577"/>
        <v>0</v>
      </c>
      <c r="R8397" s="2">
        <f t="shared" si="1578"/>
        <v>0</v>
      </c>
      <c r="S8397" s="2">
        <f t="shared" si="1579"/>
        <v>0</v>
      </c>
      <c r="T8397" s="2">
        <f t="shared" si="1580"/>
        <v>0</v>
      </c>
      <c r="U8397" s="2">
        <f>IF(O8397="Reg", R8397 * Inputs!$B$7, 0)</f>
        <v>0</v>
      </c>
      <c r="V8397" s="2">
        <f>MAX(F8397 + P8397*Inputs!$B$15 - (Q8397/Inputs!$B$16) - U8397, 0)</f>
        <v>340</v>
      </c>
    </row>
    <row r="8398" spans="1:22" x14ac:dyDescent="0.3">
      <c r="A8398" s="1">
        <v>46372.833333333343</v>
      </c>
      <c r="B8398" s="2">
        <v>68.985589448007147</v>
      </c>
      <c r="C8398" s="2">
        <v>4.373148039425625</v>
      </c>
      <c r="D8398" s="2">
        <f t="shared" si="1572"/>
        <v>51.458890987843965</v>
      </c>
      <c r="E8398" s="2">
        <f t="shared" si="1573"/>
        <v>56.862648669428438</v>
      </c>
      <c r="F8398" s="2">
        <f t="shared" si="1581"/>
        <v>340</v>
      </c>
      <c r="G8398" s="2">
        <f t="shared" si="1582"/>
        <v>340</v>
      </c>
      <c r="H8398" s="2">
        <f>MIN(Inputs!$B$2, (Inputs!$B$14 - F8398)/Inputs!$B$15)</f>
        <v>0</v>
      </c>
      <c r="I8398" s="2">
        <f>MAX(MIN(Inputs!$B$2, F8398*Inputs!$B$16, Inputs!$B$14*Inputs!$B$4 - G8398), 0)</f>
        <v>0</v>
      </c>
      <c r="J8398" s="2">
        <f>MAX(MIN(Inputs!$B$2, F8398*Inputs!$B$16, (Inputs!$B$14-F8398)/Inputs!$B$15)*Inputs!$B$9, 0)</f>
        <v>0</v>
      </c>
      <c r="K8398" s="2">
        <f>MAX(E8398*Inputs!$B$5 - B8398 - Inputs!$B$8, 0) * H8398</f>
        <v>0</v>
      </c>
      <c r="L8398" s="2">
        <f>IF(B8398 &gt;= D8398*Inputs!$B$10, MAX(B8398 - E8398/Inputs!$B$5 - Inputs!$B$8, 0) * I8398, 0)</f>
        <v>0</v>
      </c>
      <c r="M8398" s="2">
        <f t="shared" si="1574"/>
        <v>0</v>
      </c>
      <c r="N8398" s="3" t="str">
        <f t="shared" si="1575"/>
        <v>Idle</v>
      </c>
      <c r="O8398" s="3" t="str">
        <f t="shared" si="1583"/>
        <v>Idle</v>
      </c>
      <c r="P8398" s="2">
        <f t="shared" si="1576"/>
        <v>0</v>
      </c>
      <c r="Q8398" s="2">
        <f t="shared" si="1577"/>
        <v>0</v>
      </c>
      <c r="R8398" s="2">
        <f t="shared" si="1578"/>
        <v>0</v>
      </c>
      <c r="S8398" s="2">
        <f t="shared" si="1579"/>
        <v>0</v>
      </c>
      <c r="T8398" s="2">
        <f t="shared" si="1580"/>
        <v>0</v>
      </c>
      <c r="U8398" s="2">
        <f>IF(O8398="Reg", R8398 * Inputs!$B$7, 0)</f>
        <v>0</v>
      </c>
      <c r="V8398" s="2">
        <f>MAX(F8398 + P8398*Inputs!$B$15 - (Q8398/Inputs!$B$16) - U8398, 0)</f>
        <v>340</v>
      </c>
    </row>
    <row r="8399" spans="1:22" x14ac:dyDescent="0.3">
      <c r="A8399" s="1">
        <v>46372.875</v>
      </c>
      <c r="B8399" s="2">
        <v>64.826683780937501</v>
      </c>
      <c r="C8399" s="2">
        <v>7.62757771597638</v>
      </c>
      <c r="D8399" s="2">
        <f t="shared" si="1572"/>
        <v>51.458890987843965</v>
      </c>
      <c r="E8399" s="2">
        <f t="shared" si="1573"/>
        <v>49.2008662623318</v>
      </c>
      <c r="F8399" s="2">
        <f t="shared" si="1581"/>
        <v>340</v>
      </c>
      <c r="G8399" s="2">
        <f t="shared" si="1582"/>
        <v>340</v>
      </c>
      <c r="H8399" s="2">
        <f>MIN(Inputs!$B$2, (Inputs!$B$14 - F8399)/Inputs!$B$15)</f>
        <v>0</v>
      </c>
      <c r="I8399" s="2">
        <f>MAX(MIN(Inputs!$B$2, F8399*Inputs!$B$16, Inputs!$B$14*Inputs!$B$4 - G8399), 0)</f>
        <v>0</v>
      </c>
      <c r="J8399" s="2">
        <f>MAX(MIN(Inputs!$B$2, F8399*Inputs!$B$16, (Inputs!$B$14-F8399)/Inputs!$B$15)*Inputs!$B$9, 0)</f>
        <v>0</v>
      </c>
      <c r="K8399" s="2">
        <f>MAX(E8399*Inputs!$B$5 - B8399 - Inputs!$B$8, 0) * H8399</f>
        <v>0</v>
      </c>
      <c r="L8399" s="2">
        <f>IF(B8399 &gt;= D8399*Inputs!$B$10, MAX(B8399 - E8399/Inputs!$B$5 - Inputs!$B$8, 0) * I8399, 0)</f>
        <v>0</v>
      </c>
      <c r="M8399" s="2">
        <f t="shared" si="1574"/>
        <v>0</v>
      </c>
      <c r="N8399" s="3" t="str">
        <f t="shared" si="1575"/>
        <v>Idle</v>
      </c>
      <c r="O8399" s="3" t="str">
        <f t="shared" si="1583"/>
        <v>Idle</v>
      </c>
      <c r="P8399" s="2">
        <f t="shared" si="1576"/>
        <v>0</v>
      </c>
      <c r="Q8399" s="2">
        <f t="shared" si="1577"/>
        <v>0</v>
      </c>
      <c r="R8399" s="2">
        <f t="shared" si="1578"/>
        <v>0</v>
      </c>
      <c r="S8399" s="2">
        <f t="shared" si="1579"/>
        <v>0</v>
      </c>
      <c r="T8399" s="2">
        <f t="shared" si="1580"/>
        <v>0</v>
      </c>
      <c r="U8399" s="2">
        <f>IF(O8399="Reg", R8399 * Inputs!$B$7, 0)</f>
        <v>0</v>
      </c>
      <c r="V8399" s="2">
        <f>MAX(F8399 + P8399*Inputs!$B$15 - (Q8399/Inputs!$B$16) - U8399, 0)</f>
        <v>340</v>
      </c>
    </row>
    <row r="8400" spans="1:22" x14ac:dyDescent="0.3">
      <c r="A8400" s="1">
        <v>46372.916666666657</v>
      </c>
      <c r="B8400" s="2">
        <v>119.5390500308531</v>
      </c>
      <c r="C8400" s="2">
        <v>4.8525098541393819</v>
      </c>
      <c r="D8400" s="2">
        <f t="shared" si="1572"/>
        <v>51.458890987843965</v>
      </c>
      <c r="E8400" s="2">
        <f t="shared" si="1573"/>
        <v>38.396418965508879</v>
      </c>
      <c r="F8400" s="2">
        <f t="shared" si="1581"/>
        <v>340</v>
      </c>
      <c r="G8400" s="2">
        <f t="shared" si="1582"/>
        <v>340</v>
      </c>
      <c r="H8400" s="2">
        <f>MIN(Inputs!$B$2, (Inputs!$B$14 - F8400)/Inputs!$B$15)</f>
        <v>0</v>
      </c>
      <c r="I8400" s="2">
        <f>MAX(MIN(Inputs!$B$2, F8400*Inputs!$B$16, Inputs!$B$14*Inputs!$B$4 - G8400), 0)</f>
        <v>0</v>
      </c>
      <c r="J8400" s="2">
        <f>MAX(MIN(Inputs!$B$2, F8400*Inputs!$B$16, (Inputs!$B$14-F8400)/Inputs!$B$15)*Inputs!$B$9, 0)</f>
        <v>0</v>
      </c>
      <c r="K8400" s="2">
        <f>MAX(E8400*Inputs!$B$5 - B8400 - Inputs!$B$8, 0) * H8400</f>
        <v>0</v>
      </c>
      <c r="L8400" s="2">
        <f>IF(B8400 &gt;= D8400*Inputs!$B$10, MAX(B8400 - E8400/Inputs!$B$5 - Inputs!$B$8, 0) * I8400, 0)</f>
        <v>0</v>
      </c>
      <c r="M8400" s="2">
        <f t="shared" si="1574"/>
        <v>0</v>
      </c>
      <c r="N8400" s="3" t="str">
        <f t="shared" si="1575"/>
        <v>Idle</v>
      </c>
      <c r="O8400" s="3" t="str">
        <f t="shared" si="1583"/>
        <v>Idle</v>
      </c>
      <c r="P8400" s="2">
        <f t="shared" si="1576"/>
        <v>0</v>
      </c>
      <c r="Q8400" s="2">
        <f t="shared" si="1577"/>
        <v>0</v>
      </c>
      <c r="R8400" s="2">
        <f t="shared" si="1578"/>
        <v>0</v>
      </c>
      <c r="S8400" s="2">
        <f t="shared" si="1579"/>
        <v>0</v>
      </c>
      <c r="T8400" s="2">
        <f t="shared" si="1580"/>
        <v>0</v>
      </c>
      <c r="U8400" s="2">
        <f>IF(O8400="Reg", R8400 * Inputs!$B$7, 0)</f>
        <v>0</v>
      </c>
      <c r="V8400" s="2">
        <f>MAX(F8400 + P8400*Inputs!$B$15 - (Q8400/Inputs!$B$16) - U8400, 0)</f>
        <v>340</v>
      </c>
    </row>
    <row r="8401" spans="1:22" x14ac:dyDescent="0.3">
      <c r="A8401" s="1">
        <v>46372.958333333343</v>
      </c>
      <c r="B8401" s="2">
        <v>41.859259668856183</v>
      </c>
      <c r="C8401" s="2">
        <v>1.682973571308525</v>
      </c>
      <c r="D8401" s="2">
        <f t="shared" si="1572"/>
        <v>51.458890987843965</v>
      </c>
      <c r="E8401" s="2">
        <f t="shared" si="1573"/>
        <v>18.473243960366698</v>
      </c>
      <c r="F8401" s="2">
        <f t="shared" si="1581"/>
        <v>340</v>
      </c>
      <c r="G8401" s="2">
        <f t="shared" si="1582"/>
        <v>340</v>
      </c>
      <c r="H8401" s="2">
        <f>MIN(Inputs!$B$2, (Inputs!$B$14 - F8401)/Inputs!$B$15)</f>
        <v>0</v>
      </c>
      <c r="I8401" s="2">
        <f>MAX(MIN(Inputs!$B$2, F8401*Inputs!$B$16, Inputs!$B$14*Inputs!$B$4 - G8401), 0)</f>
        <v>0</v>
      </c>
      <c r="J8401" s="2">
        <f>MAX(MIN(Inputs!$B$2, F8401*Inputs!$B$16, (Inputs!$B$14-F8401)/Inputs!$B$15)*Inputs!$B$9, 0)</f>
        <v>0</v>
      </c>
      <c r="K8401" s="2">
        <f>MAX(E8401*Inputs!$B$5 - B8401 - Inputs!$B$8, 0) * H8401</f>
        <v>0</v>
      </c>
      <c r="L8401" s="2">
        <f>IF(B8401 &gt;= D8401*Inputs!$B$10, MAX(B8401 - E8401/Inputs!$B$5 - Inputs!$B$8, 0) * I8401, 0)</f>
        <v>0</v>
      </c>
      <c r="M8401" s="2">
        <f t="shared" si="1574"/>
        <v>0</v>
      </c>
      <c r="N8401" s="3" t="str">
        <f t="shared" si="1575"/>
        <v>Idle</v>
      </c>
      <c r="O8401" s="3" t="str">
        <f t="shared" si="1583"/>
        <v>Idle</v>
      </c>
      <c r="P8401" s="2">
        <f t="shared" si="1576"/>
        <v>0</v>
      </c>
      <c r="Q8401" s="2">
        <f t="shared" si="1577"/>
        <v>0</v>
      </c>
      <c r="R8401" s="2">
        <f t="shared" si="1578"/>
        <v>0</v>
      </c>
      <c r="S8401" s="2">
        <f t="shared" si="1579"/>
        <v>0</v>
      </c>
      <c r="T8401" s="2">
        <f t="shared" si="1580"/>
        <v>0</v>
      </c>
      <c r="U8401" s="2">
        <f>IF(O8401="Reg", R8401 * Inputs!$B$7, 0)</f>
        <v>0</v>
      </c>
      <c r="V8401" s="2">
        <f>MAX(F8401 + P8401*Inputs!$B$15 - (Q8401/Inputs!$B$16) - U8401, 0)</f>
        <v>340</v>
      </c>
    </row>
    <row r="8402" spans="1:22" x14ac:dyDescent="0.3">
      <c r="A8402" s="1">
        <v>46373</v>
      </c>
      <c r="B8402" s="2">
        <v>28.6246769531868</v>
      </c>
      <c r="C8402" s="2">
        <v>14.650062399894299</v>
      </c>
      <c r="D8402" s="2">
        <f t="shared" si="1572"/>
        <v>32.224051541140291</v>
      </c>
      <c r="E8402" s="2">
        <f t="shared" si="1573"/>
        <v>11.496700682224002</v>
      </c>
      <c r="F8402" s="2">
        <f t="shared" si="1581"/>
        <v>340</v>
      </c>
      <c r="G8402" s="2">
        <f t="shared" si="1582"/>
        <v>0</v>
      </c>
      <c r="H8402" s="2">
        <f>MIN(Inputs!$B$2, (Inputs!$B$14 - F8402)/Inputs!$B$15)</f>
        <v>0</v>
      </c>
      <c r="I8402" s="2">
        <f>MAX(MIN(Inputs!$B$2, F8402*Inputs!$B$16, Inputs!$B$14*Inputs!$B$4 - G8402), 0)</f>
        <v>170</v>
      </c>
      <c r="J8402" s="2">
        <f>MAX(MIN(Inputs!$B$2, F8402*Inputs!$B$16, (Inputs!$B$14-F8402)/Inputs!$B$15)*Inputs!$B$9, 0)</f>
        <v>0</v>
      </c>
      <c r="K8402" s="2">
        <f>MAX(E8402*Inputs!$B$5 - B8402 - Inputs!$B$8, 0) * H8402</f>
        <v>0</v>
      </c>
      <c r="L8402" s="2">
        <f>IF(B8402 &gt;= D8402*Inputs!$B$10, MAX(B8402 - E8402/Inputs!$B$5 - Inputs!$B$8, 0) * I8402, 0)</f>
        <v>0</v>
      </c>
      <c r="M8402" s="2">
        <f t="shared" si="1574"/>
        <v>0</v>
      </c>
      <c r="N8402" s="3" t="str">
        <f t="shared" si="1575"/>
        <v>Idle</v>
      </c>
      <c r="O8402" s="3" t="str">
        <f t="shared" si="1583"/>
        <v>Idle</v>
      </c>
      <c r="P8402" s="2">
        <f t="shared" si="1576"/>
        <v>0</v>
      </c>
      <c r="Q8402" s="2">
        <f t="shared" si="1577"/>
        <v>0</v>
      </c>
      <c r="R8402" s="2">
        <f t="shared" si="1578"/>
        <v>0</v>
      </c>
      <c r="S8402" s="2">
        <f t="shared" si="1579"/>
        <v>0</v>
      </c>
      <c r="T8402" s="2">
        <f t="shared" si="1580"/>
        <v>0</v>
      </c>
      <c r="U8402" s="2">
        <f>IF(O8402="Reg", R8402 * Inputs!$B$7, 0)</f>
        <v>0</v>
      </c>
      <c r="V8402" s="2">
        <f>MAX(F8402 + P8402*Inputs!$B$15 - (Q8402/Inputs!$B$16) - U8402, 0)</f>
        <v>340</v>
      </c>
    </row>
    <row r="8403" spans="1:22" x14ac:dyDescent="0.3">
      <c r="A8403" s="1">
        <v>46373.041666666657</v>
      </c>
      <c r="B8403" s="2">
        <v>17.340632134729891</v>
      </c>
      <c r="C8403" s="2">
        <v>3.7735624969314738</v>
      </c>
      <c r="D8403" s="2">
        <f t="shared" si="1572"/>
        <v>32.224051541140291</v>
      </c>
      <c r="E8403" s="2">
        <f t="shared" si="1573"/>
        <v>6.7259211900262015</v>
      </c>
      <c r="F8403" s="2">
        <f t="shared" si="1581"/>
        <v>340</v>
      </c>
      <c r="G8403" s="2">
        <f t="shared" si="1582"/>
        <v>0</v>
      </c>
      <c r="H8403" s="2">
        <f>MIN(Inputs!$B$2, (Inputs!$B$14 - F8403)/Inputs!$B$15)</f>
        <v>0</v>
      </c>
      <c r="I8403" s="2">
        <f>MAX(MIN(Inputs!$B$2, F8403*Inputs!$B$16, Inputs!$B$14*Inputs!$B$4 - G8403), 0)</f>
        <v>170</v>
      </c>
      <c r="J8403" s="2">
        <f>MAX(MIN(Inputs!$B$2, F8403*Inputs!$B$16, (Inputs!$B$14-F8403)/Inputs!$B$15)*Inputs!$B$9, 0)</f>
        <v>0</v>
      </c>
      <c r="K8403" s="2">
        <f>MAX(E8403*Inputs!$B$5 - B8403 - Inputs!$B$8, 0) * H8403</f>
        <v>0</v>
      </c>
      <c r="L8403" s="2">
        <f>IF(B8403 &gt;= D8403*Inputs!$B$10, MAX(B8403 - E8403/Inputs!$B$5 - Inputs!$B$8, 0) * I8403, 0)</f>
        <v>0</v>
      </c>
      <c r="M8403" s="2">
        <f t="shared" si="1574"/>
        <v>0</v>
      </c>
      <c r="N8403" s="3" t="str">
        <f t="shared" si="1575"/>
        <v>Idle</v>
      </c>
      <c r="O8403" s="3" t="str">
        <f t="shared" si="1583"/>
        <v>Idle</v>
      </c>
      <c r="P8403" s="2">
        <f t="shared" si="1576"/>
        <v>0</v>
      </c>
      <c r="Q8403" s="2">
        <f t="shared" si="1577"/>
        <v>0</v>
      </c>
      <c r="R8403" s="2">
        <f t="shared" si="1578"/>
        <v>0</v>
      </c>
      <c r="S8403" s="2">
        <f t="shared" si="1579"/>
        <v>0</v>
      </c>
      <c r="T8403" s="2">
        <f t="shared" si="1580"/>
        <v>0</v>
      </c>
      <c r="U8403" s="2">
        <f>IF(O8403="Reg", R8403 * Inputs!$B$7, 0)</f>
        <v>0</v>
      </c>
      <c r="V8403" s="2">
        <f>MAX(F8403 + P8403*Inputs!$B$15 - (Q8403/Inputs!$B$16) - U8403, 0)</f>
        <v>340</v>
      </c>
    </row>
    <row r="8404" spans="1:22" x14ac:dyDescent="0.3">
      <c r="A8404" s="1">
        <v>46373.083333333343</v>
      </c>
      <c r="B8404" s="2">
        <v>23.01489500542732</v>
      </c>
      <c r="C8404" s="2">
        <v>3.3325233821104971</v>
      </c>
      <c r="D8404" s="2">
        <f t="shared" si="1572"/>
        <v>32.224051541140291</v>
      </c>
      <c r="E8404" s="2">
        <f t="shared" si="1573"/>
        <v>3.8358158342378865</v>
      </c>
      <c r="F8404" s="2">
        <f t="shared" si="1581"/>
        <v>340</v>
      </c>
      <c r="G8404" s="2">
        <f t="shared" si="1582"/>
        <v>0</v>
      </c>
      <c r="H8404" s="2">
        <f>MIN(Inputs!$B$2, (Inputs!$B$14 - F8404)/Inputs!$B$15)</f>
        <v>0</v>
      </c>
      <c r="I8404" s="2">
        <f>MAX(MIN(Inputs!$B$2, F8404*Inputs!$B$16, Inputs!$B$14*Inputs!$B$4 - G8404), 0)</f>
        <v>170</v>
      </c>
      <c r="J8404" s="2">
        <f>MAX(MIN(Inputs!$B$2, F8404*Inputs!$B$16, (Inputs!$B$14-F8404)/Inputs!$B$15)*Inputs!$B$9, 0)</f>
        <v>0</v>
      </c>
      <c r="K8404" s="2">
        <f>MAX(E8404*Inputs!$B$5 - B8404 - Inputs!$B$8, 0) * H8404</f>
        <v>0</v>
      </c>
      <c r="L8404" s="2">
        <f>IF(B8404 &gt;= D8404*Inputs!$B$10, MAX(B8404 - E8404/Inputs!$B$5 - Inputs!$B$8, 0) * I8404, 0)</f>
        <v>0</v>
      </c>
      <c r="M8404" s="2">
        <f t="shared" si="1574"/>
        <v>0</v>
      </c>
      <c r="N8404" s="3" t="str">
        <f t="shared" si="1575"/>
        <v>Idle</v>
      </c>
      <c r="O8404" s="3" t="str">
        <f t="shared" si="1583"/>
        <v>Idle</v>
      </c>
      <c r="P8404" s="2">
        <f t="shared" si="1576"/>
        <v>0</v>
      </c>
      <c r="Q8404" s="2">
        <f t="shared" si="1577"/>
        <v>0</v>
      </c>
      <c r="R8404" s="2">
        <f t="shared" si="1578"/>
        <v>0</v>
      </c>
      <c r="S8404" s="2">
        <f t="shared" si="1579"/>
        <v>0</v>
      </c>
      <c r="T8404" s="2">
        <f t="shared" si="1580"/>
        <v>0</v>
      </c>
      <c r="U8404" s="2">
        <f>IF(O8404="Reg", R8404 * Inputs!$B$7, 0)</f>
        <v>0</v>
      </c>
      <c r="V8404" s="2">
        <f>MAX(F8404 + P8404*Inputs!$B$15 - (Q8404/Inputs!$B$16) - U8404, 0)</f>
        <v>340</v>
      </c>
    </row>
    <row r="8405" spans="1:22" x14ac:dyDescent="0.3">
      <c r="A8405" s="1">
        <v>46373.125</v>
      </c>
      <c r="B8405" s="2">
        <v>0</v>
      </c>
      <c r="C8405" s="2">
        <v>3.4594555774949751</v>
      </c>
      <c r="D8405" s="2">
        <f t="shared" si="1572"/>
        <v>32.224051541140291</v>
      </c>
      <c r="E8405" s="2">
        <f t="shared" si="1573"/>
        <v>0</v>
      </c>
      <c r="F8405" s="2">
        <f t="shared" si="1581"/>
        <v>340</v>
      </c>
      <c r="G8405" s="2">
        <f t="shared" si="1582"/>
        <v>0</v>
      </c>
      <c r="H8405" s="2">
        <f>MIN(Inputs!$B$2, (Inputs!$B$14 - F8405)/Inputs!$B$15)</f>
        <v>0</v>
      </c>
      <c r="I8405" s="2">
        <f>MAX(MIN(Inputs!$B$2, F8405*Inputs!$B$16, Inputs!$B$14*Inputs!$B$4 - G8405), 0)</f>
        <v>170</v>
      </c>
      <c r="J8405" s="2">
        <f>MAX(MIN(Inputs!$B$2, F8405*Inputs!$B$16, (Inputs!$B$14-F8405)/Inputs!$B$15)*Inputs!$B$9, 0)</f>
        <v>0</v>
      </c>
      <c r="K8405" s="2">
        <f>MAX(E8405*Inputs!$B$5 - B8405 - Inputs!$B$8, 0) * H8405</f>
        <v>0</v>
      </c>
      <c r="L8405" s="2">
        <f>IF(B8405 &gt;= D8405*Inputs!$B$10, MAX(B8405 - E8405/Inputs!$B$5 - Inputs!$B$8, 0) * I8405, 0)</f>
        <v>0</v>
      </c>
      <c r="M8405" s="2">
        <f t="shared" si="1574"/>
        <v>0</v>
      </c>
      <c r="N8405" s="3" t="str">
        <f t="shared" si="1575"/>
        <v>Idle</v>
      </c>
      <c r="O8405" s="3" t="str">
        <f t="shared" si="1583"/>
        <v>Idle</v>
      </c>
      <c r="P8405" s="2">
        <f t="shared" si="1576"/>
        <v>0</v>
      </c>
      <c r="Q8405" s="2">
        <f t="shared" si="1577"/>
        <v>0</v>
      </c>
      <c r="R8405" s="2">
        <f t="shared" si="1578"/>
        <v>0</v>
      </c>
      <c r="S8405" s="2">
        <f t="shared" si="1579"/>
        <v>0</v>
      </c>
      <c r="T8405" s="2">
        <f t="shared" si="1580"/>
        <v>0</v>
      </c>
      <c r="U8405" s="2">
        <f>IF(O8405="Reg", R8405 * Inputs!$B$7, 0)</f>
        <v>0</v>
      </c>
      <c r="V8405" s="2">
        <f>MAX(F8405 + P8405*Inputs!$B$15 - (Q8405/Inputs!$B$16) - U8405, 0)</f>
        <v>340</v>
      </c>
    </row>
    <row r="8406" spans="1:22" x14ac:dyDescent="0.3">
      <c r="A8406" s="1">
        <v>46373.166666666657</v>
      </c>
      <c r="B8406" s="2">
        <v>0</v>
      </c>
      <c r="C8406" s="2">
        <v>4.3147868060735934</v>
      </c>
      <c r="D8406" s="2">
        <f t="shared" si="1572"/>
        <v>32.224051541140291</v>
      </c>
      <c r="E8406" s="2">
        <f t="shared" si="1573"/>
        <v>0</v>
      </c>
      <c r="F8406" s="2">
        <f t="shared" si="1581"/>
        <v>340</v>
      </c>
      <c r="G8406" s="2">
        <f t="shared" si="1582"/>
        <v>0</v>
      </c>
      <c r="H8406" s="2">
        <f>MIN(Inputs!$B$2, (Inputs!$B$14 - F8406)/Inputs!$B$15)</f>
        <v>0</v>
      </c>
      <c r="I8406" s="2">
        <f>MAX(MIN(Inputs!$B$2, F8406*Inputs!$B$16, Inputs!$B$14*Inputs!$B$4 - G8406), 0)</f>
        <v>170</v>
      </c>
      <c r="J8406" s="2">
        <f>MAX(MIN(Inputs!$B$2, F8406*Inputs!$B$16, (Inputs!$B$14-F8406)/Inputs!$B$15)*Inputs!$B$9, 0)</f>
        <v>0</v>
      </c>
      <c r="K8406" s="2">
        <f>MAX(E8406*Inputs!$B$5 - B8406 - Inputs!$B$8, 0) * H8406</f>
        <v>0</v>
      </c>
      <c r="L8406" s="2">
        <f>IF(B8406 &gt;= D8406*Inputs!$B$10, MAX(B8406 - E8406/Inputs!$B$5 - Inputs!$B$8, 0) * I8406, 0)</f>
        <v>0</v>
      </c>
      <c r="M8406" s="2">
        <f t="shared" si="1574"/>
        <v>0</v>
      </c>
      <c r="N8406" s="3" t="str">
        <f t="shared" si="1575"/>
        <v>Idle</v>
      </c>
      <c r="O8406" s="3" t="str">
        <f t="shared" si="1583"/>
        <v>Idle</v>
      </c>
      <c r="P8406" s="2">
        <f t="shared" si="1576"/>
        <v>0</v>
      </c>
      <c r="Q8406" s="2">
        <f t="shared" si="1577"/>
        <v>0</v>
      </c>
      <c r="R8406" s="2">
        <f t="shared" si="1578"/>
        <v>0</v>
      </c>
      <c r="S8406" s="2">
        <f t="shared" si="1579"/>
        <v>0</v>
      </c>
      <c r="T8406" s="2">
        <f t="shared" si="1580"/>
        <v>0</v>
      </c>
      <c r="U8406" s="2">
        <f>IF(O8406="Reg", R8406 * Inputs!$B$7, 0)</f>
        <v>0</v>
      </c>
      <c r="V8406" s="2">
        <f>MAX(F8406 + P8406*Inputs!$B$15 - (Q8406/Inputs!$B$16) - U8406, 0)</f>
        <v>340</v>
      </c>
    </row>
    <row r="8407" spans="1:22" x14ac:dyDescent="0.3">
      <c r="A8407" s="1">
        <v>46373.208333333343</v>
      </c>
      <c r="B8407" s="2">
        <v>0</v>
      </c>
      <c r="C8407" s="2">
        <v>7.9102494481751267</v>
      </c>
      <c r="D8407" s="2">
        <f t="shared" si="1572"/>
        <v>32.224051541140291</v>
      </c>
      <c r="E8407" s="2">
        <f t="shared" si="1573"/>
        <v>2.1834511685062048</v>
      </c>
      <c r="F8407" s="2">
        <f t="shared" si="1581"/>
        <v>340</v>
      </c>
      <c r="G8407" s="2">
        <f t="shared" si="1582"/>
        <v>0</v>
      </c>
      <c r="H8407" s="2">
        <f>MIN(Inputs!$B$2, (Inputs!$B$14 - F8407)/Inputs!$B$15)</f>
        <v>0</v>
      </c>
      <c r="I8407" s="2">
        <f>MAX(MIN(Inputs!$B$2, F8407*Inputs!$B$16, Inputs!$B$14*Inputs!$B$4 - G8407), 0)</f>
        <v>170</v>
      </c>
      <c r="J8407" s="2">
        <f>MAX(MIN(Inputs!$B$2, F8407*Inputs!$B$16, (Inputs!$B$14-F8407)/Inputs!$B$15)*Inputs!$B$9, 0)</f>
        <v>0</v>
      </c>
      <c r="K8407" s="2">
        <f>MAX(E8407*Inputs!$B$5 - B8407 - Inputs!$B$8, 0) * H8407</f>
        <v>0</v>
      </c>
      <c r="L8407" s="2">
        <f>IF(B8407 &gt;= D8407*Inputs!$B$10, MAX(B8407 - E8407/Inputs!$B$5 - Inputs!$B$8, 0) * I8407, 0)</f>
        <v>0</v>
      </c>
      <c r="M8407" s="2">
        <f t="shared" si="1574"/>
        <v>0</v>
      </c>
      <c r="N8407" s="3" t="str">
        <f t="shared" si="1575"/>
        <v>Idle</v>
      </c>
      <c r="O8407" s="3" t="str">
        <f t="shared" si="1583"/>
        <v>Idle</v>
      </c>
      <c r="P8407" s="2">
        <f t="shared" si="1576"/>
        <v>0</v>
      </c>
      <c r="Q8407" s="2">
        <f t="shared" si="1577"/>
        <v>0</v>
      </c>
      <c r="R8407" s="2">
        <f t="shared" si="1578"/>
        <v>0</v>
      </c>
      <c r="S8407" s="2">
        <f t="shared" si="1579"/>
        <v>0</v>
      </c>
      <c r="T8407" s="2">
        <f t="shared" si="1580"/>
        <v>0</v>
      </c>
      <c r="U8407" s="2">
        <f>IF(O8407="Reg", R8407 * Inputs!$B$7, 0)</f>
        <v>0</v>
      </c>
      <c r="V8407" s="2">
        <f>MAX(F8407 + P8407*Inputs!$B$15 - (Q8407/Inputs!$B$16) - U8407, 0)</f>
        <v>340</v>
      </c>
    </row>
    <row r="8408" spans="1:22" x14ac:dyDescent="0.3">
      <c r="A8408" s="1">
        <v>46373.25</v>
      </c>
      <c r="B8408" s="2">
        <v>0</v>
      </c>
      <c r="C8408" s="2">
        <v>11.804371449221311</v>
      </c>
      <c r="D8408" s="2">
        <f t="shared" si="1572"/>
        <v>32.224051541140291</v>
      </c>
      <c r="E8408" s="2">
        <f t="shared" si="1573"/>
        <v>6.004098730201302</v>
      </c>
      <c r="F8408" s="2">
        <f t="shared" si="1581"/>
        <v>340</v>
      </c>
      <c r="G8408" s="2">
        <f t="shared" si="1582"/>
        <v>0</v>
      </c>
      <c r="H8408" s="2">
        <f>MIN(Inputs!$B$2, (Inputs!$B$14 - F8408)/Inputs!$B$15)</f>
        <v>0</v>
      </c>
      <c r="I8408" s="2">
        <f>MAX(MIN(Inputs!$B$2, F8408*Inputs!$B$16, Inputs!$B$14*Inputs!$B$4 - G8408), 0)</f>
        <v>170</v>
      </c>
      <c r="J8408" s="2">
        <f>MAX(MIN(Inputs!$B$2, F8408*Inputs!$B$16, (Inputs!$B$14-F8408)/Inputs!$B$15)*Inputs!$B$9, 0)</f>
        <v>0</v>
      </c>
      <c r="K8408" s="2">
        <f>MAX(E8408*Inputs!$B$5 - B8408 - Inputs!$B$8, 0) * H8408</f>
        <v>0</v>
      </c>
      <c r="L8408" s="2">
        <f>IF(B8408 &gt;= D8408*Inputs!$B$10, MAX(B8408 - E8408/Inputs!$B$5 - Inputs!$B$8, 0) * I8408, 0)</f>
        <v>0</v>
      </c>
      <c r="M8408" s="2">
        <f t="shared" si="1574"/>
        <v>0</v>
      </c>
      <c r="N8408" s="3" t="str">
        <f t="shared" si="1575"/>
        <v>Idle</v>
      </c>
      <c r="O8408" s="3" t="str">
        <f t="shared" si="1583"/>
        <v>Idle</v>
      </c>
      <c r="P8408" s="2">
        <f t="shared" si="1576"/>
        <v>0</v>
      </c>
      <c r="Q8408" s="2">
        <f t="shared" si="1577"/>
        <v>0</v>
      </c>
      <c r="R8408" s="2">
        <f t="shared" si="1578"/>
        <v>0</v>
      </c>
      <c r="S8408" s="2">
        <f t="shared" si="1579"/>
        <v>0</v>
      </c>
      <c r="T8408" s="2">
        <f t="shared" si="1580"/>
        <v>0</v>
      </c>
      <c r="U8408" s="2">
        <f>IF(O8408="Reg", R8408 * Inputs!$B$7, 0)</f>
        <v>0</v>
      </c>
      <c r="V8408" s="2">
        <f>MAX(F8408 + P8408*Inputs!$B$15 - (Q8408/Inputs!$B$16) - U8408, 0)</f>
        <v>340</v>
      </c>
    </row>
    <row r="8409" spans="1:22" x14ac:dyDescent="0.3">
      <c r="A8409" s="1">
        <v>46373.291666666657</v>
      </c>
      <c r="B8409" s="2">
        <v>0</v>
      </c>
      <c r="C8409" s="2">
        <v>4.3727667813644189</v>
      </c>
      <c r="D8409" s="2">
        <f t="shared" si="1572"/>
        <v>32.224051541140291</v>
      </c>
      <c r="E8409" s="2">
        <f t="shared" si="1573"/>
        <v>9.0989042188281068</v>
      </c>
      <c r="F8409" s="2">
        <f t="shared" si="1581"/>
        <v>340</v>
      </c>
      <c r="G8409" s="2">
        <f t="shared" si="1582"/>
        <v>0</v>
      </c>
      <c r="H8409" s="2">
        <f>MIN(Inputs!$B$2, (Inputs!$B$14 - F8409)/Inputs!$B$15)</f>
        <v>0</v>
      </c>
      <c r="I8409" s="2">
        <f>MAX(MIN(Inputs!$B$2, F8409*Inputs!$B$16, Inputs!$B$14*Inputs!$B$4 - G8409), 0)</f>
        <v>170</v>
      </c>
      <c r="J8409" s="2">
        <f>MAX(MIN(Inputs!$B$2, F8409*Inputs!$B$16, (Inputs!$B$14-F8409)/Inputs!$B$15)*Inputs!$B$9, 0)</f>
        <v>0</v>
      </c>
      <c r="K8409" s="2">
        <f>MAX(E8409*Inputs!$B$5 - B8409 - Inputs!$B$8, 0) * H8409</f>
        <v>0</v>
      </c>
      <c r="L8409" s="2">
        <f>IF(B8409 &gt;= D8409*Inputs!$B$10, MAX(B8409 - E8409/Inputs!$B$5 - Inputs!$B$8, 0) * I8409, 0)</f>
        <v>0</v>
      </c>
      <c r="M8409" s="2">
        <f t="shared" si="1574"/>
        <v>0</v>
      </c>
      <c r="N8409" s="3" t="str">
        <f t="shared" si="1575"/>
        <v>Idle</v>
      </c>
      <c r="O8409" s="3" t="str">
        <f t="shared" si="1583"/>
        <v>Idle</v>
      </c>
      <c r="P8409" s="2">
        <f t="shared" si="1576"/>
        <v>0</v>
      </c>
      <c r="Q8409" s="2">
        <f t="shared" si="1577"/>
        <v>0</v>
      </c>
      <c r="R8409" s="2">
        <f t="shared" si="1578"/>
        <v>0</v>
      </c>
      <c r="S8409" s="2">
        <f t="shared" si="1579"/>
        <v>0</v>
      </c>
      <c r="T8409" s="2">
        <f t="shared" si="1580"/>
        <v>0</v>
      </c>
      <c r="U8409" s="2">
        <f>IF(O8409="Reg", R8409 * Inputs!$B$7, 0)</f>
        <v>0</v>
      </c>
      <c r="V8409" s="2">
        <f>MAX(F8409 + P8409*Inputs!$B$15 - (Q8409/Inputs!$B$16) - U8409, 0)</f>
        <v>340</v>
      </c>
    </row>
    <row r="8410" spans="1:22" x14ac:dyDescent="0.3">
      <c r="A8410" s="1">
        <v>46373.333333333343</v>
      </c>
      <c r="B8410" s="2">
        <v>0</v>
      </c>
      <c r="C8410" s="2">
        <v>2.9656400497047</v>
      </c>
      <c r="D8410" s="2">
        <f t="shared" si="1572"/>
        <v>32.224051541140291</v>
      </c>
      <c r="E8410" s="2">
        <f t="shared" si="1573"/>
        <v>15.84106969238988</v>
      </c>
      <c r="F8410" s="2">
        <f t="shared" si="1581"/>
        <v>340</v>
      </c>
      <c r="G8410" s="2">
        <f t="shared" si="1582"/>
        <v>0</v>
      </c>
      <c r="H8410" s="2">
        <f>MIN(Inputs!$B$2, (Inputs!$B$14 - F8410)/Inputs!$B$15)</f>
        <v>0</v>
      </c>
      <c r="I8410" s="2">
        <f>MAX(MIN(Inputs!$B$2, F8410*Inputs!$B$16, Inputs!$B$14*Inputs!$B$4 - G8410), 0)</f>
        <v>170</v>
      </c>
      <c r="J8410" s="2">
        <f>MAX(MIN(Inputs!$B$2, F8410*Inputs!$B$16, (Inputs!$B$14-F8410)/Inputs!$B$15)*Inputs!$B$9, 0)</f>
        <v>0</v>
      </c>
      <c r="K8410" s="2">
        <f>MAX(E8410*Inputs!$B$5 - B8410 - Inputs!$B$8, 0) * H8410</f>
        <v>0</v>
      </c>
      <c r="L8410" s="2">
        <f>IF(B8410 &gt;= D8410*Inputs!$B$10, MAX(B8410 - E8410/Inputs!$B$5 - Inputs!$B$8, 0) * I8410, 0)</f>
        <v>0</v>
      </c>
      <c r="M8410" s="2">
        <f t="shared" si="1574"/>
        <v>0</v>
      </c>
      <c r="N8410" s="3" t="str">
        <f t="shared" si="1575"/>
        <v>Idle</v>
      </c>
      <c r="O8410" s="3" t="str">
        <f t="shared" si="1583"/>
        <v>Idle</v>
      </c>
      <c r="P8410" s="2">
        <f t="shared" si="1576"/>
        <v>0</v>
      </c>
      <c r="Q8410" s="2">
        <f t="shared" si="1577"/>
        <v>0</v>
      </c>
      <c r="R8410" s="2">
        <f t="shared" si="1578"/>
        <v>0</v>
      </c>
      <c r="S8410" s="2">
        <f t="shared" si="1579"/>
        <v>0</v>
      </c>
      <c r="T8410" s="2">
        <f t="shared" si="1580"/>
        <v>0</v>
      </c>
      <c r="U8410" s="2">
        <f>IF(O8410="Reg", R8410 * Inputs!$B$7, 0)</f>
        <v>0</v>
      </c>
      <c r="V8410" s="2">
        <f>MAX(F8410 + P8410*Inputs!$B$15 - (Q8410/Inputs!$B$16) - U8410, 0)</f>
        <v>340</v>
      </c>
    </row>
    <row r="8411" spans="1:22" x14ac:dyDescent="0.3">
      <c r="A8411" s="1">
        <v>46373.375</v>
      </c>
      <c r="B8411" s="2">
        <v>0</v>
      </c>
      <c r="C8411" s="2">
        <v>16.675125733865201</v>
      </c>
      <c r="D8411" s="2">
        <f t="shared" si="1572"/>
        <v>32.224051541140291</v>
      </c>
      <c r="E8411" s="2">
        <f t="shared" si="1573"/>
        <v>24.188113571959718</v>
      </c>
      <c r="F8411" s="2">
        <f t="shared" si="1581"/>
        <v>340</v>
      </c>
      <c r="G8411" s="2">
        <f t="shared" si="1582"/>
        <v>0</v>
      </c>
      <c r="H8411" s="2">
        <f>MIN(Inputs!$B$2, (Inputs!$B$14 - F8411)/Inputs!$B$15)</f>
        <v>0</v>
      </c>
      <c r="I8411" s="2">
        <f>MAX(MIN(Inputs!$B$2, F8411*Inputs!$B$16, Inputs!$B$14*Inputs!$B$4 - G8411), 0)</f>
        <v>170</v>
      </c>
      <c r="J8411" s="2">
        <f>MAX(MIN(Inputs!$B$2, F8411*Inputs!$B$16, (Inputs!$B$14-F8411)/Inputs!$B$15)*Inputs!$B$9, 0)</f>
        <v>0</v>
      </c>
      <c r="K8411" s="2">
        <f>MAX(E8411*Inputs!$B$5 - B8411 - Inputs!$B$8, 0) * H8411</f>
        <v>0</v>
      </c>
      <c r="L8411" s="2">
        <f>IF(B8411 &gt;= D8411*Inputs!$B$10, MAX(B8411 - E8411/Inputs!$B$5 - Inputs!$B$8, 0) * I8411, 0)</f>
        <v>0</v>
      </c>
      <c r="M8411" s="2">
        <f t="shared" si="1574"/>
        <v>0</v>
      </c>
      <c r="N8411" s="3" t="str">
        <f t="shared" si="1575"/>
        <v>Idle</v>
      </c>
      <c r="O8411" s="3" t="str">
        <f t="shared" si="1583"/>
        <v>Idle</v>
      </c>
      <c r="P8411" s="2">
        <f t="shared" si="1576"/>
        <v>0</v>
      </c>
      <c r="Q8411" s="2">
        <f t="shared" si="1577"/>
        <v>0</v>
      </c>
      <c r="R8411" s="2">
        <f t="shared" si="1578"/>
        <v>0</v>
      </c>
      <c r="S8411" s="2">
        <f t="shared" si="1579"/>
        <v>0</v>
      </c>
      <c r="T8411" s="2">
        <f t="shared" si="1580"/>
        <v>0</v>
      </c>
      <c r="U8411" s="2">
        <f>IF(O8411="Reg", R8411 * Inputs!$B$7, 0)</f>
        <v>0</v>
      </c>
      <c r="V8411" s="2">
        <f>MAX(F8411 + P8411*Inputs!$B$15 - (Q8411/Inputs!$B$16) - U8411, 0)</f>
        <v>340</v>
      </c>
    </row>
    <row r="8412" spans="1:22" x14ac:dyDescent="0.3">
      <c r="A8412" s="1">
        <v>46373.416666666657</v>
      </c>
      <c r="B8412" s="2">
        <v>13.10070701103723</v>
      </c>
      <c r="C8412" s="2">
        <v>8.0083218582968243</v>
      </c>
      <c r="D8412" s="2">
        <f t="shared" si="1572"/>
        <v>32.224051541140291</v>
      </c>
      <c r="E8412" s="2">
        <f t="shared" si="1573"/>
        <v>34.170673710318241</v>
      </c>
      <c r="F8412" s="2">
        <f t="shared" si="1581"/>
        <v>340</v>
      </c>
      <c r="G8412" s="2">
        <f t="shared" si="1582"/>
        <v>0</v>
      </c>
      <c r="H8412" s="2">
        <f>MIN(Inputs!$B$2, (Inputs!$B$14 - F8412)/Inputs!$B$15)</f>
        <v>0</v>
      </c>
      <c r="I8412" s="2">
        <f>MAX(MIN(Inputs!$B$2, F8412*Inputs!$B$16, Inputs!$B$14*Inputs!$B$4 - G8412), 0)</f>
        <v>170</v>
      </c>
      <c r="J8412" s="2">
        <f>MAX(MIN(Inputs!$B$2, F8412*Inputs!$B$16, (Inputs!$B$14-F8412)/Inputs!$B$15)*Inputs!$B$9, 0)</f>
        <v>0</v>
      </c>
      <c r="K8412" s="2">
        <f>MAX(E8412*Inputs!$B$5 - B8412 - Inputs!$B$8, 0) * H8412</f>
        <v>0</v>
      </c>
      <c r="L8412" s="2">
        <f>IF(B8412 &gt;= D8412*Inputs!$B$10, MAX(B8412 - E8412/Inputs!$B$5 - Inputs!$B$8, 0) * I8412, 0)</f>
        <v>0</v>
      </c>
      <c r="M8412" s="2">
        <f t="shared" si="1574"/>
        <v>0</v>
      </c>
      <c r="N8412" s="3" t="str">
        <f t="shared" si="1575"/>
        <v>Idle</v>
      </c>
      <c r="O8412" s="3" t="str">
        <f t="shared" si="1583"/>
        <v>Idle</v>
      </c>
      <c r="P8412" s="2">
        <f t="shared" si="1576"/>
        <v>0</v>
      </c>
      <c r="Q8412" s="2">
        <f t="shared" si="1577"/>
        <v>0</v>
      </c>
      <c r="R8412" s="2">
        <f t="shared" si="1578"/>
        <v>0</v>
      </c>
      <c r="S8412" s="2">
        <f t="shared" si="1579"/>
        <v>0</v>
      </c>
      <c r="T8412" s="2">
        <f t="shared" si="1580"/>
        <v>0</v>
      </c>
      <c r="U8412" s="2">
        <f>IF(O8412="Reg", R8412 * Inputs!$B$7, 0)</f>
        <v>0</v>
      </c>
      <c r="V8412" s="2">
        <f>MAX(F8412 + P8412*Inputs!$B$15 - (Q8412/Inputs!$B$16) - U8412, 0)</f>
        <v>340</v>
      </c>
    </row>
    <row r="8413" spans="1:22" x14ac:dyDescent="0.3">
      <c r="A8413" s="1">
        <v>46373.458333333343</v>
      </c>
      <c r="B8413" s="2">
        <v>22.923885370170581</v>
      </c>
      <c r="C8413" s="2">
        <v>29.747212788814661</v>
      </c>
      <c r="D8413" s="2">
        <f t="shared" si="1572"/>
        <v>32.224051541140291</v>
      </c>
      <c r="E8413" s="2">
        <f t="shared" si="1573"/>
        <v>43.600451472307149</v>
      </c>
      <c r="F8413" s="2">
        <f t="shared" si="1581"/>
        <v>340</v>
      </c>
      <c r="G8413" s="2">
        <f t="shared" si="1582"/>
        <v>0</v>
      </c>
      <c r="H8413" s="2">
        <f>MIN(Inputs!$B$2, (Inputs!$B$14 - F8413)/Inputs!$B$15)</f>
        <v>0</v>
      </c>
      <c r="I8413" s="2">
        <f>MAX(MIN(Inputs!$B$2, F8413*Inputs!$B$16, Inputs!$B$14*Inputs!$B$4 - G8413), 0)</f>
        <v>170</v>
      </c>
      <c r="J8413" s="2">
        <f>MAX(MIN(Inputs!$B$2, F8413*Inputs!$B$16, (Inputs!$B$14-F8413)/Inputs!$B$15)*Inputs!$B$9, 0)</f>
        <v>0</v>
      </c>
      <c r="K8413" s="2">
        <f>MAX(E8413*Inputs!$B$5 - B8413 - Inputs!$B$8, 0) * H8413</f>
        <v>0</v>
      </c>
      <c r="L8413" s="2">
        <f>IF(B8413 &gt;= D8413*Inputs!$B$10, MAX(B8413 - E8413/Inputs!$B$5 - Inputs!$B$8, 0) * I8413, 0)</f>
        <v>0</v>
      </c>
      <c r="M8413" s="2">
        <f t="shared" si="1574"/>
        <v>0</v>
      </c>
      <c r="N8413" s="3" t="str">
        <f t="shared" si="1575"/>
        <v>Idle</v>
      </c>
      <c r="O8413" s="3" t="str">
        <f t="shared" si="1583"/>
        <v>Idle</v>
      </c>
      <c r="P8413" s="2">
        <f t="shared" si="1576"/>
        <v>0</v>
      </c>
      <c r="Q8413" s="2">
        <f t="shared" si="1577"/>
        <v>0</v>
      </c>
      <c r="R8413" s="2">
        <f t="shared" si="1578"/>
        <v>0</v>
      </c>
      <c r="S8413" s="2">
        <f t="shared" si="1579"/>
        <v>0</v>
      </c>
      <c r="T8413" s="2">
        <f t="shared" si="1580"/>
        <v>0</v>
      </c>
      <c r="U8413" s="2">
        <f>IF(O8413="Reg", R8413 * Inputs!$B$7, 0)</f>
        <v>0</v>
      </c>
      <c r="V8413" s="2">
        <f>MAX(F8413 + P8413*Inputs!$B$15 - (Q8413/Inputs!$B$16) - U8413, 0)</f>
        <v>340</v>
      </c>
    </row>
    <row r="8414" spans="1:22" x14ac:dyDescent="0.3">
      <c r="A8414" s="1">
        <v>46373.5</v>
      </c>
      <c r="B8414" s="2">
        <v>18.568832931760831</v>
      </c>
      <c r="C8414" s="2">
        <v>14.59683764566536</v>
      </c>
      <c r="D8414" s="2">
        <f t="shared" si="1572"/>
        <v>32.224051541140291</v>
      </c>
      <c r="E8414" s="2">
        <f t="shared" si="1573"/>
        <v>51.199705240603926</v>
      </c>
      <c r="F8414" s="2">
        <f t="shared" si="1581"/>
        <v>340</v>
      </c>
      <c r="G8414" s="2">
        <f t="shared" si="1582"/>
        <v>0</v>
      </c>
      <c r="H8414" s="2">
        <f>MIN(Inputs!$B$2, (Inputs!$B$14 - F8414)/Inputs!$B$15)</f>
        <v>0</v>
      </c>
      <c r="I8414" s="2">
        <f>MAX(MIN(Inputs!$B$2, F8414*Inputs!$B$16, Inputs!$B$14*Inputs!$B$4 - G8414), 0)</f>
        <v>170</v>
      </c>
      <c r="J8414" s="2">
        <f>MAX(MIN(Inputs!$B$2, F8414*Inputs!$B$16, (Inputs!$B$14-F8414)/Inputs!$B$15)*Inputs!$B$9, 0)</f>
        <v>0</v>
      </c>
      <c r="K8414" s="2">
        <f>MAX(E8414*Inputs!$B$5 - B8414 - Inputs!$B$8, 0) * H8414</f>
        <v>0</v>
      </c>
      <c r="L8414" s="2">
        <f>IF(B8414 &gt;= D8414*Inputs!$B$10, MAX(B8414 - E8414/Inputs!$B$5 - Inputs!$B$8, 0) * I8414, 0)</f>
        <v>0</v>
      </c>
      <c r="M8414" s="2">
        <f t="shared" si="1574"/>
        <v>0</v>
      </c>
      <c r="N8414" s="3" t="str">
        <f t="shared" si="1575"/>
        <v>Idle</v>
      </c>
      <c r="O8414" s="3" t="str">
        <f t="shared" si="1583"/>
        <v>Idle</v>
      </c>
      <c r="P8414" s="2">
        <f t="shared" si="1576"/>
        <v>0</v>
      </c>
      <c r="Q8414" s="2">
        <f t="shared" si="1577"/>
        <v>0</v>
      </c>
      <c r="R8414" s="2">
        <f t="shared" si="1578"/>
        <v>0</v>
      </c>
      <c r="S8414" s="2">
        <f t="shared" si="1579"/>
        <v>0</v>
      </c>
      <c r="T8414" s="2">
        <f t="shared" si="1580"/>
        <v>0</v>
      </c>
      <c r="U8414" s="2">
        <f>IF(O8414="Reg", R8414 * Inputs!$B$7, 0)</f>
        <v>0</v>
      </c>
      <c r="V8414" s="2">
        <f>MAX(F8414 + P8414*Inputs!$B$15 - (Q8414/Inputs!$B$16) - U8414, 0)</f>
        <v>340</v>
      </c>
    </row>
    <row r="8415" spans="1:22" x14ac:dyDescent="0.3">
      <c r="A8415" s="1">
        <v>46373.541666666657</v>
      </c>
      <c r="B8415" s="2">
        <v>40.45299284137063</v>
      </c>
      <c r="C8415" s="2">
        <v>5.7329079820912208</v>
      </c>
      <c r="D8415" s="2">
        <f t="shared" si="1572"/>
        <v>32.224051541140291</v>
      </c>
      <c r="E8415" s="2">
        <f t="shared" si="1573"/>
        <v>59.53508689637173</v>
      </c>
      <c r="F8415" s="2">
        <f t="shared" si="1581"/>
        <v>340</v>
      </c>
      <c r="G8415" s="2">
        <f t="shared" si="1582"/>
        <v>0</v>
      </c>
      <c r="H8415" s="2">
        <f>MIN(Inputs!$B$2, (Inputs!$B$14 - F8415)/Inputs!$B$15)</f>
        <v>0</v>
      </c>
      <c r="I8415" s="2">
        <f>MAX(MIN(Inputs!$B$2, F8415*Inputs!$B$16, Inputs!$B$14*Inputs!$B$4 - G8415), 0)</f>
        <v>170</v>
      </c>
      <c r="J8415" s="2">
        <f>MAX(MIN(Inputs!$B$2, F8415*Inputs!$B$16, (Inputs!$B$14-F8415)/Inputs!$B$15)*Inputs!$B$9, 0)</f>
        <v>0</v>
      </c>
      <c r="K8415" s="2">
        <f>MAX(E8415*Inputs!$B$5 - B8415 - Inputs!$B$8, 0) * H8415</f>
        <v>0</v>
      </c>
      <c r="L8415" s="2">
        <f>IF(B8415 &gt;= D8415*Inputs!$B$10, MAX(B8415 - E8415/Inputs!$B$5 - Inputs!$B$8, 0) * I8415, 0)</f>
        <v>0</v>
      </c>
      <c r="M8415" s="2">
        <f t="shared" si="1574"/>
        <v>0</v>
      </c>
      <c r="N8415" s="3" t="str">
        <f t="shared" si="1575"/>
        <v>Idle</v>
      </c>
      <c r="O8415" s="3" t="str">
        <f t="shared" si="1583"/>
        <v>Idle</v>
      </c>
      <c r="P8415" s="2">
        <f t="shared" si="1576"/>
        <v>0</v>
      </c>
      <c r="Q8415" s="2">
        <f t="shared" si="1577"/>
        <v>0</v>
      </c>
      <c r="R8415" s="2">
        <f t="shared" si="1578"/>
        <v>0</v>
      </c>
      <c r="S8415" s="2">
        <f t="shared" si="1579"/>
        <v>0</v>
      </c>
      <c r="T8415" s="2">
        <f t="shared" si="1580"/>
        <v>0</v>
      </c>
      <c r="U8415" s="2">
        <f>IF(O8415="Reg", R8415 * Inputs!$B$7, 0)</f>
        <v>0</v>
      </c>
      <c r="V8415" s="2">
        <f>MAX(F8415 + P8415*Inputs!$B$15 - (Q8415/Inputs!$B$16) - U8415, 0)</f>
        <v>340</v>
      </c>
    </row>
    <row r="8416" spans="1:22" x14ac:dyDescent="0.3">
      <c r="A8416" s="1">
        <v>46373.583333333343</v>
      </c>
      <c r="B8416" s="2">
        <v>50.082263277419017</v>
      </c>
      <c r="C8416" s="2">
        <v>8.0960632985607628</v>
      </c>
      <c r="D8416" s="2">
        <f t="shared" si="1572"/>
        <v>32.224051541140291</v>
      </c>
      <c r="E8416" s="2">
        <f t="shared" si="1573"/>
        <v>64.049642974490297</v>
      </c>
      <c r="F8416" s="2">
        <f t="shared" si="1581"/>
        <v>340</v>
      </c>
      <c r="G8416" s="2">
        <f t="shared" si="1582"/>
        <v>0</v>
      </c>
      <c r="H8416" s="2">
        <f>MIN(Inputs!$B$2, (Inputs!$B$14 - F8416)/Inputs!$B$15)</f>
        <v>0</v>
      </c>
      <c r="I8416" s="2">
        <f>MAX(MIN(Inputs!$B$2, F8416*Inputs!$B$16, Inputs!$B$14*Inputs!$B$4 - G8416), 0)</f>
        <v>170</v>
      </c>
      <c r="J8416" s="2">
        <f>MAX(MIN(Inputs!$B$2, F8416*Inputs!$B$16, (Inputs!$B$14-F8416)/Inputs!$B$15)*Inputs!$B$9, 0)</f>
        <v>0</v>
      </c>
      <c r="K8416" s="2">
        <f>MAX(E8416*Inputs!$B$5 - B8416 - Inputs!$B$8, 0) * H8416</f>
        <v>0</v>
      </c>
      <c r="L8416" s="2">
        <f>IF(B8416 &gt;= D8416*Inputs!$B$10, MAX(B8416 - E8416/Inputs!$B$5 - Inputs!$B$8, 0) * I8416, 0)</f>
        <v>0</v>
      </c>
      <c r="M8416" s="2">
        <f t="shared" si="1574"/>
        <v>0</v>
      </c>
      <c r="N8416" s="3" t="str">
        <f t="shared" si="1575"/>
        <v>Idle</v>
      </c>
      <c r="O8416" s="3" t="str">
        <f t="shared" si="1583"/>
        <v>Idle</v>
      </c>
      <c r="P8416" s="2">
        <f t="shared" si="1576"/>
        <v>0</v>
      </c>
      <c r="Q8416" s="2">
        <f t="shared" si="1577"/>
        <v>0</v>
      </c>
      <c r="R8416" s="2">
        <f t="shared" si="1578"/>
        <v>0</v>
      </c>
      <c r="S8416" s="2">
        <f t="shared" si="1579"/>
        <v>0</v>
      </c>
      <c r="T8416" s="2">
        <f t="shared" si="1580"/>
        <v>0</v>
      </c>
      <c r="U8416" s="2">
        <f>IF(O8416="Reg", R8416 * Inputs!$B$7, 0)</f>
        <v>0</v>
      </c>
      <c r="V8416" s="2">
        <f>MAX(F8416 + P8416*Inputs!$B$15 - (Q8416/Inputs!$B$16) - U8416, 0)</f>
        <v>340</v>
      </c>
    </row>
    <row r="8417" spans="1:22" x14ac:dyDescent="0.3">
      <c r="A8417" s="1">
        <v>46373.625</v>
      </c>
      <c r="B8417" s="2">
        <v>59.895360830151141</v>
      </c>
      <c r="C8417" s="2">
        <v>16.395936928622731</v>
      </c>
      <c r="D8417" s="2">
        <f t="shared" si="1572"/>
        <v>32.224051541140291</v>
      </c>
      <c r="E8417" s="2">
        <f t="shared" si="1573"/>
        <v>66.816971126827241</v>
      </c>
      <c r="F8417" s="2">
        <f t="shared" si="1581"/>
        <v>340</v>
      </c>
      <c r="G8417" s="2">
        <f t="shared" si="1582"/>
        <v>0</v>
      </c>
      <c r="H8417" s="2">
        <f>MIN(Inputs!$B$2, (Inputs!$B$14 - F8417)/Inputs!$B$15)</f>
        <v>0</v>
      </c>
      <c r="I8417" s="2">
        <f>MAX(MIN(Inputs!$B$2, F8417*Inputs!$B$16, Inputs!$B$14*Inputs!$B$4 - G8417), 0)</f>
        <v>170</v>
      </c>
      <c r="J8417" s="2">
        <f>MAX(MIN(Inputs!$B$2, F8417*Inputs!$B$16, (Inputs!$B$14-F8417)/Inputs!$B$15)*Inputs!$B$9, 0)</f>
        <v>0</v>
      </c>
      <c r="K8417" s="2">
        <f>MAX(E8417*Inputs!$B$5 - B8417 - Inputs!$B$8, 0) * H8417</f>
        <v>0</v>
      </c>
      <c r="L8417" s="2">
        <f>IF(B8417 &gt;= D8417*Inputs!$B$10, MAX(B8417 - E8417/Inputs!$B$5 - Inputs!$B$8, 0) * I8417, 0)</f>
        <v>0</v>
      </c>
      <c r="M8417" s="2">
        <f t="shared" si="1574"/>
        <v>0</v>
      </c>
      <c r="N8417" s="3" t="str">
        <f t="shared" si="1575"/>
        <v>Idle</v>
      </c>
      <c r="O8417" s="3" t="str">
        <f t="shared" si="1583"/>
        <v>Idle</v>
      </c>
      <c r="P8417" s="2">
        <f t="shared" si="1576"/>
        <v>0</v>
      </c>
      <c r="Q8417" s="2">
        <f t="shared" si="1577"/>
        <v>0</v>
      </c>
      <c r="R8417" s="2">
        <f t="shared" si="1578"/>
        <v>0</v>
      </c>
      <c r="S8417" s="2">
        <f t="shared" si="1579"/>
        <v>0</v>
      </c>
      <c r="T8417" s="2">
        <f t="shared" si="1580"/>
        <v>0</v>
      </c>
      <c r="U8417" s="2">
        <f>IF(O8417="Reg", R8417 * Inputs!$B$7, 0)</f>
        <v>0</v>
      </c>
      <c r="V8417" s="2">
        <f>MAX(F8417 + P8417*Inputs!$B$15 - (Q8417/Inputs!$B$16) - U8417, 0)</f>
        <v>340</v>
      </c>
    </row>
    <row r="8418" spans="1:22" x14ac:dyDescent="0.3">
      <c r="A8418" s="1">
        <v>46373.666666666657</v>
      </c>
      <c r="B8418" s="2">
        <v>69.679373582970669</v>
      </c>
      <c r="C8418" s="2">
        <v>11.488337143590201</v>
      </c>
      <c r="D8418" s="2">
        <f t="shared" si="1572"/>
        <v>32.224051541140291</v>
      </c>
      <c r="E8418" s="2">
        <f t="shared" si="1573"/>
        <v>67.199735849057348</v>
      </c>
      <c r="F8418" s="2">
        <f t="shared" si="1581"/>
        <v>340</v>
      </c>
      <c r="G8418" s="2">
        <f t="shared" si="1582"/>
        <v>0</v>
      </c>
      <c r="H8418" s="2">
        <f>MIN(Inputs!$B$2, (Inputs!$B$14 - F8418)/Inputs!$B$15)</f>
        <v>0</v>
      </c>
      <c r="I8418" s="2">
        <f>MAX(MIN(Inputs!$B$2, F8418*Inputs!$B$16, Inputs!$B$14*Inputs!$B$4 - G8418), 0)</f>
        <v>170</v>
      </c>
      <c r="J8418" s="2">
        <f>MAX(MIN(Inputs!$B$2, F8418*Inputs!$B$16, (Inputs!$B$14-F8418)/Inputs!$B$15)*Inputs!$B$9, 0)</f>
        <v>0</v>
      </c>
      <c r="K8418" s="2">
        <f>MAX(E8418*Inputs!$B$5 - B8418 - Inputs!$B$8, 0) * H8418</f>
        <v>0</v>
      </c>
      <c r="L8418" s="2">
        <f>IF(B8418 &gt;= D8418*Inputs!$B$10, MAX(B8418 - E8418/Inputs!$B$5 - Inputs!$B$8, 0) * I8418, 0)</f>
        <v>0</v>
      </c>
      <c r="M8418" s="2">
        <f t="shared" si="1574"/>
        <v>0</v>
      </c>
      <c r="N8418" s="3" t="str">
        <f t="shared" si="1575"/>
        <v>Idle</v>
      </c>
      <c r="O8418" s="3" t="str">
        <f t="shared" si="1583"/>
        <v>Idle</v>
      </c>
      <c r="P8418" s="2">
        <f t="shared" si="1576"/>
        <v>0</v>
      </c>
      <c r="Q8418" s="2">
        <f t="shared" si="1577"/>
        <v>0</v>
      </c>
      <c r="R8418" s="2">
        <f t="shared" si="1578"/>
        <v>0</v>
      </c>
      <c r="S8418" s="2">
        <f t="shared" si="1579"/>
        <v>0</v>
      </c>
      <c r="T8418" s="2">
        <f t="shared" si="1580"/>
        <v>0</v>
      </c>
      <c r="U8418" s="2">
        <f>IF(O8418="Reg", R8418 * Inputs!$B$7, 0)</f>
        <v>0</v>
      </c>
      <c r="V8418" s="2">
        <f>MAX(F8418 + P8418*Inputs!$B$15 - (Q8418/Inputs!$B$16) - U8418, 0)</f>
        <v>340</v>
      </c>
    </row>
    <row r="8419" spans="1:22" x14ac:dyDescent="0.3">
      <c r="A8419" s="1">
        <v>46373.708333333343</v>
      </c>
      <c r="B8419" s="2">
        <v>68.51940797995131</v>
      </c>
      <c r="C8419" s="2">
        <v>5.8016996958824967</v>
      </c>
      <c r="D8419" s="2">
        <f t="shared" si="1572"/>
        <v>32.224051541140291</v>
      </c>
      <c r="E8419" s="2">
        <f t="shared" si="1573"/>
        <v>63.750862240380421</v>
      </c>
      <c r="F8419" s="2">
        <f t="shared" si="1581"/>
        <v>340</v>
      </c>
      <c r="G8419" s="2">
        <f t="shared" si="1582"/>
        <v>0</v>
      </c>
      <c r="H8419" s="2">
        <f>MIN(Inputs!$B$2, (Inputs!$B$14 - F8419)/Inputs!$B$15)</f>
        <v>0</v>
      </c>
      <c r="I8419" s="2">
        <f>MAX(MIN(Inputs!$B$2, F8419*Inputs!$B$16, Inputs!$B$14*Inputs!$B$4 - G8419), 0)</f>
        <v>170</v>
      </c>
      <c r="J8419" s="2">
        <f>MAX(MIN(Inputs!$B$2, F8419*Inputs!$B$16, (Inputs!$B$14-F8419)/Inputs!$B$15)*Inputs!$B$9, 0)</f>
        <v>0</v>
      </c>
      <c r="K8419" s="2">
        <f>MAX(E8419*Inputs!$B$5 - B8419 - Inputs!$B$8, 0) * H8419</f>
        <v>0</v>
      </c>
      <c r="L8419" s="2">
        <f>IF(B8419 &gt;= D8419*Inputs!$B$10, MAX(B8419 - E8419/Inputs!$B$5 - Inputs!$B$8, 0) * I8419, 0)</f>
        <v>0</v>
      </c>
      <c r="M8419" s="2">
        <f t="shared" si="1574"/>
        <v>0</v>
      </c>
      <c r="N8419" s="3" t="str">
        <f t="shared" si="1575"/>
        <v>Idle</v>
      </c>
      <c r="O8419" s="3" t="str">
        <f t="shared" si="1583"/>
        <v>Idle</v>
      </c>
      <c r="P8419" s="2">
        <f t="shared" si="1576"/>
        <v>0</v>
      </c>
      <c r="Q8419" s="2">
        <f t="shared" si="1577"/>
        <v>0</v>
      </c>
      <c r="R8419" s="2">
        <f t="shared" si="1578"/>
        <v>0</v>
      </c>
      <c r="S8419" s="2">
        <f t="shared" si="1579"/>
        <v>0</v>
      </c>
      <c r="T8419" s="2">
        <f t="shared" si="1580"/>
        <v>0</v>
      </c>
      <c r="U8419" s="2">
        <f>IF(O8419="Reg", R8419 * Inputs!$B$7, 0)</f>
        <v>0</v>
      </c>
      <c r="V8419" s="2">
        <f>MAX(F8419 + P8419*Inputs!$B$15 - (Q8419/Inputs!$B$16) - U8419, 0)</f>
        <v>340</v>
      </c>
    </row>
    <row r="8420" spans="1:22" x14ac:dyDescent="0.3">
      <c r="A8420" s="1">
        <v>46373.75</v>
      </c>
      <c r="B8420" s="2">
        <v>68.581122866367636</v>
      </c>
      <c r="C8420" s="2">
        <v>12.77895151761818</v>
      </c>
      <c r="D8420" s="2">
        <f t="shared" si="1572"/>
        <v>32.224051541140291</v>
      </c>
      <c r="E8420" s="2">
        <f t="shared" si="1573"/>
        <v>60.195701511531894</v>
      </c>
      <c r="F8420" s="2">
        <f t="shared" si="1581"/>
        <v>340</v>
      </c>
      <c r="G8420" s="2">
        <f t="shared" si="1582"/>
        <v>0</v>
      </c>
      <c r="H8420" s="2">
        <f>MIN(Inputs!$B$2, (Inputs!$B$14 - F8420)/Inputs!$B$15)</f>
        <v>0</v>
      </c>
      <c r="I8420" s="2">
        <f>MAX(MIN(Inputs!$B$2, F8420*Inputs!$B$16, Inputs!$B$14*Inputs!$B$4 - G8420), 0)</f>
        <v>170</v>
      </c>
      <c r="J8420" s="2">
        <f>MAX(MIN(Inputs!$B$2, F8420*Inputs!$B$16, (Inputs!$B$14-F8420)/Inputs!$B$15)*Inputs!$B$9, 0)</f>
        <v>0</v>
      </c>
      <c r="K8420" s="2">
        <f>MAX(E8420*Inputs!$B$5 - B8420 - Inputs!$B$8, 0) * H8420</f>
        <v>0</v>
      </c>
      <c r="L8420" s="2">
        <f>IF(B8420 &gt;= D8420*Inputs!$B$10, MAX(B8420 - E8420/Inputs!$B$5 - Inputs!$B$8, 0) * I8420, 0)</f>
        <v>0</v>
      </c>
      <c r="M8420" s="2">
        <f t="shared" si="1574"/>
        <v>0</v>
      </c>
      <c r="N8420" s="3" t="str">
        <f t="shared" si="1575"/>
        <v>Idle</v>
      </c>
      <c r="O8420" s="3" t="str">
        <f t="shared" si="1583"/>
        <v>Idle</v>
      </c>
      <c r="P8420" s="2">
        <f t="shared" si="1576"/>
        <v>0</v>
      </c>
      <c r="Q8420" s="2">
        <f t="shared" si="1577"/>
        <v>0</v>
      </c>
      <c r="R8420" s="2">
        <f t="shared" si="1578"/>
        <v>0</v>
      </c>
      <c r="S8420" s="2">
        <f t="shared" si="1579"/>
        <v>0</v>
      </c>
      <c r="T8420" s="2">
        <f t="shared" si="1580"/>
        <v>0</v>
      </c>
      <c r="U8420" s="2">
        <f>IF(O8420="Reg", R8420 * Inputs!$B$7, 0)</f>
        <v>0</v>
      </c>
      <c r="V8420" s="2">
        <f>MAX(F8420 + P8420*Inputs!$B$15 - (Q8420/Inputs!$B$16) - U8420, 0)</f>
        <v>340</v>
      </c>
    </row>
    <row r="8421" spans="1:22" x14ac:dyDescent="0.3">
      <c r="A8421" s="1">
        <v>46373.791666666657</v>
      </c>
      <c r="B8421" s="2">
        <v>67.540329310081958</v>
      </c>
      <c r="C8421" s="2">
        <v>3.1376244612901472</v>
      </c>
      <c r="D8421" s="2">
        <f t="shared" si="1572"/>
        <v>32.224051541140291</v>
      </c>
      <c r="E8421" s="2">
        <f t="shared" si="1573"/>
        <v>53.705238016967549</v>
      </c>
      <c r="F8421" s="2">
        <f t="shared" si="1581"/>
        <v>340</v>
      </c>
      <c r="G8421" s="2">
        <f t="shared" si="1582"/>
        <v>0</v>
      </c>
      <c r="H8421" s="2">
        <f>MIN(Inputs!$B$2, (Inputs!$B$14 - F8421)/Inputs!$B$15)</f>
        <v>0</v>
      </c>
      <c r="I8421" s="2">
        <f>MAX(MIN(Inputs!$B$2, F8421*Inputs!$B$16, Inputs!$B$14*Inputs!$B$4 - G8421), 0)</f>
        <v>170</v>
      </c>
      <c r="J8421" s="2">
        <f>MAX(MIN(Inputs!$B$2, F8421*Inputs!$B$16, (Inputs!$B$14-F8421)/Inputs!$B$15)*Inputs!$B$9, 0)</f>
        <v>0</v>
      </c>
      <c r="K8421" s="2">
        <f>MAX(E8421*Inputs!$B$5 - B8421 - Inputs!$B$8, 0) * H8421</f>
        <v>0</v>
      </c>
      <c r="L8421" s="2">
        <f>IF(B8421 &gt;= D8421*Inputs!$B$10, MAX(B8421 - E8421/Inputs!$B$5 - Inputs!$B$8, 0) * I8421, 0)</f>
        <v>0</v>
      </c>
      <c r="M8421" s="2">
        <f t="shared" si="1574"/>
        <v>0</v>
      </c>
      <c r="N8421" s="3" t="str">
        <f t="shared" si="1575"/>
        <v>Idle</v>
      </c>
      <c r="O8421" s="3" t="str">
        <f t="shared" si="1583"/>
        <v>Idle</v>
      </c>
      <c r="P8421" s="2">
        <f t="shared" si="1576"/>
        <v>0</v>
      </c>
      <c r="Q8421" s="2">
        <f t="shared" si="1577"/>
        <v>0</v>
      </c>
      <c r="R8421" s="2">
        <f t="shared" si="1578"/>
        <v>0</v>
      </c>
      <c r="S8421" s="2">
        <f t="shared" si="1579"/>
        <v>0</v>
      </c>
      <c r="T8421" s="2">
        <f t="shared" si="1580"/>
        <v>0</v>
      </c>
      <c r="U8421" s="2">
        <f>IF(O8421="Reg", R8421 * Inputs!$B$7, 0)</f>
        <v>0</v>
      </c>
      <c r="V8421" s="2">
        <f>MAX(F8421 + P8421*Inputs!$B$15 - (Q8421/Inputs!$B$16) - U8421, 0)</f>
        <v>340</v>
      </c>
    </row>
    <row r="8422" spans="1:22" x14ac:dyDescent="0.3">
      <c r="A8422" s="1">
        <v>46373.833333333343</v>
      </c>
      <c r="B8422" s="2">
        <v>66.686232191440695</v>
      </c>
      <c r="C8422" s="2">
        <v>6.0618243046079048</v>
      </c>
      <c r="D8422" s="2">
        <f t="shared" si="1572"/>
        <v>32.224051541140291</v>
      </c>
      <c r="E8422" s="2">
        <f t="shared" si="1573"/>
        <v>44.880137297164303</v>
      </c>
      <c r="F8422" s="2">
        <f t="shared" si="1581"/>
        <v>340</v>
      </c>
      <c r="G8422" s="2">
        <f t="shared" si="1582"/>
        <v>0</v>
      </c>
      <c r="H8422" s="2">
        <f>MIN(Inputs!$B$2, (Inputs!$B$14 - F8422)/Inputs!$B$15)</f>
        <v>0</v>
      </c>
      <c r="I8422" s="2">
        <f>MAX(MIN(Inputs!$B$2, F8422*Inputs!$B$16, Inputs!$B$14*Inputs!$B$4 - G8422), 0)</f>
        <v>170</v>
      </c>
      <c r="J8422" s="2">
        <f>MAX(MIN(Inputs!$B$2, F8422*Inputs!$B$16, (Inputs!$B$14-F8422)/Inputs!$B$15)*Inputs!$B$9, 0)</f>
        <v>0</v>
      </c>
      <c r="K8422" s="2">
        <f>MAX(E8422*Inputs!$B$5 - B8422 - Inputs!$B$8, 0) * H8422</f>
        <v>0</v>
      </c>
      <c r="L8422" s="2">
        <f>IF(B8422 &gt;= D8422*Inputs!$B$10, MAX(B8422 - E8422/Inputs!$B$5 - Inputs!$B$8, 0) * I8422, 0)</f>
        <v>0</v>
      </c>
      <c r="M8422" s="2">
        <f t="shared" si="1574"/>
        <v>0</v>
      </c>
      <c r="N8422" s="3" t="str">
        <f t="shared" si="1575"/>
        <v>Idle</v>
      </c>
      <c r="O8422" s="3" t="str">
        <f t="shared" si="1583"/>
        <v>Idle</v>
      </c>
      <c r="P8422" s="2">
        <f t="shared" si="1576"/>
        <v>0</v>
      </c>
      <c r="Q8422" s="2">
        <f t="shared" si="1577"/>
        <v>0</v>
      </c>
      <c r="R8422" s="2">
        <f t="shared" si="1578"/>
        <v>0</v>
      </c>
      <c r="S8422" s="2">
        <f t="shared" si="1579"/>
        <v>0</v>
      </c>
      <c r="T8422" s="2">
        <f t="shared" si="1580"/>
        <v>0</v>
      </c>
      <c r="U8422" s="2">
        <f>IF(O8422="Reg", R8422 * Inputs!$B$7, 0)</f>
        <v>0</v>
      </c>
      <c r="V8422" s="2">
        <f>MAX(F8422 + P8422*Inputs!$B$15 - (Q8422/Inputs!$B$16) - U8422, 0)</f>
        <v>340</v>
      </c>
    </row>
    <row r="8423" spans="1:22" x14ac:dyDescent="0.3">
      <c r="A8423" s="1">
        <v>46373.875</v>
      </c>
      <c r="B8423" s="2">
        <v>62.191949163531767</v>
      </c>
      <c r="C8423" s="2">
        <v>2.2372702527480879</v>
      </c>
      <c r="D8423" s="2">
        <f t="shared" si="1572"/>
        <v>32.224051541140291</v>
      </c>
      <c r="E8423" s="2">
        <f t="shared" si="1573"/>
        <v>35.433486213750889</v>
      </c>
      <c r="F8423" s="2">
        <f t="shared" si="1581"/>
        <v>340</v>
      </c>
      <c r="G8423" s="2">
        <f t="shared" si="1582"/>
        <v>0</v>
      </c>
      <c r="H8423" s="2">
        <f>MIN(Inputs!$B$2, (Inputs!$B$14 - F8423)/Inputs!$B$15)</f>
        <v>0</v>
      </c>
      <c r="I8423" s="2">
        <f>MAX(MIN(Inputs!$B$2, F8423*Inputs!$B$16, Inputs!$B$14*Inputs!$B$4 - G8423), 0)</f>
        <v>170</v>
      </c>
      <c r="J8423" s="2">
        <f>MAX(MIN(Inputs!$B$2, F8423*Inputs!$B$16, (Inputs!$B$14-F8423)/Inputs!$B$15)*Inputs!$B$9, 0)</f>
        <v>0</v>
      </c>
      <c r="K8423" s="2">
        <f>MAX(E8423*Inputs!$B$5 - B8423 - Inputs!$B$8, 0) * H8423</f>
        <v>0</v>
      </c>
      <c r="L8423" s="2">
        <f>IF(B8423 &gt;= D8423*Inputs!$B$10, MAX(B8423 - E8423/Inputs!$B$5 - Inputs!$B$8, 0) * I8423, 0)</f>
        <v>327.52606650761459</v>
      </c>
      <c r="M8423" s="2">
        <f t="shared" si="1574"/>
        <v>0</v>
      </c>
      <c r="N8423" s="3" t="str">
        <f t="shared" si="1575"/>
        <v>Discharge</v>
      </c>
      <c r="O8423" s="3" t="str">
        <f t="shared" si="1583"/>
        <v>Discharge</v>
      </c>
      <c r="P8423" s="2">
        <f t="shared" si="1576"/>
        <v>0</v>
      </c>
      <c r="Q8423" s="2">
        <f t="shared" si="1577"/>
        <v>170</v>
      </c>
      <c r="R8423" s="2">
        <f t="shared" si="1578"/>
        <v>0</v>
      </c>
      <c r="S8423" s="2">
        <f t="shared" si="1579"/>
        <v>10572.631357800401</v>
      </c>
      <c r="T8423" s="2">
        <f t="shared" si="1580"/>
        <v>0</v>
      </c>
      <c r="U8423" s="2">
        <f>IF(O8423="Reg", R8423 * Inputs!$B$7, 0)</f>
        <v>0</v>
      </c>
      <c r="V8423" s="2">
        <f>MAX(F8423 + P8423*Inputs!$B$15 - (Q8423/Inputs!$B$16) - U8423, 0)</f>
        <v>170</v>
      </c>
    </row>
    <row r="8424" spans="1:22" x14ac:dyDescent="0.3">
      <c r="A8424" s="1">
        <v>46373.916666666657</v>
      </c>
      <c r="B8424" s="2">
        <v>48.986131930909153</v>
      </c>
      <c r="C8424" s="2">
        <v>3.213066108418738</v>
      </c>
      <c r="D8424" s="2">
        <f t="shared" si="1572"/>
        <v>32.224051541140291</v>
      </c>
      <c r="E8424" s="2">
        <f t="shared" si="1573"/>
        <v>25.693715620321953</v>
      </c>
      <c r="F8424" s="2">
        <f t="shared" si="1581"/>
        <v>170</v>
      </c>
      <c r="G8424" s="2">
        <f t="shared" si="1582"/>
        <v>170</v>
      </c>
      <c r="H8424" s="2">
        <f>MIN(Inputs!$B$2, (Inputs!$B$14 - F8424)/Inputs!$B$15)</f>
        <v>170</v>
      </c>
      <c r="I8424" s="2">
        <f>MAX(MIN(Inputs!$B$2, F8424*Inputs!$B$16, Inputs!$B$14*Inputs!$B$4 - G8424), 0)</f>
        <v>170</v>
      </c>
      <c r="J8424" s="2">
        <f>MAX(MIN(Inputs!$B$2, F8424*Inputs!$B$16, (Inputs!$B$14-F8424)/Inputs!$B$15)*Inputs!$B$9, 0)</f>
        <v>136</v>
      </c>
      <c r="K8424" s="2">
        <f>MAX(E8424*Inputs!$B$5 - B8424 - Inputs!$B$8, 0) * H8424</f>
        <v>0</v>
      </c>
      <c r="L8424" s="2">
        <f>IF(B8424 &gt;= D8424*Inputs!$B$10, MAX(B8424 - E8424/Inputs!$B$5 - Inputs!$B$8, 0) * I8424, 0)</f>
        <v>0</v>
      </c>
      <c r="M8424" s="2">
        <f t="shared" si="1574"/>
        <v>436.97699074494835</v>
      </c>
      <c r="N8424" s="3" t="str">
        <f t="shared" si="1575"/>
        <v>Reg</v>
      </c>
      <c r="O8424" s="3" t="str">
        <f t="shared" si="1583"/>
        <v>Discharge</v>
      </c>
      <c r="P8424" s="2">
        <f t="shared" si="1576"/>
        <v>0</v>
      </c>
      <c r="Q8424" s="2">
        <f t="shared" si="1577"/>
        <v>170</v>
      </c>
      <c r="R8424" s="2">
        <f t="shared" si="1578"/>
        <v>0</v>
      </c>
      <c r="S8424" s="2">
        <f t="shared" si="1579"/>
        <v>8327.6424282545559</v>
      </c>
      <c r="T8424" s="2">
        <f t="shared" si="1580"/>
        <v>0</v>
      </c>
      <c r="U8424" s="2">
        <f>IF(O8424="Reg", R8424 * Inputs!$B$7, 0)</f>
        <v>0</v>
      </c>
      <c r="V8424" s="2">
        <f>MAX(F8424 + P8424*Inputs!$B$15 - (Q8424/Inputs!$B$16) - U8424, 0)</f>
        <v>0</v>
      </c>
    </row>
    <row r="8425" spans="1:22" x14ac:dyDescent="0.3">
      <c r="A8425" s="1">
        <v>46373.958333333343</v>
      </c>
      <c r="B8425" s="2">
        <v>47.188443606860197</v>
      </c>
      <c r="C8425" s="2">
        <v>8.3484391791747647</v>
      </c>
      <c r="D8425" s="2">
        <f t="shared" si="1572"/>
        <v>32.224051541140291</v>
      </c>
      <c r="E8425" s="2">
        <f t="shared" si="1573"/>
        <v>17.872834239548403</v>
      </c>
      <c r="F8425" s="2">
        <f t="shared" si="1581"/>
        <v>0</v>
      </c>
      <c r="G8425" s="2">
        <f t="shared" si="1582"/>
        <v>340</v>
      </c>
      <c r="H8425" s="2">
        <f>MIN(Inputs!$B$2, (Inputs!$B$14 - F8425)/Inputs!$B$15)</f>
        <v>170</v>
      </c>
      <c r="I8425" s="2">
        <f>MAX(MIN(Inputs!$B$2, F8425*Inputs!$B$16, Inputs!$B$14*Inputs!$B$4 - G8425), 0)</f>
        <v>0</v>
      </c>
      <c r="J8425" s="2">
        <f>MAX(MIN(Inputs!$B$2, F8425*Inputs!$B$16, (Inputs!$B$14-F8425)/Inputs!$B$15)*Inputs!$B$9, 0)</f>
        <v>0</v>
      </c>
      <c r="K8425" s="2">
        <f>MAX(E8425*Inputs!$B$5 - B8425 - Inputs!$B$8, 0) * H8425</f>
        <v>0</v>
      </c>
      <c r="L8425" s="2">
        <f>IF(B8425 &gt;= D8425*Inputs!$B$10, MAX(B8425 - E8425/Inputs!$B$5 - Inputs!$B$8, 0) * I8425, 0)</f>
        <v>0</v>
      </c>
      <c r="M8425" s="2">
        <f t="shared" si="1574"/>
        <v>0</v>
      </c>
      <c r="N8425" s="3" t="str">
        <f t="shared" si="1575"/>
        <v>Idle</v>
      </c>
      <c r="O8425" s="3" t="str">
        <f t="shared" si="1583"/>
        <v>Idle</v>
      </c>
      <c r="P8425" s="2">
        <f t="shared" si="1576"/>
        <v>0</v>
      </c>
      <c r="Q8425" s="2">
        <f t="shared" si="1577"/>
        <v>0</v>
      </c>
      <c r="R8425" s="2">
        <f t="shared" si="1578"/>
        <v>0</v>
      </c>
      <c r="S8425" s="2">
        <f t="shared" si="1579"/>
        <v>0</v>
      </c>
      <c r="T8425" s="2">
        <f t="shared" si="1580"/>
        <v>0</v>
      </c>
      <c r="U8425" s="2">
        <f>IF(O8425="Reg", R8425 * Inputs!$B$7, 0)</f>
        <v>0</v>
      </c>
      <c r="V8425" s="2">
        <f>MAX(F8425 + P8425*Inputs!$B$15 - (Q8425/Inputs!$B$16) - U8425, 0)</f>
        <v>0</v>
      </c>
    </row>
    <row r="8426" spans="1:22" x14ac:dyDescent="0.3">
      <c r="A8426" s="1">
        <v>46374</v>
      </c>
      <c r="B8426" s="2">
        <v>29.63834189898153</v>
      </c>
      <c r="C8426" s="2">
        <v>12.215353713787501</v>
      </c>
      <c r="D8426" s="2">
        <f t="shared" si="1572"/>
        <v>30.253233841649315</v>
      </c>
      <c r="E8426" s="2">
        <f t="shared" si="1573"/>
        <v>10.008093638405036</v>
      </c>
      <c r="F8426" s="2">
        <f t="shared" si="1581"/>
        <v>0</v>
      </c>
      <c r="G8426" s="2">
        <f t="shared" si="1582"/>
        <v>0</v>
      </c>
      <c r="H8426" s="2">
        <f>MIN(Inputs!$B$2, (Inputs!$B$14 - F8426)/Inputs!$B$15)</f>
        <v>170</v>
      </c>
      <c r="I8426" s="2">
        <f>MAX(MIN(Inputs!$B$2, F8426*Inputs!$B$16, Inputs!$B$14*Inputs!$B$4 - G8426), 0)</f>
        <v>0</v>
      </c>
      <c r="J8426" s="2">
        <f>MAX(MIN(Inputs!$B$2, F8426*Inputs!$B$16, (Inputs!$B$14-F8426)/Inputs!$B$15)*Inputs!$B$9, 0)</f>
        <v>0</v>
      </c>
      <c r="K8426" s="2">
        <f>MAX(E8426*Inputs!$B$5 - B8426 - Inputs!$B$8, 0) * H8426</f>
        <v>0</v>
      </c>
      <c r="L8426" s="2">
        <f>IF(B8426 &gt;= D8426*Inputs!$B$10, MAX(B8426 - E8426/Inputs!$B$5 - Inputs!$B$8, 0) * I8426, 0)</f>
        <v>0</v>
      </c>
      <c r="M8426" s="2">
        <f t="shared" si="1574"/>
        <v>0</v>
      </c>
      <c r="N8426" s="3" t="str">
        <f t="shared" si="1575"/>
        <v>Idle</v>
      </c>
      <c r="O8426" s="3" t="str">
        <f t="shared" si="1583"/>
        <v>Idle</v>
      </c>
      <c r="P8426" s="2">
        <f t="shared" si="1576"/>
        <v>0</v>
      </c>
      <c r="Q8426" s="2">
        <f t="shared" si="1577"/>
        <v>0</v>
      </c>
      <c r="R8426" s="2">
        <f t="shared" si="1578"/>
        <v>0</v>
      </c>
      <c r="S8426" s="2">
        <f t="shared" si="1579"/>
        <v>0</v>
      </c>
      <c r="T8426" s="2">
        <f t="shared" si="1580"/>
        <v>0</v>
      </c>
      <c r="U8426" s="2">
        <f>IF(O8426="Reg", R8426 * Inputs!$B$7, 0)</f>
        <v>0</v>
      </c>
      <c r="V8426" s="2">
        <f>MAX(F8426 + P8426*Inputs!$B$15 - (Q8426/Inputs!$B$16) - U8426, 0)</f>
        <v>0</v>
      </c>
    </row>
    <row r="8427" spans="1:22" x14ac:dyDescent="0.3">
      <c r="A8427" s="1">
        <v>46374.041666666657</v>
      </c>
      <c r="B8427" s="2">
        <v>14.58972499126245</v>
      </c>
      <c r="C8427" s="2">
        <v>3.9527100108491249</v>
      </c>
      <c r="D8427" s="2">
        <f t="shared" si="1572"/>
        <v>30.253233841649315</v>
      </c>
      <c r="E8427" s="2">
        <f t="shared" si="1573"/>
        <v>5.0683699885747799</v>
      </c>
      <c r="F8427" s="2">
        <f t="shared" si="1581"/>
        <v>0</v>
      </c>
      <c r="G8427" s="2">
        <f t="shared" si="1582"/>
        <v>0</v>
      </c>
      <c r="H8427" s="2">
        <f>MIN(Inputs!$B$2, (Inputs!$B$14 - F8427)/Inputs!$B$15)</f>
        <v>170</v>
      </c>
      <c r="I8427" s="2">
        <f>MAX(MIN(Inputs!$B$2, F8427*Inputs!$B$16, Inputs!$B$14*Inputs!$B$4 - G8427), 0)</f>
        <v>0</v>
      </c>
      <c r="J8427" s="2">
        <f>MAX(MIN(Inputs!$B$2, F8427*Inputs!$B$16, (Inputs!$B$14-F8427)/Inputs!$B$15)*Inputs!$B$9, 0)</f>
        <v>0</v>
      </c>
      <c r="K8427" s="2">
        <f>MAX(E8427*Inputs!$B$5 - B8427 - Inputs!$B$8, 0) * H8427</f>
        <v>0</v>
      </c>
      <c r="L8427" s="2">
        <f>IF(B8427 &gt;= D8427*Inputs!$B$10, MAX(B8427 - E8427/Inputs!$B$5 - Inputs!$B$8, 0) * I8427, 0)</f>
        <v>0</v>
      </c>
      <c r="M8427" s="2">
        <f t="shared" si="1574"/>
        <v>0</v>
      </c>
      <c r="N8427" s="3" t="str">
        <f t="shared" si="1575"/>
        <v>Idle</v>
      </c>
      <c r="O8427" s="3" t="str">
        <f t="shared" si="1583"/>
        <v>Idle</v>
      </c>
      <c r="P8427" s="2">
        <f t="shared" si="1576"/>
        <v>0</v>
      </c>
      <c r="Q8427" s="2">
        <f t="shared" si="1577"/>
        <v>0</v>
      </c>
      <c r="R8427" s="2">
        <f t="shared" si="1578"/>
        <v>0</v>
      </c>
      <c r="S8427" s="2">
        <f t="shared" si="1579"/>
        <v>0</v>
      </c>
      <c r="T8427" s="2">
        <f t="shared" si="1580"/>
        <v>0</v>
      </c>
      <c r="U8427" s="2">
        <f>IF(O8427="Reg", R8427 * Inputs!$B$7, 0)</f>
        <v>0</v>
      </c>
      <c r="V8427" s="2">
        <f>MAX(F8427 + P8427*Inputs!$B$15 - (Q8427/Inputs!$B$16) - U8427, 0)</f>
        <v>0</v>
      </c>
    </row>
    <row r="8428" spans="1:22" x14ac:dyDescent="0.3">
      <c r="A8428" s="1">
        <v>46374.083333333343</v>
      </c>
      <c r="B8428" s="2">
        <v>10.00632569096024</v>
      </c>
      <c r="C8428" s="2">
        <v>12.18717779696537</v>
      </c>
      <c r="D8428" s="2">
        <f t="shared" si="1572"/>
        <v>30.253233841649315</v>
      </c>
      <c r="E8428" s="2">
        <f t="shared" si="1573"/>
        <v>2.6367491566977055</v>
      </c>
      <c r="F8428" s="2">
        <f t="shared" si="1581"/>
        <v>0</v>
      </c>
      <c r="G8428" s="2">
        <f t="shared" si="1582"/>
        <v>0</v>
      </c>
      <c r="H8428" s="2">
        <f>MIN(Inputs!$B$2, (Inputs!$B$14 - F8428)/Inputs!$B$15)</f>
        <v>170</v>
      </c>
      <c r="I8428" s="2">
        <f>MAX(MIN(Inputs!$B$2, F8428*Inputs!$B$16, Inputs!$B$14*Inputs!$B$4 - G8428), 0)</f>
        <v>0</v>
      </c>
      <c r="J8428" s="2">
        <f>MAX(MIN(Inputs!$B$2, F8428*Inputs!$B$16, (Inputs!$B$14-F8428)/Inputs!$B$15)*Inputs!$B$9, 0)</f>
        <v>0</v>
      </c>
      <c r="K8428" s="2">
        <f>MAX(E8428*Inputs!$B$5 - B8428 - Inputs!$B$8, 0) * H8428</f>
        <v>0</v>
      </c>
      <c r="L8428" s="2">
        <f>IF(B8428 &gt;= D8428*Inputs!$B$10, MAX(B8428 - E8428/Inputs!$B$5 - Inputs!$B$8, 0) * I8428, 0)</f>
        <v>0</v>
      </c>
      <c r="M8428" s="2">
        <f t="shared" si="1574"/>
        <v>0</v>
      </c>
      <c r="N8428" s="3" t="str">
        <f t="shared" si="1575"/>
        <v>Idle</v>
      </c>
      <c r="O8428" s="3" t="str">
        <f t="shared" si="1583"/>
        <v>Idle</v>
      </c>
      <c r="P8428" s="2">
        <f t="shared" si="1576"/>
        <v>0</v>
      </c>
      <c r="Q8428" s="2">
        <f t="shared" si="1577"/>
        <v>0</v>
      </c>
      <c r="R8428" s="2">
        <f t="shared" si="1578"/>
        <v>0</v>
      </c>
      <c r="S8428" s="2">
        <f t="shared" si="1579"/>
        <v>0</v>
      </c>
      <c r="T8428" s="2">
        <f t="shared" si="1580"/>
        <v>0</v>
      </c>
      <c r="U8428" s="2">
        <f>IF(O8428="Reg", R8428 * Inputs!$B$7, 0)</f>
        <v>0</v>
      </c>
      <c r="V8428" s="2">
        <f>MAX(F8428 + P8428*Inputs!$B$15 - (Q8428/Inputs!$B$16) - U8428, 0)</f>
        <v>0</v>
      </c>
    </row>
    <row r="8429" spans="1:22" x14ac:dyDescent="0.3">
      <c r="A8429" s="1">
        <v>46374.125</v>
      </c>
      <c r="B8429" s="2">
        <v>3.7533256029581392</v>
      </c>
      <c r="C8429" s="2">
        <v>11.266661704296929</v>
      </c>
      <c r="D8429" s="2">
        <f t="shared" si="1572"/>
        <v>30.253233841649315</v>
      </c>
      <c r="E8429" s="2">
        <f t="shared" si="1573"/>
        <v>0.96902820820433211</v>
      </c>
      <c r="F8429" s="2">
        <f t="shared" si="1581"/>
        <v>0</v>
      </c>
      <c r="G8429" s="2">
        <f t="shared" si="1582"/>
        <v>0</v>
      </c>
      <c r="H8429" s="2">
        <f>MIN(Inputs!$B$2, (Inputs!$B$14 - F8429)/Inputs!$B$15)</f>
        <v>170</v>
      </c>
      <c r="I8429" s="2">
        <f>MAX(MIN(Inputs!$B$2, F8429*Inputs!$B$16, Inputs!$B$14*Inputs!$B$4 - G8429), 0)</f>
        <v>0</v>
      </c>
      <c r="J8429" s="2">
        <f>MAX(MIN(Inputs!$B$2, F8429*Inputs!$B$16, (Inputs!$B$14-F8429)/Inputs!$B$15)*Inputs!$B$9, 0)</f>
        <v>0</v>
      </c>
      <c r="K8429" s="2">
        <f>MAX(E8429*Inputs!$B$5 - B8429 - Inputs!$B$8, 0) * H8429</f>
        <v>0</v>
      </c>
      <c r="L8429" s="2">
        <f>IF(B8429 &gt;= D8429*Inputs!$B$10, MAX(B8429 - E8429/Inputs!$B$5 - Inputs!$B$8, 0) * I8429, 0)</f>
        <v>0</v>
      </c>
      <c r="M8429" s="2">
        <f t="shared" si="1574"/>
        <v>0</v>
      </c>
      <c r="N8429" s="3" t="str">
        <f t="shared" si="1575"/>
        <v>Idle</v>
      </c>
      <c r="O8429" s="3" t="str">
        <f t="shared" si="1583"/>
        <v>Idle</v>
      </c>
      <c r="P8429" s="2">
        <f t="shared" si="1576"/>
        <v>0</v>
      </c>
      <c r="Q8429" s="2">
        <f t="shared" si="1577"/>
        <v>0</v>
      </c>
      <c r="R8429" s="2">
        <f t="shared" si="1578"/>
        <v>0</v>
      </c>
      <c r="S8429" s="2">
        <f t="shared" si="1579"/>
        <v>0</v>
      </c>
      <c r="T8429" s="2">
        <f t="shared" si="1580"/>
        <v>0</v>
      </c>
      <c r="U8429" s="2">
        <f>IF(O8429="Reg", R8429 * Inputs!$B$7, 0)</f>
        <v>0</v>
      </c>
      <c r="V8429" s="2">
        <f>MAX(F8429 + P8429*Inputs!$B$15 - (Q8429/Inputs!$B$16) - U8429, 0)</f>
        <v>0</v>
      </c>
    </row>
    <row r="8430" spans="1:22" x14ac:dyDescent="0.3">
      <c r="A8430" s="1">
        <v>46374.166666666657</v>
      </c>
      <c r="B8430" s="2">
        <v>2.0608436462678532</v>
      </c>
      <c r="C8430" s="2">
        <v>4.3652568371525016</v>
      </c>
      <c r="D8430" s="2">
        <f t="shared" si="1572"/>
        <v>30.253233841649315</v>
      </c>
      <c r="E8430" s="2">
        <f t="shared" si="1573"/>
        <v>0.46036874877430051</v>
      </c>
      <c r="F8430" s="2">
        <f t="shared" si="1581"/>
        <v>0</v>
      </c>
      <c r="G8430" s="2">
        <f t="shared" si="1582"/>
        <v>0</v>
      </c>
      <c r="H8430" s="2">
        <f>MIN(Inputs!$B$2, (Inputs!$B$14 - F8430)/Inputs!$B$15)</f>
        <v>170</v>
      </c>
      <c r="I8430" s="2">
        <f>MAX(MIN(Inputs!$B$2, F8430*Inputs!$B$16, Inputs!$B$14*Inputs!$B$4 - G8430), 0)</f>
        <v>0</v>
      </c>
      <c r="J8430" s="2">
        <f>MAX(MIN(Inputs!$B$2, F8430*Inputs!$B$16, (Inputs!$B$14-F8430)/Inputs!$B$15)*Inputs!$B$9, 0)</f>
        <v>0</v>
      </c>
      <c r="K8430" s="2">
        <f>MAX(E8430*Inputs!$B$5 - B8430 - Inputs!$B$8, 0) * H8430</f>
        <v>0</v>
      </c>
      <c r="L8430" s="2">
        <f>IF(B8430 &gt;= D8430*Inputs!$B$10, MAX(B8430 - E8430/Inputs!$B$5 - Inputs!$B$8, 0) * I8430, 0)</f>
        <v>0</v>
      </c>
      <c r="M8430" s="2">
        <f t="shared" si="1574"/>
        <v>0</v>
      </c>
      <c r="N8430" s="3" t="str">
        <f t="shared" si="1575"/>
        <v>Idle</v>
      </c>
      <c r="O8430" s="3" t="str">
        <f t="shared" si="1583"/>
        <v>Idle</v>
      </c>
      <c r="P8430" s="2">
        <f t="shared" si="1576"/>
        <v>0</v>
      </c>
      <c r="Q8430" s="2">
        <f t="shared" si="1577"/>
        <v>0</v>
      </c>
      <c r="R8430" s="2">
        <f t="shared" si="1578"/>
        <v>0</v>
      </c>
      <c r="S8430" s="2">
        <f t="shared" si="1579"/>
        <v>0</v>
      </c>
      <c r="T8430" s="2">
        <f t="shared" si="1580"/>
        <v>0</v>
      </c>
      <c r="U8430" s="2">
        <f>IF(O8430="Reg", R8430 * Inputs!$B$7, 0)</f>
        <v>0</v>
      </c>
      <c r="V8430" s="2">
        <f>MAX(F8430 + P8430*Inputs!$B$15 - (Q8430/Inputs!$B$16) - U8430, 0)</f>
        <v>0</v>
      </c>
    </row>
    <row r="8431" spans="1:22" x14ac:dyDescent="0.3">
      <c r="A8431" s="1">
        <v>46374.208333333343</v>
      </c>
      <c r="B8431" s="2">
        <v>0</v>
      </c>
      <c r="C8431" s="2">
        <v>4.0257691993950164</v>
      </c>
      <c r="D8431" s="2">
        <f t="shared" si="1572"/>
        <v>30.253233841649315</v>
      </c>
      <c r="E8431" s="2">
        <f t="shared" si="1573"/>
        <v>0.33801644998359109</v>
      </c>
      <c r="F8431" s="2">
        <f t="shared" si="1581"/>
        <v>0</v>
      </c>
      <c r="G8431" s="2">
        <f t="shared" si="1582"/>
        <v>0</v>
      </c>
      <c r="H8431" s="2">
        <f>MIN(Inputs!$B$2, (Inputs!$B$14 - F8431)/Inputs!$B$15)</f>
        <v>170</v>
      </c>
      <c r="I8431" s="2">
        <f>MAX(MIN(Inputs!$B$2, F8431*Inputs!$B$16, Inputs!$B$14*Inputs!$B$4 - G8431), 0)</f>
        <v>0</v>
      </c>
      <c r="J8431" s="2">
        <f>MAX(MIN(Inputs!$B$2, F8431*Inputs!$B$16, (Inputs!$B$14-F8431)/Inputs!$B$15)*Inputs!$B$9, 0)</f>
        <v>0</v>
      </c>
      <c r="K8431" s="2">
        <f>MAX(E8431*Inputs!$B$5 - B8431 - Inputs!$B$8, 0) * H8431</f>
        <v>0</v>
      </c>
      <c r="L8431" s="2">
        <f>IF(B8431 &gt;= D8431*Inputs!$B$10, MAX(B8431 - E8431/Inputs!$B$5 - Inputs!$B$8, 0) * I8431, 0)</f>
        <v>0</v>
      </c>
      <c r="M8431" s="2">
        <f t="shared" si="1574"/>
        <v>0</v>
      </c>
      <c r="N8431" s="3" t="str">
        <f t="shared" si="1575"/>
        <v>Idle</v>
      </c>
      <c r="O8431" s="3" t="str">
        <f t="shared" si="1583"/>
        <v>Idle</v>
      </c>
      <c r="P8431" s="2">
        <f t="shared" si="1576"/>
        <v>0</v>
      </c>
      <c r="Q8431" s="2">
        <f t="shared" si="1577"/>
        <v>0</v>
      </c>
      <c r="R8431" s="2">
        <f t="shared" si="1578"/>
        <v>0</v>
      </c>
      <c r="S8431" s="2">
        <f t="shared" si="1579"/>
        <v>0</v>
      </c>
      <c r="T8431" s="2">
        <f t="shared" si="1580"/>
        <v>0</v>
      </c>
      <c r="U8431" s="2">
        <f>IF(O8431="Reg", R8431 * Inputs!$B$7, 0)</f>
        <v>0</v>
      </c>
      <c r="V8431" s="2">
        <f>MAX(F8431 + P8431*Inputs!$B$15 - (Q8431/Inputs!$B$16) - U8431, 0)</f>
        <v>0</v>
      </c>
    </row>
    <row r="8432" spans="1:22" x14ac:dyDescent="0.3">
      <c r="A8432" s="1">
        <v>46374.25</v>
      </c>
      <c r="B8432" s="2">
        <v>0</v>
      </c>
      <c r="C8432" s="2">
        <v>10.58047033111019</v>
      </c>
      <c r="D8432" s="2">
        <f t="shared" si="1572"/>
        <v>30.253233841649315</v>
      </c>
      <c r="E8432" s="2">
        <f t="shared" si="1573"/>
        <v>3.9616407638599411</v>
      </c>
      <c r="F8432" s="2">
        <f t="shared" si="1581"/>
        <v>0</v>
      </c>
      <c r="G8432" s="2">
        <f t="shared" si="1582"/>
        <v>0</v>
      </c>
      <c r="H8432" s="2">
        <f>MIN(Inputs!$B$2, (Inputs!$B$14 - F8432)/Inputs!$B$15)</f>
        <v>170</v>
      </c>
      <c r="I8432" s="2">
        <f>MAX(MIN(Inputs!$B$2, F8432*Inputs!$B$16, Inputs!$B$14*Inputs!$B$4 - G8432), 0)</f>
        <v>0</v>
      </c>
      <c r="J8432" s="2">
        <f>MAX(MIN(Inputs!$B$2, F8432*Inputs!$B$16, (Inputs!$B$14-F8432)/Inputs!$B$15)*Inputs!$B$9, 0)</f>
        <v>0</v>
      </c>
      <c r="K8432" s="2">
        <f>MAX(E8432*Inputs!$B$5 - B8432 - Inputs!$B$8, 0) * H8432</f>
        <v>0</v>
      </c>
      <c r="L8432" s="2">
        <f>IF(B8432 &gt;= D8432*Inputs!$B$10, MAX(B8432 - E8432/Inputs!$B$5 - Inputs!$B$8, 0) * I8432, 0)</f>
        <v>0</v>
      </c>
      <c r="M8432" s="2">
        <f t="shared" si="1574"/>
        <v>0</v>
      </c>
      <c r="N8432" s="3" t="str">
        <f t="shared" si="1575"/>
        <v>Idle</v>
      </c>
      <c r="O8432" s="3" t="str">
        <f t="shared" si="1583"/>
        <v>Idle</v>
      </c>
      <c r="P8432" s="2">
        <f t="shared" si="1576"/>
        <v>0</v>
      </c>
      <c r="Q8432" s="2">
        <f t="shared" si="1577"/>
        <v>0</v>
      </c>
      <c r="R8432" s="2">
        <f t="shared" si="1578"/>
        <v>0</v>
      </c>
      <c r="S8432" s="2">
        <f t="shared" si="1579"/>
        <v>0</v>
      </c>
      <c r="T8432" s="2">
        <f t="shared" si="1580"/>
        <v>0</v>
      </c>
      <c r="U8432" s="2">
        <f>IF(O8432="Reg", R8432 * Inputs!$B$7, 0)</f>
        <v>0</v>
      </c>
      <c r="V8432" s="2">
        <f>MAX(F8432 + P8432*Inputs!$B$15 - (Q8432/Inputs!$B$16) - U8432, 0)</f>
        <v>0</v>
      </c>
    </row>
    <row r="8433" spans="1:22" x14ac:dyDescent="0.3">
      <c r="A8433" s="1">
        <v>46374.291666666657</v>
      </c>
      <c r="B8433" s="2">
        <v>0</v>
      </c>
      <c r="C8433" s="2">
        <v>5.325432810472674</v>
      </c>
      <c r="D8433" s="2">
        <f t="shared" si="1572"/>
        <v>30.253233841649315</v>
      </c>
      <c r="E8433" s="2">
        <f t="shared" si="1573"/>
        <v>8.8787020609798848</v>
      </c>
      <c r="F8433" s="2">
        <f t="shared" si="1581"/>
        <v>0</v>
      </c>
      <c r="G8433" s="2">
        <f t="shared" si="1582"/>
        <v>0</v>
      </c>
      <c r="H8433" s="2">
        <f>MIN(Inputs!$B$2, (Inputs!$B$14 - F8433)/Inputs!$B$15)</f>
        <v>170</v>
      </c>
      <c r="I8433" s="2">
        <f>MAX(MIN(Inputs!$B$2, F8433*Inputs!$B$16, Inputs!$B$14*Inputs!$B$4 - G8433), 0)</f>
        <v>0</v>
      </c>
      <c r="J8433" s="2">
        <f>MAX(MIN(Inputs!$B$2, F8433*Inputs!$B$16, (Inputs!$B$14-F8433)/Inputs!$B$15)*Inputs!$B$9, 0)</f>
        <v>0</v>
      </c>
      <c r="K8433" s="2">
        <f>MAX(E8433*Inputs!$B$5 - B8433 - Inputs!$B$8, 0) * H8433</f>
        <v>0</v>
      </c>
      <c r="L8433" s="2">
        <f>IF(B8433 &gt;= D8433*Inputs!$B$10, MAX(B8433 - E8433/Inputs!$B$5 - Inputs!$B$8, 0) * I8433, 0)</f>
        <v>0</v>
      </c>
      <c r="M8433" s="2">
        <f t="shared" si="1574"/>
        <v>0</v>
      </c>
      <c r="N8433" s="3" t="str">
        <f t="shared" si="1575"/>
        <v>Idle</v>
      </c>
      <c r="O8433" s="3" t="str">
        <f t="shared" si="1583"/>
        <v>Idle</v>
      </c>
      <c r="P8433" s="2">
        <f t="shared" si="1576"/>
        <v>0</v>
      </c>
      <c r="Q8433" s="2">
        <f t="shared" si="1577"/>
        <v>0</v>
      </c>
      <c r="R8433" s="2">
        <f t="shared" si="1578"/>
        <v>0</v>
      </c>
      <c r="S8433" s="2">
        <f t="shared" si="1579"/>
        <v>0</v>
      </c>
      <c r="T8433" s="2">
        <f t="shared" si="1580"/>
        <v>0</v>
      </c>
      <c r="U8433" s="2">
        <f>IF(O8433="Reg", R8433 * Inputs!$B$7, 0)</f>
        <v>0</v>
      </c>
      <c r="V8433" s="2">
        <f>MAX(F8433 + P8433*Inputs!$B$15 - (Q8433/Inputs!$B$16) - U8433, 0)</f>
        <v>0</v>
      </c>
    </row>
    <row r="8434" spans="1:22" x14ac:dyDescent="0.3">
      <c r="A8434" s="1">
        <v>46374.333333333343</v>
      </c>
      <c r="B8434" s="2">
        <v>0</v>
      </c>
      <c r="C8434" s="2">
        <v>10.925250657423639</v>
      </c>
      <c r="D8434" s="2">
        <f t="shared" si="1572"/>
        <v>30.253233841649315</v>
      </c>
      <c r="E8434" s="2">
        <f t="shared" si="1573"/>
        <v>15.261977497314325</v>
      </c>
      <c r="F8434" s="2">
        <f t="shared" si="1581"/>
        <v>0</v>
      </c>
      <c r="G8434" s="2">
        <f t="shared" si="1582"/>
        <v>0</v>
      </c>
      <c r="H8434" s="2">
        <f>MIN(Inputs!$B$2, (Inputs!$B$14 - F8434)/Inputs!$B$15)</f>
        <v>170</v>
      </c>
      <c r="I8434" s="2">
        <f>MAX(MIN(Inputs!$B$2, F8434*Inputs!$B$16, Inputs!$B$14*Inputs!$B$4 - G8434), 0)</f>
        <v>0</v>
      </c>
      <c r="J8434" s="2">
        <f>MAX(MIN(Inputs!$B$2, F8434*Inputs!$B$16, (Inputs!$B$14-F8434)/Inputs!$B$15)*Inputs!$B$9, 0)</f>
        <v>0</v>
      </c>
      <c r="K8434" s="2">
        <f>MAX(E8434*Inputs!$B$5 - B8434 - Inputs!$B$8, 0) * H8434</f>
        <v>0</v>
      </c>
      <c r="L8434" s="2">
        <f>IF(B8434 &gt;= D8434*Inputs!$B$10, MAX(B8434 - E8434/Inputs!$B$5 - Inputs!$B$8, 0) * I8434, 0)</f>
        <v>0</v>
      </c>
      <c r="M8434" s="2">
        <f t="shared" si="1574"/>
        <v>0</v>
      </c>
      <c r="N8434" s="3" t="str">
        <f t="shared" si="1575"/>
        <v>Idle</v>
      </c>
      <c r="O8434" s="3" t="str">
        <f t="shared" si="1583"/>
        <v>Idle</v>
      </c>
      <c r="P8434" s="2">
        <f t="shared" si="1576"/>
        <v>0</v>
      </c>
      <c r="Q8434" s="2">
        <f t="shared" si="1577"/>
        <v>0</v>
      </c>
      <c r="R8434" s="2">
        <f t="shared" si="1578"/>
        <v>0</v>
      </c>
      <c r="S8434" s="2">
        <f t="shared" si="1579"/>
        <v>0</v>
      </c>
      <c r="T8434" s="2">
        <f t="shared" si="1580"/>
        <v>0</v>
      </c>
      <c r="U8434" s="2">
        <f>IF(O8434="Reg", R8434 * Inputs!$B$7, 0)</f>
        <v>0</v>
      </c>
      <c r="V8434" s="2">
        <f>MAX(F8434 + P8434*Inputs!$B$15 - (Q8434/Inputs!$B$16) - U8434, 0)</f>
        <v>0</v>
      </c>
    </row>
    <row r="8435" spans="1:22" x14ac:dyDescent="0.3">
      <c r="A8435" s="1">
        <v>46374.375</v>
      </c>
      <c r="B8435" s="2">
        <v>0.70136884637794972</v>
      </c>
      <c r="C8435" s="2">
        <v>7.4566747634876656</v>
      </c>
      <c r="D8435" s="2">
        <f t="shared" si="1572"/>
        <v>30.253233841649315</v>
      </c>
      <c r="E8435" s="2">
        <f t="shared" si="1573"/>
        <v>23.07706156700841</v>
      </c>
      <c r="F8435" s="2">
        <f t="shared" si="1581"/>
        <v>0</v>
      </c>
      <c r="G8435" s="2">
        <f t="shared" si="1582"/>
        <v>0</v>
      </c>
      <c r="H8435" s="2">
        <f>MIN(Inputs!$B$2, (Inputs!$B$14 - F8435)/Inputs!$B$15)</f>
        <v>170</v>
      </c>
      <c r="I8435" s="2">
        <f>MAX(MIN(Inputs!$B$2, F8435*Inputs!$B$16, Inputs!$B$14*Inputs!$B$4 - G8435), 0)</f>
        <v>0</v>
      </c>
      <c r="J8435" s="2">
        <f>MAX(MIN(Inputs!$B$2, F8435*Inputs!$B$16, (Inputs!$B$14-F8435)/Inputs!$B$15)*Inputs!$B$9, 0)</f>
        <v>0</v>
      </c>
      <c r="K8435" s="2">
        <f>MAX(E8435*Inputs!$B$5 - B8435 - Inputs!$B$8, 0) * H8435</f>
        <v>0</v>
      </c>
      <c r="L8435" s="2">
        <f>IF(B8435 &gt;= D8435*Inputs!$B$10, MAX(B8435 - E8435/Inputs!$B$5 - Inputs!$B$8, 0) * I8435, 0)</f>
        <v>0</v>
      </c>
      <c r="M8435" s="2">
        <f t="shared" si="1574"/>
        <v>0</v>
      </c>
      <c r="N8435" s="3" t="str">
        <f t="shared" si="1575"/>
        <v>Idle</v>
      </c>
      <c r="O8435" s="3" t="str">
        <f t="shared" si="1583"/>
        <v>Idle</v>
      </c>
      <c r="P8435" s="2">
        <f t="shared" si="1576"/>
        <v>0</v>
      </c>
      <c r="Q8435" s="2">
        <f t="shared" si="1577"/>
        <v>0</v>
      </c>
      <c r="R8435" s="2">
        <f t="shared" si="1578"/>
        <v>0</v>
      </c>
      <c r="S8435" s="2">
        <f t="shared" si="1579"/>
        <v>0</v>
      </c>
      <c r="T8435" s="2">
        <f t="shared" si="1580"/>
        <v>0</v>
      </c>
      <c r="U8435" s="2">
        <f>IF(O8435="Reg", R8435 * Inputs!$B$7, 0)</f>
        <v>0</v>
      </c>
      <c r="V8435" s="2">
        <f>MAX(F8435 + P8435*Inputs!$B$15 - (Q8435/Inputs!$B$16) - U8435, 0)</f>
        <v>0</v>
      </c>
    </row>
    <row r="8436" spans="1:22" x14ac:dyDescent="0.3">
      <c r="A8436" s="1">
        <v>46374.416666666657</v>
      </c>
      <c r="B8436" s="2">
        <v>1.326729853523597</v>
      </c>
      <c r="C8436" s="2">
        <v>12.05930684392716</v>
      </c>
      <c r="D8436" s="2">
        <f t="shared" si="1572"/>
        <v>30.253233841649315</v>
      </c>
      <c r="E8436" s="2">
        <f t="shared" si="1573"/>
        <v>32.444277510971894</v>
      </c>
      <c r="F8436" s="2">
        <f t="shared" si="1581"/>
        <v>0</v>
      </c>
      <c r="G8436" s="2">
        <f t="shared" si="1582"/>
        <v>0</v>
      </c>
      <c r="H8436" s="2">
        <f>MIN(Inputs!$B$2, (Inputs!$B$14 - F8436)/Inputs!$B$15)</f>
        <v>170</v>
      </c>
      <c r="I8436" s="2">
        <f>MAX(MIN(Inputs!$B$2, F8436*Inputs!$B$16, Inputs!$B$14*Inputs!$B$4 - G8436), 0)</f>
        <v>0</v>
      </c>
      <c r="J8436" s="2">
        <f>MAX(MIN(Inputs!$B$2, F8436*Inputs!$B$16, (Inputs!$B$14-F8436)/Inputs!$B$15)*Inputs!$B$9, 0)</f>
        <v>0</v>
      </c>
      <c r="K8436" s="2">
        <f>MAX(E8436*Inputs!$B$5 - B8436 - Inputs!$B$8, 0) * H8436</f>
        <v>1228.1198405423834</v>
      </c>
      <c r="L8436" s="2">
        <f>IF(B8436 &gt;= D8436*Inputs!$B$10, MAX(B8436 - E8436/Inputs!$B$5 - Inputs!$B$8, 0) * I8436, 0)</f>
        <v>0</v>
      </c>
      <c r="M8436" s="2">
        <f t="shared" si="1574"/>
        <v>0</v>
      </c>
      <c r="N8436" s="3" t="str">
        <f t="shared" si="1575"/>
        <v>Charge</v>
      </c>
      <c r="O8436" s="3" t="str">
        <f t="shared" si="1583"/>
        <v>Charge</v>
      </c>
      <c r="P8436" s="2">
        <f t="shared" si="1576"/>
        <v>170</v>
      </c>
      <c r="Q8436" s="2">
        <f t="shared" si="1577"/>
        <v>0</v>
      </c>
      <c r="R8436" s="2">
        <f t="shared" si="1578"/>
        <v>0</v>
      </c>
      <c r="S8436" s="2">
        <f t="shared" si="1579"/>
        <v>-225.54407509901148</v>
      </c>
      <c r="T8436" s="2">
        <f t="shared" si="1580"/>
        <v>0</v>
      </c>
      <c r="U8436" s="2">
        <f>IF(O8436="Reg", R8436 * Inputs!$B$7, 0)</f>
        <v>0</v>
      </c>
      <c r="V8436" s="2">
        <f>MAX(F8436 + P8436*Inputs!$B$15 - (Q8436/Inputs!$B$16) - U8436, 0)</f>
        <v>170</v>
      </c>
    </row>
    <row r="8437" spans="1:22" x14ac:dyDescent="0.3">
      <c r="A8437" s="1">
        <v>46374.458333333343</v>
      </c>
      <c r="B8437" s="2">
        <v>21.741745883258101</v>
      </c>
      <c r="C8437" s="2">
        <v>7.5254559399220264</v>
      </c>
      <c r="D8437" s="2">
        <f t="shared" si="1572"/>
        <v>30.253233841649315</v>
      </c>
      <c r="E8437" s="2">
        <f t="shared" si="1573"/>
        <v>43.227247426916087</v>
      </c>
      <c r="F8437" s="2">
        <f t="shared" si="1581"/>
        <v>170</v>
      </c>
      <c r="G8437" s="2">
        <f t="shared" si="1582"/>
        <v>0</v>
      </c>
      <c r="H8437" s="2">
        <f>MIN(Inputs!$B$2, (Inputs!$B$14 - F8437)/Inputs!$B$15)</f>
        <v>170</v>
      </c>
      <c r="I8437" s="2">
        <f>MAX(MIN(Inputs!$B$2, F8437*Inputs!$B$16, Inputs!$B$14*Inputs!$B$4 - G8437), 0)</f>
        <v>170</v>
      </c>
      <c r="J8437" s="2">
        <f>MAX(MIN(Inputs!$B$2, F8437*Inputs!$B$16, (Inputs!$B$14-F8437)/Inputs!$B$15)*Inputs!$B$9, 0)</f>
        <v>136</v>
      </c>
      <c r="K8437" s="2">
        <f>MAX(E8437*Inputs!$B$5 - B8437 - Inputs!$B$8, 0) * H8437</f>
        <v>0</v>
      </c>
      <c r="L8437" s="2">
        <f>IF(B8437 &gt;= D8437*Inputs!$B$10, MAX(B8437 - E8437/Inputs!$B$5 - Inputs!$B$8, 0) * I8437, 0)</f>
        <v>0</v>
      </c>
      <c r="M8437" s="2">
        <f t="shared" si="1574"/>
        <v>1023.4620078293956</v>
      </c>
      <c r="N8437" s="3" t="str">
        <f t="shared" si="1575"/>
        <v>Reg</v>
      </c>
      <c r="O8437" s="3" t="str">
        <f t="shared" si="1583"/>
        <v>Charge</v>
      </c>
      <c r="P8437" s="2">
        <f t="shared" si="1576"/>
        <v>170</v>
      </c>
      <c r="Q8437" s="2">
        <f t="shared" si="1577"/>
        <v>0</v>
      </c>
      <c r="R8437" s="2">
        <f t="shared" si="1578"/>
        <v>0</v>
      </c>
      <c r="S8437" s="2">
        <f t="shared" si="1579"/>
        <v>-3696.0968001538772</v>
      </c>
      <c r="T8437" s="2">
        <f t="shared" si="1580"/>
        <v>0</v>
      </c>
      <c r="U8437" s="2">
        <f>IF(O8437="Reg", R8437 * Inputs!$B$7, 0)</f>
        <v>0</v>
      </c>
      <c r="V8437" s="2">
        <f>MAX(F8437 + P8437*Inputs!$B$15 - (Q8437/Inputs!$B$16) - U8437, 0)</f>
        <v>340</v>
      </c>
    </row>
    <row r="8438" spans="1:22" x14ac:dyDescent="0.3">
      <c r="A8438" s="1">
        <v>46374.5</v>
      </c>
      <c r="B8438" s="2">
        <v>29.50236778271967</v>
      </c>
      <c r="C8438" s="2">
        <v>2.531983858060153</v>
      </c>
      <c r="D8438" s="2">
        <f t="shared" si="1572"/>
        <v>30.253233841649315</v>
      </c>
      <c r="E8438" s="2">
        <f t="shared" si="1573"/>
        <v>51.683086467532263</v>
      </c>
      <c r="F8438" s="2">
        <f t="shared" si="1581"/>
        <v>340</v>
      </c>
      <c r="G8438" s="2">
        <f t="shared" si="1582"/>
        <v>0</v>
      </c>
      <c r="H8438" s="2">
        <f>MIN(Inputs!$B$2, (Inputs!$B$14 - F8438)/Inputs!$B$15)</f>
        <v>0</v>
      </c>
      <c r="I8438" s="2">
        <f>MAX(MIN(Inputs!$B$2, F8438*Inputs!$B$16, Inputs!$B$14*Inputs!$B$4 - G8438), 0)</f>
        <v>170</v>
      </c>
      <c r="J8438" s="2">
        <f>MAX(MIN(Inputs!$B$2, F8438*Inputs!$B$16, (Inputs!$B$14-F8438)/Inputs!$B$15)*Inputs!$B$9, 0)</f>
        <v>0</v>
      </c>
      <c r="K8438" s="2">
        <f>MAX(E8438*Inputs!$B$5 - B8438 - Inputs!$B$8, 0) * H8438</f>
        <v>0</v>
      </c>
      <c r="L8438" s="2">
        <f>IF(B8438 &gt;= D8438*Inputs!$B$10, MAX(B8438 - E8438/Inputs!$B$5 - Inputs!$B$8, 0) * I8438, 0)</f>
        <v>0</v>
      </c>
      <c r="M8438" s="2">
        <f t="shared" si="1574"/>
        <v>0</v>
      </c>
      <c r="N8438" s="3" t="str">
        <f t="shared" si="1575"/>
        <v>Idle</v>
      </c>
      <c r="O8438" s="3" t="str">
        <f t="shared" si="1583"/>
        <v>Idle</v>
      </c>
      <c r="P8438" s="2">
        <f t="shared" si="1576"/>
        <v>0</v>
      </c>
      <c r="Q8438" s="2">
        <f t="shared" si="1577"/>
        <v>0</v>
      </c>
      <c r="R8438" s="2">
        <f t="shared" si="1578"/>
        <v>0</v>
      </c>
      <c r="S8438" s="2">
        <f t="shared" si="1579"/>
        <v>0</v>
      </c>
      <c r="T8438" s="2">
        <f t="shared" si="1580"/>
        <v>0</v>
      </c>
      <c r="U8438" s="2">
        <f>IF(O8438="Reg", R8438 * Inputs!$B$7, 0)</f>
        <v>0</v>
      </c>
      <c r="V8438" s="2">
        <f>MAX(F8438 + P8438*Inputs!$B$15 - (Q8438/Inputs!$B$16) - U8438, 0)</f>
        <v>340</v>
      </c>
    </row>
    <row r="8439" spans="1:22" x14ac:dyDescent="0.3">
      <c r="A8439" s="1">
        <v>46374.541666666657</v>
      </c>
      <c r="B8439" s="2">
        <v>38.299652618006633</v>
      </c>
      <c r="C8439" s="2">
        <v>4.6387813190140923</v>
      </c>
      <c r="D8439" s="2">
        <f t="shared" si="1572"/>
        <v>30.253233841649315</v>
      </c>
      <c r="E8439" s="2">
        <f t="shared" si="1573"/>
        <v>57.51851226682944</v>
      </c>
      <c r="F8439" s="2">
        <f t="shared" si="1581"/>
        <v>340</v>
      </c>
      <c r="G8439" s="2">
        <f t="shared" si="1582"/>
        <v>0</v>
      </c>
      <c r="H8439" s="2">
        <f>MIN(Inputs!$B$2, (Inputs!$B$14 - F8439)/Inputs!$B$15)</f>
        <v>0</v>
      </c>
      <c r="I8439" s="2">
        <f>MAX(MIN(Inputs!$B$2, F8439*Inputs!$B$16, Inputs!$B$14*Inputs!$B$4 - G8439), 0)</f>
        <v>170</v>
      </c>
      <c r="J8439" s="2">
        <f>MAX(MIN(Inputs!$B$2, F8439*Inputs!$B$16, (Inputs!$B$14-F8439)/Inputs!$B$15)*Inputs!$B$9, 0)</f>
        <v>0</v>
      </c>
      <c r="K8439" s="2">
        <f>MAX(E8439*Inputs!$B$5 - B8439 - Inputs!$B$8, 0) * H8439</f>
        <v>0</v>
      </c>
      <c r="L8439" s="2">
        <f>IF(B8439 &gt;= D8439*Inputs!$B$10, MAX(B8439 - E8439/Inputs!$B$5 - Inputs!$B$8, 0) * I8439, 0)</f>
        <v>0</v>
      </c>
      <c r="M8439" s="2">
        <f t="shared" si="1574"/>
        <v>0</v>
      </c>
      <c r="N8439" s="3" t="str">
        <f t="shared" si="1575"/>
        <v>Idle</v>
      </c>
      <c r="O8439" s="3" t="str">
        <f t="shared" si="1583"/>
        <v>Idle</v>
      </c>
      <c r="P8439" s="2">
        <f t="shared" si="1576"/>
        <v>0</v>
      </c>
      <c r="Q8439" s="2">
        <f t="shared" si="1577"/>
        <v>0</v>
      </c>
      <c r="R8439" s="2">
        <f t="shared" si="1578"/>
        <v>0</v>
      </c>
      <c r="S8439" s="2">
        <f t="shared" si="1579"/>
        <v>0</v>
      </c>
      <c r="T8439" s="2">
        <f t="shared" si="1580"/>
        <v>0</v>
      </c>
      <c r="U8439" s="2">
        <f>IF(O8439="Reg", R8439 * Inputs!$B$7, 0)</f>
        <v>0</v>
      </c>
      <c r="V8439" s="2">
        <f>MAX(F8439 + P8439*Inputs!$B$15 - (Q8439/Inputs!$B$16) - U8439, 0)</f>
        <v>340</v>
      </c>
    </row>
    <row r="8440" spans="1:22" x14ac:dyDescent="0.3">
      <c r="A8440" s="1">
        <v>46374.583333333343</v>
      </c>
      <c r="B8440" s="2">
        <v>46.890504418164497</v>
      </c>
      <c r="C8440" s="2">
        <v>1.8804907118751051</v>
      </c>
      <c r="D8440" s="2">
        <f t="shared" si="1572"/>
        <v>30.253233841649315</v>
      </c>
      <c r="E8440" s="2">
        <f t="shared" si="1573"/>
        <v>61.941692179704454</v>
      </c>
      <c r="F8440" s="2">
        <f t="shared" si="1581"/>
        <v>340</v>
      </c>
      <c r="G8440" s="2">
        <f t="shared" si="1582"/>
        <v>0</v>
      </c>
      <c r="H8440" s="2">
        <f>MIN(Inputs!$B$2, (Inputs!$B$14 - F8440)/Inputs!$B$15)</f>
        <v>0</v>
      </c>
      <c r="I8440" s="2">
        <f>MAX(MIN(Inputs!$B$2, F8440*Inputs!$B$16, Inputs!$B$14*Inputs!$B$4 - G8440), 0)</f>
        <v>170</v>
      </c>
      <c r="J8440" s="2">
        <f>MAX(MIN(Inputs!$B$2, F8440*Inputs!$B$16, (Inputs!$B$14-F8440)/Inputs!$B$15)*Inputs!$B$9, 0)</f>
        <v>0</v>
      </c>
      <c r="K8440" s="2">
        <f>MAX(E8440*Inputs!$B$5 - B8440 - Inputs!$B$8, 0) * H8440</f>
        <v>0</v>
      </c>
      <c r="L8440" s="2">
        <f>IF(B8440 &gt;= D8440*Inputs!$B$10, MAX(B8440 - E8440/Inputs!$B$5 - Inputs!$B$8, 0) * I8440, 0)</f>
        <v>0</v>
      </c>
      <c r="M8440" s="2">
        <f t="shared" si="1574"/>
        <v>0</v>
      </c>
      <c r="N8440" s="3" t="str">
        <f t="shared" si="1575"/>
        <v>Idle</v>
      </c>
      <c r="O8440" s="3" t="str">
        <f t="shared" si="1583"/>
        <v>Idle</v>
      </c>
      <c r="P8440" s="2">
        <f t="shared" si="1576"/>
        <v>0</v>
      </c>
      <c r="Q8440" s="2">
        <f t="shared" si="1577"/>
        <v>0</v>
      </c>
      <c r="R8440" s="2">
        <f t="shared" si="1578"/>
        <v>0</v>
      </c>
      <c r="S8440" s="2">
        <f t="shared" si="1579"/>
        <v>0</v>
      </c>
      <c r="T8440" s="2">
        <f t="shared" si="1580"/>
        <v>0</v>
      </c>
      <c r="U8440" s="2">
        <f>IF(O8440="Reg", R8440 * Inputs!$B$7, 0)</f>
        <v>0</v>
      </c>
      <c r="V8440" s="2">
        <f>MAX(F8440 + P8440*Inputs!$B$15 - (Q8440/Inputs!$B$16) - U8440, 0)</f>
        <v>340</v>
      </c>
    </row>
    <row r="8441" spans="1:22" x14ac:dyDescent="0.3">
      <c r="A8441" s="1">
        <v>46374.625</v>
      </c>
      <c r="B8441" s="2">
        <v>56.904664510158867</v>
      </c>
      <c r="C8441" s="2">
        <v>21.178680891079569</v>
      </c>
      <c r="D8441" s="2">
        <f t="shared" si="1572"/>
        <v>30.253233841649315</v>
      </c>
      <c r="E8441" s="2">
        <f t="shared" si="1573"/>
        <v>63.475682405837368</v>
      </c>
      <c r="F8441" s="2">
        <f t="shared" si="1581"/>
        <v>340</v>
      </c>
      <c r="G8441" s="2">
        <f t="shared" si="1582"/>
        <v>0</v>
      </c>
      <c r="H8441" s="2">
        <f>MIN(Inputs!$B$2, (Inputs!$B$14 - F8441)/Inputs!$B$15)</f>
        <v>0</v>
      </c>
      <c r="I8441" s="2">
        <f>MAX(MIN(Inputs!$B$2, F8441*Inputs!$B$16, Inputs!$B$14*Inputs!$B$4 - G8441), 0)</f>
        <v>170</v>
      </c>
      <c r="J8441" s="2">
        <f>MAX(MIN(Inputs!$B$2, F8441*Inputs!$B$16, (Inputs!$B$14-F8441)/Inputs!$B$15)*Inputs!$B$9, 0)</f>
        <v>0</v>
      </c>
      <c r="K8441" s="2">
        <f>MAX(E8441*Inputs!$B$5 - B8441 - Inputs!$B$8, 0) * H8441</f>
        <v>0</v>
      </c>
      <c r="L8441" s="2">
        <f>IF(B8441 &gt;= D8441*Inputs!$B$10, MAX(B8441 - E8441/Inputs!$B$5 - Inputs!$B$8, 0) * I8441, 0)</f>
        <v>0</v>
      </c>
      <c r="M8441" s="2">
        <f t="shared" si="1574"/>
        <v>0</v>
      </c>
      <c r="N8441" s="3" t="str">
        <f t="shared" si="1575"/>
        <v>Idle</v>
      </c>
      <c r="O8441" s="3" t="str">
        <f t="shared" si="1583"/>
        <v>Idle</v>
      </c>
      <c r="P8441" s="2">
        <f t="shared" si="1576"/>
        <v>0</v>
      </c>
      <c r="Q8441" s="2">
        <f t="shared" si="1577"/>
        <v>0</v>
      </c>
      <c r="R8441" s="2">
        <f t="shared" si="1578"/>
        <v>0</v>
      </c>
      <c r="S8441" s="2">
        <f t="shared" si="1579"/>
        <v>0</v>
      </c>
      <c r="T8441" s="2">
        <f t="shared" si="1580"/>
        <v>0</v>
      </c>
      <c r="U8441" s="2">
        <f>IF(O8441="Reg", R8441 * Inputs!$B$7, 0)</f>
        <v>0</v>
      </c>
      <c r="V8441" s="2">
        <f>MAX(F8441 + P8441*Inputs!$B$15 - (Q8441/Inputs!$B$16) - U8441, 0)</f>
        <v>340</v>
      </c>
    </row>
    <row r="8442" spans="1:22" x14ac:dyDescent="0.3">
      <c r="A8442" s="1">
        <v>46374.666666666657</v>
      </c>
      <c r="B8442" s="2">
        <v>66.024549349188732</v>
      </c>
      <c r="C8442" s="2">
        <v>1.8174065469564511</v>
      </c>
      <c r="D8442" s="2">
        <f t="shared" si="1572"/>
        <v>30.253233841649315</v>
      </c>
      <c r="E8442" s="2">
        <f t="shared" si="1573"/>
        <v>64.280051654566918</v>
      </c>
      <c r="F8442" s="2">
        <f t="shared" si="1581"/>
        <v>340</v>
      </c>
      <c r="G8442" s="2">
        <f t="shared" si="1582"/>
        <v>0</v>
      </c>
      <c r="H8442" s="2">
        <f>MIN(Inputs!$B$2, (Inputs!$B$14 - F8442)/Inputs!$B$15)</f>
        <v>0</v>
      </c>
      <c r="I8442" s="2">
        <f>MAX(MIN(Inputs!$B$2, F8442*Inputs!$B$16, Inputs!$B$14*Inputs!$B$4 - G8442), 0)</f>
        <v>170</v>
      </c>
      <c r="J8442" s="2">
        <f>MAX(MIN(Inputs!$B$2, F8442*Inputs!$B$16, (Inputs!$B$14-F8442)/Inputs!$B$15)*Inputs!$B$9, 0)</f>
        <v>0</v>
      </c>
      <c r="K8442" s="2">
        <f>MAX(E8442*Inputs!$B$5 - B8442 - Inputs!$B$8, 0) * H8442</f>
        <v>0</v>
      </c>
      <c r="L8442" s="2">
        <f>IF(B8442 &gt;= D8442*Inputs!$B$10, MAX(B8442 - E8442/Inputs!$B$5 - Inputs!$B$8, 0) * I8442, 0)</f>
        <v>0</v>
      </c>
      <c r="M8442" s="2">
        <f t="shared" si="1574"/>
        <v>0</v>
      </c>
      <c r="N8442" s="3" t="str">
        <f t="shared" si="1575"/>
        <v>Idle</v>
      </c>
      <c r="O8442" s="3" t="str">
        <f t="shared" si="1583"/>
        <v>Idle</v>
      </c>
      <c r="P8442" s="2">
        <f t="shared" si="1576"/>
        <v>0</v>
      </c>
      <c r="Q8442" s="2">
        <f t="shared" si="1577"/>
        <v>0</v>
      </c>
      <c r="R8442" s="2">
        <f t="shared" si="1578"/>
        <v>0</v>
      </c>
      <c r="S8442" s="2">
        <f t="shared" si="1579"/>
        <v>0</v>
      </c>
      <c r="T8442" s="2">
        <f t="shared" si="1580"/>
        <v>0</v>
      </c>
      <c r="U8442" s="2">
        <f>IF(O8442="Reg", R8442 * Inputs!$B$7, 0)</f>
        <v>0</v>
      </c>
      <c r="V8442" s="2">
        <f>MAX(F8442 + P8442*Inputs!$B$15 - (Q8442/Inputs!$B$16) - U8442, 0)</f>
        <v>340</v>
      </c>
    </row>
    <row r="8443" spans="1:22" x14ac:dyDescent="0.3">
      <c r="A8443" s="1">
        <v>46374.708333333343</v>
      </c>
      <c r="B8443" s="2">
        <v>72.476780126955177</v>
      </c>
      <c r="C8443" s="2">
        <v>3.9959244975637058</v>
      </c>
      <c r="D8443" s="2">
        <f t="shared" si="1572"/>
        <v>30.253233841649315</v>
      </c>
      <c r="E8443" s="2">
        <f t="shared" si="1573"/>
        <v>61.56265315713663</v>
      </c>
      <c r="F8443" s="2">
        <f t="shared" si="1581"/>
        <v>340</v>
      </c>
      <c r="G8443" s="2">
        <f t="shared" si="1582"/>
        <v>0</v>
      </c>
      <c r="H8443" s="2">
        <f>MIN(Inputs!$B$2, (Inputs!$B$14 - F8443)/Inputs!$B$15)</f>
        <v>0</v>
      </c>
      <c r="I8443" s="2">
        <f>MAX(MIN(Inputs!$B$2, F8443*Inputs!$B$16, Inputs!$B$14*Inputs!$B$4 - G8443), 0)</f>
        <v>170</v>
      </c>
      <c r="J8443" s="2">
        <f>MAX(MIN(Inputs!$B$2, F8443*Inputs!$B$16, (Inputs!$B$14-F8443)/Inputs!$B$15)*Inputs!$B$9, 0)</f>
        <v>0</v>
      </c>
      <c r="K8443" s="2">
        <f>MAX(E8443*Inputs!$B$5 - B8443 - Inputs!$B$8, 0) * H8443</f>
        <v>0</v>
      </c>
      <c r="L8443" s="2">
        <f>IF(B8443 &gt;= D8443*Inputs!$B$10, MAX(B8443 - E8443/Inputs!$B$5 - Inputs!$B$8, 0) * I8443, 0)</f>
        <v>0</v>
      </c>
      <c r="M8443" s="2">
        <f t="shared" si="1574"/>
        <v>0</v>
      </c>
      <c r="N8443" s="3" t="str">
        <f t="shared" si="1575"/>
        <v>Idle</v>
      </c>
      <c r="O8443" s="3" t="str">
        <f t="shared" si="1583"/>
        <v>Idle</v>
      </c>
      <c r="P8443" s="2">
        <f t="shared" si="1576"/>
        <v>0</v>
      </c>
      <c r="Q8443" s="2">
        <f t="shared" si="1577"/>
        <v>0</v>
      </c>
      <c r="R8443" s="2">
        <f t="shared" si="1578"/>
        <v>0</v>
      </c>
      <c r="S8443" s="2">
        <f t="shared" si="1579"/>
        <v>0</v>
      </c>
      <c r="T8443" s="2">
        <f t="shared" si="1580"/>
        <v>0</v>
      </c>
      <c r="U8443" s="2">
        <f>IF(O8443="Reg", R8443 * Inputs!$B$7, 0)</f>
        <v>0</v>
      </c>
      <c r="V8443" s="2">
        <f>MAX(F8443 + P8443*Inputs!$B$15 - (Q8443/Inputs!$B$16) - U8443, 0)</f>
        <v>340</v>
      </c>
    </row>
    <row r="8444" spans="1:22" x14ac:dyDescent="0.3">
      <c r="A8444" s="1">
        <v>46374.75</v>
      </c>
      <c r="B8444" s="2">
        <v>64.51492257850272</v>
      </c>
      <c r="C8444" s="2">
        <v>8.0030105039442514</v>
      </c>
      <c r="D8444" s="2">
        <f t="shared" si="1572"/>
        <v>30.253233841649315</v>
      </c>
      <c r="E8444" s="2">
        <f t="shared" si="1573"/>
        <v>55.36011449680003</v>
      </c>
      <c r="F8444" s="2">
        <f t="shared" si="1581"/>
        <v>340</v>
      </c>
      <c r="G8444" s="2">
        <f t="shared" si="1582"/>
        <v>0</v>
      </c>
      <c r="H8444" s="2">
        <f>MIN(Inputs!$B$2, (Inputs!$B$14 - F8444)/Inputs!$B$15)</f>
        <v>0</v>
      </c>
      <c r="I8444" s="2">
        <f>MAX(MIN(Inputs!$B$2, F8444*Inputs!$B$16, Inputs!$B$14*Inputs!$B$4 - G8444), 0)</f>
        <v>170</v>
      </c>
      <c r="J8444" s="2">
        <f>MAX(MIN(Inputs!$B$2, F8444*Inputs!$B$16, (Inputs!$B$14-F8444)/Inputs!$B$15)*Inputs!$B$9, 0)</f>
        <v>0</v>
      </c>
      <c r="K8444" s="2">
        <f>MAX(E8444*Inputs!$B$5 - B8444 - Inputs!$B$8, 0) * H8444</f>
        <v>0</v>
      </c>
      <c r="L8444" s="2">
        <f>IF(B8444 &gt;= D8444*Inputs!$B$10, MAX(B8444 - E8444/Inputs!$B$5 - Inputs!$B$8, 0) * I8444, 0)</f>
        <v>0</v>
      </c>
      <c r="M8444" s="2">
        <f t="shared" si="1574"/>
        <v>0</v>
      </c>
      <c r="N8444" s="3" t="str">
        <f t="shared" si="1575"/>
        <v>Idle</v>
      </c>
      <c r="O8444" s="3" t="str">
        <f t="shared" si="1583"/>
        <v>Idle</v>
      </c>
      <c r="P8444" s="2">
        <f t="shared" si="1576"/>
        <v>0</v>
      </c>
      <c r="Q8444" s="2">
        <f t="shared" si="1577"/>
        <v>0</v>
      </c>
      <c r="R8444" s="2">
        <f t="shared" si="1578"/>
        <v>0</v>
      </c>
      <c r="S8444" s="2">
        <f t="shared" si="1579"/>
        <v>0</v>
      </c>
      <c r="T8444" s="2">
        <f t="shared" si="1580"/>
        <v>0</v>
      </c>
      <c r="U8444" s="2">
        <f>IF(O8444="Reg", R8444 * Inputs!$B$7, 0)</f>
        <v>0</v>
      </c>
      <c r="V8444" s="2">
        <f>MAX(F8444 + P8444*Inputs!$B$15 - (Q8444/Inputs!$B$16) - U8444, 0)</f>
        <v>340</v>
      </c>
    </row>
    <row r="8445" spans="1:22" x14ac:dyDescent="0.3">
      <c r="A8445" s="1">
        <v>46374.791666666657</v>
      </c>
      <c r="B8445" s="2">
        <v>64.838732095256717</v>
      </c>
      <c r="C8445" s="2">
        <v>5.6092526375700968</v>
      </c>
      <c r="D8445" s="2">
        <f t="shared" si="1572"/>
        <v>30.253233841649315</v>
      </c>
      <c r="E8445" s="2">
        <f t="shared" si="1573"/>
        <v>49.07529014714595</v>
      </c>
      <c r="F8445" s="2">
        <f t="shared" si="1581"/>
        <v>340</v>
      </c>
      <c r="G8445" s="2">
        <f t="shared" si="1582"/>
        <v>0</v>
      </c>
      <c r="H8445" s="2">
        <f>MIN(Inputs!$B$2, (Inputs!$B$14 - F8445)/Inputs!$B$15)</f>
        <v>0</v>
      </c>
      <c r="I8445" s="2">
        <f>MAX(MIN(Inputs!$B$2, F8445*Inputs!$B$16, Inputs!$B$14*Inputs!$B$4 - G8445), 0)</f>
        <v>170</v>
      </c>
      <c r="J8445" s="2">
        <f>MAX(MIN(Inputs!$B$2, F8445*Inputs!$B$16, (Inputs!$B$14-F8445)/Inputs!$B$15)*Inputs!$B$9, 0)</f>
        <v>0</v>
      </c>
      <c r="K8445" s="2">
        <f>MAX(E8445*Inputs!$B$5 - B8445 - Inputs!$B$8, 0) * H8445</f>
        <v>0</v>
      </c>
      <c r="L8445" s="2">
        <f>IF(B8445 &gt;= D8445*Inputs!$B$10, MAX(B8445 - E8445/Inputs!$B$5 - Inputs!$B$8, 0) * I8445, 0)</f>
        <v>0</v>
      </c>
      <c r="M8445" s="2">
        <f t="shared" si="1574"/>
        <v>0</v>
      </c>
      <c r="N8445" s="3" t="str">
        <f t="shared" si="1575"/>
        <v>Idle</v>
      </c>
      <c r="O8445" s="3" t="str">
        <f t="shared" si="1583"/>
        <v>Idle</v>
      </c>
      <c r="P8445" s="2">
        <f t="shared" si="1576"/>
        <v>0</v>
      </c>
      <c r="Q8445" s="2">
        <f t="shared" si="1577"/>
        <v>0</v>
      </c>
      <c r="R8445" s="2">
        <f t="shared" si="1578"/>
        <v>0</v>
      </c>
      <c r="S8445" s="2">
        <f t="shared" si="1579"/>
        <v>0</v>
      </c>
      <c r="T8445" s="2">
        <f t="shared" si="1580"/>
        <v>0</v>
      </c>
      <c r="U8445" s="2">
        <f>IF(O8445="Reg", R8445 * Inputs!$B$7, 0)</f>
        <v>0</v>
      </c>
      <c r="V8445" s="2">
        <f>MAX(F8445 + P8445*Inputs!$B$15 - (Q8445/Inputs!$B$16) - U8445, 0)</f>
        <v>340</v>
      </c>
    </row>
    <row r="8446" spans="1:22" x14ac:dyDescent="0.3">
      <c r="A8446" s="1">
        <v>46374.833333333343</v>
      </c>
      <c r="B8446" s="2">
        <v>56.094445774961947</v>
      </c>
      <c r="C8446" s="2">
        <v>4.6993214811601964</v>
      </c>
      <c r="D8446" s="2">
        <f t="shared" si="1572"/>
        <v>30.253233841649315</v>
      </c>
      <c r="E8446" s="2">
        <f t="shared" si="1573"/>
        <v>41.577790838812959</v>
      </c>
      <c r="F8446" s="2">
        <f t="shared" si="1581"/>
        <v>340</v>
      </c>
      <c r="G8446" s="2">
        <f t="shared" si="1582"/>
        <v>0</v>
      </c>
      <c r="H8446" s="2">
        <f>MIN(Inputs!$B$2, (Inputs!$B$14 - F8446)/Inputs!$B$15)</f>
        <v>0</v>
      </c>
      <c r="I8446" s="2">
        <f>MAX(MIN(Inputs!$B$2, F8446*Inputs!$B$16, Inputs!$B$14*Inputs!$B$4 - G8446), 0)</f>
        <v>170</v>
      </c>
      <c r="J8446" s="2">
        <f>MAX(MIN(Inputs!$B$2, F8446*Inputs!$B$16, (Inputs!$B$14-F8446)/Inputs!$B$15)*Inputs!$B$9, 0)</f>
        <v>0</v>
      </c>
      <c r="K8446" s="2">
        <f>MAX(E8446*Inputs!$B$5 - B8446 - Inputs!$B$8, 0) * H8446</f>
        <v>0</v>
      </c>
      <c r="L8446" s="2">
        <f>IF(B8446 &gt;= D8446*Inputs!$B$10, MAX(B8446 - E8446/Inputs!$B$5 - Inputs!$B$8, 0) * I8446, 0)</f>
        <v>0</v>
      </c>
      <c r="M8446" s="2">
        <f t="shared" si="1574"/>
        <v>0</v>
      </c>
      <c r="N8446" s="3" t="str">
        <f t="shared" si="1575"/>
        <v>Idle</v>
      </c>
      <c r="O8446" s="3" t="str">
        <f t="shared" si="1583"/>
        <v>Idle</v>
      </c>
      <c r="P8446" s="2">
        <f t="shared" si="1576"/>
        <v>0</v>
      </c>
      <c r="Q8446" s="2">
        <f t="shared" si="1577"/>
        <v>0</v>
      </c>
      <c r="R8446" s="2">
        <f t="shared" si="1578"/>
        <v>0</v>
      </c>
      <c r="S8446" s="2">
        <f t="shared" si="1579"/>
        <v>0</v>
      </c>
      <c r="T8446" s="2">
        <f t="shared" si="1580"/>
        <v>0</v>
      </c>
      <c r="U8446" s="2">
        <f>IF(O8446="Reg", R8446 * Inputs!$B$7, 0)</f>
        <v>0</v>
      </c>
      <c r="V8446" s="2">
        <f>MAX(F8446 + P8446*Inputs!$B$15 - (Q8446/Inputs!$B$16) - U8446, 0)</f>
        <v>340</v>
      </c>
    </row>
    <row r="8447" spans="1:22" x14ac:dyDescent="0.3">
      <c r="A8447" s="1">
        <v>46374.875</v>
      </c>
      <c r="B8447" s="2">
        <v>61.73088000253621</v>
      </c>
      <c r="C8447" s="2">
        <v>3.6224212835598668</v>
      </c>
      <c r="D8447" s="2">
        <f t="shared" si="1572"/>
        <v>30.253233841649315</v>
      </c>
      <c r="E8447" s="2">
        <f t="shared" si="1573"/>
        <v>33.755414812475863</v>
      </c>
      <c r="F8447" s="2">
        <f t="shared" si="1581"/>
        <v>340</v>
      </c>
      <c r="G8447" s="2">
        <f t="shared" si="1582"/>
        <v>0</v>
      </c>
      <c r="H8447" s="2">
        <f>MIN(Inputs!$B$2, (Inputs!$B$14 - F8447)/Inputs!$B$15)</f>
        <v>0</v>
      </c>
      <c r="I8447" s="2">
        <f>MAX(MIN(Inputs!$B$2, F8447*Inputs!$B$16, Inputs!$B$14*Inputs!$B$4 - G8447), 0)</f>
        <v>170</v>
      </c>
      <c r="J8447" s="2">
        <f>MAX(MIN(Inputs!$B$2, F8447*Inputs!$B$16, (Inputs!$B$14-F8447)/Inputs!$B$15)*Inputs!$B$9, 0)</f>
        <v>0</v>
      </c>
      <c r="K8447" s="2">
        <f>MAX(E8447*Inputs!$B$5 - B8447 - Inputs!$B$8, 0) * H8447</f>
        <v>0</v>
      </c>
      <c r="L8447" s="2">
        <f>IF(B8447 &gt;= D8447*Inputs!$B$10, MAX(B8447 - E8447/Inputs!$B$5 - Inputs!$B$8, 0) * I8447, 0)</f>
        <v>573.31719347559192</v>
      </c>
      <c r="M8447" s="2">
        <f t="shared" si="1574"/>
        <v>0</v>
      </c>
      <c r="N8447" s="3" t="str">
        <f t="shared" si="1575"/>
        <v>Discharge</v>
      </c>
      <c r="O8447" s="3" t="str">
        <f t="shared" si="1583"/>
        <v>Discharge</v>
      </c>
      <c r="P8447" s="2">
        <f t="shared" si="1576"/>
        <v>0</v>
      </c>
      <c r="Q8447" s="2">
        <f t="shared" si="1577"/>
        <v>170</v>
      </c>
      <c r="R8447" s="2">
        <f t="shared" si="1578"/>
        <v>0</v>
      </c>
      <c r="S8447" s="2">
        <f t="shared" si="1579"/>
        <v>10494.249600431156</v>
      </c>
      <c r="T8447" s="2">
        <f t="shared" si="1580"/>
        <v>0</v>
      </c>
      <c r="U8447" s="2">
        <f>IF(O8447="Reg", R8447 * Inputs!$B$7, 0)</f>
        <v>0</v>
      </c>
      <c r="V8447" s="2">
        <f>MAX(F8447 + P8447*Inputs!$B$15 - (Q8447/Inputs!$B$16) - U8447, 0)</f>
        <v>170</v>
      </c>
    </row>
    <row r="8448" spans="1:22" x14ac:dyDescent="0.3">
      <c r="A8448" s="1">
        <v>46374.916666666657</v>
      </c>
      <c r="B8448" s="2">
        <v>49.720158364606988</v>
      </c>
      <c r="C8448" s="2">
        <v>13.954846960749441</v>
      </c>
      <c r="D8448" s="2">
        <f t="shared" si="1572"/>
        <v>30.253233841649315</v>
      </c>
      <c r="E8448" s="2">
        <f t="shared" si="1573"/>
        <v>23.466934812053164</v>
      </c>
      <c r="F8448" s="2">
        <f t="shared" si="1581"/>
        <v>170</v>
      </c>
      <c r="G8448" s="2">
        <f t="shared" si="1582"/>
        <v>170</v>
      </c>
      <c r="H8448" s="2">
        <f>MIN(Inputs!$B$2, (Inputs!$B$14 - F8448)/Inputs!$B$15)</f>
        <v>170</v>
      </c>
      <c r="I8448" s="2">
        <f>MAX(MIN(Inputs!$B$2, F8448*Inputs!$B$16, Inputs!$B$14*Inputs!$B$4 - G8448), 0)</f>
        <v>170</v>
      </c>
      <c r="J8448" s="2">
        <f>MAX(MIN(Inputs!$B$2, F8448*Inputs!$B$16, (Inputs!$B$14-F8448)/Inputs!$B$15)*Inputs!$B$9, 0)</f>
        <v>136</v>
      </c>
      <c r="K8448" s="2">
        <f>MAX(E8448*Inputs!$B$5 - B8448 - Inputs!$B$8, 0) * H8448</f>
        <v>0</v>
      </c>
      <c r="L8448" s="2">
        <f>IF(B8448 &gt;= D8448*Inputs!$B$10, MAX(B8448 - E8448/Inputs!$B$5 - Inputs!$B$8, 0) * I8448, 0)</f>
        <v>519.04178783655402</v>
      </c>
      <c r="M8448" s="2">
        <f t="shared" si="1574"/>
        <v>1897.859186661924</v>
      </c>
      <c r="N8448" s="3" t="str">
        <f t="shared" si="1575"/>
        <v>Reg</v>
      </c>
      <c r="O8448" s="3" t="str">
        <f t="shared" si="1583"/>
        <v>Discharge</v>
      </c>
      <c r="P8448" s="2">
        <f t="shared" si="1576"/>
        <v>0</v>
      </c>
      <c r="Q8448" s="2">
        <f t="shared" si="1577"/>
        <v>170</v>
      </c>
      <c r="R8448" s="2">
        <f t="shared" si="1578"/>
        <v>0</v>
      </c>
      <c r="S8448" s="2">
        <f t="shared" si="1579"/>
        <v>8452.4269219831876</v>
      </c>
      <c r="T8448" s="2">
        <f t="shared" si="1580"/>
        <v>0</v>
      </c>
      <c r="U8448" s="2">
        <f>IF(O8448="Reg", R8448 * Inputs!$B$7, 0)</f>
        <v>0</v>
      </c>
      <c r="V8448" s="2">
        <f>MAX(F8448 + P8448*Inputs!$B$15 - (Q8448/Inputs!$B$16) - U8448, 0)</f>
        <v>0</v>
      </c>
    </row>
    <row r="8449" spans="1:22" x14ac:dyDescent="0.3">
      <c r="A8449" s="1">
        <v>46374.958333333343</v>
      </c>
      <c r="B8449" s="2">
        <v>35.261548164935569</v>
      </c>
      <c r="C8449" s="2">
        <v>7.6589516962518376</v>
      </c>
      <c r="D8449" s="2">
        <f t="shared" si="1572"/>
        <v>30.253233841649315</v>
      </c>
      <c r="E8449" s="2">
        <f t="shared" si="1573"/>
        <v>16.265573266596807</v>
      </c>
      <c r="F8449" s="2">
        <f t="shared" si="1581"/>
        <v>0</v>
      </c>
      <c r="G8449" s="2">
        <f t="shared" si="1582"/>
        <v>340</v>
      </c>
      <c r="H8449" s="2">
        <f>MIN(Inputs!$B$2, (Inputs!$B$14 - F8449)/Inputs!$B$15)</f>
        <v>170</v>
      </c>
      <c r="I8449" s="2">
        <f>MAX(MIN(Inputs!$B$2, F8449*Inputs!$B$16, Inputs!$B$14*Inputs!$B$4 - G8449), 0)</f>
        <v>0</v>
      </c>
      <c r="J8449" s="2">
        <f>MAX(MIN(Inputs!$B$2, F8449*Inputs!$B$16, (Inputs!$B$14-F8449)/Inputs!$B$15)*Inputs!$B$9, 0)</f>
        <v>0</v>
      </c>
      <c r="K8449" s="2">
        <f>MAX(E8449*Inputs!$B$5 - B8449 - Inputs!$B$8, 0) * H8449</f>
        <v>0</v>
      </c>
      <c r="L8449" s="2">
        <f>IF(B8449 &gt;= D8449*Inputs!$B$10, MAX(B8449 - E8449/Inputs!$B$5 - Inputs!$B$8, 0) * I8449, 0)</f>
        <v>0</v>
      </c>
      <c r="M8449" s="2">
        <f t="shared" si="1574"/>
        <v>0</v>
      </c>
      <c r="N8449" s="3" t="str">
        <f t="shared" si="1575"/>
        <v>Idle</v>
      </c>
      <c r="O8449" s="3" t="str">
        <f t="shared" si="1583"/>
        <v>Idle</v>
      </c>
      <c r="P8449" s="2">
        <f t="shared" si="1576"/>
        <v>0</v>
      </c>
      <c r="Q8449" s="2">
        <f t="shared" si="1577"/>
        <v>0</v>
      </c>
      <c r="R8449" s="2">
        <f t="shared" si="1578"/>
        <v>0</v>
      </c>
      <c r="S8449" s="2">
        <f t="shared" si="1579"/>
        <v>0</v>
      </c>
      <c r="T8449" s="2">
        <f t="shared" si="1580"/>
        <v>0</v>
      </c>
      <c r="U8449" s="2">
        <f>IF(O8449="Reg", R8449 * Inputs!$B$7, 0)</f>
        <v>0</v>
      </c>
      <c r="V8449" s="2">
        <f>MAX(F8449 + P8449*Inputs!$B$15 - (Q8449/Inputs!$B$16) - U8449, 0)</f>
        <v>0</v>
      </c>
    </row>
    <row r="8450" spans="1:22" x14ac:dyDescent="0.3">
      <c r="A8450" s="1">
        <v>46375</v>
      </c>
      <c r="B8450" s="2">
        <v>26.80597648057822</v>
      </c>
      <c r="C8450" s="2">
        <v>5.5066868879564632</v>
      </c>
      <c r="D8450" s="2">
        <f t="shared" ref="D8450:D8513" si="1584">AVERAGEIFS(B:B, A:A, "&gt;="&amp;INT(A8450), A:A, "&lt;"&amp;INT(A8450)+1)</f>
        <v>34.956424143332278</v>
      </c>
      <c r="E8450" s="2">
        <f t="shared" ref="E8450:E8513" si="1585">AVERAGE(B8450:B8455)</f>
        <v>10.38864857244088</v>
      </c>
      <c r="F8450" s="2">
        <f t="shared" si="1581"/>
        <v>0</v>
      </c>
      <c r="G8450" s="2">
        <f t="shared" si="1582"/>
        <v>0</v>
      </c>
      <c r="H8450" s="2">
        <f>MIN(Inputs!$B$2, (Inputs!$B$14 - F8450)/Inputs!$B$15)</f>
        <v>170</v>
      </c>
      <c r="I8450" s="2">
        <f>MAX(MIN(Inputs!$B$2, F8450*Inputs!$B$16, Inputs!$B$14*Inputs!$B$4 - G8450), 0)</f>
        <v>0</v>
      </c>
      <c r="J8450" s="2">
        <f>MAX(MIN(Inputs!$B$2, F8450*Inputs!$B$16, (Inputs!$B$14-F8450)/Inputs!$B$15)*Inputs!$B$9, 0)</f>
        <v>0</v>
      </c>
      <c r="K8450" s="2">
        <f>MAX(E8450*Inputs!$B$5 - B8450 - Inputs!$B$8, 0) * H8450</f>
        <v>0</v>
      </c>
      <c r="L8450" s="2">
        <f>IF(B8450 &gt;= D8450*Inputs!$B$10, MAX(B8450 - E8450/Inputs!$B$5 - Inputs!$B$8, 0) * I8450, 0)</f>
        <v>0</v>
      </c>
      <c r="M8450" s="2">
        <f t="shared" ref="M8450:M8513" si="1586">C8450 * J8450</f>
        <v>0</v>
      </c>
      <c r="N8450" s="3" t="str">
        <f t="shared" ref="N8450:N8513" si="1587">IF(MAX(K8450, L8450, M8450)&lt;=0, "Idle", IF(AND(M8450&gt;=K8450, M8450&gt;=L8450), "Reg", IF(L8450&gt;=K8450, "Discharge", "Charge")))</f>
        <v>Idle</v>
      </c>
      <c r="O8450" s="3" t="str">
        <f t="shared" si="1583"/>
        <v>Idle</v>
      </c>
      <c r="P8450" s="2">
        <f t="shared" ref="P8450:P8513" si="1588">IF(O8450="Charge", H8450, 0)</f>
        <v>0</v>
      </c>
      <c r="Q8450" s="2">
        <f t="shared" ref="Q8450:Q8513" si="1589">IF(O8450="Discharge", I8450, 0)</f>
        <v>0</v>
      </c>
      <c r="R8450" s="2">
        <f t="shared" ref="R8450:R8513" si="1590">IF(O8450="Reg", J8450, 0)</f>
        <v>0</v>
      </c>
      <c r="S8450" s="2">
        <f t="shared" ref="S8450:S8513" si="1591">(Q8450 - P8450) * B8450</f>
        <v>0</v>
      </c>
      <c r="T8450" s="2">
        <f t="shared" ref="T8450:T8513" si="1592">R8450 * C8450</f>
        <v>0</v>
      </c>
      <c r="U8450" s="2">
        <f>IF(O8450="Reg", R8450 * Inputs!$B$7, 0)</f>
        <v>0</v>
      </c>
      <c r="V8450" s="2">
        <f>MAX(F8450 + P8450*Inputs!$B$15 - (Q8450/Inputs!$B$16) - U8450, 0)</f>
        <v>0</v>
      </c>
    </row>
    <row r="8451" spans="1:22" x14ac:dyDescent="0.3">
      <c r="A8451" s="1">
        <v>46375.041666666657</v>
      </c>
      <c r="B8451" s="2">
        <v>19.85373624525884</v>
      </c>
      <c r="C8451" s="2">
        <v>5.8602214874638134</v>
      </c>
      <c r="D8451" s="2">
        <f t="shared" si="1584"/>
        <v>34.956424143332278</v>
      </c>
      <c r="E8451" s="2">
        <f t="shared" si="1585"/>
        <v>5.9209858256778434</v>
      </c>
      <c r="F8451" s="2">
        <f t="shared" ref="F8451:F8514" si="1593">V8450</f>
        <v>0</v>
      </c>
      <c r="G8451" s="2">
        <f t="shared" ref="G8451:G8514" si="1594">IF(INT(A8451)=INT(A8450), G8450 + Q8450, 0)</f>
        <v>0</v>
      </c>
      <c r="H8451" s="2">
        <f>MIN(Inputs!$B$2, (Inputs!$B$14 - F8451)/Inputs!$B$15)</f>
        <v>170</v>
      </c>
      <c r="I8451" s="2">
        <f>MAX(MIN(Inputs!$B$2, F8451*Inputs!$B$16, Inputs!$B$14*Inputs!$B$4 - G8451), 0)</f>
        <v>0</v>
      </c>
      <c r="J8451" s="2">
        <f>MAX(MIN(Inputs!$B$2, F8451*Inputs!$B$16, (Inputs!$B$14-F8451)/Inputs!$B$15)*Inputs!$B$9, 0)</f>
        <v>0</v>
      </c>
      <c r="K8451" s="2">
        <f>MAX(E8451*Inputs!$B$5 - B8451 - Inputs!$B$8, 0) * H8451</f>
        <v>0</v>
      </c>
      <c r="L8451" s="2">
        <f>IF(B8451 &gt;= D8451*Inputs!$B$10, MAX(B8451 - E8451/Inputs!$B$5 - Inputs!$B$8, 0) * I8451, 0)</f>
        <v>0</v>
      </c>
      <c r="M8451" s="2">
        <f t="shared" si="1586"/>
        <v>0</v>
      </c>
      <c r="N8451" s="3" t="str">
        <f t="shared" si="1587"/>
        <v>Idle</v>
      </c>
      <c r="O8451" s="3" t="str">
        <f t="shared" si="1583"/>
        <v>Idle</v>
      </c>
      <c r="P8451" s="2">
        <f t="shared" si="1588"/>
        <v>0</v>
      </c>
      <c r="Q8451" s="2">
        <f t="shared" si="1589"/>
        <v>0</v>
      </c>
      <c r="R8451" s="2">
        <f t="shared" si="1590"/>
        <v>0</v>
      </c>
      <c r="S8451" s="2">
        <f t="shared" si="1591"/>
        <v>0</v>
      </c>
      <c r="T8451" s="2">
        <f t="shared" si="1592"/>
        <v>0</v>
      </c>
      <c r="U8451" s="2">
        <f>IF(O8451="Reg", R8451 * Inputs!$B$7, 0)</f>
        <v>0</v>
      </c>
      <c r="V8451" s="2">
        <f>MAX(F8451 + P8451*Inputs!$B$15 - (Q8451/Inputs!$B$16) - U8451, 0)</f>
        <v>0</v>
      </c>
    </row>
    <row r="8452" spans="1:22" x14ac:dyDescent="0.3">
      <c r="A8452" s="1">
        <v>46375.083333333343</v>
      </c>
      <c r="B8452" s="2">
        <v>9.160189616939368</v>
      </c>
      <c r="C8452" s="2">
        <v>6.6963096011443328</v>
      </c>
      <c r="D8452" s="2">
        <f t="shared" si="1584"/>
        <v>34.956424143332278</v>
      </c>
      <c r="E8452" s="2">
        <f t="shared" si="1585"/>
        <v>17.792601006161142</v>
      </c>
      <c r="F8452" s="2">
        <f t="shared" si="1593"/>
        <v>0</v>
      </c>
      <c r="G8452" s="2">
        <f t="shared" si="1594"/>
        <v>0</v>
      </c>
      <c r="H8452" s="2">
        <f>MIN(Inputs!$B$2, (Inputs!$B$14 - F8452)/Inputs!$B$15)</f>
        <v>170</v>
      </c>
      <c r="I8452" s="2">
        <f>MAX(MIN(Inputs!$B$2, F8452*Inputs!$B$16, Inputs!$B$14*Inputs!$B$4 - G8452), 0)</f>
        <v>0</v>
      </c>
      <c r="J8452" s="2">
        <f>MAX(MIN(Inputs!$B$2, F8452*Inputs!$B$16, (Inputs!$B$14-F8452)/Inputs!$B$15)*Inputs!$B$9, 0)</f>
        <v>0</v>
      </c>
      <c r="K8452" s="2">
        <f>MAX(E8452*Inputs!$B$5 - B8452 - Inputs!$B$8, 0) * H8452</f>
        <v>0</v>
      </c>
      <c r="L8452" s="2">
        <f>IF(B8452 &gt;= D8452*Inputs!$B$10, MAX(B8452 - E8452/Inputs!$B$5 - Inputs!$B$8, 0) * I8452, 0)</f>
        <v>0</v>
      </c>
      <c r="M8452" s="2">
        <f t="shared" si="1586"/>
        <v>0</v>
      </c>
      <c r="N8452" s="3" t="str">
        <f t="shared" si="1587"/>
        <v>Idle</v>
      </c>
      <c r="O8452" s="3" t="str">
        <f t="shared" ref="O8452:O8515" si="1595">IF(O8451&lt;&gt;O8450, O8451, N8452)</f>
        <v>Idle</v>
      </c>
      <c r="P8452" s="2">
        <f t="shared" si="1588"/>
        <v>0</v>
      </c>
      <c r="Q8452" s="2">
        <f t="shared" si="1589"/>
        <v>0</v>
      </c>
      <c r="R8452" s="2">
        <f t="shared" si="1590"/>
        <v>0</v>
      </c>
      <c r="S8452" s="2">
        <f t="shared" si="1591"/>
        <v>0</v>
      </c>
      <c r="T8452" s="2">
        <f t="shared" si="1592"/>
        <v>0</v>
      </c>
      <c r="U8452" s="2">
        <f>IF(O8452="Reg", R8452 * Inputs!$B$7, 0)</f>
        <v>0</v>
      </c>
      <c r="V8452" s="2">
        <f>MAX(F8452 + P8452*Inputs!$B$15 - (Q8452/Inputs!$B$16) - U8452, 0)</f>
        <v>0</v>
      </c>
    </row>
    <row r="8453" spans="1:22" x14ac:dyDescent="0.3">
      <c r="A8453" s="1">
        <v>46375.125</v>
      </c>
      <c r="B8453" s="2">
        <v>0</v>
      </c>
      <c r="C8453" s="2">
        <v>4.2471846328871026</v>
      </c>
      <c r="D8453" s="2">
        <f t="shared" si="1584"/>
        <v>34.956424143332278</v>
      </c>
      <c r="E8453" s="2">
        <f t="shared" si="1585"/>
        <v>16.265902736671247</v>
      </c>
      <c r="F8453" s="2">
        <f t="shared" si="1593"/>
        <v>0</v>
      </c>
      <c r="G8453" s="2">
        <f t="shared" si="1594"/>
        <v>0</v>
      </c>
      <c r="H8453" s="2">
        <f>MIN(Inputs!$B$2, (Inputs!$B$14 - F8453)/Inputs!$B$15)</f>
        <v>170</v>
      </c>
      <c r="I8453" s="2">
        <f>MAX(MIN(Inputs!$B$2, F8453*Inputs!$B$16, Inputs!$B$14*Inputs!$B$4 - G8453), 0)</f>
        <v>0</v>
      </c>
      <c r="J8453" s="2">
        <f>MAX(MIN(Inputs!$B$2, F8453*Inputs!$B$16, (Inputs!$B$14-F8453)/Inputs!$B$15)*Inputs!$B$9, 0)</f>
        <v>0</v>
      </c>
      <c r="K8453" s="2">
        <f>MAX(E8453*Inputs!$B$5 - B8453 - Inputs!$B$8, 0) * H8453</f>
        <v>0</v>
      </c>
      <c r="L8453" s="2">
        <f>IF(B8453 &gt;= D8453*Inputs!$B$10, MAX(B8453 - E8453/Inputs!$B$5 - Inputs!$B$8, 0) * I8453, 0)</f>
        <v>0</v>
      </c>
      <c r="M8453" s="2">
        <f t="shared" si="1586"/>
        <v>0</v>
      </c>
      <c r="N8453" s="3" t="str">
        <f t="shared" si="1587"/>
        <v>Idle</v>
      </c>
      <c r="O8453" s="3" t="str">
        <f t="shared" si="1595"/>
        <v>Idle</v>
      </c>
      <c r="P8453" s="2">
        <f t="shared" si="1588"/>
        <v>0</v>
      </c>
      <c r="Q8453" s="2">
        <f t="shared" si="1589"/>
        <v>0</v>
      </c>
      <c r="R8453" s="2">
        <f t="shared" si="1590"/>
        <v>0</v>
      </c>
      <c r="S8453" s="2">
        <f t="shared" si="1591"/>
        <v>0</v>
      </c>
      <c r="T8453" s="2">
        <f t="shared" si="1592"/>
        <v>0</v>
      </c>
      <c r="U8453" s="2">
        <f>IF(O8453="Reg", R8453 * Inputs!$B$7, 0)</f>
        <v>0</v>
      </c>
      <c r="V8453" s="2">
        <f>MAX(F8453 + P8453*Inputs!$B$15 - (Q8453/Inputs!$B$16) - U8453, 0)</f>
        <v>0</v>
      </c>
    </row>
    <row r="8454" spans="1:22" x14ac:dyDescent="0.3">
      <c r="A8454" s="1">
        <v>46375.166666666657</v>
      </c>
      <c r="B8454" s="2">
        <v>6.511989091868859</v>
      </c>
      <c r="C8454" s="2">
        <v>3.8219551983857341</v>
      </c>
      <c r="D8454" s="2">
        <f t="shared" si="1584"/>
        <v>34.956424143332278</v>
      </c>
      <c r="E8454" s="2">
        <f t="shared" si="1585"/>
        <v>16.309122060953246</v>
      </c>
      <c r="F8454" s="2">
        <f t="shared" si="1593"/>
        <v>0</v>
      </c>
      <c r="G8454" s="2">
        <f t="shared" si="1594"/>
        <v>0</v>
      </c>
      <c r="H8454" s="2">
        <f>MIN(Inputs!$B$2, (Inputs!$B$14 - F8454)/Inputs!$B$15)</f>
        <v>170</v>
      </c>
      <c r="I8454" s="2">
        <f>MAX(MIN(Inputs!$B$2, F8454*Inputs!$B$16, Inputs!$B$14*Inputs!$B$4 - G8454), 0)</f>
        <v>0</v>
      </c>
      <c r="J8454" s="2">
        <f>MAX(MIN(Inputs!$B$2, F8454*Inputs!$B$16, (Inputs!$B$14-F8454)/Inputs!$B$15)*Inputs!$B$9, 0)</f>
        <v>0</v>
      </c>
      <c r="K8454" s="2">
        <f>MAX(E8454*Inputs!$B$5 - B8454 - Inputs!$B$8, 0) * H8454</f>
        <v>0</v>
      </c>
      <c r="L8454" s="2">
        <f>IF(B8454 &gt;= D8454*Inputs!$B$10, MAX(B8454 - E8454/Inputs!$B$5 - Inputs!$B$8, 0) * I8454, 0)</f>
        <v>0</v>
      </c>
      <c r="M8454" s="2">
        <f t="shared" si="1586"/>
        <v>0</v>
      </c>
      <c r="N8454" s="3" t="str">
        <f t="shared" si="1587"/>
        <v>Idle</v>
      </c>
      <c r="O8454" s="3" t="str">
        <f t="shared" si="1595"/>
        <v>Idle</v>
      </c>
      <c r="P8454" s="2">
        <f t="shared" si="1588"/>
        <v>0</v>
      </c>
      <c r="Q8454" s="2">
        <f t="shared" si="1589"/>
        <v>0</v>
      </c>
      <c r="R8454" s="2">
        <f t="shared" si="1590"/>
        <v>0</v>
      </c>
      <c r="S8454" s="2">
        <f t="shared" si="1591"/>
        <v>0</v>
      </c>
      <c r="T8454" s="2">
        <f t="shared" si="1592"/>
        <v>0</v>
      </c>
      <c r="U8454" s="2">
        <f>IF(O8454="Reg", R8454 * Inputs!$B$7, 0)</f>
        <v>0</v>
      </c>
      <c r="V8454" s="2">
        <f>MAX(F8454 + P8454*Inputs!$B$15 - (Q8454/Inputs!$B$16) - U8454, 0)</f>
        <v>0</v>
      </c>
    </row>
    <row r="8455" spans="1:22" x14ac:dyDescent="0.3">
      <c r="A8455" s="1">
        <v>46375.208333333343</v>
      </c>
      <c r="B8455" s="2">
        <v>0</v>
      </c>
      <c r="C8455" s="2">
        <v>12.88762637602219</v>
      </c>
      <c r="D8455" s="2">
        <f t="shared" si="1584"/>
        <v>34.956424143332278</v>
      </c>
      <c r="E8455" s="2">
        <f t="shared" si="1585"/>
        <v>16.06249150190024</v>
      </c>
      <c r="F8455" s="2">
        <f t="shared" si="1593"/>
        <v>0</v>
      </c>
      <c r="G8455" s="2">
        <f t="shared" si="1594"/>
        <v>0</v>
      </c>
      <c r="H8455" s="2">
        <f>MIN(Inputs!$B$2, (Inputs!$B$14 - F8455)/Inputs!$B$15)</f>
        <v>170</v>
      </c>
      <c r="I8455" s="2">
        <f>MAX(MIN(Inputs!$B$2, F8455*Inputs!$B$16, Inputs!$B$14*Inputs!$B$4 - G8455), 0)</f>
        <v>0</v>
      </c>
      <c r="J8455" s="2">
        <f>MAX(MIN(Inputs!$B$2, F8455*Inputs!$B$16, (Inputs!$B$14-F8455)/Inputs!$B$15)*Inputs!$B$9, 0)</f>
        <v>0</v>
      </c>
      <c r="K8455" s="2">
        <f>MAX(E8455*Inputs!$B$5 - B8455 - Inputs!$B$8, 0) * H8455</f>
        <v>0</v>
      </c>
      <c r="L8455" s="2">
        <f>IF(B8455 &gt;= D8455*Inputs!$B$10, MAX(B8455 - E8455/Inputs!$B$5 - Inputs!$B$8, 0) * I8455, 0)</f>
        <v>0</v>
      </c>
      <c r="M8455" s="2">
        <f t="shared" si="1586"/>
        <v>0</v>
      </c>
      <c r="N8455" s="3" t="str">
        <f t="shared" si="1587"/>
        <v>Idle</v>
      </c>
      <c r="O8455" s="3" t="str">
        <f t="shared" si="1595"/>
        <v>Idle</v>
      </c>
      <c r="P8455" s="2">
        <f t="shared" si="1588"/>
        <v>0</v>
      </c>
      <c r="Q8455" s="2">
        <f t="shared" si="1589"/>
        <v>0</v>
      </c>
      <c r="R8455" s="2">
        <f t="shared" si="1590"/>
        <v>0</v>
      </c>
      <c r="S8455" s="2">
        <f t="shared" si="1591"/>
        <v>0</v>
      </c>
      <c r="T8455" s="2">
        <f t="shared" si="1592"/>
        <v>0</v>
      </c>
      <c r="U8455" s="2">
        <f>IF(O8455="Reg", R8455 * Inputs!$B$7, 0)</f>
        <v>0</v>
      </c>
      <c r="V8455" s="2">
        <f>MAX(F8455 + P8455*Inputs!$B$15 - (Q8455/Inputs!$B$16) - U8455, 0)</f>
        <v>0</v>
      </c>
    </row>
    <row r="8456" spans="1:22" x14ac:dyDescent="0.3">
      <c r="A8456" s="1">
        <v>46375.25</v>
      </c>
      <c r="B8456" s="2">
        <v>0</v>
      </c>
      <c r="C8456" s="2">
        <v>7.6593534607394034</v>
      </c>
      <c r="D8456" s="2">
        <f t="shared" si="1584"/>
        <v>34.956424143332278</v>
      </c>
      <c r="E8456" s="2">
        <f t="shared" si="1585"/>
        <v>20.17114199130064</v>
      </c>
      <c r="F8456" s="2">
        <f t="shared" si="1593"/>
        <v>0</v>
      </c>
      <c r="G8456" s="2">
        <f t="shared" si="1594"/>
        <v>0</v>
      </c>
      <c r="H8456" s="2">
        <f>MIN(Inputs!$B$2, (Inputs!$B$14 - F8456)/Inputs!$B$15)</f>
        <v>170</v>
      </c>
      <c r="I8456" s="2">
        <f>MAX(MIN(Inputs!$B$2, F8456*Inputs!$B$16, Inputs!$B$14*Inputs!$B$4 - G8456), 0)</f>
        <v>0</v>
      </c>
      <c r="J8456" s="2">
        <f>MAX(MIN(Inputs!$B$2, F8456*Inputs!$B$16, (Inputs!$B$14-F8456)/Inputs!$B$15)*Inputs!$B$9, 0)</f>
        <v>0</v>
      </c>
      <c r="K8456" s="2">
        <f>MAX(E8456*Inputs!$B$5 - B8456 - Inputs!$B$8, 0) * H8456</f>
        <v>0</v>
      </c>
      <c r="L8456" s="2">
        <f>IF(B8456 &gt;= D8456*Inputs!$B$10, MAX(B8456 - E8456/Inputs!$B$5 - Inputs!$B$8, 0) * I8456, 0)</f>
        <v>0</v>
      </c>
      <c r="M8456" s="2">
        <f t="shared" si="1586"/>
        <v>0</v>
      </c>
      <c r="N8456" s="3" t="str">
        <f t="shared" si="1587"/>
        <v>Idle</v>
      </c>
      <c r="O8456" s="3" t="str">
        <f t="shared" si="1595"/>
        <v>Idle</v>
      </c>
      <c r="P8456" s="2">
        <f t="shared" si="1588"/>
        <v>0</v>
      </c>
      <c r="Q8456" s="2">
        <f t="shared" si="1589"/>
        <v>0</v>
      </c>
      <c r="R8456" s="2">
        <f t="shared" si="1590"/>
        <v>0</v>
      </c>
      <c r="S8456" s="2">
        <f t="shared" si="1591"/>
        <v>0</v>
      </c>
      <c r="T8456" s="2">
        <f t="shared" si="1592"/>
        <v>0</v>
      </c>
      <c r="U8456" s="2">
        <f>IF(O8456="Reg", R8456 * Inputs!$B$7, 0)</f>
        <v>0</v>
      </c>
      <c r="V8456" s="2">
        <f>MAX(F8456 + P8456*Inputs!$B$15 - (Q8456/Inputs!$B$16) - U8456, 0)</f>
        <v>0</v>
      </c>
    </row>
    <row r="8457" spans="1:22" x14ac:dyDescent="0.3">
      <c r="A8457" s="1">
        <v>46375.291666666657</v>
      </c>
      <c r="B8457" s="2">
        <v>91.083427328158621</v>
      </c>
      <c r="C8457" s="2">
        <v>6.9335261303266469</v>
      </c>
      <c r="D8457" s="2">
        <f t="shared" si="1584"/>
        <v>34.956424143332278</v>
      </c>
      <c r="E8457" s="2">
        <f t="shared" si="1585"/>
        <v>25.105810345438854</v>
      </c>
      <c r="F8457" s="2">
        <f t="shared" si="1593"/>
        <v>0</v>
      </c>
      <c r="G8457" s="2">
        <f t="shared" si="1594"/>
        <v>0</v>
      </c>
      <c r="H8457" s="2">
        <f>MIN(Inputs!$B$2, (Inputs!$B$14 - F8457)/Inputs!$B$15)</f>
        <v>170</v>
      </c>
      <c r="I8457" s="2">
        <f>MAX(MIN(Inputs!$B$2, F8457*Inputs!$B$16, Inputs!$B$14*Inputs!$B$4 - G8457), 0)</f>
        <v>0</v>
      </c>
      <c r="J8457" s="2">
        <f>MAX(MIN(Inputs!$B$2, F8457*Inputs!$B$16, (Inputs!$B$14-F8457)/Inputs!$B$15)*Inputs!$B$9, 0)</f>
        <v>0</v>
      </c>
      <c r="K8457" s="2">
        <f>MAX(E8457*Inputs!$B$5 - B8457 - Inputs!$B$8, 0) * H8457</f>
        <v>0</v>
      </c>
      <c r="L8457" s="2">
        <f>IF(B8457 &gt;= D8457*Inputs!$B$10, MAX(B8457 - E8457/Inputs!$B$5 - Inputs!$B$8, 0) * I8457, 0)</f>
        <v>0</v>
      </c>
      <c r="M8457" s="2">
        <f t="shared" si="1586"/>
        <v>0</v>
      </c>
      <c r="N8457" s="3" t="str">
        <f t="shared" si="1587"/>
        <v>Idle</v>
      </c>
      <c r="O8457" s="3" t="str">
        <f t="shared" si="1595"/>
        <v>Idle</v>
      </c>
      <c r="P8457" s="2">
        <f t="shared" si="1588"/>
        <v>0</v>
      </c>
      <c r="Q8457" s="2">
        <f t="shared" si="1589"/>
        <v>0</v>
      </c>
      <c r="R8457" s="2">
        <f t="shared" si="1590"/>
        <v>0</v>
      </c>
      <c r="S8457" s="2">
        <f t="shared" si="1591"/>
        <v>0</v>
      </c>
      <c r="T8457" s="2">
        <f t="shared" si="1592"/>
        <v>0</v>
      </c>
      <c r="U8457" s="2">
        <f>IF(O8457="Reg", R8457 * Inputs!$B$7, 0)</f>
        <v>0</v>
      </c>
      <c r="V8457" s="2">
        <f>MAX(F8457 + P8457*Inputs!$B$15 - (Q8457/Inputs!$B$16) - U8457, 0)</f>
        <v>0</v>
      </c>
    </row>
    <row r="8458" spans="1:22" x14ac:dyDescent="0.3">
      <c r="A8458" s="1">
        <v>46375.333333333343</v>
      </c>
      <c r="B8458" s="2">
        <v>0</v>
      </c>
      <c r="C8458" s="2">
        <v>12.563518801181759</v>
      </c>
      <c r="D8458" s="2">
        <f t="shared" si="1584"/>
        <v>34.956424143332278</v>
      </c>
      <c r="E8458" s="2">
        <f t="shared" si="1585"/>
        <v>16.30694524693104</v>
      </c>
      <c r="F8458" s="2">
        <f t="shared" si="1593"/>
        <v>0</v>
      </c>
      <c r="G8458" s="2">
        <f t="shared" si="1594"/>
        <v>0</v>
      </c>
      <c r="H8458" s="2">
        <f>MIN(Inputs!$B$2, (Inputs!$B$14 - F8458)/Inputs!$B$15)</f>
        <v>170</v>
      </c>
      <c r="I8458" s="2">
        <f>MAX(MIN(Inputs!$B$2, F8458*Inputs!$B$16, Inputs!$B$14*Inputs!$B$4 - G8458), 0)</f>
        <v>0</v>
      </c>
      <c r="J8458" s="2">
        <f>MAX(MIN(Inputs!$B$2, F8458*Inputs!$B$16, (Inputs!$B$14-F8458)/Inputs!$B$15)*Inputs!$B$9, 0)</f>
        <v>0</v>
      </c>
      <c r="K8458" s="2">
        <f>MAX(E8458*Inputs!$B$5 - B8458 - Inputs!$B$8, 0) * H8458</f>
        <v>0</v>
      </c>
      <c r="L8458" s="2">
        <f>IF(B8458 &gt;= D8458*Inputs!$B$10, MAX(B8458 - E8458/Inputs!$B$5 - Inputs!$B$8, 0) * I8458, 0)</f>
        <v>0</v>
      </c>
      <c r="M8458" s="2">
        <f t="shared" si="1586"/>
        <v>0</v>
      </c>
      <c r="N8458" s="3" t="str">
        <f t="shared" si="1587"/>
        <v>Idle</v>
      </c>
      <c r="O8458" s="3" t="str">
        <f t="shared" si="1595"/>
        <v>Idle</v>
      </c>
      <c r="P8458" s="2">
        <f t="shared" si="1588"/>
        <v>0</v>
      </c>
      <c r="Q8458" s="2">
        <f t="shared" si="1589"/>
        <v>0</v>
      </c>
      <c r="R8458" s="2">
        <f t="shared" si="1590"/>
        <v>0</v>
      </c>
      <c r="S8458" s="2">
        <f t="shared" si="1591"/>
        <v>0</v>
      </c>
      <c r="T8458" s="2">
        <f t="shared" si="1592"/>
        <v>0</v>
      </c>
      <c r="U8458" s="2">
        <f>IF(O8458="Reg", R8458 * Inputs!$B$7, 0)</f>
        <v>0</v>
      </c>
      <c r="V8458" s="2">
        <f>MAX(F8458 + P8458*Inputs!$B$15 - (Q8458/Inputs!$B$16) - U8458, 0)</f>
        <v>0</v>
      </c>
    </row>
    <row r="8459" spans="1:22" x14ac:dyDescent="0.3">
      <c r="A8459" s="1">
        <v>46375.375</v>
      </c>
      <c r="B8459" s="2">
        <v>0.25931594569199112</v>
      </c>
      <c r="C8459" s="2">
        <v>24.34381436363492</v>
      </c>
      <c r="D8459" s="2">
        <f t="shared" si="1584"/>
        <v>34.956424143332278</v>
      </c>
      <c r="E8459" s="2">
        <f t="shared" si="1585"/>
        <v>25.335167958180119</v>
      </c>
      <c r="F8459" s="2">
        <f t="shared" si="1593"/>
        <v>0</v>
      </c>
      <c r="G8459" s="2">
        <f t="shared" si="1594"/>
        <v>0</v>
      </c>
      <c r="H8459" s="2">
        <f>MIN(Inputs!$B$2, (Inputs!$B$14 - F8459)/Inputs!$B$15)</f>
        <v>170</v>
      </c>
      <c r="I8459" s="2">
        <f>MAX(MIN(Inputs!$B$2, F8459*Inputs!$B$16, Inputs!$B$14*Inputs!$B$4 - G8459), 0)</f>
        <v>0</v>
      </c>
      <c r="J8459" s="2">
        <f>MAX(MIN(Inputs!$B$2, F8459*Inputs!$B$16, (Inputs!$B$14-F8459)/Inputs!$B$15)*Inputs!$B$9, 0)</f>
        <v>0</v>
      </c>
      <c r="K8459" s="2">
        <f>MAX(E8459*Inputs!$B$5 - B8459 - Inputs!$B$8, 0) * H8459</f>
        <v>346.05741577610712</v>
      </c>
      <c r="L8459" s="2">
        <f>IF(B8459 &gt;= D8459*Inputs!$B$10, MAX(B8459 - E8459/Inputs!$B$5 - Inputs!$B$8, 0) * I8459, 0)</f>
        <v>0</v>
      </c>
      <c r="M8459" s="2">
        <f t="shared" si="1586"/>
        <v>0</v>
      </c>
      <c r="N8459" s="3" t="str">
        <f t="shared" si="1587"/>
        <v>Charge</v>
      </c>
      <c r="O8459" s="3" t="str">
        <f t="shared" si="1595"/>
        <v>Charge</v>
      </c>
      <c r="P8459" s="2">
        <f t="shared" si="1588"/>
        <v>170</v>
      </c>
      <c r="Q8459" s="2">
        <f t="shared" si="1589"/>
        <v>0</v>
      </c>
      <c r="R8459" s="2">
        <f t="shared" si="1590"/>
        <v>0</v>
      </c>
      <c r="S8459" s="2">
        <f t="shared" si="1591"/>
        <v>-44.083710767638493</v>
      </c>
      <c r="T8459" s="2">
        <f t="shared" si="1592"/>
        <v>0</v>
      </c>
      <c r="U8459" s="2">
        <f>IF(O8459="Reg", R8459 * Inputs!$B$7, 0)</f>
        <v>0</v>
      </c>
      <c r="V8459" s="2">
        <f>MAX(F8459 + P8459*Inputs!$B$15 - (Q8459/Inputs!$B$16) - U8459, 0)</f>
        <v>170</v>
      </c>
    </row>
    <row r="8460" spans="1:22" x14ac:dyDescent="0.3">
      <c r="A8460" s="1">
        <v>46375.416666666657</v>
      </c>
      <c r="B8460" s="2">
        <v>5.0322057375508251</v>
      </c>
      <c r="C8460" s="2">
        <v>1.3749375573265761</v>
      </c>
      <c r="D8460" s="2">
        <f t="shared" si="1584"/>
        <v>34.956424143332278</v>
      </c>
      <c r="E8460" s="2">
        <f t="shared" si="1585"/>
        <v>36.115204035501598</v>
      </c>
      <c r="F8460" s="2">
        <f t="shared" si="1593"/>
        <v>170</v>
      </c>
      <c r="G8460" s="2">
        <f t="shared" si="1594"/>
        <v>0</v>
      </c>
      <c r="H8460" s="2">
        <f>MIN(Inputs!$B$2, (Inputs!$B$14 - F8460)/Inputs!$B$15)</f>
        <v>170</v>
      </c>
      <c r="I8460" s="2">
        <f>MAX(MIN(Inputs!$B$2, F8460*Inputs!$B$16, Inputs!$B$14*Inputs!$B$4 - G8460), 0)</f>
        <v>170</v>
      </c>
      <c r="J8460" s="2">
        <f>MAX(MIN(Inputs!$B$2, F8460*Inputs!$B$16, (Inputs!$B$14-F8460)/Inputs!$B$15)*Inputs!$B$9, 0)</f>
        <v>136</v>
      </c>
      <c r="K8460" s="2">
        <f>MAX(E8460*Inputs!$B$5 - B8460 - Inputs!$B$8, 0) * H8460</f>
        <v>1147.3595483273989</v>
      </c>
      <c r="L8460" s="2">
        <f>IF(B8460 &gt;= D8460*Inputs!$B$10, MAX(B8460 - E8460/Inputs!$B$5 - Inputs!$B$8, 0) * I8460, 0)</f>
        <v>0</v>
      </c>
      <c r="M8460" s="2">
        <f t="shared" si="1586"/>
        <v>186.99150779641434</v>
      </c>
      <c r="N8460" s="3" t="str">
        <f t="shared" si="1587"/>
        <v>Charge</v>
      </c>
      <c r="O8460" s="3" t="str">
        <f t="shared" si="1595"/>
        <v>Charge</v>
      </c>
      <c r="P8460" s="2">
        <f t="shared" si="1588"/>
        <v>170</v>
      </c>
      <c r="Q8460" s="2">
        <f t="shared" si="1589"/>
        <v>0</v>
      </c>
      <c r="R8460" s="2">
        <f t="shared" si="1590"/>
        <v>0</v>
      </c>
      <c r="S8460" s="2">
        <f t="shared" si="1591"/>
        <v>-855.4749753836403</v>
      </c>
      <c r="T8460" s="2">
        <f t="shared" si="1592"/>
        <v>0</v>
      </c>
      <c r="U8460" s="2">
        <f>IF(O8460="Reg", R8460 * Inputs!$B$7, 0)</f>
        <v>0</v>
      </c>
      <c r="V8460" s="2">
        <f>MAX(F8460 + P8460*Inputs!$B$15 - (Q8460/Inputs!$B$16) - U8460, 0)</f>
        <v>340</v>
      </c>
    </row>
    <row r="8461" spans="1:22" x14ac:dyDescent="0.3">
      <c r="A8461" s="1">
        <v>46375.458333333343</v>
      </c>
      <c r="B8461" s="2">
        <v>24.651902936402401</v>
      </c>
      <c r="C8461" s="2">
        <v>2.9499142286940572</v>
      </c>
      <c r="D8461" s="2">
        <f t="shared" si="1584"/>
        <v>34.956424143332278</v>
      </c>
      <c r="E8461" s="2">
        <f t="shared" si="1585"/>
        <v>45.371405728334473</v>
      </c>
      <c r="F8461" s="2">
        <f t="shared" si="1593"/>
        <v>340</v>
      </c>
      <c r="G8461" s="2">
        <f t="shared" si="1594"/>
        <v>0</v>
      </c>
      <c r="H8461" s="2">
        <f>MIN(Inputs!$B$2, (Inputs!$B$14 - F8461)/Inputs!$B$15)</f>
        <v>0</v>
      </c>
      <c r="I8461" s="2">
        <f>MAX(MIN(Inputs!$B$2, F8461*Inputs!$B$16, Inputs!$B$14*Inputs!$B$4 - G8461), 0)</f>
        <v>170</v>
      </c>
      <c r="J8461" s="2">
        <f>MAX(MIN(Inputs!$B$2, F8461*Inputs!$B$16, (Inputs!$B$14-F8461)/Inputs!$B$15)*Inputs!$B$9, 0)</f>
        <v>0</v>
      </c>
      <c r="K8461" s="2">
        <f>MAX(E8461*Inputs!$B$5 - B8461 - Inputs!$B$8, 0) * H8461</f>
        <v>0</v>
      </c>
      <c r="L8461" s="2">
        <f>IF(B8461 &gt;= D8461*Inputs!$B$10, MAX(B8461 - E8461/Inputs!$B$5 - Inputs!$B$8, 0) * I8461, 0)</f>
        <v>0</v>
      </c>
      <c r="M8461" s="2">
        <f t="shared" si="1586"/>
        <v>0</v>
      </c>
      <c r="N8461" s="3" t="str">
        <f t="shared" si="1587"/>
        <v>Idle</v>
      </c>
      <c r="O8461" s="3" t="str">
        <f t="shared" si="1595"/>
        <v>Idle</v>
      </c>
      <c r="P8461" s="2">
        <f t="shared" si="1588"/>
        <v>0</v>
      </c>
      <c r="Q8461" s="2">
        <f t="shared" si="1589"/>
        <v>0</v>
      </c>
      <c r="R8461" s="2">
        <f t="shared" si="1590"/>
        <v>0</v>
      </c>
      <c r="S8461" s="2">
        <f t="shared" si="1591"/>
        <v>0</v>
      </c>
      <c r="T8461" s="2">
        <f t="shared" si="1592"/>
        <v>0</v>
      </c>
      <c r="U8461" s="2">
        <f>IF(O8461="Reg", R8461 * Inputs!$B$7, 0)</f>
        <v>0</v>
      </c>
      <c r="V8461" s="2">
        <f>MAX(F8461 + P8461*Inputs!$B$15 - (Q8461/Inputs!$B$16) - U8461, 0)</f>
        <v>340</v>
      </c>
    </row>
    <row r="8462" spans="1:22" x14ac:dyDescent="0.3">
      <c r="A8462" s="1">
        <v>46375.5</v>
      </c>
      <c r="B8462" s="2">
        <v>29.608010124829281</v>
      </c>
      <c r="C8462" s="2">
        <v>2.6960280443006059</v>
      </c>
      <c r="D8462" s="2">
        <f t="shared" si="1584"/>
        <v>34.956424143332278</v>
      </c>
      <c r="E8462" s="2">
        <f t="shared" si="1585"/>
        <v>52.729731128921657</v>
      </c>
      <c r="F8462" s="2">
        <f t="shared" si="1593"/>
        <v>340</v>
      </c>
      <c r="G8462" s="2">
        <f t="shared" si="1594"/>
        <v>0</v>
      </c>
      <c r="H8462" s="2">
        <f>MIN(Inputs!$B$2, (Inputs!$B$14 - F8462)/Inputs!$B$15)</f>
        <v>0</v>
      </c>
      <c r="I8462" s="2">
        <f>MAX(MIN(Inputs!$B$2, F8462*Inputs!$B$16, Inputs!$B$14*Inputs!$B$4 - G8462), 0)</f>
        <v>170</v>
      </c>
      <c r="J8462" s="2">
        <f>MAX(MIN(Inputs!$B$2, F8462*Inputs!$B$16, (Inputs!$B$14-F8462)/Inputs!$B$15)*Inputs!$B$9, 0)</f>
        <v>0</v>
      </c>
      <c r="K8462" s="2">
        <f>MAX(E8462*Inputs!$B$5 - B8462 - Inputs!$B$8, 0) * H8462</f>
        <v>0</v>
      </c>
      <c r="L8462" s="2">
        <f>IF(B8462 &gt;= D8462*Inputs!$B$10, MAX(B8462 - E8462/Inputs!$B$5 - Inputs!$B$8, 0) * I8462, 0)</f>
        <v>0</v>
      </c>
      <c r="M8462" s="2">
        <f t="shared" si="1586"/>
        <v>0</v>
      </c>
      <c r="N8462" s="3" t="str">
        <f t="shared" si="1587"/>
        <v>Idle</v>
      </c>
      <c r="O8462" s="3" t="str">
        <f t="shared" si="1595"/>
        <v>Idle</v>
      </c>
      <c r="P8462" s="2">
        <f t="shared" si="1588"/>
        <v>0</v>
      </c>
      <c r="Q8462" s="2">
        <f t="shared" si="1589"/>
        <v>0</v>
      </c>
      <c r="R8462" s="2">
        <f t="shared" si="1590"/>
        <v>0</v>
      </c>
      <c r="S8462" s="2">
        <f t="shared" si="1591"/>
        <v>0</v>
      </c>
      <c r="T8462" s="2">
        <f t="shared" si="1592"/>
        <v>0</v>
      </c>
      <c r="U8462" s="2">
        <f>IF(O8462="Reg", R8462 * Inputs!$B$7, 0)</f>
        <v>0</v>
      </c>
      <c r="V8462" s="2">
        <f>MAX(F8462 + P8462*Inputs!$B$15 - (Q8462/Inputs!$B$16) - U8462, 0)</f>
        <v>340</v>
      </c>
    </row>
    <row r="8463" spans="1:22" x14ac:dyDescent="0.3">
      <c r="A8463" s="1">
        <v>46375.541666666657</v>
      </c>
      <c r="B8463" s="2">
        <v>38.290236737111748</v>
      </c>
      <c r="C8463" s="2">
        <v>5.040191189114724</v>
      </c>
      <c r="D8463" s="2">
        <f t="shared" si="1584"/>
        <v>34.956424143332278</v>
      </c>
      <c r="E8463" s="2">
        <f t="shared" si="1585"/>
        <v>59.84760597435141</v>
      </c>
      <c r="F8463" s="2">
        <f t="shared" si="1593"/>
        <v>340</v>
      </c>
      <c r="G8463" s="2">
        <f t="shared" si="1594"/>
        <v>0</v>
      </c>
      <c r="H8463" s="2">
        <f>MIN(Inputs!$B$2, (Inputs!$B$14 - F8463)/Inputs!$B$15)</f>
        <v>0</v>
      </c>
      <c r="I8463" s="2">
        <f>MAX(MIN(Inputs!$B$2, F8463*Inputs!$B$16, Inputs!$B$14*Inputs!$B$4 - G8463), 0)</f>
        <v>170</v>
      </c>
      <c r="J8463" s="2">
        <f>MAX(MIN(Inputs!$B$2, F8463*Inputs!$B$16, (Inputs!$B$14-F8463)/Inputs!$B$15)*Inputs!$B$9, 0)</f>
        <v>0</v>
      </c>
      <c r="K8463" s="2">
        <f>MAX(E8463*Inputs!$B$5 - B8463 - Inputs!$B$8, 0) * H8463</f>
        <v>0</v>
      </c>
      <c r="L8463" s="2">
        <f>IF(B8463 &gt;= D8463*Inputs!$B$10, MAX(B8463 - E8463/Inputs!$B$5 - Inputs!$B$8, 0) * I8463, 0)</f>
        <v>0</v>
      </c>
      <c r="M8463" s="2">
        <f t="shared" si="1586"/>
        <v>0</v>
      </c>
      <c r="N8463" s="3" t="str">
        <f t="shared" si="1587"/>
        <v>Idle</v>
      </c>
      <c r="O8463" s="3" t="str">
        <f t="shared" si="1595"/>
        <v>Idle</v>
      </c>
      <c r="P8463" s="2">
        <f t="shared" si="1588"/>
        <v>0</v>
      </c>
      <c r="Q8463" s="2">
        <f t="shared" si="1589"/>
        <v>0</v>
      </c>
      <c r="R8463" s="2">
        <f t="shared" si="1590"/>
        <v>0</v>
      </c>
      <c r="S8463" s="2">
        <f t="shared" si="1591"/>
        <v>0</v>
      </c>
      <c r="T8463" s="2">
        <f t="shared" si="1592"/>
        <v>0</v>
      </c>
      <c r="U8463" s="2">
        <f>IF(O8463="Reg", R8463 * Inputs!$B$7, 0)</f>
        <v>0</v>
      </c>
      <c r="V8463" s="2">
        <f>MAX(F8463 + P8463*Inputs!$B$15 - (Q8463/Inputs!$B$16) - U8463, 0)</f>
        <v>340</v>
      </c>
    </row>
    <row r="8464" spans="1:22" x14ac:dyDescent="0.3">
      <c r="A8464" s="1">
        <v>46375.583333333343</v>
      </c>
      <c r="B8464" s="2">
        <v>54.169336267494472</v>
      </c>
      <c r="C8464" s="2">
        <v>8.8827487220035479</v>
      </c>
      <c r="D8464" s="2">
        <f t="shared" si="1584"/>
        <v>34.956424143332278</v>
      </c>
      <c r="E8464" s="2">
        <f t="shared" si="1585"/>
        <v>64.946256739839725</v>
      </c>
      <c r="F8464" s="2">
        <f t="shared" si="1593"/>
        <v>340</v>
      </c>
      <c r="G8464" s="2">
        <f t="shared" si="1594"/>
        <v>0</v>
      </c>
      <c r="H8464" s="2">
        <f>MIN(Inputs!$B$2, (Inputs!$B$14 - F8464)/Inputs!$B$15)</f>
        <v>0</v>
      </c>
      <c r="I8464" s="2">
        <f>MAX(MIN(Inputs!$B$2, F8464*Inputs!$B$16, Inputs!$B$14*Inputs!$B$4 - G8464), 0)</f>
        <v>170</v>
      </c>
      <c r="J8464" s="2">
        <f>MAX(MIN(Inputs!$B$2, F8464*Inputs!$B$16, (Inputs!$B$14-F8464)/Inputs!$B$15)*Inputs!$B$9, 0)</f>
        <v>0</v>
      </c>
      <c r="K8464" s="2">
        <f>MAX(E8464*Inputs!$B$5 - B8464 - Inputs!$B$8, 0) * H8464</f>
        <v>0</v>
      </c>
      <c r="L8464" s="2">
        <f>IF(B8464 &gt;= D8464*Inputs!$B$10, MAX(B8464 - E8464/Inputs!$B$5 - Inputs!$B$8, 0) * I8464, 0)</f>
        <v>0</v>
      </c>
      <c r="M8464" s="2">
        <f t="shared" si="1586"/>
        <v>0</v>
      </c>
      <c r="N8464" s="3" t="str">
        <f t="shared" si="1587"/>
        <v>Idle</v>
      </c>
      <c r="O8464" s="3" t="str">
        <f t="shared" si="1595"/>
        <v>Idle</v>
      </c>
      <c r="P8464" s="2">
        <f t="shared" si="1588"/>
        <v>0</v>
      </c>
      <c r="Q8464" s="2">
        <f t="shared" si="1589"/>
        <v>0</v>
      </c>
      <c r="R8464" s="2">
        <f t="shared" si="1590"/>
        <v>0</v>
      </c>
      <c r="S8464" s="2">
        <f t="shared" si="1591"/>
        <v>0</v>
      </c>
      <c r="T8464" s="2">
        <f t="shared" si="1592"/>
        <v>0</v>
      </c>
      <c r="U8464" s="2">
        <f>IF(O8464="Reg", R8464 * Inputs!$B$7, 0)</f>
        <v>0</v>
      </c>
      <c r="V8464" s="2">
        <f>MAX(F8464 + P8464*Inputs!$B$15 - (Q8464/Inputs!$B$16) - U8464, 0)</f>
        <v>340</v>
      </c>
    </row>
    <row r="8465" spans="1:22" x14ac:dyDescent="0.3">
      <c r="A8465" s="1">
        <v>46375.625</v>
      </c>
      <c r="B8465" s="2">
        <v>64.939532409620853</v>
      </c>
      <c r="C8465" s="2">
        <v>10.829298380636111</v>
      </c>
      <c r="D8465" s="2">
        <f t="shared" si="1584"/>
        <v>34.956424143332278</v>
      </c>
      <c r="E8465" s="2">
        <f t="shared" si="1585"/>
        <v>66.237487970722128</v>
      </c>
      <c r="F8465" s="2">
        <f t="shared" si="1593"/>
        <v>340</v>
      </c>
      <c r="G8465" s="2">
        <f t="shared" si="1594"/>
        <v>0</v>
      </c>
      <c r="H8465" s="2">
        <f>MIN(Inputs!$B$2, (Inputs!$B$14 - F8465)/Inputs!$B$15)</f>
        <v>0</v>
      </c>
      <c r="I8465" s="2">
        <f>MAX(MIN(Inputs!$B$2, F8465*Inputs!$B$16, Inputs!$B$14*Inputs!$B$4 - G8465), 0)</f>
        <v>170</v>
      </c>
      <c r="J8465" s="2">
        <f>MAX(MIN(Inputs!$B$2, F8465*Inputs!$B$16, (Inputs!$B$14-F8465)/Inputs!$B$15)*Inputs!$B$9, 0)</f>
        <v>0</v>
      </c>
      <c r="K8465" s="2">
        <f>MAX(E8465*Inputs!$B$5 - B8465 - Inputs!$B$8, 0) * H8465</f>
        <v>0</v>
      </c>
      <c r="L8465" s="2">
        <f>IF(B8465 &gt;= D8465*Inputs!$B$10, MAX(B8465 - E8465/Inputs!$B$5 - Inputs!$B$8, 0) * I8465, 0)</f>
        <v>0</v>
      </c>
      <c r="M8465" s="2">
        <f t="shared" si="1586"/>
        <v>0</v>
      </c>
      <c r="N8465" s="3" t="str">
        <f t="shared" si="1587"/>
        <v>Idle</v>
      </c>
      <c r="O8465" s="3" t="str">
        <f t="shared" si="1595"/>
        <v>Idle</v>
      </c>
      <c r="P8465" s="2">
        <f t="shared" si="1588"/>
        <v>0</v>
      </c>
      <c r="Q8465" s="2">
        <f t="shared" si="1589"/>
        <v>0</v>
      </c>
      <c r="R8465" s="2">
        <f t="shared" si="1590"/>
        <v>0</v>
      </c>
      <c r="S8465" s="2">
        <f t="shared" si="1591"/>
        <v>0</v>
      </c>
      <c r="T8465" s="2">
        <f t="shared" si="1592"/>
        <v>0</v>
      </c>
      <c r="U8465" s="2">
        <f>IF(O8465="Reg", R8465 * Inputs!$B$7, 0)</f>
        <v>0</v>
      </c>
      <c r="V8465" s="2">
        <f>MAX(F8465 + P8465*Inputs!$B$15 - (Q8465/Inputs!$B$16) - U8465, 0)</f>
        <v>340</v>
      </c>
    </row>
    <row r="8466" spans="1:22" x14ac:dyDescent="0.3">
      <c r="A8466" s="1">
        <v>46375.666666666657</v>
      </c>
      <c r="B8466" s="2">
        <v>60.569415894548101</v>
      </c>
      <c r="C8466" s="2">
        <v>5.9381301971787712</v>
      </c>
      <c r="D8466" s="2">
        <f t="shared" si="1584"/>
        <v>34.956424143332278</v>
      </c>
      <c r="E8466" s="2">
        <f t="shared" si="1585"/>
        <v>65.399211175894834</v>
      </c>
      <c r="F8466" s="2">
        <f t="shared" si="1593"/>
        <v>340</v>
      </c>
      <c r="G8466" s="2">
        <f t="shared" si="1594"/>
        <v>0</v>
      </c>
      <c r="H8466" s="2">
        <f>MIN(Inputs!$B$2, (Inputs!$B$14 - F8466)/Inputs!$B$15)</f>
        <v>0</v>
      </c>
      <c r="I8466" s="2">
        <f>MAX(MIN(Inputs!$B$2, F8466*Inputs!$B$16, Inputs!$B$14*Inputs!$B$4 - G8466), 0)</f>
        <v>170</v>
      </c>
      <c r="J8466" s="2">
        <f>MAX(MIN(Inputs!$B$2, F8466*Inputs!$B$16, (Inputs!$B$14-F8466)/Inputs!$B$15)*Inputs!$B$9, 0)</f>
        <v>0</v>
      </c>
      <c r="K8466" s="2">
        <f>MAX(E8466*Inputs!$B$5 - B8466 - Inputs!$B$8, 0) * H8466</f>
        <v>0</v>
      </c>
      <c r="L8466" s="2">
        <f>IF(B8466 &gt;= D8466*Inputs!$B$10, MAX(B8466 - E8466/Inputs!$B$5 - Inputs!$B$8, 0) * I8466, 0)</f>
        <v>0</v>
      </c>
      <c r="M8466" s="2">
        <f t="shared" si="1586"/>
        <v>0</v>
      </c>
      <c r="N8466" s="3" t="str">
        <f t="shared" si="1587"/>
        <v>Idle</v>
      </c>
      <c r="O8466" s="3" t="str">
        <f t="shared" si="1595"/>
        <v>Idle</v>
      </c>
      <c r="P8466" s="2">
        <f t="shared" si="1588"/>
        <v>0</v>
      </c>
      <c r="Q8466" s="2">
        <f t="shared" si="1589"/>
        <v>0</v>
      </c>
      <c r="R8466" s="2">
        <f t="shared" si="1590"/>
        <v>0</v>
      </c>
      <c r="S8466" s="2">
        <f t="shared" si="1591"/>
        <v>0</v>
      </c>
      <c r="T8466" s="2">
        <f t="shared" si="1592"/>
        <v>0</v>
      </c>
      <c r="U8466" s="2">
        <f>IF(O8466="Reg", R8466 * Inputs!$B$7, 0)</f>
        <v>0</v>
      </c>
      <c r="V8466" s="2">
        <f>MAX(F8466 + P8466*Inputs!$B$15 - (Q8466/Inputs!$B$16) - U8466, 0)</f>
        <v>340</v>
      </c>
    </row>
    <row r="8467" spans="1:22" x14ac:dyDescent="0.3">
      <c r="A8467" s="1">
        <v>46375.708333333343</v>
      </c>
      <c r="B8467" s="2">
        <v>68.801855339925439</v>
      </c>
      <c r="C8467" s="2">
        <v>8.313820009345072</v>
      </c>
      <c r="D8467" s="2">
        <f t="shared" si="1584"/>
        <v>34.956424143332278</v>
      </c>
      <c r="E8467" s="2">
        <f t="shared" si="1585"/>
        <v>63.153107863164166</v>
      </c>
      <c r="F8467" s="2">
        <f t="shared" si="1593"/>
        <v>340</v>
      </c>
      <c r="G8467" s="2">
        <f t="shared" si="1594"/>
        <v>0</v>
      </c>
      <c r="H8467" s="2">
        <f>MIN(Inputs!$B$2, (Inputs!$B$14 - F8467)/Inputs!$B$15)</f>
        <v>0</v>
      </c>
      <c r="I8467" s="2">
        <f>MAX(MIN(Inputs!$B$2, F8467*Inputs!$B$16, Inputs!$B$14*Inputs!$B$4 - G8467), 0)</f>
        <v>170</v>
      </c>
      <c r="J8467" s="2">
        <f>MAX(MIN(Inputs!$B$2, F8467*Inputs!$B$16, (Inputs!$B$14-F8467)/Inputs!$B$15)*Inputs!$B$9, 0)</f>
        <v>0</v>
      </c>
      <c r="K8467" s="2">
        <f>MAX(E8467*Inputs!$B$5 - B8467 - Inputs!$B$8, 0) * H8467</f>
        <v>0</v>
      </c>
      <c r="L8467" s="2">
        <f>IF(B8467 &gt;= D8467*Inputs!$B$10, MAX(B8467 - E8467/Inputs!$B$5 - Inputs!$B$8, 0) * I8467, 0)</f>
        <v>0</v>
      </c>
      <c r="M8467" s="2">
        <f t="shared" si="1586"/>
        <v>0</v>
      </c>
      <c r="N8467" s="3" t="str">
        <f t="shared" si="1587"/>
        <v>Idle</v>
      </c>
      <c r="O8467" s="3" t="str">
        <f t="shared" si="1595"/>
        <v>Idle</v>
      </c>
      <c r="P8467" s="2">
        <f t="shared" si="1588"/>
        <v>0</v>
      </c>
      <c r="Q8467" s="2">
        <f t="shared" si="1589"/>
        <v>0</v>
      </c>
      <c r="R8467" s="2">
        <f t="shared" si="1590"/>
        <v>0</v>
      </c>
      <c r="S8467" s="2">
        <f t="shared" si="1591"/>
        <v>0</v>
      </c>
      <c r="T8467" s="2">
        <f t="shared" si="1592"/>
        <v>0</v>
      </c>
      <c r="U8467" s="2">
        <f>IF(O8467="Reg", R8467 * Inputs!$B$7, 0)</f>
        <v>0</v>
      </c>
      <c r="V8467" s="2">
        <f>MAX(F8467 + P8467*Inputs!$B$15 - (Q8467/Inputs!$B$16) - U8467, 0)</f>
        <v>340</v>
      </c>
    </row>
    <row r="8468" spans="1:22" x14ac:dyDescent="0.3">
      <c r="A8468" s="1">
        <v>46375.75</v>
      </c>
      <c r="B8468" s="2">
        <v>72.315259197407855</v>
      </c>
      <c r="C8468" s="2">
        <v>5.3355454002218003</v>
      </c>
      <c r="D8468" s="2">
        <f t="shared" si="1584"/>
        <v>34.956424143332278</v>
      </c>
      <c r="E8468" s="2">
        <f t="shared" si="1585"/>
        <v>56.536174880665918</v>
      </c>
      <c r="F8468" s="2">
        <f t="shared" si="1593"/>
        <v>340</v>
      </c>
      <c r="G8468" s="2">
        <f t="shared" si="1594"/>
        <v>0</v>
      </c>
      <c r="H8468" s="2">
        <f>MIN(Inputs!$B$2, (Inputs!$B$14 - F8468)/Inputs!$B$15)</f>
        <v>0</v>
      </c>
      <c r="I8468" s="2">
        <f>MAX(MIN(Inputs!$B$2, F8468*Inputs!$B$16, Inputs!$B$14*Inputs!$B$4 - G8468), 0)</f>
        <v>170</v>
      </c>
      <c r="J8468" s="2">
        <f>MAX(MIN(Inputs!$B$2, F8468*Inputs!$B$16, (Inputs!$B$14-F8468)/Inputs!$B$15)*Inputs!$B$9, 0)</f>
        <v>0</v>
      </c>
      <c r="K8468" s="2">
        <f>MAX(E8468*Inputs!$B$5 - B8468 - Inputs!$B$8, 0) * H8468</f>
        <v>0</v>
      </c>
      <c r="L8468" s="2">
        <f>IF(B8468 &gt;= D8468*Inputs!$B$10, MAX(B8468 - E8468/Inputs!$B$5 - Inputs!$B$8, 0) * I8468, 0)</f>
        <v>0</v>
      </c>
      <c r="M8468" s="2">
        <f t="shared" si="1586"/>
        <v>0</v>
      </c>
      <c r="N8468" s="3" t="str">
        <f t="shared" si="1587"/>
        <v>Idle</v>
      </c>
      <c r="O8468" s="3" t="str">
        <f t="shared" si="1595"/>
        <v>Idle</v>
      </c>
      <c r="P8468" s="2">
        <f t="shared" si="1588"/>
        <v>0</v>
      </c>
      <c r="Q8468" s="2">
        <f t="shared" si="1589"/>
        <v>0</v>
      </c>
      <c r="R8468" s="2">
        <f t="shared" si="1590"/>
        <v>0</v>
      </c>
      <c r="S8468" s="2">
        <f t="shared" si="1591"/>
        <v>0</v>
      </c>
      <c r="T8468" s="2">
        <f t="shared" si="1592"/>
        <v>0</v>
      </c>
      <c r="U8468" s="2">
        <f>IF(O8468="Reg", R8468 * Inputs!$B$7, 0)</f>
        <v>0</v>
      </c>
      <c r="V8468" s="2">
        <f>MAX(F8468 + P8468*Inputs!$B$15 - (Q8468/Inputs!$B$16) - U8468, 0)</f>
        <v>340</v>
      </c>
    </row>
    <row r="8469" spans="1:22" x14ac:dyDescent="0.3">
      <c r="A8469" s="1">
        <v>46375.791666666657</v>
      </c>
      <c r="B8469" s="2">
        <v>68.882141330041634</v>
      </c>
      <c r="C8469" s="2">
        <v>0.9556287173461202</v>
      </c>
      <c r="D8469" s="2">
        <f t="shared" si="1584"/>
        <v>34.956424143332278</v>
      </c>
      <c r="E8469" s="2">
        <f t="shared" si="1585"/>
        <v>50.249727983721989</v>
      </c>
      <c r="F8469" s="2">
        <f t="shared" si="1593"/>
        <v>340</v>
      </c>
      <c r="G8469" s="2">
        <f t="shared" si="1594"/>
        <v>0</v>
      </c>
      <c r="H8469" s="2">
        <f>MIN(Inputs!$B$2, (Inputs!$B$14 - F8469)/Inputs!$B$15)</f>
        <v>0</v>
      </c>
      <c r="I8469" s="2">
        <f>MAX(MIN(Inputs!$B$2, F8469*Inputs!$B$16, Inputs!$B$14*Inputs!$B$4 - G8469), 0)</f>
        <v>170</v>
      </c>
      <c r="J8469" s="2">
        <f>MAX(MIN(Inputs!$B$2, F8469*Inputs!$B$16, (Inputs!$B$14-F8469)/Inputs!$B$15)*Inputs!$B$9, 0)</f>
        <v>0</v>
      </c>
      <c r="K8469" s="2">
        <f>MAX(E8469*Inputs!$B$5 - B8469 - Inputs!$B$8, 0) * H8469</f>
        <v>0</v>
      </c>
      <c r="L8469" s="2">
        <f>IF(B8469 &gt;= D8469*Inputs!$B$10, MAX(B8469 - E8469/Inputs!$B$5 - Inputs!$B$8, 0) * I8469, 0)</f>
        <v>0</v>
      </c>
      <c r="M8469" s="2">
        <f t="shared" si="1586"/>
        <v>0</v>
      </c>
      <c r="N8469" s="3" t="str">
        <f t="shared" si="1587"/>
        <v>Idle</v>
      </c>
      <c r="O8469" s="3" t="str">
        <f t="shared" si="1595"/>
        <v>Idle</v>
      </c>
      <c r="P8469" s="2">
        <f t="shared" si="1588"/>
        <v>0</v>
      </c>
      <c r="Q8469" s="2">
        <f t="shared" si="1589"/>
        <v>0</v>
      </c>
      <c r="R8469" s="2">
        <f t="shared" si="1590"/>
        <v>0</v>
      </c>
      <c r="S8469" s="2">
        <f t="shared" si="1591"/>
        <v>0</v>
      </c>
      <c r="T8469" s="2">
        <f t="shared" si="1592"/>
        <v>0</v>
      </c>
      <c r="U8469" s="2">
        <f>IF(O8469="Reg", R8469 * Inputs!$B$7, 0)</f>
        <v>0</v>
      </c>
      <c r="V8469" s="2">
        <f>MAX(F8469 + P8469*Inputs!$B$15 - (Q8469/Inputs!$B$16) - U8469, 0)</f>
        <v>340</v>
      </c>
    </row>
    <row r="8470" spans="1:22" x14ac:dyDescent="0.3">
      <c r="A8470" s="1">
        <v>46375.833333333343</v>
      </c>
      <c r="B8470" s="2">
        <v>61.916723652788903</v>
      </c>
      <c r="C8470" s="2">
        <v>11.025208374506549</v>
      </c>
      <c r="D8470" s="2">
        <f t="shared" si="1584"/>
        <v>34.956424143332278</v>
      </c>
      <c r="E8470" s="2">
        <f t="shared" si="1585"/>
        <v>41.727606121873876</v>
      </c>
      <c r="F8470" s="2">
        <f t="shared" si="1593"/>
        <v>340</v>
      </c>
      <c r="G8470" s="2">
        <f t="shared" si="1594"/>
        <v>0</v>
      </c>
      <c r="H8470" s="2">
        <f>MIN(Inputs!$B$2, (Inputs!$B$14 - F8470)/Inputs!$B$15)</f>
        <v>0</v>
      </c>
      <c r="I8470" s="2">
        <f>MAX(MIN(Inputs!$B$2, F8470*Inputs!$B$16, Inputs!$B$14*Inputs!$B$4 - G8470), 0)</f>
        <v>170</v>
      </c>
      <c r="J8470" s="2">
        <f>MAX(MIN(Inputs!$B$2, F8470*Inputs!$B$16, (Inputs!$B$14-F8470)/Inputs!$B$15)*Inputs!$B$9, 0)</f>
        <v>0</v>
      </c>
      <c r="K8470" s="2">
        <f>MAX(E8470*Inputs!$B$5 - B8470 - Inputs!$B$8, 0) * H8470</f>
        <v>0</v>
      </c>
      <c r="L8470" s="2">
        <f>IF(B8470 &gt;= D8470*Inputs!$B$10, MAX(B8470 - E8470/Inputs!$B$5 - Inputs!$B$8, 0) * I8470, 0)</f>
        <v>0</v>
      </c>
      <c r="M8470" s="2">
        <f t="shared" si="1586"/>
        <v>0</v>
      </c>
      <c r="N8470" s="3" t="str">
        <f t="shared" si="1587"/>
        <v>Idle</v>
      </c>
      <c r="O8470" s="3" t="str">
        <f t="shared" si="1595"/>
        <v>Idle</v>
      </c>
      <c r="P8470" s="2">
        <f t="shared" si="1588"/>
        <v>0</v>
      </c>
      <c r="Q8470" s="2">
        <f t="shared" si="1589"/>
        <v>0</v>
      </c>
      <c r="R8470" s="2">
        <f t="shared" si="1590"/>
        <v>0</v>
      </c>
      <c r="S8470" s="2">
        <f t="shared" si="1591"/>
        <v>0</v>
      </c>
      <c r="T8470" s="2">
        <f t="shared" si="1592"/>
        <v>0</v>
      </c>
      <c r="U8470" s="2">
        <f>IF(O8470="Reg", R8470 * Inputs!$B$7, 0)</f>
        <v>0</v>
      </c>
      <c r="V8470" s="2">
        <f>MAX(F8470 + P8470*Inputs!$B$15 - (Q8470/Inputs!$B$16) - U8470, 0)</f>
        <v>340</v>
      </c>
    </row>
    <row r="8471" spans="1:22" x14ac:dyDescent="0.3">
      <c r="A8471" s="1">
        <v>46375.875</v>
      </c>
      <c r="B8471" s="2">
        <v>59.909871640657038</v>
      </c>
      <c r="C8471" s="2">
        <v>2.9903143849822591</v>
      </c>
      <c r="D8471" s="2">
        <f t="shared" si="1584"/>
        <v>34.956424143332278</v>
      </c>
      <c r="E8471" s="2">
        <f t="shared" si="1585"/>
        <v>33.439487945161304</v>
      </c>
      <c r="F8471" s="2">
        <f t="shared" si="1593"/>
        <v>340</v>
      </c>
      <c r="G8471" s="2">
        <f t="shared" si="1594"/>
        <v>0</v>
      </c>
      <c r="H8471" s="2">
        <f>MIN(Inputs!$B$2, (Inputs!$B$14 - F8471)/Inputs!$B$15)</f>
        <v>0</v>
      </c>
      <c r="I8471" s="2">
        <f>MAX(MIN(Inputs!$B$2, F8471*Inputs!$B$16, Inputs!$B$14*Inputs!$B$4 - G8471), 0)</f>
        <v>170</v>
      </c>
      <c r="J8471" s="2">
        <f>MAX(MIN(Inputs!$B$2, F8471*Inputs!$B$16, (Inputs!$B$14-F8471)/Inputs!$B$15)*Inputs!$B$9, 0)</f>
        <v>0</v>
      </c>
      <c r="K8471" s="2">
        <f>MAX(E8471*Inputs!$B$5 - B8471 - Inputs!$B$8, 0) * H8471</f>
        <v>0</v>
      </c>
      <c r="L8471" s="2">
        <f>IF(B8471 &gt;= D8471*Inputs!$B$10, MAX(B8471 - E8471/Inputs!$B$5 - Inputs!$B$8, 0) * I8471, 0)</f>
        <v>324.77709859644398</v>
      </c>
      <c r="M8471" s="2">
        <f t="shared" si="1586"/>
        <v>0</v>
      </c>
      <c r="N8471" s="3" t="str">
        <f t="shared" si="1587"/>
        <v>Discharge</v>
      </c>
      <c r="O8471" s="3" t="str">
        <f t="shared" si="1595"/>
        <v>Discharge</v>
      </c>
      <c r="P8471" s="2">
        <f t="shared" si="1588"/>
        <v>0</v>
      </c>
      <c r="Q8471" s="2">
        <f t="shared" si="1589"/>
        <v>170</v>
      </c>
      <c r="R8471" s="2">
        <f t="shared" si="1590"/>
        <v>0</v>
      </c>
      <c r="S8471" s="2">
        <f t="shared" si="1591"/>
        <v>10184.678178911696</v>
      </c>
      <c r="T8471" s="2">
        <f t="shared" si="1592"/>
        <v>0</v>
      </c>
      <c r="U8471" s="2">
        <f>IF(O8471="Reg", R8471 * Inputs!$B$7, 0)</f>
        <v>0</v>
      </c>
      <c r="V8471" s="2">
        <f>MAX(F8471 + P8471*Inputs!$B$15 - (Q8471/Inputs!$B$16) - U8471, 0)</f>
        <v>170</v>
      </c>
    </row>
    <row r="8472" spans="1:22" x14ac:dyDescent="0.3">
      <c r="A8472" s="1">
        <v>46375.916666666657</v>
      </c>
      <c r="B8472" s="2">
        <v>47.092796018164087</v>
      </c>
      <c r="C8472" s="2">
        <v>3.5175846021822719</v>
      </c>
      <c r="D8472" s="2">
        <f t="shared" si="1584"/>
        <v>34.956424143332278</v>
      </c>
      <c r="E8472" s="2">
        <f t="shared" si="1585"/>
        <v>23.460111117677457</v>
      </c>
      <c r="F8472" s="2">
        <f t="shared" si="1593"/>
        <v>170</v>
      </c>
      <c r="G8472" s="2">
        <f t="shared" si="1594"/>
        <v>170</v>
      </c>
      <c r="H8472" s="2">
        <f>MIN(Inputs!$B$2, (Inputs!$B$14 - F8472)/Inputs!$B$15)</f>
        <v>170</v>
      </c>
      <c r="I8472" s="2">
        <f>MAX(MIN(Inputs!$B$2, F8472*Inputs!$B$16, Inputs!$B$14*Inputs!$B$4 - G8472), 0)</f>
        <v>170</v>
      </c>
      <c r="J8472" s="2">
        <f>MAX(MIN(Inputs!$B$2, F8472*Inputs!$B$16, (Inputs!$B$14-F8472)/Inputs!$B$15)*Inputs!$B$9, 0)</f>
        <v>136</v>
      </c>
      <c r="K8472" s="2">
        <f>MAX(E8472*Inputs!$B$5 - B8472 - Inputs!$B$8, 0) * H8472</f>
        <v>0</v>
      </c>
      <c r="L8472" s="2">
        <f>IF(B8472 &gt;= D8472*Inputs!$B$10, MAX(B8472 - E8472/Inputs!$B$5 - Inputs!$B$8, 0) * I8472, 0)</f>
        <v>73.708402627477085</v>
      </c>
      <c r="M8472" s="2">
        <f t="shared" si="1586"/>
        <v>478.391505896789</v>
      </c>
      <c r="N8472" s="3" t="str">
        <f t="shared" si="1587"/>
        <v>Reg</v>
      </c>
      <c r="O8472" s="3" t="str">
        <f t="shared" si="1595"/>
        <v>Discharge</v>
      </c>
      <c r="P8472" s="2">
        <f t="shared" si="1588"/>
        <v>0</v>
      </c>
      <c r="Q8472" s="2">
        <f t="shared" si="1589"/>
        <v>170</v>
      </c>
      <c r="R8472" s="2">
        <f t="shared" si="1590"/>
        <v>0</v>
      </c>
      <c r="S8472" s="2">
        <f t="shared" si="1591"/>
        <v>8005.7753230878952</v>
      </c>
      <c r="T8472" s="2">
        <f t="shared" si="1592"/>
        <v>0</v>
      </c>
      <c r="U8472" s="2">
        <f>IF(O8472="Reg", R8472 * Inputs!$B$7, 0)</f>
        <v>0</v>
      </c>
      <c r="V8472" s="2">
        <f>MAX(F8472 + P8472*Inputs!$B$15 - (Q8472/Inputs!$B$16) - U8472, 0)</f>
        <v>0</v>
      </c>
    </row>
    <row r="8473" spans="1:22" x14ac:dyDescent="0.3">
      <c r="A8473" s="1">
        <v>46375.958333333343</v>
      </c>
      <c r="B8473" s="2">
        <v>29.100257444935941</v>
      </c>
      <c r="C8473" s="2">
        <v>27.372526888128611</v>
      </c>
      <c r="D8473" s="2">
        <f t="shared" si="1584"/>
        <v>34.956424143332278</v>
      </c>
      <c r="E8473" s="2">
        <f t="shared" si="1585"/>
        <v>15.611311781316774</v>
      </c>
      <c r="F8473" s="2">
        <f t="shared" si="1593"/>
        <v>0</v>
      </c>
      <c r="G8473" s="2">
        <f t="shared" si="1594"/>
        <v>340</v>
      </c>
      <c r="H8473" s="2">
        <f>MIN(Inputs!$B$2, (Inputs!$B$14 - F8473)/Inputs!$B$15)</f>
        <v>170</v>
      </c>
      <c r="I8473" s="2">
        <f>MAX(MIN(Inputs!$B$2, F8473*Inputs!$B$16, Inputs!$B$14*Inputs!$B$4 - G8473), 0)</f>
        <v>0</v>
      </c>
      <c r="J8473" s="2">
        <f>MAX(MIN(Inputs!$B$2, F8473*Inputs!$B$16, (Inputs!$B$14-F8473)/Inputs!$B$15)*Inputs!$B$9, 0)</f>
        <v>0</v>
      </c>
      <c r="K8473" s="2">
        <f>MAX(E8473*Inputs!$B$5 - B8473 - Inputs!$B$8, 0) * H8473</f>
        <v>0</v>
      </c>
      <c r="L8473" s="2">
        <f>IF(B8473 &gt;= D8473*Inputs!$B$10, MAX(B8473 - E8473/Inputs!$B$5 - Inputs!$B$8, 0) * I8473, 0)</f>
        <v>0</v>
      </c>
      <c r="M8473" s="2">
        <f t="shared" si="1586"/>
        <v>0</v>
      </c>
      <c r="N8473" s="3" t="str">
        <f t="shared" si="1587"/>
        <v>Idle</v>
      </c>
      <c r="O8473" s="3" t="str">
        <f t="shared" si="1595"/>
        <v>Idle</v>
      </c>
      <c r="P8473" s="2">
        <f t="shared" si="1588"/>
        <v>0</v>
      </c>
      <c r="Q8473" s="2">
        <f t="shared" si="1589"/>
        <v>0</v>
      </c>
      <c r="R8473" s="2">
        <f t="shared" si="1590"/>
        <v>0</v>
      </c>
      <c r="S8473" s="2">
        <f t="shared" si="1591"/>
        <v>0</v>
      </c>
      <c r="T8473" s="2">
        <f t="shared" si="1592"/>
        <v>0</v>
      </c>
      <c r="U8473" s="2">
        <f>IF(O8473="Reg", R8473 * Inputs!$B$7, 0)</f>
        <v>0</v>
      </c>
      <c r="V8473" s="2">
        <f>MAX(F8473 + P8473*Inputs!$B$15 - (Q8473/Inputs!$B$16) - U8473, 0)</f>
        <v>0</v>
      </c>
    </row>
    <row r="8474" spans="1:22" x14ac:dyDescent="0.3">
      <c r="A8474" s="1">
        <v>46376</v>
      </c>
      <c r="B8474" s="2">
        <v>34.59657781574434</v>
      </c>
      <c r="C8474" s="2">
        <v>26.67863287799862</v>
      </c>
      <c r="D8474" s="2">
        <f t="shared" si="1584"/>
        <v>31.092656027127152</v>
      </c>
      <c r="E8474" s="2">
        <f t="shared" si="1585"/>
        <v>10.761268873827449</v>
      </c>
      <c r="F8474" s="2">
        <f t="shared" si="1593"/>
        <v>0</v>
      </c>
      <c r="G8474" s="2">
        <f t="shared" si="1594"/>
        <v>0</v>
      </c>
      <c r="H8474" s="2">
        <f>MIN(Inputs!$B$2, (Inputs!$B$14 - F8474)/Inputs!$B$15)</f>
        <v>170</v>
      </c>
      <c r="I8474" s="2">
        <f>MAX(MIN(Inputs!$B$2, F8474*Inputs!$B$16, Inputs!$B$14*Inputs!$B$4 - G8474), 0)</f>
        <v>0</v>
      </c>
      <c r="J8474" s="2">
        <f>MAX(MIN(Inputs!$B$2, F8474*Inputs!$B$16, (Inputs!$B$14-F8474)/Inputs!$B$15)*Inputs!$B$9, 0)</f>
        <v>0</v>
      </c>
      <c r="K8474" s="2">
        <f>MAX(E8474*Inputs!$B$5 - B8474 - Inputs!$B$8, 0) * H8474</f>
        <v>0</v>
      </c>
      <c r="L8474" s="2">
        <f>IF(B8474 &gt;= D8474*Inputs!$B$10, MAX(B8474 - E8474/Inputs!$B$5 - Inputs!$B$8, 0) * I8474, 0)</f>
        <v>0</v>
      </c>
      <c r="M8474" s="2">
        <f t="shared" si="1586"/>
        <v>0</v>
      </c>
      <c r="N8474" s="3" t="str">
        <f t="shared" si="1587"/>
        <v>Idle</v>
      </c>
      <c r="O8474" s="3" t="str">
        <f t="shared" si="1595"/>
        <v>Idle</v>
      </c>
      <c r="P8474" s="2">
        <f t="shared" si="1588"/>
        <v>0</v>
      </c>
      <c r="Q8474" s="2">
        <f t="shared" si="1589"/>
        <v>0</v>
      </c>
      <c r="R8474" s="2">
        <f t="shared" si="1590"/>
        <v>0</v>
      </c>
      <c r="S8474" s="2">
        <f t="shared" si="1591"/>
        <v>0</v>
      </c>
      <c r="T8474" s="2">
        <f t="shared" si="1592"/>
        <v>0</v>
      </c>
      <c r="U8474" s="2">
        <f>IF(O8474="Reg", R8474 * Inputs!$B$7, 0)</f>
        <v>0</v>
      </c>
      <c r="V8474" s="2">
        <f>MAX(F8474 + P8474*Inputs!$B$15 - (Q8474/Inputs!$B$16) - U8474, 0)</f>
        <v>0</v>
      </c>
    </row>
    <row r="8475" spans="1:22" x14ac:dyDescent="0.3">
      <c r="A8475" s="1">
        <v>46376.041666666657</v>
      </c>
      <c r="B8475" s="2">
        <v>17.74941015895293</v>
      </c>
      <c r="C8475" s="2">
        <v>2.2849346131445292</v>
      </c>
      <c r="D8475" s="2">
        <f t="shared" si="1584"/>
        <v>31.092656027127152</v>
      </c>
      <c r="E8475" s="2">
        <f t="shared" si="1585"/>
        <v>4.9951725712033932</v>
      </c>
      <c r="F8475" s="2">
        <f t="shared" si="1593"/>
        <v>0</v>
      </c>
      <c r="G8475" s="2">
        <f t="shared" si="1594"/>
        <v>0</v>
      </c>
      <c r="H8475" s="2">
        <f>MIN(Inputs!$B$2, (Inputs!$B$14 - F8475)/Inputs!$B$15)</f>
        <v>170</v>
      </c>
      <c r="I8475" s="2">
        <f>MAX(MIN(Inputs!$B$2, F8475*Inputs!$B$16, Inputs!$B$14*Inputs!$B$4 - G8475), 0)</f>
        <v>0</v>
      </c>
      <c r="J8475" s="2">
        <f>MAX(MIN(Inputs!$B$2, F8475*Inputs!$B$16, (Inputs!$B$14-F8475)/Inputs!$B$15)*Inputs!$B$9, 0)</f>
        <v>0</v>
      </c>
      <c r="K8475" s="2">
        <f>MAX(E8475*Inputs!$B$5 - B8475 - Inputs!$B$8, 0) * H8475</f>
        <v>0</v>
      </c>
      <c r="L8475" s="2">
        <f>IF(B8475 &gt;= D8475*Inputs!$B$10, MAX(B8475 - E8475/Inputs!$B$5 - Inputs!$B$8, 0) * I8475, 0)</f>
        <v>0</v>
      </c>
      <c r="M8475" s="2">
        <f t="shared" si="1586"/>
        <v>0</v>
      </c>
      <c r="N8475" s="3" t="str">
        <f t="shared" si="1587"/>
        <v>Idle</v>
      </c>
      <c r="O8475" s="3" t="str">
        <f t="shared" si="1595"/>
        <v>Idle</v>
      </c>
      <c r="P8475" s="2">
        <f t="shared" si="1588"/>
        <v>0</v>
      </c>
      <c r="Q8475" s="2">
        <f t="shared" si="1589"/>
        <v>0</v>
      </c>
      <c r="R8475" s="2">
        <f t="shared" si="1590"/>
        <v>0</v>
      </c>
      <c r="S8475" s="2">
        <f t="shared" si="1591"/>
        <v>0</v>
      </c>
      <c r="T8475" s="2">
        <f t="shared" si="1592"/>
        <v>0</v>
      </c>
      <c r="U8475" s="2">
        <f>IF(O8475="Reg", R8475 * Inputs!$B$7, 0)</f>
        <v>0</v>
      </c>
      <c r="V8475" s="2">
        <f>MAX(F8475 + P8475*Inputs!$B$15 - (Q8475/Inputs!$B$16) - U8475, 0)</f>
        <v>0</v>
      </c>
    </row>
    <row r="8476" spans="1:22" x14ac:dyDescent="0.3">
      <c r="A8476" s="1">
        <v>46376.083333333343</v>
      </c>
      <c r="B8476" s="2">
        <v>12.18801459251346</v>
      </c>
      <c r="C8476" s="2">
        <v>10.46390309644911</v>
      </c>
      <c r="D8476" s="2">
        <f t="shared" si="1584"/>
        <v>31.092656027127152</v>
      </c>
      <c r="E8476" s="2">
        <f t="shared" si="1585"/>
        <v>2.0369375447112388</v>
      </c>
      <c r="F8476" s="2">
        <f t="shared" si="1593"/>
        <v>0</v>
      </c>
      <c r="G8476" s="2">
        <f t="shared" si="1594"/>
        <v>0</v>
      </c>
      <c r="H8476" s="2">
        <f>MIN(Inputs!$B$2, (Inputs!$B$14 - F8476)/Inputs!$B$15)</f>
        <v>170</v>
      </c>
      <c r="I8476" s="2">
        <f>MAX(MIN(Inputs!$B$2, F8476*Inputs!$B$16, Inputs!$B$14*Inputs!$B$4 - G8476), 0)</f>
        <v>0</v>
      </c>
      <c r="J8476" s="2">
        <f>MAX(MIN(Inputs!$B$2, F8476*Inputs!$B$16, (Inputs!$B$14-F8476)/Inputs!$B$15)*Inputs!$B$9, 0)</f>
        <v>0</v>
      </c>
      <c r="K8476" s="2">
        <f>MAX(E8476*Inputs!$B$5 - B8476 - Inputs!$B$8, 0) * H8476</f>
        <v>0</v>
      </c>
      <c r="L8476" s="2">
        <f>IF(B8476 &gt;= D8476*Inputs!$B$10, MAX(B8476 - E8476/Inputs!$B$5 - Inputs!$B$8, 0) * I8476, 0)</f>
        <v>0</v>
      </c>
      <c r="M8476" s="2">
        <f t="shared" si="1586"/>
        <v>0</v>
      </c>
      <c r="N8476" s="3" t="str">
        <f t="shared" si="1587"/>
        <v>Idle</v>
      </c>
      <c r="O8476" s="3" t="str">
        <f t="shared" si="1595"/>
        <v>Idle</v>
      </c>
      <c r="P8476" s="2">
        <f t="shared" si="1588"/>
        <v>0</v>
      </c>
      <c r="Q8476" s="2">
        <f t="shared" si="1589"/>
        <v>0</v>
      </c>
      <c r="R8476" s="2">
        <f t="shared" si="1590"/>
        <v>0</v>
      </c>
      <c r="S8476" s="2">
        <f t="shared" si="1591"/>
        <v>0</v>
      </c>
      <c r="T8476" s="2">
        <f t="shared" si="1592"/>
        <v>0</v>
      </c>
      <c r="U8476" s="2">
        <f>IF(O8476="Reg", R8476 * Inputs!$B$7, 0)</f>
        <v>0</v>
      </c>
      <c r="V8476" s="2">
        <f>MAX(F8476 + P8476*Inputs!$B$15 - (Q8476/Inputs!$B$16) - U8476, 0)</f>
        <v>0</v>
      </c>
    </row>
    <row r="8477" spans="1:22" x14ac:dyDescent="0.3">
      <c r="A8477" s="1">
        <v>46376.125</v>
      </c>
      <c r="B8477" s="2">
        <v>3.3610675753973578E-2</v>
      </c>
      <c r="C8477" s="2">
        <v>4.1463979017166146</v>
      </c>
      <c r="D8477" s="2">
        <f t="shared" si="1584"/>
        <v>31.092656027127152</v>
      </c>
      <c r="E8477" s="2">
        <f t="shared" si="1585"/>
        <v>5.6017792923289296E-3</v>
      </c>
      <c r="F8477" s="2">
        <f t="shared" si="1593"/>
        <v>0</v>
      </c>
      <c r="G8477" s="2">
        <f t="shared" si="1594"/>
        <v>0</v>
      </c>
      <c r="H8477" s="2">
        <f>MIN(Inputs!$B$2, (Inputs!$B$14 - F8477)/Inputs!$B$15)</f>
        <v>170</v>
      </c>
      <c r="I8477" s="2">
        <f>MAX(MIN(Inputs!$B$2, F8477*Inputs!$B$16, Inputs!$B$14*Inputs!$B$4 - G8477), 0)</f>
        <v>0</v>
      </c>
      <c r="J8477" s="2">
        <f>MAX(MIN(Inputs!$B$2, F8477*Inputs!$B$16, (Inputs!$B$14-F8477)/Inputs!$B$15)*Inputs!$B$9, 0)</f>
        <v>0</v>
      </c>
      <c r="K8477" s="2">
        <f>MAX(E8477*Inputs!$B$5 - B8477 - Inputs!$B$8, 0) * H8477</f>
        <v>0</v>
      </c>
      <c r="L8477" s="2">
        <f>IF(B8477 &gt;= D8477*Inputs!$B$10, MAX(B8477 - E8477/Inputs!$B$5 - Inputs!$B$8, 0) * I8477, 0)</f>
        <v>0</v>
      </c>
      <c r="M8477" s="2">
        <f t="shared" si="1586"/>
        <v>0</v>
      </c>
      <c r="N8477" s="3" t="str">
        <f t="shared" si="1587"/>
        <v>Idle</v>
      </c>
      <c r="O8477" s="3" t="str">
        <f t="shared" si="1595"/>
        <v>Idle</v>
      </c>
      <c r="P8477" s="2">
        <f t="shared" si="1588"/>
        <v>0</v>
      </c>
      <c r="Q8477" s="2">
        <f t="shared" si="1589"/>
        <v>0</v>
      </c>
      <c r="R8477" s="2">
        <f t="shared" si="1590"/>
        <v>0</v>
      </c>
      <c r="S8477" s="2">
        <f t="shared" si="1591"/>
        <v>0</v>
      </c>
      <c r="T8477" s="2">
        <f t="shared" si="1592"/>
        <v>0</v>
      </c>
      <c r="U8477" s="2">
        <f>IF(O8477="Reg", R8477 * Inputs!$B$7, 0)</f>
        <v>0</v>
      </c>
      <c r="V8477" s="2">
        <f>MAX(F8477 + P8477*Inputs!$B$15 - (Q8477/Inputs!$B$16) - U8477, 0)</f>
        <v>0</v>
      </c>
    </row>
    <row r="8478" spans="1:22" x14ac:dyDescent="0.3">
      <c r="A8478" s="1">
        <v>46376.166666666657</v>
      </c>
      <c r="B8478" s="2">
        <v>0</v>
      </c>
      <c r="C8478" s="2">
        <v>11.458415689848289</v>
      </c>
      <c r="D8478" s="2">
        <f t="shared" si="1584"/>
        <v>31.092656027127152</v>
      </c>
      <c r="E8478" s="2">
        <f t="shared" si="1585"/>
        <v>0.18975233550151782</v>
      </c>
      <c r="F8478" s="2">
        <f t="shared" si="1593"/>
        <v>0</v>
      </c>
      <c r="G8478" s="2">
        <f t="shared" si="1594"/>
        <v>0</v>
      </c>
      <c r="H8478" s="2">
        <f>MIN(Inputs!$B$2, (Inputs!$B$14 - F8478)/Inputs!$B$15)</f>
        <v>170</v>
      </c>
      <c r="I8478" s="2">
        <f>MAX(MIN(Inputs!$B$2, F8478*Inputs!$B$16, Inputs!$B$14*Inputs!$B$4 - G8478), 0)</f>
        <v>0</v>
      </c>
      <c r="J8478" s="2">
        <f>MAX(MIN(Inputs!$B$2, F8478*Inputs!$B$16, (Inputs!$B$14-F8478)/Inputs!$B$15)*Inputs!$B$9, 0)</f>
        <v>0</v>
      </c>
      <c r="K8478" s="2">
        <f>MAX(E8478*Inputs!$B$5 - B8478 - Inputs!$B$8, 0) * H8478</f>
        <v>0</v>
      </c>
      <c r="L8478" s="2">
        <f>IF(B8478 &gt;= D8478*Inputs!$B$10, MAX(B8478 - E8478/Inputs!$B$5 - Inputs!$B$8, 0) * I8478, 0)</f>
        <v>0</v>
      </c>
      <c r="M8478" s="2">
        <f t="shared" si="1586"/>
        <v>0</v>
      </c>
      <c r="N8478" s="3" t="str">
        <f t="shared" si="1587"/>
        <v>Idle</v>
      </c>
      <c r="O8478" s="3" t="str">
        <f t="shared" si="1595"/>
        <v>Idle</v>
      </c>
      <c r="P8478" s="2">
        <f t="shared" si="1588"/>
        <v>0</v>
      </c>
      <c r="Q8478" s="2">
        <f t="shared" si="1589"/>
        <v>0</v>
      </c>
      <c r="R8478" s="2">
        <f t="shared" si="1590"/>
        <v>0</v>
      </c>
      <c r="S8478" s="2">
        <f t="shared" si="1591"/>
        <v>0</v>
      </c>
      <c r="T8478" s="2">
        <f t="shared" si="1592"/>
        <v>0</v>
      </c>
      <c r="U8478" s="2">
        <f>IF(O8478="Reg", R8478 * Inputs!$B$7, 0)</f>
        <v>0</v>
      </c>
      <c r="V8478" s="2">
        <f>MAX(F8478 + P8478*Inputs!$B$15 - (Q8478/Inputs!$B$16) - U8478, 0)</f>
        <v>0</v>
      </c>
    </row>
    <row r="8479" spans="1:22" x14ac:dyDescent="0.3">
      <c r="A8479" s="1">
        <v>46376.208333333343</v>
      </c>
      <c r="B8479" s="2">
        <v>0</v>
      </c>
      <c r="C8479" s="2">
        <v>26.33094393561074</v>
      </c>
      <c r="D8479" s="2">
        <f t="shared" si="1584"/>
        <v>31.092656027127152</v>
      </c>
      <c r="E8479" s="2">
        <f t="shared" si="1585"/>
        <v>2.169469080457338</v>
      </c>
      <c r="F8479" s="2">
        <f t="shared" si="1593"/>
        <v>0</v>
      </c>
      <c r="G8479" s="2">
        <f t="shared" si="1594"/>
        <v>0</v>
      </c>
      <c r="H8479" s="2">
        <f>MIN(Inputs!$B$2, (Inputs!$B$14 - F8479)/Inputs!$B$15)</f>
        <v>170</v>
      </c>
      <c r="I8479" s="2">
        <f>MAX(MIN(Inputs!$B$2, F8479*Inputs!$B$16, Inputs!$B$14*Inputs!$B$4 - G8479), 0)</f>
        <v>0</v>
      </c>
      <c r="J8479" s="2">
        <f>MAX(MIN(Inputs!$B$2, F8479*Inputs!$B$16, (Inputs!$B$14-F8479)/Inputs!$B$15)*Inputs!$B$9, 0)</f>
        <v>0</v>
      </c>
      <c r="K8479" s="2">
        <f>MAX(E8479*Inputs!$B$5 - B8479 - Inputs!$B$8, 0) * H8479</f>
        <v>0</v>
      </c>
      <c r="L8479" s="2">
        <f>IF(B8479 &gt;= D8479*Inputs!$B$10, MAX(B8479 - E8479/Inputs!$B$5 - Inputs!$B$8, 0) * I8479, 0)</f>
        <v>0</v>
      </c>
      <c r="M8479" s="2">
        <f t="shared" si="1586"/>
        <v>0</v>
      </c>
      <c r="N8479" s="3" t="str">
        <f t="shared" si="1587"/>
        <v>Idle</v>
      </c>
      <c r="O8479" s="3" t="str">
        <f t="shared" si="1595"/>
        <v>Idle</v>
      </c>
      <c r="P8479" s="2">
        <f t="shared" si="1588"/>
        <v>0</v>
      </c>
      <c r="Q8479" s="2">
        <f t="shared" si="1589"/>
        <v>0</v>
      </c>
      <c r="R8479" s="2">
        <f t="shared" si="1590"/>
        <v>0</v>
      </c>
      <c r="S8479" s="2">
        <f t="shared" si="1591"/>
        <v>0</v>
      </c>
      <c r="T8479" s="2">
        <f t="shared" si="1592"/>
        <v>0</v>
      </c>
      <c r="U8479" s="2">
        <f>IF(O8479="Reg", R8479 * Inputs!$B$7, 0)</f>
        <v>0</v>
      </c>
      <c r="V8479" s="2">
        <f>MAX(F8479 + P8479*Inputs!$B$15 - (Q8479/Inputs!$B$16) - U8479, 0)</f>
        <v>0</v>
      </c>
    </row>
    <row r="8480" spans="1:22" x14ac:dyDescent="0.3">
      <c r="A8480" s="1">
        <v>46376.25</v>
      </c>
      <c r="B8480" s="2">
        <v>0</v>
      </c>
      <c r="C8480" s="2">
        <v>2.2826585307614531</v>
      </c>
      <c r="D8480" s="2">
        <f t="shared" si="1584"/>
        <v>31.092656027127152</v>
      </c>
      <c r="E8480" s="2">
        <f t="shared" si="1585"/>
        <v>5.7551100307287095</v>
      </c>
      <c r="F8480" s="2">
        <f t="shared" si="1593"/>
        <v>0</v>
      </c>
      <c r="G8480" s="2">
        <f t="shared" si="1594"/>
        <v>0</v>
      </c>
      <c r="H8480" s="2">
        <f>MIN(Inputs!$B$2, (Inputs!$B$14 - F8480)/Inputs!$B$15)</f>
        <v>170</v>
      </c>
      <c r="I8480" s="2">
        <f>MAX(MIN(Inputs!$B$2, F8480*Inputs!$B$16, Inputs!$B$14*Inputs!$B$4 - G8480), 0)</f>
        <v>0</v>
      </c>
      <c r="J8480" s="2">
        <f>MAX(MIN(Inputs!$B$2, F8480*Inputs!$B$16, (Inputs!$B$14-F8480)/Inputs!$B$15)*Inputs!$B$9, 0)</f>
        <v>0</v>
      </c>
      <c r="K8480" s="2">
        <f>MAX(E8480*Inputs!$B$5 - B8480 - Inputs!$B$8, 0) * H8480</f>
        <v>0</v>
      </c>
      <c r="L8480" s="2">
        <f>IF(B8480 &gt;= D8480*Inputs!$B$10, MAX(B8480 - E8480/Inputs!$B$5 - Inputs!$B$8, 0) * I8480, 0)</f>
        <v>0</v>
      </c>
      <c r="M8480" s="2">
        <f t="shared" si="1586"/>
        <v>0</v>
      </c>
      <c r="N8480" s="3" t="str">
        <f t="shared" si="1587"/>
        <v>Idle</v>
      </c>
      <c r="O8480" s="3" t="str">
        <f t="shared" si="1595"/>
        <v>Idle</v>
      </c>
      <c r="P8480" s="2">
        <f t="shared" si="1588"/>
        <v>0</v>
      </c>
      <c r="Q8480" s="2">
        <f t="shared" si="1589"/>
        <v>0</v>
      </c>
      <c r="R8480" s="2">
        <f t="shared" si="1590"/>
        <v>0</v>
      </c>
      <c r="S8480" s="2">
        <f t="shared" si="1591"/>
        <v>0</v>
      </c>
      <c r="T8480" s="2">
        <f t="shared" si="1592"/>
        <v>0</v>
      </c>
      <c r="U8480" s="2">
        <f>IF(O8480="Reg", R8480 * Inputs!$B$7, 0)</f>
        <v>0</v>
      </c>
      <c r="V8480" s="2">
        <f>MAX(F8480 + P8480*Inputs!$B$15 - (Q8480/Inputs!$B$16) - U8480, 0)</f>
        <v>0</v>
      </c>
    </row>
    <row r="8481" spans="1:22" x14ac:dyDescent="0.3">
      <c r="A8481" s="1">
        <v>46376.291666666657</v>
      </c>
      <c r="B8481" s="2">
        <v>0</v>
      </c>
      <c r="C8481" s="2">
        <v>7.5719012917795538</v>
      </c>
      <c r="D8481" s="2">
        <f t="shared" si="1584"/>
        <v>31.092656027127152</v>
      </c>
      <c r="E8481" s="2">
        <f t="shared" si="1585"/>
        <v>9.924623571026844</v>
      </c>
      <c r="F8481" s="2">
        <f t="shared" si="1593"/>
        <v>0</v>
      </c>
      <c r="G8481" s="2">
        <f t="shared" si="1594"/>
        <v>0</v>
      </c>
      <c r="H8481" s="2">
        <f>MIN(Inputs!$B$2, (Inputs!$B$14 - F8481)/Inputs!$B$15)</f>
        <v>170</v>
      </c>
      <c r="I8481" s="2">
        <f>MAX(MIN(Inputs!$B$2, F8481*Inputs!$B$16, Inputs!$B$14*Inputs!$B$4 - G8481), 0)</f>
        <v>0</v>
      </c>
      <c r="J8481" s="2">
        <f>MAX(MIN(Inputs!$B$2, F8481*Inputs!$B$16, (Inputs!$B$14-F8481)/Inputs!$B$15)*Inputs!$B$9, 0)</f>
        <v>0</v>
      </c>
      <c r="K8481" s="2">
        <f>MAX(E8481*Inputs!$B$5 - B8481 - Inputs!$B$8, 0) * H8481</f>
        <v>0</v>
      </c>
      <c r="L8481" s="2">
        <f>IF(B8481 &gt;= D8481*Inputs!$B$10, MAX(B8481 - E8481/Inputs!$B$5 - Inputs!$B$8, 0) * I8481, 0)</f>
        <v>0</v>
      </c>
      <c r="M8481" s="2">
        <f t="shared" si="1586"/>
        <v>0</v>
      </c>
      <c r="N8481" s="3" t="str">
        <f t="shared" si="1587"/>
        <v>Idle</v>
      </c>
      <c r="O8481" s="3" t="str">
        <f t="shared" si="1595"/>
        <v>Idle</v>
      </c>
      <c r="P8481" s="2">
        <f t="shared" si="1588"/>
        <v>0</v>
      </c>
      <c r="Q8481" s="2">
        <f t="shared" si="1589"/>
        <v>0</v>
      </c>
      <c r="R8481" s="2">
        <f t="shared" si="1590"/>
        <v>0</v>
      </c>
      <c r="S8481" s="2">
        <f t="shared" si="1591"/>
        <v>0</v>
      </c>
      <c r="T8481" s="2">
        <f t="shared" si="1592"/>
        <v>0</v>
      </c>
      <c r="U8481" s="2">
        <f>IF(O8481="Reg", R8481 * Inputs!$B$7, 0)</f>
        <v>0</v>
      </c>
      <c r="V8481" s="2">
        <f>MAX(F8481 + P8481*Inputs!$B$15 - (Q8481/Inputs!$B$16) - U8481, 0)</f>
        <v>0</v>
      </c>
    </row>
    <row r="8482" spans="1:22" x14ac:dyDescent="0.3">
      <c r="A8482" s="1">
        <v>46376.333333333343</v>
      </c>
      <c r="B8482" s="2">
        <v>0</v>
      </c>
      <c r="C8482" s="2">
        <v>5.3325547580280039</v>
      </c>
      <c r="D8482" s="2">
        <f t="shared" si="1584"/>
        <v>31.092656027127152</v>
      </c>
      <c r="E8482" s="2">
        <f t="shared" si="1585"/>
        <v>16.497904712256819</v>
      </c>
      <c r="F8482" s="2">
        <f t="shared" si="1593"/>
        <v>0</v>
      </c>
      <c r="G8482" s="2">
        <f t="shared" si="1594"/>
        <v>0</v>
      </c>
      <c r="H8482" s="2">
        <f>MIN(Inputs!$B$2, (Inputs!$B$14 - F8482)/Inputs!$B$15)</f>
        <v>170</v>
      </c>
      <c r="I8482" s="2">
        <f>MAX(MIN(Inputs!$B$2, F8482*Inputs!$B$16, Inputs!$B$14*Inputs!$B$4 - G8482), 0)</f>
        <v>0</v>
      </c>
      <c r="J8482" s="2">
        <f>MAX(MIN(Inputs!$B$2, F8482*Inputs!$B$16, (Inputs!$B$14-F8482)/Inputs!$B$15)*Inputs!$B$9, 0)</f>
        <v>0</v>
      </c>
      <c r="K8482" s="2">
        <f>MAX(E8482*Inputs!$B$5 - B8482 - Inputs!$B$8, 0) * H8482</f>
        <v>0</v>
      </c>
      <c r="L8482" s="2">
        <f>IF(B8482 &gt;= D8482*Inputs!$B$10, MAX(B8482 - E8482/Inputs!$B$5 - Inputs!$B$8, 0) * I8482, 0)</f>
        <v>0</v>
      </c>
      <c r="M8482" s="2">
        <f t="shared" si="1586"/>
        <v>0</v>
      </c>
      <c r="N8482" s="3" t="str">
        <f t="shared" si="1587"/>
        <v>Idle</v>
      </c>
      <c r="O8482" s="3" t="str">
        <f t="shared" si="1595"/>
        <v>Idle</v>
      </c>
      <c r="P8482" s="2">
        <f t="shared" si="1588"/>
        <v>0</v>
      </c>
      <c r="Q8482" s="2">
        <f t="shared" si="1589"/>
        <v>0</v>
      </c>
      <c r="R8482" s="2">
        <f t="shared" si="1590"/>
        <v>0</v>
      </c>
      <c r="S8482" s="2">
        <f t="shared" si="1591"/>
        <v>0</v>
      </c>
      <c r="T8482" s="2">
        <f t="shared" si="1592"/>
        <v>0</v>
      </c>
      <c r="U8482" s="2">
        <f>IF(O8482="Reg", R8482 * Inputs!$B$7, 0)</f>
        <v>0</v>
      </c>
      <c r="V8482" s="2">
        <f>MAX(F8482 + P8482*Inputs!$B$15 - (Q8482/Inputs!$B$16) - U8482, 0)</f>
        <v>0</v>
      </c>
    </row>
    <row r="8483" spans="1:22" x14ac:dyDescent="0.3">
      <c r="A8483" s="1">
        <v>46376.375</v>
      </c>
      <c r="B8483" s="2">
        <v>1.1385140130091069</v>
      </c>
      <c r="C8483" s="2">
        <v>36.386602759122049</v>
      </c>
      <c r="D8483" s="2">
        <f t="shared" si="1584"/>
        <v>31.092656027127152</v>
      </c>
      <c r="E8483" s="2">
        <f t="shared" si="1585"/>
        <v>25.118948375882741</v>
      </c>
      <c r="F8483" s="2">
        <f t="shared" si="1593"/>
        <v>0</v>
      </c>
      <c r="G8483" s="2">
        <f t="shared" si="1594"/>
        <v>0</v>
      </c>
      <c r="H8483" s="2">
        <f>MIN(Inputs!$B$2, (Inputs!$B$14 - F8483)/Inputs!$B$15)</f>
        <v>170</v>
      </c>
      <c r="I8483" s="2">
        <f>MAX(MIN(Inputs!$B$2, F8483*Inputs!$B$16, Inputs!$B$14*Inputs!$B$4 - G8483), 0)</f>
        <v>0</v>
      </c>
      <c r="J8483" s="2">
        <f>MAX(MIN(Inputs!$B$2, F8483*Inputs!$B$16, (Inputs!$B$14-F8483)/Inputs!$B$15)*Inputs!$B$9, 0)</f>
        <v>0</v>
      </c>
      <c r="K8483" s="2">
        <f>MAX(E8483*Inputs!$B$5 - B8483 - Inputs!$B$8, 0) * H8483</f>
        <v>164.24729482050975</v>
      </c>
      <c r="L8483" s="2">
        <f>IF(B8483 &gt;= D8483*Inputs!$B$10, MAX(B8483 - E8483/Inputs!$B$5 - Inputs!$B$8, 0) * I8483, 0)</f>
        <v>0</v>
      </c>
      <c r="M8483" s="2">
        <f t="shared" si="1586"/>
        <v>0</v>
      </c>
      <c r="N8483" s="3" t="str">
        <f t="shared" si="1587"/>
        <v>Charge</v>
      </c>
      <c r="O8483" s="3" t="str">
        <f t="shared" si="1595"/>
        <v>Charge</v>
      </c>
      <c r="P8483" s="2">
        <f t="shared" si="1588"/>
        <v>170</v>
      </c>
      <c r="Q8483" s="2">
        <f t="shared" si="1589"/>
        <v>0</v>
      </c>
      <c r="R8483" s="2">
        <f t="shared" si="1590"/>
        <v>0</v>
      </c>
      <c r="S8483" s="2">
        <f t="shared" si="1591"/>
        <v>-193.54738221154818</v>
      </c>
      <c r="T8483" s="2">
        <f t="shared" si="1592"/>
        <v>0</v>
      </c>
      <c r="U8483" s="2">
        <f>IF(O8483="Reg", R8483 * Inputs!$B$7, 0)</f>
        <v>0</v>
      </c>
      <c r="V8483" s="2">
        <f>MAX(F8483 + P8483*Inputs!$B$15 - (Q8483/Inputs!$B$16) - U8483, 0)</f>
        <v>170</v>
      </c>
    </row>
    <row r="8484" spans="1:22" x14ac:dyDescent="0.3">
      <c r="A8484" s="1">
        <v>46376.416666666657</v>
      </c>
      <c r="B8484" s="2">
        <v>11.878300469734921</v>
      </c>
      <c r="C8484" s="2">
        <v>7.803235943986615</v>
      </c>
      <c r="D8484" s="2">
        <f t="shared" si="1584"/>
        <v>31.092656027127152</v>
      </c>
      <c r="E8484" s="2">
        <f t="shared" si="1585"/>
        <v>34.4013593446548</v>
      </c>
      <c r="F8484" s="2">
        <f t="shared" si="1593"/>
        <v>170</v>
      </c>
      <c r="G8484" s="2">
        <f t="shared" si="1594"/>
        <v>0</v>
      </c>
      <c r="H8484" s="2">
        <f>MIN(Inputs!$B$2, (Inputs!$B$14 - F8484)/Inputs!$B$15)</f>
        <v>170</v>
      </c>
      <c r="I8484" s="2">
        <f>MAX(MIN(Inputs!$B$2, F8484*Inputs!$B$16, Inputs!$B$14*Inputs!$B$4 - G8484), 0)</f>
        <v>170</v>
      </c>
      <c r="J8484" s="2">
        <f>MAX(MIN(Inputs!$B$2, F8484*Inputs!$B$16, (Inputs!$B$14-F8484)/Inputs!$B$15)*Inputs!$B$9, 0)</f>
        <v>136</v>
      </c>
      <c r="K8484" s="2">
        <f>MAX(E8484*Inputs!$B$5 - B8484 - Inputs!$B$8, 0) * H8484</f>
        <v>0</v>
      </c>
      <c r="L8484" s="2">
        <f>IF(B8484 &gt;= D8484*Inputs!$B$10, MAX(B8484 - E8484/Inputs!$B$5 - Inputs!$B$8, 0) * I8484, 0)</f>
        <v>0</v>
      </c>
      <c r="M8484" s="2">
        <f t="shared" si="1586"/>
        <v>1061.2400883821797</v>
      </c>
      <c r="N8484" s="3" t="str">
        <f t="shared" si="1587"/>
        <v>Reg</v>
      </c>
      <c r="O8484" s="3" t="str">
        <f t="shared" si="1595"/>
        <v>Charge</v>
      </c>
      <c r="P8484" s="2">
        <f t="shared" si="1588"/>
        <v>170</v>
      </c>
      <c r="Q8484" s="2">
        <f t="shared" si="1589"/>
        <v>0</v>
      </c>
      <c r="R8484" s="2">
        <f t="shared" si="1590"/>
        <v>0</v>
      </c>
      <c r="S8484" s="2">
        <f t="shared" si="1591"/>
        <v>-2019.3110798549365</v>
      </c>
      <c r="T8484" s="2">
        <f t="shared" si="1592"/>
        <v>0</v>
      </c>
      <c r="U8484" s="2">
        <f>IF(O8484="Reg", R8484 * Inputs!$B$7, 0)</f>
        <v>0</v>
      </c>
      <c r="V8484" s="2">
        <f>MAX(F8484 + P8484*Inputs!$B$15 - (Q8484/Inputs!$B$16) - U8484, 0)</f>
        <v>340</v>
      </c>
    </row>
    <row r="8485" spans="1:22" x14ac:dyDescent="0.3">
      <c r="A8485" s="1">
        <v>46376.458333333343</v>
      </c>
      <c r="B8485" s="2">
        <v>21.513845701628231</v>
      </c>
      <c r="C8485" s="2">
        <v>11.99260453091353</v>
      </c>
      <c r="D8485" s="2">
        <f t="shared" si="1584"/>
        <v>31.092656027127152</v>
      </c>
      <c r="E8485" s="2">
        <f t="shared" si="1585"/>
        <v>42.541654732310015</v>
      </c>
      <c r="F8485" s="2">
        <f t="shared" si="1593"/>
        <v>340</v>
      </c>
      <c r="G8485" s="2">
        <f t="shared" si="1594"/>
        <v>0</v>
      </c>
      <c r="H8485" s="2">
        <f>MIN(Inputs!$B$2, (Inputs!$B$14 - F8485)/Inputs!$B$15)</f>
        <v>0</v>
      </c>
      <c r="I8485" s="2">
        <f>MAX(MIN(Inputs!$B$2, F8485*Inputs!$B$16, Inputs!$B$14*Inputs!$B$4 - G8485), 0)</f>
        <v>170</v>
      </c>
      <c r="J8485" s="2">
        <f>MAX(MIN(Inputs!$B$2, F8485*Inputs!$B$16, (Inputs!$B$14-F8485)/Inputs!$B$15)*Inputs!$B$9, 0)</f>
        <v>0</v>
      </c>
      <c r="K8485" s="2">
        <f>MAX(E8485*Inputs!$B$5 - B8485 - Inputs!$B$8, 0) * H8485</f>
        <v>0</v>
      </c>
      <c r="L8485" s="2">
        <f>IF(B8485 &gt;= D8485*Inputs!$B$10, MAX(B8485 - E8485/Inputs!$B$5 - Inputs!$B$8, 0) * I8485, 0)</f>
        <v>0</v>
      </c>
      <c r="M8485" s="2">
        <f t="shared" si="1586"/>
        <v>0</v>
      </c>
      <c r="N8485" s="3" t="str">
        <f t="shared" si="1587"/>
        <v>Idle</v>
      </c>
      <c r="O8485" s="3" t="str">
        <f t="shared" si="1595"/>
        <v>Idle</v>
      </c>
      <c r="P8485" s="2">
        <f t="shared" si="1588"/>
        <v>0</v>
      </c>
      <c r="Q8485" s="2">
        <f t="shared" si="1589"/>
        <v>0</v>
      </c>
      <c r="R8485" s="2">
        <f t="shared" si="1590"/>
        <v>0</v>
      </c>
      <c r="S8485" s="2">
        <f t="shared" si="1591"/>
        <v>0</v>
      </c>
      <c r="T8485" s="2">
        <f t="shared" si="1592"/>
        <v>0</v>
      </c>
      <c r="U8485" s="2">
        <f>IF(O8485="Reg", R8485 * Inputs!$B$7, 0)</f>
        <v>0</v>
      </c>
      <c r="V8485" s="2">
        <f>MAX(F8485 + P8485*Inputs!$B$15 - (Q8485/Inputs!$B$16) - U8485, 0)</f>
        <v>340</v>
      </c>
    </row>
    <row r="8486" spans="1:22" x14ac:dyDescent="0.3">
      <c r="A8486" s="1">
        <v>46376.5</v>
      </c>
      <c r="B8486" s="2">
        <v>25.017081241788802</v>
      </c>
      <c r="C8486" s="2">
        <v>8.8445740212501711</v>
      </c>
      <c r="D8486" s="2">
        <f t="shared" si="1584"/>
        <v>31.092656027127152</v>
      </c>
      <c r="E8486" s="2">
        <f t="shared" si="1585"/>
        <v>49.608829634673896</v>
      </c>
      <c r="F8486" s="2">
        <f t="shared" si="1593"/>
        <v>340</v>
      </c>
      <c r="G8486" s="2">
        <f t="shared" si="1594"/>
        <v>0</v>
      </c>
      <c r="H8486" s="2">
        <f>MIN(Inputs!$B$2, (Inputs!$B$14 - F8486)/Inputs!$B$15)</f>
        <v>0</v>
      </c>
      <c r="I8486" s="2">
        <f>MAX(MIN(Inputs!$B$2, F8486*Inputs!$B$16, Inputs!$B$14*Inputs!$B$4 - G8486), 0)</f>
        <v>170</v>
      </c>
      <c r="J8486" s="2">
        <f>MAX(MIN(Inputs!$B$2, F8486*Inputs!$B$16, (Inputs!$B$14-F8486)/Inputs!$B$15)*Inputs!$B$9, 0)</f>
        <v>0</v>
      </c>
      <c r="K8486" s="2">
        <f>MAX(E8486*Inputs!$B$5 - B8486 - Inputs!$B$8, 0) * H8486</f>
        <v>0</v>
      </c>
      <c r="L8486" s="2">
        <f>IF(B8486 &gt;= D8486*Inputs!$B$10, MAX(B8486 - E8486/Inputs!$B$5 - Inputs!$B$8, 0) * I8486, 0)</f>
        <v>0</v>
      </c>
      <c r="M8486" s="2">
        <f t="shared" si="1586"/>
        <v>0</v>
      </c>
      <c r="N8486" s="3" t="str">
        <f t="shared" si="1587"/>
        <v>Idle</v>
      </c>
      <c r="O8486" s="3" t="str">
        <f t="shared" si="1595"/>
        <v>Idle</v>
      </c>
      <c r="P8486" s="2">
        <f t="shared" si="1588"/>
        <v>0</v>
      </c>
      <c r="Q8486" s="2">
        <f t="shared" si="1589"/>
        <v>0</v>
      </c>
      <c r="R8486" s="2">
        <f t="shared" si="1590"/>
        <v>0</v>
      </c>
      <c r="S8486" s="2">
        <f t="shared" si="1591"/>
        <v>0</v>
      </c>
      <c r="T8486" s="2">
        <f t="shared" si="1592"/>
        <v>0</v>
      </c>
      <c r="U8486" s="2">
        <f>IF(O8486="Reg", R8486 * Inputs!$B$7, 0)</f>
        <v>0</v>
      </c>
      <c r="V8486" s="2">
        <f>MAX(F8486 + P8486*Inputs!$B$15 - (Q8486/Inputs!$B$16) - U8486, 0)</f>
        <v>340</v>
      </c>
    </row>
    <row r="8487" spans="1:22" x14ac:dyDescent="0.3">
      <c r="A8487" s="1">
        <v>46376.541666666657</v>
      </c>
      <c r="B8487" s="2">
        <v>39.439686847379853</v>
      </c>
      <c r="C8487" s="2">
        <v>16.406419752908629</v>
      </c>
      <c r="D8487" s="2">
        <f t="shared" si="1584"/>
        <v>31.092656027127152</v>
      </c>
      <c r="E8487" s="2">
        <f t="shared" si="1585"/>
        <v>57.068952945861035</v>
      </c>
      <c r="F8487" s="2">
        <f t="shared" si="1593"/>
        <v>340</v>
      </c>
      <c r="G8487" s="2">
        <f t="shared" si="1594"/>
        <v>0</v>
      </c>
      <c r="H8487" s="2">
        <f>MIN(Inputs!$B$2, (Inputs!$B$14 - F8487)/Inputs!$B$15)</f>
        <v>0</v>
      </c>
      <c r="I8487" s="2">
        <f>MAX(MIN(Inputs!$B$2, F8487*Inputs!$B$16, Inputs!$B$14*Inputs!$B$4 - G8487), 0)</f>
        <v>170</v>
      </c>
      <c r="J8487" s="2">
        <f>MAX(MIN(Inputs!$B$2, F8487*Inputs!$B$16, (Inputs!$B$14-F8487)/Inputs!$B$15)*Inputs!$B$9, 0)</f>
        <v>0</v>
      </c>
      <c r="K8487" s="2">
        <f>MAX(E8487*Inputs!$B$5 - B8487 - Inputs!$B$8, 0) * H8487</f>
        <v>0</v>
      </c>
      <c r="L8487" s="2">
        <f>IF(B8487 &gt;= D8487*Inputs!$B$10, MAX(B8487 - E8487/Inputs!$B$5 - Inputs!$B$8, 0) * I8487, 0)</f>
        <v>0</v>
      </c>
      <c r="M8487" s="2">
        <f t="shared" si="1586"/>
        <v>0</v>
      </c>
      <c r="N8487" s="3" t="str">
        <f t="shared" si="1587"/>
        <v>Idle</v>
      </c>
      <c r="O8487" s="3" t="str">
        <f t="shared" si="1595"/>
        <v>Idle</v>
      </c>
      <c r="P8487" s="2">
        <f t="shared" si="1588"/>
        <v>0</v>
      </c>
      <c r="Q8487" s="2">
        <f t="shared" si="1589"/>
        <v>0</v>
      </c>
      <c r="R8487" s="2">
        <f t="shared" si="1590"/>
        <v>0</v>
      </c>
      <c r="S8487" s="2">
        <f t="shared" si="1591"/>
        <v>0</v>
      </c>
      <c r="T8487" s="2">
        <f t="shared" si="1592"/>
        <v>0</v>
      </c>
      <c r="U8487" s="2">
        <f>IF(O8487="Reg", R8487 * Inputs!$B$7, 0)</f>
        <v>0</v>
      </c>
      <c r="V8487" s="2">
        <f>MAX(F8487 + P8487*Inputs!$B$15 - (Q8487/Inputs!$B$16) - U8487, 0)</f>
        <v>340</v>
      </c>
    </row>
    <row r="8488" spans="1:22" x14ac:dyDescent="0.3">
      <c r="A8488" s="1">
        <v>46376.583333333343</v>
      </c>
      <c r="B8488" s="2">
        <v>51.726261981755528</v>
      </c>
      <c r="C8488" s="2">
        <v>7.9252406505780488</v>
      </c>
      <c r="D8488" s="2">
        <f t="shared" si="1584"/>
        <v>31.092656027127152</v>
      </c>
      <c r="E8488" s="2">
        <f t="shared" si="1585"/>
        <v>61.212540660814604</v>
      </c>
      <c r="F8488" s="2">
        <f t="shared" si="1593"/>
        <v>340</v>
      </c>
      <c r="G8488" s="2">
        <f t="shared" si="1594"/>
        <v>0</v>
      </c>
      <c r="H8488" s="2">
        <f>MIN(Inputs!$B$2, (Inputs!$B$14 - F8488)/Inputs!$B$15)</f>
        <v>0</v>
      </c>
      <c r="I8488" s="2">
        <f>MAX(MIN(Inputs!$B$2, F8488*Inputs!$B$16, Inputs!$B$14*Inputs!$B$4 - G8488), 0)</f>
        <v>170</v>
      </c>
      <c r="J8488" s="2">
        <f>MAX(MIN(Inputs!$B$2, F8488*Inputs!$B$16, (Inputs!$B$14-F8488)/Inputs!$B$15)*Inputs!$B$9, 0)</f>
        <v>0</v>
      </c>
      <c r="K8488" s="2">
        <f>MAX(E8488*Inputs!$B$5 - B8488 - Inputs!$B$8, 0) * H8488</f>
        <v>0</v>
      </c>
      <c r="L8488" s="2">
        <f>IF(B8488 &gt;= D8488*Inputs!$B$10, MAX(B8488 - E8488/Inputs!$B$5 - Inputs!$B$8, 0) * I8488, 0)</f>
        <v>0</v>
      </c>
      <c r="M8488" s="2">
        <f t="shared" si="1586"/>
        <v>0</v>
      </c>
      <c r="N8488" s="3" t="str">
        <f t="shared" si="1587"/>
        <v>Idle</v>
      </c>
      <c r="O8488" s="3" t="str">
        <f t="shared" si="1595"/>
        <v>Idle</v>
      </c>
      <c r="P8488" s="2">
        <f t="shared" si="1588"/>
        <v>0</v>
      </c>
      <c r="Q8488" s="2">
        <f t="shared" si="1589"/>
        <v>0</v>
      </c>
      <c r="R8488" s="2">
        <f t="shared" si="1590"/>
        <v>0</v>
      </c>
      <c r="S8488" s="2">
        <f t="shared" si="1591"/>
        <v>0</v>
      </c>
      <c r="T8488" s="2">
        <f t="shared" si="1592"/>
        <v>0</v>
      </c>
      <c r="U8488" s="2">
        <f>IF(O8488="Reg", R8488 * Inputs!$B$7, 0)</f>
        <v>0</v>
      </c>
      <c r="V8488" s="2">
        <f>MAX(F8488 + P8488*Inputs!$B$15 - (Q8488/Inputs!$B$16) - U8488, 0)</f>
        <v>340</v>
      </c>
    </row>
    <row r="8489" spans="1:22" x14ac:dyDescent="0.3">
      <c r="A8489" s="1">
        <v>46376.625</v>
      </c>
      <c r="B8489" s="2">
        <v>56.832979825641452</v>
      </c>
      <c r="C8489" s="2">
        <v>3.6233964095590072</v>
      </c>
      <c r="D8489" s="2">
        <f t="shared" si="1584"/>
        <v>31.092656027127152</v>
      </c>
      <c r="E8489" s="2">
        <f t="shared" si="1585"/>
        <v>63.69314859672653</v>
      </c>
      <c r="F8489" s="2">
        <f t="shared" si="1593"/>
        <v>340</v>
      </c>
      <c r="G8489" s="2">
        <f t="shared" si="1594"/>
        <v>0</v>
      </c>
      <c r="H8489" s="2">
        <f>MIN(Inputs!$B$2, (Inputs!$B$14 - F8489)/Inputs!$B$15)</f>
        <v>0</v>
      </c>
      <c r="I8489" s="2">
        <f>MAX(MIN(Inputs!$B$2, F8489*Inputs!$B$16, Inputs!$B$14*Inputs!$B$4 - G8489), 0)</f>
        <v>170</v>
      </c>
      <c r="J8489" s="2">
        <f>MAX(MIN(Inputs!$B$2, F8489*Inputs!$B$16, (Inputs!$B$14-F8489)/Inputs!$B$15)*Inputs!$B$9, 0)</f>
        <v>0</v>
      </c>
      <c r="K8489" s="2">
        <f>MAX(E8489*Inputs!$B$5 - B8489 - Inputs!$B$8, 0) * H8489</f>
        <v>0</v>
      </c>
      <c r="L8489" s="2">
        <f>IF(B8489 &gt;= D8489*Inputs!$B$10, MAX(B8489 - E8489/Inputs!$B$5 - Inputs!$B$8, 0) * I8489, 0)</f>
        <v>0</v>
      </c>
      <c r="M8489" s="2">
        <f t="shared" si="1586"/>
        <v>0</v>
      </c>
      <c r="N8489" s="3" t="str">
        <f t="shared" si="1587"/>
        <v>Idle</v>
      </c>
      <c r="O8489" s="3" t="str">
        <f t="shared" si="1595"/>
        <v>Idle</v>
      </c>
      <c r="P8489" s="2">
        <f t="shared" si="1588"/>
        <v>0</v>
      </c>
      <c r="Q8489" s="2">
        <f t="shared" si="1589"/>
        <v>0</v>
      </c>
      <c r="R8489" s="2">
        <f t="shared" si="1590"/>
        <v>0</v>
      </c>
      <c r="S8489" s="2">
        <f t="shared" si="1591"/>
        <v>0</v>
      </c>
      <c r="T8489" s="2">
        <f t="shared" si="1592"/>
        <v>0</v>
      </c>
      <c r="U8489" s="2">
        <f>IF(O8489="Reg", R8489 * Inputs!$B$7, 0)</f>
        <v>0</v>
      </c>
      <c r="V8489" s="2">
        <f>MAX(F8489 + P8489*Inputs!$B$15 - (Q8489/Inputs!$B$16) - U8489, 0)</f>
        <v>340</v>
      </c>
    </row>
    <row r="8490" spans="1:22" x14ac:dyDescent="0.3">
      <c r="A8490" s="1">
        <v>46376.666666666657</v>
      </c>
      <c r="B8490" s="2">
        <v>60.720072795666248</v>
      </c>
      <c r="C8490" s="2">
        <v>7.6967166833880407</v>
      </c>
      <c r="D8490" s="2">
        <f t="shared" si="1584"/>
        <v>31.092656027127152</v>
      </c>
      <c r="E8490" s="2">
        <f t="shared" si="1585"/>
        <v>63.081090671696437</v>
      </c>
      <c r="F8490" s="2">
        <f t="shared" si="1593"/>
        <v>340</v>
      </c>
      <c r="G8490" s="2">
        <f t="shared" si="1594"/>
        <v>0</v>
      </c>
      <c r="H8490" s="2">
        <f>MIN(Inputs!$B$2, (Inputs!$B$14 - F8490)/Inputs!$B$15)</f>
        <v>0</v>
      </c>
      <c r="I8490" s="2">
        <f>MAX(MIN(Inputs!$B$2, F8490*Inputs!$B$16, Inputs!$B$14*Inputs!$B$4 - G8490), 0)</f>
        <v>170</v>
      </c>
      <c r="J8490" s="2">
        <f>MAX(MIN(Inputs!$B$2, F8490*Inputs!$B$16, (Inputs!$B$14-F8490)/Inputs!$B$15)*Inputs!$B$9, 0)</f>
        <v>0</v>
      </c>
      <c r="K8490" s="2">
        <f>MAX(E8490*Inputs!$B$5 - B8490 - Inputs!$B$8, 0) * H8490</f>
        <v>0</v>
      </c>
      <c r="L8490" s="2">
        <f>IF(B8490 &gt;= D8490*Inputs!$B$10, MAX(B8490 - E8490/Inputs!$B$5 - Inputs!$B$8, 0) * I8490, 0)</f>
        <v>0</v>
      </c>
      <c r="M8490" s="2">
        <f t="shared" si="1586"/>
        <v>0</v>
      </c>
      <c r="N8490" s="3" t="str">
        <f t="shared" si="1587"/>
        <v>Idle</v>
      </c>
      <c r="O8490" s="3" t="str">
        <f t="shared" si="1595"/>
        <v>Idle</v>
      </c>
      <c r="P8490" s="2">
        <f t="shared" si="1588"/>
        <v>0</v>
      </c>
      <c r="Q8490" s="2">
        <f t="shared" si="1589"/>
        <v>0</v>
      </c>
      <c r="R8490" s="2">
        <f t="shared" si="1590"/>
        <v>0</v>
      </c>
      <c r="S8490" s="2">
        <f t="shared" si="1591"/>
        <v>0</v>
      </c>
      <c r="T8490" s="2">
        <f t="shared" si="1592"/>
        <v>0</v>
      </c>
      <c r="U8490" s="2">
        <f>IF(O8490="Reg", R8490 * Inputs!$B$7, 0)</f>
        <v>0</v>
      </c>
      <c r="V8490" s="2">
        <f>MAX(F8490 + P8490*Inputs!$B$15 - (Q8490/Inputs!$B$16) - U8490, 0)</f>
        <v>340</v>
      </c>
    </row>
    <row r="8491" spans="1:22" x14ac:dyDescent="0.3">
      <c r="A8491" s="1">
        <v>46376.708333333343</v>
      </c>
      <c r="B8491" s="2">
        <v>63.916895115811499</v>
      </c>
      <c r="C8491" s="2">
        <v>7.5497594155391203</v>
      </c>
      <c r="D8491" s="2">
        <f t="shared" si="1584"/>
        <v>31.092656027127152</v>
      </c>
      <c r="E8491" s="2">
        <f t="shared" si="1585"/>
        <v>62.329139583024094</v>
      </c>
      <c r="F8491" s="2">
        <f t="shared" si="1593"/>
        <v>340</v>
      </c>
      <c r="G8491" s="2">
        <f t="shared" si="1594"/>
        <v>0</v>
      </c>
      <c r="H8491" s="2">
        <f>MIN(Inputs!$B$2, (Inputs!$B$14 - F8491)/Inputs!$B$15)</f>
        <v>0</v>
      </c>
      <c r="I8491" s="2">
        <f>MAX(MIN(Inputs!$B$2, F8491*Inputs!$B$16, Inputs!$B$14*Inputs!$B$4 - G8491), 0)</f>
        <v>170</v>
      </c>
      <c r="J8491" s="2">
        <f>MAX(MIN(Inputs!$B$2, F8491*Inputs!$B$16, (Inputs!$B$14-F8491)/Inputs!$B$15)*Inputs!$B$9, 0)</f>
        <v>0</v>
      </c>
      <c r="K8491" s="2">
        <f>MAX(E8491*Inputs!$B$5 - B8491 - Inputs!$B$8, 0) * H8491</f>
        <v>0</v>
      </c>
      <c r="L8491" s="2">
        <f>IF(B8491 &gt;= D8491*Inputs!$B$10, MAX(B8491 - E8491/Inputs!$B$5 - Inputs!$B$8, 0) * I8491, 0)</f>
        <v>0</v>
      </c>
      <c r="M8491" s="2">
        <f t="shared" si="1586"/>
        <v>0</v>
      </c>
      <c r="N8491" s="3" t="str">
        <f t="shared" si="1587"/>
        <v>Idle</v>
      </c>
      <c r="O8491" s="3" t="str">
        <f t="shared" si="1595"/>
        <v>Idle</v>
      </c>
      <c r="P8491" s="2">
        <f t="shared" si="1588"/>
        <v>0</v>
      </c>
      <c r="Q8491" s="2">
        <f t="shared" si="1589"/>
        <v>0</v>
      </c>
      <c r="R8491" s="2">
        <f t="shared" si="1590"/>
        <v>0</v>
      </c>
      <c r="S8491" s="2">
        <f t="shared" si="1591"/>
        <v>0</v>
      </c>
      <c r="T8491" s="2">
        <f t="shared" si="1592"/>
        <v>0</v>
      </c>
      <c r="U8491" s="2">
        <f>IF(O8491="Reg", R8491 * Inputs!$B$7, 0)</f>
        <v>0</v>
      </c>
      <c r="V8491" s="2">
        <f>MAX(F8491 + P8491*Inputs!$B$15 - (Q8491/Inputs!$B$16) - U8491, 0)</f>
        <v>340</v>
      </c>
    </row>
    <row r="8492" spans="1:22" x14ac:dyDescent="0.3">
      <c r="A8492" s="1">
        <v>46376.75</v>
      </c>
      <c r="B8492" s="2">
        <v>69.77782110891161</v>
      </c>
      <c r="C8492" s="2">
        <v>9.732575640886969</v>
      </c>
      <c r="D8492" s="2">
        <f t="shared" si="1584"/>
        <v>31.092656027127152</v>
      </c>
      <c r="E8492" s="2">
        <f t="shared" si="1585"/>
        <v>58.245415569278556</v>
      </c>
      <c r="F8492" s="2">
        <f t="shared" si="1593"/>
        <v>340</v>
      </c>
      <c r="G8492" s="2">
        <f t="shared" si="1594"/>
        <v>0</v>
      </c>
      <c r="H8492" s="2">
        <f>MIN(Inputs!$B$2, (Inputs!$B$14 - F8492)/Inputs!$B$15)</f>
        <v>0</v>
      </c>
      <c r="I8492" s="2">
        <f>MAX(MIN(Inputs!$B$2, F8492*Inputs!$B$16, Inputs!$B$14*Inputs!$B$4 - G8492), 0)</f>
        <v>170</v>
      </c>
      <c r="J8492" s="2">
        <f>MAX(MIN(Inputs!$B$2, F8492*Inputs!$B$16, (Inputs!$B$14-F8492)/Inputs!$B$15)*Inputs!$B$9, 0)</f>
        <v>0</v>
      </c>
      <c r="K8492" s="2">
        <f>MAX(E8492*Inputs!$B$5 - B8492 - Inputs!$B$8, 0) * H8492</f>
        <v>0</v>
      </c>
      <c r="L8492" s="2">
        <f>IF(B8492 &gt;= D8492*Inputs!$B$10, MAX(B8492 - E8492/Inputs!$B$5 - Inputs!$B$8, 0) * I8492, 0)</f>
        <v>0</v>
      </c>
      <c r="M8492" s="2">
        <f t="shared" si="1586"/>
        <v>0</v>
      </c>
      <c r="N8492" s="3" t="str">
        <f t="shared" si="1587"/>
        <v>Idle</v>
      </c>
      <c r="O8492" s="3" t="str">
        <f t="shared" si="1595"/>
        <v>Idle</v>
      </c>
      <c r="P8492" s="2">
        <f t="shared" si="1588"/>
        <v>0</v>
      </c>
      <c r="Q8492" s="2">
        <f t="shared" si="1589"/>
        <v>0</v>
      </c>
      <c r="R8492" s="2">
        <f t="shared" si="1590"/>
        <v>0</v>
      </c>
      <c r="S8492" s="2">
        <f t="shared" si="1591"/>
        <v>0</v>
      </c>
      <c r="T8492" s="2">
        <f t="shared" si="1592"/>
        <v>0</v>
      </c>
      <c r="U8492" s="2">
        <f>IF(O8492="Reg", R8492 * Inputs!$B$7, 0)</f>
        <v>0</v>
      </c>
      <c r="V8492" s="2">
        <f>MAX(F8492 + P8492*Inputs!$B$15 - (Q8492/Inputs!$B$16) - U8492, 0)</f>
        <v>340</v>
      </c>
    </row>
    <row r="8493" spans="1:22" x14ac:dyDescent="0.3">
      <c r="A8493" s="1">
        <v>46376.791666666657</v>
      </c>
      <c r="B8493" s="2">
        <v>64.301213137101286</v>
      </c>
      <c r="C8493" s="2">
        <v>7.6567313589169013</v>
      </c>
      <c r="D8493" s="2">
        <f t="shared" si="1584"/>
        <v>31.092656027127152</v>
      </c>
      <c r="E8493" s="2">
        <f t="shared" si="1585"/>
        <v>50.33788235352668</v>
      </c>
      <c r="F8493" s="2">
        <f t="shared" si="1593"/>
        <v>340</v>
      </c>
      <c r="G8493" s="2">
        <f t="shared" si="1594"/>
        <v>0</v>
      </c>
      <c r="H8493" s="2">
        <f>MIN(Inputs!$B$2, (Inputs!$B$14 - F8493)/Inputs!$B$15)</f>
        <v>0</v>
      </c>
      <c r="I8493" s="2">
        <f>MAX(MIN(Inputs!$B$2, F8493*Inputs!$B$16, Inputs!$B$14*Inputs!$B$4 - G8493), 0)</f>
        <v>170</v>
      </c>
      <c r="J8493" s="2">
        <f>MAX(MIN(Inputs!$B$2, F8493*Inputs!$B$16, (Inputs!$B$14-F8493)/Inputs!$B$15)*Inputs!$B$9, 0)</f>
        <v>0</v>
      </c>
      <c r="K8493" s="2">
        <f>MAX(E8493*Inputs!$B$5 - B8493 - Inputs!$B$8, 0) * H8493</f>
        <v>0</v>
      </c>
      <c r="L8493" s="2">
        <f>IF(B8493 &gt;= D8493*Inputs!$B$10, MAX(B8493 - E8493/Inputs!$B$5 - Inputs!$B$8, 0) * I8493, 0)</f>
        <v>0</v>
      </c>
      <c r="M8493" s="2">
        <f t="shared" si="1586"/>
        <v>0</v>
      </c>
      <c r="N8493" s="3" t="str">
        <f t="shared" si="1587"/>
        <v>Idle</v>
      </c>
      <c r="O8493" s="3" t="str">
        <f t="shared" si="1595"/>
        <v>Idle</v>
      </c>
      <c r="P8493" s="2">
        <f t="shared" si="1588"/>
        <v>0</v>
      </c>
      <c r="Q8493" s="2">
        <f t="shared" si="1589"/>
        <v>0</v>
      </c>
      <c r="R8493" s="2">
        <f t="shared" si="1590"/>
        <v>0</v>
      </c>
      <c r="S8493" s="2">
        <f t="shared" si="1591"/>
        <v>0</v>
      </c>
      <c r="T8493" s="2">
        <f t="shared" si="1592"/>
        <v>0</v>
      </c>
      <c r="U8493" s="2">
        <f>IF(O8493="Reg", R8493 * Inputs!$B$7, 0)</f>
        <v>0</v>
      </c>
      <c r="V8493" s="2">
        <f>MAX(F8493 + P8493*Inputs!$B$15 - (Q8493/Inputs!$B$16) - U8493, 0)</f>
        <v>340</v>
      </c>
    </row>
    <row r="8494" spans="1:22" x14ac:dyDescent="0.3">
      <c r="A8494" s="1">
        <v>46376.833333333343</v>
      </c>
      <c r="B8494" s="2">
        <v>66.609909597227073</v>
      </c>
      <c r="C8494" s="2">
        <v>3.741475215807506</v>
      </c>
      <c r="D8494" s="2">
        <f t="shared" si="1584"/>
        <v>31.092656027127152</v>
      </c>
      <c r="E8494" s="2">
        <f t="shared" si="1585"/>
        <v>42.917566273966457</v>
      </c>
      <c r="F8494" s="2">
        <f t="shared" si="1593"/>
        <v>340</v>
      </c>
      <c r="G8494" s="2">
        <f t="shared" si="1594"/>
        <v>0</v>
      </c>
      <c r="H8494" s="2">
        <f>MIN(Inputs!$B$2, (Inputs!$B$14 - F8494)/Inputs!$B$15)</f>
        <v>0</v>
      </c>
      <c r="I8494" s="2">
        <f>MAX(MIN(Inputs!$B$2, F8494*Inputs!$B$16, Inputs!$B$14*Inputs!$B$4 - G8494), 0)</f>
        <v>170</v>
      </c>
      <c r="J8494" s="2">
        <f>MAX(MIN(Inputs!$B$2, F8494*Inputs!$B$16, (Inputs!$B$14-F8494)/Inputs!$B$15)*Inputs!$B$9, 0)</f>
        <v>0</v>
      </c>
      <c r="K8494" s="2">
        <f>MAX(E8494*Inputs!$B$5 - B8494 - Inputs!$B$8, 0) * H8494</f>
        <v>0</v>
      </c>
      <c r="L8494" s="2">
        <f>IF(B8494 &gt;= D8494*Inputs!$B$10, MAX(B8494 - E8494/Inputs!$B$5 - Inputs!$B$8, 0) * I8494, 0)</f>
        <v>0</v>
      </c>
      <c r="M8494" s="2">
        <f t="shared" si="1586"/>
        <v>0</v>
      </c>
      <c r="N8494" s="3" t="str">
        <f t="shared" si="1587"/>
        <v>Idle</v>
      </c>
      <c r="O8494" s="3" t="str">
        <f t="shared" si="1595"/>
        <v>Idle</v>
      </c>
      <c r="P8494" s="2">
        <f t="shared" si="1588"/>
        <v>0</v>
      </c>
      <c r="Q8494" s="2">
        <f t="shared" si="1589"/>
        <v>0</v>
      </c>
      <c r="R8494" s="2">
        <f t="shared" si="1590"/>
        <v>0</v>
      </c>
      <c r="S8494" s="2">
        <f t="shared" si="1591"/>
        <v>0</v>
      </c>
      <c r="T8494" s="2">
        <f t="shared" si="1592"/>
        <v>0</v>
      </c>
      <c r="U8494" s="2">
        <f>IF(O8494="Reg", R8494 * Inputs!$B$7, 0)</f>
        <v>0</v>
      </c>
      <c r="V8494" s="2">
        <f>MAX(F8494 + P8494*Inputs!$B$15 - (Q8494/Inputs!$B$16) - U8494, 0)</f>
        <v>340</v>
      </c>
    </row>
    <row r="8495" spans="1:22" x14ac:dyDescent="0.3">
      <c r="A8495" s="1">
        <v>46376.875</v>
      </c>
      <c r="B8495" s="2">
        <v>53.160632275460891</v>
      </c>
      <c r="C8495" s="2">
        <v>5.6546376164535417</v>
      </c>
      <c r="D8495" s="2">
        <f t="shared" si="1584"/>
        <v>31.092656027127152</v>
      </c>
      <c r="E8495" s="2">
        <f t="shared" si="1585"/>
        <v>33.807643032068292</v>
      </c>
      <c r="F8495" s="2">
        <f t="shared" si="1593"/>
        <v>340</v>
      </c>
      <c r="G8495" s="2">
        <f t="shared" si="1594"/>
        <v>0</v>
      </c>
      <c r="H8495" s="2">
        <f>MIN(Inputs!$B$2, (Inputs!$B$14 - F8495)/Inputs!$B$15)</f>
        <v>0</v>
      </c>
      <c r="I8495" s="2">
        <f>MAX(MIN(Inputs!$B$2, F8495*Inputs!$B$16, Inputs!$B$14*Inputs!$B$4 - G8495), 0)</f>
        <v>170</v>
      </c>
      <c r="J8495" s="2">
        <f>MAX(MIN(Inputs!$B$2, F8495*Inputs!$B$16, (Inputs!$B$14-F8495)/Inputs!$B$15)*Inputs!$B$9, 0)</f>
        <v>0</v>
      </c>
      <c r="K8495" s="2">
        <f>MAX(E8495*Inputs!$B$5 - B8495 - Inputs!$B$8, 0) * H8495</f>
        <v>0</v>
      </c>
      <c r="L8495" s="2">
        <f>IF(B8495 &gt;= D8495*Inputs!$B$10, MAX(B8495 - E8495/Inputs!$B$5 - Inputs!$B$8, 0) * I8495, 0)</f>
        <v>0</v>
      </c>
      <c r="M8495" s="2">
        <f t="shared" si="1586"/>
        <v>0</v>
      </c>
      <c r="N8495" s="3" t="str">
        <f t="shared" si="1587"/>
        <v>Idle</v>
      </c>
      <c r="O8495" s="3" t="str">
        <f t="shared" si="1595"/>
        <v>Idle</v>
      </c>
      <c r="P8495" s="2">
        <f t="shared" si="1588"/>
        <v>0</v>
      </c>
      <c r="Q8495" s="2">
        <f t="shared" si="1589"/>
        <v>0</v>
      </c>
      <c r="R8495" s="2">
        <f t="shared" si="1590"/>
        <v>0</v>
      </c>
      <c r="S8495" s="2">
        <f t="shared" si="1591"/>
        <v>0</v>
      </c>
      <c r="T8495" s="2">
        <f t="shared" si="1592"/>
        <v>0</v>
      </c>
      <c r="U8495" s="2">
        <f>IF(O8495="Reg", R8495 * Inputs!$B$7, 0)</f>
        <v>0</v>
      </c>
      <c r="V8495" s="2">
        <f>MAX(F8495 + P8495*Inputs!$B$15 - (Q8495/Inputs!$B$16) - U8495, 0)</f>
        <v>340</v>
      </c>
    </row>
    <row r="8496" spans="1:22" x14ac:dyDescent="0.3">
      <c r="A8496" s="1">
        <v>46376.916666666657</v>
      </c>
      <c r="B8496" s="2">
        <v>56.20836626363225</v>
      </c>
      <c r="C8496" s="2">
        <v>4.1935740707681823</v>
      </c>
      <c r="D8496" s="2">
        <f t="shared" si="1584"/>
        <v>31.092656027127152</v>
      </c>
      <c r="E8496" s="2">
        <f t="shared" si="1585"/>
        <v>24.94753765282481</v>
      </c>
      <c r="F8496" s="2">
        <f t="shared" si="1593"/>
        <v>340</v>
      </c>
      <c r="G8496" s="2">
        <f t="shared" si="1594"/>
        <v>0</v>
      </c>
      <c r="H8496" s="2">
        <f>MIN(Inputs!$B$2, (Inputs!$B$14 - F8496)/Inputs!$B$15)</f>
        <v>0</v>
      </c>
      <c r="I8496" s="2">
        <f>MAX(MIN(Inputs!$B$2, F8496*Inputs!$B$16, Inputs!$B$14*Inputs!$B$4 - G8496), 0)</f>
        <v>170</v>
      </c>
      <c r="J8496" s="2">
        <f>MAX(MIN(Inputs!$B$2, F8496*Inputs!$B$16, (Inputs!$B$14-F8496)/Inputs!$B$15)*Inputs!$B$9, 0)</f>
        <v>0</v>
      </c>
      <c r="K8496" s="2">
        <f>MAX(E8496*Inputs!$B$5 - B8496 - Inputs!$B$8, 0) * H8496</f>
        <v>0</v>
      </c>
      <c r="L8496" s="2">
        <f>IF(B8496 &gt;= D8496*Inputs!$B$10, MAX(B8496 - E8496/Inputs!$B$5 - Inputs!$B$8, 0) * I8496, 0)</f>
        <v>1336.0115818854172</v>
      </c>
      <c r="M8496" s="2">
        <f t="shared" si="1586"/>
        <v>0</v>
      </c>
      <c r="N8496" s="3" t="str">
        <f t="shared" si="1587"/>
        <v>Discharge</v>
      </c>
      <c r="O8496" s="3" t="str">
        <f t="shared" si="1595"/>
        <v>Discharge</v>
      </c>
      <c r="P8496" s="2">
        <f t="shared" si="1588"/>
        <v>0</v>
      </c>
      <c r="Q8496" s="2">
        <f t="shared" si="1589"/>
        <v>170</v>
      </c>
      <c r="R8496" s="2">
        <f t="shared" si="1590"/>
        <v>0</v>
      </c>
      <c r="S8496" s="2">
        <f t="shared" si="1591"/>
        <v>9555.4222648174818</v>
      </c>
      <c r="T8496" s="2">
        <f t="shared" si="1592"/>
        <v>0</v>
      </c>
      <c r="U8496" s="2">
        <f>IF(O8496="Reg", R8496 * Inputs!$B$7, 0)</f>
        <v>0</v>
      </c>
      <c r="V8496" s="2">
        <f>MAX(F8496 + P8496*Inputs!$B$15 - (Q8496/Inputs!$B$16) - U8496, 0)</f>
        <v>170</v>
      </c>
    </row>
    <row r="8497" spans="1:22" x14ac:dyDescent="0.3">
      <c r="A8497" s="1">
        <v>46376.958333333343</v>
      </c>
      <c r="B8497" s="2">
        <v>39.414551033338213</v>
      </c>
      <c r="C8497" s="2">
        <v>3.261197408058619</v>
      </c>
      <c r="D8497" s="2">
        <f t="shared" si="1584"/>
        <v>31.092656027127152</v>
      </c>
      <c r="E8497" s="2">
        <f t="shared" si="1585"/>
        <v>15.579476608886109</v>
      </c>
      <c r="F8497" s="2">
        <f t="shared" si="1593"/>
        <v>170</v>
      </c>
      <c r="G8497" s="2">
        <f t="shared" si="1594"/>
        <v>170</v>
      </c>
      <c r="H8497" s="2">
        <f>MIN(Inputs!$B$2, (Inputs!$B$14 - F8497)/Inputs!$B$15)</f>
        <v>170</v>
      </c>
      <c r="I8497" s="2">
        <f>MAX(MIN(Inputs!$B$2, F8497*Inputs!$B$16, Inputs!$B$14*Inputs!$B$4 - G8497), 0)</f>
        <v>170</v>
      </c>
      <c r="J8497" s="2">
        <f>MAX(MIN(Inputs!$B$2, F8497*Inputs!$B$16, (Inputs!$B$14-F8497)/Inputs!$B$15)*Inputs!$B$9, 0)</f>
        <v>136</v>
      </c>
      <c r="K8497" s="2">
        <f>MAX(E8497*Inputs!$B$5 - B8497 - Inputs!$B$8, 0) * H8497</f>
        <v>0</v>
      </c>
      <c r="L8497" s="2">
        <f>IF(B8497 &gt;= D8497*Inputs!$B$10, MAX(B8497 - E8497/Inputs!$B$5 - Inputs!$B$8, 0) * I8497, 0)</f>
        <v>290.80205804177041</v>
      </c>
      <c r="M8497" s="2">
        <f t="shared" si="1586"/>
        <v>443.5228474959722</v>
      </c>
      <c r="N8497" s="3" t="str">
        <f t="shared" si="1587"/>
        <v>Reg</v>
      </c>
      <c r="O8497" s="3" t="str">
        <f t="shared" si="1595"/>
        <v>Discharge</v>
      </c>
      <c r="P8497" s="2">
        <f t="shared" si="1588"/>
        <v>0</v>
      </c>
      <c r="Q8497" s="2">
        <f t="shared" si="1589"/>
        <v>170</v>
      </c>
      <c r="R8497" s="2">
        <f t="shared" si="1590"/>
        <v>0</v>
      </c>
      <c r="S8497" s="2">
        <f t="shared" si="1591"/>
        <v>6700.4736756674965</v>
      </c>
      <c r="T8497" s="2">
        <f t="shared" si="1592"/>
        <v>0</v>
      </c>
      <c r="U8497" s="2">
        <f>IF(O8497="Reg", R8497 * Inputs!$B$7, 0)</f>
        <v>0</v>
      </c>
      <c r="V8497" s="2">
        <f>MAX(F8497 + P8497*Inputs!$B$15 - (Q8497/Inputs!$B$16) - U8497, 0)</f>
        <v>0</v>
      </c>
    </row>
    <row r="8498" spans="1:22" x14ac:dyDescent="0.3">
      <c r="A8498" s="1">
        <v>46377</v>
      </c>
      <c r="B8498" s="2">
        <v>22.332621814400319</v>
      </c>
      <c r="C8498" s="2">
        <v>11.275071000472741</v>
      </c>
      <c r="D8498" s="2">
        <f t="shared" si="1584"/>
        <v>32.022630486682125</v>
      </c>
      <c r="E8498" s="2">
        <f t="shared" si="1585"/>
        <v>9.0103847699964064</v>
      </c>
      <c r="F8498" s="2">
        <f t="shared" si="1593"/>
        <v>0</v>
      </c>
      <c r="G8498" s="2">
        <f t="shared" si="1594"/>
        <v>0</v>
      </c>
      <c r="H8498" s="2">
        <f>MIN(Inputs!$B$2, (Inputs!$B$14 - F8498)/Inputs!$B$15)</f>
        <v>170</v>
      </c>
      <c r="I8498" s="2">
        <f>MAX(MIN(Inputs!$B$2, F8498*Inputs!$B$16, Inputs!$B$14*Inputs!$B$4 - G8498), 0)</f>
        <v>0</v>
      </c>
      <c r="J8498" s="2">
        <f>MAX(MIN(Inputs!$B$2, F8498*Inputs!$B$16, (Inputs!$B$14-F8498)/Inputs!$B$15)*Inputs!$B$9, 0)</f>
        <v>0</v>
      </c>
      <c r="K8498" s="2">
        <f>MAX(E8498*Inputs!$B$5 - B8498 - Inputs!$B$8, 0) * H8498</f>
        <v>0</v>
      </c>
      <c r="L8498" s="2">
        <f>IF(B8498 &gt;= D8498*Inputs!$B$10, MAX(B8498 - E8498/Inputs!$B$5 - Inputs!$B$8, 0) * I8498, 0)</f>
        <v>0</v>
      </c>
      <c r="M8498" s="2">
        <f t="shared" si="1586"/>
        <v>0</v>
      </c>
      <c r="N8498" s="3" t="str">
        <f t="shared" si="1587"/>
        <v>Idle</v>
      </c>
      <c r="O8498" s="3" t="str">
        <f t="shared" si="1595"/>
        <v>Idle</v>
      </c>
      <c r="P8498" s="2">
        <f t="shared" si="1588"/>
        <v>0</v>
      </c>
      <c r="Q8498" s="2">
        <f t="shared" si="1589"/>
        <v>0</v>
      </c>
      <c r="R8498" s="2">
        <f t="shared" si="1590"/>
        <v>0</v>
      </c>
      <c r="S8498" s="2">
        <f t="shared" si="1591"/>
        <v>0</v>
      </c>
      <c r="T8498" s="2">
        <f t="shared" si="1592"/>
        <v>0</v>
      </c>
      <c r="U8498" s="2">
        <f>IF(O8498="Reg", R8498 * Inputs!$B$7, 0)</f>
        <v>0</v>
      </c>
      <c r="V8498" s="2">
        <f>MAX(F8498 + P8498*Inputs!$B$15 - (Q8498/Inputs!$B$16) - U8498, 0)</f>
        <v>0</v>
      </c>
    </row>
    <row r="8499" spans="1:22" x14ac:dyDescent="0.3">
      <c r="A8499" s="1">
        <v>46377.041666666657</v>
      </c>
      <c r="B8499" s="2">
        <v>19.77931665973999</v>
      </c>
      <c r="C8499" s="2">
        <v>11.19919851697591</v>
      </c>
      <c r="D8499" s="2">
        <f t="shared" si="1584"/>
        <v>32.022630486682125</v>
      </c>
      <c r="E8499" s="2">
        <f t="shared" si="1585"/>
        <v>5.2882811342630198</v>
      </c>
      <c r="F8499" s="2">
        <f t="shared" si="1593"/>
        <v>0</v>
      </c>
      <c r="G8499" s="2">
        <f t="shared" si="1594"/>
        <v>0</v>
      </c>
      <c r="H8499" s="2">
        <f>MIN(Inputs!$B$2, (Inputs!$B$14 - F8499)/Inputs!$B$15)</f>
        <v>170</v>
      </c>
      <c r="I8499" s="2">
        <f>MAX(MIN(Inputs!$B$2, F8499*Inputs!$B$16, Inputs!$B$14*Inputs!$B$4 - G8499), 0)</f>
        <v>0</v>
      </c>
      <c r="J8499" s="2">
        <f>MAX(MIN(Inputs!$B$2, F8499*Inputs!$B$16, (Inputs!$B$14-F8499)/Inputs!$B$15)*Inputs!$B$9, 0)</f>
        <v>0</v>
      </c>
      <c r="K8499" s="2">
        <f>MAX(E8499*Inputs!$B$5 - B8499 - Inputs!$B$8, 0) * H8499</f>
        <v>0</v>
      </c>
      <c r="L8499" s="2">
        <f>IF(B8499 &gt;= D8499*Inputs!$B$10, MAX(B8499 - E8499/Inputs!$B$5 - Inputs!$B$8, 0) * I8499, 0)</f>
        <v>0</v>
      </c>
      <c r="M8499" s="2">
        <f t="shared" si="1586"/>
        <v>0</v>
      </c>
      <c r="N8499" s="3" t="str">
        <f t="shared" si="1587"/>
        <v>Idle</v>
      </c>
      <c r="O8499" s="3" t="str">
        <f t="shared" si="1595"/>
        <v>Idle</v>
      </c>
      <c r="P8499" s="2">
        <f t="shared" si="1588"/>
        <v>0</v>
      </c>
      <c r="Q8499" s="2">
        <f t="shared" si="1589"/>
        <v>0</v>
      </c>
      <c r="R8499" s="2">
        <f t="shared" si="1590"/>
        <v>0</v>
      </c>
      <c r="S8499" s="2">
        <f t="shared" si="1591"/>
        <v>0</v>
      </c>
      <c r="T8499" s="2">
        <f t="shared" si="1592"/>
        <v>0</v>
      </c>
      <c r="U8499" s="2">
        <f>IF(O8499="Reg", R8499 * Inputs!$B$7, 0)</f>
        <v>0</v>
      </c>
      <c r="V8499" s="2">
        <f>MAX(F8499 + P8499*Inputs!$B$15 - (Q8499/Inputs!$B$16) - U8499, 0)</f>
        <v>0</v>
      </c>
    </row>
    <row r="8500" spans="1:22" x14ac:dyDescent="0.3">
      <c r="A8500" s="1">
        <v>46377.083333333343</v>
      </c>
      <c r="B8500" s="2">
        <v>11.95037014583813</v>
      </c>
      <c r="C8500" s="2">
        <v>4.4025670701289776</v>
      </c>
      <c r="D8500" s="2">
        <f t="shared" si="1584"/>
        <v>32.022630486682125</v>
      </c>
      <c r="E8500" s="2">
        <f t="shared" si="1585"/>
        <v>1.9917283576396885</v>
      </c>
      <c r="F8500" s="2">
        <f t="shared" si="1593"/>
        <v>0</v>
      </c>
      <c r="G8500" s="2">
        <f t="shared" si="1594"/>
        <v>0</v>
      </c>
      <c r="H8500" s="2">
        <f>MIN(Inputs!$B$2, (Inputs!$B$14 - F8500)/Inputs!$B$15)</f>
        <v>170</v>
      </c>
      <c r="I8500" s="2">
        <f>MAX(MIN(Inputs!$B$2, F8500*Inputs!$B$16, Inputs!$B$14*Inputs!$B$4 - G8500), 0)</f>
        <v>0</v>
      </c>
      <c r="J8500" s="2">
        <f>MAX(MIN(Inputs!$B$2, F8500*Inputs!$B$16, (Inputs!$B$14-F8500)/Inputs!$B$15)*Inputs!$B$9, 0)</f>
        <v>0</v>
      </c>
      <c r="K8500" s="2">
        <f>MAX(E8500*Inputs!$B$5 - B8500 - Inputs!$B$8, 0) * H8500</f>
        <v>0</v>
      </c>
      <c r="L8500" s="2">
        <f>IF(B8500 &gt;= D8500*Inputs!$B$10, MAX(B8500 - E8500/Inputs!$B$5 - Inputs!$B$8, 0) * I8500, 0)</f>
        <v>0</v>
      </c>
      <c r="M8500" s="2">
        <f t="shared" si="1586"/>
        <v>0</v>
      </c>
      <c r="N8500" s="3" t="str">
        <f t="shared" si="1587"/>
        <v>Idle</v>
      </c>
      <c r="O8500" s="3" t="str">
        <f t="shared" si="1595"/>
        <v>Idle</v>
      </c>
      <c r="P8500" s="2">
        <f t="shared" si="1588"/>
        <v>0</v>
      </c>
      <c r="Q8500" s="2">
        <f t="shared" si="1589"/>
        <v>0</v>
      </c>
      <c r="R8500" s="2">
        <f t="shared" si="1590"/>
        <v>0</v>
      </c>
      <c r="S8500" s="2">
        <f t="shared" si="1591"/>
        <v>0</v>
      </c>
      <c r="T8500" s="2">
        <f t="shared" si="1592"/>
        <v>0</v>
      </c>
      <c r="U8500" s="2">
        <f>IF(O8500="Reg", R8500 * Inputs!$B$7, 0)</f>
        <v>0</v>
      </c>
      <c r="V8500" s="2">
        <f>MAX(F8500 + P8500*Inputs!$B$15 - (Q8500/Inputs!$B$16) - U8500, 0)</f>
        <v>0</v>
      </c>
    </row>
    <row r="8501" spans="1:22" x14ac:dyDescent="0.3">
      <c r="A8501" s="1">
        <v>46377.125</v>
      </c>
      <c r="B8501" s="2">
        <v>0</v>
      </c>
      <c r="C8501" s="2">
        <v>2.7408861299938958</v>
      </c>
      <c r="D8501" s="2">
        <f t="shared" si="1584"/>
        <v>32.022630486682125</v>
      </c>
      <c r="E8501" s="2">
        <f t="shared" si="1585"/>
        <v>0</v>
      </c>
      <c r="F8501" s="2">
        <f t="shared" si="1593"/>
        <v>0</v>
      </c>
      <c r="G8501" s="2">
        <f t="shared" si="1594"/>
        <v>0</v>
      </c>
      <c r="H8501" s="2">
        <f>MIN(Inputs!$B$2, (Inputs!$B$14 - F8501)/Inputs!$B$15)</f>
        <v>170</v>
      </c>
      <c r="I8501" s="2">
        <f>MAX(MIN(Inputs!$B$2, F8501*Inputs!$B$16, Inputs!$B$14*Inputs!$B$4 - G8501), 0)</f>
        <v>0</v>
      </c>
      <c r="J8501" s="2">
        <f>MAX(MIN(Inputs!$B$2, F8501*Inputs!$B$16, (Inputs!$B$14-F8501)/Inputs!$B$15)*Inputs!$B$9, 0)</f>
        <v>0</v>
      </c>
      <c r="K8501" s="2">
        <f>MAX(E8501*Inputs!$B$5 - B8501 - Inputs!$B$8, 0) * H8501</f>
        <v>0</v>
      </c>
      <c r="L8501" s="2">
        <f>IF(B8501 &gt;= D8501*Inputs!$B$10, MAX(B8501 - E8501/Inputs!$B$5 - Inputs!$B$8, 0) * I8501, 0)</f>
        <v>0</v>
      </c>
      <c r="M8501" s="2">
        <f t="shared" si="1586"/>
        <v>0</v>
      </c>
      <c r="N8501" s="3" t="str">
        <f t="shared" si="1587"/>
        <v>Idle</v>
      </c>
      <c r="O8501" s="3" t="str">
        <f t="shared" si="1595"/>
        <v>Idle</v>
      </c>
      <c r="P8501" s="2">
        <f t="shared" si="1588"/>
        <v>0</v>
      </c>
      <c r="Q8501" s="2">
        <f t="shared" si="1589"/>
        <v>0</v>
      </c>
      <c r="R8501" s="2">
        <f t="shared" si="1590"/>
        <v>0</v>
      </c>
      <c r="S8501" s="2">
        <f t="shared" si="1591"/>
        <v>0</v>
      </c>
      <c r="T8501" s="2">
        <f t="shared" si="1592"/>
        <v>0</v>
      </c>
      <c r="U8501" s="2">
        <f>IF(O8501="Reg", R8501 * Inputs!$B$7, 0)</f>
        <v>0</v>
      </c>
      <c r="V8501" s="2">
        <f>MAX(F8501 + P8501*Inputs!$B$15 - (Q8501/Inputs!$B$16) - U8501, 0)</f>
        <v>0</v>
      </c>
    </row>
    <row r="8502" spans="1:22" x14ac:dyDescent="0.3">
      <c r="A8502" s="1">
        <v>46377.166666666657</v>
      </c>
      <c r="B8502" s="2">
        <v>0</v>
      </c>
      <c r="C8502" s="2">
        <v>5.2056238463506652</v>
      </c>
      <c r="D8502" s="2">
        <f t="shared" si="1584"/>
        <v>32.022630486682125</v>
      </c>
      <c r="E8502" s="2">
        <f t="shared" si="1585"/>
        <v>0</v>
      </c>
      <c r="F8502" s="2">
        <f t="shared" si="1593"/>
        <v>0</v>
      </c>
      <c r="G8502" s="2">
        <f t="shared" si="1594"/>
        <v>0</v>
      </c>
      <c r="H8502" s="2">
        <f>MIN(Inputs!$B$2, (Inputs!$B$14 - F8502)/Inputs!$B$15)</f>
        <v>170</v>
      </c>
      <c r="I8502" s="2">
        <f>MAX(MIN(Inputs!$B$2, F8502*Inputs!$B$16, Inputs!$B$14*Inputs!$B$4 - G8502), 0)</f>
        <v>0</v>
      </c>
      <c r="J8502" s="2">
        <f>MAX(MIN(Inputs!$B$2, F8502*Inputs!$B$16, (Inputs!$B$14-F8502)/Inputs!$B$15)*Inputs!$B$9, 0)</f>
        <v>0</v>
      </c>
      <c r="K8502" s="2">
        <f>MAX(E8502*Inputs!$B$5 - B8502 - Inputs!$B$8, 0) * H8502</f>
        <v>0</v>
      </c>
      <c r="L8502" s="2">
        <f>IF(B8502 &gt;= D8502*Inputs!$B$10, MAX(B8502 - E8502/Inputs!$B$5 - Inputs!$B$8, 0) * I8502, 0)</f>
        <v>0</v>
      </c>
      <c r="M8502" s="2">
        <f t="shared" si="1586"/>
        <v>0</v>
      </c>
      <c r="N8502" s="3" t="str">
        <f t="shared" si="1587"/>
        <v>Idle</v>
      </c>
      <c r="O8502" s="3" t="str">
        <f t="shared" si="1595"/>
        <v>Idle</v>
      </c>
      <c r="P8502" s="2">
        <f t="shared" si="1588"/>
        <v>0</v>
      </c>
      <c r="Q8502" s="2">
        <f t="shared" si="1589"/>
        <v>0</v>
      </c>
      <c r="R8502" s="2">
        <f t="shared" si="1590"/>
        <v>0</v>
      </c>
      <c r="S8502" s="2">
        <f t="shared" si="1591"/>
        <v>0</v>
      </c>
      <c r="T8502" s="2">
        <f t="shared" si="1592"/>
        <v>0</v>
      </c>
      <c r="U8502" s="2">
        <f>IF(O8502="Reg", R8502 * Inputs!$B$7, 0)</f>
        <v>0</v>
      </c>
      <c r="V8502" s="2">
        <f>MAX(F8502 + P8502*Inputs!$B$15 - (Q8502/Inputs!$B$16) - U8502, 0)</f>
        <v>0</v>
      </c>
    </row>
    <row r="8503" spans="1:22" x14ac:dyDescent="0.3">
      <c r="A8503" s="1">
        <v>46377.208333333343</v>
      </c>
      <c r="B8503" s="2">
        <v>0</v>
      </c>
      <c r="C8503" s="2">
        <v>27.623461792281681</v>
      </c>
      <c r="D8503" s="2">
        <f t="shared" si="1584"/>
        <v>32.022630486682125</v>
      </c>
      <c r="E8503" s="2">
        <f t="shared" si="1585"/>
        <v>1.6856486100591717</v>
      </c>
      <c r="F8503" s="2">
        <f t="shared" si="1593"/>
        <v>0</v>
      </c>
      <c r="G8503" s="2">
        <f t="shared" si="1594"/>
        <v>0</v>
      </c>
      <c r="H8503" s="2">
        <f>MIN(Inputs!$B$2, (Inputs!$B$14 - F8503)/Inputs!$B$15)</f>
        <v>170</v>
      </c>
      <c r="I8503" s="2">
        <f>MAX(MIN(Inputs!$B$2, F8503*Inputs!$B$16, Inputs!$B$14*Inputs!$B$4 - G8503), 0)</f>
        <v>0</v>
      </c>
      <c r="J8503" s="2">
        <f>MAX(MIN(Inputs!$B$2, F8503*Inputs!$B$16, (Inputs!$B$14-F8503)/Inputs!$B$15)*Inputs!$B$9, 0)</f>
        <v>0</v>
      </c>
      <c r="K8503" s="2">
        <f>MAX(E8503*Inputs!$B$5 - B8503 - Inputs!$B$8, 0) * H8503</f>
        <v>0</v>
      </c>
      <c r="L8503" s="2">
        <f>IF(B8503 &gt;= D8503*Inputs!$B$10, MAX(B8503 - E8503/Inputs!$B$5 - Inputs!$B$8, 0) * I8503, 0)</f>
        <v>0</v>
      </c>
      <c r="M8503" s="2">
        <f t="shared" si="1586"/>
        <v>0</v>
      </c>
      <c r="N8503" s="3" t="str">
        <f t="shared" si="1587"/>
        <v>Idle</v>
      </c>
      <c r="O8503" s="3" t="str">
        <f t="shared" si="1595"/>
        <v>Idle</v>
      </c>
      <c r="P8503" s="2">
        <f t="shared" si="1588"/>
        <v>0</v>
      </c>
      <c r="Q8503" s="2">
        <f t="shared" si="1589"/>
        <v>0</v>
      </c>
      <c r="R8503" s="2">
        <f t="shared" si="1590"/>
        <v>0</v>
      </c>
      <c r="S8503" s="2">
        <f t="shared" si="1591"/>
        <v>0</v>
      </c>
      <c r="T8503" s="2">
        <f t="shared" si="1592"/>
        <v>0</v>
      </c>
      <c r="U8503" s="2">
        <f>IF(O8503="Reg", R8503 * Inputs!$B$7, 0)</f>
        <v>0</v>
      </c>
      <c r="V8503" s="2">
        <f>MAX(F8503 + P8503*Inputs!$B$15 - (Q8503/Inputs!$B$16) - U8503, 0)</f>
        <v>0</v>
      </c>
    </row>
    <row r="8504" spans="1:22" x14ac:dyDescent="0.3">
      <c r="A8504" s="1">
        <v>46377.25</v>
      </c>
      <c r="B8504" s="2">
        <v>0</v>
      </c>
      <c r="C8504" s="2">
        <v>4.1908746635257987</v>
      </c>
      <c r="D8504" s="2">
        <f t="shared" si="1584"/>
        <v>32.022630486682125</v>
      </c>
      <c r="E8504" s="2">
        <f t="shared" si="1585"/>
        <v>6.3059375071781547</v>
      </c>
      <c r="F8504" s="2">
        <f t="shared" si="1593"/>
        <v>0</v>
      </c>
      <c r="G8504" s="2">
        <f t="shared" si="1594"/>
        <v>0</v>
      </c>
      <c r="H8504" s="2">
        <f>MIN(Inputs!$B$2, (Inputs!$B$14 - F8504)/Inputs!$B$15)</f>
        <v>170</v>
      </c>
      <c r="I8504" s="2">
        <f>MAX(MIN(Inputs!$B$2, F8504*Inputs!$B$16, Inputs!$B$14*Inputs!$B$4 - G8504), 0)</f>
        <v>0</v>
      </c>
      <c r="J8504" s="2">
        <f>MAX(MIN(Inputs!$B$2, F8504*Inputs!$B$16, (Inputs!$B$14-F8504)/Inputs!$B$15)*Inputs!$B$9, 0)</f>
        <v>0</v>
      </c>
      <c r="K8504" s="2">
        <f>MAX(E8504*Inputs!$B$5 - B8504 - Inputs!$B$8, 0) * H8504</f>
        <v>0</v>
      </c>
      <c r="L8504" s="2">
        <f>IF(B8504 &gt;= D8504*Inputs!$B$10, MAX(B8504 - E8504/Inputs!$B$5 - Inputs!$B$8, 0) * I8504, 0)</f>
        <v>0</v>
      </c>
      <c r="M8504" s="2">
        <f t="shared" si="1586"/>
        <v>0</v>
      </c>
      <c r="N8504" s="3" t="str">
        <f t="shared" si="1587"/>
        <v>Idle</v>
      </c>
      <c r="O8504" s="3" t="str">
        <f t="shared" si="1595"/>
        <v>Idle</v>
      </c>
      <c r="P8504" s="2">
        <f t="shared" si="1588"/>
        <v>0</v>
      </c>
      <c r="Q8504" s="2">
        <f t="shared" si="1589"/>
        <v>0</v>
      </c>
      <c r="R8504" s="2">
        <f t="shared" si="1590"/>
        <v>0</v>
      </c>
      <c r="S8504" s="2">
        <f t="shared" si="1591"/>
        <v>0</v>
      </c>
      <c r="T8504" s="2">
        <f t="shared" si="1592"/>
        <v>0</v>
      </c>
      <c r="U8504" s="2">
        <f>IF(O8504="Reg", R8504 * Inputs!$B$7, 0)</f>
        <v>0</v>
      </c>
      <c r="V8504" s="2">
        <f>MAX(F8504 + P8504*Inputs!$B$15 - (Q8504/Inputs!$B$16) - U8504, 0)</f>
        <v>0</v>
      </c>
    </row>
    <row r="8505" spans="1:22" x14ac:dyDescent="0.3">
      <c r="A8505" s="1">
        <v>46377.291666666657</v>
      </c>
      <c r="B8505" s="2">
        <v>0</v>
      </c>
      <c r="C8505" s="2">
        <v>9.1519987636997691</v>
      </c>
      <c r="D8505" s="2">
        <f t="shared" si="1584"/>
        <v>32.022630486682125</v>
      </c>
      <c r="E8505" s="2">
        <f t="shared" si="1585"/>
        <v>12.909483724029977</v>
      </c>
      <c r="F8505" s="2">
        <f t="shared" si="1593"/>
        <v>0</v>
      </c>
      <c r="G8505" s="2">
        <f t="shared" si="1594"/>
        <v>0</v>
      </c>
      <c r="H8505" s="2">
        <f>MIN(Inputs!$B$2, (Inputs!$B$14 - F8505)/Inputs!$B$15)</f>
        <v>170</v>
      </c>
      <c r="I8505" s="2">
        <f>MAX(MIN(Inputs!$B$2, F8505*Inputs!$B$16, Inputs!$B$14*Inputs!$B$4 - G8505), 0)</f>
        <v>0</v>
      </c>
      <c r="J8505" s="2">
        <f>MAX(MIN(Inputs!$B$2, F8505*Inputs!$B$16, (Inputs!$B$14-F8505)/Inputs!$B$15)*Inputs!$B$9, 0)</f>
        <v>0</v>
      </c>
      <c r="K8505" s="2">
        <f>MAX(E8505*Inputs!$B$5 - B8505 - Inputs!$B$8, 0) * H8505</f>
        <v>0</v>
      </c>
      <c r="L8505" s="2">
        <f>IF(B8505 &gt;= D8505*Inputs!$B$10, MAX(B8505 - E8505/Inputs!$B$5 - Inputs!$B$8, 0) * I8505, 0)</f>
        <v>0</v>
      </c>
      <c r="M8505" s="2">
        <f t="shared" si="1586"/>
        <v>0</v>
      </c>
      <c r="N8505" s="3" t="str">
        <f t="shared" si="1587"/>
        <v>Idle</v>
      </c>
      <c r="O8505" s="3" t="str">
        <f t="shared" si="1595"/>
        <v>Idle</v>
      </c>
      <c r="P8505" s="2">
        <f t="shared" si="1588"/>
        <v>0</v>
      </c>
      <c r="Q8505" s="2">
        <f t="shared" si="1589"/>
        <v>0</v>
      </c>
      <c r="R8505" s="2">
        <f t="shared" si="1590"/>
        <v>0</v>
      </c>
      <c r="S8505" s="2">
        <f t="shared" si="1591"/>
        <v>0</v>
      </c>
      <c r="T8505" s="2">
        <f t="shared" si="1592"/>
        <v>0</v>
      </c>
      <c r="U8505" s="2">
        <f>IF(O8505="Reg", R8505 * Inputs!$B$7, 0)</f>
        <v>0</v>
      </c>
      <c r="V8505" s="2">
        <f>MAX(F8505 + P8505*Inputs!$B$15 - (Q8505/Inputs!$B$16) - U8505, 0)</f>
        <v>0</v>
      </c>
    </row>
    <row r="8506" spans="1:22" x14ac:dyDescent="0.3">
      <c r="A8506" s="1">
        <v>46377.333333333343</v>
      </c>
      <c r="B8506" s="2">
        <v>0</v>
      </c>
      <c r="C8506" s="2">
        <v>22.351780623934829</v>
      </c>
      <c r="D8506" s="2">
        <f t="shared" si="1584"/>
        <v>32.022630486682125</v>
      </c>
      <c r="E8506" s="2">
        <f t="shared" si="1585"/>
        <v>19.931051709488454</v>
      </c>
      <c r="F8506" s="2">
        <f t="shared" si="1593"/>
        <v>0</v>
      </c>
      <c r="G8506" s="2">
        <f t="shared" si="1594"/>
        <v>0</v>
      </c>
      <c r="H8506" s="2">
        <f>MIN(Inputs!$B$2, (Inputs!$B$14 - F8506)/Inputs!$B$15)</f>
        <v>170</v>
      </c>
      <c r="I8506" s="2">
        <f>MAX(MIN(Inputs!$B$2, F8506*Inputs!$B$16, Inputs!$B$14*Inputs!$B$4 - G8506), 0)</f>
        <v>0</v>
      </c>
      <c r="J8506" s="2">
        <f>MAX(MIN(Inputs!$B$2, F8506*Inputs!$B$16, (Inputs!$B$14-F8506)/Inputs!$B$15)*Inputs!$B$9, 0)</f>
        <v>0</v>
      </c>
      <c r="K8506" s="2">
        <f>MAX(E8506*Inputs!$B$5 - B8506 - Inputs!$B$8, 0) * H8506</f>
        <v>0</v>
      </c>
      <c r="L8506" s="2">
        <f>IF(B8506 &gt;= D8506*Inputs!$B$10, MAX(B8506 - E8506/Inputs!$B$5 - Inputs!$B$8, 0) * I8506, 0)</f>
        <v>0</v>
      </c>
      <c r="M8506" s="2">
        <f t="shared" si="1586"/>
        <v>0</v>
      </c>
      <c r="N8506" s="3" t="str">
        <f t="shared" si="1587"/>
        <v>Idle</v>
      </c>
      <c r="O8506" s="3" t="str">
        <f t="shared" si="1595"/>
        <v>Idle</v>
      </c>
      <c r="P8506" s="2">
        <f t="shared" si="1588"/>
        <v>0</v>
      </c>
      <c r="Q8506" s="2">
        <f t="shared" si="1589"/>
        <v>0</v>
      </c>
      <c r="R8506" s="2">
        <f t="shared" si="1590"/>
        <v>0</v>
      </c>
      <c r="S8506" s="2">
        <f t="shared" si="1591"/>
        <v>0</v>
      </c>
      <c r="T8506" s="2">
        <f t="shared" si="1592"/>
        <v>0</v>
      </c>
      <c r="U8506" s="2">
        <f>IF(O8506="Reg", R8506 * Inputs!$B$7, 0)</f>
        <v>0</v>
      </c>
      <c r="V8506" s="2">
        <f>MAX(F8506 + P8506*Inputs!$B$15 - (Q8506/Inputs!$B$16) - U8506, 0)</f>
        <v>0</v>
      </c>
    </row>
    <row r="8507" spans="1:22" x14ac:dyDescent="0.3">
      <c r="A8507" s="1">
        <v>46377.375</v>
      </c>
      <c r="B8507" s="2">
        <v>0</v>
      </c>
      <c r="C8507" s="2">
        <v>9.516589726176802</v>
      </c>
      <c r="D8507" s="2">
        <f t="shared" si="1584"/>
        <v>32.022630486682125</v>
      </c>
      <c r="E8507" s="2">
        <f t="shared" si="1585"/>
        <v>27.034582920019343</v>
      </c>
      <c r="F8507" s="2">
        <f t="shared" si="1593"/>
        <v>0</v>
      </c>
      <c r="G8507" s="2">
        <f t="shared" si="1594"/>
        <v>0</v>
      </c>
      <c r="H8507" s="2">
        <f>MIN(Inputs!$B$2, (Inputs!$B$14 - F8507)/Inputs!$B$15)</f>
        <v>170</v>
      </c>
      <c r="I8507" s="2">
        <f>MAX(MIN(Inputs!$B$2, F8507*Inputs!$B$16, Inputs!$B$14*Inputs!$B$4 - G8507), 0)</f>
        <v>0</v>
      </c>
      <c r="J8507" s="2">
        <f>MAX(MIN(Inputs!$B$2, F8507*Inputs!$B$16, (Inputs!$B$14-F8507)/Inputs!$B$15)*Inputs!$B$9, 0)</f>
        <v>0</v>
      </c>
      <c r="K8507" s="2">
        <f>MAX(E8507*Inputs!$B$5 - B8507 - Inputs!$B$8, 0) * H8507</f>
        <v>644.37360483489374</v>
      </c>
      <c r="L8507" s="2">
        <f>IF(B8507 &gt;= D8507*Inputs!$B$10, MAX(B8507 - E8507/Inputs!$B$5 - Inputs!$B$8, 0) * I8507, 0)</f>
        <v>0</v>
      </c>
      <c r="M8507" s="2">
        <f t="shared" si="1586"/>
        <v>0</v>
      </c>
      <c r="N8507" s="3" t="str">
        <f t="shared" si="1587"/>
        <v>Charge</v>
      </c>
      <c r="O8507" s="3" t="str">
        <f t="shared" si="1595"/>
        <v>Charge</v>
      </c>
      <c r="P8507" s="2">
        <f t="shared" si="1588"/>
        <v>170</v>
      </c>
      <c r="Q8507" s="2">
        <f t="shared" si="1589"/>
        <v>0</v>
      </c>
      <c r="R8507" s="2">
        <f t="shared" si="1590"/>
        <v>0</v>
      </c>
      <c r="S8507" s="2">
        <f t="shared" si="1591"/>
        <v>0</v>
      </c>
      <c r="T8507" s="2">
        <f t="shared" si="1592"/>
        <v>0</v>
      </c>
      <c r="U8507" s="2">
        <f>IF(O8507="Reg", R8507 * Inputs!$B$7, 0)</f>
        <v>0</v>
      </c>
      <c r="V8507" s="2">
        <f>MAX(F8507 + P8507*Inputs!$B$15 - (Q8507/Inputs!$B$16) - U8507, 0)</f>
        <v>170</v>
      </c>
    </row>
    <row r="8508" spans="1:22" x14ac:dyDescent="0.3">
      <c r="A8508" s="1">
        <v>46377.416666666657</v>
      </c>
      <c r="B8508" s="2">
        <v>10.11389166035503</v>
      </c>
      <c r="C8508" s="2">
        <v>29.544233921649589</v>
      </c>
      <c r="D8508" s="2">
        <f t="shared" si="1584"/>
        <v>32.022630486682125</v>
      </c>
      <c r="E8508" s="2">
        <f t="shared" si="1585"/>
        <v>36.840747897132012</v>
      </c>
      <c r="F8508" s="2">
        <f t="shared" si="1593"/>
        <v>170</v>
      </c>
      <c r="G8508" s="2">
        <f t="shared" si="1594"/>
        <v>0</v>
      </c>
      <c r="H8508" s="2">
        <f>MIN(Inputs!$B$2, (Inputs!$B$14 - F8508)/Inputs!$B$15)</f>
        <v>170</v>
      </c>
      <c r="I8508" s="2">
        <f>MAX(MIN(Inputs!$B$2, F8508*Inputs!$B$16, Inputs!$B$14*Inputs!$B$4 - G8508), 0)</f>
        <v>170</v>
      </c>
      <c r="J8508" s="2">
        <f>MAX(MIN(Inputs!$B$2, F8508*Inputs!$B$16, (Inputs!$B$14-F8508)/Inputs!$B$15)*Inputs!$B$9, 0)</f>
        <v>136</v>
      </c>
      <c r="K8508" s="2">
        <f>MAX(E8508*Inputs!$B$5 - B8508 - Inputs!$B$8, 0) * H8508</f>
        <v>392.01430315059378</v>
      </c>
      <c r="L8508" s="2">
        <f>IF(B8508 &gt;= D8508*Inputs!$B$10, MAX(B8508 - E8508/Inputs!$B$5 - Inputs!$B$8, 0) * I8508, 0)</f>
        <v>0</v>
      </c>
      <c r="M8508" s="2">
        <f t="shared" si="1586"/>
        <v>4018.0158133443442</v>
      </c>
      <c r="N8508" s="3" t="str">
        <f t="shared" si="1587"/>
        <v>Reg</v>
      </c>
      <c r="O8508" s="3" t="str">
        <f t="shared" si="1595"/>
        <v>Charge</v>
      </c>
      <c r="P8508" s="2">
        <f t="shared" si="1588"/>
        <v>170</v>
      </c>
      <c r="Q8508" s="2">
        <f t="shared" si="1589"/>
        <v>0</v>
      </c>
      <c r="R8508" s="2">
        <f t="shared" si="1590"/>
        <v>0</v>
      </c>
      <c r="S8508" s="2">
        <f t="shared" si="1591"/>
        <v>-1719.3615822603551</v>
      </c>
      <c r="T8508" s="2">
        <f t="shared" si="1592"/>
        <v>0</v>
      </c>
      <c r="U8508" s="2">
        <f>IF(O8508="Reg", R8508 * Inputs!$B$7, 0)</f>
        <v>0</v>
      </c>
      <c r="V8508" s="2">
        <f>MAX(F8508 + P8508*Inputs!$B$15 - (Q8508/Inputs!$B$16) - U8508, 0)</f>
        <v>340</v>
      </c>
    </row>
    <row r="8509" spans="1:22" x14ac:dyDescent="0.3">
      <c r="A8509" s="1">
        <v>46377.458333333343</v>
      </c>
      <c r="B8509" s="2">
        <v>27.7217333827139</v>
      </c>
      <c r="C8509" s="2">
        <v>14.22428024612457</v>
      </c>
      <c r="D8509" s="2">
        <f t="shared" si="1584"/>
        <v>32.022630486682125</v>
      </c>
      <c r="E8509" s="2">
        <f t="shared" si="1585"/>
        <v>45.263665061388501</v>
      </c>
      <c r="F8509" s="2">
        <f t="shared" si="1593"/>
        <v>340</v>
      </c>
      <c r="G8509" s="2">
        <f t="shared" si="1594"/>
        <v>0</v>
      </c>
      <c r="H8509" s="2">
        <f>MIN(Inputs!$B$2, (Inputs!$B$14 - F8509)/Inputs!$B$15)</f>
        <v>0</v>
      </c>
      <c r="I8509" s="2">
        <f>MAX(MIN(Inputs!$B$2, F8509*Inputs!$B$16, Inputs!$B$14*Inputs!$B$4 - G8509), 0)</f>
        <v>170</v>
      </c>
      <c r="J8509" s="2">
        <f>MAX(MIN(Inputs!$B$2, F8509*Inputs!$B$16, (Inputs!$B$14-F8509)/Inputs!$B$15)*Inputs!$B$9, 0)</f>
        <v>0</v>
      </c>
      <c r="K8509" s="2">
        <f>MAX(E8509*Inputs!$B$5 - B8509 - Inputs!$B$8, 0) * H8509</f>
        <v>0</v>
      </c>
      <c r="L8509" s="2">
        <f>IF(B8509 &gt;= D8509*Inputs!$B$10, MAX(B8509 - E8509/Inputs!$B$5 - Inputs!$B$8, 0) * I8509, 0)</f>
        <v>0</v>
      </c>
      <c r="M8509" s="2">
        <f t="shared" si="1586"/>
        <v>0</v>
      </c>
      <c r="N8509" s="3" t="str">
        <f t="shared" si="1587"/>
        <v>Idle</v>
      </c>
      <c r="O8509" s="3" t="str">
        <f t="shared" si="1595"/>
        <v>Idle</v>
      </c>
      <c r="P8509" s="2">
        <f t="shared" si="1588"/>
        <v>0</v>
      </c>
      <c r="Q8509" s="2">
        <f t="shared" si="1589"/>
        <v>0</v>
      </c>
      <c r="R8509" s="2">
        <f t="shared" si="1590"/>
        <v>0</v>
      </c>
      <c r="S8509" s="2">
        <f t="shared" si="1591"/>
        <v>0</v>
      </c>
      <c r="T8509" s="2">
        <f t="shared" si="1592"/>
        <v>0</v>
      </c>
      <c r="U8509" s="2">
        <f>IF(O8509="Reg", R8509 * Inputs!$B$7, 0)</f>
        <v>0</v>
      </c>
      <c r="V8509" s="2">
        <f>MAX(F8509 + P8509*Inputs!$B$15 - (Q8509/Inputs!$B$16) - U8509, 0)</f>
        <v>340</v>
      </c>
    </row>
    <row r="8510" spans="1:22" x14ac:dyDescent="0.3">
      <c r="A8510" s="1">
        <v>46377.5</v>
      </c>
      <c r="B8510" s="2">
        <v>39.621277301110943</v>
      </c>
      <c r="C8510" s="2">
        <v>4.7147521011383722</v>
      </c>
      <c r="D8510" s="2">
        <f t="shared" si="1584"/>
        <v>32.022630486682125</v>
      </c>
      <c r="E8510" s="2">
        <f t="shared" si="1585"/>
        <v>52.226254052324158</v>
      </c>
      <c r="F8510" s="2">
        <f t="shared" si="1593"/>
        <v>340</v>
      </c>
      <c r="G8510" s="2">
        <f t="shared" si="1594"/>
        <v>0</v>
      </c>
      <c r="H8510" s="2">
        <f>MIN(Inputs!$B$2, (Inputs!$B$14 - F8510)/Inputs!$B$15)</f>
        <v>0</v>
      </c>
      <c r="I8510" s="2">
        <f>MAX(MIN(Inputs!$B$2, F8510*Inputs!$B$16, Inputs!$B$14*Inputs!$B$4 - G8510), 0)</f>
        <v>170</v>
      </c>
      <c r="J8510" s="2">
        <f>MAX(MIN(Inputs!$B$2, F8510*Inputs!$B$16, (Inputs!$B$14-F8510)/Inputs!$B$15)*Inputs!$B$9, 0)</f>
        <v>0</v>
      </c>
      <c r="K8510" s="2">
        <f>MAX(E8510*Inputs!$B$5 - B8510 - Inputs!$B$8, 0) * H8510</f>
        <v>0</v>
      </c>
      <c r="L8510" s="2">
        <f>IF(B8510 &gt;= D8510*Inputs!$B$10, MAX(B8510 - E8510/Inputs!$B$5 - Inputs!$B$8, 0) * I8510, 0)</f>
        <v>0</v>
      </c>
      <c r="M8510" s="2">
        <f t="shared" si="1586"/>
        <v>0</v>
      </c>
      <c r="N8510" s="3" t="str">
        <f t="shared" si="1587"/>
        <v>Idle</v>
      </c>
      <c r="O8510" s="3" t="str">
        <f t="shared" si="1595"/>
        <v>Idle</v>
      </c>
      <c r="P8510" s="2">
        <f t="shared" si="1588"/>
        <v>0</v>
      </c>
      <c r="Q8510" s="2">
        <f t="shared" si="1589"/>
        <v>0</v>
      </c>
      <c r="R8510" s="2">
        <f t="shared" si="1590"/>
        <v>0</v>
      </c>
      <c r="S8510" s="2">
        <f t="shared" si="1591"/>
        <v>0</v>
      </c>
      <c r="T8510" s="2">
        <f t="shared" si="1592"/>
        <v>0</v>
      </c>
      <c r="U8510" s="2">
        <f>IF(O8510="Reg", R8510 * Inputs!$B$7, 0)</f>
        <v>0</v>
      </c>
      <c r="V8510" s="2">
        <f>MAX(F8510 + P8510*Inputs!$B$15 - (Q8510/Inputs!$B$16) - U8510, 0)</f>
        <v>340</v>
      </c>
    </row>
    <row r="8511" spans="1:22" x14ac:dyDescent="0.3">
      <c r="A8511" s="1">
        <v>46377.541666666657</v>
      </c>
      <c r="B8511" s="2">
        <v>42.129407912750857</v>
      </c>
      <c r="C8511" s="2">
        <v>3.4077781380625471</v>
      </c>
      <c r="D8511" s="2">
        <f t="shared" si="1584"/>
        <v>32.022630486682125</v>
      </c>
      <c r="E8511" s="2">
        <f t="shared" si="1585"/>
        <v>58.298475454845118</v>
      </c>
      <c r="F8511" s="2">
        <f t="shared" si="1593"/>
        <v>340</v>
      </c>
      <c r="G8511" s="2">
        <f t="shared" si="1594"/>
        <v>0</v>
      </c>
      <c r="H8511" s="2">
        <f>MIN(Inputs!$B$2, (Inputs!$B$14 - F8511)/Inputs!$B$15)</f>
        <v>0</v>
      </c>
      <c r="I8511" s="2">
        <f>MAX(MIN(Inputs!$B$2, F8511*Inputs!$B$16, Inputs!$B$14*Inputs!$B$4 - G8511), 0)</f>
        <v>170</v>
      </c>
      <c r="J8511" s="2">
        <f>MAX(MIN(Inputs!$B$2, F8511*Inputs!$B$16, (Inputs!$B$14-F8511)/Inputs!$B$15)*Inputs!$B$9, 0)</f>
        <v>0</v>
      </c>
      <c r="K8511" s="2">
        <f>MAX(E8511*Inputs!$B$5 - B8511 - Inputs!$B$8, 0) * H8511</f>
        <v>0</v>
      </c>
      <c r="L8511" s="2">
        <f>IF(B8511 &gt;= D8511*Inputs!$B$10, MAX(B8511 - E8511/Inputs!$B$5 - Inputs!$B$8, 0) * I8511, 0)</f>
        <v>0</v>
      </c>
      <c r="M8511" s="2">
        <f t="shared" si="1586"/>
        <v>0</v>
      </c>
      <c r="N8511" s="3" t="str">
        <f t="shared" si="1587"/>
        <v>Idle</v>
      </c>
      <c r="O8511" s="3" t="str">
        <f t="shared" si="1595"/>
        <v>Idle</v>
      </c>
      <c r="P8511" s="2">
        <f t="shared" si="1588"/>
        <v>0</v>
      </c>
      <c r="Q8511" s="2">
        <f t="shared" si="1589"/>
        <v>0</v>
      </c>
      <c r="R8511" s="2">
        <f t="shared" si="1590"/>
        <v>0</v>
      </c>
      <c r="S8511" s="2">
        <f t="shared" si="1591"/>
        <v>0</v>
      </c>
      <c r="T8511" s="2">
        <f t="shared" si="1592"/>
        <v>0</v>
      </c>
      <c r="U8511" s="2">
        <f>IF(O8511="Reg", R8511 * Inputs!$B$7, 0)</f>
        <v>0</v>
      </c>
      <c r="V8511" s="2">
        <f>MAX(F8511 + P8511*Inputs!$B$15 - (Q8511/Inputs!$B$16) - U8511, 0)</f>
        <v>340</v>
      </c>
    </row>
    <row r="8512" spans="1:22" x14ac:dyDescent="0.3">
      <c r="A8512" s="1">
        <v>46377.583333333343</v>
      </c>
      <c r="B8512" s="2">
        <v>42.621187263185327</v>
      </c>
      <c r="C8512" s="2">
        <v>9.1328580615075339</v>
      </c>
      <c r="D8512" s="2">
        <f t="shared" si="1584"/>
        <v>32.022630486682125</v>
      </c>
      <c r="E8512" s="2">
        <f t="shared" si="1585"/>
        <v>63.118030718105388</v>
      </c>
      <c r="F8512" s="2">
        <f t="shared" si="1593"/>
        <v>340</v>
      </c>
      <c r="G8512" s="2">
        <f t="shared" si="1594"/>
        <v>0</v>
      </c>
      <c r="H8512" s="2">
        <f>MIN(Inputs!$B$2, (Inputs!$B$14 - F8512)/Inputs!$B$15)</f>
        <v>0</v>
      </c>
      <c r="I8512" s="2">
        <f>MAX(MIN(Inputs!$B$2, F8512*Inputs!$B$16, Inputs!$B$14*Inputs!$B$4 - G8512), 0)</f>
        <v>170</v>
      </c>
      <c r="J8512" s="2">
        <f>MAX(MIN(Inputs!$B$2, F8512*Inputs!$B$16, (Inputs!$B$14-F8512)/Inputs!$B$15)*Inputs!$B$9, 0)</f>
        <v>0</v>
      </c>
      <c r="K8512" s="2">
        <f>MAX(E8512*Inputs!$B$5 - B8512 - Inputs!$B$8, 0) * H8512</f>
        <v>0</v>
      </c>
      <c r="L8512" s="2">
        <f>IF(B8512 &gt;= D8512*Inputs!$B$10, MAX(B8512 - E8512/Inputs!$B$5 - Inputs!$B$8, 0) * I8512, 0)</f>
        <v>0</v>
      </c>
      <c r="M8512" s="2">
        <f t="shared" si="1586"/>
        <v>0</v>
      </c>
      <c r="N8512" s="3" t="str">
        <f t="shared" si="1587"/>
        <v>Idle</v>
      </c>
      <c r="O8512" s="3" t="str">
        <f t="shared" si="1595"/>
        <v>Idle</v>
      </c>
      <c r="P8512" s="2">
        <f t="shared" si="1588"/>
        <v>0</v>
      </c>
      <c r="Q8512" s="2">
        <f t="shared" si="1589"/>
        <v>0</v>
      </c>
      <c r="R8512" s="2">
        <f t="shared" si="1590"/>
        <v>0</v>
      </c>
      <c r="S8512" s="2">
        <f t="shared" si="1591"/>
        <v>0</v>
      </c>
      <c r="T8512" s="2">
        <f t="shared" si="1592"/>
        <v>0</v>
      </c>
      <c r="U8512" s="2">
        <f>IF(O8512="Reg", R8512 * Inputs!$B$7, 0)</f>
        <v>0</v>
      </c>
      <c r="V8512" s="2">
        <f>MAX(F8512 + P8512*Inputs!$B$15 - (Q8512/Inputs!$B$16) - U8512, 0)</f>
        <v>340</v>
      </c>
    </row>
    <row r="8513" spans="1:22" x14ac:dyDescent="0.3">
      <c r="A8513" s="1">
        <v>46377.625</v>
      </c>
      <c r="B8513" s="2">
        <v>58.83698986267602</v>
      </c>
      <c r="C8513" s="2">
        <v>3.716677002381549</v>
      </c>
      <c r="D8513" s="2">
        <f t="shared" si="1584"/>
        <v>32.022630486682125</v>
      </c>
      <c r="E8513" s="2">
        <f t="shared" si="1585"/>
        <v>67.434688374008331</v>
      </c>
      <c r="F8513" s="2">
        <f t="shared" si="1593"/>
        <v>340</v>
      </c>
      <c r="G8513" s="2">
        <f t="shared" si="1594"/>
        <v>0</v>
      </c>
      <c r="H8513" s="2">
        <f>MIN(Inputs!$B$2, (Inputs!$B$14 - F8513)/Inputs!$B$15)</f>
        <v>0</v>
      </c>
      <c r="I8513" s="2">
        <f>MAX(MIN(Inputs!$B$2, F8513*Inputs!$B$16, Inputs!$B$14*Inputs!$B$4 - G8513), 0)</f>
        <v>170</v>
      </c>
      <c r="J8513" s="2">
        <f>MAX(MIN(Inputs!$B$2, F8513*Inputs!$B$16, (Inputs!$B$14-F8513)/Inputs!$B$15)*Inputs!$B$9, 0)</f>
        <v>0</v>
      </c>
      <c r="K8513" s="2">
        <f>MAX(E8513*Inputs!$B$5 - B8513 - Inputs!$B$8, 0) * H8513</f>
        <v>0</v>
      </c>
      <c r="L8513" s="2">
        <f>IF(B8513 &gt;= D8513*Inputs!$B$10, MAX(B8513 - E8513/Inputs!$B$5 - Inputs!$B$8, 0) * I8513, 0)</f>
        <v>0</v>
      </c>
      <c r="M8513" s="2">
        <f t="shared" si="1586"/>
        <v>0</v>
      </c>
      <c r="N8513" s="3" t="str">
        <f t="shared" si="1587"/>
        <v>Idle</v>
      </c>
      <c r="O8513" s="3" t="str">
        <f t="shared" si="1595"/>
        <v>Idle</v>
      </c>
      <c r="P8513" s="2">
        <f t="shared" si="1588"/>
        <v>0</v>
      </c>
      <c r="Q8513" s="2">
        <f t="shared" si="1589"/>
        <v>0</v>
      </c>
      <c r="R8513" s="2">
        <f t="shared" si="1590"/>
        <v>0</v>
      </c>
      <c r="S8513" s="2">
        <f t="shared" si="1591"/>
        <v>0</v>
      </c>
      <c r="T8513" s="2">
        <f t="shared" si="1592"/>
        <v>0</v>
      </c>
      <c r="U8513" s="2">
        <f>IF(O8513="Reg", R8513 * Inputs!$B$7, 0)</f>
        <v>0</v>
      </c>
      <c r="V8513" s="2">
        <f>MAX(F8513 + P8513*Inputs!$B$15 - (Q8513/Inputs!$B$16) - U8513, 0)</f>
        <v>340</v>
      </c>
    </row>
    <row r="8514" spans="1:22" x14ac:dyDescent="0.3">
      <c r="A8514" s="1">
        <v>46377.666666666657</v>
      </c>
      <c r="B8514" s="2">
        <v>60.651394645893937</v>
      </c>
      <c r="C8514" s="2">
        <v>4.5200035828903999</v>
      </c>
      <c r="D8514" s="2">
        <f t="shared" ref="D8514:D8577" si="1596">AVERAGEIFS(B:B, A:A, "&gt;="&amp;INT(A8514), A:A, "&lt;"&amp;INT(A8514)+1)</f>
        <v>32.022630486682125</v>
      </c>
      <c r="E8514" s="2">
        <f t="shared" ref="E8514:E8577" si="1597">AVERAGE(B8514:B8519)</f>
        <v>67.180717500066081</v>
      </c>
      <c r="F8514" s="2">
        <f t="shared" si="1593"/>
        <v>340</v>
      </c>
      <c r="G8514" s="2">
        <f t="shared" si="1594"/>
        <v>0</v>
      </c>
      <c r="H8514" s="2">
        <f>MIN(Inputs!$B$2, (Inputs!$B$14 - F8514)/Inputs!$B$15)</f>
        <v>0</v>
      </c>
      <c r="I8514" s="2">
        <f>MAX(MIN(Inputs!$B$2, F8514*Inputs!$B$16, Inputs!$B$14*Inputs!$B$4 - G8514), 0)</f>
        <v>170</v>
      </c>
      <c r="J8514" s="2">
        <f>MAX(MIN(Inputs!$B$2, F8514*Inputs!$B$16, (Inputs!$B$14-F8514)/Inputs!$B$15)*Inputs!$B$9, 0)</f>
        <v>0</v>
      </c>
      <c r="K8514" s="2">
        <f>MAX(E8514*Inputs!$B$5 - B8514 - Inputs!$B$8, 0) * H8514</f>
        <v>0</v>
      </c>
      <c r="L8514" s="2">
        <f>IF(B8514 &gt;= D8514*Inputs!$B$10, MAX(B8514 - E8514/Inputs!$B$5 - Inputs!$B$8, 0) * I8514, 0)</f>
        <v>0</v>
      </c>
      <c r="M8514" s="2">
        <f t="shared" ref="M8514:M8577" si="1598">C8514 * J8514</f>
        <v>0</v>
      </c>
      <c r="N8514" s="3" t="str">
        <f t="shared" ref="N8514:N8577" si="1599">IF(MAX(K8514, L8514, M8514)&lt;=0, "Idle", IF(AND(M8514&gt;=K8514, M8514&gt;=L8514), "Reg", IF(L8514&gt;=K8514, "Discharge", "Charge")))</f>
        <v>Idle</v>
      </c>
      <c r="O8514" s="3" t="str">
        <f t="shared" si="1595"/>
        <v>Idle</v>
      </c>
      <c r="P8514" s="2">
        <f t="shared" ref="P8514:P8577" si="1600">IF(O8514="Charge", H8514, 0)</f>
        <v>0</v>
      </c>
      <c r="Q8514" s="2">
        <f t="shared" ref="Q8514:Q8577" si="1601">IF(O8514="Discharge", I8514, 0)</f>
        <v>0</v>
      </c>
      <c r="R8514" s="2">
        <f t="shared" ref="R8514:R8577" si="1602">IF(O8514="Reg", J8514, 0)</f>
        <v>0</v>
      </c>
      <c r="S8514" s="2">
        <f t="shared" ref="S8514:S8577" si="1603">(Q8514 - P8514) * B8514</f>
        <v>0</v>
      </c>
      <c r="T8514" s="2">
        <f t="shared" ref="T8514:T8577" si="1604">R8514 * C8514</f>
        <v>0</v>
      </c>
      <c r="U8514" s="2">
        <f>IF(O8514="Reg", R8514 * Inputs!$B$7, 0)</f>
        <v>0</v>
      </c>
      <c r="V8514" s="2">
        <f>MAX(F8514 + P8514*Inputs!$B$15 - (Q8514/Inputs!$B$16) - U8514, 0)</f>
        <v>340</v>
      </c>
    </row>
    <row r="8515" spans="1:22" x14ac:dyDescent="0.3">
      <c r="A8515" s="1">
        <v>46377.708333333343</v>
      </c>
      <c r="B8515" s="2">
        <v>69.497267328327851</v>
      </c>
      <c r="C8515" s="2">
        <v>2.781395933137329</v>
      </c>
      <c r="D8515" s="2">
        <f t="shared" si="1596"/>
        <v>32.022630486682125</v>
      </c>
      <c r="E8515" s="2">
        <f t="shared" si="1597"/>
        <v>65.119714347610767</v>
      </c>
      <c r="F8515" s="2">
        <f t="shared" ref="F8515:F8578" si="1605">V8514</f>
        <v>340</v>
      </c>
      <c r="G8515" s="2">
        <f t="shared" ref="G8515:G8578" si="1606">IF(INT(A8515)=INT(A8514), G8514 + Q8514, 0)</f>
        <v>0</v>
      </c>
      <c r="H8515" s="2">
        <f>MIN(Inputs!$B$2, (Inputs!$B$14 - F8515)/Inputs!$B$15)</f>
        <v>0</v>
      </c>
      <c r="I8515" s="2">
        <f>MAX(MIN(Inputs!$B$2, F8515*Inputs!$B$16, Inputs!$B$14*Inputs!$B$4 - G8515), 0)</f>
        <v>170</v>
      </c>
      <c r="J8515" s="2">
        <f>MAX(MIN(Inputs!$B$2, F8515*Inputs!$B$16, (Inputs!$B$14-F8515)/Inputs!$B$15)*Inputs!$B$9, 0)</f>
        <v>0</v>
      </c>
      <c r="K8515" s="2">
        <f>MAX(E8515*Inputs!$B$5 - B8515 - Inputs!$B$8, 0) * H8515</f>
        <v>0</v>
      </c>
      <c r="L8515" s="2">
        <f>IF(B8515 &gt;= D8515*Inputs!$B$10, MAX(B8515 - E8515/Inputs!$B$5 - Inputs!$B$8, 0) * I8515, 0)</f>
        <v>0</v>
      </c>
      <c r="M8515" s="2">
        <f t="shared" si="1598"/>
        <v>0</v>
      </c>
      <c r="N8515" s="3" t="str">
        <f t="shared" si="1599"/>
        <v>Idle</v>
      </c>
      <c r="O8515" s="3" t="str">
        <f t="shared" si="1595"/>
        <v>Idle</v>
      </c>
      <c r="P8515" s="2">
        <f t="shared" si="1600"/>
        <v>0</v>
      </c>
      <c r="Q8515" s="2">
        <f t="shared" si="1601"/>
        <v>0</v>
      </c>
      <c r="R8515" s="2">
        <f t="shared" si="1602"/>
        <v>0</v>
      </c>
      <c r="S8515" s="2">
        <f t="shared" si="1603"/>
        <v>0</v>
      </c>
      <c r="T8515" s="2">
        <f t="shared" si="1604"/>
        <v>0</v>
      </c>
      <c r="U8515" s="2">
        <f>IF(O8515="Reg", R8515 * Inputs!$B$7, 0)</f>
        <v>0</v>
      </c>
      <c r="V8515" s="2">
        <f>MAX(F8515 + P8515*Inputs!$B$15 - (Q8515/Inputs!$B$16) - U8515, 0)</f>
        <v>340</v>
      </c>
    </row>
    <row r="8516" spans="1:22" x14ac:dyDescent="0.3">
      <c r="A8516" s="1">
        <v>46377.75</v>
      </c>
      <c r="B8516" s="2">
        <v>76.05460571623675</v>
      </c>
      <c r="C8516" s="2">
        <v>5.5790703236275778</v>
      </c>
      <c r="D8516" s="2">
        <f t="shared" si="1596"/>
        <v>32.022630486682125</v>
      </c>
      <c r="E8516" s="2">
        <f t="shared" si="1597"/>
        <v>60.547945617229772</v>
      </c>
      <c r="F8516" s="2">
        <f t="shared" si="1605"/>
        <v>340</v>
      </c>
      <c r="G8516" s="2">
        <f t="shared" si="1606"/>
        <v>0</v>
      </c>
      <c r="H8516" s="2">
        <f>MIN(Inputs!$B$2, (Inputs!$B$14 - F8516)/Inputs!$B$15)</f>
        <v>0</v>
      </c>
      <c r="I8516" s="2">
        <f>MAX(MIN(Inputs!$B$2, F8516*Inputs!$B$16, Inputs!$B$14*Inputs!$B$4 - G8516), 0)</f>
        <v>170</v>
      </c>
      <c r="J8516" s="2">
        <f>MAX(MIN(Inputs!$B$2, F8516*Inputs!$B$16, (Inputs!$B$14-F8516)/Inputs!$B$15)*Inputs!$B$9, 0)</f>
        <v>0</v>
      </c>
      <c r="K8516" s="2">
        <f>MAX(E8516*Inputs!$B$5 - B8516 - Inputs!$B$8, 0) * H8516</f>
        <v>0</v>
      </c>
      <c r="L8516" s="2">
        <f>IF(B8516 &gt;= D8516*Inputs!$B$10, MAX(B8516 - E8516/Inputs!$B$5 - Inputs!$B$8, 0) * I8516, 0)</f>
        <v>0</v>
      </c>
      <c r="M8516" s="2">
        <f t="shared" si="1598"/>
        <v>0</v>
      </c>
      <c r="N8516" s="3" t="str">
        <f t="shared" si="1599"/>
        <v>Idle</v>
      </c>
      <c r="O8516" s="3" t="str">
        <f t="shared" ref="O8516:O8579" si="1607">IF(O8515&lt;&gt;O8514, O8515, N8516)</f>
        <v>Idle</v>
      </c>
      <c r="P8516" s="2">
        <f t="shared" si="1600"/>
        <v>0</v>
      </c>
      <c r="Q8516" s="2">
        <f t="shared" si="1601"/>
        <v>0</v>
      </c>
      <c r="R8516" s="2">
        <f t="shared" si="1602"/>
        <v>0</v>
      </c>
      <c r="S8516" s="2">
        <f t="shared" si="1603"/>
        <v>0</v>
      </c>
      <c r="T8516" s="2">
        <f t="shared" si="1604"/>
        <v>0</v>
      </c>
      <c r="U8516" s="2">
        <f>IF(O8516="Reg", R8516 * Inputs!$B$7, 0)</f>
        <v>0</v>
      </c>
      <c r="V8516" s="2">
        <f>MAX(F8516 + P8516*Inputs!$B$15 - (Q8516/Inputs!$B$16) - U8516, 0)</f>
        <v>340</v>
      </c>
    </row>
    <row r="8517" spans="1:22" x14ac:dyDescent="0.3">
      <c r="A8517" s="1">
        <v>46377.791666666657</v>
      </c>
      <c r="B8517" s="2">
        <v>71.046739492312412</v>
      </c>
      <c r="C8517" s="2">
        <v>8.1640890139563123</v>
      </c>
      <c r="D8517" s="2">
        <f t="shared" si="1596"/>
        <v>32.022630486682125</v>
      </c>
      <c r="E8517" s="2">
        <f t="shared" si="1597"/>
        <v>53.967251084207412</v>
      </c>
      <c r="F8517" s="2">
        <f t="shared" si="1605"/>
        <v>340</v>
      </c>
      <c r="G8517" s="2">
        <f t="shared" si="1606"/>
        <v>0</v>
      </c>
      <c r="H8517" s="2">
        <f>MIN(Inputs!$B$2, (Inputs!$B$14 - F8517)/Inputs!$B$15)</f>
        <v>0</v>
      </c>
      <c r="I8517" s="2">
        <f>MAX(MIN(Inputs!$B$2, F8517*Inputs!$B$16, Inputs!$B$14*Inputs!$B$4 - G8517), 0)</f>
        <v>170</v>
      </c>
      <c r="J8517" s="2">
        <f>MAX(MIN(Inputs!$B$2, F8517*Inputs!$B$16, (Inputs!$B$14-F8517)/Inputs!$B$15)*Inputs!$B$9, 0)</f>
        <v>0</v>
      </c>
      <c r="K8517" s="2">
        <f>MAX(E8517*Inputs!$B$5 - B8517 - Inputs!$B$8, 0) * H8517</f>
        <v>0</v>
      </c>
      <c r="L8517" s="2">
        <f>IF(B8517 &gt;= D8517*Inputs!$B$10, MAX(B8517 - E8517/Inputs!$B$5 - Inputs!$B$8, 0) * I8517, 0)</f>
        <v>0</v>
      </c>
      <c r="M8517" s="2">
        <f t="shared" si="1598"/>
        <v>0</v>
      </c>
      <c r="N8517" s="3" t="str">
        <f t="shared" si="1599"/>
        <v>Idle</v>
      </c>
      <c r="O8517" s="3" t="str">
        <f t="shared" si="1607"/>
        <v>Idle</v>
      </c>
      <c r="P8517" s="2">
        <f t="shared" si="1600"/>
        <v>0</v>
      </c>
      <c r="Q8517" s="2">
        <f t="shared" si="1601"/>
        <v>0</v>
      </c>
      <c r="R8517" s="2">
        <f t="shared" si="1602"/>
        <v>0</v>
      </c>
      <c r="S8517" s="2">
        <f t="shared" si="1603"/>
        <v>0</v>
      </c>
      <c r="T8517" s="2">
        <f t="shared" si="1604"/>
        <v>0</v>
      </c>
      <c r="U8517" s="2">
        <f>IF(O8517="Reg", R8517 * Inputs!$B$7, 0)</f>
        <v>0</v>
      </c>
      <c r="V8517" s="2">
        <f>MAX(F8517 + P8517*Inputs!$B$15 - (Q8517/Inputs!$B$16) - U8517, 0)</f>
        <v>340</v>
      </c>
    </row>
    <row r="8518" spans="1:22" x14ac:dyDescent="0.3">
      <c r="A8518" s="1">
        <v>46377.833333333343</v>
      </c>
      <c r="B8518" s="2">
        <v>68.521133198602996</v>
      </c>
      <c r="C8518" s="2">
        <v>3.987302275166654</v>
      </c>
      <c r="D8518" s="2">
        <f t="shared" si="1596"/>
        <v>32.022630486682125</v>
      </c>
      <c r="E8518" s="2">
        <f t="shared" si="1597"/>
        <v>43.804638228807107</v>
      </c>
      <c r="F8518" s="2">
        <f t="shared" si="1605"/>
        <v>340</v>
      </c>
      <c r="G8518" s="2">
        <f t="shared" si="1606"/>
        <v>0</v>
      </c>
      <c r="H8518" s="2">
        <f>MIN(Inputs!$B$2, (Inputs!$B$14 - F8518)/Inputs!$B$15)</f>
        <v>0</v>
      </c>
      <c r="I8518" s="2">
        <f>MAX(MIN(Inputs!$B$2, F8518*Inputs!$B$16, Inputs!$B$14*Inputs!$B$4 - G8518), 0)</f>
        <v>170</v>
      </c>
      <c r="J8518" s="2">
        <f>MAX(MIN(Inputs!$B$2, F8518*Inputs!$B$16, (Inputs!$B$14-F8518)/Inputs!$B$15)*Inputs!$B$9, 0)</f>
        <v>0</v>
      </c>
      <c r="K8518" s="2">
        <f>MAX(E8518*Inputs!$B$5 - B8518 - Inputs!$B$8, 0) * H8518</f>
        <v>0</v>
      </c>
      <c r="L8518" s="2">
        <f>IF(B8518 &gt;= D8518*Inputs!$B$10, MAX(B8518 - E8518/Inputs!$B$5 - Inputs!$B$8, 0) * I8518, 0)</f>
        <v>0</v>
      </c>
      <c r="M8518" s="2">
        <f t="shared" si="1598"/>
        <v>0</v>
      </c>
      <c r="N8518" s="3" t="str">
        <f t="shared" si="1599"/>
        <v>Idle</v>
      </c>
      <c r="O8518" s="3" t="str">
        <f t="shared" si="1607"/>
        <v>Idle</v>
      </c>
      <c r="P8518" s="2">
        <f t="shared" si="1600"/>
        <v>0</v>
      </c>
      <c r="Q8518" s="2">
        <f t="shared" si="1601"/>
        <v>0</v>
      </c>
      <c r="R8518" s="2">
        <f t="shared" si="1602"/>
        <v>0</v>
      </c>
      <c r="S8518" s="2">
        <f t="shared" si="1603"/>
        <v>0</v>
      </c>
      <c r="T8518" s="2">
        <f t="shared" si="1604"/>
        <v>0</v>
      </c>
      <c r="U8518" s="2">
        <f>IF(O8518="Reg", R8518 * Inputs!$B$7, 0)</f>
        <v>0</v>
      </c>
      <c r="V8518" s="2">
        <f>MAX(F8518 + P8518*Inputs!$B$15 - (Q8518/Inputs!$B$16) - U8518, 0)</f>
        <v>340</v>
      </c>
    </row>
    <row r="8519" spans="1:22" x14ac:dyDescent="0.3">
      <c r="A8519" s="1">
        <v>46377.875</v>
      </c>
      <c r="B8519" s="2">
        <v>57.313164619022572</v>
      </c>
      <c r="C8519" s="2">
        <v>8.0035986254611036</v>
      </c>
      <c r="D8519" s="2">
        <f t="shared" si="1596"/>
        <v>32.022630486682125</v>
      </c>
      <c r="E8519" s="2">
        <f t="shared" si="1597"/>
        <v>33.927941549107281</v>
      </c>
      <c r="F8519" s="2">
        <f t="shared" si="1605"/>
        <v>340</v>
      </c>
      <c r="G8519" s="2">
        <f t="shared" si="1606"/>
        <v>0</v>
      </c>
      <c r="H8519" s="2">
        <f>MIN(Inputs!$B$2, (Inputs!$B$14 - F8519)/Inputs!$B$15)</f>
        <v>0</v>
      </c>
      <c r="I8519" s="2">
        <f>MAX(MIN(Inputs!$B$2, F8519*Inputs!$B$16, Inputs!$B$14*Inputs!$B$4 - G8519), 0)</f>
        <v>170</v>
      </c>
      <c r="J8519" s="2">
        <f>MAX(MIN(Inputs!$B$2, F8519*Inputs!$B$16, (Inputs!$B$14-F8519)/Inputs!$B$15)*Inputs!$B$9, 0)</f>
        <v>0</v>
      </c>
      <c r="K8519" s="2">
        <f>MAX(E8519*Inputs!$B$5 - B8519 - Inputs!$B$8, 0) * H8519</f>
        <v>0</v>
      </c>
      <c r="L8519" s="2">
        <f>IF(B8519 &gt;= D8519*Inputs!$B$10, MAX(B8519 - E8519/Inputs!$B$5 - Inputs!$B$8, 0) * I8519, 0)</f>
        <v>0</v>
      </c>
      <c r="M8519" s="2">
        <f t="shared" si="1598"/>
        <v>0</v>
      </c>
      <c r="N8519" s="3" t="str">
        <f t="shared" si="1599"/>
        <v>Idle</v>
      </c>
      <c r="O8519" s="3" t="str">
        <f t="shared" si="1607"/>
        <v>Idle</v>
      </c>
      <c r="P8519" s="2">
        <f t="shared" si="1600"/>
        <v>0</v>
      </c>
      <c r="Q8519" s="2">
        <f t="shared" si="1601"/>
        <v>0</v>
      </c>
      <c r="R8519" s="2">
        <f t="shared" si="1602"/>
        <v>0</v>
      </c>
      <c r="S8519" s="2">
        <f t="shared" si="1603"/>
        <v>0</v>
      </c>
      <c r="T8519" s="2">
        <f t="shared" si="1604"/>
        <v>0</v>
      </c>
      <c r="U8519" s="2">
        <f>IF(O8519="Reg", R8519 * Inputs!$B$7, 0)</f>
        <v>0</v>
      </c>
      <c r="V8519" s="2">
        <f>MAX(F8519 + P8519*Inputs!$B$15 - (Q8519/Inputs!$B$16) - U8519, 0)</f>
        <v>340</v>
      </c>
    </row>
    <row r="8520" spans="1:22" x14ac:dyDescent="0.3">
      <c r="A8520" s="1">
        <v>46377.916666666657</v>
      </c>
      <c r="B8520" s="2">
        <v>48.285375731161992</v>
      </c>
      <c r="C8520" s="2">
        <v>8.9185515429499382</v>
      </c>
      <c r="D8520" s="2">
        <f t="shared" si="1596"/>
        <v>32.022630486682125</v>
      </c>
      <c r="E8520" s="2">
        <f t="shared" si="1597"/>
        <v>24.375747445936856</v>
      </c>
      <c r="F8520" s="2">
        <f t="shared" si="1605"/>
        <v>340</v>
      </c>
      <c r="G8520" s="2">
        <f t="shared" si="1606"/>
        <v>0</v>
      </c>
      <c r="H8520" s="2">
        <f>MIN(Inputs!$B$2, (Inputs!$B$14 - F8520)/Inputs!$B$15)</f>
        <v>0</v>
      </c>
      <c r="I8520" s="2">
        <f>MAX(MIN(Inputs!$B$2, F8520*Inputs!$B$16, Inputs!$B$14*Inputs!$B$4 - G8520), 0)</f>
        <v>170</v>
      </c>
      <c r="J8520" s="2">
        <f>MAX(MIN(Inputs!$B$2, F8520*Inputs!$B$16, (Inputs!$B$14-F8520)/Inputs!$B$15)*Inputs!$B$9, 0)</f>
        <v>0</v>
      </c>
      <c r="K8520" s="2">
        <f>MAX(E8520*Inputs!$B$5 - B8520 - Inputs!$B$8, 0) * H8520</f>
        <v>0</v>
      </c>
      <c r="L8520" s="2">
        <f>IF(B8520 &gt;= D8520*Inputs!$B$10, MAX(B8520 - E8520/Inputs!$B$5 - Inputs!$B$8, 0) * I8520, 0)</f>
        <v>99.562663150645747</v>
      </c>
      <c r="M8520" s="2">
        <f t="shared" si="1598"/>
        <v>0</v>
      </c>
      <c r="N8520" s="3" t="str">
        <f t="shared" si="1599"/>
        <v>Discharge</v>
      </c>
      <c r="O8520" s="3" t="str">
        <f t="shared" si="1607"/>
        <v>Discharge</v>
      </c>
      <c r="P8520" s="2">
        <f t="shared" si="1600"/>
        <v>0</v>
      </c>
      <c r="Q8520" s="2">
        <f t="shared" si="1601"/>
        <v>170</v>
      </c>
      <c r="R8520" s="2">
        <f t="shared" si="1602"/>
        <v>0</v>
      </c>
      <c r="S8520" s="2">
        <f t="shared" si="1603"/>
        <v>8208.5138742975378</v>
      </c>
      <c r="T8520" s="2">
        <f t="shared" si="1604"/>
        <v>0</v>
      </c>
      <c r="U8520" s="2">
        <f>IF(O8520="Reg", R8520 * Inputs!$B$7, 0)</f>
        <v>0</v>
      </c>
      <c r="V8520" s="2">
        <f>MAX(F8520 + P8520*Inputs!$B$15 - (Q8520/Inputs!$B$16) - U8520, 0)</f>
        <v>170</v>
      </c>
    </row>
    <row r="8521" spans="1:22" x14ac:dyDescent="0.3">
      <c r="A8521" s="1">
        <v>46377.958333333343</v>
      </c>
      <c r="B8521" s="2">
        <v>42.066654946041943</v>
      </c>
      <c r="C8521" s="2">
        <v>4.2295682171762259</v>
      </c>
      <c r="D8521" s="2">
        <f t="shared" si="1596"/>
        <v>32.022630486682125</v>
      </c>
      <c r="E8521" s="2">
        <f t="shared" si="1597"/>
        <v>16.328184824076526</v>
      </c>
      <c r="F8521" s="2">
        <f t="shared" si="1605"/>
        <v>170</v>
      </c>
      <c r="G8521" s="2">
        <f t="shared" si="1606"/>
        <v>170</v>
      </c>
      <c r="H8521" s="2">
        <f>MIN(Inputs!$B$2, (Inputs!$B$14 - F8521)/Inputs!$B$15)</f>
        <v>170</v>
      </c>
      <c r="I8521" s="2">
        <f>MAX(MIN(Inputs!$B$2, F8521*Inputs!$B$16, Inputs!$B$14*Inputs!$B$4 - G8521), 0)</f>
        <v>170</v>
      </c>
      <c r="J8521" s="2">
        <f>MAX(MIN(Inputs!$B$2, F8521*Inputs!$B$16, (Inputs!$B$14-F8521)/Inputs!$B$15)*Inputs!$B$9, 0)</f>
        <v>136</v>
      </c>
      <c r="K8521" s="2">
        <f>MAX(E8521*Inputs!$B$5 - B8521 - Inputs!$B$8, 0) * H8521</f>
        <v>0</v>
      </c>
      <c r="L8521" s="2">
        <f>IF(B8521 &gt;= D8521*Inputs!$B$10, MAX(B8521 - E8521/Inputs!$B$5 - Inputs!$B$8, 0) * I8521, 0)</f>
        <v>597.02290890325594</v>
      </c>
      <c r="M8521" s="2">
        <f t="shared" si="1598"/>
        <v>575.22127753596669</v>
      </c>
      <c r="N8521" s="3" t="str">
        <f t="shared" si="1599"/>
        <v>Discharge</v>
      </c>
      <c r="O8521" s="3" t="str">
        <f t="shared" si="1607"/>
        <v>Discharge</v>
      </c>
      <c r="P8521" s="2">
        <f t="shared" si="1600"/>
        <v>0</v>
      </c>
      <c r="Q8521" s="2">
        <f t="shared" si="1601"/>
        <v>170</v>
      </c>
      <c r="R8521" s="2">
        <f t="shared" si="1602"/>
        <v>0</v>
      </c>
      <c r="S8521" s="2">
        <f t="shared" si="1603"/>
        <v>7151.3313408271306</v>
      </c>
      <c r="T8521" s="2">
        <f t="shared" si="1604"/>
        <v>0</v>
      </c>
      <c r="U8521" s="2">
        <f>IF(O8521="Reg", R8521 * Inputs!$B$7, 0)</f>
        <v>0</v>
      </c>
      <c r="V8521" s="2">
        <f>MAX(F8521 + P8521*Inputs!$B$15 - (Q8521/Inputs!$B$16) - U8521, 0)</f>
        <v>0</v>
      </c>
    </row>
    <row r="8522" spans="1:22" x14ac:dyDescent="0.3">
      <c r="A8522" s="1">
        <v>46378</v>
      </c>
      <c r="B8522" s="2">
        <v>36.570438518102527</v>
      </c>
      <c r="C8522" s="2">
        <v>5.3254084834504916</v>
      </c>
      <c r="D8522" s="2">
        <f t="shared" si="1596"/>
        <v>32.27200290067104</v>
      </c>
      <c r="E8522" s="2">
        <f t="shared" si="1597"/>
        <v>9.3170756664028662</v>
      </c>
      <c r="F8522" s="2">
        <f t="shared" si="1605"/>
        <v>0</v>
      </c>
      <c r="G8522" s="2">
        <f t="shared" si="1606"/>
        <v>0</v>
      </c>
      <c r="H8522" s="2">
        <f>MIN(Inputs!$B$2, (Inputs!$B$14 - F8522)/Inputs!$B$15)</f>
        <v>170</v>
      </c>
      <c r="I8522" s="2">
        <f>MAX(MIN(Inputs!$B$2, F8522*Inputs!$B$16, Inputs!$B$14*Inputs!$B$4 - G8522), 0)</f>
        <v>0</v>
      </c>
      <c r="J8522" s="2">
        <f>MAX(MIN(Inputs!$B$2, F8522*Inputs!$B$16, (Inputs!$B$14-F8522)/Inputs!$B$15)*Inputs!$B$9, 0)</f>
        <v>0</v>
      </c>
      <c r="K8522" s="2">
        <f>MAX(E8522*Inputs!$B$5 - B8522 - Inputs!$B$8, 0) * H8522</f>
        <v>0</v>
      </c>
      <c r="L8522" s="2">
        <f>IF(B8522 &gt;= D8522*Inputs!$B$10, MAX(B8522 - E8522/Inputs!$B$5 - Inputs!$B$8, 0) * I8522, 0)</f>
        <v>0</v>
      </c>
      <c r="M8522" s="2">
        <f t="shared" si="1598"/>
        <v>0</v>
      </c>
      <c r="N8522" s="3" t="str">
        <f t="shared" si="1599"/>
        <v>Idle</v>
      </c>
      <c r="O8522" s="3" t="str">
        <f t="shared" si="1607"/>
        <v>Idle</v>
      </c>
      <c r="P8522" s="2">
        <f t="shared" si="1600"/>
        <v>0</v>
      </c>
      <c r="Q8522" s="2">
        <f t="shared" si="1601"/>
        <v>0</v>
      </c>
      <c r="R8522" s="2">
        <f t="shared" si="1602"/>
        <v>0</v>
      </c>
      <c r="S8522" s="2">
        <f t="shared" si="1603"/>
        <v>0</v>
      </c>
      <c r="T8522" s="2">
        <f t="shared" si="1604"/>
        <v>0</v>
      </c>
      <c r="U8522" s="2">
        <f>IF(O8522="Reg", R8522 * Inputs!$B$7, 0)</f>
        <v>0</v>
      </c>
      <c r="V8522" s="2">
        <f>MAX(F8522 + P8522*Inputs!$B$15 - (Q8522/Inputs!$B$16) - U8522, 0)</f>
        <v>0</v>
      </c>
    </row>
    <row r="8523" spans="1:22" x14ac:dyDescent="0.3">
      <c r="A8523" s="1">
        <v>46378.041666666657</v>
      </c>
      <c r="B8523" s="2">
        <v>10.07106235991065</v>
      </c>
      <c r="C8523" s="2">
        <v>4.071428141278556</v>
      </c>
      <c r="D8523" s="2">
        <f t="shared" si="1596"/>
        <v>32.27200290067104</v>
      </c>
      <c r="E8523" s="2">
        <f t="shared" si="1597"/>
        <v>3.2220025800524454</v>
      </c>
      <c r="F8523" s="2">
        <f t="shared" si="1605"/>
        <v>0</v>
      </c>
      <c r="G8523" s="2">
        <f t="shared" si="1606"/>
        <v>0</v>
      </c>
      <c r="H8523" s="2">
        <f>MIN(Inputs!$B$2, (Inputs!$B$14 - F8523)/Inputs!$B$15)</f>
        <v>170</v>
      </c>
      <c r="I8523" s="2">
        <f>MAX(MIN(Inputs!$B$2, F8523*Inputs!$B$16, Inputs!$B$14*Inputs!$B$4 - G8523), 0)</f>
        <v>0</v>
      </c>
      <c r="J8523" s="2">
        <f>MAX(MIN(Inputs!$B$2, F8523*Inputs!$B$16, (Inputs!$B$14-F8523)/Inputs!$B$15)*Inputs!$B$9, 0)</f>
        <v>0</v>
      </c>
      <c r="K8523" s="2">
        <f>MAX(E8523*Inputs!$B$5 - B8523 - Inputs!$B$8, 0) * H8523</f>
        <v>0</v>
      </c>
      <c r="L8523" s="2">
        <f>IF(B8523 &gt;= D8523*Inputs!$B$10, MAX(B8523 - E8523/Inputs!$B$5 - Inputs!$B$8, 0) * I8523, 0)</f>
        <v>0</v>
      </c>
      <c r="M8523" s="2">
        <f t="shared" si="1598"/>
        <v>0</v>
      </c>
      <c r="N8523" s="3" t="str">
        <f t="shared" si="1599"/>
        <v>Idle</v>
      </c>
      <c r="O8523" s="3" t="str">
        <f t="shared" si="1607"/>
        <v>Idle</v>
      </c>
      <c r="P8523" s="2">
        <f t="shared" si="1600"/>
        <v>0</v>
      </c>
      <c r="Q8523" s="2">
        <f t="shared" si="1601"/>
        <v>0</v>
      </c>
      <c r="R8523" s="2">
        <f t="shared" si="1602"/>
        <v>0</v>
      </c>
      <c r="S8523" s="2">
        <f t="shared" si="1603"/>
        <v>0</v>
      </c>
      <c r="T8523" s="2">
        <f t="shared" si="1604"/>
        <v>0</v>
      </c>
      <c r="U8523" s="2">
        <f>IF(O8523="Reg", R8523 * Inputs!$B$7, 0)</f>
        <v>0</v>
      </c>
      <c r="V8523" s="2">
        <f>MAX(F8523 + P8523*Inputs!$B$15 - (Q8523/Inputs!$B$16) - U8523, 0)</f>
        <v>0</v>
      </c>
    </row>
    <row r="8524" spans="1:22" x14ac:dyDescent="0.3">
      <c r="A8524" s="1">
        <v>46378.083333333343</v>
      </c>
      <c r="B8524" s="2">
        <v>9.2609531204040252</v>
      </c>
      <c r="C8524" s="2">
        <v>6.3626807366538403</v>
      </c>
      <c r="D8524" s="2">
        <f t="shared" si="1596"/>
        <v>32.27200290067104</v>
      </c>
      <c r="E8524" s="2">
        <f t="shared" si="1597"/>
        <v>1.5434921867340041</v>
      </c>
      <c r="F8524" s="2">
        <f t="shared" si="1605"/>
        <v>0</v>
      </c>
      <c r="G8524" s="2">
        <f t="shared" si="1606"/>
        <v>0</v>
      </c>
      <c r="H8524" s="2">
        <f>MIN(Inputs!$B$2, (Inputs!$B$14 - F8524)/Inputs!$B$15)</f>
        <v>170</v>
      </c>
      <c r="I8524" s="2">
        <f>MAX(MIN(Inputs!$B$2, F8524*Inputs!$B$16, Inputs!$B$14*Inputs!$B$4 - G8524), 0)</f>
        <v>0</v>
      </c>
      <c r="J8524" s="2">
        <f>MAX(MIN(Inputs!$B$2, F8524*Inputs!$B$16, (Inputs!$B$14-F8524)/Inputs!$B$15)*Inputs!$B$9, 0)</f>
        <v>0</v>
      </c>
      <c r="K8524" s="2">
        <f>MAX(E8524*Inputs!$B$5 - B8524 - Inputs!$B$8, 0) * H8524</f>
        <v>0</v>
      </c>
      <c r="L8524" s="2">
        <f>IF(B8524 &gt;= D8524*Inputs!$B$10, MAX(B8524 - E8524/Inputs!$B$5 - Inputs!$B$8, 0) * I8524, 0)</f>
        <v>0</v>
      </c>
      <c r="M8524" s="2">
        <f t="shared" si="1598"/>
        <v>0</v>
      </c>
      <c r="N8524" s="3" t="str">
        <f t="shared" si="1599"/>
        <v>Idle</v>
      </c>
      <c r="O8524" s="3" t="str">
        <f t="shared" si="1607"/>
        <v>Idle</v>
      </c>
      <c r="P8524" s="2">
        <f t="shared" si="1600"/>
        <v>0</v>
      </c>
      <c r="Q8524" s="2">
        <f t="shared" si="1601"/>
        <v>0</v>
      </c>
      <c r="R8524" s="2">
        <f t="shared" si="1602"/>
        <v>0</v>
      </c>
      <c r="S8524" s="2">
        <f t="shared" si="1603"/>
        <v>0</v>
      </c>
      <c r="T8524" s="2">
        <f t="shared" si="1604"/>
        <v>0</v>
      </c>
      <c r="U8524" s="2">
        <f>IF(O8524="Reg", R8524 * Inputs!$B$7, 0)</f>
        <v>0</v>
      </c>
      <c r="V8524" s="2">
        <f>MAX(F8524 + P8524*Inputs!$B$15 - (Q8524/Inputs!$B$16) - U8524, 0)</f>
        <v>0</v>
      </c>
    </row>
    <row r="8525" spans="1:22" x14ac:dyDescent="0.3">
      <c r="A8525" s="1">
        <v>46378.125</v>
      </c>
      <c r="B8525" s="2">
        <v>0</v>
      </c>
      <c r="C8525" s="2">
        <v>14.71772865055158</v>
      </c>
      <c r="D8525" s="2">
        <f t="shared" si="1596"/>
        <v>32.27200290067104</v>
      </c>
      <c r="E8525" s="2">
        <f t="shared" si="1597"/>
        <v>0.27524965297055232</v>
      </c>
      <c r="F8525" s="2">
        <f t="shared" si="1605"/>
        <v>0</v>
      </c>
      <c r="G8525" s="2">
        <f t="shared" si="1606"/>
        <v>0</v>
      </c>
      <c r="H8525" s="2">
        <f>MIN(Inputs!$B$2, (Inputs!$B$14 - F8525)/Inputs!$B$15)</f>
        <v>170</v>
      </c>
      <c r="I8525" s="2">
        <f>MAX(MIN(Inputs!$B$2, F8525*Inputs!$B$16, Inputs!$B$14*Inputs!$B$4 - G8525), 0)</f>
        <v>0</v>
      </c>
      <c r="J8525" s="2">
        <f>MAX(MIN(Inputs!$B$2, F8525*Inputs!$B$16, (Inputs!$B$14-F8525)/Inputs!$B$15)*Inputs!$B$9, 0)</f>
        <v>0</v>
      </c>
      <c r="K8525" s="2">
        <f>MAX(E8525*Inputs!$B$5 - B8525 - Inputs!$B$8, 0) * H8525</f>
        <v>0</v>
      </c>
      <c r="L8525" s="2">
        <f>IF(B8525 &gt;= D8525*Inputs!$B$10, MAX(B8525 - E8525/Inputs!$B$5 - Inputs!$B$8, 0) * I8525, 0)</f>
        <v>0</v>
      </c>
      <c r="M8525" s="2">
        <f t="shared" si="1598"/>
        <v>0</v>
      </c>
      <c r="N8525" s="3" t="str">
        <f t="shared" si="1599"/>
        <v>Idle</v>
      </c>
      <c r="O8525" s="3" t="str">
        <f t="shared" si="1607"/>
        <v>Idle</v>
      </c>
      <c r="P8525" s="2">
        <f t="shared" si="1600"/>
        <v>0</v>
      </c>
      <c r="Q8525" s="2">
        <f t="shared" si="1601"/>
        <v>0</v>
      </c>
      <c r="R8525" s="2">
        <f t="shared" si="1602"/>
        <v>0</v>
      </c>
      <c r="S8525" s="2">
        <f t="shared" si="1603"/>
        <v>0</v>
      </c>
      <c r="T8525" s="2">
        <f t="shared" si="1604"/>
        <v>0</v>
      </c>
      <c r="U8525" s="2">
        <f>IF(O8525="Reg", R8525 * Inputs!$B$7, 0)</f>
        <v>0</v>
      </c>
      <c r="V8525" s="2">
        <f>MAX(F8525 + P8525*Inputs!$B$15 - (Q8525/Inputs!$B$16) - U8525, 0)</f>
        <v>0</v>
      </c>
    </row>
    <row r="8526" spans="1:22" x14ac:dyDescent="0.3">
      <c r="A8526" s="1">
        <v>46378.166666666657</v>
      </c>
      <c r="B8526" s="2">
        <v>0</v>
      </c>
      <c r="C8526" s="2">
        <v>6.3659174963356291</v>
      </c>
      <c r="D8526" s="2">
        <f t="shared" si="1596"/>
        <v>32.27200290067104</v>
      </c>
      <c r="E8526" s="2">
        <f t="shared" si="1597"/>
        <v>2.6800385151222206</v>
      </c>
      <c r="F8526" s="2">
        <f t="shared" si="1605"/>
        <v>0</v>
      </c>
      <c r="G8526" s="2">
        <f t="shared" si="1606"/>
        <v>0</v>
      </c>
      <c r="H8526" s="2">
        <f>MIN(Inputs!$B$2, (Inputs!$B$14 - F8526)/Inputs!$B$15)</f>
        <v>170</v>
      </c>
      <c r="I8526" s="2">
        <f>MAX(MIN(Inputs!$B$2, F8526*Inputs!$B$16, Inputs!$B$14*Inputs!$B$4 - G8526), 0)</f>
        <v>0</v>
      </c>
      <c r="J8526" s="2">
        <f>MAX(MIN(Inputs!$B$2, F8526*Inputs!$B$16, (Inputs!$B$14-F8526)/Inputs!$B$15)*Inputs!$B$9, 0)</f>
        <v>0</v>
      </c>
      <c r="K8526" s="2">
        <f>MAX(E8526*Inputs!$B$5 - B8526 - Inputs!$B$8, 0) * H8526</f>
        <v>0</v>
      </c>
      <c r="L8526" s="2">
        <f>IF(B8526 &gt;= D8526*Inputs!$B$10, MAX(B8526 - E8526/Inputs!$B$5 - Inputs!$B$8, 0) * I8526, 0)</f>
        <v>0</v>
      </c>
      <c r="M8526" s="2">
        <f t="shared" si="1598"/>
        <v>0</v>
      </c>
      <c r="N8526" s="3" t="str">
        <f t="shared" si="1599"/>
        <v>Idle</v>
      </c>
      <c r="O8526" s="3" t="str">
        <f t="shared" si="1607"/>
        <v>Idle</v>
      </c>
      <c r="P8526" s="2">
        <f t="shared" si="1600"/>
        <v>0</v>
      </c>
      <c r="Q8526" s="2">
        <f t="shared" si="1601"/>
        <v>0</v>
      </c>
      <c r="R8526" s="2">
        <f t="shared" si="1602"/>
        <v>0</v>
      </c>
      <c r="S8526" s="2">
        <f t="shared" si="1603"/>
        <v>0</v>
      </c>
      <c r="T8526" s="2">
        <f t="shared" si="1604"/>
        <v>0</v>
      </c>
      <c r="U8526" s="2">
        <f>IF(O8526="Reg", R8526 * Inputs!$B$7, 0)</f>
        <v>0</v>
      </c>
      <c r="V8526" s="2">
        <f>MAX(F8526 + P8526*Inputs!$B$15 - (Q8526/Inputs!$B$16) - U8526, 0)</f>
        <v>0</v>
      </c>
    </row>
    <row r="8527" spans="1:22" x14ac:dyDescent="0.3">
      <c r="A8527" s="1">
        <v>46378.208333333343</v>
      </c>
      <c r="B8527" s="2">
        <v>0</v>
      </c>
      <c r="C8527" s="2">
        <v>2.768325985877905</v>
      </c>
      <c r="D8527" s="2">
        <f t="shared" si="1596"/>
        <v>32.27200290067104</v>
      </c>
      <c r="E8527" s="2">
        <f t="shared" si="1597"/>
        <v>4.9899068844970662</v>
      </c>
      <c r="F8527" s="2">
        <f t="shared" si="1605"/>
        <v>0</v>
      </c>
      <c r="G8527" s="2">
        <f t="shared" si="1606"/>
        <v>0</v>
      </c>
      <c r="H8527" s="2">
        <f>MIN(Inputs!$B$2, (Inputs!$B$14 - F8527)/Inputs!$B$15)</f>
        <v>170</v>
      </c>
      <c r="I8527" s="2">
        <f>MAX(MIN(Inputs!$B$2, F8527*Inputs!$B$16, Inputs!$B$14*Inputs!$B$4 - G8527), 0)</f>
        <v>0</v>
      </c>
      <c r="J8527" s="2">
        <f>MAX(MIN(Inputs!$B$2, F8527*Inputs!$B$16, (Inputs!$B$14-F8527)/Inputs!$B$15)*Inputs!$B$9, 0)</f>
        <v>0</v>
      </c>
      <c r="K8527" s="2">
        <f>MAX(E8527*Inputs!$B$5 - B8527 - Inputs!$B$8, 0) * H8527</f>
        <v>0</v>
      </c>
      <c r="L8527" s="2">
        <f>IF(B8527 &gt;= D8527*Inputs!$B$10, MAX(B8527 - E8527/Inputs!$B$5 - Inputs!$B$8, 0) * I8527, 0)</f>
        <v>0</v>
      </c>
      <c r="M8527" s="2">
        <f t="shared" si="1598"/>
        <v>0</v>
      </c>
      <c r="N8527" s="3" t="str">
        <f t="shared" si="1599"/>
        <v>Idle</v>
      </c>
      <c r="O8527" s="3" t="str">
        <f t="shared" si="1607"/>
        <v>Idle</v>
      </c>
      <c r="P8527" s="2">
        <f t="shared" si="1600"/>
        <v>0</v>
      </c>
      <c r="Q8527" s="2">
        <f t="shared" si="1601"/>
        <v>0</v>
      </c>
      <c r="R8527" s="2">
        <f t="shared" si="1602"/>
        <v>0</v>
      </c>
      <c r="S8527" s="2">
        <f t="shared" si="1603"/>
        <v>0</v>
      </c>
      <c r="T8527" s="2">
        <f t="shared" si="1604"/>
        <v>0</v>
      </c>
      <c r="U8527" s="2">
        <f>IF(O8527="Reg", R8527 * Inputs!$B$7, 0)</f>
        <v>0</v>
      </c>
      <c r="V8527" s="2">
        <f>MAX(F8527 + P8527*Inputs!$B$15 - (Q8527/Inputs!$B$16) - U8527, 0)</f>
        <v>0</v>
      </c>
    </row>
    <row r="8528" spans="1:22" x14ac:dyDescent="0.3">
      <c r="A8528" s="1">
        <v>46378.25</v>
      </c>
      <c r="B8528" s="2">
        <v>0</v>
      </c>
      <c r="C8528" s="2">
        <v>2.5794101831072109</v>
      </c>
      <c r="D8528" s="2">
        <f t="shared" si="1596"/>
        <v>32.27200290067104</v>
      </c>
      <c r="E8528" s="2">
        <f t="shared" si="1597"/>
        <v>7.6920226815747084</v>
      </c>
      <c r="F8528" s="2">
        <f t="shared" si="1605"/>
        <v>0</v>
      </c>
      <c r="G8528" s="2">
        <f t="shared" si="1606"/>
        <v>0</v>
      </c>
      <c r="H8528" s="2">
        <f>MIN(Inputs!$B$2, (Inputs!$B$14 - F8528)/Inputs!$B$15)</f>
        <v>170</v>
      </c>
      <c r="I8528" s="2">
        <f>MAX(MIN(Inputs!$B$2, F8528*Inputs!$B$16, Inputs!$B$14*Inputs!$B$4 - G8528), 0)</f>
        <v>0</v>
      </c>
      <c r="J8528" s="2">
        <f>MAX(MIN(Inputs!$B$2, F8528*Inputs!$B$16, (Inputs!$B$14-F8528)/Inputs!$B$15)*Inputs!$B$9, 0)</f>
        <v>0</v>
      </c>
      <c r="K8528" s="2">
        <f>MAX(E8528*Inputs!$B$5 - B8528 - Inputs!$B$8, 0) * H8528</f>
        <v>0</v>
      </c>
      <c r="L8528" s="2">
        <f>IF(B8528 &gt;= D8528*Inputs!$B$10, MAX(B8528 - E8528/Inputs!$B$5 - Inputs!$B$8, 0) * I8528, 0)</f>
        <v>0</v>
      </c>
      <c r="M8528" s="2">
        <f t="shared" si="1598"/>
        <v>0</v>
      </c>
      <c r="N8528" s="3" t="str">
        <f t="shared" si="1599"/>
        <v>Idle</v>
      </c>
      <c r="O8528" s="3" t="str">
        <f t="shared" si="1607"/>
        <v>Idle</v>
      </c>
      <c r="P8528" s="2">
        <f t="shared" si="1600"/>
        <v>0</v>
      </c>
      <c r="Q8528" s="2">
        <f t="shared" si="1601"/>
        <v>0</v>
      </c>
      <c r="R8528" s="2">
        <f t="shared" si="1602"/>
        <v>0</v>
      </c>
      <c r="S8528" s="2">
        <f t="shared" si="1603"/>
        <v>0</v>
      </c>
      <c r="T8528" s="2">
        <f t="shared" si="1604"/>
        <v>0</v>
      </c>
      <c r="U8528" s="2">
        <f>IF(O8528="Reg", R8528 * Inputs!$B$7, 0)</f>
        <v>0</v>
      </c>
      <c r="V8528" s="2">
        <f>MAX(F8528 + P8528*Inputs!$B$15 - (Q8528/Inputs!$B$16) - U8528, 0)</f>
        <v>0</v>
      </c>
    </row>
    <row r="8529" spans="1:22" x14ac:dyDescent="0.3">
      <c r="A8529" s="1">
        <v>46378.291666666657</v>
      </c>
      <c r="B8529" s="2">
        <v>0</v>
      </c>
      <c r="C8529" s="2">
        <v>3.8012656514847061</v>
      </c>
      <c r="D8529" s="2">
        <f t="shared" si="1596"/>
        <v>32.27200290067104</v>
      </c>
      <c r="E8529" s="2">
        <f t="shared" si="1597"/>
        <v>12.047856613769662</v>
      </c>
      <c r="F8529" s="2">
        <f t="shared" si="1605"/>
        <v>0</v>
      </c>
      <c r="G8529" s="2">
        <f t="shared" si="1606"/>
        <v>0</v>
      </c>
      <c r="H8529" s="2">
        <f>MIN(Inputs!$B$2, (Inputs!$B$14 - F8529)/Inputs!$B$15)</f>
        <v>170</v>
      </c>
      <c r="I8529" s="2">
        <f>MAX(MIN(Inputs!$B$2, F8529*Inputs!$B$16, Inputs!$B$14*Inputs!$B$4 - G8529), 0)</f>
        <v>0</v>
      </c>
      <c r="J8529" s="2">
        <f>MAX(MIN(Inputs!$B$2, F8529*Inputs!$B$16, (Inputs!$B$14-F8529)/Inputs!$B$15)*Inputs!$B$9, 0)</f>
        <v>0</v>
      </c>
      <c r="K8529" s="2">
        <f>MAX(E8529*Inputs!$B$5 - B8529 - Inputs!$B$8, 0) * H8529</f>
        <v>0</v>
      </c>
      <c r="L8529" s="2">
        <f>IF(B8529 &gt;= D8529*Inputs!$B$10, MAX(B8529 - E8529/Inputs!$B$5 - Inputs!$B$8, 0) * I8529, 0)</f>
        <v>0</v>
      </c>
      <c r="M8529" s="2">
        <f t="shared" si="1598"/>
        <v>0</v>
      </c>
      <c r="N8529" s="3" t="str">
        <f t="shared" si="1599"/>
        <v>Idle</v>
      </c>
      <c r="O8529" s="3" t="str">
        <f t="shared" si="1607"/>
        <v>Idle</v>
      </c>
      <c r="P8529" s="2">
        <f t="shared" si="1600"/>
        <v>0</v>
      </c>
      <c r="Q8529" s="2">
        <f t="shared" si="1601"/>
        <v>0</v>
      </c>
      <c r="R8529" s="2">
        <f t="shared" si="1602"/>
        <v>0</v>
      </c>
      <c r="S8529" s="2">
        <f t="shared" si="1603"/>
        <v>0</v>
      </c>
      <c r="T8529" s="2">
        <f t="shared" si="1604"/>
        <v>0</v>
      </c>
      <c r="U8529" s="2">
        <f>IF(O8529="Reg", R8529 * Inputs!$B$7, 0)</f>
        <v>0</v>
      </c>
      <c r="V8529" s="2">
        <f>MAX(F8529 + P8529*Inputs!$B$15 - (Q8529/Inputs!$B$16) - U8529, 0)</f>
        <v>0</v>
      </c>
    </row>
    <row r="8530" spans="1:22" x14ac:dyDescent="0.3">
      <c r="A8530" s="1">
        <v>46378.333333333343</v>
      </c>
      <c r="B8530" s="2">
        <v>1.651497917823314</v>
      </c>
      <c r="C8530" s="2">
        <v>18.559058388266859</v>
      </c>
      <c r="D8530" s="2">
        <f t="shared" si="1596"/>
        <v>32.27200290067104</v>
      </c>
      <c r="E8530" s="2">
        <f t="shared" si="1597"/>
        <v>18.555741328200515</v>
      </c>
      <c r="F8530" s="2">
        <f t="shared" si="1605"/>
        <v>0</v>
      </c>
      <c r="G8530" s="2">
        <f t="shared" si="1606"/>
        <v>0</v>
      </c>
      <c r="H8530" s="2">
        <f>MIN(Inputs!$B$2, (Inputs!$B$14 - F8530)/Inputs!$B$15)</f>
        <v>170</v>
      </c>
      <c r="I8530" s="2">
        <f>MAX(MIN(Inputs!$B$2, F8530*Inputs!$B$16, Inputs!$B$14*Inputs!$B$4 - G8530), 0)</f>
        <v>0</v>
      </c>
      <c r="J8530" s="2">
        <f>MAX(MIN(Inputs!$B$2, F8530*Inputs!$B$16, (Inputs!$B$14-F8530)/Inputs!$B$15)*Inputs!$B$9, 0)</f>
        <v>0</v>
      </c>
      <c r="K8530" s="2">
        <f>MAX(E8530*Inputs!$B$5 - B8530 - Inputs!$B$8, 0) * H8530</f>
        <v>0</v>
      </c>
      <c r="L8530" s="2">
        <f>IF(B8530 &gt;= D8530*Inputs!$B$10, MAX(B8530 - E8530/Inputs!$B$5 - Inputs!$B$8, 0) * I8530, 0)</f>
        <v>0</v>
      </c>
      <c r="M8530" s="2">
        <f t="shared" si="1598"/>
        <v>0</v>
      </c>
      <c r="N8530" s="3" t="str">
        <f t="shared" si="1599"/>
        <v>Idle</v>
      </c>
      <c r="O8530" s="3" t="str">
        <f t="shared" si="1607"/>
        <v>Idle</v>
      </c>
      <c r="P8530" s="2">
        <f t="shared" si="1600"/>
        <v>0</v>
      </c>
      <c r="Q8530" s="2">
        <f t="shared" si="1601"/>
        <v>0</v>
      </c>
      <c r="R8530" s="2">
        <f t="shared" si="1602"/>
        <v>0</v>
      </c>
      <c r="S8530" s="2">
        <f t="shared" si="1603"/>
        <v>0</v>
      </c>
      <c r="T8530" s="2">
        <f t="shared" si="1604"/>
        <v>0</v>
      </c>
      <c r="U8530" s="2">
        <f>IF(O8530="Reg", R8530 * Inputs!$B$7, 0)</f>
        <v>0</v>
      </c>
      <c r="V8530" s="2">
        <f>MAX(F8530 + P8530*Inputs!$B$15 - (Q8530/Inputs!$B$16) - U8530, 0)</f>
        <v>0</v>
      </c>
    </row>
    <row r="8531" spans="1:22" x14ac:dyDescent="0.3">
      <c r="A8531" s="1">
        <v>46378.375</v>
      </c>
      <c r="B8531" s="2">
        <v>14.428733172910009</v>
      </c>
      <c r="C8531" s="2">
        <v>3.459945504233275</v>
      </c>
      <c r="D8531" s="2">
        <f t="shared" si="1596"/>
        <v>32.27200290067104</v>
      </c>
      <c r="E8531" s="2">
        <f t="shared" si="1597"/>
        <v>26.993759474425662</v>
      </c>
      <c r="F8531" s="2">
        <f t="shared" si="1605"/>
        <v>0</v>
      </c>
      <c r="G8531" s="2">
        <f t="shared" si="1606"/>
        <v>0</v>
      </c>
      <c r="H8531" s="2">
        <f>MIN(Inputs!$B$2, (Inputs!$B$14 - F8531)/Inputs!$B$15)</f>
        <v>170</v>
      </c>
      <c r="I8531" s="2">
        <f>MAX(MIN(Inputs!$B$2, F8531*Inputs!$B$16, Inputs!$B$14*Inputs!$B$4 - G8531), 0)</f>
        <v>0</v>
      </c>
      <c r="J8531" s="2">
        <f>MAX(MIN(Inputs!$B$2, F8531*Inputs!$B$16, (Inputs!$B$14-F8531)/Inputs!$B$15)*Inputs!$B$9, 0)</f>
        <v>0</v>
      </c>
      <c r="K8531" s="2">
        <f>MAX(E8531*Inputs!$B$5 - B8531 - Inputs!$B$8, 0) * H8531</f>
        <v>0</v>
      </c>
      <c r="L8531" s="2">
        <f>IF(B8531 &gt;= D8531*Inputs!$B$10, MAX(B8531 - E8531/Inputs!$B$5 - Inputs!$B$8, 0) * I8531, 0)</f>
        <v>0</v>
      </c>
      <c r="M8531" s="2">
        <f t="shared" si="1598"/>
        <v>0</v>
      </c>
      <c r="N8531" s="3" t="str">
        <f t="shared" si="1599"/>
        <v>Idle</v>
      </c>
      <c r="O8531" s="3" t="str">
        <f t="shared" si="1607"/>
        <v>Idle</v>
      </c>
      <c r="P8531" s="2">
        <f t="shared" si="1600"/>
        <v>0</v>
      </c>
      <c r="Q8531" s="2">
        <f t="shared" si="1601"/>
        <v>0</v>
      </c>
      <c r="R8531" s="2">
        <f t="shared" si="1602"/>
        <v>0</v>
      </c>
      <c r="S8531" s="2">
        <f t="shared" si="1603"/>
        <v>0</v>
      </c>
      <c r="T8531" s="2">
        <f t="shared" si="1604"/>
        <v>0</v>
      </c>
      <c r="U8531" s="2">
        <f>IF(O8531="Reg", R8531 * Inputs!$B$7, 0)</f>
        <v>0</v>
      </c>
      <c r="V8531" s="2">
        <f>MAX(F8531 + P8531*Inputs!$B$15 - (Q8531/Inputs!$B$16) - U8531, 0)</f>
        <v>0</v>
      </c>
    </row>
    <row r="8532" spans="1:22" x14ac:dyDescent="0.3">
      <c r="A8532" s="1">
        <v>46378.416666666657</v>
      </c>
      <c r="B8532" s="2">
        <v>13.859210216249069</v>
      </c>
      <c r="C8532" s="2">
        <v>47.853996677440399</v>
      </c>
      <c r="D8532" s="2">
        <f t="shared" si="1596"/>
        <v>32.27200290067104</v>
      </c>
      <c r="E8532" s="2">
        <f t="shared" si="1597"/>
        <v>33.258600845003421</v>
      </c>
      <c r="F8532" s="2">
        <f t="shared" si="1605"/>
        <v>0</v>
      </c>
      <c r="G8532" s="2">
        <f t="shared" si="1606"/>
        <v>0</v>
      </c>
      <c r="H8532" s="2">
        <f>MIN(Inputs!$B$2, (Inputs!$B$14 - F8532)/Inputs!$B$15)</f>
        <v>170</v>
      </c>
      <c r="I8532" s="2">
        <f>MAX(MIN(Inputs!$B$2, F8532*Inputs!$B$16, Inputs!$B$14*Inputs!$B$4 - G8532), 0)</f>
        <v>0</v>
      </c>
      <c r="J8532" s="2">
        <f>MAX(MIN(Inputs!$B$2, F8532*Inputs!$B$16, (Inputs!$B$14-F8532)/Inputs!$B$15)*Inputs!$B$9, 0)</f>
        <v>0</v>
      </c>
      <c r="K8532" s="2">
        <f>MAX(E8532*Inputs!$B$5 - B8532 - Inputs!$B$8, 0) * H8532</f>
        <v>0</v>
      </c>
      <c r="L8532" s="2">
        <f>IF(B8532 &gt;= D8532*Inputs!$B$10, MAX(B8532 - E8532/Inputs!$B$5 - Inputs!$B$8, 0) * I8532, 0)</f>
        <v>0</v>
      </c>
      <c r="M8532" s="2">
        <f t="shared" si="1598"/>
        <v>0</v>
      </c>
      <c r="N8532" s="3" t="str">
        <f t="shared" si="1599"/>
        <v>Idle</v>
      </c>
      <c r="O8532" s="3" t="str">
        <f t="shared" si="1607"/>
        <v>Idle</v>
      </c>
      <c r="P8532" s="2">
        <f t="shared" si="1600"/>
        <v>0</v>
      </c>
      <c r="Q8532" s="2">
        <f t="shared" si="1601"/>
        <v>0</v>
      </c>
      <c r="R8532" s="2">
        <f t="shared" si="1602"/>
        <v>0</v>
      </c>
      <c r="S8532" s="2">
        <f t="shared" si="1603"/>
        <v>0</v>
      </c>
      <c r="T8532" s="2">
        <f t="shared" si="1604"/>
        <v>0</v>
      </c>
      <c r="U8532" s="2">
        <f>IF(O8532="Reg", R8532 * Inputs!$B$7, 0)</f>
        <v>0</v>
      </c>
      <c r="V8532" s="2">
        <f>MAX(F8532 + P8532*Inputs!$B$15 - (Q8532/Inputs!$B$16) - U8532, 0)</f>
        <v>0</v>
      </c>
    </row>
    <row r="8533" spans="1:22" x14ac:dyDescent="0.3">
      <c r="A8533" s="1">
        <v>46378.458333333343</v>
      </c>
      <c r="B8533" s="2">
        <v>16.212694782465849</v>
      </c>
      <c r="C8533" s="2">
        <v>8.5241357808364917</v>
      </c>
      <c r="D8533" s="2">
        <f t="shared" si="1596"/>
        <v>32.27200290067104</v>
      </c>
      <c r="E8533" s="2">
        <f t="shared" si="1597"/>
        <v>42.317870319501075</v>
      </c>
      <c r="F8533" s="2">
        <f t="shared" si="1605"/>
        <v>0</v>
      </c>
      <c r="G8533" s="2">
        <f t="shared" si="1606"/>
        <v>0</v>
      </c>
      <c r="H8533" s="2">
        <f>MIN(Inputs!$B$2, (Inputs!$B$14 - F8533)/Inputs!$B$15)</f>
        <v>170</v>
      </c>
      <c r="I8533" s="2">
        <f>MAX(MIN(Inputs!$B$2, F8533*Inputs!$B$16, Inputs!$B$14*Inputs!$B$4 - G8533), 0)</f>
        <v>0</v>
      </c>
      <c r="J8533" s="2">
        <f>MAX(MIN(Inputs!$B$2, F8533*Inputs!$B$16, (Inputs!$B$14-F8533)/Inputs!$B$15)*Inputs!$B$9, 0)</f>
        <v>0</v>
      </c>
      <c r="K8533" s="2">
        <f>MAX(E8533*Inputs!$B$5 - B8533 - Inputs!$B$8, 0) * H8533</f>
        <v>174.59528677816596</v>
      </c>
      <c r="L8533" s="2">
        <f>IF(B8533 &gt;= D8533*Inputs!$B$10, MAX(B8533 - E8533/Inputs!$B$5 - Inputs!$B$8, 0) * I8533, 0)</f>
        <v>0</v>
      </c>
      <c r="M8533" s="2">
        <f t="shared" si="1598"/>
        <v>0</v>
      </c>
      <c r="N8533" s="3" t="str">
        <f t="shared" si="1599"/>
        <v>Charge</v>
      </c>
      <c r="O8533" s="3" t="str">
        <f t="shared" si="1607"/>
        <v>Charge</v>
      </c>
      <c r="P8533" s="2">
        <f t="shared" si="1600"/>
        <v>170</v>
      </c>
      <c r="Q8533" s="2">
        <f t="shared" si="1601"/>
        <v>0</v>
      </c>
      <c r="R8533" s="2">
        <f t="shared" si="1602"/>
        <v>0</v>
      </c>
      <c r="S8533" s="2">
        <f t="shared" si="1603"/>
        <v>-2756.1581130191944</v>
      </c>
      <c r="T8533" s="2">
        <f t="shared" si="1604"/>
        <v>0</v>
      </c>
      <c r="U8533" s="2">
        <f>IF(O8533="Reg", R8533 * Inputs!$B$7, 0)</f>
        <v>0</v>
      </c>
      <c r="V8533" s="2">
        <f>MAX(F8533 + P8533*Inputs!$B$15 - (Q8533/Inputs!$B$16) - U8533, 0)</f>
        <v>170</v>
      </c>
    </row>
    <row r="8534" spans="1:22" x14ac:dyDescent="0.3">
      <c r="A8534" s="1">
        <v>46378.5</v>
      </c>
      <c r="B8534" s="2">
        <v>26.135003593169731</v>
      </c>
      <c r="C8534" s="2">
        <v>3.158155658355621</v>
      </c>
      <c r="D8534" s="2">
        <f t="shared" si="1596"/>
        <v>32.27200290067104</v>
      </c>
      <c r="E8534" s="2">
        <f t="shared" si="1597"/>
        <v>52.205141231769893</v>
      </c>
      <c r="F8534" s="2">
        <f t="shared" si="1605"/>
        <v>170</v>
      </c>
      <c r="G8534" s="2">
        <f t="shared" si="1606"/>
        <v>0</v>
      </c>
      <c r="H8534" s="2">
        <f>MIN(Inputs!$B$2, (Inputs!$B$14 - F8534)/Inputs!$B$15)</f>
        <v>170</v>
      </c>
      <c r="I8534" s="2">
        <f>MAX(MIN(Inputs!$B$2, F8534*Inputs!$B$16, Inputs!$B$14*Inputs!$B$4 - G8534), 0)</f>
        <v>170</v>
      </c>
      <c r="J8534" s="2">
        <f>MAX(MIN(Inputs!$B$2, F8534*Inputs!$B$16, (Inputs!$B$14-F8534)/Inputs!$B$15)*Inputs!$B$9, 0)</f>
        <v>136</v>
      </c>
      <c r="K8534" s="2">
        <f>MAX(E8534*Inputs!$B$5 - B8534 - Inputs!$B$8, 0) * H8534</f>
        <v>0</v>
      </c>
      <c r="L8534" s="2">
        <f>IF(B8534 &gt;= D8534*Inputs!$B$10, MAX(B8534 - E8534/Inputs!$B$5 - Inputs!$B$8, 0) * I8534, 0)</f>
        <v>0</v>
      </c>
      <c r="M8534" s="2">
        <f t="shared" si="1598"/>
        <v>429.50916953636442</v>
      </c>
      <c r="N8534" s="3" t="str">
        <f t="shared" si="1599"/>
        <v>Reg</v>
      </c>
      <c r="O8534" s="3" t="str">
        <f t="shared" si="1607"/>
        <v>Charge</v>
      </c>
      <c r="P8534" s="2">
        <f t="shared" si="1600"/>
        <v>170</v>
      </c>
      <c r="Q8534" s="2">
        <f t="shared" si="1601"/>
        <v>0</v>
      </c>
      <c r="R8534" s="2">
        <f t="shared" si="1602"/>
        <v>0</v>
      </c>
      <c r="S8534" s="2">
        <f t="shared" si="1603"/>
        <v>-4442.9506108388541</v>
      </c>
      <c r="T8534" s="2">
        <f t="shared" si="1604"/>
        <v>0</v>
      </c>
      <c r="U8534" s="2">
        <f>IF(O8534="Reg", R8534 * Inputs!$B$7, 0)</f>
        <v>0</v>
      </c>
      <c r="V8534" s="2">
        <f>MAX(F8534 + P8534*Inputs!$B$15 - (Q8534/Inputs!$B$16) - U8534, 0)</f>
        <v>340</v>
      </c>
    </row>
    <row r="8535" spans="1:22" x14ac:dyDescent="0.3">
      <c r="A8535" s="1">
        <v>46378.541666666657</v>
      </c>
      <c r="B8535" s="2">
        <v>39.047308286585107</v>
      </c>
      <c r="C8535" s="2">
        <v>13.650792592722819</v>
      </c>
      <c r="D8535" s="2">
        <f t="shared" si="1596"/>
        <v>32.27200290067104</v>
      </c>
      <c r="E8535" s="2">
        <f t="shared" si="1597"/>
        <v>59.450730308838899</v>
      </c>
      <c r="F8535" s="2">
        <f t="shared" si="1605"/>
        <v>340</v>
      </c>
      <c r="G8535" s="2">
        <f t="shared" si="1606"/>
        <v>0</v>
      </c>
      <c r="H8535" s="2">
        <f>MIN(Inputs!$B$2, (Inputs!$B$14 - F8535)/Inputs!$B$15)</f>
        <v>0</v>
      </c>
      <c r="I8535" s="2">
        <f>MAX(MIN(Inputs!$B$2, F8535*Inputs!$B$16, Inputs!$B$14*Inputs!$B$4 - G8535), 0)</f>
        <v>170</v>
      </c>
      <c r="J8535" s="2">
        <f>MAX(MIN(Inputs!$B$2, F8535*Inputs!$B$16, (Inputs!$B$14-F8535)/Inputs!$B$15)*Inputs!$B$9, 0)</f>
        <v>0</v>
      </c>
      <c r="K8535" s="2">
        <f>MAX(E8535*Inputs!$B$5 - B8535 - Inputs!$B$8, 0) * H8535</f>
        <v>0</v>
      </c>
      <c r="L8535" s="2">
        <f>IF(B8535 &gt;= D8535*Inputs!$B$10, MAX(B8535 - E8535/Inputs!$B$5 - Inputs!$B$8, 0) * I8535, 0)</f>
        <v>0</v>
      </c>
      <c r="M8535" s="2">
        <f t="shared" si="1598"/>
        <v>0</v>
      </c>
      <c r="N8535" s="3" t="str">
        <f t="shared" si="1599"/>
        <v>Idle</v>
      </c>
      <c r="O8535" s="3" t="str">
        <f t="shared" si="1607"/>
        <v>Idle</v>
      </c>
      <c r="P8535" s="2">
        <f t="shared" si="1600"/>
        <v>0</v>
      </c>
      <c r="Q8535" s="2">
        <f t="shared" si="1601"/>
        <v>0</v>
      </c>
      <c r="R8535" s="2">
        <f t="shared" si="1602"/>
        <v>0</v>
      </c>
      <c r="S8535" s="2">
        <f t="shared" si="1603"/>
        <v>0</v>
      </c>
      <c r="T8535" s="2">
        <f t="shared" si="1604"/>
        <v>0</v>
      </c>
      <c r="U8535" s="2">
        <f>IF(O8535="Reg", R8535 * Inputs!$B$7, 0)</f>
        <v>0</v>
      </c>
      <c r="V8535" s="2">
        <f>MAX(F8535 + P8535*Inputs!$B$15 - (Q8535/Inputs!$B$16) - U8535, 0)</f>
        <v>340</v>
      </c>
    </row>
    <row r="8536" spans="1:22" x14ac:dyDescent="0.3">
      <c r="A8536" s="1">
        <v>46378.583333333343</v>
      </c>
      <c r="B8536" s="2">
        <v>52.279606795174217</v>
      </c>
      <c r="C8536" s="2">
        <v>9.2269140509448935</v>
      </c>
      <c r="D8536" s="2">
        <f t="shared" si="1596"/>
        <v>32.27200290067104</v>
      </c>
      <c r="E8536" s="2">
        <f t="shared" si="1597"/>
        <v>64.794273522284541</v>
      </c>
      <c r="F8536" s="2">
        <f t="shared" si="1605"/>
        <v>340</v>
      </c>
      <c r="G8536" s="2">
        <f t="shared" si="1606"/>
        <v>0</v>
      </c>
      <c r="H8536" s="2">
        <f>MIN(Inputs!$B$2, (Inputs!$B$14 - F8536)/Inputs!$B$15)</f>
        <v>0</v>
      </c>
      <c r="I8536" s="2">
        <f>MAX(MIN(Inputs!$B$2, F8536*Inputs!$B$16, Inputs!$B$14*Inputs!$B$4 - G8536), 0)</f>
        <v>170</v>
      </c>
      <c r="J8536" s="2">
        <f>MAX(MIN(Inputs!$B$2, F8536*Inputs!$B$16, (Inputs!$B$14-F8536)/Inputs!$B$15)*Inputs!$B$9, 0)</f>
        <v>0</v>
      </c>
      <c r="K8536" s="2">
        <f>MAX(E8536*Inputs!$B$5 - B8536 - Inputs!$B$8, 0) * H8536</f>
        <v>0</v>
      </c>
      <c r="L8536" s="2">
        <f>IF(B8536 &gt;= D8536*Inputs!$B$10, MAX(B8536 - E8536/Inputs!$B$5 - Inputs!$B$8, 0) * I8536, 0)</f>
        <v>0</v>
      </c>
      <c r="M8536" s="2">
        <f t="shared" si="1598"/>
        <v>0</v>
      </c>
      <c r="N8536" s="3" t="str">
        <f t="shared" si="1599"/>
        <v>Idle</v>
      </c>
      <c r="O8536" s="3" t="str">
        <f t="shared" si="1607"/>
        <v>Idle</v>
      </c>
      <c r="P8536" s="2">
        <f t="shared" si="1600"/>
        <v>0</v>
      </c>
      <c r="Q8536" s="2">
        <f t="shared" si="1601"/>
        <v>0</v>
      </c>
      <c r="R8536" s="2">
        <f t="shared" si="1602"/>
        <v>0</v>
      </c>
      <c r="S8536" s="2">
        <f t="shared" si="1603"/>
        <v>0</v>
      </c>
      <c r="T8536" s="2">
        <f t="shared" si="1604"/>
        <v>0</v>
      </c>
      <c r="U8536" s="2">
        <f>IF(O8536="Reg", R8536 * Inputs!$B$7, 0)</f>
        <v>0</v>
      </c>
      <c r="V8536" s="2">
        <f>MAX(F8536 + P8536*Inputs!$B$15 - (Q8536/Inputs!$B$16) - U8536, 0)</f>
        <v>340</v>
      </c>
    </row>
    <row r="8537" spans="1:22" x14ac:dyDescent="0.3">
      <c r="A8537" s="1">
        <v>46378.625</v>
      </c>
      <c r="B8537" s="2">
        <v>52.017781396376527</v>
      </c>
      <c r="C8537" s="2">
        <v>9.9620991123465927</v>
      </c>
      <c r="D8537" s="2">
        <f t="shared" si="1596"/>
        <v>32.27200290067104</v>
      </c>
      <c r="E8537" s="2">
        <f t="shared" si="1597"/>
        <v>66.644829480762837</v>
      </c>
      <c r="F8537" s="2">
        <f t="shared" si="1605"/>
        <v>340</v>
      </c>
      <c r="G8537" s="2">
        <f t="shared" si="1606"/>
        <v>0</v>
      </c>
      <c r="H8537" s="2">
        <f>MIN(Inputs!$B$2, (Inputs!$B$14 - F8537)/Inputs!$B$15)</f>
        <v>0</v>
      </c>
      <c r="I8537" s="2">
        <f>MAX(MIN(Inputs!$B$2, F8537*Inputs!$B$16, Inputs!$B$14*Inputs!$B$4 - G8537), 0)</f>
        <v>170</v>
      </c>
      <c r="J8537" s="2">
        <f>MAX(MIN(Inputs!$B$2, F8537*Inputs!$B$16, (Inputs!$B$14-F8537)/Inputs!$B$15)*Inputs!$B$9, 0)</f>
        <v>0</v>
      </c>
      <c r="K8537" s="2">
        <f>MAX(E8537*Inputs!$B$5 - B8537 - Inputs!$B$8, 0) * H8537</f>
        <v>0</v>
      </c>
      <c r="L8537" s="2">
        <f>IF(B8537 &gt;= D8537*Inputs!$B$10, MAX(B8537 - E8537/Inputs!$B$5 - Inputs!$B$8, 0) * I8537, 0)</f>
        <v>0</v>
      </c>
      <c r="M8537" s="2">
        <f t="shared" si="1598"/>
        <v>0</v>
      </c>
      <c r="N8537" s="3" t="str">
        <f t="shared" si="1599"/>
        <v>Idle</v>
      </c>
      <c r="O8537" s="3" t="str">
        <f t="shared" si="1607"/>
        <v>Idle</v>
      </c>
      <c r="P8537" s="2">
        <f t="shared" si="1600"/>
        <v>0</v>
      </c>
      <c r="Q8537" s="2">
        <f t="shared" si="1601"/>
        <v>0</v>
      </c>
      <c r="R8537" s="2">
        <f t="shared" si="1602"/>
        <v>0</v>
      </c>
      <c r="S8537" s="2">
        <f t="shared" si="1603"/>
        <v>0</v>
      </c>
      <c r="T8537" s="2">
        <f t="shared" si="1604"/>
        <v>0</v>
      </c>
      <c r="U8537" s="2">
        <f>IF(O8537="Reg", R8537 * Inputs!$B$7, 0)</f>
        <v>0</v>
      </c>
      <c r="V8537" s="2">
        <f>MAX(F8537 + P8537*Inputs!$B$15 - (Q8537/Inputs!$B$16) - U8537, 0)</f>
        <v>340</v>
      </c>
    </row>
    <row r="8538" spans="1:22" x14ac:dyDescent="0.3">
      <c r="A8538" s="1">
        <v>46378.666666666657</v>
      </c>
      <c r="B8538" s="2">
        <v>68.214827063234978</v>
      </c>
      <c r="C8538" s="2">
        <v>24.766183739264861</v>
      </c>
      <c r="D8538" s="2">
        <f t="shared" si="1596"/>
        <v>32.27200290067104</v>
      </c>
      <c r="E8538" s="2">
        <f t="shared" si="1597"/>
        <v>68.369470184724364</v>
      </c>
      <c r="F8538" s="2">
        <f t="shared" si="1605"/>
        <v>340</v>
      </c>
      <c r="G8538" s="2">
        <f t="shared" si="1606"/>
        <v>0</v>
      </c>
      <c r="H8538" s="2">
        <f>MIN(Inputs!$B$2, (Inputs!$B$14 - F8538)/Inputs!$B$15)</f>
        <v>0</v>
      </c>
      <c r="I8538" s="2">
        <f>MAX(MIN(Inputs!$B$2, F8538*Inputs!$B$16, Inputs!$B$14*Inputs!$B$4 - G8538), 0)</f>
        <v>170</v>
      </c>
      <c r="J8538" s="2">
        <f>MAX(MIN(Inputs!$B$2, F8538*Inputs!$B$16, (Inputs!$B$14-F8538)/Inputs!$B$15)*Inputs!$B$9, 0)</f>
        <v>0</v>
      </c>
      <c r="K8538" s="2">
        <f>MAX(E8538*Inputs!$B$5 - B8538 - Inputs!$B$8, 0) * H8538</f>
        <v>0</v>
      </c>
      <c r="L8538" s="2">
        <f>IF(B8538 &gt;= D8538*Inputs!$B$10, MAX(B8538 - E8538/Inputs!$B$5 - Inputs!$B$8, 0) * I8538, 0)</f>
        <v>0</v>
      </c>
      <c r="M8538" s="2">
        <f t="shared" si="1598"/>
        <v>0</v>
      </c>
      <c r="N8538" s="3" t="str">
        <f t="shared" si="1599"/>
        <v>Idle</v>
      </c>
      <c r="O8538" s="3" t="str">
        <f t="shared" si="1607"/>
        <v>Idle</v>
      </c>
      <c r="P8538" s="2">
        <f t="shared" si="1600"/>
        <v>0</v>
      </c>
      <c r="Q8538" s="2">
        <f t="shared" si="1601"/>
        <v>0</v>
      </c>
      <c r="R8538" s="2">
        <f t="shared" si="1602"/>
        <v>0</v>
      </c>
      <c r="S8538" s="2">
        <f t="shared" si="1603"/>
        <v>0</v>
      </c>
      <c r="T8538" s="2">
        <f t="shared" si="1604"/>
        <v>0</v>
      </c>
      <c r="U8538" s="2">
        <f>IF(O8538="Reg", R8538 * Inputs!$B$7, 0)</f>
        <v>0</v>
      </c>
      <c r="V8538" s="2">
        <f>MAX(F8538 + P8538*Inputs!$B$15 - (Q8538/Inputs!$B$16) - U8538, 0)</f>
        <v>340</v>
      </c>
    </row>
    <row r="8539" spans="1:22" x14ac:dyDescent="0.3">
      <c r="A8539" s="1">
        <v>46378.708333333343</v>
      </c>
      <c r="B8539" s="2">
        <v>75.536320256078795</v>
      </c>
      <c r="C8539" s="2">
        <v>34.245741552887608</v>
      </c>
      <c r="D8539" s="2">
        <f t="shared" si="1596"/>
        <v>32.27200290067104</v>
      </c>
      <c r="E8539" s="2">
        <f t="shared" si="1597"/>
        <v>65.906407112276156</v>
      </c>
      <c r="F8539" s="2">
        <f t="shared" si="1605"/>
        <v>340</v>
      </c>
      <c r="G8539" s="2">
        <f t="shared" si="1606"/>
        <v>0</v>
      </c>
      <c r="H8539" s="2">
        <f>MIN(Inputs!$B$2, (Inputs!$B$14 - F8539)/Inputs!$B$15)</f>
        <v>0</v>
      </c>
      <c r="I8539" s="2">
        <f>MAX(MIN(Inputs!$B$2, F8539*Inputs!$B$16, Inputs!$B$14*Inputs!$B$4 - G8539), 0)</f>
        <v>170</v>
      </c>
      <c r="J8539" s="2">
        <f>MAX(MIN(Inputs!$B$2, F8539*Inputs!$B$16, (Inputs!$B$14-F8539)/Inputs!$B$15)*Inputs!$B$9, 0)</f>
        <v>0</v>
      </c>
      <c r="K8539" s="2">
        <f>MAX(E8539*Inputs!$B$5 - B8539 - Inputs!$B$8, 0) * H8539</f>
        <v>0</v>
      </c>
      <c r="L8539" s="2">
        <f>IF(B8539 &gt;= D8539*Inputs!$B$10, MAX(B8539 - E8539/Inputs!$B$5 - Inputs!$B$8, 0) * I8539, 0)</f>
        <v>0</v>
      </c>
      <c r="M8539" s="2">
        <f t="shared" si="1598"/>
        <v>0</v>
      </c>
      <c r="N8539" s="3" t="str">
        <f t="shared" si="1599"/>
        <v>Idle</v>
      </c>
      <c r="O8539" s="3" t="str">
        <f t="shared" si="1607"/>
        <v>Idle</v>
      </c>
      <c r="P8539" s="2">
        <f t="shared" si="1600"/>
        <v>0</v>
      </c>
      <c r="Q8539" s="2">
        <f t="shared" si="1601"/>
        <v>0</v>
      </c>
      <c r="R8539" s="2">
        <f t="shared" si="1602"/>
        <v>0</v>
      </c>
      <c r="S8539" s="2">
        <f t="shared" si="1603"/>
        <v>0</v>
      </c>
      <c r="T8539" s="2">
        <f t="shared" si="1604"/>
        <v>0</v>
      </c>
      <c r="U8539" s="2">
        <f>IF(O8539="Reg", R8539 * Inputs!$B$7, 0)</f>
        <v>0</v>
      </c>
      <c r="V8539" s="2">
        <f>MAX(F8539 + P8539*Inputs!$B$15 - (Q8539/Inputs!$B$16) - U8539, 0)</f>
        <v>340</v>
      </c>
    </row>
    <row r="8540" spans="1:22" x14ac:dyDescent="0.3">
      <c r="A8540" s="1">
        <v>46378.75</v>
      </c>
      <c r="B8540" s="2">
        <v>69.608538055583765</v>
      </c>
      <c r="C8540" s="2">
        <v>10.46136813708846</v>
      </c>
      <c r="D8540" s="2">
        <f t="shared" si="1596"/>
        <v>32.27200290067104</v>
      </c>
      <c r="E8540" s="2">
        <f t="shared" si="1597"/>
        <v>59.873772022936713</v>
      </c>
      <c r="F8540" s="2">
        <f t="shared" si="1605"/>
        <v>340</v>
      </c>
      <c r="G8540" s="2">
        <f t="shared" si="1606"/>
        <v>0</v>
      </c>
      <c r="H8540" s="2">
        <f>MIN(Inputs!$B$2, (Inputs!$B$14 - F8540)/Inputs!$B$15)</f>
        <v>0</v>
      </c>
      <c r="I8540" s="2">
        <f>MAX(MIN(Inputs!$B$2, F8540*Inputs!$B$16, Inputs!$B$14*Inputs!$B$4 - G8540), 0)</f>
        <v>170</v>
      </c>
      <c r="J8540" s="2">
        <f>MAX(MIN(Inputs!$B$2, F8540*Inputs!$B$16, (Inputs!$B$14-F8540)/Inputs!$B$15)*Inputs!$B$9, 0)</f>
        <v>0</v>
      </c>
      <c r="K8540" s="2">
        <f>MAX(E8540*Inputs!$B$5 - B8540 - Inputs!$B$8, 0) * H8540</f>
        <v>0</v>
      </c>
      <c r="L8540" s="2">
        <f>IF(B8540 &gt;= D8540*Inputs!$B$10, MAX(B8540 - E8540/Inputs!$B$5 - Inputs!$B$8, 0) * I8540, 0)</f>
        <v>0</v>
      </c>
      <c r="M8540" s="2">
        <f t="shared" si="1598"/>
        <v>0</v>
      </c>
      <c r="N8540" s="3" t="str">
        <f t="shared" si="1599"/>
        <v>Idle</v>
      </c>
      <c r="O8540" s="3" t="str">
        <f t="shared" si="1607"/>
        <v>Idle</v>
      </c>
      <c r="P8540" s="2">
        <f t="shared" si="1600"/>
        <v>0</v>
      </c>
      <c r="Q8540" s="2">
        <f t="shared" si="1601"/>
        <v>0</v>
      </c>
      <c r="R8540" s="2">
        <f t="shared" si="1602"/>
        <v>0</v>
      </c>
      <c r="S8540" s="2">
        <f t="shared" si="1603"/>
        <v>0</v>
      </c>
      <c r="T8540" s="2">
        <f t="shared" si="1604"/>
        <v>0</v>
      </c>
      <c r="U8540" s="2">
        <f>IF(O8540="Reg", R8540 * Inputs!$B$7, 0)</f>
        <v>0</v>
      </c>
      <c r="V8540" s="2">
        <f>MAX(F8540 + P8540*Inputs!$B$15 - (Q8540/Inputs!$B$16) - U8540, 0)</f>
        <v>340</v>
      </c>
    </row>
    <row r="8541" spans="1:22" x14ac:dyDescent="0.3">
      <c r="A8541" s="1">
        <v>46378.791666666657</v>
      </c>
      <c r="B8541" s="2">
        <v>71.10856756725893</v>
      </c>
      <c r="C8541" s="2">
        <v>9.0776091888015245</v>
      </c>
      <c r="D8541" s="2">
        <f t="shared" si="1596"/>
        <v>32.27200290067104</v>
      </c>
      <c r="E8541" s="2">
        <f t="shared" si="1597"/>
        <v>54.633287194308743</v>
      </c>
      <c r="F8541" s="2">
        <f t="shared" si="1605"/>
        <v>340</v>
      </c>
      <c r="G8541" s="2">
        <f t="shared" si="1606"/>
        <v>0</v>
      </c>
      <c r="H8541" s="2">
        <f>MIN(Inputs!$B$2, (Inputs!$B$14 - F8541)/Inputs!$B$15)</f>
        <v>0</v>
      </c>
      <c r="I8541" s="2">
        <f>MAX(MIN(Inputs!$B$2, F8541*Inputs!$B$16, Inputs!$B$14*Inputs!$B$4 - G8541), 0)</f>
        <v>170</v>
      </c>
      <c r="J8541" s="2">
        <f>MAX(MIN(Inputs!$B$2, F8541*Inputs!$B$16, (Inputs!$B$14-F8541)/Inputs!$B$15)*Inputs!$B$9, 0)</f>
        <v>0</v>
      </c>
      <c r="K8541" s="2">
        <f>MAX(E8541*Inputs!$B$5 - B8541 - Inputs!$B$8, 0) * H8541</f>
        <v>0</v>
      </c>
      <c r="L8541" s="2">
        <f>IF(B8541 &gt;= D8541*Inputs!$B$10, MAX(B8541 - E8541/Inputs!$B$5 - Inputs!$B$8, 0) * I8541, 0)</f>
        <v>0</v>
      </c>
      <c r="M8541" s="2">
        <f t="shared" si="1598"/>
        <v>0</v>
      </c>
      <c r="N8541" s="3" t="str">
        <f t="shared" si="1599"/>
        <v>Idle</v>
      </c>
      <c r="O8541" s="3" t="str">
        <f t="shared" si="1607"/>
        <v>Idle</v>
      </c>
      <c r="P8541" s="2">
        <f t="shared" si="1600"/>
        <v>0</v>
      </c>
      <c r="Q8541" s="2">
        <f t="shared" si="1601"/>
        <v>0</v>
      </c>
      <c r="R8541" s="2">
        <f t="shared" si="1602"/>
        <v>0</v>
      </c>
      <c r="S8541" s="2">
        <f t="shared" si="1603"/>
        <v>0</v>
      </c>
      <c r="T8541" s="2">
        <f t="shared" si="1604"/>
        <v>0</v>
      </c>
      <c r="U8541" s="2">
        <f>IF(O8541="Reg", R8541 * Inputs!$B$7, 0)</f>
        <v>0</v>
      </c>
      <c r="V8541" s="2">
        <f>MAX(F8541 + P8541*Inputs!$B$15 - (Q8541/Inputs!$B$16) - U8541, 0)</f>
        <v>340</v>
      </c>
    </row>
    <row r="8542" spans="1:22" x14ac:dyDescent="0.3">
      <c r="A8542" s="1">
        <v>46378.833333333343</v>
      </c>
      <c r="B8542" s="2">
        <v>63.382942546044049</v>
      </c>
      <c r="C8542" s="2">
        <v>1.950345008420928</v>
      </c>
      <c r="D8542" s="2">
        <f t="shared" si="1596"/>
        <v>32.27200290067104</v>
      </c>
      <c r="E8542" s="2">
        <f t="shared" si="1597"/>
        <v>47.237454175738861</v>
      </c>
      <c r="F8542" s="2">
        <f t="shared" si="1605"/>
        <v>340</v>
      </c>
      <c r="G8542" s="2">
        <f t="shared" si="1606"/>
        <v>0</v>
      </c>
      <c r="H8542" s="2">
        <f>MIN(Inputs!$B$2, (Inputs!$B$14 - F8542)/Inputs!$B$15)</f>
        <v>0</v>
      </c>
      <c r="I8542" s="2">
        <f>MAX(MIN(Inputs!$B$2, F8542*Inputs!$B$16, Inputs!$B$14*Inputs!$B$4 - G8542), 0)</f>
        <v>170</v>
      </c>
      <c r="J8542" s="2">
        <f>MAX(MIN(Inputs!$B$2, F8542*Inputs!$B$16, (Inputs!$B$14-F8542)/Inputs!$B$15)*Inputs!$B$9, 0)</f>
        <v>0</v>
      </c>
      <c r="K8542" s="2">
        <f>MAX(E8542*Inputs!$B$5 - B8542 - Inputs!$B$8, 0) * H8542</f>
        <v>0</v>
      </c>
      <c r="L8542" s="2">
        <f>IF(B8542 &gt;= D8542*Inputs!$B$10, MAX(B8542 - E8542/Inputs!$B$5 - Inputs!$B$8, 0) * I8542, 0)</f>
        <v>0</v>
      </c>
      <c r="M8542" s="2">
        <f t="shared" si="1598"/>
        <v>0</v>
      </c>
      <c r="N8542" s="3" t="str">
        <f t="shared" si="1599"/>
        <v>Idle</v>
      </c>
      <c r="O8542" s="3" t="str">
        <f t="shared" si="1607"/>
        <v>Idle</v>
      </c>
      <c r="P8542" s="2">
        <f t="shared" si="1600"/>
        <v>0</v>
      </c>
      <c r="Q8542" s="2">
        <f t="shared" si="1601"/>
        <v>0</v>
      </c>
      <c r="R8542" s="2">
        <f t="shared" si="1602"/>
        <v>0</v>
      </c>
      <c r="S8542" s="2">
        <f t="shared" si="1603"/>
        <v>0</v>
      </c>
      <c r="T8542" s="2">
        <f t="shared" si="1604"/>
        <v>0</v>
      </c>
      <c r="U8542" s="2">
        <f>IF(O8542="Reg", R8542 * Inputs!$B$7, 0)</f>
        <v>0</v>
      </c>
      <c r="V8542" s="2">
        <f>MAX(F8542 + P8542*Inputs!$B$15 - (Q8542/Inputs!$B$16) - U8542, 0)</f>
        <v>340</v>
      </c>
    </row>
    <row r="8543" spans="1:22" x14ac:dyDescent="0.3">
      <c r="A8543" s="1">
        <v>46378.875</v>
      </c>
      <c r="B8543" s="2">
        <v>62.365625620145607</v>
      </c>
      <c r="C8543" s="2">
        <v>33.850342891874106</v>
      </c>
      <c r="D8543" s="2">
        <f t="shared" si="1596"/>
        <v>32.27200290067104</v>
      </c>
      <c r="E8543" s="2">
        <f t="shared" si="1597"/>
        <v>63.824124315583681</v>
      </c>
      <c r="F8543" s="2">
        <f t="shared" si="1605"/>
        <v>340</v>
      </c>
      <c r="G8543" s="2">
        <f t="shared" si="1606"/>
        <v>0</v>
      </c>
      <c r="H8543" s="2">
        <f>MIN(Inputs!$B$2, (Inputs!$B$14 - F8543)/Inputs!$B$15)</f>
        <v>0</v>
      </c>
      <c r="I8543" s="2">
        <f>MAX(MIN(Inputs!$B$2, F8543*Inputs!$B$16, Inputs!$B$14*Inputs!$B$4 - G8543), 0)</f>
        <v>170</v>
      </c>
      <c r="J8543" s="2">
        <f>MAX(MIN(Inputs!$B$2, F8543*Inputs!$B$16, (Inputs!$B$14-F8543)/Inputs!$B$15)*Inputs!$B$9, 0)</f>
        <v>0</v>
      </c>
      <c r="K8543" s="2">
        <f>MAX(E8543*Inputs!$B$5 - B8543 - Inputs!$B$8, 0) * H8543</f>
        <v>0</v>
      </c>
      <c r="L8543" s="2">
        <f>IF(B8543 &gt;= D8543*Inputs!$B$10, MAX(B8543 - E8543/Inputs!$B$5 - Inputs!$B$8, 0) * I8543, 0)</f>
        <v>0</v>
      </c>
      <c r="M8543" s="2">
        <f t="shared" si="1598"/>
        <v>0</v>
      </c>
      <c r="N8543" s="3" t="str">
        <f t="shared" si="1599"/>
        <v>Idle</v>
      </c>
      <c r="O8543" s="3" t="str">
        <f t="shared" si="1607"/>
        <v>Idle</v>
      </c>
      <c r="P8543" s="2">
        <f t="shared" si="1600"/>
        <v>0</v>
      </c>
      <c r="Q8543" s="2">
        <f t="shared" si="1601"/>
        <v>0</v>
      </c>
      <c r="R8543" s="2">
        <f t="shared" si="1602"/>
        <v>0</v>
      </c>
      <c r="S8543" s="2">
        <f t="shared" si="1603"/>
        <v>0</v>
      </c>
      <c r="T8543" s="2">
        <f t="shared" si="1604"/>
        <v>0</v>
      </c>
      <c r="U8543" s="2">
        <f>IF(O8543="Reg", R8543 * Inputs!$B$7, 0)</f>
        <v>0</v>
      </c>
      <c r="V8543" s="2">
        <f>MAX(F8543 + P8543*Inputs!$B$15 - (Q8543/Inputs!$B$16) - U8543, 0)</f>
        <v>340</v>
      </c>
    </row>
    <row r="8544" spans="1:22" x14ac:dyDescent="0.3">
      <c r="A8544" s="1">
        <v>46378.916666666657</v>
      </c>
      <c r="B8544" s="2">
        <v>53.436448628545818</v>
      </c>
      <c r="C8544" s="2">
        <v>6.748961774393397</v>
      </c>
      <c r="D8544" s="2">
        <f t="shared" si="1596"/>
        <v>32.27200290067104</v>
      </c>
      <c r="E8544" s="2">
        <f t="shared" si="1597"/>
        <v>53.785991945734906</v>
      </c>
      <c r="F8544" s="2">
        <f t="shared" si="1605"/>
        <v>340</v>
      </c>
      <c r="G8544" s="2">
        <f t="shared" si="1606"/>
        <v>0</v>
      </c>
      <c r="H8544" s="2">
        <f>MIN(Inputs!$B$2, (Inputs!$B$14 - F8544)/Inputs!$B$15)</f>
        <v>0</v>
      </c>
      <c r="I8544" s="2">
        <f>MAX(MIN(Inputs!$B$2, F8544*Inputs!$B$16, Inputs!$B$14*Inputs!$B$4 - G8544), 0)</f>
        <v>170</v>
      </c>
      <c r="J8544" s="2">
        <f>MAX(MIN(Inputs!$B$2, F8544*Inputs!$B$16, (Inputs!$B$14-F8544)/Inputs!$B$15)*Inputs!$B$9, 0)</f>
        <v>0</v>
      </c>
      <c r="K8544" s="2">
        <f>MAX(E8544*Inputs!$B$5 - B8544 - Inputs!$B$8, 0) * H8544</f>
        <v>0</v>
      </c>
      <c r="L8544" s="2">
        <f>IF(B8544 &gt;= D8544*Inputs!$B$10, MAX(B8544 - E8544/Inputs!$B$5 - Inputs!$B$8, 0) * I8544, 0)</f>
        <v>0</v>
      </c>
      <c r="M8544" s="2">
        <f t="shared" si="1598"/>
        <v>0</v>
      </c>
      <c r="N8544" s="3" t="str">
        <f t="shared" si="1599"/>
        <v>Idle</v>
      </c>
      <c r="O8544" s="3" t="str">
        <f t="shared" si="1607"/>
        <v>Idle</v>
      </c>
      <c r="P8544" s="2">
        <f t="shared" si="1600"/>
        <v>0</v>
      </c>
      <c r="Q8544" s="2">
        <f t="shared" si="1601"/>
        <v>0</v>
      </c>
      <c r="R8544" s="2">
        <f t="shared" si="1602"/>
        <v>0</v>
      </c>
      <c r="S8544" s="2">
        <f t="shared" si="1603"/>
        <v>0</v>
      </c>
      <c r="T8544" s="2">
        <f t="shared" si="1604"/>
        <v>0</v>
      </c>
      <c r="U8544" s="2">
        <f>IF(O8544="Reg", R8544 * Inputs!$B$7, 0)</f>
        <v>0</v>
      </c>
      <c r="V8544" s="2">
        <f>MAX(F8544 + P8544*Inputs!$B$15 - (Q8544/Inputs!$B$16) - U8544, 0)</f>
        <v>340</v>
      </c>
    </row>
    <row r="8545" spans="1:22" x14ac:dyDescent="0.3">
      <c r="A8545" s="1">
        <v>46378.958333333343</v>
      </c>
      <c r="B8545" s="2">
        <v>39.34050972004205</v>
      </c>
      <c r="C8545" s="2">
        <v>23.77468986144282</v>
      </c>
      <c r="D8545" s="2">
        <f t="shared" si="1596"/>
        <v>32.27200290067104</v>
      </c>
      <c r="E8545" s="2">
        <f t="shared" si="1597"/>
        <v>44.879917174310606</v>
      </c>
      <c r="F8545" s="2">
        <f t="shared" si="1605"/>
        <v>340</v>
      </c>
      <c r="G8545" s="2">
        <f t="shared" si="1606"/>
        <v>0</v>
      </c>
      <c r="H8545" s="2">
        <f>MIN(Inputs!$B$2, (Inputs!$B$14 - F8545)/Inputs!$B$15)</f>
        <v>0</v>
      </c>
      <c r="I8545" s="2">
        <f>MAX(MIN(Inputs!$B$2, F8545*Inputs!$B$16, Inputs!$B$14*Inputs!$B$4 - G8545), 0)</f>
        <v>170</v>
      </c>
      <c r="J8545" s="2">
        <f>MAX(MIN(Inputs!$B$2, F8545*Inputs!$B$16, (Inputs!$B$14-F8545)/Inputs!$B$15)*Inputs!$B$9, 0)</f>
        <v>0</v>
      </c>
      <c r="K8545" s="2">
        <f>MAX(E8545*Inputs!$B$5 - B8545 - Inputs!$B$8, 0) * H8545</f>
        <v>0</v>
      </c>
      <c r="L8545" s="2">
        <f>IF(B8545 &gt;= D8545*Inputs!$B$10, MAX(B8545 - E8545/Inputs!$B$5 - Inputs!$B$8, 0) * I8545, 0)</f>
        <v>0</v>
      </c>
      <c r="M8545" s="2">
        <f t="shared" si="1598"/>
        <v>0</v>
      </c>
      <c r="N8545" s="3" t="str">
        <f t="shared" si="1599"/>
        <v>Idle</v>
      </c>
      <c r="O8545" s="3" t="str">
        <f t="shared" si="1607"/>
        <v>Idle</v>
      </c>
      <c r="P8545" s="2">
        <f t="shared" si="1600"/>
        <v>0</v>
      </c>
      <c r="Q8545" s="2">
        <f t="shared" si="1601"/>
        <v>0</v>
      </c>
      <c r="R8545" s="2">
        <f t="shared" si="1602"/>
        <v>0</v>
      </c>
      <c r="S8545" s="2">
        <f t="shared" si="1603"/>
        <v>0</v>
      </c>
      <c r="T8545" s="2">
        <f t="shared" si="1604"/>
        <v>0</v>
      </c>
      <c r="U8545" s="2">
        <f>IF(O8545="Reg", R8545 * Inputs!$B$7, 0)</f>
        <v>0</v>
      </c>
      <c r="V8545" s="2">
        <f>MAX(F8545 + P8545*Inputs!$B$15 - (Q8545/Inputs!$B$16) - U8545, 0)</f>
        <v>340</v>
      </c>
    </row>
    <row r="8546" spans="1:22" x14ac:dyDescent="0.3">
      <c r="A8546" s="1">
        <v>46379</v>
      </c>
      <c r="B8546" s="2">
        <v>38.165629083816</v>
      </c>
      <c r="C8546" s="2">
        <v>9.9281208042770679</v>
      </c>
      <c r="D8546" s="2">
        <f t="shared" si="1596"/>
        <v>39.592112241561132</v>
      </c>
      <c r="E8546" s="2">
        <f t="shared" si="1597"/>
        <v>38.323165554303593</v>
      </c>
      <c r="F8546" s="2">
        <f t="shared" si="1605"/>
        <v>340</v>
      </c>
      <c r="G8546" s="2">
        <f t="shared" si="1606"/>
        <v>0</v>
      </c>
      <c r="H8546" s="2">
        <f>MIN(Inputs!$B$2, (Inputs!$B$14 - F8546)/Inputs!$B$15)</f>
        <v>0</v>
      </c>
      <c r="I8546" s="2">
        <f>MAX(MIN(Inputs!$B$2, F8546*Inputs!$B$16, Inputs!$B$14*Inputs!$B$4 - G8546), 0)</f>
        <v>170</v>
      </c>
      <c r="J8546" s="2">
        <f>MAX(MIN(Inputs!$B$2, F8546*Inputs!$B$16, (Inputs!$B$14-F8546)/Inputs!$B$15)*Inputs!$B$9, 0)</f>
        <v>0</v>
      </c>
      <c r="K8546" s="2">
        <f>MAX(E8546*Inputs!$B$5 - B8546 - Inputs!$B$8, 0) * H8546</f>
        <v>0</v>
      </c>
      <c r="L8546" s="2">
        <f>IF(B8546 &gt;= D8546*Inputs!$B$10, MAX(B8546 - E8546/Inputs!$B$5 - Inputs!$B$8, 0) * I8546, 0)</f>
        <v>0</v>
      </c>
      <c r="M8546" s="2">
        <f t="shared" si="1598"/>
        <v>0</v>
      </c>
      <c r="N8546" s="3" t="str">
        <f t="shared" si="1599"/>
        <v>Idle</v>
      </c>
      <c r="O8546" s="3" t="str">
        <f t="shared" si="1607"/>
        <v>Idle</v>
      </c>
      <c r="P8546" s="2">
        <f t="shared" si="1600"/>
        <v>0</v>
      </c>
      <c r="Q8546" s="2">
        <f t="shared" si="1601"/>
        <v>0</v>
      </c>
      <c r="R8546" s="2">
        <f t="shared" si="1602"/>
        <v>0</v>
      </c>
      <c r="S8546" s="2">
        <f t="shared" si="1603"/>
        <v>0</v>
      </c>
      <c r="T8546" s="2">
        <f t="shared" si="1604"/>
        <v>0</v>
      </c>
      <c r="U8546" s="2">
        <f>IF(O8546="Reg", R8546 * Inputs!$B$7, 0)</f>
        <v>0</v>
      </c>
      <c r="V8546" s="2">
        <f>MAX(F8546 + P8546*Inputs!$B$15 - (Q8546/Inputs!$B$16) - U8546, 0)</f>
        <v>340</v>
      </c>
    </row>
    <row r="8547" spans="1:22" x14ac:dyDescent="0.3">
      <c r="A8547" s="1">
        <v>46379.041666666657</v>
      </c>
      <c r="B8547" s="2">
        <v>26.733569455839621</v>
      </c>
      <c r="C8547" s="2">
        <v>10.01397512122765</v>
      </c>
      <c r="D8547" s="2">
        <f t="shared" si="1596"/>
        <v>39.592112241561132</v>
      </c>
      <c r="E8547" s="2">
        <f t="shared" si="1597"/>
        <v>31.962227373667591</v>
      </c>
      <c r="F8547" s="2">
        <f t="shared" si="1605"/>
        <v>340</v>
      </c>
      <c r="G8547" s="2">
        <f t="shared" si="1606"/>
        <v>0</v>
      </c>
      <c r="H8547" s="2">
        <f>MIN(Inputs!$B$2, (Inputs!$B$14 - F8547)/Inputs!$B$15)</f>
        <v>0</v>
      </c>
      <c r="I8547" s="2">
        <f>MAX(MIN(Inputs!$B$2, F8547*Inputs!$B$16, Inputs!$B$14*Inputs!$B$4 - G8547), 0)</f>
        <v>170</v>
      </c>
      <c r="J8547" s="2">
        <f>MAX(MIN(Inputs!$B$2, F8547*Inputs!$B$16, (Inputs!$B$14-F8547)/Inputs!$B$15)*Inputs!$B$9, 0)</f>
        <v>0</v>
      </c>
      <c r="K8547" s="2">
        <f>MAX(E8547*Inputs!$B$5 - B8547 - Inputs!$B$8, 0) * H8547</f>
        <v>0</v>
      </c>
      <c r="L8547" s="2">
        <f>IF(B8547 &gt;= D8547*Inputs!$B$10, MAX(B8547 - E8547/Inputs!$B$5 - Inputs!$B$8, 0) * I8547, 0)</f>
        <v>0</v>
      </c>
      <c r="M8547" s="2">
        <f t="shared" si="1598"/>
        <v>0</v>
      </c>
      <c r="N8547" s="3" t="str">
        <f t="shared" si="1599"/>
        <v>Idle</v>
      </c>
      <c r="O8547" s="3" t="str">
        <f t="shared" si="1607"/>
        <v>Idle</v>
      </c>
      <c r="P8547" s="2">
        <f t="shared" si="1600"/>
        <v>0</v>
      </c>
      <c r="Q8547" s="2">
        <f t="shared" si="1601"/>
        <v>0</v>
      </c>
      <c r="R8547" s="2">
        <f t="shared" si="1602"/>
        <v>0</v>
      </c>
      <c r="S8547" s="2">
        <f t="shared" si="1603"/>
        <v>0</v>
      </c>
      <c r="T8547" s="2">
        <f t="shared" si="1604"/>
        <v>0</v>
      </c>
      <c r="U8547" s="2">
        <f>IF(O8547="Reg", R8547 * Inputs!$B$7, 0)</f>
        <v>0</v>
      </c>
      <c r="V8547" s="2">
        <f>MAX(F8547 + P8547*Inputs!$B$15 - (Q8547/Inputs!$B$16) - U8547, 0)</f>
        <v>340</v>
      </c>
    </row>
    <row r="8548" spans="1:22" x14ac:dyDescent="0.3">
      <c r="A8548" s="1">
        <v>46379.083333333343</v>
      </c>
      <c r="B8548" s="2">
        <v>162.902963385113</v>
      </c>
      <c r="C8548" s="2">
        <v>13.434748994799101</v>
      </c>
      <c r="D8548" s="2">
        <f t="shared" si="1596"/>
        <v>39.592112241561132</v>
      </c>
      <c r="E8548" s="2">
        <f t="shared" si="1597"/>
        <v>27.50663246436099</v>
      </c>
      <c r="F8548" s="2">
        <f t="shared" si="1605"/>
        <v>340</v>
      </c>
      <c r="G8548" s="2">
        <f t="shared" si="1606"/>
        <v>0</v>
      </c>
      <c r="H8548" s="2">
        <f>MIN(Inputs!$B$2, (Inputs!$B$14 - F8548)/Inputs!$B$15)</f>
        <v>0</v>
      </c>
      <c r="I8548" s="2">
        <f>MAX(MIN(Inputs!$B$2, F8548*Inputs!$B$16, Inputs!$B$14*Inputs!$B$4 - G8548), 0)</f>
        <v>170</v>
      </c>
      <c r="J8548" s="2">
        <f>MAX(MIN(Inputs!$B$2, F8548*Inputs!$B$16, (Inputs!$B$14-F8548)/Inputs!$B$15)*Inputs!$B$9, 0)</f>
        <v>0</v>
      </c>
      <c r="K8548" s="2">
        <f>MAX(E8548*Inputs!$B$5 - B8548 - Inputs!$B$8, 0) * H8548</f>
        <v>0</v>
      </c>
      <c r="L8548" s="2">
        <f>IF(B8548 &gt;= D8548*Inputs!$B$10, MAX(B8548 - E8548/Inputs!$B$5 - Inputs!$B$8, 0) * I8548, 0)</f>
        <v>18979.722503944926</v>
      </c>
      <c r="M8548" s="2">
        <f t="shared" si="1598"/>
        <v>0</v>
      </c>
      <c r="N8548" s="3" t="str">
        <f t="shared" si="1599"/>
        <v>Discharge</v>
      </c>
      <c r="O8548" s="3" t="str">
        <f t="shared" si="1607"/>
        <v>Discharge</v>
      </c>
      <c r="P8548" s="2">
        <f t="shared" si="1600"/>
        <v>0</v>
      </c>
      <c r="Q8548" s="2">
        <f t="shared" si="1601"/>
        <v>170</v>
      </c>
      <c r="R8548" s="2">
        <f t="shared" si="1602"/>
        <v>0</v>
      </c>
      <c r="S8548" s="2">
        <f t="shared" si="1603"/>
        <v>27693.503775469209</v>
      </c>
      <c r="T8548" s="2">
        <f t="shared" si="1604"/>
        <v>0</v>
      </c>
      <c r="U8548" s="2">
        <f>IF(O8548="Reg", R8548 * Inputs!$B$7, 0)</f>
        <v>0</v>
      </c>
      <c r="V8548" s="2">
        <f>MAX(F8548 + P8548*Inputs!$B$15 - (Q8548/Inputs!$B$16) - U8548, 0)</f>
        <v>170</v>
      </c>
    </row>
    <row r="8549" spans="1:22" x14ac:dyDescent="0.3">
      <c r="A8549" s="1">
        <v>46379.125</v>
      </c>
      <c r="B8549" s="2">
        <v>2.1368314010529552</v>
      </c>
      <c r="C8549" s="2">
        <v>2.4869861594539362</v>
      </c>
      <c r="D8549" s="2">
        <f t="shared" si="1596"/>
        <v>39.592112241561132</v>
      </c>
      <c r="E8549" s="2">
        <f t="shared" si="1597"/>
        <v>0.47345772580280893</v>
      </c>
      <c r="F8549" s="2">
        <f t="shared" si="1605"/>
        <v>170</v>
      </c>
      <c r="G8549" s="2">
        <f t="shared" si="1606"/>
        <v>170</v>
      </c>
      <c r="H8549" s="2">
        <f>MIN(Inputs!$B$2, (Inputs!$B$14 - F8549)/Inputs!$B$15)</f>
        <v>170</v>
      </c>
      <c r="I8549" s="2">
        <f>MAX(MIN(Inputs!$B$2, F8549*Inputs!$B$16, Inputs!$B$14*Inputs!$B$4 - G8549), 0)</f>
        <v>170</v>
      </c>
      <c r="J8549" s="2">
        <f>MAX(MIN(Inputs!$B$2, F8549*Inputs!$B$16, (Inputs!$B$14-F8549)/Inputs!$B$15)*Inputs!$B$9, 0)</f>
        <v>136</v>
      </c>
      <c r="K8549" s="2">
        <f>MAX(E8549*Inputs!$B$5 - B8549 - Inputs!$B$8, 0) * H8549</f>
        <v>0</v>
      </c>
      <c r="L8549" s="2">
        <f>IF(B8549 &gt;= D8549*Inputs!$B$10, MAX(B8549 - E8549/Inputs!$B$5 - Inputs!$B$8, 0) * I8549, 0)</f>
        <v>0</v>
      </c>
      <c r="M8549" s="2">
        <f t="shared" si="1598"/>
        <v>338.23011768573531</v>
      </c>
      <c r="N8549" s="3" t="str">
        <f t="shared" si="1599"/>
        <v>Reg</v>
      </c>
      <c r="O8549" s="3" t="str">
        <f t="shared" si="1607"/>
        <v>Discharge</v>
      </c>
      <c r="P8549" s="2">
        <f t="shared" si="1600"/>
        <v>0</v>
      </c>
      <c r="Q8549" s="2">
        <f t="shared" si="1601"/>
        <v>170</v>
      </c>
      <c r="R8549" s="2">
        <f t="shared" si="1602"/>
        <v>0</v>
      </c>
      <c r="S8549" s="2">
        <f t="shared" si="1603"/>
        <v>363.26133817900239</v>
      </c>
      <c r="T8549" s="2">
        <f t="shared" si="1604"/>
        <v>0</v>
      </c>
      <c r="U8549" s="2">
        <f>IF(O8549="Reg", R8549 * Inputs!$B$7, 0)</f>
        <v>0</v>
      </c>
      <c r="V8549" s="2">
        <f>MAX(F8549 + P8549*Inputs!$B$15 - (Q8549/Inputs!$B$16) - U8549, 0)</f>
        <v>0</v>
      </c>
    </row>
    <row r="8550" spans="1:22" x14ac:dyDescent="0.3">
      <c r="A8550" s="1">
        <v>46379.166666666657</v>
      </c>
      <c r="B8550" s="2">
        <v>0</v>
      </c>
      <c r="C8550" s="2">
        <v>5.4600658149378516</v>
      </c>
      <c r="D8550" s="2">
        <f t="shared" si="1596"/>
        <v>39.592112241561132</v>
      </c>
      <c r="E8550" s="2">
        <f t="shared" si="1597"/>
        <v>0.69215874536210775</v>
      </c>
      <c r="F8550" s="2">
        <f t="shared" si="1605"/>
        <v>0</v>
      </c>
      <c r="G8550" s="2">
        <f t="shared" si="1606"/>
        <v>340</v>
      </c>
      <c r="H8550" s="2">
        <f>MIN(Inputs!$B$2, (Inputs!$B$14 - F8550)/Inputs!$B$15)</f>
        <v>170</v>
      </c>
      <c r="I8550" s="2">
        <f>MAX(MIN(Inputs!$B$2, F8550*Inputs!$B$16, Inputs!$B$14*Inputs!$B$4 - G8550), 0)</f>
        <v>0</v>
      </c>
      <c r="J8550" s="2">
        <f>MAX(MIN(Inputs!$B$2, F8550*Inputs!$B$16, (Inputs!$B$14-F8550)/Inputs!$B$15)*Inputs!$B$9, 0)</f>
        <v>0</v>
      </c>
      <c r="K8550" s="2">
        <f>MAX(E8550*Inputs!$B$5 - B8550 - Inputs!$B$8, 0) * H8550</f>
        <v>0</v>
      </c>
      <c r="L8550" s="2">
        <f>IF(B8550 &gt;= D8550*Inputs!$B$10, MAX(B8550 - E8550/Inputs!$B$5 - Inputs!$B$8, 0) * I8550, 0)</f>
        <v>0</v>
      </c>
      <c r="M8550" s="2">
        <f t="shared" si="1598"/>
        <v>0</v>
      </c>
      <c r="N8550" s="3" t="str">
        <f t="shared" si="1599"/>
        <v>Idle</v>
      </c>
      <c r="O8550" s="3" t="str">
        <f t="shared" si="1607"/>
        <v>Idle</v>
      </c>
      <c r="P8550" s="2">
        <f t="shared" si="1600"/>
        <v>0</v>
      </c>
      <c r="Q8550" s="2">
        <f t="shared" si="1601"/>
        <v>0</v>
      </c>
      <c r="R8550" s="2">
        <f t="shared" si="1602"/>
        <v>0</v>
      </c>
      <c r="S8550" s="2">
        <f t="shared" si="1603"/>
        <v>0</v>
      </c>
      <c r="T8550" s="2">
        <f t="shared" si="1604"/>
        <v>0</v>
      </c>
      <c r="U8550" s="2">
        <f>IF(O8550="Reg", R8550 * Inputs!$B$7, 0)</f>
        <v>0</v>
      </c>
      <c r="V8550" s="2">
        <f>MAX(F8550 + P8550*Inputs!$B$15 - (Q8550/Inputs!$B$16) - U8550, 0)</f>
        <v>0</v>
      </c>
    </row>
    <row r="8551" spans="1:22" x14ac:dyDescent="0.3">
      <c r="A8551" s="1">
        <v>46379.208333333343</v>
      </c>
      <c r="B8551" s="2">
        <v>0</v>
      </c>
      <c r="C8551" s="2">
        <v>8.4688465086293956</v>
      </c>
      <c r="D8551" s="2">
        <f t="shared" si="1596"/>
        <v>39.592112241561132</v>
      </c>
      <c r="E8551" s="2">
        <f t="shared" si="1597"/>
        <v>2.6535626220735211</v>
      </c>
      <c r="F8551" s="2">
        <f t="shared" si="1605"/>
        <v>0</v>
      </c>
      <c r="G8551" s="2">
        <f t="shared" si="1606"/>
        <v>340</v>
      </c>
      <c r="H8551" s="2">
        <f>MIN(Inputs!$B$2, (Inputs!$B$14 - F8551)/Inputs!$B$15)</f>
        <v>170</v>
      </c>
      <c r="I8551" s="2">
        <f>MAX(MIN(Inputs!$B$2, F8551*Inputs!$B$16, Inputs!$B$14*Inputs!$B$4 - G8551), 0)</f>
        <v>0</v>
      </c>
      <c r="J8551" s="2">
        <f>MAX(MIN(Inputs!$B$2, F8551*Inputs!$B$16, (Inputs!$B$14-F8551)/Inputs!$B$15)*Inputs!$B$9, 0)</f>
        <v>0</v>
      </c>
      <c r="K8551" s="2">
        <f>MAX(E8551*Inputs!$B$5 - B8551 - Inputs!$B$8, 0) * H8551</f>
        <v>0</v>
      </c>
      <c r="L8551" s="2">
        <f>IF(B8551 &gt;= D8551*Inputs!$B$10, MAX(B8551 - E8551/Inputs!$B$5 - Inputs!$B$8, 0) * I8551, 0)</f>
        <v>0</v>
      </c>
      <c r="M8551" s="2">
        <f t="shared" si="1598"/>
        <v>0</v>
      </c>
      <c r="N8551" s="3" t="str">
        <f t="shared" si="1599"/>
        <v>Idle</v>
      </c>
      <c r="O8551" s="3" t="str">
        <f t="shared" si="1607"/>
        <v>Idle</v>
      </c>
      <c r="P8551" s="2">
        <f t="shared" si="1600"/>
        <v>0</v>
      </c>
      <c r="Q8551" s="2">
        <f t="shared" si="1601"/>
        <v>0</v>
      </c>
      <c r="R8551" s="2">
        <f t="shared" si="1602"/>
        <v>0</v>
      </c>
      <c r="S8551" s="2">
        <f t="shared" si="1603"/>
        <v>0</v>
      </c>
      <c r="T8551" s="2">
        <f t="shared" si="1604"/>
        <v>0</v>
      </c>
      <c r="U8551" s="2">
        <f>IF(O8551="Reg", R8551 * Inputs!$B$7, 0)</f>
        <v>0</v>
      </c>
      <c r="V8551" s="2">
        <f>MAX(F8551 + P8551*Inputs!$B$15 - (Q8551/Inputs!$B$16) - U8551, 0)</f>
        <v>0</v>
      </c>
    </row>
    <row r="8552" spans="1:22" x14ac:dyDescent="0.3">
      <c r="A8552" s="1">
        <v>46379.25</v>
      </c>
      <c r="B8552" s="2">
        <v>0</v>
      </c>
      <c r="C8552" s="2">
        <v>4.7583479470503569</v>
      </c>
      <c r="D8552" s="2">
        <f t="shared" si="1596"/>
        <v>39.592112241561132</v>
      </c>
      <c r="E8552" s="2">
        <f t="shared" si="1597"/>
        <v>5.9264855211419594</v>
      </c>
      <c r="F8552" s="2">
        <f t="shared" si="1605"/>
        <v>0</v>
      </c>
      <c r="G8552" s="2">
        <f t="shared" si="1606"/>
        <v>340</v>
      </c>
      <c r="H8552" s="2">
        <f>MIN(Inputs!$B$2, (Inputs!$B$14 - F8552)/Inputs!$B$15)</f>
        <v>170</v>
      </c>
      <c r="I8552" s="2">
        <f>MAX(MIN(Inputs!$B$2, F8552*Inputs!$B$16, Inputs!$B$14*Inputs!$B$4 - G8552), 0)</f>
        <v>0</v>
      </c>
      <c r="J8552" s="2">
        <f>MAX(MIN(Inputs!$B$2, F8552*Inputs!$B$16, (Inputs!$B$14-F8552)/Inputs!$B$15)*Inputs!$B$9, 0)</f>
        <v>0</v>
      </c>
      <c r="K8552" s="2">
        <f>MAX(E8552*Inputs!$B$5 - B8552 - Inputs!$B$8, 0) * H8552</f>
        <v>0</v>
      </c>
      <c r="L8552" s="2">
        <f>IF(B8552 &gt;= D8552*Inputs!$B$10, MAX(B8552 - E8552/Inputs!$B$5 - Inputs!$B$8, 0) * I8552, 0)</f>
        <v>0</v>
      </c>
      <c r="M8552" s="2">
        <f t="shared" si="1598"/>
        <v>0</v>
      </c>
      <c r="N8552" s="3" t="str">
        <f t="shared" si="1599"/>
        <v>Idle</v>
      </c>
      <c r="O8552" s="3" t="str">
        <f t="shared" si="1607"/>
        <v>Idle</v>
      </c>
      <c r="P8552" s="2">
        <f t="shared" si="1600"/>
        <v>0</v>
      </c>
      <c r="Q8552" s="2">
        <f t="shared" si="1601"/>
        <v>0</v>
      </c>
      <c r="R8552" s="2">
        <f t="shared" si="1602"/>
        <v>0</v>
      </c>
      <c r="S8552" s="2">
        <f t="shared" si="1603"/>
        <v>0</v>
      </c>
      <c r="T8552" s="2">
        <f t="shared" si="1604"/>
        <v>0</v>
      </c>
      <c r="U8552" s="2">
        <f>IF(O8552="Reg", R8552 * Inputs!$B$7, 0)</f>
        <v>0</v>
      </c>
      <c r="V8552" s="2">
        <f>MAX(F8552 + P8552*Inputs!$B$15 - (Q8552/Inputs!$B$16) - U8552, 0)</f>
        <v>0</v>
      </c>
    </row>
    <row r="8553" spans="1:22" x14ac:dyDescent="0.3">
      <c r="A8553" s="1">
        <v>46379.291666666657</v>
      </c>
      <c r="B8553" s="2">
        <v>0</v>
      </c>
      <c r="C8553" s="2">
        <v>2.348178139097183</v>
      </c>
      <c r="D8553" s="2">
        <f t="shared" si="1596"/>
        <v>39.592112241561132</v>
      </c>
      <c r="E8553" s="2">
        <f t="shared" si="1597"/>
        <v>12.477416253723812</v>
      </c>
      <c r="F8553" s="2">
        <f t="shared" si="1605"/>
        <v>0</v>
      </c>
      <c r="G8553" s="2">
        <f t="shared" si="1606"/>
        <v>340</v>
      </c>
      <c r="H8553" s="2">
        <f>MIN(Inputs!$B$2, (Inputs!$B$14 - F8553)/Inputs!$B$15)</f>
        <v>170</v>
      </c>
      <c r="I8553" s="2">
        <f>MAX(MIN(Inputs!$B$2, F8553*Inputs!$B$16, Inputs!$B$14*Inputs!$B$4 - G8553), 0)</f>
        <v>0</v>
      </c>
      <c r="J8553" s="2">
        <f>MAX(MIN(Inputs!$B$2, F8553*Inputs!$B$16, (Inputs!$B$14-F8553)/Inputs!$B$15)*Inputs!$B$9, 0)</f>
        <v>0</v>
      </c>
      <c r="K8553" s="2">
        <f>MAX(E8553*Inputs!$B$5 - B8553 - Inputs!$B$8, 0) * H8553</f>
        <v>0</v>
      </c>
      <c r="L8553" s="2">
        <f>IF(B8553 &gt;= D8553*Inputs!$B$10, MAX(B8553 - E8553/Inputs!$B$5 - Inputs!$B$8, 0) * I8553, 0)</f>
        <v>0</v>
      </c>
      <c r="M8553" s="2">
        <f t="shared" si="1598"/>
        <v>0</v>
      </c>
      <c r="N8553" s="3" t="str">
        <f t="shared" si="1599"/>
        <v>Idle</v>
      </c>
      <c r="O8553" s="3" t="str">
        <f t="shared" si="1607"/>
        <v>Idle</v>
      </c>
      <c r="P8553" s="2">
        <f t="shared" si="1600"/>
        <v>0</v>
      </c>
      <c r="Q8553" s="2">
        <f t="shared" si="1601"/>
        <v>0</v>
      </c>
      <c r="R8553" s="2">
        <f t="shared" si="1602"/>
        <v>0</v>
      </c>
      <c r="S8553" s="2">
        <f t="shared" si="1603"/>
        <v>0</v>
      </c>
      <c r="T8553" s="2">
        <f t="shared" si="1604"/>
        <v>0</v>
      </c>
      <c r="U8553" s="2">
        <f>IF(O8553="Reg", R8553 * Inputs!$B$7, 0)</f>
        <v>0</v>
      </c>
      <c r="V8553" s="2">
        <f>MAX(F8553 + P8553*Inputs!$B$15 - (Q8553/Inputs!$B$16) - U8553, 0)</f>
        <v>0</v>
      </c>
    </row>
    <row r="8554" spans="1:22" x14ac:dyDescent="0.3">
      <c r="A8554" s="1">
        <v>46379.333333333343</v>
      </c>
      <c r="B8554" s="2">
        <v>0.70391495376389823</v>
      </c>
      <c r="C8554" s="2">
        <v>11.46794926282328</v>
      </c>
      <c r="D8554" s="2">
        <f t="shared" si="1596"/>
        <v>39.592112241561132</v>
      </c>
      <c r="E8554" s="2">
        <f t="shared" si="1597"/>
        <v>20.529416848910795</v>
      </c>
      <c r="F8554" s="2">
        <f t="shared" si="1605"/>
        <v>0</v>
      </c>
      <c r="G8554" s="2">
        <f t="shared" si="1606"/>
        <v>340</v>
      </c>
      <c r="H8554" s="2">
        <f>MIN(Inputs!$B$2, (Inputs!$B$14 - F8554)/Inputs!$B$15)</f>
        <v>170</v>
      </c>
      <c r="I8554" s="2">
        <f>MAX(MIN(Inputs!$B$2, F8554*Inputs!$B$16, Inputs!$B$14*Inputs!$B$4 - G8554), 0)</f>
        <v>0</v>
      </c>
      <c r="J8554" s="2">
        <f>MAX(MIN(Inputs!$B$2, F8554*Inputs!$B$16, (Inputs!$B$14-F8554)/Inputs!$B$15)*Inputs!$B$9, 0)</f>
        <v>0</v>
      </c>
      <c r="K8554" s="2">
        <f>MAX(E8554*Inputs!$B$5 - B8554 - Inputs!$B$8, 0) * H8554</f>
        <v>0</v>
      </c>
      <c r="L8554" s="2">
        <f>IF(B8554 &gt;= D8554*Inputs!$B$10, MAX(B8554 - E8554/Inputs!$B$5 - Inputs!$B$8, 0) * I8554, 0)</f>
        <v>0</v>
      </c>
      <c r="M8554" s="2">
        <f t="shared" si="1598"/>
        <v>0</v>
      </c>
      <c r="N8554" s="3" t="str">
        <f t="shared" si="1599"/>
        <v>Idle</v>
      </c>
      <c r="O8554" s="3" t="str">
        <f t="shared" si="1607"/>
        <v>Idle</v>
      </c>
      <c r="P8554" s="2">
        <f t="shared" si="1600"/>
        <v>0</v>
      </c>
      <c r="Q8554" s="2">
        <f t="shared" si="1601"/>
        <v>0</v>
      </c>
      <c r="R8554" s="2">
        <f t="shared" si="1602"/>
        <v>0</v>
      </c>
      <c r="S8554" s="2">
        <f t="shared" si="1603"/>
        <v>0</v>
      </c>
      <c r="T8554" s="2">
        <f t="shared" si="1604"/>
        <v>0</v>
      </c>
      <c r="U8554" s="2">
        <f>IF(O8554="Reg", R8554 * Inputs!$B$7, 0)</f>
        <v>0</v>
      </c>
      <c r="V8554" s="2">
        <f>MAX(F8554 + P8554*Inputs!$B$15 - (Q8554/Inputs!$B$16) - U8554, 0)</f>
        <v>0</v>
      </c>
    </row>
    <row r="8555" spans="1:22" x14ac:dyDescent="0.3">
      <c r="A8555" s="1">
        <v>46379.375</v>
      </c>
      <c r="B8555" s="2">
        <v>3.4490375184087489</v>
      </c>
      <c r="C8555" s="2">
        <v>15.59257892893261</v>
      </c>
      <c r="D8555" s="2">
        <f t="shared" si="1596"/>
        <v>39.592112241561132</v>
      </c>
      <c r="E8555" s="2">
        <f t="shared" si="1597"/>
        <v>29.352335606027513</v>
      </c>
      <c r="F8555" s="2">
        <f t="shared" si="1605"/>
        <v>0</v>
      </c>
      <c r="G8555" s="2">
        <f t="shared" si="1606"/>
        <v>340</v>
      </c>
      <c r="H8555" s="2">
        <f>MIN(Inputs!$B$2, (Inputs!$B$14 - F8555)/Inputs!$B$15)</f>
        <v>170</v>
      </c>
      <c r="I8555" s="2">
        <f>MAX(MIN(Inputs!$B$2, F8555*Inputs!$B$16, Inputs!$B$14*Inputs!$B$4 - G8555), 0)</f>
        <v>0</v>
      </c>
      <c r="J8555" s="2">
        <f>MAX(MIN(Inputs!$B$2, F8555*Inputs!$B$16, (Inputs!$B$14-F8555)/Inputs!$B$15)*Inputs!$B$9, 0)</f>
        <v>0</v>
      </c>
      <c r="K8555" s="2">
        <f>MAX(E8555*Inputs!$B$5 - B8555 - Inputs!$B$8, 0) * H8555</f>
        <v>404.77302853222903</v>
      </c>
      <c r="L8555" s="2">
        <f>IF(B8555 &gt;= D8555*Inputs!$B$10, MAX(B8555 - E8555/Inputs!$B$5 - Inputs!$B$8, 0) * I8555, 0)</f>
        <v>0</v>
      </c>
      <c r="M8555" s="2">
        <f t="shared" si="1598"/>
        <v>0</v>
      </c>
      <c r="N8555" s="3" t="str">
        <f t="shared" si="1599"/>
        <v>Charge</v>
      </c>
      <c r="O8555" s="3" t="str">
        <f t="shared" si="1607"/>
        <v>Charge</v>
      </c>
      <c r="P8555" s="2">
        <f t="shared" si="1600"/>
        <v>170</v>
      </c>
      <c r="Q8555" s="2">
        <f t="shared" si="1601"/>
        <v>0</v>
      </c>
      <c r="R8555" s="2">
        <f t="shared" si="1602"/>
        <v>0</v>
      </c>
      <c r="S8555" s="2">
        <f t="shared" si="1603"/>
        <v>-586.33637812948734</v>
      </c>
      <c r="T8555" s="2">
        <f t="shared" si="1604"/>
        <v>0</v>
      </c>
      <c r="U8555" s="2">
        <f>IF(O8555="Reg", R8555 * Inputs!$B$7, 0)</f>
        <v>0</v>
      </c>
      <c r="V8555" s="2">
        <f>MAX(F8555 + P8555*Inputs!$B$15 - (Q8555/Inputs!$B$16) - U8555, 0)</f>
        <v>170</v>
      </c>
    </row>
    <row r="8556" spans="1:22" x14ac:dyDescent="0.3">
      <c r="A8556" s="1">
        <v>46379.416666666657</v>
      </c>
      <c r="B8556" s="2">
        <v>11.768423260268481</v>
      </c>
      <c r="C8556" s="2">
        <v>3.7495536395072189</v>
      </c>
      <c r="D8556" s="2">
        <f t="shared" si="1596"/>
        <v>39.592112241561132</v>
      </c>
      <c r="E8556" s="2">
        <f t="shared" si="1597"/>
        <v>38.886336913755137</v>
      </c>
      <c r="F8556" s="2">
        <f t="shared" si="1605"/>
        <v>170</v>
      </c>
      <c r="G8556" s="2">
        <f t="shared" si="1606"/>
        <v>340</v>
      </c>
      <c r="H8556" s="2">
        <f>MIN(Inputs!$B$2, (Inputs!$B$14 - F8556)/Inputs!$B$15)</f>
        <v>170</v>
      </c>
      <c r="I8556" s="2">
        <f>MAX(MIN(Inputs!$B$2, F8556*Inputs!$B$16, Inputs!$B$14*Inputs!$B$4 - G8556), 0)</f>
        <v>0</v>
      </c>
      <c r="J8556" s="2">
        <f>MAX(MIN(Inputs!$B$2, F8556*Inputs!$B$16, (Inputs!$B$14-F8556)/Inputs!$B$15)*Inputs!$B$9, 0)</f>
        <v>136</v>
      </c>
      <c r="K8556" s="2">
        <f>MAX(E8556*Inputs!$B$5 - B8556 - Inputs!$B$8, 0) * H8556</f>
        <v>416.76404805212678</v>
      </c>
      <c r="L8556" s="2">
        <f>IF(B8556 &gt;= D8556*Inputs!$B$10, MAX(B8556 - E8556/Inputs!$B$5 - Inputs!$B$8, 0) * I8556, 0)</f>
        <v>0</v>
      </c>
      <c r="M8556" s="2">
        <f t="shared" si="1598"/>
        <v>509.93929497298177</v>
      </c>
      <c r="N8556" s="3" t="str">
        <f t="shared" si="1599"/>
        <v>Reg</v>
      </c>
      <c r="O8556" s="3" t="str">
        <f t="shared" si="1607"/>
        <v>Charge</v>
      </c>
      <c r="P8556" s="2">
        <f t="shared" si="1600"/>
        <v>170</v>
      </c>
      <c r="Q8556" s="2">
        <f t="shared" si="1601"/>
        <v>0</v>
      </c>
      <c r="R8556" s="2">
        <f t="shared" si="1602"/>
        <v>0</v>
      </c>
      <c r="S8556" s="2">
        <f t="shared" si="1603"/>
        <v>-2000.6319542456417</v>
      </c>
      <c r="T8556" s="2">
        <f t="shared" si="1604"/>
        <v>0</v>
      </c>
      <c r="U8556" s="2">
        <f>IF(O8556="Reg", R8556 * Inputs!$B$7, 0)</f>
        <v>0</v>
      </c>
      <c r="V8556" s="2">
        <f>MAX(F8556 + P8556*Inputs!$B$15 - (Q8556/Inputs!$B$16) - U8556, 0)</f>
        <v>340</v>
      </c>
    </row>
    <row r="8557" spans="1:22" x14ac:dyDescent="0.3">
      <c r="A8557" s="1">
        <v>46379.458333333343</v>
      </c>
      <c r="B8557" s="2">
        <v>19.637537394410629</v>
      </c>
      <c r="C8557" s="2">
        <v>3.4750173378795308</v>
      </c>
      <c r="D8557" s="2">
        <f t="shared" si="1596"/>
        <v>39.592112241561132</v>
      </c>
      <c r="E8557" s="2">
        <f t="shared" si="1597"/>
        <v>47.125063207152685</v>
      </c>
      <c r="F8557" s="2">
        <f t="shared" si="1605"/>
        <v>340</v>
      </c>
      <c r="G8557" s="2">
        <f t="shared" si="1606"/>
        <v>340</v>
      </c>
      <c r="H8557" s="2">
        <f>MIN(Inputs!$B$2, (Inputs!$B$14 - F8557)/Inputs!$B$15)</f>
        <v>0</v>
      </c>
      <c r="I8557" s="2">
        <f>MAX(MIN(Inputs!$B$2, F8557*Inputs!$B$16, Inputs!$B$14*Inputs!$B$4 - G8557), 0)</f>
        <v>0</v>
      </c>
      <c r="J8557" s="2">
        <f>MAX(MIN(Inputs!$B$2, F8557*Inputs!$B$16, (Inputs!$B$14-F8557)/Inputs!$B$15)*Inputs!$B$9, 0)</f>
        <v>0</v>
      </c>
      <c r="K8557" s="2">
        <f>MAX(E8557*Inputs!$B$5 - B8557 - Inputs!$B$8, 0) * H8557</f>
        <v>0</v>
      </c>
      <c r="L8557" s="2">
        <f>IF(B8557 &gt;= D8557*Inputs!$B$10, MAX(B8557 - E8557/Inputs!$B$5 - Inputs!$B$8, 0) * I8557, 0)</f>
        <v>0</v>
      </c>
      <c r="M8557" s="2">
        <f t="shared" si="1598"/>
        <v>0</v>
      </c>
      <c r="N8557" s="3" t="str">
        <f t="shared" si="1599"/>
        <v>Idle</v>
      </c>
      <c r="O8557" s="3" t="str">
        <f t="shared" si="1607"/>
        <v>Idle</v>
      </c>
      <c r="P8557" s="2">
        <f t="shared" si="1600"/>
        <v>0</v>
      </c>
      <c r="Q8557" s="2">
        <f t="shared" si="1601"/>
        <v>0</v>
      </c>
      <c r="R8557" s="2">
        <f t="shared" si="1602"/>
        <v>0</v>
      </c>
      <c r="S8557" s="2">
        <f t="shared" si="1603"/>
        <v>0</v>
      </c>
      <c r="T8557" s="2">
        <f t="shared" si="1604"/>
        <v>0</v>
      </c>
      <c r="U8557" s="2">
        <f>IF(O8557="Reg", R8557 * Inputs!$B$7, 0)</f>
        <v>0</v>
      </c>
      <c r="V8557" s="2">
        <f>MAX(F8557 + P8557*Inputs!$B$15 - (Q8557/Inputs!$B$16) - U8557, 0)</f>
        <v>340</v>
      </c>
    </row>
    <row r="8558" spans="1:22" x14ac:dyDescent="0.3">
      <c r="A8558" s="1">
        <v>46379.5</v>
      </c>
      <c r="B8558" s="2">
        <v>39.305584395491117</v>
      </c>
      <c r="C8558" s="2">
        <v>3.549097871325031</v>
      </c>
      <c r="D8558" s="2">
        <f t="shared" si="1596"/>
        <v>39.592112241561132</v>
      </c>
      <c r="E8558" s="2">
        <f t="shared" si="1597"/>
        <v>54.54138813525617</v>
      </c>
      <c r="F8558" s="2">
        <f t="shared" si="1605"/>
        <v>340</v>
      </c>
      <c r="G8558" s="2">
        <f t="shared" si="1606"/>
        <v>340</v>
      </c>
      <c r="H8558" s="2">
        <f>MIN(Inputs!$B$2, (Inputs!$B$14 - F8558)/Inputs!$B$15)</f>
        <v>0</v>
      </c>
      <c r="I8558" s="2">
        <f>MAX(MIN(Inputs!$B$2, F8558*Inputs!$B$16, Inputs!$B$14*Inputs!$B$4 - G8558), 0)</f>
        <v>0</v>
      </c>
      <c r="J8558" s="2">
        <f>MAX(MIN(Inputs!$B$2, F8558*Inputs!$B$16, (Inputs!$B$14-F8558)/Inputs!$B$15)*Inputs!$B$9, 0)</f>
        <v>0</v>
      </c>
      <c r="K8558" s="2">
        <f>MAX(E8558*Inputs!$B$5 - B8558 - Inputs!$B$8, 0) * H8558</f>
        <v>0</v>
      </c>
      <c r="L8558" s="2">
        <f>IF(B8558 &gt;= D8558*Inputs!$B$10, MAX(B8558 - E8558/Inputs!$B$5 - Inputs!$B$8, 0) * I8558, 0)</f>
        <v>0</v>
      </c>
      <c r="M8558" s="2">
        <f t="shared" si="1598"/>
        <v>0</v>
      </c>
      <c r="N8558" s="3" t="str">
        <f t="shared" si="1599"/>
        <v>Idle</v>
      </c>
      <c r="O8558" s="3" t="str">
        <f t="shared" si="1607"/>
        <v>Idle</v>
      </c>
      <c r="P8558" s="2">
        <f t="shared" si="1600"/>
        <v>0</v>
      </c>
      <c r="Q8558" s="2">
        <f t="shared" si="1601"/>
        <v>0</v>
      </c>
      <c r="R8558" s="2">
        <f t="shared" si="1602"/>
        <v>0</v>
      </c>
      <c r="S8558" s="2">
        <f t="shared" si="1603"/>
        <v>0</v>
      </c>
      <c r="T8558" s="2">
        <f t="shared" si="1604"/>
        <v>0</v>
      </c>
      <c r="U8558" s="2">
        <f>IF(O8558="Reg", R8558 * Inputs!$B$7, 0)</f>
        <v>0</v>
      </c>
      <c r="V8558" s="2">
        <f>MAX(F8558 + P8558*Inputs!$B$15 - (Q8558/Inputs!$B$16) - U8558, 0)</f>
        <v>340</v>
      </c>
    </row>
    <row r="8559" spans="1:22" x14ac:dyDescent="0.3">
      <c r="A8559" s="1">
        <v>46379.541666666657</v>
      </c>
      <c r="B8559" s="2">
        <v>48.312003571121899</v>
      </c>
      <c r="C8559" s="2">
        <v>17.54832751632938</v>
      </c>
      <c r="D8559" s="2">
        <f t="shared" si="1596"/>
        <v>39.592112241561132</v>
      </c>
      <c r="E8559" s="2">
        <f t="shared" si="1597"/>
        <v>59.507914039042255</v>
      </c>
      <c r="F8559" s="2">
        <f t="shared" si="1605"/>
        <v>340</v>
      </c>
      <c r="G8559" s="2">
        <f t="shared" si="1606"/>
        <v>340</v>
      </c>
      <c r="H8559" s="2">
        <f>MIN(Inputs!$B$2, (Inputs!$B$14 - F8559)/Inputs!$B$15)</f>
        <v>0</v>
      </c>
      <c r="I8559" s="2">
        <f>MAX(MIN(Inputs!$B$2, F8559*Inputs!$B$16, Inputs!$B$14*Inputs!$B$4 - G8559), 0)</f>
        <v>0</v>
      </c>
      <c r="J8559" s="2">
        <f>MAX(MIN(Inputs!$B$2, F8559*Inputs!$B$16, (Inputs!$B$14-F8559)/Inputs!$B$15)*Inputs!$B$9, 0)</f>
        <v>0</v>
      </c>
      <c r="K8559" s="2">
        <f>MAX(E8559*Inputs!$B$5 - B8559 - Inputs!$B$8, 0) * H8559</f>
        <v>0</v>
      </c>
      <c r="L8559" s="2">
        <f>IF(B8559 &gt;= D8559*Inputs!$B$10, MAX(B8559 - E8559/Inputs!$B$5 - Inputs!$B$8, 0) * I8559, 0)</f>
        <v>0</v>
      </c>
      <c r="M8559" s="2">
        <f t="shared" si="1598"/>
        <v>0</v>
      </c>
      <c r="N8559" s="3" t="str">
        <f t="shared" si="1599"/>
        <v>Idle</v>
      </c>
      <c r="O8559" s="3" t="str">
        <f t="shared" si="1607"/>
        <v>Idle</v>
      </c>
      <c r="P8559" s="2">
        <f t="shared" si="1600"/>
        <v>0</v>
      </c>
      <c r="Q8559" s="2">
        <f t="shared" si="1601"/>
        <v>0</v>
      </c>
      <c r="R8559" s="2">
        <f t="shared" si="1602"/>
        <v>0</v>
      </c>
      <c r="S8559" s="2">
        <f t="shared" si="1603"/>
        <v>0</v>
      </c>
      <c r="T8559" s="2">
        <f t="shared" si="1604"/>
        <v>0</v>
      </c>
      <c r="U8559" s="2">
        <f>IF(O8559="Reg", R8559 * Inputs!$B$7, 0)</f>
        <v>0</v>
      </c>
      <c r="V8559" s="2">
        <f>MAX(F8559 + P8559*Inputs!$B$15 - (Q8559/Inputs!$B$16) - U8559, 0)</f>
        <v>340</v>
      </c>
    </row>
    <row r="8560" spans="1:22" x14ac:dyDescent="0.3">
      <c r="A8560" s="1">
        <v>46379.583333333343</v>
      </c>
      <c r="B8560" s="2">
        <v>53.641427496464217</v>
      </c>
      <c r="C8560" s="2">
        <v>5.5045234622222647</v>
      </c>
      <c r="D8560" s="2">
        <f t="shared" si="1596"/>
        <v>39.592112241561132</v>
      </c>
      <c r="E8560" s="2">
        <f t="shared" si="1597"/>
        <v>64.421183182942286</v>
      </c>
      <c r="F8560" s="2">
        <f t="shared" si="1605"/>
        <v>340</v>
      </c>
      <c r="G8560" s="2">
        <f t="shared" si="1606"/>
        <v>340</v>
      </c>
      <c r="H8560" s="2">
        <f>MIN(Inputs!$B$2, (Inputs!$B$14 - F8560)/Inputs!$B$15)</f>
        <v>0</v>
      </c>
      <c r="I8560" s="2">
        <f>MAX(MIN(Inputs!$B$2, F8560*Inputs!$B$16, Inputs!$B$14*Inputs!$B$4 - G8560), 0)</f>
        <v>0</v>
      </c>
      <c r="J8560" s="2">
        <f>MAX(MIN(Inputs!$B$2, F8560*Inputs!$B$16, (Inputs!$B$14-F8560)/Inputs!$B$15)*Inputs!$B$9, 0)</f>
        <v>0</v>
      </c>
      <c r="K8560" s="2">
        <f>MAX(E8560*Inputs!$B$5 - B8560 - Inputs!$B$8, 0) * H8560</f>
        <v>0</v>
      </c>
      <c r="L8560" s="2">
        <f>IF(B8560 &gt;= D8560*Inputs!$B$10, MAX(B8560 - E8560/Inputs!$B$5 - Inputs!$B$8, 0) * I8560, 0)</f>
        <v>0</v>
      </c>
      <c r="M8560" s="2">
        <f t="shared" si="1598"/>
        <v>0</v>
      </c>
      <c r="N8560" s="3" t="str">
        <f t="shared" si="1599"/>
        <v>Idle</v>
      </c>
      <c r="O8560" s="3" t="str">
        <f t="shared" si="1607"/>
        <v>Idle</v>
      </c>
      <c r="P8560" s="2">
        <f t="shared" si="1600"/>
        <v>0</v>
      </c>
      <c r="Q8560" s="2">
        <f t="shared" si="1601"/>
        <v>0</v>
      </c>
      <c r="R8560" s="2">
        <f t="shared" si="1602"/>
        <v>0</v>
      </c>
      <c r="S8560" s="2">
        <f t="shared" si="1603"/>
        <v>0</v>
      </c>
      <c r="T8560" s="2">
        <f t="shared" si="1604"/>
        <v>0</v>
      </c>
      <c r="U8560" s="2">
        <f>IF(O8560="Reg", R8560 * Inputs!$B$7, 0)</f>
        <v>0</v>
      </c>
      <c r="V8560" s="2">
        <f>MAX(F8560 + P8560*Inputs!$B$15 - (Q8560/Inputs!$B$16) - U8560, 0)</f>
        <v>340</v>
      </c>
    </row>
    <row r="8561" spans="1:22" x14ac:dyDescent="0.3">
      <c r="A8561" s="1">
        <v>46379.625</v>
      </c>
      <c r="B8561" s="2">
        <v>60.653045364774492</v>
      </c>
      <c r="C8561" s="2">
        <v>10.31505473963537</v>
      </c>
      <c r="D8561" s="2">
        <f t="shared" si="1596"/>
        <v>39.592112241561132</v>
      </c>
      <c r="E8561" s="2">
        <f t="shared" si="1597"/>
        <v>67.249597893653302</v>
      </c>
      <c r="F8561" s="2">
        <f t="shared" si="1605"/>
        <v>340</v>
      </c>
      <c r="G8561" s="2">
        <f t="shared" si="1606"/>
        <v>340</v>
      </c>
      <c r="H8561" s="2">
        <f>MIN(Inputs!$B$2, (Inputs!$B$14 - F8561)/Inputs!$B$15)</f>
        <v>0</v>
      </c>
      <c r="I8561" s="2">
        <f>MAX(MIN(Inputs!$B$2, F8561*Inputs!$B$16, Inputs!$B$14*Inputs!$B$4 - G8561), 0)</f>
        <v>0</v>
      </c>
      <c r="J8561" s="2">
        <f>MAX(MIN(Inputs!$B$2, F8561*Inputs!$B$16, (Inputs!$B$14-F8561)/Inputs!$B$15)*Inputs!$B$9, 0)</f>
        <v>0</v>
      </c>
      <c r="K8561" s="2">
        <f>MAX(E8561*Inputs!$B$5 - B8561 - Inputs!$B$8, 0) * H8561</f>
        <v>0</v>
      </c>
      <c r="L8561" s="2">
        <f>IF(B8561 &gt;= D8561*Inputs!$B$10, MAX(B8561 - E8561/Inputs!$B$5 - Inputs!$B$8, 0) * I8561, 0)</f>
        <v>0</v>
      </c>
      <c r="M8561" s="2">
        <f t="shared" si="1598"/>
        <v>0</v>
      </c>
      <c r="N8561" s="3" t="str">
        <f t="shared" si="1599"/>
        <v>Idle</v>
      </c>
      <c r="O8561" s="3" t="str">
        <f t="shared" si="1607"/>
        <v>Idle</v>
      </c>
      <c r="P8561" s="2">
        <f t="shared" si="1600"/>
        <v>0</v>
      </c>
      <c r="Q8561" s="2">
        <f t="shared" si="1601"/>
        <v>0</v>
      </c>
      <c r="R8561" s="2">
        <f t="shared" si="1602"/>
        <v>0</v>
      </c>
      <c r="S8561" s="2">
        <f t="shared" si="1603"/>
        <v>0</v>
      </c>
      <c r="T8561" s="2">
        <f t="shared" si="1604"/>
        <v>0</v>
      </c>
      <c r="U8561" s="2">
        <f>IF(O8561="Reg", R8561 * Inputs!$B$7, 0)</f>
        <v>0</v>
      </c>
      <c r="V8561" s="2">
        <f>MAX(F8561 + P8561*Inputs!$B$15 - (Q8561/Inputs!$B$16) - U8561, 0)</f>
        <v>340</v>
      </c>
    </row>
    <row r="8562" spans="1:22" x14ac:dyDescent="0.3">
      <c r="A8562" s="1">
        <v>46379.666666666657</v>
      </c>
      <c r="B8562" s="2">
        <v>61.200781020653778</v>
      </c>
      <c r="C8562" s="2">
        <v>4.4004274036326336</v>
      </c>
      <c r="D8562" s="2">
        <f t="shared" si="1596"/>
        <v>39.592112241561132</v>
      </c>
      <c r="E8562" s="2">
        <f t="shared" si="1597"/>
        <v>66.756502851906475</v>
      </c>
      <c r="F8562" s="2">
        <f t="shared" si="1605"/>
        <v>340</v>
      </c>
      <c r="G8562" s="2">
        <f t="shared" si="1606"/>
        <v>340</v>
      </c>
      <c r="H8562" s="2">
        <f>MIN(Inputs!$B$2, (Inputs!$B$14 - F8562)/Inputs!$B$15)</f>
        <v>0</v>
      </c>
      <c r="I8562" s="2">
        <f>MAX(MIN(Inputs!$B$2, F8562*Inputs!$B$16, Inputs!$B$14*Inputs!$B$4 - G8562), 0)</f>
        <v>0</v>
      </c>
      <c r="J8562" s="2">
        <f>MAX(MIN(Inputs!$B$2, F8562*Inputs!$B$16, (Inputs!$B$14-F8562)/Inputs!$B$15)*Inputs!$B$9, 0)</f>
        <v>0</v>
      </c>
      <c r="K8562" s="2">
        <f>MAX(E8562*Inputs!$B$5 - B8562 - Inputs!$B$8, 0) * H8562</f>
        <v>0</v>
      </c>
      <c r="L8562" s="2">
        <f>IF(B8562 &gt;= D8562*Inputs!$B$10, MAX(B8562 - E8562/Inputs!$B$5 - Inputs!$B$8, 0) * I8562, 0)</f>
        <v>0</v>
      </c>
      <c r="M8562" s="2">
        <f t="shared" si="1598"/>
        <v>0</v>
      </c>
      <c r="N8562" s="3" t="str">
        <f t="shared" si="1599"/>
        <v>Idle</v>
      </c>
      <c r="O8562" s="3" t="str">
        <f t="shared" si="1607"/>
        <v>Idle</v>
      </c>
      <c r="P8562" s="2">
        <f t="shared" si="1600"/>
        <v>0</v>
      </c>
      <c r="Q8562" s="2">
        <f t="shared" si="1601"/>
        <v>0</v>
      </c>
      <c r="R8562" s="2">
        <f t="shared" si="1602"/>
        <v>0</v>
      </c>
      <c r="S8562" s="2">
        <f t="shared" si="1603"/>
        <v>0</v>
      </c>
      <c r="T8562" s="2">
        <f t="shared" si="1604"/>
        <v>0</v>
      </c>
      <c r="U8562" s="2">
        <f>IF(O8562="Reg", R8562 * Inputs!$B$7, 0)</f>
        <v>0</v>
      </c>
      <c r="V8562" s="2">
        <f>MAX(F8562 + P8562*Inputs!$B$15 - (Q8562/Inputs!$B$16) - U8562, 0)</f>
        <v>340</v>
      </c>
    </row>
    <row r="8563" spans="1:22" x14ac:dyDescent="0.3">
      <c r="A8563" s="1">
        <v>46379.708333333343</v>
      </c>
      <c r="B8563" s="2">
        <v>64.135486963031568</v>
      </c>
      <c r="C8563" s="2">
        <v>18.172349169561599</v>
      </c>
      <c r="D8563" s="2">
        <f t="shared" si="1596"/>
        <v>39.592112241561132</v>
      </c>
      <c r="E8563" s="2">
        <f t="shared" si="1597"/>
        <v>64.020969377759002</v>
      </c>
      <c r="F8563" s="2">
        <f t="shared" si="1605"/>
        <v>340</v>
      </c>
      <c r="G8563" s="2">
        <f t="shared" si="1606"/>
        <v>340</v>
      </c>
      <c r="H8563" s="2">
        <f>MIN(Inputs!$B$2, (Inputs!$B$14 - F8563)/Inputs!$B$15)</f>
        <v>0</v>
      </c>
      <c r="I8563" s="2">
        <f>MAX(MIN(Inputs!$B$2, F8563*Inputs!$B$16, Inputs!$B$14*Inputs!$B$4 - G8563), 0)</f>
        <v>0</v>
      </c>
      <c r="J8563" s="2">
        <f>MAX(MIN(Inputs!$B$2, F8563*Inputs!$B$16, (Inputs!$B$14-F8563)/Inputs!$B$15)*Inputs!$B$9, 0)</f>
        <v>0</v>
      </c>
      <c r="K8563" s="2">
        <f>MAX(E8563*Inputs!$B$5 - B8563 - Inputs!$B$8, 0) * H8563</f>
        <v>0</v>
      </c>
      <c r="L8563" s="2">
        <f>IF(B8563 &gt;= D8563*Inputs!$B$10, MAX(B8563 - E8563/Inputs!$B$5 - Inputs!$B$8, 0) * I8563, 0)</f>
        <v>0</v>
      </c>
      <c r="M8563" s="2">
        <f t="shared" si="1598"/>
        <v>0</v>
      </c>
      <c r="N8563" s="3" t="str">
        <f t="shared" si="1599"/>
        <v>Idle</v>
      </c>
      <c r="O8563" s="3" t="str">
        <f t="shared" si="1607"/>
        <v>Idle</v>
      </c>
      <c r="P8563" s="2">
        <f t="shared" si="1600"/>
        <v>0</v>
      </c>
      <c r="Q8563" s="2">
        <f t="shared" si="1601"/>
        <v>0</v>
      </c>
      <c r="R8563" s="2">
        <f t="shared" si="1602"/>
        <v>0</v>
      </c>
      <c r="S8563" s="2">
        <f t="shared" si="1603"/>
        <v>0</v>
      </c>
      <c r="T8563" s="2">
        <f t="shared" si="1604"/>
        <v>0</v>
      </c>
      <c r="U8563" s="2">
        <f>IF(O8563="Reg", R8563 * Inputs!$B$7, 0)</f>
        <v>0</v>
      </c>
      <c r="V8563" s="2">
        <f>MAX(F8563 + P8563*Inputs!$B$15 - (Q8563/Inputs!$B$16) - U8563, 0)</f>
        <v>340</v>
      </c>
    </row>
    <row r="8564" spans="1:22" x14ac:dyDescent="0.3">
      <c r="A8564" s="1">
        <v>46379.75</v>
      </c>
      <c r="B8564" s="2">
        <v>69.104739818207563</v>
      </c>
      <c r="C8564" s="2">
        <v>11.926675333591909</v>
      </c>
      <c r="D8564" s="2">
        <f t="shared" si="1596"/>
        <v>39.592112241561132</v>
      </c>
      <c r="E8564" s="2">
        <f t="shared" si="1597"/>
        <v>59.577409755542817</v>
      </c>
      <c r="F8564" s="2">
        <f t="shared" si="1605"/>
        <v>340</v>
      </c>
      <c r="G8564" s="2">
        <f t="shared" si="1606"/>
        <v>340</v>
      </c>
      <c r="H8564" s="2">
        <f>MIN(Inputs!$B$2, (Inputs!$B$14 - F8564)/Inputs!$B$15)</f>
        <v>0</v>
      </c>
      <c r="I8564" s="2">
        <f>MAX(MIN(Inputs!$B$2, F8564*Inputs!$B$16, Inputs!$B$14*Inputs!$B$4 - G8564), 0)</f>
        <v>0</v>
      </c>
      <c r="J8564" s="2">
        <f>MAX(MIN(Inputs!$B$2, F8564*Inputs!$B$16, (Inputs!$B$14-F8564)/Inputs!$B$15)*Inputs!$B$9, 0)</f>
        <v>0</v>
      </c>
      <c r="K8564" s="2">
        <f>MAX(E8564*Inputs!$B$5 - B8564 - Inputs!$B$8, 0) * H8564</f>
        <v>0</v>
      </c>
      <c r="L8564" s="2">
        <f>IF(B8564 &gt;= D8564*Inputs!$B$10, MAX(B8564 - E8564/Inputs!$B$5 - Inputs!$B$8, 0) * I8564, 0)</f>
        <v>0</v>
      </c>
      <c r="M8564" s="2">
        <f t="shared" si="1598"/>
        <v>0</v>
      </c>
      <c r="N8564" s="3" t="str">
        <f t="shared" si="1599"/>
        <v>Idle</v>
      </c>
      <c r="O8564" s="3" t="str">
        <f t="shared" si="1607"/>
        <v>Idle</v>
      </c>
      <c r="P8564" s="2">
        <f t="shared" si="1600"/>
        <v>0</v>
      </c>
      <c r="Q8564" s="2">
        <f t="shared" si="1601"/>
        <v>0</v>
      </c>
      <c r="R8564" s="2">
        <f t="shared" si="1602"/>
        <v>0</v>
      </c>
      <c r="S8564" s="2">
        <f t="shared" si="1603"/>
        <v>0</v>
      </c>
      <c r="T8564" s="2">
        <f t="shared" si="1604"/>
        <v>0</v>
      </c>
      <c r="U8564" s="2">
        <f>IF(O8564="Reg", R8564 * Inputs!$B$7, 0)</f>
        <v>0</v>
      </c>
      <c r="V8564" s="2">
        <f>MAX(F8564 + P8564*Inputs!$B$15 - (Q8564/Inputs!$B$16) - U8564, 0)</f>
        <v>340</v>
      </c>
    </row>
    <row r="8565" spans="1:22" x14ac:dyDescent="0.3">
      <c r="A8565" s="1">
        <v>46379.791666666657</v>
      </c>
      <c r="B8565" s="2">
        <v>77.791618434522121</v>
      </c>
      <c r="C8565" s="2">
        <v>14.212485003331119</v>
      </c>
      <c r="D8565" s="2">
        <f t="shared" si="1596"/>
        <v>39.592112241561132</v>
      </c>
      <c r="E8565" s="2">
        <f t="shared" si="1597"/>
        <v>52.785547112188766</v>
      </c>
      <c r="F8565" s="2">
        <f t="shared" si="1605"/>
        <v>340</v>
      </c>
      <c r="G8565" s="2">
        <f t="shared" si="1606"/>
        <v>340</v>
      </c>
      <c r="H8565" s="2">
        <f>MIN(Inputs!$B$2, (Inputs!$B$14 - F8565)/Inputs!$B$15)</f>
        <v>0</v>
      </c>
      <c r="I8565" s="2">
        <f>MAX(MIN(Inputs!$B$2, F8565*Inputs!$B$16, Inputs!$B$14*Inputs!$B$4 - G8565), 0)</f>
        <v>0</v>
      </c>
      <c r="J8565" s="2">
        <f>MAX(MIN(Inputs!$B$2, F8565*Inputs!$B$16, (Inputs!$B$14-F8565)/Inputs!$B$15)*Inputs!$B$9, 0)</f>
        <v>0</v>
      </c>
      <c r="K8565" s="2">
        <f>MAX(E8565*Inputs!$B$5 - B8565 - Inputs!$B$8, 0) * H8565</f>
        <v>0</v>
      </c>
      <c r="L8565" s="2">
        <f>IF(B8565 &gt;= D8565*Inputs!$B$10, MAX(B8565 - E8565/Inputs!$B$5 - Inputs!$B$8, 0) * I8565, 0)</f>
        <v>0</v>
      </c>
      <c r="M8565" s="2">
        <f t="shared" si="1598"/>
        <v>0</v>
      </c>
      <c r="N8565" s="3" t="str">
        <f t="shared" si="1599"/>
        <v>Idle</v>
      </c>
      <c r="O8565" s="3" t="str">
        <f t="shared" si="1607"/>
        <v>Idle</v>
      </c>
      <c r="P8565" s="2">
        <f t="shared" si="1600"/>
        <v>0</v>
      </c>
      <c r="Q8565" s="2">
        <f t="shared" si="1601"/>
        <v>0</v>
      </c>
      <c r="R8565" s="2">
        <f t="shared" si="1602"/>
        <v>0</v>
      </c>
      <c r="S8565" s="2">
        <f t="shared" si="1603"/>
        <v>0</v>
      </c>
      <c r="T8565" s="2">
        <f t="shared" si="1604"/>
        <v>0</v>
      </c>
      <c r="U8565" s="2">
        <f>IF(O8565="Reg", R8565 * Inputs!$B$7, 0)</f>
        <v>0</v>
      </c>
      <c r="V8565" s="2">
        <f>MAX(F8565 + P8565*Inputs!$B$15 - (Q8565/Inputs!$B$16) - U8565, 0)</f>
        <v>340</v>
      </c>
    </row>
    <row r="8566" spans="1:22" x14ac:dyDescent="0.3">
      <c r="A8566" s="1">
        <v>46379.833333333343</v>
      </c>
      <c r="B8566" s="2">
        <v>70.611915760730312</v>
      </c>
      <c r="C8566" s="2">
        <v>3.992846742524303</v>
      </c>
      <c r="D8566" s="2">
        <f t="shared" si="1596"/>
        <v>39.592112241561132</v>
      </c>
      <c r="E8566" s="2">
        <f t="shared" si="1597"/>
        <v>42.57248678274167</v>
      </c>
      <c r="F8566" s="2">
        <f t="shared" si="1605"/>
        <v>340</v>
      </c>
      <c r="G8566" s="2">
        <f t="shared" si="1606"/>
        <v>340</v>
      </c>
      <c r="H8566" s="2">
        <f>MIN(Inputs!$B$2, (Inputs!$B$14 - F8566)/Inputs!$B$15)</f>
        <v>0</v>
      </c>
      <c r="I8566" s="2">
        <f>MAX(MIN(Inputs!$B$2, F8566*Inputs!$B$16, Inputs!$B$14*Inputs!$B$4 - G8566), 0)</f>
        <v>0</v>
      </c>
      <c r="J8566" s="2">
        <f>MAX(MIN(Inputs!$B$2, F8566*Inputs!$B$16, (Inputs!$B$14-F8566)/Inputs!$B$15)*Inputs!$B$9, 0)</f>
        <v>0</v>
      </c>
      <c r="K8566" s="2">
        <f>MAX(E8566*Inputs!$B$5 - B8566 - Inputs!$B$8, 0) * H8566</f>
        <v>0</v>
      </c>
      <c r="L8566" s="2">
        <f>IF(B8566 &gt;= D8566*Inputs!$B$10, MAX(B8566 - E8566/Inputs!$B$5 - Inputs!$B$8, 0) * I8566, 0)</f>
        <v>0</v>
      </c>
      <c r="M8566" s="2">
        <f t="shared" si="1598"/>
        <v>0</v>
      </c>
      <c r="N8566" s="3" t="str">
        <f t="shared" si="1599"/>
        <v>Idle</v>
      </c>
      <c r="O8566" s="3" t="str">
        <f t="shared" si="1607"/>
        <v>Idle</v>
      </c>
      <c r="P8566" s="2">
        <f t="shared" si="1600"/>
        <v>0</v>
      </c>
      <c r="Q8566" s="2">
        <f t="shared" si="1601"/>
        <v>0</v>
      </c>
      <c r="R8566" s="2">
        <f t="shared" si="1602"/>
        <v>0</v>
      </c>
      <c r="S8566" s="2">
        <f t="shared" si="1603"/>
        <v>0</v>
      </c>
      <c r="T8566" s="2">
        <f t="shared" si="1604"/>
        <v>0</v>
      </c>
      <c r="U8566" s="2">
        <f>IF(O8566="Reg", R8566 * Inputs!$B$7, 0)</f>
        <v>0</v>
      </c>
      <c r="V8566" s="2">
        <f>MAX(F8566 + P8566*Inputs!$B$15 - (Q8566/Inputs!$B$16) - U8566, 0)</f>
        <v>340</v>
      </c>
    </row>
    <row r="8567" spans="1:22" x14ac:dyDescent="0.3">
      <c r="A8567" s="1">
        <v>46379.875</v>
      </c>
      <c r="B8567" s="2">
        <v>57.694475114293461</v>
      </c>
      <c r="C8567" s="2">
        <v>3.9863089095751638</v>
      </c>
      <c r="D8567" s="2">
        <f t="shared" si="1596"/>
        <v>39.592112241561132</v>
      </c>
      <c r="E8567" s="2">
        <f t="shared" si="1597"/>
        <v>32.987836087799124</v>
      </c>
      <c r="F8567" s="2">
        <f t="shared" si="1605"/>
        <v>340</v>
      </c>
      <c r="G8567" s="2">
        <f t="shared" si="1606"/>
        <v>340</v>
      </c>
      <c r="H8567" s="2">
        <f>MIN(Inputs!$B$2, (Inputs!$B$14 - F8567)/Inputs!$B$15)</f>
        <v>0</v>
      </c>
      <c r="I8567" s="2">
        <f>MAX(MIN(Inputs!$B$2, F8567*Inputs!$B$16, Inputs!$B$14*Inputs!$B$4 - G8567), 0)</f>
        <v>0</v>
      </c>
      <c r="J8567" s="2">
        <f>MAX(MIN(Inputs!$B$2, F8567*Inputs!$B$16, (Inputs!$B$14-F8567)/Inputs!$B$15)*Inputs!$B$9, 0)</f>
        <v>0</v>
      </c>
      <c r="K8567" s="2">
        <f>MAX(E8567*Inputs!$B$5 - B8567 - Inputs!$B$8, 0) * H8567</f>
        <v>0</v>
      </c>
      <c r="L8567" s="2">
        <f>IF(B8567 &gt;= D8567*Inputs!$B$10, MAX(B8567 - E8567/Inputs!$B$5 - Inputs!$B$8, 0) * I8567, 0)</f>
        <v>0</v>
      </c>
      <c r="M8567" s="2">
        <f t="shared" si="1598"/>
        <v>0</v>
      </c>
      <c r="N8567" s="3" t="str">
        <f t="shared" si="1599"/>
        <v>Idle</v>
      </c>
      <c r="O8567" s="3" t="str">
        <f t="shared" si="1607"/>
        <v>Idle</v>
      </c>
      <c r="P8567" s="2">
        <f t="shared" si="1600"/>
        <v>0</v>
      </c>
      <c r="Q8567" s="2">
        <f t="shared" si="1601"/>
        <v>0</v>
      </c>
      <c r="R8567" s="2">
        <f t="shared" si="1602"/>
        <v>0</v>
      </c>
      <c r="S8567" s="2">
        <f t="shared" si="1603"/>
        <v>0</v>
      </c>
      <c r="T8567" s="2">
        <f t="shared" si="1604"/>
        <v>0</v>
      </c>
      <c r="U8567" s="2">
        <f>IF(O8567="Reg", R8567 * Inputs!$B$7, 0)</f>
        <v>0</v>
      </c>
      <c r="V8567" s="2">
        <f>MAX(F8567 + P8567*Inputs!$B$15 - (Q8567/Inputs!$B$16) - U8567, 0)</f>
        <v>340</v>
      </c>
    </row>
    <row r="8568" spans="1:22" x14ac:dyDescent="0.3">
      <c r="A8568" s="1">
        <v>46379.916666666657</v>
      </c>
      <c r="B8568" s="2">
        <v>44.787580175768987</v>
      </c>
      <c r="C8568" s="2">
        <v>8.4399537243339005</v>
      </c>
      <c r="D8568" s="2">
        <f t="shared" si="1596"/>
        <v>39.592112241561132</v>
      </c>
      <c r="E8568" s="2">
        <f t="shared" si="1597"/>
        <v>24.097099302323446</v>
      </c>
      <c r="F8568" s="2">
        <f t="shared" si="1605"/>
        <v>340</v>
      </c>
      <c r="G8568" s="2">
        <f t="shared" si="1606"/>
        <v>340</v>
      </c>
      <c r="H8568" s="2">
        <f>MIN(Inputs!$B$2, (Inputs!$B$14 - F8568)/Inputs!$B$15)</f>
        <v>0</v>
      </c>
      <c r="I8568" s="2">
        <f>MAX(MIN(Inputs!$B$2, F8568*Inputs!$B$16, Inputs!$B$14*Inputs!$B$4 - G8568), 0)</f>
        <v>0</v>
      </c>
      <c r="J8568" s="2">
        <f>MAX(MIN(Inputs!$B$2, F8568*Inputs!$B$16, (Inputs!$B$14-F8568)/Inputs!$B$15)*Inputs!$B$9, 0)</f>
        <v>0</v>
      </c>
      <c r="K8568" s="2">
        <f>MAX(E8568*Inputs!$B$5 - B8568 - Inputs!$B$8, 0) * H8568</f>
        <v>0</v>
      </c>
      <c r="L8568" s="2">
        <f>IF(B8568 &gt;= D8568*Inputs!$B$10, MAX(B8568 - E8568/Inputs!$B$5 - Inputs!$B$8, 0) * I8568, 0)</f>
        <v>0</v>
      </c>
      <c r="M8568" s="2">
        <f t="shared" si="1598"/>
        <v>0</v>
      </c>
      <c r="N8568" s="3" t="str">
        <f t="shared" si="1599"/>
        <v>Idle</v>
      </c>
      <c r="O8568" s="3" t="str">
        <f t="shared" si="1607"/>
        <v>Idle</v>
      </c>
      <c r="P8568" s="2">
        <f t="shared" si="1600"/>
        <v>0</v>
      </c>
      <c r="Q8568" s="2">
        <f t="shared" si="1601"/>
        <v>0</v>
      </c>
      <c r="R8568" s="2">
        <f t="shared" si="1602"/>
        <v>0</v>
      </c>
      <c r="S8568" s="2">
        <f t="shared" si="1603"/>
        <v>0</v>
      </c>
      <c r="T8568" s="2">
        <f t="shared" si="1604"/>
        <v>0</v>
      </c>
      <c r="U8568" s="2">
        <f>IF(O8568="Reg", R8568 * Inputs!$B$7, 0)</f>
        <v>0</v>
      </c>
      <c r="V8568" s="2">
        <f>MAX(F8568 + P8568*Inputs!$B$15 - (Q8568/Inputs!$B$16) - U8568, 0)</f>
        <v>340</v>
      </c>
    </row>
    <row r="8569" spans="1:22" x14ac:dyDescent="0.3">
      <c r="A8569" s="1">
        <v>46379.958333333343</v>
      </c>
      <c r="B8569" s="2">
        <v>37.474129229734451</v>
      </c>
      <c r="C8569" s="2">
        <v>5.3521906728650794</v>
      </c>
      <c r="D8569" s="2">
        <f t="shared" si="1596"/>
        <v>39.592112241561132</v>
      </c>
      <c r="E8569" s="2">
        <f t="shared" si="1597"/>
        <v>16.63250260636195</v>
      </c>
      <c r="F8569" s="2">
        <f t="shared" si="1605"/>
        <v>340</v>
      </c>
      <c r="G8569" s="2">
        <f t="shared" si="1606"/>
        <v>340</v>
      </c>
      <c r="H8569" s="2">
        <f>MIN(Inputs!$B$2, (Inputs!$B$14 - F8569)/Inputs!$B$15)</f>
        <v>0</v>
      </c>
      <c r="I8569" s="2">
        <f>MAX(MIN(Inputs!$B$2, F8569*Inputs!$B$16, Inputs!$B$14*Inputs!$B$4 - G8569), 0)</f>
        <v>0</v>
      </c>
      <c r="J8569" s="2">
        <f>MAX(MIN(Inputs!$B$2, F8569*Inputs!$B$16, (Inputs!$B$14-F8569)/Inputs!$B$15)*Inputs!$B$9, 0)</f>
        <v>0</v>
      </c>
      <c r="K8569" s="2">
        <f>MAX(E8569*Inputs!$B$5 - B8569 - Inputs!$B$8, 0) * H8569</f>
        <v>0</v>
      </c>
      <c r="L8569" s="2">
        <f>IF(B8569 &gt;= D8569*Inputs!$B$10, MAX(B8569 - E8569/Inputs!$B$5 - Inputs!$B$8, 0) * I8569, 0)</f>
        <v>0</v>
      </c>
      <c r="M8569" s="2">
        <f t="shared" si="1598"/>
        <v>0</v>
      </c>
      <c r="N8569" s="3" t="str">
        <f t="shared" si="1599"/>
        <v>Idle</v>
      </c>
      <c r="O8569" s="3" t="str">
        <f t="shared" si="1607"/>
        <v>Idle</v>
      </c>
      <c r="P8569" s="2">
        <f t="shared" si="1600"/>
        <v>0</v>
      </c>
      <c r="Q8569" s="2">
        <f t="shared" si="1601"/>
        <v>0</v>
      </c>
      <c r="R8569" s="2">
        <f t="shared" si="1602"/>
        <v>0</v>
      </c>
      <c r="S8569" s="2">
        <f t="shared" si="1603"/>
        <v>0</v>
      </c>
      <c r="T8569" s="2">
        <f t="shared" si="1604"/>
        <v>0</v>
      </c>
      <c r="U8569" s="2">
        <f>IF(O8569="Reg", R8569 * Inputs!$B$7, 0)</f>
        <v>0</v>
      </c>
      <c r="V8569" s="2">
        <f>MAX(F8569 + P8569*Inputs!$B$15 - (Q8569/Inputs!$B$16) - U8569, 0)</f>
        <v>340</v>
      </c>
    </row>
    <row r="8570" spans="1:22" x14ac:dyDescent="0.3">
      <c r="A8570" s="1">
        <v>46380</v>
      </c>
      <c r="B8570" s="2">
        <v>28.353563958083249</v>
      </c>
      <c r="C8570" s="2">
        <v>3.3714455462369042</v>
      </c>
      <c r="D8570" s="2">
        <f t="shared" si="1596"/>
        <v>32.401730454552769</v>
      </c>
      <c r="E8570" s="2">
        <f t="shared" si="1597"/>
        <v>10.386814401406207</v>
      </c>
      <c r="F8570" s="2">
        <f t="shared" si="1605"/>
        <v>340</v>
      </c>
      <c r="G8570" s="2">
        <f t="shared" si="1606"/>
        <v>0</v>
      </c>
      <c r="H8570" s="2">
        <f>MIN(Inputs!$B$2, (Inputs!$B$14 - F8570)/Inputs!$B$15)</f>
        <v>0</v>
      </c>
      <c r="I8570" s="2">
        <f>MAX(MIN(Inputs!$B$2, F8570*Inputs!$B$16, Inputs!$B$14*Inputs!$B$4 - G8570), 0)</f>
        <v>170</v>
      </c>
      <c r="J8570" s="2">
        <f>MAX(MIN(Inputs!$B$2, F8570*Inputs!$B$16, (Inputs!$B$14-F8570)/Inputs!$B$15)*Inputs!$B$9, 0)</f>
        <v>0</v>
      </c>
      <c r="K8570" s="2">
        <f>MAX(E8570*Inputs!$B$5 - B8570 - Inputs!$B$8, 0) * H8570</f>
        <v>0</v>
      </c>
      <c r="L8570" s="2">
        <f>IF(B8570 &gt;= D8570*Inputs!$B$10, MAX(B8570 - E8570/Inputs!$B$5 - Inputs!$B$8, 0) * I8570, 0)</f>
        <v>0</v>
      </c>
      <c r="M8570" s="2">
        <f t="shared" si="1598"/>
        <v>0</v>
      </c>
      <c r="N8570" s="3" t="str">
        <f t="shared" si="1599"/>
        <v>Idle</v>
      </c>
      <c r="O8570" s="3" t="str">
        <f t="shared" si="1607"/>
        <v>Idle</v>
      </c>
      <c r="P8570" s="2">
        <f t="shared" si="1600"/>
        <v>0</v>
      </c>
      <c r="Q8570" s="2">
        <f t="shared" si="1601"/>
        <v>0</v>
      </c>
      <c r="R8570" s="2">
        <f t="shared" si="1602"/>
        <v>0</v>
      </c>
      <c r="S8570" s="2">
        <f t="shared" si="1603"/>
        <v>0</v>
      </c>
      <c r="T8570" s="2">
        <f t="shared" si="1604"/>
        <v>0</v>
      </c>
      <c r="U8570" s="2">
        <f>IF(O8570="Reg", R8570 * Inputs!$B$7, 0)</f>
        <v>0</v>
      </c>
      <c r="V8570" s="2">
        <f>MAX(F8570 + P8570*Inputs!$B$15 - (Q8570/Inputs!$B$16) - U8570, 0)</f>
        <v>340</v>
      </c>
    </row>
    <row r="8571" spans="1:22" x14ac:dyDescent="0.3">
      <c r="A8571" s="1">
        <v>46380.041666666657</v>
      </c>
      <c r="B8571" s="2">
        <v>16.513256457839599</v>
      </c>
      <c r="C8571" s="2">
        <v>6.55609934046237</v>
      </c>
      <c r="D8571" s="2">
        <f t="shared" si="1596"/>
        <v>32.401730454552769</v>
      </c>
      <c r="E8571" s="2">
        <f t="shared" si="1597"/>
        <v>5.6612204083923325</v>
      </c>
      <c r="F8571" s="2">
        <f t="shared" si="1605"/>
        <v>340</v>
      </c>
      <c r="G8571" s="2">
        <f t="shared" si="1606"/>
        <v>0</v>
      </c>
      <c r="H8571" s="2">
        <f>MIN(Inputs!$B$2, (Inputs!$B$14 - F8571)/Inputs!$B$15)</f>
        <v>0</v>
      </c>
      <c r="I8571" s="2">
        <f>MAX(MIN(Inputs!$B$2, F8571*Inputs!$B$16, Inputs!$B$14*Inputs!$B$4 - G8571), 0)</f>
        <v>170</v>
      </c>
      <c r="J8571" s="2">
        <f>MAX(MIN(Inputs!$B$2, F8571*Inputs!$B$16, (Inputs!$B$14-F8571)/Inputs!$B$15)*Inputs!$B$9, 0)</f>
        <v>0</v>
      </c>
      <c r="K8571" s="2">
        <f>MAX(E8571*Inputs!$B$5 - B8571 - Inputs!$B$8, 0) * H8571</f>
        <v>0</v>
      </c>
      <c r="L8571" s="2">
        <f>IF(B8571 &gt;= D8571*Inputs!$B$10, MAX(B8571 - E8571/Inputs!$B$5 - Inputs!$B$8, 0) * I8571, 0)</f>
        <v>0</v>
      </c>
      <c r="M8571" s="2">
        <f t="shared" si="1598"/>
        <v>0</v>
      </c>
      <c r="N8571" s="3" t="str">
        <f t="shared" si="1599"/>
        <v>Idle</v>
      </c>
      <c r="O8571" s="3" t="str">
        <f t="shared" si="1607"/>
        <v>Idle</v>
      </c>
      <c r="P8571" s="2">
        <f t="shared" si="1600"/>
        <v>0</v>
      </c>
      <c r="Q8571" s="2">
        <f t="shared" si="1601"/>
        <v>0</v>
      </c>
      <c r="R8571" s="2">
        <f t="shared" si="1602"/>
        <v>0</v>
      </c>
      <c r="S8571" s="2">
        <f t="shared" si="1603"/>
        <v>0</v>
      </c>
      <c r="T8571" s="2">
        <f t="shared" si="1604"/>
        <v>0</v>
      </c>
      <c r="U8571" s="2">
        <f>IF(O8571="Reg", R8571 * Inputs!$B$7, 0)</f>
        <v>0</v>
      </c>
      <c r="V8571" s="2">
        <f>MAX(F8571 + P8571*Inputs!$B$15 - (Q8571/Inputs!$B$16) - U8571, 0)</f>
        <v>340</v>
      </c>
    </row>
    <row r="8572" spans="1:22" x14ac:dyDescent="0.3">
      <c r="A8572" s="1">
        <v>46380.083333333343</v>
      </c>
      <c r="B8572" s="2">
        <v>13.104011591075031</v>
      </c>
      <c r="C8572" s="2">
        <v>12.17960914400377</v>
      </c>
      <c r="D8572" s="2">
        <f t="shared" si="1596"/>
        <v>32.401730454552769</v>
      </c>
      <c r="E8572" s="2">
        <f t="shared" si="1597"/>
        <v>2.9090109987523989</v>
      </c>
      <c r="F8572" s="2">
        <f t="shared" si="1605"/>
        <v>340</v>
      </c>
      <c r="G8572" s="2">
        <f t="shared" si="1606"/>
        <v>0</v>
      </c>
      <c r="H8572" s="2">
        <f>MIN(Inputs!$B$2, (Inputs!$B$14 - F8572)/Inputs!$B$15)</f>
        <v>0</v>
      </c>
      <c r="I8572" s="2">
        <f>MAX(MIN(Inputs!$B$2, F8572*Inputs!$B$16, Inputs!$B$14*Inputs!$B$4 - G8572), 0)</f>
        <v>170</v>
      </c>
      <c r="J8572" s="2">
        <f>MAX(MIN(Inputs!$B$2, F8572*Inputs!$B$16, (Inputs!$B$14-F8572)/Inputs!$B$15)*Inputs!$B$9, 0)</f>
        <v>0</v>
      </c>
      <c r="K8572" s="2">
        <f>MAX(E8572*Inputs!$B$5 - B8572 - Inputs!$B$8, 0) * H8572</f>
        <v>0</v>
      </c>
      <c r="L8572" s="2">
        <f>IF(B8572 &gt;= D8572*Inputs!$B$10, MAX(B8572 - E8572/Inputs!$B$5 - Inputs!$B$8, 0) * I8572, 0)</f>
        <v>0</v>
      </c>
      <c r="M8572" s="2">
        <f t="shared" si="1598"/>
        <v>0</v>
      </c>
      <c r="N8572" s="3" t="str">
        <f t="shared" si="1599"/>
        <v>Idle</v>
      </c>
      <c r="O8572" s="3" t="str">
        <f t="shared" si="1607"/>
        <v>Idle</v>
      </c>
      <c r="P8572" s="2">
        <f t="shared" si="1600"/>
        <v>0</v>
      </c>
      <c r="Q8572" s="2">
        <f t="shared" si="1601"/>
        <v>0</v>
      </c>
      <c r="R8572" s="2">
        <f t="shared" si="1602"/>
        <v>0</v>
      </c>
      <c r="S8572" s="2">
        <f t="shared" si="1603"/>
        <v>0</v>
      </c>
      <c r="T8572" s="2">
        <f t="shared" si="1604"/>
        <v>0</v>
      </c>
      <c r="U8572" s="2">
        <f>IF(O8572="Reg", R8572 * Inputs!$B$7, 0)</f>
        <v>0</v>
      </c>
      <c r="V8572" s="2">
        <f>MAX(F8572 + P8572*Inputs!$B$15 - (Q8572/Inputs!$B$16) - U8572, 0)</f>
        <v>340</v>
      </c>
    </row>
    <row r="8573" spans="1:22" x14ac:dyDescent="0.3">
      <c r="A8573" s="1">
        <v>46380.125</v>
      </c>
      <c r="B8573" s="2">
        <v>4.3500544014393654</v>
      </c>
      <c r="C8573" s="2">
        <v>13.629118304750451</v>
      </c>
      <c r="D8573" s="2">
        <f t="shared" si="1596"/>
        <v>32.401730454552769</v>
      </c>
      <c r="E8573" s="2">
        <f t="shared" si="1597"/>
        <v>0.72500906690656086</v>
      </c>
      <c r="F8573" s="2">
        <f t="shared" si="1605"/>
        <v>340</v>
      </c>
      <c r="G8573" s="2">
        <f t="shared" si="1606"/>
        <v>0</v>
      </c>
      <c r="H8573" s="2">
        <f>MIN(Inputs!$B$2, (Inputs!$B$14 - F8573)/Inputs!$B$15)</f>
        <v>0</v>
      </c>
      <c r="I8573" s="2">
        <f>MAX(MIN(Inputs!$B$2, F8573*Inputs!$B$16, Inputs!$B$14*Inputs!$B$4 - G8573), 0)</f>
        <v>170</v>
      </c>
      <c r="J8573" s="2">
        <f>MAX(MIN(Inputs!$B$2, F8573*Inputs!$B$16, (Inputs!$B$14-F8573)/Inputs!$B$15)*Inputs!$B$9, 0)</f>
        <v>0</v>
      </c>
      <c r="K8573" s="2">
        <f>MAX(E8573*Inputs!$B$5 - B8573 - Inputs!$B$8, 0) * H8573</f>
        <v>0</v>
      </c>
      <c r="L8573" s="2">
        <f>IF(B8573 &gt;= D8573*Inputs!$B$10, MAX(B8573 - E8573/Inputs!$B$5 - Inputs!$B$8, 0) * I8573, 0)</f>
        <v>0</v>
      </c>
      <c r="M8573" s="2">
        <f t="shared" si="1598"/>
        <v>0</v>
      </c>
      <c r="N8573" s="3" t="str">
        <f t="shared" si="1599"/>
        <v>Idle</v>
      </c>
      <c r="O8573" s="3" t="str">
        <f t="shared" si="1607"/>
        <v>Idle</v>
      </c>
      <c r="P8573" s="2">
        <f t="shared" si="1600"/>
        <v>0</v>
      </c>
      <c r="Q8573" s="2">
        <f t="shared" si="1601"/>
        <v>0</v>
      </c>
      <c r="R8573" s="2">
        <f t="shared" si="1602"/>
        <v>0</v>
      </c>
      <c r="S8573" s="2">
        <f t="shared" si="1603"/>
        <v>0</v>
      </c>
      <c r="T8573" s="2">
        <f t="shared" si="1604"/>
        <v>0</v>
      </c>
      <c r="U8573" s="2">
        <f>IF(O8573="Reg", R8573 * Inputs!$B$7, 0)</f>
        <v>0</v>
      </c>
      <c r="V8573" s="2">
        <f>MAX(F8573 + P8573*Inputs!$B$15 - (Q8573/Inputs!$B$16) - U8573, 0)</f>
        <v>340</v>
      </c>
    </row>
    <row r="8574" spans="1:22" x14ac:dyDescent="0.3">
      <c r="A8574" s="1">
        <v>46380.166666666657</v>
      </c>
      <c r="B8574" s="2">
        <v>0</v>
      </c>
      <c r="C8574" s="2">
        <v>34.159059528915201</v>
      </c>
      <c r="D8574" s="2">
        <f t="shared" si="1596"/>
        <v>32.401730454552769</v>
      </c>
      <c r="E8574" s="2">
        <f t="shared" si="1597"/>
        <v>0</v>
      </c>
      <c r="F8574" s="2">
        <f t="shared" si="1605"/>
        <v>340</v>
      </c>
      <c r="G8574" s="2">
        <f t="shared" si="1606"/>
        <v>0</v>
      </c>
      <c r="H8574" s="2">
        <f>MIN(Inputs!$B$2, (Inputs!$B$14 - F8574)/Inputs!$B$15)</f>
        <v>0</v>
      </c>
      <c r="I8574" s="2">
        <f>MAX(MIN(Inputs!$B$2, F8574*Inputs!$B$16, Inputs!$B$14*Inputs!$B$4 - G8574), 0)</f>
        <v>170</v>
      </c>
      <c r="J8574" s="2">
        <f>MAX(MIN(Inputs!$B$2, F8574*Inputs!$B$16, (Inputs!$B$14-F8574)/Inputs!$B$15)*Inputs!$B$9, 0)</f>
        <v>0</v>
      </c>
      <c r="K8574" s="2">
        <f>MAX(E8574*Inputs!$B$5 - B8574 - Inputs!$B$8, 0) * H8574</f>
        <v>0</v>
      </c>
      <c r="L8574" s="2">
        <f>IF(B8574 &gt;= D8574*Inputs!$B$10, MAX(B8574 - E8574/Inputs!$B$5 - Inputs!$B$8, 0) * I8574, 0)</f>
        <v>0</v>
      </c>
      <c r="M8574" s="2">
        <f t="shared" si="1598"/>
        <v>0</v>
      </c>
      <c r="N8574" s="3" t="str">
        <f t="shared" si="1599"/>
        <v>Idle</v>
      </c>
      <c r="O8574" s="3" t="str">
        <f t="shared" si="1607"/>
        <v>Idle</v>
      </c>
      <c r="P8574" s="2">
        <f t="shared" si="1600"/>
        <v>0</v>
      </c>
      <c r="Q8574" s="2">
        <f t="shared" si="1601"/>
        <v>0</v>
      </c>
      <c r="R8574" s="2">
        <f t="shared" si="1602"/>
        <v>0</v>
      </c>
      <c r="S8574" s="2">
        <f t="shared" si="1603"/>
        <v>0</v>
      </c>
      <c r="T8574" s="2">
        <f t="shared" si="1604"/>
        <v>0</v>
      </c>
      <c r="U8574" s="2">
        <f>IF(O8574="Reg", R8574 * Inputs!$B$7, 0)</f>
        <v>0</v>
      </c>
      <c r="V8574" s="2">
        <f>MAX(F8574 + P8574*Inputs!$B$15 - (Q8574/Inputs!$B$16) - U8574, 0)</f>
        <v>340</v>
      </c>
    </row>
    <row r="8575" spans="1:22" x14ac:dyDescent="0.3">
      <c r="A8575" s="1">
        <v>46380.208333333343</v>
      </c>
      <c r="B8575" s="2">
        <v>0</v>
      </c>
      <c r="C8575" s="2">
        <v>9.7822512097848229</v>
      </c>
      <c r="D8575" s="2">
        <f t="shared" si="1596"/>
        <v>32.401730454552769</v>
      </c>
      <c r="E8575" s="2">
        <f t="shared" si="1597"/>
        <v>2.6460942407256085</v>
      </c>
      <c r="F8575" s="2">
        <f t="shared" si="1605"/>
        <v>340</v>
      </c>
      <c r="G8575" s="2">
        <f t="shared" si="1606"/>
        <v>0</v>
      </c>
      <c r="H8575" s="2">
        <f>MIN(Inputs!$B$2, (Inputs!$B$14 - F8575)/Inputs!$B$15)</f>
        <v>0</v>
      </c>
      <c r="I8575" s="2">
        <f>MAX(MIN(Inputs!$B$2, F8575*Inputs!$B$16, Inputs!$B$14*Inputs!$B$4 - G8575), 0)</f>
        <v>170</v>
      </c>
      <c r="J8575" s="2">
        <f>MAX(MIN(Inputs!$B$2, F8575*Inputs!$B$16, (Inputs!$B$14-F8575)/Inputs!$B$15)*Inputs!$B$9, 0)</f>
        <v>0</v>
      </c>
      <c r="K8575" s="2">
        <f>MAX(E8575*Inputs!$B$5 - B8575 - Inputs!$B$8, 0) * H8575</f>
        <v>0</v>
      </c>
      <c r="L8575" s="2">
        <f>IF(B8575 &gt;= D8575*Inputs!$B$10, MAX(B8575 - E8575/Inputs!$B$5 - Inputs!$B$8, 0) * I8575, 0)</f>
        <v>0</v>
      </c>
      <c r="M8575" s="2">
        <f t="shared" si="1598"/>
        <v>0</v>
      </c>
      <c r="N8575" s="3" t="str">
        <f t="shared" si="1599"/>
        <v>Idle</v>
      </c>
      <c r="O8575" s="3" t="str">
        <f t="shared" si="1607"/>
        <v>Idle</v>
      </c>
      <c r="P8575" s="2">
        <f t="shared" si="1600"/>
        <v>0</v>
      </c>
      <c r="Q8575" s="2">
        <f t="shared" si="1601"/>
        <v>0</v>
      </c>
      <c r="R8575" s="2">
        <f t="shared" si="1602"/>
        <v>0</v>
      </c>
      <c r="S8575" s="2">
        <f t="shared" si="1603"/>
        <v>0</v>
      </c>
      <c r="T8575" s="2">
        <f t="shared" si="1604"/>
        <v>0</v>
      </c>
      <c r="U8575" s="2">
        <f>IF(O8575="Reg", R8575 * Inputs!$B$7, 0)</f>
        <v>0</v>
      </c>
      <c r="V8575" s="2">
        <f>MAX(F8575 + P8575*Inputs!$B$15 - (Q8575/Inputs!$B$16) - U8575, 0)</f>
        <v>340</v>
      </c>
    </row>
    <row r="8576" spans="1:22" x14ac:dyDescent="0.3">
      <c r="A8576" s="1">
        <v>46380.25</v>
      </c>
      <c r="B8576" s="2">
        <v>0</v>
      </c>
      <c r="C8576" s="2">
        <v>5.3818291598739769</v>
      </c>
      <c r="D8576" s="2">
        <f t="shared" si="1596"/>
        <v>32.401730454552769</v>
      </c>
      <c r="E8576" s="2">
        <f t="shared" si="1597"/>
        <v>6.0038959017521618</v>
      </c>
      <c r="F8576" s="2">
        <f t="shared" si="1605"/>
        <v>340</v>
      </c>
      <c r="G8576" s="2">
        <f t="shared" si="1606"/>
        <v>0</v>
      </c>
      <c r="H8576" s="2">
        <f>MIN(Inputs!$B$2, (Inputs!$B$14 - F8576)/Inputs!$B$15)</f>
        <v>0</v>
      </c>
      <c r="I8576" s="2">
        <f>MAX(MIN(Inputs!$B$2, F8576*Inputs!$B$16, Inputs!$B$14*Inputs!$B$4 - G8576), 0)</f>
        <v>170</v>
      </c>
      <c r="J8576" s="2">
        <f>MAX(MIN(Inputs!$B$2, F8576*Inputs!$B$16, (Inputs!$B$14-F8576)/Inputs!$B$15)*Inputs!$B$9, 0)</f>
        <v>0</v>
      </c>
      <c r="K8576" s="2">
        <f>MAX(E8576*Inputs!$B$5 - B8576 - Inputs!$B$8, 0) * H8576</f>
        <v>0</v>
      </c>
      <c r="L8576" s="2">
        <f>IF(B8576 &gt;= D8576*Inputs!$B$10, MAX(B8576 - E8576/Inputs!$B$5 - Inputs!$B$8, 0) * I8576, 0)</f>
        <v>0</v>
      </c>
      <c r="M8576" s="2">
        <f t="shared" si="1598"/>
        <v>0</v>
      </c>
      <c r="N8576" s="3" t="str">
        <f t="shared" si="1599"/>
        <v>Idle</v>
      </c>
      <c r="O8576" s="3" t="str">
        <f t="shared" si="1607"/>
        <v>Idle</v>
      </c>
      <c r="P8576" s="2">
        <f t="shared" si="1600"/>
        <v>0</v>
      </c>
      <c r="Q8576" s="2">
        <f t="shared" si="1601"/>
        <v>0</v>
      </c>
      <c r="R8576" s="2">
        <f t="shared" si="1602"/>
        <v>0</v>
      </c>
      <c r="S8576" s="2">
        <f t="shared" si="1603"/>
        <v>0</v>
      </c>
      <c r="T8576" s="2">
        <f t="shared" si="1604"/>
        <v>0</v>
      </c>
      <c r="U8576" s="2">
        <f>IF(O8576="Reg", R8576 * Inputs!$B$7, 0)</f>
        <v>0</v>
      </c>
      <c r="V8576" s="2">
        <f>MAX(F8576 + P8576*Inputs!$B$15 - (Q8576/Inputs!$B$16) - U8576, 0)</f>
        <v>340</v>
      </c>
    </row>
    <row r="8577" spans="1:22" x14ac:dyDescent="0.3">
      <c r="A8577" s="1">
        <v>46380.291666666657</v>
      </c>
      <c r="B8577" s="2">
        <v>0</v>
      </c>
      <c r="C8577" s="2">
        <v>1.429378228198835</v>
      </c>
      <c r="D8577" s="2">
        <f t="shared" si="1596"/>
        <v>32.401730454552769</v>
      </c>
      <c r="E8577" s="2">
        <f t="shared" si="1597"/>
        <v>10.381561703165625</v>
      </c>
      <c r="F8577" s="2">
        <f t="shared" si="1605"/>
        <v>340</v>
      </c>
      <c r="G8577" s="2">
        <f t="shared" si="1606"/>
        <v>0</v>
      </c>
      <c r="H8577" s="2">
        <f>MIN(Inputs!$B$2, (Inputs!$B$14 - F8577)/Inputs!$B$15)</f>
        <v>0</v>
      </c>
      <c r="I8577" s="2">
        <f>MAX(MIN(Inputs!$B$2, F8577*Inputs!$B$16, Inputs!$B$14*Inputs!$B$4 - G8577), 0)</f>
        <v>170</v>
      </c>
      <c r="J8577" s="2">
        <f>MAX(MIN(Inputs!$B$2, F8577*Inputs!$B$16, (Inputs!$B$14-F8577)/Inputs!$B$15)*Inputs!$B$9, 0)</f>
        <v>0</v>
      </c>
      <c r="K8577" s="2">
        <f>MAX(E8577*Inputs!$B$5 - B8577 - Inputs!$B$8, 0) * H8577</f>
        <v>0</v>
      </c>
      <c r="L8577" s="2">
        <f>IF(B8577 &gt;= D8577*Inputs!$B$10, MAX(B8577 - E8577/Inputs!$B$5 - Inputs!$B$8, 0) * I8577, 0)</f>
        <v>0</v>
      </c>
      <c r="M8577" s="2">
        <f t="shared" si="1598"/>
        <v>0</v>
      </c>
      <c r="N8577" s="3" t="str">
        <f t="shared" si="1599"/>
        <v>Idle</v>
      </c>
      <c r="O8577" s="3" t="str">
        <f t="shared" si="1607"/>
        <v>Idle</v>
      </c>
      <c r="P8577" s="2">
        <f t="shared" si="1600"/>
        <v>0</v>
      </c>
      <c r="Q8577" s="2">
        <f t="shared" si="1601"/>
        <v>0</v>
      </c>
      <c r="R8577" s="2">
        <f t="shared" si="1602"/>
        <v>0</v>
      </c>
      <c r="S8577" s="2">
        <f t="shared" si="1603"/>
        <v>0</v>
      </c>
      <c r="T8577" s="2">
        <f t="shared" si="1604"/>
        <v>0</v>
      </c>
      <c r="U8577" s="2">
        <f>IF(O8577="Reg", R8577 * Inputs!$B$7, 0)</f>
        <v>0</v>
      </c>
      <c r="V8577" s="2">
        <f>MAX(F8577 + P8577*Inputs!$B$15 - (Q8577/Inputs!$B$16) - U8577, 0)</f>
        <v>340</v>
      </c>
    </row>
    <row r="8578" spans="1:22" x14ac:dyDescent="0.3">
      <c r="A8578" s="1">
        <v>46380.333333333343</v>
      </c>
      <c r="B8578" s="2">
        <v>0</v>
      </c>
      <c r="C8578" s="2">
        <v>10.120006807851411</v>
      </c>
      <c r="D8578" s="2">
        <f t="shared" ref="D8578:D8641" si="1608">AVERAGEIFS(B:B, A:A, "&gt;="&amp;INT(A8578), A:A, "&lt;"&amp;INT(A8578)+1)</f>
        <v>32.401730454552769</v>
      </c>
      <c r="E8578" s="2">
        <f t="shared" ref="E8578:E8641" si="1609">AVERAGE(B8578:B8583)</f>
        <v>18.144407503412989</v>
      </c>
      <c r="F8578" s="2">
        <f t="shared" si="1605"/>
        <v>340</v>
      </c>
      <c r="G8578" s="2">
        <f t="shared" si="1606"/>
        <v>0</v>
      </c>
      <c r="H8578" s="2">
        <f>MIN(Inputs!$B$2, (Inputs!$B$14 - F8578)/Inputs!$B$15)</f>
        <v>0</v>
      </c>
      <c r="I8578" s="2">
        <f>MAX(MIN(Inputs!$B$2, F8578*Inputs!$B$16, Inputs!$B$14*Inputs!$B$4 - G8578), 0)</f>
        <v>170</v>
      </c>
      <c r="J8578" s="2">
        <f>MAX(MIN(Inputs!$B$2, F8578*Inputs!$B$16, (Inputs!$B$14-F8578)/Inputs!$B$15)*Inputs!$B$9, 0)</f>
        <v>0</v>
      </c>
      <c r="K8578" s="2">
        <f>MAX(E8578*Inputs!$B$5 - B8578 - Inputs!$B$8, 0) * H8578</f>
        <v>0</v>
      </c>
      <c r="L8578" s="2">
        <f>IF(B8578 &gt;= D8578*Inputs!$B$10, MAX(B8578 - E8578/Inputs!$B$5 - Inputs!$B$8, 0) * I8578, 0)</f>
        <v>0</v>
      </c>
      <c r="M8578" s="2">
        <f t="shared" ref="M8578:M8641" si="1610">C8578 * J8578</f>
        <v>0</v>
      </c>
      <c r="N8578" s="3" t="str">
        <f t="shared" ref="N8578:N8641" si="1611">IF(MAX(K8578, L8578, M8578)&lt;=0, "Idle", IF(AND(M8578&gt;=K8578, M8578&gt;=L8578), "Reg", IF(L8578&gt;=K8578, "Discharge", "Charge")))</f>
        <v>Idle</v>
      </c>
      <c r="O8578" s="3" t="str">
        <f t="shared" si="1607"/>
        <v>Idle</v>
      </c>
      <c r="P8578" s="2">
        <f t="shared" ref="P8578:P8641" si="1612">IF(O8578="Charge", H8578, 0)</f>
        <v>0</v>
      </c>
      <c r="Q8578" s="2">
        <f t="shared" ref="Q8578:Q8641" si="1613">IF(O8578="Discharge", I8578, 0)</f>
        <v>0</v>
      </c>
      <c r="R8578" s="2">
        <f t="shared" ref="R8578:R8641" si="1614">IF(O8578="Reg", J8578, 0)</f>
        <v>0</v>
      </c>
      <c r="S8578" s="2">
        <f t="shared" ref="S8578:S8641" si="1615">(Q8578 - P8578) * B8578</f>
        <v>0</v>
      </c>
      <c r="T8578" s="2">
        <f t="shared" ref="T8578:T8641" si="1616">R8578 * C8578</f>
        <v>0</v>
      </c>
      <c r="U8578" s="2">
        <f>IF(O8578="Reg", R8578 * Inputs!$B$7, 0)</f>
        <v>0</v>
      </c>
      <c r="V8578" s="2">
        <f>MAX(F8578 + P8578*Inputs!$B$15 - (Q8578/Inputs!$B$16) - U8578, 0)</f>
        <v>340</v>
      </c>
    </row>
    <row r="8579" spans="1:22" x14ac:dyDescent="0.3">
      <c r="A8579" s="1">
        <v>46380.375</v>
      </c>
      <c r="B8579" s="2">
        <v>0</v>
      </c>
      <c r="C8579" s="2">
        <v>4.7763486293105188</v>
      </c>
      <c r="D8579" s="2">
        <f t="shared" si="1608"/>
        <v>32.401730454552769</v>
      </c>
      <c r="E8579" s="2">
        <f t="shared" si="1609"/>
        <v>25.338829491761803</v>
      </c>
      <c r="F8579" s="2">
        <f t="shared" ref="F8579:F8642" si="1617">V8578</f>
        <v>340</v>
      </c>
      <c r="G8579" s="2">
        <f t="shared" ref="G8579:G8642" si="1618">IF(INT(A8579)=INT(A8578), G8578 + Q8578, 0)</f>
        <v>0</v>
      </c>
      <c r="H8579" s="2">
        <f>MIN(Inputs!$B$2, (Inputs!$B$14 - F8579)/Inputs!$B$15)</f>
        <v>0</v>
      </c>
      <c r="I8579" s="2">
        <f>MAX(MIN(Inputs!$B$2, F8579*Inputs!$B$16, Inputs!$B$14*Inputs!$B$4 - G8579), 0)</f>
        <v>170</v>
      </c>
      <c r="J8579" s="2">
        <f>MAX(MIN(Inputs!$B$2, F8579*Inputs!$B$16, (Inputs!$B$14-F8579)/Inputs!$B$15)*Inputs!$B$9, 0)</f>
        <v>0</v>
      </c>
      <c r="K8579" s="2">
        <f>MAX(E8579*Inputs!$B$5 - B8579 - Inputs!$B$8, 0) * H8579</f>
        <v>0</v>
      </c>
      <c r="L8579" s="2">
        <f>IF(B8579 &gt;= D8579*Inputs!$B$10, MAX(B8579 - E8579/Inputs!$B$5 - Inputs!$B$8, 0) * I8579, 0)</f>
        <v>0</v>
      </c>
      <c r="M8579" s="2">
        <f t="shared" si="1610"/>
        <v>0</v>
      </c>
      <c r="N8579" s="3" t="str">
        <f t="shared" si="1611"/>
        <v>Idle</v>
      </c>
      <c r="O8579" s="3" t="str">
        <f t="shared" si="1607"/>
        <v>Idle</v>
      </c>
      <c r="P8579" s="2">
        <f t="shared" si="1612"/>
        <v>0</v>
      </c>
      <c r="Q8579" s="2">
        <f t="shared" si="1613"/>
        <v>0</v>
      </c>
      <c r="R8579" s="2">
        <f t="shared" si="1614"/>
        <v>0</v>
      </c>
      <c r="S8579" s="2">
        <f t="shared" si="1615"/>
        <v>0</v>
      </c>
      <c r="T8579" s="2">
        <f t="shared" si="1616"/>
        <v>0</v>
      </c>
      <c r="U8579" s="2">
        <f>IF(O8579="Reg", R8579 * Inputs!$B$7, 0)</f>
        <v>0</v>
      </c>
      <c r="V8579" s="2">
        <f>MAX(F8579 + P8579*Inputs!$B$15 - (Q8579/Inputs!$B$16) - U8579, 0)</f>
        <v>340</v>
      </c>
    </row>
    <row r="8580" spans="1:22" x14ac:dyDescent="0.3">
      <c r="A8580" s="1">
        <v>46380.416666666657</v>
      </c>
      <c r="B8580" s="2">
        <v>15.87656544435365</v>
      </c>
      <c r="C8580" s="2">
        <v>2.415625512145541</v>
      </c>
      <c r="D8580" s="2">
        <f t="shared" si="1608"/>
        <v>32.401730454552769</v>
      </c>
      <c r="E8580" s="2">
        <f t="shared" si="1609"/>
        <v>34.579732097678963</v>
      </c>
      <c r="F8580" s="2">
        <f t="shared" si="1617"/>
        <v>340</v>
      </c>
      <c r="G8580" s="2">
        <f t="shared" si="1618"/>
        <v>0</v>
      </c>
      <c r="H8580" s="2">
        <f>MIN(Inputs!$B$2, (Inputs!$B$14 - F8580)/Inputs!$B$15)</f>
        <v>0</v>
      </c>
      <c r="I8580" s="2">
        <f>MAX(MIN(Inputs!$B$2, F8580*Inputs!$B$16, Inputs!$B$14*Inputs!$B$4 - G8580), 0)</f>
        <v>170</v>
      </c>
      <c r="J8580" s="2">
        <f>MAX(MIN(Inputs!$B$2, F8580*Inputs!$B$16, (Inputs!$B$14-F8580)/Inputs!$B$15)*Inputs!$B$9, 0)</f>
        <v>0</v>
      </c>
      <c r="K8580" s="2">
        <f>MAX(E8580*Inputs!$B$5 - B8580 - Inputs!$B$8, 0) * H8580</f>
        <v>0</v>
      </c>
      <c r="L8580" s="2">
        <f>IF(B8580 &gt;= D8580*Inputs!$B$10, MAX(B8580 - E8580/Inputs!$B$5 - Inputs!$B$8, 0) * I8580, 0)</f>
        <v>0</v>
      </c>
      <c r="M8580" s="2">
        <f t="shared" si="1610"/>
        <v>0</v>
      </c>
      <c r="N8580" s="3" t="str">
        <f t="shared" si="1611"/>
        <v>Idle</v>
      </c>
      <c r="O8580" s="3" t="str">
        <f t="shared" ref="O8580:O8643" si="1619">IF(O8579&lt;&gt;O8578, O8579, N8580)</f>
        <v>Idle</v>
      </c>
      <c r="P8580" s="2">
        <f t="shared" si="1612"/>
        <v>0</v>
      </c>
      <c r="Q8580" s="2">
        <f t="shared" si="1613"/>
        <v>0</v>
      </c>
      <c r="R8580" s="2">
        <f t="shared" si="1614"/>
        <v>0</v>
      </c>
      <c r="S8580" s="2">
        <f t="shared" si="1615"/>
        <v>0</v>
      </c>
      <c r="T8580" s="2">
        <f t="shared" si="1616"/>
        <v>0</v>
      </c>
      <c r="U8580" s="2">
        <f>IF(O8580="Reg", R8580 * Inputs!$B$7, 0)</f>
        <v>0</v>
      </c>
      <c r="V8580" s="2">
        <f>MAX(F8580 + P8580*Inputs!$B$15 - (Q8580/Inputs!$B$16) - U8580, 0)</f>
        <v>340</v>
      </c>
    </row>
    <row r="8581" spans="1:22" x14ac:dyDescent="0.3">
      <c r="A8581" s="1">
        <v>46380.458333333343</v>
      </c>
      <c r="B8581" s="2">
        <v>20.146809966159321</v>
      </c>
      <c r="C8581" s="2">
        <v>0.79066272208906019</v>
      </c>
      <c r="D8581" s="2">
        <f t="shared" si="1608"/>
        <v>32.401730454552769</v>
      </c>
      <c r="E8581" s="2">
        <f t="shared" si="1609"/>
        <v>43.914907713464949</v>
      </c>
      <c r="F8581" s="2">
        <f t="shared" si="1617"/>
        <v>340</v>
      </c>
      <c r="G8581" s="2">
        <f t="shared" si="1618"/>
        <v>0</v>
      </c>
      <c r="H8581" s="2">
        <f>MIN(Inputs!$B$2, (Inputs!$B$14 - F8581)/Inputs!$B$15)</f>
        <v>0</v>
      </c>
      <c r="I8581" s="2">
        <f>MAX(MIN(Inputs!$B$2, F8581*Inputs!$B$16, Inputs!$B$14*Inputs!$B$4 - G8581), 0)</f>
        <v>170</v>
      </c>
      <c r="J8581" s="2">
        <f>MAX(MIN(Inputs!$B$2, F8581*Inputs!$B$16, (Inputs!$B$14-F8581)/Inputs!$B$15)*Inputs!$B$9, 0)</f>
        <v>0</v>
      </c>
      <c r="K8581" s="2">
        <f>MAX(E8581*Inputs!$B$5 - B8581 - Inputs!$B$8, 0) * H8581</f>
        <v>0</v>
      </c>
      <c r="L8581" s="2">
        <f>IF(B8581 &gt;= D8581*Inputs!$B$10, MAX(B8581 - E8581/Inputs!$B$5 - Inputs!$B$8, 0) * I8581, 0)</f>
        <v>0</v>
      </c>
      <c r="M8581" s="2">
        <f t="shared" si="1610"/>
        <v>0</v>
      </c>
      <c r="N8581" s="3" t="str">
        <f t="shared" si="1611"/>
        <v>Idle</v>
      </c>
      <c r="O8581" s="3" t="str">
        <f t="shared" si="1619"/>
        <v>Idle</v>
      </c>
      <c r="P8581" s="2">
        <f t="shared" si="1612"/>
        <v>0</v>
      </c>
      <c r="Q8581" s="2">
        <f t="shared" si="1613"/>
        <v>0</v>
      </c>
      <c r="R8581" s="2">
        <f t="shared" si="1614"/>
        <v>0</v>
      </c>
      <c r="S8581" s="2">
        <f t="shared" si="1615"/>
        <v>0</v>
      </c>
      <c r="T8581" s="2">
        <f t="shared" si="1616"/>
        <v>0</v>
      </c>
      <c r="U8581" s="2">
        <f>IF(O8581="Reg", R8581 * Inputs!$B$7, 0)</f>
        <v>0</v>
      </c>
      <c r="V8581" s="2">
        <f>MAX(F8581 + P8581*Inputs!$B$15 - (Q8581/Inputs!$B$16) - U8581, 0)</f>
        <v>340</v>
      </c>
    </row>
    <row r="8582" spans="1:22" x14ac:dyDescent="0.3">
      <c r="A8582" s="1">
        <v>46380.5</v>
      </c>
      <c r="B8582" s="2">
        <v>26.26599480848078</v>
      </c>
      <c r="C8582" s="2">
        <v>18.327554032700402</v>
      </c>
      <c r="D8582" s="2">
        <f t="shared" si="1608"/>
        <v>32.401730454552769</v>
      </c>
      <c r="E8582" s="2">
        <f t="shared" si="1609"/>
        <v>52.483190005038153</v>
      </c>
      <c r="F8582" s="2">
        <f t="shared" si="1617"/>
        <v>340</v>
      </c>
      <c r="G8582" s="2">
        <f t="shared" si="1618"/>
        <v>0</v>
      </c>
      <c r="H8582" s="2">
        <f>MIN(Inputs!$B$2, (Inputs!$B$14 - F8582)/Inputs!$B$15)</f>
        <v>0</v>
      </c>
      <c r="I8582" s="2">
        <f>MAX(MIN(Inputs!$B$2, F8582*Inputs!$B$16, Inputs!$B$14*Inputs!$B$4 - G8582), 0)</f>
        <v>170</v>
      </c>
      <c r="J8582" s="2">
        <f>MAX(MIN(Inputs!$B$2, F8582*Inputs!$B$16, (Inputs!$B$14-F8582)/Inputs!$B$15)*Inputs!$B$9, 0)</f>
        <v>0</v>
      </c>
      <c r="K8582" s="2">
        <f>MAX(E8582*Inputs!$B$5 - B8582 - Inputs!$B$8, 0) * H8582</f>
        <v>0</v>
      </c>
      <c r="L8582" s="2">
        <f>IF(B8582 &gt;= D8582*Inputs!$B$10, MAX(B8582 - E8582/Inputs!$B$5 - Inputs!$B$8, 0) * I8582, 0)</f>
        <v>0</v>
      </c>
      <c r="M8582" s="2">
        <f t="shared" si="1610"/>
        <v>0</v>
      </c>
      <c r="N8582" s="3" t="str">
        <f t="shared" si="1611"/>
        <v>Idle</v>
      </c>
      <c r="O8582" s="3" t="str">
        <f t="shared" si="1619"/>
        <v>Idle</v>
      </c>
      <c r="P8582" s="2">
        <f t="shared" si="1612"/>
        <v>0</v>
      </c>
      <c r="Q8582" s="2">
        <f t="shared" si="1613"/>
        <v>0</v>
      </c>
      <c r="R8582" s="2">
        <f t="shared" si="1614"/>
        <v>0</v>
      </c>
      <c r="S8582" s="2">
        <f t="shared" si="1615"/>
        <v>0</v>
      </c>
      <c r="T8582" s="2">
        <f t="shared" si="1616"/>
        <v>0</v>
      </c>
      <c r="U8582" s="2">
        <f>IF(O8582="Reg", R8582 * Inputs!$B$7, 0)</f>
        <v>0</v>
      </c>
      <c r="V8582" s="2">
        <f>MAX(F8582 + P8582*Inputs!$B$15 - (Q8582/Inputs!$B$16) - U8582, 0)</f>
        <v>340</v>
      </c>
    </row>
    <row r="8583" spans="1:22" x14ac:dyDescent="0.3">
      <c r="A8583" s="1">
        <v>46380.541666666657</v>
      </c>
      <c r="B8583" s="2">
        <v>46.577074801484187</v>
      </c>
      <c r="C8583" s="2">
        <v>8.2785739992308329</v>
      </c>
      <c r="D8583" s="2">
        <f t="shared" si="1608"/>
        <v>32.401730454552769</v>
      </c>
      <c r="E8583" s="2">
        <f t="shared" si="1609"/>
        <v>60.785424693094932</v>
      </c>
      <c r="F8583" s="2">
        <f t="shared" si="1617"/>
        <v>340</v>
      </c>
      <c r="G8583" s="2">
        <f t="shared" si="1618"/>
        <v>0</v>
      </c>
      <c r="H8583" s="2">
        <f>MIN(Inputs!$B$2, (Inputs!$B$14 - F8583)/Inputs!$B$15)</f>
        <v>0</v>
      </c>
      <c r="I8583" s="2">
        <f>MAX(MIN(Inputs!$B$2, F8583*Inputs!$B$16, Inputs!$B$14*Inputs!$B$4 - G8583), 0)</f>
        <v>170</v>
      </c>
      <c r="J8583" s="2">
        <f>MAX(MIN(Inputs!$B$2, F8583*Inputs!$B$16, (Inputs!$B$14-F8583)/Inputs!$B$15)*Inputs!$B$9, 0)</f>
        <v>0</v>
      </c>
      <c r="K8583" s="2">
        <f>MAX(E8583*Inputs!$B$5 - B8583 - Inputs!$B$8, 0) * H8583</f>
        <v>0</v>
      </c>
      <c r="L8583" s="2">
        <f>IF(B8583 &gt;= D8583*Inputs!$B$10, MAX(B8583 - E8583/Inputs!$B$5 - Inputs!$B$8, 0) * I8583, 0)</f>
        <v>0</v>
      </c>
      <c r="M8583" s="2">
        <f t="shared" si="1610"/>
        <v>0</v>
      </c>
      <c r="N8583" s="3" t="str">
        <f t="shared" si="1611"/>
        <v>Idle</v>
      </c>
      <c r="O8583" s="3" t="str">
        <f t="shared" si="1619"/>
        <v>Idle</v>
      </c>
      <c r="P8583" s="2">
        <f t="shared" si="1612"/>
        <v>0</v>
      </c>
      <c r="Q8583" s="2">
        <f t="shared" si="1613"/>
        <v>0</v>
      </c>
      <c r="R8583" s="2">
        <f t="shared" si="1614"/>
        <v>0</v>
      </c>
      <c r="S8583" s="2">
        <f t="shared" si="1615"/>
        <v>0</v>
      </c>
      <c r="T8583" s="2">
        <f t="shared" si="1616"/>
        <v>0</v>
      </c>
      <c r="U8583" s="2">
        <f>IF(O8583="Reg", R8583 * Inputs!$B$7, 0)</f>
        <v>0</v>
      </c>
      <c r="V8583" s="2">
        <f>MAX(F8583 + P8583*Inputs!$B$15 - (Q8583/Inputs!$B$16) - U8583, 0)</f>
        <v>340</v>
      </c>
    </row>
    <row r="8584" spans="1:22" x14ac:dyDescent="0.3">
      <c r="A8584" s="1">
        <v>46380.583333333343</v>
      </c>
      <c r="B8584" s="2">
        <v>43.166531930092887</v>
      </c>
      <c r="C8584" s="2">
        <v>5.5084911028159738</v>
      </c>
      <c r="D8584" s="2">
        <f t="shared" si="1608"/>
        <v>32.401730454552769</v>
      </c>
      <c r="E8584" s="2">
        <f t="shared" si="1609"/>
        <v>63.762310568631335</v>
      </c>
      <c r="F8584" s="2">
        <f t="shared" si="1617"/>
        <v>340</v>
      </c>
      <c r="G8584" s="2">
        <f t="shared" si="1618"/>
        <v>0</v>
      </c>
      <c r="H8584" s="2">
        <f>MIN(Inputs!$B$2, (Inputs!$B$14 - F8584)/Inputs!$B$15)</f>
        <v>0</v>
      </c>
      <c r="I8584" s="2">
        <f>MAX(MIN(Inputs!$B$2, F8584*Inputs!$B$16, Inputs!$B$14*Inputs!$B$4 - G8584), 0)</f>
        <v>170</v>
      </c>
      <c r="J8584" s="2">
        <f>MAX(MIN(Inputs!$B$2, F8584*Inputs!$B$16, (Inputs!$B$14-F8584)/Inputs!$B$15)*Inputs!$B$9, 0)</f>
        <v>0</v>
      </c>
      <c r="K8584" s="2">
        <f>MAX(E8584*Inputs!$B$5 - B8584 - Inputs!$B$8, 0) * H8584</f>
        <v>0</v>
      </c>
      <c r="L8584" s="2">
        <f>IF(B8584 &gt;= D8584*Inputs!$B$10, MAX(B8584 - E8584/Inputs!$B$5 - Inputs!$B$8, 0) * I8584, 0)</f>
        <v>0</v>
      </c>
      <c r="M8584" s="2">
        <f t="shared" si="1610"/>
        <v>0</v>
      </c>
      <c r="N8584" s="3" t="str">
        <f t="shared" si="1611"/>
        <v>Idle</v>
      </c>
      <c r="O8584" s="3" t="str">
        <f t="shared" si="1619"/>
        <v>Idle</v>
      </c>
      <c r="P8584" s="2">
        <f t="shared" si="1612"/>
        <v>0</v>
      </c>
      <c r="Q8584" s="2">
        <f t="shared" si="1613"/>
        <v>0</v>
      </c>
      <c r="R8584" s="2">
        <f t="shared" si="1614"/>
        <v>0</v>
      </c>
      <c r="S8584" s="2">
        <f t="shared" si="1615"/>
        <v>0</v>
      </c>
      <c r="T8584" s="2">
        <f t="shared" si="1616"/>
        <v>0</v>
      </c>
      <c r="U8584" s="2">
        <f>IF(O8584="Reg", R8584 * Inputs!$B$7, 0)</f>
        <v>0</v>
      </c>
      <c r="V8584" s="2">
        <f>MAX(F8584 + P8584*Inputs!$B$15 - (Q8584/Inputs!$B$16) - U8584, 0)</f>
        <v>340</v>
      </c>
    </row>
    <row r="8585" spans="1:22" x14ac:dyDescent="0.3">
      <c r="A8585" s="1">
        <v>46380.625</v>
      </c>
      <c r="B8585" s="2">
        <v>55.445415635502968</v>
      </c>
      <c r="C8585" s="2">
        <v>5.8040598011352316</v>
      </c>
      <c r="D8585" s="2">
        <f t="shared" si="1608"/>
        <v>32.401730454552769</v>
      </c>
      <c r="E8585" s="2">
        <f t="shared" si="1609"/>
        <v>67.60220617688465</v>
      </c>
      <c r="F8585" s="2">
        <f t="shared" si="1617"/>
        <v>340</v>
      </c>
      <c r="G8585" s="2">
        <f t="shared" si="1618"/>
        <v>0</v>
      </c>
      <c r="H8585" s="2">
        <f>MIN(Inputs!$B$2, (Inputs!$B$14 - F8585)/Inputs!$B$15)</f>
        <v>0</v>
      </c>
      <c r="I8585" s="2">
        <f>MAX(MIN(Inputs!$B$2, F8585*Inputs!$B$16, Inputs!$B$14*Inputs!$B$4 - G8585), 0)</f>
        <v>170</v>
      </c>
      <c r="J8585" s="2">
        <f>MAX(MIN(Inputs!$B$2, F8585*Inputs!$B$16, (Inputs!$B$14-F8585)/Inputs!$B$15)*Inputs!$B$9, 0)</f>
        <v>0</v>
      </c>
      <c r="K8585" s="2">
        <f>MAX(E8585*Inputs!$B$5 - B8585 - Inputs!$B$8, 0) * H8585</f>
        <v>0</v>
      </c>
      <c r="L8585" s="2">
        <f>IF(B8585 &gt;= D8585*Inputs!$B$10, MAX(B8585 - E8585/Inputs!$B$5 - Inputs!$B$8, 0) * I8585, 0)</f>
        <v>0</v>
      </c>
      <c r="M8585" s="2">
        <f t="shared" si="1610"/>
        <v>0</v>
      </c>
      <c r="N8585" s="3" t="str">
        <f t="shared" si="1611"/>
        <v>Idle</v>
      </c>
      <c r="O8585" s="3" t="str">
        <f t="shared" si="1619"/>
        <v>Idle</v>
      </c>
      <c r="P8585" s="2">
        <f t="shared" si="1612"/>
        <v>0</v>
      </c>
      <c r="Q8585" s="2">
        <f t="shared" si="1613"/>
        <v>0</v>
      </c>
      <c r="R8585" s="2">
        <f t="shared" si="1614"/>
        <v>0</v>
      </c>
      <c r="S8585" s="2">
        <f t="shared" si="1615"/>
        <v>0</v>
      </c>
      <c r="T8585" s="2">
        <f t="shared" si="1616"/>
        <v>0</v>
      </c>
      <c r="U8585" s="2">
        <f>IF(O8585="Reg", R8585 * Inputs!$B$7, 0)</f>
        <v>0</v>
      </c>
      <c r="V8585" s="2">
        <f>MAX(F8585 + P8585*Inputs!$B$15 - (Q8585/Inputs!$B$16) - U8585, 0)</f>
        <v>340</v>
      </c>
    </row>
    <row r="8586" spans="1:22" x14ac:dyDescent="0.3">
      <c r="A8586" s="1">
        <v>46380.666666666657</v>
      </c>
      <c r="B8586" s="2">
        <v>71.887619139069557</v>
      </c>
      <c r="C8586" s="2">
        <v>18.022973231604109</v>
      </c>
      <c r="D8586" s="2">
        <f t="shared" si="1608"/>
        <v>32.401730454552769</v>
      </c>
      <c r="E8586" s="2">
        <f t="shared" si="1609"/>
        <v>68.571583908732421</v>
      </c>
      <c r="F8586" s="2">
        <f t="shared" si="1617"/>
        <v>340</v>
      </c>
      <c r="G8586" s="2">
        <f t="shared" si="1618"/>
        <v>0</v>
      </c>
      <c r="H8586" s="2">
        <f>MIN(Inputs!$B$2, (Inputs!$B$14 - F8586)/Inputs!$B$15)</f>
        <v>0</v>
      </c>
      <c r="I8586" s="2">
        <f>MAX(MIN(Inputs!$B$2, F8586*Inputs!$B$16, Inputs!$B$14*Inputs!$B$4 - G8586), 0)</f>
        <v>170</v>
      </c>
      <c r="J8586" s="2">
        <f>MAX(MIN(Inputs!$B$2, F8586*Inputs!$B$16, (Inputs!$B$14-F8586)/Inputs!$B$15)*Inputs!$B$9, 0)</f>
        <v>0</v>
      </c>
      <c r="K8586" s="2">
        <f>MAX(E8586*Inputs!$B$5 - B8586 - Inputs!$B$8, 0) * H8586</f>
        <v>0</v>
      </c>
      <c r="L8586" s="2">
        <f>IF(B8586 &gt;= D8586*Inputs!$B$10, MAX(B8586 - E8586/Inputs!$B$5 - Inputs!$B$8, 0) * I8586, 0)</f>
        <v>0</v>
      </c>
      <c r="M8586" s="2">
        <f t="shared" si="1610"/>
        <v>0</v>
      </c>
      <c r="N8586" s="3" t="str">
        <f t="shared" si="1611"/>
        <v>Idle</v>
      </c>
      <c r="O8586" s="3" t="str">
        <f t="shared" si="1619"/>
        <v>Idle</v>
      </c>
      <c r="P8586" s="2">
        <f t="shared" si="1612"/>
        <v>0</v>
      </c>
      <c r="Q8586" s="2">
        <f t="shared" si="1613"/>
        <v>0</v>
      </c>
      <c r="R8586" s="2">
        <f t="shared" si="1614"/>
        <v>0</v>
      </c>
      <c r="S8586" s="2">
        <f t="shared" si="1615"/>
        <v>0</v>
      </c>
      <c r="T8586" s="2">
        <f t="shared" si="1616"/>
        <v>0</v>
      </c>
      <c r="U8586" s="2">
        <f>IF(O8586="Reg", R8586 * Inputs!$B$7, 0)</f>
        <v>0</v>
      </c>
      <c r="V8586" s="2">
        <f>MAX(F8586 + P8586*Inputs!$B$15 - (Q8586/Inputs!$B$16) - U8586, 0)</f>
        <v>340</v>
      </c>
    </row>
    <row r="8587" spans="1:22" x14ac:dyDescent="0.3">
      <c r="A8587" s="1">
        <v>46380.708333333343</v>
      </c>
      <c r="B8587" s="2">
        <v>71.55650371559851</v>
      </c>
      <c r="C8587" s="2">
        <v>10.47131821571716</v>
      </c>
      <c r="D8587" s="2">
        <f t="shared" si="1608"/>
        <v>32.401730454552769</v>
      </c>
      <c r="E8587" s="2">
        <f t="shared" si="1609"/>
        <v>65.464803895176473</v>
      </c>
      <c r="F8587" s="2">
        <f t="shared" si="1617"/>
        <v>340</v>
      </c>
      <c r="G8587" s="2">
        <f t="shared" si="1618"/>
        <v>0</v>
      </c>
      <c r="H8587" s="2">
        <f>MIN(Inputs!$B$2, (Inputs!$B$14 - F8587)/Inputs!$B$15)</f>
        <v>0</v>
      </c>
      <c r="I8587" s="2">
        <f>MAX(MIN(Inputs!$B$2, F8587*Inputs!$B$16, Inputs!$B$14*Inputs!$B$4 - G8587), 0)</f>
        <v>170</v>
      </c>
      <c r="J8587" s="2">
        <f>MAX(MIN(Inputs!$B$2, F8587*Inputs!$B$16, (Inputs!$B$14-F8587)/Inputs!$B$15)*Inputs!$B$9, 0)</f>
        <v>0</v>
      </c>
      <c r="K8587" s="2">
        <f>MAX(E8587*Inputs!$B$5 - B8587 - Inputs!$B$8, 0) * H8587</f>
        <v>0</v>
      </c>
      <c r="L8587" s="2">
        <f>IF(B8587 &gt;= D8587*Inputs!$B$10, MAX(B8587 - E8587/Inputs!$B$5 - Inputs!$B$8, 0) * I8587, 0)</f>
        <v>0</v>
      </c>
      <c r="M8587" s="2">
        <f t="shared" si="1610"/>
        <v>0</v>
      </c>
      <c r="N8587" s="3" t="str">
        <f t="shared" si="1611"/>
        <v>Idle</v>
      </c>
      <c r="O8587" s="3" t="str">
        <f t="shared" si="1619"/>
        <v>Idle</v>
      </c>
      <c r="P8587" s="2">
        <f t="shared" si="1612"/>
        <v>0</v>
      </c>
      <c r="Q8587" s="2">
        <f t="shared" si="1613"/>
        <v>0</v>
      </c>
      <c r="R8587" s="2">
        <f t="shared" si="1614"/>
        <v>0</v>
      </c>
      <c r="S8587" s="2">
        <f t="shared" si="1615"/>
        <v>0</v>
      </c>
      <c r="T8587" s="2">
        <f t="shared" si="1616"/>
        <v>0</v>
      </c>
      <c r="U8587" s="2">
        <f>IF(O8587="Reg", R8587 * Inputs!$B$7, 0)</f>
        <v>0</v>
      </c>
      <c r="V8587" s="2">
        <f>MAX(F8587 + P8587*Inputs!$B$15 - (Q8587/Inputs!$B$16) - U8587, 0)</f>
        <v>340</v>
      </c>
    </row>
    <row r="8588" spans="1:22" x14ac:dyDescent="0.3">
      <c r="A8588" s="1">
        <v>46380.75</v>
      </c>
      <c r="B8588" s="2">
        <v>76.079402936821452</v>
      </c>
      <c r="C8588" s="2">
        <v>8.0076374173131679</v>
      </c>
      <c r="D8588" s="2">
        <f t="shared" si="1608"/>
        <v>32.401730454552769</v>
      </c>
      <c r="E8588" s="2">
        <f t="shared" si="1609"/>
        <v>60.733021510014538</v>
      </c>
      <c r="F8588" s="2">
        <f t="shared" si="1617"/>
        <v>340</v>
      </c>
      <c r="G8588" s="2">
        <f t="shared" si="1618"/>
        <v>0</v>
      </c>
      <c r="H8588" s="2">
        <f>MIN(Inputs!$B$2, (Inputs!$B$14 - F8588)/Inputs!$B$15)</f>
        <v>0</v>
      </c>
      <c r="I8588" s="2">
        <f>MAX(MIN(Inputs!$B$2, F8588*Inputs!$B$16, Inputs!$B$14*Inputs!$B$4 - G8588), 0)</f>
        <v>170</v>
      </c>
      <c r="J8588" s="2">
        <f>MAX(MIN(Inputs!$B$2, F8588*Inputs!$B$16, (Inputs!$B$14-F8588)/Inputs!$B$15)*Inputs!$B$9, 0)</f>
        <v>0</v>
      </c>
      <c r="K8588" s="2">
        <f>MAX(E8588*Inputs!$B$5 - B8588 - Inputs!$B$8, 0) * H8588</f>
        <v>0</v>
      </c>
      <c r="L8588" s="2">
        <f>IF(B8588 &gt;= D8588*Inputs!$B$10, MAX(B8588 - E8588/Inputs!$B$5 - Inputs!$B$8, 0) * I8588, 0)</f>
        <v>0</v>
      </c>
      <c r="M8588" s="2">
        <f t="shared" si="1610"/>
        <v>0</v>
      </c>
      <c r="N8588" s="3" t="str">
        <f t="shared" si="1611"/>
        <v>Idle</v>
      </c>
      <c r="O8588" s="3" t="str">
        <f t="shared" si="1619"/>
        <v>Idle</v>
      </c>
      <c r="P8588" s="2">
        <f t="shared" si="1612"/>
        <v>0</v>
      </c>
      <c r="Q8588" s="2">
        <f t="shared" si="1613"/>
        <v>0</v>
      </c>
      <c r="R8588" s="2">
        <f t="shared" si="1614"/>
        <v>0</v>
      </c>
      <c r="S8588" s="2">
        <f t="shared" si="1615"/>
        <v>0</v>
      </c>
      <c r="T8588" s="2">
        <f t="shared" si="1616"/>
        <v>0</v>
      </c>
      <c r="U8588" s="2">
        <f>IF(O8588="Reg", R8588 * Inputs!$B$7, 0)</f>
        <v>0</v>
      </c>
      <c r="V8588" s="2">
        <f>MAX(F8588 + P8588*Inputs!$B$15 - (Q8588/Inputs!$B$16) - U8588, 0)</f>
        <v>340</v>
      </c>
    </row>
    <row r="8589" spans="1:22" x14ac:dyDescent="0.3">
      <c r="A8589" s="1">
        <v>46380.791666666657</v>
      </c>
      <c r="B8589" s="2">
        <v>64.43839005470258</v>
      </c>
      <c r="C8589" s="2">
        <v>4.5851450732388761</v>
      </c>
      <c r="D8589" s="2">
        <f t="shared" si="1608"/>
        <v>32.401730454552769</v>
      </c>
      <c r="E8589" s="2">
        <f t="shared" si="1609"/>
        <v>52.69934123804908</v>
      </c>
      <c r="F8589" s="2">
        <f t="shared" si="1617"/>
        <v>340</v>
      </c>
      <c r="G8589" s="2">
        <f t="shared" si="1618"/>
        <v>0</v>
      </c>
      <c r="H8589" s="2">
        <f>MIN(Inputs!$B$2, (Inputs!$B$14 - F8589)/Inputs!$B$15)</f>
        <v>0</v>
      </c>
      <c r="I8589" s="2">
        <f>MAX(MIN(Inputs!$B$2, F8589*Inputs!$B$16, Inputs!$B$14*Inputs!$B$4 - G8589), 0)</f>
        <v>170</v>
      </c>
      <c r="J8589" s="2">
        <f>MAX(MIN(Inputs!$B$2, F8589*Inputs!$B$16, (Inputs!$B$14-F8589)/Inputs!$B$15)*Inputs!$B$9, 0)</f>
        <v>0</v>
      </c>
      <c r="K8589" s="2">
        <f>MAX(E8589*Inputs!$B$5 - B8589 - Inputs!$B$8, 0) * H8589</f>
        <v>0</v>
      </c>
      <c r="L8589" s="2">
        <f>IF(B8589 &gt;= D8589*Inputs!$B$10, MAX(B8589 - E8589/Inputs!$B$5 - Inputs!$B$8, 0) * I8589, 0)</f>
        <v>0</v>
      </c>
      <c r="M8589" s="2">
        <f t="shared" si="1610"/>
        <v>0</v>
      </c>
      <c r="N8589" s="3" t="str">
        <f t="shared" si="1611"/>
        <v>Idle</v>
      </c>
      <c r="O8589" s="3" t="str">
        <f t="shared" si="1619"/>
        <v>Idle</v>
      </c>
      <c r="P8589" s="2">
        <f t="shared" si="1612"/>
        <v>0</v>
      </c>
      <c r="Q8589" s="2">
        <f t="shared" si="1613"/>
        <v>0</v>
      </c>
      <c r="R8589" s="2">
        <f t="shared" si="1614"/>
        <v>0</v>
      </c>
      <c r="S8589" s="2">
        <f t="shared" si="1615"/>
        <v>0</v>
      </c>
      <c r="T8589" s="2">
        <f t="shared" si="1616"/>
        <v>0</v>
      </c>
      <c r="U8589" s="2">
        <f>IF(O8589="Reg", R8589 * Inputs!$B$7, 0)</f>
        <v>0</v>
      </c>
      <c r="V8589" s="2">
        <f>MAX(F8589 + P8589*Inputs!$B$15 - (Q8589/Inputs!$B$16) - U8589, 0)</f>
        <v>340</v>
      </c>
    </row>
    <row r="8590" spans="1:22" x14ac:dyDescent="0.3">
      <c r="A8590" s="1">
        <v>46380.833333333343</v>
      </c>
      <c r="B8590" s="2">
        <v>66.205905579612761</v>
      </c>
      <c r="C8590" s="2">
        <v>14.558367749957879</v>
      </c>
      <c r="D8590" s="2">
        <f t="shared" si="1608"/>
        <v>32.401730454552769</v>
      </c>
      <c r="E8590" s="2">
        <f t="shared" si="1609"/>
        <v>45.972586001161751</v>
      </c>
      <c r="F8590" s="2">
        <f t="shared" si="1617"/>
        <v>340</v>
      </c>
      <c r="G8590" s="2">
        <f t="shared" si="1618"/>
        <v>0</v>
      </c>
      <c r="H8590" s="2">
        <f>MIN(Inputs!$B$2, (Inputs!$B$14 - F8590)/Inputs!$B$15)</f>
        <v>0</v>
      </c>
      <c r="I8590" s="2">
        <f>MAX(MIN(Inputs!$B$2, F8590*Inputs!$B$16, Inputs!$B$14*Inputs!$B$4 - G8590), 0)</f>
        <v>170</v>
      </c>
      <c r="J8590" s="2">
        <f>MAX(MIN(Inputs!$B$2, F8590*Inputs!$B$16, (Inputs!$B$14-F8590)/Inputs!$B$15)*Inputs!$B$9, 0)</f>
        <v>0</v>
      </c>
      <c r="K8590" s="2">
        <f>MAX(E8590*Inputs!$B$5 - B8590 - Inputs!$B$8, 0) * H8590</f>
        <v>0</v>
      </c>
      <c r="L8590" s="2">
        <f>IF(B8590 &gt;= D8590*Inputs!$B$10, MAX(B8590 - E8590/Inputs!$B$5 - Inputs!$B$8, 0) * I8590, 0)</f>
        <v>0</v>
      </c>
      <c r="M8590" s="2">
        <f t="shared" si="1610"/>
        <v>0</v>
      </c>
      <c r="N8590" s="3" t="str">
        <f t="shared" si="1611"/>
        <v>Idle</v>
      </c>
      <c r="O8590" s="3" t="str">
        <f t="shared" si="1619"/>
        <v>Idle</v>
      </c>
      <c r="P8590" s="2">
        <f t="shared" si="1612"/>
        <v>0</v>
      </c>
      <c r="Q8590" s="2">
        <f t="shared" si="1613"/>
        <v>0</v>
      </c>
      <c r="R8590" s="2">
        <f t="shared" si="1614"/>
        <v>0</v>
      </c>
      <c r="S8590" s="2">
        <f t="shared" si="1615"/>
        <v>0</v>
      </c>
      <c r="T8590" s="2">
        <f t="shared" si="1616"/>
        <v>0</v>
      </c>
      <c r="U8590" s="2">
        <f>IF(O8590="Reg", R8590 * Inputs!$B$7, 0)</f>
        <v>0</v>
      </c>
      <c r="V8590" s="2">
        <f>MAX(F8590 + P8590*Inputs!$B$15 - (Q8590/Inputs!$B$16) - U8590, 0)</f>
        <v>340</v>
      </c>
    </row>
    <row r="8591" spans="1:22" x14ac:dyDescent="0.3">
      <c r="A8591" s="1">
        <v>46380.875</v>
      </c>
      <c r="B8591" s="2">
        <v>61.261682026589668</v>
      </c>
      <c r="C8591" s="2">
        <v>2.3923861427379172</v>
      </c>
      <c r="D8591" s="2">
        <f t="shared" si="1608"/>
        <v>32.401730454552769</v>
      </c>
      <c r="E8591" s="2">
        <f t="shared" si="1609"/>
        <v>36.903751296847069</v>
      </c>
      <c r="F8591" s="2">
        <f t="shared" si="1617"/>
        <v>340</v>
      </c>
      <c r="G8591" s="2">
        <f t="shared" si="1618"/>
        <v>0</v>
      </c>
      <c r="H8591" s="2">
        <f>MIN(Inputs!$B$2, (Inputs!$B$14 - F8591)/Inputs!$B$15)</f>
        <v>0</v>
      </c>
      <c r="I8591" s="2">
        <f>MAX(MIN(Inputs!$B$2, F8591*Inputs!$B$16, Inputs!$B$14*Inputs!$B$4 - G8591), 0)</f>
        <v>170</v>
      </c>
      <c r="J8591" s="2">
        <f>MAX(MIN(Inputs!$B$2, F8591*Inputs!$B$16, (Inputs!$B$14-F8591)/Inputs!$B$15)*Inputs!$B$9, 0)</f>
        <v>0</v>
      </c>
      <c r="K8591" s="2">
        <f>MAX(E8591*Inputs!$B$5 - B8591 - Inputs!$B$8, 0) * H8591</f>
        <v>0</v>
      </c>
      <c r="L8591" s="2">
        <f>IF(B8591 &gt;= D8591*Inputs!$B$10, MAX(B8591 - E8591/Inputs!$B$5 - Inputs!$B$8, 0) * I8591, 0)</f>
        <v>0</v>
      </c>
      <c r="M8591" s="2">
        <f t="shared" si="1610"/>
        <v>0</v>
      </c>
      <c r="N8591" s="3" t="str">
        <f t="shared" si="1611"/>
        <v>Idle</v>
      </c>
      <c r="O8591" s="3" t="str">
        <f t="shared" si="1619"/>
        <v>Idle</v>
      </c>
      <c r="P8591" s="2">
        <f t="shared" si="1612"/>
        <v>0</v>
      </c>
      <c r="Q8591" s="2">
        <f t="shared" si="1613"/>
        <v>0</v>
      </c>
      <c r="R8591" s="2">
        <f t="shared" si="1614"/>
        <v>0</v>
      </c>
      <c r="S8591" s="2">
        <f t="shared" si="1615"/>
        <v>0</v>
      </c>
      <c r="T8591" s="2">
        <f t="shared" si="1616"/>
        <v>0</v>
      </c>
      <c r="U8591" s="2">
        <f>IF(O8591="Reg", R8591 * Inputs!$B$7, 0)</f>
        <v>0</v>
      </c>
      <c r="V8591" s="2">
        <f>MAX(F8591 + P8591*Inputs!$B$15 - (Q8591/Inputs!$B$16) - U8591, 0)</f>
        <v>340</v>
      </c>
    </row>
    <row r="8592" spans="1:22" x14ac:dyDescent="0.3">
      <c r="A8592" s="1">
        <v>46380.916666666657</v>
      </c>
      <c r="B8592" s="2">
        <v>53.246939057733933</v>
      </c>
      <c r="C8592" s="2">
        <v>17.35272630749165</v>
      </c>
      <c r="D8592" s="2">
        <f t="shared" si="1608"/>
        <v>32.401730454552769</v>
      </c>
      <c r="E8592" s="2">
        <f t="shared" si="1609"/>
        <v>27.620747312993981</v>
      </c>
      <c r="F8592" s="2">
        <f t="shared" si="1617"/>
        <v>340</v>
      </c>
      <c r="G8592" s="2">
        <f t="shared" si="1618"/>
        <v>0</v>
      </c>
      <c r="H8592" s="2">
        <f>MIN(Inputs!$B$2, (Inputs!$B$14 - F8592)/Inputs!$B$15)</f>
        <v>0</v>
      </c>
      <c r="I8592" s="2">
        <f>MAX(MIN(Inputs!$B$2, F8592*Inputs!$B$16, Inputs!$B$14*Inputs!$B$4 - G8592), 0)</f>
        <v>170</v>
      </c>
      <c r="J8592" s="2">
        <f>MAX(MIN(Inputs!$B$2, F8592*Inputs!$B$16, (Inputs!$B$14-F8592)/Inputs!$B$15)*Inputs!$B$9, 0)</f>
        <v>0</v>
      </c>
      <c r="K8592" s="2">
        <f>MAX(E8592*Inputs!$B$5 - B8592 - Inputs!$B$8, 0) * H8592</f>
        <v>0</v>
      </c>
      <c r="L8592" s="2">
        <f>IF(B8592 &gt;= D8592*Inputs!$B$10, MAX(B8592 - E8592/Inputs!$B$5 - Inputs!$B$8, 0) * I8592, 0)</f>
        <v>316.15345435002229</v>
      </c>
      <c r="M8592" s="2">
        <f t="shared" si="1610"/>
        <v>0</v>
      </c>
      <c r="N8592" s="3" t="str">
        <f t="shared" si="1611"/>
        <v>Discharge</v>
      </c>
      <c r="O8592" s="3" t="str">
        <f t="shared" si="1619"/>
        <v>Discharge</v>
      </c>
      <c r="P8592" s="2">
        <f t="shared" si="1612"/>
        <v>0</v>
      </c>
      <c r="Q8592" s="2">
        <f t="shared" si="1613"/>
        <v>170</v>
      </c>
      <c r="R8592" s="2">
        <f t="shared" si="1614"/>
        <v>0</v>
      </c>
      <c r="S8592" s="2">
        <f t="shared" si="1615"/>
        <v>9051.9796398147682</v>
      </c>
      <c r="T8592" s="2">
        <f t="shared" si="1616"/>
        <v>0</v>
      </c>
      <c r="U8592" s="2">
        <f>IF(O8592="Reg", R8592 * Inputs!$B$7, 0)</f>
        <v>0</v>
      </c>
      <c r="V8592" s="2">
        <f>MAX(F8592 + P8592*Inputs!$B$15 - (Q8592/Inputs!$B$16) - U8592, 0)</f>
        <v>170</v>
      </c>
    </row>
    <row r="8593" spans="1:22" x14ac:dyDescent="0.3">
      <c r="A8593" s="1">
        <v>46380.958333333343</v>
      </c>
      <c r="B8593" s="2">
        <v>43.16580940462682</v>
      </c>
      <c r="C8593" s="2">
        <v>5.9412982499531806</v>
      </c>
      <c r="D8593" s="2">
        <f t="shared" si="1608"/>
        <v>32.401730454552769</v>
      </c>
      <c r="E8593" s="2">
        <f t="shared" si="1609"/>
        <v>18.746257470038323</v>
      </c>
      <c r="F8593" s="2">
        <f t="shared" si="1617"/>
        <v>170</v>
      </c>
      <c r="G8593" s="2">
        <f t="shared" si="1618"/>
        <v>170</v>
      </c>
      <c r="H8593" s="2">
        <f>MIN(Inputs!$B$2, (Inputs!$B$14 - F8593)/Inputs!$B$15)</f>
        <v>170</v>
      </c>
      <c r="I8593" s="2">
        <f>MAX(MIN(Inputs!$B$2, F8593*Inputs!$B$16, Inputs!$B$14*Inputs!$B$4 - G8593), 0)</f>
        <v>170</v>
      </c>
      <c r="J8593" s="2">
        <f>MAX(MIN(Inputs!$B$2, F8593*Inputs!$B$16, (Inputs!$B$14-F8593)/Inputs!$B$15)*Inputs!$B$9, 0)</f>
        <v>136</v>
      </c>
      <c r="K8593" s="2">
        <f>MAX(E8593*Inputs!$B$5 - B8593 - Inputs!$B$8, 0) * H8593</f>
        <v>0</v>
      </c>
      <c r="L8593" s="2">
        <f>IF(B8593 &gt;= D8593*Inputs!$B$10, MAX(B8593 - E8593/Inputs!$B$5 - Inputs!$B$8, 0) * I8593, 0)</f>
        <v>316.75149662006532</v>
      </c>
      <c r="M8593" s="2">
        <f t="shared" si="1610"/>
        <v>808.01656199363254</v>
      </c>
      <c r="N8593" s="3" t="str">
        <f t="shared" si="1611"/>
        <v>Reg</v>
      </c>
      <c r="O8593" s="3" t="str">
        <f t="shared" si="1619"/>
        <v>Discharge</v>
      </c>
      <c r="P8593" s="2">
        <f t="shared" si="1612"/>
        <v>0</v>
      </c>
      <c r="Q8593" s="2">
        <f t="shared" si="1613"/>
        <v>170</v>
      </c>
      <c r="R8593" s="2">
        <f t="shared" si="1614"/>
        <v>0</v>
      </c>
      <c r="S8593" s="2">
        <f t="shared" si="1615"/>
        <v>7338.1875987865596</v>
      </c>
      <c r="T8593" s="2">
        <f t="shared" si="1616"/>
        <v>0</v>
      </c>
      <c r="U8593" s="2">
        <f>IF(O8593="Reg", R8593 * Inputs!$B$7, 0)</f>
        <v>0</v>
      </c>
      <c r="V8593" s="2">
        <f>MAX(F8593 + P8593*Inputs!$B$15 - (Q8593/Inputs!$B$16) - U8593, 0)</f>
        <v>0</v>
      </c>
    </row>
    <row r="8594" spans="1:22" x14ac:dyDescent="0.3">
      <c r="A8594" s="1">
        <v>46381</v>
      </c>
      <c r="B8594" s="2">
        <v>27.877321305028691</v>
      </c>
      <c r="C8594" s="2">
        <v>6.6677911705858346</v>
      </c>
      <c r="D8594" s="2">
        <f t="shared" si="1608"/>
        <v>31.933380848275522</v>
      </c>
      <c r="E8594" s="2">
        <f t="shared" si="1609"/>
        <v>11.551955902600518</v>
      </c>
      <c r="F8594" s="2">
        <f t="shared" si="1617"/>
        <v>0</v>
      </c>
      <c r="G8594" s="2">
        <f t="shared" si="1618"/>
        <v>0</v>
      </c>
      <c r="H8594" s="2">
        <f>MIN(Inputs!$B$2, (Inputs!$B$14 - F8594)/Inputs!$B$15)</f>
        <v>170</v>
      </c>
      <c r="I8594" s="2">
        <f>MAX(MIN(Inputs!$B$2, F8594*Inputs!$B$16, Inputs!$B$14*Inputs!$B$4 - G8594), 0)</f>
        <v>0</v>
      </c>
      <c r="J8594" s="2">
        <f>MAX(MIN(Inputs!$B$2, F8594*Inputs!$B$16, (Inputs!$B$14-F8594)/Inputs!$B$15)*Inputs!$B$9, 0)</f>
        <v>0</v>
      </c>
      <c r="K8594" s="2">
        <f>MAX(E8594*Inputs!$B$5 - B8594 - Inputs!$B$8, 0) * H8594</f>
        <v>0</v>
      </c>
      <c r="L8594" s="2">
        <f>IF(B8594 &gt;= D8594*Inputs!$B$10, MAX(B8594 - E8594/Inputs!$B$5 - Inputs!$B$8, 0) * I8594, 0)</f>
        <v>0</v>
      </c>
      <c r="M8594" s="2">
        <f t="shared" si="1610"/>
        <v>0</v>
      </c>
      <c r="N8594" s="3" t="str">
        <f t="shared" si="1611"/>
        <v>Idle</v>
      </c>
      <c r="O8594" s="3" t="str">
        <f t="shared" si="1619"/>
        <v>Idle</v>
      </c>
      <c r="P8594" s="2">
        <f t="shared" si="1612"/>
        <v>0</v>
      </c>
      <c r="Q8594" s="2">
        <f t="shared" si="1613"/>
        <v>0</v>
      </c>
      <c r="R8594" s="2">
        <f t="shared" si="1614"/>
        <v>0</v>
      </c>
      <c r="S8594" s="2">
        <f t="shared" si="1615"/>
        <v>0</v>
      </c>
      <c r="T8594" s="2">
        <f t="shared" si="1616"/>
        <v>0</v>
      </c>
      <c r="U8594" s="2">
        <f>IF(O8594="Reg", R8594 * Inputs!$B$7, 0)</f>
        <v>0</v>
      </c>
      <c r="V8594" s="2">
        <f>MAX(F8594 + P8594*Inputs!$B$15 - (Q8594/Inputs!$B$16) - U8594, 0)</f>
        <v>0</v>
      </c>
    </row>
    <row r="8595" spans="1:22" x14ac:dyDescent="0.3">
      <c r="A8595" s="1">
        <v>46381.041666666657</v>
      </c>
      <c r="B8595" s="2">
        <v>24.077858633378629</v>
      </c>
      <c r="C8595" s="2">
        <v>13.004742332902079</v>
      </c>
      <c r="D8595" s="2">
        <f t="shared" si="1608"/>
        <v>31.933380848275522</v>
      </c>
      <c r="E8595" s="2">
        <f t="shared" si="1609"/>
        <v>6.9057356850957374</v>
      </c>
      <c r="F8595" s="2">
        <f t="shared" si="1617"/>
        <v>0</v>
      </c>
      <c r="G8595" s="2">
        <f t="shared" si="1618"/>
        <v>0</v>
      </c>
      <c r="H8595" s="2">
        <f>MIN(Inputs!$B$2, (Inputs!$B$14 - F8595)/Inputs!$B$15)</f>
        <v>170</v>
      </c>
      <c r="I8595" s="2">
        <f>MAX(MIN(Inputs!$B$2, F8595*Inputs!$B$16, Inputs!$B$14*Inputs!$B$4 - G8595), 0)</f>
        <v>0</v>
      </c>
      <c r="J8595" s="2">
        <f>MAX(MIN(Inputs!$B$2, F8595*Inputs!$B$16, (Inputs!$B$14-F8595)/Inputs!$B$15)*Inputs!$B$9, 0)</f>
        <v>0</v>
      </c>
      <c r="K8595" s="2">
        <f>MAX(E8595*Inputs!$B$5 - B8595 - Inputs!$B$8, 0) * H8595</f>
        <v>0</v>
      </c>
      <c r="L8595" s="2">
        <f>IF(B8595 &gt;= D8595*Inputs!$B$10, MAX(B8595 - E8595/Inputs!$B$5 - Inputs!$B$8, 0) * I8595, 0)</f>
        <v>0</v>
      </c>
      <c r="M8595" s="2">
        <f t="shared" si="1610"/>
        <v>0</v>
      </c>
      <c r="N8595" s="3" t="str">
        <f t="shared" si="1611"/>
        <v>Idle</v>
      </c>
      <c r="O8595" s="3" t="str">
        <f t="shared" si="1619"/>
        <v>Idle</v>
      </c>
      <c r="P8595" s="2">
        <f t="shared" si="1612"/>
        <v>0</v>
      </c>
      <c r="Q8595" s="2">
        <f t="shared" si="1613"/>
        <v>0</v>
      </c>
      <c r="R8595" s="2">
        <f t="shared" si="1614"/>
        <v>0</v>
      </c>
      <c r="S8595" s="2">
        <f t="shared" si="1615"/>
        <v>0</v>
      </c>
      <c r="T8595" s="2">
        <f t="shared" si="1616"/>
        <v>0</v>
      </c>
      <c r="U8595" s="2">
        <f>IF(O8595="Reg", R8595 * Inputs!$B$7, 0)</f>
        <v>0</v>
      </c>
      <c r="V8595" s="2">
        <f>MAX(F8595 + P8595*Inputs!$B$15 - (Q8595/Inputs!$B$16) - U8595, 0)</f>
        <v>0</v>
      </c>
    </row>
    <row r="8596" spans="1:22" x14ac:dyDescent="0.3">
      <c r="A8596" s="1">
        <v>46381.083333333343</v>
      </c>
      <c r="B8596" s="2">
        <v>11.792897353724671</v>
      </c>
      <c r="C8596" s="2">
        <v>4.7053179495292241</v>
      </c>
      <c r="D8596" s="2">
        <f t="shared" si="1608"/>
        <v>31.933380848275522</v>
      </c>
      <c r="E8596" s="2">
        <f t="shared" si="1609"/>
        <v>2.892759246199299</v>
      </c>
      <c r="F8596" s="2">
        <f t="shared" si="1617"/>
        <v>0</v>
      </c>
      <c r="G8596" s="2">
        <f t="shared" si="1618"/>
        <v>0</v>
      </c>
      <c r="H8596" s="2">
        <f>MIN(Inputs!$B$2, (Inputs!$B$14 - F8596)/Inputs!$B$15)</f>
        <v>170</v>
      </c>
      <c r="I8596" s="2">
        <f>MAX(MIN(Inputs!$B$2, F8596*Inputs!$B$16, Inputs!$B$14*Inputs!$B$4 - G8596), 0)</f>
        <v>0</v>
      </c>
      <c r="J8596" s="2">
        <f>MAX(MIN(Inputs!$B$2, F8596*Inputs!$B$16, (Inputs!$B$14-F8596)/Inputs!$B$15)*Inputs!$B$9, 0)</f>
        <v>0</v>
      </c>
      <c r="K8596" s="2">
        <f>MAX(E8596*Inputs!$B$5 - B8596 - Inputs!$B$8, 0) * H8596</f>
        <v>0</v>
      </c>
      <c r="L8596" s="2">
        <f>IF(B8596 &gt;= D8596*Inputs!$B$10, MAX(B8596 - E8596/Inputs!$B$5 - Inputs!$B$8, 0) * I8596, 0)</f>
        <v>0</v>
      </c>
      <c r="M8596" s="2">
        <f t="shared" si="1610"/>
        <v>0</v>
      </c>
      <c r="N8596" s="3" t="str">
        <f t="shared" si="1611"/>
        <v>Idle</v>
      </c>
      <c r="O8596" s="3" t="str">
        <f t="shared" si="1619"/>
        <v>Idle</v>
      </c>
      <c r="P8596" s="2">
        <f t="shared" si="1612"/>
        <v>0</v>
      </c>
      <c r="Q8596" s="2">
        <f t="shared" si="1613"/>
        <v>0</v>
      </c>
      <c r="R8596" s="2">
        <f t="shared" si="1614"/>
        <v>0</v>
      </c>
      <c r="S8596" s="2">
        <f t="shared" si="1615"/>
        <v>0</v>
      </c>
      <c r="T8596" s="2">
        <f t="shared" si="1616"/>
        <v>0</v>
      </c>
      <c r="U8596" s="2">
        <f>IF(O8596="Reg", R8596 * Inputs!$B$7, 0)</f>
        <v>0</v>
      </c>
      <c r="V8596" s="2">
        <f>MAX(F8596 + P8596*Inputs!$B$15 - (Q8596/Inputs!$B$16) - U8596, 0)</f>
        <v>0</v>
      </c>
    </row>
    <row r="8597" spans="1:22" x14ac:dyDescent="0.3">
      <c r="A8597" s="1">
        <v>46381.125</v>
      </c>
      <c r="B8597" s="2">
        <v>5.5636581234711224</v>
      </c>
      <c r="C8597" s="2">
        <v>4.8512138024953773</v>
      </c>
      <c r="D8597" s="2">
        <f t="shared" si="1608"/>
        <v>31.933380848275522</v>
      </c>
      <c r="E8597" s="2">
        <f t="shared" si="1609"/>
        <v>0.9272763539118537</v>
      </c>
      <c r="F8597" s="2">
        <f t="shared" si="1617"/>
        <v>0</v>
      </c>
      <c r="G8597" s="2">
        <f t="shared" si="1618"/>
        <v>0</v>
      </c>
      <c r="H8597" s="2">
        <f>MIN(Inputs!$B$2, (Inputs!$B$14 - F8597)/Inputs!$B$15)</f>
        <v>170</v>
      </c>
      <c r="I8597" s="2">
        <f>MAX(MIN(Inputs!$B$2, F8597*Inputs!$B$16, Inputs!$B$14*Inputs!$B$4 - G8597), 0)</f>
        <v>0</v>
      </c>
      <c r="J8597" s="2">
        <f>MAX(MIN(Inputs!$B$2, F8597*Inputs!$B$16, (Inputs!$B$14-F8597)/Inputs!$B$15)*Inputs!$B$9, 0)</f>
        <v>0</v>
      </c>
      <c r="K8597" s="2">
        <f>MAX(E8597*Inputs!$B$5 - B8597 - Inputs!$B$8, 0) * H8597</f>
        <v>0</v>
      </c>
      <c r="L8597" s="2">
        <f>IF(B8597 &gt;= D8597*Inputs!$B$10, MAX(B8597 - E8597/Inputs!$B$5 - Inputs!$B$8, 0) * I8597, 0)</f>
        <v>0</v>
      </c>
      <c r="M8597" s="2">
        <f t="shared" si="1610"/>
        <v>0</v>
      </c>
      <c r="N8597" s="3" t="str">
        <f t="shared" si="1611"/>
        <v>Idle</v>
      </c>
      <c r="O8597" s="3" t="str">
        <f t="shared" si="1619"/>
        <v>Idle</v>
      </c>
      <c r="P8597" s="2">
        <f t="shared" si="1612"/>
        <v>0</v>
      </c>
      <c r="Q8597" s="2">
        <f t="shared" si="1613"/>
        <v>0</v>
      </c>
      <c r="R8597" s="2">
        <f t="shared" si="1614"/>
        <v>0</v>
      </c>
      <c r="S8597" s="2">
        <f t="shared" si="1615"/>
        <v>0</v>
      </c>
      <c r="T8597" s="2">
        <f t="shared" si="1616"/>
        <v>0</v>
      </c>
      <c r="U8597" s="2">
        <f>IF(O8597="Reg", R8597 * Inputs!$B$7, 0)</f>
        <v>0</v>
      </c>
      <c r="V8597" s="2">
        <f>MAX(F8597 + P8597*Inputs!$B$15 - (Q8597/Inputs!$B$16) - U8597, 0)</f>
        <v>0</v>
      </c>
    </row>
    <row r="8598" spans="1:22" x14ac:dyDescent="0.3">
      <c r="A8598" s="1">
        <v>46381.166666666657</v>
      </c>
      <c r="B8598" s="2">
        <v>0</v>
      </c>
      <c r="C8598" s="2">
        <v>15.67422525037947</v>
      </c>
      <c r="D8598" s="2">
        <f t="shared" si="1608"/>
        <v>31.933380848275522</v>
      </c>
      <c r="E8598" s="2">
        <f t="shared" si="1609"/>
        <v>1.6806183431746933</v>
      </c>
      <c r="F8598" s="2">
        <f t="shared" si="1617"/>
        <v>0</v>
      </c>
      <c r="G8598" s="2">
        <f t="shared" si="1618"/>
        <v>0</v>
      </c>
      <c r="H8598" s="2">
        <f>MIN(Inputs!$B$2, (Inputs!$B$14 - F8598)/Inputs!$B$15)</f>
        <v>170</v>
      </c>
      <c r="I8598" s="2">
        <f>MAX(MIN(Inputs!$B$2, F8598*Inputs!$B$16, Inputs!$B$14*Inputs!$B$4 - G8598), 0)</f>
        <v>0</v>
      </c>
      <c r="J8598" s="2">
        <f>MAX(MIN(Inputs!$B$2, F8598*Inputs!$B$16, (Inputs!$B$14-F8598)/Inputs!$B$15)*Inputs!$B$9, 0)</f>
        <v>0</v>
      </c>
      <c r="K8598" s="2">
        <f>MAX(E8598*Inputs!$B$5 - B8598 - Inputs!$B$8, 0) * H8598</f>
        <v>0</v>
      </c>
      <c r="L8598" s="2">
        <f>IF(B8598 &gt;= D8598*Inputs!$B$10, MAX(B8598 - E8598/Inputs!$B$5 - Inputs!$B$8, 0) * I8598, 0)</f>
        <v>0</v>
      </c>
      <c r="M8598" s="2">
        <f t="shared" si="1610"/>
        <v>0</v>
      </c>
      <c r="N8598" s="3" t="str">
        <f t="shared" si="1611"/>
        <v>Idle</v>
      </c>
      <c r="O8598" s="3" t="str">
        <f t="shared" si="1619"/>
        <v>Idle</v>
      </c>
      <c r="P8598" s="2">
        <f t="shared" si="1612"/>
        <v>0</v>
      </c>
      <c r="Q8598" s="2">
        <f t="shared" si="1613"/>
        <v>0</v>
      </c>
      <c r="R8598" s="2">
        <f t="shared" si="1614"/>
        <v>0</v>
      </c>
      <c r="S8598" s="2">
        <f t="shared" si="1615"/>
        <v>0</v>
      </c>
      <c r="T8598" s="2">
        <f t="shared" si="1616"/>
        <v>0</v>
      </c>
      <c r="U8598" s="2">
        <f>IF(O8598="Reg", R8598 * Inputs!$B$7, 0)</f>
        <v>0</v>
      </c>
      <c r="V8598" s="2">
        <f>MAX(F8598 + P8598*Inputs!$B$15 - (Q8598/Inputs!$B$16) - U8598, 0)</f>
        <v>0</v>
      </c>
    </row>
    <row r="8599" spans="1:22" x14ac:dyDescent="0.3">
      <c r="A8599" s="1">
        <v>46381.208333333343</v>
      </c>
      <c r="B8599" s="2">
        <v>0</v>
      </c>
      <c r="C8599" s="2">
        <v>42.392985075111852</v>
      </c>
      <c r="D8599" s="2">
        <f t="shared" si="1608"/>
        <v>31.933380848275522</v>
      </c>
      <c r="E8599" s="2">
        <f t="shared" si="1609"/>
        <v>5.8627243016562183</v>
      </c>
      <c r="F8599" s="2">
        <f t="shared" si="1617"/>
        <v>0</v>
      </c>
      <c r="G8599" s="2">
        <f t="shared" si="1618"/>
        <v>0</v>
      </c>
      <c r="H8599" s="2">
        <f>MIN(Inputs!$B$2, (Inputs!$B$14 - F8599)/Inputs!$B$15)</f>
        <v>170</v>
      </c>
      <c r="I8599" s="2">
        <f>MAX(MIN(Inputs!$B$2, F8599*Inputs!$B$16, Inputs!$B$14*Inputs!$B$4 - G8599), 0)</f>
        <v>0</v>
      </c>
      <c r="J8599" s="2">
        <f>MAX(MIN(Inputs!$B$2, F8599*Inputs!$B$16, (Inputs!$B$14-F8599)/Inputs!$B$15)*Inputs!$B$9, 0)</f>
        <v>0</v>
      </c>
      <c r="K8599" s="2">
        <f>MAX(E8599*Inputs!$B$5 - B8599 - Inputs!$B$8, 0) * H8599</f>
        <v>0</v>
      </c>
      <c r="L8599" s="2">
        <f>IF(B8599 &gt;= D8599*Inputs!$B$10, MAX(B8599 - E8599/Inputs!$B$5 - Inputs!$B$8, 0) * I8599, 0)</f>
        <v>0</v>
      </c>
      <c r="M8599" s="2">
        <f t="shared" si="1610"/>
        <v>0</v>
      </c>
      <c r="N8599" s="3" t="str">
        <f t="shared" si="1611"/>
        <v>Idle</v>
      </c>
      <c r="O8599" s="3" t="str">
        <f t="shared" si="1619"/>
        <v>Idle</v>
      </c>
      <c r="P8599" s="2">
        <f t="shared" si="1612"/>
        <v>0</v>
      </c>
      <c r="Q8599" s="2">
        <f t="shared" si="1613"/>
        <v>0</v>
      </c>
      <c r="R8599" s="2">
        <f t="shared" si="1614"/>
        <v>0</v>
      </c>
      <c r="S8599" s="2">
        <f t="shared" si="1615"/>
        <v>0</v>
      </c>
      <c r="T8599" s="2">
        <f t="shared" si="1616"/>
        <v>0</v>
      </c>
      <c r="U8599" s="2">
        <f>IF(O8599="Reg", R8599 * Inputs!$B$7, 0)</f>
        <v>0</v>
      </c>
      <c r="V8599" s="2">
        <f>MAX(F8599 + P8599*Inputs!$B$15 - (Q8599/Inputs!$B$16) - U8599, 0)</f>
        <v>0</v>
      </c>
    </row>
    <row r="8600" spans="1:22" x14ac:dyDescent="0.3">
      <c r="A8600" s="1">
        <v>46381.25</v>
      </c>
      <c r="B8600" s="2">
        <v>0</v>
      </c>
      <c r="C8600" s="2">
        <v>14.79278286826149</v>
      </c>
      <c r="D8600" s="2">
        <f t="shared" si="1608"/>
        <v>31.933380848275522</v>
      </c>
      <c r="E8600" s="2">
        <f t="shared" si="1609"/>
        <v>7.8704605779484993</v>
      </c>
      <c r="F8600" s="2">
        <f t="shared" si="1617"/>
        <v>0</v>
      </c>
      <c r="G8600" s="2">
        <f t="shared" si="1618"/>
        <v>0</v>
      </c>
      <c r="H8600" s="2">
        <f>MIN(Inputs!$B$2, (Inputs!$B$14 - F8600)/Inputs!$B$15)</f>
        <v>170</v>
      </c>
      <c r="I8600" s="2">
        <f>MAX(MIN(Inputs!$B$2, F8600*Inputs!$B$16, Inputs!$B$14*Inputs!$B$4 - G8600), 0)</f>
        <v>0</v>
      </c>
      <c r="J8600" s="2">
        <f>MAX(MIN(Inputs!$B$2, F8600*Inputs!$B$16, (Inputs!$B$14-F8600)/Inputs!$B$15)*Inputs!$B$9, 0)</f>
        <v>0</v>
      </c>
      <c r="K8600" s="2">
        <f>MAX(E8600*Inputs!$B$5 - B8600 - Inputs!$B$8, 0) * H8600</f>
        <v>0</v>
      </c>
      <c r="L8600" s="2">
        <f>IF(B8600 &gt;= D8600*Inputs!$B$10, MAX(B8600 - E8600/Inputs!$B$5 - Inputs!$B$8, 0) * I8600, 0)</f>
        <v>0</v>
      </c>
      <c r="M8600" s="2">
        <f t="shared" si="1610"/>
        <v>0</v>
      </c>
      <c r="N8600" s="3" t="str">
        <f t="shared" si="1611"/>
        <v>Idle</v>
      </c>
      <c r="O8600" s="3" t="str">
        <f t="shared" si="1619"/>
        <v>Idle</v>
      </c>
      <c r="P8600" s="2">
        <f t="shared" si="1612"/>
        <v>0</v>
      </c>
      <c r="Q8600" s="2">
        <f t="shared" si="1613"/>
        <v>0</v>
      </c>
      <c r="R8600" s="2">
        <f t="shared" si="1614"/>
        <v>0</v>
      </c>
      <c r="S8600" s="2">
        <f t="shared" si="1615"/>
        <v>0</v>
      </c>
      <c r="T8600" s="2">
        <f t="shared" si="1616"/>
        <v>0</v>
      </c>
      <c r="U8600" s="2">
        <f>IF(O8600="Reg", R8600 * Inputs!$B$7, 0)</f>
        <v>0</v>
      </c>
      <c r="V8600" s="2">
        <f>MAX(F8600 + P8600*Inputs!$B$15 - (Q8600/Inputs!$B$16) - U8600, 0)</f>
        <v>0</v>
      </c>
    </row>
    <row r="8601" spans="1:22" x14ac:dyDescent="0.3">
      <c r="A8601" s="1">
        <v>46381.291666666657</v>
      </c>
      <c r="B8601" s="2">
        <v>0</v>
      </c>
      <c r="C8601" s="2">
        <v>5.7541700487226839</v>
      </c>
      <c r="D8601" s="2">
        <f t="shared" si="1608"/>
        <v>31.933380848275522</v>
      </c>
      <c r="E8601" s="2">
        <f t="shared" si="1609"/>
        <v>12.278142089480426</v>
      </c>
      <c r="F8601" s="2">
        <f t="shared" si="1617"/>
        <v>0</v>
      </c>
      <c r="G8601" s="2">
        <f t="shared" si="1618"/>
        <v>0</v>
      </c>
      <c r="H8601" s="2">
        <f>MIN(Inputs!$B$2, (Inputs!$B$14 - F8601)/Inputs!$B$15)</f>
        <v>170</v>
      </c>
      <c r="I8601" s="2">
        <f>MAX(MIN(Inputs!$B$2, F8601*Inputs!$B$16, Inputs!$B$14*Inputs!$B$4 - G8601), 0)</f>
        <v>0</v>
      </c>
      <c r="J8601" s="2">
        <f>MAX(MIN(Inputs!$B$2, F8601*Inputs!$B$16, (Inputs!$B$14-F8601)/Inputs!$B$15)*Inputs!$B$9, 0)</f>
        <v>0</v>
      </c>
      <c r="K8601" s="2">
        <f>MAX(E8601*Inputs!$B$5 - B8601 - Inputs!$B$8, 0) * H8601</f>
        <v>0</v>
      </c>
      <c r="L8601" s="2">
        <f>IF(B8601 &gt;= D8601*Inputs!$B$10, MAX(B8601 - E8601/Inputs!$B$5 - Inputs!$B$8, 0) * I8601, 0)</f>
        <v>0</v>
      </c>
      <c r="M8601" s="2">
        <f t="shared" si="1610"/>
        <v>0</v>
      </c>
      <c r="N8601" s="3" t="str">
        <f t="shared" si="1611"/>
        <v>Idle</v>
      </c>
      <c r="O8601" s="3" t="str">
        <f t="shared" si="1619"/>
        <v>Idle</v>
      </c>
      <c r="P8601" s="2">
        <f t="shared" si="1612"/>
        <v>0</v>
      </c>
      <c r="Q8601" s="2">
        <f t="shared" si="1613"/>
        <v>0</v>
      </c>
      <c r="R8601" s="2">
        <f t="shared" si="1614"/>
        <v>0</v>
      </c>
      <c r="S8601" s="2">
        <f t="shared" si="1615"/>
        <v>0</v>
      </c>
      <c r="T8601" s="2">
        <f t="shared" si="1616"/>
        <v>0</v>
      </c>
      <c r="U8601" s="2">
        <f>IF(O8601="Reg", R8601 * Inputs!$B$7, 0)</f>
        <v>0</v>
      </c>
      <c r="V8601" s="2">
        <f>MAX(F8601 + P8601*Inputs!$B$15 - (Q8601/Inputs!$B$16) - U8601, 0)</f>
        <v>0</v>
      </c>
    </row>
    <row r="8602" spans="1:22" x14ac:dyDescent="0.3">
      <c r="A8602" s="1">
        <v>46381.333333333343</v>
      </c>
      <c r="B8602" s="2">
        <v>0</v>
      </c>
      <c r="C8602" s="2">
        <v>13.03670137839066</v>
      </c>
      <c r="D8602" s="2">
        <f t="shared" si="1608"/>
        <v>31.933380848275522</v>
      </c>
      <c r="E8602" s="2">
        <f t="shared" si="1609"/>
        <v>18.301411853682342</v>
      </c>
      <c r="F8602" s="2">
        <f t="shared" si="1617"/>
        <v>0</v>
      </c>
      <c r="G8602" s="2">
        <f t="shared" si="1618"/>
        <v>0</v>
      </c>
      <c r="H8602" s="2">
        <f>MIN(Inputs!$B$2, (Inputs!$B$14 - F8602)/Inputs!$B$15)</f>
        <v>170</v>
      </c>
      <c r="I8602" s="2">
        <f>MAX(MIN(Inputs!$B$2, F8602*Inputs!$B$16, Inputs!$B$14*Inputs!$B$4 - G8602), 0)</f>
        <v>0</v>
      </c>
      <c r="J8602" s="2">
        <f>MAX(MIN(Inputs!$B$2, F8602*Inputs!$B$16, (Inputs!$B$14-F8602)/Inputs!$B$15)*Inputs!$B$9, 0)</f>
        <v>0</v>
      </c>
      <c r="K8602" s="2">
        <f>MAX(E8602*Inputs!$B$5 - B8602 - Inputs!$B$8, 0) * H8602</f>
        <v>0</v>
      </c>
      <c r="L8602" s="2">
        <f>IF(B8602 &gt;= D8602*Inputs!$B$10, MAX(B8602 - E8602/Inputs!$B$5 - Inputs!$B$8, 0) * I8602, 0)</f>
        <v>0</v>
      </c>
      <c r="M8602" s="2">
        <f t="shared" si="1610"/>
        <v>0</v>
      </c>
      <c r="N8602" s="3" t="str">
        <f t="shared" si="1611"/>
        <v>Idle</v>
      </c>
      <c r="O8602" s="3" t="str">
        <f t="shared" si="1619"/>
        <v>Idle</v>
      </c>
      <c r="P8602" s="2">
        <f t="shared" si="1612"/>
        <v>0</v>
      </c>
      <c r="Q8602" s="2">
        <f t="shared" si="1613"/>
        <v>0</v>
      </c>
      <c r="R8602" s="2">
        <f t="shared" si="1614"/>
        <v>0</v>
      </c>
      <c r="S8602" s="2">
        <f t="shared" si="1615"/>
        <v>0</v>
      </c>
      <c r="T8602" s="2">
        <f t="shared" si="1616"/>
        <v>0</v>
      </c>
      <c r="U8602" s="2">
        <f>IF(O8602="Reg", R8602 * Inputs!$B$7, 0)</f>
        <v>0</v>
      </c>
      <c r="V8602" s="2">
        <f>MAX(F8602 + P8602*Inputs!$B$15 - (Q8602/Inputs!$B$16) - U8602, 0)</f>
        <v>0</v>
      </c>
    </row>
    <row r="8603" spans="1:22" x14ac:dyDescent="0.3">
      <c r="A8603" s="1">
        <v>46381.375</v>
      </c>
      <c r="B8603" s="2">
        <v>10.08371005904816</v>
      </c>
      <c r="C8603" s="2">
        <v>4.3659844100607614</v>
      </c>
      <c r="D8603" s="2">
        <f t="shared" si="1608"/>
        <v>31.933380848275522</v>
      </c>
      <c r="E8603" s="2">
        <f t="shared" si="1609"/>
        <v>26.001808298954316</v>
      </c>
      <c r="F8603" s="2">
        <f t="shared" si="1617"/>
        <v>0</v>
      </c>
      <c r="G8603" s="2">
        <f t="shared" si="1618"/>
        <v>0</v>
      </c>
      <c r="H8603" s="2">
        <f>MIN(Inputs!$B$2, (Inputs!$B$14 - F8603)/Inputs!$B$15)</f>
        <v>170</v>
      </c>
      <c r="I8603" s="2">
        <f>MAX(MIN(Inputs!$B$2, F8603*Inputs!$B$16, Inputs!$B$14*Inputs!$B$4 - G8603), 0)</f>
        <v>0</v>
      </c>
      <c r="J8603" s="2">
        <f>MAX(MIN(Inputs!$B$2, F8603*Inputs!$B$16, (Inputs!$B$14-F8603)/Inputs!$B$15)*Inputs!$B$9, 0)</f>
        <v>0</v>
      </c>
      <c r="K8603" s="2">
        <f>MAX(E8603*Inputs!$B$5 - B8603 - Inputs!$B$8, 0) * H8603</f>
        <v>0</v>
      </c>
      <c r="L8603" s="2">
        <f>IF(B8603 &gt;= D8603*Inputs!$B$10, MAX(B8603 - E8603/Inputs!$B$5 - Inputs!$B$8, 0) * I8603, 0)</f>
        <v>0</v>
      </c>
      <c r="M8603" s="2">
        <f t="shared" si="1610"/>
        <v>0</v>
      </c>
      <c r="N8603" s="3" t="str">
        <f t="shared" si="1611"/>
        <v>Idle</v>
      </c>
      <c r="O8603" s="3" t="str">
        <f t="shared" si="1619"/>
        <v>Idle</v>
      </c>
      <c r="P8603" s="2">
        <f t="shared" si="1612"/>
        <v>0</v>
      </c>
      <c r="Q8603" s="2">
        <f t="shared" si="1613"/>
        <v>0</v>
      </c>
      <c r="R8603" s="2">
        <f t="shared" si="1614"/>
        <v>0</v>
      </c>
      <c r="S8603" s="2">
        <f t="shared" si="1615"/>
        <v>0</v>
      </c>
      <c r="T8603" s="2">
        <f t="shared" si="1616"/>
        <v>0</v>
      </c>
      <c r="U8603" s="2">
        <f>IF(O8603="Reg", R8603 * Inputs!$B$7, 0)</f>
        <v>0</v>
      </c>
      <c r="V8603" s="2">
        <f>MAX(F8603 + P8603*Inputs!$B$15 - (Q8603/Inputs!$B$16) - U8603, 0)</f>
        <v>0</v>
      </c>
    </row>
    <row r="8604" spans="1:22" x14ac:dyDescent="0.3">
      <c r="A8604" s="1">
        <v>46381.416666666657</v>
      </c>
      <c r="B8604" s="2">
        <v>25.092635750889151</v>
      </c>
      <c r="C8604" s="2">
        <v>16.070463906864411</v>
      </c>
      <c r="D8604" s="2">
        <f t="shared" si="1608"/>
        <v>31.933380848275522</v>
      </c>
      <c r="E8604" s="2">
        <f t="shared" si="1609"/>
        <v>32.170985788913526</v>
      </c>
      <c r="F8604" s="2">
        <f t="shared" si="1617"/>
        <v>0</v>
      </c>
      <c r="G8604" s="2">
        <f t="shared" si="1618"/>
        <v>0</v>
      </c>
      <c r="H8604" s="2">
        <f>MIN(Inputs!$B$2, (Inputs!$B$14 - F8604)/Inputs!$B$15)</f>
        <v>170</v>
      </c>
      <c r="I8604" s="2">
        <f>MAX(MIN(Inputs!$B$2, F8604*Inputs!$B$16, Inputs!$B$14*Inputs!$B$4 - G8604), 0)</f>
        <v>0</v>
      </c>
      <c r="J8604" s="2">
        <f>MAX(MIN(Inputs!$B$2, F8604*Inputs!$B$16, (Inputs!$B$14-F8604)/Inputs!$B$15)*Inputs!$B$9, 0)</f>
        <v>0</v>
      </c>
      <c r="K8604" s="2">
        <f>MAX(E8604*Inputs!$B$5 - B8604 - Inputs!$B$8, 0) * H8604</f>
        <v>0</v>
      </c>
      <c r="L8604" s="2">
        <f>IF(B8604 &gt;= D8604*Inputs!$B$10, MAX(B8604 - E8604/Inputs!$B$5 - Inputs!$B$8, 0) * I8604, 0)</f>
        <v>0</v>
      </c>
      <c r="M8604" s="2">
        <f t="shared" si="1610"/>
        <v>0</v>
      </c>
      <c r="N8604" s="3" t="str">
        <f t="shared" si="1611"/>
        <v>Idle</v>
      </c>
      <c r="O8604" s="3" t="str">
        <f t="shared" si="1619"/>
        <v>Idle</v>
      </c>
      <c r="P8604" s="2">
        <f t="shared" si="1612"/>
        <v>0</v>
      </c>
      <c r="Q8604" s="2">
        <f t="shared" si="1613"/>
        <v>0</v>
      </c>
      <c r="R8604" s="2">
        <f t="shared" si="1614"/>
        <v>0</v>
      </c>
      <c r="S8604" s="2">
        <f t="shared" si="1615"/>
        <v>0</v>
      </c>
      <c r="T8604" s="2">
        <f t="shared" si="1616"/>
        <v>0</v>
      </c>
      <c r="U8604" s="2">
        <f>IF(O8604="Reg", R8604 * Inputs!$B$7, 0)</f>
        <v>0</v>
      </c>
      <c r="V8604" s="2">
        <f>MAX(F8604 + P8604*Inputs!$B$15 - (Q8604/Inputs!$B$16) - U8604, 0)</f>
        <v>0</v>
      </c>
    </row>
    <row r="8605" spans="1:22" x14ac:dyDescent="0.3">
      <c r="A8605" s="1">
        <v>46381.458333333343</v>
      </c>
      <c r="B8605" s="2">
        <v>12.04641765775369</v>
      </c>
      <c r="C8605" s="2">
        <v>17.756565332697509</v>
      </c>
      <c r="D8605" s="2">
        <f t="shared" si="1608"/>
        <v>31.933380848275522</v>
      </c>
      <c r="E8605" s="2">
        <f t="shared" si="1609"/>
        <v>39.753009992770643</v>
      </c>
      <c r="F8605" s="2">
        <f t="shared" si="1617"/>
        <v>0</v>
      </c>
      <c r="G8605" s="2">
        <f t="shared" si="1618"/>
        <v>0</v>
      </c>
      <c r="H8605" s="2">
        <f>MIN(Inputs!$B$2, (Inputs!$B$14 - F8605)/Inputs!$B$15)</f>
        <v>170</v>
      </c>
      <c r="I8605" s="2">
        <f>MAX(MIN(Inputs!$B$2, F8605*Inputs!$B$16, Inputs!$B$14*Inputs!$B$4 - G8605), 0)</f>
        <v>0</v>
      </c>
      <c r="J8605" s="2">
        <f>MAX(MIN(Inputs!$B$2, F8605*Inputs!$B$16, (Inputs!$B$14-F8605)/Inputs!$B$15)*Inputs!$B$9, 0)</f>
        <v>0</v>
      </c>
      <c r="K8605" s="2">
        <f>MAX(E8605*Inputs!$B$5 - B8605 - Inputs!$B$8, 0) * H8605</f>
        <v>499.15929310036159</v>
      </c>
      <c r="L8605" s="2">
        <f>IF(B8605 &gt;= D8605*Inputs!$B$10, MAX(B8605 - E8605/Inputs!$B$5 - Inputs!$B$8, 0) * I8605, 0)</f>
        <v>0</v>
      </c>
      <c r="M8605" s="2">
        <f t="shared" si="1610"/>
        <v>0</v>
      </c>
      <c r="N8605" s="3" t="str">
        <f t="shared" si="1611"/>
        <v>Charge</v>
      </c>
      <c r="O8605" s="3" t="str">
        <f t="shared" si="1619"/>
        <v>Charge</v>
      </c>
      <c r="P8605" s="2">
        <f t="shared" si="1612"/>
        <v>170</v>
      </c>
      <c r="Q8605" s="2">
        <f t="shared" si="1613"/>
        <v>0</v>
      </c>
      <c r="R8605" s="2">
        <f t="shared" si="1614"/>
        <v>0</v>
      </c>
      <c r="S8605" s="2">
        <f t="shared" si="1615"/>
        <v>-2047.8910018181273</v>
      </c>
      <c r="T8605" s="2">
        <f t="shared" si="1616"/>
        <v>0</v>
      </c>
      <c r="U8605" s="2">
        <f>IF(O8605="Reg", R8605 * Inputs!$B$7, 0)</f>
        <v>0</v>
      </c>
      <c r="V8605" s="2">
        <f>MAX(F8605 + P8605*Inputs!$B$15 - (Q8605/Inputs!$B$16) - U8605, 0)</f>
        <v>170</v>
      </c>
    </row>
    <row r="8606" spans="1:22" x14ac:dyDescent="0.3">
      <c r="A8606" s="1">
        <v>46381.5</v>
      </c>
      <c r="B8606" s="2">
        <v>26.446089069191562</v>
      </c>
      <c r="C8606" s="2">
        <v>6.9229359720966954</v>
      </c>
      <c r="D8606" s="2">
        <f t="shared" si="1608"/>
        <v>31.933380848275522</v>
      </c>
      <c r="E8606" s="2">
        <f t="shared" si="1609"/>
        <v>47.668941975656601</v>
      </c>
      <c r="F8606" s="2">
        <f t="shared" si="1617"/>
        <v>170</v>
      </c>
      <c r="G8606" s="2">
        <f t="shared" si="1618"/>
        <v>0</v>
      </c>
      <c r="H8606" s="2">
        <f>MIN(Inputs!$B$2, (Inputs!$B$14 - F8606)/Inputs!$B$15)</f>
        <v>170</v>
      </c>
      <c r="I8606" s="2">
        <f>MAX(MIN(Inputs!$B$2, F8606*Inputs!$B$16, Inputs!$B$14*Inputs!$B$4 - G8606), 0)</f>
        <v>170</v>
      </c>
      <c r="J8606" s="2">
        <f>MAX(MIN(Inputs!$B$2, F8606*Inputs!$B$16, (Inputs!$B$14-F8606)/Inputs!$B$15)*Inputs!$B$9, 0)</f>
        <v>136</v>
      </c>
      <c r="K8606" s="2">
        <f>MAX(E8606*Inputs!$B$5 - B8606 - Inputs!$B$8, 0) * H8606</f>
        <v>0</v>
      </c>
      <c r="L8606" s="2">
        <f>IF(B8606 &gt;= D8606*Inputs!$B$10, MAX(B8606 - E8606/Inputs!$B$5 - Inputs!$B$8, 0) * I8606, 0)</f>
        <v>0</v>
      </c>
      <c r="M8606" s="2">
        <f t="shared" si="1610"/>
        <v>941.51929220515058</v>
      </c>
      <c r="N8606" s="3" t="str">
        <f t="shared" si="1611"/>
        <v>Reg</v>
      </c>
      <c r="O8606" s="3" t="str">
        <f t="shared" si="1619"/>
        <v>Charge</v>
      </c>
      <c r="P8606" s="2">
        <f t="shared" si="1612"/>
        <v>170</v>
      </c>
      <c r="Q8606" s="2">
        <f t="shared" si="1613"/>
        <v>0</v>
      </c>
      <c r="R8606" s="2">
        <f t="shared" si="1614"/>
        <v>0</v>
      </c>
      <c r="S8606" s="2">
        <f t="shared" si="1615"/>
        <v>-4495.8351417625654</v>
      </c>
      <c r="T8606" s="2">
        <f t="shared" si="1616"/>
        <v>0</v>
      </c>
      <c r="U8606" s="2">
        <f>IF(O8606="Reg", R8606 * Inputs!$B$7, 0)</f>
        <v>0</v>
      </c>
      <c r="V8606" s="2">
        <f>MAX(F8606 + P8606*Inputs!$B$15 - (Q8606/Inputs!$B$16) - U8606, 0)</f>
        <v>340</v>
      </c>
    </row>
    <row r="8607" spans="1:22" x14ac:dyDescent="0.3">
      <c r="A8607" s="1">
        <v>46381.541666666657</v>
      </c>
      <c r="B8607" s="2">
        <v>36.139618585211501</v>
      </c>
      <c r="C8607" s="2">
        <v>10.57932341329129</v>
      </c>
      <c r="D8607" s="2">
        <f t="shared" si="1608"/>
        <v>31.933380848275522</v>
      </c>
      <c r="E8607" s="2">
        <f t="shared" si="1609"/>
        <v>56.30364765462739</v>
      </c>
      <c r="F8607" s="2">
        <f t="shared" si="1617"/>
        <v>340</v>
      </c>
      <c r="G8607" s="2">
        <f t="shared" si="1618"/>
        <v>0</v>
      </c>
      <c r="H8607" s="2">
        <f>MIN(Inputs!$B$2, (Inputs!$B$14 - F8607)/Inputs!$B$15)</f>
        <v>0</v>
      </c>
      <c r="I8607" s="2">
        <f>MAX(MIN(Inputs!$B$2, F8607*Inputs!$B$16, Inputs!$B$14*Inputs!$B$4 - G8607), 0)</f>
        <v>170</v>
      </c>
      <c r="J8607" s="2">
        <f>MAX(MIN(Inputs!$B$2, F8607*Inputs!$B$16, (Inputs!$B$14-F8607)/Inputs!$B$15)*Inputs!$B$9, 0)</f>
        <v>0</v>
      </c>
      <c r="K8607" s="2">
        <f>MAX(E8607*Inputs!$B$5 - B8607 - Inputs!$B$8, 0) * H8607</f>
        <v>0</v>
      </c>
      <c r="L8607" s="2">
        <f>IF(B8607 &gt;= D8607*Inputs!$B$10, MAX(B8607 - E8607/Inputs!$B$5 - Inputs!$B$8, 0) * I8607, 0)</f>
        <v>0</v>
      </c>
      <c r="M8607" s="2">
        <f t="shared" si="1610"/>
        <v>0</v>
      </c>
      <c r="N8607" s="3" t="str">
        <f t="shared" si="1611"/>
        <v>Idle</v>
      </c>
      <c r="O8607" s="3" t="str">
        <f t="shared" si="1619"/>
        <v>Idle</v>
      </c>
      <c r="P8607" s="2">
        <f t="shared" si="1612"/>
        <v>0</v>
      </c>
      <c r="Q8607" s="2">
        <f t="shared" si="1613"/>
        <v>0</v>
      </c>
      <c r="R8607" s="2">
        <f t="shared" si="1614"/>
        <v>0</v>
      </c>
      <c r="S8607" s="2">
        <f t="shared" si="1615"/>
        <v>0</v>
      </c>
      <c r="T8607" s="2">
        <f t="shared" si="1616"/>
        <v>0</v>
      </c>
      <c r="U8607" s="2">
        <f>IF(O8607="Reg", R8607 * Inputs!$B$7, 0)</f>
        <v>0</v>
      </c>
      <c r="V8607" s="2">
        <f>MAX(F8607 + P8607*Inputs!$B$15 - (Q8607/Inputs!$B$16) - U8607, 0)</f>
        <v>340</v>
      </c>
    </row>
    <row r="8608" spans="1:22" x14ac:dyDescent="0.3">
      <c r="A8608" s="1">
        <v>46381.583333333343</v>
      </c>
      <c r="B8608" s="2">
        <v>46.202378671631841</v>
      </c>
      <c r="C8608" s="2">
        <v>3.6407607597153362</v>
      </c>
      <c r="D8608" s="2">
        <f t="shared" si="1608"/>
        <v>31.933380848275522</v>
      </c>
      <c r="E8608" s="2">
        <f t="shared" si="1609"/>
        <v>62.199723111700365</v>
      </c>
      <c r="F8608" s="2">
        <f t="shared" si="1617"/>
        <v>340</v>
      </c>
      <c r="G8608" s="2">
        <f t="shared" si="1618"/>
        <v>0</v>
      </c>
      <c r="H8608" s="2">
        <f>MIN(Inputs!$B$2, (Inputs!$B$14 - F8608)/Inputs!$B$15)</f>
        <v>0</v>
      </c>
      <c r="I8608" s="2">
        <f>MAX(MIN(Inputs!$B$2, F8608*Inputs!$B$16, Inputs!$B$14*Inputs!$B$4 - G8608), 0)</f>
        <v>170</v>
      </c>
      <c r="J8608" s="2">
        <f>MAX(MIN(Inputs!$B$2, F8608*Inputs!$B$16, (Inputs!$B$14-F8608)/Inputs!$B$15)*Inputs!$B$9, 0)</f>
        <v>0</v>
      </c>
      <c r="K8608" s="2">
        <f>MAX(E8608*Inputs!$B$5 - B8608 - Inputs!$B$8, 0) * H8608</f>
        <v>0</v>
      </c>
      <c r="L8608" s="2">
        <f>IF(B8608 &gt;= D8608*Inputs!$B$10, MAX(B8608 - E8608/Inputs!$B$5 - Inputs!$B$8, 0) * I8608, 0)</f>
        <v>0</v>
      </c>
      <c r="M8608" s="2">
        <f t="shared" si="1610"/>
        <v>0</v>
      </c>
      <c r="N8608" s="3" t="str">
        <f t="shared" si="1611"/>
        <v>Idle</v>
      </c>
      <c r="O8608" s="3" t="str">
        <f t="shared" si="1619"/>
        <v>Idle</v>
      </c>
      <c r="P8608" s="2">
        <f t="shared" si="1612"/>
        <v>0</v>
      </c>
      <c r="Q8608" s="2">
        <f t="shared" si="1613"/>
        <v>0</v>
      </c>
      <c r="R8608" s="2">
        <f t="shared" si="1614"/>
        <v>0</v>
      </c>
      <c r="S8608" s="2">
        <f t="shared" si="1615"/>
        <v>0</v>
      </c>
      <c r="T8608" s="2">
        <f t="shared" si="1616"/>
        <v>0</v>
      </c>
      <c r="U8608" s="2">
        <f>IF(O8608="Reg", R8608 * Inputs!$B$7, 0)</f>
        <v>0</v>
      </c>
      <c r="V8608" s="2">
        <f>MAX(F8608 + P8608*Inputs!$B$15 - (Q8608/Inputs!$B$16) - U8608, 0)</f>
        <v>340</v>
      </c>
    </row>
    <row r="8609" spans="1:22" x14ac:dyDescent="0.3">
      <c r="A8609" s="1">
        <v>46381.625</v>
      </c>
      <c r="B8609" s="2">
        <v>47.098774998803442</v>
      </c>
      <c r="C8609" s="2">
        <v>4.3991212053930706</v>
      </c>
      <c r="D8609" s="2">
        <f t="shared" si="1608"/>
        <v>31.933380848275522</v>
      </c>
      <c r="E8609" s="2">
        <f t="shared" si="1609"/>
        <v>67.565958996163204</v>
      </c>
      <c r="F8609" s="2">
        <f t="shared" si="1617"/>
        <v>340</v>
      </c>
      <c r="G8609" s="2">
        <f t="shared" si="1618"/>
        <v>0</v>
      </c>
      <c r="H8609" s="2">
        <f>MIN(Inputs!$B$2, (Inputs!$B$14 - F8609)/Inputs!$B$15)</f>
        <v>0</v>
      </c>
      <c r="I8609" s="2">
        <f>MAX(MIN(Inputs!$B$2, F8609*Inputs!$B$16, Inputs!$B$14*Inputs!$B$4 - G8609), 0)</f>
        <v>170</v>
      </c>
      <c r="J8609" s="2">
        <f>MAX(MIN(Inputs!$B$2, F8609*Inputs!$B$16, (Inputs!$B$14-F8609)/Inputs!$B$15)*Inputs!$B$9, 0)</f>
        <v>0</v>
      </c>
      <c r="K8609" s="2">
        <f>MAX(E8609*Inputs!$B$5 - B8609 - Inputs!$B$8, 0) * H8609</f>
        <v>0</v>
      </c>
      <c r="L8609" s="2">
        <f>IF(B8609 &gt;= D8609*Inputs!$B$10, MAX(B8609 - E8609/Inputs!$B$5 - Inputs!$B$8, 0) * I8609, 0)</f>
        <v>0</v>
      </c>
      <c r="M8609" s="2">
        <f t="shared" si="1610"/>
        <v>0</v>
      </c>
      <c r="N8609" s="3" t="str">
        <f t="shared" si="1611"/>
        <v>Idle</v>
      </c>
      <c r="O8609" s="3" t="str">
        <f t="shared" si="1619"/>
        <v>Idle</v>
      </c>
      <c r="P8609" s="2">
        <f t="shared" si="1612"/>
        <v>0</v>
      </c>
      <c r="Q8609" s="2">
        <f t="shared" si="1613"/>
        <v>0</v>
      </c>
      <c r="R8609" s="2">
        <f t="shared" si="1614"/>
        <v>0</v>
      </c>
      <c r="S8609" s="2">
        <f t="shared" si="1615"/>
        <v>0</v>
      </c>
      <c r="T8609" s="2">
        <f t="shared" si="1616"/>
        <v>0</v>
      </c>
      <c r="U8609" s="2">
        <f>IF(O8609="Reg", R8609 * Inputs!$B$7, 0)</f>
        <v>0</v>
      </c>
      <c r="V8609" s="2">
        <f>MAX(F8609 + P8609*Inputs!$B$15 - (Q8609/Inputs!$B$16) - U8609, 0)</f>
        <v>340</v>
      </c>
    </row>
    <row r="8610" spans="1:22" x14ac:dyDescent="0.3">
      <c r="A8610" s="1">
        <v>46381.666666666657</v>
      </c>
      <c r="B8610" s="2">
        <v>70.584780974031858</v>
      </c>
      <c r="C8610" s="2">
        <v>2.5329760183769001</v>
      </c>
      <c r="D8610" s="2">
        <f t="shared" si="1608"/>
        <v>31.933380848275522</v>
      </c>
      <c r="E8610" s="2">
        <f t="shared" si="1609"/>
        <v>69.984723256603445</v>
      </c>
      <c r="F8610" s="2">
        <f t="shared" si="1617"/>
        <v>340</v>
      </c>
      <c r="G8610" s="2">
        <f t="shared" si="1618"/>
        <v>0</v>
      </c>
      <c r="H8610" s="2">
        <f>MIN(Inputs!$B$2, (Inputs!$B$14 - F8610)/Inputs!$B$15)</f>
        <v>0</v>
      </c>
      <c r="I8610" s="2">
        <f>MAX(MIN(Inputs!$B$2, F8610*Inputs!$B$16, Inputs!$B$14*Inputs!$B$4 - G8610), 0)</f>
        <v>170</v>
      </c>
      <c r="J8610" s="2">
        <f>MAX(MIN(Inputs!$B$2, F8610*Inputs!$B$16, (Inputs!$B$14-F8610)/Inputs!$B$15)*Inputs!$B$9, 0)</f>
        <v>0</v>
      </c>
      <c r="K8610" s="2">
        <f>MAX(E8610*Inputs!$B$5 - B8610 - Inputs!$B$8, 0) * H8610</f>
        <v>0</v>
      </c>
      <c r="L8610" s="2">
        <f>IF(B8610 &gt;= D8610*Inputs!$B$10, MAX(B8610 - E8610/Inputs!$B$5 - Inputs!$B$8, 0) * I8610, 0)</f>
        <v>0</v>
      </c>
      <c r="M8610" s="2">
        <f t="shared" si="1610"/>
        <v>0</v>
      </c>
      <c r="N8610" s="3" t="str">
        <f t="shared" si="1611"/>
        <v>Idle</v>
      </c>
      <c r="O8610" s="3" t="str">
        <f t="shared" si="1619"/>
        <v>Idle</v>
      </c>
      <c r="P8610" s="2">
        <f t="shared" si="1612"/>
        <v>0</v>
      </c>
      <c r="Q8610" s="2">
        <f t="shared" si="1613"/>
        <v>0</v>
      </c>
      <c r="R8610" s="2">
        <f t="shared" si="1614"/>
        <v>0</v>
      </c>
      <c r="S8610" s="2">
        <f t="shared" si="1615"/>
        <v>0</v>
      </c>
      <c r="T8610" s="2">
        <f t="shared" si="1616"/>
        <v>0</v>
      </c>
      <c r="U8610" s="2">
        <f>IF(O8610="Reg", R8610 * Inputs!$B$7, 0)</f>
        <v>0</v>
      </c>
      <c r="V8610" s="2">
        <f>MAX(F8610 + P8610*Inputs!$B$15 - (Q8610/Inputs!$B$16) - U8610, 0)</f>
        <v>340</v>
      </c>
    </row>
    <row r="8611" spans="1:22" x14ac:dyDescent="0.3">
      <c r="A8611" s="1">
        <v>46381.708333333343</v>
      </c>
      <c r="B8611" s="2">
        <v>59.542009555069392</v>
      </c>
      <c r="C8611" s="2">
        <v>4.378559417422915</v>
      </c>
      <c r="D8611" s="2">
        <f t="shared" si="1608"/>
        <v>31.933380848275522</v>
      </c>
      <c r="E8611" s="2">
        <f t="shared" si="1609"/>
        <v>65.501148511251728</v>
      </c>
      <c r="F8611" s="2">
        <f t="shared" si="1617"/>
        <v>340</v>
      </c>
      <c r="G8611" s="2">
        <f t="shared" si="1618"/>
        <v>0</v>
      </c>
      <c r="H8611" s="2">
        <f>MIN(Inputs!$B$2, (Inputs!$B$14 - F8611)/Inputs!$B$15)</f>
        <v>0</v>
      </c>
      <c r="I8611" s="2">
        <f>MAX(MIN(Inputs!$B$2, F8611*Inputs!$B$16, Inputs!$B$14*Inputs!$B$4 - G8611), 0)</f>
        <v>170</v>
      </c>
      <c r="J8611" s="2">
        <f>MAX(MIN(Inputs!$B$2, F8611*Inputs!$B$16, (Inputs!$B$14-F8611)/Inputs!$B$15)*Inputs!$B$9, 0)</f>
        <v>0</v>
      </c>
      <c r="K8611" s="2">
        <f>MAX(E8611*Inputs!$B$5 - B8611 - Inputs!$B$8, 0) * H8611</f>
        <v>0</v>
      </c>
      <c r="L8611" s="2">
        <f>IF(B8611 &gt;= D8611*Inputs!$B$10, MAX(B8611 - E8611/Inputs!$B$5 - Inputs!$B$8, 0) * I8611, 0)</f>
        <v>0</v>
      </c>
      <c r="M8611" s="2">
        <f t="shared" si="1610"/>
        <v>0</v>
      </c>
      <c r="N8611" s="3" t="str">
        <f t="shared" si="1611"/>
        <v>Idle</v>
      </c>
      <c r="O8611" s="3" t="str">
        <f t="shared" si="1619"/>
        <v>Idle</v>
      </c>
      <c r="P8611" s="2">
        <f t="shared" si="1612"/>
        <v>0</v>
      </c>
      <c r="Q8611" s="2">
        <f t="shared" si="1613"/>
        <v>0</v>
      </c>
      <c r="R8611" s="2">
        <f t="shared" si="1614"/>
        <v>0</v>
      </c>
      <c r="S8611" s="2">
        <f t="shared" si="1615"/>
        <v>0</v>
      </c>
      <c r="T8611" s="2">
        <f t="shared" si="1616"/>
        <v>0</v>
      </c>
      <c r="U8611" s="2">
        <f>IF(O8611="Reg", R8611 * Inputs!$B$7, 0)</f>
        <v>0</v>
      </c>
      <c r="V8611" s="2">
        <f>MAX(F8611 + P8611*Inputs!$B$15 - (Q8611/Inputs!$B$16) - U8611, 0)</f>
        <v>340</v>
      </c>
    </row>
    <row r="8612" spans="1:22" x14ac:dyDescent="0.3">
      <c r="A8612" s="1">
        <v>46381.75</v>
      </c>
      <c r="B8612" s="2">
        <v>78.254323143016336</v>
      </c>
      <c r="C8612" s="2">
        <v>14.64114279097593</v>
      </c>
      <c r="D8612" s="2">
        <f t="shared" si="1608"/>
        <v>31.933380848275522</v>
      </c>
      <c r="E8612" s="2">
        <f t="shared" si="1609"/>
        <v>60.642164936896457</v>
      </c>
      <c r="F8612" s="2">
        <f t="shared" si="1617"/>
        <v>340</v>
      </c>
      <c r="G8612" s="2">
        <f t="shared" si="1618"/>
        <v>0</v>
      </c>
      <c r="H8612" s="2">
        <f>MIN(Inputs!$B$2, (Inputs!$B$14 - F8612)/Inputs!$B$15)</f>
        <v>0</v>
      </c>
      <c r="I8612" s="2">
        <f>MAX(MIN(Inputs!$B$2, F8612*Inputs!$B$16, Inputs!$B$14*Inputs!$B$4 - G8612), 0)</f>
        <v>170</v>
      </c>
      <c r="J8612" s="2">
        <f>MAX(MIN(Inputs!$B$2, F8612*Inputs!$B$16, (Inputs!$B$14-F8612)/Inputs!$B$15)*Inputs!$B$9, 0)</f>
        <v>0</v>
      </c>
      <c r="K8612" s="2">
        <f>MAX(E8612*Inputs!$B$5 - B8612 - Inputs!$B$8, 0) * H8612</f>
        <v>0</v>
      </c>
      <c r="L8612" s="2">
        <f>IF(B8612 &gt;= D8612*Inputs!$B$10, MAX(B8612 - E8612/Inputs!$B$5 - Inputs!$B$8, 0) * I8612, 0)</f>
        <v>0</v>
      </c>
      <c r="M8612" s="2">
        <f t="shared" si="1610"/>
        <v>0</v>
      </c>
      <c r="N8612" s="3" t="str">
        <f t="shared" si="1611"/>
        <v>Idle</v>
      </c>
      <c r="O8612" s="3" t="str">
        <f t="shared" si="1619"/>
        <v>Idle</v>
      </c>
      <c r="P8612" s="2">
        <f t="shared" si="1612"/>
        <v>0</v>
      </c>
      <c r="Q8612" s="2">
        <f t="shared" si="1613"/>
        <v>0</v>
      </c>
      <c r="R8612" s="2">
        <f t="shared" si="1614"/>
        <v>0</v>
      </c>
      <c r="S8612" s="2">
        <f t="shared" si="1615"/>
        <v>0</v>
      </c>
      <c r="T8612" s="2">
        <f t="shared" si="1616"/>
        <v>0</v>
      </c>
      <c r="U8612" s="2">
        <f>IF(O8612="Reg", R8612 * Inputs!$B$7, 0)</f>
        <v>0</v>
      </c>
      <c r="V8612" s="2">
        <f>MAX(F8612 + P8612*Inputs!$B$15 - (Q8612/Inputs!$B$16) - U8612, 0)</f>
        <v>340</v>
      </c>
    </row>
    <row r="8613" spans="1:22" x14ac:dyDescent="0.3">
      <c r="A8613" s="1">
        <v>46381.791666666657</v>
      </c>
      <c r="B8613" s="2">
        <v>71.516071327649271</v>
      </c>
      <c r="C8613" s="2">
        <v>11.380158238938529</v>
      </c>
      <c r="D8613" s="2">
        <f t="shared" si="1608"/>
        <v>31.933380848275522</v>
      </c>
      <c r="E8613" s="2">
        <f t="shared" si="1609"/>
        <v>51.29687703612408</v>
      </c>
      <c r="F8613" s="2">
        <f t="shared" si="1617"/>
        <v>340</v>
      </c>
      <c r="G8613" s="2">
        <f t="shared" si="1618"/>
        <v>0</v>
      </c>
      <c r="H8613" s="2">
        <f>MIN(Inputs!$B$2, (Inputs!$B$14 - F8613)/Inputs!$B$15)</f>
        <v>0</v>
      </c>
      <c r="I8613" s="2">
        <f>MAX(MIN(Inputs!$B$2, F8613*Inputs!$B$16, Inputs!$B$14*Inputs!$B$4 - G8613), 0)</f>
        <v>170</v>
      </c>
      <c r="J8613" s="2">
        <f>MAX(MIN(Inputs!$B$2, F8613*Inputs!$B$16, (Inputs!$B$14-F8613)/Inputs!$B$15)*Inputs!$B$9, 0)</f>
        <v>0</v>
      </c>
      <c r="K8613" s="2">
        <f>MAX(E8613*Inputs!$B$5 - B8613 - Inputs!$B$8, 0) * H8613</f>
        <v>0</v>
      </c>
      <c r="L8613" s="2">
        <f>IF(B8613 &gt;= D8613*Inputs!$B$10, MAX(B8613 - E8613/Inputs!$B$5 - Inputs!$B$8, 0) * I8613, 0)</f>
        <v>0</v>
      </c>
      <c r="M8613" s="2">
        <f t="shared" si="1610"/>
        <v>0</v>
      </c>
      <c r="N8613" s="3" t="str">
        <f t="shared" si="1611"/>
        <v>Idle</v>
      </c>
      <c r="O8613" s="3" t="str">
        <f t="shared" si="1619"/>
        <v>Idle</v>
      </c>
      <c r="P8613" s="2">
        <f t="shared" si="1612"/>
        <v>0</v>
      </c>
      <c r="Q8613" s="2">
        <f t="shared" si="1613"/>
        <v>0</v>
      </c>
      <c r="R8613" s="2">
        <f t="shared" si="1614"/>
        <v>0</v>
      </c>
      <c r="S8613" s="2">
        <f t="shared" si="1615"/>
        <v>0</v>
      </c>
      <c r="T8613" s="2">
        <f t="shared" si="1616"/>
        <v>0</v>
      </c>
      <c r="U8613" s="2">
        <f>IF(O8613="Reg", R8613 * Inputs!$B$7, 0)</f>
        <v>0</v>
      </c>
      <c r="V8613" s="2">
        <f>MAX(F8613 + P8613*Inputs!$B$15 - (Q8613/Inputs!$B$16) - U8613, 0)</f>
        <v>340</v>
      </c>
    </row>
    <row r="8614" spans="1:22" x14ac:dyDescent="0.3">
      <c r="A8614" s="1">
        <v>46381.833333333343</v>
      </c>
      <c r="B8614" s="2">
        <v>78.399793978408937</v>
      </c>
      <c r="C8614" s="2">
        <v>4.3306592495402638</v>
      </c>
      <c r="D8614" s="2">
        <f t="shared" si="1608"/>
        <v>31.933380848275522</v>
      </c>
      <c r="E8614" s="2">
        <f t="shared" si="1609"/>
        <v>44.505248928543942</v>
      </c>
      <c r="F8614" s="2">
        <f t="shared" si="1617"/>
        <v>340</v>
      </c>
      <c r="G8614" s="2">
        <f t="shared" si="1618"/>
        <v>0</v>
      </c>
      <c r="H8614" s="2">
        <f>MIN(Inputs!$B$2, (Inputs!$B$14 - F8614)/Inputs!$B$15)</f>
        <v>0</v>
      </c>
      <c r="I8614" s="2">
        <f>MAX(MIN(Inputs!$B$2, F8614*Inputs!$B$16, Inputs!$B$14*Inputs!$B$4 - G8614), 0)</f>
        <v>170</v>
      </c>
      <c r="J8614" s="2">
        <f>MAX(MIN(Inputs!$B$2, F8614*Inputs!$B$16, (Inputs!$B$14-F8614)/Inputs!$B$15)*Inputs!$B$9, 0)</f>
        <v>0</v>
      </c>
      <c r="K8614" s="2">
        <f>MAX(E8614*Inputs!$B$5 - B8614 - Inputs!$B$8, 0) * H8614</f>
        <v>0</v>
      </c>
      <c r="L8614" s="2">
        <f>IF(B8614 &gt;= D8614*Inputs!$B$10, MAX(B8614 - E8614/Inputs!$B$5 - Inputs!$B$8, 0) * I8614, 0)</f>
        <v>1330.3600696789852</v>
      </c>
      <c r="M8614" s="2">
        <f t="shared" si="1610"/>
        <v>0</v>
      </c>
      <c r="N8614" s="3" t="str">
        <f t="shared" si="1611"/>
        <v>Discharge</v>
      </c>
      <c r="O8614" s="3" t="str">
        <f t="shared" si="1619"/>
        <v>Discharge</v>
      </c>
      <c r="P8614" s="2">
        <f t="shared" si="1612"/>
        <v>0</v>
      </c>
      <c r="Q8614" s="2">
        <f t="shared" si="1613"/>
        <v>170</v>
      </c>
      <c r="R8614" s="2">
        <f t="shared" si="1614"/>
        <v>0</v>
      </c>
      <c r="S8614" s="2">
        <f t="shared" si="1615"/>
        <v>13327.96497632952</v>
      </c>
      <c r="T8614" s="2">
        <f t="shared" si="1616"/>
        <v>0</v>
      </c>
      <c r="U8614" s="2">
        <f>IF(O8614="Reg", R8614 * Inputs!$B$7, 0)</f>
        <v>0</v>
      </c>
      <c r="V8614" s="2">
        <f>MAX(F8614 + P8614*Inputs!$B$15 - (Q8614/Inputs!$B$16) - U8614, 0)</f>
        <v>170</v>
      </c>
    </row>
    <row r="8615" spans="1:22" x14ac:dyDescent="0.3">
      <c r="A8615" s="1">
        <v>46381.875</v>
      </c>
      <c r="B8615" s="2">
        <v>61.611360561444883</v>
      </c>
      <c r="C8615" s="2">
        <v>8.6258675216507683</v>
      </c>
      <c r="D8615" s="2">
        <f t="shared" si="1608"/>
        <v>31.933380848275522</v>
      </c>
      <c r="E8615" s="2">
        <f t="shared" si="1609"/>
        <v>32.289968710812111</v>
      </c>
      <c r="F8615" s="2">
        <f t="shared" si="1617"/>
        <v>170</v>
      </c>
      <c r="G8615" s="2">
        <f t="shared" si="1618"/>
        <v>170</v>
      </c>
      <c r="H8615" s="2">
        <f>MIN(Inputs!$B$2, (Inputs!$B$14 - F8615)/Inputs!$B$15)</f>
        <v>170</v>
      </c>
      <c r="I8615" s="2">
        <f>MAX(MIN(Inputs!$B$2, F8615*Inputs!$B$16, Inputs!$B$14*Inputs!$B$4 - G8615), 0)</f>
        <v>170</v>
      </c>
      <c r="J8615" s="2">
        <f>MAX(MIN(Inputs!$B$2, F8615*Inputs!$B$16, (Inputs!$B$14-F8615)/Inputs!$B$15)*Inputs!$B$9, 0)</f>
        <v>136</v>
      </c>
      <c r="K8615" s="2">
        <f>MAX(E8615*Inputs!$B$5 - B8615 - Inputs!$B$8, 0) * H8615</f>
        <v>0</v>
      </c>
      <c r="L8615" s="2">
        <f>IF(B8615 &gt;= D8615*Inputs!$B$10, MAX(B8615 - E8615/Inputs!$B$5 - Inputs!$B$8, 0) * I8615, 0)</f>
        <v>836.09643085692687</v>
      </c>
      <c r="M8615" s="2">
        <f t="shared" si="1610"/>
        <v>1173.1179829445045</v>
      </c>
      <c r="N8615" s="3" t="str">
        <f t="shared" si="1611"/>
        <v>Reg</v>
      </c>
      <c r="O8615" s="3" t="str">
        <f t="shared" si="1619"/>
        <v>Discharge</v>
      </c>
      <c r="P8615" s="2">
        <f t="shared" si="1612"/>
        <v>0</v>
      </c>
      <c r="Q8615" s="2">
        <f t="shared" si="1613"/>
        <v>170</v>
      </c>
      <c r="R8615" s="2">
        <f t="shared" si="1614"/>
        <v>0</v>
      </c>
      <c r="S8615" s="2">
        <f t="shared" si="1615"/>
        <v>10473.931295445631</v>
      </c>
      <c r="T8615" s="2">
        <f t="shared" si="1616"/>
        <v>0</v>
      </c>
      <c r="U8615" s="2">
        <f>IF(O8615="Reg", R8615 * Inputs!$B$7, 0)</f>
        <v>0</v>
      </c>
      <c r="V8615" s="2">
        <f>MAX(F8615 + P8615*Inputs!$B$15 - (Q8615/Inputs!$B$16) - U8615, 0)</f>
        <v>0</v>
      </c>
    </row>
    <row r="8616" spans="1:22" x14ac:dyDescent="0.3">
      <c r="A8616" s="1">
        <v>46381.916666666657</v>
      </c>
      <c r="B8616" s="2">
        <v>43.683332501921541</v>
      </c>
      <c r="C8616" s="2">
        <v>16.92739522734604</v>
      </c>
      <c r="D8616" s="2">
        <f t="shared" si="1608"/>
        <v>31.933380848275522</v>
      </c>
      <c r="E8616" s="2">
        <f t="shared" si="1609"/>
        <v>22.135707953227762</v>
      </c>
      <c r="F8616" s="2">
        <f t="shared" si="1617"/>
        <v>0</v>
      </c>
      <c r="G8616" s="2">
        <f t="shared" si="1618"/>
        <v>340</v>
      </c>
      <c r="H8616" s="2">
        <f>MIN(Inputs!$B$2, (Inputs!$B$14 - F8616)/Inputs!$B$15)</f>
        <v>170</v>
      </c>
      <c r="I8616" s="2">
        <f>MAX(MIN(Inputs!$B$2, F8616*Inputs!$B$16, Inputs!$B$14*Inputs!$B$4 - G8616), 0)</f>
        <v>0</v>
      </c>
      <c r="J8616" s="2">
        <f>MAX(MIN(Inputs!$B$2, F8616*Inputs!$B$16, (Inputs!$B$14-F8616)/Inputs!$B$15)*Inputs!$B$9, 0)</f>
        <v>0</v>
      </c>
      <c r="K8616" s="2">
        <f>MAX(E8616*Inputs!$B$5 - B8616 - Inputs!$B$8, 0) * H8616</f>
        <v>0</v>
      </c>
      <c r="L8616" s="2">
        <f>IF(B8616 &gt;= D8616*Inputs!$B$10, MAX(B8616 - E8616/Inputs!$B$5 - Inputs!$B$8, 0) * I8616, 0)</f>
        <v>0</v>
      </c>
      <c r="M8616" s="2">
        <f t="shared" si="1610"/>
        <v>0</v>
      </c>
      <c r="N8616" s="3" t="str">
        <f t="shared" si="1611"/>
        <v>Idle</v>
      </c>
      <c r="O8616" s="3" t="str">
        <f t="shared" si="1619"/>
        <v>Idle</v>
      </c>
      <c r="P8616" s="2">
        <f t="shared" si="1612"/>
        <v>0</v>
      </c>
      <c r="Q8616" s="2">
        <f t="shared" si="1613"/>
        <v>0</v>
      </c>
      <c r="R8616" s="2">
        <f t="shared" si="1614"/>
        <v>0</v>
      </c>
      <c r="S8616" s="2">
        <f t="shared" si="1615"/>
        <v>0</v>
      </c>
      <c r="T8616" s="2">
        <f t="shared" si="1616"/>
        <v>0</v>
      </c>
      <c r="U8616" s="2">
        <f>IF(O8616="Reg", R8616 * Inputs!$B$7, 0)</f>
        <v>0</v>
      </c>
      <c r="V8616" s="2">
        <f>MAX(F8616 + P8616*Inputs!$B$15 - (Q8616/Inputs!$B$16) - U8616, 0)</f>
        <v>0</v>
      </c>
    </row>
    <row r="8617" spans="1:22" x14ac:dyDescent="0.3">
      <c r="A8617" s="1">
        <v>46381.958333333343</v>
      </c>
      <c r="B8617" s="2">
        <v>30.388108108937811</v>
      </c>
      <c r="C8617" s="2">
        <v>3.3319895810043119</v>
      </c>
      <c r="D8617" s="2">
        <f t="shared" si="1608"/>
        <v>31.933380848275522</v>
      </c>
      <c r="E8617" s="2">
        <f t="shared" si="1609"/>
        <v>14.855152536240835</v>
      </c>
      <c r="F8617" s="2">
        <f t="shared" si="1617"/>
        <v>0</v>
      </c>
      <c r="G8617" s="2">
        <f t="shared" si="1618"/>
        <v>340</v>
      </c>
      <c r="H8617" s="2">
        <f>MIN(Inputs!$B$2, (Inputs!$B$14 - F8617)/Inputs!$B$15)</f>
        <v>170</v>
      </c>
      <c r="I8617" s="2">
        <f>MAX(MIN(Inputs!$B$2, F8617*Inputs!$B$16, Inputs!$B$14*Inputs!$B$4 - G8617), 0)</f>
        <v>0</v>
      </c>
      <c r="J8617" s="2">
        <f>MAX(MIN(Inputs!$B$2, F8617*Inputs!$B$16, (Inputs!$B$14-F8617)/Inputs!$B$15)*Inputs!$B$9, 0)</f>
        <v>0</v>
      </c>
      <c r="K8617" s="2">
        <f>MAX(E8617*Inputs!$B$5 - B8617 - Inputs!$B$8, 0) * H8617</f>
        <v>0</v>
      </c>
      <c r="L8617" s="2">
        <f>IF(B8617 &gt;= D8617*Inputs!$B$10, MAX(B8617 - E8617/Inputs!$B$5 - Inputs!$B$8, 0) * I8617, 0)</f>
        <v>0</v>
      </c>
      <c r="M8617" s="2">
        <f t="shared" si="1610"/>
        <v>0</v>
      </c>
      <c r="N8617" s="3" t="str">
        <f t="shared" si="1611"/>
        <v>Idle</v>
      </c>
      <c r="O8617" s="3" t="str">
        <f t="shared" si="1619"/>
        <v>Idle</v>
      </c>
      <c r="P8617" s="2">
        <f t="shared" si="1612"/>
        <v>0</v>
      </c>
      <c r="Q8617" s="2">
        <f t="shared" si="1613"/>
        <v>0</v>
      </c>
      <c r="R8617" s="2">
        <f t="shared" si="1614"/>
        <v>0</v>
      </c>
      <c r="S8617" s="2">
        <f t="shared" si="1615"/>
        <v>0</v>
      </c>
      <c r="T8617" s="2">
        <f t="shared" si="1616"/>
        <v>0</v>
      </c>
      <c r="U8617" s="2">
        <f>IF(O8617="Reg", R8617 * Inputs!$B$7, 0)</f>
        <v>0</v>
      </c>
      <c r="V8617" s="2">
        <f>MAX(F8617 + P8617*Inputs!$B$15 - (Q8617/Inputs!$B$16) - U8617, 0)</f>
        <v>0</v>
      </c>
    </row>
    <row r="8618" spans="1:22" x14ac:dyDescent="0.3">
      <c r="A8618" s="1">
        <v>46382</v>
      </c>
      <c r="B8618" s="2">
        <v>22.18259573838208</v>
      </c>
      <c r="C8618" s="2">
        <v>5.2177740492683444</v>
      </c>
      <c r="D8618" s="2">
        <f t="shared" si="1608"/>
        <v>30.869506366412413</v>
      </c>
      <c r="E8618" s="2">
        <f t="shared" si="1609"/>
        <v>9.7904678514178691</v>
      </c>
      <c r="F8618" s="2">
        <f t="shared" si="1617"/>
        <v>0</v>
      </c>
      <c r="G8618" s="2">
        <f t="shared" si="1618"/>
        <v>0</v>
      </c>
      <c r="H8618" s="2">
        <f>MIN(Inputs!$B$2, (Inputs!$B$14 - F8618)/Inputs!$B$15)</f>
        <v>170</v>
      </c>
      <c r="I8618" s="2">
        <f>MAX(MIN(Inputs!$B$2, F8618*Inputs!$B$16, Inputs!$B$14*Inputs!$B$4 - G8618), 0)</f>
        <v>0</v>
      </c>
      <c r="J8618" s="2">
        <f>MAX(MIN(Inputs!$B$2, F8618*Inputs!$B$16, (Inputs!$B$14-F8618)/Inputs!$B$15)*Inputs!$B$9, 0)</f>
        <v>0</v>
      </c>
      <c r="K8618" s="2">
        <f>MAX(E8618*Inputs!$B$5 - B8618 - Inputs!$B$8, 0) * H8618</f>
        <v>0</v>
      </c>
      <c r="L8618" s="2">
        <f>IF(B8618 &gt;= D8618*Inputs!$B$10, MAX(B8618 - E8618/Inputs!$B$5 - Inputs!$B$8, 0) * I8618, 0)</f>
        <v>0</v>
      </c>
      <c r="M8618" s="2">
        <f t="shared" si="1610"/>
        <v>0</v>
      </c>
      <c r="N8618" s="3" t="str">
        <f t="shared" si="1611"/>
        <v>Idle</v>
      </c>
      <c r="O8618" s="3" t="str">
        <f t="shared" si="1619"/>
        <v>Idle</v>
      </c>
      <c r="P8618" s="2">
        <f t="shared" si="1612"/>
        <v>0</v>
      </c>
      <c r="Q8618" s="2">
        <f t="shared" si="1613"/>
        <v>0</v>
      </c>
      <c r="R8618" s="2">
        <f t="shared" si="1614"/>
        <v>0</v>
      </c>
      <c r="S8618" s="2">
        <f t="shared" si="1615"/>
        <v>0</v>
      </c>
      <c r="T8618" s="2">
        <f t="shared" si="1616"/>
        <v>0</v>
      </c>
      <c r="U8618" s="2">
        <f>IF(O8618="Reg", R8618 * Inputs!$B$7, 0)</f>
        <v>0</v>
      </c>
      <c r="V8618" s="2">
        <f>MAX(F8618 + P8618*Inputs!$B$15 - (Q8618/Inputs!$B$16) - U8618, 0)</f>
        <v>0</v>
      </c>
    </row>
    <row r="8619" spans="1:22" x14ac:dyDescent="0.3">
      <c r="A8619" s="1">
        <v>46382.041666666657</v>
      </c>
      <c r="B8619" s="2">
        <v>30.766302682168419</v>
      </c>
      <c r="C8619" s="2">
        <v>28.59404105407047</v>
      </c>
      <c r="D8619" s="2">
        <f t="shared" si="1608"/>
        <v>30.869506366412413</v>
      </c>
      <c r="E8619" s="2">
        <f t="shared" si="1609"/>
        <v>6.0933685616875222</v>
      </c>
      <c r="F8619" s="2">
        <f t="shared" si="1617"/>
        <v>0</v>
      </c>
      <c r="G8619" s="2">
        <f t="shared" si="1618"/>
        <v>0</v>
      </c>
      <c r="H8619" s="2">
        <f>MIN(Inputs!$B$2, (Inputs!$B$14 - F8619)/Inputs!$B$15)</f>
        <v>170</v>
      </c>
      <c r="I8619" s="2">
        <f>MAX(MIN(Inputs!$B$2, F8619*Inputs!$B$16, Inputs!$B$14*Inputs!$B$4 - G8619), 0)</f>
        <v>0</v>
      </c>
      <c r="J8619" s="2">
        <f>MAX(MIN(Inputs!$B$2, F8619*Inputs!$B$16, (Inputs!$B$14-F8619)/Inputs!$B$15)*Inputs!$B$9, 0)</f>
        <v>0</v>
      </c>
      <c r="K8619" s="2">
        <f>MAX(E8619*Inputs!$B$5 - B8619 - Inputs!$B$8, 0) * H8619</f>
        <v>0</v>
      </c>
      <c r="L8619" s="2">
        <f>IF(B8619 &gt;= D8619*Inputs!$B$10, MAX(B8619 - E8619/Inputs!$B$5 - Inputs!$B$8, 0) * I8619, 0)</f>
        <v>0</v>
      </c>
      <c r="M8619" s="2">
        <f t="shared" si="1610"/>
        <v>0</v>
      </c>
      <c r="N8619" s="3" t="str">
        <f t="shared" si="1611"/>
        <v>Idle</v>
      </c>
      <c r="O8619" s="3" t="str">
        <f t="shared" si="1619"/>
        <v>Idle</v>
      </c>
      <c r="P8619" s="2">
        <f t="shared" si="1612"/>
        <v>0</v>
      </c>
      <c r="Q8619" s="2">
        <f t="shared" si="1613"/>
        <v>0</v>
      </c>
      <c r="R8619" s="2">
        <f t="shared" si="1614"/>
        <v>0</v>
      </c>
      <c r="S8619" s="2">
        <f t="shared" si="1615"/>
        <v>0</v>
      </c>
      <c r="T8619" s="2">
        <f t="shared" si="1616"/>
        <v>0</v>
      </c>
      <c r="U8619" s="2">
        <f>IF(O8619="Reg", R8619 * Inputs!$B$7, 0)</f>
        <v>0</v>
      </c>
      <c r="V8619" s="2">
        <f>MAX(F8619 + P8619*Inputs!$B$15 - (Q8619/Inputs!$B$16) - U8619, 0)</f>
        <v>0</v>
      </c>
    </row>
    <row r="8620" spans="1:22" x14ac:dyDescent="0.3">
      <c r="A8620" s="1">
        <v>46382.083333333343</v>
      </c>
      <c r="B8620" s="2">
        <v>5.1081126720179011</v>
      </c>
      <c r="C8620" s="2">
        <v>13.90424340300966</v>
      </c>
      <c r="D8620" s="2">
        <f t="shared" si="1608"/>
        <v>30.869506366412413</v>
      </c>
      <c r="E8620" s="2">
        <f t="shared" si="1609"/>
        <v>0.96565144799278546</v>
      </c>
      <c r="F8620" s="2">
        <f t="shared" si="1617"/>
        <v>0</v>
      </c>
      <c r="G8620" s="2">
        <f t="shared" si="1618"/>
        <v>0</v>
      </c>
      <c r="H8620" s="2">
        <f>MIN(Inputs!$B$2, (Inputs!$B$14 - F8620)/Inputs!$B$15)</f>
        <v>170</v>
      </c>
      <c r="I8620" s="2">
        <f>MAX(MIN(Inputs!$B$2, F8620*Inputs!$B$16, Inputs!$B$14*Inputs!$B$4 - G8620), 0)</f>
        <v>0</v>
      </c>
      <c r="J8620" s="2">
        <f>MAX(MIN(Inputs!$B$2, F8620*Inputs!$B$16, (Inputs!$B$14-F8620)/Inputs!$B$15)*Inputs!$B$9, 0)</f>
        <v>0</v>
      </c>
      <c r="K8620" s="2">
        <f>MAX(E8620*Inputs!$B$5 - B8620 - Inputs!$B$8, 0) * H8620</f>
        <v>0</v>
      </c>
      <c r="L8620" s="2">
        <f>IF(B8620 &gt;= D8620*Inputs!$B$10, MAX(B8620 - E8620/Inputs!$B$5 - Inputs!$B$8, 0) * I8620, 0)</f>
        <v>0</v>
      </c>
      <c r="M8620" s="2">
        <f t="shared" si="1610"/>
        <v>0</v>
      </c>
      <c r="N8620" s="3" t="str">
        <f t="shared" si="1611"/>
        <v>Idle</v>
      </c>
      <c r="O8620" s="3" t="str">
        <f t="shared" si="1619"/>
        <v>Idle</v>
      </c>
      <c r="P8620" s="2">
        <f t="shared" si="1612"/>
        <v>0</v>
      </c>
      <c r="Q8620" s="2">
        <f t="shared" si="1613"/>
        <v>0</v>
      </c>
      <c r="R8620" s="2">
        <f t="shared" si="1614"/>
        <v>0</v>
      </c>
      <c r="S8620" s="2">
        <f t="shared" si="1615"/>
        <v>0</v>
      </c>
      <c r="T8620" s="2">
        <f t="shared" si="1616"/>
        <v>0</v>
      </c>
      <c r="U8620" s="2">
        <f>IF(O8620="Reg", R8620 * Inputs!$B$7, 0)</f>
        <v>0</v>
      </c>
      <c r="V8620" s="2">
        <f>MAX(F8620 + P8620*Inputs!$B$15 - (Q8620/Inputs!$B$16) - U8620, 0)</f>
        <v>0</v>
      </c>
    </row>
    <row r="8621" spans="1:22" x14ac:dyDescent="0.3">
      <c r="A8621" s="1">
        <v>46382.125</v>
      </c>
      <c r="B8621" s="2">
        <v>0.68579601593881168</v>
      </c>
      <c r="C8621" s="2">
        <v>18.045861939844769</v>
      </c>
      <c r="D8621" s="2">
        <f t="shared" si="1608"/>
        <v>30.869506366412413</v>
      </c>
      <c r="E8621" s="2">
        <f t="shared" si="1609"/>
        <v>0.11429933598980195</v>
      </c>
      <c r="F8621" s="2">
        <f t="shared" si="1617"/>
        <v>0</v>
      </c>
      <c r="G8621" s="2">
        <f t="shared" si="1618"/>
        <v>0</v>
      </c>
      <c r="H8621" s="2">
        <f>MIN(Inputs!$B$2, (Inputs!$B$14 - F8621)/Inputs!$B$15)</f>
        <v>170</v>
      </c>
      <c r="I8621" s="2">
        <f>MAX(MIN(Inputs!$B$2, F8621*Inputs!$B$16, Inputs!$B$14*Inputs!$B$4 - G8621), 0)</f>
        <v>0</v>
      </c>
      <c r="J8621" s="2">
        <f>MAX(MIN(Inputs!$B$2, F8621*Inputs!$B$16, (Inputs!$B$14-F8621)/Inputs!$B$15)*Inputs!$B$9, 0)</f>
        <v>0</v>
      </c>
      <c r="K8621" s="2">
        <f>MAX(E8621*Inputs!$B$5 - B8621 - Inputs!$B$8, 0) * H8621</f>
        <v>0</v>
      </c>
      <c r="L8621" s="2">
        <f>IF(B8621 &gt;= D8621*Inputs!$B$10, MAX(B8621 - E8621/Inputs!$B$5 - Inputs!$B$8, 0) * I8621, 0)</f>
        <v>0</v>
      </c>
      <c r="M8621" s="2">
        <f t="shared" si="1610"/>
        <v>0</v>
      </c>
      <c r="N8621" s="3" t="str">
        <f t="shared" si="1611"/>
        <v>Idle</v>
      </c>
      <c r="O8621" s="3" t="str">
        <f t="shared" si="1619"/>
        <v>Idle</v>
      </c>
      <c r="P8621" s="2">
        <f t="shared" si="1612"/>
        <v>0</v>
      </c>
      <c r="Q8621" s="2">
        <f t="shared" si="1613"/>
        <v>0</v>
      </c>
      <c r="R8621" s="2">
        <f t="shared" si="1614"/>
        <v>0</v>
      </c>
      <c r="S8621" s="2">
        <f t="shared" si="1615"/>
        <v>0</v>
      </c>
      <c r="T8621" s="2">
        <f t="shared" si="1616"/>
        <v>0</v>
      </c>
      <c r="U8621" s="2">
        <f>IF(O8621="Reg", R8621 * Inputs!$B$7, 0)</f>
        <v>0</v>
      </c>
      <c r="V8621" s="2">
        <f>MAX(F8621 + P8621*Inputs!$B$15 - (Q8621/Inputs!$B$16) - U8621, 0)</f>
        <v>0</v>
      </c>
    </row>
    <row r="8622" spans="1:22" x14ac:dyDescent="0.3">
      <c r="A8622" s="1">
        <v>46382.166666666657</v>
      </c>
      <c r="B8622" s="2">
        <v>0</v>
      </c>
      <c r="C8622" s="2">
        <v>13.482650547692851</v>
      </c>
      <c r="D8622" s="2">
        <f t="shared" si="1608"/>
        <v>30.869506366412413</v>
      </c>
      <c r="E8622" s="2">
        <f t="shared" si="1609"/>
        <v>0</v>
      </c>
      <c r="F8622" s="2">
        <f t="shared" si="1617"/>
        <v>0</v>
      </c>
      <c r="G8622" s="2">
        <f t="shared" si="1618"/>
        <v>0</v>
      </c>
      <c r="H8622" s="2">
        <f>MIN(Inputs!$B$2, (Inputs!$B$14 - F8622)/Inputs!$B$15)</f>
        <v>170</v>
      </c>
      <c r="I8622" s="2">
        <f>MAX(MIN(Inputs!$B$2, F8622*Inputs!$B$16, Inputs!$B$14*Inputs!$B$4 - G8622), 0)</f>
        <v>0</v>
      </c>
      <c r="J8622" s="2">
        <f>MAX(MIN(Inputs!$B$2, F8622*Inputs!$B$16, (Inputs!$B$14-F8622)/Inputs!$B$15)*Inputs!$B$9, 0)</f>
        <v>0</v>
      </c>
      <c r="K8622" s="2">
        <f>MAX(E8622*Inputs!$B$5 - B8622 - Inputs!$B$8, 0) * H8622</f>
        <v>0</v>
      </c>
      <c r="L8622" s="2">
        <f>IF(B8622 &gt;= D8622*Inputs!$B$10, MAX(B8622 - E8622/Inputs!$B$5 - Inputs!$B$8, 0) * I8622, 0)</f>
        <v>0</v>
      </c>
      <c r="M8622" s="2">
        <f t="shared" si="1610"/>
        <v>0</v>
      </c>
      <c r="N8622" s="3" t="str">
        <f t="shared" si="1611"/>
        <v>Idle</v>
      </c>
      <c r="O8622" s="3" t="str">
        <f t="shared" si="1619"/>
        <v>Idle</v>
      </c>
      <c r="P8622" s="2">
        <f t="shared" si="1612"/>
        <v>0</v>
      </c>
      <c r="Q8622" s="2">
        <f t="shared" si="1613"/>
        <v>0</v>
      </c>
      <c r="R8622" s="2">
        <f t="shared" si="1614"/>
        <v>0</v>
      </c>
      <c r="S8622" s="2">
        <f t="shared" si="1615"/>
        <v>0</v>
      </c>
      <c r="T8622" s="2">
        <f t="shared" si="1616"/>
        <v>0</v>
      </c>
      <c r="U8622" s="2">
        <f>IF(O8622="Reg", R8622 * Inputs!$B$7, 0)</f>
        <v>0</v>
      </c>
      <c r="V8622" s="2">
        <f>MAX(F8622 + P8622*Inputs!$B$15 - (Q8622/Inputs!$B$16) - U8622, 0)</f>
        <v>0</v>
      </c>
    </row>
    <row r="8623" spans="1:22" x14ac:dyDescent="0.3">
      <c r="A8623" s="1">
        <v>46382.208333333343</v>
      </c>
      <c r="B8623" s="2">
        <v>0</v>
      </c>
      <c r="C8623" s="2">
        <v>8.2110121746151137</v>
      </c>
      <c r="D8623" s="2">
        <f t="shared" si="1608"/>
        <v>30.869506366412413</v>
      </c>
      <c r="E8623" s="2">
        <f t="shared" si="1609"/>
        <v>3.0686749525064148</v>
      </c>
      <c r="F8623" s="2">
        <f t="shared" si="1617"/>
        <v>0</v>
      </c>
      <c r="G8623" s="2">
        <f t="shared" si="1618"/>
        <v>0</v>
      </c>
      <c r="H8623" s="2">
        <f>MIN(Inputs!$B$2, (Inputs!$B$14 - F8623)/Inputs!$B$15)</f>
        <v>170</v>
      </c>
      <c r="I8623" s="2">
        <f>MAX(MIN(Inputs!$B$2, F8623*Inputs!$B$16, Inputs!$B$14*Inputs!$B$4 - G8623), 0)</f>
        <v>0</v>
      </c>
      <c r="J8623" s="2">
        <f>MAX(MIN(Inputs!$B$2, F8623*Inputs!$B$16, (Inputs!$B$14-F8623)/Inputs!$B$15)*Inputs!$B$9, 0)</f>
        <v>0</v>
      </c>
      <c r="K8623" s="2">
        <f>MAX(E8623*Inputs!$B$5 - B8623 - Inputs!$B$8, 0) * H8623</f>
        <v>0</v>
      </c>
      <c r="L8623" s="2">
        <f>IF(B8623 &gt;= D8623*Inputs!$B$10, MAX(B8623 - E8623/Inputs!$B$5 - Inputs!$B$8, 0) * I8623, 0)</f>
        <v>0</v>
      </c>
      <c r="M8623" s="2">
        <f t="shared" si="1610"/>
        <v>0</v>
      </c>
      <c r="N8623" s="3" t="str">
        <f t="shared" si="1611"/>
        <v>Idle</v>
      </c>
      <c r="O8623" s="3" t="str">
        <f t="shared" si="1619"/>
        <v>Idle</v>
      </c>
      <c r="P8623" s="2">
        <f t="shared" si="1612"/>
        <v>0</v>
      </c>
      <c r="Q8623" s="2">
        <f t="shared" si="1613"/>
        <v>0</v>
      </c>
      <c r="R8623" s="2">
        <f t="shared" si="1614"/>
        <v>0</v>
      </c>
      <c r="S8623" s="2">
        <f t="shared" si="1615"/>
        <v>0</v>
      </c>
      <c r="T8623" s="2">
        <f t="shared" si="1616"/>
        <v>0</v>
      </c>
      <c r="U8623" s="2">
        <f>IF(O8623="Reg", R8623 * Inputs!$B$7, 0)</f>
        <v>0</v>
      </c>
      <c r="V8623" s="2">
        <f>MAX(F8623 + P8623*Inputs!$B$15 - (Q8623/Inputs!$B$16) - U8623, 0)</f>
        <v>0</v>
      </c>
    </row>
    <row r="8624" spans="1:22" x14ac:dyDescent="0.3">
      <c r="A8624" s="1">
        <v>46382.25</v>
      </c>
      <c r="B8624" s="2">
        <v>0</v>
      </c>
      <c r="C8624" s="2">
        <v>1.2847590119023431</v>
      </c>
      <c r="D8624" s="2">
        <f t="shared" si="1608"/>
        <v>30.869506366412413</v>
      </c>
      <c r="E8624" s="2">
        <f t="shared" si="1609"/>
        <v>6.6626476511963491</v>
      </c>
      <c r="F8624" s="2">
        <f t="shared" si="1617"/>
        <v>0</v>
      </c>
      <c r="G8624" s="2">
        <f t="shared" si="1618"/>
        <v>0</v>
      </c>
      <c r="H8624" s="2">
        <f>MIN(Inputs!$B$2, (Inputs!$B$14 - F8624)/Inputs!$B$15)</f>
        <v>170</v>
      </c>
      <c r="I8624" s="2">
        <f>MAX(MIN(Inputs!$B$2, F8624*Inputs!$B$16, Inputs!$B$14*Inputs!$B$4 - G8624), 0)</f>
        <v>0</v>
      </c>
      <c r="J8624" s="2">
        <f>MAX(MIN(Inputs!$B$2, F8624*Inputs!$B$16, (Inputs!$B$14-F8624)/Inputs!$B$15)*Inputs!$B$9, 0)</f>
        <v>0</v>
      </c>
      <c r="K8624" s="2">
        <f>MAX(E8624*Inputs!$B$5 - B8624 - Inputs!$B$8, 0) * H8624</f>
        <v>0</v>
      </c>
      <c r="L8624" s="2">
        <f>IF(B8624 &gt;= D8624*Inputs!$B$10, MAX(B8624 - E8624/Inputs!$B$5 - Inputs!$B$8, 0) * I8624, 0)</f>
        <v>0</v>
      </c>
      <c r="M8624" s="2">
        <f t="shared" si="1610"/>
        <v>0</v>
      </c>
      <c r="N8624" s="3" t="str">
        <f t="shared" si="1611"/>
        <v>Idle</v>
      </c>
      <c r="O8624" s="3" t="str">
        <f t="shared" si="1619"/>
        <v>Idle</v>
      </c>
      <c r="P8624" s="2">
        <f t="shared" si="1612"/>
        <v>0</v>
      </c>
      <c r="Q8624" s="2">
        <f t="shared" si="1613"/>
        <v>0</v>
      </c>
      <c r="R8624" s="2">
        <f t="shared" si="1614"/>
        <v>0</v>
      </c>
      <c r="S8624" s="2">
        <f t="shared" si="1615"/>
        <v>0</v>
      </c>
      <c r="T8624" s="2">
        <f t="shared" si="1616"/>
        <v>0</v>
      </c>
      <c r="U8624" s="2">
        <f>IF(O8624="Reg", R8624 * Inputs!$B$7, 0)</f>
        <v>0</v>
      </c>
      <c r="V8624" s="2">
        <f>MAX(F8624 + P8624*Inputs!$B$15 - (Q8624/Inputs!$B$16) - U8624, 0)</f>
        <v>0</v>
      </c>
    </row>
    <row r="8625" spans="1:22" x14ac:dyDescent="0.3">
      <c r="A8625" s="1">
        <v>46382.291666666657</v>
      </c>
      <c r="B8625" s="2">
        <v>0</v>
      </c>
      <c r="C8625" s="2">
        <v>7.7794436855692917</v>
      </c>
      <c r="D8625" s="2">
        <f t="shared" si="1608"/>
        <v>30.869506366412413</v>
      </c>
      <c r="E8625" s="2">
        <f t="shared" si="1609"/>
        <v>10.962820797370917</v>
      </c>
      <c r="F8625" s="2">
        <f t="shared" si="1617"/>
        <v>0</v>
      </c>
      <c r="G8625" s="2">
        <f t="shared" si="1618"/>
        <v>0</v>
      </c>
      <c r="H8625" s="2">
        <f>MIN(Inputs!$B$2, (Inputs!$B$14 - F8625)/Inputs!$B$15)</f>
        <v>170</v>
      </c>
      <c r="I8625" s="2">
        <f>MAX(MIN(Inputs!$B$2, F8625*Inputs!$B$16, Inputs!$B$14*Inputs!$B$4 - G8625), 0)</f>
        <v>0</v>
      </c>
      <c r="J8625" s="2">
        <f>MAX(MIN(Inputs!$B$2, F8625*Inputs!$B$16, (Inputs!$B$14-F8625)/Inputs!$B$15)*Inputs!$B$9, 0)</f>
        <v>0</v>
      </c>
      <c r="K8625" s="2">
        <f>MAX(E8625*Inputs!$B$5 - B8625 - Inputs!$B$8, 0) * H8625</f>
        <v>0</v>
      </c>
      <c r="L8625" s="2">
        <f>IF(B8625 &gt;= D8625*Inputs!$B$10, MAX(B8625 - E8625/Inputs!$B$5 - Inputs!$B$8, 0) * I8625, 0)</f>
        <v>0</v>
      </c>
      <c r="M8625" s="2">
        <f t="shared" si="1610"/>
        <v>0</v>
      </c>
      <c r="N8625" s="3" t="str">
        <f t="shared" si="1611"/>
        <v>Idle</v>
      </c>
      <c r="O8625" s="3" t="str">
        <f t="shared" si="1619"/>
        <v>Idle</v>
      </c>
      <c r="P8625" s="2">
        <f t="shared" si="1612"/>
        <v>0</v>
      </c>
      <c r="Q8625" s="2">
        <f t="shared" si="1613"/>
        <v>0</v>
      </c>
      <c r="R8625" s="2">
        <f t="shared" si="1614"/>
        <v>0</v>
      </c>
      <c r="S8625" s="2">
        <f t="shared" si="1615"/>
        <v>0</v>
      </c>
      <c r="T8625" s="2">
        <f t="shared" si="1616"/>
        <v>0</v>
      </c>
      <c r="U8625" s="2">
        <f>IF(O8625="Reg", R8625 * Inputs!$B$7, 0)</f>
        <v>0</v>
      </c>
      <c r="V8625" s="2">
        <f>MAX(F8625 + P8625*Inputs!$B$15 - (Q8625/Inputs!$B$16) - U8625, 0)</f>
        <v>0</v>
      </c>
    </row>
    <row r="8626" spans="1:22" x14ac:dyDescent="0.3">
      <c r="A8626" s="1">
        <v>46382.333333333343</v>
      </c>
      <c r="B8626" s="2">
        <v>0</v>
      </c>
      <c r="C8626" s="2">
        <v>4.1127567627038184</v>
      </c>
      <c r="D8626" s="2">
        <f t="shared" si="1608"/>
        <v>30.869506366412413</v>
      </c>
      <c r="E8626" s="2">
        <f t="shared" si="1609"/>
        <v>16.877609569155055</v>
      </c>
      <c r="F8626" s="2">
        <f t="shared" si="1617"/>
        <v>0</v>
      </c>
      <c r="G8626" s="2">
        <f t="shared" si="1618"/>
        <v>0</v>
      </c>
      <c r="H8626" s="2">
        <f>MIN(Inputs!$B$2, (Inputs!$B$14 - F8626)/Inputs!$B$15)</f>
        <v>170</v>
      </c>
      <c r="I8626" s="2">
        <f>MAX(MIN(Inputs!$B$2, F8626*Inputs!$B$16, Inputs!$B$14*Inputs!$B$4 - G8626), 0)</f>
        <v>0</v>
      </c>
      <c r="J8626" s="2">
        <f>MAX(MIN(Inputs!$B$2, F8626*Inputs!$B$16, (Inputs!$B$14-F8626)/Inputs!$B$15)*Inputs!$B$9, 0)</f>
        <v>0</v>
      </c>
      <c r="K8626" s="2">
        <f>MAX(E8626*Inputs!$B$5 - B8626 - Inputs!$B$8, 0) * H8626</f>
        <v>0</v>
      </c>
      <c r="L8626" s="2">
        <f>IF(B8626 &gt;= D8626*Inputs!$B$10, MAX(B8626 - E8626/Inputs!$B$5 - Inputs!$B$8, 0) * I8626, 0)</f>
        <v>0</v>
      </c>
      <c r="M8626" s="2">
        <f t="shared" si="1610"/>
        <v>0</v>
      </c>
      <c r="N8626" s="3" t="str">
        <f t="shared" si="1611"/>
        <v>Idle</v>
      </c>
      <c r="O8626" s="3" t="str">
        <f t="shared" si="1619"/>
        <v>Idle</v>
      </c>
      <c r="P8626" s="2">
        <f t="shared" si="1612"/>
        <v>0</v>
      </c>
      <c r="Q8626" s="2">
        <f t="shared" si="1613"/>
        <v>0</v>
      </c>
      <c r="R8626" s="2">
        <f t="shared" si="1614"/>
        <v>0</v>
      </c>
      <c r="S8626" s="2">
        <f t="shared" si="1615"/>
        <v>0</v>
      </c>
      <c r="T8626" s="2">
        <f t="shared" si="1616"/>
        <v>0</v>
      </c>
      <c r="U8626" s="2">
        <f>IF(O8626="Reg", R8626 * Inputs!$B$7, 0)</f>
        <v>0</v>
      </c>
      <c r="V8626" s="2">
        <f>MAX(F8626 + P8626*Inputs!$B$15 - (Q8626/Inputs!$B$16) - U8626, 0)</f>
        <v>0</v>
      </c>
    </row>
    <row r="8627" spans="1:22" x14ac:dyDescent="0.3">
      <c r="A8627" s="1">
        <v>46382.375</v>
      </c>
      <c r="B8627" s="2">
        <v>0</v>
      </c>
      <c r="C8627" s="2">
        <v>23.533251233779389</v>
      </c>
      <c r="D8627" s="2">
        <f t="shared" si="1608"/>
        <v>30.869506366412413</v>
      </c>
      <c r="E8627" s="2">
        <f t="shared" si="1609"/>
        <v>25.84667193026883</v>
      </c>
      <c r="F8627" s="2">
        <f t="shared" si="1617"/>
        <v>0</v>
      </c>
      <c r="G8627" s="2">
        <f t="shared" si="1618"/>
        <v>0</v>
      </c>
      <c r="H8627" s="2">
        <f>MIN(Inputs!$B$2, (Inputs!$B$14 - F8627)/Inputs!$B$15)</f>
        <v>170</v>
      </c>
      <c r="I8627" s="2">
        <f>MAX(MIN(Inputs!$B$2, F8627*Inputs!$B$16, Inputs!$B$14*Inputs!$B$4 - G8627), 0)</f>
        <v>0</v>
      </c>
      <c r="J8627" s="2">
        <f>MAX(MIN(Inputs!$B$2, F8627*Inputs!$B$16, (Inputs!$B$14-F8627)/Inputs!$B$15)*Inputs!$B$9, 0)</f>
        <v>0</v>
      </c>
      <c r="K8627" s="2">
        <f>MAX(E8627*Inputs!$B$5 - B8627 - Inputs!$B$8, 0) * H8627</f>
        <v>466.66212076821705</v>
      </c>
      <c r="L8627" s="2">
        <f>IF(B8627 &gt;= D8627*Inputs!$B$10, MAX(B8627 - E8627/Inputs!$B$5 - Inputs!$B$8, 0) * I8627, 0)</f>
        <v>0</v>
      </c>
      <c r="M8627" s="2">
        <f t="shared" si="1610"/>
        <v>0</v>
      </c>
      <c r="N8627" s="3" t="str">
        <f t="shared" si="1611"/>
        <v>Charge</v>
      </c>
      <c r="O8627" s="3" t="str">
        <f t="shared" si="1619"/>
        <v>Charge</v>
      </c>
      <c r="P8627" s="2">
        <f t="shared" si="1612"/>
        <v>170</v>
      </c>
      <c r="Q8627" s="2">
        <f t="shared" si="1613"/>
        <v>0</v>
      </c>
      <c r="R8627" s="2">
        <f t="shared" si="1614"/>
        <v>0</v>
      </c>
      <c r="S8627" s="2">
        <f t="shared" si="1615"/>
        <v>0</v>
      </c>
      <c r="T8627" s="2">
        <f t="shared" si="1616"/>
        <v>0</v>
      </c>
      <c r="U8627" s="2">
        <f>IF(O8627="Reg", R8627 * Inputs!$B$7, 0)</f>
        <v>0</v>
      </c>
      <c r="V8627" s="2">
        <f>MAX(F8627 + P8627*Inputs!$B$15 - (Q8627/Inputs!$B$16) - U8627, 0)</f>
        <v>170</v>
      </c>
    </row>
    <row r="8628" spans="1:22" x14ac:dyDescent="0.3">
      <c r="A8628" s="1">
        <v>46382.416666666657</v>
      </c>
      <c r="B8628" s="2">
        <v>18.412049715038489</v>
      </c>
      <c r="C8628" s="2">
        <v>2.752479753024677</v>
      </c>
      <c r="D8628" s="2">
        <f t="shared" si="1608"/>
        <v>30.869506366412413</v>
      </c>
      <c r="E8628" s="2">
        <f t="shared" si="1609"/>
        <v>35.018939846214444</v>
      </c>
      <c r="F8628" s="2">
        <f t="shared" si="1617"/>
        <v>170</v>
      </c>
      <c r="G8628" s="2">
        <f t="shared" si="1618"/>
        <v>0</v>
      </c>
      <c r="H8628" s="2">
        <f>MIN(Inputs!$B$2, (Inputs!$B$14 - F8628)/Inputs!$B$15)</f>
        <v>170</v>
      </c>
      <c r="I8628" s="2">
        <f>MAX(MIN(Inputs!$B$2, F8628*Inputs!$B$16, Inputs!$B$14*Inputs!$B$4 - G8628), 0)</f>
        <v>170</v>
      </c>
      <c r="J8628" s="2">
        <f>MAX(MIN(Inputs!$B$2, F8628*Inputs!$B$16, (Inputs!$B$14-F8628)/Inputs!$B$15)*Inputs!$B$9, 0)</f>
        <v>136</v>
      </c>
      <c r="K8628" s="2">
        <f>MAX(E8628*Inputs!$B$5 - B8628 - Inputs!$B$8, 0) * H8628</f>
        <v>0</v>
      </c>
      <c r="L8628" s="2">
        <f>IF(B8628 &gt;= D8628*Inputs!$B$10, MAX(B8628 - E8628/Inputs!$B$5 - Inputs!$B$8, 0) * I8628, 0)</f>
        <v>0</v>
      </c>
      <c r="M8628" s="2">
        <f t="shared" si="1610"/>
        <v>374.33724641135609</v>
      </c>
      <c r="N8628" s="3" t="str">
        <f t="shared" si="1611"/>
        <v>Reg</v>
      </c>
      <c r="O8628" s="3" t="str">
        <f t="shared" si="1619"/>
        <v>Charge</v>
      </c>
      <c r="P8628" s="2">
        <f t="shared" si="1612"/>
        <v>170</v>
      </c>
      <c r="Q8628" s="2">
        <f t="shared" si="1613"/>
        <v>0</v>
      </c>
      <c r="R8628" s="2">
        <f t="shared" si="1614"/>
        <v>0</v>
      </c>
      <c r="S8628" s="2">
        <f t="shared" si="1615"/>
        <v>-3130.0484515565431</v>
      </c>
      <c r="T8628" s="2">
        <f t="shared" si="1616"/>
        <v>0</v>
      </c>
      <c r="U8628" s="2">
        <f>IF(O8628="Reg", R8628 * Inputs!$B$7, 0)</f>
        <v>0</v>
      </c>
      <c r="V8628" s="2">
        <f>MAX(F8628 + P8628*Inputs!$B$15 - (Q8628/Inputs!$B$16) - U8628, 0)</f>
        <v>340</v>
      </c>
    </row>
    <row r="8629" spans="1:22" x14ac:dyDescent="0.3">
      <c r="A8629" s="1">
        <v>46382.458333333343</v>
      </c>
      <c r="B8629" s="2">
        <v>21.563836192139611</v>
      </c>
      <c r="C8629" s="2">
        <v>5.3730627490710097</v>
      </c>
      <c r="D8629" s="2">
        <f t="shared" si="1608"/>
        <v>30.869506366412413</v>
      </c>
      <c r="E8629" s="2">
        <f t="shared" si="1609"/>
        <v>42.756884987411759</v>
      </c>
      <c r="F8629" s="2">
        <f t="shared" si="1617"/>
        <v>340</v>
      </c>
      <c r="G8629" s="2">
        <f t="shared" si="1618"/>
        <v>0</v>
      </c>
      <c r="H8629" s="2">
        <f>MIN(Inputs!$B$2, (Inputs!$B$14 - F8629)/Inputs!$B$15)</f>
        <v>0</v>
      </c>
      <c r="I8629" s="2">
        <f>MAX(MIN(Inputs!$B$2, F8629*Inputs!$B$16, Inputs!$B$14*Inputs!$B$4 - G8629), 0)</f>
        <v>170</v>
      </c>
      <c r="J8629" s="2">
        <f>MAX(MIN(Inputs!$B$2, F8629*Inputs!$B$16, (Inputs!$B$14-F8629)/Inputs!$B$15)*Inputs!$B$9, 0)</f>
        <v>0</v>
      </c>
      <c r="K8629" s="2">
        <f>MAX(E8629*Inputs!$B$5 - B8629 - Inputs!$B$8, 0) * H8629</f>
        <v>0</v>
      </c>
      <c r="L8629" s="2">
        <f>IF(B8629 &gt;= D8629*Inputs!$B$10, MAX(B8629 - E8629/Inputs!$B$5 - Inputs!$B$8, 0) * I8629, 0)</f>
        <v>0</v>
      </c>
      <c r="M8629" s="2">
        <f t="shared" si="1610"/>
        <v>0</v>
      </c>
      <c r="N8629" s="3" t="str">
        <f t="shared" si="1611"/>
        <v>Idle</v>
      </c>
      <c r="O8629" s="3" t="str">
        <f t="shared" si="1619"/>
        <v>Idle</v>
      </c>
      <c r="P8629" s="2">
        <f t="shared" si="1612"/>
        <v>0</v>
      </c>
      <c r="Q8629" s="2">
        <f t="shared" si="1613"/>
        <v>0</v>
      </c>
      <c r="R8629" s="2">
        <f t="shared" si="1614"/>
        <v>0</v>
      </c>
      <c r="S8629" s="2">
        <f t="shared" si="1615"/>
        <v>0</v>
      </c>
      <c r="T8629" s="2">
        <f t="shared" si="1616"/>
        <v>0</v>
      </c>
      <c r="U8629" s="2">
        <f>IF(O8629="Reg", R8629 * Inputs!$B$7, 0)</f>
        <v>0</v>
      </c>
      <c r="V8629" s="2">
        <f>MAX(F8629 + P8629*Inputs!$B$15 - (Q8629/Inputs!$B$16) - U8629, 0)</f>
        <v>340</v>
      </c>
    </row>
    <row r="8630" spans="1:22" x14ac:dyDescent="0.3">
      <c r="A8630" s="1">
        <v>46382.5</v>
      </c>
      <c r="B8630" s="2">
        <v>25.8010388770474</v>
      </c>
      <c r="C8630" s="2">
        <v>1.2711126110039559</v>
      </c>
      <c r="D8630" s="2">
        <f t="shared" si="1608"/>
        <v>30.869506366412413</v>
      </c>
      <c r="E8630" s="2">
        <f t="shared" si="1609"/>
        <v>50.628758692689615</v>
      </c>
      <c r="F8630" s="2">
        <f t="shared" si="1617"/>
        <v>340</v>
      </c>
      <c r="G8630" s="2">
        <f t="shared" si="1618"/>
        <v>0</v>
      </c>
      <c r="H8630" s="2">
        <f>MIN(Inputs!$B$2, (Inputs!$B$14 - F8630)/Inputs!$B$15)</f>
        <v>0</v>
      </c>
      <c r="I8630" s="2">
        <f>MAX(MIN(Inputs!$B$2, F8630*Inputs!$B$16, Inputs!$B$14*Inputs!$B$4 - G8630), 0)</f>
        <v>170</v>
      </c>
      <c r="J8630" s="2">
        <f>MAX(MIN(Inputs!$B$2, F8630*Inputs!$B$16, (Inputs!$B$14-F8630)/Inputs!$B$15)*Inputs!$B$9, 0)</f>
        <v>0</v>
      </c>
      <c r="K8630" s="2">
        <f>MAX(E8630*Inputs!$B$5 - B8630 - Inputs!$B$8, 0) * H8630</f>
        <v>0</v>
      </c>
      <c r="L8630" s="2">
        <f>IF(B8630 &gt;= D8630*Inputs!$B$10, MAX(B8630 - E8630/Inputs!$B$5 - Inputs!$B$8, 0) * I8630, 0)</f>
        <v>0</v>
      </c>
      <c r="M8630" s="2">
        <f t="shared" si="1610"/>
        <v>0</v>
      </c>
      <c r="N8630" s="3" t="str">
        <f t="shared" si="1611"/>
        <v>Idle</v>
      </c>
      <c r="O8630" s="3" t="str">
        <f t="shared" si="1619"/>
        <v>Idle</v>
      </c>
      <c r="P8630" s="2">
        <f t="shared" si="1612"/>
        <v>0</v>
      </c>
      <c r="Q8630" s="2">
        <f t="shared" si="1613"/>
        <v>0</v>
      </c>
      <c r="R8630" s="2">
        <f t="shared" si="1614"/>
        <v>0</v>
      </c>
      <c r="S8630" s="2">
        <f t="shared" si="1615"/>
        <v>0</v>
      </c>
      <c r="T8630" s="2">
        <f t="shared" si="1616"/>
        <v>0</v>
      </c>
      <c r="U8630" s="2">
        <f>IF(O8630="Reg", R8630 * Inputs!$B$7, 0)</f>
        <v>0</v>
      </c>
      <c r="V8630" s="2">
        <f>MAX(F8630 + P8630*Inputs!$B$15 - (Q8630/Inputs!$B$16) - U8630, 0)</f>
        <v>340</v>
      </c>
    </row>
    <row r="8631" spans="1:22" x14ac:dyDescent="0.3">
      <c r="A8631" s="1">
        <v>46382.541666666657</v>
      </c>
      <c r="B8631" s="2">
        <v>35.488732630704831</v>
      </c>
      <c r="C8631" s="2">
        <v>3.6134081653439218</v>
      </c>
      <c r="D8631" s="2">
        <f t="shared" si="1608"/>
        <v>30.869506366412413</v>
      </c>
      <c r="E8631" s="2">
        <f t="shared" si="1609"/>
        <v>58.444539490873019</v>
      </c>
      <c r="F8631" s="2">
        <f t="shared" si="1617"/>
        <v>340</v>
      </c>
      <c r="G8631" s="2">
        <f t="shared" si="1618"/>
        <v>0</v>
      </c>
      <c r="H8631" s="2">
        <f>MIN(Inputs!$B$2, (Inputs!$B$14 - F8631)/Inputs!$B$15)</f>
        <v>0</v>
      </c>
      <c r="I8631" s="2">
        <f>MAX(MIN(Inputs!$B$2, F8631*Inputs!$B$16, Inputs!$B$14*Inputs!$B$4 - G8631), 0)</f>
        <v>170</v>
      </c>
      <c r="J8631" s="2">
        <f>MAX(MIN(Inputs!$B$2, F8631*Inputs!$B$16, (Inputs!$B$14-F8631)/Inputs!$B$15)*Inputs!$B$9, 0)</f>
        <v>0</v>
      </c>
      <c r="K8631" s="2">
        <f>MAX(E8631*Inputs!$B$5 - B8631 - Inputs!$B$8, 0) * H8631</f>
        <v>0</v>
      </c>
      <c r="L8631" s="2">
        <f>IF(B8631 &gt;= D8631*Inputs!$B$10, MAX(B8631 - E8631/Inputs!$B$5 - Inputs!$B$8, 0) * I8631, 0)</f>
        <v>0</v>
      </c>
      <c r="M8631" s="2">
        <f t="shared" si="1610"/>
        <v>0</v>
      </c>
      <c r="N8631" s="3" t="str">
        <f t="shared" si="1611"/>
        <v>Idle</v>
      </c>
      <c r="O8631" s="3" t="str">
        <f t="shared" si="1619"/>
        <v>Idle</v>
      </c>
      <c r="P8631" s="2">
        <f t="shared" si="1612"/>
        <v>0</v>
      </c>
      <c r="Q8631" s="2">
        <f t="shared" si="1613"/>
        <v>0</v>
      </c>
      <c r="R8631" s="2">
        <f t="shared" si="1614"/>
        <v>0</v>
      </c>
      <c r="S8631" s="2">
        <f t="shared" si="1615"/>
        <v>0</v>
      </c>
      <c r="T8631" s="2">
        <f t="shared" si="1616"/>
        <v>0</v>
      </c>
      <c r="U8631" s="2">
        <f>IF(O8631="Reg", R8631 * Inputs!$B$7, 0)</f>
        <v>0</v>
      </c>
      <c r="V8631" s="2">
        <f>MAX(F8631 + P8631*Inputs!$B$15 - (Q8631/Inputs!$B$16) - U8631, 0)</f>
        <v>340</v>
      </c>
    </row>
    <row r="8632" spans="1:22" x14ac:dyDescent="0.3">
      <c r="A8632" s="1">
        <v>46382.583333333343</v>
      </c>
      <c r="B8632" s="2">
        <v>53.814374166682647</v>
      </c>
      <c r="C8632" s="2">
        <v>7.9044917412746667</v>
      </c>
      <c r="D8632" s="2">
        <f t="shared" si="1608"/>
        <v>30.869506366412413</v>
      </c>
      <c r="E8632" s="2">
        <f t="shared" si="1609"/>
        <v>63.305844331772782</v>
      </c>
      <c r="F8632" s="2">
        <f t="shared" si="1617"/>
        <v>340</v>
      </c>
      <c r="G8632" s="2">
        <f t="shared" si="1618"/>
        <v>0</v>
      </c>
      <c r="H8632" s="2">
        <f>MIN(Inputs!$B$2, (Inputs!$B$14 - F8632)/Inputs!$B$15)</f>
        <v>0</v>
      </c>
      <c r="I8632" s="2">
        <f>MAX(MIN(Inputs!$B$2, F8632*Inputs!$B$16, Inputs!$B$14*Inputs!$B$4 - G8632), 0)</f>
        <v>170</v>
      </c>
      <c r="J8632" s="2">
        <f>MAX(MIN(Inputs!$B$2, F8632*Inputs!$B$16, (Inputs!$B$14-F8632)/Inputs!$B$15)*Inputs!$B$9, 0)</f>
        <v>0</v>
      </c>
      <c r="K8632" s="2">
        <f>MAX(E8632*Inputs!$B$5 - B8632 - Inputs!$B$8, 0) * H8632</f>
        <v>0</v>
      </c>
      <c r="L8632" s="2">
        <f>IF(B8632 &gt;= D8632*Inputs!$B$10, MAX(B8632 - E8632/Inputs!$B$5 - Inputs!$B$8, 0) * I8632, 0)</f>
        <v>0</v>
      </c>
      <c r="M8632" s="2">
        <f t="shared" si="1610"/>
        <v>0</v>
      </c>
      <c r="N8632" s="3" t="str">
        <f t="shared" si="1611"/>
        <v>Idle</v>
      </c>
      <c r="O8632" s="3" t="str">
        <f t="shared" si="1619"/>
        <v>Idle</v>
      </c>
      <c r="P8632" s="2">
        <f t="shared" si="1612"/>
        <v>0</v>
      </c>
      <c r="Q8632" s="2">
        <f t="shared" si="1613"/>
        <v>0</v>
      </c>
      <c r="R8632" s="2">
        <f t="shared" si="1614"/>
        <v>0</v>
      </c>
      <c r="S8632" s="2">
        <f t="shared" si="1615"/>
        <v>0</v>
      </c>
      <c r="T8632" s="2">
        <f t="shared" si="1616"/>
        <v>0</v>
      </c>
      <c r="U8632" s="2">
        <f>IF(O8632="Reg", R8632 * Inputs!$B$7, 0)</f>
        <v>0</v>
      </c>
      <c r="V8632" s="2">
        <f>MAX(F8632 + P8632*Inputs!$B$15 - (Q8632/Inputs!$B$16) - U8632, 0)</f>
        <v>340</v>
      </c>
    </row>
    <row r="8633" spans="1:22" x14ac:dyDescent="0.3">
      <c r="A8633" s="1">
        <v>46382.625</v>
      </c>
      <c r="B8633" s="2">
        <v>55.033607495673699</v>
      </c>
      <c r="C8633" s="2">
        <v>2.1386988182447548</v>
      </c>
      <c r="D8633" s="2">
        <f t="shared" si="1608"/>
        <v>30.869506366412413</v>
      </c>
      <c r="E8633" s="2">
        <f t="shared" si="1609"/>
        <v>63.25992502328976</v>
      </c>
      <c r="F8633" s="2">
        <f t="shared" si="1617"/>
        <v>340</v>
      </c>
      <c r="G8633" s="2">
        <f t="shared" si="1618"/>
        <v>0</v>
      </c>
      <c r="H8633" s="2">
        <f>MIN(Inputs!$B$2, (Inputs!$B$14 - F8633)/Inputs!$B$15)</f>
        <v>0</v>
      </c>
      <c r="I8633" s="2">
        <f>MAX(MIN(Inputs!$B$2, F8633*Inputs!$B$16, Inputs!$B$14*Inputs!$B$4 - G8633), 0)</f>
        <v>170</v>
      </c>
      <c r="J8633" s="2">
        <f>MAX(MIN(Inputs!$B$2, F8633*Inputs!$B$16, (Inputs!$B$14-F8633)/Inputs!$B$15)*Inputs!$B$9, 0)</f>
        <v>0</v>
      </c>
      <c r="K8633" s="2">
        <f>MAX(E8633*Inputs!$B$5 - B8633 - Inputs!$B$8, 0) * H8633</f>
        <v>0</v>
      </c>
      <c r="L8633" s="2">
        <f>IF(B8633 &gt;= D8633*Inputs!$B$10, MAX(B8633 - E8633/Inputs!$B$5 - Inputs!$B$8, 0) * I8633, 0)</f>
        <v>0</v>
      </c>
      <c r="M8633" s="2">
        <f t="shared" si="1610"/>
        <v>0</v>
      </c>
      <c r="N8633" s="3" t="str">
        <f t="shared" si="1611"/>
        <v>Idle</v>
      </c>
      <c r="O8633" s="3" t="str">
        <f t="shared" si="1619"/>
        <v>Idle</v>
      </c>
      <c r="P8633" s="2">
        <f t="shared" si="1612"/>
        <v>0</v>
      </c>
      <c r="Q8633" s="2">
        <f t="shared" si="1613"/>
        <v>0</v>
      </c>
      <c r="R8633" s="2">
        <f t="shared" si="1614"/>
        <v>0</v>
      </c>
      <c r="S8633" s="2">
        <f t="shared" si="1615"/>
        <v>0</v>
      </c>
      <c r="T8633" s="2">
        <f t="shared" si="1616"/>
        <v>0</v>
      </c>
      <c r="U8633" s="2">
        <f>IF(O8633="Reg", R8633 * Inputs!$B$7, 0)</f>
        <v>0</v>
      </c>
      <c r="V8633" s="2">
        <f>MAX(F8633 + P8633*Inputs!$B$15 - (Q8633/Inputs!$B$16) - U8633, 0)</f>
        <v>340</v>
      </c>
    </row>
    <row r="8634" spans="1:22" x14ac:dyDescent="0.3">
      <c r="A8634" s="1">
        <v>46382.666666666657</v>
      </c>
      <c r="B8634" s="2">
        <v>64.839720562222411</v>
      </c>
      <c r="C8634" s="2">
        <v>3.403475828662645</v>
      </c>
      <c r="D8634" s="2">
        <f t="shared" si="1608"/>
        <v>30.869506366412413</v>
      </c>
      <c r="E8634" s="2">
        <f t="shared" si="1609"/>
        <v>63.996792216436667</v>
      </c>
      <c r="F8634" s="2">
        <f t="shared" si="1617"/>
        <v>340</v>
      </c>
      <c r="G8634" s="2">
        <f t="shared" si="1618"/>
        <v>0</v>
      </c>
      <c r="H8634" s="2">
        <f>MIN(Inputs!$B$2, (Inputs!$B$14 - F8634)/Inputs!$B$15)</f>
        <v>0</v>
      </c>
      <c r="I8634" s="2">
        <f>MAX(MIN(Inputs!$B$2, F8634*Inputs!$B$16, Inputs!$B$14*Inputs!$B$4 - G8634), 0)</f>
        <v>170</v>
      </c>
      <c r="J8634" s="2">
        <f>MAX(MIN(Inputs!$B$2, F8634*Inputs!$B$16, (Inputs!$B$14-F8634)/Inputs!$B$15)*Inputs!$B$9, 0)</f>
        <v>0</v>
      </c>
      <c r="K8634" s="2">
        <f>MAX(E8634*Inputs!$B$5 - B8634 - Inputs!$B$8, 0) * H8634</f>
        <v>0</v>
      </c>
      <c r="L8634" s="2">
        <f>IF(B8634 &gt;= D8634*Inputs!$B$10, MAX(B8634 - E8634/Inputs!$B$5 - Inputs!$B$8, 0) * I8634, 0)</f>
        <v>0</v>
      </c>
      <c r="M8634" s="2">
        <f t="shared" si="1610"/>
        <v>0</v>
      </c>
      <c r="N8634" s="3" t="str">
        <f t="shared" si="1611"/>
        <v>Idle</v>
      </c>
      <c r="O8634" s="3" t="str">
        <f t="shared" si="1619"/>
        <v>Idle</v>
      </c>
      <c r="P8634" s="2">
        <f t="shared" si="1612"/>
        <v>0</v>
      </c>
      <c r="Q8634" s="2">
        <f t="shared" si="1613"/>
        <v>0</v>
      </c>
      <c r="R8634" s="2">
        <f t="shared" si="1614"/>
        <v>0</v>
      </c>
      <c r="S8634" s="2">
        <f t="shared" si="1615"/>
        <v>0</v>
      </c>
      <c r="T8634" s="2">
        <f t="shared" si="1616"/>
        <v>0</v>
      </c>
      <c r="U8634" s="2">
        <f>IF(O8634="Reg", R8634 * Inputs!$B$7, 0)</f>
        <v>0</v>
      </c>
      <c r="V8634" s="2">
        <f>MAX(F8634 + P8634*Inputs!$B$15 - (Q8634/Inputs!$B$16) - U8634, 0)</f>
        <v>340</v>
      </c>
    </row>
    <row r="8635" spans="1:22" x14ac:dyDescent="0.3">
      <c r="A8635" s="1">
        <v>46382.708333333343</v>
      </c>
      <c r="B8635" s="2">
        <v>68.795078423806743</v>
      </c>
      <c r="C8635" s="2">
        <v>21.639787405889219</v>
      </c>
      <c r="D8635" s="2">
        <f t="shared" si="1608"/>
        <v>30.869506366412413</v>
      </c>
      <c r="E8635" s="2">
        <f t="shared" si="1609"/>
        <v>61.852604724616079</v>
      </c>
      <c r="F8635" s="2">
        <f t="shared" si="1617"/>
        <v>340</v>
      </c>
      <c r="G8635" s="2">
        <f t="shared" si="1618"/>
        <v>0</v>
      </c>
      <c r="H8635" s="2">
        <f>MIN(Inputs!$B$2, (Inputs!$B$14 - F8635)/Inputs!$B$15)</f>
        <v>0</v>
      </c>
      <c r="I8635" s="2">
        <f>MAX(MIN(Inputs!$B$2, F8635*Inputs!$B$16, Inputs!$B$14*Inputs!$B$4 - G8635), 0)</f>
        <v>170</v>
      </c>
      <c r="J8635" s="2">
        <f>MAX(MIN(Inputs!$B$2, F8635*Inputs!$B$16, (Inputs!$B$14-F8635)/Inputs!$B$15)*Inputs!$B$9, 0)</f>
        <v>0</v>
      </c>
      <c r="K8635" s="2">
        <f>MAX(E8635*Inputs!$B$5 - B8635 - Inputs!$B$8, 0) * H8635</f>
        <v>0</v>
      </c>
      <c r="L8635" s="2">
        <f>IF(B8635 &gt;= D8635*Inputs!$B$10, MAX(B8635 - E8635/Inputs!$B$5 - Inputs!$B$8, 0) * I8635, 0)</f>
        <v>0</v>
      </c>
      <c r="M8635" s="2">
        <f t="shared" si="1610"/>
        <v>0</v>
      </c>
      <c r="N8635" s="3" t="str">
        <f t="shared" si="1611"/>
        <v>Idle</v>
      </c>
      <c r="O8635" s="3" t="str">
        <f t="shared" si="1619"/>
        <v>Idle</v>
      </c>
      <c r="P8635" s="2">
        <f t="shared" si="1612"/>
        <v>0</v>
      </c>
      <c r="Q8635" s="2">
        <f t="shared" si="1613"/>
        <v>0</v>
      </c>
      <c r="R8635" s="2">
        <f t="shared" si="1614"/>
        <v>0</v>
      </c>
      <c r="S8635" s="2">
        <f t="shared" si="1615"/>
        <v>0</v>
      </c>
      <c r="T8635" s="2">
        <f t="shared" si="1616"/>
        <v>0</v>
      </c>
      <c r="U8635" s="2">
        <f>IF(O8635="Reg", R8635 * Inputs!$B$7, 0)</f>
        <v>0</v>
      </c>
      <c r="V8635" s="2">
        <f>MAX(F8635 + P8635*Inputs!$B$15 - (Q8635/Inputs!$B$16) - U8635, 0)</f>
        <v>340</v>
      </c>
    </row>
    <row r="8636" spans="1:22" x14ac:dyDescent="0.3">
      <c r="A8636" s="1">
        <v>46382.75</v>
      </c>
      <c r="B8636" s="2">
        <v>72.695723666147828</v>
      </c>
      <c r="C8636" s="2">
        <v>4.7704512584908754</v>
      </c>
      <c r="D8636" s="2">
        <f t="shared" si="1608"/>
        <v>30.869506366412413</v>
      </c>
      <c r="E8636" s="2">
        <f t="shared" si="1609"/>
        <v>56.396151270345797</v>
      </c>
      <c r="F8636" s="2">
        <f t="shared" si="1617"/>
        <v>340</v>
      </c>
      <c r="G8636" s="2">
        <f t="shared" si="1618"/>
        <v>0</v>
      </c>
      <c r="H8636" s="2">
        <f>MIN(Inputs!$B$2, (Inputs!$B$14 - F8636)/Inputs!$B$15)</f>
        <v>0</v>
      </c>
      <c r="I8636" s="2">
        <f>MAX(MIN(Inputs!$B$2, F8636*Inputs!$B$16, Inputs!$B$14*Inputs!$B$4 - G8636), 0)</f>
        <v>170</v>
      </c>
      <c r="J8636" s="2">
        <f>MAX(MIN(Inputs!$B$2, F8636*Inputs!$B$16, (Inputs!$B$14-F8636)/Inputs!$B$15)*Inputs!$B$9, 0)</f>
        <v>0</v>
      </c>
      <c r="K8636" s="2">
        <f>MAX(E8636*Inputs!$B$5 - B8636 - Inputs!$B$8, 0) * H8636</f>
        <v>0</v>
      </c>
      <c r="L8636" s="2">
        <f>IF(B8636 &gt;= D8636*Inputs!$B$10, MAX(B8636 - E8636/Inputs!$B$5 - Inputs!$B$8, 0) * I8636, 0)</f>
        <v>0</v>
      </c>
      <c r="M8636" s="2">
        <f t="shared" si="1610"/>
        <v>0</v>
      </c>
      <c r="N8636" s="3" t="str">
        <f t="shared" si="1611"/>
        <v>Idle</v>
      </c>
      <c r="O8636" s="3" t="str">
        <f t="shared" si="1619"/>
        <v>Idle</v>
      </c>
      <c r="P8636" s="2">
        <f t="shared" si="1612"/>
        <v>0</v>
      </c>
      <c r="Q8636" s="2">
        <f t="shared" si="1613"/>
        <v>0</v>
      </c>
      <c r="R8636" s="2">
        <f t="shared" si="1614"/>
        <v>0</v>
      </c>
      <c r="S8636" s="2">
        <f t="shared" si="1615"/>
        <v>0</v>
      </c>
      <c r="T8636" s="2">
        <f t="shared" si="1616"/>
        <v>0</v>
      </c>
      <c r="U8636" s="2">
        <f>IF(O8636="Reg", R8636 * Inputs!$B$7, 0)</f>
        <v>0</v>
      </c>
      <c r="V8636" s="2">
        <f>MAX(F8636 + P8636*Inputs!$B$15 - (Q8636/Inputs!$B$16) - U8636, 0)</f>
        <v>340</v>
      </c>
    </row>
    <row r="8637" spans="1:22" x14ac:dyDescent="0.3">
      <c r="A8637" s="1">
        <v>46382.791666666657</v>
      </c>
      <c r="B8637" s="2">
        <v>64.656561676103351</v>
      </c>
      <c r="C8637" s="2">
        <v>4.2452784592723214</v>
      </c>
      <c r="D8637" s="2">
        <f t="shared" si="1608"/>
        <v>30.869506366412413</v>
      </c>
      <c r="E8637" s="2">
        <f t="shared" si="1609"/>
        <v>50.161823148949019</v>
      </c>
      <c r="F8637" s="2">
        <f t="shared" si="1617"/>
        <v>340</v>
      </c>
      <c r="G8637" s="2">
        <f t="shared" si="1618"/>
        <v>0</v>
      </c>
      <c r="H8637" s="2">
        <f>MIN(Inputs!$B$2, (Inputs!$B$14 - F8637)/Inputs!$B$15)</f>
        <v>0</v>
      </c>
      <c r="I8637" s="2">
        <f>MAX(MIN(Inputs!$B$2, F8637*Inputs!$B$16, Inputs!$B$14*Inputs!$B$4 - G8637), 0)</f>
        <v>170</v>
      </c>
      <c r="J8637" s="2">
        <f>MAX(MIN(Inputs!$B$2, F8637*Inputs!$B$16, (Inputs!$B$14-F8637)/Inputs!$B$15)*Inputs!$B$9, 0)</f>
        <v>0</v>
      </c>
      <c r="K8637" s="2">
        <f>MAX(E8637*Inputs!$B$5 - B8637 - Inputs!$B$8, 0) * H8637</f>
        <v>0</v>
      </c>
      <c r="L8637" s="2">
        <f>IF(B8637 &gt;= D8637*Inputs!$B$10, MAX(B8637 - E8637/Inputs!$B$5 - Inputs!$B$8, 0) * I8637, 0)</f>
        <v>0</v>
      </c>
      <c r="M8637" s="2">
        <f t="shared" si="1610"/>
        <v>0</v>
      </c>
      <c r="N8637" s="3" t="str">
        <f t="shared" si="1611"/>
        <v>Idle</v>
      </c>
      <c r="O8637" s="3" t="str">
        <f t="shared" si="1619"/>
        <v>Idle</v>
      </c>
      <c r="P8637" s="2">
        <f t="shared" si="1612"/>
        <v>0</v>
      </c>
      <c r="Q8637" s="2">
        <f t="shared" si="1613"/>
        <v>0</v>
      </c>
      <c r="R8637" s="2">
        <f t="shared" si="1614"/>
        <v>0</v>
      </c>
      <c r="S8637" s="2">
        <f t="shared" si="1615"/>
        <v>0</v>
      </c>
      <c r="T8637" s="2">
        <f t="shared" si="1616"/>
        <v>0</v>
      </c>
      <c r="U8637" s="2">
        <f>IF(O8637="Reg", R8637 * Inputs!$B$7, 0)</f>
        <v>0</v>
      </c>
      <c r="V8637" s="2">
        <f>MAX(F8637 + P8637*Inputs!$B$15 - (Q8637/Inputs!$B$16) - U8637, 0)</f>
        <v>340</v>
      </c>
    </row>
    <row r="8638" spans="1:22" x14ac:dyDescent="0.3">
      <c r="A8638" s="1">
        <v>46382.833333333343</v>
      </c>
      <c r="B8638" s="2">
        <v>53.538858315784523</v>
      </c>
      <c r="C8638" s="2">
        <v>5.0642056060318001</v>
      </c>
      <c r="D8638" s="2">
        <f t="shared" si="1608"/>
        <v>30.869506366412413</v>
      </c>
      <c r="E8638" s="2">
        <f t="shared" si="1609"/>
        <v>42.563356611564402</v>
      </c>
      <c r="F8638" s="2">
        <f t="shared" si="1617"/>
        <v>340</v>
      </c>
      <c r="G8638" s="2">
        <f t="shared" si="1618"/>
        <v>0</v>
      </c>
      <c r="H8638" s="2">
        <f>MIN(Inputs!$B$2, (Inputs!$B$14 - F8638)/Inputs!$B$15)</f>
        <v>0</v>
      </c>
      <c r="I8638" s="2">
        <f>MAX(MIN(Inputs!$B$2, F8638*Inputs!$B$16, Inputs!$B$14*Inputs!$B$4 - G8638), 0)</f>
        <v>170</v>
      </c>
      <c r="J8638" s="2">
        <f>MAX(MIN(Inputs!$B$2, F8638*Inputs!$B$16, (Inputs!$B$14-F8638)/Inputs!$B$15)*Inputs!$B$9, 0)</f>
        <v>0</v>
      </c>
      <c r="K8638" s="2">
        <f>MAX(E8638*Inputs!$B$5 - B8638 - Inputs!$B$8, 0) * H8638</f>
        <v>0</v>
      </c>
      <c r="L8638" s="2">
        <f>IF(B8638 &gt;= D8638*Inputs!$B$10, MAX(B8638 - E8638/Inputs!$B$5 - Inputs!$B$8, 0) * I8638, 0)</f>
        <v>0</v>
      </c>
      <c r="M8638" s="2">
        <f t="shared" si="1610"/>
        <v>0</v>
      </c>
      <c r="N8638" s="3" t="str">
        <f t="shared" si="1611"/>
        <v>Idle</v>
      </c>
      <c r="O8638" s="3" t="str">
        <f t="shared" si="1619"/>
        <v>Idle</v>
      </c>
      <c r="P8638" s="2">
        <f t="shared" si="1612"/>
        <v>0</v>
      </c>
      <c r="Q8638" s="2">
        <f t="shared" si="1613"/>
        <v>0</v>
      </c>
      <c r="R8638" s="2">
        <f t="shared" si="1614"/>
        <v>0</v>
      </c>
      <c r="S8638" s="2">
        <f t="shared" si="1615"/>
        <v>0</v>
      </c>
      <c r="T8638" s="2">
        <f t="shared" si="1616"/>
        <v>0</v>
      </c>
      <c r="U8638" s="2">
        <f>IF(O8638="Reg", R8638 * Inputs!$B$7, 0)</f>
        <v>0</v>
      </c>
      <c r="V8638" s="2">
        <f>MAX(F8638 + P8638*Inputs!$B$15 - (Q8638/Inputs!$B$16) - U8638, 0)</f>
        <v>340</v>
      </c>
    </row>
    <row r="8639" spans="1:22" x14ac:dyDescent="0.3">
      <c r="A8639" s="1">
        <v>46382.875</v>
      </c>
      <c r="B8639" s="2">
        <v>59.454810654555182</v>
      </c>
      <c r="C8639" s="2">
        <v>3.8614190804730408</v>
      </c>
      <c r="D8639" s="2">
        <f t="shared" si="1608"/>
        <v>30.869506366412413</v>
      </c>
      <c r="E8639" s="2">
        <f t="shared" si="1609"/>
        <v>37.56057484830351</v>
      </c>
      <c r="F8639" s="2">
        <f t="shared" si="1617"/>
        <v>340</v>
      </c>
      <c r="G8639" s="2">
        <f t="shared" si="1618"/>
        <v>0</v>
      </c>
      <c r="H8639" s="2">
        <f>MIN(Inputs!$B$2, (Inputs!$B$14 - F8639)/Inputs!$B$15)</f>
        <v>0</v>
      </c>
      <c r="I8639" s="2">
        <f>MAX(MIN(Inputs!$B$2, F8639*Inputs!$B$16, Inputs!$B$14*Inputs!$B$4 - G8639), 0)</f>
        <v>170</v>
      </c>
      <c r="J8639" s="2">
        <f>MAX(MIN(Inputs!$B$2, F8639*Inputs!$B$16, (Inputs!$B$14-F8639)/Inputs!$B$15)*Inputs!$B$9, 0)</f>
        <v>0</v>
      </c>
      <c r="K8639" s="2">
        <f>MAX(E8639*Inputs!$B$5 - B8639 - Inputs!$B$8, 0) * H8639</f>
        <v>0</v>
      </c>
      <c r="L8639" s="2">
        <f>IF(B8639 &gt;= D8639*Inputs!$B$10, MAX(B8639 - E8639/Inputs!$B$5 - Inputs!$B$8, 0) * I8639, 0)</f>
        <v>0</v>
      </c>
      <c r="M8639" s="2">
        <f t="shared" si="1610"/>
        <v>0</v>
      </c>
      <c r="N8639" s="3" t="str">
        <f t="shared" si="1611"/>
        <v>Idle</v>
      </c>
      <c r="O8639" s="3" t="str">
        <f t="shared" si="1619"/>
        <v>Idle</v>
      </c>
      <c r="P8639" s="2">
        <f t="shared" si="1612"/>
        <v>0</v>
      </c>
      <c r="Q8639" s="2">
        <f t="shared" si="1613"/>
        <v>0</v>
      </c>
      <c r="R8639" s="2">
        <f t="shared" si="1614"/>
        <v>0</v>
      </c>
      <c r="S8639" s="2">
        <f t="shared" si="1615"/>
        <v>0</v>
      </c>
      <c r="T8639" s="2">
        <f t="shared" si="1616"/>
        <v>0</v>
      </c>
      <c r="U8639" s="2">
        <f>IF(O8639="Reg", R8639 * Inputs!$B$7, 0)</f>
        <v>0</v>
      </c>
      <c r="V8639" s="2">
        <f>MAX(F8639 + P8639*Inputs!$B$15 - (Q8639/Inputs!$B$16) - U8639, 0)</f>
        <v>340</v>
      </c>
    </row>
    <row r="8640" spans="1:22" x14ac:dyDescent="0.3">
      <c r="A8640" s="1">
        <v>46382.916666666657</v>
      </c>
      <c r="B8640" s="2">
        <v>51.974595611298881</v>
      </c>
      <c r="C8640" s="2">
        <v>16.632667071389349</v>
      </c>
      <c r="D8640" s="2">
        <f t="shared" si="1608"/>
        <v>30.869506366412413</v>
      </c>
      <c r="E8640" s="2">
        <f t="shared" si="1609"/>
        <v>51.54437250264445</v>
      </c>
      <c r="F8640" s="2">
        <f t="shared" si="1617"/>
        <v>340</v>
      </c>
      <c r="G8640" s="2">
        <f t="shared" si="1618"/>
        <v>0</v>
      </c>
      <c r="H8640" s="2">
        <f>MIN(Inputs!$B$2, (Inputs!$B$14 - F8640)/Inputs!$B$15)</f>
        <v>0</v>
      </c>
      <c r="I8640" s="2">
        <f>MAX(MIN(Inputs!$B$2, F8640*Inputs!$B$16, Inputs!$B$14*Inputs!$B$4 - G8640), 0)</f>
        <v>170</v>
      </c>
      <c r="J8640" s="2">
        <f>MAX(MIN(Inputs!$B$2, F8640*Inputs!$B$16, (Inputs!$B$14-F8640)/Inputs!$B$15)*Inputs!$B$9, 0)</f>
        <v>0</v>
      </c>
      <c r="K8640" s="2">
        <f>MAX(E8640*Inputs!$B$5 - B8640 - Inputs!$B$8, 0) * H8640</f>
        <v>0</v>
      </c>
      <c r="L8640" s="2">
        <f>IF(B8640 &gt;= D8640*Inputs!$B$10, MAX(B8640 - E8640/Inputs!$B$5 - Inputs!$B$8, 0) * I8640, 0)</f>
        <v>0</v>
      </c>
      <c r="M8640" s="2">
        <f t="shared" si="1610"/>
        <v>0</v>
      </c>
      <c r="N8640" s="3" t="str">
        <f t="shared" si="1611"/>
        <v>Idle</v>
      </c>
      <c r="O8640" s="3" t="str">
        <f t="shared" si="1619"/>
        <v>Idle</v>
      </c>
      <c r="P8640" s="2">
        <f t="shared" si="1612"/>
        <v>0</v>
      </c>
      <c r="Q8640" s="2">
        <f t="shared" si="1613"/>
        <v>0</v>
      </c>
      <c r="R8640" s="2">
        <f t="shared" si="1614"/>
        <v>0</v>
      </c>
      <c r="S8640" s="2">
        <f t="shared" si="1615"/>
        <v>0</v>
      </c>
      <c r="T8640" s="2">
        <f t="shared" si="1616"/>
        <v>0</v>
      </c>
      <c r="U8640" s="2">
        <f>IF(O8640="Reg", R8640 * Inputs!$B$7, 0)</f>
        <v>0</v>
      </c>
      <c r="V8640" s="2">
        <f>MAX(F8640 + P8640*Inputs!$B$15 - (Q8640/Inputs!$B$16) - U8640, 0)</f>
        <v>340</v>
      </c>
    </row>
    <row r="8641" spans="1:22" x14ac:dyDescent="0.3">
      <c r="A8641" s="1">
        <v>46382.958333333343</v>
      </c>
      <c r="B8641" s="2">
        <v>36.056357698185032</v>
      </c>
      <c r="C8641" s="2">
        <v>7.1300405343208419</v>
      </c>
      <c r="D8641" s="2">
        <f t="shared" si="1608"/>
        <v>30.869506366412413</v>
      </c>
      <c r="E8641" s="2">
        <f t="shared" si="1609"/>
        <v>42.881939900761303</v>
      </c>
      <c r="F8641" s="2">
        <f t="shared" si="1617"/>
        <v>340</v>
      </c>
      <c r="G8641" s="2">
        <f t="shared" si="1618"/>
        <v>0</v>
      </c>
      <c r="H8641" s="2">
        <f>MIN(Inputs!$B$2, (Inputs!$B$14 - F8641)/Inputs!$B$15)</f>
        <v>0</v>
      </c>
      <c r="I8641" s="2">
        <f>MAX(MIN(Inputs!$B$2, F8641*Inputs!$B$16, Inputs!$B$14*Inputs!$B$4 - G8641), 0)</f>
        <v>170</v>
      </c>
      <c r="J8641" s="2">
        <f>MAX(MIN(Inputs!$B$2, F8641*Inputs!$B$16, (Inputs!$B$14-F8641)/Inputs!$B$15)*Inputs!$B$9, 0)</f>
        <v>0</v>
      </c>
      <c r="K8641" s="2">
        <f>MAX(E8641*Inputs!$B$5 - B8641 - Inputs!$B$8, 0) * H8641</f>
        <v>0</v>
      </c>
      <c r="L8641" s="2">
        <f>IF(B8641 &gt;= D8641*Inputs!$B$10, MAX(B8641 - E8641/Inputs!$B$5 - Inputs!$B$8, 0) * I8641, 0)</f>
        <v>0</v>
      </c>
      <c r="M8641" s="2">
        <f t="shared" si="1610"/>
        <v>0</v>
      </c>
      <c r="N8641" s="3" t="str">
        <f t="shared" si="1611"/>
        <v>Idle</v>
      </c>
      <c r="O8641" s="3" t="str">
        <f t="shared" si="1619"/>
        <v>Idle</v>
      </c>
      <c r="P8641" s="2">
        <f t="shared" si="1612"/>
        <v>0</v>
      </c>
      <c r="Q8641" s="2">
        <f t="shared" si="1613"/>
        <v>0</v>
      </c>
      <c r="R8641" s="2">
        <f t="shared" si="1614"/>
        <v>0</v>
      </c>
      <c r="S8641" s="2">
        <f t="shared" si="1615"/>
        <v>0</v>
      </c>
      <c r="T8641" s="2">
        <f t="shared" si="1616"/>
        <v>0</v>
      </c>
      <c r="U8641" s="2">
        <f>IF(O8641="Reg", R8641 * Inputs!$B$7, 0)</f>
        <v>0</v>
      </c>
      <c r="V8641" s="2">
        <f>MAX(F8641 + P8641*Inputs!$B$15 - (Q8641/Inputs!$B$16) - U8641, 0)</f>
        <v>340</v>
      </c>
    </row>
    <row r="8642" spans="1:22" x14ac:dyDescent="0.3">
      <c r="A8642" s="1">
        <v>46383</v>
      </c>
      <c r="B8642" s="2">
        <v>35.289754937767157</v>
      </c>
      <c r="C8642" s="2">
        <v>23.096605261100621</v>
      </c>
      <c r="D8642" s="2">
        <f t="shared" ref="D8642:D8705" si="1620">AVERAGEIFS(B:B, A:A, "&gt;="&amp;INT(A8642), A:A, "&lt;"&amp;INT(A8642)+1)</f>
        <v>42.055548897946117</v>
      </c>
      <c r="E8642" s="2">
        <f t="shared" ref="E8642:E8705" si="1621">AVERAGE(B8642:B8647)</f>
        <v>36.872546951063796</v>
      </c>
      <c r="F8642" s="2">
        <f t="shared" si="1617"/>
        <v>340</v>
      </c>
      <c r="G8642" s="2">
        <f t="shared" si="1618"/>
        <v>0</v>
      </c>
      <c r="H8642" s="2">
        <f>MIN(Inputs!$B$2, (Inputs!$B$14 - F8642)/Inputs!$B$15)</f>
        <v>0</v>
      </c>
      <c r="I8642" s="2">
        <f>MAX(MIN(Inputs!$B$2, F8642*Inputs!$B$16, Inputs!$B$14*Inputs!$B$4 - G8642), 0)</f>
        <v>170</v>
      </c>
      <c r="J8642" s="2">
        <f>MAX(MIN(Inputs!$B$2, F8642*Inputs!$B$16, (Inputs!$B$14-F8642)/Inputs!$B$15)*Inputs!$B$9, 0)</f>
        <v>0</v>
      </c>
      <c r="K8642" s="2">
        <f>MAX(E8642*Inputs!$B$5 - B8642 - Inputs!$B$8, 0) * H8642</f>
        <v>0</v>
      </c>
      <c r="L8642" s="2">
        <f>IF(B8642 &gt;= D8642*Inputs!$B$10, MAX(B8642 - E8642/Inputs!$B$5 - Inputs!$B$8, 0) * I8642, 0)</f>
        <v>0</v>
      </c>
      <c r="M8642" s="2">
        <f t="shared" ref="M8642:M8705" si="1622">C8642 * J8642</f>
        <v>0</v>
      </c>
      <c r="N8642" s="3" t="str">
        <f t="shared" ref="N8642:N8705" si="1623">IF(MAX(K8642, L8642, M8642)&lt;=0, "Idle", IF(AND(M8642&gt;=K8642, M8642&gt;=L8642), "Reg", IF(L8642&gt;=K8642, "Discharge", "Charge")))</f>
        <v>Idle</v>
      </c>
      <c r="O8642" s="3" t="str">
        <f t="shared" si="1619"/>
        <v>Idle</v>
      </c>
      <c r="P8642" s="2">
        <f t="shared" ref="P8642:P8705" si="1624">IF(O8642="Charge", H8642, 0)</f>
        <v>0</v>
      </c>
      <c r="Q8642" s="2">
        <f t="shared" ref="Q8642:Q8705" si="1625">IF(O8642="Discharge", I8642, 0)</f>
        <v>0</v>
      </c>
      <c r="R8642" s="2">
        <f t="shared" ref="R8642:R8705" si="1626">IF(O8642="Reg", J8642, 0)</f>
        <v>0</v>
      </c>
      <c r="S8642" s="2">
        <f t="shared" ref="S8642:S8705" si="1627">(Q8642 - P8642) * B8642</f>
        <v>0</v>
      </c>
      <c r="T8642" s="2">
        <f t="shared" ref="T8642:T8705" si="1628">R8642 * C8642</f>
        <v>0</v>
      </c>
      <c r="U8642" s="2">
        <f>IF(O8642="Reg", R8642 * Inputs!$B$7, 0)</f>
        <v>0</v>
      </c>
      <c r="V8642" s="2">
        <f>MAX(F8642 + P8642*Inputs!$B$15 - (Q8642/Inputs!$B$16) - U8642, 0)</f>
        <v>340</v>
      </c>
    </row>
    <row r="8643" spans="1:22" x14ac:dyDescent="0.3">
      <c r="A8643" s="1">
        <v>46383.041666666657</v>
      </c>
      <c r="B8643" s="2">
        <v>19.06576245179561</v>
      </c>
      <c r="C8643" s="2">
        <v>7.2578321760143014</v>
      </c>
      <c r="D8643" s="2">
        <f t="shared" si="1620"/>
        <v>42.055548897946117</v>
      </c>
      <c r="E8643" s="2">
        <f t="shared" si="1621"/>
        <v>31.313104554582306</v>
      </c>
      <c r="F8643" s="2">
        <f t="shared" ref="F8643:F8706" si="1629">V8642</f>
        <v>340</v>
      </c>
      <c r="G8643" s="2">
        <f t="shared" ref="G8643:G8706" si="1630">IF(INT(A8643)=INT(A8642), G8642 + Q8642, 0)</f>
        <v>0</v>
      </c>
      <c r="H8643" s="2">
        <f>MIN(Inputs!$B$2, (Inputs!$B$14 - F8643)/Inputs!$B$15)</f>
        <v>0</v>
      </c>
      <c r="I8643" s="2">
        <f>MAX(MIN(Inputs!$B$2, F8643*Inputs!$B$16, Inputs!$B$14*Inputs!$B$4 - G8643), 0)</f>
        <v>170</v>
      </c>
      <c r="J8643" s="2">
        <f>MAX(MIN(Inputs!$B$2, F8643*Inputs!$B$16, (Inputs!$B$14-F8643)/Inputs!$B$15)*Inputs!$B$9, 0)</f>
        <v>0</v>
      </c>
      <c r="K8643" s="2">
        <f>MAX(E8643*Inputs!$B$5 - B8643 - Inputs!$B$8, 0) * H8643</f>
        <v>0</v>
      </c>
      <c r="L8643" s="2">
        <f>IF(B8643 &gt;= D8643*Inputs!$B$10, MAX(B8643 - E8643/Inputs!$B$5 - Inputs!$B$8, 0) * I8643, 0)</f>
        <v>0</v>
      </c>
      <c r="M8643" s="2">
        <f t="shared" si="1622"/>
        <v>0</v>
      </c>
      <c r="N8643" s="3" t="str">
        <f t="shared" si="1623"/>
        <v>Idle</v>
      </c>
      <c r="O8643" s="3" t="str">
        <f t="shared" si="1619"/>
        <v>Idle</v>
      </c>
      <c r="P8643" s="2">
        <f t="shared" si="1624"/>
        <v>0</v>
      </c>
      <c r="Q8643" s="2">
        <f t="shared" si="1625"/>
        <v>0</v>
      </c>
      <c r="R8643" s="2">
        <f t="shared" si="1626"/>
        <v>0</v>
      </c>
      <c r="S8643" s="2">
        <f t="shared" si="1627"/>
        <v>0</v>
      </c>
      <c r="T8643" s="2">
        <f t="shared" si="1628"/>
        <v>0</v>
      </c>
      <c r="U8643" s="2">
        <f>IF(O8643="Reg", R8643 * Inputs!$B$7, 0)</f>
        <v>0</v>
      </c>
      <c r="V8643" s="2">
        <f>MAX(F8643 + P8643*Inputs!$B$15 - (Q8643/Inputs!$B$16) - U8643, 0)</f>
        <v>340</v>
      </c>
    </row>
    <row r="8644" spans="1:22" x14ac:dyDescent="0.3">
      <c r="A8644" s="1">
        <v>46383.083333333343</v>
      </c>
      <c r="B8644" s="2">
        <v>23.522167736219199</v>
      </c>
      <c r="C8644" s="2">
        <v>4.3054452497316538</v>
      </c>
      <c r="D8644" s="2">
        <f t="shared" si="1620"/>
        <v>42.055548897946117</v>
      </c>
      <c r="E8644" s="2">
        <f t="shared" si="1621"/>
        <v>28.135477479283036</v>
      </c>
      <c r="F8644" s="2">
        <f t="shared" si="1629"/>
        <v>340</v>
      </c>
      <c r="G8644" s="2">
        <f t="shared" si="1630"/>
        <v>0</v>
      </c>
      <c r="H8644" s="2">
        <f>MIN(Inputs!$B$2, (Inputs!$B$14 - F8644)/Inputs!$B$15)</f>
        <v>0</v>
      </c>
      <c r="I8644" s="2">
        <f>MAX(MIN(Inputs!$B$2, F8644*Inputs!$B$16, Inputs!$B$14*Inputs!$B$4 - G8644), 0)</f>
        <v>170</v>
      </c>
      <c r="J8644" s="2">
        <f>MAX(MIN(Inputs!$B$2, F8644*Inputs!$B$16, (Inputs!$B$14-F8644)/Inputs!$B$15)*Inputs!$B$9, 0)</f>
        <v>0</v>
      </c>
      <c r="K8644" s="2">
        <f>MAX(E8644*Inputs!$B$5 - B8644 - Inputs!$B$8, 0) * H8644</f>
        <v>0</v>
      </c>
      <c r="L8644" s="2">
        <f>IF(B8644 &gt;= D8644*Inputs!$B$10, MAX(B8644 - E8644/Inputs!$B$5 - Inputs!$B$8, 0) * I8644, 0)</f>
        <v>0</v>
      </c>
      <c r="M8644" s="2">
        <f t="shared" si="1622"/>
        <v>0</v>
      </c>
      <c r="N8644" s="3" t="str">
        <f t="shared" si="1623"/>
        <v>Idle</v>
      </c>
      <c r="O8644" s="3" t="str">
        <f t="shared" ref="O8644:O8707" si="1631">IF(O8643&lt;&gt;O8642, O8643, N8644)</f>
        <v>Idle</v>
      </c>
      <c r="P8644" s="2">
        <f t="shared" si="1624"/>
        <v>0</v>
      </c>
      <c r="Q8644" s="2">
        <f t="shared" si="1625"/>
        <v>0</v>
      </c>
      <c r="R8644" s="2">
        <f t="shared" si="1626"/>
        <v>0</v>
      </c>
      <c r="S8644" s="2">
        <f t="shared" si="1627"/>
        <v>0</v>
      </c>
      <c r="T8644" s="2">
        <f t="shared" si="1628"/>
        <v>0</v>
      </c>
      <c r="U8644" s="2">
        <f>IF(O8644="Reg", R8644 * Inputs!$B$7, 0)</f>
        <v>0</v>
      </c>
      <c r="V8644" s="2">
        <f>MAX(F8644 + P8644*Inputs!$B$15 - (Q8644/Inputs!$B$16) - U8644, 0)</f>
        <v>340</v>
      </c>
    </row>
    <row r="8645" spans="1:22" x14ac:dyDescent="0.3">
      <c r="A8645" s="1">
        <v>46383.125</v>
      </c>
      <c r="B8645" s="2">
        <v>143.35759658060081</v>
      </c>
      <c r="C8645" s="2">
        <v>7.4190673139019241</v>
      </c>
      <c r="D8645" s="2">
        <f t="shared" si="1620"/>
        <v>42.055548897946117</v>
      </c>
      <c r="E8645" s="2">
        <f t="shared" si="1621"/>
        <v>24.215116189913171</v>
      </c>
      <c r="F8645" s="2">
        <f t="shared" si="1629"/>
        <v>340</v>
      </c>
      <c r="G8645" s="2">
        <f t="shared" si="1630"/>
        <v>0</v>
      </c>
      <c r="H8645" s="2">
        <f>MIN(Inputs!$B$2, (Inputs!$B$14 - F8645)/Inputs!$B$15)</f>
        <v>0</v>
      </c>
      <c r="I8645" s="2">
        <f>MAX(MIN(Inputs!$B$2, F8645*Inputs!$B$16, Inputs!$B$14*Inputs!$B$4 - G8645), 0)</f>
        <v>170</v>
      </c>
      <c r="J8645" s="2">
        <f>MAX(MIN(Inputs!$B$2, F8645*Inputs!$B$16, (Inputs!$B$14-F8645)/Inputs!$B$15)*Inputs!$B$9, 0)</f>
        <v>0</v>
      </c>
      <c r="K8645" s="2">
        <f>MAX(E8645*Inputs!$B$5 - B8645 - Inputs!$B$8, 0) * H8645</f>
        <v>0</v>
      </c>
      <c r="L8645" s="2">
        <f>IF(B8645 &gt;= D8645*Inputs!$B$10, MAX(B8645 - E8645/Inputs!$B$5 - Inputs!$B$8, 0) * I8645, 0)</f>
        <v>16292.871245650729</v>
      </c>
      <c r="M8645" s="2">
        <f t="shared" si="1622"/>
        <v>0</v>
      </c>
      <c r="N8645" s="3" t="str">
        <f t="shared" si="1623"/>
        <v>Discharge</v>
      </c>
      <c r="O8645" s="3" t="str">
        <f t="shared" si="1631"/>
        <v>Discharge</v>
      </c>
      <c r="P8645" s="2">
        <f t="shared" si="1624"/>
        <v>0</v>
      </c>
      <c r="Q8645" s="2">
        <f t="shared" si="1625"/>
        <v>170</v>
      </c>
      <c r="R8645" s="2">
        <f t="shared" si="1626"/>
        <v>0</v>
      </c>
      <c r="S8645" s="2">
        <f t="shared" si="1627"/>
        <v>24370.791418702138</v>
      </c>
      <c r="T8645" s="2">
        <f t="shared" si="1628"/>
        <v>0</v>
      </c>
      <c r="U8645" s="2">
        <f>IF(O8645="Reg", R8645 * Inputs!$B$7, 0)</f>
        <v>0</v>
      </c>
      <c r="V8645" s="2">
        <f>MAX(F8645 + P8645*Inputs!$B$15 - (Q8645/Inputs!$B$16) - U8645, 0)</f>
        <v>170</v>
      </c>
    </row>
    <row r="8646" spans="1:22" x14ac:dyDescent="0.3">
      <c r="A8646" s="1">
        <v>46383.166666666657</v>
      </c>
      <c r="B8646" s="2">
        <v>0</v>
      </c>
      <c r="C8646" s="2">
        <v>8.8606818314412052</v>
      </c>
      <c r="D8646" s="2">
        <f t="shared" si="1620"/>
        <v>42.055548897946117</v>
      </c>
      <c r="E8646" s="2">
        <f t="shared" si="1621"/>
        <v>1.0901220753109226</v>
      </c>
      <c r="F8646" s="2">
        <f t="shared" si="1629"/>
        <v>170</v>
      </c>
      <c r="G8646" s="2">
        <f t="shared" si="1630"/>
        <v>170</v>
      </c>
      <c r="H8646" s="2">
        <f>MIN(Inputs!$B$2, (Inputs!$B$14 - F8646)/Inputs!$B$15)</f>
        <v>170</v>
      </c>
      <c r="I8646" s="2">
        <f>MAX(MIN(Inputs!$B$2, F8646*Inputs!$B$16, Inputs!$B$14*Inputs!$B$4 - G8646), 0)</f>
        <v>170</v>
      </c>
      <c r="J8646" s="2">
        <f>MAX(MIN(Inputs!$B$2, F8646*Inputs!$B$16, (Inputs!$B$14-F8646)/Inputs!$B$15)*Inputs!$B$9, 0)</f>
        <v>136</v>
      </c>
      <c r="K8646" s="2">
        <f>MAX(E8646*Inputs!$B$5 - B8646 - Inputs!$B$8, 0) * H8646</f>
        <v>0</v>
      </c>
      <c r="L8646" s="2">
        <f>IF(B8646 &gt;= D8646*Inputs!$B$10, MAX(B8646 - E8646/Inputs!$B$5 - Inputs!$B$8, 0) * I8646, 0)</f>
        <v>0</v>
      </c>
      <c r="M8646" s="2">
        <f t="shared" si="1622"/>
        <v>1205.052729076004</v>
      </c>
      <c r="N8646" s="3" t="str">
        <f t="shared" si="1623"/>
        <v>Reg</v>
      </c>
      <c r="O8646" s="3" t="str">
        <f t="shared" si="1631"/>
        <v>Discharge</v>
      </c>
      <c r="P8646" s="2">
        <f t="shared" si="1624"/>
        <v>0</v>
      </c>
      <c r="Q8646" s="2">
        <f t="shared" si="1625"/>
        <v>170</v>
      </c>
      <c r="R8646" s="2">
        <f t="shared" si="1626"/>
        <v>0</v>
      </c>
      <c r="S8646" s="2">
        <f t="shared" si="1627"/>
        <v>0</v>
      </c>
      <c r="T8646" s="2">
        <f t="shared" si="1628"/>
        <v>0</v>
      </c>
      <c r="U8646" s="2">
        <f>IF(O8646="Reg", R8646 * Inputs!$B$7, 0)</f>
        <v>0</v>
      </c>
      <c r="V8646" s="2">
        <f>MAX(F8646 + P8646*Inputs!$B$15 - (Q8646/Inputs!$B$16) - U8646, 0)</f>
        <v>0</v>
      </c>
    </row>
    <row r="8647" spans="1:22" x14ac:dyDescent="0.3">
      <c r="A8647" s="1">
        <v>46383.208333333343</v>
      </c>
      <c r="B8647" s="2">
        <v>0</v>
      </c>
      <c r="C8647" s="2">
        <v>13.311552804749599</v>
      </c>
      <c r="D8647" s="2">
        <f t="shared" si="1620"/>
        <v>42.055548897946117</v>
      </c>
      <c r="E8647" s="2">
        <f t="shared" si="1621"/>
        <v>2.27278065859656</v>
      </c>
      <c r="F8647" s="2">
        <f t="shared" si="1629"/>
        <v>0</v>
      </c>
      <c r="G8647" s="2">
        <f t="shared" si="1630"/>
        <v>340</v>
      </c>
      <c r="H8647" s="2">
        <f>MIN(Inputs!$B$2, (Inputs!$B$14 - F8647)/Inputs!$B$15)</f>
        <v>170</v>
      </c>
      <c r="I8647" s="2">
        <f>MAX(MIN(Inputs!$B$2, F8647*Inputs!$B$16, Inputs!$B$14*Inputs!$B$4 - G8647), 0)</f>
        <v>0</v>
      </c>
      <c r="J8647" s="2">
        <f>MAX(MIN(Inputs!$B$2, F8647*Inputs!$B$16, (Inputs!$B$14-F8647)/Inputs!$B$15)*Inputs!$B$9, 0)</f>
        <v>0</v>
      </c>
      <c r="K8647" s="2">
        <f>MAX(E8647*Inputs!$B$5 - B8647 - Inputs!$B$8, 0) * H8647</f>
        <v>0</v>
      </c>
      <c r="L8647" s="2">
        <f>IF(B8647 &gt;= D8647*Inputs!$B$10, MAX(B8647 - E8647/Inputs!$B$5 - Inputs!$B$8, 0) * I8647, 0)</f>
        <v>0</v>
      </c>
      <c r="M8647" s="2">
        <f t="shared" si="1622"/>
        <v>0</v>
      </c>
      <c r="N8647" s="3" t="str">
        <f t="shared" si="1623"/>
        <v>Idle</v>
      </c>
      <c r="O8647" s="3" t="str">
        <f t="shared" si="1631"/>
        <v>Idle</v>
      </c>
      <c r="P8647" s="2">
        <f t="shared" si="1624"/>
        <v>0</v>
      </c>
      <c r="Q8647" s="2">
        <f t="shared" si="1625"/>
        <v>0</v>
      </c>
      <c r="R8647" s="2">
        <f t="shared" si="1626"/>
        <v>0</v>
      </c>
      <c r="S8647" s="2">
        <f t="shared" si="1627"/>
        <v>0</v>
      </c>
      <c r="T8647" s="2">
        <f t="shared" si="1628"/>
        <v>0</v>
      </c>
      <c r="U8647" s="2">
        <f>IF(O8647="Reg", R8647 * Inputs!$B$7, 0)</f>
        <v>0</v>
      </c>
      <c r="V8647" s="2">
        <f>MAX(F8647 + P8647*Inputs!$B$15 - (Q8647/Inputs!$B$16) - U8647, 0)</f>
        <v>0</v>
      </c>
    </row>
    <row r="8648" spans="1:22" x14ac:dyDescent="0.3">
      <c r="A8648" s="1">
        <v>46383.25</v>
      </c>
      <c r="B8648" s="2">
        <v>1.9331005588782</v>
      </c>
      <c r="C8648" s="2">
        <v>2.3584032798988308</v>
      </c>
      <c r="D8648" s="2">
        <f t="shared" si="1620"/>
        <v>42.055548897946117</v>
      </c>
      <c r="E8648" s="2">
        <f t="shared" si="1621"/>
        <v>3.7721982180227873</v>
      </c>
      <c r="F8648" s="2">
        <f t="shared" si="1629"/>
        <v>0</v>
      </c>
      <c r="G8648" s="2">
        <f t="shared" si="1630"/>
        <v>340</v>
      </c>
      <c r="H8648" s="2">
        <f>MIN(Inputs!$B$2, (Inputs!$B$14 - F8648)/Inputs!$B$15)</f>
        <v>170</v>
      </c>
      <c r="I8648" s="2">
        <f>MAX(MIN(Inputs!$B$2, F8648*Inputs!$B$16, Inputs!$B$14*Inputs!$B$4 - G8648), 0)</f>
        <v>0</v>
      </c>
      <c r="J8648" s="2">
        <f>MAX(MIN(Inputs!$B$2, F8648*Inputs!$B$16, (Inputs!$B$14-F8648)/Inputs!$B$15)*Inputs!$B$9, 0)</f>
        <v>0</v>
      </c>
      <c r="K8648" s="2">
        <f>MAX(E8648*Inputs!$B$5 - B8648 - Inputs!$B$8, 0) * H8648</f>
        <v>0</v>
      </c>
      <c r="L8648" s="2">
        <f>IF(B8648 &gt;= D8648*Inputs!$B$10, MAX(B8648 - E8648/Inputs!$B$5 - Inputs!$B$8, 0) * I8648, 0)</f>
        <v>0</v>
      </c>
      <c r="M8648" s="2">
        <f t="shared" si="1622"/>
        <v>0</v>
      </c>
      <c r="N8648" s="3" t="str">
        <f t="shared" si="1623"/>
        <v>Idle</v>
      </c>
      <c r="O8648" s="3" t="str">
        <f t="shared" si="1631"/>
        <v>Idle</v>
      </c>
      <c r="P8648" s="2">
        <f t="shared" si="1624"/>
        <v>0</v>
      </c>
      <c r="Q8648" s="2">
        <f t="shared" si="1625"/>
        <v>0</v>
      </c>
      <c r="R8648" s="2">
        <f t="shared" si="1626"/>
        <v>0</v>
      </c>
      <c r="S8648" s="2">
        <f t="shared" si="1627"/>
        <v>0</v>
      </c>
      <c r="T8648" s="2">
        <f t="shared" si="1628"/>
        <v>0</v>
      </c>
      <c r="U8648" s="2">
        <f>IF(O8648="Reg", R8648 * Inputs!$B$7, 0)</f>
        <v>0</v>
      </c>
      <c r="V8648" s="2">
        <f>MAX(F8648 + P8648*Inputs!$B$15 - (Q8648/Inputs!$B$16) - U8648, 0)</f>
        <v>0</v>
      </c>
    </row>
    <row r="8649" spans="1:22" x14ac:dyDescent="0.3">
      <c r="A8649" s="1">
        <v>46383.291666666657</v>
      </c>
      <c r="B8649" s="2">
        <v>0</v>
      </c>
      <c r="C8649" s="2">
        <v>6.2921981898131119</v>
      </c>
      <c r="D8649" s="2">
        <f t="shared" si="1620"/>
        <v>42.055548897946117</v>
      </c>
      <c r="E8649" s="2">
        <f t="shared" si="1621"/>
        <v>8.2022404156953233</v>
      </c>
      <c r="F8649" s="2">
        <f t="shared" si="1629"/>
        <v>0</v>
      </c>
      <c r="G8649" s="2">
        <f t="shared" si="1630"/>
        <v>340</v>
      </c>
      <c r="H8649" s="2">
        <f>MIN(Inputs!$B$2, (Inputs!$B$14 - F8649)/Inputs!$B$15)</f>
        <v>170</v>
      </c>
      <c r="I8649" s="2">
        <f>MAX(MIN(Inputs!$B$2, F8649*Inputs!$B$16, Inputs!$B$14*Inputs!$B$4 - G8649), 0)</f>
        <v>0</v>
      </c>
      <c r="J8649" s="2">
        <f>MAX(MIN(Inputs!$B$2, F8649*Inputs!$B$16, (Inputs!$B$14-F8649)/Inputs!$B$15)*Inputs!$B$9, 0)</f>
        <v>0</v>
      </c>
      <c r="K8649" s="2">
        <f>MAX(E8649*Inputs!$B$5 - B8649 - Inputs!$B$8, 0) * H8649</f>
        <v>0</v>
      </c>
      <c r="L8649" s="2">
        <f>IF(B8649 &gt;= D8649*Inputs!$B$10, MAX(B8649 - E8649/Inputs!$B$5 - Inputs!$B$8, 0) * I8649, 0)</f>
        <v>0</v>
      </c>
      <c r="M8649" s="2">
        <f t="shared" si="1622"/>
        <v>0</v>
      </c>
      <c r="N8649" s="3" t="str">
        <f t="shared" si="1623"/>
        <v>Idle</v>
      </c>
      <c r="O8649" s="3" t="str">
        <f t="shared" si="1631"/>
        <v>Idle</v>
      </c>
      <c r="P8649" s="2">
        <f t="shared" si="1624"/>
        <v>0</v>
      </c>
      <c r="Q8649" s="2">
        <f t="shared" si="1625"/>
        <v>0</v>
      </c>
      <c r="R8649" s="2">
        <f t="shared" si="1626"/>
        <v>0</v>
      </c>
      <c r="S8649" s="2">
        <f t="shared" si="1627"/>
        <v>0</v>
      </c>
      <c r="T8649" s="2">
        <f t="shared" si="1628"/>
        <v>0</v>
      </c>
      <c r="U8649" s="2">
        <f>IF(O8649="Reg", R8649 * Inputs!$B$7, 0)</f>
        <v>0</v>
      </c>
      <c r="V8649" s="2">
        <f>MAX(F8649 + P8649*Inputs!$B$15 - (Q8649/Inputs!$B$16) - U8649, 0)</f>
        <v>0</v>
      </c>
    </row>
    <row r="8650" spans="1:22" x14ac:dyDescent="0.3">
      <c r="A8650" s="1">
        <v>46383.333333333343</v>
      </c>
      <c r="B8650" s="2">
        <v>0</v>
      </c>
      <c r="C8650" s="2">
        <v>6.8292429115668938</v>
      </c>
      <c r="D8650" s="2">
        <f t="shared" si="1620"/>
        <v>42.055548897946117</v>
      </c>
      <c r="E8650" s="2">
        <f t="shared" si="1621"/>
        <v>14.995004440686381</v>
      </c>
      <c r="F8650" s="2">
        <f t="shared" si="1629"/>
        <v>0</v>
      </c>
      <c r="G8650" s="2">
        <f t="shared" si="1630"/>
        <v>340</v>
      </c>
      <c r="H8650" s="2">
        <f>MIN(Inputs!$B$2, (Inputs!$B$14 - F8650)/Inputs!$B$15)</f>
        <v>170</v>
      </c>
      <c r="I8650" s="2">
        <f>MAX(MIN(Inputs!$B$2, F8650*Inputs!$B$16, Inputs!$B$14*Inputs!$B$4 - G8650), 0)</f>
        <v>0</v>
      </c>
      <c r="J8650" s="2">
        <f>MAX(MIN(Inputs!$B$2, F8650*Inputs!$B$16, (Inputs!$B$14-F8650)/Inputs!$B$15)*Inputs!$B$9, 0)</f>
        <v>0</v>
      </c>
      <c r="K8650" s="2">
        <f>MAX(E8650*Inputs!$B$5 - B8650 - Inputs!$B$8, 0) * H8650</f>
        <v>0</v>
      </c>
      <c r="L8650" s="2">
        <f>IF(B8650 &gt;= D8650*Inputs!$B$10, MAX(B8650 - E8650/Inputs!$B$5 - Inputs!$B$8, 0) * I8650, 0)</f>
        <v>0</v>
      </c>
      <c r="M8650" s="2">
        <f t="shared" si="1622"/>
        <v>0</v>
      </c>
      <c r="N8650" s="3" t="str">
        <f t="shared" si="1623"/>
        <v>Idle</v>
      </c>
      <c r="O8650" s="3" t="str">
        <f t="shared" si="1631"/>
        <v>Idle</v>
      </c>
      <c r="P8650" s="2">
        <f t="shared" si="1624"/>
        <v>0</v>
      </c>
      <c r="Q8650" s="2">
        <f t="shared" si="1625"/>
        <v>0</v>
      </c>
      <c r="R8650" s="2">
        <f t="shared" si="1626"/>
        <v>0</v>
      </c>
      <c r="S8650" s="2">
        <f t="shared" si="1627"/>
        <v>0</v>
      </c>
      <c r="T8650" s="2">
        <f t="shared" si="1628"/>
        <v>0</v>
      </c>
      <c r="U8650" s="2">
        <f>IF(O8650="Reg", R8650 * Inputs!$B$7, 0)</f>
        <v>0</v>
      </c>
      <c r="V8650" s="2">
        <f>MAX(F8650 + P8650*Inputs!$B$15 - (Q8650/Inputs!$B$16) - U8650, 0)</f>
        <v>0</v>
      </c>
    </row>
    <row r="8651" spans="1:22" x14ac:dyDescent="0.3">
      <c r="A8651" s="1">
        <v>46383.375</v>
      </c>
      <c r="B8651" s="2">
        <v>4.6076318929873361</v>
      </c>
      <c r="C8651" s="2">
        <v>9.8072249129202547</v>
      </c>
      <c r="D8651" s="2">
        <f t="shared" si="1620"/>
        <v>42.055548897946117</v>
      </c>
      <c r="E8651" s="2">
        <f t="shared" si="1621"/>
        <v>23.116187908112419</v>
      </c>
      <c r="F8651" s="2">
        <f t="shared" si="1629"/>
        <v>0</v>
      </c>
      <c r="G8651" s="2">
        <f t="shared" si="1630"/>
        <v>340</v>
      </c>
      <c r="H8651" s="2">
        <f>MIN(Inputs!$B$2, (Inputs!$B$14 - F8651)/Inputs!$B$15)</f>
        <v>170</v>
      </c>
      <c r="I8651" s="2">
        <f>MAX(MIN(Inputs!$B$2, F8651*Inputs!$B$16, Inputs!$B$14*Inputs!$B$4 - G8651), 0)</f>
        <v>0</v>
      </c>
      <c r="J8651" s="2">
        <f>MAX(MIN(Inputs!$B$2, F8651*Inputs!$B$16, (Inputs!$B$14-F8651)/Inputs!$B$15)*Inputs!$B$9, 0)</f>
        <v>0</v>
      </c>
      <c r="K8651" s="2">
        <f>MAX(E8651*Inputs!$B$5 - B8651 - Inputs!$B$8, 0) * H8651</f>
        <v>0</v>
      </c>
      <c r="L8651" s="2">
        <f>IF(B8651 &gt;= D8651*Inputs!$B$10, MAX(B8651 - E8651/Inputs!$B$5 - Inputs!$B$8, 0) * I8651, 0)</f>
        <v>0</v>
      </c>
      <c r="M8651" s="2">
        <f t="shared" si="1622"/>
        <v>0</v>
      </c>
      <c r="N8651" s="3" t="str">
        <f t="shared" si="1623"/>
        <v>Idle</v>
      </c>
      <c r="O8651" s="3" t="str">
        <f t="shared" si="1631"/>
        <v>Idle</v>
      </c>
      <c r="P8651" s="2">
        <f t="shared" si="1624"/>
        <v>0</v>
      </c>
      <c r="Q8651" s="2">
        <f t="shared" si="1625"/>
        <v>0</v>
      </c>
      <c r="R8651" s="2">
        <f t="shared" si="1626"/>
        <v>0</v>
      </c>
      <c r="S8651" s="2">
        <f t="shared" si="1627"/>
        <v>0</v>
      </c>
      <c r="T8651" s="2">
        <f t="shared" si="1628"/>
        <v>0</v>
      </c>
      <c r="U8651" s="2">
        <f>IF(O8651="Reg", R8651 * Inputs!$B$7, 0)</f>
        <v>0</v>
      </c>
      <c r="V8651" s="2">
        <f>MAX(F8651 + P8651*Inputs!$B$15 - (Q8651/Inputs!$B$16) - U8651, 0)</f>
        <v>0</v>
      </c>
    </row>
    <row r="8652" spans="1:22" x14ac:dyDescent="0.3">
      <c r="A8652" s="1">
        <v>46383.416666666657</v>
      </c>
      <c r="B8652" s="2">
        <v>7.0959514997138253</v>
      </c>
      <c r="C8652" s="2">
        <v>2.416995241290314</v>
      </c>
      <c r="D8652" s="2">
        <f t="shared" si="1620"/>
        <v>42.055548897946117</v>
      </c>
      <c r="E8652" s="2">
        <f t="shared" si="1621"/>
        <v>31.68335891940869</v>
      </c>
      <c r="F8652" s="2">
        <f t="shared" si="1629"/>
        <v>0</v>
      </c>
      <c r="G8652" s="2">
        <f t="shared" si="1630"/>
        <v>340</v>
      </c>
      <c r="H8652" s="2">
        <f>MIN(Inputs!$B$2, (Inputs!$B$14 - F8652)/Inputs!$B$15)</f>
        <v>170</v>
      </c>
      <c r="I8652" s="2">
        <f>MAX(MIN(Inputs!$B$2, F8652*Inputs!$B$16, Inputs!$B$14*Inputs!$B$4 - G8652), 0)</f>
        <v>0</v>
      </c>
      <c r="J8652" s="2">
        <f>MAX(MIN(Inputs!$B$2, F8652*Inputs!$B$16, (Inputs!$B$14-F8652)/Inputs!$B$15)*Inputs!$B$9, 0)</f>
        <v>0</v>
      </c>
      <c r="K8652" s="2">
        <f>MAX(E8652*Inputs!$B$5 - B8652 - Inputs!$B$8, 0) * H8652</f>
        <v>133.51873939218933</v>
      </c>
      <c r="L8652" s="2">
        <f>IF(B8652 &gt;= D8652*Inputs!$B$10, MAX(B8652 - E8652/Inputs!$B$5 - Inputs!$B$8, 0) * I8652, 0)</f>
        <v>0</v>
      </c>
      <c r="M8652" s="2">
        <f t="shared" si="1622"/>
        <v>0</v>
      </c>
      <c r="N8652" s="3" t="str">
        <f t="shared" si="1623"/>
        <v>Charge</v>
      </c>
      <c r="O8652" s="3" t="str">
        <f t="shared" si="1631"/>
        <v>Charge</v>
      </c>
      <c r="P8652" s="2">
        <f t="shared" si="1624"/>
        <v>170</v>
      </c>
      <c r="Q8652" s="2">
        <f t="shared" si="1625"/>
        <v>0</v>
      </c>
      <c r="R8652" s="2">
        <f t="shared" si="1626"/>
        <v>0</v>
      </c>
      <c r="S8652" s="2">
        <f t="shared" si="1627"/>
        <v>-1206.3117549513504</v>
      </c>
      <c r="T8652" s="2">
        <f t="shared" si="1628"/>
        <v>0</v>
      </c>
      <c r="U8652" s="2">
        <f>IF(O8652="Reg", R8652 * Inputs!$B$7, 0)</f>
        <v>0</v>
      </c>
      <c r="V8652" s="2">
        <f>MAX(F8652 + P8652*Inputs!$B$15 - (Q8652/Inputs!$B$16) - U8652, 0)</f>
        <v>170</v>
      </c>
    </row>
    <row r="8653" spans="1:22" x14ac:dyDescent="0.3">
      <c r="A8653" s="1">
        <v>46383.458333333343</v>
      </c>
      <c r="B8653" s="2">
        <v>8.9965053565573641</v>
      </c>
      <c r="C8653" s="2">
        <v>1.758417830116328</v>
      </c>
      <c r="D8653" s="2">
        <f t="shared" si="1620"/>
        <v>42.055548897946117</v>
      </c>
      <c r="E8653" s="2">
        <f t="shared" si="1621"/>
        <v>41.219460016510638</v>
      </c>
      <c r="F8653" s="2">
        <f t="shared" si="1629"/>
        <v>170</v>
      </c>
      <c r="G8653" s="2">
        <f t="shared" si="1630"/>
        <v>340</v>
      </c>
      <c r="H8653" s="2">
        <f>MIN(Inputs!$B$2, (Inputs!$B$14 - F8653)/Inputs!$B$15)</f>
        <v>170</v>
      </c>
      <c r="I8653" s="2">
        <f>MAX(MIN(Inputs!$B$2, F8653*Inputs!$B$16, Inputs!$B$14*Inputs!$B$4 - G8653), 0)</f>
        <v>0</v>
      </c>
      <c r="J8653" s="2">
        <f>MAX(MIN(Inputs!$B$2, F8653*Inputs!$B$16, (Inputs!$B$14-F8653)/Inputs!$B$15)*Inputs!$B$9, 0)</f>
        <v>136</v>
      </c>
      <c r="K8653" s="2">
        <f>MAX(E8653*Inputs!$B$5 - B8653 - Inputs!$B$8, 0) * H8653</f>
        <v>1237.0253078552394</v>
      </c>
      <c r="L8653" s="2">
        <f>IF(B8653 &gt;= D8653*Inputs!$B$10, MAX(B8653 - E8653/Inputs!$B$5 - Inputs!$B$8, 0) * I8653, 0)</f>
        <v>0</v>
      </c>
      <c r="M8653" s="2">
        <f t="shared" si="1622"/>
        <v>239.14482489582062</v>
      </c>
      <c r="N8653" s="3" t="str">
        <f t="shared" si="1623"/>
        <v>Charge</v>
      </c>
      <c r="O8653" s="3" t="str">
        <f t="shared" si="1631"/>
        <v>Charge</v>
      </c>
      <c r="P8653" s="2">
        <f t="shared" si="1624"/>
        <v>170</v>
      </c>
      <c r="Q8653" s="2">
        <f t="shared" si="1625"/>
        <v>0</v>
      </c>
      <c r="R8653" s="2">
        <f t="shared" si="1626"/>
        <v>0</v>
      </c>
      <c r="S8653" s="2">
        <f t="shared" si="1627"/>
        <v>-1529.405910614752</v>
      </c>
      <c r="T8653" s="2">
        <f t="shared" si="1628"/>
        <v>0</v>
      </c>
      <c r="U8653" s="2">
        <f>IF(O8653="Reg", R8653 * Inputs!$B$7, 0)</f>
        <v>0</v>
      </c>
      <c r="V8653" s="2">
        <f>MAX(F8653 + P8653*Inputs!$B$15 - (Q8653/Inputs!$B$16) - U8653, 0)</f>
        <v>340</v>
      </c>
    </row>
    <row r="8654" spans="1:22" x14ac:dyDescent="0.3">
      <c r="A8654" s="1">
        <v>46383.5</v>
      </c>
      <c r="B8654" s="2">
        <v>28.51335374491341</v>
      </c>
      <c r="C8654" s="2">
        <v>5.9805939631879337</v>
      </c>
      <c r="D8654" s="2">
        <f t="shared" si="1620"/>
        <v>42.055548897946117</v>
      </c>
      <c r="E8654" s="2">
        <f t="shared" si="1621"/>
        <v>51.617530503563103</v>
      </c>
      <c r="F8654" s="2">
        <f t="shared" si="1629"/>
        <v>340</v>
      </c>
      <c r="G8654" s="2">
        <f t="shared" si="1630"/>
        <v>340</v>
      </c>
      <c r="H8654" s="2">
        <f>MIN(Inputs!$B$2, (Inputs!$B$14 - F8654)/Inputs!$B$15)</f>
        <v>0</v>
      </c>
      <c r="I8654" s="2">
        <f>MAX(MIN(Inputs!$B$2, F8654*Inputs!$B$16, Inputs!$B$14*Inputs!$B$4 - G8654), 0)</f>
        <v>0</v>
      </c>
      <c r="J8654" s="2">
        <f>MAX(MIN(Inputs!$B$2, F8654*Inputs!$B$16, (Inputs!$B$14-F8654)/Inputs!$B$15)*Inputs!$B$9, 0)</f>
        <v>0</v>
      </c>
      <c r="K8654" s="2">
        <f>MAX(E8654*Inputs!$B$5 - B8654 - Inputs!$B$8, 0) * H8654</f>
        <v>0</v>
      </c>
      <c r="L8654" s="2">
        <f>IF(B8654 &gt;= D8654*Inputs!$B$10, MAX(B8654 - E8654/Inputs!$B$5 - Inputs!$B$8, 0) * I8654, 0)</f>
        <v>0</v>
      </c>
      <c r="M8654" s="2">
        <f t="shared" si="1622"/>
        <v>0</v>
      </c>
      <c r="N8654" s="3" t="str">
        <f t="shared" si="1623"/>
        <v>Idle</v>
      </c>
      <c r="O8654" s="3" t="str">
        <f t="shared" si="1631"/>
        <v>Idle</v>
      </c>
      <c r="P8654" s="2">
        <f t="shared" si="1624"/>
        <v>0</v>
      </c>
      <c r="Q8654" s="2">
        <f t="shared" si="1625"/>
        <v>0</v>
      </c>
      <c r="R8654" s="2">
        <f t="shared" si="1626"/>
        <v>0</v>
      </c>
      <c r="S8654" s="2">
        <f t="shared" si="1627"/>
        <v>0</v>
      </c>
      <c r="T8654" s="2">
        <f t="shared" si="1628"/>
        <v>0</v>
      </c>
      <c r="U8654" s="2">
        <f>IF(O8654="Reg", R8654 * Inputs!$B$7, 0)</f>
        <v>0</v>
      </c>
      <c r="V8654" s="2">
        <f>MAX(F8654 + P8654*Inputs!$B$15 - (Q8654/Inputs!$B$16) - U8654, 0)</f>
        <v>340</v>
      </c>
    </row>
    <row r="8655" spans="1:22" x14ac:dyDescent="0.3">
      <c r="A8655" s="1">
        <v>46383.541666666657</v>
      </c>
      <c r="B8655" s="2">
        <v>40.756584149946363</v>
      </c>
      <c r="C8655" s="2">
        <v>8.3758867387704914</v>
      </c>
      <c r="D8655" s="2">
        <f t="shared" si="1620"/>
        <v>42.055548897946117</v>
      </c>
      <c r="E8655" s="2">
        <f t="shared" si="1621"/>
        <v>57.998201986042311</v>
      </c>
      <c r="F8655" s="2">
        <f t="shared" si="1629"/>
        <v>340</v>
      </c>
      <c r="G8655" s="2">
        <f t="shared" si="1630"/>
        <v>340</v>
      </c>
      <c r="H8655" s="2">
        <f>MIN(Inputs!$B$2, (Inputs!$B$14 - F8655)/Inputs!$B$15)</f>
        <v>0</v>
      </c>
      <c r="I8655" s="2">
        <f>MAX(MIN(Inputs!$B$2, F8655*Inputs!$B$16, Inputs!$B$14*Inputs!$B$4 - G8655), 0)</f>
        <v>0</v>
      </c>
      <c r="J8655" s="2">
        <f>MAX(MIN(Inputs!$B$2, F8655*Inputs!$B$16, (Inputs!$B$14-F8655)/Inputs!$B$15)*Inputs!$B$9, 0)</f>
        <v>0</v>
      </c>
      <c r="K8655" s="2">
        <f>MAX(E8655*Inputs!$B$5 - B8655 - Inputs!$B$8, 0) * H8655</f>
        <v>0</v>
      </c>
      <c r="L8655" s="2">
        <f>IF(B8655 &gt;= D8655*Inputs!$B$10, MAX(B8655 - E8655/Inputs!$B$5 - Inputs!$B$8, 0) * I8655, 0)</f>
        <v>0</v>
      </c>
      <c r="M8655" s="2">
        <f t="shared" si="1622"/>
        <v>0</v>
      </c>
      <c r="N8655" s="3" t="str">
        <f t="shared" si="1623"/>
        <v>Idle</v>
      </c>
      <c r="O8655" s="3" t="str">
        <f t="shared" si="1631"/>
        <v>Idle</v>
      </c>
      <c r="P8655" s="2">
        <f t="shared" si="1624"/>
        <v>0</v>
      </c>
      <c r="Q8655" s="2">
        <f t="shared" si="1625"/>
        <v>0</v>
      </c>
      <c r="R8655" s="2">
        <f t="shared" si="1626"/>
        <v>0</v>
      </c>
      <c r="S8655" s="2">
        <f t="shared" si="1627"/>
        <v>0</v>
      </c>
      <c r="T8655" s="2">
        <f t="shared" si="1628"/>
        <v>0</v>
      </c>
      <c r="U8655" s="2">
        <f>IF(O8655="Reg", R8655 * Inputs!$B$7, 0)</f>
        <v>0</v>
      </c>
      <c r="V8655" s="2">
        <f>MAX(F8655 + P8655*Inputs!$B$15 - (Q8655/Inputs!$B$16) - U8655, 0)</f>
        <v>340</v>
      </c>
    </row>
    <row r="8656" spans="1:22" x14ac:dyDescent="0.3">
      <c r="A8656" s="1">
        <v>46383.583333333343</v>
      </c>
      <c r="B8656" s="2">
        <v>48.727100804556208</v>
      </c>
      <c r="C8656" s="2">
        <v>11.01006610767462</v>
      </c>
      <c r="D8656" s="2">
        <f t="shared" si="1620"/>
        <v>42.055548897946117</v>
      </c>
      <c r="E8656" s="2">
        <f t="shared" si="1621"/>
        <v>61.961705025752735</v>
      </c>
      <c r="F8656" s="2">
        <f t="shared" si="1629"/>
        <v>340</v>
      </c>
      <c r="G8656" s="2">
        <f t="shared" si="1630"/>
        <v>340</v>
      </c>
      <c r="H8656" s="2">
        <f>MIN(Inputs!$B$2, (Inputs!$B$14 - F8656)/Inputs!$B$15)</f>
        <v>0</v>
      </c>
      <c r="I8656" s="2">
        <f>MAX(MIN(Inputs!$B$2, F8656*Inputs!$B$16, Inputs!$B$14*Inputs!$B$4 - G8656), 0)</f>
        <v>0</v>
      </c>
      <c r="J8656" s="2">
        <f>MAX(MIN(Inputs!$B$2, F8656*Inputs!$B$16, (Inputs!$B$14-F8656)/Inputs!$B$15)*Inputs!$B$9, 0)</f>
        <v>0</v>
      </c>
      <c r="K8656" s="2">
        <f>MAX(E8656*Inputs!$B$5 - B8656 - Inputs!$B$8, 0) * H8656</f>
        <v>0</v>
      </c>
      <c r="L8656" s="2">
        <f>IF(B8656 &gt;= D8656*Inputs!$B$10, MAX(B8656 - E8656/Inputs!$B$5 - Inputs!$B$8, 0) * I8656, 0)</f>
        <v>0</v>
      </c>
      <c r="M8656" s="2">
        <f t="shared" si="1622"/>
        <v>0</v>
      </c>
      <c r="N8656" s="3" t="str">
        <f t="shared" si="1623"/>
        <v>Idle</v>
      </c>
      <c r="O8656" s="3" t="str">
        <f t="shared" si="1631"/>
        <v>Idle</v>
      </c>
      <c r="P8656" s="2">
        <f t="shared" si="1624"/>
        <v>0</v>
      </c>
      <c r="Q8656" s="2">
        <f t="shared" si="1625"/>
        <v>0</v>
      </c>
      <c r="R8656" s="2">
        <f t="shared" si="1626"/>
        <v>0</v>
      </c>
      <c r="S8656" s="2">
        <f t="shared" si="1627"/>
        <v>0</v>
      </c>
      <c r="T8656" s="2">
        <f t="shared" si="1628"/>
        <v>0</v>
      </c>
      <c r="U8656" s="2">
        <f>IF(O8656="Reg", R8656 * Inputs!$B$7, 0)</f>
        <v>0</v>
      </c>
      <c r="V8656" s="2">
        <f>MAX(F8656 + P8656*Inputs!$B$15 - (Q8656/Inputs!$B$16) - U8656, 0)</f>
        <v>340</v>
      </c>
    </row>
    <row r="8657" spans="1:22" x14ac:dyDescent="0.3">
      <c r="A8657" s="1">
        <v>46383.625</v>
      </c>
      <c r="B8657" s="2">
        <v>56.010657960764973</v>
      </c>
      <c r="C8657" s="2">
        <v>6.5317807509166812</v>
      </c>
      <c r="D8657" s="2">
        <f t="shared" si="1620"/>
        <v>42.055548897946117</v>
      </c>
      <c r="E8657" s="2">
        <f t="shared" si="1621"/>
        <v>63.491105610059265</v>
      </c>
      <c r="F8657" s="2">
        <f t="shared" si="1629"/>
        <v>340</v>
      </c>
      <c r="G8657" s="2">
        <f t="shared" si="1630"/>
        <v>340</v>
      </c>
      <c r="H8657" s="2">
        <f>MIN(Inputs!$B$2, (Inputs!$B$14 - F8657)/Inputs!$B$15)</f>
        <v>0</v>
      </c>
      <c r="I8657" s="2">
        <f>MAX(MIN(Inputs!$B$2, F8657*Inputs!$B$16, Inputs!$B$14*Inputs!$B$4 - G8657), 0)</f>
        <v>0</v>
      </c>
      <c r="J8657" s="2">
        <f>MAX(MIN(Inputs!$B$2, F8657*Inputs!$B$16, (Inputs!$B$14-F8657)/Inputs!$B$15)*Inputs!$B$9, 0)</f>
        <v>0</v>
      </c>
      <c r="K8657" s="2">
        <f>MAX(E8657*Inputs!$B$5 - B8657 - Inputs!$B$8, 0) * H8657</f>
        <v>0</v>
      </c>
      <c r="L8657" s="2">
        <f>IF(B8657 &gt;= D8657*Inputs!$B$10, MAX(B8657 - E8657/Inputs!$B$5 - Inputs!$B$8, 0) * I8657, 0)</f>
        <v>0</v>
      </c>
      <c r="M8657" s="2">
        <f t="shared" si="1622"/>
        <v>0</v>
      </c>
      <c r="N8657" s="3" t="str">
        <f t="shared" si="1623"/>
        <v>Idle</v>
      </c>
      <c r="O8657" s="3" t="str">
        <f t="shared" si="1631"/>
        <v>Idle</v>
      </c>
      <c r="P8657" s="2">
        <f t="shared" si="1624"/>
        <v>0</v>
      </c>
      <c r="Q8657" s="2">
        <f t="shared" si="1625"/>
        <v>0</v>
      </c>
      <c r="R8657" s="2">
        <f t="shared" si="1626"/>
        <v>0</v>
      </c>
      <c r="S8657" s="2">
        <f t="shared" si="1627"/>
        <v>0</v>
      </c>
      <c r="T8657" s="2">
        <f t="shared" si="1628"/>
        <v>0</v>
      </c>
      <c r="U8657" s="2">
        <f>IF(O8657="Reg", R8657 * Inputs!$B$7, 0)</f>
        <v>0</v>
      </c>
      <c r="V8657" s="2">
        <f>MAX(F8657 + P8657*Inputs!$B$15 - (Q8657/Inputs!$B$16) - U8657, 0)</f>
        <v>340</v>
      </c>
    </row>
    <row r="8658" spans="1:22" x14ac:dyDescent="0.3">
      <c r="A8658" s="1">
        <v>46383.666666666657</v>
      </c>
      <c r="B8658" s="2">
        <v>64.312558082325495</v>
      </c>
      <c r="C8658" s="2">
        <v>7.9667367810617566</v>
      </c>
      <c r="D8658" s="2">
        <f t="shared" si="1620"/>
        <v>42.055548897946117</v>
      </c>
      <c r="E8658" s="2">
        <f t="shared" si="1621"/>
        <v>86.720959357395074</v>
      </c>
      <c r="F8658" s="2">
        <f t="shared" si="1629"/>
        <v>340</v>
      </c>
      <c r="G8658" s="2">
        <f t="shared" si="1630"/>
        <v>340</v>
      </c>
      <c r="H8658" s="2">
        <f>MIN(Inputs!$B$2, (Inputs!$B$14 - F8658)/Inputs!$B$15)</f>
        <v>0</v>
      </c>
      <c r="I8658" s="2">
        <f>MAX(MIN(Inputs!$B$2, F8658*Inputs!$B$16, Inputs!$B$14*Inputs!$B$4 - G8658), 0)</f>
        <v>0</v>
      </c>
      <c r="J8658" s="2">
        <f>MAX(MIN(Inputs!$B$2, F8658*Inputs!$B$16, (Inputs!$B$14-F8658)/Inputs!$B$15)*Inputs!$B$9, 0)</f>
        <v>0</v>
      </c>
      <c r="K8658" s="2">
        <f>MAX(E8658*Inputs!$B$5 - B8658 - Inputs!$B$8, 0) * H8658</f>
        <v>0</v>
      </c>
      <c r="L8658" s="2">
        <f>IF(B8658 &gt;= D8658*Inputs!$B$10, MAX(B8658 - E8658/Inputs!$B$5 - Inputs!$B$8, 0) * I8658, 0)</f>
        <v>0</v>
      </c>
      <c r="M8658" s="2">
        <f t="shared" si="1622"/>
        <v>0</v>
      </c>
      <c r="N8658" s="3" t="str">
        <f t="shared" si="1623"/>
        <v>Idle</v>
      </c>
      <c r="O8658" s="3" t="str">
        <f t="shared" si="1631"/>
        <v>Idle</v>
      </c>
      <c r="P8658" s="2">
        <f t="shared" si="1624"/>
        <v>0</v>
      </c>
      <c r="Q8658" s="2">
        <f t="shared" si="1625"/>
        <v>0</v>
      </c>
      <c r="R8658" s="2">
        <f t="shared" si="1626"/>
        <v>0</v>
      </c>
      <c r="S8658" s="2">
        <f t="shared" si="1627"/>
        <v>0</v>
      </c>
      <c r="T8658" s="2">
        <f t="shared" si="1628"/>
        <v>0</v>
      </c>
      <c r="U8658" s="2">
        <f>IF(O8658="Reg", R8658 * Inputs!$B$7, 0)</f>
        <v>0</v>
      </c>
      <c r="V8658" s="2">
        <f>MAX(F8658 + P8658*Inputs!$B$15 - (Q8658/Inputs!$B$16) - U8658, 0)</f>
        <v>340</v>
      </c>
    </row>
    <row r="8659" spans="1:22" x14ac:dyDescent="0.3">
      <c r="A8659" s="1">
        <v>46383.708333333343</v>
      </c>
      <c r="B8659" s="2">
        <v>71.384928278872195</v>
      </c>
      <c r="C8659" s="2">
        <v>13.062980144918781</v>
      </c>
      <c r="D8659" s="2">
        <f t="shared" si="1620"/>
        <v>42.055548897946117</v>
      </c>
      <c r="E8659" s="2">
        <f t="shared" si="1621"/>
        <v>82.577881803200029</v>
      </c>
      <c r="F8659" s="2">
        <f t="shared" si="1629"/>
        <v>340</v>
      </c>
      <c r="G8659" s="2">
        <f t="shared" si="1630"/>
        <v>340</v>
      </c>
      <c r="H8659" s="2">
        <f>MIN(Inputs!$B$2, (Inputs!$B$14 - F8659)/Inputs!$B$15)</f>
        <v>0</v>
      </c>
      <c r="I8659" s="2">
        <f>MAX(MIN(Inputs!$B$2, F8659*Inputs!$B$16, Inputs!$B$14*Inputs!$B$4 - G8659), 0)</f>
        <v>0</v>
      </c>
      <c r="J8659" s="2">
        <f>MAX(MIN(Inputs!$B$2, F8659*Inputs!$B$16, (Inputs!$B$14-F8659)/Inputs!$B$15)*Inputs!$B$9, 0)</f>
        <v>0</v>
      </c>
      <c r="K8659" s="2">
        <f>MAX(E8659*Inputs!$B$5 - B8659 - Inputs!$B$8, 0) * H8659</f>
        <v>0</v>
      </c>
      <c r="L8659" s="2">
        <f>IF(B8659 &gt;= D8659*Inputs!$B$10, MAX(B8659 - E8659/Inputs!$B$5 - Inputs!$B$8, 0) * I8659, 0)</f>
        <v>0</v>
      </c>
      <c r="M8659" s="2">
        <f t="shared" si="1622"/>
        <v>0</v>
      </c>
      <c r="N8659" s="3" t="str">
        <f t="shared" si="1623"/>
        <v>Idle</v>
      </c>
      <c r="O8659" s="3" t="str">
        <f t="shared" si="1631"/>
        <v>Idle</v>
      </c>
      <c r="P8659" s="2">
        <f t="shared" si="1624"/>
        <v>0</v>
      </c>
      <c r="Q8659" s="2">
        <f t="shared" si="1625"/>
        <v>0</v>
      </c>
      <c r="R8659" s="2">
        <f t="shared" si="1626"/>
        <v>0</v>
      </c>
      <c r="S8659" s="2">
        <f t="shared" si="1627"/>
        <v>0</v>
      </c>
      <c r="T8659" s="2">
        <f t="shared" si="1628"/>
        <v>0</v>
      </c>
      <c r="U8659" s="2">
        <f>IF(O8659="Reg", R8659 * Inputs!$B$7, 0)</f>
        <v>0</v>
      </c>
      <c r="V8659" s="2">
        <f>MAX(F8659 + P8659*Inputs!$B$15 - (Q8659/Inputs!$B$16) - U8659, 0)</f>
        <v>340</v>
      </c>
    </row>
    <row r="8660" spans="1:22" x14ac:dyDescent="0.3">
      <c r="A8660" s="1">
        <v>46383.75</v>
      </c>
      <c r="B8660" s="2">
        <v>66.797382639788623</v>
      </c>
      <c r="C8660" s="2">
        <v>3.9702529173544892</v>
      </c>
      <c r="D8660" s="2">
        <f t="shared" si="1620"/>
        <v>42.055548897946117</v>
      </c>
      <c r="E8660" s="2">
        <f t="shared" si="1621"/>
        <v>75.959919919134748</v>
      </c>
      <c r="F8660" s="2">
        <f t="shared" si="1629"/>
        <v>340</v>
      </c>
      <c r="G8660" s="2">
        <f t="shared" si="1630"/>
        <v>340</v>
      </c>
      <c r="H8660" s="2">
        <f>MIN(Inputs!$B$2, (Inputs!$B$14 - F8660)/Inputs!$B$15)</f>
        <v>0</v>
      </c>
      <c r="I8660" s="2">
        <f>MAX(MIN(Inputs!$B$2, F8660*Inputs!$B$16, Inputs!$B$14*Inputs!$B$4 - G8660), 0)</f>
        <v>0</v>
      </c>
      <c r="J8660" s="2">
        <f>MAX(MIN(Inputs!$B$2, F8660*Inputs!$B$16, (Inputs!$B$14-F8660)/Inputs!$B$15)*Inputs!$B$9, 0)</f>
        <v>0</v>
      </c>
      <c r="K8660" s="2">
        <f>MAX(E8660*Inputs!$B$5 - B8660 - Inputs!$B$8, 0) * H8660</f>
        <v>0</v>
      </c>
      <c r="L8660" s="2">
        <f>IF(B8660 &gt;= D8660*Inputs!$B$10, MAX(B8660 - E8660/Inputs!$B$5 - Inputs!$B$8, 0) * I8660, 0)</f>
        <v>0</v>
      </c>
      <c r="M8660" s="2">
        <f t="shared" si="1622"/>
        <v>0</v>
      </c>
      <c r="N8660" s="3" t="str">
        <f t="shared" si="1623"/>
        <v>Idle</v>
      </c>
      <c r="O8660" s="3" t="str">
        <f t="shared" si="1631"/>
        <v>Idle</v>
      </c>
      <c r="P8660" s="2">
        <f t="shared" si="1624"/>
        <v>0</v>
      </c>
      <c r="Q8660" s="2">
        <f t="shared" si="1625"/>
        <v>0</v>
      </c>
      <c r="R8660" s="2">
        <f t="shared" si="1626"/>
        <v>0</v>
      </c>
      <c r="S8660" s="2">
        <f t="shared" si="1627"/>
        <v>0</v>
      </c>
      <c r="T8660" s="2">
        <f t="shared" si="1628"/>
        <v>0</v>
      </c>
      <c r="U8660" s="2">
        <f>IF(O8660="Reg", R8660 * Inputs!$B$7, 0)</f>
        <v>0</v>
      </c>
      <c r="V8660" s="2">
        <f>MAX(F8660 + P8660*Inputs!$B$15 - (Q8660/Inputs!$B$16) - U8660, 0)</f>
        <v>340</v>
      </c>
    </row>
    <row r="8661" spans="1:22" x14ac:dyDescent="0.3">
      <c r="A8661" s="1">
        <v>46383.791666666657</v>
      </c>
      <c r="B8661" s="2">
        <v>64.537602388208953</v>
      </c>
      <c r="C8661" s="2">
        <v>6.9312815648070361</v>
      </c>
      <c r="D8661" s="2">
        <f t="shared" si="1620"/>
        <v>42.055548897946117</v>
      </c>
      <c r="E8661" s="2">
        <f t="shared" si="1621"/>
        <v>69.16704440557028</v>
      </c>
      <c r="F8661" s="2">
        <f t="shared" si="1629"/>
        <v>340</v>
      </c>
      <c r="G8661" s="2">
        <f t="shared" si="1630"/>
        <v>340</v>
      </c>
      <c r="H8661" s="2">
        <f>MIN(Inputs!$B$2, (Inputs!$B$14 - F8661)/Inputs!$B$15)</f>
        <v>0</v>
      </c>
      <c r="I8661" s="2">
        <f>MAX(MIN(Inputs!$B$2, F8661*Inputs!$B$16, Inputs!$B$14*Inputs!$B$4 - G8661), 0)</f>
        <v>0</v>
      </c>
      <c r="J8661" s="2">
        <f>MAX(MIN(Inputs!$B$2, F8661*Inputs!$B$16, (Inputs!$B$14-F8661)/Inputs!$B$15)*Inputs!$B$9, 0)</f>
        <v>0</v>
      </c>
      <c r="K8661" s="2">
        <f>MAX(E8661*Inputs!$B$5 - B8661 - Inputs!$B$8, 0) * H8661</f>
        <v>0</v>
      </c>
      <c r="L8661" s="2">
        <f>IF(B8661 &gt;= D8661*Inputs!$B$10, MAX(B8661 - E8661/Inputs!$B$5 - Inputs!$B$8, 0) * I8661, 0)</f>
        <v>0</v>
      </c>
      <c r="M8661" s="2">
        <f t="shared" si="1622"/>
        <v>0</v>
      </c>
      <c r="N8661" s="3" t="str">
        <f t="shared" si="1623"/>
        <v>Idle</v>
      </c>
      <c r="O8661" s="3" t="str">
        <f t="shared" si="1631"/>
        <v>Idle</v>
      </c>
      <c r="P8661" s="2">
        <f t="shared" si="1624"/>
        <v>0</v>
      </c>
      <c r="Q8661" s="2">
        <f t="shared" si="1625"/>
        <v>0</v>
      </c>
      <c r="R8661" s="2">
        <f t="shared" si="1626"/>
        <v>0</v>
      </c>
      <c r="S8661" s="2">
        <f t="shared" si="1627"/>
        <v>0</v>
      </c>
      <c r="T8661" s="2">
        <f t="shared" si="1628"/>
        <v>0</v>
      </c>
      <c r="U8661" s="2">
        <f>IF(O8661="Reg", R8661 * Inputs!$B$7, 0)</f>
        <v>0</v>
      </c>
      <c r="V8661" s="2">
        <f>MAX(F8661 + P8661*Inputs!$B$15 - (Q8661/Inputs!$B$16) - U8661, 0)</f>
        <v>340</v>
      </c>
    </row>
    <row r="8662" spans="1:22" x14ac:dyDescent="0.3">
      <c r="A8662" s="1">
        <v>46383.833333333343</v>
      </c>
      <c r="B8662" s="2">
        <v>57.903504310395391</v>
      </c>
      <c r="C8662" s="2">
        <v>5.1874042999766159</v>
      </c>
      <c r="D8662" s="2">
        <f t="shared" si="1620"/>
        <v>42.055548897946117</v>
      </c>
      <c r="E8662" s="2">
        <f t="shared" si="1621"/>
        <v>61.237789555652874</v>
      </c>
      <c r="F8662" s="2">
        <f t="shared" si="1629"/>
        <v>340</v>
      </c>
      <c r="G8662" s="2">
        <f t="shared" si="1630"/>
        <v>340</v>
      </c>
      <c r="H8662" s="2">
        <f>MIN(Inputs!$B$2, (Inputs!$B$14 - F8662)/Inputs!$B$15)</f>
        <v>0</v>
      </c>
      <c r="I8662" s="2">
        <f>MAX(MIN(Inputs!$B$2, F8662*Inputs!$B$16, Inputs!$B$14*Inputs!$B$4 - G8662), 0)</f>
        <v>0</v>
      </c>
      <c r="J8662" s="2">
        <f>MAX(MIN(Inputs!$B$2, F8662*Inputs!$B$16, (Inputs!$B$14-F8662)/Inputs!$B$15)*Inputs!$B$9, 0)</f>
        <v>0</v>
      </c>
      <c r="K8662" s="2">
        <f>MAX(E8662*Inputs!$B$5 - B8662 - Inputs!$B$8, 0) * H8662</f>
        <v>0</v>
      </c>
      <c r="L8662" s="2">
        <f>IF(B8662 &gt;= D8662*Inputs!$B$10, MAX(B8662 - E8662/Inputs!$B$5 - Inputs!$B$8, 0) * I8662, 0)</f>
        <v>0</v>
      </c>
      <c r="M8662" s="2">
        <f t="shared" si="1622"/>
        <v>0</v>
      </c>
      <c r="N8662" s="3" t="str">
        <f t="shared" si="1623"/>
        <v>Idle</v>
      </c>
      <c r="O8662" s="3" t="str">
        <f t="shared" si="1631"/>
        <v>Idle</v>
      </c>
      <c r="P8662" s="2">
        <f t="shared" si="1624"/>
        <v>0</v>
      </c>
      <c r="Q8662" s="2">
        <f t="shared" si="1625"/>
        <v>0</v>
      </c>
      <c r="R8662" s="2">
        <f t="shared" si="1626"/>
        <v>0</v>
      </c>
      <c r="S8662" s="2">
        <f t="shared" si="1627"/>
        <v>0</v>
      </c>
      <c r="T8662" s="2">
        <f t="shared" si="1628"/>
        <v>0</v>
      </c>
      <c r="U8662" s="2">
        <f>IF(O8662="Reg", R8662 * Inputs!$B$7, 0)</f>
        <v>0</v>
      </c>
      <c r="V8662" s="2">
        <f>MAX(F8662 + P8662*Inputs!$B$15 - (Q8662/Inputs!$B$16) - U8662, 0)</f>
        <v>340</v>
      </c>
    </row>
    <row r="8663" spans="1:22" x14ac:dyDescent="0.3">
      <c r="A8663" s="1">
        <v>46383.875</v>
      </c>
      <c r="B8663" s="2">
        <v>195.38978044477969</v>
      </c>
      <c r="C8663" s="2">
        <v>6.0067347723954274</v>
      </c>
      <c r="D8663" s="2">
        <f t="shared" si="1620"/>
        <v>42.055548897946117</v>
      </c>
      <c r="E8663" s="2">
        <f t="shared" si="1621"/>
        <v>79.413551776684088</v>
      </c>
      <c r="F8663" s="2">
        <f t="shared" si="1629"/>
        <v>340</v>
      </c>
      <c r="G8663" s="2">
        <f t="shared" si="1630"/>
        <v>340</v>
      </c>
      <c r="H8663" s="2">
        <f>MIN(Inputs!$B$2, (Inputs!$B$14 - F8663)/Inputs!$B$15)</f>
        <v>0</v>
      </c>
      <c r="I8663" s="2">
        <f>MAX(MIN(Inputs!$B$2, F8663*Inputs!$B$16, Inputs!$B$14*Inputs!$B$4 - G8663), 0)</f>
        <v>0</v>
      </c>
      <c r="J8663" s="2">
        <f>MAX(MIN(Inputs!$B$2, F8663*Inputs!$B$16, (Inputs!$B$14-F8663)/Inputs!$B$15)*Inputs!$B$9, 0)</f>
        <v>0</v>
      </c>
      <c r="K8663" s="2">
        <f>MAX(E8663*Inputs!$B$5 - B8663 - Inputs!$B$8, 0) * H8663</f>
        <v>0</v>
      </c>
      <c r="L8663" s="2">
        <f>IF(B8663 &gt;= D8663*Inputs!$B$10, MAX(B8663 - E8663/Inputs!$B$5 - Inputs!$B$8, 0) * I8663, 0)</f>
        <v>0</v>
      </c>
      <c r="M8663" s="2">
        <f t="shared" si="1622"/>
        <v>0</v>
      </c>
      <c r="N8663" s="3" t="str">
        <f t="shared" si="1623"/>
        <v>Idle</v>
      </c>
      <c r="O8663" s="3" t="str">
        <f t="shared" si="1631"/>
        <v>Idle</v>
      </c>
      <c r="P8663" s="2">
        <f t="shared" si="1624"/>
        <v>0</v>
      </c>
      <c r="Q8663" s="2">
        <f t="shared" si="1625"/>
        <v>0</v>
      </c>
      <c r="R8663" s="2">
        <f t="shared" si="1626"/>
        <v>0</v>
      </c>
      <c r="S8663" s="2">
        <f t="shared" si="1627"/>
        <v>0</v>
      </c>
      <c r="T8663" s="2">
        <f t="shared" si="1628"/>
        <v>0</v>
      </c>
      <c r="U8663" s="2">
        <f>IF(O8663="Reg", R8663 * Inputs!$B$7, 0)</f>
        <v>0</v>
      </c>
      <c r="V8663" s="2">
        <f>MAX(F8663 + P8663*Inputs!$B$15 - (Q8663/Inputs!$B$16) - U8663, 0)</f>
        <v>340</v>
      </c>
    </row>
    <row r="8664" spans="1:22" x14ac:dyDescent="0.3">
      <c r="A8664" s="1">
        <v>46383.916666666657</v>
      </c>
      <c r="B8664" s="2">
        <v>39.454092757155273</v>
      </c>
      <c r="C8664" s="2">
        <v>4.679050231906694</v>
      </c>
      <c r="D8664" s="2">
        <f t="shared" si="1620"/>
        <v>42.055548897946117</v>
      </c>
      <c r="E8664" s="2">
        <f t="shared" si="1621"/>
        <v>49.082387229192534</v>
      </c>
      <c r="F8664" s="2">
        <f t="shared" si="1629"/>
        <v>340</v>
      </c>
      <c r="G8664" s="2">
        <f t="shared" si="1630"/>
        <v>340</v>
      </c>
      <c r="H8664" s="2">
        <f>MIN(Inputs!$B$2, (Inputs!$B$14 - F8664)/Inputs!$B$15)</f>
        <v>0</v>
      </c>
      <c r="I8664" s="2">
        <f>MAX(MIN(Inputs!$B$2, F8664*Inputs!$B$16, Inputs!$B$14*Inputs!$B$4 - G8664), 0)</f>
        <v>0</v>
      </c>
      <c r="J8664" s="2">
        <f>MAX(MIN(Inputs!$B$2, F8664*Inputs!$B$16, (Inputs!$B$14-F8664)/Inputs!$B$15)*Inputs!$B$9, 0)</f>
        <v>0</v>
      </c>
      <c r="K8664" s="2">
        <f>MAX(E8664*Inputs!$B$5 - B8664 - Inputs!$B$8, 0) * H8664</f>
        <v>0</v>
      </c>
      <c r="L8664" s="2">
        <f>IF(B8664 &gt;= D8664*Inputs!$B$10, MAX(B8664 - E8664/Inputs!$B$5 - Inputs!$B$8, 0) * I8664, 0)</f>
        <v>0</v>
      </c>
      <c r="M8664" s="2">
        <f t="shared" si="1622"/>
        <v>0</v>
      </c>
      <c r="N8664" s="3" t="str">
        <f t="shared" si="1623"/>
        <v>Idle</v>
      </c>
      <c r="O8664" s="3" t="str">
        <f t="shared" si="1631"/>
        <v>Idle</v>
      </c>
      <c r="P8664" s="2">
        <f t="shared" si="1624"/>
        <v>0</v>
      </c>
      <c r="Q8664" s="2">
        <f t="shared" si="1625"/>
        <v>0</v>
      </c>
      <c r="R8664" s="2">
        <f t="shared" si="1626"/>
        <v>0</v>
      </c>
      <c r="S8664" s="2">
        <f t="shared" si="1627"/>
        <v>0</v>
      </c>
      <c r="T8664" s="2">
        <f t="shared" si="1628"/>
        <v>0</v>
      </c>
      <c r="U8664" s="2">
        <f>IF(O8664="Reg", R8664 * Inputs!$B$7, 0)</f>
        <v>0</v>
      </c>
      <c r="V8664" s="2">
        <f>MAX(F8664 + P8664*Inputs!$B$15 - (Q8664/Inputs!$B$16) - U8664, 0)</f>
        <v>340</v>
      </c>
    </row>
    <row r="8665" spans="1:22" x14ac:dyDescent="0.3">
      <c r="A8665" s="1">
        <v>46383.958333333343</v>
      </c>
      <c r="B8665" s="2">
        <v>31.677156974480631</v>
      </c>
      <c r="C8665" s="2">
        <v>2.3535822065667849</v>
      </c>
      <c r="D8665" s="2">
        <f t="shared" si="1620"/>
        <v>42.055548897946117</v>
      </c>
      <c r="E8665" s="2">
        <f t="shared" si="1621"/>
        <v>42.506705102999994</v>
      </c>
      <c r="F8665" s="2">
        <f t="shared" si="1629"/>
        <v>340</v>
      </c>
      <c r="G8665" s="2">
        <f t="shared" si="1630"/>
        <v>340</v>
      </c>
      <c r="H8665" s="2">
        <f>MIN(Inputs!$B$2, (Inputs!$B$14 - F8665)/Inputs!$B$15)</f>
        <v>0</v>
      </c>
      <c r="I8665" s="2">
        <f>MAX(MIN(Inputs!$B$2, F8665*Inputs!$B$16, Inputs!$B$14*Inputs!$B$4 - G8665), 0)</f>
        <v>0</v>
      </c>
      <c r="J8665" s="2">
        <f>MAX(MIN(Inputs!$B$2, F8665*Inputs!$B$16, (Inputs!$B$14-F8665)/Inputs!$B$15)*Inputs!$B$9, 0)</f>
        <v>0</v>
      </c>
      <c r="K8665" s="2">
        <f>MAX(E8665*Inputs!$B$5 - B8665 - Inputs!$B$8, 0) * H8665</f>
        <v>0</v>
      </c>
      <c r="L8665" s="2">
        <f>IF(B8665 &gt;= D8665*Inputs!$B$10, MAX(B8665 - E8665/Inputs!$B$5 - Inputs!$B$8, 0) * I8665, 0)</f>
        <v>0</v>
      </c>
      <c r="M8665" s="2">
        <f t="shared" si="1622"/>
        <v>0</v>
      </c>
      <c r="N8665" s="3" t="str">
        <f t="shared" si="1623"/>
        <v>Idle</v>
      </c>
      <c r="O8665" s="3" t="str">
        <f t="shared" si="1631"/>
        <v>Idle</v>
      </c>
      <c r="P8665" s="2">
        <f t="shared" si="1624"/>
        <v>0</v>
      </c>
      <c r="Q8665" s="2">
        <f t="shared" si="1625"/>
        <v>0</v>
      </c>
      <c r="R8665" s="2">
        <f t="shared" si="1626"/>
        <v>0</v>
      </c>
      <c r="S8665" s="2">
        <f t="shared" si="1627"/>
        <v>0</v>
      </c>
      <c r="T8665" s="2">
        <f t="shared" si="1628"/>
        <v>0</v>
      </c>
      <c r="U8665" s="2">
        <f>IF(O8665="Reg", R8665 * Inputs!$B$7, 0)</f>
        <v>0</v>
      </c>
      <c r="V8665" s="2">
        <f>MAX(F8665 + P8665*Inputs!$B$15 - (Q8665/Inputs!$B$16) - U8665, 0)</f>
        <v>340</v>
      </c>
    </row>
    <row r="8666" spans="1:22" x14ac:dyDescent="0.3">
      <c r="A8666" s="1">
        <v>46384</v>
      </c>
      <c r="B8666" s="2">
        <v>26.040129558401819</v>
      </c>
      <c r="C8666" s="2">
        <v>4.5848258498617724</v>
      </c>
      <c r="D8666" s="2">
        <f t="shared" si="1620"/>
        <v>43.388330012378901</v>
      </c>
      <c r="E8666" s="2">
        <f t="shared" si="1621"/>
        <v>37.227178940586555</v>
      </c>
      <c r="F8666" s="2">
        <f t="shared" si="1629"/>
        <v>340</v>
      </c>
      <c r="G8666" s="2">
        <f t="shared" si="1630"/>
        <v>0</v>
      </c>
      <c r="H8666" s="2">
        <f>MIN(Inputs!$B$2, (Inputs!$B$14 - F8666)/Inputs!$B$15)</f>
        <v>0</v>
      </c>
      <c r="I8666" s="2">
        <f>MAX(MIN(Inputs!$B$2, F8666*Inputs!$B$16, Inputs!$B$14*Inputs!$B$4 - G8666), 0)</f>
        <v>170</v>
      </c>
      <c r="J8666" s="2">
        <f>MAX(MIN(Inputs!$B$2, F8666*Inputs!$B$16, (Inputs!$B$14-F8666)/Inputs!$B$15)*Inputs!$B$9, 0)</f>
        <v>0</v>
      </c>
      <c r="K8666" s="2">
        <f>MAX(E8666*Inputs!$B$5 - B8666 - Inputs!$B$8, 0) * H8666</f>
        <v>0</v>
      </c>
      <c r="L8666" s="2">
        <f>IF(B8666 &gt;= D8666*Inputs!$B$10, MAX(B8666 - E8666/Inputs!$B$5 - Inputs!$B$8, 0) * I8666, 0)</f>
        <v>0</v>
      </c>
      <c r="M8666" s="2">
        <f t="shared" si="1622"/>
        <v>0</v>
      </c>
      <c r="N8666" s="3" t="str">
        <f t="shared" si="1623"/>
        <v>Idle</v>
      </c>
      <c r="O8666" s="3" t="str">
        <f t="shared" si="1631"/>
        <v>Idle</v>
      </c>
      <c r="P8666" s="2">
        <f t="shared" si="1624"/>
        <v>0</v>
      </c>
      <c r="Q8666" s="2">
        <f t="shared" si="1625"/>
        <v>0</v>
      </c>
      <c r="R8666" s="2">
        <f t="shared" si="1626"/>
        <v>0</v>
      </c>
      <c r="S8666" s="2">
        <f t="shared" si="1627"/>
        <v>0</v>
      </c>
      <c r="T8666" s="2">
        <f t="shared" si="1628"/>
        <v>0</v>
      </c>
      <c r="U8666" s="2">
        <f>IF(O8666="Reg", R8666 * Inputs!$B$7, 0)</f>
        <v>0</v>
      </c>
      <c r="V8666" s="2">
        <f>MAX(F8666 + P8666*Inputs!$B$15 - (Q8666/Inputs!$B$16) - U8666, 0)</f>
        <v>340</v>
      </c>
    </row>
    <row r="8667" spans="1:22" x14ac:dyDescent="0.3">
      <c r="A8667" s="1">
        <v>46384.041666666657</v>
      </c>
      <c r="B8667" s="2">
        <v>16.962073288704449</v>
      </c>
      <c r="C8667" s="2">
        <v>2.8806378433157209</v>
      </c>
      <c r="D8667" s="2">
        <f t="shared" si="1620"/>
        <v>43.388330012378901</v>
      </c>
      <c r="E8667" s="2">
        <f t="shared" si="1621"/>
        <v>32.887157347519583</v>
      </c>
      <c r="F8667" s="2">
        <f t="shared" si="1629"/>
        <v>340</v>
      </c>
      <c r="G8667" s="2">
        <f t="shared" si="1630"/>
        <v>0</v>
      </c>
      <c r="H8667" s="2">
        <f>MIN(Inputs!$B$2, (Inputs!$B$14 - F8667)/Inputs!$B$15)</f>
        <v>0</v>
      </c>
      <c r="I8667" s="2">
        <f>MAX(MIN(Inputs!$B$2, F8667*Inputs!$B$16, Inputs!$B$14*Inputs!$B$4 - G8667), 0)</f>
        <v>170</v>
      </c>
      <c r="J8667" s="2">
        <f>MAX(MIN(Inputs!$B$2, F8667*Inputs!$B$16, (Inputs!$B$14-F8667)/Inputs!$B$15)*Inputs!$B$9, 0)</f>
        <v>0</v>
      </c>
      <c r="K8667" s="2">
        <f>MAX(E8667*Inputs!$B$5 - B8667 - Inputs!$B$8, 0) * H8667</f>
        <v>0</v>
      </c>
      <c r="L8667" s="2">
        <f>IF(B8667 &gt;= D8667*Inputs!$B$10, MAX(B8667 - E8667/Inputs!$B$5 - Inputs!$B$8, 0) * I8667, 0)</f>
        <v>0</v>
      </c>
      <c r="M8667" s="2">
        <f t="shared" si="1622"/>
        <v>0</v>
      </c>
      <c r="N8667" s="3" t="str">
        <f t="shared" si="1623"/>
        <v>Idle</v>
      </c>
      <c r="O8667" s="3" t="str">
        <f t="shared" si="1631"/>
        <v>Idle</v>
      </c>
      <c r="P8667" s="2">
        <f t="shared" si="1624"/>
        <v>0</v>
      </c>
      <c r="Q8667" s="2">
        <f t="shared" si="1625"/>
        <v>0</v>
      </c>
      <c r="R8667" s="2">
        <f t="shared" si="1626"/>
        <v>0</v>
      </c>
      <c r="S8667" s="2">
        <f t="shared" si="1627"/>
        <v>0</v>
      </c>
      <c r="T8667" s="2">
        <f t="shared" si="1628"/>
        <v>0</v>
      </c>
      <c r="U8667" s="2">
        <f>IF(O8667="Reg", R8667 * Inputs!$B$7, 0)</f>
        <v>0</v>
      </c>
      <c r="V8667" s="2">
        <f>MAX(F8667 + P8667*Inputs!$B$15 - (Q8667/Inputs!$B$16) - U8667, 0)</f>
        <v>340</v>
      </c>
    </row>
    <row r="8668" spans="1:22" x14ac:dyDescent="0.3">
      <c r="A8668" s="1">
        <v>46384.083333333343</v>
      </c>
      <c r="B8668" s="2">
        <v>166.95807763658269</v>
      </c>
      <c r="C8668" s="2">
        <v>2.2725819178680209</v>
      </c>
      <c r="D8668" s="2">
        <f t="shared" si="1620"/>
        <v>43.388330012378901</v>
      </c>
      <c r="E8668" s="2">
        <f t="shared" si="1621"/>
        <v>30.06014513273551</v>
      </c>
      <c r="F8668" s="2">
        <f t="shared" si="1629"/>
        <v>340</v>
      </c>
      <c r="G8668" s="2">
        <f t="shared" si="1630"/>
        <v>0</v>
      </c>
      <c r="H8668" s="2">
        <f>MIN(Inputs!$B$2, (Inputs!$B$14 - F8668)/Inputs!$B$15)</f>
        <v>0</v>
      </c>
      <c r="I8668" s="2">
        <f>MAX(MIN(Inputs!$B$2, F8668*Inputs!$B$16, Inputs!$B$14*Inputs!$B$4 - G8668), 0)</f>
        <v>170</v>
      </c>
      <c r="J8668" s="2">
        <f>MAX(MIN(Inputs!$B$2, F8668*Inputs!$B$16, (Inputs!$B$14-F8668)/Inputs!$B$15)*Inputs!$B$9, 0)</f>
        <v>0</v>
      </c>
      <c r="K8668" s="2">
        <f>MAX(E8668*Inputs!$B$5 - B8668 - Inputs!$B$8, 0) * H8668</f>
        <v>0</v>
      </c>
      <c r="L8668" s="2">
        <f>IF(B8668 &gt;= D8668*Inputs!$B$10, MAX(B8668 - E8668/Inputs!$B$5 - Inputs!$B$8, 0) * I8668, 0)</f>
        <v>19175.799706667876</v>
      </c>
      <c r="M8668" s="2">
        <f t="shared" si="1622"/>
        <v>0</v>
      </c>
      <c r="N8668" s="3" t="str">
        <f t="shared" si="1623"/>
        <v>Discharge</v>
      </c>
      <c r="O8668" s="3" t="str">
        <f t="shared" si="1631"/>
        <v>Discharge</v>
      </c>
      <c r="P8668" s="2">
        <f t="shared" si="1624"/>
        <v>0</v>
      </c>
      <c r="Q8668" s="2">
        <f t="shared" si="1625"/>
        <v>170</v>
      </c>
      <c r="R8668" s="2">
        <f t="shared" si="1626"/>
        <v>0</v>
      </c>
      <c r="S8668" s="2">
        <f t="shared" si="1627"/>
        <v>28382.873198219058</v>
      </c>
      <c r="T8668" s="2">
        <f t="shared" si="1628"/>
        <v>0</v>
      </c>
      <c r="U8668" s="2">
        <f>IF(O8668="Reg", R8668 * Inputs!$B$7, 0)</f>
        <v>0</v>
      </c>
      <c r="V8668" s="2">
        <f>MAX(F8668 + P8668*Inputs!$B$15 - (Q8668/Inputs!$B$16) - U8668, 0)</f>
        <v>170</v>
      </c>
    </row>
    <row r="8669" spans="1:22" x14ac:dyDescent="0.3">
      <c r="A8669" s="1">
        <v>46384.125</v>
      </c>
      <c r="B8669" s="2">
        <v>13.40279315983037</v>
      </c>
      <c r="C8669" s="2">
        <v>6.6372937143665576</v>
      </c>
      <c r="D8669" s="2">
        <f t="shared" si="1620"/>
        <v>43.388330012378901</v>
      </c>
      <c r="E8669" s="2">
        <f t="shared" si="1621"/>
        <v>2.2337988599717282</v>
      </c>
      <c r="F8669" s="2">
        <f t="shared" si="1629"/>
        <v>170</v>
      </c>
      <c r="G8669" s="2">
        <f t="shared" si="1630"/>
        <v>170</v>
      </c>
      <c r="H8669" s="2">
        <f>MIN(Inputs!$B$2, (Inputs!$B$14 - F8669)/Inputs!$B$15)</f>
        <v>170</v>
      </c>
      <c r="I8669" s="2">
        <f>MAX(MIN(Inputs!$B$2, F8669*Inputs!$B$16, Inputs!$B$14*Inputs!$B$4 - G8669), 0)</f>
        <v>170</v>
      </c>
      <c r="J8669" s="2">
        <f>MAX(MIN(Inputs!$B$2, F8669*Inputs!$B$16, (Inputs!$B$14-F8669)/Inputs!$B$15)*Inputs!$B$9, 0)</f>
        <v>136</v>
      </c>
      <c r="K8669" s="2">
        <f>MAX(E8669*Inputs!$B$5 - B8669 - Inputs!$B$8, 0) * H8669</f>
        <v>0</v>
      </c>
      <c r="L8669" s="2">
        <f>IF(B8669 &gt;= D8669*Inputs!$B$10, MAX(B8669 - E8669/Inputs!$B$5 - Inputs!$B$8, 0) * I8669, 0)</f>
        <v>0</v>
      </c>
      <c r="M8669" s="2">
        <f t="shared" si="1622"/>
        <v>902.67194515385188</v>
      </c>
      <c r="N8669" s="3" t="str">
        <f t="shared" si="1623"/>
        <v>Reg</v>
      </c>
      <c r="O8669" s="3" t="str">
        <f t="shared" si="1631"/>
        <v>Discharge</v>
      </c>
      <c r="P8669" s="2">
        <f t="shared" si="1624"/>
        <v>0</v>
      </c>
      <c r="Q8669" s="2">
        <f t="shared" si="1625"/>
        <v>170</v>
      </c>
      <c r="R8669" s="2">
        <f t="shared" si="1626"/>
        <v>0</v>
      </c>
      <c r="S8669" s="2">
        <f t="shared" si="1627"/>
        <v>2278.474837171163</v>
      </c>
      <c r="T8669" s="2">
        <f t="shared" si="1628"/>
        <v>0</v>
      </c>
      <c r="U8669" s="2">
        <f>IF(O8669="Reg", R8669 * Inputs!$B$7, 0)</f>
        <v>0</v>
      </c>
      <c r="V8669" s="2">
        <f>MAX(F8669 + P8669*Inputs!$B$15 - (Q8669/Inputs!$B$16) - U8669, 0)</f>
        <v>0</v>
      </c>
    </row>
    <row r="8670" spans="1:22" x14ac:dyDescent="0.3">
      <c r="A8670" s="1">
        <v>46384.166666666657</v>
      </c>
      <c r="B8670" s="2">
        <v>0</v>
      </c>
      <c r="C8670" s="2">
        <v>5.2015179285876938</v>
      </c>
      <c r="D8670" s="2">
        <f t="shared" si="1620"/>
        <v>43.388330012378901</v>
      </c>
      <c r="E8670" s="2">
        <f t="shared" si="1621"/>
        <v>1.4592600151807895</v>
      </c>
      <c r="F8670" s="2">
        <f t="shared" si="1629"/>
        <v>0</v>
      </c>
      <c r="G8670" s="2">
        <f t="shared" si="1630"/>
        <v>340</v>
      </c>
      <c r="H8670" s="2">
        <f>MIN(Inputs!$B$2, (Inputs!$B$14 - F8670)/Inputs!$B$15)</f>
        <v>170</v>
      </c>
      <c r="I8670" s="2">
        <f>MAX(MIN(Inputs!$B$2, F8670*Inputs!$B$16, Inputs!$B$14*Inputs!$B$4 - G8670), 0)</f>
        <v>0</v>
      </c>
      <c r="J8670" s="2">
        <f>MAX(MIN(Inputs!$B$2, F8670*Inputs!$B$16, (Inputs!$B$14-F8670)/Inputs!$B$15)*Inputs!$B$9, 0)</f>
        <v>0</v>
      </c>
      <c r="K8670" s="2">
        <f>MAX(E8670*Inputs!$B$5 - B8670 - Inputs!$B$8, 0) * H8670</f>
        <v>0</v>
      </c>
      <c r="L8670" s="2">
        <f>IF(B8670 &gt;= D8670*Inputs!$B$10, MAX(B8670 - E8670/Inputs!$B$5 - Inputs!$B$8, 0) * I8670, 0)</f>
        <v>0</v>
      </c>
      <c r="M8670" s="2">
        <f t="shared" si="1622"/>
        <v>0</v>
      </c>
      <c r="N8670" s="3" t="str">
        <f t="shared" si="1623"/>
        <v>Idle</v>
      </c>
      <c r="O8670" s="3" t="str">
        <f t="shared" si="1631"/>
        <v>Idle</v>
      </c>
      <c r="P8670" s="2">
        <f t="shared" si="1624"/>
        <v>0</v>
      </c>
      <c r="Q8670" s="2">
        <f t="shared" si="1625"/>
        <v>0</v>
      </c>
      <c r="R8670" s="2">
        <f t="shared" si="1626"/>
        <v>0</v>
      </c>
      <c r="S8670" s="2">
        <f t="shared" si="1627"/>
        <v>0</v>
      </c>
      <c r="T8670" s="2">
        <f t="shared" si="1628"/>
        <v>0</v>
      </c>
      <c r="U8670" s="2">
        <f>IF(O8670="Reg", R8670 * Inputs!$B$7, 0)</f>
        <v>0</v>
      </c>
      <c r="V8670" s="2">
        <f>MAX(F8670 + P8670*Inputs!$B$15 - (Q8670/Inputs!$B$16) - U8670, 0)</f>
        <v>0</v>
      </c>
    </row>
    <row r="8671" spans="1:22" x14ac:dyDescent="0.3">
      <c r="A8671" s="1">
        <v>46384.208333333343</v>
      </c>
      <c r="B8671" s="2">
        <v>0</v>
      </c>
      <c r="C8671" s="2">
        <v>15.69966998225007</v>
      </c>
      <c r="D8671" s="2">
        <f t="shared" si="1620"/>
        <v>43.388330012378901</v>
      </c>
      <c r="E8671" s="2">
        <f t="shared" si="1621"/>
        <v>3.6202946215967216</v>
      </c>
      <c r="F8671" s="2">
        <f t="shared" si="1629"/>
        <v>0</v>
      </c>
      <c r="G8671" s="2">
        <f t="shared" si="1630"/>
        <v>340</v>
      </c>
      <c r="H8671" s="2">
        <f>MIN(Inputs!$B$2, (Inputs!$B$14 - F8671)/Inputs!$B$15)</f>
        <v>170</v>
      </c>
      <c r="I8671" s="2">
        <f>MAX(MIN(Inputs!$B$2, F8671*Inputs!$B$16, Inputs!$B$14*Inputs!$B$4 - G8671), 0)</f>
        <v>0</v>
      </c>
      <c r="J8671" s="2">
        <f>MAX(MIN(Inputs!$B$2, F8671*Inputs!$B$16, (Inputs!$B$14-F8671)/Inputs!$B$15)*Inputs!$B$9, 0)</f>
        <v>0</v>
      </c>
      <c r="K8671" s="2">
        <f>MAX(E8671*Inputs!$B$5 - B8671 - Inputs!$B$8, 0) * H8671</f>
        <v>0</v>
      </c>
      <c r="L8671" s="2">
        <f>IF(B8671 &gt;= D8671*Inputs!$B$10, MAX(B8671 - E8671/Inputs!$B$5 - Inputs!$B$8, 0) * I8671, 0)</f>
        <v>0</v>
      </c>
      <c r="M8671" s="2">
        <f t="shared" si="1622"/>
        <v>0</v>
      </c>
      <c r="N8671" s="3" t="str">
        <f t="shared" si="1623"/>
        <v>Idle</v>
      </c>
      <c r="O8671" s="3" t="str">
        <f t="shared" si="1631"/>
        <v>Idle</v>
      </c>
      <c r="P8671" s="2">
        <f t="shared" si="1624"/>
        <v>0</v>
      </c>
      <c r="Q8671" s="2">
        <f t="shared" si="1625"/>
        <v>0</v>
      </c>
      <c r="R8671" s="2">
        <f t="shared" si="1626"/>
        <v>0</v>
      </c>
      <c r="S8671" s="2">
        <f t="shared" si="1627"/>
        <v>0</v>
      </c>
      <c r="T8671" s="2">
        <f t="shared" si="1628"/>
        <v>0</v>
      </c>
      <c r="U8671" s="2">
        <f>IF(O8671="Reg", R8671 * Inputs!$B$7, 0)</f>
        <v>0</v>
      </c>
      <c r="V8671" s="2">
        <f>MAX(F8671 + P8671*Inputs!$B$15 - (Q8671/Inputs!$B$16) - U8671, 0)</f>
        <v>0</v>
      </c>
    </row>
    <row r="8672" spans="1:22" x14ac:dyDescent="0.3">
      <c r="A8672" s="1">
        <v>46384.25</v>
      </c>
      <c r="B8672" s="2">
        <v>0</v>
      </c>
      <c r="C8672" s="2">
        <v>6.710526101873822</v>
      </c>
      <c r="D8672" s="2">
        <f t="shared" si="1620"/>
        <v>43.388330012378901</v>
      </c>
      <c r="E8672" s="2">
        <f t="shared" si="1621"/>
        <v>8.0870024403492042</v>
      </c>
      <c r="F8672" s="2">
        <f t="shared" si="1629"/>
        <v>0</v>
      </c>
      <c r="G8672" s="2">
        <f t="shared" si="1630"/>
        <v>340</v>
      </c>
      <c r="H8672" s="2">
        <f>MIN(Inputs!$B$2, (Inputs!$B$14 - F8672)/Inputs!$B$15)</f>
        <v>170</v>
      </c>
      <c r="I8672" s="2">
        <f>MAX(MIN(Inputs!$B$2, F8672*Inputs!$B$16, Inputs!$B$14*Inputs!$B$4 - G8672), 0)</f>
        <v>0</v>
      </c>
      <c r="J8672" s="2">
        <f>MAX(MIN(Inputs!$B$2, F8672*Inputs!$B$16, (Inputs!$B$14-F8672)/Inputs!$B$15)*Inputs!$B$9, 0)</f>
        <v>0</v>
      </c>
      <c r="K8672" s="2">
        <f>MAX(E8672*Inputs!$B$5 - B8672 - Inputs!$B$8, 0) * H8672</f>
        <v>0</v>
      </c>
      <c r="L8672" s="2">
        <f>IF(B8672 &gt;= D8672*Inputs!$B$10, MAX(B8672 - E8672/Inputs!$B$5 - Inputs!$B$8, 0) * I8672, 0)</f>
        <v>0</v>
      </c>
      <c r="M8672" s="2">
        <f t="shared" si="1622"/>
        <v>0</v>
      </c>
      <c r="N8672" s="3" t="str">
        <f t="shared" si="1623"/>
        <v>Idle</v>
      </c>
      <c r="O8672" s="3" t="str">
        <f t="shared" si="1631"/>
        <v>Idle</v>
      </c>
      <c r="P8672" s="2">
        <f t="shared" si="1624"/>
        <v>0</v>
      </c>
      <c r="Q8672" s="2">
        <f t="shared" si="1625"/>
        <v>0</v>
      </c>
      <c r="R8672" s="2">
        <f t="shared" si="1626"/>
        <v>0</v>
      </c>
      <c r="S8672" s="2">
        <f t="shared" si="1627"/>
        <v>0</v>
      </c>
      <c r="T8672" s="2">
        <f t="shared" si="1628"/>
        <v>0</v>
      </c>
      <c r="U8672" s="2">
        <f>IF(O8672="Reg", R8672 * Inputs!$B$7, 0)</f>
        <v>0</v>
      </c>
      <c r="V8672" s="2">
        <f>MAX(F8672 + P8672*Inputs!$B$15 - (Q8672/Inputs!$B$16) - U8672, 0)</f>
        <v>0</v>
      </c>
    </row>
    <row r="8673" spans="1:22" x14ac:dyDescent="0.3">
      <c r="A8673" s="1">
        <v>46384.291666666657</v>
      </c>
      <c r="B8673" s="2">
        <v>0</v>
      </c>
      <c r="C8673" s="2">
        <v>6.7907810467784033</v>
      </c>
      <c r="D8673" s="2">
        <f t="shared" si="1620"/>
        <v>43.388330012378901</v>
      </c>
      <c r="E8673" s="2">
        <f t="shared" si="1621"/>
        <v>12.191166998081661</v>
      </c>
      <c r="F8673" s="2">
        <f t="shared" si="1629"/>
        <v>0</v>
      </c>
      <c r="G8673" s="2">
        <f t="shared" si="1630"/>
        <v>340</v>
      </c>
      <c r="H8673" s="2">
        <f>MIN(Inputs!$B$2, (Inputs!$B$14 - F8673)/Inputs!$B$15)</f>
        <v>170</v>
      </c>
      <c r="I8673" s="2">
        <f>MAX(MIN(Inputs!$B$2, F8673*Inputs!$B$16, Inputs!$B$14*Inputs!$B$4 - G8673), 0)</f>
        <v>0</v>
      </c>
      <c r="J8673" s="2">
        <f>MAX(MIN(Inputs!$B$2, F8673*Inputs!$B$16, (Inputs!$B$14-F8673)/Inputs!$B$15)*Inputs!$B$9, 0)</f>
        <v>0</v>
      </c>
      <c r="K8673" s="2">
        <f>MAX(E8673*Inputs!$B$5 - B8673 - Inputs!$B$8, 0) * H8673</f>
        <v>0</v>
      </c>
      <c r="L8673" s="2">
        <f>IF(B8673 &gt;= D8673*Inputs!$B$10, MAX(B8673 - E8673/Inputs!$B$5 - Inputs!$B$8, 0) * I8673, 0)</f>
        <v>0</v>
      </c>
      <c r="M8673" s="2">
        <f t="shared" si="1622"/>
        <v>0</v>
      </c>
      <c r="N8673" s="3" t="str">
        <f t="shared" si="1623"/>
        <v>Idle</v>
      </c>
      <c r="O8673" s="3" t="str">
        <f t="shared" si="1631"/>
        <v>Idle</v>
      </c>
      <c r="P8673" s="2">
        <f t="shared" si="1624"/>
        <v>0</v>
      </c>
      <c r="Q8673" s="2">
        <f t="shared" si="1625"/>
        <v>0</v>
      </c>
      <c r="R8673" s="2">
        <f t="shared" si="1626"/>
        <v>0</v>
      </c>
      <c r="S8673" s="2">
        <f t="shared" si="1627"/>
        <v>0</v>
      </c>
      <c r="T8673" s="2">
        <f t="shared" si="1628"/>
        <v>0</v>
      </c>
      <c r="U8673" s="2">
        <f>IF(O8673="Reg", R8673 * Inputs!$B$7, 0)</f>
        <v>0</v>
      </c>
      <c r="V8673" s="2">
        <f>MAX(F8673 + P8673*Inputs!$B$15 - (Q8673/Inputs!$B$16) - U8673, 0)</f>
        <v>0</v>
      </c>
    </row>
    <row r="8674" spans="1:22" x14ac:dyDescent="0.3">
      <c r="A8674" s="1">
        <v>46384.333333333343</v>
      </c>
      <c r="B8674" s="2">
        <v>0</v>
      </c>
      <c r="C8674" s="2">
        <v>9.9234477706740236</v>
      </c>
      <c r="D8674" s="2">
        <f t="shared" si="1620"/>
        <v>43.388330012378901</v>
      </c>
      <c r="E8674" s="2">
        <f t="shared" si="1621"/>
        <v>18.70678714168611</v>
      </c>
      <c r="F8674" s="2">
        <f t="shared" si="1629"/>
        <v>0</v>
      </c>
      <c r="G8674" s="2">
        <f t="shared" si="1630"/>
        <v>340</v>
      </c>
      <c r="H8674" s="2">
        <f>MIN(Inputs!$B$2, (Inputs!$B$14 - F8674)/Inputs!$B$15)</f>
        <v>170</v>
      </c>
      <c r="I8674" s="2">
        <f>MAX(MIN(Inputs!$B$2, F8674*Inputs!$B$16, Inputs!$B$14*Inputs!$B$4 - G8674), 0)</f>
        <v>0</v>
      </c>
      <c r="J8674" s="2">
        <f>MAX(MIN(Inputs!$B$2, F8674*Inputs!$B$16, (Inputs!$B$14-F8674)/Inputs!$B$15)*Inputs!$B$9, 0)</f>
        <v>0</v>
      </c>
      <c r="K8674" s="2">
        <f>MAX(E8674*Inputs!$B$5 - B8674 - Inputs!$B$8, 0) * H8674</f>
        <v>0</v>
      </c>
      <c r="L8674" s="2">
        <f>IF(B8674 &gt;= D8674*Inputs!$B$10, MAX(B8674 - E8674/Inputs!$B$5 - Inputs!$B$8, 0) * I8674, 0)</f>
        <v>0</v>
      </c>
      <c r="M8674" s="2">
        <f t="shared" si="1622"/>
        <v>0</v>
      </c>
      <c r="N8674" s="3" t="str">
        <f t="shared" si="1623"/>
        <v>Idle</v>
      </c>
      <c r="O8674" s="3" t="str">
        <f t="shared" si="1631"/>
        <v>Idle</v>
      </c>
      <c r="P8674" s="2">
        <f t="shared" si="1624"/>
        <v>0</v>
      </c>
      <c r="Q8674" s="2">
        <f t="shared" si="1625"/>
        <v>0</v>
      </c>
      <c r="R8674" s="2">
        <f t="shared" si="1626"/>
        <v>0</v>
      </c>
      <c r="S8674" s="2">
        <f t="shared" si="1627"/>
        <v>0</v>
      </c>
      <c r="T8674" s="2">
        <f t="shared" si="1628"/>
        <v>0</v>
      </c>
      <c r="U8674" s="2">
        <f>IF(O8674="Reg", R8674 * Inputs!$B$7, 0)</f>
        <v>0</v>
      </c>
      <c r="V8674" s="2">
        <f>MAX(F8674 + P8674*Inputs!$B$15 - (Q8674/Inputs!$B$16) - U8674, 0)</f>
        <v>0</v>
      </c>
    </row>
    <row r="8675" spans="1:22" x14ac:dyDescent="0.3">
      <c r="A8675" s="1">
        <v>46384.375</v>
      </c>
      <c r="B8675" s="2">
        <v>8.7555600910847371</v>
      </c>
      <c r="C8675" s="2">
        <v>7.1001082820996118</v>
      </c>
      <c r="D8675" s="2">
        <f t="shared" si="1620"/>
        <v>43.388330012378901</v>
      </c>
      <c r="E8675" s="2">
        <f t="shared" si="1621"/>
        <v>26.483386901641996</v>
      </c>
      <c r="F8675" s="2">
        <f t="shared" si="1629"/>
        <v>0</v>
      </c>
      <c r="G8675" s="2">
        <f t="shared" si="1630"/>
        <v>340</v>
      </c>
      <c r="H8675" s="2">
        <f>MIN(Inputs!$B$2, (Inputs!$B$14 - F8675)/Inputs!$B$15)</f>
        <v>170</v>
      </c>
      <c r="I8675" s="2">
        <f>MAX(MIN(Inputs!$B$2, F8675*Inputs!$B$16, Inputs!$B$14*Inputs!$B$4 - G8675), 0)</f>
        <v>0</v>
      </c>
      <c r="J8675" s="2">
        <f>MAX(MIN(Inputs!$B$2, F8675*Inputs!$B$16, (Inputs!$B$14-F8675)/Inputs!$B$15)*Inputs!$B$9, 0)</f>
        <v>0</v>
      </c>
      <c r="K8675" s="2">
        <f>MAX(E8675*Inputs!$B$5 - B8675 - Inputs!$B$8, 0) * H8675</f>
        <v>0</v>
      </c>
      <c r="L8675" s="2">
        <f>IF(B8675 &gt;= D8675*Inputs!$B$10, MAX(B8675 - E8675/Inputs!$B$5 - Inputs!$B$8, 0) * I8675, 0)</f>
        <v>0</v>
      </c>
      <c r="M8675" s="2">
        <f t="shared" si="1622"/>
        <v>0</v>
      </c>
      <c r="N8675" s="3" t="str">
        <f t="shared" si="1623"/>
        <v>Idle</v>
      </c>
      <c r="O8675" s="3" t="str">
        <f t="shared" si="1631"/>
        <v>Idle</v>
      </c>
      <c r="P8675" s="2">
        <f t="shared" si="1624"/>
        <v>0</v>
      </c>
      <c r="Q8675" s="2">
        <f t="shared" si="1625"/>
        <v>0</v>
      </c>
      <c r="R8675" s="2">
        <f t="shared" si="1626"/>
        <v>0</v>
      </c>
      <c r="S8675" s="2">
        <f t="shared" si="1627"/>
        <v>0</v>
      </c>
      <c r="T8675" s="2">
        <f t="shared" si="1628"/>
        <v>0</v>
      </c>
      <c r="U8675" s="2">
        <f>IF(O8675="Reg", R8675 * Inputs!$B$7, 0)</f>
        <v>0</v>
      </c>
      <c r="V8675" s="2">
        <f>MAX(F8675 + P8675*Inputs!$B$15 - (Q8675/Inputs!$B$16) - U8675, 0)</f>
        <v>0</v>
      </c>
    </row>
    <row r="8676" spans="1:22" x14ac:dyDescent="0.3">
      <c r="A8676" s="1">
        <v>46384.416666666657</v>
      </c>
      <c r="B8676" s="2">
        <v>12.96620763849559</v>
      </c>
      <c r="C8676" s="2">
        <v>11.877047124479629</v>
      </c>
      <c r="D8676" s="2">
        <f t="shared" si="1620"/>
        <v>43.388330012378901</v>
      </c>
      <c r="E8676" s="2">
        <f t="shared" si="1621"/>
        <v>34.449010799968725</v>
      </c>
      <c r="F8676" s="2">
        <f t="shared" si="1629"/>
        <v>0</v>
      </c>
      <c r="G8676" s="2">
        <f t="shared" si="1630"/>
        <v>340</v>
      </c>
      <c r="H8676" s="2">
        <f>MIN(Inputs!$B$2, (Inputs!$B$14 - F8676)/Inputs!$B$15)</f>
        <v>170</v>
      </c>
      <c r="I8676" s="2">
        <f>MAX(MIN(Inputs!$B$2, F8676*Inputs!$B$16, Inputs!$B$14*Inputs!$B$4 - G8676), 0)</f>
        <v>0</v>
      </c>
      <c r="J8676" s="2">
        <f>MAX(MIN(Inputs!$B$2, F8676*Inputs!$B$16, (Inputs!$B$14-F8676)/Inputs!$B$15)*Inputs!$B$9, 0)</f>
        <v>0</v>
      </c>
      <c r="K8676" s="2">
        <f>MAX(E8676*Inputs!$B$5 - B8676 - Inputs!$B$8, 0) * H8676</f>
        <v>0</v>
      </c>
      <c r="L8676" s="2">
        <f>IF(B8676 &gt;= D8676*Inputs!$B$10, MAX(B8676 - E8676/Inputs!$B$5 - Inputs!$B$8, 0) * I8676, 0)</f>
        <v>0</v>
      </c>
      <c r="M8676" s="2">
        <f t="shared" si="1622"/>
        <v>0</v>
      </c>
      <c r="N8676" s="3" t="str">
        <f t="shared" si="1623"/>
        <v>Idle</v>
      </c>
      <c r="O8676" s="3" t="str">
        <f t="shared" si="1631"/>
        <v>Idle</v>
      </c>
      <c r="P8676" s="2">
        <f t="shared" si="1624"/>
        <v>0</v>
      </c>
      <c r="Q8676" s="2">
        <f t="shared" si="1625"/>
        <v>0</v>
      </c>
      <c r="R8676" s="2">
        <f t="shared" si="1626"/>
        <v>0</v>
      </c>
      <c r="S8676" s="2">
        <f t="shared" si="1627"/>
        <v>0</v>
      </c>
      <c r="T8676" s="2">
        <f t="shared" si="1628"/>
        <v>0</v>
      </c>
      <c r="U8676" s="2">
        <f>IF(O8676="Reg", R8676 * Inputs!$B$7, 0)</f>
        <v>0</v>
      </c>
      <c r="V8676" s="2">
        <f>MAX(F8676 + P8676*Inputs!$B$15 - (Q8676/Inputs!$B$16) - U8676, 0)</f>
        <v>0</v>
      </c>
    </row>
    <row r="8677" spans="1:22" x14ac:dyDescent="0.3">
      <c r="A8677" s="1">
        <v>46384.458333333343</v>
      </c>
      <c r="B8677" s="2">
        <v>26.800246912514901</v>
      </c>
      <c r="C8677" s="2">
        <v>2.9340555105722048</v>
      </c>
      <c r="D8677" s="2">
        <f t="shared" si="1620"/>
        <v>43.388330012378901</v>
      </c>
      <c r="E8677" s="2">
        <f t="shared" si="1621"/>
        <v>41.707762472658708</v>
      </c>
      <c r="F8677" s="2">
        <f t="shared" si="1629"/>
        <v>0</v>
      </c>
      <c r="G8677" s="2">
        <f t="shared" si="1630"/>
        <v>340</v>
      </c>
      <c r="H8677" s="2">
        <f>MIN(Inputs!$B$2, (Inputs!$B$14 - F8677)/Inputs!$B$15)</f>
        <v>170</v>
      </c>
      <c r="I8677" s="2">
        <f>MAX(MIN(Inputs!$B$2, F8677*Inputs!$B$16, Inputs!$B$14*Inputs!$B$4 - G8677), 0)</f>
        <v>0</v>
      </c>
      <c r="J8677" s="2">
        <f>MAX(MIN(Inputs!$B$2, F8677*Inputs!$B$16, (Inputs!$B$14-F8677)/Inputs!$B$15)*Inputs!$B$9, 0)</f>
        <v>0</v>
      </c>
      <c r="K8677" s="2">
        <f>MAX(E8677*Inputs!$B$5 - B8677 - Inputs!$B$8, 0) * H8677</f>
        <v>0</v>
      </c>
      <c r="L8677" s="2">
        <f>IF(B8677 &gt;= D8677*Inputs!$B$10, MAX(B8677 - E8677/Inputs!$B$5 - Inputs!$B$8, 0) * I8677, 0)</f>
        <v>0</v>
      </c>
      <c r="M8677" s="2">
        <f t="shared" si="1622"/>
        <v>0</v>
      </c>
      <c r="N8677" s="3" t="str">
        <f t="shared" si="1623"/>
        <v>Idle</v>
      </c>
      <c r="O8677" s="3" t="str">
        <f t="shared" si="1631"/>
        <v>Idle</v>
      </c>
      <c r="P8677" s="2">
        <f t="shared" si="1624"/>
        <v>0</v>
      </c>
      <c r="Q8677" s="2">
        <f t="shared" si="1625"/>
        <v>0</v>
      </c>
      <c r="R8677" s="2">
        <f t="shared" si="1626"/>
        <v>0</v>
      </c>
      <c r="S8677" s="2">
        <f t="shared" si="1627"/>
        <v>0</v>
      </c>
      <c r="T8677" s="2">
        <f t="shared" si="1628"/>
        <v>0</v>
      </c>
      <c r="U8677" s="2">
        <f>IF(O8677="Reg", R8677 * Inputs!$B$7, 0)</f>
        <v>0</v>
      </c>
      <c r="V8677" s="2">
        <f>MAX(F8677 + P8677*Inputs!$B$15 - (Q8677/Inputs!$B$16) - U8677, 0)</f>
        <v>0</v>
      </c>
    </row>
    <row r="8678" spans="1:22" x14ac:dyDescent="0.3">
      <c r="A8678" s="1">
        <v>46384.5</v>
      </c>
      <c r="B8678" s="2">
        <v>24.62498734639474</v>
      </c>
      <c r="C8678" s="2">
        <v>4.5504194011610064</v>
      </c>
      <c r="D8678" s="2">
        <f t="shared" si="1620"/>
        <v>43.388330012378901</v>
      </c>
      <c r="E8678" s="2">
        <f t="shared" si="1621"/>
        <v>47.91817335822153</v>
      </c>
      <c r="F8678" s="2">
        <f t="shared" si="1629"/>
        <v>0</v>
      </c>
      <c r="G8678" s="2">
        <f t="shared" si="1630"/>
        <v>340</v>
      </c>
      <c r="H8678" s="2">
        <f>MIN(Inputs!$B$2, (Inputs!$B$14 - F8678)/Inputs!$B$15)</f>
        <v>170</v>
      </c>
      <c r="I8678" s="2">
        <f>MAX(MIN(Inputs!$B$2, F8678*Inputs!$B$16, Inputs!$B$14*Inputs!$B$4 - G8678), 0)</f>
        <v>0</v>
      </c>
      <c r="J8678" s="2">
        <f>MAX(MIN(Inputs!$B$2, F8678*Inputs!$B$16, (Inputs!$B$14-F8678)/Inputs!$B$15)*Inputs!$B$9, 0)</f>
        <v>0</v>
      </c>
      <c r="K8678" s="2">
        <f>MAX(E8678*Inputs!$B$5 - B8678 - Inputs!$B$8, 0) * H8678</f>
        <v>0</v>
      </c>
      <c r="L8678" s="2">
        <f>IF(B8678 &gt;= D8678*Inputs!$B$10, MAX(B8678 - E8678/Inputs!$B$5 - Inputs!$B$8, 0) * I8678, 0)</f>
        <v>0</v>
      </c>
      <c r="M8678" s="2">
        <f t="shared" si="1622"/>
        <v>0</v>
      </c>
      <c r="N8678" s="3" t="str">
        <f t="shared" si="1623"/>
        <v>Idle</v>
      </c>
      <c r="O8678" s="3" t="str">
        <f t="shared" si="1631"/>
        <v>Idle</v>
      </c>
      <c r="P8678" s="2">
        <f t="shared" si="1624"/>
        <v>0</v>
      </c>
      <c r="Q8678" s="2">
        <f t="shared" si="1625"/>
        <v>0</v>
      </c>
      <c r="R8678" s="2">
        <f t="shared" si="1626"/>
        <v>0</v>
      </c>
      <c r="S8678" s="2">
        <f t="shared" si="1627"/>
        <v>0</v>
      </c>
      <c r="T8678" s="2">
        <f t="shared" si="1628"/>
        <v>0</v>
      </c>
      <c r="U8678" s="2">
        <f>IF(O8678="Reg", R8678 * Inputs!$B$7, 0)</f>
        <v>0</v>
      </c>
      <c r="V8678" s="2">
        <f>MAX(F8678 + P8678*Inputs!$B$15 - (Q8678/Inputs!$B$16) - U8678, 0)</f>
        <v>0</v>
      </c>
    </row>
    <row r="8679" spans="1:22" x14ac:dyDescent="0.3">
      <c r="A8679" s="1">
        <v>46384.541666666657</v>
      </c>
      <c r="B8679" s="2">
        <v>39.0937208616267</v>
      </c>
      <c r="C8679" s="2">
        <v>7.5011908567045644</v>
      </c>
      <c r="D8679" s="2">
        <f t="shared" si="1620"/>
        <v>43.388330012378901</v>
      </c>
      <c r="E8679" s="2">
        <f t="shared" si="1621"/>
        <v>55.735004530939932</v>
      </c>
      <c r="F8679" s="2">
        <f t="shared" si="1629"/>
        <v>0</v>
      </c>
      <c r="G8679" s="2">
        <f t="shared" si="1630"/>
        <v>340</v>
      </c>
      <c r="H8679" s="2">
        <f>MIN(Inputs!$B$2, (Inputs!$B$14 - F8679)/Inputs!$B$15)</f>
        <v>170</v>
      </c>
      <c r="I8679" s="2">
        <f>MAX(MIN(Inputs!$B$2, F8679*Inputs!$B$16, Inputs!$B$14*Inputs!$B$4 - G8679), 0)</f>
        <v>0</v>
      </c>
      <c r="J8679" s="2">
        <f>MAX(MIN(Inputs!$B$2, F8679*Inputs!$B$16, (Inputs!$B$14-F8679)/Inputs!$B$15)*Inputs!$B$9, 0)</f>
        <v>0</v>
      </c>
      <c r="K8679" s="2">
        <f>MAX(E8679*Inputs!$B$5 - B8679 - Inputs!$B$8, 0) * H8679</f>
        <v>0</v>
      </c>
      <c r="L8679" s="2">
        <f>IF(B8679 &gt;= D8679*Inputs!$B$10, MAX(B8679 - E8679/Inputs!$B$5 - Inputs!$B$8, 0) * I8679, 0)</f>
        <v>0</v>
      </c>
      <c r="M8679" s="2">
        <f t="shared" si="1622"/>
        <v>0</v>
      </c>
      <c r="N8679" s="3" t="str">
        <f t="shared" si="1623"/>
        <v>Idle</v>
      </c>
      <c r="O8679" s="3" t="str">
        <f t="shared" si="1631"/>
        <v>Idle</v>
      </c>
      <c r="P8679" s="2">
        <f t="shared" si="1624"/>
        <v>0</v>
      </c>
      <c r="Q8679" s="2">
        <f t="shared" si="1625"/>
        <v>0</v>
      </c>
      <c r="R8679" s="2">
        <f t="shared" si="1626"/>
        <v>0</v>
      </c>
      <c r="S8679" s="2">
        <f t="shared" si="1627"/>
        <v>0</v>
      </c>
      <c r="T8679" s="2">
        <f t="shared" si="1628"/>
        <v>0</v>
      </c>
      <c r="U8679" s="2">
        <f>IF(O8679="Reg", R8679 * Inputs!$B$7, 0)</f>
        <v>0</v>
      </c>
      <c r="V8679" s="2">
        <f>MAX(F8679 + P8679*Inputs!$B$15 - (Q8679/Inputs!$B$16) - U8679, 0)</f>
        <v>0</v>
      </c>
    </row>
    <row r="8680" spans="1:22" x14ac:dyDescent="0.3">
      <c r="A8680" s="1">
        <v>46384.583333333343</v>
      </c>
      <c r="B8680" s="2">
        <v>46.659598559735301</v>
      </c>
      <c r="C8680" s="2">
        <v>4.4780094879433339</v>
      </c>
      <c r="D8680" s="2">
        <f t="shared" si="1620"/>
        <v>43.388330012378901</v>
      </c>
      <c r="E8680" s="2">
        <f t="shared" si="1621"/>
        <v>61.489614360694681</v>
      </c>
      <c r="F8680" s="2">
        <f t="shared" si="1629"/>
        <v>0</v>
      </c>
      <c r="G8680" s="2">
        <f t="shared" si="1630"/>
        <v>340</v>
      </c>
      <c r="H8680" s="2">
        <f>MIN(Inputs!$B$2, (Inputs!$B$14 - F8680)/Inputs!$B$15)</f>
        <v>170</v>
      </c>
      <c r="I8680" s="2">
        <f>MAX(MIN(Inputs!$B$2, F8680*Inputs!$B$16, Inputs!$B$14*Inputs!$B$4 - G8680), 0)</f>
        <v>0</v>
      </c>
      <c r="J8680" s="2">
        <f>MAX(MIN(Inputs!$B$2, F8680*Inputs!$B$16, (Inputs!$B$14-F8680)/Inputs!$B$15)*Inputs!$B$9, 0)</f>
        <v>0</v>
      </c>
      <c r="K8680" s="2">
        <f>MAX(E8680*Inputs!$B$5 - B8680 - Inputs!$B$8, 0) * H8680</f>
        <v>0</v>
      </c>
      <c r="L8680" s="2">
        <f>IF(B8680 &gt;= D8680*Inputs!$B$10, MAX(B8680 - E8680/Inputs!$B$5 - Inputs!$B$8, 0) * I8680, 0)</f>
        <v>0</v>
      </c>
      <c r="M8680" s="2">
        <f t="shared" si="1622"/>
        <v>0</v>
      </c>
      <c r="N8680" s="3" t="str">
        <f t="shared" si="1623"/>
        <v>Idle</v>
      </c>
      <c r="O8680" s="3" t="str">
        <f t="shared" si="1631"/>
        <v>Idle</v>
      </c>
      <c r="P8680" s="2">
        <f t="shared" si="1624"/>
        <v>0</v>
      </c>
      <c r="Q8680" s="2">
        <f t="shared" si="1625"/>
        <v>0</v>
      </c>
      <c r="R8680" s="2">
        <f t="shared" si="1626"/>
        <v>0</v>
      </c>
      <c r="S8680" s="2">
        <f t="shared" si="1627"/>
        <v>0</v>
      </c>
      <c r="T8680" s="2">
        <f t="shared" si="1628"/>
        <v>0</v>
      </c>
      <c r="U8680" s="2">
        <f>IF(O8680="Reg", R8680 * Inputs!$B$7, 0)</f>
        <v>0</v>
      </c>
      <c r="V8680" s="2">
        <f>MAX(F8680 + P8680*Inputs!$B$15 - (Q8680/Inputs!$B$16) - U8680, 0)</f>
        <v>0</v>
      </c>
    </row>
    <row r="8681" spans="1:22" x14ac:dyDescent="0.3">
      <c r="A8681" s="1">
        <v>46384.625</v>
      </c>
      <c r="B8681" s="2">
        <v>56.549303481045143</v>
      </c>
      <c r="C8681" s="2">
        <v>9.7135011296946665</v>
      </c>
      <c r="D8681" s="2">
        <f t="shared" si="1620"/>
        <v>43.388330012378901</v>
      </c>
      <c r="E8681" s="2">
        <f t="shared" si="1621"/>
        <v>62.95646623880365</v>
      </c>
      <c r="F8681" s="2">
        <f t="shared" si="1629"/>
        <v>0</v>
      </c>
      <c r="G8681" s="2">
        <f t="shared" si="1630"/>
        <v>340</v>
      </c>
      <c r="H8681" s="2">
        <f>MIN(Inputs!$B$2, (Inputs!$B$14 - F8681)/Inputs!$B$15)</f>
        <v>170</v>
      </c>
      <c r="I8681" s="2">
        <f>MAX(MIN(Inputs!$B$2, F8681*Inputs!$B$16, Inputs!$B$14*Inputs!$B$4 - G8681), 0)</f>
        <v>0</v>
      </c>
      <c r="J8681" s="2">
        <f>MAX(MIN(Inputs!$B$2, F8681*Inputs!$B$16, (Inputs!$B$14-F8681)/Inputs!$B$15)*Inputs!$B$9, 0)</f>
        <v>0</v>
      </c>
      <c r="K8681" s="2">
        <f>MAX(E8681*Inputs!$B$5 - B8681 - Inputs!$B$8, 0) * H8681</f>
        <v>0</v>
      </c>
      <c r="L8681" s="2">
        <f>IF(B8681 &gt;= D8681*Inputs!$B$10, MAX(B8681 - E8681/Inputs!$B$5 - Inputs!$B$8, 0) * I8681, 0)</f>
        <v>0</v>
      </c>
      <c r="M8681" s="2">
        <f t="shared" si="1622"/>
        <v>0</v>
      </c>
      <c r="N8681" s="3" t="str">
        <f t="shared" si="1623"/>
        <v>Idle</v>
      </c>
      <c r="O8681" s="3" t="str">
        <f t="shared" si="1631"/>
        <v>Idle</v>
      </c>
      <c r="P8681" s="2">
        <f t="shared" si="1624"/>
        <v>0</v>
      </c>
      <c r="Q8681" s="2">
        <f t="shared" si="1625"/>
        <v>0</v>
      </c>
      <c r="R8681" s="2">
        <f t="shared" si="1626"/>
        <v>0</v>
      </c>
      <c r="S8681" s="2">
        <f t="shared" si="1627"/>
        <v>0</v>
      </c>
      <c r="T8681" s="2">
        <f t="shared" si="1628"/>
        <v>0</v>
      </c>
      <c r="U8681" s="2">
        <f>IF(O8681="Reg", R8681 * Inputs!$B$7, 0)</f>
        <v>0</v>
      </c>
      <c r="V8681" s="2">
        <f>MAX(F8681 + P8681*Inputs!$B$15 - (Q8681/Inputs!$B$16) - U8681, 0)</f>
        <v>0</v>
      </c>
    </row>
    <row r="8682" spans="1:22" x14ac:dyDescent="0.3">
      <c r="A8682" s="1">
        <v>46384.666666666657</v>
      </c>
      <c r="B8682" s="2">
        <v>56.518717674635447</v>
      </c>
      <c r="C8682" s="2">
        <v>9.7922031424531149</v>
      </c>
      <c r="D8682" s="2">
        <f t="shared" si="1620"/>
        <v>43.388330012378901</v>
      </c>
      <c r="E8682" s="2">
        <f t="shared" si="1621"/>
        <v>62.588625941328992</v>
      </c>
      <c r="F8682" s="2">
        <f t="shared" si="1629"/>
        <v>0</v>
      </c>
      <c r="G8682" s="2">
        <f t="shared" si="1630"/>
        <v>340</v>
      </c>
      <c r="H8682" s="2">
        <f>MIN(Inputs!$B$2, (Inputs!$B$14 - F8682)/Inputs!$B$15)</f>
        <v>170</v>
      </c>
      <c r="I8682" s="2">
        <f>MAX(MIN(Inputs!$B$2, F8682*Inputs!$B$16, Inputs!$B$14*Inputs!$B$4 - G8682), 0)</f>
        <v>0</v>
      </c>
      <c r="J8682" s="2">
        <f>MAX(MIN(Inputs!$B$2, F8682*Inputs!$B$16, (Inputs!$B$14-F8682)/Inputs!$B$15)*Inputs!$B$9, 0)</f>
        <v>0</v>
      </c>
      <c r="K8682" s="2">
        <f>MAX(E8682*Inputs!$B$5 - B8682 - Inputs!$B$8, 0) * H8682</f>
        <v>0</v>
      </c>
      <c r="L8682" s="2">
        <f>IF(B8682 &gt;= D8682*Inputs!$B$10, MAX(B8682 - E8682/Inputs!$B$5 - Inputs!$B$8, 0) * I8682, 0)</f>
        <v>0</v>
      </c>
      <c r="M8682" s="2">
        <f t="shared" si="1622"/>
        <v>0</v>
      </c>
      <c r="N8682" s="3" t="str">
        <f t="shared" si="1623"/>
        <v>Idle</v>
      </c>
      <c r="O8682" s="3" t="str">
        <f t="shared" si="1631"/>
        <v>Idle</v>
      </c>
      <c r="P8682" s="2">
        <f t="shared" si="1624"/>
        <v>0</v>
      </c>
      <c r="Q8682" s="2">
        <f t="shared" si="1625"/>
        <v>0</v>
      </c>
      <c r="R8682" s="2">
        <f t="shared" si="1626"/>
        <v>0</v>
      </c>
      <c r="S8682" s="2">
        <f t="shared" si="1627"/>
        <v>0</v>
      </c>
      <c r="T8682" s="2">
        <f t="shared" si="1628"/>
        <v>0</v>
      </c>
      <c r="U8682" s="2">
        <f>IF(O8682="Reg", R8682 * Inputs!$B$7, 0)</f>
        <v>0</v>
      </c>
      <c r="V8682" s="2">
        <f>MAX(F8682 + P8682*Inputs!$B$15 - (Q8682/Inputs!$B$16) - U8682, 0)</f>
        <v>0</v>
      </c>
    </row>
    <row r="8683" spans="1:22" x14ac:dyDescent="0.3">
      <c r="A8683" s="1">
        <v>46384.708333333343</v>
      </c>
      <c r="B8683" s="2">
        <v>64.062712225891801</v>
      </c>
      <c r="C8683" s="2">
        <v>9.5319218216962991</v>
      </c>
      <c r="D8683" s="2">
        <f t="shared" si="1620"/>
        <v>43.388330012378901</v>
      </c>
      <c r="E8683" s="2">
        <f t="shared" si="1621"/>
        <v>85.326477149780359</v>
      </c>
      <c r="F8683" s="2">
        <f t="shared" si="1629"/>
        <v>0</v>
      </c>
      <c r="G8683" s="2">
        <f t="shared" si="1630"/>
        <v>340</v>
      </c>
      <c r="H8683" s="2">
        <f>MIN(Inputs!$B$2, (Inputs!$B$14 - F8683)/Inputs!$B$15)</f>
        <v>170</v>
      </c>
      <c r="I8683" s="2">
        <f>MAX(MIN(Inputs!$B$2, F8683*Inputs!$B$16, Inputs!$B$14*Inputs!$B$4 - G8683), 0)</f>
        <v>0</v>
      </c>
      <c r="J8683" s="2">
        <f>MAX(MIN(Inputs!$B$2, F8683*Inputs!$B$16, (Inputs!$B$14-F8683)/Inputs!$B$15)*Inputs!$B$9, 0)</f>
        <v>0</v>
      </c>
      <c r="K8683" s="2">
        <f>MAX(E8683*Inputs!$B$5 - B8683 - Inputs!$B$8, 0) * H8683</f>
        <v>0</v>
      </c>
      <c r="L8683" s="2">
        <f>IF(B8683 &gt;= D8683*Inputs!$B$10, MAX(B8683 - E8683/Inputs!$B$5 - Inputs!$B$8, 0) * I8683, 0)</f>
        <v>0</v>
      </c>
      <c r="M8683" s="2">
        <f t="shared" si="1622"/>
        <v>0</v>
      </c>
      <c r="N8683" s="3" t="str">
        <f t="shared" si="1623"/>
        <v>Idle</v>
      </c>
      <c r="O8683" s="3" t="str">
        <f t="shared" si="1631"/>
        <v>Idle</v>
      </c>
      <c r="P8683" s="2">
        <f t="shared" si="1624"/>
        <v>0</v>
      </c>
      <c r="Q8683" s="2">
        <f t="shared" si="1625"/>
        <v>0</v>
      </c>
      <c r="R8683" s="2">
        <f t="shared" si="1626"/>
        <v>0</v>
      </c>
      <c r="S8683" s="2">
        <f t="shared" si="1627"/>
        <v>0</v>
      </c>
      <c r="T8683" s="2">
        <f t="shared" si="1628"/>
        <v>0</v>
      </c>
      <c r="U8683" s="2">
        <f>IF(O8683="Reg", R8683 * Inputs!$B$7, 0)</f>
        <v>0</v>
      </c>
      <c r="V8683" s="2">
        <f>MAX(F8683 + P8683*Inputs!$B$15 - (Q8683/Inputs!$B$16) - U8683, 0)</f>
        <v>0</v>
      </c>
    </row>
    <row r="8684" spans="1:22" x14ac:dyDescent="0.3">
      <c r="A8684" s="1">
        <v>46384.75</v>
      </c>
      <c r="B8684" s="2">
        <v>71.525974382705243</v>
      </c>
      <c r="C8684" s="2">
        <v>5.9657783115795011</v>
      </c>
      <c r="D8684" s="2">
        <f t="shared" si="1620"/>
        <v>43.388330012378901</v>
      </c>
      <c r="E8684" s="2">
        <f t="shared" si="1621"/>
        <v>80.320965310358289</v>
      </c>
      <c r="F8684" s="2">
        <f t="shared" si="1629"/>
        <v>0</v>
      </c>
      <c r="G8684" s="2">
        <f t="shared" si="1630"/>
        <v>340</v>
      </c>
      <c r="H8684" s="2">
        <f>MIN(Inputs!$B$2, (Inputs!$B$14 - F8684)/Inputs!$B$15)</f>
        <v>170</v>
      </c>
      <c r="I8684" s="2">
        <f>MAX(MIN(Inputs!$B$2, F8684*Inputs!$B$16, Inputs!$B$14*Inputs!$B$4 - G8684), 0)</f>
        <v>0</v>
      </c>
      <c r="J8684" s="2">
        <f>MAX(MIN(Inputs!$B$2, F8684*Inputs!$B$16, (Inputs!$B$14-F8684)/Inputs!$B$15)*Inputs!$B$9, 0)</f>
        <v>0</v>
      </c>
      <c r="K8684" s="2">
        <f>MAX(E8684*Inputs!$B$5 - B8684 - Inputs!$B$8, 0) * H8684</f>
        <v>0</v>
      </c>
      <c r="L8684" s="2">
        <f>IF(B8684 &gt;= D8684*Inputs!$B$10, MAX(B8684 - E8684/Inputs!$B$5 - Inputs!$B$8, 0) * I8684, 0)</f>
        <v>0</v>
      </c>
      <c r="M8684" s="2">
        <f t="shared" si="1622"/>
        <v>0</v>
      </c>
      <c r="N8684" s="3" t="str">
        <f t="shared" si="1623"/>
        <v>Idle</v>
      </c>
      <c r="O8684" s="3" t="str">
        <f t="shared" si="1631"/>
        <v>Idle</v>
      </c>
      <c r="P8684" s="2">
        <f t="shared" si="1624"/>
        <v>0</v>
      </c>
      <c r="Q8684" s="2">
        <f t="shared" si="1625"/>
        <v>0</v>
      </c>
      <c r="R8684" s="2">
        <f t="shared" si="1626"/>
        <v>0</v>
      </c>
      <c r="S8684" s="2">
        <f t="shared" si="1627"/>
        <v>0</v>
      </c>
      <c r="T8684" s="2">
        <f t="shared" si="1628"/>
        <v>0</v>
      </c>
      <c r="U8684" s="2">
        <f>IF(O8684="Reg", R8684 * Inputs!$B$7, 0)</f>
        <v>0</v>
      </c>
      <c r="V8684" s="2">
        <f>MAX(F8684 + P8684*Inputs!$B$15 - (Q8684/Inputs!$B$16) - U8684, 0)</f>
        <v>0</v>
      </c>
    </row>
    <row r="8685" spans="1:22" x14ac:dyDescent="0.3">
      <c r="A8685" s="1">
        <v>46384.791666666657</v>
      </c>
      <c r="B8685" s="2">
        <v>73.621379840155143</v>
      </c>
      <c r="C8685" s="2">
        <v>12.100183082646421</v>
      </c>
      <c r="D8685" s="2">
        <f t="shared" si="1620"/>
        <v>43.388330012378901</v>
      </c>
      <c r="E8685" s="2">
        <f t="shared" si="1621"/>
        <v>73.994043811704742</v>
      </c>
      <c r="F8685" s="2">
        <f t="shared" si="1629"/>
        <v>0</v>
      </c>
      <c r="G8685" s="2">
        <f t="shared" si="1630"/>
        <v>340</v>
      </c>
      <c r="H8685" s="2">
        <f>MIN(Inputs!$B$2, (Inputs!$B$14 - F8685)/Inputs!$B$15)</f>
        <v>170</v>
      </c>
      <c r="I8685" s="2">
        <f>MAX(MIN(Inputs!$B$2, F8685*Inputs!$B$16, Inputs!$B$14*Inputs!$B$4 - G8685), 0)</f>
        <v>0</v>
      </c>
      <c r="J8685" s="2">
        <f>MAX(MIN(Inputs!$B$2, F8685*Inputs!$B$16, (Inputs!$B$14-F8685)/Inputs!$B$15)*Inputs!$B$9, 0)</f>
        <v>0</v>
      </c>
      <c r="K8685" s="2">
        <f>MAX(E8685*Inputs!$B$5 - B8685 - Inputs!$B$8, 0) * H8685</f>
        <v>0</v>
      </c>
      <c r="L8685" s="2">
        <f>IF(B8685 &gt;= D8685*Inputs!$B$10, MAX(B8685 - E8685/Inputs!$B$5 - Inputs!$B$8, 0) * I8685, 0)</f>
        <v>0</v>
      </c>
      <c r="M8685" s="2">
        <f t="shared" si="1622"/>
        <v>0</v>
      </c>
      <c r="N8685" s="3" t="str">
        <f t="shared" si="1623"/>
        <v>Idle</v>
      </c>
      <c r="O8685" s="3" t="str">
        <f t="shared" si="1631"/>
        <v>Idle</v>
      </c>
      <c r="P8685" s="2">
        <f t="shared" si="1624"/>
        <v>0</v>
      </c>
      <c r="Q8685" s="2">
        <f t="shared" si="1625"/>
        <v>0</v>
      </c>
      <c r="R8685" s="2">
        <f t="shared" si="1626"/>
        <v>0</v>
      </c>
      <c r="S8685" s="2">
        <f t="shared" si="1627"/>
        <v>0</v>
      </c>
      <c r="T8685" s="2">
        <f t="shared" si="1628"/>
        <v>0</v>
      </c>
      <c r="U8685" s="2">
        <f>IF(O8685="Reg", R8685 * Inputs!$B$7, 0)</f>
        <v>0</v>
      </c>
      <c r="V8685" s="2">
        <f>MAX(F8685 + P8685*Inputs!$B$15 - (Q8685/Inputs!$B$16) - U8685, 0)</f>
        <v>0</v>
      </c>
    </row>
    <row r="8686" spans="1:22" x14ac:dyDescent="0.3">
      <c r="A8686" s="1">
        <v>46384.833333333343</v>
      </c>
      <c r="B8686" s="2">
        <v>55.460709828389163</v>
      </c>
      <c r="C8686" s="2">
        <v>1.40718202309789</v>
      </c>
      <c r="D8686" s="2">
        <f t="shared" si="1620"/>
        <v>43.388330012378901</v>
      </c>
      <c r="E8686" s="2">
        <f t="shared" si="1621"/>
        <v>64.194795032864747</v>
      </c>
      <c r="F8686" s="2">
        <f t="shared" si="1629"/>
        <v>0</v>
      </c>
      <c r="G8686" s="2">
        <f t="shared" si="1630"/>
        <v>340</v>
      </c>
      <c r="H8686" s="2">
        <f>MIN(Inputs!$B$2, (Inputs!$B$14 - F8686)/Inputs!$B$15)</f>
        <v>170</v>
      </c>
      <c r="I8686" s="2">
        <f>MAX(MIN(Inputs!$B$2, F8686*Inputs!$B$16, Inputs!$B$14*Inputs!$B$4 - G8686), 0)</f>
        <v>0</v>
      </c>
      <c r="J8686" s="2">
        <f>MAX(MIN(Inputs!$B$2, F8686*Inputs!$B$16, (Inputs!$B$14-F8686)/Inputs!$B$15)*Inputs!$B$9, 0)</f>
        <v>0</v>
      </c>
      <c r="K8686" s="2">
        <f>MAX(E8686*Inputs!$B$5 - B8686 - Inputs!$B$8, 0) * H8686</f>
        <v>0</v>
      </c>
      <c r="L8686" s="2">
        <f>IF(B8686 &gt;= D8686*Inputs!$B$10, MAX(B8686 - E8686/Inputs!$B$5 - Inputs!$B$8, 0) * I8686, 0)</f>
        <v>0</v>
      </c>
      <c r="M8686" s="2">
        <f t="shared" si="1622"/>
        <v>0</v>
      </c>
      <c r="N8686" s="3" t="str">
        <f t="shared" si="1623"/>
        <v>Idle</v>
      </c>
      <c r="O8686" s="3" t="str">
        <f t="shared" si="1631"/>
        <v>Idle</v>
      </c>
      <c r="P8686" s="2">
        <f t="shared" si="1624"/>
        <v>0</v>
      </c>
      <c r="Q8686" s="2">
        <f t="shared" si="1625"/>
        <v>0</v>
      </c>
      <c r="R8686" s="2">
        <f t="shared" si="1626"/>
        <v>0</v>
      </c>
      <c r="S8686" s="2">
        <f t="shared" si="1627"/>
        <v>0</v>
      </c>
      <c r="T8686" s="2">
        <f t="shared" si="1628"/>
        <v>0</v>
      </c>
      <c r="U8686" s="2">
        <f>IF(O8686="Reg", R8686 * Inputs!$B$7, 0)</f>
        <v>0</v>
      </c>
      <c r="V8686" s="2">
        <f>MAX(F8686 + P8686*Inputs!$B$15 - (Q8686/Inputs!$B$16) - U8686, 0)</f>
        <v>0</v>
      </c>
    </row>
    <row r="8687" spans="1:22" x14ac:dyDescent="0.3">
      <c r="A8687" s="1">
        <v>46384.875</v>
      </c>
      <c r="B8687" s="2">
        <v>54.342261696197177</v>
      </c>
      <c r="C8687" s="2">
        <v>15.07409890920534</v>
      </c>
      <c r="D8687" s="2">
        <f t="shared" si="1620"/>
        <v>43.388330012378901</v>
      </c>
      <c r="E8687" s="2">
        <f t="shared" si="1621"/>
        <v>56.830375596035005</v>
      </c>
      <c r="F8687" s="2">
        <f t="shared" si="1629"/>
        <v>0</v>
      </c>
      <c r="G8687" s="2">
        <f t="shared" si="1630"/>
        <v>340</v>
      </c>
      <c r="H8687" s="2">
        <f>MIN(Inputs!$B$2, (Inputs!$B$14 - F8687)/Inputs!$B$15)</f>
        <v>170</v>
      </c>
      <c r="I8687" s="2">
        <f>MAX(MIN(Inputs!$B$2, F8687*Inputs!$B$16, Inputs!$B$14*Inputs!$B$4 - G8687), 0)</f>
        <v>0</v>
      </c>
      <c r="J8687" s="2">
        <f>MAX(MIN(Inputs!$B$2, F8687*Inputs!$B$16, (Inputs!$B$14-F8687)/Inputs!$B$15)*Inputs!$B$9, 0)</f>
        <v>0</v>
      </c>
      <c r="K8687" s="2">
        <f>MAX(E8687*Inputs!$B$5 - B8687 - Inputs!$B$8, 0) * H8687</f>
        <v>0</v>
      </c>
      <c r="L8687" s="2">
        <f>IF(B8687 &gt;= D8687*Inputs!$B$10, MAX(B8687 - E8687/Inputs!$B$5 - Inputs!$B$8, 0) * I8687, 0)</f>
        <v>0</v>
      </c>
      <c r="M8687" s="2">
        <f t="shared" si="1622"/>
        <v>0</v>
      </c>
      <c r="N8687" s="3" t="str">
        <f t="shared" si="1623"/>
        <v>Idle</v>
      </c>
      <c r="O8687" s="3" t="str">
        <f t="shared" si="1631"/>
        <v>Idle</v>
      </c>
      <c r="P8687" s="2">
        <f t="shared" si="1624"/>
        <v>0</v>
      </c>
      <c r="Q8687" s="2">
        <f t="shared" si="1625"/>
        <v>0</v>
      </c>
      <c r="R8687" s="2">
        <f t="shared" si="1626"/>
        <v>0</v>
      </c>
      <c r="S8687" s="2">
        <f t="shared" si="1627"/>
        <v>0</v>
      </c>
      <c r="T8687" s="2">
        <f t="shared" si="1628"/>
        <v>0</v>
      </c>
      <c r="U8687" s="2">
        <f>IF(O8687="Reg", R8687 * Inputs!$B$7, 0)</f>
        <v>0</v>
      </c>
      <c r="V8687" s="2">
        <f>MAX(F8687 + P8687*Inputs!$B$15 - (Q8687/Inputs!$B$16) - U8687, 0)</f>
        <v>0</v>
      </c>
    </row>
    <row r="8688" spans="1:22" x14ac:dyDescent="0.3">
      <c r="A8688" s="1">
        <v>46384.916666666657</v>
      </c>
      <c r="B8688" s="2">
        <v>192.94582492534369</v>
      </c>
      <c r="C8688" s="2">
        <v>10.75639230863186</v>
      </c>
      <c r="D8688" s="2">
        <f t="shared" si="1620"/>
        <v>43.388330012378901</v>
      </c>
      <c r="E8688" s="2">
        <f t="shared" si="1621"/>
        <v>47.773331980002148</v>
      </c>
      <c r="F8688" s="2">
        <f t="shared" si="1629"/>
        <v>0</v>
      </c>
      <c r="G8688" s="2">
        <f t="shared" si="1630"/>
        <v>340</v>
      </c>
      <c r="H8688" s="2">
        <f>MIN(Inputs!$B$2, (Inputs!$B$14 - F8688)/Inputs!$B$15)</f>
        <v>170</v>
      </c>
      <c r="I8688" s="2">
        <f>MAX(MIN(Inputs!$B$2, F8688*Inputs!$B$16, Inputs!$B$14*Inputs!$B$4 - G8688), 0)</f>
        <v>0</v>
      </c>
      <c r="J8688" s="2">
        <f>MAX(MIN(Inputs!$B$2, F8688*Inputs!$B$16, (Inputs!$B$14-F8688)/Inputs!$B$15)*Inputs!$B$9, 0)</f>
        <v>0</v>
      </c>
      <c r="K8688" s="2">
        <f>MAX(E8688*Inputs!$B$5 - B8688 - Inputs!$B$8, 0) * H8688</f>
        <v>0</v>
      </c>
      <c r="L8688" s="2">
        <f>IF(B8688 &gt;= D8688*Inputs!$B$10, MAX(B8688 - E8688/Inputs!$B$5 - Inputs!$B$8, 0) * I8688, 0)</f>
        <v>0</v>
      </c>
      <c r="M8688" s="2">
        <f t="shared" si="1622"/>
        <v>0</v>
      </c>
      <c r="N8688" s="3" t="str">
        <f t="shared" si="1623"/>
        <v>Idle</v>
      </c>
      <c r="O8688" s="3" t="str">
        <f t="shared" si="1631"/>
        <v>Idle</v>
      </c>
      <c r="P8688" s="2">
        <f t="shared" si="1624"/>
        <v>0</v>
      </c>
      <c r="Q8688" s="2">
        <f t="shared" si="1625"/>
        <v>0</v>
      </c>
      <c r="R8688" s="2">
        <f t="shared" si="1626"/>
        <v>0</v>
      </c>
      <c r="S8688" s="2">
        <f t="shared" si="1627"/>
        <v>0</v>
      </c>
      <c r="T8688" s="2">
        <f t="shared" si="1628"/>
        <v>0</v>
      </c>
      <c r="U8688" s="2">
        <f>IF(O8688="Reg", R8688 * Inputs!$B$7, 0)</f>
        <v>0</v>
      </c>
      <c r="V8688" s="2">
        <f>MAX(F8688 + P8688*Inputs!$B$15 - (Q8688/Inputs!$B$16) - U8688, 0)</f>
        <v>0</v>
      </c>
    </row>
    <row r="8689" spans="1:22" x14ac:dyDescent="0.3">
      <c r="A8689" s="1">
        <v>46384.958333333343</v>
      </c>
      <c r="B8689" s="2">
        <v>34.029641189359388</v>
      </c>
      <c r="C8689" s="2">
        <v>3.0803280784243832</v>
      </c>
      <c r="D8689" s="2">
        <f t="shared" si="1620"/>
        <v>43.388330012378901</v>
      </c>
      <c r="E8689" s="2">
        <f t="shared" si="1621"/>
        <v>15.615694492444861</v>
      </c>
      <c r="F8689" s="2">
        <f t="shared" si="1629"/>
        <v>0</v>
      </c>
      <c r="G8689" s="2">
        <f t="shared" si="1630"/>
        <v>340</v>
      </c>
      <c r="H8689" s="2">
        <f>MIN(Inputs!$B$2, (Inputs!$B$14 - F8689)/Inputs!$B$15)</f>
        <v>170</v>
      </c>
      <c r="I8689" s="2">
        <f>MAX(MIN(Inputs!$B$2, F8689*Inputs!$B$16, Inputs!$B$14*Inputs!$B$4 - G8689), 0)</f>
        <v>0</v>
      </c>
      <c r="J8689" s="2">
        <f>MAX(MIN(Inputs!$B$2, F8689*Inputs!$B$16, (Inputs!$B$14-F8689)/Inputs!$B$15)*Inputs!$B$9, 0)</f>
        <v>0</v>
      </c>
      <c r="K8689" s="2">
        <f>MAX(E8689*Inputs!$B$5 - B8689 - Inputs!$B$8, 0) * H8689</f>
        <v>0</v>
      </c>
      <c r="L8689" s="2">
        <f>IF(B8689 &gt;= D8689*Inputs!$B$10, MAX(B8689 - E8689/Inputs!$B$5 - Inputs!$B$8, 0) * I8689, 0)</f>
        <v>0</v>
      </c>
      <c r="M8689" s="2">
        <f t="shared" si="1622"/>
        <v>0</v>
      </c>
      <c r="N8689" s="3" t="str">
        <f t="shared" si="1623"/>
        <v>Idle</v>
      </c>
      <c r="O8689" s="3" t="str">
        <f t="shared" si="1631"/>
        <v>Idle</v>
      </c>
      <c r="P8689" s="2">
        <f t="shared" si="1624"/>
        <v>0</v>
      </c>
      <c r="Q8689" s="2">
        <f t="shared" si="1625"/>
        <v>0</v>
      </c>
      <c r="R8689" s="2">
        <f t="shared" si="1626"/>
        <v>0</v>
      </c>
      <c r="S8689" s="2">
        <f t="shared" si="1627"/>
        <v>0</v>
      </c>
      <c r="T8689" s="2">
        <f t="shared" si="1628"/>
        <v>0</v>
      </c>
      <c r="U8689" s="2">
        <f>IF(O8689="Reg", R8689 * Inputs!$B$7, 0)</f>
        <v>0</v>
      </c>
      <c r="V8689" s="2">
        <f>MAX(F8689 + P8689*Inputs!$B$15 - (Q8689/Inputs!$B$16) - U8689, 0)</f>
        <v>0</v>
      </c>
    </row>
    <row r="8690" spans="1:22" x14ac:dyDescent="0.3">
      <c r="A8690" s="1">
        <v>46385</v>
      </c>
      <c r="B8690" s="2">
        <v>33.564445390783924</v>
      </c>
      <c r="C8690" s="2">
        <v>21.938690524383581</v>
      </c>
      <c r="D8690" s="2">
        <f t="shared" si="1620"/>
        <v>35.859840572027011</v>
      </c>
      <c r="E8690" s="2">
        <f t="shared" si="1621"/>
        <v>9.9440876275516281</v>
      </c>
      <c r="F8690" s="2">
        <f t="shared" si="1629"/>
        <v>0</v>
      </c>
      <c r="G8690" s="2">
        <f t="shared" si="1630"/>
        <v>0</v>
      </c>
      <c r="H8690" s="2">
        <f>MIN(Inputs!$B$2, (Inputs!$B$14 - F8690)/Inputs!$B$15)</f>
        <v>170</v>
      </c>
      <c r="I8690" s="2">
        <f>MAX(MIN(Inputs!$B$2, F8690*Inputs!$B$16, Inputs!$B$14*Inputs!$B$4 - G8690), 0)</f>
        <v>0</v>
      </c>
      <c r="J8690" s="2">
        <f>MAX(MIN(Inputs!$B$2, F8690*Inputs!$B$16, (Inputs!$B$14-F8690)/Inputs!$B$15)*Inputs!$B$9, 0)</f>
        <v>0</v>
      </c>
      <c r="K8690" s="2">
        <f>MAX(E8690*Inputs!$B$5 - B8690 - Inputs!$B$8, 0) * H8690</f>
        <v>0</v>
      </c>
      <c r="L8690" s="2">
        <f>IF(B8690 &gt;= D8690*Inputs!$B$10, MAX(B8690 - E8690/Inputs!$B$5 - Inputs!$B$8, 0) * I8690, 0)</f>
        <v>0</v>
      </c>
      <c r="M8690" s="2">
        <f t="shared" si="1622"/>
        <v>0</v>
      </c>
      <c r="N8690" s="3" t="str">
        <f t="shared" si="1623"/>
        <v>Idle</v>
      </c>
      <c r="O8690" s="3" t="str">
        <f t="shared" si="1631"/>
        <v>Idle</v>
      </c>
      <c r="P8690" s="2">
        <f t="shared" si="1624"/>
        <v>0</v>
      </c>
      <c r="Q8690" s="2">
        <f t="shared" si="1625"/>
        <v>0</v>
      </c>
      <c r="R8690" s="2">
        <f t="shared" si="1626"/>
        <v>0</v>
      </c>
      <c r="S8690" s="2">
        <f t="shared" si="1627"/>
        <v>0</v>
      </c>
      <c r="T8690" s="2">
        <f t="shared" si="1628"/>
        <v>0</v>
      </c>
      <c r="U8690" s="2">
        <f>IF(O8690="Reg", R8690 * Inputs!$B$7, 0)</f>
        <v>0</v>
      </c>
      <c r="V8690" s="2">
        <f>MAX(F8690 + P8690*Inputs!$B$15 - (Q8690/Inputs!$B$16) - U8690, 0)</f>
        <v>0</v>
      </c>
    </row>
    <row r="8691" spans="1:22" x14ac:dyDescent="0.3">
      <c r="A8691" s="1">
        <v>46385.041666666657</v>
      </c>
      <c r="B8691" s="2">
        <v>14.82588716711518</v>
      </c>
      <c r="C8691" s="2">
        <v>15.60740863307441</v>
      </c>
      <c r="D8691" s="2">
        <f t="shared" si="1620"/>
        <v>35.859840572027011</v>
      </c>
      <c r="E8691" s="2">
        <f t="shared" si="1621"/>
        <v>4.350013395754309</v>
      </c>
      <c r="F8691" s="2">
        <f t="shared" si="1629"/>
        <v>0</v>
      </c>
      <c r="G8691" s="2">
        <f t="shared" si="1630"/>
        <v>0</v>
      </c>
      <c r="H8691" s="2">
        <f>MIN(Inputs!$B$2, (Inputs!$B$14 - F8691)/Inputs!$B$15)</f>
        <v>170</v>
      </c>
      <c r="I8691" s="2">
        <f>MAX(MIN(Inputs!$B$2, F8691*Inputs!$B$16, Inputs!$B$14*Inputs!$B$4 - G8691), 0)</f>
        <v>0</v>
      </c>
      <c r="J8691" s="2">
        <f>MAX(MIN(Inputs!$B$2, F8691*Inputs!$B$16, (Inputs!$B$14-F8691)/Inputs!$B$15)*Inputs!$B$9, 0)</f>
        <v>0</v>
      </c>
      <c r="K8691" s="2">
        <f>MAX(E8691*Inputs!$B$5 - B8691 - Inputs!$B$8, 0) * H8691</f>
        <v>0</v>
      </c>
      <c r="L8691" s="2">
        <f>IF(B8691 &gt;= D8691*Inputs!$B$10, MAX(B8691 - E8691/Inputs!$B$5 - Inputs!$B$8, 0) * I8691, 0)</f>
        <v>0</v>
      </c>
      <c r="M8691" s="2">
        <f t="shared" si="1622"/>
        <v>0</v>
      </c>
      <c r="N8691" s="3" t="str">
        <f t="shared" si="1623"/>
        <v>Idle</v>
      </c>
      <c r="O8691" s="3" t="str">
        <f t="shared" si="1631"/>
        <v>Idle</v>
      </c>
      <c r="P8691" s="2">
        <f t="shared" si="1624"/>
        <v>0</v>
      </c>
      <c r="Q8691" s="2">
        <f t="shared" si="1625"/>
        <v>0</v>
      </c>
      <c r="R8691" s="2">
        <f t="shared" si="1626"/>
        <v>0</v>
      </c>
      <c r="S8691" s="2">
        <f t="shared" si="1627"/>
        <v>0</v>
      </c>
      <c r="T8691" s="2">
        <f t="shared" si="1628"/>
        <v>0</v>
      </c>
      <c r="U8691" s="2">
        <f>IF(O8691="Reg", R8691 * Inputs!$B$7, 0)</f>
        <v>0</v>
      </c>
      <c r="V8691" s="2">
        <f>MAX(F8691 + P8691*Inputs!$B$15 - (Q8691/Inputs!$B$16) - U8691, 0)</f>
        <v>0</v>
      </c>
    </row>
    <row r="8692" spans="1:22" x14ac:dyDescent="0.3">
      <c r="A8692" s="1">
        <v>46385.083333333343</v>
      </c>
      <c r="B8692" s="2">
        <v>11.27419320741067</v>
      </c>
      <c r="C8692" s="2">
        <v>23.72756888635698</v>
      </c>
      <c r="D8692" s="2">
        <f t="shared" si="1620"/>
        <v>35.859840572027011</v>
      </c>
      <c r="E8692" s="2">
        <f t="shared" si="1621"/>
        <v>1.8790322012351117</v>
      </c>
      <c r="F8692" s="2">
        <f t="shared" si="1629"/>
        <v>0</v>
      </c>
      <c r="G8692" s="2">
        <f t="shared" si="1630"/>
        <v>0</v>
      </c>
      <c r="H8692" s="2">
        <f>MIN(Inputs!$B$2, (Inputs!$B$14 - F8692)/Inputs!$B$15)</f>
        <v>170</v>
      </c>
      <c r="I8692" s="2">
        <f>MAX(MIN(Inputs!$B$2, F8692*Inputs!$B$16, Inputs!$B$14*Inputs!$B$4 - G8692), 0)</f>
        <v>0</v>
      </c>
      <c r="J8692" s="2">
        <f>MAX(MIN(Inputs!$B$2, F8692*Inputs!$B$16, (Inputs!$B$14-F8692)/Inputs!$B$15)*Inputs!$B$9, 0)</f>
        <v>0</v>
      </c>
      <c r="K8692" s="2">
        <f>MAX(E8692*Inputs!$B$5 - B8692 - Inputs!$B$8, 0) * H8692</f>
        <v>0</v>
      </c>
      <c r="L8692" s="2">
        <f>IF(B8692 &gt;= D8692*Inputs!$B$10, MAX(B8692 - E8692/Inputs!$B$5 - Inputs!$B$8, 0) * I8692, 0)</f>
        <v>0</v>
      </c>
      <c r="M8692" s="2">
        <f t="shared" si="1622"/>
        <v>0</v>
      </c>
      <c r="N8692" s="3" t="str">
        <f t="shared" si="1623"/>
        <v>Idle</v>
      </c>
      <c r="O8692" s="3" t="str">
        <f t="shared" si="1631"/>
        <v>Idle</v>
      </c>
      <c r="P8692" s="2">
        <f t="shared" si="1624"/>
        <v>0</v>
      </c>
      <c r="Q8692" s="2">
        <f t="shared" si="1625"/>
        <v>0</v>
      </c>
      <c r="R8692" s="2">
        <f t="shared" si="1626"/>
        <v>0</v>
      </c>
      <c r="S8692" s="2">
        <f t="shared" si="1627"/>
        <v>0</v>
      </c>
      <c r="T8692" s="2">
        <f t="shared" si="1628"/>
        <v>0</v>
      </c>
      <c r="U8692" s="2">
        <f>IF(O8692="Reg", R8692 * Inputs!$B$7, 0)</f>
        <v>0</v>
      </c>
      <c r="V8692" s="2">
        <f>MAX(F8692 + P8692*Inputs!$B$15 - (Q8692/Inputs!$B$16) - U8692, 0)</f>
        <v>0</v>
      </c>
    </row>
    <row r="8693" spans="1:22" x14ac:dyDescent="0.3">
      <c r="A8693" s="1">
        <v>46385.125</v>
      </c>
      <c r="B8693" s="2">
        <v>0</v>
      </c>
      <c r="C8693" s="2">
        <v>36.063964711032241</v>
      </c>
      <c r="D8693" s="2">
        <f t="shared" si="1620"/>
        <v>35.859840572027011</v>
      </c>
      <c r="E8693" s="2">
        <f t="shared" si="1621"/>
        <v>0</v>
      </c>
      <c r="F8693" s="2">
        <f t="shared" si="1629"/>
        <v>0</v>
      </c>
      <c r="G8693" s="2">
        <f t="shared" si="1630"/>
        <v>0</v>
      </c>
      <c r="H8693" s="2">
        <f>MIN(Inputs!$B$2, (Inputs!$B$14 - F8693)/Inputs!$B$15)</f>
        <v>170</v>
      </c>
      <c r="I8693" s="2">
        <f>MAX(MIN(Inputs!$B$2, F8693*Inputs!$B$16, Inputs!$B$14*Inputs!$B$4 - G8693), 0)</f>
        <v>0</v>
      </c>
      <c r="J8693" s="2">
        <f>MAX(MIN(Inputs!$B$2, F8693*Inputs!$B$16, (Inputs!$B$14-F8693)/Inputs!$B$15)*Inputs!$B$9, 0)</f>
        <v>0</v>
      </c>
      <c r="K8693" s="2">
        <f>MAX(E8693*Inputs!$B$5 - B8693 - Inputs!$B$8, 0) * H8693</f>
        <v>0</v>
      </c>
      <c r="L8693" s="2">
        <f>IF(B8693 &gt;= D8693*Inputs!$B$10, MAX(B8693 - E8693/Inputs!$B$5 - Inputs!$B$8, 0) * I8693, 0)</f>
        <v>0</v>
      </c>
      <c r="M8693" s="2">
        <f t="shared" si="1622"/>
        <v>0</v>
      </c>
      <c r="N8693" s="3" t="str">
        <f t="shared" si="1623"/>
        <v>Idle</v>
      </c>
      <c r="O8693" s="3" t="str">
        <f t="shared" si="1631"/>
        <v>Idle</v>
      </c>
      <c r="P8693" s="2">
        <f t="shared" si="1624"/>
        <v>0</v>
      </c>
      <c r="Q8693" s="2">
        <f t="shared" si="1625"/>
        <v>0</v>
      </c>
      <c r="R8693" s="2">
        <f t="shared" si="1626"/>
        <v>0</v>
      </c>
      <c r="S8693" s="2">
        <f t="shared" si="1627"/>
        <v>0</v>
      </c>
      <c r="T8693" s="2">
        <f t="shared" si="1628"/>
        <v>0</v>
      </c>
      <c r="U8693" s="2">
        <f>IF(O8693="Reg", R8693 * Inputs!$B$7, 0)</f>
        <v>0</v>
      </c>
      <c r="V8693" s="2">
        <f>MAX(F8693 + P8693*Inputs!$B$15 - (Q8693/Inputs!$B$16) - U8693, 0)</f>
        <v>0</v>
      </c>
    </row>
    <row r="8694" spans="1:22" x14ac:dyDescent="0.3">
      <c r="A8694" s="1">
        <v>46385.166666666657</v>
      </c>
      <c r="B8694" s="2">
        <v>0</v>
      </c>
      <c r="C8694" s="2">
        <v>14.057394094838809</v>
      </c>
      <c r="D8694" s="2">
        <f t="shared" si="1620"/>
        <v>35.859840572027011</v>
      </c>
      <c r="E8694" s="2">
        <f t="shared" si="1621"/>
        <v>0</v>
      </c>
      <c r="F8694" s="2">
        <f t="shared" si="1629"/>
        <v>0</v>
      </c>
      <c r="G8694" s="2">
        <f t="shared" si="1630"/>
        <v>0</v>
      </c>
      <c r="H8694" s="2">
        <f>MIN(Inputs!$B$2, (Inputs!$B$14 - F8694)/Inputs!$B$15)</f>
        <v>170</v>
      </c>
      <c r="I8694" s="2">
        <f>MAX(MIN(Inputs!$B$2, F8694*Inputs!$B$16, Inputs!$B$14*Inputs!$B$4 - G8694), 0)</f>
        <v>0</v>
      </c>
      <c r="J8694" s="2">
        <f>MAX(MIN(Inputs!$B$2, F8694*Inputs!$B$16, (Inputs!$B$14-F8694)/Inputs!$B$15)*Inputs!$B$9, 0)</f>
        <v>0</v>
      </c>
      <c r="K8694" s="2">
        <f>MAX(E8694*Inputs!$B$5 - B8694 - Inputs!$B$8, 0) * H8694</f>
        <v>0</v>
      </c>
      <c r="L8694" s="2">
        <f>IF(B8694 &gt;= D8694*Inputs!$B$10, MAX(B8694 - E8694/Inputs!$B$5 - Inputs!$B$8, 0) * I8694, 0)</f>
        <v>0</v>
      </c>
      <c r="M8694" s="2">
        <f t="shared" si="1622"/>
        <v>0</v>
      </c>
      <c r="N8694" s="3" t="str">
        <f t="shared" si="1623"/>
        <v>Idle</v>
      </c>
      <c r="O8694" s="3" t="str">
        <f t="shared" si="1631"/>
        <v>Idle</v>
      </c>
      <c r="P8694" s="2">
        <f t="shared" si="1624"/>
        <v>0</v>
      </c>
      <c r="Q8694" s="2">
        <f t="shared" si="1625"/>
        <v>0</v>
      </c>
      <c r="R8694" s="2">
        <f t="shared" si="1626"/>
        <v>0</v>
      </c>
      <c r="S8694" s="2">
        <f t="shared" si="1627"/>
        <v>0</v>
      </c>
      <c r="T8694" s="2">
        <f t="shared" si="1628"/>
        <v>0</v>
      </c>
      <c r="U8694" s="2">
        <f>IF(O8694="Reg", R8694 * Inputs!$B$7, 0)</f>
        <v>0</v>
      </c>
      <c r="V8694" s="2">
        <f>MAX(F8694 + P8694*Inputs!$B$15 - (Q8694/Inputs!$B$16) - U8694, 0)</f>
        <v>0</v>
      </c>
    </row>
    <row r="8695" spans="1:22" x14ac:dyDescent="0.3">
      <c r="A8695" s="1">
        <v>46385.208333333343</v>
      </c>
      <c r="B8695" s="2">
        <v>0</v>
      </c>
      <c r="C8695" s="2">
        <v>6.948369957490053</v>
      </c>
      <c r="D8695" s="2">
        <f t="shared" si="1620"/>
        <v>35.859840572027011</v>
      </c>
      <c r="E8695" s="2">
        <f t="shared" si="1621"/>
        <v>2.3015906636954249</v>
      </c>
      <c r="F8695" s="2">
        <f t="shared" si="1629"/>
        <v>0</v>
      </c>
      <c r="G8695" s="2">
        <f t="shared" si="1630"/>
        <v>0</v>
      </c>
      <c r="H8695" s="2">
        <f>MIN(Inputs!$B$2, (Inputs!$B$14 - F8695)/Inputs!$B$15)</f>
        <v>170</v>
      </c>
      <c r="I8695" s="2">
        <f>MAX(MIN(Inputs!$B$2, F8695*Inputs!$B$16, Inputs!$B$14*Inputs!$B$4 - G8695), 0)</f>
        <v>0</v>
      </c>
      <c r="J8695" s="2">
        <f>MAX(MIN(Inputs!$B$2, F8695*Inputs!$B$16, (Inputs!$B$14-F8695)/Inputs!$B$15)*Inputs!$B$9, 0)</f>
        <v>0</v>
      </c>
      <c r="K8695" s="2">
        <f>MAX(E8695*Inputs!$B$5 - B8695 - Inputs!$B$8, 0) * H8695</f>
        <v>0</v>
      </c>
      <c r="L8695" s="2">
        <f>IF(B8695 &gt;= D8695*Inputs!$B$10, MAX(B8695 - E8695/Inputs!$B$5 - Inputs!$B$8, 0) * I8695, 0)</f>
        <v>0</v>
      </c>
      <c r="M8695" s="2">
        <f t="shared" si="1622"/>
        <v>0</v>
      </c>
      <c r="N8695" s="3" t="str">
        <f t="shared" si="1623"/>
        <v>Idle</v>
      </c>
      <c r="O8695" s="3" t="str">
        <f t="shared" si="1631"/>
        <v>Idle</v>
      </c>
      <c r="P8695" s="2">
        <f t="shared" si="1624"/>
        <v>0</v>
      </c>
      <c r="Q8695" s="2">
        <f t="shared" si="1625"/>
        <v>0</v>
      </c>
      <c r="R8695" s="2">
        <f t="shared" si="1626"/>
        <v>0</v>
      </c>
      <c r="S8695" s="2">
        <f t="shared" si="1627"/>
        <v>0</v>
      </c>
      <c r="T8695" s="2">
        <f t="shared" si="1628"/>
        <v>0</v>
      </c>
      <c r="U8695" s="2">
        <f>IF(O8695="Reg", R8695 * Inputs!$B$7, 0)</f>
        <v>0</v>
      </c>
      <c r="V8695" s="2">
        <f>MAX(F8695 + P8695*Inputs!$B$15 - (Q8695/Inputs!$B$16) - U8695, 0)</f>
        <v>0</v>
      </c>
    </row>
    <row r="8696" spans="1:22" x14ac:dyDescent="0.3">
      <c r="A8696" s="1">
        <v>46385.25</v>
      </c>
      <c r="B8696" s="2">
        <v>0</v>
      </c>
      <c r="C8696" s="2">
        <v>3.163990233343859</v>
      </c>
      <c r="D8696" s="2">
        <f t="shared" si="1620"/>
        <v>35.859840572027011</v>
      </c>
      <c r="E8696" s="2">
        <f t="shared" si="1621"/>
        <v>6.241009701282322</v>
      </c>
      <c r="F8696" s="2">
        <f t="shared" si="1629"/>
        <v>0</v>
      </c>
      <c r="G8696" s="2">
        <f t="shared" si="1630"/>
        <v>0</v>
      </c>
      <c r="H8696" s="2">
        <f>MIN(Inputs!$B$2, (Inputs!$B$14 - F8696)/Inputs!$B$15)</f>
        <v>170</v>
      </c>
      <c r="I8696" s="2">
        <f>MAX(MIN(Inputs!$B$2, F8696*Inputs!$B$16, Inputs!$B$14*Inputs!$B$4 - G8696), 0)</f>
        <v>0</v>
      </c>
      <c r="J8696" s="2">
        <f>MAX(MIN(Inputs!$B$2, F8696*Inputs!$B$16, (Inputs!$B$14-F8696)/Inputs!$B$15)*Inputs!$B$9, 0)</f>
        <v>0</v>
      </c>
      <c r="K8696" s="2">
        <f>MAX(E8696*Inputs!$B$5 - B8696 - Inputs!$B$8, 0) * H8696</f>
        <v>0</v>
      </c>
      <c r="L8696" s="2">
        <f>IF(B8696 &gt;= D8696*Inputs!$B$10, MAX(B8696 - E8696/Inputs!$B$5 - Inputs!$B$8, 0) * I8696, 0)</f>
        <v>0</v>
      </c>
      <c r="M8696" s="2">
        <f t="shared" si="1622"/>
        <v>0</v>
      </c>
      <c r="N8696" s="3" t="str">
        <f t="shared" si="1623"/>
        <v>Idle</v>
      </c>
      <c r="O8696" s="3" t="str">
        <f t="shared" si="1631"/>
        <v>Idle</v>
      </c>
      <c r="P8696" s="2">
        <f t="shared" si="1624"/>
        <v>0</v>
      </c>
      <c r="Q8696" s="2">
        <f t="shared" si="1625"/>
        <v>0</v>
      </c>
      <c r="R8696" s="2">
        <f t="shared" si="1626"/>
        <v>0</v>
      </c>
      <c r="S8696" s="2">
        <f t="shared" si="1627"/>
        <v>0</v>
      </c>
      <c r="T8696" s="2">
        <f t="shared" si="1628"/>
        <v>0</v>
      </c>
      <c r="U8696" s="2">
        <f>IF(O8696="Reg", R8696 * Inputs!$B$7, 0)</f>
        <v>0</v>
      </c>
      <c r="V8696" s="2">
        <f>MAX(F8696 + P8696*Inputs!$B$15 - (Q8696/Inputs!$B$16) - U8696, 0)</f>
        <v>0</v>
      </c>
    </row>
    <row r="8697" spans="1:22" x14ac:dyDescent="0.3">
      <c r="A8697" s="1">
        <v>46385.291666666657</v>
      </c>
      <c r="B8697" s="2">
        <v>0</v>
      </c>
      <c r="C8697" s="2">
        <v>8.0919132313524731</v>
      </c>
      <c r="D8697" s="2">
        <f t="shared" si="1620"/>
        <v>35.859840572027011</v>
      </c>
      <c r="E8697" s="2">
        <f t="shared" si="1621"/>
        <v>11.733356866554198</v>
      </c>
      <c r="F8697" s="2">
        <f t="shared" si="1629"/>
        <v>0</v>
      </c>
      <c r="G8697" s="2">
        <f t="shared" si="1630"/>
        <v>0</v>
      </c>
      <c r="H8697" s="2">
        <f>MIN(Inputs!$B$2, (Inputs!$B$14 - F8697)/Inputs!$B$15)</f>
        <v>170</v>
      </c>
      <c r="I8697" s="2">
        <f>MAX(MIN(Inputs!$B$2, F8697*Inputs!$B$16, Inputs!$B$14*Inputs!$B$4 - G8697), 0)</f>
        <v>0</v>
      </c>
      <c r="J8697" s="2">
        <f>MAX(MIN(Inputs!$B$2, F8697*Inputs!$B$16, (Inputs!$B$14-F8697)/Inputs!$B$15)*Inputs!$B$9, 0)</f>
        <v>0</v>
      </c>
      <c r="K8697" s="2">
        <f>MAX(E8697*Inputs!$B$5 - B8697 - Inputs!$B$8, 0) * H8697</f>
        <v>0</v>
      </c>
      <c r="L8697" s="2">
        <f>IF(B8697 &gt;= D8697*Inputs!$B$10, MAX(B8697 - E8697/Inputs!$B$5 - Inputs!$B$8, 0) * I8697, 0)</f>
        <v>0</v>
      </c>
      <c r="M8697" s="2">
        <f t="shared" si="1622"/>
        <v>0</v>
      </c>
      <c r="N8697" s="3" t="str">
        <f t="shared" si="1623"/>
        <v>Idle</v>
      </c>
      <c r="O8697" s="3" t="str">
        <f t="shared" si="1631"/>
        <v>Idle</v>
      </c>
      <c r="P8697" s="2">
        <f t="shared" si="1624"/>
        <v>0</v>
      </c>
      <c r="Q8697" s="2">
        <f t="shared" si="1625"/>
        <v>0</v>
      </c>
      <c r="R8697" s="2">
        <f t="shared" si="1626"/>
        <v>0</v>
      </c>
      <c r="S8697" s="2">
        <f t="shared" si="1627"/>
        <v>0</v>
      </c>
      <c r="T8697" s="2">
        <f t="shared" si="1628"/>
        <v>0</v>
      </c>
      <c r="U8697" s="2">
        <f>IF(O8697="Reg", R8697 * Inputs!$B$7, 0)</f>
        <v>0</v>
      </c>
      <c r="V8697" s="2">
        <f>MAX(F8697 + P8697*Inputs!$B$15 - (Q8697/Inputs!$B$16) - U8697, 0)</f>
        <v>0</v>
      </c>
    </row>
    <row r="8698" spans="1:22" x14ac:dyDescent="0.3">
      <c r="A8698" s="1">
        <v>46385.333333333343</v>
      </c>
      <c r="B8698" s="2">
        <v>0</v>
      </c>
      <c r="C8698" s="2">
        <v>5.0900379746473234</v>
      </c>
      <c r="D8698" s="2">
        <f t="shared" si="1620"/>
        <v>35.859840572027011</v>
      </c>
      <c r="E8698" s="2">
        <f t="shared" si="1621"/>
        <v>17.326739820108596</v>
      </c>
      <c r="F8698" s="2">
        <f t="shared" si="1629"/>
        <v>0</v>
      </c>
      <c r="G8698" s="2">
        <f t="shared" si="1630"/>
        <v>0</v>
      </c>
      <c r="H8698" s="2">
        <f>MIN(Inputs!$B$2, (Inputs!$B$14 - F8698)/Inputs!$B$15)</f>
        <v>170</v>
      </c>
      <c r="I8698" s="2">
        <f>MAX(MIN(Inputs!$B$2, F8698*Inputs!$B$16, Inputs!$B$14*Inputs!$B$4 - G8698), 0)</f>
        <v>0</v>
      </c>
      <c r="J8698" s="2">
        <f>MAX(MIN(Inputs!$B$2, F8698*Inputs!$B$16, (Inputs!$B$14-F8698)/Inputs!$B$15)*Inputs!$B$9, 0)</f>
        <v>0</v>
      </c>
      <c r="K8698" s="2">
        <f>MAX(E8698*Inputs!$B$5 - B8698 - Inputs!$B$8, 0) * H8698</f>
        <v>0</v>
      </c>
      <c r="L8698" s="2">
        <f>IF(B8698 &gt;= D8698*Inputs!$B$10, MAX(B8698 - E8698/Inputs!$B$5 - Inputs!$B$8, 0) * I8698, 0)</f>
        <v>0</v>
      </c>
      <c r="M8698" s="2">
        <f t="shared" si="1622"/>
        <v>0</v>
      </c>
      <c r="N8698" s="3" t="str">
        <f t="shared" si="1623"/>
        <v>Idle</v>
      </c>
      <c r="O8698" s="3" t="str">
        <f t="shared" si="1631"/>
        <v>Idle</v>
      </c>
      <c r="P8698" s="2">
        <f t="shared" si="1624"/>
        <v>0</v>
      </c>
      <c r="Q8698" s="2">
        <f t="shared" si="1625"/>
        <v>0</v>
      </c>
      <c r="R8698" s="2">
        <f t="shared" si="1626"/>
        <v>0</v>
      </c>
      <c r="S8698" s="2">
        <f t="shared" si="1627"/>
        <v>0</v>
      </c>
      <c r="T8698" s="2">
        <f t="shared" si="1628"/>
        <v>0</v>
      </c>
      <c r="U8698" s="2">
        <f>IF(O8698="Reg", R8698 * Inputs!$B$7, 0)</f>
        <v>0</v>
      </c>
      <c r="V8698" s="2">
        <f>MAX(F8698 + P8698*Inputs!$B$15 - (Q8698/Inputs!$B$16) - U8698, 0)</f>
        <v>0</v>
      </c>
    </row>
    <row r="8699" spans="1:22" x14ac:dyDescent="0.3">
      <c r="A8699" s="1">
        <v>46385.375</v>
      </c>
      <c r="B8699" s="2">
        <v>0</v>
      </c>
      <c r="C8699" s="2">
        <v>6.5978531797634803</v>
      </c>
      <c r="D8699" s="2">
        <f t="shared" si="1620"/>
        <v>35.859840572027011</v>
      </c>
      <c r="E8699" s="2">
        <f t="shared" si="1621"/>
        <v>25.139529953801325</v>
      </c>
      <c r="F8699" s="2">
        <f t="shared" si="1629"/>
        <v>0</v>
      </c>
      <c r="G8699" s="2">
        <f t="shared" si="1630"/>
        <v>0</v>
      </c>
      <c r="H8699" s="2">
        <f>MIN(Inputs!$B$2, (Inputs!$B$14 - F8699)/Inputs!$B$15)</f>
        <v>170</v>
      </c>
      <c r="I8699" s="2">
        <f>MAX(MIN(Inputs!$B$2, F8699*Inputs!$B$16, Inputs!$B$14*Inputs!$B$4 - G8699), 0)</f>
        <v>0</v>
      </c>
      <c r="J8699" s="2">
        <f>MAX(MIN(Inputs!$B$2, F8699*Inputs!$B$16, (Inputs!$B$14-F8699)/Inputs!$B$15)*Inputs!$B$9, 0)</f>
        <v>0</v>
      </c>
      <c r="K8699" s="2">
        <f>MAX(E8699*Inputs!$B$5 - B8699 - Inputs!$B$8, 0) * H8699</f>
        <v>360.87368108867832</v>
      </c>
      <c r="L8699" s="2">
        <f>IF(B8699 &gt;= D8699*Inputs!$B$10, MAX(B8699 - E8699/Inputs!$B$5 - Inputs!$B$8, 0) * I8699, 0)</f>
        <v>0</v>
      </c>
      <c r="M8699" s="2">
        <f t="shared" si="1622"/>
        <v>0</v>
      </c>
      <c r="N8699" s="3" t="str">
        <f t="shared" si="1623"/>
        <v>Charge</v>
      </c>
      <c r="O8699" s="3" t="str">
        <f t="shared" si="1631"/>
        <v>Charge</v>
      </c>
      <c r="P8699" s="2">
        <f t="shared" si="1624"/>
        <v>170</v>
      </c>
      <c r="Q8699" s="2">
        <f t="shared" si="1625"/>
        <v>0</v>
      </c>
      <c r="R8699" s="2">
        <f t="shared" si="1626"/>
        <v>0</v>
      </c>
      <c r="S8699" s="2">
        <f t="shared" si="1627"/>
        <v>0</v>
      </c>
      <c r="T8699" s="2">
        <f t="shared" si="1628"/>
        <v>0</v>
      </c>
      <c r="U8699" s="2">
        <f>IF(O8699="Reg", R8699 * Inputs!$B$7, 0)</f>
        <v>0</v>
      </c>
      <c r="V8699" s="2">
        <f>MAX(F8699 + P8699*Inputs!$B$15 - (Q8699/Inputs!$B$16) - U8699, 0)</f>
        <v>170</v>
      </c>
    </row>
    <row r="8700" spans="1:22" x14ac:dyDescent="0.3">
      <c r="A8700" s="1">
        <v>46385.416666666657</v>
      </c>
      <c r="B8700" s="2">
        <v>13.809543982172549</v>
      </c>
      <c r="C8700" s="2">
        <v>4.8939241125476798</v>
      </c>
      <c r="D8700" s="2">
        <f t="shared" si="1620"/>
        <v>35.859840572027011</v>
      </c>
      <c r="E8700" s="2">
        <f t="shared" si="1621"/>
        <v>36.414341327056633</v>
      </c>
      <c r="F8700" s="2">
        <f t="shared" si="1629"/>
        <v>170</v>
      </c>
      <c r="G8700" s="2">
        <f t="shared" si="1630"/>
        <v>0</v>
      </c>
      <c r="H8700" s="2">
        <f>MIN(Inputs!$B$2, (Inputs!$B$14 - F8700)/Inputs!$B$15)</f>
        <v>170</v>
      </c>
      <c r="I8700" s="2">
        <f>MAX(MIN(Inputs!$B$2, F8700*Inputs!$B$16, Inputs!$B$14*Inputs!$B$4 - G8700), 0)</f>
        <v>170</v>
      </c>
      <c r="J8700" s="2">
        <f>MAX(MIN(Inputs!$B$2, F8700*Inputs!$B$16, (Inputs!$B$14-F8700)/Inputs!$B$15)*Inputs!$B$9, 0)</f>
        <v>136</v>
      </c>
      <c r="K8700" s="2">
        <f>MAX(E8700*Inputs!$B$5 - B8700 - Inputs!$B$8, 0) * H8700</f>
        <v>0</v>
      </c>
      <c r="L8700" s="2">
        <f>IF(B8700 &gt;= D8700*Inputs!$B$10, MAX(B8700 - E8700/Inputs!$B$5 - Inputs!$B$8, 0) * I8700, 0)</f>
        <v>0</v>
      </c>
      <c r="M8700" s="2">
        <f t="shared" si="1622"/>
        <v>665.57367930648445</v>
      </c>
      <c r="N8700" s="3" t="str">
        <f t="shared" si="1623"/>
        <v>Reg</v>
      </c>
      <c r="O8700" s="3" t="str">
        <f t="shared" si="1631"/>
        <v>Charge</v>
      </c>
      <c r="P8700" s="2">
        <f t="shared" si="1624"/>
        <v>170</v>
      </c>
      <c r="Q8700" s="2">
        <f t="shared" si="1625"/>
        <v>0</v>
      </c>
      <c r="R8700" s="2">
        <f t="shared" si="1626"/>
        <v>0</v>
      </c>
      <c r="S8700" s="2">
        <f t="shared" si="1627"/>
        <v>-2347.6224769693335</v>
      </c>
      <c r="T8700" s="2">
        <f t="shared" si="1628"/>
        <v>0</v>
      </c>
      <c r="U8700" s="2">
        <f>IF(O8700="Reg", R8700 * Inputs!$B$7, 0)</f>
        <v>0</v>
      </c>
      <c r="V8700" s="2">
        <f>MAX(F8700 + P8700*Inputs!$B$15 - (Q8700/Inputs!$B$16) - U8700, 0)</f>
        <v>340</v>
      </c>
    </row>
    <row r="8701" spans="1:22" x14ac:dyDescent="0.3">
      <c r="A8701" s="1">
        <v>46385.458333333343</v>
      </c>
      <c r="B8701" s="2">
        <v>23.636514225521381</v>
      </c>
      <c r="C8701" s="2">
        <v>5.5218687801763302</v>
      </c>
      <c r="D8701" s="2">
        <f t="shared" si="1620"/>
        <v>35.859840572027011</v>
      </c>
      <c r="E8701" s="2">
        <f t="shared" si="1621"/>
        <v>44.464672487921312</v>
      </c>
      <c r="F8701" s="2">
        <f t="shared" si="1629"/>
        <v>340</v>
      </c>
      <c r="G8701" s="2">
        <f t="shared" si="1630"/>
        <v>0</v>
      </c>
      <c r="H8701" s="2">
        <f>MIN(Inputs!$B$2, (Inputs!$B$14 - F8701)/Inputs!$B$15)</f>
        <v>0</v>
      </c>
      <c r="I8701" s="2">
        <f>MAX(MIN(Inputs!$B$2, F8701*Inputs!$B$16, Inputs!$B$14*Inputs!$B$4 - G8701), 0)</f>
        <v>170</v>
      </c>
      <c r="J8701" s="2">
        <f>MAX(MIN(Inputs!$B$2, F8701*Inputs!$B$16, (Inputs!$B$14-F8701)/Inputs!$B$15)*Inputs!$B$9, 0)</f>
        <v>0</v>
      </c>
      <c r="K8701" s="2">
        <f>MAX(E8701*Inputs!$B$5 - B8701 - Inputs!$B$8, 0) * H8701</f>
        <v>0</v>
      </c>
      <c r="L8701" s="2">
        <f>IF(B8701 &gt;= D8701*Inputs!$B$10, MAX(B8701 - E8701/Inputs!$B$5 - Inputs!$B$8, 0) * I8701, 0)</f>
        <v>0</v>
      </c>
      <c r="M8701" s="2">
        <f t="shared" si="1622"/>
        <v>0</v>
      </c>
      <c r="N8701" s="3" t="str">
        <f t="shared" si="1623"/>
        <v>Idle</v>
      </c>
      <c r="O8701" s="3" t="str">
        <f t="shared" si="1631"/>
        <v>Idle</v>
      </c>
      <c r="P8701" s="2">
        <f t="shared" si="1624"/>
        <v>0</v>
      </c>
      <c r="Q8701" s="2">
        <f t="shared" si="1625"/>
        <v>0</v>
      </c>
      <c r="R8701" s="2">
        <f t="shared" si="1626"/>
        <v>0</v>
      </c>
      <c r="S8701" s="2">
        <f t="shared" si="1627"/>
        <v>0</v>
      </c>
      <c r="T8701" s="2">
        <f t="shared" si="1628"/>
        <v>0</v>
      </c>
      <c r="U8701" s="2">
        <f>IF(O8701="Reg", R8701 * Inputs!$B$7, 0)</f>
        <v>0</v>
      </c>
      <c r="V8701" s="2">
        <f>MAX(F8701 + P8701*Inputs!$B$15 - (Q8701/Inputs!$B$16) - U8701, 0)</f>
        <v>340</v>
      </c>
    </row>
    <row r="8702" spans="1:22" x14ac:dyDescent="0.3">
      <c r="A8702" s="1">
        <v>46385.5</v>
      </c>
      <c r="B8702" s="2">
        <v>32.954082991631267</v>
      </c>
      <c r="C8702" s="2">
        <v>2.7807130077645121</v>
      </c>
      <c r="D8702" s="2">
        <f t="shared" si="1620"/>
        <v>35.859840572027011</v>
      </c>
      <c r="E8702" s="2">
        <f t="shared" si="1621"/>
        <v>51.371658783843486</v>
      </c>
      <c r="F8702" s="2">
        <f t="shared" si="1629"/>
        <v>340</v>
      </c>
      <c r="G8702" s="2">
        <f t="shared" si="1630"/>
        <v>0</v>
      </c>
      <c r="H8702" s="2">
        <f>MIN(Inputs!$B$2, (Inputs!$B$14 - F8702)/Inputs!$B$15)</f>
        <v>0</v>
      </c>
      <c r="I8702" s="2">
        <f>MAX(MIN(Inputs!$B$2, F8702*Inputs!$B$16, Inputs!$B$14*Inputs!$B$4 - G8702), 0)</f>
        <v>170</v>
      </c>
      <c r="J8702" s="2">
        <f>MAX(MIN(Inputs!$B$2, F8702*Inputs!$B$16, (Inputs!$B$14-F8702)/Inputs!$B$15)*Inputs!$B$9, 0)</f>
        <v>0</v>
      </c>
      <c r="K8702" s="2">
        <f>MAX(E8702*Inputs!$B$5 - B8702 - Inputs!$B$8, 0) * H8702</f>
        <v>0</v>
      </c>
      <c r="L8702" s="2">
        <f>IF(B8702 &gt;= D8702*Inputs!$B$10, MAX(B8702 - E8702/Inputs!$B$5 - Inputs!$B$8, 0) * I8702, 0)</f>
        <v>0</v>
      </c>
      <c r="M8702" s="2">
        <f t="shared" si="1622"/>
        <v>0</v>
      </c>
      <c r="N8702" s="3" t="str">
        <f t="shared" si="1623"/>
        <v>Idle</v>
      </c>
      <c r="O8702" s="3" t="str">
        <f t="shared" si="1631"/>
        <v>Idle</v>
      </c>
      <c r="P8702" s="2">
        <f t="shared" si="1624"/>
        <v>0</v>
      </c>
      <c r="Q8702" s="2">
        <f t="shared" si="1625"/>
        <v>0</v>
      </c>
      <c r="R8702" s="2">
        <f t="shared" si="1626"/>
        <v>0</v>
      </c>
      <c r="S8702" s="2">
        <f t="shared" si="1627"/>
        <v>0</v>
      </c>
      <c r="T8702" s="2">
        <f t="shared" si="1628"/>
        <v>0</v>
      </c>
      <c r="U8702" s="2">
        <f>IF(O8702="Reg", R8702 * Inputs!$B$7, 0)</f>
        <v>0</v>
      </c>
      <c r="V8702" s="2">
        <f>MAX(F8702 + P8702*Inputs!$B$15 - (Q8702/Inputs!$B$16) - U8702, 0)</f>
        <v>340</v>
      </c>
    </row>
    <row r="8703" spans="1:22" x14ac:dyDescent="0.3">
      <c r="A8703" s="1">
        <v>46385.541666666657</v>
      </c>
      <c r="B8703" s="2">
        <v>33.560297721326393</v>
      </c>
      <c r="C8703" s="2">
        <v>9.1510204534200579</v>
      </c>
      <c r="D8703" s="2">
        <f t="shared" si="1620"/>
        <v>35.859840572027011</v>
      </c>
      <c r="E8703" s="2">
        <f t="shared" si="1621"/>
        <v>57.170432649519171</v>
      </c>
      <c r="F8703" s="2">
        <f t="shared" si="1629"/>
        <v>340</v>
      </c>
      <c r="G8703" s="2">
        <f t="shared" si="1630"/>
        <v>0</v>
      </c>
      <c r="H8703" s="2">
        <f>MIN(Inputs!$B$2, (Inputs!$B$14 - F8703)/Inputs!$B$15)</f>
        <v>0</v>
      </c>
      <c r="I8703" s="2">
        <f>MAX(MIN(Inputs!$B$2, F8703*Inputs!$B$16, Inputs!$B$14*Inputs!$B$4 - G8703), 0)</f>
        <v>170</v>
      </c>
      <c r="J8703" s="2">
        <f>MAX(MIN(Inputs!$B$2, F8703*Inputs!$B$16, (Inputs!$B$14-F8703)/Inputs!$B$15)*Inputs!$B$9, 0)</f>
        <v>0</v>
      </c>
      <c r="K8703" s="2">
        <f>MAX(E8703*Inputs!$B$5 - B8703 - Inputs!$B$8, 0) * H8703</f>
        <v>0</v>
      </c>
      <c r="L8703" s="2">
        <f>IF(B8703 &gt;= D8703*Inputs!$B$10, MAX(B8703 - E8703/Inputs!$B$5 - Inputs!$B$8, 0) * I8703, 0)</f>
        <v>0</v>
      </c>
      <c r="M8703" s="2">
        <f t="shared" si="1622"/>
        <v>0</v>
      </c>
      <c r="N8703" s="3" t="str">
        <f t="shared" si="1623"/>
        <v>Idle</v>
      </c>
      <c r="O8703" s="3" t="str">
        <f t="shared" si="1631"/>
        <v>Idle</v>
      </c>
      <c r="P8703" s="2">
        <f t="shared" si="1624"/>
        <v>0</v>
      </c>
      <c r="Q8703" s="2">
        <f t="shared" si="1625"/>
        <v>0</v>
      </c>
      <c r="R8703" s="2">
        <f t="shared" si="1626"/>
        <v>0</v>
      </c>
      <c r="S8703" s="2">
        <f t="shared" si="1627"/>
        <v>0</v>
      </c>
      <c r="T8703" s="2">
        <f t="shared" si="1628"/>
        <v>0</v>
      </c>
      <c r="U8703" s="2">
        <f>IF(O8703="Reg", R8703 * Inputs!$B$7, 0)</f>
        <v>0</v>
      </c>
      <c r="V8703" s="2">
        <f>MAX(F8703 + P8703*Inputs!$B$15 - (Q8703/Inputs!$B$16) - U8703, 0)</f>
        <v>340</v>
      </c>
    </row>
    <row r="8704" spans="1:22" x14ac:dyDescent="0.3">
      <c r="A8704" s="1">
        <v>46385.583333333343</v>
      </c>
      <c r="B8704" s="2">
        <v>46.87674080215637</v>
      </c>
      <c r="C8704" s="2">
        <v>3.6552942824208481</v>
      </c>
      <c r="D8704" s="2">
        <f t="shared" si="1620"/>
        <v>35.859840572027011</v>
      </c>
      <c r="E8704" s="2">
        <f t="shared" si="1621"/>
        <v>64.148040555450635</v>
      </c>
      <c r="F8704" s="2">
        <f t="shared" si="1629"/>
        <v>340</v>
      </c>
      <c r="G8704" s="2">
        <f t="shared" si="1630"/>
        <v>0</v>
      </c>
      <c r="H8704" s="2">
        <f>MIN(Inputs!$B$2, (Inputs!$B$14 - F8704)/Inputs!$B$15)</f>
        <v>0</v>
      </c>
      <c r="I8704" s="2">
        <f>MAX(MIN(Inputs!$B$2, F8704*Inputs!$B$16, Inputs!$B$14*Inputs!$B$4 - G8704), 0)</f>
        <v>170</v>
      </c>
      <c r="J8704" s="2">
        <f>MAX(MIN(Inputs!$B$2, F8704*Inputs!$B$16, (Inputs!$B$14-F8704)/Inputs!$B$15)*Inputs!$B$9, 0)</f>
        <v>0</v>
      </c>
      <c r="K8704" s="2">
        <f>MAX(E8704*Inputs!$B$5 - B8704 - Inputs!$B$8, 0) * H8704</f>
        <v>0</v>
      </c>
      <c r="L8704" s="2">
        <f>IF(B8704 &gt;= D8704*Inputs!$B$10, MAX(B8704 - E8704/Inputs!$B$5 - Inputs!$B$8, 0) * I8704, 0)</f>
        <v>0</v>
      </c>
      <c r="M8704" s="2">
        <f t="shared" si="1622"/>
        <v>0</v>
      </c>
      <c r="N8704" s="3" t="str">
        <f t="shared" si="1623"/>
        <v>Idle</v>
      </c>
      <c r="O8704" s="3" t="str">
        <f t="shared" si="1631"/>
        <v>Idle</v>
      </c>
      <c r="P8704" s="2">
        <f t="shared" si="1624"/>
        <v>0</v>
      </c>
      <c r="Q8704" s="2">
        <f t="shared" si="1625"/>
        <v>0</v>
      </c>
      <c r="R8704" s="2">
        <f t="shared" si="1626"/>
        <v>0</v>
      </c>
      <c r="S8704" s="2">
        <f t="shared" si="1627"/>
        <v>0</v>
      </c>
      <c r="T8704" s="2">
        <f t="shared" si="1628"/>
        <v>0</v>
      </c>
      <c r="U8704" s="2">
        <f>IF(O8704="Reg", R8704 * Inputs!$B$7, 0)</f>
        <v>0</v>
      </c>
      <c r="V8704" s="2">
        <f>MAX(F8704 + P8704*Inputs!$B$15 - (Q8704/Inputs!$B$16) - U8704, 0)</f>
        <v>340</v>
      </c>
    </row>
    <row r="8705" spans="1:22" x14ac:dyDescent="0.3">
      <c r="A8705" s="1">
        <v>46385.625</v>
      </c>
      <c r="B8705" s="2">
        <v>67.648868239531851</v>
      </c>
      <c r="C8705" s="2">
        <v>13.140030369180989</v>
      </c>
      <c r="D8705" s="2">
        <f t="shared" si="1620"/>
        <v>35.859840572027011</v>
      </c>
      <c r="E8705" s="2">
        <f t="shared" si="1621"/>
        <v>67.817924921665849</v>
      </c>
      <c r="F8705" s="2">
        <f t="shared" si="1629"/>
        <v>340</v>
      </c>
      <c r="G8705" s="2">
        <f t="shared" si="1630"/>
        <v>0</v>
      </c>
      <c r="H8705" s="2">
        <f>MIN(Inputs!$B$2, (Inputs!$B$14 - F8705)/Inputs!$B$15)</f>
        <v>0</v>
      </c>
      <c r="I8705" s="2">
        <f>MAX(MIN(Inputs!$B$2, F8705*Inputs!$B$16, Inputs!$B$14*Inputs!$B$4 - G8705), 0)</f>
        <v>170</v>
      </c>
      <c r="J8705" s="2">
        <f>MAX(MIN(Inputs!$B$2, F8705*Inputs!$B$16, (Inputs!$B$14-F8705)/Inputs!$B$15)*Inputs!$B$9, 0)</f>
        <v>0</v>
      </c>
      <c r="K8705" s="2">
        <f>MAX(E8705*Inputs!$B$5 - B8705 - Inputs!$B$8, 0) * H8705</f>
        <v>0</v>
      </c>
      <c r="L8705" s="2">
        <f>IF(B8705 &gt;= D8705*Inputs!$B$10, MAX(B8705 - E8705/Inputs!$B$5 - Inputs!$B$8, 0) * I8705, 0)</f>
        <v>0</v>
      </c>
      <c r="M8705" s="2">
        <f t="shared" si="1622"/>
        <v>0</v>
      </c>
      <c r="N8705" s="3" t="str">
        <f t="shared" si="1623"/>
        <v>Idle</v>
      </c>
      <c r="O8705" s="3" t="str">
        <f t="shared" si="1631"/>
        <v>Idle</v>
      </c>
      <c r="P8705" s="2">
        <f t="shared" si="1624"/>
        <v>0</v>
      </c>
      <c r="Q8705" s="2">
        <f t="shared" si="1625"/>
        <v>0</v>
      </c>
      <c r="R8705" s="2">
        <f t="shared" si="1626"/>
        <v>0</v>
      </c>
      <c r="S8705" s="2">
        <f t="shared" si="1627"/>
        <v>0</v>
      </c>
      <c r="T8705" s="2">
        <f t="shared" si="1628"/>
        <v>0</v>
      </c>
      <c r="U8705" s="2">
        <f>IF(O8705="Reg", R8705 * Inputs!$B$7, 0)</f>
        <v>0</v>
      </c>
      <c r="V8705" s="2">
        <f>MAX(F8705 + P8705*Inputs!$B$15 - (Q8705/Inputs!$B$16) - U8705, 0)</f>
        <v>340</v>
      </c>
    </row>
    <row r="8706" spans="1:22" x14ac:dyDescent="0.3">
      <c r="A8706" s="1">
        <v>46385.666666666657</v>
      </c>
      <c r="B8706" s="2">
        <v>62.111530947360563</v>
      </c>
      <c r="C8706" s="2">
        <v>9.0059823972391193</v>
      </c>
      <c r="D8706" s="2">
        <f t="shared" ref="D8706:D8761" si="1632">AVERAGEIFS(B:B, A:A, "&gt;="&amp;INT(A8706), A:A, "&lt;"&amp;INT(A8706)+1)</f>
        <v>35.859840572027011</v>
      </c>
      <c r="E8706" s="2">
        <f t="shared" ref="E8706:E8756" si="1633">AVERAGE(B8706:B8711)</f>
        <v>82.356646426463115</v>
      </c>
      <c r="F8706" s="2">
        <f t="shared" si="1629"/>
        <v>340</v>
      </c>
      <c r="G8706" s="2">
        <f t="shared" si="1630"/>
        <v>0</v>
      </c>
      <c r="H8706" s="2">
        <f>MIN(Inputs!$B$2, (Inputs!$B$14 - F8706)/Inputs!$B$15)</f>
        <v>0</v>
      </c>
      <c r="I8706" s="2">
        <f>MAX(MIN(Inputs!$B$2, F8706*Inputs!$B$16, Inputs!$B$14*Inputs!$B$4 - G8706), 0)</f>
        <v>170</v>
      </c>
      <c r="J8706" s="2">
        <f>MAX(MIN(Inputs!$B$2, F8706*Inputs!$B$16, (Inputs!$B$14-F8706)/Inputs!$B$15)*Inputs!$B$9, 0)</f>
        <v>0</v>
      </c>
      <c r="K8706" s="2">
        <f>MAX(E8706*Inputs!$B$5 - B8706 - Inputs!$B$8, 0) * H8706</f>
        <v>0</v>
      </c>
      <c r="L8706" s="2">
        <f>IF(B8706 &gt;= D8706*Inputs!$B$10, MAX(B8706 - E8706/Inputs!$B$5 - Inputs!$B$8, 0) * I8706, 0)</f>
        <v>0</v>
      </c>
      <c r="M8706" s="2">
        <f t="shared" ref="M8706:M8761" si="1634">C8706 * J8706</f>
        <v>0</v>
      </c>
      <c r="N8706" s="3" t="str">
        <f t="shared" ref="N8706:N8761" si="1635">IF(MAX(K8706, L8706, M8706)&lt;=0, "Idle", IF(AND(M8706&gt;=K8706, M8706&gt;=L8706), "Reg", IF(L8706&gt;=K8706, "Discharge", "Charge")))</f>
        <v>Idle</v>
      </c>
      <c r="O8706" s="3" t="str">
        <f t="shared" si="1631"/>
        <v>Idle</v>
      </c>
      <c r="P8706" s="2">
        <f t="shared" ref="P8706:P8761" si="1636">IF(O8706="Charge", H8706, 0)</f>
        <v>0</v>
      </c>
      <c r="Q8706" s="2">
        <f t="shared" ref="Q8706:Q8761" si="1637">IF(O8706="Discharge", I8706, 0)</f>
        <v>0</v>
      </c>
      <c r="R8706" s="2">
        <f t="shared" ref="R8706:R8761" si="1638">IF(O8706="Reg", J8706, 0)</f>
        <v>0</v>
      </c>
      <c r="S8706" s="2">
        <f t="shared" ref="S8706:S8761" si="1639">(Q8706 - P8706) * B8706</f>
        <v>0</v>
      </c>
      <c r="T8706" s="2">
        <f t="shared" ref="T8706:T8761" si="1640">R8706 * C8706</f>
        <v>0</v>
      </c>
      <c r="U8706" s="2">
        <f>IF(O8706="Reg", R8706 * Inputs!$B$7, 0)</f>
        <v>0</v>
      </c>
      <c r="V8706" s="2">
        <f>MAX(F8706 + P8706*Inputs!$B$15 - (Q8706/Inputs!$B$16) - U8706, 0)</f>
        <v>340</v>
      </c>
    </row>
    <row r="8707" spans="1:22" x14ac:dyDescent="0.3">
      <c r="A8707" s="1">
        <v>46385.708333333343</v>
      </c>
      <c r="B8707" s="2">
        <v>65.07843200105448</v>
      </c>
      <c r="C8707" s="2">
        <v>14.19739409224867</v>
      </c>
      <c r="D8707" s="2">
        <f t="shared" si="1632"/>
        <v>35.859840572027011</v>
      </c>
      <c r="E8707" s="2">
        <f t="shared" si="1633"/>
        <v>80.000606656735954</v>
      </c>
      <c r="F8707" s="2">
        <f t="shared" ref="F8707:F8761" si="1641">V8706</f>
        <v>340</v>
      </c>
      <c r="G8707" s="2">
        <f t="shared" ref="G8707:G8761" si="1642">IF(INT(A8707)=INT(A8706), G8706 + Q8706, 0)</f>
        <v>0</v>
      </c>
      <c r="H8707" s="2">
        <f>MIN(Inputs!$B$2, (Inputs!$B$14 - F8707)/Inputs!$B$15)</f>
        <v>0</v>
      </c>
      <c r="I8707" s="2">
        <f>MAX(MIN(Inputs!$B$2, F8707*Inputs!$B$16, Inputs!$B$14*Inputs!$B$4 - G8707), 0)</f>
        <v>170</v>
      </c>
      <c r="J8707" s="2">
        <f>MAX(MIN(Inputs!$B$2, F8707*Inputs!$B$16, (Inputs!$B$14-F8707)/Inputs!$B$15)*Inputs!$B$9, 0)</f>
        <v>0</v>
      </c>
      <c r="K8707" s="2">
        <f>MAX(E8707*Inputs!$B$5 - B8707 - Inputs!$B$8, 0) * H8707</f>
        <v>0</v>
      </c>
      <c r="L8707" s="2">
        <f>IF(B8707 &gt;= D8707*Inputs!$B$10, MAX(B8707 - E8707/Inputs!$B$5 - Inputs!$B$8, 0) * I8707, 0)</f>
        <v>0</v>
      </c>
      <c r="M8707" s="2">
        <f t="shared" si="1634"/>
        <v>0</v>
      </c>
      <c r="N8707" s="3" t="str">
        <f t="shared" si="1635"/>
        <v>Idle</v>
      </c>
      <c r="O8707" s="3" t="str">
        <f t="shared" si="1631"/>
        <v>Idle</v>
      </c>
      <c r="P8707" s="2">
        <f t="shared" si="1636"/>
        <v>0</v>
      </c>
      <c r="Q8707" s="2">
        <f t="shared" si="1637"/>
        <v>0</v>
      </c>
      <c r="R8707" s="2">
        <f t="shared" si="1638"/>
        <v>0</v>
      </c>
      <c r="S8707" s="2">
        <f t="shared" si="1639"/>
        <v>0</v>
      </c>
      <c r="T8707" s="2">
        <f t="shared" si="1640"/>
        <v>0</v>
      </c>
      <c r="U8707" s="2">
        <f>IF(O8707="Reg", R8707 * Inputs!$B$7, 0)</f>
        <v>0</v>
      </c>
      <c r="V8707" s="2">
        <f>MAX(F8707 + P8707*Inputs!$B$15 - (Q8707/Inputs!$B$16) - U8707, 0)</f>
        <v>340</v>
      </c>
    </row>
    <row r="8708" spans="1:22" x14ac:dyDescent="0.3">
      <c r="A8708" s="1">
        <v>46385.75</v>
      </c>
      <c r="B8708" s="2">
        <v>67.746726185685361</v>
      </c>
      <c r="C8708" s="2">
        <v>7.5090980458079724</v>
      </c>
      <c r="D8708" s="2">
        <f t="shared" si="1632"/>
        <v>35.859840572027011</v>
      </c>
      <c r="E8708" s="2">
        <f t="shared" si="1633"/>
        <v>75.88260617543061</v>
      </c>
      <c r="F8708" s="2">
        <f t="shared" si="1641"/>
        <v>340</v>
      </c>
      <c r="G8708" s="2">
        <f t="shared" si="1642"/>
        <v>0</v>
      </c>
      <c r="H8708" s="2">
        <f>MIN(Inputs!$B$2, (Inputs!$B$14 - F8708)/Inputs!$B$15)</f>
        <v>0</v>
      </c>
      <c r="I8708" s="2">
        <f>MAX(MIN(Inputs!$B$2, F8708*Inputs!$B$16, Inputs!$B$14*Inputs!$B$4 - G8708), 0)</f>
        <v>170</v>
      </c>
      <c r="J8708" s="2">
        <f>MAX(MIN(Inputs!$B$2, F8708*Inputs!$B$16, (Inputs!$B$14-F8708)/Inputs!$B$15)*Inputs!$B$9, 0)</f>
        <v>0</v>
      </c>
      <c r="K8708" s="2">
        <f>MAX(E8708*Inputs!$B$5 - B8708 - Inputs!$B$8, 0) * H8708</f>
        <v>0</v>
      </c>
      <c r="L8708" s="2">
        <f>IF(B8708 &gt;= D8708*Inputs!$B$10, MAX(B8708 - E8708/Inputs!$B$5 - Inputs!$B$8, 0) * I8708, 0)</f>
        <v>0</v>
      </c>
      <c r="M8708" s="2">
        <f t="shared" si="1634"/>
        <v>0</v>
      </c>
      <c r="N8708" s="3" t="str">
        <f t="shared" si="1635"/>
        <v>Idle</v>
      </c>
      <c r="O8708" s="3" t="str">
        <f t="shared" ref="O8708:O8761" si="1643">IF(O8707&lt;&gt;O8706, O8707, N8708)</f>
        <v>Idle</v>
      </c>
      <c r="P8708" s="2">
        <f t="shared" si="1636"/>
        <v>0</v>
      </c>
      <c r="Q8708" s="2">
        <f t="shared" si="1637"/>
        <v>0</v>
      </c>
      <c r="R8708" s="2">
        <f t="shared" si="1638"/>
        <v>0</v>
      </c>
      <c r="S8708" s="2">
        <f t="shared" si="1639"/>
        <v>0</v>
      </c>
      <c r="T8708" s="2">
        <f t="shared" si="1640"/>
        <v>0</v>
      </c>
      <c r="U8708" s="2">
        <f>IF(O8708="Reg", R8708 * Inputs!$B$7, 0)</f>
        <v>0</v>
      </c>
      <c r="V8708" s="2">
        <f>MAX(F8708 + P8708*Inputs!$B$15 - (Q8708/Inputs!$B$16) - U8708, 0)</f>
        <v>340</v>
      </c>
    </row>
    <row r="8709" spans="1:22" x14ac:dyDescent="0.3">
      <c r="A8709" s="1">
        <v>46385.791666666657</v>
      </c>
      <c r="B8709" s="2">
        <v>75.425945156915134</v>
      </c>
      <c r="C8709" s="2">
        <v>19.142803389904429</v>
      </c>
      <c r="D8709" s="2">
        <f t="shared" si="1632"/>
        <v>35.859840572027011</v>
      </c>
      <c r="E8709" s="2">
        <f t="shared" si="1633"/>
        <v>69.668602633823156</v>
      </c>
      <c r="F8709" s="2">
        <f t="shared" si="1641"/>
        <v>340</v>
      </c>
      <c r="G8709" s="2">
        <f t="shared" si="1642"/>
        <v>0</v>
      </c>
      <c r="H8709" s="2">
        <f>MIN(Inputs!$B$2, (Inputs!$B$14 - F8709)/Inputs!$B$15)</f>
        <v>0</v>
      </c>
      <c r="I8709" s="2">
        <f>MAX(MIN(Inputs!$B$2, F8709*Inputs!$B$16, Inputs!$B$14*Inputs!$B$4 - G8709), 0)</f>
        <v>170</v>
      </c>
      <c r="J8709" s="2">
        <f>MAX(MIN(Inputs!$B$2, F8709*Inputs!$B$16, (Inputs!$B$14-F8709)/Inputs!$B$15)*Inputs!$B$9, 0)</f>
        <v>0</v>
      </c>
      <c r="K8709" s="2">
        <f>MAX(E8709*Inputs!$B$5 - B8709 - Inputs!$B$8, 0) * H8709</f>
        <v>0</v>
      </c>
      <c r="L8709" s="2">
        <f>IF(B8709 &gt;= D8709*Inputs!$B$10, MAX(B8709 - E8709/Inputs!$B$5 - Inputs!$B$8, 0) * I8709, 0)</f>
        <v>0</v>
      </c>
      <c r="M8709" s="2">
        <f t="shared" si="1634"/>
        <v>0</v>
      </c>
      <c r="N8709" s="3" t="str">
        <f t="shared" si="1635"/>
        <v>Idle</v>
      </c>
      <c r="O8709" s="3" t="str">
        <f t="shared" si="1643"/>
        <v>Idle</v>
      </c>
      <c r="P8709" s="2">
        <f t="shared" si="1636"/>
        <v>0</v>
      </c>
      <c r="Q8709" s="2">
        <f t="shared" si="1637"/>
        <v>0</v>
      </c>
      <c r="R8709" s="2">
        <f t="shared" si="1638"/>
        <v>0</v>
      </c>
      <c r="S8709" s="2">
        <f t="shared" si="1639"/>
        <v>0</v>
      </c>
      <c r="T8709" s="2">
        <f t="shared" si="1640"/>
        <v>0</v>
      </c>
      <c r="U8709" s="2">
        <f>IF(O8709="Reg", R8709 * Inputs!$B$7, 0)</f>
        <v>0</v>
      </c>
      <c r="V8709" s="2">
        <f>MAX(F8709 + P8709*Inputs!$B$15 - (Q8709/Inputs!$B$16) - U8709, 0)</f>
        <v>340</v>
      </c>
    </row>
    <row r="8710" spans="1:22" x14ac:dyDescent="0.3">
      <c r="A8710" s="1">
        <v>46385.833333333343</v>
      </c>
      <c r="B8710" s="2">
        <v>68.896046999447734</v>
      </c>
      <c r="C8710" s="2">
        <v>5.1622425568678434</v>
      </c>
      <c r="D8710" s="2">
        <f t="shared" si="1632"/>
        <v>35.859840572027011</v>
      </c>
      <c r="E8710" s="2">
        <f t="shared" si="1633"/>
        <v>59.328787581530726</v>
      </c>
      <c r="F8710" s="2">
        <f t="shared" si="1641"/>
        <v>340</v>
      </c>
      <c r="G8710" s="2">
        <f t="shared" si="1642"/>
        <v>0</v>
      </c>
      <c r="H8710" s="2">
        <f>MIN(Inputs!$B$2, (Inputs!$B$14 - F8710)/Inputs!$B$15)</f>
        <v>0</v>
      </c>
      <c r="I8710" s="2">
        <f>MAX(MIN(Inputs!$B$2, F8710*Inputs!$B$16, Inputs!$B$14*Inputs!$B$4 - G8710), 0)</f>
        <v>170</v>
      </c>
      <c r="J8710" s="2">
        <f>MAX(MIN(Inputs!$B$2, F8710*Inputs!$B$16, (Inputs!$B$14-F8710)/Inputs!$B$15)*Inputs!$B$9, 0)</f>
        <v>0</v>
      </c>
      <c r="K8710" s="2">
        <f>MAX(E8710*Inputs!$B$5 - B8710 - Inputs!$B$8, 0) * H8710</f>
        <v>0</v>
      </c>
      <c r="L8710" s="2">
        <f>IF(B8710 &gt;= D8710*Inputs!$B$10, MAX(B8710 - E8710/Inputs!$B$5 - Inputs!$B$8, 0) * I8710, 0)</f>
        <v>0</v>
      </c>
      <c r="M8710" s="2">
        <f t="shared" si="1634"/>
        <v>0</v>
      </c>
      <c r="N8710" s="3" t="str">
        <f t="shared" si="1635"/>
        <v>Idle</v>
      </c>
      <c r="O8710" s="3" t="str">
        <f t="shared" si="1643"/>
        <v>Idle</v>
      </c>
      <c r="P8710" s="2">
        <f t="shared" si="1636"/>
        <v>0</v>
      </c>
      <c r="Q8710" s="2">
        <f t="shared" si="1637"/>
        <v>0</v>
      </c>
      <c r="R8710" s="2">
        <f t="shared" si="1638"/>
        <v>0</v>
      </c>
      <c r="S8710" s="2">
        <f t="shared" si="1639"/>
        <v>0</v>
      </c>
      <c r="T8710" s="2">
        <f t="shared" si="1640"/>
        <v>0</v>
      </c>
      <c r="U8710" s="2">
        <f>IF(O8710="Reg", R8710 * Inputs!$B$7, 0)</f>
        <v>0</v>
      </c>
      <c r="V8710" s="2">
        <f>MAX(F8710 + P8710*Inputs!$B$15 - (Q8710/Inputs!$B$16) - U8710, 0)</f>
        <v>340</v>
      </c>
    </row>
    <row r="8711" spans="1:22" x14ac:dyDescent="0.3">
      <c r="A8711" s="1">
        <v>46385.875</v>
      </c>
      <c r="B8711" s="2">
        <v>154.8811972683155</v>
      </c>
      <c r="C8711" s="2">
        <v>2.3820407713058942</v>
      </c>
      <c r="D8711" s="2">
        <f t="shared" si="1632"/>
        <v>35.859840572027011</v>
      </c>
      <c r="E8711" s="2">
        <f t="shared" si="1633"/>
        <v>49.926825171141537</v>
      </c>
      <c r="F8711" s="2">
        <f t="shared" si="1641"/>
        <v>340</v>
      </c>
      <c r="G8711" s="2">
        <f t="shared" si="1642"/>
        <v>0</v>
      </c>
      <c r="H8711" s="2">
        <f>MIN(Inputs!$B$2, (Inputs!$B$14 - F8711)/Inputs!$B$15)</f>
        <v>0</v>
      </c>
      <c r="I8711" s="2">
        <f>MAX(MIN(Inputs!$B$2, F8711*Inputs!$B$16, Inputs!$B$14*Inputs!$B$4 - G8711), 0)</f>
        <v>170</v>
      </c>
      <c r="J8711" s="2">
        <f>MAX(MIN(Inputs!$B$2, F8711*Inputs!$B$16, (Inputs!$B$14-F8711)/Inputs!$B$15)*Inputs!$B$9, 0)</f>
        <v>0</v>
      </c>
      <c r="K8711" s="2">
        <f>MAX(E8711*Inputs!$B$5 - B8711 - Inputs!$B$8, 0) * H8711</f>
        <v>0</v>
      </c>
      <c r="L8711" s="2">
        <f>IF(B8711 &gt;= D8711*Inputs!$B$10, MAX(B8711 - E8711/Inputs!$B$5 - Inputs!$B$8, 0) * I8711, 0)</f>
        <v>13284.848673006747</v>
      </c>
      <c r="M8711" s="2">
        <f t="shared" si="1634"/>
        <v>0</v>
      </c>
      <c r="N8711" s="3" t="str">
        <f t="shared" si="1635"/>
        <v>Discharge</v>
      </c>
      <c r="O8711" s="3" t="str">
        <f t="shared" si="1643"/>
        <v>Discharge</v>
      </c>
      <c r="P8711" s="2">
        <f t="shared" si="1636"/>
        <v>0</v>
      </c>
      <c r="Q8711" s="2">
        <f t="shared" si="1637"/>
        <v>170</v>
      </c>
      <c r="R8711" s="2">
        <f t="shared" si="1638"/>
        <v>0</v>
      </c>
      <c r="S8711" s="2">
        <f t="shared" si="1639"/>
        <v>26329.803535613635</v>
      </c>
      <c r="T8711" s="2">
        <f t="shared" si="1640"/>
        <v>0</v>
      </c>
      <c r="U8711" s="2">
        <f>IF(O8711="Reg", R8711 * Inputs!$B$7, 0)</f>
        <v>0</v>
      </c>
      <c r="V8711" s="2">
        <f>MAX(F8711 + P8711*Inputs!$B$15 - (Q8711/Inputs!$B$16) - U8711, 0)</f>
        <v>170</v>
      </c>
    </row>
    <row r="8712" spans="1:22" x14ac:dyDescent="0.3">
      <c r="A8712" s="1">
        <v>46385.916666666657</v>
      </c>
      <c r="B8712" s="2">
        <v>47.97529232899754</v>
      </c>
      <c r="C8712" s="2">
        <v>23.083162773846372</v>
      </c>
      <c r="D8712" s="2">
        <f t="shared" si="1632"/>
        <v>35.859840572027011</v>
      </c>
      <c r="E8712" s="2">
        <f t="shared" si="1633"/>
        <v>25.080715602974553</v>
      </c>
      <c r="F8712" s="2">
        <f t="shared" si="1641"/>
        <v>170</v>
      </c>
      <c r="G8712" s="2">
        <f t="shared" si="1642"/>
        <v>170</v>
      </c>
      <c r="H8712" s="2">
        <f>MIN(Inputs!$B$2, (Inputs!$B$14 - F8712)/Inputs!$B$15)</f>
        <v>170</v>
      </c>
      <c r="I8712" s="2">
        <f>MAX(MIN(Inputs!$B$2, F8712*Inputs!$B$16, Inputs!$B$14*Inputs!$B$4 - G8712), 0)</f>
        <v>170</v>
      </c>
      <c r="J8712" s="2">
        <f>MAX(MIN(Inputs!$B$2, F8712*Inputs!$B$16, (Inputs!$B$14-F8712)/Inputs!$B$15)*Inputs!$B$9, 0)</f>
        <v>136</v>
      </c>
      <c r="K8712" s="2">
        <f>MAX(E8712*Inputs!$B$5 - B8712 - Inputs!$B$8, 0) * H8712</f>
        <v>0</v>
      </c>
      <c r="L8712" s="2">
        <f>IF(B8712 &gt;= D8712*Inputs!$B$10, MAX(B8712 - E8712/Inputs!$B$5 - Inputs!$B$8, 0) * I8712, 0)</f>
        <v>0</v>
      </c>
      <c r="M8712" s="2">
        <f t="shared" si="1634"/>
        <v>3139.3101372431065</v>
      </c>
      <c r="N8712" s="3" t="str">
        <f t="shared" si="1635"/>
        <v>Reg</v>
      </c>
      <c r="O8712" s="3" t="str">
        <f t="shared" si="1643"/>
        <v>Discharge</v>
      </c>
      <c r="P8712" s="2">
        <f t="shared" si="1636"/>
        <v>0</v>
      </c>
      <c r="Q8712" s="2">
        <f t="shared" si="1637"/>
        <v>170</v>
      </c>
      <c r="R8712" s="2">
        <f t="shared" si="1638"/>
        <v>0</v>
      </c>
      <c r="S8712" s="2">
        <f t="shared" si="1639"/>
        <v>8155.7996959295815</v>
      </c>
      <c r="T8712" s="2">
        <f t="shared" si="1640"/>
        <v>0</v>
      </c>
      <c r="U8712" s="2">
        <f>IF(O8712="Reg", R8712 * Inputs!$B$7, 0)</f>
        <v>0</v>
      </c>
      <c r="V8712" s="2">
        <f>MAX(F8712 + P8712*Inputs!$B$15 - (Q8712/Inputs!$B$16) - U8712, 0)</f>
        <v>0</v>
      </c>
    </row>
    <row r="8713" spans="1:22" x14ac:dyDescent="0.3">
      <c r="A8713" s="1">
        <v>46385.958333333343</v>
      </c>
      <c r="B8713" s="2">
        <v>40.370429113222393</v>
      </c>
      <c r="C8713" s="2">
        <v>7.1989844628837218</v>
      </c>
      <c r="D8713" s="2">
        <f t="shared" si="1632"/>
        <v>35.859840572027011</v>
      </c>
      <c r="E8713" s="2">
        <f t="shared" si="1633"/>
        <v>17.084833548141628</v>
      </c>
      <c r="F8713" s="2">
        <f t="shared" si="1641"/>
        <v>0</v>
      </c>
      <c r="G8713" s="2">
        <f t="shared" si="1642"/>
        <v>340</v>
      </c>
      <c r="H8713" s="2">
        <f>MIN(Inputs!$B$2, (Inputs!$B$14 - F8713)/Inputs!$B$15)</f>
        <v>170</v>
      </c>
      <c r="I8713" s="2">
        <f>MAX(MIN(Inputs!$B$2, F8713*Inputs!$B$16, Inputs!$B$14*Inputs!$B$4 - G8713), 0)</f>
        <v>0</v>
      </c>
      <c r="J8713" s="2">
        <f>MAX(MIN(Inputs!$B$2, F8713*Inputs!$B$16, (Inputs!$B$14-F8713)/Inputs!$B$15)*Inputs!$B$9, 0)</f>
        <v>0</v>
      </c>
      <c r="K8713" s="2">
        <f>MAX(E8713*Inputs!$B$5 - B8713 - Inputs!$B$8, 0) * H8713</f>
        <v>0</v>
      </c>
      <c r="L8713" s="2">
        <f>IF(B8713 &gt;= D8713*Inputs!$B$10, MAX(B8713 - E8713/Inputs!$B$5 - Inputs!$B$8, 0) * I8713, 0)</f>
        <v>0</v>
      </c>
      <c r="M8713" s="2">
        <f t="shared" si="1634"/>
        <v>0</v>
      </c>
      <c r="N8713" s="3" t="str">
        <f t="shared" si="1635"/>
        <v>Idle</v>
      </c>
      <c r="O8713" s="3" t="str">
        <f t="shared" si="1643"/>
        <v>Idle</v>
      </c>
      <c r="P8713" s="2">
        <f t="shared" si="1636"/>
        <v>0</v>
      </c>
      <c r="Q8713" s="2">
        <f t="shared" si="1637"/>
        <v>0</v>
      </c>
      <c r="R8713" s="2">
        <f t="shared" si="1638"/>
        <v>0</v>
      </c>
      <c r="S8713" s="2">
        <f t="shared" si="1639"/>
        <v>0</v>
      </c>
      <c r="T8713" s="2">
        <f t="shared" si="1640"/>
        <v>0</v>
      </c>
      <c r="U8713" s="2">
        <f>IF(O8713="Reg", R8713 * Inputs!$B$7, 0)</f>
        <v>0</v>
      </c>
      <c r="V8713" s="2">
        <f>MAX(F8713 + P8713*Inputs!$B$15 - (Q8713/Inputs!$B$16) - U8713, 0)</f>
        <v>0</v>
      </c>
    </row>
    <row r="8714" spans="1:22" x14ac:dyDescent="0.3">
      <c r="A8714" s="1">
        <v>46386</v>
      </c>
      <c r="B8714" s="2">
        <v>30.462704936040669</v>
      </c>
      <c r="C8714" s="2">
        <v>9.4348851058858987</v>
      </c>
      <c r="D8714" s="2">
        <f t="shared" si="1632"/>
        <v>29.915558946621129</v>
      </c>
      <c r="E8714" s="2">
        <f t="shared" si="1633"/>
        <v>10.356428695937897</v>
      </c>
      <c r="F8714" s="2">
        <f t="shared" si="1641"/>
        <v>0</v>
      </c>
      <c r="G8714" s="2">
        <f t="shared" si="1642"/>
        <v>0</v>
      </c>
      <c r="H8714" s="2">
        <f>MIN(Inputs!$B$2, (Inputs!$B$14 - F8714)/Inputs!$B$15)</f>
        <v>170</v>
      </c>
      <c r="I8714" s="2">
        <f>MAX(MIN(Inputs!$B$2, F8714*Inputs!$B$16, Inputs!$B$14*Inputs!$B$4 - G8714), 0)</f>
        <v>0</v>
      </c>
      <c r="J8714" s="2">
        <f>MAX(MIN(Inputs!$B$2, F8714*Inputs!$B$16, (Inputs!$B$14-F8714)/Inputs!$B$15)*Inputs!$B$9, 0)</f>
        <v>0</v>
      </c>
      <c r="K8714" s="2">
        <f>MAX(E8714*Inputs!$B$5 - B8714 - Inputs!$B$8, 0) * H8714</f>
        <v>0</v>
      </c>
      <c r="L8714" s="2">
        <f>IF(B8714 &gt;= D8714*Inputs!$B$10, MAX(B8714 - E8714/Inputs!$B$5 - Inputs!$B$8, 0) * I8714, 0)</f>
        <v>0</v>
      </c>
      <c r="M8714" s="2">
        <f t="shared" si="1634"/>
        <v>0</v>
      </c>
      <c r="N8714" s="3" t="str">
        <f t="shared" si="1635"/>
        <v>Idle</v>
      </c>
      <c r="O8714" s="3" t="str">
        <f t="shared" si="1643"/>
        <v>Idle</v>
      </c>
      <c r="P8714" s="2">
        <f t="shared" si="1636"/>
        <v>0</v>
      </c>
      <c r="Q8714" s="2">
        <f t="shared" si="1637"/>
        <v>0</v>
      </c>
      <c r="R8714" s="2">
        <f t="shared" si="1638"/>
        <v>0</v>
      </c>
      <c r="S8714" s="2">
        <f t="shared" si="1639"/>
        <v>0</v>
      </c>
      <c r="T8714" s="2">
        <f t="shared" si="1640"/>
        <v>0</v>
      </c>
      <c r="U8714" s="2">
        <f>IF(O8714="Reg", R8714 * Inputs!$B$7, 0)</f>
        <v>0</v>
      </c>
      <c r="V8714" s="2">
        <f>MAX(F8714 + P8714*Inputs!$B$15 - (Q8714/Inputs!$B$16) - U8714, 0)</f>
        <v>0</v>
      </c>
    </row>
    <row r="8715" spans="1:22" x14ac:dyDescent="0.3">
      <c r="A8715" s="1">
        <v>46386.041666666657</v>
      </c>
      <c r="B8715" s="2">
        <v>13.387054843160501</v>
      </c>
      <c r="C8715" s="2">
        <v>37.029394672587017</v>
      </c>
      <c r="D8715" s="2">
        <f t="shared" si="1632"/>
        <v>29.915558946621129</v>
      </c>
      <c r="E8715" s="2">
        <f t="shared" si="1633"/>
        <v>5.279311206597785</v>
      </c>
      <c r="F8715" s="2">
        <f t="shared" si="1641"/>
        <v>0</v>
      </c>
      <c r="G8715" s="2">
        <f t="shared" si="1642"/>
        <v>0</v>
      </c>
      <c r="H8715" s="2">
        <f>MIN(Inputs!$B$2, (Inputs!$B$14 - F8715)/Inputs!$B$15)</f>
        <v>170</v>
      </c>
      <c r="I8715" s="2">
        <f>MAX(MIN(Inputs!$B$2, F8715*Inputs!$B$16, Inputs!$B$14*Inputs!$B$4 - G8715), 0)</f>
        <v>0</v>
      </c>
      <c r="J8715" s="2">
        <f>MAX(MIN(Inputs!$B$2, F8715*Inputs!$B$16, (Inputs!$B$14-F8715)/Inputs!$B$15)*Inputs!$B$9, 0)</f>
        <v>0</v>
      </c>
      <c r="K8715" s="2">
        <f>MAX(E8715*Inputs!$B$5 - B8715 - Inputs!$B$8, 0) * H8715</f>
        <v>0</v>
      </c>
      <c r="L8715" s="2">
        <f>IF(B8715 &gt;= D8715*Inputs!$B$10, MAX(B8715 - E8715/Inputs!$B$5 - Inputs!$B$8, 0) * I8715, 0)</f>
        <v>0</v>
      </c>
      <c r="M8715" s="2">
        <f t="shared" si="1634"/>
        <v>0</v>
      </c>
      <c r="N8715" s="3" t="str">
        <f t="shared" si="1635"/>
        <v>Idle</v>
      </c>
      <c r="O8715" s="3" t="str">
        <f t="shared" si="1643"/>
        <v>Idle</v>
      </c>
      <c r="P8715" s="2">
        <f t="shared" si="1636"/>
        <v>0</v>
      </c>
      <c r="Q8715" s="2">
        <f t="shared" si="1637"/>
        <v>0</v>
      </c>
      <c r="R8715" s="2">
        <f t="shared" si="1638"/>
        <v>0</v>
      </c>
      <c r="S8715" s="2">
        <f t="shared" si="1639"/>
        <v>0</v>
      </c>
      <c r="T8715" s="2">
        <f t="shared" si="1640"/>
        <v>0</v>
      </c>
      <c r="U8715" s="2">
        <f>IF(O8715="Reg", R8715 * Inputs!$B$7, 0)</f>
        <v>0</v>
      </c>
      <c r="V8715" s="2">
        <f>MAX(F8715 + P8715*Inputs!$B$15 - (Q8715/Inputs!$B$16) - U8715, 0)</f>
        <v>0</v>
      </c>
    </row>
    <row r="8716" spans="1:22" x14ac:dyDescent="0.3">
      <c r="A8716" s="1">
        <v>46386.083333333343</v>
      </c>
      <c r="B8716" s="2">
        <v>12.484272537112609</v>
      </c>
      <c r="C8716" s="2">
        <v>4.7492246802432883</v>
      </c>
      <c r="D8716" s="2">
        <f t="shared" si="1632"/>
        <v>29.915558946621129</v>
      </c>
      <c r="E8716" s="2">
        <f t="shared" si="1633"/>
        <v>3.0481353994043681</v>
      </c>
      <c r="F8716" s="2">
        <f t="shared" si="1641"/>
        <v>0</v>
      </c>
      <c r="G8716" s="2">
        <f t="shared" si="1642"/>
        <v>0</v>
      </c>
      <c r="H8716" s="2">
        <f>MIN(Inputs!$B$2, (Inputs!$B$14 - F8716)/Inputs!$B$15)</f>
        <v>170</v>
      </c>
      <c r="I8716" s="2">
        <f>MAX(MIN(Inputs!$B$2, F8716*Inputs!$B$16, Inputs!$B$14*Inputs!$B$4 - G8716), 0)</f>
        <v>0</v>
      </c>
      <c r="J8716" s="2">
        <f>MAX(MIN(Inputs!$B$2, F8716*Inputs!$B$16, (Inputs!$B$14-F8716)/Inputs!$B$15)*Inputs!$B$9, 0)</f>
        <v>0</v>
      </c>
      <c r="K8716" s="2">
        <f>MAX(E8716*Inputs!$B$5 - B8716 - Inputs!$B$8, 0) * H8716</f>
        <v>0</v>
      </c>
      <c r="L8716" s="2">
        <f>IF(B8716 &gt;= D8716*Inputs!$B$10, MAX(B8716 - E8716/Inputs!$B$5 - Inputs!$B$8, 0) * I8716, 0)</f>
        <v>0</v>
      </c>
      <c r="M8716" s="2">
        <f t="shared" si="1634"/>
        <v>0</v>
      </c>
      <c r="N8716" s="3" t="str">
        <f t="shared" si="1635"/>
        <v>Idle</v>
      </c>
      <c r="O8716" s="3" t="str">
        <f t="shared" si="1643"/>
        <v>Idle</v>
      </c>
      <c r="P8716" s="2">
        <f t="shared" si="1636"/>
        <v>0</v>
      </c>
      <c r="Q8716" s="2">
        <f t="shared" si="1637"/>
        <v>0</v>
      </c>
      <c r="R8716" s="2">
        <f t="shared" si="1638"/>
        <v>0</v>
      </c>
      <c r="S8716" s="2">
        <f t="shared" si="1639"/>
        <v>0</v>
      </c>
      <c r="T8716" s="2">
        <f t="shared" si="1640"/>
        <v>0</v>
      </c>
      <c r="U8716" s="2">
        <f>IF(O8716="Reg", R8716 * Inputs!$B$7, 0)</f>
        <v>0</v>
      </c>
      <c r="V8716" s="2">
        <f>MAX(F8716 + P8716*Inputs!$B$15 - (Q8716/Inputs!$B$16) - U8716, 0)</f>
        <v>0</v>
      </c>
    </row>
    <row r="8717" spans="1:22" x14ac:dyDescent="0.3">
      <c r="A8717" s="1">
        <v>46386.125</v>
      </c>
      <c r="B8717" s="2">
        <v>5.8045398593135982</v>
      </c>
      <c r="C8717" s="2">
        <v>5.3597869478233022</v>
      </c>
      <c r="D8717" s="2">
        <f t="shared" si="1632"/>
        <v>29.915558946621129</v>
      </c>
      <c r="E8717" s="2">
        <f t="shared" si="1633"/>
        <v>0.96742330988559966</v>
      </c>
      <c r="F8717" s="2">
        <f t="shared" si="1641"/>
        <v>0</v>
      </c>
      <c r="G8717" s="2">
        <f t="shared" si="1642"/>
        <v>0</v>
      </c>
      <c r="H8717" s="2">
        <f>MIN(Inputs!$B$2, (Inputs!$B$14 - F8717)/Inputs!$B$15)</f>
        <v>170</v>
      </c>
      <c r="I8717" s="2">
        <f>MAX(MIN(Inputs!$B$2, F8717*Inputs!$B$16, Inputs!$B$14*Inputs!$B$4 - G8717), 0)</f>
        <v>0</v>
      </c>
      <c r="J8717" s="2">
        <f>MAX(MIN(Inputs!$B$2, F8717*Inputs!$B$16, (Inputs!$B$14-F8717)/Inputs!$B$15)*Inputs!$B$9, 0)</f>
        <v>0</v>
      </c>
      <c r="K8717" s="2">
        <f>MAX(E8717*Inputs!$B$5 - B8717 - Inputs!$B$8, 0) * H8717</f>
        <v>0</v>
      </c>
      <c r="L8717" s="2">
        <f>IF(B8717 &gt;= D8717*Inputs!$B$10, MAX(B8717 - E8717/Inputs!$B$5 - Inputs!$B$8, 0) * I8717, 0)</f>
        <v>0</v>
      </c>
      <c r="M8717" s="2">
        <f t="shared" si="1634"/>
        <v>0</v>
      </c>
      <c r="N8717" s="3" t="str">
        <f t="shared" si="1635"/>
        <v>Idle</v>
      </c>
      <c r="O8717" s="3" t="str">
        <f t="shared" si="1643"/>
        <v>Idle</v>
      </c>
      <c r="P8717" s="2">
        <f t="shared" si="1636"/>
        <v>0</v>
      </c>
      <c r="Q8717" s="2">
        <f t="shared" si="1637"/>
        <v>0</v>
      </c>
      <c r="R8717" s="2">
        <f t="shared" si="1638"/>
        <v>0</v>
      </c>
      <c r="S8717" s="2">
        <f t="shared" si="1639"/>
        <v>0</v>
      </c>
      <c r="T8717" s="2">
        <f t="shared" si="1640"/>
        <v>0</v>
      </c>
      <c r="U8717" s="2">
        <f>IF(O8717="Reg", R8717 * Inputs!$B$7, 0)</f>
        <v>0</v>
      </c>
      <c r="V8717" s="2">
        <f>MAX(F8717 + P8717*Inputs!$B$15 - (Q8717/Inputs!$B$16) - U8717, 0)</f>
        <v>0</v>
      </c>
    </row>
    <row r="8718" spans="1:22" x14ac:dyDescent="0.3">
      <c r="A8718" s="1">
        <v>46386.166666666657</v>
      </c>
      <c r="B8718" s="2">
        <v>0</v>
      </c>
      <c r="C8718" s="2">
        <v>6.4070125582395434</v>
      </c>
      <c r="D8718" s="2">
        <f t="shared" si="1632"/>
        <v>29.915558946621129</v>
      </c>
      <c r="E8718" s="2">
        <f t="shared" si="1633"/>
        <v>0</v>
      </c>
      <c r="F8718" s="2">
        <f t="shared" si="1641"/>
        <v>0</v>
      </c>
      <c r="G8718" s="2">
        <f t="shared" si="1642"/>
        <v>0</v>
      </c>
      <c r="H8718" s="2">
        <f>MIN(Inputs!$B$2, (Inputs!$B$14 - F8718)/Inputs!$B$15)</f>
        <v>170</v>
      </c>
      <c r="I8718" s="2">
        <f>MAX(MIN(Inputs!$B$2, F8718*Inputs!$B$16, Inputs!$B$14*Inputs!$B$4 - G8718), 0)</f>
        <v>0</v>
      </c>
      <c r="J8718" s="2">
        <f>MAX(MIN(Inputs!$B$2, F8718*Inputs!$B$16, (Inputs!$B$14-F8718)/Inputs!$B$15)*Inputs!$B$9, 0)</f>
        <v>0</v>
      </c>
      <c r="K8718" s="2">
        <f>MAX(E8718*Inputs!$B$5 - B8718 - Inputs!$B$8, 0) * H8718</f>
        <v>0</v>
      </c>
      <c r="L8718" s="2">
        <f>IF(B8718 &gt;= D8718*Inputs!$B$10, MAX(B8718 - E8718/Inputs!$B$5 - Inputs!$B$8, 0) * I8718, 0)</f>
        <v>0</v>
      </c>
      <c r="M8718" s="2">
        <f t="shared" si="1634"/>
        <v>0</v>
      </c>
      <c r="N8718" s="3" t="str">
        <f t="shared" si="1635"/>
        <v>Idle</v>
      </c>
      <c r="O8718" s="3" t="str">
        <f t="shared" si="1643"/>
        <v>Idle</v>
      </c>
      <c r="P8718" s="2">
        <f t="shared" si="1636"/>
        <v>0</v>
      </c>
      <c r="Q8718" s="2">
        <f t="shared" si="1637"/>
        <v>0</v>
      </c>
      <c r="R8718" s="2">
        <f t="shared" si="1638"/>
        <v>0</v>
      </c>
      <c r="S8718" s="2">
        <f t="shared" si="1639"/>
        <v>0</v>
      </c>
      <c r="T8718" s="2">
        <f t="shared" si="1640"/>
        <v>0</v>
      </c>
      <c r="U8718" s="2">
        <f>IF(O8718="Reg", R8718 * Inputs!$B$7, 0)</f>
        <v>0</v>
      </c>
      <c r="V8718" s="2">
        <f>MAX(F8718 + P8718*Inputs!$B$15 - (Q8718/Inputs!$B$16) - U8718, 0)</f>
        <v>0</v>
      </c>
    </row>
    <row r="8719" spans="1:22" x14ac:dyDescent="0.3">
      <c r="A8719" s="1">
        <v>46386.208333333343</v>
      </c>
      <c r="B8719" s="2">
        <v>0</v>
      </c>
      <c r="C8719" s="2">
        <v>4.4002999205008564</v>
      </c>
      <c r="D8719" s="2">
        <f t="shared" si="1632"/>
        <v>29.915558946621129</v>
      </c>
      <c r="E8719" s="2">
        <f t="shared" si="1633"/>
        <v>0.42390562814559779</v>
      </c>
      <c r="F8719" s="2">
        <f t="shared" si="1641"/>
        <v>0</v>
      </c>
      <c r="G8719" s="2">
        <f t="shared" si="1642"/>
        <v>0</v>
      </c>
      <c r="H8719" s="2">
        <f>MIN(Inputs!$B$2, (Inputs!$B$14 - F8719)/Inputs!$B$15)</f>
        <v>170</v>
      </c>
      <c r="I8719" s="2">
        <f>MAX(MIN(Inputs!$B$2, F8719*Inputs!$B$16, Inputs!$B$14*Inputs!$B$4 - G8719), 0)</f>
        <v>0</v>
      </c>
      <c r="J8719" s="2">
        <f>MAX(MIN(Inputs!$B$2, F8719*Inputs!$B$16, (Inputs!$B$14-F8719)/Inputs!$B$15)*Inputs!$B$9, 0)</f>
        <v>0</v>
      </c>
      <c r="K8719" s="2">
        <f>MAX(E8719*Inputs!$B$5 - B8719 - Inputs!$B$8, 0) * H8719</f>
        <v>0</v>
      </c>
      <c r="L8719" s="2">
        <f>IF(B8719 &gt;= D8719*Inputs!$B$10, MAX(B8719 - E8719/Inputs!$B$5 - Inputs!$B$8, 0) * I8719, 0)</f>
        <v>0</v>
      </c>
      <c r="M8719" s="2">
        <f t="shared" si="1634"/>
        <v>0</v>
      </c>
      <c r="N8719" s="3" t="str">
        <f t="shared" si="1635"/>
        <v>Idle</v>
      </c>
      <c r="O8719" s="3" t="str">
        <f t="shared" si="1643"/>
        <v>Idle</v>
      </c>
      <c r="P8719" s="2">
        <f t="shared" si="1636"/>
        <v>0</v>
      </c>
      <c r="Q8719" s="2">
        <f t="shared" si="1637"/>
        <v>0</v>
      </c>
      <c r="R8719" s="2">
        <f t="shared" si="1638"/>
        <v>0</v>
      </c>
      <c r="S8719" s="2">
        <f t="shared" si="1639"/>
        <v>0</v>
      </c>
      <c r="T8719" s="2">
        <f t="shared" si="1640"/>
        <v>0</v>
      </c>
      <c r="U8719" s="2">
        <f>IF(O8719="Reg", R8719 * Inputs!$B$7, 0)</f>
        <v>0</v>
      </c>
      <c r="V8719" s="2">
        <f>MAX(F8719 + P8719*Inputs!$B$15 - (Q8719/Inputs!$B$16) - U8719, 0)</f>
        <v>0</v>
      </c>
    </row>
    <row r="8720" spans="1:22" x14ac:dyDescent="0.3">
      <c r="A8720" s="1">
        <v>46386.25</v>
      </c>
      <c r="B8720" s="2">
        <v>0</v>
      </c>
      <c r="C8720" s="2">
        <v>2.7666171677201539</v>
      </c>
      <c r="D8720" s="2">
        <f t="shared" si="1632"/>
        <v>29.915558946621129</v>
      </c>
      <c r="E8720" s="2">
        <f t="shared" si="1633"/>
        <v>2.9710112740081396</v>
      </c>
      <c r="F8720" s="2">
        <f t="shared" si="1641"/>
        <v>0</v>
      </c>
      <c r="G8720" s="2">
        <f t="shared" si="1642"/>
        <v>0</v>
      </c>
      <c r="H8720" s="2">
        <f>MIN(Inputs!$B$2, (Inputs!$B$14 - F8720)/Inputs!$B$15)</f>
        <v>170</v>
      </c>
      <c r="I8720" s="2">
        <f>MAX(MIN(Inputs!$B$2, F8720*Inputs!$B$16, Inputs!$B$14*Inputs!$B$4 - G8720), 0)</f>
        <v>0</v>
      </c>
      <c r="J8720" s="2">
        <f>MAX(MIN(Inputs!$B$2, F8720*Inputs!$B$16, (Inputs!$B$14-F8720)/Inputs!$B$15)*Inputs!$B$9, 0)</f>
        <v>0</v>
      </c>
      <c r="K8720" s="2">
        <f>MAX(E8720*Inputs!$B$5 - B8720 - Inputs!$B$8, 0) * H8720</f>
        <v>0</v>
      </c>
      <c r="L8720" s="2">
        <f>IF(B8720 &gt;= D8720*Inputs!$B$10, MAX(B8720 - E8720/Inputs!$B$5 - Inputs!$B$8, 0) * I8720, 0)</f>
        <v>0</v>
      </c>
      <c r="M8720" s="2">
        <f t="shared" si="1634"/>
        <v>0</v>
      </c>
      <c r="N8720" s="3" t="str">
        <f t="shared" si="1635"/>
        <v>Idle</v>
      </c>
      <c r="O8720" s="3" t="str">
        <f t="shared" si="1643"/>
        <v>Idle</v>
      </c>
      <c r="P8720" s="2">
        <f t="shared" si="1636"/>
        <v>0</v>
      </c>
      <c r="Q8720" s="2">
        <f t="shared" si="1637"/>
        <v>0</v>
      </c>
      <c r="R8720" s="2">
        <f t="shared" si="1638"/>
        <v>0</v>
      </c>
      <c r="S8720" s="2">
        <f t="shared" si="1639"/>
        <v>0</v>
      </c>
      <c r="T8720" s="2">
        <f t="shared" si="1640"/>
        <v>0</v>
      </c>
      <c r="U8720" s="2">
        <f>IF(O8720="Reg", R8720 * Inputs!$B$7, 0)</f>
        <v>0</v>
      </c>
      <c r="V8720" s="2">
        <f>MAX(F8720 + P8720*Inputs!$B$15 - (Q8720/Inputs!$B$16) - U8720, 0)</f>
        <v>0</v>
      </c>
    </row>
    <row r="8721" spans="1:22" x14ac:dyDescent="0.3">
      <c r="A8721" s="1">
        <v>46386.291666666657</v>
      </c>
      <c r="B8721" s="2">
        <v>0</v>
      </c>
      <c r="C8721" s="2">
        <v>3.29137837625054</v>
      </c>
      <c r="D8721" s="2">
        <f t="shared" si="1632"/>
        <v>29.915558946621129</v>
      </c>
      <c r="E8721" s="2">
        <f t="shared" si="1633"/>
        <v>7.3968535096090084</v>
      </c>
      <c r="F8721" s="2">
        <f t="shared" si="1641"/>
        <v>0</v>
      </c>
      <c r="G8721" s="2">
        <f t="shared" si="1642"/>
        <v>0</v>
      </c>
      <c r="H8721" s="2">
        <f>MIN(Inputs!$B$2, (Inputs!$B$14 - F8721)/Inputs!$B$15)</f>
        <v>170</v>
      </c>
      <c r="I8721" s="2">
        <f>MAX(MIN(Inputs!$B$2, F8721*Inputs!$B$16, Inputs!$B$14*Inputs!$B$4 - G8721), 0)</f>
        <v>0</v>
      </c>
      <c r="J8721" s="2">
        <f>MAX(MIN(Inputs!$B$2, F8721*Inputs!$B$16, (Inputs!$B$14-F8721)/Inputs!$B$15)*Inputs!$B$9, 0)</f>
        <v>0</v>
      </c>
      <c r="K8721" s="2">
        <f>MAX(E8721*Inputs!$B$5 - B8721 - Inputs!$B$8, 0) * H8721</f>
        <v>0</v>
      </c>
      <c r="L8721" s="2">
        <f>IF(B8721 &gt;= D8721*Inputs!$B$10, MAX(B8721 - E8721/Inputs!$B$5 - Inputs!$B$8, 0) * I8721, 0)</f>
        <v>0</v>
      </c>
      <c r="M8721" s="2">
        <f t="shared" si="1634"/>
        <v>0</v>
      </c>
      <c r="N8721" s="3" t="str">
        <f t="shared" si="1635"/>
        <v>Idle</v>
      </c>
      <c r="O8721" s="3" t="str">
        <f t="shared" si="1643"/>
        <v>Idle</v>
      </c>
      <c r="P8721" s="2">
        <f t="shared" si="1636"/>
        <v>0</v>
      </c>
      <c r="Q8721" s="2">
        <f t="shared" si="1637"/>
        <v>0</v>
      </c>
      <c r="R8721" s="2">
        <f t="shared" si="1638"/>
        <v>0</v>
      </c>
      <c r="S8721" s="2">
        <f t="shared" si="1639"/>
        <v>0</v>
      </c>
      <c r="T8721" s="2">
        <f t="shared" si="1640"/>
        <v>0</v>
      </c>
      <c r="U8721" s="2">
        <f>IF(O8721="Reg", R8721 * Inputs!$B$7, 0)</f>
        <v>0</v>
      </c>
      <c r="V8721" s="2">
        <f>MAX(F8721 + P8721*Inputs!$B$15 - (Q8721/Inputs!$B$16) - U8721, 0)</f>
        <v>0</v>
      </c>
    </row>
    <row r="8722" spans="1:22" x14ac:dyDescent="0.3">
      <c r="A8722" s="1">
        <v>46386.333333333343</v>
      </c>
      <c r="B8722" s="2">
        <v>0</v>
      </c>
      <c r="C8722" s="2">
        <v>4.7134293793385824</v>
      </c>
      <c r="D8722" s="2">
        <f t="shared" si="1632"/>
        <v>29.915558946621129</v>
      </c>
      <c r="E8722" s="2">
        <f t="shared" si="1633"/>
        <v>12.38928548029037</v>
      </c>
      <c r="F8722" s="2">
        <f t="shared" si="1641"/>
        <v>0</v>
      </c>
      <c r="G8722" s="2">
        <f t="shared" si="1642"/>
        <v>0</v>
      </c>
      <c r="H8722" s="2">
        <f>MIN(Inputs!$B$2, (Inputs!$B$14 - F8722)/Inputs!$B$15)</f>
        <v>170</v>
      </c>
      <c r="I8722" s="2">
        <f>MAX(MIN(Inputs!$B$2, F8722*Inputs!$B$16, Inputs!$B$14*Inputs!$B$4 - G8722), 0)</f>
        <v>0</v>
      </c>
      <c r="J8722" s="2">
        <f>MAX(MIN(Inputs!$B$2, F8722*Inputs!$B$16, (Inputs!$B$14-F8722)/Inputs!$B$15)*Inputs!$B$9, 0)</f>
        <v>0</v>
      </c>
      <c r="K8722" s="2">
        <f>MAX(E8722*Inputs!$B$5 - B8722 - Inputs!$B$8, 0) * H8722</f>
        <v>0</v>
      </c>
      <c r="L8722" s="2">
        <f>IF(B8722 &gt;= D8722*Inputs!$B$10, MAX(B8722 - E8722/Inputs!$B$5 - Inputs!$B$8, 0) * I8722, 0)</f>
        <v>0</v>
      </c>
      <c r="M8722" s="2">
        <f t="shared" si="1634"/>
        <v>0</v>
      </c>
      <c r="N8722" s="3" t="str">
        <f t="shared" si="1635"/>
        <v>Idle</v>
      </c>
      <c r="O8722" s="3" t="str">
        <f t="shared" si="1643"/>
        <v>Idle</v>
      </c>
      <c r="P8722" s="2">
        <f t="shared" si="1636"/>
        <v>0</v>
      </c>
      <c r="Q8722" s="2">
        <f t="shared" si="1637"/>
        <v>0</v>
      </c>
      <c r="R8722" s="2">
        <f t="shared" si="1638"/>
        <v>0</v>
      </c>
      <c r="S8722" s="2">
        <f t="shared" si="1639"/>
        <v>0</v>
      </c>
      <c r="T8722" s="2">
        <f t="shared" si="1640"/>
        <v>0</v>
      </c>
      <c r="U8722" s="2">
        <f>IF(O8722="Reg", R8722 * Inputs!$B$7, 0)</f>
        <v>0</v>
      </c>
      <c r="V8722" s="2">
        <f>MAX(F8722 + P8722*Inputs!$B$15 - (Q8722/Inputs!$B$16) - U8722, 0)</f>
        <v>0</v>
      </c>
    </row>
    <row r="8723" spans="1:22" x14ac:dyDescent="0.3">
      <c r="A8723" s="1">
        <v>46386.375</v>
      </c>
      <c r="B8723" s="2">
        <v>0</v>
      </c>
      <c r="C8723" s="2">
        <v>7.4361385223271999</v>
      </c>
      <c r="D8723" s="2">
        <f t="shared" si="1632"/>
        <v>29.915558946621129</v>
      </c>
      <c r="E8723" s="2">
        <f t="shared" si="1633"/>
        <v>18.750994016454019</v>
      </c>
      <c r="F8723" s="2">
        <f t="shared" si="1641"/>
        <v>0</v>
      </c>
      <c r="G8723" s="2">
        <f t="shared" si="1642"/>
        <v>0</v>
      </c>
      <c r="H8723" s="2">
        <f>MIN(Inputs!$B$2, (Inputs!$B$14 - F8723)/Inputs!$B$15)</f>
        <v>170</v>
      </c>
      <c r="I8723" s="2">
        <f>MAX(MIN(Inputs!$B$2, F8723*Inputs!$B$16, Inputs!$B$14*Inputs!$B$4 - G8723), 0)</f>
        <v>0</v>
      </c>
      <c r="J8723" s="2">
        <f>MAX(MIN(Inputs!$B$2, F8723*Inputs!$B$16, (Inputs!$B$14-F8723)/Inputs!$B$15)*Inputs!$B$9, 0)</f>
        <v>0</v>
      </c>
      <c r="K8723" s="2">
        <f>MAX(E8723*Inputs!$B$5 - B8723 - Inputs!$B$8, 0) * H8723</f>
        <v>0</v>
      </c>
      <c r="L8723" s="2">
        <f>IF(B8723 &gt;= D8723*Inputs!$B$10, MAX(B8723 - E8723/Inputs!$B$5 - Inputs!$B$8, 0) * I8723, 0)</f>
        <v>0</v>
      </c>
      <c r="M8723" s="2">
        <f t="shared" si="1634"/>
        <v>0</v>
      </c>
      <c r="N8723" s="3" t="str">
        <f t="shared" si="1635"/>
        <v>Idle</v>
      </c>
      <c r="O8723" s="3" t="str">
        <f t="shared" si="1643"/>
        <v>Idle</v>
      </c>
      <c r="P8723" s="2">
        <f t="shared" si="1636"/>
        <v>0</v>
      </c>
      <c r="Q8723" s="2">
        <f t="shared" si="1637"/>
        <v>0</v>
      </c>
      <c r="R8723" s="2">
        <f t="shared" si="1638"/>
        <v>0</v>
      </c>
      <c r="S8723" s="2">
        <f t="shared" si="1639"/>
        <v>0</v>
      </c>
      <c r="T8723" s="2">
        <f t="shared" si="1640"/>
        <v>0</v>
      </c>
      <c r="U8723" s="2">
        <f>IF(O8723="Reg", R8723 * Inputs!$B$7, 0)</f>
        <v>0</v>
      </c>
      <c r="V8723" s="2">
        <f>MAX(F8723 + P8723*Inputs!$B$15 - (Q8723/Inputs!$B$16) - U8723, 0)</f>
        <v>0</v>
      </c>
    </row>
    <row r="8724" spans="1:22" x14ac:dyDescent="0.3">
      <c r="A8724" s="1">
        <v>46386.416666666657</v>
      </c>
      <c r="B8724" s="2">
        <v>2.5434337688735869</v>
      </c>
      <c r="C8724" s="2">
        <v>16.01324883167316</v>
      </c>
      <c r="D8724" s="2">
        <f t="shared" si="1632"/>
        <v>29.915558946621129</v>
      </c>
      <c r="E8724" s="2">
        <f t="shared" si="1633"/>
        <v>28.918935431828796</v>
      </c>
      <c r="F8724" s="2">
        <f t="shared" si="1641"/>
        <v>0</v>
      </c>
      <c r="G8724" s="2">
        <f t="shared" si="1642"/>
        <v>0</v>
      </c>
      <c r="H8724" s="2">
        <f>MIN(Inputs!$B$2, (Inputs!$B$14 - F8724)/Inputs!$B$15)</f>
        <v>170</v>
      </c>
      <c r="I8724" s="2">
        <f>MAX(MIN(Inputs!$B$2, F8724*Inputs!$B$16, Inputs!$B$14*Inputs!$B$4 - G8724), 0)</f>
        <v>0</v>
      </c>
      <c r="J8724" s="2">
        <f>MAX(MIN(Inputs!$B$2, F8724*Inputs!$B$16, (Inputs!$B$14-F8724)/Inputs!$B$15)*Inputs!$B$9, 0)</f>
        <v>0</v>
      </c>
      <c r="K8724" s="2">
        <f>MAX(E8724*Inputs!$B$5 - B8724 - Inputs!$B$8, 0) * H8724</f>
        <v>493.88899989307805</v>
      </c>
      <c r="L8724" s="2">
        <f>IF(B8724 &gt;= D8724*Inputs!$B$10, MAX(B8724 - E8724/Inputs!$B$5 - Inputs!$B$8, 0) * I8724, 0)</f>
        <v>0</v>
      </c>
      <c r="M8724" s="2">
        <f t="shared" si="1634"/>
        <v>0</v>
      </c>
      <c r="N8724" s="3" t="str">
        <f t="shared" si="1635"/>
        <v>Charge</v>
      </c>
      <c r="O8724" s="3" t="str">
        <f t="shared" si="1643"/>
        <v>Charge</v>
      </c>
      <c r="P8724" s="2">
        <f t="shared" si="1636"/>
        <v>170</v>
      </c>
      <c r="Q8724" s="2">
        <f t="shared" si="1637"/>
        <v>0</v>
      </c>
      <c r="R8724" s="2">
        <f t="shared" si="1638"/>
        <v>0</v>
      </c>
      <c r="S8724" s="2">
        <f t="shared" si="1639"/>
        <v>-432.38374070850978</v>
      </c>
      <c r="T8724" s="2">
        <f t="shared" si="1640"/>
        <v>0</v>
      </c>
      <c r="U8724" s="2">
        <f>IF(O8724="Reg", R8724 * Inputs!$B$7, 0)</f>
        <v>0</v>
      </c>
      <c r="V8724" s="2">
        <f>MAX(F8724 + P8724*Inputs!$B$15 - (Q8724/Inputs!$B$16) - U8724, 0)</f>
        <v>170</v>
      </c>
    </row>
    <row r="8725" spans="1:22" x14ac:dyDescent="0.3">
      <c r="A8725" s="1">
        <v>46386.458333333343</v>
      </c>
      <c r="B8725" s="2">
        <v>15.28263387517525</v>
      </c>
      <c r="C8725" s="2">
        <v>5.1326162946182521</v>
      </c>
      <c r="D8725" s="2">
        <f t="shared" si="1632"/>
        <v>29.915558946621129</v>
      </c>
      <c r="E8725" s="2">
        <f t="shared" si="1633"/>
        <v>38.732458831132583</v>
      </c>
      <c r="F8725" s="2">
        <f t="shared" si="1641"/>
        <v>170</v>
      </c>
      <c r="G8725" s="2">
        <f t="shared" si="1642"/>
        <v>0</v>
      </c>
      <c r="H8725" s="2">
        <f>MIN(Inputs!$B$2, (Inputs!$B$14 - F8725)/Inputs!$B$15)</f>
        <v>170</v>
      </c>
      <c r="I8725" s="2">
        <f>MAX(MIN(Inputs!$B$2, F8725*Inputs!$B$16, Inputs!$B$14*Inputs!$B$4 - G8725), 0)</f>
        <v>170</v>
      </c>
      <c r="J8725" s="2">
        <f>MAX(MIN(Inputs!$B$2, F8725*Inputs!$B$16, (Inputs!$B$14-F8725)/Inputs!$B$15)*Inputs!$B$9, 0)</f>
        <v>136</v>
      </c>
      <c r="K8725" s="2">
        <f>MAX(E8725*Inputs!$B$5 - B8725 - Inputs!$B$8, 0) * H8725</f>
        <v>0</v>
      </c>
      <c r="L8725" s="2">
        <f>IF(B8725 &gt;= D8725*Inputs!$B$10, MAX(B8725 - E8725/Inputs!$B$5 - Inputs!$B$8, 0) * I8725, 0)</f>
        <v>0</v>
      </c>
      <c r="M8725" s="2">
        <f t="shared" si="1634"/>
        <v>698.03581606808234</v>
      </c>
      <c r="N8725" s="3" t="str">
        <f t="shared" si="1635"/>
        <v>Reg</v>
      </c>
      <c r="O8725" s="3" t="str">
        <f t="shared" si="1643"/>
        <v>Charge</v>
      </c>
      <c r="P8725" s="2">
        <f t="shared" si="1636"/>
        <v>170</v>
      </c>
      <c r="Q8725" s="2">
        <f t="shared" si="1637"/>
        <v>0</v>
      </c>
      <c r="R8725" s="2">
        <f t="shared" si="1638"/>
        <v>0</v>
      </c>
      <c r="S8725" s="2">
        <f t="shared" si="1639"/>
        <v>-2598.0477587797927</v>
      </c>
      <c r="T8725" s="2">
        <f t="shared" si="1640"/>
        <v>0</v>
      </c>
      <c r="U8725" s="2">
        <f>IF(O8725="Reg", R8725 * Inputs!$B$7, 0)</f>
        <v>0</v>
      </c>
      <c r="V8725" s="2">
        <f>MAX(F8725 + P8725*Inputs!$B$15 - (Q8725/Inputs!$B$16) - U8725, 0)</f>
        <v>340</v>
      </c>
    </row>
    <row r="8726" spans="1:22" x14ac:dyDescent="0.3">
      <c r="A8726" s="1">
        <v>46386.5</v>
      </c>
      <c r="B8726" s="2">
        <v>26.555053413605211</v>
      </c>
      <c r="C8726" s="2">
        <v>7.7040218095413966</v>
      </c>
      <c r="D8726" s="2">
        <f t="shared" si="1632"/>
        <v>29.915558946621129</v>
      </c>
      <c r="E8726" s="2">
        <f t="shared" si="1633"/>
        <v>46.993512865908535</v>
      </c>
      <c r="F8726" s="2">
        <f t="shared" si="1641"/>
        <v>340</v>
      </c>
      <c r="G8726" s="2">
        <f t="shared" si="1642"/>
        <v>0</v>
      </c>
      <c r="H8726" s="2">
        <f>MIN(Inputs!$B$2, (Inputs!$B$14 - F8726)/Inputs!$B$15)</f>
        <v>0</v>
      </c>
      <c r="I8726" s="2">
        <f>MAX(MIN(Inputs!$B$2, F8726*Inputs!$B$16, Inputs!$B$14*Inputs!$B$4 - G8726), 0)</f>
        <v>170</v>
      </c>
      <c r="J8726" s="2">
        <f>MAX(MIN(Inputs!$B$2, F8726*Inputs!$B$16, (Inputs!$B$14-F8726)/Inputs!$B$15)*Inputs!$B$9, 0)</f>
        <v>0</v>
      </c>
      <c r="K8726" s="2">
        <f>MAX(E8726*Inputs!$B$5 - B8726 - Inputs!$B$8, 0) * H8726</f>
        <v>0</v>
      </c>
      <c r="L8726" s="2">
        <f>IF(B8726 &gt;= D8726*Inputs!$B$10, MAX(B8726 - E8726/Inputs!$B$5 - Inputs!$B$8, 0) * I8726, 0)</f>
        <v>0</v>
      </c>
      <c r="M8726" s="2">
        <f t="shared" si="1634"/>
        <v>0</v>
      </c>
      <c r="N8726" s="3" t="str">
        <f t="shared" si="1635"/>
        <v>Idle</v>
      </c>
      <c r="O8726" s="3" t="str">
        <f t="shared" si="1643"/>
        <v>Idle</v>
      </c>
      <c r="P8726" s="2">
        <f t="shared" si="1636"/>
        <v>0</v>
      </c>
      <c r="Q8726" s="2">
        <f t="shared" si="1637"/>
        <v>0</v>
      </c>
      <c r="R8726" s="2">
        <f t="shared" si="1638"/>
        <v>0</v>
      </c>
      <c r="S8726" s="2">
        <f t="shared" si="1639"/>
        <v>0</v>
      </c>
      <c r="T8726" s="2">
        <f t="shared" si="1640"/>
        <v>0</v>
      </c>
      <c r="U8726" s="2">
        <f>IF(O8726="Reg", R8726 * Inputs!$B$7, 0)</f>
        <v>0</v>
      </c>
      <c r="V8726" s="2">
        <f>MAX(F8726 + P8726*Inputs!$B$15 - (Q8726/Inputs!$B$16) - U8726, 0)</f>
        <v>340</v>
      </c>
    </row>
    <row r="8727" spans="1:22" x14ac:dyDescent="0.3">
      <c r="A8727" s="1">
        <v>46386.541666666657</v>
      </c>
      <c r="B8727" s="2">
        <v>29.95459182408818</v>
      </c>
      <c r="C8727" s="2">
        <v>5.2911724849585813</v>
      </c>
      <c r="D8727" s="2">
        <f t="shared" si="1632"/>
        <v>29.915558946621129</v>
      </c>
      <c r="E8727" s="2">
        <f t="shared" si="1633"/>
        <v>53.320653951462553</v>
      </c>
      <c r="F8727" s="2">
        <f t="shared" si="1641"/>
        <v>340</v>
      </c>
      <c r="G8727" s="2">
        <f t="shared" si="1642"/>
        <v>0</v>
      </c>
      <c r="H8727" s="2">
        <f>MIN(Inputs!$B$2, (Inputs!$B$14 - F8727)/Inputs!$B$15)</f>
        <v>0</v>
      </c>
      <c r="I8727" s="2">
        <f>MAX(MIN(Inputs!$B$2, F8727*Inputs!$B$16, Inputs!$B$14*Inputs!$B$4 - G8727), 0)</f>
        <v>170</v>
      </c>
      <c r="J8727" s="2">
        <f>MAX(MIN(Inputs!$B$2, F8727*Inputs!$B$16, (Inputs!$B$14-F8727)/Inputs!$B$15)*Inputs!$B$9, 0)</f>
        <v>0</v>
      </c>
      <c r="K8727" s="2">
        <f>MAX(E8727*Inputs!$B$5 - B8727 - Inputs!$B$8, 0) * H8727</f>
        <v>0</v>
      </c>
      <c r="L8727" s="2">
        <f>IF(B8727 &gt;= D8727*Inputs!$B$10, MAX(B8727 - E8727/Inputs!$B$5 - Inputs!$B$8, 0) * I8727, 0)</f>
        <v>0</v>
      </c>
      <c r="M8727" s="2">
        <f t="shared" si="1634"/>
        <v>0</v>
      </c>
      <c r="N8727" s="3" t="str">
        <f t="shared" si="1635"/>
        <v>Idle</v>
      </c>
      <c r="O8727" s="3" t="str">
        <f t="shared" si="1643"/>
        <v>Idle</v>
      </c>
      <c r="P8727" s="2">
        <f t="shared" si="1636"/>
        <v>0</v>
      </c>
      <c r="Q8727" s="2">
        <f t="shared" si="1637"/>
        <v>0</v>
      </c>
      <c r="R8727" s="2">
        <f t="shared" si="1638"/>
        <v>0</v>
      </c>
      <c r="S8727" s="2">
        <f t="shared" si="1639"/>
        <v>0</v>
      </c>
      <c r="T8727" s="2">
        <f t="shared" si="1640"/>
        <v>0</v>
      </c>
      <c r="U8727" s="2">
        <f>IF(O8727="Reg", R8727 * Inputs!$B$7, 0)</f>
        <v>0</v>
      </c>
      <c r="V8727" s="2">
        <f>MAX(F8727 + P8727*Inputs!$B$15 - (Q8727/Inputs!$B$16) - U8727, 0)</f>
        <v>340</v>
      </c>
    </row>
    <row r="8728" spans="1:22" x14ac:dyDescent="0.3">
      <c r="A8728" s="1">
        <v>46386.583333333343</v>
      </c>
      <c r="B8728" s="2">
        <v>38.170251216981882</v>
      </c>
      <c r="C8728" s="2">
        <v>4.7316841627899704</v>
      </c>
      <c r="D8728" s="2">
        <f t="shared" si="1632"/>
        <v>29.915558946621129</v>
      </c>
      <c r="E8728" s="2">
        <f t="shared" si="1633"/>
        <v>59.676472436752761</v>
      </c>
      <c r="F8728" s="2">
        <f t="shared" si="1641"/>
        <v>340</v>
      </c>
      <c r="G8728" s="2">
        <f t="shared" si="1642"/>
        <v>0</v>
      </c>
      <c r="H8728" s="2">
        <f>MIN(Inputs!$B$2, (Inputs!$B$14 - F8728)/Inputs!$B$15)</f>
        <v>0</v>
      </c>
      <c r="I8728" s="2">
        <f>MAX(MIN(Inputs!$B$2, F8728*Inputs!$B$16, Inputs!$B$14*Inputs!$B$4 - G8728), 0)</f>
        <v>170</v>
      </c>
      <c r="J8728" s="2">
        <f>MAX(MIN(Inputs!$B$2, F8728*Inputs!$B$16, (Inputs!$B$14-F8728)/Inputs!$B$15)*Inputs!$B$9, 0)</f>
        <v>0</v>
      </c>
      <c r="K8728" s="2">
        <f>MAX(E8728*Inputs!$B$5 - B8728 - Inputs!$B$8, 0) * H8728</f>
        <v>0</v>
      </c>
      <c r="L8728" s="2">
        <f>IF(B8728 &gt;= D8728*Inputs!$B$10, MAX(B8728 - E8728/Inputs!$B$5 - Inputs!$B$8, 0) * I8728, 0)</f>
        <v>0</v>
      </c>
      <c r="M8728" s="2">
        <f t="shared" si="1634"/>
        <v>0</v>
      </c>
      <c r="N8728" s="3" t="str">
        <f t="shared" si="1635"/>
        <v>Idle</v>
      </c>
      <c r="O8728" s="3" t="str">
        <f t="shared" si="1643"/>
        <v>Idle</v>
      </c>
      <c r="P8728" s="2">
        <f t="shared" si="1636"/>
        <v>0</v>
      </c>
      <c r="Q8728" s="2">
        <f t="shared" si="1637"/>
        <v>0</v>
      </c>
      <c r="R8728" s="2">
        <f t="shared" si="1638"/>
        <v>0</v>
      </c>
      <c r="S8728" s="2">
        <f t="shared" si="1639"/>
        <v>0</v>
      </c>
      <c r="T8728" s="2">
        <f t="shared" si="1640"/>
        <v>0</v>
      </c>
      <c r="U8728" s="2">
        <f>IF(O8728="Reg", R8728 * Inputs!$B$7, 0)</f>
        <v>0</v>
      </c>
      <c r="V8728" s="2">
        <f>MAX(F8728 + P8728*Inputs!$B$15 - (Q8728/Inputs!$B$16) - U8728, 0)</f>
        <v>340</v>
      </c>
    </row>
    <row r="8729" spans="1:22" x14ac:dyDescent="0.3">
      <c r="A8729" s="1">
        <v>46386.625</v>
      </c>
      <c r="B8729" s="2">
        <v>61.007648492248663</v>
      </c>
      <c r="C8729" s="2">
        <v>9.655257543567652</v>
      </c>
      <c r="D8729" s="2">
        <f t="shared" si="1632"/>
        <v>29.915558946621129</v>
      </c>
      <c r="E8729" s="2">
        <f t="shared" si="1633"/>
        <v>64.524350558460796</v>
      </c>
      <c r="F8729" s="2">
        <f t="shared" si="1641"/>
        <v>340</v>
      </c>
      <c r="G8729" s="2">
        <f t="shared" si="1642"/>
        <v>0</v>
      </c>
      <c r="H8729" s="2">
        <f>MIN(Inputs!$B$2, (Inputs!$B$14 - F8729)/Inputs!$B$15)</f>
        <v>0</v>
      </c>
      <c r="I8729" s="2">
        <f>MAX(MIN(Inputs!$B$2, F8729*Inputs!$B$16, Inputs!$B$14*Inputs!$B$4 - G8729), 0)</f>
        <v>170</v>
      </c>
      <c r="J8729" s="2">
        <f>MAX(MIN(Inputs!$B$2, F8729*Inputs!$B$16, (Inputs!$B$14-F8729)/Inputs!$B$15)*Inputs!$B$9, 0)</f>
        <v>0</v>
      </c>
      <c r="K8729" s="2">
        <f>MAX(E8729*Inputs!$B$5 - B8729 - Inputs!$B$8, 0) * H8729</f>
        <v>0</v>
      </c>
      <c r="L8729" s="2">
        <f>IF(B8729 &gt;= D8729*Inputs!$B$10, MAX(B8729 - E8729/Inputs!$B$5 - Inputs!$B$8, 0) * I8729, 0)</f>
        <v>0</v>
      </c>
      <c r="M8729" s="2">
        <f t="shared" si="1634"/>
        <v>0</v>
      </c>
      <c r="N8729" s="3" t="str">
        <f t="shared" si="1635"/>
        <v>Idle</v>
      </c>
      <c r="O8729" s="3" t="str">
        <f t="shared" si="1643"/>
        <v>Idle</v>
      </c>
      <c r="P8729" s="2">
        <f t="shared" si="1636"/>
        <v>0</v>
      </c>
      <c r="Q8729" s="2">
        <f t="shared" si="1637"/>
        <v>0</v>
      </c>
      <c r="R8729" s="2">
        <f t="shared" si="1638"/>
        <v>0</v>
      </c>
      <c r="S8729" s="2">
        <f t="shared" si="1639"/>
        <v>0</v>
      </c>
      <c r="T8729" s="2">
        <f t="shared" si="1640"/>
        <v>0</v>
      </c>
      <c r="U8729" s="2">
        <f>IF(O8729="Reg", R8729 * Inputs!$B$7, 0)</f>
        <v>0</v>
      </c>
      <c r="V8729" s="2">
        <f>MAX(F8729 + P8729*Inputs!$B$15 - (Q8729/Inputs!$B$16) - U8729, 0)</f>
        <v>340</v>
      </c>
    </row>
    <row r="8730" spans="1:22" x14ac:dyDescent="0.3">
      <c r="A8730" s="1">
        <v>46386.666666666657</v>
      </c>
      <c r="B8730" s="2">
        <v>61.424574164696331</v>
      </c>
      <c r="C8730" s="2">
        <v>4.6358866577647824</v>
      </c>
      <c r="D8730" s="2">
        <f t="shared" si="1632"/>
        <v>29.915558946621129</v>
      </c>
      <c r="E8730" s="2">
        <f t="shared" si="1633"/>
        <v>64.470142704238512</v>
      </c>
      <c r="F8730" s="2">
        <f t="shared" si="1641"/>
        <v>340</v>
      </c>
      <c r="G8730" s="2">
        <f t="shared" si="1642"/>
        <v>0</v>
      </c>
      <c r="H8730" s="2">
        <f>MIN(Inputs!$B$2, (Inputs!$B$14 - F8730)/Inputs!$B$15)</f>
        <v>0</v>
      </c>
      <c r="I8730" s="2">
        <f>MAX(MIN(Inputs!$B$2, F8730*Inputs!$B$16, Inputs!$B$14*Inputs!$B$4 - G8730), 0)</f>
        <v>170</v>
      </c>
      <c r="J8730" s="2">
        <f>MAX(MIN(Inputs!$B$2, F8730*Inputs!$B$16, (Inputs!$B$14-F8730)/Inputs!$B$15)*Inputs!$B$9, 0)</f>
        <v>0</v>
      </c>
      <c r="K8730" s="2">
        <f>MAX(E8730*Inputs!$B$5 - B8730 - Inputs!$B$8, 0) * H8730</f>
        <v>0</v>
      </c>
      <c r="L8730" s="2">
        <f>IF(B8730 &gt;= D8730*Inputs!$B$10, MAX(B8730 - E8730/Inputs!$B$5 - Inputs!$B$8, 0) * I8730, 0)</f>
        <v>0</v>
      </c>
      <c r="M8730" s="2">
        <f t="shared" si="1634"/>
        <v>0</v>
      </c>
      <c r="N8730" s="3" t="str">
        <f t="shared" si="1635"/>
        <v>Idle</v>
      </c>
      <c r="O8730" s="3" t="str">
        <f t="shared" si="1643"/>
        <v>Idle</v>
      </c>
      <c r="P8730" s="2">
        <f t="shared" si="1636"/>
        <v>0</v>
      </c>
      <c r="Q8730" s="2">
        <f t="shared" si="1637"/>
        <v>0</v>
      </c>
      <c r="R8730" s="2">
        <f t="shared" si="1638"/>
        <v>0</v>
      </c>
      <c r="S8730" s="2">
        <f t="shared" si="1639"/>
        <v>0</v>
      </c>
      <c r="T8730" s="2">
        <f t="shared" si="1640"/>
        <v>0</v>
      </c>
      <c r="U8730" s="2">
        <f>IF(O8730="Reg", R8730 * Inputs!$B$7, 0)</f>
        <v>0</v>
      </c>
      <c r="V8730" s="2">
        <f>MAX(F8730 + P8730*Inputs!$B$15 - (Q8730/Inputs!$B$16) - U8730, 0)</f>
        <v>340</v>
      </c>
    </row>
    <row r="8731" spans="1:22" x14ac:dyDescent="0.3">
      <c r="A8731" s="1">
        <v>46386.708333333343</v>
      </c>
      <c r="B8731" s="2">
        <v>64.848958083830908</v>
      </c>
      <c r="C8731" s="2">
        <v>3.676979969167411</v>
      </c>
      <c r="D8731" s="2">
        <f t="shared" si="1632"/>
        <v>29.915558946621129</v>
      </c>
      <c r="E8731" s="2">
        <f t="shared" si="1633"/>
        <v>64.081673157154398</v>
      </c>
      <c r="F8731" s="2">
        <f t="shared" si="1641"/>
        <v>340</v>
      </c>
      <c r="G8731" s="2">
        <f t="shared" si="1642"/>
        <v>0</v>
      </c>
      <c r="H8731" s="2">
        <f>MIN(Inputs!$B$2, (Inputs!$B$14 - F8731)/Inputs!$B$15)</f>
        <v>0</v>
      </c>
      <c r="I8731" s="2">
        <f>MAX(MIN(Inputs!$B$2, F8731*Inputs!$B$16, Inputs!$B$14*Inputs!$B$4 - G8731), 0)</f>
        <v>170</v>
      </c>
      <c r="J8731" s="2">
        <f>MAX(MIN(Inputs!$B$2, F8731*Inputs!$B$16, (Inputs!$B$14-F8731)/Inputs!$B$15)*Inputs!$B$9, 0)</f>
        <v>0</v>
      </c>
      <c r="K8731" s="2">
        <f>MAX(E8731*Inputs!$B$5 - B8731 - Inputs!$B$8, 0) * H8731</f>
        <v>0</v>
      </c>
      <c r="L8731" s="2">
        <f>IF(B8731 &gt;= D8731*Inputs!$B$10, MAX(B8731 - E8731/Inputs!$B$5 - Inputs!$B$8, 0) * I8731, 0)</f>
        <v>0</v>
      </c>
      <c r="M8731" s="2">
        <f t="shared" si="1634"/>
        <v>0</v>
      </c>
      <c r="N8731" s="3" t="str">
        <f t="shared" si="1635"/>
        <v>Idle</v>
      </c>
      <c r="O8731" s="3" t="str">
        <f t="shared" si="1643"/>
        <v>Idle</v>
      </c>
      <c r="P8731" s="2">
        <f t="shared" si="1636"/>
        <v>0</v>
      </c>
      <c r="Q8731" s="2">
        <f t="shared" si="1637"/>
        <v>0</v>
      </c>
      <c r="R8731" s="2">
        <f t="shared" si="1638"/>
        <v>0</v>
      </c>
      <c r="S8731" s="2">
        <f t="shared" si="1639"/>
        <v>0</v>
      </c>
      <c r="T8731" s="2">
        <f t="shared" si="1640"/>
        <v>0</v>
      </c>
      <c r="U8731" s="2">
        <f>IF(O8731="Reg", R8731 * Inputs!$B$7, 0)</f>
        <v>0</v>
      </c>
      <c r="V8731" s="2">
        <f>MAX(F8731 + P8731*Inputs!$B$15 - (Q8731/Inputs!$B$16) - U8731, 0)</f>
        <v>340</v>
      </c>
    </row>
    <row r="8732" spans="1:22" x14ac:dyDescent="0.3">
      <c r="A8732" s="1">
        <v>46386.75</v>
      </c>
      <c r="B8732" s="2">
        <v>64.517899926929346</v>
      </c>
      <c r="C8732" s="2">
        <v>3.3457349111125461</v>
      </c>
      <c r="D8732" s="2">
        <f t="shared" si="1632"/>
        <v>29.915558946621129</v>
      </c>
      <c r="E8732" s="2">
        <f t="shared" si="1633"/>
        <v>59.341282950629967</v>
      </c>
      <c r="F8732" s="2">
        <f t="shared" si="1641"/>
        <v>340</v>
      </c>
      <c r="G8732" s="2">
        <f t="shared" si="1642"/>
        <v>0</v>
      </c>
      <c r="H8732" s="2">
        <f>MIN(Inputs!$B$2, (Inputs!$B$14 - F8732)/Inputs!$B$15)</f>
        <v>0</v>
      </c>
      <c r="I8732" s="2">
        <f>MAX(MIN(Inputs!$B$2, F8732*Inputs!$B$16, Inputs!$B$14*Inputs!$B$4 - G8732), 0)</f>
        <v>170</v>
      </c>
      <c r="J8732" s="2">
        <f>MAX(MIN(Inputs!$B$2, F8732*Inputs!$B$16, (Inputs!$B$14-F8732)/Inputs!$B$15)*Inputs!$B$9, 0)</f>
        <v>0</v>
      </c>
      <c r="K8732" s="2">
        <f>MAX(E8732*Inputs!$B$5 - B8732 - Inputs!$B$8, 0) * H8732</f>
        <v>0</v>
      </c>
      <c r="L8732" s="2">
        <f>IF(B8732 &gt;= D8732*Inputs!$B$10, MAX(B8732 - E8732/Inputs!$B$5 - Inputs!$B$8, 0) * I8732, 0)</f>
        <v>0</v>
      </c>
      <c r="M8732" s="2">
        <f t="shared" si="1634"/>
        <v>0</v>
      </c>
      <c r="N8732" s="3" t="str">
        <f t="shared" si="1635"/>
        <v>Idle</v>
      </c>
      <c r="O8732" s="3" t="str">
        <f t="shared" si="1643"/>
        <v>Idle</v>
      </c>
      <c r="P8732" s="2">
        <f t="shared" si="1636"/>
        <v>0</v>
      </c>
      <c r="Q8732" s="2">
        <f t="shared" si="1637"/>
        <v>0</v>
      </c>
      <c r="R8732" s="2">
        <f t="shared" si="1638"/>
        <v>0</v>
      </c>
      <c r="S8732" s="2">
        <f t="shared" si="1639"/>
        <v>0</v>
      </c>
      <c r="T8732" s="2">
        <f t="shared" si="1640"/>
        <v>0</v>
      </c>
      <c r="U8732" s="2">
        <f>IF(O8732="Reg", R8732 * Inputs!$B$7, 0)</f>
        <v>0</v>
      </c>
      <c r="V8732" s="2">
        <f>MAX(F8732 + P8732*Inputs!$B$15 - (Q8732/Inputs!$B$16) - U8732, 0)</f>
        <v>340</v>
      </c>
    </row>
    <row r="8733" spans="1:22" x14ac:dyDescent="0.3">
      <c r="A8733" s="1">
        <v>46386.791666666657</v>
      </c>
      <c r="B8733" s="2">
        <v>68.089502735829427</v>
      </c>
      <c r="C8733" s="2">
        <v>1.3091576459700749</v>
      </c>
      <c r="D8733" s="2">
        <f t="shared" si="1632"/>
        <v>29.915558946621129</v>
      </c>
      <c r="E8733" s="2">
        <f t="shared" si="1633"/>
        <v>53.700199851993119</v>
      </c>
      <c r="F8733" s="2">
        <f t="shared" si="1641"/>
        <v>340</v>
      </c>
      <c r="G8733" s="2">
        <f t="shared" si="1642"/>
        <v>0</v>
      </c>
      <c r="H8733" s="2">
        <f>MIN(Inputs!$B$2, (Inputs!$B$14 - F8733)/Inputs!$B$15)</f>
        <v>0</v>
      </c>
      <c r="I8733" s="2">
        <f>MAX(MIN(Inputs!$B$2, F8733*Inputs!$B$16, Inputs!$B$14*Inputs!$B$4 - G8733), 0)</f>
        <v>170</v>
      </c>
      <c r="J8733" s="2">
        <f>MAX(MIN(Inputs!$B$2, F8733*Inputs!$B$16, (Inputs!$B$14-F8733)/Inputs!$B$15)*Inputs!$B$9, 0)</f>
        <v>0</v>
      </c>
      <c r="K8733" s="2">
        <f>MAX(E8733*Inputs!$B$5 - B8733 - Inputs!$B$8, 0) * H8733</f>
        <v>0</v>
      </c>
      <c r="L8733" s="2">
        <f>IF(B8733 &gt;= D8733*Inputs!$B$10, MAX(B8733 - E8733/Inputs!$B$5 - Inputs!$B$8, 0) * I8733, 0)</f>
        <v>0</v>
      </c>
      <c r="M8733" s="2">
        <f t="shared" si="1634"/>
        <v>0</v>
      </c>
      <c r="N8733" s="3" t="str">
        <f t="shared" si="1635"/>
        <v>Idle</v>
      </c>
      <c r="O8733" s="3" t="str">
        <f t="shared" si="1643"/>
        <v>Idle</v>
      </c>
      <c r="P8733" s="2">
        <f t="shared" si="1636"/>
        <v>0</v>
      </c>
      <c r="Q8733" s="2">
        <f t="shared" si="1637"/>
        <v>0</v>
      </c>
      <c r="R8733" s="2">
        <f t="shared" si="1638"/>
        <v>0</v>
      </c>
      <c r="S8733" s="2">
        <f t="shared" si="1639"/>
        <v>0</v>
      </c>
      <c r="T8733" s="2">
        <f t="shared" si="1640"/>
        <v>0</v>
      </c>
      <c r="U8733" s="2">
        <f>IF(O8733="Reg", R8733 * Inputs!$B$7, 0)</f>
        <v>0</v>
      </c>
      <c r="V8733" s="2">
        <f>MAX(F8733 + P8733*Inputs!$B$15 - (Q8733/Inputs!$B$16) - U8733, 0)</f>
        <v>340</v>
      </c>
    </row>
    <row r="8734" spans="1:22" x14ac:dyDescent="0.3">
      <c r="A8734" s="1">
        <v>46386.833333333343</v>
      </c>
      <c r="B8734" s="2">
        <v>67.257519947230151</v>
      </c>
      <c r="C8734" s="2">
        <v>13.38118582307024</v>
      </c>
      <c r="D8734" s="2">
        <f t="shared" si="1632"/>
        <v>29.915558946621129</v>
      </c>
      <c r="E8734" s="2">
        <f t="shared" si="1633"/>
        <v>46.601706225455622</v>
      </c>
      <c r="F8734" s="2">
        <f t="shared" si="1641"/>
        <v>340</v>
      </c>
      <c r="G8734" s="2">
        <f t="shared" si="1642"/>
        <v>0</v>
      </c>
      <c r="H8734" s="2">
        <f>MIN(Inputs!$B$2, (Inputs!$B$14 - F8734)/Inputs!$B$15)</f>
        <v>0</v>
      </c>
      <c r="I8734" s="2">
        <f>MAX(MIN(Inputs!$B$2, F8734*Inputs!$B$16, Inputs!$B$14*Inputs!$B$4 - G8734), 0)</f>
        <v>170</v>
      </c>
      <c r="J8734" s="2">
        <f>MAX(MIN(Inputs!$B$2, F8734*Inputs!$B$16, (Inputs!$B$14-F8734)/Inputs!$B$15)*Inputs!$B$9, 0)</f>
        <v>0</v>
      </c>
      <c r="K8734" s="2">
        <f>MAX(E8734*Inputs!$B$5 - B8734 - Inputs!$B$8, 0) * H8734</f>
        <v>0</v>
      </c>
      <c r="L8734" s="2">
        <f>IF(B8734 &gt;= D8734*Inputs!$B$10, MAX(B8734 - E8734/Inputs!$B$5 - Inputs!$B$8, 0) * I8734, 0)</f>
        <v>0</v>
      </c>
      <c r="M8734" s="2">
        <f t="shared" si="1634"/>
        <v>0</v>
      </c>
      <c r="N8734" s="3" t="str">
        <f t="shared" si="1635"/>
        <v>Idle</v>
      </c>
      <c r="O8734" s="3" t="str">
        <f t="shared" si="1643"/>
        <v>Idle</v>
      </c>
      <c r="P8734" s="2">
        <f t="shared" si="1636"/>
        <v>0</v>
      </c>
      <c r="Q8734" s="2">
        <f t="shared" si="1637"/>
        <v>0</v>
      </c>
      <c r="R8734" s="2">
        <f t="shared" si="1638"/>
        <v>0</v>
      </c>
      <c r="S8734" s="2">
        <f t="shared" si="1639"/>
        <v>0</v>
      </c>
      <c r="T8734" s="2">
        <f t="shared" si="1640"/>
        <v>0</v>
      </c>
      <c r="U8734" s="2">
        <f>IF(O8734="Reg", R8734 * Inputs!$B$7, 0)</f>
        <v>0</v>
      </c>
      <c r="V8734" s="2">
        <f>MAX(F8734 + P8734*Inputs!$B$15 - (Q8734/Inputs!$B$16) - U8734, 0)</f>
        <v>340</v>
      </c>
    </row>
    <row r="8735" spans="1:22" x14ac:dyDescent="0.3">
      <c r="A8735" s="1">
        <v>46386.875</v>
      </c>
      <c r="B8735" s="2">
        <v>60.682401366914988</v>
      </c>
      <c r="C8735" s="2">
        <v>2.2480571585614109</v>
      </c>
      <c r="D8735" s="2">
        <f t="shared" si="1632"/>
        <v>29.915558946621129</v>
      </c>
      <c r="E8735" s="2">
        <f t="shared" si="1633"/>
        <v>37.131105733466605</v>
      </c>
      <c r="F8735" s="2">
        <f t="shared" si="1641"/>
        <v>340</v>
      </c>
      <c r="G8735" s="2">
        <f t="shared" si="1642"/>
        <v>0</v>
      </c>
      <c r="H8735" s="2">
        <f>MIN(Inputs!$B$2, (Inputs!$B$14 - F8735)/Inputs!$B$15)</f>
        <v>0</v>
      </c>
      <c r="I8735" s="2">
        <f>MAX(MIN(Inputs!$B$2, F8735*Inputs!$B$16, Inputs!$B$14*Inputs!$B$4 - G8735), 0)</f>
        <v>170</v>
      </c>
      <c r="J8735" s="2">
        <f>MAX(MIN(Inputs!$B$2, F8735*Inputs!$B$16, (Inputs!$B$14-F8735)/Inputs!$B$15)*Inputs!$B$9, 0)</f>
        <v>0</v>
      </c>
      <c r="K8735" s="2">
        <f>MAX(E8735*Inputs!$B$5 - B8735 - Inputs!$B$8, 0) * H8735</f>
        <v>0</v>
      </c>
      <c r="L8735" s="2">
        <f>IF(B8735 &gt;= D8735*Inputs!$B$10, MAX(B8735 - E8735/Inputs!$B$5 - Inputs!$B$8, 0) * I8735, 0)</f>
        <v>0</v>
      </c>
      <c r="M8735" s="2">
        <f t="shared" si="1634"/>
        <v>0</v>
      </c>
      <c r="N8735" s="3" t="str">
        <f t="shared" si="1635"/>
        <v>Idle</v>
      </c>
      <c r="O8735" s="3" t="str">
        <f t="shared" si="1643"/>
        <v>Idle</v>
      </c>
      <c r="P8735" s="2">
        <f t="shared" si="1636"/>
        <v>0</v>
      </c>
      <c r="Q8735" s="2">
        <f t="shared" si="1637"/>
        <v>0</v>
      </c>
      <c r="R8735" s="2">
        <f t="shared" si="1638"/>
        <v>0</v>
      </c>
      <c r="S8735" s="2">
        <f t="shared" si="1639"/>
        <v>0</v>
      </c>
      <c r="T8735" s="2">
        <f t="shared" si="1640"/>
        <v>0</v>
      </c>
      <c r="U8735" s="2">
        <f>IF(O8735="Reg", R8735 * Inputs!$B$7, 0)</f>
        <v>0</v>
      </c>
      <c r="V8735" s="2">
        <f>MAX(F8735 + P8735*Inputs!$B$15 - (Q8735/Inputs!$B$16) - U8735, 0)</f>
        <v>340</v>
      </c>
    </row>
    <row r="8736" spans="1:22" x14ac:dyDescent="0.3">
      <c r="A8736" s="1">
        <v>46386.916666666657</v>
      </c>
      <c r="B8736" s="2">
        <v>59.093756882191563</v>
      </c>
      <c r="C8736" s="2">
        <v>24.761831143259549</v>
      </c>
      <c r="D8736" s="2">
        <f t="shared" si="1632"/>
        <v>29.915558946621129</v>
      </c>
      <c r="E8736" s="2">
        <f t="shared" si="1633"/>
        <v>28.109774095376199</v>
      </c>
      <c r="F8736" s="2">
        <f t="shared" si="1641"/>
        <v>340</v>
      </c>
      <c r="G8736" s="2">
        <f t="shared" si="1642"/>
        <v>0</v>
      </c>
      <c r="H8736" s="2">
        <f>MIN(Inputs!$B$2, (Inputs!$B$14 - F8736)/Inputs!$B$15)</f>
        <v>0</v>
      </c>
      <c r="I8736" s="2">
        <f>MAX(MIN(Inputs!$B$2, F8736*Inputs!$B$16, Inputs!$B$14*Inputs!$B$4 - G8736), 0)</f>
        <v>170</v>
      </c>
      <c r="J8736" s="2">
        <f>MAX(MIN(Inputs!$B$2, F8736*Inputs!$B$16, (Inputs!$B$14-F8736)/Inputs!$B$15)*Inputs!$B$9, 0)</f>
        <v>0</v>
      </c>
      <c r="K8736" s="2">
        <f>MAX(E8736*Inputs!$B$5 - B8736 - Inputs!$B$8, 0) * H8736</f>
        <v>0</v>
      </c>
      <c r="L8736" s="2">
        <f>IF(B8736 &gt;= D8736*Inputs!$B$10, MAX(B8736 - E8736/Inputs!$B$5 - Inputs!$B$8, 0) * I8736, 0)</f>
        <v>1215.641401547618</v>
      </c>
      <c r="M8736" s="2">
        <f t="shared" si="1634"/>
        <v>0</v>
      </c>
      <c r="N8736" s="3" t="str">
        <f t="shared" si="1635"/>
        <v>Discharge</v>
      </c>
      <c r="O8736" s="3" t="str">
        <f t="shared" si="1643"/>
        <v>Discharge</v>
      </c>
      <c r="P8736" s="2">
        <f t="shared" si="1636"/>
        <v>0</v>
      </c>
      <c r="Q8736" s="2">
        <f t="shared" si="1637"/>
        <v>170</v>
      </c>
      <c r="R8736" s="2">
        <f t="shared" si="1638"/>
        <v>0</v>
      </c>
      <c r="S8736" s="2">
        <f t="shared" si="1639"/>
        <v>10045.938669972566</v>
      </c>
      <c r="T8736" s="2">
        <f t="shared" si="1640"/>
        <v>0</v>
      </c>
      <c r="U8736" s="2">
        <f>IF(O8736="Reg", R8736 * Inputs!$B$7, 0)</f>
        <v>0</v>
      </c>
      <c r="V8736" s="2">
        <f>MAX(F8736 + P8736*Inputs!$B$15 - (Q8736/Inputs!$B$16) - U8736, 0)</f>
        <v>170</v>
      </c>
    </row>
    <row r="8737" spans="1:22" x14ac:dyDescent="0.3">
      <c r="A8737" s="1">
        <v>46386.958333333343</v>
      </c>
      <c r="B8737" s="2">
        <v>36.406616844684358</v>
      </c>
      <c r="C8737" s="2">
        <v>9.7729735144993999</v>
      </c>
      <c r="D8737" s="2">
        <f t="shared" si="1632"/>
        <v>29.915558946621129</v>
      </c>
      <c r="E8737" s="2">
        <f t="shared" si="1633"/>
        <v>18.260814615010943</v>
      </c>
      <c r="F8737" s="2">
        <f t="shared" si="1641"/>
        <v>170</v>
      </c>
      <c r="G8737" s="2">
        <f t="shared" si="1642"/>
        <v>170</v>
      </c>
      <c r="H8737" s="2">
        <f>MIN(Inputs!$B$2, (Inputs!$B$14 - F8737)/Inputs!$B$15)</f>
        <v>170</v>
      </c>
      <c r="I8737" s="2">
        <f>MAX(MIN(Inputs!$B$2, F8737*Inputs!$B$16, Inputs!$B$14*Inputs!$B$4 - G8737), 0)</f>
        <v>170</v>
      </c>
      <c r="J8737" s="2">
        <f>MAX(MIN(Inputs!$B$2, F8737*Inputs!$B$16, (Inputs!$B$14-F8737)/Inputs!$B$15)*Inputs!$B$9, 0)</f>
        <v>136</v>
      </c>
      <c r="K8737" s="2">
        <f>MAX(E8737*Inputs!$B$5 - B8737 - Inputs!$B$8, 0) * H8737</f>
        <v>0</v>
      </c>
      <c r="L8737" s="2">
        <f>IF(B8737 &gt;= D8737*Inputs!$B$10, MAX(B8737 - E8737/Inputs!$B$5 - Inputs!$B$8, 0) * I8737, 0)</f>
        <v>0</v>
      </c>
      <c r="M8737" s="2">
        <f t="shared" si="1634"/>
        <v>1329.1243979719184</v>
      </c>
      <c r="N8737" s="3" t="str">
        <f t="shared" si="1635"/>
        <v>Reg</v>
      </c>
      <c r="O8737" s="3" t="str">
        <f t="shared" si="1643"/>
        <v>Discharge</v>
      </c>
      <c r="P8737" s="2">
        <f t="shared" si="1636"/>
        <v>0</v>
      </c>
      <c r="Q8737" s="2">
        <f t="shared" si="1637"/>
        <v>170</v>
      </c>
      <c r="R8737" s="2">
        <f t="shared" si="1638"/>
        <v>0</v>
      </c>
      <c r="S8737" s="2">
        <f t="shared" si="1639"/>
        <v>6189.1248635963411</v>
      </c>
      <c r="T8737" s="2">
        <f t="shared" si="1640"/>
        <v>0</v>
      </c>
      <c r="U8737" s="2">
        <f>IF(O8737="Reg", R8737 * Inputs!$B$7, 0)</f>
        <v>0</v>
      </c>
      <c r="V8737" s="2">
        <f>MAX(F8737 + P8737*Inputs!$B$15 - (Q8737/Inputs!$B$16) - U8737, 0)</f>
        <v>0</v>
      </c>
    </row>
    <row r="8738" spans="1:22" x14ac:dyDescent="0.3">
      <c r="A8738" s="1">
        <v>46387</v>
      </c>
      <c r="B8738" s="2">
        <v>30.671401335108229</v>
      </c>
      <c r="C8738" s="2">
        <v>40.127685947969809</v>
      </c>
      <c r="D8738" s="2">
        <f t="shared" si="1632"/>
        <v>31.094588064525656</v>
      </c>
      <c r="E8738" s="2">
        <f t="shared" si="1633"/>
        <v>12.19304514089688</v>
      </c>
      <c r="F8738" s="2">
        <f t="shared" si="1641"/>
        <v>0</v>
      </c>
      <c r="G8738" s="2">
        <f t="shared" si="1642"/>
        <v>0</v>
      </c>
      <c r="H8738" s="2">
        <f>MIN(Inputs!$B$2, (Inputs!$B$14 - F8738)/Inputs!$B$15)</f>
        <v>170</v>
      </c>
      <c r="I8738" s="2">
        <f>MAX(MIN(Inputs!$B$2, F8738*Inputs!$B$16, Inputs!$B$14*Inputs!$B$4 - G8738), 0)</f>
        <v>0</v>
      </c>
      <c r="J8738" s="2">
        <f>MAX(MIN(Inputs!$B$2, F8738*Inputs!$B$16, (Inputs!$B$14-F8738)/Inputs!$B$15)*Inputs!$B$9, 0)</f>
        <v>0</v>
      </c>
      <c r="K8738" s="2">
        <f>MAX(E8738*Inputs!$B$5 - B8738 - Inputs!$B$8, 0) * H8738</f>
        <v>0</v>
      </c>
      <c r="L8738" s="2">
        <f>IF(B8738 &gt;= D8738*Inputs!$B$10, MAX(B8738 - E8738/Inputs!$B$5 - Inputs!$B$8, 0) * I8738, 0)</f>
        <v>0</v>
      </c>
      <c r="M8738" s="2">
        <f t="shared" si="1634"/>
        <v>0</v>
      </c>
      <c r="N8738" s="3" t="str">
        <f t="shared" si="1635"/>
        <v>Idle</v>
      </c>
      <c r="O8738" s="3" t="str">
        <f t="shared" si="1643"/>
        <v>Idle</v>
      </c>
      <c r="P8738" s="2">
        <f t="shared" si="1636"/>
        <v>0</v>
      </c>
      <c r="Q8738" s="2">
        <f t="shared" si="1637"/>
        <v>0</v>
      </c>
      <c r="R8738" s="2">
        <f t="shared" si="1638"/>
        <v>0</v>
      </c>
      <c r="S8738" s="2">
        <f t="shared" si="1639"/>
        <v>0</v>
      </c>
      <c r="T8738" s="2">
        <f t="shared" si="1640"/>
        <v>0</v>
      </c>
      <c r="U8738" s="2">
        <f>IF(O8738="Reg", R8738 * Inputs!$B$7, 0)</f>
        <v>0</v>
      </c>
      <c r="V8738" s="2">
        <f>MAX(F8738 + P8738*Inputs!$B$15 - (Q8738/Inputs!$B$16) - U8738, 0)</f>
        <v>0</v>
      </c>
    </row>
    <row r="8739" spans="1:22" x14ac:dyDescent="0.3">
      <c r="A8739" s="1">
        <v>46387.041666666657</v>
      </c>
      <c r="B8739" s="2">
        <v>25.49854097660447</v>
      </c>
      <c r="C8739" s="2">
        <v>18.402333590597038</v>
      </c>
      <c r="D8739" s="2">
        <f t="shared" si="1632"/>
        <v>31.094588064525656</v>
      </c>
      <c r="E8739" s="2">
        <f t="shared" si="1633"/>
        <v>7.0811449183788406</v>
      </c>
      <c r="F8739" s="2">
        <f t="shared" si="1641"/>
        <v>0</v>
      </c>
      <c r="G8739" s="2">
        <f t="shared" si="1642"/>
        <v>0</v>
      </c>
      <c r="H8739" s="2">
        <f>MIN(Inputs!$B$2, (Inputs!$B$14 - F8739)/Inputs!$B$15)</f>
        <v>170</v>
      </c>
      <c r="I8739" s="2">
        <f>MAX(MIN(Inputs!$B$2, F8739*Inputs!$B$16, Inputs!$B$14*Inputs!$B$4 - G8739), 0)</f>
        <v>0</v>
      </c>
      <c r="J8739" s="2">
        <f>MAX(MIN(Inputs!$B$2, F8739*Inputs!$B$16, (Inputs!$B$14-F8739)/Inputs!$B$15)*Inputs!$B$9, 0)</f>
        <v>0</v>
      </c>
      <c r="K8739" s="2">
        <f>MAX(E8739*Inputs!$B$5 - B8739 - Inputs!$B$8, 0) * H8739</f>
        <v>0</v>
      </c>
      <c r="L8739" s="2">
        <f>IF(B8739 &gt;= D8739*Inputs!$B$10, MAX(B8739 - E8739/Inputs!$B$5 - Inputs!$B$8, 0) * I8739, 0)</f>
        <v>0</v>
      </c>
      <c r="M8739" s="2">
        <f t="shared" si="1634"/>
        <v>0</v>
      </c>
      <c r="N8739" s="3" t="str">
        <f t="shared" si="1635"/>
        <v>Idle</v>
      </c>
      <c r="O8739" s="3" t="str">
        <f t="shared" si="1643"/>
        <v>Idle</v>
      </c>
      <c r="P8739" s="2">
        <f t="shared" si="1636"/>
        <v>0</v>
      </c>
      <c r="Q8739" s="2">
        <f t="shared" si="1637"/>
        <v>0</v>
      </c>
      <c r="R8739" s="2">
        <f t="shared" si="1638"/>
        <v>0</v>
      </c>
      <c r="S8739" s="2">
        <f t="shared" si="1639"/>
        <v>0</v>
      </c>
      <c r="T8739" s="2">
        <f t="shared" si="1640"/>
        <v>0</v>
      </c>
      <c r="U8739" s="2">
        <f>IF(O8739="Reg", R8739 * Inputs!$B$7, 0)</f>
        <v>0</v>
      </c>
      <c r="V8739" s="2">
        <f>MAX(F8739 + P8739*Inputs!$B$15 - (Q8739/Inputs!$B$16) - U8739, 0)</f>
        <v>0</v>
      </c>
    </row>
    <row r="8740" spans="1:22" x14ac:dyDescent="0.3">
      <c r="A8740" s="1">
        <v>46387.083333333343</v>
      </c>
      <c r="B8740" s="2">
        <v>10.43391699529608</v>
      </c>
      <c r="C8740" s="2">
        <v>14.93303365983731</v>
      </c>
      <c r="D8740" s="2">
        <f t="shared" si="1632"/>
        <v>31.094588064525656</v>
      </c>
      <c r="E8740" s="2">
        <f t="shared" si="1633"/>
        <v>2.8313880889447631</v>
      </c>
      <c r="F8740" s="2">
        <f t="shared" si="1641"/>
        <v>0</v>
      </c>
      <c r="G8740" s="2">
        <f t="shared" si="1642"/>
        <v>0</v>
      </c>
      <c r="H8740" s="2">
        <f>MIN(Inputs!$B$2, (Inputs!$B$14 - F8740)/Inputs!$B$15)</f>
        <v>170</v>
      </c>
      <c r="I8740" s="2">
        <f>MAX(MIN(Inputs!$B$2, F8740*Inputs!$B$16, Inputs!$B$14*Inputs!$B$4 - G8740), 0)</f>
        <v>0</v>
      </c>
      <c r="J8740" s="2">
        <f>MAX(MIN(Inputs!$B$2, F8740*Inputs!$B$16, (Inputs!$B$14-F8740)/Inputs!$B$15)*Inputs!$B$9, 0)</f>
        <v>0</v>
      </c>
      <c r="K8740" s="2">
        <f>MAX(E8740*Inputs!$B$5 - B8740 - Inputs!$B$8, 0) * H8740</f>
        <v>0</v>
      </c>
      <c r="L8740" s="2">
        <f>IF(B8740 &gt;= D8740*Inputs!$B$10, MAX(B8740 - E8740/Inputs!$B$5 - Inputs!$B$8, 0) * I8740, 0)</f>
        <v>0</v>
      </c>
      <c r="M8740" s="2">
        <f t="shared" si="1634"/>
        <v>0</v>
      </c>
      <c r="N8740" s="3" t="str">
        <f t="shared" si="1635"/>
        <v>Idle</v>
      </c>
      <c r="O8740" s="3" t="str">
        <f t="shared" si="1643"/>
        <v>Idle</v>
      </c>
      <c r="P8740" s="2">
        <f t="shared" si="1636"/>
        <v>0</v>
      </c>
      <c r="Q8740" s="2">
        <f t="shared" si="1637"/>
        <v>0</v>
      </c>
      <c r="R8740" s="2">
        <f t="shared" si="1638"/>
        <v>0</v>
      </c>
      <c r="S8740" s="2">
        <f t="shared" si="1639"/>
        <v>0</v>
      </c>
      <c r="T8740" s="2">
        <f t="shared" si="1640"/>
        <v>0</v>
      </c>
      <c r="U8740" s="2">
        <f>IF(O8740="Reg", R8740 * Inputs!$B$7, 0)</f>
        <v>0</v>
      </c>
      <c r="V8740" s="2">
        <f>MAX(F8740 + P8740*Inputs!$B$15 - (Q8740/Inputs!$B$16) - U8740, 0)</f>
        <v>0</v>
      </c>
    </row>
    <row r="8741" spans="1:22" x14ac:dyDescent="0.3">
      <c r="A8741" s="1">
        <v>46387.125</v>
      </c>
      <c r="B8741" s="2">
        <v>6.5544115383724986</v>
      </c>
      <c r="C8741" s="2">
        <v>5.5777359316671182</v>
      </c>
      <c r="D8741" s="2">
        <f t="shared" si="1632"/>
        <v>31.094588064525656</v>
      </c>
      <c r="E8741" s="2">
        <f t="shared" si="1633"/>
        <v>1.0924019230620832</v>
      </c>
      <c r="F8741" s="2">
        <f t="shared" si="1641"/>
        <v>0</v>
      </c>
      <c r="G8741" s="2">
        <f t="shared" si="1642"/>
        <v>0</v>
      </c>
      <c r="H8741" s="2">
        <f>MIN(Inputs!$B$2, (Inputs!$B$14 - F8741)/Inputs!$B$15)</f>
        <v>170</v>
      </c>
      <c r="I8741" s="2">
        <f>MAX(MIN(Inputs!$B$2, F8741*Inputs!$B$16, Inputs!$B$14*Inputs!$B$4 - G8741), 0)</f>
        <v>0</v>
      </c>
      <c r="J8741" s="2">
        <f>MAX(MIN(Inputs!$B$2, F8741*Inputs!$B$16, (Inputs!$B$14-F8741)/Inputs!$B$15)*Inputs!$B$9, 0)</f>
        <v>0</v>
      </c>
      <c r="K8741" s="2">
        <f>MAX(E8741*Inputs!$B$5 - B8741 - Inputs!$B$8, 0) * H8741</f>
        <v>0</v>
      </c>
      <c r="L8741" s="2">
        <f>IF(B8741 &gt;= D8741*Inputs!$B$10, MAX(B8741 - E8741/Inputs!$B$5 - Inputs!$B$8, 0) * I8741, 0)</f>
        <v>0</v>
      </c>
      <c r="M8741" s="2">
        <f t="shared" si="1634"/>
        <v>0</v>
      </c>
      <c r="N8741" s="3" t="str">
        <f t="shared" si="1635"/>
        <v>Idle</v>
      </c>
      <c r="O8741" s="3" t="str">
        <f t="shared" si="1643"/>
        <v>Idle</v>
      </c>
      <c r="P8741" s="2">
        <f t="shared" si="1636"/>
        <v>0</v>
      </c>
      <c r="Q8741" s="2">
        <f t="shared" si="1637"/>
        <v>0</v>
      </c>
      <c r="R8741" s="2">
        <f t="shared" si="1638"/>
        <v>0</v>
      </c>
      <c r="S8741" s="2">
        <f t="shared" si="1639"/>
        <v>0</v>
      </c>
      <c r="T8741" s="2">
        <f t="shared" si="1640"/>
        <v>0</v>
      </c>
      <c r="U8741" s="2">
        <f>IF(O8741="Reg", R8741 * Inputs!$B$7, 0)</f>
        <v>0</v>
      </c>
      <c r="V8741" s="2">
        <f>MAX(F8741 + P8741*Inputs!$B$15 - (Q8741/Inputs!$B$16) - U8741, 0)</f>
        <v>0</v>
      </c>
    </row>
    <row r="8742" spans="1:22" x14ac:dyDescent="0.3">
      <c r="A8742" s="1">
        <v>46387.166666666657</v>
      </c>
      <c r="B8742" s="2">
        <v>0</v>
      </c>
      <c r="C8742" s="2">
        <v>17.679947748168111</v>
      </c>
      <c r="D8742" s="2">
        <f t="shared" si="1632"/>
        <v>31.094588064525656</v>
      </c>
      <c r="E8742" s="2">
        <f t="shared" si="1633"/>
        <v>0.85122350033379179</v>
      </c>
      <c r="F8742" s="2">
        <f t="shared" si="1641"/>
        <v>0</v>
      </c>
      <c r="G8742" s="2">
        <f t="shared" si="1642"/>
        <v>0</v>
      </c>
      <c r="H8742" s="2">
        <f>MIN(Inputs!$B$2, (Inputs!$B$14 - F8742)/Inputs!$B$15)</f>
        <v>170</v>
      </c>
      <c r="I8742" s="2">
        <f>MAX(MIN(Inputs!$B$2, F8742*Inputs!$B$16, Inputs!$B$14*Inputs!$B$4 - G8742), 0)</f>
        <v>0</v>
      </c>
      <c r="J8742" s="2">
        <f>MAX(MIN(Inputs!$B$2, F8742*Inputs!$B$16, (Inputs!$B$14-F8742)/Inputs!$B$15)*Inputs!$B$9, 0)</f>
        <v>0</v>
      </c>
      <c r="K8742" s="2">
        <f>MAX(E8742*Inputs!$B$5 - B8742 - Inputs!$B$8, 0) * H8742</f>
        <v>0</v>
      </c>
      <c r="L8742" s="2">
        <f>IF(B8742 &gt;= D8742*Inputs!$B$10, MAX(B8742 - E8742/Inputs!$B$5 - Inputs!$B$8, 0) * I8742, 0)</f>
        <v>0</v>
      </c>
      <c r="M8742" s="2">
        <f t="shared" si="1634"/>
        <v>0</v>
      </c>
      <c r="N8742" s="3" t="str">
        <f t="shared" si="1635"/>
        <v>Idle</v>
      </c>
      <c r="O8742" s="3" t="str">
        <f t="shared" si="1643"/>
        <v>Idle</v>
      </c>
      <c r="P8742" s="2">
        <f t="shared" si="1636"/>
        <v>0</v>
      </c>
      <c r="Q8742" s="2">
        <f t="shared" si="1637"/>
        <v>0</v>
      </c>
      <c r="R8742" s="2">
        <f t="shared" si="1638"/>
        <v>0</v>
      </c>
      <c r="S8742" s="2">
        <f t="shared" si="1639"/>
        <v>0</v>
      </c>
      <c r="T8742" s="2">
        <f t="shared" si="1640"/>
        <v>0</v>
      </c>
      <c r="U8742" s="2">
        <f>IF(O8742="Reg", R8742 * Inputs!$B$7, 0)</f>
        <v>0</v>
      </c>
      <c r="V8742" s="2">
        <f>MAX(F8742 + P8742*Inputs!$B$15 - (Q8742/Inputs!$B$16) - U8742, 0)</f>
        <v>0</v>
      </c>
    </row>
    <row r="8743" spans="1:22" x14ac:dyDescent="0.3">
      <c r="A8743" s="1">
        <v>46387.208333333343</v>
      </c>
      <c r="B8743" s="2">
        <v>0</v>
      </c>
      <c r="C8743" s="2">
        <v>5.2249704495882643</v>
      </c>
      <c r="D8743" s="2">
        <f t="shared" si="1632"/>
        <v>31.094588064525656</v>
      </c>
      <c r="E8743" s="2">
        <f t="shared" si="1633"/>
        <v>2.8610311968408753</v>
      </c>
      <c r="F8743" s="2">
        <f t="shared" si="1641"/>
        <v>0</v>
      </c>
      <c r="G8743" s="2">
        <f t="shared" si="1642"/>
        <v>0</v>
      </c>
      <c r="H8743" s="2">
        <f>MIN(Inputs!$B$2, (Inputs!$B$14 - F8743)/Inputs!$B$15)</f>
        <v>170</v>
      </c>
      <c r="I8743" s="2">
        <f>MAX(MIN(Inputs!$B$2, F8743*Inputs!$B$16, Inputs!$B$14*Inputs!$B$4 - G8743), 0)</f>
        <v>0</v>
      </c>
      <c r="J8743" s="2">
        <f>MAX(MIN(Inputs!$B$2, F8743*Inputs!$B$16, (Inputs!$B$14-F8743)/Inputs!$B$15)*Inputs!$B$9, 0)</f>
        <v>0</v>
      </c>
      <c r="K8743" s="2">
        <f>MAX(E8743*Inputs!$B$5 - B8743 - Inputs!$B$8, 0) * H8743</f>
        <v>0</v>
      </c>
      <c r="L8743" s="2">
        <f>IF(B8743 &gt;= D8743*Inputs!$B$10, MAX(B8743 - E8743/Inputs!$B$5 - Inputs!$B$8, 0) * I8743, 0)</f>
        <v>0</v>
      </c>
      <c r="M8743" s="2">
        <f t="shared" si="1634"/>
        <v>0</v>
      </c>
      <c r="N8743" s="3" t="str">
        <f t="shared" si="1635"/>
        <v>Idle</v>
      </c>
      <c r="O8743" s="3" t="str">
        <f t="shared" si="1643"/>
        <v>Idle</v>
      </c>
      <c r="P8743" s="2">
        <f t="shared" si="1636"/>
        <v>0</v>
      </c>
      <c r="Q8743" s="2">
        <f t="shared" si="1637"/>
        <v>0</v>
      </c>
      <c r="R8743" s="2">
        <f t="shared" si="1638"/>
        <v>0</v>
      </c>
      <c r="S8743" s="2">
        <f t="shared" si="1639"/>
        <v>0</v>
      </c>
      <c r="T8743" s="2">
        <f t="shared" si="1640"/>
        <v>0</v>
      </c>
      <c r="U8743" s="2">
        <f>IF(O8743="Reg", R8743 * Inputs!$B$7, 0)</f>
        <v>0</v>
      </c>
      <c r="V8743" s="2">
        <f>MAX(F8743 + P8743*Inputs!$B$15 - (Q8743/Inputs!$B$16) - U8743, 0)</f>
        <v>0</v>
      </c>
    </row>
    <row r="8744" spans="1:22" x14ac:dyDescent="0.3">
      <c r="A8744" s="1">
        <v>46387.25</v>
      </c>
      <c r="B8744" s="2">
        <v>0</v>
      </c>
      <c r="C8744" s="2">
        <v>20.26465713309533</v>
      </c>
      <c r="D8744" s="2">
        <f t="shared" si="1632"/>
        <v>31.094588064525656</v>
      </c>
      <c r="E8744" s="2">
        <f t="shared" si="1633"/>
        <v>5.7829540830633155</v>
      </c>
      <c r="F8744" s="2">
        <f t="shared" si="1641"/>
        <v>0</v>
      </c>
      <c r="G8744" s="2">
        <f t="shared" si="1642"/>
        <v>0</v>
      </c>
      <c r="H8744" s="2">
        <f>MIN(Inputs!$B$2, (Inputs!$B$14 - F8744)/Inputs!$B$15)</f>
        <v>170</v>
      </c>
      <c r="I8744" s="2">
        <f>MAX(MIN(Inputs!$B$2, F8744*Inputs!$B$16, Inputs!$B$14*Inputs!$B$4 - G8744), 0)</f>
        <v>0</v>
      </c>
      <c r="J8744" s="2">
        <f>MAX(MIN(Inputs!$B$2, F8744*Inputs!$B$16, (Inputs!$B$14-F8744)/Inputs!$B$15)*Inputs!$B$9, 0)</f>
        <v>0</v>
      </c>
      <c r="K8744" s="2">
        <f>MAX(E8744*Inputs!$B$5 - B8744 - Inputs!$B$8, 0) * H8744</f>
        <v>0</v>
      </c>
      <c r="L8744" s="2">
        <f>IF(B8744 &gt;= D8744*Inputs!$B$10, MAX(B8744 - E8744/Inputs!$B$5 - Inputs!$B$8, 0) * I8744, 0)</f>
        <v>0</v>
      </c>
      <c r="M8744" s="2">
        <f t="shared" si="1634"/>
        <v>0</v>
      </c>
      <c r="N8744" s="3" t="str">
        <f t="shared" si="1635"/>
        <v>Idle</v>
      </c>
      <c r="O8744" s="3" t="str">
        <f t="shared" si="1643"/>
        <v>Idle</v>
      </c>
      <c r="P8744" s="2">
        <f t="shared" si="1636"/>
        <v>0</v>
      </c>
      <c r="Q8744" s="2">
        <f t="shared" si="1637"/>
        <v>0</v>
      </c>
      <c r="R8744" s="2">
        <f t="shared" si="1638"/>
        <v>0</v>
      </c>
      <c r="S8744" s="2">
        <f t="shared" si="1639"/>
        <v>0</v>
      </c>
      <c r="T8744" s="2">
        <f t="shared" si="1640"/>
        <v>0</v>
      </c>
      <c r="U8744" s="2">
        <f>IF(O8744="Reg", R8744 * Inputs!$B$7, 0)</f>
        <v>0</v>
      </c>
      <c r="V8744" s="2">
        <f>MAX(F8744 + P8744*Inputs!$B$15 - (Q8744/Inputs!$B$16) - U8744, 0)</f>
        <v>0</v>
      </c>
    </row>
    <row r="8745" spans="1:22" x14ac:dyDescent="0.3">
      <c r="A8745" s="1">
        <v>46387.291666666657</v>
      </c>
      <c r="B8745" s="2">
        <v>0</v>
      </c>
      <c r="C8745" s="2">
        <v>7.3832129579298673</v>
      </c>
      <c r="D8745" s="2">
        <f t="shared" si="1632"/>
        <v>31.094588064525656</v>
      </c>
      <c r="E8745" s="2">
        <f t="shared" si="1633"/>
        <v>10.794717380929628</v>
      </c>
      <c r="F8745" s="2">
        <f t="shared" si="1641"/>
        <v>0</v>
      </c>
      <c r="G8745" s="2">
        <f t="shared" si="1642"/>
        <v>0</v>
      </c>
      <c r="H8745" s="2">
        <f>MIN(Inputs!$B$2, (Inputs!$B$14 - F8745)/Inputs!$B$15)</f>
        <v>170</v>
      </c>
      <c r="I8745" s="2">
        <f>MAX(MIN(Inputs!$B$2, F8745*Inputs!$B$16, Inputs!$B$14*Inputs!$B$4 - G8745), 0)</f>
        <v>0</v>
      </c>
      <c r="J8745" s="2">
        <f>MAX(MIN(Inputs!$B$2, F8745*Inputs!$B$16, (Inputs!$B$14-F8745)/Inputs!$B$15)*Inputs!$B$9, 0)</f>
        <v>0</v>
      </c>
      <c r="K8745" s="2">
        <f>MAX(E8745*Inputs!$B$5 - B8745 - Inputs!$B$8, 0) * H8745</f>
        <v>0</v>
      </c>
      <c r="L8745" s="2">
        <f>IF(B8745 &gt;= D8745*Inputs!$B$10, MAX(B8745 - E8745/Inputs!$B$5 - Inputs!$B$8, 0) * I8745, 0)</f>
        <v>0</v>
      </c>
      <c r="M8745" s="2">
        <f t="shared" si="1634"/>
        <v>0</v>
      </c>
      <c r="N8745" s="3" t="str">
        <f t="shared" si="1635"/>
        <v>Idle</v>
      </c>
      <c r="O8745" s="3" t="str">
        <f t="shared" si="1643"/>
        <v>Idle</v>
      </c>
      <c r="P8745" s="2">
        <f t="shared" si="1636"/>
        <v>0</v>
      </c>
      <c r="Q8745" s="2">
        <f t="shared" si="1637"/>
        <v>0</v>
      </c>
      <c r="R8745" s="2">
        <f t="shared" si="1638"/>
        <v>0</v>
      </c>
      <c r="S8745" s="2">
        <f t="shared" si="1639"/>
        <v>0</v>
      </c>
      <c r="T8745" s="2">
        <f t="shared" si="1640"/>
        <v>0</v>
      </c>
      <c r="U8745" s="2">
        <f>IF(O8745="Reg", R8745 * Inputs!$B$7, 0)</f>
        <v>0</v>
      </c>
      <c r="V8745" s="2">
        <f>MAX(F8745 + P8745*Inputs!$B$15 - (Q8745/Inputs!$B$16) - U8745, 0)</f>
        <v>0</v>
      </c>
    </row>
    <row r="8746" spans="1:22" x14ac:dyDescent="0.3">
      <c r="A8746" s="1">
        <v>46387.333333333343</v>
      </c>
      <c r="B8746" s="2">
        <v>0</v>
      </c>
      <c r="C8746" s="2">
        <v>9.1723928081403852</v>
      </c>
      <c r="D8746" s="2">
        <f t="shared" si="1632"/>
        <v>31.094588064525656</v>
      </c>
      <c r="E8746" s="2">
        <f t="shared" si="1633"/>
        <v>16.108125270918496</v>
      </c>
      <c r="F8746" s="2">
        <f t="shared" si="1641"/>
        <v>0</v>
      </c>
      <c r="G8746" s="2">
        <f t="shared" si="1642"/>
        <v>0</v>
      </c>
      <c r="H8746" s="2">
        <f>MIN(Inputs!$B$2, (Inputs!$B$14 - F8746)/Inputs!$B$15)</f>
        <v>170</v>
      </c>
      <c r="I8746" s="2">
        <f>MAX(MIN(Inputs!$B$2, F8746*Inputs!$B$16, Inputs!$B$14*Inputs!$B$4 - G8746), 0)</f>
        <v>0</v>
      </c>
      <c r="J8746" s="2">
        <f>MAX(MIN(Inputs!$B$2, F8746*Inputs!$B$16, (Inputs!$B$14-F8746)/Inputs!$B$15)*Inputs!$B$9, 0)</f>
        <v>0</v>
      </c>
      <c r="K8746" s="2">
        <f>MAX(E8746*Inputs!$B$5 - B8746 - Inputs!$B$8, 0) * H8746</f>
        <v>0</v>
      </c>
      <c r="L8746" s="2">
        <f>IF(B8746 &gt;= D8746*Inputs!$B$10, MAX(B8746 - E8746/Inputs!$B$5 - Inputs!$B$8, 0) * I8746, 0)</f>
        <v>0</v>
      </c>
      <c r="M8746" s="2">
        <f t="shared" si="1634"/>
        <v>0</v>
      </c>
      <c r="N8746" s="3" t="str">
        <f t="shared" si="1635"/>
        <v>Idle</v>
      </c>
      <c r="O8746" s="3" t="str">
        <f t="shared" si="1643"/>
        <v>Idle</v>
      </c>
      <c r="P8746" s="2">
        <f t="shared" si="1636"/>
        <v>0</v>
      </c>
      <c r="Q8746" s="2">
        <f t="shared" si="1637"/>
        <v>0</v>
      </c>
      <c r="R8746" s="2">
        <f t="shared" si="1638"/>
        <v>0</v>
      </c>
      <c r="S8746" s="2">
        <f t="shared" si="1639"/>
        <v>0</v>
      </c>
      <c r="T8746" s="2">
        <f t="shared" si="1640"/>
        <v>0</v>
      </c>
      <c r="U8746" s="2">
        <f>IF(O8746="Reg", R8746 * Inputs!$B$7, 0)</f>
        <v>0</v>
      </c>
      <c r="V8746" s="2">
        <f>MAX(F8746 + P8746*Inputs!$B$15 - (Q8746/Inputs!$B$16) - U8746, 0)</f>
        <v>0</v>
      </c>
    </row>
    <row r="8747" spans="1:22" x14ac:dyDescent="0.3">
      <c r="A8747" s="1">
        <v>46387.375</v>
      </c>
      <c r="B8747" s="2">
        <v>5.1073410020027508</v>
      </c>
      <c r="C8747" s="2">
        <v>4.0239760110472584</v>
      </c>
      <c r="D8747" s="2">
        <f t="shared" si="1632"/>
        <v>31.094588064525656</v>
      </c>
      <c r="E8747" s="2">
        <f t="shared" si="1633"/>
        <v>23.61469304217572</v>
      </c>
      <c r="F8747" s="2">
        <f t="shared" si="1641"/>
        <v>0</v>
      </c>
      <c r="G8747" s="2">
        <f t="shared" si="1642"/>
        <v>0</v>
      </c>
      <c r="H8747" s="2">
        <f>MIN(Inputs!$B$2, (Inputs!$B$14 - F8747)/Inputs!$B$15)</f>
        <v>170</v>
      </c>
      <c r="I8747" s="2">
        <f>MAX(MIN(Inputs!$B$2, F8747*Inputs!$B$16, Inputs!$B$14*Inputs!$B$4 - G8747), 0)</f>
        <v>0</v>
      </c>
      <c r="J8747" s="2">
        <f>MAX(MIN(Inputs!$B$2, F8747*Inputs!$B$16, (Inputs!$B$14-F8747)/Inputs!$B$15)*Inputs!$B$9, 0)</f>
        <v>0</v>
      </c>
      <c r="K8747" s="2">
        <f>MAX(E8747*Inputs!$B$5 - B8747 - Inputs!$B$8, 0) * H8747</f>
        <v>0</v>
      </c>
      <c r="L8747" s="2">
        <f>IF(B8747 &gt;= D8747*Inputs!$B$10, MAX(B8747 - E8747/Inputs!$B$5 - Inputs!$B$8, 0) * I8747, 0)</f>
        <v>0</v>
      </c>
      <c r="M8747" s="2">
        <f t="shared" si="1634"/>
        <v>0</v>
      </c>
      <c r="N8747" s="3" t="str">
        <f t="shared" si="1635"/>
        <v>Idle</v>
      </c>
      <c r="O8747" s="3" t="str">
        <f t="shared" si="1643"/>
        <v>Idle</v>
      </c>
      <c r="P8747" s="2">
        <f t="shared" si="1636"/>
        <v>0</v>
      </c>
      <c r="Q8747" s="2">
        <f t="shared" si="1637"/>
        <v>0</v>
      </c>
      <c r="R8747" s="2">
        <f t="shared" si="1638"/>
        <v>0</v>
      </c>
      <c r="S8747" s="2">
        <f t="shared" si="1639"/>
        <v>0</v>
      </c>
      <c r="T8747" s="2">
        <f t="shared" si="1640"/>
        <v>0</v>
      </c>
      <c r="U8747" s="2">
        <f>IF(O8747="Reg", R8747 * Inputs!$B$7, 0)</f>
        <v>0</v>
      </c>
      <c r="V8747" s="2">
        <f>MAX(F8747 + P8747*Inputs!$B$15 - (Q8747/Inputs!$B$16) - U8747, 0)</f>
        <v>0</v>
      </c>
    </row>
    <row r="8748" spans="1:22" x14ac:dyDescent="0.3">
      <c r="A8748" s="1">
        <v>46387.416666666657</v>
      </c>
      <c r="B8748" s="2">
        <v>12.058846179042501</v>
      </c>
      <c r="C8748" s="2">
        <v>6.1850653201949433</v>
      </c>
      <c r="D8748" s="2">
        <f t="shared" si="1632"/>
        <v>31.094588064525656</v>
      </c>
      <c r="E8748" s="2">
        <f t="shared" si="1633"/>
        <v>32.095054954125267</v>
      </c>
      <c r="F8748" s="2">
        <f t="shared" si="1641"/>
        <v>0</v>
      </c>
      <c r="G8748" s="2">
        <f t="shared" si="1642"/>
        <v>0</v>
      </c>
      <c r="H8748" s="2">
        <f>MIN(Inputs!$B$2, (Inputs!$B$14 - F8748)/Inputs!$B$15)</f>
        <v>170</v>
      </c>
      <c r="I8748" s="2">
        <f>MAX(MIN(Inputs!$B$2, F8748*Inputs!$B$16, Inputs!$B$14*Inputs!$B$4 - G8748), 0)</f>
        <v>0</v>
      </c>
      <c r="J8748" s="2">
        <f>MAX(MIN(Inputs!$B$2, F8748*Inputs!$B$16, (Inputs!$B$14-F8748)/Inputs!$B$15)*Inputs!$B$9, 0)</f>
        <v>0</v>
      </c>
      <c r="K8748" s="2">
        <f>MAX(E8748*Inputs!$B$5 - B8748 - Inputs!$B$8, 0) * H8748</f>
        <v>0</v>
      </c>
      <c r="L8748" s="2">
        <f>IF(B8748 &gt;= D8748*Inputs!$B$10, MAX(B8748 - E8748/Inputs!$B$5 - Inputs!$B$8, 0) * I8748, 0)</f>
        <v>0</v>
      </c>
      <c r="M8748" s="2">
        <f t="shared" si="1634"/>
        <v>0</v>
      </c>
      <c r="N8748" s="3" t="str">
        <f t="shared" si="1635"/>
        <v>Idle</v>
      </c>
      <c r="O8748" s="3" t="str">
        <f t="shared" si="1643"/>
        <v>Idle</v>
      </c>
      <c r="P8748" s="2">
        <f t="shared" si="1636"/>
        <v>0</v>
      </c>
      <c r="Q8748" s="2">
        <f t="shared" si="1637"/>
        <v>0</v>
      </c>
      <c r="R8748" s="2">
        <f t="shared" si="1638"/>
        <v>0</v>
      </c>
      <c r="S8748" s="2">
        <f t="shared" si="1639"/>
        <v>0</v>
      </c>
      <c r="T8748" s="2">
        <f t="shared" si="1640"/>
        <v>0</v>
      </c>
      <c r="U8748" s="2">
        <f>IF(O8748="Reg", R8748 * Inputs!$B$7, 0)</f>
        <v>0</v>
      </c>
      <c r="V8748" s="2">
        <f>MAX(F8748 + P8748*Inputs!$B$15 - (Q8748/Inputs!$B$16) - U8748, 0)</f>
        <v>0</v>
      </c>
    </row>
    <row r="8749" spans="1:22" x14ac:dyDescent="0.3">
      <c r="A8749" s="1">
        <v>46387.458333333343</v>
      </c>
      <c r="B8749" s="2">
        <v>17.531537317334639</v>
      </c>
      <c r="C8749" s="2">
        <v>9.7753658396414522</v>
      </c>
      <c r="D8749" s="2">
        <f t="shared" si="1632"/>
        <v>31.094588064525656</v>
      </c>
      <c r="E8749" s="2">
        <f t="shared" si="1633"/>
        <v>40.207701486060834</v>
      </c>
      <c r="F8749" s="2">
        <f t="shared" si="1641"/>
        <v>0</v>
      </c>
      <c r="G8749" s="2">
        <f t="shared" si="1642"/>
        <v>0</v>
      </c>
      <c r="H8749" s="2">
        <f>MIN(Inputs!$B$2, (Inputs!$B$14 - F8749)/Inputs!$B$15)</f>
        <v>170</v>
      </c>
      <c r="I8749" s="2">
        <f>MAX(MIN(Inputs!$B$2, F8749*Inputs!$B$16, Inputs!$B$14*Inputs!$B$4 - G8749), 0)</f>
        <v>0</v>
      </c>
      <c r="J8749" s="2">
        <f>MAX(MIN(Inputs!$B$2, F8749*Inputs!$B$16, (Inputs!$B$14-F8749)/Inputs!$B$15)*Inputs!$B$9, 0)</f>
        <v>0</v>
      </c>
      <c r="K8749" s="2">
        <f>MAX(E8749*Inputs!$B$5 - B8749 - Inputs!$B$8, 0) * H8749</f>
        <v>0</v>
      </c>
      <c r="L8749" s="2">
        <f>IF(B8749 &gt;= D8749*Inputs!$B$10, MAX(B8749 - E8749/Inputs!$B$5 - Inputs!$B$8, 0) * I8749, 0)</f>
        <v>0</v>
      </c>
      <c r="M8749" s="2">
        <f t="shared" si="1634"/>
        <v>0</v>
      </c>
      <c r="N8749" s="3" t="str">
        <f t="shared" si="1635"/>
        <v>Idle</v>
      </c>
      <c r="O8749" s="3" t="str">
        <f t="shared" si="1643"/>
        <v>Idle</v>
      </c>
      <c r="P8749" s="2">
        <f t="shared" si="1636"/>
        <v>0</v>
      </c>
      <c r="Q8749" s="2">
        <f t="shared" si="1637"/>
        <v>0</v>
      </c>
      <c r="R8749" s="2">
        <f t="shared" si="1638"/>
        <v>0</v>
      </c>
      <c r="S8749" s="2">
        <f t="shared" si="1639"/>
        <v>0</v>
      </c>
      <c r="T8749" s="2">
        <f t="shared" si="1640"/>
        <v>0</v>
      </c>
      <c r="U8749" s="2">
        <f>IF(O8749="Reg", R8749 * Inputs!$B$7, 0)</f>
        <v>0</v>
      </c>
      <c r="V8749" s="2">
        <f>MAX(F8749 + P8749*Inputs!$B$15 - (Q8749/Inputs!$B$16) - U8749, 0)</f>
        <v>0</v>
      </c>
    </row>
    <row r="8750" spans="1:22" x14ac:dyDescent="0.3">
      <c r="A8750" s="1">
        <v>46387.5</v>
      </c>
      <c r="B8750" s="2">
        <v>30.070579787197879</v>
      </c>
      <c r="C8750" s="2">
        <v>5.6006848537473637</v>
      </c>
      <c r="D8750" s="2">
        <f t="shared" si="1632"/>
        <v>31.094588064525656</v>
      </c>
      <c r="E8750" s="2">
        <f t="shared" si="1633"/>
        <v>48.726145321715059</v>
      </c>
      <c r="F8750" s="2">
        <f t="shared" si="1641"/>
        <v>0</v>
      </c>
      <c r="G8750" s="2">
        <f t="shared" si="1642"/>
        <v>0</v>
      </c>
      <c r="H8750" s="2">
        <f>MIN(Inputs!$B$2, (Inputs!$B$14 - F8750)/Inputs!$B$15)</f>
        <v>170</v>
      </c>
      <c r="I8750" s="2">
        <f>MAX(MIN(Inputs!$B$2, F8750*Inputs!$B$16, Inputs!$B$14*Inputs!$B$4 - G8750), 0)</f>
        <v>0</v>
      </c>
      <c r="J8750" s="2">
        <f>MAX(MIN(Inputs!$B$2, F8750*Inputs!$B$16, (Inputs!$B$14-F8750)/Inputs!$B$15)*Inputs!$B$9, 0)</f>
        <v>0</v>
      </c>
      <c r="K8750" s="2">
        <f>MAX(E8750*Inputs!$B$5 - B8750 - Inputs!$B$8, 0) * H8750</f>
        <v>0</v>
      </c>
      <c r="L8750" s="2">
        <f>IF(B8750 &gt;= D8750*Inputs!$B$10, MAX(B8750 - E8750/Inputs!$B$5 - Inputs!$B$8, 0) * I8750, 0)</f>
        <v>0</v>
      </c>
      <c r="M8750" s="2">
        <f t="shared" si="1634"/>
        <v>0</v>
      </c>
      <c r="N8750" s="3" t="str">
        <f t="shared" si="1635"/>
        <v>Idle</v>
      </c>
      <c r="O8750" s="3" t="str">
        <f t="shared" si="1643"/>
        <v>Idle</v>
      </c>
      <c r="P8750" s="2">
        <f t="shared" si="1636"/>
        <v>0</v>
      </c>
      <c r="Q8750" s="2">
        <f t="shared" si="1637"/>
        <v>0</v>
      </c>
      <c r="R8750" s="2">
        <f t="shared" si="1638"/>
        <v>0</v>
      </c>
      <c r="S8750" s="2">
        <f t="shared" si="1639"/>
        <v>0</v>
      </c>
      <c r="T8750" s="2">
        <f t="shared" si="1640"/>
        <v>0</v>
      </c>
      <c r="U8750" s="2">
        <f>IF(O8750="Reg", R8750 * Inputs!$B$7, 0)</f>
        <v>0</v>
      </c>
      <c r="V8750" s="2">
        <f>MAX(F8750 + P8750*Inputs!$B$15 - (Q8750/Inputs!$B$16) - U8750, 0)</f>
        <v>0</v>
      </c>
    </row>
    <row r="8751" spans="1:22" x14ac:dyDescent="0.3">
      <c r="A8751" s="1">
        <v>46387.541666666657</v>
      </c>
      <c r="B8751" s="2">
        <v>31.88044733993322</v>
      </c>
      <c r="C8751" s="2">
        <v>13.84709169313963</v>
      </c>
      <c r="D8751" s="2">
        <f t="shared" si="1632"/>
        <v>31.094588064525656</v>
      </c>
      <c r="E8751" s="2">
        <f t="shared" si="1633"/>
        <v>55.741834568871603</v>
      </c>
      <c r="F8751" s="2">
        <f t="shared" si="1641"/>
        <v>0</v>
      </c>
      <c r="G8751" s="2">
        <f t="shared" si="1642"/>
        <v>0</v>
      </c>
      <c r="H8751" s="2">
        <f>MIN(Inputs!$B$2, (Inputs!$B$14 - F8751)/Inputs!$B$15)</f>
        <v>170</v>
      </c>
      <c r="I8751" s="2">
        <f>MAX(MIN(Inputs!$B$2, F8751*Inputs!$B$16, Inputs!$B$14*Inputs!$B$4 - G8751), 0)</f>
        <v>0</v>
      </c>
      <c r="J8751" s="2">
        <f>MAX(MIN(Inputs!$B$2, F8751*Inputs!$B$16, (Inputs!$B$14-F8751)/Inputs!$B$15)*Inputs!$B$9, 0)</f>
        <v>0</v>
      </c>
      <c r="K8751" s="2">
        <f>MAX(E8751*Inputs!$B$5 - B8751 - Inputs!$B$8, 0) * H8751</f>
        <v>0</v>
      </c>
      <c r="L8751" s="2">
        <f>IF(B8751 &gt;= D8751*Inputs!$B$10, MAX(B8751 - E8751/Inputs!$B$5 - Inputs!$B$8, 0) * I8751, 0)</f>
        <v>0</v>
      </c>
      <c r="M8751" s="2">
        <f t="shared" si="1634"/>
        <v>0</v>
      </c>
      <c r="N8751" s="3" t="str">
        <f t="shared" si="1635"/>
        <v>Idle</v>
      </c>
      <c r="O8751" s="3" t="str">
        <f t="shared" si="1643"/>
        <v>Idle</v>
      </c>
      <c r="P8751" s="2">
        <f t="shared" si="1636"/>
        <v>0</v>
      </c>
      <c r="Q8751" s="2">
        <f t="shared" si="1637"/>
        <v>0</v>
      </c>
      <c r="R8751" s="2">
        <f t="shared" si="1638"/>
        <v>0</v>
      </c>
      <c r="S8751" s="2">
        <f t="shared" si="1639"/>
        <v>0</v>
      </c>
      <c r="T8751" s="2">
        <f t="shared" si="1640"/>
        <v>0</v>
      </c>
      <c r="U8751" s="2">
        <f>IF(O8751="Reg", R8751 * Inputs!$B$7, 0)</f>
        <v>0</v>
      </c>
      <c r="V8751" s="2">
        <f>MAX(F8751 + P8751*Inputs!$B$15 - (Q8751/Inputs!$B$16) - U8751, 0)</f>
        <v>0</v>
      </c>
    </row>
    <row r="8752" spans="1:22" x14ac:dyDescent="0.3">
      <c r="A8752" s="1">
        <v>46387.583333333343</v>
      </c>
      <c r="B8752" s="2">
        <v>45.039406627543329</v>
      </c>
      <c r="C8752" s="2">
        <v>2.9194875370146351</v>
      </c>
      <c r="D8752" s="2">
        <f t="shared" si="1632"/>
        <v>31.094588064525656</v>
      </c>
      <c r="E8752" s="2">
        <f t="shared" si="1633"/>
        <v>62.379648548330955</v>
      </c>
      <c r="F8752" s="2">
        <f t="shared" si="1641"/>
        <v>0</v>
      </c>
      <c r="G8752" s="2">
        <f t="shared" si="1642"/>
        <v>0</v>
      </c>
      <c r="H8752" s="2">
        <f>MIN(Inputs!$B$2, (Inputs!$B$14 - F8752)/Inputs!$B$15)</f>
        <v>170</v>
      </c>
      <c r="I8752" s="2">
        <f>MAX(MIN(Inputs!$B$2, F8752*Inputs!$B$16, Inputs!$B$14*Inputs!$B$4 - G8752), 0)</f>
        <v>0</v>
      </c>
      <c r="J8752" s="2">
        <f>MAX(MIN(Inputs!$B$2, F8752*Inputs!$B$16, (Inputs!$B$14-F8752)/Inputs!$B$15)*Inputs!$B$9, 0)</f>
        <v>0</v>
      </c>
      <c r="K8752" s="2">
        <f>MAX(E8752*Inputs!$B$5 - B8752 - Inputs!$B$8, 0) * H8752</f>
        <v>0</v>
      </c>
      <c r="L8752" s="2">
        <f>IF(B8752 &gt;= D8752*Inputs!$B$10, MAX(B8752 - E8752/Inputs!$B$5 - Inputs!$B$8, 0) * I8752, 0)</f>
        <v>0</v>
      </c>
      <c r="M8752" s="2">
        <f t="shared" si="1634"/>
        <v>0</v>
      </c>
      <c r="N8752" s="3" t="str">
        <f t="shared" si="1635"/>
        <v>Idle</v>
      </c>
      <c r="O8752" s="3" t="str">
        <f t="shared" si="1643"/>
        <v>Idle</v>
      </c>
      <c r="P8752" s="2">
        <f t="shared" si="1636"/>
        <v>0</v>
      </c>
      <c r="Q8752" s="2">
        <f t="shared" si="1637"/>
        <v>0</v>
      </c>
      <c r="R8752" s="2">
        <f t="shared" si="1638"/>
        <v>0</v>
      </c>
      <c r="S8752" s="2">
        <f t="shared" si="1639"/>
        <v>0</v>
      </c>
      <c r="T8752" s="2">
        <f t="shared" si="1640"/>
        <v>0</v>
      </c>
      <c r="U8752" s="2">
        <f>IF(O8752="Reg", R8752 * Inputs!$B$7, 0)</f>
        <v>0</v>
      </c>
      <c r="V8752" s="2">
        <f>MAX(F8752 + P8752*Inputs!$B$15 - (Q8752/Inputs!$B$16) - U8752, 0)</f>
        <v>0</v>
      </c>
    </row>
    <row r="8753" spans="1:22" x14ac:dyDescent="0.3">
      <c r="A8753" s="1">
        <v>46387.625</v>
      </c>
      <c r="B8753" s="2">
        <v>55.989512473700053</v>
      </c>
      <c r="C8753" s="2">
        <v>3.3574707708357909</v>
      </c>
      <c r="D8753" s="2">
        <f t="shared" si="1632"/>
        <v>31.094588064525656</v>
      </c>
      <c r="E8753" s="2">
        <f t="shared" si="1633"/>
        <v>67.07992432489884</v>
      </c>
      <c r="F8753" s="2">
        <f t="shared" si="1641"/>
        <v>0</v>
      </c>
      <c r="G8753" s="2">
        <f t="shared" si="1642"/>
        <v>0</v>
      </c>
      <c r="H8753" s="2">
        <f>MIN(Inputs!$B$2, (Inputs!$B$14 - F8753)/Inputs!$B$15)</f>
        <v>170</v>
      </c>
      <c r="I8753" s="2">
        <f>MAX(MIN(Inputs!$B$2, F8753*Inputs!$B$16, Inputs!$B$14*Inputs!$B$4 - G8753), 0)</f>
        <v>0</v>
      </c>
      <c r="J8753" s="2">
        <f>MAX(MIN(Inputs!$B$2, F8753*Inputs!$B$16, (Inputs!$B$14-F8753)/Inputs!$B$15)*Inputs!$B$9, 0)</f>
        <v>0</v>
      </c>
      <c r="K8753" s="2">
        <f>MAX(E8753*Inputs!$B$5 - B8753 - Inputs!$B$8, 0) * H8753</f>
        <v>0</v>
      </c>
      <c r="L8753" s="2">
        <f>IF(B8753 &gt;= D8753*Inputs!$B$10, MAX(B8753 - E8753/Inputs!$B$5 - Inputs!$B$8, 0) * I8753, 0)</f>
        <v>0</v>
      </c>
      <c r="M8753" s="2">
        <f t="shared" si="1634"/>
        <v>0</v>
      </c>
      <c r="N8753" s="3" t="str">
        <f t="shared" si="1635"/>
        <v>Idle</v>
      </c>
      <c r="O8753" s="3" t="str">
        <f t="shared" si="1643"/>
        <v>Idle</v>
      </c>
      <c r="P8753" s="2">
        <f t="shared" si="1636"/>
        <v>0</v>
      </c>
      <c r="Q8753" s="2">
        <f t="shared" si="1637"/>
        <v>0</v>
      </c>
      <c r="R8753" s="2">
        <f t="shared" si="1638"/>
        <v>0</v>
      </c>
      <c r="S8753" s="2">
        <f t="shared" si="1639"/>
        <v>0</v>
      </c>
      <c r="T8753" s="2">
        <f t="shared" si="1640"/>
        <v>0</v>
      </c>
      <c r="U8753" s="2">
        <f>IF(O8753="Reg", R8753 * Inputs!$B$7, 0)</f>
        <v>0</v>
      </c>
      <c r="V8753" s="2">
        <f>MAX(F8753 + P8753*Inputs!$B$15 - (Q8753/Inputs!$B$16) - U8753, 0)</f>
        <v>0</v>
      </c>
    </row>
    <row r="8754" spans="1:22" x14ac:dyDescent="0.3">
      <c r="A8754" s="1">
        <v>46387.666666666657</v>
      </c>
      <c r="B8754" s="2">
        <v>60.734725370655859</v>
      </c>
      <c r="C8754" s="2">
        <v>10.589616189456621</v>
      </c>
      <c r="D8754" s="2">
        <f t="shared" si="1632"/>
        <v>31.094588064525656</v>
      </c>
      <c r="E8754" s="2">
        <f t="shared" si="1633"/>
        <v>66.306980936726234</v>
      </c>
      <c r="F8754" s="2">
        <f t="shared" si="1641"/>
        <v>0</v>
      </c>
      <c r="G8754" s="2">
        <f t="shared" si="1642"/>
        <v>0</v>
      </c>
      <c r="H8754" s="2">
        <f>MIN(Inputs!$B$2, (Inputs!$B$14 - F8754)/Inputs!$B$15)</f>
        <v>170</v>
      </c>
      <c r="I8754" s="2">
        <f>MAX(MIN(Inputs!$B$2, F8754*Inputs!$B$16, Inputs!$B$14*Inputs!$B$4 - G8754), 0)</f>
        <v>0</v>
      </c>
      <c r="J8754" s="2">
        <f>MAX(MIN(Inputs!$B$2, F8754*Inputs!$B$16, (Inputs!$B$14-F8754)/Inputs!$B$15)*Inputs!$B$9, 0)</f>
        <v>0</v>
      </c>
      <c r="K8754" s="2">
        <f>MAX(E8754*Inputs!$B$5 - B8754 - Inputs!$B$8, 0) * H8754</f>
        <v>0</v>
      </c>
      <c r="L8754" s="2">
        <f>IF(B8754 &gt;= D8754*Inputs!$B$10, MAX(B8754 - E8754/Inputs!$B$5 - Inputs!$B$8, 0) * I8754, 0)</f>
        <v>0</v>
      </c>
      <c r="M8754" s="2">
        <f t="shared" si="1634"/>
        <v>0</v>
      </c>
      <c r="N8754" s="3" t="str">
        <f t="shared" si="1635"/>
        <v>Idle</v>
      </c>
      <c r="O8754" s="3" t="str">
        <f t="shared" si="1643"/>
        <v>Idle</v>
      </c>
      <c r="P8754" s="2">
        <f t="shared" si="1636"/>
        <v>0</v>
      </c>
      <c r="Q8754" s="2">
        <f t="shared" si="1637"/>
        <v>0</v>
      </c>
      <c r="R8754" s="2">
        <f t="shared" si="1638"/>
        <v>0</v>
      </c>
      <c r="S8754" s="2">
        <f t="shared" si="1639"/>
        <v>0</v>
      </c>
      <c r="T8754" s="2">
        <f t="shared" si="1640"/>
        <v>0</v>
      </c>
      <c r="U8754" s="2">
        <f>IF(O8754="Reg", R8754 * Inputs!$B$7, 0)</f>
        <v>0</v>
      </c>
      <c r="V8754" s="2">
        <f>MAX(F8754 + P8754*Inputs!$B$15 - (Q8754/Inputs!$B$16) - U8754, 0)</f>
        <v>0</v>
      </c>
    </row>
    <row r="8755" spans="1:22" x14ac:dyDescent="0.3">
      <c r="A8755" s="1">
        <v>46387.708333333343</v>
      </c>
      <c r="B8755" s="2">
        <v>68.642200331260042</v>
      </c>
      <c r="C8755" s="2">
        <v>4.7460135980616363</v>
      </c>
      <c r="D8755" s="2">
        <f t="shared" si="1632"/>
        <v>31.094588064525656</v>
      </c>
      <c r="E8755" s="2">
        <f t="shared" si="1633"/>
        <v>63.538524702485113</v>
      </c>
      <c r="F8755" s="2">
        <f t="shared" si="1641"/>
        <v>0</v>
      </c>
      <c r="G8755" s="2">
        <f t="shared" si="1642"/>
        <v>0</v>
      </c>
      <c r="H8755" s="2">
        <f>MIN(Inputs!$B$2, (Inputs!$B$14 - F8755)/Inputs!$B$15)</f>
        <v>170</v>
      </c>
      <c r="I8755" s="2">
        <f>MAX(MIN(Inputs!$B$2, F8755*Inputs!$B$16, Inputs!$B$14*Inputs!$B$4 - G8755), 0)</f>
        <v>0</v>
      </c>
      <c r="J8755" s="2">
        <f>MAX(MIN(Inputs!$B$2, F8755*Inputs!$B$16, (Inputs!$B$14-F8755)/Inputs!$B$15)*Inputs!$B$9, 0)</f>
        <v>0</v>
      </c>
      <c r="K8755" s="2">
        <f>MAX(E8755*Inputs!$B$5 - B8755 - Inputs!$B$8, 0) * H8755</f>
        <v>0</v>
      </c>
      <c r="L8755" s="2">
        <f>IF(B8755 &gt;= D8755*Inputs!$B$10, MAX(B8755 - E8755/Inputs!$B$5 - Inputs!$B$8, 0) * I8755, 0)</f>
        <v>0</v>
      </c>
      <c r="M8755" s="2">
        <f t="shared" si="1634"/>
        <v>0</v>
      </c>
      <c r="N8755" s="3" t="str">
        <f t="shared" si="1635"/>
        <v>Idle</v>
      </c>
      <c r="O8755" s="3" t="str">
        <f t="shared" si="1643"/>
        <v>Idle</v>
      </c>
      <c r="P8755" s="2">
        <f t="shared" si="1636"/>
        <v>0</v>
      </c>
      <c r="Q8755" s="2">
        <f t="shared" si="1637"/>
        <v>0</v>
      </c>
      <c r="R8755" s="2">
        <f t="shared" si="1638"/>
        <v>0</v>
      </c>
      <c r="S8755" s="2">
        <f t="shared" si="1639"/>
        <v>0</v>
      </c>
      <c r="T8755" s="2">
        <f t="shared" si="1640"/>
        <v>0</v>
      </c>
      <c r="U8755" s="2">
        <f>IF(O8755="Reg", R8755 * Inputs!$B$7, 0)</f>
        <v>0</v>
      </c>
      <c r="V8755" s="2">
        <f>MAX(F8755 + P8755*Inputs!$B$15 - (Q8755/Inputs!$B$16) - U8755, 0)</f>
        <v>0</v>
      </c>
    </row>
    <row r="8756" spans="1:22" x14ac:dyDescent="0.3">
      <c r="A8756" s="1">
        <v>46387.75</v>
      </c>
      <c r="B8756" s="2">
        <v>72.16471527013708</v>
      </c>
      <c r="C8756" s="2">
        <v>8.5690364686095712</v>
      </c>
      <c r="D8756" s="2">
        <f t="shared" si="1632"/>
        <v>31.094588064525656</v>
      </c>
      <c r="E8756" s="2">
        <f t="shared" si="1633"/>
        <v>57.676207712427363</v>
      </c>
      <c r="F8756" s="2">
        <f t="shared" si="1641"/>
        <v>0</v>
      </c>
      <c r="G8756" s="2">
        <f t="shared" si="1642"/>
        <v>0</v>
      </c>
      <c r="H8756" s="2">
        <f>MIN(Inputs!$B$2, (Inputs!$B$14 - F8756)/Inputs!$B$15)</f>
        <v>170</v>
      </c>
      <c r="I8756" s="2">
        <f>MAX(MIN(Inputs!$B$2, F8756*Inputs!$B$16, Inputs!$B$14*Inputs!$B$4 - G8756), 0)</f>
        <v>0</v>
      </c>
      <c r="J8756" s="2">
        <f>MAX(MIN(Inputs!$B$2, F8756*Inputs!$B$16, (Inputs!$B$14-F8756)/Inputs!$B$15)*Inputs!$B$9, 0)</f>
        <v>0</v>
      </c>
      <c r="K8756" s="2">
        <f>MAX(E8756*Inputs!$B$5 - B8756 - Inputs!$B$8, 0) * H8756</f>
        <v>0</v>
      </c>
      <c r="L8756" s="2">
        <f>IF(B8756 &gt;= D8756*Inputs!$B$10, MAX(B8756 - E8756/Inputs!$B$5 - Inputs!$B$8, 0) * I8756, 0)</f>
        <v>0</v>
      </c>
      <c r="M8756" s="2">
        <f t="shared" si="1634"/>
        <v>0</v>
      </c>
      <c r="N8756" s="3" t="str">
        <f t="shared" si="1635"/>
        <v>Idle</v>
      </c>
      <c r="O8756" s="3" t="str">
        <f t="shared" si="1643"/>
        <v>Idle</v>
      </c>
      <c r="P8756" s="2">
        <f t="shared" si="1636"/>
        <v>0</v>
      </c>
      <c r="Q8756" s="2">
        <f t="shared" si="1637"/>
        <v>0</v>
      </c>
      <c r="R8756" s="2">
        <f t="shared" si="1638"/>
        <v>0</v>
      </c>
      <c r="S8756" s="2">
        <f t="shared" si="1639"/>
        <v>0</v>
      </c>
      <c r="T8756" s="2">
        <f t="shared" si="1640"/>
        <v>0</v>
      </c>
      <c r="U8756" s="2">
        <f>IF(O8756="Reg", R8756 * Inputs!$B$7, 0)</f>
        <v>0</v>
      </c>
      <c r="V8756" s="2">
        <f>MAX(F8756 + P8756*Inputs!$B$15 - (Q8756/Inputs!$B$16) - U8756, 0)</f>
        <v>0</v>
      </c>
    </row>
    <row r="8757" spans="1:22" x14ac:dyDescent="0.3">
      <c r="A8757" s="1">
        <v>46387.791666666657</v>
      </c>
      <c r="B8757" s="2">
        <v>71.70733121668934</v>
      </c>
      <c r="C8757" s="2">
        <v>12.00277265885342</v>
      </c>
      <c r="D8757" s="2">
        <f t="shared" si="1632"/>
        <v>31.094588064525656</v>
      </c>
      <c r="E8757" s="2">
        <f>AVERAGE(B8757:B8761)</f>
        <v>54.778506200885417</v>
      </c>
      <c r="F8757" s="2">
        <f t="shared" si="1641"/>
        <v>0</v>
      </c>
      <c r="G8757" s="2">
        <f t="shared" si="1642"/>
        <v>0</v>
      </c>
      <c r="H8757" s="2">
        <f>MIN(Inputs!$B$2, (Inputs!$B$14 - F8757)/Inputs!$B$15)</f>
        <v>170</v>
      </c>
      <c r="I8757" s="2">
        <f>MAX(MIN(Inputs!$B$2, F8757*Inputs!$B$16, Inputs!$B$14*Inputs!$B$4 - G8757), 0)</f>
        <v>0</v>
      </c>
      <c r="J8757" s="2">
        <f>MAX(MIN(Inputs!$B$2, F8757*Inputs!$B$16, (Inputs!$B$14-F8757)/Inputs!$B$15)*Inputs!$B$9, 0)</f>
        <v>0</v>
      </c>
      <c r="K8757" s="2">
        <f>MAX(E8757*Inputs!$B$5 - B8757 - Inputs!$B$8, 0) * H8757</f>
        <v>0</v>
      </c>
      <c r="L8757" s="2">
        <f>IF(B8757 &gt;= D8757*Inputs!$B$10, MAX(B8757 - E8757/Inputs!$B$5 - Inputs!$B$8, 0) * I8757, 0)</f>
        <v>0</v>
      </c>
      <c r="M8757" s="2">
        <f t="shared" si="1634"/>
        <v>0</v>
      </c>
      <c r="N8757" s="3" t="str">
        <f t="shared" si="1635"/>
        <v>Idle</v>
      </c>
      <c r="O8757" s="3" t="str">
        <f t="shared" si="1643"/>
        <v>Idle</v>
      </c>
      <c r="P8757" s="2">
        <f t="shared" si="1636"/>
        <v>0</v>
      </c>
      <c r="Q8757" s="2">
        <f t="shared" si="1637"/>
        <v>0</v>
      </c>
      <c r="R8757" s="2">
        <f t="shared" si="1638"/>
        <v>0</v>
      </c>
      <c r="S8757" s="2">
        <f t="shared" si="1639"/>
        <v>0</v>
      </c>
      <c r="T8757" s="2">
        <f t="shared" si="1640"/>
        <v>0</v>
      </c>
      <c r="U8757" s="2">
        <f>IF(O8757="Reg", R8757 * Inputs!$B$7, 0)</f>
        <v>0</v>
      </c>
      <c r="V8757" s="2">
        <f>MAX(F8757 + P8757*Inputs!$B$15 - (Q8757/Inputs!$B$16) - U8757, 0)</f>
        <v>0</v>
      </c>
    </row>
    <row r="8758" spans="1:22" x14ac:dyDescent="0.3">
      <c r="A8758" s="1">
        <v>46387.833333333343</v>
      </c>
      <c r="B8758" s="2">
        <v>73.241061286950639</v>
      </c>
      <c r="C8758" s="2">
        <v>10.531528175399041</v>
      </c>
      <c r="D8758" s="2">
        <f t="shared" si="1632"/>
        <v>31.094588064525656</v>
      </c>
      <c r="E8758" s="2">
        <f>AVERAGE(B8758:B8761)</f>
        <v>50.546299946934433</v>
      </c>
      <c r="F8758" s="2">
        <f t="shared" si="1641"/>
        <v>0</v>
      </c>
      <c r="G8758" s="2">
        <f t="shared" si="1642"/>
        <v>0</v>
      </c>
      <c r="H8758" s="2">
        <f>MIN(Inputs!$B$2, (Inputs!$B$14 - F8758)/Inputs!$B$15)</f>
        <v>170</v>
      </c>
      <c r="I8758" s="2">
        <f>MAX(MIN(Inputs!$B$2, F8758*Inputs!$B$16, Inputs!$B$14*Inputs!$B$4 - G8758), 0)</f>
        <v>0</v>
      </c>
      <c r="J8758" s="2">
        <f>MAX(MIN(Inputs!$B$2, F8758*Inputs!$B$16, (Inputs!$B$14-F8758)/Inputs!$B$15)*Inputs!$B$9, 0)</f>
        <v>0</v>
      </c>
      <c r="K8758" s="2">
        <f>MAX(E8758*Inputs!$B$5 - B8758 - Inputs!$B$8, 0) * H8758</f>
        <v>0</v>
      </c>
      <c r="L8758" s="2">
        <f>IF(B8758 &gt;= D8758*Inputs!$B$10, MAX(B8758 - E8758/Inputs!$B$5 - Inputs!$B$8, 0) * I8758, 0)</f>
        <v>0</v>
      </c>
      <c r="M8758" s="2">
        <f t="shared" si="1634"/>
        <v>0</v>
      </c>
      <c r="N8758" s="3" t="str">
        <f t="shared" si="1635"/>
        <v>Idle</v>
      </c>
      <c r="O8758" s="3" t="str">
        <f t="shared" si="1643"/>
        <v>Idle</v>
      </c>
      <c r="P8758" s="2">
        <f t="shared" si="1636"/>
        <v>0</v>
      </c>
      <c r="Q8758" s="2">
        <f t="shared" si="1637"/>
        <v>0</v>
      </c>
      <c r="R8758" s="2">
        <f t="shared" si="1638"/>
        <v>0</v>
      </c>
      <c r="S8758" s="2">
        <f t="shared" si="1639"/>
        <v>0</v>
      </c>
      <c r="T8758" s="2">
        <f t="shared" si="1640"/>
        <v>0</v>
      </c>
      <c r="U8758" s="2">
        <f>IF(O8758="Reg", R8758 * Inputs!$B$7, 0)</f>
        <v>0</v>
      </c>
      <c r="V8758" s="2">
        <f>MAX(F8758 + P8758*Inputs!$B$15 - (Q8758/Inputs!$B$16) - U8758, 0)</f>
        <v>0</v>
      </c>
    </row>
    <row r="8759" spans="1:22" x14ac:dyDescent="0.3">
      <c r="A8759" s="1">
        <v>46387.875</v>
      </c>
      <c r="B8759" s="2">
        <v>51.35185214466447</v>
      </c>
      <c r="C8759" s="2">
        <v>5.5161193726867213</v>
      </c>
      <c r="D8759" s="2">
        <f t="shared" si="1632"/>
        <v>31.094588064525656</v>
      </c>
      <c r="E8759" s="2">
        <f>AVERAGE(B8759:B8761)</f>
        <v>42.981379500262371</v>
      </c>
      <c r="F8759" s="2">
        <f t="shared" si="1641"/>
        <v>0</v>
      </c>
      <c r="G8759" s="2">
        <f t="shared" si="1642"/>
        <v>0</v>
      </c>
      <c r="H8759" s="2">
        <f>MIN(Inputs!$B$2, (Inputs!$B$14 - F8759)/Inputs!$B$15)</f>
        <v>170</v>
      </c>
      <c r="I8759" s="2">
        <f>MAX(MIN(Inputs!$B$2, F8759*Inputs!$B$16, Inputs!$B$14*Inputs!$B$4 - G8759), 0)</f>
        <v>0</v>
      </c>
      <c r="J8759" s="2">
        <f>MAX(MIN(Inputs!$B$2, F8759*Inputs!$B$16, (Inputs!$B$14-F8759)/Inputs!$B$15)*Inputs!$B$9, 0)</f>
        <v>0</v>
      </c>
      <c r="K8759" s="2">
        <f>MAX(E8759*Inputs!$B$5 - B8759 - Inputs!$B$8, 0) * H8759</f>
        <v>0</v>
      </c>
      <c r="L8759" s="2">
        <f>IF(B8759 &gt;= D8759*Inputs!$B$10, MAX(B8759 - E8759/Inputs!$B$5 - Inputs!$B$8, 0) * I8759, 0)</f>
        <v>0</v>
      </c>
      <c r="M8759" s="2">
        <f t="shared" si="1634"/>
        <v>0</v>
      </c>
      <c r="N8759" s="3" t="str">
        <f t="shared" si="1635"/>
        <v>Idle</v>
      </c>
      <c r="O8759" s="3" t="str">
        <f t="shared" si="1643"/>
        <v>Idle</v>
      </c>
      <c r="P8759" s="2">
        <f t="shared" si="1636"/>
        <v>0</v>
      </c>
      <c r="Q8759" s="2">
        <f t="shared" si="1637"/>
        <v>0</v>
      </c>
      <c r="R8759" s="2">
        <f t="shared" si="1638"/>
        <v>0</v>
      </c>
      <c r="S8759" s="2">
        <f t="shared" si="1639"/>
        <v>0</v>
      </c>
      <c r="T8759" s="2">
        <f t="shared" si="1640"/>
        <v>0</v>
      </c>
      <c r="U8759" s="2">
        <f>IF(O8759="Reg", R8759 * Inputs!$B$7, 0)</f>
        <v>0</v>
      </c>
      <c r="V8759" s="2">
        <f>MAX(F8759 + P8759*Inputs!$B$15 - (Q8759/Inputs!$B$16) - U8759, 0)</f>
        <v>0</v>
      </c>
    </row>
    <row r="8760" spans="1:22" x14ac:dyDescent="0.3">
      <c r="A8760" s="1">
        <v>46387.916666666657</v>
      </c>
      <c r="B8760" s="2">
        <v>44.123987965209103</v>
      </c>
      <c r="C8760" s="2">
        <v>13.76652711089408</v>
      </c>
      <c r="D8760" s="2">
        <f t="shared" si="1632"/>
        <v>31.094588064525656</v>
      </c>
      <c r="E8760" s="2">
        <f>AVERAGE(B8760:B8761)</f>
        <v>38.796143178061321</v>
      </c>
      <c r="F8760" s="2">
        <f t="shared" si="1641"/>
        <v>0</v>
      </c>
      <c r="G8760" s="2">
        <f t="shared" si="1642"/>
        <v>0</v>
      </c>
      <c r="H8760" s="2">
        <f>MIN(Inputs!$B$2, (Inputs!$B$14 - F8760)/Inputs!$B$15)</f>
        <v>170</v>
      </c>
      <c r="I8760" s="2">
        <f>MAX(MIN(Inputs!$B$2, F8760*Inputs!$B$16, Inputs!$B$14*Inputs!$B$4 - G8760), 0)</f>
        <v>0</v>
      </c>
      <c r="J8760" s="2">
        <f>MAX(MIN(Inputs!$B$2, F8760*Inputs!$B$16, (Inputs!$B$14-F8760)/Inputs!$B$15)*Inputs!$B$9, 0)</f>
        <v>0</v>
      </c>
      <c r="K8760" s="2">
        <f>MAX(E8760*Inputs!$B$5 - B8760 - Inputs!$B$8, 0) * H8760</f>
        <v>0</v>
      </c>
      <c r="L8760" s="2">
        <f>IF(B8760 &gt;= D8760*Inputs!$B$10, MAX(B8760 - E8760/Inputs!$B$5 - Inputs!$B$8, 0) * I8760, 0)</f>
        <v>0</v>
      </c>
      <c r="M8760" s="2">
        <f t="shared" si="1634"/>
        <v>0</v>
      </c>
      <c r="N8760" s="3" t="str">
        <f t="shared" si="1635"/>
        <v>Idle</v>
      </c>
      <c r="O8760" s="3" t="str">
        <f t="shared" si="1643"/>
        <v>Idle</v>
      </c>
      <c r="P8760" s="2">
        <f t="shared" si="1636"/>
        <v>0</v>
      </c>
      <c r="Q8760" s="2">
        <f t="shared" si="1637"/>
        <v>0</v>
      </c>
      <c r="R8760" s="2">
        <f t="shared" si="1638"/>
        <v>0</v>
      </c>
      <c r="S8760" s="2">
        <f t="shared" si="1639"/>
        <v>0</v>
      </c>
      <c r="T8760" s="2">
        <f t="shared" si="1640"/>
        <v>0</v>
      </c>
      <c r="U8760" s="2">
        <f>IF(O8760="Reg", R8760 * Inputs!$B$7, 0)</f>
        <v>0</v>
      </c>
      <c r="V8760" s="2">
        <f>MAX(F8760 + P8760*Inputs!$B$15 - (Q8760/Inputs!$B$16) - U8760, 0)</f>
        <v>0</v>
      </c>
    </row>
    <row r="8761" spans="1:22" x14ac:dyDescent="0.3">
      <c r="A8761" s="1">
        <v>46387.958333333343</v>
      </c>
      <c r="B8761" s="2">
        <v>33.468298390913539</v>
      </c>
      <c r="C8761" s="2">
        <v>8.6351682941031704</v>
      </c>
      <c r="D8761" s="2">
        <f t="shared" si="1632"/>
        <v>31.094588064525656</v>
      </c>
      <c r="E8761" s="2">
        <f>AVERAGE(B8761:B8761)</f>
        <v>33.468298390913539</v>
      </c>
      <c r="F8761" s="2">
        <f t="shared" si="1641"/>
        <v>0</v>
      </c>
      <c r="G8761" s="2">
        <f t="shared" si="1642"/>
        <v>0</v>
      </c>
      <c r="H8761" s="2">
        <f>MIN(Inputs!$B$2, (Inputs!$B$14 - F8761)/Inputs!$B$15)</f>
        <v>170</v>
      </c>
      <c r="I8761" s="2">
        <f>MAX(MIN(Inputs!$B$2, F8761*Inputs!$B$16, Inputs!$B$14*Inputs!$B$4 - G8761), 0)</f>
        <v>0</v>
      </c>
      <c r="J8761" s="2">
        <f>MAX(MIN(Inputs!$B$2, F8761*Inputs!$B$16, (Inputs!$B$14-F8761)/Inputs!$B$15)*Inputs!$B$9, 0)</f>
        <v>0</v>
      </c>
      <c r="K8761" s="2">
        <f>MAX(E8761*Inputs!$B$5 - B8761 - Inputs!$B$8, 0) * H8761</f>
        <v>0</v>
      </c>
      <c r="L8761" s="2">
        <f>IF(B8761 &gt;= D8761*Inputs!$B$10, MAX(B8761 - E8761/Inputs!$B$5 - Inputs!$B$8, 0) * I8761, 0)</f>
        <v>0</v>
      </c>
      <c r="M8761" s="2">
        <f t="shared" si="1634"/>
        <v>0</v>
      </c>
      <c r="N8761" s="3" t="str">
        <f t="shared" si="1635"/>
        <v>Idle</v>
      </c>
      <c r="O8761" s="3" t="str">
        <f t="shared" si="1643"/>
        <v>Idle</v>
      </c>
      <c r="P8761" s="2">
        <f t="shared" si="1636"/>
        <v>0</v>
      </c>
      <c r="Q8761" s="2">
        <f t="shared" si="1637"/>
        <v>0</v>
      </c>
      <c r="R8761" s="2">
        <f t="shared" si="1638"/>
        <v>0</v>
      </c>
      <c r="S8761" s="2">
        <f t="shared" si="1639"/>
        <v>0</v>
      </c>
      <c r="T8761" s="2">
        <f t="shared" si="1640"/>
        <v>0</v>
      </c>
      <c r="U8761" s="2">
        <f>IF(O8761="Reg", R8761 * Inputs!$B$7, 0)</f>
        <v>0</v>
      </c>
      <c r="V8761" s="2">
        <f>MAX(F8761 + P8761*Inputs!$B$15 - (Q8761/Inputs!$B$16) - U8761, 0)</f>
        <v>0</v>
      </c>
    </row>
  </sheetData>
  <pageMargins left="0.7" right="0.7" top="0.75" bottom="0.75" header="0.3" footer="0.3"/>
  <ignoredErrors>
    <ignoredError sqref="E2:E87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showGridLines="0" workbookViewId="0">
      <selection activeCell="N12" sqref="N12"/>
    </sheetView>
  </sheetViews>
  <sheetFormatPr defaultRowHeight="13.2" x14ac:dyDescent="0.25"/>
  <cols>
    <col min="1" max="1" width="25.6640625" style="3" customWidth="1"/>
    <col min="2" max="2" width="20.6640625" style="3" customWidth="1"/>
    <col min="3" max="16384" width="8.88671875" style="3"/>
  </cols>
  <sheetData>
    <row r="1" spans="1:2" x14ac:dyDescent="0.25">
      <c r="A1" s="7" t="s">
        <v>49</v>
      </c>
      <c r="B1" s="7" t="s">
        <v>50</v>
      </c>
    </row>
    <row r="2" spans="1:2" x14ac:dyDescent="0.25">
      <c r="A2" s="3" t="s">
        <v>51</v>
      </c>
      <c r="B2" s="8">
        <f>SUM(Hourly_Model!S:S)</f>
        <v>8043804.9141483549</v>
      </c>
    </row>
    <row r="3" spans="1:2" x14ac:dyDescent="0.25">
      <c r="A3" s="3" t="s">
        <v>52</v>
      </c>
      <c r="B3" s="8">
        <f>SUM(Hourly_Model!T:T)</f>
        <v>289412.98038715991</v>
      </c>
    </row>
    <row r="4" spans="1:2" x14ac:dyDescent="0.25">
      <c r="A4" s="3" t="s">
        <v>53</v>
      </c>
      <c r="B4" s="8">
        <f>B2+B3</f>
        <v>8333217.8945355145</v>
      </c>
    </row>
    <row r="5" spans="1:2" x14ac:dyDescent="0.25">
      <c r="A5" s="3" t="s">
        <v>54</v>
      </c>
      <c r="B5" s="8">
        <f>SUM(Hourly_Model!Q:Q)</f>
        <v>107344.28261355602</v>
      </c>
    </row>
    <row r="6" spans="1:2" x14ac:dyDescent="0.25">
      <c r="A6" s="3" t="s">
        <v>55</v>
      </c>
      <c r="B6" s="8">
        <f>B5/Inputs!$B$14</f>
        <v>315.71847827516478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Hourly_Model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Kumar</cp:lastModifiedBy>
  <dcterms:created xsi:type="dcterms:W3CDTF">2026-03-20T07:40:22Z</dcterms:created>
  <dcterms:modified xsi:type="dcterms:W3CDTF">2026-03-20T10:39:26Z</dcterms:modified>
</cp:coreProperties>
</file>